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namedSheetViews/namedSheetView1.xml" ContentType="application/vnd.ms-excel.namedsheetview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ttps://kuehnenagel.sharepoint.com/sites/FOBELKampenhout-KMHCAT/Freigegebene Dokumente/KMH CAT/Grief/"/>
    </mc:Choice>
  </mc:AlternateContent>
  <xr:revisionPtr revIDLastSave="7785" documentId="8_{9AA2AE6A-D063-4510-AB03-B2AF03E810A7}" xr6:coauthVersionLast="47" xr6:coauthVersionMax="47" xr10:uidLastSave="{227C0A6E-48AC-4208-BB67-AE22EC73D5AD}"/>
  <bookViews>
    <workbookView xWindow="-120" yWindow="-120" windowWidth="51840" windowHeight="21120" xr2:uid="{F5BEA933-97F7-46ED-9B93-83000CBD29D4}"/>
  </bookViews>
  <sheets>
    <sheet name="Grief" sheetId="21" r:id="rId1"/>
    <sheet name="Analysis" sheetId="23" r:id="rId2"/>
    <sheet name="CAT Details" sheetId="24" r:id="rId3"/>
    <sheet name="Loc Codes" sheetId="25" state="hidden" r:id="rId4"/>
    <sheet name="Formulas" sheetId="19" r:id="rId5"/>
  </sheets>
  <functionGroups builtInGroupCount="19"/>
  <definedNames>
    <definedName name="_xleta.IF" hidden="1" xlm="1">#NAME?</definedName>
    <definedName name="_xleta.NUMBERVALUE" hidden="1" xlm="1">#NAME?</definedName>
    <definedName name="_xleta.XLOOKUP" hidden="1" xlm="1">#NAME?</definedName>
    <definedName name="Carriers">Table3[Carriers]</definedName>
    <definedName name="Cause">Table12[Causing Party]</definedName>
    <definedName name="Codes">Table6[RoadLOG Codes]</definedName>
    <definedName name="ExternalData_1" localSheetId="2" hidden="1">'CAT Details'!$A$1:$O$14481</definedName>
    <definedName name="Image">Table11[Image]</definedName>
    <definedName name="Issue">Table9[Issue Type]</definedName>
    <definedName name="Months">Table14[]</definedName>
    <definedName name="Slicer_Country1">#N/A</definedName>
    <definedName name="Slicer_Loc">#N/A</definedName>
    <definedName name="Slicer_Month">#N/A</definedName>
    <definedName name="Slicer_Month1">#N/A</definedName>
    <definedName name="Slicer_Status1">#N/A</definedName>
    <definedName name="Slicer_Year">#N/A</definedName>
    <definedName name="Slicer_Year1">#N/A</definedName>
    <definedName name="Status">Table13[Status]</definedName>
  </definedNames>
  <calcPr calcId="191028"/>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42" i="21" l="1"/>
  <c r="C2942" i="21"/>
  <c r="F2942" i="21" s="1"/>
  <c r="D2942" i="21"/>
  <c r="E2942" i="21"/>
  <c r="M2942" i="21"/>
  <c r="O2942" i="21"/>
  <c r="P2942" i="21"/>
  <c r="Q2942" i="21"/>
  <c r="S2942" i="21"/>
  <c r="T2942" i="21"/>
  <c r="B2941" i="21" l="1"/>
  <c r="C2941" i="21"/>
  <c r="F2941" i="21" s="1"/>
  <c r="D2941" i="21"/>
  <c r="E2941" i="21"/>
  <c r="M2941" i="21"/>
  <c r="S2941" i="21" s="1"/>
  <c r="O2941" i="21"/>
  <c r="P2941" i="21"/>
  <c r="Q2941" i="21"/>
  <c r="B2940" i="21"/>
  <c r="C2940" i="21"/>
  <c r="F2940" i="21" s="1"/>
  <c r="D2940" i="21"/>
  <c r="E2940" i="21"/>
  <c r="M2940" i="21"/>
  <c r="S2940" i="21" s="1"/>
  <c r="O2940" i="21"/>
  <c r="P2940" i="21"/>
  <c r="Q2940" i="21"/>
  <c r="B2939" i="21"/>
  <c r="C2939" i="21"/>
  <c r="F2939" i="21" s="1"/>
  <c r="D2939" i="21"/>
  <c r="E2939" i="21"/>
  <c r="M2939" i="21"/>
  <c r="S2939" i="21" s="1"/>
  <c r="O2939" i="21"/>
  <c r="P2939" i="21"/>
  <c r="Q2939" i="21"/>
  <c r="B2938" i="21"/>
  <c r="C2938" i="21"/>
  <c r="F2938" i="21" s="1"/>
  <c r="D2938" i="21"/>
  <c r="E2938" i="21"/>
  <c r="M2938" i="21"/>
  <c r="T2938" i="21" s="1"/>
  <c r="O2938" i="21"/>
  <c r="P2938" i="21"/>
  <c r="Q2938" i="21"/>
  <c r="B2937" i="21"/>
  <c r="C2937" i="21"/>
  <c r="F2937" i="21" s="1"/>
  <c r="D2937" i="21"/>
  <c r="E2937" i="21"/>
  <c r="M2937" i="21"/>
  <c r="O2937" i="21"/>
  <c r="P2937" i="21"/>
  <c r="Q2937" i="21"/>
  <c r="S2937" i="21"/>
  <c r="T2937" i="21"/>
  <c r="B2936" i="21"/>
  <c r="C2936" i="21"/>
  <c r="F2936" i="21" s="1"/>
  <c r="D2936" i="21"/>
  <c r="E2936" i="21"/>
  <c r="M2936" i="21"/>
  <c r="S2936" i="21" s="1"/>
  <c r="O2936" i="21"/>
  <c r="P2936" i="21"/>
  <c r="Q2936" i="21"/>
  <c r="T2936" i="21"/>
  <c r="T2941" i="21" l="1"/>
  <c r="T2940" i="21"/>
  <c r="T2939" i="21"/>
  <c r="S2938" i="21"/>
  <c r="B2935" i="21" l="1"/>
  <c r="C2935" i="21"/>
  <c r="F2935" i="21" s="1"/>
  <c r="D2935" i="21"/>
  <c r="E2935" i="21"/>
  <c r="M2935" i="21"/>
  <c r="S2935" i="21" s="1"/>
  <c r="O2935" i="21"/>
  <c r="P2935" i="21"/>
  <c r="Q2935" i="21"/>
  <c r="Q2934" i="21"/>
  <c r="P2934" i="21"/>
  <c r="O2934" i="21"/>
  <c r="M2934" i="21"/>
  <c r="T2934" i="21" s="1"/>
  <c r="E2934" i="21"/>
  <c r="D2934" i="21"/>
  <c r="C2934" i="21"/>
  <c r="F2934" i="21" s="1"/>
  <c r="B2934" i="21"/>
  <c r="Q2933" i="21"/>
  <c r="P2933" i="21"/>
  <c r="O2933" i="21"/>
  <c r="M2933" i="21"/>
  <c r="T2933" i="21" s="1"/>
  <c r="E2933" i="21"/>
  <c r="D2933" i="21"/>
  <c r="C2933" i="21"/>
  <c r="F2933" i="21" s="1"/>
  <c r="B2933" i="21"/>
  <c r="Q2932" i="21"/>
  <c r="P2932" i="21"/>
  <c r="O2932" i="21"/>
  <c r="M2932" i="21"/>
  <c r="S2932" i="21" s="1"/>
  <c r="E2932" i="21"/>
  <c r="D2932" i="21"/>
  <c r="C2932" i="21"/>
  <c r="F2932" i="21" s="1"/>
  <c r="B2932" i="21"/>
  <c r="Q2931" i="21"/>
  <c r="P2931" i="21"/>
  <c r="O2931" i="21"/>
  <c r="M2931" i="21"/>
  <c r="T2931" i="21" s="1"/>
  <c r="E2931" i="21"/>
  <c r="D2931" i="21"/>
  <c r="C2931" i="21"/>
  <c r="F2931" i="21" s="1"/>
  <c r="B2931" i="21"/>
  <c r="Q2930" i="21"/>
  <c r="P2930" i="21"/>
  <c r="O2930" i="21"/>
  <c r="M2930" i="21"/>
  <c r="S2930" i="21" s="1"/>
  <c r="E2930" i="21"/>
  <c r="D2930" i="21"/>
  <c r="C2930" i="21"/>
  <c r="F2930" i="21" s="1"/>
  <c r="B2930" i="21"/>
  <c r="Q2929" i="21"/>
  <c r="P2929" i="21"/>
  <c r="O2929" i="21"/>
  <c r="M2929" i="21"/>
  <c r="T2929" i="21" s="1"/>
  <c r="E2929" i="21"/>
  <c r="D2929" i="21"/>
  <c r="C2929" i="21"/>
  <c r="F2929" i="21" s="1"/>
  <c r="B2929" i="21"/>
  <c r="Q2928" i="21"/>
  <c r="P2928" i="21"/>
  <c r="O2928" i="21"/>
  <c r="M2928" i="21"/>
  <c r="T2928" i="21" s="1"/>
  <c r="E2928" i="21"/>
  <c r="D2928" i="21"/>
  <c r="C2928" i="21"/>
  <c r="F2928" i="21" s="1"/>
  <c r="B2928" i="21"/>
  <c r="Q2927" i="21"/>
  <c r="P2927" i="21"/>
  <c r="O2927" i="21"/>
  <c r="M2927" i="21"/>
  <c r="T2927" i="21" s="1"/>
  <c r="E2927" i="21"/>
  <c r="D2927" i="21"/>
  <c r="C2927" i="21"/>
  <c r="F2927" i="21" s="1"/>
  <c r="B2927" i="21"/>
  <c r="B2926" i="21"/>
  <c r="C2926" i="21"/>
  <c r="F2926" i="21" s="1"/>
  <c r="D2926" i="21"/>
  <c r="E2926" i="21"/>
  <c r="M2926" i="21"/>
  <c r="T2926" i="21" s="1"/>
  <c r="O2926" i="21"/>
  <c r="P2926" i="21"/>
  <c r="Q2926" i="21"/>
  <c r="B2925" i="21"/>
  <c r="C2925" i="21"/>
  <c r="F2925" i="21" s="1"/>
  <c r="D2925" i="21"/>
  <c r="E2925" i="21"/>
  <c r="M2925" i="21"/>
  <c r="S2925" i="21" s="1"/>
  <c r="O2925" i="21"/>
  <c r="P2925" i="21"/>
  <c r="Q2925" i="21"/>
  <c r="B2924" i="21"/>
  <c r="C2924" i="21"/>
  <c r="F2924" i="21" s="1"/>
  <c r="D2924" i="21"/>
  <c r="E2924" i="21"/>
  <c r="M2924" i="21"/>
  <c r="S2924" i="21" s="1"/>
  <c r="O2924" i="21"/>
  <c r="P2924" i="21"/>
  <c r="Q2924" i="21"/>
  <c r="B2923" i="21"/>
  <c r="C2923" i="21"/>
  <c r="F2923" i="21" s="1"/>
  <c r="D2923" i="21"/>
  <c r="E2923" i="21"/>
  <c r="M2923" i="21"/>
  <c r="S2923" i="21" s="1"/>
  <c r="O2923" i="21"/>
  <c r="P2923" i="21"/>
  <c r="Q2923" i="21"/>
  <c r="B2922" i="21"/>
  <c r="C2922" i="21"/>
  <c r="F2922" i="21" s="1"/>
  <c r="D2922" i="21"/>
  <c r="E2922" i="21"/>
  <c r="M2922" i="21"/>
  <c r="S2922" i="21" s="1"/>
  <c r="O2922" i="21"/>
  <c r="P2922" i="21"/>
  <c r="Q2922" i="21"/>
  <c r="B2921" i="21"/>
  <c r="C2921" i="21"/>
  <c r="F2921" i="21" s="1"/>
  <c r="D2921" i="21"/>
  <c r="E2921" i="21"/>
  <c r="M2921" i="21"/>
  <c r="S2921" i="21" s="1"/>
  <c r="O2921" i="21"/>
  <c r="P2921" i="21"/>
  <c r="Q2921" i="21"/>
  <c r="B2920" i="21"/>
  <c r="C2920" i="21"/>
  <c r="F2920" i="21" s="1"/>
  <c r="D2920" i="21"/>
  <c r="E2920" i="21"/>
  <c r="M2920" i="21"/>
  <c r="S2920" i="21" s="1"/>
  <c r="O2920" i="21"/>
  <c r="P2920" i="21"/>
  <c r="Q2920" i="21"/>
  <c r="B2919" i="21"/>
  <c r="C2919" i="21"/>
  <c r="F2919" i="21" s="1"/>
  <c r="D2919" i="21"/>
  <c r="E2919" i="21"/>
  <c r="M2919" i="21"/>
  <c r="S2919" i="21" s="1"/>
  <c r="O2919" i="21"/>
  <c r="P2919" i="21"/>
  <c r="Q2919" i="21"/>
  <c r="B2918" i="21"/>
  <c r="C2918" i="21"/>
  <c r="F2918" i="21" s="1"/>
  <c r="D2918" i="21"/>
  <c r="E2918" i="21"/>
  <c r="M2918" i="21"/>
  <c r="S2918" i="21" s="1"/>
  <c r="O2918" i="21"/>
  <c r="P2918" i="21"/>
  <c r="Q2918" i="21"/>
  <c r="B2917" i="21"/>
  <c r="C2917" i="21"/>
  <c r="F2917" i="21" s="1"/>
  <c r="D2917" i="21"/>
  <c r="E2917" i="21"/>
  <c r="M2917" i="21"/>
  <c r="S2917" i="21" s="1"/>
  <c r="O2917" i="21"/>
  <c r="P2917" i="21"/>
  <c r="Q2917" i="21"/>
  <c r="B2916" i="21"/>
  <c r="C2916" i="21"/>
  <c r="F2916" i="21" s="1"/>
  <c r="D2916" i="21"/>
  <c r="E2916" i="21"/>
  <c r="M2916" i="21"/>
  <c r="S2916" i="21" s="1"/>
  <c r="O2916" i="21"/>
  <c r="P2916" i="21"/>
  <c r="Q2916" i="21"/>
  <c r="B2915" i="21"/>
  <c r="C2915" i="21"/>
  <c r="F2915" i="21" s="1"/>
  <c r="D2915" i="21"/>
  <c r="E2915" i="21"/>
  <c r="M2915" i="21"/>
  <c r="S2915" i="21" s="1"/>
  <c r="O2915" i="21"/>
  <c r="P2915" i="21"/>
  <c r="Q2915" i="21"/>
  <c r="B2914" i="21"/>
  <c r="C2914" i="21"/>
  <c r="F2914" i="21" s="1"/>
  <c r="D2914" i="21"/>
  <c r="E2914" i="21"/>
  <c r="M2914" i="21"/>
  <c r="T2914" i="21" s="1"/>
  <c r="O2914" i="21"/>
  <c r="P2914" i="21"/>
  <c r="Q2914" i="21"/>
  <c r="T2935" i="21" l="1"/>
  <c r="S2934" i="21"/>
  <c r="S2933" i="21"/>
  <c r="T2932" i="21"/>
  <c r="S2931" i="21"/>
  <c r="T2930" i="21"/>
  <c r="S2926" i="21"/>
  <c r="T2919" i="21"/>
  <c r="S2927" i="21"/>
  <c r="S2929" i="21"/>
  <c r="S2928" i="21"/>
  <c r="T2925" i="21"/>
  <c r="T2924" i="21"/>
  <c r="T2923" i="21"/>
  <c r="T2922" i="21"/>
  <c r="T2921" i="21"/>
  <c r="T2920" i="21"/>
  <c r="T2918" i="21"/>
  <c r="T2917" i="21"/>
  <c r="T2916" i="21"/>
  <c r="T2915" i="21"/>
  <c r="S2914" i="21"/>
  <c r="P62" i="24" l="1"/>
  <c r="P3" i="24"/>
  <c r="P63" i="24"/>
  <c r="P90" i="24"/>
  <c r="P143" i="24"/>
  <c r="P9" i="24"/>
  <c r="P10" i="24"/>
  <c r="P64" i="24"/>
  <c r="P11" i="24"/>
  <c r="P12" i="24"/>
  <c r="P13" i="24"/>
  <c r="P14" i="24"/>
  <c r="P15" i="24"/>
  <c r="P16" i="24"/>
  <c r="P65" i="24"/>
  <c r="P17" i="24"/>
  <c r="P18" i="24"/>
  <c r="P19" i="24"/>
  <c r="P91" i="24"/>
  <c r="P20" i="24"/>
  <c r="P92" i="24"/>
  <c r="P144" i="24"/>
  <c r="P66" i="24"/>
  <c r="P114" i="24"/>
  <c r="P115" i="24"/>
  <c r="P145" i="24"/>
  <c r="P116" i="24"/>
  <c r="P117" i="24"/>
  <c r="P193" i="24"/>
  <c r="P146" i="24"/>
  <c r="P147" i="24"/>
  <c r="P93" i="24"/>
  <c r="P118" i="24"/>
  <c r="P67" i="24"/>
  <c r="P119" i="24"/>
  <c r="P120" i="24"/>
  <c r="P148" i="24"/>
  <c r="P121" i="24"/>
  <c r="P245" i="24"/>
  <c r="P149" i="24"/>
  <c r="P150" i="24"/>
  <c r="P218" i="24"/>
  <c r="P151" i="24"/>
  <c r="P246" i="24"/>
  <c r="P194" i="24"/>
  <c r="P152" i="24"/>
  <c r="P219" i="24"/>
  <c r="P220" i="24"/>
  <c r="P221" i="24"/>
  <c r="P195" i="24"/>
  <c r="P196" i="24"/>
  <c r="P293" i="24"/>
  <c r="P294" i="24"/>
  <c r="P222" i="24"/>
  <c r="P197" i="24"/>
  <c r="P247" i="24"/>
  <c r="P295" i="24"/>
  <c r="P223" i="24"/>
  <c r="P198" i="24"/>
  <c r="P296" i="24"/>
  <c r="P199" i="24"/>
  <c r="P297" i="24"/>
  <c r="P274" i="24"/>
  <c r="P275" i="24"/>
  <c r="P248" i="24"/>
  <c r="P276" i="24"/>
  <c r="P249" i="24"/>
  <c r="P298" i="24"/>
  <c r="P299" i="24"/>
  <c r="P250" i="24"/>
  <c r="P251" i="24"/>
  <c r="P277" i="24"/>
  <c r="P252" i="24"/>
  <c r="P300" i="24"/>
  <c r="P301" i="24"/>
  <c r="P302" i="24"/>
  <c r="P303" i="24"/>
  <c r="P349" i="24"/>
  <c r="P350" i="24"/>
  <c r="P351" i="24"/>
  <c r="P392" i="24"/>
  <c r="P352" i="24"/>
  <c r="P410" i="24"/>
  <c r="P353" i="24"/>
  <c r="P304" i="24"/>
  <c r="P305" i="24"/>
  <c r="P306" i="24"/>
  <c r="P393" i="24"/>
  <c r="P394" i="24"/>
  <c r="P395" i="24"/>
  <c r="P354" i="24"/>
  <c r="P355" i="24"/>
  <c r="P356" i="24"/>
  <c r="P396" i="24"/>
  <c r="P307" i="24"/>
  <c r="P443" i="24"/>
  <c r="P411" i="24"/>
  <c r="P473" i="24"/>
  <c r="P357" i="24"/>
  <c r="P412" i="24"/>
  <c r="P413" i="24"/>
  <c r="P414" i="24"/>
  <c r="P474" i="24"/>
  <c r="P415" i="24"/>
  <c r="P416" i="24"/>
  <c r="P475" i="24"/>
  <c r="P444" i="24"/>
  <c r="P445" i="24"/>
  <c r="P417" i="24"/>
  <c r="P418" i="24"/>
  <c r="P446" i="24"/>
  <c r="P508" i="24"/>
  <c r="P397" i="24"/>
  <c r="P447" i="24"/>
  <c r="P419" i="24"/>
  <c r="P568" i="24"/>
  <c r="P420" i="24"/>
  <c r="P448" i="24"/>
  <c r="P476" i="24"/>
  <c r="P534" i="24"/>
  <c r="P509" i="24"/>
  <c r="P477" i="24"/>
  <c r="P449" i="24"/>
  <c r="P510" i="24"/>
  <c r="P594" i="24"/>
  <c r="P535" i="24"/>
  <c r="P536" i="24"/>
  <c r="P627" i="24"/>
  <c r="P569" i="24"/>
  <c r="P537" i="24"/>
  <c r="P538" i="24"/>
  <c r="P539" i="24"/>
  <c r="P540" i="24"/>
  <c r="P541" i="24"/>
  <c r="P542" i="24"/>
  <c r="P595" i="24"/>
  <c r="P628" i="24"/>
  <c r="P570" i="24"/>
  <c r="P658" i="24"/>
  <c r="P596" i="24"/>
  <c r="P571" i="24"/>
  <c r="P543" i="24"/>
  <c r="P659" i="24"/>
  <c r="P597" i="24"/>
  <c r="P629" i="24"/>
  <c r="P598" i="24"/>
  <c r="P630" i="24"/>
  <c r="P599" i="24"/>
  <c r="P572" i="24"/>
  <c r="P573" i="24"/>
  <c r="P600" i="24"/>
  <c r="P718" i="24"/>
  <c r="P601" i="24"/>
  <c r="P744" i="24"/>
  <c r="P692" i="24"/>
  <c r="P693" i="24"/>
  <c r="P660" i="24"/>
  <c r="P661" i="24"/>
  <c r="P694" i="24"/>
  <c r="P719" i="24"/>
  <c r="P720" i="24"/>
  <c r="P695" i="24"/>
  <c r="P721" i="24"/>
  <c r="P722" i="24"/>
  <c r="P745" i="24"/>
  <c r="P723" i="24"/>
  <c r="P815" i="24"/>
  <c r="P696" i="24"/>
  <c r="P746" i="24"/>
  <c r="P816" i="24"/>
  <c r="P724" i="24"/>
  <c r="P725" i="24"/>
  <c r="P817" i="24"/>
  <c r="P773" i="24"/>
  <c r="P747" i="24"/>
  <c r="P748" i="24"/>
  <c r="P726" i="24"/>
  <c r="P774" i="24"/>
  <c r="P913" i="24"/>
  <c r="P914" i="24"/>
  <c r="P775" i="24"/>
  <c r="P776" i="24"/>
  <c r="P818" i="24"/>
  <c r="P852" i="24"/>
  <c r="P853" i="24"/>
  <c r="P953" i="24"/>
  <c r="P854" i="24"/>
  <c r="P855" i="24"/>
  <c r="P856" i="24"/>
  <c r="P888" i="24"/>
  <c r="P889" i="24"/>
  <c r="P987" i="24"/>
  <c r="P988" i="24"/>
  <c r="P890" i="24"/>
  <c r="P915" i="24"/>
  <c r="P916" i="24"/>
  <c r="P917" i="24"/>
  <c r="P954" i="24"/>
  <c r="P918" i="24"/>
  <c r="P955" i="24"/>
  <c r="P891" i="24"/>
  <c r="P919" i="24"/>
  <c r="P956" i="24"/>
  <c r="P989" i="24"/>
  <c r="P990" i="24"/>
  <c r="P957" i="24"/>
  <c r="P958" i="24"/>
  <c r="P1070" i="24"/>
  <c r="P1024" i="24"/>
  <c r="P1145" i="24"/>
  <c r="P1025" i="24"/>
  <c r="P991" i="24"/>
  <c r="P992" i="24"/>
  <c r="P993" i="24"/>
  <c r="P1071" i="24"/>
  <c r="P994" i="24"/>
  <c r="P1026" i="24"/>
  <c r="P1072" i="24"/>
  <c r="P1027" i="24"/>
  <c r="P1073" i="24"/>
  <c r="P1028" i="24"/>
  <c r="P1074" i="24"/>
  <c r="P1075" i="24"/>
  <c r="P1029" i="24"/>
  <c r="P1030" i="24"/>
  <c r="P1076" i="24"/>
  <c r="P1146" i="24"/>
  <c r="P1183" i="24"/>
  <c r="P1147" i="24"/>
  <c r="P1184" i="24"/>
  <c r="P1077" i="24"/>
  <c r="P1148" i="24"/>
  <c r="P1219" i="24"/>
  <c r="P1149" i="24"/>
  <c r="P1287" i="24"/>
  <c r="P1150" i="24"/>
  <c r="P1220" i="24"/>
  <c r="P1185" i="24"/>
  <c r="P1288" i="24"/>
  <c r="P1289" i="24"/>
  <c r="P1290" i="24"/>
  <c r="P1252" i="24"/>
  <c r="P1291" i="24"/>
  <c r="P1292" i="24"/>
  <c r="P1293" i="24"/>
  <c r="P1349" i="24"/>
  <c r="P1386" i="24"/>
  <c r="P1294" i="24"/>
  <c r="P1387" i="24"/>
  <c r="P1350" i="24"/>
  <c r="P1286" i="24"/>
  <c r="P1499" i="24"/>
  <c r="P1295" i="24"/>
  <c r="P1388" i="24"/>
  <c r="P1296" i="24"/>
  <c r="P1351" i="24"/>
  <c r="P1527" i="24"/>
  <c r="P1389" i="24"/>
  <c r="P1500" i="24"/>
  <c r="P1435" i="24"/>
  <c r="P1436" i="24"/>
  <c r="P1528" i="24"/>
  <c r="P1437" i="24"/>
  <c r="P1352" i="24"/>
  <c r="P1353" i="24"/>
  <c r="P1438" i="24"/>
  <c r="P1439" i="24"/>
  <c r="P1440" i="24"/>
  <c r="P1441" i="24"/>
  <c r="P1354" i="24"/>
  <c r="P1390" i="24"/>
  <c r="P1501" i="24"/>
  <c r="P1529" i="24"/>
  <c r="P1391" i="24"/>
  <c r="P1502" i="24"/>
  <c r="P1530" i="24"/>
  <c r="P1392" i="24"/>
  <c r="P1531" i="24"/>
  <c r="P1503" i="24"/>
  <c r="P1442" i="24"/>
  <c r="P1504" i="24"/>
  <c r="P1580" i="24"/>
  <c r="P1623" i="24"/>
  <c r="P1581" i="24"/>
  <c r="P1582" i="24"/>
  <c r="P1583" i="24"/>
  <c r="P1584" i="24"/>
  <c r="P1685" i="24"/>
  <c r="P1736" i="24"/>
  <c r="P1686" i="24"/>
  <c r="P1624" i="24"/>
  <c r="P1625" i="24"/>
  <c r="P1626" i="24"/>
  <c r="P1776" i="24"/>
  <c r="P1627" i="24"/>
  <c r="P1687" i="24"/>
  <c r="P1585" i="24"/>
  <c r="P1688" i="24"/>
  <c r="P1628" i="24"/>
  <c r="P1777" i="24"/>
  <c r="P1737" i="24"/>
  <c r="P1738" i="24"/>
  <c r="P1629" i="24"/>
  <c r="P1778" i="24"/>
  <c r="P1779" i="24"/>
  <c r="P1871" i="24"/>
  <c r="P1827" i="24"/>
  <c r="P1739" i="24"/>
  <c r="P1780" i="24"/>
  <c r="P1872" i="24"/>
  <c r="P1926" i="24"/>
  <c r="P1828" i="24"/>
  <c r="P1829" i="24"/>
  <c r="P1830" i="24"/>
  <c r="P2027" i="24"/>
  <c r="P1873" i="24"/>
  <c r="P1874" i="24"/>
  <c r="P2028" i="24"/>
  <c r="P1927" i="24"/>
  <c r="P1928" i="24"/>
  <c r="P1929" i="24"/>
  <c r="P2029" i="24"/>
  <c r="P1875" i="24"/>
  <c r="P2030" i="24"/>
  <c r="P2031" i="24"/>
  <c r="P1876" i="24"/>
  <c r="P1877" i="24"/>
  <c r="P2032" i="24"/>
  <c r="P1930" i="24"/>
  <c r="P2033" i="24"/>
  <c r="P1979" i="24"/>
  <c r="P2034" i="24"/>
  <c r="P2087" i="24"/>
  <c r="P2135" i="24"/>
  <c r="P1980" i="24"/>
  <c r="P2035" i="24"/>
  <c r="P1981" i="24"/>
  <c r="P1982" i="24"/>
  <c r="P2036" i="24"/>
  <c r="P1931" i="24"/>
  <c r="P2088" i="24"/>
  <c r="P2191" i="24"/>
  <c r="P2136" i="24"/>
  <c r="P2137" i="24"/>
  <c r="P2138" i="24"/>
  <c r="P2089" i="24"/>
  <c r="P1983" i="24"/>
  <c r="P1984" i="24"/>
  <c r="P2090" i="24"/>
  <c r="P2192" i="24"/>
  <c r="P1985" i="24"/>
  <c r="P2139" i="24"/>
  <c r="P2091" i="24"/>
  <c r="P2140" i="24"/>
  <c r="P2141" i="24"/>
  <c r="P2142" i="24"/>
  <c r="P2037" i="24"/>
  <c r="P2038" i="24"/>
  <c r="P2143" i="24"/>
  <c r="P2282" i="24"/>
  <c r="P2193" i="24"/>
  <c r="P2194" i="24"/>
  <c r="P2144" i="24"/>
  <c r="P2283" i="24"/>
  <c r="P2284" i="24"/>
  <c r="P2285" i="24"/>
  <c r="P2237" i="24"/>
  <c r="P2346" i="24"/>
  <c r="P2386" i="24"/>
  <c r="P2387" i="24"/>
  <c r="P2195" i="24"/>
  <c r="P2347" i="24"/>
  <c r="P2286" i="24"/>
  <c r="P2287" i="24"/>
  <c r="P2238" i="24"/>
  <c r="P2443" i="24"/>
  <c r="P2388" i="24"/>
  <c r="P2348" i="24"/>
  <c r="P2349" i="24"/>
  <c r="P2486" i="24"/>
  <c r="P2444" i="24"/>
  <c r="P2445" i="24"/>
  <c r="P2389" i="24"/>
  <c r="P2561" i="24"/>
  <c r="P2562" i="24"/>
  <c r="P2626" i="24"/>
  <c r="P2563" i="24"/>
  <c r="P2487" i="24"/>
  <c r="P2627" i="24"/>
  <c r="P2564" i="24"/>
  <c r="P2671" i="24"/>
  <c r="P2653" i="24"/>
  <c r="P2654" i="24"/>
  <c r="P2672" i="24"/>
  <c r="P2655" i="24"/>
  <c r="P2673" i="24"/>
  <c r="P2674" i="24"/>
  <c r="P2776" i="24"/>
  <c r="P2728" i="24"/>
  <c r="P2735" i="24"/>
  <c r="P2828" i="24"/>
  <c r="P2777" i="24"/>
  <c r="P2858" i="24"/>
  <c r="P2829" i="24"/>
  <c r="P2859" i="24"/>
  <c r="P2830" i="24"/>
  <c r="P2831" i="24"/>
  <c r="P2778" i="24"/>
  <c r="P2922" i="24"/>
  <c r="P2779" i="24"/>
  <c r="P2860" i="24"/>
  <c r="P2923" i="24"/>
  <c r="P2832" i="24"/>
  <c r="P2924" i="24"/>
  <c r="P2780" i="24"/>
  <c r="P2861" i="24"/>
  <c r="P2781" i="24"/>
  <c r="P2782" i="24"/>
  <c r="P2925" i="24"/>
  <c r="P2926" i="24"/>
  <c r="P3022" i="24"/>
  <c r="P2833" i="24"/>
  <c r="P2834" i="24"/>
  <c r="P3023" i="24"/>
  <c r="P2927" i="24"/>
  <c r="P3024" i="24"/>
  <c r="P2970" i="24"/>
  <c r="P3069" i="24"/>
  <c r="P3111" i="24"/>
  <c r="P2971" i="24"/>
  <c r="P3025" i="24"/>
  <c r="P2972" i="24"/>
  <c r="P2973" i="24"/>
  <c r="P3026" i="24"/>
  <c r="P3070" i="24"/>
  <c r="P2974" i="24"/>
  <c r="P3071" i="24"/>
  <c r="P3112" i="24"/>
  <c r="P2928" i="24"/>
  <c r="P2929" i="24"/>
  <c r="P3072" i="24"/>
  <c r="P3113" i="24"/>
  <c r="P3114" i="24"/>
  <c r="P3073" i="24"/>
  <c r="P3115" i="24"/>
  <c r="P3166" i="24"/>
  <c r="P3074" i="24"/>
  <c r="P3075" i="24"/>
  <c r="P3167" i="24"/>
  <c r="P3217" i="24"/>
  <c r="P3365" i="24"/>
  <c r="P3317" i="24"/>
  <c r="P3218" i="24"/>
  <c r="P3116" i="24"/>
  <c r="P3219" i="24"/>
  <c r="P3220" i="24"/>
  <c r="P3270" i="24"/>
  <c r="P3366" i="24"/>
  <c r="P3271" i="24"/>
  <c r="P3168" i="24"/>
  <c r="P3318" i="24"/>
  <c r="P3367" i="24"/>
  <c r="P3272" i="24"/>
  <c r="P3273" i="24"/>
  <c r="P3368" i="24"/>
  <c r="P3221" i="24"/>
  <c r="P3369" i="24"/>
  <c r="P3485" i="24"/>
  <c r="P3319" i="24"/>
  <c r="P3433" i="24"/>
  <c r="P3370" i="24"/>
  <c r="P3371" i="24"/>
  <c r="P3320" i="24"/>
  <c r="P3321" i="24"/>
  <c r="P3372" i="24"/>
  <c r="P3643" i="24"/>
  <c r="P3598" i="24"/>
  <c r="P3434" i="24"/>
  <c r="P3486" i="24"/>
  <c r="P3487" i="24"/>
  <c r="P3488" i="24"/>
  <c r="P3489" i="24"/>
  <c r="P3644" i="24"/>
  <c r="P3599" i="24"/>
  <c r="P3490" i="24"/>
  <c r="P3600" i="24"/>
  <c r="P3702" i="24"/>
  <c r="P3645" i="24"/>
  <c r="P3491" i="24"/>
  <c r="P3646" i="24"/>
  <c r="P3547" i="24"/>
  <c r="P3601" i="24"/>
  <c r="P3647" i="24"/>
  <c r="P3648" i="24"/>
  <c r="P3747" i="24"/>
  <c r="P3649" i="24"/>
  <c r="P3650" i="24"/>
  <c r="P3548" i="24"/>
  <c r="P3703" i="24"/>
  <c r="P3651" i="24"/>
  <c r="P3816" i="24"/>
  <c r="P3652" i="24"/>
  <c r="P3602" i="24"/>
  <c r="P3603" i="24"/>
  <c r="P3704" i="24"/>
  <c r="P3705" i="24"/>
  <c r="P3706" i="24"/>
  <c r="P3748" i="24"/>
  <c r="P3817" i="24"/>
  <c r="P3908" i="24"/>
  <c r="P3749" i="24"/>
  <c r="P3859" i="24"/>
  <c r="P3860" i="24"/>
  <c r="P3750" i="24"/>
  <c r="P3751" i="24"/>
  <c r="P3752" i="24"/>
  <c r="P3753" i="24"/>
  <c r="P3909" i="24"/>
  <c r="P3957" i="24"/>
  <c r="P4005" i="24"/>
  <c r="P3861" i="24"/>
  <c r="P3862" i="24"/>
  <c r="P3910" i="24"/>
  <c r="P3911" i="24"/>
  <c r="P3863" i="24"/>
  <c r="P4120" i="24"/>
  <c r="P4168" i="24"/>
  <c r="P4006" i="24"/>
  <c r="P4121" i="24"/>
  <c r="P4007" i="24"/>
  <c r="P3958" i="24"/>
  <c r="P4077" i="24"/>
  <c r="P4078" i="24"/>
  <c r="P4079" i="24"/>
  <c r="P4122" i="24"/>
  <c r="P4123" i="24"/>
  <c r="P4169" i="24"/>
  <c r="P4170" i="24"/>
  <c r="P4080" i="24"/>
  <c r="P4224" i="24"/>
  <c r="P4225" i="24"/>
  <c r="P4124" i="24"/>
  <c r="P4226" i="24"/>
  <c r="P4412" i="24"/>
  <c r="P4369" i="24"/>
  <c r="P4263" i="24"/>
  <c r="P4370" i="24"/>
  <c r="P4264" i="24"/>
  <c r="P4265" i="24"/>
  <c r="P4266" i="24"/>
  <c r="P4371" i="24"/>
  <c r="P4227" i="24"/>
  <c r="P4228" i="24"/>
  <c r="P4465" i="24"/>
  <c r="P4413" i="24"/>
  <c r="P4323" i="24"/>
  <c r="P4372" i="24"/>
  <c r="P4414" i="24"/>
  <c r="P4373" i="24"/>
  <c r="P4589" i="24"/>
  <c r="P4525" i="24"/>
  <c r="P4466" i="24"/>
  <c r="P4467" i="24"/>
  <c r="P4324" i="24"/>
  <c r="P4468" i="24"/>
  <c r="P4374" i="24"/>
  <c r="P4469" i="24"/>
  <c r="P4375" i="24"/>
  <c r="P4470" i="24"/>
  <c r="P4526" i="24"/>
  <c r="P4681" i="24"/>
  <c r="P4527" i="24"/>
  <c r="P4528" i="24"/>
  <c r="P4529" i="24"/>
  <c r="P4590" i="24"/>
  <c r="P4471" i="24"/>
  <c r="P4682" i="24"/>
  <c r="P4783" i="24"/>
  <c r="P4530" i="24"/>
  <c r="P4531" i="24"/>
  <c r="P4683" i="24"/>
  <c r="P4733" i="24"/>
  <c r="P4639" i="24"/>
  <c r="P4684" i="24"/>
  <c r="P4591" i="24"/>
  <c r="P4592" i="24"/>
  <c r="P4734" i="24"/>
  <c r="P4784" i="24"/>
  <c r="P4685" i="24"/>
  <c r="P4640" i="24"/>
  <c r="P4735" i="24"/>
  <c r="P4856" i="24"/>
  <c r="P4857" i="24"/>
  <c r="P4905" i="24"/>
  <c r="P4906" i="24"/>
  <c r="P4958" i="24"/>
  <c r="P4785" i="24"/>
  <c r="P4786" i="24"/>
  <c r="P4787" i="24"/>
  <c r="P4858" i="24"/>
  <c r="P4736" i="24"/>
  <c r="P4859" i="24"/>
  <c r="P4860" i="24"/>
  <c r="P4788" i="24"/>
  <c r="P4907" i="24"/>
  <c r="P4908" i="24"/>
  <c r="P4909" i="24"/>
  <c r="P5006" i="24"/>
  <c r="P4861" i="24"/>
  <c r="P4959" i="24"/>
  <c r="P4910" i="24"/>
  <c r="P5007" i="24"/>
  <c r="P4911" i="24"/>
  <c r="P4912" i="24"/>
  <c r="P5054" i="24"/>
  <c r="P5222" i="24"/>
  <c r="P5008" i="24"/>
  <c r="P5055" i="24"/>
  <c r="P5056" i="24"/>
  <c r="P5169" i="24"/>
  <c r="P5057" i="24"/>
  <c r="P5009" i="24"/>
  <c r="P5010" i="24"/>
  <c r="P5223" i="24"/>
  <c r="P5224" i="24"/>
  <c r="P5170" i="24"/>
  <c r="P5225" i="24"/>
  <c r="P5226" i="24"/>
  <c r="P5326" i="24"/>
  <c r="P5171" i="24"/>
  <c r="P5276" i="24"/>
  <c r="P5172" i="24"/>
  <c r="P5227" i="24"/>
  <c r="P5327" i="24"/>
  <c r="P5376" i="24"/>
  <c r="P5328" i="24"/>
  <c r="P5277" i="24"/>
  <c r="P5278" i="24"/>
  <c r="P5377" i="24"/>
  <c r="P5173" i="24"/>
  <c r="P5174" i="24"/>
  <c r="P5175" i="24"/>
  <c r="P5176" i="24"/>
  <c r="P5329" i="24"/>
  <c r="P5471" i="24"/>
  <c r="P5330" i="24"/>
  <c r="P5426" i="24"/>
  <c r="P5378" i="24"/>
  <c r="P5472" i="24"/>
  <c r="P5379" i="24"/>
  <c r="P5380" i="24"/>
  <c r="P5473" i="24"/>
  <c r="P5331" i="24"/>
  <c r="P5427" i="24"/>
  <c r="P5525" i="24"/>
  <c r="P5474" i="24"/>
  <c r="P5475" i="24"/>
  <c r="P5381" i="24"/>
  <c r="P5428" i="24"/>
  <c r="P5526" i="24"/>
  <c r="P5527" i="24"/>
  <c r="P5528" i="24"/>
  <c r="P5429" i="24"/>
  <c r="P5476" i="24"/>
  <c r="P5529" i="24"/>
  <c r="P5641" i="24"/>
  <c r="P5430" i="24"/>
  <c r="P5431" i="24"/>
  <c r="P5432" i="24"/>
  <c r="P5530" i="24"/>
  <c r="P5477" i="24"/>
  <c r="P5531" i="24"/>
  <c r="P5642" i="24"/>
  <c r="P5746" i="24"/>
  <c r="P5568" i="24"/>
  <c r="P5569" i="24"/>
  <c r="P5570" i="24"/>
  <c r="P5571" i="24"/>
  <c r="P5643" i="24"/>
  <c r="P5532" i="24"/>
  <c r="P5644" i="24"/>
  <c r="P5747" i="24"/>
  <c r="P5572" i="24"/>
  <c r="P5573" i="24"/>
  <c r="P5688" i="24"/>
  <c r="P5689" i="24"/>
  <c r="P5748" i="24"/>
  <c r="P5749" i="24"/>
  <c r="P5927" i="24"/>
  <c r="P5798" i="24"/>
  <c r="P5750" i="24"/>
  <c r="P5854" i="24"/>
  <c r="P5645" i="24"/>
  <c r="P5855" i="24"/>
  <c r="P5799" i="24"/>
  <c r="P5690" i="24"/>
  <c r="P5691" i="24"/>
  <c r="P5856" i="24"/>
  <c r="P5800" i="24"/>
  <c r="P5857" i="24"/>
  <c r="P5928" i="24"/>
  <c r="P5692" i="24"/>
  <c r="P5693" i="24"/>
  <c r="P5694" i="24"/>
  <c r="P5929" i="24"/>
  <c r="P5858" i="24"/>
  <c r="P5859" i="24"/>
  <c r="P5860" i="24"/>
  <c r="P6029" i="24"/>
  <c r="P5861" i="24"/>
  <c r="P749" i="24"/>
  <c r="P750" i="24"/>
  <c r="P819" i="24"/>
  <c r="P777" i="24"/>
  <c r="P778" i="24"/>
  <c r="P779" i="24"/>
  <c r="P780" i="24"/>
  <c r="P781" i="24"/>
  <c r="P782" i="24"/>
  <c r="P783" i="24"/>
  <c r="P784" i="24"/>
  <c r="P820" i="24"/>
  <c r="P785" i="24"/>
  <c r="P786" i="24"/>
  <c r="P821" i="24"/>
  <c r="P857" i="24"/>
  <c r="P822" i="24"/>
  <c r="P823" i="24"/>
  <c r="P824" i="24"/>
  <c r="P858" i="24"/>
  <c r="P825" i="24"/>
  <c r="P892" i="24"/>
  <c r="P859" i="24"/>
  <c r="P860" i="24"/>
  <c r="P861" i="24"/>
  <c r="P920" i="24"/>
  <c r="P862" i="24"/>
  <c r="P893" i="24"/>
  <c r="P921" i="24"/>
  <c r="P922" i="24"/>
  <c r="P863" i="24"/>
  <c r="P995" i="24"/>
  <c r="P959" i="24"/>
  <c r="P894" i="24"/>
  <c r="P895" i="24"/>
  <c r="P923" i="24"/>
  <c r="P924" i="24"/>
  <c r="P925" i="24"/>
  <c r="P960" i="24"/>
  <c r="P996" i="24"/>
  <c r="P1031" i="24"/>
  <c r="P961" i="24"/>
  <c r="P1032" i="24"/>
  <c r="P997" i="24"/>
  <c r="P962" i="24"/>
  <c r="P1033" i="24"/>
  <c r="P1034" i="24"/>
  <c r="P998" i="24"/>
  <c r="P999" i="24"/>
  <c r="P1078" i="24"/>
  <c r="P1079" i="24"/>
  <c r="P1080" i="24"/>
  <c r="P1151" i="24"/>
  <c r="P1081" i="24"/>
  <c r="P1082" i="24"/>
  <c r="P1000" i="24"/>
  <c r="P1035" i="24"/>
  <c r="P1069" i="24"/>
  <c r="P1036" i="24"/>
  <c r="P1037" i="24"/>
  <c r="P1038" i="24"/>
  <c r="P1039" i="24"/>
  <c r="P1001" i="24"/>
  <c r="P1083" i="24"/>
  <c r="P1040" i="24"/>
  <c r="P1084" i="24"/>
  <c r="P1152" i="24"/>
  <c r="P1153" i="24"/>
  <c r="P1154" i="24"/>
  <c r="P1041" i="24"/>
  <c r="P1042" i="24"/>
  <c r="P1043" i="24"/>
  <c r="P1085" i="24"/>
  <c r="P1086" i="24"/>
  <c r="P1087" i="24"/>
  <c r="P1044" i="24"/>
  <c r="P1088" i="24"/>
  <c r="P1089" i="24"/>
  <c r="P1090" i="24"/>
  <c r="P1091" i="24"/>
  <c r="P1092" i="24"/>
  <c r="P1155" i="24"/>
  <c r="P1156" i="24"/>
  <c r="P1093" i="24"/>
  <c r="P1186" i="24"/>
  <c r="P1187" i="24"/>
  <c r="P1188" i="24"/>
  <c r="P1189" i="24"/>
  <c r="P1190" i="24"/>
  <c r="P1253" i="24"/>
  <c r="P1157" i="24"/>
  <c r="P1094" i="24"/>
  <c r="P1095" i="24"/>
  <c r="P1191" i="24"/>
  <c r="P1192" i="24"/>
  <c r="P1193" i="24"/>
  <c r="P1221" i="24"/>
  <c r="P1254" i="24"/>
  <c r="P1255" i="24"/>
  <c r="P1222" i="24"/>
  <c r="P1223" i="24"/>
  <c r="P1224" i="24"/>
  <c r="P1225" i="24"/>
  <c r="P1194" i="24"/>
  <c r="P1256" i="24"/>
  <c r="P1257" i="24"/>
  <c r="P1258" i="24"/>
  <c r="P1226" i="24"/>
  <c r="P1297" i="24"/>
  <c r="P1227" i="24"/>
  <c r="P1228" i="24"/>
  <c r="P1259" i="24"/>
  <c r="P1158" i="24"/>
  <c r="P1260" i="24"/>
  <c r="P1355" i="24"/>
  <c r="P1261" i="24"/>
  <c r="P1262" i="24"/>
  <c r="P1298" i="24"/>
  <c r="P1299" i="24"/>
  <c r="P1300" i="24"/>
  <c r="P1301" i="24"/>
  <c r="P1505" i="24"/>
  <c r="P1393" i="24"/>
  <c r="P1356" i="24"/>
  <c r="P1357" i="24"/>
  <c r="P1394" i="24"/>
  <c r="P1302" i="24"/>
  <c r="P1443" i="24"/>
  <c r="P1444" i="24"/>
  <c r="P1532" i="24"/>
  <c r="P1395" i="24"/>
  <c r="P1358" i="24"/>
  <c r="P1359" i="24"/>
  <c r="P1445" i="24"/>
  <c r="P1360" i="24"/>
  <c r="P1361" i="24"/>
  <c r="P1362" i="24"/>
  <c r="P1446" i="24"/>
  <c r="P1447" i="24"/>
  <c r="P1448" i="24"/>
  <c r="P1449" i="24"/>
  <c r="P1450" i="24"/>
  <c r="P1451" i="24"/>
  <c r="P1452" i="24"/>
  <c r="P1453" i="24"/>
  <c r="P1454" i="24"/>
  <c r="P1506" i="24"/>
  <c r="P1396" i="24"/>
  <c r="P1397" i="24"/>
  <c r="P1398" i="24"/>
  <c r="P1399" i="24"/>
  <c r="P1533" i="24"/>
  <c r="P1586" i="24"/>
  <c r="P1534" i="24"/>
  <c r="P1535" i="24"/>
  <c r="P1536" i="24"/>
  <c r="P1630" i="24"/>
  <c r="P1537" i="24"/>
  <c r="P1538" i="24"/>
  <c r="P1539" i="24"/>
  <c r="P1540" i="24"/>
  <c r="P1587" i="24"/>
  <c r="P1631" i="24"/>
  <c r="P1632" i="24"/>
  <c r="P1781" i="24"/>
  <c r="P1633" i="24"/>
  <c r="P1634" i="24"/>
  <c r="P1588" i="24"/>
  <c r="P1589" i="24"/>
  <c r="P1590" i="24"/>
  <c r="P1635" i="24"/>
  <c r="P1636" i="24"/>
  <c r="P1637" i="24"/>
  <c r="P1591" i="24"/>
  <c r="P1689" i="24"/>
  <c r="P1690" i="24"/>
  <c r="P1691" i="24"/>
  <c r="P1692" i="24"/>
  <c r="P1592" i="24"/>
  <c r="P1693" i="24"/>
  <c r="P1638" i="24"/>
  <c r="P1694" i="24"/>
  <c r="P1695" i="24"/>
  <c r="P1696" i="24"/>
  <c r="P1740" i="24"/>
  <c r="P1741" i="24"/>
  <c r="P1831" i="24"/>
  <c r="P1697" i="24"/>
  <c r="P1782" i="24"/>
  <c r="P1832" i="24"/>
  <c r="P1783" i="24"/>
  <c r="P1698" i="24"/>
  <c r="P1784" i="24"/>
  <c r="P1785" i="24"/>
  <c r="P1786" i="24"/>
  <c r="P1787" i="24"/>
  <c r="P1788" i="24"/>
  <c r="P1833" i="24"/>
  <c r="P1834" i="24"/>
  <c r="P1835" i="24"/>
  <c r="P1878" i="24"/>
  <c r="P1879" i="24"/>
  <c r="P1789" i="24"/>
  <c r="P1790" i="24"/>
  <c r="P1791" i="24"/>
  <c r="P1836" i="24"/>
  <c r="P1880" i="24"/>
  <c r="P1881" i="24"/>
  <c r="P1837" i="24"/>
  <c r="P1882" i="24"/>
  <c r="P1932" i="24"/>
  <c r="P1933" i="24"/>
  <c r="P1934" i="24"/>
  <c r="P1883" i="24"/>
  <c r="P1986" i="24"/>
  <c r="P1987" i="24"/>
  <c r="P1838" i="24"/>
  <c r="P1988" i="24"/>
  <c r="P1935" i="24"/>
  <c r="P1936" i="24"/>
  <c r="P1884" i="24"/>
  <c r="P1885" i="24"/>
  <c r="P1886" i="24"/>
  <c r="P1887" i="24"/>
  <c r="P1989" i="24"/>
  <c r="P1990" i="24"/>
  <c r="P1991" i="24"/>
  <c r="P1937" i="24"/>
  <c r="P1992" i="24"/>
  <c r="P1938" i="24"/>
  <c r="P2039" i="24"/>
  <c r="P2040" i="24"/>
  <c r="P2041" i="24"/>
  <c r="P2042" i="24"/>
  <c r="P2092" i="24"/>
  <c r="P2043" i="24"/>
  <c r="P2093" i="24"/>
  <c r="P2196" i="24"/>
  <c r="P2044" i="24"/>
  <c r="P2145" i="24"/>
  <c r="P2094" i="24"/>
  <c r="P2095" i="24"/>
  <c r="P2096" i="24"/>
  <c r="P1993" i="24"/>
  <c r="P2097" i="24"/>
  <c r="P2098" i="24"/>
  <c r="P2099" i="24"/>
  <c r="P1994" i="24"/>
  <c r="P2146" i="24"/>
  <c r="P2147" i="24"/>
  <c r="P2148" i="24"/>
  <c r="P2149" i="24"/>
  <c r="P2100" i="24"/>
  <c r="P2150" i="24"/>
  <c r="P2151" i="24"/>
  <c r="P2197" i="24"/>
  <c r="P2198" i="24"/>
  <c r="P2101" i="24"/>
  <c r="P2199" i="24"/>
  <c r="P2200" i="24"/>
  <c r="P2201" i="24"/>
  <c r="P2239" i="24"/>
  <c r="P2240" i="24"/>
  <c r="P2202" i="24"/>
  <c r="P2152" i="24"/>
  <c r="P2241" i="24"/>
  <c r="P2153" i="24"/>
  <c r="P2154" i="24"/>
  <c r="P2242" i="24"/>
  <c r="P2203" i="24"/>
  <c r="P2288" i="24"/>
  <c r="P2350" i="24"/>
  <c r="P2289" i="24"/>
  <c r="P2243" i="24"/>
  <c r="P2290" i="24"/>
  <c r="P2291" i="24"/>
  <c r="P2292" i="24"/>
  <c r="P2244" i="24"/>
  <c r="P2293" i="24"/>
  <c r="P2351" i="24"/>
  <c r="P2352" i="24"/>
  <c r="P2353" i="24"/>
  <c r="P2390" i="24"/>
  <c r="P2391" i="24"/>
  <c r="P2354" i="24"/>
  <c r="P2392" i="24"/>
  <c r="P2393" i="24"/>
  <c r="P2294" i="24"/>
  <c r="P2446" i="24"/>
  <c r="P2447" i="24"/>
  <c r="P2448" i="24"/>
  <c r="P2449" i="24"/>
  <c r="P2450" i="24"/>
  <c r="P2394" i="24"/>
  <c r="P2295" i="24"/>
  <c r="P2451" i="24"/>
  <c r="P2395" i="24"/>
  <c r="P2296" i="24"/>
  <c r="P2396" i="24"/>
  <c r="P2452" i="24"/>
  <c r="P2453" i="24"/>
  <c r="P2454" i="24"/>
  <c r="P2397" i="24"/>
  <c r="P2355" i="24"/>
  <c r="P2488" i="24"/>
  <c r="P2455" i="24"/>
  <c r="P2489" i="24"/>
  <c r="P2456" i="24"/>
  <c r="P2457" i="24"/>
  <c r="P2490" i="24"/>
  <c r="P2491" i="24"/>
  <c r="P2524" i="24"/>
  <c r="P2398" i="24"/>
  <c r="P2492" i="24"/>
  <c r="P2493" i="24"/>
  <c r="P2494" i="24"/>
  <c r="P2495" i="24"/>
  <c r="P2525" i="24"/>
  <c r="P2399" i="24"/>
  <c r="P2526" i="24"/>
  <c r="P2458" i="24"/>
  <c r="P2496" i="24"/>
  <c r="P2459" i="24"/>
  <c r="P2527" i="24"/>
  <c r="P2460" i="24"/>
  <c r="P2461" i="24"/>
  <c r="P2565" i="24"/>
  <c r="P2497" i="24"/>
  <c r="P2589" i="24"/>
  <c r="P2528" i="24"/>
  <c r="P2566" i="24"/>
  <c r="P2567" i="24"/>
  <c r="P2568" i="24"/>
  <c r="P2628" i="24"/>
  <c r="P2629" i="24"/>
  <c r="P2630" i="24"/>
  <c r="P2569" i="24"/>
  <c r="P2590" i="24"/>
  <c r="P2631" i="24"/>
  <c r="P2591" i="24"/>
  <c r="P2632" i="24"/>
  <c r="P2592" i="24"/>
  <c r="P2593" i="24"/>
  <c r="P2633" i="24"/>
  <c r="P2570" i="24"/>
  <c r="P2594" i="24"/>
  <c r="P2571" i="24"/>
  <c r="P2634" i="24"/>
  <c r="P2595" i="24"/>
  <c r="P2656" i="24"/>
  <c r="P2596" i="24"/>
  <c r="P2597" i="24"/>
  <c r="P2675" i="24"/>
  <c r="P2635" i="24"/>
  <c r="P2676" i="24"/>
  <c r="P2677" i="24"/>
  <c r="P2678" i="24"/>
  <c r="P2679" i="24"/>
  <c r="P2680" i="24"/>
  <c r="P2681" i="24"/>
  <c r="P2682" i="24"/>
  <c r="P2736" i="24"/>
  <c r="P2737" i="24"/>
  <c r="P2717" i="24"/>
  <c r="P2783" i="24"/>
  <c r="P2721" i="24"/>
  <c r="P2784" i="24"/>
  <c r="P2738" i="24"/>
  <c r="P2835" i="24"/>
  <c r="P2785" i="24"/>
  <c r="P2930" i="24"/>
  <c r="P2729" i="24"/>
  <c r="P2836" i="24"/>
  <c r="P2786" i="24"/>
  <c r="P2787" i="24"/>
  <c r="P2837" i="24"/>
  <c r="P2862" i="24"/>
  <c r="P2739" i="24"/>
  <c r="P2740" i="24"/>
  <c r="P2788" i="24"/>
  <c r="P2741" i="24"/>
  <c r="P2838" i="24"/>
  <c r="P2742" i="24"/>
  <c r="P2863" i="24"/>
  <c r="P2864" i="24"/>
  <c r="P2865" i="24"/>
  <c r="P2866" i="24"/>
  <c r="P2789" i="24"/>
  <c r="P2867" i="24"/>
  <c r="P2931" i="24"/>
  <c r="P2868" i="24"/>
  <c r="P2790" i="24"/>
  <c r="P2869" i="24"/>
  <c r="P2932" i="24"/>
  <c r="P2975" i="24"/>
  <c r="P2933" i="24"/>
  <c r="P3076" i="24"/>
  <c r="P2976" i="24"/>
  <c r="P2870" i="24"/>
  <c r="P2977" i="24"/>
  <c r="P2934" i="24"/>
  <c r="P3077" i="24"/>
  <c r="P2978" i="24"/>
  <c r="P3027" i="24"/>
  <c r="P2979" i="24"/>
  <c r="P3117" i="24"/>
  <c r="P2980" i="24"/>
  <c r="P2981" i="24"/>
  <c r="P2982" i="24"/>
  <c r="P3028" i="24"/>
  <c r="P3029" i="24"/>
  <c r="P3030" i="24"/>
  <c r="P3031" i="24"/>
  <c r="P3032" i="24"/>
  <c r="P3078" i="24"/>
  <c r="P3033" i="24"/>
  <c r="P3079" i="24"/>
  <c r="P3080" i="24"/>
  <c r="P3081" i="24"/>
  <c r="P3118" i="24"/>
  <c r="P2983" i="24"/>
  <c r="P3119" i="24"/>
  <c r="P3034" i="24"/>
  <c r="P3120" i="24"/>
  <c r="P3082" i="24"/>
  <c r="P3121" i="24"/>
  <c r="P3122" i="24"/>
  <c r="P3035" i="24"/>
  <c r="P3123" i="24"/>
  <c r="P3169" i="24"/>
  <c r="P3036" i="24"/>
  <c r="P3124" i="24"/>
  <c r="P3170" i="24"/>
  <c r="P3171" i="24"/>
  <c r="P3222" i="24"/>
  <c r="P3172" i="24"/>
  <c r="P3173" i="24"/>
  <c r="P3174" i="24"/>
  <c r="P3125" i="24"/>
  <c r="P3223" i="24"/>
  <c r="P3175" i="24"/>
  <c r="P3176" i="24"/>
  <c r="P3177" i="24"/>
  <c r="P3178" i="24"/>
  <c r="P3179" i="24"/>
  <c r="P3224" i="24"/>
  <c r="P3180" i="24"/>
  <c r="P3225" i="24"/>
  <c r="P3226" i="24"/>
  <c r="P3181" i="24"/>
  <c r="P3227" i="24"/>
  <c r="P3228" i="24"/>
  <c r="P3229" i="24"/>
  <c r="P3230" i="24"/>
  <c r="P3322" i="24"/>
  <c r="P3274" i="24"/>
  <c r="P3182" i="24"/>
  <c r="P3275" i="24"/>
  <c r="P3276" i="24"/>
  <c r="P3277" i="24"/>
  <c r="P3373" i="24"/>
  <c r="P3374" i="24"/>
  <c r="P3323" i="24"/>
  <c r="P3324" i="24"/>
  <c r="P3278" i="24"/>
  <c r="P3375" i="24"/>
  <c r="P3376" i="24"/>
  <c r="P3377" i="24"/>
  <c r="P3378" i="24"/>
  <c r="P3379" i="24"/>
  <c r="P3380" i="24"/>
  <c r="P3279" i="24"/>
  <c r="P3435" i="24"/>
  <c r="P3436" i="24"/>
  <c r="P3492" i="24"/>
  <c r="P3437" i="24"/>
  <c r="P3438" i="24"/>
  <c r="P3493" i="24"/>
  <c r="P3494" i="24"/>
  <c r="P3495" i="24"/>
  <c r="P3496" i="24"/>
  <c r="P3497" i="24"/>
  <c r="P3498" i="24"/>
  <c r="P3499" i="24"/>
  <c r="P3549" i="24"/>
  <c r="P3500" i="24"/>
  <c r="P3381" i="24"/>
  <c r="P3382" i="24"/>
  <c r="P3550" i="24"/>
  <c r="P3604" i="24"/>
  <c r="P3551" i="24"/>
  <c r="P3552" i="24"/>
  <c r="P3439" i="24"/>
  <c r="P3440" i="24"/>
  <c r="P3553" i="24"/>
  <c r="P3554" i="24"/>
  <c r="P3555" i="24"/>
  <c r="P3605" i="24"/>
  <c r="P3501" i="24"/>
  <c r="P3606" i="24"/>
  <c r="P3607" i="24"/>
  <c r="P3556" i="24"/>
  <c r="P3502" i="24"/>
  <c r="P3608" i="24"/>
  <c r="P3503" i="24"/>
  <c r="P3609" i="24"/>
  <c r="P3653" i="24"/>
  <c r="P3557" i="24"/>
  <c r="P3558" i="24"/>
  <c r="P3383" i="24"/>
  <c r="P3654" i="24"/>
  <c r="P3655" i="24"/>
  <c r="P3707" i="24"/>
  <c r="P3708" i="24"/>
  <c r="P3559" i="24"/>
  <c r="P3560" i="24"/>
  <c r="P3561" i="24"/>
  <c r="P3656" i="24"/>
  <c r="P3657" i="24"/>
  <c r="P3658" i="24"/>
  <c r="P3818" i="24"/>
  <c r="P3754" i="24"/>
  <c r="P3755" i="24"/>
  <c r="P3756" i="24"/>
  <c r="P3659" i="24"/>
  <c r="P3709" i="24"/>
  <c r="P3710" i="24"/>
  <c r="P3660" i="24"/>
  <c r="P3711" i="24"/>
  <c r="P3757" i="24"/>
  <c r="P3758" i="24"/>
  <c r="P3712" i="24"/>
  <c r="P3759" i="24"/>
  <c r="P3661" i="24"/>
  <c r="P3760" i="24"/>
  <c r="P3761" i="24"/>
  <c r="P3762" i="24"/>
  <c r="P3819" i="24"/>
  <c r="P3820" i="24"/>
  <c r="P3821" i="24"/>
  <c r="P3822" i="24"/>
  <c r="P3823" i="24"/>
  <c r="P3824" i="24"/>
  <c r="P3825" i="24"/>
  <c r="P3826" i="24"/>
  <c r="P3827" i="24"/>
  <c r="P3828" i="24"/>
  <c r="P3713" i="24"/>
  <c r="P3763" i="24"/>
  <c r="P3829" i="24"/>
  <c r="P3864" i="24"/>
  <c r="P3865" i="24"/>
  <c r="P3866" i="24"/>
  <c r="P3764" i="24"/>
  <c r="P3765" i="24"/>
  <c r="P3867" i="24"/>
  <c r="P3912" i="24"/>
  <c r="P3868" i="24"/>
  <c r="P4081" i="24"/>
  <c r="P3830" i="24"/>
  <c r="P3959" i="24"/>
  <c r="P3913" i="24"/>
  <c r="P4008" i="24"/>
  <c r="P4009" i="24"/>
  <c r="P3960" i="24"/>
  <c r="P3961" i="24"/>
  <c r="P4125" i="24"/>
  <c r="P4010" i="24"/>
  <c r="P3962" i="24"/>
  <c r="P4011" i="24"/>
  <c r="P4012" i="24"/>
  <c r="P4013" i="24"/>
  <c r="P4014" i="24"/>
  <c r="P4015" i="24"/>
  <c r="P4016" i="24"/>
  <c r="P4017" i="24"/>
  <c r="P4018" i="24"/>
  <c r="P4019" i="24"/>
  <c r="P4020" i="24"/>
  <c r="P4021" i="24"/>
  <c r="P4022" i="24"/>
  <c r="P4126" i="24"/>
  <c r="P4082" i="24"/>
  <c r="P4083" i="24"/>
  <c r="P4127" i="24"/>
  <c r="P4023" i="24"/>
  <c r="P4084" i="24"/>
  <c r="P4024" i="24"/>
  <c r="P4085" i="24"/>
  <c r="P4086" i="24"/>
  <c r="P4087" i="24"/>
  <c r="P4171" i="24"/>
  <c r="P4088" i="24"/>
  <c r="P4128" i="24"/>
  <c r="P4129" i="24"/>
  <c r="P4130" i="24"/>
  <c r="P4025" i="24"/>
  <c r="P4026" i="24"/>
  <c r="P4027" i="24"/>
  <c r="P4089" i="24"/>
  <c r="P4172" i="24"/>
  <c r="P4090" i="24"/>
  <c r="P4173" i="24"/>
  <c r="P4174" i="24"/>
  <c r="P4175" i="24"/>
  <c r="P4229" i="24"/>
  <c r="P4028" i="24"/>
  <c r="P4230" i="24"/>
  <c r="P4267" i="24"/>
  <c r="P4231" i="24"/>
  <c r="P4232" i="24"/>
  <c r="P4176" i="24"/>
  <c r="P4233" i="24"/>
  <c r="P4268" i="24"/>
  <c r="P4234" i="24"/>
  <c r="P4269" i="24"/>
  <c r="P4325" i="24"/>
  <c r="P4270" i="24"/>
  <c r="P4271" i="24"/>
  <c r="P4272" i="24"/>
  <c r="P4177" i="24"/>
  <c r="P4131" i="24"/>
  <c r="P4132" i="24"/>
  <c r="P4273" i="24"/>
  <c r="P4326" i="24"/>
  <c r="P4235" i="24"/>
  <c r="P4327" i="24"/>
  <c r="P4274" i="24"/>
  <c r="P4236" i="24"/>
  <c r="P4328" i="24"/>
  <c r="P4133" i="24"/>
  <c r="P4376" i="24"/>
  <c r="P4377" i="24"/>
  <c r="P4275" i="24"/>
  <c r="P4329" i="24"/>
  <c r="P4276" i="24"/>
  <c r="P4415" i="24"/>
  <c r="P4416" i="24"/>
  <c r="P4472" i="24"/>
  <c r="P4417" i="24"/>
  <c r="P4418" i="24"/>
  <c r="P4378" i="24"/>
  <c r="P4330" i="24"/>
  <c r="P4473" i="24"/>
  <c r="P4474" i="24"/>
  <c r="P4532" i="24"/>
  <c r="P4475" i="24"/>
  <c r="P4419" i="24"/>
  <c r="P4533" i="24"/>
  <c r="P4476" i="24"/>
  <c r="P4477" i="24"/>
  <c r="P4478" i="24"/>
  <c r="P4479" i="24"/>
  <c r="P4480" i="24"/>
  <c r="P4534" i="24"/>
  <c r="P4420" i="24"/>
  <c r="P4535" i="24"/>
  <c r="P4593" i="24"/>
  <c r="P4481" i="24"/>
  <c r="P4536" i="24"/>
  <c r="P4537" i="24"/>
  <c r="P4482" i="24"/>
  <c r="P4538" i="24"/>
  <c r="P4539" i="24"/>
  <c r="P4483" i="24"/>
  <c r="P4421" i="24"/>
  <c r="P4422" i="24"/>
  <c r="P4594" i="24"/>
  <c r="P4595" i="24"/>
  <c r="P4540" i="24"/>
  <c r="P4596" i="24"/>
  <c r="P4484" i="24"/>
  <c r="P4485" i="24"/>
  <c r="P4597" i="24"/>
  <c r="P4598" i="24"/>
  <c r="P4641" i="24"/>
  <c r="P4686" i="24"/>
  <c r="P4642" i="24"/>
  <c r="P4541" i="24"/>
  <c r="P4643" i="24"/>
  <c r="P4644" i="24"/>
  <c r="P4542" i="24"/>
  <c r="P4599" i="24"/>
  <c r="P4543" i="24"/>
  <c r="P4544" i="24"/>
  <c r="P4737" i="24"/>
  <c r="P4687" i="24"/>
  <c r="P4688" i="24"/>
  <c r="P4689" i="24"/>
  <c r="P4690" i="24"/>
  <c r="P4691" i="24"/>
  <c r="P4862" i="24"/>
  <c r="P4600" i="24"/>
  <c r="P4738" i="24"/>
  <c r="P4692" i="24"/>
  <c r="P4601" i="24"/>
  <c r="P4789" i="24"/>
  <c r="P4739" i="24"/>
  <c r="P4790" i="24"/>
  <c r="P4791" i="24"/>
  <c r="P4740" i="24"/>
  <c r="P4645" i="24"/>
  <c r="P4741" i="24"/>
  <c r="P4792" i="24"/>
  <c r="P4742" i="24"/>
  <c r="P4743" i="24"/>
  <c r="P4744" i="24"/>
  <c r="P4863" i="24"/>
  <c r="P4793" i="24"/>
  <c r="P4794" i="24"/>
  <c r="P4795" i="24"/>
  <c r="P4864" i="24"/>
  <c r="P4796" i="24"/>
  <c r="P4865" i="24"/>
  <c r="P4913" i="24"/>
  <c r="P4866" i="24"/>
  <c r="P4867" i="24"/>
  <c r="P4868" i="24"/>
  <c r="P4869" i="24"/>
  <c r="P4797" i="24"/>
  <c r="P4745" i="24"/>
  <c r="P4798" i="24"/>
  <c r="P4960" i="24"/>
  <c r="P4799" i="24"/>
  <c r="P4914" i="24"/>
  <c r="P4800" i="24"/>
  <c r="P4915" i="24"/>
  <c r="P4870" i="24"/>
  <c r="P4801" i="24"/>
  <c r="P4802" i="24"/>
  <c r="P4916" i="24"/>
  <c r="P4961" i="24"/>
  <c r="P4962" i="24"/>
  <c r="P5123" i="24"/>
  <c r="P5124" i="24"/>
  <c r="P4871" i="24"/>
  <c r="P5011" i="24"/>
  <c r="P4963" i="24"/>
  <c r="P4872" i="24"/>
  <c r="P4964" i="24"/>
  <c r="P4803" i="24"/>
  <c r="P5012" i="24"/>
  <c r="P5058" i="24"/>
  <c r="P5125" i="24"/>
  <c r="P5059" i="24"/>
  <c r="P5013" i="24"/>
  <c r="P5014" i="24"/>
  <c r="P5015" i="24"/>
  <c r="P5016" i="24"/>
  <c r="P5060" i="24"/>
  <c r="P5061" i="24"/>
  <c r="P5062" i="24"/>
  <c r="P5063" i="24"/>
  <c r="P5126" i="24"/>
  <c r="P5064" i="24"/>
  <c r="P5065" i="24"/>
  <c r="P5066" i="24"/>
  <c r="P5228" i="24"/>
  <c r="P5067" i="24"/>
  <c r="P5127" i="24"/>
  <c r="P5068" i="24"/>
  <c r="P5069" i="24"/>
  <c r="P5070" i="24"/>
  <c r="P5071" i="24"/>
  <c r="P5072" i="24"/>
  <c r="P5128" i="24"/>
  <c r="P5177" i="24"/>
  <c r="P5073" i="24"/>
  <c r="P5129" i="24"/>
  <c r="P5229" i="24"/>
  <c r="P5074" i="24"/>
  <c r="P5178" i="24"/>
  <c r="P5230" i="24"/>
  <c r="P5130" i="24"/>
  <c r="P5075" i="24"/>
  <c r="P5179" i="24"/>
  <c r="P5279" i="24"/>
  <c r="P5231" i="24"/>
  <c r="P5232" i="24"/>
  <c r="P5233" i="24"/>
  <c r="P5280" i="24"/>
  <c r="P5281" i="24"/>
  <c r="P5282" i="24"/>
  <c r="P5283" i="24"/>
  <c r="P5180" i="24"/>
  <c r="P5284" i="24"/>
  <c r="P5332" i="24"/>
  <c r="P5285" i="24"/>
  <c r="P5181" i="24"/>
  <c r="P5286" i="24"/>
  <c r="P5287" i="24"/>
  <c r="P5333" i="24"/>
  <c r="P5478" i="24"/>
  <c r="P5334" i="24"/>
  <c r="P5433" i="24"/>
  <c r="P5335" i="24"/>
  <c r="P5234" i="24"/>
  <c r="P5336" i="24"/>
  <c r="P5337" i="24"/>
  <c r="P5382" i="24"/>
  <c r="P5383" i="24"/>
  <c r="P5384" i="24"/>
  <c r="P5385" i="24"/>
  <c r="P5338" i="24"/>
  <c r="P5434" i="24"/>
  <c r="P5435" i="24"/>
  <c r="P5386" i="24"/>
  <c r="P5479" i="24"/>
  <c r="P5436" i="24"/>
  <c r="P5480" i="24"/>
  <c r="P5387" i="24"/>
  <c r="P5481" i="24"/>
  <c r="P5482" i="24"/>
  <c r="P5483" i="24"/>
  <c r="P5484" i="24"/>
  <c r="P5533" i="24"/>
  <c r="P5534" i="24"/>
  <c r="P5574" i="24"/>
  <c r="P5575" i="24"/>
  <c r="P5535" i="24"/>
  <c r="P5485" i="24"/>
  <c r="P5576" i="24"/>
  <c r="P5577" i="24"/>
  <c r="P5578" i="24"/>
  <c r="P5536" i="24"/>
  <c r="P5579" i="24"/>
  <c r="P5580" i="24"/>
  <c r="P5581" i="24"/>
  <c r="P5582" i="24"/>
  <c r="P5537" i="24"/>
  <c r="P5583" i="24"/>
  <c r="P5646" i="24"/>
  <c r="P5538" i="24"/>
  <c r="P5647" i="24"/>
  <c r="P5695" i="24"/>
  <c r="P5648" i="24"/>
  <c r="P5649" i="24"/>
  <c r="P5696" i="24"/>
  <c r="P5697" i="24"/>
  <c r="P5584" i="24"/>
  <c r="P5585" i="24"/>
  <c r="P5650" i="24"/>
  <c r="P5698" i="24"/>
  <c r="P5699" i="24"/>
  <c r="P5700" i="24"/>
  <c r="P5701" i="24"/>
  <c r="P5586" i="24"/>
  <c r="P5651" i="24"/>
  <c r="P5751" i="24"/>
  <c r="P5752" i="24"/>
  <c r="P5753" i="24"/>
  <c r="P5754" i="24"/>
  <c r="P5755" i="24"/>
  <c r="P5801" i="24"/>
  <c r="P5652" i="24"/>
  <c r="P5756" i="24"/>
  <c r="P5802" i="24"/>
  <c r="P5803" i="24"/>
  <c r="P5804" i="24"/>
  <c r="P5702" i="24"/>
  <c r="P5805" i="24"/>
  <c r="P5806" i="24"/>
  <c r="P5862" i="24"/>
  <c r="P5863" i="24"/>
  <c r="P5930" i="24"/>
  <c r="P5807" i="24"/>
  <c r="P5808" i="24"/>
  <c r="P5864" i="24"/>
  <c r="P5865" i="24"/>
  <c r="P5931" i="24"/>
  <c r="P5809" i="24"/>
  <c r="P5866" i="24"/>
  <c r="P5932" i="24"/>
  <c r="P5810" i="24"/>
  <c r="P5933" i="24"/>
  <c r="P5867" i="24"/>
  <c r="P5868" i="24"/>
  <c r="P5934" i="24"/>
  <c r="P5757" i="24"/>
  <c r="P5869" i="24"/>
  <c r="P5935" i="24"/>
  <c r="P5870" i="24"/>
  <c r="P5288" i="24"/>
  <c r="P200" i="24"/>
  <c r="P278" i="24"/>
  <c r="P253" i="24"/>
  <c r="P358" i="24"/>
  <c r="P308" i="24"/>
  <c r="P398" i="24"/>
  <c r="P421" i="24"/>
  <c r="P359" i="24"/>
  <c r="P478" i="24"/>
  <c r="P544" i="24"/>
  <c r="P574" i="24"/>
  <c r="P511" i="24"/>
  <c r="P575" i="24"/>
  <c r="P662" i="24"/>
  <c r="P631" i="24"/>
  <c r="P663" i="24"/>
  <c r="P727" i="24"/>
  <c r="P896" i="24"/>
  <c r="P826" i="24"/>
  <c r="P963" i="24"/>
  <c r="P1002" i="24"/>
  <c r="P1195" i="24"/>
  <c r="P1229" i="24"/>
  <c r="P1455" i="24"/>
  <c r="P1507" i="24"/>
  <c r="P1593" i="24"/>
  <c r="P1594" i="24"/>
  <c r="P1639" i="24"/>
  <c r="P1699" i="24"/>
  <c r="P1640" i="24"/>
  <c r="P1742" i="24"/>
  <c r="P1839" i="24"/>
  <c r="P1995" i="24"/>
  <c r="P2102" i="24"/>
  <c r="P2155" i="24"/>
  <c r="P2245" i="24"/>
  <c r="P2246" i="24"/>
  <c r="P2297" i="24"/>
  <c r="P2298" i="24"/>
  <c r="P2462" i="24"/>
  <c r="P2463" i="24"/>
  <c r="P2400" i="24"/>
  <c r="P2498" i="24"/>
  <c r="P2529" i="24"/>
  <c r="P2572" i="24"/>
  <c r="P2598" i="24"/>
  <c r="P2683" i="24"/>
  <c r="P2839" i="24"/>
  <c r="P2743" i="24"/>
  <c r="P2744" i="24"/>
  <c r="P2840" i="24"/>
  <c r="P2791" i="24"/>
  <c r="P2792" i="24"/>
  <c r="P2871" i="24"/>
  <c r="P3037" i="24"/>
  <c r="P2984" i="24"/>
  <c r="P3183" i="24"/>
  <c r="P3231" i="24"/>
  <c r="P3232" i="24"/>
  <c r="P3325" i="24"/>
  <c r="P3326" i="24"/>
  <c r="P3233" i="24"/>
  <c r="P3610" i="24"/>
  <c r="P3562" i="24"/>
  <c r="P3563" i="24"/>
  <c r="P3662" i="24"/>
  <c r="P3564" i="24"/>
  <c r="P3663" i="24"/>
  <c r="P3664" i="24"/>
  <c r="P3665" i="24"/>
  <c r="P3611" i="24"/>
  <c r="P3504" i="24"/>
  <c r="P3714" i="24"/>
  <c r="P3715" i="24"/>
  <c r="P3766" i="24"/>
  <c r="P3666" i="24"/>
  <c r="P3869" i="24"/>
  <c r="P3870" i="24"/>
  <c r="P3871" i="24"/>
  <c r="P3963" i="24"/>
  <c r="P3914" i="24"/>
  <c r="P4029" i="24"/>
  <c r="P4030" i="24"/>
  <c r="P3964" i="24"/>
  <c r="P4091" i="24"/>
  <c r="P4178" i="24"/>
  <c r="P4134" i="24"/>
  <c r="P4277" i="24"/>
  <c r="P4331" i="24"/>
  <c r="P4332" i="24"/>
  <c r="P4379" i="24"/>
  <c r="P4602" i="24"/>
  <c r="P4693" i="24"/>
  <c r="P4746" i="24"/>
  <c r="P4747" i="24"/>
  <c r="P4804" i="24"/>
  <c r="P4917" i="24"/>
  <c r="P5017" i="24"/>
  <c r="P4918" i="24"/>
  <c r="P5076" i="24"/>
  <c r="P5235" i="24"/>
  <c r="P5339" i="24"/>
  <c r="P5388" i="24"/>
  <c r="P5389" i="24"/>
  <c r="P5587" i="24"/>
  <c r="P5539" i="24"/>
  <c r="P5653" i="24"/>
  <c r="P5654" i="24"/>
  <c r="P5758" i="24"/>
  <c r="P5871" i="24"/>
  <c r="P224" i="24"/>
  <c r="P309" i="24"/>
  <c r="P576" i="24"/>
  <c r="P864" i="24"/>
  <c r="P1303" i="24"/>
  <c r="P1700" i="24"/>
  <c r="P1792" i="24"/>
  <c r="P1939" i="24"/>
  <c r="P2204" i="24"/>
  <c r="P3184" i="24"/>
  <c r="P3384" i="24"/>
  <c r="P3965" i="24"/>
  <c r="P4135" i="24"/>
  <c r="P4136" i="24"/>
  <c r="P4278" i="24"/>
  <c r="P4646" i="24"/>
  <c r="P5131" i="24"/>
  <c r="P5588" i="24"/>
  <c r="P5759" i="24"/>
  <c r="P5872" i="24"/>
  <c r="P1508" i="24"/>
  <c r="P1456" i="24"/>
  <c r="P1743" i="24"/>
  <c r="P1595" i="24"/>
  <c r="P1793" i="24"/>
  <c r="P1996" i="24"/>
  <c r="P1840" i="24"/>
  <c r="P1888" i="24"/>
  <c r="P1841" i="24"/>
  <c r="P1940" i="24"/>
  <c r="P1997" i="24"/>
  <c r="P2299" i="24"/>
  <c r="P2045" i="24"/>
  <c r="P2247" i="24"/>
  <c r="P2248" i="24"/>
  <c r="P2249" i="24"/>
  <c r="P2205" i="24"/>
  <c r="P2300" i="24"/>
  <c r="P2401" i="24"/>
  <c r="P2636" i="24"/>
  <c r="P2499" i="24"/>
  <c r="P3038" i="24"/>
  <c r="P2872" i="24"/>
  <c r="P2935" i="24"/>
  <c r="P2873" i="24"/>
  <c r="P3083" i="24"/>
  <c r="P3385" i="24"/>
  <c r="P3126" i="24"/>
  <c r="P3127" i="24"/>
  <c r="P3327" i="24"/>
  <c r="P3280" i="24"/>
  <c r="P3328" i="24"/>
  <c r="P3667" i="24"/>
  <c r="P3441" i="24"/>
  <c r="P3612" i="24"/>
  <c r="P3613" i="24"/>
  <c r="P3716" i="24"/>
  <c r="P3872" i="24"/>
  <c r="P3873" i="24"/>
  <c r="P3874" i="24"/>
  <c r="P4179" i="24"/>
  <c r="P4031" i="24"/>
  <c r="P4137" i="24"/>
  <c r="P4279" i="24"/>
  <c r="P4280" i="24"/>
  <c r="P4380" i="24"/>
  <c r="P4694" i="24"/>
  <c r="P4647" i="24"/>
  <c r="P4545" i="24"/>
  <c r="P4546" i="24"/>
  <c r="P4603" i="24"/>
  <c r="P4648" i="24"/>
  <c r="P4604" i="24"/>
  <c r="P4965" i="24"/>
  <c r="P4695" i="24"/>
  <c r="P4696" i="24"/>
  <c r="P4919" i="24"/>
  <c r="P4873" i="24"/>
  <c r="P4920" i="24"/>
  <c r="P5018" i="24"/>
  <c r="P5019" i="24"/>
  <c r="P5020" i="24"/>
  <c r="P5182" i="24"/>
  <c r="P5183" i="24"/>
  <c r="P5486" i="24"/>
  <c r="P5236" i="24"/>
  <c r="P5289" i="24"/>
  <c r="P5290" i="24"/>
  <c r="P5291" i="24"/>
  <c r="P5390" i="24"/>
  <c r="P5437" i="24"/>
  <c r="P5438" i="24"/>
  <c r="P5487" i="24"/>
  <c r="P5439" i="24"/>
  <c r="P5703" i="24"/>
  <c r="P5704" i="24"/>
  <c r="P5705" i="24"/>
  <c r="P5760" i="24"/>
  <c r="P6030" i="24"/>
  <c r="P5811" i="24"/>
  <c r="P5873" i="24"/>
  <c r="P5874" i="24"/>
  <c r="P1263" i="24"/>
  <c r="P1304" i="24"/>
  <c r="P1305" i="24"/>
  <c r="P1264" i="24"/>
  <c r="P1363" i="24"/>
  <c r="P1265" i="24"/>
  <c r="P1306" i="24"/>
  <c r="P1364" i="24"/>
  <c r="P1307" i="24"/>
  <c r="P1308" i="24"/>
  <c r="P1400" i="24"/>
  <c r="P1365" i="24"/>
  <c r="P1457" i="24"/>
  <c r="P1458" i="24"/>
  <c r="P1366" i="24"/>
  <c r="P1367" i="24"/>
  <c r="P1459" i="24"/>
  <c r="P1401" i="24"/>
  <c r="P1402" i="24"/>
  <c r="P1541" i="24"/>
  <c r="P1460" i="24"/>
  <c r="P1509" i="24"/>
  <c r="P1403" i="24"/>
  <c r="P1404" i="24"/>
  <c r="P1405" i="24"/>
  <c r="P1406" i="24"/>
  <c r="P1407" i="24"/>
  <c r="P1461" i="24"/>
  <c r="P1542" i="24"/>
  <c r="P1543" i="24"/>
  <c r="P1462" i="24"/>
  <c r="P1463" i="24"/>
  <c r="P1464" i="24"/>
  <c r="P1544" i="24"/>
  <c r="P1641" i="24"/>
  <c r="P1642" i="24"/>
  <c r="P1510" i="24"/>
  <c r="P1465" i="24"/>
  <c r="P1511" i="24"/>
  <c r="P1466" i="24"/>
  <c r="P1467" i="24"/>
  <c r="P1545" i="24"/>
  <c r="P1596" i="24"/>
  <c r="P1468" i="24"/>
  <c r="P1597" i="24"/>
  <c r="P1546" i="24"/>
  <c r="P1547" i="24"/>
  <c r="P1701" i="24"/>
  <c r="P1469" i="24"/>
  <c r="P1643" i="24"/>
  <c r="P1598" i="24"/>
  <c r="P1644" i="24"/>
  <c r="P1548" i="24"/>
  <c r="P1470" i="24"/>
  <c r="P1599" i="24"/>
  <c r="P1549" i="24"/>
  <c r="P1471" i="24"/>
  <c r="P1600" i="24"/>
  <c r="P1550" i="24"/>
  <c r="P1551" i="24"/>
  <c r="P1601" i="24"/>
  <c r="P1645" i="24"/>
  <c r="P1602" i="24"/>
  <c r="P1603" i="24"/>
  <c r="P1744" i="24"/>
  <c r="P1646" i="24"/>
  <c r="P1647" i="24"/>
  <c r="P1648" i="24"/>
  <c r="P1702" i="24"/>
  <c r="P1649" i="24"/>
  <c r="P1650" i="24"/>
  <c r="P1745" i="24"/>
  <c r="P1651" i="24"/>
  <c r="P1652" i="24"/>
  <c r="P1653" i="24"/>
  <c r="P1746" i="24"/>
  <c r="P1794" i="24"/>
  <c r="P1703" i="24"/>
  <c r="P1704" i="24"/>
  <c r="P1705" i="24"/>
  <c r="P1747" i="24"/>
  <c r="P1748" i="24"/>
  <c r="P1749" i="24"/>
  <c r="P1842" i="24"/>
  <c r="P1795" i="24"/>
  <c r="P1706" i="24"/>
  <c r="P1889" i="24"/>
  <c r="P1707" i="24"/>
  <c r="P1750" i="24"/>
  <c r="P1708" i="24"/>
  <c r="P1709" i="24"/>
  <c r="P1654" i="24"/>
  <c r="P1843" i="24"/>
  <c r="P1796" i="24"/>
  <c r="P1797" i="24"/>
  <c r="P1798" i="24"/>
  <c r="P1799" i="24"/>
  <c r="P1710" i="24"/>
  <c r="P1751" i="24"/>
  <c r="P1844" i="24"/>
  <c r="P1941" i="24"/>
  <c r="P1800" i="24"/>
  <c r="P1845" i="24"/>
  <c r="P1846" i="24"/>
  <c r="P1942" i="24"/>
  <c r="P1890" i="24"/>
  <c r="P1847" i="24"/>
  <c r="P1848" i="24"/>
  <c r="P1849" i="24"/>
  <c r="P1943" i="24"/>
  <c r="P1850" i="24"/>
  <c r="P1851" i="24"/>
  <c r="P1891" i="24"/>
  <c r="P1998" i="24"/>
  <c r="P1801" i="24"/>
  <c r="P1892" i="24"/>
  <c r="P1893" i="24"/>
  <c r="P1894" i="24"/>
  <c r="P1944" i="24"/>
  <c r="P1895" i="24"/>
  <c r="P1945" i="24"/>
  <c r="P1999" i="24"/>
  <c r="P1946" i="24"/>
  <c r="P1947" i="24"/>
  <c r="P1948" i="24"/>
  <c r="P2000" i="24"/>
  <c r="P2103" i="24"/>
  <c r="P1949" i="24"/>
  <c r="P1950" i="24"/>
  <c r="P1896" i="24"/>
  <c r="P2001" i="24"/>
  <c r="P2156" i="24"/>
  <c r="P2002" i="24"/>
  <c r="P2003" i="24"/>
  <c r="P2046" i="24"/>
  <c r="P2047" i="24"/>
  <c r="P2048" i="24"/>
  <c r="P2157" i="24"/>
  <c r="P2158" i="24"/>
  <c r="P2049" i="24"/>
  <c r="P2004" i="24"/>
  <c r="P2050" i="24"/>
  <c r="P2051" i="24"/>
  <c r="P2052" i="24"/>
  <c r="P2053" i="24"/>
  <c r="P2054" i="24"/>
  <c r="P2104" i="24"/>
  <c r="P2159" i="24"/>
  <c r="P2160" i="24"/>
  <c r="P1951" i="24"/>
  <c r="P1952" i="24"/>
  <c r="P1953" i="24"/>
  <c r="P2105" i="24"/>
  <c r="P2055" i="24"/>
  <c r="P2106" i="24"/>
  <c r="P2056" i="24"/>
  <c r="P2057" i="24"/>
  <c r="P2005" i="24"/>
  <c r="P2206" i="24"/>
  <c r="P2107" i="24"/>
  <c r="P2207" i="24"/>
  <c r="P2161" i="24"/>
  <c r="P2162" i="24"/>
  <c r="P2163" i="24"/>
  <c r="P2164" i="24"/>
  <c r="P2250" i="24"/>
  <c r="P2165" i="24"/>
  <c r="P2301" i="24"/>
  <c r="P2208" i="24"/>
  <c r="P2209" i="24"/>
  <c r="P2210" i="24"/>
  <c r="P2211" i="24"/>
  <c r="P2302" i="24"/>
  <c r="P2212" i="24"/>
  <c r="P2251" i="24"/>
  <c r="P2356" i="24"/>
  <c r="P2402" i="24"/>
  <c r="P2252" i="24"/>
  <c r="P2253" i="24"/>
  <c r="P2254" i="24"/>
  <c r="P2255" i="24"/>
  <c r="P2303" i="24"/>
  <c r="P2256" i="24"/>
  <c r="P2304" i="24"/>
  <c r="P2403" i="24"/>
  <c r="P2166" i="24"/>
  <c r="P2213" i="24"/>
  <c r="P2404" i="24"/>
  <c r="P2305" i="24"/>
  <c r="P2306" i="24"/>
  <c r="P2405" i="24"/>
  <c r="P2307" i="24"/>
  <c r="P2308" i="24"/>
  <c r="P2309" i="24"/>
  <c r="P2310" i="24"/>
  <c r="P2357" i="24"/>
  <c r="P2358" i="24"/>
  <c r="P2406" i="24"/>
  <c r="P2311" i="24"/>
  <c r="P2312" i="24"/>
  <c r="P2214" i="24"/>
  <c r="P2313" i="24"/>
  <c r="P2215" i="24"/>
  <c r="P2314" i="24"/>
  <c r="P2407" i="24"/>
  <c r="P2408" i="24"/>
  <c r="P2464" i="24"/>
  <c r="P2359" i="24"/>
  <c r="P2360" i="24"/>
  <c r="P2409" i="24"/>
  <c r="P2410" i="24"/>
  <c r="P2411" i="24"/>
  <c r="P2412" i="24"/>
  <c r="P2465" i="24"/>
  <c r="P2413" i="24"/>
  <c r="P2530" i="24"/>
  <c r="P2466" i="24"/>
  <c r="P2467" i="24"/>
  <c r="P2468" i="24"/>
  <c r="P2500" i="24"/>
  <c r="P2469" i="24"/>
  <c r="P2470" i="24"/>
  <c r="P2501" i="24"/>
  <c r="P2414" i="24"/>
  <c r="P2573" i="24"/>
  <c r="P2531" i="24"/>
  <c r="P2532" i="24"/>
  <c r="P2533" i="24"/>
  <c r="P2534" i="24"/>
  <c r="P2599" i="24"/>
  <c r="P2600" i="24"/>
  <c r="P2574" i="24"/>
  <c r="P2601" i="24"/>
  <c r="P2575" i="24"/>
  <c r="P2637" i="24"/>
  <c r="P2657" i="24"/>
  <c r="P2684" i="24"/>
  <c r="P2793" i="24"/>
  <c r="P2718" i="24"/>
  <c r="P2685" i="24"/>
  <c r="P2686" i="24"/>
  <c r="P2794" i="24"/>
  <c r="P2795" i="24"/>
  <c r="P2745" i="24"/>
  <c r="P2874" i="24"/>
  <c r="P2841" i="24"/>
  <c r="P2796" i="24"/>
  <c r="P2797" i="24"/>
  <c r="P2842" i="24"/>
  <c r="P2798" i="24"/>
  <c r="P2799" i="24"/>
  <c r="P2875" i="24"/>
  <c r="P2800" i="24"/>
  <c r="P2936" i="24"/>
  <c r="P2876" i="24"/>
  <c r="P2746" i="24"/>
  <c r="P2877" i="24"/>
  <c r="P2843" i="24"/>
  <c r="P2985" i="24"/>
  <c r="P2878" i="24"/>
  <c r="P2879" i="24"/>
  <c r="P2880" i="24"/>
  <c r="P2881" i="24"/>
  <c r="P2882" i="24"/>
  <c r="P2883" i="24"/>
  <c r="P3039" i="24"/>
  <c r="P2801" i="24"/>
  <c r="P2937" i="24"/>
  <c r="P2802" i="24"/>
  <c r="P2938" i="24"/>
  <c r="P2986" i="24"/>
  <c r="P3084" i="24"/>
  <c r="P2939" i="24"/>
  <c r="P2987" i="24"/>
  <c r="P2940" i="24"/>
  <c r="P3040" i="24"/>
  <c r="P2988" i="24"/>
  <c r="P2989" i="24"/>
  <c r="P2884" i="24"/>
  <c r="P2990" i="24"/>
  <c r="P3041" i="24"/>
  <c r="P3042" i="24"/>
  <c r="P3085" i="24"/>
  <c r="P2991" i="24"/>
  <c r="P2992" i="24"/>
  <c r="P3043" i="24"/>
  <c r="P2993" i="24"/>
  <c r="P3086" i="24"/>
  <c r="P3044" i="24"/>
  <c r="P3045" i="24"/>
  <c r="P3046" i="24"/>
  <c r="P3047" i="24"/>
  <c r="P3087" i="24"/>
  <c r="P3088" i="24"/>
  <c r="P3089" i="24"/>
  <c r="P3234" i="24"/>
  <c r="P2994" i="24"/>
  <c r="P3048" i="24"/>
  <c r="P3185" i="24"/>
  <c r="P3235" i="24"/>
  <c r="P3128" i="24"/>
  <c r="P3186" i="24"/>
  <c r="P3187" i="24"/>
  <c r="P3129" i="24"/>
  <c r="P3130" i="24"/>
  <c r="P3131" i="24"/>
  <c r="P3132" i="24"/>
  <c r="P3188" i="24"/>
  <c r="P3133" i="24"/>
  <c r="P3049" i="24"/>
  <c r="P3050" i="24"/>
  <c r="P3189" i="24"/>
  <c r="P3329" i="24"/>
  <c r="P3190" i="24"/>
  <c r="P3281" i="24"/>
  <c r="P3191" i="24"/>
  <c r="P3236" i="24"/>
  <c r="P3237" i="24"/>
  <c r="P3238" i="24"/>
  <c r="P3239" i="24"/>
  <c r="P3240" i="24"/>
  <c r="P3241" i="24"/>
  <c r="P3242" i="24"/>
  <c r="P3282" i="24"/>
  <c r="P3330" i="24"/>
  <c r="P3243" i="24"/>
  <c r="P3283" i="24"/>
  <c r="P3386" i="24"/>
  <c r="P3284" i="24"/>
  <c r="P3285" i="24"/>
  <c r="P3286" i="24"/>
  <c r="P3331" i="24"/>
  <c r="P3287" i="24"/>
  <c r="P3288" i="24"/>
  <c r="P3442" i="24"/>
  <c r="P3387" i="24"/>
  <c r="P3505" i="24"/>
  <c r="P3332" i="24"/>
  <c r="P3506" i="24"/>
  <c r="P3333" i="24"/>
  <c r="P3334" i="24"/>
  <c r="P3335" i="24"/>
  <c r="P3336" i="24"/>
  <c r="P3337" i="24"/>
  <c r="P3289" i="24"/>
  <c r="P3244" i="24"/>
  <c r="P3443" i="24"/>
  <c r="P3290" i="24"/>
  <c r="P3388" i="24"/>
  <c r="P3291" i="24"/>
  <c r="P3444" i="24"/>
  <c r="P3389" i="24"/>
  <c r="P3390" i="24"/>
  <c r="P3445" i="24"/>
  <c r="P3446" i="24"/>
  <c r="P3565" i="24"/>
  <c r="P3447" i="24"/>
  <c r="P3566" i="24"/>
  <c r="P3507" i="24"/>
  <c r="P3448" i="24"/>
  <c r="P3508" i="24"/>
  <c r="P3509" i="24"/>
  <c r="P3668" i="24"/>
  <c r="P3510" i="24"/>
  <c r="P3511" i="24"/>
  <c r="P3512" i="24"/>
  <c r="P3614" i="24"/>
  <c r="P3513" i="24"/>
  <c r="P3514" i="24"/>
  <c r="P3615" i="24"/>
  <c r="P3616" i="24"/>
  <c r="P3567" i="24"/>
  <c r="P3669" i="24"/>
  <c r="P3568" i="24"/>
  <c r="P3569" i="24"/>
  <c r="P3515" i="24"/>
  <c r="P3617" i="24"/>
  <c r="P3717" i="24"/>
  <c r="P3618" i="24"/>
  <c r="P3619" i="24"/>
  <c r="P3767" i="24"/>
  <c r="P3570" i="24"/>
  <c r="P3670" i="24"/>
  <c r="P3620" i="24"/>
  <c r="P3768" i="24"/>
  <c r="P3769" i="24"/>
  <c r="P3718" i="24"/>
  <c r="P3671" i="24"/>
  <c r="P3719" i="24"/>
  <c r="P3720" i="24"/>
  <c r="P3672" i="24"/>
  <c r="P3673" i="24"/>
  <c r="P3571" i="24"/>
  <c r="P3674" i="24"/>
  <c r="P3675" i="24"/>
  <c r="P3572" i="24"/>
  <c r="P3770" i="24"/>
  <c r="P3721" i="24"/>
  <c r="P3875" i="24"/>
  <c r="P3722" i="24"/>
  <c r="P3771" i="24"/>
  <c r="P3876" i="24"/>
  <c r="P3772" i="24"/>
  <c r="P3773" i="24"/>
  <c r="P3774" i="24"/>
  <c r="P3676" i="24"/>
  <c r="P3775" i="24"/>
  <c r="P3677" i="24"/>
  <c r="P3877" i="24"/>
  <c r="P3831" i="24"/>
  <c r="P3832" i="24"/>
  <c r="P3833" i="24"/>
  <c r="P3834" i="24"/>
  <c r="P3915" i="24"/>
  <c r="P3835" i="24"/>
  <c r="P3836" i="24"/>
  <c r="P3776" i="24"/>
  <c r="P3777" i="24"/>
  <c r="P3878" i="24"/>
  <c r="P4032" i="24"/>
  <c r="P3916" i="24"/>
  <c r="P3917" i="24"/>
  <c r="P3778" i="24"/>
  <c r="P3966" i="24"/>
  <c r="P4033" i="24"/>
  <c r="P3879" i="24"/>
  <c r="P3880" i="24"/>
  <c r="P3918" i="24"/>
  <c r="P3837" i="24"/>
  <c r="P3779" i="24"/>
  <c r="P3838" i="24"/>
  <c r="P3967" i="24"/>
  <c r="P3968" i="24"/>
  <c r="P3969" i="24"/>
  <c r="P3919" i="24"/>
  <c r="P4034" i="24"/>
  <c r="P3920" i="24"/>
  <c r="P3970" i="24"/>
  <c r="P3921" i="24"/>
  <c r="P3839" i="24"/>
  <c r="P3922" i="24"/>
  <c r="P3971" i="24"/>
  <c r="P3972" i="24"/>
  <c r="P3973" i="24"/>
  <c r="P4138" i="24"/>
  <c r="P4092" i="24"/>
  <c r="P3974" i="24"/>
  <c r="P4035" i="24"/>
  <c r="P4036" i="24"/>
  <c r="P4139" i="24"/>
  <c r="P4037" i="24"/>
  <c r="P4038" i="24"/>
  <c r="P4093" i="24"/>
  <c r="P4094" i="24"/>
  <c r="P4095" i="24"/>
  <c r="P4180" i="24"/>
  <c r="P4181" i="24"/>
  <c r="P4096" i="24"/>
  <c r="P4140" i="24"/>
  <c r="P4039" i="24"/>
  <c r="P4281" i="24"/>
  <c r="P4141" i="24"/>
  <c r="P4237" i="24"/>
  <c r="P4142" i="24"/>
  <c r="P4282" i="24"/>
  <c r="P4283" i="24"/>
  <c r="P4182" i="24"/>
  <c r="P4183" i="24"/>
  <c r="P4184" i="24"/>
  <c r="P4185" i="24"/>
  <c r="P4097" i="24"/>
  <c r="P4186" i="24"/>
  <c r="P4187" i="24"/>
  <c r="P4238" i="24"/>
  <c r="P4098" i="24"/>
  <c r="P4239" i="24"/>
  <c r="P4119" i="24"/>
  <c r="P4240" i="24"/>
  <c r="P4188" i="24"/>
  <c r="P4333" i="24"/>
  <c r="P4284" i="24"/>
  <c r="P4241" i="24"/>
  <c r="P4381" i="24"/>
  <c r="P4242" i="24"/>
  <c r="P4285" i="24"/>
  <c r="P4286" i="24"/>
  <c r="P4287" i="24"/>
  <c r="P4288" i="24"/>
  <c r="P4334" i="24"/>
  <c r="P4289" i="24"/>
  <c r="P4290" i="24"/>
  <c r="P4382" i="24"/>
  <c r="P4291" i="24"/>
  <c r="P4292" i="24"/>
  <c r="P4293" i="24"/>
  <c r="P4335" i="24"/>
  <c r="P4383" i="24"/>
  <c r="P4423" i="24"/>
  <c r="P4336" i="24"/>
  <c r="P4384" i="24"/>
  <c r="P4337" i="24"/>
  <c r="P4385" i="24"/>
  <c r="P4386" i="24"/>
  <c r="P4486" i="24"/>
  <c r="P4424" i="24"/>
  <c r="P4387" i="24"/>
  <c r="P4547" i="24"/>
  <c r="P4388" i="24"/>
  <c r="P4487" i="24"/>
  <c r="P4338" i="24"/>
  <c r="P4425" i="24"/>
  <c r="P4488" i="24"/>
  <c r="P4426" i="24"/>
  <c r="P4339" i="24"/>
  <c r="P4548" i="24"/>
  <c r="P4427" i="24"/>
  <c r="P4428" i="24"/>
  <c r="P4340" i="24"/>
  <c r="P4489" i="24"/>
  <c r="P4490" i="24"/>
  <c r="P4491" i="24"/>
  <c r="P4429" i="24"/>
  <c r="P4605" i="24"/>
  <c r="P4492" i="24"/>
  <c r="P4493" i="24"/>
  <c r="P4649" i="24"/>
  <c r="P4494" i="24"/>
  <c r="P4606" i="24"/>
  <c r="P4549" i="24"/>
  <c r="P4550" i="24"/>
  <c r="P4650" i="24"/>
  <c r="P4551" i="24"/>
  <c r="P4552" i="24"/>
  <c r="P4553" i="24"/>
  <c r="P4554" i="24"/>
  <c r="P4607" i="24"/>
  <c r="P4608" i="24"/>
  <c r="P4651" i="24"/>
  <c r="P4609" i="24"/>
  <c r="P4748" i="24"/>
  <c r="P4697" i="24"/>
  <c r="P4610" i="24"/>
  <c r="P4611" i="24"/>
  <c r="P4495" i="24"/>
  <c r="P4805" i="24"/>
  <c r="P4612" i="24"/>
  <c r="P4698" i="24"/>
  <c r="P4806" i="24"/>
  <c r="P4749" i="24"/>
  <c r="P4807" i="24"/>
  <c r="P4652" i="24"/>
  <c r="P4653" i="24"/>
  <c r="P4654" i="24"/>
  <c r="P4699" i="24"/>
  <c r="P4655" i="24"/>
  <c r="P4613" i="24"/>
  <c r="P4614" i="24"/>
  <c r="P4750" i="24"/>
  <c r="P4751" i="24"/>
  <c r="P4700" i="24"/>
  <c r="P4752" i="24"/>
  <c r="P4753" i="24"/>
  <c r="P4615" i="24"/>
  <c r="P4701" i="24"/>
  <c r="P4808" i="24"/>
  <c r="P4702" i="24"/>
  <c r="P4754" i="24"/>
  <c r="P4755" i="24"/>
  <c r="P4874" i="24"/>
  <c r="P4756" i="24"/>
  <c r="P4875" i="24"/>
  <c r="P4809" i="24"/>
  <c r="P4810" i="24"/>
  <c r="P4811" i="24"/>
  <c r="P4921" i="24"/>
  <c r="P4922" i="24"/>
  <c r="P4812" i="24"/>
  <c r="P4813" i="24"/>
  <c r="P4814" i="24"/>
  <c r="P4923" i="24"/>
  <c r="P4757" i="24"/>
  <c r="P4966" i="24"/>
  <c r="P4876" i="24"/>
  <c r="P4877" i="24"/>
  <c r="P4878" i="24"/>
  <c r="P4967" i="24"/>
  <c r="P4815" i="24"/>
  <c r="P4816" i="24"/>
  <c r="P4968" i="24"/>
  <c r="P5021" i="24"/>
  <c r="P4879" i="24"/>
  <c r="P5077" i="24"/>
  <c r="P5078" i="24"/>
  <c r="P5079" i="24"/>
  <c r="P4969" i="24"/>
  <c r="P4970" i="24"/>
  <c r="P4924" i="24"/>
  <c r="P4925" i="24"/>
  <c r="P4926" i="24"/>
  <c r="P4971" i="24"/>
  <c r="P5022" i="24"/>
  <c r="P4972" i="24"/>
  <c r="P5080" i="24"/>
  <c r="P4973" i="24"/>
  <c r="P5023" i="24"/>
  <c r="P4974" i="24"/>
  <c r="P5024" i="24"/>
  <c r="P5025" i="24"/>
  <c r="P4880" i="24"/>
  <c r="P4881" i="24"/>
  <c r="P5026" i="24"/>
  <c r="P5184" i="24"/>
  <c r="P5081" i="24"/>
  <c r="P5132" i="24"/>
  <c r="P5027" i="24"/>
  <c r="P5028" i="24"/>
  <c r="P5029" i="24"/>
  <c r="P5185" i="24"/>
  <c r="P5082" i="24"/>
  <c r="P5083" i="24"/>
  <c r="P5084" i="24"/>
  <c r="P5085" i="24"/>
  <c r="P5186" i="24"/>
  <c r="P5187" i="24"/>
  <c r="P5133" i="24"/>
  <c r="P5086" i="24"/>
  <c r="P5087" i="24"/>
  <c r="P5134" i="24"/>
  <c r="P5135" i="24"/>
  <c r="P5088" i="24"/>
  <c r="P5089" i="24"/>
  <c r="P4975" i="24"/>
  <c r="P5090" i="24"/>
  <c r="P5136" i="24"/>
  <c r="P5237" i="24"/>
  <c r="P5238" i="24"/>
  <c r="P5137" i="24"/>
  <c r="P5188" i="24"/>
  <c r="P5239" i="24"/>
  <c r="P5138" i="24"/>
  <c r="P5139" i="24"/>
  <c r="P5140" i="24"/>
  <c r="P5189" i="24"/>
  <c r="P5190" i="24"/>
  <c r="P5191" i="24"/>
  <c r="P5192" i="24"/>
  <c r="P5340" i="24"/>
  <c r="P5292" i="24"/>
  <c r="P5240" i="24"/>
  <c r="P5193" i="24"/>
  <c r="P5341" i="24"/>
  <c r="P5091" i="24"/>
  <c r="P5241" i="24"/>
  <c r="P5194" i="24"/>
  <c r="P5141" i="24"/>
  <c r="P5142" i="24"/>
  <c r="P5242" i="24"/>
  <c r="P5293" i="24"/>
  <c r="P5243" i="24"/>
  <c r="P5143" i="24"/>
  <c r="P5342" i="24"/>
  <c r="P5244" i="24"/>
  <c r="P5245" i="24"/>
  <c r="P5294" i="24"/>
  <c r="P5246" i="24"/>
  <c r="P5247" i="24"/>
  <c r="P5391" i="24"/>
  <c r="P5295" i="24"/>
  <c r="P5296" i="24"/>
  <c r="P5440" i="24"/>
  <c r="P5297" i="24"/>
  <c r="P5343" i="24"/>
  <c r="P5298" i="24"/>
  <c r="P5248" i="24"/>
  <c r="P5344" i="24"/>
  <c r="P5345" i="24"/>
  <c r="P5346" i="24"/>
  <c r="P5441" i="24"/>
  <c r="P5347" i="24"/>
  <c r="P5348" i="24"/>
  <c r="P5349" i="24"/>
  <c r="P5350" i="24"/>
  <c r="P5392" i="24"/>
  <c r="P5351" i="24"/>
  <c r="P5352" i="24"/>
  <c r="P5488" i="24"/>
  <c r="P5442" i="24"/>
  <c r="P5489" i="24"/>
  <c r="P5393" i="24"/>
  <c r="P5394" i="24"/>
  <c r="P5395" i="24"/>
  <c r="P5396" i="24"/>
  <c r="P5443" i="24"/>
  <c r="P5397" i="24"/>
  <c r="P5444" i="24"/>
  <c r="P5589" i="24"/>
  <c r="P5490" i="24"/>
  <c r="P5445" i="24"/>
  <c r="P5446" i="24"/>
  <c r="P5447" i="24"/>
  <c r="P5353" i="24"/>
  <c r="P5398" i="24"/>
  <c r="P5491" i="24"/>
  <c r="P5540" i="24"/>
  <c r="P5590" i="24"/>
  <c r="P5492" i="24"/>
  <c r="P5493" i="24"/>
  <c r="P5494" i="24"/>
  <c r="P5591" i="24"/>
  <c r="P5399" i="24"/>
  <c r="P5592" i="24"/>
  <c r="P5541" i="24"/>
  <c r="P5593" i="24"/>
  <c r="P5706" i="24"/>
  <c r="P5542" i="24"/>
  <c r="P5594" i="24"/>
  <c r="P5543" i="24"/>
  <c r="P5544" i="24"/>
  <c r="P5655" i="24"/>
  <c r="P5595" i="24"/>
  <c r="P5596" i="24"/>
  <c r="P5597" i="24"/>
  <c r="P5598" i="24"/>
  <c r="P5656" i="24"/>
  <c r="P5599" i="24"/>
  <c r="P5600" i="24"/>
  <c r="P5601" i="24"/>
  <c r="P5707" i="24"/>
  <c r="P5761" i="24"/>
  <c r="P5495" i="24"/>
  <c r="P5602" i="24"/>
  <c r="P5603" i="24"/>
  <c r="P5604" i="24"/>
  <c r="P5605" i="24"/>
  <c r="P5657" i="24"/>
  <c r="P5762" i="24"/>
  <c r="P5708" i="24"/>
  <c r="P5658" i="24"/>
  <c r="P5659" i="24"/>
  <c r="P5660" i="24"/>
  <c r="P5709" i="24"/>
  <c r="P5710" i="24"/>
  <c r="P5711" i="24"/>
  <c r="P5712" i="24"/>
  <c r="P5713" i="24"/>
  <c r="P5714" i="24"/>
  <c r="P5715" i="24"/>
  <c r="P5812" i="24"/>
  <c r="P5763" i="24"/>
  <c r="P5606" i="24"/>
  <c r="P5716" i="24"/>
  <c r="P5875" i="24"/>
  <c r="P5876" i="24"/>
  <c r="P5717" i="24"/>
  <c r="P5661" i="24"/>
  <c r="P5877" i="24"/>
  <c r="P5764" i="24"/>
  <c r="P5765" i="24"/>
  <c r="P5813" i="24"/>
  <c r="P5662" i="24"/>
  <c r="P5766" i="24"/>
  <c r="P5767" i="24"/>
  <c r="P5814" i="24"/>
  <c r="P5663" i="24"/>
  <c r="P5815" i="24"/>
  <c r="P5816" i="24"/>
  <c r="P5936" i="24"/>
  <c r="P5817" i="24"/>
  <c r="P5990" i="24"/>
  <c r="P5818" i="24"/>
  <c r="P5878" i="24"/>
  <c r="P5879" i="24"/>
  <c r="P5768" i="24"/>
  <c r="P5880" i="24"/>
  <c r="P5881" i="24"/>
  <c r="P5937" i="24"/>
  <c r="P5882" i="24"/>
  <c r="P5991" i="24"/>
  <c r="P5883" i="24"/>
  <c r="P5884" i="24"/>
  <c r="P5885" i="24"/>
  <c r="P139" i="24"/>
  <c r="P153" i="24"/>
  <c r="P254" i="24"/>
  <c r="P310" i="24"/>
  <c r="P311" i="24"/>
  <c r="P225" i="24"/>
  <c r="P279" i="24"/>
  <c r="P312" i="24"/>
  <c r="P360" i="24"/>
  <c r="P313" i="24"/>
  <c r="P361" i="24"/>
  <c r="P314" i="24"/>
  <c r="P280" i="24"/>
  <c r="P399" i="24"/>
  <c r="P450" i="24"/>
  <c r="P362" i="24"/>
  <c r="P400" i="24"/>
  <c r="P315" i="24"/>
  <c r="P316" i="24"/>
  <c r="P363" i="24"/>
  <c r="P364" i="24"/>
  <c r="P365" i="24"/>
  <c r="P479" i="24"/>
  <c r="P545" i="24"/>
  <c r="P451" i="24"/>
  <c r="P546" i="24"/>
  <c r="P547" i="24"/>
  <c r="P602" i="24"/>
  <c r="P512" i="24"/>
  <c r="P548" i="24"/>
  <c r="P577" i="24"/>
  <c r="P603" i="24"/>
  <c r="P578" i="24"/>
  <c r="P513" i="24"/>
  <c r="P549" i="24"/>
  <c r="P514" i="24"/>
  <c r="P604" i="24"/>
  <c r="P632" i="24"/>
  <c r="P579" i="24"/>
  <c r="P633" i="24"/>
  <c r="P605" i="24"/>
  <c r="P697" i="24"/>
  <c r="P606" i="24"/>
  <c r="P698" i="24"/>
  <c r="P634" i="24"/>
  <c r="P664" i="24"/>
  <c r="P665" i="24"/>
  <c r="P666" i="24"/>
  <c r="P635" i="24"/>
  <c r="P728" i="24"/>
  <c r="P699" i="24"/>
  <c r="P787" i="24"/>
  <c r="P751" i="24"/>
  <c r="P827" i="24"/>
  <c r="P752" i="24"/>
  <c r="P865" i="24"/>
  <c r="P788" i="24"/>
  <c r="P866" i="24"/>
  <c r="P828" i="24"/>
  <c r="P829" i="24"/>
  <c r="P926" i="24"/>
  <c r="P927" i="24"/>
  <c r="P830" i="24"/>
  <c r="P1096" i="24"/>
  <c r="P964" i="24"/>
  <c r="P867" i="24"/>
  <c r="P928" i="24"/>
  <c r="P897" i="24"/>
  <c r="P1045" i="24"/>
  <c r="P898" i="24"/>
  <c r="P929" i="24"/>
  <c r="P1046" i="24"/>
  <c r="P965" i="24"/>
  <c r="P1047" i="24"/>
  <c r="P1003" i="24"/>
  <c r="P966" i="24"/>
  <c r="P967" i="24"/>
  <c r="P1048" i="24"/>
  <c r="P968" i="24"/>
  <c r="P1004" i="24"/>
  <c r="P1049" i="24"/>
  <c r="P1097" i="24"/>
  <c r="P1005" i="24"/>
  <c r="P1098" i="24"/>
  <c r="P1099" i="24"/>
  <c r="P1050" i="24"/>
  <c r="P1051" i="24"/>
  <c r="P1052" i="24"/>
  <c r="P1053" i="24"/>
  <c r="P1159" i="24"/>
  <c r="P1100" i="24"/>
  <c r="P1101" i="24"/>
  <c r="P1309" i="24"/>
  <c r="P1310" i="24"/>
  <c r="P1102" i="24"/>
  <c r="P1103" i="24"/>
  <c r="P1160" i="24"/>
  <c r="P1104" i="24"/>
  <c r="P1230" i="24"/>
  <c r="P1105" i="24"/>
  <c r="P1196" i="24"/>
  <c r="P1161" i="24"/>
  <c r="P1106" i="24"/>
  <c r="P1231" i="24"/>
  <c r="P1266" i="24"/>
  <c r="P1311" i="24"/>
  <c r="P1232" i="24"/>
  <c r="P1267" i="24"/>
  <c r="P1162" i="24"/>
  <c r="P1408" i="24"/>
  <c r="P1312" i="24"/>
  <c r="P1313" i="24"/>
  <c r="P1314" i="24"/>
  <c r="P1315" i="24"/>
  <c r="P1472" i="24"/>
  <c r="P1512" i="24"/>
  <c r="P1368" i="24"/>
  <c r="P1409" i="24"/>
  <c r="P1410" i="24"/>
  <c r="P1369" i="24"/>
  <c r="P1411" i="24"/>
  <c r="P1370" i="24"/>
  <c r="P1513" i="24"/>
  <c r="P1514" i="24"/>
  <c r="P1515" i="24"/>
  <c r="P1412" i="24"/>
  <c r="P1413" i="24"/>
  <c r="P1552" i="24"/>
  <c r="P1516" i="24"/>
  <c r="P1604" i="24"/>
  <c r="P1473" i="24"/>
  <c r="P1802" i="24"/>
  <c r="P1553" i="24"/>
  <c r="P1655" i="24"/>
  <c r="P1554" i="24"/>
  <c r="P1656" i="24"/>
  <c r="P1657" i="24"/>
  <c r="P1711" i="24"/>
  <c r="P1605" i="24"/>
  <c r="P1752" i="24"/>
  <c r="P1658" i="24"/>
  <c r="P1753" i="24"/>
  <c r="P1712" i="24"/>
  <c r="P1754" i="24"/>
  <c r="P1713" i="24"/>
  <c r="P1714" i="24"/>
  <c r="P1755" i="24"/>
  <c r="P1756" i="24"/>
  <c r="P1715" i="24"/>
  <c r="P1757" i="24"/>
  <c r="P1758" i="24"/>
  <c r="P1803" i="24"/>
  <c r="P1804" i="24"/>
  <c r="P1805" i="24"/>
  <c r="P2058" i="24"/>
  <c r="P1897" i="24"/>
  <c r="P1806" i="24"/>
  <c r="P1898" i="24"/>
  <c r="P1899" i="24"/>
  <c r="P1900" i="24"/>
  <c r="P2006" i="24"/>
  <c r="P1954" i="24"/>
  <c r="P2007" i="24"/>
  <c r="P1955" i="24"/>
  <c r="P1956" i="24"/>
  <c r="P1957" i="24"/>
  <c r="P2108" i="24"/>
  <c r="P1958" i="24"/>
  <c r="P1959" i="24"/>
  <c r="P1960" i="24"/>
  <c r="P2059" i="24"/>
  <c r="P2060" i="24"/>
  <c r="P2061" i="24"/>
  <c r="P2167" i="24"/>
  <c r="P2315" i="24"/>
  <c r="P2062" i="24"/>
  <c r="P2109" i="24"/>
  <c r="P2168" i="24"/>
  <c r="P2110" i="24"/>
  <c r="P2169" i="24"/>
  <c r="P2257" i="24"/>
  <c r="P2216" i="24"/>
  <c r="P2258" i="24"/>
  <c r="P2361" i="24"/>
  <c r="P2259" i="24"/>
  <c r="P2217" i="24"/>
  <c r="P2218" i="24"/>
  <c r="P2316" i="24"/>
  <c r="P2260" i="24"/>
  <c r="P2415" i="24"/>
  <c r="P2317" i="24"/>
  <c r="P2318" i="24"/>
  <c r="P2416" i="24"/>
  <c r="P2502" i="24"/>
  <c r="P2417" i="24"/>
  <c r="P2503" i="24"/>
  <c r="P2471" i="24"/>
  <c r="P2472" i="24"/>
  <c r="P2418" i="24"/>
  <c r="P2535" i="24"/>
  <c r="P2504" i="24"/>
  <c r="P2505" i="24"/>
  <c r="P2506" i="24"/>
  <c r="P2507" i="24"/>
  <c r="P2508" i="24"/>
  <c r="P2473" i="24"/>
  <c r="P2576" i="24"/>
  <c r="P2509" i="24"/>
  <c r="P2536" i="24"/>
  <c r="P2602" i="24"/>
  <c r="P2537" i="24"/>
  <c r="P2638" i="24"/>
  <c r="P2603" i="24"/>
  <c r="P2604" i="24"/>
  <c r="P2605" i="24"/>
  <c r="P2577" i="24"/>
  <c r="P2606" i="24"/>
  <c r="P2578" i="24"/>
  <c r="P2607" i="24"/>
  <c r="P2608" i="24"/>
  <c r="P2609" i="24"/>
  <c r="P2639" i="24"/>
  <c r="P2640" i="24"/>
  <c r="P2610" i="24"/>
  <c r="P2611" i="24"/>
  <c r="P2658" i="24"/>
  <c r="P2687" i="24"/>
  <c r="P2659" i="24"/>
  <c r="P2688" i="24"/>
  <c r="P2689" i="24"/>
  <c r="P2690" i="24"/>
  <c r="P2803" i="24"/>
  <c r="P2691" i="24"/>
  <c r="P2692" i="24"/>
  <c r="P2693" i="24"/>
  <c r="P2719" i="24"/>
  <c r="P2720" i="24"/>
  <c r="P2747" i="24"/>
  <c r="P2730" i="24"/>
  <c r="P2804" i="24"/>
  <c r="P2844" i="24"/>
  <c r="P2805" i="24"/>
  <c r="P2748" i="24"/>
  <c r="P2806" i="24"/>
  <c r="P2845" i="24"/>
  <c r="P2885" i="24"/>
  <c r="P2807" i="24"/>
  <c r="P2808" i="24"/>
  <c r="P2995" i="24"/>
  <c r="P2886" i="24"/>
  <c r="P2941" i="24"/>
  <c r="P2996" i="24"/>
  <c r="P2942" i="24"/>
  <c r="P2887" i="24"/>
  <c r="P2997" i="24"/>
  <c r="P2998" i="24"/>
  <c r="P2943" i="24"/>
  <c r="P2944" i="24"/>
  <c r="P2945" i="24"/>
  <c r="P3090" i="24"/>
  <c r="P3051" i="24"/>
  <c r="P3052" i="24"/>
  <c r="P3091" i="24"/>
  <c r="P3134" i="24"/>
  <c r="P3135" i="24"/>
  <c r="P3053" i="24"/>
  <c r="P3054" i="24"/>
  <c r="P3055" i="24"/>
  <c r="P3092" i="24"/>
  <c r="P3093" i="24"/>
  <c r="P3094" i="24"/>
  <c r="P3095" i="24"/>
  <c r="P3338" i="24"/>
  <c r="P2946" i="24"/>
  <c r="P3136" i="24"/>
  <c r="P3192" i="24"/>
  <c r="P3137" i="24"/>
  <c r="P3245" i="24"/>
  <c r="P3138" i="24"/>
  <c r="P3193" i="24"/>
  <c r="P3194" i="24"/>
  <c r="P3246" i="24"/>
  <c r="P3247" i="24"/>
  <c r="P3339" i="24"/>
  <c r="P3340" i="24"/>
  <c r="P3248" i="24"/>
  <c r="P3341" i="24"/>
  <c r="P3391" i="24"/>
  <c r="P3292" i="24"/>
  <c r="P3293" i="24"/>
  <c r="P3342" i="24"/>
  <c r="P3392" i="24"/>
  <c r="P3343" i="24"/>
  <c r="P3294" i="24"/>
  <c r="P3344" i="24"/>
  <c r="P3295" i="24"/>
  <c r="P3621" i="24"/>
  <c r="P3393" i="24"/>
  <c r="P3573" i="24"/>
  <c r="P3394" i="24"/>
  <c r="P3395" i="24"/>
  <c r="P3396" i="24"/>
  <c r="P3397" i="24"/>
  <c r="P3449" i="24"/>
  <c r="P3398" i="24"/>
  <c r="P3516" i="24"/>
  <c r="P3450" i="24"/>
  <c r="P3517" i="24"/>
  <c r="P3622" i="24"/>
  <c r="P3574" i="24"/>
  <c r="P3518" i="24"/>
  <c r="P3575" i="24"/>
  <c r="P3519" i="24"/>
  <c r="P3576" i="24"/>
  <c r="P3623" i="24"/>
  <c r="P3577" i="24"/>
  <c r="P3624" i="24"/>
  <c r="P3881" i="24"/>
  <c r="P3723" i="24"/>
  <c r="P3625" i="24"/>
  <c r="P3678" i="24"/>
  <c r="P3780" i="24"/>
  <c r="P3724" i="24"/>
  <c r="P3679" i="24"/>
  <c r="P3781" i="24"/>
  <c r="P3840" i="24"/>
  <c r="P3680" i="24"/>
  <c r="P3782" i="24"/>
  <c r="P3882" i="24"/>
  <c r="P3783" i="24"/>
  <c r="P3784" i="24"/>
  <c r="P3883" i="24"/>
  <c r="P3841" i="24"/>
  <c r="P3975" i="24"/>
  <c r="P3884" i="24"/>
  <c r="P4143" i="24"/>
  <c r="P3885" i="24"/>
  <c r="P3886" i="24"/>
  <c r="P3887" i="24"/>
  <c r="P3923" i="24"/>
  <c r="P4040" i="24"/>
  <c r="P3924" i="24"/>
  <c r="P3925" i="24"/>
  <c r="P4041" i="24"/>
  <c r="P3888" i="24"/>
  <c r="P3976" i="24"/>
  <c r="P4042" i="24"/>
  <c r="P3977" i="24"/>
  <c r="P4043" i="24"/>
  <c r="P4099" i="24"/>
  <c r="P4144" i="24"/>
  <c r="P4044" i="24"/>
  <c r="P4045" i="24"/>
  <c r="P4100" i="24"/>
  <c r="P4101" i="24"/>
  <c r="P4389" i="24"/>
  <c r="P4189" i="24"/>
  <c r="P4294" i="24"/>
  <c r="P4145" i="24"/>
  <c r="P4190" i="24"/>
  <c r="P4341" i="24"/>
  <c r="P4191" i="24"/>
  <c r="P4295" i="24"/>
  <c r="P4342" i="24"/>
  <c r="P4296" i="24"/>
  <c r="P4243" i="24"/>
  <c r="P4244" i="24"/>
  <c r="P4245" i="24"/>
  <c r="P4343" i="24"/>
  <c r="P4297" i="24"/>
  <c r="P4298" i="24"/>
  <c r="P4344" i="24"/>
  <c r="P4430" i="24"/>
  <c r="P4345" i="24"/>
  <c r="P4390" i="24"/>
  <c r="P4496" i="24"/>
  <c r="P4391" i="24"/>
  <c r="P4431" i="24"/>
  <c r="P4497" i="24"/>
  <c r="P4555" i="24"/>
  <c r="P4498" i="24"/>
  <c r="P4499" i="24"/>
  <c r="P4616" i="24"/>
  <c r="P4500" i="24"/>
  <c r="P4617" i="24"/>
  <c r="P4556" i="24"/>
  <c r="P4557" i="24"/>
  <c r="P4656" i="24"/>
  <c r="P4618" i="24"/>
  <c r="P4758" i="24"/>
  <c r="P4619" i="24"/>
  <c r="P4620" i="24"/>
  <c r="P4621" i="24"/>
  <c r="P4927" i="24"/>
  <c r="P4657" i="24"/>
  <c r="P4658" i="24"/>
  <c r="P4703" i="24"/>
  <c r="P4704" i="24"/>
  <c r="P4705" i="24"/>
  <c r="P4706" i="24"/>
  <c r="P4707" i="24"/>
  <c r="P4817" i="24"/>
  <c r="P4818" i="24"/>
  <c r="P4759" i="24"/>
  <c r="P4760" i="24"/>
  <c r="P4928" i="24"/>
  <c r="P4882" i="24"/>
  <c r="P4819" i="24"/>
  <c r="P4820" i="24"/>
  <c r="P4761" i="24"/>
  <c r="P4762" i="24"/>
  <c r="P4821" i="24"/>
  <c r="P4929" i="24"/>
  <c r="P4930" i="24"/>
  <c r="P4931" i="24"/>
  <c r="P4822" i="24"/>
  <c r="P4932" i="24"/>
  <c r="P4883" i="24"/>
  <c r="P4933" i="24"/>
  <c r="P4884" i="24"/>
  <c r="P4934" i="24"/>
  <c r="P5030" i="24"/>
  <c r="P5031" i="24"/>
  <c r="P5195" i="24"/>
  <c r="P4976" i="24"/>
  <c r="P4977" i="24"/>
  <c r="P4978" i="24"/>
  <c r="P5092" i="24"/>
  <c r="P4979" i="24"/>
  <c r="P5144" i="24"/>
  <c r="P5093" i="24"/>
  <c r="P5032" i="24"/>
  <c r="P5094" i="24"/>
  <c r="P5196" i="24"/>
  <c r="P5145" i="24"/>
  <c r="P5249" i="24"/>
  <c r="P5146" i="24"/>
  <c r="P5448" i="24"/>
  <c r="P5250" i="24"/>
  <c r="P5197" i="24"/>
  <c r="P5198" i="24"/>
  <c r="P5251" i="24"/>
  <c r="P5199" i="24"/>
  <c r="P5252" i="24"/>
  <c r="P5253" i="24"/>
  <c r="P5354" i="24"/>
  <c r="P5400" i="24"/>
  <c r="P5355" i="24"/>
  <c r="P5356" i="24"/>
  <c r="P5357" i="24"/>
  <c r="P5358" i="24"/>
  <c r="P5496" i="24"/>
  <c r="P5545" i="24"/>
  <c r="P5449" i="24"/>
  <c r="P5718" i="24"/>
  <c r="P5450" i="24"/>
  <c r="P5546" i="24"/>
  <c r="P5607" i="24"/>
  <c r="P5497" i="24"/>
  <c r="P5498" i="24"/>
  <c r="P5608" i="24"/>
  <c r="P5609" i="24"/>
  <c r="P5610" i="24"/>
  <c r="P5819" i="24"/>
  <c r="P5611" i="24"/>
  <c r="P5547" i="24"/>
  <c r="P5664" i="24"/>
  <c r="P5719" i="24"/>
  <c r="P5612" i="24"/>
  <c r="P5720" i="24"/>
  <c r="P5665" i="24"/>
  <c r="P5666" i="24"/>
  <c r="P5992" i="24"/>
  <c r="P5721" i="24"/>
  <c r="P5886" i="24"/>
  <c r="P5769" i="24"/>
  <c r="P5887" i="24"/>
  <c r="P5938" i="24"/>
  <c r="P5770" i="24"/>
  <c r="P5771" i="24"/>
  <c r="P5772" i="24"/>
  <c r="P5939" i="24"/>
  <c r="P5888" i="24"/>
  <c r="P5820" i="24"/>
  <c r="P5993" i="24"/>
  <c r="P5889" i="24"/>
  <c r="P5890" i="24"/>
  <c r="P5891" i="24"/>
  <c r="P5821" i="24"/>
  <c r="P5892" i="24"/>
  <c r="P5893" i="24"/>
  <c r="P5994" i="24"/>
  <c r="P5940" i="24"/>
  <c r="P5995" i="24"/>
  <c r="P21" i="24"/>
  <c r="P94" i="24"/>
  <c r="P667" i="24"/>
  <c r="P122" i="24"/>
  <c r="P22" i="24"/>
  <c r="P68" i="24"/>
  <c r="P69" i="24"/>
  <c r="P154" i="24"/>
  <c r="P155" i="24"/>
  <c r="P140" i="24"/>
  <c r="P141" i="24"/>
  <c r="P95" i="24"/>
  <c r="P23" i="24"/>
  <c r="P24" i="24"/>
  <c r="P25" i="24"/>
  <c r="P26" i="24"/>
  <c r="P27" i="24"/>
  <c r="P123" i="24"/>
  <c r="P124" i="24"/>
  <c r="P125" i="24"/>
  <c r="P28" i="24"/>
  <c r="P126" i="24"/>
  <c r="P29" i="24"/>
  <c r="P30" i="24"/>
  <c r="P31" i="24"/>
  <c r="P32" i="24"/>
  <c r="P33" i="24"/>
  <c r="P96" i="24"/>
  <c r="P34" i="24"/>
  <c r="P35" i="24"/>
  <c r="P36" i="24"/>
  <c r="P37" i="24"/>
  <c r="P38" i="24"/>
  <c r="P127" i="24"/>
  <c r="P39" i="24"/>
  <c r="P40" i="24"/>
  <c r="P70" i="24"/>
  <c r="P97" i="24"/>
  <c r="P71" i="24"/>
  <c r="P156" i="24"/>
  <c r="P157" i="24"/>
  <c r="P41" i="24"/>
  <c r="P98" i="24"/>
  <c r="P158" i="24"/>
  <c r="P42" i="24"/>
  <c r="P72" i="24"/>
  <c r="P43" i="24"/>
  <c r="P44" i="24"/>
  <c r="P45" i="24"/>
  <c r="P99" i="24"/>
  <c r="P46" i="24"/>
  <c r="P47" i="24"/>
  <c r="P128" i="24"/>
  <c r="P73" i="24"/>
  <c r="P100" i="24"/>
  <c r="P129" i="24"/>
  <c r="P130" i="24"/>
  <c r="P159" i="24"/>
  <c r="P74" i="24"/>
  <c r="P75" i="24"/>
  <c r="P160" i="24"/>
  <c r="P161" i="24"/>
  <c r="P162" i="24"/>
  <c r="P101" i="24"/>
  <c r="P102" i="24"/>
  <c r="P4" i="24"/>
  <c r="P5" i="24"/>
  <c r="P163" i="24"/>
  <c r="P6" i="24"/>
  <c r="P131" i="24"/>
  <c r="P164" i="24"/>
  <c r="P317" i="24"/>
  <c r="P132" i="24"/>
  <c r="P201" i="24"/>
  <c r="P165" i="24"/>
  <c r="P133" i="24"/>
  <c r="P166" i="24"/>
  <c r="P318" i="24"/>
  <c r="P167" i="24"/>
  <c r="P168" i="24"/>
  <c r="P169" i="24"/>
  <c r="P226" i="24"/>
  <c r="P202" i="24"/>
  <c r="P203" i="24"/>
  <c r="P170" i="24"/>
  <c r="P171" i="24"/>
  <c r="P172" i="24"/>
  <c r="P204" i="24"/>
  <c r="P227" i="24"/>
  <c r="P173" i="24"/>
  <c r="P174" i="24"/>
  <c r="P255" i="24"/>
  <c r="P175" i="24"/>
  <c r="P205" i="24"/>
  <c r="P206" i="24"/>
  <c r="P176" i="24"/>
  <c r="P177" i="24"/>
  <c r="P256" i="24"/>
  <c r="P257" i="24"/>
  <c r="P228" i="24"/>
  <c r="P258" i="24"/>
  <c r="P178" i="24"/>
  <c r="P207" i="24"/>
  <c r="P179" i="24"/>
  <c r="P229" i="24"/>
  <c r="P319" i="24"/>
  <c r="P180" i="24"/>
  <c r="P230" i="24"/>
  <c r="P181" i="24"/>
  <c r="P259" i="24"/>
  <c r="P182" i="24"/>
  <c r="P260" i="24"/>
  <c r="P320" i="24"/>
  <c r="P321" i="24"/>
  <c r="P183" i="24"/>
  <c r="P208" i="24"/>
  <c r="P322" i="24"/>
  <c r="P261" i="24"/>
  <c r="P231" i="24"/>
  <c r="P209" i="24"/>
  <c r="P323" i="24"/>
  <c r="P324" i="24"/>
  <c r="P325" i="24"/>
  <c r="P232" i="24"/>
  <c r="P233" i="24"/>
  <c r="P281" i="24"/>
  <c r="P401" i="24"/>
  <c r="P366" i="24"/>
  <c r="P326" i="24"/>
  <c r="P262" i="24"/>
  <c r="P263" i="24"/>
  <c r="P327" i="24"/>
  <c r="P328" i="24"/>
  <c r="P282" i="24"/>
  <c r="P329" i="24"/>
  <c r="P330" i="24"/>
  <c r="P402" i="24"/>
  <c r="P283" i="24"/>
  <c r="P284" i="24"/>
  <c r="P285" i="24"/>
  <c r="P367" i="24"/>
  <c r="P286" i="24"/>
  <c r="P403" i="24"/>
  <c r="P368" i="24"/>
  <c r="P331" i="24"/>
  <c r="P422" i="24"/>
  <c r="P287" i="24"/>
  <c r="P288" i="24"/>
  <c r="P369" i="24"/>
  <c r="P289" i="24"/>
  <c r="P290" i="24"/>
  <c r="P370" i="24"/>
  <c r="P371" i="24"/>
  <c r="P332" i="24"/>
  <c r="P333" i="24"/>
  <c r="P423" i="24"/>
  <c r="P334" i="24"/>
  <c r="P424" i="24"/>
  <c r="P372" i="24"/>
  <c r="P335" i="24"/>
  <c r="P373" i="24"/>
  <c r="P452" i="24"/>
  <c r="P404" i="24"/>
  <c r="P336" i="24"/>
  <c r="P337" i="24"/>
  <c r="P374" i="24"/>
  <c r="P425" i="24"/>
  <c r="P453" i="24"/>
  <c r="P454" i="24"/>
  <c r="P455" i="24"/>
  <c r="P375" i="24"/>
  <c r="P376" i="24"/>
  <c r="P426" i="24"/>
  <c r="P377" i="24"/>
  <c r="P378" i="24"/>
  <c r="P427" i="24"/>
  <c r="P550" i="24"/>
  <c r="P480" i="24"/>
  <c r="P456" i="24"/>
  <c r="P481" i="24"/>
  <c r="P379" i="24"/>
  <c r="P380" i="24"/>
  <c r="P482" i="24"/>
  <c r="P428" i="24"/>
  <c r="P429" i="24"/>
  <c r="P430" i="24"/>
  <c r="P338" i="24"/>
  <c r="P339" i="24"/>
  <c r="P381" i="24"/>
  <c r="P457" i="24"/>
  <c r="P515" i="24"/>
  <c r="P458" i="24"/>
  <c r="P459" i="24"/>
  <c r="P460" i="24"/>
  <c r="P483" i="24"/>
  <c r="P484" i="24"/>
  <c r="P461" i="24"/>
  <c r="P485" i="24"/>
  <c r="P462" i="24"/>
  <c r="P516" i="24"/>
  <c r="P580" i="24"/>
  <c r="P551" i="24"/>
  <c r="P552" i="24"/>
  <c r="P486" i="24"/>
  <c r="P487" i="24"/>
  <c r="P488" i="24"/>
  <c r="P489" i="24"/>
  <c r="P490" i="24"/>
  <c r="P491" i="24"/>
  <c r="P492" i="24"/>
  <c r="P517" i="24"/>
  <c r="P607" i="24"/>
  <c r="P493" i="24"/>
  <c r="P494" i="24"/>
  <c r="P553" i="24"/>
  <c r="P554" i="24"/>
  <c r="P608" i="24"/>
  <c r="P555" i="24"/>
  <c r="P518" i="24"/>
  <c r="P581" i="24"/>
  <c r="P519" i="24"/>
  <c r="P556" i="24"/>
  <c r="P495" i="24"/>
  <c r="P496" i="24"/>
  <c r="P582" i="24"/>
  <c r="P609" i="24"/>
  <c r="P583" i="24"/>
  <c r="P610" i="24"/>
  <c r="P520" i="24"/>
  <c r="P611" i="24"/>
  <c r="P521" i="24"/>
  <c r="P522" i="24"/>
  <c r="P557" i="24"/>
  <c r="P612" i="24"/>
  <c r="P523" i="24"/>
  <c r="P558" i="24"/>
  <c r="P636" i="24"/>
  <c r="P637" i="24"/>
  <c r="P638" i="24"/>
  <c r="P639" i="24"/>
  <c r="P700" i="24"/>
  <c r="P584" i="24"/>
  <c r="P585" i="24"/>
  <c r="P524" i="24"/>
  <c r="P525" i="24"/>
  <c r="P668" i="24"/>
  <c r="P729" i="24"/>
  <c r="P640" i="24"/>
  <c r="P641" i="24"/>
  <c r="P669" i="24"/>
  <c r="P613" i="24"/>
  <c r="P614" i="24"/>
  <c r="P701" i="24"/>
  <c r="P702" i="24"/>
  <c r="P642" i="24"/>
  <c r="P615" i="24"/>
  <c r="P616" i="24"/>
  <c r="P617" i="24"/>
  <c r="P618" i="24"/>
  <c r="P643" i="24"/>
  <c r="P670" i="24"/>
  <c r="P671" i="24"/>
  <c r="P672" i="24"/>
  <c r="P753" i="24"/>
  <c r="P754" i="24"/>
  <c r="P644" i="24"/>
  <c r="P673" i="24"/>
  <c r="P645" i="24"/>
  <c r="P730" i="24"/>
  <c r="P646" i="24"/>
  <c r="P703" i="24"/>
  <c r="P674" i="24"/>
  <c r="P647" i="24"/>
  <c r="P731" i="24"/>
  <c r="P648" i="24"/>
  <c r="P755" i="24"/>
  <c r="P675" i="24"/>
  <c r="P732" i="24"/>
  <c r="P704" i="24"/>
  <c r="P649" i="24"/>
  <c r="P650" i="24"/>
  <c r="P676" i="24"/>
  <c r="P677" i="24"/>
  <c r="P756" i="24"/>
  <c r="P733" i="24"/>
  <c r="P678" i="24"/>
  <c r="P679" i="24"/>
  <c r="P705" i="24"/>
  <c r="P706" i="24"/>
  <c r="P757" i="24"/>
  <c r="P758" i="24"/>
  <c r="P789" i="24"/>
  <c r="P734" i="24"/>
  <c r="P707" i="24"/>
  <c r="P708" i="24"/>
  <c r="P790" i="24"/>
  <c r="P709" i="24"/>
  <c r="P680" i="24"/>
  <c r="P759" i="24"/>
  <c r="P791" i="24"/>
  <c r="P760" i="24"/>
  <c r="P792" i="24"/>
  <c r="P735" i="24"/>
  <c r="P930" i="24"/>
  <c r="P793" i="24"/>
  <c r="P868" i="24"/>
  <c r="P831" i="24"/>
  <c r="P794" i="24"/>
  <c r="P736" i="24"/>
  <c r="P761" i="24"/>
  <c r="P869" i="24"/>
  <c r="P832" i="24"/>
  <c r="P833" i="24"/>
  <c r="P762" i="24"/>
  <c r="P899" i="24"/>
  <c r="P795" i="24"/>
  <c r="P796" i="24"/>
  <c r="P763" i="24"/>
  <c r="P764" i="24"/>
  <c r="P765" i="24"/>
  <c r="P766" i="24"/>
  <c r="P834" i="24"/>
  <c r="P767" i="24"/>
  <c r="P797" i="24"/>
  <c r="P798" i="24"/>
  <c r="P799" i="24"/>
  <c r="P800" i="24"/>
  <c r="P801" i="24"/>
  <c r="P802" i="24"/>
  <c r="P931" i="24"/>
  <c r="P835" i="24"/>
  <c r="P870" i="24"/>
  <c r="P836" i="24"/>
  <c r="P803" i="24"/>
  <c r="P900" i="24"/>
  <c r="P871" i="24"/>
  <c r="P804" i="24"/>
  <c r="P901" i="24"/>
  <c r="P932" i="24"/>
  <c r="P805" i="24"/>
  <c r="P933" i="24"/>
  <c r="P806" i="24"/>
  <c r="P902" i="24"/>
  <c r="P934" i="24"/>
  <c r="P837" i="24"/>
  <c r="P872" i="24"/>
  <c r="P935" i="24"/>
  <c r="P936" i="24"/>
  <c r="P838" i="24"/>
  <c r="P839" i="24"/>
  <c r="P873" i="24"/>
  <c r="P874" i="24"/>
  <c r="P875" i="24"/>
  <c r="P1006" i="24"/>
  <c r="P969" i="24"/>
  <c r="P970" i="24"/>
  <c r="P876" i="24"/>
  <c r="P877" i="24"/>
  <c r="P840" i="24"/>
  <c r="P841" i="24"/>
  <c r="P903" i="24"/>
  <c r="P878" i="24"/>
  <c r="P879" i="24"/>
  <c r="P937" i="24"/>
  <c r="P1007" i="24"/>
  <c r="P938" i="24"/>
  <c r="P904" i="24"/>
  <c r="P905" i="24"/>
  <c r="P939" i="24"/>
  <c r="P1107" i="24"/>
  <c r="P1008" i="24"/>
  <c r="P1108" i="24"/>
  <c r="P971" i="24"/>
  <c r="P940" i="24"/>
  <c r="P1009" i="24"/>
  <c r="P1054" i="24"/>
  <c r="P941" i="24"/>
  <c r="P972" i="24"/>
  <c r="P1109" i="24"/>
  <c r="P973" i="24"/>
  <c r="P1055" i="24"/>
  <c r="P1056" i="24"/>
  <c r="P1010" i="24"/>
  <c r="P974" i="24"/>
  <c r="P975" i="24"/>
  <c r="P976" i="24"/>
  <c r="P1057" i="24"/>
  <c r="P977" i="24"/>
  <c r="P978" i="24"/>
  <c r="P1110" i="24"/>
  <c r="P1111" i="24"/>
  <c r="P979" i="24"/>
  <c r="P1112" i="24"/>
  <c r="P980" i="24"/>
  <c r="P1011" i="24"/>
  <c r="P981" i="24"/>
  <c r="P982" i="24"/>
  <c r="P1113" i="24"/>
  <c r="P1114" i="24"/>
  <c r="P1058" i="24"/>
  <c r="P1059" i="24"/>
  <c r="P1012" i="24"/>
  <c r="P1115" i="24"/>
  <c r="P1013" i="24"/>
  <c r="P1060" i="24"/>
  <c r="P1163" i="24"/>
  <c r="P1116" i="24"/>
  <c r="P1014" i="24"/>
  <c r="P1015" i="24"/>
  <c r="P1197" i="24"/>
  <c r="P1198" i="24"/>
  <c r="P1199" i="24"/>
  <c r="P1016" i="24"/>
  <c r="P1164" i="24"/>
  <c r="P1061" i="24"/>
  <c r="P1062" i="24"/>
  <c r="P1117" i="24"/>
  <c r="P1118" i="24"/>
  <c r="P1165" i="24"/>
  <c r="P1200" i="24"/>
  <c r="P1201" i="24"/>
  <c r="P1063" i="24"/>
  <c r="P1202" i="24"/>
  <c r="P1119" i="24"/>
  <c r="P1120" i="24"/>
  <c r="P1121" i="24"/>
  <c r="P1166" i="24"/>
  <c r="P1122" i="24"/>
  <c r="P1123" i="24"/>
  <c r="P1124" i="24"/>
  <c r="P1203" i="24"/>
  <c r="P1125" i="24"/>
  <c r="P1204" i="24"/>
  <c r="P1233" i="24"/>
  <c r="P1167" i="24"/>
  <c r="P1205" i="24"/>
  <c r="P1126" i="24"/>
  <c r="P1168" i="24"/>
  <c r="P1169" i="24"/>
  <c r="P1127" i="24"/>
  <c r="P1128" i="24"/>
  <c r="P1170" i="24"/>
  <c r="P1129" i="24"/>
  <c r="P1268" i="24"/>
  <c r="P1206" i="24"/>
  <c r="P1130" i="24"/>
  <c r="P1207" i="24"/>
  <c r="P1269" i="24"/>
  <c r="P1234" i="24"/>
  <c r="P1131" i="24"/>
  <c r="P1316" i="24"/>
  <c r="P1171" i="24"/>
  <c r="P1235" i="24"/>
  <c r="P1236" i="24"/>
  <c r="P1208" i="24"/>
  <c r="P1209" i="24"/>
  <c r="P1270" i="24"/>
  <c r="P1317" i="24"/>
  <c r="P1237" i="24"/>
  <c r="P1318" i="24"/>
  <c r="P1210" i="24"/>
  <c r="P1271" i="24"/>
  <c r="P1272" i="24"/>
  <c r="P1238" i="24"/>
  <c r="P1319" i="24"/>
  <c r="P1320" i="24"/>
  <c r="P1239" i="24"/>
  <c r="P1240" i="24"/>
  <c r="P1273" i="24"/>
  <c r="P1321" i="24"/>
  <c r="P1322" i="24"/>
  <c r="P1274" i="24"/>
  <c r="P1323" i="24"/>
  <c r="P1172" i="24"/>
  <c r="P1324" i="24"/>
  <c r="P1371" i="24"/>
  <c r="P1372" i="24"/>
  <c r="P1241" i="24"/>
  <c r="P1325" i="24"/>
  <c r="P1326" i="24"/>
  <c r="P1373" i="24"/>
  <c r="P1414" i="24"/>
  <c r="P1327" i="24"/>
  <c r="P1328" i="24"/>
  <c r="P1329" i="24"/>
  <c r="P1330" i="24"/>
  <c r="P1415" i="24"/>
  <c r="P1331" i="24"/>
  <c r="P1374" i="24"/>
  <c r="P1332" i="24"/>
  <c r="P1416" i="24"/>
  <c r="P1333" i="24"/>
  <c r="P1334" i="24"/>
  <c r="P1335" i="24"/>
  <c r="P1336" i="24"/>
  <c r="P1474" i="24"/>
  <c r="P1475" i="24"/>
  <c r="P1375" i="24"/>
  <c r="P1476" i="24"/>
  <c r="P1417" i="24"/>
  <c r="P1376" i="24"/>
  <c r="P1377" i="24"/>
  <c r="P1477" i="24"/>
  <c r="P1378" i="24"/>
  <c r="P1478" i="24"/>
  <c r="P1418" i="24"/>
  <c r="P1379" i="24"/>
  <c r="P1517" i="24"/>
  <c r="P1419" i="24"/>
  <c r="P1380" i="24"/>
  <c r="P1381" i="24"/>
  <c r="P1337" i="24"/>
  <c r="P1420" i="24"/>
  <c r="P1479" i="24"/>
  <c r="P1480" i="24"/>
  <c r="P1421" i="24"/>
  <c r="P1518" i="24"/>
  <c r="P1555" i="24"/>
  <c r="P1556" i="24"/>
  <c r="P1519" i="24"/>
  <c r="P1606" i="24"/>
  <c r="P1607" i="24"/>
  <c r="P1481" i="24"/>
  <c r="P1482" i="24"/>
  <c r="P1520" i="24"/>
  <c r="P1521" i="24"/>
  <c r="P1483" i="24"/>
  <c r="P1422" i="24"/>
  <c r="P1423" i="24"/>
  <c r="P1484" i="24"/>
  <c r="P1485" i="24"/>
  <c r="P1608" i="24"/>
  <c r="P1659" i="24"/>
  <c r="P1660" i="24"/>
  <c r="P1557" i="24"/>
  <c r="P1558" i="24"/>
  <c r="P1522" i="24"/>
  <c r="P1559" i="24"/>
  <c r="P1424" i="24"/>
  <c r="P1759" i="24"/>
  <c r="P1560" i="24"/>
  <c r="P1760" i="24"/>
  <c r="P1561" i="24"/>
  <c r="P1609" i="24"/>
  <c r="P1562" i="24"/>
  <c r="P1610" i="24"/>
  <c r="P1563" i="24"/>
  <c r="P1661" i="24"/>
  <c r="P1564" i="24"/>
  <c r="P1611" i="24"/>
  <c r="P1565" i="24"/>
  <c r="P1662" i="24"/>
  <c r="P1663" i="24"/>
  <c r="P1566" i="24"/>
  <c r="P1567" i="24"/>
  <c r="P1716" i="24"/>
  <c r="P1568" i="24"/>
  <c r="P1612" i="24"/>
  <c r="P1613" i="24"/>
  <c r="P1614" i="24"/>
  <c r="P1717" i="24"/>
  <c r="P1615" i="24"/>
  <c r="P1664" i="24"/>
  <c r="P1616" i="24"/>
  <c r="P1617" i="24"/>
  <c r="P1665" i="24"/>
  <c r="P1618" i="24"/>
  <c r="P1666" i="24"/>
  <c r="P1761" i="24"/>
  <c r="P1762" i="24"/>
  <c r="P1619" i="24"/>
  <c r="P1763" i="24"/>
  <c r="P1667" i="24"/>
  <c r="P1718" i="24"/>
  <c r="P1668" i="24"/>
  <c r="P1719" i="24"/>
  <c r="P1720" i="24"/>
  <c r="P1721" i="24"/>
  <c r="P1764" i="24"/>
  <c r="P1722" i="24"/>
  <c r="P1723" i="24"/>
  <c r="P1807" i="24"/>
  <c r="P1808" i="24"/>
  <c r="P1724" i="24"/>
  <c r="P1725" i="24"/>
  <c r="P1726" i="24"/>
  <c r="P1809" i="24"/>
  <c r="P1765" i="24"/>
  <c r="P1669" i="24"/>
  <c r="P1620" i="24"/>
  <c r="P1766" i="24"/>
  <c r="P1901" i="24"/>
  <c r="P1810" i="24"/>
  <c r="P1811" i="24"/>
  <c r="P2008" i="24"/>
  <c r="P2009" i="24"/>
  <c r="P1852" i="24"/>
  <c r="P1812" i="24"/>
  <c r="P1767" i="24"/>
  <c r="P1813" i="24"/>
  <c r="P1814" i="24"/>
  <c r="P1815" i="24"/>
  <c r="P1816" i="24"/>
  <c r="P1902" i="24"/>
  <c r="P1903" i="24"/>
  <c r="P1768" i="24"/>
  <c r="P1853" i="24"/>
  <c r="P1817" i="24"/>
  <c r="P1854" i="24"/>
  <c r="P1855" i="24"/>
  <c r="P1856" i="24"/>
  <c r="P1818" i="24"/>
  <c r="P1819" i="24"/>
  <c r="P1820" i="24"/>
  <c r="P1961" i="24"/>
  <c r="P1821" i="24"/>
  <c r="P1822" i="24"/>
  <c r="P2010" i="24"/>
  <c r="P1904" i="24"/>
  <c r="P1857" i="24"/>
  <c r="P1962" i="24"/>
  <c r="P1905" i="24"/>
  <c r="P1858" i="24"/>
  <c r="P1859" i="24"/>
  <c r="P1860" i="24"/>
  <c r="P1861" i="24"/>
  <c r="P1862" i="24"/>
  <c r="P1863" i="24"/>
  <c r="P1906" i="24"/>
  <c r="P2011" i="24"/>
  <c r="P1907" i="24"/>
  <c r="P1963" i="24"/>
  <c r="P1908" i="24"/>
  <c r="P1964" i="24"/>
  <c r="P1965" i="24"/>
  <c r="P2012" i="24"/>
  <c r="P1864" i="24"/>
  <c r="P1865" i="24"/>
  <c r="P1909" i="24"/>
  <c r="P1910" i="24"/>
  <c r="P2013" i="24"/>
  <c r="P2063" i="24"/>
  <c r="P2014" i="24"/>
  <c r="P1966" i="24"/>
  <c r="P1967" i="24"/>
  <c r="P2111" i="24"/>
  <c r="P2064" i="24"/>
  <c r="P2112" i="24"/>
  <c r="P2065" i="24"/>
  <c r="P2066" i="24"/>
  <c r="P2113" i="24"/>
  <c r="P2067" i="24"/>
  <c r="P2015" i="24"/>
  <c r="P2068" i="24"/>
  <c r="P2170" i="24"/>
  <c r="P2016" i="24"/>
  <c r="P2069" i="24"/>
  <c r="P2070" i="24"/>
  <c r="P2017" i="24"/>
  <c r="P2071" i="24"/>
  <c r="P2261" i="24"/>
  <c r="P2072" i="24"/>
  <c r="P2114" i="24"/>
  <c r="P2073" i="24"/>
  <c r="P2074" i="24"/>
  <c r="P2171" i="24"/>
  <c r="P2075" i="24"/>
  <c r="P2115" i="24"/>
  <c r="P2076" i="24"/>
  <c r="P2172" i="24"/>
  <c r="P2077" i="24"/>
  <c r="P2219" i="24"/>
  <c r="P2116" i="24"/>
  <c r="P2220" i="24"/>
  <c r="P2117" i="24"/>
  <c r="P2118" i="24"/>
  <c r="P2173" i="24"/>
  <c r="P2221" i="24"/>
  <c r="P2119" i="24"/>
  <c r="P2120" i="24"/>
  <c r="P2121" i="24"/>
  <c r="P2262" i="24"/>
  <c r="P2263" i="24"/>
  <c r="P2078" i="24"/>
  <c r="P2174" i="24"/>
  <c r="P2222" i="24"/>
  <c r="P2122" i="24"/>
  <c r="P2123" i="24"/>
  <c r="P2175" i="24"/>
  <c r="P2264" i="24"/>
  <c r="P2265" i="24"/>
  <c r="P2223" i="24"/>
  <c r="P2224" i="24"/>
  <c r="P2266" i="24"/>
  <c r="P2176" i="24"/>
  <c r="P2177" i="24"/>
  <c r="P2267" i="24"/>
  <c r="P2268" i="24"/>
  <c r="P2269" i="24"/>
  <c r="P2124" i="24"/>
  <c r="P2125" i="24"/>
  <c r="P2319" i="24"/>
  <c r="P2225" i="24"/>
  <c r="P2320" i="24"/>
  <c r="P2321" i="24"/>
  <c r="P2178" i="24"/>
  <c r="P2179" i="24"/>
  <c r="P2226" i="24"/>
  <c r="P2322" i="24"/>
  <c r="P2362" i="24"/>
  <c r="P2323" i="24"/>
  <c r="P2270" i="24"/>
  <c r="P2271" i="24"/>
  <c r="P2324" i="24"/>
  <c r="P2510" i="24"/>
  <c r="P2272" i="24"/>
  <c r="P2363" i="24"/>
  <c r="P2325" i="24"/>
  <c r="P2326" i="24"/>
  <c r="P2327" i="24"/>
  <c r="P2227" i="24"/>
  <c r="P2328" i="24"/>
  <c r="P2329" i="24"/>
  <c r="P2419" i="24"/>
  <c r="P2330" i="24"/>
  <c r="P2364" i="24"/>
  <c r="P2331" i="24"/>
  <c r="P2365" i="24"/>
  <c r="P2332" i="24"/>
  <c r="P2420" i="24"/>
  <c r="P2474" i="24"/>
  <c r="P2333" i="24"/>
  <c r="P2511" i="24"/>
  <c r="P2421" i="24"/>
  <c r="P2422" i="24"/>
  <c r="P2475" i="24"/>
  <c r="P2366" i="24"/>
  <c r="P2367" i="24"/>
  <c r="P2476" i="24"/>
  <c r="P2368" i="24"/>
  <c r="P2369" i="24"/>
  <c r="P2370" i="24"/>
  <c r="P2371" i="24"/>
  <c r="P2423" i="24"/>
  <c r="P2372" i="24"/>
  <c r="P2579" i="24"/>
  <c r="P2373" i="24"/>
  <c r="P2477" i="24"/>
  <c r="P2374" i="24"/>
  <c r="P2512" i="24"/>
  <c r="P2424" i="24"/>
  <c r="P2273" i="24"/>
  <c r="P2425" i="24"/>
  <c r="P2426" i="24"/>
  <c r="P2427" i="24"/>
  <c r="P2513" i="24"/>
  <c r="P2478" i="24"/>
  <c r="P2479" i="24"/>
  <c r="P2428" i="24"/>
  <c r="P2538" i="24"/>
  <c r="P2580" i="24"/>
  <c r="P2429" i="24"/>
  <c r="P2514" i="24"/>
  <c r="P2480" i="24"/>
  <c r="P2539" i="24"/>
  <c r="P2430" i="24"/>
  <c r="P2431" i="24"/>
  <c r="P2375" i="24"/>
  <c r="P2540" i="24"/>
  <c r="P2541" i="24"/>
  <c r="P2515" i="24"/>
  <c r="P2542" i="24"/>
  <c r="P2581" i="24"/>
  <c r="P2612" i="24"/>
  <c r="P2516" i="24"/>
  <c r="P2660" i="24"/>
  <c r="P2517" i="24"/>
  <c r="P2543" i="24"/>
  <c r="P2544" i="24"/>
  <c r="P2582" i="24"/>
  <c r="P2613" i="24"/>
  <c r="P2545" i="24"/>
  <c r="P2583" i="24"/>
  <c r="P2546" i="24"/>
  <c r="P2547" i="24"/>
  <c r="P2548" i="24"/>
  <c r="P2584" i="24"/>
  <c r="P2549" i="24"/>
  <c r="P2481" i="24"/>
  <c r="P2614" i="24"/>
  <c r="P2585" i="24"/>
  <c r="P2641" i="24"/>
  <c r="P2642" i="24"/>
  <c r="P2586" i="24"/>
  <c r="P2587" i="24"/>
  <c r="P2615" i="24"/>
  <c r="P2616" i="24"/>
  <c r="P2643" i="24"/>
  <c r="P2617" i="24"/>
  <c r="P2644" i="24"/>
  <c r="P2618" i="24"/>
  <c r="P2619" i="24"/>
  <c r="P2645" i="24"/>
  <c r="P2550" i="24"/>
  <c r="P2551" i="24"/>
  <c r="P2661" i="24"/>
  <c r="P2646" i="24"/>
  <c r="P2662" i="24"/>
  <c r="P2694" i="24"/>
  <c r="P2695" i="24"/>
  <c r="P2647" i="24"/>
  <c r="P2696" i="24"/>
  <c r="P2749" i="24"/>
  <c r="P2697" i="24"/>
  <c r="P2648" i="24"/>
  <c r="P2698" i="24"/>
  <c r="P2699" i="24"/>
  <c r="P2722" i="24"/>
  <c r="P2809" i="24"/>
  <c r="P2700" i="24"/>
  <c r="P2701" i="24"/>
  <c r="P2702" i="24"/>
  <c r="P2703" i="24"/>
  <c r="P2704" i="24"/>
  <c r="P2705" i="24"/>
  <c r="P2706" i="24"/>
  <c r="P2707" i="24"/>
  <c r="P2669" i="24"/>
  <c r="P2888" i="24"/>
  <c r="P2889" i="24"/>
  <c r="P2723" i="24"/>
  <c r="P2724" i="24"/>
  <c r="P2725" i="24"/>
  <c r="P2731" i="24"/>
  <c r="P2726" i="24"/>
  <c r="P2670" i="24"/>
  <c r="P2750" i="24"/>
  <c r="P2751" i="24"/>
  <c r="P2752" i="24"/>
  <c r="P2753" i="24"/>
  <c r="P2754" i="24"/>
  <c r="P2810" i="24"/>
  <c r="P2811" i="24"/>
  <c r="P2755" i="24"/>
  <c r="P2756" i="24"/>
  <c r="P2812" i="24"/>
  <c r="P2846" i="24"/>
  <c r="P2757" i="24"/>
  <c r="P2758" i="24"/>
  <c r="P2759" i="24"/>
  <c r="P2890" i="24"/>
  <c r="P2891" i="24"/>
  <c r="P2732" i="24"/>
  <c r="P2733" i="24"/>
  <c r="P2892" i="24"/>
  <c r="P2813" i="24"/>
  <c r="P2760" i="24"/>
  <c r="P2847" i="24"/>
  <c r="P2814" i="24"/>
  <c r="P2893" i="24"/>
  <c r="P2815" i="24"/>
  <c r="P2816" i="24"/>
  <c r="P2848" i="24"/>
  <c r="P2849" i="24"/>
  <c r="P2817" i="24"/>
  <c r="P2818" i="24"/>
  <c r="P2761" i="24"/>
  <c r="P2762" i="24"/>
  <c r="P2819" i="24"/>
  <c r="P2820" i="24"/>
  <c r="P2850" i="24"/>
  <c r="P2894" i="24"/>
  <c r="P2895" i="24"/>
  <c r="P2896" i="24"/>
  <c r="P2897" i="24"/>
  <c r="P2898" i="24"/>
  <c r="P2899" i="24"/>
  <c r="P2947" i="24"/>
  <c r="P2948" i="24"/>
  <c r="P2900" i="24"/>
  <c r="P2851" i="24"/>
  <c r="P2999" i="24"/>
  <c r="P2949" i="24"/>
  <c r="P2821" i="24"/>
  <c r="P2901" i="24"/>
  <c r="P2950" i="24"/>
  <c r="P2902" i="24"/>
  <c r="P2951" i="24"/>
  <c r="P2952" i="24"/>
  <c r="P2903" i="24"/>
  <c r="P2904" i="24"/>
  <c r="P2905" i="24"/>
  <c r="P2953" i="24"/>
  <c r="P2906" i="24"/>
  <c r="P2907" i="24"/>
  <c r="P2954" i="24"/>
  <c r="P2955" i="24"/>
  <c r="P3000" i="24"/>
  <c r="P2956" i="24"/>
  <c r="P3096" i="24"/>
  <c r="P3001" i="24"/>
  <c r="P2957" i="24"/>
  <c r="P3002" i="24"/>
  <c r="P3003" i="24"/>
  <c r="P2958" i="24"/>
  <c r="P2959" i="24"/>
  <c r="P2960" i="24"/>
  <c r="P2961" i="24"/>
  <c r="P3097" i="24"/>
  <c r="P2962" i="24"/>
  <c r="P3056" i="24"/>
  <c r="P3057" i="24"/>
  <c r="P3098" i="24"/>
  <c r="P3004" i="24"/>
  <c r="P3005" i="24"/>
  <c r="P3006" i="24"/>
  <c r="P3058" i="24"/>
  <c r="P3007" i="24"/>
  <c r="P3008" i="24"/>
  <c r="P3099" i="24"/>
  <c r="P3059" i="24"/>
  <c r="P3195" i="24"/>
  <c r="P3100" i="24"/>
  <c r="P3139" i="24"/>
  <c r="P3196" i="24"/>
  <c r="P3009" i="24"/>
  <c r="P3140" i="24"/>
  <c r="P3101" i="24"/>
  <c r="P3060" i="24"/>
  <c r="P3141" i="24"/>
  <c r="P2963" i="24"/>
  <c r="P2964" i="24"/>
  <c r="P3102" i="24"/>
  <c r="P3345" i="24"/>
  <c r="P3197" i="24"/>
  <c r="P3142" i="24"/>
  <c r="P3346" i="24"/>
  <c r="P3143" i="24"/>
  <c r="P3144" i="24"/>
  <c r="P3145" i="24"/>
  <c r="P3146" i="24"/>
  <c r="P3296" i="24"/>
  <c r="P3147" i="24"/>
  <c r="P3148" i="24"/>
  <c r="P3198" i="24"/>
  <c r="P3149" i="24"/>
  <c r="P3150" i="24"/>
  <c r="P3249" i="24"/>
  <c r="P3151" i="24"/>
  <c r="P3152" i="24"/>
  <c r="P3199" i="24"/>
  <c r="P3200" i="24"/>
  <c r="P3201" i="24"/>
  <c r="P3153" i="24"/>
  <c r="P3202" i="24"/>
  <c r="P3250" i="24"/>
  <c r="P3154" i="24"/>
  <c r="P3155" i="24"/>
  <c r="P3156" i="24"/>
  <c r="P3203" i="24"/>
  <c r="P3204" i="24"/>
  <c r="P3251" i="24"/>
  <c r="P3205" i="24"/>
  <c r="P3206" i="24"/>
  <c r="P3207" i="24"/>
  <c r="P3208" i="24"/>
  <c r="P3297" i="24"/>
  <c r="P3298" i="24"/>
  <c r="P3299" i="24"/>
  <c r="P3252" i="24"/>
  <c r="P3347" i="24"/>
  <c r="P3300" i="24"/>
  <c r="P3301" i="24"/>
  <c r="P3209" i="24"/>
  <c r="P3253" i="24"/>
  <c r="P3348" i="24"/>
  <c r="P3349" i="24"/>
  <c r="P3254" i="24"/>
  <c r="P3302" i="24"/>
  <c r="P3303" i="24"/>
  <c r="P3304" i="24"/>
  <c r="P3305" i="24"/>
  <c r="P3350" i="24"/>
  <c r="P3399" i="24"/>
  <c r="P3306" i="24"/>
  <c r="P3210" i="24"/>
  <c r="P3211" i="24"/>
  <c r="P3255" i="24"/>
  <c r="P3256" i="24"/>
  <c r="P3351" i="24"/>
  <c r="P3400" i="24"/>
  <c r="P3451" i="24"/>
  <c r="P3452" i="24"/>
  <c r="P3307" i="24"/>
  <c r="P3626" i="24"/>
  <c r="P3627" i="24"/>
  <c r="P3352" i="24"/>
  <c r="P3353" i="24"/>
  <c r="P3401" i="24"/>
  <c r="P3402" i="24"/>
  <c r="P3403" i="24"/>
  <c r="P3404" i="24"/>
  <c r="P3354" i="24"/>
  <c r="P3355" i="24"/>
  <c r="P3405" i="24"/>
  <c r="P3406" i="24"/>
  <c r="P3356" i="24"/>
  <c r="P3453" i="24"/>
  <c r="P3407" i="24"/>
  <c r="P3578" i="24"/>
  <c r="P3408" i="24"/>
  <c r="P3409" i="24"/>
  <c r="P3410" i="24"/>
  <c r="P3454" i="24"/>
  <c r="P3455" i="24"/>
  <c r="P3456" i="24"/>
  <c r="P3520" i="24"/>
  <c r="P3411" i="24"/>
  <c r="P3412" i="24"/>
  <c r="P3413" i="24"/>
  <c r="P3414" i="24"/>
  <c r="P3457" i="24"/>
  <c r="P3357" i="24"/>
  <c r="P3458" i="24"/>
  <c r="P3415" i="24"/>
  <c r="P3459" i="24"/>
  <c r="P3521" i="24"/>
  <c r="P3460" i="24"/>
  <c r="P3461" i="24"/>
  <c r="P3462" i="24"/>
  <c r="P3463" i="24"/>
  <c r="P3628" i="24"/>
  <c r="P3464" i="24"/>
  <c r="P3522" i="24"/>
  <c r="P3579" i="24"/>
  <c r="P3465" i="24"/>
  <c r="P3466" i="24"/>
  <c r="P3467" i="24"/>
  <c r="P3580" i="24"/>
  <c r="P3581" i="24"/>
  <c r="P3582" i="24"/>
  <c r="P3468" i="24"/>
  <c r="P3523" i="24"/>
  <c r="P3524" i="24"/>
  <c r="P3469" i="24"/>
  <c r="P3525" i="24"/>
  <c r="P3526" i="24"/>
  <c r="P3629" i="24"/>
  <c r="P3527" i="24"/>
  <c r="P3528" i="24"/>
  <c r="P3630" i="24"/>
  <c r="P3583" i="24"/>
  <c r="P3584" i="24"/>
  <c r="P3585" i="24"/>
  <c r="P3416" i="24"/>
  <c r="P3586" i="24"/>
  <c r="P3631" i="24"/>
  <c r="P3681" i="24"/>
  <c r="P3682" i="24"/>
  <c r="P3632" i="24"/>
  <c r="P3470" i="24"/>
  <c r="P3471" i="24"/>
  <c r="P3725" i="24"/>
  <c r="P3726" i="24"/>
  <c r="P3587" i="24"/>
  <c r="P3633" i="24"/>
  <c r="P3529" i="24"/>
  <c r="P3530" i="24"/>
  <c r="P3634" i="24"/>
  <c r="P3889" i="24"/>
  <c r="P3635" i="24"/>
  <c r="P3636" i="24"/>
  <c r="P3683" i="24"/>
  <c r="P3684" i="24"/>
  <c r="P3685" i="24"/>
  <c r="P3637" i="24"/>
  <c r="P3890" i="24"/>
  <c r="P3785" i="24"/>
  <c r="P3727" i="24"/>
  <c r="P3686" i="24"/>
  <c r="P3786" i="24"/>
  <c r="P3728" i="24"/>
  <c r="P3687" i="24"/>
  <c r="P3729" i="24"/>
  <c r="P3688" i="24"/>
  <c r="P3730" i="24"/>
  <c r="P3731" i="24"/>
  <c r="P3689" i="24"/>
  <c r="P3690" i="24"/>
  <c r="P3732" i="24"/>
  <c r="P3691" i="24"/>
  <c r="P3692" i="24"/>
  <c r="P3842" i="24"/>
  <c r="P3531" i="24"/>
  <c r="P3787" i="24"/>
  <c r="P3788" i="24"/>
  <c r="P3843" i="24"/>
  <c r="P3844" i="24"/>
  <c r="P3845" i="24"/>
  <c r="P3789" i="24"/>
  <c r="P3891" i="24"/>
  <c r="P3733" i="24"/>
  <c r="P3734" i="24"/>
  <c r="P3790" i="24"/>
  <c r="P3846" i="24"/>
  <c r="P3735" i="24"/>
  <c r="P3736" i="24"/>
  <c r="P3737" i="24"/>
  <c r="P3791" i="24"/>
  <c r="P3792" i="24"/>
  <c r="P3793" i="24"/>
  <c r="P3847" i="24"/>
  <c r="P3794" i="24"/>
  <c r="P3795" i="24"/>
  <c r="P3848" i="24"/>
  <c r="P3892" i="24"/>
  <c r="P3796" i="24"/>
  <c r="P3797" i="24"/>
  <c r="P3926" i="24"/>
  <c r="P3978" i="24"/>
  <c r="P3979" i="24"/>
  <c r="P3927" i="24"/>
  <c r="P3849" i="24"/>
  <c r="P3893" i="24"/>
  <c r="P3850" i="24"/>
  <c r="P3738" i="24"/>
  <c r="P3739" i="24"/>
  <c r="P3894" i="24"/>
  <c r="P4146" i="24"/>
  <c r="P3928" i="24"/>
  <c r="P3895" i="24"/>
  <c r="P4147" i="24"/>
  <c r="P3896" i="24"/>
  <c r="P3897" i="24"/>
  <c r="P3898" i="24"/>
  <c r="P3980" i="24"/>
  <c r="P3929" i="24"/>
  <c r="P3899" i="24"/>
  <c r="P3981" i="24"/>
  <c r="P3693" i="24"/>
  <c r="P3900" i="24"/>
  <c r="P3930" i="24"/>
  <c r="P3901" i="24"/>
  <c r="P3931" i="24"/>
  <c r="P4046" i="24"/>
  <c r="P4047" i="24"/>
  <c r="P3982" i="24"/>
  <c r="P4102" i="24"/>
  <c r="P3983" i="24"/>
  <c r="P4048" i="24"/>
  <c r="P3984" i="24"/>
  <c r="P4049" i="24"/>
  <c r="P3932" i="24"/>
  <c r="P3933" i="24"/>
  <c r="P3934" i="24"/>
  <c r="P3935" i="24"/>
  <c r="P3936" i="24"/>
  <c r="P3985" i="24"/>
  <c r="P3937" i="24"/>
  <c r="P3938" i="24"/>
  <c r="P3902" i="24"/>
  <c r="P3939" i="24"/>
  <c r="P3940" i="24"/>
  <c r="P3986" i="24"/>
  <c r="P4050" i="24"/>
  <c r="P4103" i="24"/>
  <c r="P3987" i="24"/>
  <c r="P4051" i="24"/>
  <c r="P4052" i="24"/>
  <c r="P3988" i="24"/>
  <c r="P3989" i="24"/>
  <c r="P3990" i="24"/>
  <c r="P3991" i="24"/>
  <c r="P3992" i="24"/>
  <c r="P4053" i="24"/>
  <c r="P3993" i="24"/>
  <c r="P4054" i="24"/>
  <c r="P4055" i="24"/>
  <c r="P4148" i="24"/>
  <c r="P3994" i="24"/>
  <c r="P3995" i="24"/>
  <c r="P3996" i="24"/>
  <c r="P3997" i="24"/>
  <c r="P4056" i="24"/>
  <c r="P4057" i="24"/>
  <c r="P4058" i="24"/>
  <c r="P4104" i="24"/>
  <c r="P4105" i="24"/>
  <c r="P4106" i="24"/>
  <c r="P4149" i="24"/>
  <c r="P4192" i="24"/>
  <c r="P4193" i="24"/>
  <c r="P4107" i="24"/>
  <c r="P4194" i="24"/>
  <c r="P4195" i="24"/>
  <c r="P3998" i="24"/>
  <c r="P4059" i="24"/>
  <c r="P4060" i="24"/>
  <c r="P4108" i="24"/>
  <c r="P4196" i="24"/>
  <c r="P4150" i="24"/>
  <c r="P4109" i="24"/>
  <c r="P4197" i="24"/>
  <c r="P4151" i="24"/>
  <c r="P4198" i="24"/>
  <c r="P4246" i="24"/>
  <c r="P4152" i="24"/>
  <c r="P4199" i="24"/>
  <c r="P4392" i="24"/>
  <c r="P4393" i="24"/>
  <c r="P4061" i="24"/>
  <c r="P4153" i="24"/>
  <c r="P4154" i="24"/>
  <c r="P4155" i="24"/>
  <c r="P4200" i="24"/>
  <c r="P4156" i="24"/>
  <c r="P4201" i="24"/>
  <c r="P4157" i="24"/>
  <c r="P4158" i="24"/>
  <c r="P4202" i="24"/>
  <c r="P4159" i="24"/>
  <c r="P4203" i="24"/>
  <c r="P4204" i="24"/>
  <c r="P4205" i="24"/>
  <c r="P4206" i="24"/>
  <c r="P4346" i="24"/>
  <c r="P4207" i="24"/>
  <c r="P4299" i="24"/>
  <c r="P4208" i="24"/>
  <c r="P4300" i="24"/>
  <c r="P4301" i="24"/>
  <c r="P4247" i="24"/>
  <c r="P4248" i="24"/>
  <c r="P4209" i="24"/>
  <c r="P4210" i="24"/>
  <c r="P4211" i="24"/>
  <c r="P4249" i="24"/>
  <c r="P4347" i="24"/>
  <c r="P4302" i="24"/>
  <c r="P4348" i="24"/>
  <c r="P4394" i="24"/>
  <c r="P4250" i="24"/>
  <c r="P4251" i="24"/>
  <c r="P4252" i="24"/>
  <c r="P4303" i="24"/>
  <c r="P4304" i="24"/>
  <c r="P4253" i="24"/>
  <c r="P4254" i="24"/>
  <c r="P4255" i="24"/>
  <c r="P4305" i="24"/>
  <c r="P4256" i="24"/>
  <c r="P4306" i="24"/>
  <c r="P4307" i="24"/>
  <c r="P4395" i="24"/>
  <c r="P4349" i="24"/>
  <c r="P4396" i="24"/>
  <c r="P4350" i="24"/>
  <c r="P4501" i="24"/>
  <c r="P4502" i="24"/>
  <c r="P4432" i="24"/>
  <c r="P4257" i="24"/>
  <c r="P4258" i="24"/>
  <c r="P4433" i="24"/>
  <c r="P4351" i="24"/>
  <c r="P4434" i="24"/>
  <c r="P4352" i="24"/>
  <c r="P4308" i="24"/>
  <c r="P4309" i="24"/>
  <c r="P4353" i="24"/>
  <c r="P4397" i="24"/>
  <c r="P4435" i="24"/>
  <c r="P4398" i="24"/>
  <c r="P4399" i="24"/>
  <c r="P4400" i="24"/>
  <c r="P4659" i="24"/>
  <c r="P4436" i="24"/>
  <c r="P4503" i="24"/>
  <c r="P4504" i="24"/>
  <c r="P4437" i="24"/>
  <c r="P4401" i="24"/>
  <c r="P4402" i="24"/>
  <c r="P4403" i="24"/>
  <c r="P4438" i="24"/>
  <c r="P4439" i="24"/>
  <c r="P4440" i="24"/>
  <c r="P4441" i="24"/>
  <c r="P4558" i="24"/>
  <c r="P4559" i="24"/>
  <c r="P4442" i="24"/>
  <c r="P4505" i="24"/>
  <c r="P4622" i="24"/>
  <c r="P4560" i="24"/>
  <c r="P4561" i="24"/>
  <c r="P4443" i="24"/>
  <c r="P4444" i="24"/>
  <c r="P4445" i="24"/>
  <c r="P4562" i="24"/>
  <c r="P4506" i="24"/>
  <c r="P4446" i="24"/>
  <c r="P4563" i="24"/>
  <c r="P4447" i="24"/>
  <c r="P4448" i="24"/>
  <c r="P4449" i="24"/>
  <c r="P4507" i="24"/>
  <c r="P4660" i="24"/>
  <c r="P4564" i="24"/>
  <c r="P4623" i="24"/>
  <c r="P4565" i="24"/>
  <c r="P4508" i="24"/>
  <c r="P4509" i="24"/>
  <c r="P4404" i="24"/>
  <c r="P4510" i="24"/>
  <c r="P4566" i="24"/>
  <c r="P4567" i="24"/>
  <c r="P4568" i="24"/>
  <c r="P4661" i="24"/>
  <c r="P4662" i="24"/>
  <c r="P4663" i="24"/>
  <c r="P4624" i="24"/>
  <c r="P4625" i="24"/>
  <c r="P4569" i="24"/>
  <c r="P4570" i="24"/>
  <c r="P4571" i="24"/>
  <c r="P4626" i="24"/>
  <c r="P4763" i="24"/>
  <c r="P4764" i="24"/>
  <c r="P4708" i="24"/>
  <c r="P4627" i="24"/>
  <c r="P4664" i="24"/>
  <c r="P4511" i="24"/>
  <c r="P4512" i="24"/>
  <c r="P4572" i="24"/>
  <c r="P4573" i="24"/>
  <c r="P4709" i="24"/>
  <c r="P4935" i="24"/>
  <c r="P4665" i="24"/>
  <c r="P4666" i="24"/>
  <c r="P4936" i="24"/>
  <c r="P4710" i="24"/>
  <c r="P4667" i="24"/>
  <c r="P4765" i="24"/>
  <c r="P4668" i="24"/>
  <c r="P4669" i="24"/>
  <c r="P4823" i="24"/>
  <c r="P4670" i="24"/>
  <c r="P4766" i="24"/>
  <c r="P4711" i="24"/>
  <c r="P4712" i="24"/>
  <c r="P4937" i="24"/>
  <c r="P4713" i="24"/>
  <c r="P4714" i="24"/>
  <c r="P4824" i="24"/>
  <c r="P4715" i="24"/>
  <c r="P4825" i="24"/>
  <c r="P4716" i="24"/>
  <c r="P4767" i="24"/>
  <c r="P4717" i="24"/>
  <c r="P4938" i="24"/>
  <c r="P4718" i="24"/>
  <c r="P4768" i="24"/>
  <c r="P4719" i="24"/>
  <c r="P4720" i="24"/>
  <c r="P4826" i="24"/>
  <c r="P4769" i="24"/>
  <c r="P4827" i="24"/>
  <c r="P4721" i="24"/>
  <c r="P4885" i="24"/>
  <c r="P4770" i="24"/>
  <c r="P4771" i="24"/>
  <c r="P4772" i="24"/>
  <c r="P4886" i="24"/>
  <c r="P4773" i="24"/>
  <c r="P4774" i="24"/>
  <c r="P4939" i="24"/>
  <c r="P4775" i="24"/>
  <c r="P4828" i="24"/>
  <c r="P4887" i="24"/>
  <c r="P4888" i="24"/>
  <c r="P4776" i="24"/>
  <c r="P4829" i="24"/>
  <c r="P4830" i="24"/>
  <c r="P4889" i="24"/>
  <c r="P4831" i="24"/>
  <c r="P4777" i="24"/>
  <c r="P4940" i="24"/>
  <c r="P4890" i="24"/>
  <c r="P4891" i="24"/>
  <c r="P4832" i="24"/>
  <c r="P4980" i="24"/>
  <c r="P4981" i="24"/>
  <c r="P4941" i="24"/>
  <c r="P5033" i="24"/>
  <c r="P5034" i="24"/>
  <c r="P4778" i="24"/>
  <c r="P4779" i="24"/>
  <c r="P4833" i="24"/>
  <c r="P4892" i="24"/>
  <c r="P4982" i="24"/>
  <c r="P4983" i="24"/>
  <c r="P4984" i="24"/>
  <c r="P4985" i="24"/>
  <c r="P4942" i="24"/>
  <c r="P5035" i="24"/>
  <c r="P4986" i="24"/>
  <c r="P4943" i="24"/>
  <c r="P4944" i="24"/>
  <c r="P4945" i="24"/>
  <c r="P4946" i="24"/>
  <c r="P4987" i="24"/>
  <c r="P5200" i="24"/>
  <c r="P4947" i="24"/>
  <c r="P4988" i="24"/>
  <c r="P4989" i="24"/>
  <c r="P4990" i="24"/>
  <c r="P5036" i="24"/>
  <c r="P4991" i="24"/>
  <c r="P5037" i="24"/>
  <c r="P5038" i="24"/>
  <c r="P5039" i="24"/>
  <c r="P5095" i="24"/>
  <c r="P5096" i="24"/>
  <c r="P4992" i="24"/>
  <c r="P4993" i="24"/>
  <c r="P4994" i="24"/>
  <c r="P4995" i="24"/>
  <c r="P5147" i="24"/>
  <c r="P5040" i="24"/>
  <c r="P5041" i="24"/>
  <c r="P4996" i="24"/>
  <c r="P5148" i="24"/>
  <c r="P5042" i="24"/>
  <c r="P5149" i="24"/>
  <c r="P5097" i="24"/>
  <c r="P5098" i="24"/>
  <c r="P5201" i="24"/>
  <c r="P5099" i="24"/>
  <c r="P5100" i="24"/>
  <c r="P5043" i="24"/>
  <c r="P5044" i="24"/>
  <c r="P5045" i="24"/>
  <c r="P5046" i="24"/>
  <c r="P5150" i="24"/>
  <c r="P5151" i="24"/>
  <c r="P5152" i="24"/>
  <c r="P5153" i="24"/>
  <c r="P5047" i="24"/>
  <c r="P5101" i="24"/>
  <c r="P5102" i="24"/>
  <c r="P5048" i="24"/>
  <c r="P4948" i="24"/>
  <c r="P5154" i="24"/>
  <c r="P5202" i="24"/>
  <c r="P5155" i="24"/>
  <c r="P5156" i="24"/>
  <c r="P5157" i="24"/>
  <c r="P5103" i="24"/>
  <c r="P5104" i="24"/>
  <c r="P5105" i="24"/>
  <c r="P5299" i="24"/>
  <c r="P5300" i="24"/>
  <c r="P5254" i="24"/>
  <c r="P5158" i="24"/>
  <c r="P5255" i="24"/>
  <c r="P5159" i="24"/>
  <c r="P5160" i="24"/>
  <c r="P5203" i="24"/>
  <c r="P5256" i="24"/>
  <c r="P5257" i="24"/>
  <c r="P5451" i="24"/>
  <c r="P5204" i="24"/>
  <c r="P5205" i="24"/>
  <c r="P5301" i="24"/>
  <c r="P5258" i="24"/>
  <c r="P5452" i="24"/>
  <c r="P5206" i="24"/>
  <c r="P5207" i="24"/>
  <c r="P5453" i="24"/>
  <c r="P5259" i="24"/>
  <c r="P5208" i="24"/>
  <c r="P5209" i="24"/>
  <c r="P5260" i="24"/>
  <c r="P5261" i="24"/>
  <c r="P5401" i="24"/>
  <c r="P5262" i="24"/>
  <c r="P5302" i="24"/>
  <c r="P5303" i="24"/>
  <c r="P5304" i="24"/>
  <c r="P5263" i="24"/>
  <c r="P5264" i="24"/>
  <c r="P5359" i="24"/>
  <c r="P5499" i="24"/>
  <c r="P5265" i="24"/>
  <c r="P5266" i="24"/>
  <c r="P5267" i="24"/>
  <c r="P5305" i="24"/>
  <c r="P5268" i="24"/>
  <c r="P5306" i="24"/>
  <c r="P5360" i="24"/>
  <c r="P5307" i="24"/>
  <c r="P5269" i="24"/>
  <c r="P5402" i="24"/>
  <c r="P5403" i="24"/>
  <c r="P5308" i="24"/>
  <c r="P5361" i="24"/>
  <c r="P5404" i="24"/>
  <c r="P5309" i="24"/>
  <c r="P5310" i="24"/>
  <c r="P5362" i="24"/>
  <c r="P5311" i="24"/>
  <c r="P5312" i="24"/>
  <c r="P5313" i="24"/>
  <c r="P5454" i="24"/>
  <c r="P5363" i="24"/>
  <c r="P5405" i="24"/>
  <c r="P5406" i="24"/>
  <c r="P5314" i="24"/>
  <c r="P5455" i="24"/>
  <c r="P5364" i="24"/>
  <c r="P5365" i="24"/>
  <c r="P5407" i="24"/>
  <c r="P5456" i="24"/>
  <c r="P5408" i="24"/>
  <c r="P5315" i="24"/>
  <c r="P5316" i="24"/>
  <c r="P5500" i="24"/>
  <c r="P5409" i="24"/>
  <c r="P5410" i="24"/>
  <c r="P5501" i="24"/>
  <c r="P5502" i="24"/>
  <c r="P5457" i="24"/>
  <c r="P5458" i="24"/>
  <c r="P5411" i="24"/>
  <c r="P5412" i="24"/>
  <c r="P5548" i="24"/>
  <c r="P5549" i="24"/>
  <c r="P5503" i="24"/>
  <c r="P5504" i="24"/>
  <c r="P5550" i="24"/>
  <c r="P5722" i="24"/>
  <c r="P5505" i="24"/>
  <c r="P5506" i="24"/>
  <c r="P5459" i="24"/>
  <c r="P5723" i="24"/>
  <c r="P5724" i="24"/>
  <c r="P5460" i="24"/>
  <c r="P5461" i="24"/>
  <c r="P5462" i="24"/>
  <c r="P5463" i="24"/>
  <c r="P5613" i="24"/>
  <c r="P5614" i="24"/>
  <c r="P5507" i="24"/>
  <c r="P5508" i="24"/>
  <c r="P5551" i="24"/>
  <c r="P5552" i="24"/>
  <c r="P5553" i="24"/>
  <c r="P5615" i="24"/>
  <c r="P5509" i="24"/>
  <c r="P5554" i="24"/>
  <c r="P5667" i="24"/>
  <c r="P5510" i="24"/>
  <c r="P5511" i="24"/>
  <c r="P5512" i="24"/>
  <c r="P5555" i="24"/>
  <c r="P5513" i="24"/>
  <c r="P5514" i="24"/>
  <c r="P5556" i="24"/>
  <c r="P5668" i="24"/>
  <c r="P5616" i="24"/>
  <c r="P5669" i="24"/>
  <c r="P5617" i="24"/>
  <c r="P5618" i="24"/>
  <c r="P5619" i="24"/>
  <c r="P5557" i="24"/>
  <c r="P5558" i="24"/>
  <c r="P5670" i="24"/>
  <c r="P5559" i="24"/>
  <c r="P5671" i="24"/>
  <c r="P5560" i="24"/>
  <c r="P5725" i="24"/>
  <c r="P5561" i="24"/>
  <c r="P5620" i="24"/>
  <c r="P5621" i="24"/>
  <c r="P5622" i="24"/>
  <c r="P5672" i="24"/>
  <c r="P5623" i="24"/>
  <c r="P5673" i="24"/>
  <c r="P5674" i="24"/>
  <c r="P5624" i="24"/>
  <c r="P5726" i="24"/>
  <c r="P5773" i="24"/>
  <c r="P5562" i="24"/>
  <c r="P5563" i="24"/>
  <c r="P5675" i="24"/>
  <c r="P5676" i="24"/>
  <c r="P5774" i="24"/>
  <c r="P5727" i="24"/>
  <c r="P5728" i="24"/>
  <c r="P5729" i="24"/>
  <c r="P5775" i="24"/>
  <c r="P5776" i="24"/>
  <c r="P5996" i="24"/>
  <c r="P5730" i="24"/>
  <c r="P5777" i="24"/>
  <c r="P5997" i="24"/>
  <c r="P5731" i="24"/>
  <c r="P5998" i="24"/>
  <c r="P5732" i="24"/>
  <c r="P5778" i="24"/>
  <c r="P5733" i="24"/>
  <c r="P5734" i="24"/>
  <c r="P5999" i="24"/>
  <c r="P5822" i="24"/>
  <c r="P5735" i="24"/>
  <c r="P5779" i="24"/>
  <c r="P5780" i="24"/>
  <c r="P5823" i="24"/>
  <c r="P5824" i="24"/>
  <c r="P5781" i="24"/>
  <c r="P5782" i="24"/>
  <c r="P5783" i="24"/>
  <c r="P5941" i="24"/>
  <c r="P5784" i="24"/>
  <c r="P5894" i="24"/>
  <c r="P5895" i="24"/>
  <c r="P5896" i="24"/>
  <c r="P5897" i="24"/>
  <c r="P5825" i="24"/>
  <c r="P5898" i="24"/>
  <c r="P5785" i="24"/>
  <c r="P5786" i="24"/>
  <c r="P5826" i="24"/>
  <c r="P5787" i="24"/>
  <c r="P5788" i="24"/>
  <c r="P5789" i="24"/>
  <c r="P5942" i="24"/>
  <c r="P5827" i="24"/>
  <c r="P6000" i="24"/>
  <c r="P5828" i="24"/>
  <c r="P5829" i="24"/>
  <c r="P5830" i="24"/>
  <c r="P5831" i="24"/>
  <c r="P5832" i="24"/>
  <c r="P5899" i="24"/>
  <c r="P5943" i="24"/>
  <c r="P5833" i="24"/>
  <c r="P5944" i="24"/>
  <c r="P5834" i="24"/>
  <c r="P5835" i="24"/>
  <c r="P5900" i="24"/>
  <c r="P5945" i="24"/>
  <c r="P5836" i="24"/>
  <c r="P5946" i="24"/>
  <c r="P5901" i="24"/>
  <c r="P5902" i="24"/>
  <c r="P5903" i="24"/>
  <c r="P5904" i="24"/>
  <c r="P5905" i="24"/>
  <c r="P6001" i="24"/>
  <c r="P5906" i="24"/>
  <c r="P5947" i="24"/>
  <c r="P5948" i="24"/>
  <c r="P5949" i="24"/>
  <c r="P5837" i="24"/>
  <c r="P103" i="24"/>
  <c r="P76" i="24"/>
  <c r="P77" i="24"/>
  <c r="P78" i="24"/>
  <c r="P79" i="24"/>
  <c r="P104" i="24"/>
  <c r="P80" i="24"/>
  <c r="P184" i="24"/>
  <c r="P134" i="24"/>
  <c r="P234" i="24"/>
  <c r="P264" i="24"/>
  <c r="P210" i="24"/>
  <c r="P142" i="24"/>
  <c r="P265" i="24"/>
  <c r="P405" i="24"/>
  <c r="P382" i="24"/>
  <c r="P431" i="24"/>
  <c r="P383" i="24"/>
  <c r="P463" i="24"/>
  <c r="P559" i="24"/>
  <c r="P560" i="24"/>
  <c r="P526" i="24"/>
  <c r="P619" i="24"/>
  <c r="P651" i="24"/>
  <c r="P586" i="24"/>
  <c r="P710" i="24"/>
  <c r="P652" i="24"/>
  <c r="P620" i="24"/>
  <c r="P587" i="24"/>
  <c r="P681" i="24"/>
  <c r="P737" i="24"/>
  <c r="P738" i="24"/>
  <c r="P880" i="24"/>
  <c r="P842" i="24"/>
  <c r="P843" i="24"/>
  <c r="P906" i="24"/>
  <c r="P907" i="24"/>
  <c r="P942" i="24"/>
  <c r="P1064" i="24"/>
  <c r="P1017" i="24"/>
  <c r="P1132" i="24"/>
  <c r="P1173" i="24"/>
  <c r="P1174" i="24"/>
  <c r="P1211" i="24"/>
  <c r="P1242" i="24"/>
  <c r="P1275" i="24"/>
  <c r="P1212" i="24"/>
  <c r="P1213" i="24"/>
  <c r="P1175" i="24"/>
  <c r="P1338" i="24"/>
  <c r="P1276" i="24"/>
  <c r="P1425" i="24"/>
  <c r="P1339" i="24"/>
  <c r="P1382" i="24"/>
  <c r="P1426" i="24"/>
  <c r="P1427" i="24"/>
  <c r="P1486" i="24"/>
  <c r="P1569" i="24"/>
  <c r="P1570" i="24"/>
  <c r="P1670" i="24"/>
  <c r="P1671" i="24"/>
  <c r="P1672" i="24"/>
  <c r="P1673" i="24"/>
  <c r="P1823" i="24"/>
  <c r="P1769" i="24"/>
  <c r="P1727" i="24"/>
  <c r="P1911" i="24"/>
  <c r="P1912" i="24"/>
  <c r="P1913" i="24"/>
  <c r="P1914" i="24"/>
  <c r="P2018" i="24"/>
  <c r="P1968" i="24"/>
  <c r="P2079" i="24"/>
  <c r="P2180" i="24"/>
  <c r="P2126" i="24"/>
  <c r="P2127" i="24"/>
  <c r="P2228" i="24"/>
  <c r="P2229" i="24"/>
  <c r="P2181" i="24"/>
  <c r="P2334" i="24"/>
  <c r="P2335" i="24"/>
  <c r="P2230" i="24"/>
  <c r="P2432" i="24"/>
  <c r="P2552" i="24"/>
  <c r="P2482" i="24"/>
  <c r="P2553" i="24"/>
  <c r="P2620" i="24"/>
  <c r="P2663" i="24"/>
  <c r="P2708" i="24"/>
  <c r="P2649" i="24"/>
  <c r="P2709" i="24"/>
  <c r="P2763" i="24"/>
  <c r="P2908" i="24"/>
  <c r="P2909" i="24"/>
  <c r="P2852" i="24"/>
  <c r="P2853" i="24"/>
  <c r="P3010" i="24"/>
  <c r="P2764" i="24"/>
  <c r="P3011" i="24"/>
  <c r="P3061" i="24"/>
  <c r="P3157" i="24"/>
  <c r="P3158" i="24"/>
  <c r="P3257" i="24"/>
  <c r="P3258" i="24"/>
  <c r="P3259" i="24"/>
  <c r="P3260" i="24"/>
  <c r="P3358" i="24"/>
  <c r="P3417" i="24"/>
  <c r="P3418" i="24"/>
  <c r="P3532" i="24"/>
  <c r="P3533" i="24"/>
  <c r="P3472" i="24"/>
  <c r="P3473" i="24"/>
  <c r="P3534" i="24"/>
  <c r="P3535" i="24"/>
  <c r="P3536" i="24"/>
  <c r="P3694" i="24"/>
  <c r="P3588" i="24"/>
  <c r="P3638" i="24"/>
  <c r="P3695" i="24"/>
  <c r="P3798" i="24"/>
  <c r="P3799" i="24"/>
  <c r="P3800" i="24"/>
  <c r="P3801" i="24"/>
  <c r="P3941" i="24"/>
  <c r="P4062" i="24"/>
  <c r="P4063" i="24"/>
  <c r="P4064" i="24"/>
  <c r="P4065" i="24"/>
  <c r="P4212" i="24"/>
  <c r="P4310" i="24"/>
  <c r="P4311" i="24"/>
  <c r="P4312" i="24"/>
  <c r="P4354" i="24"/>
  <c r="P4355" i="24"/>
  <c r="P4356" i="24"/>
  <c r="P4357" i="24"/>
  <c r="P4405" i="24"/>
  <c r="P4313" i="24"/>
  <c r="P4574" i="24"/>
  <c r="P4513" i="24"/>
  <c r="P4514" i="24"/>
  <c r="P4628" i="24"/>
  <c r="P4671" i="24"/>
  <c r="P4575" i="24"/>
  <c r="P4672" i="24"/>
  <c r="P4576" i="24"/>
  <c r="P4780" i="24"/>
  <c r="P4893" i="24"/>
  <c r="P4834" i="24"/>
  <c r="P4835" i="24"/>
  <c r="P4836" i="24"/>
  <c r="P4837" i="24"/>
  <c r="P4838" i="24"/>
  <c r="P4949" i="24"/>
  <c r="P4839" i="24"/>
  <c r="P4840" i="24"/>
  <c r="P4841" i="24"/>
  <c r="P4842" i="24"/>
  <c r="P4843" i="24"/>
  <c r="P4844" i="24"/>
  <c r="P5106" i="24"/>
  <c r="P5107" i="24"/>
  <c r="P5108" i="24"/>
  <c r="P5109" i="24"/>
  <c r="P5210" i="24"/>
  <c r="P5110" i="24"/>
  <c r="P5317" i="24"/>
  <c r="P5366" i="24"/>
  <c r="P5367" i="24"/>
  <c r="P5318" i="24"/>
  <c r="P5319" i="24"/>
  <c r="P5413" i="24"/>
  <c r="P5368" i="24"/>
  <c r="P5464" i="24"/>
  <c r="P5369" i="24"/>
  <c r="P5625" i="24"/>
  <c r="P5626" i="24"/>
  <c r="P5627" i="24"/>
  <c r="P5564" i="24"/>
  <c r="P5628" i="24"/>
  <c r="P5736" i="24"/>
  <c r="P5677" i="24"/>
  <c r="P5629" i="24"/>
  <c r="P5907" i="24"/>
  <c r="P5838" i="24"/>
  <c r="P5908" i="24"/>
  <c r="P5839" i="24"/>
  <c r="P5909" i="24"/>
  <c r="P2" i="24"/>
  <c r="P105" i="24"/>
  <c r="P106" i="24"/>
  <c r="P7" i="24"/>
  <c r="P48" i="24"/>
  <c r="P81" i="24"/>
  <c r="P82" i="24"/>
  <c r="P107" i="24"/>
  <c r="P185" i="24"/>
  <c r="P83" i="24"/>
  <c r="P84" i="24"/>
  <c r="P85" i="24"/>
  <c r="P86" i="24"/>
  <c r="P135" i="24"/>
  <c r="P49" i="24"/>
  <c r="P50" i="24"/>
  <c r="P51" i="24"/>
  <c r="P52" i="24"/>
  <c r="P53" i="24"/>
  <c r="P54" i="24"/>
  <c r="P55" i="24"/>
  <c r="P56" i="24"/>
  <c r="P108" i="24"/>
  <c r="P57" i="24"/>
  <c r="P58" i="24"/>
  <c r="P59" i="24"/>
  <c r="P87" i="24"/>
  <c r="P88" i="24"/>
  <c r="P60" i="24"/>
  <c r="P89" i="24"/>
  <c r="P8" i="24"/>
  <c r="P61" i="24"/>
  <c r="P186" i="24"/>
  <c r="P109" i="24"/>
  <c r="P110" i="24"/>
  <c r="P136" i="24"/>
  <c r="P111" i="24"/>
  <c r="P137" i="24"/>
  <c r="P138" i="24"/>
  <c r="P211" i="24"/>
  <c r="P187" i="24"/>
  <c r="P188" i="24"/>
  <c r="P235" i="24"/>
  <c r="P236" i="24"/>
  <c r="P112" i="24"/>
  <c r="P113" i="24"/>
  <c r="P189" i="24"/>
  <c r="P237" i="24"/>
  <c r="P190" i="24"/>
  <c r="P266" i="24"/>
  <c r="P267" i="24"/>
  <c r="P212" i="24"/>
  <c r="P238" i="24"/>
  <c r="P213" i="24"/>
  <c r="P214" i="24"/>
  <c r="P191" i="24"/>
  <c r="P239" i="24"/>
  <c r="P340" i="24"/>
  <c r="P268" i="24"/>
  <c r="P215" i="24"/>
  <c r="P240" i="24"/>
  <c r="P432" i="24"/>
  <c r="P241" i="24"/>
  <c r="P242" i="24"/>
  <c r="P216" i="24"/>
  <c r="P341" i="24"/>
  <c r="P269" i="24"/>
  <c r="P243" i="24"/>
  <c r="P244" i="24"/>
  <c r="P217" i="24"/>
  <c r="P342" i="24"/>
  <c r="P192" i="24"/>
  <c r="P270" i="24"/>
  <c r="P271" i="24"/>
  <c r="P272" i="24"/>
  <c r="P273" i="24"/>
  <c r="P291" i="24"/>
  <c r="P384" i="24"/>
  <c r="P343" i="24"/>
  <c r="P344" i="24"/>
  <c r="P385" i="24"/>
  <c r="P433" i="24"/>
  <c r="P345" i="24"/>
  <c r="P292" i="24"/>
  <c r="P346" i="24"/>
  <c r="P406" i="24"/>
  <c r="P434" i="24"/>
  <c r="P386" i="24"/>
  <c r="P347" i="24"/>
  <c r="P387" i="24"/>
  <c r="P497" i="24"/>
  <c r="P388" i="24"/>
  <c r="P464" i="24"/>
  <c r="P389" i="24"/>
  <c r="P465" i="24"/>
  <c r="P435" i="24"/>
  <c r="P436" i="24"/>
  <c r="P390" i="24"/>
  <c r="P391" i="24"/>
  <c r="P466" i="24"/>
  <c r="P437" i="24"/>
  <c r="P498" i="24"/>
  <c r="P467" i="24"/>
  <c r="P438" i="24"/>
  <c r="P439" i="24"/>
  <c r="P407" i="24"/>
  <c r="P440" i="24"/>
  <c r="P408" i="24"/>
  <c r="P348" i="24"/>
  <c r="P441" i="24"/>
  <c r="P409" i="24"/>
  <c r="P468" i="24"/>
  <c r="P499" i="24"/>
  <c r="P469" i="24"/>
  <c r="P500" i="24"/>
  <c r="P501" i="24"/>
  <c r="P502" i="24"/>
  <c r="P470" i="24"/>
  <c r="P471" i="24"/>
  <c r="P503" i="24"/>
  <c r="P527" i="24"/>
  <c r="P588" i="24"/>
  <c r="P528" i="24"/>
  <c r="P561" i="24"/>
  <c r="P504" i="24"/>
  <c r="P505" i="24"/>
  <c r="P621" i="24"/>
  <c r="P562" i="24"/>
  <c r="P529" i="24"/>
  <c r="P530" i="24"/>
  <c r="P531" i="24"/>
  <c r="P532" i="24"/>
  <c r="P533" i="24"/>
  <c r="P563" i="24"/>
  <c r="P506" i="24"/>
  <c r="P472" i="24"/>
  <c r="P589" i="24"/>
  <c r="P564" i="24"/>
  <c r="P653" i="24"/>
  <c r="P565" i="24"/>
  <c r="P622" i="24"/>
  <c r="P566" i="24"/>
  <c r="P590" i="24"/>
  <c r="P591" i="24"/>
  <c r="P592" i="24"/>
  <c r="P567" i="24"/>
  <c r="P711" i="24"/>
  <c r="P682" i="24"/>
  <c r="P623" i="24"/>
  <c r="P683" i="24"/>
  <c r="P624" i="24"/>
  <c r="P684" i="24"/>
  <c r="P654" i="24"/>
  <c r="P593" i="24"/>
  <c r="P739" i="24"/>
  <c r="P625" i="24"/>
  <c r="P626" i="24"/>
  <c r="P655" i="24"/>
  <c r="P656" i="24"/>
  <c r="P685" i="24"/>
  <c r="P686" i="24"/>
  <c r="P687" i="24"/>
  <c r="P657" i="24"/>
  <c r="P712" i="24"/>
  <c r="P713" i="24"/>
  <c r="P768" i="24"/>
  <c r="P688" i="24"/>
  <c r="P714" i="24"/>
  <c r="P689" i="24"/>
  <c r="P740" i="24"/>
  <c r="P715" i="24"/>
  <c r="P769" i="24"/>
  <c r="P690" i="24"/>
  <c r="P741" i="24"/>
  <c r="P807" i="24"/>
  <c r="P716" i="24"/>
  <c r="P717" i="24"/>
  <c r="P691" i="24"/>
  <c r="P742" i="24"/>
  <c r="P743" i="24"/>
  <c r="P808" i="24"/>
  <c r="P844" i="24"/>
  <c r="P770" i="24"/>
  <c r="P845" i="24"/>
  <c r="P771" i="24"/>
  <c r="P809" i="24"/>
  <c r="P772" i="24"/>
  <c r="P810" i="24"/>
  <c r="P881" i="24"/>
  <c r="P811" i="24"/>
  <c r="P908" i="24"/>
  <c r="P846" i="24"/>
  <c r="P909" i="24"/>
  <c r="P812" i="24"/>
  <c r="P882" i="24"/>
  <c r="P883" i="24"/>
  <c r="P813" i="24"/>
  <c r="P847" i="24"/>
  <c r="P884" i="24"/>
  <c r="P848" i="24"/>
  <c r="P849" i="24"/>
  <c r="P850" i="24"/>
  <c r="P814" i="24"/>
  <c r="P943" i="24"/>
  <c r="P851" i="24"/>
  <c r="P944" i="24"/>
  <c r="P910" i="24"/>
  <c r="P885" i="24"/>
  <c r="P945" i="24"/>
  <c r="P886" i="24"/>
  <c r="P1133" i="24"/>
  <c r="P911" i="24"/>
  <c r="P912" i="24"/>
  <c r="P887" i="24"/>
  <c r="P983" i="24"/>
  <c r="P946" i="24"/>
  <c r="P947" i="24"/>
  <c r="P948" i="24"/>
  <c r="P1065" i="24"/>
  <c r="P1018" i="24"/>
  <c r="P949" i="24"/>
  <c r="P950" i="24"/>
  <c r="P951" i="24"/>
  <c r="P1134" i="24"/>
  <c r="P1135" i="24"/>
  <c r="P952" i="24"/>
  <c r="P984" i="24"/>
  <c r="P985" i="24"/>
  <c r="P1019" i="24"/>
  <c r="P1020" i="24"/>
  <c r="P1021" i="24"/>
  <c r="P1136" i="24"/>
  <c r="P1022" i="24"/>
  <c r="P1137" i="24"/>
  <c r="P1066" i="24"/>
  <c r="P1023" i="24"/>
  <c r="P986" i="24"/>
  <c r="P1138" i="24"/>
  <c r="P1067" i="24"/>
  <c r="P1176" i="24"/>
  <c r="P1139" i="24"/>
  <c r="P1068" i="24"/>
  <c r="P1214" i="24"/>
  <c r="P1140" i="24"/>
  <c r="P1141" i="24"/>
  <c r="P1277" i="24"/>
  <c r="P1243" i="24"/>
  <c r="P1177" i="24"/>
  <c r="P1244" i="24"/>
  <c r="P1215" i="24"/>
  <c r="P1142" i="24"/>
  <c r="P1216" i="24"/>
  <c r="P1178" i="24"/>
  <c r="P1179" i="24"/>
  <c r="P1143" i="24"/>
  <c r="P1180" i="24"/>
  <c r="P1144" i="24"/>
  <c r="P1217" i="24"/>
  <c r="P1245" i="24"/>
  <c r="P1246" i="24"/>
  <c r="P1247" i="24"/>
  <c r="P1340" i="24"/>
  <c r="P1248" i="24"/>
  <c r="P1249" i="24"/>
  <c r="P1278" i="24"/>
  <c r="P1218" i="24"/>
  <c r="P1250" i="24"/>
  <c r="P1251" i="24"/>
  <c r="P1279" i="24"/>
  <c r="P1181" i="24"/>
  <c r="P1280" i="24"/>
  <c r="P1341" i="24"/>
  <c r="P1281" i="24"/>
  <c r="P1282" i="24"/>
  <c r="P1342" i="24"/>
  <c r="P1182" i="24"/>
  <c r="P1283" i="24"/>
  <c r="P1343" i="24"/>
  <c r="P1284" i="24"/>
  <c r="P1344" i="24"/>
  <c r="P1383" i="24"/>
  <c r="P1487" i="24"/>
  <c r="P1345" i="24"/>
  <c r="P1384" i="24"/>
  <c r="P1285" i="24"/>
  <c r="P1428" i="24"/>
  <c r="P1346" i="24"/>
  <c r="P1347" i="24"/>
  <c r="P1488" i="24"/>
  <c r="P1348" i="24"/>
  <c r="P1429" i="24"/>
  <c r="P1489" i="24"/>
  <c r="P1385" i="24"/>
  <c r="P1490" i="24"/>
  <c r="P1491" i="24"/>
  <c r="P1523" i="24"/>
  <c r="P1430" i="24"/>
  <c r="P1431" i="24"/>
  <c r="P1492" i="24"/>
  <c r="P1432" i="24"/>
  <c r="P1433" i="24"/>
  <c r="P1524" i="24"/>
  <c r="P1493" i="24"/>
  <c r="P1525" i="24"/>
  <c r="P1571" i="24"/>
  <c r="P1494" i="24"/>
  <c r="P1495" i="24"/>
  <c r="P1496" i="24"/>
  <c r="P1497" i="24"/>
  <c r="P1434" i="24"/>
  <c r="P1674" i="24"/>
  <c r="P1572" i="24"/>
  <c r="P1573" i="24"/>
  <c r="P1675" i="24"/>
  <c r="P1574" i="24"/>
  <c r="P1575" i="24"/>
  <c r="P1498" i="24"/>
  <c r="P1728" i="24"/>
  <c r="P1676" i="24"/>
  <c r="P1576" i="24"/>
  <c r="P1577" i="24"/>
  <c r="P1578" i="24"/>
  <c r="P1526" i="24"/>
  <c r="P1677" i="24"/>
  <c r="P1621" i="24"/>
  <c r="P1729" i="24"/>
  <c r="P1622" i="24"/>
  <c r="P1678" i="24"/>
  <c r="P1679" i="24"/>
  <c r="P1579" i="24"/>
  <c r="P1680" i="24"/>
  <c r="P1730" i="24"/>
  <c r="P1731" i="24"/>
  <c r="P1681" i="24"/>
  <c r="P1732" i="24"/>
  <c r="P1682" i="24"/>
  <c r="P1683" i="24"/>
  <c r="P1684" i="24"/>
  <c r="P1733" i="24"/>
  <c r="P1969" i="24"/>
  <c r="P1770" i="24"/>
  <c r="P1771" i="24"/>
  <c r="P1772" i="24"/>
  <c r="P1824" i="24"/>
  <c r="P1734" i="24"/>
  <c r="P1773" i="24"/>
  <c r="P1774" i="24"/>
  <c r="P1735" i="24"/>
  <c r="P1915" i="24"/>
  <c r="P1866" i="24"/>
  <c r="P1970" i="24"/>
  <c r="P1867" i="24"/>
  <c r="P1825" i="24"/>
  <c r="P1971" i="24"/>
  <c r="P1916" i="24"/>
  <c r="P1868" i="24"/>
  <c r="P1775" i="24"/>
  <c r="P1917" i="24"/>
  <c r="P1972" i="24"/>
  <c r="P1869" i="24"/>
  <c r="P1870" i="24"/>
  <c r="P1918" i="24"/>
  <c r="P1973" i="24"/>
  <c r="P1919" i="24"/>
  <c r="P1920" i="24"/>
  <c r="P1921" i="24"/>
  <c r="P1922" i="24"/>
  <c r="P2019" i="24"/>
  <c r="P1974" i="24"/>
  <c r="P1826" i="24"/>
  <c r="P1975" i="24"/>
  <c r="P1923" i="24"/>
  <c r="P2020" i="24"/>
  <c r="P2021" i="24"/>
  <c r="P2022" i="24"/>
  <c r="P1976" i="24"/>
  <c r="P1977" i="24"/>
  <c r="P2023" i="24"/>
  <c r="P1924" i="24"/>
  <c r="P2024" i="24"/>
  <c r="P2182" i="24"/>
  <c r="P2080" i="24"/>
  <c r="P2025" i="24"/>
  <c r="P2081" i="24"/>
  <c r="P2082" i="24"/>
  <c r="P2128" i="24"/>
  <c r="P2183" i="24"/>
  <c r="P2184" i="24"/>
  <c r="P2083" i="24"/>
  <c r="P2129" i="24"/>
  <c r="P2185" i="24"/>
  <c r="P2130" i="24"/>
  <c r="P2026" i="24"/>
  <c r="P2231" i="24"/>
  <c r="P2131" i="24"/>
  <c r="P2132" i="24"/>
  <c r="P1978" i="24"/>
  <c r="P2186" i="24"/>
  <c r="P2274" i="24"/>
  <c r="P2232" i="24"/>
  <c r="P2084" i="24"/>
  <c r="P2187" i="24"/>
  <c r="P2233" i="24"/>
  <c r="P2275" i="24"/>
  <c r="P2188" i="24"/>
  <c r="P2189" i="24"/>
  <c r="P2190" i="24"/>
  <c r="P2234" i="24"/>
  <c r="P2276" i="24"/>
  <c r="P2277" i="24"/>
  <c r="P2235" i="24"/>
  <c r="P2278" i="24"/>
  <c r="P2279" i="24"/>
  <c r="P2236" i="24"/>
  <c r="P2336" i="24"/>
  <c r="P2337" i="24"/>
  <c r="P2433" i="24"/>
  <c r="P2483" i="24"/>
  <c r="P2338" i="24"/>
  <c r="P2376" i="24"/>
  <c r="P2339" i="24"/>
  <c r="P2340" i="24"/>
  <c r="P2377" i="24"/>
  <c r="P2378" i="24"/>
  <c r="P2434" i="24"/>
  <c r="P2280" i="24"/>
  <c r="P2379" i="24"/>
  <c r="P2435" i="24"/>
  <c r="P2380" i="24"/>
  <c r="P2436" i="24"/>
  <c r="P2518" i="24"/>
  <c r="P2437" i="24"/>
  <c r="P2438" i="24"/>
  <c r="P2519" i="24"/>
  <c r="P2381" i="24"/>
  <c r="P2341" i="24"/>
  <c r="P2439" i="24"/>
  <c r="P2342" i="24"/>
  <c r="P2440" i="24"/>
  <c r="P2441" i="24"/>
  <c r="P2484" i="24"/>
  <c r="P2520" i="24"/>
  <c r="P2521" i="24"/>
  <c r="P2522" i="24"/>
  <c r="P2442" i="24"/>
  <c r="P2554" i="24"/>
  <c r="P2555" i="24"/>
  <c r="P2485" i="24"/>
  <c r="P2588" i="24"/>
  <c r="P2523" i="24"/>
  <c r="P2822" i="24"/>
  <c r="P2621" i="24"/>
  <c r="P2622" i="24"/>
  <c r="P2650" i="24"/>
  <c r="P2623" i="24"/>
  <c r="P2624" i="24"/>
  <c r="P2651" i="24"/>
  <c r="P2625" i="24"/>
  <c r="P2664" i="24"/>
  <c r="P2710" i="24"/>
  <c r="P2711" i="24"/>
  <c r="P2665" i="24"/>
  <c r="P2666" i="24"/>
  <c r="P2712" i="24"/>
  <c r="P2713" i="24"/>
  <c r="P2714" i="24"/>
  <c r="P2715" i="24"/>
  <c r="P2667" i="24"/>
  <c r="P2823" i="24"/>
  <c r="P2765" i="24"/>
  <c r="P2727" i="24"/>
  <c r="P2766" i="24"/>
  <c r="P2734" i="24"/>
  <c r="P2767" i="24"/>
  <c r="P2824" i="24"/>
  <c r="P2825" i="24"/>
  <c r="P2768" i="24"/>
  <c r="P2826" i="24"/>
  <c r="P2769" i="24"/>
  <c r="P2910" i="24"/>
  <c r="P2854" i="24"/>
  <c r="P2855" i="24"/>
  <c r="P2770" i="24"/>
  <c r="P2771" i="24"/>
  <c r="P2911" i="24"/>
  <c r="P2912" i="24"/>
  <c r="P2913" i="24"/>
  <c r="P2914" i="24"/>
  <c r="P2915" i="24"/>
  <c r="P2916" i="24"/>
  <c r="P2917" i="24"/>
  <c r="P2965" i="24"/>
  <c r="P3012" i="24"/>
  <c r="P2966" i="24"/>
  <c r="P2856" i="24"/>
  <c r="P2967" i="24"/>
  <c r="P3013" i="24"/>
  <c r="P3062" i="24"/>
  <c r="P3014" i="24"/>
  <c r="P3063" i="24"/>
  <c r="P3015" i="24"/>
  <c r="P3016" i="24"/>
  <c r="P2918" i="24"/>
  <c r="P3017" i="24"/>
  <c r="P2919" i="24"/>
  <c r="P3018" i="24"/>
  <c r="P3019" i="24"/>
  <c r="P3064" i="24"/>
  <c r="P3065" i="24"/>
  <c r="P3308" i="24"/>
  <c r="P3103" i="24"/>
  <c r="P3066" i="24"/>
  <c r="P3067" i="24"/>
  <c r="P3159" i="24"/>
  <c r="P3104" i="24"/>
  <c r="P3020" i="24"/>
  <c r="P3068" i="24"/>
  <c r="P3160" i="24"/>
  <c r="P3212" i="24"/>
  <c r="P3161" i="24"/>
  <c r="P3213" i="24"/>
  <c r="P3261" i="24"/>
  <c r="P3214" i="24"/>
  <c r="P3309" i="24"/>
  <c r="P3310" i="24"/>
  <c r="P3215" i="24"/>
  <c r="P3262" i="24"/>
  <c r="P3216" i="24"/>
  <c r="P3105" i="24"/>
  <c r="P3311" i="24"/>
  <c r="P3263" i="24"/>
  <c r="P3264" i="24"/>
  <c r="P3359" i="24"/>
  <c r="P3265" i="24"/>
  <c r="P3312" i="24"/>
  <c r="P3162" i="24"/>
  <c r="P3266" i="24"/>
  <c r="P3267" i="24"/>
  <c r="P3313" i="24"/>
  <c r="P3268" i="24"/>
  <c r="P3314" i="24"/>
  <c r="P3315" i="24"/>
  <c r="P3360" i="24"/>
  <c r="P3269" i="24"/>
  <c r="P3419" i="24"/>
  <c r="P3361" i="24"/>
  <c r="P3316" i="24"/>
  <c r="P3420" i="24"/>
  <c r="P3474" i="24"/>
  <c r="P3537" i="24"/>
  <c r="P3421" i="24"/>
  <c r="P3475" i="24"/>
  <c r="P3538" i="24"/>
  <c r="P3589" i="24"/>
  <c r="P3422" i="24"/>
  <c r="P3476" i="24"/>
  <c r="P3477" i="24"/>
  <c r="P3590" i="24"/>
  <c r="P3478" i="24"/>
  <c r="P3362" i="24"/>
  <c r="P3539" i="24"/>
  <c r="P3479" i="24"/>
  <c r="P3423" i="24"/>
  <c r="P3540" i="24"/>
  <c r="P3541" i="24"/>
  <c r="P3542" i="24"/>
  <c r="P3639" i="24"/>
  <c r="P3543" i="24"/>
  <c r="P3544" i="24"/>
  <c r="P3591" i="24"/>
  <c r="P3592" i="24"/>
  <c r="P3593" i="24"/>
  <c r="P3594" i="24"/>
  <c r="P3424" i="24"/>
  <c r="P3696" i="24"/>
  <c r="P3595" i="24"/>
  <c r="P3640" i="24"/>
  <c r="P3545" i="24"/>
  <c r="P3641" i="24"/>
  <c r="P3596" i="24"/>
  <c r="P3697" i="24"/>
  <c r="P3740" i="24"/>
  <c r="P3698" i="24"/>
  <c r="P3802" i="24"/>
  <c r="P3851" i="24"/>
  <c r="P3741" i="24"/>
  <c r="P3742" i="24"/>
  <c r="P3852" i="24"/>
  <c r="P3743" i="24"/>
  <c r="P3803" i="24"/>
  <c r="P3642" i="24"/>
  <c r="P3744" i="24"/>
  <c r="P3804" i="24"/>
  <c r="P3853" i="24"/>
  <c r="P3805" i="24"/>
  <c r="P3854" i="24"/>
  <c r="P3699" i="24"/>
  <c r="P3806" i="24"/>
  <c r="P3903" i="24"/>
  <c r="P3807" i="24"/>
  <c r="P3808" i="24"/>
  <c r="P3942" i="24"/>
  <c r="P3855" i="24"/>
  <c r="P3904" i="24"/>
  <c r="P3856" i="24"/>
  <c r="P3943" i="24"/>
  <c r="P3857" i="24"/>
  <c r="P3905" i="24"/>
  <c r="P3809" i="24"/>
  <c r="P3858" i="24"/>
  <c r="P4110" i="24"/>
  <c r="P4066" i="24"/>
  <c r="P3999" i="24"/>
  <c r="P3944" i="24"/>
  <c r="P4000" i="24"/>
  <c r="P4067" i="24"/>
  <c r="P3945" i="24"/>
  <c r="P3906" i="24"/>
  <c r="P3946" i="24"/>
  <c r="P4111" i="24"/>
  <c r="P4001" i="24"/>
  <c r="P4002" i="24"/>
  <c r="P4003" i="24"/>
  <c r="P4112" i="24"/>
  <c r="P4068" i="24"/>
  <c r="P3947" i="24"/>
  <c r="P4113" i="24"/>
  <c r="P4069" i="24"/>
  <c r="P4114" i="24"/>
  <c r="P4070" i="24"/>
  <c r="P4160" i="24"/>
  <c r="P4071" i="24"/>
  <c r="P3948" i="24"/>
  <c r="P4115" i="24"/>
  <c r="P4116" i="24"/>
  <c r="P4072" i="24"/>
  <c r="P4073" i="24"/>
  <c r="P4213" i="24"/>
  <c r="P4161" i="24"/>
  <c r="P4162" i="24"/>
  <c r="P4117" i="24"/>
  <c r="P4358" i="24"/>
  <c r="P4163" i="24"/>
  <c r="P4164" i="24"/>
  <c r="P4118" i="24"/>
  <c r="P4074" i="24"/>
  <c r="P4259" i="24"/>
  <c r="P4165" i="24"/>
  <c r="P4314" i="24"/>
  <c r="P4214" i="24"/>
  <c r="P4315" i="24"/>
  <c r="P4359" i="24"/>
  <c r="P4215" i="24"/>
  <c r="P4316" i="24"/>
  <c r="P4360" i="24"/>
  <c r="P4361" i="24"/>
  <c r="P4166" i="24"/>
  <c r="P4260" i="24"/>
  <c r="P4216" i="24"/>
  <c r="P4167" i="24"/>
  <c r="P4261" i="24"/>
  <c r="P4362" i="24"/>
  <c r="P4363" i="24"/>
  <c r="P4317" i="24"/>
  <c r="P4217" i="24"/>
  <c r="P4218" i="24"/>
  <c r="P4318" i="24"/>
  <c r="P4219" i="24"/>
  <c r="P4319" i="24"/>
  <c r="P4364" i="24"/>
  <c r="P4320" i="24"/>
  <c r="P4365" i="24"/>
  <c r="P4406" i="24"/>
  <c r="P4321" i="24"/>
  <c r="P4366" i="24"/>
  <c r="P4407" i="24"/>
  <c r="P4450" i="24"/>
  <c r="P4367" i="24"/>
  <c r="P4408" i="24"/>
  <c r="P4451" i="24"/>
  <c r="P4409" i="24"/>
  <c r="P4368" i="24"/>
  <c r="P4515" i="24"/>
  <c r="P4577" i="24"/>
  <c r="P4578" i="24"/>
  <c r="P4629" i="24"/>
  <c r="P4452" i="24"/>
  <c r="P4453" i="24"/>
  <c r="P4454" i="24"/>
  <c r="P4455" i="24"/>
  <c r="P4456" i="24"/>
  <c r="P4630" i="24"/>
  <c r="P4579" i="24"/>
  <c r="P4580" i="24"/>
  <c r="P4516" i="24"/>
  <c r="P4517" i="24"/>
  <c r="P4518" i="24"/>
  <c r="P4519" i="24"/>
  <c r="P4410" i="24"/>
  <c r="P4631" i="24"/>
  <c r="P4581" i="24"/>
  <c r="P4632" i="24"/>
  <c r="P4673" i="24"/>
  <c r="P4582" i="24"/>
  <c r="P4633" i="24"/>
  <c r="P4583" i="24"/>
  <c r="P4634" i="24"/>
  <c r="P4584" i="24"/>
  <c r="P4457" i="24"/>
  <c r="P4585" i="24"/>
  <c r="P4520" i="24"/>
  <c r="P4674" i="24"/>
  <c r="P4635" i="24"/>
  <c r="P4675" i="24"/>
  <c r="P4521" i="24"/>
  <c r="P4636" i="24"/>
  <c r="P4676" i="24"/>
  <c r="P4722" i="24"/>
  <c r="P4894" i="24"/>
  <c r="P4845" i="24"/>
  <c r="P4846" i="24"/>
  <c r="P4723" i="24"/>
  <c r="P4724" i="24"/>
  <c r="P4895" i="24"/>
  <c r="P4781" i="24"/>
  <c r="P4896" i="24"/>
  <c r="P4847" i="24"/>
  <c r="P4677" i="24"/>
  <c r="P4897" i="24"/>
  <c r="P4678" i="24"/>
  <c r="P4848" i="24"/>
  <c r="P4898" i="24"/>
  <c r="P4849" i="24"/>
  <c r="P4899" i="24"/>
  <c r="P4850" i="24"/>
  <c r="P4725" i="24"/>
  <c r="P4851" i="24"/>
  <c r="P4852" i="24"/>
  <c r="P4950" i="24"/>
  <c r="P4853" i="24"/>
  <c r="P4854" i="24"/>
  <c r="P4951" i="24"/>
  <c r="P4952" i="24"/>
  <c r="P4900" i="24"/>
  <c r="P4997" i="24"/>
  <c r="P4998" i="24"/>
  <c r="P4901" i="24"/>
  <c r="P4782" i="24"/>
  <c r="P4953" i="24"/>
  <c r="P4855" i="24"/>
  <c r="P4902" i="24"/>
  <c r="P4954" i="24"/>
  <c r="P4999" i="24"/>
  <c r="P5000" i="24"/>
  <c r="P5111" i="24"/>
  <c r="P5112" i="24"/>
  <c r="P5049" i="24"/>
  <c r="P5113" i="24"/>
  <c r="P5161" i="24"/>
  <c r="P5114" i="24"/>
  <c r="P4955" i="24"/>
  <c r="P5162" i="24"/>
  <c r="P5115" i="24"/>
  <c r="P5116" i="24"/>
  <c r="P5117" i="24"/>
  <c r="P5163" i="24"/>
  <c r="P5001" i="24"/>
  <c r="P5118" i="24"/>
  <c r="P5119" i="24"/>
  <c r="P5211" i="24"/>
  <c r="P5164" i="24"/>
  <c r="P5165" i="24"/>
  <c r="P5270" i="24"/>
  <c r="P5212" i="24"/>
  <c r="P5166" i="24"/>
  <c r="P5167" i="24"/>
  <c r="P5271" i="24"/>
  <c r="P5213" i="24"/>
  <c r="P5214" i="24"/>
  <c r="P5414" i="24"/>
  <c r="P5168" i="24"/>
  <c r="P5215" i="24"/>
  <c r="P5216" i="24"/>
  <c r="P5217" i="24"/>
  <c r="P5218" i="24"/>
  <c r="P5219" i="24"/>
  <c r="P5120" i="24"/>
  <c r="P5415" i="24"/>
  <c r="P5272" i="24"/>
  <c r="P5370" i="24"/>
  <c r="P5320" i="24"/>
  <c r="P5273" i="24"/>
  <c r="P5416" i="24"/>
  <c r="P5417" i="24"/>
  <c r="P5220" i="24"/>
  <c r="P5221" i="24"/>
  <c r="P5418" i="24"/>
  <c r="P5321" i="24"/>
  <c r="P5322" i="24"/>
  <c r="P5419" i="24"/>
  <c r="P5371" i="24"/>
  <c r="P5420" i="24"/>
  <c r="P5372" i="24"/>
  <c r="P5373" i="24"/>
  <c r="P5421" i="24"/>
  <c r="P5274" i="24"/>
  <c r="P5465" i="24"/>
  <c r="P5374" i="24"/>
  <c r="P5422" i="24"/>
  <c r="P5466" i="24"/>
  <c r="P5467" i="24"/>
  <c r="P5678" i="24"/>
  <c r="P5423" i="24"/>
  <c r="P5468" i="24"/>
  <c r="P5469" i="24"/>
  <c r="P5679" i="24"/>
  <c r="P5630" i="24"/>
  <c r="P5631" i="24"/>
  <c r="P5515" i="24"/>
  <c r="P5516" i="24"/>
  <c r="P5517" i="24"/>
  <c r="P5470" i="24"/>
  <c r="P5680" i="24"/>
  <c r="P5565" i="24"/>
  <c r="P5681" i="24"/>
  <c r="P5566" i="24"/>
  <c r="P5632" i="24"/>
  <c r="P5633" i="24"/>
  <c r="P5634" i="24"/>
  <c r="P5682" i="24"/>
  <c r="P5635" i="24"/>
  <c r="P5737" i="24"/>
  <c r="P5636" i="24"/>
  <c r="P5683" i="24"/>
  <c r="P5637" i="24"/>
  <c r="P5518" i="24"/>
  <c r="P5638" i="24"/>
  <c r="P5684" i="24"/>
  <c r="P5639" i="24"/>
  <c r="P5519" i="24"/>
  <c r="P5685" i="24"/>
  <c r="P5686" i="24"/>
  <c r="P5738" i="24"/>
  <c r="P5739" i="24"/>
  <c r="P5790" i="24"/>
  <c r="P5687" i="24"/>
  <c r="P5740" i="24"/>
  <c r="P5741" i="24"/>
  <c r="P5742" i="24"/>
  <c r="P5640" i="24"/>
  <c r="P5910" i="24"/>
  <c r="P5950" i="24"/>
  <c r="P5911" i="24"/>
  <c r="P5791" i="24"/>
  <c r="P5840" i="24"/>
  <c r="P5792" i="24"/>
  <c r="P5841" i="24"/>
  <c r="P5951" i="24"/>
  <c r="P5952" i="24"/>
  <c r="P5912" i="24"/>
  <c r="P5743" i="24"/>
  <c r="P5842" i="24"/>
  <c r="P5913" i="24"/>
  <c r="P5953" i="24"/>
  <c r="P5954" i="24"/>
  <c r="P5955" i="24"/>
  <c r="P5793" i="24"/>
  <c r="P5914" i="24"/>
  <c r="P5956" i="24"/>
  <c r="P5915" i="24"/>
  <c r="P6002" i="24"/>
  <c r="P6003" i="24"/>
  <c r="P5916" i="24"/>
  <c r="P2085" i="24"/>
  <c r="P2086" i="24"/>
  <c r="P2133" i="24"/>
  <c r="P2134" i="24"/>
  <c r="P1925" i="24"/>
  <c r="P2343" i="24"/>
  <c r="P2344" i="24"/>
  <c r="P2345" i="24"/>
  <c r="P2382" i="24"/>
  <c r="P2383" i="24"/>
  <c r="P2384" i="24"/>
  <c r="P2556" i="24"/>
  <c r="P2385" i="24"/>
  <c r="P2557" i="24"/>
  <c r="P2558" i="24"/>
  <c r="P2559" i="24"/>
  <c r="P2652" i="24"/>
  <c r="P2560" i="24"/>
  <c r="P2772" i="24"/>
  <c r="P2773" i="24"/>
  <c r="P2774" i="24"/>
  <c r="P2827" i="24"/>
  <c r="P2920" i="24"/>
  <c r="P2921" i="24"/>
  <c r="P2968" i="24"/>
  <c r="P2969" i="24"/>
  <c r="P3021" i="24"/>
  <c r="P3163" i="24"/>
  <c r="P3106" i="24"/>
  <c r="P3107" i="24"/>
  <c r="P3164" i="24"/>
  <c r="P3165" i="24"/>
  <c r="P3108" i="24"/>
  <c r="P3480" i="24"/>
  <c r="P3481" i="24"/>
  <c r="P3363" i="24"/>
  <c r="P3364" i="24"/>
  <c r="P3425" i="24"/>
  <c r="P3426" i="24"/>
  <c r="P3427" i="24"/>
  <c r="P3428" i="24"/>
  <c r="P3429" i="24"/>
  <c r="P3430" i="24"/>
  <c r="P3482" i="24"/>
  <c r="P3483" i="24"/>
  <c r="P3431" i="24"/>
  <c r="P3597" i="24"/>
  <c r="P3484" i="24"/>
  <c r="P3700" i="24"/>
  <c r="P3701" i="24"/>
  <c r="P3745" i="24"/>
  <c r="P3810" i="24"/>
  <c r="P3811" i="24"/>
  <c r="P3812" i="24"/>
  <c r="P3813" i="24"/>
  <c r="P3746" i="24"/>
  <c r="P3949" i="24"/>
  <c r="P3950" i="24"/>
  <c r="P3951" i="24"/>
  <c r="P3952" i="24"/>
  <c r="P3953" i="24"/>
  <c r="P3954" i="24"/>
  <c r="P3955" i="24"/>
  <c r="P3956" i="24"/>
  <c r="P4075" i="24"/>
  <c r="P4220" i="24"/>
  <c r="P4004" i="24"/>
  <c r="P4221" i="24"/>
  <c r="P4222" i="24"/>
  <c r="P4223" i="24"/>
  <c r="P4586" i="24"/>
  <c r="P4458" i="24"/>
  <c r="P4459" i="24"/>
  <c r="P4460" i="24"/>
  <c r="P4461" i="24"/>
  <c r="P4462" i="24"/>
  <c r="P4463" i="24"/>
  <c r="P4464" i="24"/>
  <c r="P4522" i="24"/>
  <c r="P4637" i="24"/>
  <c r="P4523" i="24"/>
  <c r="P4587" i="24"/>
  <c r="P4638" i="24"/>
  <c r="P4524" i="24"/>
  <c r="P4679" i="24"/>
  <c r="P4680" i="24"/>
  <c r="P4726" i="24"/>
  <c r="P4727" i="24"/>
  <c r="P4728" i="24"/>
  <c r="P4729" i="24"/>
  <c r="P4730" i="24"/>
  <c r="P4731" i="24"/>
  <c r="P4903" i="24"/>
  <c r="P4956" i="24"/>
  <c r="P4957" i="24"/>
  <c r="P5121" i="24"/>
  <c r="P5002" i="24"/>
  <c r="P5003" i="24"/>
  <c r="P5004" i="24"/>
  <c r="P5005" i="24"/>
  <c r="P5050" i="24"/>
  <c r="P5051" i="24"/>
  <c r="P5052" i="24"/>
  <c r="P5275" i="24"/>
  <c r="P5424" i="24"/>
  <c r="P5323" i="24"/>
  <c r="P5324" i="24"/>
  <c r="P5325" i="24"/>
  <c r="P5520" i="24"/>
  <c r="P5521" i="24"/>
  <c r="P5522" i="24"/>
  <c r="P5523" i="24"/>
  <c r="P5567" i="24"/>
  <c r="P5744" i="24"/>
  <c r="P5843" i="24"/>
  <c r="P5794" i="24"/>
  <c r="P5795" i="24"/>
  <c r="P5796" i="24"/>
  <c r="P5797" i="24"/>
  <c r="P5844" i="24"/>
  <c r="P5845" i="24"/>
  <c r="P5917" i="24"/>
  <c r="P5918" i="24"/>
  <c r="P2281" i="24"/>
  <c r="P2668" i="24"/>
  <c r="P2716" i="24"/>
  <c r="P2775" i="24"/>
  <c r="P2857" i="24"/>
  <c r="P3109" i="24"/>
  <c r="P3110" i="24"/>
  <c r="P3432" i="24"/>
  <c r="P3546" i="24"/>
  <c r="P3814" i="24"/>
  <c r="P3907" i="24"/>
  <c r="P3815" i="24"/>
  <c r="P4076" i="24"/>
  <c r="P4262" i="24"/>
  <c r="P4322" i="24"/>
  <c r="P4411" i="24"/>
  <c r="P4588" i="24"/>
  <c r="P4732" i="24"/>
  <c r="P4904" i="24"/>
  <c r="P5053" i="24"/>
  <c r="P5122" i="24"/>
  <c r="P5425" i="24"/>
  <c r="P5375" i="24"/>
  <c r="P5524" i="24"/>
  <c r="P5745" i="24"/>
  <c r="P442" i="24"/>
  <c r="P507" i="24"/>
  <c r="P9809" i="24"/>
  <c r="P6031" i="24"/>
  <c r="P5957" i="24"/>
  <c r="P6032" i="24"/>
  <c r="P5958" i="24"/>
  <c r="P5959" i="24"/>
  <c r="P5846" i="24"/>
  <c r="P5919" i="24"/>
  <c r="P6033" i="24"/>
  <c r="P6004" i="24"/>
  <c r="P6034" i="24"/>
  <c r="P6090" i="24"/>
  <c r="P6035" i="24"/>
  <c r="P6036" i="24"/>
  <c r="P6037" i="24"/>
  <c r="P6005" i="24"/>
  <c r="P6142" i="24"/>
  <c r="P6143" i="24"/>
  <c r="P6144" i="24"/>
  <c r="P6145" i="24"/>
  <c r="P6290" i="24"/>
  <c r="P6091" i="24"/>
  <c r="P6201" i="24"/>
  <c r="P6092" i="24"/>
  <c r="P6333" i="24"/>
  <c r="P6240" i="24"/>
  <c r="P6291" i="24"/>
  <c r="P6292" i="24"/>
  <c r="P6293" i="24"/>
  <c r="P6241" i="24"/>
  <c r="P6294" i="24"/>
  <c r="P6334" i="24"/>
  <c r="P6295" i="24"/>
  <c r="P6242" i="24"/>
  <c r="P6372" i="24"/>
  <c r="P6424" i="24"/>
  <c r="P6373" i="24"/>
  <c r="P6466" i="24"/>
  <c r="P6374" i="24"/>
  <c r="P6467" i="24"/>
  <c r="P6633" i="24"/>
  <c r="P6375" i="24"/>
  <c r="P6376" i="24"/>
  <c r="P6296" i="24"/>
  <c r="P6561" i="24"/>
  <c r="P6425" i="24"/>
  <c r="P6335" i="24"/>
  <c r="P6336" i="24"/>
  <c r="P6468" i="24"/>
  <c r="P6377" i="24"/>
  <c r="P6469" i="24"/>
  <c r="P6562" i="24"/>
  <c r="P6563" i="24"/>
  <c r="P6470" i="24"/>
  <c r="P6564" i="24"/>
  <c r="P6471" i="24"/>
  <c r="P6684" i="24"/>
  <c r="P6472" i="24"/>
  <c r="P6473" i="24"/>
  <c r="P6733" i="24"/>
  <c r="P6565" i="24"/>
  <c r="P6474" i="24"/>
  <c r="P6685" i="24"/>
  <c r="P6475" i="24"/>
  <c r="P6476" i="24"/>
  <c r="P6634" i="24"/>
  <c r="P6635" i="24"/>
  <c r="P6636" i="24"/>
  <c r="P6637" i="24"/>
  <c r="P6638" i="24"/>
  <c r="P6734" i="24"/>
  <c r="P6639" i="24"/>
  <c r="P6640" i="24"/>
  <c r="P6477" i="24"/>
  <c r="P6641" i="24"/>
  <c r="P6773" i="24"/>
  <c r="P6566" i="24"/>
  <c r="P6642" i="24"/>
  <c r="P6774" i="24"/>
  <c r="P6686" i="24"/>
  <c r="P6735" i="24"/>
  <c r="P6736" i="24"/>
  <c r="P6775" i="24"/>
  <c r="P6737" i="24"/>
  <c r="P6776" i="24"/>
  <c r="P6643" i="24"/>
  <c r="P6957" i="24"/>
  <c r="P6738" i="24"/>
  <c r="P6739" i="24"/>
  <c r="P6687" i="24"/>
  <c r="P6777" i="24"/>
  <c r="P6778" i="24"/>
  <c r="P6958" i="24"/>
  <c r="P6959" i="24"/>
  <c r="P6740" i="24"/>
  <c r="P6960" i="24"/>
  <c r="P6961" i="24"/>
  <c r="P6844" i="24"/>
  <c r="P6845" i="24"/>
  <c r="P6846" i="24"/>
  <c r="P6847" i="24"/>
  <c r="P6848" i="24"/>
  <c r="P6962" i="24"/>
  <c r="P6963" i="24"/>
  <c r="P6849" i="24"/>
  <c r="P6850" i="24"/>
  <c r="P6964" i="24"/>
  <c r="P6851" i="24"/>
  <c r="P6852" i="24"/>
  <c r="P6853" i="24"/>
  <c r="P6965" i="24"/>
  <c r="P6854" i="24"/>
  <c r="P6966" i="24"/>
  <c r="P6855" i="24"/>
  <c r="P6967" i="24"/>
  <c r="P7071" i="24"/>
  <c r="P7028" i="24"/>
  <c r="P6968" i="24"/>
  <c r="P7140" i="24"/>
  <c r="P7230" i="24"/>
  <c r="P7029" i="24"/>
  <c r="P7072" i="24"/>
  <c r="P6969" i="24"/>
  <c r="P7030" i="24"/>
  <c r="P6970" i="24"/>
  <c r="P7174" i="24"/>
  <c r="P6971" i="24"/>
  <c r="P6972" i="24"/>
  <c r="P7175" i="24"/>
  <c r="P7231" i="24"/>
  <c r="P7176" i="24"/>
  <c r="P7177" i="24"/>
  <c r="P7073" i="24"/>
  <c r="P7178" i="24"/>
  <c r="P7232" i="24"/>
  <c r="P7233" i="24"/>
  <c r="P7234" i="24"/>
  <c r="P7284" i="24"/>
  <c r="P7334" i="24"/>
  <c r="P7285" i="24"/>
  <c r="P7335" i="24"/>
  <c r="P7179" i="24"/>
  <c r="P7336" i="24"/>
  <c r="P7337" i="24"/>
  <c r="P7402" i="24"/>
  <c r="P7338" i="24"/>
  <c r="P7286" i="24"/>
  <c r="P7287" i="24"/>
  <c r="P7536" i="24"/>
  <c r="P7288" i="24"/>
  <c r="P7448" i="24"/>
  <c r="P7339" i="24"/>
  <c r="P7340" i="24"/>
  <c r="P7489" i="24"/>
  <c r="P7490" i="24"/>
  <c r="P7537" i="24"/>
  <c r="P7449" i="24"/>
  <c r="P7538" i="24"/>
  <c r="P7450" i="24"/>
  <c r="P7647" i="24"/>
  <c r="P7690" i="24"/>
  <c r="P7594" i="24"/>
  <c r="P7595" i="24"/>
  <c r="P7539" i="24"/>
  <c r="P7648" i="24"/>
  <c r="P7741" i="24"/>
  <c r="P7649" i="24"/>
  <c r="P7691" i="24"/>
  <c r="P7742" i="24"/>
  <c r="P7743" i="24"/>
  <c r="P7692" i="24"/>
  <c r="P7693" i="24"/>
  <c r="P7791" i="24"/>
  <c r="P7694" i="24"/>
  <c r="P7744" i="24"/>
  <c r="P7792" i="24"/>
  <c r="P7839" i="24"/>
  <c r="P7695" i="24"/>
  <c r="P7793" i="24"/>
  <c r="P7794" i="24"/>
  <c r="P7795" i="24"/>
  <c r="P7840" i="24"/>
  <c r="P7841" i="24"/>
  <c r="P7955" i="24"/>
  <c r="P7842" i="24"/>
  <c r="P7843" i="24"/>
  <c r="P7844" i="24"/>
  <c r="P7796" i="24"/>
  <c r="P7956" i="24"/>
  <c r="P7845" i="24"/>
  <c r="P7797" i="24"/>
  <c r="P7957" i="24"/>
  <c r="P7958" i="24"/>
  <c r="P7959" i="24"/>
  <c r="P7960" i="24"/>
  <c r="P7961" i="24"/>
  <c r="P7962" i="24"/>
  <c r="P7963" i="24"/>
  <c r="P7964" i="24"/>
  <c r="P7965" i="24"/>
  <c r="P8051" i="24"/>
  <c r="P8052" i="24"/>
  <c r="P8165" i="24"/>
  <c r="P8099" i="24"/>
  <c r="P8053" i="24"/>
  <c r="P8166" i="24"/>
  <c r="P8209" i="24"/>
  <c r="P8100" i="24"/>
  <c r="P8054" i="24"/>
  <c r="P8167" i="24"/>
  <c r="P8101" i="24"/>
  <c r="P8349" i="24"/>
  <c r="P8210" i="24"/>
  <c r="P8102" i="24"/>
  <c r="P8211" i="24"/>
  <c r="P8168" i="24"/>
  <c r="P8212" i="24"/>
  <c r="P8213" i="24"/>
  <c r="P8214" i="24"/>
  <c r="P8350" i="24"/>
  <c r="P8215" i="24"/>
  <c r="P8216" i="24"/>
  <c r="P8103" i="24"/>
  <c r="P8351" i="24"/>
  <c r="P8217" i="24"/>
  <c r="P8430" i="24"/>
  <c r="P8560" i="24"/>
  <c r="P8431" i="24"/>
  <c r="P8506" i="24"/>
  <c r="P8352" i="24"/>
  <c r="P8507" i="24"/>
  <c r="P8432" i="24"/>
  <c r="P8433" i="24"/>
  <c r="P8218" i="24"/>
  <c r="P8353" i="24"/>
  <c r="P8561" i="24"/>
  <c r="P8508" i="24"/>
  <c r="P8629" i="24"/>
  <c r="P8354" i="24"/>
  <c r="P8509" i="24"/>
  <c r="P8562" i="24"/>
  <c r="P8630" i="24"/>
  <c r="P8697" i="24"/>
  <c r="P8563" i="24"/>
  <c r="P8631" i="24"/>
  <c r="P8510" i="24"/>
  <c r="P8511" i="24"/>
  <c r="P8632" i="24"/>
  <c r="P8698" i="24"/>
  <c r="P8564" i="24"/>
  <c r="P8633" i="24"/>
  <c r="P8634" i="24"/>
  <c r="P8866" i="24"/>
  <c r="P8699" i="24"/>
  <c r="P8700" i="24"/>
  <c r="P8701" i="24"/>
  <c r="P8702" i="24"/>
  <c r="P8635" i="24"/>
  <c r="P8758" i="24"/>
  <c r="P8867" i="24"/>
  <c r="P8820" i="24"/>
  <c r="P8868" i="24"/>
  <c r="P8869" i="24"/>
  <c r="P8703" i="24"/>
  <c r="P8950" i="24"/>
  <c r="P8821" i="24"/>
  <c r="P8759" i="24"/>
  <c r="P8870" i="24"/>
  <c r="P8951" i="24"/>
  <c r="P8952" i="24"/>
  <c r="P9068" i="24"/>
  <c r="P9002" i="24"/>
  <c r="P8822" i="24"/>
  <c r="P8953" i="24"/>
  <c r="P9186" i="24"/>
  <c r="P9069" i="24"/>
  <c r="P9003" i="24"/>
  <c r="P9004" i="24"/>
  <c r="P9005" i="24"/>
  <c r="P8954" i="24"/>
  <c r="P8955" i="24"/>
  <c r="P9070" i="24"/>
  <c r="P9258" i="24"/>
  <c r="P9127" i="24"/>
  <c r="P9187" i="24"/>
  <c r="P9006" i="24"/>
  <c r="P9007" i="24"/>
  <c r="P9008" i="24"/>
  <c r="P9009" i="24"/>
  <c r="P9128" i="24"/>
  <c r="P9259" i="24"/>
  <c r="P9326" i="24"/>
  <c r="P9327" i="24"/>
  <c r="P9260" i="24"/>
  <c r="P9129" i="24"/>
  <c r="P9130" i="24"/>
  <c r="P9188" i="24"/>
  <c r="P9328" i="24"/>
  <c r="P9329" i="24"/>
  <c r="P9447" i="24"/>
  <c r="P9189" i="24"/>
  <c r="P9330" i="24"/>
  <c r="P9448" i="24"/>
  <c r="P9331" i="24"/>
  <c r="P9332" i="24"/>
  <c r="P9504" i="24"/>
  <c r="P9333" i="24"/>
  <c r="P9565" i="24"/>
  <c r="P9566" i="24"/>
  <c r="P9449" i="24"/>
  <c r="P9752" i="24"/>
  <c r="P9696" i="24"/>
  <c r="P9636" i="24"/>
  <c r="P9637" i="24"/>
  <c r="P9697" i="24"/>
  <c r="P9638" i="24"/>
  <c r="P9639" i="24"/>
  <c r="P9698" i="24"/>
  <c r="P9699" i="24"/>
  <c r="P9753" i="24"/>
  <c r="P9810" i="24"/>
  <c r="P9754" i="24"/>
  <c r="P9862" i="24"/>
  <c r="P9909" i="24"/>
  <c r="P9910" i="24"/>
  <c r="P9755" i="24"/>
  <c r="P9811" i="24"/>
  <c r="P9812" i="24"/>
  <c r="P9911" i="24"/>
  <c r="P9863" i="24"/>
  <c r="P9640" i="24"/>
  <c r="P9864" i="24"/>
  <c r="P9813" i="24"/>
  <c r="P9814" i="24"/>
  <c r="P9815" i="24"/>
  <c r="P9700" i="24"/>
  <c r="P9865" i="24"/>
  <c r="P9756" i="24"/>
  <c r="P10053" i="24"/>
  <c r="P10054" i="24"/>
  <c r="P10057" i="24"/>
  <c r="P9912" i="24"/>
  <c r="P9976" i="24"/>
  <c r="P9977" i="24"/>
  <c r="P9913" i="24"/>
  <c r="P10058" i="24"/>
  <c r="P10059" i="24"/>
  <c r="P9978" i="24"/>
  <c r="P10060" i="24"/>
  <c r="P10061" i="24"/>
  <c r="P10062" i="24"/>
  <c r="P10063" i="24"/>
  <c r="P10064" i="24"/>
  <c r="P10065" i="24"/>
  <c r="P9979" i="24"/>
  <c r="P10066" i="24"/>
  <c r="P10244" i="24"/>
  <c r="P10067" i="24"/>
  <c r="P10201" i="24"/>
  <c r="P10245" i="24"/>
  <c r="P10202" i="24"/>
  <c r="P10321" i="24"/>
  <c r="P10246" i="24"/>
  <c r="P10068" i="24"/>
  <c r="P10286" i="24"/>
  <c r="P10247" i="24"/>
  <c r="P10322" i="24"/>
  <c r="P10287" i="24"/>
  <c r="P10323" i="24"/>
  <c r="P10288" i="24"/>
  <c r="P10289" i="24"/>
  <c r="P10354" i="24"/>
  <c r="P10324" i="24"/>
  <c r="P10290" i="24"/>
  <c r="P10325" i="24"/>
  <c r="P10326" i="24"/>
  <c r="P10291" i="24"/>
  <c r="P10355" i="24"/>
  <c r="P10356" i="24"/>
  <c r="P10292" i="24"/>
  <c r="P10293" i="24"/>
  <c r="P10422" i="24"/>
  <c r="P10423" i="24"/>
  <c r="P10294" i="24"/>
  <c r="P10357" i="24"/>
  <c r="P10358" i="24"/>
  <c r="P10393" i="24"/>
  <c r="P10394" i="24"/>
  <c r="P10395" i="24"/>
  <c r="P10487" i="24"/>
  <c r="P10396" i="24"/>
  <c r="P10359" i="24"/>
  <c r="P10488" i="24"/>
  <c r="P10489" i="24"/>
  <c r="P10570" i="24"/>
  <c r="P10490" i="24"/>
  <c r="P10458" i="24"/>
  <c r="P10491" i="24"/>
  <c r="P10530" i="24"/>
  <c r="P10459" i="24"/>
  <c r="P10492" i="24"/>
  <c r="P10571" i="24"/>
  <c r="P10460" i="24"/>
  <c r="P10493" i="24"/>
  <c r="P10494" i="24"/>
  <c r="P10572" i="24"/>
  <c r="P10619" i="24"/>
  <c r="P10649" i="24"/>
  <c r="P10495" i="24"/>
  <c r="P10573" i="24"/>
  <c r="P10620" i="24"/>
  <c r="P10574" i="24"/>
  <c r="P10575" i="24"/>
  <c r="P10621" i="24"/>
  <c r="P10687" i="24"/>
  <c r="P10622" i="24"/>
  <c r="P10688" i="24"/>
  <c r="P10650" i="24"/>
  <c r="P10720" i="24"/>
  <c r="P10689" i="24"/>
  <c r="P10721" i="24"/>
  <c r="P10722" i="24"/>
  <c r="P10811" i="24"/>
  <c r="P10723" i="24"/>
  <c r="P10760" i="24"/>
  <c r="P10761" i="24"/>
  <c r="P10905" i="24"/>
  <c r="P10812" i="24"/>
  <c r="P10813" i="24"/>
  <c r="P10906" i="24"/>
  <c r="P11000" i="24"/>
  <c r="P10954" i="24"/>
  <c r="P10955" i="24"/>
  <c r="P11090" i="24"/>
  <c r="P11048" i="24"/>
  <c r="P11141" i="24"/>
  <c r="P11142" i="24"/>
  <c r="P11049" i="24"/>
  <c r="P11245" i="24"/>
  <c r="P11143" i="24"/>
  <c r="P11144" i="24"/>
  <c r="P11050" i="24"/>
  <c r="P11145" i="24"/>
  <c r="P11188" i="24"/>
  <c r="P11189" i="24"/>
  <c r="P11190" i="24"/>
  <c r="P11246" i="24"/>
  <c r="P11357" i="24"/>
  <c r="P11191" i="24"/>
  <c r="P11192" i="24"/>
  <c r="P11358" i="24"/>
  <c r="P11193" i="24"/>
  <c r="P11194" i="24"/>
  <c r="P11195" i="24"/>
  <c r="P11196" i="24"/>
  <c r="P11302" i="24"/>
  <c r="P11197" i="24"/>
  <c r="P11303" i="24"/>
  <c r="P11304" i="24"/>
  <c r="P11421" i="24"/>
  <c r="P11562" i="24"/>
  <c r="P11422" i="24"/>
  <c r="P11489" i="24"/>
  <c r="P11490" i="24"/>
  <c r="P11305" i="24"/>
  <c r="P11306" i="24"/>
  <c r="P11423" i="24"/>
  <c r="P11424" i="24"/>
  <c r="P11491" i="24"/>
  <c r="P11492" i="24"/>
  <c r="P11674" i="24"/>
  <c r="P11359" i="24"/>
  <c r="P11360" i="24"/>
  <c r="P11493" i="24"/>
  <c r="P11494" i="24"/>
  <c r="P11425" i="24"/>
  <c r="P11495" i="24"/>
  <c r="P11496" i="24"/>
  <c r="P11563" i="24"/>
  <c r="P11675" i="24"/>
  <c r="P11749" i="24"/>
  <c r="P11626" i="24"/>
  <c r="P11676" i="24"/>
  <c r="P11564" i="24"/>
  <c r="P11677" i="24"/>
  <c r="P11750" i="24"/>
  <c r="P11678" i="24"/>
  <c r="P11565" i="24"/>
  <c r="P11566" i="24"/>
  <c r="P11679" i="24"/>
  <c r="P11680" i="24"/>
  <c r="P11627" i="24"/>
  <c r="P11799" i="24"/>
  <c r="P11681" i="24"/>
  <c r="P11800" i="24"/>
  <c r="P11801" i="24"/>
  <c r="P11929" i="24"/>
  <c r="P11751" i="24"/>
  <c r="P11752" i="24"/>
  <c r="P11875" i="24"/>
  <c r="P11802" i="24"/>
  <c r="P11803" i="24"/>
  <c r="P11682" i="24"/>
  <c r="P11980" i="24"/>
  <c r="P11804" i="24"/>
  <c r="P11981" i="24"/>
  <c r="P11753" i="24"/>
  <c r="P11754" i="24"/>
  <c r="P11876" i="24"/>
  <c r="P11877" i="24"/>
  <c r="P11805" i="24"/>
  <c r="P11878" i="24"/>
  <c r="P11982" i="24"/>
  <c r="P11930" i="24"/>
  <c r="P11931" i="24"/>
  <c r="P12046" i="24"/>
  <c r="P11806" i="24"/>
  <c r="P11932" i="24"/>
  <c r="P12047" i="24"/>
  <c r="P11933" i="24"/>
  <c r="P11983" i="24"/>
  <c r="P12048" i="24"/>
  <c r="P11984" i="24"/>
  <c r="P11934" i="24"/>
  <c r="P11985" i="24"/>
  <c r="P12112" i="24"/>
  <c r="P12113" i="24"/>
  <c r="P12049" i="24"/>
  <c r="P12050" i="24"/>
  <c r="P12051" i="24"/>
  <c r="P11935" i="24"/>
  <c r="P11936" i="24"/>
  <c r="P12114" i="24"/>
  <c r="P11986" i="24"/>
  <c r="P12171" i="24"/>
  <c r="P12052" i="24"/>
  <c r="P12172" i="24"/>
  <c r="P12238" i="24"/>
  <c r="P12173" i="24"/>
  <c r="P12369" i="24"/>
  <c r="P12115" i="24"/>
  <c r="P12297" i="24"/>
  <c r="P12239" i="24"/>
  <c r="P12116" i="24"/>
  <c r="P12240" i="24"/>
  <c r="P12241" i="24"/>
  <c r="P12420" i="24"/>
  <c r="P12421" i="24"/>
  <c r="P12370" i="24"/>
  <c r="P12242" i="24"/>
  <c r="P12371" i="24"/>
  <c r="P12243" i="24"/>
  <c r="P12372" i="24"/>
  <c r="P12422" i="24"/>
  <c r="P12423" i="24"/>
  <c r="P12373" i="24"/>
  <c r="P12487" i="24"/>
  <c r="P12298" i="24"/>
  <c r="P12424" i="24"/>
  <c r="P12425" i="24"/>
  <c r="P12608" i="24"/>
  <c r="P12299" i="24"/>
  <c r="P12488" i="24"/>
  <c r="P12609" i="24"/>
  <c r="P12426" i="24"/>
  <c r="P12427" i="24"/>
  <c r="P12681" i="24"/>
  <c r="P12610" i="24"/>
  <c r="P12611" i="24"/>
  <c r="P12682" i="24"/>
  <c r="P12612" i="24"/>
  <c r="P12428" i="24"/>
  <c r="P12613" i="24"/>
  <c r="P12683" i="24"/>
  <c r="P12489" i="24"/>
  <c r="P12551" i="24"/>
  <c r="P12614" i="24"/>
  <c r="P12684" i="24"/>
  <c r="P12552" i="24"/>
  <c r="P12685" i="24"/>
  <c r="P12490" i="24"/>
  <c r="P12615" i="24"/>
  <c r="P12553" i="24"/>
  <c r="P12554" i="24"/>
  <c r="P12743" i="24"/>
  <c r="P12806" i="24"/>
  <c r="P12616" i="24"/>
  <c r="P12686" i="24"/>
  <c r="P12687" i="24"/>
  <c r="P12807" i="24"/>
  <c r="P12688" i="24"/>
  <c r="P12689" i="24"/>
  <c r="P12899" i="24"/>
  <c r="P12617" i="24"/>
  <c r="P12744" i="24"/>
  <c r="P12745" i="24"/>
  <c r="P12746" i="24"/>
  <c r="P12900" i="24"/>
  <c r="P12866" i="24"/>
  <c r="P12690" i="24"/>
  <c r="P12901" i="24"/>
  <c r="P12808" i="24"/>
  <c r="P12691" i="24"/>
  <c r="P9866" i="24"/>
  <c r="P9980" i="24"/>
  <c r="P9914" i="24"/>
  <c r="P10055" i="24"/>
  <c r="P10762" i="24"/>
  <c r="P5847" i="24"/>
  <c r="P5920" i="24"/>
  <c r="P5960" i="24"/>
  <c r="P5961" i="24"/>
  <c r="P5962" i="24"/>
  <c r="P5963" i="24"/>
  <c r="P5964" i="24"/>
  <c r="P5965" i="24"/>
  <c r="P5966" i="24"/>
  <c r="P5967" i="24"/>
  <c r="P5968" i="24"/>
  <c r="P5848" i="24"/>
  <c r="P6006" i="24"/>
  <c r="P6007" i="24"/>
  <c r="P6038" i="24"/>
  <c r="P5969" i="24"/>
  <c r="P5921" i="24"/>
  <c r="P6008" i="24"/>
  <c r="P5922" i="24"/>
  <c r="P5970" i="24"/>
  <c r="P6039" i="24"/>
  <c r="P5971" i="24"/>
  <c r="P6040" i="24"/>
  <c r="P6041" i="24"/>
  <c r="P5972" i="24"/>
  <c r="P6042" i="24"/>
  <c r="P5973" i="24"/>
  <c r="P6202" i="24"/>
  <c r="P6043" i="24"/>
  <c r="P6044" i="24"/>
  <c r="P6045" i="24"/>
  <c r="P6093" i="24"/>
  <c r="P6146" i="24"/>
  <c r="P6147" i="24"/>
  <c r="P6094" i="24"/>
  <c r="P6095" i="24"/>
  <c r="P6096" i="24"/>
  <c r="P6097" i="24"/>
  <c r="P6098" i="24"/>
  <c r="P6099" i="24"/>
  <c r="P6100" i="24"/>
  <c r="P6148" i="24"/>
  <c r="P6101" i="24"/>
  <c r="P6102" i="24"/>
  <c r="P6203" i="24"/>
  <c r="P6149" i="24"/>
  <c r="P6150" i="24"/>
  <c r="P6103" i="24"/>
  <c r="P6204" i="24"/>
  <c r="P6243" i="24"/>
  <c r="P6244" i="24"/>
  <c r="P6245" i="24"/>
  <c r="P6246" i="24"/>
  <c r="P6247" i="24"/>
  <c r="P6248" i="24"/>
  <c r="P6249" i="24"/>
  <c r="P6205" i="24"/>
  <c r="P6250" i="24"/>
  <c r="P6251" i="24"/>
  <c r="P6206" i="24"/>
  <c r="P6104" i="24"/>
  <c r="P6207" i="24"/>
  <c r="P6337" i="24"/>
  <c r="P6252" i="24"/>
  <c r="P6253" i="24"/>
  <c r="P6254" i="24"/>
  <c r="P6151" i="24"/>
  <c r="P6255" i="24"/>
  <c r="P6208" i="24"/>
  <c r="P6256" i="24"/>
  <c r="P6152" i="24"/>
  <c r="P6257" i="24"/>
  <c r="P6209" i="24"/>
  <c r="P6297" i="24"/>
  <c r="P6258" i="24"/>
  <c r="P6338" i="24"/>
  <c r="P6298" i="24"/>
  <c r="P6299" i="24"/>
  <c r="P6300" i="24"/>
  <c r="P6301" i="24"/>
  <c r="P6302" i="24"/>
  <c r="P6259" i="24"/>
  <c r="P6339" i="24"/>
  <c r="P6378" i="24"/>
  <c r="P6379" i="24"/>
  <c r="P6426" i="24"/>
  <c r="P6340" i="24"/>
  <c r="P6478" i="24"/>
  <c r="P6380" i="24"/>
  <c r="P6341" i="24"/>
  <c r="P6381" i="24"/>
  <c r="P6479" i="24"/>
  <c r="P6382" i="24"/>
  <c r="P6383" i="24"/>
  <c r="P6384" i="24"/>
  <c r="P6385" i="24"/>
  <c r="P6386" i="24"/>
  <c r="P6427" i="24"/>
  <c r="P6428" i="24"/>
  <c r="P6429" i="24"/>
  <c r="P6430" i="24"/>
  <c r="P6431" i="24"/>
  <c r="P6480" i="24"/>
  <c r="P6432" i="24"/>
  <c r="P6387" i="24"/>
  <c r="P6433" i="24"/>
  <c r="P6481" i="24"/>
  <c r="P6567" i="24"/>
  <c r="P6482" i="24"/>
  <c r="P6483" i="24"/>
  <c r="P6568" i="24"/>
  <c r="P6484" i="24"/>
  <c r="P6485" i="24"/>
  <c r="P6486" i="24"/>
  <c r="P6569" i="24"/>
  <c r="P6570" i="24"/>
  <c r="P6571" i="24"/>
  <c r="P6572" i="24"/>
  <c r="P6573" i="24"/>
  <c r="P6487" i="24"/>
  <c r="P6574" i="24"/>
  <c r="P6575" i="24"/>
  <c r="P6576" i="24"/>
  <c r="P6688" i="24"/>
  <c r="P6488" i="24"/>
  <c r="P6644" i="24"/>
  <c r="P6489" i="24"/>
  <c r="P6689" i="24"/>
  <c r="P6645" i="24"/>
  <c r="P6690" i="24"/>
  <c r="P6490" i="24"/>
  <c r="P6646" i="24"/>
  <c r="P6741" i="24"/>
  <c r="P6742" i="24"/>
  <c r="P6691" i="24"/>
  <c r="P6647" i="24"/>
  <c r="P6692" i="24"/>
  <c r="P6577" i="24"/>
  <c r="P6693" i="24"/>
  <c r="P6743" i="24"/>
  <c r="P6744" i="24"/>
  <c r="P6745" i="24"/>
  <c r="P6648" i="24"/>
  <c r="P6746" i="24"/>
  <c r="P6856" i="24"/>
  <c r="P6779" i="24"/>
  <c r="P6857" i="24"/>
  <c r="P6780" i="24"/>
  <c r="P6781" i="24"/>
  <c r="P6858" i="24"/>
  <c r="P6859" i="24"/>
  <c r="P6860" i="24"/>
  <c r="P6861" i="24"/>
  <c r="P6862" i="24"/>
  <c r="P6863" i="24"/>
  <c r="P6864" i="24"/>
  <c r="P6865" i="24"/>
  <c r="P6866" i="24"/>
  <c r="P6867" i="24"/>
  <c r="P6868" i="24"/>
  <c r="P6973" i="24"/>
  <c r="P6869" i="24"/>
  <c r="P6782" i="24"/>
  <c r="P6783" i="24"/>
  <c r="P6784" i="24"/>
  <c r="P6870" i="24"/>
  <c r="P6871" i="24"/>
  <c r="P6974" i="24"/>
  <c r="P6872" i="24"/>
  <c r="P7031" i="24"/>
  <c r="P6975" i="24"/>
  <c r="P6873" i="24"/>
  <c r="P6976" i="24"/>
  <c r="P6874" i="24"/>
  <c r="P6977" i="24"/>
  <c r="P6978" i="24"/>
  <c r="P6979" i="24"/>
  <c r="P6980" i="24"/>
  <c r="P6981" i="24"/>
  <c r="P7032" i="24"/>
  <c r="P7141" i="24"/>
  <c r="P7074" i="24"/>
  <c r="P7075" i="24"/>
  <c r="P7142" i="24"/>
  <c r="P7076" i="24"/>
  <c r="P7077" i="24"/>
  <c r="P7078" i="24"/>
  <c r="P7079" i="24"/>
  <c r="P7080" i="24"/>
  <c r="P7081" i="24"/>
  <c r="P7082" i="24"/>
  <c r="P7083" i="24"/>
  <c r="P7084" i="24"/>
  <c r="P7085" i="24"/>
  <c r="P7143" i="24"/>
  <c r="P7144" i="24"/>
  <c r="P7180" i="24"/>
  <c r="P7086" i="24"/>
  <c r="P7145" i="24"/>
  <c r="P7146" i="24"/>
  <c r="P7289" i="24"/>
  <c r="P7147" i="24"/>
  <c r="P7087" i="24"/>
  <c r="P7088" i="24"/>
  <c r="P7181" i="24"/>
  <c r="P7089" i="24"/>
  <c r="P7182" i="24"/>
  <c r="P7183" i="24"/>
  <c r="P6982" i="24"/>
  <c r="P7148" i="24"/>
  <c r="P7235" i="24"/>
  <c r="P7236" i="24"/>
  <c r="P7149" i="24"/>
  <c r="P7403" i="24"/>
  <c r="P7237" i="24"/>
  <c r="P7238" i="24"/>
  <c r="P7290" i="24"/>
  <c r="P7291" i="24"/>
  <c r="P7341" i="24"/>
  <c r="P7292" i="24"/>
  <c r="P7342" i="24"/>
  <c r="P7293" i="24"/>
  <c r="P7294" i="24"/>
  <c r="P7295" i="24"/>
  <c r="P7343" i="24"/>
  <c r="P7404" i="24"/>
  <c r="P7344" i="24"/>
  <c r="P7345" i="24"/>
  <c r="P7346" i="24"/>
  <c r="P7347" i="24"/>
  <c r="P7405" i="24"/>
  <c r="P7540" i="24"/>
  <c r="P7541" i="24"/>
  <c r="P7296" i="24"/>
  <c r="P7406" i="24"/>
  <c r="P7297" i="24"/>
  <c r="P7348" i="24"/>
  <c r="P7451" i="24"/>
  <c r="P7407" i="24"/>
  <c r="P7452" i="24"/>
  <c r="P7453" i="24"/>
  <c r="P7596" i="24"/>
  <c r="P7408" i="24"/>
  <c r="P7409" i="24"/>
  <c r="P7491" i="24"/>
  <c r="P7492" i="24"/>
  <c r="P7493" i="24"/>
  <c r="P7454" i="24"/>
  <c r="P7494" i="24"/>
  <c r="P7495" i="24"/>
  <c r="P7496" i="24"/>
  <c r="P7597" i="24"/>
  <c r="P7542" i="24"/>
  <c r="P7543" i="24"/>
  <c r="P7544" i="24"/>
  <c r="P7545" i="24"/>
  <c r="P7546" i="24"/>
  <c r="P7547" i="24"/>
  <c r="P7548" i="24"/>
  <c r="P7549" i="24"/>
  <c r="P7598" i="24"/>
  <c r="P7599" i="24"/>
  <c r="P7600" i="24"/>
  <c r="P7601" i="24"/>
  <c r="P7602" i="24"/>
  <c r="P7603" i="24"/>
  <c r="P7604" i="24"/>
  <c r="P7550" i="24"/>
  <c r="P7650" i="24"/>
  <c r="P7696" i="24"/>
  <c r="P7605" i="24"/>
  <c r="P7651" i="24"/>
  <c r="P7606" i="24"/>
  <c r="P7551" i="24"/>
  <c r="P7652" i="24"/>
  <c r="P7653" i="24"/>
  <c r="P7552" i="24"/>
  <c r="P7697" i="24"/>
  <c r="P7798" i="24"/>
  <c r="P7698" i="24"/>
  <c r="P7654" i="24"/>
  <c r="P7655" i="24"/>
  <c r="P7745" i="24"/>
  <c r="P7746" i="24"/>
  <c r="P7747" i="24"/>
  <c r="P7656" i="24"/>
  <c r="P7657" i="24"/>
  <c r="P7748" i="24"/>
  <c r="P7799" i="24"/>
  <c r="P7800" i="24"/>
  <c r="P7846" i="24"/>
  <c r="P7699" i="24"/>
  <c r="P7801" i="24"/>
  <c r="P7847" i="24"/>
  <c r="P7848" i="24"/>
  <c r="P7966" i="24"/>
  <c r="P7849" i="24"/>
  <c r="P7850" i="24"/>
  <c r="P7851" i="24"/>
  <c r="P7852" i="24"/>
  <c r="P7853" i="24"/>
  <c r="P7854" i="24"/>
  <c r="P7855" i="24"/>
  <c r="P7856" i="24"/>
  <c r="P7857" i="24"/>
  <c r="P7858" i="24"/>
  <c r="P7859" i="24"/>
  <c r="P7967" i="24"/>
  <c r="P7968" i="24"/>
  <c r="P7969" i="24"/>
  <c r="P7970" i="24"/>
  <c r="P7971" i="24"/>
  <c r="P7972" i="24"/>
  <c r="P7973" i="24"/>
  <c r="P7974" i="24"/>
  <c r="P7975" i="24"/>
  <c r="P7976" i="24"/>
  <c r="P7977" i="24"/>
  <c r="P7978" i="24"/>
  <c r="P8169" i="24"/>
  <c r="P8055" i="24"/>
  <c r="P8056" i="24"/>
  <c r="P8057" i="24"/>
  <c r="P8058" i="24"/>
  <c r="P8059" i="24"/>
  <c r="P8060" i="24"/>
  <c r="P8170" i="24"/>
  <c r="P8171" i="24"/>
  <c r="P8104" i="24"/>
  <c r="P8105" i="24"/>
  <c r="P8106" i="24"/>
  <c r="P8061" i="24"/>
  <c r="P8062" i="24"/>
  <c r="P8107" i="24"/>
  <c r="P8108" i="24"/>
  <c r="P8063" i="24"/>
  <c r="P8172" i="24"/>
  <c r="P8109" i="24"/>
  <c r="P8219" i="24"/>
  <c r="P8110" i="24"/>
  <c r="P8173" i="24"/>
  <c r="P8174" i="24"/>
  <c r="P8220" i="24"/>
  <c r="P8175" i="24"/>
  <c r="P8176" i="24"/>
  <c r="P8064" i="24"/>
  <c r="P7979" i="24"/>
  <c r="P8177" i="24"/>
  <c r="P8111" i="24"/>
  <c r="P8178" i="24"/>
  <c r="P8112" i="24"/>
  <c r="P8355" i="24"/>
  <c r="P8221" i="24"/>
  <c r="P8113" i="24"/>
  <c r="P8356" i="24"/>
  <c r="P8179" i="24"/>
  <c r="P8222" i="24"/>
  <c r="P8223" i="24"/>
  <c r="P8180" i="24"/>
  <c r="P8357" i="24"/>
  <c r="P8358" i="24"/>
  <c r="P8434" i="24"/>
  <c r="P8224" i="24"/>
  <c r="P8225" i="24"/>
  <c r="P8359" i="24"/>
  <c r="P8360" i="24"/>
  <c r="P8361" i="24"/>
  <c r="P8362" i="24"/>
  <c r="P8226" i="24"/>
  <c r="P8227" i="24"/>
  <c r="P8435" i="24"/>
  <c r="P8363" i="24"/>
  <c r="P8436" i="24"/>
  <c r="P8437" i="24"/>
  <c r="P8512" i="24"/>
  <c r="P8438" i="24"/>
  <c r="P8439" i="24"/>
  <c r="P8440" i="24"/>
  <c r="P8441" i="24"/>
  <c r="P8442" i="24"/>
  <c r="P8228" i="24"/>
  <c r="P8443" i="24"/>
  <c r="P8704" i="24"/>
  <c r="P8364" i="24"/>
  <c r="P8444" i="24"/>
  <c r="P8365" i="24"/>
  <c r="P8445" i="24"/>
  <c r="P8446" i="24"/>
  <c r="P8636" i="24"/>
  <c r="P8637" i="24"/>
  <c r="P8638" i="24"/>
  <c r="P8705" i="24"/>
  <c r="P8639" i="24"/>
  <c r="P8640" i="24"/>
  <c r="P8706" i="24"/>
  <c r="P8707" i="24"/>
  <c r="P8708" i="24"/>
  <c r="P8709" i="24"/>
  <c r="P8710" i="24"/>
  <c r="P8711" i="24"/>
  <c r="P8565" i="24"/>
  <c r="P8712" i="24"/>
  <c r="P8760" i="24"/>
  <c r="P8871" i="24"/>
  <c r="P8566" i="24"/>
  <c r="P8641" i="24"/>
  <c r="P8761" i="24"/>
  <c r="P8823" i="24"/>
  <c r="P8824" i="24"/>
  <c r="P8825" i="24"/>
  <c r="P8826" i="24"/>
  <c r="P8872" i="24"/>
  <c r="P8762" i="24"/>
  <c r="P8873" i="24"/>
  <c r="P8713" i="24"/>
  <c r="P8874" i="24"/>
  <c r="P8875" i="24"/>
  <c r="P8876" i="24"/>
  <c r="P8877" i="24"/>
  <c r="P8763" i="24"/>
  <c r="P8764" i="24"/>
  <c r="P8765" i="24"/>
  <c r="P8766" i="24"/>
  <c r="P8878" i="24"/>
  <c r="P8956" i="24"/>
  <c r="P9010" i="24"/>
  <c r="P8957" i="24"/>
  <c r="P9011" i="24"/>
  <c r="P8879" i="24"/>
  <c r="P8958" i="24"/>
  <c r="P8959" i="24"/>
  <c r="P9012" i="24"/>
  <c r="P9013" i="24"/>
  <c r="P9071" i="24"/>
  <c r="P9131" i="24"/>
  <c r="P9014" i="24"/>
  <c r="P9015" i="24"/>
  <c r="P9016" i="24"/>
  <c r="P8880" i="24"/>
  <c r="P8881" i="24"/>
  <c r="P9017" i="24"/>
  <c r="P9072" i="24"/>
  <c r="P9073" i="24"/>
  <c r="P8960" i="24"/>
  <c r="P9074" i="24"/>
  <c r="P9075" i="24"/>
  <c r="P9076" i="24"/>
  <c r="P8961" i="24"/>
  <c r="P9132" i="24"/>
  <c r="P9190" i="24"/>
  <c r="P9133" i="24"/>
  <c r="P9191" i="24"/>
  <c r="P9077" i="24"/>
  <c r="P9078" i="24"/>
  <c r="P9079" i="24"/>
  <c r="P9192" i="24"/>
  <c r="P9261" i="24"/>
  <c r="P9018" i="24"/>
  <c r="P9019" i="24"/>
  <c r="P9262" i="24"/>
  <c r="P9193" i="24"/>
  <c r="P9080" i="24"/>
  <c r="P9081" i="24"/>
  <c r="P9263" i="24"/>
  <c r="P9334" i="24"/>
  <c r="P9335" i="24"/>
  <c r="P9398" i="24"/>
  <c r="P9399" i="24"/>
  <c r="P9264" i="24"/>
  <c r="P9265" i="24"/>
  <c r="P9134" i="24"/>
  <c r="P9266" i="24"/>
  <c r="P9267" i="24"/>
  <c r="P9268" i="24"/>
  <c r="P9269" i="24"/>
  <c r="P9194" i="24"/>
  <c r="P9195" i="24"/>
  <c r="P9270" i="24"/>
  <c r="P9271" i="24"/>
  <c r="P9272" i="24"/>
  <c r="P9273" i="24"/>
  <c r="P9336" i="24"/>
  <c r="P9274" i="24"/>
  <c r="P9400" i="24"/>
  <c r="P9337" i="24"/>
  <c r="P9338" i="24"/>
  <c r="P9339" i="24"/>
  <c r="P9340" i="24"/>
  <c r="P9196" i="24"/>
  <c r="P9341" i="24"/>
  <c r="P9401" i="24"/>
  <c r="P9402" i="24"/>
  <c r="P9403" i="24"/>
  <c r="P9275" i="24"/>
  <c r="P9404" i="24"/>
  <c r="P9405" i="24"/>
  <c r="P9342" i="24"/>
  <c r="P9450" i="24"/>
  <c r="P9451" i="24"/>
  <c r="P9343" i="24"/>
  <c r="P9344" i="24"/>
  <c r="P9345" i="24"/>
  <c r="P9505" i="24"/>
  <c r="P9346" i="24"/>
  <c r="P9452" i="24"/>
  <c r="P9453" i="24"/>
  <c r="P9347" i="24"/>
  <c r="P9454" i="24"/>
  <c r="P9406" i="24"/>
  <c r="P9348" i="24"/>
  <c r="P9506" i="24"/>
  <c r="P9507" i="24"/>
  <c r="P9567" i="24"/>
  <c r="P9508" i="24"/>
  <c r="P9509" i="24"/>
  <c r="P9568" i="24"/>
  <c r="P9407" i="24"/>
  <c r="P9408" i="24"/>
  <c r="P9569" i="24"/>
  <c r="P9641" i="24"/>
  <c r="P9570" i="24"/>
  <c r="P9571" i="24"/>
  <c r="P9572" i="24"/>
  <c r="P9573" i="24"/>
  <c r="P9642" i="24"/>
  <c r="P9574" i="24"/>
  <c r="P9757" i="24"/>
  <c r="P9643" i="24"/>
  <c r="P9510" i="24"/>
  <c r="P9511" i="24"/>
  <c r="P9644" i="24"/>
  <c r="P9512" i="24"/>
  <c r="P9645" i="24"/>
  <c r="P9867" i="24"/>
  <c r="P9701" i="24"/>
  <c r="P9575" i="24"/>
  <c r="P9513" i="24"/>
  <c r="P9758" i="24"/>
  <c r="P9702" i="24"/>
  <c r="P9576" i="24"/>
  <c r="P9759" i="24"/>
  <c r="P9646" i="24"/>
  <c r="P9703" i="24"/>
  <c r="P9577" i="24"/>
  <c r="P9578" i="24"/>
  <c r="P9816" i="24"/>
  <c r="P9868" i="24"/>
  <c r="P9647" i="24"/>
  <c r="P9915" i="24"/>
  <c r="P9869" i="24"/>
  <c r="P10035" i="24"/>
  <c r="P9870" i="24"/>
  <c r="P9916" i="24"/>
  <c r="P10295" i="24"/>
  <c r="P9917" i="24"/>
  <c r="P9704" i="24"/>
  <c r="P9871" i="24"/>
  <c r="P10036" i="24"/>
  <c r="P10037" i="24"/>
  <c r="P10038" i="24"/>
  <c r="P10039" i="24"/>
  <c r="P10040" i="24"/>
  <c r="P10041" i="24"/>
  <c r="P10042" i="24"/>
  <c r="P10043" i="24"/>
  <c r="P10044" i="24"/>
  <c r="P9918" i="24"/>
  <c r="P9919" i="24"/>
  <c r="P10069" i="24"/>
  <c r="P10070" i="24"/>
  <c r="P9920" i="24"/>
  <c r="P9981" i="24"/>
  <c r="P9982" i="24"/>
  <c r="P9983" i="24"/>
  <c r="P9984" i="24"/>
  <c r="P9985" i="24"/>
  <c r="P9986" i="24"/>
  <c r="P9921" i="24"/>
  <c r="P9922" i="24"/>
  <c r="P9923" i="24"/>
  <c r="P9987" i="24"/>
  <c r="P9988" i="24"/>
  <c r="P9924" i="24"/>
  <c r="P10071" i="24"/>
  <c r="P10072" i="24"/>
  <c r="P10073" i="24"/>
  <c r="P10074" i="24"/>
  <c r="P10075" i="24"/>
  <c r="P10076" i="24"/>
  <c r="P10077" i="24"/>
  <c r="P10248" i="24"/>
  <c r="P10078" i="24"/>
  <c r="P10079" i="24"/>
  <c r="P9989" i="24"/>
  <c r="P10080" i="24"/>
  <c r="P10081" i="24"/>
  <c r="P10249" i="24"/>
  <c r="P10082" i="24"/>
  <c r="P10083" i="24"/>
  <c r="P10203" i="24"/>
  <c r="P10084" i="24"/>
  <c r="P10204" i="24"/>
  <c r="P10085" i="24"/>
  <c r="P10205" i="24"/>
  <c r="P10250" i="24"/>
  <c r="P10086" i="24"/>
  <c r="P10206" i="24"/>
  <c r="P10251" i="24"/>
  <c r="P10207" i="24"/>
  <c r="P10252" i="24"/>
  <c r="P10253" i="24"/>
  <c r="P10254" i="24"/>
  <c r="P10255" i="24"/>
  <c r="P10256" i="24"/>
  <c r="P10208" i="24"/>
  <c r="P10327" i="24"/>
  <c r="P10257" i="24"/>
  <c r="P10360" i="24"/>
  <c r="P10328" i="24"/>
  <c r="P10258" i="24"/>
  <c r="P10329" i="24"/>
  <c r="P10397" i="24"/>
  <c r="P10361" i="24"/>
  <c r="P10362" i="24"/>
  <c r="P10363" i="24"/>
  <c r="P10398" i="24"/>
  <c r="P10364" i="24"/>
  <c r="P10330" i="24"/>
  <c r="P10365" i="24"/>
  <c r="P10366" i="24"/>
  <c r="P10424" i="24"/>
  <c r="P10425" i="24"/>
  <c r="P10399" i="24"/>
  <c r="P10426" i="24"/>
  <c r="P10400" i="24"/>
  <c r="P10427" i="24"/>
  <c r="P10401" i="24"/>
  <c r="P10402" i="24"/>
  <c r="P10428" i="24"/>
  <c r="P10461" i="24"/>
  <c r="P10462" i="24"/>
  <c r="P10429" i="24"/>
  <c r="P10430" i="24"/>
  <c r="P10403" i="24"/>
  <c r="P10367" i="24"/>
  <c r="P10463" i="24"/>
  <c r="P10464" i="24"/>
  <c r="P10496" i="24"/>
  <c r="P10431" i="24"/>
  <c r="P10432" i="24"/>
  <c r="P10497" i="24"/>
  <c r="P10498" i="24"/>
  <c r="P10499" i="24"/>
  <c r="P10500" i="24"/>
  <c r="P10501" i="24"/>
  <c r="P10502" i="24"/>
  <c r="P10465" i="24"/>
  <c r="P10466" i="24"/>
  <c r="P10531" i="24"/>
  <c r="P10467" i="24"/>
  <c r="P10532" i="24"/>
  <c r="P10623" i="24"/>
  <c r="P10433" i="24"/>
  <c r="P10434" i="24"/>
  <c r="P10533" i="24"/>
  <c r="P10503" i="24"/>
  <c r="P10468" i="24"/>
  <c r="P10504" i="24"/>
  <c r="P10505" i="24"/>
  <c r="P10534" i="24"/>
  <c r="P10535" i="24"/>
  <c r="P10576" i="24"/>
  <c r="P10536" i="24"/>
  <c r="P10537" i="24"/>
  <c r="P10538" i="24"/>
  <c r="P10539" i="24"/>
  <c r="P10540" i="24"/>
  <c r="P10541" i="24"/>
  <c r="P10651" i="24"/>
  <c r="P10652" i="24"/>
  <c r="P10577" i="24"/>
  <c r="P10506" i="24"/>
  <c r="P10542" i="24"/>
  <c r="P10578" i="24"/>
  <c r="P10579" i="24"/>
  <c r="P10580" i="24"/>
  <c r="P10624" i="24"/>
  <c r="P10625" i="24"/>
  <c r="P10626" i="24"/>
  <c r="P10581" i="24"/>
  <c r="P10582" i="24"/>
  <c r="P10583" i="24"/>
  <c r="P10653" i="24"/>
  <c r="P10654" i="24"/>
  <c r="P10627" i="24"/>
  <c r="P10724" i="24"/>
  <c r="P10690" i="24"/>
  <c r="P10691" i="24"/>
  <c r="P10692" i="24"/>
  <c r="P10693" i="24"/>
  <c r="P10694" i="24"/>
  <c r="P10725" i="24"/>
  <c r="P10726" i="24"/>
  <c r="P10763" i="24"/>
  <c r="P10814" i="24"/>
  <c r="P10727" i="24"/>
  <c r="P10655" i="24"/>
  <c r="P10764" i="24"/>
  <c r="P10765" i="24"/>
  <c r="P10766" i="24"/>
  <c r="P10767" i="24"/>
  <c r="P10768" i="24"/>
  <c r="P10907" i="24"/>
  <c r="P10815" i="24"/>
  <c r="P10728" i="24"/>
  <c r="P10816" i="24"/>
  <c r="P10908" i="24"/>
  <c r="P10956" i="24"/>
  <c r="P10817" i="24"/>
  <c r="P10818" i="24"/>
  <c r="P10819" i="24"/>
  <c r="P10820" i="24"/>
  <c r="P10909" i="24"/>
  <c r="P10821" i="24"/>
  <c r="P10957" i="24"/>
  <c r="P10910" i="24"/>
  <c r="P10911" i="24"/>
  <c r="P10912" i="24"/>
  <c r="P10913" i="24"/>
  <c r="P10914" i="24"/>
  <c r="P10822" i="24"/>
  <c r="P10958" i="24"/>
  <c r="P11091" i="24"/>
  <c r="P11001" i="24"/>
  <c r="P11002" i="24"/>
  <c r="P11003" i="24"/>
  <c r="P11004" i="24"/>
  <c r="P11005" i="24"/>
  <c r="P11006" i="24"/>
  <c r="P11007" i="24"/>
  <c r="P11008" i="24"/>
  <c r="P11051" i="24"/>
  <c r="P11052" i="24"/>
  <c r="P11009" i="24"/>
  <c r="P11010" i="24"/>
  <c r="P11092" i="24"/>
  <c r="P11053" i="24"/>
  <c r="P11011" i="24"/>
  <c r="P11012" i="24"/>
  <c r="P11093" i="24"/>
  <c r="P11013" i="24"/>
  <c r="P11146" i="24"/>
  <c r="P11247" i="24"/>
  <c r="P11198" i="24"/>
  <c r="P11147" i="24"/>
  <c r="P11148" i="24"/>
  <c r="P11054" i="24"/>
  <c r="P11199" i="24"/>
  <c r="P11149" i="24"/>
  <c r="P11150" i="24"/>
  <c r="P11200" i="24"/>
  <c r="P11248" i="24"/>
  <c r="P11307" i="24"/>
  <c r="P11201" i="24"/>
  <c r="P11308" i="24"/>
  <c r="P11249" i="24"/>
  <c r="P11094" i="24"/>
  <c r="P11250" i="24"/>
  <c r="P11202" i="24"/>
  <c r="P11151" i="24"/>
  <c r="P11251" i="24"/>
  <c r="P11252" i="24"/>
  <c r="P11253" i="24"/>
  <c r="P11254" i="24"/>
  <c r="P11309" i="24"/>
  <c r="P11255" i="24"/>
  <c r="P11310" i="24"/>
  <c r="P11203" i="24"/>
  <c r="P11204" i="24"/>
  <c r="P11311" i="24"/>
  <c r="P11312" i="24"/>
  <c r="P11256" i="24"/>
  <c r="P11205" i="24"/>
  <c r="P11206" i="24"/>
  <c r="P11207" i="24"/>
  <c r="P11208" i="24"/>
  <c r="P11497" i="24"/>
  <c r="P11426" i="24"/>
  <c r="P11257" i="24"/>
  <c r="P11427" i="24"/>
  <c r="P11313" i="24"/>
  <c r="P11361" i="24"/>
  <c r="P11498" i="24"/>
  <c r="P11362" i="24"/>
  <c r="P11363" i="24"/>
  <c r="P11364" i="24"/>
  <c r="P11428" i="24"/>
  <c r="P11499" i="24"/>
  <c r="P11500" i="24"/>
  <c r="P11501" i="24"/>
  <c r="P11502" i="24"/>
  <c r="P11503" i="24"/>
  <c r="P11504" i="24"/>
  <c r="P11505" i="24"/>
  <c r="P11429" i="24"/>
  <c r="P11430" i="24"/>
  <c r="P11567" i="24"/>
  <c r="P11431" i="24"/>
  <c r="P11506" i="24"/>
  <c r="P11568" i="24"/>
  <c r="P11432" i="24"/>
  <c r="P11569" i="24"/>
  <c r="P11570" i="24"/>
  <c r="P11571" i="24"/>
  <c r="P11572" i="24"/>
  <c r="P11573" i="24"/>
  <c r="P11574" i="24"/>
  <c r="P11507" i="24"/>
  <c r="P11508" i="24"/>
  <c r="P11509" i="24"/>
  <c r="P11365" i="24"/>
  <c r="P11366" i="24"/>
  <c r="P11510" i="24"/>
  <c r="P11511" i="24"/>
  <c r="P11683" i="24"/>
  <c r="P11512" i="24"/>
  <c r="P11575" i="24"/>
  <c r="P11576" i="24"/>
  <c r="P11577" i="24"/>
  <c r="P11578" i="24"/>
  <c r="P11433" i="24"/>
  <c r="P11579" i="24"/>
  <c r="P11580" i="24"/>
  <c r="P11434" i="24"/>
  <c r="P11628" i="24"/>
  <c r="P11629" i="24"/>
  <c r="P11513" i="24"/>
  <c r="P11581" i="24"/>
  <c r="P11514" i="24"/>
  <c r="P11515" i="24"/>
  <c r="P11684" i="24"/>
  <c r="P11807" i="24"/>
  <c r="P11685" i="24"/>
  <c r="P11755" i="24"/>
  <c r="P11686" i="24"/>
  <c r="P11582" i="24"/>
  <c r="P11687" i="24"/>
  <c r="P11937" i="24"/>
  <c r="P11879" i="24"/>
  <c r="P11808" i="24"/>
  <c r="P11756" i="24"/>
  <c r="P11757" i="24"/>
  <c r="P11758" i="24"/>
  <c r="P11809" i="24"/>
  <c r="P11810" i="24"/>
  <c r="P11811" i="24"/>
  <c r="P11812" i="24"/>
  <c r="P11880" i="24"/>
  <c r="P11813" i="24"/>
  <c r="P11814" i="24"/>
  <c r="P11881" i="24"/>
  <c r="P11882" i="24"/>
  <c r="P11883" i="24"/>
  <c r="P11759" i="24"/>
  <c r="P11884" i="24"/>
  <c r="P11885" i="24"/>
  <c r="P11886" i="24"/>
  <c r="P11987" i="24"/>
  <c r="P11815" i="24"/>
  <c r="P11887" i="24"/>
  <c r="P11888" i="24"/>
  <c r="P12053" i="24"/>
  <c r="P11988" i="24"/>
  <c r="P11989" i="24"/>
  <c r="P11990" i="24"/>
  <c r="P12174" i="24"/>
  <c r="P12054" i="24"/>
  <c r="P12055" i="24"/>
  <c r="P12244" i="24"/>
  <c r="P12056" i="24"/>
  <c r="P12057" i="24"/>
  <c r="P12058" i="24"/>
  <c r="P12117" i="24"/>
  <c r="P12059" i="24"/>
  <c r="P12060" i="24"/>
  <c r="P12118" i="24"/>
  <c r="P11991" i="24"/>
  <c r="P12119" i="24"/>
  <c r="P12175" i="24"/>
  <c r="P12176" i="24"/>
  <c r="P12177" i="24"/>
  <c r="P12178" i="24"/>
  <c r="P12179" i="24"/>
  <c r="P12120" i="24"/>
  <c r="P12121" i="24"/>
  <c r="P12122" i="24"/>
  <c r="P12180" i="24"/>
  <c r="P12181" i="24"/>
  <c r="P12182" i="24"/>
  <c r="P12183" i="24"/>
  <c r="P12245" i="24"/>
  <c r="P12246" i="24"/>
  <c r="P12247" i="24"/>
  <c r="P12248" i="24"/>
  <c r="P12249" i="24"/>
  <c r="P12123" i="24"/>
  <c r="P12124" i="24"/>
  <c r="P12250" i="24"/>
  <c r="P12300" i="24"/>
  <c r="P12301" i="24"/>
  <c r="P12302" i="24"/>
  <c r="P12251" i="24"/>
  <c r="P12303" i="24"/>
  <c r="P12429" i="24"/>
  <c r="P12304" i="24"/>
  <c r="P12305" i="24"/>
  <c r="P12306" i="24"/>
  <c r="P12374" i="24"/>
  <c r="P12430" i="24"/>
  <c r="P12307" i="24"/>
  <c r="P12431" i="24"/>
  <c r="P12432" i="24"/>
  <c r="P12375" i="24"/>
  <c r="P12376" i="24"/>
  <c r="P12433" i="24"/>
  <c r="P12377" i="24"/>
  <c r="P12252" i="24"/>
  <c r="P12378" i="24"/>
  <c r="P12491" i="24"/>
  <c r="P12434" i="24"/>
  <c r="P12435" i="24"/>
  <c r="P12436" i="24"/>
  <c r="P12437" i="24"/>
  <c r="P12492" i="24"/>
  <c r="P12555" i="24"/>
  <c r="P12493" i="24"/>
  <c r="P12494" i="24"/>
  <c r="P12556" i="24"/>
  <c r="P12557" i="24"/>
  <c r="P12495" i="24"/>
  <c r="P12558" i="24"/>
  <c r="P12496" i="24"/>
  <c r="P12692" i="24"/>
  <c r="P12618" i="24"/>
  <c r="P12693" i="24"/>
  <c r="P12619" i="24"/>
  <c r="P12620" i="24"/>
  <c r="P12621" i="24"/>
  <c r="P12622" i="24"/>
  <c r="P12694" i="24"/>
  <c r="P12623" i="24"/>
  <c r="P12624" i="24"/>
  <c r="P12559" i="24"/>
  <c r="P12695" i="24"/>
  <c r="P12696" i="24"/>
  <c r="P12747" i="24"/>
  <c r="P12625" i="24"/>
  <c r="P12697" i="24"/>
  <c r="P12698" i="24"/>
  <c r="P12809" i="24"/>
  <c r="P12867" i="24"/>
  <c r="P12560" i="24"/>
  <c r="P12699" i="24"/>
  <c r="P12810" i="24"/>
  <c r="P12700" i="24"/>
  <c r="P12902" i="24"/>
  <c r="P12903" i="24"/>
  <c r="P12626" i="24"/>
  <c r="P12701" i="24"/>
  <c r="P12748" i="24"/>
  <c r="P12811" i="24"/>
  <c r="P12749" i="24"/>
  <c r="P12812" i="24"/>
  <c r="P12813" i="24"/>
  <c r="P12868" i="24"/>
  <c r="P12814" i="24"/>
  <c r="P12815" i="24"/>
  <c r="P7607" i="24"/>
  <c r="P8181" i="24"/>
  <c r="P8229" i="24"/>
  <c r="P8230" i="24"/>
  <c r="P8366" i="24"/>
  <c r="P8367" i="24"/>
  <c r="P8368" i="24"/>
  <c r="P8182" i="24"/>
  <c r="P8183" i="24"/>
  <c r="P8231" i="24"/>
  <c r="P8232" i="24"/>
  <c r="P8233" i="24"/>
  <c r="P8234" i="24"/>
  <c r="P8235" i="24"/>
  <c r="P8236" i="24"/>
  <c r="P8567" i="24"/>
  <c r="P8568" i="24"/>
  <c r="P8237" i="24"/>
  <c r="P8513" i="24"/>
  <c r="P8514" i="24"/>
  <c r="P8447" i="24"/>
  <c r="P8369" i="24"/>
  <c r="P8448" i="24"/>
  <c r="P8515" i="24"/>
  <c r="P8449" i="24"/>
  <c r="P8238" i="24"/>
  <c r="P8516" i="24"/>
  <c r="P8517" i="24"/>
  <c r="P8370" i="24"/>
  <c r="P8518" i="24"/>
  <c r="P8519" i="24"/>
  <c r="P8450" i="24"/>
  <c r="P8451" i="24"/>
  <c r="P8452" i="24"/>
  <c r="P8569" i="24"/>
  <c r="P8767" i="24"/>
  <c r="P8453" i="24"/>
  <c r="P8454" i="24"/>
  <c r="P8455" i="24"/>
  <c r="P8456" i="24"/>
  <c r="P8457" i="24"/>
  <c r="P8768" i="24"/>
  <c r="P8458" i="24"/>
  <c r="P8459" i="24"/>
  <c r="P8460" i="24"/>
  <c r="P8570" i="24"/>
  <c r="P8520" i="24"/>
  <c r="P8571" i="24"/>
  <c r="P8521" i="24"/>
  <c r="P8572" i="24"/>
  <c r="P8573" i="24"/>
  <c r="P8574" i="24"/>
  <c r="P8575" i="24"/>
  <c r="P8576" i="24"/>
  <c r="P8577" i="24"/>
  <c r="P8578" i="24"/>
  <c r="P8642" i="24"/>
  <c r="P8579" i="24"/>
  <c r="P8882" i="24"/>
  <c r="P8883" i="24"/>
  <c r="P8884" i="24"/>
  <c r="P8643" i="24"/>
  <c r="P8580" i="24"/>
  <c r="P8581" i="24"/>
  <c r="P8461" i="24"/>
  <c r="P8462" i="24"/>
  <c r="P8644" i="24"/>
  <c r="P8645" i="24"/>
  <c r="P8714" i="24"/>
  <c r="P8646" i="24"/>
  <c r="P8715" i="24"/>
  <c r="P8647" i="24"/>
  <c r="P8769" i="24"/>
  <c r="P8770" i="24"/>
  <c r="P8716" i="24"/>
  <c r="P8827" i="24"/>
  <c r="P8828" i="24"/>
  <c r="P8829" i="24"/>
  <c r="P8885" i="24"/>
  <c r="P8717" i="24"/>
  <c r="P8718" i="24"/>
  <c r="P8719" i="24"/>
  <c r="P8771" i="24"/>
  <c r="P8772" i="24"/>
  <c r="P8830" i="24"/>
  <c r="P8773" i="24"/>
  <c r="P8774" i="24"/>
  <c r="P9082" i="24"/>
  <c r="P8720" i="24"/>
  <c r="P8775" i="24"/>
  <c r="P8886" i="24"/>
  <c r="P8776" i="24"/>
  <c r="P8777" i="24"/>
  <c r="P8778" i="24"/>
  <c r="P8779" i="24"/>
  <c r="P8648" i="24"/>
  <c r="P8831" i="24"/>
  <c r="P8832" i="24"/>
  <c r="P8887" i="24"/>
  <c r="P8833" i="24"/>
  <c r="P8834" i="24"/>
  <c r="P8835" i="24"/>
  <c r="P8888" i="24"/>
  <c r="P8889" i="24"/>
  <c r="P8890" i="24"/>
  <c r="P8780" i="24"/>
  <c r="P8891" i="24"/>
  <c r="P8781" i="24"/>
  <c r="P8962" i="24"/>
  <c r="P9197" i="24"/>
  <c r="P8782" i="24"/>
  <c r="P8783" i="24"/>
  <c r="P8892" i="24"/>
  <c r="P8893" i="24"/>
  <c r="P8963" i="24"/>
  <c r="P8894" i="24"/>
  <c r="P9083" i="24"/>
  <c r="P9020" i="24"/>
  <c r="P8836" i="24"/>
  <c r="P9021" i="24"/>
  <c r="P8964" i="24"/>
  <c r="P9084" i="24"/>
  <c r="P9135" i="24"/>
  <c r="P9136" i="24"/>
  <c r="P9137" i="24"/>
  <c r="P9138" i="24"/>
  <c r="P9022" i="24"/>
  <c r="P9023" i="24"/>
  <c r="P9024" i="24"/>
  <c r="P8895" i="24"/>
  <c r="P8896" i="24"/>
  <c r="P9085" i="24"/>
  <c r="P8965" i="24"/>
  <c r="P9276" i="24"/>
  <c r="P9086" i="24"/>
  <c r="P9087" i="24"/>
  <c r="P9088" i="24"/>
  <c r="P9089" i="24"/>
  <c r="P9090" i="24"/>
  <c r="P9409" i="24"/>
  <c r="P9139" i="24"/>
  <c r="P9140" i="24"/>
  <c r="P9141" i="24"/>
  <c r="P9198" i="24"/>
  <c r="P9277" i="24"/>
  <c r="P9142" i="24"/>
  <c r="P9199" i="24"/>
  <c r="P9143" i="24"/>
  <c r="P9200" i="24"/>
  <c r="P9144" i="24"/>
  <c r="P9278" i="24"/>
  <c r="P9201" i="24"/>
  <c r="P9202" i="24"/>
  <c r="P9203" i="24"/>
  <c r="P9204" i="24"/>
  <c r="P9091" i="24"/>
  <c r="P9205" i="24"/>
  <c r="P9206" i="24"/>
  <c r="P9207" i="24"/>
  <c r="P9208" i="24"/>
  <c r="P9514" i="24"/>
  <c r="P9515" i="24"/>
  <c r="P9209" i="24"/>
  <c r="P9092" i="24"/>
  <c r="P9210" i="24"/>
  <c r="P9211" i="24"/>
  <c r="P9349" i="24"/>
  <c r="P9279" i="24"/>
  <c r="P9350" i="24"/>
  <c r="P9455" i="24"/>
  <c r="P9456" i="24"/>
  <c r="P9457" i="24"/>
  <c r="P9351" i="24"/>
  <c r="P9516" i="24"/>
  <c r="P9410" i="24"/>
  <c r="P9352" i="24"/>
  <c r="P9517" i="24"/>
  <c r="P9280" i="24"/>
  <c r="P9411" i="24"/>
  <c r="P9412" i="24"/>
  <c r="P9413" i="24"/>
  <c r="P9458" i="24"/>
  <c r="P9414" i="24"/>
  <c r="P9415" i="24"/>
  <c r="P9416" i="24"/>
  <c r="P9417" i="24"/>
  <c r="P9648" i="24"/>
  <c r="P9649" i="24"/>
  <c r="P9518" i="24"/>
  <c r="P9353" i="24"/>
  <c r="P9281" i="24"/>
  <c r="P9459" i="24"/>
  <c r="P9460" i="24"/>
  <c r="P9461" i="24"/>
  <c r="P9519" i="24"/>
  <c r="P9520" i="24"/>
  <c r="P9354" i="24"/>
  <c r="P9462" i="24"/>
  <c r="P9463" i="24"/>
  <c r="P9464" i="24"/>
  <c r="P9521" i="24"/>
  <c r="P9817" i="24"/>
  <c r="P9522" i="24"/>
  <c r="P9523" i="24"/>
  <c r="P9524" i="24"/>
  <c r="P9465" i="24"/>
  <c r="P9579" i="24"/>
  <c r="P9650" i="24"/>
  <c r="P9580" i="24"/>
  <c r="P9581" i="24"/>
  <c r="P9466" i="24"/>
  <c r="P9651" i="24"/>
  <c r="P9705" i="24"/>
  <c r="P9652" i="24"/>
  <c r="P9582" i="24"/>
  <c r="P9818" i="24"/>
  <c r="P9653" i="24"/>
  <c r="P9760" i="24"/>
  <c r="P9761" i="24"/>
  <c r="P9654" i="24"/>
  <c r="P9706" i="24"/>
  <c r="P9925" i="24"/>
  <c r="P9707" i="24"/>
  <c r="P9708" i="24"/>
  <c r="P9709" i="24"/>
  <c r="P9710" i="24"/>
  <c r="P9711" i="24"/>
  <c r="P9712" i="24"/>
  <c r="P9819" i="24"/>
  <c r="P9713" i="24"/>
  <c r="P9820" i="24"/>
  <c r="P9762" i="24"/>
  <c r="P9763" i="24"/>
  <c r="P9764" i="24"/>
  <c r="P9765" i="24"/>
  <c r="P9821" i="24"/>
  <c r="P9766" i="24"/>
  <c r="P9822" i="24"/>
  <c r="P9872" i="24"/>
  <c r="P9823" i="24"/>
  <c r="P9824" i="24"/>
  <c r="P9825" i="24"/>
  <c r="P9826" i="24"/>
  <c r="P9827" i="24"/>
  <c r="P9828" i="24"/>
  <c r="P9767" i="24"/>
  <c r="P9829" i="24"/>
  <c r="P10087" i="24"/>
  <c r="P10088" i="24"/>
  <c r="P10089" i="24"/>
  <c r="P10090" i="24"/>
  <c r="P10091" i="24"/>
  <c r="P9873" i="24"/>
  <c r="P9768" i="24"/>
  <c r="P9874" i="24"/>
  <c r="P9926" i="24"/>
  <c r="P9990" i="24"/>
  <c r="P9875" i="24"/>
  <c r="P10092" i="24"/>
  <c r="P9769" i="24"/>
  <c r="P9927" i="24"/>
  <c r="P9876" i="24"/>
  <c r="P10093" i="24"/>
  <c r="P10094" i="24"/>
  <c r="P10095" i="24"/>
  <c r="P10096" i="24"/>
  <c r="P9928" i="24"/>
  <c r="P9929" i="24"/>
  <c r="P9930" i="24"/>
  <c r="P9991" i="24"/>
  <c r="P9992" i="24"/>
  <c r="P9993" i="24"/>
  <c r="P9931" i="24"/>
  <c r="P9994" i="24"/>
  <c r="P9995" i="24"/>
  <c r="P9996" i="24"/>
  <c r="P9997" i="24"/>
  <c r="P10097" i="24"/>
  <c r="P10098" i="24"/>
  <c r="P10099" i="24"/>
  <c r="P10209" i="24"/>
  <c r="P10100" i="24"/>
  <c r="P10259" i="24"/>
  <c r="P10101" i="24"/>
  <c r="P10102" i="24"/>
  <c r="P10103" i="24"/>
  <c r="P10104" i="24"/>
  <c r="P10210" i="24"/>
  <c r="P10105" i="24"/>
  <c r="P10260" i="24"/>
  <c r="P10296" i="24"/>
  <c r="P10211" i="24"/>
  <c r="P10212" i="24"/>
  <c r="P10213" i="24"/>
  <c r="P10331" i="24"/>
  <c r="P10584" i="24"/>
  <c r="P10507" i="24"/>
  <c r="P10543" i="24"/>
  <c r="P10695" i="24"/>
  <c r="P10656" i="24"/>
  <c r="P10769" i="24"/>
  <c r="P10770" i="24"/>
  <c r="P10771" i="24"/>
  <c r="P10823" i="24"/>
  <c r="P10772" i="24"/>
  <c r="P10824" i="24"/>
  <c r="P10825" i="24"/>
  <c r="P10826" i="24"/>
  <c r="P10827" i="24"/>
  <c r="P10828" i="24"/>
  <c r="P10829" i="24"/>
  <c r="P10915" i="24"/>
  <c r="P10830" i="24"/>
  <c r="P10916" i="24"/>
  <c r="P10831" i="24"/>
  <c r="P10832" i="24"/>
  <c r="P10917" i="24"/>
  <c r="P10833" i="24"/>
  <c r="P10834" i="24"/>
  <c r="P10835" i="24"/>
  <c r="P10959" i="24"/>
  <c r="P10836" i="24"/>
  <c r="P10837" i="24"/>
  <c r="P10838" i="24"/>
  <c r="P10839" i="24"/>
  <c r="P10840" i="24"/>
  <c r="P11014" i="24"/>
  <c r="P10841" i="24"/>
  <c r="P10842" i="24"/>
  <c r="P10843" i="24"/>
  <c r="P10844" i="24"/>
  <c r="P10960" i="24"/>
  <c r="P11015" i="24"/>
  <c r="P11055" i="24"/>
  <c r="P10961" i="24"/>
  <c r="P10962" i="24"/>
  <c r="P10963" i="24"/>
  <c r="P10964" i="24"/>
  <c r="P10918" i="24"/>
  <c r="P10919" i="24"/>
  <c r="P11095" i="24"/>
  <c r="P11096" i="24"/>
  <c r="P11016" i="24"/>
  <c r="P11017" i="24"/>
  <c r="P11018" i="24"/>
  <c r="P11019" i="24"/>
  <c r="P11097" i="24"/>
  <c r="P11098" i="24"/>
  <c r="P11020" i="24"/>
  <c r="P11021" i="24"/>
  <c r="P11022" i="24"/>
  <c r="P11023" i="24"/>
  <c r="P10965" i="24"/>
  <c r="P11152" i="24"/>
  <c r="P10966" i="24"/>
  <c r="P11056" i="24"/>
  <c r="P11057" i="24"/>
  <c r="P11058" i="24"/>
  <c r="P11099" i="24"/>
  <c r="P11100" i="24"/>
  <c r="P11059" i="24"/>
  <c r="P11101" i="24"/>
  <c r="P11060" i="24"/>
  <c r="P11102" i="24"/>
  <c r="P11153" i="24"/>
  <c r="P11103" i="24"/>
  <c r="P11061" i="24"/>
  <c r="P11367" i="24"/>
  <c r="P11368" i="24"/>
  <c r="P11104" i="24"/>
  <c r="P11105" i="24"/>
  <c r="P11062" i="24"/>
  <c r="P11258" i="24"/>
  <c r="P11106" i="24"/>
  <c r="P11107" i="24"/>
  <c r="P11209" i="24"/>
  <c r="P11210" i="24"/>
  <c r="P11108" i="24"/>
  <c r="P11154" i="24"/>
  <c r="P11155" i="24"/>
  <c r="P11063" i="24"/>
  <c r="P11314" i="24"/>
  <c r="P11315" i="24"/>
  <c r="P11211" i="24"/>
  <c r="P11259" i="24"/>
  <c r="P11260" i="24"/>
  <c r="P11261" i="24"/>
  <c r="P11262" i="24"/>
  <c r="P11263" i="24"/>
  <c r="P11264" i="24"/>
  <c r="P11369" i="24"/>
  <c r="P11265" i="24"/>
  <c r="P11266" i="24"/>
  <c r="P11267" i="24"/>
  <c r="P11268" i="24"/>
  <c r="P11370" i="24"/>
  <c r="P11516" i="24"/>
  <c r="P11371" i="24"/>
  <c r="P11316" i="24"/>
  <c r="P11372" i="24"/>
  <c r="P11373" i="24"/>
  <c r="P11317" i="24"/>
  <c r="P11374" i="24"/>
  <c r="P11375" i="24"/>
  <c r="P11318" i="24"/>
  <c r="P11319" i="24"/>
  <c r="P11376" i="24"/>
  <c r="P11377" i="24"/>
  <c r="P11320" i="24"/>
  <c r="P11435" i="24"/>
  <c r="P11378" i="24"/>
  <c r="P11379" i="24"/>
  <c r="P11380" i="24"/>
  <c r="P11321" i="24"/>
  <c r="P11381" i="24"/>
  <c r="P11322" i="24"/>
  <c r="P11382" i="24"/>
  <c r="P11688" i="24"/>
  <c r="P11517" i="24"/>
  <c r="P11436" i="24"/>
  <c r="P11518" i="24"/>
  <c r="P11689" i="24"/>
  <c r="P11583" i="24"/>
  <c r="P11519" i="24"/>
  <c r="P11630" i="24"/>
  <c r="P11631" i="24"/>
  <c r="P11584" i="24"/>
  <c r="P11690" i="24"/>
  <c r="P11691" i="24"/>
  <c r="P11585" i="24"/>
  <c r="P11816" i="24"/>
  <c r="P11586" i="24"/>
  <c r="P11587" i="24"/>
  <c r="P11588" i="24"/>
  <c r="P11589" i="24"/>
  <c r="P11590" i="24"/>
  <c r="P11591" i="24"/>
  <c r="P11632" i="24"/>
  <c r="P11633" i="24"/>
  <c r="P11760" i="24"/>
  <c r="P11520" i="24"/>
  <c r="P11692" i="24"/>
  <c r="P11634" i="24"/>
  <c r="P11635" i="24"/>
  <c r="P11761" i="24"/>
  <c r="P11693" i="24"/>
  <c r="P11636" i="24"/>
  <c r="P11694" i="24"/>
  <c r="P11695" i="24"/>
  <c r="P11637" i="24"/>
  <c r="P11696" i="24"/>
  <c r="P11697" i="24"/>
  <c r="P11698" i="24"/>
  <c r="P11699" i="24"/>
  <c r="P11992" i="24"/>
  <c r="P11700" i="24"/>
  <c r="P11701" i="24"/>
  <c r="P11702" i="24"/>
  <c r="P11703" i="24"/>
  <c r="P11704" i="24"/>
  <c r="P11817" i="24"/>
  <c r="P11638" i="24"/>
  <c r="P11705" i="24"/>
  <c r="P11762" i="24"/>
  <c r="P11706" i="24"/>
  <c r="P11763" i="24"/>
  <c r="P11818" i="24"/>
  <c r="P11819" i="24"/>
  <c r="P11889" i="24"/>
  <c r="P11938" i="24"/>
  <c r="P11820" i="24"/>
  <c r="P11821" i="24"/>
  <c r="P11993" i="24"/>
  <c r="P11822" i="24"/>
  <c r="P11890" i="24"/>
  <c r="P11891" i="24"/>
  <c r="P11892" i="24"/>
  <c r="P11893" i="24"/>
  <c r="P11994" i="24"/>
  <c r="P11894" i="24"/>
  <c r="P11995" i="24"/>
  <c r="P11996" i="24"/>
  <c r="P11895" i="24"/>
  <c r="P12125" i="24"/>
  <c r="P11896" i="24"/>
  <c r="P11897" i="24"/>
  <c r="P11898" i="24"/>
  <c r="P11939" i="24"/>
  <c r="P11997" i="24"/>
  <c r="P11940" i="24"/>
  <c r="P11941" i="24"/>
  <c r="P11942" i="24"/>
  <c r="P11998" i="24"/>
  <c r="P11999" i="24"/>
  <c r="P12000" i="24"/>
  <c r="P11943" i="24"/>
  <c r="P12308" i="24"/>
  <c r="P12309" i="24"/>
  <c r="P12310" i="24"/>
  <c r="P12311" i="24"/>
  <c r="P12001" i="24"/>
  <c r="P12002" i="24"/>
  <c r="P12003" i="24"/>
  <c r="P12004" i="24"/>
  <c r="P12005" i="24"/>
  <c r="P12006" i="24"/>
  <c r="P12184" i="24"/>
  <c r="P12007" i="24"/>
  <c r="P12126" i="24"/>
  <c r="P12061" i="24"/>
  <c r="P12127" i="24"/>
  <c r="P12128" i="24"/>
  <c r="P12379" i="24"/>
  <c r="P12129" i="24"/>
  <c r="P12253" i="24"/>
  <c r="P12254" i="24"/>
  <c r="P12130" i="24"/>
  <c r="P12131" i="24"/>
  <c r="P12438" i="24"/>
  <c r="P12185" i="24"/>
  <c r="P12186" i="24"/>
  <c r="P12187" i="24"/>
  <c r="P12188" i="24"/>
  <c r="P12312" i="24"/>
  <c r="P12189" i="24"/>
  <c r="P12190" i="24"/>
  <c r="P12191" i="24"/>
  <c r="P12313" i="24"/>
  <c r="P12132" i="24"/>
  <c r="P12192" i="24"/>
  <c r="P12314" i="24"/>
  <c r="P12315" i="24"/>
  <c r="P12193" i="24"/>
  <c r="P12316" i="24"/>
  <c r="P12317" i="24"/>
  <c r="P12255" i="24"/>
  <c r="P12256" i="24"/>
  <c r="P12318" i="24"/>
  <c r="P12257" i="24"/>
  <c r="P12258" i="24"/>
  <c r="P12439" i="24"/>
  <c r="P12319" i="24"/>
  <c r="P12320" i="24"/>
  <c r="P12321" i="24"/>
  <c r="P12497" i="24"/>
  <c r="P12322" i="24"/>
  <c r="P12323" i="24"/>
  <c r="P12324" i="24"/>
  <c r="P12259" i="24"/>
  <c r="P12627" i="24"/>
  <c r="P12325" i="24"/>
  <c r="P12326" i="24"/>
  <c r="P12498" i="24"/>
  <c r="P12260" i="24"/>
  <c r="P12440" i="24"/>
  <c r="P12499" i="24"/>
  <c r="P12441" i="24"/>
  <c r="P12561" i="24"/>
  <c r="P12442" i="24"/>
  <c r="P12443" i="24"/>
  <c r="P12380" i="24"/>
  <c r="P12628" i="24"/>
  <c r="P12750" i="24"/>
  <c r="P12500" i="24"/>
  <c r="P12501" i="24"/>
  <c r="P12502" i="24"/>
  <c r="P12562" i="24"/>
  <c r="P12503" i="24"/>
  <c r="P12629" i="24"/>
  <c r="P12504" i="24"/>
  <c r="P12505" i="24"/>
  <c r="P12506" i="24"/>
  <c r="P12507" i="24"/>
  <c r="P12508" i="24"/>
  <c r="P12509" i="24"/>
  <c r="P12563" i="24"/>
  <c r="P12630" i="24"/>
  <c r="P12564" i="24"/>
  <c r="P12631" i="24"/>
  <c r="P12565" i="24"/>
  <c r="P12566" i="24"/>
  <c r="P12567" i="24"/>
  <c r="P12568" i="24"/>
  <c r="P12569" i="24"/>
  <c r="P12632" i="24"/>
  <c r="P12570" i="24"/>
  <c r="P12633" i="24"/>
  <c r="P12571" i="24"/>
  <c r="P12572" i="24"/>
  <c r="P12904" i="24"/>
  <c r="P12634" i="24"/>
  <c r="P12635" i="24"/>
  <c r="P12816" i="24"/>
  <c r="P12636" i="24"/>
  <c r="P12637" i="24"/>
  <c r="P12573" i="24"/>
  <c r="P12574" i="24"/>
  <c r="P12510" i="24"/>
  <c r="P12702" i="24"/>
  <c r="P12751" i="24"/>
  <c r="P12703" i="24"/>
  <c r="P12704" i="24"/>
  <c r="P12705" i="24"/>
  <c r="P12869" i="24"/>
  <c r="P12575" i="24"/>
  <c r="P12752" i="24"/>
  <c r="P12817" i="24"/>
  <c r="P12905" i="24"/>
  <c r="P12753" i="24"/>
  <c r="P12754" i="24"/>
  <c r="P12906" i="24"/>
  <c r="P13035" i="24"/>
  <c r="P12907" i="24"/>
  <c r="P12818" i="24"/>
  <c r="P12819" i="24"/>
  <c r="P12820" i="24"/>
  <c r="P12821" i="24"/>
  <c r="P12822" i="24"/>
  <c r="P12823" i="24"/>
  <c r="P12908" i="24"/>
  <c r="P12824" i="24"/>
  <c r="P11639" i="24"/>
  <c r="P8463" i="24"/>
  <c r="P6464" i="24"/>
  <c r="P6785" i="24"/>
  <c r="P6983" i="24"/>
  <c r="P7150" i="24"/>
  <c r="P7239" i="24"/>
  <c r="P7349" i="24"/>
  <c r="P7410" i="24"/>
  <c r="P7411" i="24"/>
  <c r="P7412" i="24"/>
  <c r="P7497" i="24"/>
  <c r="P8371" i="24"/>
  <c r="P9525" i="24"/>
  <c r="P9770" i="24"/>
  <c r="P10214" i="24"/>
  <c r="P10106" i="24"/>
  <c r="P9526" i="24"/>
  <c r="P11064" i="24"/>
  <c r="P9527" i="24"/>
  <c r="P6009" i="24"/>
  <c r="P6153" i="24"/>
  <c r="P6154" i="24"/>
  <c r="P6260" i="24"/>
  <c r="P6303" i="24"/>
  <c r="P6434" i="24"/>
  <c r="P6435" i="24"/>
  <c r="P6491" i="24"/>
  <c r="P6436" i="24"/>
  <c r="P6649" i="24"/>
  <c r="P6694" i="24"/>
  <c r="P6695" i="24"/>
  <c r="P6747" i="24"/>
  <c r="P6786" i="24"/>
  <c r="P6984" i="24"/>
  <c r="P7033" i="24"/>
  <c r="P7034" i="24"/>
  <c r="P7090" i="24"/>
  <c r="P7091" i="24"/>
  <c r="P7184" i="24"/>
  <c r="P7240" i="24"/>
  <c r="P7350" i="24"/>
  <c r="P7351" i="24"/>
  <c r="P7455" i="24"/>
  <c r="P7456" i="24"/>
  <c r="P7553" i="24"/>
  <c r="P7608" i="24"/>
  <c r="P7658" i="24"/>
  <c r="P7700" i="24"/>
  <c r="P7860" i="24"/>
  <c r="P7980" i="24"/>
  <c r="P8065" i="24"/>
  <c r="P7981" i="24"/>
  <c r="P8066" i="24"/>
  <c r="P8114" i="24"/>
  <c r="P8239" i="24"/>
  <c r="P8240" i="24"/>
  <c r="P8372" i="24"/>
  <c r="P8373" i="24"/>
  <c r="P8582" i="24"/>
  <c r="P8583" i="24"/>
  <c r="P8584" i="24"/>
  <c r="P8649" i="24"/>
  <c r="P8784" i="24"/>
  <c r="P8785" i="24"/>
  <c r="P8837" i="24"/>
  <c r="P8786" i="24"/>
  <c r="P8838" i="24"/>
  <c r="P8966" i="24"/>
  <c r="P8967" i="24"/>
  <c r="P8968" i="24"/>
  <c r="P9282" i="24"/>
  <c r="P9283" i="24"/>
  <c r="P9284" i="24"/>
  <c r="P9212" i="24"/>
  <c r="P9467" i="24"/>
  <c r="P9355" i="24"/>
  <c r="P9528" i="24"/>
  <c r="P9583" i="24"/>
  <c r="P9655" i="24"/>
  <c r="P9771" i="24"/>
  <c r="P9877" i="24"/>
  <c r="P9998" i="24"/>
  <c r="P10107" i="24"/>
  <c r="P10108" i="24"/>
  <c r="P10109" i="24"/>
  <c r="P10215" i="24"/>
  <c r="P10216" i="24"/>
  <c r="P10332" i="24"/>
  <c r="P10297" i="24"/>
  <c r="P10333" i="24"/>
  <c r="P10435" i="24"/>
  <c r="P10436" i="24"/>
  <c r="P10508" i="24"/>
  <c r="P10469" i="24"/>
  <c r="P10544" i="24"/>
  <c r="P10470" i="24"/>
  <c r="P10628" i="24"/>
  <c r="P10657" i="24"/>
  <c r="P10658" i="24"/>
  <c r="P10696" i="24"/>
  <c r="P10773" i="24"/>
  <c r="P10659" i="24"/>
  <c r="P10845" i="24"/>
  <c r="P10774" i="24"/>
  <c r="P10920" i="24"/>
  <c r="P10921" i="24"/>
  <c r="P10775" i="24"/>
  <c r="P10846" i="24"/>
  <c r="P10967" i="24"/>
  <c r="P11323" i="24"/>
  <c r="P11324" i="24"/>
  <c r="P11325" i="24"/>
  <c r="P11326" i="24"/>
  <c r="P11383" i="24"/>
  <c r="P11327" i="24"/>
  <c r="P11437" i="24"/>
  <c r="P11438" i="24"/>
  <c r="P11439" i="24"/>
  <c r="P11707" i="24"/>
  <c r="P11640" i="24"/>
  <c r="P11708" i="24"/>
  <c r="P11521" i="24"/>
  <c r="P11899" i="24"/>
  <c r="P11709" i="24"/>
  <c r="P12008" i="24"/>
  <c r="P12062" i="24"/>
  <c r="P12063" i="24"/>
  <c r="P12194" i="24"/>
  <c r="P12133" i="24"/>
  <c r="P12327" i="24"/>
  <c r="P12195" i="24"/>
  <c r="P12444" i="24"/>
  <c r="P12445" i="24"/>
  <c r="P12511" i="24"/>
  <c r="P12638" i="24"/>
  <c r="P12576" i="24"/>
  <c r="P12755" i="24"/>
  <c r="P12977" i="24"/>
  <c r="P7838" i="24"/>
  <c r="P7241" i="24"/>
  <c r="P7151" i="24"/>
  <c r="P7659" i="24"/>
  <c r="P8184" i="24"/>
  <c r="P8464" i="24"/>
  <c r="P8839" i="24"/>
  <c r="P9772" i="24"/>
  <c r="P10545" i="24"/>
  <c r="P10546" i="24"/>
  <c r="P11900" i="24"/>
  <c r="P12196" i="24"/>
  <c r="P12639" i="24"/>
  <c r="P12706" i="24"/>
  <c r="P5974" i="24"/>
  <c r="P6010" i="24"/>
  <c r="P6046" i="24"/>
  <c r="P6155" i="24"/>
  <c r="P6261" i="24"/>
  <c r="P6210" i="24"/>
  <c r="P6262" i="24"/>
  <c r="P6342" i="24"/>
  <c r="P6343" i="24"/>
  <c r="P6344" i="24"/>
  <c r="P6492" i="24"/>
  <c r="P6493" i="24"/>
  <c r="P6494" i="24"/>
  <c r="P6495" i="24"/>
  <c r="P6650" i="24"/>
  <c r="P6651" i="24"/>
  <c r="P6696" i="24"/>
  <c r="P6748" i="24"/>
  <c r="P6787" i="24"/>
  <c r="P7092" i="24"/>
  <c r="P6875" i="24"/>
  <c r="P6985" i="24"/>
  <c r="P7185" i="24"/>
  <c r="P6876" i="24"/>
  <c r="P7186" i="24"/>
  <c r="P6986" i="24"/>
  <c r="P7187" i="24"/>
  <c r="P7298" i="24"/>
  <c r="P7299" i="24"/>
  <c r="P7300" i="24"/>
  <c r="P7301" i="24"/>
  <c r="P7457" i="24"/>
  <c r="P7498" i="24"/>
  <c r="P7458" i="24"/>
  <c r="P7459" i="24"/>
  <c r="P7554" i="24"/>
  <c r="P7555" i="24"/>
  <c r="P7701" i="24"/>
  <c r="P7702" i="24"/>
  <c r="P7660" i="24"/>
  <c r="P7703" i="24"/>
  <c r="P7982" i="24"/>
  <c r="P7861" i="24"/>
  <c r="P7983" i="24"/>
  <c r="P8067" i="24"/>
  <c r="P7984" i="24"/>
  <c r="P8241" i="24"/>
  <c r="P8242" i="24"/>
  <c r="P8585" i="24"/>
  <c r="P8243" i="24"/>
  <c r="P8522" i="24"/>
  <c r="P8897" i="24"/>
  <c r="P8650" i="24"/>
  <c r="P8586" i="24"/>
  <c r="P8840" i="24"/>
  <c r="P8898" i="24"/>
  <c r="P8969" i="24"/>
  <c r="P9025" i="24"/>
  <c r="P9026" i="24"/>
  <c r="P9145" i="24"/>
  <c r="P9093" i="24"/>
  <c r="P9027" i="24"/>
  <c r="P9094" i="24"/>
  <c r="P9146" i="24"/>
  <c r="P9213" i="24"/>
  <c r="P9147" i="24"/>
  <c r="P9214" i="24"/>
  <c r="P9285" i="24"/>
  <c r="P9356" i="24"/>
  <c r="P9418" i="24"/>
  <c r="P9215" i="24"/>
  <c r="P9468" i="24"/>
  <c r="P9773" i="24"/>
  <c r="P9714" i="24"/>
  <c r="P9774" i="24"/>
  <c r="P9775" i="24"/>
  <c r="P9776" i="24"/>
  <c r="P9932" i="24"/>
  <c r="P10261" i="24"/>
  <c r="P10437" i="24"/>
  <c r="P10471" i="24"/>
  <c r="P10660" i="24"/>
  <c r="P10661" i="24"/>
  <c r="P10776" i="24"/>
  <c r="P10777" i="24"/>
  <c r="P10847" i="24"/>
  <c r="P10922" i="24"/>
  <c r="P11065" i="24"/>
  <c r="P11212" i="24"/>
  <c r="P11066" i="24"/>
  <c r="P11328" i="24"/>
  <c r="P11329" i="24"/>
  <c r="P11384" i="24"/>
  <c r="P11330" i="24"/>
  <c r="P11641" i="24"/>
  <c r="P11642" i="24"/>
  <c r="P11823" i="24"/>
  <c r="P11944" i="24"/>
  <c r="P12064" i="24"/>
  <c r="P12065" i="24"/>
  <c r="P11945" i="24"/>
  <c r="P12134" i="24"/>
  <c r="P11946" i="24"/>
  <c r="P12261" i="24"/>
  <c r="P12197" i="24"/>
  <c r="P12262" i="24"/>
  <c r="P12577" i="24"/>
  <c r="P12512" i="24"/>
  <c r="P12578" i="24"/>
  <c r="P12579" i="24"/>
  <c r="P12513" i="24"/>
  <c r="P12756" i="24"/>
  <c r="P12909" i="24"/>
  <c r="P12825" i="24"/>
  <c r="P6047" i="24"/>
  <c r="P5975" i="24"/>
  <c r="P5976" i="24"/>
  <c r="P5977" i="24"/>
  <c r="P5978" i="24"/>
  <c r="P6048" i="24"/>
  <c r="P5979" i="24"/>
  <c r="P5923" i="24"/>
  <c r="P6105" i="24"/>
  <c r="P6156" i="24"/>
  <c r="P6049" i="24"/>
  <c r="P6011" i="24"/>
  <c r="P6106" i="24"/>
  <c r="P6157" i="24"/>
  <c r="P6158" i="24"/>
  <c r="P6012" i="24"/>
  <c r="P6013" i="24"/>
  <c r="P6050" i="24"/>
  <c r="P5980" i="24"/>
  <c r="P6159" i="24"/>
  <c r="P6107" i="24"/>
  <c r="P6051" i="24"/>
  <c r="P6052" i="24"/>
  <c r="P5981" i="24"/>
  <c r="P6053" i="24"/>
  <c r="P6054" i="24"/>
  <c r="P6055" i="24"/>
  <c r="P6108" i="24"/>
  <c r="P6056" i="24"/>
  <c r="P5982" i="24"/>
  <c r="P6057" i="24"/>
  <c r="P6109" i="24"/>
  <c r="P6110" i="24"/>
  <c r="P6211" i="24"/>
  <c r="P6111" i="24"/>
  <c r="P6112" i="24"/>
  <c r="P6113" i="24"/>
  <c r="P6263" i="24"/>
  <c r="P6160" i="24"/>
  <c r="P6161" i="24"/>
  <c r="P6162" i="24"/>
  <c r="P6163" i="24"/>
  <c r="P6164" i="24"/>
  <c r="P6212" i="24"/>
  <c r="P6264" i="24"/>
  <c r="P6165" i="24"/>
  <c r="P6213" i="24"/>
  <c r="P6265" i="24"/>
  <c r="P6214" i="24"/>
  <c r="P6215" i="24"/>
  <c r="P6216" i="24"/>
  <c r="P6217" i="24"/>
  <c r="P6266" i="24"/>
  <c r="P6267" i="24"/>
  <c r="P6268" i="24"/>
  <c r="P6388" i="24"/>
  <c r="P6345" i="24"/>
  <c r="P6389" i="24"/>
  <c r="P6269" i="24"/>
  <c r="P6304" i="24"/>
  <c r="P6270" i="24"/>
  <c r="P6346" i="24"/>
  <c r="P6390" i="24"/>
  <c r="P6166" i="24"/>
  <c r="P6347" i="24"/>
  <c r="P6305" i="24"/>
  <c r="P6348" i="24"/>
  <c r="P6306" i="24"/>
  <c r="P6349" i="24"/>
  <c r="P6307" i="24"/>
  <c r="P6308" i="24"/>
  <c r="P6350" i="24"/>
  <c r="P6309" i="24"/>
  <c r="P6310" i="24"/>
  <c r="P6351" i="24"/>
  <c r="P6218" i="24"/>
  <c r="P6352" i="24"/>
  <c r="P6353" i="24"/>
  <c r="P6496" i="24"/>
  <c r="P6354" i="24"/>
  <c r="P6355" i="24"/>
  <c r="P6391" i="24"/>
  <c r="P6392" i="24"/>
  <c r="P6497" i="24"/>
  <c r="P6393" i="24"/>
  <c r="P6498" i="24"/>
  <c r="P6394" i="24"/>
  <c r="P6437" i="24"/>
  <c r="P6395" i="24"/>
  <c r="P6396" i="24"/>
  <c r="P6397" i="24"/>
  <c r="P6398" i="24"/>
  <c r="P6399" i="24"/>
  <c r="P6499" i="24"/>
  <c r="P6500" i="24"/>
  <c r="P6438" i="24"/>
  <c r="P6439" i="24"/>
  <c r="P6440" i="24"/>
  <c r="P6441" i="24"/>
  <c r="P6442" i="24"/>
  <c r="P6501" i="24"/>
  <c r="P6652" i="24"/>
  <c r="P6502" i="24"/>
  <c r="P6503" i="24"/>
  <c r="P6697" i="24"/>
  <c r="P6698" i="24"/>
  <c r="P6504" i="24"/>
  <c r="P6505" i="24"/>
  <c r="P6699" i="24"/>
  <c r="P6653" i="24"/>
  <c r="P6400" i="24"/>
  <c r="P6506" i="24"/>
  <c r="P6507" i="24"/>
  <c r="P6508" i="24"/>
  <c r="P6509" i="24"/>
  <c r="P6510" i="24"/>
  <c r="P6578" i="24"/>
  <c r="P6579" i="24"/>
  <c r="P6580" i="24"/>
  <c r="P6443" i="24"/>
  <c r="P6511" i="24"/>
  <c r="P6581" i="24"/>
  <c r="P6582" i="24"/>
  <c r="P6654" i="24"/>
  <c r="P6583" i="24"/>
  <c r="P6584" i="24"/>
  <c r="P6512" i="24"/>
  <c r="P6585" i="24"/>
  <c r="P6444" i="24"/>
  <c r="P6586" i="24"/>
  <c r="P6445" i="24"/>
  <c r="P6700" i="24"/>
  <c r="P6749" i="24"/>
  <c r="P6655" i="24"/>
  <c r="P6701" i="24"/>
  <c r="P6656" i="24"/>
  <c r="P6657" i="24"/>
  <c r="P6750" i="24"/>
  <c r="P6658" i="24"/>
  <c r="P6659" i="24"/>
  <c r="P6877" i="24"/>
  <c r="P6702" i="24"/>
  <c r="P6751" i="24"/>
  <c r="P6703" i="24"/>
  <c r="P6704" i="24"/>
  <c r="P6705" i="24"/>
  <c r="P6788" i="24"/>
  <c r="P6706" i="24"/>
  <c r="P6707" i="24"/>
  <c r="P6708" i="24"/>
  <c r="P6878" i="24"/>
  <c r="P6752" i="24"/>
  <c r="P6789" i="24"/>
  <c r="P6753" i="24"/>
  <c r="P6843" i="24"/>
  <c r="P6660" i="24"/>
  <c r="P6661" i="24"/>
  <c r="P6662" i="24"/>
  <c r="P6754" i="24"/>
  <c r="P6879" i="24"/>
  <c r="P6880" i="24"/>
  <c r="P6790" i="24"/>
  <c r="P6791" i="24"/>
  <c r="P6987" i="24"/>
  <c r="P6792" i="24"/>
  <c r="P6793" i="24"/>
  <c r="P6881" i="24"/>
  <c r="P6882" i="24"/>
  <c r="P6883" i="24"/>
  <c r="P6884" i="24"/>
  <c r="P6885" i="24"/>
  <c r="P6886" i="24"/>
  <c r="P6887" i="24"/>
  <c r="P6888" i="24"/>
  <c r="P6889" i="24"/>
  <c r="P6794" i="24"/>
  <c r="P6890" i="24"/>
  <c r="P6891" i="24"/>
  <c r="P6892" i="24"/>
  <c r="P6893" i="24"/>
  <c r="P6894" i="24"/>
  <c r="P6895" i="24"/>
  <c r="P6896" i="24"/>
  <c r="P6897" i="24"/>
  <c r="P6898" i="24"/>
  <c r="P6899" i="24"/>
  <c r="P7093" i="24"/>
  <c r="P6988" i="24"/>
  <c r="P6989" i="24"/>
  <c r="P6990" i="24"/>
  <c r="P6991" i="24"/>
  <c r="P6900" i="24"/>
  <c r="P6992" i="24"/>
  <c r="P7035" i="24"/>
  <c r="P6993" i="24"/>
  <c r="P7036" i="24"/>
  <c r="P6994" i="24"/>
  <c r="P6901" i="24"/>
  <c r="P6995" i="24"/>
  <c r="P6902" i="24"/>
  <c r="P6996" i="24"/>
  <c r="P6795" i="24"/>
  <c r="P6997" i="24"/>
  <c r="P7094" i="24"/>
  <c r="P6903" i="24"/>
  <c r="P6904" i="24"/>
  <c r="P6998" i="24"/>
  <c r="P7095" i="24"/>
  <c r="P7096" i="24"/>
  <c r="P7037" i="24"/>
  <c r="P6796" i="24"/>
  <c r="P6999" i="24"/>
  <c r="P6905" i="24"/>
  <c r="P7188" i="24"/>
  <c r="P7038" i="24"/>
  <c r="P6906" i="24"/>
  <c r="P7097" i="24"/>
  <c r="P7098" i="24"/>
  <c r="P7099" i="24"/>
  <c r="P7100" i="24"/>
  <c r="P7101" i="24"/>
  <c r="P7102" i="24"/>
  <c r="P7103" i="24"/>
  <c r="P7104" i="24"/>
  <c r="P7105" i="24"/>
  <c r="P7106" i="24"/>
  <c r="P7107" i="24"/>
  <c r="P7189" i="24"/>
  <c r="P7108" i="24"/>
  <c r="P7152" i="24"/>
  <c r="P7109" i="24"/>
  <c r="P7190" i="24"/>
  <c r="P7242" i="24"/>
  <c r="P7153" i="24"/>
  <c r="P7154" i="24"/>
  <c r="P7191" i="24"/>
  <c r="P7155" i="24"/>
  <c r="P7156" i="24"/>
  <c r="P7157" i="24"/>
  <c r="P7192" i="24"/>
  <c r="P7110" i="24"/>
  <c r="P7193" i="24"/>
  <c r="P7243" i="24"/>
  <c r="P7194" i="24"/>
  <c r="P7195" i="24"/>
  <c r="P7352" i="24"/>
  <c r="P7196" i="24"/>
  <c r="P7353" i="24"/>
  <c r="P7302" i="24"/>
  <c r="P7197" i="24"/>
  <c r="P7244" i="24"/>
  <c r="P7354" i="24"/>
  <c r="P7303" i="24"/>
  <c r="P7245" i="24"/>
  <c r="P7304" i="24"/>
  <c r="P7246" i="24"/>
  <c r="P7247" i="24"/>
  <c r="P7158" i="24"/>
  <c r="P7159" i="24"/>
  <c r="P7355" i="24"/>
  <c r="P7305" i="24"/>
  <c r="P7248" i="24"/>
  <c r="P7249" i="24"/>
  <c r="P7250" i="24"/>
  <c r="P7413" i="24"/>
  <c r="P7306" i="24"/>
  <c r="P7356" i="24"/>
  <c r="P7357" i="24"/>
  <c r="P7307" i="24"/>
  <c r="P7414" i="24"/>
  <c r="P7308" i="24"/>
  <c r="P7460" i="24"/>
  <c r="P7358" i="24"/>
  <c r="P7359" i="24"/>
  <c r="P7360" i="24"/>
  <c r="P7361" i="24"/>
  <c r="P7415" i="24"/>
  <c r="P7362" i="24"/>
  <c r="P7363" i="24"/>
  <c r="P7461" i="24"/>
  <c r="P7364" i="24"/>
  <c r="P7365" i="24"/>
  <c r="P7416" i="24"/>
  <c r="P7499" i="24"/>
  <c r="P7417" i="24"/>
  <c r="P7418" i="24"/>
  <c r="P7419" i="24"/>
  <c r="P7462" i="24"/>
  <c r="P7463" i="24"/>
  <c r="P7464" i="24"/>
  <c r="P7465" i="24"/>
  <c r="P7466" i="24"/>
  <c r="P7467" i="24"/>
  <c r="P7366" i="24"/>
  <c r="P7609" i="24"/>
  <c r="P7500" i="24"/>
  <c r="P7501" i="24"/>
  <c r="P7610" i="24"/>
  <c r="P7611" i="24"/>
  <c r="P7309" i="24"/>
  <c r="P7310" i="24"/>
  <c r="P7502" i="24"/>
  <c r="P7612" i="24"/>
  <c r="P7503" i="24"/>
  <c r="P7504" i="24"/>
  <c r="P7556" i="24"/>
  <c r="P7505" i="24"/>
  <c r="P7557" i="24"/>
  <c r="P7558" i="24"/>
  <c r="P7420" i="24"/>
  <c r="P7506" i="24"/>
  <c r="P7559" i="24"/>
  <c r="P7560" i="24"/>
  <c r="P7561" i="24"/>
  <c r="P7562" i="24"/>
  <c r="P7563" i="24"/>
  <c r="P7564" i="24"/>
  <c r="P7661" i="24"/>
  <c r="P7565" i="24"/>
  <c r="P7613" i="24"/>
  <c r="P7614" i="24"/>
  <c r="P7615" i="24"/>
  <c r="P7616" i="24"/>
  <c r="P7507" i="24"/>
  <c r="P7617" i="24"/>
  <c r="P7618" i="24"/>
  <c r="P7619" i="24"/>
  <c r="P7620" i="24"/>
  <c r="P7662" i="24"/>
  <c r="P7704" i="24"/>
  <c r="P7663" i="24"/>
  <c r="P7664" i="24"/>
  <c r="P7705" i="24"/>
  <c r="P7706" i="24"/>
  <c r="P7665" i="24"/>
  <c r="P7749" i="24"/>
  <c r="P7666" i="24"/>
  <c r="P7750" i="24"/>
  <c r="P7862" i="24"/>
  <c r="P7751" i="24"/>
  <c r="P7707" i="24"/>
  <c r="P7708" i="24"/>
  <c r="P7709" i="24"/>
  <c r="P7710" i="24"/>
  <c r="P7711" i="24"/>
  <c r="P7863" i="24"/>
  <c r="P7752" i="24"/>
  <c r="P7621" i="24"/>
  <c r="P7753" i="24"/>
  <c r="P7754" i="24"/>
  <c r="P7864" i="24"/>
  <c r="P7802" i="24"/>
  <c r="P7865" i="24"/>
  <c r="P7755" i="24"/>
  <c r="P7756" i="24"/>
  <c r="P7803" i="24"/>
  <c r="P7757" i="24"/>
  <c r="P7667" i="24"/>
  <c r="P7758" i="24"/>
  <c r="P7668" i="24"/>
  <c r="P7804" i="24"/>
  <c r="P7759" i="24"/>
  <c r="P7760" i="24"/>
  <c r="P7761" i="24"/>
  <c r="P7805" i="24"/>
  <c r="P7866" i="24"/>
  <c r="P7806" i="24"/>
  <c r="P7867" i="24"/>
  <c r="P7807" i="24"/>
  <c r="P7808" i="24"/>
  <c r="P7868" i="24"/>
  <c r="P7869" i="24"/>
  <c r="P7870" i="24"/>
  <c r="P7871" i="24"/>
  <c r="P7872" i="24"/>
  <c r="P7873" i="24"/>
  <c r="P7874" i="24"/>
  <c r="P7875" i="24"/>
  <c r="P7876" i="24"/>
  <c r="P7877" i="24"/>
  <c r="P7809" i="24"/>
  <c r="P7985" i="24"/>
  <c r="P8068" i="24"/>
  <c r="P7878" i="24"/>
  <c r="P7986" i="24"/>
  <c r="P7987" i="24"/>
  <c r="P7879" i="24"/>
  <c r="P8115" i="24"/>
  <c r="P7988" i="24"/>
  <c r="P7989" i="24"/>
  <c r="P7990" i="24"/>
  <c r="P7991" i="24"/>
  <c r="P7992" i="24"/>
  <c r="P7993" i="24"/>
  <c r="P7994" i="24"/>
  <c r="P7995" i="24"/>
  <c r="P7996" i="24"/>
  <c r="P7997" i="24"/>
  <c r="P8069" i="24"/>
  <c r="P7998" i="24"/>
  <c r="P7999" i="24"/>
  <c r="P8000" i="24"/>
  <c r="P8116" i="24"/>
  <c r="P8001" i="24"/>
  <c r="P8002" i="24"/>
  <c r="P8117" i="24"/>
  <c r="P8070" i="24"/>
  <c r="P8071" i="24"/>
  <c r="P8003" i="24"/>
  <c r="P8004" i="24"/>
  <c r="P8072" i="24"/>
  <c r="P8073" i="24"/>
  <c r="P8005" i="24"/>
  <c r="P8118" i="24"/>
  <c r="P8006" i="24"/>
  <c r="P8244" i="24"/>
  <c r="P8074" i="24"/>
  <c r="P8075" i="24"/>
  <c r="P8119" i="24"/>
  <c r="P8120" i="24"/>
  <c r="P8121" i="24"/>
  <c r="P8122" i="24"/>
  <c r="P8123" i="24"/>
  <c r="P8245" i="24"/>
  <c r="P8124" i="24"/>
  <c r="P8125" i="24"/>
  <c r="P8126" i="24"/>
  <c r="P8127" i="24"/>
  <c r="P8128" i="24"/>
  <c r="P8129" i="24"/>
  <c r="P8130" i="24"/>
  <c r="P8185" i="24"/>
  <c r="P8131" i="24"/>
  <c r="P8186" i="24"/>
  <c r="P8187" i="24"/>
  <c r="P8188" i="24"/>
  <c r="P8246" i="24"/>
  <c r="P8247" i="24"/>
  <c r="P8248" i="24"/>
  <c r="P8249" i="24"/>
  <c r="P8250" i="24"/>
  <c r="P8251" i="24"/>
  <c r="P8252" i="24"/>
  <c r="P8253" i="24"/>
  <c r="P8254" i="24"/>
  <c r="P8374" i="24"/>
  <c r="P8375" i="24"/>
  <c r="P8255" i="24"/>
  <c r="P8376" i="24"/>
  <c r="P8256" i="24"/>
  <c r="P8257" i="24"/>
  <c r="P8258" i="24"/>
  <c r="P8259" i="24"/>
  <c r="P8260" i="24"/>
  <c r="P8189" i="24"/>
  <c r="P8261" i="24"/>
  <c r="P8377" i="24"/>
  <c r="P8378" i="24"/>
  <c r="P8262" i="24"/>
  <c r="P8263" i="24"/>
  <c r="P8264" i="24"/>
  <c r="P8265" i="24"/>
  <c r="P8266" i="24"/>
  <c r="P8267" i="24"/>
  <c r="P8268" i="24"/>
  <c r="P8269" i="24"/>
  <c r="P8270" i="24"/>
  <c r="P8523" i="24"/>
  <c r="P8379" i="24"/>
  <c r="P8465" i="24"/>
  <c r="P8380" i="24"/>
  <c r="P8271" i="24"/>
  <c r="P8381" i="24"/>
  <c r="P8524" i="24"/>
  <c r="P8382" i="24"/>
  <c r="P8383" i="24"/>
  <c r="P8525" i="24"/>
  <c r="P8272" i="24"/>
  <c r="P8466" i="24"/>
  <c r="P8526" i="24"/>
  <c r="P8527" i="24"/>
  <c r="P8528" i="24"/>
  <c r="P8587" i="24"/>
  <c r="P8467" i="24"/>
  <c r="P8529" i="24"/>
  <c r="P8468" i="24"/>
  <c r="P8384" i="24"/>
  <c r="P8469" i="24"/>
  <c r="P8470" i="24"/>
  <c r="P8471" i="24"/>
  <c r="P8472" i="24"/>
  <c r="P8530" i="24"/>
  <c r="P8721" i="24"/>
  <c r="P8722" i="24"/>
  <c r="P8531" i="24"/>
  <c r="P8532" i="24"/>
  <c r="P8533" i="24"/>
  <c r="P8534" i="24"/>
  <c r="P8651" i="24"/>
  <c r="P8588" i="24"/>
  <c r="P8535" i="24"/>
  <c r="P8589" i="24"/>
  <c r="P8473" i="24"/>
  <c r="P8474" i="24"/>
  <c r="P8652" i="24"/>
  <c r="P8590" i="24"/>
  <c r="P8591" i="24"/>
  <c r="P8653" i="24"/>
  <c r="P8592" i="24"/>
  <c r="P8475" i="24"/>
  <c r="P8723" i="24"/>
  <c r="P8593" i="24"/>
  <c r="P8594" i="24"/>
  <c r="P8654" i="24"/>
  <c r="P8595" i="24"/>
  <c r="P8724" i="24"/>
  <c r="P8596" i="24"/>
  <c r="P8655" i="24"/>
  <c r="P8597" i="24"/>
  <c r="P8656" i="24"/>
  <c r="P8841" i="24"/>
  <c r="P8657" i="24"/>
  <c r="P8725" i="24"/>
  <c r="P8658" i="24"/>
  <c r="P8659" i="24"/>
  <c r="P8787" i="24"/>
  <c r="P8660" i="24"/>
  <c r="P8661" i="24"/>
  <c r="P8788" i="24"/>
  <c r="P8899" i="24"/>
  <c r="P8842" i="24"/>
  <c r="P8726" i="24"/>
  <c r="P8789" i="24"/>
  <c r="P8727" i="24"/>
  <c r="P8662" i="24"/>
  <c r="P8728" i="24"/>
  <c r="P8729" i="24"/>
  <c r="P8730" i="24"/>
  <c r="P8731" i="24"/>
  <c r="P8732" i="24"/>
  <c r="P8790" i="24"/>
  <c r="P8791" i="24"/>
  <c r="P8900" i="24"/>
  <c r="P8843" i="24"/>
  <c r="P8844" i="24"/>
  <c r="P8845" i="24"/>
  <c r="P8846" i="24"/>
  <c r="P8792" i="24"/>
  <c r="P8901" i="24"/>
  <c r="P9028" i="24"/>
  <c r="P8902" i="24"/>
  <c r="P8847" i="24"/>
  <c r="P8970" i="24"/>
  <c r="P8733" i="24"/>
  <c r="P8903" i="24"/>
  <c r="P8904" i="24"/>
  <c r="P8905" i="24"/>
  <c r="P8906" i="24"/>
  <c r="P8907" i="24"/>
  <c r="P8971" i="24"/>
  <c r="P8908" i="24"/>
  <c r="P8909" i="24"/>
  <c r="P8793" i="24"/>
  <c r="P8794" i="24"/>
  <c r="P9095" i="24"/>
  <c r="P8910" i="24"/>
  <c r="P8848" i="24"/>
  <c r="P8972" i="24"/>
  <c r="P8973" i="24"/>
  <c r="P9096" i="24"/>
  <c r="P9097" i="24"/>
  <c r="P8911" i="24"/>
  <c r="P8912" i="24"/>
  <c r="P9148" i="24"/>
  <c r="P9029" i="24"/>
  <c r="P9030" i="24"/>
  <c r="P9098" i="24"/>
  <c r="P9031" i="24"/>
  <c r="P9032" i="24"/>
  <c r="P9149" i="24"/>
  <c r="P9033" i="24"/>
  <c r="P9034" i="24"/>
  <c r="P8974" i="24"/>
  <c r="P9035" i="24"/>
  <c r="P9099" i="24"/>
  <c r="P9100" i="24"/>
  <c r="P9150" i="24"/>
  <c r="P9216" i="24"/>
  <c r="P9286" i="24"/>
  <c r="P9357" i="24"/>
  <c r="P9358" i="24"/>
  <c r="P9151" i="24"/>
  <c r="P9359" i="24"/>
  <c r="P9152" i="24"/>
  <c r="P9287" i="24"/>
  <c r="P9153" i="24"/>
  <c r="P9154" i="24"/>
  <c r="P9155" i="24"/>
  <c r="P9217" i="24"/>
  <c r="P9036" i="24"/>
  <c r="P9156" i="24"/>
  <c r="P9157" i="24"/>
  <c r="P9101" i="24"/>
  <c r="P9288" i="24"/>
  <c r="P9158" i="24"/>
  <c r="P9218" i="24"/>
  <c r="P9289" i="24"/>
  <c r="P9360" i="24"/>
  <c r="P9219" i="24"/>
  <c r="P9220" i="24"/>
  <c r="P9102" i="24"/>
  <c r="P9221" i="24"/>
  <c r="P9222" i="24"/>
  <c r="P9223" i="24"/>
  <c r="P9224" i="24"/>
  <c r="P9290" i="24"/>
  <c r="P9225" i="24"/>
  <c r="P9291" i="24"/>
  <c r="P9292" i="24"/>
  <c r="P9293" i="24"/>
  <c r="P9294" i="24"/>
  <c r="P9295" i="24"/>
  <c r="P9469" i="24"/>
  <c r="P9361" i="24"/>
  <c r="P9362" i="24"/>
  <c r="P9363" i="24"/>
  <c r="P9364" i="24"/>
  <c r="P9470" i="24"/>
  <c r="P9365" i="24"/>
  <c r="P9366" i="24"/>
  <c r="P9367" i="24"/>
  <c r="P9368" i="24"/>
  <c r="P9584" i="24"/>
  <c r="P9419" i="24"/>
  <c r="P9420" i="24"/>
  <c r="P9421" i="24"/>
  <c r="P9529" i="24"/>
  <c r="P9530" i="24"/>
  <c r="P9656" i="24"/>
  <c r="P9471" i="24"/>
  <c r="P9657" i="24"/>
  <c r="P9472" i="24"/>
  <c r="P9369" i="24"/>
  <c r="P9531" i="24"/>
  <c r="P9473" i="24"/>
  <c r="P9585" i="24"/>
  <c r="P9658" i="24"/>
  <c r="P9370" i="24"/>
  <c r="P9532" i="24"/>
  <c r="P9586" i="24"/>
  <c r="P9474" i="24"/>
  <c r="P9533" i="24"/>
  <c r="P9475" i="24"/>
  <c r="P9587" i="24"/>
  <c r="P9534" i="24"/>
  <c r="P9535" i="24"/>
  <c r="P9536" i="24"/>
  <c r="P9588" i="24"/>
  <c r="P9537" i="24"/>
  <c r="P9589" i="24"/>
  <c r="P9538" i="24"/>
  <c r="P9590" i="24"/>
  <c r="P9591" i="24"/>
  <c r="P9777" i="24"/>
  <c r="P9592" i="24"/>
  <c r="P9593" i="24"/>
  <c r="P9594" i="24"/>
  <c r="P9595" i="24"/>
  <c r="P9596" i="24"/>
  <c r="P9715" i="24"/>
  <c r="P9659" i="24"/>
  <c r="P9539" i="24"/>
  <c r="P9778" i="24"/>
  <c r="P9660" i="24"/>
  <c r="P9716" i="24"/>
  <c r="P9661" i="24"/>
  <c r="P9662" i="24"/>
  <c r="P9717" i="24"/>
  <c r="P9663" i="24"/>
  <c r="P9718" i="24"/>
  <c r="P9933" i="24"/>
  <c r="P9830" i="24"/>
  <c r="P9779" i="24"/>
  <c r="P9780" i="24"/>
  <c r="P9719" i="24"/>
  <c r="P9664" i="24"/>
  <c r="P9720" i="24"/>
  <c r="P9721" i="24"/>
  <c r="P9597" i="24"/>
  <c r="P9878" i="24"/>
  <c r="P9999" i="24"/>
  <c r="P9781" i="24"/>
  <c r="P9934" i="24"/>
  <c r="P9665" i="24"/>
  <c r="P9831" i="24"/>
  <c r="P9832" i="24"/>
  <c r="P9833" i="24"/>
  <c r="P9834" i="24"/>
  <c r="P9782" i="24"/>
  <c r="P9879" i="24"/>
  <c r="P9722" i="24"/>
  <c r="P9666" i="24"/>
  <c r="P9835" i="24"/>
  <c r="P9836" i="24"/>
  <c r="P9880" i="24"/>
  <c r="P10000" i="24"/>
  <c r="P9935" i="24"/>
  <c r="P10110" i="24"/>
  <c r="P10001" i="24"/>
  <c r="P9881" i="24"/>
  <c r="P9936" i="24"/>
  <c r="P9937" i="24"/>
  <c r="P10002" i="24"/>
  <c r="P9938" i="24"/>
  <c r="P9939" i="24"/>
  <c r="P10045" i="24"/>
  <c r="P9940" i="24"/>
  <c r="P9941" i="24"/>
  <c r="P9942" i="24"/>
  <c r="P9943" i="24"/>
  <c r="P10003" i="24"/>
  <c r="P10004" i="24"/>
  <c r="P10005" i="24"/>
  <c r="P10006" i="24"/>
  <c r="P10111" i="24"/>
  <c r="P10007" i="24"/>
  <c r="P10112" i="24"/>
  <c r="P10113" i="24"/>
  <c r="P10114" i="24"/>
  <c r="P10115" i="24"/>
  <c r="P10116" i="24"/>
  <c r="P10117" i="24"/>
  <c r="P10118" i="24"/>
  <c r="P10119" i="24"/>
  <c r="P10120" i="24"/>
  <c r="P10121" i="24"/>
  <c r="P10122" i="24"/>
  <c r="P10123" i="24"/>
  <c r="P10217" i="24"/>
  <c r="P10218" i="24"/>
  <c r="P10298" i="24"/>
  <c r="P10404" i="24"/>
  <c r="P10334" i="24"/>
  <c r="P10438" i="24"/>
  <c r="P10472" i="24"/>
  <c r="P10405" i="24"/>
  <c r="P10509" i="24"/>
  <c r="P10510" i="24"/>
  <c r="P10473" i="24"/>
  <c r="P10585" i="24"/>
  <c r="P10586" i="24"/>
  <c r="P10511" i="24"/>
  <c r="P10512" i="24"/>
  <c r="P10513" i="24"/>
  <c r="P10514" i="24"/>
  <c r="P10474" i="24"/>
  <c r="P10475" i="24"/>
  <c r="P10515" i="24"/>
  <c r="P10516" i="24"/>
  <c r="P10547" i="24"/>
  <c r="P10548" i="24"/>
  <c r="P10549" i="24"/>
  <c r="P10517" i="24"/>
  <c r="P10662" i="24"/>
  <c r="P10629" i="24"/>
  <c r="P10550" i="24"/>
  <c r="P10551" i="24"/>
  <c r="P10552" i="24"/>
  <c r="P10587" i="24"/>
  <c r="P10588" i="24"/>
  <c r="P10589" i="24"/>
  <c r="P10590" i="24"/>
  <c r="P10663" i="24"/>
  <c r="P10591" i="24"/>
  <c r="P10592" i="24"/>
  <c r="P10630" i="24"/>
  <c r="P10593" i="24"/>
  <c r="P10594" i="24"/>
  <c r="P10697" i="24"/>
  <c r="P10631" i="24"/>
  <c r="P10698" i="24"/>
  <c r="P10778" i="24"/>
  <c r="P10729" i="24"/>
  <c r="P10779" i="24"/>
  <c r="P10664" i="24"/>
  <c r="P10665" i="24"/>
  <c r="P10666" i="24"/>
  <c r="P10667" i="24"/>
  <c r="P10668" i="24"/>
  <c r="P10699" i="24"/>
  <c r="P10669" i="24"/>
  <c r="P10700" i="24"/>
  <c r="P10701" i="24"/>
  <c r="P10730" i="24"/>
  <c r="P10702" i="24"/>
  <c r="P10731" i="24"/>
  <c r="P10703" i="24"/>
  <c r="P10732" i="24"/>
  <c r="P10733" i="24"/>
  <c r="P10734" i="24"/>
  <c r="P10735" i="24"/>
  <c r="P10848" i="24"/>
  <c r="P10849" i="24"/>
  <c r="P10809" i="24"/>
  <c r="P10780" i="24"/>
  <c r="P10850" i="24"/>
  <c r="P10781" i="24"/>
  <c r="P10782" i="24"/>
  <c r="P10783" i="24"/>
  <c r="P10784" i="24"/>
  <c r="P10785" i="24"/>
  <c r="P10851" i="24"/>
  <c r="P10852" i="24"/>
  <c r="P10853" i="24"/>
  <c r="P10854" i="24"/>
  <c r="P10855" i="24"/>
  <c r="P10786" i="24"/>
  <c r="P10856" i="24"/>
  <c r="P10968" i="24"/>
  <c r="P11024" i="24"/>
  <c r="P10857" i="24"/>
  <c r="P10969" i="24"/>
  <c r="P11025" i="24"/>
  <c r="P10858" i="24"/>
  <c r="P11026" i="24"/>
  <c r="P10859" i="24"/>
  <c r="P10860" i="24"/>
  <c r="P10861" i="24"/>
  <c r="P10862" i="24"/>
  <c r="P10863" i="24"/>
  <c r="P10923" i="24"/>
  <c r="P10924" i="24"/>
  <c r="P11027" i="24"/>
  <c r="P10970" i="24"/>
  <c r="P11067" i="24"/>
  <c r="P10971" i="24"/>
  <c r="P10972" i="24"/>
  <c r="P10973" i="24"/>
  <c r="P10974" i="24"/>
  <c r="P10975" i="24"/>
  <c r="P10976" i="24"/>
  <c r="P10977" i="24"/>
  <c r="P10978" i="24"/>
  <c r="P10979" i="24"/>
  <c r="P11068" i="24"/>
  <c r="P11028" i="24"/>
  <c r="P11069" i="24"/>
  <c r="P11029" i="24"/>
  <c r="P11030" i="24"/>
  <c r="P11070" i="24"/>
  <c r="P11109" i="24"/>
  <c r="P11156" i="24"/>
  <c r="P11213" i="24"/>
  <c r="P11214" i="24"/>
  <c r="P11071" i="24"/>
  <c r="P11215" i="24"/>
  <c r="P11072" i="24"/>
  <c r="P11073" i="24"/>
  <c r="P11216" i="24"/>
  <c r="P11110" i="24"/>
  <c r="P11217" i="24"/>
  <c r="P11157" i="24"/>
  <c r="P11031" i="24"/>
  <c r="P11074" i="24"/>
  <c r="P11111" i="24"/>
  <c r="P11158" i="24"/>
  <c r="P11075" i="24"/>
  <c r="P11112" i="24"/>
  <c r="P11032" i="24"/>
  <c r="P11159" i="24"/>
  <c r="P11113" i="24"/>
  <c r="P11331" i="24"/>
  <c r="P11218" i="24"/>
  <c r="P11160" i="24"/>
  <c r="P11161" i="24"/>
  <c r="P11162" i="24"/>
  <c r="P11163" i="24"/>
  <c r="P11269" i="24"/>
  <c r="P11270" i="24"/>
  <c r="P11164" i="24"/>
  <c r="P11219" i="24"/>
  <c r="P11271" i="24"/>
  <c r="P11272" i="24"/>
  <c r="P11220" i="24"/>
  <c r="P11332" i="24"/>
  <c r="P11221" i="24"/>
  <c r="P11222" i="24"/>
  <c r="P11223" i="24"/>
  <c r="P11273" i="24"/>
  <c r="P11224" i="24"/>
  <c r="P11225" i="24"/>
  <c r="P11226" i="24"/>
  <c r="P11440" i="24"/>
  <c r="P11385" i="24"/>
  <c r="P11386" i="24"/>
  <c r="P11274" i="24"/>
  <c r="P11275" i="24"/>
  <c r="P11276" i="24"/>
  <c r="P11333" i="24"/>
  <c r="P11334" i="24"/>
  <c r="P11335" i="24"/>
  <c r="P11277" i="24"/>
  <c r="P11522" i="24"/>
  <c r="P11523" i="24"/>
  <c r="P11441" i="24"/>
  <c r="P11524" i="24"/>
  <c r="P11525" i="24"/>
  <c r="P11387" i="24"/>
  <c r="P11388" i="24"/>
  <c r="P11389" i="24"/>
  <c r="P11227" i="24"/>
  <c r="P11336" i="24"/>
  <c r="P11337" i="24"/>
  <c r="P11526" i="24"/>
  <c r="P11442" i="24"/>
  <c r="P11338" i="24"/>
  <c r="P11390" i="24"/>
  <c r="P11391" i="24"/>
  <c r="P11278" i="24"/>
  <c r="P11392" i="24"/>
  <c r="P11443" i="24"/>
  <c r="P11444" i="24"/>
  <c r="P11393" i="24"/>
  <c r="P11394" i="24"/>
  <c r="P11395" i="24"/>
  <c r="P11592" i="24"/>
  <c r="P11593" i="24"/>
  <c r="P11445" i="24"/>
  <c r="P11527" i="24"/>
  <c r="P11528" i="24"/>
  <c r="P11446" i="24"/>
  <c r="P11529" i="24"/>
  <c r="P11447" i="24"/>
  <c r="P11643" i="24"/>
  <c r="P11448" i="24"/>
  <c r="P11449" i="24"/>
  <c r="P11450" i="24"/>
  <c r="P11594" i="24"/>
  <c r="P11595" i="24"/>
  <c r="P11530" i="24"/>
  <c r="P11531" i="24"/>
  <c r="P11532" i="24"/>
  <c r="P11644" i="24"/>
  <c r="P11533" i="24"/>
  <c r="P11534" i="24"/>
  <c r="P11535" i="24"/>
  <c r="P11596" i="24"/>
  <c r="P11710" i="24"/>
  <c r="P11597" i="24"/>
  <c r="P11598" i="24"/>
  <c r="P11536" i="24"/>
  <c r="P11711" i="24"/>
  <c r="P11599" i="24"/>
  <c r="P11764" i="24"/>
  <c r="P11645" i="24"/>
  <c r="P11646" i="24"/>
  <c r="P11824" i="24"/>
  <c r="P11537" i="24"/>
  <c r="P11765" i="24"/>
  <c r="P11647" i="24"/>
  <c r="P11648" i="24"/>
  <c r="P11649" i="24"/>
  <c r="P11825" i="24"/>
  <c r="P11826" i="24"/>
  <c r="P11766" i="24"/>
  <c r="P11650" i="24"/>
  <c r="P11651" i="24"/>
  <c r="P11712" i="24"/>
  <c r="P11827" i="24"/>
  <c r="P11713" i="24"/>
  <c r="P11714" i="24"/>
  <c r="P11715" i="24"/>
  <c r="P11716" i="24"/>
  <c r="P11600" i="24"/>
  <c r="P11767" i="24"/>
  <c r="P11717" i="24"/>
  <c r="P11768" i="24"/>
  <c r="P11718" i="24"/>
  <c r="P11719" i="24"/>
  <c r="P11769" i="24"/>
  <c r="P11720" i="24"/>
  <c r="P11770" i="24"/>
  <c r="P11721" i="24"/>
  <c r="P11901" i="24"/>
  <c r="P11771" i="24"/>
  <c r="P11947" i="24"/>
  <c r="P11828" i="24"/>
  <c r="P11829" i="24"/>
  <c r="P11830" i="24"/>
  <c r="P11948" i="24"/>
  <c r="P11831" i="24"/>
  <c r="P11832" i="24"/>
  <c r="P11833" i="24"/>
  <c r="P12009" i="24"/>
  <c r="P11902" i="24"/>
  <c r="P11834" i="24"/>
  <c r="P11835" i="24"/>
  <c r="P11836" i="24"/>
  <c r="P11949" i="24"/>
  <c r="P11950" i="24"/>
  <c r="P11837" i="24"/>
  <c r="P11903" i="24"/>
  <c r="P12010" i="24"/>
  <c r="P11951" i="24"/>
  <c r="P11904" i="24"/>
  <c r="P12066" i="24"/>
  <c r="P11905" i="24"/>
  <c r="P11838" i="24"/>
  <c r="P11722" i="24"/>
  <c r="P11723" i="24"/>
  <c r="P12135" i="24"/>
  <c r="P12198" i="24"/>
  <c r="P12136" i="24"/>
  <c r="P12011" i="24"/>
  <c r="P12012" i="24"/>
  <c r="P11952" i="24"/>
  <c r="P11839" i="24"/>
  <c r="P12013" i="24"/>
  <c r="P11953" i="24"/>
  <c r="P12137" i="24"/>
  <c r="P12014" i="24"/>
  <c r="P12015" i="24"/>
  <c r="P12016" i="24"/>
  <c r="P12017" i="24"/>
  <c r="P12018" i="24"/>
  <c r="P12067" i="24"/>
  <c r="P12019" i="24"/>
  <c r="P11906" i="24"/>
  <c r="P12068" i="24"/>
  <c r="P12020" i="24"/>
  <c r="P12021" i="24"/>
  <c r="P11954" i="24"/>
  <c r="P12199" i="24"/>
  <c r="P12069" i="24"/>
  <c r="P12263" i="24"/>
  <c r="P12070" i="24"/>
  <c r="P12200" i="24"/>
  <c r="P12264" i="24"/>
  <c r="P12265" i="24"/>
  <c r="P12201" i="24"/>
  <c r="P12138" i="24"/>
  <c r="P12139" i="24"/>
  <c r="P12140" i="24"/>
  <c r="P12141" i="24"/>
  <c r="P12142" i="24"/>
  <c r="P12143" i="24"/>
  <c r="P12144" i="24"/>
  <c r="P12328" i="24"/>
  <c r="P12202" i="24"/>
  <c r="P12203" i="24"/>
  <c r="P12204" i="24"/>
  <c r="P12205" i="24"/>
  <c r="P12206" i="24"/>
  <c r="P12266" i="24"/>
  <c r="P12381" i="24"/>
  <c r="P12207" i="24"/>
  <c r="P12446" i="24"/>
  <c r="P12145" i="24"/>
  <c r="P12447" i="24"/>
  <c r="P12267" i="24"/>
  <c r="P12268" i="24"/>
  <c r="P12269" i="24"/>
  <c r="P12270" i="24"/>
  <c r="P12271" i="24"/>
  <c r="P12272" i="24"/>
  <c r="P12448" i="24"/>
  <c r="P12329" i="24"/>
  <c r="P12449" i="24"/>
  <c r="P12330" i="24"/>
  <c r="P12450" i="24"/>
  <c r="P12331" i="24"/>
  <c r="P12332" i="24"/>
  <c r="P12333" i="24"/>
  <c r="P12273" i="24"/>
  <c r="P12208" i="24"/>
  <c r="P12382" i="24"/>
  <c r="P12451" i="24"/>
  <c r="P12209" i="24"/>
  <c r="P12383" i="24"/>
  <c r="P12334" i="24"/>
  <c r="P12335" i="24"/>
  <c r="P12336" i="24"/>
  <c r="P12514" i="24"/>
  <c r="P12384" i="24"/>
  <c r="P12452" i="24"/>
  <c r="P12453" i="24"/>
  <c r="P12454" i="24"/>
  <c r="P12385" i="24"/>
  <c r="P12580" i="24"/>
  <c r="P12455" i="24"/>
  <c r="P12581" i="24"/>
  <c r="P12456" i="24"/>
  <c r="P12457" i="24"/>
  <c r="P12458" i="24"/>
  <c r="P12459" i="24"/>
  <c r="P12460" i="24"/>
  <c r="P12461" i="24"/>
  <c r="P12337" i="24"/>
  <c r="P12515" i="24"/>
  <c r="P12516" i="24"/>
  <c r="P12582" i="24"/>
  <c r="P12517" i="24"/>
  <c r="P12640" i="24"/>
  <c r="P12583" i="24"/>
  <c r="P12584" i="24"/>
  <c r="P12641" i="24"/>
  <c r="P12757" i="24"/>
  <c r="P12462" i="24"/>
  <c r="P12585" i="24"/>
  <c r="P12586" i="24"/>
  <c r="P12642" i="24"/>
  <c r="P12758" i="24"/>
  <c r="P12707" i="24"/>
  <c r="P12643" i="24"/>
  <c r="P12644" i="24"/>
  <c r="P12587" i="24"/>
  <c r="P12588" i="24"/>
  <c r="P12759" i="24"/>
  <c r="P12708" i="24"/>
  <c r="P12645" i="24"/>
  <c r="P12709" i="24"/>
  <c r="P12826" i="24"/>
  <c r="P12710" i="24"/>
  <c r="P12711" i="24"/>
  <c r="P12518" i="24"/>
  <c r="P12646" i="24"/>
  <c r="P12760" i="24"/>
  <c r="P12870" i="24"/>
  <c r="P12712" i="24"/>
  <c r="P12713" i="24"/>
  <c r="P12871" i="24"/>
  <c r="P12827" i="24"/>
  <c r="P12761" i="24"/>
  <c r="P12762" i="24"/>
  <c r="P12763" i="24"/>
  <c r="P12828" i="24"/>
  <c r="P12764" i="24"/>
  <c r="P12829" i="24"/>
  <c r="P12765" i="24"/>
  <c r="P12830" i="24"/>
  <c r="P12766" i="24"/>
  <c r="P12767" i="24"/>
  <c r="P12768" i="24"/>
  <c r="P12910" i="24"/>
  <c r="P12769" i="24"/>
  <c r="P12770" i="24"/>
  <c r="P12771" i="24"/>
  <c r="P12872" i="24"/>
  <c r="P12831" i="24"/>
  <c r="P12873" i="24"/>
  <c r="P12832" i="24"/>
  <c r="P12833" i="24"/>
  <c r="P12911" i="24"/>
  <c r="P12834" i="24"/>
  <c r="P12978" i="24"/>
  <c r="P12835" i="24"/>
  <c r="P12912" i="24"/>
  <c r="P12836" i="24"/>
  <c r="P6709" i="24"/>
  <c r="P6797" i="24"/>
  <c r="P6798" i="24"/>
  <c r="P7000" i="24"/>
  <c r="P7111" i="24"/>
  <c r="P7198" i="24"/>
  <c r="P7251" i="24"/>
  <c r="P7252" i="24"/>
  <c r="P7367" i="24"/>
  <c r="P7421" i="24"/>
  <c r="P7468" i="24"/>
  <c r="P7712" i="24"/>
  <c r="P7880" i="24"/>
  <c r="P8190" i="24"/>
  <c r="P8273" i="24"/>
  <c r="P8476" i="24"/>
  <c r="P8598" i="24"/>
  <c r="P8599" i="24"/>
  <c r="P8975" i="24"/>
  <c r="P9037" i="24"/>
  <c r="P9038" i="24"/>
  <c r="P9103" i="24"/>
  <c r="P9371" i="24"/>
  <c r="P9372" i="24"/>
  <c r="P9598" i="24"/>
  <c r="P9723" i="24"/>
  <c r="P9882" i="24"/>
  <c r="P9883" i="24"/>
  <c r="P9944" i="24"/>
  <c r="P10262" i="24"/>
  <c r="P10335" i="24"/>
  <c r="P10263" i="24"/>
  <c r="P11033" i="24"/>
  <c r="P11279" i="24"/>
  <c r="P6465" i="24"/>
  <c r="P7199" i="24"/>
  <c r="P7253" i="24"/>
  <c r="P7311" i="24"/>
  <c r="P7312" i="24"/>
  <c r="P7368" i="24"/>
  <c r="P7422" i="24"/>
  <c r="P7566" i="24"/>
  <c r="P7567" i="24"/>
  <c r="P7568" i="24"/>
  <c r="P7669" i="24"/>
  <c r="P7810" i="24"/>
  <c r="P8132" i="24"/>
  <c r="P8133" i="24"/>
  <c r="P8274" i="24"/>
  <c r="P8275" i="24"/>
  <c r="P8600" i="24"/>
  <c r="P9104" i="24"/>
  <c r="P9476" i="24"/>
  <c r="P9599" i="24"/>
  <c r="P9724" i="24"/>
  <c r="P9783" i="24"/>
  <c r="P9784" i="24"/>
  <c r="P9837" i="24"/>
  <c r="P10124" i="24"/>
  <c r="P10219" i="24"/>
  <c r="P10220" i="24"/>
  <c r="P10221" i="24"/>
  <c r="P10264" i="24"/>
  <c r="P10299" i="24"/>
  <c r="P10336" i="24"/>
  <c r="P10810" i="24"/>
  <c r="P10980" i="24"/>
  <c r="P10981" i="24"/>
  <c r="P11538" i="24"/>
  <c r="P11840" i="24"/>
  <c r="P12146" i="24"/>
  <c r="P11955" i="24"/>
  <c r="P12022" i="24"/>
  <c r="P5983" i="24"/>
  <c r="P6014" i="24"/>
  <c r="P5924" i="24"/>
  <c r="P6015" i="24"/>
  <c r="P6114" i="24"/>
  <c r="P6167" i="24"/>
  <c r="P6168" i="24"/>
  <c r="P6058" i="24"/>
  <c r="P6059" i="24"/>
  <c r="P6060" i="24"/>
  <c r="P6169" i="24"/>
  <c r="P6219" i="24"/>
  <c r="P6170" i="24"/>
  <c r="P6171" i="24"/>
  <c r="P6220" i="24"/>
  <c r="P6172" i="24"/>
  <c r="P6271" i="24"/>
  <c r="P6173" i="24"/>
  <c r="P6272" i="24"/>
  <c r="P6221" i="24"/>
  <c r="P6513" i="24"/>
  <c r="P6273" i="24"/>
  <c r="P6401" i="24"/>
  <c r="P6311" i="24"/>
  <c r="P6312" i="24"/>
  <c r="P6446" i="24"/>
  <c r="P6313" i="24"/>
  <c r="P6402" i="24"/>
  <c r="P6403" i="24"/>
  <c r="P6663" i="24"/>
  <c r="P6447" i="24"/>
  <c r="P6448" i="24"/>
  <c r="P6514" i="24"/>
  <c r="P6515" i="24"/>
  <c r="P6516" i="24"/>
  <c r="P6664" i="24"/>
  <c r="P6517" i="24"/>
  <c r="P6518" i="24"/>
  <c r="P6587" i="24"/>
  <c r="P6588" i="24"/>
  <c r="P6589" i="24"/>
  <c r="P6590" i="24"/>
  <c r="P6591" i="24"/>
  <c r="P6755" i="24"/>
  <c r="P6799" i="24"/>
  <c r="P6665" i="24"/>
  <c r="P6756" i="24"/>
  <c r="P7039" i="24"/>
  <c r="P6710" i="24"/>
  <c r="P6757" i="24"/>
  <c r="P6907" i="24"/>
  <c r="P6800" i="24"/>
  <c r="P6758" i="24"/>
  <c r="P6908" i="24"/>
  <c r="P7040" i="24"/>
  <c r="P6909" i="24"/>
  <c r="P6910" i="24"/>
  <c r="P6911" i="24"/>
  <c r="P6912" i="24"/>
  <c r="P7001" i="24"/>
  <c r="P7041" i="24"/>
  <c r="P7002" i="24"/>
  <c r="P6801" i="24"/>
  <c r="P7200" i="24"/>
  <c r="P7201" i="24"/>
  <c r="P7112" i="24"/>
  <c r="P7202" i="24"/>
  <c r="P7203" i="24"/>
  <c r="P7160" i="24"/>
  <c r="P7113" i="24"/>
  <c r="P7204" i="24"/>
  <c r="P7469" i="24"/>
  <c r="P7205" i="24"/>
  <c r="P7206" i="24"/>
  <c r="P7313" i="24"/>
  <c r="P7369" i="24"/>
  <c r="P7254" i="24"/>
  <c r="P7161" i="24"/>
  <c r="P7370" i="24"/>
  <c r="P7371" i="24"/>
  <c r="P7423" i="24"/>
  <c r="P7314" i="24"/>
  <c r="P7372" i="24"/>
  <c r="P7373" i="24"/>
  <c r="P7470" i="24"/>
  <c r="P7508" i="24"/>
  <c r="P7509" i="24"/>
  <c r="P7424" i="24"/>
  <c r="P7510" i="24"/>
  <c r="P7471" i="24"/>
  <c r="P7670" i="24"/>
  <c r="P7569" i="24"/>
  <c r="P7622" i="24"/>
  <c r="P7511" i="24"/>
  <c r="P7623" i="24"/>
  <c r="P7624" i="24"/>
  <c r="P7570" i="24"/>
  <c r="P7713" i="24"/>
  <c r="P7625" i="24"/>
  <c r="P7714" i="24"/>
  <c r="P7671" i="24"/>
  <c r="P7672" i="24"/>
  <c r="P7626" i="24"/>
  <c r="P7811" i="24"/>
  <c r="P7881" i="24"/>
  <c r="P7812" i="24"/>
  <c r="P7882" i="24"/>
  <c r="P7883" i="24"/>
  <c r="P7813" i="24"/>
  <c r="P7884" i="24"/>
  <c r="P7885" i="24"/>
  <c r="P7886" i="24"/>
  <c r="P7887" i="24"/>
  <c r="P7888" i="24"/>
  <c r="P7814" i="24"/>
  <c r="P7889" i="24"/>
  <c r="P7890" i="24"/>
  <c r="P7891" i="24"/>
  <c r="P7892" i="24"/>
  <c r="P7893" i="24"/>
  <c r="P7894" i="24"/>
  <c r="P8076" i="24"/>
  <c r="P7895" i="24"/>
  <c r="P8007" i="24"/>
  <c r="P8008" i="24"/>
  <c r="P8276" i="24"/>
  <c r="P8134" i="24"/>
  <c r="P8009" i="24"/>
  <c r="P8077" i="24"/>
  <c r="P8135" i="24"/>
  <c r="P8078" i="24"/>
  <c r="P8277" i="24"/>
  <c r="P8278" i="24"/>
  <c r="P8279" i="24"/>
  <c r="P8280" i="24"/>
  <c r="P8191" i="24"/>
  <c r="P8281" i="24"/>
  <c r="P8282" i="24"/>
  <c r="P8283" i="24"/>
  <c r="P8284" i="24"/>
  <c r="P8285" i="24"/>
  <c r="P8286" i="24"/>
  <c r="P8287" i="24"/>
  <c r="P8477" i="24"/>
  <c r="P8288" i="24"/>
  <c r="P8385" i="24"/>
  <c r="P8289" i="24"/>
  <c r="P8386" i="24"/>
  <c r="P8387" i="24"/>
  <c r="P8388" i="24"/>
  <c r="P8389" i="24"/>
  <c r="P8478" i="24"/>
  <c r="P8479" i="24"/>
  <c r="P8390" i="24"/>
  <c r="P8480" i="24"/>
  <c r="P8481" i="24"/>
  <c r="P8536" i="24"/>
  <c r="P8537" i="24"/>
  <c r="P8538" i="24"/>
  <c r="P8482" i="24"/>
  <c r="P8601" i="24"/>
  <c r="P8391" i="24"/>
  <c r="P8539" i="24"/>
  <c r="P8602" i="24"/>
  <c r="P8734" i="24"/>
  <c r="P8663" i="24"/>
  <c r="P8603" i="24"/>
  <c r="P8604" i="24"/>
  <c r="P8605" i="24"/>
  <c r="P8606" i="24"/>
  <c r="P8392" i="24"/>
  <c r="P8664" i="24"/>
  <c r="P8735" i="24"/>
  <c r="P8736" i="24"/>
  <c r="P8849" i="24"/>
  <c r="P8795" i="24"/>
  <c r="P8796" i="24"/>
  <c r="P8913" i="24"/>
  <c r="P8737" i="24"/>
  <c r="P8850" i="24"/>
  <c r="P8914" i="24"/>
  <c r="P9159" i="24"/>
  <c r="P8915" i="24"/>
  <c r="P8916" i="24"/>
  <c r="P8917" i="24"/>
  <c r="P9039" i="24"/>
  <c r="P9040" i="24"/>
  <c r="P9105" i="24"/>
  <c r="P9106" i="24"/>
  <c r="P9107" i="24"/>
  <c r="P9160" i="24"/>
  <c r="P9108" i="24"/>
  <c r="P9161" i="24"/>
  <c r="P9477" i="24"/>
  <c r="P9162" i="24"/>
  <c r="P9226" i="24"/>
  <c r="P8976" i="24"/>
  <c r="P9227" i="24"/>
  <c r="P9422" i="24"/>
  <c r="P9423" i="24"/>
  <c r="P9478" i="24"/>
  <c r="P9424" i="24"/>
  <c r="P9373" i="24"/>
  <c r="P9296" i="24"/>
  <c r="P9374" i="24"/>
  <c r="P9375" i="24"/>
  <c r="P9297" i="24"/>
  <c r="P9228" i="24"/>
  <c r="P9479" i="24"/>
  <c r="P9376" i="24"/>
  <c r="P9377" i="24"/>
  <c r="P9480" i="24"/>
  <c r="P9540" i="24"/>
  <c r="P9541" i="24"/>
  <c r="P9378" i="24"/>
  <c r="P9542" i="24"/>
  <c r="P9667" i="24"/>
  <c r="P9543" i="24"/>
  <c r="P9600" i="24"/>
  <c r="P9544" i="24"/>
  <c r="P9668" i="24"/>
  <c r="P9601" i="24"/>
  <c r="P9669" i="24"/>
  <c r="P9670" i="24"/>
  <c r="P9671" i="24"/>
  <c r="P9672" i="24"/>
  <c r="P9725" i="24"/>
  <c r="P9726" i="24"/>
  <c r="P9785" i="24"/>
  <c r="P9786" i="24"/>
  <c r="P9838" i="24"/>
  <c r="P9787" i="24"/>
  <c r="P10008" i="24"/>
  <c r="P10009" i="24"/>
  <c r="P9839" i="24"/>
  <c r="P9945" i="24"/>
  <c r="P9840" i="24"/>
  <c r="P9884" i="24"/>
  <c r="P10046" i="24"/>
  <c r="P10125" i="24"/>
  <c r="P9885" i="24"/>
  <c r="P9886" i="24"/>
  <c r="P9946" i="24"/>
  <c r="P10010" i="24"/>
  <c r="P10126" i="24"/>
  <c r="P9947" i="24"/>
  <c r="P10011" i="24"/>
  <c r="P10012" i="24"/>
  <c r="P10127" i="24"/>
  <c r="P10013" i="24"/>
  <c r="P10128" i="24"/>
  <c r="P10129" i="24"/>
  <c r="P10130" i="24"/>
  <c r="P10265" i="24"/>
  <c r="P10131" i="24"/>
  <c r="P10132" i="24"/>
  <c r="P10133" i="24"/>
  <c r="P10222" i="24"/>
  <c r="P10134" i="24"/>
  <c r="P10135" i="24"/>
  <c r="P10266" i="24"/>
  <c r="P10223" i="24"/>
  <c r="P10224" i="24"/>
  <c r="P10300" i="24"/>
  <c r="P10267" i="24"/>
  <c r="P10268" i="24"/>
  <c r="P10269" i="24"/>
  <c r="P10270" i="24"/>
  <c r="P10301" i="24"/>
  <c r="P10302" i="24"/>
  <c r="P10406" i="24"/>
  <c r="P10368" i="24"/>
  <c r="P10369" i="24"/>
  <c r="P10407" i="24"/>
  <c r="P10408" i="24"/>
  <c r="P10439" i="24"/>
  <c r="P10476" i="24"/>
  <c r="P10409" i="24"/>
  <c r="P10440" i="24"/>
  <c r="P10441" i="24"/>
  <c r="P10477" i="24"/>
  <c r="P10442" i="24"/>
  <c r="P10443" i="24"/>
  <c r="P10518" i="24"/>
  <c r="P10478" i="24"/>
  <c r="P10519" i="24"/>
  <c r="P10595" i="24"/>
  <c r="P10596" i="24"/>
  <c r="P10553" i="24"/>
  <c r="P10554" i="24"/>
  <c r="P10555" i="24"/>
  <c r="P10632" i="24"/>
  <c r="P10597" i="24"/>
  <c r="P10670" i="24"/>
  <c r="P10633" i="24"/>
  <c r="P10671" i="24"/>
  <c r="P10598" i="24"/>
  <c r="P10672" i="24"/>
  <c r="P10736" i="24"/>
  <c r="P10599" i="24"/>
  <c r="P10864" i="24"/>
  <c r="P10673" i="24"/>
  <c r="P10704" i="24"/>
  <c r="P10925" i="24"/>
  <c r="P10737" i="24"/>
  <c r="P10738" i="24"/>
  <c r="P10787" i="24"/>
  <c r="P10788" i="24"/>
  <c r="P10739" i="24"/>
  <c r="P10740" i="24"/>
  <c r="P10789" i="24"/>
  <c r="P10674" i="24"/>
  <c r="P10926" i="24"/>
  <c r="P10927" i="24"/>
  <c r="P10865" i="24"/>
  <c r="P10928" i="24"/>
  <c r="P10929" i="24"/>
  <c r="P10866" i="24"/>
  <c r="P10930" i="24"/>
  <c r="P10867" i="24"/>
  <c r="P10931" i="24"/>
  <c r="P10932" i="24"/>
  <c r="P10982" i="24"/>
  <c r="P10933" i="24"/>
  <c r="P11114" i="24"/>
  <c r="P11076" i="24"/>
  <c r="P11115" i="24"/>
  <c r="P11116" i="24"/>
  <c r="P11077" i="24"/>
  <c r="P11117" i="24"/>
  <c r="P11165" i="24"/>
  <c r="P11396" i="24"/>
  <c r="P11280" i="24"/>
  <c r="P11339" i="24"/>
  <c r="P11281" i="24"/>
  <c r="P11166" i="24"/>
  <c r="P11167" i="24"/>
  <c r="P11228" i="24"/>
  <c r="P11229" i="24"/>
  <c r="P11340" i="24"/>
  <c r="P11451" i="24"/>
  <c r="P11341" i="24"/>
  <c r="P11342" i="24"/>
  <c r="P11343" i="24"/>
  <c r="P11282" i="24"/>
  <c r="P11397" i="24"/>
  <c r="P11344" i="24"/>
  <c r="P11452" i="24"/>
  <c r="P11539" i="24"/>
  <c r="P11601" i="24"/>
  <c r="P11652" i="24"/>
  <c r="P11398" i="24"/>
  <c r="P11453" i="24"/>
  <c r="P11653" i="24"/>
  <c r="P11540" i="24"/>
  <c r="P11454" i="24"/>
  <c r="P11602" i="24"/>
  <c r="P11603" i="24"/>
  <c r="P11541" i="24"/>
  <c r="P11604" i="24"/>
  <c r="P11542" i="24"/>
  <c r="P11455" i="24"/>
  <c r="P11654" i="24"/>
  <c r="P11456" i="24"/>
  <c r="P11655" i="24"/>
  <c r="P11543" i="24"/>
  <c r="P11605" i="24"/>
  <c r="P11457" i="24"/>
  <c r="P11656" i="24"/>
  <c r="P11657" i="24"/>
  <c r="P11772" i="24"/>
  <c r="P11773" i="24"/>
  <c r="P11841" i="24"/>
  <c r="P11724" i="24"/>
  <c r="P11842" i="24"/>
  <c r="P11725" i="24"/>
  <c r="P11843" i="24"/>
  <c r="P11844" i="24"/>
  <c r="P11774" i="24"/>
  <c r="P11845" i="24"/>
  <c r="P11775" i="24"/>
  <c r="P11956" i="24"/>
  <c r="P11776" i="24"/>
  <c r="P11846" i="24"/>
  <c r="P11957" i="24"/>
  <c r="P11847" i="24"/>
  <c r="P11958" i="24"/>
  <c r="P11848" i="24"/>
  <c r="P11849" i="24"/>
  <c r="P12023" i="24"/>
  <c r="P11959" i="24"/>
  <c r="P12071" i="24"/>
  <c r="P12210" i="24"/>
  <c r="P11960" i="24"/>
  <c r="P11961" i="24"/>
  <c r="P12147" i="24"/>
  <c r="P12072" i="24"/>
  <c r="P12073" i="24"/>
  <c r="P12148" i="24"/>
  <c r="P12024" i="24"/>
  <c r="P12149" i="24"/>
  <c r="P12074" i="24"/>
  <c r="P12075" i="24"/>
  <c r="P12211" i="24"/>
  <c r="P12212" i="24"/>
  <c r="P12338" i="24"/>
  <c r="P12274" i="24"/>
  <c r="P12275" i="24"/>
  <c r="P12076" i="24"/>
  <c r="P12213" i="24"/>
  <c r="P12386" i="24"/>
  <c r="P12339" i="24"/>
  <c r="P12276" i="24"/>
  <c r="P12340" i="24"/>
  <c r="P12519" i="24"/>
  <c r="P12341" i="24"/>
  <c r="P12214" i="24"/>
  <c r="P12342" i="24"/>
  <c r="P12463" i="24"/>
  <c r="P12343" i="24"/>
  <c r="P12464" i="24"/>
  <c r="P12520" i="24"/>
  <c r="P12387" i="24"/>
  <c r="P12521" i="24"/>
  <c r="P12589" i="24"/>
  <c r="P12465" i="24"/>
  <c r="P12388" i="24"/>
  <c r="P12522" i="24"/>
  <c r="P12389" i="24"/>
  <c r="P12390" i="24"/>
  <c r="P12391" i="24"/>
  <c r="P12523" i="24"/>
  <c r="P12590" i="24"/>
  <c r="P12344" i="24"/>
  <c r="P12466" i="24"/>
  <c r="P12524" i="24"/>
  <c r="P12525" i="24"/>
  <c r="P12647" i="24"/>
  <c r="P12526" i="24"/>
  <c r="P12527" i="24"/>
  <c r="P12772" i="24"/>
  <c r="P12591" i="24"/>
  <c r="P12837" i="24"/>
  <c r="P12648" i="24"/>
  <c r="P12773" i="24"/>
  <c r="P12714" i="24"/>
  <c r="P12913" i="24"/>
  <c r="P12914" i="24"/>
  <c r="P12774" i="24"/>
  <c r="P12838" i="24"/>
  <c r="P12915" i="24"/>
  <c r="P12916" i="24"/>
  <c r="P12839" i="24"/>
  <c r="P12715" i="24"/>
  <c r="P12840" i="24"/>
  <c r="P7627" i="24"/>
  <c r="P6711" i="24"/>
  <c r="P9948" i="24"/>
  <c r="P9949" i="24"/>
  <c r="P10136" i="24"/>
  <c r="P10137" i="24"/>
  <c r="P10138" i="24"/>
  <c r="P10139" i="24"/>
  <c r="P10014" i="24"/>
  <c r="P10140" i="24"/>
  <c r="P10141" i="24"/>
  <c r="P10015" i="24"/>
  <c r="P10016" i="24"/>
  <c r="P10017" i="24"/>
  <c r="P10142" i="24"/>
  <c r="P10143" i="24"/>
  <c r="P10144" i="24"/>
  <c r="P10145" i="24"/>
  <c r="P10271" i="24"/>
  <c r="P10146" i="24"/>
  <c r="P10147" i="24"/>
  <c r="P10148" i="24"/>
  <c r="P10149" i="24"/>
  <c r="P10150" i="24"/>
  <c r="P10151" i="24"/>
  <c r="P10152" i="24"/>
  <c r="P10272" i="24"/>
  <c r="P10153" i="24"/>
  <c r="P10154" i="24"/>
  <c r="P10273" i="24"/>
  <c r="P10225" i="24"/>
  <c r="P10155" i="24"/>
  <c r="P10156" i="24"/>
  <c r="P10226" i="24"/>
  <c r="P10157" i="24"/>
  <c r="P10158" i="24"/>
  <c r="P10159" i="24"/>
  <c r="P10227" i="24"/>
  <c r="P10228" i="24"/>
  <c r="P10229" i="24"/>
  <c r="P10018" i="24"/>
  <c r="P10230" i="24"/>
  <c r="P10274" i="24"/>
  <c r="P10160" i="24"/>
  <c r="P10161" i="24"/>
  <c r="P10162" i="24"/>
  <c r="P10231" i="24"/>
  <c r="P10163" i="24"/>
  <c r="P10164" i="24"/>
  <c r="P10370" i="24"/>
  <c r="P10165" i="24"/>
  <c r="P10232" i="24"/>
  <c r="P10166" i="24"/>
  <c r="P10167" i="24"/>
  <c r="P10168" i="24"/>
  <c r="P10233" i="24"/>
  <c r="P10169" i="24"/>
  <c r="P10170" i="24"/>
  <c r="P10171" i="24"/>
  <c r="P10172" i="24"/>
  <c r="P10234" i="24"/>
  <c r="P10303" i="24"/>
  <c r="P10173" i="24"/>
  <c r="P10304" i="24"/>
  <c r="P10305" i="24"/>
  <c r="P10235" i="24"/>
  <c r="P10306" i="24"/>
  <c r="P10236" i="24"/>
  <c r="P10307" i="24"/>
  <c r="P10237" i="24"/>
  <c r="P10275" i="24"/>
  <c r="P10276" i="24"/>
  <c r="P10238" i="24"/>
  <c r="P10371" i="24"/>
  <c r="P10372" i="24"/>
  <c r="P10308" i="24"/>
  <c r="P10277" i="24"/>
  <c r="P10373" i="24"/>
  <c r="P10337" i="24"/>
  <c r="P10309" i="24"/>
  <c r="P10310" i="24"/>
  <c r="P10311" i="24"/>
  <c r="P10338" i="24"/>
  <c r="P10339" i="24"/>
  <c r="P10312" i="24"/>
  <c r="P10313" i="24"/>
  <c r="P10314" i="24"/>
  <c r="P10315" i="24"/>
  <c r="P10340" i="24"/>
  <c r="P10341" i="24"/>
  <c r="P10316" i="24"/>
  <c r="P10374" i="24"/>
  <c r="P10375" i="24"/>
  <c r="P10278" i="24"/>
  <c r="P10279" i="24"/>
  <c r="P10376" i="24"/>
  <c r="P10444" i="24"/>
  <c r="P10342" i="24"/>
  <c r="P10343" i="24"/>
  <c r="P10410" i="24"/>
  <c r="P10344" i="24"/>
  <c r="P10377" i="24"/>
  <c r="P10239" i="24"/>
  <c r="P10378" i="24"/>
  <c r="P10379" i="24"/>
  <c r="P10380" i="24"/>
  <c r="P10445" i="24"/>
  <c r="P10446" i="24"/>
  <c r="P10447" i="24"/>
  <c r="P10381" i="24"/>
  <c r="P10382" i="24"/>
  <c r="P10383" i="24"/>
  <c r="P10384" i="24"/>
  <c r="P10385" i="24"/>
  <c r="P10411" i="24"/>
  <c r="P10386" i="24"/>
  <c r="P10387" i="24"/>
  <c r="P10388" i="24"/>
  <c r="P10448" i="24"/>
  <c r="P10412" i="24"/>
  <c r="P10449" i="24"/>
  <c r="P10280" i="24"/>
  <c r="P10413" i="24"/>
  <c r="P10414" i="24"/>
  <c r="P10450" i="24"/>
  <c r="P10520" i="24"/>
  <c r="P10521" i="24"/>
  <c r="P10634" i="24"/>
  <c r="P10479" i="24"/>
  <c r="P10480" i="24"/>
  <c r="P10481" i="24"/>
  <c r="P10635" i="24"/>
  <c r="P10482" i="24"/>
  <c r="P10522" i="24"/>
  <c r="P10523" i="24"/>
  <c r="P10556" i="24"/>
  <c r="P10557" i="24"/>
  <c r="P10558" i="24"/>
  <c r="P10600" i="24"/>
  <c r="P10524" i="24"/>
  <c r="P10559" i="24"/>
  <c r="P10601" i="24"/>
  <c r="P10560" i="24"/>
  <c r="P10675" i="24"/>
  <c r="P10561" i="24"/>
  <c r="P10562" i="24"/>
  <c r="P10636" i="24"/>
  <c r="P10637" i="24"/>
  <c r="P10602" i="24"/>
  <c r="P10676" i="24"/>
  <c r="P10603" i="24"/>
  <c r="P10638" i="24"/>
  <c r="P10677" i="24"/>
  <c r="P10705" i="24"/>
  <c r="P10639" i="24"/>
  <c r="P10563" i="24"/>
  <c r="P10564" i="24"/>
  <c r="P10741" i="24"/>
  <c r="P10742" i="24"/>
  <c r="P10743" i="24"/>
  <c r="P10640" i="24"/>
  <c r="P10678" i="24"/>
  <c r="P10706" i="24"/>
  <c r="P10679" i="24"/>
  <c r="P10790" i="24"/>
  <c r="P10707" i="24"/>
  <c r="P10868" i="24"/>
  <c r="P10680" i="24"/>
  <c r="P10681" i="24"/>
  <c r="P10682" i="24"/>
  <c r="P10708" i="24"/>
  <c r="P10709" i="24"/>
  <c r="P10710" i="24"/>
  <c r="P10744" i="24"/>
  <c r="P10711" i="24"/>
  <c r="P10745" i="24"/>
  <c r="P10746" i="24"/>
  <c r="P10747" i="24"/>
  <c r="P10791" i="24"/>
  <c r="P10934" i="24"/>
  <c r="P10748" i="24"/>
  <c r="P10749" i="24"/>
  <c r="P10750" i="24"/>
  <c r="P10751" i="24"/>
  <c r="P10752" i="24"/>
  <c r="P10869" i="24"/>
  <c r="P10792" i="24"/>
  <c r="P10793" i="24"/>
  <c r="P10794" i="24"/>
  <c r="P10795" i="24"/>
  <c r="P10753" i="24"/>
  <c r="P10754" i="24"/>
  <c r="P10870" i="24"/>
  <c r="P10871" i="24"/>
  <c r="P10796" i="24"/>
  <c r="P10797" i="24"/>
  <c r="P10798" i="24"/>
  <c r="P10935" i="24"/>
  <c r="P10872" i="24"/>
  <c r="P10873" i="24"/>
  <c r="P10936" i="24"/>
  <c r="P10937" i="24"/>
  <c r="P10874" i="24"/>
  <c r="P10755" i="24"/>
  <c r="P10756" i="24"/>
  <c r="P10938" i="24"/>
  <c r="P10875" i="24"/>
  <c r="P10939" i="24"/>
  <c r="P10876" i="24"/>
  <c r="P10940" i="24"/>
  <c r="P10877" i="24"/>
  <c r="P10799" i="24"/>
  <c r="P10800" i="24"/>
  <c r="P10878" i="24"/>
  <c r="P10879" i="24"/>
  <c r="P10880" i="24"/>
  <c r="P10941" i="24"/>
  <c r="P11034" i="24"/>
  <c r="P10983" i="24"/>
  <c r="P11035" i="24"/>
  <c r="P10942" i="24"/>
  <c r="P10881" i="24"/>
  <c r="P10984" i="24"/>
  <c r="P10985" i="24"/>
  <c r="P10986" i="24"/>
  <c r="P10987" i="24"/>
  <c r="P10882" i="24"/>
  <c r="P11036" i="24"/>
  <c r="P10883" i="24"/>
  <c r="P10884" i="24"/>
  <c r="P11078" i="24"/>
  <c r="P11037" i="24"/>
  <c r="P10885" i="24"/>
  <c r="P10886" i="24"/>
  <c r="P10887" i="24"/>
  <c r="P11038" i="24"/>
  <c r="P10943" i="24"/>
  <c r="P10988" i="24"/>
  <c r="P10944" i="24"/>
  <c r="P11039" i="24"/>
  <c r="P11079" i="24"/>
  <c r="P10945" i="24"/>
  <c r="P11040" i="24"/>
  <c r="P10989" i="24"/>
  <c r="P10990" i="24"/>
  <c r="P11118" i="24"/>
  <c r="P11168" i="24"/>
  <c r="P11169" i="24"/>
  <c r="P11041" i="24"/>
  <c r="P11042" i="24"/>
  <c r="P11170" i="24"/>
  <c r="P11119" i="24"/>
  <c r="P11080" i="24"/>
  <c r="P11171" i="24"/>
  <c r="P11172" i="24"/>
  <c r="P11081" i="24"/>
  <c r="P11082" i="24"/>
  <c r="P11120" i="24"/>
  <c r="P11121" i="24"/>
  <c r="P11122" i="24"/>
  <c r="P11173" i="24"/>
  <c r="P11083" i="24"/>
  <c r="P11123" i="24"/>
  <c r="P11084" i="24"/>
  <c r="P11174" i="24"/>
  <c r="P11283" i="24"/>
  <c r="P11124" i="24"/>
  <c r="P11230" i="24"/>
  <c r="P11125" i="24"/>
  <c r="P11126" i="24"/>
  <c r="P11175" i="24"/>
  <c r="P11231" i="24"/>
  <c r="P11232" i="24"/>
  <c r="P11127" i="24"/>
  <c r="P11128" i="24"/>
  <c r="P11129" i="24"/>
  <c r="P11284" i="24"/>
  <c r="P11176" i="24"/>
  <c r="P11285" i="24"/>
  <c r="P11177" i="24"/>
  <c r="P11178" i="24"/>
  <c r="P11179" i="24"/>
  <c r="P11286" i="24"/>
  <c r="P11345" i="24"/>
  <c r="P11180" i="24"/>
  <c r="P11233" i="24"/>
  <c r="P11287" i="24"/>
  <c r="P11181" i="24"/>
  <c r="P11182" i="24"/>
  <c r="P11183" i="24"/>
  <c r="P11234" i="24"/>
  <c r="P11235" i="24"/>
  <c r="P11346" i="24"/>
  <c r="P11347" i="24"/>
  <c r="P11288" i="24"/>
  <c r="P11289" i="24"/>
  <c r="P11236" i="24"/>
  <c r="P11237" i="24"/>
  <c r="P11458" i="24"/>
  <c r="P11459" i="24"/>
  <c r="P11399" i="24"/>
  <c r="P11400" i="24"/>
  <c r="P11290" i="24"/>
  <c r="P11348" i="24"/>
  <c r="P11184" i="24"/>
  <c r="P11185" i="24"/>
  <c r="P11401" i="24"/>
  <c r="P11291" i="24"/>
  <c r="P11460" i="24"/>
  <c r="P11402" i="24"/>
  <c r="P11403" i="24"/>
  <c r="P11461" i="24"/>
  <c r="P11349" i="24"/>
  <c r="P11350" i="24"/>
  <c r="P11606" i="24"/>
  <c r="P11404" i="24"/>
  <c r="P11405" i="24"/>
  <c r="P11351" i="24"/>
  <c r="P11352" i="24"/>
  <c r="P11544" i="24"/>
  <c r="P11406" i="24"/>
  <c r="P11407" i="24"/>
  <c r="P11408" i="24"/>
  <c r="P11462" i="24"/>
  <c r="P11409" i="24"/>
  <c r="P11410" i="24"/>
  <c r="P11607" i="24"/>
  <c r="P11463" i="24"/>
  <c r="P11411" i="24"/>
  <c r="P11464" i="24"/>
  <c r="P11465" i="24"/>
  <c r="P11545" i="24"/>
  <c r="P11608" i="24"/>
  <c r="P11412" i="24"/>
  <c r="P11413" i="24"/>
  <c r="P11609" i="24"/>
  <c r="P11466" i="24"/>
  <c r="P11658" i="24"/>
  <c r="P11546" i="24"/>
  <c r="P11467" i="24"/>
  <c r="P11468" i="24"/>
  <c r="P11610" i="24"/>
  <c r="P11547" i="24"/>
  <c r="P11469" i="24"/>
  <c r="P11470" i="24"/>
  <c r="P11611" i="24"/>
  <c r="P11471" i="24"/>
  <c r="P11612" i="24"/>
  <c r="P11613" i="24"/>
  <c r="P11548" i="24"/>
  <c r="P11659" i="24"/>
  <c r="P11614" i="24"/>
  <c r="P11615" i="24"/>
  <c r="P11660" i="24"/>
  <c r="P11661" i="24"/>
  <c r="P11549" i="24"/>
  <c r="P11550" i="24"/>
  <c r="P11472" i="24"/>
  <c r="P11662" i="24"/>
  <c r="P11616" i="24"/>
  <c r="P11551" i="24"/>
  <c r="P11777" i="24"/>
  <c r="P11778" i="24"/>
  <c r="P11473" i="24"/>
  <c r="P11617" i="24"/>
  <c r="P11663" i="24"/>
  <c r="P11779" i="24"/>
  <c r="P11780" i="24"/>
  <c r="P11618" i="24"/>
  <c r="P11474" i="24"/>
  <c r="P11475" i="24"/>
  <c r="P11726" i="24"/>
  <c r="P11727" i="24"/>
  <c r="P11619" i="24"/>
  <c r="P11728" i="24"/>
  <c r="P11729" i="24"/>
  <c r="P11664" i="24"/>
  <c r="P11665" i="24"/>
  <c r="P11730" i="24"/>
  <c r="P11666" i="24"/>
  <c r="P11781" i="24"/>
  <c r="P11731" i="24"/>
  <c r="P11907" i="24"/>
  <c r="P11667" i="24"/>
  <c r="P11732" i="24"/>
  <c r="P11733" i="24"/>
  <c r="P11782" i="24"/>
  <c r="P11783" i="24"/>
  <c r="P11784" i="24"/>
  <c r="P11785" i="24"/>
  <c r="P11850" i="24"/>
  <c r="P11851" i="24"/>
  <c r="P11734" i="24"/>
  <c r="P11735" i="24"/>
  <c r="P11852" i="24"/>
  <c r="P11736" i="24"/>
  <c r="P11853" i="24"/>
  <c r="P11908" i="24"/>
  <c r="P11786" i="24"/>
  <c r="P11737" i="24"/>
  <c r="P11738" i="24"/>
  <c r="P11739" i="24"/>
  <c r="P11787" i="24"/>
  <c r="P11788" i="24"/>
  <c r="P11854" i="24"/>
  <c r="P11789" i="24"/>
  <c r="P11790" i="24"/>
  <c r="P11791" i="24"/>
  <c r="P11962" i="24"/>
  <c r="P11909" i="24"/>
  <c r="P11910" i="24"/>
  <c r="P11855" i="24"/>
  <c r="P11911" i="24"/>
  <c r="P11912" i="24"/>
  <c r="P11913" i="24"/>
  <c r="P11914" i="24"/>
  <c r="P11792" i="24"/>
  <c r="P11856" i="24"/>
  <c r="P11963" i="24"/>
  <c r="P11915" i="24"/>
  <c r="P11857" i="24"/>
  <c r="P11858" i="24"/>
  <c r="P11859" i="24"/>
  <c r="P11964" i="24"/>
  <c r="P11916" i="24"/>
  <c r="P11965" i="24"/>
  <c r="P11917" i="24"/>
  <c r="P11860" i="24"/>
  <c r="P11918" i="24"/>
  <c r="P12025" i="24"/>
  <c r="P12077" i="24"/>
  <c r="P12078" i="24"/>
  <c r="P11861" i="24"/>
  <c r="P11966" i="24"/>
  <c r="P11919" i="24"/>
  <c r="P12026" i="24"/>
  <c r="P12027" i="24"/>
  <c r="P12079" i="24"/>
  <c r="P12080" i="24"/>
  <c r="P11793" i="24"/>
  <c r="P11794" i="24"/>
  <c r="P12215" i="24"/>
  <c r="P11967" i="24"/>
  <c r="P12028" i="24"/>
  <c r="P12029" i="24"/>
  <c r="P12030" i="24"/>
  <c r="P12081" i="24"/>
  <c r="P12216" i="24"/>
  <c r="P11968" i="24"/>
  <c r="P12031" i="24"/>
  <c r="P11969" i="24"/>
  <c r="P12217" i="24"/>
  <c r="P11970" i="24"/>
  <c r="P12032" i="24"/>
  <c r="P12150" i="24"/>
  <c r="P12033" i="24"/>
  <c r="P12034" i="24"/>
  <c r="P12035" i="24"/>
  <c r="P12082" i="24"/>
  <c r="P12083" i="24"/>
  <c r="P12151" i="24"/>
  <c r="P12036" i="24"/>
  <c r="P12084" i="24"/>
  <c r="P12152" i="24"/>
  <c r="P12037" i="24"/>
  <c r="P12038" i="24"/>
  <c r="P12039" i="24"/>
  <c r="P12153" i="24"/>
  <c r="P12154" i="24"/>
  <c r="P12155" i="24"/>
  <c r="P12277" i="24"/>
  <c r="P12085" i="24"/>
  <c r="P12218" i="24"/>
  <c r="P12219" i="24"/>
  <c r="P12220" i="24"/>
  <c r="P12278" i="24"/>
  <c r="P12086" i="24"/>
  <c r="P12221" i="24"/>
  <c r="P12279" i="24"/>
  <c r="P12280" i="24"/>
  <c r="P12222" i="24"/>
  <c r="P12281" i="24"/>
  <c r="P12282" i="24"/>
  <c r="P12223" i="24"/>
  <c r="P12156" i="24"/>
  <c r="P12157" i="24"/>
  <c r="P12158" i="24"/>
  <c r="P12283" i="24"/>
  <c r="P12087" i="24"/>
  <c r="P12088" i="24"/>
  <c r="P12089" i="24"/>
  <c r="P12224" i="24"/>
  <c r="P12392" i="24"/>
  <c r="P12393" i="24"/>
  <c r="P12225" i="24"/>
  <c r="P12345" i="24"/>
  <c r="P12090" i="24"/>
  <c r="P12091" i="24"/>
  <c r="P12346" i="24"/>
  <c r="P12394" i="24"/>
  <c r="P12395" i="24"/>
  <c r="P12347" i="24"/>
  <c r="P12284" i="24"/>
  <c r="P12528" i="24"/>
  <c r="P12396" i="24"/>
  <c r="P12348" i="24"/>
  <c r="P12285" i="24"/>
  <c r="P12286" i="24"/>
  <c r="P12349" i="24"/>
  <c r="P12159" i="24"/>
  <c r="P12287" i="24"/>
  <c r="P12350" i="24"/>
  <c r="P12288" i="24"/>
  <c r="P12351" i="24"/>
  <c r="P12467" i="24"/>
  <c r="P12397" i="24"/>
  <c r="P12398" i="24"/>
  <c r="P12399" i="24"/>
  <c r="P12400" i="24"/>
  <c r="P12468" i="24"/>
  <c r="P12352" i="24"/>
  <c r="P12353" i="24"/>
  <c r="P12354" i="24"/>
  <c r="P12355" i="24"/>
  <c r="P12356" i="24"/>
  <c r="P12469" i="24"/>
  <c r="P12357" i="24"/>
  <c r="P12470" i="24"/>
  <c r="P12471" i="24"/>
  <c r="P12529" i="24"/>
  <c r="P12358" i="24"/>
  <c r="P12359" i="24"/>
  <c r="P12472" i="24"/>
  <c r="P12360" i="24"/>
  <c r="P12530" i="24"/>
  <c r="P12401" i="24"/>
  <c r="P12402" i="24"/>
  <c r="P12403" i="24"/>
  <c r="P12404" i="24"/>
  <c r="P12592" i="24"/>
  <c r="P12531" i="24"/>
  <c r="P12532" i="24"/>
  <c r="P12533" i="24"/>
  <c r="P12593" i="24"/>
  <c r="P12405" i="24"/>
  <c r="P12406" i="24"/>
  <c r="P12473" i="24"/>
  <c r="P12534" i="24"/>
  <c r="P12474" i="24"/>
  <c r="P12475" i="24"/>
  <c r="P12476" i="24"/>
  <c r="P12594" i="24"/>
  <c r="P12535" i="24"/>
  <c r="P12536" i="24"/>
  <c r="P12537" i="24"/>
  <c r="P12477" i="24"/>
  <c r="P12595" i="24"/>
  <c r="P12407" i="24"/>
  <c r="P12538" i="24"/>
  <c r="P12408" i="24"/>
  <c r="P12409" i="24"/>
  <c r="P12775" i="24"/>
  <c r="P12776" i="24"/>
  <c r="P12539" i="24"/>
  <c r="P12716" i="24"/>
  <c r="P12717" i="24"/>
  <c r="P12649" i="24"/>
  <c r="P12540" i="24"/>
  <c r="P12650" i="24"/>
  <c r="P12651" i="24"/>
  <c r="P12652" i="24"/>
  <c r="P12777" i="24"/>
  <c r="P12841" i="24"/>
  <c r="P12596" i="24"/>
  <c r="P12597" i="24"/>
  <c r="P12718" i="24"/>
  <c r="P12653" i="24"/>
  <c r="P12654" i="24"/>
  <c r="P12655" i="24"/>
  <c r="P12598" i="24"/>
  <c r="P12599" i="24"/>
  <c r="P12541" i="24"/>
  <c r="P12542" i="24"/>
  <c r="P12656" i="24"/>
  <c r="P12657" i="24"/>
  <c r="P12842" i="24"/>
  <c r="P12719" i="24"/>
  <c r="P12720" i="24"/>
  <c r="P12721" i="24"/>
  <c r="P12658" i="24"/>
  <c r="P12659" i="24"/>
  <c r="P12660" i="24"/>
  <c r="P12661" i="24"/>
  <c r="P12778" i="24"/>
  <c r="P12662" i="24"/>
  <c r="P12779" i="24"/>
  <c r="P12722" i="24"/>
  <c r="P12723" i="24"/>
  <c r="P12724" i="24"/>
  <c r="P12780" i="24"/>
  <c r="P12843" i="24"/>
  <c r="P12725" i="24"/>
  <c r="P12663" i="24"/>
  <c r="P12726" i="24"/>
  <c r="P12844" i="24"/>
  <c r="P12874" i="24"/>
  <c r="P12727" i="24"/>
  <c r="P12875" i="24"/>
  <c r="P12845" i="24"/>
  <c r="P12781" i="24"/>
  <c r="P12782" i="24"/>
  <c r="P12876" i="24"/>
  <c r="P12728" i="24"/>
  <c r="P12729" i="24"/>
  <c r="P12730" i="24"/>
  <c r="P12846" i="24"/>
  <c r="P12783" i="24"/>
  <c r="P12731" i="24"/>
  <c r="P12917" i="24"/>
  <c r="P12784" i="24"/>
  <c r="P12785" i="24"/>
  <c r="P12877" i="24"/>
  <c r="P12847" i="24"/>
  <c r="P12786" i="24"/>
  <c r="P12918" i="24"/>
  <c r="P12919" i="24"/>
  <c r="P12787" i="24"/>
  <c r="P12848" i="24"/>
  <c r="P12732" i="24"/>
  <c r="P12733" i="24"/>
  <c r="P12979" i="24"/>
  <c r="P12849" i="24"/>
  <c r="P12980" i="24"/>
  <c r="P12981" i="24"/>
  <c r="P12850" i="24"/>
  <c r="P12851" i="24"/>
  <c r="P12920" i="24"/>
  <c r="P12921" i="24"/>
  <c r="P12922" i="24"/>
  <c r="P12982" i="24"/>
  <c r="P12983" i="24"/>
  <c r="P6061" i="24"/>
  <c r="P5984" i="24"/>
  <c r="P5985" i="24"/>
  <c r="P5986" i="24"/>
  <c r="P5987" i="24"/>
  <c r="P5988" i="24"/>
  <c r="P6016" i="24"/>
  <c r="P5849" i="24"/>
  <c r="P5850" i="24"/>
  <c r="P6062" i="24"/>
  <c r="P6115" i="24"/>
  <c r="P6174" i="24"/>
  <c r="P6063" i="24"/>
  <c r="P6017" i="24"/>
  <c r="P6018" i="24"/>
  <c r="P6019" i="24"/>
  <c r="P6064" i="24"/>
  <c r="P6020" i="24"/>
  <c r="P6021" i="24"/>
  <c r="P6116" i="24"/>
  <c r="P6065" i="24"/>
  <c r="P6066" i="24"/>
  <c r="P6274" i="24"/>
  <c r="P6222" i="24"/>
  <c r="P6067" i="24"/>
  <c r="P6117" i="24"/>
  <c r="P6068" i="24"/>
  <c r="P6069" i="24"/>
  <c r="P6070" i="24"/>
  <c r="P6175" i="24"/>
  <c r="P6071" i="24"/>
  <c r="P6118" i="24"/>
  <c r="P6072" i="24"/>
  <c r="P6073" i="24"/>
  <c r="P6074" i="24"/>
  <c r="P6176" i="24"/>
  <c r="P6075" i="24"/>
  <c r="P6119" i="24"/>
  <c r="P6120" i="24"/>
  <c r="P6076" i="24"/>
  <c r="P6077" i="24"/>
  <c r="P6078" i="24"/>
  <c r="P6079" i="24"/>
  <c r="P6177" i="24"/>
  <c r="P6121" i="24"/>
  <c r="P6122" i="24"/>
  <c r="P6123" i="24"/>
  <c r="P6178" i="24"/>
  <c r="P6223" i="24"/>
  <c r="P6224" i="24"/>
  <c r="P6225" i="24"/>
  <c r="P6179" i="24"/>
  <c r="P6180" i="24"/>
  <c r="P6124" i="24"/>
  <c r="P6125" i="24"/>
  <c r="P6126" i="24"/>
  <c r="P6226" i="24"/>
  <c r="P6227" i="24"/>
  <c r="P6127" i="24"/>
  <c r="P6128" i="24"/>
  <c r="P6129" i="24"/>
  <c r="P6130" i="24"/>
  <c r="P6275" i="24"/>
  <c r="P6228" i="24"/>
  <c r="P6276" i="24"/>
  <c r="P6277" i="24"/>
  <c r="P6181" i="24"/>
  <c r="P6229" i="24"/>
  <c r="P6230" i="24"/>
  <c r="P6182" i="24"/>
  <c r="P6183" i="24"/>
  <c r="P6184" i="24"/>
  <c r="P6185" i="24"/>
  <c r="P6186" i="24"/>
  <c r="P6131" i="24"/>
  <c r="P6314" i="24"/>
  <c r="P6132" i="24"/>
  <c r="P6133" i="24"/>
  <c r="P6231" i="24"/>
  <c r="P6278" i="24"/>
  <c r="P6315" i="24"/>
  <c r="P6232" i="24"/>
  <c r="P6356" i="24"/>
  <c r="P6316" i="24"/>
  <c r="P6279" i="24"/>
  <c r="P6357" i="24"/>
  <c r="P6317" i="24"/>
  <c r="P6280" i="24"/>
  <c r="P6318" i="24"/>
  <c r="P6358" i="24"/>
  <c r="P6281" i="24"/>
  <c r="P6319" i="24"/>
  <c r="P6282" i="24"/>
  <c r="P6519" i="24"/>
  <c r="P6320" i="24"/>
  <c r="P6520" i="24"/>
  <c r="P6283" i="24"/>
  <c r="P6284" i="24"/>
  <c r="P6321" i="24"/>
  <c r="P6322" i="24"/>
  <c r="P6323" i="24"/>
  <c r="P6324" i="24"/>
  <c r="P6359" i="24"/>
  <c r="P6325" i="24"/>
  <c r="P6360" i="24"/>
  <c r="P6404" i="24"/>
  <c r="P6405" i="24"/>
  <c r="P6361" i="24"/>
  <c r="P6326" i="24"/>
  <c r="P6449" i="24"/>
  <c r="P6406" i="24"/>
  <c r="P6362" i="24"/>
  <c r="P6327" i="24"/>
  <c r="P6450" i="24"/>
  <c r="P6363" i="24"/>
  <c r="P6407" i="24"/>
  <c r="P6364" i="24"/>
  <c r="P6365" i="24"/>
  <c r="P6521" i="24"/>
  <c r="P6408" i="24"/>
  <c r="P6409" i="24"/>
  <c r="P6366" i="24"/>
  <c r="P6367" i="24"/>
  <c r="P6451" i="24"/>
  <c r="P6368" i="24"/>
  <c r="P6410" i="24"/>
  <c r="P6452" i="24"/>
  <c r="P6453" i="24"/>
  <c r="P6592" i="24"/>
  <c r="P6411" i="24"/>
  <c r="P6412" i="24"/>
  <c r="P6413" i="24"/>
  <c r="P6522" i="24"/>
  <c r="P6454" i="24"/>
  <c r="P6523" i="24"/>
  <c r="P6593" i="24"/>
  <c r="P6594" i="24"/>
  <c r="P6524" i="24"/>
  <c r="P6525" i="24"/>
  <c r="P6526" i="24"/>
  <c r="P6527" i="24"/>
  <c r="P6595" i="24"/>
  <c r="P6455" i="24"/>
  <c r="P6456" i="24"/>
  <c r="P6528" i="24"/>
  <c r="P6529" i="24"/>
  <c r="P6530" i="24"/>
  <c r="P6531" i="24"/>
  <c r="P6666" i="24"/>
  <c r="P6532" i="24"/>
  <c r="P6667" i="24"/>
  <c r="P6533" i="24"/>
  <c r="P6534" i="24"/>
  <c r="P6535" i="24"/>
  <c r="P6536" i="24"/>
  <c r="P6537" i="24"/>
  <c r="P6538" i="24"/>
  <c r="P6414" i="24"/>
  <c r="P6415" i="24"/>
  <c r="P6539" i="24"/>
  <c r="P6540" i="24"/>
  <c r="P6802" i="24"/>
  <c r="P6541" i="24"/>
  <c r="P6596" i="24"/>
  <c r="P6542" i="24"/>
  <c r="P6597" i="24"/>
  <c r="P6598" i="24"/>
  <c r="P6599" i="24"/>
  <c r="P6600" i="24"/>
  <c r="P6601" i="24"/>
  <c r="P6602" i="24"/>
  <c r="P6603" i="24"/>
  <c r="P6604" i="24"/>
  <c r="P6712" i="24"/>
  <c r="P6605" i="24"/>
  <c r="P6606" i="24"/>
  <c r="P6607" i="24"/>
  <c r="P6668" i="24"/>
  <c r="P6713" i="24"/>
  <c r="P6608" i="24"/>
  <c r="P6609" i="24"/>
  <c r="P6610" i="24"/>
  <c r="P6611" i="24"/>
  <c r="P6612" i="24"/>
  <c r="P6759" i="24"/>
  <c r="P6613" i="24"/>
  <c r="P6614" i="24"/>
  <c r="P6615" i="24"/>
  <c r="P6714" i="24"/>
  <c r="P6803" i="24"/>
  <c r="P6616" i="24"/>
  <c r="P6760" i="24"/>
  <c r="P6669" i="24"/>
  <c r="P6715" i="24"/>
  <c r="P6670" i="24"/>
  <c r="P6804" i="24"/>
  <c r="P6716" i="24"/>
  <c r="P6671" i="24"/>
  <c r="P6543" i="24"/>
  <c r="P6761" i="24"/>
  <c r="P6672" i="24"/>
  <c r="P6805" i="24"/>
  <c r="P7042" i="24"/>
  <c r="P7043" i="24"/>
  <c r="P6717" i="24"/>
  <c r="P6762" i="24"/>
  <c r="P6806" i="24"/>
  <c r="P6763" i="24"/>
  <c r="P6764" i="24"/>
  <c r="P6765" i="24"/>
  <c r="P6718" i="24"/>
  <c r="P6719" i="24"/>
  <c r="P6766" i="24"/>
  <c r="P6720" i="24"/>
  <c r="P6807" i="24"/>
  <c r="P6913" i="24"/>
  <c r="P6767" i="24"/>
  <c r="P6768" i="24"/>
  <c r="P6914" i="24"/>
  <c r="P6915" i="24"/>
  <c r="P6808" i="24"/>
  <c r="P6916" i="24"/>
  <c r="P6769" i="24"/>
  <c r="P6809" i="24"/>
  <c r="P6770" i="24"/>
  <c r="P6810" i="24"/>
  <c r="P6771" i="24"/>
  <c r="P6811" i="24"/>
  <c r="P6812" i="24"/>
  <c r="P6917" i="24"/>
  <c r="P7003" i="24"/>
  <c r="P6813" i="24"/>
  <c r="P6814" i="24"/>
  <c r="P6815" i="24"/>
  <c r="P6816" i="24"/>
  <c r="P7044" i="24"/>
  <c r="P6918" i="24"/>
  <c r="P6919" i="24"/>
  <c r="P6817" i="24"/>
  <c r="P6818" i="24"/>
  <c r="P6819" i="24"/>
  <c r="P7004" i="24"/>
  <c r="P7005" i="24"/>
  <c r="P6920" i="24"/>
  <c r="P6921" i="24"/>
  <c r="P6820" i="24"/>
  <c r="P6922" i="24"/>
  <c r="P6923" i="24"/>
  <c r="P6924" i="24"/>
  <c r="P6821" i="24"/>
  <c r="P6822" i="24"/>
  <c r="P6925" i="24"/>
  <c r="P6926" i="24"/>
  <c r="P6927" i="24"/>
  <c r="P6928" i="24"/>
  <c r="P7045" i="24"/>
  <c r="P6929" i="24"/>
  <c r="P7006" i="24"/>
  <c r="P7007" i="24"/>
  <c r="P6823" i="24"/>
  <c r="P6824" i="24"/>
  <c r="P7008" i="24"/>
  <c r="P7046" i="24"/>
  <c r="P7009" i="24"/>
  <c r="P7010" i="24"/>
  <c r="P7047" i="24"/>
  <c r="P6825" i="24"/>
  <c r="P7114" i="24"/>
  <c r="P7011" i="24"/>
  <c r="P7012" i="24"/>
  <c r="P7048" i="24"/>
  <c r="P7013" i="24"/>
  <c r="P7014" i="24"/>
  <c r="P7115" i="24"/>
  <c r="P7049" i="24"/>
  <c r="P7050" i="24"/>
  <c r="P7015" i="24"/>
  <c r="P7016" i="24"/>
  <c r="P7051" i="24"/>
  <c r="P7017" i="24"/>
  <c r="P7052" i="24"/>
  <c r="P7053" i="24"/>
  <c r="P7054" i="24"/>
  <c r="P7162" i="24"/>
  <c r="P6826" i="24"/>
  <c r="P6827" i="24"/>
  <c r="P6930" i="24"/>
  <c r="P7116" i="24"/>
  <c r="P7055" i="24"/>
  <c r="P7056" i="24"/>
  <c r="P7057" i="24"/>
  <c r="P7058" i="24"/>
  <c r="P7117" i="24"/>
  <c r="P7118" i="24"/>
  <c r="P7059" i="24"/>
  <c r="P7060" i="24"/>
  <c r="P7061" i="24"/>
  <c r="P7119" i="24"/>
  <c r="P7120" i="24"/>
  <c r="P7062" i="24"/>
  <c r="P7121" i="24"/>
  <c r="P7207" i="24"/>
  <c r="P7063" i="24"/>
  <c r="P7018" i="24"/>
  <c r="P7019" i="24"/>
  <c r="P7163" i="24"/>
  <c r="P7020" i="24"/>
  <c r="P7164" i="24"/>
  <c r="P7122" i="24"/>
  <c r="P7208" i="24"/>
  <c r="P7123" i="24"/>
  <c r="P7165" i="24"/>
  <c r="P7124" i="24"/>
  <c r="P7125" i="24"/>
  <c r="P7315" i="24"/>
  <c r="P7255" i="24"/>
  <c r="P7064" i="24"/>
  <c r="P7065" i="24"/>
  <c r="P7316" i="24"/>
  <c r="P7256" i="24"/>
  <c r="P7257" i="24"/>
  <c r="P7258" i="24"/>
  <c r="P7209" i="24"/>
  <c r="P7166" i="24"/>
  <c r="P7167" i="24"/>
  <c r="P7210" i="24"/>
  <c r="P7472" i="24"/>
  <c r="P7473" i="24"/>
  <c r="P7259" i="24"/>
  <c r="P7211" i="24"/>
  <c r="P7260" i="24"/>
  <c r="P7261" i="24"/>
  <c r="P7262" i="24"/>
  <c r="P7212" i="24"/>
  <c r="P7263" i="24"/>
  <c r="P7264" i="24"/>
  <c r="P7213" i="24"/>
  <c r="P7214" i="24"/>
  <c r="P7317" i="24"/>
  <c r="P7215" i="24"/>
  <c r="P7318" i="24"/>
  <c r="P7265" i="24"/>
  <c r="P7374" i="24"/>
  <c r="P7375" i="24"/>
  <c r="P7266" i="24"/>
  <c r="P7267" i="24"/>
  <c r="P7425" i="24"/>
  <c r="P7376" i="24"/>
  <c r="P7377" i="24"/>
  <c r="P7378" i="24"/>
  <c r="P7474" i="24"/>
  <c r="P7319" i="24"/>
  <c r="P7320" i="24"/>
  <c r="P7379" i="24"/>
  <c r="P7321" i="24"/>
  <c r="P7322" i="24"/>
  <c r="P7323" i="24"/>
  <c r="P7324" i="24"/>
  <c r="P7380" i="24"/>
  <c r="P7426" i="24"/>
  <c r="P7325" i="24"/>
  <c r="P7326" i="24"/>
  <c r="P7327" i="24"/>
  <c r="P7427" i="24"/>
  <c r="P7328" i="24"/>
  <c r="P7381" i="24"/>
  <c r="P7428" i="24"/>
  <c r="P7475" i="24"/>
  <c r="P7382" i="24"/>
  <c r="P7383" i="24"/>
  <c r="P7384" i="24"/>
  <c r="P7385" i="24"/>
  <c r="P7386" i="24"/>
  <c r="P7429" i="24"/>
  <c r="P7430" i="24"/>
  <c r="P7431" i="24"/>
  <c r="P7571" i="24"/>
  <c r="P7572" i="24"/>
  <c r="P7512" i="24"/>
  <c r="P7329" i="24"/>
  <c r="P7330" i="24"/>
  <c r="P7432" i="24"/>
  <c r="P7476" i="24"/>
  <c r="P7477" i="24"/>
  <c r="P7513" i="24"/>
  <c r="P7433" i="24"/>
  <c r="P7434" i="24"/>
  <c r="P7435" i="24"/>
  <c r="P7514" i="24"/>
  <c r="P7515" i="24"/>
  <c r="P7478" i="24"/>
  <c r="P7479" i="24"/>
  <c r="P7516" i="24"/>
  <c r="P7517" i="24"/>
  <c r="P7480" i="24"/>
  <c r="P7481" i="24"/>
  <c r="P7518" i="24"/>
  <c r="P7519" i="24"/>
  <c r="P7482" i="24"/>
  <c r="P7573" i="24"/>
  <c r="P7715" i="24"/>
  <c r="P7483" i="24"/>
  <c r="P7484" i="24"/>
  <c r="P7673" i="24"/>
  <c r="P7520" i="24"/>
  <c r="P7574" i="24"/>
  <c r="P7521" i="24"/>
  <c r="P7522" i="24"/>
  <c r="P7628" i="24"/>
  <c r="P7523" i="24"/>
  <c r="P7575" i="24"/>
  <c r="P7629" i="24"/>
  <c r="P7524" i="24"/>
  <c r="P7630" i="24"/>
  <c r="P7525" i="24"/>
  <c r="P7526" i="24"/>
  <c r="P7576" i="24"/>
  <c r="P7631" i="24"/>
  <c r="P7577" i="24"/>
  <c r="P7578" i="24"/>
  <c r="P7579" i="24"/>
  <c r="P7632" i="24"/>
  <c r="P7674" i="24"/>
  <c r="P7633" i="24"/>
  <c r="P7580" i="24"/>
  <c r="P7581" i="24"/>
  <c r="P7634" i="24"/>
  <c r="P7582" i="24"/>
  <c r="P7583" i="24"/>
  <c r="P7584" i="24"/>
  <c r="P7716" i="24"/>
  <c r="P7675" i="24"/>
  <c r="P7585" i="24"/>
  <c r="P7676" i="24"/>
  <c r="P7635" i="24"/>
  <c r="P7677" i="24"/>
  <c r="P7717" i="24"/>
  <c r="P7678" i="24"/>
  <c r="P7679" i="24"/>
  <c r="P7636" i="24"/>
  <c r="P7637" i="24"/>
  <c r="P7586" i="24"/>
  <c r="P7680" i="24"/>
  <c r="P7681" i="24"/>
  <c r="P7718" i="24"/>
  <c r="P7719" i="24"/>
  <c r="P7762" i="24"/>
  <c r="P7815" i="24"/>
  <c r="P7816" i="24"/>
  <c r="P7763" i="24"/>
  <c r="P7764" i="24"/>
  <c r="P7587" i="24"/>
  <c r="P7588" i="24"/>
  <c r="P7765" i="24"/>
  <c r="P7766" i="24"/>
  <c r="P7720" i="24"/>
  <c r="P7767" i="24"/>
  <c r="P7768" i="24"/>
  <c r="P7721" i="24"/>
  <c r="P7722" i="24"/>
  <c r="P7896" i="24"/>
  <c r="P7769" i="24"/>
  <c r="P7897" i="24"/>
  <c r="P7723" i="24"/>
  <c r="P7724" i="24"/>
  <c r="P7898" i="24"/>
  <c r="P7899" i="24"/>
  <c r="P7817" i="24"/>
  <c r="P7770" i="24"/>
  <c r="P7771" i="24"/>
  <c r="P7818" i="24"/>
  <c r="P7819" i="24"/>
  <c r="P7772" i="24"/>
  <c r="P7773" i="24"/>
  <c r="P7774" i="24"/>
  <c r="P7775" i="24"/>
  <c r="P7776" i="24"/>
  <c r="P7900" i="24"/>
  <c r="P7901" i="24"/>
  <c r="P7820" i="24"/>
  <c r="P7902" i="24"/>
  <c r="P7777" i="24"/>
  <c r="P7903" i="24"/>
  <c r="P7904" i="24"/>
  <c r="P7821" i="24"/>
  <c r="P7822" i="24"/>
  <c r="P7823" i="24"/>
  <c r="P7824" i="24"/>
  <c r="P7905" i="24"/>
  <c r="P7906" i="24"/>
  <c r="P7907" i="24"/>
  <c r="P7825" i="24"/>
  <c r="P7908" i="24"/>
  <c r="P7909" i="24"/>
  <c r="P7910" i="24"/>
  <c r="P7826" i="24"/>
  <c r="P7827" i="24"/>
  <c r="P7911" i="24"/>
  <c r="P7912" i="24"/>
  <c r="P7725" i="24"/>
  <c r="P7726" i="24"/>
  <c r="P7828" i="24"/>
  <c r="P7913" i="24"/>
  <c r="P7914" i="24"/>
  <c r="P8010" i="24"/>
  <c r="P7915" i="24"/>
  <c r="P7916" i="24"/>
  <c r="P7917" i="24"/>
  <c r="P7918" i="24"/>
  <c r="P7919" i="24"/>
  <c r="P7920" i="24"/>
  <c r="P7921" i="24"/>
  <c r="P7922" i="24"/>
  <c r="P7829" i="24"/>
  <c r="P7830" i="24"/>
  <c r="P8011" i="24"/>
  <c r="P7923" i="24"/>
  <c r="P8012" i="24"/>
  <c r="P7924" i="24"/>
  <c r="P7925" i="24"/>
  <c r="P8013" i="24"/>
  <c r="P8079" i="24"/>
  <c r="P8080" i="24"/>
  <c r="P7926" i="24"/>
  <c r="P7927" i="24"/>
  <c r="P7928" i="24"/>
  <c r="P8014" i="24"/>
  <c r="P8015" i="24"/>
  <c r="P8016" i="24"/>
  <c r="P8017" i="24"/>
  <c r="P8018" i="24"/>
  <c r="P8019" i="24"/>
  <c r="P8020" i="24"/>
  <c r="P8081" i="24"/>
  <c r="P8021" i="24"/>
  <c r="P8022" i="24"/>
  <c r="P8023" i="24"/>
  <c r="P8024" i="24"/>
  <c r="P8025" i="24"/>
  <c r="P8026" i="24"/>
  <c r="P8290" i="24"/>
  <c r="P8291" i="24"/>
  <c r="P8082" i="24"/>
  <c r="P8027" i="24"/>
  <c r="P8083" i="24"/>
  <c r="P8028" i="24"/>
  <c r="P8029" i="24"/>
  <c r="P8030" i="24"/>
  <c r="P8084" i="24"/>
  <c r="P8031" i="24"/>
  <c r="P8085" i="24"/>
  <c r="P8136" i="24"/>
  <c r="P8137" i="24"/>
  <c r="P8086" i="24"/>
  <c r="P8138" i="24"/>
  <c r="P8087" i="24"/>
  <c r="P8088" i="24"/>
  <c r="P8032" i="24"/>
  <c r="P8192" i="24"/>
  <c r="P8193" i="24"/>
  <c r="P8194" i="24"/>
  <c r="P8139" i="24"/>
  <c r="P8140" i="24"/>
  <c r="P8195" i="24"/>
  <c r="P8141" i="24"/>
  <c r="P8142" i="24"/>
  <c r="P8089" i="24"/>
  <c r="P8090" i="24"/>
  <c r="P8143" i="24"/>
  <c r="P8091" i="24"/>
  <c r="P8196" i="24"/>
  <c r="P8144" i="24"/>
  <c r="P8092" i="24"/>
  <c r="P8292" i="24"/>
  <c r="P8145" i="24"/>
  <c r="P8197" i="24"/>
  <c r="P8293" i="24"/>
  <c r="P8198" i="24"/>
  <c r="P8294" i="24"/>
  <c r="P8295" i="24"/>
  <c r="P8146" i="24"/>
  <c r="P8147" i="24"/>
  <c r="P8093" i="24"/>
  <c r="P8296" i="24"/>
  <c r="P8297" i="24"/>
  <c r="P8298" i="24"/>
  <c r="P8299" i="24"/>
  <c r="P8199" i="24"/>
  <c r="P8094" i="24"/>
  <c r="P8300" i="24"/>
  <c r="P8200" i="24"/>
  <c r="P8201" i="24"/>
  <c r="P8301" i="24"/>
  <c r="P8302" i="24"/>
  <c r="P8303" i="24"/>
  <c r="P8540" i="24"/>
  <c r="P8304" i="24"/>
  <c r="P8305" i="24"/>
  <c r="P8306" i="24"/>
  <c r="P8307" i="24"/>
  <c r="P8541" i="24"/>
  <c r="P8308" i="24"/>
  <c r="P8309" i="24"/>
  <c r="P8310" i="24"/>
  <c r="P8311" i="24"/>
  <c r="P8312" i="24"/>
  <c r="P8313" i="24"/>
  <c r="P8314" i="24"/>
  <c r="P8315" i="24"/>
  <c r="P8393" i="24"/>
  <c r="P8202" i="24"/>
  <c r="P8394" i="24"/>
  <c r="P8395" i="24"/>
  <c r="P8316" i="24"/>
  <c r="P8317" i="24"/>
  <c r="P8483" i="24"/>
  <c r="P8318" i="24"/>
  <c r="P8396" i="24"/>
  <c r="P8319" i="24"/>
  <c r="P8320" i="24"/>
  <c r="P8321" i="24"/>
  <c r="P8397" i="24"/>
  <c r="P8322" i="24"/>
  <c r="P8542" i="24"/>
  <c r="P8398" i="24"/>
  <c r="P8399" i="24"/>
  <c r="P8543" i="24"/>
  <c r="P8484" i="24"/>
  <c r="P8400" i="24"/>
  <c r="P8401" i="24"/>
  <c r="P8544" i="24"/>
  <c r="P8485" i="24"/>
  <c r="P8486" i="24"/>
  <c r="P8487" i="24"/>
  <c r="P8402" i="24"/>
  <c r="P8403" i="24"/>
  <c r="P8545" i="24"/>
  <c r="P8404" i="24"/>
  <c r="P8405" i="24"/>
  <c r="P8406" i="24"/>
  <c r="P8488" i="24"/>
  <c r="P8407" i="24"/>
  <c r="P8408" i="24"/>
  <c r="P8409" i="24"/>
  <c r="P8410" i="24"/>
  <c r="P8489" i="24"/>
  <c r="P8546" i="24"/>
  <c r="P8490" i="24"/>
  <c r="P8491" i="24"/>
  <c r="P8492" i="24"/>
  <c r="P8493" i="24"/>
  <c r="P8411" i="24"/>
  <c r="P8607" i="24"/>
  <c r="P8323" i="24"/>
  <c r="P8324" i="24"/>
  <c r="P8608" i="24"/>
  <c r="P8547" i="24"/>
  <c r="P8494" i="24"/>
  <c r="P8495" i="24"/>
  <c r="P8797" i="24"/>
  <c r="P8798" i="24"/>
  <c r="P8609" i="24"/>
  <c r="P8610" i="24"/>
  <c r="P8548" i="24"/>
  <c r="P8665" i="24"/>
  <c r="P8549" i="24"/>
  <c r="P8550" i="24"/>
  <c r="P8738" i="24"/>
  <c r="P8551" i="24"/>
  <c r="P8666" i="24"/>
  <c r="P8667" i="24"/>
  <c r="P8668" i="24"/>
  <c r="P8611" i="24"/>
  <c r="P8669" i="24"/>
  <c r="P8670" i="24"/>
  <c r="P8739" i="24"/>
  <c r="P8612" i="24"/>
  <c r="P8740" i="24"/>
  <c r="P8613" i="24"/>
  <c r="P8614" i="24"/>
  <c r="P8615" i="24"/>
  <c r="P8616" i="24"/>
  <c r="P8741" i="24"/>
  <c r="P8552" i="24"/>
  <c r="P8617" i="24"/>
  <c r="P8671" i="24"/>
  <c r="P8799" i="24"/>
  <c r="P8742" i="24"/>
  <c r="P8672" i="24"/>
  <c r="P8673" i="24"/>
  <c r="P8674" i="24"/>
  <c r="P8675" i="24"/>
  <c r="P8800" i="24"/>
  <c r="P8801" i="24"/>
  <c r="P8676" i="24"/>
  <c r="P8677" i="24"/>
  <c r="P8802" i="24"/>
  <c r="P8678" i="24"/>
  <c r="P8679" i="24"/>
  <c r="P8680" i="24"/>
  <c r="P8681" i="24"/>
  <c r="P8743" i="24"/>
  <c r="P8851" i="24"/>
  <c r="P8803" i="24"/>
  <c r="P8804" i="24"/>
  <c r="P8744" i="24"/>
  <c r="P8745" i="24"/>
  <c r="P8682" i="24"/>
  <c r="P8805" i="24"/>
  <c r="P8806" i="24"/>
  <c r="P8852" i="24"/>
  <c r="P8683" i="24"/>
  <c r="P8853" i="24"/>
  <c r="P8807" i="24"/>
  <c r="P8918" i="24"/>
  <c r="P8684" i="24"/>
  <c r="P8685" i="24"/>
  <c r="P8808" i="24"/>
  <c r="P8809" i="24"/>
  <c r="P8977" i="24"/>
  <c r="P8854" i="24"/>
  <c r="P8855" i="24"/>
  <c r="P8856" i="24"/>
  <c r="P8919" i="24"/>
  <c r="P8920" i="24"/>
  <c r="P8978" i="24"/>
  <c r="P8921" i="24"/>
  <c r="P8922" i="24"/>
  <c r="P8923" i="24"/>
  <c r="P8924" i="24"/>
  <c r="P8925" i="24"/>
  <c r="P8979" i="24"/>
  <c r="P9163" i="24"/>
  <c r="P8926" i="24"/>
  <c r="P8980" i="24"/>
  <c r="P8981" i="24"/>
  <c r="P8927" i="24"/>
  <c r="P8857" i="24"/>
  <c r="P8928" i="24"/>
  <c r="P8929" i="24"/>
  <c r="P8930" i="24"/>
  <c r="P8931" i="24"/>
  <c r="P8858" i="24"/>
  <c r="P8932" i="24"/>
  <c r="P8933" i="24"/>
  <c r="P8934" i="24"/>
  <c r="P8982" i="24"/>
  <c r="P8983" i="24"/>
  <c r="P8935" i="24"/>
  <c r="P8936" i="24"/>
  <c r="P8937" i="24"/>
  <c r="P8938" i="24"/>
  <c r="P8984" i="24"/>
  <c r="P8985" i="24"/>
  <c r="P8986" i="24"/>
  <c r="P8987" i="24"/>
  <c r="P9109" i="24"/>
  <c r="P9164" i="24"/>
  <c r="P8988" i="24"/>
  <c r="P8989" i="24"/>
  <c r="P8990" i="24"/>
  <c r="P9110" i="24"/>
  <c r="P9041" i="24"/>
  <c r="P8859" i="24"/>
  <c r="P9042" i="24"/>
  <c r="P9111" i="24"/>
  <c r="P9112" i="24"/>
  <c r="P8991" i="24"/>
  <c r="P9165" i="24"/>
  <c r="P9113" i="24"/>
  <c r="P9043" i="24"/>
  <c r="P9044" i="24"/>
  <c r="P9114" i="24"/>
  <c r="P9045" i="24"/>
  <c r="P9046" i="24"/>
  <c r="P9166" i="24"/>
  <c r="P9047" i="24"/>
  <c r="P9048" i="24"/>
  <c r="P9049" i="24"/>
  <c r="P9229" i="24"/>
  <c r="P9167" i="24"/>
  <c r="P9230" i="24"/>
  <c r="P8992" i="24"/>
  <c r="P8993" i="24"/>
  <c r="P9298" i="24"/>
  <c r="P9115" i="24"/>
  <c r="P9168" i="24"/>
  <c r="P9379" i="24"/>
  <c r="P9169" i="24"/>
  <c r="P9170" i="24"/>
  <c r="P9481" i="24"/>
  <c r="P9171" i="24"/>
  <c r="P9172" i="24"/>
  <c r="P9231" i="24"/>
  <c r="P9482" i="24"/>
  <c r="P9232" i="24"/>
  <c r="P9299" i="24"/>
  <c r="P9233" i="24"/>
  <c r="P9234" i="24"/>
  <c r="P9173" i="24"/>
  <c r="P9174" i="24"/>
  <c r="P9175" i="24"/>
  <c r="P9235" i="24"/>
  <c r="P9176" i="24"/>
  <c r="P9300" i="24"/>
  <c r="P9301" i="24"/>
  <c r="P9236" i="24"/>
  <c r="P9302" i="24"/>
  <c r="P9303" i="24"/>
  <c r="P9237" i="24"/>
  <c r="P9238" i="24"/>
  <c r="P9239" i="24"/>
  <c r="P9425" i="24"/>
  <c r="P9240" i="24"/>
  <c r="P9241" i="24"/>
  <c r="P9380" i="24"/>
  <c r="P9304" i="24"/>
  <c r="P9305" i="24"/>
  <c r="P9426" i="24"/>
  <c r="P9306" i="24"/>
  <c r="P9307" i="24"/>
  <c r="P9427" i="24"/>
  <c r="P9428" i="24"/>
  <c r="P9483" i="24"/>
  <c r="P9381" i="24"/>
  <c r="P9382" i="24"/>
  <c r="P9429" i="24"/>
  <c r="P9430" i="24"/>
  <c r="P9308" i="24"/>
  <c r="P9383" i="24"/>
  <c r="P9309" i="24"/>
  <c r="P9310" i="24"/>
  <c r="P9431" i="24"/>
  <c r="P9311" i="24"/>
  <c r="P9312" i="24"/>
  <c r="P9384" i="24"/>
  <c r="P9313" i="24"/>
  <c r="P9314" i="24"/>
  <c r="P9385" i="24"/>
  <c r="P9315" i="24"/>
  <c r="P9432" i="24"/>
  <c r="P9433" i="24"/>
  <c r="P9434" i="24"/>
  <c r="P9435" i="24"/>
  <c r="P9484" i="24"/>
  <c r="P9436" i="24"/>
  <c r="P9386" i="24"/>
  <c r="P9387" i="24"/>
  <c r="P9437" i="24"/>
  <c r="P9602" i="24"/>
  <c r="P9603" i="24"/>
  <c r="P9604" i="24"/>
  <c r="P9485" i="24"/>
  <c r="P9486" i="24"/>
  <c r="P9545" i="24"/>
  <c r="P9316" i="24"/>
  <c r="P9317" i="24"/>
  <c r="P9727" i="24"/>
  <c r="P9546" i="24"/>
  <c r="P9547" i="24"/>
  <c r="P9388" i="24"/>
  <c r="P9487" i="24"/>
  <c r="P9488" i="24"/>
  <c r="P9489" i="24"/>
  <c r="P9548" i="24"/>
  <c r="P9490" i="24"/>
  <c r="P9605" i="24"/>
  <c r="P9491" i="24"/>
  <c r="P9549" i="24"/>
  <c r="P9606" i="24"/>
  <c r="P9607" i="24"/>
  <c r="P9608" i="24"/>
  <c r="P9609" i="24"/>
  <c r="P9610" i="24"/>
  <c r="P9728" i="24"/>
  <c r="P9550" i="24"/>
  <c r="P9611" i="24"/>
  <c r="P9612" i="24"/>
  <c r="P9613" i="24"/>
  <c r="P9551" i="24"/>
  <c r="P9552" i="24"/>
  <c r="P9553" i="24"/>
  <c r="P9673" i="24"/>
  <c r="P9674" i="24"/>
  <c r="P9729" i="24"/>
  <c r="P9788" i="24"/>
  <c r="P9675" i="24"/>
  <c r="P9614" i="24"/>
  <c r="P9615" i="24"/>
  <c r="P9616" i="24"/>
  <c r="P9617" i="24"/>
  <c r="P9618" i="24"/>
  <c r="P9619" i="24"/>
  <c r="P9676" i="24"/>
  <c r="P9789" i="24"/>
  <c r="P9620" i="24"/>
  <c r="P9730" i="24"/>
  <c r="P9731" i="24"/>
  <c r="P9621" i="24"/>
  <c r="P9732" i="24"/>
  <c r="P9677" i="24"/>
  <c r="P9733" i="24"/>
  <c r="P9678" i="24"/>
  <c r="P9734" i="24"/>
  <c r="P9735" i="24"/>
  <c r="P9736" i="24"/>
  <c r="P9737" i="24"/>
  <c r="P9622" i="24"/>
  <c r="P9679" i="24"/>
  <c r="P9790" i="24"/>
  <c r="P9791" i="24"/>
  <c r="P9680" i="24"/>
  <c r="P9681" i="24"/>
  <c r="P9738" i="24"/>
  <c r="P9841" i="24"/>
  <c r="P9842" i="24"/>
  <c r="P9950" i="24"/>
  <c r="P9951" i="24"/>
  <c r="P9792" i="24"/>
  <c r="P9623" i="24"/>
  <c r="P9624" i="24"/>
  <c r="P9793" i="24"/>
  <c r="P9887" i="24"/>
  <c r="P9888" i="24"/>
  <c r="P9794" i="24"/>
  <c r="P10019" i="24"/>
  <c r="P9795" i="24"/>
  <c r="P9952" i="24"/>
  <c r="P9843" i="24"/>
  <c r="P9844" i="24"/>
  <c r="P9796" i="24"/>
  <c r="P9845" i="24"/>
  <c r="P9846" i="24"/>
  <c r="P9797" i="24"/>
  <c r="P10020" i="24"/>
  <c r="P10021" i="24"/>
  <c r="P9798" i="24"/>
  <c r="P10022" i="24"/>
  <c r="P9847" i="24"/>
  <c r="P9848" i="24"/>
  <c r="P9849" i="24"/>
  <c r="P9889" i="24"/>
  <c r="P9890" i="24"/>
  <c r="P10047" i="24"/>
  <c r="P9891" i="24"/>
  <c r="P9892" i="24"/>
  <c r="P9893" i="24"/>
  <c r="P9850" i="24"/>
  <c r="P9851" i="24"/>
  <c r="P9894" i="24"/>
  <c r="P9852" i="24"/>
  <c r="P9895" i="24"/>
  <c r="P9896" i="24"/>
  <c r="P9897" i="24"/>
  <c r="P10281" i="24"/>
  <c r="P9953" i="24"/>
  <c r="P9954" i="24"/>
  <c r="P10023" i="24"/>
  <c r="P9898" i="24"/>
  <c r="P10056" i="24"/>
  <c r="P10024" i="24"/>
  <c r="P10048" i="24"/>
  <c r="P9899" i="24"/>
  <c r="P10025" i="24"/>
  <c r="P9900" i="24"/>
  <c r="P9901" i="24"/>
  <c r="P10174" i="24"/>
  <c r="P10026" i="24"/>
  <c r="P9955" i="24"/>
  <c r="P9956" i="24"/>
  <c r="P9902" i="24"/>
  <c r="P10027" i="24"/>
  <c r="P10028" i="24"/>
  <c r="P9903" i="24"/>
  <c r="P9957" i="24"/>
  <c r="P9958" i="24"/>
  <c r="P10029" i="24"/>
  <c r="P10049" i="24"/>
  <c r="P9959" i="24"/>
  <c r="P9904" i="24"/>
  <c r="P9960" i="24"/>
  <c r="P9961" i="24"/>
  <c r="P10175" i="24"/>
  <c r="P10176" i="24"/>
  <c r="P11476" i="24"/>
  <c r="P5925" i="24"/>
  <c r="P6022" i="24"/>
  <c r="P6187" i="24"/>
  <c r="P6134" i="24"/>
  <c r="P6135" i="24"/>
  <c r="P6136" i="24"/>
  <c r="P6188" i="24"/>
  <c r="P6189" i="24"/>
  <c r="P6416" i="24"/>
  <c r="P6328" i="24"/>
  <c r="P6457" i="24"/>
  <c r="P6544" i="24"/>
  <c r="P6417" i="24"/>
  <c r="P6545" i="24"/>
  <c r="P6673" i="24"/>
  <c r="P6617" i="24"/>
  <c r="P6618" i="24"/>
  <c r="P6721" i="24"/>
  <c r="P6772" i="24"/>
  <c r="P6546" i="24"/>
  <c r="P6619" i="24"/>
  <c r="P6931" i="24"/>
  <c r="P6828" i="24"/>
  <c r="P6932" i="24"/>
  <c r="P6933" i="24"/>
  <c r="P7021" i="24"/>
  <c r="P7066" i="24"/>
  <c r="P7022" i="24"/>
  <c r="P7023" i="24"/>
  <c r="P7024" i="24"/>
  <c r="P6934" i="24"/>
  <c r="P7268" i="24"/>
  <c r="P7269" i="24"/>
  <c r="P7126" i="24"/>
  <c r="P7216" i="24"/>
  <c r="P7387" i="24"/>
  <c r="P7388" i="24"/>
  <c r="P7389" i="24"/>
  <c r="P7436" i="24"/>
  <c r="P7437" i="24"/>
  <c r="P7438" i="24"/>
  <c r="P7439" i="24"/>
  <c r="P7390" i="24"/>
  <c r="P7391" i="24"/>
  <c r="P7638" i="24"/>
  <c r="P7639" i="24"/>
  <c r="P7589" i="24"/>
  <c r="P7640" i="24"/>
  <c r="P7641" i="24"/>
  <c r="P7682" i="24"/>
  <c r="P7778" i="24"/>
  <c r="P7642" i="24"/>
  <c r="P7831" i="24"/>
  <c r="P7929" i="24"/>
  <c r="P7930" i="24"/>
  <c r="P7931" i="24"/>
  <c r="P7932" i="24"/>
  <c r="P7933" i="24"/>
  <c r="P8033" i="24"/>
  <c r="P8034" i="24"/>
  <c r="P8035" i="24"/>
  <c r="P8036" i="24"/>
  <c r="P8148" i="24"/>
  <c r="P8149" i="24"/>
  <c r="P8325" i="24"/>
  <c r="P8150" i="24"/>
  <c r="P8151" i="24"/>
  <c r="P8326" i="24"/>
  <c r="P8327" i="24"/>
  <c r="P8328" i="24"/>
  <c r="P8329" i="24"/>
  <c r="P8412" i="24"/>
  <c r="P8413" i="24"/>
  <c r="P8414" i="24"/>
  <c r="P8415" i="24"/>
  <c r="P8416" i="24"/>
  <c r="P8618" i="24"/>
  <c r="P8746" i="24"/>
  <c r="P8747" i="24"/>
  <c r="P8748" i="24"/>
  <c r="P8749" i="24"/>
  <c r="P8939" i="24"/>
  <c r="P8940" i="24"/>
  <c r="P9050" i="24"/>
  <c r="P9051" i="24"/>
  <c r="P9052" i="24"/>
  <c r="P9116" i="24"/>
  <c r="P9242" i="24"/>
  <c r="P9243" i="24"/>
  <c r="P9053" i="24"/>
  <c r="P9389" i="24"/>
  <c r="P9438" i="24"/>
  <c r="P9390" i="24"/>
  <c r="P9318" i="24"/>
  <c r="P9391" i="24"/>
  <c r="P9492" i="24"/>
  <c r="P9625" i="24"/>
  <c r="P9682" i="24"/>
  <c r="P9626" i="24"/>
  <c r="P9683" i="24"/>
  <c r="P9684" i="24"/>
  <c r="P9685" i="24"/>
  <c r="P9739" i="24"/>
  <c r="P9740" i="24"/>
  <c r="P9799" i="24"/>
  <c r="P9800" i="24"/>
  <c r="P9853" i="24"/>
  <c r="P9801" i="24"/>
  <c r="P9962" i="24"/>
  <c r="P9963" i="24"/>
  <c r="P9964" i="24"/>
  <c r="P9965" i="24"/>
  <c r="P9966" i="24"/>
  <c r="P9967" i="24"/>
  <c r="P10050" i="24"/>
  <c r="P10177" i="24"/>
  <c r="P10178" i="24"/>
  <c r="P10179" i="24"/>
  <c r="P10180" i="24"/>
  <c r="P10181" i="24"/>
  <c r="P10182" i="24"/>
  <c r="P10183" i="24"/>
  <c r="P10184" i="24"/>
  <c r="P10240" i="24"/>
  <c r="P10317" i="24"/>
  <c r="P10318" i="24"/>
  <c r="P10345" i="24"/>
  <c r="P10282" i="24"/>
  <c r="P10683" i="24"/>
  <c r="P10801" i="24"/>
  <c r="P10946" i="24"/>
  <c r="P10947" i="24"/>
  <c r="P10888" i="24"/>
  <c r="P10948" i="24"/>
  <c r="P11130" i="24"/>
  <c r="P11085" i="24"/>
  <c r="P11238" i="24"/>
  <c r="P11353" i="24"/>
  <c r="P11354" i="24"/>
  <c r="P11477" i="24"/>
  <c r="P11478" i="24"/>
  <c r="P11479" i="24"/>
  <c r="P11480" i="24"/>
  <c r="P11552" i="24"/>
  <c r="P11740" i="24"/>
  <c r="P11741" i="24"/>
  <c r="P11668" i="24"/>
  <c r="P11862" i="24"/>
  <c r="P11971" i="24"/>
  <c r="P12092" i="24"/>
  <c r="P12093" i="24"/>
  <c r="P12094" i="24"/>
  <c r="P12095" i="24"/>
  <c r="P12096" i="24"/>
  <c r="P12097" i="24"/>
  <c r="P12098" i="24"/>
  <c r="P12099" i="24"/>
  <c r="P12100" i="24"/>
  <c r="P12101" i="24"/>
  <c r="P12102" i="24"/>
  <c r="P12160" i="24"/>
  <c r="P12289" i="24"/>
  <c r="P12290" i="24"/>
  <c r="P12161" i="24"/>
  <c r="P12410" i="24"/>
  <c r="P12411" i="24"/>
  <c r="P12291" i="24"/>
  <c r="P12478" i="24"/>
  <c r="P12412" i="24"/>
  <c r="P12479" i="24"/>
  <c r="P12480" i="24"/>
  <c r="P12734" i="24"/>
  <c r="P12600" i="24"/>
  <c r="P12735" i="24"/>
  <c r="P12788" i="24"/>
  <c r="P12789" i="24"/>
  <c r="P7127" i="24"/>
  <c r="P7217" i="24"/>
  <c r="P5851" i="24"/>
  <c r="P5852" i="24"/>
  <c r="P6023" i="24"/>
  <c r="P6024" i="24"/>
  <c r="P5989" i="24"/>
  <c r="P6137" i="24"/>
  <c r="P6025" i="24"/>
  <c r="P6026" i="24"/>
  <c r="P5926" i="24"/>
  <c r="P6190" i="24"/>
  <c r="P6080" i="24"/>
  <c r="P6191" i="24"/>
  <c r="P6081" i="24"/>
  <c r="P6082" i="24"/>
  <c r="P6138" i="24"/>
  <c r="P6027" i="24"/>
  <c r="P6139" i="24"/>
  <c r="P6192" i="24"/>
  <c r="P6193" i="24"/>
  <c r="P6194" i="24"/>
  <c r="P6195" i="24"/>
  <c r="P6083" i="24"/>
  <c r="P6196" i="24"/>
  <c r="P6084" i="24"/>
  <c r="P6233" i="24"/>
  <c r="P6285" i="24"/>
  <c r="P6234" i="24"/>
  <c r="P6197" i="24"/>
  <c r="P6198" i="24"/>
  <c r="P6199" i="24"/>
  <c r="P6085" i="24"/>
  <c r="P6235" i="24"/>
  <c r="P6236" i="24"/>
  <c r="P6286" i="24"/>
  <c r="P6287" i="24"/>
  <c r="P6288" i="24"/>
  <c r="P6369" i="24"/>
  <c r="P6458" i="24"/>
  <c r="P6329" i="24"/>
  <c r="P6418" i="24"/>
  <c r="P6237" i="24"/>
  <c r="P6419" i="24"/>
  <c r="P6459" i="24"/>
  <c r="P6330" i="24"/>
  <c r="P6547" i="24"/>
  <c r="P6420" i="24"/>
  <c r="P6460" i="24"/>
  <c r="P6421" i="24"/>
  <c r="P6461" i="24"/>
  <c r="P6422" i="24"/>
  <c r="P6548" i="24"/>
  <c r="P6462" i="24"/>
  <c r="P6674" i="24"/>
  <c r="P6549" i="24"/>
  <c r="P6463" i="24"/>
  <c r="P6550" i="24"/>
  <c r="P6675" i="24"/>
  <c r="P6551" i="24"/>
  <c r="P6423" i="24"/>
  <c r="P6620" i="24"/>
  <c r="P6621" i="24"/>
  <c r="P6722" i="24"/>
  <c r="P6622" i="24"/>
  <c r="P6676" i="24"/>
  <c r="P6552" i="24"/>
  <c r="P6623" i="24"/>
  <c r="P6677" i="24"/>
  <c r="P6624" i="24"/>
  <c r="P6625" i="24"/>
  <c r="P6626" i="24"/>
  <c r="P6678" i="24"/>
  <c r="P6679" i="24"/>
  <c r="P6553" i="24"/>
  <c r="P6723" i="24"/>
  <c r="P6554" i="24"/>
  <c r="P6724" i="24"/>
  <c r="P6680" i="24"/>
  <c r="P6725" i="24"/>
  <c r="P6555" i="24"/>
  <c r="P6681" i="24"/>
  <c r="P6682" i="24"/>
  <c r="P6683" i="24"/>
  <c r="P6726" i="24"/>
  <c r="P6727" i="24"/>
  <c r="P6935" i="24"/>
  <c r="P6936" i="24"/>
  <c r="P7025" i="24"/>
  <c r="P6829" i="24"/>
  <c r="P6937" i="24"/>
  <c r="P6938" i="24"/>
  <c r="P6939" i="24"/>
  <c r="P6940" i="24"/>
  <c r="P6941" i="24"/>
  <c r="P6942" i="24"/>
  <c r="P6943" i="24"/>
  <c r="P6944" i="24"/>
  <c r="P6945" i="24"/>
  <c r="P7128" i="24"/>
  <c r="P6946" i="24"/>
  <c r="P6947" i="24"/>
  <c r="P6948" i="24"/>
  <c r="P6830" i="24"/>
  <c r="P6949" i="24"/>
  <c r="P6950" i="24"/>
  <c r="P6951" i="24"/>
  <c r="P7067" i="24"/>
  <c r="P7068" i="24"/>
  <c r="P6831" i="24"/>
  <c r="P7026" i="24"/>
  <c r="P6952" i="24"/>
  <c r="P7069" i="24"/>
  <c r="P7168" i="24"/>
  <c r="P6832" i="24"/>
  <c r="P7129" i="24"/>
  <c r="P7070" i="24"/>
  <c r="P6953" i="24"/>
  <c r="P7130" i="24"/>
  <c r="P7218" i="24"/>
  <c r="P7219" i="24"/>
  <c r="P7027" i="24"/>
  <c r="P7131" i="24"/>
  <c r="P7220" i="24"/>
  <c r="P7132" i="24"/>
  <c r="P7133" i="24"/>
  <c r="P7134" i="24"/>
  <c r="P7169" i="24"/>
  <c r="P7170" i="24"/>
  <c r="P7171" i="24"/>
  <c r="P7135" i="24"/>
  <c r="P7136" i="24"/>
  <c r="P7440" i="24"/>
  <c r="P7221" i="24"/>
  <c r="P7172" i="24"/>
  <c r="P7270" i="24"/>
  <c r="P7222" i="24"/>
  <c r="P7173" i="24"/>
  <c r="P7223" i="24"/>
  <c r="P7224" i="24"/>
  <c r="P7225" i="24"/>
  <c r="P7137" i="24"/>
  <c r="P7441" i="24"/>
  <c r="P7392" i="24"/>
  <c r="P7271" i="24"/>
  <c r="P7272" i="24"/>
  <c r="P7273" i="24"/>
  <c r="P7274" i="24"/>
  <c r="P7393" i="24"/>
  <c r="P7275" i="24"/>
  <c r="P7442" i="24"/>
  <c r="P7394" i="24"/>
  <c r="P7331" i="24"/>
  <c r="P7395" i="24"/>
  <c r="P7443" i="24"/>
  <c r="P7226" i="24"/>
  <c r="P7332" i="24"/>
  <c r="P7396" i="24"/>
  <c r="P7276" i="24"/>
  <c r="P7397" i="24"/>
  <c r="P7277" i="24"/>
  <c r="P7444" i="24"/>
  <c r="P7398" i="24"/>
  <c r="P7399" i="24"/>
  <c r="P7485" i="24"/>
  <c r="P7400" i="24"/>
  <c r="P7445" i="24"/>
  <c r="P7486" i="24"/>
  <c r="P7487" i="24"/>
  <c r="P7527" i="24"/>
  <c r="P7528" i="24"/>
  <c r="P7590" i="24"/>
  <c r="P7683" i="24"/>
  <c r="P7488" i="24"/>
  <c r="P7643" i="24"/>
  <c r="P7727" i="24"/>
  <c r="P7684" i="24"/>
  <c r="P7685" i="24"/>
  <c r="P7644" i="24"/>
  <c r="P7645" i="24"/>
  <c r="P7686" i="24"/>
  <c r="P7687" i="24"/>
  <c r="P7591" i="24"/>
  <c r="P7728" i="24"/>
  <c r="P7592" i="24"/>
  <c r="P7832" i="24"/>
  <c r="P7729" i="24"/>
  <c r="P7730" i="24"/>
  <c r="P7646" i="24"/>
  <c r="P7731" i="24"/>
  <c r="P7732" i="24"/>
  <c r="P7934" i="24"/>
  <c r="P7935" i="24"/>
  <c r="P7779" i="24"/>
  <c r="P7936" i="24"/>
  <c r="P7833" i="24"/>
  <c r="P7780" i="24"/>
  <c r="P7733" i="24"/>
  <c r="P7734" i="24"/>
  <c r="P7937" i="24"/>
  <c r="P7938" i="24"/>
  <c r="P7939" i="24"/>
  <c r="P7834" i="24"/>
  <c r="P7940" i="24"/>
  <c r="P7941" i="24"/>
  <c r="P7942" i="24"/>
  <c r="P7943" i="24"/>
  <c r="P7944" i="24"/>
  <c r="P7781" i="24"/>
  <c r="P7945" i="24"/>
  <c r="P7946" i="24"/>
  <c r="P7782" i="24"/>
  <c r="P7947" i="24"/>
  <c r="P7948" i="24"/>
  <c r="P8037" i="24"/>
  <c r="P8095" i="24"/>
  <c r="P7949" i="24"/>
  <c r="P7950" i="24"/>
  <c r="P7951" i="24"/>
  <c r="P8038" i="24"/>
  <c r="P8039" i="24"/>
  <c r="P8040" i="24"/>
  <c r="P8041" i="24"/>
  <c r="P8042" i="24"/>
  <c r="P8043" i="24"/>
  <c r="P8152" i="24"/>
  <c r="P8153" i="24"/>
  <c r="P8203" i="24"/>
  <c r="P8096" i="24"/>
  <c r="P8204" i="24"/>
  <c r="P8097" i="24"/>
  <c r="P8154" i="24"/>
  <c r="P8155" i="24"/>
  <c r="P8156" i="24"/>
  <c r="P8044" i="24"/>
  <c r="P8157" i="24"/>
  <c r="P8158" i="24"/>
  <c r="P8159" i="24"/>
  <c r="P8160" i="24"/>
  <c r="P8161" i="24"/>
  <c r="P8162" i="24"/>
  <c r="P8330" i="24"/>
  <c r="P8331" i="24"/>
  <c r="P8098" i="24"/>
  <c r="P8045" i="24"/>
  <c r="P8163" i="24"/>
  <c r="P8205" i="24"/>
  <c r="P8332" i="24"/>
  <c r="P8333" i="24"/>
  <c r="P8334" i="24"/>
  <c r="P8335" i="24"/>
  <c r="P8336" i="24"/>
  <c r="P8337" i="24"/>
  <c r="P8338" i="24"/>
  <c r="P8164" i="24"/>
  <c r="P8339" i="24"/>
  <c r="P8340" i="24"/>
  <c r="P8341" i="24"/>
  <c r="P8496" i="24"/>
  <c r="P8342" i="24"/>
  <c r="P8417" i="24"/>
  <c r="P8418" i="24"/>
  <c r="P8419" i="24"/>
  <c r="P8206" i="24"/>
  <c r="P8420" i="24"/>
  <c r="P8553" i="24"/>
  <c r="P8421" i="24"/>
  <c r="P8422" i="24"/>
  <c r="P8423" i="24"/>
  <c r="P8424" i="24"/>
  <c r="P8425" i="24"/>
  <c r="P8343" i="24"/>
  <c r="P8497" i="24"/>
  <c r="P8554" i="24"/>
  <c r="P8498" i="24"/>
  <c r="P8499" i="24"/>
  <c r="P8500" i="24"/>
  <c r="P8344" i="24"/>
  <c r="P8501" i="24"/>
  <c r="P8555" i="24"/>
  <c r="P8619" i="24"/>
  <c r="P8502" i="24"/>
  <c r="P8503" i="24"/>
  <c r="P8504" i="24"/>
  <c r="P8556" i="24"/>
  <c r="P8686" i="24"/>
  <c r="P8557" i="24"/>
  <c r="P8505" i="24"/>
  <c r="P8620" i="24"/>
  <c r="P8621" i="24"/>
  <c r="P8750" i="24"/>
  <c r="P8751" i="24"/>
  <c r="P8622" i="24"/>
  <c r="P8810" i="24"/>
  <c r="P8687" i="24"/>
  <c r="P8811" i="24"/>
  <c r="P8812" i="24"/>
  <c r="P8623" i="24"/>
  <c r="P8813" i="24"/>
  <c r="P8688" i="24"/>
  <c r="P8689" i="24"/>
  <c r="P8752" i="24"/>
  <c r="P8814" i="24"/>
  <c r="P8815" i="24"/>
  <c r="P8753" i="24"/>
  <c r="P8941" i="24"/>
  <c r="P8754" i="24"/>
  <c r="P8690" i="24"/>
  <c r="P8624" i="24"/>
  <c r="P8755" i="24"/>
  <c r="P8816" i="24"/>
  <c r="P8817" i="24"/>
  <c r="P8558" i="24"/>
  <c r="P8691" i="24"/>
  <c r="P8692" i="24"/>
  <c r="P8860" i="24"/>
  <c r="P8693" i="24"/>
  <c r="P8942" i="24"/>
  <c r="P8861" i="24"/>
  <c r="P8862" i="24"/>
  <c r="P8863" i="24"/>
  <c r="P8864" i="24"/>
  <c r="P8865" i="24"/>
  <c r="P8756" i="24"/>
  <c r="P8943" i="24"/>
  <c r="P8944" i="24"/>
  <c r="P8945" i="24"/>
  <c r="P8818" i="24"/>
  <c r="P8994" i="24"/>
  <c r="P8995" i="24"/>
  <c r="P9117" i="24"/>
  <c r="P9054" i="24"/>
  <c r="P8996" i="24"/>
  <c r="P9118" i="24"/>
  <c r="P8997" i="24"/>
  <c r="P8946" i="24"/>
  <c r="P8998" i="24"/>
  <c r="P9119" i="24"/>
  <c r="P9120" i="24"/>
  <c r="P9121" i="24"/>
  <c r="P9177" i="24"/>
  <c r="P9178" i="24"/>
  <c r="P9122" i="24"/>
  <c r="P9055" i="24"/>
  <c r="P9056" i="24"/>
  <c r="P9179" i="24"/>
  <c r="P9057" i="24"/>
  <c r="P9123" i="24"/>
  <c r="P8947" i="24"/>
  <c r="P9058" i="24"/>
  <c r="P9059" i="24"/>
  <c r="P9060" i="24"/>
  <c r="P9180" i="24"/>
  <c r="P9061" i="24"/>
  <c r="P8999" i="24"/>
  <c r="P9181" i="24"/>
  <c r="P9182" i="24"/>
  <c r="P9124" i="24"/>
  <c r="P9319" i="24"/>
  <c r="P9183" i="24"/>
  <c r="P9184" i="24"/>
  <c r="P9062" i="24"/>
  <c r="P9063" i="24"/>
  <c r="P9064" i="24"/>
  <c r="P9439" i="24"/>
  <c r="P9320" i="24"/>
  <c r="P9392" i="24"/>
  <c r="P9244" i="24"/>
  <c r="P9245" i="24"/>
  <c r="P9246" i="24"/>
  <c r="P9247" i="24"/>
  <c r="P9185" i="24"/>
  <c r="P9440" i="24"/>
  <c r="P9321" i="24"/>
  <c r="P9322" i="24"/>
  <c r="P9248" i="24"/>
  <c r="P9441" i="24"/>
  <c r="P9393" i="24"/>
  <c r="P9442" i="24"/>
  <c r="P9249" i="24"/>
  <c r="P9394" i="24"/>
  <c r="P9443" i="24"/>
  <c r="P9493" i="24"/>
  <c r="P9494" i="24"/>
  <c r="P9495" i="24"/>
  <c r="P9395" i="24"/>
  <c r="P9444" i="24"/>
  <c r="P9686" i="24"/>
  <c r="P9496" i="24"/>
  <c r="P9497" i="24"/>
  <c r="P9445" i="24"/>
  <c r="P9498" i="24"/>
  <c r="P9554" i="24"/>
  <c r="P9499" i="24"/>
  <c r="P9500" i="24"/>
  <c r="P9501" i="24"/>
  <c r="P9502" i="24"/>
  <c r="P9687" i="24"/>
  <c r="P9396" i="24"/>
  <c r="P9555" i="24"/>
  <c r="P9556" i="24"/>
  <c r="P9627" i="24"/>
  <c r="P9741" i="24"/>
  <c r="P9628" i="24"/>
  <c r="P9742" i="24"/>
  <c r="P9743" i="24"/>
  <c r="P9557" i="24"/>
  <c r="P9688" i="24"/>
  <c r="P9629" i="24"/>
  <c r="P9744" i="24"/>
  <c r="P9630" i="24"/>
  <c r="P9689" i="24"/>
  <c r="P9690" i="24"/>
  <c r="P9745" i="24"/>
  <c r="P9746" i="24"/>
  <c r="P9691" i="24"/>
  <c r="P9747" i="24"/>
  <c r="P9692" i="24"/>
  <c r="P9802" i="24"/>
  <c r="P9693" i="24"/>
  <c r="P9803" i="24"/>
  <c r="P9854" i="24"/>
  <c r="P9804" i="24"/>
  <c r="P9558" i="24"/>
  <c r="P9748" i="24"/>
  <c r="P9805" i="24"/>
  <c r="P9631" i="24"/>
  <c r="P9806" i="24"/>
  <c r="P10030" i="24"/>
  <c r="P9694" i="24"/>
  <c r="P9749" i="24"/>
  <c r="P9855" i="24"/>
  <c r="P9856" i="24"/>
  <c r="P9857" i="24"/>
  <c r="P9968" i="24"/>
  <c r="P9905" i="24"/>
  <c r="P9858" i="24"/>
  <c r="P10051" i="24"/>
  <c r="P9859" i="24"/>
  <c r="P10031" i="24"/>
  <c r="P9906" i="24"/>
  <c r="P9907" i="24"/>
  <c r="P9969" i="24"/>
  <c r="P9970" i="24"/>
  <c r="P10185" i="24"/>
  <c r="P9971" i="24"/>
  <c r="P9972" i="24"/>
  <c r="P9973" i="24"/>
  <c r="P10032" i="24"/>
  <c r="P10033" i="24"/>
  <c r="P10034" i="24"/>
  <c r="P10186" i="24"/>
  <c r="P9908" i="24"/>
  <c r="P10187" i="24"/>
  <c r="P10188" i="24"/>
  <c r="P10241" i="24"/>
  <c r="P10242" i="24"/>
  <c r="P10389" i="24"/>
  <c r="P10346" i="24"/>
  <c r="P10415" i="24"/>
  <c r="P10451" i="24"/>
  <c r="P10452" i="24"/>
  <c r="P10416" i="24"/>
  <c r="P10453" i="24"/>
  <c r="P10417" i="24"/>
  <c r="P10604" i="24"/>
  <c r="P10483" i="24"/>
  <c r="P10418" i="24"/>
  <c r="P10484" i="24"/>
  <c r="P10605" i="24"/>
  <c r="P10641" i="24"/>
  <c r="P10565" i="24"/>
  <c r="P10525" i="24"/>
  <c r="P10566" i="24"/>
  <c r="P10567" i="24"/>
  <c r="P10568" i="24"/>
  <c r="P10606" i="24"/>
  <c r="P10607" i="24"/>
  <c r="P10419" i="24"/>
  <c r="P10420" i="24"/>
  <c r="P10526" i="24"/>
  <c r="P10569" i="24"/>
  <c r="P10608" i="24"/>
  <c r="P10642" i="24"/>
  <c r="P10609" i="24"/>
  <c r="P10610" i="24"/>
  <c r="P10611" i="24"/>
  <c r="P10684" i="24"/>
  <c r="P10612" i="24"/>
  <c r="P10643" i="24"/>
  <c r="P10644" i="24"/>
  <c r="P10645" i="24"/>
  <c r="P10613" i="24"/>
  <c r="P10614" i="24"/>
  <c r="P10615" i="24"/>
  <c r="P10616" i="24"/>
  <c r="P10646" i="24"/>
  <c r="P10617" i="24"/>
  <c r="P10618" i="24"/>
  <c r="P10712" i="24"/>
  <c r="P10647" i="24"/>
  <c r="P10685" i="24"/>
  <c r="P10802" i="24"/>
  <c r="P10686" i="24"/>
  <c r="P10713" i="24"/>
  <c r="P10714" i="24"/>
  <c r="P10889" i="24"/>
  <c r="P10890" i="24"/>
  <c r="P10757" i="24"/>
  <c r="P10715" i="24"/>
  <c r="P10803" i="24"/>
  <c r="P10891" i="24"/>
  <c r="P10804" i="24"/>
  <c r="P10805" i="24"/>
  <c r="P10806" i="24"/>
  <c r="P10758" i="24"/>
  <c r="P10716" i="24"/>
  <c r="P10717" i="24"/>
  <c r="P10892" i="24"/>
  <c r="P10893" i="24"/>
  <c r="P10991" i="24"/>
  <c r="P10759" i="24"/>
  <c r="P10807" i="24"/>
  <c r="P10808" i="24"/>
  <c r="P11086" i="24"/>
  <c r="P10992" i="24"/>
  <c r="P11043" i="24"/>
  <c r="P11044" i="24"/>
  <c r="P11087" i="24"/>
  <c r="P10993" i="24"/>
  <c r="P10994" i="24"/>
  <c r="P11131" i="24"/>
  <c r="P10995" i="24"/>
  <c r="P10996" i="24"/>
  <c r="P11045" i="24"/>
  <c r="P10997" i="24"/>
  <c r="P10998" i="24"/>
  <c r="P11046" i="24"/>
  <c r="P11132" i="24"/>
  <c r="P11088" i="24"/>
  <c r="P11239" i="24"/>
  <c r="P11240" i="24"/>
  <c r="P11047" i="24"/>
  <c r="P11133" i="24"/>
  <c r="P11134" i="24"/>
  <c r="P11135" i="24"/>
  <c r="P11186" i="24"/>
  <c r="P11292" i="24"/>
  <c r="P11293" i="24"/>
  <c r="P11241" i="24"/>
  <c r="P11136" i="24"/>
  <c r="P11294" i="24"/>
  <c r="P11242" i="24"/>
  <c r="P11355" i="24"/>
  <c r="P11243" i="24"/>
  <c r="P11295" i="24"/>
  <c r="P11414" i="24"/>
  <c r="P11296" i="24"/>
  <c r="P11297" i="24"/>
  <c r="P11553" i="24"/>
  <c r="P11356" i="24"/>
  <c r="P11481" i="24"/>
  <c r="P11554" i="24"/>
  <c r="P11298" i="24"/>
  <c r="P11244" i="24"/>
  <c r="P11555" i="24"/>
  <c r="P11415" i="24"/>
  <c r="P11299" i="24"/>
  <c r="P11482" i="24"/>
  <c r="P11483" i="24"/>
  <c r="P11416" i="24"/>
  <c r="P11417" i="24"/>
  <c r="P11620" i="24"/>
  <c r="P11621" i="24"/>
  <c r="P11622" i="24"/>
  <c r="P11484" i="24"/>
  <c r="P11418" i="24"/>
  <c r="P11485" i="24"/>
  <c r="P11486" i="24"/>
  <c r="P11487" i="24"/>
  <c r="P11556" i="24"/>
  <c r="P11557" i="24"/>
  <c r="P11558" i="24"/>
  <c r="P11559" i="24"/>
  <c r="P11623" i="24"/>
  <c r="P11742" i="24"/>
  <c r="P11669" i="24"/>
  <c r="P11670" i="24"/>
  <c r="P11743" i="24"/>
  <c r="P11863" i="24"/>
  <c r="P11744" i="24"/>
  <c r="P11671" i="24"/>
  <c r="P11864" i="24"/>
  <c r="P11920" i="24"/>
  <c r="P11745" i="24"/>
  <c r="P11624" i="24"/>
  <c r="P11921" i="24"/>
  <c r="P11795" i="24"/>
  <c r="P11796" i="24"/>
  <c r="P11972" i="24"/>
  <c r="P11865" i="24"/>
  <c r="P11922" i="24"/>
  <c r="P11973" i="24"/>
  <c r="P11923" i="24"/>
  <c r="P11866" i="24"/>
  <c r="P11974" i="24"/>
  <c r="P11746" i="24"/>
  <c r="P11867" i="24"/>
  <c r="P11797" i="24"/>
  <c r="P11868" i="24"/>
  <c r="P11869" i="24"/>
  <c r="P11870" i="24"/>
  <c r="P11871" i="24"/>
  <c r="P11975" i="24"/>
  <c r="P11924" i="24"/>
  <c r="P12103" i="24"/>
  <c r="P12040" i="24"/>
  <c r="P11925" i="24"/>
  <c r="P11747" i="24"/>
  <c r="P12104" i="24"/>
  <c r="P12105" i="24"/>
  <c r="P12226" i="24"/>
  <c r="P11976" i="24"/>
  <c r="P12162" i="24"/>
  <c r="P12041" i="24"/>
  <c r="P11926" i="24"/>
  <c r="P12042" i="24"/>
  <c r="P12106" i="24"/>
  <c r="P12227" i="24"/>
  <c r="P11927" i="24"/>
  <c r="P12228" i="24"/>
  <c r="P12229" i="24"/>
  <c r="P12163" i="24"/>
  <c r="P12107" i="24"/>
  <c r="P12230" i="24"/>
  <c r="P12164" i="24"/>
  <c r="P12231" i="24"/>
  <c r="P12292" i="24"/>
  <c r="P12232" i="24"/>
  <c r="P12165" i="24"/>
  <c r="P12166" i="24"/>
  <c r="P12167" i="24"/>
  <c r="P12233" i="24"/>
  <c r="P12168" i="24"/>
  <c r="P12043" i="24"/>
  <c r="P12293" i="24"/>
  <c r="P12108" i="24"/>
  <c r="P12294" i="24"/>
  <c r="P12109" i="24"/>
  <c r="P12234" i="24"/>
  <c r="P12235" i="24"/>
  <c r="P12361" i="24"/>
  <c r="P12169" i="24"/>
  <c r="P12236" i="24"/>
  <c r="P12110" i="24"/>
  <c r="P12481" i="24"/>
  <c r="P12362" i="24"/>
  <c r="P12482" i="24"/>
  <c r="P12483" i="24"/>
  <c r="P12363" i="24"/>
  <c r="P12237" i="24"/>
  <c r="P12413" i="24"/>
  <c r="P12414" i="24"/>
  <c r="P12415" i="24"/>
  <c r="P12543" i="24"/>
  <c r="P12544" i="24"/>
  <c r="P12364" i="24"/>
  <c r="P12601" i="24"/>
  <c r="P12416" i="24"/>
  <c r="P12417" i="24"/>
  <c r="P12484" i="24"/>
  <c r="P12485" i="24"/>
  <c r="P12365" i="24"/>
  <c r="P12545" i="24"/>
  <c r="P12602" i="24"/>
  <c r="P12546" i="24"/>
  <c r="P12790" i="24"/>
  <c r="P12418" i="24"/>
  <c r="P12664" i="24"/>
  <c r="P12603" i="24"/>
  <c r="P12547" i="24"/>
  <c r="P12548" i="24"/>
  <c r="P12549" i="24"/>
  <c r="P12604" i="24"/>
  <c r="P12665" i="24"/>
  <c r="P12666" i="24"/>
  <c r="P12605" i="24"/>
  <c r="P12791" i="24"/>
  <c r="P12550" i="24"/>
  <c r="P12667" i="24"/>
  <c r="P12736" i="24"/>
  <c r="P12668" i="24"/>
  <c r="P12669" i="24"/>
  <c r="P12737" i="24"/>
  <c r="P12792" i="24"/>
  <c r="P12878" i="24"/>
  <c r="P12738" i="24"/>
  <c r="P12852" i="24"/>
  <c r="P12670" i="24"/>
  <c r="P12739" i="24"/>
  <c r="P12740" i="24"/>
  <c r="P12793" i="24"/>
  <c r="P12794" i="24"/>
  <c r="P12795" i="24"/>
  <c r="P12853" i="24"/>
  <c r="P12923" i="24"/>
  <c r="P12854" i="24"/>
  <c r="P12879" i="24"/>
  <c r="P12741" i="24"/>
  <c r="P12855" i="24"/>
  <c r="P12880" i="24"/>
  <c r="P12924" i="24"/>
  <c r="P12856" i="24"/>
  <c r="P12925" i="24"/>
  <c r="P12881" i="24"/>
  <c r="P11977" i="24"/>
  <c r="P12295" i="24"/>
  <c r="P12606" i="24"/>
  <c r="P12882" i="24"/>
  <c r="P10052" i="24"/>
  <c r="P10243" i="24"/>
  <c r="P10283" i="24"/>
  <c r="P9559" i="24"/>
  <c r="P8819" i="24"/>
  <c r="P9632" i="24"/>
  <c r="P10454" i="24"/>
  <c r="P6086" i="24"/>
  <c r="P5853" i="24"/>
  <c r="P6028" i="24"/>
  <c r="P6087" i="24"/>
  <c r="P6088" i="24"/>
  <c r="P6140" i="24"/>
  <c r="P6238" i="24"/>
  <c r="P6141" i="24"/>
  <c r="P6089" i="24"/>
  <c r="P6239" i="24"/>
  <c r="P6331" i="24"/>
  <c r="P6332" i="24"/>
  <c r="P6370" i="24"/>
  <c r="P6371" i="24"/>
  <c r="P6556" i="24"/>
  <c r="P6627" i="24"/>
  <c r="P6628" i="24"/>
  <c r="P6629" i="24"/>
  <c r="P6630" i="24"/>
  <c r="P6631" i="24"/>
  <c r="P6632" i="24"/>
  <c r="P6557" i="24"/>
  <c r="P6833" i="24"/>
  <c r="P6558" i="24"/>
  <c r="P6728" i="24"/>
  <c r="P6729" i="24"/>
  <c r="P6730" i="24"/>
  <c r="P6731" i="24"/>
  <c r="P6732" i="24"/>
  <c r="P6834" i="24"/>
  <c r="P6835" i="24"/>
  <c r="P6836" i="24"/>
  <c r="P6837" i="24"/>
  <c r="P6838" i="24"/>
  <c r="P6839" i="24"/>
  <c r="P6954" i="24"/>
  <c r="P6955" i="24"/>
  <c r="P6840" i="24"/>
  <c r="P6841" i="24"/>
  <c r="P7138" i="24"/>
  <c r="P7227" i="24"/>
  <c r="P7228" i="24"/>
  <c r="P7333" i="24"/>
  <c r="P7278" i="24"/>
  <c r="P7279" i="24"/>
  <c r="P7280" i="24"/>
  <c r="P7281" i="24"/>
  <c r="P7282" i="24"/>
  <c r="P7283" i="24"/>
  <c r="P7401" i="24"/>
  <c r="P7446" i="24"/>
  <c r="P7529" i="24"/>
  <c r="P7530" i="24"/>
  <c r="P7531" i="24"/>
  <c r="P7532" i="24"/>
  <c r="P7533" i="24"/>
  <c r="P7534" i="24"/>
  <c r="P7593" i="24"/>
  <c r="P7783" i="24"/>
  <c r="P7688" i="24"/>
  <c r="P7735" i="24"/>
  <c r="P7736" i="24"/>
  <c r="P7784" i="24"/>
  <c r="P7737" i="24"/>
  <c r="P7738" i="24"/>
  <c r="P7739" i="24"/>
  <c r="P7740" i="24"/>
  <c r="P7785" i="24"/>
  <c r="P7786" i="24"/>
  <c r="P7787" i="24"/>
  <c r="P7788" i="24"/>
  <c r="P7789" i="24"/>
  <c r="P7790" i="24"/>
  <c r="P7689" i="24"/>
  <c r="P7835" i="24"/>
  <c r="P7836" i="24"/>
  <c r="P7952" i="24"/>
  <c r="P7837" i="24"/>
  <c r="P7953" i="24"/>
  <c r="P8046" i="24"/>
  <c r="P8047" i="24"/>
  <c r="P8207" i="24"/>
  <c r="P8208" i="24"/>
  <c r="P8345" i="24"/>
  <c r="P8346" i="24"/>
  <c r="P8347" i="24"/>
  <c r="P8348" i="24"/>
  <c r="P8426" i="24"/>
  <c r="P8427" i="24"/>
  <c r="P8625" i="24"/>
  <c r="P8559" i="24"/>
  <c r="P8626" i="24"/>
  <c r="P8627" i="24"/>
  <c r="P8628" i="24"/>
  <c r="P8694" i="24"/>
  <c r="P8695" i="24"/>
  <c r="P8948" i="24"/>
  <c r="P8949" i="24"/>
  <c r="P9000" i="24"/>
  <c r="P9065" i="24"/>
  <c r="P9066" i="24"/>
  <c r="P9067" i="24"/>
  <c r="P9125" i="24"/>
  <c r="P9001" i="24"/>
  <c r="P9250" i="24"/>
  <c r="P9251" i="24"/>
  <c r="P9446" i="24"/>
  <c r="P9252" i="24"/>
  <c r="P9253" i="24"/>
  <c r="P9254" i="24"/>
  <c r="P9255" i="24"/>
  <c r="P9256" i="24"/>
  <c r="P9257" i="24"/>
  <c r="P9323" i="24"/>
  <c r="P9324" i="24"/>
  <c r="P9503" i="24"/>
  <c r="P9633" i="24"/>
  <c r="P9325" i="24"/>
  <c r="P9634" i="24"/>
  <c r="P9560" i="24"/>
  <c r="P9561" i="24"/>
  <c r="P9562" i="24"/>
  <c r="P9563" i="24"/>
  <c r="P9635" i="24"/>
  <c r="P9750" i="24"/>
  <c r="P9751" i="24"/>
  <c r="P9807" i="24"/>
  <c r="P9860" i="24"/>
  <c r="P9861" i="24"/>
  <c r="P9974" i="24"/>
  <c r="P9975" i="24"/>
  <c r="P10189" i="24"/>
  <c r="P10190" i="24"/>
  <c r="P10191" i="24"/>
  <c r="P10192" i="24"/>
  <c r="P10193" i="24"/>
  <c r="P10194" i="24"/>
  <c r="P10195" i="24"/>
  <c r="P10196" i="24"/>
  <c r="P10197" i="24"/>
  <c r="P10198" i="24"/>
  <c r="P10199" i="24"/>
  <c r="P10200" i="24"/>
  <c r="P10284" i="24"/>
  <c r="P10285" i="24"/>
  <c r="P10319" i="24"/>
  <c r="P10347" i="24"/>
  <c r="P10348" i="24"/>
  <c r="P10349" i="24"/>
  <c r="P10350" i="24"/>
  <c r="P10351" i="24"/>
  <c r="P10352" i="24"/>
  <c r="P10353" i="24"/>
  <c r="P10421" i="24"/>
  <c r="P10390" i="24"/>
  <c r="P10391" i="24"/>
  <c r="P10527" i="24"/>
  <c r="P10392" i="24"/>
  <c r="P10455" i="24"/>
  <c r="P10456" i="24"/>
  <c r="P10457" i="24"/>
  <c r="P10485" i="24"/>
  <c r="P10528" i="24"/>
  <c r="P10529" i="24"/>
  <c r="P10718" i="24"/>
  <c r="P10719" i="24"/>
  <c r="P10894" i="24"/>
  <c r="P10949" i="24"/>
  <c r="P10950" i="24"/>
  <c r="P10951" i="24"/>
  <c r="P10952" i="24"/>
  <c r="P10895" i="24"/>
  <c r="P10896" i="24"/>
  <c r="P10897" i="24"/>
  <c r="P10898" i="24"/>
  <c r="P10899" i="24"/>
  <c r="P10900" i="24"/>
  <c r="P10901" i="24"/>
  <c r="P10902" i="24"/>
  <c r="P10903" i="24"/>
  <c r="P10904" i="24"/>
  <c r="P10953" i="24"/>
  <c r="P11089" i="24"/>
  <c r="P11137" i="24"/>
  <c r="P11138" i="24"/>
  <c r="P11139" i="24"/>
  <c r="P11140" i="24"/>
  <c r="P11300" i="24"/>
  <c r="P11187" i="24"/>
  <c r="P11560" i="24"/>
  <c r="P11419" i="24"/>
  <c r="P11420" i="24"/>
  <c r="P11488" i="24"/>
  <c r="P11672" i="24"/>
  <c r="P11673" i="24"/>
  <c r="P11625" i="24"/>
  <c r="P11748" i="24"/>
  <c r="P11872" i="24"/>
  <c r="P11928" i="24"/>
  <c r="P12044" i="24"/>
  <c r="P12045" i="24"/>
  <c r="P12111" i="24"/>
  <c r="P12366" i="24"/>
  <c r="P12367" i="24"/>
  <c r="P12368" i="24"/>
  <c r="P12296" i="24"/>
  <c r="P12419" i="24"/>
  <c r="P12671" i="24"/>
  <c r="P12672" i="24"/>
  <c r="P12673" i="24"/>
  <c r="P12674" i="24"/>
  <c r="P12675" i="24"/>
  <c r="P12676" i="24"/>
  <c r="P12677" i="24"/>
  <c r="P12678" i="24"/>
  <c r="P12796" i="24"/>
  <c r="P12679" i="24"/>
  <c r="P12742" i="24"/>
  <c r="P12883" i="24"/>
  <c r="P12926" i="24"/>
  <c r="P12984" i="24"/>
  <c r="P12857" i="24"/>
  <c r="P12858" i="24"/>
  <c r="P6200" i="24"/>
  <c r="P6289" i="24"/>
  <c r="P6559" i="24"/>
  <c r="P6560" i="24"/>
  <c r="P6842" i="24"/>
  <c r="P6956" i="24"/>
  <c r="P7229" i="24"/>
  <c r="P7139" i="24"/>
  <c r="P7535" i="24"/>
  <c r="P7447" i="24"/>
  <c r="P7954" i="24"/>
  <c r="P8048" i="24"/>
  <c r="P8049" i="24"/>
  <c r="P8050" i="24"/>
  <c r="P8428" i="24"/>
  <c r="P8429" i="24"/>
  <c r="P8696" i="24"/>
  <c r="P8757" i="24"/>
  <c r="P9126" i="24"/>
  <c r="P9397" i="24"/>
  <c r="P9564" i="24"/>
  <c r="P9808" i="24"/>
  <c r="P9695" i="24"/>
  <c r="P10320" i="24"/>
  <c r="P10486" i="24"/>
  <c r="P10648" i="24"/>
  <c r="P10999" i="24"/>
  <c r="P11301" i="24"/>
  <c r="P11561" i="24"/>
  <c r="P11798" i="24"/>
  <c r="P11978" i="24"/>
  <c r="P11873" i="24"/>
  <c r="P11979" i="24"/>
  <c r="P11874" i="24"/>
  <c r="P12170" i="24"/>
  <c r="P12607" i="24"/>
  <c r="P12486" i="24"/>
  <c r="P13036" i="24"/>
  <c r="P13098" i="24"/>
  <c r="P12859" i="24"/>
  <c r="P12927" i="24"/>
  <c r="P12797" i="24"/>
  <c r="P12928" i="24"/>
  <c r="P12860" i="24"/>
  <c r="P12884" i="24"/>
  <c r="P12798" i="24"/>
  <c r="P12929" i="24"/>
  <c r="P12985" i="24"/>
  <c r="P12986" i="24"/>
  <c r="P12930" i="24"/>
  <c r="P13164" i="24"/>
  <c r="P12987" i="24"/>
  <c r="P12861" i="24"/>
  <c r="P12988" i="24"/>
  <c r="P12885" i="24"/>
  <c r="P12989" i="24"/>
  <c r="P12990" i="24"/>
  <c r="P13037" i="24"/>
  <c r="P13165" i="24"/>
  <c r="P12991" i="24"/>
  <c r="P13293" i="24"/>
  <c r="P13166" i="24"/>
  <c r="P12992" i="24"/>
  <c r="P13099" i="24"/>
  <c r="P13100" i="24"/>
  <c r="P13167" i="24"/>
  <c r="P13226" i="24"/>
  <c r="P13168" i="24"/>
  <c r="P13294" i="24"/>
  <c r="P13101" i="24"/>
  <c r="P13295" i="24"/>
  <c r="P13169" i="24"/>
  <c r="P13170" i="24"/>
  <c r="P13355" i="24"/>
  <c r="P13227" i="24"/>
  <c r="P13228" i="24"/>
  <c r="P13229" i="24"/>
  <c r="P13230" i="24"/>
  <c r="P13171" i="24"/>
  <c r="P13172" i="24"/>
  <c r="P13356" i="24"/>
  <c r="P13231" i="24"/>
  <c r="P13296" i="24"/>
  <c r="P13232" i="24"/>
  <c r="P13297" i="24"/>
  <c r="P13173" i="24"/>
  <c r="P13174" i="24"/>
  <c r="P13357" i="24"/>
  <c r="P13422" i="24"/>
  <c r="P13358" i="24"/>
  <c r="P13359" i="24"/>
  <c r="P13360" i="24"/>
  <c r="P13541" i="24"/>
  <c r="P13298" i="24"/>
  <c r="P13233" i="24"/>
  <c r="P13361" i="24"/>
  <c r="P13175" i="24"/>
  <c r="P13423" i="24"/>
  <c r="P13299" i="24"/>
  <c r="P13300" i="24"/>
  <c r="P13424" i="24"/>
  <c r="P13618" i="24"/>
  <c r="P13483" i="24"/>
  <c r="P13542" i="24"/>
  <c r="P13543" i="24"/>
  <c r="P13619" i="24"/>
  <c r="P13744" i="24"/>
  <c r="P13484" i="24"/>
  <c r="P13677" i="24"/>
  <c r="P13620" i="24"/>
  <c r="P13425" i="24"/>
  <c r="P13544" i="24"/>
  <c r="P13485" i="24"/>
  <c r="P13545" i="24"/>
  <c r="P13546" i="24"/>
  <c r="P13678" i="24"/>
  <c r="P13679" i="24"/>
  <c r="P13680" i="24"/>
  <c r="P13745" i="24"/>
  <c r="P13846" i="24"/>
  <c r="P13746" i="24"/>
  <c r="P13794" i="24"/>
  <c r="P13795" i="24"/>
  <c r="P13681" i="24"/>
  <c r="P13621" i="24"/>
  <c r="P13847" i="24"/>
  <c r="P13976" i="24"/>
  <c r="P13848" i="24"/>
  <c r="P13919" i="24"/>
  <c r="P13920" i="24"/>
  <c r="P13849" i="24"/>
  <c r="P13796" i="24"/>
  <c r="P13747" i="24"/>
  <c r="P13921" i="24"/>
  <c r="P13748" i="24"/>
  <c r="P13922" i="24"/>
  <c r="P13797" i="24"/>
  <c r="P13798" i="24"/>
  <c r="P14042" i="24"/>
  <c r="P13977" i="24"/>
  <c r="P13850" i="24"/>
  <c r="P13978" i="24"/>
  <c r="P13923" i="24"/>
  <c r="P13979" i="24"/>
  <c r="P13980" i="24"/>
  <c r="P14095" i="24"/>
  <c r="P13851" i="24"/>
  <c r="P14139" i="24"/>
  <c r="P13924" i="24"/>
  <c r="P13925" i="24"/>
  <c r="P14140" i="24"/>
  <c r="P13926" i="24"/>
  <c r="P14141" i="24"/>
  <c r="P13981" i="24"/>
  <c r="P14203" i="24"/>
  <c r="P13982" i="24"/>
  <c r="P14142" i="24"/>
  <c r="P14256" i="24"/>
  <c r="P14143" i="24"/>
  <c r="P14328" i="24"/>
  <c r="P14144" i="24"/>
  <c r="P14145" i="24"/>
  <c r="P14146" i="24"/>
  <c r="P14204" i="24"/>
  <c r="P14043" i="24"/>
  <c r="P14329" i="24"/>
  <c r="P14096" i="24"/>
  <c r="P14097" i="24"/>
  <c r="P14205" i="24"/>
  <c r="P14206" i="24"/>
  <c r="P14207" i="24"/>
  <c r="P14147" i="24"/>
  <c r="P14257" i="24"/>
  <c r="P14098" i="24"/>
  <c r="P14330" i="24"/>
  <c r="P14462" i="24"/>
  <c r="P14258" i="24"/>
  <c r="P14148" i="24"/>
  <c r="P14397" i="24"/>
  <c r="P14259" i="24"/>
  <c r="P14442" i="24"/>
  <c r="P14208" i="24"/>
  <c r="P14209" i="24"/>
  <c r="P14463" i="24"/>
  <c r="P14464" i="24"/>
  <c r="P14260" i="24"/>
  <c r="P12799" i="24"/>
  <c r="P13038" i="24"/>
  <c r="P12800" i="24"/>
  <c r="P12931" i="24"/>
  <c r="P12932" i="24"/>
  <c r="P12862" i="24"/>
  <c r="P12801" i="24"/>
  <c r="P12933" i="24"/>
  <c r="P12886" i="24"/>
  <c r="P13039" i="24"/>
  <c r="P12802" i="24"/>
  <c r="P12803" i="24"/>
  <c r="P12993" i="24"/>
  <c r="P12994" i="24"/>
  <c r="P13040" i="24"/>
  <c r="P12995" i="24"/>
  <c r="P12863" i="24"/>
  <c r="P13176" i="24"/>
  <c r="P12996" i="24"/>
  <c r="P13041" i="24"/>
  <c r="P13177" i="24"/>
  <c r="P13178" i="24"/>
  <c r="P13102" i="24"/>
  <c r="P13042" i="24"/>
  <c r="P13043" i="24"/>
  <c r="P13301" i="24"/>
  <c r="P12934" i="24"/>
  <c r="P12935" i="24"/>
  <c r="P13103" i="24"/>
  <c r="P13104" i="24"/>
  <c r="P13105" i="24"/>
  <c r="P13106" i="24"/>
  <c r="P12997" i="24"/>
  <c r="P13107" i="24"/>
  <c r="P13108" i="24"/>
  <c r="P13109" i="24"/>
  <c r="P12998" i="24"/>
  <c r="P13179" i="24"/>
  <c r="P13234" i="24"/>
  <c r="P13044" i="24"/>
  <c r="P13110" i="24"/>
  <c r="P13180" i="24"/>
  <c r="P13235" i="24"/>
  <c r="P13302" i="24"/>
  <c r="P13181" i="24"/>
  <c r="P13045" i="24"/>
  <c r="P13236" i="24"/>
  <c r="P13046" i="24"/>
  <c r="P13237" i="24"/>
  <c r="P13111" i="24"/>
  <c r="P13426" i="24"/>
  <c r="P13112" i="24"/>
  <c r="P13362" i="24"/>
  <c r="P13238" i="24"/>
  <c r="P13427" i="24"/>
  <c r="P13239" i="24"/>
  <c r="P13428" i="24"/>
  <c r="P13303" i="24"/>
  <c r="P13304" i="24"/>
  <c r="P13305" i="24"/>
  <c r="P13363" i="24"/>
  <c r="P13306" i="24"/>
  <c r="P13429" i="24"/>
  <c r="P13307" i="24"/>
  <c r="P13364" i="24"/>
  <c r="P13308" i="24"/>
  <c r="P13309" i="24"/>
  <c r="P13310" i="24"/>
  <c r="P13311" i="24"/>
  <c r="P13486" i="24"/>
  <c r="P13365" i="24"/>
  <c r="P13366" i="24"/>
  <c r="P13367" i="24"/>
  <c r="P13368" i="24"/>
  <c r="P13369" i="24"/>
  <c r="P13487" i="24"/>
  <c r="P13430" i="24"/>
  <c r="P13431" i="24"/>
  <c r="P13370" i="24"/>
  <c r="P13312" i="24"/>
  <c r="P13432" i="24"/>
  <c r="P13433" i="24"/>
  <c r="P13434" i="24"/>
  <c r="P13488" i="24"/>
  <c r="P13435" i="24"/>
  <c r="P13436" i="24"/>
  <c r="P13437" i="24"/>
  <c r="P13547" i="24"/>
  <c r="P13548" i="24"/>
  <c r="P13549" i="24"/>
  <c r="P13438" i="24"/>
  <c r="P13371" i="24"/>
  <c r="P13439" i="24"/>
  <c r="P13682" i="24"/>
  <c r="P13622" i="24"/>
  <c r="P13550" i="24"/>
  <c r="P13551" i="24"/>
  <c r="P13552" i="24"/>
  <c r="P13553" i="24"/>
  <c r="P13440" i="24"/>
  <c r="P13554" i="24"/>
  <c r="P13749" i="24"/>
  <c r="P13623" i="24"/>
  <c r="P13624" i="24"/>
  <c r="P13625" i="24"/>
  <c r="P13683" i="24"/>
  <c r="P13626" i="24"/>
  <c r="P13555" i="24"/>
  <c r="P13684" i="24"/>
  <c r="P13685" i="24"/>
  <c r="P13686" i="24"/>
  <c r="P13687" i="24"/>
  <c r="P13688" i="24"/>
  <c r="P13627" i="24"/>
  <c r="P13750" i="24"/>
  <c r="P13628" i="24"/>
  <c r="P13751" i="24"/>
  <c r="P13799" i="24"/>
  <c r="P13800" i="24"/>
  <c r="P13752" i="24"/>
  <c r="P13753" i="24"/>
  <c r="P13852" i="24"/>
  <c r="P13754" i="24"/>
  <c r="P13755" i="24"/>
  <c r="P13801" i="24"/>
  <c r="P13853" i="24"/>
  <c r="P13689" i="24"/>
  <c r="P13756" i="24"/>
  <c r="P13802" i="24"/>
  <c r="P13854" i="24"/>
  <c r="P13855" i="24"/>
  <c r="P13927" i="24"/>
  <c r="P13928" i="24"/>
  <c r="P13757" i="24"/>
  <c r="P13803" i="24"/>
  <c r="P13856" i="24"/>
  <c r="P13857" i="24"/>
  <c r="P13858" i="24"/>
  <c r="P13859" i="24"/>
  <c r="P13929" i="24"/>
  <c r="P13930" i="24"/>
  <c r="P13931" i="24"/>
  <c r="P13932" i="24"/>
  <c r="P13983" i="24"/>
  <c r="P13984" i="24"/>
  <c r="P13985" i="24"/>
  <c r="P14044" i="24"/>
  <c r="P14045" i="24"/>
  <c r="P13986" i="24"/>
  <c r="P13987" i="24"/>
  <c r="P13933" i="24"/>
  <c r="P14099" i="24"/>
  <c r="P13988" i="24"/>
  <c r="P13860" i="24"/>
  <c r="P13934" i="24"/>
  <c r="P13989" i="24"/>
  <c r="P13990" i="24"/>
  <c r="P13991" i="24"/>
  <c r="P14046" i="24"/>
  <c r="P14210" i="24"/>
  <c r="P14047" i="24"/>
  <c r="P14048" i="24"/>
  <c r="P13992" i="24"/>
  <c r="P14100" i="24"/>
  <c r="P14049" i="24"/>
  <c r="P14149" i="24"/>
  <c r="P13993" i="24"/>
  <c r="P14050" i="24"/>
  <c r="P14150" i="24"/>
  <c r="P14151" i="24"/>
  <c r="P14152" i="24"/>
  <c r="P14153" i="24"/>
  <c r="P13994" i="24"/>
  <c r="P14101" i="24"/>
  <c r="P14051" i="24"/>
  <c r="P14052" i="24"/>
  <c r="P14102" i="24"/>
  <c r="P13995" i="24"/>
  <c r="P14103" i="24"/>
  <c r="P13996" i="24"/>
  <c r="P14104" i="24"/>
  <c r="P14154" i="24"/>
  <c r="P14155" i="24"/>
  <c r="P14053" i="24"/>
  <c r="P14211" i="24"/>
  <c r="P14331" i="24"/>
  <c r="P14054" i="24"/>
  <c r="P14332" i="24"/>
  <c r="P14212" i="24"/>
  <c r="P14213" i="24"/>
  <c r="P14214" i="24"/>
  <c r="P14261" i="24"/>
  <c r="P14105" i="24"/>
  <c r="P14215" i="24"/>
  <c r="P14262" i="24"/>
  <c r="P14333" i="24"/>
  <c r="P14216" i="24"/>
  <c r="P14217" i="24"/>
  <c r="P14334" i="24"/>
  <c r="P14263" i="24"/>
  <c r="P14264" i="24"/>
  <c r="P14265" i="24"/>
  <c r="P14266" i="24"/>
  <c r="P14335" i="24"/>
  <c r="P14267" i="24"/>
  <c r="P14268" i="24"/>
  <c r="P14269" i="24"/>
  <c r="P14218" i="24"/>
  <c r="P14443" i="24"/>
  <c r="P14219" i="24"/>
  <c r="P14398" i="24"/>
  <c r="P14336" i="24"/>
  <c r="P14399" i="24"/>
  <c r="P14400" i="24"/>
  <c r="P14337" i="24"/>
  <c r="P14338" i="24"/>
  <c r="P14339" i="24"/>
  <c r="P14401" i="24"/>
  <c r="P14402" i="24"/>
  <c r="P14340" i="24"/>
  <c r="P14270" i="24"/>
  <c r="P14403" i="24"/>
  <c r="P14271" i="24"/>
  <c r="P14272" i="24"/>
  <c r="P14273" i="24"/>
  <c r="P12887" i="24"/>
  <c r="P12999" i="24"/>
  <c r="P13113" i="24"/>
  <c r="P12888" i="24"/>
  <c r="P13047" i="24"/>
  <c r="P12889" i="24"/>
  <c r="P12936" i="24"/>
  <c r="P12890" i="24"/>
  <c r="P12937" i="24"/>
  <c r="P13048" i="24"/>
  <c r="P13049" i="24"/>
  <c r="P13313" i="24"/>
  <c r="P12938" i="24"/>
  <c r="P12939" i="24"/>
  <c r="P12940" i="24"/>
  <c r="P12941" i="24"/>
  <c r="P12942" i="24"/>
  <c r="P12943" i="24"/>
  <c r="P12891" i="24"/>
  <c r="P12892" i="24"/>
  <c r="P13050" i="24"/>
  <c r="P13114" i="24"/>
  <c r="P13000" i="24"/>
  <c r="P13182" i="24"/>
  <c r="P13183" i="24"/>
  <c r="P13184" i="24"/>
  <c r="P13051" i="24"/>
  <c r="P12944" i="24"/>
  <c r="P13240" i="24"/>
  <c r="P13115" i="24"/>
  <c r="P13116" i="24"/>
  <c r="P13117" i="24"/>
  <c r="P13372" i="24"/>
  <c r="P13241" i="24"/>
  <c r="P13118" i="24"/>
  <c r="P13119" i="24"/>
  <c r="P13120" i="24"/>
  <c r="P13242" i="24"/>
  <c r="P13185" i="24"/>
  <c r="P13186" i="24"/>
  <c r="P13187" i="24"/>
  <c r="P13243" i="24"/>
  <c r="P13188" i="24"/>
  <c r="P13189" i="24"/>
  <c r="P13190" i="24"/>
  <c r="P13314" i="24"/>
  <c r="P13244" i="24"/>
  <c r="P13245" i="24"/>
  <c r="P13246" i="24"/>
  <c r="P13191" i="24"/>
  <c r="P13247" i="24"/>
  <c r="P13248" i="24"/>
  <c r="P13556" i="24"/>
  <c r="P13192" i="24"/>
  <c r="P13373" i="24"/>
  <c r="P13249" i="24"/>
  <c r="P13250" i="24"/>
  <c r="P13251" i="24"/>
  <c r="P13252" i="24"/>
  <c r="P13441" i="24"/>
  <c r="P13315" i="24"/>
  <c r="P13442" i="24"/>
  <c r="P13316" i="24"/>
  <c r="P13317" i="24"/>
  <c r="P13374" i="24"/>
  <c r="P13318" i="24"/>
  <c r="P13253" i="24"/>
  <c r="P13254" i="24"/>
  <c r="P13489" i="24"/>
  <c r="P13375" i="24"/>
  <c r="P13376" i="24"/>
  <c r="P13443" i="24"/>
  <c r="P13444" i="24"/>
  <c r="P13445" i="24"/>
  <c r="P13557" i="24"/>
  <c r="P13690" i="24"/>
  <c r="P13446" i="24"/>
  <c r="P13447" i="24"/>
  <c r="P13448" i="24"/>
  <c r="P13558" i="24"/>
  <c r="P13449" i="24"/>
  <c r="P13450" i="24"/>
  <c r="P13451" i="24"/>
  <c r="P13490" i="24"/>
  <c r="P13491" i="24"/>
  <c r="P13492" i="24"/>
  <c r="P13559" i="24"/>
  <c r="P13493" i="24"/>
  <c r="P13560" i="24"/>
  <c r="P13561" i="24"/>
  <c r="P13691" i="24"/>
  <c r="P13562" i="24"/>
  <c r="P13563" i="24"/>
  <c r="P13564" i="24"/>
  <c r="P13494" i="24"/>
  <c r="P13495" i="24"/>
  <c r="P13565" i="24"/>
  <c r="P13566" i="24"/>
  <c r="P13567" i="24"/>
  <c r="P13568" i="24"/>
  <c r="P13496" i="24"/>
  <c r="P13569" i="24"/>
  <c r="P13861" i="24"/>
  <c r="P13497" i="24"/>
  <c r="P13498" i="24"/>
  <c r="P13570" i="24"/>
  <c r="P13692" i="24"/>
  <c r="P13629" i="24"/>
  <c r="P13630" i="24"/>
  <c r="P13631" i="24"/>
  <c r="P13499" i="24"/>
  <c r="P13693" i="24"/>
  <c r="P13804" i="24"/>
  <c r="P13632" i="24"/>
  <c r="P13694" i="24"/>
  <c r="P13633" i="24"/>
  <c r="P13805" i="24"/>
  <c r="P13695" i="24"/>
  <c r="P13806" i="24"/>
  <c r="P13696" i="24"/>
  <c r="P13758" i="24"/>
  <c r="P13862" i="24"/>
  <c r="P13759" i="24"/>
  <c r="P13760" i="24"/>
  <c r="P13761" i="24"/>
  <c r="P13863" i="24"/>
  <c r="P13762" i="24"/>
  <c r="P13807" i="24"/>
  <c r="P13763" i="24"/>
  <c r="P13764" i="24"/>
  <c r="P13808" i="24"/>
  <c r="P13864" i="24"/>
  <c r="P13865" i="24"/>
  <c r="P13809" i="24"/>
  <c r="P13866" i="24"/>
  <c r="P13810" i="24"/>
  <c r="P13935" i="24"/>
  <c r="P13867" i="24"/>
  <c r="P13811" i="24"/>
  <c r="P13812" i="24"/>
  <c r="P14156" i="24"/>
  <c r="P13868" i="24"/>
  <c r="P13869" i="24"/>
  <c r="P13870" i="24"/>
  <c r="P13871" i="24"/>
  <c r="P13813" i="24"/>
  <c r="P13872" i="24"/>
  <c r="P13936" i="24"/>
  <c r="P13873" i="24"/>
  <c r="P13997" i="24"/>
  <c r="P13998" i="24"/>
  <c r="P13874" i="24"/>
  <c r="P14106" i="24"/>
  <c r="P13999" i="24"/>
  <c r="P14055" i="24"/>
  <c r="P14056" i="24"/>
  <c r="P14274" i="24"/>
  <c r="P14057" i="24"/>
  <c r="P14157" i="24"/>
  <c r="P14058" i="24"/>
  <c r="P14220" i="24"/>
  <c r="P14059" i="24"/>
  <c r="P14060" i="24"/>
  <c r="P14275" i="24"/>
  <c r="P14061" i="24"/>
  <c r="P14062" i="24"/>
  <c r="P14221" i="24"/>
  <c r="P14107" i="24"/>
  <c r="P14108" i="24"/>
  <c r="P14222" i="24"/>
  <c r="P14465" i="24"/>
  <c r="P14466" i="24"/>
  <c r="P14158" i="24"/>
  <c r="P14109" i="24"/>
  <c r="P14110" i="24"/>
  <c r="P14159" i="24"/>
  <c r="P14160" i="24"/>
  <c r="P14161" i="24"/>
  <c r="P14341" i="24"/>
  <c r="P14223" i="24"/>
  <c r="P14342" i="24"/>
  <c r="P14224" i="24"/>
  <c r="P14225" i="24"/>
  <c r="P14276" i="24"/>
  <c r="P14277" i="24"/>
  <c r="P14278" i="24"/>
  <c r="P14441" i="24"/>
  <c r="P14404" i="24"/>
  <c r="P14343" i="24"/>
  <c r="P14344" i="24"/>
  <c r="P14345" i="24"/>
  <c r="P14444" i="24"/>
  <c r="P14445" i="24"/>
  <c r="P14446" i="24"/>
  <c r="P14346" i="24"/>
  <c r="P14347" i="24"/>
  <c r="P14348" i="24"/>
  <c r="P14349" i="24"/>
  <c r="P14350" i="24"/>
  <c r="P14351" i="24"/>
  <c r="P14405" i="24"/>
  <c r="P14467" i="24"/>
  <c r="P14468" i="24"/>
  <c r="P12945" i="24"/>
  <c r="P13052" i="24"/>
  <c r="P12946" i="24"/>
  <c r="P13053" i="24"/>
  <c r="P12893" i="24"/>
  <c r="P13054" i="24"/>
  <c r="P13255" i="24"/>
  <c r="P13193" i="24"/>
  <c r="P13121" i="24"/>
  <c r="P13500" i="24"/>
  <c r="P13501" i="24"/>
  <c r="P13571" i="24"/>
  <c r="P13814" i="24"/>
  <c r="P13875" i="24"/>
  <c r="P13876" i="24"/>
  <c r="P13937" i="24"/>
  <c r="P14063" i="24"/>
  <c r="P14162" i="24"/>
  <c r="P14111" i="24"/>
  <c r="P14112" i="24"/>
  <c r="P14163" i="24"/>
  <c r="P14064" i="24"/>
  <c r="P14226" i="24"/>
  <c r="P14469" i="24"/>
  <c r="P13256" i="24"/>
  <c r="P13697" i="24"/>
  <c r="P14000" i="24"/>
  <c r="P13055" i="24"/>
  <c r="P13001" i="24"/>
  <c r="P13122" i="24"/>
  <c r="P13123" i="24"/>
  <c r="P13124" i="24"/>
  <c r="P12947" i="24"/>
  <c r="P13194" i="24"/>
  <c r="P13125" i="24"/>
  <c r="P13126" i="24"/>
  <c r="P13377" i="24"/>
  <c r="P13502" i="24"/>
  <c r="P13378" i="24"/>
  <c r="P13572" i="24"/>
  <c r="P13815" i="24"/>
  <c r="P13698" i="24"/>
  <c r="P13699" i="24"/>
  <c r="P13816" i="24"/>
  <c r="P13877" i="24"/>
  <c r="P13878" i="24"/>
  <c r="P14113" i="24"/>
  <c r="P14001" i="24"/>
  <c r="P14114" i="24"/>
  <c r="P14164" i="24"/>
  <c r="P14279" i="24"/>
  <c r="P14406" i="24"/>
  <c r="P13765" i="24"/>
  <c r="P13002" i="24"/>
  <c r="P12948" i="24"/>
  <c r="P12949" i="24"/>
  <c r="P12950" i="24"/>
  <c r="P12951" i="24"/>
  <c r="P12952" i="24"/>
  <c r="P13056" i="24"/>
  <c r="P12953" i="24"/>
  <c r="P13057" i="24"/>
  <c r="P12954" i="24"/>
  <c r="P12955" i="24"/>
  <c r="P13058" i="24"/>
  <c r="P13059" i="24"/>
  <c r="P13003" i="24"/>
  <c r="P12956" i="24"/>
  <c r="P12957" i="24"/>
  <c r="P13060" i="24"/>
  <c r="P13127" i="24"/>
  <c r="P12958" i="24"/>
  <c r="P12959" i="24"/>
  <c r="P13004" i="24"/>
  <c r="P13005" i="24"/>
  <c r="P12894" i="24"/>
  <c r="P13128" i="24"/>
  <c r="P13006" i="24"/>
  <c r="P13007" i="24"/>
  <c r="P13008" i="24"/>
  <c r="P12864" i="24"/>
  <c r="P12865" i="24"/>
  <c r="P13009" i="24"/>
  <c r="P13010" i="24"/>
  <c r="P13129" i="24"/>
  <c r="P13061" i="24"/>
  <c r="P13062" i="24"/>
  <c r="P13011" i="24"/>
  <c r="P13063" i="24"/>
  <c r="P13064" i="24"/>
  <c r="P13065" i="24"/>
  <c r="P13195" i="24"/>
  <c r="P13066" i="24"/>
  <c r="P13130" i="24"/>
  <c r="P13067" i="24"/>
  <c r="P13068" i="24"/>
  <c r="P13196" i="24"/>
  <c r="P13069" i="24"/>
  <c r="P13197" i="24"/>
  <c r="P13131" i="24"/>
  <c r="P13198" i="24"/>
  <c r="P13257" i="24"/>
  <c r="P13132" i="24"/>
  <c r="P13133" i="24"/>
  <c r="P13134" i="24"/>
  <c r="P13135" i="24"/>
  <c r="P13136" i="24"/>
  <c r="P13258" i="24"/>
  <c r="P13137" i="24"/>
  <c r="P13319" i="24"/>
  <c r="P13379" i="24"/>
  <c r="P13259" i="24"/>
  <c r="P13260" i="24"/>
  <c r="P13380" i="24"/>
  <c r="P13381" i="24"/>
  <c r="P13199" i="24"/>
  <c r="P13200" i="24"/>
  <c r="P13382" i="24"/>
  <c r="P13320" i="24"/>
  <c r="P13261" i="24"/>
  <c r="P13321" i="24"/>
  <c r="P13452" i="24"/>
  <c r="P13201" i="24"/>
  <c r="P13383" i="24"/>
  <c r="P13262" i="24"/>
  <c r="P13263" i="24"/>
  <c r="P13322" i="24"/>
  <c r="P13384" i="24"/>
  <c r="P13453" i="24"/>
  <c r="P13323" i="24"/>
  <c r="P13385" i="24"/>
  <c r="P13386" i="24"/>
  <c r="P13387" i="24"/>
  <c r="P13388" i="24"/>
  <c r="P13389" i="24"/>
  <c r="P13390" i="24"/>
  <c r="P13391" i="24"/>
  <c r="P13392" i="24"/>
  <c r="P13393" i="24"/>
  <c r="P13394" i="24"/>
  <c r="P13503" i="24"/>
  <c r="P13395" i="24"/>
  <c r="P13454" i="24"/>
  <c r="P13396" i="24"/>
  <c r="P13455" i="24"/>
  <c r="P13573" i="24"/>
  <c r="P13456" i="24"/>
  <c r="P13504" i="24"/>
  <c r="P13457" i="24"/>
  <c r="P13458" i="24"/>
  <c r="P13324" i="24"/>
  <c r="P13700" i="24"/>
  <c r="P13505" i="24"/>
  <c r="P13397" i="24"/>
  <c r="P13574" i="24"/>
  <c r="P13575" i="24"/>
  <c r="P13701" i="24"/>
  <c r="P13634" i="24"/>
  <c r="P13702" i="24"/>
  <c r="P13325" i="24"/>
  <c r="P13576" i="24"/>
  <c r="P13703" i="24"/>
  <c r="P13577" i="24"/>
  <c r="P13578" i="24"/>
  <c r="P13579" i="24"/>
  <c r="P13506" i="24"/>
  <c r="P13580" i="24"/>
  <c r="P13507" i="24"/>
  <c r="P13581" i="24"/>
  <c r="P13582" i="24"/>
  <c r="P13459" i="24"/>
  <c r="P13583" i="24"/>
  <c r="P13635" i="24"/>
  <c r="P13636" i="24"/>
  <c r="P13637" i="24"/>
  <c r="P13817" i="24"/>
  <c r="P13638" i="24"/>
  <c r="P13704" i="24"/>
  <c r="P13818" i="24"/>
  <c r="P13639" i="24"/>
  <c r="P13705" i="24"/>
  <c r="P13706" i="24"/>
  <c r="P13707" i="24"/>
  <c r="P13708" i="24"/>
  <c r="P13709" i="24"/>
  <c r="P13710" i="24"/>
  <c r="P13766" i="24"/>
  <c r="P13711" i="24"/>
  <c r="P13712" i="24"/>
  <c r="P13713" i="24"/>
  <c r="P13714" i="24"/>
  <c r="P13715" i="24"/>
  <c r="P13819" i="24"/>
  <c r="P13767" i="24"/>
  <c r="P13716" i="24"/>
  <c r="P13717" i="24"/>
  <c r="P13718" i="24"/>
  <c r="P13719" i="24"/>
  <c r="P13768" i="24"/>
  <c r="P13769" i="24"/>
  <c r="P13640" i="24"/>
  <c r="P13879" i="24"/>
  <c r="P13880" i="24"/>
  <c r="P13938" i="24"/>
  <c r="P13720" i="24"/>
  <c r="P13721" i="24"/>
  <c r="P14002" i="24"/>
  <c r="P14003" i="24"/>
  <c r="P13820" i="24"/>
  <c r="P13881" i="24"/>
  <c r="P14004" i="24"/>
  <c r="P13882" i="24"/>
  <c r="P13939" i="24"/>
  <c r="P13883" i="24"/>
  <c r="P13821" i="24"/>
  <c r="P13884" i="24"/>
  <c r="P13885" i="24"/>
  <c r="P13940" i="24"/>
  <c r="P13886" i="24"/>
  <c r="P13941" i="24"/>
  <c r="P13887" i="24"/>
  <c r="P14005" i="24"/>
  <c r="P13942" i="24"/>
  <c r="P13943" i="24"/>
  <c r="P13944" i="24"/>
  <c r="P13945" i="24"/>
  <c r="P13946" i="24"/>
  <c r="P14006" i="24"/>
  <c r="P14007" i="24"/>
  <c r="P14008" i="24"/>
  <c r="P14009" i="24"/>
  <c r="P14010" i="24"/>
  <c r="P13947" i="24"/>
  <c r="P14065" i="24"/>
  <c r="P14011" i="24"/>
  <c r="P14012" i="24"/>
  <c r="P14013" i="24"/>
  <c r="P14066" i="24"/>
  <c r="P14014" i="24"/>
  <c r="P14015" i="24"/>
  <c r="P14067" i="24"/>
  <c r="P14115" i="24"/>
  <c r="P14016" i="24"/>
  <c r="P14280" i="24"/>
  <c r="P14165" i="24"/>
  <c r="P14166" i="24"/>
  <c r="P13948" i="24"/>
  <c r="P14227" i="24"/>
  <c r="P14167" i="24"/>
  <c r="P14068" i="24"/>
  <c r="P14281" i="24"/>
  <c r="P14282" i="24"/>
  <c r="P14168" i="24"/>
  <c r="P14116" i="24"/>
  <c r="P14117" i="24"/>
  <c r="P14352" i="24"/>
  <c r="P14228" i="24"/>
  <c r="P14169" i="24"/>
  <c r="P14170" i="24"/>
  <c r="P14118" i="24"/>
  <c r="P14229" i="24"/>
  <c r="P14171" i="24"/>
  <c r="P14353" i="24"/>
  <c r="P14172" i="24"/>
  <c r="P14230" i="24"/>
  <c r="P14231" i="24"/>
  <c r="P14173" i="24"/>
  <c r="P14174" i="24"/>
  <c r="P14069" i="24"/>
  <c r="P14175" i="24"/>
  <c r="P14176" i="24"/>
  <c r="P14177" i="24"/>
  <c r="P14232" i="24"/>
  <c r="P14407" i="24"/>
  <c r="P14233" i="24"/>
  <c r="P14234" i="24"/>
  <c r="P14235" i="24"/>
  <c r="P14236" i="24"/>
  <c r="P14237" i="24"/>
  <c r="P14238" i="24"/>
  <c r="P14178" i="24"/>
  <c r="P14408" i="24"/>
  <c r="P14283" i="24"/>
  <c r="P14284" i="24"/>
  <c r="P14285" i="24"/>
  <c r="P14286" i="24"/>
  <c r="P14287" i="24"/>
  <c r="P14354" i="24"/>
  <c r="P14288" i="24"/>
  <c r="P14289" i="24"/>
  <c r="P14290" i="24"/>
  <c r="P14291" i="24"/>
  <c r="P14409" i="24"/>
  <c r="P14292" i="24"/>
  <c r="P14293" i="24"/>
  <c r="P14294" i="24"/>
  <c r="P14447" i="24"/>
  <c r="P14239" i="24"/>
  <c r="P14448" i="24"/>
  <c r="P14355" i="24"/>
  <c r="P14449" i="24"/>
  <c r="P14410" i="24"/>
  <c r="P14295" i="24"/>
  <c r="P14356" i="24"/>
  <c r="P14357" i="24"/>
  <c r="P14450" i="24"/>
  <c r="P14358" i="24"/>
  <c r="P14470" i="24"/>
  <c r="P14451" i="24"/>
  <c r="P14452" i="24"/>
  <c r="P14453" i="24"/>
  <c r="P14359" i="24"/>
  <c r="P14454" i="24"/>
  <c r="P14471" i="24"/>
  <c r="P13460" i="24"/>
  <c r="P12960" i="24"/>
  <c r="P12961" i="24"/>
  <c r="P13012" i="24"/>
  <c r="P13013" i="24"/>
  <c r="P13138" i="24"/>
  <c r="P13014" i="24"/>
  <c r="P13139" i="24"/>
  <c r="P13015" i="24"/>
  <c r="P12895" i="24"/>
  <c r="P13202" i="24"/>
  <c r="P13203" i="24"/>
  <c r="P13140" i="24"/>
  <c r="P13070" i="24"/>
  <c r="P13071" i="24"/>
  <c r="P13072" i="24"/>
  <c r="P13141" i="24"/>
  <c r="P13204" i="24"/>
  <c r="P13205" i="24"/>
  <c r="P13264" i="24"/>
  <c r="P13326" i="24"/>
  <c r="P13327" i="24"/>
  <c r="P13398" i="24"/>
  <c r="P13399" i="24"/>
  <c r="P13328" i="24"/>
  <c r="P13508" i="24"/>
  <c r="P13329" i="24"/>
  <c r="P13400" i="24"/>
  <c r="P13401" i="24"/>
  <c r="P13402" i="24"/>
  <c r="P13330" i="24"/>
  <c r="P13509" i="24"/>
  <c r="P13510" i="24"/>
  <c r="P13511" i="24"/>
  <c r="P13584" i="24"/>
  <c r="P13512" i="24"/>
  <c r="P13461" i="24"/>
  <c r="P13585" i="24"/>
  <c r="P13513" i="24"/>
  <c r="P13514" i="24"/>
  <c r="P13586" i="24"/>
  <c r="P13641" i="24"/>
  <c r="P13722" i="24"/>
  <c r="P13723" i="24"/>
  <c r="P13587" i="24"/>
  <c r="P13588" i="24"/>
  <c r="P13770" i="24"/>
  <c r="P13771" i="24"/>
  <c r="P13642" i="24"/>
  <c r="P13724" i="24"/>
  <c r="P13725" i="24"/>
  <c r="P13643" i="24"/>
  <c r="P13644" i="24"/>
  <c r="P13726" i="24"/>
  <c r="P13772" i="24"/>
  <c r="P13949" i="24"/>
  <c r="P13773" i="24"/>
  <c r="P13822" i="24"/>
  <c r="P13727" i="24"/>
  <c r="P13774" i="24"/>
  <c r="P13823" i="24"/>
  <c r="P13950" i="24"/>
  <c r="P14017" i="24"/>
  <c r="P13888" i="24"/>
  <c r="P14018" i="24"/>
  <c r="P14070" i="24"/>
  <c r="P13889" i="24"/>
  <c r="P13890" i="24"/>
  <c r="P13951" i="24"/>
  <c r="P13952" i="24"/>
  <c r="P14119" i="24"/>
  <c r="P14071" i="24"/>
  <c r="P14019" i="24"/>
  <c r="P14179" i="24"/>
  <c r="P14072" i="24"/>
  <c r="P14296" i="24"/>
  <c r="P14240" i="24"/>
  <c r="P14020" i="24"/>
  <c r="P14120" i="24"/>
  <c r="P14360" i="24"/>
  <c r="P14121" i="24"/>
  <c r="P14122" i="24"/>
  <c r="P14180" i="24"/>
  <c r="P14181" i="24"/>
  <c r="P14361" i="24"/>
  <c r="P14297" i="24"/>
  <c r="P14362" i="24"/>
  <c r="P14363" i="24"/>
  <c r="P14241" i="24"/>
  <c r="P14364" i="24"/>
  <c r="P14123" i="24"/>
  <c r="P14365" i="24"/>
  <c r="P14242" i="24"/>
  <c r="P14243" i="24"/>
  <c r="P14411" i="24"/>
  <c r="P14412" i="24"/>
  <c r="P14413" i="24"/>
  <c r="P14366" i="24"/>
  <c r="P14414" i="24"/>
  <c r="P14415" i="24"/>
  <c r="P14478" i="24"/>
  <c r="P12962" i="24"/>
  <c r="P12963" i="24"/>
  <c r="P12964" i="24"/>
  <c r="P13016" i="24"/>
  <c r="P12965" i="24"/>
  <c r="P12966" i="24"/>
  <c r="P12967" i="24"/>
  <c r="P13142" i="24"/>
  <c r="P13073" i="24"/>
  <c r="P12968" i="24"/>
  <c r="P13017" i="24"/>
  <c r="P13143" i="24"/>
  <c r="P12969" i="24"/>
  <c r="P13018" i="24"/>
  <c r="P13144" i="24"/>
  <c r="P13074" i="24"/>
  <c r="P12970" i="24"/>
  <c r="P13145" i="24"/>
  <c r="P12971" i="24"/>
  <c r="P13146" i="24"/>
  <c r="P13075" i="24"/>
  <c r="P13147" i="24"/>
  <c r="P13148" i="24"/>
  <c r="P13149" i="24"/>
  <c r="P13076" i="24"/>
  <c r="P13077" i="24"/>
  <c r="P13078" i="24"/>
  <c r="P13019" i="24"/>
  <c r="P13020" i="24"/>
  <c r="P13021" i="24"/>
  <c r="P13079" i="24"/>
  <c r="P13022" i="24"/>
  <c r="P13023" i="24"/>
  <c r="P13024" i="24"/>
  <c r="P13206" i="24"/>
  <c r="P13080" i="24"/>
  <c r="P13207" i="24"/>
  <c r="P12896" i="24"/>
  <c r="P13150" i="24"/>
  <c r="P13081" i="24"/>
  <c r="P13151" i="24"/>
  <c r="P13208" i="24"/>
  <c r="P13209" i="24"/>
  <c r="P13265" i="24"/>
  <c r="P13082" i="24"/>
  <c r="P13083" i="24"/>
  <c r="P13152" i="24"/>
  <c r="P13084" i="24"/>
  <c r="P13085" i="24"/>
  <c r="P13086" i="24"/>
  <c r="P13153" i="24"/>
  <c r="P13210" i="24"/>
  <c r="P13154" i="24"/>
  <c r="P13211" i="24"/>
  <c r="P13087" i="24"/>
  <c r="P13331" i="24"/>
  <c r="P13155" i="24"/>
  <c r="P13156" i="24"/>
  <c r="P13025" i="24"/>
  <c r="P13026" i="24"/>
  <c r="P13266" i="24"/>
  <c r="P13157" i="24"/>
  <c r="P13332" i="24"/>
  <c r="P13333" i="24"/>
  <c r="P13267" i="24"/>
  <c r="P13212" i="24"/>
  <c r="P13213" i="24"/>
  <c r="P13268" i="24"/>
  <c r="P13214" i="24"/>
  <c r="P13269" i="24"/>
  <c r="P13270" i="24"/>
  <c r="P13271" i="24"/>
  <c r="P13215" i="24"/>
  <c r="P13216" i="24"/>
  <c r="P13272" i="24"/>
  <c r="P13462" i="24"/>
  <c r="P13273" i="24"/>
  <c r="P13334" i="24"/>
  <c r="P13463" i="24"/>
  <c r="P13403" i="24"/>
  <c r="P13404" i="24"/>
  <c r="P13464" i="24"/>
  <c r="P13274" i="24"/>
  <c r="P13275" i="24"/>
  <c r="P13276" i="24"/>
  <c r="P13335" i="24"/>
  <c r="P13405" i="24"/>
  <c r="P13277" i="24"/>
  <c r="P13278" i="24"/>
  <c r="P13406" i="24"/>
  <c r="P13279" i="24"/>
  <c r="P13336" i="24"/>
  <c r="P13337" i="24"/>
  <c r="P13338" i="24"/>
  <c r="P13339" i="24"/>
  <c r="P13340" i="24"/>
  <c r="P13515" i="24"/>
  <c r="P13465" i="24"/>
  <c r="P13466" i="24"/>
  <c r="P13467" i="24"/>
  <c r="P13468" i="24"/>
  <c r="P13407" i="24"/>
  <c r="P13469" i="24"/>
  <c r="P13341" i="24"/>
  <c r="P13516" i="24"/>
  <c r="P13342" i="24"/>
  <c r="P13343" i="24"/>
  <c r="P13344" i="24"/>
  <c r="P13345" i="24"/>
  <c r="P13408" i="24"/>
  <c r="P13470" i="24"/>
  <c r="P13409" i="24"/>
  <c r="P13410" i="24"/>
  <c r="P13346" i="24"/>
  <c r="P13517" i="24"/>
  <c r="P13518" i="24"/>
  <c r="P13519" i="24"/>
  <c r="P13645" i="24"/>
  <c r="P13646" i="24"/>
  <c r="P13471" i="24"/>
  <c r="P13589" i="24"/>
  <c r="P13590" i="24"/>
  <c r="P13591" i="24"/>
  <c r="P13520" i="24"/>
  <c r="P13472" i="24"/>
  <c r="P13592" i="24"/>
  <c r="P13473" i="24"/>
  <c r="P13647" i="24"/>
  <c r="P13648" i="24"/>
  <c r="P13347" i="24"/>
  <c r="P13593" i="24"/>
  <c r="P13521" i="24"/>
  <c r="P13775" i="24"/>
  <c r="P13522" i="24"/>
  <c r="P13523" i="24"/>
  <c r="P13776" i="24"/>
  <c r="P13594" i="24"/>
  <c r="P13411" i="24"/>
  <c r="P13728" i="24"/>
  <c r="P13595" i="24"/>
  <c r="P13596" i="24"/>
  <c r="P13524" i="24"/>
  <c r="P13525" i="24"/>
  <c r="P13649" i="24"/>
  <c r="P13597" i="24"/>
  <c r="P13598" i="24"/>
  <c r="P13599" i="24"/>
  <c r="P13600" i="24"/>
  <c r="P13601" i="24"/>
  <c r="P13602" i="24"/>
  <c r="P13650" i="24"/>
  <c r="P13603" i="24"/>
  <c r="P13729" i="24"/>
  <c r="P13651" i="24"/>
  <c r="P13652" i="24"/>
  <c r="P13653" i="24"/>
  <c r="P13730" i="24"/>
  <c r="P13604" i="24"/>
  <c r="P13654" i="24"/>
  <c r="P13605" i="24"/>
  <c r="P13731" i="24"/>
  <c r="P13606" i="24"/>
  <c r="P13732" i="24"/>
  <c r="P13607" i="24"/>
  <c r="P13777" i="24"/>
  <c r="P13824" i="24"/>
  <c r="P13655" i="24"/>
  <c r="P13656" i="24"/>
  <c r="P13825" i="24"/>
  <c r="P13826" i="24"/>
  <c r="P13657" i="24"/>
  <c r="P13778" i="24"/>
  <c r="P13733" i="24"/>
  <c r="P13779" i="24"/>
  <c r="P13734" i="24"/>
  <c r="P13658" i="24"/>
  <c r="P13827" i="24"/>
  <c r="P13659" i="24"/>
  <c r="P13953" i="24"/>
  <c r="P13780" i="24"/>
  <c r="P13660" i="24"/>
  <c r="P13661" i="24"/>
  <c r="P13735" i="24"/>
  <c r="P13736" i="24"/>
  <c r="P13737" i="24"/>
  <c r="P13738" i="24"/>
  <c r="P13781" i="24"/>
  <c r="P13828" i="24"/>
  <c r="P13782" i="24"/>
  <c r="P13662" i="24"/>
  <c r="P13663" i="24"/>
  <c r="P13783" i="24"/>
  <c r="P14021" i="24"/>
  <c r="P14022" i="24"/>
  <c r="P13784" i="24"/>
  <c r="P13785" i="24"/>
  <c r="P13891" i="24"/>
  <c r="P13954" i="24"/>
  <c r="P13955" i="24"/>
  <c r="P13892" i="24"/>
  <c r="P13829" i="24"/>
  <c r="P13830" i="24"/>
  <c r="P13831" i="24"/>
  <c r="P13832" i="24"/>
  <c r="P13893" i="24"/>
  <c r="P13833" i="24"/>
  <c r="P13834" i="24"/>
  <c r="P14073" i="24"/>
  <c r="P13894" i="24"/>
  <c r="P13895" i="24"/>
  <c r="P13896" i="24"/>
  <c r="P13956" i="24"/>
  <c r="P14074" i="24"/>
  <c r="P14075" i="24"/>
  <c r="P13897" i="24"/>
  <c r="P13898" i="24"/>
  <c r="P13899" i="24"/>
  <c r="P13900" i="24"/>
  <c r="P13957" i="24"/>
  <c r="P13958" i="24"/>
  <c r="P13959" i="24"/>
  <c r="P13901" i="24"/>
  <c r="P13902" i="24"/>
  <c r="P13903" i="24"/>
  <c r="P14023" i="24"/>
  <c r="P14076" i="24"/>
  <c r="P13960" i="24"/>
  <c r="P13904" i="24"/>
  <c r="P13905" i="24"/>
  <c r="P13906" i="24"/>
  <c r="P13907" i="24"/>
  <c r="P14024" i="24"/>
  <c r="P14025" i="24"/>
  <c r="P14077" i="24"/>
  <c r="P13961" i="24"/>
  <c r="P14026" i="24"/>
  <c r="P14027" i="24"/>
  <c r="P14078" i="24"/>
  <c r="P14079" i="24"/>
  <c r="P13962" i="24"/>
  <c r="P14124" i="24"/>
  <c r="P14125" i="24"/>
  <c r="P14028" i="24"/>
  <c r="P14029" i="24"/>
  <c r="P14080" i="24"/>
  <c r="P14126" i="24"/>
  <c r="P13963" i="24"/>
  <c r="P14081" i="24"/>
  <c r="P14244" i="24"/>
  <c r="P14298" i="24"/>
  <c r="P14082" i="24"/>
  <c r="P14127" i="24"/>
  <c r="P14299" i="24"/>
  <c r="P14300" i="24"/>
  <c r="P13964" i="24"/>
  <c r="P13965" i="24"/>
  <c r="P14301" i="24"/>
  <c r="P14302" i="24"/>
  <c r="P14245" i="24"/>
  <c r="P14182" i="24"/>
  <c r="P13835" i="24"/>
  <c r="P14367" i="24"/>
  <c r="P14246" i="24"/>
  <c r="P14368" i="24"/>
  <c r="P14128" i="24"/>
  <c r="P14129" i="24"/>
  <c r="P14369" i="24"/>
  <c r="P14130" i="24"/>
  <c r="P14131" i="24"/>
  <c r="P14370" i="24"/>
  <c r="P14132" i="24"/>
  <c r="P14133" i="24"/>
  <c r="P14183" i="24"/>
  <c r="P14184" i="24"/>
  <c r="P14247" i="24"/>
  <c r="P14185" i="24"/>
  <c r="P14303" i="24"/>
  <c r="P14304" i="24"/>
  <c r="P14305" i="24"/>
  <c r="P14306" i="24"/>
  <c r="P14186" i="24"/>
  <c r="P14371" i="24"/>
  <c r="P14187" i="24"/>
  <c r="P14188" i="24"/>
  <c r="P14189" i="24"/>
  <c r="P14372" i="24"/>
  <c r="P14373" i="24"/>
  <c r="P14190" i="24"/>
  <c r="P14191" i="24"/>
  <c r="P14307" i="24"/>
  <c r="P14416" i="24"/>
  <c r="P14374" i="24"/>
  <c r="P14308" i="24"/>
  <c r="P14417" i="24"/>
  <c r="P14418" i="24"/>
  <c r="P14419" i="24"/>
  <c r="P14420" i="24"/>
  <c r="P14421" i="24"/>
  <c r="P14248" i="24"/>
  <c r="P14249" i="24"/>
  <c r="P14422" i="24"/>
  <c r="P14309" i="24"/>
  <c r="P14375" i="24"/>
  <c r="P14310" i="24"/>
  <c r="P14311" i="24"/>
  <c r="P14376" i="24"/>
  <c r="P14377" i="24"/>
  <c r="P14378" i="24"/>
  <c r="P14312" i="24"/>
  <c r="P14313" i="24"/>
  <c r="P14379" i="24"/>
  <c r="P14380" i="24"/>
  <c r="P14314" i="24"/>
  <c r="P14381" i="24"/>
  <c r="P14423" i="24"/>
  <c r="P14250" i="24"/>
  <c r="P14315" i="24"/>
  <c r="P14424" i="24"/>
  <c r="P14455" i="24"/>
  <c r="P14456" i="24"/>
  <c r="P14382" i="24"/>
  <c r="P14251" i="24"/>
  <c r="P14252" i="24"/>
  <c r="P14457" i="24"/>
  <c r="P14458" i="24"/>
  <c r="P14472" i="24"/>
  <c r="P14425" i="24"/>
  <c r="P14426" i="24"/>
  <c r="P14427" i="24"/>
  <c r="P14479" i="24"/>
  <c r="P14473" i="24"/>
  <c r="P14474" i="24"/>
  <c r="P14480" i="24"/>
  <c r="P14428" i="24"/>
  <c r="P14429" i="24"/>
  <c r="P14430" i="24"/>
  <c r="P14431" i="24"/>
  <c r="P14475" i="24"/>
  <c r="P14476" i="24"/>
  <c r="P14459" i="24"/>
  <c r="P14481" i="24"/>
  <c r="P14477" i="24"/>
  <c r="P14432" i="24"/>
  <c r="P12972" i="24"/>
  <c r="P12897" i="24"/>
  <c r="P12898" i="24"/>
  <c r="P13088" i="24"/>
  <c r="P13089" i="24"/>
  <c r="P13348" i="24"/>
  <c r="P13349" i="24"/>
  <c r="P13350" i="24"/>
  <c r="P13217" i="24"/>
  <c r="P13412" i="24"/>
  <c r="P13413" i="24"/>
  <c r="P13526" i="24"/>
  <c r="P13527" i="24"/>
  <c r="P13664" i="24"/>
  <c r="P13665" i="24"/>
  <c r="P13666" i="24"/>
  <c r="P13667" i="24"/>
  <c r="P13668" i="24"/>
  <c r="P13669" i="24"/>
  <c r="P13739" i="24"/>
  <c r="P13966" i="24"/>
  <c r="P13967" i="24"/>
  <c r="P13968" i="24"/>
  <c r="P13969" i="24"/>
  <c r="P14030" i="24"/>
  <c r="P14083" i="24"/>
  <c r="P14316" i="24"/>
  <c r="P14317" i="24"/>
  <c r="P14318" i="24"/>
  <c r="P12680" i="24"/>
  <c r="P13090" i="24"/>
  <c r="P12804" i="24"/>
  <c r="P13027" i="24"/>
  <c r="P13028" i="24"/>
  <c r="P12973" i="24"/>
  <c r="P12974" i="24"/>
  <c r="P13029" i="24"/>
  <c r="P13030" i="24"/>
  <c r="P13031" i="24"/>
  <c r="P13218" i="24"/>
  <c r="P13219" i="24"/>
  <c r="P13158" i="24"/>
  <c r="P13159" i="24"/>
  <c r="P12975" i="24"/>
  <c r="P13091" i="24"/>
  <c r="P13092" i="24"/>
  <c r="P13160" i="24"/>
  <c r="P13093" i="24"/>
  <c r="P13094" i="24"/>
  <c r="P13095" i="24"/>
  <c r="P13161" i="24"/>
  <c r="P13162" i="24"/>
  <c r="P13220" i="24"/>
  <c r="P13221" i="24"/>
  <c r="P13280" i="24"/>
  <c r="P13096" i="24"/>
  <c r="P13281" i="24"/>
  <c r="P13222" i="24"/>
  <c r="P13223" i="24"/>
  <c r="P13282" i="24"/>
  <c r="P13414" i="24"/>
  <c r="P13224" i="24"/>
  <c r="P13163" i="24"/>
  <c r="P13474" i="24"/>
  <c r="P13283" i="24"/>
  <c r="P13351" i="24"/>
  <c r="P13284" i="24"/>
  <c r="P13415" i="24"/>
  <c r="P13285" i="24"/>
  <c r="P13352" i="24"/>
  <c r="P13286" i="24"/>
  <c r="P13416" i="24"/>
  <c r="P13287" i="24"/>
  <c r="P13288" i="24"/>
  <c r="P13353" i="24"/>
  <c r="P13475" i="24"/>
  <c r="P13476" i="24"/>
  <c r="P13289" i="24"/>
  <c r="P13528" i="24"/>
  <c r="P13417" i="24"/>
  <c r="P13418" i="24"/>
  <c r="P13419" i="24"/>
  <c r="P13290" i="24"/>
  <c r="P13477" i="24"/>
  <c r="P13478" i="24"/>
  <c r="P13479" i="24"/>
  <c r="P13608" i="24"/>
  <c r="P13529" i="24"/>
  <c r="P13530" i="24"/>
  <c r="P13531" i="24"/>
  <c r="P13480" i="24"/>
  <c r="P13740" i="24"/>
  <c r="P13420" i="24"/>
  <c r="P13609" i="24"/>
  <c r="P13741" i="24"/>
  <c r="P13610" i="24"/>
  <c r="P13611" i="24"/>
  <c r="P13786" i="24"/>
  <c r="P13612" i="24"/>
  <c r="P13481" i="24"/>
  <c r="P13613" i="24"/>
  <c r="P13482" i="24"/>
  <c r="P13614" i="24"/>
  <c r="P13670" i="24"/>
  <c r="P13671" i="24"/>
  <c r="P13836" i="24"/>
  <c r="P13672" i="24"/>
  <c r="P13837" i="24"/>
  <c r="P13838" i="24"/>
  <c r="P13615" i="24"/>
  <c r="P13787" i="24"/>
  <c r="P13788" i="24"/>
  <c r="P13742" i="24"/>
  <c r="P13789" i="24"/>
  <c r="P13743" i="24"/>
  <c r="P13839" i="24"/>
  <c r="P13970" i="24"/>
  <c r="P13673" i="24"/>
  <c r="P13790" i="24"/>
  <c r="P13908" i="24"/>
  <c r="P13674" i="24"/>
  <c r="P14031" i="24"/>
  <c r="P13791" i="24"/>
  <c r="P14032" i="24"/>
  <c r="P13840" i="24"/>
  <c r="P14033" i="24"/>
  <c r="P13841" i="24"/>
  <c r="P13842" i="24"/>
  <c r="P13909" i="24"/>
  <c r="P13971" i="24"/>
  <c r="P13910" i="24"/>
  <c r="P13843" i="24"/>
  <c r="P13844" i="24"/>
  <c r="P13911" i="24"/>
  <c r="P14084" i="24"/>
  <c r="P13912" i="24"/>
  <c r="P13913" i="24"/>
  <c r="P14034" i="24"/>
  <c r="P14085" i="24"/>
  <c r="P13914" i="24"/>
  <c r="P13972" i="24"/>
  <c r="P13973" i="24"/>
  <c r="P14134" i="24"/>
  <c r="P14086" i="24"/>
  <c r="P14087" i="24"/>
  <c r="P14035" i="24"/>
  <c r="P14135" i="24"/>
  <c r="P14036" i="24"/>
  <c r="P14136" i="24"/>
  <c r="P13915" i="24"/>
  <c r="P14088" i="24"/>
  <c r="P14037" i="24"/>
  <c r="P14038" i="24"/>
  <c r="P14089" i="24"/>
  <c r="P14090" i="24"/>
  <c r="P14137" i="24"/>
  <c r="P14319" i="24"/>
  <c r="P14138" i="24"/>
  <c r="P14192" i="24"/>
  <c r="P14091" i="24"/>
  <c r="P14383" i="24"/>
  <c r="P14193" i="24"/>
  <c r="P14384" i="24"/>
  <c r="P14194" i="24"/>
  <c r="P14195" i="24"/>
  <c r="P14196" i="24"/>
  <c r="P14385" i="24"/>
  <c r="P14197" i="24"/>
  <c r="P14092" i="24"/>
  <c r="P14093" i="24"/>
  <c r="P14386" i="24"/>
  <c r="P14387" i="24"/>
  <c r="P14253" i="24"/>
  <c r="P14388" i="24"/>
  <c r="P14198" i="24"/>
  <c r="P14433" i="24"/>
  <c r="P14254" i="24"/>
  <c r="P14320" i="24"/>
  <c r="P14321" i="24"/>
  <c r="P14389" i="24"/>
  <c r="P14390" i="24"/>
  <c r="P14434" i="24"/>
  <c r="P14391" i="24"/>
  <c r="P14322" i="24"/>
  <c r="P14435" i="24"/>
  <c r="P14323" i="24"/>
  <c r="P14324" i="24"/>
  <c r="P14436" i="24"/>
  <c r="P14325" i="24"/>
  <c r="P14199" i="24"/>
  <c r="P14326" i="24"/>
  <c r="P14392" i="24"/>
  <c r="P14393" i="24"/>
  <c r="P14255" i="24"/>
  <c r="P14394" i="24"/>
  <c r="P14437" i="24"/>
  <c r="P14438" i="24"/>
  <c r="P14395" i="24"/>
  <c r="P14460" i="24"/>
  <c r="P14396" i="24"/>
  <c r="P14439" i="24"/>
  <c r="P14461" i="24"/>
  <c r="P13532" i="24"/>
  <c r="P13845" i="24"/>
  <c r="P13792" i="24"/>
  <c r="P12976" i="24"/>
  <c r="P13032" i="24"/>
  <c r="P13033" i="24"/>
  <c r="P13225" i="24"/>
  <c r="P13291" i="24"/>
  <c r="P13354" i="24"/>
  <c r="P13533" i="24"/>
  <c r="P13534" i="24"/>
  <c r="P13535" i="24"/>
  <c r="P13536" i="24"/>
  <c r="P13537" i="24"/>
  <c r="P13538" i="24"/>
  <c r="P13539" i="24"/>
  <c r="P13540" i="24"/>
  <c r="P13793" i="24"/>
  <c r="P13616" i="24"/>
  <c r="P13617" i="24"/>
  <c r="P13675" i="24"/>
  <c r="P13676" i="24"/>
  <c r="P13916" i="24"/>
  <c r="P13917" i="24"/>
  <c r="P14039" i="24"/>
  <c r="P14040" i="24"/>
  <c r="P14041" i="24"/>
  <c r="P14200" i="24"/>
  <c r="P14094" i="24"/>
  <c r="P13974" i="24"/>
  <c r="P14201" i="24"/>
  <c r="P14440" i="24"/>
  <c r="P12805" i="24"/>
  <c r="P13034" i="24"/>
  <c r="P13097" i="24"/>
  <c r="P13292" i="24"/>
  <c r="P13421" i="24"/>
  <c r="P13918" i="24"/>
  <c r="P13975" i="24"/>
  <c r="P14202" i="24"/>
  <c r="P14327" i="24"/>
  <c r="B2913" i="21"/>
  <c r="C2913" i="21"/>
  <c r="F2913" i="21" s="1"/>
  <c r="D2913" i="21"/>
  <c r="E2913" i="21"/>
  <c r="M2913" i="21"/>
  <c r="S2913" i="21" s="1"/>
  <c r="O2913" i="21"/>
  <c r="P2913" i="21"/>
  <c r="Q2913" i="21"/>
  <c r="B2912" i="21"/>
  <c r="C2912" i="21"/>
  <c r="D2912" i="21"/>
  <c r="E2912" i="21"/>
  <c r="M2912" i="21"/>
  <c r="S2912" i="21" s="1"/>
  <c r="O2912" i="21"/>
  <c r="P2912" i="21"/>
  <c r="Q2912" i="21"/>
  <c r="B2911" i="21"/>
  <c r="C2911" i="21"/>
  <c r="D2911" i="21"/>
  <c r="E2911" i="21"/>
  <c r="M2911" i="21"/>
  <c r="T2911" i="21" s="1"/>
  <c r="O2911" i="21"/>
  <c r="P2911" i="21"/>
  <c r="Q2911" i="21"/>
  <c r="B2910" i="21"/>
  <c r="C2910" i="21"/>
  <c r="D2910" i="21"/>
  <c r="E2910" i="21"/>
  <c r="M2910" i="21"/>
  <c r="S2910" i="21" s="1"/>
  <c r="O2910" i="21"/>
  <c r="P2910" i="21"/>
  <c r="Q2910" i="21"/>
  <c r="F2912" i="21" l="1"/>
  <c r="F2911" i="21"/>
  <c r="F2910" i="21"/>
  <c r="T2913" i="21"/>
  <c r="S2911" i="21"/>
  <c r="T2912" i="21"/>
  <c r="T2910" i="21"/>
  <c r="B2909" i="21"/>
  <c r="C2909" i="21"/>
  <c r="F2909" i="21" s="1"/>
  <c r="D2909" i="21"/>
  <c r="E2909" i="21"/>
  <c r="M2909" i="21"/>
  <c r="S2909" i="21" s="1"/>
  <c r="O2909" i="21"/>
  <c r="P2909" i="21"/>
  <c r="Q2909" i="21"/>
  <c r="B2908" i="21"/>
  <c r="C2908" i="21"/>
  <c r="F2908" i="21" s="1"/>
  <c r="D2908" i="21"/>
  <c r="E2908" i="21"/>
  <c r="M2908" i="21"/>
  <c r="S2908" i="21" s="1"/>
  <c r="O2908" i="21"/>
  <c r="P2908" i="21"/>
  <c r="Q2908" i="21"/>
  <c r="B2907" i="21"/>
  <c r="C2907" i="21"/>
  <c r="F2907" i="21" s="1"/>
  <c r="D2907" i="21"/>
  <c r="E2907" i="21"/>
  <c r="M2907" i="21"/>
  <c r="S2907" i="21" s="1"/>
  <c r="O2907" i="21"/>
  <c r="P2907" i="21"/>
  <c r="Q2907" i="21"/>
  <c r="B2906" i="21"/>
  <c r="C2906" i="21"/>
  <c r="F2906" i="21" s="1"/>
  <c r="D2906" i="21"/>
  <c r="E2906" i="21"/>
  <c r="M2906" i="21"/>
  <c r="S2906" i="21" s="1"/>
  <c r="O2906" i="21"/>
  <c r="P2906" i="21"/>
  <c r="Q2906" i="21"/>
  <c r="T2908" i="21" l="1"/>
  <c r="T2909" i="21"/>
  <c r="T2906" i="21"/>
  <c r="T2907" i="21"/>
  <c r="B2905" i="21" l="1"/>
  <c r="C2905" i="21"/>
  <c r="F2905" i="21" s="1"/>
  <c r="D2905" i="21"/>
  <c r="E2905" i="21"/>
  <c r="M2905" i="21"/>
  <c r="S2905" i="21" s="1"/>
  <c r="O2905" i="21"/>
  <c r="P2905" i="21"/>
  <c r="Q2905" i="21"/>
  <c r="B2904" i="21"/>
  <c r="C2904" i="21"/>
  <c r="F2904" i="21" s="1"/>
  <c r="D2904" i="21"/>
  <c r="E2904" i="21"/>
  <c r="M2904" i="21"/>
  <c r="S2904" i="21" s="1"/>
  <c r="O2904" i="21"/>
  <c r="P2904" i="21"/>
  <c r="Q2904" i="21"/>
  <c r="B2903" i="21"/>
  <c r="C2903" i="21"/>
  <c r="F2903" i="21" s="1"/>
  <c r="D2903" i="21"/>
  <c r="E2903" i="21"/>
  <c r="M2903" i="21"/>
  <c r="S2903" i="21" s="1"/>
  <c r="O2903" i="21"/>
  <c r="P2903" i="21"/>
  <c r="Q2903" i="21"/>
  <c r="B2902" i="21"/>
  <c r="C2902" i="21"/>
  <c r="F2902" i="21" s="1"/>
  <c r="D2902" i="21"/>
  <c r="E2902" i="21"/>
  <c r="M2902" i="21"/>
  <c r="S2902" i="21" s="1"/>
  <c r="O2902" i="21"/>
  <c r="P2902" i="21"/>
  <c r="Q2902" i="21"/>
  <c r="Q2901" i="21"/>
  <c r="P2901" i="21"/>
  <c r="O2901" i="21"/>
  <c r="M2901" i="21"/>
  <c r="T2901" i="21" s="1"/>
  <c r="E2901" i="21"/>
  <c r="D2901" i="21"/>
  <c r="C2901" i="21"/>
  <c r="F2901" i="21" s="1"/>
  <c r="B2901" i="21"/>
  <c r="Q2900" i="21"/>
  <c r="P2900" i="21"/>
  <c r="O2900" i="21"/>
  <c r="M2900" i="21"/>
  <c r="T2900" i="21" s="1"/>
  <c r="E2900" i="21"/>
  <c r="D2900" i="21"/>
  <c r="C2900" i="21"/>
  <c r="F2900" i="21" s="1"/>
  <c r="B2900" i="21"/>
  <c r="B2899" i="21"/>
  <c r="C2899" i="21"/>
  <c r="F2899" i="21" s="1"/>
  <c r="D2899" i="21"/>
  <c r="E2899" i="21"/>
  <c r="M2899" i="21"/>
  <c r="T2899" i="21" s="1"/>
  <c r="O2899" i="21"/>
  <c r="P2899" i="21"/>
  <c r="Q2899" i="21"/>
  <c r="Q2898" i="21"/>
  <c r="P2898" i="21"/>
  <c r="O2898" i="21"/>
  <c r="M2898" i="21"/>
  <c r="T2898" i="21" s="1"/>
  <c r="E2898" i="21"/>
  <c r="D2898" i="21"/>
  <c r="C2898" i="21"/>
  <c r="F2898" i="21" s="1"/>
  <c r="B2898" i="21"/>
  <c r="Q2897" i="21"/>
  <c r="P2897" i="21"/>
  <c r="O2897" i="21"/>
  <c r="M2897" i="21"/>
  <c r="T2897" i="21" s="1"/>
  <c r="E2897" i="21"/>
  <c r="D2897" i="21"/>
  <c r="C2897" i="21"/>
  <c r="F2897" i="21" s="1"/>
  <c r="B2897" i="21"/>
  <c r="Q2896" i="21"/>
  <c r="P2896" i="21"/>
  <c r="O2896" i="21"/>
  <c r="M2896" i="21"/>
  <c r="T2896" i="21" s="1"/>
  <c r="E2896" i="21"/>
  <c r="D2896" i="21"/>
  <c r="C2896" i="21"/>
  <c r="F2896" i="21" s="1"/>
  <c r="B2896" i="21"/>
  <c r="Q2895" i="21"/>
  <c r="P2895" i="21"/>
  <c r="O2895" i="21"/>
  <c r="M2895" i="21"/>
  <c r="T2895" i="21" s="1"/>
  <c r="E2895" i="21"/>
  <c r="D2895" i="21"/>
  <c r="C2895" i="21"/>
  <c r="F2895" i="21" s="1"/>
  <c r="B2895" i="21"/>
  <c r="B2894" i="21"/>
  <c r="C2894" i="21"/>
  <c r="F2894" i="21" s="1"/>
  <c r="D2894" i="21"/>
  <c r="E2894" i="21"/>
  <c r="M2894" i="21"/>
  <c r="S2894" i="21" s="1"/>
  <c r="O2894" i="21"/>
  <c r="P2894" i="21"/>
  <c r="Q2894" i="21"/>
  <c r="B2893" i="21"/>
  <c r="C2893" i="21"/>
  <c r="F2893" i="21" s="1"/>
  <c r="D2893" i="21"/>
  <c r="E2893" i="21"/>
  <c r="M2893" i="21"/>
  <c r="S2893" i="21" s="1"/>
  <c r="O2893" i="21"/>
  <c r="P2893" i="21"/>
  <c r="Q2893" i="21"/>
  <c r="B2892" i="21"/>
  <c r="C2892" i="21"/>
  <c r="F2892" i="21" s="1"/>
  <c r="D2892" i="21"/>
  <c r="E2892" i="21"/>
  <c r="M2892" i="21"/>
  <c r="T2892" i="21" s="1"/>
  <c r="O2892" i="21"/>
  <c r="P2892" i="21"/>
  <c r="Q2892" i="21"/>
  <c r="B2891" i="21"/>
  <c r="C2891" i="21"/>
  <c r="F2891" i="21" s="1"/>
  <c r="D2891" i="21"/>
  <c r="E2891" i="21"/>
  <c r="M2891" i="21"/>
  <c r="S2891" i="21" s="1"/>
  <c r="O2891" i="21"/>
  <c r="P2891" i="21"/>
  <c r="Q2891" i="21"/>
  <c r="B2890" i="21"/>
  <c r="C2890" i="21"/>
  <c r="F2890" i="21" s="1"/>
  <c r="D2890" i="21"/>
  <c r="E2890" i="21"/>
  <c r="M2890" i="21"/>
  <c r="S2890" i="21" s="1"/>
  <c r="O2890" i="21"/>
  <c r="P2890" i="21"/>
  <c r="Q2890" i="21"/>
  <c r="B2889" i="21"/>
  <c r="C2889" i="21"/>
  <c r="F2889" i="21" s="1"/>
  <c r="D2889" i="21"/>
  <c r="E2889" i="21"/>
  <c r="M2889" i="21"/>
  <c r="S2889" i="21" s="1"/>
  <c r="O2889" i="21"/>
  <c r="P2889" i="21"/>
  <c r="Q2889" i="21"/>
  <c r="B2888" i="21"/>
  <c r="C2888" i="21"/>
  <c r="F2888" i="21" s="1"/>
  <c r="D2888" i="21"/>
  <c r="E2888" i="21"/>
  <c r="M2888" i="21"/>
  <c r="S2888" i="21" s="1"/>
  <c r="O2888" i="21"/>
  <c r="P2888" i="21"/>
  <c r="Q2888" i="21"/>
  <c r="B2887" i="21"/>
  <c r="C2887" i="21"/>
  <c r="F2887" i="21" s="1"/>
  <c r="D2887" i="21"/>
  <c r="E2887" i="21"/>
  <c r="M2887" i="21"/>
  <c r="S2887" i="21" s="1"/>
  <c r="O2887" i="21"/>
  <c r="P2887" i="21"/>
  <c r="Q2887" i="21"/>
  <c r="Q2886" i="21"/>
  <c r="P2886" i="21"/>
  <c r="O2886" i="21"/>
  <c r="M2886" i="21"/>
  <c r="T2886" i="21" s="1"/>
  <c r="E2886" i="21"/>
  <c r="D2886" i="21"/>
  <c r="C2886" i="21"/>
  <c r="F2886" i="21" s="1"/>
  <c r="B2886" i="21"/>
  <c r="Q2885" i="21"/>
  <c r="P2885" i="21"/>
  <c r="O2885" i="21"/>
  <c r="M2885" i="21"/>
  <c r="T2885" i="21" s="1"/>
  <c r="E2885" i="21"/>
  <c r="D2885" i="21"/>
  <c r="C2885" i="21"/>
  <c r="F2885" i="21" s="1"/>
  <c r="B2885" i="21"/>
  <c r="Q2884" i="21"/>
  <c r="P2884" i="21"/>
  <c r="O2884" i="21"/>
  <c r="M2884" i="21"/>
  <c r="S2884" i="21" s="1"/>
  <c r="E2884" i="21"/>
  <c r="D2884" i="21"/>
  <c r="C2884" i="21"/>
  <c r="F2884" i="21" s="1"/>
  <c r="B2884" i="21"/>
  <c r="Q2883" i="21"/>
  <c r="P2883" i="21"/>
  <c r="O2883" i="21"/>
  <c r="M2883" i="21"/>
  <c r="T2883" i="21" s="1"/>
  <c r="E2883" i="21"/>
  <c r="D2883" i="21"/>
  <c r="C2883" i="21"/>
  <c r="F2883" i="21" s="1"/>
  <c r="B2883" i="21"/>
  <c r="Q2882" i="21"/>
  <c r="P2882" i="21"/>
  <c r="O2882" i="21"/>
  <c r="M2882" i="21"/>
  <c r="T2882" i="21" s="1"/>
  <c r="E2882" i="21"/>
  <c r="D2882" i="21"/>
  <c r="C2882" i="21"/>
  <c r="F2882" i="21" s="1"/>
  <c r="B2882" i="21"/>
  <c r="T2905" i="21" l="1"/>
  <c r="T2904" i="21"/>
  <c r="T2903" i="21"/>
  <c r="T2902" i="21"/>
  <c r="S2901" i="21"/>
  <c r="S2900" i="21"/>
  <c r="S2899" i="21"/>
  <c r="S2898" i="21"/>
  <c r="S2897" i="21"/>
  <c r="S2896" i="21"/>
  <c r="S2895" i="21"/>
  <c r="T2894" i="21"/>
  <c r="T2893" i="21"/>
  <c r="S2892" i="21"/>
  <c r="T2891" i="21"/>
  <c r="T2890" i="21"/>
  <c r="T2889" i="21"/>
  <c r="T2888" i="21"/>
  <c r="T2887" i="21"/>
  <c r="S2886" i="21"/>
  <c r="T2884" i="21"/>
  <c r="S2885" i="21"/>
  <c r="S2883" i="21"/>
  <c r="S2882" i="21"/>
  <c r="B2881" i="21"/>
  <c r="C2881" i="21"/>
  <c r="D2881" i="21"/>
  <c r="E2881" i="21"/>
  <c r="M2881" i="21"/>
  <c r="T2881" i="21" s="1"/>
  <c r="O2881" i="21"/>
  <c r="P2881" i="21"/>
  <c r="Q2881" i="21"/>
  <c r="B2880" i="21"/>
  <c r="C2880" i="21"/>
  <c r="D2880" i="21"/>
  <c r="E2880" i="21"/>
  <c r="M2880" i="21"/>
  <c r="S2880" i="21" s="1"/>
  <c r="O2880" i="21"/>
  <c r="P2880" i="21"/>
  <c r="Q2880" i="21"/>
  <c r="B2879" i="21"/>
  <c r="C2879" i="21"/>
  <c r="F2879" i="21" s="1"/>
  <c r="D2879" i="21"/>
  <c r="E2879" i="21"/>
  <c r="M2879" i="21"/>
  <c r="S2879" i="21" s="1"/>
  <c r="O2879" i="21"/>
  <c r="P2879" i="21"/>
  <c r="Q2879" i="21"/>
  <c r="B2878" i="21"/>
  <c r="C2878" i="21"/>
  <c r="F2878" i="21" s="1"/>
  <c r="D2878" i="21"/>
  <c r="E2878" i="21"/>
  <c r="M2878" i="21"/>
  <c r="S2878" i="21" s="1"/>
  <c r="O2878" i="21"/>
  <c r="P2878" i="21"/>
  <c r="Q2878" i="21"/>
  <c r="B2877" i="21"/>
  <c r="C2877" i="21"/>
  <c r="D2877" i="21"/>
  <c r="E2877" i="21"/>
  <c r="M2877" i="21"/>
  <c r="S2877" i="21" s="1"/>
  <c r="O2877" i="21"/>
  <c r="P2877" i="21"/>
  <c r="Q2877" i="21"/>
  <c r="B2876" i="21"/>
  <c r="C2876" i="21"/>
  <c r="F2876" i="21" s="1"/>
  <c r="D2876" i="21"/>
  <c r="E2876" i="21"/>
  <c r="M2876" i="21"/>
  <c r="S2876" i="21" s="1"/>
  <c r="O2876" i="21"/>
  <c r="P2876" i="21"/>
  <c r="Q2876" i="21"/>
  <c r="S2881" i="21" l="1"/>
  <c r="F2881" i="21"/>
  <c r="F2877" i="21"/>
  <c r="F2880" i="21"/>
  <c r="T2878" i="21"/>
  <c r="T2880" i="21"/>
  <c r="T2879" i="21"/>
  <c r="T2877" i="21"/>
  <c r="T2876" i="21"/>
  <c r="B2875" i="21"/>
  <c r="C2875" i="21"/>
  <c r="F2875" i="21" s="1"/>
  <c r="D2875" i="21"/>
  <c r="E2875" i="21"/>
  <c r="M2875" i="21"/>
  <c r="S2875" i="21" s="1"/>
  <c r="O2875" i="21"/>
  <c r="P2875" i="21"/>
  <c r="Q2875" i="21"/>
  <c r="B2871" i="21"/>
  <c r="Q2874" i="21"/>
  <c r="P2874" i="21"/>
  <c r="O2874" i="21"/>
  <c r="M2874" i="21"/>
  <c r="T2874" i="21" s="1"/>
  <c r="E2874" i="21"/>
  <c r="D2874" i="21"/>
  <c r="C2874" i="21"/>
  <c r="F2874" i="21" s="1"/>
  <c r="B2874" i="21"/>
  <c r="Q2873" i="21"/>
  <c r="P2873" i="21"/>
  <c r="O2873" i="21"/>
  <c r="M2873" i="21"/>
  <c r="T2873" i="21" s="1"/>
  <c r="E2873" i="21"/>
  <c r="D2873" i="21"/>
  <c r="C2873" i="21"/>
  <c r="F2873" i="21" s="1"/>
  <c r="B2873" i="21"/>
  <c r="T2875" i="21" l="1"/>
  <c r="S2874" i="21"/>
  <c r="S2873" i="21"/>
  <c r="Q2872" i="21"/>
  <c r="P2872" i="21"/>
  <c r="O2872" i="21"/>
  <c r="M2872" i="21"/>
  <c r="T2872" i="21" s="1"/>
  <c r="E2872" i="21"/>
  <c r="D2872" i="21"/>
  <c r="C2872" i="21"/>
  <c r="F2872" i="21" s="1"/>
  <c r="B2872" i="21"/>
  <c r="Q2871" i="21"/>
  <c r="P2871" i="21"/>
  <c r="O2871" i="21"/>
  <c r="M2871" i="21"/>
  <c r="T2871" i="21" s="1"/>
  <c r="E2871" i="21"/>
  <c r="D2871" i="21"/>
  <c r="C2871" i="21"/>
  <c r="F2871" i="21" s="1"/>
  <c r="Q2870" i="21"/>
  <c r="P2870" i="21"/>
  <c r="O2870" i="21"/>
  <c r="M2870" i="21"/>
  <c r="T2870" i="21" s="1"/>
  <c r="E2870" i="21"/>
  <c r="D2870" i="21"/>
  <c r="C2870" i="21"/>
  <c r="F2870" i="21" s="1"/>
  <c r="B2870" i="21"/>
  <c r="Q2869" i="21"/>
  <c r="P2869" i="21"/>
  <c r="O2869" i="21"/>
  <c r="M2869" i="21"/>
  <c r="T2869" i="21" s="1"/>
  <c r="E2869" i="21"/>
  <c r="D2869" i="21"/>
  <c r="C2869" i="21"/>
  <c r="F2869" i="21" s="1"/>
  <c r="B2869" i="21"/>
  <c r="Q2868" i="21"/>
  <c r="P2868" i="21"/>
  <c r="O2868" i="21"/>
  <c r="M2868" i="21"/>
  <c r="T2868" i="21" s="1"/>
  <c r="E2868" i="21"/>
  <c r="D2868" i="21"/>
  <c r="C2868" i="21"/>
  <c r="F2868" i="21" s="1"/>
  <c r="B2868" i="21"/>
  <c r="Q2867" i="21"/>
  <c r="P2867" i="21"/>
  <c r="O2867" i="21"/>
  <c r="M2867" i="21"/>
  <c r="T2867" i="21" s="1"/>
  <c r="E2867" i="21"/>
  <c r="D2867" i="21"/>
  <c r="C2867" i="21"/>
  <c r="F2867" i="21" s="1"/>
  <c r="B2867" i="21"/>
  <c r="Q2866" i="21"/>
  <c r="P2866" i="21"/>
  <c r="O2866" i="21"/>
  <c r="M2866" i="21"/>
  <c r="S2866" i="21" s="1"/>
  <c r="E2866" i="21"/>
  <c r="D2866" i="21"/>
  <c r="C2866" i="21"/>
  <c r="F2866" i="21" s="1"/>
  <c r="B2866" i="21"/>
  <c r="Q2865" i="21"/>
  <c r="P2865" i="21"/>
  <c r="O2865" i="21"/>
  <c r="M2865" i="21"/>
  <c r="T2865" i="21" s="1"/>
  <c r="E2865" i="21"/>
  <c r="D2865" i="21"/>
  <c r="C2865" i="21"/>
  <c r="F2865" i="21" s="1"/>
  <c r="B2865" i="21"/>
  <c r="Q2864" i="21"/>
  <c r="P2864" i="21"/>
  <c r="O2864" i="21"/>
  <c r="M2864" i="21"/>
  <c r="T2864" i="21" s="1"/>
  <c r="E2864" i="21"/>
  <c r="D2864" i="21"/>
  <c r="C2864" i="21"/>
  <c r="F2864" i="21" s="1"/>
  <c r="B2864" i="21"/>
  <c r="Q2863" i="21"/>
  <c r="P2863" i="21"/>
  <c r="O2863" i="21"/>
  <c r="M2863" i="21"/>
  <c r="T2863" i="21" s="1"/>
  <c r="E2863" i="21"/>
  <c r="D2863" i="21"/>
  <c r="C2863" i="21"/>
  <c r="F2863" i="21" s="1"/>
  <c r="B2863" i="21"/>
  <c r="Q2862" i="21"/>
  <c r="P2862" i="21"/>
  <c r="O2862" i="21"/>
  <c r="M2862" i="21"/>
  <c r="T2862" i="21" s="1"/>
  <c r="E2862" i="21"/>
  <c r="D2862" i="21"/>
  <c r="C2862" i="21"/>
  <c r="F2862" i="21" s="1"/>
  <c r="B2862" i="21"/>
  <c r="Q2861" i="21"/>
  <c r="P2861" i="21"/>
  <c r="O2861" i="21"/>
  <c r="M2861" i="21"/>
  <c r="T2861" i="21" s="1"/>
  <c r="E2861" i="21"/>
  <c r="D2861" i="21"/>
  <c r="C2861" i="21"/>
  <c r="F2861" i="21" s="1"/>
  <c r="B2861" i="21"/>
  <c r="S2865" i="21" l="1"/>
  <c r="S2872" i="21"/>
  <c r="S2870" i="21"/>
  <c r="S2871" i="21"/>
  <c r="S2869" i="21"/>
  <c r="S2868" i="21"/>
  <c r="S2867" i="21"/>
  <c r="T2866" i="21"/>
  <c r="S2864" i="21"/>
  <c r="S2863" i="21"/>
  <c r="S2862" i="21"/>
  <c r="S2861" i="21"/>
  <c r="B2860" i="21" l="1"/>
  <c r="C2860" i="21"/>
  <c r="F2860" i="21" s="1"/>
  <c r="D2860" i="21"/>
  <c r="E2860" i="21"/>
  <c r="M2860" i="21"/>
  <c r="S2860" i="21" s="1"/>
  <c r="O2860" i="21"/>
  <c r="P2860" i="21"/>
  <c r="Q2860" i="21"/>
  <c r="B2859" i="21"/>
  <c r="C2859" i="21"/>
  <c r="F2859" i="21" s="1"/>
  <c r="D2859" i="21"/>
  <c r="E2859" i="21"/>
  <c r="M2859" i="21"/>
  <c r="S2859" i="21" s="1"/>
  <c r="O2859" i="21"/>
  <c r="P2859" i="21"/>
  <c r="Q2859" i="21"/>
  <c r="B2858" i="21"/>
  <c r="C2858" i="21"/>
  <c r="F2858" i="21" s="1"/>
  <c r="D2858" i="21"/>
  <c r="E2858" i="21"/>
  <c r="M2858" i="21"/>
  <c r="S2858" i="21" s="1"/>
  <c r="O2858" i="21"/>
  <c r="P2858" i="21"/>
  <c r="Q2858" i="21"/>
  <c r="B2857" i="21"/>
  <c r="C2857" i="21"/>
  <c r="F2857" i="21" s="1"/>
  <c r="D2857" i="21"/>
  <c r="E2857" i="21"/>
  <c r="M2857" i="21"/>
  <c r="S2857" i="21" s="1"/>
  <c r="O2857" i="21"/>
  <c r="P2857" i="21"/>
  <c r="Q2857" i="21"/>
  <c r="Q2856" i="21"/>
  <c r="P2856" i="21"/>
  <c r="O2856" i="21"/>
  <c r="M2856" i="21"/>
  <c r="T2856" i="21" s="1"/>
  <c r="E2856" i="21"/>
  <c r="D2856" i="21"/>
  <c r="C2856" i="21"/>
  <c r="F2856" i="21" s="1"/>
  <c r="B2856" i="21"/>
  <c r="Q2855" i="21"/>
  <c r="P2855" i="21"/>
  <c r="O2855" i="21"/>
  <c r="M2855" i="21"/>
  <c r="T2855" i="21" s="1"/>
  <c r="E2855" i="21"/>
  <c r="D2855" i="21"/>
  <c r="C2855" i="21"/>
  <c r="F2855" i="21" s="1"/>
  <c r="B2855" i="21"/>
  <c r="Q2854" i="21"/>
  <c r="P2854" i="21"/>
  <c r="O2854" i="21"/>
  <c r="M2854" i="21"/>
  <c r="T2854" i="21" s="1"/>
  <c r="E2854" i="21"/>
  <c r="D2854" i="21"/>
  <c r="C2854" i="21"/>
  <c r="F2854" i="21" s="1"/>
  <c r="B2854" i="21"/>
  <c r="T2858" i="21" l="1"/>
  <c r="T2860" i="21"/>
  <c r="T2859" i="21"/>
  <c r="T2857" i="21"/>
  <c r="S2856" i="21"/>
  <c r="S2854" i="21"/>
  <c r="S2855" i="21"/>
  <c r="B2853" i="21"/>
  <c r="C2853" i="21"/>
  <c r="F2853" i="21" s="1"/>
  <c r="D2853" i="21"/>
  <c r="E2853" i="21"/>
  <c r="M2853" i="21"/>
  <c r="T2853" i="21" s="1"/>
  <c r="O2853" i="21"/>
  <c r="P2853" i="21"/>
  <c r="Q2853" i="21"/>
  <c r="B2852" i="21"/>
  <c r="C2852" i="21"/>
  <c r="F2852" i="21" s="1"/>
  <c r="D2852" i="21"/>
  <c r="E2852" i="21"/>
  <c r="M2852" i="21"/>
  <c r="S2852" i="21" s="1"/>
  <c r="O2852" i="21"/>
  <c r="P2852" i="21"/>
  <c r="Q2852" i="21"/>
  <c r="B2851" i="21"/>
  <c r="C2851" i="21"/>
  <c r="F2851" i="21" s="1"/>
  <c r="D2851" i="21"/>
  <c r="E2851" i="21"/>
  <c r="M2851" i="21"/>
  <c r="S2851" i="21" s="1"/>
  <c r="O2851" i="21"/>
  <c r="P2851" i="21"/>
  <c r="Q2851" i="21"/>
  <c r="S2853" i="21" l="1"/>
  <c r="T2852" i="21"/>
  <c r="T2851" i="21"/>
  <c r="B2850" i="21" l="1"/>
  <c r="C2850" i="21"/>
  <c r="F2850" i="21" s="1"/>
  <c r="D2850" i="21"/>
  <c r="E2850" i="21"/>
  <c r="M2850" i="21"/>
  <c r="S2850" i="21" s="1"/>
  <c r="O2850" i="21"/>
  <c r="P2850" i="21"/>
  <c r="Q2850" i="21"/>
  <c r="B2849" i="21"/>
  <c r="C2849" i="21"/>
  <c r="F2849" i="21" s="1"/>
  <c r="D2849" i="21"/>
  <c r="E2849" i="21"/>
  <c r="M2849" i="21"/>
  <c r="S2849" i="21" s="1"/>
  <c r="O2849" i="21"/>
  <c r="P2849" i="21"/>
  <c r="Q2849" i="21"/>
  <c r="T2850" i="21" l="1"/>
  <c r="T2849" i="21"/>
  <c r="B2848" i="21" l="1"/>
  <c r="C2848" i="21"/>
  <c r="F2848" i="21" s="1"/>
  <c r="D2848" i="21"/>
  <c r="E2848" i="21"/>
  <c r="M2848" i="21"/>
  <c r="S2848" i="21" s="1"/>
  <c r="O2848" i="21"/>
  <c r="P2848" i="21"/>
  <c r="Q2848" i="21"/>
  <c r="B2847" i="21"/>
  <c r="C2847" i="21"/>
  <c r="D2847" i="21"/>
  <c r="E2847" i="21"/>
  <c r="M2847" i="21"/>
  <c r="S2847" i="21" s="1"/>
  <c r="O2847" i="21"/>
  <c r="P2847" i="21"/>
  <c r="Q2847" i="21"/>
  <c r="B2846" i="21"/>
  <c r="C2846" i="21"/>
  <c r="F2846" i="21" s="1"/>
  <c r="D2846" i="21"/>
  <c r="E2846" i="21"/>
  <c r="M2846" i="21"/>
  <c r="S2846" i="21" s="1"/>
  <c r="O2846" i="21"/>
  <c r="P2846" i="21"/>
  <c r="Q2846" i="21"/>
  <c r="B2845" i="21"/>
  <c r="C2845" i="21"/>
  <c r="F2845" i="21" s="1"/>
  <c r="D2845" i="21"/>
  <c r="E2845" i="21"/>
  <c r="M2845" i="21"/>
  <c r="S2845" i="21" s="1"/>
  <c r="O2845" i="21"/>
  <c r="P2845" i="21"/>
  <c r="Q2845" i="21"/>
  <c r="B2844" i="21"/>
  <c r="C2844" i="21"/>
  <c r="F2844" i="21" s="1"/>
  <c r="D2844" i="21"/>
  <c r="E2844" i="21"/>
  <c r="M2844" i="21"/>
  <c r="S2844" i="21" s="1"/>
  <c r="O2844" i="21"/>
  <c r="P2844" i="21"/>
  <c r="Q2844" i="21"/>
  <c r="Q2842" i="21"/>
  <c r="P2842" i="21"/>
  <c r="O2842" i="21"/>
  <c r="M2842" i="21"/>
  <c r="T2842" i="21" s="1"/>
  <c r="E2842" i="21"/>
  <c r="D2842" i="21"/>
  <c r="C2842" i="21"/>
  <c r="F2842" i="21" s="1"/>
  <c r="B2842" i="21"/>
  <c r="Q2841" i="21"/>
  <c r="P2841" i="21"/>
  <c r="O2841" i="21"/>
  <c r="M2841" i="21"/>
  <c r="T2841" i="21" s="1"/>
  <c r="E2841" i="21"/>
  <c r="D2841" i="21"/>
  <c r="C2841" i="21"/>
  <c r="B2841" i="21"/>
  <c r="Q2840" i="21"/>
  <c r="P2840" i="21"/>
  <c r="O2840" i="21"/>
  <c r="M2840" i="21"/>
  <c r="T2840" i="21" s="1"/>
  <c r="E2840" i="21"/>
  <c r="D2840" i="21"/>
  <c r="C2840" i="21"/>
  <c r="F2840" i="21" s="1"/>
  <c r="B2840" i="21"/>
  <c r="Q2839" i="21"/>
  <c r="P2839" i="21"/>
  <c r="O2839" i="21"/>
  <c r="M2839" i="21"/>
  <c r="T2839" i="21" s="1"/>
  <c r="E2839" i="21"/>
  <c r="D2839" i="21"/>
  <c r="C2839" i="21"/>
  <c r="B2839" i="21"/>
  <c r="Q2838" i="21"/>
  <c r="P2838" i="21"/>
  <c r="O2838" i="21"/>
  <c r="M2838" i="21"/>
  <c r="T2838" i="21" s="1"/>
  <c r="E2838" i="21"/>
  <c r="D2838" i="21"/>
  <c r="C2838" i="21"/>
  <c r="F2838" i="21" s="1"/>
  <c r="B2838" i="21"/>
  <c r="Q2837" i="21"/>
  <c r="P2837" i="21"/>
  <c r="O2837" i="21"/>
  <c r="M2837" i="21"/>
  <c r="T2837" i="21" s="1"/>
  <c r="E2837" i="21"/>
  <c r="D2837" i="21"/>
  <c r="C2837" i="21"/>
  <c r="B2837" i="21"/>
  <c r="Q2836" i="21"/>
  <c r="P2836" i="21"/>
  <c r="O2836" i="21"/>
  <c r="M2836" i="21"/>
  <c r="T2836" i="21" s="1"/>
  <c r="E2836" i="21"/>
  <c r="D2836" i="21"/>
  <c r="C2836" i="21"/>
  <c r="B2836" i="21"/>
  <c r="Q2835" i="21"/>
  <c r="P2835" i="21"/>
  <c r="O2835" i="21"/>
  <c r="M2835" i="21"/>
  <c r="T2835" i="21" s="1"/>
  <c r="E2835" i="21"/>
  <c r="D2835" i="21"/>
  <c r="C2835" i="21"/>
  <c r="F2835" i="21" s="1"/>
  <c r="B2835" i="21"/>
  <c r="Q2834" i="21"/>
  <c r="P2834" i="21"/>
  <c r="O2834" i="21"/>
  <c r="M2834" i="21"/>
  <c r="T2834" i="21" s="1"/>
  <c r="E2834" i="21"/>
  <c r="D2834" i="21"/>
  <c r="C2834" i="21"/>
  <c r="F2834" i="21" s="1"/>
  <c r="B2834" i="21"/>
  <c r="B2843" i="21"/>
  <c r="C2843" i="21"/>
  <c r="F2843" i="21" s="1"/>
  <c r="D2843" i="21"/>
  <c r="E2843" i="21"/>
  <c r="M2843" i="21"/>
  <c r="S2843" i="21" s="1"/>
  <c r="O2843" i="21"/>
  <c r="P2843" i="21"/>
  <c r="Q2843" i="21"/>
  <c r="Q2833" i="21"/>
  <c r="P2833" i="21"/>
  <c r="O2833" i="21"/>
  <c r="M2833" i="21"/>
  <c r="T2833" i="21" s="1"/>
  <c r="E2833" i="21"/>
  <c r="D2833" i="21"/>
  <c r="C2833" i="21"/>
  <c r="F2833" i="21" s="1"/>
  <c r="B2833" i="21"/>
  <c r="Q2832" i="21"/>
  <c r="P2832" i="21"/>
  <c r="O2832" i="21"/>
  <c r="M2832" i="21"/>
  <c r="T2832" i="21" s="1"/>
  <c r="E2832" i="21"/>
  <c r="D2832" i="21"/>
  <c r="C2832" i="21"/>
  <c r="F2832" i="21" s="1"/>
  <c r="B2832" i="21"/>
  <c r="Q2831" i="21"/>
  <c r="P2831" i="21"/>
  <c r="O2831" i="21"/>
  <c r="M2831" i="21"/>
  <c r="T2831" i="21" s="1"/>
  <c r="E2831" i="21"/>
  <c r="D2831" i="21"/>
  <c r="C2831" i="21"/>
  <c r="F2831" i="21" s="1"/>
  <c r="B2831" i="21"/>
  <c r="Q2830" i="21"/>
  <c r="P2830" i="21"/>
  <c r="O2830" i="21"/>
  <c r="M2830" i="21"/>
  <c r="T2830" i="21" s="1"/>
  <c r="E2830" i="21"/>
  <c r="D2830" i="21"/>
  <c r="C2830" i="21"/>
  <c r="F2830" i="21" s="1"/>
  <c r="B2830" i="21"/>
  <c r="T2848" i="21" l="1"/>
  <c r="F2836" i="21"/>
  <c r="F2837" i="21"/>
  <c r="F2839" i="21"/>
  <c r="F2841" i="21"/>
  <c r="F2847" i="21"/>
  <c r="T2847" i="21"/>
  <c r="T2846" i="21"/>
  <c r="T2845" i="21"/>
  <c r="S2837" i="21"/>
  <c r="S2838" i="21"/>
  <c r="T2844" i="21"/>
  <c r="S2835" i="21"/>
  <c r="S2839" i="21"/>
  <c r="S2840" i="21"/>
  <c r="T2843" i="21"/>
  <c r="S2841" i="21"/>
  <c r="S2836" i="21"/>
  <c r="S2834" i="21"/>
  <c r="S2842" i="21"/>
  <c r="S2833" i="21"/>
  <c r="S2831" i="21"/>
  <c r="S2832" i="21"/>
  <c r="S2830" i="21"/>
  <c r="Q2829" i="21" l="1"/>
  <c r="P2829" i="21"/>
  <c r="O2829" i="21"/>
  <c r="M2829" i="21"/>
  <c r="T2829" i="21" s="1"/>
  <c r="E2829" i="21"/>
  <c r="D2829" i="21"/>
  <c r="C2829" i="21"/>
  <c r="F2829" i="21" s="1"/>
  <c r="B2829" i="21"/>
  <c r="Q2828" i="21"/>
  <c r="P2828" i="21"/>
  <c r="O2828" i="21"/>
  <c r="M2828" i="21"/>
  <c r="T2828" i="21" s="1"/>
  <c r="E2828" i="21"/>
  <c r="D2828" i="21"/>
  <c r="C2828" i="21"/>
  <c r="F2828" i="21" s="1"/>
  <c r="B2828" i="21"/>
  <c r="Q2827" i="21"/>
  <c r="P2827" i="21"/>
  <c r="O2827" i="21"/>
  <c r="M2827" i="21"/>
  <c r="T2827" i="21" s="1"/>
  <c r="E2827" i="21"/>
  <c r="D2827" i="21"/>
  <c r="C2827" i="21"/>
  <c r="F2827" i="21" s="1"/>
  <c r="B2827" i="21"/>
  <c r="Q2826" i="21"/>
  <c r="P2826" i="21"/>
  <c r="O2826" i="21"/>
  <c r="M2826" i="21"/>
  <c r="T2826" i="21" s="1"/>
  <c r="E2826" i="21"/>
  <c r="D2826" i="21"/>
  <c r="C2826" i="21"/>
  <c r="F2826" i="21" s="1"/>
  <c r="B2826" i="21"/>
  <c r="Q2825" i="21"/>
  <c r="P2825" i="21"/>
  <c r="O2825" i="21"/>
  <c r="M2825" i="21"/>
  <c r="T2825" i="21" s="1"/>
  <c r="E2825" i="21"/>
  <c r="D2825" i="21"/>
  <c r="C2825" i="21"/>
  <c r="F2825" i="21" s="1"/>
  <c r="B2825" i="21"/>
  <c r="Q2824" i="21"/>
  <c r="P2824" i="21"/>
  <c r="O2824" i="21"/>
  <c r="M2824" i="21"/>
  <c r="T2824" i="21" s="1"/>
  <c r="E2824" i="21"/>
  <c r="D2824" i="21"/>
  <c r="C2824" i="21"/>
  <c r="F2824" i="21" s="1"/>
  <c r="B2824" i="21"/>
  <c r="Q2823" i="21"/>
  <c r="P2823" i="21"/>
  <c r="O2823" i="21"/>
  <c r="M2823" i="21"/>
  <c r="S2823" i="21" s="1"/>
  <c r="E2823" i="21"/>
  <c r="D2823" i="21"/>
  <c r="C2823" i="21"/>
  <c r="F2823" i="21" s="1"/>
  <c r="B2823" i="21"/>
  <c r="Q2822" i="21"/>
  <c r="P2822" i="21"/>
  <c r="O2822" i="21"/>
  <c r="M2822" i="21"/>
  <c r="T2822" i="21" s="1"/>
  <c r="E2822" i="21"/>
  <c r="D2822" i="21"/>
  <c r="C2822" i="21"/>
  <c r="F2822" i="21" s="1"/>
  <c r="B2822" i="21"/>
  <c r="Q2821" i="21"/>
  <c r="P2821" i="21"/>
  <c r="O2821" i="21"/>
  <c r="M2821" i="21"/>
  <c r="T2821" i="21" s="1"/>
  <c r="E2821" i="21"/>
  <c r="D2821" i="21"/>
  <c r="C2821" i="21"/>
  <c r="F2821" i="21" s="1"/>
  <c r="B2821" i="21"/>
  <c r="B2820" i="21"/>
  <c r="C2820" i="21"/>
  <c r="F2820" i="21" s="1"/>
  <c r="D2820" i="21"/>
  <c r="E2820" i="21"/>
  <c r="M2820" i="21"/>
  <c r="S2820" i="21" s="1"/>
  <c r="O2820" i="21"/>
  <c r="P2820" i="21"/>
  <c r="Q2820" i="21"/>
  <c r="B2819" i="21"/>
  <c r="C2819" i="21"/>
  <c r="F2819" i="21" s="1"/>
  <c r="D2819" i="21"/>
  <c r="E2819" i="21"/>
  <c r="M2819" i="21"/>
  <c r="T2819" i="21" s="1"/>
  <c r="O2819" i="21"/>
  <c r="P2819" i="21"/>
  <c r="Q2819" i="21"/>
  <c r="B2818" i="21"/>
  <c r="C2818" i="21"/>
  <c r="F2818" i="21" s="1"/>
  <c r="D2818" i="21"/>
  <c r="E2818" i="21"/>
  <c r="M2818" i="21"/>
  <c r="T2818" i="21" s="1"/>
  <c r="O2818" i="21"/>
  <c r="P2818" i="21"/>
  <c r="Q2818" i="21"/>
  <c r="B2817" i="21"/>
  <c r="C2817" i="21"/>
  <c r="F2817" i="21" s="1"/>
  <c r="D2817" i="21"/>
  <c r="E2817" i="21"/>
  <c r="M2817" i="21"/>
  <c r="S2817" i="21" s="1"/>
  <c r="O2817" i="21"/>
  <c r="P2817" i="21"/>
  <c r="Q2817" i="21"/>
  <c r="B2816" i="21"/>
  <c r="C2816" i="21"/>
  <c r="F2816" i="21" s="1"/>
  <c r="D2816" i="21"/>
  <c r="E2816" i="21"/>
  <c r="M2816" i="21"/>
  <c r="S2816" i="21" s="1"/>
  <c r="O2816" i="21"/>
  <c r="P2816" i="21"/>
  <c r="Q2816" i="21"/>
  <c r="B2815" i="21"/>
  <c r="C2815" i="21"/>
  <c r="F2815" i="21" s="1"/>
  <c r="D2815" i="21"/>
  <c r="E2815" i="21"/>
  <c r="M2815" i="21"/>
  <c r="S2815" i="21" s="1"/>
  <c r="O2815" i="21"/>
  <c r="P2815" i="21"/>
  <c r="Q2815" i="21"/>
  <c r="B2814" i="21"/>
  <c r="C2814" i="21"/>
  <c r="F2814" i="21" s="1"/>
  <c r="D2814" i="21"/>
  <c r="E2814" i="21"/>
  <c r="M2814" i="21"/>
  <c r="S2814" i="21" s="1"/>
  <c r="O2814" i="21"/>
  <c r="P2814" i="21"/>
  <c r="Q2814" i="21"/>
  <c r="S2829" i="21" l="1"/>
  <c r="S2828" i="21"/>
  <c r="S2827" i="21"/>
  <c r="S2826" i="21"/>
  <c r="S2825" i="21"/>
  <c r="S2824" i="21"/>
  <c r="T2823" i="21"/>
  <c r="S2822" i="21"/>
  <c r="S2821" i="21"/>
  <c r="T2820" i="21"/>
  <c r="S2819" i="21"/>
  <c r="S2818" i="21"/>
  <c r="T2817" i="21"/>
  <c r="T2815" i="21"/>
  <c r="T2816" i="21"/>
  <c r="T2814" i="21"/>
  <c r="B2813" i="21"/>
  <c r="C2813" i="21"/>
  <c r="F2813" i="21" s="1"/>
  <c r="D2813" i="21"/>
  <c r="E2813" i="21"/>
  <c r="M2813" i="21"/>
  <c r="S2813" i="21" s="1"/>
  <c r="O2813" i="21"/>
  <c r="P2813" i="21"/>
  <c r="Q2813" i="21"/>
  <c r="B2812" i="21"/>
  <c r="C2812" i="21"/>
  <c r="F2812" i="21" s="1"/>
  <c r="D2812" i="21"/>
  <c r="E2812" i="21"/>
  <c r="M2812" i="21"/>
  <c r="S2812" i="21" s="1"/>
  <c r="O2812" i="21"/>
  <c r="P2812" i="21"/>
  <c r="Q2812" i="21"/>
  <c r="B2811" i="21"/>
  <c r="C2811" i="21"/>
  <c r="F2811" i="21" s="1"/>
  <c r="D2811" i="21"/>
  <c r="E2811" i="21"/>
  <c r="M2811" i="21"/>
  <c r="S2811" i="21" s="1"/>
  <c r="O2811" i="21"/>
  <c r="P2811" i="21"/>
  <c r="Q2811" i="21"/>
  <c r="T2813" i="21" l="1"/>
  <c r="T2812" i="21"/>
  <c r="T2811" i="21"/>
  <c r="B2810" i="21" l="1"/>
  <c r="C2810" i="21"/>
  <c r="F2810" i="21" s="1"/>
  <c r="D2810" i="21"/>
  <c r="E2810" i="21"/>
  <c r="M2810" i="21"/>
  <c r="S2810" i="21" s="1"/>
  <c r="O2810" i="21"/>
  <c r="P2810" i="21"/>
  <c r="Q2810" i="21"/>
  <c r="T2810" i="21" l="1"/>
  <c r="Q2809" i="21"/>
  <c r="P2809" i="21"/>
  <c r="O2809" i="21"/>
  <c r="M2809" i="21"/>
  <c r="T2809" i="21" s="1"/>
  <c r="E2809" i="21"/>
  <c r="D2809" i="21"/>
  <c r="C2809" i="21"/>
  <c r="F2809" i="21" s="1"/>
  <c r="B2809" i="21"/>
  <c r="B2808" i="21"/>
  <c r="C2808" i="21"/>
  <c r="F2808" i="21" s="1"/>
  <c r="D2808" i="21"/>
  <c r="E2808" i="21"/>
  <c r="M2808" i="21"/>
  <c r="S2808" i="21" s="1"/>
  <c r="O2808" i="21"/>
  <c r="P2808" i="21"/>
  <c r="Q2808" i="21"/>
  <c r="Q2807" i="21"/>
  <c r="P2807" i="21"/>
  <c r="O2807" i="21"/>
  <c r="M2807" i="21"/>
  <c r="T2807" i="21" s="1"/>
  <c r="E2807" i="21"/>
  <c r="D2807" i="21"/>
  <c r="C2807" i="21"/>
  <c r="F2807" i="21" s="1"/>
  <c r="B2807" i="21"/>
  <c r="Q2806" i="21"/>
  <c r="P2806" i="21"/>
  <c r="O2806" i="21"/>
  <c r="M2806" i="21"/>
  <c r="T2806" i="21" s="1"/>
  <c r="E2806" i="21"/>
  <c r="D2806" i="21"/>
  <c r="C2806" i="21"/>
  <c r="F2806" i="21" s="1"/>
  <c r="B2806" i="21"/>
  <c r="B2805" i="21"/>
  <c r="C2805" i="21"/>
  <c r="F2805" i="21" s="1"/>
  <c r="D2805" i="21"/>
  <c r="E2805" i="21"/>
  <c r="M2805" i="21"/>
  <c r="S2805" i="21" s="1"/>
  <c r="O2805" i="21"/>
  <c r="P2805" i="21"/>
  <c r="Q2805" i="21"/>
  <c r="Q2804" i="21"/>
  <c r="P2804" i="21"/>
  <c r="O2804" i="21"/>
  <c r="M2804" i="21"/>
  <c r="T2804" i="21" s="1"/>
  <c r="E2804" i="21"/>
  <c r="D2804" i="21"/>
  <c r="C2804" i="21"/>
  <c r="F2804" i="21" s="1"/>
  <c r="B2804" i="21"/>
  <c r="Q2803" i="21"/>
  <c r="P2803" i="21"/>
  <c r="O2803" i="21"/>
  <c r="M2803" i="21"/>
  <c r="T2803" i="21" s="1"/>
  <c r="E2803" i="21"/>
  <c r="D2803" i="21"/>
  <c r="C2803" i="21"/>
  <c r="F2803" i="21" s="1"/>
  <c r="B2803" i="21"/>
  <c r="Q2802" i="21"/>
  <c r="P2802" i="21"/>
  <c r="O2802" i="21"/>
  <c r="M2802" i="21"/>
  <c r="T2802" i="21" s="1"/>
  <c r="E2802" i="21"/>
  <c r="D2802" i="21"/>
  <c r="C2802" i="21"/>
  <c r="F2802" i="21" s="1"/>
  <c r="B2802" i="21"/>
  <c r="B2801" i="21"/>
  <c r="C2801" i="21"/>
  <c r="F2801" i="21" s="1"/>
  <c r="D2801" i="21"/>
  <c r="E2801" i="21"/>
  <c r="M2801" i="21"/>
  <c r="S2801" i="21" s="1"/>
  <c r="O2801" i="21"/>
  <c r="P2801" i="21"/>
  <c r="Q2801" i="21"/>
  <c r="B2800" i="21"/>
  <c r="C2800" i="21"/>
  <c r="F2800" i="21" s="1"/>
  <c r="D2800" i="21"/>
  <c r="E2800" i="21"/>
  <c r="M2800" i="21"/>
  <c r="S2800" i="21" s="1"/>
  <c r="O2800" i="21"/>
  <c r="P2800" i="21"/>
  <c r="Q2800" i="21"/>
  <c r="B2799" i="21"/>
  <c r="C2799" i="21"/>
  <c r="F2799" i="21" s="1"/>
  <c r="D2799" i="21"/>
  <c r="E2799" i="21"/>
  <c r="M2799" i="21"/>
  <c r="S2799" i="21" s="1"/>
  <c r="O2799" i="21"/>
  <c r="P2799" i="21"/>
  <c r="Q2799" i="21"/>
  <c r="Q2798" i="21"/>
  <c r="P2798" i="21"/>
  <c r="O2798" i="21"/>
  <c r="M2798" i="21"/>
  <c r="T2798" i="21" s="1"/>
  <c r="E2798" i="21"/>
  <c r="D2798" i="21"/>
  <c r="C2798" i="21"/>
  <c r="F2798" i="21" s="1"/>
  <c r="B2798" i="21"/>
  <c r="Q2797" i="21"/>
  <c r="P2797" i="21"/>
  <c r="O2797" i="21"/>
  <c r="M2797" i="21"/>
  <c r="T2797" i="21" s="1"/>
  <c r="E2797" i="21"/>
  <c r="D2797" i="21"/>
  <c r="C2797" i="21"/>
  <c r="F2797" i="21" s="1"/>
  <c r="B2797" i="21"/>
  <c r="B2796" i="21"/>
  <c r="C2796" i="21"/>
  <c r="F2796" i="21" s="1"/>
  <c r="D2796" i="21"/>
  <c r="E2796" i="21"/>
  <c r="M2796" i="21"/>
  <c r="S2796" i="21" s="1"/>
  <c r="O2796" i="21"/>
  <c r="P2796" i="21"/>
  <c r="Q2796" i="21"/>
  <c r="T2796" i="21" l="1"/>
  <c r="T2808" i="21"/>
  <c r="S2809" i="21"/>
  <c r="S2807" i="21"/>
  <c r="S2806" i="21"/>
  <c r="T2805" i="21"/>
  <c r="S2804" i="21"/>
  <c r="S2803" i="21"/>
  <c r="S2802" i="21"/>
  <c r="T2801" i="21"/>
  <c r="T2799" i="21"/>
  <c r="T2800" i="21"/>
  <c r="S2798" i="21"/>
  <c r="S2797" i="21"/>
  <c r="M2795" i="21" l="1"/>
  <c r="T2795" i="21" s="1"/>
  <c r="Q2795" i="21"/>
  <c r="P2795" i="21"/>
  <c r="O2795" i="21"/>
  <c r="E2795" i="21"/>
  <c r="D2795" i="21"/>
  <c r="C2795" i="21"/>
  <c r="F2795" i="21" s="1"/>
  <c r="B2795" i="21"/>
  <c r="Q2794" i="21"/>
  <c r="P2794" i="21"/>
  <c r="O2794" i="21"/>
  <c r="M2794" i="21"/>
  <c r="T2794" i="21" s="1"/>
  <c r="E2794" i="21"/>
  <c r="D2794" i="21"/>
  <c r="C2794" i="21"/>
  <c r="F2794" i="21" s="1"/>
  <c r="B2794" i="21"/>
  <c r="Q2793" i="21"/>
  <c r="P2793" i="21"/>
  <c r="O2793" i="21"/>
  <c r="M2793" i="21"/>
  <c r="T2793" i="21" s="1"/>
  <c r="E2793" i="21"/>
  <c r="D2793" i="21"/>
  <c r="C2793" i="21"/>
  <c r="F2793" i="21" s="1"/>
  <c r="B2793" i="21"/>
  <c r="Q2792" i="21"/>
  <c r="P2792" i="21"/>
  <c r="O2792" i="21"/>
  <c r="M2792" i="21"/>
  <c r="T2792" i="21" s="1"/>
  <c r="E2792" i="21"/>
  <c r="D2792" i="21"/>
  <c r="C2792" i="21"/>
  <c r="F2792" i="21" s="1"/>
  <c r="B2792" i="21"/>
  <c r="Q2791" i="21"/>
  <c r="P2791" i="21"/>
  <c r="O2791" i="21"/>
  <c r="M2791" i="21"/>
  <c r="T2791" i="21" s="1"/>
  <c r="E2791" i="21"/>
  <c r="D2791" i="21"/>
  <c r="C2791" i="21"/>
  <c r="F2791" i="21" s="1"/>
  <c r="B2791" i="21"/>
  <c r="Q2790" i="21"/>
  <c r="P2790" i="21"/>
  <c r="O2790" i="21"/>
  <c r="M2790" i="21"/>
  <c r="T2790" i="21" s="1"/>
  <c r="E2790" i="21"/>
  <c r="D2790" i="21"/>
  <c r="C2790" i="21"/>
  <c r="F2790" i="21" s="1"/>
  <c r="B2790" i="21"/>
  <c r="Q2789" i="21"/>
  <c r="P2789" i="21"/>
  <c r="O2789" i="21"/>
  <c r="M2789" i="21"/>
  <c r="T2789" i="21" s="1"/>
  <c r="E2789" i="21"/>
  <c r="D2789" i="21"/>
  <c r="C2789" i="21"/>
  <c r="F2789" i="21" s="1"/>
  <c r="B2789" i="21"/>
  <c r="Q2788" i="21"/>
  <c r="P2788" i="21"/>
  <c r="O2788" i="21"/>
  <c r="M2788" i="21"/>
  <c r="T2788" i="21" s="1"/>
  <c r="E2788" i="21"/>
  <c r="D2788" i="21"/>
  <c r="C2788" i="21"/>
  <c r="F2788" i="21" s="1"/>
  <c r="B2788" i="21"/>
  <c r="Q2787" i="21"/>
  <c r="P2787" i="21"/>
  <c r="O2787" i="21"/>
  <c r="M2787" i="21"/>
  <c r="T2787" i="21" s="1"/>
  <c r="E2787" i="21"/>
  <c r="D2787" i="21"/>
  <c r="C2787" i="21"/>
  <c r="F2787" i="21" s="1"/>
  <c r="B2787" i="21"/>
  <c r="S2795" i="21" l="1"/>
  <c r="S2794" i="21"/>
  <c r="S2793" i="21"/>
  <c r="S2792" i="21"/>
  <c r="S2791" i="21"/>
  <c r="S2790" i="21"/>
  <c r="S2789" i="21"/>
  <c r="S2788" i="21"/>
  <c r="S2787" i="21"/>
  <c r="Q2786" i="21" l="1"/>
  <c r="P2786" i="21"/>
  <c r="O2786" i="21"/>
  <c r="M2786" i="21"/>
  <c r="T2786" i="21" s="1"/>
  <c r="E2786" i="21"/>
  <c r="D2786" i="21"/>
  <c r="C2786" i="21"/>
  <c r="F2786" i="21" s="1"/>
  <c r="B2786" i="21"/>
  <c r="Q2785" i="21"/>
  <c r="P2785" i="21"/>
  <c r="O2785" i="21"/>
  <c r="M2785" i="21"/>
  <c r="T2785" i="21" s="1"/>
  <c r="E2785" i="21"/>
  <c r="D2785" i="21"/>
  <c r="C2785" i="21"/>
  <c r="F2785" i="21" s="1"/>
  <c r="B2785" i="21"/>
  <c r="Q2784" i="21"/>
  <c r="P2784" i="21"/>
  <c r="O2784" i="21"/>
  <c r="M2784" i="21"/>
  <c r="T2784" i="21" s="1"/>
  <c r="E2784" i="21"/>
  <c r="D2784" i="21"/>
  <c r="C2784" i="21"/>
  <c r="F2784" i="21" s="1"/>
  <c r="B2784" i="21"/>
  <c r="Q2783" i="21"/>
  <c r="P2783" i="21"/>
  <c r="O2783" i="21"/>
  <c r="M2783" i="21"/>
  <c r="S2783" i="21" s="1"/>
  <c r="E2783" i="21"/>
  <c r="D2783" i="21"/>
  <c r="C2783" i="21"/>
  <c r="F2783" i="21" s="1"/>
  <c r="B2783" i="21"/>
  <c r="Q2782" i="21"/>
  <c r="P2782" i="21"/>
  <c r="O2782" i="21"/>
  <c r="M2782" i="21"/>
  <c r="T2782" i="21" s="1"/>
  <c r="E2782" i="21"/>
  <c r="D2782" i="21"/>
  <c r="C2782" i="21"/>
  <c r="F2782" i="21" s="1"/>
  <c r="B2782" i="21"/>
  <c r="Q2781" i="21"/>
  <c r="P2781" i="21"/>
  <c r="O2781" i="21"/>
  <c r="M2781" i="21"/>
  <c r="T2781" i="21" s="1"/>
  <c r="E2781" i="21"/>
  <c r="D2781" i="21"/>
  <c r="C2781" i="21"/>
  <c r="F2781" i="21" s="1"/>
  <c r="B2781" i="21"/>
  <c r="Q2780" i="21"/>
  <c r="P2780" i="21"/>
  <c r="O2780" i="21"/>
  <c r="M2780" i="21"/>
  <c r="T2780" i="21" s="1"/>
  <c r="E2780" i="21"/>
  <c r="D2780" i="21"/>
  <c r="C2780" i="21"/>
  <c r="F2780" i="21" s="1"/>
  <c r="B2780" i="21"/>
  <c r="Q2779" i="21"/>
  <c r="P2779" i="21"/>
  <c r="O2779" i="21"/>
  <c r="M2779" i="21"/>
  <c r="T2779" i="21" s="1"/>
  <c r="E2779" i="21"/>
  <c r="D2779" i="21"/>
  <c r="C2779" i="21"/>
  <c r="F2779" i="21" s="1"/>
  <c r="B2779" i="21"/>
  <c r="B2778" i="21"/>
  <c r="C2778" i="21"/>
  <c r="F2778" i="21" s="1"/>
  <c r="D2778" i="21"/>
  <c r="E2778" i="21"/>
  <c r="M2778" i="21"/>
  <c r="T2778" i="21" s="1"/>
  <c r="O2778" i="21"/>
  <c r="P2778" i="21"/>
  <c r="Q2778" i="21"/>
  <c r="B2777" i="21"/>
  <c r="C2777" i="21"/>
  <c r="F2777" i="21" s="1"/>
  <c r="D2777" i="21"/>
  <c r="E2777" i="21"/>
  <c r="M2777" i="21"/>
  <c r="S2777" i="21" s="1"/>
  <c r="O2777" i="21"/>
  <c r="P2777" i="21"/>
  <c r="Q2777" i="21"/>
  <c r="B2776" i="21"/>
  <c r="C2776" i="21"/>
  <c r="F2776" i="21" s="1"/>
  <c r="D2776" i="21"/>
  <c r="E2776" i="21"/>
  <c r="M2776" i="21"/>
  <c r="S2776" i="21" s="1"/>
  <c r="O2776" i="21"/>
  <c r="P2776" i="21"/>
  <c r="Q2776" i="21"/>
  <c r="B2775" i="21"/>
  <c r="C2775" i="21"/>
  <c r="F2775" i="21" s="1"/>
  <c r="D2775" i="21"/>
  <c r="E2775" i="21"/>
  <c r="M2775" i="21"/>
  <c r="S2775" i="21" s="1"/>
  <c r="O2775" i="21"/>
  <c r="P2775" i="21"/>
  <c r="Q2775" i="21"/>
  <c r="Q2774" i="21"/>
  <c r="P2774" i="21"/>
  <c r="O2774" i="21"/>
  <c r="M2774" i="21"/>
  <c r="T2774" i="21" s="1"/>
  <c r="E2774" i="21"/>
  <c r="D2774" i="21"/>
  <c r="C2774" i="21"/>
  <c r="F2774" i="21" s="1"/>
  <c r="B2774" i="21"/>
  <c r="B2773" i="21"/>
  <c r="C2773" i="21"/>
  <c r="F2773" i="21" s="1"/>
  <c r="D2773" i="21"/>
  <c r="E2773" i="21"/>
  <c r="M2773" i="21"/>
  <c r="S2773" i="21" s="1"/>
  <c r="O2773" i="21"/>
  <c r="P2773" i="21"/>
  <c r="Q2773" i="21"/>
  <c r="Q2772" i="21"/>
  <c r="P2772" i="21"/>
  <c r="O2772" i="21"/>
  <c r="M2772" i="21"/>
  <c r="T2772" i="21" s="1"/>
  <c r="E2772" i="21"/>
  <c r="D2772" i="21"/>
  <c r="C2772" i="21"/>
  <c r="F2772" i="21" s="1"/>
  <c r="B2772" i="21"/>
  <c r="B2771" i="21"/>
  <c r="C2771" i="21"/>
  <c r="F2771" i="21" s="1"/>
  <c r="D2771" i="21"/>
  <c r="E2771" i="21"/>
  <c r="M2771" i="21"/>
  <c r="S2771" i="21" s="1"/>
  <c r="O2771" i="21"/>
  <c r="P2771" i="21"/>
  <c r="Q2771" i="21"/>
  <c r="B2770" i="21"/>
  <c r="C2770" i="21"/>
  <c r="F2770" i="21" s="1"/>
  <c r="D2770" i="21"/>
  <c r="E2770" i="21"/>
  <c r="M2770" i="21"/>
  <c r="S2770" i="21" s="1"/>
  <c r="O2770" i="21"/>
  <c r="P2770" i="21"/>
  <c r="Q2770" i="21"/>
  <c r="Q2769" i="21"/>
  <c r="P2769" i="21"/>
  <c r="O2769" i="21"/>
  <c r="M2769" i="21"/>
  <c r="T2769" i="21" s="1"/>
  <c r="E2769" i="21"/>
  <c r="D2769" i="21"/>
  <c r="C2769" i="21"/>
  <c r="F2769" i="21" s="1"/>
  <c r="B2769" i="21"/>
  <c r="B2768" i="21"/>
  <c r="C2768" i="21"/>
  <c r="F2768" i="21" s="1"/>
  <c r="D2768" i="21"/>
  <c r="E2768" i="21"/>
  <c r="M2768" i="21"/>
  <c r="S2768" i="21" s="1"/>
  <c r="O2768" i="21"/>
  <c r="P2768" i="21"/>
  <c r="Q2768" i="21"/>
  <c r="Q2767" i="21"/>
  <c r="P2767" i="21"/>
  <c r="O2767" i="21"/>
  <c r="M2767" i="21"/>
  <c r="T2767" i="21" s="1"/>
  <c r="E2767" i="21"/>
  <c r="D2767" i="21"/>
  <c r="C2767" i="21"/>
  <c r="F2767" i="21" s="1"/>
  <c r="B2767" i="21"/>
  <c r="Q2766" i="21"/>
  <c r="P2766" i="21"/>
  <c r="O2766" i="21"/>
  <c r="M2766" i="21"/>
  <c r="T2766" i="21" s="1"/>
  <c r="E2766" i="21"/>
  <c r="D2766" i="21"/>
  <c r="C2766" i="21"/>
  <c r="F2766" i="21" s="1"/>
  <c r="B2766" i="21"/>
  <c r="Q2765" i="21"/>
  <c r="P2765" i="21"/>
  <c r="O2765" i="21"/>
  <c r="M2765" i="21"/>
  <c r="T2765" i="21" s="1"/>
  <c r="E2765" i="21"/>
  <c r="D2765" i="21"/>
  <c r="C2765" i="21"/>
  <c r="F2765" i="21" s="1"/>
  <c r="B2765" i="21"/>
  <c r="Q2764" i="21"/>
  <c r="P2764" i="21"/>
  <c r="O2764" i="21"/>
  <c r="M2764" i="21"/>
  <c r="T2764" i="21" s="1"/>
  <c r="E2764" i="21"/>
  <c r="D2764" i="21"/>
  <c r="C2764" i="21"/>
  <c r="F2764" i="21" s="1"/>
  <c r="B2764" i="21"/>
  <c r="Q2763" i="21"/>
  <c r="P2763" i="21"/>
  <c r="O2763" i="21"/>
  <c r="M2763" i="21"/>
  <c r="T2763" i="21" s="1"/>
  <c r="E2763" i="21"/>
  <c r="D2763" i="21"/>
  <c r="C2763" i="21"/>
  <c r="F2763" i="21" s="1"/>
  <c r="B2763" i="21"/>
  <c r="Q2762" i="21"/>
  <c r="P2762" i="21"/>
  <c r="O2762" i="21"/>
  <c r="M2762" i="21"/>
  <c r="T2762" i="21" s="1"/>
  <c r="E2762" i="21"/>
  <c r="D2762" i="21"/>
  <c r="C2762" i="21"/>
  <c r="F2762" i="21" s="1"/>
  <c r="B2762" i="21"/>
  <c r="B2761" i="21"/>
  <c r="C2761" i="21"/>
  <c r="F2761" i="21" s="1"/>
  <c r="D2761" i="21"/>
  <c r="E2761" i="21"/>
  <c r="M2761" i="21"/>
  <c r="T2761" i="21" s="1"/>
  <c r="O2761" i="21"/>
  <c r="P2761" i="21"/>
  <c r="Q2761" i="21"/>
  <c r="B2760" i="21"/>
  <c r="C2760" i="21"/>
  <c r="F2760" i="21" s="1"/>
  <c r="D2760" i="21"/>
  <c r="E2760" i="21"/>
  <c r="M2760" i="21"/>
  <c r="S2760" i="21" s="1"/>
  <c r="O2760" i="21"/>
  <c r="P2760" i="21"/>
  <c r="Q2760" i="21"/>
  <c r="Q2759" i="21"/>
  <c r="P2759" i="21"/>
  <c r="O2759" i="21"/>
  <c r="M2759" i="21"/>
  <c r="T2759" i="21" s="1"/>
  <c r="E2759" i="21"/>
  <c r="D2759" i="21"/>
  <c r="C2759" i="21"/>
  <c r="F2759" i="21" s="1"/>
  <c r="B2759" i="21"/>
  <c r="B2758" i="21"/>
  <c r="C2758" i="21"/>
  <c r="F2758" i="21" s="1"/>
  <c r="D2758" i="21"/>
  <c r="E2758" i="21"/>
  <c r="M2758" i="21"/>
  <c r="S2758" i="21" s="1"/>
  <c r="O2758" i="21"/>
  <c r="P2758" i="21"/>
  <c r="Q2758" i="21"/>
  <c r="B2757" i="21"/>
  <c r="C2757" i="21"/>
  <c r="F2757" i="21" s="1"/>
  <c r="D2757" i="21"/>
  <c r="E2757" i="21"/>
  <c r="M2757" i="21"/>
  <c r="S2757" i="21" s="1"/>
  <c r="O2757" i="21"/>
  <c r="P2757" i="21"/>
  <c r="Q2757" i="21"/>
  <c r="B2756" i="21"/>
  <c r="C2756" i="21"/>
  <c r="F2756" i="21" s="1"/>
  <c r="D2756" i="21"/>
  <c r="E2756" i="21"/>
  <c r="M2756" i="21"/>
  <c r="T2756" i="21" s="1"/>
  <c r="O2756" i="21"/>
  <c r="P2756" i="21"/>
  <c r="Q2756" i="21"/>
  <c r="B2755" i="21"/>
  <c r="C2755" i="21"/>
  <c r="F2755" i="21" s="1"/>
  <c r="D2755" i="21"/>
  <c r="E2755" i="21"/>
  <c r="M2755" i="21"/>
  <c r="S2755" i="21" s="1"/>
  <c r="O2755" i="21"/>
  <c r="P2755" i="21"/>
  <c r="Q2755" i="21"/>
  <c r="B2754" i="21"/>
  <c r="C2754" i="21"/>
  <c r="F2754" i="21" s="1"/>
  <c r="D2754" i="21"/>
  <c r="E2754" i="21"/>
  <c r="M2754" i="21"/>
  <c r="S2754" i="21" s="1"/>
  <c r="O2754" i="21"/>
  <c r="P2754" i="21"/>
  <c r="Q2754" i="21"/>
  <c r="B2753" i="21"/>
  <c r="C2753" i="21"/>
  <c r="F2753" i="21" s="1"/>
  <c r="D2753" i="21"/>
  <c r="E2753" i="21"/>
  <c r="M2753" i="21"/>
  <c r="S2753" i="21" s="1"/>
  <c r="O2753" i="21"/>
  <c r="P2753" i="21"/>
  <c r="Q2753" i="21"/>
  <c r="B2752" i="21"/>
  <c r="C2752" i="21"/>
  <c r="F2752" i="21" s="1"/>
  <c r="D2752" i="21"/>
  <c r="E2752" i="21"/>
  <c r="M2752" i="21"/>
  <c r="S2752" i="21" s="1"/>
  <c r="O2752" i="21"/>
  <c r="P2752" i="21"/>
  <c r="Q2752" i="21"/>
  <c r="B2751" i="21"/>
  <c r="C2751" i="21"/>
  <c r="F2751" i="21" s="1"/>
  <c r="D2751" i="21"/>
  <c r="E2751" i="21"/>
  <c r="M2751" i="21"/>
  <c r="S2751" i="21" s="1"/>
  <c r="O2751" i="21"/>
  <c r="P2751" i="21"/>
  <c r="Q2751" i="21"/>
  <c r="B2750" i="21"/>
  <c r="C2750" i="21"/>
  <c r="F2750" i="21" s="1"/>
  <c r="D2750" i="21"/>
  <c r="E2750" i="21"/>
  <c r="M2750" i="21"/>
  <c r="S2750" i="21" s="1"/>
  <c r="O2750" i="21"/>
  <c r="P2750" i="21"/>
  <c r="Q2750" i="21"/>
  <c r="B2749" i="21"/>
  <c r="C2749" i="21"/>
  <c r="F2749" i="21" s="1"/>
  <c r="D2749" i="21"/>
  <c r="E2749" i="21"/>
  <c r="M2749" i="21"/>
  <c r="S2749" i="21" s="1"/>
  <c r="O2749" i="21"/>
  <c r="P2749" i="21"/>
  <c r="Q2749" i="21"/>
  <c r="B2748" i="21"/>
  <c r="C2748" i="21"/>
  <c r="F2748" i="21" s="1"/>
  <c r="D2748" i="21"/>
  <c r="E2748" i="21"/>
  <c r="M2748" i="21"/>
  <c r="T2748" i="21" s="1"/>
  <c r="O2748" i="21"/>
  <c r="P2748" i="21"/>
  <c r="Q2748" i="21"/>
  <c r="B2747" i="21"/>
  <c r="C2747" i="21"/>
  <c r="F2747" i="21" s="1"/>
  <c r="D2747" i="21"/>
  <c r="E2747" i="21"/>
  <c r="M2747" i="21"/>
  <c r="S2747" i="21" s="1"/>
  <c r="O2747" i="21"/>
  <c r="P2747" i="21"/>
  <c r="Q2747" i="21"/>
  <c r="S2786" i="21" l="1"/>
  <c r="S2785" i="21"/>
  <c r="S2784" i="21"/>
  <c r="T2783" i="21"/>
  <c r="S2782" i="21"/>
  <c r="S2781" i="21"/>
  <c r="S2780" i="21"/>
  <c r="S2779" i="21"/>
  <c r="S2778" i="21"/>
  <c r="T2776" i="21"/>
  <c r="T2777" i="21"/>
  <c r="T2750" i="21"/>
  <c r="T2775" i="21"/>
  <c r="S2774" i="21"/>
  <c r="T2773" i="21"/>
  <c r="S2772" i="21"/>
  <c r="T2771" i="21"/>
  <c r="T2770" i="21"/>
  <c r="T2751" i="21"/>
  <c r="S2769" i="21"/>
  <c r="T2768" i="21"/>
  <c r="S2748" i="21"/>
  <c r="T2749" i="21"/>
  <c r="S2767" i="21"/>
  <c r="S2766" i="21"/>
  <c r="S2765" i="21"/>
  <c r="S2764" i="21"/>
  <c r="S2763" i="21"/>
  <c r="S2762" i="21"/>
  <c r="S2761" i="21"/>
  <c r="T2758" i="21"/>
  <c r="S2756" i="21"/>
  <c r="T2760" i="21"/>
  <c r="S2759" i="21"/>
  <c r="T2754" i="21"/>
  <c r="T2757" i="21"/>
  <c r="T2755" i="21"/>
  <c r="T2747" i="21"/>
  <c r="T2753" i="21"/>
  <c r="T2752" i="21"/>
  <c r="B2746" i="21" l="1"/>
  <c r="C2746" i="21"/>
  <c r="F2746" i="21" s="1"/>
  <c r="D2746" i="21"/>
  <c r="E2746" i="21"/>
  <c r="M2746" i="21"/>
  <c r="T2746" i="21" s="1"/>
  <c r="O2746" i="21"/>
  <c r="P2746" i="21"/>
  <c r="Q2746" i="21"/>
  <c r="B2745" i="21"/>
  <c r="C2745" i="21"/>
  <c r="F2745" i="21" s="1"/>
  <c r="D2745" i="21"/>
  <c r="E2745" i="21"/>
  <c r="M2745" i="21"/>
  <c r="S2745" i="21" s="1"/>
  <c r="O2745" i="21"/>
  <c r="P2745" i="21"/>
  <c r="Q2745" i="21"/>
  <c r="B2744" i="21"/>
  <c r="C2744" i="21"/>
  <c r="F2744" i="21" s="1"/>
  <c r="D2744" i="21"/>
  <c r="E2744" i="21"/>
  <c r="M2744" i="21"/>
  <c r="S2744" i="21" s="1"/>
  <c r="O2744" i="21"/>
  <c r="P2744" i="21"/>
  <c r="Q2744" i="21"/>
  <c r="S2746" i="21" l="1"/>
  <c r="T2745" i="21"/>
  <c r="T2744" i="21"/>
  <c r="B2743" i="21" l="1"/>
  <c r="C2743" i="21"/>
  <c r="F2743" i="21" s="1"/>
  <c r="D2743" i="21"/>
  <c r="E2743" i="21"/>
  <c r="M2743" i="21"/>
  <c r="S2743" i="21" s="1"/>
  <c r="O2743" i="21"/>
  <c r="P2743" i="21"/>
  <c r="Q2743" i="21"/>
  <c r="B2742" i="21"/>
  <c r="C2742" i="21"/>
  <c r="F2742" i="21" s="1"/>
  <c r="D2742" i="21"/>
  <c r="E2742" i="21"/>
  <c r="M2742" i="21"/>
  <c r="S2742" i="21" s="1"/>
  <c r="O2742" i="21"/>
  <c r="P2742" i="21"/>
  <c r="Q2742" i="21"/>
  <c r="B2741" i="21"/>
  <c r="C2741" i="21"/>
  <c r="F2741" i="21" s="1"/>
  <c r="D2741" i="21"/>
  <c r="E2741" i="21"/>
  <c r="M2741" i="21"/>
  <c r="S2741" i="21" s="1"/>
  <c r="O2741" i="21"/>
  <c r="P2741" i="21"/>
  <c r="Q2741" i="21"/>
  <c r="B2740" i="21"/>
  <c r="C2740" i="21"/>
  <c r="F2740" i="21" s="1"/>
  <c r="D2740" i="21"/>
  <c r="E2740" i="21"/>
  <c r="M2740" i="21"/>
  <c r="S2740" i="21" s="1"/>
  <c r="O2740" i="21"/>
  <c r="P2740" i="21"/>
  <c r="Q2740" i="21"/>
  <c r="B2739" i="21"/>
  <c r="C2739" i="21"/>
  <c r="F2739" i="21" s="1"/>
  <c r="D2739" i="21"/>
  <c r="E2739" i="21"/>
  <c r="M2739" i="21"/>
  <c r="S2739" i="21" s="1"/>
  <c r="O2739" i="21"/>
  <c r="P2739" i="21"/>
  <c r="Q2739" i="21"/>
  <c r="B2738" i="21"/>
  <c r="C2738" i="21"/>
  <c r="F2738" i="21" s="1"/>
  <c r="D2738" i="21"/>
  <c r="E2738" i="21"/>
  <c r="M2738" i="21"/>
  <c r="S2738" i="21" s="1"/>
  <c r="O2738" i="21"/>
  <c r="P2738" i="21"/>
  <c r="Q2738" i="21"/>
  <c r="B2737" i="21"/>
  <c r="C2737" i="21"/>
  <c r="F2737" i="21" s="1"/>
  <c r="D2737" i="21"/>
  <c r="E2737" i="21"/>
  <c r="M2737" i="21"/>
  <c r="S2737" i="21" s="1"/>
  <c r="O2737" i="21"/>
  <c r="P2737" i="21"/>
  <c r="Q2737" i="21"/>
  <c r="B2736" i="21"/>
  <c r="C2736" i="21"/>
  <c r="F2736" i="21" s="1"/>
  <c r="D2736" i="21"/>
  <c r="E2736" i="21"/>
  <c r="M2736" i="21"/>
  <c r="S2736" i="21" s="1"/>
  <c r="O2736" i="21"/>
  <c r="P2736" i="21"/>
  <c r="Q2736" i="21"/>
  <c r="B2735" i="21"/>
  <c r="C2735" i="21"/>
  <c r="F2735" i="21" s="1"/>
  <c r="D2735" i="21"/>
  <c r="E2735" i="21"/>
  <c r="M2735" i="21"/>
  <c r="T2735" i="21" s="1"/>
  <c r="O2735" i="21"/>
  <c r="P2735" i="21"/>
  <c r="Q2735" i="21"/>
  <c r="B2734" i="21"/>
  <c r="C2734" i="21"/>
  <c r="F2734" i="21" s="1"/>
  <c r="D2734" i="21"/>
  <c r="E2734" i="21"/>
  <c r="M2734" i="21"/>
  <c r="S2734" i="21" s="1"/>
  <c r="O2734" i="21"/>
  <c r="P2734" i="21"/>
  <c r="Q2734" i="21"/>
  <c r="B2733" i="21"/>
  <c r="C2733" i="21"/>
  <c r="F2733" i="21" s="1"/>
  <c r="D2733" i="21"/>
  <c r="E2733" i="21"/>
  <c r="M2733" i="21"/>
  <c r="S2733" i="21" s="1"/>
  <c r="O2733" i="21"/>
  <c r="P2733" i="21"/>
  <c r="Q2733" i="21"/>
  <c r="B2732" i="21"/>
  <c r="C2732" i="21"/>
  <c r="F2732" i="21" s="1"/>
  <c r="D2732" i="21"/>
  <c r="E2732" i="21"/>
  <c r="M2732" i="21"/>
  <c r="S2732" i="21" s="1"/>
  <c r="O2732" i="21"/>
  <c r="P2732" i="21"/>
  <c r="Q2732" i="21"/>
  <c r="B2731" i="21"/>
  <c r="C2731" i="21"/>
  <c r="F2731" i="21" s="1"/>
  <c r="D2731" i="21"/>
  <c r="E2731" i="21"/>
  <c r="M2731" i="21"/>
  <c r="T2731" i="21" s="1"/>
  <c r="O2731" i="21"/>
  <c r="P2731" i="21"/>
  <c r="Q2731" i="21"/>
  <c r="B2730" i="21"/>
  <c r="C2730" i="21"/>
  <c r="F2730" i="21" s="1"/>
  <c r="D2730" i="21"/>
  <c r="E2730" i="21"/>
  <c r="M2730" i="21"/>
  <c r="S2730" i="21" s="1"/>
  <c r="O2730" i="21"/>
  <c r="P2730" i="21"/>
  <c r="Q2730" i="21"/>
  <c r="B2729" i="21"/>
  <c r="C2729" i="21"/>
  <c r="F2729" i="21" s="1"/>
  <c r="D2729" i="21"/>
  <c r="E2729" i="21"/>
  <c r="M2729" i="21"/>
  <c r="S2729" i="21" s="1"/>
  <c r="O2729" i="21"/>
  <c r="P2729" i="21"/>
  <c r="Q2729" i="21"/>
  <c r="B2728" i="21"/>
  <c r="C2728" i="21"/>
  <c r="F2728" i="21" s="1"/>
  <c r="D2728" i="21"/>
  <c r="E2728" i="21"/>
  <c r="M2728" i="21"/>
  <c r="S2728" i="21" s="1"/>
  <c r="O2728" i="21"/>
  <c r="P2728" i="21"/>
  <c r="Q2728" i="21"/>
  <c r="B2727" i="21"/>
  <c r="C2727" i="21"/>
  <c r="F2727" i="21" s="1"/>
  <c r="D2727" i="21"/>
  <c r="E2727" i="21"/>
  <c r="M2727" i="21"/>
  <c r="S2727" i="21" s="1"/>
  <c r="O2727" i="21"/>
  <c r="P2727" i="21"/>
  <c r="Q2727" i="21"/>
  <c r="T2730" i="21" l="1"/>
  <c r="T2732" i="21"/>
  <c r="T2736" i="21"/>
  <c r="T2743" i="21"/>
  <c r="T2741" i="21"/>
  <c r="T2742" i="21"/>
  <c r="T2740" i="21"/>
  <c r="T2738" i="21"/>
  <c r="T2739" i="21"/>
  <c r="T2737" i="21"/>
  <c r="S2735" i="21"/>
  <c r="T2734" i="21"/>
  <c r="T2733" i="21"/>
  <c r="S2731" i="21"/>
  <c r="T2729" i="21"/>
  <c r="T2728" i="21"/>
  <c r="T2727" i="21"/>
  <c r="B2726" i="21"/>
  <c r="C2726" i="21"/>
  <c r="F2726" i="21" s="1"/>
  <c r="D2726" i="21"/>
  <c r="E2726" i="21"/>
  <c r="M2726" i="21"/>
  <c r="S2726" i="21" s="1"/>
  <c r="O2726" i="21"/>
  <c r="P2726" i="21"/>
  <c r="Q2726" i="21"/>
  <c r="B2725" i="21"/>
  <c r="C2725" i="21"/>
  <c r="F2725" i="21" s="1"/>
  <c r="D2725" i="21"/>
  <c r="E2725" i="21"/>
  <c r="M2725" i="21"/>
  <c r="S2725" i="21" s="1"/>
  <c r="O2725" i="21"/>
  <c r="P2725" i="21"/>
  <c r="Q2725" i="21"/>
  <c r="B2724" i="21"/>
  <c r="C2724" i="21"/>
  <c r="F2724" i="21" s="1"/>
  <c r="D2724" i="21"/>
  <c r="E2724" i="21"/>
  <c r="M2724" i="21"/>
  <c r="S2724" i="21" s="1"/>
  <c r="O2724" i="21"/>
  <c r="P2724" i="21"/>
  <c r="Q2724" i="21"/>
  <c r="B2723" i="21"/>
  <c r="C2723" i="21"/>
  <c r="F2723" i="21" s="1"/>
  <c r="D2723" i="21"/>
  <c r="E2723" i="21"/>
  <c r="M2723" i="21"/>
  <c r="S2723" i="21" s="1"/>
  <c r="O2723" i="21"/>
  <c r="P2723" i="21"/>
  <c r="Q2723" i="21"/>
  <c r="B2722" i="21"/>
  <c r="C2722" i="21"/>
  <c r="F2722" i="21" s="1"/>
  <c r="D2722" i="21"/>
  <c r="E2722" i="21"/>
  <c r="M2722" i="21"/>
  <c r="S2722" i="21" s="1"/>
  <c r="O2722" i="21"/>
  <c r="P2722" i="21"/>
  <c r="Q2722" i="21"/>
  <c r="B2721" i="21"/>
  <c r="C2721" i="21"/>
  <c r="F2721" i="21" s="1"/>
  <c r="D2721" i="21"/>
  <c r="E2721" i="21"/>
  <c r="M2721" i="21"/>
  <c r="T2721" i="21" s="1"/>
  <c r="O2721" i="21"/>
  <c r="P2721" i="21"/>
  <c r="Q2721" i="21"/>
  <c r="B2720" i="21"/>
  <c r="C2720" i="21"/>
  <c r="F2720" i="21" s="1"/>
  <c r="D2720" i="21"/>
  <c r="E2720" i="21"/>
  <c r="M2720" i="21"/>
  <c r="S2720" i="21" s="1"/>
  <c r="O2720" i="21"/>
  <c r="P2720" i="21"/>
  <c r="Q2720" i="21"/>
  <c r="B2719" i="21"/>
  <c r="C2719" i="21"/>
  <c r="F2719" i="21" s="1"/>
  <c r="D2719" i="21"/>
  <c r="E2719" i="21"/>
  <c r="M2719" i="21"/>
  <c r="S2719" i="21" s="1"/>
  <c r="O2719" i="21"/>
  <c r="P2719" i="21"/>
  <c r="Q2719" i="21"/>
  <c r="B2718" i="21"/>
  <c r="C2718" i="21"/>
  <c r="F2718" i="21" s="1"/>
  <c r="D2718" i="21"/>
  <c r="E2718" i="21"/>
  <c r="M2718" i="21"/>
  <c r="S2718" i="21" s="1"/>
  <c r="O2718" i="21"/>
  <c r="P2718" i="21"/>
  <c r="Q2718" i="21"/>
  <c r="B2717" i="21"/>
  <c r="C2717" i="21"/>
  <c r="F2717" i="21" s="1"/>
  <c r="D2717" i="21"/>
  <c r="E2717" i="21"/>
  <c r="M2717" i="21"/>
  <c r="S2717" i="21" s="1"/>
  <c r="O2717" i="21"/>
  <c r="P2717" i="21"/>
  <c r="Q2717" i="21"/>
  <c r="B2716" i="21"/>
  <c r="C2716" i="21"/>
  <c r="F2716" i="21" s="1"/>
  <c r="D2716" i="21"/>
  <c r="E2716" i="21"/>
  <c r="M2716" i="21"/>
  <c r="S2716" i="21" s="1"/>
  <c r="O2716" i="21"/>
  <c r="P2716" i="21"/>
  <c r="Q2716" i="21"/>
  <c r="B2715" i="21"/>
  <c r="C2715" i="21"/>
  <c r="F2715" i="21" s="1"/>
  <c r="D2715" i="21"/>
  <c r="E2715" i="21"/>
  <c r="M2715" i="21"/>
  <c r="S2715" i="21" s="1"/>
  <c r="O2715" i="21"/>
  <c r="P2715" i="21"/>
  <c r="Q2715" i="21"/>
  <c r="B2714" i="21"/>
  <c r="C2714" i="21"/>
  <c r="F2714" i="21" s="1"/>
  <c r="D2714" i="21"/>
  <c r="E2714" i="21"/>
  <c r="M2714" i="21"/>
  <c r="S2714" i="21" s="1"/>
  <c r="O2714" i="21"/>
  <c r="P2714" i="21"/>
  <c r="Q2714" i="21"/>
  <c r="B2713" i="21"/>
  <c r="C2713" i="21"/>
  <c r="F2713" i="21" s="1"/>
  <c r="D2713" i="21"/>
  <c r="E2713" i="21"/>
  <c r="M2713" i="21"/>
  <c r="S2713" i="21" s="1"/>
  <c r="O2713" i="21"/>
  <c r="P2713" i="21"/>
  <c r="Q2713" i="21"/>
  <c r="B2712" i="21"/>
  <c r="C2712" i="21"/>
  <c r="F2712" i="21" s="1"/>
  <c r="D2712" i="21"/>
  <c r="E2712" i="21"/>
  <c r="M2712" i="21"/>
  <c r="S2712" i="21" s="1"/>
  <c r="O2712" i="21"/>
  <c r="P2712" i="21"/>
  <c r="Q2712" i="21"/>
  <c r="B2711" i="21"/>
  <c r="C2711" i="21"/>
  <c r="F2711" i="21" s="1"/>
  <c r="D2711" i="21"/>
  <c r="E2711" i="21"/>
  <c r="M2711" i="21"/>
  <c r="T2711" i="21" s="1"/>
  <c r="O2711" i="21"/>
  <c r="P2711" i="21"/>
  <c r="Q2711" i="21"/>
  <c r="B2710" i="21"/>
  <c r="C2710" i="21"/>
  <c r="F2710" i="21" s="1"/>
  <c r="D2710" i="21"/>
  <c r="E2710" i="21"/>
  <c r="M2710" i="21"/>
  <c r="T2710" i="21" s="1"/>
  <c r="O2710" i="21"/>
  <c r="P2710" i="21"/>
  <c r="Q2710" i="21"/>
  <c r="B2709" i="21"/>
  <c r="C2709" i="21"/>
  <c r="F2709" i="21" s="1"/>
  <c r="D2709" i="21"/>
  <c r="E2709" i="21"/>
  <c r="M2709" i="21"/>
  <c r="S2709" i="21" s="1"/>
  <c r="O2709" i="21"/>
  <c r="P2709" i="21"/>
  <c r="Q2709" i="21"/>
  <c r="B2708" i="21"/>
  <c r="C2708" i="21"/>
  <c r="F2708" i="21" s="1"/>
  <c r="D2708" i="21"/>
  <c r="E2708" i="21"/>
  <c r="M2708" i="21"/>
  <c r="S2708" i="21" s="1"/>
  <c r="O2708" i="21"/>
  <c r="P2708" i="21"/>
  <c r="Q2708" i="21"/>
  <c r="B2707" i="21"/>
  <c r="C2707" i="21"/>
  <c r="F2707" i="21" s="1"/>
  <c r="D2707" i="21"/>
  <c r="E2707" i="21"/>
  <c r="M2707" i="21"/>
  <c r="S2707" i="21" s="1"/>
  <c r="O2707" i="21"/>
  <c r="P2707" i="21"/>
  <c r="Q2707" i="21"/>
  <c r="B2706" i="21"/>
  <c r="C2706" i="21"/>
  <c r="F2706" i="21" s="1"/>
  <c r="D2706" i="21"/>
  <c r="E2706" i="21"/>
  <c r="M2706" i="21"/>
  <c r="S2706" i="21" s="1"/>
  <c r="O2706" i="21"/>
  <c r="P2706" i="21"/>
  <c r="Q2706" i="21"/>
  <c r="B2705" i="21"/>
  <c r="C2705" i="21"/>
  <c r="F2705" i="21" s="1"/>
  <c r="D2705" i="21"/>
  <c r="E2705" i="21"/>
  <c r="M2705" i="21"/>
  <c r="T2705" i="21" s="1"/>
  <c r="O2705" i="21"/>
  <c r="P2705" i="21"/>
  <c r="Q2705" i="21"/>
  <c r="B2704" i="21"/>
  <c r="C2704" i="21"/>
  <c r="F2704" i="21" s="1"/>
  <c r="D2704" i="21"/>
  <c r="E2704" i="21"/>
  <c r="M2704" i="21"/>
  <c r="S2704" i="21" s="1"/>
  <c r="O2704" i="21"/>
  <c r="P2704" i="21"/>
  <c r="Q2704" i="21"/>
  <c r="B2703" i="21"/>
  <c r="C2703" i="21"/>
  <c r="F2703" i="21" s="1"/>
  <c r="D2703" i="21"/>
  <c r="E2703" i="21"/>
  <c r="M2703" i="21"/>
  <c r="S2703" i="21" s="1"/>
  <c r="O2703" i="21"/>
  <c r="P2703" i="21"/>
  <c r="Q2703" i="21"/>
  <c r="B2702" i="21"/>
  <c r="C2702" i="21"/>
  <c r="F2702" i="21" s="1"/>
  <c r="D2702" i="21"/>
  <c r="E2702" i="21"/>
  <c r="M2702" i="21"/>
  <c r="S2702" i="21" s="1"/>
  <c r="O2702" i="21"/>
  <c r="P2702" i="21"/>
  <c r="Q2702" i="21"/>
  <c r="B2701" i="21"/>
  <c r="C2701" i="21"/>
  <c r="F2701" i="21" s="1"/>
  <c r="D2701" i="21"/>
  <c r="E2701" i="21"/>
  <c r="M2701" i="21"/>
  <c r="S2701" i="21" s="1"/>
  <c r="O2701" i="21"/>
  <c r="P2701" i="21"/>
  <c r="Q2701" i="21"/>
  <c r="Q2700" i="21"/>
  <c r="P2700" i="21"/>
  <c r="O2700" i="21"/>
  <c r="M2700" i="21"/>
  <c r="T2700" i="21" s="1"/>
  <c r="E2700" i="21"/>
  <c r="D2700" i="21"/>
  <c r="C2700" i="21"/>
  <c r="F2700" i="21" s="1"/>
  <c r="B2700" i="21"/>
  <c r="Q2699" i="21"/>
  <c r="P2699" i="21"/>
  <c r="O2699" i="21"/>
  <c r="M2699" i="21"/>
  <c r="T2699" i="21" s="1"/>
  <c r="E2699" i="21"/>
  <c r="D2699" i="21"/>
  <c r="C2699" i="21"/>
  <c r="F2699" i="21" s="1"/>
  <c r="B2699" i="21"/>
  <c r="Q2698" i="21"/>
  <c r="P2698" i="21"/>
  <c r="O2698" i="21"/>
  <c r="M2698" i="21"/>
  <c r="T2698" i="21" s="1"/>
  <c r="E2698" i="21"/>
  <c r="D2698" i="21"/>
  <c r="C2698" i="21"/>
  <c r="F2698" i="21" s="1"/>
  <c r="B2698" i="21"/>
  <c r="Q2697" i="21"/>
  <c r="P2697" i="21"/>
  <c r="O2697" i="21"/>
  <c r="M2697" i="21"/>
  <c r="T2697" i="21" s="1"/>
  <c r="E2697" i="21"/>
  <c r="D2697" i="21"/>
  <c r="C2697" i="21"/>
  <c r="F2697" i="21" s="1"/>
  <c r="B2697" i="21"/>
  <c r="Q2696" i="21"/>
  <c r="P2696" i="21"/>
  <c r="O2696" i="21"/>
  <c r="M2696" i="21"/>
  <c r="T2696" i="21" s="1"/>
  <c r="E2696" i="21"/>
  <c r="D2696" i="21"/>
  <c r="C2696" i="21"/>
  <c r="F2696" i="21" s="1"/>
  <c r="B2696" i="21"/>
  <c r="Q2695" i="21"/>
  <c r="P2695" i="21"/>
  <c r="O2695" i="21"/>
  <c r="M2695" i="21"/>
  <c r="T2695" i="21" s="1"/>
  <c r="E2695" i="21"/>
  <c r="D2695" i="21"/>
  <c r="C2695" i="21"/>
  <c r="F2695" i="21" s="1"/>
  <c r="B2695" i="21"/>
  <c r="Q2694" i="21"/>
  <c r="P2694" i="21"/>
  <c r="O2694" i="21"/>
  <c r="M2694" i="21"/>
  <c r="T2694" i="21" s="1"/>
  <c r="E2694" i="21"/>
  <c r="D2694" i="21"/>
  <c r="C2694" i="21"/>
  <c r="F2694" i="21" s="1"/>
  <c r="B2694" i="21"/>
  <c r="B2693" i="21"/>
  <c r="C2693" i="21"/>
  <c r="F2693" i="21" s="1"/>
  <c r="D2693" i="21"/>
  <c r="E2693" i="21"/>
  <c r="M2693" i="21"/>
  <c r="S2693" i="21" s="1"/>
  <c r="O2693" i="21"/>
  <c r="P2693" i="21"/>
  <c r="Q2693" i="21"/>
  <c r="B2692" i="21"/>
  <c r="C2692" i="21"/>
  <c r="F2692" i="21" s="1"/>
  <c r="D2692" i="21"/>
  <c r="E2692" i="21"/>
  <c r="M2692" i="21"/>
  <c r="S2692" i="21" s="1"/>
  <c r="O2692" i="21"/>
  <c r="P2692" i="21"/>
  <c r="Q2692" i="21"/>
  <c r="Q2691" i="21"/>
  <c r="P2691" i="21"/>
  <c r="O2691" i="21"/>
  <c r="M2691" i="21"/>
  <c r="T2691" i="21" s="1"/>
  <c r="E2691" i="21"/>
  <c r="D2691" i="21"/>
  <c r="C2691" i="21"/>
  <c r="F2691" i="21" s="1"/>
  <c r="B2691" i="21"/>
  <c r="B2690" i="21"/>
  <c r="C2690" i="21"/>
  <c r="F2690" i="21" s="1"/>
  <c r="D2690" i="21"/>
  <c r="E2690" i="21"/>
  <c r="M2690" i="21"/>
  <c r="S2690" i="21" s="1"/>
  <c r="O2690" i="21"/>
  <c r="P2690" i="21"/>
  <c r="Q2690" i="21"/>
  <c r="B2689" i="21"/>
  <c r="C2689" i="21"/>
  <c r="F2689" i="21" s="1"/>
  <c r="D2689" i="21"/>
  <c r="E2689" i="21"/>
  <c r="M2689" i="21"/>
  <c r="S2689" i="21" s="1"/>
  <c r="O2689" i="21"/>
  <c r="P2689" i="21"/>
  <c r="Q2689" i="21"/>
  <c r="B2688" i="21"/>
  <c r="C2688" i="21"/>
  <c r="F2688" i="21" s="1"/>
  <c r="D2688" i="21"/>
  <c r="E2688" i="21"/>
  <c r="M2688" i="21"/>
  <c r="S2688" i="21" s="1"/>
  <c r="O2688" i="21"/>
  <c r="P2688" i="21"/>
  <c r="Q2688" i="21"/>
  <c r="Q2687" i="21"/>
  <c r="P2687" i="21"/>
  <c r="O2687" i="21"/>
  <c r="M2687" i="21"/>
  <c r="T2687" i="21" s="1"/>
  <c r="E2687" i="21"/>
  <c r="D2687" i="21"/>
  <c r="C2687" i="21"/>
  <c r="F2687" i="21" s="1"/>
  <c r="B2687" i="21"/>
  <c r="Q2686" i="21"/>
  <c r="P2686" i="21"/>
  <c r="O2686" i="21"/>
  <c r="M2686" i="21"/>
  <c r="T2686" i="21" s="1"/>
  <c r="E2686" i="21"/>
  <c r="D2686" i="21"/>
  <c r="C2686" i="21"/>
  <c r="F2686" i="21" s="1"/>
  <c r="B2686" i="21"/>
  <c r="Q2685" i="21"/>
  <c r="P2685" i="21"/>
  <c r="O2685" i="21"/>
  <c r="M2685" i="21"/>
  <c r="T2685" i="21" s="1"/>
  <c r="E2685" i="21"/>
  <c r="D2685" i="21"/>
  <c r="C2685" i="21"/>
  <c r="F2685" i="21" s="1"/>
  <c r="B2685" i="21"/>
  <c r="Q2684" i="21"/>
  <c r="P2684" i="21"/>
  <c r="O2684" i="21"/>
  <c r="M2684" i="21"/>
  <c r="T2684" i="21" s="1"/>
  <c r="E2684" i="21"/>
  <c r="D2684" i="21"/>
  <c r="C2684" i="21"/>
  <c r="F2684" i="21" s="1"/>
  <c r="B2684" i="21"/>
  <c r="Q2683" i="21"/>
  <c r="P2683" i="21"/>
  <c r="O2683" i="21"/>
  <c r="M2683" i="21"/>
  <c r="S2683" i="21" s="1"/>
  <c r="E2683" i="21"/>
  <c r="D2683" i="21"/>
  <c r="C2683" i="21"/>
  <c r="F2683" i="21" s="1"/>
  <c r="B2683" i="21"/>
  <c r="Q2682" i="21"/>
  <c r="P2682" i="21"/>
  <c r="O2682" i="21"/>
  <c r="M2682" i="21"/>
  <c r="T2682" i="21" s="1"/>
  <c r="E2682" i="21"/>
  <c r="D2682" i="21"/>
  <c r="C2682" i="21"/>
  <c r="F2682" i="21" s="1"/>
  <c r="B2682" i="21"/>
  <c r="T2708" i="21" l="1"/>
  <c r="T2723" i="21"/>
  <c r="T2725" i="21"/>
  <c r="T2726" i="21"/>
  <c r="T2722" i="21"/>
  <c r="T2724" i="21"/>
  <c r="S2721" i="21"/>
  <c r="T2720" i="21"/>
  <c r="T2719" i="21"/>
  <c r="T2718" i="21"/>
  <c r="T2717" i="21"/>
  <c r="T2716" i="21"/>
  <c r="T2714" i="21"/>
  <c r="T2715" i="21"/>
  <c r="T2713" i="21"/>
  <c r="T2712" i="21"/>
  <c r="S2711" i="21"/>
  <c r="S2710" i="21"/>
  <c r="T2709" i="21"/>
  <c r="T2707" i="21"/>
  <c r="T2706" i="21"/>
  <c r="S2705" i="21"/>
  <c r="T2704" i="21"/>
  <c r="T2703" i="21"/>
  <c r="T2702" i="21"/>
  <c r="T2701" i="21"/>
  <c r="S2699" i="21"/>
  <c r="S2700" i="21"/>
  <c r="S2698" i="21"/>
  <c r="S2697" i="21"/>
  <c r="S2696" i="21"/>
  <c r="S2695" i="21"/>
  <c r="S2694" i="21"/>
  <c r="T2693" i="21"/>
  <c r="T2692" i="21"/>
  <c r="T2689" i="21"/>
  <c r="S2691" i="21"/>
  <c r="T2690" i="21"/>
  <c r="T2688" i="21"/>
  <c r="S2687" i="21"/>
  <c r="S2686" i="21"/>
  <c r="S2685" i="21"/>
  <c r="T2683" i="21"/>
  <c r="S2684" i="21"/>
  <c r="S2682" i="21"/>
  <c r="B2681" i="21" l="1"/>
  <c r="C2681" i="21"/>
  <c r="F2681" i="21" s="1"/>
  <c r="D2681" i="21"/>
  <c r="E2681" i="21"/>
  <c r="M2681" i="21"/>
  <c r="S2681" i="21" s="1"/>
  <c r="O2681" i="21"/>
  <c r="P2681" i="21"/>
  <c r="Q2681" i="21"/>
  <c r="B2680" i="21"/>
  <c r="C2680" i="21"/>
  <c r="F2680" i="21" s="1"/>
  <c r="D2680" i="21"/>
  <c r="E2680" i="21"/>
  <c r="M2680" i="21"/>
  <c r="S2680" i="21" s="1"/>
  <c r="O2680" i="21"/>
  <c r="P2680" i="21"/>
  <c r="Q2680" i="21"/>
  <c r="B2679" i="21"/>
  <c r="C2679" i="21"/>
  <c r="F2679" i="21" s="1"/>
  <c r="D2679" i="21"/>
  <c r="E2679" i="21"/>
  <c r="M2679" i="21"/>
  <c r="S2679" i="21" s="1"/>
  <c r="O2679" i="21"/>
  <c r="P2679" i="21"/>
  <c r="Q2679" i="21"/>
  <c r="B2678" i="21"/>
  <c r="C2678" i="21"/>
  <c r="F2678" i="21" s="1"/>
  <c r="D2678" i="21"/>
  <c r="E2678" i="21"/>
  <c r="M2678" i="21"/>
  <c r="S2678" i="21" s="1"/>
  <c r="O2678" i="21"/>
  <c r="P2678" i="21"/>
  <c r="Q2678" i="21"/>
  <c r="B2677" i="21"/>
  <c r="C2677" i="21"/>
  <c r="F2677" i="21" s="1"/>
  <c r="D2677" i="21"/>
  <c r="E2677" i="21"/>
  <c r="M2677" i="21"/>
  <c r="T2677" i="21" s="1"/>
  <c r="O2677" i="21"/>
  <c r="P2677" i="21"/>
  <c r="Q2677" i="21"/>
  <c r="B2676" i="21"/>
  <c r="C2676" i="21"/>
  <c r="F2676" i="21" s="1"/>
  <c r="D2676" i="21"/>
  <c r="E2676" i="21"/>
  <c r="M2676" i="21"/>
  <c r="S2676" i="21" s="1"/>
  <c r="O2676" i="21"/>
  <c r="P2676" i="21"/>
  <c r="Q2676" i="21"/>
  <c r="B2675" i="21"/>
  <c r="C2675" i="21"/>
  <c r="F2675" i="21" s="1"/>
  <c r="D2675" i="21"/>
  <c r="E2675" i="21"/>
  <c r="M2675" i="21"/>
  <c r="S2675" i="21" s="1"/>
  <c r="O2675" i="21"/>
  <c r="P2675" i="21"/>
  <c r="Q2675" i="21"/>
  <c r="B2674" i="21"/>
  <c r="C2674" i="21"/>
  <c r="F2674" i="21" s="1"/>
  <c r="D2674" i="21"/>
  <c r="E2674" i="21"/>
  <c r="M2674" i="21"/>
  <c r="S2674" i="21" s="1"/>
  <c r="O2674" i="21"/>
  <c r="P2674" i="21"/>
  <c r="Q2674" i="21"/>
  <c r="D2673" i="21"/>
  <c r="B2673" i="21"/>
  <c r="C2673" i="21"/>
  <c r="E2673" i="21"/>
  <c r="M2673" i="21"/>
  <c r="S2673" i="21" s="1"/>
  <c r="O2673" i="21"/>
  <c r="P2673" i="21"/>
  <c r="Q2673" i="21"/>
  <c r="B2672" i="21"/>
  <c r="C2672" i="21"/>
  <c r="D2672" i="21"/>
  <c r="E2672" i="21"/>
  <c r="M2672" i="21"/>
  <c r="S2672" i="21" s="1"/>
  <c r="O2672" i="21"/>
  <c r="P2672" i="21"/>
  <c r="Q2672" i="21"/>
  <c r="B2671" i="21"/>
  <c r="C2671" i="21"/>
  <c r="D2671" i="21"/>
  <c r="E2671" i="21"/>
  <c r="M2671" i="21"/>
  <c r="S2671" i="21" s="1"/>
  <c r="O2671" i="21"/>
  <c r="P2671" i="21"/>
  <c r="Q2671" i="21"/>
  <c r="B2670" i="21"/>
  <c r="C2670" i="21"/>
  <c r="D2670" i="21"/>
  <c r="E2670" i="21"/>
  <c r="M2670" i="21"/>
  <c r="S2670" i="21" s="1"/>
  <c r="O2670" i="21"/>
  <c r="P2670" i="21"/>
  <c r="Q2670" i="21"/>
  <c r="B2669" i="21"/>
  <c r="C2669" i="21"/>
  <c r="F2669" i="21" s="1"/>
  <c r="D2669" i="21"/>
  <c r="E2669" i="21"/>
  <c r="M2669" i="21"/>
  <c r="S2669" i="21" s="1"/>
  <c r="O2669" i="21"/>
  <c r="P2669" i="21"/>
  <c r="Q2669" i="21"/>
  <c r="B2668" i="21"/>
  <c r="C2668" i="21"/>
  <c r="D2668" i="21"/>
  <c r="E2668" i="21"/>
  <c r="M2668" i="21"/>
  <c r="S2668" i="21" s="1"/>
  <c r="O2668" i="21"/>
  <c r="P2668" i="21"/>
  <c r="Q2668" i="21"/>
  <c r="B2667" i="21"/>
  <c r="C2667" i="21"/>
  <c r="D2667" i="21"/>
  <c r="E2667" i="21"/>
  <c r="M2667" i="21"/>
  <c r="S2667" i="21" s="1"/>
  <c r="O2667" i="21"/>
  <c r="P2667" i="21"/>
  <c r="Q2667" i="21"/>
  <c r="B2666" i="21"/>
  <c r="C2666" i="21"/>
  <c r="F2666" i="21" s="1"/>
  <c r="D2666" i="21"/>
  <c r="E2666" i="21"/>
  <c r="M2666" i="21"/>
  <c r="T2666" i="21" s="1"/>
  <c r="O2666" i="21"/>
  <c r="P2666" i="21"/>
  <c r="Q2666" i="21"/>
  <c r="B2665" i="21"/>
  <c r="C2665" i="21"/>
  <c r="F2665" i="21" s="1"/>
  <c r="D2665" i="21"/>
  <c r="E2665" i="21"/>
  <c r="M2665" i="21"/>
  <c r="S2665" i="21" s="1"/>
  <c r="O2665" i="21"/>
  <c r="P2665" i="21"/>
  <c r="Q2665" i="21"/>
  <c r="B2664" i="21"/>
  <c r="C2664" i="21"/>
  <c r="F2664" i="21" s="1"/>
  <c r="D2664" i="21"/>
  <c r="E2664" i="21"/>
  <c r="M2664" i="21"/>
  <c r="S2664" i="21" s="1"/>
  <c r="O2664" i="21"/>
  <c r="P2664" i="21"/>
  <c r="Q2664" i="21"/>
  <c r="B2663" i="21"/>
  <c r="C2663" i="21"/>
  <c r="F2663" i="21" s="1"/>
  <c r="D2663" i="21"/>
  <c r="E2663" i="21"/>
  <c r="M2663" i="21"/>
  <c r="S2663" i="21" s="1"/>
  <c r="O2663" i="21"/>
  <c r="P2663" i="21"/>
  <c r="Q2663" i="21"/>
  <c r="Q2662" i="21"/>
  <c r="P2662" i="21"/>
  <c r="O2662" i="21"/>
  <c r="M2662" i="21"/>
  <c r="T2662" i="21" s="1"/>
  <c r="E2662" i="21"/>
  <c r="D2662" i="21"/>
  <c r="C2662" i="21"/>
  <c r="B2662" i="21"/>
  <c r="Q2661" i="21"/>
  <c r="P2661" i="21"/>
  <c r="O2661" i="21"/>
  <c r="M2661" i="21"/>
  <c r="S2661" i="21" s="1"/>
  <c r="E2661" i="21"/>
  <c r="D2661" i="21"/>
  <c r="C2661" i="21"/>
  <c r="F2661" i="21" s="1"/>
  <c r="B2661" i="21"/>
  <c r="Q2660" i="21"/>
  <c r="P2660" i="21"/>
  <c r="O2660" i="21"/>
  <c r="M2660" i="21"/>
  <c r="T2660" i="21" s="1"/>
  <c r="E2660" i="21"/>
  <c r="D2660" i="21"/>
  <c r="C2660" i="21"/>
  <c r="F2660" i="21" s="1"/>
  <c r="B2660" i="21"/>
  <c r="Q2659" i="21"/>
  <c r="P2659" i="21"/>
  <c r="O2659" i="21"/>
  <c r="M2659" i="21"/>
  <c r="T2659" i="21" s="1"/>
  <c r="E2659" i="21"/>
  <c r="D2659" i="21"/>
  <c r="C2659" i="21"/>
  <c r="F2659" i="21" s="1"/>
  <c r="B2659" i="21"/>
  <c r="Q2658" i="21"/>
  <c r="P2658" i="21"/>
  <c r="O2658" i="21"/>
  <c r="M2658" i="21"/>
  <c r="T2658" i="21" s="1"/>
  <c r="E2658" i="21"/>
  <c r="D2658" i="21"/>
  <c r="C2658" i="21"/>
  <c r="B2658" i="21"/>
  <c r="Q2657" i="21"/>
  <c r="P2657" i="21"/>
  <c r="O2657" i="21"/>
  <c r="M2657" i="21"/>
  <c r="T2657" i="21" s="1"/>
  <c r="E2657" i="21"/>
  <c r="D2657" i="21"/>
  <c r="C2657" i="21"/>
  <c r="F2657" i="21" s="1"/>
  <c r="B2657" i="21"/>
  <c r="Q2656" i="21"/>
  <c r="P2656" i="21"/>
  <c r="O2656" i="21"/>
  <c r="M2656" i="21"/>
  <c r="T2656" i="21" s="1"/>
  <c r="E2656" i="21"/>
  <c r="D2656" i="21"/>
  <c r="C2656" i="21"/>
  <c r="F2656" i="21" s="1"/>
  <c r="B2656" i="21"/>
  <c r="Q2655" i="21"/>
  <c r="P2655" i="21"/>
  <c r="O2655" i="21"/>
  <c r="M2655" i="21"/>
  <c r="T2655" i="21" s="1"/>
  <c r="E2655" i="21"/>
  <c r="D2655" i="21"/>
  <c r="C2655" i="21"/>
  <c r="F2655" i="21" s="1"/>
  <c r="B2655" i="21"/>
  <c r="Q2654" i="21"/>
  <c r="P2654" i="21"/>
  <c r="O2654" i="21"/>
  <c r="M2654" i="21"/>
  <c r="T2654" i="21" s="1"/>
  <c r="E2654" i="21"/>
  <c r="D2654" i="21"/>
  <c r="C2654" i="21"/>
  <c r="B2654" i="21"/>
  <c r="B2653" i="21"/>
  <c r="C2653" i="21"/>
  <c r="D2653" i="21"/>
  <c r="E2653" i="21"/>
  <c r="M2653" i="21"/>
  <c r="S2653" i="21" s="1"/>
  <c r="O2653" i="21"/>
  <c r="P2653" i="21"/>
  <c r="Q2653" i="21"/>
  <c r="Q2652" i="21"/>
  <c r="P2652" i="21"/>
  <c r="O2652" i="21"/>
  <c r="M2652" i="21"/>
  <c r="T2652" i="21" s="1"/>
  <c r="E2652" i="21"/>
  <c r="D2652" i="21"/>
  <c r="C2652" i="21"/>
  <c r="F2652" i="21" s="1"/>
  <c r="B2652" i="21"/>
  <c r="T2680" i="21" l="1"/>
  <c r="T2681" i="21"/>
  <c r="T2675" i="21"/>
  <c r="T2679" i="21"/>
  <c r="T2678" i="21"/>
  <c r="T2676" i="21"/>
  <c r="S2677" i="21"/>
  <c r="T2674" i="21"/>
  <c r="T2672" i="21"/>
  <c r="F2658" i="21"/>
  <c r="F2653" i="21"/>
  <c r="F2667" i="21"/>
  <c r="F2662" i="21"/>
  <c r="F2670" i="21"/>
  <c r="F2668" i="21"/>
  <c r="F2671" i="21"/>
  <c r="F2654" i="21"/>
  <c r="F2673" i="21"/>
  <c r="F2672" i="21"/>
  <c r="T2673" i="21"/>
  <c r="T2664" i="21"/>
  <c r="T2671" i="21"/>
  <c r="S2666" i="21"/>
  <c r="T2669" i="21"/>
  <c r="T2667" i="21"/>
  <c r="T2670" i="21"/>
  <c r="T2668" i="21"/>
  <c r="T2665" i="21"/>
  <c r="T2663" i="21"/>
  <c r="S2662" i="21"/>
  <c r="T2661" i="21"/>
  <c r="S2660" i="21"/>
  <c r="S2658" i="21"/>
  <c r="S2659" i="21"/>
  <c r="S2657" i="21"/>
  <c r="S2656" i="21"/>
  <c r="S2655" i="21"/>
  <c r="S2654" i="21"/>
  <c r="T2653" i="21"/>
  <c r="S2652" i="21"/>
  <c r="B2651" i="21"/>
  <c r="C2651" i="21"/>
  <c r="F2651" i="21" s="1"/>
  <c r="D2651" i="21"/>
  <c r="E2651" i="21"/>
  <c r="M2651" i="21"/>
  <c r="S2651" i="21" s="1"/>
  <c r="O2651" i="21"/>
  <c r="P2651" i="21"/>
  <c r="Q2651" i="21"/>
  <c r="B2650" i="21"/>
  <c r="C2650" i="21"/>
  <c r="F2650" i="21" s="1"/>
  <c r="D2650" i="21"/>
  <c r="E2650" i="21"/>
  <c r="M2650" i="21"/>
  <c r="S2650" i="21" s="1"/>
  <c r="O2650" i="21"/>
  <c r="P2650" i="21"/>
  <c r="Q2650" i="21"/>
  <c r="B2649" i="21"/>
  <c r="C2649" i="21"/>
  <c r="F2649" i="21" s="1"/>
  <c r="D2649" i="21"/>
  <c r="E2649" i="21"/>
  <c r="M2649" i="21"/>
  <c r="S2649" i="21" s="1"/>
  <c r="O2649" i="21"/>
  <c r="P2649" i="21"/>
  <c r="Q2649" i="21"/>
  <c r="B2648" i="21"/>
  <c r="C2648" i="21"/>
  <c r="F2648" i="21" s="1"/>
  <c r="D2648" i="21"/>
  <c r="E2648" i="21"/>
  <c r="M2648" i="21"/>
  <c r="S2648" i="21" s="1"/>
  <c r="O2648" i="21"/>
  <c r="P2648" i="21"/>
  <c r="Q2648" i="21"/>
  <c r="B2647" i="21"/>
  <c r="C2647" i="21"/>
  <c r="F2647" i="21" s="1"/>
  <c r="D2647" i="21"/>
  <c r="E2647" i="21"/>
  <c r="M2647" i="21"/>
  <c r="S2647" i="21" s="1"/>
  <c r="O2647" i="21"/>
  <c r="P2647" i="21"/>
  <c r="Q2647" i="21"/>
  <c r="B2646" i="21"/>
  <c r="C2646" i="21"/>
  <c r="F2646" i="21" s="1"/>
  <c r="D2646" i="21"/>
  <c r="E2646" i="21"/>
  <c r="M2646" i="21"/>
  <c r="S2646" i="21" s="1"/>
  <c r="O2646" i="21"/>
  <c r="P2646" i="21"/>
  <c r="Q2646" i="21"/>
  <c r="B2645" i="21"/>
  <c r="C2645" i="21"/>
  <c r="F2645" i="21" s="1"/>
  <c r="D2645" i="21"/>
  <c r="E2645" i="21"/>
  <c r="M2645" i="21"/>
  <c r="S2645" i="21" s="1"/>
  <c r="O2645" i="21"/>
  <c r="P2645" i="21"/>
  <c r="Q2645" i="21"/>
  <c r="B2644" i="21"/>
  <c r="C2644" i="21"/>
  <c r="F2644" i="21" s="1"/>
  <c r="D2644" i="21"/>
  <c r="E2644" i="21"/>
  <c r="M2644" i="21"/>
  <c r="S2644" i="21" s="1"/>
  <c r="O2644" i="21"/>
  <c r="P2644" i="21"/>
  <c r="Q2644" i="21"/>
  <c r="B2643" i="21"/>
  <c r="C2643" i="21"/>
  <c r="F2643" i="21" s="1"/>
  <c r="D2643" i="21"/>
  <c r="E2643" i="21"/>
  <c r="M2643" i="21"/>
  <c r="S2643" i="21" s="1"/>
  <c r="O2643" i="21"/>
  <c r="P2643" i="21"/>
  <c r="Q2643" i="21"/>
  <c r="B2642" i="21"/>
  <c r="C2642" i="21"/>
  <c r="F2642" i="21" s="1"/>
  <c r="D2642" i="21"/>
  <c r="E2642" i="21"/>
  <c r="M2642" i="21"/>
  <c r="S2642" i="21" s="1"/>
  <c r="O2642" i="21"/>
  <c r="P2642" i="21"/>
  <c r="Q2642" i="21"/>
  <c r="B2641" i="21"/>
  <c r="C2641" i="21"/>
  <c r="D2641" i="21"/>
  <c r="E2641" i="21"/>
  <c r="M2641" i="21"/>
  <c r="S2641" i="21" s="1"/>
  <c r="O2641" i="21"/>
  <c r="P2641" i="21"/>
  <c r="Q2641" i="21"/>
  <c r="B2640" i="21"/>
  <c r="C2640" i="21"/>
  <c r="F2640" i="21" s="1"/>
  <c r="D2640" i="21"/>
  <c r="E2640" i="21"/>
  <c r="M2640" i="21"/>
  <c r="S2640" i="21" s="1"/>
  <c r="O2640" i="21"/>
  <c r="P2640" i="21"/>
  <c r="Q2640" i="21"/>
  <c r="B2639" i="21"/>
  <c r="C2639" i="21"/>
  <c r="F2639" i="21" s="1"/>
  <c r="D2639" i="21"/>
  <c r="E2639" i="21"/>
  <c r="M2639" i="21"/>
  <c r="S2639" i="21" s="1"/>
  <c r="O2639" i="21"/>
  <c r="P2639" i="21"/>
  <c r="Q2639" i="21"/>
  <c r="B2638" i="21"/>
  <c r="C2638" i="21"/>
  <c r="F2638" i="21" s="1"/>
  <c r="D2638" i="21"/>
  <c r="E2638" i="21"/>
  <c r="M2638" i="21"/>
  <c r="S2638" i="21" s="1"/>
  <c r="O2638" i="21"/>
  <c r="P2638" i="21"/>
  <c r="Q2638" i="21"/>
  <c r="B2637" i="21"/>
  <c r="C2637" i="21"/>
  <c r="F2637" i="21" s="1"/>
  <c r="D2637" i="21"/>
  <c r="E2637" i="21"/>
  <c r="M2637" i="21"/>
  <c r="S2637" i="21" s="1"/>
  <c r="O2637" i="21"/>
  <c r="P2637" i="21"/>
  <c r="Q2637" i="21"/>
  <c r="B2636" i="21"/>
  <c r="C2636" i="21"/>
  <c r="F2636" i="21" s="1"/>
  <c r="D2636" i="21"/>
  <c r="E2636" i="21"/>
  <c r="M2636" i="21"/>
  <c r="S2636" i="21" s="1"/>
  <c r="O2636" i="21"/>
  <c r="P2636" i="21"/>
  <c r="Q2636" i="21"/>
  <c r="B2635" i="21"/>
  <c r="C2635" i="21"/>
  <c r="F2635" i="21" s="1"/>
  <c r="D2635" i="21"/>
  <c r="E2635" i="21"/>
  <c r="M2635" i="21"/>
  <c r="S2635" i="21" s="1"/>
  <c r="O2635" i="21"/>
  <c r="P2635" i="21"/>
  <c r="Q2635" i="21"/>
  <c r="B2634" i="21"/>
  <c r="C2634" i="21"/>
  <c r="F2634" i="21" s="1"/>
  <c r="D2634" i="21"/>
  <c r="E2634" i="21"/>
  <c r="M2634" i="21"/>
  <c r="S2634" i="21" s="1"/>
  <c r="O2634" i="21"/>
  <c r="P2634" i="21"/>
  <c r="Q2634" i="21"/>
  <c r="B2633" i="21"/>
  <c r="C2633" i="21"/>
  <c r="F2633" i="21" s="1"/>
  <c r="D2633" i="21"/>
  <c r="E2633" i="21"/>
  <c r="M2633" i="21"/>
  <c r="S2633" i="21" s="1"/>
  <c r="O2633" i="21"/>
  <c r="P2633" i="21"/>
  <c r="Q2633" i="21"/>
  <c r="B2632" i="21"/>
  <c r="C2632" i="21"/>
  <c r="F2632" i="21" s="1"/>
  <c r="D2632" i="21"/>
  <c r="E2632" i="21"/>
  <c r="M2632" i="21"/>
  <c r="S2632" i="21" s="1"/>
  <c r="O2632" i="21"/>
  <c r="P2632" i="21"/>
  <c r="Q2632" i="21"/>
  <c r="B2631" i="21"/>
  <c r="C2631" i="21"/>
  <c r="F2631" i="21" s="1"/>
  <c r="D2631" i="21"/>
  <c r="E2631" i="21"/>
  <c r="M2631" i="21"/>
  <c r="S2631" i="21" s="1"/>
  <c r="O2631" i="21"/>
  <c r="P2631" i="21"/>
  <c r="Q2631" i="21"/>
  <c r="B2630" i="21"/>
  <c r="C2630" i="21"/>
  <c r="F2630" i="21" s="1"/>
  <c r="D2630" i="21"/>
  <c r="E2630" i="21"/>
  <c r="M2630" i="21"/>
  <c r="S2630" i="21" s="1"/>
  <c r="O2630" i="21"/>
  <c r="P2630" i="21"/>
  <c r="Q2630" i="21"/>
  <c r="B2629" i="21"/>
  <c r="C2629" i="21"/>
  <c r="F2629" i="21" s="1"/>
  <c r="D2629" i="21"/>
  <c r="E2629" i="21"/>
  <c r="M2629" i="21"/>
  <c r="S2629" i="21" s="1"/>
  <c r="O2629" i="21"/>
  <c r="P2629" i="21"/>
  <c r="Q2629" i="21"/>
  <c r="B2628" i="21"/>
  <c r="C2628" i="21"/>
  <c r="F2628" i="21" s="1"/>
  <c r="D2628" i="21"/>
  <c r="E2628" i="21"/>
  <c r="M2628" i="21"/>
  <c r="S2628" i="21" s="1"/>
  <c r="O2628" i="21"/>
  <c r="P2628" i="21"/>
  <c r="Q2628" i="21"/>
  <c r="B2627" i="21"/>
  <c r="C2627" i="21"/>
  <c r="F2627" i="21" s="1"/>
  <c r="D2627" i="21"/>
  <c r="E2627" i="21"/>
  <c r="M2627" i="21"/>
  <c r="S2627" i="21" s="1"/>
  <c r="O2627" i="21"/>
  <c r="P2627" i="21"/>
  <c r="Q2627" i="21"/>
  <c r="B2626" i="21"/>
  <c r="C2626" i="21"/>
  <c r="F2626" i="21" s="1"/>
  <c r="D2626" i="21"/>
  <c r="E2626" i="21"/>
  <c r="M2626" i="21"/>
  <c r="S2626" i="21" s="1"/>
  <c r="O2626" i="21"/>
  <c r="P2626" i="21"/>
  <c r="Q2626" i="21"/>
  <c r="Q2625" i="21"/>
  <c r="P2625" i="21"/>
  <c r="O2625" i="21"/>
  <c r="M2625" i="21"/>
  <c r="T2625" i="21" s="1"/>
  <c r="E2625" i="21"/>
  <c r="D2625" i="21"/>
  <c r="C2625" i="21"/>
  <c r="F2625" i="21" s="1"/>
  <c r="B2625" i="21"/>
  <c r="Q2624" i="21"/>
  <c r="P2624" i="21"/>
  <c r="O2624" i="21"/>
  <c r="M2624" i="21"/>
  <c r="T2624" i="21" s="1"/>
  <c r="E2624" i="21"/>
  <c r="D2624" i="21"/>
  <c r="C2624" i="21"/>
  <c r="F2624" i="21" s="1"/>
  <c r="B2624" i="21"/>
  <c r="Q2623" i="21"/>
  <c r="P2623" i="21"/>
  <c r="O2623" i="21"/>
  <c r="M2623" i="21"/>
  <c r="T2623" i="21" s="1"/>
  <c r="E2623" i="21"/>
  <c r="D2623" i="21"/>
  <c r="C2623" i="21"/>
  <c r="F2623" i="21" s="1"/>
  <c r="B2623" i="21"/>
  <c r="Q2622" i="21"/>
  <c r="P2622" i="21"/>
  <c r="O2622" i="21"/>
  <c r="M2622" i="21"/>
  <c r="T2622" i="21" s="1"/>
  <c r="E2622" i="21"/>
  <c r="D2622" i="21"/>
  <c r="C2622" i="21"/>
  <c r="F2622" i="21" s="1"/>
  <c r="B2622" i="21"/>
  <c r="Q2621" i="21"/>
  <c r="P2621" i="21"/>
  <c r="O2621" i="21"/>
  <c r="M2621" i="21"/>
  <c r="T2621" i="21" s="1"/>
  <c r="E2621" i="21"/>
  <c r="D2621" i="21"/>
  <c r="C2621" i="21"/>
  <c r="F2621" i="21" s="1"/>
  <c r="B2621" i="21"/>
  <c r="Q2620" i="21"/>
  <c r="P2620" i="21"/>
  <c r="O2620" i="21"/>
  <c r="M2620" i="21"/>
  <c r="T2620" i="21" s="1"/>
  <c r="E2620" i="21"/>
  <c r="D2620" i="21"/>
  <c r="C2620" i="21"/>
  <c r="F2620" i="21" s="1"/>
  <c r="B2620" i="21"/>
  <c r="T2646" i="21" l="1"/>
  <c r="T2651" i="21"/>
  <c r="T2633" i="21"/>
  <c r="T2635" i="21"/>
  <c r="T2650" i="21"/>
  <c r="T2649" i="21"/>
  <c r="T2648" i="21"/>
  <c r="T2643" i="21"/>
  <c r="T2647" i="21"/>
  <c r="T2644" i="21"/>
  <c r="T2645" i="21"/>
  <c r="F2641" i="21"/>
  <c r="T2639" i="21"/>
  <c r="T2640" i="21"/>
  <c r="T2642" i="21"/>
  <c r="T2641" i="21"/>
  <c r="T2636" i="21"/>
  <c r="T2638" i="21"/>
  <c r="T2637" i="21"/>
  <c r="T2634" i="21"/>
  <c r="T2632" i="21"/>
  <c r="T2629" i="21"/>
  <c r="T2628" i="21"/>
  <c r="T2631" i="21"/>
  <c r="T2630" i="21"/>
  <c r="T2627" i="21"/>
  <c r="T2626" i="21"/>
  <c r="S2625" i="21"/>
  <c r="S2624" i="21"/>
  <c r="S2623" i="21"/>
  <c r="S2622" i="21"/>
  <c r="S2621" i="21"/>
  <c r="S2620" i="21"/>
  <c r="Q2619" i="21" l="1"/>
  <c r="P2619" i="21"/>
  <c r="O2619" i="21"/>
  <c r="M2619" i="21"/>
  <c r="T2619" i="21" s="1"/>
  <c r="E2619" i="21"/>
  <c r="D2619" i="21"/>
  <c r="C2619" i="21"/>
  <c r="F2619" i="21" s="1"/>
  <c r="B2619" i="21"/>
  <c r="Q2618" i="21"/>
  <c r="P2618" i="21"/>
  <c r="O2618" i="21"/>
  <c r="M2618" i="21"/>
  <c r="T2618" i="21" s="1"/>
  <c r="E2618" i="21"/>
  <c r="D2618" i="21"/>
  <c r="C2618" i="21"/>
  <c r="F2618" i="21" s="1"/>
  <c r="B2618" i="21"/>
  <c r="Q2617" i="21"/>
  <c r="P2617" i="21"/>
  <c r="O2617" i="21"/>
  <c r="M2617" i="21"/>
  <c r="T2617" i="21" s="1"/>
  <c r="E2617" i="21"/>
  <c r="D2617" i="21"/>
  <c r="C2617" i="21"/>
  <c r="F2617" i="21" s="1"/>
  <c r="B2617" i="21"/>
  <c r="S2619" i="21" l="1"/>
  <c r="S2618" i="21"/>
  <c r="S2617" i="21"/>
  <c r="B2616" i="21" l="1"/>
  <c r="C2616" i="21"/>
  <c r="F2616" i="21" s="1"/>
  <c r="D2616" i="21"/>
  <c r="E2616" i="21"/>
  <c r="M2616" i="21"/>
  <c r="T2616" i="21" s="1"/>
  <c r="O2616" i="21"/>
  <c r="P2616" i="21"/>
  <c r="Q2616" i="21"/>
  <c r="B2615" i="21"/>
  <c r="C2615" i="21"/>
  <c r="F2615" i="21" s="1"/>
  <c r="D2615" i="21"/>
  <c r="E2615" i="21"/>
  <c r="M2615" i="21"/>
  <c r="S2615" i="21" s="1"/>
  <c r="O2615" i="21"/>
  <c r="P2615" i="21"/>
  <c r="Q2615" i="21"/>
  <c r="M2614" i="21"/>
  <c r="S2614" i="21" s="1"/>
  <c r="O2614" i="21"/>
  <c r="P2614" i="21"/>
  <c r="Q2614" i="21"/>
  <c r="Q2613" i="21"/>
  <c r="P2613" i="21"/>
  <c r="O2613" i="21"/>
  <c r="M2613" i="21"/>
  <c r="T2613" i="21" s="1"/>
  <c r="E2613" i="21"/>
  <c r="D2613" i="21"/>
  <c r="C2613" i="21"/>
  <c r="F2613" i="21" s="1"/>
  <c r="B2613" i="21"/>
  <c r="Q2612" i="21"/>
  <c r="P2612" i="21"/>
  <c r="O2612" i="21"/>
  <c r="M2612" i="21"/>
  <c r="T2612" i="21" s="1"/>
  <c r="E2612" i="21"/>
  <c r="D2612" i="21"/>
  <c r="C2612" i="21"/>
  <c r="F2612" i="21" s="1"/>
  <c r="B2612" i="21"/>
  <c r="B2611" i="21"/>
  <c r="C2611" i="21"/>
  <c r="F2611" i="21" s="1"/>
  <c r="D2611" i="21"/>
  <c r="E2611" i="21"/>
  <c r="M2611" i="21"/>
  <c r="S2611" i="21" s="1"/>
  <c r="O2611" i="21"/>
  <c r="P2611" i="21"/>
  <c r="Q2611" i="21"/>
  <c r="B2610" i="21"/>
  <c r="C2610" i="21"/>
  <c r="F2610" i="21" s="1"/>
  <c r="D2610" i="21"/>
  <c r="E2610" i="21"/>
  <c r="M2610" i="21"/>
  <c r="S2610" i="21" s="1"/>
  <c r="O2610" i="21"/>
  <c r="P2610" i="21"/>
  <c r="Q2610" i="21"/>
  <c r="S2616" i="21" l="1"/>
  <c r="T2615" i="21"/>
  <c r="T2614" i="21"/>
  <c r="S2613" i="21"/>
  <c r="T2610" i="21"/>
  <c r="S2612" i="21"/>
  <c r="T2611" i="21"/>
  <c r="Q2561" i="21" l="1"/>
  <c r="P2561" i="21"/>
  <c r="O2561" i="21"/>
  <c r="M2561" i="21"/>
  <c r="T2561" i="21" s="1"/>
  <c r="E2561" i="21"/>
  <c r="D2561" i="21"/>
  <c r="C2561" i="21"/>
  <c r="B2561" i="21"/>
  <c r="B2609" i="21"/>
  <c r="C2609" i="21"/>
  <c r="D2609" i="21"/>
  <c r="E2609" i="21"/>
  <c r="M2609" i="21"/>
  <c r="S2609" i="21" s="1"/>
  <c r="O2609" i="21"/>
  <c r="P2609" i="21"/>
  <c r="Q2609" i="21"/>
  <c r="B2608" i="21"/>
  <c r="C2608" i="21"/>
  <c r="F2608" i="21" s="1"/>
  <c r="D2608" i="21"/>
  <c r="E2608" i="21"/>
  <c r="M2608" i="21"/>
  <c r="S2608" i="21" s="1"/>
  <c r="O2608" i="21"/>
  <c r="P2608" i="21"/>
  <c r="Q2608" i="21"/>
  <c r="B2607" i="21"/>
  <c r="C2607" i="21"/>
  <c r="D2607" i="21"/>
  <c r="E2607" i="21"/>
  <c r="M2607" i="21"/>
  <c r="S2607" i="21" s="1"/>
  <c r="O2607" i="21"/>
  <c r="P2607" i="21"/>
  <c r="Q2607" i="21"/>
  <c r="B2606" i="21"/>
  <c r="C2606" i="21"/>
  <c r="F2606" i="21" s="1"/>
  <c r="D2606" i="21"/>
  <c r="E2606" i="21"/>
  <c r="M2606" i="21"/>
  <c r="S2606" i="21" s="1"/>
  <c r="O2606" i="21"/>
  <c r="P2606" i="21"/>
  <c r="Q2606" i="21"/>
  <c r="B2605" i="21"/>
  <c r="C2605" i="21"/>
  <c r="D2605" i="21"/>
  <c r="E2605" i="21"/>
  <c r="M2605" i="21"/>
  <c r="S2605" i="21" s="1"/>
  <c r="O2605" i="21"/>
  <c r="P2605" i="21"/>
  <c r="Q2605" i="21"/>
  <c r="B2604" i="21"/>
  <c r="C2604" i="21"/>
  <c r="F2604" i="21" s="1"/>
  <c r="D2604" i="21"/>
  <c r="E2604" i="21"/>
  <c r="M2604" i="21"/>
  <c r="S2604" i="21" s="1"/>
  <c r="O2604" i="21"/>
  <c r="P2604" i="21"/>
  <c r="Q2604" i="21"/>
  <c r="F2561" i="21" l="1"/>
  <c r="T2608" i="21"/>
  <c r="S2561" i="21"/>
  <c r="T2609" i="21"/>
  <c r="T2607" i="21"/>
  <c r="F2607" i="21"/>
  <c r="F2605" i="21"/>
  <c r="F2609" i="21"/>
  <c r="T2606" i="21"/>
  <c r="T2605" i="21"/>
  <c r="T2604" i="21"/>
  <c r="B2603" i="21" l="1"/>
  <c r="C2603" i="21"/>
  <c r="F2603" i="21" s="1"/>
  <c r="D2603" i="21"/>
  <c r="E2603" i="21"/>
  <c r="M2603" i="21"/>
  <c r="T2603" i="21" s="1"/>
  <c r="O2603" i="21"/>
  <c r="P2603" i="21"/>
  <c r="Q2603" i="21"/>
  <c r="S2603" i="21" l="1"/>
  <c r="Q2602" i="21" l="1"/>
  <c r="P2602" i="21"/>
  <c r="O2602" i="21"/>
  <c r="M2602" i="21"/>
  <c r="T2602" i="21" s="1"/>
  <c r="E2602" i="21"/>
  <c r="D2602" i="21"/>
  <c r="C2602" i="21"/>
  <c r="F2602" i="21" s="1"/>
  <c r="B2602" i="21"/>
  <c r="Q2601" i="21"/>
  <c r="P2601" i="21"/>
  <c r="O2601" i="21"/>
  <c r="M2601" i="21"/>
  <c r="T2601" i="21" s="1"/>
  <c r="E2601" i="21"/>
  <c r="D2601" i="21"/>
  <c r="C2601" i="21"/>
  <c r="F2601" i="21" s="1"/>
  <c r="B2601" i="21"/>
  <c r="Q2600" i="21"/>
  <c r="P2600" i="21"/>
  <c r="O2600" i="21"/>
  <c r="M2600" i="21"/>
  <c r="T2600" i="21" s="1"/>
  <c r="E2600" i="21"/>
  <c r="D2600" i="21"/>
  <c r="C2600" i="21"/>
  <c r="F2600" i="21" s="1"/>
  <c r="B2600" i="21"/>
  <c r="Q2599" i="21"/>
  <c r="P2599" i="21"/>
  <c r="O2599" i="21"/>
  <c r="M2599" i="21"/>
  <c r="T2599" i="21" s="1"/>
  <c r="E2599" i="21"/>
  <c r="D2599" i="21"/>
  <c r="C2599" i="21"/>
  <c r="F2599" i="21" s="1"/>
  <c r="B2599" i="21"/>
  <c r="Q2598" i="21"/>
  <c r="P2598" i="21"/>
  <c r="O2598" i="21"/>
  <c r="M2598" i="21"/>
  <c r="T2598" i="21" s="1"/>
  <c r="E2598" i="21"/>
  <c r="D2598" i="21"/>
  <c r="C2598" i="21"/>
  <c r="F2598" i="21" s="1"/>
  <c r="B2598" i="21"/>
  <c r="Q2597" i="21"/>
  <c r="P2597" i="21"/>
  <c r="O2597" i="21"/>
  <c r="M2597" i="21"/>
  <c r="T2597" i="21" s="1"/>
  <c r="E2597" i="21"/>
  <c r="D2597" i="21"/>
  <c r="C2597" i="21"/>
  <c r="F2597" i="21" s="1"/>
  <c r="B2597" i="21"/>
  <c r="S2600" i="21" l="1"/>
  <c r="S2601" i="21"/>
  <c r="S2602" i="21"/>
  <c r="S2598" i="21"/>
  <c r="S2597" i="21"/>
  <c r="S2599" i="21"/>
  <c r="Q2596" i="21"/>
  <c r="P2596" i="21"/>
  <c r="O2596" i="21"/>
  <c r="M2596" i="21"/>
  <c r="T2596" i="21" s="1"/>
  <c r="E2596" i="21"/>
  <c r="D2596" i="21"/>
  <c r="C2596" i="21"/>
  <c r="F2596" i="21" s="1"/>
  <c r="B2596" i="21"/>
  <c r="Q2595" i="21"/>
  <c r="P2595" i="21"/>
  <c r="O2595" i="21"/>
  <c r="M2595" i="21"/>
  <c r="T2595" i="21" s="1"/>
  <c r="E2595" i="21"/>
  <c r="D2595" i="21"/>
  <c r="C2595" i="21"/>
  <c r="F2595" i="21" s="1"/>
  <c r="B2595" i="21"/>
  <c r="Q2594" i="21"/>
  <c r="P2594" i="21"/>
  <c r="O2594" i="21"/>
  <c r="M2594" i="21"/>
  <c r="T2594" i="21" s="1"/>
  <c r="E2594" i="21"/>
  <c r="D2594" i="21"/>
  <c r="C2594" i="21"/>
  <c r="F2594" i="21" s="1"/>
  <c r="B2594" i="21"/>
  <c r="Q2593" i="21"/>
  <c r="P2593" i="21"/>
  <c r="O2593" i="21"/>
  <c r="M2593" i="21"/>
  <c r="T2593" i="21" s="1"/>
  <c r="E2593" i="21"/>
  <c r="D2593" i="21"/>
  <c r="C2593" i="21"/>
  <c r="F2593" i="21" s="1"/>
  <c r="B2593" i="21"/>
  <c r="Q2592" i="21"/>
  <c r="P2592" i="21"/>
  <c r="O2592" i="21"/>
  <c r="M2592" i="21"/>
  <c r="T2592" i="21" s="1"/>
  <c r="E2592" i="21"/>
  <c r="D2592" i="21"/>
  <c r="C2592" i="21"/>
  <c r="F2592" i="21" s="1"/>
  <c r="B2592" i="21"/>
  <c r="Q2591" i="21"/>
  <c r="P2591" i="21"/>
  <c r="O2591" i="21"/>
  <c r="M2591" i="21"/>
  <c r="T2591" i="21" s="1"/>
  <c r="E2591" i="21"/>
  <c r="D2591" i="21"/>
  <c r="C2591" i="21"/>
  <c r="F2591" i="21" s="1"/>
  <c r="B2591" i="21"/>
  <c r="Q2590" i="21"/>
  <c r="P2590" i="21"/>
  <c r="O2590" i="21"/>
  <c r="M2590" i="21"/>
  <c r="T2590" i="21" s="1"/>
  <c r="E2590" i="21"/>
  <c r="D2590" i="21"/>
  <c r="C2590" i="21"/>
  <c r="F2590" i="21" s="1"/>
  <c r="B2590" i="21"/>
  <c r="Q2589" i="21"/>
  <c r="P2589" i="21"/>
  <c r="O2589" i="21"/>
  <c r="M2589" i="21"/>
  <c r="T2589" i="21" s="1"/>
  <c r="E2589" i="21"/>
  <c r="D2589" i="21"/>
  <c r="C2589" i="21"/>
  <c r="F2589" i="21" s="1"/>
  <c r="B2589" i="21"/>
  <c r="Q2588" i="21"/>
  <c r="P2588" i="21"/>
  <c r="O2588" i="21"/>
  <c r="M2588" i="21"/>
  <c r="T2588" i="21" s="1"/>
  <c r="E2588" i="21"/>
  <c r="D2588" i="21"/>
  <c r="C2588" i="21"/>
  <c r="F2588" i="21" s="1"/>
  <c r="B2588" i="21"/>
  <c r="Q2587" i="21"/>
  <c r="P2587" i="21"/>
  <c r="O2587" i="21"/>
  <c r="M2587" i="21"/>
  <c r="T2587" i="21" s="1"/>
  <c r="E2587" i="21"/>
  <c r="D2587" i="21"/>
  <c r="C2587" i="21"/>
  <c r="F2587" i="21" s="1"/>
  <c r="B2587" i="21"/>
  <c r="Q2586" i="21"/>
  <c r="P2586" i="21"/>
  <c r="O2586" i="21"/>
  <c r="M2586" i="21"/>
  <c r="T2586" i="21" s="1"/>
  <c r="E2586" i="21"/>
  <c r="D2586" i="21"/>
  <c r="C2586" i="21"/>
  <c r="F2586" i="21" s="1"/>
  <c r="B2586" i="21"/>
  <c r="Q2585" i="21"/>
  <c r="P2585" i="21"/>
  <c r="O2585" i="21"/>
  <c r="M2585" i="21"/>
  <c r="S2585" i="21" s="1"/>
  <c r="E2585" i="21"/>
  <c r="D2585" i="21"/>
  <c r="C2585" i="21"/>
  <c r="F2585" i="21" s="1"/>
  <c r="B2585" i="21"/>
  <c r="Q2584" i="21"/>
  <c r="P2584" i="21"/>
  <c r="O2584" i="21"/>
  <c r="M2584" i="21"/>
  <c r="T2584" i="21" s="1"/>
  <c r="E2584" i="21"/>
  <c r="D2584" i="21"/>
  <c r="C2584" i="21"/>
  <c r="F2584" i="21" s="1"/>
  <c r="B2584" i="21"/>
  <c r="S2596" i="21" l="1"/>
  <c r="S2595" i="21"/>
  <c r="S2594" i="21"/>
  <c r="S2593" i="21"/>
  <c r="S2592" i="21"/>
  <c r="S2591" i="21"/>
  <c r="S2586" i="21"/>
  <c r="S2589" i="21"/>
  <c r="S2588" i="21"/>
  <c r="S2590" i="21"/>
  <c r="S2587" i="21"/>
  <c r="T2585" i="21"/>
  <c r="S2584" i="21"/>
  <c r="B2583" i="21" l="1"/>
  <c r="C2583" i="21"/>
  <c r="F2583" i="21" s="1"/>
  <c r="D2583" i="21"/>
  <c r="E2583" i="21"/>
  <c r="M2583" i="21"/>
  <c r="T2583" i="21" s="1"/>
  <c r="O2583" i="21"/>
  <c r="P2583" i="21"/>
  <c r="Q2583" i="21"/>
  <c r="Q2582" i="21"/>
  <c r="P2582" i="21"/>
  <c r="O2582" i="21"/>
  <c r="M2582" i="21"/>
  <c r="T2582" i="21" s="1"/>
  <c r="E2582" i="21"/>
  <c r="D2582" i="21"/>
  <c r="C2582" i="21"/>
  <c r="F2582" i="21" s="1"/>
  <c r="B2582" i="21"/>
  <c r="Q2581" i="21"/>
  <c r="P2581" i="21"/>
  <c r="O2581" i="21"/>
  <c r="M2581" i="21"/>
  <c r="T2581" i="21" s="1"/>
  <c r="E2581" i="21"/>
  <c r="D2581" i="21"/>
  <c r="C2581" i="21"/>
  <c r="F2581" i="21" s="1"/>
  <c r="B2581" i="21"/>
  <c r="Q2580" i="21"/>
  <c r="P2580" i="21"/>
  <c r="O2580" i="21"/>
  <c r="M2580" i="21"/>
  <c r="T2580" i="21" s="1"/>
  <c r="E2580" i="21"/>
  <c r="D2580" i="21"/>
  <c r="C2580" i="21"/>
  <c r="F2580" i="21" s="1"/>
  <c r="B2580" i="21"/>
  <c r="Q2579" i="21"/>
  <c r="P2579" i="21"/>
  <c r="O2579" i="21"/>
  <c r="M2579" i="21"/>
  <c r="T2579" i="21" s="1"/>
  <c r="E2579" i="21"/>
  <c r="D2579" i="21"/>
  <c r="C2579" i="21"/>
  <c r="F2579" i="21" s="1"/>
  <c r="B2579" i="21"/>
  <c r="Q2578" i="21"/>
  <c r="P2578" i="21"/>
  <c r="O2578" i="21"/>
  <c r="M2578" i="21"/>
  <c r="T2578" i="21" s="1"/>
  <c r="E2578" i="21"/>
  <c r="D2578" i="21"/>
  <c r="C2578" i="21"/>
  <c r="F2578" i="21" s="1"/>
  <c r="B2578" i="21"/>
  <c r="Q2577" i="21"/>
  <c r="P2577" i="21"/>
  <c r="O2577" i="21"/>
  <c r="M2577" i="21"/>
  <c r="T2577" i="21" s="1"/>
  <c r="E2577" i="21"/>
  <c r="D2577" i="21"/>
  <c r="C2577" i="21"/>
  <c r="F2577" i="21" s="1"/>
  <c r="B2577" i="21"/>
  <c r="Q2576" i="21"/>
  <c r="P2576" i="21"/>
  <c r="O2576" i="21"/>
  <c r="M2576" i="21"/>
  <c r="T2576" i="21" s="1"/>
  <c r="E2576" i="21"/>
  <c r="D2576" i="21"/>
  <c r="C2576" i="21"/>
  <c r="F2576" i="21" s="1"/>
  <c r="B2576" i="21"/>
  <c r="Q2575" i="21"/>
  <c r="P2575" i="21"/>
  <c r="O2575" i="21"/>
  <c r="M2575" i="21"/>
  <c r="T2575" i="21" s="1"/>
  <c r="E2575" i="21"/>
  <c r="D2575" i="21"/>
  <c r="C2575" i="21"/>
  <c r="F2575" i="21" s="1"/>
  <c r="B2575" i="21"/>
  <c r="Q2574" i="21"/>
  <c r="P2574" i="21"/>
  <c r="O2574" i="21"/>
  <c r="M2574" i="21"/>
  <c r="T2574" i="21" s="1"/>
  <c r="E2574" i="21"/>
  <c r="D2574" i="21"/>
  <c r="C2574" i="21"/>
  <c r="F2574" i="21" s="1"/>
  <c r="B2574" i="21"/>
  <c r="S2583" i="21" l="1"/>
  <c r="S2580" i="21"/>
  <c r="S2582" i="21"/>
  <c r="S2581" i="21"/>
  <c r="S2579" i="21"/>
  <c r="S2578" i="21"/>
  <c r="S2577" i="21"/>
  <c r="S2576" i="21"/>
  <c r="S2575" i="21"/>
  <c r="S2574" i="21"/>
  <c r="Q2573" i="21" l="1"/>
  <c r="P2573" i="21"/>
  <c r="O2573" i="21"/>
  <c r="M2573" i="21"/>
  <c r="T2573" i="21" s="1"/>
  <c r="E2573" i="21"/>
  <c r="D2573" i="21"/>
  <c r="C2573" i="21"/>
  <c r="F2573" i="21" s="1"/>
  <c r="B2573" i="21"/>
  <c r="Q2572" i="21"/>
  <c r="P2572" i="21"/>
  <c r="O2572" i="21"/>
  <c r="M2572" i="21"/>
  <c r="T2572" i="21" s="1"/>
  <c r="E2572" i="21"/>
  <c r="D2572" i="21"/>
  <c r="C2572" i="21"/>
  <c r="F2572" i="21" s="1"/>
  <c r="B2572" i="21"/>
  <c r="Q2571" i="21"/>
  <c r="P2571" i="21"/>
  <c r="O2571" i="21"/>
  <c r="M2571" i="21"/>
  <c r="T2571" i="21" s="1"/>
  <c r="E2571" i="21"/>
  <c r="D2571" i="21"/>
  <c r="C2571" i="21"/>
  <c r="F2571" i="21" s="1"/>
  <c r="B2571" i="21"/>
  <c r="Q2570" i="21"/>
  <c r="P2570" i="21"/>
  <c r="O2570" i="21"/>
  <c r="M2570" i="21"/>
  <c r="T2570" i="21" s="1"/>
  <c r="E2570" i="21"/>
  <c r="D2570" i="21"/>
  <c r="C2570" i="21"/>
  <c r="F2570" i="21" s="1"/>
  <c r="B2570" i="21"/>
  <c r="Q2569" i="21"/>
  <c r="P2569" i="21"/>
  <c r="O2569" i="21"/>
  <c r="M2569" i="21"/>
  <c r="T2569" i="21" s="1"/>
  <c r="E2569" i="21"/>
  <c r="D2569" i="21"/>
  <c r="C2569" i="21"/>
  <c r="F2569" i="21" s="1"/>
  <c r="B2569" i="21"/>
  <c r="Q2568" i="21"/>
  <c r="P2568" i="21"/>
  <c r="O2568" i="21"/>
  <c r="M2568" i="21"/>
  <c r="T2568" i="21" s="1"/>
  <c r="E2568" i="21"/>
  <c r="D2568" i="21"/>
  <c r="C2568" i="21"/>
  <c r="F2568" i="21" s="1"/>
  <c r="B2568" i="21"/>
  <c r="S2573" i="21" l="1"/>
  <c r="S2572" i="21"/>
  <c r="S2571" i="21"/>
  <c r="S2570" i="21"/>
  <c r="S2569" i="21"/>
  <c r="S2568" i="21"/>
  <c r="B2567" i="21"/>
  <c r="C2567" i="21"/>
  <c r="F2567" i="21" s="1"/>
  <c r="D2567" i="21"/>
  <c r="E2567" i="21"/>
  <c r="M2567" i="21"/>
  <c r="S2567" i="21" s="1"/>
  <c r="O2567" i="21"/>
  <c r="P2567" i="21"/>
  <c r="Q2567" i="21"/>
  <c r="B2566" i="21"/>
  <c r="C2566" i="21"/>
  <c r="D2566" i="21"/>
  <c r="E2566" i="21"/>
  <c r="M2566" i="21"/>
  <c r="S2566" i="21" s="1"/>
  <c r="O2566" i="21"/>
  <c r="P2566" i="21"/>
  <c r="Q2566" i="21"/>
  <c r="B2565" i="21"/>
  <c r="C2565" i="21"/>
  <c r="D2565" i="21"/>
  <c r="E2565" i="21"/>
  <c r="M2565" i="21"/>
  <c r="S2565" i="21" s="1"/>
  <c r="O2565" i="21"/>
  <c r="P2565" i="21"/>
  <c r="Q2565" i="21"/>
  <c r="B2564" i="21"/>
  <c r="C2564" i="21"/>
  <c r="F2564" i="21" s="1"/>
  <c r="D2564" i="21"/>
  <c r="E2564" i="21"/>
  <c r="M2564" i="21"/>
  <c r="S2564" i="21" s="1"/>
  <c r="O2564" i="21"/>
  <c r="P2564" i="21"/>
  <c r="Q2564" i="21"/>
  <c r="B2563" i="21"/>
  <c r="C2563" i="21"/>
  <c r="F2563" i="21" s="1"/>
  <c r="D2563" i="21"/>
  <c r="E2563" i="21"/>
  <c r="M2563" i="21"/>
  <c r="S2563" i="21" s="1"/>
  <c r="O2563" i="21"/>
  <c r="P2563" i="21"/>
  <c r="Q2563" i="21"/>
  <c r="B2562" i="21"/>
  <c r="C2562" i="21"/>
  <c r="F2562" i="21" s="1"/>
  <c r="D2562" i="21"/>
  <c r="E2562" i="21"/>
  <c r="M2562" i="21"/>
  <c r="T2562" i="21" s="1"/>
  <c r="O2562" i="21"/>
  <c r="P2562" i="21"/>
  <c r="Q2562" i="21"/>
  <c r="Q2560" i="21"/>
  <c r="P2560" i="21"/>
  <c r="O2560" i="21"/>
  <c r="M2560" i="21"/>
  <c r="T2560" i="21" s="1"/>
  <c r="E2560" i="21"/>
  <c r="D2560" i="21"/>
  <c r="C2560" i="21"/>
  <c r="F2560" i="21" s="1"/>
  <c r="B2560" i="21"/>
  <c r="Q2559" i="21"/>
  <c r="P2559" i="21"/>
  <c r="O2559" i="21"/>
  <c r="M2559" i="21"/>
  <c r="T2559" i="21" s="1"/>
  <c r="E2559" i="21"/>
  <c r="D2559" i="21"/>
  <c r="C2559" i="21"/>
  <c r="B2559" i="21"/>
  <c r="Q2558" i="21"/>
  <c r="P2558" i="21"/>
  <c r="O2558" i="21"/>
  <c r="M2558" i="21"/>
  <c r="T2558" i="21" s="1"/>
  <c r="E2558" i="21"/>
  <c r="D2558" i="21"/>
  <c r="C2558" i="21"/>
  <c r="F2558" i="21" s="1"/>
  <c r="B2558" i="21"/>
  <c r="T2566" i="21" l="1"/>
  <c r="T2567" i="21"/>
  <c r="F2565" i="21"/>
  <c r="F2559" i="21"/>
  <c r="F2566" i="21"/>
  <c r="S2562" i="21"/>
  <c r="T2565" i="21"/>
  <c r="T2563" i="21"/>
  <c r="T2564" i="21"/>
  <c r="S2560" i="21"/>
  <c r="S2559" i="21"/>
  <c r="S2558" i="21"/>
  <c r="Q2557" i="21"/>
  <c r="P2557" i="21"/>
  <c r="O2557" i="21"/>
  <c r="M2557" i="21"/>
  <c r="T2557" i="21" s="1"/>
  <c r="E2557" i="21"/>
  <c r="D2557" i="21"/>
  <c r="C2557" i="21"/>
  <c r="F2557" i="21" s="1"/>
  <c r="B2557" i="21"/>
  <c r="Q2556" i="21"/>
  <c r="P2556" i="21"/>
  <c r="O2556" i="21"/>
  <c r="M2556" i="21"/>
  <c r="T2556" i="21" s="1"/>
  <c r="E2556" i="21"/>
  <c r="D2556" i="21"/>
  <c r="C2556" i="21"/>
  <c r="F2556" i="21" s="1"/>
  <c r="B2556" i="21"/>
  <c r="Q2555" i="21"/>
  <c r="P2555" i="21"/>
  <c r="O2555" i="21"/>
  <c r="M2555" i="21"/>
  <c r="T2555" i="21" s="1"/>
  <c r="E2555" i="21"/>
  <c r="D2555" i="21"/>
  <c r="C2555" i="21"/>
  <c r="F2555" i="21" s="1"/>
  <c r="B2555" i="21"/>
  <c r="Q2554" i="21"/>
  <c r="P2554" i="21"/>
  <c r="O2554" i="21"/>
  <c r="M2554" i="21"/>
  <c r="S2554" i="21" s="1"/>
  <c r="E2554" i="21"/>
  <c r="D2554" i="21"/>
  <c r="C2554" i="21"/>
  <c r="F2554" i="21" s="1"/>
  <c r="B2554" i="21"/>
  <c r="Q2553" i="21"/>
  <c r="P2553" i="21"/>
  <c r="O2553" i="21"/>
  <c r="M2553" i="21"/>
  <c r="T2553" i="21" s="1"/>
  <c r="E2553" i="21"/>
  <c r="D2553" i="21"/>
  <c r="C2553" i="21"/>
  <c r="F2553" i="21" s="1"/>
  <c r="B2553" i="21"/>
  <c r="Q2552" i="21"/>
  <c r="P2552" i="21"/>
  <c r="O2552" i="21"/>
  <c r="M2552" i="21"/>
  <c r="S2552" i="21" s="1"/>
  <c r="E2552" i="21"/>
  <c r="D2552" i="21"/>
  <c r="C2552" i="21"/>
  <c r="F2552" i="21" s="1"/>
  <c r="B2552" i="21"/>
  <c r="Q2551" i="21"/>
  <c r="P2551" i="21"/>
  <c r="O2551" i="21"/>
  <c r="M2551" i="21"/>
  <c r="T2551" i="21" s="1"/>
  <c r="E2551" i="21"/>
  <c r="D2551" i="21"/>
  <c r="C2551" i="21"/>
  <c r="F2551" i="21" s="1"/>
  <c r="B2551" i="21"/>
  <c r="Q2550" i="21"/>
  <c r="P2550" i="21"/>
  <c r="O2550" i="21"/>
  <c r="M2550" i="21"/>
  <c r="T2550" i="21" s="1"/>
  <c r="E2550" i="21"/>
  <c r="D2550" i="21"/>
  <c r="C2550" i="21"/>
  <c r="F2550" i="21" s="1"/>
  <c r="B2550" i="21"/>
  <c r="Q2549" i="21"/>
  <c r="P2549" i="21"/>
  <c r="O2549" i="21"/>
  <c r="M2549" i="21"/>
  <c r="T2549" i="21" s="1"/>
  <c r="E2549" i="21"/>
  <c r="D2549" i="21"/>
  <c r="C2549" i="21"/>
  <c r="F2549" i="21" s="1"/>
  <c r="B2549" i="21"/>
  <c r="B2548" i="21"/>
  <c r="C2548" i="21"/>
  <c r="F2548" i="21" s="1"/>
  <c r="D2548" i="21"/>
  <c r="E2548" i="21"/>
  <c r="M2548" i="21"/>
  <c r="S2548" i="21" s="1"/>
  <c r="O2548" i="21"/>
  <c r="P2548" i="21"/>
  <c r="Q2548" i="21"/>
  <c r="B2547" i="21"/>
  <c r="C2547" i="21"/>
  <c r="F2547" i="21" s="1"/>
  <c r="D2547" i="21"/>
  <c r="E2547" i="21"/>
  <c r="M2547" i="21"/>
  <c r="S2547" i="21" s="1"/>
  <c r="O2547" i="21"/>
  <c r="P2547" i="21"/>
  <c r="Q2547" i="21"/>
  <c r="B2546" i="21"/>
  <c r="C2546" i="21"/>
  <c r="F2546" i="21" s="1"/>
  <c r="D2546" i="21"/>
  <c r="E2546" i="21"/>
  <c r="M2546" i="21"/>
  <c r="S2546" i="21" s="1"/>
  <c r="O2546" i="21"/>
  <c r="P2546" i="21"/>
  <c r="Q2546" i="21"/>
  <c r="B2545" i="21"/>
  <c r="C2545" i="21"/>
  <c r="F2545" i="21" s="1"/>
  <c r="D2545" i="21"/>
  <c r="E2545" i="21"/>
  <c r="M2545" i="21"/>
  <c r="S2545" i="21" s="1"/>
  <c r="O2545" i="21"/>
  <c r="P2545" i="21"/>
  <c r="Q2545" i="21"/>
  <c r="B2544" i="21"/>
  <c r="C2544" i="21"/>
  <c r="F2544" i="21" s="1"/>
  <c r="D2544" i="21"/>
  <c r="E2544" i="21"/>
  <c r="M2544" i="21"/>
  <c r="S2544" i="21" s="1"/>
  <c r="O2544" i="21"/>
  <c r="P2544" i="21"/>
  <c r="Q2544" i="21"/>
  <c r="B2543" i="21"/>
  <c r="C2543" i="21"/>
  <c r="F2543" i="21" s="1"/>
  <c r="D2543" i="21"/>
  <c r="E2543" i="21"/>
  <c r="M2543" i="21"/>
  <c r="S2543" i="21" s="1"/>
  <c r="O2543" i="21"/>
  <c r="P2543" i="21"/>
  <c r="Q2543" i="21"/>
  <c r="B2542" i="21"/>
  <c r="C2542" i="21"/>
  <c r="F2542" i="21" s="1"/>
  <c r="D2542" i="21"/>
  <c r="E2542" i="21"/>
  <c r="M2542" i="21"/>
  <c r="S2542" i="21" s="1"/>
  <c r="O2542" i="21"/>
  <c r="P2542" i="21"/>
  <c r="Q2542" i="21"/>
  <c r="B2541" i="21"/>
  <c r="C2541" i="21"/>
  <c r="F2541" i="21" s="1"/>
  <c r="D2541" i="21"/>
  <c r="E2541" i="21"/>
  <c r="M2541" i="21"/>
  <c r="S2541" i="21" s="1"/>
  <c r="O2541" i="21"/>
  <c r="P2541" i="21"/>
  <c r="Q2541" i="21"/>
  <c r="B2540" i="21"/>
  <c r="C2540" i="21"/>
  <c r="F2540" i="21" s="1"/>
  <c r="D2540" i="21"/>
  <c r="E2540" i="21"/>
  <c r="M2540" i="21"/>
  <c r="S2540" i="21" s="1"/>
  <c r="O2540" i="21"/>
  <c r="P2540" i="21"/>
  <c r="Q2540" i="21"/>
  <c r="T2540" i="21" l="1"/>
  <c r="S2557" i="21"/>
  <c r="S2556" i="21"/>
  <c r="S2555" i="21"/>
  <c r="T2554" i="21"/>
  <c r="S2553" i="21"/>
  <c r="T2552" i="21"/>
  <c r="S2551" i="21"/>
  <c r="S2550" i="21"/>
  <c r="S2549" i="21"/>
  <c r="T2548" i="21"/>
  <c r="T2547" i="21"/>
  <c r="T2546" i="21"/>
  <c r="T2544" i="21"/>
  <c r="T2545" i="21"/>
  <c r="T2543" i="21"/>
  <c r="T2542" i="21"/>
  <c r="T2541" i="21"/>
  <c r="B2539" i="21" l="1"/>
  <c r="C2539" i="21"/>
  <c r="F2539" i="21" s="1"/>
  <c r="D2539" i="21"/>
  <c r="E2539" i="21"/>
  <c r="M2539" i="21"/>
  <c r="S2539" i="21" s="1"/>
  <c r="O2539" i="21"/>
  <c r="P2539" i="21"/>
  <c r="Q2539" i="21"/>
  <c r="B2538" i="21"/>
  <c r="C2538" i="21"/>
  <c r="F2538" i="21" s="1"/>
  <c r="D2538" i="21"/>
  <c r="E2538" i="21"/>
  <c r="M2538" i="21"/>
  <c r="S2538" i="21" s="1"/>
  <c r="O2538" i="21"/>
  <c r="P2538" i="21"/>
  <c r="Q2538" i="21"/>
  <c r="B2537" i="21"/>
  <c r="C2537" i="21"/>
  <c r="F2537" i="21" s="1"/>
  <c r="D2537" i="21"/>
  <c r="E2537" i="21"/>
  <c r="M2537" i="21"/>
  <c r="S2537" i="21" s="1"/>
  <c r="O2537" i="21"/>
  <c r="P2537" i="21"/>
  <c r="Q2537" i="21"/>
  <c r="B2536" i="21"/>
  <c r="C2536" i="21"/>
  <c r="F2536" i="21" s="1"/>
  <c r="D2536" i="21"/>
  <c r="E2536" i="21"/>
  <c r="M2536" i="21"/>
  <c r="S2536" i="21" s="1"/>
  <c r="O2536" i="21"/>
  <c r="P2536" i="21"/>
  <c r="Q2536" i="21"/>
  <c r="B2535" i="21"/>
  <c r="C2535" i="21"/>
  <c r="F2535" i="21" s="1"/>
  <c r="D2535" i="21"/>
  <c r="E2535" i="21"/>
  <c r="M2535" i="21"/>
  <c r="S2535" i="21" s="1"/>
  <c r="O2535" i="21"/>
  <c r="P2535" i="21"/>
  <c r="Q2535" i="21"/>
  <c r="Q2534" i="21"/>
  <c r="P2534" i="21"/>
  <c r="O2534" i="21"/>
  <c r="M2534" i="21"/>
  <c r="T2534" i="21" s="1"/>
  <c r="E2534" i="21"/>
  <c r="D2534" i="21"/>
  <c r="C2534" i="21"/>
  <c r="F2534" i="21" s="1"/>
  <c r="B2534" i="21"/>
  <c r="Q2533" i="21"/>
  <c r="P2533" i="21"/>
  <c r="O2533" i="21"/>
  <c r="M2533" i="21"/>
  <c r="T2533" i="21" s="1"/>
  <c r="E2533" i="21"/>
  <c r="D2533" i="21"/>
  <c r="C2533" i="21"/>
  <c r="B2533" i="21"/>
  <c r="Q2532" i="21"/>
  <c r="P2532" i="21"/>
  <c r="O2532" i="21"/>
  <c r="M2532" i="21"/>
  <c r="T2532" i="21" s="1"/>
  <c r="E2532" i="21"/>
  <c r="D2532" i="21"/>
  <c r="C2532" i="21"/>
  <c r="F2532" i="21" s="1"/>
  <c r="B2532" i="21"/>
  <c r="T2539" i="21" l="1"/>
  <c r="T2538" i="21"/>
  <c r="T2537" i="21"/>
  <c r="T2536" i="21"/>
  <c r="T2535" i="21"/>
  <c r="F2533" i="21"/>
  <c r="S2534" i="21"/>
  <c r="S2533" i="21"/>
  <c r="S2532" i="21"/>
  <c r="Q2531" i="21" l="1"/>
  <c r="P2531" i="21"/>
  <c r="O2531" i="21"/>
  <c r="M2531" i="21"/>
  <c r="T2531" i="21" s="1"/>
  <c r="E2531" i="21"/>
  <c r="D2531" i="21"/>
  <c r="C2531" i="21"/>
  <c r="F2531" i="21" s="1"/>
  <c r="B2531" i="21"/>
  <c r="Q2530" i="21"/>
  <c r="P2530" i="21"/>
  <c r="O2530" i="21"/>
  <c r="M2530" i="21"/>
  <c r="T2530" i="21" s="1"/>
  <c r="E2530" i="21"/>
  <c r="D2530" i="21"/>
  <c r="C2530" i="21"/>
  <c r="F2530" i="21" s="1"/>
  <c r="B2530" i="21"/>
  <c r="S2531" i="21" l="1"/>
  <c r="S2530" i="21"/>
  <c r="Q2529" i="21" l="1"/>
  <c r="P2529" i="21"/>
  <c r="O2529" i="21"/>
  <c r="M2529" i="21"/>
  <c r="T2529" i="21" s="1"/>
  <c r="E2529" i="21"/>
  <c r="D2529" i="21"/>
  <c r="C2529" i="21"/>
  <c r="F2529" i="21" s="1"/>
  <c r="B2529" i="21"/>
  <c r="B2528" i="21"/>
  <c r="C2528" i="21"/>
  <c r="F2528" i="21" s="1"/>
  <c r="D2528" i="21"/>
  <c r="E2528" i="21"/>
  <c r="M2528" i="21"/>
  <c r="S2528" i="21" s="1"/>
  <c r="O2528" i="21"/>
  <c r="P2528" i="21"/>
  <c r="Q2528" i="21"/>
  <c r="B2527" i="21"/>
  <c r="C2527" i="21"/>
  <c r="F2527" i="21" s="1"/>
  <c r="D2527" i="21"/>
  <c r="E2527" i="21"/>
  <c r="M2527" i="21"/>
  <c r="S2527" i="21" s="1"/>
  <c r="O2527" i="21"/>
  <c r="P2527" i="21"/>
  <c r="Q2527" i="21"/>
  <c r="B2526" i="21"/>
  <c r="C2526" i="21"/>
  <c r="F2526" i="21" s="1"/>
  <c r="D2526" i="21"/>
  <c r="E2526" i="21"/>
  <c r="M2526" i="21"/>
  <c r="S2526" i="21" s="1"/>
  <c r="O2526" i="21"/>
  <c r="P2526" i="21"/>
  <c r="Q2526" i="21"/>
  <c r="B2525" i="21"/>
  <c r="C2525" i="21"/>
  <c r="F2525" i="21" s="1"/>
  <c r="D2525" i="21"/>
  <c r="E2525" i="21"/>
  <c r="M2525" i="21"/>
  <c r="T2525" i="21" s="1"/>
  <c r="O2525" i="21"/>
  <c r="P2525" i="21"/>
  <c r="Q2525" i="21"/>
  <c r="B2524" i="21"/>
  <c r="C2524" i="21"/>
  <c r="F2524" i="21" s="1"/>
  <c r="D2524" i="21"/>
  <c r="E2524" i="21"/>
  <c r="M2524" i="21"/>
  <c r="S2524" i="21" s="1"/>
  <c r="O2524" i="21"/>
  <c r="P2524" i="21"/>
  <c r="Q2524" i="21"/>
  <c r="B2523" i="21"/>
  <c r="C2523" i="21"/>
  <c r="F2523" i="21" s="1"/>
  <c r="D2523" i="21"/>
  <c r="E2523" i="21"/>
  <c r="M2523" i="21"/>
  <c r="S2523" i="21" s="1"/>
  <c r="O2523" i="21"/>
  <c r="P2523" i="21"/>
  <c r="Q2523" i="21"/>
  <c r="B2522" i="21"/>
  <c r="C2522" i="21"/>
  <c r="F2522" i="21" s="1"/>
  <c r="D2522" i="21"/>
  <c r="E2522" i="21"/>
  <c r="M2522" i="21"/>
  <c r="S2522" i="21" s="1"/>
  <c r="O2522" i="21"/>
  <c r="P2522" i="21"/>
  <c r="Q2522" i="21"/>
  <c r="B2521" i="21"/>
  <c r="C2521" i="21"/>
  <c r="F2521" i="21" s="1"/>
  <c r="D2521" i="21"/>
  <c r="E2521" i="21"/>
  <c r="M2521" i="21"/>
  <c r="S2521" i="21" s="1"/>
  <c r="O2521" i="21"/>
  <c r="P2521" i="21"/>
  <c r="Q2521" i="21"/>
  <c r="B2520" i="21"/>
  <c r="C2520" i="21"/>
  <c r="F2520" i="21" s="1"/>
  <c r="D2520" i="21"/>
  <c r="E2520" i="21"/>
  <c r="M2520" i="21"/>
  <c r="S2520" i="21" s="1"/>
  <c r="O2520" i="21"/>
  <c r="P2520" i="21"/>
  <c r="Q2520" i="21"/>
  <c r="B2519" i="21"/>
  <c r="C2519" i="21"/>
  <c r="F2519" i="21" s="1"/>
  <c r="D2519" i="21"/>
  <c r="E2519" i="21"/>
  <c r="M2519" i="21"/>
  <c r="S2519" i="21" s="1"/>
  <c r="O2519" i="21"/>
  <c r="P2519" i="21"/>
  <c r="Q2519" i="21"/>
  <c r="B2518" i="21"/>
  <c r="C2518" i="21"/>
  <c r="F2518" i="21" s="1"/>
  <c r="D2518" i="21"/>
  <c r="E2518" i="21"/>
  <c r="M2518" i="21"/>
  <c r="S2518" i="21" s="1"/>
  <c r="O2518" i="21"/>
  <c r="P2518" i="21"/>
  <c r="Q2518" i="21"/>
  <c r="B2517" i="21"/>
  <c r="C2517" i="21"/>
  <c r="F2517" i="21" s="1"/>
  <c r="D2517" i="21"/>
  <c r="E2517" i="21"/>
  <c r="M2517" i="21"/>
  <c r="T2517" i="21" s="1"/>
  <c r="O2517" i="21"/>
  <c r="P2517" i="21"/>
  <c r="Q2517" i="21"/>
  <c r="B2516" i="21"/>
  <c r="C2516" i="21"/>
  <c r="F2516" i="21" s="1"/>
  <c r="D2516" i="21"/>
  <c r="E2516" i="21"/>
  <c r="M2516" i="21"/>
  <c r="S2516" i="21" s="1"/>
  <c r="O2516" i="21"/>
  <c r="P2516" i="21"/>
  <c r="Q2516" i="21"/>
  <c r="S2529" i="21" l="1"/>
  <c r="T2528" i="21"/>
  <c r="S2525" i="21"/>
  <c r="T2527" i="21"/>
  <c r="T2526" i="21"/>
  <c r="T2524" i="21"/>
  <c r="T2523" i="21"/>
  <c r="T2522" i="21"/>
  <c r="T2521" i="21"/>
  <c r="T2520" i="21"/>
  <c r="T2519" i="21"/>
  <c r="T2518" i="21"/>
  <c r="S2517" i="21"/>
  <c r="T2516" i="21"/>
  <c r="B2515" i="21" l="1"/>
  <c r="C2515" i="21"/>
  <c r="F2515" i="21" s="1"/>
  <c r="D2515" i="21"/>
  <c r="E2515" i="21"/>
  <c r="M2515" i="21"/>
  <c r="T2515" i="21" s="1"/>
  <c r="O2515" i="21"/>
  <c r="P2515" i="21"/>
  <c r="Q2515" i="21"/>
  <c r="M2512" i="21"/>
  <c r="S2512" i="21" s="1"/>
  <c r="M2513" i="21"/>
  <c r="T2513" i="21" s="1"/>
  <c r="B2514" i="21"/>
  <c r="C2514" i="21"/>
  <c r="F2514" i="21" s="1"/>
  <c r="D2514" i="21"/>
  <c r="E2514" i="21"/>
  <c r="M2514" i="21"/>
  <c r="T2514" i="21" s="1"/>
  <c r="O2514" i="21"/>
  <c r="P2514" i="21"/>
  <c r="Q2514" i="21"/>
  <c r="B2513" i="21"/>
  <c r="C2513" i="21"/>
  <c r="F2513" i="21" s="1"/>
  <c r="D2513" i="21"/>
  <c r="E2513" i="21"/>
  <c r="O2513" i="21"/>
  <c r="P2513" i="21"/>
  <c r="Q2513" i="21"/>
  <c r="B2512" i="21"/>
  <c r="C2512" i="21"/>
  <c r="F2512" i="21" s="1"/>
  <c r="D2512" i="21"/>
  <c r="E2512" i="21"/>
  <c r="O2512" i="21"/>
  <c r="P2512" i="21"/>
  <c r="Q2512" i="21"/>
  <c r="Q2511" i="21"/>
  <c r="P2511" i="21"/>
  <c r="O2511" i="21"/>
  <c r="M2511" i="21"/>
  <c r="T2511" i="21" s="1"/>
  <c r="E2511" i="21"/>
  <c r="D2511" i="21"/>
  <c r="C2511" i="21"/>
  <c r="F2511" i="21" s="1"/>
  <c r="B2511" i="21"/>
  <c r="S2515" i="21" l="1"/>
  <c r="S2513" i="21"/>
  <c r="S2514" i="21"/>
  <c r="T2512" i="21"/>
  <c r="S2511" i="21"/>
  <c r="Q2510" i="21" l="1"/>
  <c r="P2510" i="21"/>
  <c r="O2510" i="21"/>
  <c r="M2510" i="21"/>
  <c r="T2510" i="21" s="1"/>
  <c r="E2510" i="21"/>
  <c r="D2510" i="21"/>
  <c r="C2510" i="21"/>
  <c r="F2510" i="21" s="1"/>
  <c r="B2510" i="21"/>
  <c r="Q2509" i="21"/>
  <c r="P2509" i="21"/>
  <c r="O2509" i="21"/>
  <c r="M2509" i="21"/>
  <c r="T2509" i="21" s="1"/>
  <c r="E2509" i="21"/>
  <c r="D2509" i="21"/>
  <c r="C2509" i="21"/>
  <c r="F2509" i="21" s="1"/>
  <c r="B2509" i="21"/>
  <c r="Q2508" i="21"/>
  <c r="P2508" i="21"/>
  <c r="O2508" i="21"/>
  <c r="M2508" i="21"/>
  <c r="T2508" i="21" s="1"/>
  <c r="E2508" i="21"/>
  <c r="D2508" i="21"/>
  <c r="C2508" i="21"/>
  <c r="F2508" i="21" s="1"/>
  <c r="B2508" i="21"/>
  <c r="Q2507" i="21"/>
  <c r="P2507" i="21"/>
  <c r="O2507" i="21"/>
  <c r="M2507" i="21"/>
  <c r="T2507" i="21" s="1"/>
  <c r="E2507" i="21"/>
  <c r="D2507" i="21"/>
  <c r="C2507" i="21"/>
  <c r="F2507" i="21" s="1"/>
  <c r="B2507" i="21"/>
  <c r="Q2506" i="21"/>
  <c r="P2506" i="21"/>
  <c r="O2506" i="21"/>
  <c r="M2506" i="21"/>
  <c r="T2506" i="21" s="1"/>
  <c r="E2506" i="21"/>
  <c r="D2506" i="21"/>
  <c r="C2506" i="21"/>
  <c r="F2506" i="21" s="1"/>
  <c r="B2506" i="21"/>
  <c r="Q2505" i="21"/>
  <c r="P2505" i="21"/>
  <c r="O2505" i="21"/>
  <c r="M2505" i="21"/>
  <c r="T2505" i="21" s="1"/>
  <c r="E2505" i="21"/>
  <c r="D2505" i="21"/>
  <c r="C2505" i="21"/>
  <c r="F2505" i="21" s="1"/>
  <c r="B2505" i="21"/>
  <c r="Q2504" i="21"/>
  <c r="P2504" i="21"/>
  <c r="O2504" i="21"/>
  <c r="M2504" i="21"/>
  <c r="T2504" i="21" s="1"/>
  <c r="E2504" i="21"/>
  <c r="D2504" i="21"/>
  <c r="C2504" i="21"/>
  <c r="F2504" i="21" s="1"/>
  <c r="B2504" i="21"/>
  <c r="B2503" i="21"/>
  <c r="C2503" i="21"/>
  <c r="F2503" i="21" s="1"/>
  <c r="D2503" i="21"/>
  <c r="E2503" i="21"/>
  <c r="M2503" i="21"/>
  <c r="S2503" i="21" s="1"/>
  <c r="O2503" i="21"/>
  <c r="P2503" i="21"/>
  <c r="Q2503" i="21"/>
  <c r="B2502" i="21"/>
  <c r="C2502" i="21"/>
  <c r="F2502" i="21" s="1"/>
  <c r="D2502" i="21"/>
  <c r="E2502" i="21"/>
  <c r="M2502" i="21"/>
  <c r="S2502" i="21" s="1"/>
  <c r="O2502" i="21"/>
  <c r="P2502" i="21"/>
  <c r="Q2502" i="21"/>
  <c r="B2501" i="21"/>
  <c r="C2501" i="21"/>
  <c r="F2501" i="21" s="1"/>
  <c r="D2501" i="21"/>
  <c r="E2501" i="21"/>
  <c r="M2501" i="21"/>
  <c r="S2501" i="21" s="1"/>
  <c r="O2501" i="21"/>
  <c r="P2501" i="21"/>
  <c r="Q2501" i="21"/>
  <c r="B2500" i="21"/>
  <c r="C2500" i="21"/>
  <c r="F2500" i="21" s="1"/>
  <c r="D2500" i="21"/>
  <c r="E2500" i="21"/>
  <c r="M2500" i="21"/>
  <c r="S2500" i="21" s="1"/>
  <c r="O2500" i="21"/>
  <c r="P2500" i="21"/>
  <c r="Q2500" i="21"/>
  <c r="Q2499" i="21"/>
  <c r="P2499" i="21"/>
  <c r="O2499" i="21"/>
  <c r="M2499" i="21"/>
  <c r="T2499" i="21" s="1"/>
  <c r="E2499" i="21"/>
  <c r="D2499" i="21"/>
  <c r="C2499" i="21"/>
  <c r="F2499" i="21" s="1"/>
  <c r="B2499" i="21"/>
  <c r="Q2498" i="21"/>
  <c r="P2498" i="21"/>
  <c r="O2498" i="21"/>
  <c r="M2498" i="21"/>
  <c r="T2498" i="21" s="1"/>
  <c r="E2498" i="21"/>
  <c r="D2498" i="21"/>
  <c r="C2498" i="21"/>
  <c r="F2498" i="21" s="1"/>
  <c r="B2498" i="21"/>
  <c r="Q2497" i="21"/>
  <c r="P2497" i="21"/>
  <c r="O2497" i="21"/>
  <c r="M2497" i="21"/>
  <c r="T2497" i="21" s="1"/>
  <c r="E2497" i="21"/>
  <c r="D2497" i="21"/>
  <c r="C2497" i="21"/>
  <c r="F2497" i="21" s="1"/>
  <c r="B2497" i="21"/>
  <c r="B2496" i="21"/>
  <c r="C2496" i="21"/>
  <c r="F2496" i="21" s="1"/>
  <c r="D2496" i="21"/>
  <c r="E2496" i="21"/>
  <c r="M2496" i="21"/>
  <c r="S2496" i="21" s="1"/>
  <c r="O2496" i="21"/>
  <c r="P2496" i="21"/>
  <c r="Q2496" i="21"/>
  <c r="B2495" i="21"/>
  <c r="C2495" i="21"/>
  <c r="F2495" i="21" s="1"/>
  <c r="D2495" i="21"/>
  <c r="E2495" i="21"/>
  <c r="M2495" i="21"/>
  <c r="S2495" i="21" s="1"/>
  <c r="O2495" i="21"/>
  <c r="P2495" i="21"/>
  <c r="Q2495" i="21"/>
  <c r="Q2494" i="21"/>
  <c r="P2494" i="21"/>
  <c r="O2494" i="21"/>
  <c r="M2494" i="21"/>
  <c r="T2494" i="21" s="1"/>
  <c r="E2494" i="21"/>
  <c r="D2494" i="21"/>
  <c r="C2494" i="21"/>
  <c r="F2494" i="21" s="1"/>
  <c r="B2494" i="21"/>
  <c r="Q2493" i="21"/>
  <c r="P2493" i="21"/>
  <c r="O2493" i="21"/>
  <c r="M2493" i="21"/>
  <c r="T2493" i="21" s="1"/>
  <c r="E2493" i="21"/>
  <c r="D2493" i="21"/>
  <c r="C2493" i="21"/>
  <c r="F2493" i="21" s="1"/>
  <c r="B2493" i="21"/>
  <c r="Q2492" i="21"/>
  <c r="P2492" i="21"/>
  <c r="O2492" i="21"/>
  <c r="M2492" i="21"/>
  <c r="T2492" i="21" s="1"/>
  <c r="E2492" i="21"/>
  <c r="D2492" i="21"/>
  <c r="C2492" i="21"/>
  <c r="F2492" i="21" s="1"/>
  <c r="B2492" i="21"/>
  <c r="Q2491" i="21"/>
  <c r="P2491" i="21"/>
  <c r="O2491" i="21"/>
  <c r="M2491" i="21"/>
  <c r="T2491" i="21" s="1"/>
  <c r="E2491" i="21"/>
  <c r="D2491" i="21"/>
  <c r="C2491" i="21"/>
  <c r="F2491" i="21" s="1"/>
  <c r="B2491" i="21"/>
  <c r="Q2490" i="21"/>
  <c r="P2490" i="21"/>
  <c r="O2490" i="21"/>
  <c r="M2490" i="21"/>
  <c r="T2490" i="21" s="1"/>
  <c r="E2490" i="21"/>
  <c r="D2490" i="21"/>
  <c r="C2490" i="21"/>
  <c r="F2490" i="21" s="1"/>
  <c r="B2490" i="21"/>
  <c r="Q2489" i="21"/>
  <c r="P2489" i="21"/>
  <c r="O2489" i="21"/>
  <c r="M2489" i="21"/>
  <c r="S2489" i="21" s="1"/>
  <c r="E2489" i="21"/>
  <c r="D2489" i="21"/>
  <c r="C2489" i="21"/>
  <c r="F2489" i="21" s="1"/>
  <c r="B2489" i="21"/>
  <c r="Q2488" i="21"/>
  <c r="P2488" i="21"/>
  <c r="O2488" i="21"/>
  <c r="M2488" i="21"/>
  <c r="T2488" i="21" s="1"/>
  <c r="E2488" i="21"/>
  <c r="D2488" i="21"/>
  <c r="C2488" i="21"/>
  <c r="F2488" i="21" s="1"/>
  <c r="B2488" i="21"/>
  <c r="Q2487" i="21"/>
  <c r="P2487" i="21"/>
  <c r="O2487" i="21"/>
  <c r="M2487" i="21"/>
  <c r="T2487" i="21" s="1"/>
  <c r="E2487" i="21"/>
  <c r="D2487" i="21"/>
  <c r="C2487" i="21"/>
  <c r="F2487" i="21" s="1"/>
  <c r="B2487" i="21"/>
  <c r="Q2486" i="21"/>
  <c r="P2486" i="21"/>
  <c r="O2486" i="21"/>
  <c r="M2486" i="21"/>
  <c r="T2486" i="21" s="1"/>
  <c r="E2486" i="21"/>
  <c r="D2486" i="21"/>
  <c r="C2486" i="21"/>
  <c r="F2486" i="21" s="1"/>
  <c r="B2486" i="21"/>
  <c r="S2510" i="21" l="1"/>
  <c r="S2509" i="21"/>
  <c r="S2508" i="21"/>
  <c r="T2500" i="21"/>
  <c r="S2507" i="21"/>
  <c r="S2506" i="21"/>
  <c r="S2505" i="21"/>
  <c r="S2504" i="21"/>
  <c r="T2502" i="21"/>
  <c r="T2501" i="21"/>
  <c r="T2503" i="21"/>
  <c r="S2499" i="21"/>
  <c r="S2498" i="21"/>
  <c r="S2497" i="21"/>
  <c r="T2495" i="21"/>
  <c r="T2496" i="21"/>
  <c r="S2494" i="21"/>
  <c r="S2493" i="21"/>
  <c r="S2492" i="21"/>
  <c r="S2491" i="21"/>
  <c r="S2490" i="21"/>
  <c r="T2489" i="21"/>
  <c r="S2488" i="21"/>
  <c r="S2487" i="21"/>
  <c r="S2486" i="21"/>
  <c r="Q2485" i="21" l="1"/>
  <c r="P2485" i="21"/>
  <c r="O2485" i="21"/>
  <c r="M2485" i="21"/>
  <c r="T2485" i="21" s="1"/>
  <c r="E2485" i="21"/>
  <c r="D2485" i="21"/>
  <c r="C2485" i="21"/>
  <c r="F2485" i="21" s="1"/>
  <c r="B2485" i="21"/>
  <c r="Q2484" i="21"/>
  <c r="P2484" i="21"/>
  <c r="O2484" i="21"/>
  <c r="M2484" i="21"/>
  <c r="T2484" i="21" s="1"/>
  <c r="E2484" i="21"/>
  <c r="D2484" i="21"/>
  <c r="C2484" i="21"/>
  <c r="F2484" i="21" s="1"/>
  <c r="B2484" i="21"/>
  <c r="Q2483" i="21"/>
  <c r="P2483" i="21"/>
  <c r="O2483" i="21"/>
  <c r="M2483" i="21"/>
  <c r="T2483" i="21" s="1"/>
  <c r="E2483" i="21"/>
  <c r="D2483" i="21"/>
  <c r="C2483" i="21"/>
  <c r="F2483" i="21" s="1"/>
  <c r="B2483" i="21"/>
  <c r="Q2482" i="21"/>
  <c r="P2482" i="21"/>
  <c r="O2482" i="21"/>
  <c r="M2482" i="21"/>
  <c r="T2482" i="21" s="1"/>
  <c r="E2482" i="21"/>
  <c r="D2482" i="21"/>
  <c r="C2482" i="21"/>
  <c r="F2482" i="21" s="1"/>
  <c r="B2482" i="21"/>
  <c r="Q2481" i="21"/>
  <c r="P2481" i="21"/>
  <c r="O2481" i="21"/>
  <c r="M2481" i="21"/>
  <c r="T2481" i="21" s="1"/>
  <c r="E2481" i="21"/>
  <c r="D2481" i="21"/>
  <c r="C2481" i="21"/>
  <c r="F2481" i="21" s="1"/>
  <c r="B2481" i="21"/>
  <c r="S2485" i="21" l="1"/>
  <c r="S2484" i="21"/>
  <c r="S2483" i="21"/>
  <c r="S2482" i="21"/>
  <c r="S2481" i="21"/>
  <c r="Q2480" i="21"/>
  <c r="P2480" i="21"/>
  <c r="O2480" i="21"/>
  <c r="M2480" i="21"/>
  <c r="T2480" i="21" s="1"/>
  <c r="E2480" i="21"/>
  <c r="D2480" i="21"/>
  <c r="C2480" i="21"/>
  <c r="F2480" i="21" s="1"/>
  <c r="B2480" i="21"/>
  <c r="S2480" i="21" l="1"/>
  <c r="B2479" i="21"/>
  <c r="C2479" i="21"/>
  <c r="F2479" i="21" s="1"/>
  <c r="D2479" i="21"/>
  <c r="E2479" i="21"/>
  <c r="M2479" i="21"/>
  <c r="T2479" i="21" s="1"/>
  <c r="O2479" i="21"/>
  <c r="P2479" i="21"/>
  <c r="Q2479" i="21"/>
  <c r="Q2478" i="21"/>
  <c r="P2478" i="21"/>
  <c r="O2478" i="21"/>
  <c r="M2478" i="21"/>
  <c r="T2478" i="21" s="1"/>
  <c r="E2478" i="21"/>
  <c r="D2478" i="21"/>
  <c r="C2478" i="21"/>
  <c r="F2478" i="21" s="1"/>
  <c r="B2478" i="21"/>
  <c r="Q2477" i="21"/>
  <c r="P2477" i="21"/>
  <c r="O2477" i="21"/>
  <c r="M2477" i="21"/>
  <c r="T2477" i="21" s="1"/>
  <c r="E2477" i="21"/>
  <c r="D2477" i="21"/>
  <c r="C2477" i="21"/>
  <c r="F2477" i="21" s="1"/>
  <c r="B2477" i="21"/>
  <c r="Q2476" i="21"/>
  <c r="P2476" i="21"/>
  <c r="O2476" i="21"/>
  <c r="M2476" i="21"/>
  <c r="S2476" i="21" s="1"/>
  <c r="E2476" i="21"/>
  <c r="D2476" i="21"/>
  <c r="C2476" i="21"/>
  <c r="F2476" i="21" s="1"/>
  <c r="B2476" i="21"/>
  <c r="Q2475" i="21"/>
  <c r="P2475" i="21"/>
  <c r="O2475" i="21"/>
  <c r="M2475" i="21"/>
  <c r="T2475" i="21" s="1"/>
  <c r="E2475" i="21"/>
  <c r="D2475" i="21"/>
  <c r="C2475" i="21"/>
  <c r="F2475" i="21" s="1"/>
  <c r="B2475" i="21"/>
  <c r="S2479" i="21" l="1"/>
  <c r="S2478" i="21"/>
  <c r="S2477" i="21"/>
  <c r="T2476" i="21"/>
  <c r="S2475" i="21"/>
  <c r="Q2474" i="21" l="1"/>
  <c r="P2474" i="21"/>
  <c r="O2474" i="21"/>
  <c r="M2474" i="21"/>
  <c r="T2474" i="21" s="1"/>
  <c r="E2474" i="21"/>
  <c r="D2474" i="21"/>
  <c r="C2474" i="21"/>
  <c r="F2474" i="21" s="1"/>
  <c r="B2474" i="21"/>
  <c r="S2474" i="21" l="1"/>
  <c r="Q2473" i="21" l="1"/>
  <c r="P2473" i="21"/>
  <c r="O2473" i="21"/>
  <c r="M2473" i="21"/>
  <c r="T2473" i="21" s="1"/>
  <c r="E2473" i="21"/>
  <c r="D2473" i="21"/>
  <c r="C2473" i="21"/>
  <c r="F2473" i="21" s="1"/>
  <c r="B2473" i="21"/>
  <c r="Q2472" i="21"/>
  <c r="P2472" i="21"/>
  <c r="O2472" i="21"/>
  <c r="M2472" i="21"/>
  <c r="S2472" i="21" s="1"/>
  <c r="E2472" i="21"/>
  <c r="D2472" i="21"/>
  <c r="C2472" i="21"/>
  <c r="F2472" i="21" s="1"/>
  <c r="B2472" i="21"/>
  <c r="B2471" i="21"/>
  <c r="C2471" i="21"/>
  <c r="F2471" i="21" s="1"/>
  <c r="D2471" i="21"/>
  <c r="E2471" i="21"/>
  <c r="M2471" i="21"/>
  <c r="S2471" i="21" s="1"/>
  <c r="O2471" i="21"/>
  <c r="P2471" i="21"/>
  <c r="Q2471" i="21"/>
  <c r="B2470" i="21"/>
  <c r="C2470" i="21"/>
  <c r="F2470" i="21" s="1"/>
  <c r="D2470" i="21"/>
  <c r="E2470" i="21"/>
  <c r="M2470" i="21"/>
  <c r="S2470" i="21" s="1"/>
  <c r="O2470" i="21"/>
  <c r="P2470" i="21"/>
  <c r="Q2470" i="21"/>
  <c r="T2470" i="21" l="1"/>
  <c r="T2471" i="21"/>
  <c r="T2472" i="21"/>
  <c r="S2473" i="21"/>
  <c r="B2469" i="21" l="1"/>
  <c r="C2469" i="21"/>
  <c r="F2469" i="21" s="1"/>
  <c r="D2469" i="21"/>
  <c r="E2469" i="21"/>
  <c r="M2469" i="21"/>
  <c r="S2469" i="21" s="1"/>
  <c r="O2469" i="21"/>
  <c r="P2469" i="21"/>
  <c r="Q2469" i="21"/>
  <c r="B2468" i="21"/>
  <c r="C2468" i="21"/>
  <c r="F2468" i="21" s="1"/>
  <c r="D2468" i="21"/>
  <c r="E2468" i="21"/>
  <c r="M2468" i="21"/>
  <c r="T2468" i="21" s="1"/>
  <c r="O2468" i="21"/>
  <c r="P2468" i="21"/>
  <c r="Q2468" i="21"/>
  <c r="B2467" i="21"/>
  <c r="C2467" i="21"/>
  <c r="F2467" i="21" s="1"/>
  <c r="D2467" i="21"/>
  <c r="E2467" i="21"/>
  <c r="M2467" i="21"/>
  <c r="S2467" i="21" s="1"/>
  <c r="O2467" i="21"/>
  <c r="P2467" i="21"/>
  <c r="Q2467" i="21"/>
  <c r="Q2466" i="21"/>
  <c r="P2466" i="21"/>
  <c r="O2466" i="21"/>
  <c r="M2466" i="21"/>
  <c r="T2466" i="21" s="1"/>
  <c r="E2466" i="21"/>
  <c r="D2466" i="21"/>
  <c r="C2466" i="21"/>
  <c r="F2466" i="21" s="1"/>
  <c r="B2466" i="21"/>
  <c r="Q2465" i="21"/>
  <c r="P2465" i="21"/>
  <c r="O2465" i="21"/>
  <c r="M2465" i="21"/>
  <c r="T2465" i="21" s="1"/>
  <c r="E2465" i="21"/>
  <c r="D2465" i="21"/>
  <c r="C2465" i="21"/>
  <c r="F2465" i="21" s="1"/>
  <c r="B2465" i="21"/>
  <c r="Q2464" i="21"/>
  <c r="P2464" i="21"/>
  <c r="O2464" i="21"/>
  <c r="M2464" i="21"/>
  <c r="T2464" i="21" s="1"/>
  <c r="E2464" i="21"/>
  <c r="D2464" i="21"/>
  <c r="C2464" i="21"/>
  <c r="F2464" i="21" s="1"/>
  <c r="B2464" i="21"/>
  <c r="S2468" i="21" l="1"/>
  <c r="T2469" i="21"/>
  <c r="T2467" i="21"/>
  <c r="S2466" i="21"/>
  <c r="S2465" i="21"/>
  <c r="S2464" i="21"/>
  <c r="Q2463" i="21"/>
  <c r="P2463" i="21"/>
  <c r="O2463" i="21"/>
  <c r="M2463" i="21"/>
  <c r="T2463" i="21" s="1"/>
  <c r="E2463" i="21"/>
  <c r="D2463" i="21"/>
  <c r="C2463" i="21"/>
  <c r="F2463" i="21" s="1"/>
  <c r="B2463" i="21"/>
  <c r="Q2462" i="21"/>
  <c r="P2462" i="21"/>
  <c r="O2462" i="21"/>
  <c r="M2462" i="21"/>
  <c r="T2462" i="21" s="1"/>
  <c r="E2462" i="21"/>
  <c r="D2462" i="21"/>
  <c r="C2462" i="21"/>
  <c r="F2462" i="21" s="1"/>
  <c r="B2462" i="21"/>
  <c r="Q2461" i="21"/>
  <c r="P2461" i="21"/>
  <c r="O2461" i="21"/>
  <c r="M2461" i="21"/>
  <c r="T2461" i="21" s="1"/>
  <c r="E2461" i="21"/>
  <c r="D2461" i="21"/>
  <c r="C2461" i="21"/>
  <c r="F2461" i="21" s="1"/>
  <c r="B2461" i="21"/>
  <c r="Q2460" i="21"/>
  <c r="P2460" i="21"/>
  <c r="O2460" i="21"/>
  <c r="M2460" i="21"/>
  <c r="T2460" i="21" s="1"/>
  <c r="E2460" i="21"/>
  <c r="D2460" i="21"/>
  <c r="C2460" i="21"/>
  <c r="F2460" i="21" s="1"/>
  <c r="B2460" i="21"/>
  <c r="Q2459" i="21"/>
  <c r="P2459" i="21"/>
  <c r="O2459" i="21"/>
  <c r="M2459" i="21"/>
  <c r="T2459" i="21" s="1"/>
  <c r="E2459" i="21"/>
  <c r="D2459" i="21"/>
  <c r="C2459" i="21"/>
  <c r="F2459" i="21" s="1"/>
  <c r="B2459" i="21"/>
  <c r="Q2458" i="21"/>
  <c r="P2458" i="21"/>
  <c r="O2458" i="21"/>
  <c r="M2458" i="21"/>
  <c r="T2458" i="21" s="1"/>
  <c r="E2458" i="21"/>
  <c r="D2458" i="21"/>
  <c r="C2458" i="21"/>
  <c r="F2458" i="21" s="1"/>
  <c r="B2458" i="21"/>
  <c r="S2463" i="21" l="1"/>
  <c r="S2462" i="21"/>
  <c r="S2461" i="21"/>
  <c r="S2460" i="21"/>
  <c r="S2459" i="21"/>
  <c r="S2458" i="21"/>
  <c r="Q2457" i="21" l="1"/>
  <c r="P2457" i="21"/>
  <c r="O2457" i="21"/>
  <c r="M2457" i="21"/>
  <c r="T2457" i="21" s="1"/>
  <c r="E2457" i="21"/>
  <c r="D2457" i="21"/>
  <c r="C2457" i="21"/>
  <c r="F2457" i="21" s="1"/>
  <c r="B2457" i="21"/>
  <c r="Q2456" i="21"/>
  <c r="P2456" i="21"/>
  <c r="O2456" i="21"/>
  <c r="M2456" i="21"/>
  <c r="T2456" i="21" s="1"/>
  <c r="E2456" i="21"/>
  <c r="D2456" i="21"/>
  <c r="C2456" i="21"/>
  <c r="F2456" i="21" s="1"/>
  <c r="B2456" i="21"/>
  <c r="B2455" i="21"/>
  <c r="C2455" i="21"/>
  <c r="F2455" i="21" s="1"/>
  <c r="D2455" i="21"/>
  <c r="E2455" i="21"/>
  <c r="M2455" i="21"/>
  <c r="T2455" i="21" s="1"/>
  <c r="O2455" i="21"/>
  <c r="P2455" i="21"/>
  <c r="Q2455" i="21"/>
  <c r="B2454" i="21"/>
  <c r="C2454" i="21"/>
  <c r="F2454" i="21" s="1"/>
  <c r="D2454" i="21"/>
  <c r="E2454" i="21"/>
  <c r="M2454" i="21"/>
  <c r="S2454" i="21" s="1"/>
  <c r="O2454" i="21"/>
  <c r="P2454" i="21"/>
  <c r="Q2454" i="21"/>
  <c r="B2453" i="21"/>
  <c r="C2453" i="21"/>
  <c r="F2453" i="21" s="1"/>
  <c r="D2453" i="21"/>
  <c r="E2453" i="21"/>
  <c r="M2453" i="21"/>
  <c r="S2453" i="21" s="1"/>
  <c r="O2453" i="21"/>
  <c r="P2453" i="21"/>
  <c r="Q2453" i="21"/>
  <c r="B2452" i="21"/>
  <c r="C2452" i="21"/>
  <c r="F2452" i="21" s="1"/>
  <c r="D2452" i="21"/>
  <c r="E2452" i="21"/>
  <c r="M2452" i="21"/>
  <c r="S2452" i="21" s="1"/>
  <c r="O2452" i="21"/>
  <c r="P2452" i="21"/>
  <c r="Q2452" i="21"/>
  <c r="S2457" i="21" l="1"/>
  <c r="S2456" i="21"/>
  <c r="S2455" i="21"/>
  <c r="T2454" i="21"/>
  <c r="T2453" i="21"/>
  <c r="T2452" i="21"/>
  <c r="B2451" i="21" l="1"/>
  <c r="C2451" i="21"/>
  <c r="F2451" i="21" s="1"/>
  <c r="D2451" i="21"/>
  <c r="E2451" i="21"/>
  <c r="M2451" i="21"/>
  <c r="S2451" i="21" s="1"/>
  <c r="O2451" i="21"/>
  <c r="P2451" i="21"/>
  <c r="Q2451" i="21"/>
  <c r="B2450" i="21"/>
  <c r="C2450" i="21"/>
  <c r="F2450" i="21" s="1"/>
  <c r="D2450" i="21"/>
  <c r="E2450" i="21"/>
  <c r="M2450" i="21"/>
  <c r="S2450" i="21" s="1"/>
  <c r="O2450" i="21"/>
  <c r="P2450" i="21"/>
  <c r="Q2450" i="21"/>
  <c r="B2449" i="21"/>
  <c r="C2449" i="21"/>
  <c r="F2449" i="21" s="1"/>
  <c r="D2449" i="21"/>
  <c r="E2449" i="21"/>
  <c r="M2449" i="21"/>
  <c r="S2449" i="21" s="1"/>
  <c r="O2449" i="21"/>
  <c r="P2449" i="21"/>
  <c r="Q2449" i="21"/>
  <c r="T2451" i="21" l="1"/>
  <c r="T2450" i="21"/>
  <c r="T2449" i="21"/>
  <c r="B2448" i="21" l="1"/>
  <c r="C2448" i="21"/>
  <c r="F2448" i="21" s="1"/>
  <c r="D2448" i="21"/>
  <c r="E2448" i="21"/>
  <c r="M2448" i="21"/>
  <c r="S2448" i="21" s="1"/>
  <c r="O2448" i="21"/>
  <c r="P2448" i="21"/>
  <c r="Q2448" i="21"/>
  <c r="B2447" i="21"/>
  <c r="C2447" i="21"/>
  <c r="F2447" i="21" s="1"/>
  <c r="D2447" i="21"/>
  <c r="E2447" i="21"/>
  <c r="M2447" i="21"/>
  <c r="S2447" i="21" s="1"/>
  <c r="O2447" i="21"/>
  <c r="P2447" i="21"/>
  <c r="Q2447" i="21"/>
  <c r="B2446" i="21"/>
  <c r="C2446" i="21"/>
  <c r="F2446" i="21" s="1"/>
  <c r="D2446" i="21"/>
  <c r="E2446" i="21"/>
  <c r="M2446" i="21"/>
  <c r="T2446" i="21" s="1"/>
  <c r="O2446" i="21"/>
  <c r="P2446" i="21"/>
  <c r="Q2446" i="21"/>
  <c r="T2448" i="21" l="1"/>
  <c r="T2447" i="21"/>
  <c r="S2446" i="21"/>
  <c r="B2445" i="21" l="1"/>
  <c r="C2445" i="21"/>
  <c r="F2445" i="21" s="1"/>
  <c r="D2445" i="21"/>
  <c r="E2445" i="21"/>
  <c r="M2445" i="21"/>
  <c r="S2445" i="21" s="1"/>
  <c r="O2445" i="21"/>
  <c r="P2445" i="21"/>
  <c r="Q2445" i="21"/>
  <c r="Q2444" i="21"/>
  <c r="P2444" i="21"/>
  <c r="O2444" i="21"/>
  <c r="M2444" i="21"/>
  <c r="T2444" i="21" s="1"/>
  <c r="E2444" i="21"/>
  <c r="D2444" i="21"/>
  <c r="C2444" i="21"/>
  <c r="F2444" i="21" s="1"/>
  <c r="B2444" i="21"/>
  <c r="T2445" i="21" l="1"/>
  <c r="S2444" i="21"/>
  <c r="Q2443" i="21" l="1"/>
  <c r="P2443" i="21"/>
  <c r="O2443" i="21"/>
  <c r="M2443" i="21"/>
  <c r="T2443" i="21" s="1"/>
  <c r="E2443" i="21"/>
  <c r="D2443" i="21"/>
  <c r="C2443" i="21"/>
  <c r="F2443" i="21" s="1"/>
  <c r="B2443" i="21"/>
  <c r="Q2442" i="21"/>
  <c r="P2442" i="21"/>
  <c r="O2442" i="21"/>
  <c r="M2442" i="21"/>
  <c r="T2442" i="21" s="1"/>
  <c r="E2442" i="21"/>
  <c r="D2442" i="21"/>
  <c r="C2442" i="21"/>
  <c r="F2442" i="21" s="1"/>
  <c r="B2442" i="21"/>
  <c r="Q2441" i="21"/>
  <c r="P2441" i="21"/>
  <c r="O2441" i="21"/>
  <c r="M2441" i="21"/>
  <c r="T2441" i="21" s="1"/>
  <c r="E2441" i="21"/>
  <c r="D2441" i="21"/>
  <c r="C2441" i="21"/>
  <c r="F2441" i="21" s="1"/>
  <c r="B2441" i="21"/>
  <c r="S2443" i="21" l="1"/>
  <c r="S2442" i="21"/>
  <c r="S2441" i="21"/>
  <c r="Q2440" i="21" l="1"/>
  <c r="P2440" i="21"/>
  <c r="O2440" i="21"/>
  <c r="M2440" i="21"/>
  <c r="T2440" i="21" s="1"/>
  <c r="E2440" i="21"/>
  <c r="D2440" i="21"/>
  <c r="C2440" i="21"/>
  <c r="F2440" i="21" s="1"/>
  <c r="B2440" i="21"/>
  <c r="B2439" i="21"/>
  <c r="C2439" i="21"/>
  <c r="F2439" i="21" s="1"/>
  <c r="D2439" i="21"/>
  <c r="E2439" i="21"/>
  <c r="M2439" i="21"/>
  <c r="S2439" i="21" s="1"/>
  <c r="O2439" i="21"/>
  <c r="P2439" i="21"/>
  <c r="Q2439" i="21"/>
  <c r="T2439" i="21" l="1"/>
  <c r="S2440" i="21"/>
  <c r="Q2438" i="21"/>
  <c r="P2438" i="21"/>
  <c r="O2438" i="21"/>
  <c r="M2438" i="21"/>
  <c r="T2438" i="21" s="1"/>
  <c r="E2438" i="21"/>
  <c r="D2438" i="21"/>
  <c r="C2438" i="21"/>
  <c r="F2438" i="21" s="1"/>
  <c r="B2438" i="21"/>
  <c r="Q2437" i="21"/>
  <c r="P2437" i="21"/>
  <c r="O2437" i="21"/>
  <c r="M2437" i="21"/>
  <c r="T2437" i="21" s="1"/>
  <c r="E2437" i="21"/>
  <c r="D2437" i="21"/>
  <c r="C2437" i="21"/>
  <c r="F2437" i="21" s="1"/>
  <c r="B2437" i="21"/>
  <c r="Q2436" i="21"/>
  <c r="P2436" i="21"/>
  <c r="O2436" i="21"/>
  <c r="M2436" i="21"/>
  <c r="T2436" i="21" s="1"/>
  <c r="E2436" i="21"/>
  <c r="D2436" i="21"/>
  <c r="C2436" i="21"/>
  <c r="F2436" i="21" s="1"/>
  <c r="B2436" i="21"/>
  <c r="Q2435" i="21"/>
  <c r="P2435" i="21"/>
  <c r="O2435" i="21"/>
  <c r="M2435" i="21"/>
  <c r="T2435" i="21" s="1"/>
  <c r="E2435" i="21"/>
  <c r="D2435" i="21"/>
  <c r="C2435" i="21"/>
  <c r="F2435" i="21" s="1"/>
  <c r="B2435" i="21"/>
  <c r="B2434" i="21"/>
  <c r="C2434" i="21"/>
  <c r="F2434" i="21" s="1"/>
  <c r="D2434" i="21"/>
  <c r="E2434" i="21"/>
  <c r="M2434" i="21"/>
  <c r="S2434" i="21" s="1"/>
  <c r="O2434" i="21"/>
  <c r="P2434" i="21"/>
  <c r="Q2434" i="21"/>
  <c r="B2433" i="21"/>
  <c r="C2433" i="21"/>
  <c r="F2433" i="21" s="1"/>
  <c r="D2433" i="21"/>
  <c r="E2433" i="21"/>
  <c r="M2433" i="21"/>
  <c r="S2433" i="21" s="1"/>
  <c r="O2433" i="21"/>
  <c r="P2433" i="21"/>
  <c r="Q2433" i="21"/>
  <c r="B2432" i="21"/>
  <c r="C2432" i="21"/>
  <c r="F2432" i="21" s="1"/>
  <c r="D2432" i="21"/>
  <c r="E2432" i="21"/>
  <c r="M2432" i="21"/>
  <c r="S2432" i="21" s="1"/>
  <c r="O2432" i="21"/>
  <c r="P2432" i="21"/>
  <c r="Q2432" i="21"/>
  <c r="B2431" i="21"/>
  <c r="C2431" i="21"/>
  <c r="F2431" i="21" s="1"/>
  <c r="D2431" i="21"/>
  <c r="E2431" i="21"/>
  <c r="M2431" i="21"/>
  <c r="S2431" i="21" s="1"/>
  <c r="O2431" i="21"/>
  <c r="P2431" i="21"/>
  <c r="Q2431" i="21"/>
  <c r="B2430" i="21"/>
  <c r="C2430" i="21"/>
  <c r="F2430" i="21" s="1"/>
  <c r="D2430" i="21"/>
  <c r="E2430" i="21"/>
  <c r="M2430" i="21"/>
  <c r="S2430" i="21" s="1"/>
  <c r="O2430" i="21"/>
  <c r="P2430" i="21"/>
  <c r="Q2430" i="21"/>
  <c r="B2429" i="21"/>
  <c r="C2429" i="21"/>
  <c r="D2429" i="21"/>
  <c r="E2429" i="21"/>
  <c r="M2429" i="21"/>
  <c r="S2429" i="21" s="1"/>
  <c r="O2429" i="21"/>
  <c r="P2429" i="21"/>
  <c r="Q2429" i="21"/>
  <c r="B2428" i="21"/>
  <c r="C2428" i="21"/>
  <c r="F2428" i="21" s="1"/>
  <c r="D2428" i="21"/>
  <c r="E2428" i="21"/>
  <c r="M2428" i="21"/>
  <c r="S2428" i="21" s="1"/>
  <c r="O2428" i="21"/>
  <c r="P2428" i="21"/>
  <c r="Q2428" i="21"/>
  <c r="B2427" i="21"/>
  <c r="C2427" i="21"/>
  <c r="F2427" i="21" s="1"/>
  <c r="D2427" i="21"/>
  <c r="E2427" i="21"/>
  <c r="M2427" i="21"/>
  <c r="S2427" i="21" s="1"/>
  <c r="O2427" i="21"/>
  <c r="P2427" i="21"/>
  <c r="Q2427" i="21"/>
  <c r="B2426" i="21"/>
  <c r="C2426" i="21"/>
  <c r="F2426" i="21" s="1"/>
  <c r="D2426" i="21"/>
  <c r="E2426" i="21"/>
  <c r="M2426" i="21"/>
  <c r="T2426" i="21" s="1"/>
  <c r="O2426" i="21"/>
  <c r="P2426" i="21"/>
  <c r="Q2426" i="21"/>
  <c r="B2425" i="21"/>
  <c r="C2425" i="21"/>
  <c r="F2425" i="21" s="1"/>
  <c r="D2425" i="21"/>
  <c r="E2425" i="21"/>
  <c r="M2425" i="21"/>
  <c r="S2425" i="21" s="1"/>
  <c r="O2425" i="21"/>
  <c r="P2425" i="21"/>
  <c r="Q2425" i="21"/>
  <c r="B2424" i="21"/>
  <c r="C2424" i="21"/>
  <c r="F2424" i="21" s="1"/>
  <c r="D2424" i="21"/>
  <c r="E2424" i="21"/>
  <c r="M2424" i="21"/>
  <c r="S2424" i="21" s="1"/>
  <c r="O2424" i="21"/>
  <c r="P2424" i="21"/>
  <c r="Q2424" i="21"/>
  <c r="B2423" i="21"/>
  <c r="C2423" i="21"/>
  <c r="F2423" i="21" s="1"/>
  <c r="D2423" i="21"/>
  <c r="E2423" i="21"/>
  <c r="M2423" i="21"/>
  <c r="S2423" i="21" s="1"/>
  <c r="O2423" i="21"/>
  <c r="P2423" i="21"/>
  <c r="Q2423" i="21"/>
  <c r="Q2422" i="21"/>
  <c r="P2422" i="21"/>
  <c r="O2422" i="21"/>
  <c r="M2422" i="21"/>
  <c r="T2422" i="21" s="1"/>
  <c r="E2422" i="21"/>
  <c r="D2422" i="21"/>
  <c r="C2422" i="21"/>
  <c r="F2422" i="21" s="1"/>
  <c r="B2422" i="21"/>
  <c r="Q2421" i="21"/>
  <c r="P2421" i="21"/>
  <c r="O2421" i="21"/>
  <c r="M2421" i="21"/>
  <c r="T2421" i="21" s="1"/>
  <c r="E2421" i="21"/>
  <c r="D2421" i="21"/>
  <c r="C2421" i="21"/>
  <c r="F2421" i="21" s="1"/>
  <c r="B2421" i="21"/>
  <c r="Q2420" i="21"/>
  <c r="P2420" i="21"/>
  <c r="O2420" i="21"/>
  <c r="M2420" i="21"/>
  <c r="T2420" i="21" s="1"/>
  <c r="E2420" i="21"/>
  <c r="D2420" i="21"/>
  <c r="C2420" i="21"/>
  <c r="F2420" i="21" s="1"/>
  <c r="B2420" i="21"/>
  <c r="B2419" i="21"/>
  <c r="C2419" i="21"/>
  <c r="F2419" i="21" s="1"/>
  <c r="D2419" i="21"/>
  <c r="E2419" i="21"/>
  <c r="M2419" i="21"/>
  <c r="S2419" i="21" s="1"/>
  <c r="O2419" i="21"/>
  <c r="P2419" i="21"/>
  <c r="Q2419" i="21"/>
  <c r="Q2418" i="21"/>
  <c r="P2418" i="21"/>
  <c r="O2418" i="21"/>
  <c r="M2418" i="21"/>
  <c r="T2418" i="21" s="1"/>
  <c r="E2418" i="21"/>
  <c r="D2418" i="21"/>
  <c r="C2418" i="21"/>
  <c r="F2418" i="21" s="1"/>
  <c r="B2418" i="21"/>
  <c r="Q2417" i="21"/>
  <c r="P2417" i="21"/>
  <c r="O2417" i="21"/>
  <c r="M2417" i="21"/>
  <c r="T2417" i="21" s="1"/>
  <c r="E2417" i="21"/>
  <c r="D2417" i="21"/>
  <c r="C2417" i="21"/>
  <c r="B2417" i="21"/>
  <c r="Q2416" i="21"/>
  <c r="P2416" i="21"/>
  <c r="O2416" i="21"/>
  <c r="M2416" i="21"/>
  <c r="T2416" i="21" s="1"/>
  <c r="E2416" i="21"/>
  <c r="D2416" i="21"/>
  <c r="C2416" i="21"/>
  <c r="F2416" i="21" s="1"/>
  <c r="B2416" i="21"/>
  <c r="Q2415" i="21"/>
  <c r="P2415" i="21"/>
  <c r="O2415" i="21"/>
  <c r="M2415" i="21"/>
  <c r="T2415" i="21" s="1"/>
  <c r="E2415" i="21"/>
  <c r="D2415" i="21"/>
  <c r="C2415" i="21"/>
  <c r="F2415" i="21" s="1"/>
  <c r="B2415" i="21"/>
  <c r="Q2414" i="21"/>
  <c r="P2414" i="21"/>
  <c r="O2414" i="21"/>
  <c r="M2414" i="21"/>
  <c r="T2414" i="21" s="1"/>
  <c r="E2414" i="21"/>
  <c r="D2414" i="21"/>
  <c r="C2414" i="21"/>
  <c r="F2414" i="21" s="1"/>
  <c r="B2414" i="21"/>
  <c r="Q2413" i="21"/>
  <c r="P2413" i="21"/>
  <c r="O2413" i="21"/>
  <c r="M2413" i="21"/>
  <c r="T2413" i="21" s="1"/>
  <c r="E2413" i="21"/>
  <c r="D2413" i="21"/>
  <c r="C2413" i="21"/>
  <c r="F2413" i="21" s="1"/>
  <c r="B2413" i="21"/>
  <c r="Q2412" i="21"/>
  <c r="P2412" i="21"/>
  <c r="O2412" i="21"/>
  <c r="M2412" i="21"/>
  <c r="T2412" i="21" s="1"/>
  <c r="E2412" i="21"/>
  <c r="D2412" i="21"/>
  <c r="C2412" i="21"/>
  <c r="F2412" i="21" s="1"/>
  <c r="B2412" i="21"/>
  <c r="T2429" i="21" l="1"/>
  <c r="S2435" i="21"/>
  <c r="S2436" i="21"/>
  <c r="S2437" i="21"/>
  <c r="S2438" i="21"/>
  <c r="T2434" i="21"/>
  <c r="T2433" i="21"/>
  <c r="F2429" i="21"/>
  <c r="T2432" i="21"/>
  <c r="T2428" i="21"/>
  <c r="T2431" i="21"/>
  <c r="T2430" i="21"/>
  <c r="S2426" i="21"/>
  <c r="T2427" i="21"/>
  <c r="T2425" i="21"/>
  <c r="T2423" i="21"/>
  <c r="T2424" i="21"/>
  <c r="S2422" i="21"/>
  <c r="S2421" i="21"/>
  <c r="S2420" i="21"/>
  <c r="F2417" i="21"/>
  <c r="T2419" i="21"/>
  <c r="S2418" i="21"/>
  <c r="S2417" i="21"/>
  <c r="S2416" i="21"/>
  <c r="S2415" i="21"/>
  <c r="S2414" i="21"/>
  <c r="S2413" i="21"/>
  <c r="S2412" i="21"/>
  <c r="Q2411" i="21" l="1"/>
  <c r="P2411" i="21"/>
  <c r="O2411" i="21"/>
  <c r="M2411" i="21"/>
  <c r="T2411" i="21" s="1"/>
  <c r="E2411" i="21"/>
  <c r="D2411" i="21"/>
  <c r="C2411" i="21"/>
  <c r="F2411" i="21" s="1"/>
  <c r="B2411" i="21"/>
  <c r="Q2410" i="21"/>
  <c r="P2410" i="21"/>
  <c r="O2410" i="21"/>
  <c r="M2410" i="21"/>
  <c r="T2410" i="21" s="1"/>
  <c r="E2410" i="21"/>
  <c r="D2410" i="21"/>
  <c r="C2410" i="21"/>
  <c r="F2410" i="21" s="1"/>
  <c r="B2410" i="21"/>
  <c r="Q2409" i="21"/>
  <c r="P2409" i="21"/>
  <c r="O2409" i="21"/>
  <c r="M2409" i="21"/>
  <c r="T2409" i="21" s="1"/>
  <c r="E2409" i="21"/>
  <c r="D2409" i="21"/>
  <c r="C2409" i="21"/>
  <c r="F2409" i="21" s="1"/>
  <c r="B2409" i="21"/>
  <c r="Q2408" i="21"/>
  <c r="P2408" i="21"/>
  <c r="O2408" i="21"/>
  <c r="M2408" i="21"/>
  <c r="T2408" i="21" s="1"/>
  <c r="E2408" i="21"/>
  <c r="D2408" i="21"/>
  <c r="C2408" i="21"/>
  <c r="F2408" i="21" s="1"/>
  <c r="B2408" i="21"/>
  <c r="Q2407" i="21"/>
  <c r="P2407" i="21"/>
  <c r="O2407" i="21"/>
  <c r="M2407" i="21"/>
  <c r="T2407" i="21" s="1"/>
  <c r="E2407" i="21"/>
  <c r="D2407" i="21"/>
  <c r="C2407" i="21"/>
  <c r="F2407" i="21" s="1"/>
  <c r="B2407" i="21"/>
  <c r="Q2406" i="21"/>
  <c r="P2406" i="21"/>
  <c r="O2406" i="21"/>
  <c r="M2406" i="21"/>
  <c r="T2406" i="21" s="1"/>
  <c r="E2406" i="21"/>
  <c r="D2406" i="21"/>
  <c r="C2406" i="21"/>
  <c r="F2406" i="21" s="1"/>
  <c r="B2406" i="21"/>
  <c r="B2405" i="21"/>
  <c r="C2405" i="21"/>
  <c r="F2405" i="21" s="1"/>
  <c r="D2405" i="21"/>
  <c r="E2405" i="21"/>
  <c r="M2405" i="21"/>
  <c r="S2405" i="21" s="1"/>
  <c r="O2405" i="21"/>
  <c r="P2405" i="21"/>
  <c r="Q2405" i="21"/>
  <c r="B2404" i="21"/>
  <c r="C2404" i="21"/>
  <c r="F2404" i="21" s="1"/>
  <c r="D2404" i="21"/>
  <c r="E2404" i="21"/>
  <c r="M2404" i="21"/>
  <c r="S2404" i="21" s="1"/>
  <c r="O2404" i="21"/>
  <c r="P2404" i="21"/>
  <c r="Q2404" i="21"/>
  <c r="S2411" i="21" l="1"/>
  <c r="S2410" i="21"/>
  <c r="S2409" i="21"/>
  <c r="S2408" i="21"/>
  <c r="S2407" i="21"/>
  <c r="S2406" i="21"/>
  <c r="T2405" i="21"/>
  <c r="T2404" i="21"/>
  <c r="Q2403" i="21"/>
  <c r="P2403" i="21"/>
  <c r="O2403" i="21"/>
  <c r="M2403" i="21"/>
  <c r="T2403" i="21" s="1"/>
  <c r="E2403" i="21"/>
  <c r="D2403" i="21"/>
  <c r="C2403" i="21"/>
  <c r="F2403" i="21" s="1"/>
  <c r="B2403" i="21"/>
  <c r="Q2402" i="21"/>
  <c r="P2402" i="21"/>
  <c r="O2402" i="21"/>
  <c r="M2402" i="21"/>
  <c r="T2402" i="21" s="1"/>
  <c r="E2402" i="21"/>
  <c r="D2402" i="21"/>
  <c r="C2402" i="21"/>
  <c r="F2402" i="21" s="1"/>
  <c r="B2402" i="21"/>
  <c r="Q2401" i="21"/>
  <c r="P2401" i="21"/>
  <c r="O2401" i="21"/>
  <c r="M2401" i="21"/>
  <c r="T2401" i="21" s="1"/>
  <c r="E2401" i="21"/>
  <c r="D2401" i="21"/>
  <c r="C2401" i="21"/>
  <c r="F2401" i="21" s="1"/>
  <c r="B2401" i="21"/>
  <c r="Q2400" i="21"/>
  <c r="P2400" i="21"/>
  <c r="O2400" i="21"/>
  <c r="M2400" i="21"/>
  <c r="T2400" i="21" s="1"/>
  <c r="E2400" i="21"/>
  <c r="D2400" i="21"/>
  <c r="C2400" i="21"/>
  <c r="F2400" i="21" s="1"/>
  <c r="B2400" i="21"/>
  <c r="Q2399" i="21"/>
  <c r="P2399" i="21"/>
  <c r="O2399" i="21"/>
  <c r="M2399" i="21"/>
  <c r="T2399" i="21" s="1"/>
  <c r="E2399" i="21"/>
  <c r="D2399" i="21"/>
  <c r="C2399" i="21"/>
  <c r="F2399" i="21" s="1"/>
  <c r="B2399" i="21"/>
  <c r="B2398" i="21"/>
  <c r="C2398" i="21"/>
  <c r="F2398" i="21" s="1"/>
  <c r="D2398" i="21"/>
  <c r="E2398" i="21"/>
  <c r="M2398" i="21"/>
  <c r="T2398" i="21" s="1"/>
  <c r="O2398" i="21"/>
  <c r="P2398" i="21"/>
  <c r="Q2398" i="21"/>
  <c r="B2397" i="21"/>
  <c r="C2397" i="21"/>
  <c r="F2397" i="21" s="1"/>
  <c r="D2397" i="21"/>
  <c r="E2397" i="21"/>
  <c r="M2397" i="21"/>
  <c r="S2397" i="21" s="1"/>
  <c r="O2397" i="21"/>
  <c r="P2397" i="21"/>
  <c r="Q2397" i="21"/>
  <c r="Q2396" i="21"/>
  <c r="P2396" i="21"/>
  <c r="O2396" i="21"/>
  <c r="M2396" i="21"/>
  <c r="T2396" i="21" s="1"/>
  <c r="E2396" i="21"/>
  <c r="D2396" i="21"/>
  <c r="C2396" i="21"/>
  <c r="F2396" i="21" s="1"/>
  <c r="B2396" i="21"/>
  <c r="Q2395" i="21"/>
  <c r="P2395" i="21"/>
  <c r="O2395" i="21"/>
  <c r="M2395" i="21"/>
  <c r="T2395" i="21" s="1"/>
  <c r="E2395" i="21"/>
  <c r="D2395" i="21"/>
  <c r="C2395" i="21"/>
  <c r="F2395" i="21" s="1"/>
  <c r="B2395" i="21"/>
  <c r="Q2394" i="21"/>
  <c r="P2394" i="21"/>
  <c r="O2394" i="21"/>
  <c r="M2394" i="21"/>
  <c r="T2394" i="21" s="1"/>
  <c r="E2394" i="21"/>
  <c r="D2394" i="21"/>
  <c r="C2394" i="21"/>
  <c r="F2394" i="21" s="1"/>
  <c r="B2394" i="21"/>
  <c r="Q2393" i="21"/>
  <c r="P2393" i="21"/>
  <c r="O2393" i="21"/>
  <c r="M2393" i="21"/>
  <c r="T2393" i="21" s="1"/>
  <c r="E2393" i="21"/>
  <c r="D2393" i="21"/>
  <c r="C2393" i="21"/>
  <c r="F2393" i="21" s="1"/>
  <c r="B2393" i="21"/>
  <c r="Q2392" i="21"/>
  <c r="P2392" i="21"/>
  <c r="O2392" i="21"/>
  <c r="M2392" i="21"/>
  <c r="T2392" i="21" s="1"/>
  <c r="E2392" i="21"/>
  <c r="D2392" i="21"/>
  <c r="C2392" i="21"/>
  <c r="F2392" i="21" s="1"/>
  <c r="B2392" i="21"/>
  <c r="B2391" i="21"/>
  <c r="C2391" i="21"/>
  <c r="F2391" i="21" s="1"/>
  <c r="D2391" i="21"/>
  <c r="E2391" i="21"/>
  <c r="M2391" i="21"/>
  <c r="S2391" i="21" s="1"/>
  <c r="O2391" i="21"/>
  <c r="P2391" i="21"/>
  <c r="Q2391" i="21"/>
  <c r="Q2390" i="21"/>
  <c r="P2390" i="21"/>
  <c r="O2390" i="21"/>
  <c r="M2390" i="21"/>
  <c r="T2390" i="21" s="1"/>
  <c r="E2390" i="21"/>
  <c r="D2390" i="21"/>
  <c r="C2390" i="21"/>
  <c r="F2390" i="21" s="1"/>
  <c r="B2390" i="21"/>
  <c r="Q2389" i="21"/>
  <c r="P2389" i="21"/>
  <c r="O2389" i="21"/>
  <c r="M2389" i="21"/>
  <c r="T2389" i="21" s="1"/>
  <c r="E2389" i="21"/>
  <c r="D2389" i="21"/>
  <c r="C2389" i="21"/>
  <c r="F2389" i="21" s="1"/>
  <c r="B2389" i="21"/>
  <c r="Q2388" i="21"/>
  <c r="P2388" i="21"/>
  <c r="O2388" i="21"/>
  <c r="M2388" i="21"/>
  <c r="T2388" i="21" s="1"/>
  <c r="E2388" i="21"/>
  <c r="D2388" i="21"/>
  <c r="C2388" i="21"/>
  <c r="F2388" i="21" s="1"/>
  <c r="B2388" i="21"/>
  <c r="Q2387" i="21"/>
  <c r="P2387" i="21"/>
  <c r="O2387" i="21"/>
  <c r="M2387" i="21"/>
  <c r="T2387" i="21" s="1"/>
  <c r="E2387" i="21"/>
  <c r="D2387" i="21"/>
  <c r="C2387" i="21"/>
  <c r="F2387" i="21" s="1"/>
  <c r="B2387" i="21"/>
  <c r="Q2386" i="21"/>
  <c r="P2386" i="21"/>
  <c r="O2386" i="21"/>
  <c r="M2386" i="21"/>
  <c r="T2386" i="21" s="1"/>
  <c r="E2386" i="21"/>
  <c r="D2386" i="21"/>
  <c r="C2386" i="21"/>
  <c r="F2386" i="21" s="1"/>
  <c r="B2386" i="21"/>
  <c r="Q2385" i="21"/>
  <c r="P2385" i="21"/>
  <c r="O2385" i="21"/>
  <c r="M2385" i="21"/>
  <c r="S2385" i="21" s="1"/>
  <c r="E2385" i="21"/>
  <c r="D2385" i="21"/>
  <c r="C2385" i="21"/>
  <c r="F2385" i="21" s="1"/>
  <c r="B2385" i="21"/>
  <c r="Q2384" i="21"/>
  <c r="P2384" i="21"/>
  <c r="O2384" i="21"/>
  <c r="M2384" i="21"/>
  <c r="T2384" i="21" s="1"/>
  <c r="E2384" i="21"/>
  <c r="D2384" i="21"/>
  <c r="C2384" i="21"/>
  <c r="F2384" i="21" s="1"/>
  <c r="B2384" i="21"/>
  <c r="Q2383" i="21"/>
  <c r="P2383" i="21"/>
  <c r="O2383" i="21"/>
  <c r="M2383" i="21"/>
  <c r="S2383" i="21" s="1"/>
  <c r="E2383" i="21"/>
  <c r="D2383" i="21"/>
  <c r="C2383" i="21"/>
  <c r="F2383" i="21" s="1"/>
  <c r="B2383" i="21"/>
  <c r="S2402" i="21" l="1"/>
  <c r="S2403" i="21"/>
  <c r="S2401" i="21"/>
  <c r="S2400" i="21"/>
  <c r="S2399" i="21"/>
  <c r="S2398" i="21"/>
  <c r="T2397" i="21"/>
  <c r="S2396" i="21"/>
  <c r="S2395" i="21"/>
  <c r="S2388" i="21"/>
  <c r="S2389" i="21"/>
  <c r="S2394" i="21"/>
  <c r="T2383" i="21"/>
  <c r="S2393" i="21"/>
  <c r="T2385" i="21"/>
  <c r="S2386" i="21"/>
  <c r="S2392" i="21"/>
  <c r="T2391" i="21"/>
  <c r="S2384" i="21"/>
  <c r="S2387" i="21"/>
  <c r="S2390" i="21"/>
  <c r="Q2382" i="21" l="1"/>
  <c r="P2382" i="21"/>
  <c r="O2382" i="21"/>
  <c r="M2382" i="21"/>
  <c r="T2382" i="21" s="1"/>
  <c r="E2382" i="21"/>
  <c r="D2382" i="21"/>
  <c r="C2382" i="21"/>
  <c r="F2382" i="21" s="1"/>
  <c r="B2382" i="21"/>
  <c r="Q2381" i="21"/>
  <c r="P2381" i="21"/>
  <c r="O2381" i="21"/>
  <c r="M2381" i="21"/>
  <c r="T2381" i="21" s="1"/>
  <c r="E2381" i="21"/>
  <c r="D2381" i="21"/>
  <c r="C2381" i="21"/>
  <c r="F2381" i="21" s="1"/>
  <c r="B2381" i="21"/>
  <c r="Q2380" i="21"/>
  <c r="P2380" i="21"/>
  <c r="O2380" i="21"/>
  <c r="M2380" i="21"/>
  <c r="T2380" i="21" s="1"/>
  <c r="E2380" i="21"/>
  <c r="D2380" i="21"/>
  <c r="C2380" i="21"/>
  <c r="F2380" i="21" s="1"/>
  <c r="B2380" i="21"/>
  <c r="Q2379" i="21"/>
  <c r="P2379" i="21"/>
  <c r="O2379" i="21"/>
  <c r="M2379" i="21"/>
  <c r="T2379" i="21" s="1"/>
  <c r="E2379" i="21"/>
  <c r="D2379" i="21"/>
  <c r="C2379" i="21"/>
  <c r="F2379" i="21" s="1"/>
  <c r="B2379" i="21"/>
  <c r="Q2378" i="21"/>
  <c r="P2378" i="21"/>
  <c r="O2378" i="21"/>
  <c r="M2378" i="21"/>
  <c r="T2378" i="21" s="1"/>
  <c r="E2378" i="21"/>
  <c r="D2378" i="21"/>
  <c r="C2378" i="21"/>
  <c r="F2378" i="21" s="1"/>
  <c r="B2378" i="21"/>
  <c r="Q2377" i="21"/>
  <c r="P2377" i="21"/>
  <c r="O2377" i="21"/>
  <c r="M2377" i="21"/>
  <c r="T2377" i="21" s="1"/>
  <c r="E2377" i="21"/>
  <c r="D2377" i="21"/>
  <c r="C2377" i="21"/>
  <c r="F2377" i="21" s="1"/>
  <c r="B2377" i="21"/>
  <c r="B2376" i="21"/>
  <c r="C2376" i="21"/>
  <c r="F2376" i="21" s="1"/>
  <c r="D2376" i="21"/>
  <c r="E2376" i="21"/>
  <c r="M2376" i="21"/>
  <c r="S2376" i="21" s="1"/>
  <c r="O2376" i="21"/>
  <c r="P2376" i="21"/>
  <c r="Q2376" i="21"/>
  <c r="B2375" i="21"/>
  <c r="C2375" i="21"/>
  <c r="F2375" i="21" s="1"/>
  <c r="D2375" i="21"/>
  <c r="E2375" i="21"/>
  <c r="M2375" i="21"/>
  <c r="S2375" i="21" s="1"/>
  <c r="O2375" i="21"/>
  <c r="P2375" i="21"/>
  <c r="Q2375" i="21"/>
  <c r="B2374" i="21"/>
  <c r="C2374" i="21"/>
  <c r="F2374" i="21" s="1"/>
  <c r="D2374" i="21"/>
  <c r="E2374" i="21"/>
  <c r="M2374" i="21"/>
  <c r="T2374" i="21" s="1"/>
  <c r="O2374" i="21"/>
  <c r="P2374" i="21"/>
  <c r="Q2374" i="21"/>
  <c r="B2373" i="21"/>
  <c r="C2373" i="21"/>
  <c r="F2373" i="21" s="1"/>
  <c r="D2373" i="21"/>
  <c r="E2373" i="21"/>
  <c r="M2373" i="21"/>
  <c r="S2373" i="21" s="1"/>
  <c r="O2373" i="21"/>
  <c r="P2373" i="21"/>
  <c r="Q2373" i="21"/>
  <c r="B2372" i="21"/>
  <c r="C2372" i="21"/>
  <c r="F2372" i="21" s="1"/>
  <c r="D2372" i="21"/>
  <c r="E2372" i="21"/>
  <c r="M2372" i="21"/>
  <c r="S2372" i="21" s="1"/>
  <c r="O2372" i="21"/>
  <c r="P2372" i="21"/>
  <c r="Q2372" i="21"/>
  <c r="B2371" i="21"/>
  <c r="C2371" i="21"/>
  <c r="F2371" i="21" s="1"/>
  <c r="D2371" i="21"/>
  <c r="E2371" i="21"/>
  <c r="M2371" i="21"/>
  <c r="S2371" i="21" s="1"/>
  <c r="O2371" i="21"/>
  <c r="P2371" i="21"/>
  <c r="Q2371" i="21"/>
  <c r="B2370" i="21"/>
  <c r="C2370" i="21"/>
  <c r="F2370" i="21" s="1"/>
  <c r="D2370" i="21"/>
  <c r="E2370" i="21"/>
  <c r="M2370" i="21"/>
  <c r="S2370" i="21" s="1"/>
  <c r="O2370" i="21"/>
  <c r="P2370" i="21"/>
  <c r="Q2370" i="21"/>
  <c r="B2369" i="21"/>
  <c r="C2369" i="21"/>
  <c r="F2369" i="21" s="1"/>
  <c r="D2369" i="21"/>
  <c r="E2369" i="21"/>
  <c r="M2369" i="21"/>
  <c r="S2369" i="21" s="1"/>
  <c r="O2369" i="21"/>
  <c r="P2369" i="21"/>
  <c r="Q2369" i="21"/>
  <c r="B2368" i="21"/>
  <c r="C2368" i="21"/>
  <c r="F2368" i="21" s="1"/>
  <c r="D2368" i="21"/>
  <c r="E2368" i="21"/>
  <c r="M2368" i="21"/>
  <c r="S2368" i="21" s="1"/>
  <c r="O2368" i="21"/>
  <c r="P2368" i="21"/>
  <c r="Q2368" i="21"/>
  <c r="Q2367" i="21"/>
  <c r="P2367" i="21"/>
  <c r="O2367" i="21"/>
  <c r="M2367" i="21"/>
  <c r="T2367" i="21" s="1"/>
  <c r="E2367" i="21"/>
  <c r="D2367" i="21"/>
  <c r="C2367" i="21"/>
  <c r="F2367" i="21" s="1"/>
  <c r="B2367" i="21"/>
  <c r="Q2366" i="21"/>
  <c r="P2366" i="21"/>
  <c r="O2366" i="21"/>
  <c r="M2366" i="21"/>
  <c r="T2366" i="21" s="1"/>
  <c r="E2366" i="21"/>
  <c r="D2366" i="21"/>
  <c r="C2366" i="21"/>
  <c r="B2366" i="21"/>
  <c r="Q2365" i="21"/>
  <c r="P2365" i="21"/>
  <c r="O2365" i="21"/>
  <c r="M2365" i="21"/>
  <c r="T2365" i="21" s="1"/>
  <c r="E2365" i="21"/>
  <c r="D2365" i="21"/>
  <c r="C2365" i="21"/>
  <c r="B2365" i="21"/>
  <c r="Q2364" i="21"/>
  <c r="P2364" i="21"/>
  <c r="O2364" i="21"/>
  <c r="M2364" i="21"/>
  <c r="T2364" i="21" s="1"/>
  <c r="E2364" i="21"/>
  <c r="D2364" i="21"/>
  <c r="C2364" i="21"/>
  <c r="F2364" i="21" s="1"/>
  <c r="B2364" i="21"/>
  <c r="Q2363" i="21"/>
  <c r="P2363" i="21"/>
  <c r="O2363" i="21"/>
  <c r="M2363" i="21"/>
  <c r="S2363" i="21" s="1"/>
  <c r="E2363" i="21"/>
  <c r="D2363" i="21"/>
  <c r="C2363" i="21"/>
  <c r="F2363" i="21" s="1"/>
  <c r="B2363" i="21"/>
  <c r="S2382" i="21" l="1"/>
  <c r="S2381" i="21"/>
  <c r="S2380" i="21"/>
  <c r="S2379" i="21"/>
  <c r="S2378" i="21"/>
  <c r="S2377" i="21"/>
  <c r="T2375" i="21"/>
  <c r="T2376" i="21"/>
  <c r="S2374" i="21"/>
  <c r="T2373" i="21"/>
  <c r="T2372" i="21"/>
  <c r="T2371" i="21"/>
  <c r="T2370" i="21"/>
  <c r="T2369" i="21"/>
  <c r="T2368" i="21"/>
  <c r="F2366" i="21"/>
  <c r="F2365" i="21"/>
  <c r="S2367" i="21"/>
  <c r="S2366" i="21"/>
  <c r="S2365" i="21"/>
  <c r="T2363" i="21"/>
  <c r="S2364" i="21"/>
  <c r="B2362" i="21" l="1"/>
  <c r="C2362" i="21"/>
  <c r="F2362" i="21" s="1"/>
  <c r="D2362" i="21"/>
  <c r="E2362" i="21"/>
  <c r="M2362" i="21"/>
  <c r="S2362" i="21" s="1"/>
  <c r="O2362" i="21"/>
  <c r="P2362" i="21"/>
  <c r="Q2362" i="21"/>
  <c r="Q2361" i="21"/>
  <c r="P2361" i="21"/>
  <c r="O2361" i="21"/>
  <c r="M2361" i="21"/>
  <c r="T2361" i="21" s="1"/>
  <c r="E2361" i="21"/>
  <c r="D2361" i="21"/>
  <c r="C2361" i="21"/>
  <c r="F2361" i="21" s="1"/>
  <c r="B2361" i="21"/>
  <c r="B2360" i="21"/>
  <c r="C2360" i="21"/>
  <c r="F2360" i="21" s="1"/>
  <c r="D2360" i="21"/>
  <c r="E2360" i="21"/>
  <c r="M2360" i="21"/>
  <c r="S2360" i="21" s="1"/>
  <c r="O2360" i="21"/>
  <c r="P2360" i="21"/>
  <c r="Q2360" i="21"/>
  <c r="Q2359" i="21"/>
  <c r="P2359" i="21"/>
  <c r="O2359" i="21"/>
  <c r="M2359" i="21"/>
  <c r="T2359" i="21" s="1"/>
  <c r="E2359" i="21"/>
  <c r="D2359" i="21"/>
  <c r="C2359" i="21"/>
  <c r="F2359" i="21" s="1"/>
  <c r="B2359" i="21"/>
  <c r="Q2358" i="21"/>
  <c r="P2358" i="21"/>
  <c r="O2358" i="21"/>
  <c r="M2358" i="21"/>
  <c r="T2358" i="21" s="1"/>
  <c r="E2358" i="21"/>
  <c r="D2358" i="21"/>
  <c r="C2358" i="21"/>
  <c r="F2358" i="21" s="1"/>
  <c r="B2358" i="21"/>
  <c r="Q2357" i="21"/>
  <c r="P2357" i="21"/>
  <c r="O2357" i="21"/>
  <c r="M2357" i="21"/>
  <c r="T2357" i="21" s="1"/>
  <c r="E2357" i="21"/>
  <c r="D2357" i="21"/>
  <c r="C2357" i="21"/>
  <c r="F2357" i="21" s="1"/>
  <c r="B2357" i="21"/>
  <c r="T2362" i="21" l="1"/>
  <c r="S2361" i="21"/>
  <c r="T2360" i="21"/>
  <c r="S2357" i="21"/>
  <c r="S2359" i="21"/>
  <c r="S2358" i="21"/>
  <c r="B2356" i="21"/>
  <c r="C2356" i="21"/>
  <c r="F2356" i="21" s="1"/>
  <c r="D2356" i="21"/>
  <c r="E2356" i="21"/>
  <c r="M2356" i="21"/>
  <c r="S2356" i="21" s="1"/>
  <c r="O2356" i="21"/>
  <c r="P2356" i="21"/>
  <c r="Q2356" i="21"/>
  <c r="B2355" i="21"/>
  <c r="C2355" i="21"/>
  <c r="F2355" i="21" s="1"/>
  <c r="D2355" i="21"/>
  <c r="E2355" i="21"/>
  <c r="M2355" i="21"/>
  <c r="S2355" i="21" s="1"/>
  <c r="O2355" i="21"/>
  <c r="P2355" i="21"/>
  <c r="Q2355" i="21"/>
  <c r="B2354" i="21"/>
  <c r="C2354" i="21"/>
  <c r="F2354" i="21" s="1"/>
  <c r="D2354" i="21"/>
  <c r="E2354" i="21"/>
  <c r="M2354" i="21"/>
  <c r="T2354" i="21" s="1"/>
  <c r="O2354" i="21"/>
  <c r="P2354" i="21"/>
  <c r="Q2354" i="21"/>
  <c r="B2353" i="21"/>
  <c r="C2353" i="21"/>
  <c r="F2353" i="21" s="1"/>
  <c r="D2353" i="21"/>
  <c r="E2353" i="21"/>
  <c r="M2353" i="21"/>
  <c r="T2353" i="21" s="1"/>
  <c r="O2353" i="21"/>
  <c r="P2353" i="21"/>
  <c r="Q2353" i="21"/>
  <c r="T2356" i="21" l="1"/>
  <c r="T2355" i="21"/>
  <c r="S2354" i="21"/>
  <c r="S2353" i="21"/>
  <c r="Q2352" i="21" l="1"/>
  <c r="P2352" i="21"/>
  <c r="O2352" i="21"/>
  <c r="M2352" i="21"/>
  <c r="T2352" i="21" s="1"/>
  <c r="B2352" i="21"/>
  <c r="C2352" i="21"/>
  <c r="F2352" i="21" s="1"/>
  <c r="D2352" i="21"/>
  <c r="E2352" i="21"/>
  <c r="B2351" i="21"/>
  <c r="C2351" i="21"/>
  <c r="F2351" i="21" s="1"/>
  <c r="D2351" i="21"/>
  <c r="E2351" i="21"/>
  <c r="M2351" i="21"/>
  <c r="S2351" i="21" s="1"/>
  <c r="O2351" i="21"/>
  <c r="P2351" i="21"/>
  <c r="Q2351" i="21"/>
  <c r="Q2350" i="21"/>
  <c r="P2350" i="21"/>
  <c r="O2350" i="21"/>
  <c r="M2350" i="21"/>
  <c r="T2350" i="21" s="1"/>
  <c r="E2350" i="21"/>
  <c r="D2350" i="21"/>
  <c r="C2350" i="21"/>
  <c r="F2350" i="21" s="1"/>
  <c r="B2350" i="21"/>
  <c r="Q2349" i="21"/>
  <c r="P2349" i="21"/>
  <c r="O2349" i="21"/>
  <c r="M2349" i="21"/>
  <c r="T2349" i="21" s="1"/>
  <c r="E2349" i="21"/>
  <c r="D2349" i="21"/>
  <c r="C2349" i="21"/>
  <c r="F2349" i="21" s="1"/>
  <c r="B2349" i="21"/>
  <c r="Q2348" i="21"/>
  <c r="P2348" i="21"/>
  <c r="O2348" i="21"/>
  <c r="M2348" i="21"/>
  <c r="T2348" i="21" s="1"/>
  <c r="E2348" i="21"/>
  <c r="D2348" i="21"/>
  <c r="C2348" i="21"/>
  <c r="F2348" i="21" s="1"/>
  <c r="B2348" i="21"/>
  <c r="Q2347" i="21"/>
  <c r="P2347" i="21"/>
  <c r="O2347" i="21"/>
  <c r="M2347" i="21"/>
  <c r="T2347" i="21" s="1"/>
  <c r="E2347" i="21"/>
  <c r="D2347" i="21"/>
  <c r="C2347" i="21"/>
  <c r="F2347" i="21" s="1"/>
  <c r="B2347" i="21"/>
  <c r="Q2346" i="21"/>
  <c r="P2346" i="21"/>
  <c r="O2346" i="21"/>
  <c r="M2346" i="21"/>
  <c r="T2346" i="21" s="1"/>
  <c r="E2346" i="21"/>
  <c r="D2346" i="21"/>
  <c r="C2346" i="21"/>
  <c r="F2346" i="21" s="1"/>
  <c r="B2346" i="21"/>
  <c r="Q2345" i="21"/>
  <c r="P2345" i="21"/>
  <c r="O2345" i="21"/>
  <c r="M2345" i="21"/>
  <c r="T2345" i="21" s="1"/>
  <c r="E2345" i="21"/>
  <c r="D2345" i="21"/>
  <c r="C2345" i="21"/>
  <c r="F2345" i="21" s="1"/>
  <c r="B2345" i="21"/>
  <c r="Q2344" i="21"/>
  <c r="P2344" i="21"/>
  <c r="O2344" i="21"/>
  <c r="M2344" i="21"/>
  <c r="T2344" i="21" s="1"/>
  <c r="E2344" i="21"/>
  <c r="D2344" i="21"/>
  <c r="C2344" i="21"/>
  <c r="F2344" i="21" s="1"/>
  <c r="B2344" i="21"/>
  <c r="B2343" i="21"/>
  <c r="C2343" i="21"/>
  <c r="F2343" i="21" s="1"/>
  <c r="D2343" i="21"/>
  <c r="E2343" i="21"/>
  <c r="M2343" i="21"/>
  <c r="S2343" i="21" s="1"/>
  <c r="O2343" i="21"/>
  <c r="P2343" i="21"/>
  <c r="Q2343" i="21"/>
  <c r="B2342" i="21"/>
  <c r="C2342" i="21"/>
  <c r="F2342" i="21" s="1"/>
  <c r="D2342" i="21"/>
  <c r="E2342" i="21"/>
  <c r="M2342" i="21"/>
  <c r="S2342" i="21" s="1"/>
  <c r="O2342" i="21"/>
  <c r="P2342" i="21"/>
  <c r="Q2342" i="21"/>
  <c r="S2352" i="21" l="1"/>
  <c r="T2351" i="21"/>
  <c r="S2350" i="21"/>
  <c r="S2349" i="21"/>
  <c r="S2347" i="21"/>
  <c r="S2348" i="21"/>
  <c r="S2346" i="21"/>
  <c r="S2345" i="21"/>
  <c r="S2344" i="21"/>
  <c r="T2342" i="21"/>
  <c r="T2343" i="21"/>
  <c r="B2341" i="21"/>
  <c r="C2341" i="21"/>
  <c r="F2341" i="21" s="1"/>
  <c r="D2341" i="21"/>
  <c r="E2341" i="21"/>
  <c r="M2341" i="21"/>
  <c r="S2341" i="21" s="1"/>
  <c r="O2341" i="21"/>
  <c r="P2341" i="21"/>
  <c r="Q2341" i="21"/>
  <c r="B2340" i="21"/>
  <c r="C2340" i="21"/>
  <c r="F2340" i="21" s="1"/>
  <c r="D2340" i="21"/>
  <c r="E2340" i="21"/>
  <c r="M2340" i="21"/>
  <c r="S2340" i="21" s="1"/>
  <c r="O2340" i="21"/>
  <c r="P2340" i="21"/>
  <c r="Q2340" i="21"/>
  <c r="B2339" i="21"/>
  <c r="C2339" i="21"/>
  <c r="F2339" i="21" s="1"/>
  <c r="D2339" i="21"/>
  <c r="E2339" i="21"/>
  <c r="M2339" i="21"/>
  <c r="S2339" i="21" s="1"/>
  <c r="O2339" i="21"/>
  <c r="P2339" i="21"/>
  <c r="Q2339" i="21"/>
  <c r="B2338" i="21"/>
  <c r="C2338" i="21"/>
  <c r="F2338" i="21" s="1"/>
  <c r="D2338" i="21"/>
  <c r="E2338" i="21"/>
  <c r="M2338" i="21"/>
  <c r="S2338" i="21" s="1"/>
  <c r="O2338" i="21"/>
  <c r="P2338" i="21"/>
  <c r="Q2338" i="21"/>
  <c r="B2337" i="21"/>
  <c r="C2337" i="21"/>
  <c r="F2337" i="21" s="1"/>
  <c r="D2337" i="21"/>
  <c r="E2337" i="21"/>
  <c r="M2337" i="21"/>
  <c r="T2337" i="21" s="1"/>
  <c r="O2337" i="21"/>
  <c r="P2337" i="21"/>
  <c r="Q2337" i="21"/>
  <c r="T2341" i="21" l="1"/>
  <c r="T2340" i="21"/>
  <c r="T2339" i="21"/>
  <c r="T2338" i="21"/>
  <c r="S2337" i="21"/>
  <c r="B2336" i="21" l="1"/>
  <c r="C2336" i="21"/>
  <c r="F2336" i="21" s="1"/>
  <c r="D2336" i="21"/>
  <c r="E2336" i="21"/>
  <c r="M2336" i="21"/>
  <c r="S2336" i="21" s="1"/>
  <c r="O2336" i="21"/>
  <c r="P2336" i="21"/>
  <c r="Q2336" i="21"/>
  <c r="B2335" i="21"/>
  <c r="C2335" i="21"/>
  <c r="F2335" i="21" s="1"/>
  <c r="D2335" i="21"/>
  <c r="E2335" i="21"/>
  <c r="M2335" i="21"/>
  <c r="S2335" i="21" s="1"/>
  <c r="O2335" i="21"/>
  <c r="P2335" i="21"/>
  <c r="Q2335" i="21"/>
  <c r="B2334" i="21"/>
  <c r="C2334" i="21"/>
  <c r="F2334" i="21" s="1"/>
  <c r="D2334" i="21"/>
  <c r="E2334" i="21"/>
  <c r="M2334" i="21"/>
  <c r="S2334" i="21" s="1"/>
  <c r="O2334" i="21"/>
  <c r="P2334" i="21"/>
  <c r="Q2334" i="21"/>
  <c r="B2333" i="21"/>
  <c r="C2333" i="21"/>
  <c r="F2333" i="21" s="1"/>
  <c r="D2333" i="21"/>
  <c r="E2333" i="21"/>
  <c r="M2333" i="21"/>
  <c r="S2333" i="21" s="1"/>
  <c r="O2333" i="21"/>
  <c r="P2333" i="21"/>
  <c r="Q2333" i="21"/>
  <c r="M2332" i="21"/>
  <c r="S2332" i="21" s="1"/>
  <c r="O2332" i="21"/>
  <c r="P2332" i="21"/>
  <c r="Q2332" i="21"/>
  <c r="B2331" i="21"/>
  <c r="C2331" i="21"/>
  <c r="F2331" i="21" s="1"/>
  <c r="D2331" i="21"/>
  <c r="E2331" i="21"/>
  <c r="M2331" i="21"/>
  <c r="T2331" i="21" s="1"/>
  <c r="O2331" i="21"/>
  <c r="P2331" i="21"/>
  <c r="Q2331" i="21"/>
  <c r="B2330" i="21"/>
  <c r="C2330" i="21"/>
  <c r="F2330" i="21" s="1"/>
  <c r="D2330" i="21"/>
  <c r="E2330" i="21"/>
  <c r="M2330" i="21"/>
  <c r="S2330" i="21" s="1"/>
  <c r="O2330" i="21"/>
  <c r="P2330" i="21"/>
  <c r="Q2330" i="21"/>
  <c r="Q2329" i="21"/>
  <c r="P2329" i="21"/>
  <c r="O2329" i="21"/>
  <c r="M2329" i="21"/>
  <c r="T2329" i="21" s="1"/>
  <c r="E2329" i="21"/>
  <c r="D2329" i="21"/>
  <c r="C2329" i="21"/>
  <c r="F2329" i="21" s="1"/>
  <c r="B2329" i="21"/>
  <c r="Q2328" i="21"/>
  <c r="P2328" i="21"/>
  <c r="O2328" i="21"/>
  <c r="M2328" i="21"/>
  <c r="T2328" i="21" s="1"/>
  <c r="E2328" i="21"/>
  <c r="D2328" i="21"/>
  <c r="C2328" i="21"/>
  <c r="F2328" i="21" s="1"/>
  <c r="B2328" i="21"/>
  <c r="Q2327" i="21"/>
  <c r="P2327" i="21"/>
  <c r="O2327" i="21"/>
  <c r="M2327" i="21"/>
  <c r="T2327" i="21" s="1"/>
  <c r="E2327" i="21"/>
  <c r="D2327" i="21"/>
  <c r="C2327" i="21"/>
  <c r="F2327" i="21" s="1"/>
  <c r="B2327" i="21"/>
  <c r="Q2326" i="21"/>
  <c r="P2326" i="21"/>
  <c r="O2326" i="21"/>
  <c r="M2326" i="21"/>
  <c r="T2326" i="21" s="1"/>
  <c r="E2326" i="21"/>
  <c r="D2326" i="21"/>
  <c r="C2326" i="21"/>
  <c r="F2326" i="21" s="1"/>
  <c r="B2326" i="21"/>
  <c r="Q2325" i="21"/>
  <c r="P2325" i="21"/>
  <c r="O2325" i="21"/>
  <c r="M2325" i="21"/>
  <c r="T2325" i="21" s="1"/>
  <c r="E2325" i="21"/>
  <c r="D2325" i="21"/>
  <c r="C2325" i="21"/>
  <c r="F2325" i="21" s="1"/>
  <c r="B2325" i="21"/>
  <c r="Q2324" i="21"/>
  <c r="P2324" i="21"/>
  <c r="O2324" i="21"/>
  <c r="M2324" i="21"/>
  <c r="T2324" i="21" s="1"/>
  <c r="E2324" i="21"/>
  <c r="D2324" i="21"/>
  <c r="C2324" i="21"/>
  <c r="F2324" i="21" s="1"/>
  <c r="B2324" i="21"/>
  <c r="Q2323" i="21"/>
  <c r="P2323" i="21"/>
  <c r="O2323" i="21"/>
  <c r="M2323" i="21"/>
  <c r="T2323" i="21" s="1"/>
  <c r="E2323" i="21"/>
  <c r="D2323" i="21"/>
  <c r="C2323" i="21"/>
  <c r="F2323" i="21" s="1"/>
  <c r="B2323" i="21"/>
  <c r="Q2322" i="21"/>
  <c r="P2322" i="21"/>
  <c r="O2322" i="21"/>
  <c r="M2322" i="21"/>
  <c r="T2322" i="21" s="1"/>
  <c r="E2322" i="21"/>
  <c r="D2322" i="21"/>
  <c r="C2322" i="21"/>
  <c r="F2322" i="21" s="1"/>
  <c r="B2322" i="21"/>
  <c r="Q2321" i="21"/>
  <c r="P2321" i="21"/>
  <c r="O2321" i="21"/>
  <c r="M2321" i="21"/>
  <c r="T2321" i="21" s="1"/>
  <c r="E2321" i="21"/>
  <c r="D2321" i="21"/>
  <c r="C2321" i="21"/>
  <c r="F2321" i="21" s="1"/>
  <c r="B2321" i="21"/>
  <c r="Q2320" i="21"/>
  <c r="P2320" i="21"/>
  <c r="O2320" i="21"/>
  <c r="M2320" i="21"/>
  <c r="T2320" i="21" s="1"/>
  <c r="E2320" i="21"/>
  <c r="D2320" i="21"/>
  <c r="C2320" i="21"/>
  <c r="F2320" i="21" s="1"/>
  <c r="B2320" i="21"/>
  <c r="Q2319" i="21"/>
  <c r="P2319" i="21"/>
  <c r="O2319" i="21"/>
  <c r="M2319" i="21"/>
  <c r="T2319" i="21" s="1"/>
  <c r="E2319" i="21"/>
  <c r="D2319" i="21"/>
  <c r="C2319" i="21"/>
  <c r="F2319" i="21" s="1"/>
  <c r="B2319" i="21"/>
  <c r="Q2318" i="21"/>
  <c r="P2318" i="21"/>
  <c r="O2318" i="21"/>
  <c r="M2318" i="21"/>
  <c r="T2318" i="21" s="1"/>
  <c r="E2318" i="21"/>
  <c r="D2318" i="21"/>
  <c r="C2318" i="21"/>
  <c r="F2318" i="21" s="1"/>
  <c r="B2318" i="21"/>
  <c r="Q2317" i="21"/>
  <c r="P2317" i="21"/>
  <c r="O2317" i="21"/>
  <c r="M2317" i="21"/>
  <c r="T2317" i="21" s="1"/>
  <c r="E2317" i="21"/>
  <c r="D2317" i="21"/>
  <c r="C2317" i="21"/>
  <c r="F2317" i="21" s="1"/>
  <c r="B2317" i="21"/>
  <c r="Q2316" i="21"/>
  <c r="P2316" i="21"/>
  <c r="O2316" i="21"/>
  <c r="M2316" i="21"/>
  <c r="T2316" i="21" s="1"/>
  <c r="E2316" i="21"/>
  <c r="D2316" i="21"/>
  <c r="C2316" i="21"/>
  <c r="F2316" i="21" s="1"/>
  <c r="B2316" i="21"/>
  <c r="B2315" i="21"/>
  <c r="C2315" i="21"/>
  <c r="F2315" i="21" s="1"/>
  <c r="D2315" i="21"/>
  <c r="E2315" i="21"/>
  <c r="M2315" i="21"/>
  <c r="S2315" i="21" s="1"/>
  <c r="O2315" i="21"/>
  <c r="P2315" i="21"/>
  <c r="Q2315" i="21"/>
  <c r="B2314" i="21"/>
  <c r="C2314" i="21"/>
  <c r="F2314" i="21" s="1"/>
  <c r="D2314" i="21"/>
  <c r="E2314" i="21"/>
  <c r="M2314" i="21"/>
  <c r="T2314" i="21" s="1"/>
  <c r="O2314" i="21"/>
  <c r="P2314" i="21"/>
  <c r="Q2314" i="21"/>
  <c r="B2313" i="21"/>
  <c r="C2313" i="21"/>
  <c r="F2313" i="21" s="1"/>
  <c r="D2313" i="21"/>
  <c r="E2313" i="21"/>
  <c r="M2313" i="21"/>
  <c r="S2313" i="21" s="1"/>
  <c r="O2313" i="21"/>
  <c r="P2313" i="21"/>
  <c r="Q2313" i="21"/>
  <c r="B2312" i="21"/>
  <c r="C2312" i="21"/>
  <c r="F2312" i="21" s="1"/>
  <c r="D2312" i="21"/>
  <c r="E2312" i="21"/>
  <c r="M2312" i="21"/>
  <c r="S2312" i="21" s="1"/>
  <c r="O2312" i="21"/>
  <c r="P2312" i="21"/>
  <c r="Q2312" i="21"/>
  <c r="T2312" i="21" l="1"/>
  <c r="T2336" i="21"/>
  <c r="T2335" i="21"/>
  <c r="T2334" i="21"/>
  <c r="T2333" i="21"/>
  <c r="S2331" i="21"/>
  <c r="T2332" i="21"/>
  <c r="T2330" i="21"/>
  <c r="S2329" i="21"/>
  <c r="S2328" i="21"/>
  <c r="S2327" i="21"/>
  <c r="S2326" i="21"/>
  <c r="S2325" i="21"/>
  <c r="S2324" i="21"/>
  <c r="S2323" i="21"/>
  <c r="S2322" i="21"/>
  <c r="S2321" i="21"/>
  <c r="S2320" i="21"/>
  <c r="S2319" i="21"/>
  <c r="S2318" i="21"/>
  <c r="S2317" i="21"/>
  <c r="S2316" i="21"/>
  <c r="T2315" i="21"/>
  <c r="S2314" i="21"/>
  <c r="T2313" i="21"/>
  <c r="B2311" i="21" l="1"/>
  <c r="C2311" i="21"/>
  <c r="F2311" i="21" s="1"/>
  <c r="D2311" i="21"/>
  <c r="E2311" i="21"/>
  <c r="M2311" i="21"/>
  <c r="S2311" i="21" s="1"/>
  <c r="O2311" i="21"/>
  <c r="P2311" i="21"/>
  <c r="Q2311" i="21"/>
  <c r="B2310" i="21"/>
  <c r="C2310" i="21"/>
  <c r="F2310" i="21" s="1"/>
  <c r="D2310" i="21"/>
  <c r="E2310" i="21"/>
  <c r="M2310" i="21"/>
  <c r="T2310" i="21" s="1"/>
  <c r="O2310" i="21"/>
  <c r="P2310" i="21"/>
  <c r="Q2310" i="21"/>
  <c r="B2309" i="21"/>
  <c r="C2309" i="21"/>
  <c r="F2309" i="21" s="1"/>
  <c r="D2309" i="21"/>
  <c r="E2309" i="21"/>
  <c r="M2309" i="21"/>
  <c r="S2309" i="21" s="1"/>
  <c r="O2309" i="21"/>
  <c r="P2309" i="21"/>
  <c r="Q2309" i="21"/>
  <c r="B2308" i="21"/>
  <c r="C2308" i="21"/>
  <c r="F2308" i="21" s="1"/>
  <c r="D2308" i="21"/>
  <c r="E2308" i="21"/>
  <c r="M2308" i="21"/>
  <c r="S2308" i="21" s="1"/>
  <c r="O2308" i="21"/>
  <c r="P2308" i="21"/>
  <c r="Q2308" i="21"/>
  <c r="B2307" i="21"/>
  <c r="C2307" i="21"/>
  <c r="F2307" i="21" s="1"/>
  <c r="D2307" i="21"/>
  <c r="E2307" i="21"/>
  <c r="M2307" i="21"/>
  <c r="S2307" i="21" s="1"/>
  <c r="O2307" i="21"/>
  <c r="P2307" i="21"/>
  <c r="Q2307" i="21"/>
  <c r="B2306" i="21"/>
  <c r="C2306" i="21"/>
  <c r="F2306" i="21" s="1"/>
  <c r="D2306" i="21"/>
  <c r="E2306" i="21"/>
  <c r="M2306" i="21"/>
  <c r="S2306" i="21" s="1"/>
  <c r="O2306" i="21"/>
  <c r="P2306" i="21"/>
  <c r="Q2306" i="21"/>
  <c r="B2305" i="21"/>
  <c r="C2305" i="21"/>
  <c r="F2305" i="21" s="1"/>
  <c r="D2305" i="21"/>
  <c r="E2305" i="21"/>
  <c r="M2305" i="21"/>
  <c r="S2305" i="21" s="1"/>
  <c r="O2305" i="21"/>
  <c r="P2305" i="21"/>
  <c r="Q2305" i="21"/>
  <c r="Q2304" i="21"/>
  <c r="P2304" i="21"/>
  <c r="O2304" i="21"/>
  <c r="M2304" i="21"/>
  <c r="T2304" i="21" s="1"/>
  <c r="E2304" i="21"/>
  <c r="D2304" i="21"/>
  <c r="C2304" i="21"/>
  <c r="F2304" i="21" s="1"/>
  <c r="B2304" i="21"/>
  <c r="B2303" i="21"/>
  <c r="C2303" i="21"/>
  <c r="F2303" i="21" s="1"/>
  <c r="D2303" i="21"/>
  <c r="E2303" i="21"/>
  <c r="M2303" i="21"/>
  <c r="S2303" i="21" s="1"/>
  <c r="O2303" i="21"/>
  <c r="P2303" i="21"/>
  <c r="Q2303" i="21"/>
  <c r="B2302" i="21"/>
  <c r="C2302" i="21"/>
  <c r="F2302" i="21" s="1"/>
  <c r="D2302" i="21"/>
  <c r="E2302" i="21"/>
  <c r="M2302" i="21"/>
  <c r="S2302" i="21" s="1"/>
  <c r="O2302" i="21"/>
  <c r="P2302" i="21"/>
  <c r="Q2302" i="21"/>
  <c r="B2301" i="21"/>
  <c r="C2301" i="21"/>
  <c r="F2301" i="21" s="1"/>
  <c r="D2301" i="21"/>
  <c r="E2301" i="21"/>
  <c r="M2301" i="21"/>
  <c r="S2301" i="21" s="1"/>
  <c r="O2301" i="21"/>
  <c r="P2301" i="21"/>
  <c r="Q2301" i="21"/>
  <c r="B2300" i="21"/>
  <c r="C2300" i="21"/>
  <c r="F2300" i="21" s="1"/>
  <c r="D2300" i="21"/>
  <c r="E2300" i="21"/>
  <c r="M2300" i="21"/>
  <c r="S2300" i="21" s="1"/>
  <c r="O2300" i="21"/>
  <c r="P2300" i="21"/>
  <c r="Q2300" i="21"/>
  <c r="B2299" i="21"/>
  <c r="C2299" i="21"/>
  <c r="F2299" i="21" s="1"/>
  <c r="D2299" i="21"/>
  <c r="E2299" i="21"/>
  <c r="M2299" i="21"/>
  <c r="S2299" i="21" s="1"/>
  <c r="O2299" i="21"/>
  <c r="P2299" i="21"/>
  <c r="Q2299" i="21"/>
  <c r="B2298" i="21"/>
  <c r="C2298" i="21"/>
  <c r="F2298" i="21" s="1"/>
  <c r="D2298" i="21"/>
  <c r="E2298" i="21"/>
  <c r="M2298" i="21"/>
  <c r="S2298" i="21" s="1"/>
  <c r="O2298" i="21"/>
  <c r="P2298" i="21"/>
  <c r="Q2298" i="21"/>
  <c r="B2297" i="21"/>
  <c r="C2297" i="21"/>
  <c r="F2297" i="21" s="1"/>
  <c r="D2297" i="21"/>
  <c r="E2297" i="21"/>
  <c r="M2297" i="21"/>
  <c r="S2297" i="21" s="1"/>
  <c r="O2297" i="21"/>
  <c r="P2297" i="21"/>
  <c r="Q2297" i="21"/>
  <c r="B2296" i="21"/>
  <c r="C2296" i="21"/>
  <c r="F2296" i="21" s="1"/>
  <c r="D2296" i="21"/>
  <c r="E2296" i="21"/>
  <c r="M2296" i="21"/>
  <c r="S2296" i="21" s="1"/>
  <c r="O2296" i="21"/>
  <c r="P2296" i="21"/>
  <c r="Q2296" i="21"/>
  <c r="B2295" i="21"/>
  <c r="C2295" i="21"/>
  <c r="F2295" i="21" s="1"/>
  <c r="D2295" i="21"/>
  <c r="E2295" i="21"/>
  <c r="M2295" i="21"/>
  <c r="S2295" i="21" s="1"/>
  <c r="O2295" i="21"/>
  <c r="P2295" i="21"/>
  <c r="Q2295" i="21"/>
  <c r="B2294" i="21"/>
  <c r="C2294" i="21"/>
  <c r="F2294" i="21" s="1"/>
  <c r="D2294" i="21"/>
  <c r="E2294" i="21"/>
  <c r="M2294" i="21"/>
  <c r="T2294" i="21" s="1"/>
  <c r="O2294" i="21"/>
  <c r="P2294" i="21"/>
  <c r="Q2294" i="21"/>
  <c r="B2293" i="21"/>
  <c r="C2293" i="21"/>
  <c r="F2293" i="21" s="1"/>
  <c r="D2293" i="21"/>
  <c r="E2293" i="21"/>
  <c r="M2293" i="21"/>
  <c r="T2293" i="21" s="1"/>
  <c r="O2293" i="21"/>
  <c r="P2293" i="21"/>
  <c r="Q2293" i="21"/>
  <c r="B2292" i="21"/>
  <c r="C2292" i="21"/>
  <c r="F2292" i="21" s="1"/>
  <c r="D2292" i="21"/>
  <c r="E2292" i="21"/>
  <c r="M2292" i="21"/>
  <c r="S2292" i="21" s="1"/>
  <c r="O2292" i="21"/>
  <c r="P2292" i="21"/>
  <c r="Q2292" i="21"/>
  <c r="B2291" i="21"/>
  <c r="C2291" i="21"/>
  <c r="F2291" i="21" s="1"/>
  <c r="D2291" i="21"/>
  <c r="E2291" i="21"/>
  <c r="M2291" i="21"/>
  <c r="S2291" i="21" s="1"/>
  <c r="O2291" i="21"/>
  <c r="P2291" i="21"/>
  <c r="Q2291" i="21"/>
  <c r="B2290" i="21"/>
  <c r="C2290" i="21"/>
  <c r="F2290" i="21" s="1"/>
  <c r="D2290" i="21"/>
  <c r="E2290" i="21"/>
  <c r="M2290" i="21"/>
  <c r="T2290" i="21" s="1"/>
  <c r="O2290" i="21"/>
  <c r="P2290" i="21"/>
  <c r="Q2290" i="21"/>
  <c r="B2289" i="21"/>
  <c r="C2289" i="21"/>
  <c r="F2289" i="21" s="1"/>
  <c r="D2289" i="21"/>
  <c r="E2289" i="21"/>
  <c r="M2289" i="21"/>
  <c r="S2289" i="21" s="1"/>
  <c r="O2289" i="21"/>
  <c r="P2289" i="21"/>
  <c r="Q2289" i="21"/>
  <c r="B2288" i="21"/>
  <c r="C2288" i="21"/>
  <c r="F2288" i="21" s="1"/>
  <c r="D2288" i="21"/>
  <c r="E2288" i="21"/>
  <c r="M2288" i="21"/>
  <c r="S2288" i="21" s="1"/>
  <c r="O2288" i="21"/>
  <c r="P2288" i="21"/>
  <c r="Q2288" i="21"/>
  <c r="B2287" i="21"/>
  <c r="C2287" i="21"/>
  <c r="F2287" i="21" s="1"/>
  <c r="D2287" i="21"/>
  <c r="E2287" i="21"/>
  <c r="M2287" i="21"/>
  <c r="S2287" i="21" s="1"/>
  <c r="O2287" i="21"/>
  <c r="P2287" i="21"/>
  <c r="Q2287" i="21"/>
  <c r="B2286" i="21"/>
  <c r="C2286" i="21"/>
  <c r="F2286" i="21" s="1"/>
  <c r="D2286" i="21"/>
  <c r="E2286" i="21"/>
  <c r="M2286" i="21"/>
  <c r="S2286" i="21" s="1"/>
  <c r="O2286" i="21"/>
  <c r="P2286" i="21"/>
  <c r="Q2286" i="21"/>
  <c r="M2285" i="21"/>
  <c r="S2285" i="21" s="1"/>
  <c r="O2285" i="21"/>
  <c r="P2285" i="21"/>
  <c r="Q2285" i="21"/>
  <c r="B2284" i="21"/>
  <c r="C2284" i="21"/>
  <c r="F2284" i="21" s="1"/>
  <c r="D2284" i="21"/>
  <c r="E2284" i="21"/>
  <c r="M2284" i="21"/>
  <c r="S2284" i="21" s="1"/>
  <c r="O2284" i="21"/>
  <c r="P2284" i="21"/>
  <c r="Q2284" i="21"/>
  <c r="B2283" i="21"/>
  <c r="C2283" i="21"/>
  <c r="F2283" i="21" s="1"/>
  <c r="D2283" i="21"/>
  <c r="E2283" i="21"/>
  <c r="M2283" i="21"/>
  <c r="S2283" i="21" s="1"/>
  <c r="O2283" i="21"/>
  <c r="P2283" i="21"/>
  <c r="Q2283" i="21"/>
  <c r="B2282" i="21"/>
  <c r="C2282" i="21"/>
  <c r="F2282" i="21" s="1"/>
  <c r="D2282" i="21"/>
  <c r="E2282" i="21"/>
  <c r="M2282" i="21"/>
  <c r="S2282" i="21" s="1"/>
  <c r="O2282" i="21"/>
  <c r="P2282" i="21"/>
  <c r="Q2282" i="21"/>
  <c r="B2281" i="21"/>
  <c r="C2281" i="21"/>
  <c r="F2281" i="21" s="1"/>
  <c r="D2281" i="21"/>
  <c r="E2281" i="21"/>
  <c r="M2281" i="21"/>
  <c r="S2281" i="21" s="1"/>
  <c r="O2281" i="21"/>
  <c r="P2281" i="21"/>
  <c r="Q2281" i="21"/>
  <c r="B2280" i="21"/>
  <c r="C2280" i="21"/>
  <c r="F2280" i="21" s="1"/>
  <c r="D2280" i="21"/>
  <c r="E2280" i="21"/>
  <c r="M2280" i="21"/>
  <c r="S2280" i="21" s="1"/>
  <c r="O2280" i="21"/>
  <c r="P2280" i="21"/>
  <c r="Q2280" i="21"/>
  <c r="B2279" i="21"/>
  <c r="C2279" i="21"/>
  <c r="F2279" i="21" s="1"/>
  <c r="D2279" i="21"/>
  <c r="E2279" i="21"/>
  <c r="M2279" i="21"/>
  <c r="T2279" i="21" s="1"/>
  <c r="O2279" i="21"/>
  <c r="P2279" i="21"/>
  <c r="Q2279" i="21"/>
  <c r="B2278" i="21"/>
  <c r="C2278" i="21"/>
  <c r="F2278" i="21" s="1"/>
  <c r="D2278" i="21"/>
  <c r="E2278" i="21"/>
  <c r="M2278" i="21"/>
  <c r="S2278" i="21" s="1"/>
  <c r="O2278" i="21"/>
  <c r="P2278" i="21"/>
  <c r="Q2278" i="21"/>
  <c r="B2277" i="21"/>
  <c r="C2277" i="21"/>
  <c r="F2277" i="21" s="1"/>
  <c r="D2277" i="21"/>
  <c r="E2277" i="21"/>
  <c r="M2277" i="21"/>
  <c r="S2277" i="21" s="1"/>
  <c r="O2277" i="21"/>
  <c r="P2277" i="21"/>
  <c r="Q2277" i="21"/>
  <c r="B2276" i="21"/>
  <c r="C2276" i="21"/>
  <c r="F2276" i="21" s="1"/>
  <c r="D2276" i="21"/>
  <c r="E2276" i="21"/>
  <c r="M2276" i="21"/>
  <c r="S2276" i="21" s="1"/>
  <c r="O2276" i="21"/>
  <c r="P2276" i="21"/>
  <c r="Q2276" i="21"/>
  <c r="B2275" i="21"/>
  <c r="C2275" i="21"/>
  <c r="F2275" i="21" s="1"/>
  <c r="D2275" i="21"/>
  <c r="E2275" i="21"/>
  <c r="M2275" i="21"/>
  <c r="T2275" i="21" s="1"/>
  <c r="O2275" i="21"/>
  <c r="P2275" i="21"/>
  <c r="Q2275" i="21"/>
  <c r="B2274" i="21"/>
  <c r="C2274" i="21"/>
  <c r="F2274" i="21" s="1"/>
  <c r="D2274" i="21"/>
  <c r="E2274" i="21"/>
  <c r="M2274" i="21"/>
  <c r="T2274" i="21" s="1"/>
  <c r="O2274" i="21"/>
  <c r="P2274" i="21"/>
  <c r="Q2274" i="21"/>
  <c r="B2273" i="21"/>
  <c r="C2273" i="21"/>
  <c r="F2273" i="21" s="1"/>
  <c r="D2273" i="21"/>
  <c r="E2273" i="21"/>
  <c r="M2273" i="21"/>
  <c r="S2273" i="21" s="1"/>
  <c r="O2273" i="21"/>
  <c r="P2273" i="21"/>
  <c r="Q2273" i="21"/>
  <c r="B2272" i="21"/>
  <c r="C2272" i="21"/>
  <c r="F2272" i="21" s="1"/>
  <c r="D2272" i="21"/>
  <c r="E2272" i="21"/>
  <c r="M2272" i="21"/>
  <c r="S2272" i="21" s="1"/>
  <c r="O2272" i="21"/>
  <c r="P2272" i="21"/>
  <c r="Q2272" i="21"/>
  <c r="B2271" i="21"/>
  <c r="C2271" i="21"/>
  <c r="F2271" i="21" s="1"/>
  <c r="D2271" i="21"/>
  <c r="E2271" i="21"/>
  <c r="M2271" i="21"/>
  <c r="S2271" i="21" s="1"/>
  <c r="O2271" i="21"/>
  <c r="P2271" i="21"/>
  <c r="Q2271" i="21"/>
  <c r="B2270" i="21"/>
  <c r="C2270" i="21"/>
  <c r="F2270" i="21" s="1"/>
  <c r="D2270" i="21"/>
  <c r="E2270" i="21"/>
  <c r="M2270" i="21"/>
  <c r="S2270" i="21" s="1"/>
  <c r="O2270" i="21"/>
  <c r="P2270" i="21"/>
  <c r="Q2270" i="21"/>
  <c r="B2269" i="21"/>
  <c r="C2269" i="21"/>
  <c r="F2269" i="21" s="1"/>
  <c r="D2269" i="21"/>
  <c r="E2269" i="21"/>
  <c r="M2269" i="21"/>
  <c r="S2269" i="21" s="1"/>
  <c r="O2269" i="21"/>
  <c r="P2269" i="21"/>
  <c r="Q2269" i="21"/>
  <c r="B2268" i="21"/>
  <c r="C2268" i="21"/>
  <c r="F2268" i="21" s="1"/>
  <c r="D2268" i="21"/>
  <c r="E2268" i="21"/>
  <c r="M2268" i="21"/>
  <c r="S2268" i="21" s="1"/>
  <c r="O2268" i="21"/>
  <c r="P2268" i="21"/>
  <c r="Q2268" i="21"/>
  <c r="B2267" i="21"/>
  <c r="C2267" i="21"/>
  <c r="F2267" i="21" s="1"/>
  <c r="D2267" i="21"/>
  <c r="E2267" i="21"/>
  <c r="M2267" i="21"/>
  <c r="S2267" i="21" s="1"/>
  <c r="O2267" i="21"/>
  <c r="P2267" i="21"/>
  <c r="Q2267" i="21"/>
  <c r="B2266" i="21"/>
  <c r="C2266" i="21"/>
  <c r="F2266" i="21" s="1"/>
  <c r="D2266" i="21"/>
  <c r="E2266" i="21"/>
  <c r="M2266" i="21"/>
  <c r="T2266" i="21" s="1"/>
  <c r="O2266" i="21"/>
  <c r="P2266" i="21"/>
  <c r="Q2266" i="21"/>
  <c r="T2311" i="21" l="1"/>
  <c r="S2310" i="21"/>
  <c r="T2309" i="21"/>
  <c r="T2308" i="21"/>
  <c r="T2307" i="21"/>
  <c r="T2306" i="21"/>
  <c r="T2305" i="21"/>
  <c r="S2304" i="21"/>
  <c r="T2303" i="21"/>
  <c r="T2302" i="21"/>
  <c r="T2301" i="21"/>
  <c r="T2300" i="21"/>
  <c r="T2298" i="21"/>
  <c r="T2299" i="21"/>
  <c r="T2297" i="21"/>
  <c r="T2295" i="21"/>
  <c r="T2296" i="21"/>
  <c r="S2294" i="21"/>
  <c r="S2293" i="21"/>
  <c r="T2292" i="21"/>
  <c r="T2291" i="21"/>
  <c r="S2290" i="21"/>
  <c r="T2289" i="21"/>
  <c r="T2288" i="21"/>
  <c r="T2287" i="21"/>
  <c r="T2284" i="21"/>
  <c r="T2272" i="21"/>
  <c r="T2286" i="21"/>
  <c r="T2285" i="21"/>
  <c r="T2282" i="21"/>
  <c r="T2283" i="21"/>
  <c r="T2281" i="21"/>
  <c r="T2280" i="21"/>
  <c r="S2279" i="21"/>
  <c r="T2278" i="21"/>
  <c r="T2277" i="21"/>
  <c r="T2276" i="21"/>
  <c r="S2275" i="21"/>
  <c r="S2274" i="21"/>
  <c r="T2273" i="21"/>
  <c r="T2271" i="21"/>
  <c r="T2270" i="21"/>
  <c r="T2269" i="21"/>
  <c r="T2268" i="21"/>
  <c r="T2267" i="21"/>
  <c r="S2266" i="21"/>
  <c r="B2265" i="21" l="1"/>
  <c r="C2265" i="21"/>
  <c r="F2265" i="21" s="1"/>
  <c r="D2265" i="21"/>
  <c r="E2265" i="21"/>
  <c r="M2265" i="21"/>
  <c r="S2265" i="21" s="1"/>
  <c r="O2265" i="21"/>
  <c r="P2265" i="21"/>
  <c r="Q2265" i="21"/>
  <c r="B2264" i="21"/>
  <c r="C2264" i="21"/>
  <c r="F2264" i="21" s="1"/>
  <c r="D2264" i="21"/>
  <c r="E2264" i="21"/>
  <c r="M2264" i="21"/>
  <c r="S2264" i="21" s="1"/>
  <c r="O2264" i="21"/>
  <c r="P2264" i="21"/>
  <c r="Q2264" i="21"/>
  <c r="B2263" i="21"/>
  <c r="C2263" i="21"/>
  <c r="F2263" i="21" s="1"/>
  <c r="D2263" i="21"/>
  <c r="E2263" i="21"/>
  <c r="M2263" i="21"/>
  <c r="S2263" i="21" s="1"/>
  <c r="O2263" i="21"/>
  <c r="P2263" i="21"/>
  <c r="Q2263" i="21"/>
  <c r="B2262" i="21"/>
  <c r="C2262" i="21"/>
  <c r="F2262" i="21" s="1"/>
  <c r="D2262" i="21"/>
  <c r="E2262" i="21"/>
  <c r="M2262" i="21"/>
  <c r="T2262" i="21" s="1"/>
  <c r="O2262" i="21"/>
  <c r="P2262" i="21"/>
  <c r="Q2262" i="21"/>
  <c r="B2261" i="21"/>
  <c r="C2261" i="21"/>
  <c r="F2261" i="21" s="1"/>
  <c r="D2261" i="21"/>
  <c r="E2261" i="21"/>
  <c r="M2261" i="21"/>
  <c r="S2261" i="21" s="1"/>
  <c r="O2261" i="21"/>
  <c r="P2261" i="21"/>
  <c r="Q2261" i="21"/>
  <c r="B2260" i="21"/>
  <c r="C2260" i="21"/>
  <c r="F2260" i="21" s="1"/>
  <c r="D2260" i="21"/>
  <c r="E2260" i="21"/>
  <c r="M2260" i="21"/>
  <c r="T2260" i="21" s="1"/>
  <c r="O2260" i="21"/>
  <c r="P2260" i="21"/>
  <c r="Q2260" i="21"/>
  <c r="B2259" i="21"/>
  <c r="C2259" i="21"/>
  <c r="F2259" i="21" s="1"/>
  <c r="D2259" i="21"/>
  <c r="E2259" i="21"/>
  <c r="M2259" i="21"/>
  <c r="T2259" i="21" s="1"/>
  <c r="O2259" i="21"/>
  <c r="P2259" i="21"/>
  <c r="Q2259" i="21"/>
  <c r="B2258" i="21"/>
  <c r="C2258" i="21"/>
  <c r="F2258" i="21" s="1"/>
  <c r="D2258" i="21"/>
  <c r="E2258" i="21"/>
  <c r="M2258" i="21"/>
  <c r="S2258" i="21" s="1"/>
  <c r="O2258" i="21"/>
  <c r="P2258" i="21"/>
  <c r="Q2258" i="21"/>
  <c r="T2265" i="21" l="1"/>
  <c r="T2264" i="21"/>
  <c r="T2263" i="21"/>
  <c r="S2262" i="21"/>
  <c r="T2258" i="21"/>
  <c r="T2261" i="21"/>
  <c r="S2260" i="21"/>
  <c r="S2259" i="21"/>
  <c r="Q2257" i="21" l="1"/>
  <c r="P2257" i="21"/>
  <c r="O2257" i="21"/>
  <c r="M2257" i="21"/>
  <c r="T2257" i="21" s="1"/>
  <c r="E2257" i="21"/>
  <c r="D2257" i="21"/>
  <c r="C2257" i="21"/>
  <c r="F2257" i="21" s="1"/>
  <c r="B2257" i="21"/>
  <c r="Q2256" i="21"/>
  <c r="P2256" i="21"/>
  <c r="O2256" i="21"/>
  <c r="M2256" i="21"/>
  <c r="T2256" i="21" s="1"/>
  <c r="E2256" i="21"/>
  <c r="D2256" i="21"/>
  <c r="C2256" i="21"/>
  <c r="F2256" i="21" s="1"/>
  <c r="B2256" i="21"/>
  <c r="Q2255" i="21"/>
  <c r="P2255" i="21"/>
  <c r="O2255" i="21"/>
  <c r="M2255" i="21"/>
  <c r="T2255" i="21" s="1"/>
  <c r="E2255" i="21"/>
  <c r="D2255" i="21"/>
  <c r="C2255" i="21"/>
  <c r="F2255" i="21" s="1"/>
  <c r="B2255" i="21"/>
  <c r="Q2254" i="21"/>
  <c r="P2254" i="21"/>
  <c r="O2254" i="21"/>
  <c r="M2254" i="21"/>
  <c r="T2254" i="21" s="1"/>
  <c r="E2254" i="21"/>
  <c r="D2254" i="21"/>
  <c r="C2254" i="21"/>
  <c r="F2254" i="21" s="1"/>
  <c r="B2254" i="21"/>
  <c r="Q2253" i="21"/>
  <c r="P2253" i="21"/>
  <c r="O2253" i="21"/>
  <c r="M2253" i="21"/>
  <c r="T2253" i="21" s="1"/>
  <c r="E2253" i="21"/>
  <c r="D2253" i="21"/>
  <c r="C2253" i="21"/>
  <c r="F2253" i="21" s="1"/>
  <c r="B2253" i="21"/>
  <c r="Q2252" i="21"/>
  <c r="P2252" i="21"/>
  <c r="O2252" i="21"/>
  <c r="M2252" i="21"/>
  <c r="T2252" i="21" s="1"/>
  <c r="E2252" i="21"/>
  <c r="D2252" i="21"/>
  <c r="C2252" i="21"/>
  <c r="F2252" i="21" s="1"/>
  <c r="B2252" i="21"/>
  <c r="Q2251" i="21"/>
  <c r="P2251" i="21"/>
  <c r="O2251" i="21"/>
  <c r="M2251" i="21"/>
  <c r="T2251" i="21" s="1"/>
  <c r="E2251" i="21"/>
  <c r="D2251" i="21"/>
  <c r="C2251" i="21"/>
  <c r="F2251" i="21" s="1"/>
  <c r="B2251" i="21"/>
  <c r="Q2250" i="21"/>
  <c r="P2250" i="21"/>
  <c r="O2250" i="21"/>
  <c r="M2250" i="21"/>
  <c r="T2250" i="21" s="1"/>
  <c r="E2250" i="21"/>
  <c r="D2250" i="21"/>
  <c r="C2250" i="21"/>
  <c r="F2250" i="21" s="1"/>
  <c r="B2250" i="21"/>
  <c r="Q2249" i="21"/>
  <c r="P2249" i="21"/>
  <c r="O2249" i="21"/>
  <c r="M2249" i="21"/>
  <c r="T2249" i="21" s="1"/>
  <c r="E2249" i="21"/>
  <c r="D2249" i="21"/>
  <c r="C2249" i="21"/>
  <c r="F2249" i="21" s="1"/>
  <c r="B2249" i="21"/>
  <c r="B2248" i="21"/>
  <c r="C2248" i="21"/>
  <c r="F2248" i="21" s="1"/>
  <c r="D2248" i="21"/>
  <c r="E2248" i="21"/>
  <c r="M2248" i="21"/>
  <c r="S2248" i="21" s="1"/>
  <c r="O2248" i="21"/>
  <c r="P2248" i="21"/>
  <c r="Q2248" i="21"/>
  <c r="B2247" i="21"/>
  <c r="C2247" i="21"/>
  <c r="F2247" i="21" s="1"/>
  <c r="D2247" i="21"/>
  <c r="E2247" i="21"/>
  <c r="M2247" i="21"/>
  <c r="S2247" i="21" s="1"/>
  <c r="O2247" i="21"/>
  <c r="P2247" i="21"/>
  <c r="Q2247" i="21"/>
  <c r="B2246" i="21"/>
  <c r="C2246" i="21"/>
  <c r="F2246" i="21" s="1"/>
  <c r="D2246" i="21"/>
  <c r="E2246" i="21"/>
  <c r="M2246" i="21"/>
  <c r="S2246" i="21" s="1"/>
  <c r="O2246" i="21"/>
  <c r="P2246" i="21"/>
  <c r="Q2246" i="21"/>
  <c r="B2245" i="21"/>
  <c r="C2245" i="21"/>
  <c r="F2245" i="21" s="1"/>
  <c r="D2245" i="21"/>
  <c r="E2245" i="21"/>
  <c r="M2245" i="21"/>
  <c r="S2245" i="21" s="1"/>
  <c r="O2245" i="21"/>
  <c r="P2245" i="21"/>
  <c r="Q2245" i="21"/>
  <c r="B2244" i="21"/>
  <c r="C2244" i="21"/>
  <c r="F2244" i="21" s="1"/>
  <c r="D2244" i="21"/>
  <c r="E2244" i="21"/>
  <c r="M2244" i="21"/>
  <c r="S2244" i="21" s="1"/>
  <c r="O2244" i="21"/>
  <c r="P2244" i="21"/>
  <c r="Q2244" i="21"/>
  <c r="B2243" i="21"/>
  <c r="C2243" i="21"/>
  <c r="F2243" i="21" s="1"/>
  <c r="D2243" i="21"/>
  <c r="E2243" i="21"/>
  <c r="M2243" i="21"/>
  <c r="T2243" i="21" s="1"/>
  <c r="O2243" i="21"/>
  <c r="P2243" i="21"/>
  <c r="Q2243" i="21"/>
  <c r="S2257" i="21" l="1"/>
  <c r="S2256" i="21"/>
  <c r="S2255" i="21"/>
  <c r="S2254" i="21"/>
  <c r="S2253" i="21"/>
  <c r="S2252" i="21"/>
  <c r="S2251" i="21"/>
  <c r="S2250" i="21"/>
  <c r="S2249" i="21"/>
  <c r="T2248" i="21"/>
  <c r="T2247" i="21"/>
  <c r="T2245" i="21"/>
  <c r="T2246" i="21"/>
  <c r="T2244" i="21"/>
  <c r="S2243" i="21"/>
  <c r="Q2242" i="21" l="1"/>
  <c r="P2242" i="21"/>
  <c r="O2242" i="21"/>
  <c r="M2242" i="21"/>
  <c r="S2242" i="21" s="1"/>
  <c r="E2242" i="21"/>
  <c r="D2242" i="21"/>
  <c r="C2242" i="21"/>
  <c r="F2242" i="21" s="1"/>
  <c r="B2242" i="21"/>
  <c r="Q2241" i="21"/>
  <c r="P2241" i="21"/>
  <c r="O2241" i="21"/>
  <c r="M2241" i="21"/>
  <c r="T2241" i="21" s="1"/>
  <c r="E2241" i="21"/>
  <c r="D2241" i="21"/>
  <c r="C2241" i="21"/>
  <c r="F2241" i="21" s="1"/>
  <c r="B2241" i="21"/>
  <c r="Q2240" i="21"/>
  <c r="P2240" i="21"/>
  <c r="O2240" i="21"/>
  <c r="M2240" i="21"/>
  <c r="T2240" i="21" s="1"/>
  <c r="E2240" i="21"/>
  <c r="D2240" i="21"/>
  <c r="C2240" i="21"/>
  <c r="F2240" i="21" s="1"/>
  <c r="B2240" i="21"/>
  <c r="Q2239" i="21"/>
  <c r="P2239" i="21"/>
  <c r="O2239" i="21"/>
  <c r="M2239" i="21"/>
  <c r="T2239" i="21" s="1"/>
  <c r="E2239" i="21"/>
  <c r="D2239" i="21"/>
  <c r="C2239" i="21"/>
  <c r="F2239" i="21" s="1"/>
  <c r="B2239" i="21"/>
  <c r="Q2238" i="21"/>
  <c r="P2238" i="21"/>
  <c r="O2238" i="21"/>
  <c r="M2238" i="21"/>
  <c r="T2238" i="21" s="1"/>
  <c r="E2238" i="21"/>
  <c r="D2238" i="21"/>
  <c r="C2238" i="21"/>
  <c r="F2238" i="21" s="1"/>
  <c r="B2238" i="21"/>
  <c r="Q2237" i="21"/>
  <c r="P2237" i="21"/>
  <c r="O2237" i="21"/>
  <c r="M2237" i="21"/>
  <c r="T2237" i="21" s="1"/>
  <c r="E2237" i="21"/>
  <c r="D2237" i="21"/>
  <c r="C2237" i="21"/>
  <c r="F2237" i="21" s="1"/>
  <c r="B2237" i="21"/>
  <c r="Q2236" i="21"/>
  <c r="P2236" i="21"/>
  <c r="O2236" i="21"/>
  <c r="M2236" i="21"/>
  <c r="T2236" i="21" s="1"/>
  <c r="E2236" i="21"/>
  <c r="D2236" i="21"/>
  <c r="C2236" i="21"/>
  <c r="F2236" i="21" s="1"/>
  <c r="B2236" i="21"/>
  <c r="Q2235" i="21"/>
  <c r="P2235" i="21"/>
  <c r="O2235" i="21"/>
  <c r="M2235" i="21"/>
  <c r="T2235" i="21" s="1"/>
  <c r="E2235" i="21"/>
  <c r="D2235" i="21"/>
  <c r="C2235" i="21"/>
  <c r="F2235" i="21" s="1"/>
  <c r="B2235" i="21"/>
  <c r="Q2234" i="21"/>
  <c r="P2234" i="21"/>
  <c r="O2234" i="21"/>
  <c r="M2234" i="21"/>
  <c r="T2234" i="21" s="1"/>
  <c r="E2234" i="21"/>
  <c r="D2234" i="21"/>
  <c r="C2234" i="21"/>
  <c r="F2234" i="21" s="1"/>
  <c r="B2234" i="21"/>
  <c r="Q2233" i="21"/>
  <c r="P2233" i="21"/>
  <c r="O2233" i="21"/>
  <c r="M2233" i="21"/>
  <c r="T2233" i="21" s="1"/>
  <c r="E2233" i="21"/>
  <c r="D2233" i="21"/>
  <c r="C2233" i="21"/>
  <c r="F2233" i="21" s="1"/>
  <c r="B2233" i="21"/>
  <c r="Q2232" i="21"/>
  <c r="P2232" i="21"/>
  <c r="O2232" i="21"/>
  <c r="M2232" i="21"/>
  <c r="T2232" i="21" s="1"/>
  <c r="E2232" i="21"/>
  <c r="D2232" i="21"/>
  <c r="C2232" i="21"/>
  <c r="F2232" i="21" s="1"/>
  <c r="B2232" i="21"/>
  <c r="B2231" i="21"/>
  <c r="Q2231" i="21"/>
  <c r="P2231" i="21"/>
  <c r="O2231" i="21"/>
  <c r="M2231" i="21"/>
  <c r="S2231" i="21" s="1"/>
  <c r="E2231" i="21"/>
  <c r="D2231" i="21"/>
  <c r="C2231" i="21"/>
  <c r="F2231" i="21" s="1"/>
  <c r="Q2230" i="21"/>
  <c r="P2230" i="21"/>
  <c r="O2230" i="21"/>
  <c r="M2230" i="21"/>
  <c r="T2230" i="21" s="1"/>
  <c r="E2230" i="21"/>
  <c r="D2230" i="21"/>
  <c r="C2230" i="21"/>
  <c r="F2230" i="21" s="1"/>
  <c r="B2230" i="21"/>
  <c r="Q2229" i="21"/>
  <c r="P2229" i="21"/>
  <c r="O2229" i="21"/>
  <c r="M2229" i="21"/>
  <c r="T2229" i="21" s="1"/>
  <c r="E2229" i="21"/>
  <c r="D2229" i="21"/>
  <c r="C2229" i="21"/>
  <c r="F2229" i="21" s="1"/>
  <c r="B2229" i="21"/>
  <c r="Q2228" i="21"/>
  <c r="P2228" i="21"/>
  <c r="O2228" i="21"/>
  <c r="M2228" i="21"/>
  <c r="T2228" i="21" s="1"/>
  <c r="E2228" i="21"/>
  <c r="D2228" i="21"/>
  <c r="C2228" i="21"/>
  <c r="F2228" i="21" s="1"/>
  <c r="B2228" i="21"/>
  <c r="Q2227" i="21"/>
  <c r="P2227" i="21"/>
  <c r="O2227" i="21"/>
  <c r="M2227" i="21"/>
  <c r="T2227" i="21" s="1"/>
  <c r="E2227" i="21"/>
  <c r="D2227" i="21"/>
  <c r="C2227" i="21"/>
  <c r="F2227" i="21" s="1"/>
  <c r="B2227" i="21"/>
  <c r="Q2226" i="21"/>
  <c r="P2226" i="21"/>
  <c r="O2226" i="21"/>
  <c r="M2226" i="21"/>
  <c r="T2226" i="21" s="1"/>
  <c r="E2226" i="21"/>
  <c r="D2226" i="21"/>
  <c r="C2226" i="21"/>
  <c r="F2226" i="21" s="1"/>
  <c r="B2226" i="21"/>
  <c r="Q2225" i="21"/>
  <c r="P2225" i="21"/>
  <c r="O2225" i="21"/>
  <c r="M2225" i="21"/>
  <c r="T2225" i="21" s="1"/>
  <c r="E2225" i="21"/>
  <c r="D2225" i="21"/>
  <c r="C2225" i="21"/>
  <c r="F2225" i="21" s="1"/>
  <c r="B2225" i="21"/>
  <c r="Q2224" i="21"/>
  <c r="P2224" i="21"/>
  <c r="O2224" i="21"/>
  <c r="M2224" i="21"/>
  <c r="T2224" i="21" s="1"/>
  <c r="E2224" i="21"/>
  <c r="D2224" i="21"/>
  <c r="C2224" i="21"/>
  <c r="F2224" i="21" s="1"/>
  <c r="B2224" i="21"/>
  <c r="B2223" i="21"/>
  <c r="C2223" i="21"/>
  <c r="F2223" i="21" s="1"/>
  <c r="D2223" i="21"/>
  <c r="E2223" i="21"/>
  <c r="M2223" i="21"/>
  <c r="S2223" i="21" s="1"/>
  <c r="O2223" i="21"/>
  <c r="P2223" i="21"/>
  <c r="Q2223" i="21"/>
  <c r="B2222" i="21"/>
  <c r="C2222" i="21"/>
  <c r="F2222" i="21" s="1"/>
  <c r="D2222" i="21"/>
  <c r="E2222" i="21"/>
  <c r="M2222" i="21"/>
  <c r="S2222" i="21" s="1"/>
  <c r="O2222" i="21"/>
  <c r="P2222" i="21"/>
  <c r="Q2222" i="21"/>
  <c r="B2221" i="21"/>
  <c r="C2221" i="21"/>
  <c r="F2221" i="21" s="1"/>
  <c r="D2221" i="21"/>
  <c r="E2221" i="21"/>
  <c r="M2221" i="21"/>
  <c r="S2221" i="21" s="1"/>
  <c r="O2221" i="21"/>
  <c r="P2221" i="21"/>
  <c r="Q2221" i="21"/>
  <c r="B2220" i="21"/>
  <c r="C2220" i="21"/>
  <c r="F2220" i="21" s="1"/>
  <c r="D2220" i="21"/>
  <c r="E2220" i="21"/>
  <c r="M2220" i="21"/>
  <c r="S2220" i="21" s="1"/>
  <c r="O2220" i="21"/>
  <c r="P2220" i="21"/>
  <c r="Q2220" i="21"/>
  <c r="B2219" i="21"/>
  <c r="C2219" i="21"/>
  <c r="F2219" i="21" s="1"/>
  <c r="D2219" i="21"/>
  <c r="E2219" i="21"/>
  <c r="M2219" i="21"/>
  <c r="S2219" i="21" s="1"/>
  <c r="O2219" i="21"/>
  <c r="P2219" i="21"/>
  <c r="Q2219" i="21"/>
  <c r="B2218" i="21"/>
  <c r="C2218" i="21"/>
  <c r="F2218" i="21" s="1"/>
  <c r="D2218" i="21"/>
  <c r="E2218" i="21"/>
  <c r="M2218" i="21"/>
  <c r="S2218" i="21" s="1"/>
  <c r="O2218" i="21"/>
  <c r="P2218" i="21"/>
  <c r="Q2218" i="21"/>
  <c r="B2217" i="21"/>
  <c r="C2217" i="21"/>
  <c r="F2217" i="21" s="1"/>
  <c r="D2217" i="21"/>
  <c r="E2217" i="21"/>
  <c r="M2217" i="21"/>
  <c r="T2217" i="21" s="1"/>
  <c r="O2217" i="21"/>
  <c r="P2217" i="21"/>
  <c r="Q2217" i="21"/>
  <c r="B2216" i="21"/>
  <c r="C2216" i="21"/>
  <c r="F2216" i="21" s="1"/>
  <c r="D2216" i="21"/>
  <c r="E2216" i="21"/>
  <c r="M2216" i="21"/>
  <c r="S2216" i="21" s="1"/>
  <c r="O2216" i="21"/>
  <c r="P2216" i="21"/>
  <c r="Q2216" i="21"/>
  <c r="B2215" i="21"/>
  <c r="C2215" i="21"/>
  <c r="F2215" i="21" s="1"/>
  <c r="D2215" i="21"/>
  <c r="E2215" i="21"/>
  <c r="M2215" i="21"/>
  <c r="S2215" i="21" s="1"/>
  <c r="O2215" i="21"/>
  <c r="P2215" i="21"/>
  <c r="Q2215" i="21"/>
  <c r="B2214" i="21"/>
  <c r="C2214" i="21"/>
  <c r="F2214" i="21" s="1"/>
  <c r="D2214" i="21"/>
  <c r="E2214" i="21"/>
  <c r="M2214" i="21"/>
  <c r="S2214" i="21" s="1"/>
  <c r="O2214" i="21"/>
  <c r="P2214" i="21"/>
  <c r="Q2214" i="21"/>
  <c r="B2213" i="21"/>
  <c r="C2213" i="21"/>
  <c r="F2213" i="21" s="1"/>
  <c r="D2213" i="21"/>
  <c r="E2213" i="21"/>
  <c r="M2213" i="21"/>
  <c r="S2213" i="21" s="1"/>
  <c r="O2213" i="21"/>
  <c r="P2213" i="21"/>
  <c r="Q2213" i="21"/>
  <c r="B2212" i="21"/>
  <c r="C2212" i="21"/>
  <c r="F2212" i="21" s="1"/>
  <c r="D2212" i="21"/>
  <c r="E2212" i="21"/>
  <c r="M2212" i="21"/>
  <c r="S2212" i="21" s="1"/>
  <c r="O2212" i="21"/>
  <c r="P2212" i="21"/>
  <c r="Q2212" i="21"/>
  <c r="B2211" i="21"/>
  <c r="C2211" i="21"/>
  <c r="F2211" i="21" s="1"/>
  <c r="D2211" i="21"/>
  <c r="E2211" i="21"/>
  <c r="M2211" i="21"/>
  <c r="S2211" i="21" s="1"/>
  <c r="O2211" i="21"/>
  <c r="P2211" i="21"/>
  <c r="Q2211" i="21"/>
  <c r="B2210" i="21"/>
  <c r="C2210" i="21"/>
  <c r="F2210" i="21" s="1"/>
  <c r="D2210" i="21"/>
  <c r="E2210" i="21"/>
  <c r="M2210" i="21"/>
  <c r="S2210" i="21" s="1"/>
  <c r="O2210" i="21"/>
  <c r="P2210" i="21"/>
  <c r="Q2210" i="21"/>
  <c r="T2242" i="21" l="1"/>
  <c r="S2241" i="21"/>
  <c r="S2240" i="21"/>
  <c r="S2239" i="21"/>
  <c r="S2238" i="21"/>
  <c r="S2237" i="21"/>
  <c r="S2236" i="21"/>
  <c r="S2235" i="21"/>
  <c r="S2234" i="21"/>
  <c r="S2233" i="21"/>
  <c r="S2232" i="21"/>
  <c r="T2231" i="21"/>
  <c r="S2230" i="21"/>
  <c r="S2229" i="21"/>
  <c r="S2228" i="21"/>
  <c r="S2227" i="21"/>
  <c r="S2226" i="21"/>
  <c r="S2225" i="21"/>
  <c r="T2223" i="21"/>
  <c r="S2224" i="21"/>
  <c r="T2222" i="21"/>
  <c r="T2220" i="21"/>
  <c r="T2221" i="21"/>
  <c r="T2219" i="21"/>
  <c r="T2218" i="21"/>
  <c r="S2217" i="21"/>
  <c r="T2216" i="21"/>
  <c r="T2215" i="21"/>
  <c r="T2214" i="21"/>
  <c r="T2213" i="21"/>
  <c r="T2212" i="21"/>
  <c r="T2211" i="21"/>
  <c r="T2210" i="21"/>
  <c r="Q2209" i="21" l="1"/>
  <c r="P2209" i="21"/>
  <c r="O2209" i="21"/>
  <c r="M2209" i="21"/>
  <c r="T2209" i="21" s="1"/>
  <c r="E2209" i="21"/>
  <c r="D2209" i="21"/>
  <c r="C2209" i="21"/>
  <c r="F2209" i="21" s="1"/>
  <c r="B2209" i="21"/>
  <c r="Q2208" i="21"/>
  <c r="P2208" i="21"/>
  <c r="O2208" i="21"/>
  <c r="M2208" i="21"/>
  <c r="T2208" i="21" s="1"/>
  <c r="E2208" i="21"/>
  <c r="D2208" i="21"/>
  <c r="C2208" i="21"/>
  <c r="F2208" i="21" s="1"/>
  <c r="B2208" i="21"/>
  <c r="Q2207" i="21"/>
  <c r="P2207" i="21"/>
  <c r="O2207" i="21"/>
  <c r="M2207" i="21"/>
  <c r="S2207" i="21" s="1"/>
  <c r="E2207" i="21"/>
  <c r="D2207" i="21"/>
  <c r="C2207" i="21"/>
  <c r="F2207" i="21" s="1"/>
  <c r="B2207" i="21"/>
  <c r="S2209" i="21" l="1"/>
  <c r="S2208" i="21"/>
  <c r="T2207" i="21"/>
  <c r="Q2206" i="21" l="1"/>
  <c r="P2206" i="21"/>
  <c r="O2206" i="21"/>
  <c r="M2206" i="21"/>
  <c r="T2206" i="21" s="1"/>
  <c r="E2206" i="21"/>
  <c r="D2206" i="21"/>
  <c r="C2206" i="21"/>
  <c r="F2206" i="21" s="1"/>
  <c r="B2206" i="21"/>
  <c r="B2205" i="21"/>
  <c r="C2205" i="21"/>
  <c r="F2205" i="21" s="1"/>
  <c r="D2205" i="21"/>
  <c r="E2205" i="21"/>
  <c r="M2205" i="21"/>
  <c r="S2205" i="21" s="1"/>
  <c r="O2205" i="21"/>
  <c r="P2205" i="21"/>
  <c r="Q2205" i="21"/>
  <c r="B2204" i="21"/>
  <c r="C2204" i="21"/>
  <c r="F2204" i="21" s="1"/>
  <c r="D2204" i="21"/>
  <c r="E2204" i="21"/>
  <c r="M2204" i="21"/>
  <c r="S2204" i="21" s="1"/>
  <c r="O2204" i="21"/>
  <c r="P2204" i="21"/>
  <c r="Q2204" i="21"/>
  <c r="B2203" i="21"/>
  <c r="C2203" i="21"/>
  <c r="F2203" i="21" s="1"/>
  <c r="D2203" i="21"/>
  <c r="E2203" i="21"/>
  <c r="M2203" i="21"/>
  <c r="T2203" i="21" s="1"/>
  <c r="O2203" i="21"/>
  <c r="P2203" i="21"/>
  <c r="Q2203" i="21"/>
  <c r="T2204" i="21" l="1"/>
  <c r="S2206" i="21"/>
  <c r="T2205" i="21"/>
  <c r="S2203" i="21"/>
  <c r="B2202" i="21"/>
  <c r="C2202" i="21"/>
  <c r="F2202" i="21" s="1"/>
  <c r="D2202" i="21"/>
  <c r="E2202" i="21"/>
  <c r="M2202" i="21"/>
  <c r="T2202" i="21" s="1"/>
  <c r="O2202" i="21"/>
  <c r="P2202" i="21"/>
  <c r="Q2202" i="21"/>
  <c r="B2201" i="21"/>
  <c r="C2201" i="21"/>
  <c r="F2201" i="21" s="1"/>
  <c r="D2201" i="21"/>
  <c r="E2201" i="21"/>
  <c r="M2201" i="21"/>
  <c r="S2201" i="21" s="1"/>
  <c r="O2201" i="21"/>
  <c r="P2201" i="21"/>
  <c r="Q2201" i="21"/>
  <c r="B2200" i="21"/>
  <c r="C2200" i="21"/>
  <c r="F2200" i="21" s="1"/>
  <c r="D2200" i="21"/>
  <c r="E2200" i="21"/>
  <c r="M2200" i="21"/>
  <c r="T2200" i="21" s="1"/>
  <c r="O2200" i="21"/>
  <c r="P2200" i="21"/>
  <c r="Q2200" i="21"/>
  <c r="B2199" i="21"/>
  <c r="C2199" i="21"/>
  <c r="F2199" i="21" s="1"/>
  <c r="D2199" i="21"/>
  <c r="E2199" i="21"/>
  <c r="M2199" i="21"/>
  <c r="T2199" i="21" s="1"/>
  <c r="O2199" i="21"/>
  <c r="P2199" i="21"/>
  <c r="Q2199" i="21"/>
  <c r="S2202" i="21" l="1"/>
  <c r="T2201" i="21"/>
  <c r="S2200" i="21"/>
  <c r="S2199" i="21"/>
  <c r="B2198" i="21"/>
  <c r="C2198" i="21"/>
  <c r="F2198" i="21" s="1"/>
  <c r="D2198" i="21"/>
  <c r="E2198" i="21"/>
  <c r="M2198" i="21"/>
  <c r="S2198" i="21" s="1"/>
  <c r="O2198" i="21"/>
  <c r="P2198" i="21"/>
  <c r="Q2198" i="21"/>
  <c r="B2197" i="21"/>
  <c r="C2197" i="21"/>
  <c r="F2197" i="21" s="1"/>
  <c r="D2197" i="21"/>
  <c r="E2197" i="21"/>
  <c r="M2197" i="21"/>
  <c r="T2197" i="21" s="1"/>
  <c r="O2197" i="21"/>
  <c r="P2197" i="21"/>
  <c r="Q2197" i="21"/>
  <c r="B2196" i="21"/>
  <c r="C2196" i="21"/>
  <c r="F2196" i="21" s="1"/>
  <c r="D2196" i="21"/>
  <c r="E2196" i="21"/>
  <c r="M2196" i="21"/>
  <c r="T2196" i="21" s="1"/>
  <c r="O2196" i="21"/>
  <c r="P2196" i="21"/>
  <c r="Q2196" i="21"/>
  <c r="B2195" i="21"/>
  <c r="C2195" i="21"/>
  <c r="F2195" i="21" s="1"/>
  <c r="D2195" i="21"/>
  <c r="E2195" i="21"/>
  <c r="M2195" i="21"/>
  <c r="T2195" i="21" s="1"/>
  <c r="O2195" i="21"/>
  <c r="P2195" i="21"/>
  <c r="Q2195" i="21"/>
  <c r="Q2194" i="21"/>
  <c r="P2194" i="21"/>
  <c r="O2194" i="21"/>
  <c r="M2194" i="21"/>
  <c r="T2194" i="21" s="1"/>
  <c r="E2194" i="21"/>
  <c r="D2194" i="21"/>
  <c r="C2194" i="21"/>
  <c r="F2194" i="21" s="1"/>
  <c r="B2194" i="21"/>
  <c r="Q2193" i="21"/>
  <c r="P2193" i="21"/>
  <c r="O2193" i="21"/>
  <c r="M2193" i="21"/>
  <c r="T2193" i="21" s="1"/>
  <c r="E2193" i="21"/>
  <c r="D2193" i="21"/>
  <c r="C2193" i="21"/>
  <c r="F2193" i="21" s="1"/>
  <c r="B2193" i="21"/>
  <c r="Q2192" i="21"/>
  <c r="P2192" i="21"/>
  <c r="O2192" i="21"/>
  <c r="M2192" i="21"/>
  <c r="T2192" i="21" s="1"/>
  <c r="E2192" i="21"/>
  <c r="D2192" i="21"/>
  <c r="C2192" i="21"/>
  <c r="F2192" i="21" s="1"/>
  <c r="B2192" i="21"/>
  <c r="Q2191" i="21"/>
  <c r="P2191" i="21"/>
  <c r="O2191" i="21"/>
  <c r="M2191" i="21"/>
  <c r="T2191" i="21" s="1"/>
  <c r="E2191" i="21"/>
  <c r="D2191" i="21"/>
  <c r="C2191" i="21"/>
  <c r="F2191" i="21" s="1"/>
  <c r="B2191" i="21"/>
  <c r="T2198" i="21" l="1"/>
  <c r="S2197" i="21"/>
  <c r="S2196" i="21"/>
  <c r="S2195" i="21"/>
  <c r="S2194" i="21"/>
  <c r="S2193" i="21"/>
  <c r="S2192" i="21"/>
  <c r="S2191" i="21"/>
  <c r="B2190" i="21" l="1"/>
  <c r="C2190" i="21"/>
  <c r="F2190" i="21" s="1"/>
  <c r="D2190" i="21"/>
  <c r="E2190" i="21"/>
  <c r="M2190" i="21"/>
  <c r="T2190" i="21" s="1"/>
  <c r="O2190" i="21"/>
  <c r="P2190" i="21"/>
  <c r="Q2190" i="21"/>
  <c r="Q2189" i="21"/>
  <c r="P2189" i="21"/>
  <c r="O2189" i="21"/>
  <c r="M2189" i="21"/>
  <c r="T2189" i="21" s="1"/>
  <c r="E2189" i="21"/>
  <c r="D2189" i="21"/>
  <c r="C2189" i="21"/>
  <c r="F2189" i="21" s="1"/>
  <c r="B2189" i="21"/>
  <c r="Q2188" i="21"/>
  <c r="P2188" i="21"/>
  <c r="O2188" i="21"/>
  <c r="M2188" i="21"/>
  <c r="T2188" i="21" s="1"/>
  <c r="E2188" i="21"/>
  <c r="D2188" i="21"/>
  <c r="C2188" i="21"/>
  <c r="F2188" i="21" s="1"/>
  <c r="B2188" i="21"/>
  <c r="Q2187" i="21"/>
  <c r="P2187" i="21"/>
  <c r="O2187" i="21"/>
  <c r="M2187" i="21"/>
  <c r="T2187" i="21" s="1"/>
  <c r="E2187" i="21"/>
  <c r="D2187" i="21"/>
  <c r="C2187" i="21"/>
  <c r="F2187" i="21" s="1"/>
  <c r="B2187" i="21"/>
  <c r="B2186" i="21"/>
  <c r="C2186" i="21"/>
  <c r="F2186" i="21" s="1"/>
  <c r="D2186" i="21"/>
  <c r="E2186" i="21"/>
  <c r="M2186" i="21"/>
  <c r="S2186" i="21" s="1"/>
  <c r="O2186" i="21"/>
  <c r="P2186" i="21"/>
  <c r="Q2186" i="21"/>
  <c r="B2185" i="21"/>
  <c r="C2185" i="21"/>
  <c r="F2185" i="21" s="1"/>
  <c r="D2185" i="21"/>
  <c r="E2185" i="21"/>
  <c r="M2185" i="21"/>
  <c r="S2185" i="21" s="1"/>
  <c r="O2185" i="21"/>
  <c r="P2185" i="21"/>
  <c r="Q2185" i="21"/>
  <c r="B2184" i="21"/>
  <c r="C2184" i="21"/>
  <c r="F2184" i="21" s="1"/>
  <c r="D2184" i="21"/>
  <c r="E2184" i="21"/>
  <c r="M2184" i="21"/>
  <c r="S2184" i="21" s="1"/>
  <c r="O2184" i="21"/>
  <c r="P2184" i="21"/>
  <c r="Q2184" i="21"/>
  <c r="B2183" i="21"/>
  <c r="C2183" i="21"/>
  <c r="F2183" i="21" s="1"/>
  <c r="D2183" i="21"/>
  <c r="E2183" i="21"/>
  <c r="M2183" i="21"/>
  <c r="T2183" i="21" s="1"/>
  <c r="O2183" i="21"/>
  <c r="P2183" i="21"/>
  <c r="Q2183" i="21"/>
  <c r="B2182" i="21"/>
  <c r="C2182" i="21"/>
  <c r="F2182" i="21" s="1"/>
  <c r="D2182" i="21"/>
  <c r="E2182" i="21"/>
  <c r="M2182" i="21"/>
  <c r="T2182" i="21" s="1"/>
  <c r="O2182" i="21"/>
  <c r="P2182" i="21"/>
  <c r="Q2182" i="21"/>
  <c r="B2181" i="21"/>
  <c r="C2181" i="21"/>
  <c r="F2181" i="21" s="1"/>
  <c r="D2181" i="21"/>
  <c r="E2181" i="21"/>
  <c r="M2181" i="21"/>
  <c r="S2181" i="21" s="1"/>
  <c r="O2181" i="21"/>
  <c r="P2181" i="21"/>
  <c r="Q2181" i="21"/>
  <c r="B2180" i="21"/>
  <c r="C2180" i="21"/>
  <c r="F2180" i="21" s="1"/>
  <c r="D2180" i="21"/>
  <c r="E2180" i="21"/>
  <c r="M2180" i="21"/>
  <c r="T2180" i="21" s="1"/>
  <c r="O2180" i="21"/>
  <c r="P2180" i="21"/>
  <c r="Q2180" i="21"/>
  <c r="B2179" i="21"/>
  <c r="C2179" i="21"/>
  <c r="F2179" i="21" s="1"/>
  <c r="D2179" i="21"/>
  <c r="E2179" i="21"/>
  <c r="M2179" i="21"/>
  <c r="T2179" i="21" s="1"/>
  <c r="O2179" i="21"/>
  <c r="P2179" i="21"/>
  <c r="Q2179" i="21"/>
  <c r="B2178" i="21"/>
  <c r="C2178" i="21"/>
  <c r="F2178" i="21" s="1"/>
  <c r="D2178" i="21"/>
  <c r="E2178" i="21"/>
  <c r="M2178" i="21"/>
  <c r="S2178" i="21" s="1"/>
  <c r="O2178" i="21"/>
  <c r="P2178" i="21"/>
  <c r="Q2178" i="21"/>
  <c r="S2190" i="21" l="1"/>
  <c r="S2179" i="21"/>
  <c r="T2184" i="21"/>
  <c r="S2189" i="21"/>
  <c r="S2188" i="21"/>
  <c r="S2187" i="21"/>
  <c r="S2180" i="21"/>
  <c r="T2186" i="21"/>
  <c r="T2185" i="21"/>
  <c r="S2183" i="21"/>
  <c r="S2182" i="21"/>
  <c r="T2181" i="21"/>
  <c r="T2178" i="21"/>
  <c r="B2177" i="21" l="1"/>
  <c r="C2177" i="21"/>
  <c r="F2177" i="21" s="1"/>
  <c r="D2177" i="21"/>
  <c r="E2177" i="21"/>
  <c r="M2177" i="21"/>
  <c r="S2177" i="21" s="1"/>
  <c r="O2177" i="21"/>
  <c r="P2177" i="21"/>
  <c r="Q2177" i="21"/>
  <c r="Q2176" i="21"/>
  <c r="P2176" i="21"/>
  <c r="O2176" i="21"/>
  <c r="M2176" i="21"/>
  <c r="T2176" i="21" s="1"/>
  <c r="E2176" i="21"/>
  <c r="D2176" i="21"/>
  <c r="C2176" i="21"/>
  <c r="F2176" i="21" s="1"/>
  <c r="B2176" i="21"/>
  <c r="B2175" i="21"/>
  <c r="C2175" i="21"/>
  <c r="F2175" i="21" s="1"/>
  <c r="D2175" i="21"/>
  <c r="E2175" i="21"/>
  <c r="M2175" i="21"/>
  <c r="S2175" i="21" s="1"/>
  <c r="O2175" i="21"/>
  <c r="P2175" i="21"/>
  <c r="Q2175" i="21"/>
  <c r="B2174" i="21"/>
  <c r="C2174" i="21"/>
  <c r="F2174" i="21" s="1"/>
  <c r="D2174" i="21"/>
  <c r="E2174" i="21"/>
  <c r="M2174" i="21"/>
  <c r="S2174" i="21" s="1"/>
  <c r="O2174" i="21"/>
  <c r="P2174" i="21"/>
  <c r="Q2174" i="21"/>
  <c r="B2173" i="21"/>
  <c r="C2173" i="21"/>
  <c r="F2173" i="21" s="1"/>
  <c r="D2173" i="21"/>
  <c r="E2173" i="21"/>
  <c r="M2173" i="21"/>
  <c r="S2173" i="21" s="1"/>
  <c r="O2173" i="21"/>
  <c r="P2173" i="21"/>
  <c r="Q2173" i="21"/>
  <c r="B2172" i="21"/>
  <c r="C2172" i="21"/>
  <c r="F2172" i="21" s="1"/>
  <c r="D2172" i="21"/>
  <c r="E2172" i="21"/>
  <c r="M2172" i="21"/>
  <c r="S2172" i="21" s="1"/>
  <c r="O2172" i="21"/>
  <c r="P2172" i="21"/>
  <c r="Q2172" i="21"/>
  <c r="T2177" i="21" l="1"/>
  <c r="S2176" i="21"/>
  <c r="T2175" i="21"/>
  <c r="T2174" i="21"/>
  <c r="T2173" i="21"/>
  <c r="T2172" i="21"/>
  <c r="B2171" i="21"/>
  <c r="C2171" i="21"/>
  <c r="F2171" i="21" s="1"/>
  <c r="D2171" i="21"/>
  <c r="E2171" i="21"/>
  <c r="M2171" i="21"/>
  <c r="S2171" i="21" s="1"/>
  <c r="O2171" i="21"/>
  <c r="P2171" i="21"/>
  <c r="Q2171" i="21"/>
  <c r="B2170" i="21"/>
  <c r="C2170" i="21"/>
  <c r="F2170" i="21" s="1"/>
  <c r="D2170" i="21"/>
  <c r="E2170" i="21"/>
  <c r="M2170" i="21"/>
  <c r="S2170" i="21" s="1"/>
  <c r="O2170" i="21"/>
  <c r="P2170" i="21"/>
  <c r="Q2170" i="21"/>
  <c r="B2169" i="21"/>
  <c r="C2169" i="21"/>
  <c r="F2169" i="21" s="1"/>
  <c r="D2169" i="21"/>
  <c r="E2169" i="21"/>
  <c r="M2169" i="21"/>
  <c r="S2169" i="21" s="1"/>
  <c r="O2169" i="21"/>
  <c r="P2169" i="21"/>
  <c r="Q2169" i="21"/>
  <c r="B2168" i="21"/>
  <c r="C2168" i="21"/>
  <c r="F2168" i="21" s="1"/>
  <c r="D2168" i="21"/>
  <c r="E2168" i="21"/>
  <c r="M2168" i="21"/>
  <c r="S2168" i="21" s="1"/>
  <c r="O2168" i="21"/>
  <c r="P2168" i="21"/>
  <c r="Q2168" i="21"/>
  <c r="B2167" i="21"/>
  <c r="C2167" i="21"/>
  <c r="F2167" i="21" s="1"/>
  <c r="D2167" i="21"/>
  <c r="E2167" i="21"/>
  <c r="M2167" i="21"/>
  <c r="S2167" i="21" s="1"/>
  <c r="O2167" i="21"/>
  <c r="P2167" i="21"/>
  <c r="Q2167" i="21"/>
  <c r="B2166" i="21"/>
  <c r="C2166" i="21"/>
  <c r="D2166" i="21"/>
  <c r="E2166" i="21"/>
  <c r="M2166" i="21"/>
  <c r="S2166" i="21" s="1"/>
  <c r="O2166" i="21"/>
  <c r="P2166" i="21"/>
  <c r="Q2166" i="21"/>
  <c r="Q2165" i="21"/>
  <c r="P2165" i="21"/>
  <c r="O2165" i="21"/>
  <c r="M2165" i="21"/>
  <c r="T2165" i="21" s="1"/>
  <c r="E2165" i="21"/>
  <c r="D2165" i="21"/>
  <c r="C2165" i="21"/>
  <c r="B2165" i="21"/>
  <c r="B2164" i="21"/>
  <c r="C2164" i="21"/>
  <c r="F2164" i="21" s="1"/>
  <c r="D2164" i="21"/>
  <c r="E2164" i="21"/>
  <c r="M2164" i="21"/>
  <c r="S2164" i="21" s="1"/>
  <c r="O2164" i="21"/>
  <c r="P2164" i="21"/>
  <c r="Q2164" i="21"/>
  <c r="Q2163" i="21"/>
  <c r="P2163" i="21"/>
  <c r="O2163" i="21"/>
  <c r="M2163" i="21"/>
  <c r="T2163" i="21" s="1"/>
  <c r="E2163" i="21"/>
  <c r="D2163" i="21"/>
  <c r="C2163" i="21"/>
  <c r="F2163" i="21" s="1"/>
  <c r="B2163" i="21"/>
  <c r="Q2162" i="21"/>
  <c r="P2162" i="21"/>
  <c r="O2162" i="21"/>
  <c r="M2162" i="21"/>
  <c r="T2162" i="21" s="1"/>
  <c r="E2162" i="21"/>
  <c r="D2162" i="21"/>
  <c r="C2162" i="21"/>
  <c r="F2162" i="21" s="1"/>
  <c r="B2162" i="21"/>
  <c r="Q2161" i="21"/>
  <c r="P2161" i="21"/>
  <c r="O2161" i="21"/>
  <c r="M2161" i="21"/>
  <c r="T2161" i="21" s="1"/>
  <c r="E2161" i="21"/>
  <c r="D2161" i="21"/>
  <c r="C2161" i="21"/>
  <c r="F2161" i="21" s="1"/>
  <c r="B2161" i="21"/>
  <c r="B2160" i="21"/>
  <c r="C2160" i="21"/>
  <c r="F2160" i="21" s="1"/>
  <c r="D2160" i="21"/>
  <c r="E2160" i="21"/>
  <c r="M2160" i="21"/>
  <c r="S2160" i="21" s="1"/>
  <c r="O2160" i="21"/>
  <c r="P2160" i="21"/>
  <c r="Q2160" i="21"/>
  <c r="B2159" i="21"/>
  <c r="C2159" i="21"/>
  <c r="F2159" i="21" s="1"/>
  <c r="D2159" i="21"/>
  <c r="E2159" i="21"/>
  <c r="M2159" i="21"/>
  <c r="S2159" i="21" s="1"/>
  <c r="O2159" i="21"/>
  <c r="P2159" i="21"/>
  <c r="Q2159" i="21"/>
  <c r="B2158" i="21"/>
  <c r="C2158" i="21"/>
  <c r="F2158" i="21" s="1"/>
  <c r="D2158" i="21"/>
  <c r="E2158" i="21"/>
  <c r="M2158" i="21"/>
  <c r="S2158" i="21" s="1"/>
  <c r="O2158" i="21"/>
  <c r="P2158" i="21"/>
  <c r="Q2158" i="21"/>
  <c r="B2157" i="21"/>
  <c r="C2157" i="21"/>
  <c r="F2157" i="21" s="1"/>
  <c r="D2157" i="21"/>
  <c r="E2157" i="21"/>
  <c r="M2157" i="21"/>
  <c r="S2157" i="21" s="1"/>
  <c r="O2157" i="21"/>
  <c r="P2157" i="21"/>
  <c r="Q2157" i="21"/>
  <c r="B2156" i="21"/>
  <c r="C2156" i="21"/>
  <c r="F2156" i="21" s="1"/>
  <c r="D2156" i="21"/>
  <c r="E2156" i="21"/>
  <c r="M2156" i="21"/>
  <c r="S2156" i="21" s="1"/>
  <c r="O2156" i="21"/>
  <c r="P2156" i="21"/>
  <c r="Q2156" i="21"/>
  <c r="B2155" i="21"/>
  <c r="C2155" i="21"/>
  <c r="F2155" i="21" s="1"/>
  <c r="D2155" i="21"/>
  <c r="E2155" i="21"/>
  <c r="M2155" i="21"/>
  <c r="S2155" i="21" s="1"/>
  <c r="O2155" i="21"/>
  <c r="P2155" i="21"/>
  <c r="Q2155" i="21"/>
  <c r="B2154" i="21"/>
  <c r="C2154" i="21"/>
  <c r="F2154" i="21" s="1"/>
  <c r="D2154" i="21"/>
  <c r="E2154" i="21"/>
  <c r="M2154" i="21"/>
  <c r="S2154" i="21" s="1"/>
  <c r="O2154" i="21"/>
  <c r="P2154" i="21"/>
  <c r="Q2154" i="21"/>
  <c r="B2153" i="21"/>
  <c r="C2153" i="21"/>
  <c r="F2153" i="21" s="1"/>
  <c r="D2153" i="21"/>
  <c r="E2153" i="21"/>
  <c r="M2153" i="21"/>
  <c r="S2153" i="21" s="1"/>
  <c r="O2153" i="21"/>
  <c r="P2153" i="21"/>
  <c r="Q2153" i="21"/>
  <c r="B2152" i="21"/>
  <c r="C2152" i="21"/>
  <c r="F2152" i="21" s="1"/>
  <c r="D2152" i="21"/>
  <c r="E2152" i="21"/>
  <c r="M2152" i="21"/>
  <c r="S2152" i="21" s="1"/>
  <c r="O2152" i="21"/>
  <c r="P2152" i="21"/>
  <c r="Q2152" i="21"/>
  <c r="B2151" i="21"/>
  <c r="C2151" i="21"/>
  <c r="F2151" i="21" s="1"/>
  <c r="D2151" i="21"/>
  <c r="E2151" i="21"/>
  <c r="M2151" i="21"/>
  <c r="T2151" i="21" s="1"/>
  <c r="O2151" i="21"/>
  <c r="P2151" i="21"/>
  <c r="Q2151" i="21"/>
  <c r="Q2150" i="21"/>
  <c r="P2150" i="21"/>
  <c r="O2150" i="21"/>
  <c r="M2150" i="21"/>
  <c r="T2150" i="21" s="1"/>
  <c r="E2150" i="21"/>
  <c r="D2150" i="21"/>
  <c r="C2150" i="21"/>
  <c r="F2150" i="21" s="1"/>
  <c r="B2150" i="21"/>
  <c r="B2149" i="21"/>
  <c r="C2149" i="21"/>
  <c r="F2149" i="21" s="1"/>
  <c r="D2149" i="21"/>
  <c r="E2149" i="21"/>
  <c r="M2149" i="21"/>
  <c r="S2149" i="21" s="1"/>
  <c r="O2149" i="21"/>
  <c r="P2149" i="21"/>
  <c r="Q2149" i="21"/>
  <c r="Q2148" i="21"/>
  <c r="P2148" i="21"/>
  <c r="O2148" i="21"/>
  <c r="M2148" i="21"/>
  <c r="T2148" i="21" s="1"/>
  <c r="E2148" i="21"/>
  <c r="D2148" i="21"/>
  <c r="C2148" i="21"/>
  <c r="F2148" i="21" s="1"/>
  <c r="B2148" i="21"/>
  <c r="Q2147" i="21"/>
  <c r="P2147" i="21"/>
  <c r="O2147" i="21"/>
  <c r="M2147" i="21"/>
  <c r="T2147" i="21" s="1"/>
  <c r="E2147" i="21"/>
  <c r="D2147" i="21"/>
  <c r="C2147" i="21"/>
  <c r="F2147" i="21" s="1"/>
  <c r="B2147" i="21"/>
  <c r="Q2146" i="21"/>
  <c r="P2146" i="21"/>
  <c r="O2146" i="21"/>
  <c r="M2146" i="21"/>
  <c r="T2146" i="21" s="1"/>
  <c r="E2146" i="21"/>
  <c r="D2146" i="21"/>
  <c r="C2146" i="21"/>
  <c r="F2146" i="21" s="1"/>
  <c r="B2146" i="21"/>
  <c r="T2166" i="21" l="1"/>
  <c r="T2169" i="21"/>
  <c r="T2171" i="21"/>
  <c r="T2170" i="21"/>
  <c r="T2168" i="21"/>
  <c r="T2167" i="21"/>
  <c r="F2166" i="21"/>
  <c r="F2165" i="21"/>
  <c r="T2164" i="21"/>
  <c r="T2153" i="21"/>
  <c r="S2165" i="21"/>
  <c r="S2163" i="21"/>
  <c r="S2162" i="21"/>
  <c r="S2161" i="21"/>
  <c r="T2160" i="21"/>
  <c r="T2158" i="21"/>
  <c r="T2159" i="21"/>
  <c r="T2157" i="21"/>
  <c r="T2155" i="21"/>
  <c r="T2156" i="21"/>
  <c r="T2154" i="21"/>
  <c r="T2152" i="21"/>
  <c r="T2149" i="21"/>
  <c r="S2151" i="21"/>
  <c r="S2150" i="21"/>
  <c r="S2148" i="21"/>
  <c r="S2147" i="21"/>
  <c r="S2146" i="21"/>
  <c r="B2145" i="21"/>
  <c r="C2145" i="21"/>
  <c r="F2145" i="21" s="1"/>
  <c r="D2145" i="21"/>
  <c r="E2145" i="21"/>
  <c r="M2145" i="21"/>
  <c r="S2145" i="21" s="1"/>
  <c r="O2145" i="21"/>
  <c r="P2145" i="21"/>
  <c r="Q2145" i="21"/>
  <c r="Q2144" i="21"/>
  <c r="P2144" i="21"/>
  <c r="O2144" i="21"/>
  <c r="M2144" i="21"/>
  <c r="T2144" i="21" s="1"/>
  <c r="E2144" i="21"/>
  <c r="D2144" i="21"/>
  <c r="C2144" i="21"/>
  <c r="F2144" i="21" s="1"/>
  <c r="B2144" i="21"/>
  <c r="Q2143" i="21"/>
  <c r="P2143" i="21"/>
  <c r="O2143" i="21"/>
  <c r="M2143" i="21"/>
  <c r="S2143" i="21" s="1"/>
  <c r="E2143" i="21"/>
  <c r="D2143" i="21"/>
  <c r="C2143" i="21"/>
  <c r="F2143" i="21" s="1"/>
  <c r="B2143" i="21"/>
  <c r="Q2142" i="21"/>
  <c r="P2142" i="21"/>
  <c r="O2142" i="21"/>
  <c r="M2142" i="21"/>
  <c r="T2142" i="21" s="1"/>
  <c r="E2142" i="21"/>
  <c r="D2142" i="21"/>
  <c r="C2142" i="21"/>
  <c r="F2142" i="21" s="1"/>
  <c r="B2142" i="21"/>
  <c r="Q2141" i="21"/>
  <c r="P2141" i="21"/>
  <c r="O2141" i="21"/>
  <c r="M2141" i="21"/>
  <c r="S2141" i="21" s="1"/>
  <c r="E2141" i="21"/>
  <c r="D2141" i="21"/>
  <c r="C2141" i="21"/>
  <c r="F2141" i="21" s="1"/>
  <c r="B2141" i="21"/>
  <c r="Q2140" i="21"/>
  <c r="P2140" i="21"/>
  <c r="O2140" i="21"/>
  <c r="M2140" i="21"/>
  <c r="T2140" i="21" s="1"/>
  <c r="E2140" i="21"/>
  <c r="D2140" i="21"/>
  <c r="C2140" i="21"/>
  <c r="F2140" i="21" s="1"/>
  <c r="B2140" i="21"/>
  <c r="B2139" i="21"/>
  <c r="C2139" i="21"/>
  <c r="F2139" i="21" s="1"/>
  <c r="D2139" i="21"/>
  <c r="E2139" i="21"/>
  <c r="M2139" i="21"/>
  <c r="S2139" i="21" s="1"/>
  <c r="O2139" i="21"/>
  <c r="P2139" i="21"/>
  <c r="Q2139" i="21"/>
  <c r="B2138" i="21"/>
  <c r="C2138" i="21"/>
  <c r="F2138" i="21" s="1"/>
  <c r="D2138" i="21"/>
  <c r="E2138" i="21"/>
  <c r="M2138" i="21"/>
  <c r="S2138" i="21" s="1"/>
  <c r="O2138" i="21"/>
  <c r="P2138" i="21"/>
  <c r="Q2138" i="21"/>
  <c r="B2137" i="21"/>
  <c r="C2137" i="21"/>
  <c r="F2137" i="21" s="1"/>
  <c r="D2137" i="21"/>
  <c r="E2137" i="21"/>
  <c r="M2137" i="21"/>
  <c r="S2137" i="21" s="1"/>
  <c r="O2137" i="21"/>
  <c r="P2137" i="21"/>
  <c r="Q2137" i="21"/>
  <c r="B2136" i="21"/>
  <c r="C2136" i="21"/>
  <c r="F2136" i="21" s="1"/>
  <c r="D2136" i="21"/>
  <c r="E2136" i="21"/>
  <c r="M2136" i="21"/>
  <c r="S2136" i="21" s="1"/>
  <c r="O2136" i="21"/>
  <c r="P2136" i="21"/>
  <c r="Q2136" i="21"/>
  <c r="B2135" i="21"/>
  <c r="C2135" i="21"/>
  <c r="F2135" i="21" s="1"/>
  <c r="D2135" i="21"/>
  <c r="E2135" i="21"/>
  <c r="M2135" i="21"/>
  <c r="S2135" i="21" s="1"/>
  <c r="O2135" i="21"/>
  <c r="P2135" i="21"/>
  <c r="Q2135" i="21"/>
  <c r="B2134" i="21"/>
  <c r="C2134" i="21"/>
  <c r="F2134" i="21" s="1"/>
  <c r="D2134" i="21"/>
  <c r="E2134" i="21"/>
  <c r="M2134" i="21"/>
  <c r="S2134" i="21" s="1"/>
  <c r="O2134" i="21"/>
  <c r="P2134" i="21"/>
  <c r="Q2134" i="21"/>
  <c r="Q2133" i="21"/>
  <c r="P2133" i="21"/>
  <c r="O2133" i="21"/>
  <c r="M2133" i="21"/>
  <c r="T2133" i="21" s="1"/>
  <c r="E2133" i="21"/>
  <c r="D2133" i="21"/>
  <c r="C2133" i="21"/>
  <c r="F2133" i="21" s="1"/>
  <c r="B2133" i="21"/>
  <c r="Q2132" i="21"/>
  <c r="P2132" i="21"/>
  <c r="O2132" i="21"/>
  <c r="M2132" i="21"/>
  <c r="T2132" i="21" s="1"/>
  <c r="E2132" i="21"/>
  <c r="D2132" i="21"/>
  <c r="C2132" i="21"/>
  <c r="F2132" i="21" s="1"/>
  <c r="B2132" i="21"/>
  <c r="B2131" i="21"/>
  <c r="C2131" i="21"/>
  <c r="F2131" i="21" s="1"/>
  <c r="D2131" i="21"/>
  <c r="E2131" i="21"/>
  <c r="M2131" i="21"/>
  <c r="S2131" i="21" s="1"/>
  <c r="O2131" i="21"/>
  <c r="P2131" i="21"/>
  <c r="Q2131" i="21"/>
  <c r="B2130" i="21"/>
  <c r="C2130" i="21"/>
  <c r="F2130" i="21" s="1"/>
  <c r="D2130" i="21"/>
  <c r="E2130" i="21"/>
  <c r="M2130" i="21"/>
  <c r="S2130" i="21" s="1"/>
  <c r="O2130" i="21"/>
  <c r="P2130" i="21"/>
  <c r="Q2130" i="21"/>
  <c r="B2129" i="21"/>
  <c r="C2129" i="21"/>
  <c r="F2129" i="21" s="1"/>
  <c r="D2129" i="21"/>
  <c r="E2129" i="21"/>
  <c r="M2129" i="21"/>
  <c r="S2129" i="21" s="1"/>
  <c r="O2129" i="21"/>
  <c r="P2129" i="21"/>
  <c r="Q2129" i="21"/>
  <c r="B2128" i="21"/>
  <c r="C2128" i="21"/>
  <c r="F2128" i="21" s="1"/>
  <c r="D2128" i="21"/>
  <c r="E2128" i="21"/>
  <c r="M2128" i="21"/>
  <c r="S2128" i="21" s="1"/>
  <c r="O2128" i="21"/>
  <c r="P2128" i="21"/>
  <c r="Q2128" i="21"/>
  <c r="B2127" i="21"/>
  <c r="C2127" i="21"/>
  <c r="F2127" i="21" s="1"/>
  <c r="D2127" i="21"/>
  <c r="E2127" i="21"/>
  <c r="M2127" i="21"/>
  <c r="S2127" i="21" s="1"/>
  <c r="O2127" i="21"/>
  <c r="P2127" i="21"/>
  <c r="Q2127" i="21"/>
  <c r="B2126" i="21"/>
  <c r="C2126" i="21"/>
  <c r="F2126" i="21" s="1"/>
  <c r="D2126" i="21"/>
  <c r="E2126" i="21"/>
  <c r="M2126" i="21"/>
  <c r="S2126" i="21" s="1"/>
  <c r="O2126" i="21"/>
  <c r="P2126" i="21"/>
  <c r="Q2126" i="21"/>
  <c r="B2125" i="21"/>
  <c r="C2125" i="21"/>
  <c r="F2125" i="21" s="1"/>
  <c r="D2125" i="21"/>
  <c r="E2125" i="21"/>
  <c r="M2125" i="21"/>
  <c r="S2125" i="21" s="1"/>
  <c r="O2125" i="21"/>
  <c r="P2125" i="21"/>
  <c r="Q2125" i="21"/>
  <c r="T2145" i="21" l="1"/>
  <c r="S2144" i="21"/>
  <c r="T2143" i="21"/>
  <c r="S2142" i="21"/>
  <c r="T2141" i="21"/>
  <c r="T2139" i="21"/>
  <c r="S2140" i="21"/>
  <c r="T2135" i="21"/>
  <c r="T2134" i="21"/>
  <c r="T2137" i="21"/>
  <c r="T2136" i="21"/>
  <c r="T2138" i="21"/>
  <c r="S2133" i="21"/>
  <c r="S2132" i="21"/>
  <c r="T2130" i="21"/>
  <c r="T2131" i="21"/>
  <c r="T2129" i="21"/>
  <c r="T2128" i="21"/>
  <c r="T2127" i="21"/>
  <c r="T2125" i="21"/>
  <c r="T2126" i="21"/>
  <c r="B2124" i="21" l="1"/>
  <c r="C2124" i="21"/>
  <c r="F2124" i="21" s="1"/>
  <c r="D2124" i="21"/>
  <c r="E2124" i="21"/>
  <c r="M2124" i="21"/>
  <c r="S2124" i="21" s="1"/>
  <c r="O2124" i="21"/>
  <c r="P2124" i="21"/>
  <c r="Q2124" i="21"/>
  <c r="B2123" i="21"/>
  <c r="C2123" i="21"/>
  <c r="F2123" i="21" s="1"/>
  <c r="D2123" i="21"/>
  <c r="E2123" i="21"/>
  <c r="M2123" i="21"/>
  <c r="T2123" i="21" s="1"/>
  <c r="O2123" i="21"/>
  <c r="P2123" i="21"/>
  <c r="Q2123" i="21"/>
  <c r="B2122" i="21"/>
  <c r="C2122" i="21"/>
  <c r="F2122" i="21" s="1"/>
  <c r="D2122" i="21"/>
  <c r="E2122" i="21"/>
  <c r="M2122" i="21"/>
  <c r="S2122" i="21" s="1"/>
  <c r="O2122" i="21"/>
  <c r="P2122" i="21"/>
  <c r="Q2122" i="21"/>
  <c r="B2121" i="21"/>
  <c r="C2121" i="21"/>
  <c r="F2121" i="21" s="1"/>
  <c r="D2121" i="21"/>
  <c r="E2121" i="21"/>
  <c r="M2121" i="21"/>
  <c r="S2121" i="21" s="1"/>
  <c r="O2121" i="21"/>
  <c r="P2121" i="21"/>
  <c r="Q2121" i="21"/>
  <c r="B2120" i="21"/>
  <c r="C2120" i="21"/>
  <c r="F2120" i="21" s="1"/>
  <c r="D2120" i="21"/>
  <c r="E2120" i="21"/>
  <c r="M2120" i="21"/>
  <c r="S2120" i="21" s="1"/>
  <c r="O2120" i="21"/>
  <c r="P2120" i="21"/>
  <c r="Q2120" i="21"/>
  <c r="B2119" i="21"/>
  <c r="C2119" i="21"/>
  <c r="D2119" i="21"/>
  <c r="E2119" i="21"/>
  <c r="M2119" i="21"/>
  <c r="S2119" i="21" s="1"/>
  <c r="O2119" i="21"/>
  <c r="P2119" i="21"/>
  <c r="Q2119" i="21"/>
  <c r="B2118" i="21"/>
  <c r="C2118" i="21"/>
  <c r="D2118" i="21"/>
  <c r="E2118" i="21"/>
  <c r="M2118" i="21"/>
  <c r="T2118" i="21" s="1"/>
  <c r="O2118" i="21"/>
  <c r="P2118" i="21"/>
  <c r="Q2118" i="21"/>
  <c r="B2117" i="21"/>
  <c r="C2117" i="21"/>
  <c r="F2117" i="21" s="1"/>
  <c r="D2117" i="21"/>
  <c r="E2117" i="21"/>
  <c r="M2117" i="21"/>
  <c r="S2117" i="21" s="1"/>
  <c r="O2117" i="21"/>
  <c r="P2117" i="21"/>
  <c r="Q2117" i="21"/>
  <c r="B2116" i="21"/>
  <c r="C2116" i="21"/>
  <c r="F2116" i="21" s="1"/>
  <c r="D2116" i="21"/>
  <c r="E2116" i="21"/>
  <c r="M2116" i="21"/>
  <c r="S2116" i="21" s="1"/>
  <c r="O2116" i="21"/>
  <c r="P2116" i="21"/>
  <c r="Q2116" i="21"/>
  <c r="B2115" i="21"/>
  <c r="C2115" i="21"/>
  <c r="F2115" i="21" s="1"/>
  <c r="D2115" i="21"/>
  <c r="E2115" i="21"/>
  <c r="M2115" i="21"/>
  <c r="S2115" i="21" s="1"/>
  <c r="O2115" i="21"/>
  <c r="P2115" i="21"/>
  <c r="Q2115" i="21"/>
  <c r="B2114" i="21"/>
  <c r="C2114" i="21"/>
  <c r="F2114" i="21" s="1"/>
  <c r="D2114" i="21"/>
  <c r="E2114" i="21"/>
  <c r="M2114" i="21"/>
  <c r="S2114" i="21" s="1"/>
  <c r="O2114" i="21"/>
  <c r="P2114" i="21"/>
  <c r="Q2114" i="21"/>
  <c r="B2113" i="21"/>
  <c r="C2113" i="21"/>
  <c r="F2113" i="21" s="1"/>
  <c r="D2113" i="21"/>
  <c r="E2113" i="21"/>
  <c r="M2113" i="21"/>
  <c r="T2113" i="21" s="1"/>
  <c r="O2113" i="21"/>
  <c r="P2113" i="21"/>
  <c r="Q2113" i="21"/>
  <c r="B2112" i="21"/>
  <c r="C2112" i="21"/>
  <c r="F2112" i="21" s="1"/>
  <c r="D2112" i="21"/>
  <c r="E2112" i="21"/>
  <c r="M2112" i="21"/>
  <c r="S2112" i="21" s="1"/>
  <c r="O2112" i="21"/>
  <c r="P2112" i="21"/>
  <c r="Q2112" i="21"/>
  <c r="B2111" i="21"/>
  <c r="C2111" i="21"/>
  <c r="F2111" i="21" s="1"/>
  <c r="D2111" i="21"/>
  <c r="E2111" i="21"/>
  <c r="M2111" i="21"/>
  <c r="S2111" i="21" s="1"/>
  <c r="O2111" i="21"/>
  <c r="P2111" i="21"/>
  <c r="Q2111" i="21"/>
  <c r="B2110" i="21"/>
  <c r="C2110" i="21"/>
  <c r="F2110" i="21" s="1"/>
  <c r="D2110" i="21"/>
  <c r="E2110" i="21"/>
  <c r="M2110" i="21"/>
  <c r="S2110" i="21" s="1"/>
  <c r="O2110" i="21"/>
  <c r="P2110" i="21"/>
  <c r="Q2110" i="21"/>
  <c r="T2115" i="21" l="1"/>
  <c r="T2120" i="21"/>
  <c r="T2124" i="21"/>
  <c r="S2123" i="21"/>
  <c r="T2122" i="21"/>
  <c r="T2121" i="21"/>
  <c r="F2118" i="21"/>
  <c r="F2119" i="21"/>
  <c r="T2119" i="21"/>
  <c r="S2118" i="21"/>
  <c r="T2117" i="21"/>
  <c r="T2114" i="21"/>
  <c r="T2116" i="21"/>
  <c r="S2113" i="21"/>
  <c r="T2112" i="21"/>
  <c r="T2110" i="21"/>
  <c r="T2111" i="21"/>
  <c r="B2109" i="21" l="1"/>
  <c r="C2109" i="21"/>
  <c r="F2109" i="21" s="1"/>
  <c r="D2109" i="21"/>
  <c r="E2109" i="21"/>
  <c r="M2109" i="21"/>
  <c r="S2109" i="21" s="1"/>
  <c r="O2109" i="21"/>
  <c r="P2109" i="21"/>
  <c r="Q2109" i="21"/>
  <c r="B2108" i="21"/>
  <c r="C2108" i="21"/>
  <c r="F2108" i="21" s="1"/>
  <c r="D2108" i="21"/>
  <c r="E2108" i="21"/>
  <c r="M2108" i="21"/>
  <c r="S2108" i="21" s="1"/>
  <c r="O2108" i="21"/>
  <c r="P2108" i="21"/>
  <c r="Q2108" i="21"/>
  <c r="B2107" i="21"/>
  <c r="C2107" i="21"/>
  <c r="F2107" i="21" s="1"/>
  <c r="D2107" i="21"/>
  <c r="E2107" i="21"/>
  <c r="M2107" i="21"/>
  <c r="T2107" i="21" s="1"/>
  <c r="O2107" i="21"/>
  <c r="P2107" i="21"/>
  <c r="Q2107" i="21"/>
  <c r="T2109" i="21" l="1"/>
  <c r="T2108" i="21"/>
  <c r="S2107" i="21"/>
  <c r="B2106" i="21" l="1"/>
  <c r="C2106" i="21"/>
  <c r="F2106" i="21" s="1"/>
  <c r="D2106" i="21"/>
  <c r="E2106" i="21"/>
  <c r="M2106" i="21"/>
  <c r="S2106" i="21" s="1"/>
  <c r="O2106" i="21"/>
  <c r="P2106" i="21"/>
  <c r="Q2106" i="21"/>
  <c r="B2105" i="21"/>
  <c r="C2105" i="21"/>
  <c r="F2105" i="21" s="1"/>
  <c r="D2105" i="21"/>
  <c r="E2105" i="21"/>
  <c r="M2105" i="21"/>
  <c r="T2105" i="21" s="1"/>
  <c r="O2105" i="21"/>
  <c r="P2105" i="21"/>
  <c r="Q2105" i="21"/>
  <c r="Q2104" i="21"/>
  <c r="P2104" i="21"/>
  <c r="O2104" i="21"/>
  <c r="M2104" i="21"/>
  <c r="T2104" i="21" s="1"/>
  <c r="E2104" i="21"/>
  <c r="D2104" i="21"/>
  <c r="C2104" i="21"/>
  <c r="F2104" i="21" s="1"/>
  <c r="B2104" i="21"/>
  <c r="Q2103" i="21"/>
  <c r="P2103" i="21"/>
  <c r="O2103" i="21"/>
  <c r="M2103" i="21"/>
  <c r="T2103" i="21" s="1"/>
  <c r="E2103" i="21"/>
  <c r="D2103" i="21"/>
  <c r="C2103" i="21"/>
  <c r="F2103" i="21" s="1"/>
  <c r="B2103" i="21"/>
  <c r="B2102" i="21"/>
  <c r="C2102" i="21"/>
  <c r="F2102" i="21" s="1"/>
  <c r="D2102" i="21"/>
  <c r="E2102" i="21"/>
  <c r="M2102" i="21"/>
  <c r="S2102" i="21" s="1"/>
  <c r="O2102" i="21"/>
  <c r="P2102" i="21"/>
  <c r="Q2102" i="21"/>
  <c r="B2101" i="21"/>
  <c r="C2101" i="21"/>
  <c r="F2101" i="21" s="1"/>
  <c r="D2101" i="21"/>
  <c r="E2101" i="21"/>
  <c r="M2101" i="21"/>
  <c r="S2101" i="21" s="1"/>
  <c r="O2101" i="21"/>
  <c r="P2101" i="21"/>
  <c r="Q2101" i="21"/>
  <c r="B2100" i="21"/>
  <c r="C2100" i="21"/>
  <c r="F2100" i="21" s="1"/>
  <c r="D2100" i="21"/>
  <c r="E2100" i="21"/>
  <c r="M2100" i="21"/>
  <c r="S2100" i="21" s="1"/>
  <c r="O2100" i="21"/>
  <c r="P2100" i="21"/>
  <c r="Q2100" i="21"/>
  <c r="B2099" i="21"/>
  <c r="C2099" i="21"/>
  <c r="F2099" i="21" s="1"/>
  <c r="D2099" i="21"/>
  <c r="E2099" i="21"/>
  <c r="M2099" i="21"/>
  <c r="S2099" i="21" s="1"/>
  <c r="O2099" i="21"/>
  <c r="P2099" i="21"/>
  <c r="Q2099" i="21"/>
  <c r="S2105" i="21" l="1"/>
  <c r="T2106" i="21"/>
  <c r="S2104" i="21"/>
  <c r="T2100" i="21"/>
  <c r="S2103" i="21"/>
  <c r="T2102" i="21"/>
  <c r="T2101" i="21"/>
  <c r="T2099" i="21"/>
  <c r="B2098" i="21" l="1"/>
  <c r="C2098" i="21"/>
  <c r="F2098" i="21" s="1"/>
  <c r="D2098" i="21"/>
  <c r="E2098" i="21"/>
  <c r="M2098" i="21"/>
  <c r="S2098" i="21" s="1"/>
  <c r="O2098" i="21"/>
  <c r="P2098" i="21"/>
  <c r="Q2098" i="21"/>
  <c r="B2097" i="21"/>
  <c r="C2097" i="21"/>
  <c r="F2097" i="21" s="1"/>
  <c r="D2097" i="21"/>
  <c r="E2097" i="21"/>
  <c r="M2097" i="21"/>
  <c r="S2097" i="21" s="1"/>
  <c r="O2097" i="21"/>
  <c r="P2097" i="21"/>
  <c r="Q2097" i="21"/>
  <c r="B2096" i="21"/>
  <c r="C2096" i="21"/>
  <c r="F2096" i="21" s="1"/>
  <c r="D2096" i="21"/>
  <c r="E2096" i="21"/>
  <c r="M2096" i="21"/>
  <c r="T2096" i="21" s="1"/>
  <c r="O2096" i="21"/>
  <c r="P2096" i="21"/>
  <c r="Q2096" i="21"/>
  <c r="Q2095" i="21"/>
  <c r="P2095" i="21"/>
  <c r="O2095" i="21"/>
  <c r="M2095" i="21"/>
  <c r="T2095" i="21" s="1"/>
  <c r="E2095" i="21"/>
  <c r="D2095" i="21"/>
  <c r="C2095" i="21"/>
  <c r="F2095" i="21" s="1"/>
  <c r="B2095" i="21"/>
  <c r="B2094" i="21"/>
  <c r="C2094" i="21"/>
  <c r="F2094" i="21" s="1"/>
  <c r="D2094" i="21"/>
  <c r="E2094" i="21"/>
  <c r="M2094" i="21"/>
  <c r="S2094" i="21" s="1"/>
  <c r="O2094" i="21"/>
  <c r="P2094" i="21"/>
  <c r="Q2094" i="21"/>
  <c r="B2093" i="21"/>
  <c r="C2093" i="21"/>
  <c r="F2093" i="21" s="1"/>
  <c r="D2093" i="21"/>
  <c r="E2093" i="21"/>
  <c r="M2093" i="21"/>
  <c r="S2093" i="21" s="1"/>
  <c r="O2093" i="21"/>
  <c r="P2093" i="21"/>
  <c r="Q2093" i="21"/>
  <c r="T2098" i="21" l="1"/>
  <c r="T2097" i="21"/>
  <c r="S2096" i="21"/>
  <c r="T2094" i="21"/>
  <c r="S2095" i="21"/>
  <c r="T2093" i="21"/>
  <c r="B2092" i="21"/>
  <c r="C2092" i="21"/>
  <c r="F2092" i="21" s="1"/>
  <c r="D2092" i="21"/>
  <c r="E2092" i="21"/>
  <c r="M2092" i="21"/>
  <c r="S2092" i="21" s="1"/>
  <c r="O2092" i="21"/>
  <c r="P2092" i="21"/>
  <c r="Q2092" i="21"/>
  <c r="B2091" i="21"/>
  <c r="C2091" i="21"/>
  <c r="F2091" i="21" s="1"/>
  <c r="D2091" i="21"/>
  <c r="E2091" i="21"/>
  <c r="M2091" i="21"/>
  <c r="S2091" i="21" s="1"/>
  <c r="O2091" i="21"/>
  <c r="P2091" i="21"/>
  <c r="Q2091" i="21"/>
  <c r="T2092" i="21" l="1"/>
  <c r="T2091" i="21"/>
  <c r="B2090" i="21" l="1"/>
  <c r="C2090" i="21"/>
  <c r="F2090" i="21" s="1"/>
  <c r="D2090" i="21"/>
  <c r="E2090" i="21"/>
  <c r="M2090" i="21"/>
  <c r="S2090" i="21" s="1"/>
  <c r="O2090" i="21"/>
  <c r="P2090" i="21"/>
  <c r="Q2090" i="21"/>
  <c r="B2089" i="21"/>
  <c r="C2089" i="21"/>
  <c r="F2089" i="21" s="1"/>
  <c r="D2089" i="21"/>
  <c r="E2089" i="21"/>
  <c r="M2089" i="21"/>
  <c r="S2089" i="21" s="1"/>
  <c r="O2089" i="21"/>
  <c r="P2089" i="21"/>
  <c r="Q2089" i="21"/>
  <c r="B2088" i="21"/>
  <c r="C2088" i="21"/>
  <c r="F2088" i="21" s="1"/>
  <c r="D2088" i="21"/>
  <c r="E2088" i="21"/>
  <c r="M2088" i="21"/>
  <c r="S2088" i="21" s="1"/>
  <c r="O2088" i="21"/>
  <c r="P2088" i="21"/>
  <c r="Q2088" i="21"/>
  <c r="B2087" i="21"/>
  <c r="C2087" i="21"/>
  <c r="D2087" i="21"/>
  <c r="E2087" i="21"/>
  <c r="M2087" i="21"/>
  <c r="T2087" i="21" s="1"/>
  <c r="O2087" i="21"/>
  <c r="P2087" i="21"/>
  <c r="Q2087" i="21"/>
  <c r="B2086" i="21"/>
  <c r="C2086" i="21"/>
  <c r="F2086" i="21" s="1"/>
  <c r="D2086" i="21"/>
  <c r="E2086" i="21"/>
  <c r="M2086" i="21"/>
  <c r="S2086" i="21" s="1"/>
  <c r="O2086" i="21"/>
  <c r="P2086" i="21"/>
  <c r="Q2086" i="21"/>
  <c r="B2085" i="21"/>
  <c r="C2085" i="21"/>
  <c r="F2085" i="21" s="1"/>
  <c r="D2085" i="21"/>
  <c r="E2085" i="21"/>
  <c r="M2085" i="21"/>
  <c r="S2085" i="21" s="1"/>
  <c r="O2085" i="21"/>
  <c r="P2085" i="21"/>
  <c r="Q2085" i="21"/>
  <c r="B2084" i="21"/>
  <c r="C2084" i="21"/>
  <c r="F2084" i="21" s="1"/>
  <c r="D2084" i="21"/>
  <c r="E2084" i="21"/>
  <c r="M2084" i="21"/>
  <c r="T2084" i="21" s="1"/>
  <c r="O2084" i="21"/>
  <c r="P2084" i="21"/>
  <c r="Q2084" i="21"/>
  <c r="B2083" i="21"/>
  <c r="C2083" i="21"/>
  <c r="F2083" i="21" s="1"/>
  <c r="D2083" i="21"/>
  <c r="E2083" i="21"/>
  <c r="M2083" i="21"/>
  <c r="S2083" i="21" s="1"/>
  <c r="O2083" i="21"/>
  <c r="P2083" i="21"/>
  <c r="Q2083" i="21"/>
  <c r="B2082" i="21"/>
  <c r="C2082" i="21"/>
  <c r="F2082" i="21" s="1"/>
  <c r="D2082" i="21"/>
  <c r="E2082" i="21"/>
  <c r="M2082" i="21"/>
  <c r="S2082" i="21" s="1"/>
  <c r="O2082" i="21"/>
  <c r="P2082" i="21"/>
  <c r="Q2082" i="21"/>
  <c r="B2081" i="21"/>
  <c r="C2081" i="21"/>
  <c r="F2081" i="21" s="1"/>
  <c r="D2081" i="21"/>
  <c r="E2081" i="21"/>
  <c r="M2081" i="21"/>
  <c r="T2081" i="21" s="1"/>
  <c r="O2081" i="21"/>
  <c r="P2081" i="21"/>
  <c r="Q2081" i="21"/>
  <c r="T2090" i="21" l="1"/>
  <c r="T2089" i="21"/>
  <c r="T2088" i="21"/>
  <c r="F2087" i="21"/>
  <c r="S2087" i="21"/>
  <c r="T2086" i="21"/>
  <c r="S2084" i="21"/>
  <c r="T2085" i="21"/>
  <c r="T2083" i="21"/>
  <c r="T2082" i="21"/>
  <c r="S2081" i="21"/>
  <c r="B2080" i="21" l="1"/>
  <c r="C2080" i="21"/>
  <c r="F2080" i="21" s="1"/>
  <c r="D2080" i="21"/>
  <c r="E2080" i="21"/>
  <c r="M2080" i="21"/>
  <c r="S2080" i="21" s="1"/>
  <c r="O2080" i="21"/>
  <c r="P2080" i="21"/>
  <c r="Q2080" i="21"/>
  <c r="B2079" i="21"/>
  <c r="C2079" i="21"/>
  <c r="F2079" i="21" s="1"/>
  <c r="D2079" i="21"/>
  <c r="E2079" i="21"/>
  <c r="M2079" i="21"/>
  <c r="S2079" i="21" s="1"/>
  <c r="O2079" i="21"/>
  <c r="P2079" i="21"/>
  <c r="Q2079" i="21"/>
  <c r="Q2078" i="21"/>
  <c r="P2078" i="21"/>
  <c r="O2078" i="21"/>
  <c r="M2078" i="21"/>
  <c r="T2078" i="21" s="1"/>
  <c r="E2078" i="21"/>
  <c r="D2078" i="21"/>
  <c r="C2078" i="21"/>
  <c r="F2078" i="21" s="1"/>
  <c r="B2078" i="21"/>
  <c r="B2077" i="21"/>
  <c r="C2077" i="21"/>
  <c r="F2077" i="21" s="1"/>
  <c r="D2077" i="21"/>
  <c r="E2077" i="21"/>
  <c r="M2077" i="21"/>
  <c r="S2077" i="21" s="1"/>
  <c r="O2077" i="21"/>
  <c r="P2077" i="21"/>
  <c r="Q2077" i="21"/>
  <c r="B2076" i="21"/>
  <c r="C2076" i="21"/>
  <c r="F2076" i="21" s="1"/>
  <c r="D2076" i="21"/>
  <c r="E2076" i="21"/>
  <c r="M2076" i="21"/>
  <c r="S2076" i="21" s="1"/>
  <c r="O2076" i="21"/>
  <c r="P2076" i="21"/>
  <c r="Q2076" i="21"/>
  <c r="B2075" i="21"/>
  <c r="C2075" i="21"/>
  <c r="F2075" i="21" s="1"/>
  <c r="D2075" i="21"/>
  <c r="E2075" i="21"/>
  <c r="M2075" i="21"/>
  <c r="S2075" i="21" s="1"/>
  <c r="O2075" i="21"/>
  <c r="P2075" i="21"/>
  <c r="Q2075" i="21"/>
  <c r="B2074" i="21"/>
  <c r="C2074" i="21"/>
  <c r="F2074" i="21" s="1"/>
  <c r="D2074" i="21"/>
  <c r="E2074" i="21"/>
  <c r="M2074" i="21"/>
  <c r="S2074" i="21" s="1"/>
  <c r="O2074" i="21"/>
  <c r="P2074" i="21"/>
  <c r="Q2074" i="21"/>
  <c r="B2073" i="21"/>
  <c r="C2073" i="21"/>
  <c r="F2073" i="21" s="1"/>
  <c r="D2073" i="21"/>
  <c r="E2073" i="21"/>
  <c r="M2073" i="21"/>
  <c r="S2073" i="21" s="1"/>
  <c r="O2073" i="21"/>
  <c r="P2073" i="21"/>
  <c r="Q2073" i="21"/>
  <c r="B2072" i="21"/>
  <c r="C2072" i="21"/>
  <c r="F2072" i="21" s="1"/>
  <c r="D2072" i="21"/>
  <c r="E2072" i="21"/>
  <c r="M2072" i="21"/>
  <c r="S2072" i="21" s="1"/>
  <c r="O2072" i="21"/>
  <c r="P2072" i="21"/>
  <c r="Q2072" i="21"/>
  <c r="B2071" i="21"/>
  <c r="C2071" i="21"/>
  <c r="D2071" i="21"/>
  <c r="E2071" i="21"/>
  <c r="M2071" i="21"/>
  <c r="T2071" i="21" s="1"/>
  <c r="O2071" i="21"/>
  <c r="P2071" i="21"/>
  <c r="Q2071" i="21"/>
  <c r="B2070" i="21"/>
  <c r="C2070" i="21"/>
  <c r="F2070" i="21" s="1"/>
  <c r="D2070" i="21"/>
  <c r="E2070" i="21"/>
  <c r="M2070" i="21"/>
  <c r="S2070" i="21" s="1"/>
  <c r="O2070" i="21"/>
  <c r="P2070" i="21"/>
  <c r="Q2070" i="21"/>
  <c r="T2080" i="21" l="1"/>
  <c r="T2079" i="21"/>
  <c r="S2078" i="21"/>
  <c r="T2076" i="21"/>
  <c r="T2077" i="21"/>
  <c r="T2075" i="21"/>
  <c r="F2071" i="21"/>
  <c r="T2074" i="21"/>
  <c r="T2073" i="21"/>
  <c r="T2072" i="21"/>
  <c r="S2071" i="21"/>
  <c r="T2070" i="21"/>
  <c r="Q2069" i="21" l="1"/>
  <c r="P2069" i="21"/>
  <c r="O2069" i="21"/>
  <c r="M2069" i="21"/>
  <c r="T2069" i="21" s="1"/>
  <c r="E2069" i="21"/>
  <c r="D2069" i="21"/>
  <c r="C2069" i="21"/>
  <c r="F2069" i="21" s="1"/>
  <c r="B2069" i="21"/>
  <c r="Q2068" i="21"/>
  <c r="P2068" i="21"/>
  <c r="O2068" i="21"/>
  <c r="M2068" i="21"/>
  <c r="S2068" i="21" s="1"/>
  <c r="E2068" i="21"/>
  <c r="D2068" i="21"/>
  <c r="C2068" i="21"/>
  <c r="F2068" i="21" s="1"/>
  <c r="B2068" i="21"/>
  <c r="Q2067" i="21"/>
  <c r="P2067" i="21"/>
  <c r="O2067" i="21"/>
  <c r="M2067" i="21"/>
  <c r="T2067" i="21" s="1"/>
  <c r="E2067" i="21"/>
  <c r="D2067" i="21"/>
  <c r="C2067" i="21"/>
  <c r="F2067" i="21" s="1"/>
  <c r="B2067" i="21"/>
  <c r="S2067" i="21" l="1"/>
  <c r="S2069" i="21"/>
  <c r="T2068" i="21"/>
  <c r="Q2066" i="21"/>
  <c r="P2066" i="21"/>
  <c r="O2066" i="21"/>
  <c r="M2066" i="21"/>
  <c r="S2066" i="21" s="1"/>
  <c r="E2066" i="21"/>
  <c r="D2066" i="21"/>
  <c r="C2066" i="21"/>
  <c r="F2066" i="21" s="1"/>
  <c r="B2066" i="21"/>
  <c r="Q2065" i="21"/>
  <c r="P2065" i="21"/>
  <c r="O2065" i="21"/>
  <c r="M2065" i="21"/>
  <c r="T2065" i="21" s="1"/>
  <c r="E2065" i="21"/>
  <c r="D2065" i="21"/>
  <c r="C2065" i="21"/>
  <c r="F2065" i="21" s="1"/>
  <c r="B2065" i="21"/>
  <c r="Q2064" i="21"/>
  <c r="P2064" i="21"/>
  <c r="O2064" i="21"/>
  <c r="M2064" i="21"/>
  <c r="T2064" i="21" s="1"/>
  <c r="E2064" i="21"/>
  <c r="D2064" i="21"/>
  <c r="C2064" i="21"/>
  <c r="F2064" i="21" s="1"/>
  <c r="B2064" i="21"/>
  <c r="B2063" i="21"/>
  <c r="C2063" i="21"/>
  <c r="F2063" i="21" s="1"/>
  <c r="D2063" i="21"/>
  <c r="E2063" i="21"/>
  <c r="M2063" i="21"/>
  <c r="T2063" i="21" s="1"/>
  <c r="O2063" i="21"/>
  <c r="P2063" i="21"/>
  <c r="Q2063" i="21"/>
  <c r="Q2062" i="21"/>
  <c r="P2062" i="21"/>
  <c r="O2062" i="21"/>
  <c r="M2062" i="21"/>
  <c r="T2062" i="21" s="1"/>
  <c r="E2062" i="21"/>
  <c r="D2062" i="21"/>
  <c r="C2062" i="21"/>
  <c r="F2062" i="21" s="1"/>
  <c r="B2062" i="21"/>
  <c r="B2061" i="21"/>
  <c r="C2061" i="21"/>
  <c r="F2061" i="21" s="1"/>
  <c r="D2061" i="21"/>
  <c r="E2061" i="21"/>
  <c r="M2061" i="21"/>
  <c r="S2061" i="21" s="1"/>
  <c r="O2061" i="21"/>
  <c r="P2061" i="21"/>
  <c r="Q2061" i="21"/>
  <c r="B2060" i="21"/>
  <c r="C2060" i="21"/>
  <c r="F2060" i="21" s="1"/>
  <c r="D2060" i="21"/>
  <c r="E2060" i="21"/>
  <c r="M2060" i="21"/>
  <c r="S2060" i="21" s="1"/>
  <c r="O2060" i="21"/>
  <c r="P2060" i="21"/>
  <c r="Q2060" i="21"/>
  <c r="B2059" i="21"/>
  <c r="C2059" i="21"/>
  <c r="F2059" i="21" s="1"/>
  <c r="D2059" i="21"/>
  <c r="E2059" i="21"/>
  <c r="M2059" i="21"/>
  <c r="T2059" i="21" s="1"/>
  <c r="O2059" i="21"/>
  <c r="P2059" i="21"/>
  <c r="Q2059" i="21"/>
  <c r="Q2058" i="21"/>
  <c r="P2058" i="21"/>
  <c r="O2058" i="21"/>
  <c r="M2058" i="21"/>
  <c r="T2058" i="21" s="1"/>
  <c r="E2058" i="21"/>
  <c r="D2058" i="21"/>
  <c r="C2058" i="21"/>
  <c r="F2058" i="21" s="1"/>
  <c r="B2058" i="21"/>
  <c r="Q2057" i="21"/>
  <c r="P2057" i="21"/>
  <c r="O2057" i="21"/>
  <c r="M2057" i="21"/>
  <c r="T2057" i="21" s="1"/>
  <c r="E2057" i="21"/>
  <c r="D2057" i="21"/>
  <c r="C2057" i="21"/>
  <c r="F2057" i="21" s="1"/>
  <c r="B2057" i="21"/>
  <c r="Q2056" i="21"/>
  <c r="P2056" i="21"/>
  <c r="O2056" i="21"/>
  <c r="M2056" i="21"/>
  <c r="T2056" i="21" s="1"/>
  <c r="E2056" i="21"/>
  <c r="D2056" i="21"/>
  <c r="C2056" i="21"/>
  <c r="F2056" i="21" s="1"/>
  <c r="B2056" i="21"/>
  <c r="Q2055" i="21"/>
  <c r="P2055" i="21"/>
  <c r="O2055" i="21"/>
  <c r="M2055" i="21"/>
  <c r="T2055" i="21" s="1"/>
  <c r="E2055" i="21"/>
  <c r="D2055" i="21"/>
  <c r="C2055" i="21"/>
  <c r="F2055" i="21" s="1"/>
  <c r="B2055" i="21"/>
  <c r="Q2054" i="21"/>
  <c r="P2054" i="21"/>
  <c r="O2054" i="21"/>
  <c r="M2054" i="21"/>
  <c r="T2054" i="21" s="1"/>
  <c r="E2054" i="21"/>
  <c r="D2054" i="21"/>
  <c r="C2054" i="21"/>
  <c r="F2054" i="21" s="1"/>
  <c r="B2054" i="21"/>
  <c r="Q2053" i="21"/>
  <c r="P2053" i="21"/>
  <c r="O2053" i="21"/>
  <c r="M2053" i="21"/>
  <c r="S2053" i="21" s="1"/>
  <c r="E2053" i="21"/>
  <c r="D2053" i="21"/>
  <c r="C2053" i="21"/>
  <c r="F2053" i="21" s="1"/>
  <c r="B2053" i="21"/>
  <c r="Q2052" i="21"/>
  <c r="P2052" i="21"/>
  <c r="O2052" i="21"/>
  <c r="M2052" i="21"/>
  <c r="T2052" i="21" s="1"/>
  <c r="E2052" i="21"/>
  <c r="D2052" i="21"/>
  <c r="C2052" i="21"/>
  <c r="F2052" i="21" s="1"/>
  <c r="B2052" i="21"/>
  <c r="Q2051" i="21"/>
  <c r="P2051" i="21"/>
  <c r="O2051" i="21"/>
  <c r="M2051" i="21"/>
  <c r="T2051" i="21" s="1"/>
  <c r="E2051" i="21"/>
  <c r="D2051" i="21"/>
  <c r="C2051" i="21"/>
  <c r="F2051" i="21" s="1"/>
  <c r="B2051" i="21"/>
  <c r="T2066" i="21" l="1"/>
  <c r="S2065" i="21"/>
  <c r="S2064" i="21"/>
  <c r="S2063" i="21"/>
  <c r="S2062" i="21"/>
  <c r="T2061" i="21"/>
  <c r="T2060" i="21"/>
  <c r="S2059" i="21"/>
  <c r="S2058" i="21"/>
  <c r="S2057" i="21"/>
  <c r="S2056" i="21"/>
  <c r="S2055" i="21"/>
  <c r="S2054" i="21"/>
  <c r="T2053" i="21"/>
  <c r="S2052" i="21"/>
  <c r="S2051" i="21"/>
  <c r="B2050" i="21" l="1"/>
  <c r="C2050" i="21"/>
  <c r="F2050" i="21" s="1"/>
  <c r="D2050" i="21"/>
  <c r="E2050" i="21"/>
  <c r="M2050" i="21"/>
  <c r="T2050" i="21" s="1"/>
  <c r="O2050" i="21"/>
  <c r="P2050" i="21"/>
  <c r="Q2050" i="21"/>
  <c r="S2050" i="21" l="1"/>
  <c r="B2049" i="21" l="1"/>
  <c r="C2049" i="21"/>
  <c r="F2049" i="21" s="1"/>
  <c r="D2049" i="21"/>
  <c r="E2049" i="21"/>
  <c r="M2049" i="21"/>
  <c r="S2049" i="21" s="1"/>
  <c r="O2049" i="21"/>
  <c r="P2049" i="21"/>
  <c r="Q2049" i="21"/>
  <c r="B2048" i="21"/>
  <c r="C2048" i="21"/>
  <c r="F2048" i="21" s="1"/>
  <c r="D2048" i="21"/>
  <c r="E2048" i="21"/>
  <c r="M2048" i="21"/>
  <c r="S2048" i="21" s="1"/>
  <c r="O2048" i="21"/>
  <c r="P2048" i="21"/>
  <c r="Q2048" i="21"/>
  <c r="B2047" i="21"/>
  <c r="C2047" i="21"/>
  <c r="F2047" i="21" s="1"/>
  <c r="D2047" i="21"/>
  <c r="E2047" i="21"/>
  <c r="M2047" i="21"/>
  <c r="S2047" i="21" s="1"/>
  <c r="O2047" i="21"/>
  <c r="P2047" i="21"/>
  <c r="Q2047" i="21"/>
  <c r="B2046" i="21"/>
  <c r="C2046" i="21"/>
  <c r="F2046" i="21" s="1"/>
  <c r="D2046" i="21"/>
  <c r="E2046" i="21"/>
  <c r="M2046" i="21"/>
  <c r="S2046" i="21" s="1"/>
  <c r="O2046" i="21"/>
  <c r="P2046" i="21"/>
  <c r="Q2046" i="21"/>
  <c r="B2045" i="21"/>
  <c r="C2045" i="21"/>
  <c r="F2045" i="21" s="1"/>
  <c r="D2045" i="21"/>
  <c r="E2045" i="21"/>
  <c r="M2045" i="21"/>
  <c r="S2045" i="21" s="1"/>
  <c r="O2045" i="21"/>
  <c r="P2045" i="21"/>
  <c r="Q2045" i="21"/>
  <c r="B2044" i="21"/>
  <c r="C2044" i="21"/>
  <c r="F2044" i="21" s="1"/>
  <c r="D2044" i="21"/>
  <c r="E2044" i="21"/>
  <c r="M2044" i="21"/>
  <c r="S2044" i="21" s="1"/>
  <c r="O2044" i="21"/>
  <c r="P2044" i="21"/>
  <c r="Q2044" i="21"/>
  <c r="B2043" i="21"/>
  <c r="C2043" i="21"/>
  <c r="F2043" i="21" s="1"/>
  <c r="D2043" i="21"/>
  <c r="E2043" i="21"/>
  <c r="M2043" i="21"/>
  <c r="S2043" i="21" s="1"/>
  <c r="O2043" i="21"/>
  <c r="P2043" i="21"/>
  <c r="Q2043" i="21"/>
  <c r="B2042" i="21"/>
  <c r="C2042" i="21"/>
  <c r="F2042" i="21" s="1"/>
  <c r="D2042" i="21"/>
  <c r="E2042" i="21"/>
  <c r="M2042" i="21"/>
  <c r="S2042" i="21" s="1"/>
  <c r="O2042" i="21"/>
  <c r="P2042" i="21"/>
  <c r="Q2042" i="21"/>
  <c r="B2041" i="21"/>
  <c r="C2041" i="21"/>
  <c r="F2041" i="21" s="1"/>
  <c r="D2041" i="21"/>
  <c r="E2041" i="21"/>
  <c r="M2041" i="21"/>
  <c r="S2041" i="21" s="1"/>
  <c r="O2041" i="21"/>
  <c r="P2041" i="21"/>
  <c r="Q2041" i="21"/>
  <c r="B2040" i="21"/>
  <c r="C2040" i="21"/>
  <c r="F2040" i="21" s="1"/>
  <c r="D2040" i="21"/>
  <c r="E2040" i="21"/>
  <c r="M2040" i="21"/>
  <c r="S2040" i="21" s="1"/>
  <c r="O2040" i="21"/>
  <c r="P2040" i="21"/>
  <c r="Q2040" i="21"/>
  <c r="B2039" i="21"/>
  <c r="C2039" i="21"/>
  <c r="F2039" i="21" s="1"/>
  <c r="D2039" i="21"/>
  <c r="E2039" i="21"/>
  <c r="M2039" i="21"/>
  <c r="S2039" i="21" s="1"/>
  <c r="O2039" i="21"/>
  <c r="P2039" i="21"/>
  <c r="Q2039" i="21"/>
  <c r="B2038" i="21"/>
  <c r="C2038" i="21"/>
  <c r="F2038" i="21" s="1"/>
  <c r="D2038" i="21"/>
  <c r="E2038" i="21"/>
  <c r="M2038" i="21"/>
  <c r="T2038" i="21" s="1"/>
  <c r="O2038" i="21"/>
  <c r="P2038" i="21"/>
  <c r="Q2038" i="21"/>
  <c r="B2037" i="21"/>
  <c r="C2037" i="21"/>
  <c r="F2037" i="21" s="1"/>
  <c r="D2037" i="21"/>
  <c r="E2037" i="21"/>
  <c r="M2037" i="21"/>
  <c r="S2037" i="21" s="1"/>
  <c r="O2037" i="21"/>
  <c r="P2037" i="21"/>
  <c r="Q2037" i="21"/>
  <c r="B2036" i="21"/>
  <c r="C2036" i="21"/>
  <c r="F2036" i="21" s="1"/>
  <c r="D2036" i="21"/>
  <c r="E2036" i="21"/>
  <c r="M2036" i="21"/>
  <c r="S2036" i="21" s="1"/>
  <c r="O2036" i="21"/>
  <c r="P2036" i="21"/>
  <c r="Q2036" i="21"/>
  <c r="B2035" i="21"/>
  <c r="C2035" i="21"/>
  <c r="F2035" i="21" s="1"/>
  <c r="D2035" i="21"/>
  <c r="E2035" i="21"/>
  <c r="M2035" i="21"/>
  <c r="S2035" i="21" s="1"/>
  <c r="O2035" i="21"/>
  <c r="P2035" i="21"/>
  <c r="Q2035" i="21"/>
  <c r="T2049" i="21" l="1"/>
  <c r="T2048" i="21"/>
  <c r="T2047" i="21"/>
  <c r="T2046" i="21"/>
  <c r="T2045" i="21"/>
  <c r="T2044" i="21"/>
  <c r="T2043" i="21"/>
  <c r="T2042" i="21"/>
  <c r="T2041" i="21"/>
  <c r="T2040" i="21"/>
  <c r="T2039" i="21"/>
  <c r="S2038" i="21"/>
  <c r="T2037" i="21"/>
  <c r="T2036" i="21"/>
  <c r="T2035" i="21"/>
  <c r="B2034" i="21" l="1"/>
  <c r="C2034" i="21"/>
  <c r="F2034" i="21" s="1"/>
  <c r="D2034" i="21"/>
  <c r="E2034" i="21"/>
  <c r="M2034" i="21"/>
  <c r="S2034" i="21" s="1"/>
  <c r="O2034" i="21"/>
  <c r="P2034" i="21"/>
  <c r="Q2034" i="21"/>
  <c r="Q2033" i="21"/>
  <c r="P2033" i="21"/>
  <c r="O2033" i="21"/>
  <c r="M2033" i="21"/>
  <c r="T2033" i="21" s="1"/>
  <c r="E2033" i="21"/>
  <c r="D2033" i="21"/>
  <c r="C2033" i="21"/>
  <c r="F2033" i="21" s="1"/>
  <c r="B2033" i="21"/>
  <c r="T2034" i="21" l="1"/>
  <c r="S2033" i="21"/>
  <c r="Q2032" i="21" l="1"/>
  <c r="P2032" i="21"/>
  <c r="O2032" i="21"/>
  <c r="M2032" i="21"/>
  <c r="T2032" i="21" s="1"/>
  <c r="E2032" i="21"/>
  <c r="D2032" i="21"/>
  <c r="C2032" i="21"/>
  <c r="F2032" i="21" s="1"/>
  <c r="B2032" i="21"/>
  <c r="Q2031" i="21"/>
  <c r="P2031" i="21"/>
  <c r="O2031" i="21"/>
  <c r="M2031" i="21"/>
  <c r="T2031" i="21" s="1"/>
  <c r="E2031" i="21"/>
  <c r="D2031" i="21"/>
  <c r="C2031" i="21"/>
  <c r="F2031" i="21" s="1"/>
  <c r="B2031" i="21"/>
  <c r="S2032" i="21" l="1"/>
  <c r="S2031" i="21"/>
  <c r="B2030" i="21" l="1"/>
  <c r="C2030" i="21"/>
  <c r="F2030" i="21" s="1"/>
  <c r="D2030" i="21"/>
  <c r="E2030" i="21"/>
  <c r="M2030" i="21"/>
  <c r="S2030" i="21" s="1"/>
  <c r="O2030" i="21"/>
  <c r="P2030" i="21"/>
  <c r="Q2030" i="21"/>
  <c r="Q2029" i="21"/>
  <c r="P2029" i="21"/>
  <c r="O2029" i="21"/>
  <c r="M2029" i="21"/>
  <c r="T2029" i="21" s="1"/>
  <c r="E2029" i="21"/>
  <c r="D2029" i="21"/>
  <c r="C2029" i="21"/>
  <c r="F2029" i="21" s="1"/>
  <c r="B2029" i="21"/>
  <c r="B2028" i="21"/>
  <c r="C2028" i="21"/>
  <c r="F2028" i="21" s="1"/>
  <c r="D2028" i="21"/>
  <c r="E2028" i="21"/>
  <c r="M2028" i="21"/>
  <c r="S2028" i="21" s="1"/>
  <c r="O2028" i="21"/>
  <c r="P2028" i="21"/>
  <c r="Q2028" i="21"/>
  <c r="Q2027" i="21"/>
  <c r="P2027" i="21"/>
  <c r="O2027" i="21"/>
  <c r="M2027" i="21"/>
  <c r="T2027" i="21" s="1"/>
  <c r="E2027" i="21"/>
  <c r="D2027" i="21"/>
  <c r="C2027" i="21"/>
  <c r="F2027" i="21" s="1"/>
  <c r="B2027" i="21"/>
  <c r="Q2026" i="21"/>
  <c r="P2026" i="21"/>
  <c r="O2026" i="21"/>
  <c r="M2026" i="21"/>
  <c r="T2026" i="21" s="1"/>
  <c r="E2026" i="21"/>
  <c r="D2026" i="21"/>
  <c r="C2026" i="21"/>
  <c r="F2026" i="21" s="1"/>
  <c r="B2026" i="21"/>
  <c r="B2025" i="21"/>
  <c r="C2025" i="21"/>
  <c r="F2025" i="21" s="1"/>
  <c r="D2025" i="21"/>
  <c r="E2025" i="21"/>
  <c r="M2025" i="21"/>
  <c r="T2025" i="21" s="1"/>
  <c r="O2025" i="21"/>
  <c r="P2025" i="21"/>
  <c r="Q2025" i="21"/>
  <c r="B2024" i="21"/>
  <c r="C2024" i="21"/>
  <c r="F2024" i="21" s="1"/>
  <c r="D2024" i="21"/>
  <c r="E2024" i="21"/>
  <c r="M2024" i="21"/>
  <c r="S2024" i="21" s="1"/>
  <c r="O2024" i="21"/>
  <c r="P2024" i="21"/>
  <c r="Q2024" i="21"/>
  <c r="B2023" i="21"/>
  <c r="C2023" i="21"/>
  <c r="F2023" i="21" s="1"/>
  <c r="D2023" i="21"/>
  <c r="E2023" i="21"/>
  <c r="M2023" i="21"/>
  <c r="S2023" i="21" s="1"/>
  <c r="O2023" i="21"/>
  <c r="P2023" i="21"/>
  <c r="Q2023" i="21"/>
  <c r="B2022" i="21"/>
  <c r="C2022" i="21"/>
  <c r="F2022" i="21" s="1"/>
  <c r="D2022" i="21"/>
  <c r="E2022" i="21"/>
  <c r="M2022" i="21"/>
  <c r="T2022" i="21" s="1"/>
  <c r="O2022" i="21"/>
  <c r="P2022" i="21"/>
  <c r="Q2022" i="21"/>
  <c r="B2021" i="21"/>
  <c r="C2021" i="21"/>
  <c r="F2021" i="21" s="1"/>
  <c r="D2021" i="21"/>
  <c r="E2021" i="21"/>
  <c r="M2021" i="21"/>
  <c r="S2021" i="21" s="1"/>
  <c r="O2021" i="21"/>
  <c r="P2021" i="21"/>
  <c r="Q2021" i="21"/>
  <c r="B2020" i="21"/>
  <c r="C2020" i="21"/>
  <c r="F2020" i="21" s="1"/>
  <c r="D2020" i="21"/>
  <c r="E2020" i="21"/>
  <c r="M2020" i="21"/>
  <c r="S2020" i="21" s="1"/>
  <c r="O2020" i="21"/>
  <c r="P2020" i="21"/>
  <c r="Q2020" i="21"/>
  <c r="B2019" i="21"/>
  <c r="C2019" i="21"/>
  <c r="F2019" i="21" s="1"/>
  <c r="D2019" i="21"/>
  <c r="E2019" i="21"/>
  <c r="M2019" i="21"/>
  <c r="S2019" i="21" s="1"/>
  <c r="O2019" i="21"/>
  <c r="P2019" i="21"/>
  <c r="Q2019" i="21"/>
  <c r="B2018" i="21"/>
  <c r="C2018" i="21"/>
  <c r="D2018" i="21"/>
  <c r="E2018" i="21"/>
  <c r="M2018" i="21"/>
  <c r="T2018" i="21" s="1"/>
  <c r="O2018" i="21"/>
  <c r="P2018" i="21"/>
  <c r="Q2018" i="21"/>
  <c r="B2017" i="21"/>
  <c r="C2017" i="21"/>
  <c r="F2017" i="21" s="1"/>
  <c r="D2017" i="21"/>
  <c r="E2017" i="21"/>
  <c r="M2017" i="21"/>
  <c r="T2017" i="21" s="1"/>
  <c r="O2017" i="21"/>
  <c r="P2017" i="21"/>
  <c r="Q2017" i="21"/>
  <c r="B2016" i="21"/>
  <c r="C2016" i="21"/>
  <c r="D2016" i="21"/>
  <c r="E2016" i="21"/>
  <c r="M2016" i="21"/>
  <c r="S2016" i="21" s="1"/>
  <c r="O2016" i="21"/>
  <c r="P2016" i="21"/>
  <c r="Q2016" i="21"/>
  <c r="B2015" i="21"/>
  <c r="F2015" i="21"/>
  <c r="D2015" i="21"/>
  <c r="E2015" i="21"/>
  <c r="M2015" i="21"/>
  <c r="S2015" i="21" s="1"/>
  <c r="O2015" i="21"/>
  <c r="P2015" i="21"/>
  <c r="Q2015" i="21"/>
  <c r="B2014" i="21"/>
  <c r="F2014" i="21"/>
  <c r="D2014" i="21"/>
  <c r="E2014" i="21"/>
  <c r="M2014" i="21"/>
  <c r="S2014" i="21" s="1"/>
  <c r="O2014" i="21"/>
  <c r="P2014" i="21"/>
  <c r="Q2014" i="21"/>
  <c r="B2013" i="21"/>
  <c r="C2013" i="21"/>
  <c r="F2013" i="21" s="1"/>
  <c r="D2013" i="21"/>
  <c r="E2013" i="21"/>
  <c r="M2013" i="21"/>
  <c r="T2013" i="21" s="1"/>
  <c r="O2013" i="21"/>
  <c r="P2013" i="21"/>
  <c r="Q2013" i="21"/>
  <c r="B2012" i="21"/>
  <c r="C2012" i="21"/>
  <c r="F2012" i="21" s="1"/>
  <c r="D2012" i="21"/>
  <c r="E2012" i="21"/>
  <c r="M2012" i="21"/>
  <c r="T2012" i="21" s="1"/>
  <c r="O2012" i="21"/>
  <c r="P2012" i="21"/>
  <c r="Q2012" i="21"/>
  <c r="B2011" i="21"/>
  <c r="C2011" i="21"/>
  <c r="F2011" i="21" s="1"/>
  <c r="D2011" i="21"/>
  <c r="E2011" i="21"/>
  <c r="M2011" i="21"/>
  <c r="T2011" i="21" s="1"/>
  <c r="O2011" i="21"/>
  <c r="P2011" i="21"/>
  <c r="Q2011" i="21"/>
  <c r="B2010" i="21"/>
  <c r="C2010" i="21"/>
  <c r="F2010" i="21" s="1"/>
  <c r="D2010" i="21"/>
  <c r="E2010" i="21"/>
  <c r="M2010" i="21"/>
  <c r="S2010" i="21" s="1"/>
  <c r="O2010" i="21"/>
  <c r="P2010" i="21"/>
  <c r="Q2010" i="21"/>
  <c r="T2030" i="21" l="1"/>
  <c r="S2029" i="21"/>
  <c r="T2028" i="21"/>
  <c r="T2014" i="21"/>
  <c r="S2027" i="21"/>
  <c r="S2026" i="21"/>
  <c r="S2025" i="21"/>
  <c r="F2016" i="21"/>
  <c r="F2018" i="21"/>
  <c r="T2024" i="21"/>
  <c r="S2022" i="21"/>
  <c r="T2023" i="21"/>
  <c r="T2021" i="21"/>
  <c r="T2020" i="21"/>
  <c r="T2019" i="21"/>
  <c r="S2018" i="21"/>
  <c r="S2017" i="21"/>
  <c r="T2016" i="21"/>
  <c r="T2015" i="21"/>
  <c r="S2013" i="21"/>
  <c r="S2012" i="21"/>
  <c r="S2011" i="21"/>
  <c r="T2010" i="21"/>
  <c r="B2009" i="21" l="1"/>
  <c r="C2009" i="21"/>
  <c r="F2009" i="21" s="1"/>
  <c r="D2009" i="21"/>
  <c r="E2009" i="21"/>
  <c r="M2009" i="21"/>
  <c r="S2009" i="21" s="1"/>
  <c r="O2009" i="21"/>
  <c r="P2009" i="21"/>
  <c r="Q2009" i="21"/>
  <c r="B2008" i="21"/>
  <c r="C2008" i="21"/>
  <c r="F2008" i="21" s="1"/>
  <c r="D2008" i="21"/>
  <c r="E2008" i="21"/>
  <c r="M2008" i="21"/>
  <c r="S2008" i="21" s="1"/>
  <c r="O2008" i="21"/>
  <c r="P2008" i="21"/>
  <c r="Q2008" i="21"/>
  <c r="B2007" i="21"/>
  <c r="C2007" i="21"/>
  <c r="F2007" i="21" s="1"/>
  <c r="D2007" i="21"/>
  <c r="E2007" i="21"/>
  <c r="M2007" i="21"/>
  <c r="T2007" i="21" s="1"/>
  <c r="O2007" i="21"/>
  <c r="P2007" i="21"/>
  <c r="Q2007" i="21"/>
  <c r="B2006" i="21"/>
  <c r="C2006" i="21"/>
  <c r="F2006" i="21" s="1"/>
  <c r="D2006" i="21"/>
  <c r="E2006" i="21"/>
  <c r="M2006" i="21"/>
  <c r="S2006" i="21" s="1"/>
  <c r="O2006" i="21"/>
  <c r="P2006" i="21"/>
  <c r="Q2006" i="21"/>
  <c r="B2005" i="21"/>
  <c r="C2005" i="21"/>
  <c r="F2005" i="21" s="1"/>
  <c r="D2005" i="21"/>
  <c r="E2005" i="21"/>
  <c r="M2005" i="21"/>
  <c r="S2005" i="21" s="1"/>
  <c r="O2005" i="21"/>
  <c r="P2005" i="21"/>
  <c r="Q2005" i="21"/>
  <c r="T2009" i="21" l="1"/>
  <c r="T2008" i="21"/>
  <c r="S2007" i="21"/>
  <c r="T2006" i="21"/>
  <c r="T2005" i="21"/>
  <c r="Q2004" i="21" l="1"/>
  <c r="P2004" i="21"/>
  <c r="O2004" i="21"/>
  <c r="M2004" i="21"/>
  <c r="E2004" i="21"/>
  <c r="D2004" i="21"/>
  <c r="C2004" i="21"/>
  <c r="F2004" i="21" s="1"/>
  <c r="B2004" i="21"/>
  <c r="B2003" i="21"/>
  <c r="C2003" i="21"/>
  <c r="F2003" i="21" s="1"/>
  <c r="D2003" i="21"/>
  <c r="E2003" i="21"/>
  <c r="M2003" i="21"/>
  <c r="T2003" i="21" s="1"/>
  <c r="O2003" i="21"/>
  <c r="P2003" i="21"/>
  <c r="Q2003" i="21"/>
  <c r="B2002" i="21"/>
  <c r="C2002" i="21"/>
  <c r="F2002" i="21" s="1"/>
  <c r="D2002" i="21"/>
  <c r="E2002" i="21"/>
  <c r="M2002" i="21"/>
  <c r="S2002" i="21" s="1"/>
  <c r="O2002" i="21"/>
  <c r="P2002" i="21"/>
  <c r="Q2002" i="21"/>
  <c r="B2001" i="21"/>
  <c r="C2001" i="21"/>
  <c r="F2001" i="21" s="1"/>
  <c r="D2001" i="21"/>
  <c r="E2001" i="21"/>
  <c r="M2001" i="21"/>
  <c r="S2001" i="21" s="1"/>
  <c r="O2001" i="21"/>
  <c r="P2001" i="21"/>
  <c r="Q2001" i="21"/>
  <c r="B2000" i="21"/>
  <c r="C2000" i="21"/>
  <c r="F2000" i="21" s="1"/>
  <c r="D2000" i="21"/>
  <c r="E2000" i="21"/>
  <c r="M2000" i="21"/>
  <c r="S2000" i="21" s="1"/>
  <c r="O2000" i="21"/>
  <c r="P2000" i="21"/>
  <c r="Q2000" i="21"/>
  <c r="B1999" i="21"/>
  <c r="C1999" i="21"/>
  <c r="F1999" i="21" s="1"/>
  <c r="D1999" i="21"/>
  <c r="E1999" i="21"/>
  <c r="M1999" i="21"/>
  <c r="S1999" i="21" s="1"/>
  <c r="O1999" i="21"/>
  <c r="P1999" i="21"/>
  <c r="Q1999" i="21"/>
  <c r="B1998" i="21"/>
  <c r="C1998" i="21"/>
  <c r="F1998" i="21" s="1"/>
  <c r="D1998" i="21"/>
  <c r="E1998" i="21"/>
  <c r="M1998" i="21"/>
  <c r="S1998" i="21" s="1"/>
  <c r="O1998" i="21"/>
  <c r="P1998" i="21"/>
  <c r="Q1998" i="21"/>
  <c r="B1997" i="21"/>
  <c r="C1997" i="21"/>
  <c r="F1997" i="21" s="1"/>
  <c r="D1997" i="21"/>
  <c r="E1997" i="21"/>
  <c r="M1997" i="21"/>
  <c r="S1997" i="21" s="1"/>
  <c r="O1997" i="21"/>
  <c r="P1997" i="21"/>
  <c r="Q1997" i="21"/>
  <c r="B1996" i="21"/>
  <c r="C1996" i="21"/>
  <c r="F1996" i="21" s="1"/>
  <c r="D1996" i="21"/>
  <c r="E1996" i="21"/>
  <c r="M1996" i="21"/>
  <c r="S1996" i="21" s="1"/>
  <c r="O1996" i="21"/>
  <c r="P1996" i="21"/>
  <c r="Q1996" i="21"/>
  <c r="B1995" i="21"/>
  <c r="C1995" i="21"/>
  <c r="F1995" i="21" s="1"/>
  <c r="D1995" i="21"/>
  <c r="E1995" i="21"/>
  <c r="M1995" i="21"/>
  <c r="S1995" i="21" s="1"/>
  <c r="O1995" i="21"/>
  <c r="P1995" i="21"/>
  <c r="Q1995" i="21"/>
  <c r="B1994" i="21"/>
  <c r="C1994" i="21"/>
  <c r="F1994" i="21" s="1"/>
  <c r="D1994" i="21"/>
  <c r="E1994" i="21"/>
  <c r="M1994" i="21"/>
  <c r="S1994" i="21" s="1"/>
  <c r="O1994" i="21"/>
  <c r="P1994" i="21"/>
  <c r="Q1994" i="21"/>
  <c r="B1993" i="21"/>
  <c r="C1993" i="21"/>
  <c r="F1993" i="21" s="1"/>
  <c r="D1993" i="21"/>
  <c r="E1993" i="21"/>
  <c r="M1993" i="21"/>
  <c r="S1993" i="21" s="1"/>
  <c r="O1993" i="21"/>
  <c r="P1993" i="21"/>
  <c r="Q1993" i="21"/>
  <c r="T2002" i="21" l="1"/>
  <c r="T2000" i="21"/>
  <c r="S2003" i="21"/>
  <c r="T2004" i="21"/>
  <c r="S2004" i="21"/>
  <c r="T2001" i="21"/>
  <c r="T1999" i="21"/>
  <c r="T1998" i="21"/>
  <c r="T1997" i="21"/>
  <c r="T1996" i="21"/>
  <c r="T1995" i="21"/>
  <c r="T1994" i="21"/>
  <c r="T1993" i="21"/>
  <c r="B1992" i="21" l="1"/>
  <c r="C1992" i="21"/>
  <c r="F1992" i="21" s="1"/>
  <c r="D1992" i="21"/>
  <c r="E1992" i="21"/>
  <c r="M1992" i="21"/>
  <c r="S1992" i="21" s="1"/>
  <c r="O1992" i="21"/>
  <c r="P1992" i="21"/>
  <c r="Q1992" i="21"/>
  <c r="B1991" i="21"/>
  <c r="C1991" i="21"/>
  <c r="F1991" i="21" s="1"/>
  <c r="D1991" i="21"/>
  <c r="E1991" i="21"/>
  <c r="M1991" i="21"/>
  <c r="S1991" i="21" s="1"/>
  <c r="O1991" i="21"/>
  <c r="P1991" i="21"/>
  <c r="Q1991" i="21"/>
  <c r="B1990" i="21"/>
  <c r="C1990" i="21"/>
  <c r="F1990" i="21" s="1"/>
  <c r="D1990" i="21"/>
  <c r="E1990" i="21"/>
  <c r="M1990" i="21"/>
  <c r="S1990" i="21" s="1"/>
  <c r="O1990" i="21"/>
  <c r="P1990" i="21"/>
  <c r="Q1990" i="21"/>
  <c r="B1989" i="21"/>
  <c r="C1989" i="21"/>
  <c r="F1989" i="21" s="1"/>
  <c r="D1989" i="21"/>
  <c r="E1989" i="21"/>
  <c r="M1989" i="21"/>
  <c r="S1989" i="21" s="1"/>
  <c r="O1989" i="21"/>
  <c r="P1989" i="21"/>
  <c r="Q1989" i="21"/>
  <c r="B1988" i="21"/>
  <c r="C1988" i="21"/>
  <c r="D1988" i="21"/>
  <c r="E1988" i="21"/>
  <c r="M1988" i="21"/>
  <c r="T1988" i="21" s="1"/>
  <c r="O1988" i="21"/>
  <c r="P1988" i="21"/>
  <c r="Q1988" i="21"/>
  <c r="B1987" i="21"/>
  <c r="C1987" i="21"/>
  <c r="F1987" i="21" s="1"/>
  <c r="D1987" i="21"/>
  <c r="E1987" i="21"/>
  <c r="M1987" i="21"/>
  <c r="S1987" i="21" s="1"/>
  <c r="O1987" i="21"/>
  <c r="P1987" i="21"/>
  <c r="Q1987" i="21"/>
  <c r="B1986" i="21"/>
  <c r="C1986" i="21"/>
  <c r="F1986" i="21" s="1"/>
  <c r="D1986" i="21"/>
  <c r="E1986" i="21"/>
  <c r="M1986" i="21"/>
  <c r="S1986" i="21" s="1"/>
  <c r="O1986" i="21"/>
  <c r="P1986" i="21"/>
  <c r="Q1986" i="21"/>
  <c r="B1985" i="21"/>
  <c r="C1985" i="21"/>
  <c r="F1985" i="21" s="1"/>
  <c r="D1985" i="21"/>
  <c r="E1985" i="21"/>
  <c r="M1985" i="21"/>
  <c r="S1985" i="21" s="1"/>
  <c r="O1985" i="21"/>
  <c r="P1985" i="21"/>
  <c r="Q1985" i="21"/>
  <c r="T1992" i="21" l="1"/>
  <c r="T1991" i="21"/>
  <c r="T1990" i="21"/>
  <c r="F1988" i="21"/>
  <c r="T1989" i="21"/>
  <c r="S1988" i="21"/>
  <c r="T1987" i="21"/>
  <c r="T1986" i="21"/>
  <c r="T1985" i="21"/>
  <c r="B1984" i="21"/>
  <c r="C1984" i="21"/>
  <c r="F1984" i="21" s="1"/>
  <c r="D1984" i="21"/>
  <c r="E1984" i="21"/>
  <c r="M1984" i="21"/>
  <c r="S1984" i="21" s="1"/>
  <c r="O1984" i="21"/>
  <c r="P1984" i="21"/>
  <c r="Q1984" i="21"/>
  <c r="B1983" i="21"/>
  <c r="C1983" i="21"/>
  <c r="F1983" i="21" s="1"/>
  <c r="D1983" i="21"/>
  <c r="E1983" i="21"/>
  <c r="M1983" i="21"/>
  <c r="S1983" i="21" s="1"/>
  <c r="O1983" i="21"/>
  <c r="P1983" i="21"/>
  <c r="Q1983" i="21"/>
  <c r="B1982" i="21"/>
  <c r="C1982" i="21"/>
  <c r="F1982" i="21" s="1"/>
  <c r="D1982" i="21"/>
  <c r="E1982" i="21"/>
  <c r="M1982" i="21"/>
  <c r="T1982" i="21" s="1"/>
  <c r="O1982" i="21"/>
  <c r="P1982" i="21"/>
  <c r="Q1982" i="21"/>
  <c r="B1981" i="21"/>
  <c r="C1981" i="21"/>
  <c r="F1981" i="21" s="1"/>
  <c r="D1981" i="21"/>
  <c r="E1981" i="21"/>
  <c r="M1981" i="21"/>
  <c r="T1981" i="21" s="1"/>
  <c r="O1981" i="21"/>
  <c r="P1981" i="21"/>
  <c r="Q1981" i="21"/>
  <c r="B1980" i="21"/>
  <c r="C1980" i="21"/>
  <c r="F1980" i="21" s="1"/>
  <c r="D1980" i="21"/>
  <c r="E1980" i="21"/>
  <c r="M1980" i="21"/>
  <c r="T1980" i="21" s="1"/>
  <c r="O1980" i="21"/>
  <c r="P1980" i="21"/>
  <c r="Q1980" i="21"/>
  <c r="B1979" i="21"/>
  <c r="C1979" i="21"/>
  <c r="F1979" i="21" s="1"/>
  <c r="D1979" i="21"/>
  <c r="E1979" i="21"/>
  <c r="M1979" i="21"/>
  <c r="S1979" i="21" s="1"/>
  <c r="O1979" i="21"/>
  <c r="P1979" i="21"/>
  <c r="Q1979" i="21"/>
  <c r="B1978" i="21"/>
  <c r="C1978" i="21"/>
  <c r="F1978" i="21" s="1"/>
  <c r="D1978" i="21"/>
  <c r="E1978" i="21"/>
  <c r="M1978" i="21"/>
  <c r="T1978" i="21" s="1"/>
  <c r="O1978" i="21"/>
  <c r="P1978" i="21"/>
  <c r="Q1978" i="21"/>
  <c r="T1984" i="21" l="1"/>
  <c r="T1983" i="21"/>
  <c r="S1982" i="21"/>
  <c r="S1981" i="21"/>
  <c r="S1980" i="21"/>
  <c r="T1979" i="21"/>
  <c r="S1978" i="21"/>
  <c r="B1977" i="21" l="1"/>
  <c r="C1977" i="21"/>
  <c r="F1977" i="21" s="1"/>
  <c r="D1977" i="21"/>
  <c r="E1977" i="21"/>
  <c r="M1977" i="21"/>
  <c r="S1977" i="21" s="1"/>
  <c r="O1977" i="21"/>
  <c r="P1977" i="21"/>
  <c r="Q1977" i="21"/>
  <c r="B1976" i="21"/>
  <c r="C1976" i="21"/>
  <c r="F1976" i="21" s="1"/>
  <c r="D1976" i="21"/>
  <c r="E1976" i="21"/>
  <c r="M1976" i="21"/>
  <c r="S1976" i="21" s="1"/>
  <c r="O1976" i="21"/>
  <c r="P1976" i="21"/>
  <c r="Q1976" i="21"/>
  <c r="B1975" i="21"/>
  <c r="C1975" i="21"/>
  <c r="F1975" i="21" s="1"/>
  <c r="D1975" i="21"/>
  <c r="E1975" i="21"/>
  <c r="M1975" i="21"/>
  <c r="S1975" i="21" s="1"/>
  <c r="O1975" i="21"/>
  <c r="P1975" i="21"/>
  <c r="Q1975" i="21"/>
  <c r="B1974" i="21"/>
  <c r="C1974" i="21"/>
  <c r="F1974" i="21" s="1"/>
  <c r="D1974" i="21"/>
  <c r="E1974" i="21"/>
  <c r="M1974" i="21"/>
  <c r="S1974" i="21" s="1"/>
  <c r="O1974" i="21"/>
  <c r="P1974" i="21"/>
  <c r="Q1974" i="21"/>
  <c r="Q1973" i="21"/>
  <c r="P1973" i="21"/>
  <c r="O1973" i="21"/>
  <c r="M1973" i="21"/>
  <c r="T1973" i="21" s="1"/>
  <c r="E1973" i="21"/>
  <c r="D1973" i="21"/>
  <c r="C1973" i="21"/>
  <c r="F1973" i="21" s="1"/>
  <c r="B1973" i="21"/>
  <c r="Q1971" i="21"/>
  <c r="P1971" i="21"/>
  <c r="O1971" i="21"/>
  <c r="M1971" i="21"/>
  <c r="T1971" i="21" s="1"/>
  <c r="E1971" i="21"/>
  <c r="D1971" i="21"/>
  <c r="C1971" i="21"/>
  <c r="B1971" i="21"/>
  <c r="Q1970" i="21"/>
  <c r="P1970" i="21"/>
  <c r="O1970" i="21"/>
  <c r="M1970" i="21"/>
  <c r="T1970" i="21" s="1"/>
  <c r="E1970" i="21"/>
  <c r="D1970" i="21"/>
  <c r="C1970" i="21"/>
  <c r="B1970" i="21"/>
  <c r="Q1969" i="21"/>
  <c r="P1969" i="21"/>
  <c r="O1969" i="21"/>
  <c r="M1969" i="21"/>
  <c r="T1969" i="21" s="1"/>
  <c r="E1969" i="21"/>
  <c r="D1969" i="21"/>
  <c r="C1969" i="21"/>
  <c r="F1969" i="21" s="1"/>
  <c r="B1969" i="21"/>
  <c r="Q1968" i="21"/>
  <c r="P1968" i="21"/>
  <c r="O1968" i="21"/>
  <c r="M1968" i="21"/>
  <c r="T1968" i="21" s="1"/>
  <c r="E1968" i="21"/>
  <c r="D1968" i="21"/>
  <c r="C1968" i="21"/>
  <c r="F1968" i="21" s="1"/>
  <c r="B1968" i="21"/>
  <c r="B1972" i="21"/>
  <c r="C1972" i="21"/>
  <c r="D1972" i="21"/>
  <c r="E1972" i="21"/>
  <c r="M1972" i="21"/>
  <c r="S1972" i="21" s="1"/>
  <c r="O1972" i="21"/>
  <c r="P1972" i="21"/>
  <c r="Q1972" i="21"/>
  <c r="B1967" i="21"/>
  <c r="C1967" i="21"/>
  <c r="D1967" i="21"/>
  <c r="E1967" i="21"/>
  <c r="M1967" i="21"/>
  <c r="S1967" i="21" s="1"/>
  <c r="O1967" i="21"/>
  <c r="P1967" i="21"/>
  <c r="Q1967" i="21"/>
  <c r="Q1966" i="21"/>
  <c r="P1966" i="21"/>
  <c r="O1966" i="21"/>
  <c r="M1966" i="21"/>
  <c r="T1966" i="21" s="1"/>
  <c r="E1966" i="21"/>
  <c r="D1966" i="21"/>
  <c r="C1966" i="21"/>
  <c r="F1966" i="21" s="1"/>
  <c r="B1966" i="21"/>
  <c r="B1965" i="21"/>
  <c r="C1965" i="21"/>
  <c r="D1965" i="21"/>
  <c r="E1965" i="21"/>
  <c r="M1965" i="21"/>
  <c r="S1965" i="21" s="1"/>
  <c r="O1965" i="21"/>
  <c r="P1965" i="21"/>
  <c r="Q1965" i="21"/>
  <c r="Q1964" i="21"/>
  <c r="P1964" i="21"/>
  <c r="O1964" i="21"/>
  <c r="M1964" i="21"/>
  <c r="T1964" i="21" s="1"/>
  <c r="E1964" i="21"/>
  <c r="D1964" i="21"/>
  <c r="C1964" i="21"/>
  <c r="B1964" i="21"/>
  <c r="B1963" i="21"/>
  <c r="C1963" i="21"/>
  <c r="F1963" i="21" s="1"/>
  <c r="D1963" i="21"/>
  <c r="E1963" i="21"/>
  <c r="M1963" i="21"/>
  <c r="S1963" i="21" s="1"/>
  <c r="O1963" i="21"/>
  <c r="P1963" i="21"/>
  <c r="Q1963" i="21"/>
  <c r="B1962" i="21"/>
  <c r="C1962" i="21"/>
  <c r="F1962" i="21" s="1"/>
  <c r="D1962" i="21"/>
  <c r="E1962" i="21"/>
  <c r="M1962" i="21"/>
  <c r="S1962" i="21" s="1"/>
  <c r="O1962" i="21"/>
  <c r="P1962" i="21"/>
  <c r="Q1962" i="21"/>
  <c r="B1961" i="21"/>
  <c r="C1961" i="21"/>
  <c r="F1961" i="21" s="1"/>
  <c r="D1961" i="21"/>
  <c r="E1961" i="21"/>
  <c r="M1961" i="21"/>
  <c r="S1961" i="21" s="1"/>
  <c r="O1961" i="21"/>
  <c r="P1961" i="21"/>
  <c r="Q1961" i="21"/>
  <c r="B1960" i="21"/>
  <c r="C1960" i="21"/>
  <c r="F1960" i="21" s="1"/>
  <c r="D1960" i="21"/>
  <c r="E1960" i="21"/>
  <c r="M1960" i="21"/>
  <c r="S1960" i="21" s="1"/>
  <c r="O1960" i="21"/>
  <c r="P1960" i="21"/>
  <c r="Q1960" i="21"/>
  <c r="B1959" i="21"/>
  <c r="C1959" i="21"/>
  <c r="D1959" i="21"/>
  <c r="E1959" i="21"/>
  <c r="M1959" i="21"/>
  <c r="S1959" i="21" s="1"/>
  <c r="O1959" i="21"/>
  <c r="P1959" i="21"/>
  <c r="Q1959" i="21"/>
  <c r="B1958" i="21"/>
  <c r="C1958" i="21"/>
  <c r="D1958" i="21"/>
  <c r="E1958" i="21"/>
  <c r="M1958" i="21"/>
  <c r="S1958" i="21" s="1"/>
  <c r="O1958" i="21"/>
  <c r="P1958" i="21"/>
  <c r="Q1958" i="21"/>
  <c r="Q1957" i="21"/>
  <c r="P1957" i="21"/>
  <c r="O1957" i="21"/>
  <c r="M1957" i="21"/>
  <c r="T1957" i="21" s="1"/>
  <c r="E1957" i="21"/>
  <c r="D1957" i="21"/>
  <c r="C1957" i="21"/>
  <c r="B1957" i="21"/>
  <c r="Q1956" i="21"/>
  <c r="P1956" i="21"/>
  <c r="O1956" i="21"/>
  <c r="M1956" i="21"/>
  <c r="T1956" i="21" s="1"/>
  <c r="E1956" i="21"/>
  <c r="D1956" i="21"/>
  <c r="C1956" i="21"/>
  <c r="B1956" i="21"/>
  <c r="Q1955" i="21"/>
  <c r="P1955" i="21"/>
  <c r="O1955" i="21"/>
  <c r="M1955" i="21"/>
  <c r="T1955" i="21" s="1"/>
  <c r="E1955" i="21"/>
  <c r="D1955" i="21"/>
  <c r="C1955" i="21"/>
  <c r="B1955" i="21"/>
  <c r="Q1954" i="21"/>
  <c r="P1954" i="21"/>
  <c r="O1954" i="21"/>
  <c r="M1954" i="21"/>
  <c r="T1954" i="21" s="1"/>
  <c r="E1954" i="21"/>
  <c r="D1954" i="21"/>
  <c r="C1954" i="21"/>
  <c r="F1954" i="21" s="1"/>
  <c r="B1954" i="21"/>
  <c r="Q1953" i="21"/>
  <c r="P1953" i="21"/>
  <c r="O1953" i="21"/>
  <c r="M1953" i="21"/>
  <c r="T1953" i="21" s="1"/>
  <c r="E1953" i="21"/>
  <c r="D1953" i="21"/>
  <c r="C1953" i="21"/>
  <c r="B1953" i="21"/>
  <c r="Q1952" i="21"/>
  <c r="P1952" i="21"/>
  <c r="O1952" i="21"/>
  <c r="M1952" i="21"/>
  <c r="T1952" i="21" s="1"/>
  <c r="E1952" i="21"/>
  <c r="D1952" i="21"/>
  <c r="C1952" i="21"/>
  <c r="F1952" i="21" s="1"/>
  <c r="B1952" i="21"/>
  <c r="Q1951" i="21"/>
  <c r="P1951" i="21"/>
  <c r="O1951" i="21"/>
  <c r="M1951" i="21"/>
  <c r="T1951" i="21" s="1"/>
  <c r="E1951" i="21"/>
  <c r="D1951" i="21"/>
  <c r="C1951" i="21"/>
  <c r="F1951" i="21" s="1"/>
  <c r="B1951" i="21"/>
  <c r="Q1950" i="21"/>
  <c r="P1950" i="21"/>
  <c r="O1950" i="21"/>
  <c r="M1950" i="21"/>
  <c r="T1950" i="21" s="1"/>
  <c r="E1950" i="21"/>
  <c r="D1950" i="21"/>
  <c r="C1950" i="21"/>
  <c r="F1950" i="21" s="1"/>
  <c r="B1950" i="21"/>
  <c r="Q1949" i="21"/>
  <c r="P1949" i="21"/>
  <c r="O1949" i="21"/>
  <c r="M1949" i="21"/>
  <c r="T1949" i="21" s="1"/>
  <c r="E1949" i="21"/>
  <c r="D1949" i="21"/>
  <c r="C1949" i="21"/>
  <c r="F1949" i="21" s="1"/>
  <c r="B1949" i="21"/>
  <c r="B1948" i="21"/>
  <c r="C1948" i="21"/>
  <c r="D1948" i="21"/>
  <c r="E1948" i="21"/>
  <c r="M1948" i="21"/>
  <c r="S1948" i="21" s="1"/>
  <c r="O1948" i="21"/>
  <c r="P1948" i="21"/>
  <c r="Q1948" i="21"/>
  <c r="T1977" i="21" l="1"/>
  <c r="T1976" i="21"/>
  <c r="T1975" i="21"/>
  <c r="T1974" i="21"/>
  <c r="S1973" i="21"/>
  <c r="F1971" i="21"/>
  <c r="F1972" i="21"/>
  <c r="F1965" i="21"/>
  <c r="F1953" i="21"/>
  <c r="F1970" i="21"/>
  <c r="S1971" i="21"/>
  <c r="S1970" i="21"/>
  <c r="S1969" i="21"/>
  <c r="S1968" i="21"/>
  <c r="T1972" i="21"/>
  <c r="F1959" i="21"/>
  <c r="F1957" i="21"/>
  <c r="F1964" i="21"/>
  <c r="F1955" i="21"/>
  <c r="F1958" i="21"/>
  <c r="F1967" i="21"/>
  <c r="F1956" i="21"/>
  <c r="F1948" i="21"/>
  <c r="T1967" i="21"/>
  <c r="S1966" i="21"/>
  <c r="T1963" i="21"/>
  <c r="T1965" i="21"/>
  <c r="T1962" i="21"/>
  <c r="S1964" i="21"/>
  <c r="T1961" i="21"/>
  <c r="T1960" i="21"/>
  <c r="T1959" i="21"/>
  <c r="T1958" i="21"/>
  <c r="S1957" i="21"/>
  <c r="S1956" i="21"/>
  <c r="S1955" i="21"/>
  <c r="S1954" i="21"/>
  <c r="S1953" i="21"/>
  <c r="S1952" i="21"/>
  <c r="S1951" i="21"/>
  <c r="S1950" i="21"/>
  <c r="S1949" i="21"/>
  <c r="T1948" i="21"/>
  <c r="C1901" i="21" l="1"/>
  <c r="B1947" i="21"/>
  <c r="C1947" i="21"/>
  <c r="F1947" i="21" s="1"/>
  <c r="D1947" i="21"/>
  <c r="E1947" i="21"/>
  <c r="M1947" i="21"/>
  <c r="S1947" i="21" s="1"/>
  <c r="O1947" i="21"/>
  <c r="P1947" i="21"/>
  <c r="Q1947" i="21"/>
  <c r="B1946" i="21"/>
  <c r="C1946" i="21"/>
  <c r="F1946" i="21" s="1"/>
  <c r="D1946" i="21"/>
  <c r="E1946" i="21"/>
  <c r="M1946" i="21"/>
  <c r="S1946" i="21" s="1"/>
  <c r="O1946" i="21"/>
  <c r="P1946" i="21"/>
  <c r="Q1946" i="21"/>
  <c r="B1945" i="21"/>
  <c r="C1945" i="21"/>
  <c r="F1945" i="21" s="1"/>
  <c r="D1945" i="21"/>
  <c r="E1945" i="21"/>
  <c r="M1945" i="21"/>
  <c r="S1945" i="21" s="1"/>
  <c r="O1945" i="21"/>
  <c r="P1945" i="21"/>
  <c r="Q1945" i="21"/>
  <c r="B1944" i="21"/>
  <c r="C1944" i="21"/>
  <c r="F1944" i="21" s="1"/>
  <c r="D1944" i="21"/>
  <c r="E1944" i="21"/>
  <c r="M1944" i="21"/>
  <c r="S1944" i="21" s="1"/>
  <c r="O1944" i="21"/>
  <c r="P1944" i="21"/>
  <c r="Q1944" i="21"/>
  <c r="B1943" i="21"/>
  <c r="C1943" i="21"/>
  <c r="F1943" i="21" s="1"/>
  <c r="D1943" i="21"/>
  <c r="E1943" i="21"/>
  <c r="M1943" i="21"/>
  <c r="S1943" i="21" s="1"/>
  <c r="O1943" i="21"/>
  <c r="P1943" i="21"/>
  <c r="Q1943" i="21"/>
  <c r="B1942" i="21"/>
  <c r="C1942" i="21"/>
  <c r="F1942" i="21" s="1"/>
  <c r="D1942" i="21"/>
  <c r="E1942" i="21"/>
  <c r="M1942" i="21"/>
  <c r="S1942" i="21" s="1"/>
  <c r="O1942" i="21"/>
  <c r="P1942" i="21"/>
  <c r="Q1942" i="21"/>
  <c r="T1947" i="21" l="1"/>
  <c r="T1946" i="21"/>
  <c r="T1945" i="21"/>
  <c r="T1944" i="21"/>
  <c r="T1943" i="21"/>
  <c r="T1942" i="21"/>
  <c r="B1941" i="21" l="1"/>
  <c r="C1941" i="21"/>
  <c r="F1941" i="21" s="1"/>
  <c r="D1941" i="21"/>
  <c r="E1941" i="21"/>
  <c r="M1941" i="21"/>
  <c r="S1941" i="21" s="1"/>
  <c r="O1941" i="21"/>
  <c r="P1941" i="21"/>
  <c r="Q1941" i="21"/>
  <c r="B1940" i="21"/>
  <c r="C1940" i="21"/>
  <c r="F1940" i="21" s="1"/>
  <c r="D1940" i="21"/>
  <c r="E1940" i="21"/>
  <c r="M1940" i="21"/>
  <c r="S1940" i="21" s="1"/>
  <c r="O1940" i="21"/>
  <c r="P1940" i="21"/>
  <c r="Q1940" i="21"/>
  <c r="D1939" i="21"/>
  <c r="B1939" i="21"/>
  <c r="C1939" i="21"/>
  <c r="F1939" i="21" s="1"/>
  <c r="E1939" i="21"/>
  <c r="M1939" i="21"/>
  <c r="S1939" i="21" s="1"/>
  <c r="O1939" i="21"/>
  <c r="P1939" i="21"/>
  <c r="Q1939" i="21"/>
  <c r="T1941" i="21" l="1"/>
  <c r="T1940" i="21"/>
  <c r="T1939" i="21"/>
  <c r="B1938" i="21" l="1"/>
  <c r="C1938" i="21"/>
  <c r="F1938" i="21" s="1"/>
  <c r="D1938" i="21"/>
  <c r="E1938" i="21"/>
  <c r="M1938" i="21"/>
  <c r="T1938" i="21" s="1"/>
  <c r="O1938" i="21"/>
  <c r="P1938" i="21"/>
  <c r="Q1938" i="21"/>
  <c r="S1938" i="21" l="1"/>
  <c r="B1937" i="21" l="1"/>
  <c r="C1937" i="21"/>
  <c r="F1937" i="21" s="1"/>
  <c r="D1937" i="21"/>
  <c r="E1937" i="21"/>
  <c r="M1937" i="21"/>
  <c r="S1937" i="21" s="1"/>
  <c r="O1937" i="21"/>
  <c r="P1937" i="21"/>
  <c r="Q1937" i="21"/>
  <c r="T1937" i="21" l="1"/>
  <c r="B1936" i="21" l="1"/>
  <c r="C1936" i="21"/>
  <c r="F1936" i="21" s="1"/>
  <c r="D1936" i="21"/>
  <c r="E1936" i="21"/>
  <c r="M1936" i="21"/>
  <c r="T1936" i="21" s="1"/>
  <c r="O1936" i="21"/>
  <c r="P1936" i="21"/>
  <c r="Q1936" i="21"/>
  <c r="S1936" i="21" l="1"/>
  <c r="B1935" i="21" l="1"/>
  <c r="C1935" i="21"/>
  <c r="F1935" i="21" s="1"/>
  <c r="D1935" i="21"/>
  <c r="E1935" i="21"/>
  <c r="M1935" i="21"/>
  <c r="T1935" i="21" s="1"/>
  <c r="O1935" i="21"/>
  <c r="P1935" i="21"/>
  <c r="Q1935" i="21"/>
  <c r="B1934" i="21"/>
  <c r="C1934" i="21"/>
  <c r="F1934" i="21" s="1"/>
  <c r="D1934" i="21"/>
  <c r="E1934" i="21"/>
  <c r="M1934" i="21"/>
  <c r="S1934" i="21" s="1"/>
  <c r="O1934" i="21"/>
  <c r="P1934" i="21"/>
  <c r="Q1934" i="21"/>
  <c r="S1935" i="21" l="1"/>
  <c r="T1934" i="21"/>
  <c r="B1933" i="21" l="1"/>
  <c r="C1933" i="21"/>
  <c r="F1933" i="21" s="1"/>
  <c r="D1933" i="21"/>
  <c r="E1933" i="21"/>
  <c r="M1933" i="21"/>
  <c r="S1933" i="21" s="1"/>
  <c r="O1933" i="21"/>
  <c r="P1933" i="21"/>
  <c r="Q1933" i="21"/>
  <c r="T1933" i="21" l="1"/>
  <c r="B1932" i="21"/>
  <c r="C1932" i="21"/>
  <c r="F1932" i="21" s="1"/>
  <c r="D1932" i="21"/>
  <c r="E1932" i="21"/>
  <c r="M1932" i="21"/>
  <c r="T1932" i="21" s="1"/>
  <c r="O1932" i="21"/>
  <c r="P1932" i="21"/>
  <c r="Q1932" i="21"/>
  <c r="B1931" i="21"/>
  <c r="C1931" i="21"/>
  <c r="F1931" i="21" s="1"/>
  <c r="D1931" i="21"/>
  <c r="E1931" i="21"/>
  <c r="M1931" i="21"/>
  <c r="S1931" i="21" s="1"/>
  <c r="O1931" i="21"/>
  <c r="P1931" i="21"/>
  <c r="Q1931" i="21"/>
  <c r="B1930" i="21"/>
  <c r="C1930" i="21"/>
  <c r="F1930" i="21" s="1"/>
  <c r="D1930" i="21"/>
  <c r="E1930" i="21"/>
  <c r="M1930" i="21"/>
  <c r="T1930" i="21" s="1"/>
  <c r="O1930" i="21"/>
  <c r="P1930" i="21"/>
  <c r="Q1930" i="21"/>
  <c r="B1929" i="21"/>
  <c r="C1929" i="21"/>
  <c r="F1929" i="21" s="1"/>
  <c r="D1929" i="21"/>
  <c r="E1929" i="21"/>
  <c r="M1929" i="21"/>
  <c r="S1929" i="21" s="1"/>
  <c r="O1929" i="21"/>
  <c r="P1929" i="21"/>
  <c r="Q1929" i="21"/>
  <c r="B1928" i="21"/>
  <c r="C1928" i="21"/>
  <c r="F1928" i="21" s="1"/>
  <c r="D1928" i="21"/>
  <c r="E1928" i="21"/>
  <c r="M1928" i="21"/>
  <c r="S1928" i="21" s="1"/>
  <c r="O1928" i="21"/>
  <c r="P1928" i="21"/>
  <c r="Q1928" i="21"/>
  <c r="B1927" i="21"/>
  <c r="C1927" i="21"/>
  <c r="D1927" i="21"/>
  <c r="E1927" i="21"/>
  <c r="M1927" i="21"/>
  <c r="T1927" i="21" s="1"/>
  <c r="O1927" i="21"/>
  <c r="P1927" i="21"/>
  <c r="Q1927" i="21"/>
  <c r="B1926" i="21"/>
  <c r="C1926" i="21"/>
  <c r="F1926" i="21" s="1"/>
  <c r="D1926" i="21"/>
  <c r="E1926" i="21"/>
  <c r="M1926" i="21"/>
  <c r="S1926" i="21" s="1"/>
  <c r="O1926" i="21"/>
  <c r="P1926" i="21"/>
  <c r="Q1926" i="21"/>
  <c r="B1925" i="21"/>
  <c r="C1925" i="21"/>
  <c r="F1925" i="21" s="1"/>
  <c r="D1925" i="21"/>
  <c r="E1925" i="21"/>
  <c r="M1925" i="21"/>
  <c r="S1925" i="21" s="1"/>
  <c r="O1925" i="21"/>
  <c r="P1925" i="21"/>
  <c r="Q1925" i="21"/>
  <c r="B1924" i="21"/>
  <c r="C1924" i="21"/>
  <c r="F1924" i="21" s="1"/>
  <c r="D1924" i="21"/>
  <c r="E1924" i="21"/>
  <c r="M1924" i="21"/>
  <c r="S1924" i="21" s="1"/>
  <c r="O1924" i="21"/>
  <c r="P1924" i="21"/>
  <c r="Q1924" i="21"/>
  <c r="B1923" i="21"/>
  <c r="C1923" i="21"/>
  <c r="F1923" i="21" s="1"/>
  <c r="D1923" i="21"/>
  <c r="E1923" i="21"/>
  <c r="M1923" i="21"/>
  <c r="S1923" i="21" s="1"/>
  <c r="O1923" i="21"/>
  <c r="P1923" i="21"/>
  <c r="Q1923" i="21"/>
  <c r="B1922" i="21"/>
  <c r="C1922" i="21"/>
  <c r="F1922" i="21" s="1"/>
  <c r="D1922" i="21"/>
  <c r="E1922" i="21"/>
  <c r="M1922" i="21"/>
  <c r="S1922" i="21" s="1"/>
  <c r="O1922" i="21"/>
  <c r="P1922" i="21"/>
  <c r="Q1922" i="21"/>
  <c r="B1921" i="21"/>
  <c r="C1921" i="21"/>
  <c r="D1921" i="21"/>
  <c r="E1921" i="21"/>
  <c r="M1921" i="21"/>
  <c r="S1921" i="21" s="1"/>
  <c r="O1921" i="21"/>
  <c r="P1921" i="21"/>
  <c r="Q1921" i="21"/>
  <c r="B1920" i="21"/>
  <c r="C1920" i="21"/>
  <c r="F1920" i="21" s="1"/>
  <c r="D1920" i="21"/>
  <c r="E1920" i="21"/>
  <c r="M1920" i="21"/>
  <c r="S1920" i="21" s="1"/>
  <c r="O1920" i="21"/>
  <c r="P1920" i="21"/>
  <c r="Q1920" i="21"/>
  <c r="B1919" i="21"/>
  <c r="C1919" i="21"/>
  <c r="D1919" i="21"/>
  <c r="E1919" i="21"/>
  <c r="M1919" i="21"/>
  <c r="S1919" i="21" s="1"/>
  <c r="O1919" i="21"/>
  <c r="P1919" i="21"/>
  <c r="Q1919" i="21"/>
  <c r="Q1918" i="21"/>
  <c r="P1918" i="21"/>
  <c r="O1918" i="21"/>
  <c r="M1918" i="21"/>
  <c r="T1918" i="21" s="1"/>
  <c r="E1918" i="21"/>
  <c r="D1918" i="21"/>
  <c r="C1918" i="21"/>
  <c r="F1918" i="21" s="1"/>
  <c r="B1918" i="21"/>
  <c r="Q1917" i="21"/>
  <c r="P1917" i="21"/>
  <c r="O1917" i="21"/>
  <c r="M1917" i="21"/>
  <c r="T1917" i="21" s="1"/>
  <c r="E1917" i="21"/>
  <c r="D1917" i="21"/>
  <c r="C1917" i="21"/>
  <c r="B1917" i="21"/>
  <c r="Q1916" i="21"/>
  <c r="P1916" i="21"/>
  <c r="O1916" i="21"/>
  <c r="M1916" i="21"/>
  <c r="T1916" i="21" s="1"/>
  <c r="E1916" i="21"/>
  <c r="D1916" i="21"/>
  <c r="C1916" i="21"/>
  <c r="F1916" i="21" s="1"/>
  <c r="B1916" i="21"/>
  <c r="Q1915" i="21"/>
  <c r="P1915" i="21"/>
  <c r="O1915" i="21"/>
  <c r="M1915" i="21"/>
  <c r="T1915" i="21" s="1"/>
  <c r="E1915" i="21"/>
  <c r="D1915" i="21"/>
  <c r="C1915" i="21"/>
  <c r="B1915" i="21"/>
  <c r="B1914" i="21"/>
  <c r="C1914" i="21"/>
  <c r="F1914" i="21" s="1"/>
  <c r="D1914" i="21"/>
  <c r="E1914" i="21"/>
  <c r="M1914" i="21"/>
  <c r="S1914" i="21" s="1"/>
  <c r="O1914" i="21"/>
  <c r="P1914" i="21"/>
  <c r="Q1914" i="21"/>
  <c r="B1913" i="21"/>
  <c r="C1913" i="21"/>
  <c r="F1913" i="21" s="1"/>
  <c r="D1913" i="21"/>
  <c r="E1913" i="21"/>
  <c r="M1913" i="21"/>
  <c r="S1913" i="21" s="1"/>
  <c r="O1913" i="21"/>
  <c r="P1913" i="21"/>
  <c r="Q1913" i="21"/>
  <c r="B1912" i="21"/>
  <c r="C1912" i="21"/>
  <c r="D1912" i="21"/>
  <c r="E1912" i="21"/>
  <c r="M1912" i="21"/>
  <c r="S1912" i="21" s="1"/>
  <c r="O1912" i="21"/>
  <c r="P1912" i="21"/>
  <c r="Q1912" i="21"/>
  <c r="B1911" i="21"/>
  <c r="C1911" i="21"/>
  <c r="D1911" i="21"/>
  <c r="E1911" i="21"/>
  <c r="M1911" i="21"/>
  <c r="T1911" i="21" s="1"/>
  <c r="O1911" i="21"/>
  <c r="P1911" i="21"/>
  <c r="Q1911" i="21"/>
  <c r="B1910" i="21"/>
  <c r="C1910" i="21"/>
  <c r="D1910" i="21"/>
  <c r="E1910" i="21"/>
  <c r="M1910" i="21"/>
  <c r="S1910" i="21" s="1"/>
  <c r="O1910" i="21"/>
  <c r="P1910" i="21"/>
  <c r="Q1910" i="21"/>
  <c r="B1909" i="21"/>
  <c r="C1909" i="21"/>
  <c r="D1909" i="21"/>
  <c r="E1909" i="21"/>
  <c r="M1909" i="21"/>
  <c r="S1909" i="21" s="1"/>
  <c r="O1909" i="21"/>
  <c r="P1909" i="21"/>
  <c r="Q1909" i="21"/>
  <c r="B1908" i="21"/>
  <c r="C1908" i="21"/>
  <c r="D1908" i="21"/>
  <c r="E1908" i="21"/>
  <c r="M1908" i="21"/>
  <c r="S1908" i="21" s="1"/>
  <c r="O1908" i="21"/>
  <c r="P1908" i="21"/>
  <c r="Q1908" i="21"/>
  <c r="D1902" i="21"/>
  <c r="B1615" i="21"/>
  <c r="C1615" i="21"/>
  <c r="D1615" i="21"/>
  <c r="E1615" i="21"/>
  <c r="M1615" i="21"/>
  <c r="S1615" i="21" s="1"/>
  <c r="O1615" i="21"/>
  <c r="P1615" i="21"/>
  <c r="Q1615" i="21"/>
  <c r="S1932" i="21" l="1"/>
  <c r="T1931" i="21"/>
  <c r="F1927" i="21"/>
  <c r="S1930" i="21"/>
  <c r="T1929" i="21"/>
  <c r="T1928" i="21"/>
  <c r="S1927" i="21"/>
  <c r="T1926" i="21"/>
  <c r="T1925" i="21"/>
  <c r="T1924" i="21"/>
  <c r="T1923" i="21"/>
  <c r="F1911" i="21"/>
  <c r="F1910" i="21"/>
  <c r="F1919" i="21"/>
  <c r="F1915" i="21"/>
  <c r="F1917" i="21"/>
  <c r="F1909" i="21"/>
  <c r="F1921" i="21"/>
  <c r="T1920" i="21"/>
  <c r="T1922" i="21"/>
  <c r="T1919" i="21"/>
  <c r="T1921" i="21"/>
  <c r="S1918" i="21"/>
  <c r="S1917" i="21"/>
  <c r="S1916" i="21"/>
  <c r="F1615" i="21"/>
  <c r="F1912" i="21"/>
  <c r="S1915" i="21"/>
  <c r="T1914" i="21"/>
  <c r="T1913" i="21"/>
  <c r="S1911" i="21"/>
  <c r="T1912" i="21"/>
  <c r="T1910" i="21"/>
  <c r="T1909" i="21"/>
  <c r="T1908" i="21"/>
  <c r="F1908" i="21"/>
  <c r="T1615" i="21"/>
  <c r="B1907" i="21" l="1"/>
  <c r="C1907" i="21"/>
  <c r="D1907" i="21"/>
  <c r="E1907" i="21"/>
  <c r="M1907" i="21"/>
  <c r="S1907" i="21" s="1"/>
  <c r="O1907" i="21"/>
  <c r="P1907" i="21"/>
  <c r="Q1907" i="21"/>
  <c r="B1906" i="21"/>
  <c r="C1906" i="21"/>
  <c r="F1906" i="21" s="1"/>
  <c r="D1906" i="21"/>
  <c r="E1906" i="21"/>
  <c r="M1906" i="21"/>
  <c r="S1906" i="21" s="1"/>
  <c r="O1906" i="21"/>
  <c r="P1906" i="21"/>
  <c r="Q1906" i="21"/>
  <c r="B565" i="21"/>
  <c r="B1905" i="21"/>
  <c r="C1905" i="21"/>
  <c r="D1905" i="21"/>
  <c r="E1905" i="21"/>
  <c r="M1905" i="21"/>
  <c r="S1905" i="21" s="1"/>
  <c r="O1905" i="21"/>
  <c r="P1905" i="21"/>
  <c r="Q1905" i="21"/>
  <c r="B1904" i="21"/>
  <c r="C1904" i="21"/>
  <c r="F1904" i="21" s="1"/>
  <c r="D1904" i="21"/>
  <c r="E1904" i="21"/>
  <c r="M1904" i="21"/>
  <c r="S1904" i="21" s="1"/>
  <c r="O1904" i="21"/>
  <c r="P1904" i="21"/>
  <c r="Q1904" i="21"/>
  <c r="D1903" i="21"/>
  <c r="B1903" i="21"/>
  <c r="C1903" i="21"/>
  <c r="E1903" i="21"/>
  <c r="S1903" i="21"/>
  <c r="O1903" i="21"/>
  <c r="P1903" i="21"/>
  <c r="Q1903" i="21"/>
  <c r="B1890" i="21"/>
  <c r="B1891" i="21"/>
  <c r="B1892" i="21"/>
  <c r="B1886" i="21"/>
  <c r="B1887" i="21"/>
  <c r="B1888" i="21"/>
  <c r="B1889" i="21"/>
  <c r="B1893" i="21"/>
  <c r="B1894" i="21"/>
  <c r="B1895" i="21"/>
  <c r="B1896" i="21"/>
  <c r="B1897" i="21"/>
  <c r="B1898" i="21"/>
  <c r="B1899" i="21"/>
  <c r="B1900" i="21"/>
  <c r="B1901" i="21"/>
  <c r="B1902" i="21"/>
  <c r="C1890" i="21"/>
  <c r="C1891" i="21"/>
  <c r="C1892" i="21"/>
  <c r="C1886" i="21"/>
  <c r="C1887" i="21"/>
  <c r="C1888" i="21"/>
  <c r="C1889" i="21"/>
  <c r="C1893" i="21"/>
  <c r="C1894" i="21"/>
  <c r="C1895" i="21"/>
  <c r="C1896" i="21"/>
  <c r="C1897" i="21"/>
  <c r="C1898" i="21"/>
  <c r="C1899" i="21"/>
  <c r="C1900" i="21"/>
  <c r="C1902" i="21"/>
  <c r="D1890" i="21"/>
  <c r="D1891" i="21"/>
  <c r="D1892" i="21"/>
  <c r="D1886" i="21"/>
  <c r="D1887" i="21"/>
  <c r="D1888" i="21"/>
  <c r="D1889" i="21"/>
  <c r="D1893" i="21"/>
  <c r="D1894" i="21"/>
  <c r="D1895" i="21"/>
  <c r="D1896" i="21"/>
  <c r="D1897" i="21"/>
  <c r="D1898" i="21"/>
  <c r="D1899" i="21"/>
  <c r="D1900" i="21"/>
  <c r="D1901" i="21"/>
  <c r="E1890" i="21"/>
  <c r="E1891" i="21"/>
  <c r="E1892" i="21"/>
  <c r="E1886" i="21"/>
  <c r="E1887" i="21"/>
  <c r="E1888" i="21"/>
  <c r="E1889" i="21"/>
  <c r="E1893" i="21"/>
  <c r="E1894" i="21"/>
  <c r="E1895" i="21"/>
  <c r="E1896" i="21"/>
  <c r="E1897" i="21"/>
  <c r="E1898" i="21"/>
  <c r="E1899" i="21"/>
  <c r="E1900" i="21"/>
  <c r="E1901" i="21"/>
  <c r="E1902" i="21"/>
  <c r="M1890" i="21"/>
  <c r="S1890" i="21" s="1"/>
  <c r="M1891" i="21"/>
  <c r="S1891" i="21" s="1"/>
  <c r="M1892" i="21"/>
  <c r="S1892" i="21" s="1"/>
  <c r="M1886" i="21"/>
  <c r="S1886" i="21" s="1"/>
  <c r="M1887" i="21"/>
  <c r="S1887" i="21" s="1"/>
  <c r="M1888" i="21"/>
  <c r="S1888" i="21" s="1"/>
  <c r="M1889" i="21"/>
  <c r="S1889" i="21" s="1"/>
  <c r="M1893" i="21"/>
  <c r="S1893" i="21" s="1"/>
  <c r="M1894" i="21"/>
  <c r="S1894" i="21" s="1"/>
  <c r="M1895" i="21"/>
  <c r="S1895" i="21" s="1"/>
  <c r="M1896" i="21"/>
  <c r="S1896" i="21" s="1"/>
  <c r="M1897" i="21"/>
  <c r="S1897" i="21" s="1"/>
  <c r="M1898" i="21"/>
  <c r="T1898" i="21" s="1"/>
  <c r="M1899" i="21"/>
  <c r="S1899" i="21" s="1"/>
  <c r="M1900" i="21"/>
  <c r="S1900" i="21" s="1"/>
  <c r="M1901" i="21"/>
  <c r="S1901" i="21" s="1"/>
  <c r="M1902" i="21"/>
  <c r="S1902" i="21" s="1"/>
  <c r="O1890" i="21"/>
  <c r="O1891" i="21"/>
  <c r="O1892" i="21"/>
  <c r="O1886" i="21"/>
  <c r="O1887" i="21"/>
  <c r="O1888" i="21"/>
  <c r="O1889" i="21"/>
  <c r="O1893" i="21"/>
  <c r="O1894" i="21"/>
  <c r="O1895" i="21"/>
  <c r="O1896" i="21"/>
  <c r="O1897" i="21"/>
  <c r="O1898" i="21"/>
  <c r="O1899" i="21"/>
  <c r="O1900" i="21"/>
  <c r="O1901" i="21"/>
  <c r="O1902" i="21"/>
  <c r="P1890" i="21"/>
  <c r="P1891" i="21"/>
  <c r="P1892" i="21"/>
  <c r="P1886" i="21"/>
  <c r="P1887" i="21"/>
  <c r="P1888" i="21"/>
  <c r="P1889" i="21"/>
  <c r="P1893" i="21"/>
  <c r="P1894" i="21"/>
  <c r="P1895" i="21"/>
  <c r="P1896" i="21"/>
  <c r="P1897" i="21"/>
  <c r="P1898" i="21"/>
  <c r="P1899" i="21"/>
  <c r="P1900" i="21"/>
  <c r="P1901" i="21"/>
  <c r="P1902" i="21"/>
  <c r="Q1890" i="21"/>
  <c r="Q1891" i="21"/>
  <c r="Q1892" i="21"/>
  <c r="Q1886" i="21"/>
  <c r="Q1887" i="21"/>
  <c r="Q1888" i="21"/>
  <c r="Q1889" i="21"/>
  <c r="Q1893" i="21"/>
  <c r="Q1894" i="21"/>
  <c r="Q1895" i="21"/>
  <c r="Q1896" i="21"/>
  <c r="Q1897" i="21"/>
  <c r="Q1898" i="21"/>
  <c r="Q1899" i="21"/>
  <c r="Q1900" i="21"/>
  <c r="Q1901" i="21"/>
  <c r="Q1902" i="21"/>
  <c r="B699" i="21"/>
  <c r="B702" i="21"/>
  <c r="B704" i="21"/>
  <c r="B705" i="21"/>
  <c r="B706" i="21"/>
  <c r="B696" i="21"/>
  <c r="B695" i="21"/>
  <c r="B693" i="21"/>
  <c r="B694" i="21"/>
  <c r="B689" i="21"/>
  <c r="B688" i="21"/>
  <c r="B692" i="21"/>
  <c r="B691" i="21"/>
  <c r="B708" i="21"/>
  <c r="B707" i="21"/>
  <c r="B690" i="21"/>
  <c r="B700" i="21"/>
  <c r="B701" i="21"/>
  <c r="B703" i="21"/>
  <c r="B716" i="21"/>
  <c r="B721" i="21"/>
  <c r="B717" i="21"/>
  <c r="B720" i="21"/>
  <c r="B713" i="21"/>
  <c r="B722" i="21"/>
  <c r="B718" i="21"/>
  <c r="B719" i="21"/>
  <c r="B715" i="21"/>
  <c r="B714" i="21"/>
  <c r="B724" i="21"/>
  <c r="B723" i="21"/>
  <c r="B725" i="21"/>
  <c r="B709" i="21"/>
  <c r="B711" i="21"/>
  <c r="B712" i="21"/>
  <c r="B710" i="21"/>
  <c r="B697" i="21"/>
  <c r="B698" i="21"/>
  <c r="B736" i="21"/>
  <c r="B735" i="21"/>
  <c r="B740" i="21"/>
  <c r="B737" i="21"/>
  <c r="B739" i="21"/>
  <c r="B742" i="21"/>
  <c r="B729" i="21"/>
  <c r="B726" i="21"/>
  <c r="B728" i="21"/>
  <c r="B727" i="21"/>
  <c r="B738" i="21"/>
  <c r="B741" i="21"/>
  <c r="B731" i="21"/>
  <c r="B730" i="21"/>
  <c r="B733" i="21"/>
  <c r="B732" i="21"/>
  <c r="B734" i="21"/>
  <c r="B745" i="21"/>
  <c r="B753" i="21"/>
  <c r="B754" i="21"/>
  <c r="B744" i="21"/>
  <c r="B743" i="21"/>
  <c r="B749" i="21"/>
  <c r="B748" i="21"/>
  <c r="B751" i="21"/>
  <c r="B752" i="21"/>
  <c r="B746" i="21"/>
  <c r="B747" i="21"/>
  <c r="B750" i="21"/>
  <c r="B757" i="21"/>
  <c r="B760" i="21"/>
  <c r="B761" i="21"/>
  <c r="B759" i="21"/>
  <c r="B762" i="21"/>
  <c r="B756" i="21"/>
  <c r="B758" i="21"/>
  <c r="B755" i="21"/>
  <c r="B763" i="21"/>
  <c r="B768" i="21"/>
  <c r="B775" i="21"/>
  <c r="B774" i="21"/>
  <c r="B769" i="21"/>
  <c r="B773" i="21"/>
  <c r="B771" i="21"/>
  <c r="B770" i="21"/>
  <c r="B772" i="21"/>
  <c r="B764" i="21"/>
  <c r="B765" i="21"/>
  <c r="B767" i="21"/>
  <c r="B766" i="21"/>
  <c r="B794" i="21"/>
  <c r="B786" i="21"/>
  <c r="B782" i="21"/>
  <c r="B781" i="21"/>
  <c r="B780" i="21"/>
  <c r="B776" i="21"/>
  <c r="B777" i="21"/>
  <c r="B779" i="21"/>
  <c r="B793" i="21"/>
  <c r="B778" i="21"/>
  <c r="B783" i="21"/>
  <c r="B784" i="21"/>
  <c r="B792" i="21"/>
  <c r="B789" i="21"/>
  <c r="B785" i="21"/>
  <c r="B791" i="21"/>
  <c r="B787" i="21"/>
  <c r="B788" i="21"/>
  <c r="B790" i="21"/>
  <c r="B798" i="21"/>
  <c r="B799" i="21"/>
  <c r="B800" i="21"/>
  <c r="B801" i="21"/>
  <c r="B795" i="21"/>
  <c r="B803" i="21"/>
  <c r="B802" i="21"/>
  <c r="B797" i="21"/>
  <c r="B796" i="21"/>
  <c r="B811" i="21"/>
  <c r="B810" i="21"/>
  <c r="B808" i="21"/>
  <c r="B809" i="21"/>
  <c r="B807" i="21"/>
  <c r="B814" i="21"/>
  <c r="B813" i="21"/>
  <c r="B812" i="21"/>
  <c r="B804" i="21"/>
  <c r="B805" i="21"/>
  <c r="B806" i="21"/>
  <c r="B816" i="21"/>
  <c r="B818" i="21"/>
  <c r="B819" i="21"/>
  <c r="B817" i="21"/>
  <c r="B815" i="21"/>
  <c r="B820" i="21"/>
  <c r="B829" i="21"/>
  <c r="B822" i="21"/>
  <c r="B826" i="21"/>
  <c r="B823" i="21"/>
  <c r="B821" i="21"/>
  <c r="B824" i="21"/>
  <c r="B830" i="21"/>
  <c r="B831" i="21"/>
  <c r="B832" i="21"/>
  <c r="B833" i="21"/>
  <c r="B828" i="21"/>
  <c r="B827" i="21"/>
  <c r="B825" i="21"/>
  <c r="B846" i="21"/>
  <c r="B847" i="21"/>
  <c r="B841" i="21"/>
  <c r="B839" i="21"/>
  <c r="B845" i="21"/>
  <c r="B842" i="21"/>
  <c r="B840" i="21"/>
  <c r="B844" i="21"/>
  <c r="B843" i="21"/>
  <c r="B838" i="21"/>
  <c r="B835" i="21"/>
  <c r="B837" i="21"/>
  <c r="B834" i="21"/>
  <c r="B836" i="21"/>
  <c r="B858" i="21"/>
  <c r="B857" i="21"/>
  <c r="B860" i="21"/>
  <c r="B859" i="21"/>
  <c r="B862" i="21"/>
  <c r="B863" i="21"/>
  <c r="B864" i="21"/>
  <c r="B861" i="21"/>
  <c r="B853" i="21"/>
  <c r="B848" i="21"/>
  <c r="B856" i="21"/>
  <c r="B854" i="21"/>
  <c r="B855" i="21"/>
  <c r="B849" i="21"/>
  <c r="B850" i="21"/>
  <c r="B852" i="21"/>
  <c r="B851" i="21"/>
  <c r="B872" i="21"/>
  <c r="B871" i="21"/>
  <c r="B874" i="21"/>
  <c r="B870" i="21"/>
  <c r="B875" i="21"/>
  <c r="B876" i="21"/>
  <c r="B869" i="21"/>
  <c r="B866" i="21"/>
  <c r="B865" i="21"/>
  <c r="B873" i="21"/>
  <c r="B867" i="21"/>
  <c r="B868" i="21"/>
  <c r="B880" i="21"/>
  <c r="B878" i="21"/>
  <c r="B877" i="21"/>
  <c r="B879" i="21"/>
  <c r="B888" i="21"/>
  <c r="B891" i="21"/>
  <c r="B885" i="21"/>
  <c r="B887" i="21"/>
  <c r="B894" i="21"/>
  <c r="B893" i="21"/>
  <c r="B890" i="21"/>
  <c r="B892" i="21"/>
  <c r="B884" i="21"/>
  <c r="B886" i="21"/>
  <c r="B895" i="21"/>
  <c r="B897" i="21"/>
  <c r="B896" i="21"/>
  <c r="B883" i="21"/>
  <c r="B882" i="21"/>
  <c r="B881" i="21"/>
  <c r="B889" i="21"/>
  <c r="B911" i="21"/>
  <c r="B902" i="21"/>
  <c r="B900" i="21"/>
  <c r="B899" i="21"/>
  <c r="B904" i="21"/>
  <c r="B903" i="21"/>
  <c r="B901" i="21"/>
  <c r="B905" i="21"/>
  <c r="B907" i="21"/>
  <c r="B908" i="21"/>
  <c r="B898" i="21"/>
  <c r="B909" i="21"/>
  <c r="B906" i="21"/>
  <c r="B910" i="21"/>
  <c r="B925" i="21"/>
  <c r="B926" i="21"/>
  <c r="B921" i="21"/>
  <c r="B917" i="21"/>
  <c r="B920" i="21"/>
  <c r="B918" i="21"/>
  <c r="B919" i="21"/>
  <c r="B927" i="21"/>
  <c r="B916" i="21"/>
  <c r="B922" i="21"/>
  <c r="B914" i="21"/>
  <c r="B913" i="21"/>
  <c r="B915" i="21"/>
  <c r="B924" i="21"/>
  <c r="B923" i="21"/>
  <c r="B912" i="21"/>
  <c r="B931" i="21"/>
  <c r="B932" i="21"/>
  <c r="B935" i="21"/>
  <c r="B930" i="21"/>
  <c r="B929" i="21"/>
  <c r="B928" i="21"/>
  <c r="B934" i="21"/>
  <c r="B933" i="21"/>
  <c r="B949" i="21"/>
  <c r="B948" i="21"/>
  <c r="B940" i="21"/>
  <c r="B943" i="21"/>
  <c r="B947" i="21"/>
  <c r="B942" i="21"/>
  <c r="B950" i="21"/>
  <c r="B951" i="21"/>
  <c r="B939" i="21"/>
  <c r="B936" i="21"/>
  <c r="B944" i="21"/>
  <c r="B946" i="21"/>
  <c r="B945" i="21"/>
  <c r="B941" i="21"/>
  <c r="B937" i="21"/>
  <c r="B938" i="21"/>
  <c r="B966" i="21"/>
  <c r="B965" i="21"/>
  <c r="B959" i="21"/>
  <c r="B960" i="21"/>
  <c r="B963" i="21"/>
  <c r="B961" i="21"/>
  <c r="B964" i="21"/>
  <c r="B962" i="21"/>
  <c r="B958" i="21"/>
  <c r="B967" i="21"/>
  <c r="B968" i="21"/>
  <c r="B953" i="21"/>
  <c r="B954" i="21"/>
  <c r="B952" i="21"/>
  <c r="B955" i="21"/>
  <c r="B957" i="21"/>
  <c r="B956" i="21"/>
  <c r="C699" i="21"/>
  <c r="C702" i="21"/>
  <c r="C704" i="21"/>
  <c r="F704" i="21" s="1"/>
  <c r="C705" i="21"/>
  <c r="F705" i="21" s="1"/>
  <c r="C706" i="21"/>
  <c r="C696" i="21"/>
  <c r="C695" i="21"/>
  <c r="C693" i="21"/>
  <c r="C694" i="21"/>
  <c r="C689" i="21"/>
  <c r="C688" i="21"/>
  <c r="F688" i="21" s="1"/>
  <c r="C692" i="21"/>
  <c r="C691" i="21"/>
  <c r="C708" i="21"/>
  <c r="C707" i="21"/>
  <c r="C690" i="21"/>
  <c r="C700" i="21"/>
  <c r="C701" i="21"/>
  <c r="C703" i="21"/>
  <c r="C716" i="21"/>
  <c r="C721" i="21"/>
  <c r="C717" i="21"/>
  <c r="C720" i="21"/>
  <c r="C713" i="21"/>
  <c r="C722" i="21"/>
  <c r="F722" i="21" s="1"/>
  <c r="C718" i="21"/>
  <c r="C719" i="21"/>
  <c r="C715" i="21"/>
  <c r="C714" i="21"/>
  <c r="C724" i="21"/>
  <c r="C723" i="21"/>
  <c r="C725" i="21"/>
  <c r="C709" i="21"/>
  <c r="C711" i="21"/>
  <c r="C712" i="21"/>
  <c r="C710" i="21"/>
  <c r="C697" i="21"/>
  <c r="C698" i="21"/>
  <c r="C736" i="21"/>
  <c r="C735" i="21"/>
  <c r="C740" i="21"/>
  <c r="C737" i="21"/>
  <c r="C739" i="21"/>
  <c r="C742" i="21"/>
  <c r="C729" i="21"/>
  <c r="C726" i="21"/>
  <c r="C728" i="21"/>
  <c r="C727" i="21"/>
  <c r="C738" i="21"/>
  <c r="C741" i="21"/>
  <c r="C731" i="21"/>
  <c r="C730" i="21"/>
  <c r="C733" i="21"/>
  <c r="C732" i="21"/>
  <c r="C734" i="21"/>
  <c r="C745" i="21"/>
  <c r="C753" i="21"/>
  <c r="C754" i="21"/>
  <c r="C744" i="21"/>
  <c r="C743" i="21"/>
  <c r="C749" i="21"/>
  <c r="C748" i="21"/>
  <c r="F748" i="21" s="1"/>
  <c r="C751" i="21"/>
  <c r="C752" i="21"/>
  <c r="C746" i="21"/>
  <c r="C747" i="21"/>
  <c r="C750" i="21"/>
  <c r="C757" i="21"/>
  <c r="C760" i="21"/>
  <c r="C761" i="21"/>
  <c r="C759" i="21"/>
  <c r="C762" i="21"/>
  <c r="C756" i="21"/>
  <c r="C758" i="21"/>
  <c r="C755" i="21"/>
  <c r="C763" i="21"/>
  <c r="C768" i="21"/>
  <c r="C775" i="21"/>
  <c r="C774" i="21"/>
  <c r="C769" i="21"/>
  <c r="C773" i="21"/>
  <c r="C771" i="21"/>
  <c r="C770" i="21"/>
  <c r="C772" i="21"/>
  <c r="C764" i="21"/>
  <c r="C765" i="21"/>
  <c r="C767" i="21"/>
  <c r="C766" i="21"/>
  <c r="C794" i="21"/>
  <c r="C786" i="21"/>
  <c r="C782" i="21"/>
  <c r="C781" i="21"/>
  <c r="C780" i="21"/>
  <c r="C776" i="21"/>
  <c r="C777" i="21"/>
  <c r="C779" i="21"/>
  <c r="C793" i="21"/>
  <c r="C778" i="21"/>
  <c r="C783" i="21"/>
  <c r="C784" i="21"/>
  <c r="C792" i="21"/>
  <c r="F792" i="21" s="1"/>
  <c r="C789" i="21"/>
  <c r="C785" i="21"/>
  <c r="C791" i="21"/>
  <c r="C787" i="21"/>
  <c r="C788" i="21"/>
  <c r="C790" i="21"/>
  <c r="C798" i="21"/>
  <c r="C799" i="21"/>
  <c r="C800" i="21"/>
  <c r="C801" i="21"/>
  <c r="C795" i="21"/>
  <c r="C803" i="21"/>
  <c r="C802" i="21"/>
  <c r="C797" i="21"/>
  <c r="C796" i="21"/>
  <c r="F796" i="21" s="1"/>
  <c r="C811" i="21"/>
  <c r="C810" i="21"/>
  <c r="C808" i="21"/>
  <c r="C809" i="21"/>
  <c r="C807" i="21"/>
  <c r="C814" i="21"/>
  <c r="C813" i="21"/>
  <c r="C812" i="21"/>
  <c r="C804" i="21"/>
  <c r="C805" i="21"/>
  <c r="C806" i="21"/>
  <c r="C816" i="21"/>
  <c r="C818" i="21"/>
  <c r="C819" i="21"/>
  <c r="F819" i="21" s="1"/>
  <c r="C817" i="21"/>
  <c r="C815" i="21"/>
  <c r="F815" i="21" s="1"/>
  <c r="C820" i="21"/>
  <c r="F820" i="21" s="1"/>
  <c r="C829" i="21"/>
  <c r="C822" i="21"/>
  <c r="C826" i="21"/>
  <c r="C823" i="21"/>
  <c r="C821" i="21"/>
  <c r="C824" i="21"/>
  <c r="C830" i="21"/>
  <c r="C831" i="21"/>
  <c r="C832" i="21"/>
  <c r="C833" i="21"/>
  <c r="C828" i="21"/>
  <c r="F828" i="21" s="1"/>
  <c r="C827" i="21"/>
  <c r="C825" i="21"/>
  <c r="C846" i="21"/>
  <c r="C847" i="21"/>
  <c r="C841" i="21"/>
  <c r="C839" i="21"/>
  <c r="C845" i="21"/>
  <c r="C842" i="21"/>
  <c r="C840" i="21"/>
  <c r="F840" i="21" s="1"/>
  <c r="C844" i="21"/>
  <c r="C843" i="21"/>
  <c r="C838" i="21"/>
  <c r="C835" i="21"/>
  <c r="C837" i="21"/>
  <c r="C834" i="21"/>
  <c r="C836" i="21"/>
  <c r="C858" i="21"/>
  <c r="C857" i="21"/>
  <c r="C860" i="21"/>
  <c r="C859" i="21"/>
  <c r="F859" i="21" s="1"/>
  <c r="C862" i="21"/>
  <c r="C863" i="21"/>
  <c r="C864" i="21"/>
  <c r="C861" i="21"/>
  <c r="C853" i="21"/>
  <c r="C848" i="21"/>
  <c r="C856" i="21"/>
  <c r="C854" i="21"/>
  <c r="C855" i="21"/>
  <c r="C849" i="21"/>
  <c r="C850" i="21"/>
  <c r="C852" i="21"/>
  <c r="C851" i="21"/>
  <c r="C872" i="21"/>
  <c r="C871" i="21"/>
  <c r="C874" i="21"/>
  <c r="C870" i="21"/>
  <c r="F870" i="21" s="1"/>
  <c r="C875" i="21"/>
  <c r="C876" i="21"/>
  <c r="C869" i="21"/>
  <c r="C866" i="21"/>
  <c r="C865" i="21"/>
  <c r="C873" i="21"/>
  <c r="C867" i="21"/>
  <c r="C868" i="21"/>
  <c r="C880" i="21"/>
  <c r="C878" i="21"/>
  <c r="C877" i="21"/>
  <c r="C879" i="21"/>
  <c r="C888" i="21"/>
  <c r="C891" i="21"/>
  <c r="C885" i="21"/>
  <c r="C887" i="21"/>
  <c r="C894" i="21"/>
  <c r="F894" i="21" s="1"/>
  <c r="C893" i="21"/>
  <c r="C890" i="21"/>
  <c r="C892" i="21"/>
  <c r="C884" i="21"/>
  <c r="F884" i="21" s="1"/>
  <c r="C886" i="21"/>
  <c r="C895" i="21"/>
  <c r="C897" i="21"/>
  <c r="C896" i="21"/>
  <c r="C883" i="21"/>
  <c r="C882" i="21"/>
  <c r="C881" i="21"/>
  <c r="C889" i="21"/>
  <c r="C911" i="21"/>
  <c r="C902" i="21"/>
  <c r="C900" i="21"/>
  <c r="C899" i="21"/>
  <c r="C904" i="21"/>
  <c r="F904" i="21" s="1"/>
  <c r="C903" i="21"/>
  <c r="C901" i="21"/>
  <c r="C905" i="21"/>
  <c r="C907" i="21"/>
  <c r="F907" i="21" s="1"/>
  <c r="C908" i="21"/>
  <c r="C898" i="21"/>
  <c r="C909" i="21"/>
  <c r="C906" i="21"/>
  <c r="C910" i="21"/>
  <c r="C925" i="21"/>
  <c r="C926" i="21"/>
  <c r="C921" i="21"/>
  <c r="C917" i="21"/>
  <c r="C920" i="21"/>
  <c r="C918" i="21"/>
  <c r="C919" i="21"/>
  <c r="C927" i="21"/>
  <c r="C916" i="21"/>
  <c r="C922" i="21"/>
  <c r="C914" i="21"/>
  <c r="C913" i="21"/>
  <c r="C915" i="21"/>
  <c r="C924" i="21"/>
  <c r="C923" i="21"/>
  <c r="C912" i="21"/>
  <c r="C931" i="21"/>
  <c r="C932" i="21"/>
  <c r="F932" i="21" s="1"/>
  <c r="C935" i="21"/>
  <c r="F935" i="21" s="1"/>
  <c r="C930" i="21"/>
  <c r="C929" i="21"/>
  <c r="C928" i="21"/>
  <c r="C934" i="21"/>
  <c r="C933" i="21"/>
  <c r="C949" i="21"/>
  <c r="F949" i="21" s="1"/>
  <c r="C948" i="21"/>
  <c r="C940" i="21"/>
  <c r="C943" i="21"/>
  <c r="C947" i="21"/>
  <c r="C942" i="21"/>
  <c r="C950" i="21"/>
  <c r="C951" i="21"/>
  <c r="C939" i="21"/>
  <c r="C936" i="21"/>
  <c r="C944" i="21"/>
  <c r="F944" i="21" s="1"/>
  <c r="C946" i="21"/>
  <c r="C945" i="21"/>
  <c r="C941" i="21"/>
  <c r="C937" i="21"/>
  <c r="C938" i="21"/>
  <c r="C966" i="21"/>
  <c r="C965" i="21"/>
  <c r="C959" i="21"/>
  <c r="C960" i="21"/>
  <c r="C963" i="21"/>
  <c r="C961" i="21"/>
  <c r="C964" i="21"/>
  <c r="C962" i="21"/>
  <c r="C958" i="21"/>
  <c r="C967" i="21"/>
  <c r="C968" i="21"/>
  <c r="C953" i="21"/>
  <c r="C954" i="21"/>
  <c r="C952" i="21"/>
  <c r="C955" i="21"/>
  <c r="C957" i="21"/>
  <c r="C956" i="21"/>
  <c r="D699" i="21"/>
  <c r="D702" i="21"/>
  <c r="D704" i="21"/>
  <c r="D705" i="21"/>
  <c r="D706" i="21"/>
  <c r="D696" i="21"/>
  <c r="D695" i="21"/>
  <c r="D693" i="21"/>
  <c r="D694" i="21"/>
  <c r="D689" i="21"/>
  <c r="D688" i="21"/>
  <c r="D692" i="21"/>
  <c r="D691" i="21"/>
  <c r="D708" i="21"/>
  <c r="D707" i="21"/>
  <c r="D690" i="21"/>
  <c r="D700" i="21"/>
  <c r="D701" i="21"/>
  <c r="D703" i="21"/>
  <c r="D716" i="21"/>
  <c r="D721" i="21"/>
  <c r="D717" i="21"/>
  <c r="D720" i="21"/>
  <c r="D713" i="21"/>
  <c r="D722" i="21"/>
  <c r="D718" i="21"/>
  <c r="D719" i="21"/>
  <c r="D715" i="21"/>
  <c r="D714" i="21"/>
  <c r="D724" i="21"/>
  <c r="D723" i="21"/>
  <c r="D725" i="21"/>
  <c r="D709" i="21"/>
  <c r="D711" i="21"/>
  <c r="D712" i="21"/>
  <c r="D710" i="21"/>
  <c r="D697" i="21"/>
  <c r="D698" i="21"/>
  <c r="D736" i="21"/>
  <c r="D735" i="21"/>
  <c r="D740" i="21"/>
  <c r="D737" i="21"/>
  <c r="D739" i="21"/>
  <c r="D742" i="21"/>
  <c r="D729" i="21"/>
  <c r="D726" i="21"/>
  <c r="D728" i="21"/>
  <c r="D727" i="21"/>
  <c r="D738" i="21"/>
  <c r="D741" i="21"/>
  <c r="D731" i="21"/>
  <c r="D730" i="21"/>
  <c r="D733" i="21"/>
  <c r="D732" i="21"/>
  <c r="D734" i="21"/>
  <c r="D745" i="21"/>
  <c r="D753" i="21"/>
  <c r="D754" i="21"/>
  <c r="D744" i="21"/>
  <c r="D743" i="21"/>
  <c r="D749" i="21"/>
  <c r="D748" i="21"/>
  <c r="D751" i="21"/>
  <c r="D752" i="21"/>
  <c r="D746" i="21"/>
  <c r="D747" i="21"/>
  <c r="D750" i="21"/>
  <c r="D757" i="21"/>
  <c r="D760" i="21"/>
  <c r="D761" i="21"/>
  <c r="D759" i="21"/>
  <c r="D762" i="21"/>
  <c r="D756" i="21"/>
  <c r="D758" i="21"/>
  <c r="D755" i="21"/>
  <c r="D763" i="21"/>
  <c r="D768" i="21"/>
  <c r="D775" i="21"/>
  <c r="D774" i="21"/>
  <c r="D769" i="21"/>
  <c r="D773" i="21"/>
  <c r="D771" i="21"/>
  <c r="D770" i="21"/>
  <c r="D772" i="21"/>
  <c r="D764" i="21"/>
  <c r="D765" i="21"/>
  <c r="D767" i="21"/>
  <c r="D766" i="21"/>
  <c r="D794" i="21"/>
  <c r="D786" i="21"/>
  <c r="D782" i="21"/>
  <c r="D781" i="21"/>
  <c r="D780" i="21"/>
  <c r="D776" i="21"/>
  <c r="D777" i="21"/>
  <c r="D779" i="21"/>
  <c r="D793" i="21"/>
  <c r="D778" i="21"/>
  <c r="D783" i="21"/>
  <c r="D784" i="21"/>
  <c r="D792" i="21"/>
  <c r="D789" i="21"/>
  <c r="D785" i="21"/>
  <c r="D791" i="21"/>
  <c r="D787" i="21"/>
  <c r="D788" i="21"/>
  <c r="D790" i="21"/>
  <c r="D798" i="21"/>
  <c r="D799" i="21"/>
  <c r="D800" i="21"/>
  <c r="D801" i="21"/>
  <c r="D795" i="21"/>
  <c r="D803" i="21"/>
  <c r="D802" i="21"/>
  <c r="D797" i="21"/>
  <c r="D796" i="21"/>
  <c r="D811" i="21"/>
  <c r="D810" i="21"/>
  <c r="D808" i="21"/>
  <c r="D809" i="21"/>
  <c r="D807" i="21"/>
  <c r="D814" i="21"/>
  <c r="D813" i="21"/>
  <c r="D812" i="21"/>
  <c r="D804" i="21"/>
  <c r="D805" i="21"/>
  <c r="D806" i="21"/>
  <c r="D816" i="21"/>
  <c r="D818" i="21"/>
  <c r="D819" i="21"/>
  <c r="D817" i="21"/>
  <c r="D815" i="21"/>
  <c r="D820" i="21"/>
  <c r="D829" i="21"/>
  <c r="D822" i="21"/>
  <c r="D826" i="21"/>
  <c r="D823" i="21"/>
  <c r="D821" i="21"/>
  <c r="D824" i="21"/>
  <c r="D830" i="21"/>
  <c r="D831" i="21"/>
  <c r="D832" i="21"/>
  <c r="D833" i="21"/>
  <c r="D828" i="21"/>
  <c r="D827" i="21"/>
  <c r="D825" i="21"/>
  <c r="D846" i="21"/>
  <c r="D847" i="21"/>
  <c r="D841" i="21"/>
  <c r="D839" i="21"/>
  <c r="D845" i="21"/>
  <c r="D842" i="21"/>
  <c r="D840" i="21"/>
  <c r="D844" i="21"/>
  <c r="D843" i="21"/>
  <c r="D838" i="21"/>
  <c r="D835" i="21"/>
  <c r="D837" i="21"/>
  <c r="D834" i="21"/>
  <c r="D836" i="21"/>
  <c r="D858" i="21"/>
  <c r="D857" i="21"/>
  <c r="D860" i="21"/>
  <c r="D859" i="21"/>
  <c r="D862" i="21"/>
  <c r="D863" i="21"/>
  <c r="D864" i="21"/>
  <c r="D861" i="21"/>
  <c r="D853" i="21"/>
  <c r="D848" i="21"/>
  <c r="D856" i="21"/>
  <c r="D854" i="21"/>
  <c r="D855" i="21"/>
  <c r="D849" i="21"/>
  <c r="D850" i="21"/>
  <c r="D852" i="21"/>
  <c r="D851" i="21"/>
  <c r="D872" i="21"/>
  <c r="D871" i="21"/>
  <c r="D874" i="21"/>
  <c r="D870" i="21"/>
  <c r="D875" i="21"/>
  <c r="D876" i="21"/>
  <c r="D869" i="21"/>
  <c r="D866" i="21"/>
  <c r="D865" i="21"/>
  <c r="D873" i="21"/>
  <c r="D867" i="21"/>
  <c r="D868" i="21"/>
  <c r="D880" i="21"/>
  <c r="D878" i="21"/>
  <c r="D877" i="21"/>
  <c r="D879" i="21"/>
  <c r="D888" i="21"/>
  <c r="D891" i="21"/>
  <c r="D885" i="21"/>
  <c r="D887" i="21"/>
  <c r="D894" i="21"/>
  <c r="D893" i="21"/>
  <c r="D890" i="21"/>
  <c r="D892" i="21"/>
  <c r="D884" i="21"/>
  <c r="D886" i="21"/>
  <c r="D895" i="21"/>
  <c r="D897" i="21"/>
  <c r="D896" i="21"/>
  <c r="D883" i="21"/>
  <c r="D882" i="21"/>
  <c r="D881" i="21"/>
  <c r="D889" i="21"/>
  <c r="D911" i="21"/>
  <c r="D902" i="21"/>
  <c r="D900" i="21"/>
  <c r="D899" i="21"/>
  <c r="D904" i="21"/>
  <c r="D903" i="21"/>
  <c r="D901" i="21"/>
  <c r="D905" i="21"/>
  <c r="D907" i="21"/>
  <c r="D908" i="21"/>
  <c r="D898" i="21"/>
  <c r="D909" i="21"/>
  <c r="D906" i="21"/>
  <c r="D910" i="21"/>
  <c r="D925" i="21"/>
  <c r="D926" i="21"/>
  <c r="D921" i="21"/>
  <c r="D917" i="21"/>
  <c r="D920" i="21"/>
  <c r="D918" i="21"/>
  <c r="D919" i="21"/>
  <c r="D927" i="21"/>
  <c r="D916" i="21"/>
  <c r="D922" i="21"/>
  <c r="D914" i="21"/>
  <c r="D913" i="21"/>
  <c r="D915" i="21"/>
  <c r="D924" i="21"/>
  <c r="D923" i="21"/>
  <c r="D912" i="21"/>
  <c r="D931" i="21"/>
  <c r="D932" i="21"/>
  <c r="D935" i="21"/>
  <c r="D930" i="21"/>
  <c r="D929" i="21"/>
  <c r="D928" i="21"/>
  <c r="D934" i="21"/>
  <c r="D933" i="21"/>
  <c r="D949" i="21"/>
  <c r="D948" i="21"/>
  <c r="D940" i="21"/>
  <c r="D943" i="21"/>
  <c r="D947" i="21"/>
  <c r="D942" i="21"/>
  <c r="D950" i="21"/>
  <c r="D951" i="21"/>
  <c r="D939" i="21"/>
  <c r="D936" i="21"/>
  <c r="D944" i="21"/>
  <c r="D946" i="21"/>
  <c r="D945" i="21"/>
  <c r="D941" i="21"/>
  <c r="D937" i="21"/>
  <c r="D938" i="21"/>
  <c r="D966" i="21"/>
  <c r="D965" i="21"/>
  <c r="D959" i="21"/>
  <c r="D960" i="21"/>
  <c r="D963" i="21"/>
  <c r="D961" i="21"/>
  <c r="D964" i="21"/>
  <c r="D962" i="21"/>
  <c r="D958" i="21"/>
  <c r="D967" i="21"/>
  <c r="D968" i="21"/>
  <c r="D953" i="21"/>
  <c r="D954" i="21"/>
  <c r="D952" i="21"/>
  <c r="D955" i="21"/>
  <c r="D957" i="21"/>
  <c r="D956" i="21"/>
  <c r="E699" i="21"/>
  <c r="E702" i="21"/>
  <c r="E704" i="21"/>
  <c r="E705" i="21"/>
  <c r="E706" i="21"/>
  <c r="E696" i="21"/>
  <c r="E695" i="21"/>
  <c r="E693" i="21"/>
  <c r="E694" i="21"/>
  <c r="E689" i="21"/>
  <c r="E688" i="21"/>
  <c r="E692" i="21"/>
  <c r="E691" i="21"/>
  <c r="E708" i="21"/>
  <c r="E707" i="21"/>
  <c r="E690" i="21"/>
  <c r="E700" i="21"/>
  <c r="E701" i="21"/>
  <c r="E703" i="21"/>
  <c r="E716" i="21"/>
  <c r="E721" i="21"/>
  <c r="E717" i="21"/>
  <c r="E720" i="21"/>
  <c r="E713" i="21"/>
  <c r="E722" i="21"/>
  <c r="E718" i="21"/>
  <c r="E719" i="21"/>
  <c r="E715" i="21"/>
  <c r="E714" i="21"/>
  <c r="E724" i="21"/>
  <c r="E723" i="21"/>
  <c r="E725" i="21"/>
  <c r="E709" i="21"/>
  <c r="E711" i="21"/>
  <c r="E712" i="21"/>
  <c r="E710" i="21"/>
  <c r="E697" i="21"/>
  <c r="E698" i="21"/>
  <c r="E736" i="21"/>
  <c r="E735" i="21"/>
  <c r="E740" i="21"/>
  <c r="E737" i="21"/>
  <c r="E739" i="21"/>
  <c r="E742" i="21"/>
  <c r="E729" i="21"/>
  <c r="E726" i="21"/>
  <c r="E728" i="21"/>
  <c r="E727" i="21"/>
  <c r="E738" i="21"/>
  <c r="E741" i="21"/>
  <c r="E731" i="21"/>
  <c r="E730" i="21"/>
  <c r="E733" i="21"/>
  <c r="E732" i="21"/>
  <c r="E734" i="21"/>
  <c r="E745" i="21"/>
  <c r="E753" i="21"/>
  <c r="E754" i="21"/>
  <c r="E744" i="21"/>
  <c r="E743" i="21"/>
  <c r="E749" i="21"/>
  <c r="E748" i="21"/>
  <c r="E751" i="21"/>
  <c r="E752" i="21"/>
  <c r="E746" i="21"/>
  <c r="E747" i="21"/>
  <c r="E750" i="21"/>
  <c r="E757" i="21"/>
  <c r="E760" i="21"/>
  <c r="E761" i="21"/>
  <c r="E759" i="21"/>
  <c r="E762" i="21"/>
  <c r="E756" i="21"/>
  <c r="E758" i="21"/>
  <c r="E755" i="21"/>
  <c r="E763" i="21"/>
  <c r="E768" i="21"/>
  <c r="E775" i="21"/>
  <c r="E774" i="21"/>
  <c r="E769" i="21"/>
  <c r="E773" i="21"/>
  <c r="E771" i="21"/>
  <c r="E770" i="21"/>
  <c r="E772" i="21"/>
  <c r="E764" i="21"/>
  <c r="E765" i="21"/>
  <c r="E767" i="21"/>
  <c r="E766" i="21"/>
  <c r="E794" i="21"/>
  <c r="E786" i="21"/>
  <c r="E782" i="21"/>
  <c r="E781" i="21"/>
  <c r="E780" i="21"/>
  <c r="E776" i="21"/>
  <c r="E777" i="21"/>
  <c r="E779" i="21"/>
  <c r="E793" i="21"/>
  <c r="E778" i="21"/>
  <c r="E783" i="21"/>
  <c r="E784" i="21"/>
  <c r="E792" i="21"/>
  <c r="E789" i="21"/>
  <c r="E785" i="21"/>
  <c r="E791" i="21"/>
  <c r="E787" i="21"/>
  <c r="E788" i="21"/>
  <c r="E790" i="21"/>
  <c r="E798" i="21"/>
  <c r="E799" i="21"/>
  <c r="E800" i="21"/>
  <c r="E801" i="21"/>
  <c r="E795" i="21"/>
  <c r="E803" i="21"/>
  <c r="E802" i="21"/>
  <c r="E797" i="21"/>
  <c r="E796" i="21"/>
  <c r="E811" i="21"/>
  <c r="E810" i="21"/>
  <c r="E808" i="21"/>
  <c r="E809" i="21"/>
  <c r="E807" i="21"/>
  <c r="E814" i="21"/>
  <c r="E813" i="21"/>
  <c r="E812" i="21"/>
  <c r="E804" i="21"/>
  <c r="E805" i="21"/>
  <c r="E806" i="21"/>
  <c r="E816" i="21"/>
  <c r="E818" i="21"/>
  <c r="E819" i="21"/>
  <c r="E817" i="21"/>
  <c r="E815" i="21"/>
  <c r="E820" i="21"/>
  <c r="E829" i="21"/>
  <c r="E822" i="21"/>
  <c r="E826" i="21"/>
  <c r="E823" i="21"/>
  <c r="E821" i="21"/>
  <c r="E824" i="21"/>
  <c r="E830" i="21"/>
  <c r="E831" i="21"/>
  <c r="E832" i="21"/>
  <c r="E833" i="21"/>
  <c r="E828" i="21"/>
  <c r="E827" i="21"/>
  <c r="E825" i="21"/>
  <c r="E846" i="21"/>
  <c r="E847" i="21"/>
  <c r="E841" i="21"/>
  <c r="E839" i="21"/>
  <c r="E845" i="21"/>
  <c r="E842" i="21"/>
  <c r="E840" i="21"/>
  <c r="E844" i="21"/>
  <c r="E843" i="21"/>
  <c r="E838" i="21"/>
  <c r="E835" i="21"/>
  <c r="E837" i="21"/>
  <c r="E834" i="21"/>
  <c r="E836" i="21"/>
  <c r="E858" i="21"/>
  <c r="E857" i="21"/>
  <c r="E860" i="21"/>
  <c r="E859" i="21"/>
  <c r="E862" i="21"/>
  <c r="E863" i="21"/>
  <c r="E864" i="21"/>
  <c r="E861" i="21"/>
  <c r="E853" i="21"/>
  <c r="E848" i="21"/>
  <c r="E856" i="21"/>
  <c r="E854" i="21"/>
  <c r="E855" i="21"/>
  <c r="E849" i="21"/>
  <c r="E850" i="21"/>
  <c r="E852" i="21"/>
  <c r="E851" i="21"/>
  <c r="E872" i="21"/>
  <c r="E871" i="21"/>
  <c r="E874" i="21"/>
  <c r="E870" i="21"/>
  <c r="E875" i="21"/>
  <c r="E876" i="21"/>
  <c r="E869" i="21"/>
  <c r="E866" i="21"/>
  <c r="E865" i="21"/>
  <c r="E873" i="21"/>
  <c r="E867" i="21"/>
  <c r="E868" i="21"/>
  <c r="E880" i="21"/>
  <c r="E878" i="21"/>
  <c r="E877" i="21"/>
  <c r="E879" i="21"/>
  <c r="E888" i="21"/>
  <c r="E891" i="21"/>
  <c r="E885" i="21"/>
  <c r="E887" i="21"/>
  <c r="E894" i="21"/>
  <c r="E893" i="21"/>
  <c r="E890" i="21"/>
  <c r="E892" i="21"/>
  <c r="E884" i="21"/>
  <c r="E886" i="21"/>
  <c r="E895" i="21"/>
  <c r="E897" i="21"/>
  <c r="E896" i="21"/>
  <c r="E883" i="21"/>
  <c r="E882" i="21"/>
  <c r="E881" i="21"/>
  <c r="E889" i="21"/>
  <c r="E911" i="21"/>
  <c r="E902" i="21"/>
  <c r="E900" i="21"/>
  <c r="E899" i="21"/>
  <c r="E904" i="21"/>
  <c r="E903" i="21"/>
  <c r="E901" i="21"/>
  <c r="E905" i="21"/>
  <c r="E907" i="21"/>
  <c r="E908" i="21"/>
  <c r="E898" i="21"/>
  <c r="E909" i="21"/>
  <c r="E906" i="21"/>
  <c r="E910" i="21"/>
  <c r="E925" i="21"/>
  <c r="E926" i="21"/>
  <c r="E921" i="21"/>
  <c r="E917" i="21"/>
  <c r="E920" i="21"/>
  <c r="E918" i="21"/>
  <c r="E919" i="21"/>
  <c r="E927" i="21"/>
  <c r="E916" i="21"/>
  <c r="E922" i="21"/>
  <c r="E914" i="21"/>
  <c r="E913" i="21"/>
  <c r="E915" i="21"/>
  <c r="E924" i="21"/>
  <c r="E923" i="21"/>
  <c r="E912" i="21"/>
  <c r="E931" i="21"/>
  <c r="E932" i="21"/>
  <c r="E935" i="21"/>
  <c r="E930" i="21"/>
  <c r="E929" i="21"/>
  <c r="E928" i="21"/>
  <c r="E934" i="21"/>
  <c r="E933" i="21"/>
  <c r="E949" i="21"/>
  <c r="E948" i="21"/>
  <c r="E940" i="21"/>
  <c r="E943" i="21"/>
  <c r="E947" i="21"/>
  <c r="E942" i="21"/>
  <c r="E950" i="21"/>
  <c r="E951" i="21"/>
  <c r="E939" i="21"/>
  <c r="E936" i="21"/>
  <c r="E944" i="21"/>
  <c r="E946" i="21"/>
  <c r="E945" i="21"/>
  <c r="E941" i="21"/>
  <c r="E937" i="21"/>
  <c r="E938" i="21"/>
  <c r="E966" i="21"/>
  <c r="E965" i="21"/>
  <c r="E959" i="21"/>
  <c r="E960" i="21"/>
  <c r="E963" i="21"/>
  <c r="E961" i="21"/>
  <c r="E964" i="21"/>
  <c r="E962" i="21"/>
  <c r="E958" i="21"/>
  <c r="E967" i="21"/>
  <c r="E968" i="21"/>
  <c r="E953" i="21"/>
  <c r="E954" i="21"/>
  <c r="E952" i="21"/>
  <c r="E955" i="21"/>
  <c r="E957" i="21"/>
  <c r="E956" i="21"/>
  <c r="M699" i="21"/>
  <c r="M702" i="21"/>
  <c r="M704" i="21"/>
  <c r="M705" i="21"/>
  <c r="M706" i="21"/>
  <c r="M696" i="21"/>
  <c r="M695" i="21"/>
  <c r="M693" i="21"/>
  <c r="M694" i="21"/>
  <c r="M689" i="21"/>
  <c r="M688" i="21"/>
  <c r="M692" i="21"/>
  <c r="S692" i="21" s="1"/>
  <c r="M691" i="21"/>
  <c r="M708" i="21"/>
  <c r="M707" i="21"/>
  <c r="M690" i="21"/>
  <c r="M700" i="21"/>
  <c r="M701" i="21"/>
  <c r="M703" i="21"/>
  <c r="S703" i="21" s="1"/>
  <c r="M716" i="21"/>
  <c r="M721" i="21"/>
  <c r="M717" i="21"/>
  <c r="M720" i="21"/>
  <c r="S720" i="21" s="1"/>
  <c r="M713" i="21"/>
  <c r="M722" i="21"/>
  <c r="M718" i="21"/>
  <c r="M719" i="21"/>
  <c r="M715" i="21"/>
  <c r="M714" i="21"/>
  <c r="M724" i="21"/>
  <c r="M723" i="21"/>
  <c r="M725" i="21"/>
  <c r="M709" i="21"/>
  <c r="M711" i="21"/>
  <c r="M712" i="21"/>
  <c r="M710" i="21"/>
  <c r="M697" i="21"/>
  <c r="M698" i="21"/>
  <c r="S698" i="21" s="1"/>
  <c r="M736" i="21"/>
  <c r="M735" i="21"/>
  <c r="M740" i="21"/>
  <c r="M737" i="21"/>
  <c r="M739" i="21"/>
  <c r="M742" i="21"/>
  <c r="M729" i="21"/>
  <c r="M726" i="21"/>
  <c r="M728" i="21"/>
  <c r="M727" i="21"/>
  <c r="M738" i="21"/>
  <c r="M741" i="21"/>
  <c r="M731" i="21"/>
  <c r="S731" i="21" s="1"/>
  <c r="M730" i="21"/>
  <c r="M733" i="21"/>
  <c r="T733" i="21" s="1"/>
  <c r="M732" i="21"/>
  <c r="M734" i="21"/>
  <c r="M745" i="21"/>
  <c r="M753" i="21"/>
  <c r="M754" i="21"/>
  <c r="M744" i="21"/>
  <c r="M743" i="21"/>
  <c r="M749" i="21"/>
  <c r="S749" i="21" s="1"/>
  <c r="M748" i="21"/>
  <c r="M751" i="21"/>
  <c r="M752" i="21"/>
  <c r="M746" i="21"/>
  <c r="M747" i="21"/>
  <c r="S747" i="21" s="1"/>
  <c r="M750" i="21"/>
  <c r="S750" i="21" s="1"/>
  <c r="M757" i="21"/>
  <c r="S757" i="21" s="1"/>
  <c r="M760" i="21"/>
  <c r="M761" i="21"/>
  <c r="M759" i="21"/>
  <c r="M762" i="21"/>
  <c r="M756" i="21"/>
  <c r="M758" i="21"/>
  <c r="M755" i="21"/>
  <c r="S755" i="21" s="1"/>
  <c r="M763" i="21"/>
  <c r="M768" i="21"/>
  <c r="M775" i="21"/>
  <c r="M774" i="21"/>
  <c r="M769" i="21"/>
  <c r="M773" i="21"/>
  <c r="S773" i="21" s="1"/>
  <c r="M771" i="21"/>
  <c r="S771" i="21" s="1"/>
  <c r="M770" i="21"/>
  <c r="M772" i="21"/>
  <c r="M764" i="21"/>
  <c r="M765" i="21"/>
  <c r="M767" i="21"/>
  <c r="M766" i="21"/>
  <c r="M794" i="21"/>
  <c r="M786" i="21"/>
  <c r="M782" i="21"/>
  <c r="M781" i="21"/>
  <c r="M780" i="21"/>
  <c r="M776" i="21"/>
  <c r="M777" i="21"/>
  <c r="S777" i="21" s="1"/>
  <c r="M779" i="21"/>
  <c r="S779" i="21" s="1"/>
  <c r="M793" i="21"/>
  <c r="M778" i="21"/>
  <c r="M783" i="21"/>
  <c r="M784" i="21"/>
  <c r="M792" i="21"/>
  <c r="M789" i="21"/>
  <c r="M785" i="21"/>
  <c r="S785" i="21" s="1"/>
  <c r="M791" i="21"/>
  <c r="M787" i="21"/>
  <c r="M788" i="21"/>
  <c r="M790" i="21"/>
  <c r="M798" i="21"/>
  <c r="S798" i="21" s="1"/>
  <c r="M799" i="21"/>
  <c r="M800" i="21"/>
  <c r="S800" i="21" s="1"/>
  <c r="M801" i="21"/>
  <c r="M795" i="21"/>
  <c r="M803" i="21"/>
  <c r="M802" i="21"/>
  <c r="M797" i="21"/>
  <c r="M796" i="21"/>
  <c r="M811" i="21"/>
  <c r="S811" i="21" s="1"/>
  <c r="M810" i="21"/>
  <c r="M808" i="21"/>
  <c r="M809" i="21"/>
  <c r="M807" i="21"/>
  <c r="M814" i="21"/>
  <c r="M813" i="21"/>
  <c r="M812" i="21"/>
  <c r="S812" i="21" s="1"/>
  <c r="M804" i="21"/>
  <c r="M805" i="21"/>
  <c r="M806" i="21"/>
  <c r="M816" i="21"/>
  <c r="M818" i="21"/>
  <c r="M819" i="21"/>
  <c r="M817" i="21"/>
  <c r="S817" i="21" s="1"/>
  <c r="M815" i="21"/>
  <c r="M820" i="21"/>
  <c r="M829" i="21"/>
  <c r="M822" i="21"/>
  <c r="S822" i="21" s="1"/>
  <c r="M826" i="21"/>
  <c r="S826" i="21" s="1"/>
  <c r="M823" i="21"/>
  <c r="M821" i="21"/>
  <c r="M824" i="21"/>
  <c r="M830" i="21"/>
  <c r="M831" i="21"/>
  <c r="M832" i="21"/>
  <c r="M833" i="21"/>
  <c r="M828" i="21"/>
  <c r="M827" i="21"/>
  <c r="M825" i="21"/>
  <c r="M846" i="21"/>
  <c r="M847" i="21"/>
  <c r="M841" i="21"/>
  <c r="S841" i="21" s="1"/>
  <c r="M839" i="21"/>
  <c r="M845" i="21"/>
  <c r="S845" i="21" s="1"/>
  <c r="M842" i="21"/>
  <c r="M840" i="21"/>
  <c r="M844" i="21"/>
  <c r="M843" i="21"/>
  <c r="M838" i="21"/>
  <c r="M835" i="21"/>
  <c r="M837" i="21"/>
  <c r="M834" i="21"/>
  <c r="S834" i="21" s="1"/>
  <c r="M836" i="21"/>
  <c r="M858" i="21"/>
  <c r="M857" i="21"/>
  <c r="M860" i="21"/>
  <c r="S860" i="21" s="1"/>
  <c r="M859" i="21"/>
  <c r="M862" i="21"/>
  <c r="M863" i="21"/>
  <c r="M864" i="21"/>
  <c r="M861" i="21"/>
  <c r="M853" i="21"/>
  <c r="M848" i="21"/>
  <c r="M856" i="21"/>
  <c r="M854" i="21"/>
  <c r="M855" i="21"/>
  <c r="M849" i="21"/>
  <c r="M850" i="21"/>
  <c r="M852" i="21"/>
  <c r="M851" i="21"/>
  <c r="M872" i="21"/>
  <c r="M871" i="21"/>
  <c r="M874" i="21"/>
  <c r="S874" i="21" s="1"/>
  <c r="M870" i="21"/>
  <c r="M875" i="21"/>
  <c r="M876" i="21"/>
  <c r="M869" i="21"/>
  <c r="M866" i="21"/>
  <c r="M865" i="21"/>
  <c r="M873" i="21"/>
  <c r="M867" i="21"/>
  <c r="M868" i="21"/>
  <c r="M880" i="21"/>
  <c r="M878" i="21"/>
  <c r="S878" i="21" s="1"/>
  <c r="M877" i="21"/>
  <c r="M879" i="21"/>
  <c r="M888" i="21"/>
  <c r="S888" i="21" s="1"/>
  <c r="M891" i="21"/>
  <c r="M885" i="21"/>
  <c r="M887" i="21"/>
  <c r="M894" i="21"/>
  <c r="M893" i="21"/>
  <c r="M890" i="21"/>
  <c r="M892" i="21"/>
  <c r="M884" i="21"/>
  <c r="M886" i="21"/>
  <c r="M895" i="21"/>
  <c r="M897" i="21"/>
  <c r="S897" i="21" s="1"/>
  <c r="M896" i="21"/>
  <c r="S896" i="21" s="1"/>
  <c r="M883" i="21"/>
  <c r="M882" i="21"/>
  <c r="M881" i="21"/>
  <c r="M889" i="21"/>
  <c r="M911" i="21"/>
  <c r="M902" i="21"/>
  <c r="M900" i="21"/>
  <c r="M899" i="21"/>
  <c r="M904" i="21"/>
  <c r="M903" i="21"/>
  <c r="M901" i="21"/>
  <c r="M905" i="21"/>
  <c r="M907" i="21"/>
  <c r="S907" i="21" s="1"/>
  <c r="M908" i="21"/>
  <c r="S908" i="21" s="1"/>
  <c r="M898" i="21"/>
  <c r="M909" i="21"/>
  <c r="M906" i="21"/>
  <c r="M910" i="21"/>
  <c r="M925" i="21"/>
  <c r="M926" i="21"/>
  <c r="M921" i="21"/>
  <c r="M917" i="21"/>
  <c r="M920" i="21"/>
  <c r="M918" i="21"/>
  <c r="M919" i="21"/>
  <c r="M927" i="21"/>
  <c r="M916" i="21"/>
  <c r="M922" i="21"/>
  <c r="S922" i="21" s="1"/>
  <c r="M914" i="21"/>
  <c r="S914" i="21" s="1"/>
  <c r="M913" i="21"/>
  <c r="S913" i="21" s="1"/>
  <c r="M915" i="21"/>
  <c r="M924" i="21"/>
  <c r="M923" i="21"/>
  <c r="M912" i="21"/>
  <c r="M931" i="21"/>
  <c r="M932" i="21"/>
  <c r="M935" i="21"/>
  <c r="M930" i="21"/>
  <c r="M929" i="21"/>
  <c r="M928" i="21"/>
  <c r="M934" i="21"/>
  <c r="T934" i="21" s="1"/>
  <c r="M933" i="21"/>
  <c r="M949" i="21"/>
  <c r="T949" i="21" s="1"/>
  <c r="M948" i="21"/>
  <c r="M940" i="21"/>
  <c r="M943" i="21"/>
  <c r="M947" i="21"/>
  <c r="M942" i="21"/>
  <c r="M950" i="21"/>
  <c r="M951" i="21"/>
  <c r="M939" i="21"/>
  <c r="M936" i="21"/>
  <c r="M944" i="21"/>
  <c r="M946" i="21"/>
  <c r="M945" i="21"/>
  <c r="M941" i="21"/>
  <c r="M937" i="21"/>
  <c r="S937" i="21" s="1"/>
  <c r="M938" i="21"/>
  <c r="M966" i="21"/>
  <c r="M965" i="21"/>
  <c r="M959" i="21"/>
  <c r="M960" i="21"/>
  <c r="M963" i="21"/>
  <c r="M961" i="21"/>
  <c r="M964" i="21"/>
  <c r="M962" i="21"/>
  <c r="M958" i="21"/>
  <c r="M967" i="21"/>
  <c r="M968" i="21"/>
  <c r="M953" i="21"/>
  <c r="M954" i="21"/>
  <c r="S954" i="21" s="1"/>
  <c r="M952" i="21"/>
  <c r="S952" i="21" s="1"/>
  <c r="M955" i="21"/>
  <c r="M957" i="21"/>
  <c r="M956" i="21"/>
  <c r="O699" i="21"/>
  <c r="O702" i="21"/>
  <c r="O704" i="21"/>
  <c r="O705" i="21"/>
  <c r="O706" i="21"/>
  <c r="O696" i="21"/>
  <c r="O695" i="21"/>
  <c r="O693" i="21"/>
  <c r="O694" i="21"/>
  <c r="O689" i="21"/>
  <c r="O688" i="21"/>
  <c r="O692" i="21"/>
  <c r="O691" i="21"/>
  <c r="O708" i="21"/>
  <c r="O707" i="21"/>
  <c r="O690" i="21"/>
  <c r="O700" i="21"/>
  <c r="O701" i="21"/>
  <c r="O703" i="21"/>
  <c r="O716" i="21"/>
  <c r="O721" i="21"/>
  <c r="O717" i="21"/>
  <c r="O720" i="21"/>
  <c r="O713" i="21"/>
  <c r="O722" i="21"/>
  <c r="O718" i="21"/>
  <c r="O719" i="21"/>
  <c r="O715" i="21"/>
  <c r="O714" i="21"/>
  <c r="O724" i="21"/>
  <c r="O723" i="21"/>
  <c r="O725" i="21"/>
  <c r="O709" i="21"/>
  <c r="O711" i="21"/>
  <c r="O712" i="21"/>
  <c r="O710" i="21"/>
  <c r="O697" i="21"/>
  <c r="O698" i="21"/>
  <c r="O736" i="21"/>
  <c r="O735" i="21"/>
  <c r="O740" i="21"/>
  <c r="O737" i="21"/>
  <c r="O739" i="21"/>
  <c r="O742" i="21"/>
  <c r="O729" i="21"/>
  <c r="O726" i="21"/>
  <c r="O728" i="21"/>
  <c r="O727" i="21"/>
  <c r="O738" i="21"/>
  <c r="O741" i="21"/>
  <c r="O731" i="21"/>
  <c r="O730" i="21"/>
  <c r="O733" i="21"/>
  <c r="O732" i="21"/>
  <c r="O734" i="21"/>
  <c r="O745" i="21"/>
  <c r="O753" i="21"/>
  <c r="O754" i="21"/>
  <c r="O744" i="21"/>
  <c r="O743" i="21"/>
  <c r="O749" i="21"/>
  <c r="O748" i="21"/>
  <c r="O751" i="21"/>
  <c r="O752" i="21"/>
  <c r="O746" i="21"/>
  <c r="O747" i="21"/>
  <c r="O750" i="21"/>
  <c r="O757" i="21"/>
  <c r="O760" i="21"/>
  <c r="O761" i="21"/>
  <c r="O759" i="21"/>
  <c r="O762" i="21"/>
  <c r="O756" i="21"/>
  <c r="O758" i="21"/>
  <c r="O755" i="21"/>
  <c r="O763" i="21"/>
  <c r="O768" i="21"/>
  <c r="O775" i="21"/>
  <c r="O774" i="21"/>
  <c r="O769" i="21"/>
  <c r="O773" i="21"/>
  <c r="O771" i="21"/>
  <c r="O770" i="21"/>
  <c r="O772" i="21"/>
  <c r="O764" i="21"/>
  <c r="O765" i="21"/>
  <c r="O767" i="21"/>
  <c r="O766" i="21"/>
  <c r="O794" i="21"/>
  <c r="O786" i="21"/>
  <c r="O782" i="21"/>
  <c r="O781" i="21"/>
  <c r="O780" i="21"/>
  <c r="O776" i="21"/>
  <c r="O777" i="21"/>
  <c r="O779" i="21"/>
  <c r="O793" i="21"/>
  <c r="O778" i="21"/>
  <c r="O783" i="21"/>
  <c r="O784" i="21"/>
  <c r="O792" i="21"/>
  <c r="O789" i="21"/>
  <c r="O785" i="21"/>
  <c r="O791" i="21"/>
  <c r="O787" i="21"/>
  <c r="O788" i="21"/>
  <c r="O790" i="21"/>
  <c r="O798" i="21"/>
  <c r="O799" i="21"/>
  <c r="O800" i="21"/>
  <c r="O801" i="21"/>
  <c r="O795" i="21"/>
  <c r="O803" i="21"/>
  <c r="O802" i="21"/>
  <c r="O797" i="21"/>
  <c r="O796" i="21"/>
  <c r="O811" i="21"/>
  <c r="O810" i="21"/>
  <c r="O808" i="21"/>
  <c r="O809" i="21"/>
  <c r="O807" i="21"/>
  <c r="O814" i="21"/>
  <c r="O813" i="21"/>
  <c r="O812" i="21"/>
  <c r="O804" i="21"/>
  <c r="O805" i="21"/>
  <c r="O806" i="21"/>
  <c r="O816" i="21"/>
  <c r="O818" i="21"/>
  <c r="O819" i="21"/>
  <c r="O817" i="21"/>
  <c r="O815" i="21"/>
  <c r="O820" i="21"/>
  <c r="O829" i="21"/>
  <c r="O822" i="21"/>
  <c r="O826" i="21"/>
  <c r="O823" i="21"/>
  <c r="O821" i="21"/>
  <c r="O824" i="21"/>
  <c r="O830" i="21"/>
  <c r="O831" i="21"/>
  <c r="O832" i="21"/>
  <c r="O833" i="21"/>
  <c r="O828" i="21"/>
  <c r="O827" i="21"/>
  <c r="O825" i="21"/>
  <c r="O846" i="21"/>
  <c r="O847" i="21"/>
  <c r="O841" i="21"/>
  <c r="O839" i="21"/>
  <c r="O845" i="21"/>
  <c r="O842" i="21"/>
  <c r="O840" i="21"/>
  <c r="O844" i="21"/>
  <c r="O843" i="21"/>
  <c r="O838" i="21"/>
  <c r="O835" i="21"/>
  <c r="O837" i="21"/>
  <c r="O834" i="21"/>
  <c r="O836" i="21"/>
  <c r="O858" i="21"/>
  <c r="O857" i="21"/>
  <c r="O860" i="21"/>
  <c r="O859" i="21"/>
  <c r="O862" i="21"/>
  <c r="O863" i="21"/>
  <c r="O864" i="21"/>
  <c r="O861" i="21"/>
  <c r="O853" i="21"/>
  <c r="O848" i="21"/>
  <c r="O856" i="21"/>
  <c r="O854" i="21"/>
  <c r="O855" i="21"/>
  <c r="O849" i="21"/>
  <c r="O850" i="21"/>
  <c r="O852" i="21"/>
  <c r="O851" i="21"/>
  <c r="O872" i="21"/>
  <c r="O871" i="21"/>
  <c r="O874" i="21"/>
  <c r="O870" i="21"/>
  <c r="O875" i="21"/>
  <c r="O876" i="21"/>
  <c r="O869" i="21"/>
  <c r="O866" i="21"/>
  <c r="O865" i="21"/>
  <c r="O873" i="21"/>
  <c r="O867" i="21"/>
  <c r="O868" i="21"/>
  <c r="O880" i="21"/>
  <c r="O878" i="21"/>
  <c r="O877" i="21"/>
  <c r="O879" i="21"/>
  <c r="O888" i="21"/>
  <c r="O891" i="21"/>
  <c r="O885" i="21"/>
  <c r="O887" i="21"/>
  <c r="O894" i="21"/>
  <c r="O893" i="21"/>
  <c r="O890" i="21"/>
  <c r="O892" i="21"/>
  <c r="O884" i="21"/>
  <c r="O886" i="21"/>
  <c r="O895" i="21"/>
  <c r="O897" i="21"/>
  <c r="O896" i="21"/>
  <c r="O883" i="21"/>
  <c r="O882" i="21"/>
  <c r="O881" i="21"/>
  <c r="O889" i="21"/>
  <c r="O911" i="21"/>
  <c r="O902" i="21"/>
  <c r="O900" i="21"/>
  <c r="O899" i="21"/>
  <c r="O904" i="21"/>
  <c r="O903" i="21"/>
  <c r="O901" i="21"/>
  <c r="O905" i="21"/>
  <c r="O907" i="21"/>
  <c r="O908" i="21"/>
  <c r="O898" i="21"/>
  <c r="O909" i="21"/>
  <c r="O906" i="21"/>
  <c r="O910" i="21"/>
  <c r="O925" i="21"/>
  <c r="O926" i="21"/>
  <c r="O921" i="21"/>
  <c r="O917" i="21"/>
  <c r="O920" i="21"/>
  <c r="O918" i="21"/>
  <c r="O919" i="21"/>
  <c r="O927" i="21"/>
  <c r="O916" i="21"/>
  <c r="O922" i="21"/>
  <c r="O914" i="21"/>
  <c r="O913" i="21"/>
  <c r="O915" i="21"/>
  <c r="O924" i="21"/>
  <c r="O923" i="21"/>
  <c r="O912" i="21"/>
  <c r="O931" i="21"/>
  <c r="O932" i="21"/>
  <c r="O935" i="21"/>
  <c r="O930" i="21"/>
  <c r="O929" i="21"/>
  <c r="O928" i="21"/>
  <c r="O934" i="21"/>
  <c r="O933" i="21"/>
  <c r="O949" i="21"/>
  <c r="O948" i="21"/>
  <c r="O940" i="21"/>
  <c r="O943" i="21"/>
  <c r="O947" i="21"/>
  <c r="O942" i="21"/>
  <c r="O950" i="21"/>
  <c r="O951" i="21"/>
  <c r="O939" i="21"/>
  <c r="O936" i="21"/>
  <c r="O944" i="21"/>
  <c r="O946" i="21"/>
  <c r="O945" i="21"/>
  <c r="O941" i="21"/>
  <c r="O937" i="21"/>
  <c r="O938" i="21"/>
  <c r="O966" i="21"/>
  <c r="O965" i="21"/>
  <c r="O959" i="21"/>
  <c r="O960" i="21"/>
  <c r="O963" i="21"/>
  <c r="O961" i="21"/>
  <c r="O964" i="21"/>
  <c r="O962" i="21"/>
  <c r="O958" i="21"/>
  <c r="O967" i="21"/>
  <c r="O968" i="21"/>
  <c r="O953" i="21"/>
  <c r="O954" i="21"/>
  <c r="O952" i="21"/>
  <c r="O955" i="21"/>
  <c r="O957" i="21"/>
  <c r="O956" i="21"/>
  <c r="P699" i="21"/>
  <c r="P702" i="21"/>
  <c r="P704" i="21"/>
  <c r="P705" i="21"/>
  <c r="P706" i="21"/>
  <c r="P696" i="21"/>
  <c r="P695" i="21"/>
  <c r="P693" i="21"/>
  <c r="P694" i="21"/>
  <c r="P689" i="21"/>
  <c r="P688" i="21"/>
  <c r="P692" i="21"/>
  <c r="P691" i="21"/>
  <c r="P708" i="21"/>
  <c r="P707" i="21"/>
  <c r="P690" i="21"/>
  <c r="P700" i="21"/>
  <c r="P701" i="21"/>
  <c r="P703" i="21"/>
  <c r="P716" i="21"/>
  <c r="P721" i="21"/>
  <c r="P717" i="21"/>
  <c r="P720" i="21"/>
  <c r="P713" i="21"/>
  <c r="P722" i="21"/>
  <c r="P718" i="21"/>
  <c r="P719" i="21"/>
  <c r="P715" i="21"/>
  <c r="P714" i="21"/>
  <c r="P724" i="21"/>
  <c r="P723" i="21"/>
  <c r="P725" i="21"/>
  <c r="P709" i="21"/>
  <c r="P711" i="21"/>
  <c r="P712" i="21"/>
  <c r="P710" i="21"/>
  <c r="P697" i="21"/>
  <c r="P698" i="21"/>
  <c r="P736" i="21"/>
  <c r="P735" i="21"/>
  <c r="P740" i="21"/>
  <c r="P737" i="21"/>
  <c r="P739" i="21"/>
  <c r="P742" i="21"/>
  <c r="P729" i="21"/>
  <c r="P726" i="21"/>
  <c r="P728" i="21"/>
  <c r="P727" i="21"/>
  <c r="P738" i="21"/>
  <c r="P741" i="21"/>
  <c r="P731" i="21"/>
  <c r="P730" i="21"/>
  <c r="P733" i="21"/>
  <c r="P732" i="21"/>
  <c r="P734" i="21"/>
  <c r="P745" i="21"/>
  <c r="P753" i="21"/>
  <c r="P754" i="21"/>
  <c r="P744" i="21"/>
  <c r="P743" i="21"/>
  <c r="P749" i="21"/>
  <c r="P748" i="21"/>
  <c r="P751" i="21"/>
  <c r="P752" i="21"/>
  <c r="P746" i="21"/>
  <c r="P747" i="21"/>
  <c r="P750" i="21"/>
  <c r="P757" i="21"/>
  <c r="P760" i="21"/>
  <c r="P761" i="21"/>
  <c r="P759" i="21"/>
  <c r="P762" i="21"/>
  <c r="P756" i="21"/>
  <c r="P758" i="21"/>
  <c r="P755" i="21"/>
  <c r="P763" i="21"/>
  <c r="P768" i="21"/>
  <c r="P775" i="21"/>
  <c r="P774" i="21"/>
  <c r="P769" i="21"/>
  <c r="P773" i="21"/>
  <c r="P771" i="21"/>
  <c r="P770" i="21"/>
  <c r="P772" i="21"/>
  <c r="P764" i="21"/>
  <c r="P765" i="21"/>
  <c r="P767" i="21"/>
  <c r="P766" i="21"/>
  <c r="P794" i="21"/>
  <c r="P786" i="21"/>
  <c r="P782" i="21"/>
  <c r="P781" i="21"/>
  <c r="P780" i="21"/>
  <c r="P776" i="21"/>
  <c r="P777" i="21"/>
  <c r="P779" i="21"/>
  <c r="P793" i="21"/>
  <c r="P778" i="21"/>
  <c r="P783" i="21"/>
  <c r="P784" i="21"/>
  <c r="P792" i="21"/>
  <c r="P789" i="21"/>
  <c r="P785" i="21"/>
  <c r="P791" i="21"/>
  <c r="P787" i="21"/>
  <c r="P788" i="21"/>
  <c r="P790" i="21"/>
  <c r="P798" i="21"/>
  <c r="P799" i="21"/>
  <c r="P800" i="21"/>
  <c r="P801" i="21"/>
  <c r="P795" i="21"/>
  <c r="P803" i="21"/>
  <c r="P802" i="21"/>
  <c r="P797" i="21"/>
  <c r="P796" i="21"/>
  <c r="P811" i="21"/>
  <c r="P810" i="21"/>
  <c r="P808" i="21"/>
  <c r="P809" i="21"/>
  <c r="P807" i="21"/>
  <c r="P814" i="21"/>
  <c r="P813" i="21"/>
  <c r="P812" i="21"/>
  <c r="P804" i="21"/>
  <c r="P805" i="21"/>
  <c r="P806" i="21"/>
  <c r="P816" i="21"/>
  <c r="P818" i="21"/>
  <c r="P819" i="21"/>
  <c r="P817" i="21"/>
  <c r="P815" i="21"/>
  <c r="P820" i="21"/>
  <c r="P829" i="21"/>
  <c r="P822" i="21"/>
  <c r="P826" i="21"/>
  <c r="P823" i="21"/>
  <c r="P821" i="21"/>
  <c r="P824" i="21"/>
  <c r="P830" i="21"/>
  <c r="P831" i="21"/>
  <c r="P832" i="21"/>
  <c r="P833" i="21"/>
  <c r="P828" i="21"/>
  <c r="P827" i="21"/>
  <c r="P825" i="21"/>
  <c r="P846" i="21"/>
  <c r="P847" i="21"/>
  <c r="P841" i="21"/>
  <c r="P839" i="21"/>
  <c r="P845" i="21"/>
  <c r="P842" i="21"/>
  <c r="P840" i="21"/>
  <c r="P844" i="21"/>
  <c r="P843" i="21"/>
  <c r="P838" i="21"/>
  <c r="P835" i="21"/>
  <c r="P837" i="21"/>
  <c r="P834" i="21"/>
  <c r="P836" i="21"/>
  <c r="P858" i="21"/>
  <c r="P857" i="21"/>
  <c r="P860" i="21"/>
  <c r="P859" i="21"/>
  <c r="P862" i="21"/>
  <c r="P863" i="21"/>
  <c r="P864" i="21"/>
  <c r="P861" i="21"/>
  <c r="P853" i="21"/>
  <c r="P848" i="21"/>
  <c r="P856" i="21"/>
  <c r="P854" i="21"/>
  <c r="P855" i="21"/>
  <c r="P849" i="21"/>
  <c r="P850" i="21"/>
  <c r="P852" i="21"/>
  <c r="P851" i="21"/>
  <c r="P872" i="21"/>
  <c r="P871" i="21"/>
  <c r="P874" i="21"/>
  <c r="P870" i="21"/>
  <c r="P875" i="21"/>
  <c r="P876" i="21"/>
  <c r="P869" i="21"/>
  <c r="P866" i="21"/>
  <c r="P865" i="21"/>
  <c r="P873" i="21"/>
  <c r="P867" i="21"/>
  <c r="P868" i="21"/>
  <c r="P880" i="21"/>
  <c r="P878" i="21"/>
  <c r="P877" i="21"/>
  <c r="P879" i="21"/>
  <c r="P888" i="21"/>
  <c r="P891" i="21"/>
  <c r="P885" i="21"/>
  <c r="P887" i="21"/>
  <c r="P894" i="21"/>
  <c r="P893" i="21"/>
  <c r="P890" i="21"/>
  <c r="P892" i="21"/>
  <c r="P884" i="21"/>
  <c r="P886" i="21"/>
  <c r="P895" i="21"/>
  <c r="P897" i="21"/>
  <c r="P896" i="21"/>
  <c r="P883" i="21"/>
  <c r="P882" i="21"/>
  <c r="P881" i="21"/>
  <c r="P889" i="21"/>
  <c r="P911" i="21"/>
  <c r="P902" i="21"/>
  <c r="P900" i="21"/>
  <c r="P899" i="21"/>
  <c r="P904" i="21"/>
  <c r="P903" i="21"/>
  <c r="P901" i="21"/>
  <c r="P905" i="21"/>
  <c r="P907" i="21"/>
  <c r="P908" i="21"/>
  <c r="P898" i="21"/>
  <c r="P909" i="21"/>
  <c r="P906" i="21"/>
  <c r="P910" i="21"/>
  <c r="P925" i="21"/>
  <c r="P926" i="21"/>
  <c r="P921" i="21"/>
  <c r="P917" i="21"/>
  <c r="P920" i="21"/>
  <c r="P918" i="21"/>
  <c r="P919" i="21"/>
  <c r="P927" i="21"/>
  <c r="P916" i="21"/>
  <c r="P922" i="21"/>
  <c r="P914" i="21"/>
  <c r="P913" i="21"/>
  <c r="P915" i="21"/>
  <c r="P924" i="21"/>
  <c r="P923" i="21"/>
  <c r="P912" i="21"/>
  <c r="P931" i="21"/>
  <c r="P932" i="21"/>
  <c r="P935" i="21"/>
  <c r="P930" i="21"/>
  <c r="P929" i="21"/>
  <c r="P928" i="21"/>
  <c r="P934" i="21"/>
  <c r="P933" i="21"/>
  <c r="P949" i="21"/>
  <c r="P948" i="21"/>
  <c r="P940" i="21"/>
  <c r="P943" i="21"/>
  <c r="P947" i="21"/>
  <c r="P942" i="21"/>
  <c r="P950" i="21"/>
  <c r="P951" i="21"/>
  <c r="P939" i="21"/>
  <c r="P936" i="21"/>
  <c r="P944" i="21"/>
  <c r="P946" i="21"/>
  <c r="P945" i="21"/>
  <c r="P941" i="21"/>
  <c r="P937" i="21"/>
  <c r="P938" i="21"/>
  <c r="P966" i="21"/>
  <c r="P965" i="21"/>
  <c r="P959" i="21"/>
  <c r="P960" i="21"/>
  <c r="P963" i="21"/>
  <c r="P961" i="21"/>
  <c r="P964" i="21"/>
  <c r="P962" i="21"/>
  <c r="P958" i="21"/>
  <c r="P967" i="21"/>
  <c r="P968" i="21"/>
  <c r="P953" i="21"/>
  <c r="P954" i="21"/>
  <c r="P952" i="21"/>
  <c r="P955" i="21"/>
  <c r="P957" i="21"/>
  <c r="P956" i="21"/>
  <c r="Q699" i="21"/>
  <c r="Q702" i="21"/>
  <c r="Q704" i="21"/>
  <c r="Q705" i="21"/>
  <c r="Q706" i="21"/>
  <c r="Q696" i="21"/>
  <c r="Q695" i="21"/>
  <c r="Q693" i="21"/>
  <c r="Q694" i="21"/>
  <c r="Q689" i="21"/>
  <c r="Q688" i="21"/>
  <c r="Q692" i="21"/>
  <c r="Q691" i="21"/>
  <c r="Q708" i="21"/>
  <c r="Q707" i="21"/>
  <c r="Q690" i="21"/>
  <c r="Q700" i="21"/>
  <c r="Q701" i="21"/>
  <c r="Q703" i="21"/>
  <c r="Q716" i="21"/>
  <c r="Q721" i="21"/>
  <c r="Q717" i="21"/>
  <c r="Q720" i="21"/>
  <c r="Q713" i="21"/>
  <c r="Q722" i="21"/>
  <c r="Q718" i="21"/>
  <c r="Q719" i="21"/>
  <c r="Q715" i="21"/>
  <c r="Q714" i="21"/>
  <c r="Q724" i="21"/>
  <c r="Q723" i="21"/>
  <c r="Q725" i="21"/>
  <c r="Q709" i="21"/>
  <c r="Q711" i="21"/>
  <c r="Q712" i="21"/>
  <c r="Q710" i="21"/>
  <c r="Q697" i="21"/>
  <c r="Q698" i="21"/>
  <c r="Q736" i="21"/>
  <c r="Q735" i="21"/>
  <c r="Q740" i="21"/>
  <c r="Q737" i="21"/>
  <c r="Q739" i="21"/>
  <c r="Q742" i="21"/>
  <c r="Q729" i="21"/>
  <c r="Q726" i="21"/>
  <c r="Q728" i="21"/>
  <c r="Q727" i="21"/>
  <c r="Q738" i="21"/>
  <c r="Q741" i="21"/>
  <c r="Q731" i="21"/>
  <c r="Q730" i="21"/>
  <c r="Q733" i="21"/>
  <c r="Q732" i="21"/>
  <c r="Q734" i="21"/>
  <c r="Q745" i="21"/>
  <c r="Q753" i="21"/>
  <c r="Q754" i="21"/>
  <c r="Q744" i="21"/>
  <c r="Q743" i="21"/>
  <c r="Q749" i="21"/>
  <c r="Q748" i="21"/>
  <c r="Q751" i="21"/>
  <c r="Q752" i="21"/>
  <c r="Q746" i="21"/>
  <c r="Q747" i="21"/>
  <c r="Q750" i="21"/>
  <c r="Q757" i="21"/>
  <c r="Q760" i="21"/>
  <c r="Q761" i="21"/>
  <c r="Q759" i="21"/>
  <c r="Q762" i="21"/>
  <c r="Q756" i="21"/>
  <c r="Q758" i="21"/>
  <c r="Q755" i="21"/>
  <c r="Q763" i="21"/>
  <c r="Q768" i="21"/>
  <c r="Q775" i="21"/>
  <c r="Q774" i="21"/>
  <c r="Q769" i="21"/>
  <c r="Q773" i="21"/>
  <c r="Q771" i="21"/>
  <c r="Q770" i="21"/>
  <c r="Q772" i="21"/>
  <c r="Q764" i="21"/>
  <c r="Q765" i="21"/>
  <c r="Q767" i="21"/>
  <c r="Q766" i="21"/>
  <c r="Q794" i="21"/>
  <c r="Q786" i="21"/>
  <c r="Q782" i="21"/>
  <c r="Q781" i="21"/>
  <c r="Q780" i="21"/>
  <c r="Q776" i="21"/>
  <c r="Q777" i="21"/>
  <c r="Q779" i="21"/>
  <c r="Q793" i="21"/>
  <c r="Q778" i="21"/>
  <c r="Q783" i="21"/>
  <c r="Q784" i="21"/>
  <c r="Q792" i="21"/>
  <c r="Q789" i="21"/>
  <c r="Q785" i="21"/>
  <c r="Q791" i="21"/>
  <c r="Q787" i="21"/>
  <c r="Q788" i="21"/>
  <c r="Q790" i="21"/>
  <c r="Q798" i="21"/>
  <c r="Q799" i="21"/>
  <c r="Q800" i="21"/>
  <c r="Q801" i="21"/>
  <c r="Q795" i="21"/>
  <c r="Q803" i="21"/>
  <c r="Q802" i="21"/>
  <c r="Q797" i="21"/>
  <c r="Q796" i="21"/>
  <c r="Q811" i="21"/>
  <c r="Q810" i="21"/>
  <c r="Q808" i="21"/>
  <c r="Q809" i="21"/>
  <c r="Q807" i="21"/>
  <c r="Q814" i="21"/>
  <c r="Q813" i="21"/>
  <c r="Q812" i="21"/>
  <c r="Q804" i="21"/>
  <c r="Q805" i="21"/>
  <c r="Q806" i="21"/>
  <c r="Q816" i="21"/>
  <c r="Q818" i="21"/>
  <c r="Q819" i="21"/>
  <c r="Q817" i="21"/>
  <c r="Q815" i="21"/>
  <c r="Q820" i="21"/>
  <c r="Q829" i="21"/>
  <c r="Q822" i="21"/>
  <c r="Q826" i="21"/>
  <c r="Q823" i="21"/>
  <c r="Q821" i="21"/>
  <c r="Q824" i="21"/>
  <c r="Q830" i="21"/>
  <c r="Q831" i="21"/>
  <c r="Q832" i="21"/>
  <c r="Q833" i="21"/>
  <c r="Q828" i="21"/>
  <c r="Q827" i="21"/>
  <c r="Q825" i="21"/>
  <c r="Q846" i="21"/>
  <c r="Q847" i="21"/>
  <c r="Q841" i="21"/>
  <c r="Q839" i="21"/>
  <c r="Q845" i="21"/>
  <c r="Q842" i="21"/>
  <c r="Q840" i="21"/>
  <c r="Q844" i="21"/>
  <c r="Q843" i="21"/>
  <c r="Q838" i="21"/>
  <c r="Q835" i="21"/>
  <c r="Q837" i="21"/>
  <c r="Q834" i="21"/>
  <c r="Q836" i="21"/>
  <c r="Q858" i="21"/>
  <c r="Q857" i="21"/>
  <c r="Q860" i="21"/>
  <c r="Q859" i="21"/>
  <c r="Q862" i="21"/>
  <c r="Q863" i="21"/>
  <c r="Q864" i="21"/>
  <c r="Q861" i="21"/>
  <c r="Q853" i="21"/>
  <c r="Q848" i="21"/>
  <c r="Q856" i="21"/>
  <c r="Q854" i="21"/>
  <c r="Q855" i="21"/>
  <c r="Q849" i="21"/>
  <c r="Q850" i="21"/>
  <c r="Q852" i="21"/>
  <c r="Q851" i="21"/>
  <c r="Q872" i="21"/>
  <c r="Q871" i="21"/>
  <c r="Q874" i="21"/>
  <c r="Q870" i="21"/>
  <c r="Q875" i="21"/>
  <c r="Q876" i="21"/>
  <c r="Q869" i="21"/>
  <c r="Q866" i="21"/>
  <c r="Q865" i="21"/>
  <c r="Q873" i="21"/>
  <c r="Q867" i="21"/>
  <c r="Q868" i="21"/>
  <c r="Q880" i="21"/>
  <c r="Q878" i="21"/>
  <c r="Q877" i="21"/>
  <c r="Q879" i="21"/>
  <c r="Q888" i="21"/>
  <c r="Q891" i="21"/>
  <c r="Q885" i="21"/>
  <c r="Q887" i="21"/>
  <c r="Q894" i="21"/>
  <c r="Q893" i="21"/>
  <c r="Q890" i="21"/>
  <c r="Q892" i="21"/>
  <c r="Q884" i="21"/>
  <c r="Q886" i="21"/>
  <c r="Q895" i="21"/>
  <c r="Q897" i="21"/>
  <c r="Q896" i="21"/>
  <c r="Q883" i="21"/>
  <c r="Q882" i="21"/>
  <c r="Q881" i="21"/>
  <c r="Q889" i="21"/>
  <c r="Q911" i="21"/>
  <c r="Q902" i="21"/>
  <c r="Q900" i="21"/>
  <c r="Q899" i="21"/>
  <c r="Q904" i="21"/>
  <c r="Q903" i="21"/>
  <c r="Q901" i="21"/>
  <c r="Q905" i="21"/>
  <c r="Q907" i="21"/>
  <c r="Q908" i="21"/>
  <c r="Q898" i="21"/>
  <c r="Q909" i="21"/>
  <c r="Q906" i="21"/>
  <c r="Q910" i="21"/>
  <c r="Q925" i="21"/>
  <c r="Q926" i="21"/>
  <c r="Q921" i="21"/>
  <c r="Q917" i="21"/>
  <c r="Q920" i="21"/>
  <c r="Q918" i="21"/>
  <c r="Q919" i="21"/>
  <c r="Q927" i="21"/>
  <c r="Q916" i="21"/>
  <c r="Q922" i="21"/>
  <c r="Q914" i="21"/>
  <c r="Q913" i="21"/>
  <c r="Q915" i="21"/>
  <c r="Q924" i="21"/>
  <c r="Q923" i="21"/>
  <c r="Q912" i="21"/>
  <c r="Q931" i="21"/>
  <c r="Q932" i="21"/>
  <c r="Q935" i="21"/>
  <c r="Q930" i="21"/>
  <c r="Q929" i="21"/>
  <c r="Q928" i="21"/>
  <c r="Q934" i="21"/>
  <c r="Q933" i="21"/>
  <c r="Q949" i="21"/>
  <c r="Q948" i="21"/>
  <c r="Q940" i="21"/>
  <c r="Q943" i="21"/>
  <c r="Q947" i="21"/>
  <c r="Q942" i="21"/>
  <c r="Q950" i="21"/>
  <c r="Q951" i="21"/>
  <c r="Q939" i="21"/>
  <c r="Q936" i="21"/>
  <c r="Q944" i="21"/>
  <c r="Q946" i="21"/>
  <c r="Q945" i="21"/>
  <c r="Q941" i="21"/>
  <c r="Q937" i="21"/>
  <c r="Q938" i="21"/>
  <c r="Q966" i="21"/>
  <c r="Q965" i="21"/>
  <c r="Q959" i="21"/>
  <c r="Q960" i="21"/>
  <c r="Q963" i="21"/>
  <c r="Q961" i="21"/>
  <c r="Q964" i="21"/>
  <c r="Q962" i="21"/>
  <c r="Q958" i="21"/>
  <c r="Q967" i="21"/>
  <c r="Q968" i="21"/>
  <c r="Q953" i="21"/>
  <c r="Q954" i="21"/>
  <c r="Q952" i="21"/>
  <c r="Q955" i="21"/>
  <c r="Q957" i="21"/>
  <c r="Q956" i="21"/>
  <c r="B1878" i="21"/>
  <c r="C1878" i="21"/>
  <c r="D1878" i="21"/>
  <c r="E1878" i="21"/>
  <c r="M1878" i="21"/>
  <c r="O1878" i="21"/>
  <c r="P1878" i="21"/>
  <c r="Q1878" i="21"/>
  <c r="E12" i="21"/>
  <c r="E11" i="21"/>
  <c r="E13" i="21"/>
  <c r="E14" i="21"/>
  <c r="E17" i="21"/>
  <c r="E18" i="21"/>
  <c r="E15" i="21"/>
  <c r="E16" i="21"/>
  <c r="E19" i="21"/>
  <c r="E24" i="21"/>
  <c r="E22" i="21"/>
  <c r="E27" i="21"/>
  <c r="E25" i="21"/>
  <c r="E26" i="21"/>
  <c r="E23" i="21"/>
  <c r="E20" i="21"/>
  <c r="E21" i="21"/>
  <c r="E37" i="21"/>
  <c r="E38" i="21"/>
  <c r="E29" i="21"/>
  <c r="E28" i="21"/>
  <c r="E33" i="21"/>
  <c r="E36" i="21"/>
  <c r="E35" i="21"/>
  <c r="E34" i="21"/>
  <c r="E32" i="21"/>
  <c r="E30" i="21"/>
  <c r="E31" i="21"/>
  <c r="E43" i="21"/>
  <c r="E40" i="21"/>
  <c r="E42" i="21"/>
  <c r="E44" i="21"/>
  <c r="E39" i="21"/>
  <c r="E41" i="21"/>
  <c r="E50" i="21"/>
  <c r="E45" i="21"/>
  <c r="E46" i="21"/>
  <c r="E47" i="21"/>
  <c r="E49" i="21"/>
  <c r="E48" i="21"/>
  <c r="E51" i="21"/>
  <c r="E56" i="21"/>
  <c r="E53" i="21"/>
  <c r="E54" i="21"/>
  <c r="E55" i="21"/>
  <c r="E60" i="21"/>
  <c r="E57" i="21"/>
  <c r="E58" i="21"/>
  <c r="E61" i="21"/>
  <c r="E59" i="21"/>
  <c r="E62" i="21"/>
  <c r="E52" i="21"/>
  <c r="E63" i="21"/>
  <c r="E71" i="21"/>
  <c r="E70" i="21"/>
  <c r="E66" i="21"/>
  <c r="E72" i="21"/>
  <c r="E73" i="21"/>
  <c r="E75" i="21"/>
  <c r="E76" i="21"/>
  <c r="E74" i="21"/>
  <c r="E77" i="21"/>
  <c r="E68" i="21"/>
  <c r="E69" i="21"/>
  <c r="E67" i="21"/>
  <c r="E65" i="21"/>
  <c r="E64" i="21"/>
  <c r="E78" i="21"/>
  <c r="E89" i="21"/>
  <c r="E90" i="21"/>
  <c r="E88" i="21"/>
  <c r="E86" i="21"/>
  <c r="E80" i="21"/>
  <c r="E81" i="21"/>
  <c r="E83" i="21"/>
  <c r="E82" i="21"/>
  <c r="E85" i="21"/>
  <c r="E84" i="21"/>
  <c r="E79" i="21"/>
  <c r="E87" i="21"/>
  <c r="E93" i="21"/>
  <c r="E96" i="21"/>
  <c r="E97" i="21"/>
  <c r="E98" i="21"/>
  <c r="E92" i="21"/>
  <c r="E91" i="21"/>
  <c r="E94" i="21"/>
  <c r="E95" i="21"/>
  <c r="E103" i="21"/>
  <c r="E99" i="21"/>
  <c r="E101" i="21"/>
  <c r="E102" i="21"/>
  <c r="E100" i="21"/>
  <c r="E104" i="21"/>
  <c r="E114" i="21"/>
  <c r="E111" i="21"/>
  <c r="E119" i="21"/>
  <c r="E112" i="21"/>
  <c r="E106" i="21"/>
  <c r="E107" i="21"/>
  <c r="E110" i="21"/>
  <c r="E109" i="21"/>
  <c r="E105" i="21"/>
  <c r="E113" i="21"/>
  <c r="E116" i="21"/>
  <c r="E108" i="21"/>
  <c r="E115" i="21"/>
  <c r="E117" i="21"/>
  <c r="E118" i="21"/>
  <c r="E129" i="21"/>
  <c r="E132" i="21"/>
  <c r="E127" i="21"/>
  <c r="E128" i="21"/>
  <c r="E130" i="21"/>
  <c r="E126" i="21"/>
  <c r="E125" i="21"/>
  <c r="E122" i="21"/>
  <c r="E123" i="21"/>
  <c r="E135" i="21"/>
  <c r="E134" i="21"/>
  <c r="E133" i="21"/>
  <c r="E136" i="21"/>
  <c r="E121" i="21"/>
  <c r="E120" i="21"/>
  <c r="E124" i="21"/>
  <c r="E131" i="21"/>
  <c r="E146" i="21"/>
  <c r="E137" i="21"/>
  <c r="E152" i="21"/>
  <c r="E153" i="21"/>
  <c r="E138" i="21"/>
  <c r="E148" i="21"/>
  <c r="E147" i="21"/>
  <c r="E139" i="21"/>
  <c r="E140" i="21"/>
  <c r="E145" i="21"/>
  <c r="E149" i="21"/>
  <c r="E150" i="21"/>
  <c r="E144" i="21"/>
  <c r="E142" i="21"/>
  <c r="E154" i="21"/>
  <c r="E143" i="21"/>
  <c r="E141" i="21"/>
  <c r="E151" i="21"/>
  <c r="E156" i="21"/>
  <c r="E155" i="21"/>
  <c r="E157" i="21"/>
  <c r="E158" i="21"/>
  <c r="E159" i="21"/>
  <c r="E160" i="21"/>
  <c r="E161" i="21"/>
  <c r="E163" i="21"/>
  <c r="E164" i="21"/>
  <c r="E162" i="21"/>
  <c r="E165" i="21"/>
  <c r="E175" i="21"/>
  <c r="E170" i="21"/>
  <c r="E169" i="21"/>
  <c r="E167" i="21"/>
  <c r="E166" i="21"/>
  <c r="E171" i="21"/>
  <c r="E168" i="21"/>
  <c r="E173" i="21"/>
  <c r="E172" i="21"/>
  <c r="E176" i="21"/>
  <c r="E174" i="21"/>
  <c r="E186" i="21"/>
  <c r="E180" i="21"/>
  <c r="E178" i="21"/>
  <c r="E182" i="21"/>
  <c r="E177" i="21"/>
  <c r="E184" i="21"/>
  <c r="E179" i="21"/>
  <c r="E183" i="21"/>
  <c r="E181" i="21"/>
  <c r="E185" i="21"/>
  <c r="E190" i="21"/>
  <c r="E189" i="21"/>
  <c r="E191" i="21"/>
  <c r="E188" i="21"/>
  <c r="E187" i="21"/>
  <c r="E196" i="21"/>
  <c r="E193" i="21"/>
  <c r="E194" i="21"/>
  <c r="E197" i="21"/>
  <c r="E192" i="21"/>
  <c r="E195" i="21"/>
  <c r="E200" i="21"/>
  <c r="E201" i="21"/>
  <c r="E199" i="21"/>
  <c r="E202" i="21"/>
  <c r="E198" i="21"/>
  <c r="E203" i="21"/>
  <c r="E221" i="21"/>
  <c r="E219" i="21"/>
  <c r="E212" i="21"/>
  <c r="E217" i="21"/>
  <c r="E211" i="21"/>
  <c r="E213" i="21"/>
  <c r="E218" i="21"/>
  <c r="E210" i="21"/>
  <c r="E220" i="21"/>
  <c r="E222" i="21"/>
  <c r="E223" i="21"/>
  <c r="E204" i="21"/>
  <c r="E224" i="21"/>
  <c r="E209" i="21"/>
  <c r="E208" i="21"/>
  <c r="E215" i="21"/>
  <c r="E216" i="21"/>
  <c r="E214" i="21"/>
  <c r="E205" i="21"/>
  <c r="E206" i="21"/>
  <c r="E207" i="21"/>
  <c r="E230" i="21"/>
  <c r="E231" i="21"/>
  <c r="E232" i="21"/>
  <c r="E228" i="21"/>
  <c r="E227" i="21"/>
  <c r="E225" i="21"/>
  <c r="E233" i="21"/>
  <c r="E226" i="21"/>
  <c r="E229" i="21"/>
  <c r="E234" i="21"/>
  <c r="E236" i="21"/>
  <c r="E243" i="21"/>
  <c r="E239" i="21"/>
  <c r="E242" i="21"/>
  <c r="E238" i="21"/>
  <c r="E237" i="21"/>
  <c r="E240" i="21"/>
  <c r="E241" i="21"/>
  <c r="E235" i="21"/>
  <c r="E247" i="21"/>
  <c r="E245" i="21"/>
  <c r="E244" i="21"/>
  <c r="E246" i="21"/>
  <c r="E249" i="21"/>
  <c r="E248" i="21"/>
  <c r="E251" i="21"/>
  <c r="E250" i="21"/>
  <c r="E255" i="21"/>
  <c r="E257" i="21"/>
  <c r="E254" i="21"/>
  <c r="E256" i="21"/>
  <c r="E253" i="21"/>
  <c r="E258" i="21"/>
  <c r="E252" i="21"/>
  <c r="E259" i="21"/>
  <c r="E266" i="21"/>
  <c r="E261" i="21"/>
  <c r="E264" i="21"/>
  <c r="E267" i="21"/>
  <c r="E271" i="21"/>
  <c r="E262" i="21"/>
  <c r="E263" i="21"/>
  <c r="E260" i="21"/>
  <c r="E265" i="21"/>
  <c r="E269" i="21"/>
  <c r="E268" i="21"/>
  <c r="E270" i="21"/>
  <c r="E272" i="21"/>
  <c r="E290" i="21"/>
  <c r="E289" i="21"/>
  <c r="E281" i="21"/>
  <c r="E280" i="21"/>
  <c r="E284" i="21"/>
  <c r="E283" i="21"/>
  <c r="E285" i="21"/>
  <c r="E282" i="21"/>
  <c r="E294" i="21"/>
  <c r="E287" i="21"/>
  <c r="E274" i="21"/>
  <c r="E273" i="21"/>
  <c r="E276" i="21"/>
  <c r="E275" i="21"/>
  <c r="E293" i="21"/>
  <c r="E279" i="21"/>
  <c r="E288" i="21"/>
  <c r="E286" i="21"/>
  <c r="E292" i="21"/>
  <c r="E291" i="21"/>
  <c r="E277" i="21"/>
  <c r="E278" i="21"/>
  <c r="E299" i="21"/>
  <c r="E297" i="21"/>
  <c r="E296" i="21"/>
  <c r="E295" i="21"/>
  <c r="E298" i="21"/>
  <c r="E303" i="21"/>
  <c r="E301" i="21"/>
  <c r="E300" i="21"/>
  <c r="E306" i="21"/>
  <c r="E305" i="21"/>
  <c r="E307" i="21"/>
  <c r="E302" i="21"/>
  <c r="E304" i="21"/>
  <c r="E314" i="21"/>
  <c r="E313" i="21"/>
  <c r="E312" i="21"/>
  <c r="E311" i="21"/>
  <c r="E309" i="21"/>
  <c r="E310" i="21"/>
  <c r="E308" i="21"/>
  <c r="E324" i="21"/>
  <c r="E321" i="21"/>
  <c r="E320" i="21"/>
  <c r="E323" i="21"/>
  <c r="E322" i="21"/>
  <c r="E315" i="21"/>
  <c r="E316" i="21"/>
  <c r="E317" i="21"/>
  <c r="E319" i="21"/>
  <c r="E318" i="21"/>
  <c r="E325" i="21"/>
  <c r="E326" i="21"/>
  <c r="E330" i="21"/>
  <c r="E329" i="21"/>
  <c r="E328" i="21"/>
  <c r="E327" i="21"/>
  <c r="E331" i="21"/>
  <c r="E337" i="21"/>
  <c r="E336" i="21"/>
  <c r="E333" i="21"/>
  <c r="E335" i="21"/>
  <c r="E334" i="21"/>
  <c r="E338" i="21"/>
  <c r="E340" i="21"/>
  <c r="E339" i="21"/>
  <c r="E341" i="21"/>
  <c r="E332" i="21"/>
  <c r="E348" i="21"/>
  <c r="E342" i="21"/>
  <c r="E347" i="21"/>
  <c r="E346" i="21"/>
  <c r="E349" i="21"/>
  <c r="E344" i="21"/>
  <c r="E351" i="21"/>
  <c r="E350" i="21"/>
  <c r="E343" i="21"/>
  <c r="E345" i="21"/>
  <c r="E353" i="21"/>
  <c r="E355" i="21"/>
  <c r="E363" i="21"/>
  <c r="E357" i="21"/>
  <c r="E361" i="21"/>
  <c r="E360" i="21"/>
  <c r="E358" i="21"/>
  <c r="E362" i="21"/>
  <c r="E359" i="21"/>
  <c r="E356" i="21"/>
  <c r="E364" i="21"/>
  <c r="E354" i="21"/>
  <c r="E352" i="21"/>
  <c r="E379" i="21"/>
  <c r="E375" i="21"/>
  <c r="E374" i="21"/>
  <c r="E376" i="21"/>
  <c r="E372" i="21"/>
  <c r="E377" i="21"/>
  <c r="E378" i="21"/>
  <c r="E371" i="21"/>
  <c r="E373" i="21"/>
  <c r="E368" i="21"/>
  <c r="E370" i="21"/>
  <c r="E366" i="21"/>
  <c r="E367" i="21"/>
  <c r="E369" i="21"/>
  <c r="E365" i="21"/>
  <c r="E396" i="21"/>
  <c r="E392" i="21"/>
  <c r="E389" i="21"/>
  <c r="E390" i="21"/>
  <c r="E391" i="21"/>
  <c r="E397" i="21"/>
  <c r="E395" i="21"/>
  <c r="E382" i="21"/>
  <c r="E383" i="21"/>
  <c r="E381" i="21"/>
  <c r="E380" i="21"/>
  <c r="E385" i="21"/>
  <c r="E384" i="21"/>
  <c r="E388" i="21"/>
  <c r="E386" i="21"/>
  <c r="E387" i="21"/>
  <c r="E394" i="21"/>
  <c r="E393" i="21"/>
  <c r="E398" i="21"/>
  <c r="E405" i="21"/>
  <c r="E399" i="21"/>
  <c r="E404" i="21"/>
  <c r="E403" i="21"/>
  <c r="E402" i="21"/>
  <c r="E401" i="21"/>
  <c r="E400" i="21"/>
  <c r="E410" i="21"/>
  <c r="E407" i="21"/>
  <c r="E409" i="21"/>
  <c r="E408" i="21"/>
  <c r="E406" i="21"/>
  <c r="E411" i="21"/>
  <c r="E424" i="21"/>
  <c r="E412" i="21"/>
  <c r="E417" i="21"/>
  <c r="E418" i="21"/>
  <c r="E425" i="21"/>
  <c r="E427" i="21"/>
  <c r="E413" i="21"/>
  <c r="E414" i="21"/>
  <c r="E422" i="21"/>
  <c r="E415" i="21"/>
  <c r="E416" i="21"/>
  <c r="E419" i="21"/>
  <c r="E431" i="21"/>
  <c r="E426" i="21"/>
  <c r="E428" i="21"/>
  <c r="E430" i="21"/>
  <c r="E429" i="21"/>
  <c r="E423" i="21"/>
  <c r="E420" i="21"/>
  <c r="E421" i="21"/>
  <c r="E446" i="21"/>
  <c r="E447" i="21"/>
  <c r="E441" i="21"/>
  <c r="E442" i="21"/>
  <c r="E438" i="21"/>
  <c r="E445" i="21"/>
  <c r="E448" i="21"/>
  <c r="E443" i="21"/>
  <c r="E444" i="21"/>
  <c r="E439" i="21"/>
  <c r="E440" i="21"/>
  <c r="E433" i="21"/>
  <c r="E450" i="21"/>
  <c r="E449" i="21"/>
  <c r="E436" i="21"/>
  <c r="E437" i="21"/>
  <c r="E434" i="21"/>
  <c r="E435" i="21"/>
  <c r="E432" i="21"/>
  <c r="E461" i="21"/>
  <c r="E460" i="21"/>
  <c r="E462" i="21"/>
  <c r="E464" i="21"/>
  <c r="E463" i="21"/>
  <c r="E459" i="21"/>
  <c r="E455" i="21"/>
  <c r="E456" i="21"/>
  <c r="E465" i="21"/>
  <c r="E466" i="21"/>
  <c r="E458" i="21"/>
  <c r="E457" i="21"/>
  <c r="E454" i="21"/>
  <c r="E452" i="21"/>
  <c r="E453" i="21"/>
  <c r="E451" i="21"/>
  <c r="E476" i="21"/>
  <c r="E477" i="21"/>
  <c r="E471" i="21"/>
  <c r="E473" i="21"/>
  <c r="E474" i="21"/>
  <c r="E475" i="21"/>
  <c r="E472" i="21"/>
  <c r="E478" i="21"/>
  <c r="E470" i="21"/>
  <c r="E469" i="21"/>
  <c r="E468" i="21"/>
  <c r="E467" i="21"/>
  <c r="E487" i="21"/>
  <c r="E488" i="21"/>
  <c r="E484" i="21"/>
  <c r="E479" i="21"/>
  <c r="E480" i="21"/>
  <c r="E485" i="21"/>
  <c r="E486" i="21"/>
  <c r="E483" i="21"/>
  <c r="E490" i="21"/>
  <c r="E492" i="21"/>
  <c r="E491" i="21"/>
  <c r="E482" i="21"/>
  <c r="E481" i="21"/>
  <c r="E489" i="21"/>
  <c r="E507" i="21"/>
  <c r="E504" i="21"/>
  <c r="E503" i="21"/>
  <c r="E508" i="21"/>
  <c r="E505" i="21"/>
  <c r="E501" i="21"/>
  <c r="E499" i="21"/>
  <c r="E510" i="21"/>
  <c r="E502" i="21"/>
  <c r="E506" i="21"/>
  <c r="E496" i="21"/>
  <c r="E497" i="21"/>
  <c r="E509" i="21"/>
  <c r="E495" i="21"/>
  <c r="E498" i="21"/>
  <c r="E500" i="21"/>
  <c r="E493" i="21"/>
  <c r="E494" i="21"/>
  <c r="E520" i="21"/>
  <c r="E511" i="21"/>
  <c r="E515" i="21"/>
  <c r="E519" i="21"/>
  <c r="E517" i="21"/>
  <c r="E518" i="21"/>
  <c r="E521" i="21"/>
  <c r="E516" i="21"/>
  <c r="E514" i="21"/>
  <c r="E513" i="21"/>
  <c r="E512" i="21"/>
  <c r="E527" i="21"/>
  <c r="E529" i="21"/>
  <c r="E530" i="21"/>
  <c r="E522" i="21"/>
  <c r="E528" i="21"/>
  <c r="E531" i="21"/>
  <c r="E525" i="21"/>
  <c r="E524" i="21"/>
  <c r="E523" i="21"/>
  <c r="E526" i="21"/>
  <c r="E541" i="21"/>
  <c r="E542" i="21"/>
  <c r="E540" i="21"/>
  <c r="E537" i="21"/>
  <c r="E538" i="21"/>
  <c r="E539" i="21"/>
  <c r="E535" i="21"/>
  <c r="E536" i="21"/>
  <c r="E534" i="21"/>
  <c r="E533" i="21"/>
  <c r="E543" i="21"/>
  <c r="E544" i="21"/>
  <c r="E532" i="21"/>
  <c r="E547" i="21"/>
  <c r="E549" i="21"/>
  <c r="E545" i="21"/>
  <c r="E552" i="21"/>
  <c r="E551" i="21"/>
  <c r="E550" i="21"/>
  <c r="E548" i="21"/>
  <c r="E546" i="21"/>
  <c r="E558" i="21"/>
  <c r="E562" i="21"/>
  <c r="E560" i="21"/>
  <c r="E561" i="21"/>
  <c r="E565" i="21"/>
  <c r="E564" i="21"/>
  <c r="E566" i="21"/>
  <c r="E559" i="21"/>
  <c r="E563" i="21"/>
  <c r="E557" i="21"/>
  <c r="E555" i="21"/>
  <c r="E553" i="21"/>
  <c r="E556" i="21"/>
  <c r="E554" i="21"/>
  <c r="E568" i="21"/>
  <c r="E572" i="21"/>
  <c r="E576" i="21"/>
  <c r="E578" i="21"/>
  <c r="E577" i="21"/>
  <c r="E579" i="21"/>
  <c r="E580" i="21"/>
  <c r="E574" i="21"/>
  <c r="E575" i="21"/>
  <c r="E569" i="21"/>
  <c r="E573" i="21"/>
  <c r="E570" i="21"/>
  <c r="E567" i="21"/>
  <c r="E571" i="21"/>
  <c r="E592" i="21"/>
  <c r="E597" i="21"/>
  <c r="E585" i="21"/>
  <c r="E582" i="21"/>
  <c r="E589" i="21"/>
  <c r="E591" i="21"/>
  <c r="E594" i="21"/>
  <c r="E596" i="21"/>
  <c r="E595" i="21"/>
  <c r="E593" i="21"/>
  <c r="E590" i="21"/>
  <c r="E599" i="21"/>
  <c r="E598" i="21"/>
  <c r="E587" i="21"/>
  <c r="E586" i="21"/>
  <c r="E583" i="21"/>
  <c r="E584" i="21"/>
  <c r="E588" i="21"/>
  <c r="E581" i="21"/>
  <c r="E603" i="21"/>
  <c r="E608" i="21"/>
  <c r="E605" i="21"/>
  <c r="E606" i="21"/>
  <c r="E602" i="21"/>
  <c r="E604" i="21"/>
  <c r="E600" i="21"/>
  <c r="E607" i="21"/>
  <c r="E601" i="21"/>
  <c r="E609" i="21"/>
  <c r="E610" i="21"/>
  <c r="E613" i="21"/>
  <c r="E612" i="21"/>
  <c r="E611" i="21"/>
  <c r="E621" i="21"/>
  <c r="E620" i="21"/>
  <c r="E617" i="21"/>
  <c r="E619" i="21"/>
  <c r="E624" i="21"/>
  <c r="E623" i="21"/>
  <c r="E622" i="21"/>
  <c r="E626" i="21"/>
  <c r="E625" i="21"/>
  <c r="E616" i="21"/>
  <c r="E618" i="21"/>
  <c r="E615" i="21"/>
  <c r="E614" i="21"/>
  <c r="E633" i="21"/>
  <c r="E634" i="21"/>
  <c r="E635" i="21"/>
  <c r="E627" i="21"/>
  <c r="E628" i="21"/>
  <c r="E630" i="21"/>
  <c r="E631" i="21"/>
  <c r="E632" i="21"/>
  <c r="E629" i="21"/>
  <c r="E637" i="21"/>
  <c r="E636" i="21"/>
  <c r="E652" i="21"/>
  <c r="E646" i="21"/>
  <c r="E644" i="21"/>
  <c r="E642" i="21"/>
  <c r="E643" i="21"/>
  <c r="E641" i="21"/>
  <c r="E639" i="21"/>
  <c r="E640" i="21"/>
  <c r="E638" i="21"/>
  <c r="E648" i="21"/>
  <c r="E651" i="21"/>
  <c r="E650" i="21"/>
  <c r="E645" i="21"/>
  <c r="E647" i="21"/>
  <c r="E649" i="21"/>
  <c r="E661" i="21"/>
  <c r="E662" i="21"/>
  <c r="E660" i="21"/>
  <c r="E663" i="21"/>
  <c r="E667" i="21"/>
  <c r="E668" i="21"/>
  <c r="E656" i="21"/>
  <c r="E657" i="21"/>
  <c r="E666" i="21"/>
  <c r="E653" i="21"/>
  <c r="E655" i="21"/>
  <c r="E665" i="21"/>
  <c r="E664" i="21"/>
  <c r="E654" i="21"/>
  <c r="E658" i="21"/>
  <c r="E659" i="21"/>
  <c r="E669" i="21"/>
  <c r="E673" i="21"/>
  <c r="E671" i="21"/>
  <c r="E672" i="21"/>
  <c r="E670" i="21"/>
  <c r="E675" i="21"/>
  <c r="E674" i="21"/>
  <c r="E676" i="21"/>
  <c r="E677" i="21"/>
  <c r="E682" i="21"/>
  <c r="E684" i="21"/>
  <c r="E681" i="21"/>
  <c r="E680" i="21"/>
  <c r="E683" i="21"/>
  <c r="E685" i="21"/>
  <c r="E687" i="21"/>
  <c r="E686" i="21"/>
  <c r="E679" i="21"/>
  <c r="E678" i="21"/>
  <c r="E971" i="21"/>
  <c r="E969" i="21"/>
  <c r="E972" i="21"/>
  <c r="E973" i="21"/>
  <c r="E970" i="21"/>
  <c r="E987" i="21"/>
  <c r="E990" i="21"/>
  <c r="E988" i="21"/>
  <c r="E982" i="21"/>
  <c r="E989" i="21"/>
  <c r="E984" i="21"/>
  <c r="E974" i="21"/>
  <c r="E978" i="21"/>
  <c r="E980" i="21"/>
  <c r="E986" i="21"/>
  <c r="E985" i="21"/>
  <c r="E983" i="21"/>
  <c r="E981" i="21"/>
  <c r="E977" i="21"/>
  <c r="E975" i="21"/>
  <c r="E979" i="21"/>
  <c r="E976" i="21"/>
  <c r="E991" i="21"/>
  <c r="E1001" i="21"/>
  <c r="E1002" i="21"/>
  <c r="E999" i="21"/>
  <c r="E997" i="21"/>
  <c r="E995" i="21"/>
  <c r="E994" i="21"/>
  <c r="E1003" i="21"/>
  <c r="E1004" i="21"/>
  <c r="E1000" i="21"/>
  <c r="E996" i="21"/>
  <c r="E998" i="21"/>
  <c r="E992" i="21"/>
  <c r="E993" i="21"/>
  <c r="E1006" i="21"/>
  <c r="E1005" i="21"/>
  <c r="E1010" i="21"/>
  <c r="E1009" i="21"/>
  <c r="E1007" i="21"/>
  <c r="E1008" i="21"/>
  <c r="E1024" i="21"/>
  <c r="E1014" i="21"/>
  <c r="E1017" i="21"/>
  <c r="E1012" i="21"/>
  <c r="E1011" i="21"/>
  <c r="E1026" i="21"/>
  <c r="E1027" i="21"/>
  <c r="E1018" i="21"/>
  <c r="E1019" i="21"/>
  <c r="E1020" i="21"/>
  <c r="E1021" i="21"/>
  <c r="E1023" i="21"/>
  <c r="E1022" i="21"/>
  <c r="E1015" i="21"/>
  <c r="E1025" i="21"/>
  <c r="E1016" i="21"/>
  <c r="E1013" i="21"/>
  <c r="E1031" i="21"/>
  <c r="E1029" i="21"/>
  <c r="E1037" i="21"/>
  <c r="E1032" i="21"/>
  <c r="E1039" i="21"/>
  <c r="E1040" i="21"/>
  <c r="E1030" i="21"/>
  <c r="E1033" i="21"/>
  <c r="E1036" i="21"/>
  <c r="E1034" i="21"/>
  <c r="E1038" i="21"/>
  <c r="E1035" i="21"/>
  <c r="E1028" i="21"/>
  <c r="E1042" i="21"/>
  <c r="E1043" i="21"/>
  <c r="E1041" i="21"/>
  <c r="E1044" i="21"/>
  <c r="E1045" i="21"/>
  <c r="E1046" i="21"/>
  <c r="E1047" i="21"/>
  <c r="E1048" i="21"/>
  <c r="E1049" i="21"/>
  <c r="E1050" i="21"/>
  <c r="E1055" i="21"/>
  <c r="E1056" i="21"/>
  <c r="E1053" i="21"/>
  <c r="E1051" i="21"/>
  <c r="E1052" i="21"/>
  <c r="E1054" i="21"/>
  <c r="E1070" i="21"/>
  <c r="E1057" i="21"/>
  <c r="E1069" i="21"/>
  <c r="E1062" i="21"/>
  <c r="E1067" i="21"/>
  <c r="E1068" i="21"/>
  <c r="E1066" i="21"/>
  <c r="E1065" i="21"/>
  <c r="E1064" i="21"/>
  <c r="E1063" i="21"/>
  <c r="E1059" i="21"/>
  <c r="E1072" i="21"/>
  <c r="E1071" i="21"/>
  <c r="E1060" i="21"/>
  <c r="E1058" i="21"/>
  <c r="E1061" i="21"/>
  <c r="E1081" i="21"/>
  <c r="E1080" i="21"/>
  <c r="E1084" i="21"/>
  <c r="E1082" i="21"/>
  <c r="E1085" i="21"/>
  <c r="E1083" i="21"/>
  <c r="E1079" i="21"/>
  <c r="E1086" i="21"/>
  <c r="E1077" i="21"/>
  <c r="E1078" i="21"/>
  <c r="E1074" i="21"/>
  <c r="E1075" i="21"/>
  <c r="E1073" i="21"/>
  <c r="E1076" i="21"/>
  <c r="E1094" i="21"/>
  <c r="E1095" i="21"/>
  <c r="E1096" i="21"/>
  <c r="E1093" i="21"/>
  <c r="E1092" i="21"/>
  <c r="E1088" i="21"/>
  <c r="E1087" i="21"/>
  <c r="E1089" i="21"/>
  <c r="E1091" i="21"/>
  <c r="E1090" i="21"/>
  <c r="E1101" i="21"/>
  <c r="E1102" i="21"/>
  <c r="E1103" i="21"/>
  <c r="E1099" i="21"/>
  <c r="E1100" i="21"/>
  <c r="E1104" i="21"/>
  <c r="E1105" i="21"/>
  <c r="E1098" i="21"/>
  <c r="E1097" i="21"/>
  <c r="E1110" i="21"/>
  <c r="E1111" i="21"/>
  <c r="E1113" i="21"/>
  <c r="E1112" i="21"/>
  <c r="E1114" i="21"/>
  <c r="E1115" i="21"/>
  <c r="E1109" i="21"/>
  <c r="E1106" i="21"/>
  <c r="E1107" i="21"/>
  <c r="E1108" i="21"/>
  <c r="E1120" i="21"/>
  <c r="E1123" i="21"/>
  <c r="E1118" i="21"/>
  <c r="E1127" i="21"/>
  <c r="E1122" i="21"/>
  <c r="E1124" i="21"/>
  <c r="E1128" i="21"/>
  <c r="E1117" i="21"/>
  <c r="E1116" i="21"/>
  <c r="E1119" i="21"/>
  <c r="E1129" i="21"/>
  <c r="E1125" i="21"/>
  <c r="E1130" i="21"/>
  <c r="E1131" i="21"/>
  <c r="E1121" i="21"/>
  <c r="E1126" i="21"/>
  <c r="E1152" i="21"/>
  <c r="E1153" i="21"/>
  <c r="E1142" i="21"/>
  <c r="E1143" i="21"/>
  <c r="E1133" i="21"/>
  <c r="E1132" i="21"/>
  <c r="E1139" i="21"/>
  <c r="E1136" i="21"/>
  <c r="E1140" i="21"/>
  <c r="E1146" i="21"/>
  <c r="E1150" i="21"/>
  <c r="E1145" i="21"/>
  <c r="E1148" i="21"/>
  <c r="E1144" i="21"/>
  <c r="E1147" i="21"/>
  <c r="E1149" i="21"/>
  <c r="E1151" i="21"/>
  <c r="E1138" i="21"/>
  <c r="E1135" i="21"/>
  <c r="E1137" i="21"/>
  <c r="E1134" i="21"/>
  <c r="E1141" i="21"/>
  <c r="E1162" i="21"/>
  <c r="E1164" i="21"/>
  <c r="E1163" i="21"/>
  <c r="E1161" i="21"/>
  <c r="E1160" i="21"/>
  <c r="E1157" i="21"/>
  <c r="E1166" i="21"/>
  <c r="E1165" i="21"/>
  <c r="E1156" i="21"/>
  <c r="E1154" i="21"/>
  <c r="E1159" i="21"/>
  <c r="E1158" i="21"/>
  <c r="E1155" i="21"/>
  <c r="E1170" i="21"/>
  <c r="E1177" i="21"/>
  <c r="E1186" i="21"/>
  <c r="E1174" i="21"/>
  <c r="E1172" i="21"/>
  <c r="E1175" i="21"/>
  <c r="E1173" i="21"/>
  <c r="E1176" i="21"/>
  <c r="E1178" i="21"/>
  <c r="E1180" i="21"/>
  <c r="E1169" i="21"/>
  <c r="E1168" i="21"/>
  <c r="E1182" i="21"/>
  <c r="E1185" i="21"/>
  <c r="E1184" i="21"/>
  <c r="E1183" i="21"/>
  <c r="E1187" i="21"/>
  <c r="E1181" i="21"/>
  <c r="E1167" i="21"/>
  <c r="E1179" i="21"/>
  <c r="E1171" i="21"/>
  <c r="E1194" i="21"/>
  <c r="E1192" i="21"/>
  <c r="E1191" i="21"/>
  <c r="E1190" i="21"/>
  <c r="E1188" i="21"/>
  <c r="E1189" i="21"/>
  <c r="E1193" i="21"/>
  <c r="E1198" i="21"/>
  <c r="E1200" i="21"/>
  <c r="E1207" i="21"/>
  <c r="E1197" i="21"/>
  <c r="E1199" i="21"/>
  <c r="E1196" i="21"/>
  <c r="E1202" i="21"/>
  <c r="E1203" i="21"/>
  <c r="E1201" i="21"/>
  <c r="E1195" i="21"/>
  <c r="E1205" i="21"/>
  <c r="E1206" i="21"/>
  <c r="E1204" i="21"/>
  <c r="E1208" i="21"/>
  <c r="E1215" i="21"/>
  <c r="E1214" i="21"/>
  <c r="E1218" i="21"/>
  <c r="E1216" i="21"/>
  <c r="E1211" i="21"/>
  <c r="E1210" i="21"/>
  <c r="E1213" i="21"/>
  <c r="E1217" i="21"/>
  <c r="E1222" i="21"/>
  <c r="E1220" i="21"/>
  <c r="E1221" i="21"/>
  <c r="E1219" i="21"/>
  <c r="E1209" i="21"/>
  <c r="E1212" i="21"/>
  <c r="E1239" i="21"/>
  <c r="E1230" i="21"/>
  <c r="E1224" i="21"/>
  <c r="E1223" i="21"/>
  <c r="E1225" i="21"/>
  <c r="E1228" i="21"/>
  <c r="E1229" i="21"/>
  <c r="E1244" i="21"/>
  <c r="E1240" i="21"/>
  <c r="E1232" i="21"/>
  <c r="E1243" i="21"/>
  <c r="E1238" i="21"/>
  <c r="E1241" i="21"/>
  <c r="E1242" i="21"/>
  <c r="E1226" i="21"/>
  <c r="E1231" i="21"/>
  <c r="E1235" i="21"/>
  <c r="E1236" i="21"/>
  <c r="E1233" i="21"/>
  <c r="E1234" i="21"/>
  <c r="E1237" i="21"/>
  <c r="E1227" i="21"/>
  <c r="E1247" i="21"/>
  <c r="E1248" i="21"/>
  <c r="E1246" i="21"/>
  <c r="E1258" i="21"/>
  <c r="E1245" i="21"/>
  <c r="E1250" i="21"/>
  <c r="E1251" i="21"/>
  <c r="E1254" i="21"/>
  <c r="E1261" i="21"/>
  <c r="E1249" i="21"/>
  <c r="E1252" i="21"/>
  <c r="E1253" i="21"/>
  <c r="E1259" i="21"/>
  <c r="E1260" i="21"/>
  <c r="E1257" i="21"/>
  <c r="E1255" i="21"/>
  <c r="E1256" i="21"/>
  <c r="E1268" i="21"/>
  <c r="E1265" i="21"/>
  <c r="E1282" i="21"/>
  <c r="E1283" i="21"/>
  <c r="E1281" i="21"/>
  <c r="E1280" i="21"/>
  <c r="E1277" i="21"/>
  <c r="E1279" i="21"/>
  <c r="E1273" i="21"/>
  <c r="E1272" i="21"/>
  <c r="E1262" i="21"/>
  <c r="E1278" i="21"/>
  <c r="E1275" i="21"/>
  <c r="E1264" i="21"/>
  <c r="E1276" i="21"/>
  <c r="E1263" i="21"/>
  <c r="E1266" i="21"/>
  <c r="E1271" i="21"/>
  <c r="E1270" i="21"/>
  <c r="E1274" i="21"/>
  <c r="E1269" i="21"/>
  <c r="E1267" i="21"/>
  <c r="E1286" i="21"/>
  <c r="E1285" i="21"/>
  <c r="E1300" i="21"/>
  <c r="E1304" i="21"/>
  <c r="E1305" i="21"/>
  <c r="E1294" i="21"/>
  <c r="E1295" i="21"/>
  <c r="E1288" i="21"/>
  <c r="E1287" i="21"/>
  <c r="E1290" i="21"/>
  <c r="E1303" i="21"/>
  <c r="E1299" i="21"/>
  <c r="E1297" i="21"/>
  <c r="E1292" i="21"/>
  <c r="E1293" i="21"/>
  <c r="E1296" i="21"/>
  <c r="E1291" i="21"/>
  <c r="E1289" i="21"/>
  <c r="E1301" i="21"/>
  <c r="E1302" i="21"/>
  <c r="E1298" i="21"/>
  <c r="E1306" i="21"/>
  <c r="E1284" i="21"/>
  <c r="E1315" i="21"/>
  <c r="E1316" i="21"/>
  <c r="E1314" i="21"/>
  <c r="E1313" i="21"/>
  <c r="E1311" i="21"/>
  <c r="E1312" i="21"/>
  <c r="E1310" i="21"/>
  <c r="E1307" i="21"/>
  <c r="E1309" i="21"/>
  <c r="E1308" i="21"/>
  <c r="E1323" i="21"/>
  <c r="E1327" i="21"/>
  <c r="E1335" i="21"/>
  <c r="E1334" i="21"/>
  <c r="E1331" i="21"/>
  <c r="E1321" i="21"/>
  <c r="E1332" i="21"/>
  <c r="E1337" i="21"/>
  <c r="E1322" i="21"/>
  <c r="E1325" i="21"/>
  <c r="E1324" i="21"/>
  <c r="E1326" i="21"/>
  <c r="E1336" i="21"/>
  <c r="E1333" i="21"/>
  <c r="E1328" i="21"/>
  <c r="E1329" i="21"/>
  <c r="E1330" i="21"/>
  <c r="E1317" i="21"/>
  <c r="E1320" i="21"/>
  <c r="E1319" i="21"/>
  <c r="E1318" i="21"/>
  <c r="E1341" i="21"/>
  <c r="E1340" i="21"/>
  <c r="E1338" i="21"/>
  <c r="E1339" i="21"/>
  <c r="E1342" i="21"/>
  <c r="E1343" i="21"/>
  <c r="E1360" i="21"/>
  <c r="E1357" i="21"/>
  <c r="E1346" i="21"/>
  <c r="E1351" i="21"/>
  <c r="E1350" i="21"/>
  <c r="E1352" i="21"/>
  <c r="E1353" i="21"/>
  <c r="E1345" i="21"/>
  <c r="E1344" i="21"/>
  <c r="E1362" i="21"/>
  <c r="E1354" i="21"/>
  <c r="E1356" i="21"/>
  <c r="E1355" i="21"/>
  <c r="E1348" i="21"/>
  <c r="E1358" i="21"/>
  <c r="E1349" i="21"/>
  <c r="E1361" i="21"/>
  <c r="E1359" i="21"/>
  <c r="E1347" i="21"/>
  <c r="E1380" i="21"/>
  <c r="E1379" i="21"/>
  <c r="E1374" i="21"/>
  <c r="E1377" i="21"/>
  <c r="E1365" i="21"/>
  <c r="E1370" i="21"/>
  <c r="E1376" i="21"/>
  <c r="E1367" i="21"/>
  <c r="E1375" i="21"/>
  <c r="E1373" i="21"/>
  <c r="E1382" i="21"/>
  <c r="E1378" i="21"/>
  <c r="E1368" i="21"/>
  <c r="E1363" i="21"/>
  <c r="E1364" i="21"/>
  <c r="E1372" i="21"/>
  <c r="E1381" i="21"/>
  <c r="E1366" i="21"/>
  <c r="E1369" i="21"/>
  <c r="E1371" i="21"/>
  <c r="E1388" i="21"/>
  <c r="E1405" i="21"/>
  <c r="E1394" i="21"/>
  <c r="E1383" i="21"/>
  <c r="E1384" i="21"/>
  <c r="E1385" i="21"/>
  <c r="E1404" i="21"/>
  <c r="E1386" i="21"/>
  <c r="E1387" i="21"/>
  <c r="E1391" i="21"/>
  <c r="E1392" i="21"/>
  <c r="E1390" i="21"/>
  <c r="E1393" i="21"/>
  <c r="E1395" i="21"/>
  <c r="E1389" i="21"/>
  <c r="E1403" i="21"/>
  <c r="E1396" i="21"/>
  <c r="E1402" i="21"/>
  <c r="E1401" i="21"/>
  <c r="E1400" i="21"/>
  <c r="E1399" i="21"/>
  <c r="E1398" i="21"/>
  <c r="E1397" i="21"/>
  <c r="E1407" i="21"/>
  <c r="E1412" i="21"/>
  <c r="E1417" i="21"/>
  <c r="E1415" i="21"/>
  <c r="E1411" i="21"/>
  <c r="E1410" i="21"/>
  <c r="E1409" i="21"/>
  <c r="E1408" i="21"/>
  <c r="E1406" i="21"/>
  <c r="E1416" i="21"/>
  <c r="E1419" i="21"/>
  <c r="E1414" i="21"/>
  <c r="E1413" i="21"/>
  <c r="E1418" i="21"/>
  <c r="E1420" i="21"/>
  <c r="E1421" i="21"/>
  <c r="E1426" i="21"/>
  <c r="E1425" i="21"/>
  <c r="E1422" i="21"/>
  <c r="E1424" i="21"/>
  <c r="E1423" i="21"/>
  <c r="E1429" i="21"/>
  <c r="E1427" i="21"/>
  <c r="E1428" i="21"/>
  <c r="E1446" i="21"/>
  <c r="E1441" i="21"/>
  <c r="E1444" i="21"/>
  <c r="E1445" i="21"/>
  <c r="E1439" i="21"/>
  <c r="E1440" i="21"/>
  <c r="E1437" i="21"/>
  <c r="E1433" i="21"/>
  <c r="E1442" i="21"/>
  <c r="E1443" i="21"/>
  <c r="E1434" i="21"/>
  <c r="E1436" i="21"/>
  <c r="E1435" i="21"/>
  <c r="E1430" i="21"/>
  <c r="E1432" i="21"/>
  <c r="E1431" i="21"/>
  <c r="E1438" i="21"/>
  <c r="E1449" i="21"/>
  <c r="E1460" i="21"/>
  <c r="E1456" i="21"/>
  <c r="E1454" i="21"/>
  <c r="E1457" i="21"/>
  <c r="E1453" i="21"/>
  <c r="E1458" i="21"/>
  <c r="E1455" i="21"/>
  <c r="E1452" i="21"/>
  <c r="E1447" i="21"/>
  <c r="E1448" i="21"/>
  <c r="E1450" i="21"/>
  <c r="E1451" i="21"/>
  <c r="E1459" i="21"/>
  <c r="E1468" i="21"/>
  <c r="E1461" i="21"/>
  <c r="E1467" i="21"/>
  <c r="E1462" i="21"/>
  <c r="E1463" i="21"/>
  <c r="E1466" i="21"/>
  <c r="E1465" i="21"/>
  <c r="E1464" i="21"/>
  <c r="E1477" i="21"/>
  <c r="E1475" i="21"/>
  <c r="E1474" i="21"/>
  <c r="E1472" i="21"/>
  <c r="E1473" i="21"/>
  <c r="E1485" i="21"/>
  <c r="E1479" i="21"/>
  <c r="E1482" i="21"/>
  <c r="E1483" i="21"/>
  <c r="E1484" i="21"/>
  <c r="E1480" i="21"/>
  <c r="E1486" i="21"/>
  <c r="E1469" i="21"/>
  <c r="E1470" i="21"/>
  <c r="E1471" i="21"/>
  <c r="E1476" i="21"/>
  <c r="E1481" i="21"/>
  <c r="E1478" i="21"/>
  <c r="E1501" i="21"/>
  <c r="E1502" i="21"/>
  <c r="E1498" i="21"/>
  <c r="E1493" i="21"/>
  <c r="E1497" i="21"/>
  <c r="E1487" i="21"/>
  <c r="E1492" i="21"/>
  <c r="E1489" i="21"/>
  <c r="E1495" i="21"/>
  <c r="E1496" i="21"/>
  <c r="E1500" i="21"/>
  <c r="E1488" i="21"/>
  <c r="E1499" i="21"/>
  <c r="E1494" i="21"/>
  <c r="E1490" i="21"/>
  <c r="E1491" i="21"/>
  <c r="E1503" i="21"/>
  <c r="E1516" i="21"/>
  <c r="E1520" i="21"/>
  <c r="E1509" i="21"/>
  <c r="E1521" i="21"/>
  <c r="E1522" i="21"/>
  <c r="E1513" i="21"/>
  <c r="E1514" i="21"/>
  <c r="E1525" i="21"/>
  <c r="E1524" i="21"/>
  <c r="E1523" i="21"/>
  <c r="E1510" i="21"/>
  <c r="E1517" i="21"/>
  <c r="E1507" i="21"/>
  <c r="E1515" i="21"/>
  <c r="E1511" i="21"/>
  <c r="E1518" i="21"/>
  <c r="E1512" i="21"/>
  <c r="E1508" i="21"/>
  <c r="E1519" i="21"/>
  <c r="E1505" i="21"/>
  <c r="E1506" i="21"/>
  <c r="E1504" i="21"/>
  <c r="E1531" i="21"/>
  <c r="E1526" i="21"/>
  <c r="E1528" i="21"/>
  <c r="E1527" i="21"/>
  <c r="E1530" i="21"/>
  <c r="E1529" i="21"/>
  <c r="E1548" i="21"/>
  <c r="E1541" i="21"/>
  <c r="E1534" i="21"/>
  <c r="E1550" i="21"/>
  <c r="E1549" i="21"/>
  <c r="E1533" i="21"/>
  <c r="E1532" i="21"/>
  <c r="E1535" i="21"/>
  <c r="E1539" i="21"/>
  <c r="E1537" i="21"/>
  <c r="E1538" i="21"/>
  <c r="E1542" i="21"/>
  <c r="E1536" i="21"/>
  <c r="E1540" i="21"/>
  <c r="E1546" i="21"/>
  <c r="E1543" i="21"/>
  <c r="E1547" i="21"/>
  <c r="E1544" i="21"/>
  <c r="E1545" i="21"/>
  <c r="E1562" i="21"/>
  <c r="E1563" i="21"/>
  <c r="E1561" i="21"/>
  <c r="E1559" i="21"/>
  <c r="E1557" i="21"/>
  <c r="E1558" i="21"/>
  <c r="E1556" i="21"/>
  <c r="E1554" i="21"/>
  <c r="E1555" i="21"/>
  <c r="E1560" i="21"/>
  <c r="E1551" i="21"/>
  <c r="E1552" i="21"/>
  <c r="E1553" i="21"/>
  <c r="E1565" i="21"/>
  <c r="E1569" i="21"/>
  <c r="E1571" i="21"/>
  <c r="E1570" i="21"/>
  <c r="E1573" i="21"/>
  <c r="E1572" i="21"/>
  <c r="E1564" i="21"/>
  <c r="E1567" i="21"/>
  <c r="E1568" i="21"/>
  <c r="E1566" i="21"/>
  <c r="E1574" i="21"/>
  <c r="E1578" i="21"/>
  <c r="E1580" i="21"/>
  <c r="E1575" i="21"/>
  <c r="E1577" i="21"/>
  <c r="E1579" i="21"/>
  <c r="E1576" i="21"/>
  <c r="E1586" i="21"/>
  <c r="E1588" i="21"/>
  <c r="E1587" i="21"/>
  <c r="E1584" i="21"/>
  <c r="E1582" i="21"/>
  <c r="E1583" i="21"/>
  <c r="E1581" i="21"/>
  <c r="E1585" i="21"/>
  <c r="E1590" i="21"/>
  <c r="E1595" i="21"/>
  <c r="E1594" i="21"/>
  <c r="E1593" i="21"/>
  <c r="E1592" i="21"/>
  <c r="E1591" i="21"/>
  <c r="E1589" i="21"/>
  <c r="E1613" i="21"/>
  <c r="E1611" i="21"/>
  <c r="E1612" i="21"/>
  <c r="E1609" i="21"/>
  <c r="E1610" i="21"/>
  <c r="E1614" i="21"/>
  <c r="E1608" i="21"/>
  <c r="E1601" i="21"/>
  <c r="E1599" i="21"/>
  <c r="E1600" i="21"/>
  <c r="E1606" i="21"/>
  <c r="E1607" i="21"/>
  <c r="E1596" i="21"/>
  <c r="E1605" i="21"/>
  <c r="E1604" i="21"/>
  <c r="E1602" i="21"/>
  <c r="E1603" i="21"/>
  <c r="E1598" i="21"/>
  <c r="E1597" i="21"/>
  <c r="E1623" i="21"/>
  <c r="E1632" i="21"/>
  <c r="E1633" i="21"/>
  <c r="E1627" i="21"/>
  <c r="E1630" i="21"/>
  <c r="E1629" i="21"/>
  <c r="E1622" i="21"/>
  <c r="E1626" i="21"/>
  <c r="E1625" i="21"/>
  <c r="E1616" i="21"/>
  <c r="E1620" i="21"/>
  <c r="E1619" i="21"/>
  <c r="E1617" i="21"/>
  <c r="E1618" i="21"/>
  <c r="E1628" i="21"/>
  <c r="E1631" i="21"/>
  <c r="E1624" i="21"/>
  <c r="E1621" i="21"/>
  <c r="E1638" i="21"/>
  <c r="E1640" i="21"/>
  <c r="E1639" i="21"/>
  <c r="E1641" i="21"/>
  <c r="E1636" i="21"/>
  <c r="E1635" i="21"/>
  <c r="E1645" i="21"/>
  <c r="E1644" i="21"/>
  <c r="E1634" i="21"/>
  <c r="E1646" i="21"/>
  <c r="E1642" i="21"/>
  <c r="E1637" i="21"/>
  <c r="E1643" i="21"/>
  <c r="E1657" i="21"/>
  <c r="E1650" i="21"/>
  <c r="E1653" i="21"/>
  <c r="E1651" i="21"/>
  <c r="E1656" i="21"/>
  <c r="E1655" i="21"/>
  <c r="E1652" i="21"/>
  <c r="E1654" i="21"/>
  <c r="E1647" i="21"/>
  <c r="E1648" i="21"/>
  <c r="E1649" i="21"/>
  <c r="E1664" i="21"/>
  <c r="E1663" i="21"/>
  <c r="E1662" i="21"/>
  <c r="E1661" i="21"/>
  <c r="E1667" i="21"/>
  <c r="E1669" i="21"/>
  <c r="E1668" i="21"/>
  <c r="E1659" i="21"/>
  <c r="E1658" i="21"/>
  <c r="E1660" i="21"/>
  <c r="E1666" i="21"/>
  <c r="E1665" i="21"/>
  <c r="E1676" i="21"/>
  <c r="E1682" i="21"/>
  <c r="E1675" i="21"/>
  <c r="E1684" i="21"/>
  <c r="E1683" i="21"/>
  <c r="E1670" i="21"/>
  <c r="E1678" i="21"/>
  <c r="E1681" i="21"/>
  <c r="E1680" i="21"/>
  <c r="E1679" i="21"/>
  <c r="E1677" i="21"/>
  <c r="E1671" i="21"/>
  <c r="E1674" i="21"/>
  <c r="E1673" i="21"/>
  <c r="E1672" i="21"/>
  <c r="E1694" i="21"/>
  <c r="E1689" i="21"/>
  <c r="E1688" i="21"/>
  <c r="E1695" i="21"/>
  <c r="E1692" i="21"/>
  <c r="E1693" i="21"/>
  <c r="E1691" i="21"/>
  <c r="E1685" i="21"/>
  <c r="E1686" i="21"/>
  <c r="E1690" i="21"/>
  <c r="E1687" i="21"/>
  <c r="E1696" i="21"/>
  <c r="E1701" i="21"/>
  <c r="E1697" i="21"/>
  <c r="E1710" i="21"/>
  <c r="E1711" i="21"/>
  <c r="E1698" i="21"/>
  <c r="E1699" i="21"/>
  <c r="E1718" i="21"/>
  <c r="E1719" i="21"/>
  <c r="E1700" i="21"/>
  <c r="E1703" i="21"/>
  <c r="E1702" i="21"/>
  <c r="E1714" i="21"/>
  <c r="E1709" i="21"/>
  <c r="E1704" i="21"/>
  <c r="E1705" i="21"/>
  <c r="E1716" i="21"/>
  <c r="E1715" i="21"/>
  <c r="E1712" i="21"/>
  <c r="E1717" i="21"/>
  <c r="E1707" i="21"/>
  <c r="E1713" i="21"/>
  <c r="E1708" i="21"/>
  <c r="E1706" i="21"/>
  <c r="E1721" i="21"/>
  <c r="E1723" i="21"/>
  <c r="E1724" i="21"/>
  <c r="E1725" i="21"/>
  <c r="E1726" i="21"/>
  <c r="E1722" i="21"/>
  <c r="E1720" i="21"/>
  <c r="E1745" i="21"/>
  <c r="E1744" i="21"/>
  <c r="E1730" i="21"/>
  <c r="E1732" i="21"/>
  <c r="E1731" i="21"/>
  <c r="E1733" i="21"/>
  <c r="E1734" i="21"/>
  <c r="E1727" i="21"/>
  <c r="E1728" i="21"/>
  <c r="E1739" i="21"/>
  <c r="E1740" i="21"/>
  <c r="E1736" i="21"/>
  <c r="E1741" i="21"/>
  <c r="E1742" i="21"/>
  <c r="E1738" i="21"/>
  <c r="E1737" i="21"/>
  <c r="E1729" i="21"/>
  <c r="E1743" i="21"/>
  <c r="E1735" i="21"/>
  <c r="E1753" i="21"/>
  <c r="E1748" i="21"/>
  <c r="E1747" i="21"/>
  <c r="E1746" i="21"/>
  <c r="E1749" i="21"/>
  <c r="E1754" i="21"/>
  <c r="E1751" i="21"/>
  <c r="E1750" i="21"/>
  <c r="E1752" i="21"/>
  <c r="E1755" i="21"/>
  <c r="E1764" i="21"/>
  <c r="E1778" i="21"/>
  <c r="E1761" i="21"/>
  <c r="E1767" i="21"/>
  <c r="E1776" i="21"/>
  <c r="E1765" i="21"/>
  <c r="E1762" i="21"/>
  <c r="E1763" i="21"/>
  <c r="E1766" i="21"/>
  <c r="E1768" i="21"/>
  <c r="E1777" i="21"/>
  <c r="E1775" i="21"/>
  <c r="E1770" i="21"/>
  <c r="E1771" i="21"/>
  <c r="E1774" i="21"/>
  <c r="E1772" i="21"/>
  <c r="E1773" i="21"/>
  <c r="E1769" i="21"/>
  <c r="E1756" i="21"/>
  <c r="E1757" i="21"/>
  <c r="E1758" i="21"/>
  <c r="E1760" i="21"/>
  <c r="E1759" i="21"/>
  <c r="E1791" i="21"/>
  <c r="E1788" i="21"/>
  <c r="E1787" i="21"/>
  <c r="E1789" i="21"/>
  <c r="E1790" i="21"/>
  <c r="E1792" i="21"/>
  <c r="E1780" i="21"/>
  <c r="E1781" i="21"/>
  <c r="E1782" i="21"/>
  <c r="E1779" i="21"/>
  <c r="E1785" i="21"/>
  <c r="E1783" i="21"/>
  <c r="E1784" i="21"/>
  <c r="E1786" i="21"/>
  <c r="E1795" i="21"/>
  <c r="E1794" i="21"/>
  <c r="E1797" i="21"/>
  <c r="E1796" i="21"/>
  <c r="E1798" i="21"/>
  <c r="E1801" i="21"/>
  <c r="E1803" i="21"/>
  <c r="E1800" i="21"/>
  <c r="E1793" i="21"/>
  <c r="E1802" i="21"/>
  <c r="E1804" i="21"/>
  <c r="E1805" i="21"/>
  <c r="E1799" i="21"/>
  <c r="E1823" i="21"/>
  <c r="E1818" i="21"/>
  <c r="E1819" i="21"/>
  <c r="E1820" i="21"/>
  <c r="E1821" i="21"/>
  <c r="E1822" i="21"/>
  <c r="E1812" i="21"/>
  <c r="E1806" i="21"/>
  <c r="E1807" i="21"/>
  <c r="E1808" i="21"/>
  <c r="E1809" i="21"/>
  <c r="E1813" i="21"/>
  <c r="E1814" i="21"/>
  <c r="E1816" i="21"/>
  <c r="E1817" i="21"/>
  <c r="E1815" i="21"/>
  <c r="E1810" i="21"/>
  <c r="E1811" i="21"/>
  <c r="E1834" i="21"/>
  <c r="E1824" i="21"/>
  <c r="E1827" i="21"/>
  <c r="E1830" i="21"/>
  <c r="E1828" i="21"/>
  <c r="E1829" i="21"/>
  <c r="E1825" i="21"/>
  <c r="E1832" i="21"/>
  <c r="E1831" i="21"/>
  <c r="E1833" i="21"/>
  <c r="E1826" i="21"/>
  <c r="E1835" i="21"/>
  <c r="E1848" i="21"/>
  <c r="E1838" i="21"/>
  <c r="E1836" i="21"/>
  <c r="E1847" i="21"/>
  <c r="E1846" i="21"/>
  <c r="E1844" i="21"/>
  <c r="E1845" i="21"/>
  <c r="E1842" i="21"/>
  <c r="E1843" i="21"/>
  <c r="E1837" i="21"/>
  <c r="E1839" i="21"/>
  <c r="E1840" i="21"/>
  <c r="E1841" i="21"/>
  <c r="E1849" i="21"/>
  <c r="E1850" i="21"/>
  <c r="E1852" i="21"/>
  <c r="E1853" i="21"/>
  <c r="E1855" i="21"/>
  <c r="E1854" i="21"/>
  <c r="E1856" i="21"/>
  <c r="E1851" i="21"/>
  <c r="E1860" i="21"/>
  <c r="E1858" i="21"/>
  <c r="E1859" i="21"/>
  <c r="E1862" i="21"/>
  <c r="E1863" i="21"/>
  <c r="E1857" i="21"/>
  <c r="E1861" i="21"/>
  <c r="E1864" i="21"/>
  <c r="E1868" i="21"/>
  <c r="E1865" i="21"/>
  <c r="E1866" i="21"/>
  <c r="E1867" i="21"/>
  <c r="E1883" i="21"/>
  <c r="E1882" i="21"/>
  <c r="E1884" i="21"/>
  <c r="E1881" i="21"/>
  <c r="E1885" i="21"/>
  <c r="E1876" i="21"/>
  <c r="E1875" i="21"/>
  <c r="E1872" i="21"/>
  <c r="E1873" i="21"/>
  <c r="E1871" i="21"/>
  <c r="E1869" i="21"/>
  <c r="E1874" i="21"/>
  <c r="E1879" i="21"/>
  <c r="E1880" i="21"/>
  <c r="E1877" i="21"/>
  <c r="E1870" i="21"/>
  <c r="D12" i="21"/>
  <c r="D11" i="21"/>
  <c r="D13" i="21"/>
  <c r="D14" i="21"/>
  <c r="D17" i="21"/>
  <c r="D18" i="21"/>
  <c r="D15" i="21"/>
  <c r="D16" i="21"/>
  <c r="D19" i="21"/>
  <c r="D24" i="21"/>
  <c r="D22" i="21"/>
  <c r="D27" i="21"/>
  <c r="D25" i="21"/>
  <c r="D26" i="21"/>
  <c r="D23" i="21"/>
  <c r="D20" i="21"/>
  <c r="D21" i="21"/>
  <c r="D37" i="21"/>
  <c r="D38" i="21"/>
  <c r="D29" i="21"/>
  <c r="D28" i="21"/>
  <c r="D33" i="21"/>
  <c r="D36" i="21"/>
  <c r="D35" i="21"/>
  <c r="D34" i="21"/>
  <c r="D32" i="21"/>
  <c r="D30" i="21"/>
  <c r="D31" i="21"/>
  <c r="D43" i="21"/>
  <c r="D40" i="21"/>
  <c r="D42" i="21"/>
  <c r="D44" i="21"/>
  <c r="D39" i="21"/>
  <c r="D41" i="21"/>
  <c r="D50" i="21"/>
  <c r="D45" i="21"/>
  <c r="D46" i="21"/>
  <c r="D47" i="21"/>
  <c r="D49" i="21"/>
  <c r="D48" i="21"/>
  <c r="D51" i="21"/>
  <c r="D56" i="21"/>
  <c r="D53" i="21"/>
  <c r="D54" i="21"/>
  <c r="D55" i="21"/>
  <c r="D60" i="21"/>
  <c r="D57" i="21"/>
  <c r="D58" i="21"/>
  <c r="D61" i="21"/>
  <c r="D59" i="21"/>
  <c r="D62" i="21"/>
  <c r="D52" i="21"/>
  <c r="D63" i="21"/>
  <c r="D71" i="21"/>
  <c r="D70" i="21"/>
  <c r="D66" i="21"/>
  <c r="D72" i="21"/>
  <c r="D73" i="21"/>
  <c r="D75" i="21"/>
  <c r="D76" i="21"/>
  <c r="D74" i="21"/>
  <c r="D77" i="21"/>
  <c r="D68" i="21"/>
  <c r="D69" i="21"/>
  <c r="D67" i="21"/>
  <c r="D65" i="21"/>
  <c r="D64" i="21"/>
  <c r="D78" i="21"/>
  <c r="D89" i="21"/>
  <c r="D90" i="21"/>
  <c r="D88" i="21"/>
  <c r="D86" i="21"/>
  <c r="D80" i="21"/>
  <c r="D81" i="21"/>
  <c r="D83" i="21"/>
  <c r="D82" i="21"/>
  <c r="D85" i="21"/>
  <c r="D84" i="21"/>
  <c r="D79" i="21"/>
  <c r="D87" i="21"/>
  <c r="D93" i="21"/>
  <c r="D96" i="21"/>
  <c r="D97" i="21"/>
  <c r="D98" i="21"/>
  <c r="D92" i="21"/>
  <c r="D91" i="21"/>
  <c r="D94" i="21"/>
  <c r="D95" i="21"/>
  <c r="D103" i="21"/>
  <c r="D99" i="21"/>
  <c r="D101" i="21"/>
  <c r="D102" i="21"/>
  <c r="D100" i="21"/>
  <c r="D104" i="21"/>
  <c r="D114" i="21"/>
  <c r="D111" i="21"/>
  <c r="D119" i="21"/>
  <c r="D112" i="21"/>
  <c r="D106" i="21"/>
  <c r="D107" i="21"/>
  <c r="D110" i="21"/>
  <c r="D109" i="21"/>
  <c r="D105" i="21"/>
  <c r="D113" i="21"/>
  <c r="D116" i="21"/>
  <c r="D108" i="21"/>
  <c r="D115" i="21"/>
  <c r="D117" i="21"/>
  <c r="D118" i="21"/>
  <c r="D129" i="21"/>
  <c r="D132" i="21"/>
  <c r="D127" i="21"/>
  <c r="D128" i="21"/>
  <c r="D130" i="21"/>
  <c r="D126" i="21"/>
  <c r="D125" i="21"/>
  <c r="D122" i="21"/>
  <c r="D123" i="21"/>
  <c r="D135" i="21"/>
  <c r="D134" i="21"/>
  <c r="D133" i="21"/>
  <c r="D136" i="21"/>
  <c r="D121" i="21"/>
  <c r="D120" i="21"/>
  <c r="D124" i="21"/>
  <c r="D131" i="21"/>
  <c r="D146" i="21"/>
  <c r="D137" i="21"/>
  <c r="D152" i="21"/>
  <c r="D153" i="21"/>
  <c r="D138" i="21"/>
  <c r="D148" i="21"/>
  <c r="D147" i="21"/>
  <c r="D139" i="21"/>
  <c r="D140" i="21"/>
  <c r="D145" i="21"/>
  <c r="D149" i="21"/>
  <c r="D150" i="21"/>
  <c r="D144" i="21"/>
  <c r="D142" i="21"/>
  <c r="D154" i="21"/>
  <c r="D143" i="21"/>
  <c r="D141" i="21"/>
  <c r="D151" i="21"/>
  <c r="D156" i="21"/>
  <c r="D155" i="21"/>
  <c r="D157" i="21"/>
  <c r="D158" i="21"/>
  <c r="D159" i="21"/>
  <c r="D160" i="21"/>
  <c r="D161" i="21"/>
  <c r="D163" i="21"/>
  <c r="D164" i="21"/>
  <c r="D162" i="21"/>
  <c r="D165" i="21"/>
  <c r="D175" i="21"/>
  <c r="D170" i="21"/>
  <c r="D169" i="21"/>
  <c r="D167" i="21"/>
  <c r="D166" i="21"/>
  <c r="D171" i="21"/>
  <c r="D168" i="21"/>
  <c r="D173" i="21"/>
  <c r="D172" i="21"/>
  <c r="D176" i="21"/>
  <c r="D174" i="21"/>
  <c r="D186" i="21"/>
  <c r="D180" i="21"/>
  <c r="D178" i="21"/>
  <c r="D182" i="21"/>
  <c r="D177" i="21"/>
  <c r="D184" i="21"/>
  <c r="D179" i="21"/>
  <c r="D183" i="21"/>
  <c r="D181" i="21"/>
  <c r="D185" i="21"/>
  <c r="D190" i="21"/>
  <c r="D189" i="21"/>
  <c r="D191" i="21"/>
  <c r="D188" i="21"/>
  <c r="D187" i="21"/>
  <c r="D196" i="21"/>
  <c r="D193" i="21"/>
  <c r="D194" i="21"/>
  <c r="D197" i="21"/>
  <c r="D192" i="21"/>
  <c r="D195" i="21"/>
  <c r="D200" i="21"/>
  <c r="D201" i="21"/>
  <c r="D199" i="21"/>
  <c r="D202" i="21"/>
  <c r="D198" i="21"/>
  <c r="D203" i="21"/>
  <c r="D221" i="21"/>
  <c r="D219" i="21"/>
  <c r="D212" i="21"/>
  <c r="D217" i="21"/>
  <c r="D211" i="21"/>
  <c r="D213" i="21"/>
  <c r="D218" i="21"/>
  <c r="D210" i="21"/>
  <c r="D220" i="21"/>
  <c r="D222" i="21"/>
  <c r="D223" i="21"/>
  <c r="D204" i="21"/>
  <c r="D224" i="21"/>
  <c r="D209" i="21"/>
  <c r="D208" i="21"/>
  <c r="D215" i="21"/>
  <c r="D216" i="21"/>
  <c r="D214" i="21"/>
  <c r="D205" i="21"/>
  <c r="D206" i="21"/>
  <c r="D207" i="21"/>
  <c r="D230" i="21"/>
  <c r="D231" i="21"/>
  <c r="D232" i="21"/>
  <c r="D228" i="21"/>
  <c r="D227" i="21"/>
  <c r="D225" i="21"/>
  <c r="D233" i="21"/>
  <c r="D226" i="21"/>
  <c r="D229" i="21"/>
  <c r="D234" i="21"/>
  <c r="D236" i="21"/>
  <c r="D243" i="21"/>
  <c r="D239" i="21"/>
  <c r="D242" i="21"/>
  <c r="D238" i="21"/>
  <c r="D237" i="21"/>
  <c r="D240" i="21"/>
  <c r="D241" i="21"/>
  <c r="D235" i="21"/>
  <c r="D247" i="21"/>
  <c r="D245" i="21"/>
  <c r="D244" i="21"/>
  <c r="D246" i="21"/>
  <c r="D249" i="21"/>
  <c r="D248" i="21"/>
  <c r="D251" i="21"/>
  <c r="D250" i="21"/>
  <c r="D255" i="21"/>
  <c r="D257" i="21"/>
  <c r="D254" i="21"/>
  <c r="D256" i="21"/>
  <c r="D253" i="21"/>
  <c r="D258" i="21"/>
  <c r="D252" i="21"/>
  <c r="D259" i="21"/>
  <c r="D266" i="21"/>
  <c r="D261" i="21"/>
  <c r="D264" i="21"/>
  <c r="D267" i="21"/>
  <c r="D271" i="21"/>
  <c r="D262" i="21"/>
  <c r="D263" i="21"/>
  <c r="D260" i="21"/>
  <c r="D265" i="21"/>
  <c r="D269" i="21"/>
  <c r="D268" i="21"/>
  <c r="D270" i="21"/>
  <c r="D272" i="21"/>
  <c r="D290" i="21"/>
  <c r="D289" i="21"/>
  <c r="D281" i="21"/>
  <c r="D280" i="21"/>
  <c r="D284" i="21"/>
  <c r="D283" i="21"/>
  <c r="D285" i="21"/>
  <c r="D282" i="21"/>
  <c r="D294" i="21"/>
  <c r="D287" i="21"/>
  <c r="D274" i="21"/>
  <c r="D273" i="21"/>
  <c r="D276" i="21"/>
  <c r="D275" i="21"/>
  <c r="D293" i="21"/>
  <c r="D279" i="21"/>
  <c r="D288" i="21"/>
  <c r="D286" i="21"/>
  <c r="D292" i="21"/>
  <c r="D291" i="21"/>
  <c r="D277" i="21"/>
  <c r="D278" i="21"/>
  <c r="D299" i="21"/>
  <c r="D297" i="21"/>
  <c r="D296" i="21"/>
  <c r="D295" i="21"/>
  <c r="D298" i="21"/>
  <c r="D303" i="21"/>
  <c r="D301" i="21"/>
  <c r="D300" i="21"/>
  <c r="D306" i="21"/>
  <c r="D305" i="21"/>
  <c r="D307" i="21"/>
  <c r="D302" i="21"/>
  <c r="D304" i="21"/>
  <c r="D314" i="21"/>
  <c r="D313" i="21"/>
  <c r="D312" i="21"/>
  <c r="D311" i="21"/>
  <c r="D309" i="21"/>
  <c r="D310" i="21"/>
  <c r="D308" i="21"/>
  <c r="D324" i="21"/>
  <c r="D321" i="21"/>
  <c r="D320" i="21"/>
  <c r="D323" i="21"/>
  <c r="D322" i="21"/>
  <c r="D315" i="21"/>
  <c r="D316" i="21"/>
  <c r="D317" i="21"/>
  <c r="D319" i="21"/>
  <c r="D318" i="21"/>
  <c r="D325" i="21"/>
  <c r="D326" i="21"/>
  <c r="D330" i="21"/>
  <c r="D329" i="21"/>
  <c r="D328" i="21"/>
  <c r="D327" i="21"/>
  <c r="D331" i="21"/>
  <c r="D337" i="21"/>
  <c r="D336" i="21"/>
  <c r="D333" i="21"/>
  <c r="D335" i="21"/>
  <c r="D334" i="21"/>
  <c r="D338" i="21"/>
  <c r="D340" i="21"/>
  <c r="D339" i="21"/>
  <c r="D341" i="21"/>
  <c r="D332" i="21"/>
  <c r="D348" i="21"/>
  <c r="D342" i="21"/>
  <c r="D347" i="21"/>
  <c r="D346" i="21"/>
  <c r="D349" i="21"/>
  <c r="D344" i="21"/>
  <c r="D351" i="21"/>
  <c r="D350" i="21"/>
  <c r="D343" i="21"/>
  <c r="D345" i="21"/>
  <c r="D353" i="21"/>
  <c r="D355" i="21"/>
  <c r="D363" i="21"/>
  <c r="D357" i="21"/>
  <c r="D361" i="21"/>
  <c r="D360" i="21"/>
  <c r="D358" i="21"/>
  <c r="D362" i="21"/>
  <c r="D359" i="21"/>
  <c r="D356" i="21"/>
  <c r="D364" i="21"/>
  <c r="D354" i="21"/>
  <c r="D352" i="21"/>
  <c r="D379" i="21"/>
  <c r="D375" i="21"/>
  <c r="D374" i="21"/>
  <c r="D376" i="21"/>
  <c r="D372" i="21"/>
  <c r="D377" i="21"/>
  <c r="D378" i="21"/>
  <c r="D371" i="21"/>
  <c r="D373" i="21"/>
  <c r="D368" i="21"/>
  <c r="D370" i="21"/>
  <c r="D366" i="21"/>
  <c r="D367" i="21"/>
  <c r="D369" i="21"/>
  <c r="D365" i="21"/>
  <c r="D396" i="21"/>
  <c r="D392" i="21"/>
  <c r="D389" i="21"/>
  <c r="D390" i="21"/>
  <c r="D391" i="21"/>
  <c r="D397" i="21"/>
  <c r="D395" i="21"/>
  <c r="D382" i="21"/>
  <c r="D383" i="21"/>
  <c r="D381" i="21"/>
  <c r="D380" i="21"/>
  <c r="D385" i="21"/>
  <c r="D384" i="21"/>
  <c r="D388" i="21"/>
  <c r="D386" i="21"/>
  <c r="D387" i="21"/>
  <c r="D394" i="21"/>
  <c r="D393" i="21"/>
  <c r="D398" i="21"/>
  <c r="D405" i="21"/>
  <c r="D399" i="21"/>
  <c r="D404" i="21"/>
  <c r="D403" i="21"/>
  <c r="D402" i="21"/>
  <c r="D401" i="21"/>
  <c r="D400" i="21"/>
  <c r="D410" i="21"/>
  <c r="D407" i="21"/>
  <c r="D409" i="21"/>
  <c r="D408" i="21"/>
  <c r="D406" i="21"/>
  <c r="D411" i="21"/>
  <c r="D424" i="21"/>
  <c r="D412" i="21"/>
  <c r="D417" i="21"/>
  <c r="D418" i="21"/>
  <c r="D425" i="21"/>
  <c r="D427" i="21"/>
  <c r="D413" i="21"/>
  <c r="D414" i="21"/>
  <c r="D422" i="21"/>
  <c r="D415" i="21"/>
  <c r="D416" i="21"/>
  <c r="D419" i="21"/>
  <c r="D431" i="21"/>
  <c r="D426" i="21"/>
  <c r="D428" i="21"/>
  <c r="D430" i="21"/>
  <c r="D429" i="21"/>
  <c r="D423" i="21"/>
  <c r="D420" i="21"/>
  <c r="D421" i="21"/>
  <c r="D446" i="21"/>
  <c r="D447" i="21"/>
  <c r="D441" i="21"/>
  <c r="D442" i="21"/>
  <c r="D438" i="21"/>
  <c r="D445" i="21"/>
  <c r="D448" i="21"/>
  <c r="D443" i="21"/>
  <c r="D444" i="21"/>
  <c r="D439" i="21"/>
  <c r="D440" i="21"/>
  <c r="D433" i="21"/>
  <c r="D450" i="21"/>
  <c r="D449" i="21"/>
  <c r="D436" i="21"/>
  <c r="D437" i="21"/>
  <c r="D434" i="21"/>
  <c r="D435" i="21"/>
  <c r="D432" i="21"/>
  <c r="D461" i="21"/>
  <c r="D460" i="21"/>
  <c r="D462" i="21"/>
  <c r="D464" i="21"/>
  <c r="D463" i="21"/>
  <c r="D459" i="21"/>
  <c r="D455" i="21"/>
  <c r="D456" i="21"/>
  <c r="D465" i="21"/>
  <c r="D466" i="21"/>
  <c r="D458" i="21"/>
  <c r="D457" i="21"/>
  <c r="D454" i="21"/>
  <c r="D452" i="21"/>
  <c r="D453" i="21"/>
  <c r="D451" i="21"/>
  <c r="D476" i="21"/>
  <c r="D477" i="21"/>
  <c r="D471" i="21"/>
  <c r="D473" i="21"/>
  <c r="D474" i="21"/>
  <c r="D475" i="21"/>
  <c r="D472" i="21"/>
  <c r="D478" i="21"/>
  <c r="D470" i="21"/>
  <c r="D469" i="21"/>
  <c r="D468" i="21"/>
  <c r="D467" i="21"/>
  <c r="D487" i="21"/>
  <c r="D488" i="21"/>
  <c r="D484" i="21"/>
  <c r="D479" i="21"/>
  <c r="D480" i="21"/>
  <c r="D485" i="21"/>
  <c r="D486" i="21"/>
  <c r="D483" i="21"/>
  <c r="D490" i="21"/>
  <c r="D492" i="21"/>
  <c r="D491" i="21"/>
  <c r="D482" i="21"/>
  <c r="D481" i="21"/>
  <c r="D489" i="21"/>
  <c r="D507" i="21"/>
  <c r="D504" i="21"/>
  <c r="D503" i="21"/>
  <c r="D508" i="21"/>
  <c r="D505" i="21"/>
  <c r="D501" i="21"/>
  <c r="D499" i="21"/>
  <c r="D510" i="21"/>
  <c r="D502" i="21"/>
  <c r="D506" i="21"/>
  <c r="D496" i="21"/>
  <c r="D497" i="21"/>
  <c r="D509" i="21"/>
  <c r="D495" i="21"/>
  <c r="D498" i="21"/>
  <c r="D500" i="21"/>
  <c r="D493" i="21"/>
  <c r="D494" i="21"/>
  <c r="D520" i="21"/>
  <c r="D511" i="21"/>
  <c r="D515" i="21"/>
  <c r="D519" i="21"/>
  <c r="D517" i="21"/>
  <c r="D518" i="21"/>
  <c r="D521" i="21"/>
  <c r="D516" i="21"/>
  <c r="D514" i="21"/>
  <c r="D513" i="21"/>
  <c r="D512" i="21"/>
  <c r="D527" i="21"/>
  <c r="D529" i="21"/>
  <c r="D530" i="21"/>
  <c r="D522" i="21"/>
  <c r="D528" i="21"/>
  <c r="D531" i="21"/>
  <c r="D525" i="21"/>
  <c r="D524" i="21"/>
  <c r="D523" i="21"/>
  <c r="D526" i="21"/>
  <c r="D541" i="21"/>
  <c r="D542" i="21"/>
  <c r="D540" i="21"/>
  <c r="D537" i="21"/>
  <c r="D538" i="21"/>
  <c r="D539" i="21"/>
  <c r="D535" i="21"/>
  <c r="D536" i="21"/>
  <c r="D534" i="21"/>
  <c r="D533" i="21"/>
  <c r="D543" i="21"/>
  <c r="D544" i="21"/>
  <c r="D532" i="21"/>
  <c r="D547" i="21"/>
  <c r="D549" i="21"/>
  <c r="D545" i="21"/>
  <c r="D552" i="21"/>
  <c r="D551" i="21"/>
  <c r="D550" i="21"/>
  <c r="D548" i="21"/>
  <c r="D546" i="21"/>
  <c r="D558" i="21"/>
  <c r="D562" i="21"/>
  <c r="D560" i="21"/>
  <c r="D561" i="21"/>
  <c r="D565" i="21"/>
  <c r="D564" i="21"/>
  <c r="D566" i="21"/>
  <c r="D559" i="21"/>
  <c r="D563" i="21"/>
  <c r="D557" i="21"/>
  <c r="D555" i="21"/>
  <c r="D553" i="21"/>
  <c r="D556" i="21"/>
  <c r="D554" i="21"/>
  <c r="D568" i="21"/>
  <c r="D572" i="21"/>
  <c r="D576" i="21"/>
  <c r="D578" i="21"/>
  <c r="D577" i="21"/>
  <c r="D579" i="21"/>
  <c r="D580" i="21"/>
  <c r="D574" i="21"/>
  <c r="D575" i="21"/>
  <c r="D569" i="21"/>
  <c r="D573" i="21"/>
  <c r="D570" i="21"/>
  <c r="D567" i="21"/>
  <c r="D571" i="21"/>
  <c r="D592" i="21"/>
  <c r="D597" i="21"/>
  <c r="D585" i="21"/>
  <c r="D582" i="21"/>
  <c r="D589" i="21"/>
  <c r="D591" i="21"/>
  <c r="D594" i="21"/>
  <c r="D596" i="21"/>
  <c r="D595" i="21"/>
  <c r="D593" i="21"/>
  <c r="D590" i="21"/>
  <c r="D599" i="21"/>
  <c r="D598" i="21"/>
  <c r="D587" i="21"/>
  <c r="D586" i="21"/>
  <c r="D583" i="21"/>
  <c r="D584" i="21"/>
  <c r="D588" i="21"/>
  <c r="D581" i="21"/>
  <c r="D603" i="21"/>
  <c r="D608" i="21"/>
  <c r="D605" i="21"/>
  <c r="D606" i="21"/>
  <c r="D602" i="21"/>
  <c r="D604" i="21"/>
  <c r="D600" i="21"/>
  <c r="D607" i="21"/>
  <c r="D601" i="21"/>
  <c r="D609" i="21"/>
  <c r="D610" i="21"/>
  <c r="D613" i="21"/>
  <c r="D612" i="21"/>
  <c r="D611" i="21"/>
  <c r="D621" i="21"/>
  <c r="D620" i="21"/>
  <c r="D617" i="21"/>
  <c r="D619" i="21"/>
  <c r="D624" i="21"/>
  <c r="D623" i="21"/>
  <c r="D622" i="21"/>
  <c r="D626" i="21"/>
  <c r="D625" i="21"/>
  <c r="D616" i="21"/>
  <c r="D618" i="21"/>
  <c r="D615" i="21"/>
  <c r="D614" i="21"/>
  <c r="D633" i="21"/>
  <c r="D634" i="21"/>
  <c r="D635" i="21"/>
  <c r="D627" i="21"/>
  <c r="D628" i="21"/>
  <c r="D630" i="21"/>
  <c r="D631" i="21"/>
  <c r="D632" i="21"/>
  <c r="D629" i="21"/>
  <c r="D637" i="21"/>
  <c r="D636" i="21"/>
  <c r="D652" i="21"/>
  <c r="D646" i="21"/>
  <c r="D644" i="21"/>
  <c r="D642" i="21"/>
  <c r="D643" i="21"/>
  <c r="D641" i="21"/>
  <c r="D639" i="21"/>
  <c r="D640" i="21"/>
  <c r="D638" i="21"/>
  <c r="D648" i="21"/>
  <c r="D651" i="21"/>
  <c r="D650" i="21"/>
  <c r="D645" i="21"/>
  <c r="D647" i="21"/>
  <c r="D649" i="21"/>
  <c r="D661" i="21"/>
  <c r="D662" i="21"/>
  <c r="D660" i="21"/>
  <c r="D663" i="21"/>
  <c r="D667" i="21"/>
  <c r="D668" i="21"/>
  <c r="D656" i="21"/>
  <c r="D657" i="21"/>
  <c r="D666" i="21"/>
  <c r="D653" i="21"/>
  <c r="D655" i="21"/>
  <c r="D665" i="21"/>
  <c r="D664" i="21"/>
  <c r="D654" i="21"/>
  <c r="D658" i="21"/>
  <c r="D659" i="21"/>
  <c r="D669" i="21"/>
  <c r="D673" i="21"/>
  <c r="D671" i="21"/>
  <c r="D672" i="21"/>
  <c r="D670" i="21"/>
  <c r="D675" i="21"/>
  <c r="D674" i="21"/>
  <c r="D676" i="21"/>
  <c r="D677" i="21"/>
  <c r="D682" i="21"/>
  <c r="D684" i="21"/>
  <c r="D681" i="21"/>
  <c r="D680" i="21"/>
  <c r="D683" i="21"/>
  <c r="D685" i="21"/>
  <c r="D687" i="21"/>
  <c r="D686" i="21"/>
  <c r="D679" i="21"/>
  <c r="D678" i="21"/>
  <c r="D971" i="21"/>
  <c r="D969" i="21"/>
  <c r="D972" i="21"/>
  <c r="D973" i="21"/>
  <c r="D970" i="21"/>
  <c r="D987" i="21"/>
  <c r="D990" i="21"/>
  <c r="D988" i="21"/>
  <c r="D982" i="21"/>
  <c r="D989" i="21"/>
  <c r="D984" i="21"/>
  <c r="D974" i="21"/>
  <c r="D978" i="21"/>
  <c r="D980" i="21"/>
  <c r="D986" i="21"/>
  <c r="D985" i="21"/>
  <c r="D983" i="21"/>
  <c r="D981" i="21"/>
  <c r="D977" i="21"/>
  <c r="D975" i="21"/>
  <c r="D979" i="21"/>
  <c r="D976" i="21"/>
  <c r="D991" i="21"/>
  <c r="D1001" i="21"/>
  <c r="D1002" i="21"/>
  <c r="D999" i="21"/>
  <c r="D997" i="21"/>
  <c r="D995" i="21"/>
  <c r="D994" i="21"/>
  <c r="D1003" i="21"/>
  <c r="D1004" i="21"/>
  <c r="D1000" i="21"/>
  <c r="D996" i="21"/>
  <c r="D998" i="21"/>
  <c r="D992" i="21"/>
  <c r="D993" i="21"/>
  <c r="D1006" i="21"/>
  <c r="D1005" i="21"/>
  <c r="D1010" i="21"/>
  <c r="D1009" i="21"/>
  <c r="D1007" i="21"/>
  <c r="D1008" i="21"/>
  <c r="D1024" i="21"/>
  <c r="D1014" i="21"/>
  <c r="D1017" i="21"/>
  <c r="D1012" i="21"/>
  <c r="D1011" i="21"/>
  <c r="D1026" i="21"/>
  <c r="D1027" i="21"/>
  <c r="D1018" i="21"/>
  <c r="D1019" i="21"/>
  <c r="D1020" i="21"/>
  <c r="D1021" i="21"/>
  <c r="D1023" i="21"/>
  <c r="D1022" i="21"/>
  <c r="D1015" i="21"/>
  <c r="D1025" i="21"/>
  <c r="D1016" i="21"/>
  <c r="D1013" i="21"/>
  <c r="D1031" i="21"/>
  <c r="D1029" i="21"/>
  <c r="D1037" i="21"/>
  <c r="D1032" i="21"/>
  <c r="D1039" i="21"/>
  <c r="D1040" i="21"/>
  <c r="D1030" i="21"/>
  <c r="D1033" i="21"/>
  <c r="D1036" i="21"/>
  <c r="D1034" i="21"/>
  <c r="D1038" i="21"/>
  <c r="D1035" i="21"/>
  <c r="D1028" i="21"/>
  <c r="D1042" i="21"/>
  <c r="D1043" i="21"/>
  <c r="D1041" i="21"/>
  <c r="D1044" i="21"/>
  <c r="D1045" i="21"/>
  <c r="D1046" i="21"/>
  <c r="D1047" i="21"/>
  <c r="D1048" i="21"/>
  <c r="D1049" i="21"/>
  <c r="D1050" i="21"/>
  <c r="D1055" i="21"/>
  <c r="D1056" i="21"/>
  <c r="D1053" i="21"/>
  <c r="D1051" i="21"/>
  <c r="D1052" i="21"/>
  <c r="D1054" i="21"/>
  <c r="D1070" i="21"/>
  <c r="D1057" i="21"/>
  <c r="D1069" i="21"/>
  <c r="D1062" i="21"/>
  <c r="D1067" i="21"/>
  <c r="D1068" i="21"/>
  <c r="D1066" i="21"/>
  <c r="D1065" i="21"/>
  <c r="D1064" i="21"/>
  <c r="D1063" i="21"/>
  <c r="D1059" i="21"/>
  <c r="D1072" i="21"/>
  <c r="D1071" i="21"/>
  <c r="D1060" i="21"/>
  <c r="D1058" i="21"/>
  <c r="D1061" i="21"/>
  <c r="D1081" i="21"/>
  <c r="D1080" i="21"/>
  <c r="D1084" i="21"/>
  <c r="D1082" i="21"/>
  <c r="D1085" i="21"/>
  <c r="D1083" i="21"/>
  <c r="D1079" i="21"/>
  <c r="D1086" i="21"/>
  <c r="D1077" i="21"/>
  <c r="D1078" i="21"/>
  <c r="D1074" i="21"/>
  <c r="D1075" i="21"/>
  <c r="D1073" i="21"/>
  <c r="D1076" i="21"/>
  <c r="D1094" i="21"/>
  <c r="D1095" i="21"/>
  <c r="D1096" i="21"/>
  <c r="D1093" i="21"/>
  <c r="D1092" i="21"/>
  <c r="D1088" i="21"/>
  <c r="D1087" i="21"/>
  <c r="D1089" i="21"/>
  <c r="D1091" i="21"/>
  <c r="D1090" i="21"/>
  <c r="D1101" i="21"/>
  <c r="D1102" i="21"/>
  <c r="D1103" i="21"/>
  <c r="D1099" i="21"/>
  <c r="D1100" i="21"/>
  <c r="D1104" i="21"/>
  <c r="D1105" i="21"/>
  <c r="D1098" i="21"/>
  <c r="D1097" i="21"/>
  <c r="D1110" i="21"/>
  <c r="D1111" i="21"/>
  <c r="D1113" i="21"/>
  <c r="D1112" i="21"/>
  <c r="D1114" i="21"/>
  <c r="D1115" i="21"/>
  <c r="D1109" i="21"/>
  <c r="D1106" i="21"/>
  <c r="D1107" i="21"/>
  <c r="D1108" i="21"/>
  <c r="D1120" i="21"/>
  <c r="D1123" i="21"/>
  <c r="D1118" i="21"/>
  <c r="D1127" i="21"/>
  <c r="D1122" i="21"/>
  <c r="D1124" i="21"/>
  <c r="D1128" i="21"/>
  <c r="D1117" i="21"/>
  <c r="D1116" i="21"/>
  <c r="D1119" i="21"/>
  <c r="D1129" i="21"/>
  <c r="D1125" i="21"/>
  <c r="D1130" i="21"/>
  <c r="D1131" i="21"/>
  <c r="D1121" i="21"/>
  <c r="D1126" i="21"/>
  <c r="D1152" i="21"/>
  <c r="D1153" i="21"/>
  <c r="D1142" i="21"/>
  <c r="D1143" i="21"/>
  <c r="D1133" i="21"/>
  <c r="D1132" i="21"/>
  <c r="D1139" i="21"/>
  <c r="D1136" i="21"/>
  <c r="D1140" i="21"/>
  <c r="D1146" i="21"/>
  <c r="D1150" i="21"/>
  <c r="D1145" i="21"/>
  <c r="D1148" i="21"/>
  <c r="D1144" i="21"/>
  <c r="D1147" i="21"/>
  <c r="D1149" i="21"/>
  <c r="D1151" i="21"/>
  <c r="D1138" i="21"/>
  <c r="D1135" i="21"/>
  <c r="D1137" i="21"/>
  <c r="D1134" i="21"/>
  <c r="D1141" i="21"/>
  <c r="D1162" i="21"/>
  <c r="D1164" i="21"/>
  <c r="D1163" i="21"/>
  <c r="D1161" i="21"/>
  <c r="D1160" i="21"/>
  <c r="D1157" i="21"/>
  <c r="D1166" i="21"/>
  <c r="D1165" i="21"/>
  <c r="D1156" i="21"/>
  <c r="D1154" i="21"/>
  <c r="D1159" i="21"/>
  <c r="D1158" i="21"/>
  <c r="D1155" i="21"/>
  <c r="D1170" i="21"/>
  <c r="D1177" i="21"/>
  <c r="D1186" i="21"/>
  <c r="D1174" i="21"/>
  <c r="D1172" i="21"/>
  <c r="D1175" i="21"/>
  <c r="D1173" i="21"/>
  <c r="D1176" i="21"/>
  <c r="D1178" i="21"/>
  <c r="D1180" i="21"/>
  <c r="D1169" i="21"/>
  <c r="D1168" i="21"/>
  <c r="D1182" i="21"/>
  <c r="D1185" i="21"/>
  <c r="D1184" i="21"/>
  <c r="D1183" i="21"/>
  <c r="D1187" i="21"/>
  <c r="D1181" i="21"/>
  <c r="D1167" i="21"/>
  <c r="D1179" i="21"/>
  <c r="D1171" i="21"/>
  <c r="D1194" i="21"/>
  <c r="D1192" i="21"/>
  <c r="D1191" i="21"/>
  <c r="D1190" i="21"/>
  <c r="D1188" i="21"/>
  <c r="D1189" i="21"/>
  <c r="D1193" i="21"/>
  <c r="D1198" i="21"/>
  <c r="D1200" i="21"/>
  <c r="D1207" i="21"/>
  <c r="D1197" i="21"/>
  <c r="D1199" i="21"/>
  <c r="D1196" i="21"/>
  <c r="D1202" i="21"/>
  <c r="D1203" i="21"/>
  <c r="D1201" i="21"/>
  <c r="D1195" i="21"/>
  <c r="D1205" i="21"/>
  <c r="D1206" i="21"/>
  <c r="D1204" i="21"/>
  <c r="D1208" i="21"/>
  <c r="D1215" i="21"/>
  <c r="D1214" i="21"/>
  <c r="D1218" i="21"/>
  <c r="D1216" i="21"/>
  <c r="D1211" i="21"/>
  <c r="D1210" i="21"/>
  <c r="D1213" i="21"/>
  <c r="D1217" i="21"/>
  <c r="D1222" i="21"/>
  <c r="D1220" i="21"/>
  <c r="D1221" i="21"/>
  <c r="D1219" i="21"/>
  <c r="D1209" i="21"/>
  <c r="D1212" i="21"/>
  <c r="D1239" i="21"/>
  <c r="D1230" i="21"/>
  <c r="D1224" i="21"/>
  <c r="D1223" i="21"/>
  <c r="D1225" i="21"/>
  <c r="D1228" i="21"/>
  <c r="D1229" i="21"/>
  <c r="D1244" i="21"/>
  <c r="D1240" i="21"/>
  <c r="D1232" i="21"/>
  <c r="D1243" i="21"/>
  <c r="D1238" i="21"/>
  <c r="D1241" i="21"/>
  <c r="D1242" i="21"/>
  <c r="D1226" i="21"/>
  <c r="D1231" i="21"/>
  <c r="D1235" i="21"/>
  <c r="D1236" i="21"/>
  <c r="D1233" i="21"/>
  <c r="D1234" i="21"/>
  <c r="D1237" i="21"/>
  <c r="D1227" i="21"/>
  <c r="D1247" i="21"/>
  <c r="D1248" i="21"/>
  <c r="D1246" i="21"/>
  <c r="D1258" i="21"/>
  <c r="D1245" i="21"/>
  <c r="D1250" i="21"/>
  <c r="D1251" i="21"/>
  <c r="D1254" i="21"/>
  <c r="D1261" i="21"/>
  <c r="D1249" i="21"/>
  <c r="D1252" i="21"/>
  <c r="D1253" i="21"/>
  <c r="D1259" i="21"/>
  <c r="D1260" i="21"/>
  <c r="D1257" i="21"/>
  <c r="D1255" i="21"/>
  <c r="D1256" i="21"/>
  <c r="D1268" i="21"/>
  <c r="D1265" i="21"/>
  <c r="D1282" i="21"/>
  <c r="D1283" i="21"/>
  <c r="D1281" i="21"/>
  <c r="D1280" i="21"/>
  <c r="D1277" i="21"/>
  <c r="D1279" i="21"/>
  <c r="D1273" i="21"/>
  <c r="D1272" i="21"/>
  <c r="D1262" i="21"/>
  <c r="D1278" i="21"/>
  <c r="D1275" i="21"/>
  <c r="D1264" i="21"/>
  <c r="D1276" i="21"/>
  <c r="D1263" i="21"/>
  <c r="D1266" i="21"/>
  <c r="D1271" i="21"/>
  <c r="D1270" i="21"/>
  <c r="D1274" i="21"/>
  <c r="D1269" i="21"/>
  <c r="D1267" i="21"/>
  <c r="D1286" i="21"/>
  <c r="D1285" i="21"/>
  <c r="D1300" i="21"/>
  <c r="D1304" i="21"/>
  <c r="D1305" i="21"/>
  <c r="D1294" i="21"/>
  <c r="D1295" i="21"/>
  <c r="D1288" i="21"/>
  <c r="D1287" i="21"/>
  <c r="D1290" i="21"/>
  <c r="D1303" i="21"/>
  <c r="D1299" i="21"/>
  <c r="D1297" i="21"/>
  <c r="D1292" i="21"/>
  <c r="D1293" i="21"/>
  <c r="D1296" i="21"/>
  <c r="D1291" i="21"/>
  <c r="D1289" i="21"/>
  <c r="D1301" i="21"/>
  <c r="D1302" i="21"/>
  <c r="D1298" i="21"/>
  <c r="D1306" i="21"/>
  <c r="D1284" i="21"/>
  <c r="D1315" i="21"/>
  <c r="D1316" i="21"/>
  <c r="D1314" i="21"/>
  <c r="D1313" i="21"/>
  <c r="D1311" i="21"/>
  <c r="D1312" i="21"/>
  <c r="D1310" i="21"/>
  <c r="D1307" i="21"/>
  <c r="D1309" i="21"/>
  <c r="D1308" i="21"/>
  <c r="D1323" i="21"/>
  <c r="D1327" i="21"/>
  <c r="D1335" i="21"/>
  <c r="D1334" i="21"/>
  <c r="D1331" i="21"/>
  <c r="D1321" i="21"/>
  <c r="D1332" i="21"/>
  <c r="D1337" i="21"/>
  <c r="D1322" i="21"/>
  <c r="D1325" i="21"/>
  <c r="D1324" i="21"/>
  <c r="D1326" i="21"/>
  <c r="D1336" i="21"/>
  <c r="D1333" i="21"/>
  <c r="D1328" i="21"/>
  <c r="D1329" i="21"/>
  <c r="D1330" i="21"/>
  <c r="D1317" i="21"/>
  <c r="D1320" i="21"/>
  <c r="D1319" i="21"/>
  <c r="D1318" i="21"/>
  <c r="D1341" i="21"/>
  <c r="D1340" i="21"/>
  <c r="D1338" i="21"/>
  <c r="D1339" i="21"/>
  <c r="D1342" i="21"/>
  <c r="D1343" i="21"/>
  <c r="D1360" i="21"/>
  <c r="D1357" i="21"/>
  <c r="D1346" i="21"/>
  <c r="D1351" i="21"/>
  <c r="D1350" i="21"/>
  <c r="D1352" i="21"/>
  <c r="D1353" i="21"/>
  <c r="D1345" i="21"/>
  <c r="D1344" i="21"/>
  <c r="D1362" i="21"/>
  <c r="D1354" i="21"/>
  <c r="D1356" i="21"/>
  <c r="D1355" i="21"/>
  <c r="D1348" i="21"/>
  <c r="D1358" i="21"/>
  <c r="D1349" i="21"/>
  <c r="D1361" i="21"/>
  <c r="D1359" i="21"/>
  <c r="D1347" i="21"/>
  <c r="D1380" i="21"/>
  <c r="D1379" i="21"/>
  <c r="D1374" i="21"/>
  <c r="D1377" i="21"/>
  <c r="D1365" i="21"/>
  <c r="D1370" i="21"/>
  <c r="D1376" i="21"/>
  <c r="D1367" i="21"/>
  <c r="D1375" i="21"/>
  <c r="D1373" i="21"/>
  <c r="D1382" i="21"/>
  <c r="D1378" i="21"/>
  <c r="D1368" i="21"/>
  <c r="D1363" i="21"/>
  <c r="D1364" i="21"/>
  <c r="D1372" i="21"/>
  <c r="D1381" i="21"/>
  <c r="D1366" i="21"/>
  <c r="D1369" i="21"/>
  <c r="D1371" i="21"/>
  <c r="D1388" i="21"/>
  <c r="D1405" i="21"/>
  <c r="D1394" i="21"/>
  <c r="D1383" i="21"/>
  <c r="D1384" i="21"/>
  <c r="D1385" i="21"/>
  <c r="D1404" i="21"/>
  <c r="D1386" i="21"/>
  <c r="D1387" i="21"/>
  <c r="D1391" i="21"/>
  <c r="D1392" i="21"/>
  <c r="D1390" i="21"/>
  <c r="D1393" i="21"/>
  <c r="D1395" i="21"/>
  <c r="D1389" i="21"/>
  <c r="D1403" i="21"/>
  <c r="D1396" i="21"/>
  <c r="D1402" i="21"/>
  <c r="D1401" i="21"/>
  <c r="D1400" i="21"/>
  <c r="D1399" i="21"/>
  <c r="D1398" i="21"/>
  <c r="D1397" i="21"/>
  <c r="D1407" i="21"/>
  <c r="D1412" i="21"/>
  <c r="D1417" i="21"/>
  <c r="D1415" i="21"/>
  <c r="D1411" i="21"/>
  <c r="D1410" i="21"/>
  <c r="D1409" i="21"/>
  <c r="D1408" i="21"/>
  <c r="D1406" i="21"/>
  <c r="D1416" i="21"/>
  <c r="D1419" i="21"/>
  <c r="D1414" i="21"/>
  <c r="D1413" i="21"/>
  <c r="D1418" i="21"/>
  <c r="D1420" i="21"/>
  <c r="D1421" i="21"/>
  <c r="D1426" i="21"/>
  <c r="D1425" i="21"/>
  <c r="D1422" i="21"/>
  <c r="D1424" i="21"/>
  <c r="D1423" i="21"/>
  <c r="D1429" i="21"/>
  <c r="D1427" i="21"/>
  <c r="D1428" i="21"/>
  <c r="D1446" i="21"/>
  <c r="D1441" i="21"/>
  <c r="D1444" i="21"/>
  <c r="D1445" i="21"/>
  <c r="D1439" i="21"/>
  <c r="D1440" i="21"/>
  <c r="D1437" i="21"/>
  <c r="D1433" i="21"/>
  <c r="D1442" i="21"/>
  <c r="D1443" i="21"/>
  <c r="D1434" i="21"/>
  <c r="D1436" i="21"/>
  <c r="D1435" i="21"/>
  <c r="D1430" i="21"/>
  <c r="D1432" i="21"/>
  <c r="D1431" i="21"/>
  <c r="D1438" i="21"/>
  <c r="D1449" i="21"/>
  <c r="D1460" i="21"/>
  <c r="D1456" i="21"/>
  <c r="D1454" i="21"/>
  <c r="D1457" i="21"/>
  <c r="D1453" i="21"/>
  <c r="D1458" i="21"/>
  <c r="D1455" i="21"/>
  <c r="D1452" i="21"/>
  <c r="D1447" i="21"/>
  <c r="D1448" i="21"/>
  <c r="D1450" i="21"/>
  <c r="D1451" i="21"/>
  <c r="D1459" i="21"/>
  <c r="D1468" i="21"/>
  <c r="D1461" i="21"/>
  <c r="D1467" i="21"/>
  <c r="D1462" i="21"/>
  <c r="D1463" i="21"/>
  <c r="D1466" i="21"/>
  <c r="D1465" i="21"/>
  <c r="D1464" i="21"/>
  <c r="D1477" i="21"/>
  <c r="D1475" i="21"/>
  <c r="D1474" i="21"/>
  <c r="D1472" i="21"/>
  <c r="D1473" i="21"/>
  <c r="D1485" i="21"/>
  <c r="D1479" i="21"/>
  <c r="D1482" i="21"/>
  <c r="D1483" i="21"/>
  <c r="D1484" i="21"/>
  <c r="D1480" i="21"/>
  <c r="D1486" i="21"/>
  <c r="D1469" i="21"/>
  <c r="D1470" i="21"/>
  <c r="D1471" i="21"/>
  <c r="D1476" i="21"/>
  <c r="D1481" i="21"/>
  <c r="D1478" i="21"/>
  <c r="D1501" i="21"/>
  <c r="D1502" i="21"/>
  <c r="D1498" i="21"/>
  <c r="D1493" i="21"/>
  <c r="D1497" i="21"/>
  <c r="D1487" i="21"/>
  <c r="D1492" i="21"/>
  <c r="D1489" i="21"/>
  <c r="D1495" i="21"/>
  <c r="D1496" i="21"/>
  <c r="D1500" i="21"/>
  <c r="D1488" i="21"/>
  <c r="D1499" i="21"/>
  <c r="D1494" i="21"/>
  <c r="D1490" i="21"/>
  <c r="D1491" i="21"/>
  <c r="D1503" i="21"/>
  <c r="D1516" i="21"/>
  <c r="D1520" i="21"/>
  <c r="D1509" i="21"/>
  <c r="D1521" i="21"/>
  <c r="D1522" i="21"/>
  <c r="D1513" i="21"/>
  <c r="D1514" i="21"/>
  <c r="D1525" i="21"/>
  <c r="D1524" i="21"/>
  <c r="D1523" i="21"/>
  <c r="D1510" i="21"/>
  <c r="D1517" i="21"/>
  <c r="D1507" i="21"/>
  <c r="D1515" i="21"/>
  <c r="D1511" i="21"/>
  <c r="D1518" i="21"/>
  <c r="D1512" i="21"/>
  <c r="D1508" i="21"/>
  <c r="D1519" i="21"/>
  <c r="D1505" i="21"/>
  <c r="D1506" i="21"/>
  <c r="D1504" i="21"/>
  <c r="D1531" i="21"/>
  <c r="D1526" i="21"/>
  <c r="D1528" i="21"/>
  <c r="D1527" i="21"/>
  <c r="D1530" i="21"/>
  <c r="D1529" i="21"/>
  <c r="D1548" i="21"/>
  <c r="D1541" i="21"/>
  <c r="D1534" i="21"/>
  <c r="D1550" i="21"/>
  <c r="D1549" i="21"/>
  <c r="D1533" i="21"/>
  <c r="D1532" i="21"/>
  <c r="D1535" i="21"/>
  <c r="D1539" i="21"/>
  <c r="D1537" i="21"/>
  <c r="D1538" i="21"/>
  <c r="D1542" i="21"/>
  <c r="D1536" i="21"/>
  <c r="D1540" i="21"/>
  <c r="D1546" i="21"/>
  <c r="D1543" i="21"/>
  <c r="D1547" i="21"/>
  <c r="D1544" i="21"/>
  <c r="D1545" i="21"/>
  <c r="D1562" i="21"/>
  <c r="D1563" i="21"/>
  <c r="D1561" i="21"/>
  <c r="D1559" i="21"/>
  <c r="D1557" i="21"/>
  <c r="D1558" i="21"/>
  <c r="D1556" i="21"/>
  <c r="D1554" i="21"/>
  <c r="D1555" i="21"/>
  <c r="D1560" i="21"/>
  <c r="D1551" i="21"/>
  <c r="D1552" i="21"/>
  <c r="D1553" i="21"/>
  <c r="D1565" i="21"/>
  <c r="D1569" i="21"/>
  <c r="D1571" i="21"/>
  <c r="D1570" i="21"/>
  <c r="D1573" i="21"/>
  <c r="D1572" i="21"/>
  <c r="D1564" i="21"/>
  <c r="D1567" i="21"/>
  <c r="D1568" i="21"/>
  <c r="D1566" i="21"/>
  <c r="D1574" i="21"/>
  <c r="D1578" i="21"/>
  <c r="D1580" i="21"/>
  <c r="D1575" i="21"/>
  <c r="D1577" i="21"/>
  <c r="D1579" i="21"/>
  <c r="D1576" i="21"/>
  <c r="D1586" i="21"/>
  <c r="D1588" i="21"/>
  <c r="D1587" i="21"/>
  <c r="D1584" i="21"/>
  <c r="D1582" i="21"/>
  <c r="D1583" i="21"/>
  <c r="D1581" i="21"/>
  <c r="D1585" i="21"/>
  <c r="D1590" i="21"/>
  <c r="D1595" i="21"/>
  <c r="D1594" i="21"/>
  <c r="D1593" i="21"/>
  <c r="D1592" i="21"/>
  <c r="D1591" i="21"/>
  <c r="D1589" i="21"/>
  <c r="D1613" i="21"/>
  <c r="D1611" i="21"/>
  <c r="D1612" i="21"/>
  <c r="D1609" i="21"/>
  <c r="D1610" i="21"/>
  <c r="D1614" i="21"/>
  <c r="D1608" i="21"/>
  <c r="D1601" i="21"/>
  <c r="D1599" i="21"/>
  <c r="D1600" i="21"/>
  <c r="D1606" i="21"/>
  <c r="D1607" i="21"/>
  <c r="D1596" i="21"/>
  <c r="D1605" i="21"/>
  <c r="D1604" i="21"/>
  <c r="D1602" i="21"/>
  <c r="D1603" i="21"/>
  <c r="D1598" i="21"/>
  <c r="D1597" i="21"/>
  <c r="D1623" i="21"/>
  <c r="D1632" i="21"/>
  <c r="D1633" i="21"/>
  <c r="D1627" i="21"/>
  <c r="D1630" i="21"/>
  <c r="D1629" i="21"/>
  <c r="D1622" i="21"/>
  <c r="D1626" i="21"/>
  <c r="D1625" i="21"/>
  <c r="D1616" i="21"/>
  <c r="D1620" i="21"/>
  <c r="D1619" i="21"/>
  <c r="D1617" i="21"/>
  <c r="D1618" i="21"/>
  <c r="D1628" i="21"/>
  <c r="D1631" i="21"/>
  <c r="D1624" i="21"/>
  <c r="D1621" i="21"/>
  <c r="D1638" i="21"/>
  <c r="D1640" i="21"/>
  <c r="D1639" i="21"/>
  <c r="D1641" i="21"/>
  <c r="D1636" i="21"/>
  <c r="D1635" i="21"/>
  <c r="D1645" i="21"/>
  <c r="D1644" i="21"/>
  <c r="D1634" i="21"/>
  <c r="D1646" i="21"/>
  <c r="D1642" i="21"/>
  <c r="D1637" i="21"/>
  <c r="D1643" i="21"/>
  <c r="D1657" i="21"/>
  <c r="D1650" i="21"/>
  <c r="D1653" i="21"/>
  <c r="D1651" i="21"/>
  <c r="D1656" i="21"/>
  <c r="D1655" i="21"/>
  <c r="D1652" i="21"/>
  <c r="D1654" i="21"/>
  <c r="D1647" i="21"/>
  <c r="D1648" i="21"/>
  <c r="D1649" i="21"/>
  <c r="D1664" i="21"/>
  <c r="D1663" i="21"/>
  <c r="D1662" i="21"/>
  <c r="D1661" i="21"/>
  <c r="D1667" i="21"/>
  <c r="D1669" i="21"/>
  <c r="D1668" i="21"/>
  <c r="D1659" i="21"/>
  <c r="D1658" i="21"/>
  <c r="D1660" i="21"/>
  <c r="D1666" i="21"/>
  <c r="D1665" i="21"/>
  <c r="D1676" i="21"/>
  <c r="D1682" i="21"/>
  <c r="D1675" i="21"/>
  <c r="D1684" i="21"/>
  <c r="D1683" i="21"/>
  <c r="D1670" i="21"/>
  <c r="D1678" i="21"/>
  <c r="D1681" i="21"/>
  <c r="D1680" i="21"/>
  <c r="D1679" i="21"/>
  <c r="D1677" i="21"/>
  <c r="D1671" i="21"/>
  <c r="D1674" i="21"/>
  <c r="D1673" i="21"/>
  <c r="D1672" i="21"/>
  <c r="D1694" i="21"/>
  <c r="D1689" i="21"/>
  <c r="D1688" i="21"/>
  <c r="D1695" i="21"/>
  <c r="D1692" i="21"/>
  <c r="D1693" i="21"/>
  <c r="D1691" i="21"/>
  <c r="D1685" i="21"/>
  <c r="D1686" i="21"/>
  <c r="D1690" i="21"/>
  <c r="D1687" i="21"/>
  <c r="D1696" i="21"/>
  <c r="D1701" i="21"/>
  <c r="D1697" i="21"/>
  <c r="D1710" i="21"/>
  <c r="D1711" i="21"/>
  <c r="D1698" i="21"/>
  <c r="D1699" i="21"/>
  <c r="D1718" i="21"/>
  <c r="D1719" i="21"/>
  <c r="D1700" i="21"/>
  <c r="D1703" i="21"/>
  <c r="D1702" i="21"/>
  <c r="D1714" i="21"/>
  <c r="D1709" i="21"/>
  <c r="D1704" i="21"/>
  <c r="D1705" i="21"/>
  <c r="D1716" i="21"/>
  <c r="D1715" i="21"/>
  <c r="D1712" i="21"/>
  <c r="D1717" i="21"/>
  <c r="D1707" i="21"/>
  <c r="D1713" i="21"/>
  <c r="D1708" i="21"/>
  <c r="D1706" i="21"/>
  <c r="D1721" i="21"/>
  <c r="D1723" i="21"/>
  <c r="D1724" i="21"/>
  <c r="D1725" i="21"/>
  <c r="D1726" i="21"/>
  <c r="D1722" i="21"/>
  <c r="D1720" i="21"/>
  <c r="D1745" i="21"/>
  <c r="D1744" i="21"/>
  <c r="D1730" i="21"/>
  <c r="D1732" i="21"/>
  <c r="D1731" i="21"/>
  <c r="D1733" i="21"/>
  <c r="D1734" i="21"/>
  <c r="D1727" i="21"/>
  <c r="D1728" i="21"/>
  <c r="D1739" i="21"/>
  <c r="D1740" i="21"/>
  <c r="D1736" i="21"/>
  <c r="D1741" i="21"/>
  <c r="D1742" i="21"/>
  <c r="D1738" i="21"/>
  <c r="D1737" i="21"/>
  <c r="D1729" i="21"/>
  <c r="D1743" i="21"/>
  <c r="D1735" i="21"/>
  <c r="D1753" i="21"/>
  <c r="D1748" i="21"/>
  <c r="D1747" i="21"/>
  <c r="D1746" i="21"/>
  <c r="D1749" i="21"/>
  <c r="D1754" i="21"/>
  <c r="D1751" i="21"/>
  <c r="D1750" i="21"/>
  <c r="D1752" i="21"/>
  <c r="D1755" i="21"/>
  <c r="D1764" i="21"/>
  <c r="D1778" i="21"/>
  <c r="D1761" i="21"/>
  <c r="D1767" i="21"/>
  <c r="D1776" i="21"/>
  <c r="D1765" i="21"/>
  <c r="D1762" i="21"/>
  <c r="D1763" i="21"/>
  <c r="D1766" i="21"/>
  <c r="D1768" i="21"/>
  <c r="D1777" i="21"/>
  <c r="D1775" i="21"/>
  <c r="D1770" i="21"/>
  <c r="D1771" i="21"/>
  <c r="D1774" i="21"/>
  <c r="D1772" i="21"/>
  <c r="D1773" i="21"/>
  <c r="D1769" i="21"/>
  <c r="D1756" i="21"/>
  <c r="D1757" i="21"/>
  <c r="D1758" i="21"/>
  <c r="D1760" i="21"/>
  <c r="D1759" i="21"/>
  <c r="D1791" i="21"/>
  <c r="D1788" i="21"/>
  <c r="D1787" i="21"/>
  <c r="D1789" i="21"/>
  <c r="D1790" i="21"/>
  <c r="D1792" i="21"/>
  <c r="D1780" i="21"/>
  <c r="D1781" i="21"/>
  <c r="D1782" i="21"/>
  <c r="D1779" i="21"/>
  <c r="D1785" i="21"/>
  <c r="D1783" i="21"/>
  <c r="D1784" i="21"/>
  <c r="D1786" i="21"/>
  <c r="D1795" i="21"/>
  <c r="D1794" i="21"/>
  <c r="D1797" i="21"/>
  <c r="D1796" i="21"/>
  <c r="D1798" i="21"/>
  <c r="D1801" i="21"/>
  <c r="D1803" i="21"/>
  <c r="D1800" i="21"/>
  <c r="D1793" i="21"/>
  <c r="D1802" i="21"/>
  <c r="D1804" i="21"/>
  <c r="D1805" i="21"/>
  <c r="D1799" i="21"/>
  <c r="D1823" i="21"/>
  <c r="D1818" i="21"/>
  <c r="D1819" i="21"/>
  <c r="D1820" i="21"/>
  <c r="D1821" i="21"/>
  <c r="D1822" i="21"/>
  <c r="D1812" i="21"/>
  <c r="D1806" i="21"/>
  <c r="D1807" i="21"/>
  <c r="D1808" i="21"/>
  <c r="D1809" i="21"/>
  <c r="D1813" i="21"/>
  <c r="D1814" i="21"/>
  <c r="D1816" i="21"/>
  <c r="D1817" i="21"/>
  <c r="D1815" i="21"/>
  <c r="D1810" i="21"/>
  <c r="D1811" i="21"/>
  <c r="D1834" i="21"/>
  <c r="D1824" i="21"/>
  <c r="D1827" i="21"/>
  <c r="D1830" i="21"/>
  <c r="D1828" i="21"/>
  <c r="D1829" i="21"/>
  <c r="D1825" i="21"/>
  <c r="D1832" i="21"/>
  <c r="D1831" i="21"/>
  <c r="D1833" i="21"/>
  <c r="D1826" i="21"/>
  <c r="D1835" i="21"/>
  <c r="D1848" i="21"/>
  <c r="D1838" i="21"/>
  <c r="D1836" i="21"/>
  <c r="D1847" i="21"/>
  <c r="D1846" i="21"/>
  <c r="D1844" i="21"/>
  <c r="D1845" i="21"/>
  <c r="D1842" i="21"/>
  <c r="D1843" i="21"/>
  <c r="D1837" i="21"/>
  <c r="D1839" i="21"/>
  <c r="D1840" i="21"/>
  <c r="D1841" i="21"/>
  <c r="D1849" i="21"/>
  <c r="D1850" i="21"/>
  <c r="D1852" i="21"/>
  <c r="D1853" i="21"/>
  <c r="D1855" i="21"/>
  <c r="D1854" i="21"/>
  <c r="D1856" i="21"/>
  <c r="D1851" i="21"/>
  <c r="D1860" i="21"/>
  <c r="D1858" i="21"/>
  <c r="D1859" i="21"/>
  <c r="D1862" i="21"/>
  <c r="D1863" i="21"/>
  <c r="D1857" i="21"/>
  <c r="D1861" i="21"/>
  <c r="D1864" i="21"/>
  <c r="D1868" i="21"/>
  <c r="D1865" i="21"/>
  <c r="D1866" i="21"/>
  <c r="D1867" i="21"/>
  <c r="D1883" i="21"/>
  <c r="D1882" i="21"/>
  <c r="D1884" i="21"/>
  <c r="D1881" i="21"/>
  <c r="D1885" i="21"/>
  <c r="D1876" i="21"/>
  <c r="D1875" i="21"/>
  <c r="D1872" i="21"/>
  <c r="D1873" i="21"/>
  <c r="D1871" i="21"/>
  <c r="D1869" i="21"/>
  <c r="D1874" i="21"/>
  <c r="D1879" i="21"/>
  <c r="D1880" i="21"/>
  <c r="D1877" i="21"/>
  <c r="D1870" i="21"/>
  <c r="C12" i="21"/>
  <c r="C11" i="21"/>
  <c r="C13" i="21"/>
  <c r="C14" i="21"/>
  <c r="C17" i="21"/>
  <c r="C18" i="21"/>
  <c r="C15" i="21"/>
  <c r="C16" i="21"/>
  <c r="C19" i="21"/>
  <c r="C24" i="21"/>
  <c r="C22" i="21"/>
  <c r="F22" i="21" s="1"/>
  <c r="C27" i="21"/>
  <c r="C25" i="21"/>
  <c r="C26" i="21"/>
  <c r="C23" i="21"/>
  <c r="F23" i="21" s="1"/>
  <c r="C20" i="21"/>
  <c r="C21" i="21"/>
  <c r="C37" i="21"/>
  <c r="C38" i="21"/>
  <c r="C29" i="21"/>
  <c r="C28" i="21"/>
  <c r="C33" i="21"/>
  <c r="C36" i="21"/>
  <c r="C35" i="21"/>
  <c r="C34" i="21"/>
  <c r="F34" i="21" s="1"/>
  <c r="C32" i="21"/>
  <c r="C30" i="21"/>
  <c r="C31" i="21"/>
  <c r="F31" i="21" s="1"/>
  <c r="C43" i="21"/>
  <c r="C40" i="21"/>
  <c r="C42" i="21"/>
  <c r="C44" i="21"/>
  <c r="F44" i="21" s="1"/>
  <c r="C39" i="21"/>
  <c r="C41" i="21"/>
  <c r="C50" i="21"/>
  <c r="C45" i="21"/>
  <c r="F45" i="21" s="1"/>
  <c r="C46" i="21"/>
  <c r="C47" i="21"/>
  <c r="F47" i="21" s="1"/>
  <c r="C49" i="21"/>
  <c r="F49" i="21" s="1"/>
  <c r="C48" i="21"/>
  <c r="C51" i="21"/>
  <c r="C56" i="21"/>
  <c r="C53" i="21"/>
  <c r="F53" i="21" s="1"/>
  <c r="C54" i="21"/>
  <c r="C55" i="21"/>
  <c r="C60" i="21"/>
  <c r="C57" i="21"/>
  <c r="C58" i="21"/>
  <c r="C61" i="21"/>
  <c r="C59" i="21"/>
  <c r="C62" i="21"/>
  <c r="C52" i="21"/>
  <c r="C63" i="21"/>
  <c r="C71" i="21"/>
  <c r="C70" i="21"/>
  <c r="C66" i="21"/>
  <c r="C72" i="21"/>
  <c r="C73" i="21"/>
  <c r="F73" i="21" s="1"/>
  <c r="C75" i="21"/>
  <c r="F75" i="21" s="1"/>
  <c r="C76" i="21"/>
  <c r="F76" i="21" s="1"/>
  <c r="C74" i="21"/>
  <c r="C77" i="21"/>
  <c r="C68" i="21"/>
  <c r="C69" i="21"/>
  <c r="C67" i="21"/>
  <c r="F67" i="21" s="1"/>
  <c r="C65" i="21"/>
  <c r="C64" i="21"/>
  <c r="C78" i="21"/>
  <c r="C89" i="21"/>
  <c r="C90" i="21"/>
  <c r="C88" i="21"/>
  <c r="C86" i="21"/>
  <c r="C80" i="21"/>
  <c r="C81" i="21"/>
  <c r="C83" i="21"/>
  <c r="C82" i="21"/>
  <c r="C85" i="21"/>
  <c r="F85" i="21" s="1"/>
  <c r="C84" i="21"/>
  <c r="C79" i="21"/>
  <c r="C87" i="21"/>
  <c r="C93" i="21"/>
  <c r="F93" i="21" s="1"/>
  <c r="C96" i="21"/>
  <c r="F96" i="21" s="1"/>
  <c r="C97" i="21"/>
  <c r="C98" i="21"/>
  <c r="C92" i="21"/>
  <c r="C91" i="21"/>
  <c r="F91" i="21" s="1"/>
  <c r="C94" i="21"/>
  <c r="C95" i="21"/>
  <c r="C103" i="21"/>
  <c r="C99" i="21"/>
  <c r="C101" i="21"/>
  <c r="C102" i="21"/>
  <c r="C100" i="21"/>
  <c r="C104" i="21"/>
  <c r="F104" i="21" s="1"/>
  <c r="C114" i="21"/>
  <c r="F114" i="21" s="1"/>
  <c r="C111" i="21"/>
  <c r="C119" i="21"/>
  <c r="C112" i="21"/>
  <c r="C106" i="21"/>
  <c r="F106" i="21" s="1"/>
  <c r="C107" i="21"/>
  <c r="F107" i="21" s="1"/>
  <c r="C110" i="21"/>
  <c r="C109" i="21"/>
  <c r="F109" i="21" s="1"/>
  <c r="C105" i="21"/>
  <c r="C113" i="21"/>
  <c r="C116" i="21"/>
  <c r="C108" i="21"/>
  <c r="C115" i="21"/>
  <c r="C117" i="21"/>
  <c r="C118" i="21"/>
  <c r="C129" i="21"/>
  <c r="C132" i="21"/>
  <c r="C127" i="21"/>
  <c r="C128" i="21"/>
  <c r="F128" i="21" s="1"/>
  <c r="C130" i="21"/>
  <c r="C126" i="21"/>
  <c r="C125" i="21"/>
  <c r="C122" i="21"/>
  <c r="C123" i="21"/>
  <c r="C135" i="21"/>
  <c r="C134" i="21"/>
  <c r="C133" i="21"/>
  <c r="C136" i="21"/>
  <c r="C121" i="21"/>
  <c r="C120" i="21"/>
  <c r="C124" i="21"/>
  <c r="F124" i="21" s="1"/>
  <c r="C131" i="21"/>
  <c r="C146" i="21"/>
  <c r="C137" i="21"/>
  <c r="F137" i="21" s="1"/>
  <c r="C152" i="21"/>
  <c r="C153" i="21"/>
  <c r="C138" i="21"/>
  <c r="C148" i="21"/>
  <c r="F148" i="21" s="1"/>
  <c r="C147" i="21"/>
  <c r="C139" i="21"/>
  <c r="C140" i="21"/>
  <c r="C145" i="21"/>
  <c r="C149" i="21"/>
  <c r="C150" i="21"/>
  <c r="C144" i="21"/>
  <c r="C142" i="21"/>
  <c r="C154" i="21"/>
  <c r="C143" i="21"/>
  <c r="C141" i="21"/>
  <c r="C151" i="21"/>
  <c r="C156" i="21"/>
  <c r="C155" i="21"/>
  <c r="C157" i="21"/>
  <c r="C158" i="21"/>
  <c r="C159" i="21"/>
  <c r="C160" i="21"/>
  <c r="C161" i="21"/>
  <c r="C163" i="21"/>
  <c r="C164" i="21"/>
  <c r="C162" i="21"/>
  <c r="C165" i="21"/>
  <c r="C175" i="21"/>
  <c r="C170" i="21"/>
  <c r="C169" i="21"/>
  <c r="C167" i="21"/>
  <c r="C166" i="21"/>
  <c r="C171" i="21"/>
  <c r="F171" i="21" s="1"/>
  <c r="C168" i="21"/>
  <c r="C173" i="21"/>
  <c r="C172" i="21"/>
  <c r="F172" i="21" s="1"/>
  <c r="C176" i="21"/>
  <c r="C174" i="21"/>
  <c r="C186" i="21"/>
  <c r="C180" i="21"/>
  <c r="C178" i="21"/>
  <c r="C182" i="21"/>
  <c r="C177" i="21"/>
  <c r="C184" i="21"/>
  <c r="C179" i="21"/>
  <c r="C183" i="21"/>
  <c r="C181" i="21"/>
  <c r="C185" i="21"/>
  <c r="C190" i="21"/>
  <c r="C189" i="21"/>
  <c r="C191" i="21"/>
  <c r="F191" i="21" s="1"/>
  <c r="C188" i="21"/>
  <c r="C187" i="21"/>
  <c r="C196" i="21"/>
  <c r="C193" i="21"/>
  <c r="C194" i="21"/>
  <c r="F194" i="21" s="1"/>
  <c r="C197" i="21"/>
  <c r="C192" i="21"/>
  <c r="C195" i="21"/>
  <c r="C200" i="21"/>
  <c r="C201" i="21"/>
  <c r="C199" i="21"/>
  <c r="C202" i="21"/>
  <c r="C198" i="21"/>
  <c r="C203" i="21"/>
  <c r="C221" i="21"/>
  <c r="C219" i="21"/>
  <c r="C212" i="21"/>
  <c r="C217" i="21"/>
  <c r="C211" i="21"/>
  <c r="C213" i="21"/>
  <c r="C218" i="21"/>
  <c r="C210" i="21"/>
  <c r="C220" i="21"/>
  <c r="C222" i="21"/>
  <c r="C223" i="21"/>
  <c r="C204" i="21"/>
  <c r="C224" i="21"/>
  <c r="F224" i="21" s="1"/>
  <c r="C209" i="21"/>
  <c r="C208" i="21"/>
  <c r="C215" i="21"/>
  <c r="C216" i="21"/>
  <c r="C214" i="21"/>
  <c r="C205" i="21"/>
  <c r="C206" i="21"/>
  <c r="F206" i="21" s="1"/>
  <c r="C207" i="21"/>
  <c r="C230" i="21"/>
  <c r="C231" i="21"/>
  <c r="C232" i="21"/>
  <c r="C228" i="21"/>
  <c r="F228" i="21" s="1"/>
  <c r="C227" i="21"/>
  <c r="C225" i="21"/>
  <c r="C233" i="21"/>
  <c r="C226" i="21"/>
  <c r="C229" i="21"/>
  <c r="C234" i="21"/>
  <c r="C236" i="21"/>
  <c r="C243" i="21"/>
  <c r="C239" i="21"/>
  <c r="C242" i="21"/>
  <c r="C238" i="21"/>
  <c r="C237" i="21"/>
  <c r="C240" i="21"/>
  <c r="C241" i="21"/>
  <c r="C235" i="21"/>
  <c r="C247" i="21"/>
  <c r="F247" i="21" s="1"/>
  <c r="C245" i="21"/>
  <c r="C244" i="21"/>
  <c r="C246" i="21"/>
  <c r="C249" i="21"/>
  <c r="F249" i="21" s="1"/>
  <c r="C248" i="21"/>
  <c r="C251" i="21"/>
  <c r="C250" i="21"/>
  <c r="C255" i="21"/>
  <c r="C257" i="21"/>
  <c r="C254" i="21"/>
  <c r="C256" i="21"/>
  <c r="C253" i="21"/>
  <c r="F253" i="21" s="1"/>
  <c r="C258" i="21"/>
  <c r="C252" i="21"/>
  <c r="C259" i="21"/>
  <c r="C266" i="21"/>
  <c r="C261" i="21"/>
  <c r="C264" i="21"/>
  <c r="C267" i="21"/>
  <c r="C271" i="21"/>
  <c r="C262" i="21"/>
  <c r="F262" i="21" s="1"/>
  <c r="C263" i="21"/>
  <c r="C260" i="21"/>
  <c r="C265" i="21"/>
  <c r="C269" i="21"/>
  <c r="C268" i="21"/>
  <c r="C270" i="21"/>
  <c r="F270" i="21" s="1"/>
  <c r="C272" i="21"/>
  <c r="C290" i="21"/>
  <c r="C289" i="21"/>
  <c r="C281" i="21"/>
  <c r="C280" i="21"/>
  <c r="C284" i="21"/>
  <c r="C283" i="21"/>
  <c r="C285" i="21"/>
  <c r="C282" i="21"/>
  <c r="C294" i="21"/>
  <c r="F294" i="21" s="1"/>
  <c r="C287" i="21"/>
  <c r="C274" i="21"/>
  <c r="C273" i="21"/>
  <c r="C276" i="21"/>
  <c r="F276" i="21" s="1"/>
  <c r="C275" i="21"/>
  <c r="C293" i="21"/>
  <c r="F293" i="21" s="1"/>
  <c r="C279" i="21"/>
  <c r="C288" i="21"/>
  <c r="C286" i="21"/>
  <c r="F286" i="21" s="1"/>
  <c r="C292" i="21"/>
  <c r="C291" i="21"/>
  <c r="C277" i="21"/>
  <c r="C278" i="21"/>
  <c r="C299" i="21"/>
  <c r="C297" i="21"/>
  <c r="C296" i="21"/>
  <c r="F296" i="21" s="1"/>
  <c r="C295" i="21"/>
  <c r="C298" i="21"/>
  <c r="C303" i="21"/>
  <c r="F303" i="21" s="1"/>
  <c r="C301" i="21"/>
  <c r="C300" i="21"/>
  <c r="C306" i="21"/>
  <c r="F306" i="21" s="1"/>
  <c r="C305" i="21"/>
  <c r="C307" i="21"/>
  <c r="C302" i="21"/>
  <c r="C304" i="21"/>
  <c r="F304" i="21" s="1"/>
  <c r="C314" i="21"/>
  <c r="C313" i="21"/>
  <c r="C312" i="21"/>
  <c r="C311" i="21"/>
  <c r="C309" i="21"/>
  <c r="C310" i="21"/>
  <c r="C308" i="21"/>
  <c r="C324" i="21"/>
  <c r="F324" i="21" s="1"/>
  <c r="C321" i="21"/>
  <c r="C320" i="21"/>
  <c r="C323" i="21"/>
  <c r="C322" i="21"/>
  <c r="F322" i="21" s="1"/>
  <c r="C315" i="21"/>
  <c r="C316" i="21"/>
  <c r="C317" i="21"/>
  <c r="C319" i="21"/>
  <c r="C318" i="21"/>
  <c r="C325" i="21"/>
  <c r="C326" i="21"/>
  <c r="C330" i="21"/>
  <c r="C329" i="21"/>
  <c r="C328" i="21"/>
  <c r="C327" i="21"/>
  <c r="C331" i="21"/>
  <c r="C337" i="21"/>
  <c r="F337" i="21" s="1"/>
  <c r="C336" i="21"/>
  <c r="C333" i="21"/>
  <c r="C335" i="21"/>
  <c r="C334" i="21"/>
  <c r="C338" i="21"/>
  <c r="C340" i="21"/>
  <c r="C339" i="21"/>
  <c r="F339" i="21" s="1"/>
  <c r="C341" i="21"/>
  <c r="C332" i="21"/>
  <c r="C348" i="21"/>
  <c r="C342" i="21"/>
  <c r="C347" i="21"/>
  <c r="C346" i="21"/>
  <c r="C349" i="21"/>
  <c r="C344" i="21"/>
  <c r="C351" i="21"/>
  <c r="C350" i="21"/>
  <c r="C343" i="21"/>
  <c r="C345" i="21"/>
  <c r="C353" i="21"/>
  <c r="C355" i="21"/>
  <c r="C363" i="21"/>
  <c r="C357" i="21"/>
  <c r="F357" i="21" s="1"/>
  <c r="C361" i="21"/>
  <c r="C360" i="21"/>
  <c r="C358" i="21"/>
  <c r="C362" i="21"/>
  <c r="C359" i="21"/>
  <c r="F359" i="21" s="1"/>
  <c r="C356" i="21"/>
  <c r="F356" i="21" s="1"/>
  <c r="C364" i="21"/>
  <c r="C354" i="21"/>
  <c r="F354" i="21" s="1"/>
  <c r="C352" i="21"/>
  <c r="C379" i="21"/>
  <c r="C375" i="21"/>
  <c r="C374" i="21"/>
  <c r="F374" i="21" s="1"/>
  <c r="C376" i="21"/>
  <c r="C372" i="21"/>
  <c r="F372" i="21" s="1"/>
  <c r="C377" i="21"/>
  <c r="F377" i="21" s="1"/>
  <c r="C378" i="21"/>
  <c r="C371" i="21"/>
  <c r="C373" i="21"/>
  <c r="C368" i="21"/>
  <c r="F368" i="21" s="1"/>
  <c r="C370" i="21"/>
  <c r="C366" i="21"/>
  <c r="C367" i="21"/>
  <c r="C369" i="21"/>
  <c r="C365" i="21"/>
  <c r="C396" i="21"/>
  <c r="C392" i="21"/>
  <c r="F392" i="21" s="1"/>
  <c r="C389" i="21"/>
  <c r="C390" i="21"/>
  <c r="F390" i="21" s="1"/>
  <c r="C391" i="21"/>
  <c r="C397" i="21"/>
  <c r="C395" i="21"/>
  <c r="C382" i="21"/>
  <c r="C383" i="21"/>
  <c r="C381" i="21"/>
  <c r="C380" i="21"/>
  <c r="C385" i="21"/>
  <c r="C384" i="21"/>
  <c r="F384" i="21" s="1"/>
  <c r="C388" i="21"/>
  <c r="C386" i="21"/>
  <c r="C387" i="21"/>
  <c r="C394" i="21"/>
  <c r="C393" i="21"/>
  <c r="F393" i="21" s="1"/>
  <c r="C398" i="21"/>
  <c r="C405" i="21"/>
  <c r="C399" i="21"/>
  <c r="C404" i="21"/>
  <c r="C403" i="21"/>
  <c r="C402" i="21"/>
  <c r="C401" i="21"/>
  <c r="C400" i="21"/>
  <c r="C410" i="21"/>
  <c r="C407" i="21"/>
  <c r="C409" i="21"/>
  <c r="C408" i="21"/>
  <c r="C406" i="21"/>
  <c r="C411" i="21"/>
  <c r="C424" i="21"/>
  <c r="F424" i="21" s="1"/>
  <c r="C412" i="21"/>
  <c r="C417" i="21"/>
  <c r="C418" i="21"/>
  <c r="C425" i="21"/>
  <c r="C427" i="21"/>
  <c r="C413" i="21"/>
  <c r="C414" i="21"/>
  <c r="C422" i="21"/>
  <c r="C415" i="21"/>
  <c r="C416" i="21"/>
  <c r="C419" i="21"/>
  <c r="F419" i="21" s="1"/>
  <c r="C431" i="21"/>
  <c r="C426" i="21"/>
  <c r="C428" i="21"/>
  <c r="C430" i="21"/>
  <c r="C429" i="21"/>
  <c r="C423" i="21"/>
  <c r="C420" i="21"/>
  <c r="C421" i="21"/>
  <c r="F421" i="21" s="1"/>
  <c r="C446" i="21"/>
  <c r="C447" i="21"/>
  <c r="C441" i="21"/>
  <c r="C442" i="21"/>
  <c r="C438" i="21"/>
  <c r="C445" i="21"/>
  <c r="C448" i="21"/>
  <c r="C443" i="21"/>
  <c r="F443" i="21" s="1"/>
  <c r="C444" i="21"/>
  <c r="C439" i="21"/>
  <c r="C440" i="21"/>
  <c r="C433" i="21"/>
  <c r="F433" i="21" s="1"/>
  <c r="C450" i="21"/>
  <c r="C449" i="21"/>
  <c r="C436" i="21"/>
  <c r="C437" i="21"/>
  <c r="C434" i="21"/>
  <c r="C435" i="21"/>
  <c r="C432" i="21"/>
  <c r="F432" i="21" s="1"/>
  <c r="C461" i="21"/>
  <c r="C460" i="21"/>
  <c r="C462" i="21"/>
  <c r="C464" i="21"/>
  <c r="C463" i="21"/>
  <c r="C459" i="21"/>
  <c r="C455" i="21"/>
  <c r="C456" i="21"/>
  <c r="C465" i="21"/>
  <c r="C466" i="21"/>
  <c r="C458" i="21"/>
  <c r="C457" i="21"/>
  <c r="C454" i="21"/>
  <c r="C452" i="21"/>
  <c r="F452" i="21" s="1"/>
  <c r="C453" i="21"/>
  <c r="C451" i="21"/>
  <c r="C476" i="21"/>
  <c r="F476" i="21" s="1"/>
  <c r="C477" i="21"/>
  <c r="C471" i="21"/>
  <c r="C473" i="21"/>
  <c r="C474" i="21"/>
  <c r="C475" i="21"/>
  <c r="F475" i="21" s="1"/>
  <c r="C472" i="21"/>
  <c r="F472" i="21" s="1"/>
  <c r="C478" i="21"/>
  <c r="C470" i="21"/>
  <c r="C469" i="21"/>
  <c r="C468" i="21"/>
  <c r="F468" i="21" s="1"/>
  <c r="C467" i="21"/>
  <c r="F467" i="21" s="1"/>
  <c r="C487" i="21"/>
  <c r="F487" i="21" s="1"/>
  <c r="C488" i="21"/>
  <c r="F488" i="21" s="1"/>
  <c r="C484" i="21"/>
  <c r="C479" i="21"/>
  <c r="C480" i="21"/>
  <c r="C485" i="21"/>
  <c r="C486" i="21"/>
  <c r="C483" i="21"/>
  <c r="C490" i="21"/>
  <c r="C492" i="21"/>
  <c r="C491" i="21"/>
  <c r="C482" i="21"/>
  <c r="F482" i="21" s="1"/>
  <c r="C481" i="21"/>
  <c r="C489" i="21"/>
  <c r="C507" i="21"/>
  <c r="F507" i="21" s="1"/>
  <c r="C504" i="21"/>
  <c r="C503" i="21"/>
  <c r="C508" i="21"/>
  <c r="C505" i="21"/>
  <c r="C501" i="21"/>
  <c r="C499" i="21"/>
  <c r="F499" i="21" s="1"/>
  <c r="C510" i="21"/>
  <c r="C502" i="21"/>
  <c r="C506" i="21"/>
  <c r="F506" i="21" s="1"/>
  <c r="C496" i="21"/>
  <c r="C497" i="21"/>
  <c r="C509" i="21"/>
  <c r="C495" i="21"/>
  <c r="C498" i="21"/>
  <c r="C500" i="21"/>
  <c r="F500" i="21" s="1"/>
  <c r="C493" i="21"/>
  <c r="F493" i="21" s="1"/>
  <c r="C494" i="21"/>
  <c r="C520" i="21"/>
  <c r="C511" i="21"/>
  <c r="F511" i="21" s="1"/>
  <c r="C515" i="21"/>
  <c r="C519" i="21"/>
  <c r="C517" i="21"/>
  <c r="F517" i="21" s="1"/>
  <c r="C518" i="21"/>
  <c r="C521" i="21"/>
  <c r="C516" i="21"/>
  <c r="C514" i="21"/>
  <c r="C513" i="21"/>
  <c r="C512" i="21"/>
  <c r="C527" i="21"/>
  <c r="C529" i="21"/>
  <c r="C530" i="21"/>
  <c r="C522" i="21"/>
  <c r="C528" i="21"/>
  <c r="C531" i="21"/>
  <c r="C525" i="21"/>
  <c r="C524" i="21"/>
  <c r="C523" i="21"/>
  <c r="C526" i="21"/>
  <c r="C541" i="21"/>
  <c r="C542" i="21"/>
  <c r="C540" i="21"/>
  <c r="F540" i="21" s="1"/>
  <c r="C537" i="21"/>
  <c r="C538" i="21"/>
  <c r="C539" i="21"/>
  <c r="C535" i="21"/>
  <c r="C536" i="21"/>
  <c r="C534" i="21"/>
  <c r="C533" i="21"/>
  <c r="C543" i="21"/>
  <c r="F543" i="21" s="1"/>
  <c r="C544" i="21"/>
  <c r="C532" i="21"/>
  <c r="C547" i="21"/>
  <c r="C549" i="21"/>
  <c r="C545" i="21"/>
  <c r="C552" i="21"/>
  <c r="C551" i="21"/>
  <c r="C550" i="21"/>
  <c r="F550" i="21" s="1"/>
  <c r="C548" i="21"/>
  <c r="F548" i="21" s="1"/>
  <c r="C546" i="21"/>
  <c r="C558" i="21"/>
  <c r="C562" i="21"/>
  <c r="C560" i="21"/>
  <c r="F560" i="21" s="1"/>
  <c r="C561" i="21"/>
  <c r="C565" i="21"/>
  <c r="F565" i="21" s="1"/>
  <c r="C564" i="21"/>
  <c r="C566" i="21"/>
  <c r="F566" i="21" s="1"/>
  <c r="C559" i="21"/>
  <c r="C563" i="21"/>
  <c r="C557" i="21"/>
  <c r="F557" i="21" s="1"/>
  <c r="C555" i="21"/>
  <c r="C553" i="21"/>
  <c r="F553" i="21" s="1"/>
  <c r="C556" i="21"/>
  <c r="C554" i="21"/>
  <c r="C568" i="21"/>
  <c r="C572" i="21"/>
  <c r="C576" i="21"/>
  <c r="F576" i="21" s="1"/>
  <c r="C578" i="21"/>
  <c r="C577" i="21"/>
  <c r="C579" i="21"/>
  <c r="C580" i="21"/>
  <c r="C574" i="21"/>
  <c r="C575" i="21"/>
  <c r="C569" i="21"/>
  <c r="F569" i="21" s="1"/>
  <c r="C573" i="21"/>
  <c r="C570" i="21"/>
  <c r="C567" i="21"/>
  <c r="C571" i="21"/>
  <c r="C592" i="21"/>
  <c r="C597" i="21"/>
  <c r="F597" i="21" s="1"/>
  <c r="C585" i="21"/>
  <c r="F585" i="21" s="1"/>
  <c r="C582" i="21"/>
  <c r="F582" i="21" s="1"/>
  <c r="C589" i="21"/>
  <c r="C591" i="21"/>
  <c r="C594" i="21"/>
  <c r="C596" i="21"/>
  <c r="C595" i="21"/>
  <c r="C593" i="21"/>
  <c r="F593" i="21" s="1"/>
  <c r="C590" i="21"/>
  <c r="C599" i="21"/>
  <c r="F599" i="21" s="1"/>
  <c r="C598" i="21"/>
  <c r="C587" i="21"/>
  <c r="C586" i="21"/>
  <c r="C583" i="21"/>
  <c r="C584" i="21"/>
  <c r="C588" i="21"/>
  <c r="C581" i="21"/>
  <c r="F581" i="21" s="1"/>
  <c r="C603" i="21"/>
  <c r="C608" i="21"/>
  <c r="C605" i="21"/>
  <c r="C606" i="21"/>
  <c r="C602" i="21"/>
  <c r="C604" i="21"/>
  <c r="C600" i="21"/>
  <c r="C607" i="21"/>
  <c r="F607" i="21" s="1"/>
  <c r="C601" i="21"/>
  <c r="F601" i="21" s="1"/>
  <c r="C609" i="21"/>
  <c r="C610" i="21"/>
  <c r="C613" i="21"/>
  <c r="C612" i="21"/>
  <c r="F612" i="21" s="1"/>
  <c r="C611" i="21"/>
  <c r="C621" i="21"/>
  <c r="F621" i="21" s="1"/>
  <c r="C620" i="21"/>
  <c r="C617" i="21"/>
  <c r="C619" i="21"/>
  <c r="C624" i="21"/>
  <c r="C623" i="21"/>
  <c r="C622" i="21"/>
  <c r="C626" i="21"/>
  <c r="C625" i="21"/>
  <c r="F625" i="21" s="1"/>
  <c r="C616" i="21"/>
  <c r="C618" i="21"/>
  <c r="C615" i="21"/>
  <c r="C614" i="21"/>
  <c r="C633" i="21"/>
  <c r="C634" i="21"/>
  <c r="C635" i="21"/>
  <c r="C627" i="21"/>
  <c r="C628" i="21"/>
  <c r="F628" i="21" s="1"/>
  <c r="C630" i="21"/>
  <c r="F630" i="21" s="1"/>
  <c r="C631" i="21"/>
  <c r="F631" i="21" s="1"/>
  <c r="C632" i="21"/>
  <c r="F632" i="21" s="1"/>
  <c r="C629" i="21"/>
  <c r="C637" i="21"/>
  <c r="C636" i="21"/>
  <c r="F636" i="21" s="1"/>
  <c r="C652" i="21"/>
  <c r="C646" i="21"/>
  <c r="C644" i="21"/>
  <c r="C642" i="21"/>
  <c r="C643" i="21"/>
  <c r="C641" i="21"/>
  <c r="F641" i="21" s="1"/>
  <c r="C639" i="21"/>
  <c r="C640" i="21"/>
  <c r="C638" i="21"/>
  <c r="F638" i="21" s="1"/>
  <c r="C648" i="21"/>
  <c r="F648" i="21" s="1"/>
  <c r="C651" i="21"/>
  <c r="C650" i="21"/>
  <c r="C645" i="21"/>
  <c r="C647" i="21"/>
  <c r="C649" i="21"/>
  <c r="C661" i="21"/>
  <c r="F661" i="21" s="1"/>
  <c r="C662" i="21"/>
  <c r="C660" i="21"/>
  <c r="F660" i="21" s="1"/>
  <c r="C663" i="21"/>
  <c r="C667" i="21"/>
  <c r="C668" i="21"/>
  <c r="C656" i="21"/>
  <c r="C657" i="21"/>
  <c r="C666" i="21"/>
  <c r="F666" i="21" s="1"/>
  <c r="C653" i="21"/>
  <c r="F653" i="21" s="1"/>
  <c r="C655" i="21"/>
  <c r="C665" i="21"/>
  <c r="C664" i="21"/>
  <c r="C654" i="21"/>
  <c r="C658" i="21"/>
  <c r="C659" i="21"/>
  <c r="C669" i="21"/>
  <c r="C673" i="21"/>
  <c r="C671" i="21"/>
  <c r="C672" i="21"/>
  <c r="C670" i="21"/>
  <c r="F670" i="21" s="1"/>
  <c r="C675" i="21"/>
  <c r="F675" i="21" s="1"/>
  <c r="C674" i="21"/>
  <c r="C676" i="21"/>
  <c r="C677" i="21"/>
  <c r="F677" i="21" s="1"/>
  <c r="C682" i="21"/>
  <c r="C684" i="21"/>
  <c r="C681" i="21"/>
  <c r="C680" i="21"/>
  <c r="C683" i="21"/>
  <c r="C685" i="21"/>
  <c r="F685" i="21" s="1"/>
  <c r="C687" i="21"/>
  <c r="F687" i="21" s="1"/>
  <c r="C686" i="21"/>
  <c r="C679" i="21"/>
  <c r="C678" i="21"/>
  <c r="C971" i="21"/>
  <c r="C969" i="21"/>
  <c r="C972" i="21"/>
  <c r="C973" i="21"/>
  <c r="F973" i="21" s="1"/>
  <c r="C970" i="21"/>
  <c r="F970" i="21" s="1"/>
  <c r="C987" i="21"/>
  <c r="C990" i="21"/>
  <c r="C988" i="21"/>
  <c r="C982" i="21"/>
  <c r="C989" i="21"/>
  <c r="C984" i="21"/>
  <c r="C974" i="21"/>
  <c r="C978" i="21"/>
  <c r="C980" i="21"/>
  <c r="C986" i="21"/>
  <c r="C985" i="21"/>
  <c r="C983" i="21"/>
  <c r="C981" i="21"/>
  <c r="C977" i="21"/>
  <c r="C975" i="21"/>
  <c r="C979" i="21"/>
  <c r="C976" i="21"/>
  <c r="C991" i="21"/>
  <c r="C1001" i="21"/>
  <c r="F1001" i="21" s="1"/>
  <c r="C1002" i="21"/>
  <c r="C999" i="21"/>
  <c r="C997" i="21"/>
  <c r="C995" i="21"/>
  <c r="C994" i="21"/>
  <c r="C1003" i="21"/>
  <c r="F1003" i="21" s="1"/>
  <c r="C1004" i="21"/>
  <c r="F1004" i="21" s="1"/>
  <c r="C1000" i="21"/>
  <c r="C996" i="21"/>
  <c r="C998" i="21"/>
  <c r="C992" i="21"/>
  <c r="C993" i="21"/>
  <c r="C1006" i="21"/>
  <c r="C1005" i="21"/>
  <c r="F1005" i="21" s="1"/>
  <c r="C1010" i="21"/>
  <c r="F1010" i="21" s="1"/>
  <c r="C1009" i="21"/>
  <c r="C1007" i="21"/>
  <c r="C1008" i="21"/>
  <c r="F1008" i="21" s="1"/>
  <c r="C1024" i="21"/>
  <c r="F1024" i="21" s="1"/>
  <c r="C1014" i="21"/>
  <c r="C1017" i="21"/>
  <c r="C1012" i="21"/>
  <c r="F1012" i="21" s="1"/>
  <c r="C1011" i="21"/>
  <c r="F1011" i="21" s="1"/>
  <c r="C1026" i="21"/>
  <c r="C1027" i="21"/>
  <c r="C1018" i="21"/>
  <c r="F1018" i="21" s="1"/>
  <c r="C1019" i="21"/>
  <c r="C1020" i="21"/>
  <c r="C1021" i="21"/>
  <c r="C1023" i="21"/>
  <c r="C1022" i="21"/>
  <c r="C1015" i="21"/>
  <c r="C1025" i="21"/>
  <c r="F1025" i="21" s="1"/>
  <c r="C1016" i="21"/>
  <c r="C1013" i="21"/>
  <c r="F1013" i="21" s="1"/>
  <c r="C1031" i="21"/>
  <c r="C1029" i="21"/>
  <c r="F1029" i="21" s="1"/>
  <c r="C1037" i="21"/>
  <c r="C1032" i="21"/>
  <c r="C1039" i="21"/>
  <c r="C1040" i="21"/>
  <c r="C1030" i="21"/>
  <c r="C1033" i="21"/>
  <c r="C1036" i="21"/>
  <c r="C1034" i="21"/>
  <c r="C1038" i="21"/>
  <c r="C1035" i="21"/>
  <c r="C1028" i="21"/>
  <c r="C1042" i="21"/>
  <c r="C1043" i="21"/>
  <c r="F1043" i="21" s="1"/>
  <c r="C1041" i="21"/>
  <c r="F1041" i="21" s="1"/>
  <c r="C1044" i="21"/>
  <c r="C1045" i="21"/>
  <c r="C1046" i="21"/>
  <c r="F1046" i="21" s="1"/>
  <c r="C1047" i="21"/>
  <c r="F1047" i="21" s="1"/>
  <c r="C1048" i="21"/>
  <c r="C1049" i="21"/>
  <c r="F1049" i="21" s="1"/>
  <c r="C1050" i="21"/>
  <c r="C1055" i="21"/>
  <c r="C1056" i="21"/>
  <c r="C1053" i="21"/>
  <c r="C1051" i="21"/>
  <c r="C1052" i="21"/>
  <c r="C1054" i="21"/>
  <c r="C1070" i="21"/>
  <c r="F1070" i="21" s="1"/>
  <c r="C1057" i="21"/>
  <c r="C1069" i="21"/>
  <c r="F1069" i="21" s="1"/>
  <c r="C1062" i="21"/>
  <c r="C1067" i="21"/>
  <c r="C1068" i="21"/>
  <c r="F1068" i="21" s="1"/>
  <c r="C1066" i="21"/>
  <c r="F1066" i="21" s="1"/>
  <c r="C1065" i="21"/>
  <c r="C1064" i="21"/>
  <c r="C1063" i="21"/>
  <c r="C1059" i="21"/>
  <c r="C1072" i="21"/>
  <c r="C1071" i="21"/>
  <c r="C1060" i="21"/>
  <c r="C1058" i="21"/>
  <c r="C1061" i="21"/>
  <c r="F1061" i="21" s="1"/>
  <c r="C1081" i="21"/>
  <c r="F1081" i="21" s="1"/>
  <c r="C1080" i="21"/>
  <c r="F1080" i="21" s="1"/>
  <c r="C1084" i="21"/>
  <c r="F1084" i="21" s="1"/>
  <c r="C1082" i="21"/>
  <c r="C1085" i="21"/>
  <c r="F1085" i="21" s="1"/>
  <c r="C1083" i="21"/>
  <c r="F1083" i="21" s="1"/>
  <c r="C1079" i="21"/>
  <c r="F1079" i="21" s="1"/>
  <c r="C1086" i="21"/>
  <c r="F1086" i="21" s="1"/>
  <c r="C1077" i="21"/>
  <c r="C1078" i="21"/>
  <c r="C1074" i="21"/>
  <c r="C1075" i="21"/>
  <c r="C1073" i="21"/>
  <c r="C1076" i="21"/>
  <c r="C1094" i="21"/>
  <c r="C1095" i="21"/>
  <c r="C1096" i="21"/>
  <c r="C1093" i="21"/>
  <c r="C1092" i="21"/>
  <c r="C1088" i="21"/>
  <c r="C1087" i="21"/>
  <c r="C1089" i="21"/>
  <c r="C1091" i="21"/>
  <c r="C1090" i="21"/>
  <c r="F1090" i="21" s="1"/>
  <c r="C1101" i="21"/>
  <c r="C1102" i="21"/>
  <c r="C1103" i="21"/>
  <c r="F1103" i="21" s="1"/>
  <c r="C1099" i="21"/>
  <c r="C1100" i="21"/>
  <c r="C1104" i="21"/>
  <c r="C1105" i="21"/>
  <c r="C1098" i="21"/>
  <c r="C1097" i="21"/>
  <c r="C1110" i="21"/>
  <c r="C1111" i="21"/>
  <c r="C1113" i="21"/>
  <c r="F1113" i="21" s="1"/>
  <c r="C1112" i="21"/>
  <c r="F1112" i="21" s="1"/>
  <c r="C1114" i="21"/>
  <c r="C1115" i="21"/>
  <c r="F1115" i="21" s="1"/>
  <c r="C1109" i="21"/>
  <c r="C1106" i="21"/>
  <c r="C1107" i="21"/>
  <c r="C1108" i="21"/>
  <c r="C1120" i="21"/>
  <c r="C1123" i="21"/>
  <c r="C1118" i="21"/>
  <c r="C1127" i="21"/>
  <c r="F1127" i="21" s="1"/>
  <c r="C1122" i="21"/>
  <c r="C1124" i="21"/>
  <c r="F1124" i="21" s="1"/>
  <c r="C1128" i="21"/>
  <c r="C1117" i="21"/>
  <c r="C1116" i="21"/>
  <c r="C1119" i="21"/>
  <c r="C1129" i="21"/>
  <c r="C1125" i="21"/>
  <c r="C1130" i="21"/>
  <c r="C1131" i="21"/>
  <c r="C1121" i="21"/>
  <c r="C1126" i="21"/>
  <c r="C1152" i="21"/>
  <c r="C1153" i="21"/>
  <c r="F1153" i="21" s="1"/>
  <c r="C1142" i="21"/>
  <c r="C1143" i="21"/>
  <c r="C1133" i="21"/>
  <c r="F1133" i="21" s="1"/>
  <c r="C1132" i="21"/>
  <c r="F1132" i="21" s="1"/>
  <c r="C1139" i="21"/>
  <c r="F1139" i="21" s="1"/>
  <c r="C1136" i="21"/>
  <c r="C1140" i="21"/>
  <c r="C1146" i="21"/>
  <c r="F1146" i="21" s="1"/>
  <c r="C1150" i="21"/>
  <c r="C1145" i="21"/>
  <c r="F1145" i="21" s="1"/>
  <c r="C1148" i="21"/>
  <c r="C1144" i="21"/>
  <c r="C1147" i="21"/>
  <c r="F1147" i="21" s="1"/>
  <c r="C1149" i="21"/>
  <c r="C1151" i="21"/>
  <c r="C1138" i="21"/>
  <c r="C1135" i="21"/>
  <c r="F1135" i="21" s="1"/>
  <c r="C1137" i="21"/>
  <c r="C1134" i="21"/>
  <c r="C1141" i="21"/>
  <c r="C1162" i="21"/>
  <c r="C1164" i="21"/>
  <c r="C1163" i="21"/>
  <c r="C1161" i="21"/>
  <c r="C1160" i="21"/>
  <c r="C1157" i="21"/>
  <c r="C1166" i="21"/>
  <c r="C1165" i="21"/>
  <c r="F1165" i="21" s="1"/>
  <c r="C1156" i="21"/>
  <c r="C1154" i="21"/>
  <c r="C1159" i="21"/>
  <c r="C1158" i="21"/>
  <c r="F1158" i="21" s="1"/>
  <c r="C1155" i="21"/>
  <c r="C1170" i="21"/>
  <c r="F1170" i="21" s="1"/>
  <c r="C1177" i="21"/>
  <c r="F1177" i="21" s="1"/>
  <c r="C1186" i="21"/>
  <c r="C1174" i="21"/>
  <c r="C1172" i="21"/>
  <c r="C1175" i="21"/>
  <c r="C1173" i="21"/>
  <c r="F1173" i="21" s="1"/>
  <c r="C1176" i="21"/>
  <c r="C1178" i="21"/>
  <c r="C1180" i="21"/>
  <c r="C1169" i="21"/>
  <c r="C1168" i="21"/>
  <c r="C1182" i="21"/>
  <c r="C1185" i="21"/>
  <c r="F1185" i="21" s="1"/>
  <c r="C1184" i="21"/>
  <c r="C1183" i="21"/>
  <c r="C1187" i="21"/>
  <c r="C1181" i="21"/>
  <c r="C1167" i="21"/>
  <c r="F1167" i="21" s="1"/>
  <c r="C1179" i="21"/>
  <c r="C1171" i="21"/>
  <c r="F1171" i="21" s="1"/>
  <c r="C1194" i="21"/>
  <c r="C1192" i="21"/>
  <c r="C1191" i="21"/>
  <c r="C1190" i="21"/>
  <c r="C1188" i="21"/>
  <c r="C1189" i="21"/>
  <c r="C1193" i="21"/>
  <c r="C1198" i="21"/>
  <c r="C1200" i="21"/>
  <c r="C1207" i="21"/>
  <c r="C1197" i="21"/>
  <c r="C1199" i="21"/>
  <c r="C1196" i="21"/>
  <c r="C1202" i="21"/>
  <c r="C1203" i="21"/>
  <c r="C1201" i="21"/>
  <c r="F1201" i="21" s="1"/>
  <c r="C1195" i="21"/>
  <c r="C1205" i="21"/>
  <c r="C1206" i="21"/>
  <c r="F1206" i="21" s="1"/>
  <c r="C1204" i="21"/>
  <c r="C1208" i="21"/>
  <c r="C1215" i="21"/>
  <c r="F1215" i="21" s="1"/>
  <c r="C1214" i="21"/>
  <c r="C1218" i="21"/>
  <c r="C1216" i="21"/>
  <c r="C1211" i="21"/>
  <c r="C1210" i="21"/>
  <c r="C1213" i="21"/>
  <c r="C1217" i="21"/>
  <c r="C1222" i="21"/>
  <c r="C1220" i="21"/>
  <c r="C1221" i="21"/>
  <c r="C1219" i="21"/>
  <c r="F1219" i="21" s="1"/>
  <c r="C1209" i="21"/>
  <c r="C1212" i="21"/>
  <c r="C1239" i="21"/>
  <c r="C1230" i="21"/>
  <c r="C1224" i="21"/>
  <c r="C1223" i="21"/>
  <c r="C1225" i="21"/>
  <c r="C1228" i="21"/>
  <c r="F1228" i="21" s="1"/>
  <c r="C1229" i="21"/>
  <c r="F1229" i="21" s="1"/>
  <c r="C1244" i="21"/>
  <c r="C1240" i="21"/>
  <c r="F1240" i="21" s="1"/>
  <c r="C1232" i="21"/>
  <c r="C1243" i="21"/>
  <c r="F1243" i="21" s="1"/>
  <c r="C1238" i="21"/>
  <c r="C1241" i="21"/>
  <c r="F1241" i="21" s="1"/>
  <c r="C1242" i="21"/>
  <c r="F1242" i="21" s="1"/>
  <c r="C1226" i="21"/>
  <c r="F1226" i="21" s="1"/>
  <c r="C1231" i="21"/>
  <c r="C1235" i="21"/>
  <c r="C1236" i="21"/>
  <c r="C1233" i="21"/>
  <c r="C1234" i="21"/>
  <c r="C1237" i="21"/>
  <c r="C1227" i="21"/>
  <c r="F1227" i="21" s="1"/>
  <c r="C1247" i="21"/>
  <c r="C1248" i="21"/>
  <c r="C1246" i="21"/>
  <c r="C1258" i="21"/>
  <c r="C1245" i="21"/>
  <c r="C1250" i="21"/>
  <c r="C1251" i="21"/>
  <c r="C1254" i="21"/>
  <c r="C1261" i="21"/>
  <c r="C1249" i="21"/>
  <c r="C1252" i="21"/>
  <c r="F1252" i="21" s="1"/>
  <c r="C1253" i="21"/>
  <c r="C1259" i="21"/>
  <c r="C1260" i="21"/>
  <c r="C1257" i="21"/>
  <c r="C1255" i="21"/>
  <c r="C1256" i="21"/>
  <c r="C1268" i="21"/>
  <c r="C1265" i="21"/>
  <c r="F1265" i="21" s="1"/>
  <c r="C1282" i="21"/>
  <c r="F1282" i="21" s="1"/>
  <c r="C1283" i="21"/>
  <c r="C1281" i="21"/>
  <c r="C1280" i="21"/>
  <c r="C1277" i="21"/>
  <c r="F1277" i="21" s="1"/>
  <c r="C1279" i="21"/>
  <c r="C1273" i="21"/>
  <c r="C1272" i="21"/>
  <c r="C1262" i="21"/>
  <c r="C1278" i="21"/>
  <c r="C1275" i="21"/>
  <c r="C1264" i="21"/>
  <c r="C1276" i="21"/>
  <c r="C1263" i="21"/>
  <c r="C1266" i="21"/>
  <c r="C1271" i="21"/>
  <c r="F1271" i="21" s="1"/>
  <c r="C1270" i="21"/>
  <c r="C1274" i="21"/>
  <c r="C1269" i="21"/>
  <c r="C1267" i="21"/>
  <c r="C1286" i="21"/>
  <c r="C1285" i="21"/>
  <c r="F1285" i="21" s="1"/>
  <c r="C1300" i="21"/>
  <c r="C1304" i="21"/>
  <c r="C1305" i="21"/>
  <c r="C1294" i="21"/>
  <c r="C1295" i="21"/>
  <c r="F1295" i="21" s="1"/>
  <c r="C1288" i="21"/>
  <c r="C1287" i="21"/>
  <c r="F1287" i="21" s="1"/>
  <c r="C1290" i="21"/>
  <c r="F1290" i="21" s="1"/>
  <c r="C1303" i="21"/>
  <c r="C1299" i="21"/>
  <c r="C1297" i="21"/>
  <c r="C1292" i="21"/>
  <c r="C1293" i="21"/>
  <c r="C1296" i="21"/>
  <c r="C1291" i="21"/>
  <c r="C1289" i="21"/>
  <c r="C1301" i="21"/>
  <c r="C1302" i="21"/>
  <c r="C1298" i="21"/>
  <c r="C1306" i="21"/>
  <c r="F1306" i="21" s="1"/>
  <c r="C1284" i="21"/>
  <c r="F1284" i="21" s="1"/>
  <c r="C1315" i="21"/>
  <c r="C1316" i="21"/>
  <c r="C1314" i="21"/>
  <c r="C1313" i="21"/>
  <c r="C1311" i="21"/>
  <c r="C1312" i="21"/>
  <c r="C1310" i="21"/>
  <c r="C1307" i="21"/>
  <c r="C1309" i="21"/>
  <c r="C1308" i="21"/>
  <c r="C1323" i="21"/>
  <c r="C1327" i="21"/>
  <c r="C1335" i="21"/>
  <c r="C1334" i="21"/>
  <c r="C1331" i="21"/>
  <c r="C1321" i="21"/>
  <c r="F1321" i="21" s="1"/>
  <c r="C1332" i="21"/>
  <c r="C1337" i="21"/>
  <c r="C1322" i="21"/>
  <c r="C1325" i="21"/>
  <c r="C1324" i="21"/>
  <c r="F1324" i="21" s="1"/>
  <c r="C1326" i="21"/>
  <c r="C1336" i="21"/>
  <c r="C1333" i="21"/>
  <c r="C1328" i="21"/>
  <c r="C1329" i="21"/>
  <c r="C1330" i="21"/>
  <c r="F1330" i="21" s="1"/>
  <c r="C1317" i="21"/>
  <c r="C1320" i="21"/>
  <c r="C1319" i="21"/>
  <c r="C1318" i="21"/>
  <c r="C1341" i="21"/>
  <c r="C1340" i="21"/>
  <c r="C1338" i="21"/>
  <c r="C1339" i="21"/>
  <c r="C1342" i="21"/>
  <c r="C1343" i="21"/>
  <c r="C1360" i="21"/>
  <c r="C1357" i="21"/>
  <c r="C1346" i="21"/>
  <c r="F1346" i="21" s="1"/>
  <c r="C1351" i="21"/>
  <c r="F1351" i="21" s="1"/>
  <c r="C1350" i="21"/>
  <c r="C1352" i="21"/>
  <c r="C1353" i="21"/>
  <c r="F1353" i="21" s="1"/>
  <c r="C1345" i="21"/>
  <c r="C1344" i="21"/>
  <c r="F1344" i="21" s="1"/>
  <c r="C1362" i="21"/>
  <c r="C1354" i="21"/>
  <c r="C1356" i="21"/>
  <c r="F1356" i="21" s="1"/>
  <c r="C1355" i="21"/>
  <c r="F1355" i="21" s="1"/>
  <c r="C1348" i="21"/>
  <c r="C1358" i="21"/>
  <c r="C1349" i="21"/>
  <c r="C1361" i="21"/>
  <c r="F1361" i="21" s="1"/>
  <c r="C1359" i="21"/>
  <c r="F1359" i="21" s="1"/>
  <c r="C1347" i="21"/>
  <c r="F1347" i="21" s="1"/>
  <c r="C1380" i="21"/>
  <c r="C1379" i="21"/>
  <c r="C1374" i="21"/>
  <c r="C1377" i="21"/>
  <c r="F1377" i="21" s="1"/>
  <c r="C1365" i="21"/>
  <c r="C1370" i="21"/>
  <c r="C1376" i="21"/>
  <c r="C1367" i="21"/>
  <c r="C1375" i="21"/>
  <c r="F1375" i="21" s="1"/>
  <c r="C1373" i="21"/>
  <c r="C1382" i="21"/>
  <c r="C1378" i="21"/>
  <c r="F1378" i="21" s="1"/>
  <c r="C1368" i="21"/>
  <c r="C1363" i="21"/>
  <c r="F1363" i="21" s="1"/>
  <c r="C1364" i="21"/>
  <c r="C1372" i="21"/>
  <c r="C1381" i="21"/>
  <c r="C1366" i="21"/>
  <c r="C1369" i="21"/>
  <c r="C1371" i="21"/>
  <c r="C1388" i="21"/>
  <c r="F1388" i="21" s="1"/>
  <c r="C1405" i="21"/>
  <c r="C1394" i="21"/>
  <c r="C1383" i="21"/>
  <c r="C1384" i="21"/>
  <c r="C1385" i="21"/>
  <c r="C1404" i="21"/>
  <c r="F1404" i="21" s="1"/>
  <c r="C1386" i="21"/>
  <c r="C1387" i="21"/>
  <c r="F1387" i="21" s="1"/>
  <c r="C1391" i="21"/>
  <c r="C1392" i="21"/>
  <c r="C1390" i="21"/>
  <c r="C1393" i="21"/>
  <c r="C1395" i="21"/>
  <c r="F1395" i="21" s="1"/>
  <c r="C1389" i="21"/>
  <c r="C1403" i="21"/>
  <c r="C1396" i="21"/>
  <c r="C1402" i="21"/>
  <c r="C1401" i="21"/>
  <c r="F1401" i="21" s="1"/>
  <c r="C1400" i="21"/>
  <c r="C1399" i="21"/>
  <c r="C1398" i="21"/>
  <c r="C1397" i="21"/>
  <c r="C1407" i="21"/>
  <c r="F1407" i="21" s="1"/>
  <c r="C1412" i="21"/>
  <c r="C1417" i="21"/>
  <c r="F1417" i="21" s="1"/>
  <c r="C1415" i="21"/>
  <c r="C1411" i="21"/>
  <c r="C1410" i="21"/>
  <c r="C1409" i="21"/>
  <c r="C1408" i="21"/>
  <c r="F1408" i="21" s="1"/>
  <c r="C1406" i="21"/>
  <c r="F1406" i="21" s="1"/>
  <c r="C1416" i="21"/>
  <c r="F1416" i="21" s="1"/>
  <c r="C1419" i="21"/>
  <c r="F1419" i="21" s="1"/>
  <c r="C1414" i="21"/>
  <c r="C1413" i="21"/>
  <c r="C1418" i="21"/>
  <c r="C1420" i="21"/>
  <c r="C1421" i="21"/>
  <c r="C1426" i="21"/>
  <c r="C1425" i="21"/>
  <c r="C1422" i="21"/>
  <c r="C1424" i="21"/>
  <c r="F1424" i="21" s="1"/>
  <c r="C1423" i="21"/>
  <c r="C1429" i="21"/>
  <c r="C1427" i="21"/>
  <c r="C1428" i="21"/>
  <c r="C1446" i="21"/>
  <c r="F1446" i="21" s="1"/>
  <c r="C1441" i="21"/>
  <c r="C1444" i="21"/>
  <c r="F1444" i="21" s="1"/>
  <c r="C1445" i="21"/>
  <c r="F1445" i="21" s="1"/>
  <c r="C1439" i="21"/>
  <c r="C1440" i="21"/>
  <c r="C1437" i="21"/>
  <c r="C1433" i="21"/>
  <c r="C1442" i="21"/>
  <c r="F1442" i="21" s="1"/>
  <c r="C1443" i="21"/>
  <c r="F1443" i="21" s="1"/>
  <c r="C1434" i="21"/>
  <c r="C1436" i="21"/>
  <c r="F1436" i="21" s="1"/>
  <c r="C1435" i="21"/>
  <c r="C1430" i="21"/>
  <c r="C1432" i="21"/>
  <c r="C1431" i="21"/>
  <c r="C1438" i="21"/>
  <c r="C1449" i="21"/>
  <c r="C1460" i="21"/>
  <c r="C1456" i="21"/>
  <c r="C1454" i="21"/>
  <c r="C1457" i="21"/>
  <c r="C1453" i="21"/>
  <c r="C1458" i="21"/>
  <c r="C1455" i="21"/>
  <c r="C1452" i="21"/>
  <c r="C1447" i="21"/>
  <c r="C1448" i="21"/>
  <c r="C1450" i="21"/>
  <c r="C1451" i="21"/>
  <c r="C1459" i="21"/>
  <c r="C1468" i="21"/>
  <c r="F1468" i="21" s="1"/>
  <c r="C1461" i="21"/>
  <c r="C1467" i="21"/>
  <c r="C1462" i="21"/>
  <c r="C1463" i="21"/>
  <c r="F1463" i="21" s="1"/>
  <c r="C1466" i="21"/>
  <c r="C1465" i="21"/>
  <c r="C1464" i="21"/>
  <c r="C1477" i="21"/>
  <c r="F1477" i="21" s="1"/>
  <c r="C1475" i="21"/>
  <c r="C1474" i="21"/>
  <c r="C1472" i="21"/>
  <c r="F1472" i="21" s="1"/>
  <c r="C1473" i="21"/>
  <c r="F1473" i="21" s="1"/>
  <c r="C1485" i="21"/>
  <c r="C1479" i="21"/>
  <c r="C1482" i="21"/>
  <c r="C1483" i="21"/>
  <c r="F1483" i="21" s="1"/>
  <c r="C1484" i="21"/>
  <c r="C1480" i="21"/>
  <c r="F1480" i="21" s="1"/>
  <c r="C1486" i="21"/>
  <c r="C1469" i="21"/>
  <c r="C1470" i="21"/>
  <c r="C1471" i="21"/>
  <c r="F1471" i="21" s="1"/>
  <c r="C1476" i="21"/>
  <c r="C1481" i="21"/>
  <c r="F1481" i="21" s="1"/>
  <c r="C1478" i="21"/>
  <c r="C1501" i="21"/>
  <c r="F1501" i="21" s="1"/>
  <c r="C1502" i="21"/>
  <c r="C1498" i="21"/>
  <c r="C1493" i="21"/>
  <c r="F1493" i="21" s="1"/>
  <c r="C1497" i="21"/>
  <c r="F1497" i="21" s="1"/>
  <c r="C1487" i="21"/>
  <c r="F1487" i="21" s="1"/>
  <c r="C1492" i="21"/>
  <c r="C1489" i="21"/>
  <c r="C1495" i="21"/>
  <c r="C1496" i="21"/>
  <c r="C1500" i="21"/>
  <c r="C1488" i="21"/>
  <c r="C1499" i="21"/>
  <c r="F1499" i="21" s="1"/>
  <c r="C1494" i="21"/>
  <c r="C1490" i="21"/>
  <c r="C1491" i="21"/>
  <c r="C1503" i="21"/>
  <c r="C1516" i="21"/>
  <c r="C1520" i="21"/>
  <c r="F1520" i="21" s="1"/>
  <c r="C1509" i="21"/>
  <c r="C1521" i="21"/>
  <c r="F1521" i="21" s="1"/>
  <c r="C1522" i="21"/>
  <c r="F1522" i="21" s="1"/>
  <c r="C1513" i="21"/>
  <c r="F1513" i="21" s="1"/>
  <c r="C1514" i="21"/>
  <c r="F1514" i="21" s="1"/>
  <c r="C1525" i="21"/>
  <c r="C1524" i="21"/>
  <c r="F1524" i="21" s="1"/>
  <c r="C1523" i="21"/>
  <c r="C1510" i="21"/>
  <c r="C1517" i="21"/>
  <c r="F1517" i="21" s="1"/>
  <c r="C1507" i="21"/>
  <c r="F1507" i="21" s="1"/>
  <c r="C1515" i="21"/>
  <c r="C1511" i="21"/>
  <c r="F1511" i="21" s="1"/>
  <c r="C1518" i="21"/>
  <c r="C1512" i="21"/>
  <c r="C1508" i="21"/>
  <c r="F1508" i="21" s="1"/>
  <c r="C1519" i="21"/>
  <c r="C1505" i="21"/>
  <c r="C1506" i="21"/>
  <c r="C1504" i="21"/>
  <c r="C1531" i="21"/>
  <c r="C1526" i="21"/>
  <c r="F1526" i="21" s="1"/>
  <c r="C1528" i="21"/>
  <c r="C1527" i="21"/>
  <c r="C1530" i="21"/>
  <c r="C1529" i="21"/>
  <c r="C1548" i="21"/>
  <c r="C1541" i="21"/>
  <c r="C1534" i="21"/>
  <c r="C1550" i="21"/>
  <c r="F1550" i="21" s="1"/>
  <c r="C1549" i="21"/>
  <c r="F1549" i="21" s="1"/>
  <c r="C1533" i="21"/>
  <c r="C1532" i="21"/>
  <c r="C1535" i="21"/>
  <c r="C1539" i="21"/>
  <c r="C1537" i="21"/>
  <c r="C1538" i="21"/>
  <c r="C1542" i="21"/>
  <c r="F1542" i="21" s="1"/>
  <c r="C1536" i="21"/>
  <c r="C1540" i="21"/>
  <c r="C1546" i="21"/>
  <c r="C1543" i="21"/>
  <c r="F1543" i="21" s="1"/>
  <c r="C1547" i="21"/>
  <c r="C1544" i="21"/>
  <c r="C1545" i="21"/>
  <c r="C1562" i="21"/>
  <c r="C1563" i="21"/>
  <c r="C1561" i="21"/>
  <c r="C1559" i="21"/>
  <c r="C1557" i="21"/>
  <c r="F1557" i="21" s="1"/>
  <c r="C1558" i="21"/>
  <c r="F1558" i="21" s="1"/>
  <c r="C1556" i="21"/>
  <c r="C1554" i="21"/>
  <c r="C1555" i="21"/>
  <c r="C1560" i="21"/>
  <c r="C1551" i="21"/>
  <c r="F1551" i="21" s="1"/>
  <c r="C1552" i="21"/>
  <c r="F1552" i="21" s="1"/>
  <c r="C1553" i="21"/>
  <c r="F1553" i="21" s="1"/>
  <c r="C1565" i="21"/>
  <c r="C1569" i="21"/>
  <c r="C1571" i="21"/>
  <c r="C1570" i="21"/>
  <c r="C1573" i="21"/>
  <c r="F1573" i="21" s="1"/>
  <c r="C1572" i="21"/>
  <c r="C1564" i="21"/>
  <c r="F1564" i="21" s="1"/>
  <c r="C1567" i="21"/>
  <c r="C1568" i="21"/>
  <c r="C1566" i="21"/>
  <c r="C1574" i="21"/>
  <c r="C1578" i="21"/>
  <c r="C1580" i="21"/>
  <c r="C1575" i="21"/>
  <c r="C1577" i="21"/>
  <c r="C1579" i="21"/>
  <c r="C1576" i="21"/>
  <c r="C1586" i="21"/>
  <c r="F1586" i="21" s="1"/>
  <c r="C1588" i="21"/>
  <c r="F1588" i="21" s="1"/>
  <c r="C1587" i="21"/>
  <c r="F1587" i="21" s="1"/>
  <c r="C1584" i="21"/>
  <c r="C1582" i="21"/>
  <c r="C1583" i="21"/>
  <c r="C1581" i="21"/>
  <c r="C1585" i="21"/>
  <c r="C1590" i="21"/>
  <c r="C1595" i="21"/>
  <c r="C1594" i="21"/>
  <c r="C1593" i="21"/>
  <c r="C1592" i="21"/>
  <c r="C1591" i="21"/>
  <c r="C1589" i="21"/>
  <c r="C1613" i="21"/>
  <c r="F1613" i="21" s="1"/>
  <c r="C1611" i="21"/>
  <c r="C1612" i="21"/>
  <c r="C1609" i="21"/>
  <c r="C1610" i="21"/>
  <c r="C1614" i="21"/>
  <c r="C1608" i="21"/>
  <c r="F1608" i="21" s="1"/>
  <c r="C1601" i="21"/>
  <c r="F1601" i="21" s="1"/>
  <c r="C1599" i="21"/>
  <c r="C1600" i="21"/>
  <c r="C1606" i="21"/>
  <c r="C1607" i="21"/>
  <c r="C1596" i="21"/>
  <c r="C1605" i="21"/>
  <c r="C1604" i="21"/>
  <c r="F1604" i="21" s="1"/>
  <c r="C1602" i="21"/>
  <c r="F1602" i="21" s="1"/>
  <c r="C1603" i="21"/>
  <c r="F1603" i="21" s="1"/>
  <c r="C1598" i="21"/>
  <c r="C1597" i="21"/>
  <c r="F1597" i="21" s="1"/>
  <c r="C1623" i="21"/>
  <c r="C1632" i="21"/>
  <c r="F1632" i="21" s="1"/>
  <c r="C1633" i="21"/>
  <c r="C1627" i="21"/>
  <c r="F1627" i="21" s="1"/>
  <c r="C1630" i="21"/>
  <c r="C1629" i="21"/>
  <c r="C1622" i="21"/>
  <c r="C1626" i="21"/>
  <c r="C1625" i="21"/>
  <c r="C1616" i="21"/>
  <c r="C1620" i="21"/>
  <c r="C1619" i="21"/>
  <c r="F1619" i="21" s="1"/>
  <c r="C1617" i="21"/>
  <c r="C1618" i="21"/>
  <c r="C1628" i="21"/>
  <c r="C1631" i="21"/>
  <c r="C1624" i="21"/>
  <c r="F1624" i="21" s="1"/>
  <c r="C1621" i="21"/>
  <c r="C1638" i="21"/>
  <c r="C1640" i="21"/>
  <c r="C1639" i="21"/>
  <c r="C1641" i="21"/>
  <c r="C1636" i="21"/>
  <c r="C1635" i="21"/>
  <c r="C1645" i="21"/>
  <c r="F1645" i="21" s="1"/>
  <c r="C1644" i="21"/>
  <c r="F1644" i="21" s="1"/>
  <c r="C1634" i="21"/>
  <c r="C1646" i="21"/>
  <c r="C1642" i="21"/>
  <c r="C1637" i="21"/>
  <c r="C1643" i="21"/>
  <c r="F1643" i="21" s="1"/>
  <c r="C1657" i="21"/>
  <c r="C1650" i="21"/>
  <c r="C1653" i="21"/>
  <c r="C1651" i="21"/>
  <c r="C1656" i="21"/>
  <c r="C1655" i="21"/>
  <c r="C1652" i="21"/>
  <c r="C1654" i="21"/>
  <c r="C1647" i="21"/>
  <c r="C1648" i="21"/>
  <c r="F1648" i="21" s="1"/>
  <c r="C1649" i="21"/>
  <c r="C1664" i="21"/>
  <c r="C1663" i="21"/>
  <c r="F1663" i="21" s="1"/>
  <c r="C1662" i="21"/>
  <c r="C1661" i="21"/>
  <c r="C1667" i="21"/>
  <c r="C1669" i="21"/>
  <c r="C1668" i="21"/>
  <c r="C1659" i="21"/>
  <c r="F1659" i="21" s="1"/>
  <c r="C1658" i="21"/>
  <c r="F1658" i="21" s="1"/>
  <c r="C1660" i="21"/>
  <c r="F1660" i="21" s="1"/>
  <c r="C1666" i="21"/>
  <c r="F1666" i="21" s="1"/>
  <c r="C1665" i="21"/>
  <c r="C1676" i="21"/>
  <c r="F1676" i="21" s="1"/>
  <c r="C1682" i="21"/>
  <c r="C1675" i="21"/>
  <c r="F1675" i="21" s="1"/>
  <c r="C1684" i="21"/>
  <c r="C1683" i="21"/>
  <c r="C1670" i="21"/>
  <c r="C1678" i="21"/>
  <c r="C1681" i="21"/>
  <c r="C1680" i="21"/>
  <c r="C1679" i="21"/>
  <c r="C1677" i="21"/>
  <c r="F1677" i="21" s="1"/>
  <c r="C1671" i="21"/>
  <c r="C1674" i="21"/>
  <c r="F1674" i="21" s="1"/>
  <c r="C1673" i="21"/>
  <c r="C1672" i="21"/>
  <c r="C1694" i="21"/>
  <c r="C1689" i="21"/>
  <c r="C1688" i="21"/>
  <c r="C1695" i="21"/>
  <c r="C1692" i="21"/>
  <c r="F1692" i="21" s="1"/>
  <c r="C1693" i="21"/>
  <c r="C1691" i="21"/>
  <c r="C1685" i="21"/>
  <c r="C1686" i="21"/>
  <c r="C1690" i="21"/>
  <c r="C1687" i="21"/>
  <c r="C1696" i="21"/>
  <c r="C1701" i="21"/>
  <c r="C1697" i="21"/>
  <c r="C1710" i="21"/>
  <c r="C1711" i="21"/>
  <c r="C1698" i="21"/>
  <c r="C1699" i="21"/>
  <c r="C1718" i="21"/>
  <c r="C1719" i="21"/>
  <c r="F1719" i="21" s="1"/>
  <c r="C1700" i="21"/>
  <c r="C1703" i="21"/>
  <c r="F1703" i="21" s="1"/>
  <c r="C1702" i="21"/>
  <c r="C1714" i="21"/>
  <c r="C1709" i="21"/>
  <c r="C1704" i="21"/>
  <c r="C1705" i="21"/>
  <c r="C1716" i="21"/>
  <c r="C1715" i="21"/>
  <c r="F1715" i="21" s="1"/>
  <c r="C1712" i="21"/>
  <c r="C1717" i="21"/>
  <c r="C1707" i="21"/>
  <c r="F1707" i="21" s="1"/>
  <c r="C1713" i="21"/>
  <c r="C1708" i="21"/>
  <c r="C1706" i="21"/>
  <c r="C1721" i="21"/>
  <c r="F1721" i="21" s="1"/>
  <c r="C1723" i="21"/>
  <c r="F1723" i="21" s="1"/>
  <c r="C1724" i="21"/>
  <c r="C1725" i="21"/>
  <c r="C1726" i="21"/>
  <c r="C1722" i="21"/>
  <c r="C1720" i="21"/>
  <c r="C1745" i="21"/>
  <c r="C1744" i="21"/>
  <c r="C1730" i="21"/>
  <c r="C1732" i="21"/>
  <c r="C1731" i="21"/>
  <c r="C1733" i="21"/>
  <c r="C1734" i="21"/>
  <c r="F1734" i="21" s="1"/>
  <c r="C1727" i="21"/>
  <c r="C1728" i="21"/>
  <c r="F1728" i="21" s="1"/>
  <c r="C1739" i="21"/>
  <c r="C1740" i="21"/>
  <c r="C1736" i="21"/>
  <c r="C1741" i="21"/>
  <c r="C1742" i="21"/>
  <c r="C1738" i="21"/>
  <c r="C1737" i="21"/>
  <c r="F1737" i="21" s="1"/>
  <c r="C1729" i="21"/>
  <c r="F1729" i="21" s="1"/>
  <c r="C1743" i="21"/>
  <c r="C1735" i="21"/>
  <c r="C1753" i="21"/>
  <c r="C1748" i="21"/>
  <c r="F1748" i="21" s="1"/>
  <c r="C1747" i="21"/>
  <c r="C1746" i="21"/>
  <c r="F1746" i="21" s="1"/>
  <c r="C1749" i="21"/>
  <c r="C1754" i="21"/>
  <c r="C1751" i="21"/>
  <c r="F1751" i="21" s="1"/>
  <c r="C1750" i="21"/>
  <c r="C1752" i="21"/>
  <c r="F1752" i="21" s="1"/>
  <c r="C1755" i="21"/>
  <c r="C1764" i="21"/>
  <c r="F1764" i="21" s="1"/>
  <c r="C1778" i="21"/>
  <c r="C1761" i="21"/>
  <c r="C1767" i="21"/>
  <c r="C1776" i="21"/>
  <c r="C1765" i="21"/>
  <c r="C1762" i="21"/>
  <c r="C1763" i="21"/>
  <c r="C1766" i="21"/>
  <c r="C1768" i="21"/>
  <c r="F1768" i="21" s="1"/>
  <c r="C1777" i="21"/>
  <c r="F1777" i="21" s="1"/>
  <c r="C1775" i="21"/>
  <c r="C1770" i="21"/>
  <c r="C1771" i="21"/>
  <c r="C1774" i="21"/>
  <c r="F1774" i="21" s="1"/>
  <c r="C1772" i="21"/>
  <c r="C1773" i="21"/>
  <c r="C1769" i="21"/>
  <c r="C1756" i="21"/>
  <c r="F1756" i="21" s="1"/>
  <c r="C1757" i="21"/>
  <c r="C1758" i="21"/>
  <c r="F1758" i="21" s="1"/>
  <c r="C1760" i="21"/>
  <c r="C1759" i="21"/>
  <c r="C1791" i="21"/>
  <c r="F1791" i="21" s="1"/>
  <c r="C1788" i="21"/>
  <c r="C1787" i="21"/>
  <c r="C1789" i="21"/>
  <c r="F1789" i="21" s="1"/>
  <c r="C1790" i="21"/>
  <c r="C1792" i="21"/>
  <c r="C1780" i="21"/>
  <c r="C1781" i="21"/>
  <c r="F1781" i="21" s="1"/>
  <c r="C1782" i="21"/>
  <c r="C1779" i="21"/>
  <c r="C1785" i="21"/>
  <c r="F1785" i="21" s="1"/>
  <c r="C1783" i="21"/>
  <c r="C1784" i="21"/>
  <c r="C1786" i="21"/>
  <c r="C1795" i="21"/>
  <c r="C1794" i="21"/>
  <c r="F1794" i="21" s="1"/>
  <c r="C1797" i="21"/>
  <c r="C1796" i="21"/>
  <c r="C1798" i="21"/>
  <c r="C1801" i="21"/>
  <c r="C1803" i="21"/>
  <c r="C1800" i="21"/>
  <c r="C1793" i="21"/>
  <c r="C1802" i="21"/>
  <c r="C1804" i="21"/>
  <c r="C1805" i="21"/>
  <c r="C1799" i="21"/>
  <c r="C1823" i="21"/>
  <c r="F1823" i="21" s="1"/>
  <c r="C1818" i="21"/>
  <c r="C1819" i="21"/>
  <c r="C1820" i="21"/>
  <c r="C1821" i="21"/>
  <c r="C1822" i="21"/>
  <c r="C1812" i="21"/>
  <c r="C1806" i="21"/>
  <c r="C1807" i="21"/>
  <c r="F1807" i="21" s="1"/>
  <c r="C1808" i="21"/>
  <c r="F1808" i="21" s="1"/>
  <c r="C1809" i="21"/>
  <c r="C1813" i="21"/>
  <c r="C1814" i="21"/>
  <c r="C1816" i="21"/>
  <c r="C1817" i="21"/>
  <c r="F1817" i="21" s="1"/>
  <c r="C1815" i="21"/>
  <c r="C1810" i="21"/>
  <c r="F1810" i="21" s="1"/>
  <c r="C1811" i="21"/>
  <c r="F1811" i="21" s="1"/>
  <c r="C1834" i="21"/>
  <c r="C1824" i="21"/>
  <c r="C1827" i="21"/>
  <c r="F1827" i="21" s="1"/>
  <c r="C1830" i="21"/>
  <c r="C1828" i="21"/>
  <c r="C1829" i="21"/>
  <c r="F1829" i="21" s="1"/>
  <c r="C1825" i="21"/>
  <c r="C1832" i="21"/>
  <c r="C1831" i="21"/>
  <c r="C1833" i="21"/>
  <c r="F1833" i="21" s="1"/>
  <c r="C1826" i="21"/>
  <c r="C1835" i="21"/>
  <c r="C1848" i="21"/>
  <c r="C1838" i="21"/>
  <c r="C1836" i="21"/>
  <c r="C1847" i="21"/>
  <c r="C1846" i="21"/>
  <c r="C1844" i="21"/>
  <c r="F1844" i="21" s="1"/>
  <c r="C1845" i="21"/>
  <c r="C1842" i="21"/>
  <c r="C1843" i="21"/>
  <c r="C1837" i="21"/>
  <c r="C1839" i="21"/>
  <c r="C1840" i="21"/>
  <c r="C1841" i="21"/>
  <c r="C1849" i="21"/>
  <c r="C1850" i="21"/>
  <c r="C1852" i="21"/>
  <c r="C1853" i="21"/>
  <c r="C1855" i="21"/>
  <c r="F1855" i="21" s="1"/>
  <c r="C1854" i="21"/>
  <c r="F1854" i="21" s="1"/>
  <c r="C1856" i="21"/>
  <c r="C1851" i="21"/>
  <c r="C1860" i="21"/>
  <c r="F1860" i="21" s="1"/>
  <c r="C1858" i="21"/>
  <c r="C1859" i="21"/>
  <c r="C1862" i="21"/>
  <c r="C1863" i="21"/>
  <c r="F1863" i="21" s="1"/>
  <c r="C1857" i="21"/>
  <c r="C1861" i="21"/>
  <c r="C1864" i="21"/>
  <c r="F1864" i="21" s="1"/>
  <c r="C1868" i="21"/>
  <c r="C1865" i="21"/>
  <c r="C1866" i="21"/>
  <c r="C1867" i="21"/>
  <c r="C1883" i="21"/>
  <c r="F1883" i="21" s="1"/>
  <c r="C1882" i="21"/>
  <c r="C1884" i="21"/>
  <c r="C1881" i="21"/>
  <c r="C1885" i="21"/>
  <c r="C1876" i="21"/>
  <c r="F1876" i="21" s="1"/>
  <c r="C1875" i="21"/>
  <c r="C1872" i="21"/>
  <c r="F1872" i="21" s="1"/>
  <c r="C1873" i="21"/>
  <c r="C1871" i="21"/>
  <c r="C1869" i="21"/>
  <c r="C1874" i="21"/>
  <c r="C1879" i="21"/>
  <c r="C1880" i="21"/>
  <c r="C1877" i="21"/>
  <c r="F1877" i="21" s="1"/>
  <c r="C1870" i="21"/>
  <c r="B1870" i="21"/>
  <c r="B1877" i="21"/>
  <c r="B1880" i="21"/>
  <c r="B1879" i="21"/>
  <c r="B1874" i="21"/>
  <c r="B1869" i="21"/>
  <c r="B1871" i="21"/>
  <c r="B1873" i="21"/>
  <c r="B1872" i="21"/>
  <c r="B1875" i="21"/>
  <c r="B1876" i="21"/>
  <c r="B1885" i="21"/>
  <c r="B1881" i="21"/>
  <c r="B1884" i="21"/>
  <c r="B1882" i="21"/>
  <c r="B1883" i="21"/>
  <c r="B1867" i="21"/>
  <c r="B1866" i="21"/>
  <c r="B1865" i="21"/>
  <c r="B1868" i="21"/>
  <c r="B1864" i="21"/>
  <c r="B1861" i="21"/>
  <c r="B1857" i="21"/>
  <c r="B1863" i="21"/>
  <c r="B1862" i="21"/>
  <c r="B1859" i="21"/>
  <c r="B1858" i="21"/>
  <c r="B1860" i="21"/>
  <c r="B1851" i="21"/>
  <c r="B1856" i="21"/>
  <c r="B1854" i="21"/>
  <c r="B1855" i="21"/>
  <c r="B1853" i="21"/>
  <c r="B1852" i="21"/>
  <c r="B1850" i="21"/>
  <c r="B1849" i="21"/>
  <c r="B1841" i="21"/>
  <c r="B1840" i="21"/>
  <c r="B1839" i="21"/>
  <c r="B1837" i="21"/>
  <c r="B1843" i="21"/>
  <c r="B1842" i="21"/>
  <c r="B1845" i="21"/>
  <c r="B1844" i="21"/>
  <c r="B1846" i="21"/>
  <c r="B1847" i="21"/>
  <c r="B1836" i="21"/>
  <c r="B1838" i="21"/>
  <c r="B1848" i="21"/>
  <c r="B1835" i="21"/>
  <c r="B1826" i="21"/>
  <c r="B1833" i="21"/>
  <c r="B1831" i="21"/>
  <c r="B1832" i="21"/>
  <c r="B1825" i="21"/>
  <c r="B1829" i="21"/>
  <c r="B1828" i="21"/>
  <c r="B1830" i="21"/>
  <c r="B1827" i="21"/>
  <c r="B1824" i="21"/>
  <c r="B1834" i="21"/>
  <c r="B1811" i="21"/>
  <c r="B1810" i="21"/>
  <c r="B1815" i="21"/>
  <c r="B1817" i="21"/>
  <c r="B1816" i="21"/>
  <c r="B1814" i="21"/>
  <c r="B1813" i="21"/>
  <c r="B1809" i="21"/>
  <c r="B1808" i="21"/>
  <c r="B1807" i="21"/>
  <c r="B1806" i="21"/>
  <c r="B1812" i="21"/>
  <c r="B1822" i="21"/>
  <c r="B1821" i="21"/>
  <c r="B1820" i="21"/>
  <c r="B1819" i="21"/>
  <c r="B1818" i="21"/>
  <c r="B1823" i="21"/>
  <c r="B1799" i="21"/>
  <c r="B1805" i="21"/>
  <c r="B1804" i="21"/>
  <c r="B1802" i="21"/>
  <c r="B1793" i="21"/>
  <c r="B1800" i="21"/>
  <c r="B1803" i="21"/>
  <c r="B1801" i="21"/>
  <c r="B1798" i="21"/>
  <c r="B1796" i="21"/>
  <c r="B1797" i="21"/>
  <c r="B1794" i="21"/>
  <c r="B1795" i="21"/>
  <c r="B1786" i="21"/>
  <c r="B1784" i="21"/>
  <c r="B1783" i="21"/>
  <c r="B1785" i="21"/>
  <c r="B1779" i="21"/>
  <c r="B1782" i="21"/>
  <c r="B1781" i="21"/>
  <c r="B1780" i="21"/>
  <c r="B1792" i="21"/>
  <c r="B1790" i="21"/>
  <c r="B1789" i="21"/>
  <c r="B1787" i="21"/>
  <c r="B1788" i="21"/>
  <c r="B1791" i="21"/>
  <c r="B1759" i="21"/>
  <c r="B1760" i="21"/>
  <c r="B1758" i="21"/>
  <c r="B1757" i="21"/>
  <c r="B1756" i="21"/>
  <c r="B1769" i="21"/>
  <c r="B1773" i="21"/>
  <c r="B1772" i="21"/>
  <c r="B1774" i="21"/>
  <c r="B1771" i="21"/>
  <c r="B1770" i="21"/>
  <c r="B1775" i="21"/>
  <c r="B1777" i="21"/>
  <c r="B1768" i="21"/>
  <c r="B1766" i="21"/>
  <c r="B1763" i="21"/>
  <c r="B1762" i="21"/>
  <c r="B1765" i="21"/>
  <c r="B1776" i="21"/>
  <c r="B1767" i="21"/>
  <c r="B1761" i="21"/>
  <c r="B1778" i="21"/>
  <c r="B1764" i="21"/>
  <c r="B1755" i="21"/>
  <c r="B1752" i="21"/>
  <c r="B1750" i="21"/>
  <c r="B1751" i="21"/>
  <c r="B1754" i="21"/>
  <c r="B1749" i="21"/>
  <c r="B1746" i="21"/>
  <c r="B1747" i="21"/>
  <c r="B1748" i="21"/>
  <c r="B1753" i="21"/>
  <c r="B1735" i="21"/>
  <c r="B1743" i="21"/>
  <c r="B1729" i="21"/>
  <c r="B1737" i="21"/>
  <c r="B1738" i="21"/>
  <c r="B1742" i="21"/>
  <c r="B1741" i="21"/>
  <c r="B1736" i="21"/>
  <c r="B1740" i="21"/>
  <c r="B1739" i="21"/>
  <c r="B1728" i="21"/>
  <c r="B1727" i="21"/>
  <c r="B1734" i="21"/>
  <c r="B1733" i="21"/>
  <c r="B1731" i="21"/>
  <c r="B1732" i="21"/>
  <c r="B1730" i="21"/>
  <c r="B1744" i="21"/>
  <c r="B1745" i="21"/>
  <c r="B1720" i="21"/>
  <c r="B1722" i="21"/>
  <c r="B1726" i="21"/>
  <c r="B1725" i="21"/>
  <c r="B1724" i="21"/>
  <c r="B1723" i="21"/>
  <c r="B1721" i="21"/>
  <c r="B1706" i="21"/>
  <c r="B1708" i="21"/>
  <c r="B1713" i="21"/>
  <c r="B1707" i="21"/>
  <c r="B1717" i="21"/>
  <c r="B1712" i="21"/>
  <c r="B1715" i="21"/>
  <c r="B1716" i="21"/>
  <c r="B1705" i="21"/>
  <c r="B1704" i="21"/>
  <c r="B1709" i="21"/>
  <c r="B1714" i="21"/>
  <c r="B1702" i="21"/>
  <c r="B1703" i="21"/>
  <c r="B1700" i="21"/>
  <c r="B1719" i="21"/>
  <c r="B1718" i="21"/>
  <c r="B1699" i="21"/>
  <c r="B1698" i="21"/>
  <c r="B1711" i="21"/>
  <c r="B1710" i="21"/>
  <c r="B1697" i="21"/>
  <c r="B1701" i="21"/>
  <c r="B1696" i="21"/>
  <c r="B1687" i="21"/>
  <c r="B1690" i="21"/>
  <c r="B1686" i="21"/>
  <c r="B1685" i="21"/>
  <c r="B1691" i="21"/>
  <c r="B1693" i="21"/>
  <c r="B1692" i="21"/>
  <c r="B1695" i="21"/>
  <c r="B1688" i="21"/>
  <c r="B1689" i="21"/>
  <c r="B1694" i="21"/>
  <c r="B1672" i="21"/>
  <c r="B1673" i="21"/>
  <c r="B1674" i="21"/>
  <c r="B1671" i="21"/>
  <c r="B1677" i="21"/>
  <c r="B1679" i="21"/>
  <c r="B1680" i="21"/>
  <c r="B1681" i="21"/>
  <c r="B1678" i="21"/>
  <c r="B1670" i="21"/>
  <c r="B1683" i="21"/>
  <c r="B1684" i="21"/>
  <c r="B1675" i="21"/>
  <c r="B1682" i="21"/>
  <c r="B1676" i="21"/>
  <c r="B1665" i="21"/>
  <c r="B1666" i="21"/>
  <c r="B1660" i="21"/>
  <c r="B1658" i="21"/>
  <c r="B1659" i="21"/>
  <c r="B1668" i="21"/>
  <c r="B1669" i="21"/>
  <c r="B1667" i="21"/>
  <c r="B1661" i="21"/>
  <c r="B1662" i="21"/>
  <c r="B1663" i="21"/>
  <c r="B1664" i="21"/>
  <c r="B1649" i="21"/>
  <c r="B1648" i="21"/>
  <c r="B1647" i="21"/>
  <c r="B1654" i="21"/>
  <c r="B1652" i="21"/>
  <c r="B1655" i="21"/>
  <c r="B1656" i="21"/>
  <c r="B1651" i="21"/>
  <c r="B1653" i="21"/>
  <c r="B1650" i="21"/>
  <c r="B1657" i="21"/>
  <c r="B1643" i="21"/>
  <c r="B1637" i="21"/>
  <c r="B1642" i="21"/>
  <c r="B1646" i="21"/>
  <c r="B1634" i="21"/>
  <c r="B1644" i="21"/>
  <c r="B1645" i="21"/>
  <c r="B1635" i="21"/>
  <c r="B1636" i="21"/>
  <c r="B1641" i="21"/>
  <c r="B1639" i="21"/>
  <c r="B1640" i="21"/>
  <c r="B1638" i="21"/>
  <c r="B1621" i="21"/>
  <c r="B1624" i="21"/>
  <c r="B1631" i="21"/>
  <c r="B1628" i="21"/>
  <c r="B1618" i="21"/>
  <c r="B1617" i="21"/>
  <c r="B1619" i="21"/>
  <c r="B1620" i="21"/>
  <c r="B1616" i="21"/>
  <c r="B1625" i="21"/>
  <c r="B1626" i="21"/>
  <c r="B1622" i="21"/>
  <c r="B1629" i="21"/>
  <c r="B1630" i="21"/>
  <c r="B1627" i="21"/>
  <c r="B1633" i="21"/>
  <c r="B1632" i="21"/>
  <c r="B1623" i="21"/>
  <c r="B1597" i="21"/>
  <c r="B1598" i="21"/>
  <c r="B1603" i="21"/>
  <c r="B1602" i="21"/>
  <c r="B1604" i="21"/>
  <c r="B1605" i="21"/>
  <c r="B1596" i="21"/>
  <c r="B1607" i="21"/>
  <c r="B1606" i="21"/>
  <c r="B1600" i="21"/>
  <c r="B1599" i="21"/>
  <c r="B1601" i="21"/>
  <c r="B1608" i="21"/>
  <c r="B1614" i="21"/>
  <c r="B1610" i="21"/>
  <c r="B1609" i="21"/>
  <c r="B1612" i="21"/>
  <c r="B1611" i="21"/>
  <c r="B1613" i="21"/>
  <c r="B1589" i="21"/>
  <c r="B1591" i="21"/>
  <c r="B1592" i="21"/>
  <c r="B1593" i="21"/>
  <c r="B1594" i="21"/>
  <c r="B1595" i="21"/>
  <c r="B1590" i="21"/>
  <c r="B1585" i="21"/>
  <c r="B1581" i="21"/>
  <c r="B1583" i="21"/>
  <c r="B1582" i="21"/>
  <c r="B1584" i="21"/>
  <c r="B1587" i="21"/>
  <c r="B1588" i="21"/>
  <c r="B1586" i="21"/>
  <c r="B1576" i="21"/>
  <c r="B1579" i="21"/>
  <c r="B1577" i="21"/>
  <c r="B1575" i="21"/>
  <c r="B1580" i="21"/>
  <c r="B1578" i="21"/>
  <c r="B1574" i="21"/>
  <c r="B1566" i="21"/>
  <c r="B1568" i="21"/>
  <c r="B1567" i="21"/>
  <c r="B1564" i="21"/>
  <c r="B1572" i="21"/>
  <c r="B1573" i="21"/>
  <c r="B1570" i="21"/>
  <c r="B1571" i="21"/>
  <c r="B1569" i="21"/>
  <c r="B1565" i="21"/>
  <c r="B1553" i="21"/>
  <c r="B1552" i="21"/>
  <c r="B1551" i="21"/>
  <c r="B1560" i="21"/>
  <c r="B1555" i="21"/>
  <c r="B1554" i="21"/>
  <c r="B1556" i="21"/>
  <c r="B1558" i="21"/>
  <c r="B1557" i="21"/>
  <c r="B1559" i="21"/>
  <c r="B1561" i="21"/>
  <c r="B1563" i="21"/>
  <c r="B1562" i="21"/>
  <c r="B1545" i="21"/>
  <c r="B1544" i="21"/>
  <c r="B1547" i="21"/>
  <c r="B1543" i="21"/>
  <c r="B1546" i="21"/>
  <c r="B1540" i="21"/>
  <c r="B1536" i="21"/>
  <c r="B1542" i="21"/>
  <c r="B1538" i="21"/>
  <c r="B1537" i="21"/>
  <c r="B1539" i="21"/>
  <c r="B1535" i="21"/>
  <c r="B1532" i="21"/>
  <c r="B1533" i="21"/>
  <c r="B1549" i="21"/>
  <c r="B1550" i="21"/>
  <c r="B1534" i="21"/>
  <c r="B1541" i="21"/>
  <c r="B1548" i="21"/>
  <c r="B1529" i="21"/>
  <c r="B1530" i="21"/>
  <c r="B1527" i="21"/>
  <c r="B1528" i="21"/>
  <c r="B1526" i="21"/>
  <c r="B1531" i="21"/>
  <c r="B1504" i="21"/>
  <c r="B1506" i="21"/>
  <c r="B1505" i="21"/>
  <c r="B1519" i="21"/>
  <c r="B1508" i="21"/>
  <c r="B1512" i="21"/>
  <c r="B1518" i="21"/>
  <c r="B1511" i="21"/>
  <c r="B1515" i="21"/>
  <c r="B1507" i="21"/>
  <c r="B1517" i="21"/>
  <c r="B1510" i="21"/>
  <c r="B1523" i="21"/>
  <c r="B1524" i="21"/>
  <c r="B1525" i="21"/>
  <c r="B1514" i="21"/>
  <c r="B1513" i="21"/>
  <c r="B1522" i="21"/>
  <c r="B1521" i="21"/>
  <c r="B1509" i="21"/>
  <c r="B1520" i="21"/>
  <c r="B1516" i="21"/>
  <c r="B1503" i="21"/>
  <c r="B1491" i="21"/>
  <c r="B1490" i="21"/>
  <c r="B1494" i="21"/>
  <c r="B1499" i="21"/>
  <c r="B1488" i="21"/>
  <c r="B1500" i="21"/>
  <c r="B1496" i="21"/>
  <c r="B1495" i="21"/>
  <c r="B1489" i="21"/>
  <c r="B1492" i="21"/>
  <c r="B1487" i="21"/>
  <c r="B1497" i="21"/>
  <c r="B1493" i="21"/>
  <c r="B1498" i="21"/>
  <c r="B1502" i="21"/>
  <c r="B1501" i="21"/>
  <c r="B1478" i="21"/>
  <c r="B1481" i="21"/>
  <c r="B1476" i="21"/>
  <c r="B1471" i="21"/>
  <c r="B1470" i="21"/>
  <c r="B1469" i="21"/>
  <c r="B1486" i="21"/>
  <c r="B1480" i="21"/>
  <c r="B1484" i="21"/>
  <c r="B1483" i="21"/>
  <c r="B1482" i="21"/>
  <c r="B1479" i="21"/>
  <c r="B1485" i="21"/>
  <c r="B1473" i="21"/>
  <c r="B1472" i="21"/>
  <c r="B1474" i="21"/>
  <c r="B1475" i="21"/>
  <c r="B1477" i="21"/>
  <c r="B1464" i="21"/>
  <c r="B1465" i="21"/>
  <c r="B1466" i="21"/>
  <c r="B1463" i="21"/>
  <c r="B1462" i="21"/>
  <c r="B1467" i="21"/>
  <c r="B1461" i="21"/>
  <c r="B1468" i="21"/>
  <c r="B1459" i="21"/>
  <c r="B1451" i="21"/>
  <c r="B1450" i="21"/>
  <c r="B1448" i="21"/>
  <c r="B1447" i="21"/>
  <c r="B1452" i="21"/>
  <c r="B1455" i="21"/>
  <c r="B1458" i="21"/>
  <c r="B1453" i="21"/>
  <c r="B1457" i="21"/>
  <c r="B1454" i="21"/>
  <c r="B1456" i="21"/>
  <c r="B1460" i="21"/>
  <c r="B1449" i="21"/>
  <c r="B1438" i="21"/>
  <c r="B1431" i="21"/>
  <c r="B1432" i="21"/>
  <c r="B1430" i="21"/>
  <c r="B1435" i="21"/>
  <c r="B1436" i="21"/>
  <c r="B1434" i="21"/>
  <c r="B1443" i="21"/>
  <c r="B1442" i="21"/>
  <c r="B1433" i="21"/>
  <c r="B1437" i="21"/>
  <c r="B1440" i="21"/>
  <c r="B1439" i="21"/>
  <c r="B1445" i="21"/>
  <c r="B1444" i="21"/>
  <c r="B1441" i="21"/>
  <c r="B1446" i="21"/>
  <c r="B1428" i="21"/>
  <c r="B1427" i="21"/>
  <c r="B1429" i="21"/>
  <c r="B1423" i="21"/>
  <c r="B1424" i="21"/>
  <c r="B1422" i="21"/>
  <c r="B1425" i="21"/>
  <c r="B1426" i="21"/>
  <c r="B1421" i="21"/>
  <c r="B1420" i="21"/>
  <c r="B1418" i="21"/>
  <c r="B1413" i="21"/>
  <c r="B1414" i="21"/>
  <c r="B1419" i="21"/>
  <c r="B1416" i="21"/>
  <c r="B1406" i="21"/>
  <c r="B1408" i="21"/>
  <c r="B1409" i="21"/>
  <c r="B1410" i="21"/>
  <c r="B1411" i="21"/>
  <c r="B1415" i="21"/>
  <c r="B1417" i="21"/>
  <c r="B1412" i="21"/>
  <c r="B1407" i="21"/>
  <c r="B1397" i="21"/>
  <c r="B1398" i="21"/>
  <c r="B1399" i="21"/>
  <c r="B1400" i="21"/>
  <c r="B1401" i="21"/>
  <c r="B1402" i="21"/>
  <c r="B1396" i="21"/>
  <c r="B1403" i="21"/>
  <c r="B1389" i="21"/>
  <c r="B1395" i="21"/>
  <c r="B1393" i="21"/>
  <c r="B1390" i="21"/>
  <c r="B1392" i="21"/>
  <c r="B1391" i="21"/>
  <c r="B1387" i="21"/>
  <c r="B1386" i="21"/>
  <c r="B1404" i="21"/>
  <c r="B1385" i="21"/>
  <c r="B1384" i="21"/>
  <c r="B1383" i="21"/>
  <c r="B1394" i="21"/>
  <c r="B1405" i="21"/>
  <c r="B1388" i="21"/>
  <c r="B1371" i="21"/>
  <c r="B1369" i="21"/>
  <c r="B1366" i="21"/>
  <c r="B1381" i="21"/>
  <c r="B1372" i="21"/>
  <c r="B1364" i="21"/>
  <c r="B1363" i="21"/>
  <c r="B1368" i="21"/>
  <c r="B1378" i="21"/>
  <c r="B1382" i="21"/>
  <c r="B1373" i="21"/>
  <c r="B1375" i="21"/>
  <c r="B1367" i="21"/>
  <c r="B1376" i="21"/>
  <c r="B1370" i="21"/>
  <c r="B1365" i="21"/>
  <c r="B1377" i="21"/>
  <c r="B1374" i="21"/>
  <c r="B1379" i="21"/>
  <c r="B1380" i="21"/>
  <c r="B1347" i="21"/>
  <c r="B1359" i="21"/>
  <c r="B1361" i="21"/>
  <c r="B1349" i="21"/>
  <c r="B1358" i="21"/>
  <c r="B1348" i="21"/>
  <c r="B1355" i="21"/>
  <c r="B1356" i="21"/>
  <c r="B1354" i="21"/>
  <c r="B1362" i="21"/>
  <c r="B1344" i="21"/>
  <c r="B1345" i="21"/>
  <c r="B1353" i="21"/>
  <c r="B1352" i="21"/>
  <c r="B1350" i="21"/>
  <c r="B1351" i="21"/>
  <c r="B1346" i="21"/>
  <c r="B1357" i="21"/>
  <c r="B1360" i="21"/>
  <c r="B1343" i="21"/>
  <c r="B1342" i="21"/>
  <c r="B1339" i="21"/>
  <c r="B1338" i="21"/>
  <c r="B1340" i="21"/>
  <c r="B1341" i="21"/>
  <c r="B1318" i="21"/>
  <c r="B1319" i="21"/>
  <c r="B1320" i="21"/>
  <c r="B1317" i="21"/>
  <c r="B1330" i="21"/>
  <c r="B1329" i="21"/>
  <c r="B1328" i="21"/>
  <c r="B1333" i="21"/>
  <c r="B1336" i="21"/>
  <c r="B1326" i="21"/>
  <c r="B1324" i="21"/>
  <c r="B1325" i="21"/>
  <c r="B1322" i="21"/>
  <c r="B1337" i="21"/>
  <c r="B1332" i="21"/>
  <c r="B1321" i="21"/>
  <c r="B1331" i="21"/>
  <c r="B1334" i="21"/>
  <c r="B1335" i="21"/>
  <c r="B1327" i="21"/>
  <c r="B1323" i="21"/>
  <c r="B1308" i="21"/>
  <c r="B1309" i="21"/>
  <c r="B1307" i="21"/>
  <c r="B1310" i="21"/>
  <c r="B1312" i="21"/>
  <c r="B1311" i="21"/>
  <c r="B1313" i="21"/>
  <c r="B1314" i="21"/>
  <c r="B1316" i="21"/>
  <c r="B1315" i="21"/>
  <c r="B1284" i="21"/>
  <c r="B1306" i="21"/>
  <c r="B1298" i="21"/>
  <c r="B1302" i="21"/>
  <c r="B1301" i="21"/>
  <c r="B1289" i="21"/>
  <c r="B1291" i="21"/>
  <c r="B1296" i="21"/>
  <c r="B1293" i="21"/>
  <c r="B1292" i="21"/>
  <c r="B1297" i="21"/>
  <c r="B1299" i="21"/>
  <c r="B1303" i="21"/>
  <c r="B1290" i="21"/>
  <c r="B1287" i="21"/>
  <c r="B1288" i="21"/>
  <c r="B1295" i="21"/>
  <c r="B1294" i="21"/>
  <c r="B1305" i="21"/>
  <c r="B1304" i="21"/>
  <c r="B1300" i="21"/>
  <c r="B1285" i="21"/>
  <c r="B1286" i="21"/>
  <c r="B1267" i="21"/>
  <c r="B1269" i="21"/>
  <c r="B1274" i="21"/>
  <c r="B1270" i="21"/>
  <c r="B1271" i="21"/>
  <c r="B1266" i="21"/>
  <c r="B1263" i="21"/>
  <c r="B1276" i="21"/>
  <c r="B1264" i="21"/>
  <c r="B1275" i="21"/>
  <c r="B1278" i="21"/>
  <c r="B1262" i="21"/>
  <c r="B1272" i="21"/>
  <c r="B1273" i="21"/>
  <c r="B1279" i="21"/>
  <c r="B1277" i="21"/>
  <c r="B1280" i="21"/>
  <c r="B1281" i="21"/>
  <c r="B1283" i="21"/>
  <c r="B1282" i="21"/>
  <c r="B1265" i="21"/>
  <c r="B1268" i="21"/>
  <c r="B1256" i="21"/>
  <c r="B1255" i="21"/>
  <c r="B1257" i="21"/>
  <c r="B1260" i="21"/>
  <c r="B1259" i="21"/>
  <c r="B1253" i="21"/>
  <c r="B1252" i="21"/>
  <c r="B1249" i="21"/>
  <c r="B1261" i="21"/>
  <c r="B1254" i="21"/>
  <c r="B1251" i="21"/>
  <c r="B1250" i="21"/>
  <c r="B1245" i="21"/>
  <c r="B1258" i="21"/>
  <c r="B1246" i="21"/>
  <c r="B1248" i="21"/>
  <c r="B1247" i="21"/>
  <c r="B1227" i="21"/>
  <c r="B1237" i="21"/>
  <c r="B1234" i="21"/>
  <c r="B1233" i="21"/>
  <c r="B1236" i="21"/>
  <c r="B1235" i="21"/>
  <c r="B1231" i="21"/>
  <c r="B1226" i="21"/>
  <c r="B1242" i="21"/>
  <c r="B1241" i="21"/>
  <c r="B1238" i="21"/>
  <c r="B1243" i="21"/>
  <c r="B1232" i="21"/>
  <c r="B1240" i="21"/>
  <c r="B1244" i="21"/>
  <c r="B1229" i="21"/>
  <c r="B1228" i="21"/>
  <c r="B1225" i="21"/>
  <c r="B1223" i="21"/>
  <c r="B1224" i="21"/>
  <c r="B1230" i="21"/>
  <c r="B1239" i="21"/>
  <c r="B1212" i="21"/>
  <c r="B1209" i="21"/>
  <c r="B1219" i="21"/>
  <c r="B1221" i="21"/>
  <c r="B1220" i="21"/>
  <c r="B1222" i="21"/>
  <c r="B1217" i="21"/>
  <c r="B1213" i="21"/>
  <c r="B1210" i="21"/>
  <c r="B1211" i="21"/>
  <c r="B1216" i="21"/>
  <c r="B1218" i="21"/>
  <c r="B1214" i="21"/>
  <c r="B1215" i="21"/>
  <c r="B1208" i="21"/>
  <c r="B1204" i="21"/>
  <c r="B1206" i="21"/>
  <c r="B1205" i="21"/>
  <c r="B1195" i="21"/>
  <c r="B1201" i="21"/>
  <c r="B1203" i="21"/>
  <c r="B1202" i="21"/>
  <c r="B1196" i="21"/>
  <c r="B1199" i="21"/>
  <c r="B1197" i="21"/>
  <c r="B1207" i="21"/>
  <c r="B1200" i="21"/>
  <c r="B1198" i="21"/>
  <c r="B1193" i="21"/>
  <c r="B1189" i="21"/>
  <c r="B1188" i="21"/>
  <c r="B1190" i="21"/>
  <c r="B1191" i="21"/>
  <c r="B1192" i="21"/>
  <c r="B1194" i="21"/>
  <c r="B1171" i="21"/>
  <c r="B1179" i="21"/>
  <c r="B1167" i="21"/>
  <c r="B1181" i="21"/>
  <c r="B1187" i="21"/>
  <c r="B1183" i="21"/>
  <c r="B1184" i="21"/>
  <c r="B1185" i="21"/>
  <c r="B1182" i="21"/>
  <c r="B1168" i="21"/>
  <c r="B1169" i="21"/>
  <c r="B1180" i="21"/>
  <c r="B1178" i="21"/>
  <c r="B1176" i="21"/>
  <c r="B1173" i="21"/>
  <c r="B1175" i="21"/>
  <c r="B1172" i="21"/>
  <c r="B1174" i="21"/>
  <c r="B1186" i="21"/>
  <c r="B1177" i="21"/>
  <c r="B1170" i="21"/>
  <c r="B1155" i="21"/>
  <c r="B1158" i="21"/>
  <c r="B1159" i="21"/>
  <c r="B1154" i="21"/>
  <c r="B1156" i="21"/>
  <c r="B1165" i="21"/>
  <c r="B1166" i="21"/>
  <c r="B1157" i="21"/>
  <c r="B1160" i="21"/>
  <c r="B1161" i="21"/>
  <c r="B1163" i="21"/>
  <c r="B1164" i="21"/>
  <c r="B1162" i="21"/>
  <c r="B1141" i="21"/>
  <c r="B1134" i="21"/>
  <c r="B1137" i="21"/>
  <c r="B1135" i="21"/>
  <c r="B1138" i="21"/>
  <c r="B1151" i="21"/>
  <c r="B1149" i="21"/>
  <c r="B1147" i="21"/>
  <c r="B1144" i="21"/>
  <c r="B1148" i="21"/>
  <c r="B1145" i="21"/>
  <c r="B1150" i="21"/>
  <c r="B1146" i="21"/>
  <c r="B1140" i="21"/>
  <c r="B1136" i="21"/>
  <c r="B1139" i="21"/>
  <c r="B1132" i="21"/>
  <c r="B1133" i="21"/>
  <c r="B1143" i="21"/>
  <c r="B1142" i="21"/>
  <c r="B1153" i="21"/>
  <c r="B1152" i="21"/>
  <c r="B1126" i="21"/>
  <c r="B1121" i="21"/>
  <c r="B1131" i="21"/>
  <c r="B1130" i="21"/>
  <c r="B1125" i="21"/>
  <c r="B1129" i="21"/>
  <c r="B1119" i="21"/>
  <c r="B1116" i="21"/>
  <c r="B1117" i="21"/>
  <c r="B1128" i="21"/>
  <c r="B1124" i="21"/>
  <c r="B1122" i="21"/>
  <c r="B1127" i="21"/>
  <c r="B1118" i="21"/>
  <c r="B1123" i="21"/>
  <c r="B1120" i="21"/>
  <c r="B1108" i="21"/>
  <c r="B1107" i="21"/>
  <c r="B1106" i="21"/>
  <c r="B1109" i="21"/>
  <c r="B1115" i="21"/>
  <c r="B1114" i="21"/>
  <c r="B1112" i="21"/>
  <c r="B1113" i="21"/>
  <c r="B1111" i="21"/>
  <c r="B1110" i="21"/>
  <c r="B1097" i="21"/>
  <c r="B1098" i="21"/>
  <c r="B1105" i="21"/>
  <c r="B1104" i="21"/>
  <c r="B1100" i="21"/>
  <c r="B1099" i="21"/>
  <c r="B1103" i="21"/>
  <c r="B1102" i="21"/>
  <c r="B1101" i="21"/>
  <c r="B1090" i="21"/>
  <c r="B1091" i="21"/>
  <c r="B1089" i="21"/>
  <c r="B1087" i="21"/>
  <c r="B1088" i="21"/>
  <c r="B1092" i="21"/>
  <c r="B1093" i="21"/>
  <c r="B1096" i="21"/>
  <c r="B1095" i="21"/>
  <c r="B1094" i="21"/>
  <c r="B1076" i="21"/>
  <c r="B1073" i="21"/>
  <c r="B1075" i="21"/>
  <c r="B1074" i="21"/>
  <c r="B1078" i="21"/>
  <c r="B1077" i="21"/>
  <c r="B1086" i="21"/>
  <c r="B1079" i="21"/>
  <c r="B1083" i="21"/>
  <c r="B1085" i="21"/>
  <c r="B1082" i="21"/>
  <c r="B1084" i="21"/>
  <c r="B1080" i="21"/>
  <c r="B1081" i="21"/>
  <c r="B1061" i="21"/>
  <c r="B1058" i="21"/>
  <c r="B1060" i="21"/>
  <c r="B1071" i="21"/>
  <c r="B1072" i="21"/>
  <c r="B1059" i="21"/>
  <c r="B1063" i="21"/>
  <c r="B1064" i="21"/>
  <c r="B1065" i="21"/>
  <c r="B1066" i="21"/>
  <c r="B1068" i="21"/>
  <c r="B1067" i="21"/>
  <c r="B1062" i="21"/>
  <c r="B1069" i="21"/>
  <c r="B1057" i="21"/>
  <c r="B1070" i="21"/>
  <c r="B1054" i="21"/>
  <c r="B1052" i="21"/>
  <c r="B1051" i="21"/>
  <c r="B1053" i="21"/>
  <c r="B1056" i="21"/>
  <c r="B1055" i="21"/>
  <c r="B1050" i="21"/>
  <c r="B1049" i="21"/>
  <c r="B1048" i="21"/>
  <c r="B1047" i="21"/>
  <c r="B1046" i="21"/>
  <c r="B1045" i="21"/>
  <c r="B1044" i="21"/>
  <c r="B1041" i="21"/>
  <c r="B1043" i="21"/>
  <c r="B1042" i="21"/>
  <c r="B1028" i="21"/>
  <c r="B1035" i="21"/>
  <c r="B1038" i="21"/>
  <c r="B1034" i="21"/>
  <c r="B1036" i="21"/>
  <c r="B1033" i="21"/>
  <c r="B1030" i="21"/>
  <c r="B1040" i="21"/>
  <c r="B1039" i="21"/>
  <c r="B1032" i="21"/>
  <c r="B1037" i="21"/>
  <c r="B1029" i="21"/>
  <c r="B1031" i="21"/>
  <c r="B1013" i="21"/>
  <c r="B1016" i="21"/>
  <c r="B1025" i="21"/>
  <c r="B1015" i="21"/>
  <c r="B1022" i="21"/>
  <c r="B1023" i="21"/>
  <c r="B1021" i="21"/>
  <c r="B1020" i="21"/>
  <c r="B1019" i="21"/>
  <c r="B1018" i="21"/>
  <c r="B1027" i="21"/>
  <c r="B1026" i="21"/>
  <c r="B1011" i="21"/>
  <c r="B1012" i="21"/>
  <c r="B1017" i="21"/>
  <c r="B1014" i="21"/>
  <c r="B1024" i="21"/>
  <c r="B1008" i="21"/>
  <c r="B1007" i="21"/>
  <c r="B1009" i="21"/>
  <c r="B1010" i="21"/>
  <c r="B1005" i="21"/>
  <c r="B1006" i="21"/>
  <c r="B993" i="21"/>
  <c r="B992" i="21"/>
  <c r="B998" i="21"/>
  <c r="B996" i="21"/>
  <c r="B1000" i="21"/>
  <c r="B1004" i="21"/>
  <c r="B1003" i="21"/>
  <c r="B994" i="21"/>
  <c r="B995" i="21"/>
  <c r="B997" i="21"/>
  <c r="B999" i="21"/>
  <c r="B1002" i="21"/>
  <c r="B1001" i="21"/>
  <c r="B991" i="21"/>
  <c r="B976" i="21"/>
  <c r="B979" i="21"/>
  <c r="B975" i="21"/>
  <c r="B977" i="21"/>
  <c r="B981" i="21"/>
  <c r="B983" i="21"/>
  <c r="B985" i="21"/>
  <c r="B986" i="21"/>
  <c r="B980" i="21"/>
  <c r="B978" i="21"/>
  <c r="B974" i="21"/>
  <c r="B984" i="21"/>
  <c r="B989" i="21"/>
  <c r="B982" i="21"/>
  <c r="B988" i="21"/>
  <c r="B990" i="21"/>
  <c r="B987" i="21"/>
  <c r="B970" i="21"/>
  <c r="B973" i="21"/>
  <c r="B972" i="21"/>
  <c r="B969" i="21"/>
  <c r="B971" i="21"/>
  <c r="B678" i="21"/>
  <c r="B679" i="21"/>
  <c r="B686" i="21"/>
  <c r="B687" i="21"/>
  <c r="B685" i="21"/>
  <c r="B683" i="21"/>
  <c r="B680" i="21"/>
  <c r="B681" i="21"/>
  <c r="B684" i="21"/>
  <c r="B682" i="21"/>
  <c r="B677" i="21"/>
  <c r="B676" i="21"/>
  <c r="B674" i="21"/>
  <c r="B675" i="21"/>
  <c r="B670" i="21"/>
  <c r="B672" i="21"/>
  <c r="B671" i="21"/>
  <c r="B673" i="21"/>
  <c r="B669" i="21"/>
  <c r="B659" i="21"/>
  <c r="B658" i="21"/>
  <c r="B654" i="21"/>
  <c r="B664" i="21"/>
  <c r="B665" i="21"/>
  <c r="B655" i="21"/>
  <c r="B653" i="21"/>
  <c r="B666" i="21"/>
  <c r="B657" i="21"/>
  <c r="B656" i="21"/>
  <c r="B668" i="21"/>
  <c r="B667" i="21"/>
  <c r="B663" i="21"/>
  <c r="B660" i="21"/>
  <c r="B662" i="21"/>
  <c r="B661" i="21"/>
  <c r="B649" i="21"/>
  <c r="B647" i="21"/>
  <c r="B645" i="21"/>
  <c r="B650" i="21"/>
  <c r="B651" i="21"/>
  <c r="B648" i="21"/>
  <c r="B638" i="21"/>
  <c r="B640" i="21"/>
  <c r="B639" i="21"/>
  <c r="B641" i="21"/>
  <c r="B643" i="21"/>
  <c r="B642" i="21"/>
  <c r="B644" i="21"/>
  <c r="B646" i="21"/>
  <c r="B652" i="21"/>
  <c r="B636" i="21"/>
  <c r="B637" i="21"/>
  <c r="B629" i="21"/>
  <c r="B632" i="21"/>
  <c r="B631" i="21"/>
  <c r="B630" i="21"/>
  <c r="B628" i="21"/>
  <c r="B627" i="21"/>
  <c r="B635" i="21"/>
  <c r="B634" i="21"/>
  <c r="B633" i="21"/>
  <c r="B614" i="21"/>
  <c r="B615" i="21"/>
  <c r="B618" i="21"/>
  <c r="B616" i="21"/>
  <c r="B625" i="21"/>
  <c r="B626" i="21"/>
  <c r="B622" i="21"/>
  <c r="B623" i="21"/>
  <c r="B624" i="21"/>
  <c r="B619" i="21"/>
  <c r="B617" i="21"/>
  <c r="B620" i="21"/>
  <c r="B621" i="21"/>
  <c r="B611" i="21"/>
  <c r="B612" i="21"/>
  <c r="B613" i="21"/>
  <c r="B610" i="21"/>
  <c r="B609" i="21"/>
  <c r="B601" i="21"/>
  <c r="B607" i="21"/>
  <c r="B600" i="21"/>
  <c r="B604" i="21"/>
  <c r="B602" i="21"/>
  <c r="B606" i="21"/>
  <c r="B605" i="21"/>
  <c r="B608" i="21"/>
  <c r="B603" i="21"/>
  <c r="B581" i="21"/>
  <c r="B588" i="21"/>
  <c r="B584" i="21"/>
  <c r="B583" i="21"/>
  <c r="B586" i="21"/>
  <c r="B587" i="21"/>
  <c r="B598" i="21"/>
  <c r="B599" i="21"/>
  <c r="B590" i="21"/>
  <c r="B593" i="21"/>
  <c r="B595" i="21"/>
  <c r="B596" i="21"/>
  <c r="B594" i="21"/>
  <c r="B591" i="21"/>
  <c r="B589" i="21"/>
  <c r="B582" i="21"/>
  <c r="B585" i="21"/>
  <c r="B597" i="21"/>
  <c r="B592" i="21"/>
  <c r="B571" i="21"/>
  <c r="B567" i="21"/>
  <c r="B570" i="21"/>
  <c r="B573" i="21"/>
  <c r="B569" i="21"/>
  <c r="B575" i="21"/>
  <c r="B574" i="21"/>
  <c r="B580" i="21"/>
  <c r="B579" i="21"/>
  <c r="B577" i="21"/>
  <c r="B578" i="21"/>
  <c r="B576" i="21"/>
  <c r="B572" i="21"/>
  <c r="B568" i="21"/>
  <c r="B554" i="21"/>
  <c r="B556" i="21"/>
  <c r="B553" i="21"/>
  <c r="B555" i="21"/>
  <c r="B557" i="21"/>
  <c r="B563" i="21"/>
  <c r="B559" i="21"/>
  <c r="B566" i="21"/>
  <c r="B564" i="21"/>
  <c r="B561" i="21"/>
  <c r="B560" i="21"/>
  <c r="B562" i="21"/>
  <c r="B558" i="21"/>
  <c r="B546" i="21"/>
  <c r="B548" i="21"/>
  <c r="B550" i="21"/>
  <c r="B551" i="21"/>
  <c r="B552" i="21"/>
  <c r="B545" i="21"/>
  <c r="B549" i="21"/>
  <c r="B547" i="21"/>
  <c r="B532" i="21"/>
  <c r="B544" i="21"/>
  <c r="B543" i="21"/>
  <c r="B533" i="21"/>
  <c r="B534" i="21"/>
  <c r="B536" i="21"/>
  <c r="B535" i="21"/>
  <c r="B539" i="21"/>
  <c r="B538" i="21"/>
  <c r="B537" i="21"/>
  <c r="B540" i="21"/>
  <c r="B542" i="21"/>
  <c r="B541" i="21"/>
  <c r="B526" i="21"/>
  <c r="B523" i="21"/>
  <c r="B524" i="21"/>
  <c r="B525" i="21"/>
  <c r="B531" i="21"/>
  <c r="B528" i="21"/>
  <c r="B522" i="21"/>
  <c r="B530" i="21"/>
  <c r="B529" i="21"/>
  <c r="B527" i="21"/>
  <c r="B512" i="21"/>
  <c r="B513" i="21"/>
  <c r="B514" i="21"/>
  <c r="B516" i="21"/>
  <c r="B521" i="21"/>
  <c r="B518" i="21"/>
  <c r="B517" i="21"/>
  <c r="B519" i="21"/>
  <c r="B515" i="21"/>
  <c r="B511" i="21"/>
  <c r="B520" i="21"/>
  <c r="B494" i="21"/>
  <c r="B493" i="21"/>
  <c r="B500" i="21"/>
  <c r="B498" i="21"/>
  <c r="B495" i="21"/>
  <c r="B509" i="21"/>
  <c r="B497" i="21"/>
  <c r="B496" i="21"/>
  <c r="B506" i="21"/>
  <c r="B502" i="21"/>
  <c r="B510" i="21"/>
  <c r="B499" i="21"/>
  <c r="B501" i="21"/>
  <c r="B505" i="21"/>
  <c r="B508" i="21"/>
  <c r="B503" i="21"/>
  <c r="B504" i="21"/>
  <c r="B507" i="21"/>
  <c r="B489" i="21"/>
  <c r="B481" i="21"/>
  <c r="B482" i="21"/>
  <c r="B491" i="21"/>
  <c r="B492" i="21"/>
  <c r="B490" i="21"/>
  <c r="B483" i="21"/>
  <c r="B486" i="21"/>
  <c r="B485" i="21"/>
  <c r="B480" i="21"/>
  <c r="B479" i="21"/>
  <c r="B484" i="21"/>
  <c r="B488" i="21"/>
  <c r="B487" i="21"/>
  <c r="B467" i="21"/>
  <c r="B468" i="21"/>
  <c r="B469" i="21"/>
  <c r="B470" i="21"/>
  <c r="B478" i="21"/>
  <c r="B472" i="21"/>
  <c r="B475" i="21"/>
  <c r="B474" i="21"/>
  <c r="B473" i="21"/>
  <c r="B471" i="21"/>
  <c r="B477" i="21"/>
  <c r="B476" i="21"/>
  <c r="B451" i="21"/>
  <c r="B453" i="21"/>
  <c r="B452" i="21"/>
  <c r="B454" i="21"/>
  <c r="B457" i="21"/>
  <c r="B458" i="21"/>
  <c r="B466" i="21"/>
  <c r="B465" i="21"/>
  <c r="B456" i="21"/>
  <c r="B455" i="21"/>
  <c r="B459" i="21"/>
  <c r="B463" i="21"/>
  <c r="B464" i="21"/>
  <c r="B462" i="21"/>
  <c r="B460" i="21"/>
  <c r="B461" i="21"/>
  <c r="B432" i="21"/>
  <c r="B435" i="21"/>
  <c r="B434" i="21"/>
  <c r="B437" i="21"/>
  <c r="B436" i="21"/>
  <c r="B449" i="21"/>
  <c r="B450" i="21"/>
  <c r="B433" i="21"/>
  <c r="B440" i="21"/>
  <c r="B439" i="21"/>
  <c r="B444" i="21"/>
  <c r="B443" i="21"/>
  <c r="B448" i="21"/>
  <c r="B445" i="21"/>
  <c r="B438" i="21"/>
  <c r="B442" i="21"/>
  <c r="B441" i="21"/>
  <c r="B447" i="21"/>
  <c r="B446" i="21"/>
  <c r="B421" i="21"/>
  <c r="B420" i="21"/>
  <c r="B423" i="21"/>
  <c r="B429" i="21"/>
  <c r="B430" i="21"/>
  <c r="B428" i="21"/>
  <c r="B426" i="21"/>
  <c r="B431" i="21"/>
  <c r="B419" i="21"/>
  <c r="B416" i="21"/>
  <c r="B415" i="21"/>
  <c r="B422" i="21"/>
  <c r="B414" i="21"/>
  <c r="B413" i="21"/>
  <c r="B427" i="21"/>
  <c r="B425" i="21"/>
  <c r="B418" i="21"/>
  <c r="B417" i="21"/>
  <c r="B412" i="21"/>
  <c r="B424" i="21"/>
  <c r="B411" i="21"/>
  <c r="B406" i="21"/>
  <c r="B408" i="21"/>
  <c r="B409" i="21"/>
  <c r="B407" i="21"/>
  <c r="B410" i="21"/>
  <c r="B400" i="21"/>
  <c r="B401" i="21"/>
  <c r="B402" i="21"/>
  <c r="B403" i="21"/>
  <c r="B404" i="21"/>
  <c r="B399" i="21"/>
  <c r="B405" i="21"/>
  <c r="B398" i="21"/>
  <c r="B393" i="21"/>
  <c r="B394" i="21"/>
  <c r="B387" i="21"/>
  <c r="B386" i="21"/>
  <c r="B388" i="21"/>
  <c r="B384" i="21"/>
  <c r="B385" i="21"/>
  <c r="B380" i="21"/>
  <c r="B381" i="21"/>
  <c r="B383" i="21"/>
  <c r="B382" i="21"/>
  <c r="B395" i="21"/>
  <c r="B397" i="21"/>
  <c r="B391" i="21"/>
  <c r="B390" i="21"/>
  <c r="B389" i="21"/>
  <c r="B392" i="21"/>
  <c r="B396" i="21"/>
  <c r="B365" i="21"/>
  <c r="B369" i="21"/>
  <c r="B367" i="21"/>
  <c r="B366" i="21"/>
  <c r="B370" i="21"/>
  <c r="B368" i="21"/>
  <c r="B373" i="21"/>
  <c r="B371" i="21"/>
  <c r="B378" i="21"/>
  <c r="B377" i="21"/>
  <c r="B372" i="21"/>
  <c r="B376" i="21"/>
  <c r="B374" i="21"/>
  <c r="B375" i="21"/>
  <c r="B379" i="21"/>
  <c r="B352" i="21"/>
  <c r="B354" i="21"/>
  <c r="B364" i="21"/>
  <c r="B356" i="21"/>
  <c r="B359" i="21"/>
  <c r="B362" i="21"/>
  <c r="B358" i="21"/>
  <c r="B360" i="21"/>
  <c r="B361" i="21"/>
  <c r="B357" i="21"/>
  <c r="B363" i="21"/>
  <c r="B355" i="21"/>
  <c r="B353" i="21"/>
  <c r="B345" i="21"/>
  <c r="B343" i="21"/>
  <c r="B350" i="21"/>
  <c r="B351" i="21"/>
  <c r="B344" i="21"/>
  <c r="B349" i="21"/>
  <c r="B346" i="21"/>
  <c r="B347" i="21"/>
  <c r="B342" i="21"/>
  <c r="B348" i="21"/>
  <c r="B332" i="21"/>
  <c r="B341" i="21"/>
  <c r="B339" i="21"/>
  <c r="B340" i="21"/>
  <c r="B338" i="21"/>
  <c r="B334" i="21"/>
  <c r="B335" i="21"/>
  <c r="B333" i="21"/>
  <c r="B336" i="21"/>
  <c r="B337" i="21"/>
  <c r="B331" i="21"/>
  <c r="B327" i="21"/>
  <c r="B328" i="21"/>
  <c r="B329" i="21"/>
  <c r="B330" i="21"/>
  <c r="B326" i="21"/>
  <c r="B325" i="21"/>
  <c r="B318" i="21"/>
  <c r="B319" i="21"/>
  <c r="B317" i="21"/>
  <c r="B316" i="21"/>
  <c r="B315" i="21"/>
  <c r="B322" i="21"/>
  <c r="B323" i="21"/>
  <c r="B320" i="21"/>
  <c r="B321" i="21"/>
  <c r="B324" i="21"/>
  <c r="B308" i="21"/>
  <c r="B310" i="21"/>
  <c r="B309" i="21"/>
  <c r="B311" i="21"/>
  <c r="B312" i="21"/>
  <c r="B313" i="21"/>
  <c r="B314" i="21"/>
  <c r="B304" i="21"/>
  <c r="B302" i="21"/>
  <c r="B307" i="21"/>
  <c r="B305" i="21"/>
  <c r="B306" i="21"/>
  <c r="B300" i="21"/>
  <c r="B301" i="21"/>
  <c r="B303" i="21"/>
  <c r="B298" i="21"/>
  <c r="B295" i="21"/>
  <c r="B296" i="21"/>
  <c r="B297" i="21"/>
  <c r="B299" i="21"/>
  <c r="B278" i="21"/>
  <c r="B277" i="21"/>
  <c r="B291" i="21"/>
  <c r="B292" i="21"/>
  <c r="B286" i="21"/>
  <c r="B288" i="21"/>
  <c r="B279" i="21"/>
  <c r="B293" i="21"/>
  <c r="B275" i="21"/>
  <c r="B276" i="21"/>
  <c r="B273" i="21"/>
  <c r="B274" i="21"/>
  <c r="B287" i="21"/>
  <c r="B294" i="21"/>
  <c r="B282" i="21"/>
  <c r="B285" i="21"/>
  <c r="B283" i="21"/>
  <c r="B284" i="21"/>
  <c r="B280" i="21"/>
  <c r="B281" i="21"/>
  <c r="B289" i="21"/>
  <c r="B290" i="21"/>
  <c r="B272" i="21"/>
  <c r="B270" i="21"/>
  <c r="B268" i="21"/>
  <c r="B269" i="21"/>
  <c r="B265" i="21"/>
  <c r="B260" i="21"/>
  <c r="B263" i="21"/>
  <c r="B262" i="21"/>
  <c r="B271" i="21"/>
  <c r="B267" i="21"/>
  <c r="B264" i="21"/>
  <c r="B261" i="21"/>
  <c r="B266" i="21"/>
  <c r="B259" i="21"/>
  <c r="B252" i="21"/>
  <c r="B258" i="21"/>
  <c r="B253" i="21"/>
  <c r="B256" i="21"/>
  <c r="B254" i="21"/>
  <c r="B257" i="21"/>
  <c r="B255" i="21"/>
  <c r="B250" i="21"/>
  <c r="B251" i="21"/>
  <c r="B248" i="21"/>
  <c r="B249" i="21"/>
  <c r="B246" i="21"/>
  <c r="B244" i="21"/>
  <c r="B245" i="21"/>
  <c r="B247" i="21"/>
  <c r="B235" i="21"/>
  <c r="B241" i="21"/>
  <c r="B240" i="21"/>
  <c r="B237" i="21"/>
  <c r="B238" i="21"/>
  <c r="B242" i="21"/>
  <c r="B239" i="21"/>
  <c r="B243" i="21"/>
  <c r="B236" i="21"/>
  <c r="B234" i="21"/>
  <c r="B229" i="21"/>
  <c r="B226" i="21"/>
  <c r="B233" i="21"/>
  <c r="B225" i="21"/>
  <c r="B227" i="21"/>
  <c r="B228" i="21"/>
  <c r="B232" i="21"/>
  <c r="B231" i="21"/>
  <c r="B230" i="21"/>
  <c r="B207" i="21"/>
  <c r="B206" i="21"/>
  <c r="B205" i="21"/>
  <c r="B214" i="21"/>
  <c r="B216" i="21"/>
  <c r="B215" i="21"/>
  <c r="B208" i="21"/>
  <c r="B209" i="21"/>
  <c r="B224" i="21"/>
  <c r="B204" i="21"/>
  <c r="B223" i="21"/>
  <c r="B222" i="21"/>
  <c r="B220" i="21"/>
  <c r="B210" i="21"/>
  <c r="B218" i="21"/>
  <c r="B213" i="21"/>
  <c r="B211" i="21"/>
  <c r="B217" i="21"/>
  <c r="B212" i="21"/>
  <c r="B219" i="21"/>
  <c r="B221" i="21"/>
  <c r="B203" i="21"/>
  <c r="B198" i="21"/>
  <c r="B202" i="21"/>
  <c r="B199" i="21"/>
  <c r="B201" i="21"/>
  <c r="B200" i="21"/>
  <c r="B195" i="21"/>
  <c r="B192" i="21"/>
  <c r="B197" i="21"/>
  <c r="B194" i="21"/>
  <c r="B193" i="21"/>
  <c r="B196" i="21"/>
  <c r="B187" i="21"/>
  <c r="B188" i="21"/>
  <c r="B191" i="21"/>
  <c r="B189" i="21"/>
  <c r="B190" i="21"/>
  <c r="B185" i="21"/>
  <c r="B181" i="21"/>
  <c r="B183" i="21"/>
  <c r="B179" i="21"/>
  <c r="B184" i="21"/>
  <c r="B177" i="21"/>
  <c r="B182" i="21"/>
  <c r="B178" i="21"/>
  <c r="B180" i="21"/>
  <c r="B186" i="21"/>
  <c r="B174" i="21"/>
  <c r="B176" i="21"/>
  <c r="B172" i="21"/>
  <c r="B173" i="21"/>
  <c r="B168" i="21"/>
  <c r="B171" i="21"/>
  <c r="B166" i="21"/>
  <c r="B167" i="21"/>
  <c r="B169" i="21"/>
  <c r="B170" i="21"/>
  <c r="B175" i="21"/>
  <c r="B165" i="21"/>
  <c r="B162" i="21"/>
  <c r="B164" i="21"/>
  <c r="B163" i="21"/>
  <c r="B161" i="21"/>
  <c r="B160" i="21"/>
  <c r="B159" i="21"/>
  <c r="B158" i="21"/>
  <c r="B157" i="21"/>
  <c r="B155" i="21"/>
  <c r="B156" i="21"/>
  <c r="B151" i="21"/>
  <c r="B141" i="21"/>
  <c r="B143" i="21"/>
  <c r="B154" i="21"/>
  <c r="B142" i="21"/>
  <c r="B144" i="21"/>
  <c r="B150" i="21"/>
  <c r="B149" i="21"/>
  <c r="B145" i="21"/>
  <c r="B140" i="21"/>
  <c r="B139" i="21"/>
  <c r="B147" i="21"/>
  <c r="B148" i="21"/>
  <c r="B138" i="21"/>
  <c r="B153" i="21"/>
  <c r="B152" i="21"/>
  <c r="B137" i="21"/>
  <c r="B146" i="21"/>
  <c r="B131" i="21"/>
  <c r="B124" i="21"/>
  <c r="B120" i="21"/>
  <c r="B121" i="21"/>
  <c r="B136" i="21"/>
  <c r="B133" i="21"/>
  <c r="B134" i="21"/>
  <c r="B135" i="21"/>
  <c r="B123" i="21"/>
  <c r="B122" i="21"/>
  <c r="B125" i="21"/>
  <c r="B126" i="21"/>
  <c r="B130" i="21"/>
  <c r="B128" i="21"/>
  <c r="B127" i="21"/>
  <c r="B132" i="21"/>
  <c r="B129" i="21"/>
  <c r="B118" i="21"/>
  <c r="B117" i="21"/>
  <c r="B115" i="21"/>
  <c r="B108" i="21"/>
  <c r="B116" i="21"/>
  <c r="B113" i="21"/>
  <c r="B105" i="21"/>
  <c r="B109" i="21"/>
  <c r="B110" i="21"/>
  <c r="B107" i="21"/>
  <c r="B106" i="21"/>
  <c r="B112" i="21"/>
  <c r="B119" i="21"/>
  <c r="B111" i="21"/>
  <c r="B114" i="21"/>
  <c r="B104" i="21"/>
  <c r="B100" i="21"/>
  <c r="B102" i="21"/>
  <c r="B101" i="21"/>
  <c r="B99" i="21"/>
  <c r="B103" i="21"/>
  <c r="B95" i="21"/>
  <c r="B94" i="21"/>
  <c r="B91" i="21"/>
  <c r="B92" i="21"/>
  <c r="B98" i="21"/>
  <c r="B97" i="21"/>
  <c r="B96" i="21"/>
  <c r="B93" i="21"/>
  <c r="B87" i="21"/>
  <c r="B79" i="21"/>
  <c r="B84" i="21"/>
  <c r="B85" i="21"/>
  <c r="B82" i="21"/>
  <c r="B83" i="21"/>
  <c r="B81" i="21"/>
  <c r="B80" i="21"/>
  <c r="B86" i="21"/>
  <c r="B88" i="21"/>
  <c r="B90" i="21"/>
  <c r="B89" i="21"/>
  <c r="B78" i="21"/>
  <c r="B64" i="21"/>
  <c r="B65" i="21"/>
  <c r="B67" i="21"/>
  <c r="B69" i="21"/>
  <c r="B68" i="21"/>
  <c r="B77" i="21"/>
  <c r="B74" i="21"/>
  <c r="B76" i="21"/>
  <c r="B75" i="21"/>
  <c r="B73" i="21"/>
  <c r="B72" i="21"/>
  <c r="B66" i="21"/>
  <c r="B70" i="21"/>
  <c r="B71" i="21"/>
  <c r="B63" i="21"/>
  <c r="B52" i="21"/>
  <c r="B62" i="21"/>
  <c r="B59" i="21"/>
  <c r="B61" i="21"/>
  <c r="B58" i="21"/>
  <c r="B57" i="21"/>
  <c r="B60" i="21"/>
  <c r="B55" i="21"/>
  <c r="B54" i="21"/>
  <c r="B53" i="21"/>
  <c r="B56" i="21"/>
  <c r="B51" i="21"/>
  <c r="B48" i="21"/>
  <c r="B49" i="21"/>
  <c r="B47" i="21"/>
  <c r="B46" i="21"/>
  <c r="B45" i="21"/>
  <c r="B50" i="21"/>
  <c r="B41" i="21"/>
  <c r="B39" i="21"/>
  <c r="B44" i="21"/>
  <c r="B42" i="21"/>
  <c r="B40" i="21"/>
  <c r="B43" i="21"/>
  <c r="B31" i="21"/>
  <c r="B30" i="21"/>
  <c r="B32" i="21"/>
  <c r="B34" i="21"/>
  <c r="B35" i="21"/>
  <c r="B36" i="21"/>
  <c r="B33" i="21"/>
  <c r="B28" i="21"/>
  <c r="B29" i="21"/>
  <c r="B38" i="21"/>
  <c r="B37" i="21"/>
  <c r="B21" i="21"/>
  <c r="B20" i="21"/>
  <c r="B23" i="21"/>
  <c r="B26" i="21"/>
  <c r="B25" i="21"/>
  <c r="B27" i="21"/>
  <c r="B22" i="21"/>
  <c r="B24" i="21"/>
  <c r="B19" i="21"/>
  <c r="B16" i="21"/>
  <c r="B15" i="21"/>
  <c r="B18" i="21"/>
  <c r="B17" i="21"/>
  <c r="B14" i="21"/>
  <c r="B13" i="21"/>
  <c r="B11" i="21"/>
  <c r="B12" i="21"/>
  <c r="M1851" i="21"/>
  <c r="M1860" i="21"/>
  <c r="M1858" i="21"/>
  <c r="M1859" i="21"/>
  <c r="M1862" i="21"/>
  <c r="M1863" i="21"/>
  <c r="M1857" i="21"/>
  <c r="M1861" i="21"/>
  <c r="M1864" i="21"/>
  <c r="M1868" i="21"/>
  <c r="M1865" i="21"/>
  <c r="M1866" i="21"/>
  <c r="M1867" i="21"/>
  <c r="M1883" i="21"/>
  <c r="M1882" i="21"/>
  <c r="M1884" i="21"/>
  <c r="M1881" i="21"/>
  <c r="M1885" i="21"/>
  <c r="M1876" i="21"/>
  <c r="M1875" i="21"/>
  <c r="M1872" i="21"/>
  <c r="M1873" i="21"/>
  <c r="M1871" i="21"/>
  <c r="M1869" i="21"/>
  <c r="M1874" i="21"/>
  <c r="M1879" i="21"/>
  <c r="M1880" i="21"/>
  <c r="M1877" i="21"/>
  <c r="M1870" i="21"/>
  <c r="O1851" i="21"/>
  <c r="O1860" i="21"/>
  <c r="O1858" i="21"/>
  <c r="O1859" i="21"/>
  <c r="O1862" i="21"/>
  <c r="O1863" i="21"/>
  <c r="O1857" i="21"/>
  <c r="O1861" i="21"/>
  <c r="O1864" i="21"/>
  <c r="O1868" i="21"/>
  <c r="O1865" i="21"/>
  <c r="O1866" i="21"/>
  <c r="O1867" i="21"/>
  <c r="O1883" i="21"/>
  <c r="O1882" i="21"/>
  <c r="O1884" i="21"/>
  <c r="O1881" i="21"/>
  <c r="O1885" i="21"/>
  <c r="O1876" i="21"/>
  <c r="O1875" i="21"/>
  <c r="O1872" i="21"/>
  <c r="O1873" i="21"/>
  <c r="O1871" i="21"/>
  <c r="O1869" i="21"/>
  <c r="O1874" i="21"/>
  <c r="O1879" i="21"/>
  <c r="O1880" i="21"/>
  <c r="O1877" i="21"/>
  <c r="O1870" i="21"/>
  <c r="P1851" i="21"/>
  <c r="P1860" i="21"/>
  <c r="P1858" i="21"/>
  <c r="P1859" i="21"/>
  <c r="P1862" i="21"/>
  <c r="P1863" i="21"/>
  <c r="P1857" i="21"/>
  <c r="P1861" i="21"/>
  <c r="P1864" i="21"/>
  <c r="P1868" i="21"/>
  <c r="P1865" i="21"/>
  <c r="P1866" i="21"/>
  <c r="P1867" i="21"/>
  <c r="P1883" i="21"/>
  <c r="P1882" i="21"/>
  <c r="P1884" i="21"/>
  <c r="P1881" i="21"/>
  <c r="P1885" i="21"/>
  <c r="P1876" i="21"/>
  <c r="P1875" i="21"/>
  <c r="P1872" i="21"/>
  <c r="P1873" i="21"/>
  <c r="P1871" i="21"/>
  <c r="P1869" i="21"/>
  <c r="P1874" i="21"/>
  <c r="P1879" i="21"/>
  <c r="P1880" i="21"/>
  <c r="P1877" i="21"/>
  <c r="P1870" i="21"/>
  <c r="Q1851" i="21"/>
  <c r="Q1860" i="21"/>
  <c r="Q1858" i="21"/>
  <c r="Q1859" i="21"/>
  <c r="Q1862" i="21"/>
  <c r="Q1863" i="21"/>
  <c r="Q1857" i="21"/>
  <c r="Q1861" i="21"/>
  <c r="Q1864" i="21"/>
  <c r="Q1868" i="21"/>
  <c r="Q1865" i="21"/>
  <c r="Q1866" i="21"/>
  <c r="Q1867" i="21"/>
  <c r="Q1883" i="21"/>
  <c r="Q1882" i="21"/>
  <c r="Q1884" i="21"/>
  <c r="Q1881" i="21"/>
  <c r="Q1885" i="21"/>
  <c r="Q1876" i="21"/>
  <c r="Q1875" i="21"/>
  <c r="Q1872" i="21"/>
  <c r="Q1873" i="21"/>
  <c r="Q1871" i="21"/>
  <c r="Q1869" i="21"/>
  <c r="Q1874" i="21"/>
  <c r="Q1879" i="21"/>
  <c r="Q1880" i="21"/>
  <c r="Q1877" i="21"/>
  <c r="Q1870" i="21"/>
  <c r="M1565" i="21"/>
  <c r="M1569" i="21"/>
  <c r="M1571" i="21"/>
  <c r="M1570" i="21"/>
  <c r="M1573" i="21"/>
  <c r="M1572" i="21"/>
  <c r="M1564" i="21"/>
  <c r="M1567" i="21"/>
  <c r="M1568" i="21"/>
  <c r="M1566" i="21"/>
  <c r="M1574" i="21"/>
  <c r="M1578" i="21"/>
  <c r="M1580" i="21"/>
  <c r="M1575" i="21"/>
  <c r="M1577" i="21"/>
  <c r="M1579" i="21"/>
  <c r="M1576" i="21"/>
  <c r="M1586" i="21"/>
  <c r="M1588" i="21"/>
  <c r="M1587" i="21"/>
  <c r="M1584" i="21"/>
  <c r="M1582" i="21"/>
  <c r="M1583" i="21"/>
  <c r="M1581" i="21"/>
  <c r="M1585" i="21"/>
  <c r="M1590" i="21"/>
  <c r="M1595" i="21"/>
  <c r="M1594" i="21"/>
  <c r="M1593" i="21"/>
  <c r="M1592" i="21"/>
  <c r="M1591" i="21"/>
  <c r="M1589" i="21"/>
  <c r="M1613" i="21"/>
  <c r="M1611" i="21"/>
  <c r="M1612" i="21"/>
  <c r="M1609" i="21"/>
  <c r="M1610" i="21"/>
  <c r="M1614" i="21"/>
  <c r="M1608" i="21"/>
  <c r="M1601" i="21"/>
  <c r="M1599" i="21"/>
  <c r="M1600" i="21"/>
  <c r="M1606" i="21"/>
  <c r="M1607" i="21"/>
  <c r="M1596" i="21"/>
  <c r="M1605" i="21"/>
  <c r="M1604" i="21"/>
  <c r="M1602" i="21"/>
  <c r="M1603" i="21"/>
  <c r="M1598" i="21"/>
  <c r="M1597" i="21"/>
  <c r="M1623" i="21"/>
  <c r="M1632" i="21"/>
  <c r="M1633" i="21"/>
  <c r="M1627" i="21"/>
  <c r="M1630" i="21"/>
  <c r="M1629" i="21"/>
  <c r="M1622" i="21"/>
  <c r="M1626" i="21"/>
  <c r="M1625" i="21"/>
  <c r="M1616" i="21"/>
  <c r="M1620" i="21"/>
  <c r="M1619" i="21"/>
  <c r="M1617" i="21"/>
  <c r="M1618" i="21"/>
  <c r="M1628" i="21"/>
  <c r="M1631" i="21"/>
  <c r="M1624" i="21"/>
  <c r="M1621" i="21"/>
  <c r="M1638" i="21"/>
  <c r="M1640" i="21"/>
  <c r="M1639" i="21"/>
  <c r="M1641" i="21"/>
  <c r="M1636" i="21"/>
  <c r="M1635" i="21"/>
  <c r="M1645" i="21"/>
  <c r="M1644" i="21"/>
  <c r="M1634" i="21"/>
  <c r="M1646" i="21"/>
  <c r="M1642" i="21"/>
  <c r="M1637" i="21"/>
  <c r="M1643" i="21"/>
  <c r="M1657" i="21"/>
  <c r="M1650" i="21"/>
  <c r="M1653" i="21"/>
  <c r="M1651" i="21"/>
  <c r="M1656" i="21"/>
  <c r="M1655" i="21"/>
  <c r="M1652" i="21"/>
  <c r="M1654" i="21"/>
  <c r="M1647" i="21"/>
  <c r="M1648" i="21"/>
  <c r="M1649" i="21"/>
  <c r="M1664" i="21"/>
  <c r="M1663" i="21"/>
  <c r="M1662" i="21"/>
  <c r="M1661" i="21"/>
  <c r="M1667" i="21"/>
  <c r="M1669" i="21"/>
  <c r="M1668" i="21"/>
  <c r="M1659" i="21"/>
  <c r="M1658" i="21"/>
  <c r="M1660" i="21"/>
  <c r="M1666" i="21"/>
  <c r="M1665" i="21"/>
  <c r="M1676" i="21"/>
  <c r="M1682" i="21"/>
  <c r="M1675" i="21"/>
  <c r="M1684" i="21"/>
  <c r="M1683" i="21"/>
  <c r="M1670" i="21"/>
  <c r="M1678" i="21"/>
  <c r="M1681" i="21"/>
  <c r="M1680" i="21"/>
  <c r="M1679" i="21"/>
  <c r="M1677" i="21"/>
  <c r="M1671" i="21"/>
  <c r="M1674" i="21"/>
  <c r="M1673" i="21"/>
  <c r="M1672" i="21"/>
  <c r="M1694" i="21"/>
  <c r="M1689" i="21"/>
  <c r="M1688" i="21"/>
  <c r="M1695" i="21"/>
  <c r="M1692" i="21"/>
  <c r="M1693" i="21"/>
  <c r="M1691" i="21"/>
  <c r="M1685" i="21"/>
  <c r="M1686" i="21"/>
  <c r="M1690" i="21"/>
  <c r="M1687" i="21"/>
  <c r="M1696" i="21"/>
  <c r="M1701" i="21"/>
  <c r="M1697" i="21"/>
  <c r="M1710" i="21"/>
  <c r="M1711" i="21"/>
  <c r="M1698" i="21"/>
  <c r="M1699" i="21"/>
  <c r="M1718" i="21"/>
  <c r="M1719" i="21"/>
  <c r="M1700" i="21"/>
  <c r="M1703" i="21"/>
  <c r="M1702" i="21"/>
  <c r="M1714" i="21"/>
  <c r="M1709" i="21"/>
  <c r="M1704" i="21"/>
  <c r="M1705" i="21"/>
  <c r="M1716" i="21"/>
  <c r="M1715" i="21"/>
  <c r="M1712" i="21"/>
  <c r="M1717" i="21"/>
  <c r="M1707" i="21"/>
  <c r="M1713" i="21"/>
  <c r="M1708" i="21"/>
  <c r="M1706" i="21"/>
  <c r="M1721" i="21"/>
  <c r="M1723" i="21"/>
  <c r="M1724" i="21"/>
  <c r="M1725" i="21"/>
  <c r="M1726" i="21"/>
  <c r="M1722" i="21"/>
  <c r="M1720" i="21"/>
  <c r="M1745" i="21"/>
  <c r="M1744" i="21"/>
  <c r="M1730" i="21"/>
  <c r="M1732" i="21"/>
  <c r="M1731" i="21"/>
  <c r="M1733" i="21"/>
  <c r="M1734" i="21"/>
  <c r="M1727" i="21"/>
  <c r="M1728" i="21"/>
  <c r="M1739" i="21"/>
  <c r="M1740" i="21"/>
  <c r="M1736" i="21"/>
  <c r="M1741" i="21"/>
  <c r="M1742" i="21"/>
  <c r="M1738" i="21"/>
  <c r="M1737" i="21"/>
  <c r="M1729" i="21"/>
  <c r="M1743" i="21"/>
  <c r="M1735" i="21"/>
  <c r="M1753" i="21"/>
  <c r="M1748" i="21"/>
  <c r="M1747" i="21"/>
  <c r="M1746" i="21"/>
  <c r="M1749" i="21"/>
  <c r="M1754" i="21"/>
  <c r="M1751" i="21"/>
  <c r="M1750" i="21"/>
  <c r="M1752" i="21"/>
  <c r="M1755" i="21"/>
  <c r="M1764" i="21"/>
  <c r="M1778" i="21"/>
  <c r="M1761" i="21"/>
  <c r="M1767" i="21"/>
  <c r="M1776" i="21"/>
  <c r="M1765" i="21"/>
  <c r="M1762" i="21"/>
  <c r="M1763" i="21"/>
  <c r="M1766" i="21"/>
  <c r="M1768" i="21"/>
  <c r="M1777" i="21"/>
  <c r="M1775" i="21"/>
  <c r="M1770" i="21"/>
  <c r="M1771" i="21"/>
  <c r="M1774" i="21"/>
  <c r="M1772" i="21"/>
  <c r="M1773" i="21"/>
  <c r="M1769" i="21"/>
  <c r="M1756" i="21"/>
  <c r="M1757" i="21"/>
  <c r="M1758" i="21"/>
  <c r="M1760" i="21"/>
  <c r="M1759" i="21"/>
  <c r="M1791" i="21"/>
  <c r="M1788" i="21"/>
  <c r="M1787" i="21"/>
  <c r="M1789" i="21"/>
  <c r="M1790" i="21"/>
  <c r="M1792" i="21"/>
  <c r="M1780" i="21"/>
  <c r="M1781" i="21"/>
  <c r="M1782" i="21"/>
  <c r="M1779" i="21"/>
  <c r="M1785" i="21"/>
  <c r="M1783" i="21"/>
  <c r="M1784" i="21"/>
  <c r="M1786" i="21"/>
  <c r="M1795" i="21"/>
  <c r="M1794" i="21"/>
  <c r="M1797" i="21"/>
  <c r="M1796" i="21"/>
  <c r="M1798" i="21"/>
  <c r="M1801" i="21"/>
  <c r="M1803" i="21"/>
  <c r="M1800" i="21"/>
  <c r="M1793" i="21"/>
  <c r="M1802" i="21"/>
  <c r="M1804" i="21"/>
  <c r="M1805" i="21"/>
  <c r="M1799" i="21"/>
  <c r="M1823" i="21"/>
  <c r="M1818" i="21"/>
  <c r="M1819" i="21"/>
  <c r="M1820" i="21"/>
  <c r="M1821" i="21"/>
  <c r="M1822" i="21"/>
  <c r="M1812" i="21"/>
  <c r="M1806" i="21"/>
  <c r="M1807" i="21"/>
  <c r="M1808" i="21"/>
  <c r="M1809" i="21"/>
  <c r="M1813" i="21"/>
  <c r="M1814" i="21"/>
  <c r="M1816" i="21"/>
  <c r="M1817" i="21"/>
  <c r="M1815" i="21"/>
  <c r="M1810" i="21"/>
  <c r="M1811" i="21"/>
  <c r="M1834" i="21"/>
  <c r="M1824" i="21"/>
  <c r="M1827" i="21"/>
  <c r="M1830" i="21"/>
  <c r="M1828" i="21"/>
  <c r="M1829" i="21"/>
  <c r="M1825" i="21"/>
  <c r="M1832" i="21"/>
  <c r="M1831" i="21"/>
  <c r="M1833" i="21"/>
  <c r="M1826" i="21"/>
  <c r="M1835" i="21"/>
  <c r="M1848" i="21"/>
  <c r="M1838" i="21"/>
  <c r="M1836" i="21"/>
  <c r="M1847" i="21"/>
  <c r="M1846" i="21"/>
  <c r="M1844" i="21"/>
  <c r="M1845" i="21"/>
  <c r="M1842" i="21"/>
  <c r="M1843" i="21"/>
  <c r="M1837" i="21"/>
  <c r="M1839" i="21"/>
  <c r="M1840" i="21"/>
  <c r="M1841" i="21"/>
  <c r="M1849" i="21"/>
  <c r="M1850" i="21"/>
  <c r="M1852" i="21"/>
  <c r="M1853" i="21"/>
  <c r="M1855" i="21"/>
  <c r="M1854" i="21"/>
  <c r="M1856" i="21"/>
  <c r="O1565" i="21"/>
  <c r="O1569" i="21"/>
  <c r="O1571" i="21"/>
  <c r="O1570" i="21"/>
  <c r="O1573" i="21"/>
  <c r="O1572" i="21"/>
  <c r="O1564" i="21"/>
  <c r="O1567" i="21"/>
  <c r="O1568" i="21"/>
  <c r="O1566" i="21"/>
  <c r="O1574" i="21"/>
  <c r="O1578" i="21"/>
  <c r="O1580" i="21"/>
  <c r="O1575" i="21"/>
  <c r="O1577" i="21"/>
  <c r="O1579" i="21"/>
  <c r="O1576" i="21"/>
  <c r="O1586" i="21"/>
  <c r="O1588" i="21"/>
  <c r="O1587" i="21"/>
  <c r="O1584" i="21"/>
  <c r="O1582" i="21"/>
  <c r="O1583" i="21"/>
  <c r="O1581" i="21"/>
  <c r="O1585" i="21"/>
  <c r="O1590" i="21"/>
  <c r="O1595" i="21"/>
  <c r="O1594" i="21"/>
  <c r="O1593" i="21"/>
  <c r="O1592" i="21"/>
  <c r="O1591" i="21"/>
  <c r="O1589" i="21"/>
  <c r="O1613" i="21"/>
  <c r="O1611" i="21"/>
  <c r="O1612" i="21"/>
  <c r="O1609" i="21"/>
  <c r="O1610" i="21"/>
  <c r="O1614" i="21"/>
  <c r="O1608" i="21"/>
  <c r="O1601" i="21"/>
  <c r="O1599" i="21"/>
  <c r="O1600" i="21"/>
  <c r="O1606" i="21"/>
  <c r="O1607" i="21"/>
  <c r="O1596" i="21"/>
  <c r="O1605" i="21"/>
  <c r="O1604" i="21"/>
  <c r="O1602" i="21"/>
  <c r="O1603" i="21"/>
  <c r="O1598" i="21"/>
  <c r="O1597" i="21"/>
  <c r="O1623" i="21"/>
  <c r="O1632" i="21"/>
  <c r="O1633" i="21"/>
  <c r="O1627" i="21"/>
  <c r="O1630" i="21"/>
  <c r="O1629" i="21"/>
  <c r="O1622" i="21"/>
  <c r="O1626" i="21"/>
  <c r="O1625" i="21"/>
  <c r="O1616" i="21"/>
  <c r="O1620" i="21"/>
  <c r="O1619" i="21"/>
  <c r="O1617" i="21"/>
  <c r="O1618" i="21"/>
  <c r="O1628" i="21"/>
  <c r="O1631" i="21"/>
  <c r="O1624" i="21"/>
  <c r="O1621" i="21"/>
  <c r="O1638" i="21"/>
  <c r="O1640" i="21"/>
  <c r="O1639" i="21"/>
  <c r="O1641" i="21"/>
  <c r="O1636" i="21"/>
  <c r="O1635" i="21"/>
  <c r="O1645" i="21"/>
  <c r="O1644" i="21"/>
  <c r="O1634" i="21"/>
  <c r="O1646" i="21"/>
  <c r="O1642" i="21"/>
  <c r="O1637" i="21"/>
  <c r="O1643" i="21"/>
  <c r="O1657" i="21"/>
  <c r="O1650" i="21"/>
  <c r="O1653" i="21"/>
  <c r="O1651" i="21"/>
  <c r="O1656" i="21"/>
  <c r="O1655" i="21"/>
  <c r="O1652" i="21"/>
  <c r="O1654" i="21"/>
  <c r="O1647" i="21"/>
  <c r="O1648" i="21"/>
  <c r="O1649" i="21"/>
  <c r="O1664" i="21"/>
  <c r="O1663" i="21"/>
  <c r="O1662" i="21"/>
  <c r="O1661" i="21"/>
  <c r="O1667" i="21"/>
  <c r="O1669" i="21"/>
  <c r="O1668" i="21"/>
  <c r="O1659" i="21"/>
  <c r="O1658" i="21"/>
  <c r="O1660" i="21"/>
  <c r="O1666" i="21"/>
  <c r="O1665" i="21"/>
  <c r="O1676" i="21"/>
  <c r="O1682" i="21"/>
  <c r="O1675" i="21"/>
  <c r="O1684" i="21"/>
  <c r="O1683" i="21"/>
  <c r="O1670" i="21"/>
  <c r="O1678" i="21"/>
  <c r="O1681" i="21"/>
  <c r="O1680" i="21"/>
  <c r="O1679" i="21"/>
  <c r="O1677" i="21"/>
  <c r="O1671" i="21"/>
  <c r="O1674" i="21"/>
  <c r="O1673" i="21"/>
  <c r="O1672" i="21"/>
  <c r="O1694" i="21"/>
  <c r="O1689" i="21"/>
  <c r="O1688" i="21"/>
  <c r="O1695" i="21"/>
  <c r="O1692" i="21"/>
  <c r="O1693" i="21"/>
  <c r="O1691" i="21"/>
  <c r="O1685" i="21"/>
  <c r="O1686" i="21"/>
  <c r="O1690" i="21"/>
  <c r="O1687" i="21"/>
  <c r="O1696" i="21"/>
  <c r="O1701" i="21"/>
  <c r="O1697" i="21"/>
  <c r="O1710" i="21"/>
  <c r="O1711" i="21"/>
  <c r="O1698" i="21"/>
  <c r="O1699" i="21"/>
  <c r="O1718" i="21"/>
  <c r="O1719" i="21"/>
  <c r="O1700" i="21"/>
  <c r="O1703" i="21"/>
  <c r="O1702" i="21"/>
  <c r="O1714" i="21"/>
  <c r="O1709" i="21"/>
  <c r="O1704" i="21"/>
  <c r="O1705" i="21"/>
  <c r="O1716" i="21"/>
  <c r="O1715" i="21"/>
  <c r="O1712" i="21"/>
  <c r="O1717" i="21"/>
  <c r="O1707" i="21"/>
  <c r="O1713" i="21"/>
  <c r="O1708" i="21"/>
  <c r="O1706" i="21"/>
  <c r="O1721" i="21"/>
  <c r="O1723" i="21"/>
  <c r="O1724" i="21"/>
  <c r="O1725" i="21"/>
  <c r="O1726" i="21"/>
  <c r="O1722" i="21"/>
  <c r="O1720" i="21"/>
  <c r="O1745" i="21"/>
  <c r="O1744" i="21"/>
  <c r="O1730" i="21"/>
  <c r="O1732" i="21"/>
  <c r="O1731" i="21"/>
  <c r="O1733" i="21"/>
  <c r="O1734" i="21"/>
  <c r="O1727" i="21"/>
  <c r="O1728" i="21"/>
  <c r="O1739" i="21"/>
  <c r="O1740" i="21"/>
  <c r="O1736" i="21"/>
  <c r="O1741" i="21"/>
  <c r="O1742" i="21"/>
  <c r="O1738" i="21"/>
  <c r="O1737" i="21"/>
  <c r="O1729" i="21"/>
  <c r="O1743" i="21"/>
  <c r="O1735" i="21"/>
  <c r="O1753" i="21"/>
  <c r="O1748" i="21"/>
  <c r="O1747" i="21"/>
  <c r="O1746" i="21"/>
  <c r="O1749" i="21"/>
  <c r="O1754" i="21"/>
  <c r="O1751" i="21"/>
  <c r="O1750" i="21"/>
  <c r="O1752" i="21"/>
  <c r="O1755" i="21"/>
  <c r="O1764" i="21"/>
  <c r="O1778" i="21"/>
  <c r="O1761" i="21"/>
  <c r="O1767" i="21"/>
  <c r="O1776" i="21"/>
  <c r="O1765" i="21"/>
  <c r="O1762" i="21"/>
  <c r="O1763" i="21"/>
  <c r="O1766" i="21"/>
  <c r="O1768" i="21"/>
  <c r="O1777" i="21"/>
  <c r="O1775" i="21"/>
  <c r="O1770" i="21"/>
  <c r="O1771" i="21"/>
  <c r="O1774" i="21"/>
  <c r="O1772" i="21"/>
  <c r="O1773" i="21"/>
  <c r="O1769" i="21"/>
  <c r="O1756" i="21"/>
  <c r="O1757" i="21"/>
  <c r="O1758" i="21"/>
  <c r="O1760" i="21"/>
  <c r="O1759" i="21"/>
  <c r="O1791" i="21"/>
  <c r="O1788" i="21"/>
  <c r="O1787" i="21"/>
  <c r="O1789" i="21"/>
  <c r="O1790" i="21"/>
  <c r="O1792" i="21"/>
  <c r="O1780" i="21"/>
  <c r="O1781" i="21"/>
  <c r="O1782" i="21"/>
  <c r="O1779" i="21"/>
  <c r="O1785" i="21"/>
  <c r="O1783" i="21"/>
  <c r="O1784" i="21"/>
  <c r="O1786" i="21"/>
  <c r="O1795" i="21"/>
  <c r="O1794" i="21"/>
  <c r="O1797" i="21"/>
  <c r="O1796" i="21"/>
  <c r="O1798" i="21"/>
  <c r="O1801" i="21"/>
  <c r="O1803" i="21"/>
  <c r="O1800" i="21"/>
  <c r="O1793" i="21"/>
  <c r="O1802" i="21"/>
  <c r="O1804" i="21"/>
  <c r="O1805" i="21"/>
  <c r="O1799" i="21"/>
  <c r="O1823" i="21"/>
  <c r="O1818" i="21"/>
  <c r="O1819" i="21"/>
  <c r="O1820" i="21"/>
  <c r="O1821" i="21"/>
  <c r="O1822" i="21"/>
  <c r="O1812" i="21"/>
  <c r="O1806" i="21"/>
  <c r="O1807" i="21"/>
  <c r="O1808" i="21"/>
  <c r="O1809" i="21"/>
  <c r="O1813" i="21"/>
  <c r="O1814" i="21"/>
  <c r="O1816" i="21"/>
  <c r="O1817" i="21"/>
  <c r="O1815" i="21"/>
  <c r="O1810" i="21"/>
  <c r="O1811" i="21"/>
  <c r="O1834" i="21"/>
  <c r="O1824" i="21"/>
  <c r="O1827" i="21"/>
  <c r="O1830" i="21"/>
  <c r="O1828" i="21"/>
  <c r="O1829" i="21"/>
  <c r="O1825" i="21"/>
  <c r="O1832" i="21"/>
  <c r="O1831" i="21"/>
  <c r="O1833" i="21"/>
  <c r="O1826" i="21"/>
  <c r="O1835" i="21"/>
  <c r="O1848" i="21"/>
  <c r="O1838" i="21"/>
  <c r="O1836" i="21"/>
  <c r="O1847" i="21"/>
  <c r="O1846" i="21"/>
  <c r="O1844" i="21"/>
  <c r="O1845" i="21"/>
  <c r="O1842" i="21"/>
  <c r="O1843" i="21"/>
  <c r="O1837" i="21"/>
  <c r="O1839" i="21"/>
  <c r="O1840" i="21"/>
  <c r="O1841" i="21"/>
  <c r="O1849" i="21"/>
  <c r="O1850" i="21"/>
  <c r="O1852" i="21"/>
  <c r="O1853" i="21"/>
  <c r="O1855" i="21"/>
  <c r="O1854" i="21"/>
  <c r="O1856" i="21"/>
  <c r="P1565" i="21"/>
  <c r="P1569" i="21"/>
  <c r="P1571" i="21"/>
  <c r="P1570" i="21"/>
  <c r="P1573" i="21"/>
  <c r="P1572" i="21"/>
  <c r="P1564" i="21"/>
  <c r="P1567" i="21"/>
  <c r="P1568" i="21"/>
  <c r="P1566" i="21"/>
  <c r="P1574" i="21"/>
  <c r="P1578" i="21"/>
  <c r="P1580" i="21"/>
  <c r="P1575" i="21"/>
  <c r="P1577" i="21"/>
  <c r="P1579" i="21"/>
  <c r="P1576" i="21"/>
  <c r="P1586" i="21"/>
  <c r="P1588" i="21"/>
  <c r="P1587" i="21"/>
  <c r="P1584" i="21"/>
  <c r="P1582" i="21"/>
  <c r="P1583" i="21"/>
  <c r="P1581" i="21"/>
  <c r="P1585" i="21"/>
  <c r="P1590" i="21"/>
  <c r="P1595" i="21"/>
  <c r="P1594" i="21"/>
  <c r="P1593" i="21"/>
  <c r="P1592" i="21"/>
  <c r="P1591" i="21"/>
  <c r="P1589" i="21"/>
  <c r="P1613" i="21"/>
  <c r="P1611" i="21"/>
  <c r="P1612" i="21"/>
  <c r="P1609" i="21"/>
  <c r="P1610" i="21"/>
  <c r="P1614" i="21"/>
  <c r="P1608" i="21"/>
  <c r="P1601" i="21"/>
  <c r="P1599" i="21"/>
  <c r="P1600" i="21"/>
  <c r="P1606" i="21"/>
  <c r="P1607" i="21"/>
  <c r="P1596" i="21"/>
  <c r="P1605" i="21"/>
  <c r="P1604" i="21"/>
  <c r="P1602" i="21"/>
  <c r="P1603" i="21"/>
  <c r="P1598" i="21"/>
  <c r="P1597" i="21"/>
  <c r="P1623" i="21"/>
  <c r="P1632" i="21"/>
  <c r="P1633" i="21"/>
  <c r="P1627" i="21"/>
  <c r="P1630" i="21"/>
  <c r="P1629" i="21"/>
  <c r="P1622" i="21"/>
  <c r="P1626" i="21"/>
  <c r="P1625" i="21"/>
  <c r="P1616" i="21"/>
  <c r="P1620" i="21"/>
  <c r="P1619" i="21"/>
  <c r="P1617" i="21"/>
  <c r="P1618" i="21"/>
  <c r="P1628" i="21"/>
  <c r="P1631" i="21"/>
  <c r="P1624" i="21"/>
  <c r="P1621" i="21"/>
  <c r="P1638" i="21"/>
  <c r="P1640" i="21"/>
  <c r="P1639" i="21"/>
  <c r="P1641" i="21"/>
  <c r="P1636" i="21"/>
  <c r="P1635" i="21"/>
  <c r="P1645" i="21"/>
  <c r="P1644" i="21"/>
  <c r="P1634" i="21"/>
  <c r="P1646" i="21"/>
  <c r="P1642" i="21"/>
  <c r="P1637" i="21"/>
  <c r="P1643" i="21"/>
  <c r="P1657" i="21"/>
  <c r="P1650" i="21"/>
  <c r="P1653" i="21"/>
  <c r="P1651" i="21"/>
  <c r="P1656" i="21"/>
  <c r="P1655" i="21"/>
  <c r="P1652" i="21"/>
  <c r="P1654" i="21"/>
  <c r="P1647" i="21"/>
  <c r="P1648" i="21"/>
  <c r="P1649" i="21"/>
  <c r="P1664" i="21"/>
  <c r="P1663" i="21"/>
  <c r="P1662" i="21"/>
  <c r="P1661" i="21"/>
  <c r="P1667" i="21"/>
  <c r="P1669" i="21"/>
  <c r="P1668" i="21"/>
  <c r="P1659" i="21"/>
  <c r="P1658" i="21"/>
  <c r="P1660" i="21"/>
  <c r="P1666" i="21"/>
  <c r="P1665" i="21"/>
  <c r="P1676" i="21"/>
  <c r="P1682" i="21"/>
  <c r="P1675" i="21"/>
  <c r="P1684" i="21"/>
  <c r="P1683" i="21"/>
  <c r="P1670" i="21"/>
  <c r="P1678" i="21"/>
  <c r="P1681" i="21"/>
  <c r="P1680" i="21"/>
  <c r="P1679" i="21"/>
  <c r="P1677" i="21"/>
  <c r="P1671" i="21"/>
  <c r="P1674" i="21"/>
  <c r="P1673" i="21"/>
  <c r="P1672" i="21"/>
  <c r="P1694" i="21"/>
  <c r="P1689" i="21"/>
  <c r="P1688" i="21"/>
  <c r="P1695" i="21"/>
  <c r="P1692" i="21"/>
  <c r="P1693" i="21"/>
  <c r="P1691" i="21"/>
  <c r="P1685" i="21"/>
  <c r="P1686" i="21"/>
  <c r="P1690" i="21"/>
  <c r="P1687" i="21"/>
  <c r="P1696" i="21"/>
  <c r="P1701" i="21"/>
  <c r="P1697" i="21"/>
  <c r="P1710" i="21"/>
  <c r="P1711" i="21"/>
  <c r="P1698" i="21"/>
  <c r="P1699" i="21"/>
  <c r="P1718" i="21"/>
  <c r="P1719" i="21"/>
  <c r="P1700" i="21"/>
  <c r="P1703" i="21"/>
  <c r="P1702" i="21"/>
  <c r="P1714" i="21"/>
  <c r="P1709" i="21"/>
  <c r="P1704" i="21"/>
  <c r="P1705" i="21"/>
  <c r="P1716" i="21"/>
  <c r="P1715" i="21"/>
  <c r="P1712" i="21"/>
  <c r="P1717" i="21"/>
  <c r="P1707" i="21"/>
  <c r="P1713" i="21"/>
  <c r="P1708" i="21"/>
  <c r="P1706" i="21"/>
  <c r="P1721" i="21"/>
  <c r="P1723" i="21"/>
  <c r="P1724" i="21"/>
  <c r="P1725" i="21"/>
  <c r="P1726" i="21"/>
  <c r="P1722" i="21"/>
  <c r="P1720" i="21"/>
  <c r="P1745" i="21"/>
  <c r="P1744" i="21"/>
  <c r="P1730" i="21"/>
  <c r="P1732" i="21"/>
  <c r="P1731" i="21"/>
  <c r="P1733" i="21"/>
  <c r="P1734" i="21"/>
  <c r="P1727" i="21"/>
  <c r="P1728" i="21"/>
  <c r="P1739" i="21"/>
  <c r="P1740" i="21"/>
  <c r="P1736" i="21"/>
  <c r="P1741" i="21"/>
  <c r="P1742" i="21"/>
  <c r="P1738" i="21"/>
  <c r="P1737" i="21"/>
  <c r="P1729" i="21"/>
  <c r="P1743" i="21"/>
  <c r="P1735" i="21"/>
  <c r="P1753" i="21"/>
  <c r="P1748" i="21"/>
  <c r="P1747" i="21"/>
  <c r="P1746" i="21"/>
  <c r="P1749" i="21"/>
  <c r="P1754" i="21"/>
  <c r="P1751" i="21"/>
  <c r="P1750" i="21"/>
  <c r="P1752" i="21"/>
  <c r="P1755" i="21"/>
  <c r="P1764" i="21"/>
  <c r="P1778" i="21"/>
  <c r="P1761" i="21"/>
  <c r="P1767" i="21"/>
  <c r="P1776" i="21"/>
  <c r="P1765" i="21"/>
  <c r="P1762" i="21"/>
  <c r="P1763" i="21"/>
  <c r="P1766" i="21"/>
  <c r="P1768" i="21"/>
  <c r="P1777" i="21"/>
  <c r="P1775" i="21"/>
  <c r="P1770" i="21"/>
  <c r="P1771" i="21"/>
  <c r="P1774" i="21"/>
  <c r="P1772" i="21"/>
  <c r="P1773" i="21"/>
  <c r="P1769" i="21"/>
  <c r="P1756" i="21"/>
  <c r="P1757" i="21"/>
  <c r="P1758" i="21"/>
  <c r="P1760" i="21"/>
  <c r="P1759" i="21"/>
  <c r="P1791" i="21"/>
  <c r="P1788" i="21"/>
  <c r="P1787" i="21"/>
  <c r="P1789" i="21"/>
  <c r="P1790" i="21"/>
  <c r="P1792" i="21"/>
  <c r="P1780" i="21"/>
  <c r="P1781" i="21"/>
  <c r="P1782" i="21"/>
  <c r="P1779" i="21"/>
  <c r="P1785" i="21"/>
  <c r="P1783" i="21"/>
  <c r="P1784" i="21"/>
  <c r="P1786" i="21"/>
  <c r="P1795" i="21"/>
  <c r="P1794" i="21"/>
  <c r="P1797" i="21"/>
  <c r="P1796" i="21"/>
  <c r="P1798" i="21"/>
  <c r="P1801" i="21"/>
  <c r="P1803" i="21"/>
  <c r="P1800" i="21"/>
  <c r="P1793" i="21"/>
  <c r="P1802" i="21"/>
  <c r="P1804" i="21"/>
  <c r="P1805" i="21"/>
  <c r="P1799" i="21"/>
  <c r="P1823" i="21"/>
  <c r="P1818" i="21"/>
  <c r="P1819" i="21"/>
  <c r="P1820" i="21"/>
  <c r="P1821" i="21"/>
  <c r="P1822" i="21"/>
  <c r="P1812" i="21"/>
  <c r="P1806" i="21"/>
  <c r="P1807" i="21"/>
  <c r="P1808" i="21"/>
  <c r="P1809" i="21"/>
  <c r="P1813" i="21"/>
  <c r="P1814" i="21"/>
  <c r="P1816" i="21"/>
  <c r="P1817" i="21"/>
  <c r="P1815" i="21"/>
  <c r="P1810" i="21"/>
  <c r="P1811" i="21"/>
  <c r="P1834" i="21"/>
  <c r="P1824" i="21"/>
  <c r="P1827" i="21"/>
  <c r="P1830" i="21"/>
  <c r="P1828" i="21"/>
  <c r="P1829" i="21"/>
  <c r="P1825" i="21"/>
  <c r="P1832" i="21"/>
  <c r="P1831" i="21"/>
  <c r="P1833" i="21"/>
  <c r="P1826" i="21"/>
  <c r="P1835" i="21"/>
  <c r="P1848" i="21"/>
  <c r="P1838" i="21"/>
  <c r="P1836" i="21"/>
  <c r="P1847" i="21"/>
  <c r="P1846" i="21"/>
  <c r="P1844" i="21"/>
  <c r="P1845" i="21"/>
  <c r="P1842" i="21"/>
  <c r="P1843" i="21"/>
  <c r="P1837" i="21"/>
  <c r="P1839" i="21"/>
  <c r="P1840" i="21"/>
  <c r="P1841" i="21"/>
  <c r="P1849" i="21"/>
  <c r="P1850" i="21"/>
  <c r="P1852" i="21"/>
  <c r="P1853" i="21"/>
  <c r="P1855" i="21"/>
  <c r="P1854" i="21"/>
  <c r="P1856" i="21"/>
  <c r="Q1565" i="21"/>
  <c r="Q1569" i="21"/>
  <c r="Q1571" i="21"/>
  <c r="Q1570" i="21"/>
  <c r="Q1573" i="21"/>
  <c r="Q1572" i="21"/>
  <c r="Q1564" i="21"/>
  <c r="Q1567" i="21"/>
  <c r="Q1568" i="21"/>
  <c r="Q1566" i="21"/>
  <c r="Q1574" i="21"/>
  <c r="Q1578" i="21"/>
  <c r="Q1580" i="21"/>
  <c r="Q1575" i="21"/>
  <c r="Q1577" i="21"/>
  <c r="Q1579" i="21"/>
  <c r="Q1576" i="21"/>
  <c r="Q1586" i="21"/>
  <c r="Q1588" i="21"/>
  <c r="Q1587" i="21"/>
  <c r="Q1584" i="21"/>
  <c r="Q1582" i="21"/>
  <c r="Q1583" i="21"/>
  <c r="Q1581" i="21"/>
  <c r="Q1585" i="21"/>
  <c r="Q1590" i="21"/>
  <c r="Q1595" i="21"/>
  <c r="Q1594" i="21"/>
  <c r="Q1593" i="21"/>
  <c r="Q1592" i="21"/>
  <c r="Q1591" i="21"/>
  <c r="Q1589" i="21"/>
  <c r="Q1613" i="21"/>
  <c r="Q1611" i="21"/>
  <c r="Q1612" i="21"/>
  <c r="Q1609" i="21"/>
  <c r="Q1610" i="21"/>
  <c r="Q1614" i="21"/>
  <c r="Q1608" i="21"/>
  <c r="Q1601" i="21"/>
  <c r="Q1599" i="21"/>
  <c r="Q1600" i="21"/>
  <c r="Q1606" i="21"/>
  <c r="Q1607" i="21"/>
  <c r="Q1596" i="21"/>
  <c r="Q1605" i="21"/>
  <c r="Q1604" i="21"/>
  <c r="Q1602" i="21"/>
  <c r="Q1603" i="21"/>
  <c r="Q1598" i="21"/>
  <c r="Q1597" i="21"/>
  <c r="Q1623" i="21"/>
  <c r="Q1632" i="21"/>
  <c r="Q1633" i="21"/>
  <c r="Q1627" i="21"/>
  <c r="Q1630" i="21"/>
  <c r="Q1629" i="21"/>
  <c r="Q1622" i="21"/>
  <c r="Q1626" i="21"/>
  <c r="Q1625" i="21"/>
  <c r="Q1616" i="21"/>
  <c r="Q1620" i="21"/>
  <c r="Q1619" i="21"/>
  <c r="Q1617" i="21"/>
  <c r="Q1618" i="21"/>
  <c r="Q1628" i="21"/>
  <c r="Q1631" i="21"/>
  <c r="Q1624" i="21"/>
  <c r="Q1621" i="21"/>
  <c r="Q1638" i="21"/>
  <c r="Q1640" i="21"/>
  <c r="Q1639" i="21"/>
  <c r="Q1641" i="21"/>
  <c r="Q1636" i="21"/>
  <c r="Q1635" i="21"/>
  <c r="Q1645" i="21"/>
  <c r="Q1644" i="21"/>
  <c r="Q1634" i="21"/>
  <c r="Q1646" i="21"/>
  <c r="Q1642" i="21"/>
  <c r="Q1637" i="21"/>
  <c r="Q1643" i="21"/>
  <c r="Q1657" i="21"/>
  <c r="Q1650" i="21"/>
  <c r="Q1653" i="21"/>
  <c r="Q1651" i="21"/>
  <c r="Q1656" i="21"/>
  <c r="Q1655" i="21"/>
  <c r="Q1652" i="21"/>
  <c r="Q1654" i="21"/>
  <c r="Q1647" i="21"/>
  <c r="Q1648" i="21"/>
  <c r="Q1649" i="21"/>
  <c r="Q1664" i="21"/>
  <c r="Q1663" i="21"/>
  <c r="Q1662" i="21"/>
  <c r="Q1661" i="21"/>
  <c r="Q1667" i="21"/>
  <c r="Q1669" i="21"/>
  <c r="Q1668" i="21"/>
  <c r="Q1659" i="21"/>
  <c r="Q1658" i="21"/>
  <c r="Q1660" i="21"/>
  <c r="Q1666" i="21"/>
  <c r="Q1665" i="21"/>
  <c r="Q1676" i="21"/>
  <c r="Q1682" i="21"/>
  <c r="Q1675" i="21"/>
  <c r="Q1684" i="21"/>
  <c r="Q1683" i="21"/>
  <c r="Q1670" i="21"/>
  <c r="Q1678" i="21"/>
  <c r="Q1681" i="21"/>
  <c r="Q1680" i="21"/>
  <c r="Q1679" i="21"/>
  <c r="Q1677" i="21"/>
  <c r="Q1671" i="21"/>
  <c r="Q1674" i="21"/>
  <c r="Q1673" i="21"/>
  <c r="Q1672" i="21"/>
  <c r="Q1694" i="21"/>
  <c r="Q1689" i="21"/>
  <c r="Q1688" i="21"/>
  <c r="Q1695" i="21"/>
  <c r="Q1692" i="21"/>
  <c r="Q1693" i="21"/>
  <c r="Q1691" i="21"/>
  <c r="Q1685" i="21"/>
  <c r="Q1686" i="21"/>
  <c r="Q1690" i="21"/>
  <c r="Q1687" i="21"/>
  <c r="Q1696" i="21"/>
  <c r="Q1701" i="21"/>
  <c r="Q1697" i="21"/>
  <c r="Q1710" i="21"/>
  <c r="Q1711" i="21"/>
  <c r="Q1698" i="21"/>
  <c r="Q1699" i="21"/>
  <c r="Q1718" i="21"/>
  <c r="Q1719" i="21"/>
  <c r="Q1700" i="21"/>
  <c r="Q1703" i="21"/>
  <c r="Q1702" i="21"/>
  <c r="Q1714" i="21"/>
  <c r="Q1709" i="21"/>
  <c r="Q1704" i="21"/>
  <c r="Q1705" i="21"/>
  <c r="Q1716" i="21"/>
  <c r="Q1715" i="21"/>
  <c r="Q1712" i="21"/>
  <c r="Q1717" i="21"/>
  <c r="Q1707" i="21"/>
  <c r="Q1713" i="21"/>
  <c r="Q1708" i="21"/>
  <c r="Q1706" i="21"/>
  <c r="Q1721" i="21"/>
  <c r="Q1723" i="21"/>
  <c r="Q1724" i="21"/>
  <c r="Q1725" i="21"/>
  <c r="Q1726" i="21"/>
  <c r="Q1722" i="21"/>
  <c r="Q1720" i="21"/>
  <c r="Q1745" i="21"/>
  <c r="Q1744" i="21"/>
  <c r="Q1730" i="21"/>
  <c r="Q1732" i="21"/>
  <c r="Q1731" i="21"/>
  <c r="Q1733" i="21"/>
  <c r="Q1734" i="21"/>
  <c r="Q1727" i="21"/>
  <c r="Q1728" i="21"/>
  <c r="Q1739" i="21"/>
  <c r="Q1740" i="21"/>
  <c r="Q1736" i="21"/>
  <c r="Q1741" i="21"/>
  <c r="Q1742" i="21"/>
  <c r="Q1738" i="21"/>
  <c r="Q1737" i="21"/>
  <c r="Q1729" i="21"/>
  <c r="Q1743" i="21"/>
  <c r="Q1735" i="21"/>
  <c r="Q1753" i="21"/>
  <c r="Q1748" i="21"/>
  <c r="Q1747" i="21"/>
  <c r="Q1746" i="21"/>
  <c r="Q1749" i="21"/>
  <c r="Q1754" i="21"/>
  <c r="Q1751" i="21"/>
  <c r="Q1750" i="21"/>
  <c r="Q1752" i="21"/>
  <c r="Q1755" i="21"/>
  <c r="Q1764" i="21"/>
  <c r="Q1778" i="21"/>
  <c r="Q1761" i="21"/>
  <c r="Q1767" i="21"/>
  <c r="Q1776" i="21"/>
  <c r="Q1765" i="21"/>
  <c r="Q1762" i="21"/>
  <c r="Q1763" i="21"/>
  <c r="Q1766" i="21"/>
  <c r="Q1768" i="21"/>
  <c r="Q1777" i="21"/>
  <c r="Q1775" i="21"/>
  <c r="Q1770" i="21"/>
  <c r="Q1771" i="21"/>
  <c r="Q1774" i="21"/>
  <c r="Q1772" i="21"/>
  <c r="Q1773" i="21"/>
  <c r="Q1769" i="21"/>
  <c r="Q1756" i="21"/>
  <c r="Q1757" i="21"/>
  <c r="Q1758" i="21"/>
  <c r="Q1760" i="21"/>
  <c r="Q1759" i="21"/>
  <c r="Q1791" i="21"/>
  <c r="Q1788" i="21"/>
  <c r="Q1787" i="21"/>
  <c r="Q1789" i="21"/>
  <c r="Q1790" i="21"/>
  <c r="Q1792" i="21"/>
  <c r="Q1780" i="21"/>
  <c r="Q1781" i="21"/>
  <c r="Q1782" i="21"/>
  <c r="Q1779" i="21"/>
  <c r="Q1785" i="21"/>
  <c r="Q1783" i="21"/>
  <c r="Q1784" i="21"/>
  <c r="Q1786" i="21"/>
  <c r="Q1795" i="21"/>
  <c r="Q1794" i="21"/>
  <c r="Q1797" i="21"/>
  <c r="Q1796" i="21"/>
  <c r="Q1798" i="21"/>
  <c r="Q1801" i="21"/>
  <c r="Q1803" i="21"/>
  <c r="Q1800" i="21"/>
  <c r="Q1793" i="21"/>
  <c r="Q1802" i="21"/>
  <c r="Q1804" i="21"/>
  <c r="Q1805" i="21"/>
  <c r="Q1799" i="21"/>
  <c r="Q1823" i="21"/>
  <c r="Q1818" i="21"/>
  <c r="Q1819" i="21"/>
  <c r="Q1820" i="21"/>
  <c r="Q1821" i="21"/>
  <c r="Q1822" i="21"/>
  <c r="Q1812" i="21"/>
  <c r="Q1806" i="21"/>
  <c r="Q1807" i="21"/>
  <c r="Q1808" i="21"/>
  <c r="Q1809" i="21"/>
  <c r="Q1813" i="21"/>
  <c r="Q1814" i="21"/>
  <c r="Q1816" i="21"/>
  <c r="Q1817" i="21"/>
  <c r="Q1815" i="21"/>
  <c r="Q1810" i="21"/>
  <c r="Q1811" i="21"/>
  <c r="Q1834" i="21"/>
  <c r="Q1824" i="21"/>
  <c r="Q1827" i="21"/>
  <c r="Q1830" i="21"/>
  <c r="Q1828" i="21"/>
  <c r="Q1829" i="21"/>
  <c r="Q1825" i="21"/>
  <c r="Q1832" i="21"/>
  <c r="Q1831" i="21"/>
  <c r="Q1833" i="21"/>
  <c r="Q1826" i="21"/>
  <c r="Q1835" i="21"/>
  <c r="Q1848" i="21"/>
  <c r="Q1838" i="21"/>
  <c r="Q1836" i="21"/>
  <c r="Q1847" i="21"/>
  <c r="Q1846" i="21"/>
  <c r="Q1844" i="21"/>
  <c r="Q1845" i="21"/>
  <c r="Q1842" i="21"/>
  <c r="Q1843" i="21"/>
  <c r="Q1837" i="21"/>
  <c r="Q1839" i="21"/>
  <c r="Q1840" i="21"/>
  <c r="Q1841" i="21"/>
  <c r="Q1849" i="21"/>
  <c r="Q1850" i="21"/>
  <c r="Q1852" i="21"/>
  <c r="Q1853" i="21"/>
  <c r="Q1855" i="21"/>
  <c r="Q1854" i="21"/>
  <c r="Q1856" i="21"/>
  <c r="M1449" i="21"/>
  <c r="M1460" i="21"/>
  <c r="M1456" i="21"/>
  <c r="M1454" i="21"/>
  <c r="M1457" i="21"/>
  <c r="M1453" i="21"/>
  <c r="M1458" i="21"/>
  <c r="M1455" i="21"/>
  <c r="M1452" i="21"/>
  <c r="M1447" i="21"/>
  <c r="M1448" i="21"/>
  <c r="M1450" i="21"/>
  <c r="M1451" i="21"/>
  <c r="M1459" i="21"/>
  <c r="M1468" i="21"/>
  <c r="M1461" i="21"/>
  <c r="M1467" i="21"/>
  <c r="M1462" i="21"/>
  <c r="M1463" i="21"/>
  <c r="M1466" i="21"/>
  <c r="M1465" i="21"/>
  <c r="M1464" i="21"/>
  <c r="M1477" i="21"/>
  <c r="M1475" i="21"/>
  <c r="M1474" i="21"/>
  <c r="M1472" i="21"/>
  <c r="M1473" i="21"/>
  <c r="M1485" i="21"/>
  <c r="M1479" i="21"/>
  <c r="M1482" i="21"/>
  <c r="M1483" i="21"/>
  <c r="M1484" i="21"/>
  <c r="M1480" i="21"/>
  <c r="M1486" i="21"/>
  <c r="M1469" i="21"/>
  <c r="M1470" i="21"/>
  <c r="M1471" i="21"/>
  <c r="M1476" i="21"/>
  <c r="M1481" i="21"/>
  <c r="M1478" i="21"/>
  <c r="M1501" i="21"/>
  <c r="M1502" i="21"/>
  <c r="M1498" i="21"/>
  <c r="M1493" i="21"/>
  <c r="M1497" i="21"/>
  <c r="M1487" i="21"/>
  <c r="M1492" i="21"/>
  <c r="M1489" i="21"/>
  <c r="M1495" i="21"/>
  <c r="M1496" i="21"/>
  <c r="M1500" i="21"/>
  <c r="M1488" i="21"/>
  <c r="M1499" i="21"/>
  <c r="M1494" i="21"/>
  <c r="M1490" i="21"/>
  <c r="M1491" i="21"/>
  <c r="M1503" i="21"/>
  <c r="M1516" i="21"/>
  <c r="M1520" i="21"/>
  <c r="M1509" i="21"/>
  <c r="M1521" i="21"/>
  <c r="M1522" i="21"/>
  <c r="M1513" i="21"/>
  <c r="M1514" i="21"/>
  <c r="M1525" i="21"/>
  <c r="M1524" i="21"/>
  <c r="M1523" i="21"/>
  <c r="M1510" i="21"/>
  <c r="M1517" i="21"/>
  <c r="M1507" i="21"/>
  <c r="M1515" i="21"/>
  <c r="M1511" i="21"/>
  <c r="M1518" i="21"/>
  <c r="M1512" i="21"/>
  <c r="M1508" i="21"/>
  <c r="M1519" i="21"/>
  <c r="M1505" i="21"/>
  <c r="M1506" i="21"/>
  <c r="M1504" i="21"/>
  <c r="M1531" i="21"/>
  <c r="M1526" i="21"/>
  <c r="M1528" i="21"/>
  <c r="M1527" i="21"/>
  <c r="M1530" i="21"/>
  <c r="M1529" i="21"/>
  <c r="M1548" i="21"/>
  <c r="M1541" i="21"/>
  <c r="M1534" i="21"/>
  <c r="M1550" i="21"/>
  <c r="M1549" i="21"/>
  <c r="M1533" i="21"/>
  <c r="M1532" i="21"/>
  <c r="M1535" i="21"/>
  <c r="M1539" i="21"/>
  <c r="M1537" i="21"/>
  <c r="M1538" i="21"/>
  <c r="M1542" i="21"/>
  <c r="M1536" i="21"/>
  <c r="M1540" i="21"/>
  <c r="M1546" i="21"/>
  <c r="M1543" i="21"/>
  <c r="M1547" i="21"/>
  <c r="M1544" i="21"/>
  <c r="M1545" i="21"/>
  <c r="M1562" i="21"/>
  <c r="M1563" i="21"/>
  <c r="M1561" i="21"/>
  <c r="M1559" i="21"/>
  <c r="M1557" i="21"/>
  <c r="M1558" i="21"/>
  <c r="M1556" i="21"/>
  <c r="M1554" i="21"/>
  <c r="M1555" i="21"/>
  <c r="M1560" i="21"/>
  <c r="M1551" i="21"/>
  <c r="M1552" i="21"/>
  <c r="M1553" i="21"/>
  <c r="O1449" i="21"/>
  <c r="O1460" i="21"/>
  <c r="O1456" i="21"/>
  <c r="O1454" i="21"/>
  <c r="O1457" i="21"/>
  <c r="O1453" i="21"/>
  <c r="O1458" i="21"/>
  <c r="O1455" i="21"/>
  <c r="O1452" i="21"/>
  <c r="O1447" i="21"/>
  <c r="O1448" i="21"/>
  <c r="O1450" i="21"/>
  <c r="O1451" i="21"/>
  <c r="O1459" i="21"/>
  <c r="O1468" i="21"/>
  <c r="O1461" i="21"/>
  <c r="O1467" i="21"/>
  <c r="O1462" i="21"/>
  <c r="O1463" i="21"/>
  <c r="O1466" i="21"/>
  <c r="O1465" i="21"/>
  <c r="O1464" i="21"/>
  <c r="O1477" i="21"/>
  <c r="O1475" i="21"/>
  <c r="O1474" i="21"/>
  <c r="O1472" i="21"/>
  <c r="O1473" i="21"/>
  <c r="O1485" i="21"/>
  <c r="O1479" i="21"/>
  <c r="O1482" i="21"/>
  <c r="O1483" i="21"/>
  <c r="O1484" i="21"/>
  <c r="O1480" i="21"/>
  <c r="O1486" i="21"/>
  <c r="O1469" i="21"/>
  <c r="O1470" i="21"/>
  <c r="O1471" i="21"/>
  <c r="O1476" i="21"/>
  <c r="O1481" i="21"/>
  <c r="O1478" i="21"/>
  <c r="O1501" i="21"/>
  <c r="O1502" i="21"/>
  <c r="O1498" i="21"/>
  <c r="O1493" i="21"/>
  <c r="O1497" i="21"/>
  <c r="O1487" i="21"/>
  <c r="O1492" i="21"/>
  <c r="O1489" i="21"/>
  <c r="O1495" i="21"/>
  <c r="O1496" i="21"/>
  <c r="O1500" i="21"/>
  <c r="O1488" i="21"/>
  <c r="O1499" i="21"/>
  <c r="O1494" i="21"/>
  <c r="O1490" i="21"/>
  <c r="O1491" i="21"/>
  <c r="O1503" i="21"/>
  <c r="O1516" i="21"/>
  <c r="O1520" i="21"/>
  <c r="O1509" i="21"/>
  <c r="O1521" i="21"/>
  <c r="O1522" i="21"/>
  <c r="O1513" i="21"/>
  <c r="O1514" i="21"/>
  <c r="O1525" i="21"/>
  <c r="O1524" i="21"/>
  <c r="O1523" i="21"/>
  <c r="O1510" i="21"/>
  <c r="O1517" i="21"/>
  <c r="O1507" i="21"/>
  <c r="O1515" i="21"/>
  <c r="O1511" i="21"/>
  <c r="O1518" i="21"/>
  <c r="O1512" i="21"/>
  <c r="O1508" i="21"/>
  <c r="O1519" i="21"/>
  <c r="O1505" i="21"/>
  <c r="O1506" i="21"/>
  <c r="O1504" i="21"/>
  <c r="O1531" i="21"/>
  <c r="O1526" i="21"/>
  <c r="O1528" i="21"/>
  <c r="O1527" i="21"/>
  <c r="O1530" i="21"/>
  <c r="O1529" i="21"/>
  <c r="O1548" i="21"/>
  <c r="O1541" i="21"/>
  <c r="O1534" i="21"/>
  <c r="O1550" i="21"/>
  <c r="O1549" i="21"/>
  <c r="O1533" i="21"/>
  <c r="O1532" i="21"/>
  <c r="O1535" i="21"/>
  <c r="O1539" i="21"/>
  <c r="O1537" i="21"/>
  <c r="O1538" i="21"/>
  <c r="O1542" i="21"/>
  <c r="O1536" i="21"/>
  <c r="O1540" i="21"/>
  <c r="O1546" i="21"/>
  <c r="O1543" i="21"/>
  <c r="O1547" i="21"/>
  <c r="O1544" i="21"/>
  <c r="O1545" i="21"/>
  <c r="O1562" i="21"/>
  <c r="O1563" i="21"/>
  <c r="O1561" i="21"/>
  <c r="O1559" i="21"/>
  <c r="O1557" i="21"/>
  <c r="O1558" i="21"/>
  <c r="O1556" i="21"/>
  <c r="O1554" i="21"/>
  <c r="O1555" i="21"/>
  <c r="O1560" i="21"/>
  <c r="O1551" i="21"/>
  <c r="O1552" i="21"/>
  <c r="O1553" i="21"/>
  <c r="P1449" i="21"/>
  <c r="P1460" i="21"/>
  <c r="P1456" i="21"/>
  <c r="P1454" i="21"/>
  <c r="P1457" i="21"/>
  <c r="P1453" i="21"/>
  <c r="P1458" i="21"/>
  <c r="P1455" i="21"/>
  <c r="P1452" i="21"/>
  <c r="P1447" i="21"/>
  <c r="P1448" i="21"/>
  <c r="P1450" i="21"/>
  <c r="P1451" i="21"/>
  <c r="P1459" i="21"/>
  <c r="P1468" i="21"/>
  <c r="P1461" i="21"/>
  <c r="P1467" i="21"/>
  <c r="P1462" i="21"/>
  <c r="P1463" i="21"/>
  <c r="P1466" i="21"/>
  <c r="P1465" i="21"/>
  <c r="P1464" i="21"/>
  <c r="P1477" i="21"/>
  <c r="P1475" i="21"/>
  <c r="P1474" i="21"/>
  <c r="P1472" i="21"/>
  <c r="P1473" i="21"/>
  <c r="P1485" i="21"/>
  <c r="P1479" i="21"/>
  <c r="P1482" i="21"/>
  <c r="P1483" i="21"/>
  <c r="P1484" i="21"/>
  <c r="P1480" i="21"/>
  <c r="P1486" i="21"/>
  <c r="P1469" i="21"/>
  <c r="P1470" i="21"/>
  <c r="P1471" i="21"/>
  <c r="P1476" i="21"/>
  <c r="P1481" i="21"/>
  <c r="P1478" i="21"/>
  <c r="P1501" i="21"/>
  <c r="P1502" i="21"/>
  <c r="P1498" i="21"/>
  <c r="P1493" i="21"/>
  <c r="P1497" i="21"/>
  <c r="P1487" i="21"/>
  <c r="P1492" i="21"/>
  <c r="P1489" i="21"/>
  <c r="P1495" i="21"/>
  <c r="P1496" i="21"/>
  <c r="P1500" i="21"/>
  <c r="P1488" i="21"/>
  <c r="P1499" i="21"/>
  <c r="P1494" i="21"/>
  <c r="P1490" i="21"/>
  <c r="P1491" i="21"/>
  <c r="P1503" i="21"/>
  <c r="P1516" i="21"/>
  <c r="P1520" i="21"/>
  <c r="P1509" i="21"/>
  <c r="P1521" i="21"/>
  <c r="P1522" i="21"/>
  <c r="P1513" i="21"/>
  <c r="P1514" i="21"/>
  <c r="P1525" i="21"/>
  <c r="P1524" i="21"/>
  <c r="P1523" i="21"/>
  <c r="P1510" i="21"/>
  <c r="P1517" i="21"/>
  <c r="P1507" i="21"/>
  <c r="P1515" i="21"/>
  <c r="P1511" i="21"/>
  <c r="P1518" i="21"/>
  <c r="P1512" i="21"/>
  <c r="P1508" i="21"/>
  <c r="P1519" i="21"/>
  <c r="P1505" i="21"/>
  <c r="P1506" i="21"/>
  <c r="P1504" i="21"/>
  <c r="P1531" i="21"/>
  <c r="P1526" i="21"/>
  <c r="P1528" i="21"/>
  <c r="P1527" i="21"/>
  <c r="P1530" i="21"/>
  <c r="P1529" i="21"/>
  <c r="P1548" i="21"/>
  <c r="P1541" i="21"/>
  <c r="P1534" i="21"/>
  <c r="P1550" i="21"/>
  <c r="P1549" i="21"/>
  <c r="P1533" i="21"/>
  <c r="P1532" i="21"/>
  <c r="P1535" i="21"/>
  <c r="P1539" i="21"/>
  <c r="P1537" i="21"/>
  <c r="P1538" i="21"/>
  <c r="P1542" i="21"/>
  <c r="P1536" i="21"/>
  <c r="P1540" i="21"/>
  <c r="P1546" i="21"/>
  <c r="P1543" i="21"/>
  <c r="P1547" i="21"/>
  <c r="P1544" i="21"/>
  <c r="P1545" i="21"/>
  <c r="P1562" i="21"/>
  <c r="P1563" i="21"/>
  <c r="P1561" i="21"/>
  <c r="P1559" i="21"/>
  <c r="P1557" i="21"/>
  <c r="P1558" i="21"/>
  <c r="P1556" i="21"/>
  <c r="P1554" i="21"/>
  <c r="P1555" i="21"/>
  <c r="P1560" i="21"/>
  <c r="P1551" i="21"/>
  <c r="P1552" i="21"/>
  <c r="P1553" i="21"/>
  <c r="Q1449" i="21"/>
  <c r="Q1460" i="21"/>
  <c r="Q1456" i="21"/>
  <c r="Q1454" i="21"/>
  <c r="Q1457" i="21"/>
  <c r="Q1453" i="21"/>
  <c r="Q1458" i="21"/>
  <c r="Q1455" i="21"/>
  <c r="Q1452" i="21"/>
  <c r="Q1447" i="21"/>
  <c r="Q1448" i="21"/>
  <c r="Q1450" i="21"/>
  <c r="Q1451" i="21"/>
  <c r="Q1459" i="21"/>
  <c r="Q1468" i="21"/>
  <c r="Q1461" i="21"/>
  <c r="Q1467" i="21"/>
  <c r="Q1462" i="21"/>
  <c r="Q1463" i="21"/>
  <c r="Q1466" i="21"/>
  <c r="Q1465" i="21"/>
  <c r="Q1464" i="21"/>
  <c r="Q1477" i="21"/>
  <c r="Q1475" i="21"/>
  <c r="Q1474" i="21"/>
  <c r="Q1472" i="21"/>
  <c r="Q1473" i="21"/>
  <c r="Q1485" i="21"/>
  <c r="Q1479" i="21"/>
  <c r="Q1482" i="21"/>
  <c r="Q1483" i="21"/>
  <c r="Q1484" i="21"/>
  <c r="Q1480" i="21"/>
  <c r="Q1486" i="21"/>
  <c r="Q1469" i="21"/>
  <c r="Q1470" i="21"/>
  <c r="Q1471" i="21"/>
  <c r="Q1476" i="21"/>
  <c r="Q1481" i="21"/>
  <c r="Q1478" i="21"/>
  <c r="Q1501" i="21"/>
  <c r="Q1502" i="21"/>
  <c r="Q1498" i="21"/>
  <c r="Q1493" i="21"/>
  <c r="Q1497" i="21"/>
  <c r="Q1487" i="21"/>
  <c r="Q1492" i="21"/>
  <c r="Q1489" i="21"/>
  <c r="Q1495" i="21"/>
  <c r="Q1496" i="21"/>
  <c r="Q1500" i="21"/>
  <c r="Q1488" i="21"/>
  <c r="Q1499" i="21"/>
  <c r="Q1494" i="21"/>
  <c r="Q1490" i="21"/>
  <c r="Q1491" i="21"/>
  <c r="Q1503" i="21"/>
  <c r="Q1516" i="21"/>
  <c r="Q1520" i="21"/>
  <c r="Q1509" i="21"/>
  <c r="Q1521" i="21"/>
  <c r="Q1522" i="21"/>
  <c r="Q1513" i="21"/>
  <c r="Q1514" i="21"/>
  <c r="Q1525" i="21"/>
  <c r="Q1524" i="21"/>
  <c r="Q1523" i="21"/>
  <c r="Q1510" i="21"/>
  <c r="Q1517" i="21"/>
  <c r="Q1507" i="21"/>
  <c r="Q1515" i="21"/>
  <c r="Q1511" i="21"/>
  <c r="Q1518" i="21"/>
  <c r="Q1512" i="21"/>
  <c r="Q1508" i="21"/>
  <c r="Q1519" i="21"/>
  <c r="Q1505" i="21"/>
  <c r="Q1506" i="21"/>
  <c r="Q1504" i="21"/>
  <c r="Q1531" i="21"/>
  <c r="Q1526" i="21"/>
  <c r="Q1528" i="21"/>
  <c r="Q1527" i="21"/>
  <c r="Q1530" i="21"/>
  <c r="Q1529" i="21"/>
  <c r="Q1548" i="21"/>
  <c r="Q1541" i="21"/>
  <c r="Q1534" i="21"/>
  <c r="Q1550" i="21"/>
  <c r="Q1549" i="21"/>
  <c r="Q1533" i="21"/>
  <c r="Q1532" i="21"/>
  <c r="Q1535" i="21"/>
  <c r="Q1539" i="21"/>
  <c r="Q1537" i="21"/>
  <c r="Q1538" i="21"/>
  <c r="Q1542" i="21"/>
  <c r="Q1536" i="21"/>
  <c r="Q1540" i="21"/>
  <c r="Q1546" i="21"/>
  <c r="Q1543" i="21"/>
  <c r="Q1547" i="21"/>
  <c r="Q1544" i="21"/>
  <c r="Q1545" i="21"/>
  <c r="Q1562" i="21"/>
  <c r="Q1563" i="21"/>
  <c r="Q1561" i="21"/>
  <c r="Q1559" i="21"/>
  <c r="Q1557" i="21"/>
  <c r="Q1558" i="21"/>
  <c r="Q1556" i="21"/>
  <c r="Q1554" i="21"/>
  <c r="Q1555" i="21"/>
  <c r="Q1560" i="21"/>
  <c r="Q1551" i="21"/>
  <c r="Q1552" i="21"/>
  <c r="Q1553" i="21"/>
  <c r="M11" i="21"/>
  <c r="M13" i="21"/>
  <c r="M14" i="21"/>
  <c r="M17" i="21"/>
  <c r="M18" i="21"/>
  <c r="M15" i="21"/>
  <c r="M16" i="21"/>
  <c r="M19" i="21"/>
  <c r="M24" i="21"/>
  <c r="M22" i="21"/>
  <c r="M27" i="21"/>
  <c r="M25" i="21"/>
  <c r="M26" i="21"/>
  <c r="M23" i="21"/>
  <c r="M20" i="21"/>
  <c r="M21" i="21"/>
  <c r="M37" i="21"/>
  <c r="M38" i="21"/>
  <c r="M29" i="21"/>
  <c r="M28" i="21"/>
  <c r="M33" i="21"/>
  <c r="M36" i="21"/>
  <c r="M35" i="21"/>
  <c r="M34" i="21"/>
  <c r="M32" i="21"/>
  <c r="M30" i="21"/>
  <c r="M31" i="21"/>
  <c r="M43" i="21"/>
  <c r="M40" i="21"/>
  <c r="M42" i="21"/>
  <c r="M44" i="21"/>
  <c r="M39" i="21"/>
  <c r="M41" i="21"/>
  <c r="M50" i="21"/>
  <c r="M45" i="21"/>
  <c r="M46" i="21"/>
  <c r="M47" i="21"/>
  <c r="M49" i="21"/>
  <c r="M48" i="21"/>
  <c r="M51" i="21"/>
  <c r="M56" i="21"/>
  <c r="M53" i="21"/>
  <c r="M54" i="21"/>
  <c r="M55" i="21"/>
  <c r="M60" i="21"/>
  <c r="M57" i="21"/>
  <c r="M58" i="21"/>
  <c r="M61" i="21"/>
  <c r="M59" i="21"/>
  <c r="M62" i="21"/>
  <c r="M52" i="21"/>
  <c r="M63" i="21"/>
  <c r="M71" i="21"/>
  <c r="M70" i="21"/>
  <c r="M66" i="21"/>
  <c r="M72" i="21"/>
  <c r="M73" i="21"/>
  <c r="M75" i="21"/>
  <c r="M76" i="21"/>
  <c r="M74" i="21"/>
  <c r="M77" i="21"/>
  <c r="M68" i="21"/>
  <c r="M69" i="21"/>
  <c r="M67" i="21"/>
  <c r="M65" i="21"/>
  <c r="M64" i="21"/>
  <c r="M78" i="21"/>
  <c r="M89" i="21"/>
  <c r="M90" i="21"/>
  <c r="M88" i="21"/>
  <c r="M86" i="21"/>
  <c r="M80" i="21"/>
  <c r="M81" i="21"/>
  <c r="M83" i="21"/>
  <c r="M82" i="21"/>
  <c r="M85" i="21"/>
  <c r="M84" i="21"/>
  <c r="M79" i="21"/>
  <c r="M87" i="21"/>
  <c r="M93" i="21"/>
  <c r="M96" i="21"/>
  <c r="M97" i="21"/>
  <c r="M98" i="21"/>
  <c r="M92" i="21"/>
  <c r="M91" i="21"/>
  <c r="M94" i="21"/>
  <c r="M95" i="21"/>
  <c r="M103" i="21"/>
  <c r="M99" i="21"/>
  <c r="M101" i="21"/>
  <c r="M102" i="21"/>
  <c r="M100" i="21"/>
  <c r="M104" i="21"/>
  <c r="M114" i="21"/>
  <c r="M111" i="21"/>
  <c r="M119" i="21"/>
  <c r="M112" i="21"/>
  <c r="M106" i="21"/>
  <c r="M107" i="21"/>
  <c r="M110" i="21"/>
  <c r="M109" i="21"/>
  <c r="M105" i="21"/>
  <c r="M113" i="21"/>
  <c r="M116" i="21"/>
  <c r="M108" i="21"/>
  <c r="M115" i="21"/>
  <c r="M117" i="21"/>
  <c r="M118" i="21"/>
  <c r="M129" i="21"/>
  <c r="M132" i="21"/>
  <c r="M127" i="21"/>
  <c r="M128" i="21"/>
  <c r="M130" i="21"/>
  <c r="M126" i="21"/>
  <c r="M125" i="21"/>
  <c r="M122" i="21"/>
  <c r="M123" i="21"/>
  <c r="M135" i="21"/>
  <c r="M134" i="21"/>
  <c r="M133" i="21"/>
  <c r="M136" i="21"/>
  <c r="M121" i="21"/>
  <c r="M120" i="21"/>
  <c r="M124" i="21"/>
  <c r="M131" i="21"/>
  <c r="M146" i="21"/>
  <c r="M137" i="21"/>
  <c r="M152" i="21"/>
  <c r="M153" i="21"/>
  <c r="M138" i="21"/>
  <c r="M148" i="21"/>
  <c r="M147" i="21"/>
  <c r="M139" i="21"/>
  <c r="M140" i="21"/>
  <c r="M145" i="21"/>
  <c r="M149" i="21"/>
  <c r="M150" i="21"/>
  <c r="M144" i="21"/>
  <c r="M142" i="21"/>
  <c r="M154" i="21"/>
  <c r="M143" i="21"/>
  <c r="M141" i="21"/>
  <c r="M151" i="21"/>
  <c r="M156" i="21"/>
  <c r="M155" i="21"/>
  <c r="M157" i="21"/>
  <c r="M158" i="21"/>
  <c r="M159" i="21"/>
  <c r="M160" i="21"/>
  <c r="M161" i="21"/>
  <c r="M163" i="21"/>
  <c r="M164" i="21"/>
  <c r="M162" i="21"/>
  <c r="M165" i="21"/>
  <c r="M175" i="21"/>
  <c r="M170" i="21"/>
  <c r="M169" i="21"/>
  <c r="M167" i="21"/>
  <c r="M166" i="21"/>
  <c r="M171" i="21"/>
  <c r="M168" i="21"/>
  <c r="M173" i="21"/>
  <c r="M172" i="21"/>
  <c r="M176" i="21"/>
  <c r="M174" i="21"/>
  <c r="M186" i="21"/>
  <c r="M180" i="21"/>
  <c r="M178" i="21"/>
  <c r="M182" i="21"/>
  <c r="M177" i="21"/>
  <c r="M184" i="21"/>
  <c r="M179" i="21"/>
  <c r="M183" i="21"/>
  <c r="M181" i="21"/>
  <c r="M185" i="21"/>
  <c r="M190" i="21"/>
  <c r="M189" i="21"/>
  <c r="M191" i="21"/>
  <c r="M188" i="21"/>
  <c r="M187" i="21"/>
  <c r="M196" i="21"/>
  <c r="M193" i="21"/>
  <c r="M194" i="21"/>
  <c r="M197" i="21"/>
  <c r="M192" i="21"/>
  <c r="M195" i="21"/>
  <c r="M200" i="21"/>
  <c r="M201" i="21"/>
  <c r="M199" i="21"/>
  <c r="M202" i="21"/>
  <c r="M198" i="21"/>
  <c r="M203" i="21"/>
  <c r="M221" i="21"/>
  <c r="M219" i="21"/>
  <c r="M212" i="21"/>
  <c r="M217" i="21"/>
  <c r="M211" i="21"/>
  <c r="M213" i="21"/>
  <c r="M218" i="21"/>
  <c r="M210" i="21"/>
  <c r="M220" i="21"/>
  <c r="M222" i="21"/>
  <c r="M223" i="21"/>
  <c r="M204" i="21"/>
  <c r="M224" i="21"/>
  <c r="M209" i="21"/>
  <c r="M208" i="21"/>
  <c r="M215" i="21"/>
  <c r="M216" i="21"/>
  <c r="M214" i="21"/>
  <c r="M205" i="21"/>
  <c r="M206" i="21"/>
  <c r="M207" i="21"/>
  <c r="M230" i="21"/>
  <c r="M231" i="21"/>
  <c r="M232" i="21"/>
  <c r="M228" i="21"/>
  <c r="M227" i="21"/>
  <c r="M225" i="21"/>
  <c r="M233" i="21"/>
  <c r="M226" i="21"/>
  <c r="M229" i="21"/>
  <c r="M234" i="21"/>
  <c r="M236" i="21"/>
  <c r="M243" i="21"/>
  <c r="M239" i="21"/>
  <c r="M242" i="21"/>
  <c r="M238" i="21"/>
  <c r="M237" i="21"/>
  <c r="M240" i="21"/>
  <c r="M241" i="21"/>
  <c r="M235" i="21"/>
  <c r="M247" i="21"/>
  <c r="M245" i="21"/>
  <c r="M244" i="21"/>
  <c r="M246" i="21"/>
  <c r="M249" i="21"/>
  <c r="M248" i="21"/>
  <c r="M251" i="21"/>
  <c r="M250" i="21"/>
  <c r="M255" i="21"/>
  <c r="M257" i="21"/>
  <c r="M254" i="21"/>
  <c r="M256" i="21"/>
  <c r="M253" i="21"/>
  <c r="M258" i="21"/>
  <c r="M252" i="21"/>
  <c r="M259" i="21"/>
  <c r="M266" i="21"/>
  <c r="M261" i="21"/>
  <c r="M264" i="21"/>
  <c r="M267" i="21"/>
  <c r="M271" i="21"/>
  <c r="M262" i="21"/>
  <c r="M263" i="21"/>
  <c r="M260" i="21"/>
  <c r="M265" i="21"/>
  <c r="M269" i="21"/>
  <c r="M268" i="21"/>
  <c r="M270" i="21"/>
  <c r="M272" i="21"/>
  <c r="M290" i="21"/>
  <c r="M289" i="21"/>
  <c r="M281" i="21"/>
  <c r="M280" i="21"/>
  <c r="M284" i="21"/>
  <c r="M283" i="21"/>
  <c r="M285" i="21"/>
  <c r="M282" i="21"/>
  <c r="M294" i="21"/>
  <c r="M287" i="21"/>
  <c r="M274" i="21"/>
  <c r="M273" i="21"/>
  <c r="M276" i="21"/>
  <c r="M275" i="21"/>
  <c r="M293" i="21"/>
  <c r="M279" i="21"/>
  <c r="M288" i="21"/>
  <c r="M286" i="21"/>
  <c r="M292" i="21"/>
  <c r="M291" i="21"/>
  <c r="M277" i="21"/>
  <c r="M278" i="21"/>
  <c r="M299" i="21"/>
  <c r="M297" i="21"/>
  <c r="M296" i="21"/>
  <c r="M295" i="21"/>
  <c r="M298" i="21"/>
  <c r="M303" i="21"/>
  <c r="M301" i="21"/>
  <c r="M300" i="21"/>
  <c r="M306" i="21"/>
  <c r="M305" i="21"/>
  <c r="M307" i="21"/>
  <c r="M302" i="21"/>
  <c r="M304" i="21"/>
  <c r="M314" i="21"/>
  <c r="M313" i="21"/>
  <c r="M312" i="21"/>
  <c r="M311" i="21"/>
  <c r="M309" i="21"/>
  <c r="M310" i="21"/>
  <c r="M308" i="21"/>
  <c r="M324" i="21"/>
  <c r="M321" i="21"/>
  <c r="M320" i="21"/>
  <c r="M323" i="21"/>
  <c r="M322" i="21"/>
  <c r="M315" i="21"/>
  <c r="M316" i="21"/>
  <c r="M317" i="21"/>
  <c r="M319" i="21"/>
  <c r="M318" i="21"/>
  <c r="M325" i="21"/>
  <c r="M326" i="21"/>
  <c r="M330" i="21"/>
  <c r="M329" i="21"/>
  <c r="M328" i="21"/>
  <c r="M327" i="21"/>
  <c r="M331" i="21"/>
  <c r="M337" i="21"/>
  <c r="M336" i="21"/>
  <c r="M333" i="21"/>
  <c r="M335" i="21"/>
  <c r="M334" i="21"/>
  <c r="M338" i="21"/>
  <c r="M340" i="21"/>
  <c r="M339" i="21"/>
  <c r="M341" i="21"/>
  <c r="M332" i="21"/>
  <c r="M348" i="21"/>
  <c r="M342" i="21"/>
  <c r="M347" i="21"/>
  <c r="M346" i="21"/>
  <c r="M349" i="21"/>
  <c r="M344" i="21"/>
  <c r="M351" i="21"/>
  <c r="M350" i="21"/>
  <c r="M343" i="21"/>
  <c r="M345" i="21"/>
  <c r="M353" i="21"/>
  <c r="M355" i="21"/>
  <c r="M363" i="21"/>
  <c r="M357" i="21"/>
  <c r="M361" i="21"/>
  <c r="M360" i="21"/>
  <c r="M358" i="21"/>
  <c r="M362" i="21"/>
  <c r="M359" i="21"/>
  <c r="M356" i="21"/>
  <c r="M364" i="21"/>
  <c r="M354" i="21"/>
  <c r="M352" i="21"/>
  <c r="M379" i="21"/>
  <c r="M375" i="21"/>
  <c r="M374" i="21"/>
  <c r="M376" i="21"/>
  <c r="M372" i="21"/>
  <c r="M377" i="21"/>
  <c r="M378" i="21"/>
  <c r="M371" i="21"/>
  <c r="M373" i="21"/>
  <c r="M368" i="21"/>
  <c r="M370" i="21"/>
  <c r="M366" i="21"/>
  <c r="M367" i="21"/>
  <c r="M369" i="21"/>
  <c r="M365" i="21"/>
  <c r="M396" i="21"/>
  <c r="M392" i="21"/>
  <c r="M389" i="21"/>
  <c r="M390" i="21"/>
  <c r="M391" i="21"/>
  <c r="M397" i="21"/>
  <c r="M395" i="21"/>
  <c r="M382" i="21"/>
  <c r="M383" i="21"/>
  <c r="M381" i="21"/>
  <c r="M380" i="21"/>
  <c r="M385" i="21"/>
  <c r="M384" i="21"/>
  <c r="M388" i="21"/>
  <c r="M386" i="21"/>
  <c r="M387" i="21"/>
  <c r="M394" i="21"/>
  <c r="M393" i="21"/>
  <c r="M398" i="21"/>
  <c r="M405" i="21"/>
  <c r="M399" i="21"/>
  <c r="M404" i="21"/>
  <c r="M403" i="21"/>
  <c r="M402" i="21"/>
  <c r="M401" i="21"/>
  <c r="M400" i="21"/>
  <c r="M410" i="21"/>
  <c r="M407" i="21"/>
  <c r="M409" i="21"/>
  <c r="M408" i="21"/>
  <c r="M406" i="21"/>
  <c r="M411" i="21"/>
  <c r="M424" i="21"/>
  <c r="M412" i="21"/>
  <c r="M417" i="21"/>
  <c r="M418" i="21"/>
  <c r="M425" i="21"/>
  <c r="M427" i="21"/>
  <c r="M413" i="21"/>
  <c r="M414" i="21"/>
  <c r="M422" i="21"/>
  <c r="M415" i="21"/>
  <c r="M416" i="21"/>
  <c r="M419" i="21"/>
  <c r="M431" i="21"/>
  <c r="M426" i="21"/>
  <c r="M428" i="21"/>
  <c r="M430" i="21"/>
  <c r="M429" i="21"/>
  <c r="M423" i="21"/>
  <c r="M420" i="21"/>
  <c r="M421" i="21"/>
  <c r="M446" i="21"/>
  <c r="M447" i="21"/>
  <c r="M441" i="21"/>
  <c r="M442" i="21"/>
  <c r="M438" i="21"/>
  <c r="M445" i="21"/>
  <c r="M448" i="21"/>
  <c r="M443" i="21"/>
  <c r="M444" i="21"/>
  <c r="M439" i="21"/>
  <c r="M440" i="21"/>
  <c r="M433" i="21"/>
  <c r="M450" i="21"/>
  <c r="M449" i="21"/>
  <c r="M436" i="21"/>
  <c r="M437" i="21"/>
  <c r="M434" i="21"/>
  <c r="M435" i="21"/>
  <c r="M432" i="21"/>
  <c r="M461" i="21"/>
  <c r="M460" i="21"/>
  <c r="M462" i="21"/>
  <c r="M464" i="21"/>
  <c r="M463" i="21"/>
  <c r="M459" i="21"/>
  <c r="M455" i="21"/>
  <c r="M456" i="21"/>
  <c r="M465" i="21"/>
  <c r="M466" i="21"/>
  <c r="M458" i="21"/>
  <c r="M457" i="21"/>
  <c r="M454" i="21"/>
  <c r="M452" i="21"/>
  <c r="M453" i="21"/>
  <c r="M451" i="21"/>
  <c r="M476" i="21"/>
  <c r="M477" i="21"/>
  <c r="M471" i="21"/>
  <c r="M473" i="21"/>
  <c r="M474" i="21"/>
  <c r="M475" i="21"/>
  <c r="M472" i="21"/>
  <c r="M478" i="21"/>
  <c r="M470" i="21"/>
  <c r="M469" i="21"/>
  <c r="M468" i="21"/>
  <c r="M467" i="21"/>
  <c r="M487" i="21"/>
  <c r="M488" i="21"/>
  <c r="M484" i="21"/>
  <c r="M479" i="21"/>
  <c r="M480" i="21"/>
  <c r="M485" i="21"/>
  <c r="M486" i="21"/>
  <c r="M483" i="21"/>
  <c r="M490" i="21"/>
  <c r="M492" i="21"/>
  <c r="M491" i="21"/>
  <c r="M482" i="21"/>
  <c r="M481" i="21"/>
  <c r="M489" i="21"/>
  <c r="M507" i="21"/>
  <c r="M504" i="21"/>
  <c r="M503" i="21"/>
  <c r="M508" i="21"/>
  <c r="M505" i="21"/>
  <c r="M501" i="21"/>
  <c r="M499" i="21"/>
  <c r="M510" i="21"/>
  <c r="M502" i="21"/>
  <c r="M506" i="21"/>
  <c r="M496" i="21"/>
  <c r="M497" i="21"/>
  <c r="M509" i="21"/>
  <c r="M495" i="21"/>
  <c r="M498" i="21"/>
  <c r="M500" i="21"/>
  <c r="M493" i="21"/>
  <c r="M494" i="21"/>
  <c r="M520" i="21"/>
  <c r="M511" i="21"/>
  <c r="M515" i="21"/>
  <c r="M519" i="21"/>
  <c r="M517" i="21"/>
  <c r="M518" i="21"/>
  <c r="M521" i="21"/>
  <c r="M516" i="21"/>
  <c r="M514" i="21"/>
  <c r="M513" i="21"/>
  <c r="M512" i="21"/>
  <c r="M527" i="21"/>
  <c r="M529" i="21"/>
  <c r="M530" i="21"/>
  <c r="M522" i="21"/>
  <c r="M528" i="21"/>
  <c r="M531" i="21"/>
  <c r="M525" i="21"/>
  <c r="M524" i="21"/>
  <c r="M523" i="21"/>
  <c r="M526" i="21"/>
  <c r="M541" i="21"/>
  <c r="M542" i="21"/>
  <c r="M540" i="21"/>
  <c r="M537" i="21"/>
  <c r="M538" i="21"/>
  <c r="M539" i="21"/>
  <c r="M535" i="21"/>
  <c r="M536" i="21"/>
  <c r="M534" i="21"/>
  <c r="M533" i="21"/>
  <c r="M543" i="21"/>
  <c r="M544" i="21"/>
  <c r="M532" i="21"/>
  <c r="M547" i="21"/>
  <c r="M549" i="21"/>
  <c r="M545" i="21"/>
  <c r="M552" i="21"/>
  <c r="M551" i="21"/>
  <c r="M550" i="21"/>
  <c r="M548" i="21"/>
  <c r="M546" i="21"/>
  <c r="M558" i="21"/>
  <c r="M562" i="21"/>
  <c r="M560" i="21"/>
  <c r="M561" i="21"/>
  <c r="M565" i="21"/>
  <c r="M564" i="21"/>
  <c r="M566" i="21"/>
  <c r="M559" i="21"/>
  <c r="M563" i="21"/>
  <c r="M557" i="21"/>
  <c r="M555" i="21"/>
  <c r="M553" i="21"/>
  <c r="M556" i="21"/>
  <c r="M554" i="21"/>
  <c r="M568" i="21"/>
  <c r="M572" i="21"/>
  <c r="M576" i="21"/>
  <c r="M578" i="21"/>
  <c r="M577" i="21"/>
  <c r="M579" i="21"/>
  <c r="M580" i="21"/>
  <c r="M574" i="21"/>
  <c r="M575" i="21"/>
  <c r="M569" i="21"/>
  <c r="M573" i="21"/>
  <c r="M570" i="21"/>
  <c r="M567" i="21"/>
  <c r="M571" i="21"/>
  <c r="M592" i="21"/>
  <c r="M597" i="21"/>
  <c r="M585" i="21"/>
  <c r="M582" i="21"/>
  <c r="M589" i="21"/>
  <c r="M591" i="21"/>
  <c r="M594" i="21"/>
  <c r="M596" i="21"/>
  <c r="M595" i="21"/>
  <c r="M593" i="21"/>
  <c r="M590" i="21"/>
  <c r="M599" i="21"/>
  <c r="M598" i="21"/>
  <c r="M587" i="21"/>
  <c r="M586" i="21"/>
  <c r="M583" i="21"/>
  <c r="M584" i="21"/>
  <c r="M588" i="21"/>
  <c r="M581" i="21"/>
  <c r="M603" i="21"/>
  <c r="M608" i="21"/>
  <c r="M605" i="21"/>
  <c r="M606" i="21"/>
  <c r="M602" i="21"/>
  <c r="M604" i="21"/>
  <c r="M600" i="21"/>
  <c r="M607" i="21"/>
  <c r="M601" i="21"/>
  <c r="M609" i="21"/>
  <c r="M610" i="21"/>
  <c r="M613" i="21"/>
  <c r="M612" i="21"/>
  <c r="M611" i="21"/>
  <c r="M621" i="21"/>
  <c r="M620" i="21"/>
  <c r="M617" i="21"/>
  <c r="M619" i="21"/>
  <c r="M624" i="21"/>
  <c r="M623" i="21"/>
  <c r="M622" i="21"/>
  <c r="M626" i="21"/>
  <c r="M625" i="21"/>
  <c r="M616" i="21"/>
  <c r="M618" i="21"/>
  <c r="M615" i="21"/>
  <c r="M614" i="21"/>
  <c r="M633" i="21"/>
  <c r="M634" i="21"/>
  <c r="M635" i="21"/>
  <c r="M627" i="21"/>
  <c r="M628" i="21"/>
  <c r="M630" i="21"/>
  <c r="M631" i="21"/>
  <c r="M632" i="21"/>
  <c r="M629" i="21"/>
  <c r="M637" i="21"/>
  <c r="M636" i="21"/>
  <c r="M652" i="21"/>
  <c r="M646" i="21"/>
  <c r="M644" i="21"/>
  <c r="M642" i="21"/>
  <c r="M643" i="21"/>
  <c r="M641" i="21"/>
  <c r="M639" i="21"/>
  <c r="M640" i="21"/>
  <c r="M638" i="21"/>
  <c r="M648" i="21"/>
  <c r="M651" i="21"/>
  <c r="M650" i="21"/>
  <c r="M645" i="21"/>
  <c r="M647" i="21"/>
  <c r="M649" i="21"/>
  <c r="M661" i="21"/>
  <c r="M662" i="21"/>
  <c r="M660" i="21"/>
  <c r="M663" i="21"/>
  <c r="M667" i="21"/>
  <c r="M668" i="21"/>
  <c r="M656" i="21"/>
  <c r="M657" i="21"/>
  <c r="M666" i="21"/>
  <c r="M653" i="21"/>
  <c r="M655" i="21"/>
  <c r="M665" i="21"/>
  <c r="M664" i="21"/>
  <c r="M654" i="21"/>
  <c r="M658" i="21"/>
  <c r="M659" i="21"/>
  <c r="M669" i="21"/>
  <c r="M673" i="21"/>
  <c r="M671" i="21"/>
  <c r="M672" i="21"/>
  <c r="M670" i="21"/>
  <c r="M675" i="21"/>
  <c r="M674" i="21"/>
  <c r="M676" i="21"/>
  <c r="M677" i="21"/>
  <c r="M682" i="21"/>
  <c r="M684" i="21"/>
  <c r="M681" i="21"/>
  <c r="M680" i="21"/>
  <c r="M683" i="21"/>
  <c r="M685" i="21"/>
  <c r="M687" i="21"/>
  <c r="M686" i="21"/>
  <c r="M679" i="21"/>
  <c r="M678" i="21"/>
  <c r="M971" i="21"/>
  <c r="M969" i="21"/>
  <c r="M972" i="21"/>
  <c r="M973" i="21"/>
  <c r="M970" i="21"/>
  <c r="M987" i="21"/>
  <c r="M990" i="21"/>
  <c r="M988" i="21"/>
  <c r="M982" i="21"/>
  <c r="M989" i="21"/>
  <c r="M984" i="21"/>
  <c r="M974" i="21"/>
  <c r="M978" i="21"/>
  <c r="M980" i="21"/>
  <c r="M986" i="21"/>
  <c r="M985" i="21"/>
  <c r="M983" i="21"/>
  <c r="M981" i="21"/>
  <c r="M977" i="21"/>
  <c r="M975" i="21"/>
  <c r="M979" i="21"/>
  <c r="M976" i="21"/>
  <c r="M991" i="21"/>
  <c r="M1001" i="21"/>
  <c r="M1002" i="21"/>
  <c r="M999" i="21"/>
  <c r="M997" i="21"/>
  <c r="M995" i="21"/>
  <c r="M994" i="21"/>
  <c r="M1003" i="21"/>
  <c r="M1004" i="21"/>
  <c r="M1000" i="21"/>
  <c r="M996" i="21"/>
  <c r="M998" i="21"/>
  <c r="M992" i="21"/>
  <c r="M993" i="21"/>
  <c r="M1006" i="21"/>
  <c r="M1005" i="21"/>
  <c r="M1010" i="21"/>
  <c r="M1009" i="21"/>
  <c r="M1007" i="21"/>
  <c r="M1008" i="21"/>
  <c r="M1024" i="21"/>
  <c r="M1014" i="21"/>
  <c r="M1017" i="21"/>
  <c r="M1012" i="21"/>
  <c r="M1011" i="21"/>
  <c r="M1026" i="21"/>
  <c r="M1027" i="21"/>
  <c r="M1018" i="21"/>
  <c r="M1019" i="21"/>
  <c r="M1020" i="21"/>
  <c r="M1021" i="21"/>
  <c r="M1023" i="21"/>
  <c r="M1022" i="21"/>
  <c r="M1015" i="21"/>
  <c r="M1025" i="21"/>
  <c r="M1016" i="21"/>
  <c r="M1013" i="21"/>
  <c r="M1031" i="21"/>
  <c r="M1029" i="21"/>
  <c r="M1037" i="21"/>
  <c r="M1032" i="21"/>
  <c r="M1039" i="21"/>
  <c r="M1040" i="21"/>
  <c r="M1030" i="21"/>
  <c r="M1033" i="21"/>
  <c r="M1036" i="21"/>
  <c r="M1034" i="21"/>
  <c r="M1038" i="21"/>
  <c r="M1035" i="21"/>
  <c r="M1028" i="21"/>
  <c r="M1042" i="21"/>
  <c r="M1043" i="21"/>
  <c r="M1041" i="21"/>
  <c r="M1044" i="21"/>
  <c r="M1045" i="21"/>
  <c r="M1046" i="21"/>
  <c r="M1047" i="21"/>
  <c r="M1048" i="21"/>
  <c r="M1049" i="21"/>
  <c r="M1050" i="21"/>
  <c r="M1055" i="21"/>
  <c r="M1056" i="21"/>
  <c r="M1053" i="21"/>
  <c r="M1051" i="21"/>
  <c r="M1052" i="21"/>
  <c r="M1054" i="21"/>
  <c r="M1070" i="21"/>
  <c r="M1057" i="21"/>
  <c r="M1069" i="21"/>
  <c r="M1062" i="21"/>
  <c r="M1067" i="21"/>
  <c r="M1068" i="21"/>
  <c r="M1066" i="21"/>
  <c r="M1065" i="21"/>
  <c r="M1064" i="21"/>
  <c r="M1063" i="21"/>
  <c r="M1059" i="21"/>
  <c r="M1072" i="21"/>
  <c r="M1071" i="21"/>
  <c r="M1060" i="21"/>
  <c r="M1058" i="21"/>
  <c r="M1061" i="21"/>
  <c r="M1081" i="21"/>
  <c r="M1080" i="21"/>
  <c r="M1084" i="21"/>
  <c r="M1082" i="21"/>
  <c r="M1085" i="21"/>
  <c r="M1083" i="21"/>
  <c r="M1079" i="21"/>
  <c r="M1086" i="21"/>
  <c r="M1077" i="21"/>
  <c r="M1078" i="21"/>
  <c r="M1074" i="21"/>
  <c r="M1075" i="21"/>
  <c r="M1073" i="21"/>
  <c r="M1076" i="21"/>
  <c r="M1094" i="21"/>
  <c r="M1095" i="21"/>
  <c r="M1096" i="21"/>
  <c r="M1093" i="21"/>
  <c r="M1092" i="21"/>
  <c r="M1088" i="21"/>
  <c r="M1087" i="21"/>
  <c r="M1089" i="21"/>
  <c r="M1091" i="21"/>
  <c r="M1090" i="21"/>
  <c r="M1101" i="21"/>
  <c r="M1102" i="21"/>
  <c r="M1103" i="21"/>
  <c r="M1099" i="21"/>
  <c r="M1100" i="21"/>
  <c r="M1104" i="21"/>
  <c r="M1105" i="21"/>
  <c r="M1098" i="21"/>
  <c r="M1097" i="21"/>
  <c r="M1110" i="21"/>
  <c r="M1111" i="21"/>
  <c r="M1113" i="21"/>
  <c r="M1112" i="21"/>
  <c r="M1114" i="21"/>
  <c r="M1115" i="21"/>
  <c r="M1109" i="21"/>
  <c r="M1106" i="21"/>
  <c r="M1107" i="21"/>
  <c r="M1108" i="21"/>
  <c r="M1120" i="21"/>
  <c r="M1123" i="21"/>
  <c r="M1118" i="21"/>
  <c r="M1127" i="21"/>
  <c r="M1122" i="21"/>
  <c r="M1124" i="21"/>
  <c r="M1128" i="21"/>
  <c r="M1117" i="21"/>
  <c r="M1116" i="21"/>
  <c r="M1119" i="21"/>
  <c r="M1129" i="21"/>
  <c r="M1125" i="21"/>
  <c r="M1130" i="21"/>
  <c r="M1131" i="21"/>
  <c r="M1121" i="21"/>
  <c r="M1126" i="21"/>
  <c r="M1152" i="21"/>
  <c r="M1153" i="21"/>
  <c r="M1142" i="21"/>
  <c r="M1143" i="21"/>
  <c r="M1133" i="21"/>
  <c r="M1132" i="21"/>
  <c r="M1139" i="21"/>
  <c r="M1136" i="21"/>
  <c r="M1140" i="21"/>
  <c r="M1146" i="21"/>
  <c r="M1150" i="21"/>
  <c r="M1145" i="21"/>
  <c r="M1148" i="21"/>
  <c r="M1144" i="21"/>
  <c r="M1147" i="21"/>
  <c r="M1149" i="21"/>
  <c r="M1151" i="21"/>
  <c r="M1138" i="21"/>
  <c r="M1135" i="21"/>
  <c r="M1137" i="21"/>
  <c r="M1134" i="21"/>
  <c r="M1141" i="21"/>
  <c r="M1162" i="21"/>
  <c r="M1164" i="21"/>
  <c r="M1163" i="21"/>
  <c r="M1161" i="21"/>
  <c r="M1160" i="21"/>
  <c r="M1157" i="21"/>
  <c r="M1166" i="21"/>
  <c r="M1165" i="21"/>
  <c r="M1156" i="21"/>
  <c r="M1154" i="21"/>
  <c r="M1159" i="21"/>
  <c r="M1158" i="21"/>
  <c r="M1155" i="21"/>
  <c r="M1170" i="21"/>
  <c r="M1177" i="21"/>
  <c r="M1186" i="21"/>
  <c r="M1174" i="21"/>
  <c r="M1172" i="21"/>
  <c r="M1175" i="21"/>
  <c r="M1173" i="21"/>
  <c r="M1176" i="21"/>
  <c r="M1178" i="21"/>
  <c r="M1180" i="21"/>
  <c r="M1169" i="21"/>
  <c r="M1168" i="21"/>
  <c r="M1182" i="21"/>
  <c r="M1185" i="21"/>
  <c r="M1184" i="21"/>
  <c r="M1183" i="21"/>
  <c r="M1187" i="21"/>
  <c r="M1181" i="21"/>
  <c r="M1167" i="21"/>
  <c r="M1179" i="21"/>
  <c r="M1171" i="21"/>
  <c r="M1194" i="21"/>
  <c r="M1192" i="21"/>
  <c r="M1191" i="21"/>
  <c r="M1190" i="21"/>
  <c r="M1188" i="21"/>
  <c r="M1189" i="21"/>
  <c r="M1193" i="21"/>
  <c r="M1198" i="21"/>
  <c r="M1200" i="21"/>
  <c r="M1207" i="21"/>
  <c r="M1197" i="21"/>
  <c r="M1199" i="21"/>
  <c r="M1196" i="21"/>
  <c r="M1202" i="21"/>
  <c r="M1203" i="21"/>
  <c r="M1201" i="21"/>
  <c r="M1195" i="21"/>
  <c r="M1205" i="21"/>
  <c r="M1206" i="21"/>
  <c r="M1204" i="21"/>
  <c r="M1208" i="21"/>
  <c r="M1215" i="21"/>
  <c r="M1214" i="21"/>
  <c r="M1218" i="21"/>
  <c r="M1216" i="21"/>
  <c r="M1211" i="21"/>
  <c r="M1210" i="21"/>
  <c r="M1213" i="21"/>
  <c r="M1217" i="21"/>
  <c r="M1222" i="21"/>
  <c r="M1220" i="21"/>
  <c r="M1221" i="21"/>
  <c r="M1219" i="21"/>
  <c r="M1209" i="21"/>
  <c r="M1212" i="21"/>
  <c r="M1239" i="21"/>
  <c r="M1230" i="21"/>
  <c r="M1224" i="21"/>
  <c r="M1223" i="21"/>
  <c r="M1225" i="21"/>
  <c r="M1228" i="21"/>
  <c r="M1229" i="21"/>
  <c r="M1244" i="21"/>
  <c r="M1240" i="21"/>
  <c r="M1232" i="21"/>
  <c r="M1243" i="21"/>
  <c r="M1238" i="21"/>
  <c r="M1241" i="21"/>
  <c r="M1242" i="21"/>
  <c r="M1226" i="21"/>
  <c r="M1231" i="21"/>
  <c r="M1235" i="21"/>
  <c r="M1236" i="21"/>
  <c r="M1233" i="21"/>
  <c r="M1234" i="21"/>
  <c r="M1237" i="21"/>
  <c r="M1227" i="21"/>
  <c r="M1247" i="21"/>
  <c r="M1248" i="21"/>
  <c r="M1246" i="21"/>
  <c r="M1258" i="21"/>
  <c r="M1245" i="21"/>
  <c r="M1250" i="21"/>
  <c r="M1251" i="21"/>
  <c r="M1254" i="21"/>
  <c r="M1261" i="21"/>
  <c r="M1249" i="21"/>
  <c r="M1252" i="21"/>
  <c r="M1253" i="21"/>
  <c r="M1259" i="21"/>
  <c r="M1260" i="21"/>
  <c r="M1257" i="21"/>
  <c r="M1255" i="21"/>
  <c r="M1256" i="21"/>
  <c r="M1268" i="21"/>
  <c r="M1265" i="21"/>
  <c r="M1282" i="21"/>
  <c r="M1283" i="21"/>
  <c r="M1281" i="21"/>
  <c r="M1280" i="21"/>
  <c r="M1277" i="21"/>
  <c r="M1279" i="21"/>
  <c r="M1273" i="21"/>
  <c r="M1272" i="21"/>
  <c r="M1262" i="21"/>
  <c r="M1278" i="21"/>
  <c r="M1275" i="21"/>
  <c r="M1264" i="21"/>
  <c r="M1276" i="21"/>
  <c r="M1263" i="21"/>
  <c r="M1266" i="21"/>
  <c r="M1271" i="21"/>
  <c r="M1270" i="21"/>
  <c r="M1274" i="21"/>
  <c r="M1269" i="21"/>
  <c r="M1267" i="21"/>
  <c r="M1286" i="21"/>
  <c r="M1285" i="21"/>
  <c r="M1300" i="21"/>
  <c r="M1304" i="21"/>
  <c r="M1305" i="21"/>
  <c r="M1294" i="21"/>
  <c r="M1295" i="21"/>
  <c r="M1288" i="21"/>
  <c r="M1287" i="21"/>
  <c r="M1290" i="21"/>
  <c r="M1303" i="21"/>
  <c r="M1299" i="21"/>
  <c r="M1297" i="21"/>
  <c r="M1292" i="21"/>
  <c r="M1293" i="21"/>
  <c r="M1296" i="21"/>
  <c r="M1291" i="21"/>
  <c r="M1289" i="21"/>
  <c r="M1301" i="21"/>
  <c r="M1302" i="21"/>
  <c r="M1298" i="21"/>
  <c r="M1306" i="21"/>
  <c r="M1284" i="21"/>
  <c r="M1315" i="21"/>
  <c r="M1316" i="21"/>
  <c r="M1314" i="21"/>
  <c r="M1313" i="21"/>
  <c r="M1311" i="21"/>
  <c r="M1312" i="21"/>
  <c r="M1310" i="21"/>
  <c r="M1307" i="21"/>
  <c r="M1309" i="21"/>
  <c r="M1308" i="21"/>
  <c r="M1323" i="21"/>
  <c r="M1327" i="21"/>
  <c r="M1335" i="21"/>
  <c r="M1334" i="21"/>
  <c r="M1331" i="21"/>
  <c r="M1321" i="21"/>
  <c r="M1332" i="21"/>
  <c r="M1337" i="21"/>
  <c r="M1322" i="21"/>
  <c r="M1325" i="21"/>
  <c r="M1324" i="21"/>
  <c r="M1326" i="21"/>
  <c r="M1336" i="21"/>
  <c r="M1333" i="21"/>
  <c r="M1328" i="21"/>
  <c r="M1329" i="21"/>
  <c r="M1330" i="21"/>
  <c r="M1317" i="21"/>
  <c r="M1320" i="21"/>
  <c r="M1319" i="21"/>
  <c r="M1318" i="21"/>
  <c r="M1341" i="21"/>
  <c r="M1340" i="21"/>
  <c r="M1338" i="21"/>
  <c r="M1339" i="21"/>
  <c r="M1342" i="21"/>
  <c r="M1343" i="21"/>
  <c r="M1360" i="21"/>
  <c r="M1357" i="21"/>
  <c r="M1346" i="21"/>
  <c r="M1351" i="21"/>
  <c r="M1350" i="21"/>
  <c r="M1352" i="21"/>
  <c r="M1353" i="21"/>
  <c r="M1345" i="21"/>
  <c r="M1344" i="21"/>
  <c r="M1362" i="21"/>
  <c r="M1354" i="21"/>
  <c r="M1356" i="21"/>
  <c r="M1355" i="21"/>
  <c r="M1348" i="21"/>
  <c r="M1358" i="21"/>
  <c r="M1349" i="21"/>
  <c r="M1361" i="21"/>
  <c r="M1359" i="21"/>
  <c r="M1347" i="21"/>
  <c r="M1380" i="21"/>
  <c r="M1379" i="21"/>
  <c r="M1374" i="21"/>
  <c r="M1377" i="21"/>
  <c r="M1365" i="21"/>
  <c r="M1370" i="21"/>
  <c r="M1376" i="21"/>
  <c r="M1367" i="21"/>
  <c r="M1375" i="21"/>
  <c r="M1373" i="21"/>
  <c r="M1382" i="21"/>
  <c r="M1378" i="21"/>
  <c r="M1368" i="21"/>
  <c r="M1363" i="21"/>
  <c r="M1364" i="21"/>
  <c r="M1372" i="21"/>
  <c r="M1381" i="21"/>
  <c r="M1366" i="21"/>
  <c r="M1369" i="21"/>
  <c r="M1371" i="21"/>
  <c r="M1388" i="21"/>
  <c r="M1405" i="21"/>
  <c r="M1394" i="21"/>
  <c r="M1383" i="21"/>
  <c r="M1384" i="21"/>
  <c r="M1385" i="21"/>
  <c r="M1404" i="21"/>
  <c r="M1386" i="21"/>
  <c r="M1387" i="21"/>
  <c r="M1391" i="21"/>
  <c r="M1392" i="21"/>
  <c r="M1390" i="21"/>
  <c r="M1393" i="21"/>
  <c r="M1395" i="21"/>
  <c r="M1389" i="21"/>
  <c r="M1403" i="21"/>
  <c r="M1396" i="21"/>
  <c r="M1402" i="21"/>
  <c r="M1401" i="21"/>
  <c r="M1400" i="21"/>
  <c r="M1399" i="21"/>
  <c r="M1398" i="21"/>
  <c r="M1397" i="21"/>
  <c r="M1407" i="21"/>
  <c r="M1412" i="21"/>
  <c r="M1417" i="21"/>
  <c r="M1415" i="21"/>
  <c r="M1411" i="21"/>
  <c r="M1410" i="21"/>
  <c r="M1409" i="21"/>
  <c r="M1408" i="21"/>
  <c r="M1406" i="21"/>
  <c r="M1416" i="21"/>
  <c r="M1419" i="21"/>
  <c r="M1414" i="21"/>
  <c r="M1413" i="21"/>
  <c r="M1418" i="21"/>
  <c r="M1420" i="21"/>
  <c r="M1421" i="21"/>
  <c r="M1426" i="21"/>
  <c r="M1425" i="21"/>
  <c r="M1422" i="21"/>
  <c r="M1424" i="21"/>
  <c r="M1423" i="21"/>
  <c r="M1429" i="21"/>
  <c r="M1427" i="21"/>
  <c r="M1428" i="21"/>
  <c r="M1446" i="21"/>
  <c r="M1441" i="21"/>
  <c r="M1444" i="21"/>
  <c r="M1445" i="21"/>
  <c r="M1439" i="21"/>
  <c r="M1440" i="21"/>
  <c r="M1437" i="21"/>
  <c r="M1433" i="21"/>
  <c r="M1442" i="21"/>
  <c r="M1443" i="21"/>
  <c r="M1434" i="21"/>
  <c r="M1436" i="21"/>
  <c r="M1435" i="21"/>
  <c r="M1430" i="21"/>
  <c r="M1432" i="21"/>
  <c r="M1431" i="21"/>
  <c r="M1438" i="21"/>
  <c r="O11" i="21"/>
  <c r="O13" i="21"/>
  <c r="O14" i="21"/>
  <c r="O17" i="21"/>
  <c r="O18" i="21"/>
  <c r="O15" i="21"/>
  <c r="O16" i="21"/>
  <c r="O19" i="21"/>
  <c r="O24" i="21"/>
  <c r="O22" i="21"/>
  <c r="O27" i="21"/>
  <c r="O25" i="21"/>
  <c r="O26" i="21"/>
  <c r="O23" i="21"/>
  <c r="O20" i="21"/>
  <c r="O21" i="21"/>
  <c r="O37" i="21"/>
  <c r="O38" i="21"/>
  <c r="O29" i="21"/>
  <c r="O28" i="21"/>
  <c r="O33" i="21"/>
  <c r="O36" i="21"/>
  <c r="O35" i="21"/>
  <c r="O34" i="21"/>
  <c r="O32" i="21"/>
  <c r="O30" i="21"/>
  <c r="O31" i="21"/>
  <c r="O43" i="21"/>
  <c r="O40" i="21"/>
  <c r="O42" i="21"/>
  <c r="O44" i="21"/>
  <c r="O39" i="21"/>
  <c r="O41" i="21"/>
  <c r="O50" i="21"/>
  <c r="O45" i="21"/>
  <c r="O46" i="21"/>
  <c r="O47" i="21"/>
  <c r="O49" i="21"/>
  <c r="O48" i="21"/>
  <c r="O51" i="21"/>
  <c r="O56" i="21"/>
  <c r="O53" i="21"/>
  <c r="O54" i="21"/>
  <c r="O55" i="21"/>
  <c r="O60" i="21"/>
  <c r="O57" i="21"/>
  <c r="O58" i="21"/>
  <c r="O61" i="21"/>
  <c r="O59" i="21"/>
  <c r="O62" i="21"/>
  <c r="O52" i="21"/>
  <c r="O63" i="21"/>
  <c r="O71" i="21"/>
  <c r="O70" i="21"/>
  <c r="O66" i="21"/>
  <c r="O72" i="21"/>
  <c r="O73" i="21"/>
  <c r="O75" i="21"/>
  <c r="O76" i="21"/>
  <c r="O74" i="21"/>
  <c r="O77" i="21"/>
  <c r="O68" i="21"/>
  <c r="O69" i="21"/>
  <c r="O67" i="21"/>
  <c r="O65" i="21"/>
  <c r="O64" i="21"/>
  <c r="O78" i="21"/>
  <c r="O89" i="21"/>
  <c r="O90" i="21"/>
  <c r="O88" i="21"/>
  <c r="O86" i="21"/>
  <c r="O80" i="21"/>
  <c r="O81" i="21"/>
  <c r="O83" i="21"/>
  <c r="O82" i="21"/>
  <c r="O85" i="21"/>
  <c r="O84" i="21"/>
  <c r="O79" i="21"/>
  <c r="O87" i="21"/>
  <c r="O93" i="21"/>
  <c r="O96" i="21"/>
  <c r="O97" i="21"/>
  <c r="O98" i="21"/>
  <c r="O92" i="21"/>
  <c r="O91" i="21"/>
  <c r="O94" i="21"/>
  <c r="O95" i="21"/>
  <c r="O103" i="21"/>
  <c r="O99" i="21"/>
  <c r="O101" i="21"/>
  <c r="O102" i="21"/>
  <c r="O100" i="21"/>
  <c r="O104" i="21"/>
  <c r="O114" i="21"/>
  <c r="O111" i="21"/>
  <c r="O119" i="21"/>
  <c r="O112" i="21"/>
  <c r="O106" i="21"/>
  <c r="O107" i="21"/>
  <c r="O110" i="21"/>
  <c r="O109" i="21"/>
  <c r="O105" i="21"/>
  <c r="O113" i="21"/>
  <c r="O116" i="21"/>
  <c r="O108" i="21"/>
  <c r="O115" i="21"/>
  <c r="O117" i="21"/>
  <c r="O118" i="21"/>
  <c r="O129" i="21"/>
  <c r="O132" i="21"/>
  <c r="O127" i="21"/>
  <c r="O128" i="21"/>
  <c r="O130" i="21"/>
  <c r="O126" i="21"/>
  <c r="O125" i="21"/>
  <c r="O122" i="21"/>
  <c r="O123" i="21"/>
  <c r="O135" i="21"/>
  <c r="O134" i="21"/>
  <c r="O133" i="21"/>
  <c r="O136" i="21"/>
  <c r="O121" i="21"/>
  <c r="O120" i="21"/>
  <c r="O124" i="21"/>
  <c r="O131" i="21"/>
  <c r="O146" i="21"/>
  <c r="O137" i="21"/>
  <c r="O152" i="21"/>
  <c r="O153" i="21"/>
  <c r="O138" i="21"/>
  <c r="O148" i="21"/>
  <c r="O147" i="21"/>
  <c r="O139" i="21"/>
  <c r="O140" i="21"/>
  <c r="O145" i="21"/>
  <c r="O149" i="21"/>
  <c r="O150" i="21"/>
  <c r="O144" i="21"/>
  <c r="O142" i="21"/>
  <c r="O154" i="21"/>
  <c r="O143" i="21"/>
  <c r="O141" i="21"/>
  <c r="O151" i="21"/>
  <c r="O156" i="21"/>
  <c r="O155" i="21"/>
  <c r="O157" i="21"/>
  <c r="O158" i="21"/>
  <c r="O159" i="21"/>
  <c r="O160" i="21"/>
  <c r="O161" i="21"/>
  <c r="O163" i="21"/>
  <c r="O164" i="21"/>
  <c r="O162" i="21"/>
  <c r="O165" i="21"/>
  <c r="O175" i="21"/>
  <c r="O170" i="21"/>
  <c r="O169" i="21"/>
  <c r="O167" i="21"/>
  <c r="O166" i="21"/>
  <c r="O171" i="21"/>
  <c r="O168" i="21"/>
  <c r="O173" i="21"/>
  <c r="O172" i="21"/>
  <c r="O176" i="21"/>
  <c r="O174" i="21"/>
  <c r="O186" i="21"/>
  <c r="O180" i="21"/>
  <c r="O178" i="21"/>
  <c r="O182" i="21"/>
  <c r="O177" i="21"/>
  <c r="O184" i="21"/>
  <c r="O179" i="21"/>
  <c r="O183" i="21"/>
  <c r="O181" i="21"/>
  <c r="O185" i="21"/>
  <c r="O190" i="21"/>
  <c r="O189" i="21"/>
  <c r="O191" i="21"/>
  <c r="O188" i="21"/>
  <c r="O187" i="21"/>
  <c r="O196" i="21"/>
  <c r="O193" i="21"/>
  <c r="O194" i="21"/>
  <c r="O197" i="21"/>
  <c r="O192" i="21"/>
  <c r="O195" i="21"/>
  <c r="O200" i="21"/>
  <c r="O201" i="21"/>
  <c r="O199" i="21"/>
  <c r="O202" i="21"/>
  <c r="O198" i="21"/>
  <c r="O203" i="21"/>
  <c r="O221" i="21"/>
  <c r="O219" i="21"/>
  <c r="O212" i="21"/>
  <c r="O217" i="21"/>
  <c r="O211" i="21"/>
  <c r="O213" i="21"/>
  <c r="O218" i="21"/>
  <c r="O210" i="21"/>
  <c r="O220" i="21"/>
  <c r="O222" i="21"/>
  <c r="O223" i="21"/>
  <c r="O204" i="21"/>
  <c r="O224" i="21"/>
  <c r="O209" i="21"/>
  <c r="O208" i="21"/>
  <c r="O215" i="21"/>
  <c r="O216" i="21"/>
  <c r="O214" i="21"/>
  <c r="O205" i="21"/>
  <c r="O206" i="21"/>
  <c r="O207" i="21"/>
  <c r="O230" i="21"/>
  <c r="O231" i="21"/>
  <c r="O232" i="21"/>
  <c r="O228" i="21"/>
  <c r="O227" i="21"/>
  <c r="O225" i="21"/>
  <c r="O233" i="21"/>
  <c r="O226" i="21"/>
  <c r="O229" i="21"/>
  <c r="O234" i="21"/>
  <c r="O236" i="21"/>
  <c r="O243" i="21"/>
  <c r="O239" i="21"/>
  <c r="O242" i="21"/>
  <c r="O238" i="21"/>
  <c r="O237" i="21"/>
  <c r="O240" i="21"/>
  <c r="O241" i="21"/>
  <c r="O235" i="21"/>
  <c r="O247" i="21"/>
  <c r="O245" i="21"/>
  <c r="O244" i="21"/>
  <c r="O246" i="21"/>
  <c r="O249" i="21"/>
  <c r="O248" i="21"/>
  <c r="O251" i="21"/>
  <c r="O250" i="21"/>
  <c r="O255" i="21"/>
  <c r="O257" i="21"/>
  <c r="O254" i="21"/>
  <c r="O256" i="21"/>
  <c r="O253" i="21"/>
  <c r="O258" i="21"/>
  <c r="O252" i="21"/>
  <c r="O259" i="21"/>
  <c r="O266" i="21"/>
  <c r="O261" i="21"/>
  <c r="O264" i="21"/>
  <c r="O267" i="21"/>
  <c r="O271" i="21"/>
  <c r="O262" i="21"/>
  <c r="O263" i="21"/>
  <c r="O260" i="21"/>
  <c r="O265" i="21"/>
  <c r="O269" i="21"/>
  <c r="O268" i="21"/>
  <c r="O270" i="21"/>
  <c r="O272" i="21"/>
  <c r="O290" i="21"/>
  <c r="O289" i="21"/>
  <c r="O281" i="21"/>
  <c r="O280" i="21"/>
  <c r="O284" i="21"/>
  <c r="O283" i="21"/>
  <c r="O285" i="21"/>
  <c r="O282" i="21"/>
  <c r="O294" i="21"/>
  <c r="O287" i="21"/>
  <c r="O274" i="21"/>
  <c r="O273" i="21"/>
  <c r="O276" i="21"/>
  <c r="O275" i="21"/>
  <c r="O293" i="21"/>
  <c r="O279" i="21"/>
  <c r="O288" i="21"/>
  <c r="O286" i="21"/>
  <c r="O292" i="21"/>
  <c r="O291" i="21"/>
  <c r="O277" i="21"/>
  <c r="O278" i="21"/>
  <c r="O299" i="21"/>
  <c r="O297" i="21"/>
  <c r="O296" i="21"/>
  <c r="O295" i="21"/>
  <c r="O298" i="21"/>
  <c r="O303" i="21"/>
  <c r="O301" i="21"/>
  <c r="O300" i="21"/>
  <c r="O306" i="21"/>
  <c r="O305" i="21"/>
  <c r="O307" i="21"/>
  <c r="O302" i="21"/>
  <c r="O304" i="21"/>
  <c r="O314" i="21"/>
  <c r="O313" i="21"/>
  <c r="O312" i="21"/>
  <c r="O311" i="21"/>
  <c r="O309" i="21"/>
  <c r="O310" i="21"/>
  <c r="O308" i="21"/>
  <c r="O324" i="21"/>
  <c r="O321" i="21"/>
  <c r="O320" i="21"/>
  <c r="O323" i="21"/>
  <c r="O322" i="21"/>
  <c r="O315" i="21"/>
  <c r="O316" i="21"/>
  <c r="O317" i="21"/>
  <c r="O319" i="21"/>
  <c r="O318" i="21"/>
  <c r="O325" i="21"/>
  <c r="O326" i="21"/>
  <c r="O330" i="21"/>
  <c r="O329" i="21"/>
  <c r="O328" i="21"/>
  <c r="O327" i="21"/>
  <c r="O331" i="21"/>
  <c r="O337" i="21"/>
  <c r="O336" i="21"/>
  <c r="O333" i="21"/>
  <c r="O335" i="21"/>
  <c r="O334" i="21"/>
  <c r="O338" i="21"/>
  <c r="O340" i="21"/>
  <c r="O339" i="21"/>
  <c r="O341" i="21"/>
  <c r="O332" i="21"/>
  <c r="O348" i="21"/>
  <c r="O342" i="21"/>
  <c r="O347" i="21"/>
  <c r="O346" i="21"/>
  <c r="O349" i="21"/>
  <c r="O344" i="21"/>
  <c r="O351" i="21"/>
  <c r="O350" i="21"/>
  <c r="O343" i="21"/>
  <c r="O345" i="21"/>
  <c r="O353" i="21"/>
  <c r="O355" i="21"/>
  <c r="O363" i="21"/>
  <c r="O357" i="21"/>
  <c r="O361" i="21"/>
  <c r="O360" i="21"/>
  <c r="O358" i="21"/>
  <c r="O362" i="21"/>
  <c r="O359" i="21"/>
  <c r="O356" i="21"/>
  <c r="O364" i="21"/>
  <c r="O354" i="21"/>
  <c r="O352" i="21"/>
  <c r="O379" i="21"/>
  <c r="O375" i="21"/>
  <c r="O374" i="21"/>
  <c r="O376" i="21"/>
  <c r="O372" i="21"/>
  <c r="O377" i="21"/>
  <c r="O378" i="21"/>
  <c r="O371" i="21"/>
  <c r="O373" i="21"/>
  <c r="O368" i="21"/>
  <c r="O370" i="21"/>
  <c r="O366" i="21"/>
  <c r="O367" i="21"/>
  <c r="O369" i="21"/>
  <c r="O365" i="21"/>
  <c r="O396" i="21"/>
  <c r="O392" i="21"/>
  <c r="O389" i="21"/>
  <c r="O390" i="21"/>
  <c r="O391" i="21"/>
  <c r="O397" i="21"/>
  <c r="O395" i="21"/>
  <c r="O382" i="21"/>
  <c r="O383" i="21"/>
  <c r="O381" i="21"/>
  <c r="O380" i="21"/>
  <c r="O385" i="21"/>
  <c r="O384" i="21"/>
  <c r="O388" i="21"/>
  <c r="O386" i="21"/>
  <c r="O387" i="21"/>
  <c r="O394" i="21"/>
  <c r="O393" i="21"/>
  <c r="O398" i="21"/>
  <c r="O405" i="21"/>
  <c r="O399" i="21"/>
  <c r="O404" i="21"/>
  <c r="O403" i="21"/>
  <c r="O402" i="21"/>
  <c r="O401" i="21"/>
  <c r="O400" i="21"/>
  <c r="O410" i="21"/>
  <c r="O407" i="21"/>
  <c r="O409" i="21"/>
  <c r="O408" i="21"/>
  <c r="O406" i="21"/>
  <c r="O411" i="21"/>
  <c r="O424" i="21"/>
  <c r="O412" i="21"/>
  <c r="O417" i="21"/>
  <c r="O418" i="21"/>
  <c r="O425" i="21"/>
  <c r="O427" i="21"/>
  <c r="O413" i="21"/>
  <c r="O414" i="21"/>
  <c r="O422" i="21"/>
  <c r="O415" i="21"/>
  <c r="O416" i="21"/>
  <c r="O419" i="21"/>
  <c r="O431" i="21"/>
  <c r="O426" i="21"/>
  <c r="O428" i="21"/>
  <c r="O430" i="21"/>
  <c r="O429" i="21"/>
  <c r="O423" i="21"/>
  <c r="O420" i="21"/>
  <c r="O421" i="21"/>
  <c r="O446" i="21"/>
  <c r="O447" i="21"/>
  <c r="O441" i="21"/>
  <c r="O442" i="21"/>
  <c r="O438" i="21"/>
  <c r="O445" i="21"/>
  <c r="O448" i="21"/>
  <c r="O443" i="21"/>
  <c r="O444" i="21"/>
  <c r="O439" i="21"/>
  <c r="O440" i="21"/>
  <c r="O433" i="21"/>
  <c r="O450" i="21"/>
  <c r="O449" i="21"/>
  <c r="O436" i="21"/>
  <c r="O437" i="21"/>
  <c r="O434" i="21"/>
  <c r="O435" i="21"/>
  <c r="O432" i="21"/>
  <c r="O461" i="21"/>
  <c r="O460" i="21"/>
  <c r="O462" i="21"/>
  <c r="O464" i="21"/>
  <c r="O463" i="21"/>
  <c r="O459" i="21"/>
  <c r="O455" i="21"/>
  <c r="O456" i="21"/>
  <c r="O465" i="21"/>
  <c r="O466" i="21"/>
  <c r="O458" i="21"/>
  <c r="O457" i="21"/>
  <c r="O454" i="21"/>
  <c r="O452" i="21"/>
  <c r="O453" i="21"/>
  <c r="O451" i="21"/>
  <c r="O476" i="21"/>
  <c r="O477" i="21"/>
  <c r="O471" i="21"/>
  <c r="O473" i="21"/>
  <c r="O474" i="21"/>
  <c r="O475" i="21"/>
  <c r="O472" i="21"/>
  <c r="O478" i="21"/>
  <c r="O470" i="21"/>
  <c r="O469" i="21"/>
  <c r="O468" i="21"/>
  <c r="O467" i="21"/>
  <c r="O487" i="21"/>
  <c r="O488" i="21"/>
  <c r="O484" i="21"/>
  <c r="O479" i="21"/>
  <c r="O480" i="21"/>
  <c r="O485" i="21"/>
  <c r="O486" i="21"/>
  <c r="O483" i="21"/>
  <c r="O490" i="21"/>
  <c r="O492" i="21"/>
  <c r="O491" i="21"/>
  <c r="O482" i="21"/>
  <c r="O481" i="21"/>
  <c r="O489" i="21"/>
  <c r="O507" i="21"/>
  <c r="O504" i="21"/>
  <c r="O503" i="21"/>
  <c r="O508" i="21"/>
  <c r="O505" i="21"/>
  <c r="O501" i="21"/>
  <c r="O499" i="21"/>
  <c r="O510" i="21"/>
  <c r="O502" i="21"/>
  <c r="O506" i="21"/>
  <c r="O496" i="21"/>
  <c r="O497" i="21"/>
  <c r="O509" i="21"/>
  <c r="O495" i="21"/>
  <c r="O498" i="21"/>
  <c r="O500" i="21"/>
  <c r="O493" i="21"/>
  <c r="O494" i="21"/>
  <c r="O520" i="21"/>
  <c r="O511" i="21"/>
  <c r="O515" i="21"/>
  <c r="O519" i="21"/>
  <c r="O517" i="21"/>
  <c r="O518" i="21"/>
  <c r="O521" i="21"/>
  <c r="O516" i="21"/>
  <c r="O514" i="21"/>
  <c r="O513" i="21"/>
  <c r="O512" i="21"/>
  <c r="O527" i="21"/>
  <c r="O529" i="21"/>
  <c r="O530" i="21"/>
  <c r="O522" i="21"/>
  <c r="O528" i="21"/>
  <c r="O531" i="21"/>
  <c r="O525" i="21"/>
  <c r="O524" i="21"/>
  <c r="O523" i="21"/>
  <c r="O526" i="21"/>
  <c r="O541" i="21"/>
  <c r="O542" i="21"/>
  <c r="O540" i="21"/>
  <c r="O537" i="21"/>
  <c r="O538" i="21"/>
  <c r="O539" i="21"/>
  <c r="O535" i="21"/>
  <c r="O536" i="21"/>
  <c r="O534" i="21"/>
  <c r="O533" i="21"/>
  <c r="O543" i="21"/>
  <c r="O544" i="21"/>
  <c r="O532" i="21"/>
  <c r="O547" i="21"/>
  <c r="O549" i="21"/>
  <c r="O545" i="21"/>
  <c r="O552" i="21"/>
  <c r="O551" i="21"/>
  <c r="O550" i="21"/>
  <c r="O548" i="21"/>
  <c r="O546" i="21"/>
  <c r="O558" i="21"/>
  <c r="O562" i="21"/>
  <c r="O560" i="21"/>
  <c r="O561" i="21"/>
  <c r="O565" i="21"/>
  <c r="O564" i="21"/>
  <c r="O566" i="21"/>
  <c r="O559" i="21"/>
  <c r="O563" i="21"/>
  <c r="O557" i="21"/>
  <c r="O555" i="21"/>
  <c r="O553" i="21"/>
  <c r="O556" i="21"/>
  <c r="O554" i="21"/>
  <c r="O568" i="21"/>
  <c r="O572" i="21"/>
  <c r="O576" i="21"/>
  <c r="O578" i="21"/>
  <c r="O577" i="21"/>
  <c r="O579" i="21"/>
  <c r="O580" i="21"/>
  <c r="O574" i="21"/>
  <c r="O575" i="21"/>
  <c r="O569" i="21"/>
  <c r="O573" i="21"/>
  <c r="O570" i="21"/>
  <c r="O567" i="21"/>
  <c r="O571" i="21"/>
  <c r="O592" i="21"/>
  <c r="O597" i="21"/>
  <c r="O585" i="21"/>
  <c r="O582" i="21"/>
  <c r="O589" i="21"/>
  <c r="O591" i="21"/>
  <c r="O594" i="21"/>
  <c r="O596" i="21"/>
  <c r="O595" i="21"/>
  <c r="O593" i="21"/>
  <c r="O590" i="21"/>
  <c r="O599" i="21"/>
  <c r="O598" i="21"/>
  <c r="O587" i="21"/>
  <c r="O586" i="21"/>
  <c r="O583" i="21"/>
  <c r="O584" i="21"/>
  <c r="O588" i="21"/>
  <c r="O581" i="21"/>
  <c r="O603" i="21"/>
  <c r="O608" i="21"/>
  <c r="O605" i="21"/>
  <c r="O606" i="21"/>
  <c r="O602" i="21"/>
  <c r="O604" i="21"/>
  <c r="O600" i="21"/>
  <c r="O607" i="21"/>
  <c r="O601" i="21"/>
  <c r="O609" i="21"/>
  <c r="O610" i="21"/>
  <c r="O613" i="21"/>
  <c r="O612" i="21"/>
  <c r="O611" i="21"/>
  <c r="O621" i="21"/>
  <c r="O620" i="21"/>
  <c r="O617" i="21"/>
  <c r="O619" i="21"/>
  <c r="O624" i="21"/>
  <c r="O623" i="21"/>
  <c r="O622" i="21"/>
  <c r="O626" i="21"/>
  <c r="O625" i="21"/>
  <c r="O616" i="21"/>
  <c r="O618" i="21"/>
  <c r="O615" i="21"/>
  <c r="O614" i="21"/>
  <c r="O633" i="21"/>
  <c r="O634" i="21"/>
  <c r="O635" i="21"/>
  <c r="O627" i="21"/>
  <c r="O628" i="21"/>
  <c r="O630" i="21"/>
  <c r="O631" i="21"/>
  <c r="O632" i="21"/>
  <c r="O629" i="21"/>
  <c r="O637" i="21"/>
  <c r="O636" i="21"/>
  <c r="O652" i="21"/>
  <c r="O646" i="21"/>
  <c r="O644" i="21"/>
  <c r="O642" i="21"/>
  <c r="O643" i="21"/>
  <c r="O641" i="21"/>
  <c r="O639" i="21"/>
  <c r="O640" i="21"/>
  <c r="O638" i="21"/>
  <c r="O648" i="21"/>
  <c r="O651" i="21"/>
  <c r="O650" i="21"/>
  <c r="O645" i="21"/>
  <c r="O647" i="21"/>
  <c r="O649" i="21"/>
  <c r="O661" i="21"/>
  <c r="O662" i="21"/>
  <c r="O660" i="21"/>
  <c r="O663" i="21"/>
  <c r="O667" i="21"/>
  <c r="O668" i="21"/>
  <c r="O656" i="21"/>
  <c r="O657" i="21"/>
  <c r="O666" i="21"/>
  <c r="O653" i="21"/>
  <c r="O655" i="21"/>
  <c r="O665" i="21"/>
  <c r="O664" i="21"/>
  <c r="O654" i="21"/>
  <c r="O658" i="21"/>
  <c r="O659" i="21"/>
  <c r="O669" i="21"/>
  <c r="O673" i="21"/>
  <c r="O671" i="21"/>
  <c r="O672" i="21"/>
  <c r="O670" i="21"/>
  <c r="O675" i="21"/>
  <c r="O674" i="21"/>
  <c r="O676" i="21"/>
  <c r="O677" i="21"/>
  <c r="O682" i="21"/>
  <c r="O684" i="21"/>
  <c r="O681" i="21"/>
  <c r="O680" i="21"/>
  <c r="O683" i="21"/>
  <c r="O685" i="21"/>
  <c r="O687" i="21"/>
  <c r="O686" i="21"/>
  <c r="O679" i="21"/>
  <c r="O678" i="21"/>
  <c r="O971" i="21"/>
  <c r="O969" i="21"/>
  <c r="O972" i="21"/>
  <c r="O973" i="21"/>
  <c r="O970" i="21"/>
  <c r="O987" i="21"/>
  <c r="O990" i="21"/>
  <c r="O988" i="21"/>
  <c r="O982" i="21"/>
  <c r="O989" i="21"/>
  <c r="O984" i="21"/>
  <c r="O974" i="21"/>
  <c r="O978" i="21"/>
  <c r="O980" i="21"/>
  <c r="O986" i="21"/>
  <c r="O985" i="21"/>
  <c r="O983" i="21"/>
  <c r="O981" i="21"/>
  <c r="O977" i="21"/>
  <c r="O975" i="21"/>
  <c r="O979" i="21"/>
  <c r="O976" i="21"/>
  <c r="O991" i="21"/>
  <c r="O1001" i="21"/>
  <c r="O1002" i="21"/>
  <c r="O999" i="21"/>
  <c r="O997" i="21"/>
  <c r="O995" i="21"/>
  <c r="O994" i="21"/>
  <c r="O1003" i="21"/>
  <c r="O1004" i="21"/>
  <c r="O1000" i="21"/>
  <c r="O996" i="21"/>
  <c r="O998" i="21"/>
  <c r="O992" i="21"/>
  <c r="O993" i="21"/>
  <c r="O1006" i="21"/>
  <c r="O1005" i="21"/>
  <c r="O1010" i="21"/>
  <c r="O1009" i="21"/>
  <c r="O1007" i="21"/>
  <c r="O1008" i="21"/>
  <c r="O1024" i="21"/>
  <c r="O1014" i="21"/>
  <c r="O1017" i="21"/>
  <c r="O1012" i="21"/>
  <c r="O1011" i="21"/>
  <c r="O1026" i="21"/>
  <c r="O1027" i="21"/>
  <c r="O1018" i="21"/>
  <c r="O1019" i="21"/>
  <c r="O1020" i="21"/>
  <c r="O1021" i="21"/>
  <c r="O1023" i="21"/>
  <c r="O1022" i="21"/>
  <c r="O1015" i="21"/>
  <c r="O1025" i="21"/>
  <c r="O1016" i="21"/>
  <c r="O1013" i="21"/>
  <c r="O1031" i="21"/>
  <c r="O1029" i="21"/>
  <c r="O1037" i="21"/>
  <c r="O1032" i="21"/>
  <c r="O1039" i="21"/>
  <c r="O1040" i="21"/>
  <c r="O1030" i="21"/>
  <c r="O1033" i="21"/>
  <c r="O1036" i="21"/>
  <c r="O1034" i="21"/>
  <c r="O1038" i="21"/>
  <c r="O1035" i="21"/>
  <c r="O1028" i="21"/>
  <c r="O1042" i="21"/>
  <c r="O1043" i="21"/>
  <c r="O1041" i="21"/>
  <c r="O1044" i="21"/>
  <c r="O1045" i="21"/>
  <c r="O1046" i="21"/>
  <c r="O1047" i="21"/>
  <c r="O1048" i="21"/>
  <c r="O1049" i="21"/>
  <c r="O1050" i="21"/>
  <c r="O1055" i="21"/>
  <c r="O1056" i="21"/>
  <c r="O1053" i="21"/>
  <c r="O1051" i="21"/>
  <c r="O1052" i="21"/>
  <c r="O1054" i="21"/>
  <c r="O1070" i="21"/>
  <c r="O1057" i="21"/>
  <c r="O1069" i="21"/>
  <c r="O1062" i="21"/>
  <c r="O1067" i="21"/>
  <c r="O1068" i="21"/>
  <c r="O1066" i="21"/>
  <c r="O1065" i="21"/>
  <c r="O1064" i="21"/>
  <c r="O1063" i="21"/>
  <c r="O1059" i="21"/>
  <c r="O1072" i="21"/>
  <c r="O1071" i="21"/>
  <c r="O1060" i="21"/>
  <c r="O1058" i="21"/>
  <c r="O1061" i="21"/>
  <c r="O1081" i="21"/>
  <c r="O1080" i="21"/>
  <c r="O1084" i="21"/>
  <c r="O1082" i="21"/>
  <c r="O1085" i="21"/>
  <c r="O1083" i="21"/>
  <c r="O1079" i="21"/>
  <c r="O1086" i="21"/>
  <c r="O1077" i="21"/>
  <c r="O1078" i="21"/>
  <c r="O1074" i="21"/>
  <c r="O1075" i="21"/>
  <c r="O1073" i="21"/>
  <c r="O1076" i="21"/>
  <c r="O1094" i="21"/>
  <c r="O1095" i="21"/>
  <c r="O1096" i="21"/>
  <c r="O1093" i="21"/>
  <c r="O1092" i="21"/>
  <c r="O1088" i="21"/>
  <c r="O1087" i="21"/>
  <c r="O1089" i="21"/>
  <c r="O1091" i="21"/>
  <c r="O1090" i="21"/>
  <c r="O1101" i="21"/>
  <c r="O1102" i="21"/>
  <c r="O1103" i="21"/>
  <c r="O1099" i="21"/>
  <c r="O1100" i="21"/>
  <c r="O1104" i="21"/>
  <c r="O1105" i="21"/>
  <c r="O1098" i="21"/>
  <c r="O1097" i="21"/>
  <c r="O1110" i="21"/>
  <c r="O1111" i="21"/>
  <c r="O1113" i="21"/>
  <c r="O1112" i="21"/>
  <c r="O1114" i="21"/>
  <c r="O1115" i="21"/>
  <c r="O1109" i="21"/>
  <c r="O1106" i="21"/>
  <c r="O1107" i="21"/>
  <c r="O1108" i="21"/>
  <c r="O1120" i="21"/>
  <c r="O1123" i="21"/>
  <c r="O1118" i="21"/>
  <c r="O1127" i="21"/>
  <c r="O1122" i="21"/>
  <c r="O1124" i="21"/>
  <c r="O1128" i="21"/>
  <c r="O1117" i="21"/>
  <c r="O1116" i="21"/>
  <c r="O1119" i="21"/>
  <c r="O1129" i="21"/>
  <c r="O1125" i="21"/>
  <c r="O1130" i="21"/>
  <c r="O1131" i="21"/>
  <c r="O1121" i="21"/>
  <c r="O1126" i="21"/>
  <c r="O1152" i="21"/>
  <c r="O1153" i="21"/>
  <c r="O1142" i="21"/>
  <c r="O1143" i="21"/>
  <c r="O1133" i="21"/>
  <c r="O1132" i="21"/>
  <c r="O1139" i="21"/>
  <c r="O1136" i="21"/>
  <c r="O1140" i="21"/>
  <c r="O1146" i="21"/>
  <c r="O1150" i="21"/>
  <c r="O1145" i="21"/>
  <c r="O1148" i="21"/>
  <c r="O1144" i="21"/>
  <c r="O1147" i="21"/>
  <c r="O1149" i="21"/>
  <c r="O1151" i="21"/>
  <c r="O1138" i="21"/>
  <c r="O1135" i="21"/>
  <c r="O1137" i="21"/>
  <c r="O1134" i="21"/>
  <c r="O1141" i="21"/>
  <c r="O1162" i="21"/>
  <c r="O1164" i="21"/>
  <c r="O1163" i="21"/>
  <c r="O1161" i="21"/>
  <c r="O1160" i="21"/>
  <c r="O1157" i="21"/>
  <c r="O1166" i="21"/>
  <c r="O1165" i="21"/>
  <c r="O1156" i="21"/>
  <c r="O1154" i="21"/>
  <c r="O1159" i="21"/>
  <c r="O1158" i="21"/>
  <c r="O1155" i="21"/>
  <c r="O1170" i="21"/>
  <c r="O1177" i="21"/>
  <c r="O1186" i="21"/>
  <c r="O1174" i="21"/>
  <c r="O1172" i="21"/>
  <c r="O1175" i="21"/>
  <c r="O1173" i="21"/>
  <c r="O1176" i="21"/>
  <c r="O1178" i="21"/>
  <c r="O1180" i="21"/>
  <c r="O1169" i="21"/>
  <c r="O1168" i="21"/>
  <c r="O1182" i="21"/>
  <c r="O1185" i="21"/>
  <c r="O1184" i="21"/>
  <c r="O1183" i="21"/>
  <c r="O1187" i="21"/>
  <c r="O1181" i="21"/>
  <c r="O1167" i="21"/>
  <c r="O1179" i="21"/>
  <c r="O1171" i="21"/>
  <c r="O1194" i="21"/>
  <c r="O1192" i="21"/>
  <c r="O1191" i="21"/>
  <c r="O1190" i="21"/>
  <c r="O1188" i="21"/>
  <c r="O1189" i="21"/>
  <c r="O1193" i="21"/>
  <c r="O1198" i="21"/>
  <c r="O1200" i="21"/>
  <c r="O1207" i="21"/>
  <c r="O1197" i="21"/>
  <c r="O1199" i="21"/>
  <c r="O1196" i="21"/>
  <c r="O1202" i="21"/>
  <c r="O1203" i="21"/>
  <c r="O1201" i="21"/>
  <c r="O1195" i="21"/>
  <c r="O1205" i="21"/>
  <c r="O1206" i="21"/>
  <c r="O1204" i="21"/>
  <c r="O1208" i="21"/>
  <c r="O1215" i="21"/>
  <c r="O1214" i="21"/>
  <c r="O1218" i="21"/>
  <c r="O1216" i="21"/>
  <c r="O1211" i="21"/>
  <c r="O1210" i="21"/>
  <c r="O1213" i="21"/>
  <c r="O1217" i="21"/>
  <c r="O1222" i="21"/>
  <c r="O1220" i="21"/>
  <c r="O1221" i="21"/>
  <c r="O1219" i="21"/>
  <c r="O1209" i="21"/>
  <c r="O1212" i="21"/>
  <c r="O1239" i="21"/>
  <c r="O1230" i="21"/>
  <c r="O1224" i="21"/>
  <c r="O1223" i="21"/>
  <c r="O1225" i="21"/>
  <c r="O1228" i="21"/>
  <c r="O1229" i="21"/>
  <c r="O1244" i="21"/>
  <c r="O1240" i="21"/>
  <c r="O1232" i="21"/>
  <c r="O1243" i="21"/>
  <c r="O1238" i="21"/>
  <c r="O1241" i="21"/>
  <c r="O1242" i="21"/>
  <c r="O1226" i="21"/>
  <c r="O1231" i="21"/>
  <c r="O1235" i="21"/>
  <c r="O1236" i="21"/>
  <c r="O1233" i="21"/>
  <c r="O1234" i="21"/>
  <c r="O1237" i="21"/>
  <c r="O1227" i="21"/>
  <c r="O1247" i="21"/>
  <c r="O1248" i="21"/>
  <c r="O1246" i="21"/>
  <c r="O1258" i="21"/>
  <c r="O1245" i="21"/>
  <c r="O1250" i="21"/>
  <c r="O1251" i="21"/>
  <c r="O1254" i="21"/>
  <c r="O1261" i="21"/>
  <c r="O1249" i="21"/>
  <c r="O1252" i="21"/>
  <c r="O1253" i="21"/>
  <c r="O1259" i="21"/>
  <c r="O1260" i="21"/>
  <c r="O1257" i="21"/>
  <c r="O1255" i="21"/>
  <c r="O1256" i="21"/>
  <c r="O1268" i="21"/>
  <c r="O1265" i="21"/>
  <c r="O1282" i="21"/>
  <c r="O1283" i="21"/>
  <c r="O1281" i="21"/>
  <c r="O1280" i="21"/>
  <c r="O1277" i="21"/>
  <c r="O1279" i="21"/>
  <c r="O1273" i="21"/>
  <c r="O1272" i="21"/>
  <c r="O1262" i="21"/>
  <c r="O1278" i="21"/>
  <c r="O1275" i="21"/>
  <c r="O1264" i="21"/>
  <c r="O1276" i="21"/>
  <c r="O1263" i="21"/>
  <c r="O1266" i="21"/>
  <c r="O1271" i="21"/>
  <c r="O1270" i="21"/>
  <c r="O1274" i="21"/>
  <c r="O1269" i="21"/>
  <c r="O1267" i="21"/>
  <c r="O1286" i="21"/>
  <c r="O1285" i="21"/>
  <c r="O1300" i="21"/>
  <c r="O1304" i="21"/>
  <c r="O1305" i="21"/>
  <c r="O1294" i="21"/>
  <c r="O1295" i="21"/>
  <c r="O1288" i="21"/>
  <c r="O1287" i="21"/>
  <c r="O1290" i="21"/>
  <c r="O1303" i="21"/>
  <c r="O1299" i="21"/>
  <c r="O1297" i="21"/>
  <c r="O1292" i="21"/>
  <c r="O1293" i="21"/>
  <c r="O1296" i="21"/>
  <c r="O1291" i="21"/>
  <c r="O1289" i="21"/>
  <c r="O1301" i="21"/>
  <c r="O1302" i="21"/>
  <c r="O1298" i="21"/>
  <c r="O1306" i="21"/>
  <c r="O1284" i="21"/>
  <c r="O1315" i="21"/>
  <c r="O1316" i="21"/>
  <c r="O1314" i="21"/>
  <c r="O1313" i="21"/>
  <c r="O1311" i="21"/>
  <c r="O1312" i="21"/>
  <c r="O1310" i="21"/>
  <c r="O1307" i="21"/>
  <c r="O1309" i="21"/>
  <c r="O1308" i="21"/>
  <c r="O1323" i="21"/>
  <c r="O1327" i="21"/>
  <c r="O1335" i="21"/>
  <c r="O1334" i="21"/>
  <c r="O1331" i="21"/>
  <c r="O1321" i="21"/>
  <c r="O1332" i="21"/>
  <c r="O1337" i="21"/>
  <c r="O1322" i="21"/>
  <c r="O1325" i="21"/>
  <c r="O1324" i="21"/>
  <c r="O1326" i="21"/>
  <c r="O1336" i="21"/>
  <c r="O1333" i="21"/>
  <c r="O1328" i="21"/>
  <c r="O1329" i="21"/>
  <c r="O1330" i="21"/>
  <c r="O1317" i="21"/>
  <c r="O1320" i="21"/>
  <c r="O1319" i="21"/>
  <c r="O1318" i="21"/>
  <c r="O1341" i="21"/>
  <c r="O1340" i="21"/>
  <c r="O1338" i="21"/>
  <c r="O1339" i="21"/>
  <c r="O1342" i="21"/>
  <c r="O1343" i="21"/>
  <c r="O1360" i="21"/>
  <c r="O1357" i="21"/>
  <c r="O1346" i="21"/>
  <c r="O1351" i="21"/>
  <c r="O1350" i="21"/>
  <c r="O1352" i="21"/>
  <c r="O1353" i="21"/>
  <c r="O1345" i="21"/>
  <c r="O1344" i="21"/>
  <c r="O1362" i="21"/>
  <c r="O1354" i="21"/>
  <c r="O1356" i="21"/>
  <c r="O1355" i="21"/>
  <c r="O1348" i="21"/>
  <c r="O1358" i="21"/>
  <c r="O1349" i="21"/>
  <c r="O1361" i="21"/>
  <c r="O1359" i="21"/>
  <c r="O1347" i="21"/>
  <c r="O1380" i="21"/>
  <c r="O1379" i="21"/>
  <c r="O1374" i="21"/>
  <c r="O1377" i="21"/>
  <c r="O1365" i="21"/>
  <c r="O1370" i="21"/>
  <c r="O1376" i="21"/>
  <c r="O1367" i="21"/>
  <c r="O1375" i="21"/>
  <c r="O1373" i="21"/>
  <c r="O1382" i="21"/>
  <c r="O1378" i="21"/>
  <c r="O1368" i="21"/>
  <c r="O1363" i="21"/>
  <c r="O1364" i="21"/>
  <c r="O1372" i="21"/>
  <c r="O1381" i="21"/>
  <c r="O1366" i="21"/>
  <c r="O1369" i="21"/>
  <c r="O1371" i="21"/>
  <c r="O1388" i="21"/>
  <c r="O1405" i="21"/>
  <c r="O1394" i="21"/>
  <c r="O1383" i="21"/>
  <c r="O1384" i="21"/>
  <c r="O1385" i="21"/>
  <c r="O1404" i="21"/>
  <c r="O1386" i="21"/>
  <c r="O1387" i="21"/>
  <c r="O1391" i="21"/>
  <c r="O1392" i="21"/>
  <c r="O1390" i="21"/>
  <c r="O1393" i="21"/>
  <c r="O1395" i="21"/>
  <c r="O1389" i="21"/>
  <c r="O1403" i="21"/>
  <c r="O1396" i="21"/>
  <c r="O1402" i="21"/>
  <c r="O1401" i="21"/>
  <c r="O1400" i="21"/>
  <c r="O1399" i="21"/>
  <c r="O1398" i="21"/>
  <c r="O1397" i="21"/>
  <c r="O1407" i="21"/>
  <c r="O1412" i="21"/>
  <c r="O1417" i="21"/>
  <c r="O1415" i="21"/>
  <c r="O1411" i="21"/>
  <c r="O1410" i="21"/>
  <c r="O1409" i="21"/>
  <c r="O1408" i="21"/>
  <c r="O1406" i="21"/>
  <c r="O1416" i="21"/>
  <c r="O1419" i="21"/>
  <c r="O1414" i="21"/>
  <c r="O1413" i="21"/>
  <c r="O1418" i="21"/>
  <c r="O1420" i="21"/>
  <c r="O1421" i="21"/>
  <c r="O1426" i="21"/>
  <c r="O1425" i="21"/>
  <c r="O1422" i="21"/>
  <c r="O1424" i="21"/>
  <c r="O1423" i="21"/>
  <c r="O1429" i="21"/>
  <c r="O1427" i="21"/>
  <c r="O1428" i="21"/>
  <c r="O1446" i="21"/>
  <c r="O1441" i="21"/>
  <c r="O1444" i="21"/>
  <c r="O1445" i="21"/>
  <c r="O1439" i="21"/>
  <c r="O1440" i="21"/>
  <c r="O1437" i="21"/>
  <c r="O1433" i="21"/>
  <c r="O1442" i="21"/>
  <c r="O1443" i="21"/>
  <c r="O1434" i="21"/>
  <c r="O1436" i="21"/>
  <c r="O1435" i="21"/>
  <c r="O1430" i="21"/>
  <c r="O1432" i="21"/>
  <c r="O1431" i="21"/>
  <c r="O1438" i="21"/>
  <c r="P11" i="21"/>
  <c r="P13" i="21"/>
  <c r="P14" i="21"/>
  <c r="P17" i="21"/>
  <c r="P18" i="21"/>
  <c r="P15" i="21"/>
  <c r="P16" i="21"/>
  <c r="P19" i="21"/>
  <c r="P24" i="21"/>
  <c r="P22" i="21"/>
  <c r="P27" i="21"/>
  <c r="P25" i="21"/>
  <c r="P26" i="21"/>
  <c r="P23" i="21"/>
  <c r="P20" i="21"/>
  <c r="P21" i="21"/>
  <c r="P37" i="21"/>
  <c r="P38" i="21"/>
  <c r="P29" i="21"/>
  <c r="P28" i="21"/>
  <c r="P33" i="21"/>
  <c r="P36" i="21"/>
  <c r="P35" i="21"/>
  <c r="P34" i="21"/>
  <c r="P32" i="21"/>
  <c r="P30" i="21"/>
  <c r="P31" i="21"/>
  <c r="P43" i="21"/>
  <c r="P40" i="21"/>
  <c r="P42" i="21"/>
  <c r="P44" i="21"/>
  <c r="P39" i="21"/>
  <c r="P41" i="21"/>
  <c r="P50" i="21"/>
  <c r="P45" i="21"/>
  <c r="P46" i="21"/>
  <c r="P47" i="21"/>
  <c r="P49" i="21"/>
  <c r="P48" i="21"/>
  <c r="P51" i="21"/>
  <c r="P56" i="21"/>
  <c r="P53" i="21"/>
  <c r="P54" i="21"/>
  <c r="P55" i="21"/>
  <c r="P60" i="21"/>
  <c r="P57" i="21"/>
  <c r="P58" i="21"/>
  <c r="P61" i="21"/>
  <c r="P59" i="21"/>
  <c r="P62" i="21"/>
  <c r="P52" i="21"/>
  <c r="P63" i="21"/>
  <c r="P71" i="21"/>
  <c r="P70" i="21"/>
  <c r="P66" i="21"/>
  <c r="P72" i="21"/>
  <c r="P73" i="21"/>
  <c r="P75" i="21"/>
  <c r="P76" i="21"/>
  <c r="P74" i="21"/>
  <c r="P77" i="21"/>
  <c r="P68" i="21"/>
  <c r="P69" i="21"/>
  <c r="P67" i="21"/>
  <c r="P65" i="21"/>
  <c r="P64" i="21"/>
  <c r="P78" i="21"/>
  <c r="P89" i="21"/>
  <c r="P90" i="21"/>
  <c r="P88" i="21"/>
  <c r="P86" i="21"/>
  <c r="P80" i="21"/>
  <c r="P81" i="21"/>
  <c r="P83" i="21"/>
  <c r="P82" i="21"/>
  <c r="P85" i="21"/>
  <c r="P84" i="21"/>
  <c r="P79" i="21"/>
  <c r="P87" i="21"/>
  <c r="P93" i="21"/>
  <c r="P96" i="21"/>
  <c r="P97" i="21"/>
  <c r="P98" i="21"/>
  <c r="P92" i="21"/>
  <c r="P91" i="21"/>
  <c r="P94" i="21"/>
  <c r="P95" i="21"/>
  <c r="P103" i="21"/>
  <c r="P99" i="21"/>
  <c r="P101" i="21"/>
  <c r="P102" i="21"/>
  <c r="P100" i="21"/>
  <c r="P104" i="21"/>
  <c r="P114" i="21"/>
  <c r="P111" i="21"/>
  <c r="P119" i="21"/>
  <c r="P112" i="21"/>
  <c r="P106" i="21"/>
  <c r="P107" i="21"/>
  <c r="P110" i="21"/>
  <c r="P109" i="21"/>
  <c r="P105" i="21"/>
  <c r="P113" i="21"/>
  <c r="P116" i="21"/>
  <c r="P108" i="21"/>
  <c r="P115" i="21"/>
  <c r="P117" i="21"/>
  <c r="P118" i="21"/>
  <c r="P129" i="21"/>
  <c r="P132" i="21"/>
  <c r="P127" i="21"/>
  <c r="P128" i="21"/>
  <c r="P130" i="21"/>
  <c r="P126" i="21"/>
  <c r="P125" i="21"/>
  <c r="P122" i="21"/>
  <c r="P123" i="21"/>
  <c r="P135" i="21"/>
  <c r="P134" i="21"/>
  <c r="P133" i="21"/>
  <c r="P136" i="21"/>
  <c r="P121" i="21"/>
  <c r="P120" i="21"/>
  <c r="P124" i="21"/>
  <c r="P131" i="21"/>
  <c r="P146" i="21"/>
  <c r="P137" i="21"/>
  <c r="P152" i="21"/>
  <c r="P153" i="21"/>
  <c r="P138" i="21"/>
  <c r="P148" i="21"/>
  <c r="P147" i="21"/>
  <c r="P139" i="21"/>
  <c r="P140" i="21"/>
  <c r="P145" i="21"/>
  <c r="P149" i="21"/>
  <c r="P150" i="21"/>
  <c r="P144" i="21"/>
  <c r="P142" i="21"/>
  <c r="P154" i="21"/>
  <c r="P143" i="21"/>
  <c r="P141" i="21"/>
  <c r="P151" i="21"/>
  <c r="P156" i="21"/>
  <c r="P155" i="21"/>
  <c r="P157" i="21"/>
  <c r="P158" i="21"/>
  <c r="P159" i="21"/>
  <c r="P160" i="21"/>
  <c r="P161" i="21"/>
  <c r="P163" i="21"/>
  <c r="P164" i="21"/>
  <c r="P162" i="21"/>
  <c r="P165" i="21"/>
  <c r="P175" i="21"/>
  <c r="P170" i="21"/>
  <c r="P169" i="21"/>
  <c r="P167" i="21"/>
  <c r="P166" i="21"/>
  <c r="P171" i="21"/>
  <c r="P168" i="21"/>
  <c r="P173" i="21"/>
  <c r="P172" i="21"/>
  <c r="P176" i="21"/>
  <c r="P174" i="21"/>
  <c r="P186" i="21"/>
  <c r="P180" i="21"/>
  <c r="P178" i="21"/>
  <c r="P182" i="21"/>
  <c r="P177" i="21"/>
  <c r="P184" i="21"/>
  <c r="P179" i="21"/>
  <c r="P183" i="21"/>
  <c r="P181" i="21"/>
  <c r="P185" i="21"/>
  <c r="P190" i="21"/>
  <c r="P189" i="21"/>
  <c r="P191" i="21"/>
  <c r="P188" i="21"/>
  <c r="P187" i="21"/>
  <c r="P196" i="21"/>
  <c r="P193" i="21"/>
  <c r="P194" i="21"/>
  <c r="P197" i="21"/>
  <c r="P192" i="21"/>
  <c r="P195" i="21"/>
  <c r="P200" i="21"/>
  <c r="P201" i="21"/>
  <c r="P199" i="21"/>
  <c r="P202" i="21"/>
  <c r="P198" i="21"/>
  <c r="P203" i="21"/>
  <c r="P221" i="21"/>
  <c r="P219" i="21"/>
  <c r="P212" i="21"/>
  <c r="P217" i="21"/>
  <c r="P211" i="21"/>
  <c r="P213" i="21"/>
  <c r="P218" i="21"/>
  <c r="P210" i="21"/>
  <c r="P220" i="21"/>
  <c r="P222" i="21"/>
  <c r="P223" i="21"/>
  <c r="P204" i="21"/>
  <c r="P224" i="21"/>
  <c r="P209" i="21"/>
  <c r="P208" i="21"/>
  <c r="P215" i="21"/>
  <c r="P216" i="21"/>
  <c r="P214" i="21"/>
  <c r="P205" i="21"/>
  <c r="P206" i="21"/>
  <c r="P207" i="21"/>
  <c r="P230" i="21"/>
  <c r="P231" i="21"/>
  <c r="P232" i="21"/>
  <c r="P228" i="21"/>
  <c r="P227" i="21"/>
  <c r="P225" i="21"/>
  <c r="P233" i="21"/>
  <c r="P226" i="21"/>
  <c r="P229" i="21"/>
  <c r="P234" i="21"/>
  <c r="P236" i="21"/>
  <c r="P243" i="21"/>
  <c r="P239" i="21"/>
  <c r="P242" i="21"/>
  <c r="P238" i="21"/>
  <c r="P237" i="21"/>
  <c r="P240" i="21"/>
  <c r="P241" i="21"/>
  <c r="P235" i="21"/>
  <c r="P247" i="21"/>
  <c r="P245" i="21"/>
  <c r="P244" i="21"/>
  <c r="P246" i="21"/>
  <c r="P249" i="21"/>
  <c r="P248" i="21"/>
  <c r="P251" i="21"/>
  <c r="P250" i="21"/>
  <c r="P255" i="21"/>
  <c r="P257" i="21"/>
  <c r="P254" i="21"/>
  <c r="P256" i="21"/>
  <c r="P253" i="21"/>
  <c r="P258" i="21"/>
  <c r="P252" i="21"/>
  <c r="P259" i="21"/>
  <c r="P266" i="21"/>
  <c r="P261" i="21"/>
  <c r="P264" i="21"/>
  <c r="P267" i="21"/>
  <c r="P271" i="21"/>
  <c r="P262" i="21"/>
  <c r="P263" i="21"/>
  <c r="P260" i="21"/>
  <c r="P265" i="21"/>
  <c r="P269" i="21"/>
  <c r="P268" i="21"/>
  <c r="P270" i="21"/>
  <c r="P272" i="21"/>
  <c r="P290" i="21"/>
  <c r="P289" i="21"/>
  <c r="P281" i="21"/>
  <c r="P280" i="21"/>
  <c r="P284" i="21"/>
  <c r="P283" i="21"/>
  <c r="P285" i="21"/>
  <c r="P282" i="21"/>
  <c r="P294" i="21"/>
  <c r="P287" i="21"/>
  <c r="P274" i="21"/>
  <c r="P273" i="21"/>
  <c r="P276" i="21"/>
  <c r="P275" i="21"/>
  <c r="P293" i="21"/>
  <c r="P279" i="21"/>
  <c r="P288" i="21"/>
  <c r="P286" i="21"/>
  <c r="P292" i="21"/>
  <c r="P291" i="21"/>
  <c r="P277" i="21"/>
  <c r="P278" i="21"/>
  <c r="P299" i="21"/>
  <c r="P297" i="21"/>
  <c r="P296" i="21"/>
  <c r="P295" i="21"/>
  <c r="P298" i="21"/>
  <c r="P303" i="21"/>
  <c r="P301" i="21"/>
  <c r="P300" i="21"/>
  <c r="P306" i="21"/>
  <c r="P305" i="21"/>
  <c r="P307" i="21"/>
  <c r="P302" i="21"/>
  <c r="P304" i="21"/>
  <c r="P314" i="21"/>
  <c r="P313" i="21"/>
  <c r="P312" i="21"/>
  <c r="P311" i="21"/>
  <c r="P309" i="21"/>
  <c r="P310" i="21"/>
  <c r="P308" i="21"/>
  <c r="P324" i="21"/>
  <c r="P321" i="21"/>
  <c r="P320" i="21"/>
  <c r="P323" i="21"/>
  <c r="P322" i="21"/>
  <c r="P315" i="21"/>
  <c r="P316" i="21"/>
  <c r="P317" i="21"/>
  <c r="P319" i="21"/>
  <c r="P318" i="21"/>
  <c r="P325" i="21"/>
  <c r="P326" i="21"/>
  <c r="P330" i="21"/>
  <c r="P329" i="21"/>
  <c r="P328" i="21"/>
  <c r="P327" i="21"/>
  <c r="P331" i="21"/>
  <c r="P337" i="21"/>
  <c r="P336" i="21"/>
  <c r="P333" i="21"/>
  <c r="P335" i="21"/>
  <c r="P334" i="21"/>
  <c r="P338" i="21"/>
  <c r="P340" i="21"/>
  <c r="P339" i="21"/>
  <c r="P341" i="21"/>
  <c r="P332" i="21"/>
  <c r="P348" i="21"/>
  <c r="P342" i="21"/>
  <c r="P347" i="21"/>
  <c r="P346" i="21"/>
  <c r="P349" i="21"/>
  <c r="P344" i="21"/>
  <c r="P351" i="21"/>
  <c r="P350" i="21"/>
  <c r="P343" i="21"/>
  <c r="P345" i="21"/>
  <c r="P353" i="21"/>
  <c r="P355" i="21"/>
  <c r="P363" i="21"/>
  <c r="P357" i="21"/>
  <c r="P361" i="21"/>
  <c r="P360" i="21"/>
  <c r="P358" i="21"/>
  <c r="P362" i="21"/>
  <c r="P359" i="21"/>
  <c r="P356" i="21"/>
  <c r="P364" i="21"/>
  <c r="P354" i="21"/>
  <c r="P352" i="21"/>
  <c r="P379" i="21"/>
  <c r="P375" i="21"/>
  <c r="P374" i="21"/>
  <c r="P376" i="21"/>
  <c r="P372" i="21"/>
  <c r="P377" i="21"/>
  <c r="P378" i="21"/>
  <c r="P371" i="21"/>
  <c r="P373" i="21"/>
  <c r="P368" i="21"/>
  <c r="P370" i="21"/>
  <c r="P366" i="21"/>
  <c r="P367" i="21"/>
  <c r="P369" i="21"/>
  <c r="P365" i="21"/>
  <c r="P396" i="21"/>
  <c r="P392" i="21"/>
  <c r="P389" i="21"/>
  <c r="P390" i="21"/>
  <c r="P391" i="21"/>
  <c r="P397" i="21"/>
  <c r="P395" i="21"/>
  <c r="P382" i="21"/>
  <c r="P383" i="21"/>
  <c r="P381" i="21"/>
  <c r="P380" i="21"/>
  <c r="P385" i="21"/>
  <c r="P384" i="21"/>
  <c r="P388" i="21"/>
  <c r="P386" i="21"/>
  <c r="P387" i="21"/>
  <c r="P394" i="21"/>
  <c r="P393" i="21"/>
  <c r="P398" i="21"/>
  <c r="P405" i="21"/>
  <c r="P399" i="21"/>
  <c r="P404" i="21"/>
  <c r="P403" i="21"/>
  <c r="P402" i="21"/>
  <c r="P401" i="21"/>
  <c r="P400" i="21"/>
  <c r="P410" i="21"/>
  <c r="P407" i="21"/>
  <c r="P409" i="21"/>
  <c r="P408" i="21"/>
  <c r="P406" i="21"/>
  <c r="P411" i="21"/>
  <c r="P424" i="21"/>
  <c r="P412" i="21"/>
  <c r="P417" i="21"/>
  <c r="P418" i="21"/>
  <c r="P425" i="21"/>
  <c r="P427" i="21"/>
  <c r="P413" i="21"/>
  <c r="P414" i="21"/>
  <c r="P422" i="21"/>
  <c r="P415" i="21"/>
  <c r="P416" i="21"/>
  <c r="P419" i="21"/>
  <c r="P431" i="21"/>
  <c r="P426" i="21"/>
  <c r="P428" i="21"/>
  <c r="P430" i="21"/>
  <c r="P429" i="21"/>
  <c r="P423" i="21"/>
  <c r="P420" i="21"/>
  <c r="P421" i="21"/>
  <c r="P446" i="21"/>
  <c r="P447" i="21"/>
  <c r="P441" i="21"/>
  <c r="P442" i="21"/>
  <c r="P438" i="21"/>
  <c r="P445" i="21"/>
  <c r="P448" i="21"/>
  <c r="P443" i="21"/>
  <c r="P444" i="21"/>
  <c r="P439" i="21"/>
  <c r="P440" i="21"/>
  <c r="P433" i="21"/>
  <c r="P450" i="21"/>
  <c r="P449" i="21"/>
  <c r="P436" i="21"/>
  <c r="P437" i="21"/>
  <c r="P434" i="21"/>
  <c r="P435" i="21"/>
  <c r="P432" i="21"/>
  <c r="P461" i="21"/>
  <c r="P460" i="21"/>
  <c r="P462" i="21"/>
  <c r="P464" i="21"/>
  <c r="P463" i="21"/>
  <c r="P459" i="21"/>
  <c r="P455" i="21"/>
  <c r="P456" i="21"/>
  <c r="P465" i="21"/>
  <c r="P466" i="21"/>
  <c r="P458" i="21"/>
  <c r="P457" i="21"/>
  <c r="P454" i="21"/>
  <c r="P452" i="21"/>
  <c r="P453" i="21"/>
  <c r="P451" i="21"/>
  <c r="P476" i="21"/>
  <c r="P477" i="21"/>
  <c r="P471" i="21"/>
  <c r="P473" i="21"/>
  <c r="P474" i="21"/>
  <c r="P475" i="21"/>
  <c r="P472" i="21"/>
  <c r="P478" i="21"/>
  <c r="P470" i="21"/>
  <c r="P469" i="21"/>
  <c r="P468" i="21"/>
  <c r="P467" i="21"/>
  <c r="P487" i="21"/>
  <c r="P488" i="21"/>
  <c r="P484" i="21"/>
  <c r="P479" i="21"/>
  <c r="P480" i="21"/>
  <c r="P485" i="21"/>
  <c r="P486" i="21"/>
  <c r="P483" i="21"/>
  <c r="P490" i="21"/>
  <c r="P492" i="21"/>
  <c r="P491" i="21"/>
  <c r="P482" i="21"/>
  <c r="P481" i="21"/>
  <c r="P489" i="21"/>
  <c r="P507" i="21"/>
  <c r="P504" i="21"/>
  <c r="P503" i="21"/>
  <c r="P508" i="21"/>
  <c r="P505" i="21"/>
  <c r="P501" i="21"/>
  <c r="P499" i="21"/>
  <c r="P510" i="21"/>
  <c r="P502" i="21"/>
  <c r="P506" i="21"/>
  <c r="P496" i="21"/>
  <c r="P497" i="21"/>
  <c r="P509" i="21"/>
  <c r="P495" i="21"/>
  <c r="P498" i="21"/>
  <c r="P500" i="21"/>
  <c r="P493" i="21"/>
  <c r="P494" i="21"/>
  <c r="P520" i="21"/>
  <c r="P511" i="21"/>
  <c r="P515" i="21"/>
  <c r="P519" i="21"/>
  <c r="P517" i="21"/>
  <c r="P518" i="21"/>
  <c r="P521" i="21"/>
  <c r="P516" i="21"/>
  <c r="P514" i="21"/>
  <c r="P513" i="21"/>
  <c r="P512" i="21"/>
  <c r="P527" i="21"/>
  <c r="P529" i="21"/>
  <c r="P530" i="21"/>
  <c r="P522" i="21"/>
  <c r="P528" i="21"/>
  <c r="P531" i="21"/>
  <c r="P525" i="21"/>
  <c r="P524" i="21"/>
  <c r="P523" i="21"/>
  <c r="P526" i="21"/>
  <c r="P541" i="21"/>
  <c r="P542" i="21"/>
  <c r="P540" i="21"/>
  <c r="P537" i="21"/>
  <c r="P538" i="21"/>
  <c r="P539" i="21"/>
  <c r="P535" i="21"/>
  <c r="P536" i="21"/>
  <c r="P534" i="21"/>
  <c r="P533" i="21"/>
  <c r="P543" i="21"/>
  <c r="P544" i="21"/>
  <c r="P532" i="21"/>
  <c r="P547" i="21"/>
  <c r="P549" i="21"/>
  <c r="P545" i="21"/>
  <c r="P552" i="21"/>
  <c r="P551" i="21"/>
  <c r="P550" i="21"/>
  <c r="P548" i="21"/>
  <c r="P546" i="21"/>
  <c r="P558" i="21"/>
  <c r="P562" i="21"/>
  <c r="P560" i="21"/>
  <c r="P561" i="21"/>
  <c r="P565" i="21"/>
  <c r="P564" i="21"/>
  <c r="P566" i="21"/>
  <c r="P559" i="21"/>
  <c r="P563" i="21"/>
  <c r="P557" i="21"/>
  <c r="P555" i="21"/>
  <c r="P553" i="21"/>
  <c r="P556" i="21"/>
  <c r="P554" i="21"/>
  <c r="P568" i="21"/>
  <c r="P572" i="21"/>
  <c r="P576" i="21"/>
  <c r="P578" i="21"/>
  <c r="P577" i="21"/>
  <c r="P579" i="21"/>
  <c r="P580" i="21"/>
  <c r="P574" i="21"/>
  <c r="P575" i="21"/>
  <c r="P569" i="21"/>
  <c r="P573" i="21"/>
  <c r="P570" i="21"/>
  <c r="P567" i="21"/>
  <c r="P571" i="21"/>
  <c r="P592" i="21"/>
  <c r="P597" i="21"/>
  <c r="P585" i="21"/>
  <c r="P582" i="21"/>
  <c r="P589" i="21"/>
  <c r="P591" i="21"/>
  <c r="P594" i="21"/>
  <c r="P596" i="21"/>
  <c r="P595" i="21"/>
  <c r="P593" i="21"/>
  <c r="P590" i="21"/>
  <c r="P599" i="21"/>
  <c r="P598" i="21"/>
  <c r="P587" i="21"/>
  <c r="P586" i="21"/>
  <c r="P583" i="21"/>
  <c r="P584" i="21"/>
  <c r="P588" i="21"/>
  <c r="P581" i="21"/>
  <c r="P603" i="21"/>
  <c r="P608" i="21"/>
  <c r="P605" i="21"/>
  <c r="P606" i="21"/>
  <c r="P602" i="21"/>
  <c r="P604" i="21"/>
  <c r="P600" i="21"/>
  <c r="P607" i="21"/>
  <c r="P601" i="21"/>
  <c r="P609" i="21"/>
  <c r="P610" i="21"/>
  <c r="P613" i="21"/>
  <c r="P612" i="21"/>
  <c r="P611" i="21"/>
  <c r="P621" i="21"/>
  <c r="P620" i="21"/>
  <c r="P617" i="21"/>
  <c r="P619" i="21"/>
  <c r="P624" i="21"/>
  <c r="P623" i="21"/>
  <c r="P622" i="21"/>
  <c r="P626" i="21"/>
  <c r="P625" i="21"/>
  <c r="P616" i="21"/>
  <c r="P618" i="21"/>
  <c r="P615" i="21"/>
  <c r="P614" i="21"/>
  <c r="P633" i="21"/>
  <c r="P634" i="21"/>
  <c r="P635" i="21"/>
  <c r="P627" i="21"/>
  <c r="P628" i="21"/>
  <c r="P630" i="21"/>
  <c r="P631" i="21"/>
  <c r="P632" i="21"/>
  <c r="P629" i="21"/>
  <c r="P637" i="21"/>
  <c r="P636" i="21"/>
  <c r="P652" i="21"/>
  <c r="P646" i="21"/>
  <c r="P644" i="21"/>
  <c r="P642" i="21"/>
  <c r="P643" i="21"/>
  <c r="P641" i="21"/>
  <c r="P639" i="21"/>
  <c r="P640" i="21"/>
  <c r="P638" i="21"/>
  <c r="P648" i="21"/>
  <c r="P651" i="21"/>
  <c r="P650" i="21"/>
  <c r="P645" i="21"/>
  <c r="P647" i="21"/>
  <c r="P649" i="21"/>
  <c r="P661" i="21"/>
  <c r="P662" i="21"/>
  <c r="P660" i="21"/>
  <c r="P663" i="21"/>
  <c r="P667" i="21"/>
  <c r="P668" i="21"/>
  <c r="P656" i="21"/>
  <c r="P657" i="21"/>
  <c r="P666" i="21"/>
  <c r="P653" i="21"/>
  <c r="P655" i="21"/>
  <c r="P665" i="21"/>
  <c r="P664" i="21"/>
  <c r="P654" i="21"/>
  <c r="P658" i="21"/>
  <c r="P659" i="21"/>
  <c r="P669" i="21"/>
  <c r="P673" i="21"/>
  <c r="P671" i="21"/>
  <c r="P672" i="21"/>
  <c r="P670" i="21"/>
  <c r="P675" i="21"/>
  <c r="P674" i="21"/>
  <c r="P676" i="21"/>
  <c r="P677" i="21"/>
  <c r="P682" i="21"/>
  <c r="P684" i="21"/>
  <c r="P681" i="21"/>
  <c r="P680" i="21"/>
  <c r="P683" i="21"/>
  <c r="P685" i="21"/>
  <c r="P687" i="21"/>
  <c r="P686" i="21"/>
  <c r="P679" i="21"/>
  <c r="P678" i="21"/>
  <c r="P971" i="21"/>
  <c r="P969" i="21"/>
  <c r="P972" i="21"/>
  <c r="P973" i="21"/>
  <c r="P970" i="21"/>
  <c r="P987" i="21"/>
  <c r="P990" i="21"/>
  <c r="P988" i="21"/>
  <c r="P982" i="21"/>
  <c r="P989" i="21"/>
  <c r="P984" i="21"/>
  <c r="P974" i="21"/>
  <c r="P978" i="21"/>
  <c r="P980" i="21"/>
  <c r="P986" i="21"/>
  <c r="P985" i="21"/>
  <c r="P983" i="21"/>
  <c r="P981" i="21"/>
  <c r="P977" i="21"/>
  <c r="P975" i="21"/>
  <c r="P979" i="21"/>
  <c r="P976" i="21"/>
  <c r="P991" i="21"/>
  <c r="P1001" i="21"/>
  <c r="P1002" i="21"/>
  <c r="P999" i="21"/>
  <c r="P997" i="21"/>
  <c r="P995" i="21"/>
  <c r="P994" i="21"/>
  <c r="P1003" i="21"/>
  <c r="P1004" i="21"/>
  <c r="P1000" i="21"/>
  <c r="P996" i="21"/>
  <c r="P998" i="21"/>
  <c r="P992" i="21"/>
  <c r="P993" i="21"/>
  <c r="P1006" i="21"/>
  <c r="P1005" i="21"/>
  <c r="P1010" i="21"/>
  <c r="P1009" i="21"/>
  <c r="P1007" i="21"/>
  <c r="P1008" i="21"/>
  <c r="P1024" i="21"/>
  <c r="P1014" i="21"/>
  <c r="P1017" i="21"/>
  <c r="P1012" i="21"/>
  <c r="P1011" i="21"/>
  <c r="P1026" i="21"/>
  <c r="P1027" i="21"/>
  <c r="P1018" i="21"/>
  <c r="P1019" i="21"/>
  <c r="P1020" i="21"/>
  <c r="P1021" i="21"/>
  <c r="P1023" i="21"/>
  <c r="P1022" i="21"/>
  <c r="P1015" i="21"/>
  <c r="P1025" i="21"/>
  <c r="P1016" i="21"/>
  <c r="P1013" i="21"/>
  <c r="P1031" i="21"/>
  <c r="P1029" i="21"/>
  <c r="P1037" i="21"/>
  <c r="P1032" i="21"/>
  <c r="P1039" i="21"/>
  <c r="P1040" i="21"/>
  <c r="P1030" i="21"/>
  <c r="P1033" i="21"/>
  <c r="P1036" i="21"/>
  <c r="P1034" i="21"/>
  <c r="P1038" i="21"/>
  <c r="P1035" i="21"/>
  <c r="P1028" i="21"/>
  <c r="P1042" i="21"/>
  <c r="P1043" i="21"/>
  <c r="P1041" i="21"/>
  <c r="P1044" i="21"/>
  <c r="P1045" i="21"/>
  <c r="P1046" i="21"/>
  <c r="P1047" i="21"/>
  <c r="P1048" i="21"/>
  <c r="P1049" i="21"/>
  <c r="P1050" i="21"/>
  <c r="P1055" i="21"/>
  <c r="P1056" i="21"/>
  <c r="P1053" i="21"/>
  <c r="P1051" i="21"/>
  <c r="P1052" i="21"/>
  <c r="P1054" i="21"/>
  <c r="P1070" i="21"/>
  <c r="P1057" i="21"/>
  <c r="P1069" i="21"/>
  <c r="P1062" i="21"/>
  <c r="P1067" i="21"/>
  <c r="P1068" i="21"/>
  <c r="P1066" i="21"/>
  <c r="P1065" i="21"/>
  <c r="P1064" i="21"/>
  <c r="P1063" i="21"/>
  <c r="P1059" i="21"/>
  <c r="P1072" i="21"/>
  <c r="P1071" i="21"/>
  <c r="P1060" i="21"/>
  <c r="P1058" i="21"/>
  <c r="P1061" i="21"/>
  <c r="P1081" i="21"/>
  <c r="P1080" i="21"/>
  <c r="P1084" i="21"/>
  <c r="P1082" i="21"/>
  <c r="P1085" i="21"/>
  <c r="P1083" i="21"/>
  <c r="P1079" i="21"/>
  <c r="P1086" i="21"/>
  <c r="P1077" i="21"/>
  <c r="P1078" i="21"/>
  <c r="P1074" i="21"/>
  <c r="P1075" i="21"/>
  <c r="P1073" i="21"/>
  <c r="P1076" i="21"/>
  <c r="P1094" i="21"/>
  <c r="P1095" i="21"/>
  <c r="P1096" i="21"/>
  <c r="P1093" i="21"/>
  <c r="P1092" i="21"/>
  <c r="P1088" i="21"/>
  <c r="P1087" i="21"/>
  <c r="P1089" i="21"/>
  <c r="P1091" i="21"/>
  <c r="P1090" i="21"/>
  <c r="P1101" i="21"/>
  <c r="P1102" i="21"/>
  <c r="P1103" i="21"/>
  <c r="P1099" i="21"/>
  <c r="P1100" i="21"/>
  <c r="P1104" i="21"/>
  <c r="P1105" i="21"/>
  <c r="P1098" i="21"/>
  <c r="P1097" i="21"/>
  <c r="P1110" i="21"/>
  <c r="P1111" i="21"/>
  <c r="P1113" i="21"/>
  <c r="P1112" i="21"/>
  <c r="P1114" i="21"/>
  <c r="P1115" i="21"/>
  <c r="P1109" i="21"/>
  <c r="P1106" i="21"/>
  <c r="P1107" i="21"/>
  <c r="P1108" i="21"/>
  <c r="P1120" i="21"/>
  <c r="P1123" i="21"/>
  <c r="P1118" i="21"/>
  <c r="P1127" i="21"/>
  <c r="P1122" i="21"/>
  <c r="P1124" i="21"/>
  <c r="P1128" i="21"/>
  <c r="P1117" i="21"/>
  <c r="P1116" i="21"/>
  <c r="P1119" i="21"/>
  <c r="P1129" i="21"/>
  <c r="P1125" i="21"/>
  <c r="P1130" i="21"/>
  <c r="P1131" i="21"/>
  <c r="P1121" i="21"/>
  <c r="P1126" i="21"/>
  <c r="P1152" i="21"/>
  <c r="P1153" i="21"/>
  <c r="P1142" i="21"/>
  <c r="P1143" i="21"/>
  <c r="P1133" i="21"/>
  <c r="P1132" i="21"/>
  <c r="P1139" i="21"/>
  <c r="P1136" i="21"/>
  <c r="P1140" i="21"/>
  <c r="P1146" i="21"/>
  <c r="P1150" i="21"/>
  <c r="P1145" i="21"/>
  <c r="P1148" i="21"/>
  <c r="P1144" i="21"/>
  <c r="P1147" i="21"/>
  <c r="P1149" i="21"/>
  <c r="P1151" i="21"/>
  <c r="P1138" i="21"/>
  <c r="P1135" i="21"/>
  <c r="P1137" i="21"/>
  <c r="P1134" i="21"/>
  <c r="P1141" i="21"/>
  <c r="P1162" i="21"/>
  <c r="P1164" i="21"/>
  <c r="P1163" i="21"/>
  <c r="P1161" i="21"/>
  <c r="P1160" i="21"/>
  <c r="P1157" i="21"/>
  <c r="P1166" i="21"/>
  <c r="P1165" i="21"/>
  <c r="P1156" i="21"/>
  <c r="P1154" i="21"/>
  <c r="P1159" i="21"/>
  <c r="P1158" i="21"/>
  <c r="P1155" i="21"/>
  <c r="P1170" i="21"/>
  <c r="P1177" i="21"/>
  <c r="P1186" i="21"/>
  <c r="P1174" i="21"/>
  <c r="P1172" i="21"/>
  <c r="P1175" i="21"/>
  <c r="P1173" i="21"/>
  <c r="P1176" i="21"/>
  <c r="P1178" i="21"/>
  <c r="P1180" i="21"/>
  <c r="P1169" i="21"/>
  <c r="P1168" i="21"/>
  <c r="P1182" i="21"/>
  <c r="P1185" i="21"/>
  <c r="P1184" i="21"/>
  <c r="P1183" i="21"/>
  <c r="P1187" i="21"/>
  <c r="P1181" i="21"/>
  <c r="P1167" i="21"/>
  <c r="P1179" i="21"/>
  <c r="P1171" i="21"/>
  <c r="P1194" i="21"/>
  <c r="P1192" i="21"/>
  <c r="P1191" i="21"/>
  <c r="P1190" i="21"/>
  <c r="P1188" i="21"/>
  <c r="P1189" i="21"/>
  <c r="P1193" i="21"/>
  <c r="P1198" i="21"/>
  <c r="P1200" i="21"/>
  <c r="P1207" i="21"/>
  <c r="P1197" i="21"/>
  <c r="P1199" i="21"/>
  <c r="P1196" i="21"/>
  <c r="P1202" i="21"/>
  <c r="P1203" i="21"/>
  <c r="P1201" i="21"/>
  <c r="P1195" i="21"/>
  <c r="P1205" i="21"/>
  <c r="P1206" i="21"/>
  <c r="P1204" i="21"/>
  <c r="P1208" i="21"/>
  <c r="P1215" i="21"/>
  <c r="P1214" i="21"/>
  <c r="P1218" i="21"/>
  <c r="P1216" i="21"/>
  <c r="P1211" i="21"/>
  <c r="P1210" i="21"/>
  <c r="P1213" i="21"/>
  <c r="P1217" i="21"/>
  <c r="P1222" i="21"/>
  <c r="P1220" i="21"/>
  <c r="P1221" i="21"/>
  <c r="P1219" i="21"/>
  <c r="P1209" i="21"/>
  <c r="P1212" i="21"/>
  <c r="P1239" i="21"/>
  <c r="P1230" i="21"/>
  <c r="P1224" i="21"/>
  <c r="P1223" i="21"/>
  <c r="P1225" i="21"/>
  <c r="P1228" i="21"/>
  <c r="P1229" i="21"/>
  <c r="P1244" i="21"/>
  <c r="P1240" i="21"/>
  <c r="P1232" i="21"/>
  <c r="P1243" i="21"/>
  <c r="P1238" i="21"/>
  <c r="P1241" i="21"/>
  <c r="P1242" i="21"/>
  <c r="P1226" i="21"/>
  <c r="P1231" i="21"/>
  <c r="P1235" i="21"/>
  <c r="P1236" i="21"/>
  <c r="P1233" i="21"/>
  <c r="P1234" i="21"/>
  <c r="P1237" i="21"/>
  <c r="P1227" i="21"/>
  <c r="P1247" i="21"/>
  <c r="P1248" i="21"/>
  <c r="P1246" i="21"/>
  <c r="P1258" i="21"/>
  <c r="P1245" i="21"/>
  <c r="P1250" i="21"/>
  <c r="P1251" i="21"/>
  <c r="P1254" i="21"/>
  <c r="P1261" i="21"/>
  <c r="P1249" i="21"/>
  <c r="P1252" i="21"/>
  <c r="P1253" i="21"/>
  <c r="P1259" i="21"/>
  <c r="P1260" i="21"/>
  <c r="P1257" i="21"/>
  <c r="P1255" i="21"/>
  <c r="P1256" i="21"/>
  <c r="P1268" i="21"/>
  <c r="P1265" i="21"/>
  <c r="P1282" i="21"/>
  <c r="P1283" i="21"/>
  <c r="P1281" i="21"/>
  <c r="P1280" i="21"/>
  <c r="P1277" i="21"/>
  <c r="P1279" i="21"/>
  <c r="P1273" i="21"/>
  <c r="P1272" i="21"/>
  <c r="P1262" i="21"/>
  <c r="P1278" i="21"/>
  <c r="P1275" i="21"/>
  <c r="P1264" i="21"/>
  <c r="P1276" i="21"/>
  <c r="P1263" i="21"/>
  <c r="P1266" i="21"/>
  <c r="P1271" i="21"/>
  <c r="P1270" i="21"/>
  <c r="P1274" i="21"/>
  <c r="P1269" i="21"/>
  <c r="P1267" i="21"/>
  <c r="P1286" i="21"/>
  <c r="P1285" i="21"/>
  <c r="P1300" i="21"/>
  <c r="P1304" i="21"/>
  <c r="P1305" i="21"/>
  <c r="P1294" i="21"/>
  <c r="P1295" i="21"/>
  <c r="P1288" i="21"/>
  <c r="P1287" i="21"/>
  <c r="P1290" i="21"/>
  <c r="P1303" i="21"/>
  <c r="P1299" i="21"/>
  <c r="P1297" i="21"/>
  <c r="P1292" i="21"/>
  <c r="P1293" i="21"/>
  <c r="P1296" i="21"/>
  <c r="P1291" i="21"/>
  <c r="P1289" i="21"/>
  <c r="P1301" i="21"/>
  <c r="P1302" i="21"/>
  <c r="P1298" i="21"/>
  <c r="P1306" i="21"/>
  <c r="P1284" i="21"/>
  <c r="P1315" i="21"/>
  <c r="P1316" i="21"/>
  <c r="P1314" i="21"/>
  <c r="P1313" i="21"/>
  <c r="P1311" i="21"/>
  <c r="P1312" i="21"/>
  <c r="P1310" i="21"/>
  <c r="P1307" i="21"/>
  <c r="P1309" i="21"/>
  <c r="P1308" i="21"/>
  <c r="P1323" i="21"/>
  <c r="P1327" i="21"/>
  <c r="P1335" i="21"/>
  <c r="P1334" i="21"/>
  <c r="P1331" i="21"/>
  <c r="P1321" i="21"/>
  <c r="P1332" i="21"/>
  <c r="P1337" i="21"/>
  <c r="P1322" i="21"/>
  <c r="P1325" i="21"/>
  <c r="P1324" i="21"/>
  <c r="P1326" i="21"/>
  <c r="P1336" i="21"/>
  <c r="P1333" i="21"/>
  <c r="P1328" i="21"/>
  <c r="P1329" i="21"/>
  <c r="P1330" i="21"/>
  <c r="P1317" i="21"/>
  <c r="P1320" i="21"/>
  <c r="P1319" i="21"/>
  <c r="P1318" i="21"/>
  <c r="P1341" i="21"/>
  <c r="P1340" i="21"/>
  <c r="P1338" i="21"/>
  <c r="P1339" i="21"/>
  <c r="P1342" i="21"/>
  <c r="P1343" i="21"/>
  <c r="P1360" i="21"/>
  <c r="P1357" i="21"/>
  <c r="P1346" i="21"/>
  <c r="P1351" i="21"/>
  <c r="P1350" i="21"/>
  <c r="P1352" i="21"/>
  <c r="P1353" i="21"/>
  <c r="P1345" i="21"/>
  <c r="P1344" i="21"/>
  <c r="P1362" i="21"/>
  <c r="P1354" i="21"/>
  <c r="P1356" i="21"/>
  <c r="P1355" i="21"/>
  <c r="P1348" i="21"/>
  <c r="P1358" i="21"/>
  <c r="P1349" i="21"/>
  <c r="P1361" i="21"/>
  <c r="P1359" i="21"/>
  <c r="P1347" i="21"/>
  <c r="P1380" i="21"/>
  <c r="P1379" i="21"/>
  <c r="P1374" i="21"/>
  <c r="P1377" i="21"/>
  <c r="P1365" i="21"/>
  <c r="P1370" i="21"/>
  <c r="P1376" i="21"/>
  <c r="P1367" i="21"/>
  <c r="P1375" i="21"/>
  <c r="P1373" i="21"/>
  <c r="P1382" i="21"/>
  <c r="P1378" i="21"/>
  <c r="P1368" i="21"/>
  <c r="P1363" i="21"/>
  <c r="P1364" i="21"/>
  <c r="P1372" i="21"/>
  <c r="P1381" i="21"/>
  <c r="P1366" i="21"/>
  <c r="P1369" i="21"/>
  <c r="P1371" i="21"/>
  <c r="P1388" i="21"/>
  <c r="P1405" i="21"/>
  <c r="P1394" i="21"/>
  <c r="P1383" i="21"/>
  <c r="P1384" i="21"/>
  <c r="P1385" i="21"/>
  <c r="P1404" i="21"/>
  <c r="P1386" i="21"/>
  <c r="P1387" i="21"/>
  <c r="P1391" i="21"/>
  <c r="P1392" i="21"/>
  <c r="P1390" i="21"/>
  <c r="P1393" i="21"/>
  <c r="P1395" i="21"/>
  <c r="P1389" i="21"/>
  <c r="P1403" i="21"/>
  <c r="P1396" i="21"/>
  <c r="P1402" i="21"/>
  <c r="P1401" i="21"/>
  <c r="P1400" i="21"/>
  <c r="P1399" i="21"/>
  <c r="P1398" i="21"/>
  <c r="P1397" i="21"/>
  <c r="P1407" i="21"/>
  <c r="P1412" i="21"/>
  <c r="P1417" i="21"/>
  <c r="P1415" i="21"/>
  <c r="P1411" i="21"/>
  <c r="P1410" i="21"/>
  <c r="P1409" i="21"/>
  <c r="P1408" i="21"/>
  <c r="P1406" i="21"/>
  <c r="P1416" i="21"/>
  <c r="P1419" i="21"/>
  <c r="P1414" i="21"/>
  <c r="P1413" i="21"/>
  <c r="P1418" i="21"/>
  <c r="P1420" i="21"/>
  <c r="P1421" i="21"/>
  <c r="P1426" i="21"/>
  <c r="P1425" i="21"/>
  <c r="P1422" i="21"/>
  <c r="P1424" i="21"/>
  <c r="P1423" i="21"/>
  <c r="P1429" i="21"/>
  <c r="P1427" i="21"/>
  <c r="P1428" i="21"/>
  <c r="P1446" i="21"/>
  <c r="P1441" i="21"/>
  <c r="P1444" i="21"/>
  <c r="P1445" i="21"/>
  <c r="P1439" i="21"/>
  <c r="P1440" i="21"/>
  <c r="P1437" i="21"/>
  <c r="P1433" i="21"/>
  <c r="P1442" i="21"/>
  <c r="P1443" i="21"/>
  <c r="P1434" i="21"/>
  <c r="P1436" i="21"/>
  <c r="P1435" i="21"/>
  <c r="P1430" i="21"/>
  <c r="P1432" i="21"/>
  <c r="P1431" i="21"/>
  <c r="P1438" i="21"/>
  <c r="Q11" i="21"/>
  <c r="Q13" i="21"/>
  <c r="Q14" i="21"/>
  <c r="Q17" i="21"/>
  <c r="Q18" i="21"/>
  <c r="Q15" i="21"/>
  <c r="Q16" i="21"/>
  <c r="Q19" i="21"/>
  <c r="Q24" i="21"/>
  <c r="Q22" i="21"/>
  <c r="Q27" i="21"/>
  <c r="Q25" i="21"/>
  <c r="Q26" i="21"/>
  <c r="Q23" i="21"/>
  <c r="Q20" i="21"/>
  <c r="Q21" i="21"/>
  <c r="Q37" i="21"/>
  <c r="Q38" i="21"/>
  <c r="Q29" i="21"/>
  <c r="Q28" i="21"/>
  <c r="Q33" i="21"/>
  <c r="Q36" i="21"/>
  <c r="Q35" i="21"/>
  <c r="Q34" i="21"/>
  <c r="Q32" i="21"/>
  <c r="Q30" i="21"/>
  <c r="Q31" i="21"/>
  <c r="Q43" i="21"/>
  <c r="Q40" i="21"/>
  <c r="Q42" i="21"/>
  <c r="Q44" i="21"/>
  <c r="Q39" i="21"/>
  <c r="Q41" i="21"/>
  <c r="Q50" i="21"/>
  <c r="Q45" i="21"/>
  <c r="Q46" i="21"/>
  <c r="Q47" i="21"/>
  <c r="Q49" i="21"/>
  <c r="Q48" i="21"/>
  <c r="Q51" i="21"/>
  <c r="Q56" i="21"/>
  <c r="Q53" i="21"/>
  <c r="Q54" i="21"/>
  <c r="Q55" i="21"/>
  <c r="Q60" i="21"/>
  <c r="Q57" i="21"/>
  <c r="Q58" i="21"/>
  <c r="Q61" i="21"/>
  <c r="Q59" i="21"/>
  <c r="Q62" i="21"/>
  <c r="Q52" i="21"/>
  <c r="Q63" i="21"/>
  <c r="Q71" i="21"/>
  <c r="Q70" i="21"/>
  <c r="Q66" i="21"/>
  <c r="Q72" i="21"/>
  <c r="Q73" i="21"/>
  <c r="Q75" i="21"/>
  <c r="Q76" i="21"/>
  <c r="Q74" i="21"/>
  <c r="Q77" i="21"/>
  <c r="Q68" i="21"/>
  <c r="Q69" i="21"/>
  <c r="Q67" i="21"/>
  <c r="Q65" i="21"/>
  <c r="Q64" i="21"/>
  <c r="Q78" i="21"/>
  <c r="Q89" i="21"/>
  <c r="Q90" i="21"/>
  <c r="Q88" i="21"/>
  <c r="Q86" i="21"/>
  <c r="Q80" i="21"/>
  <c r="Q81" i="21"/>
  <c r="Q83" i="21"/>
  <c r="Q82" i="21"/>
  <c r="Q85" i="21"/>
  <c r="Q84" i="21"/>
  <c r="Q79" i="21"/>
  <c r="Q87" i="21"/>
  <c r="Q93" i="21"/>
  <c r="Q96" i="21"/>
  <c r="Q97" i="21"/>
  <c r="Q98" i="21"/>
  <c r="Q92" i="21"/>
  <c r="Q91" i="21"/>
  <c r="Q94" i="21"/>
  <c r="Q95" i="21"/>
  <c r="Q103" i="21"/>
  <c r="Q99" i="21"/>
  <c r="Q101" i="21"/>
  <c r="Q102" i="21"/>
  <c r="Q100" i="21"/>
  <c r="Q104" i="21"/>
  <c r="Q114" i="21"/>
  <c r="Q111" i="21"/>
  <c r="Q119" i="21"/>
  <c r="Q112" i="21"/>
  <c r="Q106" i="21"/>
  <c r="Q107" i="21"/>
  <c r="Q110" i="21"/>
  <c r="Q109" i="21"/>
  <c r="Q105" i="21"/>
  <c r="Q113" i="21"/>
  <c r="Q116" i="21"/>
  <c r="Q108" i="21"/>
  <c r="Q115" i="21"/>
  <c r="Q117" i="21"/>
  <c r="Q118" i="21"/>
  <c r="Q129" i="21"/>
  <c r="Q132" i="21"/>
  <c r="Q127" i="21"/>
  <c r="Q128" i="21"/>
  <c r="Q130" i="21"/>
  <c r="Q126" i="21"/>
  <c r="Q125" i="21"/>
  <c r="Q122" i="21"/>
  <c r="Q123" i="21"/>
  <c r="Q135" i="21"/>
  <c r="Q134" i="21"/>
  <c r="Q133" i="21"/>
  <c r="Q136" i="21"/>
  <c r="Q121" i="21"/>
  <c r="Q120" i="21"/>
  <c r="Q124" i="21"/>
  <c r="Q131" i="21"/>
  <c r="Q146" i="21"/>
  <c r="Q137" i="21"/>
  <c r="Q152" i="21"/>
  <c r="Q153" i="21"/>
  <c r="Q138" i="21"/>
  <c r="Q148" i="21"/>
  <c r="Q147" i="21"/>
  <c r="Q139" i="21"/>
  <c r="Q140" i="21"/>
  <c r="Q145" i="21"/>
  <c r="Q149" i="21"/>
  <c r="Q150" i="21"/>
  <c r="Q144" i="21"/>
  <c r="Q142" i="21"/>
  <c r="Q154" i="21"/>
  <c r="Q143" i="21"/>
  <c r="Q141" i="21"/>
  <c r="Q151" i="21"/>
  <c r="Q156" i="21"/>
  <c r="Q155" i="21"/>
  <c r="Q157" i="21"/>
  <c r="Q158" i="21"/>
  <c r="Q159" i="21"/>
  <c r="Q160" i="21"/>
  <c r="Q161" i="21"/>
  <c r="Q163" i="21"/>
  <c r="Q164" i="21"/>
  <c r="Q162" i="21"/>
  <c r="Q165" i="21"/>
  <c r="Q175" i="21"/>
  <c r="Q170" i="21"/>
  <c r="Q169" i="21"/>
  <c r="Q167" i="21"/>
  <c r="Q166" i="21"/>
  <c r="Q171" i="21"/>
  <c r="Q168" i="21"/>
  <c r="Q173" i="21"/>
  <c r="Q172" i="21"/>
  <c r="Q176" i="21"/>
  <c r="Q174" i="21"/>
  <c r="Q186" i="21"/>
  <c r="Q180" i="21"/>
  <c r="Q178" i="21"/>
  <c r="Q182" i="21"/>
  <c r="Q177" i="21"/>
  <c r="Q184" i="21"/>
  <c r="Q179" i="21"/>
  <c r="Q183" i="21"/>
  <c r="Q181" i="21"/>
  <c r="Q185" i="21"/>
  <c r="Q190" i="21"/>
  <c r="Q189" i="21"/>
  <c r="Q191" i="21"/>
  <c r="Q188" i="21"/>
  <c r="Q187" i="21"/>
  <c r="Q196" i="21"/>
  <c r="Q193" i="21"/>
  <c r="Q194" i="21"/>
  <c r="Q197" i="21"/>
  <c r="Q192" i="21"/>
  <c r="Q195" i="21"/>
  <c r="Q200" i="21"/>
  <c r="Q201" i="21"/>
  <c r="Q199" i="21"/>
  <c r="Q202" i="21"/>
  <c r="Q198" i="21"/>
  <c r="Q203" i="21"/>
  <c r="Q221" i="21"/>
  <c r="Q219" i="21"/>
  <c r="Q212" i="21"/>
  <c r="Q217" i="21"/>
  <c r="Q211" i="21"/>
  <c r="Q213" i="21"/>
  <c r="Q218" i="21"/>
  <c r="Q210" i="21"/>
  <c r="Q220" i="21"/>
  <c r="Q222" i="21"/>
  <c r="Q223" i="21"/>
  <c r="Q204" i="21"/>
  <c r="Q224" i="21"/>
  <c r="Q209" i="21"/>
  <c r="Q208" i="21"/>
  <c r="Q215" i="21"/>
  <c r="Q216" i="21"/>
  <c r="Q214" i="21"/>
  <c r="Q205" i="21"/>
  <c r="Q206" i="21"/>
  <c r="Q207" i="21"/>
  <c r="Q230" i="21"/>
  <c r="Q231" i="21"/>
  <c r="Q232" i="21"/>
  <c r="Q228" i="21"/>
  <c r="Q227" i="21"/>
  <c r="Q225" i="21"/>
  <c r="Q233" i="21"/>
  <c r="Q226" i="21"/>
  <c r="Q229" i="21"/>
  <c r="Q234" i="21"/>
  <c r="Q236" i="21"/>
  <c r="Q243" i="21"/>
  <c r="Q239" i="21"/>
  <c r="Q242" i="21"/>
  <c r="Q238" i="21"/>
  <c r="Q237" i="21"/>
  <c r="Q240" i="21"/>
  <c r="Q241" i="21"/>
  <c r="Q235" i="21"/>
  <c r="Q247" i="21"/>
  <c r="Q245" i="21"/>
  <c r="Q244" i="21"/>
  <c r="Q246" i="21"/>
  <c r="Q249" i="21"/>
  <c r="Q248" i="21"/>
  <c r="Q251" i="21"/>
  <c r="Q250" i="21"/>
  <c r="Q255" i="21"/>
  <c r="Q257" i="21"/>
  <c r="Q254" i="21"/>
  <c r="Q256" i="21"/>
  <c r="Q253" i="21"/>
  <c r="Q258" i="21"/>
  <c r="Q252" i="21"/>
  <c r="Q259" i="21"/>
  <c r="Q266" i="21"/>
  <c r="Q261" i="21"/>
  <c r="Q264" i="21"/>
  <c r="Q267" i="21"/>
  <c r="Q271" i="21"/>
  <c r="Q262" i="21"/>
  <c r="Q263" i="21"/>
  <c r="Q260" i="21"/>
  <c r="Q265" i="21"/>
  <c r="Q269" i="21"/>
  <c r="Q268" i="21"/>
  <c r="Q270" i="21"/>
  <c r="Q272" i="21"/>
  <c r="Q290" i="21"/>
  <c r="Q289" i="21"/>
  <c r="Q281" i="21"/>
  <c r="Q280" i="21"/>
  <c r="Q284" i="21"/>
  <c r="Q283" i="21"/>
  <c r="Q285" i="21"/>
  <c r="Q282" i="21"/>
  <c r="Q294" i="21"/>
  <c r="Q287" i="21"/>
  <c r="Q274" i="21"/>
  <c r="Q273" i="21"/>
  <c r="Q276" i="21"/>
  <c r="Q275" i="21"/>
  <c r="Q293" i="21"/>
  <c r="Q279" i="21"/>
  <c r="Q288" i="21"/>
  <c r="Q286" i="21"/>
  <c r="Q292" i="21"/>
  <c r="Q291" i="21"/>
  <c r="Q277" i="21"/>
  <c r="Q278" i="21"/>
  <c r="Q299" i="21"/>
  <c r="Q297" i="21"/>
  <c r="Q296" i="21"/>
  <c r="Q295" i="21"/>
  <c r="Q298" i="21"/>
  <c r="Q303" i="21"/>
  <c r="Q301" i="21"/>
  <c r="Q300" i="21"/>
  <c r="Q306" i="21"/>
  <c r="Q305" i="21"/>
  <c r="Q307" i="21"/>
  <c r="Q302" i="21"/>
  <c r="Q304" i="21"/>
  <c r="Q314" i="21"/>
  <c r="Q313" i="21"/>
  <c r="Q312" i="21"/>
  <c r="Q311" i="21"/>
  <c r="Q309" i="21"/>
  <c r="Q310" i="21"/>
  <c r="Q308" i="21"/>
  <c r="Q324" i="21"/>
  <c r="Q321" i="21"/>
  <c r="Q320" i="21"/>
  <c r="Q323" i="21"/>
  <c r="Q322" i="21"/>
  <c r="Q315" i="21"/>
  <c r="Q316" i="21"/>
  <c r="Q317" i="21"/>
  <c r="Q319" i="21"/>
  <c r="Q318" i="21"/>
  <c r="Q325" i="21"/>
  <c r="Q326" i="21"/>
  <c r="Q330" i="21"/>
  <c r="Q329" i="21"/>
  <c r="Q328" i="21"/>
  <c r="Q327" i="21"/>
  <c r="Q331" i="21"/>
  <c r="Q337" i="21"/>
  <c r="Q336" i="21"/>
  <c r="Q333" i="21"/>
  <c r="Q335" i="21"/>
  <c r="Q334" i="21"/>
  <c r="Q338" i="21"/>
  <c r="Q340" i="21"/>
  <c r="Q339" i="21"/>
  <c r="Q341" i="21"/>
  <c r="Q332" i="21"/>
  <c r="Q348" i="21"/>
  <c r="Q342" i="21"/>
  <c r="Q347" i="21"/>
  <c r="Q346" i="21"/>
  <c r="Q349" i="21"/>
  <c r="Q344" i="21"/>
  <c r="Q351" i="21"/>
  <c r="Q350" i="21"/>
  <c r="Q343" i="21"/>
  <c r="Q345" i="21"/>
  <c r="Q353" i="21"/>
  <c r="Q355" i="21"/>
  <c r="Q363" i="21"/>
  <c r="Q357" i="21"/>
  <c r="Q361" i="21"/>
  <c r="Q360" i="21"/>
  <c r="Q358" i="21"/>
  <c r="Q362" i="21"/>
  <c r="Q359" i="21"/>
  <c r="Q356" i="21"/>
  <c r="Q364" i="21"/>
  <c r="Q354" i="21"/>
  <c r="Q352" i="21"/>
  <c r="Q379" i="21"/>
  <c r="Q375" i="21"/>
  <c r="Q374" i="21"/>
  <c r="Q376" i="21"/>
  <c r="Q372" i="21"/>
  <c r="Q377" i="21"/>
  <c r="Q378" i="21"/>
  <c r="Q371" i="21"/>
  <c r="Q373" i="21"/>
  <c r="Q368" i="21"/>
  <c r="Q370" i="21"/>
  <c r="Q366" i="21"/>
  <c r="Q367" i="21"/>
  <c r="Q369" i="21"/>
  <c r="Q365" i="21"/>
  <c r="Q396" i="21"/>
  <c r="Q392" i="21"/>
  <c r="Q389" i="21"/>
  <c r="Q390" i="21"/>
  <c r="Q391" i="21"/>
  <c r="Q397" i="21"/>
  <c r="Q395" i="21"/>
  <c r="Q382" i="21"/>
  <c r="Q383" i="21"/>
  <c r="Q381" i="21"/>
  <c r="Q380" i="21"/>
  <c r="Q385" i="21"/>
  <c r="Q384" i="21"/>
  <c r="Q388" i="21"/>
  <c r="Q386" i="21"/>
  <c r="Q387" i="21"/>
  <c r="Q394" i="21"/>
  <c r="Q393" i="21"/>
  <c r="Q398" i="21"/>
  <c r="Q405" i="21"/>
  <c r="Q399" i="21"/>
  <c r="Q404" i="21"/>
  <c r="Q403" i="21"/>
  <c r="Q402" i="21"/>
  <c r="Q401" i="21"/>
  <c r="Q400" i="21"/>
  <c r="Q410" i="21"/>
  <c r="Q407" i="21"/>
  <c r="Q409" i="21"/>
  <c r="Q408" i="21"/>
  <c r="Q406" i="21"/>
  <c r="Q411" i="21"/>
  <c r="Q424" i="21"/>
  <c r="Q412" i="21"/>
  <c r="Q417" i="21"/>
  <c r="Q418" i="21"/>
  <c r="Q425" i="21"/>
  <c r="Q427" i="21"/>
  <c r="Q413" i="21"/>
  <c r="Q414" i="21"/>
  <c r="Q422" i="21"/>
  <c r="Q415" i="21"/>
  <c r="Q416" i="21"/>
  <c r="Q419" i="21"/>
  <c r="Q431" i="21"/>
  <c r="Q426" i="21"/>
  <c r="Q428" i="21"/>
  <c r="Q430" i="21"/>
  <c r="Q429" i="21"/>
  <c r="Q423" i="21"/>
  <c r="Q420" i="21"/>
  <c r="Q421" i="21"/>
  <c r="Q446" i="21"/>
  <c r="Q447" i="21"/>
  <c r="Q441" i="21"/>
  <c r="Q442" i="21"/>
  <c r="Q438" i="21"/>
  <c r="Q445" i="21"/>
  <c r="Q448" i="21"/>
  <c r="Q443" i="21"/>
  <c r="Q444" i="21"/>
  <c r="Q439" i="21"/>
  <c r="Q440" i="21"/>
  <c r="Q433" i="21"/>
  <c r="Q450" i="21"/>
  <c r="Q449" i="21"/>
  <c r="Q436" i="21"/>
  <c r="Q437" i="21"/>
  <c r="Q434" i="21"/>
  <c r="Q435" i="21"/>
  <c r="Q432" i="21"/>
  <c r="Q461" i="21"/>
  <c r="Q460" i="21"/>
  <c r="Q462" i="21"/>
  <c r="Q464" i="21"/>
  <c r="Q463" i="21"/>
  <c r="Q459" i="21"/>
  <c r="Q455" i="21"/>
  <c r="Q456" i="21"/>
  <c r="Q465" i="21"/>
  <c r="Q466" i="21"/>
  <c r="Q458" i="21"/>
  <c r="Q457" i="21"/>
  <c r="Q454" i="21"/>
  <c r="Q452" i="21"/>
  <c r="Q453" i="21"/>
  <c r="Q451" i="21"/>
  <c r="Q476" i="21"/>
  <c r="Q477" i="21"/>
  <c r="Q471" i="21"/>
  <c r="Q473" i="21"/>
  <c r="Q474" i="21"/>
  <c r="Q475" i="21"/>
  <c r="Q472" i="21"/>
  <c r="Q478" i="21"/>
  <c r="Q470" i="21"/>
  <c r="Q469" i="21"/>
  <c r="Q468" i="21"/>
  <c r="Q467" i="21"/>
  <c r="Q487" i="21"/>
  <c r="Q488" i="21"/>
  <c r="Q484" i="21"/>
  <c r="Q479" i="21"/>
  <c r="Q480" i="21"/>
  <c r="Q485" i="21"/>
  <c r="Q486" i="21"/>
  <c r="Q483" i="21"/>
  <c r="Q490" i="21"/>
  <c r="Q492" i="21"/>
  <c r="Q491" i="21"/>
  <c r="Q482" i="21"/>
  <c r="Q481" i="21"/>
  <c r="Q489" i="21"/>
  <c r="Q507" i="21"/>
  <c r="Q504" i="21"/>
  <c r="Q503" i="21"/>
  <c r="Q508" i="21"/>
  <c r="Q505" i="21"/>
  <c r="Q501" i="21"/>
  <c r="Q499" i="21"/>
  <c r="Q510" i="21"/>
  <c r="Q502" i="21"/>
  <c r="Q506" i="21"/>
  <c r="Q496" i="21"/>
  <c r="Q497" i="21"/>
  <c r="Q509" i="21"/>
  <c r="Q495" i="21"/>
  <c r="Q498" i="21"/>
  <c r="Q500" i="21"/>
  <c r="Q493" i="21"/>
  <c r="Q494" i="21"/>
  <c r="Q520" i="21"/>
  <c r="Q511" i="21"/>
  <c r="Q515" i="21"/>
  <c r="Q519" i="21"/>
  <c r="Q517" i="21"/>
  <c r="Q518" i="21"/>
  <c r="Q521" i="21"/>
  <c r="Q516" i="21"/>
  <c r="Q514" i="21"/>
  <c r="Q513" i="21"/>
  <c r="Q512" i="21"/>
  <c r="Q527" i="21"/>
  <c r="Q529" i="21"/>
  <c r="Q530" i="21"/>
  <c r="Q522" i="21"/>
  <c r="Q528" i="21"/>
  <c r="Q531" i="21"/>
  <c r="Q525" i="21"/>
  <c r="Q524" i="21"/>
  <c r="Q523" i="21"/>
  <c r="Q526" i="21"/>
  <c r="Q541" i="21"/>
  <c r="Q542" i="21"/>
  <c r="Q540" i="21"/>
  <c r="Q537" i="21"/>
  <c r="Q538" i="21"/>
  <c r="Q539" i="21"/>
  <c r="Q535" i="21"/>
  <c r="Q536" i="21"/>
  <c r="Q534" i="21"/>
  <c r="Q533" i="21"/>
  <c r="Q543" i="21"/>
  <c r="Q544" i="21"/>
  <c r="Q532" i="21"/>
  <c r="Q547" i="21"/>
  <c r="Q549" i="21"/>
  <c r="Q545" i="21"/>
  <c r="Q552" i="21"/>
  <c r="Q551" i="21"/>
  <c r="Q550" i="21"/>
  <c r="Q548" i="21"/>
  <c r="Q546" i="21"/>
  <c r="Q558" i="21"/>
  <c r="Q562" i="21"/>
  <c r="Q560" i="21"/>
  <c r="Q561" i="21"/>
  <c r="Q565" i="21"/>
  <c r="Q564" i="21"/>
  <c r="Q566" i="21"/>
  <c r="Q559" i="21"/>
  <c r="Q563" i="21"/>
  <c r="Q557" i="21"/>
  <c r="Q555" i="21"/>
  <c r="Q553" i="21"/>
  <c r="Q556" i="21"/>
  <c r="Q554" i="21"/>
  <c r="Q568" i="21"/>
  <c r="Q572" i="21"/>
  <c r="Q576" i="21"/>
  <c r="Q578" i="21"/>
  <c r="Q577" i="21"/>
  <c r="Q579" i="21"/>
  <c r="Q580" i="21"/>
  <c r="Q574" i="21"/>
  <c r="Q575" i="21"/>
  <c r="Q569" i="21"/>
  <c r="Q573" i="21"/>
  <c r="Q570" i="21"/>
  <c r="Q567" i="21"/>
  <c r="Q571" i="21"/>
  <c r="Q592" i="21"/>
  <c r="Q597" i="21"/>
  <c r="Q585" i="21"/>
  <c r="Q582" i="21"/>
  <c r="Q589" i="21"/>
  <c r="Q591" i="21"/>
  <c r="Q594" i="21"/>
  <c r="Q596" i="21"/>
  <c r="Q595" i="21"/>
  <c r="Q593" i="21"/>
  <c r="Q590" i="21"/>
  <c r="Q599" i="21"/>
  <c r="Q598" i="21"/>
  <c r="Q587" i="21"/>
  <c r="Q586" i="21"/>
  <c r="Q583" i="21"/>
  <c r="Q584" i="21"/>
  <c r="Q588" i="21"/>
  <c r="Q581" i="21"/>
  <c r="Q603" i="21"/>
  <c r="Q608" i="21"/>
  <c r="Q605" i="21"/>
  <c r="Q606" i="21"/>
  <c r="Q602" i="21"/>
  <c r="Q604" i="21"/>
  <c r="Q600" i="21"/>
  <c r="Q607" i="21"/>
  <c r="Q601" i="21"/>
  <c r="Q609" i="21"/>
  <c r="Q610" i="21"/>
  <c r="Q613" i="21"/>
  <c r="Q612" i="21"/>
  <c r="Q611" i="21"/>
  <c r="Q621" i="21"/>
  <c r="Q620" i="21"/>
  <c r="Q617" i="21"/>
  <c r="Q619" i="21"/>
  <c r="Q624" i="21"/>
  <c r="Q623" i="21"/>
  <c r="Q622" i="21"/>
  <c r="Q626" i="21"/>
  <c r="Q625" i="21"/>
  <c r="Q616" i="21"/>
  <c r="Q618" i="21"/>
  <c r="Q615" i="21"/>
  <c r="Q614" i="21"/>
  <c r="Q633" i="21"/>
  <c r="Q634" i="21"/>
  <c r="Q635" i="21"/>
  <c r="Q627" i="21"/>
  <c r="Q628" i="21"/>
  <c r="Q630" i="21"/>
  <c r="Q631" i="21"/>
  <c r="Q632" i="21"/>
  <c r="Q629" i="21"/>
  <c r="Q637" i="21"/>
  <c r="Q636" i="21"/>
  <c r="Q652" i="21"/>
  <c r="Q646" i="21"/>
  <c r="Q644" i="21"/>
  <c r="Q642" i="21"/>
  <c r="Q643" i="21"/>
  <c r="Q641" i="21"/>
  <c r="Q639" i="21"/>
  <c r="Q640" i="21"/>
  <c r="Q638" i="21"/>
  <c r="Q648" i="21"/>
  <c r="Q651" i="21"/>
  <c r="Q650" i="21"/>
  <c r="Q645" i="21"/>
  <c r="Q647" i="21"/>
  <c r="Q649" i="21"/>
  <c r="Q661" i="21"/>
  <c r="Q662" i="21"/>
  <c r="Q660" i="21"/>
  <c r="Q663" i="21"/>
  <c r="Q667" i="21"/>
  <c r="Q668" i="21"/>
  <c r="Q656" i="21"/>
  <c r="Q657" i="21"/>
  <c r="Q666" i="21"/>
  <c r="Q653" i="21"/>
  <c r="Q655" i="21"/>
  <c r="Q665" i="21"/>
  <c r="Q664" i="21"/>
  <c r="Q654" i="21"/>
  <c r="Q658" i="21"/>
  <c r="Q659" i="21"/>
  <c r="Q669" i="21"/>
  <c r="Q673" i="21"/>
  <c r="Q671" i="21"/>
  <c r="Q672" i="21"/>
  <c r="Q670" i="21"/>
  <c r="Q675" i="21"/>
  <c r="Q674" i="21"/>
  <c r="Q676" i="21"/>
  <c r="Q677" i="21"/>
  <c r="Q682" i="21"/>
  <c r="Q684" i="21"/>
  <c r="Q681" i="21"/>
  <c r="Q680" i="21"/>
  <c r="Q683" i="21"/>
  <c r="Q685" i="21"/>
  <c r="Q687" i="21"/>
  <c r="Q686" i="21"/>
  <c r="Q679" i="21"/>
  <c r="Q678" i="21"/>
  <c r="Q971" i="21"/>
  <c r="Q969" i="21"/>
  <c r="Q972" i="21"/>
  <c r="Q973" i="21"/>
  <c r="Q970" i="21"/>
  <c r="Q987" i="21"/>
  <c r="Q990" i="21"/>
  <c r="Q988" i="21"/>
  <c r="Q982" i="21"/>
  <c r="Q989" i="21"/>
  <c r="Q984" i="21"/>
  <c r="Q974" i="21"/>
  <c r="Q978" i="21"/>
  <c r="Q980" i="21"/>
  <c r="Q986" i="21"/>
  <c r="Q985" i="21"/>
  <c r="Q983" i="21"/>
  <c r="Q981" i="21"/>
  <c r="Q977" i="21"/>
  <c r="Q975" i="21"/>
  <c r="Q979" i="21"/>
  <c r="Q976" i="21"/>
  <c r="Q991" i="21"/>
  <c r="Q1001" i="21"/>
  <c r="Q1002" i="21"/>
  <c r="Q999" i="21"/>
  <c r="Q997" i="21"/>
  <c r="Q995" i="21"/>
  <c r="Q994" i="21"/>
  <c r="Q1003" i="21"/>
  <c r="Q1004" i="21"/>
  <c r="Q1000" i="21"/>
  <c r="Q996" i="21"/>
  <c r="Q998" i="21"/>
  <c r="Q992" i="21"/>
  <c r="Q993" i="21"/>
  <c r="Q1006" i="21"/>
  <c r="Q1005" i="21"/>
  <c r="Q1010" i="21"/>
  <c r="Q1009" i="21"/>
  <c r="Q1007" i="21"/>
  <c r="Q1008" i="21"/>
  <c r="Q1024" i="21"/>
  <c r="Q1014" i="21"/>
  <c r="Q1017" i="21"/>
  <c r="Q1012" i="21"/>
  <c r="Q1011" i="21"/>
  <c r="Q1026" i="21"/>
  <c r="Q1027" i="21"/>
  <c r="Q1018" i="21"/>
  <c r="Q1019" i="21"/>
  <c r="Q1020" i="21"/>
  <c r="Q1021" i="21"/>
  <c r="Q1023" i="21"/>
  <c r="Q1022" i="21"/>
  <c r="Q1015" i="21"/>
  <c r="Q1025" i="21"/>
  <c r="Q1016" i="21"/>
  <c r="Q1013" i="21"/>
  <c r="Q1031" i="21"/>
  <c r="Q1029" i="21"/>
  <c r="Q1037" i="21"/>
  <c r="Q1032" i="21"/>
  <c r="Q1039" i="21"/>
  <c r="Q1040" i="21"/>
  <c r="Q1030" i="21"/>
  <c r="Q1033" i="21"/>
  <c r="Q1036" i="21"/>
  <c r="Q1034" i="21"/>
  <c r="Q1038" i="21"/>
  <c r="Q1035" i="21"/>
  <c r="Q1028" i="21"/>
  <c r="Q1042" i="21"/>
  <c r="Q1043" i="21"/>
  <c r="Q1041" i="21"/>
  <c r="Q1044" i="21"/>
  <c r="Q1045" i="21"/>
  <c r="Q1046" i="21"/>
  <c r="Q1047" i="21"/>
  <c r="Q1048" i="21"/>
  <c r="Q1049" i="21"/>
  <c r="Q1050" i="21"/>
  <c r="Q1055" i="21"/>
  <c r="Q1056" i="21"/>
  <c r="Q1053" i="21"/>
  <c r="Q1051" i="21"/>
  <c r="Q1052" i="21"/>
  <c r="Q1054" i="21"/>
  <c r="Q1070" i="21"/>
  <c r="Q1057" i="21"/>
  <c r="Q1069" i="21"/>
  <c r="Q1062" i="21"/>
  <c r="Q1067" i="21"/>
  <c r="Q1068" i="21"/>
  <c r="Q1066" i="21"/>
  <c r="Q1065" i="21"/>
  <c r="Q1064" i="21"/>
  <c r="Q1063" i="21"/>
  <c r="Q1059" i="21"/>
  <c r="Q1072" i="21"/>
  <c r="Q1071" i="21"/>
  <c r="Q1060" i="21"/>
  <c r="Q1058" i="21"/>
  <c r="Q1061" i="21"/>
  <c r="Q1081" i="21"/>
  <c r="Q1080" i="21"/>
  <c r="Q1084" i="21"/>
  <c r="Q1082" i="21"/>
  <c r="Q1085" i="21"/>
  <c r="Q1083" i="21"/>
  <c r="Q1079" i="21"/>
  <c r="Q1086" i="21"/>
  <c r="Q1077" i="21"/>
  <c r="Q1078" i="21"/>
  <c r="Q1074" i="21"/>
  <c r="Q1075" i="21"/>
  <c r="Q1073" i="21"/>
  <c r="Q1076" i="21"/>
  <c r="Q1094" i="21"/>
  <c r="Q1095" i="21"/>
  <c r="Q1096" i="21"/>
  <c r="Q1093" i="21"/>
  <c r="Q1092" i="21"/>
  <c r="Q1088" i="21"/>
  <c r="Q1087" i="21"/>
  <c r="Q1089" i="21"/>
  <c r="Q1091" i="21"/>
  <c r="Q1090" i="21"/>
  <c r="Q1101" i="21"/>
  <c r="Q1102" i="21"/>
  <c r="Q1103" i="21"/>
  <c r="Q1099" i="21"/>
  <c r="Q1100" i="21"/>
  <c r="Q1104" i="21"/>
  <c r="Q1105" i="21"/>
  <c r="Q1098" i="21"/>
  <c r="Q1097" i="21"/>
  <c r="Q1110" i="21"/>
  <c r="Q1111" i="21"/>
  <c r="Q1113" i="21"/>
  <c r="Q1112" i="21"/>
  <c r="Q1114" i="21"/>
  <c r="Q1115" i="21"/>
  <c r="Q1109" i="21"/>
  <c r="Q1106" i="21"/>
  <c r="Q1107" i="21"/>
  <c r="Q1108" i="21"/>
  <c r="Q1120" i="21"/>
  <c r="Q1123" i="21"/>
  <c r="Q1118" i="21"/>
  <c r="Q1127" i="21"/>
  <c r="Q1122" i="21"/>
  <c r="Q1124" i="21"/>
  <c r="Q1128" i="21"/>
  <c r="Q1117" i="21"/>
  <c r="Q1116" i="21"/>
  <c r="Q1119" i="21"/>
  <c r="Q1129" i="21"/>
  <c r="Q1125" i="21"/>
  <c r="Q1130" i="21"/>
  <c r="Q1131" i="21"/>
  <c r="Q1121" i="21"/>
  <c r="Q1126" i="21"/>
  <c r="Q1152" i="21"/>
  <c r="Q1153" i="21"/>
  <c r="Q1142" i="21"/>
  <c r="Q1143" i="21"/>
  <c r="Q1133" i="21"/>
  <c r="Q1132" i="21"/>
  <c r="Q1139" i="21"/>
  <c r="Q1136" i="21"/>
  <c r="Q1140" i="21"/>
  <c r="Q1146" i="21"/>
  <c r="Q1150" i="21"/>
  <c r="Q1145" i="21"/>
  <c r="Q1148" i="21"/>
  <c r="Q1144" i="21"/>
  <c r="Q1147" i="21"/>
  <c r="Q1149" i="21"/>
  <c r="Q1151" i="21"/>
  <c r="Q1138" i="21"/>
  <c r="Q1135" i="21"/>
  <c r="Q1137" i="21"/>
  <c r="Q1134" i="21"/>
  <c r="Q1141" i="21"/>
  <c r="Q1162" i="21"/>
  <c r="Q1164" i="21"/>
  <c r="Q1163" i="21"/>
  <c r="Q1161" i="21"/>
  <c r="Q1160" i="21"/>
  <c r="Q1157" i="21"/>
  <c r="Q1166" i="21"/>
  <c r="Q1165" i="21"/>
  <c r="Q1156" i="21"/>
  <c r="Q1154" i="21"/>
  <c r="Q1159" i="21"/>
  <c r="Q1158" i="21"/>
  <c r="Q1155" i="21"/>
  <c r="Q1170" i="21"/>
  <c r="Q1177" i="21"/>
  <c r="Q1186" i="21"/>
  <c r="Q1174" i="21"/>
  <c r="Q1172" i="21"/>
  <c r="Q1175" i="21"/>
  <c r="Q1173" i="21"/>
  <c r="Q1176" i="21"/>
  <c r="Q1178" i="21"/>
  <c r="Q1180" i="21"/>
  <c r="Q1169" i="21"/>
  <c r="Q1168" i="21"/>
  <c r="Q1182" i="21"/>
  <c r="Q1185" i="21"/>
  <c r="Q1184" i="21"/>
  <c r="Q1183" i="21"/>
  <c r="Q1187" i="21"/>
  <c r="Q1181" i="21"/>
  <c r="Q1167" i="21"/>
  <c r="Q1179" i="21"/>
  <c r="Q1171" i="21"/>
  <c r="Q1194" i="21"/>
  <c r="Q1192" i="21"/>
  <c r="Q1191" i="21"/>
  <c r="Q1190" i="21"/>
  <c r="Q1188" i="21"/>
  <c r="Q1189" i="21"/>
  <c r="Q1193" i="21"/>
  <c r="Q1198" i="21"/>
  <c r="Q1200" i="21"/>
  <c r="Q1207" i="21"/>
  <c r="Q1197" i="21"/>
  <c r="Q1199" i="21"/>
  <c r="Q1196" i="21"/>
  <c r="Q1202" i="21"/>
  <c r="Q1203" i="21"/>
  <c r="Q1201" i="21"/>
  <c r="Q1195" i="21"/>
  <c r="Q1205" i="21"/>
  <c r="Q1206" i="21"/>
  <c r="Q1204" i="21"/>
  <c r="Q1208" i="21"/>
  <c r="Q1215" i="21"/>
  <c r="Q1214" i="21"/>
  <c r="Q1218" i="21"/>
  <c r="Q1216" i="21"/>
  <c r="Q1211" i="21"/>
  <c r="Q1210" i="21"/>
  <c r="Q1213" i="21"/>
  <c r="Q1217" i="21"/>
  <c r="Q1222" i="21"/>
  <c r="Q1220" i="21"/>
  <c r="Q1221" i="21"/>
  <c r="Q1219" i="21"/>
  <c r="Q1209" i="21"/>
  <c r="Q1212" i="21"/>
  <c r="Q1239" i="21"/>
  <c r="Q1230" i="21"/>
  <c r="Q1224" i="21"/>
  <c r="Q1223" i="21"/>
  <c r="Q1225" i="21"/>
  <c r="Q1228" i="21"/>
  <c r="Q1229" i="21"/>
  <c r="Q1244" i="21"/>
  <c r="Q1240" i="21"/>
  <c r="Q1232" i="21"/>
  <c r="Q1243" i="21"/>
  <c r="Q1238" i="21"/>
  <c r="Q1241" i="21"/>
  <c r="Q1242" i="21"/>
  <c r="Q1226" i="21"/>
  <c r="Q1231" i="21"/>
  <c r="Q1235" i="21"/>
  <c r="Q1236" i="21"/>
  <c r="Q1233" i="21"/>
  <c r="Q1234" i="21"/>
  <c r="Q1237" i="21"/>
  <c r="Q1227" i="21"/>
  <c r="Q1247" i="21"/>
  <c r="Q1248" i="21"/>
  <c r="Q1246" i="21"/>
  <c r="Q1258" i="21"/>
  <c r="Q1245" i="21"/>
  <c r="Q1250" i="21"/>
  <c r="Q1251" i="21"/>
  <c r="Q1254" i="21"/>
  <c r="Q1261" i="21"/>
  <c r="Q1249" i="21"/>
  <c r="Q1252" i="21"/>
  <c r="Q1253" i="21"/>
  <c r="Q1259" i="21"/>
  <c r="Q1260" i="21"/>
  <c r="Q1257" i="21"/>
  <c r="Q1255" i="21"/>
  <c r="Q1256" i="21"/>
  <c r="Q1268" i="21"/>
  <c r="Q1265" i="21"/>
  <c r="Q1282" i="21"/>
  <c r="Q1283" i="21"/>
  <c r="Q1281" i="21"/>
  <c r="Q1280" i="21"/>
  <c r="Q1277" i="21"/>
  <c r="Q1279" i="21"/>
  <c r="Q1273" i="21"/>
  <c r="Q1272" i="21"/>
  <c r="Q1262" i="21"/>
  <c r="Q1278" i="21"/>
  <c r="Q1275" i="21"/>
  <c r="Q1264" i="21"/>
  <c r="Q1276" i="21"/>
  <c r="Q1263" i="21"/>
  <c r="Q1266" i="21"/>
  <c r="Q1271" i="21"/>
  <c r="Q1270" i="21"/>
  <c r="Q1274" i="21"/>
  <c r="Q1269" i="21"/>
  <c r="Q1267" i="21"/>
  <c r="Q1286" i="21"/>
  <c r="Q1285" i="21"/>
  <c r="Q1300" i="21"/>
  <c r="Q1304" i="21"/>
  <c r="Q1305" i="21"/>
  <c r="Q1294" i="21"/>
  <c r="Q1295" i="21"/>
  <c r="Q1288" i="21"/>
  <c r="Q1287" i="21"/>
  <c r="Q1290" i="21"/>
  <c r="Q1303" i="21"/>
  <c r="Q1299" i="21"/>
  <c r="Q1297" i="21"/>
  <c r="Q1292" i="21"/>
  <c r="Q1293" i="21"/>
  <c r="Q1296" i="21"/>
  <c r="Q1291" i="21"/>
  <c r="Q1289" i="21"/>
  <c r="Q1301" i="21"/>
  <c r="Q1302" i="21"/>
  <c r="Q1298" i="21"/>
  <c r="Q1306" i="21"/>
  <c r="Q1284" i="21"/>
  <c r="Q1315" i="21"/>
  <c r="Q1316" i="21"/>
  <c r="Q1314" i="21"/>
  <c r="Q1313" i="21"/>
  <c r="Q1311" i="21"/>
  <c r="Q1312" i="21"/>
  <c r="Q1310" i="21"/>
  <c r="Q1307" i="21"/>
  <c r="Q1309" i="21"/>
  <c r="Q1308" i="21"/>
  <c r="Q1323" i="21"/>
  <c r="Q1327" i="21"/>
  <c r="Q1335" i="21"/>
  <c r="Q1334" i="21"/>
  <c r="Q1331" i="21"/>
  <c r="Q1321" i="21"/>
  <c r="Q1332" i="21"/>
  <c r="Q1337" i="21"/>
  <c r="Q1322" i="21"/>
  <c r="Q1325" i="21"/>
  <c r="Q1324" i="21"/>
  <c r="Q1326" i="21"/>
  <c r="Q1336" i="21"/>
  <c r="Q1333" i="21"/>
  <c r="Q1328" i="21"/>
  <c r="Q1329" i="21"/>
  <c r="Q1330" i="21"/>
  <c r="Q1317" i="21"/>
  <c r="Q1320" i="21"/>
  <c r="Q1319" i="21"/>
  <c r="Q1318" i="21"/>
  <c r="Q1341" i="21"/>
  <c r="Q1340" i="21"/>
  <c r="Q1338" i="21"/>
  <c r="Q1339" i="21"/>
  <c r="Q1342" i="21"/>
  <c r="Q1343" i="21"/>
  <c r="Q1360" i="21"/>
  <c r="Q1357" i="21"/>
  <c r="Q1346" i="21"/>
  <c r="Q1351" i="21"/>
  <c r="Q1350" i="21"/>
  <c r="Q1352" i="21"/>
  <c r="Q1353" i="21"/>
  <c r="Q1345" i="21"/>
  <c r="Q1344" i="21"/>
  <c r="Q1362" i="21"/>
  <c r="Q1354" i="21"/>
  <c r="Q1356" i="21"/>
  <c r="Q1355" i="21"/>
  <c r="Q1348" i="21"/>
  <c r="Q1358" i="21"/>
  <c r="Q1349" i="21"/>
  <c r="Q1361" i="21"/>
  <c r="Q1359" i="21"/>
  <c r="Q1347" i="21"/>
  <c r="Q1380" i="21"/>
  <c r="Q1379" i="21"/>
  <c r="Q1374" i="21"/>
  <c r="Q1377" i="21"/>
  <c r="Q1365" i="21"/>
  <c r="Q1370" i="21"/>
  <c r="Q1376" i="21"/>
  <c r="Q1367" i="21"/>
  <c r="Q1375" i="21"/>
  <c r="Q1373" i="21"/>
  <c r="Q1382" i="21"/>
  <c r="Q1378" i="21"/>
  <c r="Q1368" i="21"/>
  <c r="Q1363" i="21"/>
  <c r="Q1364" i="21"/>
  <c r="Q1372" i="21"/>
  <c r="Q1381" i="21"/>
  <c r="Q1366" i="21"/>
  <c r="Q1369" i="21"/>
  <c r="Q1371" i="21"/>
  <c r="Q1388" i="21"/>
  <c r="Q1405" i="21"/>
  <c r="Q1394" i="21"/>
  <c r="Q1383" i="21"/>
  <c r="Q1384" i="21"/>
  <c r="Q1385" i="21"/>
  <c r="Q1404" i="21"/>
  <c r="Q1386" i="21"/>
  <c r="Q1387" i="21"/>
  <c r="Q1391" i="21"/>
  <c r="Q1392" i="21"/>
  <c r="Q1390" i="21"/>
  <c r="Q1393" i="21"/>
  <c r="Q1395" i="21"/>
  <c r="Q1389" i="21"/>
  <c r="Q1403" i="21"/>
  <c r="Q1396" i="21"/>
  <c r="Q1402" i="21"/>
  <c r="Q1401" i="21"/>
  <c r="Q1400" i="21"/>
  <c r="Q1399" i="21"/>
  <c r="Q1398" i="21"/>
  <c r="Q1397" i="21"/>
  <c r="Q1407" i="21"/>
  <c r="Q1412" i="21"/>
  <c r="Q1417" i="21"/>
  <c r="Q1415" i="21"/>
  <c r="Q1411" i="21"/>
  <c r="Q1410" i="21"/>
  <c r="Q1409" i="21"/>
  <c r="Q1408" i="21"/>
  <c r="Q1406" i="21"/>
  <c r="Q1416" i="21"/>
  <c r="Q1419" i="21"/>
  <c r="Q1414" i="21"/>
  <c r="Q1413" i="21"/>
  <c r="Q1418" i="21"/>
  <c r="Q1420" i="21"/>
  <c r="Q1421" i="21"/>
  <c r="Q1426" i="21"/>
  <c r="Q1425" i="21"/>
  <c r="Q1422" i="21"/>
  <c r="Q1424" i="21"/>
  <c r="Q1423" i="21"/>
  <c r="Q1429" i="21"/>
  <c r="Q1427" i="21"/>
  <c r="Q1428" i="21"/>
  <c r="Q1446" i="21"/>
  <c r="Q1441" i="21"/>
  <c r="Q1444" i="21"/>
  <c r="Q1445" i="21"/>
  <c r="Q1439" i="21"/>
  <c r="Q1440" i="21"/>
  <c r="Q1437" i="21"/>
  <c r="Q1433" i="21"/>
  <c r="Q1442" i="21"/>
  <c r="Q1443" i="21"/>
  <c r="Q1434" i="21"/>
  <c r="Q1436" i="21"/>
  <c r="Q1435" i="21"/>
  <c r="Q1430" i="21"/>
  <c r="Q1432" i="21"/>
  <c r="Q1431" i="21"/>
  <c r="Q1438" i="21"/>
  <c r="Q12" i="21"/>
  <c r="P12" i="21"/>
  <c r="O12" i="21"/>
  <c r="M12" i="21"/>
  <c r="R2942" i="21" l="1"/>
  <c r="R2941" i="21"/>
  <c r="R2940" i="21"/>
  <c r="R2939" i="21"/>
  <c r="R2938" i="21"/>
  <c r="R2937" i="21"/>
  <c r="R2936" i="21"/>
  <c r="R2935" i="21"/>
  <c r="R2934" i="21"/>
  <c r="R2933" i="21"/>
  <c r="R2932" i="21"/>
  <c r="R2931" i="21"/>
  <c r="R2930" i="21"/>
  <c r="R2929" i="21"/>
  <c r="R2928" i="21"/>
  <c r="R2927" i="21"/>
  <c r="R2926" i="21"/>
  <c r="R2925" i="21"/>
  <c r="R2924" i="21"/>
  <c r="R2923" i="21"/>
  <c r="R2922" i="21"/>
  <c r="R2921" i="21"/>
  <c r="R2920" i="21"/>
  <c r="R2919" i="21"/>
  <c r="R2918" i="21"/>
  <c r="R2917" i="21"/>
  <c r="R2916" i="21"/>
  <c r="R2915" i="21"/>
  <c r="R2914" i="21"/>
  <c r="R2913" i="21"/>
  <c r="R2912" i="21"/>
  <c r="R2911" i="21"/>
  <c r="R2910" i="21"/>
  <c r="R2909" i="21"/>
  <c r="R2908" i="21"/>
  <c r="R2907" i="21"/>
  <c r="R2906" i="21"/>
  <c r="R2905" i="21"/>
  <c r="R2904" i="21"/>
  <c r="R2903" i="21"/>
  <c r="R2902" i="21"/>
  <c r="R2901" i="21"/>
  <c r="R2900" i="21"/>
  <c r="R2899" i="21"/>
  <c r="R2898" i="21"/>
  <c r="R2897" i="21"/>
  <c r="R2896" i="21"/>
  <c r="R2895" i="21"/>
  <c r="R2894" i="21"/>
  <c r="R2893" i="21"/>
  <c r="R2892" i="21"/>
  <c r="R2891" i="21"/>
  <c r="R2890" i="21"/>
  <c r="R2889" i="21"/>
  <c r="R2888" i="21"/>
  <c r="R2887" i="21"/>
  <c r="R2886" i="21"/>
  <c r="R2885" i="21"/>
  <c r="R2884" i="21"/>
  <c r="R2883" i="21"/>
  <c r="R2882" i="21"/>
  <c r="R2881" i="21"/>
  <c r="R2880" i="21"/>
  <c r="R2879" i="21"/>
  <c r="R2878" i="21"/>
  <c r="R2877" i="21"/>
  <c r="R2876" i="21"/>
  <c r="R2875" i="21"/>
  <c r="R2874" i="21"/>
  <c r="R2873" i="21"/>
  <c r="R2872" i="21"/>
  <c r="R2871" i="21"/>
  <c r="R2870" i="21"/>
  <c r="R2869" i="21"/>
  <c r="R2868" i="21"/>
  <c r="R2867" i="21"/>
  <c r="R2866" i="21"/>
  <c r="R2865" i="21"/>
  <c r="R2864" i="21"/>
  <c r="R2863" i="21"/>
  <c r="R2862" i="21"/>
  <c r="R2861" i="21"/>
  <c r="R2860" i="21"/>
  <c r="R2859" i="21"/>
  <c r="R2858" i="21"/>
  <c r="R2857" i="21"/>
  <c r="R2856" i="21"/>
  <c r="R2855" i="21"/>
  <c r="R2854" i="21"/>
  <c r="R2853" i="21"/>
  <c r="R2852" i="21"/>
  <c r="R2851" i="21"/>
  <c r="R2850" i="21"/>
  <c r="R2849" i="21"/>
  <c r="R2848" i="21"/>
  <c r="R2847" i="21"/>
  <c r="R2846" i="21"/>
  <c r="R2845" i="21"/>
  <c r="R2844" i="21"/>
  <c r="R2840" i="21"/>
  <c r="R2836" i="21"/>
  <c r="R2838" i="21"/>
  <c r="R2842" i="21"/>
  <c r="R2834" i="21"/>
  <c r="R2835" i="21"/>
  <c r="R2837" i="21"/>
  <c r="R2839" i="21"/>
  <c r="R2841" i="21"/>
  <c r="R2843" i="21"/>
  <c r="R2833" i="21"/>
  <c r="R2832" i="21"/>
  <c r="R2831" i="21"/>
  <c r="R2830" i="21"/>
  <c r="R2829" i="21"/>
  <c r="R2828" i="21"/>
  <c r="R2827" i="21"/>
  <c r="R2826" i="21"/>
  <c r="R2825" i="21"/>
  <c r="R2824" i="21"/>
  <c r="R2823" i="21"/>
  <c r="R2822" i="21"/>
  <c r="R2821" i="21"/>
  <c r="R2820" i="21"/>
  <c r="R2819" i="21"/>
  <c r="R2818" i="21"/>
  <c r="R2817" i="21"/>
  <c r="R2816" i="21"/>
  <c r="R2815" i="21"/>
  <c r="R2814" i="21"/>
  <c r="R2813" i="21"/>
  <c r="R2812" i="21"/>
  <c r="R2811" i="21"/>
  <c r="R2810" i="21"/>
  <c r="R2809" i="21"/>
  <c r="R2808" i="21"/>
  <c r="R2807" i="21"/>
  <c r="R2806" i="21"/>
  <c r="R2805" i="21"/>
  <c r="R2804" i="21"/>
  <c r="R2803" i="21"/>
  <c r="R2802" i="21"/>
  <c r="R2801" i="21"/>
  <c r="R2800" i="21"/>
  <c r="R2799" i="21"/>
  <c r="R2798" i="21"/>
  <c r="R2797" i="21"/>
  <c r="R2796" i="21"/>
  <c r="R2795" i="21"/>
  <c r="R2794" i="21"/>
  <c r="R2793" i="21"/>
  <c r="R2792" i="21"/>
  <c r="R2791" i="21"/>
  <c r="R2790" i="21"/>
  <c r="R2789" i="21"/>
  <c r="R2788" i="21"/>
  <c r="R2787" i="21"/>
  <c r="R2786" i="21"/>
  <c r="R2785" i="21"/>
  <c r="R2784" i="21"/>
  <c r="R2783" i="21"/>
  <c r="R2782" i="21"/>
  <c r="R2781" i="21"/>
  <c r="R2780" i="21"/>
  <c r="R2779" i="21"/>
  <c r="R2778" i="21"/>
  <c r="R2777" i="21"/>
  <c r="R2776" i="21"/>
  <c r="R2775" i="21"/>
  <c r="R2774" i="21"/>
  <c r="R2773" i="21"/>
  <c r="R2772" i="21"/>
  <c r="R2771" i="21"/>
  <c r="R2770" i="21"/>
  <c r="R2769" i="21"/>
  <c r="R2768" i="21"/>
  <c r="R2767" i="21"/>
  <c r="R2766" i="21"/>
  <c r="R2765" i="21"/>
  <c r="R2764" i="21"/>
  <c r="R2763" i="21"/>
  <c r="R2762" i="21"/>
  <c r="R2761" i="21"/>
  <c r="R2760" i="21"/>
  <c r="R2759" i="21"/>
  <c r="R2758" i="21"/>
  <c r="R2757" i="21"/>
  <c r="R2756" i="21"/>
  <c r="R2755" i="21"/>
  <c r="R2754" i="21"/>
  <c r="R2753" i="21"/>
  <c r="R2752" i="21"/>
  <c r="R2751" i="21"/>
  <c r="R2750" i="21"/>
  <c r="R2749" i="21"/>
  <c r="R2748" i="21"/>
  <c r="R2747" i="21"/>
  <c r="R2746" i="21"/>
  <c r="R2745" i="21"/>
  <c r="R2744" i="21"/>
  <c r="R2743" i="21"/>
  <c r="R2742" i="21"/>
  <c r="R2741" i="21"/>
  <c r="R2740" i="21"/>
  <c r="R2739" i="21"/>
  <c r="R2738" i="21"/>
  <c r="R2737" i="21"/>
  <c r="R2736" i="21"/>
  <c r="R2735" i="21"/>
  <c r="R2734" i="21"/>
  <c r="R2733" i="21"/>
  <c r="R2732" i="21"/>
  <c r="R2731" i="21"/>
  <c r="R2730" i="21"/>
  <c r="R2729" i="21"/>
  <c r="R2728" i="21"/>
  <c r="R2727" i="21"/>
  <c r="R2726" i="21"/>
  <c r="R2725" i="21"/>
  <c r="R2724" i="21"/>
  <c r="R2723" i="21"/>
  <c r="R2722" i="21"/>
  <c r="R2721" i="21"/>
  <c r="R2720" i="21"/>
  <c r="R2719" i="21"/>
  <c r="R2718" i="21"/>
  <c r="R2717" i="21"/>
  <c r="R2716" i="21"/>
  <c r="R2715" i="21"/>
  <c r="R2714" i="21"/>
  <c r="R2713" i="21"/>
  <c r="R2712" i="21"/>
  <c r="R2711" i="21"/>
  <c r="R2710" i="21"/>
  <c r="R2709" i="21"/>
  <c r="R2708" i="21"/>
  <c r="R2707" i="21"/>
  <c r="R2706" i="21"/>
  <c r="R2705" i="21"/>
  <c r="R2704" i="21"/>
  <c r="R2703" i="21"/>
  <c r="R2702" i="21"/>
  <c r="R2701" i="21"/>
  <c r="R2700" i="21"/>
  <c r="R2699" i="21"/>
  <c r="R2698" i="21"/>
  <c r="R2697" i="21"/>
  <c r="R2696" i="21"/>
  <c r="R2695" i="21"/>
  <c r="R2694" i="21"/>
  <c r="R2693" i="21"/>
  <c r="R2692" i="21"/>
  <c r="R2691" i="21"/>
  <c r="R2690" i="21"/>
  <c r="R2689" i="21"/>
  <c r="R2688" i="21"/>
  <c r="R2687" i="21"/>
  <c r="R2686" i="21"/>
  <c r="R2685" i="21"/>
  <c r="R2684" i="21"/>
  <c r="R2683" i="21"/>
  <c r="R2682" i="21"/>
  <c r="R2681" i="21"/>
  <c r="R2680" i="21"/>
  <c r="R2679" i="21"/>
  <c r="R2678" i="21"/>
  <c r="R2677" i="21"/>
  <c r="R2676" i="21"/>
  <c r="R2675" i="21"/>
  <c r="R2674" i="21"/>
  <c r="R2673" i="21"/>
  <c r="R2672" i="21"/>
  <c r="R2671" i="21"/>
  <c r="R2670" i="21"/>
  <c r="R2669" i="21"/>
  <c r="R2668" i="21"/>
  <c r="R2667" i="21"/>
  <c r="R2666" i="21"/>
  <c r="R2665" i="21"/>
  <c r="R2664" i="21"/>
  <c r="R2663" i="21"/>
  <c r="R2662" i="21"/>
  <c r="R2661" i="21"/>
  <c r="R2660" i="21"/>
  <c r="R2659" i="21"/>
  <c r="R2658" i="21"/>
  <c r="R2657" i="21"/>
  <c r="R2656" i="21"/>
  <c r="R2655" i="21"/>
  <c r="R2654" i="21"/>
  <c r="R2653" i="21"/>
  <c r="R2652" i="21"/>
  <c r="R2651" i="21"/>
  <c r="R2650" i="21"/>
  <c r="R2649" i="21"/>
  <c r="R2648" i="21"/>
  <c r="R2647" i="21"/>
  <c r="R2646" i="21"/>
  <c r="R2645" i="21"/>
  <c r="R2644" i="21"/>
  <c r="R2643" i="21"/>
  <c r="R2642" i="21"/>
  <c r="R2641" i="21"/>
  <c r="R2640" i="21"/>
  <c r="R2639" i="21"/>
  <c r="R2638" i="21"/>
  <c r="R2637" i="21"/>
  <c r="R2636" i="21"/>
  <c r="R2635" i="21"/>
  <c r="R2634" i="21"/>
  <c r="R2633" i="21"/>
  <c r="R2632" i="21"/>
  <c r="R2631" i="21"/>
  <c r="R2630" i="21"/>
  <c r="R2629" i="21"/>
  <c r="R2628" i="21"/>
  <c r="R2627" i="21"/>
  <c r="R2626" i="21"/>
  <c r="R2625" i="21"/>
  <c r="R2624" i="21"/>
  <c r="R2623" i="21"/>
  <c r="R2622" i="21"/>
  <c r="R2621" i="21"/>
  <c r="R2620" i="21"/>
  <c r="R2619" i="21"/>
  <c r="R2618" i="21"/>
  <c r="R2617" i="21"/>
  <c r="R2616" i="21"/>
  <c r="R2615" i="21"/>
  <c r="R2614" i="21"/>
  <c r="R2613" i="21"/>
  <c r="R2612" i="21"/>
  <c r="R2611" i="21"/>
  <c r="R2610" i="21"/>
  <c r="R2561" i="21"/>
  <c r="R2609" i="21"/>
  <c r="R2608" i="21"/>
  <c r="R2607" i="21"/>
  <c r="R2606" i="21"/>
  <c r="R2605" i="21"/>
  <c r="R2604" i="21"/>
  <c r="R2603" i="21"/>
  <c r="R2602" i="21"/>
  <c r="R2601" i="21"/>
  <c r="R2598" i="21"/>
  <c r="R2597" i="21"/>
  <c r="R2599" i="21"/>
  <c r="R2600" i="21"/>
  <c r="R2596" i="21"/>
  <c r="R2595" i="21"/>
  <c r="R2594" i="21"/>
  <c r="R2593" i="21"/>
  <c r="R2592" i="21"/>
  <c r="R2591" i="21"/>
  <c r="R2588" i="21"/>
  <c r="R2589" i="21"/>
  <c r="R2590" i="21"/>
  <c r="R2587" i="21"/>
  <c r="R2586" i="21"/>
  <c r="R2585" i="21"/>
  <c r="R2584" i="21"/>
  <c r="R2583" i="21"/>
  <c r="R2582" i="21"/>
  <c r="R2581" i="21"/>
  <c r="R2580" i="21"/>
  <c r="R2579" i="21"/>
  <c r="R2578" i="21"/>
  <c r="R2577" i="21"/>
  <c r="R2576" i="21"/>
  <c r="R2575" i="21"/>
  <c r="R2574" i="21"/>
  <c r="R2573" i="21"/>
  <c r="R2572" i="21"/>
  <c r="R2571" i="21"/>
  <c r="R2570" i="21"/>
  <c r="R2569" i="21"/>
  <c r="R2568" i="21"/>
  <c r="R2567" i="21"/>
  <c r="R2566" i="21"/>
  <c r="R2565" i="21"/>
  <c r="R2564" i="21"/>
  <c r="R2563" i="21"/>
  <c r="R2562" i="21"/>
  <c r="R2560" i="21"/>
  <c r="R2559" i="21"/>
  <c r="R2558" i="21"/>
  <c r="R2557" i="21"/>
  <c r="R2556" i="21"/>
  <c r="R2555" i="21"/>
  <c r="R2554" i="21"/>
  <c r="R2553" i="21"/>
  <c r="R2552" i="21"/>
  <c r="R2551" i="21"/>
  <c r="R2550" i="21"/>
  <c r="R2549" i="21"/>
  <c r="R2548" i="21"/>
  <c r="R2547" i="21"/>
  <c r="R2546" i="21"/>
  <c r="R2545" i="21"/>
  <c r="R2544" i="21"/>
  <c r="R2543" i="21"/>
  <c r="R2542" i="21"/>
  <c r="R2541" i="21"/>
  <c r="R2540" i="21"/>
  <c r="R2539" i="21"/>
  <c r="R2538" i="21"/>
  <c r="R2537" i="21"/>
  <c r="R2536" i="21"/>
  <c r="R2535" i="21"/>
  <c r="R2534" i="21"/>
  <c r="R2533" i="21"/>
  <c r="R2532" i="21"/>
  <c r="R2531" i="21"/>
  <c r="R2530" i="21"/>
  <c r="R2529" i="21"/>
  <c r="R2528" i="21"/>
  <c r="R2527" i="21"/>
  <c r="R2526" i="21"/>
  <c r="R2525" i="21"/>
  <c r="R2524" i="21"/>
  <c r="R2523" i="21"/>
  <c r="R2522" i="21"/>
  <c r="R2521" i="21"/>
  <c r="R2520" i="21"/>
  <c r="R2519" i="21"/>
  <c r="R2518" i="21"/>
  <c r="R2517" i="21"/>
  <c r="R2516" i="21"/>
  <c r="R2515" i="21"/>
  <c r="R2514" i="21"/>
  <c r="R2513" i="21"/>
  <c r="R2512" i="21"/>
  <c r="R2511" i="21"/>
  <c r="R2510" i="21"/>
  <c r="R2509" i="21"/>
  <c r="R2508" i="21"/>
  <c r="R2507" i="21"/>
  <c r="R2506" i="21"/>
  <c r="R2505" i="21"/>
  <c r="R2504" i="21"/>
  <c r="R2503" i="21"/>
  <c r="R2502" i="21"/>
  <c r="R2501" i="21"/>
  <c r="R2500" i="21"/>
  <c r="R2499" i="21"/>
  <c r="R2498" i="21"/>
  <c r="R2497" i="21"/>
  <c r="R2496" i="21"/>
  <c r="R2495" i="21"/>
  <c r="R2494" i="21"/>
  <c r="R2493" i="21"/>
  <c r="R2492" i="21"/>
  <c r="R2491" i="21"/>
  <c r="R2490" i="21"/>
  <c r="R2489" i="21"/>
  <c r="R2488" i="21"/>
  <c r="R2487" i="21"/>
  <c r="R2486" i="21"/>
  <c r="R2485" i="21"/>
  <c r="R2484" i="21"/>
  <c r="R2483" i="21"/>
  <c r="R2482" i="21"/>
  <c r="R2481" i="21"/>
  <c r="R2480" i="21"/>
  <c r="R2479" i="21"/>
  <c r="R2478" i="21"/>
  <c r="R2477" i="21"/>
  <c r="R2476" i="21"/>
  <c r="R2475" i="21"/>
  <c r="R2474" i="21"/>
  <c r="R2473" i="21"/>
  <c r="R2472" i="21"/>
  <c r="R2471" i="21"/>
  <c r="R2470" i="21"/>
  <c r="R2469" i="21"/>
  <c r="R2468" i="21"/>
  <c r="R2467" i="21"/>
  <c r="R2466" i="21"/>
  <c r="R2465" i="21"/>
  <c r="R2464" i="21"/>
  <c r="R2463" i="21"/>
  <c r="R2462" i="21"/>
  <c r="R2461" i="21"/>
  <c r="R2460" i="21"/>
  <c r="R2459" i="21"/>
  <c r="R2458" i="21"/>
  <c r="R2457" i="21"/>
  <c r="R2456" i="21"/>
  <c r="R2455" i="21"/>
  <c r="R2454" i="21"/>
  <c r="R2453" i="21"/>
  <c r="R2452" i="21"/>
  <c r="R2451" i="21"/>
  <c r="R2450" i="21"/>
  <c r="R2449" i="21"/>
  <c r="R2448" i="21"/>
  <c r="R2447" i="21"/>
  <c r="R2446" i="21"/>
  <c r="R2445" i="21"/>
  <c r="R2444" i="21"/>
  <c r="R2443" i="21"/>
  <c r="R2442" i="21"/>
  <c r="R2441" i="21"/>
  <c r="R2440" i="21"/>
  <c r="R2439" i="21"/>
  <c r="R2438" i="21"/>
  <c r="R2436" i="21"/>
  <c r="R2437" i="21"/>
  <c r="R2435" i="21"/>
  <c r="R2434" i="21"/>
  <c r="R2433" i="21"/>
  <c r="R2432" i="21"/>
  <c r="R2431" i="21"/>
  <c r="R2430" i="21"/>
  <c r="R2429" i="21"/>
  <c r="R2428" i="21"/>
  <c r="R2427" i="21"/>
  <c r="R2426" i="21"/>
  <c r="R2425" i="21"/>
  <c r="R2424" i="21"/>
  <c r="R2423" i="21"/>
  <c r="R2422" i="21"/>
  <c r="R2421" i="21"/>
  <c r="R2420" i="21"/>
  <c r="R2419" i="21"/>
  <c r="R2418" i="21"/>
  <c r="R2417" i="21"/>
  <c r="R2416" i="21"/>
  <c r="R2415" i="21"/>
  <c r="R2414" i="21"/>
  <c r="R2413" i="21"/>
  <c r="R2412" i="21"/>
  <c r="R2411" i="21"/>
  <c r="R2410" i="21"/>
  <c r="R2409" i="21"/>
  <c r="R2408" i="21"/>
  <c r="R2407" i="21"/>
  <c r="R2406" i="21"/>
  <c r="R2405" i="21"/>
  <c r="R2404" i="21"/>
  <c r="R2402" i="21"/>
  <c r="R2403" i="21"/>
  <c r="R2401" i="21"/>
  <c r="R2400" i="21"/>
  <c r="R2399" i="21"/>
  <c r="R2398" i="21"/>
  <c r="R2397" i="21"/>
  <c r="R2396" i="21"/>
  <c r="R2395" i="21"/>
  <c r="R2394" i="21"/>
  <c r="R2393" i="21"/>
  <c r="R2392" i="21"/>
  <c r="R2391" i="21"/>
  <c r="R2386" i="21"/>
  <c r="R2384" i="21"/>
  <c r="R2388" i="21"/>
  <c r="R2390" i="21"/>
  <c r="R2383" i="21"/>
  <c r="R2389" i="21"/>
  <c r="R2387" i="21"/>
  <c r="R2385" i="21"/>
  <c r="R2382" i="21"/>
  <c r="R2381" i="21"/>
  <c r="R2380" i="21"/>
  <c r="R2379" i="21"/>
  <c r="R2378" i="21"/>
  <c r="R2377" i="21"/>
  <c r="R2376" i="21"/>
  <c r="R2375" i="21"/>
  <c r="R2374" i="21"/>
  <c r="R2373" i="21"/>
  <c r="R2372" i="21"/>
  <c r="R2371" i="21"/>
  <c r="R2370" i="21"/>
  <c r="R2369" i="21"/>
  <c r="R2368" i="21"/>
  <c r="R2367" i="21"/>
  <c r="R2366" i="21"/>
  <c r="R2365" i="21"/>
  <c r="R2364" i="21"/>
  <c r="R2363" i="21"/>
  <c r="R2362" i="21"/>
  <c r="R2361" i="21"/>
  <c r="R2360" i="21"/>
  <c r="R2359" i="21"/>
  <c r="R2358" i="21"/>
  <c r="R2357" i="21"/>
  <c r="R2356" i="21"/>
  <c r="R2355" i="21"/>
  <c r="R2354" i="21"/>
  <c r="R2353" i="21"/>
  <c r="R2352" i="21"/>
  <c r="R2351" i="21"/>
  <c r="R2350" i="21"/>
  <c r="R2349" i="21"/>
  <c r="R2348" i="21"/>
  <c r="R2347" i="21"/>
  <c r="R2346" i="21"/>
  <c r="R2345" i="21"/>
  <c r="R2344" i="21"/>
  <c r="R2343" i="21"/>
  <c r="R2342" i="21"/>
  <c r="R2341" i="21"/>
  <c r="R2340" i="21"/>
  <c r="R2339" i="21"/>
  <c r="R2338" i="21"/>
  <c r="R2337" i="21"/>
  <c r="R2336" i="21"/>
  <c r="R2335" i="21"/>
  <c r="R2334" i="21"/>
  <c r="R2333" i="21"/>
  <c r="R2332" i="21"/>
  <c r="R2331" i="21"/>
  <c r="R2330" i="21"/>
  <c r="R2329" i="21"/>
  <c r="R2328" i="21"/>
  <c r="R2327" i="21"/>
  <c r="R2326" i="21"/>
  <c r="R2325" i="21"/>
  <c r="R2324" i="21"/>
  <c r="R2323" i="21"/>
  <c r="R2322" i="21"/>
  <c r="R2321" i="21"/>
  <c r="R2320" i="21"/>
  <c r="R2319" i="21"/>
  <c r="R2318" i="21"/>
  <c r="R2317" i="21"/>
  <c r="R2316" i="21"/>
  <c r="R2315" i="21"/>
  <c r="R2314" i="21"/>
  <c r="R2313" i="21"/>
  <c r="R2312" i="21"/>
  <c r="R2311" i="21"/>
  <c r="R2310" i="21"/>
  <c r="R2309" i="21"/>
  <c r="R2308" i="21"/>
  <c r="R2307" i="21"/>
  <c r="R2306" i="21"/>
  <c r="R2305" i="21"/>
  <c r="R2304" i="21"/>
  <c r="R2303" i="21"/>
  <c r="R2302" i="21"/>
  <c r="R2301" i="21"/>
  <c r="R2300" i="21"/>
  <c r="R2299" i="21"/>
  <c r="R2298" i="21"/>
  <c r="R2297" i="21"/>
  <c r="R2296" i="21"/>
  <c r="R2295" i="21"/>
  <c r="R2294" i="21"/>
  <c r="R2293" i="21"/>
  <c r="R2292" i="21"/>
  <c r="R2291" i="21"/>
  <c r="R2290" i="21"/>
  <c r="R2289" i="21"/>
  <c r="R2288" i="21"/>
  <c r="R2287" i="21"/>
  <c r="R2286" i="21"/>
  <c r="R2285" i="21"/>
  <c r="R2284" i="21"/>
  <c r="R2283" i="21"/>
  <c r="R2282" i="21"/>
  <c r="R2281" i="21"/>
  <c r="R2280" i="21"/>
  <c r="R2279" i="21"/>
  <c r="R2278" i="21"/>
  <c r="R2277" i="21"/>
  <c r="R2276" i="21"/>
  <c r="R2275" i="21"/>
  <c r="R2274" i="21"/>
  <c r="R2273" i="21"/>
  <c r="R2272" i="21"/>
  <c r="R2271" i="21"/>
  <c r="R2270" i="21"/>
  <c r="R2269" i="21"/>
  <c r="R2268" i="21"/>
  <c r="R2267" i="21"/>
  <c r="R2266" i="21"/>
  <c r="R2265" i="21"/>
  <c r="R2264" i="21"/>
  <c r="R2263" i="21"/>
  <c r="R2262" i="21"/>
  <c r="R2261" i="21"/>
  <c r="R2260" i="21"/>
  <c r="R2259" i="21"/>
  <c r="R2258" i="21"/>
  <c r="R2257" i="21"/>
  <c r="R2256" i="21"/>
  <c r="R2255" i="21"/>
  <c r="R2254" i="21"/>
  <c r="R2253" i="21"/>
  <c r="R2252" i="21"/>
  <c r="R2251" i="21"/>
  <c r="R2250" i="21"/>
  <c r="R2249" i="21"/>
  <c r="R2248" i="21"/>
  <c r="R2247" i="21"/>
  <c r="R2246" i="21"/>
  <c r="R2245" i="21"/>
  <c r="R2244" i="21"/>
  <c r="R2243" i="21"/>
  <c r="R2242" i="21"/>
  <c r="R2241" i="21"/>
  <c r="R2240" i="21"/>
  <c r="R2239" i="21"/>
  <c r="R2238" i="21"/>
  <c r="R2237" i="21"/>
  <c r="R2236" i="21"/>
  <c r="R2235" i="21"/>
  <c r="R2234" i="21"/>
  <c r="R2233" i="21"/>
  <c r="R2232" i="21"/>
  <c r="R2231" i="21"/>
  <c r="R2230" i="21"/>
  <c r="R2229" i="21"/>
  <c r="R2228" i="21"/>
  <c r="R2227" i="21"/>
  <c r="R2226" i="21"/>
  <c r="R2225" i="21"/>
  <c r="R2224" i="21"/>
  <c r="R2223" i="21"/>
  <c r="R2222" i="21"/>
  <c r="R2221" i="21"/>
  <c r="R2220" i="21"/>
  <c r="R2219" i="21"/>
  <c r="R2218" i="21"/>
  <c r="R2217" i="21"/>
  <c r="R2216" i="21"/>
  <c r="R2215" i="21"/>
  <c r="R2214" i="21"/>
  <c r="R2213" i="21"/>
  <c r="R2212" i="21"/>
  <c r="R2211" i="21"/>
  <c r="R2210" i="21"/>
  <c r="R2209" i="21"/>
  <c r="R2208" i="21"/>
  <c r="R2207" i="21"/>
  <c r="R2206" i="21"/>
  <c r="R2204" i="21"/>
  <c r="R2205" i="21"/>
  <c r="R2203" i="21"/>
  <c r="R2202" i="21"/>
  <c r="R2201" i="21"/>
  <c r="R2200" i="21"/>
  <c r="R2199" i="21"/>
  <c r="R2198" i="21"/>
  <c r="R2197" i="21"/>
  <c r="R2196" i="21"/>
  <c r="R2195" i="21"/>
  <c r="R2194" i="21"/>
  <c r="R2193" i="21"/>
  <c r="R2192" i="21"/>
  <c r="R2191" i="21"/>
  <c r="R2190" i="21"/>
  <c r="R2189" i="21"/>
  <c r="R2188" i="21"/>
  <c r="R2187" i="21"/>
  <c r="R2186" i="21"/>
  <c r="R2185" i="21"/>
  <c r="R2184" i="21"/>
  <c r="R2183" i="21"/>
  <c r="R2182" i="21"/>
  <c r="R2181" i="21"/>
  <c r="R2180" i="21"/>
  <c r="R2179" i="21"/>
  <c r="R2178" i="21"/>
  <c r="R2177" i="21"/>
  <c r="R2176" i="21"/>
  <c r="R2175" i="21"/>
  <c r="R2174" i="21"/>
  <c r="R2173" i="21"/>
  <c r="R2172" i="21"/>
  <c r="R2171" i="21"/>
  <c r="R2170" i="21"/>
  <c r="R2169" i="21"/>
  <c r="R2168" i="21"/>
  <c r="R2167" i="21"/>
  <c r="R2166" i="21"/>
  <c r="R2165" i="21"/>
  <c r="R2164" i="21"/>
  <c r="R2163" i="21"/>
  <c r="R2162" i="21"/>
  <c r="R2161" i="21"/>
  <c r="R2160" i="21"/>
  <c r="R2159" i="21"/>
  <c r="R2158" i="21"/>
  <c r="R2157" i="21"/>
  <c r="R2156" i="21"/>
  <c r="R2155" i="21"/>
  <c r="R2154" i="21"/>
  <c r="R2153" i="21"/>
  <c r="R2152" i="21"/>
  <c r="R2151" i="21"/>
  <c r="R2150" i="21"/>
  <c r="R2149" i="21"/>
  <c r="R2148" i="21"/>
  <c r="R2147" i="21"/>
  <c r="R2146" i="21"/>
  <c r="R2145" i="21"/>
  <c r="R2144" i="21"/>
  <c r="R2143" i="21"/>
  <c r="R2142" i="21"/>
  <c r="R2141" i="21"/>
  <c r="R2140" i="21"/>
  <c r="R2139" i="21"/>
  <c r="R2138" i="21"/>
  <c r="R2137" i="21"/>
  <c r="R2136" i="21"/>
  <c r="R2135" i="21"/>
  <c r="R2134" i="21"/>
  <c r="R2133" i="21"/>
  <c r="R2132" i="21"/>
  <c r="R2131" i="21"/>
  <c r="R2130" i="21"/>
  <c r="R2129" i="21"/>
  <c r="R2128" i="21"/>
  <c r="R2127" i="21"/>
  <c r="R2126" i="21"/>
  <c r="R2125" i="21"/>
  <c r="R2124" i="21"/>
  <c r="R2123" i="21"/>
  <c r="R2122" i="21"/>
  <c r="R2121" i="21"/>
  <c r="R2120" i="21"/>
  <c r="R2119" i="21"/>
  <c r="R2118" i="21"/>
  <c r="R2117" i="21"/>
  <c r="R2116" i="21"/>
  <c r="R2115" i="21"/>
  <c r="R2114" i="21"/>
  <c r="R2113" i="21"/>
  <c r="R2112" i="21"/>
  <c r="R2111" i="21"/>
  <c r="R2110" i="21"/>
  <c r="R2109" i="21"/>
  <c r="R2108" i="21"/>
  <c r="R2107" i="21"/>
  <c r="R2106" i="21"/>
  <c r="R2105" i="21"/>
  <c r="R2104" i="21"/>
  <c r="R2103" i="21"/>
  <c r="R2102" i="21"/>
  <c r="R2101" i="21"/>
  <c r="R2100" i="21"/>
  <c r="R2099" i="21"/>
  <c r="R2098" i="21"/>
  <c r="R2097" i="21"/>
  <c r="R2096" i="21"/>
  <c r="R2095" i="21"/>
  <c r="R2094" i="21"/>
  <c r="R2093" i="21"/>
  <c r="R2092" i="21"/>
  <c r="R2091" i="21"/>
  <c r="R2090" i="21"/>
  <c r="R2089" i="21"/>
  <c r="R2088" i="21"/>
  <c r="R2087" i="21"/>
  <c r="R2086" i="21"/>
  <c r="R2085" i="21"/>
  <c r="R2084" i="21"/>
  <c r="R2083" i="21"/>
  <c r="R2082" i="21"/>
  <c r="R2081" i="21"/>
  <c r="R2080" i="21"/>
  <c r="R2079" i="21"/>
  <c r="R2078" i="21"/>
  <c r="R2077" i="21"/>
  <c r="R2076" i="21"/>
  <c r="R2075" i="21"/>
  <c r="R2074" i="21"/>
  <c r="R2073" i="21"/>
  <c r="R2072" i="21"/>
  <c r="R2071" i="21"/>
  <c r="R2070" i="21"/>
  <c r="R2069" i="21"/>
  <c r="R2068" i="21"/>
  <c r="R2067" i="21"/>
  <c r="R2066" i="21"/>
  <c r="R2065" i="21"/>
  <c r="R2064" i="21"/>
  <c r="R2063" i="21"/>
  <c r="R2062" i="21"/>
  <c r="R2061" i="21"/>
  <c r="R2060" i="21"/>
  <c r="R2059" i="21"/>
  <c r="R2058" i="21"/>
  <c r="R2057" i="21"/>
  <c r="R2056" i="21"/>
  <c r="R2055" i="21"/>
  <c r="R2054" i="21"/>
  <c r="R2053" i="21"/>
  <c r="R2052" i="21"/>
  <c r="R2051" i="21"/>
  <c r="R2050" i="21"/>
  <c r="R2049" i="21"/>
  <c r="R2048" i="21"/>
  <c r="R2047" i="21"/>
  <c r="R2046" i="21"/>
  <c r="R2045" i="21"/>
  <c r="R2044" i="21"/>
  <c r="R2043" i="21"/>
  <c r="R2042" i="21"/>
  <c r="R2041" i="21"/>
  <c r="R2040" i="21"/>
  <c r="R2039" i="21"/>
  <c r="R2038" i="21"/>
  <c r="R2037" i="21"/>
  <c r="R2036" i="21"/>
  <c r="R2035" i="21"/>
  <c r="R2034" i="21"/>
  <c r="R2033" i="21"/>
  <c r="R2032" i="21"/>
  <c r="R2031" i="21"/>
  <c r="R2030" i="21"/>
  <c r="R2029" i="21"/>
  <c r="R2028" i="21"/>
  <c r="R2027" i="21"/>
  <c r="R2026" i="21"/>
  <c r="R2025" i="21"/>
  <c r="R2024" i="21"/>
  <c r="R2023" i="21"/>
  <c r="R2022" i="21"/>
  <c r="R2021" i="21"/>
  <c r="R2020" i="21"/>
  <c r="R2019" i="21"/>
  <c r="R2018" i="21"/>
  <c r="R2017" i="21"/>
  <c r="R2016" i="21"/>
  <c r="R2015" i="21"/>
  <c r="R2014" i="21"/>
  <c r="R2013" i="21"/>
  <c r="R2012" i="21"/>
  <c r="R2011" i="21"/>
  <c r="R2010" i="21"/>
  <c r="R2009" i="21"/>
  <c r="R2008" i="21"/>
  <c r="R2007" i="21"/>
  <c r="R2006" i="21"/>
  <c r="R2005" i="21"/>
  <c r="R2004" i="21"/>
  <c r="R2003" i="21"/>
  <c r="R2002" i="21"/>
  <c r="R2001" i="21"/>
  <c r="R2000" i="21"/>
  <c r="R1999" i="21"/>
  <c r="R1998" i="21"/>
  <c r="R1997" i="21"/>
  <c r="R1996" i="21"/>
  <c r="R1995" i="21"/>
  <c r="R1994" i="21"/>
  <c r="R1993" i="21"/>
  <c r="R1992" i="21"/>
  <c r="R1991" i="21"/>
  <c r="R1990" i="21"/>
  <c r="R1989" i="21"/>
  <c r="R1988" i="21"/>
  <c r="R1987" i="21"/>
  <c r="R1986" i="21"/>
  <c r="R1985" i="21"/>
  <c r="R1984" i="21"/>
  <c r="R1983" i="21"/>
  <c r="R1982" i="21"/>
  <c r="R1981" i="21"/>
  <c r="R1980" i="21"/>
  <c r="R1979" i="21"/>
  <c r="R1978" i="21"/>
  <c r="R1977" i="21"/>
  <c r="R1976" i="21"/>
  <c r="R1975" i="21"/>
  <c r="R1974" i="21"/>
  <c r="R1973" i="21"/>
  <c r="R1971" i="21"/>
  <c r="R1970" i="21"/>
  <c r="R1969" i="21"/>
  <c r="R1968" i="21"/>
  <c r="R1972" i="21"/>
  <c r="R1967" i="21"/>
  <c r="R1966" i="21"/>
  <c r="R1965" i="21"/>
  <c r="R1964" i="21"/>
  <c r="R1963" i="21"/>
  <c r="R1962" i="21"/>
  <c r="R1961" i="21"/>
  <c r="R1960" i="21"/>
  <c r="R1959" i="21"/>
  <c r="R1958" i="21"/>
  <c r="R1957" i="21"/>
  <c r="R1956" i="21"/>
  <c r="R1955" i="21"/>
  <c r="R1954" i="21"/>
  <c r="R1953" i="21"/>
  <c r="R1952" i="21"/>
  <c r="R1951" i="21"/>
  <c r="R1950" i="21"/>
  <c r="R1949" i="21"/>
  <c r="R1948" i="21"/>
  <c r="R1947" i="21"/>
  <c r="R1946" i="21"/>
  <c r="R1945" i="21"/>
  <c r="R1944" i="21"/>
  <c r="R1943" i="21"/>
  <c r="R1942" i="21"/>
  <c r="R1941" i="21"/>
  <c r="R1940" i="21"/>
  <c r="R1939" i="21"/>
  <c r="R1938" i="21"/>
  <c r="R1937" i="21"/>
  <c r="R1936" i="21"/>
  <c r="R1935" i="21"/>
  <c r="R1934" i="21"/>
  <c r="R1933" i="21"/>
  <c r="R1932" i="21"/>
  <c r="R1931" i="21"/>
  <c r="R1930" i="21"/>
  <c r="R1929" i="21"/>
  <c r="R1928" i="21"/>
  <c r="R1927" i="21"/>
  <c r="R1926" i="21"/>
  <c r="R1925" i="21"/>
  <c r="R1924" i="21"/>
  <c r="R1923" i="21"/>
  <c r="R1922" i="21"/>
  <c r="R1921" i="21"/>
  <c r="R1920" i="21"/>
  <c r="R1919" i="21"/>
  <c r="R1918" i="21"/>
  <c r="R1917" i="21"/>
  <c r="R1916" i="21"/>
  <c r="R1915" i="21"/>
  <c r="R1914" i="21"/>
  <c r="R1913" i="21"/>
  <c r="R1912" i="21"/>
  <c r="R1911" i="21"/>
  <c r="R1910" i="21"/>
  <c r="R1909" i="21"/>
  <c r="R1908" i="21"/>
  <c r="R1615" i="21"/>
  <c r="T1907" i="21"/>
  <c r="F523" i="21"/>
  <c r="F386" i="21"/>
  <c r="F364" i="21"/>
  <c r="F198" i="21"/>
  <c r="F20" i="21"/>
  <c r="F1907" i="21"/>
  <c r="F645" i="21"/>
  <c r="F290" i="21"/>
  <c r="F68" i="21"/>
  <c r="F1873" i="21"/>
  <c r="F1738" i="21"/>
  <c r="F1476" i="21"/>
  <c r="F1437" i="21"/>
  <c r="F1082" i="21"/>
  <c r="F526" i="21"/>
  <c r="F259" i="21"/>
  <c r="F1843" i="21"/>
  <c r="F1505" i="21"/>
  <c r="F1410" i="21"/>
  <c r="F1315" i="21"/>
  <c r="F1251" i="21"/>
  <c r="F1092" i="21"/>
  <c r="F1019" i="21"/>
  <c r="F1816" i="21"/>
  <c r="F1797" i="21"/>
  <c r="F1717" i="21"/>
  <c r="F1646" i="21"/>
  <c r="F1466" i="21"/>
  <c r="F1281" i="21"/>
  <c r="F1203" i="21"/>
  <c r="F1162" i="21"/>
  <c r="F680" i="21"/>
  <c r="F512" i="21"/>
  <c r="F202" i="21"/>
  <c r="F88" i="21"/>
  <c r="F1759" i="21"/>
  <c r="F1697" i="21"/>
  <c r="F1651" i="21"/>
  <c r="F1415" i="21"/>
  <c r="F1364" i="21"/>
  <c r="F1283" i="21"/>
  <c r="F1222" i="21"/>
  <c r="F1202" i="21"/>
  <c r="F1169" i="21"/>
  <c r="F1101" i="21"/>
  <c r="F1042" i="21"/>
  <c r="F983" i="21"/>
  <c r="F644" i="21"/>
  <c r="F603" i="21"/>
  <c r="F525" i="21"/>
  <c r="F376" i="21"/>
  <c r="F334" i="21"/>
  <c r="F131" i="21"/>
  <c r="F33" i="21"/>
  <c r="F1824" i="21"/>
  <c r="F1496" i="21"/>
  <c r="F1166" i="21"/>
  <c r="F1130" i="21"/>
  <c r="F1109" i="21"/>
  <c r="F1039" i="21"/>
  <c r="F1000" i="21"/>
  <c r="F590" i="21"/>
  <c r="F503" i="21"/>
  <c r="F267" i="21"/>
  <c r="F187" i="21"/>
  <c r="F100" i="21"/>
  <c r="F854" i="21"/>
  <c r="F716" i="21"/>
  <c r="F448" i="21"/>
  <c r="F420" i="21"/>
  <c r="F860" i="21"/>
  <c r="F1832" i="21"/>
  <c r="F1531" i="21"/>
  <c r="F1266" i="21"/>
  <c r="F611" i="21"/>
  <c r="F584" i="21"/>
  <c r="F551" i="21"/>
  <c r="F350" i="21"/>
  <c r="F227" i="21"/>
  <c r="F222" i="21"/>
  <c r="F121" i="21"/>
  <c r="F64" i="21"/>
  <c r="F802" i="21"/>
  <c r="F711" i="21"/>
  <c r="R1907" i="21"/>
  <c r="T1906" i="21"/>
  <c r="R1906" i="21"/>
  <c r="F1905" i="21"/>
  <c r="F1903" i="21"/>
  <c r="F1607" i="21"/>
  <c r="F1304" i="21"/>
  <c r="F673" i="21"/>
  <c r="F564" i="21"/>
  <c r="F380" i="21"/>
  <c r="F120" i="21"/>
  <c r="F1869" i="21"/>
  <c r="F1861" i="21"/>
  <c r="F1718" i="21"/>
  <c r="F1313" i="21"/>
  <c r="F1212" i="21"/>
  <c r="F462" i="21"/>
  <c r="F381" i="21"/>
  <c r="F1196" i="21"/>
  <c r="F342" i="21"/>
  <c r="F787" i="21"/>
  <c r="F890" i="21"/>
  <c r="F1780" i="21"/>
  <c r="F1584" i="21"/>
  <c r="F1502" i="21"/>
  <c r="F1026" i="21"/>
  <c r="F490" i="21"/>
  <c r="F1389" i="21"/>
  <c r="F1382" i="21"/>
  <c r="F1184" i="21"/>
  <c r="F1053" i="21"/>
  <c r="F1652" i="21"/>
  <c r="F1547" i="21"/>
  <c r="F1870" i="21"/>
  <c r="F1672" i="21"/>
  <c r="F1055" i="21"/>
  <c r="F308" i="21"/>
  <c r="F777" i="21"/>
  <c r="F736" i="21"/>
  <c r="F1671" i="21"/>
  <c r="F1258" i="21"/>
  <c r="F1188" i="21"/>
  <c r="F1492" i="21"/>
  <c r="F1067" i="21"/>
  <c r="F1673" i="21"/>
  <c r="F1670" i="21"/>
  <c r="F1559" i="21"/>
  <c r="F1450" i="21"/>
  <c r="F1372" i="21"/>
  <c r="F1250" i="21"/>
  <c r="F1102" i="21"/>
  <c r="F981" i="21"/>
  <c r="F667" i="21"/>
  <c r="F161" i="21"/>
  <c r="F1679" i="21"/>
  <c r="F1076" i="21"/>
  <c r="F686" i="21"/>
  <c r="F556" i="21"/>
  <c r="F825" i="21"/>
  <c r="F1687" i="21"/>
  <c r="F1669" i="21"/>
  <c r="F1612" i="21"/>
  <c r="F1595" i="21"/>
  <c r="F1871" i="21"/>
  <c r="F1622" i="21"/>
  <c r="F1611" i="21"/>
  <c r="F1556" i="21"/>
  <c r="F1433" i="21"/>
  <c r="F1421" i="21"/>
  <c r="F1397" i="21"/>
  <c r="F1017" i="21"/>
  <c r="F622" i="21"/>
  <c r="F460" i="21"/>
  <c r="F818" i="21"/>
  <c r="F1722" i="21"/>
  <c r="F1637" i="21"/>
  <c r="F1464" i="21"/>
  <c r="F1398" i="21"/>
  <c r="F1373" i="21"/>
  <c r="F1200" i="21"/>
  <c r="F1072" i="21"/>
  <c r="F1020" i="21"/>
  <c r="F555" i="21"/>
  <c r="F498" i="21"/>
  <c r="F149" i="21"/>
  <c r="F912" i="21"/>
  <c r="F1862" i="21"/>
  <c r="F1779" i="21"/>
  <c r="F1733" i="21"/>
  <c r="F1662" i="21"/>
  <c r="F1198" i="21"/>
  <c r="F1182" i="21"/>
  <c r="F1059" i="21"/>
  <c r="F977" i="21"/>
  <c r="F984" i="21"/>
  <c r="F643" i="21"/>
  <c r="F610" i="21"/>
  <c r="F151" i="21"/>
  <c r="F808" i="21"/>
  <c r="F1835" i="21"/>
  <c r="F1485" i="21"/>
  <c r="F1435" i="21"/>
  <c r="F1439" i="21"/>
  <c r="F1223" i="21"/>
  <c r="F650" i="21"/>
  <c r="F248" i="21"/>
  <c r="F230" i="21"/>
  <c r="F1575" i="21"/>
  <c r="F1572" i="21"/>
  <c r="F1357" i="21"/>
  <c r="F1040" i="21"/>
  <c r="F617" i="21"/>
  <c r="F425" i="21"/>
  <c r="F309" i="21"/>
  <c r="F297" i="21"/>
  <c r="F929" i="21"/>
  <c r="F768" i="21"/>
  <c r="F1447" i="21"/>
  <c r="F330" i="21"/>
  <c r="F201" i="21"/>
  <c r="F874" i="21"/>
  <c r="T1905" i="21"/>
  <c r="R1905" i="21"/>
  <c r="T1904" i="21"/>
  <c r="R1904" i="21"/>
  <c r="T1903" i="21"/>
  <c r="R1903" i="21"/>
  <c r="F1896" i="21"/>
  <c r="F1889" i="21"/>
  <c r="F1895" i="21"/>
  <c r="F1894" i="21"/>
  <c r="F1890" i="21"/>
  <c r="F518" i="21"/>
  <c r="F401" i="21"/>
  <c r="F307" i="21"/>
  <c r="F1893" i="21"/>
  <c r="F886" i="21"/>
  <c r="F320" i="21"/>
  <c r="F219" i="21"/>
  <c r="F810" i="21"/>
  <c r="F696" i="21"/>
  <c r="F1888" i="21"/>
  <c r="F501" i="21"/>
  <c r="F473" i="21"/>
  <c r="F429" i="21"/>
  <c r="F111" i="21"/>
  <c r="F964" i="21"/>
  <c r="F892" i="21"/>
  <c r="F873" i="21"/>
  <c r="F834" i="21"/>
  <c r="F794" i="21"/>
  <c r="F755" i="21"/>
  <c r="F1887" i="21"/>
  <c r="F951" i="21"/>
  <c r="F917" i="21"/>
  <c r="F899" i="21"/>
  <c r="F865" i="21"/>
  <c r="F758" i="21"/>
  <c r="F1886" i="21"/>
  <c r="F1291" i="21"/>
  <c r="F1176" i="21"/>
  <c r="F1030" i="21"/>
  <c r="F1096" i="21"/>
  <c r="F1371" i="21"/>
  <c r="F1120" i="21"/>
  <c r="F1828" i="21"/>
  <c r="F275" i="21"/>
  <c r="F225" i="21"/>
  <c r="F189" i="21"/>
  <c r="F145" i="21"/>
  <c r="F856" i="21"/>
  <c r="F1902" i="21"/>
  <c r="F1892" i="21"/>
  <c r="F159" i="21"/>
  <c r="F140" i="21"/>
  <c r="F46" i="21"/>
  <c r="F926" i="21"/>
  <c r="F1901" i="21"/>
  <c r="F1891" i="21"/>
  <c r="F363" i="21"/>
  <c r="F295" i="21"/>
  <c r="F268" i="21"/>
  <c r="F108" i="21"/>
  <c r="F102" i="21"/>
  <c r="F699" i="21"/>
  <c r="F1900" i="21"/>
  <c r="F445" i="21"/>
  <c r="F355" i="21"/>
  <c r="F269" i="21"/>
  <c r="F15" i="21"/>
  <c r="F1899" i="21"/>
  <c r="F552" i="21"/>
  <c r="F489" i="21"/>
  <c r="F312" i="21"/>
  <c r="F955" i="21"/>
  <c r="F1898" i="21"/>
  <c r="F1038" i="21"/>
  <c r="F995" i="21"/>
  <c r="F678" i="21"/>
  <c r="F415" i="21"/>
  <c r="F299" i="21"/>
  <c r="F57" i="21"/>
  <c r="F1897" i="21"/>
  <c r="T1897" i="21"/>
  <c r="T1896" i="21"/>
  <c r="T1894" i="21"/>
  <c r="S1009" i="21"/>
  <c r="T1009" i="21"/>
  <c r="S1083" i="21"/>
  <c r="T1083" i="21"/>
  <c r="S1415" i="21"/>
  <c r="T1415" i="21"/>
  <c r="S1362" i="21"/>
  <c r="T1362" i="21"/>
  <c r="S1267" i="21"/>
  <c r="T1267" i="21"/>
  <c r="S1211" i="21"/>
  <c r="T1211" i="21"/>
  <c r="S1161" i="21"/>
  <c r="T1161" i="21"/>
  <c r="S1094" i="21"/>
  <c r="T1094" i="21"/>
  <c r="S1045" i="21"/>
  <c r="T1045" i="21"/>
  <c r="S979" i="21"/>
  <c r="T979" i="21"/>
  <c r="S652" i="21"/>
  <c r="T652" i="21"/>
  <c r="S572" i="21"/>
  <c r="T572" i="21"/>
  <c r="S511" i="21"/>
  <c r="T511" i="21"/>
  <c r="S440" i="21"/>
  <c r="T440" i="21"/>
  <c r="S371" i="21"/>
  <c r="T371" i="21"/>
  <c r="S300" i="21"/>
  <c r="T300" i="21"/>
  <c r="S226" i="21"/>
  <c r="T226" i="21"/>
  <c r="S174" i="21"/>
  <c r="T174" i="21"/>
  <c r="S111" i="21"/>
  <c r="T111" i="21"/>
  <c r="S32" i="21"/>
  <c r="T32" i="21"/>
  <c r="S1551" i="21"/>
  <c r="T1551" i="21"/>
  <c r="S1518" i="21"/>
  <c r="T1518" i="21"/>
  <c r="S1456" i="21"/>
  <c r="T1456" i="21"/>
  <c r="S1835" i="21"/>
  <c r="T1835" i="21"/>
  <c r="S1768" i="21"/>
  <c r="T1768" i="21"/>
  <c r="S1687" i="21"/>
  <c r="T1687" i="21"/>
  <c r="T1613" i="21"/>
  <c r="S1613" i="21"/>
  <c r="S1050" i="21"/>
  <c r="T1050" i="21"/>
  <c r="S1425" i="21"/>
  <c r="T1425" i="21"/>
  <c r="S1340" i="21"/>
  <c r="T1340" i="21"/>
  <c r="S1233" i="21"/>
  <c r="T1233" i="21"/>
  <c r="S1172" i="21"/>
  <c r="T1172" i="21"/>
  <c r="S1108" i="21"/>
  <c r="T1108" i="21"/>
  <c r="S1032" i="21"/>
  <c r="T1032" i="21"/>
  <c r="S681" i="21"/>
  <c r="T681" i="21"/>
  <c r="S610" i="21"/>
  <c r="T610" i="21"/>
  <c r="S562" i="21"/>
  <c r="T562" i="21"/>
  <c r="S485" i="21"/>
  <c r="T485" i="21"/>
  <c r="S399" i="21"/>
  <c r="T399" i="21"/>
  <c r="S358" i="21"/>
  <c r="T358" i="21"/>
  <c r="S279" i="21"/>
  <c r="T279" i="21"/>
  <c r="S208" i="21"/>
  <c r="T208" i="21"/>
  <c r="S163" i="21"/>
  <c r="T163" i="21"/>
  <c r="S78" i="21"/>
  <c r="T78" i="21"/>
  <c r="S1543" i="21"/>
  <c r="T1543" i="21"/>
  <c r="S1497" i="21"/>
  <c r="T1497" i="21"/>
  <c r="S1849" i="21"/>
  <c r="T1849" i="21"/>
  <c r="S1795" i="21"/>
  <c r="T1795" i="21"/>
  <c r="S1725" i="21"/>
  <c r="T1725" i="21"/>
  <c r="S1660" i="21"/>
  <c r="T1660" i="21"/>
  <c r="S1616" i="21"/>
  <c r="T1616" i="21"/>
  <c r="S1588" i="21"/>
  <c r="T1588" i="21"/>
  <c r="S1871" i="21"/>
  <c r="T1871" i="21"/>
  <c r="S1864" i="21"/>
  <c r="T1864" i="21"/>
  <c r="S1437" i="21"/>
  <c r="T1437" i="21"/>
  <c r="S1369" i="21"/>
  <c r="T1369" i="21"/>
  <c r="S1311" i="21"/>
  <c r="T1311" i="21"/>
  <c r="S1279" i="21"/>
  <c r="T1279" i="21"/>
  <c r="S1199" i="21"/>
  <c r="T1199" i="21"/>
  <c r="S1131" i="21"/>
  <c r="T1131" i="21"/>
  <c r="S1069" i="21"/>
  <c r="T1069" i="21"/>
  <c r="S992" i="21"/>
  <c r="T992" i="21"/>
  <c r="S649" i="21"/>
  <c r="T649" i="21"/>
  <c r="S597" i="21"/>
  <c r="T597" i="21"/>
  <c r="S528" i="21"/>
  <c r="T528" i="21"/>
  <c r="S459" i="21"/>
  <c r="T459" i="21"/>
  <c r="S395" i="21"/>
  <c r="T395" i="21"/>
  <c r="S327" i="21"/>
  <c r="T327" i="21"/>
  <c r="S244" i="21"/>
  <c r="T244" i="21"/>
  <c r="S188" i="21"/>
  <c r="T188" i="21"/>
  <c r="S129" i="21"/>
  <c r="T129" i="21"/>
  <c r="S71" i="21"/>
  <c r="T71" i="21"/>
  <c r="S27" i="21"/>
  <c r="T27" i="21"/>
  <c r="S1541" i="21"/>
  <c r="T1541" i="21"/>
  <c r="S1483" i="21"/>
  <c r="T1483" i="21"/>
  <c r="S1467" i="21"/>
  <c r="T1467" i="21"/>
  <c r="S1815" i="21"/>
  <c r="T1815" i="21"/>
  <c r="S1740" i="21"/>
  <c r="T1740" i="21"/>
  <c r="S1635" i="21"/>
  <c r="T1635" i="21"/>
  <c r="S1438" i="21"/>
  <c r="T1438" i="21"/>
  <c r="S1444" i="21"/>
  <c r="T1444" i="21"/>
  <c r="S1413" i="21"/>
  <c r="T1413" i="21"/>
  <c r="S1398" i="21"/>
  <c r="T1398" i="21"/>
  <c r="S1386" i="21"/>
  <c r="T1386" i="21"/>
  <c r="S1363" i="21"/>
  <c r="T1363" i="21"/>
  <c r="S1347" i="21"/>
  <c r="T1347" i="21"/>
  <c r="S1350" i="21"/>
  <c r="T1350" i="21"/>
  <c r="S1317" i="21"/>
  <c r="T1317" i="21"/>
  <c r="S1334" i="21"/>
  <c r="T1334" i="21"/>
  <c r="S1284" i="21"/>
  <c r="T1284" i="21"/>
  <c r="S1287" i="21"/>
  <c r="T1287" i="21"/>
  <c r="S1266" i="21"/>
  <c r="T1266" i="21"/>
  <c r="S1282" i="21"/>
  <c r="T1282" i="21"/>
  <c r="S1250" i="21"/>
  <c r="T1250" i="21"/>
  <c r="S1242" i="21"/>
  <c r="T1242" i="21"/>
  <c r="S1212" i="21"/>
  <c r="T1212" i="21"/>
  <c r="S1208" i="21"/>
  <c r="T1208" i="21"/>
  <c r="S1193" i="21"/>
  <c r="T1193" i="21"/>
  <c r="S1185" i="21"/>
  <c r="T1185" i="21"/>
  <c r="S1155" i="21"/>
  <c r="T1155" i="21"/>
  <c r="S1134" i="21"/>
  <c r="T1134" i="21"/>
  <c r="S1139" i="21"/>
  <c r="T1139" i="21"/>
  <c r="S1116" i="21"/>
  <c r="T1116" i="21"/>
  <c r="S1114" i="21"/>
  <c r="T1114" i="21"/>
  <c r="S1090" i="21"/>
  <c r="T1090" i="21"/>
  <c r="S1078" i="21"/>
  <c r="T1078" i="21"/>
  <c r="S1072" i="21"/>
  <c r="T1072" i="21"/>
  <c r="S1051" i="21"/>
  <c r="T1051" i="21"/>
  <c r="S1028" i="21"/>
  <c r="T1028" i="21"/>
  <c r="S1016" i="21"/>
  <c r="T1016" i="21"/>
  <c r="S1014" i="21"/>
  <c r="T1014" i="21"/>
  <c r="S1003" i="21"/>
  <c r="T1003" i="21"/>
  <c r="S985" i="21"/>
  <c r="T985" i="21"/>
  <c r="S969" i="21"/>
  <c r="T969" i="21"/>
  <c r="S674" i="21"/>
  <c r="T674" i="21"/>
  <c r="S666" i="21"/>
  <c r="T666" i="21"/>
  <c r="S648" i="21"/>
  <c r="T648" i="21"/>
  <c r="S631" i="21"/>
  <c r="T631" i="21"/>
  <c r="S623" i="21"/>
  <c r="T623" i="21"/>
  <c r="S604" i="21"/>
  <c r="T604" i="21"/>
  <c r="S590" i="21"/>
  <c r="T590" i="21"/>
  <c r="S573" i="21"/>
  <c r="T573" i="21"/>
  <c r="S555" i="21"/>
  <c r="T555" i="21"/>
  <c r="S551" i="21"/>
  <c r="T551" i="21"/>
  <c r="S537" i="21"/>
  <c r="T537" i="21"/>
  <c r="S512" i="21"/>
  <c r="T512" i="21"/>
  <c r="S498" i="21"/>
  <c r="T498" i="21"/>
  <c r="S507" i="21"/>
  <c r="T507" i="21"/>
  <c r="S487" i="21"/>
  <c r="T487" i="21"/>
  <c r="S453" i="21"/>
  <c r="T453" i="21"/>
  <c r="S461" i="21"/>
  <c r="T461" i="21"/>
  <c r="S445" i="21"/>
  <c r="T445" i="21"/>
  <c r="S419" i="21"/>
  <c r="T419" i="21"/>
  <c r="S408" i="21"/>
  <c r="T408" i="21"/>
  <c r="S387" i="21"/>
  <c r="T387" i="21"/>
  <c r="S392" i="21"/>
  <c r="T392" i="21"/>
  <c r="S374" i="21"/>
  <c r="T374" i="21"/>
  <c r="S355" i="21"/>
  <c r="T355" i="21"/>
  <c r="S339" i="21"/>
  <c r="T339" i="21"/>
  <c r="S325" i="21"/>
  <c r="T325" i="21"/>
  <c r="S311" i="21"/>
  <c r="T311" i="21"/>
  <c r="S296" i="21"/>
  <c r="T296" i="21"/>
  <c r="S274" i="21"/>
  <c r="T274" i="21"/>
  <c r="S269" i="21"/>
  <c r="T269" i="21"/>
  <c r="S256" i="21"/>
  <c r="T256" i="21"/>
  <c r="S240" i="21"/>
  <c r="T240" i="21"/>
  <c r="S232" i="21"/>
  <c r="T232" i="21"/>
  <c r="S222" i="21"/>
  <c r="T222" i="21"/>
  <c r="S201" i="21"/>
  <c r="T201" i="21"/>
  <c r="S181" i="21"/>
  <c r="T181" i="21"/>
  <c r="S171" i="21"/>
  <c r="T171" i="21"/>
  <c r="S157" i="21"/>
  <c r="T157" i="21"/>
  <c r="S147" i="21"/>
  <c r="T147" i="21"/>
  <c r="S135" i="21"/>
  <c r="T135" i="21"/>
  <c r="S116" i="21"/>
  <c r="T116" i="21"/>
  <c r="S101" i="21"/>
  <c r="T101" i="21"/>
  <c r="S85" i="21"/>
  <c r="T85" i="21"/>
  <c r="S68" i="21"/>
  <c r="T68" i="21"/>
  <c r="S61" i="21"/>
  <c r="T61" i="21"/>
  <c r="S50" i="21"/>
  <c r="T50" i="21"/>
  <c r="S28" i="21"/>
  <c r="T28" i="21"/>
  <c r="S15" i="21"/>
  <c r="T15" i="21"/>
  <c r="S1558" i="21"/>
  <c r="T1558" i="21"/>
  <c r="S1538" i="21"/>
  <c r="T1538" i="21"/>
  <c r="S1528" i="21"/>
  <c r="T1528" i="21"/>
  <c r="S1510" i="21"/>
  <c r="T1510" i="21"/>
  <c r="S1494" i="21"/>
  <c r="T1494" i="21"/>
  <c r="S1478" i="21"/>
  <c r="T1478" i="21"/>
  <c r="S1472" i="21"/>
  <c r="T1472" i="21"/>
  <c r="S1450" i="21"/>
  <c r="T1450" i="21"/>
  <c r="S1843" i="21"/>
  <c r="T1843" i="21"/>
  <c r="S1825" i="21"/>
  <c r="T1825" i="21"/>
  <c r="S1809" i="21"/>
  <c r="T1809" i="21"/>
  <c r="S1802" i="21"/>
  <c r="T1802" i="21"/>
  <c r="S1779" i="21"/>
  <c r="T1779" i="21"/>
  <c r="S1756" i="21"/>
  <c r="T1756" i="21"/>
  <c r="S1776" i="21"/>
  <c r="T1776" i="21"/>
  <c r="S1753" i="21"/>
  <c r="T1753" i="21"/>
  <c r="S1733" i="21"/>
  <c r="T1733" i="21"/>
  <c r="S1708" i="21"/>
  <c r="T1708" i="21"/>
  <c r="S1719" i="21"/>
  <c r="T1719" i="21"/>
  <c r="S1693" i="21"/>
  <c r="T1693" i="21"/>
  <c r="S1678" i="21"/>
  <c r="T1678" i="21"/>
  <c r="S1667" i="21"/>
  <c r="T1667" i="21"/>
  <c r="S1650" i="21"/>
  <c r="T1650" i="21"/>
  <c r="S1638" i="21"/>
  <c r="T1638" i="21"/>
  <c r="S1630" i="21"/>
  <c r="T1630" i="21"/>
  <c r="S1600" i="21"/>
  <c r="T1600" i="21"/>
  <c r="S1594" i="21"/>
  <c r="T1594" i="21"/>
  <c r="S1575" i="21"/>
  <c r="T1575" i="21"/>
  <c r="S1885" i="21"/>
  <c r="T1885" i="21"/>
  <c r="S1859" i="21"/>
  <c r="T1859" i="21"/>
  <c r="S1393" i="21"/>
  <c r="T1393" i="21"/>
  <c r="S1322" i="21"/>
  <c r="T1322" i="21"/>
  <c r="S1252" i="21"/>
  <c r="T1252" i="21"/>
  <c r="S1167" i="21"/>
  <c r="T1167" i="21"/>
  <c r="S1100" i="21"/>
  <c r="T1100" i="21"/>
  <c r="S1027" i="21"/>
  <c r="T1027" i="21"/>
  <c r="S654" i="21"/>
  <c r="T654" i="21"/>
  <c r="S583" i="21"/>
  <c r="T583" i="21"/>
  <c r="S534" i="21"/>
  <c r="T534" i="21"/>
  <c r="S473" i="21"/>
  <c r="T473" i="21"/>
  <c r="S417" i="21"/>
  <c r="T417" i="21"/>
  <c r="S347" i="21"/>
  <c r="T347" i="21"/>
  <c r="S289" i="21"/>
  <c r="T289" i="21"/>
  <c r="S221" i="21"/>
  <c r="T221" i="21"/>
  <c r="S150" i="21"/>
  <c r="T150" i="21"/>
  <c r="S48" i="21"/>
  <c r="T48" i="21"/>
  <c r="S1520" i="21"/>
  <c r="T1520" i="21"/>
  <c r="S1818" i="21"/>
  <c r="T1818" i="21"/>
  <c r="S1754" i="21"/>
  <c r="T1754" i="21"/>
  <c r="S1709" i="21"/>
  <c r="T1709" i="21"/>
  <c r="S1671" i="21"/>
  <c r="T1671" i="21"/>
  <c r="S1604" i="21"/>
  <c r="T1604" i="21"/>
  <c r="S1573" i="21"/>
  <c r="T1573" i="21"/>
  <c r="S1431" i="21"/>
  <c r="T1431" i="21"/>
  <c r="S1441" i="21"/>
  <c r="T1441" i="21"/>
  <c r="S1414" i="21"/>
  <c r="T1414" i="21"/>
  <c r="S1399" i="21"/>
  <c r="T1399" i="21"/>
  <c r="S1404" i="21"/>
  <c r="T1404" i="21"/>
  <c r="S1368" i="21"/>
  <c r="T1368" i="21"/>
  <c r="S1359" i="21"/>
  <c r="T1359" i="21"/>
  <c r="S1351" i="21"/>
  <c r="T1351" i="21"/>
  <c r="S1330" i="21"/>
  <c r="T1330" i="21"/>
  <c r="S1335" i="21"/>
  <c r="T1335" i="21"/>
  <c r="S1306" i="21"/>
  <c r="T1306" i="21"/>
  <c r="S1288" i="21"/>
  <c r="T1288" i="21"/>
  <c r="S1263" i="21"/>
  <c r="T1263" i="21"/>
  <c r="S1265" i="21"/>
  <c r="T1265" i="21"/>
  <c r="S1245" i="21"/>
  <c r="T1245" i="21"/>
  <c r="S1241" i="21"/>
  <c r="T1241" i="21"/>
  <c r="S1209" i="21"/>
  <c r="T1209" i="21"/>
  <c r="S1204" i="21"/>
  <c r="T1204" i="21"/>
  <c r="S1189" i="21"/>
  <c r="T1189" i="21"/>
  <c r="S1182" i="21"/>
  <c r="T1182" i="21"/>
  <c r="S1158" i="21"/>
  <c r="T1158" i="21"/>
  <c r="S1137" i="21"/>
  <c r="T1137" i="21"/>
  <c r="S1132" i="21"/>
  <c r="T1132" i="21"/>
  <c r="S1117" i="21"/>
  <c r="T1117" i="21"/>
  <c r="S1112" i="21"/>
  <c r="T1112" i="21"/>
  <c r="S1091" i="21"/>
  <c r="T1091" i="21"/>
  <c r="S1077" i="21"/>
  <c r="T1077" i="21"/>
  <c r="S1059" i="21"/>
  <c r="T1059" i="21"/>
  <c r="S1053" i="21"/>
  <c r="T1053" i="21"/>
  <c r="S1035" i="21"/>
  <c r="T1035" i="21"/>
  <c r="S1025" i="21"/>
  <c r="T1025" i="21"/>
  <c r="S1024" i="21"/>
  <c r="T1024" i="21"/>
  <c r="S994" i="21"/>
  <c r="T994" i="21"/>
  <c r="S986" i="21"/>
  <c r="T986" i="21"/>
  <c r="S971" i="21"/>
  <c r="T971" i="21"/>
  <c r="S675" i="21"/>
  <c r="T675" i="21"/>
  <c r="S657" i="21"/>
  <c r="T657" i="21"/>
  <c r="S638" i="21"/>
  <c r="T638" i="21"/>
  <c r="S630" i="21"/>
  <c r="T630" i="21"/>
  <c r="S624" i="21"/>
  <c r="T624" i="21"/>
  <c r="S602" i="21"/>
  <c r="T602" i="21"/>
  <c r="S593" i="21"/>
  <c r="T593" i="21"/>
  <c r="S569" i="21"/>
  <c r="T569" i="21"/>
  <c r="S557" i="21"/>
  <c r="T557" i="21"/>
  <c r="S552" i="21"/>
  <c r="T552" i="21"/>
  <c r="S540" i="21"/>
  <c r="T540" i="21"/>
  <c r="S513" i="21"/>
  <c r="T513" i="21"/>
  <c r="S495" i="21"/>
  <c r="T495" i="21"/>
  <c r="S489" i="21"/>
  <c r="T489" i="21"/>
  <c r="S467" i="21"/>
  <c r="T467" i="21"/>
  <c r="S452" i="21"/>
  <c r="T452" i="21"/>
  <c r="S432" i="21"/>
  <c r="T432" i="21"/>
  <c r="S438" i="21"/>
  <c r="T438" i="21"/>
  <c r="S416" i="21"/>
  <c r="T416" i="21"/>
  <c r="S409" i="21"/>
  <c r="T409" i="21"/>
  <c r="S386" i="21"/>
  <c r="T386" i="21"/>
  <c r="S396" i="21"/>
  <c r="T396" i="21"/>
  <c r="S375" i="21"/>
  <c r="T375" i="21"/>
  <c r="S353" i="21"/>
  <c r="T353" i="21"/>
  <c r="S340" i="21"/>
  <c r="T340" i="21"/>
  <c r="S318" i="21"/>
  <c r="T318" i="21"/>
  <c r="S312" i="21"/>
  <c r="T312" i="21"/>
  <c r="S297" i="21"/>
  <c r="T297" i="21"/>
  <c r="S287" i="21"/>
  <c r="T287" i="21"/>
  <c r="S265" i="21"/>
  <c r="T265" i="21"/>
  <c r="S254" i="21"/>
  <c r="T254" i="21"/>
  <c r="S237" i="21"/>
  <c r="T237" i="21"/>
  <c r="S231" i="21"/>
  <c r="T231" i="21"/>
  <c r="S220" i="21"/>
  <c r="T220" i="21"/>
  <c r="S200" i="21"/>
  <c r="T200" i="21"/>
  <c r="S183" i="21"/>
  <c r="T183" i="21"/>
  <c r="S166" i="21"/>
  <c r="T166" i="21"/>
  <c r="S155" i="21"/>
  <c r="T155" i="21"/>
  <c r="S148" i="21"/>
  <c r="T148" i="21"/>
  <c r="S123" i="21"/>
  <c r="T123" i="21"/>
  <c r="S113" i="21"/>
  <c r="T113" i="21"/>
  <c r="S99" i="21"/>
  <c r="T99" i="21"/>
  <c r="S82" i="21"/>
  <c r="T82" i="21"/>
  <c r="S77" i="21"/>
  <c r="T77" i="21"/>
  <c r="S58" i="21"/>
  <c r="T58" i="21"/>
  <c r="S41" i="21"/>
  <c r="T41" i="21"/>
  <c r="S29" i="21"/>
  <c r="T29" i="21"/>
  <c r="S18" i="21"/>
  <c r="T18" i="21"/>
  <c r="S1195" i="21"/>
  <c r="T1195" i="21"/>
  <c r="S1433" i="21"/>
  <c r="T1433" i="21"/>
  <c r="S1292" i="21"/>
  <c r="T1292" i="21"/>
  <c r="S1145" i="21"/>
  <c r="T1145" i="21"/>
  <c r="S990" i="21"/>
  <c r="T990" i="21"/>
  <c r="S501" i="21"/>
  <c r="T501" i="21"/>
  <c r="S321" i="21"/>
  <c r="T321" i="21"/>
  <c r="S120" i="21"/>
  <c r="T120" i="21"/>
  <c r="S1652" i="21"/>
  <c r="T1652" i="21"/>
  <c r="S1365" i="21"/>
  <c r="T1365" i="21"/>
  <c r="S1225" i="21"/>
  <c r="T1225" i="21"/>
  <c r="S1081" i="21"/>
  <c r="T1081" i="21"/>
  <c r="S618" i="21"/>
  <c r="T618" i="21"/>
  <c r="S429" i="21"/>
  <c r="T429" i="21"/>
  <c r="S266" i="21"/>
  <c r="T266" i="21"/>
  <c r="S96" i="21"/>
  <c r="T96" i="21"/>
  <c r="S1791" i="21"/>
  <c r="T1791" i="21"/>
  <c r="S1430" i="21"/>
  <c r="T1430" i="21"/>
  <c r="S1428" i="21"/>
  <c r="T1428" i="21"/>
  <c r="S1416" i="21"/>
  <c r="T1416" i="21"/>
  <c r="S1401" i="21"/>
  <c r="T1401" i="21"/>
  <c r="S1384" i="21"/>
  <c r="T1384" i="21"/>
  <c r="S1382" i="21"/>
  <c r="T1382" i="21"/>
  <c r="S1349" i="21"/>
  <c r="T1349" i="21"/>
  <c r="S1357" i="21"/>
  <c r="T1357" i="21"/>
  <c r="S1328" i="21"/>
  <c r="T1328" i="21"/>
  <c r="S1323" i="21"/>
  <c r="T1323" i="21"/>
  <c r="S1302" i="21"/>
  <c r="T1302" i="21"/>
  <c r="S1294" i="21"/>
  <c r="T1294" i="21"/>
  <c r="S1264" i="21"/>
  <c r="T1264" i="21"/>
  <c r="S1256" i="21"/>
  <c r="T1256" i="21"/>
  <c r="S1246" i="21"/>
  <c r="T1246" i="21"/>
  <c r="S1243" i="21"/>
  <c r="T1243" i="21"/>
  <c r="S1221" i="21"/>
  <c r="T1221" i="21"/>
  <c r="S1205" i="21"/>
  <c r="T1205" i="21"/>
  <c r="S1190" i="21"/>
  <c r="T1190" i="21"/>
  <c r="S1169" i="21"/>
  <c r="T1169" i="21"/>
  <c r="S1154" i="21"/>
  <c r="T1154" i="21"/>
  <c r="S1138" i="21"/>
  <c r="T1138" i="21"/>
  <c r="S1143" i="21"/>
  <c r="T1143" i="21"/>
  <c r="S1124" i="21"/>
  <c r="T1124" i="21"/>
  <c r="S1111" i="21"/>
  <c r="T1111" i="21"/>
  <c r="S1087" i="21"/>
  <c r="T1087" i="21"/>
  <c r="S1079" i="21"/>
  <c r="T1079" i="21"/>
  <c r="S1064" i="21"/>
  <c r="T1064" i="21"/>
  <c r="S1055" i="21"/>
  <c r="T1055" i="21"/>
  <c r="S1034" i="21"/>
  <c r="T1034" i="21"/>
  <c r="S1022" i="21"/>
  <c r="T1022" i="21"/>
  <c r="S1007" i="21"/>
  <c r="T1007" i="21"/>
  <c r="S997" i="21"/>
  <c r="T997" i="21"/>
  <c r="S978" i="21"/>
  <c r="T978" i="21"/>
  <c r="S679" i="21"/>
  <c r="T679" i="21"/>
  <c r="S672" i="21"/>
  <c r="T672" i="21"/>
  <c r="S668" i="21"/>
  <c r="T668" i="21"/>
  <c r="S639" i="21"/>
  <c r="T639" i="21"/>
  <c r="S627" i="21"/>
  <c r="T627" i="21"/>
  <c r="S617" i="21"/>
  <c r="T617" i="21"/>
  <c r="S605" i="21"/>
  <c r="T605" i="21"/>
  <c r="S596" i="21"/>
  <c r="T596" i="21"/>
  <c r="S574" i="21"/>
  <c r="T574" i="21"/>
  <c r="S559" i="21"/>
  <c r="T559" i="21"/>
  <c r="S549" i="21"/>
  <c r="T549" i="21"/>
  <c r="S541" i="21"/>
  <c r="T541" i="21"/>
  <c r="S516" i="21"/>
  <c r="T516" i="21"/>
  <c r="S497" i="21"/>
  <c r="T497" i="21"/>
  <c r="S482" i="21"/>
  <c r="T482" i="21"/>
  <c r="S469" i="21"/>
  <c r="T469" i="21"/>
  <c r="S457" i="21"/>
  <c r="T457" i="21"/>
  <c r="S434" i="21"/>
  <c r="T434" i="21"/>
  <c r="S441" i="21"/>
  <c r="T441" i="21"/>
  <c r="S422" i="21"/>
  <c r="T422" i="21"/>
  <c r="S410" i="21"/>
  <c r="T410" i="21"/>
  <c r="S384" i="21"/>
  <c r="T384" i="21"/>
  <c r="S369" i="21"/>
  <c r="T369" i="21"/>
  <c r="S352" i="21"/>
  <c r="T352" i="21"/>
  <c r="S343" i="21"/>
  <c r="T343" i="21"/>
  <c r="S334" i="21"/>
  <c r="T334" i="21"/>
  <c r="S317" i="21"/>
  <c r="T317" i="21"/>
  <c r="S314" i="21"/>
  <c r="T314" i="21"/>
  <c r="S278" i="21"/>
  <c r="T278" i="21"/>
  <c r="S282" i="21"/>
  <c r="T282" i="21"/>
  <c r="S263" i="21"/>
  <c r="T263" i="21"/>
  <c r="S255" i="21"/>
  <c r="T255" i="21"/>
  <c r="S242" i="21"/>
  <c r="T242" i="21"/>
  <c r="S207" i="21"/>
  <c r="T207" i="21"/>
  <c r="S218" i="21"/>
  <c r="T218" i="21"/>
  <c r="S192" i="21"/>
  <c r="T192" i="21"/>
  <c r="S184" i="21"/>
  <c r="T184" i="21"/>
  <c r="S169" i="21"/>
  <c r="T169" i="21"/>
  <c r="S151" i="21"/>
  <c r="T151" i="21"/>
  <c r="S153" i="21"/>
  <c r="T153" i="21"/>
  <c r="S125" i="21"/>
  <c r="T125" i="21"/>
  <c r="S109" i="21"/>
  <c r="T109" i="21"/>
  <c r="S95" i="21"/>
  <c r="T95" i="21"/>
  <c r="S81" i="21"/>
  <c r="T81" i="21"/>
  <c r="S76" i="21"/>
  <c r="T76" i="21"/>
  <c r="S60" i="21"/>
  <c r="T60" i="21"/>
  <c r="S44" i="21"/>
  <c r="T44" i="21"/>
  <c r="S37" i="21"/>
  <c r="T37" i="21"/>
  <c r="S14" i="21"/>
  <c r="T14" i="21"/>
  <c r="S1561" i="21"/>
  <c r="T1561" i="21"/>
  <c r="S1535" i="21"/>
  <c r="T1535" i="21"/>
  <c r="T1504" i="21"/>
  <c r="S1504" i="21"/>
  <c r="S1525" i="21"/>
  <c r="T1525" i="21"/>
  <c r="S1500" i="21"/>
  <c r="T1500" i="21"/>
  <c r="S1471" i="21"/>
  <c r="T1471" i="21"/>
  <c r="S1477" i="21"/>
  <c r="T1477" i="21"/>
  <c r="S1452" i="21"/>
  <c r="T1452" i="21"/>
  <c r="S1373" i="21"/>
  <c r="T1373" i="21"/>
  <c r="S1301" i="21"/>
  <c r="T1301" i="21"/>
  <c r="S1220" i="21"/>
  <c r="T1220" i="21"/>
  <c r="S1122" i="21"/>
  <c r="T1122" i="21"/>
  <c r="S1036" i="21"/>
  <c r="T1036" i="21"/>
  <c r="S671" i="21"/>
  <c r="T671" i="21"/>
  <c r="S594" i="21"/>
  <c r="T594" i="21"/>
  <c r="S526" i="21"/>
  <c r="T526" i="21"/>
  <c r="S470" i="21"/>
  <c r="T470" i="21"/>
  <c r="S400" i="21"/>
  <c r="T400" i="21"/>
  <c r="S354" i="21"/>
  <c r="T354" i="21"/>
  <c r="S335" i="21"/>
  <c r="T335" i="21"/>
  <c r="S304" i="21"/>
  <c r="T304" i="21"/>
  <c r="S285" i="21"/>
  <c r="T285" i="21"/>
  <c r="S262" i="21"/>
  <c r="T262" i="21"/>
  <c r="S239" i="21"/>
  <c r="T239" i="21"/>
  <c r="S213" i="21"/>
  <c r="T213" i="21"/>
  <c r="S141" i="21"/>
  <c r="T141" i="21"/>
  <c r="S94" i="21"/>
  <c r="T94" i="21"/>
  <c r="S55" i="21"/>
  <c r="T55" i="21"/>
  <c r="S1812" i="21"/>
  <c r="T1812" i="21"/>
  <c r="S1764" i="21"/>
  <c r="T1764" i="21"/>
  <c r="S1711" i="21"/>
  <c r="T1711" i="21"/>
  <c r="S1642" i="21"/>
  <c r="T1642" i="21"/>
  <c r="S1877" i="21"/>
  <c r="T1877" i="21"/>
  <c r="S1436" i="21"/>
  <c r="T1436" i="21"/>
  <c r="S1429" i="21"/>
  <c r="T1429" i="21"/>
  <c r="S1408" i="21"/>
  <c r="T1408" i="21"/>
  <c r="S1396" i="21"/>
  <c r="T1396" i="21"/>
  <c r="S1394" i="21"/>
  <c r="T1394" i="21"/>
  <c r="S1375" i="21"/>
  <c r="T1375" i="21"/>
  <c r="S1348" i="21"/>
  <c r="T1348" i="21"/>
  <c r="S1343" i="21"/>
  <c r="T1343" i="21"/>
  <c r="S1336" i="21"/>
  <c r="T1336" i="21"/>
  <c r="S1309" i="21"/>
  <c r="T1309" i="21"/>
  <c r="S1289" i="21"/>
  <c r="T1289" i="21"/>
  <c r="S1304" i="21"/>
  <c r="T1304" i="21"/>
  <c r="S1278" i="21"/>
  <c r="T1278" i="21"/>
  <c r="S1257" i="21"/>
  <c r="T1257" i="21"/>
  <c r="S1247" i="21"/>
  <c r="T1247" i="21"/>
  <c r="S1240" i="21"/>
  <c r="T1240" i="21"/>
  <c r="S1222" i="21"/>
  <c r="T1222" i="21"/>
  <c r="S1201" i="21"/>
  <c r="T1201" i="21"/>
  <c r="S1192" i="21"/>
  <c r="T1192" i="21"/>
  <c r="S1178" i="21"/>
  <c r="T1178" i="21"/>
  <c r="S1165" i="21"/>
  <c r="T1165" i="21"/>
  <c r="S1149" i="21"/>
  <c r="T1149" i="21"/>
  <c r="S1153" i="21"/>
  <c r="T1153" i="21"/>
  <c r="S1127" i="21"/>
  <c r="T1127" i="21"/>
  <c r="S1097" i="21"/>
  <c r="T1097" i="21"/>
  <c r="S1092" i="21"/>
  <c r="T1092" i="21"/>
  <c r="S1085" i="21"/>
  <c r="T1085" i="21"/>
  <c r="S1066" i="21"/>
  <c r="T1066" i="21"/>
  <c r="S1049" i="21"/>
  <c r="T1049" i="21"/>
  <c r="S1033" i="21"/>
  <c r="T1033" i="21"/>
  <c r="S1021" i="21"/>
  <c r="T1021" i="21"/>
  <c r="S1010" i="21"/>
  <c r="T1010" i="21"/>
  <c r="S1002" i="21"/>
  <c r="T1002" i="21"/>
  <c r="S984" i="21"/>
  <c r="T984" i="21"/>
  <c r="S687" i="21"/>
  <c r="T687" i="21"/>
  <c r="S673" i="21"/>
  <c r="T673" i="21"/>
  <c r="S663" i="21"/>
  <c r="T663" i="21"/>
  <c r="S643" i="21"/>
  <c r="T643" i="21"/>
  <c r="S634" i="21"/>
  <c r="T634" i="21"/>
  <c r="S621" i="21"/>
  <c r="T621" i="21"/>
  <c r="S603" i="21"/>
  <c r="T603" i="21"/>
  <c r="S591" i="21"/>
  <c r="T591" i="21"/>
  <c r="S579" i="21"/>
  <c r="T579" i="21"/>
  <c r="S564" i="21"/>
  <c r="T564" i="21"/>
  <c r="S532" i="21"/>
  <c r="T532" i="21"/>
  <c r="S523" i="21"/>
  <c r="T523" i="21"/>
  <c r="S518" i="21"/>
  <c r="T518" i="21"/>
  <c r="S506" i="21"/>
  <c r="T506" i="21"/>
  <c r="S492" i="21"/>
  <c r="T492" i="21"/>
  <c r="S478" i="21"/>
  <c r="T478" i="21"/>
  <c r="S466" i="21"/>
  <c r="T466" i="21"/>
  <c r="S436" i="21"/>
  <c r="T436" i="21"/>
  <c r="S446" i="21"/>
  <c r="T446" i="21"/>
  <c r="S413" i="21"/>
  <c r="T413" i="21"/>
  <c r="S401" i="21"/>
  <c r="T401" i="21"/>
  <c r="S380" i="21"/>
  <c r="T380" i="21"/>
  <c r="S366" i="21"/>
  <c r="T366" i="21"/>
  <c r="S364" i="21"/>
  <c r="T364" i="21"/>
  <c r="S351" i="21"/>
  <c r="T351" i="21"/>
  <c r="S333" i="21"/>
  <c r="T333" i="21"/>
  <c r="S315" i="21"/>
  <c r="T315" i="21"/>
  <c r="S302" i="21"/>
  <c r="T302" i="21"/>
  <c r="S291" i="21"/>
  <c r="T291" i="21"/>
  <c r="S283" i="21"/>
  <c r="T283" i="21"/>
  <c r="S271" i="21"/>
  <c r="T271" i="21"/>
  <c r="S251" i="21"/>
  <c r="T251" i="21"/>
  <c r="S243" i="21"/>
  <c r="T243" i="21"/>
  <c r="S205" i="21"/>
  <c r="T205" i="21"/>
  <c r="S211" i="21"/>
  <c r="T211" i="21"/>
  <c r="S194" i="21"/>
  <c r="T194" i="21"/>
  <c r="S182" i="21"/>
  <c r="T182" i="21"/>
  <c r="S175" i="21"/>
  <c r="T175" i="21"/>
  <c r="S143" i="21"/>
  <c r="T143" i="21"/>
  <c r="S137" i="21"/>
  <c r="T137" i="21"/>
  <c r="S130" i="21"/>
  <c r="T130" i="21"/>
  <c r="S107" i="21"/>
  <c r="T107" i="21"/>
  <c r="S91" i="21"/>
  <c r="T91" i="21"/>
  <c r="S86" i="21"/>
  <c r="T86" i="21"/>
  <c r="S73" i="21"/>
  <c r="T73" i="21"/>
  <c r="S54" i="21"/>
  <c r="T54" i="21"/>
  <c r="S40" i="21"/>
  <c r="T40" i="21"/>
  <c r="S20" i="21"/>
  <c r="T20" i="21"/>
  <c r="S11" i="21"/>
  <c r="T11" i="21"/>
  <c r="S1562" i="21"/>
  <c r="T1562" i="21"/>
  <c r="S1533" i="21"/>
  <c r="T1533" i="21"/>
  <c r="S1505" i="21"/>
  <c r="T1505" i="21"/>
  <c r="S1513" i="21"/>
  <c r="T1513" i="21"/>
  <c r="S1495" i="21"/>
  <c r="T1495" i="21"/>
  <c r="S1469" i="21"/>
  <c r="T1469" i="21"/>
  <c r="S1465" i="21"/>
  <c r="T1465" i="21"/>
  <c r="S1458" i="21"/>
  <c r="T1458" i="21"/>
  <c r="S1855" i="21"/>
  <c r="T1855" i="21"/>
  <c r="S1847" i="21"/>
  <c r="T1847" i="21"/>
  <c r="S1824" i="21"/>
  <c r="T1824" i="21"/>
  <c r="S1822" i="21"/>
  <c r="T1822" i="21"/>
  <c r="S1798" i="21"/>
  <c r="T1798" i="21"/>
  <c r="S1790" i="21"/>
  <c r="T1790" i="21"/>
  <c r="S1771" i="21"/>
  <c r="T1771" i="21"/>
  <c r="S1755" i="21"/>
  <c r="T1755" i="21"/>
  <c r="S1738" i="21"/>
  <c r="T1738" i="21"/>
  <c r="S1745" i="21"/>
  <c r="T1745" i="21"/>
  <c r="S1715" i="21"/>
  <c r="T1715" i="21"/>
  <c r="S1710" i="21"/>
  <c r="T1710" i="21"/>
  <c r="S1694" i="21"/>
  <c r="T1694" i="21"/>
  <c r="S1682" i="21"/>
  <c r="T1682" i="21"/>
  <c r="S1649" i="21"/>
  <c r="T1649" i="21"/>
  <c r="S1646" i="21"/>
  <c r="T1646" i="21"/>
  <c r="S1618" i="21"/>
  <c r="T1618" i="21"/>
  <c r="S1597" i="21"/>
  <c r="T1597" i="21"/>
  <c r="S1610" i="21"/>
  <c r="T1610" i="21"/>
  <c r="S1583" i="21"/>
  <c r="T1583" i="21"/>
  <c r="S1568" i="21"/>
  <c r="T1568" i="21"/>
  <c r="S1880" i="21"/>
  <c r="T1880" i="21"/>
  <c r="S1867" i="21"/>
  <c r="T1867" i="21"/>
  <c r="S1435" i="21"/>
  <c r="T1435" i="21"/>
  <c r="S1406" i="21"/>
  <c r="T1406" i="21"/>
  <c r="S1383" i="21"/>
  <c r="T1383" i="21"/>
  <c r="S1360" i="21"/>
  <c r="T1360" i="21"/>
  <c r="S1308" i="21"/>
  <c r="T1308" i="21"/>
  <c r="S1305" i="21"/>
  <c r="T1305" i="21"/>
  <c r="S1255" i="21"/>
  <c r="T1255" i="21"/>
  <c r="S1232" i="21"/>
  <c r="T1232" i="21"/>
  <c r="S1180" i="21"/>
  <c r="T1180" i="21"/>
  <c r="S1156" i="21"/>
  <c r="T1156" i="21"/>
  <c r="S1142" i="21"/>
  <c r="T1142" i="21"/>
  <c r="S1088" i="21"/>
  <c r="T1088" i="21"/>
  <c r="S1023" i="21"/>
  <c r="T1023" i="21"/>
  <c r="S686" i="21"/>
  <c r="T686" i="21"/>
  <c r="S667" i="21"/>
  <c r="T667" i="21"/>
  <c r="S641" i="21"/>
  <c r="T641" i="21"/>
  <c r="S620" i="21"/>
  <c r="T620" i="21"/>
  <c r="S580" i="21"/>
  <c r="T580" i="21"/>
  <c r="S547" i="21"/>
  <c r="T547" i="21"/>
  <c r="S521" i="21"/>
  <c r="T521" i="21"/>
  <c r="S491" i="21"/>
  <c r="T491" i="21"/>
  <c r="S458" i="21"/>
  <c r="T458" i="21"/>
  <c r="S414" i="21"/>
  <c r="T414" i="21"/>
  <c r="S367" i="21"/>
  <c r="T367" i="21"/>
  <c r="S316" i="21"/>
  <c r="T316" i="21"/>
  <c r="S250" i="21"/>
  <c r="T250" i="21"/>
  <c r="S206" i="21"/>
  <c r="T206" i="21"/>
  <c r="S197" i="21"/>
  <c r="T197" i="21"/>
  <c r="S170" i="21"/>
  <c r="T170" i="21"/>
  <c r="S152" i="21"/>
  <c r="T152" i="21"/>
  <c r="S110" i="21"/>
  <c r="T110" i="21"/>
  <c r="S80" i="21"/>
  <c r="T80" i="21"/>
  <c r="S75" i="21"/>
  <c r="T75" i="21"/>
  <c r="S42" i="21"/>
  <c r="T42" i="21"/>
  <c r="S21" i="21"/>
  <c r="T21" i="21"/>
  <c r="S13" i="21"/>
  <c r="T13" i="21"/>
  <c r="S1563" i="21"/>
  <c r="T1563" i="21"/>
  <c r="S1532" i="21"/>
  <c r="T1532" i="21"/>
  <c r="S1506" i="21"/>
  <c r="T1506" i="21"/>
  <c r="S1514" i="21"/>
  <c r="T1514" i="21"/>
  <c r="S1496" i="21"/>
  <c r="T1496" i="21"/>
  <c r="S1470" i="21"/>
  <c r="T1470" i="21"/>
  <c r="S1464" i="21"/>
  <c r="T1464" i="21"/>
  <c r="S1455" i="21"/>
  <c r="T1455" i="21"/>
  <c r="S1827" i="21"/>
  <c r="T1827" i="21"/>
  <c r="S1774" i="21"/>
  <c r="T1774" i="21"/>
  <c r="S1712" i="21"/>
  <c r="T1712" i="21"/>
  <c r="S1664" i="21"/>
  <c r="T1664" i="21"/>
  <c r="S1614" i="21"/>
  <c r="T1614" i="21"/>
  <c r="S1566" i="21"/>
  <c r="T1566" i="21"/>
  <c r="S1883" i="21"/>
  <c r="T1883" i="21"/>
  <c r="S1434" i="21"/>
  <c r="T1434" i="21"/>
  <c r="S1423" i="21"/>
  <c r="T1423" i="21"/>
  <c r="S1409" i="21"/>
  <c r="T1409" i="21"/>
  <c r="S1403" i="21"/>
  <c r="T1403" i="21"/>
  <c r="S1405" i="21"/>
  <c r="T1405" i="21"/>
  <c r="S1367" i="21"/>
  <c r="T1367" i="21"/>
  <c r="S1355" i="21"/>
  <c r="T1355" i="21"/>
  <c r="S1342" i="21"/>
  <c r="T1342" i="21"/>
  <c r="S1326" i="21"/>
  <c r="T1326" i="21"/>
  <c r="S1307" i="21"/>
  <c r="T1307" i="21"/>
  <c r="S1291" i="21"/>
  <c r="T1291" i="21"/>
  <c r="S1300" i="21"/>
  <c r="T1300" i="21"/>
  <c r="S1262" i="21"/>
  <c r="T1262" i="21"/>
  <c r="S1260" i="21"/>
  <c r="T1260" i="21"/>
  <c r="S1227" i="21"/>
  <c r="T1227" i="21"/>
  <c r="S1244" i="21"/>
  <c r="T1244" i="21"/>
  <c r="S1217" i="21"/>
  <c r="T1217" i="21"/>
  <c r="S1203" i="21"/>
  <c r="T1203" i="21"/>
  <c r="S1194" i="21"/>
  <c r="T1194" i="21"/>
  <c r="S1176" i="21"/>
  <c r="T1176" i="21"/>
  <c r="S1166" i="21"/>
  <c r="T1166" i="21"/>
  <c r="S1147" i="21"/>
  <c r="T1147" i="21"/>
  <c r="S1152" i="21"/>
  <c r="T1152" i="21"/>
  <c r="S1118" i="21"/>
  <c r="T1118" i="21"/>
  <c r="S1098" i="21"/>
  <c r="T1098" i="21"/>
  <c r="S1093" i="21"/>
  <c r="T1093" i="21"/>
  <c r="S1082" i="21"/>
  <c r="T1082" i="21"/>
  <c r="S1068" i="21"/>
  <c r="T1068" i="21"/>
  <c r="S1048" i="21"/>
  <c r="T1048" i="21"/>
  <c r="S1030" i="21"/>
  <c r="T1030" i="21"/>
  <c r="S1020" i="21"/>
  <c r="T1020" i="21"/>
  <c r="S1005" i="21"/>
  <c r="T1005" i="21"/>
  <c r="S1001" i="21"/>
  <c r="T1001" i="21"/>
  <c r="S989" i="21"/>
  <c r="T989" i="21"/>
  <c r="S685" i="21"/>
  <c r="T685" i="21"/>
  <c r="S669" i="21"/>
  <c r="T669" i="21"/>
  <c r="S660" i="21"/>
  <c r="T660" i="21"/>
  <c r="S642" i="21"/>
  <c r="T642" i="21"/>
  <c r="S633" i="21"/>
  <c r="T633" i="21"/>
  <c r="S611" i="21"/>
  <c r="T611" i="21"/>
  <c r="S581" i="21"/>
  <c r="T581" i="21"/>
  <c r="S589" i="21"/>
  <c r="T589" i="21"/>
  <c r="S577" i="21"/>
  <c r="T577" i="21"/>
  <c r="S565" i="21"/>
  <c r="T565" i="21"/>
  <c r="S544" i="21"/>
  <c r="T544" i="21"/>
  <c r="S524" i="21"/>
  <c r="T524" i="21"/>
  <c r="S517" i="21"/>
  <c r="T517" i="21"/>
  <c r="S502" i="21"/>
  <c r="T502" i="21"/>
  <c r="S490" i="21"/>
  <c r="T490" i="21"/>
  <c r="S472" i="21"/>
  <c r="T472" i="21"/>
  <c r="S465" i="21"/>
  <c r="T465" i="21"/>
  <c r="S449" i="21"/>
  <c r="T449" i="21"/>
  <c r="S421" i="21"/>
  <c r="T421" i="21"/>
  <c r="S427" i="21"/>
  <c r="T427" i="21"/>
  <c r="S402" i="21"/>
  <c r="T402" i="21"/>
  <c r="S381" i="21"/>
  <c r="T381" i="21"/>
  <c r="S370" i="21"/>
  <c r="T370" i="21"/>
  <c r="S356" i="21"/>
  <c r="T356" i="21"/>
  <c r="S344" i="21"/>
  <c r="T344" i="21"/>
  <c r="S336" i="21"/>
  <c r="T336" i="21"/>
  <c r="S322" i="21"/>
  <c r="T322" i="21"/>
  <c r="S307" i="21"/>
  <c r="T307" i="21"/>
  <c r="S292" i="21"/>
  <c r="T292" i="21"/>
  <c r="S284" i="21"/>
  <c r="T284" i="21"/>
  <c r="S267" i="21"/>
  <c r="T267" i="21"/>
  <c r="S248" i="21"/>
  <c r="T248" i="21"/>
  <c r="S236" i="21"/>
  <c r="T236" i="21"/>
  <c r="S214" i="21"/>
  <c r="T214" i="21"/>
  <c r="S217" i="21"/>
  <c r="T217" i="21"/>
  <c r="S193" i="21"/>
  <c r="T193" i="21"/>
  <c r="S178" i="21"/>
  <c r="T178" i="21"/>
  <c r="S165" i="21"/>
  <c r="T165" i="21"/>
  <c r="S154" i="21"/>
  <c r="T154" i="21"/>
  <c r="S146" i="21"/>
  <c r="T146" i="21"/>
  <c r="S128" i="21"/>
  <c r="T128" i="21"/>
  <c r="S106" i="21"/>
  <c r="T106" i="21"/>
  <c r="S92" i="21"/>
  <c r="T92" i="21"/>
  <c r="S88" i="21"/>
  <c r="T88" i="21"/>
  <c r="S72" i="21"/>
  <c r="T72" i="21"/>
  <c r="S53" i="21"/>
  <c r="T53" i="21"/>
  <c r="S43" i="21"/>
  <c r="T43" i="21"/>
  <c r="S23" i="21"/>
  <c r="T23" i="21"/>
  <c r="S1545" i="21"/>
  <c r="T1545" i="21"/>
  <c r="S1549" i="21"/>
  <c r="T1549" i="21"/>
  <c r="S1519" i="21"/>
  <c r="T1519" i="21"/>
  <c r="S1522" i="21"/>
  <c r="T1522" i="21"/>
  <c r="S1489" i="21"/>
  <c r="T1489" i="21"/>
  <c r="S1486" i="21"/>
  <c r="T1486" i="21"/>
  <c r="S1466" i="21"/>
  <c r="T1466" i="21"/>
  <c r="S1453" i="21"/>
  <c r="T1453" i="21"/>
  <c r="S1402" i="21"/>
  <c r="T1402" i="21"/>
  <c r="S1333" i="21"/>
  <c r="T1333" i="21"/>
  <c r="S1248" i="21"/>
  <c r="T1248" i="21"/>
  <c r="S1151" i="21"/>
  <c r="T1151" i="21"/>
  <c r="S1065" i="21"/>
  <c r="T1065" i="21"/>
  <c r="S974" i="21"/>
  <c r="T974" i="21"/>
  <c r="S635" i="21"/>
  <c r="T635" i="21"/>
  <c r="S566" i="21"/>
  <c r="T566" i="21"/>
  <c r="S496" i="21"/>
  <c r="T496" i="21"/>
  <c r="S437" i="21"/>
  <c r="T437" i="21"/>
  <c r="S385" i="21"/>
  <c r="T385" i="21"/>
  <c r="S350" i="21"/>
  <c r="T350" i="21"/>
  <c r="S277" i="21"/>
  <c r="T277" i="21"/>
  <c r="S126" i="21"/>
  <c r="T126" i="21"/>
  <c r="S1854" i="21"/>
  <c r="T1854" i="21"/>
  <c r="S1801" i="21"/>
  <c r="T1801" i="21"/>
  <c r="S1737" i="21"/>
  <c r="T1737" i="21"/>
  <c r="S1689" i="21"/>
  <c r="T1689" i="21"/>
  <c r="T1623" i="21"/>
  <c r="S1623" i="21"/>
  <c r="S12" i="21"/>
  <c r="T12" i="21"/>
  <c r="S1443" i="21"/>
  <c r="T1443" i="21"/>
  <c r="S1339" i="21"/>
  <c r="T1339" i="21"/>
  <c r="S1272" i="21"/>
  <c r="T1272" i="21"/>
  <c r="S1171" i="21"/>
  <c r="T1171" i="21"/>
  <c r="S1123" i="21"/>
  <c r="T1123" i="21"/>
  <c r="S1047" i="21"/>
  <c r="T1047" i="21"/>
  <c r="S659" i="21"/>
  <c r="T659" i="21"/>
  <c r="S525" i="21"/>
  <c r="T525" i="21"/>
  <c r="S359" i="21"/>
  <c r="T359" i="21"/>
  <c r="S131" i="21"/>
  <c r="T131" i="21"/>
  <c r="S1427" i="21"/>
  <c r="T1427" i="21"/>
  <c r="S1358" i="21"/>
  <c r="T1358" i="21"/>
  <c r="S1275" i="21"/>
  <c r="T1275" i="21"/>
  <c r="S1191" i="21"/>
  <c r="T1191" i="21"/>
  <c r="S1110" i="21"/>
  <c r="T1110" i="21"/>
  <c r="S999" i="21"/>
  <c r="T999" i="21"/>
  <c r="S608" i="21"/>
  <c r="T608" i="21"/>
  <c r="S447" i="21"/>
  <c r="T447" i="21"/>
  <c r="S177" i="21"/>
  <c r="T177" i="21"/>
  <c r="S1846" i="21"/>
  <c r="T1846" i="21"/>
  <c r="S1792" i="21"/>
  <c r="T1792" i="21"/>
  <c r="S1744" i="21"/>
  <c r="T1744" i="21"/>
  <c r="S1675" i="21"/>
  <c r="T1675" i="21"/>
  <c r="S1628" i="21"/>
  <c r="T1628" i="21"/>
  <c r="S1581" i="21"/>
  <c r="T1581" i="21"/>
  <c r="S1424" i="21"/>
  <c r="T1424" i="21"/>
  <c r="S1410" i="21"/>
  <c r="T1410" i="21"/>
  <c r="S1389" i="21"/>
  <c r="T1389" i="21"/>
  <c r="S1388" i="21"/>
  <c r="T1388" i="21"/>
  <c r="S1376" i="21"/>
  <c r="T1376" i="21"/>
  <c r="S1356" i="21"/>
  <c r="T1356" i="21"/>
  <c r="S1324" i="21"/>
  <c r="T1324" i="21"/>
  <c r="S1310" i="21"/>
  <c r="T1310" i="21"/>
  <c r="S1296" i="21"/>
  <c r="T1296" i="21"/>
  <c r="S1285" i="21"/>
  <c r="T1285" i="21"/>
  <c r="S1259" i="21"/>
  <c r="T1259" i="21"/>
  <c r="S1237" i="21"/>
  <c r="T1237" i="21"/>
  <c r="S1229" i="21"/>
  <c r="T1229" i="21"/>
  <c r="S1213" i="21"/>
  <c r="T1213" i="21"/>
  <c r="S1202" i="21"/>
  <c r="T1202" i="21"/>
  <c r="S1173" i="21"/>
  <c r="T1173" i="21"/>
  <c r="S1157" i="21"/>
  <c r="T1157" i="21"/>
  <c r="S1144" i="21"/>
  <c r="T1144" i="21"/>
  <c r="S1126" i="21"/>
  <c r="T1126" i="21"/>
  <c r="S1105" i="21"/>
  <c r="T1105" i="21"/>
  <c r="S1096" i="21"/>
  <c r="T1096" i="21"/>
  <c r="S1084" i="21"/>
  <c r="T1084" i="21"/>
  <c r="S1067" i="21"/>
  <c r="T1067" i="21"/>
  <c r="S1040" i="21"/>
  <c r="T1040" i="21"/>
  <c r="S1019" i="21"/>
  <c r="T1019" i="21"/>
  <c r="S1006" i="21"/>
  <c r="T1006" i="21"/>
  <c r="S991" i="21"/>
  <c r="T991" i="21"/>
  <c r="S982" i="21"/>
  <c r="T982" i="21"/>
  <c r="S683" i="21"/>
  <c r="T683" i="21"/>
  <c r="S662" i="21"/>
  <c r="T662" i="21"/>
  <c r="S644" i="21"/>
  <c r="T644" i="21"/>
  <c r="S614" i="21"/>
  <c r="T614" i="21"/>
  <c r="S612" i="21"/>
  <c r="T612" i="21"/>
  <c r="S588" i="21"/>
  <c r="T588" i="21"/>
  <c r="S582" i="21"/>
  <c r="T582" i="21"/>
  <c r="S578" i="21"/>
  <c r="T578" i="21"/>
  <c r="S561" i="21"/>
  <c r="T561" i="21"/>
  <c r="S543" i="21"/>
  <c r="T543" i="21"/>
  <c r="S519" i="21"/>
  <c r="T519" i="21"/>
  <c r="S510" i="21"/>
  <c r="T510" i="21"/>
  <c r="S483" i="21"/>
  <c r="T483" i="21"/>
  <c r="S475" i="21"/>
  <c r="T475" i="21"/>
  <c r="S456" i="21"/>
  <c r="T456" i="21"/>
  <c r="S450" i="21"/>
  <c r="T450" i="21"/>
  <c r="S420" i="21"/>
  <c r="T420" i="21"/>
  <c r="S425" i="21"/>
  <c r="T425" i="21"/>
  <c r="S403" i="21"/>
  <c r="T403" i="21"/>
  <c r="S383" i="21"/>
  <c r="T383" i="21"/>
  <c r="S368" i="21"/>
  <c r="T368" i="21"/>
  <c r="S349" i="21"/>
  <c r="T349" i="21"/>
  <c r="S337" i="21"/>
  <c r="T337" i="21"/>
  <c r="S323" i="21"/>
  <c r="T323" i="21"/>
  <c r="S305" i="21"/>
  <c r="T305" i="21"/>
  <c r="S286" i="21"/>
  <c r="T286" i="21"/>
  <c r="S280" i="21"/>
  <c r="T280" i="21"/>
  <c r="S264" i="21"/>
  <c r="T264" i="21"/>
  <c r="S249" i="21"/>
  <c r="T249" i="21"/>
  <c r="S234" i="21"/>
  <c r="T234" i="21"/>
  <c r="S216" i="21"/>
  <c r="T216" i="21"/>
  <c r="S212" i="21"/>
  <c r="T212" i="21"/>
  <c r="S196" i="21"/>
  <c r="T196" i="21"/>
  <c r="S180" i="21"/>
  <c r="T180" i="21"/>
  <c r="S162" i="21"/>
  <c r="T162" i="21"/>
  <c r="S142" i="21"/>
  <c r="T142" i="21"/>
  <c r="S127" i="21"/>
  <c r="T127" i="21"/>
  <c r="S112" i="21"/>
  <c r="T112" i="21"/>
  <c r="S98" i="21"/>
  <c r="T98" i="21"/>
  <c r="S90" i="21"/>
  <c r="T90" i="21"/>
  <c r="S66" i="21"/>
  <c r="T66" i="21"/>
  <c r="S56" i="21"/>
  <c r="T56" i="21"/>
  <c r="S31" i="21"/>
  <c r="T31" i="21"/>
  <c r="S26" i="21"/>
  <c r="T26" i="21"/>
  <c r="S1553" i="21"/>
  <c r="T1553" i="21"/>
  <c r="S1544" i="21"/>
  <c r="T1544" i="21"/>
  <c r="S1550" i="21"/>
  <c r="T1550" i="21"/>
  <c r="S1508" i="21"/>
  <c r="T1508" i="21"/>
  <c r="S1521" i="21"/>
  <c r="T1521" i="21"/>
  <c r="S1492" i="21"/>
  <c r="T1492" i="21"/>
  <c r="S1480" i="21"/>
  <c r="T1480" i="21"/>
  <c r="S1463" i="21"/>
  <c r="T1463" i="21"/>
  <c r="S1457" i="21"/>
  <c r="T1457" i="21"/>
  <c r="S964" i="21"/>
  <c r="T964" i="21"/>
  <c r="S939" i="21"/>
  <c r="T939" i="21"/>
  <c r="S1421" i="21"/>
  <c r="T1421" i="21"/>
  <c r="S1392" i="21"/>
  <c r="T1392" i="21"/>
  <c r="S1381" i="21"/>
  <c r="T1381" i="21"/>
  <c r="S1318" i="21"/>
  <c r="T1318" i="21"/>
  <c r="S1314" i="21"/>
  <c r="T1314" i="21"/>
  <c r="S1280" i="21"/>
  <c r="T1280" i="21"/>
  <c r="S1224" i="21"/>
  <c r="T1224" i="21"/>
  <c r="S1207" i="21"/>
  <c r="T1207" i="21"/>
  <c r="S1186" i="21"/>
  <c r="T1186" i="21"/>
  <c r="S1146" i="21"/>
  <c r="T1146" i="21"/>
  <c r="S1103" i="21"/>
  <c r="T1103" i="21"/>
  <c r="S1070" i="21"/>
  <c r="T1070" i="21"/>
  <c r="S1029" i="21"/>
  <c r="T1029" i="21"/>
  <c r="S977" i="21"/>
  <c r="T977" i="21"/>
  <c r="S665" i="21"/>
  <c r="T665" i="21"/>
  <c r="S637" i="21"/>
  <c r="T637" i="21"/>
  <c r="S601" i="21"/>
  <c r="T601" i="21"/>
  <c r="S554" i="21"/>
  <c r="T554" i="21"/>
  <c r="S535" i="21"/>
  <c r="T535" i="21"/>
  <c r="S494" i="21"/>
  <c r="T494" i="21"/>
  <c r="S477" i="21"/>
  <c r="T477" i="21"/>
  <c r="S428" i="21"/>
  <c r="T428" i="21"/>
  <c r="S391" i="21"/>
  <c r="T391" i="21"/>
  <c r="S361" i="21"/>
  <c r="T361" i="21"/>
  <c r="S329" i="21"/>
  <c r="T329" i="21"/>
  <c r="S303" i="21"/>
  <c r="T303" i="21"/>
  <c r="S272" i="21"/>
  <c r="T272" i="21"/>
  <c r="S225" i="21"/>
  <c r="T225" i="21"/>
  <c r="S224" i="21"/>
  <c r="T224" i="21"/>
  <c r="S172" i="21"/>
  <c r="T172" i="21"/>
  <c r="S136" i="21"/>
  <c r="T136" i="21"/>
  <c r="S104" i="21"/>
  <c r="T104" i="21"/>
  <c r="S52" i="21"/>
  <c r="T52" i="21"/>
  <c r="S35" i="21"/>
  <c r="T35" i="21"/>
  <c r="S24" i="21"/>
  <c r="T24" i="21"/>
  <c r="S1515" i="21"/>
  <c r="T1515" i="21"/>
  <c r="S1763" i="21"/>
  <c r="T1763" i="21"/>
  <c r="S963" i="21"/>
  <c r="T963" i="21"/>
  <c r="S950" i="21"/>
  <c r="T950" i="21"/>
  <c r="T931" i="21"/>
  <c r="S931" i="21"/>
  <c r="S921" i="21"/>
  <c r="T921" i="21"/>
  <c r="S900" i="21"/>
  <c r="T900" i="21"/>
  <c r="S893" i="21"/>
  <c r="T893" i="21"/>
  <c r="T866" i="21"/>
  <c r="S866" i="21"/>
  <c r="T856" i="21"/>
  <c r="S856" i="21"/>
  <c r="S835" i="21"/>
  <c r="T835" i="21"/>
  <c r="S833" i="21"/>
  <c r="T833" i="21"/>
  <c r="S818" i="21"/>
  <c r="T818" i="21"/>
  <c r="S797" i="21"/>
  <c r="T797" i="21"/>
  <c r="S792" i="21"/>
  <c r="T792" i="21"/>
  <c r="T767" i="21"/>
  <c r="S767" i="21"/>
  <c r="S756" i="21"/>
  <c r="T756" i="21"/>
  <c r="S744" i="21"/>
  <c r="T744" i="21"/>
  <c r="T729" i="21"/>
  <c r="S729" i="21"/>
  <c r="S723" i="21"/>
  <c r="T723" i="21"/>
  <c r="S700" i="21"/>
  <c r="T700" i="21"/>
  <c r="S704" i="21"/>
  <c r="T704" i="21"/>
  <c r="S1426" i="21"/>
  <c r="T1426" i="21"/>
  <c r="S1417" i="21"/>
  <c r="T1417" i="21"/>
  <c r="S1366" i="21"/>
  <c r="T1366" i="21"/>
  <c r="S1377" i="21"/>
  <c r="T1377" i="21"/>
  <c r="S1341" i="21"/>
  <c r="T1341" i="21"/>
  <c r="S1313" i="21"/>
  <c r="T1313" i="21"/>
  <c r="S1297" i="21"/>
  <c r="T1297" i="21"/>
  <c r="S1277" i="21"/>
  <c r="T1277" i="21"/>
  <c r="S1236" i="21"/>
  <c r="T1236" i="21"/>
  <c r="S1216" i="21"/>
  <c r="T1216" i="21"/>
  <c r="S1197" i="21"/>
  <c r="T1197" i="21"/>
  <c r="S1174" i="21"/>
  <c r="T1174" i="21"/>
  <c r="S1150" i="21"/>
  <c r="T1150" i="21"/>
  <c r="S1107" i="21"/>
  <c r="T1107" i="21"/>
  <c r="S1099" i="21"/>
  <c r="T1099" i="21"/>
  <c r="S1061" i="21"/>
  <c r="T1061" i="21"/>
  <c r="S1057" i="21"/>
  <c r="T1057" i="21"/>
  <c r="S1044" i="21"/>
  <c r="T1044" i="21"/>
  <c r="S1026" i="21"/>
  <c r="T1026" i="21"/>
  <c r="S998" i="21"/>
  <c r="T998" i="21"/>
  <c r="S987" i="21"/>
  <c r="T987" i="21"/>
  <c r="S684" i="21"/>
  <c r="T684" i="21"/>
  <c r="S647" i="21"/>
  <c r="T647" i="21"/>
  <c r="S636" i="21"/>
  <c r="T636" i="21"/>
  <c r="S609" i="21"/>
  <c r="T609" i="21"/>
  <c r="S586" i="21"/>
  <c r="T586" i="21"/>
  <c r="S568" i="21"/>
  <c r="T568" i="21"/>
  <c r="S558" i="21"/>
  <c r="T558" i="21"/>
  <c r="S536" i="21"/>
  <c r="T536" i="21"/>
  <c r="S520" i="21"/>
  <c r="T520" i="21"/>
  <c r="S505" i="21"/>
  <c r="T505" i="21"/>
  <c r="S480" i="21"/>
  <c r="T480" i="21"/>
  <c r="S463" i="21"/>
  <c r="T463" i="21"/>
  <c r="S439" i="21"/>
  <c r="T439" i="21"/>
  <c r="S412" i="21"/>
  <c r="T412" i="21"/>
  <c r="S405" i="21"/>
  <c r="T405" i="21"/>
  <c r="S378" i="21"/>
  <c r="T378" i="21"/>
  <c r="S360" i="21"/>
  <c r="T360" i="21"/>
  <c r="S342" i="21"/>
  <c r="T342" i="21"/>
  <c r="S324" i="21"/>
  <c r="T324" i="21"/>
  <c r="S301" i="21"/>
  <c r="T301" i="21"/>
  <c r="S290" i="21"/>
  <c r="T290" i="21"/>
  <c r="S259" i="21"/>
  <c r="T259" i="21"/>
  <c r="S233" i="21"/>
  <c r="T233" i="21"/>
  <c r="S203" i="21"/>
  <c r="T203" i="21"/>
  <c r="S191" i="21"/>
  <c r="T191" i="21"/>
  <c r="S161" i="21"/>
  <c r="T161" i="21"/>
  <c r="S149" i="21"/>
  <c r="T149" i="21"/>
  <c r="S118" i="21"/>
  <c r="T118" i="21"/>
  <c r="S114" i="21"/>
  <c r="T114" i="21"/>
  <c r="S64" i="21"/>
  <c r="T64" i="21"/>
  <c r="S63" i="21"/>
  <c r="T63" i="21"/>
  <c r="S34" i="21"/>
  <c r="T34" i="21"/>
  <c r="S1546" i="21"/>
  <c r="T1546" i="21"/>
  <c r="S1511" i="21"/>
  <c r="T1511" i="21"/>
  <c r="S1493" i="21"/>
  <c r="T1493" i="21"/>
  <c r="S1461" i="21"/>
  <c r="T1461" i="21"/>
  <c r="S1841" i="21"/>
  <c r="T1841" i="21"/>
  <c r="S1826" i="21"/>
  <c r="T1826" i="21"/>
  <c r="S1823" i="21"/>
  <c r="T1823" i="21"/>
  <c r="S1786" i="21"/>
  <c r="T1786" i="21"/>
  <c r="S1766" i="21"/>
  <c r="T1766" i="21"/>
  <c r="S1749" i="21"/>
  <c r="T1749" i="21"/>
  <c r="S1739" i="21"/>
  <c r="T1739" i="21"/>
  <c r="S1714" i="21"/>
  <c r="T1714" i="21"/>
  <c r="S1690" i="21"/>
  <c r="T1690" i="21"/>
  <c r="S1677" i="21"/>
  <c r="T1677" i="21"/>
  <c r="S1658" i="21"/>
  <c r="T1658" i="21"/>
  <c r="S1655" i="21"/>
  <c r="T1655" i="21"/>
  <c r="S1625" i="21"/>
  <c r="T1625" i="21"/>
  <c r="S1605" i="21"/>
  <c r="T1605" i="21"/>
  <c r="S1589" i="21"/>
  <c r="T1589" i="21"/>
  <c r="S1586" i="21"/>
  <c r="T1586" i="21"/>
  <c r="S1570" i="21"/>
  <c r="T1570" i="21"/>
  <c r="S1873" i="21"/>
  <c r="T1873" i="21"/>
  <c r="S1861" i="21"/>
  <c r="T1861" i="21"/>
  <c r="S951" i="21"/>
  <c r="T951" i="21"/>
  <c r="S917" i="21"/>
  <c r="T917" i="21"/>
  <c r="S890" i="21"/>
  <c r="T890" i="21"/>
  <c r="S854" i="21"/>
  <c r="T854" i="21"/>
  <c r="S837" i="21"/>
  <c r="T837" i="21"/>
  <c r="S819" i="21"/>
  <c r="T819" i="21"/>
  <c r="S789" i="21"/>
  <c r="T789" i="21"/>
  <c r="S766" i="21"/>
  <c r="T766" i="21"/>
  <c r="S743" i="21"/>
  <c r="T743" i="21"/>
  <c r="S726" i="21"/>
  <c r="T726" i="21"/>
  <c r="S701" i="21"/>
  <c r="T701" i="21"/>
  <c r="S705" i="21"/>
  <c r="T705" i="21"/>
  <c r="S1440" i="21"/>
  <c r="T1440" i="21"/>
  <c r="S1345" i="21"/>
  <c r="T1345" i="21"/>
  <c r="S1299" i="21"/>
  <c r="T1299" i="21"/>
  <c r="S1261" i="21"/>
  <c r="T1261" i="21"/>
  <c r="S1218" i="21"/>
  <c r="T1218" i="21"/>
  <c r="S1164" i="21"/>
  <c r="T1164" i="21"/>
  <c r="S1106" i="21"/>
  <c r="T1106" i="21"/>
  <c r="S1058" i="21"/>
  <c r="T1058" i="21"/>
  <c r="S1011" i="21"/>
  <c r="T1011" i="21"/>
  <c r="S682" i="21"/>
  <c r="T682" i="21"/>
  <c r="S625" i="21"/>
  <c r="T625" i="21"/>
  <c r="S571" i="21"/>
  <c r="T571" i="21"/>
  <c r="S530" i="21"/>
  <c r="T530" i="21"/>
  <c r="S479" i="21"/>
  <c r="T479" i="21"/>
  <c r="S444" i="21"/>
  <c r="T444" i="21"/>
  <c r="S398" i="21"/>
  <c r="T398" i="21"/>
  <c r="S348" i="21"/>
  <c r="T348" i="21"/>
  <c r="S275" i="21"/>
  <c r="T275" i="21"/>
  <c r="S247" i="21"/>
  <c r="T247" i="21"/>
  <c r="S189" i="21"/>
  <c r="T189" i="21"/>
  <c r="S145" i="21"/>
  <c r="T145" i="21"/>
  <c r="S65" i="21"/>
  <c r="T65" i="21"/>
  <c r="S1540" i="21"/>
  <c r="T1540" i="21"/>
  <c r="S1498" i="21"/>
  <c r="T1498" i="21"/>
  <c r="S1833" i="21"/>
  <c r="T1833" i="21"/>
  <c r="S1799" i="21"/>
  <c r="T1799" i="21"/>
  <c r="S1784" i="21"/>
  <c r="T1784" i="21"/>
  <c r="S1746" i="21"/>
  <c r="T1746" i="21"/>
  <c r="S1723" i="21"/>
  <c r="T1723" i="21"/>
  <c r="S1686" i="21"/>
  <c r="T1686" i="21"/>
  <c r="S1659" i="21"/>
  <c r="T1659" i="21"/>
  <c r="S1641" i="21"/>
  <c r="T1641" i="21"/>
  <c r="S1591" i="21"/>
  <c r="T1591" i="21"/>
  <c r="S1439" i="21"/>
  <c r="T1439" i="21"/>
  <c r="S1420" i="21"/>
  <c r="T1420" i="21"/>
  <c r="S1407" i="21"/>
  <c r="T1407" i="21"/>
  <c r="S1391" i="21"/>
  <c r="T1391" i="21"/>
  <c r="S1372" i="21"/>
  <c r="T1372" i="21"/>
  <c r="T1379" i="21"/>
  <c r="S1379" i="21"/>
  <c r="S1353" i="21"/>
  <c r="T1353" i="21"/>
  <c r="S1319" i="21"/>
  <c r="T1319" i="21"/>
  <c r="S1321" i="21"/>
  <c r="T1321" i="21"/>
  <c r="S1316" i="21"/>
  <c r="T1316" i="21"/>
  <c r="S1303" i="21"/>
  <c r="T1303" i="21"/>
  <c r="S1270" i="21"/>
  <c r="T1270" i="21"/>
  <c r="S1281" i="21"/>
  <c r="T1281" i="21"/>
  <c r="S1254" i="21"/>
  <c r="T1254" i="21"/>
  <c r="S1231" i="21"/>
  <c r="T1231" i="21"/>
  <c r="S1230" i="21"/>
  <c r="T1230" i="21"/>
  <c r="S1214" i="21"/>
  <c r="T1214" i="21"/>
  <c r="S1200" i="21"/>
  <c r="T1200" i="21"/>
  <c r="S1183" i="21"/>
  <c r="T1183" i="21"/>
  <c r="S1177" i="21"/>
  <c r="T1177" i="21"/>
  <c r="S1162" i="21"/>
  <c r="T1162" i="21"/>
  <c r="S1140" i="21"/>
  <c r="T1140" i="21"/>
  <c r="S1129" i="21"/>
  <c r="T1129" i="21"/>
  <c r="S1109" i="21"/>
  <c r="T1109" i="21"/>
  <c r="S1102" i="21"/>
  <c r="T1102" i="21"/>
  <c r="S1075" i="21"/>
  <c r="T1075" i="21"/>
  <c r="S1060" i="21"/>
  <c r="T1060" i="21"/>
  <c r="S1054" i="21"/>
  <c r="T1054" i="21"/>
  <c r="S1043" i="21"/>
  <c r="T1043" i="21"/>
  <c r="S1031" i="21"/>
  <c r="T1031" i="21"/>
  <c r="S1012" i="21"/>
  <c r="T1012" i="21"/>
  <c r="S1000" i="21"/>
  <c r="T1000" i="21"/>
  <c r="S981" i="21"/>
  <c r="T981" i="21"/>
  <c r="S973" i="21"/>
  <c r="T973" i="21"/>
  <c r="S677" i="21"/>
  <c r="T677" i="21"/>
  <c r="S655" i="21"/>
  <c r="T655" i="21"/>
  <c r="S650" i="21"/>
  <c r="T650" i="21"/>
  <c r="S629" i="21"/>
  <c r="T629" i="21"/>
  <c r="S626" i="21"/>
  <c r="T626" i="21"/>
  <c r="S607" i="21"/>
  <c r="T607" i="21"/>
  <c r="S598" i="21"/>
  <c r="T598" i="21"/>
  <c r="S567" i="21"/>
  <c r="T567" i="21"/>
  <c r="S556" i="21"/>
  <c r="T556" i="21"/>
  <c r="S548" i="21"/>
  <c r="T548" i="21"/>
  <c r="T539" i="21"/>
  <c r="S539" i="21"/>
  <c r="T529" i="21"/>
  <c r="S529" i="21"/>
  <c r="S493" i="21"/>
  <c r="T493" i="21"/>
  <c r="S503" i="21"/>
  <c r="T503" i="21"/>
  <c r="S484" i="21"/>
  <c r="T484" i="21"/>
  <c r="S476" i="21"/>
  <c r="T476" i="21"/>
  <c r="S462" i="21"/>
  <c r="T462" i="21"/>
  <c r="S443" i="21"/>
  <c r="T443" i="21"/>
  <c r="S426" i="21"/>
  <c r="T426" i="21"/>
  <c r="S411" i="21"/>
  <c r="T411" i="21"/>
  <c r="S393" i="21"/>
  <c r="T393" i="21"/>
  <c r="S390" i="21"/>
  <c r="T390" i="21"/>
  <c r="S372" i="21"/>
  <c r="T372" i="21"/>
  <c r="S357" i="21"/>
  <c r="T357" i="21"/>
  <c r="S332" i="21"/>
  <c r="T332" i="21"/>
  <c r="S330" i="21"/>
  <c r="T330" i="21"/>
  <c r="S310" i="21"/>
  <c r="T310" i="21"/>
  <c r="S298" i="21"/>
  <c r="T298" i="21"/>
  <c r="S276" i="21"/>
  <c r="T276" i="21"/>
  <c r="S270" i="21"/>
  <c r="T270" i="21"/>
  <c r="S258" i="21"/>
  <c r="T258" i="21"/>
  <c r="S235" i="21"/>
  <c r="T235" i="21"/>
  <c r="S227" i="21"/>
  <c r="T227" i="21"/>
  <c r="S204" i="21"/>
  <c r="T204" i="21"/>
  <c r="S202" i="21"/>
  <c r="T202" i="21"/>
  <c r="S190" i="21"/>
  <c r="T190" i="21"/>
  <c r="S173" i="21"/>
  <c r="T173" i="21"/>
  <c r="S159" i="21"/>
  <c r="T159" i="21"/>
  <c r="S140" i="21"/>
  <c r="T140" i="21"/>
  <c r="S133" i="21"/>
  <c r="T133" i="21"/>
  <c r="S115" i="21"/>
  <c r="T115" i="21"/>
  <c r="S100" i="21"/>
  <c r="T100" i="21"/>
  <c r="S79" i="21"/>
  <c r="T79" i="21"/>
  <c r="S67" i="21"/>
  <c r="T67" i="21"/>
  <c r="S62" i="21"/>
  <c r="T62" i="21"/>
  <c r="S46" i="21"/>
  <c r="T46" i="21"/>
  <c r="S36" i="21"/>
  <c r="T36" i="21"/>
  <c r="S19" i="21"/>
  <c r="T19" i="21"/>
  <c r="S1554" i="21"/>
  <c r="T1554" i="21"/>
  <c r="S1536" i="21"/>
  <c r="T1536" i="21"/>
  <c r="S1530" i="21"/>
  <c r="T1530" i="21"/>
  <c r="S1507" i="21"/>
  <c r="T1507" i="21"/>
  <c r="S1491" i="21"/>
  <c r="T1491" i="21"/>
  <c r="S1502" i="21"/>
  <c r="T1502" i="21"/>
  <c r="S1485" i="21"/>
  <c r="T1485" i="21"/>
  <c r="S1459" i="21"/>
  <c r="T1459" i="21"/>
  <c r="S1839" i="21"/>
  <c r="T1839" i="21"/>
  <c r="S1831" i="21"/>
  <c r="T1831" i="21"/>
  <c r="S1814" i="21"/>
  <c r="T1814" i="21"/>
  <c r="S1805" i="21"/>
  <c r="T1805" i="21"/>
  <c r="S1783" i="21"/>
  <c r="T1783" i="21"/>
  <c r="S1758" i="21"/>
  <c r="T1758" i="21"/>
  <c r="S1762" i="21"/>
  <c r="T1762" i="21"/>
  <c r="S1747" i="21"/>
  <c r="T1747" i="21"/>
  <c r="S1727" i="21"/>
  <c r="T1727" i="21"/>
  <c r="T1721" i="21"/>
  <c r="S1721" i="21"/>
  <c r="S1703" i="21"/>
  <c r="T1703" i="21"/>
  <c r="S1685" i="21"/>
  <c r="T1685" i="21"/>
  <c r="S1680" i="21"/>
  <c r="T1680" i="21"/>
  <c r="S1668" i="21"/>
  <c r="T1668" i="21"/>
  <c r="S1651" i="21"/>
  <c r="T1651" i="21"/>
  <c r="S1639" i="21"/>
  <c r="T1639" i="21"/>
  <c r="S1622" i="21"/>
  <c r="T1622" i="21"/>
  <c r="S1607" i="21"/>
  <c r="T1607" i="21"/>
  <c r="S1592" i="21"/>
  <c r="T1592" i="21"/>
  <c r="S1579" i="21"/>
  <c r="T1579" i="21"/>
  <c r="S1569" i="21"/>
  <c r="T1569" i="21"/>
  <c r="S1875" i="21"/>
  <c r="T1875" i="21"/>
  <c r="S1863" i="21"/>
  <c r="T1863" i="21"/>
  <c r="S960" i="21"/>
  <c r="T960" i="21"/>
  <c r="S942" i="21"/>
  <c r="T942" i="21"/>
  <c r="T912" i="21"/>
  <c r="S912" i="21"/>
  <c r="S926" i="21"/>
  <c r="T926" i="21"/>
  <c r="S902" i="21"/>
  <c r="T902" i="21"/>
  <c r="S894" i="21"/>
  <c r="T894" i="21"/>
  <c r="T869" i="21"/>
  <c r="S869" i="21"/>
  <c r="S848" i="21"/>
  <c r="T848" i="21"/>
  <c r="S838" i="21"/>
  <c r="T838" i="21"/>
  <c r="S832" i="21"/>
  <c r="T832" i="21"/>
  <c r="S816" i="21"/>
  <c r="T816" i="21"/>
  <c r="S802" i="21"/>
  <c r="T802" i="21"/>
  <c r="S784" i="21"/>
  <c r="T784" i="21"/>
  <c r="S765" i="21"/>
  <c r="T765" i="21"/>
  <c r="S762" i="21"/>
  <c r="T762" i="21"/>
  <c r="T754" i="21"/>
  <c r="S754" i="21"/>
  <c r="S742" i="21"/>
  <c r="T742" i="21"/>
  <c r="S724" i="21"/>
  <c r="T724" i="21"/>
  <c r="S690" i="21"/>
  <c r="T690" i="21"/>
  <c r="S702" i="21"/>
  <c r="T702" i="21"/>
  <c r="S1390" i="21"/>
  <c r="T1390" i="21"/>
  <c r="S1344" i="21"/>
  <c r="T1344" i="21"/>
  <c r="S1337" i="21"/>
  <c r="T1337" i="21"/>
  <c r="S1269" i="21"/>
  <c r="T1269" i="21"/>
  <c r="S1249" i="21"/>
  <c r="T1249" i="21"/>
  <c r="S1223" i="21"/>
  <c r="T1223" i="21"/>
  <c r="S1181" i="21"/>
  <c r="T1181" i="21"/>
  <c r="S1163" i="21"/>
  <c r="T1163" i="21"/>
  <c r="S1130" i="21"/>
  <c r="T1130" i="21"/>
  <c r="S1076" i="21"/>
  <c r="T1076" i="21"/>
  <c r="S1037" i="21"/>
  <c r="T1037" i="21"/>
  <c r="S975" i="21"/>
  <c r="T975" i="21"/>
  <c r="S664" i="21"/>
  <c r="T664" i="21"/>
  <c r="S616" i="21"/>
  <c r="T616" i="21"/>
  <c r="S592" i="21"/>
  <c r="T592" i="21"/>
  <c r="S522" i="21"/>
  <c r="T522" i="21"/>
  <c r="S471" i="21"/>
  <c r="T471" i="21"/>
  <c r="S430" i="21"/>
  <c r="T430" i="21"/>
  <c r="S397" i="21"/>
  <c r="T397" i="21"/>
  <c r="S328" i="21"/>
  <c r="T328" i="21"/>
  <c r="S293" i="21"/>
  <c r="T293" i="21"/>
  <c r="S245" i="21"/>
  <c r="T245" i="21"/>
  <c r="S209" i="21"/>
  <c r="T209" i="21"/>
  <c r="S176" i="21"/>
  <c r="T176" i="21"/>
  <c r="S121" i="21"/>
  <c r="T121" i="21"/>
  <c r="S93" i="21"/>
  <c r="T93" i="21"/>
  <c r="S49" i="21"/>
  <c r="T49" i="21"/>
  <c r="S22" i="21"/>
  <c r="T22" i="21"/>
  <c r="S1560" i="21"/>
  <c r="T1560" i="21"/>
  <c r="S1548" i="21"/>
  <c r="T1548" i="21"/>
  <c r="S1516" i="21"/>
  <c r="T1516" i="21"/>
  <c r="S1482" i="21"/>
  <c r="T1482" i="21"/>
  <c r="S1460" i="21"/>
  <c r="T1460" i="21"/>
  <c r="S1817" i="21"/>
  <c r="T1817" i="21"/>
  <c r="S1759" i="21"/>
  <c r="T1759" i="21"/>
  <c r="S1724" i="21"/>
  <c r="T1724" i="21"/>
  <c r="S1636" i="21"/>
  <c r="T1636" i="21"/>
  <c r="S961" i="21"/>
  <c r="T961" i="21"/>
  <c r="S932" i="21"/>
  <c r="T932" i="21"/>
  <c r="S899" i="21"/>
  <c r="T899" i="21"/>
  <c r="S865" i="21"/>
  <c r="T865" i="21"/>
  <c r="S828" i="21"/>
  <c r="T828" i="21"/>
  <c r="S796" i="21"/>
  <c r="T796" i="21"/>
  <c r="S758" i="21"/>
  <c r="T758" i="21"/>
  <c r="S725" i="21"/>
  <c r="T725" i="21"/>
  <c r="S1412" i="21"/>
  <c r="T1412" i="21"/>
  <c r="S1374" i="21"/>
  <c r="T1374" i="21"/>
  <c r="S1332" i="21"/>
  <c r="T1332" i="21"/>
  <c r="S1274" i="21"/>
  <c r="T1274" i="21"/>
  <c r="S1235" i="21"/>
  <c r="T1235" i="21"/>
  <c r="S1187" i="21"/>
  <c r="T1187" i="21"/>
  <c r="S1125" i="21"/>
  <c r="T1125" i="21"/>
  <c r="S1073" i="21"/>
  <c r="T1073" i="21"/>
  <c r="S1041" i="21"/>
  <c r="T1041" i="21"/>
  <c r="S996" i="21"/>
  <c r="T996" i="21"/>
  <c r="S970" i="21"/>
  <c r="T970" i="21"/>
  <c r="S645" i="21"/>
  <c r="T645" i="21"/>
  <c r="S587" i="21"/>
  <c r="T587" i="21"/>
  <c r="S546" i="21"/>
  <c r="T546" i="21"/>
  <c r="S508" i="21"/>
  <c r="T508" i="21"/>
  <c r="S464" i="21"/>
  <c r="T464" i="21"/>
  <c r="S424" i="21"/>
  <c r="T424" i="21"/>
  <c r="S377" i="21"/>
  <c r="T377" i="21"/>
  <c r="S308" i="21"/>
  <c r="T308" i="21"/>
  <c r="S252" i="21"/>
  <c r="T252" i="21"/>
  <c r="S198" i="21"/>
  <c r="T198" i="21"/>
  <c r="S160" i="21"/>
  <c r="T160" i="21"/>
  <c r="S117" i="21"/>
  <c r="T117" i="21"/>
  <c r="S87" i="21"/>
  <c r="T87" i="21"/>
  <c r="S47" i="21"/>
  <c r="T47" i="21"/>
  <c r="S1555" i="21"/>
  <c r="T1555" i="21"/>
  <c r="S1529" i="21"/>
  <c r="T1529" i="21"/>
  <c r="S1503" i="21"/>
  <c r="T1503" i="21"/>
  <c r="S1479" i="21"/>
  <c r="T1479" i="21"/>
  <c r="S1468" i="21"/>
  <c r="T1468" i="21"/>
  <c r="S1449" i="21"/>
  <c r="T1449" i="21"/>
  <c r="S1840" i="21"/>
  <c r="T1840" i="21"/>
  <c r="S1816" i="21"/>
  <c r="T1816" i="21"/>
  <c r="S1760" i="21"/>
  <c r="T1760" i="21"/>
  <c r="S1728" i="21"/>
  <c r="T1728" i="21"/>
  <c r="S1702" i="21"/>
  <c r="T1702" i="21"/>
  <c r="S1679" i="21"/>
  <c r="T1679" i="21"/>
  <c r="S1656" i="21"/>
  <c r="T1656" i="21"/>
  <c r="S1626" i="21"/>
  <c r="T1626" i="21"/>
  <c r="S1596" i="21"/>
  <c r="T1596" i="21"/>
  <c r="S1576" i="21"/>
  <c r="T1576" i="21"/>
  <c r="S1571" i="21"/>
  <c r="T1571" i="21"/>
  <c r="S1872" i="21"/>
  <c r="T1872" i="21"/>
  <c r="S1857" i="21"/>
  <c r="T1857" i="21"/>
  <c r="S1445" i="21"/>
  <c r="T1445" i="21"/>
  <c r="S1418" i="21"/>
  <c r="T1418" i="21"/>
  <c r="S1397" i="21"/>
  <c r="T1397" i="21"/>
  <c r="S1387" i="21"/>
  <c r="T1387" i="21"/>
  <c r="S1364" i="21"/>
  <c r="T1364" i="21"/>
  <c r="S1380" i="21"/>
  <c r="T1380" i="21"/>
  <c r="S1352" i="21"/>
  <c r="T1352" i="21"/>
  <c r="S1320" i="21"/>
  <c r="T1320" i="21"/>
  <c r="S1331" i="21"/>
  <c r="T1331" i="21"/>
  <c r="S1315" i="21"/>
  <c r="T1315" i="21"/>
  <c r="S1290" i="21"/>
  <c r="T1290" i="21"/>
  <c r="S1271" i="21"/>
  <c r="T1271" i="21"/>
  <c r="S1283" i="21"/>
  <c r="T1283" i="21"/>
  <c r="S1251" i="21"/>
  <c r="T1251" i="21"/>
  <c r="S1226" i="21"/>
  <c r="T1226" i="21"/>
  <c r="S1239" i="21"/>
  <c r="T1239" i="21"/>
  <c r="S1215" i="21"/>
  <c r="T1215" i="21"/>
  <c r="S1198" i="21"/>
  <c r="T1198" i="21"/>
  <c r="S1184" i="21"/>
  <c r="T1184" i="21"/>
  <c r="S1170" i="21"/>
  <c r="T1170" i="21"/>
  <c r="S1141" i="21"/>
  <c r="T1141" i="21"/>
  <c r="S1136" i="21"/>
  <c r="T1136" i="21"/>
  <c r="S1119" i="21"/>
  <c r="T1119" i="21"/>
  <c r="S1115" i="21"/>
  <c r="T1115" i="21"/>
  <c r="S1101" i="21"/>
  <c r="T1101" i="21"/>
  <c r="S1074" i="21"/>
  <c r="T1074" i="21"/>
  <c r="S1071" i="21"/>
  <c r="T1071" i="21"/>
  <c r="S1052" i="21"/>
  <c r="T1052" i="21"/>
  <c r="S1042" i="21"/>
  <c r="T1042" i="21"/>
  <c r="S1013" i="21"/>
  <c r="T1013" i="21"/>
  <c r="S1017" i="21"/>
  <c r="T1017" i="21"/>
  <c r="S1004" i="21"/>
  <c r="T1004" i="21"/>
  <c r="S983" i="21"/>
  <c r="T983" i="21"/>
  <c r="S972" i="21"/>
  <c r="T972" i="21"/>
  <c r="S676" i="21"/>
  <c r="T676" i="21"/>
  <c r="S653" i="21"/>
  <c r="T653" i="21"/>
  <c r="S651" i="21"/>
  <c r="T651" i="21"/>
  <c r="S632" i="21"/>
  <c r="T632" i="21"/>
  <c r="S622" i="21"/>
  <c r="T622" i="21"/>
  <c r="S600" i="21"/>
  <c r="T600" i="21"/>
  <c r="S599" i="21"/>
  <c r="T599" i="21"/>
  <c r="S570" i="21"/>
  <c r="T570" i="21"/>
  <c r="S553" i="21"/>
  <c r="T553" i="21"/>
  <c r="S550" i="21"/>
  <c r="T550" i="21"/>
  <c r="S538" i="21"/>
  <c r="T538" i="21"/>
  <c r="S527" i="21"/>
  <c r="T527" i="21"/>
  <c r="S500" i="21"/>
  <c r="T500" i="21"/>
  <c r="S504" i="21"/>
  <c r="T504" i="21"/>
  <c r="S488" i="21"/>
  <c r="T488" i="21"/>
  <c r="S451" i="21"/>
  <c r="T451" i="21"/>
  <c r="S460" i="21"/>
  <c r="T460" i="21"/>
  <c r="S448" i="21"/>
  <c r="T448" i="21"/>
  <c r="S431" i="21"/>
  <c r="T431" i="21"/>
  <c r="S406" i="21"/>
  <c r="T406" i="21"/>
  <c r="S394" i="21"/>
  <c r="T394" i="21"/>
  <c r="S389" i="21"/>
  <c r="T389" i="21"/>
  <c r="S376" i="21"/>
  <c r="T376" i="21"/>
  <c r="S363" i="21"/>
  <c r="T363" i="21"/>
  <c r="S341" i="21"/>
  <c r="T341" i="21"/>
  <c r="S326" i="21"/>
  <c r="T326" i="21"/>
  <c r="S309" i="21"/>
  <c r="T309" i="21"/>
  <c r="S295" i="21"/>
  <c r="T295" i="21"/>
  <c r="S273" i="21"/>
  <c r="T273" i="21"/>
  <c r="S268" i="21"/>
  <c r="T268" i="21"/>
  <c r="S253" i="21"/>
  <c r="T253" i="21"/>
  <c r="S241" i="21"/>
  <c r="T241" i="21"/>
  <c r="S228" i="21"/>
  <c r="T228" i="21"/>
  <c r="S223" i="21"/>
  <c r="T223" i="21"/>
  <c r="S199" i="21"/>
  <c r="T199" i="21"/>
  <c r="S185" i="21"/>
  <c r="T185" i="21"/>
  <c r="S168" i="21"/>
  <c r="T168" i="21"/>
  <c r="S158" i="21"/>
  <c r="T158" i="21"/>
  <c r="S139" i="21"/>
  <c r="T139" i="21"/>
  <c r="S134" i="21"/>
  <c r="T134" i="21"/>
  <c r="S108" i="21"/>
  <c r="T108" i="21"/>
  <c r="S102" i="21"/>
  <c r="T102" i="21"/>
  <c r="S84" i="21"/>
  <c r="T84" i="21"/>
  <c r="S69" i="21"/>
  <c r="T69" i="21"/>
  <c r="S59" i="21"/>
  <c r="T59" i="21"/>
  <c r="S45" i="21"/>
  <c r="T45" i="21"/>
  <c r="S33" i="21"/>
  <c r="T33" i="21"/>
  <c r="S16" i="21"/>
  <c r="T16" i="21"/>
  <c r="S1556" i="21"/>
  <c r="T1556" i="21"/>
  <c r="S1542" i="21"/>
  <c r="T1542" i="21"/>
  <c r="S1527" i="21"/>
  <c r="T1527" i="21"/>
  <c r="S1517" i="21"/>
  <c r="T1517" i="21"/>
  <c r="S1490" i="21"/>
  <c r="T1490" i="21"/>
  <c r="S1501" i="21"/>
  <c r="T1501" i="21"/>
  <c r="S1473" i="21"/>
  <c r="T1473" i="21"/>
  <c r="S1451" i="21"/>
  <c r="T1451" i="21"/>
  <c r="S1837" i="21"/>
  <c r="T1837" i="21"/>
  <c r="S1832" i="21"/>
  <c r="T1832" i="21"/>
  <c r="S1813" i="21"/>
  <c r="T1813" i="21"/>
  <c r="S1804" i="21"/>
  <c r="T1804" i="21"/>
  <c r="S1785" i="21"/>
  <c r="T1785" i="21"/>
  <c r="S1757" i="21"/>
  <c r="T1757" i="21"/>
  <c r="S1765" i="21"/>
  <c r="T1765" i="21"/>
  <c r="S1748" i="21"/>
  <c r="T1748" i="21"/>
  <c r="S1734" i="21"/>
  <c r="T1734" i="21"/>
  <c r="S1706" i="21"/>
  <c r="T1706" i="21"/>
  <c r="S1700" i="21"/>
  <c r="T1700" i="21"/>
  <c r="S1691" i="21"/>
  <c r="T1691" i="21"/>
  <c r="S1681" i="21"/>
  <c r="T1681" i="21"/>
  <c r="S1669" i="21"/>
  <c r="T1669" i="21"/>
  <c r="S1653" i="21"/>
  <c r="T1653" i="21"/>
  <c r="S1640" i="21"/>
  <c r="T1640" i="21"/>
  <c r="S1629" i="21"/>
  <c r="T1629" i="21"/>
  <c r="S1606" i="21"/>
  <c r="T1606" i="21"/>
  <c r="S1593" i="21"/>
  <c r="T1593" i="21"/>
  <c r="S1577" i="21"/>
  <c r="T1577" i="21"/>
  <c r="S1565" i="21"/>
  <c r="T1565" i="21"/>
  <c r="S1876" i="21"/>
  <c r="T1876" i="21"/>
  <c r="S1862" i="21"/>
  <c r="T1862" i="21"/>
  <c r="S956" i="21"/>
  <c r="T956" i="21"/>
  <c r="S959" i="21"/>
  <c r="T959" i="21"/>
  <c r="T947" i="21"/>
  <c r="S947" i="21"/>
  <c r="T923" i="21"/>
  <c r="S923" i="21"/>
  <c r="T925" i="21"/>
  <c r="S925" i="21"/>
  <c r="S911" i="21"/>
  <c r="T911" i="21"/>
  <c r="T887" i="21"/>
  <c r="S887" i="21"/>
  <c r="S876" i="21"/>
  <c r="T876" i="21"/>
  <c r="S853" i="21"/>
  <c r="T853" i="21"/>
  <c r="S843" i="21"/>
  <c r="T843" i="21"/>
  <c r="S831" i="21"/>
  <c r="T831" i="21"/>
  <c r="S806" i="21"/>
  <c r="T806" i="21"/>
  <c r="T803" i="21"/>
  <c r="S803" i="21"/>
  <c r="S783" i="21"/>
  <c r="T783" i="21"/>
  <c r="S764" i="21"/>
  <c r="T764" i="21"/>
  <c r="S759" i="21"/>
  <c r="T759" i="21"/>
  <c r="T753" i="21"/>
  <c r="S753" i="21"/>
  <c r="S739" i="21"/>
  <c r="T739" i="21"/>
  <c r="S714" i="21"/>
  <c r="T714" i="21"/>
  <c r="T707" i="21"/>
  <c r="S707" i="21"/>
  <c r="T699" i="21"/>
  <c r="S699" i="21"/>
  <c r="T957" i="21"/>
  <c r="S957" i="21"/>
  <c r="T965" i="21"/>
  <c r="S965" i="21"/>
  <c r="S943" i="21"/>
  <c r="T943" i="21"/>
  <c r="T924" i="21"/>
  <c r="S924" i="21"/>
  <c r="S910" i="21"/>
  <c r="T910" i="21"/>
  <c r="S889" i="21"/>
  <c r="T889" i="21"/>
  <c r="S885" i="21"/>
  <c r="T885" i="21"/>
  <c r="T875" i="21"/>
  <c r="S875" i="21"/>
  <c r="T861" i="21"/>
  <c r="S861" i="21"/>
  <c r="T844" i="21"/>
  <c r="S844" i="21"/>
  <c r="S830" i="21"/>
  <c r="T830" i="21"/>
  <c r="T805" i="21"/>
  <c r="S805" i="21"/>
  <c r="S795" i="21"/>
  <c r="T795" i="21"/>
  <c r="T778" i="21"/>
  <c r="S778" i="21"/>
  <c r="T772" i="21"/>
  <c r="S772" i="21"/>
  <c r="T761" i="21"/>
  <c r="S761" i="21"/>
  <c r="T745" i="21"/>
  <c r="S745" i="21"/>
  <c r="T737" i="21"/>
  <c r="S737" i="21"/>
  <c r="S715" i="21"/>
  <c r="T715" i="21"/>
  <c r="S708" i="21"/>
  <c r="T708" i="21"/>
  <c r="S1537" i="21"/>
  <c r="T1537" i="21"/>
  <c r="S1523" i="21"/>
  <c r="T1523" i="21"/>
  <c r="S1481" i="21"/>
  <c r="T1481" i="21"/>
  <c r="S1448" i="21"/>
  <c r="T1448" i="21"/>
  <c r="S1842" i="21"/>
  <c r="T1842" i="21"/>
  <c r="S1808" i="21"/>
  <c r="T1808" i="21"/>
  <c r="S1793" i="21"/>
  <c r="T1793" i="21"/>
  <c r="S1769" i="21"/>
  <c r="T1769" i="21"/>
  <c r="S1735" i="21"/>
  <c r="T1735" i="21"/>
  <c r="S1713" i="21"/>
  <c r="T1713" i="21"/>
  <c r="S1692" i="21"/>
  <c r="T1692" i="21"/>
  <c r="S1661" i="21"/>
  <c r="T1661" i="21"/>
  <c r="S1627" i="21"/>
  <c r="T1627" i="21"/>
  <c r="S955" i="21"/>
  <c r="T955" i="21"/>
  <c r="S966" i="21"/>
  <c r="T966" i="21"/>
  <c r="S940" i="21"/>
  <c r="T940" i="21"/>
  <c r="S915" i="21"/>
  <c r="T915" i="21"/>
  <c r="S906" i="21"/>
  <c r="T906" i="21"/>
  <c r="S881" i="21"/>
  <c r="T881" i="21"/>
  <c r="S891" i="21"/>
  <c r="T891" i="21"/>
  <c r="S870" i="21"/>
  <c r="T870" i="21"/>
  <c r="S864" i="21"/>
  <c r="T864" i="21"/>
  <c r="T840" i="21"/>
  <c r="S840" i="21"/>
  <c r="S824" i="21"/>
  <c r="T824" i="21"/>
  <c r="S804" i="21"/>
  <c r="T804" i="21"/>
  <c r="S801" i="21"/>
  <c r="T801" i="21"/>
  <c r="S793" i="21"/>
  <c r="T793" i="21"/>
  <c r="S770" i="21"/>
  <c r="T770" i="21"/>
  <c r="S760" i="21"/>
  <c r="T760" i="21"/>
  <c r="S734" i="21"/>
  <c r="T734" i="21"/>
  <c r="S740" i="21"/>
  <c r="T740" i="21"/>
  <c r="S719" i="21"/>
  <c r="T719" i="21"/>
  <c r="T691" i="21"/>
  <c r="S691" i="21"/>
  <c r="S1557" i="21"/>
  <c r="T1557" i="21"/>
  <c r="S1526" i="21"/>
  <c r="T1526" i="21"/>
  <c r="S1499" i="21"/>
  <c r="T1499" i="21"/>
  <c r="S1474" i="21"/>
  <c r="T1474" i="21"/>
  <c r="S1829" i="21"/>
  <c r="T1829" i="21"/>
  <c r="S1782" i="21"/>
  <c r="T1782" i="21"/>
  <c r="S1767" i="21"/>
  <c r="T1767" i="21"/>
  <c r="S1731" i="21"/>
  <c r="T1731" i="21"/>
  <c r="S1718" i="21"/>
  <c r="T1718" i="21"/>
  <c r="S1670" i="21"/>
  <c r="T1670" i="21"/>
  <c r="S1657" i="21"/>
  <c r="T1657" i="21"/>
  <c r="S1621" i="21"/>
  <c r="T1621" i="21"/>
  <c r="S1599" i="21"/>
  <c r="T1599" i="21"/>
  <c r="S1595" i="21"/>
  <c r="T1595" i="21"/>
  <c r="S1580" i="21"/>
  <c r="T1580" i="21"/>
  <c r="S1881" i="21"/>
  <c r="T1881" i="21"/>
  <c r="S1858" i="21"/>
  <c r="T1858" i="21"/>
  <c r="S1432" i="21"/>
  <c r="T1432" i="21"/>
  <c r="S1446" i="21"/>
  <c r="T1446" i="21"/>
  <c r="S1419" i="21"/>
  <c r="T1419" i="21"/>
  <c r="S1400" i="21"/>
  <c r="T1400" i="21"/>
  <c r="S1385" i="21"/>
  <c r="T1385" i="21"/>
  <c r="S1378" i="21"/>
  <c r="T1378" i="21"/>
  <c r="S1361" i="21"/>
  <c r="T1361" i="21"/>
  <c r="S1346" i="21"/>
  <c r="T1346" i="21"/>
  <c r="S1329" i="21"/>
  <c r="T1329" i="21"/>
  <c r="S1327" i="21"/>
  <c r="T1327" i="21"/>
  <c r="S1298" i="21"/>
  <c r="T1298" i="21"/>
  <c r="S1295" i="21"/>
  <c r="T1295" i="21"/>
  <c r="S1276" i="21"/>
  <c r="T1276" i="21"/>
  <c r="S1268" i="21"/>
  <c r="T1268" i="21"/>
  <c r="S1258" i="21"/>
  <c r="T1258" i="21"/>
  <c r="S1238" i="21"/>
  <c r="T1238" i="21"/>
  <c r="S1219" i="21"/>
  <c r="T1219" i="21"/>
  <c r="S1206" i="21"/>
  <c r="T1206" i="21"/>
  <c r="S1188" i="21"/>
  <c r="T1188" i="21"/>
  <c r="S1168" i="21"/>
  <c r="T1168" i="21"/>
  <c r="S1159" i="21"/>
  <c r="T1159" i="21"/>
  <c r="S1135" i="21"/>
  <c r="T1135" i="21"/>
  <c r="S1133" i="21"/>
  <c r="T1133" i="21"/>
  <c r="S1128" i="21"/>
  <c r="T1128" i="21"/>
  <c r="S1113" i="21"/>
  <c r="T1113" i="21"/>
  <c r="S1089" i="21"/>
  <c r="T1089" i="21"/>
  <c r="S1086" i="21"/>
  <c r="T1086" i="21"/>
  <c r="S1063" i="21"/>
  <c r="T1063" i="21"/>
  <c r="S1056" i="21"/>
  <c r="T1056" i="21"/>
  <c r="S1038" i="21"/>
  <c r="T1038" i="21"/>
  <c r="S1015" i="21"/>
  <c r="T1015" i="21"/>
  <c r="S1008" i="21"/>
  <c r="T1008" i="21"/>
  <c r="S995" i="21"/>
  <c r="T995" i="21"/>
  <c r="S980" i="21"/>
  <c r="T980" i="21"/>
  <c r="S678" i="21"/>
  <c r="T678" i="21"/>
  <c r="S670" i="21"/>
  <c r="T670" i="21"/>
  <c r="S656" i="21"/>
  <c r="T656" i="21"/>
  <c r="S640" i="21"/>
  <c r="T640" i="21"/>
  <c r="S628" i="21"/>
  <c r="T628" i="21"/>
  <c r="S619" i="21"/>
  <c r="T619" i="21"/>
  <c r="S606" i="21"/>
  <c r="T606" i="21"/>
  <c r="S595" i="21"/>
  <c r="T595" i="21"/>
  <c r="S575" i="21"/>
  <c r="T575" i="21"/>
  <c r="S563" i="21"/>
  <c r="T563" i="21"/>
  <c r="S545" i="21"/>
  <c r="T545" i="21"/>
  <c r="S542" i="21"/>
  <c r="T542" i="21"/>
  <c r="S514" i="21"/>
  <c r="T514" i="21"/>
  <c r="S509" i="21"/>
  <c r="T509" i="21"/>
  <c r="S481" i="21"/>
  <c r="T481" i="21"/>
  <c r="S468" i="21"/>
  <c r="T468" i="21"/>
  <c r="S454" i="21"/>
  <c r="T454" i="21"/>
  <c r="S435" i="21"/>
  <c r="T435" i="21"/>
  <c r="S442" i="21"/>
  <c r="T442" i="21"/>
  <c r="S415" i="21"/>
  <c r="T415" i="21"/>
  <c r="S407" i="21"/>
  <c r="T407" i="21"/>
  <c r="S388" i="21"/>
  <c r="T388" i="21"/>
  <c r="S365" i="21"/>
  <c r="T365" i="21"/>
  <c r="S379" i="21"/>
  <c r="T379" i="21"/>
  <c r="S345" i="21"/>
  <c r="T345" i="21"/>
  <c r="S338" i="21"/>
  <c r="T338" i="21"/>
  <c r="S319" i="21"/>
  <c r="T319" i="21"/>
  <c r="S313" i="21"/>
  <c r="T313" i="21"/>
  <c r="S299" i="21"/>
  <c r="T299" i="21"/>
  <c r="S294" i="21"/>
  <c r="T294" i="21"/>
  <c r="S260" i="21"/>
  <c r="T260" i="21"/>
  <c r="S257" i="21"/>
  <c r="T257" i="21"/>
  <c r="S238" i="21"/>
  <c r="T238" i="21"/>
  <c r="S230" i="21"/>
  <c r="T230" i="21"/>
  <c r="S210" i="21"/>
  <c r="T210" i="21"/>
  <c r="S195" i="21"/>
  <c r="T195" i="21"/>
  <c r="S179" i="21"/>
  <c r="T179" i="21"/>
  <c r="S167" i="21"/>
  <c r="T167" i="21"/>
  <c r="S156" i="21"/>
  <c r="T156" i="21"/>
  <c r="S138" i="21"/>
  <c r="T138" i="21"/>
  <c r="S122" i="21"/>
  <c r="T122" i="21"/>
  <c r="S105" i="21"/>
  <c r="T105" i="21"/>
  <c r="S103" i="21"/>
  <c r="T103" i="21"/>
  <c r="S83" i="21"/>
  <c r="T83" i="21"/>
  <c r="S74" i="21"/>
  <c r="T74" i="21"/>
  <c r="S57" i="21"/>
  <c r="T57" i="21"/>
  <c r="S39" i="21"/>
  <c r="T39" i="21"/>
  <c r="S38" i="21"/>
  <c r="T38" i="21"/>
  <c r="S17" i="21"/>
  <c r="T17" i="21"/>
  <c r="S1559" i="21"/>
  <c r="T1559" i="21"/>
  <c r="S1539" i="21"/>
  <c r="T1539" i="21"/>
  <c r="S1531" i="21"/>
  <c r="T1531" i="21"/>
  <c r="S1524" i="21"/>
  <c r="T1524" i="21"/>
  <c r="S1488" i="21"/>
  <c r="T1488" i="21"/>
  <c r="S1476" i="21"/>
  <c r="T1476" i="21"/>
  <c r="S1475" i="21"/>
  <c r="T1475" i="21"/>
  <c r="S1447" i="21"/>
  <c r="T1447" i="21"/>
  <c r="S1845" i="21"/>
  <c r="T1845" i="21"/>
  <c r="S1828" i="21"/>
  <c r="T1828" i="21"/>
  <c r="S1807" i="21"/>
  <c r="T1807" i="21"/>
  <c r="S1800" i="21"/>
  <c r="T1800" i="21"/>
  <c r="S1781" i="21"/>
  <c r="T1781" i="21"/>
  <c r="S1773" i="21"/>
  <c r="T1773" i="21"/>
  <c r="S1761" i="21"/>
  <c r="T1761" i="21"/>
  <c r="S1743" i="21"/>
  <c r="T1743" i="21"/>
  <c r="S1732" i="21"/>
  <c r="T1732" i="21"/>
  <c r="S1707" i="21"/>
  <c r="T1707" i="21"/>
  <c r="S1699" i="21"/>
  <c r="T1699" i="21"/>
  <c r="S1695" i="21"/>
  <c r="T1695" i="21"/>
  <c r="S1683" i="21"/>
  <c r="T1683" i="21"/>
  <c r="S1662" i="21"/>
  <c r="T1662" i="21"/>
  <c r="S1643" i="21"/>
  <c r="T1643" i="21"/>
  <c r="S1624" i="21"/>
  <c r="T1624" i="21"/>
  <c r="S1633" i="21"/>
  <c r="T1633" i="21"/>
  <c r="S1601" i="21"/>
  <c r="T1601" i="21"/>
  <c r="S1590" i="21"/>
  <c r="T1590" i="21"/>
  <c r="S1578" i="21"/>
  <c r="T1578" i="21"/>
  <c r="S1884" i="21"/>
  <c r="T1884" i="21"/>
  <c r="S1860" i="21"/>
  <c r="T1860" i="21"/>
  <c r="S1856" i="21"/>
  <c r="T1856" i="21"/>
  <c r="S1844" i="21"/>
  <c r="T1844" i="21"/>
  <c r="S1830" i="21"/>
  <c r="T1830" i="21"/>
  <c r="S1806" i="21"/>
  <c r="T1806" i="21"/>
  <c r="S1803" i="21"/>
  <c r="T1803" i="21"/>
  <c r="S1780" i="21"/>
  <c r="T1780" i="21"/>
  <c r="S1772" i="21"/>
  <c r="T1772" i="21"/>
  <c r="S1778" i="21"/>
  <c r="T1778" i="21"/>
  <c r="S1729" i="21"/>
  <c r="T1729" i="21"/>
  <c r="S1730" i="21"/>
  <c r="T1730" i="21"/>
  <c r="S1717" i="21"/>
  <c r="T1717" i="21"/>
  <c r="S1698" i="21"/>
  <c r="T1698" i="21"/>
  <c r="S1688" i="21"/>
  <c r="T1688" i="21"/>
  <c r="S1684" i="21"/>
  <c r="T1684" i="21"/>
  <c r="S1663" i="21"/>
  <c r="T1663" i="21"/>
  <c r="S1637" i="21"/>
  <c r="T1637" i="21"/>
  <c r="S1631" i="21"/>
  <c r="T1631" i="21"/>
  <c r="S1632" i="21"/>
  <c r="T1632" i="21"/>
  <c r="S1608" i="21"/>
  <c r="T1608" i="21"/>
  <c r="S1585" i="21"/>
  <c r="T1585" i="21"/>
  <c r="S1574" i="21"/>
  <c r="T1574" i="21"/>
  <c r="S1870" i="21"/>
  <c r="T1870" i="21"/>
  <c r="S1882" i="21"/>
  <c r="T1882" i="21"/>
  <c r="S1851" i="21"/>
  <c r="T1851" i="21"/>
  <c r="S1878" i="21"/>
  <c r="T1878" i="21"/>
  <c r="S1853" i="21"/>
  <c r="T1853" i="21"/>
  <c r="S1836" i="21"/>
  <c r="T1836" i="21"/>
  <c r="S1834" i="21"/>
  <c r="T1834" i="21"/>
  <c r="S1821" i="21"/>
  <c r="T1821" i="21"/>
  <c r="S1796" i="21"/>
  <c r="T1796" i="21"/>
  <c r="S1789" i="21"/>
  <c r="T1789" i="21"/>
  <c r="S1770" i="21"/>
  <c r="T1770" i="21"/>
  <c r="S1752" i="21"/>
  <c r="T1752" i="21"/>
  <c r="S1742" i="21"/>
  <c r="T1742" i="21"/>
  <c r="S1720" i="21"/>
  <c r="T1720" i="21"/>
  <c r="S1716" i="21"/>
  <c r="T1716" i="21"/>
  <c r="S1697" i="21"/>
  <c r="T1697" i="21"/>
  <c r="S1672" i="21"/>
  <c r="T1672" i="21"/>
  <c r="S1676" i="21"/>
  <c r="T1676" i="21"/>
  <c r="S1648" i="21"/>
  <c r="T1648" i="21"/>
  <c r="S1634" i="21"/>
  <c r="T1634" i="21"/>
  <c r="S1617" i="21"/>
  <c r="T1617" i="21"/>
  <c r="S1598" i="21"/>
  <c r="T1598" i="21"/>
  <c r="S1609" i="21"/>
  <c r="T1609" i="21"/>
  <c r="S1582" i="21"/>
  <c r="T1582" i="21"/>
  <c r="S1567" i="21"/>
  <c r="T1567" i="21"/>
  <c r="S1879" i="21"/>
  <c r="T1879" i="21"/>
  <c r="S1866" i="21"/>
  <c r="T1866" i="21"/>
  <c r="T967" i="21"/>
  <c r="S967" i="21"/>
  <c r="S946" i="21"/>
  <c r="T946" i="21"/>
  <c r="S928" i="21"/>
  <c r="T928" i="21"/>
  <c r="S927" i="21"/>
  <c r="T927" i="21"/>
  <c r="S905" i="21"/>
  <c r="T905" i="21"/>
  <c r="S895" i="21"/>
  <c r="T895" i="21"/>
  <c r="S880" i="21"/>
  <c r="T880" i="21"/>
  <c r="S852" i="21"/>
  <c r="T852" i="21"/>
  <c r="S857" i="21"/>
  <c r="T857" i="21"/>
  <c r="S847" i="21"/>
  <c r="T847" i="21"/>
  <c r="S829" i="21"/>
  <c r="T829" i="21"/>
  <c r="S809" i="21"/>
  <c r="T809" i="21"/>
  <c r="S788" i="21"/>
  <c r="T788" i="21"/>
  <c r="S781" i="21"/>
  <c r="T781" i="21"/>
  <c r="S775" i="21"/>
  <c r="T775" i="21"/>
  <c r="S752" i="21"/>
  <c r="T752" i="21"/>
  <c r="S741" i="21"/>
  <c r="T741" i="21"/>
  <c r="S710" i="21"/>
  <c r="T710" i="21"/>
  <c r="S717" i="21"/>
  <c r="T717" i="21"/>
  <c r="S693" i="21"/>
  <c r="T693" i="21"/>
  <c r="S1852" i="21"/>
  <c r="T1852" i="21"/>
  <c r="S1811" i="21"/>
  <c r="T1811" i="21"/>
  <c r="S1797" i="21"/>
  <c r="T1797" i="21"/>
  <c r="S1787" i="21"/>
  <c r="T1787" i="21"/>
  <c r="S1750" i="21"/>
  <c r="T1750" i="21"/>
  <c r="S1722" i="21"/>
  <c r="T1722" i="21"/>
  <c r="S1701" i="21"/>
  <c r="T1701" i="21"/>
  <c r="S1665" i="21"/>
  <c r="T1665" i="21"/>
  <c r="S1644" i="21"/>
  <c r="T1644" i="21"/>
  <c r="S1603" i="21"/>
  <c r="T1603" i="21"/>
  <c r="S1612" i="21"/>
  <c r="T1612" i="21"/>
  <c r="S1564" i="21"/>
  <c r="T1564" i="21"/>
  <c r="S1874" i="21"/>
  <c r="T1874" i="21"/>
  <c r="S1865" i="21"/>
  <c r="T1865" i="21"/>
  <c r="S958" i="21"/>
  <c r="T958" i="21"/>
  <c r="S944" i="21"/>
  <c r="T944" i="21"/>
  <c r="S929" i="21"/>
  <c r="T929" i="21"/>
  <c r="S919" i="21"/>
  <c r="T919" i="21"/>
  <c r="S901" i="21"/>
  <c r="T901" i="21"/>
  <c r="S886" i="21"/>
  <c r="T886" i="21"/>
  <c r="S868" i="21"/>
  <c r="T868" i="21"/>
  <c r="S850" i="21"/>
  <c r="T850" i="21"/>
  <c r="S858" i="21"/>
  <c r="T858" i="21"/>
  <c r="S846" i="21"/>
  <c r="T846" i="21"/>
  <c r="T820" i="21"/>
  <c r="S820" i="21"/>
  <c r="S808" i="21"/>
  <c r="T808" i="21"/>
  <c r="T787" i="21"/>
  <c r="S787" i="21"/>
  <c r="S782" i="21"/>
  <c r="T782" i="21"/>
  <c r="S768" i="21"/>
  <c r="T768" i="21"/>
  <c r="S751" i="21"/>
  <c r="T751" i="21"/>
  <c r="S738" i="21"/>
  <c r="T738" i="21"/>
  <c r="S712" i="21"/>
  <c r="T712" i="21"/>
  <c r="T721" i="21"/>
  <c r="S721" i="21"/>
  <c r="S695" i="21"/>
  <c r="T695" i="21"/>
  <c r="S1838" i="21"/>
  <c r="T1838" i="21"/>
  <c r="S1820" i="21"/>
  <c r="T1820" i="21"/>
  <c r="S1775" i="21"/>
  <c r="T1775" i="21"/>
  <c r="S1741" i="21"/>
  <c r="T1741" i="21"/>
  <c r="S1705" i="21"/>
  <c r="T1705" i="21"/>
  <c r="S1673" i="21"/>
  <c r="T1673" i="21"/>
  <c r="S1647" i="21"/>
  <c r="T1647" i="21"/>
  <c r="S1619" i="21"/>
  <c r="T1619" i="21"/>
  <c r="S1584" i="21"/>
  <c r="T1584" i="21"/>
  <c r="S1442" i="21"/>
  <c r="T1442" i="21"/>
  <c r="S1422" i="21"/>
  <c r="T1422" i="21"/>
  <c r="S1411" i="21"/>
  <c r="T1411" i="21"/>
  <c r="S1395" i="21"/>
  <c r="T1395" i="21"/>
  <c r="S1371" i="21"/>
  <c r="T1371" i="21"/>
  <c r="S1370" i="21"/>
  <c r="T1370" i="21"/>
  <c r="S1354" i="21"/>
  <c r="T1354" i="21"/>
  <c r="S1338" i="21"/>
  <c r="T1338" i="21"/>
  <c r="S1325" i="21"/>
  <c r="T1325" i="21"/>
  <c r="S1312" i="21"/>
  <c r="T1312" i="21"/>
  <c r="S1293" i="21"/>
  <c r="T1293" i="21"/>
  <c r="S1286" i="21"/>
  <c r="T1286" i="21"/>
  <c r="S1273" i="21"/>
  <c r="T1273" i="21"/>
  <c r="S1253" i="21"/>
  <c r="T1253" i="21"/>
  <c r="S1234" i="21"/>
  <c r="T1234" i="21"/>
  <c r="S1228" i="21"/>
  <c r="T1228" i="21"/>
  <c r="S1210" i="21"/>
  <c r="T1210" i="21"/>
  <c r="S1196" i="21"/>
  <c r="T1196" i="21"/>
  <c r="S1179" i="21"/>
  <c r="T1179" i="21"/>
  <c r="S1175" i="21"/>
  <c r="T1175" i="21"/>
  <c r="S1160" i="21"/>
  <c r="T1160" i="21"/>
  <c r="S1148" i="21"/>
  <c r="T1148" i="21"/>
  <c r="S1121" i="21"/>
  <c r="T1121" i="21"/>
  <c r="S1120" i="21"/>
  <c r="T1120" i="21"/>
  <c r="S1104" i="21"/>
  <c r="T1104" i="21"/>
  <c r="S1095" i="21"/>
  <c r="T1095" i="21"/>
  <c r="S1080" i="21"/>
  <c r="T1080" i="21"/>
  <c r="S1062" i="21"/>
  <c r="T1062" i="21"/>
  <c r="S1046" i="21"/>
  <c r="T1046" i="21"/>
  <c r="S1039" i="21"/>
  <c r="T1039" i="21"/>
  <c r="S1018" i="21"/>
  <c r="T1018" i="21"/>
  <c r="S993" i="21"/>
  <c r="T993" i="21"/>
  <c r="S976" i="21"/>
  <c r="T976" i="21"/>
  <c r="S988" i="21"/>
  <c r="T988" i="21"/>
  <c r="S680" i="21"/>
  <c r="T680" i="21"/>
  <c r="S658" i="21"/>
  <c r="T658" i="21"/>
  <c r="S661" i="21"/>
  <c r="T661" i="21"/>
  <c r="S646" i="21"/>
  <c r="T646" i="21"/>
  <c r="S615" i="21"/>
  <c r="T615" i="21"/>
  <c r="S613" i="21"/>
  <c r="T613" i="21"/>
  <c r="S584" i="21"/>
  <c r="T584" i="21"/>
  <c r="S585" i="21"/>
  <c r="T585" i="21"/>
  <c r="S576" i="21"/>
  <c r="T576" i="21"/>
  <c r="S560" i="21"/>
  <c r="T560" i="21"/>
  <c r="S533" i="21"/>
  <c r="T533" i="21"/>
  <c r="S531" i="21"/>
  <c r="T531" i="21"/>
  <c r="S515" i="21"/>
  <c r="T515" i="21"/>
  <c r="S499" i="21"/>
  <c r="T499" i="21"/>
  <c r="S486" i="21"/>
  <c r="T486" i="21"/>
  <c r="S474" i="21"/>
  <c r="T474" i="21"/>
  <c r="S455" i="21"/>
  <c r="T455" i="21"/>
  <c r="S433" i="21"/>
  <c r="T433" i="21"/>
  <c r="S423" i="21"/>
  <c r="T423" i="21"/>
  <c r="S418" i="21"/>
  <c r="T418" i="21"/>
  <c r="S404" i="21"/>
  <c r="T404" i="21"/>
  <c r="S382" i="21"/>
  <c r="T382" i="21"/>
  <c r="S373" i="21"/>
  <c r="T373" i="21"/>
  <c r="S362" i="21"/>
  <c r="T362" i="21"/>
  <c r="S346" i="21"/>
  <c r="T346" i="21"/>
  <c r="S331" i="21"/>
  <c r="T331" i="21"/>
  <c r="S320" i="21"/>
  <c r="T320" i="21"/>
  <c r="S306" i="21"/>
  <c r="T306" i="21"/>
  <c r="S288" i="21"/>
  <c r="T288" i="21"/>
  <c r="S281" i="21"/>
  <c r="T281" i="21"/>
  <c r="S261" i="21"/>
  <c r="T261" i="21"/>
  <c r="S246" i="21"/>
  <c r="T246" i="21"/>
  <c r="S229" i="21"/>
  <c r="T229" i="21"/>
  <c r="S215" i="21"/>
  <c r="T215" i="21"/>
  <c r="S219" i="21"/>
  <c r="T219" i="21"/>
  <c r="S187" i="21"/>
  <c r="T187" i="21"/>
  <c r="S186" i="21"/>
  <c r="T186" i="21"/>
  <c r="S164" i="21"/>
  <c r="T164" i="21"/>
  <c r="S144" i="21"/>
  <c r="T144" i="21"/>
  <c r="S124" i="21"/>
  <c r="T124" i="21"/>
  <c r="S132" i="21"/>
  <c r="T132" i="21"/>
  <c r="S119" i="21"/>
  <c r="T119" i="21"/>
  <c r="S97" i="21"/>
  <c r="T97" i="21"/>
  <c r="S89" i="21"/>
  <c r="T89" i="21"/>
  <c r="S70" i="21"/>
  <c r="T70" i="21"/>
  <c r="S51" i="21"/>
  <c r="T51" i="21"/>
  <c r="S30" i="21"/>
  <c r="T30" i="21"/>
  <c r="S25" i="21"/>
  <c r="T25" i="21"/>
  <c r="S1552" i="21"/>
  <c r="T1552" i="21"/>
  <c r="S1547" i="21"/>
  <c r="T1547" i="21"/>
  <c r="S1534" i="21"/>
  <c r="T1534" i="21"/>
  <c r="S1512" i="21"/>
  <c r="T1512" i="21"/>
  <c r="S1509" i="21"/>
  <c r="T1509" i="21"/>
  <c r="S1487" i="21"/>
  <c r="T1487" i="21"/>
  <c r="S1484" i="21"/>
  <c r="T1484" i="21"/>
  <c r="S1462" i="21"/>
  <c r="T1462" i="21"/>
  <c r="S1454" i="21"/>
  <c r="T1454" i="21"/>
  <c r="S1850" i="21"/>
  <c r="T1850" i="21"/>
  <c r="S1848" i="21"/>
  <c r="T1848" i="21"/>
  <c r="S1810" i="21"/>
  <c r="T1810" i="21"/>
  <c r="S1819" i="21"/>
  <c r="T1819" i="21"/>
  <c r="S1794" i="21"/>
  <c r="T1794" i="21"/>
  <c r="S1788" i="21"/>
  <c r="T1788" i="21"/>
  <c r="S1777" i="21"/>
  <c r="T1777" i="21"/>
  <c r="S1751" i="21"/>
  <c r="T1751" i="21"/>
  <c r="S1736" i="21"/>
  <c r="T1736" i="21"/>
  <c r="S1726" i="21"/>
  <c r="T1726" i="21"/>
  <c r="S1704" i="21"/>
  <c r="T1704" i="21"/>
  <c r="S1696" i="21"/>
  <c r="T1696" i="21"/>
  <c r="S1674" i="21"/>
  <c r="T1674" i="21"/>
  <c r="S1666" i="21"/>
  <c r="T1666" i="21"/>
  <c r="S1654" i="21"/>
  <c r="T1654" i="21"/>
  <c r="S1645" i="21"/>
  <c r="T1645" i="21"/>
  <c r="S1620" i="21"/>
  <c r="T1620" i="21"/>
  <c r="S1602" i="21"/>
  <c r="T1602" i="21"/>
  <c r="S1611" i="21"/>
  <c r="T1611" i="21"/>
  <c r="S1587" i="21"/>
  <c r="T1587" i="21"/>
  <c r="S1572" i="21"/>
  <c r="T1572" i="21"/>
  <c r="S1869" i="21"/>
  <c r="T1869" i="21"/>
  <c r="S1868" i="21"/>
  <c r="T1868" i="21"/>
  <c r="T962" i="21"/>
  <c r="S962" i="21"/>
  <c r="S936" i="21"/>
  <c r="T936" i="21"/>
  <c r="T930" i="21"/>
  <c r="S930" i="21"/>
  <c r="T918" i="21"/>
  <c r="S918" i="21"/>
  <c r="S903" i="21"/>
  <c r="T903" i="21"/>
  <c r="T884" i="21"/>
  <c r="S884" i="21"/>
  <c r="S867" i="21"/>
  <c r="T867" i="21"/>
  <c r="T849" i="21"/>
  <c r="S849" i="21"/>
  <c r="S836" i="21"/>
  <c r="T836" i="21"/>
  <c r="S825" i="21"/>
  <c r="T825" i="21"/>
  <c r="S815" i="21"/>
  <c r="T815" i="21"/>
  <c r="S810" i="21"/>
  <c r="T810" i="21"/>
  <c r="S791" i="21"/>
  <c r="T791" i="21"/>
  <c r="T786" i="21"/>
  <c r="S786" i="21"/>
  <c r="S763" i="21"/>
  <c r="T763" i="21"/>
  <c r="S748" i="21"/>
  <c r="T748" i="21"/>
  <c r="S727" i="21"/>
  <c r="T727" i="21"/>
  <c r="S711" i="21"/>
  <c r="T711" i="21"/>
  <c r="S716" i="21"/>
  <c r="T716" i="21"/>
  <c r="S696" i="21"/>
  <c r="T696" i="21"/>
  <c r="T914" i="21"/>
  <c r="T749" i="21"/>
  <c r="S949" i="21"/>
  <c r="T937" i="21"/>
  <c r="T785" i="21"/>
  <c r="S938" i="21"/>
  <c r="T938" i="21"/>
  <c r="S948" i="21"/>
  <c r="T948" i="21"/>
  <c r="S909" i="21"/>
  <c r="T909" i="21"/>
  <c r="S882" i="21"/>
  <c r="T882" i="21"/>
  <c r="S863" i="21"/>
  <c r="T863" i="21"/>
  <c r="S842" i="21"/>
  <c r="T842" i="21"/>
  <c r="S821" i="21"/>
  <c r="T821" i="21"/>
  <c r="S732" i="21"/>
  <c r="T732" i="21"/>
  <c r="S735" i="21"/>
  <c r="T735" i="21"/>
  <c r="S718" i="21"/>
  <c r="T718" i="21"/>
  <c r="T1895" i="21"/>
  <c r="T817" i="21"/>
  <c r="T777" i="21"/>
  <c r="T747" i="21"/>
  <c r="S898" i="21"/>
  <c r="T898" i="21"/>
  <c r="S883" i="21"/>
  <c r="T883" i="21"/>
  <c r="S879" i="21"/>
  <c r="T879" i="21"/>
  <c r="S871" i="21"/>
  <c r="T871" i="21"/>
  <c r="S862" i="21"/>
  <c r="T862" i="21"/>
  <c r="S823" i="21"/>
  <c r="T823" i="21"/>
  <c r="S813" i="21"/>
  <c r="T813" i="21"/>
  <c r="S799" i="21"/>
  <c r="T799" i="21"/>
  <c r="S736" i="21"/>
  <c r="T736" i="21"/>
  <c r="S722" i="21"/>
  <c r="T722" i="21"/>
  <c r="S688" i="21"/>
  <c r="T688" i="21"/>
  <c r="S934" i="21"/>
  <c r="T908" i="21"/>
  <c r="T878" i="21"/>
  <c r="S953" i="21"/>
  <c r="T953" i="21"/>
  <c r="S941" i="21"/>
  <c r="T941" i="21"/>
  <c r="T933" i="21"/>
  <c r="S933" i="21"/>
  <c r="S877" i="21"/>
  <c r="T877" i="21"/>
  <c r="S872" i="21"/>
  <c r="T872" i="21"/>
  <c r="S859" i="21"/>
  <c r="T859" i="21"/>
  <c r="S839" i="21"/>
  <c r="T839" i="21"/>
  <c r="S814" i="21"/>
  <c r="T814" i="21"/>
  <c r="S776" i="21"/>
  <c r="T776" i="21"/>
  <c r="S769" i="21"/>
  <c r="T769" i="21"/>
  <c r="S730" i="21"/>
  <c r="T730" i="21"/>
  <c r="S713" i="21"/>
  <c r="T713" i="21"/>
  <c r="S689" i="21"/>
  <c r="T689" i="21"/>
  <c r="T1893" i="21"/>
  <c r="T907" i="21"/>
  <c r="T845" i="21"/>
  <c r="T811" i="21"/>
  <c r="T773" i="21"/>
  <c r="T698" i="21"/>
  <c r="S968" i="21"/>
  <c r="T968" i="21"/>
  <c r="S945" i="21"/>
  <c r="T945" i="21"/>
  <c r="S916" i="21"/>
  <c r="T916" i="21"/>
  <c r="S851" i="21"/>
  <c r="T851" i="21"/>
  <c r="S807" i="21"/>
  <c r="T807" i="21"/>
  <c r="S790" i="21"/>
  <c r="T790" i="21"/>
  <c r="S780" i="21"/>
  <c r="T780" i="21"/>
  <c r="S774" i="21"/>
  <c r="T774" i="21"/>
  <c r="S746" i="21"/>
  <c r="T746" i="21"/>
  <c r="S697" i="21"/>
  <c r="T697" i="21"/>
  <c r="S694" i="21"/>
  <c r="T694" i="21"/>
  <c r="T1889" i="21"/>
  <c r="T874" i="21"/>
  <c r="T812" i="21"/>
  <c r="T1888" i="21"/>
  <c r="T954" i="21"/>
  <c r="T841" i="21"/>
  <c r="T771" i="21"/>
  <c r="T1887" i="21"/>
  <c r="T731" i="21"/>
  <c r="T692" i="21"/>
  <c r="S1898" i="21"/>
  <c r="T1886" i="21"/>
  <c r="T897" i="21"/>
  <c r="T800" i="21"/>
  <c r="S935" i="21"/>
  <c r="T935" i="21"/>
  <c r="S920" i="21"/>
  <c r="T920" i="21"/>
  <c r="S904" i="21"/>
  <c r="T904" i="21"/>
  <c r="S892" i="21"/>
  <c r="T892" i="21"/>
  <c r="S873" i="21"/>
  <c r="T873" i="21"/>
  <c r="S855" i="21"/>
  <c r="T855" i="21"/>
  <c r="S827" i="21"/>
  <c r="T827" i="21"/>
  <c r="S794" i="21"/>
  <c r="T794" i="21"/>
  <c r="S728" i="21"/>
  <c r="T728" i="21"/>
  <c r="S709" i="21"/>
  <c r="T709" i="21"/>
  <c r="S706" i="21"/>
  <c r="T706" i="21"/>
  <c r="T1892" i="21"/>
  <c r="T913" i="21"/>
  <c r="T896" i="21"/>
  <c r="T834" i="21"/>
  <c r="S733" i="21"/>
  <c r="T1902" i="21"/>
  <c r="T1891" i="21"/>
  <c r="T922" i="21"/>
  <c r="T798" i="21"/>
  <c r="T757" i="21"/>
  <c r="T1901" i="21"/>
  <c r="T1890" i="21"/>
  <c r="T952" i="21"/>
  <c r="T860" i="21"/>
  <c r="T755" i="21"/>
  <c r="T1900" i="21"/>
  <c r="T826" i="21"/>
  <c r="T720" i="21"/>
  <c r="T1899" i="21"/>
  <c r="T888" i="21"/>
  <c r="T822" i="21"/>
  <c r="T779" i="21"/>
  <c r="T750" i="21"/>
  <c r="T703" i="21"/>
  <c r="K3" i="21"/>
  <c r="R1901" i="21"/>
  <c r="R1891" i="21"/>
  <c r="R1900" i="21"/>
  <c r="R1890" i="21"/>
  <c r="R1899" i="21"/>
  <c r="R1892" i="21"/>
  <c r="R1895" i="21"/>
  <c r="R1894" i="21"/>
  <c r="R1893" i="21"/>
  <c r="R1898" i="21"/>
  <c r="R1897" i="21"/>
  <c r="R1896" i="21"/>
  <c r="R1889" i="21"/>
  <c r="R1888" i="21"/>
  <c r="R1887" i="21"/>
  <c r="R1886" i="21"/>
  <c r="R1902" i="21"/>
  <c r="F950" i="21"/>
  <c r="F921" i="21"/>
  <c r="F906" i="21"/>
  <c r="F1305" i="21"/>
  <c r="F257" i="21"/>
  <c r="F1838" i="21"/>
  <c r="F1705" i="21"/>
  <c r="F1701" i="21"/>
  <c r="F1736" i="21"/>
  <c r="F1620" i="21"/>
  <c r="F1582" i="21"/>
  <c r="F1527" i="21"/>
  <c r="F1490" i="21"/>
  <c r="F1418" i="21"/>
  <c r="F1352" i="21"/>
  <c r="F1230" i="21"/>
  <c r="F1140" i="21"/>
  <c r="F1060" i="21"/>
  <c r="F996" i="21"/>
  <c r="F554" i="21"/>
  <c r="F530" i="21"/>
  <c r="F494" i="21"/>
  <c r="F479" i="21"/>
  <c r="F391" i="21"/>
  <c r="F245" i="21"/>
  <c r="F233" i="21"/>
  <c r="F78" i="21"/>
  <c r="F71" i="21"/>
  <c r="F48" i="21"/>
  <c r="F27" i="21"/>
  <c r="F958" i="21"/>
  <c r="F919" i="21"/>
  <c r="F846" i="21"/>
  <c r="F738" i="21"/>
  <c r="F952" i="21"/>
  <c r="F882" i="21"/>
  <c r="F1420" i="21"/>
  <c r="F1598" i="21"/>
  <c r="F642" i="21"/>
  <c r="F962" i="21"/>
  <c r="F1275" i="21"/>
  <c r="F1255" i="21"/>
  <c r="F1088" i="21"/>
  <c r="F679" i="21"/>
  <c r="F319" i="21"/>
  <c r="F113" i="21"/>
  <c r="F167" i="21"/>
  <c r="F745" i="21"/>
  <c r="F333" i="21"/>
  <c r="F732" i="21"/>
  <c r="F718" i="21"/>
  <c r="F1379" i="21"/>
  <c r="F586" i="21"/>
  <c r="F279" i="21"/>
  <c r="F208" i="21"/>
  <c r="F25" i="21"/>
  <c r="F852" i="21"/>
  <c r="F717" i="21"/>
  <c r="F316" i="21"/>
  <c r="F285" i="21"/>
  <c r="F250" i="21"/>
  <c r="F177" i="21"/>
  <c r="F1220" i="21"/>
  <c r="F1027" i="21"/>
  <c r="F1770" i="21"/>
  <c r="F1216" i="21"/>
  <c r="F684" i="21"/>
  <c r="F1821" i="21"/>
  <c r="F1852" i="21"/>
  <c r="F1820" i="21"/>
  <c r="F1787" i="21"/>
  <c r="F1775" i="21"/>
  <c r="F1741" i="21"/>
  <c r="F868" i="21"/>
  <c r="F782" i="21"/>
  <c r="F1413" i="21"/>
  <c r="F763" i="21"/>
  <c r="F727" i="21"/>
  <c r="F1740" i="21"/>
  <c r="F811" i="21"/>
  <c r="F1568" i="21"/>
  <c r="F1536" i="21"/>
  <c r="F1491" i="21"/>
  <c r="F1449" i="21"/>
  <c r="F1391" i="21"/>
  <c r="F1850" i="21"/>
  <c r="F1848" i="21"/>
  <c r="F1819" i="21"/>
  <c r="F1788" i="21"/>
  <c r="F1726" i="21"/>
  <c r="F1704" i="21"/>
  <c r="F1654" i="21"/>
  <c r="F1459" i="21"/>
  <c r="F1380" i="21"/>
  <c r="F1320" i="21"/>
  <c r="F1331" i="21"/>
  <c r="F1254" i="21"/>
  <c r="F1231" i="21"/>
  <c r="F1129" i="21"/>
  <c r="F1075" i="21"/>
  <c r="F682" i="21"/>
  <c r="F665" i="21"/>
  <c r="F546" i="21"/>
  <c r="F535" i="21"/>
  <c r="F477" i="21"/>
  <c r="F464" i="21"/>
  <c r="F444" i="21"/>
  <c r="F398" i="21"/>
  <c r="F301" i="21"/>
  <c r="F209" i="21"/>
  <c r="F203" i="21"/>
  <c r="F150" i="21"/>
  <c r="F1849" i="21"/>
  <c r="F1818" i="21"/>
  <c r="F1795" i="21"/>
  <c r="F1725" i="21"/>
  <c r="F1709" i="21"/>
  <c r="F1616" i="21"/>
  <c r="F1538" i="21"/>
  <c r="F1510" i="21"/>
  <c r="F1494" i="21"/>
  <c r="F1478" i="21"/>
  <c r="F1451" i="21"/>
  <c r="F1431" i="21"/>
  <c r="F1386" i="21"/>
  <c r="F1350" i="21"/>
  <c r="F1317" i="21"/>
  <c r="F1141" i="21"/>
  <c r="F1074" i="21"/>
  <c r="F1071" i="21"/>
  <c r="F1054" i="21"/>
  <c r="F626" i="21"/>
  <c r="F539" i="21"/>
  <c r="F426" i="21"/>
  <c r="F348" i="21"/>
  <c r="F329" i="21"/>
  <c r="F272" i="21"/>
  <c r="F252" i="21"/>
  <c r="F936" i="21"/>
  <c r="F1841" i="21"/>
  <c r="F1786" i="21"/>
  <c r="F1749" i="21"/>
  <c r="F1724" i="21"/>
  <c r="F1523" i="21"/>
  <c r="F1399" i="21"/>
  <c r="F1335" i="21"/>
  <c r="F1193" i="21"/>
  <c r="F1052" i="21"/>
  <c r="F600" i="21"/>
  <c r="F527" i="21"/>
  <c r="F431" i="21"/>
  <c r="F389" i="21"/>
  <c r="F310" i="21"/>
  <c r="F204" i="21"/>
  <c r="F52" i="21"/>
  <c r="F920" i="21"/>
  <c r="F1840" i="21"/>
  <c r="F1799" i="21"/>
  <c r="F1763" i="21"/>
  <c r="F1430" i="21"/>
  <c r="F1014" i="21"/>
  <c r="F461" i="21"/>
  <c r="F273" i="21"/>
  <c r="F115" i="21"/>
  <c r="F1316" i="21"/>
  <c r="F1299" i="21"/>
  <c r="F1280" i="21"/>
  <c r="F1218" i="21"/>
  <c r="F875" i="21"/>
  <c r="F1186" i="21"/>
  <c r="F1073" i="21"/>
  <c r="F1058" i="21"/>
  <c r="F1842" i="21"/>
  <c r="F1769" i="21"/>
  <c r="F1735" i="21"/>
  <c r="F1657" i="21"/>
  <c r="F1600" i="21"/>
  <c r="F1465" i="21"/>
  <c r="F1434" i="21"/>
  <c r="F1423" i="21"/>
  <c r="F1405" i="21"/>
  <c r="F1342" i="21"/>
  <c r="F1257" i="21"/>
  <c r="F1178" i="21"/>
  <c r="F1036" i="21"/>
  <c r="F1009" i="21"/>
  <c r="F999" i="21"/>
  <c r="F496" i="21"/>
  <c r="F437" i="21"/>
  <c r="F400" i="21"/>
  <c r="F314" i="21"/>
  <c r="F589" i="21"/>
  <c r="F1698" i="21"/>
  <c r="F1312" i="21"/>
  <c r="F669" i="21"/>
  <c r="F1689" i="21"/>
  <c r="F1369" i="21"/>
  <c r="F982" i="21"/>
  <c r="F1771" i="21"/>
  <c r="F1682" i="21"/>
  <c r="F1233" i="21"/>
  <c r="F1172" i="21"/>
  <c r="F993" i="21"/>
  <c r="F531" i="21"/>
  <c r="F349" i="21"/>
  <c r="F562" i="21"/>
  <c r="F186" i="21"/>
  <c r="F934" i="21"/>
  <c r="F975" i="21"/>
  <c r="F647" i="21"/>
  <c r="F558" i="21"/>
  <c r="F188" i="21"/>
  <c r="F946" i="21"/>
  <c r="F927" i="21"/>
  <c r="F1191" i="21"/>
  <c r="F1022" i="21"/>
  <c r="F1744" i="21"/>
  <c r="F592" i="21"/>
  <c r="F664" i="21"/>
  <c r="F1858" i="21"/>
  <c r="F284" i="21"/>
  <c r="F1515" i="21"/>
  <c r="F1498" i="21"/>
  <c r="F681" i="21"/>
  <c r="F1274" i="21"/>
  <c r="F536" i="21"/>
  <c r="F542" i="21"/>
  <c r="F942" i="21"/>
  <c r="F1328" i="21"/>
  <c r="F1238" i="21"/>
  <c r="F1128" i="21"/>
  <c r="F1089" i="21"/>
  <c r="F986" i="21"/>
  <c r="F624" i="21"/>
  <c r="F602" i="21"/>
  <c r="F495" i="21"/>
  <c r="F416" i="21"/>
  <c r="F353" i="21"/>
  <c r="F274" i="21"/>
  <c r="F893" i="21"/>
  <c r="F744" i="21"/>
  <c r="F1653" i="21"/>
  <c r="F1571" i="21"/>
  <c r="F1402" i="21"/>
  <c r="F1264" i="21"/>
  <c r="F1143" i="21"/>
  <c r="F1809" i="21"/>
  <c r="F1776" i="21"/>
  <c r="F1248" i="21"/>
  <c r="F639" i="21"/>
  <c r="F605" i="21"/>
  <c r="F195" i="21"/>
  <c r="F179" i="21"/>
  <c r="F458" i="21"/>
  <c r="F122" i="21"/>
  <c r="F861" i="21"/>
  <c r="F805" i="21"/>
  <c r="F315" i="21"/>
  <c r="F302" i="21"/>
  <c r="F283" i="21"/>
  <c r="F271" i="21"/>
  <c r="F141" i="21"/>
  <c r="F110" i="21"/>
  <c r="F80" i="21"/>
  <c r="F21" i="21"/>
  <c r="F1874" i="21"/>
  <c r="F1796" i="21"/>
  <c r="F1742" i="21"/>
  <c r="F1634" i="21"/>
  <c r="F1617" i="21"/>
  <c r="F1581" i="21"/>
  <c r="F1529" i="21"/>
  <c r="F1482" i="21"/>
  <c r="F1461" i="21"/>
  <c r="F1412" i="21"/>
  <c r="F1392" i="21"/>
  <c r="F1381" i="21"/>
  <c r="F1297" i="21"/>
  <c r="F1197" i="21"/>
  <c r="F1163" i="21"/>
  <c r="F1099" i="21"/>
  <c r="F649" i="21"/>
  <c r="F618" i="21"/>
  <c r="F522" i="21"/>
  <c r="F505" i="21"/>
  <c r="F439" i="21"/>
  <c r="F300" i="21"/>
  <c r="F928" i="21"/>
  <c r="F710" i="21"/>
  <c r="F960" i="21"/>
  <c r="F800" i="21"/>
  <c r="F867" i="21"/>
  <c r="F749" i="21"/>
  <c r="F1638" i="21"/>
  <c r="F1629" i="21"/>
  <c r="F1174" i="21"/>
  <c r="F1057" i="21"/>
  <c r="F987" i="21"/>
  <c r="F609" i="21"/>
  <c r="F463" i="21"/>
  <c r="F742" i="21"/>
  <c r="F1495" i="21"/>
  <c r="F1336" i="21"/>
  <c r="F1301" i="21"/>
  <c r="F1142" i="21"/>
  <c r="F541" i="21"/>
  <c r="F369" i="21"/>
  <c r="F313" i="21"/>
  <c r="F155" i="21"/>
  <c r="F317" i="21"/>
  <c r="F263" i="21"/>
  <c r="F207" i="21"/>
  <c r="F74" i="21"/>
  <c r="F1830" i="21"/>
  <c r="F1745" i="21"/>
  <c r="F1710" i="21"/>
  <c r="F1649" i="21"/>
  <c r="F1618" i="21"/>
  <c r="F1614" i="21"/>
  <c r="F1585" i="21"/>
  <c r="F1560" i="21"/>
  <c r="F1546" i="21"/>
  <c r="F1456" i="21"/>
  <c r="F1390" i="21"/>
  <c r="F1366" i="21"/>
  <c r="F1341" i="21"/>
  <c r="F1225" i="21"/>
  <c r="F1161" i="21"/>
  <c r="F1131" i="21"/>
  <c r="F988" i="21"/>
  <c r="F613" i="21"/>
  <c r="F196" i="21"/>
  <c r="F92" i="21"/>
  <c r="F922" i="21"/>
  <c r="F814" i="21"/>
  <c r="F1107" i="21"/>
  <c r="F1261" i="21"/>
  <c r="F1187" i="21"/>
  <c r="F998" i="21"/>
  <c r="F471" i="21"/>
  <c r="F405" i="21"/>
  <c r="F360" i="21"/>
  <c r="F327" i="21"/>
  <c r="F925" i="21"/>
  <c r="F1422" i="21"/>
  <c r="F1370" i="21"/>
  <c r="F1325" i="21"/>
  <c r="F1259" i="21"/>
  <c r="F1237" i="21"/>
  <c r="F1144" i="21"/>
  <c r="F1126" i="21"/>
  <c r="F1105" i="21"/>
  <c r="F989" i="21"/>
  <c r="F544" i="21"/>
  <c r="F170" i="21"/>
  <c r="F948" i="21"/>
  <c r="F842" i="21"/>
  <c r="F779" i="21"/>
  <c r="F757" i="21"/>
  <c r="F1680" i="21"/>
  <c r="F1535" i="21"/>
  <c r="F1159" i="21"/>
  <c r="F409" i="21"/>
  <c r="F232" i="21"/>
  <c r="F1839" i="21"/>
  <c r="F1747" i="21"/>
  <c r="F1765" i="21"/>
  <c r="F1427" i="21"/>
  <c r="F1882" i="21"/>
  <c r="F1800" i="21"/>
  <c r="F1773" i="21"/>
  <c r="F1743" i="21"/>
  <c r="F1695" i="21"/>
  <c r="F1683" i="21"/>
  <c r="F1599" i="21"/>
  <c r="F1260" i="21"/>
  <c r="F1118" i="21"/>
  <c r="F1093" i="21"/>
  <c r="F1021" i="21"/>
  <c r="F663" i="21"/>
  <c r="F579" i="21"/>
  <c r="F492" i="21"/>
  <c r="F436" i="21"/>
  <c r="F446" i="21"/>
  <c r="F891" i="21"/>
  <c r="F94" i="21"/>
  <c r="F455" i="21"/>
  <c r="F382" i="21"/>
  <c r="F753" i="21"/>
  <c r="F254" i="21"/>
  <c r="F231" i="21"/>
  <c r="F715" i="21"/>
  <c r="F735" i="21"/>
  <c r="F62" i="21"/>
  <c r="F743" i="21"/>
  <c r="F1739" i="21"/>
  <c r="F1368" i="21"/>
  <c r="F1116" i="21"/>
  <c r="F1114" i="21"/>
  <c r="F972" i="21"/>
  <c r="F451" i="21"/>
  <c r="F136" i="21"/>
  <c r="F24" i="21"/>
  <c r="F827" i="21"/>
  <c r="F1784" i="21"/>
  <c r="F1589" i="21"/>
  <c r="F1288" i="21"/>
  <c r="F1209" i="21"/>
  <c r="F1204" i="21"/>
  <c r="F1117" i="21"/>
  <c r="F623" i="21"/>
  <c r="F1762" i="21"/>
  <c r="F1570" i="21"/>
  <c r="F1504" i="21"/>
  <c r="F1323" i="21"/>
  <c r="F438" i="21"/>
  <c r="F256" i="21"/>
  <c r="F168" i="21"/>
  <c r="F158" i="21"/>
  <c r="F59" i="21"/>
  <c r="F16" i="21"/>
  <c r="F1859" i="21"/>
  <c r="F1691" i="21"/>
  <c r="F1640" i="21"/>
  <c r="F1592" i="21"/>
  <c r="F1532" i="21"/>
  <c r="F1308" i="21"/>
  <c r="F1256" i="21"/>
  <c r="F1246" i="21"/>
  <c r="F1221" i="21"/>
  <c r="F1205" i="21"/>
  <c r="F606" i="21"/>
  <c r="F318" i="21"/>
  <c r="F287" i="21"/>
  <c r="F265" i="21"/>
  <c r="F183" i="21"/>
  <c r="F101" i="21"/>
  <c r="F61" i="21"/>
  <c r="F50" i="21"/>
  <c r="F853" i="21"/>
  <c r="F889" i="21"/>
  <c r="F1856" i="21"/>
  <c r="F1772" i="21"/>
  <c r="F1411" i="21"/>
  <c r="F1296" i="21"/>
  <c r="F1213" i="21"/>
  <c r="F427" i="21"/>
  <c r="F251" i="21"/>
  <c r="F205" i="21"/>
  <c r="F152" i="21"/>
  <c r="F1100" i="21"/>
  <c r="F423" i="21"/>
  <c r="F798" i="21"/>
  <c r="F485" i="21"/>
  <c r="F822" i="21"/>
  <c r="F226" i="21"/>
  <c r="F221" i="21"/>
  <c r="F829" i="21"/>
  <c r="F440" i="21"/>
  <c r="F1594" i="21"/>
  <c r="F1367" i="21"/>
  <c r="F447" i="21"/>
  <c r="F830" i="21"/>
  <c r="F373" i="21"/>
  <c r="F362" i="21"/>
  <c r="F399" i="21"/>
  <c r="F371" i="21"/>
  <c r="F358" i="21"/>
  <c r="F229" i="21"/>
  <c r="F963" i="21"/>
  <c r="F931" i="21"/>
  <c r="F900" i="21"/>
  <c r="F1826" i="21"/>
  <c r="F1636" i="21"/>
  <c r="F1625" i="21"/>
  <c r="F1432" i="21"/>
  <c r="F570" i="21"/>
  <c r="F394" i="21"/>
  <c r="F332" i="21"/>
  <c r="F1190" i="21"/>
  <c r="F1753" i="21"/>
  <c r="F1569" i="21"/>
  <c r="F1470" i="21"/>
  <c r="F1343" i="21"/>
  <c r="F1884" i="21"/>
  <c r="F1519" i="21"/>
  <c r="F1469" i="21"/>
  <c r="F1458" i="21"/>
  <c r="F1403" i="21"/>
  <c r="F1289" i="21"/>
  <c r="F1192" i="21"/>
  <c r="F1149" i="21"/>
  <c r="F1050" i="21"/>
  <c r="F620" i="21"/>
  <c r="F594" i="21"/>
  <c r="F547" i="21"/>
  <c r="F470" i="21"/>
  <c r="F282" i="21"/>
  <c r="F218" i="21"/>
  <c r="F239" i="21"/>
  <c r="F55" i="21"/>
  <c r="F938" i="21"/>
  <c r="F841" i="21"/>
  <c r="F571" i="21"/>
  <c r="F328" i="21"/>
  <c r="F32" i="21"/>
  <c r="F901" i="21"/>
  <c r="F850" i="21"/>
  <c r="F858" i="21"/>
  <c r="F751" i="21"/>
  <c r="F712" i="21"/>
  <c r="F695" i="21"/>
  <c r="F903" i="21"/>
  <c r="F836" i="21"/>
  <c r="F791" i="21"/>
  <c r="F786" i="21"/>
  <c r="F855" i="21"/>
  <c r="F703" i="21"/>
  <c r="F866" i="21"/>
  <c r="F833" i="21"/>
  <c r="F831" i="21"/>
  <c r="F192" i="21"/>
  <c r="F95" i="21"/>
  <c r="F81" i="21"/>
  <c r="F915" i="21"/>
  <c r="F881" i="21"/>
  <c r="F323" i="21"/>
  <c r="F246" i="21"/>
  <c r="F766" i="21"/>
  <c r="F821" i="21"/>
  <c r="F112" i="21"/>
  <c r="F690" i="21"/>
  <c r="F1122" i="21"/>
  <c r="F997" i="21"/>
  <c r="F672" i="21"/>
  <c r="F549" i="21"/>
  <c r="F497" i="21"/>
  <c r="F469" i="21"/>
  <c r="F422" i="21"/>
  <c r="F410" i="21"/>
  <c r="F352" i="21"/>
  <c r="F260" i="21"/>
  <c r="F123" i="21"/>
  <c r="F99" i="21"/>
  <c r="F82" i="21"/>
  <c r="F77" i="21"/>
  <c r="F956" i="21"/>
  <c r="F105" i="21"/>
  <c r="F103" i="21"/>
  <c r="F38" i="21"/>
  <c r="F910" i="21"/>
  <c r="F844" i="21"/>
  <c r="F778" i="21"/>
  <c r="F1846" i="21"/>
  <c r="F1812" i="21"/>
  <c r="F1712" i="21"/>
  <c r="F1664" i="21"/>
  <c r="F1642" i="21"/>
  <c r="F1518" i="21"/>
  <c r="F1454" i="21"/>
  <c r="F1425" i="21"/>
  <c r="F1340" i="21"/>
  <c r="F1322" i="21"/>
  <c r="F1293" i="21"/>
  <c r="F1286" i="21"/>
  <c r="F1234" i="21"/>
  <c r="F1175" i="21"/>
  <c r="F1160" i="21"/>
  <c r="F1121" i="21"/>
  <c r="F991" i="21"/>
  <c r="F683" i="21"/>
  <c r="F614" i="21"/>
  <c r="F510" i="21"/>
  <c r="F483" i="21"/>
  <c r="F383" i="21"/>
  <c r="F344" i="21"/>
  <c r="F336" i="21"/>
  <c r="F214" i="21"/>
  <c r="F217" i="21"/>
  <c r="F143" i="21"/>
  <c r="F54" i="21"/>
  <c r="F11" i="21"/>
  <c r="F937" i="21"/>
  <c r="F883" i="21"/>
  <c r="F879" i="21"/>
  <c r="F862" i="21"/>
  <c r="F750" i="21"/>
  <c r="F733" i="21"/>
  <c r="F43" i="21"/>
  <c r="F872" i="21"/>
  <c r="F839" i="21"/>
  <c r="F776" i="21"/>
  <c r="F713" i="21"/>
  <c r="F98" i="21"/>
  <c r="F90" i="21"/>
  <c r="F66" i="21"/>
  <c r="F56" i="21"/>
  <c r="F26" i="21"/>
  <c r="F968" i="21"/>
  <c r="F945" i="21"/>
  <c r="F916" i="21"/>
  <c r="F897" i="21"/>
  <c r="F132" i="21"/>
  <c r="F895" i="21"/>
  <c r="F857" i="21"/>
  <c r="F849" i="21"/>
  <c r="F1134" i="21"/>
  <c r="F651" i="21"/>
  <c r="F538" i="21"/>
  <c r="F258" i="21"/>
  <c r="F160" i="21"/>
  <c r="F35" i="21"/>
  <c r="F939" i="21"/>
  <c r="F985" i="21"/>
  <c r="F185" i="21"/>
  <c r="F1064" i="21"/>
  <c r="F1015" i="21"/>
  <c r="F656" i="21"/>
  <c r="F640" i="21"/>
  <c r="F509" i="21"/>
  <c r="F345" i="21"/>
  <c r="F1506" i="21"/>
  <c r="F668" i="21"/>
  <c r="F516" i="21"/>
  <c r="F166" i="21"/>
  <c r="F1376" i="21"/>
  <c r="F1339" i="21"/>
  <c r="F366" i="21"/>
  <c r="F524" i="21"/>
  <c r="F1467" i="21"/>
  <c r="F280" i="21"/>
  <c r="F1345" i="21"/>
  <c r="F1236" i="21"/>
  <c r="F979" i="21"/>
  <c r="F583" i="21"/>
  <c r="F572" i="21"/>
  <c r="F459" i="21"/>
  <c r="F395" i="21"/>
  <c r="F1235" i="21"/>
  <c r="F568" i="21"/>
  <c r="F480" i="21"/>
  <c r="F347" i="21"/>
  <c r="F289" i="21"/>
  <c r="F843" i="21"/>
  <c r="F783" i="21"/>
  <c r="F714" i="21"/>
  <c r="F769" i="21"/>
  <c r="F780" i="21"/>
  <c r="F731" i="21"/>
  <c r="F781" i="21"/>
  <c r="F529" i="21"/>
  <c r="F1754" i="21"/>
  <c r="F1031" i="21"/>
  <c r="F655" i="21"/>
  <c r="F598" i="21"/>
  <c r="F484" i="21"/>
  <c r="F1537" i="21"/>
  <c r="F1078" i="21"/>
  <c r="F676" i="21"/>
  <c r="F406" i="21"/>
  <c r="F298" i="21"/>
  <c r="F65" i="21"/>
  <c r="F724" i="21"/>
  <c r="F728" i="21"/>
  <c r="F36" i="21"/>
  <c r="F125" i="21"/>
  <c r="F1639" i="21"/>
  <c r="F70" i="21"/>
  <c r="F817" i="21"/>
  <c r="F1137" i="21"/>
  <c r="F1263" i="21"/>
  <c r="F1349" i="21"/>
  <c r="F1298" i="21"/>
  <c r="F1268" i="21"/>
  <c r="F1168" i="21"/>
  <c r="F994" i="21"/>
  <c r="F1714" i="21"/>
  <c r="F1875" i="21"/>
  <c r="F1702" i="21"/>
  <c r="F1686" i="21"/>
  <c r="F1656" i="21"/>
  <c r="F1641" i="21"/>
  <c r="F1626" i="21"/>
  <c r="F1400" i="21"/>
  <c r="F1385" i="21"/>
  <c r="F1831" i="21"/>
  <c r="F1805" i="21"/>
  <c r="F1783" i="21"/>
  <c r="F1596" i="21"/>
  <c r="F1591" i="21"/>
  <c r="F1384" i="21"/>
  <c r="F375" i="21"/>
  <c r="F325" i="21"/>
  <c r="F311" i="21"/>
  <c r="F1155" i="21"/>
  <c r="F1486" i="21"/>
  <c r="F1453" i="21"/>
  <c r="F633" i="21"/>
  <c r="F577" i="21"/>
  <c r="F502" i="21"/>
  <c r="F465" i="21"/>
  <c r="F449" i="21"/>
  <c r="F402" i="21"/>
  <c r="F370" i="21"/>
  <c r="F351" i="21"/>
  <c r="F243" i="21"/>
  <c r="F42" i="21"/>
  <c r="F13" i="21"/>
  <c r="F1484" i="21"/>
  <c r="F1365" i="21"/>
  <c r="F1426" i="21"/>
  <c r="F1414" i="21"/>
  <c r="F1845" i="21"/>
  <c r="F1761" i="21"/>
  <c r="F1732" i="21"/>
  <c r="F1699" i="21"/>
  <c r="F1544" i="21"/>
  <c r="F1806" i="21"/>
  <c r="F1730" i="21"/>
  <c r="F1631" i="21"/>
  <c r="F1633" i="21"/>
  <c r="F1534" i="21"/>
  <c r="F1512" i="21"/>
  <c r="F1457" i="21"/>
  <c r="F1354" i="21"/>
  <c r="F1338" i="21"/>
  <c r="F1123" i="21"/>
  <c r="F1801" i="21"/>
  <c r="F1628" i="21"/>
  <c r="F1590" i="21"/>
  <c r="F1578" i="21"/>
  <c r="F1847" i="21"/>
  <c r="F1822" i="21"/>
  <c r="F1798" i="21"/>
  <c r="F1694" i="21"/>
  <c r="F1865" i="21"/>
  <c r="F1853" i="21"/>
  <c r="F1836" i="21"/>
  <c r="F1834" i="21"/>
  <c r="F1716" i="21"/>
  <c r="F1566" i="21"/>
  <c r="F1540" i="21"/>
  <c r="F1503" i="21"/>
  <c r="F1374" i="21"/>
  <c r="F1318" i="21"/>
  <c r="F1332" i="21"/>
  <c r="F1314" i="21"/>
  <c r="F1249" i="21"/>
  <c r="F1181" i="21"/>
  <c r="F1150" i="21"/>
  <c r="F1045" i="21"/>
  <c r="F1032" i="21"/>
  <c r="F534" i="21"/>
  <c r="F528" i="21"/>
  <c r="F346" i="21"/>
  <c r="F331" i="21"/>
  <c r="F281" i="21"/>
  <c r="F261" i="21"/>
  <c r="F215" i="21"/>
  <c r="F162" i="21"/>
  <c r="F142" i="21"/>
  <c r="F127" i="21"/>
  <c r="F1665" i="21"/>
  <c r="F1647" i="21"/>
  <c r="F1583" i="21"/>
  <c r="F1077" i="21"/>
  <c r="F1051" i="21"/>
  <c r="F1028" i="21"/>
  <c r="F674" i="21"/>
  <c r="F604" i="21"/>
  <c r="F573" i="21"/>
  <c r="F537" i="21"/>
  <c r="F453" i="21"/>
  <c r="F408" i="21"/>
  <c r="F341" i="21"/>
  <c r="F326" i="21"/>
  <c r="F241" i="21"/>
  <c r="F133" i="21"/>
  <c r="F79" i="21"/>
  <c r="F19" i="21"/>
  <c r="F838" i="21"/>
  <c r="F765" i="21"/>
  <c r="F1034" i="21"/>
  <c r="F1007" i="21"/>
  <c r="F627" i="21"/>
  <c r="F596" i="21"/>
  <c r="F559" i="21"/>
  <c r="F457" i="21"/>
  <c r="F343" i="21"/>
  <c r="F238" i="21"/>
  <c r="F210" i="21"/>
  <c r="F58" i="21"/>
  <c r="F41" i="21"/>
  <c r="F18" i="21"/>
  <c r="F947" i="21"/>
  <c r="F923" i="21"/>
  <c r="F806" i="21"/>
  <c r="F240" i="21"/>
  <c r="F181" i="21"/>
  <c r="F134" i="21"/>
  <c r="F84" i="21"/>
  <c r="F69" i="21"/>
  <c r="F1837" i="21"/>
  <c r="F1813" i="21"/>
  <c r="F1804" i="21"/>
  <c r="F1757" i="21"/>
  <c r="F1700" i="21"/>
  <c r="F1681" i="21"/>
  <c r="F1563" i="21"/>
  <c r="F1452" i="21"/>
  <c r="F1383" i="21"/>
  <c r="F1333" i="21"/>
  <c r="F1302" i="21"/>
  <c r="F1154" i="21"/>
  <c r="F1138" i="21"/>
  <c r="F980" i="21"/>
  <c r="F595" i="21"/>
  <c r="F563" i="21"/>
  <c r="F545" i="21"/>
  <c r="F514" i="21"/>
  <c r="F454" i="21"/>
  <c r="F407" i="21"/>
  <c r="F388" i="21"/>
  <c r="F379" i="21"/>
  <c r="F340" i="21"/>
  <c r="F237" i="21"/>
  <c r="F220" i="21"/>
  <c r="F200" i="21"/>
  <c r="F157" i="21"/>
  <c r="F135" i="21"/>
  <c r="F1881" i="21"/>
  <c r="F1825" i="21"/>
  <c r="F1708" i="21"/>
  <c r="F1678" i="21"/>
  <c r="F1667" i="21"/>
  <c r="F1606" i="21"/>
  <c r="F1593" i="21"/>
  <c r="F1533" i="21"/>
  <c r="F1455" i="21"/>
  <c r="F1429" i="21"/>
  <c r="F1396" i="21"/>
  <c r="F1348" i="21"/>
  <c r="F1309" i="21"/>
  <c r="F1156" i="21"/>
  <c r="F1110" i="21"/>
  <c r="F1065" i="21"/>
  <c r="F978" i="21"/>
  <c r="F574" i="21"/>
  <c r="F1793" i="21"/>
  <c r="F1782" i="21"/>
  <c r="F1767" i="21"/>
  <c r="F1661" i="21"/>
  <c r="F1621" i="21"/>
  <c r="F1630" i="21"/>
  <c r="F1565" i="21"/>
  <c r="F1545" i="21"/>
  <c r="F1489" i="21"/>
  <c r="F1409" i="21"/>
  <c r="F1326" i="21"/>
  <c r="F1307" i="21"/>
  <c r="F1247" i="21"/>
  <c r="F1097" i="21"/>
  <c r="F671" i="21"/>
  <c r="F635" i="21"/>
  <c r="F608" i="21"/>
  <c r="F580" i="21"/>
  <c r="F521" i="21"/>
  <c r="F491" i="21"/>
  <c r="F414" i="21"/>
  <c r="F367" i="21"/>
  <c r="F278" i="21"/>
  <c r="F255" i="21"/>
  <c r="F242" i="21"/>
  <c r="F156" i="21"/>
  <c r="F39" i="21"/>
  <c r="F957" i="21"/>
  <c r="F965" i="21"/>
  <c r="F943" i="21"/>
  <c r="F924" i="21"/>
  <c r="F772" i="21"/>
  <c r="F761" i="21"/>
  <c r="F1300" i="21"/>
  <c r="F1217" i="21"/>
  <c r="F1152" i="21"/>
  <c r="F1098" i="21"/>
  <c r="F1033" i="21"/>
  <c r="F1002" i="21"/>
  <c r="F634" i="21"/>
  <c r="F591" i="21"/>
  <c r="F532" i="21"/>
  <c r="F466" i="21"/>
  <c r="F335" i="21"/>
  <c r="F197" i="21"/>
  <c r="F60" i="21"/>
  <c r="F37" i="21"/>
  <c r="F14" i="21"/>
  <c r="F940" i="21"/>
  <c r="F801" i="21"/>
  <c r="F793" i="21"/>
  <c r="F719" i="21"/>
  <c r="F913" i="21"/>
  <c r="F888" i="21"/>
  <c r="F812" i="21"/>
  <c r="F692" i="21"/>
  <c r="F1273" i="21"/>
  <c r="F1210" i="21"/>
  <c r="F1179" i="21"/>
  <c r="F1148" i="21"/>
  <c r="F1104" i="21"/>
  <c r="F1095" i="21"/>
  <c r="F1006" i="21"/>
  <c r="F588" i="21"/>
  <c r="F578" i="21"/>
  <c r="F561" i="21"/>
  <c r="F519" i="21"/>
  <c r="F456" i="21"/>
  <c r="F403" i="21"/>
  <c r="F292" i="21"/>
  <c r="F236" i="21"/>
  <c r="F178" i="21"/>
  <c r="F175" i="21"/>
  <c r="F130" i="21"/>
  <c r="F40" i="21"/>
  <c r="F954" i="21"/>
  <c r="F823" i="21"/>
  <c r="F813" i="21"/>
  <c r="F1267" i="21"/>
  <c r="F1279" i="21"/>
  <c r="F1199" i="21"/>
  <c r="F1108" i="21"/>
  <c r="F1094" i="21"/>
  <c r="F658" i="21"/>
  <c r="F646" i="21"/>
  <c r="F615" i="21"/>
  <c r="F533" i="21"/>
  <c r="F515" i="21"/>
  <c r="F486" i="21"/>
  <c r="F404" i="21"/>
  <c r="F305" i="21"/>
  <c r="F234" i="21"/>
  <c r="F216" i="21"/>
  <c r="F180" i="21"/>
  <c r="F953" i="21"/>
  <c r="F941" i="21"/>
  <c r="F933" i="21"/>
  <c r="F826" i="21"/>
  <c r="F730" i="21"/>
  <c r="F698" i="21"/>
  <c r="F1878" i="21"/>
  <c r="F1125" i="21"/>
  <c r="F1044" i="21"/>
  <c r="F1037" i="21"/>
  <c r="F520" i="21"/>
  <c r="F430" i="21"/>
  <c r="F412" i="21"/>
  <c r="F397" i="21"/>
  <c r="F266" i="21"/>
  <c r="F244" i="21"/>
  <c r="F174" i="21"/>
  <c r="F144" i="21"/>
  <c r="F119" i="21"/>
  <c r="F51" i="21"/>
  <c r="F30" i="21"/>
  <c r="F847" i="21"/>
  <c r="F752" i="21"/>
  <c r="F837" i="21"/>
  <c r="F726" i="21"/>
  <c r="F835" i="21"/>
  <c r="F869" i="21"/>
  <c r="F848" i="21"/>
  <c r="F832" i="21"/>
  <c r="F816" i="21"/>
  <c r="F784" i="21"/>
  <c r="F754" i="21"/>
  <c r="F911" i="21"/>
  <c r="F876" i="21"/>
  <c r="F803" i="21"/>
  <c r="F739" i="21"/>
  <c r="F707" i="21"/>
  <c r="F885" i="21"/>
  <c r="F795" i="21"/>
  <c r="F708" i="21"/>
  <c r="F966" i="21"/>
  <c r="F804" i="21"/>
  <c r="F691" i="21"/>
  <c r="F909" i="21"/>
  <c r="F863" i="21"/>
  <c r="F914" i="21"/>
  <c r="F898" i="21"/>
  <c r="F871" i="21"/>
  <c r="F908" i="21"/>
  <c r="F877" i="21"/>
  <c r="F851" i="21"/>
  <c r="F790" i="21"/>
  <c r="F697" i="21"/>
  <c r="F694" i="21"/>
  <c r="F905" i="21"/>
  <c r="F880" i="21"/>
  <c r="F788" i="21"/>
  <c r="F693" i="21"/>
  <c r="F845" i="21"/>
  <c r="F799" i="21"/>
  <c r="F706" i="21"/>
  <c r="F741" i="21"/>
  <c r="F737" i="21"/>
  <c r="F701" i="21"/>
  <c r="F773" i="21"/>
  <c r="F1815" i="21"/>
  <c r="F1778" i="21"/>
  <c r="F1713" i="21"/>
  <c r="F1574" i="21"/>
  <c r="F1554" i="21"/>
  <c r="F1474" i="21"/>
  <c r="F1360" i="21"/>
  <c r="F1319" i="21"/>
  <c r="F1334" i="21"/>
  <c r="F1292" i="21"/>
  <c r="F1294" i="21"/>
  <c r="F1278" i="21"/>
  <c r="F1245" i="21"/>
  <c r="F1224" i="21"/>
  <c r="F1189" i="21"/>
  <c r="F1106" i="21"/>
  <c r="F1016" i="21"/>
  <c r="F969" i="21"/>
  <c r="F619" i="21"/>
  <c r="F435" i="21"/>
  <c r="F164" i="21"/>
  <c r="F116" i="21"/>
  <c r="F72" i="21"/>
  <c r="F12" i="21"/>
  <c r="F809" i="21"/>
  <c r="F762" i="21"/>
  <c r="F785" i="21"/>
  <c r="F789" i="21"/>
  <c r="F775" i="21"/>
  <c r="F764" i="21"/>
  <c r="F760" i="21"/>
  <c r="F729" i="21"/>
  <c r="F797" i="21"/>
  <c r="F747" i="21"/>
  <c r="F702" i="21"/>
  <c r="F756" i="21"/>
  <c r="F746" i="21"/>
  <c r="F725" i="21"/>
  <c r="F759" i="21"/>
  <c r="F734" i="21"/>
  <c r="F723" i="21"/>
  <c r="F1867" i="21"/>
  <c r="F1180" i="21"/>
  <c r="F513" i="21"/>
  <c r="F288" i="21"/>
  <c r="F87" i="21"/>
  <c r="F878" i="21"/>
  <c r="F1755" i="21"/>
  <c r="F1731" i="21"/>
  <c r="F1684" i="21"/>
  <c r="F1857" i="21"/>
  <c r="F1727" i="21"/>
  <c r="F1720" i="21"/>
  <c r="F1690" i="21"/>
  <c r="F1555" i="21"/>
  <c r="F1562" i="21"/>
  <c r="F1525" i="21"/>
  <c r="F1462" i="21"/>
  <c r="F1460" i="21"/>
  <c r="F1394" i="21"/>
  <c r="F1362" i="21"/>
  <c r="F1310" i="21"/>
  <c r="F1269" i="21"/>
  <c r="F1214" i="21"/>
  <c r="F1063" i="21"/>
  <c r="F992" i="21"/>
  <c r="F654" i="21"/>
  <c r="F587" i="21"/>
  <c r="F478" i="21"/>
  <c r="F441" i="21"/>
  <c r="F428" i="21"/>
  <c r="F413" i="21"/>
  <c r="F235" i="21"/>
  <c r="F190" i="21"/>
  <c r="F153" i="21"/>
  <c r="F807" i="21"/>
  <c r="F740" i="21"/>
  <c r="F709" i="21"/>
  <c r="F700" i="21"/>
  <c r="F1253" i="21"/>
  <c r="F767" i="21"/>
  <c r="F774" i="21"/>
  <c r="F720" i="21"/>
  <c r="F1475" i="21"/>
  <c r="F1548" i="21"/>
  <c r="F1358" i="21"/>
  <c r="F1327" i="21"/>
  <c r="F1272" i="21"/>
  <c r="F1239" i="21"/>
  <c r="F1157" i="21"/>
  <c r="F1091" i="21"/>
  <c r="F1048" i="21"/>
  <c r="F616" i="21"/>
  <c r="F575" i="21"/>
  <c r="F474" i="21"/>
  <c r="F418" i="21"/>
  <c r="F385" i="21"/>
  <c r="F211" i="21"/>
  <c r="F199" i="21"/>
  <c r="F146" i="21"/>
  <c r="F961" i="21"/>
  <c r="F918" i="21"/>
  <c r="F896" i="21"/>
  <c r="F1208" i="21"/>
  <c r="F971" i="21"/>
  <c r="F434" i="21"/>
  <c r="F163" i="21"/>
  <c r="F86" i="21"/>
  <c r="F1576" i="21"/>
  <c r="F1539" i="21"/>
  <c r="F1880" i="21"/>
  <c r="F1814" i="21"/>
  <c r="F1802" i="21"/>
  <c r="F1693" i="21"/>
  <c r="F1579" i="21"/>
  <c r="F1567" i="21"/>
  <c r="F1428" i="21"/>
  <c r="F1303" i="21"/>
  <c r="F1244" i="21"/>
  <c r="F1183" i="21"/>
  <c r="F1035" i="21"/>
  <c r="F990" i="21"/>
  <c r="F662" i="21"/>
  <c r="F652" i="21"/>
  <c r="F504" i="21"/>
  <c r="F417" i="21"/>
  <c r="F176" i="21"/>
  <c r="F169" i="21"/>
  <c r="F139" i="21"/>
  <c r="F129" i="21"/>
  <c r="F887" i="21"/>
  <c r="F721" i="21"/>
  <c r="F1711" i="21"/>
  <c r="F1655" i="21"/>
  <c r="F1541" i="21"/>
  <c r="F1438" i="21"/>
  <c r="F1311" i="21"/>
  <c r="F1866" i="21"/>
  <c r="F1885" i="21"/>
  <c r="F1760" i="21"/>
  <c r="F1750" i="21"/>
  <c r="F1605" i="21"/>
  <c r="F1577" i="21"/>
  <c r="F1530" i="21"/>
  <c r="F1509" i="21"/>
  <c r="F1479" i="21"/>
  <c r="F1337" i="21"/>
  <c r="F1211" i="21"/>
  <c r="F1207" i="21"/>
  <c r="F976" i="21"/>
  <c r="F264" i="21"/>
  <c r="F212" i="21"/>
  <c r="F147" i="21"/>
  <c r="F930" i="21"/>
  <c r="F902" i="21"/>
  <c r="F1766" i="21"/>
  <c r="F1262" i="21"/>
  <c r="F508" i="21"/>
  <c r="F213" i="21"/>
  <c r="F864" i="21"/>
  <c r="F1879" i="21"/>
  <c r="F1868" i="21"/>
  <c r="F1488" i="21"/>
  <c r="F1329" i="21"/>
  <c r="F1119" i="21"/>
  <c r="F1087" i="21"/>
  <c r="F1023" i="21"/>
  <c r="F223" i="21"/>
  <c r="F184" i="21"/>
  <c r="F154" i="21"/>
  <c r="F118" i="21"/>
  <c r="F89" i="21"/>
  <c r="F63" i="21"/>
  <c r="F28" i="21"/>
  <c r="F17" i="21"/>
  <c r="F1851" i="21"/>
  <c r="F1792" i="21"/>
  <c r="F1696" i="21"/>
  <c r="F1668" i="21"/>
  <c r="F1650" i="21"/>
  <c r="F1610" i="21"/>
  <c r="F1561" i="21"/>
  <c r="F1500" i="21"/>
  <c r="F1440" i="21"/>
  <c r="F1393" i="21"/>
  <c r="F1276" i="21"/>
  <c r="F1195" i="21"/>
  <c r="F1194" i="21"/>
  <c r="F1151" i="21"/>
  <c r="F1062" i="21"/>
  <c r="F659" i="21"/>
  <c r="F657" i="21"/>
  <c r="F637" i="21"/>
  <c r="F450" i="21"/>
  <c r="F396" i="21"/>
  <c r="F361" i="21"/>
  <c r="F277" i="21"/>
  <c r="F173" i="21"/>
  <c r="F117" i="21"/>
  <c r="F29" i="21"/>
  <c r="F959" i="21"/>
  <c r="F824" i="21"/>
  <c r="F770" i="21"/>
  <c r="F1685" i="21"/>
  <c r="F1441" i="21"/>
  <c r="F1270" i="21"/>
  <c r="F1232" i="21"/>
  <c r="F338" i="21"/>
  <c r="F193" i="21"/>
  <c r="F1803" i="21"/>
  <c r="F1790" i="21"/>
  <c r="F1706" i="21"/>
  <c r="F1688" i="21"/>
  <c r="F1635" i="21"/>
  <c r="F1623" i="21"/>
  <c r="F1609" i="21"/>
  <c r="F1580" i="21"/>
  <c r="F1528" i="21"/>
  <c r="F1516" i="21"/>
  <c r="F1448" i="21"/>
  <c r="F1164" i="21"/>
  <c r="F1136" i="21"/>
  <c r="F1111" i="21"/>
  <c r="F1056" i="21"/>
  <c r="F974" i="21"/>
  <c r="F629" i="21"/>
  <c r="F567" i="21"/>
  <c r="F481" i="21"/>
  <c r="F442" i="21"/>
  <c r="F411" i="21"/>
  <c r="F387" i="21"/>
  <c r="F365" i="21"/>
  <c r="F378" i="21"/>
  <c r="F321" i="21"/>
  <c r="F291" i="21"/>
  <c r="F182" i="21"/>
  <c r="F165" i="21"/>
  <c r="F138" i="21"/>
  <c r="F126" i="21"/>
  <c r="F97" i="21"/>
  <c r="F83" i="21"/>
  <c r="F967" i="21"/>
  <c r="F771" i="21"/>
  <c r="F689" i="21"/>
  <c r="R689" i="21"/>
  <c r="R952" i="21"/>
  <c r="R938" i="21"/>
  <c r="R948" i="21"/>
  <c r="R913" i="21"/>
  <c r="R909" i="21"/>
  <c r="R882" i="21"/>
  <c r="R888" i="21"/>
  <c r="R874" i="21"/>
  <c r="R863" i="21"/>
  <c r="R842" i="21"/>
  <c r="R821" i="21"/>
  <c r="R812" i="21"/>
  <c r="R800" i="21"/>
  <c r="R779" i="21"/>
  <c r="R771" i="21"/>
  <c r="R757" i="21"/>
  <c r="R732" i="21"/>
  <c r="R735" i="21"/>
  <c r="R718" i="21"/>
  <c r="R692" i="21"/>
  <c r="R968" i="21"/>
  <c r="R945" i="21"/>
  <c r="R934" i="21"/>
  <c r="R916" i="21"/>
  <c r="R907" i="21"/>
  <c r="R897" i="21"/>
  <c r="R878" i="21"/>
  <c r="R851" i="21"/>
  <c r="R860" i="21"/>
  <c r="R841" i="21"/>
  <c r="R822" i="21"/>
  <c r="R807" i="21"/>
  <c r="R790" i="21"/>
  <c r="R780" i="21"/>
  <c r="R774" i="21"/>
  <c r="R746" i="21"/>
  <c r="R731" i="21"/>
  <c r="R697" i="21"/>
  <c r="R720" i="21"/>
  <c r="R694" i="21"/>
  <c r="R763" i="21"/>
  <c r="R967" i="21"/>
  <c r="R946" i="21"/>
  <c r="R928" i="21"/>
  <c r="R927" i="21"/>
  <c r="R905" i="21"/>
  <c r="R895" i="21"/>
  <c r="R880" i="21"/>
  <c r="R852" i="21"/>
  <c r="R857" i="21"/>
  <c r="R847" i="21"/>
  <c r="R829" i="21"/>
  <c r="R809" i="21"/>
  <c r="R788" i="21"/>
  <c r="R781" i="21"/>
  <c r="R775" i="21"/>
  <c r="R752" i="21"/>
  <c r="R741" i="21"/>
  <c r="R710" i="21"/>
  <c r="R717" i="21"/>
  <c r="R693" i="21"/>
  <c r="R784" i="21"/>
  <c r="R958" i="21"/>
  <c r="R944" i="21"/>
  <c r="R929" i="21"/>
  <c r="R919" i="21"/>
  <c r="R901" i="21"/>
  <c r="R886" i="21"/>
  <c r="R868" i="21"/>
  <c r="R850" i="21"/>
  <c r="R858" i="21"/>
  <c r="R846" i="21"/>
  <c r="R820" i="21"/>
  <c r="R808" i="21"/>
  <c r="R787" i="21"/>
  <c r="R782" i="21"/>
  <c r="R768" i="21"/>
  <c r="R751" i="21"/>
  <c r="R738" i="21"/>
  <c r="R712" i="21"/>
  <c r="R721" i="21"/>
  <c r="R695" i="21"/>
  <c r="R961" i="21"/>
  <c r="R951" i="21"/>
  <c r="R932" i="21"/>
  <c r="R917" i="21"/>
  <c r="R899" i="21"/>
  <c r="R890" i="21"/>
  <c r="R865" i="21"/>
  <c r="R854" i="21"/>
  <c r="R837" i="21"/>
  <c r="R828" i="21"/>
  <c r="R819" i="21"/>
  <c r="R796" i="21"/>
  <c r="R789" i="21"/>
  <c r="R766" i="21"/>
  <c r="R758" i="21"/>
  <c r="R743" i="21"/>
  <c r="R726" i="21"/>
  <c r="R725" i="21"/>
  <c r="R701" i="21"/>
  <c r="R705" i="21"/>
  <c r="R703" i="21"/>
  <c r="R963" i="21"/>
  <c r="R950" i="21"/>
  <c r="R931" i="21"/>
  <c r="R921" i="21"/>
  <c r="R900" i="21"/>
  <c r="R893" i="21"/>
  <c r="R866" i="21"/>
  <c r="R856" i="21"/>
  <c r="R835" i="21"/>
  <c r="R833" i="21"/>
  <c r="R818" i="21"/>
  <c r="R797" i="21"/>
  <c r="R792" i="21"/>
  <c r="R767" i="21"/>
  <c r="R756" i="21"/>
  <c r="R744" i="21"/>
  <c r="R729" i="21"/>
  <c r="R723" i="21"/>
  <c r="R700" i="21"/>
  <c r="R704" i="21"/>
  <c r="R904" i="21"/>
  <c r="R728" i="21"/>
  <c r="R765" i="21"/>
  <c r="R956" i="21"/>
  <c r="R959" i="21"/>
  <c r="R947" i="21"/>
  <c r="R923" i="21"/>
  <c r="R925" i="21"/>
  <c r="R911" i="21"/>
  <c r="R887" i="21"/>
  <c r="R876" i="21"/>
  <c r="R853" i="21"/>
  <c r="R843" i="21"/>
  <c r="R831" i="21"/>
  <c r="R806" i="21"/>
  <c r="R803" i="21"/>
  <c r="R783" i="21"/>
  <c r="R764" i="21"/>
  <c r="R759" i="21"/>
  <c r="R753" i="21"/>
  <c r="R739" i="21"/>
  <c r="R714" i="21"/>
  <c r="R707" i="21"/>
  <c r="R699" i="21"/>
  <c r="R903" i="21"/>
  <c r="R825" i="21"/>
  <c r="R711" i="21"/>
  <c r="R964" i="21"/>
  <c r="R834" i="21"/>
  <c r="R749" i="21"/>
  <c r="R912" i="21"/>
  <c r="R869" i="21"/>
  <c r="R762" i="21"/>
  <c r="R957" i="21"/>
  <c r="R965" i="21"/>
  <c r="R943" i="21"/>
  <c r="R924" i="21"/>
  <c r="R910" i="21"/>
  <c r="R889" i="21"/>
  <c r="R885" i="21"/>
  <c r="R875" i="21"/>
  <c r="R861" i="21"/>
  <c r="R844" i="21"/>
  <c r="R830" i="21"/>
  <c r="R805" i="21"/>
  <c r="R795" i="21"/>
  <c r="R778" i="21"/>
  <c r="R772" i="21"/>
  <c r="R761" i="21"/>
  <c r="R745" i="21"/>
  <c r="R737" i="21"/>
  <c r="R715" i="21"/>
  <c r="R708" i="21"/>
  <c r="R918" i="21"/>
  <c r="R836" i="21"/>
  <c r="R696" i="21"/>
  <c r="R939" i="21"/>
  <c r="R827" i="21"/>
  <c r="R785" i="21"/>
  <c r="R942" i="21"/>
  <c r="R902" i="21"/>
  <c r="R838" i="21"/>
  <c r="R754" i="21"/>
  <c r="R955" i="21"/>
  <c r="R966" i="21"/>
  <c r="R940" i="21"/>
  <c r="R915" i="21"/>
  <c r="R906" i="21"/>
  <c r="R881" i="21"/>
  <c r="R891" i="21"/>
  <c r="R870" i="21"/>
  <c r="R864" i="21"/>
  <c r="R840" i="21"/>
  <c r="R824" i="21"/>
  <c r="R804" i="21"/>
  <c r="R801" i="21"/>
  <c r="R793" i="21"/>
  <c r="R770" i="21"/>
  <c r="R760" i="21"/>
  <c r="R734" i="21"/>
  <c r="R740" i="21"/>
  <c r="R719" i="21"/>
  <c r="R691" i="21"/>
  <c r="R930" i="21"/>
  <c r="R849" i="21"/>
  <c r="R786" i="21"/>
  <c r="R873" i="21"/>
  <c r="R755" i="21"/>
  <c r="R816" i="21"/>
  <c r="R724" i="21"/>
  <c r="R884" i="21"/>
  <c r="R791" i="21"/>
  <c r="R727" i="21"/>
  <c r="R920" i="21"/>
  <c r="R709" i="21"/>
  <c r="R926" i="21"/>
  <c r="R848" i="21"/>
  <c r="R690" i="21"/>
  <c r="R954" i="21"/>
  <c r="R937" i="21"/>
  <c r="R949" i="21"/>
  <c r="R914" i="21"/>
  <c r="R898" i="21"/>
  <c r="R883" i="21"/>
  <c r="R879" i="21"/>
  <c r="R871" i="21"/>
  <c r="R862" i="21"/>
  <c r="R845" i="21"/>
  <c r="R823" i="21"/>
  <c r="R813" i="21"/>
  <c r="R799" i="21"/>
  <c r="R777" i="21"/>
  <c r="R773" i="21"/>
  <c r="R750" i="21"/>
  <c r="R733" i="21"/>
  <c r="R736" i="21"/>
  <c r="R722" i="21"/>
  <c r="R688" i="21"/>
  <c r="R742" i="21"/>
  <c r="R953" i="21"/>
  <c r="R941" i="21"/>
  <c r="R933" i="21"/>
  <c r="R922" i="21"/>
  <c r="R908" i="21"/>
  <c r="R896" i="21"/>
  <c r="R877" i="21"/>
  <c r="R872" i="21"/>
  <c r="R859" i="21"/>
  <c r="R839" i="21"/>
  <c r="R826" i="21"/>
  <c r="R814" i="21"/>
  <c r="R798" i="21"/>
  <c r="R776" i="21"/>
  <c r="R769" i="21"/>
  <c r="R747" i="21"/>
  <c r="R730" i="21"/>
  <c r="R698" i="21"/>
  <c r="R713" i="21"/>
  <c r="R810" i="21"/>
  <c r="R716" i="21"/>
  <c r="R935" i="21"/>
  <c r="R817" i="21"/>
  <c r="R794" i="21"/>
  <c r="R960" i="21"/>
  <c r="R894" i="21"/>
  <c r="R832" i="21"/>
  <c r="R702" i="21"/>
  <c r="R936" i="21"/>
  <c r="R815" i="21"/>
  <c r="R748" i="21"/>
  <c r="R855" i="21"/>
  <c r="R706" i="21"/>
  <c r="R802" i="21"/>
  <c r="R962" i="21"/>
  <c r="R867" i="21"/>
  <c r="R892" i="21"/>
  <c r="R811" i="21"/>
  <c r="R1878" i="21"/>
  <c r="R1861" i="21"/>
  <c r="R1871" i="21"/>
  <c r="R1864" i="21"/>
  <c r="R1569" i="21"/>
  <c r="R1873" i="21"/>
  <c r="R1857" i="21"/>
  <c r="R1877" i="21"/>
  <c r="R1883" i="21"/>
  <c r="R1880" i="21"/>
  <c r="R1867" i="21"/>
  <c r="R1872" i="21"/>
  <c r="R1874" i="21"/>
  <c r="R1865" i="21"/>
  <c r="R1885" i="21"/>
  <c r="R1859" i="21"/>
  <c r="R1863" i="21"/>
  <c r="R1881" i="21"/>
  <c r="R1858" i="21"/>
  <c r="R1884" i="21"/>
  <c r="R1860" i="21"/>
  <c r="R1875" i="21"/>
  <c r="R1876" i="21"/>
  <c r="R1870" i="21"/>
  <c r="R1882" i="21"/>
  <c r="R1851" i="21"/>
  <c r="R1601" i="21"/>
  <c r="R1590" i="21"/>
  <c r="R1614" i="21"/>
  <c r="R1879" i="21"/>
  <c r="R1866" i="21"/>
  <c r="R1610" i="21"/>
  <c r="R1869" i="21"/>
  <c r="R1868" i="21"/>
  <c r="R1862" i="21"/>
  <c r="R1688" i="21"/>
  <c r="R1504" i="21"/>
  <c r="R1557" i="21"/>
  <c r="R1807" i="21"/>
  <c r="R1707" i="21"/>
  <c r="R1627" i="21"/>
  <c r="R1559" i="21"/>
  <c r="R1803" i="21"/>
  <c r="R1637" i="21"/>
  <c r="R1496" i="21"/>
  <c r="R1822" i="21"/>
  <c r="R1481" i="21"/>
  <c r="R1844" i="21"/>
  <c r="R1743" i="21"/>
  <c r="R1624" i="21"/>
  <c r="R1476" i="21"/>
  <c r="R1780" i="21"/>
  <c r="R1595" i="21"/>
  <c r="R1712" i="21"/>
  <c r="R1711" i="21"/>
  <c r="R1811" i="21"/>
  <c r="R1720" i="21"/>
  <c r="R1672" i="21"/>
  <c r="R1634" i="21"/>
  <c r="R1581" i="21"/>
  <c r="R1537" i="21"/>
  <c r="R1800" i="21"/>
  <c r="R1695" i="21"/>
  <c r="R1643" i="21"/>
  <c r="R1539" i="21"/>
  <c r="R1806" i="21"/>
  <c r="R1717" i="21"/>
  <c r="R1663" i="21"/>
  <c r="R1535" i="21"/>
  <c r="R1525" i="21"/>
  <c r="R1812" i="21"/>
  <c r="R1774" i="21"/>
  <c r="R1689" i="21"/>
  <c r="R1477" i="21"/>
  <c r="R1715" i="21"/>
  <c r="R1618" i="21"/>
  <c r="R1852" i="21"/>
  <c r="R1821" i="21"/>
  <c r="R1770" i="21"/>
  <c r="R1716" i="21"/>
  <c r="R1676" i="21"/>
  <c r="R1597" i="21"/>
  <c r="R1850" i="21"/>
  <c r="R1848" i="21"/>
  <c r="R1820" i="21"/>
  <c r="R1797" i="21"/>
  <c r="R1787" i="21"/>
  <c r="R1775" i="21"/>
  <c r="R1750" i="21"/>
  <c r="R1741" i="21"/>
  <c r="R1722" i="21"/>
  <c r="R1705" i="21"/>
  <c r="R1701" i="21"/>
  <c r="R1673" i="21"/>
  <c r="R1665" i="21"/>
  <c r="R1647" i="21"/>
  <c r="R1644" i="21"/>
  <c r="R1619" i="21"/>
  <c r="R1598" i="21"/>
  <c r="R1609" i="21"/>
  <c r="R1583" i="21"/>
  <c r="R1568" i="21"/>
  <c r="R1450" i="21"/>
  <c r="R1781" i="21"/>
  <c r="R1699" i="21"/>
  <c r="R1599" i="21"/>
  <c r="R1531" i="21"/>
  <c r="R1827" i="21"/>
  <c r="R1730" i="21"/>
  <c r="R1580" i="21"/>
  <c r="R1500" i="21"/>
  <c r="R1847" i="21"/>
  <c r="R1801" i="21"/>
  <c r="R1764" i="21"/>
  <c r="R1664" i="21"/>
  <c r="R1532" i="21"/>
  <c r="R1755" i="21"/>
  <c r="R1710" i="21"/>
  <c r="R1694" i="21"/>
  <c r="R1796" i="21"/>
  <c r="R1742" i="21"/>
  <c r="R1697" i="21"/>
  <c r="R1617" i="21"/>
  <c r="R1566" i="21"/>
  <c r="R1562" i="21"/>
  <c r="R1849" i="21"/>
  <c r="R1835" i="21"/>
  <c r="R1810" i="21"/>
  <c r="R1819" i="21"/>
  <c r="R1794" i="21"/>
  <c r="R1788" i="21"/>
  <c r="R1777" i="21"/>
  <c r="R1751" i="21"/>
  <c r="R1736" i="21"/>
  <c r="R1726" i="21"/>
  <c r="R1704" i="21"/>
  <c r="R1696" i="21"/>
  <c r="R1674" i="21"/>
  <c r="R1666" i="21"/>
  <c r="R1654" i="21"/>
  <c r="R1645" i="21"/>
  <c r="R1620" i="21"/>
  <c r="R1603" i="21"/>
  <c r="R1612" i="21"/>
  <c r="R1582" i="21"/>
  <c r="R1567" i="21"/>
  <c r="R1628" i="21"/>
  <c r="R1471" i="21"/>
  <c r="R1738" i="21"/>
  <c r="R1682" i="21"/>
  <c r="R1838" i="21"/>
  <c r="R1789" i="21"/>
  <c r="R1752" i="21"/>
  <c r="R1648" i="21"/>
  <c r="R1465" i="21"/>
  <c r="R1841" i="21"/>
  <c r="R1826" i="21"/>
  <c r="R1815" i="21"/>
  <c r="R1818" i="21"/>
  <c r="R1795" i="21"/>
  <c r="R1791" i="21"/>
  <c r="R1768" i="21"/>
  <c r="R1754" i="21"/>
  <c r="R1740" i="21"/>
  <c r="R1725" i="21"/>
  <c r="R1709" i="21"/>
  <c r="R1687" i="21"/>
  <c r="R1671" i="21"/>
  <c r="R1660" i="21"/>
  <c r="R1652" i="21"/>
  <c r="R1635" i="21"/>
  <c r="R1616" i="21"/>
  <c r="R1602" i="21"/>
  <c r="R1611" i="21"/>
  <c r="R1584" i="21"/>
  <c r="R1564" i="21"/>
  <c r="R1526" i="21"/>
  <c r="R1830" i="21"/>
  <c r="R1732" i="21"/>
  <c r="R1575" i="21"/>
  <c r="R1488" i="21"/>
  <c r="R1698" i="21"/>
  <c r="R1631" i="21"/>
  <c r="R1447" i="21"/>
  <c r="R1855" i="21"/>
  <c r="R1792" i="21"/>
  <c r="R1737" i="21"/>
  <c r="R1578" i="21"/>
  <c r="R1506" i="21"/>
  <c r="R1834" i="21"/>
  <c r="R1646" i="21"/>
  <c r="R1840" i="21"/>
  <c r="R1833" i="21"/>
  <c r="R1817" i="21"/>
  <c r="R1823" i="21"/>
  <c r="R1786" i="21"/>
  <c r="R1759" i="21"/>
  <c r="R1766" i="21"/>
  <c r="R1749" i="21"/>
  <c r="R1739" i="21"/>
  <c r="R1724" i="21"/>
  <c r="R1714" i="21"/>
  <c r="R1690" i="21"/>
  <c r="R1677" i="21"/>
  <c r="R1658" i="21"/>
  <c r="R1655" i="21"/>
  <c r="R1636" i="21"/>
  <c r="R1625" i="21"/>
  <c r="R1604" i="21"/>
  <c r="R1613" i="21"/>
  <c r="R1587" i="21"/>
  <c r="R1572" i="21"/>
  <c r="R1675" i="21"/>
  <c r="R1452" i="21"/>
  <c r="R1798" i="21"/>
  <c r="R1574" i="21"/>
  <c r="R1839" i="21"/>
  <c r="R1831" i="21"/>
  <c r="R1816" i="21"/>
  <c r="R1799" i="21"/>
  <c r="R1784" i="21"/>
  <c r="R1760" i="21"/>
  <c r="R1763" i="21"/>
  <c r="R1746" i="21"/>
  <c r="R1728" i="21"/>
  <c r="R1723" i="21"/>
  <c r="R1702" i="21"/>
  <c r="R1686" i="21"/>
  <c r="R1679" i="21"/>
  <c r="R1659" i="21"/>
  <c r="R1656" i="21"/>
  <c r="R1641" i="21"/>
  <c r="R1626" i="21"/>
  <c r="R1605" i="21"/>
  <c r="R1589" i="21"/>
  <c r="R1588" i="21"/>
  <c r="R1573" i="21"/>
  <c r="R1499" i="21"/>
  <c r="R1773" i="21"/>
  <c r="R1662" i="21"/>
  <c r="R1524" i="21"/>
  <c r="R1854" i="21"/>
  <c r="R1729" i="21"/>
  <c r="R1633" i="21"/>
  <c r="R1642" i="21"/>
  <c r="R1836" i="21"/>
  <c r="R1585" i="21"/>
  <c r="R1837" i="21"/>
  <c r="R1832" i="21"/>
  <c r="R1814" i="21"/>
  <c r="R1805" i="21"/>
  <c r="R1783" i="21"/>
  <c r="R1758" i="21"/>
  <c r="R1762" i="21"/>
  <c r="R1747" i="21"/>
  <c r="R1727" i="21"/>
  <c r="R1721" i="21"/>
  <c r="R1703" i="21"/>
  <c r="R1685" i="21"/>
  <c r="R1680" i="21"/>
  <c r="R1668" i="21"/>
  <c r="R1651" i="21"/>
  <c r="R1639" i="21"/>
  <c r="R1622" i="21"/>
  <c r="R1596" i="21"/>
  <c r="R1591" i="21"/>
  <c r="R1586" i="21"/>
  <c r="R1570" i="21"/>
  <c r="R1523" i="21"/>
  <c r="R1856" i="21"/>
  <c r="R1761" i="21"/>
  <c r="R1683" i="21"/>
  <c r="R1448" i="21"/>
  <c r="R1846" i="21"/>
  <c r="R1772" i="21"/>
  <c r="R1684" i="21"/>
  <c r="R1608" i="21"/>
  <c r="R1514" i="21"/>
  <c r="R1771" i="21"/>
  <c r="R1649" i="21"/>
  <c r="R1843" i="21"/>
  <c r="R1825" i="21"/>
  <c r="R1813" i="21"/>
  <c r="R1804" i="21"/>
  <c r="R1785" i="21"/>
  <c r="R1757" i="21"/>
  <c r="R1765" i="21"/>
  <c r="R1748" i="21"/>
  <c r="R1734" i="21"/>
  <c r="R1706" i="21"/>
  <c r="R1700" i="21"/>
  <c r="R1691" i="21"/>
  <c r="R1681" i="21"/>
  <c r="R1669" i="21"/>
  <c r="R1653" i="21"/>
  <c r="R1640" i="21"/>
  <c r="R1607" i="21"/>
  <c r="R1592" i="21"/>
  <c r="R1576" i="21"/>
  <c r="R1571" i="21"/>
  <c r="R1632" i="21"/>
  <c r="R1563" i="21"/>
  <c r="R1790" i="21"/>
  <c r="R1623" i="21"/>
  <c r="R1842" i="21"/>
  <c r="R1829" i="21"/>
  <c r="R1809" i="21"/>
  <c r="R1802" i="21"/>
  <c r="R1779" i="21"/>
  <c r="R1756" i="21"/>
  <c r="R1776" i="21"/>
  <c r="R1753" i="21"/>
  <c r="R1733" i="21"/>
  <c r="R1708" i="21"/>
  <c r="R1719" i="21"/>
  <c r="R1693" i="21"/>
  <c r="R1678" i="21"/>
  <c r="R1667" i="21"/>
  <c r="R1650" i="21"/>
  <c r="R1638" i="21"/>
  <c r="R1629" i="21"/>
  <c r="R1606" i="21"/>
  <c r="R1593" i="21"/>
  <c r="R1579" i="21"/>
  <c r="R1472" i="21"/>
  <c r="R1474" i="21"/>
  <c r="R1778" i="21"/>
  <c r="R1561" i="21"/>
  <c r="R1475" i="21"/>
  <c r="R1824" i="21"/>
  <c r="R1744" i="21"/>
  <c r="R1853" i="21"/>
  <c r="R1745" i="21"/>
  <c r="R1451" i="21"/>
  <c r="R1845" i="21"/>
  <c r="R1828" i="21"/>
  <c r="R1808" i="21"/>
  <c r="R1793" i="21"/>
  <c r="R1782" i="21"/>
  <c r="R1769" i="21"/>
  <c r="R1767" i="21"/>
  <c r="R1735" i="21"/>
  <c r="R1731" i="21"/>
  <c r="R1713" i="21"/>
  <c r="R1718" i="21"/>
  <c r="R1692" i="21"/>
  <c r="R1670" i="21"/>
  <c r="R1661" i="21"/>
  <c r="R1657" i="21"/>
  <c r="R1621" i="21"/>
  <c r="R1630" i="21"/>
  <c r="R1600" i="21"/>
  <c r="R1594" i="21"/>
  <c r="R1577" i="21"/>
  <c r="R1565" i="21"/>
  <c r="R1553" i="21"/>
  <c r="R1544" i="21"/>
  <c r="R1550" i="21"/>
  <c r="R1508" i="21"/>
  <c r="R1521" i="21"/>
  <c r="R1492" i="21"/>
  <c r="R1486" i="21"/>
  <c r="R1466" i="21"/>
  <c r="R1453" i="21"/>
  <c r="R1505" i="21"/>
  <c r="R1552" i="21"/>
  <c r="R1547" i="21"/>
  <c r="R1534" i="21"/>
  <c r="R1512" i="21"/>
  <c r="R1509" i="21"/>
  <c r="R1487" i="21"/>
  <c r="R1480" i="21"/>
  <c r="R1463" i="21"/>
  <c r="R1457" i="21"/>
  <c r="R1495" i="21"/>
  <c r="R1551" i="21"/>
  <c r="R1543" i="21"/>
  <c r="R1541" i="21"/>
  <c r="R1518" i="21"/>
  <c r="R1520" i="21"/>
  <c r="R1497" i="21"/>
  <c r="R1484" i="21"/>
  <c r="R1462" i="21"/>
  <c r="R1454" i="21"/>
  <c r="R1455" i="21"/>
  <c r="R1489" i="21"/>
  <c r="R1560" i="21"/>
  <c r="R1546" i="21"/>
  <c r="R1548" i="21"/>
  <c r="R1511" i="21"/>
  <c r="R1516" i="21"/>
  <c r="R1493" i="21"/>
  <c r="R1483" i="21"/>
  <c r="R1467" i="21"/>
  <c r="R1456" i="21"/>
  <c r="R1513" i="21"/>
  <c r="R1469" i="21"/>
  <c r="R1555" i="21"/>
  <c r="R1540" i="21"/>
  <c r="R1529" i="21"/>
  <c r="R1515" i="21"/>
  <c r="R1503" i="21"/>
  <c r="R1498" i="21"/>
  <c r="R1482" i="21"/>
  <c r="R1461" i="21"/>
  <c r="R1460" i="21"/>
  <c r="R1458" i="21"/>
  <c r="R1554" i="21"/>
  <c r="R1536" i="21"/>
  <c r="R1530" i="21"/>
  <c r="R1507" i="21"/>
  <c r="R1491" i="21"/>
  <c r="R1502" i="21"/>
  <c r="R1479" i="21"/>
  <c r="R1468" i="21"/>
  <c r="R1449" i="21"/>
  <c r="R1464" i="21"/>
  <c r="R1519" i="21"/>
  <c r="R1556" i="21"/>
  <c r="R1542" i="21"/>
  <c r="R1527" i="21"/>
  <c r="R1517" i="21"/>
  <c r="R1490" i="21"/>
  <c r="R1501" i="21"/>
  <c r="R1485" i="21"/>
  <c r="R1459" i="21"/>
  <c r="R1533" i="21"/>
  <c r="R1545" i="21"/>
  <c r="R1558" i="21"/>
  <c r="R1538" i="21"/>
  <c r="R1528" i="21"/>
  <c r="R1510" i="21"/>
  <c r="R1494" i="21"/>
  <c r="R1478" i="21"/>
  <c r="R1473" i="21"/>
  <c r="R1549" i="21"/>
  <c r="R1470" i="21"/>
  <c r="R1522" i="21"/>
  <c r="R1005" i="21"/>
  <c r="R1422" i="21"/>
  <c r="R1442" i="21"/>
  <c r="R1395" i="21"/>
  <c r="R526" i="21"/>
  <c r="R1371" i="21"/>
  <c r="R1354" i="21"/>
  <c r="R989" i="21"/>
  <c r="R1237" i="21"/>
  <c r="R1001" i="21"/>
  <c r="R1006" i="21"/>
  <c r="R1421" i="21"/>
  <c r="R1433" i="21"/>
  <c r="R1234" i="21"/>
  <c r="R1440" i="21"/>
  <c r="R1412" i="21"/>
  <c r="R1439" i="21"/>
  <c r="R1202" i="21"/>
  <c r="R1365" i="21"/>
  <c r="R1392" i="21"/>
  <c r="R610" i="21"/>
  <c r="R1173" i="21"/>
  <c r="R1121" i="21"/>
  <c r="R1431" i="21"/>
  <c r="R1413" i="21"/>
  <c r="R1386" i="21"/>
  <c r="R1317" i="21"/>
  <c r="R1284" i="21"/>
  <c r="R1271" i="21"/>
  <c r="R1226" i="21"/>
  <c r="R1198" i="21"/>
  <c r="R1119" i="21"/>
  <c r="R1074" i="21"/>
  <c r="R1071" i="21"/>
  <c r="R1054" i="21"/>
  <c r="R1043" i="21"/>
  <c r="R1012" i="21"/>
  <c r="R568" i="21"/>
  <c r="R1325" i="21"/>
  <c r="R1286" i="21"/>
  <c r="R1430" i="21"/>
  <c r="R1419" i="21"/>
  <c r="R1385" i="21"/>
  <c r="R1378" i="21"/>
  <c r="R1329" i="21"/>
  <c r="R1126" i="21"/>
  <c r="R1311" i="21"/>
  <c r="R554" i="21"/>
  <c r="R1401" i="21"/>
  <c r="R1298" i="21"/>
  <c r="R394" i="21"/>
  <c r="R1309" i="21"/>
  <c r="R1393" i="21"/>
  <c r="R1349" i="21"/>
  <c r="R1276" i="21"/>
  <c r="R1444" i="21"/>
  <c r="R1293" i="21"/>
  <c r="R1416" i="21"/>
  <c r="R1328" i="21"/>
  <c r="R1268" i="21"/>
  <c r="R1436" i="21"/>
  <c r="R1408" i="21"/>
  <c r="R1375" i="21"/>
  <c r="R1348" i="21"/>
  <c r="R1343" i="21"/>
  <c r="R1336" i="21"/>
  <c r="R1301" i="21"/>
  <c r="R1275" i="21"/>
  <c r="R1425" i="21"/>
  <c r="R1434" i="21"/>
  <c r="R1423" i="21"/>
  <c r="R1409" i="21"/>
  <c r="R1403" i="21"/>
  <c r="R1367" i="21"/>
  <c r="R1342" i="21"/>
  <c r="R1289" i="21"/>
  <c r="R1278" i="21"/>
  <c r="R1247" i="21"/>
  <c r="R1240" i="21"/>
  <c r="R1192" i="21"/>
  <c r="R1165" i="21"/>
  <c r="R1127" i="21"/>
  <c r="R1097" i="21"/>
  <c r="R1085" i="21"/>
  <c r="R1050" i="21"/>
  <c r="R1009" i="21"/>
  <c r="R670" i="21"/>
  <c r="R1196" i="21"/>
  <c r="R1443" i="21"/>
  <c r="R1424" i="21"/>
  <c r="R1410" i="21"/>
  <c r="R1389" i="21"/>
  <c r="R1388" i="21"/>
  <c r="R1339" i="21"/>
  <c r="R1262" i="21"/>
  <c r="R1227" i="21"/>
  <c r="R1244" i="21"/>
  <c r="R1217" i="21"/>
  <c r="R1147" i="21"/>
  <c r="R1152" i="21"/>
  <c r="R1118" i="21"/>
  <c r="R1002" i="21"/>
  <c r="R1445" i="21"/>
  <c r="R1312" i="21"/>
  <c r="R142" i="21"/>
  <c r="R1272" i="21"/>
  <c r="R1194" i="21"/>
  <c r="R1080" i="21"/>
  <c r="R1084" i="21"/>
  <c r="R112" i="21"/>
  <c r="R1398" i="21"/>
  <c r="R1171" i="21"/>
  <c r="R1370" i="21"/>
  <c r="R1376" i="21"/>
  <c r="R491" i="21"/>
  <c r="R1405" i="21"/>
  <c r="R1355" i="21"/>
  <c r="R1326" i="21"/>
  <c r="R1291" i="21"/>
  <c r="R1273" i="21"/>
  <c r="R1229" i="21"/>
  <c r="R1175" i="21"/>
  <c r="R1120" i="21"/>
  <c r="R1049" i="21"/>
  <c r="R982" i="21"/>
  <c r="R399" i="21"/>
  <c r="R1356" i="21"/>
  <c r="R1324" i="21"/>
  <c r="R1296" i="21"/>
  <c r="R1283" i="21"/>
  <c r="R1228" i="21"/>
  <c r="R1170" i="21"/>
  <c r="R1115" i="21"/>
  <c r="R1047" i="21"/>
  <c r="R973" i="21"/>
  <c r="R405" i="21"/>
  <c r="R1369" i="21"/>
  <c r="R1362" i="21"/>
  <c r="R1322" i="21"/>
  <c r="R1290" i="21"/>
  <c r="R1257" i="21"/>
  <c r="R1210" i="21"/>
  <c r="R1166" i="21"/>
  <c r="R1092" i="21"/>
  <c r="R1033" i="21"/>
  <c r="R306" i="21"/>
  <c r="R1429" i="21"/>
  <c r="R1400" i="21"/>
  <c r="R1363" i="21"/>
  <c r="R1350" i="21"/>
  <c r="R1334" i="21"/>
  <c r="R1295" i="21"/>
  <c r="R1253" i="21"/>
  <c r="R1215" i="21"/>
  <c r="R1157" i="21"/>
  <c r="R1093" i="21"/>
  <c r="R1030" i="21"/>
  <c r="R246" i="21"/>
  <c r="R1346" i="21"/>
  <c r="R1327" i="21"/>
  <c r="R1305" i="21"/>
  <c r="R1251" i="21"/>
  <c r="R1201" i="21"/>
  <c r="R1141" i="21"/>
  <c r="R1096" i="21"/>
  <c r="R1040" i="21"/>
  <c r="R244" i="21"/>
  <c r="R1396" i="21"/>
  <c r="R1382" i="21"/>
  <c r="R1357" i="21"/>
  <c r="R1323" i="21"/>
  <c r="R1285" i="21"/>
  <c r="R1258" i="21"/>
  <c r="R1203" i="21"/>
  <c r="R1149" i="21"/>
  <c r="R1095" i="21"/>
  <c r="R1019" i="21"/>
  <c r="R684" i="21"/>
  <c r="R221" i="21"/>
  <c r="R682" i="21"/>
  <c r="R1048" i="21"/>
  <c r="R1010" i="21"/>
  <c r="R676" i="21"/>
  <c r="R538" i="21"/>
  <c r="R398" i="21"/>
  <c r="R219" i="21"/>
  <c r="R651" i="21"/>
  <c r="R528" i="21"/>
  <c r="R361" i="21"/>
  <c r="R203" i="21"/>
  <c r="R1160" i="21"/>
  <c r="R1123" i="21"/>
  <c r="R1082" i="21"/>
  <c r="R1036" i="21"/>
  <c r="R1000" i="21"/>
  <c r="R640" i="21"/>
  <c r="R522" i="21"/>
  <c r="R363" i="21"/>
  <c r="R163" i="21"/>
  <c r="R999" i="21"/>
  <c r="R641" i="21"/>
  <c r="R508" i="21"/>
  <c r="R346" i="21"/>
  <c r="R160" i="21"/>
  <c r="R652" i="21"/>
  <c r="R504" i="21"/>
  <c r="R347" i="21"/>
  <c r="R12" i="21"/>
  <c r="R23" i="21"/>
  <c r="R43" i="21"/>
  <c r="R53" i="21"/>
  <c r="R72" i="21"/>
  <c r="R88" i="21"/>
  <c r="R92" i="21"/>
  <c r="R106" i="21"/>
  <c r="R128" i="21"/>
  <c r="R146" i="21"/>
  <c r="R154" i="21"/>
  <c r="R165" i="21"/>
  <c r="R180" i="21"/>
  <c r="R196" i="21"/>
  <c r="R212" i="21"/>
  <c r="R216" i="21"/>
  <c r="R234" i="21"/>
  <c r="R249" i="21"/>
  <c r="R264" i="21"/>
  <c r="R280" i="21"/>
  <c r="R286" i="21"/>
  <c r="R305" i="21"/>
  <c r="R323" i="21"/>
  <c r="R337" i="21"/>
  <c r="R349" i="21"/>
  <c r="R362" i="21"/>
  <c r="R373" i="21"/>
  <c r="R382" i="21"/>
  <c r="R404" i="21"/>
  <c r="R418" i="21"/>
  <c r="R423" i="21"/>
  <c r="R433" i="21"/>
  <c r="R455" i="21"/>
  <c r="R474" i="21"/>
  <c r="R486" i="21"/>
  <c r="R499" i="21"/>
  <c r="R515" i="21"/>
  <c r="R531" i="21"/>
  <c r="R533" i="21"/>
  <c r="R560" i="21"/>
  <c r="R576" i="21"/>
  <c r="R585" i="21"/>
  <c r="R584" i="21"/>
  <c r="R613" i="21"/>
  <c r="R615" i="21"/>
  <c r="R646" i="21"/>
  <c r="R661" i="21"/>
  <c r="R658" i="21"/>
  <c r="R680" i="21"/>
  <c r="R11" i="21"/>
  <c r="R20" i="21"/>
  <c r="R40" i="21"/>
  <c r="R54" i="21"/>
  <c r="R73" i="21"/>
  <c r="R86" i="21"/>
  <c r="R91" i="21"/>
  <c r="R107" i="21"/>
  <c r="R130" i="21"/>
  <c r="R137" i="21"/>
  <c r="R143" i="21"/>
  <c r="R175" i="21"/>
  <c r="R178" i="21"/>
  <c r="R193" i="21"/>
  <c r="R217" i="21"/>
  <c r="R214" i="21"/>
  <c r="R236" i="21"/>
  <c r="R248" i="21"/>
  <c r="R267" i="21"/>
  <c r="R284" i="21"/>
  <c r="R292" i="21"/>
  <c r="R307" i="21"/>
  <c r="R322" i="21"/>
  <c r="R336" i="21"/>
  <c r="R344" i="21"/>
  <c r="R359" i="21"/>
  <c r="R368" i="21"/>
  <c r="R383" i="21"/>
  <c r="R403" i="21"/>
  <c r="R425" i="21"/>
  <c r="R420" i="21"/>
  <c r="R450" i="21"/>
  <c r="R456" i="21"/>
  <c r="R475" i="21"/>
  <c r="R483" i="21"/>
  <c r="R510" i="21"/>
  <c r="R519" i="21"/>
  <c r="R525" i="21"/>
  <c r="R543" i="21"/>
  <c r="R561" i="21"/>
  <c r="R578" i="21"/>
  <c r="R582" i="21"/>
  <c r="R588" i="21"/>
  <c r="R612" i="21"/>
  <c r="R614" i="21"/>
  <c r="R644" i="21"/>
  <c r="R662" i="21"/>
  <c r="R659" i="21"/>
  <c r="R683" i="21"/>
  <c r="R13" i="21"/>
  <c r="R21" i="21"/>
  <c r="R42" i="21"/>
  <c r="R55" i="21"/>
  <c r="R75" i="21"/>
  <c r="R80" i="21"/>
  <c r="R94" i="21"/>
  <c r="R110" i="21"/>
  <c r="R126" i="21"/>
  <c r="R152" i="21"/>
  <c r="R141" i="21"/>
  <c r="R170" i="21"/>
  <c r="R182" i="21"/>
  <c r="R194" i="21"/>
  <c r="R211" i="21"/>
  <c r="R205" i="21"/>
  <c r="R243" i="21"/>
  <c r="R251" i="21"/>
  <c r="R271" i="21"/>
  <c r="R283" i="21"/>
  <c r="R291" i="21"/>
  <c r="R302" i="21"/>
  <c r="R315" i="21"/>
  <c r="R333" i="21"/>
  <c r="R351" i="21"/>
  <c r="R356" i="21"/>
  <c r="R370" i="21"/>
  <c r="R381" i="21"/>
  <c r="R402" i="21"/>
  <c r="R427" i="21"/>
  <c r="R421" i="21"/>
  <c r="R449" i="21"/>
  <c r="R465" i="21"/>
  <c r="R472" i="21"/>
  <c r="R490" i="21"/>
  <c r="R502" i="21"/>
  <c r="R517" i="21"/>
  <c r="R524" i="21"/>
  <c r="R544" i="21"/>
  <c r="R565" i="21"/>
  <c r="R577" i="21"/>
  <c r="R589" i="21"/>
  <c r="R581" i="21"/>
  <c r="R611" i="21"/>
  <c r="R633" i="21"/>
  <c r="R642" i="21"/>
  <c r="R660" i="21"/>
  <c r="R669" i="21"/>
  <c r="R685" i="21"/>
  <c r="R14" i="21"/>
  <c r="R37" i="21"/>
  <c r="R44" i="21"/>
  <c r="R60" i="21"/>
  <c r="R76" i="21"/>
  <c r="R81" i="21"/>
  <c r="R95" i="21"/>
  <c r="R109" i="21"/>
  <c r="R125" i="21"/>
  <c r="R153" i="21"/>
  <c r="R151" i="21"/>
  <c r="R169" i="21"/>
  <c r="R177" i="21"/>
  <c r="R197" i="21"/>
  <c r="R213" i="21"/>
  <c r="R206" i="21"/>
  <c r="R239" i="21"/>
  <c r="R250" i="21"/>
  <c r="R262" i="21"/>
  <c r="R285" i="21"/>
  <c r="R277" i="21"/>
  <c r="R304" i="21"/>
  <c r="R316" i="21"/>
  <c r="R335" i="21"/>
  <c r="R350" i="21"/>
  <c r="R364" i="21"/>
  <c r="R366" i="21"/>
  <c r="R380" i="21"/>
  <c r="R401" i="21"/>
  <c r="R413" i="21"/>
  <c r="R446" i="21"/>
  <c r="R436" i="21"/>
  <c r="R466" i="21"/>
  <c r="R478" i="21"/>
  <c r="R492" i="21"/>
  <c r="R506" i="21"/>
  <c r="R518" i="21"/>
  <c r="R523" i="21"/>
  <c r="R532" i="21"/>
  <c r="R564" i="21"/>
  <c r="R579" i="21"/>
  <c r="R591" i="21"/>
  <c r="R603" i="21"/>
  <c r="R621" i="21"/>
  <c r="R634" i="21"/>
  <c r="R643" i="21"/>
  <c r="R663" i="21"/>
  <c r="R673" i="21"/>
  <c r="R687" i="21"/>
  <c r="R17" i="21"/>
  <c r="R38" i="21"/>
  <c r="R39" i="21"/>
  <c r="R57" i="21"/>
  <c r="R74" i="21"/>
  <c r="R83" i="21"/>
  <c r="R103" i="21"/>
  <c r="R105" i="21"/>
  <c r="R122" i="21"/>
  <c r="R138" i="21"/>
  <c r="R156" i="21"/>
  <c r="R167" i="21"/>
  <c r="R184" i="21"/>
  <c r="R192" i="21"/>
  <c r="R218" i="21"/>
  <c r="R207" i="21"/>
  <c r="R242" i="21"/>
  <c r="R255" i="21"/>
  <c r="R263" i="21"/>
  <c r="R282" i="21"/>
  <c r="R278" i="21"/>
  <c r="R314" i="21"/>
  <c r="R317" i="21"/>
  <c r="R334" i="21"/>
  <c r="R354" i="21"/>
  <c r="R367" i="21"/>
  <c r="R385" i="21"/>
  <c r="R400" i="21"/>
  <c r="R414" i="21"/>
  <c r="R447" i="21"/>
  <c r="R437" i="21"/>
  <c r="R458" i="21"/>
  <c r="R18" i="21"/>
  <c r="R29" i="21"/>
  <c r="R41" i="21"/>
  <c r="R58" i="21"/>
  <c r="R77" i="21"/>
  <c r="R82" i="21"/>
  <c r="R99" i="21"/>
  <c r="R113" i="21"/>
  <c r="R123" i="21"/>
  <c r="R148" i="21"/>
  <c r="R155" i="21"/>
  <c r="R166" i="21"/>
  <c r="R179" i="21"/>
  <c r="R195" i="21"/>
  <c r="R210" i="21"/>
  <c r="R230" i="21"/>
  <c r="R238" i="21"/>
  <c r="R257" i="21"/>
  <c r="R260" i="21"/>
  <c r="R294" i="21"/>
  <c r="R299" i="21"/>
  <c r="R313" i="21"/>
  <c r="R319" i="21"/>
  <c r="R338" i="21"/>
  <c r="R343" i="21"/>
  <c r="R352" i="21"/>
  <c r="R369" i="21"/>
  <c r="R384" i="21"/>
  <c r="R410" i="21"/>
  <c r="R422" i="21"/>
  <c r="R441" i="21"/>
  <c r="R434" i="21"/>
  <c r="R457" i="21"/>
  <c r="R469" i="21"/>
  <c r="R482" i="21"/>
  <c r="R497" i="21"/>
  <c r="R516" i="21"/>
  <c r="R541" i="21"/>
  <c r="R549" i="21"/>
  <c r="R559" i="21"/>
  <c r="R574" i="21"/>
  <c r="R596" i="21"/>
  <c r="R605" i="21"/>
  <c r="R617" i="21"/>
  <c r="R627" i="21"/>
  <c r="R639" i="21"/>
  <c r="R668" i="21"/>
  <c r="R672" i="21"/>
  <c r="R679" i="21"/>
  <c r="R15" i="21"/>
  <c r="R28" i="21"/>
  <c r="R50" i="21"/>
  <c r="R61" i="21"/>
  <c r="R68" i="21"/>
  <c r="R85" i="21"/>
  <c r="R101" i="21"/>
  <c r="R116" i="21"/>
  <c r="R135" i="21"/>
  <c r="R147" i="21"/>
  <c r="R157" i="21"/>
  <c r="R171" i="21"/>
  <c r="R183" i="21"/>
  <c r="R200" i="21"/>
  <c r="R220" i="21"/>
  <c r="R231" i="21"/>
  <c r="R237" i="21"/>
  <c r="R254" i="21"/>
  <c r="R265" i="21"/>
  <c r="R287" i="21"/>
  <c r="R297" i="21"/>
  <c r="R312" i="21"/>
  <c r="R318" i="21"/>
  <c r="R340" i="21"/>
  <c r="R345" i="21"/>
  <c r="R379" i="21"/>
  <c r="R365" i="21"/>
  <c r="R388" i="21"/>
  <c r="R407" i="21"/>
  <c r="R415" i="21"/>
  <c r="R442" i="21"/>
  <c r="R435" i="21"/>
  <c r="R454" i="21"/>
  <c r="R468" i="21"/>
  <c r="R481" i="21"/>
  <c r="R509" i="21"/>
  <c r="R514" i="21"/>
  <c r="R542" i="21"/>
  <c r="R545" i="21"/>
  <c r="R563" i="21"/>
  <c r="R575" i="21"/>
  <c r="R595" i="21"/>
  <c r="R606" i="21"/>
  <c r="R619" i="21"/>
  <c r="R16" i="21"/>
  <c r="R33" i="21"/>
  <c r="R45" i="21"/>
  <c r="R59" i="21"/>
  <c r="R69" i="21"/>
  <c r="R84" i="21"/>
  <c r="R102" i="21"/>
  <c r="R108" i="21"/>
  <c r="R134" i="21"/>
  <c r="R139" i="21"/>
  <c r="R158" i="21"/>
  <c r="R168" i="21"/>
  <c r="R181" i="21"/>
  <c r="R201" i="21"/>
  <c r="R222" i="21"/>
  <c r="R232" i="21"/>
  <c r="R240" i="21"/>
  <c r="R256" i="21"/>
  <c r="R269" i="21"/>
  <c r="R274" i="21"/>
  <c r="R296" i="21"/>
  <c r="R311" i="21"/>
  <c r="R325" i="21"/>
  <c r="R339" i="21"/>
  <c r="R353" i="21"/>
  <c r="R375" i="21"/>
  <c r="R396" i="21"/>
  <c r="R386" i="21"/>
  <c r="R409" i="21"/>
  <c r="R416" i="21"/>
  <c r="R438" i="21"/>
  <c r="R432" i="21"/>
  <c r="R452" i="21"/>
  <c r="R467" i="21"/>
  <c r="R489" i="21"/>
  <c r="R495" i="21"/>
  <c r="R513" i="21"/>
  <c r="R540" i="21"/>
  <c r="R552" i="21"/>
  <c r="R557" i="21"/>
  <c r="R569" i="21"/>
  <c r="R593" i="21"/>
  <c r="R602" i="21"/>
  <c r="R624" i="21"/>
  <c r="R630" i="21"/>
  <c r="R638" i="21"/>
  <c r="R657" i="21"/>
  <c r="R675" i="21"/>
  <c r="R19" i="21"/>
  <c r="R36" i="21"/>
  <c r="R46" i="21"/>
  <c r="R62" i="21"/>
  <c r="R67" i="21"/>
  <c r="R79" i="21"/>
  <c r="R100" i="21"/>
  <c r="R115" i="21"/>
  <c r="R133" i="21"/>
  <c r="R140" i="21"/>
  <c r="R159" i="21"/>
  <c r="R185" i="21"/>
  <c r="R199" i="21"/>
  <c r="R223" i="21"/>
  <c r="R228" i="21"/>
  <c r="R241" i="21"/>
  <c r="R253" i="21"/>
  <c r="R268" i="21"/>
  <c r="R273" i="21"/>
  <c r="R295" i="21"/>
  <c r="R309" i="21"/>
  <c r="R326" i="21"/>
  <c r="R341" i="21"/>
  <c r="R355" i="21"/>
  <c r="R374" i="21"/>
  <c r="R392" i="21"/>
  <c r="R387" i="21"/>
  <c r="R408" i="21"/>
  <c r="R419" i="21"/>
  <c r="R445" i="21"/>
  <c r="R461" i="21"/>
  <c r="R453" i="21"/>
  <c r="R487" i="21"/>
  <c r="R507" i="21"/>
  <c r="R498" i="21"/>
  <c r="R512" i="21"/>
  <c r="R537" i="21"/>
  <c r="R551" i="21"/>
  <c r="R555" i="21"/>
  <c r="R573" i="21"/>
  <c r="R590" i="21"/>
  <c r="R604" i="21"/>
  <c r="R623" i="21"/>
  <c r="R631" i="21"/>
  <c r="R648" i="21"/>
  <c r="R666" i="21"/>
  <c r="R674" i="21"/>
  <c r="R22" i="21"/>
  <c r="R34" i="21"/>
  <c r="R49" i="21"/>
  <c r="R63" i="21"/>
  <c r="R64" i="21"/>
  <c r="R93" i="21"/>
  <c r="R114" i="21"/>
  <c r="R118" i="21"/>
  <c r="R121" i="21"/>
  <c r="R149" i="21"/>
  <c r="R161" i="21"/>
  <c r="R172" i="21"/>
  <c r="R189" i="21"/>
  <c r="R198" i="21"/>
  <c r="R224" i="21"/>
  <c r="R225" i="21"/>
  <c r="R247" i="21"/>
  <c r="R252" i="21"/>
  <c r="R272" i="21"/>
  <c r="R275" i="21"/>
  <c r="R303" i="21"/>
  <c r="R308" i="21"/>
  <c r="R329" i="21"/>
  <c r="R348" i="21"/>
  <c r="R357" i="21"/>
  <c r="R372" i="21"/>
  <c r="R390" i="21"/>
  <c r="R393" i="21"/>
  <c r="R411" i="21"/>
  <c r="R426" i="21"/>
  <c r="R443" i="21"/>
  <c r="R462" i="21"/>
  <c r="R476" i="21"/>
  <c r="R484" i="21"/>
  <c r="R503" i="21"/>
  <c r="R493" i="21"/>
  <c r="R529" i="21"/>
  <c r="R539" i="21"/>
  <c r="R548" i="21"/>
  <c r="R556" i="21"/>
  <c r="R567" i="21"/>
  <c r="R598" i="21"/>
  <c r="R607" i="21"/>
  <c r="R626" i="21"/>
  <c r="R629" i="21"/>
  <c r="R650" i="21"/>
  <c r="R655" i="21"/>
  <c r="R677" i="21"/>
  <c r="R24" i="21"/>
  <c r="R70" i="21"/>
  <c r="R117" i="21"/>
  <c r="R164" i="21"/>
  <c r="R204" i="21"/>
  <c r="R266" i="21"/>
  <c r="R310" i="21"/>
  <c r="R360" i="21"/>
  <c r="R406" i="21"/>
  <c r="R463" i="21"/>
  <c r="R505" i="21"/>
  <c r="R535" i="21"/>
  <c r="R570" i="21"/>
  <c r="R620" i="21"/>
  <c r="R645" i="21"/>
  <c r="R681" i="21"/>
  <c r="R978" i="21"/>
  <c r="R997" i="21"/>
  <c r="R1007" i="21"/>
  <c r="R1022" i="21"/>
  <c r="R1034" i="21"/>
  <c r="R1055" i="21"/>
  <c r="R1065" i="21"/>
  <c r="R1083" i="21"/>
  <c r="R1088" i="21"/>
  <c r="R1110" i="21"/>
  <c r="R1122" i="21"/>
  <c r="R1142" i="21"/>
  <c r="R1151" i="21"/>
  <c r="R1156" i="21"/>
  <c r="R1180" i="21"/>
  <c r="R1191" i="21"/>
  <c r="R1195" i="21"/>
  <c r="R1220" i="21"/>
  <c r="R1232" i="21"/>
  <c r="R1248" i="21"/>
  <c r="R1255" i="21"/>
  <c r="R27" i="21"/>
  <c r="R66" i="21"/>
  <c r="R129" i="21"/>
  <c r="R162" i="21"/>
  <c r="R209" i="21"/>
  <c r="R261" i="21"/>
  <c r="R324" i="21"/>
  <c r="R358" i="21"/>
  <c r="R424" i="21"/>
  <c r="R459" i="21"/>
  <c r="R501" i="21"/>
  <c r="R536" i="21"/>
  <c r="R571" i="21"/>
  <c r="R622" i="21"/>
  <c r="R647" i="21"/>
  <c r="R686" i="21"/>
  <c r="R980" i="21"/>
  <c r="R995" i="21"/>
  <c r="R1008" i="21"/>
  <c r="R1015" i="21"/>
  <c r="R1038" i="21"/>
  <c r="R1056" i="21"/>
  <c r="R1064" i="21"/>
  <c r="R1079" i="21"/>
  <c r="R1087" i="21"/>
  <c r="R1111" i="21"/>
  <c r="R1124" i="21"/>
  <c r="R1143" i="21"/>
  <c r="R1138" i="21"/>
  <c r="R1154" i="21"/>
  <c r="R1169" i="21"/>
  <c r="R1190" i="21"/>
  <c r="R1205" i="21"/>
  <c r="R1221" i="21"/>
  <c r="R1243" i="21"/>
  <c r="R1246" i="21"/>
  <c r="R1256" i="21"/>
  <c r="R1264" i="21"/>
  <c r="R1294" i="21"/>
  <c r="R1302" i="21"/>
  <c r="R1308" i="21"/>
  <c r="R1333" i="21"/>
  <c r="R1360" i="21"/>
  <c r="R1358" i="21"/>
  <c r="R1373" i="21"/>
  <c r="R1383" i="21"/>
  <c r="R1402" i="21"/>
  <c r="R1406" i="21"/>
  <c r="R1427" i="21"/>
  <c r="R1435" i="21"/>
  <c r="R25" i="21"/>
  <c r="R65" i="21"/>
  <c r="R132" i="21"/>
  <c r="R173" i="21"/>
  <c r="R208" i="21"/>
  <c r="R270" i="21"/>
  <c r="R321" i="21"/>
  <c r="R376" i="21"/>
  <c r="R412" i="21"/>
  <c r="R451" i="21"/>
  <c r="R496" i="21"/>
  <c r="R534" i="21"/>
  <c r="R592" i="21"/>
  <c r="R625" i="21"/>
  <c r="R649" i="21"/>
  <c r="R678" i="21"/>
  <c r="R971" i="21"/>
  <c r="R986" i="21"/>
  <c r="R994" i="21"/>
  <c r="R1024" i="21"/>
  <c r="R1025" i="21"/>
  <c r="R1035" i="21"/>
  <c r="R1053" i="21"/>
  <c r="R1063" i="21"/>
  <c r="R1086" i="21"/>
  <c r="R1089" i="21"/>
  <c r="R1113" i="21"/>
  <c r="R1128" i="21"/>
  <c r="R1133" i="21"/>
  <c r="R1135" i="21"/>
  <c r="R1159" i="21"/>
  <c r="R1168" i="21"/>
  <c r="R1188" i="21"/>
  <c r="R1206" i="21"/>
  <c r="R1219" i="21"/>
  <c r="R1238" i="21"/>
  <c r="R26" i="21"/>
  <c r="R78" i="21"/>
  <c r="R127" i="21"/>
  <c r="R176" i="21"/>
  <c r="R215" i="21"/>
  <c r="R290" i="21"/>
  <c r="R320" i="21"/>
  <c r="R377" i="21"/>
  <c r="R417" i="21"/>
  <c r="R477" i="21"/>
  <c r="R500" i="21"/>
  <c r="R547" i="21"/>
  <c r="R597" i="21"/>
  <c r="R616" i="21"/>
  <c r="R667" i="21"/>
  <c r="R969" i="21"/>
  <c r="R985" i="21"/>
  <c r="R1003" i="21"/>
  <c r="R1014" i="21"/>
  <c r="R1016" i="21"/>
  <c r="R1028" i="21"/>
  <c r="R1051" i="21"/>
  <c r="R1059" i="21"/>
  <c r="R1077" i="21"/>
  <c r="R1091" i="21"/>
  <c r="R1112" i="21"/>
  <c r="R1117" i="21"/>
  <c r="R1132" i="21"/>
  <c r="R1137" i="21"/>
  <c r="R1158" i="21"/>
  <c r="R1182" i="21"/>
  <c r="R1189" i="21"/>
  <c r="R1204" i="21"/>
  <c r="R1209" i="21"/>
  <c r="R1241" i="21"/>
  <c r="R1245" i="21"/>
  <c r="R1265" i="21"/>
  <c r="R1263" i="21"/>
  <c r="R1288" i="21"/>
  <c r="R35" i="21"/>
  <c r="R89" i="21"/>
  <c r="R136" i="21"/>
  <c r="R174" i="21"/>
  <c r="R227" i="21"/>
  <c r="R289" i="21"/>
  <c r="R330" i="21"/>
  <c r="R378" i="21"/>
  <c r="R431" i="21"/>
  <c r="R471" i="21"/>
  <c r="R494" i="21"/>
  <c r="R550" i="21"/>
  <c r="R594" i="21"/>
  <c r="R618" i="21"/>
  <c r="R656" i="21"/>
  <c r="R972" i="21"/>
  <c r="R983" i="21"/>
  <c r="R1004" i="21"/>
  <c r="R1017" i="21"/>
  <c r="R1013" i="21"/>
  <c r="R1042" i="21"/>
  <c r="R1052" i="21"/>
  <c r="R1072" i="21"/>
  <c r="R1078" i="21"/>
  <c r="R1090" i="21"/>
  <c r="R1114" i="21"/>
  <c r="R1116" i="21"/>
  <c r="R1139" i="21"/>
  <c r="R1134" i="21"/>
  <c r="R1155" i="21"/>
  <c r="R1185" i="21"/>
  <c r="R1193" i="21"/>
  <c r="R1208" i="21"/>
  <c r="R1212" i="21"/>
  <c r="R1242" i="21"/>
  <c r="R1250" i="21"/>
  <c r="R1282" i="21"/>
  <c r="R1266" i="21"/>
  <c r="R1287" i="21"/>
  <c r="R1306" i="21"/>
  <c r="R1335" i="21"/>
  <c r="R1330" i="21"/>
  <c r="R1351" i="21"/>
  <c r="R1359" i="21"/>
  <c r="R1368" i="21"/>
  <c r="R1404" i="21"/>
  <c r="R1399" i="21"/>
  <c r="R1414" i="21"/>
  <c r="R1441" i="21"/>
  <c r="R1432" i="21"/>
  <c r="R32" i="21"/>
  <c r="R90" i="21"/>
  <c r="R120" i="21"/>
  <c r="R186" i="21"/>
  <c r="R233" i="21"/>
  <c r="R281" i="21"/>
  <c r="R328" i="21"/>
  <c r="R371" i="21"/>
  <c r="R428" i="21"/>
  <c r="R473" i="21"/>
  <c r="R520" i="21"/>
  <c r="R546" i="21"/>
  <c r="R599" i="21"/>
  <c r="R635" i="21"/>
  <c r="R653" i="21"/>
  <c r="R30" i="21"/>
  <c r="R87" i="21"/>
  <c r="R124" i="21"/>
  <c r="R190" i="21"/>
  <c r="R226" i="21"/>
  <c r="R276" i="21"/>
  <c r="R327" i="21"/>
  <c r="R389" i="21"/>
  <c r="R430" i="21"/>
  <c r="R470" i="21"/>
  <c r="R511" i="21"/>
  <c r="R558" i="21"/>
  <c r="R587" i="21"/>
  <c r="R628" i="21"/>
  <c r="R665" i="21"/>
  <c r="R970" i="21"/>
  <c r="R977" i="21"/>
  <c r="R996" i="21"/>
  <c r="R1011" i="21"/>
  <c r="R1029" i="21"/>
  <c r="R1041" i="21"/>
  <c r="R1070" i="21"/>
  <c r="R1060" i="21"/>
  <c r="R1075" i="21"/>
  <c r="R1102" i="21"/>
  <c r="R1109" i="21"/>
  <c r="R1129" i="21"/>
  <c r="R1140" i="21"/>
  <c r="R1162" i="21"/>
  <c r="R1177" i="21"/>
  <c r="R1183" i="21"/>
  <c r="R1200" i="21"/>
  <c r="R1214" i="21"/>
  <c r="R1230" i="21"/>
  <c r="R1231" i="21"/>
  <c r="R1254" i="21"/>
  <c r="R1281" i="21"/>
  <c r="R1270" i="21"/>
  <c r="R1303" i="21"/>
  <c r="R1315" i="21"/>
  <c r="R1331" i="21"/>
  <c r="R1320" i="21"/>
  <c r="R1352" i="21"/>
  <c r="R1380" i="21"/>
  <c r="R1364" i="21"/>
  <c r="R1387" i="21"/>
  <c r="R1397" i="21"/>
  <c r="R1418" i="21"/>
  <c r="R31" i="21"/>
  <c r="R96" i="21"/>
  <c r="R131" i="21"/>
  <c r="R191" i="21"/>
  <c r="R229" i="21"/>
  <c r="R293" i="21"/>
  <c r="R331" i="21"/>
  <c r="R391" i="21"/>
  <c r="R429" i="21"/>
  <c r="R488" i="21"/>
  <c r="R521" i="21"/>
  <c r="R562" i="21"/>
  <c r="R586" i="21"/>
  <c r="R632" i="21"/>
  <c r="R664" i="21"/>
  <c r="R987" i="21"/>
  <c r="R975" i="21"/>
  <c r="R998" i="21"/>
  <c r="R1026" i="21"/>
  <c r="R1037" i="21"/>
  <c r="R1044" i="21"/>
  <c r="R1057" i="21"/>
  <c r="R1058" i="21"/>
  <c r="R1073" i="21"/>
  <c r="R1103" i="21"/>
  <c r="R1106" i="21"/>
  <c r="R1125" i="21"/>
  <c r="R1146" i="21"/>
  <c r="R1164" i="21"/>
  <c r="R1186" i="21"/>
  <c r="R1187" i="21"/>
  <c r="R1207" i="21"/>
  <c r="R1218" i="21"/>
  <c r="R1224" i="21"/>
  <c r="R1235" i="21"/>
  <c r="R1261" i="21"/>
  <c r="R1280" i="21"/>
  <c r="R1274" i="21"/>
  <c r="R1299" i="21"/>
  <c r="R1316" i="21"/>
  <c r="R1321" i="21"/>
  <c r="R1319" i="21"/>
  <c r="R1353" i="21"/>
  <c r="R1379" i="21"/>
  <c r="R1372" i="21"/>
  <c r="R1391" i="21"/>
  <c r="R1407" i="21"/>
  <c r="R1420" i="21"/>
  <c r="R47" i="21"/>
  <c r="R97" i="21"/>
  <c r="R145" i="21"/>
  <c r="R188" i="21"/>
  <c r="R235" i="21"/>
  <c r="R279" i="21"/>
  <c r="R332" i="21"/>
  <c r="R397" i="21"/>
  <c r="R448" i="21"/>
  <c r="R479" i="21"/>
  <c r="R527" i="21"/>
  <c r="R566" i="21"/>
  <c r="R583" i="21"/>
  <c r="R637" i="21"/>
  <c r="R654" i="21"/>
  <c r="R990" i="21"/>
  <c r="R979" i="21"/>
  <c r="R992" i="21"/>
  <c r="R1027" i="21"/>
  <c r="R1032" i="21"/>
  <c r="R1045" i="21"/>
  <c r="R1061" i="21"/>
  <c r="R1076" i="21"/>
  <c r="R1099" i="21"/>
  <c r="R1107" i="21"/>
  <c r="R1130" i="21"/>
  <c r="R1150" i="21"/>
  <c r="R1163" i="21"/>
  <c r="R1174" i="21"/>
  <c r="R1181" i="21"/>
  <c r="R1197" i="21"/>
  <c r="R1216" i="21"/>
  <c r="R1223" i="21"/>
  <c r="R1236" i="21"/>
  <c r="R1249" i="21"/>
  <c r="R1277" i="21"/>
  <c r="R1269" i="21"/>
  <c r="R1297" i="21"/>
  <c r="R1314" i="21"/>
  <c r="R1332" i="21"/>
  <c r="R1318" i="21"/>
  <c r="R1345" i="21"/>
  <c r="R1374" i="21"/>
  <c r="R1381" i="21"/>
  <c r="R48" i="21"/>
  <c r="R98" i="21"/>
  <c r="R150" i="21"/>
  <c r="R187" i="21"/>
  <c r="R245" i="21"/>
  <c r="R288" i="21"/>
  <c r="R342" i="21"/>
  <c r="R395" i="21"/>
  <c r="R444" i="21"/>
  <c r="R480" i="21"/>
  <c r="R530" i="21"/>
  <c r="R553" i="21"/>
  <c r="R608" i="21"/>
  <c r="R636" i="21"/>
  <c r="R671" i="21"/>
  <c r="R988" i="21"/>
  <c r="R976" i="21"/>
  <c r="R993" i="21"/>
  <c r="R1018" i="21"/>
  <c r="R1039" i="21"/>
  <c r="R1046" i="21"/>
  <c r="R1069" i="21"/>
  <c r="R1081" i="21"/>
  <c r="R1094" i="21"/>
  <c r="R1100" i="21"/>
  <c r="R1108" i="21"/>
  <c r="R1131" i="21"/>
  <c r="R1145" i="21"/>
  <c r="R1161" i="21"/>
  <c r="R1172" i="21"/>
  <c r="R1167" i="21"/>
  <c r="R1199" i="21"/>
  <c r="R1211" i="21"/>
  <c r="R1225" i="21"/>
  <c r="R1233" i="21"/>
  <c r="R1252" i="21"/>
  <c r="R1279" i="21"/>
  <c r="R1267" i="21"/>
  <c r="R1292" i="21"/>
  <c r="R1313" i="21"/>
  <c r="R1337" i="21"/>
  <c r="R1341" i="21"/>
  <c r="R1344" i="21"/>
  <c r="R1377" i="21"/>
  <c r="R1366" i="21"/>
  <c r="R1390" i="21"/>
  <c r="R1417" i="21"/>
  <c r="R1426" i="21"/>
  <c r="R1437" i="21"/>
  <c r="R51" i="21"/>
  <c r="R104" i="21"/>
  <c r="R144" i="21"/>
  <c r="R202" i="21"/>
  <c r="R1446" i="21"/>
  <c r="R1411" i="21"/>
  <c r="R1384" i="21"/>
  <c r="R1347" i="21"/>
  <c r="R1338" i="21"/>
  <c r="R1307" i="21"/>
  <c r="R1304" i="21"/>
  <c r="R1260" i="21"/>
  <c r="R1239" i="21"/>
  <c r="R1179" i="21"/>
  <c r="R1144" i="21"/>
  <c r="R1098" i="21"/>
  <c r="R1066" i="21"/>
  <c r="R1031" i="21"/>
  <c r="R991" i="21"/>
  <c r="R609" i="21"/>
  <c r="R485" i="21"/>
  <c r="R300" i="21"/>
  <c r="R119" i="21"/>
  <c r="R1438" i="21"/>
  <c r="R1428" i="21"/>
  <c r="R1415" i="21"/>
  <c r="R1394" i="21"/>
  <c r="R1361" i="21"/>
  <c r="R1340" i="21"/>
  <c r="R1310" i="21"/>
  <c r="R1300" i="21"/>
  <c r="R1259" i="21"/>
  <c r="R1222" i="21"/>
  <c r="R1184" i="21"/>
  <c r="R1148" i="21"/>
  <c r="R1105" i="21"/>
  <c r="R1068" i="21"/>
  <c r="R1023" i="21"/>
  <c r="R981" i="21"/>
  <c r="R601" i="21"/>
  <c r="R464" i="21"/>
  <c r="R301" i="21"/>
  <c r="R111" i="21"/>
  <c r="R1178" i="21"/>
  <c r="R1136" i="21"/>
  <c r="R1104" i="21"/>
  <c r="R1067" i="21"/>
  <c r="R1021" i="21"/>
  <c r="R974" i="21"/>
  <c r="R600" i="21"/>
  <c r="R460" i="21"/>
  <c r="R298" i="21"/>
  <c r="R71" i="21"/>
  <c r="R1213" i="21"/>
  <c r="R1176" i="21"/>
  <c r="R1153" i="21"/>
  <c r="R1101" i="21"/>
  <c r="R1062" i="21"/>
  <c r="R1020" i="21"/>
  <c r="R984" i="21"/>
  <c r="R580" i="21"/>
  <c r="R440" i="21"/>
  <c r="R259" i="21"/>
  <c r="R52" i="21"/>
  <c r="R572" i="21"/>
  <c r="R439" i="21"/>
  <c r="R258" i="21"/>
  <c r="R56" i="21"/>
  <c r="K5" i="21" l="1"/>
  <c r="K4"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B1FD2D2-0D56-4E30-9E9C-D40C10A0098E}" keepAlive="1" name="Query - CAT Details" description="Connection to the 'CAT Details' query in the workbook." type="5" refreshedVersion="8" background="1" saveData="1">
    <dbPr connection="Provider=Microsoft.Mashup.OleDb.1;Data Source=$Workbook$;Location=&quot;CAT Details&quot;;Extended Properties=&quot;&quot;" command="SELECT * FROM [CAT Details]"/>
  </connection>
  <connection id="2" xr16:uid="{DF604EFF-27BB-48C2-A173-272383E79445}"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1FAF5CB4-9A43-4D25-A966-17E61DBD1D9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1F2035A1-B4EE-4C82-9AA1-6A6397B32C1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90913D91-08E0-4260-A7A0-F6B823AC52D2}"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<sst xmlns="http://schemas.openxmlformats.org/spreadsheetml/2006/main" count="130149" uniqueCount="32033">
  <si>
    <t>GRIEF</t>
  </si>
  <si>
    <t>Total:</t>
  </si>
  <si>
    <t>Solved:</t>
  </si>
  <si>
    <t>Ongoing:</t>
  </si>
  <si>
    <t xml:space="preserve">K&amp;N REF </t>
  </si>
  <si>
    <t>Ship ID</t>
  </si>
  <si>
    <t>TO Ref</t>
  </si>
  <si>
    <t>Supplier Name</t>
  </si>
  <si>
    <t>Ctry</t>
  </si>
  <si>
    <t>Loc</t>
  </si>
  <si>
    <t>Carrier</t>
  </si>
  <si>
    <t xml:space="preserve">Issue type </t>
  </si>
  <si>
    <t xml:space="preserve">Date </t>
  </si>
  <si>
    <t>Image</t>
  </si>
  <si>
    <t xml:space="preserve">Causing party </t>
  </si>
  <si>
    <t>Resolve Date</t>
  </si>
  <si>
    <t xml:space="preserve">Status </t>
  </si>
  <si>
    <t xml:space="preserve">Note </t>
  </si>
  <si>
    <t>Unique</t>
  </si>
  <si>
    <t>Year</t>
  </si>
  <si>
    <t>Month</t>
  </si>
  <si>
    <t>Duplicate</t>
  </si>
  <si>
    <t>Solved</t>
  </si>
  <si>
    <t>Ongoing</t>
  </si>
  <si>
    <t>Arcese</t>
  </si>
  <si>
    <t xml:space="preserve">DAMAGE </t>
  </si>
  <si>
    <t>Yes</t>
  </si>
  <si>
    <t>MIXED</t>
  </si>
  <si>
    <t>Pallet completly broken, pallet fixed</t>
  </si>
  <si>
    <t>DAMAGED LABEL</t>
  </si>
  <si>
    <t/>
  </si>
  <si>
    <t>MISSING LABELS ON SOME UNITS</t>
  </si>
  <si>
    <t>SUPPLIER</t>
  </si>
  <si>
    <t>Supplier confirmed 2 colli received</t>
  </si>
  <si>
    <t>Transmec</t>
  </si>
  <si>
    <t>NO LABELS</t>
  </si>
  <si>
    <t>Ziegler</t>
  </si>
  <si>
    <t>Packaging is damaged but the goods are not damaged.</t>
  </si>
  <si>
    <t>EGT</t>
  </si>
  <si>
    <t>KN</t>
  </si>
  <si>
    <t xml:space="preserve">INCORRECT LABELS </t>
  </si>
  <si>
    <t>No</t>
  </si>
  <si>
    <t>AMOUNT</t>
  </si>
  <si>
    <t>Manco Collis, confirmed by supplier all ok</t>
  </si>
  <si>
    <t>DSV</t>
  </si>
  <si>
    <t>NA</t>
  </si>
  <si>
    <t>55 of the 56 rec'd, 1 Manco: Package received on 14/01/2025</t>
  </si>
  <si>
    <t>Labels not scannable, ink bleeding</t>
  </si>
  <si>
    <t>Manco , Not received, received on 2nd Truck</t>
  </si>
  <si>
    <t>XX LABELS</t>
  </si>
  <si>
    <t>CARRIER</t>
  </si>
  <si>
    <t>heavy damaged box/goods?</t>
  </si>
  <si>
    <t>labels not scannable, ink bleeding</t>
  </si>
  <si>
    <t>1 colli manco, pallet arrived on 21Jan2025</t>
  </si>
  <si>
    <t>8 booked updated afterwards to 16</t>
  </si>
  <si>
    <t>Shipment not on truck, shipment delivered on 22/01/20025</t>
  </si>
  <si>
    <t>replaced by 20241224-S-70409</t>
  </si>
  <si>
    <t>Manco, TO not send by supplier</t>
  </si>
  <si>
    <t>Labels not scannable, bad print</t>
  </si>
  <si>
    <t>Manco</t>
  </si>
  <si>
    <t>Damaged labels + Missing labels on some units</t>
  </si>
  <si>
    <t xml:space="preserve">label not scannable, liquid spill harrming barcode </t>
  </si>
  <si>
    <t>5 manco, supplier cofirmed</t>
  </si>
  <si>
    <t>1 manco? - pallet found in our warehouse</t>
  </si>
  <si>
    <t>Label not scannable, not sure what the issue is,</t>
  </si>
  <si>
    <t>2 manco, all resolved by mail, and e-order</t>
  </si>
  <si>
    <t>No identification on the box, box belongs to TO 20250122635674</t>
  </si>
  <si>
    <t>Manco, as per mail supplier only 1 box was shipped</t>
  </si>
  <si>
    <t>Label not scannable, ink bleeding</t>
  </si>
  <si>
    <t>Manco, received on 31/01/2025</t>
  </si>
  <si>
    <t>1Manco ?  , confirmed only 3 recevied, solved</t>
  </si>
  <si>
    <t>Manco, planned delivery 05Feb2025, delivered on 05Feb2025</t>
  </si>
  <si>
    <t>See Mail amounts not consistent on multiple documents.</t>
  </si>
  <si>
    <t>Labels  not scannable, ink bleeding</t>
  </si>
  <si>
    <t>Nuneaton</t>
  </si>
  <si>
    <t>Desford</t>
  </si>
  <si>
    <t>Milton Park</t>
  </si>
  <si>
    <t xml:space="preserve">labels not scannable, bad print </t>
  </si>
  <si>
    <t>Labels not scannable, bad print, ink bleeding</t>
  </si>
  <si>
    <t>Labels obscured</t>
  </si>
  <si>
    <t>Not scannable, bad printing</t>
  </si>
  <si>
    <t xml:space="preserve">heavy damage </t>
  </si>
  <si>
    <t>1 manco,received, on top of another pallet,</t>
  </si>
  <si>
    <t>labels not scannable, line through the barcode</t>
  </si>
  <si>
    <t>Labels not scannble, bad print</t>
  </si>
  <si>
    <t>1 manco, 2 already shipped out, email Lukasz, Confirmed lost in transport, email NCC</t>
  </si>
  <si>
    <t>Labels not scannable, obscured</t>
  </si>
  <si>
    <t>Torn labels</t>
  </si>
  <si>
    <t>1 manco, shipment cancelled, never shipped</t>
  </si>
  <si>
    <t>Manco, arrived 18/02/2025</t>
  </si>
  <si>
    <t>Manco, received 14/02/2025</t>
  </si>
  <si>
    <t>1 pallet manco only 26 of the 27 Received, checked again and all received</t>
  </si>
  <si>
    <t>Manco, received 11Feb2025</t>
  </si>
  <si>
    <t>Label not scannable, bad print</t>
  </si>
  <si>
    <t>27? Confirmation needed, confirmed 27</t>
  </si>
  <si>
    <t>Heavy damaged, goods are ok these are screws</t>
  </si>
  <si>
    <t>labels not scannable, bad print</t>
  </si>
  <si>
    <t>LABELS NOT SCANABLE, BAD PRINT</t>
  </si>
  <si>
    <t>We received 20 boxes as expected but 1 is not for us (Brazil) 1 manco, confirmed by RF and Supplier all 20 for us</t>
  </si>
  <si>
    <t>XX label, + damaged label</t>
  </si>
  <si>
    <t>Oil Damage</t>
  </si>
  <si>
    <t>Outer boxes are damaged, but the goods seem to be ok,</t>
  </si>
  <si>
    <t>bad print</t>
  </si>
  <si>
    <t>32 on CMR, 32 received but paperwork is for 33, last pallet received with another truck,</t>
  </si>
  <si>
    <t>8 out of 20 delivered, received on 07Mar2025 all 16 received</t>
  </si>
  <si>
    <t>barcode bend on the colli</t>
  </si>
  <si>
    <t>Shipment completely manco instead delivered 20250224-S-70148</t>
  </si>
  <si>
    <t xml:space="preserve">Manco, relabeld </t>
  </si>
  <si>
    <t>Shipment received with no labels, all references on the boxes refere to this ref but already received, confirmed belongs to 20250225-S-70166 13 pallets</t>
  </si>
  <si>
    <t>shipment is manco  Transmec still looking (Cat will start claim process 27-03) confirmed lost see mail</t>
  </si>
  <si>
    <t>Goods seem to be ok, box has been re-wrapped</t>
  </si>
  <si>
    <t>2 out of 3 colli delivered Arcese is stilll looking, 2 pallets shipped to destination on  24Mar2025 Cat will confirm closure (closed in meeting 10-04)</t>
  </si>
  <si>
    <t>Master CAT label, packing list is for us, but the barcode label is for APAC, confirmed for GATEWAY</t>
  </si>
  <si>
    <t>Manco, confirmed by carrier is delivered on Monday 10Mar2025</t>
  </si>
  <si>
    <t xml:space="preserve">2 colli Manco </t>
  </si>
  <si>
    <t>New reference received, relabeling needed.</t>
  </si>
  <si>
    <t>1 manco</t>
  </si>
  <si>
    <t xml:space="preserve">1 manco only 17 of the 18 received, all pallets received </t>
  </si>
  <si>
    <t>1 Manco only 20 of  the 21 received, 20 pallets shipped as per email NCC 17Mar2025, all 21 received. Found in our warehouse</t>
  </si>
  <si>
    <t>INCORRECT LABELS</t>
  </si>
  <si>
    <t>Missing labels on some units + XX labels</t>
  </si>
  <si>
    <t>MANCO, will be delivered 19Mar2025, received on 19Mar2025</t>
  </si>
  <si>
    <t>Manco, confirmed not shipped by supplier</t>
  </si>
  <si>
    <t>1 manco only 2 out of 3 received, Carrier informed us that the manco pallet will be delivered 27Mar2025, received on 28Mar2025</t>
  </si>
  <si>
    <t>Manco, received 28Mar2025</t>
  </si>
  <si>
    <t>label covered</t>
  </si>
  <si>
    <t>Manco, cancelled by supplier</t>
  </si>
  <si>
    <t xml:space="preserve">damaged label </t>
  </si>
  <si>
    <t>Manco Cat will confirm course of action marked as out of control closed in meeting 15-04</t>
  </si>
  <si>
    <t>not scannable</t>
  </si>
  <si>
    <t>Manco-  corrected to 20250327-S-70139 // 20250327684151</t>
  </si>
  <si>
    <t xml:space="preserve">Manco sent via special transit </t>
  </si>
  <si>
    <t>YES</t>
  </si>
  <si>
    <t>Manco, received on 03Apr2025</t>
  </si>
  <si>
    <t>Manco delivery for 04-04, delivered on 04Apr2025</t>
  </si>
  <si>
    <t>only 1 pallet expected but 5 seperate boxes recevied, after investigation this was initially on 1 pallet</t>
  </si>
  <si>
    <t>Manco, recevied on 09Apr2025</t>
  </si>
  <si>
    <t>Only 1 pallet expected but 4 seperate boxes received, after investigation this was initially on 1 pallet</t>
  </si>
  <si>
    <t>Manco, arrived 04/04/2025</t>
  </si>
  <si>
    <t>Manco, answer received on 17/Apr2025 to label the boxes/pallets</t>
  </si>
  <si>
    <t xml:space="preserve">not scannable </t>
  </si>
  <si>
    <t>Manco announced but not on CMR</t>
  </si>
  <si>
    <t>Manco, received on 09Apr2025</t>
  </si>
  <si>
    <t>Manco, received on 10/04/2025</t>
  </si>
  <si>
    <t>only 4 of hte 5 received, 1 manco, recevied on 15Apr2025</t>
  </si>
  <si>
    <t>17 colli received instead of only 6</t>
  </si>
  <si>
    <t>Manco, not received, will arrive 23Apr2025, arrived</t>
  </si>
  <si>
    <t>All documents indicate 39 but only 36 have arrived and labels show also 36, confirmled 36</t>
  </si>
  <si>
    <t>Masterlabels and all other labels are referring to Leicester where the destination in e-order is Desford, Leicestershire, vconfirmation received belongs to 20250410-S-70572</t>
  </si>
  <si>
    <t>only 7 of the 9 expected pallets received, 2 manco, 2 manoc pallets received on 25Apr2025</t>
  </si>
  <si>
    <t>only 21 of the 23 received, 2 manco, confirmed only 21 expected</t>
  </si>
  <si>
    <t>Manco, not received, received on 28Apr2025</t>
  </si>
  <si>
    <t>all 8 pallets manco, but instead 8 pallets of 20250416-S-70101 received, confirmed, correct ref 20250416-S-70167, cancelled 20250416-S-70101</t>
  </si>
  <si>
    <t>ziegler</t>
  </si>
  <si>
    <t>6 pallets received instead of 2, 4 pallets wrong labeled by supplier, corrected,</t>
  </si>
  <si>
    <t>MANCO (4 pallets), wrong labeled by supplier, corrected and received</t>
  </si>
  <si>
    <t>only 23 of the 24 received, 1 pallet manco, confirmed 23 pallets is correct</t>
  </si>
  <si>
    <t>2 instead of 1 pallet received, 1 extra, confirmed by supplier, 2 pallets is correct</t>
  </si>
  <si>
    <t>Manco, not received, will be delivered on 05May2025</t>
  </si>
  <si>
    <t>only 32 of the 33 expected received, 1 Manco, confirmed 32</t>
  </si>
  <si>
    <t>XX label + Missing label on some units</t>
  </si>
  <si>
    <t>Manco  no update 15-6 open tbd, NCR against carrier, confirmed lost</t>
  </si>
  <si>
    <t>onnly 53 received 2 manco</t>
  </si>
  <si>
    <t>shipment not on truck Delivery 14-05</t>
  </si>
  <si>
    <t xml:space="preserve">Manco </t>
  </si>
  <si>
    <t>Manco, will be delivered on 14May2025, received 14May2025</t>
  </si>
  <si>
    <t>1 label not scannable, damaged label</t>
  </si>
  <si>
    <t>Manco, will be delivered on 20May2025</t>
  </si>
  <si>
    <t>1 label of the 7 labels not scannable</t>
  </si>
  <si>
    <t>Manco, but boxes received for 20250514-S-70262 // 20250514717095 not for us, but masterlabel is for Leicestershire wrong labeled by supplier?confirmed incorrect labeled, correct labeled with 20250514-S-70266</t>
  </si>
  <si>
    <t>XX labels + double labeling</t>
  </si>
  <si>
    <t>Old labels still on box, very confusing</t>
  </si>
  <si>
    <t>only 15 of the 16 received, 1 Manco, confirmed only 15</t>
  </si>
  <si>
    <t>Damage + 1 broken pallet</t>
  </si>
  <si>
    <t>only 5 of the 6 received, 1 manco, corrected to 5 as per NCC a new order will be created for the other pallets</t>
  </si>
  <si>
    <t>only 1 of the 3 received, 2 manco,  corrected to 1 colli as per NCC, a new order will be created for the other pallets</t>
  </si>
  <si>
    <t>Damaged + 6 broken pallets</t>
  </si>
  <si>
    <t>5 pallets announced on CMR and 5 pallets received for TO 20250521723806</t>
  </si>
  <si>
    <t>1 manco? On CMR 5 but 6 expected, supplier confirmed only 5 shipped, paperwork updated</t>
  </si>
  <si>
    <t xml:space="preserve">NOT SCANNABLE </t>
  </si>
  <si>
    <t xml:space="preserve"> damage and damaged label</t>
  </si>
  <si>
    <t>Manco, not loaded on the linhoal to Belgium, will be delivred 04-05Jun2025 due to planning error DSV</t>
  </si>
  <si>
    <t>Manco, recevied on 11Jun2025</t>
  </si>
  <si>
    <t>Labels not scannable</t>
  </si>
  <si>
    <t>Labels not scannable, bad print + double labeling</t>
  </si>
  <si>
    <t>1 broken pallet</t>
  </si>
  <si>
    <t>1 recevied 2 manco supplier already contacted us for delivery, 2 remaining pallets received on 11/06/2025</t>
  </si>
  <si>
    <t>Manco, 2 pallets on truck with this reference from carrier label, but end destination not for us, back on truck</t>
  </si>
  <si>
    <t>Manco, confirmation from NCC direct deivery, mistake Ziegler</t>
  </si>
  <si>
    <t>only 6 of the 8 expected received, CMR was 6 paperwork e-order expected 8</t>
  </si>
  <si>
    <t>only 2 of the 3 received, 1 manco</t>
  </si>
  <si>
    <t>no label + label not scannable, bad print</t>
  </si>
  <si>
    <t>7 instead of 6 recevied</t>
  </si>
  <si>
    <t>manco, received on 13Jun2025</t>
  </si>
  <si>
    <t>only 34 of the 35 received 1 manco</t>
  </si>
  <si>
    <t xml:space="preserve">manco </t>
  </si>
  <si>
    <t>42 received instead ofv 43, confirmed 42</t>
  </si>
  <si>
    <t>MANCO</t>
  </si>
  <si>
    <t>Missing labels on some units + xx label</t>
  </si>
  <si>
    <t>C&amp;C</t>
  </si>
  <si>
    <t>Some labels are not scannable, bad print</t>
  </si>
  <si>
    <t>labels had the barcode but no supplier on label printed, incorrect print</t>
  </si>
  <si>
    <t>delivered 23-06</t>
  </si>
  <si>
    <t>all received</t>
  </si>
  <si>
    <t>Considered lost mail 01-07</t>
  </si>
  <si>
    <t>received on 25Jun2025</t>
  </si>
  <si>
    <t>2 out of 3 arrived confirmed by lukasz 01-07</t>
  </si>
  <si>
    <t>1 received 1 manco, supplier added  goods on 1 pallet, confirmed by NCC</t>
  </si>
  <si>
    <t>arrived without manifest 01-07</t>
  </si>
  <si>
    <t>OTHER</t>
  </si>
  <si>
    <t>Shipment not in eorder and cancelled in our system PROCESSED AS 20250630-S-70124</t>
  </si>
  <si>
    <t>Delivery 09-07</t>
  </si>
  <si>
    <t>DHL</t>
  </si>
  <si>
    <t>TRANSMEC</t>
  </si>
  <si>
    <t xml:space="preserve">4 out of 5 delivered per request of Lukasz send out </t>
  </si>
  <si>
    <t>25 recevied 39 expected, confirmed to ship 25 as per NCC</t>
  </si>
  <si>
    <t>Arrived 10-07</t>
  </si>
  <si>
    <t xml:space="preserve">instead received 20250703-S-70296 </t>
  </si>
  <si>
    <t>instead received 20250701-S-70301</t>
  </si>
  <si>
    <t>ZIEGLER</t>
  </si>
  <si>
    <t>03-07 delivered but presented again with cmr 09-07</t>
  </si>
  <si>
    <t>Hamann</t>
  </si>
  <si>
    <t>System says leicester and labels  say Stockton</t>
  </si>
  <si>
    <t>Shipment came in stacked</t>
  </si>
  <si>
    <t>Arrived and shipped 16-07</t>
  </si>
  <si>
    <t>Confirmed as lost by Jan V. 18-07 15,00</t>
  </si>
  <si>
    <t>transmec</t>
  </si>
  <si>
    <t>Missing label on 1pallet</t>
  </si>
  <si>
    <t>47 recevied in stead of 46 as per EXA and invoice</t>
  </si>
  <si>
    <t>9 expected 13 received rectified with Bonnast Bart 24-07</t>
  </si>
  <si>
    <t xml:space="preserve">only 02 of the 3 recevied, 1 Manco 1 Lost 2 shipped out </t>
  </si>
  <si>
    <t>shipment manco, received 23/07/2025</t>
  </si>
  <si>
    <t>1 out of two delivered , supplier confirmed only 1 colli</t>
  </si>
  <si>
    <t>6 out of 7 delivered, confirmed 6</t>
  </si>
  <si>
    <t>EC</t>
  </si>
  <si>
    <t>New Ref 20250723-S-70396 TO 20250723769417</t>
  </si>
  <si>
    <t>20 received, 10 on EXA Bart Bonnast checked and confirmed to ship 20 on 24Jul2025</t>
  </si>
  <si>
    <t>6 out of 7 delivered</t>
  </si>
  <si>
    <t>Shipment recevied and shipped out under the old TO 20250717765027 = same shipment</t>
  </si>
  <si>
    <t>only 10 instead of 11 recevied, but loadinglist supplier mentiones 10 pallet (received with CMR ) not uploaded to e-order, confirmed only 10 shipped by supplier</t>
  </si>
  <si>
    <t>PALLET FIX</t>
  </si>
  <si>
    <t>CH Robinson</t>
  </si>
  <si>
    <t xml:space="preserve">8 expected 5 received mail send out to CAT 5 confirmed by Lukasz in meeting 05-08 </t>
  </si>
  <si>
    <t>32 instead of the 17 expected received greenlighted for shipping out during meeting 07-08</t>
  </si>
  <si>
    <t>shipment confirmed arrived in UK</t>
  </si>
  <si>
    <t>SOLVED</t>
  </si>
  <si>
    <t>instead 20250731-S-70223 received, received on 11Aug2025</t>
  </si>
  <si>
    <t>will be delivered on 13Aug2025, received on 13Aug2025</t>
  </si>
  <si>
    <t>Woodward pallets were stacked, possbile damage? Nothing visible</t>
  </si>
  <si>
    <t>6 received, paperwork from supplier is 6 nothing on data file</t>
  </si>
  <si>
    <t>only 1 of the 2 received, last pallet received on 20Aug2025</t>
  </si>
  <si>
    <t>Analysis</t>
  </si>
  <si>
    <t>Filtering</t>
  </si>
  <si>
    <t>(All)</t>
  </si>
  <si>
    <t>Row Labels</t>
  </si>
  <si>
    <t>Instances</t>
  </si>
  <si>
    <t>%</t>
  </si>
  <si>
    <t>Grand Total</t>
  </si>
  <si>
    <t>Consignee City</t>
  </si>
  <si>
    <t>Pal</t>
  </si>
  <si>
    <t>KG</t>
  </si>
  <si>
    <t>LDM</t>
  </si>
  <si>
    <t>S Ref</t>
  </si>
  <si>
    <t>Tracking Number</t>
  </si>
  <si>
    <t>Collection Date To</t>
  </si>
  <si>
    <t>CBM</t>
  </si>
  <si>
    <t>Pickup Country Code</t>
  </si>
  <si>
    <t>Communication Reference</t>
  </si>
  <si>
    <t>Delivery Country Code</t>
  </si>
  <si>
    <t>INBOUND REF</t>
  </si>
  <si>
    <t>Pickup Customer Name</t>
  </si>
  <si>
    <t>Delivery Bp Customer Code</t>
  </si>
  <si>
    <t>Peterlee</t>
  </si>
  <si>
    <t>BE</t>
  </si>
  <si>
    <t>RL5013665970</t>
  </si>
  <si>
    <t>GB</t>
  </si>
  <si>
    <t>KUEHNE + NAGEL NV</t>
  </si>
  <si>
    <t>CATEGBPET002</t>
  </si>
  <si>
    <t>Belfast</t>
  </si>
  <si>
    <t>20240912-S-70136</t>
  </si>
  <si>
    <t>FR</t>
  </si>
  <si>
    <t>C26236034218</t>
  </si>
  <si>
    <t>OFRBEKMH00000018</t>
  </si>
  <si>
    <t>SOCIETE NOUVELLE DES FONDERIES NICOLAS</t>
  </si>
  <si>
    <t>CATEGBBEL005</t>
  </si>
  <si>
    <t>NUNEATON</t>
  </si>
  <si>
    <t>20240906-S-70442</t>
  </si>
  <si>
    <t>ES</t>
  </si>
  <si>
    <t>C25890454703</t>
  </si>
  <si>
    <t>OESBEKMH00000001</t>
  </si>
  <si>
    <t>Denso B2</t>
  </si>
  <si>
    <t>RHENGBNUN001</t>
  </si>
  <si>
    <t>C25890454704</t>
  </si>
  <si>
    <t>20240904-S-70580</t>
  </si>
  <si>
    <t>PL</t>
  </si>
  <si>
    <t>C25544843695</t>
  </si>
  <si>
    <t>OPLBEKMH00000006</t>
  </si>
  <si>
    <t>7R Cityflex Airport Logistics Park</t>
  </si>
  <si>
    <t>20240909-S-70105</t>
  </si>
  <si>
    <t>RL5013666239</t>
  </si>
  <si>
    <t>Kuehne+Nagel NV</t>
  </si>
  <si>
    <t>20240912-S-70027</t>
  </si>
  <si>
    <t>NL</t>
  </si>
  <si>
    <t>C26149628937</t>
  </si>
  <si>
    <t>ONLBEKMH00000013</t>
  </si>
  <si>
    <t>PEKAGO KUNSTSTOFFEN B.V.</t>
  </si>
  <si>
    <t>20240912-S-70131</t>
  </si>
  <si>
    <t>C26236034256</t>
  </si>
  <si>
    <t>OCZBEKMH00000006</t>
  </si>
  <si>
    <t>Grimonprez Transmission Gears</t>
  </si>
  <si>
    <t>C26236034255</t>
  </si>
  <si>
    <t>20240910-S-70139</t>
  </si>
  <si>
    <t>C26149635097</t>
  </si>
  <si>
    <t>OFRBEKMH00000007</t>
  </si>
  <si>
    <t>GRIMONPREZ PRODUCTION GEARS</t>
  </si>
  <si>
    <t>C26149635098</t>
  </si>
  <si>
    <t>20240905-S-70521</t>
  </si>
  <si>
    <t>SK</t>
  </si>
  <si>
    <t>C25631286589</t>
  </si>
  <si>
    <t>OSEBEKMH00000001</t>
  </si>
  <si>
    <t>Miba Steeltec</t>
  </si>
  <si>
    <t>20240909-S-70506</t>
  </si>
  <si>
    <t>C26063250418</t>
  </si>
  <si>
    <t>20240909-S-70110</t>
  </si>
  <si>
    <t>IT</t>
  </si>
  <si>
    <t>C25976868172</t>
  </si>
  <si>
    <t>DANA GRAZIANO SPA</t>
  </si>
  <si>
    <t>20240906-S-70343</t>
  </si>
  <si>
    <t>C25890457772</t>
  </si>
  <si>
    <t>OITBEKMH00000005</t>
  </si>
  <si>
    <t>ARCOPROFIL S.R.L.</t>
  </si>
  <si>
    <t>20240909-S-70108</t>
  </si>
  <si>
    <t>C25976868092</t>
  </si>
  <si>
    <t>SATA GROUP</t>
  </si>
  <si>
    <t>20240910-S-70136</t>
  </si>
  <si>
    <t>C26063252622</t>
  </si>
  <si>
    <t>SK WELLMAN SRL</t>
  </si>
  <si>
    <t>20240909-S-70102</t>
  </si>
  <si>
    <t>C25976863301</t>
  </si>
  <si>
    <t>OITBEKMH00000001</t>
  </si>
  <si>
    <t>METALCASTELLO SPA</t>
  </si>
  <si>
    <t>20240909-S-70103</t>
  </si>
  <si>
    <t>C25976862737</t>
  </si>
  <si>
    <t>Galba Srl</t>
  </si>
  <si>
    <t>20240912-S-70260</t>
  </si>
  <si>
    <t>CZ</t>
  </si>
  <si>
    <t>C26236023726</t>
  </si>
  <si>
    <t>ODEBEKMH00000020</t>
  </si>
  <si>
    <t>LASEK spol. s r.o.</t>
  </si>
  <si>
    <t>20240912-S-70273</t>
  </si>
  <si>
    <t>DE</t>
  </si>
  <si>
    <t>C26236023707</t>
  </si>
  <si>
    <t>ODEBEKMH00000010</t>
  </si>
  <si>
    <t>TENNECO ZWICKAU GMBH</t>
  </si>
  <si>
    <t>20240911-S-70142</t>
  </si>
  <si>
    <t>C26149637964</t>
  </si>
  <si>
    <t>ODEBEKMH00000007</t>
  </si>
  <si>
    <t>Dichtungstechnik G. Bruss GmbH &amp; Co. KG</t>
  </si>
  <si>
    <t>20240911-S-70162</t>
  </si>
  <si>
    <t>C26149634824</t>
  </si>
  <si>
    <t>Federal Mogul Valvetrain GmbH</t>
  </si>
  <si>
    <t>20240911-S-70143</t>
  </si>
  <si>
    <t>C26149623757</t>
  </si>
  <si>
    <t>PIERBURG GMBH WERK NIEDERRHEIN</t>
  </si>
  <si>
    <t>20240910-S-70161</t>
  </si>
  <si>
    <t>C26063256537</t>
  </si>
  <si>
    <t>BRUSS KUNSTSTOFFTECHNIK GMBH</t>
  </si>
  <si>
    <t>20240911-S-70148</t>
  </si>
  <si>
    <t>C26149622586</t>
  </si>
  <si>
    <t>20240905-S-70203</t>
  </si>
  <si>
    <t>C25544851912</t>
  </si>
  <si>
    <t>TE CONNECTIVITY</t>
  </si>
  <si>
    <t>20240905-S-70376</t>
  </si>
  <si>
    <t>C25631269447</t>
  </si>
  <si>
    <t>OPLBEKMH00000097</t>
  </si>
  <si>
    <t>DAYCO EUROPE S.R.L.</t>
  </si>
  <si>
    <t>20240911-S-70225</t>
  </si>
  <si>
    <t>C26149622385</t>
  </si>
  <si>
    <t>SENSATA TECHNOLOGIES GERMANY GMBH</t>
  </si>
  <si>
    <t>20240911-S-70157</t>
  </si>
  <si>
    <t>C26149637900</t>
  </si>
  <si>
    <t>MANN + HUMMEL GMBH</t>
  </si>
  <si>
    <t>20240906-S-70458</t>
  </si>
  <si>
    <t>RO</t>
  </si>
  <si>
    <t>C25890454512</t>
  </si>
  <si>
    <t>OROBEKMH00000001</t>
  </si>
  <si>
    <t>Tibbett Logistics</t>
  </si>
  <si>
    <t>C26149637901</t>
  </si>
  <si>
    <t>20240909-S-70178</t>
  </si>
  <si>
    <t>C26063255125</t>
  </si>
  <si>
    <t>Contitech Mgw</t>
  </si>
  <si>
    <t>20240906-S-70433</t>
  </si>
  <si>
    <t>C25890454641</t>
  </si>
  <si>
    <t>OPLBEKMH00000007</t>
  </si>
  <si>
    <t>Dayco Poland Sp. z o.o.</t>
  </si>
  <si>
    <t>20240910-S-70156</t>
  </si>
  <si>
    <t>C26063250633</t>
  </si>
  <si>
    <t>20240909-S-70109</t>
  </si>
  <si>
    <t>C25976868834</t>
  </si>
  <si>
    <t>Siap Spa</t>
  </si>
  <si>
    <t>20240905-S-70489</t>
  </si>
  <si>
    <t>HU</t>
  </si>
  <si>
    <t>C25631288258</t>
  </si>
  <si>
    <t>OHUBEKMH00000001</t>
  </si>
  <si>
    <t>STARTERS E-COMPONENTS GENERTOR</t>
  </si>
  <si>
    <t>20240910-S-70160</t>
  </si>
  <si>
    <t>C26063254527</t>
  </si>
  <si>
    <t>Norgren Gmbh</t>
  </si>
  <si>
    <t>20240909-S-70165</t>
  </si>
  <si>
    <t>C25976867848</t>
  </si>
  <si>
    <t>OPLBEKMH00000001</t>
  </si>
  <si>
    <t>Duncha France Sas</t>
  </si>
  <si>
    <t>20240909-S-70167</t>
  </si>
  <si>
    <t>C25976862553</t>
  </si>
  <si>
    <t>OCZBEKMH00000004</t>
  </si>
  <si>
    <t>PIERBURG S.R.O</t>
  </si>
  <si>
    <t>20240906-S-70462</t>
  </si>
  <si>
    <t>C25890461625</t>
  </si>
  <si>
    <t>VCST AUTOMOTIVE PRODUCTION ALBA SRL</t>
  </si>
  <si>
    <t>20240909-S-70170</t>
  </si>
  <si>
    <t>C25976863120</t>
  </si>
  <si>
    <t>20240909-S-70185</t>
  </si>
  <si>
    <t>C26063244675</t>
  </si>
  <si>
    <t>OFRBEKMH00000001</t>
  </si>
  <si>
    <t>BONTAZ CENTRE SAS</t>
  </si>
  <si>
    <t>20240909-S-70163</t>
  </si>
  <si>
    <t>C25976863294</t>
  </si>
  <si>
    <t>AFSI EUROPE S.R.O.</t>
  </si>
  <si>
    <t>20240910-S-70146</t>
  </si>
  <si>
    <t>C26063244175</t>
  </si>
  <si>
    <t>CONTITECH TECHNO-CHEMIE GMBH PMS CIV</t>
  </si>
  <si>
    <t>20240910-S-70538</t>
  </si>
  <si>
    <t>C26063250731</t>
  </si>
  <si>
    <t>20240912-S-70130</t>
  </si>
  <si>
    <t>C26236017928</t>
  </si>
  <si>
    <t>OBEKMHBE00000021</t>
  </si>
  <si>
    <t>ISOFORM</t>
  </si>
  <si>
    <t>20240906-S-70468</t>
  </si>
  <si>
    <t>SE</t>
  </si>
  <si>
    <t>C25890459224</t>
  </si>
  <si>
    <t>TOLLO LINEAR AB</t>
  </si>
  <si>
    <t>20240911-S-70130</t>
  </si>
  <si>
    <t>C26149629320</t>
  </si>
  <si>
    <t>MEKRA Lang GmbH &amp; Co. KG</t>
  </si>
  <si>
    <t>20240910-S-70143</t>
  </si>
  <si>
    <t>C26063258636</t>
  </si>
  <si>
    <t>KUEHNE + NAGEL AG AND CO. KG</t>
  </si>
  <si>
    <t>20240911-S-70138</t>
  </si>
  <si>
    <t>C26149629625</t>
  </si>
  <si>
    <t>OPLBEKMH00000025</t>
  </si>
  <si>
    <t>ORLACO PRODUCTS BV</t>
  </si>
  <si>
    <t>20240909-S-70142</t>
  </si>
  <si>
    <t>C26063249860</t>
  </si>
  <si>
    <t>CASAPPA S.P.A.</t>
  </si>
  <si>
    <t>20240911-S-70131</t>
  </si>
  <si>
    <t>C26149627494</t>
  </si>
  <si>
    <t>Bosch Rexroth AG Werk Horb</t>
  </si>
  <si>
    <t>20240906-S-70307</t>
  </si>
  <si>
    <t>C25890454973</t>
  </si>
  <si>
    <t>Verlhac Industrie</t>
  </si>
  <si>
    <t>20240909-S-70139</t>
  </si>
  <si>
    <t>C26063255098</t>
  </si>
  <si>
    <t>Donaldson Filtration Deutschland GmbH</t>
  </si>
  <si>
    <t>20240905-S-70488</t>
  </si>
  <si>
    <t>C25631284198</t>
  </si>
  <si>
    <t>Modine Hungaria Kft</t>
  </si>
  <si>
    <t>20240909-S-70143</t>
  </si>
  <si>
    <t>C26063248322</t>
  </si>
  <si>
    <t>Doga, S.A.</t>
  </si>
  <si>
    <t>C25976868835</t>
  </si>
  <si>
    <t>20240910-S-70137</t>
  </si>
  <si>
    <t>C26063253175</t>
  </si>
  <si>
    <t>Grammer Technical Components GmbH</t>
  </si>
  <si>
    <t>20240911-S-70139</t>
  </si>
  <si>
    <t>C26149628885</t>
  </si>
  <si>
    <t>AURORA KONRAD GMBH AND CO</t>
  </si>
  <si>
    <t>20240912-S-70141</t>
  </si>
  <si>
    <t>C26236024799</t>
  </si>
  <si>
    <t>ODEBEKMH00000015</t>
  </si>
  <si>
    <t>ELSO Elbe GmbH &amp; Co.KG</t>
  </si>
  <si>
    <t>20240912-S-70145</t>
  </si>
  <si>
    <t>C26236017852</t>
  </si>
  <si>
    <t>JTEKT BEARINGS DEUTSCHLAND GMBH</t>
  </si>
  <si>
    <t>20240911-S-70135</t>
  </si>
  <si>
    <t>C26149631917</t>
  </si>
  <si>
    <t>TIMKEN EUROPEAN SERVICE CENTER</t>
  </si>
  <si>
    <t>20240909-S-70104</t>
  </si>
  <si>
    <t>C25976862536</t>
  </si>
  <si>
    <t>OPLBEKMH00000004</t>
  </si>
  <si>
    <t>METALPOL Wegierska Gorka</t>
  </si>
  <si>
    <t>20240913-S-70273</t>
  </si>
  <si>
    <t>C26495259359</t>
  </si>
  <si>
    <t>OBEKMHBE00000028</t>
  </si>
  <si>
    <t>FALLAIS INTERNATIONAL</t>
  </si>
  <si>
    <t>CATEGBBEL006</t>
  </si>
  <si>
    <t>20240906-S-70001</t>
  </si>
  <si>
    <t>C25631288032</t>
  </si>
  <si>
    <t>OFRBEKMH00000012</t>
  </si>
  <si>
    <t>CATEGBBEL007</t>
  </si>
  <si>
    <t>20240912-S-70263</t>
  </si>
  <si>
    <t>C26236018007</t>
  </si>
  <si>
    <t>C26236018008</t>
  </si>
  <si>
    <t>20240909-S-70166</t>
  </si>
  <si>
    <t>C25976863517</t>
  </si>
  <si>
    <t>BorgWarner Blonie</t>
  </si>
  <si>
    <t>20240911-S-70145</t>
  </si>
  <si>
    <t>C26149623268</t>
  </si>
  <si>
    <t>OITBEKMH00000008</t>
  </si>
  <si>
    <t>GNUTTI CARLO S.P.A</t>
  </si>
  <si>
    <t>20240909-S-70563</t>
  </si>
  <si>
    <t>C26063244938</t>
  </si>
  <si>
    <t>OCZBEKMH00000005</t>
  </si>
  <si>
    <t>PEKM KABELTECHNIK S.R.O.</t>
  </si>
  <si>
    <t>20240911-S-70150</t>
  </si>
  <si>
    <t>C26149623575</t>
  </si>
  <si>
    <t>OITBEKMH00000023</t>
  </si>
  <si>
    <t>Leading Metal-Mechanic Solutions</t>
  </si>
  <si>
    <t>20240913-S-70159</t>
  </si>
  <si>
    <t>C26495255218</t>
  </si>
  <si>
    <t>Donaldson Ed</t>
  </si>
  <si>
    <t>C26495255217</t>
  </si>
  <si>
    <t>Peterborough</t>
  </si>
  <si>
    <t>20240912-S-70259</t>
  </si>
  <si>
    <t>C26236041009</t>
  </si>
  <si>
    <t>Feuer Powertrain GmbH &amp; Co.KG</t>
  </si>
  <si>
    <t>PERKGBPET002</t>
  </si>
  <si>
    <t>20240912-S-70255</t>
  </si>
  <si>
    <t>C26236030522</t>
  </si>
  <si>
    <t>Hasse &amp; Wrede Gmbh</t>
  </si>
  <si>
    <t>20240911-S-70596</t>
  </si>
  <si>
    <t>C26149636392</t>
  </si>
  <si>
    <t>FEDERAL-MOGUL POWERTRAIN ITALY SRL</t>
  </si>
  <si>
    <t>20240909-S-70505</t>
  </si>
  <si>
    <t>C26063249573</t>
  </si>
  <si>
    <t>SOGEFI FILTRATION FRANCE</t>
  </si>
  <si>
    <t>20240910-S-70148</t>
  </si>
  <si>
    <t>C26063245675</t>
  </si>
  <si>
    <t>20240912-S-70134</t>
  </si>
  <si>
    <t>C26236033254</t>
  </si>
  <si>
    <t>ODEBEKMH00000017</t>
  </si>
  <si>
    <t>HYDAC TECHNOLOGY GMBH</t>
  </si>
  <si>
    <t>C26236033253</t>
  </si>
  <si>
    <t>20240912-S-70140</t>
  </si>
  <si>
    <t>C26236025715</t>
  </si>
  <si>
    <t>HYDAC SERVICE GMBH</t>
  </si>
  <si>
    <t>20240912-S-70138</t>
  </si>
  <si>
    <t>C26236042940</t>
  </si>
  <si>
    <t>Concentric Hof Gmbh</t>
  </si>
  <si>
    <t>20240912-S-70139</t>
  </si>
  <si>
    <t>C26236038713</t>
  </si>
  <si>
    <t>20240912-S-70128</t>
  </si>
  <si>
    <t>C26236024790</t>
  </si>
  <si>
    <t>20240909-S-70140</t>
  </si>
  <si>
    <t>C26063243496</t>
  </si>
  <si>
    <t>OBEKMHGB00000017</t>
  </si>
  <si>
    <t>Electrical Components International Sp. z o.o.</t>
  </si>
  <si>
    <t>20240909-S-70141</t>
  </si>
  <si>
    <t>C26063243985</t>
  </si>
  <si>
    <t>OCZBEKMH00000015</t>
  </si>
  <si>
    <t>ACERBIS CZECH S.R.O.</t>
  </si>
  <si>
    <t>20240911-S-70133</t>
  </si>
  <si>
    <t>C26149630984</t>
  </si>
  <si>
    <t>Groeneveld Italia Srl</t>
  </si>
  <si>
    <t>20240912-S-70135</t>
  </si>
  <si>
    <t>C26236034758</t>
  </si>
  <si>
    <t>OFRBEKMH00000011</t>
  </si>
  <si>
    <t>Streit Mecanique</t>
  </si>
  <si>
    <t>20240911-S-70136</t>
  </si>
  <si>
    <t>C26149629109</t>
  </si>
  <si>
    <t>OITBEKMH00000013</t>
  </si>
  <si>
    <t>20240909-S-70135</t>
  </si>
  <si>
    <t>C26063250887</t>
  </si>
  <si>
    <t>HUNGARO SLR KFT</t>
  </si>
  <si>
    <t>20240916-S-70124</t>
  </si>
  <si>
    <t>C26581674515</t>
  </si>
  <si>
    <t>S.T.C.</t>
  </si>
  <si>
    <t>20240912-S-70254</t>
  </si>
  <si>
    <t>C26236035922</t>
  </si>
  <si>
    <t>OITBEKMH00000012</t>
  </si>
  <si>
    <t>SRL PROPULSION SOLUTIONS</t>
  </si>
  <si>
    <t>20240911-S-70154</t>
  </si>
  <si>
    <t>C26149634649</t>
  </si>
  <si>
    <t>OPLBEKMH00000010</t>
  </si>
  <si>
    <t>20240909-S-70181</t>
  </si>
  <si>
    <t>C26063244047</t>
  </si>
  <si>
    <t>DAYCO EUROPE SRL</t>
  </si>
  <si>
    <t>20240911-S-70146</t>
  </si>
  <si>
    <t>C26149629183</t>
  </si>
  <si>
    <t>OCZBEKMH00000012</t>
  </si>
  <si>
    <t>20240909-S-70189</t>
  </si>
  <si>
    <t>C26149628009</t>
  </si>
  <si>
    <t>20240909-S-70480</t>
  </si>
  <si>
    <t>C26063244617</t>
  </si>
  <si>
    <t>OROBEKMH00000002</t>
  </si>
  <si>
    <t>TIBBETT LOGISTICS</t>
  </si>
  <si>
    <t>20240913-S-70150</t>
  </si>
  <si>
    <t>C26495254627</t>
  </si>
  <si>
    <t>ODEBEKMH00000023</t>
  </si>
  <si>
    <t>20240913-S-70152</t>
  </si>
  <si>
    <t>C26495258923</t>
  </si>
  <si>
    <t>20240913-S-70163</t>
  </si>
  <si>
    <t>C26495259039</t>
  </si>
  <si>
    <t>Elring Klinger Ag</t>
  </si>
  <si>
    <t>20240912-S-70265</t>
  </si>
  <si>
    <t>C26236017899</t>
  </si>
  <si>
    <t>OPLBEKMH00000033</t>
  </si>
  <si>
    <t>Sanden Logistic Poland</t>
  </si>
  <si>
    <t>20240910-S-70151</t>
  </si>
  <si>
    <t>C26063250330</t>
  </si>
  <si>
    <t>Contitech Fluid Automotive Romania</t>
  </si>
  <si>
    <t>20240912-S-70142</t>
  </si>
  <si>
    <t>C26236017869</t>
  </si>
  <si>
    <t>Doga Italia Srl</t>
  </si>
  <si>
    <t>20240912-S-70144</t>
  </si>
  <si>
    <t>C26236018068</t>
  </si>
  <si>
    <t>OITBEKMH00000015</t>
  </si>
  <si>
    <t>COBO SPA</t>
  </si>
  <si>
    <t>20240912-S-70143</t>
  </si>
  <si>
    <t>C26236018119</t>
  </si>
  <si>
    <t>ABL Lights</t>
  </si>
  <si>
    <t>20240909-S-70136</t>
  </si>
  <si>
    <t>C26063250943</t>
  </si>
  <si>
    <t>COMER INDUSTRIES COMPONENTS SPA</t>
  </si>
  <si>
    <t>20240913-S-70137</t>
  </si>
  <si>
    <t>C26495254694</t>
  </si>
  <si>
    <t>Dinex Deutschland GmbH</t>
  </si>
  <si>
    <t>20240913-S-70146</t>
  </si>
  <si>
    <t>C26495254593</t>
  </si>
  <si>
    <t>DANFOSS DISTRIBUTION II A/S - C/O V</t>
  </si>
  <si>
    <t>20240916-S-70123</t>
  </si>
  <si>
    <t>C26581667925</t>
  </si>
  <si>
    <t>20240909-S-70106</t>
  </si>
  <si>
    <t>C25976868811</t>
  </si>
  <si>
    <t>C25976868810</t>
  </si>
  <si>
    <t>20240913-S-70143</t>
  </si>
  <si>
    <t>C26495259261</t>
  </si>
  <si>
    <t>FONDERIES NICOLAS</t>
  </si>
  <si>
    <t>20240913-S-70145</t>
  </si>
  <si>
    <t>C26495254829</t>
  </si>
  <si>
    <t>OITBEKMH00000018</t>
  </si>
  <si>
    <t>P&amp;P Spa</t>
  </si>
  <si>
    <t>20240913-S-70140</t>
  </si>
  <si>
    <t>C26495254846</t>
  </si>
  <si>
    <t>LA FONTE ARDENNAISE 2</t>
  </si>
  <si>
    <t>20240916-S-70121</t>
  </si>
  <si>
    <t>C26581667902</t>
  </si>
  <si>
    <t>20240916-S-70117</t>
  </si>
  <si>
    <t>C26581681537</t>
  </si>
  <si>
    <t>OFRBEKMH00000021</t>
  </si>
  <si>
    <t>LINAMAR MONTFAUCON TRANSMISSION</t>
  </si>
  <si>
    <t>20240917-S-70208</t>
  </si>
  <si>
    <t>C26668065352</t>
  </si>
  <si>
    <t>OBEKMHBE00000037</t>
  </si>
  <si>
    <t>GRIMONPREZ TRANSMISSION GEARS</t>
  </si>
  <si>
    <t>C26668065353</t>
  </si>
  <si>
    <t>20240917-S-70211</t>
  </si>
  <si>
    <t>C26668055541</t>
  </si>
  <si>
    <t>ANFORA</t>
  </si>
  <si>
    <t>20240912-S-70268</t>
  </si>
  <si>
    <t>C26236017903</t>
  </si>
  <si>
    <t>AQ Wiring Systems Sp. z o.o.</t>
  </si>
  <si>
    <t>20240912-S-70097</t>
  </si>
  <si>
    <t>C26149623153</t>
  </si>
  <si>
    <t>OHUBEKMH00000005</t>
  </si>
  <si>
    <t>DENSO MAGYARORSZAG KFT.</t>
  </si>
  <si>
    <t>20240911-S-70141</t>
  </si>
  <si>
    <t>C26149639403</t>
  </si>
  <si>
    <t>VCST Automotive Production Alba SRL</t>
  </si>
  <si>
    <t>C26149639404</t>
  </si>
  <si>
    <t>OROBEKMH00000003</t>
  </si>
  <si>
    <t>20240911-S-70149</t>
  </si>
  <si>
    <t>C26149623288</t>
  </si>
  <si>
    <t>OHUBEKMH00000003</t>
  </si>
  <si>
    <t>MODINE HUNGÁRIA KFT.</t>
  </si>
  <si>
    <t>20240909-S-70184</t>
  </si>
  <si>
    <t>C26063245303</t>
  </si>
  <si>
    <t>STANDARD MOTOR PRODUCT POLAND</t>
  </si>
  <si>
    <t>20240912-S-70095</t>
  </si>
  <si>
    <t>C26149624287</t>
  </si>
  <si>
    <t>OHUBEKMH00000002</t>
  </si>
  <si>
    <t>20240913-S-70564</t>
  </si>
  <si>
    <t>C26495255094</t>
  </si>
  <si>
    <t>C26495255095</t>
  </si>
  <si>
    <t>20240916-S-70141</t>
  </si>
  <si>
    <t>C26581667823</t>
  </si>
  <si>
    <t>Centa Antriebe Kirschey Gmbh</t>
  </si>
  <si>
    <t>20240916-S-70134</t>
  </si>
  <si>
    <t>C26581667863</t>
  </si>
  <si>
    <t>20240916-S-70129</t>
  </si>
  <si>
    <t>C26581680467</t>
  </si>
  <si>
    <t>Borg Warner Cooling Systems Gmbh</t>
  </si>
  <si>
    <t>20240917-S-70063</t>
  </si>
  <si>
    <t>C26581671050</t>
  </si>
  <si>
    <t>ONLBEKMH00000003</t>
  </si>
  <si>
    <t>KUSAUTO EUROPE B.V.</t>
  </si>
  <si>
    <t>20240911-S-70134</t>
  </si>
  <si>
    <t>C26149639630</t>
  </si>
  <si>
    <t>OPLBEKMH00000011</t>
  </si>
  <si>
    <t>Ponar Wadowice S.A.</t>
  </si>
  <si>
    <t>20240913-S-70141</t>
  </si>
  <si>
    <t>C26495259430</t>
  </si>
  <si>
    <t>FEAT GROUP SPA</t>
  </si>
  <si>
    <t>20240917-S-70007</t>
  </si>
  <si>
    <t>C26581675013</t>
  </si>
  <si>
    <t>Aurora Konrad G.Schulz GmbH &amp; Co.KG</t>
  </si>
  <si>
    <t>20240916-S-70118</t>
  </si>
  <si>
    <t>C26581682242</t>
  </si>
  <si>
    <t>Lokeren</t>
  </si>
  <si>
    <t>20240919-S-70038</t>
  </si>
  <si>
    <t>RL5013738448</t>
  </si>
  <si>
    <t>Mitras Automotive (Uk) Ltd</t>
  </si>
  <si>
    <t>APACBELOK002</t>
  </si>
  <si>
    <t>20240911-S-70045</t>
  </si>
  <si>
    <t>C26063240731</t>
  </si>
  <si>
    <t>20240911-S-70047</t>
  </si>
  <si>
    <t>C26063245559</t>
  </si>
  <si>
    <t>20240910-S-70070</t>
  </si>
  <si>
    <t>C26063247935</t>
  </si>
  <si>
    <t>20240912-S-70132</t>
  </si>
  <si>
    <t>C26236031448</t>
  </si>
  <si>
    <t>OSKBEKMH00000002</t>
  </si>
  <si>
    <t>20240913-S-70139</t>
  </si>
  <si>
    <t>C26495261242</t>
  </si>
  <si>
    <t>OPLBEKMH00000019</t>
  </si>
  <si>
    <t>20240913-S-70144</t>
  </si>
  <si>
    <t>C26495259298</t>
  </si>
  <si>
    <t>CATEGBBEL001</t>
  </si>
  <si>
    <t>20240916-S-70119</t>
  </si>
  <si>
    <t>C26581674985</t>
  </si>
  <si>
    <t>20240916-S-70115</t>
  </si>
  <si>
    <t>C26581674512</t>
  </si>
  <si>
    <t>20240917-S-70212</t>
  </si>
  <si>
    <t>C26668054722</t>
  </si>
  <si>
    <t>OITBEKMH00000026</t>
  </si>
  <si>
    <t>BORGHI IMPIANTI OLEODINAMICI SPA</t>
  </si>
  <si>
    <t>20240917-S-70204</t>
  </si>
  <si>
    <t>C26668061993</t>
  </si>
  <si>
    <t>OFRBEKMH00000046</t>
  </si>
  <si>
    <t>20240917-S-70201</t>
  </si>
  <si>
    <t>C26668060566</t>
  </si>
  <si>
    <t>20240918-S-70155</t>
  </si>
  <si>
    <t>C26754437875</t>
  </si>
  <si>
    <t>ODEBEKMH00000046</t>
  </si>
  <si>
    <t>THOMAS MAGNETE GMBH</t>
  </si>
  <si>
    <t>20240919-S-70165</t>
  </si>
  <si>
    <t>C26840856172</t>
  </si>
  <si>
    <t>20240918-S-70042</t>
  </si>
  <si>
    <t>C26668054582</t>
  </si>
  <si>
    <t>CANNGBMIL003</t>
  </si>
  <si>
    <t>20240912-S-70274</t>
  </si>
  <si>
    <t>C26236032540</t>
  </si>
  <si>
    <t>FAMECO AB</t>
  </si>
  <si>
    <t>20240912-S-70256</t>
  </si>
  <si>
    <t>C26236035327</t>
  </si>
  <si>
    <t>OHUBEKMH00000006</t>
  </si>
  <si>
    <t>20240909-S-70499</t>
  </si>
  <si>
    <t>PT</t>
  </si>
  <si>
    <t>C25976863312</t>
  </si>
  <si>
    <t>OPTBEKMH00000001</t>
  </si>
  <si>
    <t>BORGWARNER EMISSIONS SYSTEMS PORTUGAL UNIPESSOAL LDA</t>
  </si>
  <si>
    <t>20240912-S-70070</t>
  </si>
  <si>
    <t>C26149617322</t>
  </si>
  <si>
    <t>OCZBEKMH00000002</t>
  </si>
  <si>
    <t>20240909-S-70190</t>
  </si>
  <si>
    <t>SI</t>
  </si>
  <si>
    <t>C26149629348</t>
  </si>
  <si>
    <t>Hidria Aet d.o.o.</t>
  </si>
  <si>
    <t>20240913-S-70006</t>
  </si>
  <si>
    <t>C26495261035</t>
  </si>
  <si>
    <t>TI POLAND SP Z O O</t>
  </si>
  <si>
    <t>20240913-S-70149</t>
  </si>
  <si>
    <t>C26495259523</t>
  </si>
  <si>
    <t>OROBEKMH00000005</t>
  </si>
  <si>
    <t>C26495259524</t>
  </si>
  <si>
    <t>20240913-S-70148</t>
  </si>
  <si>
    <t>C26495254590</t>
  </si>
  <si>
    <t>20240913-S-70151</t>
  </si>
  <si>
    <t>C26495255609</t>
  </si>
  <si>
    <t>DAYCO POLAND SP Z O O</t>
  </si>
  <si>
    <t>20240916-S-70130</t>
  </si>
  <si>
    <t>C26581667869</t>
  </si>
  <si>
    <t>OCZBEKMH00000019</t>
  </si>
  <si>
    <t>20240916-S-70126</t>
  </si>
  <si>
    <t>C26581673924</t>
  </si>
  <si>
    <t>AFSI Europe s.r.o.</t>
  </si>
  <si>
    <t>20240916-S-70127</t>
  </si>
  <si>
    <t>C26581675014</t>
  </si>
  <si>
    <t>20240916-S-70128</t>
  </si>
  <si>
    <t>C26581682677</t>
  </si>
  <si>
    <t>20240916-S-70139</t>
  </si>
  <si>
    <t>C26581681606</t>
  </si>
  <si>
    <t>20240917-S-70231</t>
  </si>
  <si>
    <t>C26668054650</t>
  </si>
  <si>
    <t>OFRBEKMH00000031</t>
  </si>
  <si>
    <t>20240917-S-70225</t>
  </si>
  <si>
    <t>C26668065431</t>
  </si>
  <si>
    <t>20240917-S-70216</t>
  </si>
  <si>
    <t>C26668050457</t>
  </si>
  <si>
    <t>OITBEKMH00000024</t>
  </si>
  <si>
    <t>20240917-S-70234</t>
  </si>
  <si>
    <t>C26668054599</t>
  </si>
  <si>
    <t>20240917-S-70219</t>
  </si>
  <si>
    <t>C26668054578</t>
  </si>
  <si>
    <t>20240917-S-70232</t>
  </si>
  <si>
    <t>C26668054614</t>
  </si>
  <si>
    <t>20240917-S-70239</t>
  </si>
  <si>
    <t>C26668055296</t>
  </si>
  <si>
    <t>20240918-S-70087</t>
  </si>
  <si>
    <t>C26754445834</t>
  </si>
  <si>
    <t>20240918-S-70100</t>
  </si>
  <si>
    <t>C26754436696</t>
  </si>
  <si>
    <t>20240918-S-70098</t>
  </si>
  <si>
    <t>C26754437919</t>
  </si>
  <si>
    <t>OESBEKMH00000010</t>
  </si>
  <si>
    <t>DENSO BARCELONA. S.A.U.</t>
  </si>
  <si>
    <t>20240918-S-70088</t>
  </si>
  <si>
    <t>C26754450352</t>
  </si>
  <si>
    <t>ODEBEKMH00000045</t>
  </si>
  <si>
    <t>PIERBURG GMBH</t>
  </si>
  <si>
    <t>20240918-S-70089</t>
  </si>
  <si>
    <t>C26754437095</t>
  </si>
  <si>
    <t>20240918-S-70095</t>
  </si>
  <si>
    <t>C26754447260</t>
  </si>
  <si>
    <t>20240918-S-70101</t>
  </si>
  <si>
    <t>C26754436694</t>
  </si>
  <si>
    <t>20240919-S-70417</t>
  </si>
  <si>
    <t>C26840839022</t>
  </si>
  <si>
    <t>OBEKMHBE00000062</t>
  </si>
  <si>
    <t>20240916-S-70137</t>
  </si>
  <si>
    <t>C26581673220</t>
  </si>
  <si>
    <t>20240912-S-70129</t>
  </si>
  <si>
    <t>C26236024829</t>
  </si>
  <si>
    <t>OHUBEKMH00000004</t>
  </si>
  <si>
    <t>20240913-S-70136</t>
  </si>
  <si>
    <t>C26495259500</t>
  </si>
  <si>
    <t>OFRBEKMH00000019</t>
  </si>
  <si>
    <t>VERLHAC INDUSTRIE</t>
  </si>
  <si>
    <t>20240917-S-70206</t>
  </si>
  <si>
    <t>C26668061817</t>
  </si>
  <si>
    <t>20240917-S-70207</t>
  </si>
  <si>
    <t>C26668055503</t>
  </si>
  <si>
    <t>20240918-S-70156</t>
  </si>
  <si>
    <t>C26754437132</t>
  </si>
  <si>
    <t>OHUBEKMH00000008</t>
  </si>
  <si>
    <t>20240918-S-70145</t>
  </si>
  <si>
    <t>C26754437085</t>
  </si>
  <si>
    <t>MEKRA LANG GMBH</t>
  </si>
  <si>
    <t>20240919-S-70163</t>
  </si>
  <si>
    <t>C26840847347</t>
  </si>
  <si>
    <t>20240924-S-70028</t>
  </si>
  <si>
    <t>C27185579346</t>
  </si>
  <si>
    <t>ODEBEKMH00000052</t>
  </si>
  <si>
    <t>20240916-S-70116</t>
  </si>
  <si>
    <t>AT</t>
  </si>
  <si>
    <t>C26581667880</t>
  </si>
  <si>
    <t>OFRBEKMH00000054</t>
  </si>
  <si>
    <t>AIC Casting GmbH</t>
  </si>
  <si>
    <t>20240918-S-70149</t>
  </si>
  <si>
    <t>C26754437128</t>
  </si>
  <si>
    <t>OFRBEKMH00000076</t>
  </si>
  <si>
    <t>20240918-S-70153</t>
  </si>
  <si>
    <t>C26840839029</t>
  </si>
  <si>
    <t>OFRBEKMH00000055</t>
  </si>
  <si>
    <t>20240919-S-70176</t>
  </si>
  <si>
    <t>C26840838891</t>
  </si>
  <si>
    <t>ODEBEKMH00000057</t>
  </si>
  <si>
    <t>20240919-S-70175</t>
  </si>
  <si>
    <t>C2684083886G</t>
  </si>
  <si>
    <t>ADEMIS</t>
  </si>
  <si>
    <t>20240920-S-70146</t>
  </si>
  <si>
    <t>C27100035924</t>
  </si>
  <si>
    <t>OBEKMHBE00000076</t>
  </si>
  <si>
    <t>20240920-S-70147</t>
  </si>
  <si>
    <t>C27100035776</t>
  </si>
  <si>
    <t>Kegworth</t>
  </si>
  <si>
    <t>20240919-S-70615</t>
  </si>
  <si>
    <t>C26840839230</t>
  </si>
  <si>
    <t>DHLEGBKEG001</t>
  </si>
  <si>
    <t>20240916-S-70131</t>
  </si>
  <si>
    <t>C26581668214</t>
  </si>
  <si>
    <t>20240918-S-70041</t>
  </si>
  <si>
    <t>C26668050322</t>
  </si>
  <si>
    <t>OCZBEKMH00000013</t>
  </si>
  <si>
    <t>TE Connectivity Czech s.r.o.</t>
  </si>
  <si>
    <t>20240917-S-70217</t>
  </si>
  <si>
    <t>C26668050843</t>
  </si>
  <si>
    <t>OCZBEKMH00000016</t>
  </si>
  <si>
    <t>20240917-S-70569</t>
  </si>
  <si>
    <t>C26668055666</t>
  </si>
  <si>
    <t>BRAHM PRECISION PRODUCTS CORPORATION SPAIN S.A</t>
  </si>
  <si>
    <t>20240918-S-70040</t>
  </si>
  <si>
    <t>C26668056776</t>
  </si>
  <si>
    <t>OCZBEKMH00000020</t>
  </si>
  <si>
    <t>20240917-S-70218</t>
  </si>
  <si>
    <t>C2666805458X</t>
  </si>
  <si>
    <t>20240918-S-70085</t>
  </si>
  <si>
    <t>C26754437387</t>
  </si>
  <si>
    <t>OITBEKMH00000043</t>
  </si>
  <si>
    <t>20240920-S-70091</t>
  </si>
  <si>
    <t>C26840849354</t>
  </si>
  <si>
    <t>ODEBEKMH00000056</t>
  </si>
  <si>
    <t>ROBERT BOSCH GMBH CENTRAL WHS</t>
  </si>
  <si>
    <t>20240919-S-70310</t>
  </si>
  <si>
    <t>C26840838950</t>
  </si>
  <si>
    <t>20240919-S-70317</t>
  </si>
  <si>
    <t>C26840838867</t>
  </si>
  <si>
    <t>ODEBEKMH00000075</t>
  </si>
  <si>
    <t>20240917-S-70203</t>
  </si>
  <si>
    <t>C26668061800</t>
  </si>
  <si>
    <t>OPLBEKMH00000023</t>
  </si>
  <si>
    <t>20240919-S-70169</t>
  </si>
  <si>
    <t>C26840858200</t>
  </si>
  <si>
    <t>HYDAC Technology GmbH</t>
  </si>
  <si>
    <t>20240919-S-70167</t>
  </si>
  <si>
    <t>C26840854542</t>
  </si>
  <si>
    <t>20240919-S-70166</t>
  </si>
  <si>
    <t>C26840854652</t>
  </si>
  <si>
    <t>20240919-S-70161</t>
  </si>
  <si>
    <t>C26840849072</t>
  </si>
  <si>
    <t>20240920-S-70145</t>
  </si>
  <si>
    <t>C27100035845</t>
  </si>
  <si>
    <t>ONLBEKMH00000020</t>
  </si>
  <si>
    <t>20240920-S-70150</t>
  </si>
  <si>
    <t>C27100027814</t>
  </si>
  <si>
    <t>SIMONIS GROUP SA</t>
  </si>
  <si>
    <t>20240918-S-70148</t>
  </si>
  <si>
    <t>C26754437104</t>
  </si>
  <si>
    <t>OITBEKMH00000033</t>
  </si>
  <si>
    <t>CATTINI AND FIGLIO SRL</t>
  </si>
  <si>
    <t>20240920-S-70077</t>
  </si>
  <si>
    <t>C26840856884</t>
  </si>
  <si>
    <t>OITBEKMH00000036</t>
  </si>
  <si>
    <t>20240918-S-70177</t>
  </si>
  <si>
    <t>C26840838918</t>
  </si>
  <si>
    <t>20240919-S-70173</t>
  </si>
  <si>
    <t>C26840838841</t>
  </si>
  <si>
    <t>20240919-S-70174</t>
  </si>
  <si>
    <t>C26840839385</t>
  </si>
  <si>
    <t>20240920-S-70143</t>
  </si>
  <si>
    <t>C27100018136</t>
  </si>
  <si>
    <t>Winkelmann MSR Technology Beteiligungs-GmbH</t>
  </si>
  <si>
    <t>Larne</t>
  </si>
  <si>
    <t>20240918-S-70154</t>
  </si>
  <si>
    <t>C26754447702</t>
  </si>
  <si>
    <t>WOODWARD POLAND SPÓŁKA Z OGRANICZONĄ ODPOWIEDZIALNOŚCIĄ</t>
  </si>
  <si>
    <t>CATEGBLAR002</t>
  </si>
  <si>
    <t>20240920-S-70127</t>
  </si>
  <si>
    <t>C27100036958</t>
  </si>
  <si>
    <t>Woodward Aken GmbH</t>
  </si>
  <si>
    <t>20240917-S-70491</t>
  </si>
  <si>
    <t>C26668054587</t>
  </si>
  <si>
    <t>20240917-S-70227</t>
  </si>
  <si>
    <t>C26668064974</t>
  </si>
  <si>
    <t>20240918-S-70084</t>
  </si>
  <si>
    <t>C26754449155</t>
  </si>
  <si>
    <t>20240918-S-70094</t>
  </si>
  <si>
    <t>C26754447169</t>
  </si>
  <si>
    <t>20240918-S-70092</t>
  </si>
  <si>
    <t>C26754442361</t>
  </si>
  <si>
    <t>20240919-S-70377</t>
  </si>
  <si>
    <t>C26840847532</t>
  </si>
  <si>
    <t>20240920-S-70122</t>
  </si>
  <si>
    <t>C27100018100</t>
  </si>
  <si>
    <t>20240920-S-70114</t>
  </si>
  <si>
    <t>C27100029038</t>
  </si>
  <si>
    <t>20240917-S-70224</t>
  </si>
  <si>
    <t>C26668062271</t>
  </si>
  <si>
    <t>20240917-S-70199</t>
  </si>
  <si>
    <t>C26668055721</t>
  </si>
  <si>
    <t>OITBEKMH00000046</t>
  </si>
  <si>
    <t>C26668055722</t>
  </si>
  <si>
    <t>20240918-S-70147</t>
  </si>
  <si>
    <t>C26754437089</t>
  </si>
  <si>
    <t>20240919-S-70168</t>
  </si>
  <si>
    <t>C26840857013</t>
  </si>
  <si>
    <t>20240919-S-70177</t>
  </si>
  <si>
    <t>C26840838878</t>
  </si>
  <si>
    <t>OFRBEKMH00000066</t>
  </si>
  <si>
    <t>20240919-S-70178</t>
  </si>
  <si>
    <t>C26840847342</t>
  </si>
  <si>
    <t>20240920-S-70149</t>
  </si>
  <si>
    <t>C27100036886</t>
  </si>
  <si>
    <t>DANFOSS DISTRIBUTION II A/S</t>
  </si>
  <si>
    <t>20240920-S-70136</t>
  </si>
  <si>
    <t>C27100019440</t>
  </si>
  <si>
    <t>ODEBEKMH00000071</t>
  </si>
  <si>
    <t>20240920-S-70138</t>
  </si>
  <si>
    <t>C27100027801</t>
  </si>
  <si>
    <t>20240923-S-70577</t>
  </si>
  <si>
    <t>C27100028349</t>
  </si>
  <si>
    <t>20240917-S-70205</t>
  </si>
  <si>
    <t>C26668059745</t>
  </si>
  <si>
    <t>20240918-S-70146</t>
  </si>
  <si>
    <t>C26754438360</t>
  </si>
  <si>
    <t>OITBEKMH00000037</t>
  </si>
  <si>
    <t>20240920-S-70144</t>
  </si>
  <si>
    <t>C27100019260</t>
  </si>
  <si>
    <t>20240923-S-70130</t>
  </si>
  <si>
    <t>C27186425514</t>
  </si>
  <si>
    <t>Elso</t>
  </si>
  <si>
    <t>20240924-S-70215</t>
  </si>
  <si>
    <t>C27272882827</t>
  </si>
  <si>
    <t>OBEKMHBE00000088</t>
  </si>
  <si>
    <t>Filame Brussels SA</t>
  </si>
  <si>
    <t>20240924-S-70214</t>
  </si>
  <si>
    <t>C27272875684</t>
  </si>
  <si>
    <t>20240924-S-70213</t>
  </si>
  <si>
    <t>C27272875509</t>
  </si>
  <si>
    <t>Dedecker Precision Mechanics SA</t>
  </si>
  <si>
    <t>20240924-S-70210</t>
  </si>
  <si>
    <t>C27272874347</t>
  </si>
  <si>
    <t>Metafor</t>
  </si>
  <si>
    <t>20240923-S-70231</t>
  </si>
  <si>
    <t>C27186430370</t>
  </si>
  <si>
    <t>DHLEGBKEG002</t>
  </si>
  <si>
    <t>20240918-S-70083</t>
  </si>
  <si>
    <t>C26754447257</t>
  </si>
  <si>
    <t>OROBEKMH00000007</t>
  </si>
  <si>
    <t>20240917-S-70220</t>
  </si>
  <si>
    <t>C26668056606</t>
  </si>
  <si>
    <t>C26754447256</t>
  </si>
  <si>
    <t>OROBEKMH00000006</t>
  </si>
  <si>
    <t>C26754447255</t>
  </si>
  <si>
    <t>20240918-S-70091</t>
  </si>
  <si>
    <t>C26754447177</t>
  </si>
  <si>
    <t>OHUBEKMH00000007</t>
  </si>
  <si>
    <t>20240918-S-70086</t>
  </si>
  <si>
    <t>C26754437608</t>
  </si>
  <si>
    <t>Denso Magyarorszag Kft</t>
  </si>
  <si>
    <t>20240919-S-70383</t>
  </si>
  <si>
    <t>C26840855826</t>
  </si>
  <si>
    <t>20240919-S-70462</t>
  </si>
  <si>
    <t>C26840851871</t>
  </si>
  <si>
    <t>OPLBEKMH00000035</t>
  </si>
  <si>
    <t>20240923-S-70277</t>
  </si>
  <si>
    <t>C27186429465</t>
  </si>
  <si>
    <t>20240923-S-70278</t>
  </si>
  <si>
    <t>C27186428828</t>
  </si>
  <si>
    <t>20240919-S-70461</t>
  </si>
  <si>
    <t>C26840855831</t>
  </si>
  <si>
    <t>20240924-S-70031</t>
  </si>
  <si>
    <t>C27186421080</t>
  </si>
  <si>
    <t>ONLBEKMH00000017</t>
  </si>
  <si>
    <t>20240918-S-70151</t>
  </si>
  <si>
    <t>C26754437930</t>
  </si>
  <si>
    <t>C26754438361</t>
  </si>
  <si>
    <t>20240918-S-70461</t>
  </si>
  <si>
    <t>DK</t>
  </si>
  <si>
    <t>C26840849321</t>
  </si>
  <si>
    <t>DANFOSS A/S</t>
  </si>
  <si>
    <t>20240920-S-70148</t>
  </si>
  <si>
    <t>C27100032991</t>
  </si>
  <si>
    <t>20240923-S-70134</t>
  </si>
  <si>
    <t>C27186431016</t>
  </si>
  <si>
    <t>WEBER HYDRAULIK GMBH</t>
  </si>
  <si>
    <t>20240923-S-70133</t>
  </si>
  <si>
    <t>C27186431275</t>
  </si>
  <si>
    <t>OFRBEKMH00000087</t>
  </si>
  <si>
    <t>COURBIS SMART POLYMERS</t>
  </si>
  <si>
    <t>20240923-S-70135</t>
  </si>
  <si>
    <t>C27186430652</t>
  </si>
  <si>
    <t>C27186425513</t>
  </si>
  <si>
    <t>20240923-S-70127</t>
  </si>
  <si>
    <t>C27186424415</t>
  </si>
  <si>
    <t>OITBEKMH00000045</t>
  </si>
  <si>
    <t>20240923-S-70131</t>
  </si>
  <si>
    <t>C27186431318</t>
  </si>
  <si>
    <t>P&amp;P SPA.</t>
  </si>
  <si>
    <t>20240923-S-70126</t>
  </si>
  <si>
    <t>C27186430295</t>
  </si>
  <si>
    <t>20240924-S-70204</t>
  </si>
  <si>
    <t>C27272863226</t>
  </si>
  <si>
    <t>OFRBEKMH00000093</t>
  </si>
  <si>
    <t>20240920-S-70118</t>
  </si>
  <si>
    <t>C27100028532</t>
  </si>
  <si>
    <t>OCZBEKMH00000024</t>
  </si>
  <si>
    <t>C27100028533</t>
  </si>
  <si>
    <t>OCZBEKMH00000025</t>
  </si>
  <si>
    <t>20240924-S-70242</t>
  </si>
  <si>
    <t>C27272859359</t>
  </si>
  <si>
    <t>20240923-S-70604</t>
  </si>
  <si>
    <t>C27186424847</t>
  </si>
  <si>
    <t>20240924-S-70262</t>
  </si>
  <si>
    <t>C27272859765</t>
  </si>
  <si>
    <t>ODEBEKMH00000082</t>
  </si>
  <si>
    <t>20240925-S-70076</t>
  </si>
  <si>
    <t>C27272882080</t>
  </si>
  <si>
    <t>C27272859360</t>
  </si>
  <si>
    <t>20240924-S-70241</t>
  </si>
  <si>
    <t>C27272859092</t>
  </si>
  <si>
    <t>ODEBEKMH00000101</t>
  </si>
  <si>
    <t>20240924-S-70245</t>
  </si>
  <si>
    <t>C27272863386</t>
  </si>
  <si>
    <t>20240924-S-70255</t>
  </si>
  <si>
    <t>C27272881806</t>
  </si>
  <si>
    <t>MoldTecs GmbH</t>
  </si>
  <si>
    <t>C27272881805</t>
  </si>
  <si>
    <t>20240924-S-70257</t>
  </si>
  <si>
    <t>C27272882977</t>
  </si>
  <si>
    <t>ODEBEKMH00000233</t>
  </si>
  <si>
    <t>C27272882978</t>
  </si>
  <si>
    <t>20240924-S-70216</t>
  </si>
  <si>
    <t>C27272881655</t>
  </si>
  <si>
    <t>20240925-S-70091</t>
  </si>
  <si>
    <t>C34421975125</t>
  </si>
  <si>
    <t>20240919-S-70164</t>
  </si>
  <si>
    <t>C26840851643</t>
  </si>
  <si>
    <t>OPLBEKMH00000024</t>
  </si>
  <si>
    <t>20240919-S-70160</t>
  </si>
  <si>
    <t>C26840854310</t>
  </si>
  <si>
    <t>OSKBEKMH00000003</t>
  </si>
  <si>
    <t>20240920-S-70134</t>
  </si>
  <si>
    <t>C27100019017</t>
  </si>
  <si>
    <t>OITBEKMH00000054</t>
  </si>
  <si>
    <t>20240920-S-70137</t>
  </si>
  <si>
    <t>C27100019387</t>
  </si>
  <si>
    <t>OHUBEKMH00000009</t>
  </si>
  <si>
    <t>20240920-S-70151</t>
  </si>
  <si>
    <t>C27100027795</t>
  </si>
  <si>
    <t>OITBEKMH00000050</t>
  </si>
  <si>
    <t>Carraro Drive Tech Spa</t>
  </si>
  <si>
    <t>20240924-S-70202</t>
  </si>
  <si>
    <t>C27272859278</t>
  </si>
  <si>
    <t>20240924-S-70212</t>
  </si>
  <si>
    <t>C27272881621</t>
  </si>
  <si>
    <t>20240924-S-70208</t>
  </si>
  <si>
    <t>C27272871736</t>
  </si>
  <si>
    <t>OFRBEKMH00000081</t>
  </si>
  <si>
    <t>20240924-S-70200</t>
  </si>
  <si>
    <t>C27272863423</t>
  </si>
  <si>
    <t>20240919-S-70077</t>
  </si>
  <si>
    <t>C27272875191</t>
  </si>
  <si>
    <t>Ufm Permec Sas</t>
  </si>
  <si>
    <t>C27272875190</t>
  </si>
  <si>
    <t>20240926-S-70130</t>
  </si>
  <si>
    <t>C34683782039</t>
  </si>
  <si>
    <t>OBEKMHBE00000102</t>
  </si>
  <si>
    <t>C34683782041</t>
  </si>
  <si>
    <t>C34683782040</t>
  </si>
  <si>
    <t>20240926-S-70128</t>
  </si>
  <si>
    <t>C34683695081</t>
  </si>
  <si>
    <t>OBEKMHBE00000105</t>
  </si>
  <si>
    <t>D.P.M</t>
  </si>
  <si>
    <t>20240925-S-70206</t>
  </si>
  <si>
    <t>C34421958575</t>
  </si>
  <si>
    <t>ODEBEKMH00000090</t>
  </si>
  <si>
    <t>20240926-S-70135</t>
  </si>
  <si>
    <t>C34683762510</t>
  </si>
  <si>
    <t>OBEKMHBE00000114</t>
  </si>
  <si>
    <t>20240918-S-70111</t>
  </si>
  <si>
    <t>C26840838983</t>
  </si>
  <si>
    <t>20240918-S-70267</t>
  </si>
  <si>
    <t>C26840849088</t>
  </si>
  <si>
    <t>20240920-S-70117</t>
  </si>
  <si>
    <t>C27100027802</t>
  </si>
  <si>
    <t>OCZBEKMH00000023</t>
  </si>
  <si>
    <t>20240924-S-70246</t>
  </si>
  <si>
    <t>C27272859878</t>
  </si>
  <si>
    <t>20240924-S-70239</t>
  </si>
  <si>
    <t>C27272884618</t>
  </si>
  <si>
    <t>CNH INDUSTRIAL ITALIA SPA</t>
  </si>
  <si>
    <t>20240925-S-70577</t>
  </si>
  <si>
    <t>C34421974319</t>
  </si>
  <si>
    <t>20240925-S-70575</t>
  </si>
  <si>
    <t>C34421993009</t>
  </si>
  <si>
    <t>ODEBEKMH00000091</t>
  </si>
  <si>
    <t>TENNECO INC</t>
  </si>
  <si>
    <t>20240917-S-70084</t>
  </si>
  <si>
    <t>C26581667899</t>
  </si>
  <si>
    <t>OPTBEKMH00000003</t>
  </si>
  <si>
    <t>20240916-S-70497</t>
  </si>
  <si>
    <t>C26581674805</t>
  </si>
  <si>
    <t>OPTBEKMH00000002</t>
  </si>
  <si>
    <t>20240918-S-70176</t>
  </si>
  <si>
    <t>C26754448819</t>
  </si>
  <si>
    <t>20240919-S-70468</t>
  </si>
  <si>
    <t>C26840857893</t>
  </si>
  <si>
    <t>OHUBEKMH00000011</t>
  </si>
  <si>
    <t>20240920-S-70106</t>
  </si>
  <si>
    <t>C26840853963</t>
  </si>
  <si>
    <t>OPLBEKMH00000036</t>
  </si>
  <si>
    <t>Norma Poland Sp. Z.O.O.</t>
  </si>
  <si>
    <t>20240918-S-70477</t>
  </si>
  <si>
    <t>C26840838869</t>
  </si>
  <si>
    <t>20240920-S-70124</t>
  </si>
  <si>
    <t>C27100036387</t>
  </si>
  <si>
    <t>20240920-S-70204</t>
  </si>
  <si>
    <t>C27100038333</t>
  </si>
  <si>
    <t>OROBEKMH00000009</t>
  </si>
  <si>
    <t>20240920-S-70120</t>
  </si>
  <si>
    <t>C27100019371</t>
  </si>
  <si>
    <t>OPLBEKMH00000039</t>
  </si>
  <si>
    <t>20240923-S-70438</t>
  </si>
  <si>
    <t>C27186424984</t>
  </si>
  <si>
    <t>OCZBEKMH00000029</t>
  </si>
  <si>
    <t>20240924-S-70240</t>
  </si>
  <si>
    <t>C27272860170</t>
  </si>
  <si>
    <t>OITBEKMH00000067</t>
  </si>
  <si>
    <t>Elring Klinger, S.A</t>
  </si>
  <si>
    <t>C27272859877</t>
  </si>
  <si>
    <t>20240924-S-70243</t>
  </si>
  <si>
    <t>C27272859899</t>
  </si>
  <si>
    <t>C27272859900</t>
  </si>
  <si>
    <t>20240924-S-70253</t>
  </si>
  <si>
    <t>C27272874230</t>
  </si>
  <si>
    <t>OFRBEKMH00000083</t>
  </si>
  <si>
    <t>20240925-S-70450</t>
  </si>
  <si>
    <t>C34422000076</t>
  </si>
  <si>
    <t>OESBEKMH00000018</t>
  </si>
  <si>
    <t>C34422000077</t>
  </si>
  <si>
    <t>20240925-S-70240</t>
  </si>
  <si>
    <t>C34421959622</t>
  </si>
  <si>
    <t>C34421974318</t>
  </si>
  <si>
    <t>20240926-S-70004</t>
  </si>
  <si>
    <t>C34421968426</t>
  </si>
  <si>
    <t>20240925-S-70215</t>
  </si>
  <si>
    <t>C34421980788</t>
  </si>
  <si>
    <t>20240925-S-70207</t>
  </si>
  <si>
    <t>C35688530166</t>
  </si>
  <si>
    <t>ODEBEKMH00000098</t>
  </si>
  <si>
    <t>C35688530165</t>
  </si>
  <si>
    <t>20240919-S-70159</t>
  </si>
  <si>
    <t>C26840838849</t>
  </si>
  <si>
    <t>20240920-S-70135</t>
  </si>
  <si>
    <t>C27100031092</t>
  </si>
  <si>
    <t>OFRBEKMH00000056</t>
  </si>
  <si>
    <t>TIAG C/ VERLHAC INDUSTRIE</t>
  </si>
  <si>
    <t>20240920-S-70277</t>
  </si>
  <si>
    <t>C2710001938X</t>
  </si>
  <si>
    <t>20240924-S-70209</t>
  </si>
  <si>
    <t>C27272870828</t>
  </si>
  <si>
    <t>20240925-S-70080</t>
  </si>
  <si>
    <t>C34422002066</t>
  </si>
  <si>
    <t>20240925-S-70082</t>
  </si>
  <si>
    <t>C34422010496</t>
  </si>
  <si>
    <t>20240925-S-70092</t>
  </si>
  <si>
    <t>C34421979134</t>
  </si>
  <si>
    <t>20240926-S-70127</t>
  </si>
  <si>
    <t>C34683673859</t>
  </si>
  <si>
    <t>OBEKMHBE00000100</t>
  </si>
  <si>
    <t>Isoform NV</t>
  </si>
  <si>
    <t>C35688530164</t>
  </si>
  <si>
    <t>20240925-S-70084</t>
  </si>
  <si>
    <t>C34422009910</t>
  </si>
  <si>
    <t>OITBEKMH00000056</t>
  </si>
  <si>
    <t>C34422009911</t>
  </si>
  <si>
    <t>20240925-S-70086</t>
  </si>
  <si>
    <t>C34421959590</t>
  </si>
  <si>
    <t>OFRBEKMH00000124</t>
  </si>
  <si>
    <t>C34421959589</t>
  </si>
  <si>
    <t>20240926-S-70082</t>
  </si>
  <si>
    <t>C34421995074</t>
  </si>
  <si>
    <t>20240926-S-70147</t>
  </si>
  <si>
    <t>C34683672537</t>
  </si>
  <si>
    <t>ODEBEKMH00000099</t>
  </si>
  <si>
    <t>20240926-S-70129</t>
  </si>
  <si>
    <t>C34683674264</t>
  </si>
  <si>
    <t>20240926-S-70144</t>
  </si>
  <si>
    <t>C34683691738</t>
  </si>
  <si>
    <t>20240926-S-70137</t>
  </si>
  <si>
    <t>C34683726193</t>
  </si>
  <si>
    <t>20240924-S-70288</t>
  </si>
  <si>
    <t>C27272863184</t>
  </si>
  <si>
    <t>OCZBEKMH00000034</t>
  </si>
  <si>
    <t>20240926-S-70556</t>
  </si>
  <si>
    <t>C34683737438</t>
  </si>
  <si>
    <t>20240923-S-70358</t>
  </si>
  <si>
    <t>C27186425547</t>
  </si>
  <si>
    <t>20240924-S-70260</t>
  </si>
  <si>
    <t>C27272890333</t>
  </si>
  <si>
    <t>Woodward Poland Sp. z o.o.</t>
  </si>
  <si>
    <t>20240925-S-70342</t>
  </si>
  <si>
    <t>C34421960410</t>
  </si>
  <si>
    <t>20240926-S-70327</t>
  </si>
  <si>
    <t>C34683671567</t>
  </si>
  <si>
    <t>Mahle Ventiltrieb GMBH</t>
  </si>
  <si>
    <t>20240926-S-70625</t>
  </si>
  <si>
    <t>C34683671106</t>
  </si>
  <si>
    <t>ODEBEKMH00000127</t>
  </si>
  <si>
    <t>Federal-Mogul Friedberg Gmbh</t>
  </si>
  <si>
    <t>20240926-S-70317</t>
  </si>
  <si>
    <t>C34683715443</t>
  </si>
  <si>
    <t>20240923-S-70446</t>
  </si>
  <si>
    <t>C27186424433</t>
  </si>
  <si>
    <t>20240924-S-70244</t>
  </si>
  <si>
    <t>C27272863121</t>
  </si>
  <si>
    <t>OCZBEKMH00000039</t>
  </si>
  <si>
    <t>20240924-S-70238</t>
  </si>
  <si>
    <t>C27272882311</t>
  </si>
  <si>
    <t>20240924-S-70236</t>
  </si>
  <si>
    <t>C27272871802</t>
  </si>
  <si>
    <t>20240925-S-70053</t>
  </si>
  <si>
    <t>C27272875745</t>
  </si>
  <si>
    <t>OCZBEKMH00000035</t>
  </si>
  <si>
    <t>C27272875746</t>
  </si>
  <si>
    <t>C34421960411</t>
  </si>
  <si>
    <t>20240925-S-70447</t>
  </si>
  <si>
    <t>C34421966040</t>
  </si>
  <si>
    <t>20240925-S-70320</t>
  </si>
  <si>
    <t>C34421975002</t>
  </si>
  <si>
    <t>20240926-S-70320</t>
  </si>
  <si>
    <t>C34683693189</t>
  </si>
  <si>
    <t>C34683737437</t>
  </si>
  <si>
    <t>20240926-S-70554</t>
  </si>
  <si>
    <t>C34683719310</t>
  </si>
  <si>
    <t>C34683719309</t>
  </si>
  <si>
    <t>20240927-S-70353</t>
  </si>
  <si>
    <t>C35469252323</t>
  </si>
  <si>
    <t>C35469252324</t>
  </si>
  <si>
    <t>C35688488539</t>
  </si>
  <si>
    <t>20240925-S-70358</t>
  </si>
  <si>
    <t>C34421984106</t>
  </si>
  <si>
    <t>20240926-S-70315</t>
  </si>
  <si>
    <t>C34683743078</t>
  </si>
  <si>
    <t>20240924-S-70201</t>
  </si>
  <si>
    <t>C27272863390</t>
  </si>
  <si>
    <t>OPLBEKMH00000032</t>
  </si>
  <si>
    <t>20240925-S-70085</t>
  </si>
  <si>
    <t>C34421958934</t>
  </si>
  <si>
    <t>20240926-S-70125</t>
  </si>
  <si>
    <t>C34683679307</t>
  </si>
  <si>
    <t>ODEBEKMH00000116</t>
  </si>
  <si>
    <t>20240926-S-70139</t>
  </si>
  <si>
    <t>C34683751252</t>
  </si>
  <si>
    <t>20240926-S-70133</t>
  </si>
  <si>
    <t>C34683758746</t>
  </si>
  <si>
    <t>C34683674265</t>
  </si>
  <si>
    <t>20240926-S-70145</t>
  </si>
  <si>
    <t>C34683694961</t>
  </si>
  <si>
    <t>SAND PROFILE GMBH</t>
  </si>
  <si>
    <t>20240926-S-70140</t>
  </si>
  <si>
    <t>C34683701796</t>
  </si>
  <si>
    <t>20240925-S-70081</t>
  </si>
  <si>
    <t>C34422008090</t>
  </si>
  <si>
    <t>20240926-S-70372</t>
  </si>
  <si>
    <t>C34683768043</t>
  </si>
  <si>
    <t>OFRBEKMH00000135</t>
  </si>
  <si>
    <t>C34683768042</t>
  </si>
  <si>
    <t>20240926-S-70005</t>
  </si>
  <si>
    <t>C34683672328</t>
  </si>
  <si>
    <t>OITBEKMH00000059</t>
  </si>
  <si>
    <t>20240926-S-70141</t>
  </si>
  <si>
    <t>C34683711411</t>
  </si>
  <si>
    <t>OFRBEKMH00000115</t>
  </si>
  <si>
    <t>20240930-S-70438</t>
  </si>
  <si>
    <t>C35731097989</t>
  </si>
  <si>
    <t>OBEKMHBE00000117</t>
  </si>
  <si>
    <t>20240925-S-70424</t>
  </si>
  <si>
    <t>C34421960425</t>
  </si>
  <si>
    <t>OCZBEKMH00000032</t>
  </si>
  <si>
    <t>20240924-S-70249</t>
  </si>
  <si>
    <t>C27272863703</t>
  </si>
  <si>
    <t>OROBEKMH00000010</t>
  </si>
  <si>
    <t>C34421960424</t>
  </si>
  <si>
    <t>OCZBEKMH00000033</t>
  </si>
  <si>
    <t>20240923-S-70539</t>
  </si>
  <si>
    <t>C27186424880</t>
  </si>
  <si>
    <t>OPTBEKMH00000005</t>
  </si>
  <si>
    <t>DELPHI POWERTRAIN SYSTEM PORTUGAL, UNIPESSOAL LDA</t>
  </si>
  <si>
    <t>20240924-S-70287</t>
  </si>
  <si>
    <t>C27272858946</t>
  </si>
  <si>
    <t>20240924-S-70254</t>
  </si>
  <si>
    <t>C27272870873</t>
  </si>
  <si>
    <t>20240925-S-70436</t>
  </si>
  <si>
    <t>C34421984303</t>
  </si>
  <si>
    <t>OHUBEKMH00000013</t>
  </si>
  <si>
    <t>C27272863702</t>
  </si>
  <si>
    <t>20240925-S-70475</t>
  </si>
  <si>
    <t>C34421990889</t>
  </si>
  <si>
    <t>C35469251904</t>
  </si>
  <si>
    <t>20240926-S-70142</t>
  </si>
  <si>
    <t>C35469249866</t>
  </si>
  <si>
    <t>OFRBEKMH00000112</t>
  </si>
  <si>
    <t>20240930-S-70442</t>
  </si>
  <si>
    <t>C35731088104</t>
  </si>
  <si>
    <t>20240925-S-70079</t>
  </si>
  <si>
    <t>C34422003015</t>
  </si>
  <si>
    <t>OHUBEKMH00000010</t>
  </si>
  <si>
    <t>HUNGARO-SLR GÉPIPARI KFT</t>
  </si>
  <si>
    <t>20240926-S-70138</t>
  </si>
  <si>
    <t>C34683741856</t>
  </si>
  <si>
    <t>OITBEKMH00000066</t>
  </si>
  <si>
    <t>20240927-S-70327</t>
  </si>
  <si>
    <t>C35469271508</t>
  </si>
  <si>
    <t>DIDIMO ZANETTI SPA</t>
  </si>
  <si>
    <t>20240927-S-70303</t>
  </si>
  <si>
    <t>C35469262522</t>
  </si>
  <si>
    <t>20240927-S-70301</t>
  </si>
  <si>
    <t>C35469258973</t>
  </si>
  <si>
    <t>LA FONTE ARDENNAISE</t>
  </si>
  <si>
    <t>20240927-S-70320</t>
  </si>
  <si>
    <t>C35469251275</t>
  </si>
  <si>
    <t>F.LLI GALLI 2 S.R.L.</t>
  </si>
  <si>
    <t>20240927-S-70422</t>
  </si>
  <si>
    <t>C35469258443</t>
  </si>
  <si>
    <t>SHW AUTOMOTIVE GBMH</t>
  </si>
  <si>
    <t>20240930-S-70331</t>
  </si>
  <si>
    <t>C35731073674</t>
  </si>
  <si>
    <t>OFRBEKMH00000119</t>
  </si>
  <si>
    <t>OBULJEN</t>
  </si>
  <si>
    <t>20240930-S-70313</t>
  </si>
  <si>
    <t>C35731086756</t>
  </si>
  <si>
    <t>LINAMAR FAMER TRANSMISSION</t>
  </si>
  <si>
    <t>20240930-S-70439</t>
  </si>
  <si>
    <t>C35992807368</t>
  </si>
  <si>
    <t>OBEKMHBE00000126</t>
  </si>
  <si>
    <t>20241001-S-70325</t>
  </si>
  <si>
    <t>C35992801345</t>
  </si>
  <si>
    <t>20240926-S-70447</t>
  </si>
  <si>
    <t>C34683688514</t>
  </si>
  <si>
    <t>OCZBEKMH00000038</t>
  </si>
  <si>
    <t>20240924-S-70251</t>
  </si>
  <si>
    <t>C27272871478</t>
  </si>
  <si>
    <t>Standard Motor Product Poland ( SMP Poland)</t>
  </si>
  <si>
    <t>20240925-S-70445</t>
  </si>
  <si>
    <t>C34421958135</t>
  </si>
  <si>
    <t>OHUBEKMH00000012</t>
  </si>
  <si>
    <t>20240925-S-70573</t>
  </si>
  <si>
    <t>C34421999493</t>
  </si>
  <si>
    <t>20240926-S-70448</t>
  </si>
  <si>
    <t>C34683669849</t>
  </si>
  <si>
    <t>OCZBEKMH00000037</t>
  </si>
  <si>
    <t>20240926-S-70384</t>
  </si>
  <si>
    <t>C34683710229</t>
  </si>
  <si>
    <t>20240926-S-70558</t>
  </si>
  <si>
    <t>C34683715220</t>
  </si>
  <si>
    <t>20240927-S-70227</t>
  </si>
  <si>
    <t>C35469268521</t>
  </si>
  <si>
    <t>20240927-S-70234</t>
  </si>
  <si>
    <t>C35469262935</t>
  </si>
  <si>
    <t>20240927-S-70318</t>
  </si>
  <si>
    <t>C35469276335</t>
  </si>
  <si>
    <t>20240926-S-70387</t>
  </si>
  <si>
    <t>C34683693408</t>
  </si>
  <si>
    <t>20240920-S-70276</t>
  </si>
  <si>
    <t>HR</t>
  </si>
  <si>
    <t>C27100035641</t>
  </si>
  <si>
    <t>OHRBEKMH00000001</t>
  </si>
  <si>
    <t>Feroplast</t>
  </si>
  <si>
    <t>20240925-S-70088</t>
  </si>
  <si>
    <t>C34421959068</t>
  </si>
  <si>
    <t>20240925-S-70090</t>
  </si>
  <si>
    <t>C34421968897</t>
  </si>
  <si>
    <t>20240926-S-70146</t>
  </si>
  <si>
    <t>C34683696610</t>
  </si>
  <si>
    <t>20240926-S-70143</t>
  </si>
  <si>
    <t>C34683696511</t>
  </si>
  <si>
    <t>20240926-S-70477</t>
  </si>
  <si>
    <t>C34683726843</t>
  </si>
  <si>
    <t>20240927-S-70494</t>
  </si>
  <si>
    <t>C35469250031</t>
  </si>
  <si>
    <t>20240927-S-70220</t>
  </si>
  <si>
    <t>C35469262593</t>
  </si>
  <si>
    <t>20240927-S-70323</t>
  </si>
  <si>
    <t>C35469249760</t>
  </si>
  <si>
    <t>20240930-S-70573</t>
  </si>
  <si>
    <t>C35731075120</t>
  </si>
  <si>
    <t>Torhout</t>
  </si>
  <si>
    <t>20240930-S-70445</t>
  </si>
  <si>
    <t>RL5013882282</t>
  </si>
  <si>
    <t>OBEKMHBE00000135</t>
  </si>
  <si>
    <t>ANFOBETOR001</t>
  </si>
  <si>
    <t>20240926-S-70123</t>
  </si>
  <si>
    <t>C34683695921</t>
  </si>
  <si>
    <t>OITBEKMH00000069</t>
  </si>
  <si>
    <t>20240930-S-70371</t>
  </si>
  <si>
    <t>C35731073943</t>
  </si>
  <si>
    <t>OITBEKMH00000068</t>
  </si>
  <si>
    <t>20240930-S-70396</t>
  </si>
  <si>
    <t>C35731073176</t>
  </si>
  <si>
    <t>C35731089702</t>
  </si>
  <si>
    <t>OBEKMHBE00000151</t>
  </si>
  <si>
    <t>20240930-S-70174</t>
  </si>
  <si>
    <t>C35731073734</t>
  </si>
  <si>
    <t>ODEBEKMH00000117</t>
  </si>
  <si>
    <t>20240930-S-70701</t>
  </si>
  <si>
    <t>C35992805841</t>
  </si>
  <si>
    <t>20240930-S-70323</t>
  </si>
  <si>
    <t>C36255965825</t>
  </si>
  <si>
    <t>OFRBEKMH00000140</t>
  </si>
  <si>
    <t>20240923-S-70540</t>
  </si>
  <si>
    <t>C2718643101X</t>
  </si>
  <si>
    <t>20240930-S-70153</t>
  </si>
  <si>
    <t>C35731075271</t>
  </si>
  <si>
    <t>20240925-S-70504</t>
  </si>
  <si>
    <t>C34421975155</t>
  </si>
  <si>
    <t>20240926-S-70454</t>
  </si>
  <si>
    <t>C34683761157</t>
  </si>
  <si>
    <t>OPLBEKMH00000045</t>
  </si>
  <si>
    <t>20240926-S-70453</t>
  </si>
  <si>
    <t>C34683761121</t>
  </si>
  <si>
    <t>OPLBEKMH00000038</t>
  </si>
  <si>
    <t>20240926-S-70495</t>
  </si>
  <si>
    <t>C34683754714</t>
  </si>
  <si>
    <t>20240926-S-70455</t>
  </si>
  <si>
    <t>C34683736982</t>
  </si>
  <si>
    <t>20240930-S-70241</t>
  </si>
  <si>
    <t>C35731073147</t>
  </si>
  <si>
    <t>20240930-S-70159</t>
  </si>
  <si>
    <t>C35731090505</t>
  </si>
  <si>
    <t>C35731090504</t>
  </si>
  <si>
    <t>20240930-S-70204</t>
  </si>
  <si>
    <t>C35731087979</t>
  </si>
  <si>
    <t>20240930-S-70181</t>
  </si>
  <si>
    <t>C35731088617</t>
  </si>
  <si>
    <t>C35731075272</t>
  </si>
  <si>
    <t>20240927-S-70389</t>
  </si>
  <si>
    <t>C35469262749</t>
  </si>
  <si>
    <t>OPLBEKMH00000043</t>
  </si>
  <si>
    <t>20240926-S-70595</t>
  </si>
  <si>
    <t>C34683759727</t>
  </si>
  <si>
    <t>OITBEKMH00000076</t>
  </si>
  <si>
    <t>C34683759728</t>
  </si>
  <si>
    <t>C34683695922</t>
  </si>
  <si>
    <t>20240927-S-70293</t>
  </si>
  <si>
    <t>C35469252325</t>
  </si>
  <si>
    <t>OFRBEKMH00000101</t>
  </si>
  <si>
    <t>20240930-S-70202</t>
  </si>
  <si>
    <t>C35731095679</t>
  </si>
  <si>
    <t>ODEBEKMH00000131</t>
  </si>
  <si>
    <t>20240930-S-70527</t>
  </si>
  <si>
    <t>C35992803590</t>
  </si>
  <si>
    <t>OPLBEKMH00000040</t>
  </si>
  <si>
    <t>20240930-S-70556</t>
  </si>
  <si>
    <t>C36256011642</t>
  </si>
  <si>
    <t>OPLBEKMH00000044</t>
  </si>
  <si>
    <t>C36256011641</t>
  </si>
  <si>
    <t>20241003-S-70476</t>
  </si>
  <si>
    <t>C37284154627</t>
  </si>
  <si>
    <t>OITBEKMH00000072</t>
  </si>
  <si>
    <t>20240926-S-70359</t>
  </si>
  <si>
    <t>C34683740123</t>
  </si>
  <si>
    <t>OHUBEKMH00000015</t>
  </si>
  <si>
    <t>20240927-S-70328</t>
  </si>
  <si>
    <t>C35469276187</t>
  </si>
  <si>
    <t>20240927-S-70415</t>
  </si>
  <si>
    <t>C35469262611</t>
  </si>
  <si>
    <t>OATBEKMH00000007</t>
  </si>
  <si>
    <t>20241001-S-70265</t>
  </si>
  <si>
    <t>C35992790274</t>
  </si>
  <si>
    <t>20240930-S-70220</t>
  </si>
  <si>
    <t>C36255965413</t>
  </si>
  <si>
    <t>20241002-S-70095</t>
  </si>
  <si>
    <t>C36256036549</t>
  </si>
  <si>
    <t>ODEBEKMH00000148</t>
  </si>
  <si>
    <t>20240926-S-70459</t>
  </si>
  <si>
    <t>C34683720347</t>
  </si>
  <si>
    <t>OHUBEKMH00000014</t>
  </si>
  <si>
    <t>20240926-S-70458</t>
  </si>
  <si>
    <t>C34683741805</t>
  </si>
  <si>
    <t>OHUBEKMH00000016</t>
  </si>
  <si>
    <t>20240927-S-70414</t>
  </si>
  <si>
    <t>C35469282312</t>
  </si>
  <si>
    <t>OROBEKMH00000012</t>
  </si>
  <si>
    <t>20240927-S-70391</t>
  </si>
  <si>
    <t>C35469250739</t>
  </si>
  <si>
    <t>OPLBEKMH00000052</t>
  </si>
  <si>
    <t>20240930-S-70510</t>
  </si>
  <si>
    <t>C35731088932</t>
  </si>
  <si>
    <t>OCZBEKMH00000043</t>
  </si>
  <si>
    <t>20240930-S-70504</t>
  </si>
  <si>
    <t>C35731097479</t>
  </si>
  <si>
    <t>OCZBEKMH00000048</t>
  </si>
  <si>
    <t>20240930-S-70564</t>
  </si>
  <si>
    <t>C35731094981</t>
  </si>
  <si>
    <t>OESBEKMH00000023</t>
  </si>
  <si>
    <t>20241001-S-70236</t>
  </si>
  <si>
    <t>C35992797930</t>
  </si>
  <si>
    <t>20240930-S-70360</t>
  </si>
  <si>
    <t>C35992781227</t>
  </si>
  <si>
    <t>20241001-S-70499</t>
  </si>
  <si>
    <t>C35992782345</t>
  </si>
  <si>
    <t>OESBEKMH00000024</t>
  </si>
  <si>
    <t>20241001-S-70244</t>
  </si>
  <si>
    <t>C35992785572</t>
  </si>
  <si>
    <t>20241001-S-70467</t>
  </si>
  <si>
    <t>C35992798489</t>
  </si>
  <si>
    <t>C36256036548</t>
  </si>
  <si>
    <t>20241001-S-70151</t>
  </si>
  <si>
    <t>C36256038559</t>
  </si>
  <si>
    <t>20241002-S-70096</t>
  </si>
  <si>
    <t>C36256027262</t>
  </si>
  <si>
    <t>20241001-S-70174</t>
  </si>
  <si>
    <t>C36256035474</t>
  </si>
  <si>
    <t>ODEBEKMH00000147</t>
  </si>
  <si>
    <t>20241002-S-70480</t>
  </si>
  <si>
    <t>C36255982935</t>
  </si>
  <si>
    <t>C36255982936</t>
  </si>
  <si>
    <t>20240926-S-70126</t>
  </si>
  <si>
    <t>C34683672186</t>
  </si>
  <si>
    <t>20240927-S-70434</t>
  </si>
  <si>
    <t>C35469262815</t>
  </si>
  <si>
    <t>20240930-S-70595</t>
  </si>
  <si>
    <t>C35731075077</t>
  </si>
  <si>
    <t>20241002-S-70046</t>
  </si>
  <si>
    <t>C35992781003</t>
  </si>
  <si>
    <t>20241002-S-70093</t>
  </si>
  <si>
    <t>C36256020388</t>
  </si>
  <si>
    <t>ODEBEKMH00000154</t>
  </si>
  <si>
    <t>20240930-S-70698</t>
  </si>
  <si>
    <t>C36256028455</t>
  </si>
  <si>
    <t>20241001-S-70150</t>
  </si>
  <si>
    <t>C36256008617</t>
  </si>
  <si>
    <t>20241002-S-70549</t>
  </si>
  <si>
    <t>C36516471439</t>
  </si>
  <si>
    <t>ONLBEKMH00000038</t>
  </si>
  <si>
    <t>20241003-S-70291</t>
  </si>
  <si>
    <t>C36516469642</t>
  </si>
  <si>
    <t>OBEKMHBE00000148</t>
  </si>
  <si>
    <t>20241002-S-70572</t>
  </si>
  <si>
    <t>C37284074901</t>
  </si>
  <si>
    <t>OITBEKMH00000071</t>
  </si>
  <si>
    <t>Tychy</t>
  </si>
  <si>
    <t>202450213963</t>
  </si>
  <si>
    <t>RL5013914061</t>
  </si>
  <si>
    <t>OBEKMHBE00000152</t>
  </si>
  <si>
    <t>DAYCPLTYC001</t>
  </si>
  <si>
    <t>20240930-S-70525</t>
  </si>
  <si>
    <t>C35731098141</t>
  </si>
  <si>
    <t>OPLBEKMH00000047</t>
  </si>
  <si>
    <t>METALPOL WEGIERSKA GORKA</t>
  </si>
  <si>
    <t>20241002-S-70371</t>
  </si>
  <si>
    <t>C36256034697</t>
  </si>
  <si>
    <t>20240930-S-70704</t>
  </si>
  <si>
    <t>C36255965390</t>
  </si>
  <si>
    <t>20241002-S-70268</t>
  </si>
  <si>
    <t>C36516440993</t>
  </si>
  <si>
    <t>20241001-S-70294</t>
  </si>
  <si>
    <t>C36256039464</t>
  </si>
  <si>
    <t>20240930-S-70242</t>
  </si>
  <si>
    <t>C36516462122</t>
  </si>
  <si>
    <t>MANN AND HUMMEL GMBH</t>
  </si>
  <si>
    <t>20241004-S-70095</t>
  </si>
  <si>
    <t>C36516473503</t>
  </si>
  <si>
    <t>FEDERAL-MOGUL NURNBERG GMBH, (AT GB</t>
  </si>
  <si>
    <t>20240930-S-70528</t>
  </si>
  <si>
    <t>C35731086999</t>
  </si>
  <si>
    <t>20241001-S-70360</t>
  </si>
  <si>
    <t>C35992807777</t>
  </si>
  <si>
    <t>OCZBEKMH00000055</t>
  </si>
  <si>
    <t>20241001-S-70395</t>
  </si>
  <si>
    <t>C36256031267</t>
  </si>
  <si>
    <t>OESBEKMH00000025</t>
  </si>
  <si>
    <t>20240930-S-70366</t>
  </si>
  <si>
    <t>C36255980921</t>
  </si>
  <si>
    <t>20240930-S-70383</t>
  </si>
  <si>
    <t>C36255980846</t>
  </si>
  <si>
    <t>OITBEKMH00000078</t>
  </si>
  <si>
    <t>20241002-S-70261</t>
  </si>
  <si>
    <t>C36516461028</t>
  </si>
  <si>
    <t>20241002-S-70289</t>
  </si>
  <si>
    <t>C36516444323</t>
  </si>
  <si>
    <t>C36516444322</t>
  </si>
  <si>
    <t>20241004-S-70285</t>
  </si>
  <si>
    <t>C37301857349</t>
  </si>
  <si>
    <t>20241002-S-70048</t>
  </si>
  <si>
    <t>C37778153183</t>
  </si>
  <si>
    <t>OCZBEKMH00000053</t>
  </si>
  <si>
    <t>C37778061650</t>
  </si>
  <si>
    <t>20241001-S-70155</t>
  </si>
  <si>
    <t>C36516473414</t>
  </si>
  <si>
    <t>ODEBEKMH00000161</t>
  </si>
  <si>
    <t>20240930-S-70699</t>
  </si>
  <si>
    <t>C36256008668</t>
  </si>
  <si>
    <t>20241002-S-70279</t>
  </si>
  <si>
    <t>C36516475214</t>
  </si>
  <si>
    <t>20241002-S-70258</t>
  </si>
  <si>
    <t>C36516470747</t>
  </si>
  <si>
    <t>ODEBEKMH00000153</t>
  </si>
  <si>
    <t>20241002-S-70288</t>
  </si>
  <si>
    <t>C36516460993</t>
  </si>
  <si>
    <t>20241002-S-70272</t>
  </si>
  <si>
    <t>C36516497515</t>
  </si>
  <si>
    <t>20241002-S-70270</t>
  </si>
  <si>
    <t>C36516496614</t>
  </si>
  <si>
    <t>20241002-S-70267</t>
  </si>
  <si>
    <t>C36516450749</t>
  </si>
  <si>
    <t>20240930-S-70550</t>
  </si>
  <si>
    <t>C35992782746</t>
  </si>
  <si>
    <t>OHUBEKMH00000017</t>
  </si>
  <si>
    <t>20241002-S-70375</t>
  </si>
  <si>
    <t>C36516485865</t>
  </si>
  <si>
    <t>20241002-S-70348</t>
  </si>
  <si>
    <t>C36516444912</t>
  </si>
  <si>
    <t>OFRBEKMH00000155</t>
  </si>
  <si>
    <t>20241001-S-70493</t>
  </si>
  <si>
    <t>C36516497693</t>
  </si>
  <si>
    <t>OBEKMHBE00000158</t>
  </si>
  <si>
    <t>20241002-S-70341</t>
  </si>
  <si>
    <t>C36516460180</t>
  </si>
  <si>
    <t>20241003-S-70269</t>
  </si>
  <si>
    <t>C36516444582</t>
  </si>
  <si>
    <t>20241007-S-70019</t>
  </si>
  <si>
    <t>C37301853152</t>
  </si>
  <si>
    <t>20241004-S-70257</t>
  </si>
  <si>
    <t>C37301853459</t>
  </si>
  <si>
    <t>C37301867855</t>
  </si>
  <si>
    <t>20241007-S-70327</t>
  </si>
  <si>
    <t>C37563793325</t>
  </si>
  <si>
    <t>20241002-S-70451</t>
  </si>
  <si>
    <t>C36256008647</t>
  </si>
  <si>
    <t>OCZBEKMH00000046</t>
  </si>
  <si>
    <t>20240930-S-70531</t>
  </si>
  <si>
    <t>C35731099145</t>
  </si>
  <si>
    <t>20241001-S-70496</t>
  </si>
  <si>
    <t>C35992781803</t>
  </si>
  <si>
    <t>OBGBEKMH00000001</t>
  </si>
  <si>
    <t>20241001-S-70431</t>
  </si>
  <si>
    <t>C35992790696</t>
  </si>
  <si>
    <t>20241002-S-70469</t>
  </si>
  <si>
    <t>C36255965376</t>
  </si>
  <si>
    <t>20241001-S-70295</t>
  </si>
  <si>
    <t>C36516492446</t>
  </si>
  <si>
    <t>OITBEKMH00000082</t>
  </si>
  <si>
    <t>20240926-S-70511</t>
  </si>
  <si>
    <t>C34683729339</t>
  </si>
  <si>
    <t>OPTBEKMH00000004</t>
  </si>
  <si>
    <t>20240930-S-70601</t>
  </si>
  <si>
    <t>C35992807054</t>
  </si>
  <si>
    <t>20240930-S-70393</t>
  </si>
  <si>
    <t>C35992785476</t>
  </si>
  <si>
    <t>20241001-S-70468</t>
  </si>
  <si>
    <t>C36255965266</t>
  </si>
  <si>
    <t>OCZBEKMH00000047</t>
  </si>
  <si>
    <t>20241002-S-70467</t>
  </si>
  <si>
    <t>C36255965531</t>
  </si>
  <si>
    <t>20241002-S-70458</t>
  </si>
  <si>
    <t>C36255981022</t>
  </si>
  <si>
    <t>20241002-S-70560</t>
  </si>
  <si>
    <t>C36255965416</t>
  </si>
  <si>
    <t>OFRBEKMH00000148</t>
  </si>
  <si>
    <t>20241003-S-70272</t>
  </si>
  <si>
    <t>C36516460169</t>
  </si>
  <si>
    <t>20241002-S-70259</t>
  </si>
  <si>
    <t>C37301865475</t>
  </si>
  <si>
    <t>C35992790695</t>
  </si>
  <si>
    <t>20241001-S-70376</t>
  </si>
  <si>
    <t>C36255982216</t>
  </si>
  <si>
    <t>20241003-S-70273</t>
  </si>
  <si>
    <t>C36516460188</t>
  </si>
  <si>
    <t>20241003-S-70274</t>
  </si>
  <si>
    <t>C36516474307</t>
  </si>
  <si>
    <t>20240930-S-70341</t>
  </si>
  <si>
    <t>C36516462175</t>
  </si>
  <si>
    <t>20241004-S-70354</t>
  </si>
  <si>
    <t>C37301853439</t>
  </si>
  <si>
    <t>C37301869562</t>
  </si>
  <si>
    <t>20241004-S-70254</t>
  </si>
  <si>
    <t>C37301854353</t>
  </si>
  <si>
    <t>20241007-S-70326</t>
  </si>
  <si>
    <t>C37563791760</t>
  </si>
  <si>
    <t>20241001-S-70423</t>
  </si>
  <si>
    <t>C35992799526</t>
  </si>
  <si>
    <t>20241002-S-70357</t>
  </si>
  <si>
    <t>C36516475358</t>
  </si>
  <si>
    <t>OESBEKMH00000030</t>
  </si>
  <si>
    <t>20241002-S-70346</t>
  </si>
  <si>
    <t>C37301868751</t>
  </si>
  <si>
    <t>20241002-S-70337</t>
  </si>
  <si>
    <t>C37563793653</t>
  </si>
  <si>
    <t>OFRBEKMH00000159</t>
  </si>
  <si>
    <t>20241008-S-70407</t>
  </si>
  <si>
    <t>C37825649432</t>
  </si>
  <si>
    <t>OBEKMHBE00000161</t>
  </si>
  <si>
    <t>20241008-S-70406</t>
  </si>
  <si>
    <t>C37825657467</t>
  </si>
  <si>
    <t>20241002-S-70455</t>
  </si>
  <si>
    <t>C36516474633</t>
  </si>
  <si>
    <t>OCZBEKMH00000054</t>
  </si>
  <si>
    <t>20241007-S-70227</t>
  </si>
  <si>
    <t>C37563791194</t>
  </si>
  <si>
    <t>ODEBEKMH00000162</t>
  </si>
  <si>
    <t>20241001-S-70435</t>
  </si>
  <si>
    <t>C36256011271</t>
  </si>
  <si>
    <t>INDUSTRILAS AB</t>
  </si>
  <si>
    <t>20241002-S-70466</t>
  </si>
  <si>
    <t>C36255965317</t>
  </si>
  <si>
    <t>C36516474634</t>
  </si>
  <si>
    <t>20241004-S-70268</t>
  </si>
  <si>
    <t>C37301868028</t>
  </si>
  <si>
    <t>20240930-S-70533</t>
  </si>
  <si>
    <t>C35992806199</t>
  </si>
  <si>
    <t>OPLBEKMH00000053</t>
  </si>
  <si>
    <t>20240930-S-70555</t>
  </si>
  <si>
    <t>C36256009540</t>
  </si>
  <si>
    <t>20241002-S-70477</t>
  </si>
  <si>
    <t>C36256008790</t>
  </si>
  <si>
    <t>OHUBEKMH00000018</t>
  </si>
  <si>
    <t>20241002-S-70465</t>
  </si>
  <si>
    <t>C36516449932</t>
  </si>
  <si>
    <t>OPLBEKMH00000050</t>
  </si>
  <si>
    <t>20241007-S-70241</t>
  </si>
  <si>
    <t>C37563804940</t>
  </si>
  <si>
    <t>20241007-S-70228</t>
  </si>
  <si>
    <t>C37563790835</t>
  </si>
  <si>
    <t>20241008-S-70013</t>
  </si>
  <si>
    <t>C37563779869</t>
  </si>
  <si>
    <t>C38282817257</t>
  </si>
  <si>
    <t>20241001-S-70375</t>
  </si>
  <si>
    <t>C36255982507</t>
  </si>
  <si>
    <t>20241004-S-70264</t>
  </si>
  <si>
    <t>C37301853556</t>
  </si>
  <si>
    <t>OITBEKMH00000088</t>
  </si>
  <si>
    <t>20241007-S-70407</t>
  </si>
  <si>
    <t>C37563792718</t>
  </si>
  <si>
    <t>C37563792717</t>
  </si>
  <si>
    <t>20241007-S-70110</t>
  </si>
  <si>
    <t>C37563811122</t>
  </si>
  <si>
    <t>20241008-S-70443</t>
  </si>
  <si>
    <t>C37825639559</t>
  </si>
  <si>
    <t>ONLBEKMH00000045</t>
  </si>
  <si>
    <t>20241002-S-70514</t>
  </si>
  <si>
    <t>C36516443921</t>
  </si>
  <si>
    <t>OATBEKMH00000012</t>
  </si>
  <si>
    <t>20241002-S-70368</t>
  </si>
  <si>
    <t>C37301864741</t>
  </si>
  <si>
    <t>OITBEKMH00000102</t>
  </si>
  <si>
    <t>ARCOPROFIL SRL</t>
  </si>
  <si>
    <t>20241002-S-70354</t>
  </si>
  <si>
    <t>C37563804956</t>
  </si>
  <si>
    <t>20241008-S-70380</t>
  </si>
  <si>
    <t>C37825714639</t>
  </si>
  <si>
    <t>OFRBEKMH00000177</t>
  </si>
  <si>
    <t>20241008-S-70378</t>
  </si>
  <si>
    <t>C37825695772</t>
  </si>
  <si>
    <t>OFRBEKMH00000178</t>
  </si>
  <si>
    <t>20241008-S-70368</t>
  </si>
  <si>
    <t>C37825631569</t>
  </si>
  <si>
    <t>ODEBEKMH00000179</t>
  </si>
  <si>
    <t>20241008-S-70374</t>
  </si>
  <si>
    <t>C37825668491</t>
  </si>
  <si>
    <t>F. REYHER Nchfg. GmbH &amp; Co. KG</t>
  </si>
  <si>
    <t>20241010-S-70560</t>
  </si>
  <si>
    <t>C38087359969</t>
  </si>
  <si>
    <t>OSK-Kiefer GmbH</t>
  </si>
  <si>
    <t>20240930-S-70697</t>
  </si>
  <si>
    <t>C36256034207</t>
  </si>
  <si>
    <t>20241002-S-70505</t>
  </si>
  <si>
    <t>C36255983430</t>
  </si>
  <si>
    <t>OROBEKMH00000013</t>
  </si>
  <si>
    <t>20241003-S-70344</t>
  </si>
  <si>
    <t>C36516445217</t>
  </si>
  <si>
    <t>OHUBEKMH00000020</t>
  </si>
  <si>
    <t>20241007-S-70285</t>
  </si>
  <si>
    <t>C37563810607</t>
  </si>
  <si>
    <t>20241008-S-70495</t>
  </si>
  <si>
    <t>C37825677222</t>
  </si>
  <si>
    <t>C36256034208</t>
  </si>
  <si>
    <t>20241003-S-70076</t>
  </si>
  <si>
    <t>C36255980917</t>
  </si>
  <si>
    <t>C36255983429</t>
  </si>
  <si>
    <t>20241003-S-70345</t>
  </si>
  <si>
    <t>C36516441017</t>
  </si>
  <si>
    <t>20241002-S-70464</t>
  </si>
  <si>
    <t>C36516460410</t>
  </si>
  <si>
    <t>OPLBEKMH00000049</t>
  </si>
  <si>
    <t>20241003-S-70343</t>
  </si>
  <si>
    <t>C37301864889</t>
  </si>
  <si>
    <t>OPLBEKMH00000054</t>
  </si>
  <si>
    <t>20241008-S-70373</t>
  </si>
  <si>
    <t>C37825690405</t>
  </si>
  <si>
    <t>20241008-S-70369</t>
  </si>
  <si>
    <t>C37825658970</t>
  </si>
  <si>
    <t>20241008-S-70372</t>
  </si>
  <si>
    <t>C37825673191</t>
  </si>
  <si>
    <t>20241008-S-70371</t>
  </si>
  <si>
    <t>C37825664132</t>
  </si>
  <si>
    <t>20241008-S-70366</t>
  </si>
  <si>
    <t>C37825631763</t>
  </si>
  <si>
    <t>20241008-S-70494</t>
  </si>
  <si>
    <t>C37825685556</t>
  </si>
  <si>
    <t>20241007-S-70297</t>
  </si>
  <si>
    <t>C37563810731</t>
  </si>
  <si>
    <t>20241008-S-70367</t>
  </si>
  <si>
    <t>C37825649403</t>
  </si>
  <si>
    <t>20241002-S-70475</t>
  </si>
  <si>
    <t>C36516481553</t>
  </si>
  <si>
    <t>20241001-S-70232</t>
  </si>
  <si>
    <t>C37301868665</t>
  </si>
  <si>
    <t>20241008-S-70375</t>
  </si>
  <si>
    <t>C37825680137</t>
  </si>
  <si>
    <t>20241008-S-70370</t>
  </si>
  <si>
    <t>C37825685780</t>
  </si>
  <si>
    <t>20241010-S-70083</t>
  </si>
  <si>
    <t>C38087359784</t>
  </si>
  <si>
    <t>ODEBEKMH00000171</t>
  </si>
  <si>
    <t>20241009-S-70428</t>
  </si>
  <si>
    <t>C38087358627</t>
  </si>
  <si>
    <t>20241003-S-70361</t>
  </si>
  <si>
    <t>C36516444829</t>
  </si>
  <si>
    <t>20241004-S-70265</t>
  </si>
  <si>
    <t>C37301853582</t>
  </si>
  <si>
    <t>20241008-S-70386</t>
  </si>
  <si>
    <t>C37825726250</t>
  </si>
  <si>
    <t>OITBEKMH00000094</t>
  </si>
  <si>
    <t>20241008-S-70381</t>
  </si>
  <si>
    <t>C37825711020</t>
  </si>
  <si>
    <t>20241010-S-70436</t>
  </si>
  <si>
    <t>C38349182033</t>
  </si>
  <si>
    <t>OBEKMHBE00000182</t>
  </si>
  <si>
    <t>ARTECO</t>
  </si>
  <si>
    <t>20241004-S-70266</t>
  </si>
  <si>
    <t>C37301854081</t>
  </si>
  <si>
    <t>20241007-S-70381</t>
  </si>
  <si>
    <t>C37563812623</t>
  </si>
  <si>
    <t>OCZBEKMH00000058</t>
  </si>
  <si>
    <t>20241009-S-70311</t>
  </si>
  <si>
    <t>C38087373538</t>
  </si>
  <si>
    <t>ODEBEKMH00000178</t>
  </si>
  <si>
    <t>20241009-S-70312</t>
  </si>
  <si>
    <t>C38087373694</t>
  </si>
  <si>
    <t>20241003-S-70367</t>
  </si>
  <si>
    <t>C37301868695</t>
  </si>
  <si>
    <t>OROBEKMH00000014</t>
  </si>
  <si>
    <t>20241007-S-70382</t>
  </si>
  <si>
    <t>C37563813065</t>
  </si>
  <si>
    <t>OCZBEKMH00000063</t>
  </si>
  <si>
    <t>20241007-S-70486</t>
  </si>
  <si>
    <t>C37563812200</t>
  </si>
  <si>
    <t>OESBEKMH00000034</t>
  </si>
  <si>
    <t>C37563812622</t>
  </si>
  <si>
    <t>20241008-S-70379</t>
  </si>
  <si>
    <t>C37825695813</t>
  </si>
  <si>
    <t>20241008-S-70383</t>
  </si>
  <si>
    <t>C37825731400</t>
  </si>
  <si>
    <t>20241008-S-70444</t>
  </si>
  <si>
    <t>C37825645997</t>
  </si>
  <si>
    <t>20241008-S-70376</t>
  </si>
  <si>
    <t>C37825690720</t>
  </si>
  <si>
    <t>C38087373537</t>
  </si>
  <si>
    <t>20241009-S-70314</t>
  </si>
  <si>
    <t>C38087372917</t>
  </si>
  <si>
    <t>C38087372916</t>
  </si>
  <si>
    <t>20241009-S-70500</t>
  </si>
  <si>
    <t>C38087356667</t>
  </si>
  <si>
    <t>20241009-S-70315</t>
  </si>
  <si>
    <t>C38087366604</t>
  </si>
  <si>
    <t>20241009-S-70317</t>
  </si>
  <si>
    <t>C38087366944</t>
  </si>
  <si>
    <t>20241009-S-70316</t>
  </si>
  <si>
    <t>C38087369835</t>
  </si>
  <si>
    <t>20241007-S-70390</t>
  </si>
  <si>
    <t>C37563800430</t>
  </si>
  <si>
    <t>20241008-S-70487</t>
  </si>
  <si>
    <t>C37825657355</t>
  </si>
  <si>
    <t>Sogefi Rejna Spa Produzione</t>
  </si>
  <si>
    <t>20241003-S-70372</t>
  </si>
  <si>
    <t>C37301854043</t>
  </si>
  <si>
    <t>20241008-S-70387</t>
  </si>
  <si>
    <t>C37825646527</t>
  </si>
  <si>
    <t>20241009-S-70310</t>
  </si>
  <si>
    <t>C38087383412</t>
  </si>
  <si>
    <t>20241009-S-70501</t>
  </si>
  <si>
    <t>C38087357794</t>
  </si>
  <si>
    <t>20241010-S-70437</t>
  </si>
  <si>
    <t>C38349180265</t>
  </si>
  <si>
    <t>20241007-S-70389</t>
  </si>
  <si>
    <t>C37563792585</t>
  </si>
  <si>
    <t>OPLBEKMH00000055</t>
  </si>
  <si>
    <t>20241008-S-70385</t>
  </si>
  <si>
    <t>C37825725575</t>
  </si>
  <si>
    <t>OITBEKMH00000099</t>
  </si>
  <si>
    <t>20241010-S-70569</t>
  </si>
  <si>
    <t>C38349220630</t>
  </si>
  <si>
    <t>OFRBEKMH00000207</t>
  </si>
  <si>
    <t>20241011-S-70365</t>
  </si>
  <si>
    <t>C39134608725</t>
  </si>
  <si>
    <t>OBEKMHBE00000198</t>
  </si>
  <si>
    <t>20241008-S-70437</t>
  </si>
  <si>
    <t>C37825707132</t>
  </si>
  <si>
    <t>OCZBEKMH00000060</t>
  </si>
  <si>
    <t>20241010-S-70405</t>
  </si>
  <si>
    <t>C38349221155</t>
  </si>
  <si>
    <t>ODEBEKMH00000196</t>
  </si>
  <si>
    <t>20241009-S-70332</t>
  </si>
  <si>
    <t>C38087382245</t>
  </si>
  <si>
    <t>OITBEKMH00000101</t>
  </si>
  <si>
    <t>20241009-S-70433</t>
  </si>
  <si>
    <t>C38087381377</t>
  </si>
  <si>
    <t>20241009-S-70331</t>
  </si>
  <si>
    <t>C38087382881</t>
  </si>
  <si>
    <t>20240913-S-70001</t>
  </si>
  <si>
    <t>C26236025082</t>
  </si>
  <si>
    <t>20241008-S-70377</t>
  </si>
  <si>
    <t>C37825697854</t>
  </si>
  <si>
    <t>20241008-S-70438</t>
  </si>
  <si>
    <t>C37825707158</t>
  </si>
  <si>
    <t>OCZBEKMH00000061</t>
  </si>
  <si>
    <t>20241009-S-70055</t>
  </si>
  <si>
    <t>C37825654769</t>
  </si>
  <si>
    <t>C37825654770</t>
  </si>
  <si>
    <t>C37825654768</t>
  </si>
  <si>
    <t>20241009-S-70334</t>
  </si>
  <si>
    <t>C38087379127</t>
  </si>
  <si>
    <t>C38087382244</t>
  </si>
  <si>
    <t>20241009-S-70432</t>
  </si>
  <si>
    <t>C38087369975</t>
  </si>
  <si>
    <t>OESBEKMH00000039</t>
  </si>
  <si>
    <t>20241010-S-70414</t>
  </si>
  <si>
    <t>C38349173503</t>
  </si>
  <si>
    <t>20241010-S-70406</t>
  </si>
  <si>
    <t>C38349219251</t>
  </si>
  <si>
    <t>ODEBEKMH00000194</t>
  </si>
  <si>
    <t>20241010-S-70409</t>
  </si>
  <si>
    <t>C38349189972</t>
  </si>
  <si>
    <t>C38349189971</t>
  </si>
  <si>
    <t>20241011-S-70364</t>
  </si>
  <si>
    <t>C39134612295</t>
  </si>
  <si>
    <t>20241010-S-70408</t>
  </si>
  <si>
    <t>C38349187538</t>
  </si>
  <si>
    <t>C37825725574</t>
  </si>
  <si>
    <t>OITBEKMH00000130</t>
  </si>
  <si>
    <t>20241008-S-70439</t>
  </si>
  <si>
    <t>C37825690697</t>
  </si>
  <si>
    <t>Acerbis Czech, s.r.o.</t>
  </si>
  <si>
    <t>20241008-S-70046</t>
  </si>
  <si>
    <t>C37825636094</t>
  </si>
  <si>
    <t>OPLBEKMH00000059</t>
  </si>
  <si>
    <t>20241009-S-70333</t>
  </si>
  <si>
    <t>C38087376015</t>
  </si>
  <si>
    <t>20241010-S-70410</t>
  </si>
  <si>
    <t>C38349147940</t>
  </si>
  <si>
    <t>20241010-S-70413</t>
  </si>
  <si>
    <t>C38349165059</t>
  </si>
  <si>
    <t>20241010-S-70412</t>
  </si>
  <si>
    <t>C38349178046</t>
  </si>
  <si>
    <t>20241010-S-70407</t>
  </si>
  <si>
    <t>C38349196799</t>
  </si>
  <si>
    <t>20241011-S-70399</t>
  </si>
  <si>
    <t>C39134611371</t>
  </si>
  <si>
    <t>ONLBEKMH00000067</t>
  </si>
  <si>
    <t>20241014-S-70545</t>
  </si>
  <si>
    <t>C39158956736</t>
  </si>
  <si>
    <t>ODEBEKMH00000190</t>
  </si>
  <si>
    <t>20241010-S-70421</t>
  </si>
  <si>
    <t>C38349199988</t>
  </si>
  <si>
    <t>OFRBEKMH00000204</t>
  </si>
  <si>
    <t>20241010-S-70568</t>
  </si>
  <si>
    <t>C38349220671</t>
  </si>
  <si>
    <t>20241011-S-70311</t>
  </si>
  <si>
    <t>C39134610562</t>
  </si>
  <si>
    <t>20241011-S-70316</t>
  </si>
  <si>
    <t>C39134597180</t>
  </si>
  <si>
    <t>20241014-S-70341</t>
  </si>
  <si>
    <t>C39396521510</t>
  </si>
  <si>
    <t>OBEKMHBE00000214</t>
  </si>
  <si>
    <t>20241008-S-70460</t>
  </si>
  <si>
    <t>C37825731869</t>
  </si>
  <si>
    <t>20241009-S-70427</t>
  </si>
  <si>
    <t>C38087356837</t>
  </si>
  <si>
    <t>OHUBEKMH00000023</t>
  </si>
  <si>
    <t>20241011-S-70469</t>
  </si>
  <si>
    <t>C39134598282</t>
  </si>
  <si>
    <t>20241003-S-70384</t>
  </si>
  <si>
    <t>C37563791765</t>
  </si>
  <si>
    <t>OPTBEKMH00000007</t>
  </si>
  <si>
    <t>20241008-S-70388</t>
  </si>
  <si>
    <t>C37825672197</t>
  </si>
  <si>
    <t>20241003-S-70369</t>
  </si>
  <si>
    <t>C37825655614</t>
  </si>
  <si>
    <t>OROBEKMH00000015</t>
  </si>
  <si>
    <t>20241009-S-70424</t>
  </si>
  <si>
    <t>C38087356833</t>
  </si>
  <si>
    <t>20241009-S-70417</t>
  </si>
  <si>
    <t>C38087370013</t>
  </si>
  <si>
    <t>20241010-S-70566</t>
  </si>
  <si>
    <t>C38349203532</t>
  </si>
  <si>
    <t>OITBEKMH00000103</t>
  </si>
  <si>
    <t>20241010-S-70423</t>
  </si>
  <si>
    <t>C38349209503</t>
  </si>
  <si>
    <t>20241011-S-70314</t>
  </si>
  <si>
    <t>C39134598638</t>
  </si>
  <si>
    <t>20241011-S-70400</t>
  </si>
  <si>
    <t>C39134619452</t>
  </si>
  <si>
    <t>OITBEKMH00000111</t>
  </si>
  <si>
    <t>20241011-S-70312</t>
  </si>
  <si>
    <t>C39134619478</t>
  </si>
  <si>
    <t>C37825731868</t>
  </si>
  <si>
    <t>20241008-S-70384</t>
  </si>
  <si>
    <t>C37825731577</t>
  </si>
  <si>
    <t>20241004-S-70262</t>
  </si>
  <si>
    <t>C38349167270</t>
  </si>
  <si>
    <t>OFRBEKMH00000216</t>
  </si>
  <si>
    <t>20241010-S-70422</t>
  </si>
  <si>
    <t>C38349203445</t>
  </si>
  <si>
    <t>Officine Vica S.p.a.</t>
  </si>
  <si>
    <t>CATEGBPET003</t>
  </si>
  <si>
    <t>20241010-S-70424</t>
  </si>
  <si>
    <t>C38349213472</t>
  </si>
  <si>
    <t>20241010-S-70425</t>
  </si>
  <si>
    <t>C38349219415</t>
  </si>
  <si>
    <t>20241011-S-70310</t>
  </si>
  <si>
    <t>C39134612625</t>
  </si>
  <si>
    <t>ODEBEKMH00000201</t>
  </si>
  <si>
    <t>20241011-S-70315</t>
  </si>
  <si>
    <t>C39134597280</t>
  </si>
  <si>
    <t>20241009-S-70430</t>
  </si>
  <si>
    <t>C38087379054</t>
  </si>
  <si>
    <t>OHUBEKMH00000021</t>
  </si>
  <si>
    <t>20241011-S-70327</t>
  </si>
  <si>
    <t>C39134597095</t>
  </si>
  <si>
    <t>20241011-S-70332</t>
  </si>
  <si>
    <t>C39134608780</t>
  </si>
  <si>
    <t>OITBEKMH00000105</t>
  </si>
  <si>
    <t>20241011-S-70326</t>
  </si>
  <si>
    <t>C39134597053</t>
  </si>
  <si>
    <t>20241011-S-70324</t>
  </si>
  <si>
    <t>C39134622053</t>
  </si>
  <si>
    <t>20241014-S-70261</t>
  </si>
  <si>
    <t>C39396519359</t>
  </si>
  <si>
    <t>OFRBEKMH00000218</t>
  </si>
  <si>
    <t>20241015-S-70323</t>
  </si>
  <si>
    <t>C39658221082</t>
  </si>
  <si>
    <t>OBEKMHBE00000235</t>
  </si>
  <si>
    <t>20241015-S-70317</t>
  </si>
  <si>
    <t>C39658220800</t>
  </si>
  <si>
    <t>20241015-S-70322</t>
  </si>
  <si>
    <t>C39658238313</t>
  </si>
  <si>
    <t>20241010-S-70456</t>
  </si>
  <si>
    <t>C38349165798</t>
  </si>
  <si>
    <t>OCZBEKMH00000072</t>
  </si>
  <si>
    <t>20241010-S-70458</t>
  </si>
  <si>
    <t>C38349166254</t>
  </si>
  <si>
    <t>20241008-S-70441</t>
  </si>
  <si>
    <t>C37825716863</t>
  </si>
  <si>
    <t>OPLBEKMH00000056</t>
  </si>
  <si>
    <t>20241009-S-70429</t>
  </si>
  <si>
    <t>C38087360377</t>
  </si>
  <si>
    <t>OHUBEKMH00000022</t>
  </si>
  <si>
    <t>20241009-S-70431</t>
  </si>
  <si>
    <t>C38087382328</t>
  </si>
  <si>
    <t>20241009-S-70426</t>
  </si>
  <si>
    <t>C38087357068</t>
  </si>
  <si>
    <t>20241010-S-70457</t>
  </si>
  <si>
    <t>C38349166238</t>
  </si>
  <si>
    <t>20241011-S-70331</t>
  </si>
  <si>
    <t>C39134597177</t>
  </si>
  <si>
    <t>20241014-S-70167</t>
  </si>
  <si>
    <t>C39396529796</t>
  </si>
  <si>
    <t>ODEBEKMH00000209</t>
  </si>
  <si>
    <t>20241014-S-70175</t>
  </si>
  <si>
    <t>C39396521509</t>
  </si>
  <si>
    <t>20241011-S-70334</t>
  </si>
  <si>
    <t>C39134619534</t>
  </si>
  <si>
    <t>20241015-S-70023</t>
  </si>
  <si>
    <t>C39396524569</t>
  </si>
  <si>
    <t>ONLBEKMH00000062</t>
  </si>
  <si>
    <t>20241009-S-70425</t>
  </si>
  <si>
    <t>C38087366776</t>
  </si>
  <si>
    <t>20241009-S-70444</t>
  </si>
  <si>
    <t>C38349196988</t>
  </si>
  <si>
    <t>20241011-S-70333</t>
  </si>
  <si>
    <t>C39134611916</t>
  </si>
  <si>
    <t>20241014-S-70209</t>
  </si>
  <si>
    <t>C39396504639</t>
  </si>
  <si>
    <t>20241014-S-70429</t>
  </si>
  <si>
    <t>C39396504771</t>
  </si>
  <si>
    <t>20241010-S-70499</t>
  </si>
  <si>
    <t>C38349162909</t>
  </si>
  <si>
    <t>OATBEKMH00000017</t>
  </si>
  <si>
    <t>20241014-S-70283</t>
  </si>
  <si>
    <t>C39396521517</t>
  </si>
  <si>
    <t>20241014-S-70288</t>
  </si>
  <si>
    <t>C39396526792</t>
  </si>
  <si>
    <t>OITBEKMH00000113</t>
  </si>
  <si>
    <t>20241015-S-70159</t>
  </si>
  <si>
    <t>C39658268395</t>
  </si>
  <si>
    <t>ODEBEKMH00000212</t>
  </si>
  <si>
    <t>20241015-S-70483</t>
  </si>
  <si>
    <t>C39658243404</t>
  </si>
  <si>
    <t>20241014-S-70285</t>
  </si>
  <si>
    <t>C39396519267</t>
  </si>
  <si>
    <t>FONTANA LUIGI S.P.A.</t>
  </si>
  <si>
    <t>CATEGBDES006</t>
  </si>
  <si>
    <t>20241015-S-70197</t>
  </si>
  <si>
    <t>C39658307097</t>
  </si>
  <si>
    <t>ODEBEKMH00000222</t>
  </si>
  <si>
    <t>GROENEVELD-BEKA GMBH</t>
  </si>
  <si>
    <t>20241014-S-70292</t>
  </si>
  <si>
    <t>C39396504334</t>
  </si>
  <si>
    <t>OITBEKMH00000118</t>
  </si>
  <si>
    <t>20241015-S-70174</t>
  </si>
  <si>
    <t>C39658292363</t>
  </si>
  <si>
    <t>20241009-S-70449</t>
  </si>
  <si>
    <t>C38087358585</t>
  </si>
  <si>
    <t>C38087358586</t>
  </si>
  <si>
    <t>20241008-S-70462</t>
  </si>
  <si>
    <t>C38087383781</t>
  </si>
  <si>
    <t>20241010-S-70460</t>
  </si>
  <si>
    <t>C38349199288</t>
  </si>
  <si>
    <t>OCZBEKMH00000075</t>
  </si>
  <si>
    <t>20241010-S-70565</t>
  </si>
  <si>
    <t>C38349203984</t>
  </si>
  <si>
    <t>OPLBEKMH00000057</t>
  </si>
  <si>
    <t>20241011-S-70398</t>
  </si>
  <si>
    <t>C39134608859</t>
  </si>
  <si>
    <t>20241014-S-70287</t>
  </si>
  <si>
    <t>C39396529819</t>
  </si>
  <si>
    <t>C39396529818</t>
  </si>
  <si>
    <t>20241015-S-70189</t>
  </si>
  <si>
    <t>C39658222627</t>
  </si>
  <si>
    <t>20241015-S-70167</t>
  </si>
  <si>
    <t>C39658220866</t>
  </si>
  <si>
    <t>20241015-S-70165</t>
  </si>
  <si>
    <t>C39658238414</t>
  </si>
  <si>
    <t>20241015-S-70185</t>
  </si>
  <si>
    <t>C39658240104</t>
  </si>
  <si>
    <t>ODEBEKMH00000215</t>
  </si>
  <si>
    <t>20241015-S-70176</t>
  </si>
  <si>
    <t>C39658264591</t>
  </si>
  <si>
    <t>20241015-S-70186</t>
  </si>
  <si>
    <t>C39658246118</t>
  </si>
  <si>
    <t>C39658246117</t>
  </si>
  <si>
    <t>20241010-S-70459</t>
  </si>
  <si>
    <t>C38349178989</t>
  </si>
  <si>
    <t>OHUBEKMH00000024</t>
  </si>
  <si>
    <t>20241011-S-70323</t>
  </si>
  <si>
    <t>C39134620650</t>
  </si>
  <si>
    <t>OFRBEKMH00000219</t>
  </si>
  <si>
    <t>20241015-S-70198</t>
  </si>
  <si>
    <t>C39658290188</t>
  </si>
  <si>
    <t>20241015-S-70153</t>
  </si>
  <si>
    <t>C39658292385</t>
  </si>
  <si>
    <t>20241016-S-70399</t>
  </si>
  <si>
    <t>C39920217403</t>
  </si>
  <si>
    <t>OPLBEKMH00000069</t>
  </si>
  <si>
    <t>20241015-S-70237</t>
  </si>
  <si>
    <t>C39658235186</t>
  </si>
  <si>
    <t>OFRBEKMH00000227</t>
  </si>
  <si>
    <t>20241015-S-70270</t>
  </si>
  <si>
    <t>C39658289147</t>
  </si>
  <si>
    <t>OITBEKMH00000119</t>
  </si>
  <si>
    <t>20241016-S-70267</t>
  </si>
  <si>
    <t>C39920179162</t>
  </si>
  <si>
    <t>OFRBEKMH00000239</t>
  </si>
  <si>
    <t>20241016-S-70204</t>
  </si>
  <si>
    <t>C39920189765</t>
  </si>
  <si>
    <t>20241015-S-70291</t>
  </si>
  <si>
    <t>C39658269870</t>
  </si>
  <si>
    <t>20241015-S-70264</t>
  </si>
  <si>
    <t>C39658241747</t>
  </si>
  <si>
    <t>OHUBEKMH00000027</t>
  </si>
  <si>
    <t>FOR S.P.A. A SOCIO UNICO</t>
  </si>
  <si>
    <t>20241016-S-70213</t>
  </si>
  <si>
    <t>C39920217174</t>
  </si>
  <si>
    <t>ODEBEKMH00000221</t>
  </si>
  <si>
    <t>20241016-S-70218</t>
  </si>
  <si>
    <t>C39920171296</t>
  </si>
  <si>
    <t>ODEBEKMH00000251</t>
  </si>
  <si>
    <t>COMLINE ELEKTRONIK GMBH</t>
  </si>
  <si>
    <t>20241016-S-70198</t>
  </si>
  <si>
    <t>C39920193979</t>
  </si>
  <si>
    <t>BEDIA Motorentechnik GmbH &amp; Co. KG</t>
  </si>
  <si>
    <t>C39920193980</t>
  </si>
  <si>
    <t>20241016-S-70220</t>
  </si>
  <si>
    <t>C39920173483</t>
  </si>
  <si>
    <t>VOSS Automotive GmbH</t>
  </si>
  <si>
    <t>20241017-S-70060</t>
  </si>
  <si>
    <t>C39920179056</t>
  </si>
  <si>
    <t>JTEKT Bearings Deutschland GmbH</t>
  </si>
  <si>
    <t>20241016-S-70209</t>
  </si>
  <si>
    <t>C39920186871</t>
  </si>
  <si>
    <t>Oetiker Deutschland GmbH</t>
  </si>
  <si>
    <t>20241017-S-70337</t>
  </si>
  <si>
    <t>C40181901740</t>
  </si>
  <si>
    <t>OBEKMHBE00000227</t>
  </si>
  <si>
    <t>20241014-S-70391</t>
  </si>
  <si>
    <t>C39396504740</t>
  </si>
  <si>
    <t>OCZBEKMH00000081</t>
  </si>
  <si>
    <t>20241015-S-70388</t>
  </si>
  <si>
    <t>C39658243190</t>
  </si>
  <si>
    <t>OESBEKMH00000043</t>
  </si>
  <si>
    <t>20241010-S-70487</t>
  </si>
  <si>
    <t>C39134597120</t>
  </si>
  <si>
    <t>OROBEKMH00000017</t>
  </si>
  <si>
    <t>20241011-S-70335</t>
  </si>
  <si>
    <t>C39134621625</t>
  </si>
  <si>
    <t>20241014-S-70390</t>
  </si>
  <si>
    <t>C39396521515</t>
  </si>
  <si>
    <t>20241014-S-70383</t>
  </si>
  <si>
    <t>C39396504100</t>
  </si>
  <si>
    <t>20241014-S-70382</t>
  </si>
  <si>
    <t>C39396521697</t>
  </si>
  <si>
    <t>OCZBEKMH00000076</t>
  </si>
  <si>
    <t>20241014-S-70424</t>
  </si>
  <si>
    <t>C39396529908</t>
  </si>
  <si>
    <t>20241015-S-70241</t>
  </si>
  <si>
    <t>C39658264486</t>
  </si>
  <si>
    <t>20241015-S-70273</t>
  </si>
  <si>
    <t>C39658289805</t>
  </si>
  <si>
    <t>C39658243191</t>
  </si>
  <si>
    <t>20241015-S-70233</t>
  </si>
  <si>
    <t>C39658269560</t>
  </si>
  <si>
    <t>C39658269559</t>
  </si>
  <si>
    <t>C39658269561</t>
  </si>
  <si>
    <t>20241016-S-70195</t>
  </si>
  <si>
    <t>C39920220826</t>
  </si>
  <si>
    <t>C39920220827</t>
  </si>
  <si>
    <t>20241016-S-70219</t>
  </si>
  <si>
    <t>C39920170622</t>
  </si>
  <si>
    <t>20241016-S-70183</t>
  </si>
  <si>
    <t>C39920181397</t>
  </si>
  <si>
    <t>20241016-S-70508</t>
  </si>
  <si>
    <t>C39920183572</t>
  </si>
  <si>
    <t>20241016-S-70180</t>
  </si>
  <si>
    <t>C39920183401</t>
  </si>
  <si>
    <t>20241011-S-70428</t>
  </si>
  <si>
    <t>C39134622154</t>
  </si>
  <si>
    <t>OSEBEKMH00000010</t>
  </si>
  <si>
    <t>20241015-S-70283</t>
  </si>
  <si>
    <t>C39658223490</t>
  </si>
  <si>
    <t>20241016-S-70178</t>
  </si>
  <si>
    <t>C39920220744</t>
  </si>
  <si>
    <t>20241016-S-70511</t>
  </si>
  <si>
    <t>C39920169620</t>
  </si>
  <si>
    <t>20241016-S-70176</t>
  </si>
  <si>
    <t>C39920193764</t>
  </si>
  <si>
    <t>20241017-S-70393</t>
  </si>
  <si>
    <t>C40181973974</t>
  </si>
  <si>
    <t>ONLBEKMH00000077</t>
  </si>
  <si>
    <t>C40181973975</t>
  </si>
  <si>
    <t>20241017-S-70333</t>
  </si>
  <si>
    <t>C40181939343</t>
  </si>
  <si>
    <t>20241014-S-70481</t>
  </si>
  <si>
    <t>C39396504325</t>
  </si>
  <si>
    <t>20241014-S-70404</t>
  </si>
  <si>
    <t>C39396504213</t>
  </si>
  <si>
    <t>OPLBEKMH00000070</t>
  </si>
  <si>
    <t>Metalpol Sp. Z O.O.</t>
  </si>
  <si>
    <t>20241015-S-70260</t>
  </si>
  <si>
    <t>C39658222366</t>
  </si>
  <si>
    <t>20241017-S-70249</t>
  </si>
  <si>
    <t>C40181926648</t>
  </si>
  <si>
    <t>OFRBEKMH00000242</t>
  </si>
  <si>
    <t>SOMECAB</t>
  </si>
  <si>
    <t>20241015-S-70372</t>
  </si>
  <si>
    <t>C39658293450</t>
  </si>
  <si>
    <t>OPLBEKMH00000064</t>
  </si>
  <si>
    <t>20241016-S-70286</t>
  </si>
  <si>
    <t>C39920179888</t>
  </si>
  <si>
    <t>20241017-S-70194</t>
  </si>
  <si>
    <t>C40181967322</t>
  </si>
  <si>
    <t>ODEBEKMH00000242</t>
  </si>
  <si>
    <t>Sahlberg Gmbh</t>
  </si>
  <si>
    <t>20241017-S-70260</t>
  </si>
  <si>
    <t>C40181925002</t>
  </si>
  <si>
    <t>ISS LOGISTIQUE</t>
  </si>
  <si>
    <t>20241017-S-70203</t>
  </si>
  <si>
    <t>C40181927252</t>
  </si>
  <si>
    <t>HAVIT HYDRAULIK GMBH</t>
  </si>
  <si>
    <t>20241017-S-70262</t>
  </si>
  <si>
    <t>C40181917480</t>
  </si>
  <si>
    <t>20241018-S-70343</t>
  </si>
  <si>
    <t>C40967458310</t>
  </si>
  <si>
    <t>20241017-S-70565</t>
  </si>
  <si>
    <t>C40181953349</t>
  </si>
  <si>
    <t>20241015-S-70373</t>
  </si>
  <si>
    <t>C39658313690</t>
  </si>
  <si>
    <t>OPLBEKMH00000071</t>
  </si>
  <si>
    <t>SANDEN LOGISTICS POLAND SP. Z O.O</t>
  </si>
  <si>
    <t>20241016-S-70514</t>
  </si>
  <si>
    <t>C39920170713</t>
  </si>
  <si>
    <t>20241016-S-70274</t>
  </si>
  <si>
    <t>C39920195040</t>
  </si>
  <si>
    <t>20241018-S-70022</t>
  </si>
  <si>
    <t>C40181921225</t>
  </si>
  <si>
    <t>20241014-S-70405</t>
  </si>
  <si>
    <t>C39396504196</t>
  </si>
  <si>
    <t>20241016-S-70044</t>
  </si>
  <si>
    <t>C39658220638</t>
  </si>
  <si>
    <t>OPLBEKMH00000066</t>
  </si>
  <si>
    <t>20241015-S-70364</t>
  </si>
  <si>
    <t>C39658240125</t>
  </si>
  <si>
    <t>20241015-S-70234</t>
  </si>
  <si>
    <t>C39658268643</t>
  </si>
  <si>
    <t>20241016-S-70411</t>
  </si>
  <si>
    <t>C39920220397</t>
  </si>
  <si>
    <t>OESBEKMH00000046</t>
  </si>
  <si>
    <t>C39920195039</t>
  </si>
  <si>
    <t>20241017-S-70178</t>
  </si>
  <si>
    <t>C40181952040</t>
  </si>
  <si>
    <t>ODEBEKMH00000231</t>
  </si>
  <si>
    <t>20241017-S-70172</t>
  </si>
  <si>
    <t>C40181971881</t>
  </si>
  <si>
    <t>C40181971882</t>
  </si>
  <si>
    <t>20241018-S-70341</t>
  </si>
  <si>
    <t>C40967443483</t>
  </si>
  <si>
    <t>C40967443484</t>
  </si>
  <si>
    <t>20241017-S-70164</t>
  </si>
  <si>
    <t>C40181923006</t>
  </si>
  <si>
    <t>20241017-S-70175</t>
  </si>
  <si>
    <t>C40181953382</t>
  </si>
  <si>
    <t>C39658293451</t>
  </si>
  <si>
    <t>C39658222367</t>
  </si>
  <si>
    <t>C39920179889</t>
  </si>
  <si>
    <t>20241017-S-70185</t>
  </si>
  <si>
    <t>C40181908681</t>
  </si>
  <si>
    <t>20241017-S-70184</t>
  </si>
  <si>
    <t>C40181918508</t>
  </si>
  <si>
    <t>20241017-S-70186</t>
  </si>
  <si>
    <t>C40181903667</t>
  </si>
  <si>
    <t>ODEBEKMH00000232</t>
  </si>
  <si>
    <t>C40181903666</t>
  </si>
  <si>
    <t>20241017-S-70191</t>
  </si>
  <si>
    <t>C40181972706</t>
  </si>
  <si>
    <t>20241017-S-70253</t>
  </si>
  <si>
    <t>C40181945305</t>
  </si>
  <si>
    <t>OFRBEKMH00000253</t>
  </si>
  <si>
    <t>C40181945304</t>
  </si>
  <si>
    <t>C40967473112</t>
  </si>
  <si>
    <t>C40967473113</t>
  </si>
  <si>
    <t>20241018-S-70197</t>
  </si>
  <si>
    <t>C40967468965</t>
  </si>
  <si>
    <t>20241017-S-70285</t>
  </si>
  <si>
    <t>C40181908689</t>
  </si>
  <si>
    <t>OITBEKMH00000129</t>
  </si>
  <si>
    <t>20241018-S-70093</t>
  </si>
  <si>
    <t>C40181923325</t>
  </si>
  <si>
    <t>OITBEKMH00000121</t>
  </si>
  <si>
    <t>20241018-S-70186</t>
  </si>
  <si>
    <t>C40967442752</t>
  </si>
  <si>
    <t>ODEBEKMH00000250</t>
  </si>
  <si>
    <t>SAHLBERG GMBH</t>
  </si>
  <si>
    <t>20241018-S-70181</t>
  </si>
  <si>
    <t>C40967443406</t>
  </si>
  <si>
    <t>20241018-S-70185</t>
  </si>
  <si>
    <t>C40967452329</t>
  </si>
  <si>
    <t>ELOBAU GMBH AND CO</t>
  </si>
  <si>
    <t>20241021-S-70401</t>
  </si>
  <si>
    <t>C41229140921</t>
  </si>
  <si>
    <t>OBEKMHBE00000247</t>
  </si>
  <si>
    <t>Hercorub N.V.</t>
  </si>
  <si>
    <t>20241021-S-70400</t>
  </si>
  <si>
    <t>C41229161512</t>
  </si>
  <si>
    <t>DEDECKER DECOLLETAGE SA</t>
  </si>
  <si>
    <t>20241015-S-70498</t>
  </si>
  <si>
    <t>C39658264455</t>
  </si>
  <si>
    <t>OPLBEKMH00000078</t>
  </si>
  <si>
    <t>20241015-S-70421</t>
  </si>
  <si>
    <t>C39658242434</t>
  </si>
  <si>
    <t>20241016-S-70416</t>
  </si>
  <si>
    <t>C39920167969</t>
  </si>
  <si>
    <t>OESBEKMH00000055</t>
  </si>
  <si>
    <t>20241018-S-70184</t>
  </si>
  <si>
    <t>C40967443634</t>
  </si>
  <si>
    <t>20241014-S-70489</t>
  </si>
  <si>
    <t>C39396529019</t>
  </si>
  <si>
    <t>OPTBEKMH00000006</t>
  </si>
  <si>
    <t>20241010-S-70490</t>
  </si>
  <si>
    <t>C39658221034</t>
  </si>
  <si>
    <t>OROBEKMH00000019</t>
  </si>
  <si>
    <t>20241016-S-70384</t>
  </si>
  <si>
    <t>C39920167289</t>
  </si>
  <si>
    <t>OCZBEKMH00000082</t>
  </si>
  <si>
    <t>20241016-S-70388</t>
  </si>
  <si>
    <t>C39920175808</t>
  </si>
  <si>
    <t>OPLBEKMH00000075</t>
  </si>
  <si>
    <t>20241017-S-70275</t>
  </si>
  <si>
    <t>C40181952342</t>
  </si>
  <si>
    <t>20241017-S-70274</t>
  </si>
  <si>
    <t>C40181960999</t>
  </si>
  <si>
    <t>C40181961000</t>
  </si>
  <si>
    <t>20241018-S-70467</t>
  </si>
  <si>
    <t>C40967469082</t>
  </si>
  <si>
    <t>C40967443407</t>
  </si>
  <si>
    <t>20241018-S-70177</t>
  </si>
  <si>
    <t>C40967461047</t>
  </si>
  <si>
    <t>20241018-S-70391</t>
  </si>
  <si>
    <t>C40967461752</t>
  </si>
  <si>
    <t>C40967461751</t>
  </si>
  <si>
    <t>C39658242435</t>
  </si>
  <si>
    <t>20241016-S-70515</t>
  </si>
  <si>
    <t>C39920167961</t>
  </si>
  <si>
    <t>20241017-S-70263</t>
  </si>
  <si>
    <t>C40181901838</t>
  </si>
  <si>
    <t>C40181908688</t>
  </si>
  <si>
    <t>20241017-S-70292</t>
  </si>
  <si>
    <t>C40181966278</t>
  </si>
  <si>
    <t>20241018-S-70481</t>
  </si>
  <si>
    <t>C40967443851</t>
  </si>
  <si>
    <t>C40967461232</t>
  </si>
  <si>
    <t>20241021-S-70397</t>
  </si>
  <si>
    <t>C41229169182</t>
  </si>
  <si>
    <t>20241018-S-70309</t>
  </si>
  <si>
    <t>C40967478317</t>
  </si>
  <si>
    <t>OITBEKMH00000132</t>
  </si>
  <si>
    <t>20241018-S-70492</t>
  </si>
  <si>
    <t>C40967461135</t>
  </si>
  <si>
    <t>20241021-S-70325</t>
  </si>
  <si>
    <t>C41229147093</t>
  </si>
  <si>
    <t>OFRBEKMH00000256</t>
  </si>
  <si>
    <t>20241021-S-70565</t>
  </si>
  <si>
    <t>C41491077567</t>
  </si>
  <si>
    <t>OBEKMHBE00000251</t>
  </si>
  <si>
    <t>20241018-S-70465</t>
  </si>
  <si>
    <t>C40967472256</t>
  </si>
  <si>
    <t>Sbe - V.Ar.Vit.Spa</t>
  </si>
  <si>
    <t>20241021-S-70329</t>
  </si>
  <si>
    <t>C41229140985</t>
  </si>
  <si>
    <t>20241022-S-70216</t>
  </si>
  <si>
    <t>C41491093699</t>
  </si>
  <si>
    <t>20241022-S-70221</t>
  </si>
  <si>
    <t>C41491113827</t>
  </si>
  <si>
    <t>20241017-S-70381</t>
  </si>
  <si>
    <t>C40181923137</t>
  </si>
  <si>
    <t>OCZBEKMH00000084</t>
  </si>
  <si>
    <t>20241021-S-70545</t>
  </si>
  <si>
    <t>C41229157185</t>
  </si>
  <si>
    <t>20241021-S-70244</t>
  </si>
  <si>
    <t>C41229161405</t>
  </si>
  <si>
    <t>20241015-S-70374</t>
  </si>
  <si>
    <t>C39658295726</t>
  </si>
  <si>
    <t>20241016-S-70506</t>
  </si>
  <si>
    <t>C39920194335</t>
  </si>
  <si>
    <t>OHUBEKMH00000026</t>
  </si>
  <si>
    <t>20241016-S-70407</t>
  </si>
  <si>
    <t>C39920189776</t>
  </si>
  <si>
    <t>20241017-S-70388</t>
  </si>
  <si>
    <t>C40181901707</t>
  </si>
  <si>
    <t>20241018-S-70291</t>
  </si>
  <si>
    <t>C40967457522</t>
  </si>
  <si>
    <t>20241021-S-70251</t>
  </si>
  <si>
    <t>C41229185561</t>
  </si>
  <si>
    <t>20241021-S-70273</t>
  </si>
  <si>
    <t>C41229188404</t>
  </si>
  <si>
    <t>20241021-S-70269</t>
  </si>
  <si>
    <t>C41229144552</t>
  </si>
  <si>
    <t>20241022-S-70055</t>
  </si>
  <si>
    <t>C41229155167</t>
  </si>
  <si>
    <t>20241016-S-70389</t>
  </si>
  <si>
    <t>C39920181483</t>
  </si>
  <si>
    <t>20241016-S-70408</t>
  </si>
  <si>
    <t>C39920189329</t>
  </si>
  <si>
    <t>Valeo Auto-Electric Magyarorszag Kft.</t>
  </si>
  <si>
    <t>20241018-S-70297</t>
  </si>
  <si>
    <t>C40967471582</t>
  </si>
  <si>
    <t>20241021-S-70453</t>
  </si>
  <si>
    <t>C41229174271</t>
  </si>
  <si>
    <t>20241021-S-70279</t>
  </si>
  <si>
    <t>C41229164673</t>
  </si>
  <si>
    <t>20241016-S-70436</t>
  </si>
  <si>
    <t>C39920168534</t>
  </si>
  <si>
    <t>20241016-S-70425</t>
  </si>
  <si>
    <t>C39920189637</t>
  </si>
  <si>
    <t>20241021-S-70374</t>
  </si>
  <si>
    <t>C41229181483</t>
  </si>
  <si>
    <t>OITBEKMH00000138</t>
  </si>
  <si>
    <t>20241021-S-70330</t>
  </si>
  <si>
    <t>C41229173170</t>
  </si>
  <si>
    <t>OFRBEKMH00000264</t>
  </si>
  <si>
    <t>20241021-S-70357</t>
  </si>
  <si>
    <t>C41229164655</t>
  </si>
  <si>
    <t>20241022-S-70171</t>
  </si>
  <si>
    <t>C41491077231</t>
  </si>
  <si>
    <t>ODEBEKMH00000256</t>
  </si>
  <si>
    <t>20241022-S-70203</t>
  </si>
  <si>
    <t>C41491141901</t>
  </si>
  <si>
    <t>OFRBEKMH00000284</t>
  </si>
  <si>
    <t>20241018-S-70310</t>
  </si>
  <si>
    <t>C40967460062</t>
  </si>
  <si>
    <t>OITBEKMH00000146</t>
  </si>
  <si>
    <t>CARRARO S.P.A.</t>
  </si>
  <si>
    <t>20241021-S-70350</t>
  </si>
  <si>
    <t>C41229192807</t>
  </si>
  <si>
    <t>20241021-S-70351</t>
  </si>
  <si>
    <t>C41229176590</t>
  </si>
  <si>
    <t>OITBEKMH00000137</t>
  </si>
  <si>
    <t>20241022-S-70177</t>
  </si>
  <si>
    <t>C41491078885</t>
  </si>
  <si>
    <t>20241022-S-70200</t>
  </si>
  <si>
    <t>C41491132482</t>
  </si>
  <si>
    <t>HÄUSSERMANN LAMELLEN GmbH</t>
  </si>
  <si>
    <t>20241022-S-70224</t>
  </si>
  <si>
    <t>C41491119525</t>
  </si>
  <si>
    <t>20241017-S-70539</t>
  </si>
  <si>
    <t>C40181903685</t>
  </si>
  <si>
    <t>20241017-S-70387</t>
  </si>
  <si>
    <t>C40181908587</t>
  </si>
  <si>
    <t>OPLBEKMH00000073</t>
  </si>
  <si>
    <t>20241018-S-70374</t>
  </si>
  <si>
    <t>C40967472241</t>
  </si>
  <si>
    <t>OCZBEKMH00000088</t>
  </si>
  <si>
    <t>20241022-S-70205</t>
  </si>
  <si>
    <t>C41491147816</t>
  </si>
  <si>
    <t>20241011-S-70449</t>
  </si>
  <si>
    <t>C39396519454</t>
  </si>
  <si>
    <t>20241016-S-70470</t>
  </si>
  <si>
    <t>C39920213437</t>
  </si>
  <si>
    <t>20241016-S-70443</t>
  </si>
  <si>
    <t>C39920182432</t>
  </si>
  <si>
    <t>C39920182431</t>
  </si>
  <si>
    <t>C40181908588</t>
  </si>
  <si>
    <t>20241017-S-70389</t>
  </si>
  <si>
    <t>C40181943057</t>
  </si>
  <si>
    <t>20241017-S-70397</t>
  </si>
  <si>
    <t>C40181950593</t>
  </si>
  <si>
    <t>OHUBEKMH00000028</t>
  </si>
  <si>
    <t>20241018-S-70379</t>
  </si>
  <si>
    <t>C40967442670</t>
  </si>
  <si>
    <t>20241021-S-70324</t>
  </si>
  <si>
    <t>C41229147138</t>
  </si>
  <si>
    <t>20241021-S-70352</t>
  </si>
  <si>
    <t>C41229182011</t>
  </si>
  <si>
    <t>20241022-S-70168</t>
  </si>
  <si>
    <t>C41491140405</t>
  </si>
  <si>
    <t>20241022-S-70218</t>
  </si>
  <si>
    <t>C41491095459</t>
  </si>
  <si>
    <t>20241021-S-70375</t>
  </si>
  <si>
    <t>C41229169162</t>
  </si>
  <si>
    <t>OITBEKMH00000140</t>
  </si>
  <si>
    <t>20241017-S-70273</t>
  </si>
  <si>
    <t>C40181970404</t>
  </si>
  <si>
    <t>20241017-S-70566</t>
  </si>
  <si>
    <t>C40181928227</t>
  </si>
  <si>
    <t>20241018-S-70257</t>
  </si>
  <si>
    <t>C40967457938</t>
  </si>
  <si>
    <t>OFRBEKMH00000244</t>
  </si>
  <si>
    <t>20241022-S-70172</t>
  </si>
  <si>
    <t>C41491077716</t>
  </si>
  <si>
    <t>20241022-S-70199</t>
  </si>
  <si>
    <t>C41491077144</t>
  </si>
  <si>
    <t>20241022-S-70080</t>
  </si>
  <si>
    <t>C41491093733</t>
  </si>
  <si>
    <t>OPLBEKMH00000080</t>
  </si>
  <si>
    <t>C41491078884</t>
  </si>
  <si>
    <t>20241022-S-70178</t>
  </si>
  <si>
    <t>C41491097424</t>
  </si>
  <si>
    <t>20241023-S-70042</t>
  </si>
  <si>
    <t>C41491105767</t>
  </si>
  <si>
    <t>20241023-S-70416</t>
  </si>
  <si>
    <t>C41752892908</t>
  </si>
  <si>
    <t>ONLBEKMH00000090</t>
  </si>
  <si>
    <t>20241017-S-70427</t>
  </si>
  <si>
    <t>C40181925296</t>
  </si>
  <si>
    <t>OSKBEKMH00000004</t>
  </si>
  <si>
    <t>20241022-S-70173</t>
  </si>
  <si>
    <t>C41491091488</t>
  </si>
  <si>
    <t>20241022-S-70194</t>
  </si>
  <si>
    <t>C41491076319</t>
  </si>
  <si>
    <t>20241022-S-70213</t>
  </si>
  <si>
    <t>C41491097031</t>
  </si>
  <si>
    <t>20241023-S-70263</t>
  </si>
  <si>
    <t>C41752892148</t>
  </si>
  <si>
    <t>ODEBEKMH00000257</t>
  </si>
  <si>
    <t>20241023-S-70250</t>
  </si>
  <si>
    <t>C41752869168</t>
  </si>
  <si>
    <t>20241022-S-70222</t>
  </si>
  <si>
    <t>C41491134618</t>
  </si>
  <si>
    <t>OFRBEKMH00000285</t>
  </si>
  <si>
    <t>DGIN</t>
  </si>
  <si>
    <t>20241022-S-70160</t>
  </si>
  <si>
    <t>C41491105847</t>
  </si>
  <si>
    <t>20241024-S-70098</t>
  </si>
  <si>
    <t>C41752902024</t>
  </si>
  <si>
    <t>20241023-S-70232</t>
  </si>
  <si>
    <t>C41752903277</t>
  </si>
  <si>
    <t>KELLER AND KALMBACH GMBH</t>
  </si>
  <si>
    <t>20241023-S-70237</t>
  </si>
  <si>
    <t>C41752902815</t>
  </si>
  <si>
    <t>20241018-S-70388</t>
  </si>
  <si>
    <t>C40967471098</t>
  </si>
  <si>
    <t>20241022-S-70188</t>
  </si>
  <si>
    <t>C41491109948</t>
  </si>
  <si>
    <t>20241023-S-70226</t>
  </si>
  <si>
    <t>C41752931572</t>
  </si>
  <si>
    <t>ODEBEKMH00000272</t>
  </si>
  <si>
    <t>20241023-S-70225</t>
  </si>
  <si>
    <t>C41752936171</t>
  </si>
  <si>
    <t>20241023-S-70245</t>
  </si>
  <si>
    <t>C41752932434</t>
  </si>
  <si>
    <t>20241018-S-70304</t>
  </si>
  <si>
    <t>C40967478146</t>
  </si>
  <si>
    <t>20241018-S-70408</t>
  </si>
  <si>
    <t>C40967477852</t>
  </si>
  <si>
    <t>OROBEKMH00000020</t>
  </si>
  <si>
    <t>20241022-S-70198</t>
  </si>
  <si>
    <t>C41491076028</t>
  </si>
  <si>
    <t>20241022-S-70170</t>
  </si>
  <si>
    <t>C41491097587</t>
  </si>
  <si>
    <t>20241022-S-70159</t>
  </si>
  <si>
    <t>C41491096739</t>
  </si>
  <si>
    <t>OITBEKMH00000147</t>
  </si>
  <si>
    <t>20241023-S-70230</t>
  </si>
  <si>
    <t>C41752872677</t>
  </si>
  <si>
    <t>C41752931573</t>
  </si>
  <si>
    <t>C41752936170</t>
  </si>
  <si>
    <t>20241023-S-70239</t>
  </si>
  <si>
    <t>C41752869230</t>
  </si>
  <si>
    <t>20241023-S-70264</t>
  </si>
  <si>
    <t>C41752905206</t>
  </si>
  <si>
    <t>20241023-S-70242</t>
  </si>
  <si>
    <t>C41752907117</t>
  </si>
  <si>
    <t>C41752907118</t>
  </si>
  <si>
    <t>C41752902817</t>
  </si>
  <si>
    <t>C41752902816</t>
  </si>
  <si>
    <t>20241022-S-70191</t>
  </si>
  <si>
    <t>C41491076368</t>
  </si>
  <si>
    <t>20241023-S-70524</t>
  </si>
  <si>
    <t>C41752934975</t>
  </si>
  <si>
    <t>20241023-S-70223</t>
  </si>
  <si>
    <t>C41752947532</t>
  </si>
  <si>
    <t>20241024-S-70416</t>
  </si>
  <si>
    <t>C42014755279</t>
  </si>
  <si>
    <t>OBEKMHBE00000263</t>
  </si>
  <si>
    <t>20241021-S-70428</t>
  </si>
  <si>
    <t>C41229141879</t>
  </si>
  <si>
    <t>OPLBEKMH00000081</t>
  </si>
  <si>
    <t>20241021-S-70522</t>
  </si>
  <si>
    <t>C41229142867</t>
  </si>
  <si>
    <t>OATBEKMH00000023</t>
  </si>
  <si>
    <t>20241022-S-70169</t>
  </si>
  <si>
    <t>C41491132048</t>
  </si>
  <si>
    <t>20241023-S-70357</t>
  </si>
  <si>
    <t>C41752873816</t>
  </si>
  <si>
    <t>OITBEKMH00000148</t>
  </si>
  <si>
    <t>20241024-S-70316</t>
  </si>
  <si>
    <t>C42014753005</t>
  </si>
  <si>
    <t>ODEBEKMH00000279</t>
  </si>
  <si>
    <t>20241025-S-70008</t>
  </si>
  <si>
    <t>C42800125170</t>
  </si>
  <si>
    <t>OBEKMHBE00000267</t>
  </si>
  <si>
    <t>20241025-S-70375</t>
  </si>
  <si>
    <t>C42800141576</t>
  </si>
  <si>
    <t>20241025-S-70018</t>
  </si>
  <si>
    <t>C42800152251</t>
  </si>
  <si>
    <t>20241021-S-70387</t>
  </si>
  <si>
    <t>C41229160346</t>
  </si>
  <si>
    <t>PARKER HANNIFIN ITALY SRL</t>
  </si>
  <si>
    <t>20241023-S-70359</t>
  </si>
  <si>
    <t>C41752873757</t>
  </si>
  <si>
    <t>20241023-S-70358</t>
  </si>
  <si>
    <t>C41752915877</t>
  </si>
  <si>
    <t>20241024-S-70525</t>
  </si>
  <si>
    <t>C42014721845</t>
  </si>
  <si>
    <t>ODEBEKMH00000282</t>
  </si>
  <si>
    <t>20241025-S-70029</t>
  </si>
  <si>
    <t>C42800123300</t>
  </si>
  <si>
    <t>OBEKMHBE00000298</t>
  </si>
  <si>
    <t>COONEN GRAPHICS</t>
  </si>
  <si>
    <t>20241025-S-70026</t>
  </si>
  <si>
    <t>C42800165738</t>
  </si>
  <si>
    <t>20241025-S-70027</t>
  </si>
  <si>
    <t>C42800165672</t>
  </si>
  <si>
    <t>20241024-S-70524</t>
  </si>
  <si>
    <t>C42014756728</t>
  </si>
  <si>
    <t>20241023-S-70320</t>
  </si>
  <si>
    <t>C41752961707</t>
  </si>
  <si>
    <t>20241023-S-70346</t>
  </si>
  <si>
    <t>C41752930806</t>
  </si>
  <si>
    <t>20241024-S-70539</t>
  </si>
  <si>
    <t>C42014765535</t>
  </si>
  <si>
    <t>20241018-S-70411</t>
  </si>
  <si>
    <t>C40967443827</t>
  </si>
  <si>
    <t>OROBEKMH00000021</t>
  </si>
  <si>
    <t>20241021-S-70426</t>
  </si>
  <si>
    <t>C41229143231</t>
  </si>
  <si>
    <t>20241021-S-70422</t>
  </si>
  <si>
    <t>C41229161693</t>
  </si>
  <si>
    <t>OCZBEKMH00000095</t>
  </si>
  <si>
    <t>20241022-S-70223</t>
  </si>
  <si>
    <t>C41491144406</t>
  </si>
  <si>
    <t>C41752961708</t>
  </si>
  <si>
    <t>20241023-S-70431</t>
  </si>
  <si>
    <t>C41752901581</t>
  </si>
  <si>
    <t>OESBEKMH00000057</t>
  </si>
  <si>
    <t>20241024-S-70294</t>
  </si>
  <si>
    <t>C42014752974</t>
  </si>
  <si>
    <t>20241024-S-70322</t>
  </si>
  <si>
    <t>C42014755316</t>
  </si>
  <si>
    <t>20241024-S-70534</t>
  </si>
  <si>
    <t>C42800141739</t>
  </si>
  <si>
    <t>C42800141738</t>
  </si>
  <si>
    <t>20241025-S-70374</t>
  </si>
  <si>
    <t>C42800145117</t>
  </si>
  <si>
    <t>20241024-S-70306</t>
  </si>
  <si>
    <t>C42014719776</t>
  </si>
  <si>
    <t>C41491132049</t>
  </si>
  <si>
    <t>C41752915878</t>
  </si>
  <si>
    <t>20241024-S-70304</t>
  </si>
  <si>
    <t>C42014756126</t>
  </si>
  <si>
    <t>20241024-S-70308</t>
  </si>
  <si>
    <t>C42014722773</t>
  </si>
  <si>
    <t>20241024-S-70307</t>
  </si>
  <si>
    <t>C42014722470</t>
  </si>
  <si>
    <t>20241024-S-70305</t>
  </si>
  <si>
    <t>C42014722370</t>
  </si>
  <si>
    <t>ODEBEKMH00000292</t>
  </si>
  <si>
    <t>20241025-S-70033</t>
  </si>
  <si>
    <t>C42014719814</t>
  </si>
  <si>
    <t>OFRBEKMH00000316</t>
  </si>
  <si>
    <t>20241023-S-70327</t>
  </si>
  <si>
    <t>C42014766324</t>
  </si>
  <si>
    <t>OITBEKMH00000154</t>
  </si>
  <si>
    <t>20241025-S-70024</t>
  </si>
  <si>
    <t>C42800170476</t>
  </si>
  <si>
    <t>20241025-S-70214</t>
  </si>
  <si>
    <t>C42800125146</t>
  </si>
  <si>
    <t>20241028-S-70480</t>
  </si>
  <si>
    <t>C43061933555</t>
  </si>
  <si>
    <t>OBEKMHBE00000274</t>
  </si>
  <si>
    <t>20241028-S-70481</t>
  </si>
  <si>
    <t>C43061928913</t>
  </si>
  <si>
    <t>OBEKMHBE00000292</t>
  </si>
  <si>
    <t>20241028-S-70469</t>
  </si>
  <si>
    <t>C43061915561</t>
  </si>
  <si>
    <t>20241023-S-70402</t>
  </si>
  <si>
    <t>C41752932482</t>
  </si>
  <si>
    <t>OPLBEKMH00000084</t>
  </si>
  <si>
    <t>20241023-S-70397</t>
  </si>
  <si>
    <t>C41752899825</t>
  </si>
  <si>
    <t>ELITEX NEPOMUK A.S.</t>
  </si>
  <si>
    <t>20241024-S-70375</t>
  </si>
  <si>
    <t>C42014717290</t>
  </si>
  <si>
    <t>ALGI EQUIPEMENTS</t>
  </si>
  <si>
    <t>20241024-S-70123</t>
  </si>
  <si>
    <t>C42014756238</t>
  </si>
  <si>
    <t>VMECH S.R.L.</t>
  </si>
  <si>
    <t>20241025-S-70019</t>
  </si>
  <si>
    <t>C42800154475</t>
  </si>
  <si>
    <t>OFRBEKMH00000311</t>
  </si>
  <si>
    <t>20241025-S-70025</t>
  </si>
  <si>
    <t>C42800163663</t>
  </si>
  <si>
    <t>ODEBEKMH00000303</t>
  </si>
  <si>
    <t>20241025-S-70017</t>
  </si>
  <si>
    <t>C42800125282</t>
  </si>
  <si>
    <t>ODEBEKMH00000293</t>
  </si>
  <si>
    <t>20241025-S-70030</t>
  </si>
  <si>
    <t>C42800155254</t>
  </si>
  <si>
    <t>VONROLL DEUTSCHLANG GMBH</t>
  </si>
  <si>
    <t>C42800155253</t>
  </si>
  <si>
    <t>20241025-S-70007</t>
  </si>
  <si>
    <t>C42800123558</t>
  </si>
  <si>
    <t>ALC ALLGEMEINESLOGISTIK CENTER</t>
  </si>
  <si>
    <t>20241028-S-70482</t>
  </si>
  <si>
    <t>C43061933532</t>
  </si>
  <si>
    <t>20241028-S-70475</t>
  </si>
  <si>
    <t>C43061902935</t>
  </si>
  <si>
    <t>OBEKMHBE00000302</t>
  </si>
  <si>
    <t>MALMAR BVBA</t>
  </si>
  <si>
    <t>C43061933554</t>
  </si>
  <si>
    <t>20241028-S-70476</t>
  </si>
  <si>
    <t>C43061901556</t>
  </si>
  <si>
    <t>20241021-S-70435</t>
  </si>
  <si>
    <t>C41229163330</t>
  </si>
  <si>
    <t>OCZBEKMH00000112</t>
  </si>
  <si>
    <t>20241022-S-70186</t>
  </si>
  <si>
    <t>C41491133496</t>
  </si>
  <si>
    <t>20241023-S-70407</t>
  </si>
  <si>
    <t>C41752869681</t>
  </si>
  <si>
    <t>OPLBEKMH00000086</t>
  </si>
  <si>
    <t>20241023-S-70404</t>
  </si>
  <si>
    <t>C41752931165</t>
  </si>
  <si>
    <t>OATBEKMH00000026</t>
  </si>
  <si>
    <t>20241024-S-70397</t>
  </si>
  <si>
    <t>C42014718615</t>
  </si>
  <si>
    <t>20241024-S-70394</t>
  </si>
  <si>
    <t>C42014753786</t>
  </si>
  <si>
    <t>OITBEKMH00000158</t>
  </si>
  <si>
    <t>20241025-S-70503</t>
  </si>
  <si>
    <t>C42800125215</t>
  </si>
  <si>
    <t>Federal-Mogul Valvetrain GmbH</t>
  </si>
  <si>
    <t>20241025-S-70238</t>
  </si>
  <si>
    <t>C42800157194</t>
  </si>
  <si>
    <t>C42800157193</t>
  </si>
  <si>
    <t>20241022-S-70145</t>
  </si>
  <si>
    <t>C41491133726</t>
  </si>
  <si>
    <t>20241022-S-70165</t>
  </si>
  <si>
    <t>C41491112480</t>
  </si>
  <si>
    <t>OCZBEKMH00000096</t>
  </si>
  <si>
    <t>20241023-S-70429</t>
  </si>
  <si>
    <t>C41752872425</t>
  </si>
  <si>
    <t>OESBEKMH00000064</t>
  </si>
  <si>
    <t>C41752931164</t>
  </si>
  <si>
    <t>20241024-S-70382</t>
  </si>
  <si>
    <t>C42014771100</t>
  </si>
  <si>
    <t>20241024-S-70380</t>
  </si>
  <si>
    <t>C42014756918</t>
  </si>
  <si>
    <t>OITBEKMH00000153</t>
  </si>
  <si>
    <t>20241025-S-70251</t>
  </si>
  <si>
    <t>C42800150496</t>
  </si>
  <si>
    <t>20241025-S-70412</t>
  </si>
  <si>
    <t>C42800128694</t>
  </si>
  <si>
    <t>OESBEKMH00000060</t>
  </si>
  <si>
    <t>C42800128695</t>
  </si>
  <si>
    <t>20241021-S-70420</t>
  </si>
  <si>
    <t>C43062802185</t>
  </si>
  <si>
    <t>C41491133495</t>
  </si>
  <si>
    <t>20241022-S-70183</t>
  </si>
  <si>
    <t>C41491098224</t>
  </si>
  <si>
    <t>20241024-S-70395</t>
  </si>
  <si>
    <t>C42014759746</t>
  </si>
  <si>
    <t>20241025-S-70209</t>
  </si>
  <si>
    <t>C42800126507</t>
  </si>
  <si>
    <t>20241025-S-70500</t>
  </si>
  <si>
    <t>C42800163932</t>
  </si>
  <si>
    <t>20241025-S-70012</t>
  </si>
  <si>
    <t>C42800145020</t>
  </si>
  <si>
    <t>PISTER KUGELHAHNE</t>
  </si>
  <si>
    <t>20241023-S-70421</t>
  </si>
  <si>
    <t>C41752953927</t>
  </si>
  <si>
    <t>OHUBEKMH00000030</t>
  </si>
  <si>
    <t>20241025-S-70299</t>
  </si>
  <si>
    <t>C42800139451</t>
  </si>
  <si>
    <t>OFRBEKMH00000324</t>
  </si>
  <si>
    <t>20241025-S-70290</t>
  </si>
  <si>
    <t>C42800153171</t>
  </si>
  <si>
    <t>20241028-S-70285</t>
  </si>
  <si>
    <t>C43061935587</t>
  </si>
  <si>
    <t>ODEBEKMH00000295</t>
  </si>
  <si>
    <t>20241028-S-70386</t>
  </si>
  <si>
    <t>C43061921259</t>
  </si>
  <si>
    <t>OITBEKMH00000167</t>
  </si>
  <si>
    <t>20241028-S-70361</t>
  </si>
  <si>
    <t>C43061931488</t>
  </si>
  <si>
    <t>20241028-S-70391</t>
  </si>
  <si>
    <t>C43061901945</t>
  </si>
  <si>
    <t>20241029-S-70199</t>
  </si>
  <si>
    <t>C43323829170</t>
  </si>
  <si>
    <t>ODEBEKMH00000310</t>
  </si>
  <si>
    <t>20241025-S-70023</t>
  </si>
  <si>
    <t>C42800173287</t>
  </si>
  <si>
    <t>NORMANDIE LOGISTIQUE (DONALDSON)</t>
  </si>
  <si>
    <t>20241025-S-70020</t>
  </si>
  <si>
    <t>C42800172176</t>
  </si>
  <si>
    <t>20241025-S-70341</t>
  </si>
  <si>
    <t>C42800173614</t>
  </si>
  <si>
    <t>OITBEKMH00000159</t>
  </si>
  <si>
    <t>20241025-S-70021</t>
  </si>
  <si>
    <t>C42800172913</t>
  </si>
  <si>
    <t>FOISSY SA</t>
  </si>
  <si>
    <t>20241025-S-70013</t>
  </si>
  <si>
    <t>C42800141345</t>
  </si>
  <si>
    <t>STUCCHI</t>
  </si>
  <si>
    <t>20241025-S-70006</t>
  </si>
  <si>
    <t>C42800164524</t>
  </si>
  <si>
    <t>OPLBEKMH00000100</t>
  </si>
  <si>
    <t>TRIDON CLAMP PRODUCTS SP Z O O</t>
  </si>
  <si>
    <t>20241025-S-70009</t>
  </si>
  <si>
    <t>C42800136573</t>
  </si>
  <si>
    <t>CASSETTO</t>
  </si>
  <si>
    <t>20241028-S-70358</t>
  </si>
  <si>
    <t>C43061937810</t>
  </si>
  <si>
    <t>JICEY</t>
  </si>
  <si>
    <t>20241028-S-70385</t>
  </si>
  <si>
    <t>C43061925729</t>
  </si>
  <si>
    <t>20241028-S-70352</t>
  </si>
  <si>
    <t>C43061902576</t>
  </si>
  <si>
    <t>OFRBEKMH00000320</t>
  </si>
  <si>
    <t>20241028-S-70574</t>
  </si>
  <si>
    <t>C43323803117</t>
  </si>
  <si>
    <t>20241029-S-70178</t>
  </si>
  <si>
    <t>C43323866193</t>
  </si>
  <si>
    <t>ODEBEKMH00000296</t>
  </si>
  <si>
    <t>3M Technical Ceramis</t>
  </si>
  <si>
    <t>C43323866192</t>
  </si>
  <si>
    <t>20241029-S-70171</t>
  </si>
  <si>
    <t>C43323860130</t>
  </si>
  <si>
    <t>OBEKMHBE00000279</t>
  </si>
  <si>
    <t>20241030-S-70045</t>
  </si>
  <si>
    <t>C43323836725</t>
  </si>
  <si>
    <t>20241029-S-70180</t>
  </si>
  <si>
    <t>C43323834980</t>
  </si>
  <si>
    <t>20241029-S-70179</t>
  </si>
  <si>
    <t>C43323834907</t>
  </si>
  <si>
    <t>BOSCH REXROTH AG - NUERNBERG</t>
  </si>
  <si>
    <t>20241029-S-70174</t>
  </si>
  <si>
    <t>C43323860652</t>
  </si>
  <si>
    <t>20241018-S-70443</t>
  </si>
  <si>
    <t>C40967477349</t>
  </si>
  <si>
    <t>OPTBEKMH00000009</t>
  </si>
  <si>
    <t>20241024-S-70433</t>
  </si>
  <si>
    <t>C42014718516</t>
  </si>
  <si>
    <t>ZAFBLIJVEN CAT</t>
  </si>
  <si>
    <t>C42014757467</t>
  </si>
  <si>
    <t>20241024-S-70448</t>
  </si>
  <si>
    <t>C42014717667</t>
  </si>
  <si>
    <t>20241025-S-70352</t>
  </si>
  <si>
    <t>C42800151082</t>
  </si>
  <si>
    <t>20241025-S-70028</t>
  </si>
  <si>
    <t>C42800162689</t>
  </si>
  <si>
    <t>20241028-S-70203</t>
  </si>
  <si>
    <t>C43061923313</t>
  </si>
  <si>
    <t>20241028-S-70287</t>
  </si>
  <si>
    <t>C43061923115</t>
  </si>
  <si>
    <t>20241028-S-70237</t>
  </si>
  <si>
    <t>C43323866294</t>
  </si>
  <si>
    <t>20241029-S-70505</t>
  </si>
  <si>
    <t>C43323816960</t>
  </si>
  <si>
    <t>20241029-S-70506</t>
  </si>
  <si>
    <t>C43323817684</t>
  </si>
  <si>
    <t>20241021-S-70523</t>
  </si>
  <si>
    <t>C41229155867</t>
  </si>
  <si>
    <t>20241021-S-70515</t>
  </si>
  <si>
    <t>C41229163620</t>
  </si>
  <si>
    <t>20241022-S-70182</t>
  </si>
  <si>
    <t>C41491118319</t>
  </si>
  <si>
    <t>20241023-S-70482</t>
  </si>
  <si>
    <t>C41752939872</t>
  </si>
  <si>
    <t>20241023-S-70422</t>
  </si>
  <si>
    <t>C41752955385</t>
  </si>
  <si>
    <t>20241022-S-70204</t>
  </si>
  <si>
    <t>C41752956673</t>
  </si>
  <si>
    <t>20241024-S-70431</t>
  </si>
  <si>
    <t>C42014717917</t>
  </si>
  <si>
    <t>20241025-S-70032</t>
  </si>
  <si>
    <t>C42014722651</t>
  </si>
  <si>
    <t>OPLBEKMH00000085</t>
  </si>
  <si>
    <t>20241024-S-70442</t>
  </si>
  <si>
    <t>C42014749405</t>
  </si>
  <si>
    <t>20241025-S-70506</t>
  </si>
  <si>
    <t>C42800129033</t>
  </si>
  <si>
    <t>20241025-S-70011</t>
  </si>
  <si>
    <t>C42800152151</t>
  </si>
  <si>
    <t>20241028-S-70394</t>
  </si>
  <si>
    <t>C43061900878</t>
  </si>
  <si>
    <t>20241028-S-70226</t>
  </si>
  <si>
    <t>C43061922688</t>
  </si>
  <si>
    <t>C43061922686</t>
  </si>
  <si>
    <t>C43061922687</t>
  </si>
  <si>
    <t>20241028-S-70204</t>
  </si>
  <si>
    <t>C43061910473</t>
  </si>
  <si>
    <t>C43061923314</t>
  </si>
  <si>
    <t>C43061923114</t>
  </si>
  <si>
    <t>20241028-S-70256</t>
  </si>
  <si>
    <t>C43323802904</t>
  </si>
  <si>
    <t>20241029-S-70326</t>
  </si>
  <si>
    <t>C43323857641</t>
  </si>
  <si>
    <t>20241029-S-70325</t>
  </si>
  <si>
    <t>C43323851530</t>
  </si>
  <si>
    <t>20241028-S-70485</t>
  </si>
  <si>
    <t>C43323844590</t>
  </si>
  <si>
    <t>C43323817683</t>
  </si>
  <si>
    <t>20241029-S-70324</t>
  </si>
  <si>
    <t>C43323856032</t>
  </si>
  <si>
    <t>20241029-S-70329</t>
  </si>
  <si>
    <t>C43323858120</t>
  </si>
  <si>
    <t>20241029-S-70061</t>
  </si>
  <si>
    <t>C43061904715</t>
  </si>
  <si>
    <t>20241018-S-70434</t>
  </si>
  <si>
    <t>C40967442872</t>
  </si>
  <si>
    <t>OHRBEKMH00000003</t>
  </si>
  <si>
    <t>20241023-S-70405</t>
  </si>
  <si>
    <t>C41752873871</t>
  </si>
  <si>
    <t>20241022-S-70206</t>
  </si>
  <si>
    <t>C41752961980</t>
  </si>
  <si>
    <t>20241024-S-70527</t>
  </si>
  <si>
    <t>C42014722147</t>
  </si>
  <si>
    <t>20241024-S-70479</t>
  </si>
  <si>
    <t>C42014722324</t>
  </si>
  <si>
    <t>20241025-S-70015</t>
  </si>
  <si>
    <t>C42800138333</t>
  </si>
  <si>
    <t>20241025-S-70005</t>
  </si>
  <si>
    <t>C42800164543</t>
  </si>
  <si>
    <t>OFRBEKMH00000297</t>
  </si>
  <si>
    <t>20241028-S-70286</t>
  </si>
  <si>
    <t>C43061924067</t>
  </si>
  <si>
    <t>20241028-S-70575</t>
  </si>
  <si>
    <t>C43061902587</t>
  </si>
  <si>
    <t>20241029-S-70198</t>
  </si>
  <si>
    <t>C43323824035</t>
  </si>
  <si>
    <t>20241028-S-70240</t>
  </si>
  <si>
    <t>C43323856837</t>
  </si>
  <si>
    <t>20241028-S-70556</t>
  </si>
  <si>
    <t>C43585735083</t>
  </si>
  <si>
    <t>20241024-S-70466</t>
  </si>
  <si>
    <t>C42014756359</t>
  </si>
  <si>
    <t>OSKBEKMH00000009</t>
  </si>
  <si>
    <t>20241028-S-70436</t>
  </si>
  <si>
    <t>C43323866495</t>
  </si>
  <si>
    <t>OITBEKMH00000178</t>
  </si>
  <si>
    <t>20241029-S-70200</t>
  </si>
  <si>
    <t>C43323822752</t>
  </si>
  <si>
    <t>OFRBEKMH00000348</t>
  </si>
  <si>
    <t>20241028-S-70363</t>
  </si>
  <si>
    <t>C43323845887</t>
  </si>
  <si>
    <t>20241029-S-70415</t>
  </si>
  <si>
    <t>C43847405899</t>
  </si>
  <si>
    <t>20241031-S-70448</t>
  </si>
  <si>
    <t>C43847430835</t>
  </si>
  <si>
    <t>20241025-S-70022</t>
  </si>
  <si>
    <t>C42800173886</t>
  </si>
  <si>
    <t>OCZBEKMH00000097</t>
  </si>
  <si>
    <t>RANDOM DIS HOLDING</t>
  </si>
  <si>
    <t>20241028-S-70439</t>
  </si>
  <si>
    <t>C43061937431</t>
  </si>
  <si>
    <t>OITBEKMH00000170</t>
  </si>
  <si>
    <t>C43061937433</t>
  </si>
  <si>
    <t>C43061937432</t>
  </si>
  <si>
    <t>20241029-S-70157</t>
  </si>
  <si>
    <t>C43323809026</t>
  </si>
  <si>
    <t>OITBEKMH00000172</t>
  </si>
  <si>
    <t>20241029-S-70170</t>
  </si>
  <si>
    <t>C43323858199</t>
  </si>
  <si>
    <t>STREIT MECANIQUE</t>
  </si>
  <si>
    <t>20241028-S-70703</t>
  </si>
  <si>
    <t>C43323846957</t>
  </si>
  <si>
    <t>STREIT MECANIQUE (SUBC FOR GRANDRY)</t>
  </si>
  <si>
    <t>20241028-S-70707</t>
  </si>
  <si>
    <t>C44924609057</t>
  </si>
  <si>
    <t>FLUORTEN SRL</t>
  </si>
  <si>
    <t>20241025-S-70014</t>
  </si>
  <si>
    <t>C42800139029</t>
  </si>
  <si>
    <t>OCZBEKMH00000099</t>
  </si>
  <si>
    <t>20241028-S-70454</t>
  </si>
  <si>
    <t>C43323804569</t>
  </si>
  <si>
    <t>OITBEKMH00000168</t>
  </si>
  <si>
    <t>20241029-S-70443</t>
  </si>
  <si>
    <t>C43323847402</t>
  </si>
  <si>
    <t>OESBEKMH00000065</t>
  </si>
  <si>
    <t>20241024-S-70444</t>
  </si>
  <si>
    <t>RL5014192879</t>
  </si>
  <si>
    <t>OHUBEKMH00000033</t>
  </si>
  <si>
    <t>20241025-S-70428</t>
  </si>
  <si>
    <t>C42800125186</t>
  </si>
  <si>
    <t>OROBEKMH00000022</t>
  </si>
  <si>
    <t>20241025-S-70016</t>
  </si>
  <si>
    <t>C42800141356</t>
  </si>
  <si>
    <t>20241028-S-70708</t>
  </si>
  <si>
    <t>C43061901836</t>
  </si>
  <si>
    <t>20241028-S-70562</t>
  </si>
  <si>
    <t>C43061921242</t>
  </si>
  <si>
    <t>20241029-S-70213</t>
  </si>
  <si>
    <t>C43323834994</t>
  </si>
  <si>
    <t>20241028-S-70390</t>
  </si>
  <si>
    <t>C43323834427</t>
  </si>
  <si>
    <t>20241028-S-70705</t>
  </si>
  <si>
    <t>C43323834918</t>
  </si>
  <si>
    <t>OFRBEKMH00000330</t>
  </si>
  <si>
    <t>C43323847403</t>
  </si>
  <si>
    <t>20241029-S-70311</t>
  </si>
  <si>
    <t>C43585735913</t>
  </si>
  <si>
    <t>RL5014192335</t>
  </si>
  <si>
    <t>OHUBEKMH00000032</t>
  </si>
  <si>
    <t>20241028-S-70534</t>
  </si>
  <si>
    <t>C43061939972</t>
  </si>
  <si>
    <t>OPLBEKMH00000090</t>
  </si>
  <si>
    <t>C43061939971</t>
  </si>
  <si>
    <t>20241030-S-70292</t>
  </si>
  <si>
    <t>C43847439968</t>
  </si>
  <si>
    <t>ODEBEKMH00000315</t>
  </si>
  <si>
    <t>20241025-S-70010</t>
  </si>
  <si>
    <t>C42800150650</t>
  </si>
  <si>
    <t>OPLBEKMH00000087</t>
  </si>
  <si>
    <t>20241028-S-70455</t>
  </si>
  <si>
    <t>C43323830677</t>
  </si>
  <si>
    <t>20241029-S-70006</t>
  </si>
  <si>
    <t>C43323852857</t>
  </si>
  <si>
    <t>20241029-S-70202</t>
  </si>
  <si>
    <t>C43323847596</t>
  </si>
  <si>
    <t>20241028-S-70675</t>
  </si>
  <si>
    <t>C43323866263</t>
  </si>
  <si>
    <t>20241030-S-70411</t>
  </si>
  <si>
    <t>C43847449202</t>
  </si>
  <si>
    <t>OBEKMHBE00000293</t>
  </si>
  <si>
    <t>RL5014192305</t>
  </si>
  <si>
    <t>20241029-S-70253</t>
  </si>
  <si>
    <t>C43323862369</t>
  </si>
  <si>
    <t>20241029-S-70197</t>
  </si>
  <si>
    <t>C43323836024</t>
  </si>
  <si>
    <t>OITBEKMH00000183</t>
  </si>
  <si>
    <t>20241030-S-70415</t>
  </si>
  <si>
    <t>C44643743426</t>
  </si>
  <si>
    <t>20241029-S-70166</t>
  </si>
  <si>
    <t>C43323818512</t>
  </si>
  <si>
    <t>C43323818509</t>
  </si>
  <si>
    <t>OITBEKMH00000175</t>
  </si>
  <si>
    <t>C43323818510</t>
  </si>
  <si>
    <t>C43323818511</t>
  </si>
  <si>
    <t>20241028-S-70533</t>
  </si>
  <si>
    <t>C43323824896</t>
  </si>
  <si>
    <t>OPLBEKMH00000089</t>
  </si>
  <si>
    <t>20241028-S-70273</t>
  </si>
  <si>
    <t>C43847405864</t>
  </si>
  <si>
    <t>Elobau GmbH &amp; Co. KG</t>
  </si>
  <si>
    <t>20241031-S-70173</t>
  </si>
  <si>
    <t>C43847450380</t>
  </si>
  <si>
    <t>20241030-S-70304</t>
  </si>
  <si>
    <t>C43847422296</t>
  </si>
  <si>
    <t>ODEBEKMH00000325</t>
  </si>
  <si>
    <t>20241030-S-70533</t>
  </si>
  <si>
    <t>C43847461010</t>
  </si>
  <si>
    <t>20241028-S-70709</t>
  </si>
  <si>
    <t>C43061901964</t>
  </si>
  <si>
    <t>OCZBEKMH00000100</t>
  </si>
  <si>
    <t>20241029-S-70429</t>
  </si>
  <si>
    <t>C43323819128</t>
  </si>
  <si>
    <t>20241025-S-70004</t>
  </si>
  <si>
    <t>C42800166450</t>
  </si>
  <si>
    <t>OHUBEKMH00000034</t>
  </si>
  <si>
    <t>20241025-S-70430</t>
  </si>
  <si>
    <t>C42800141744</t>
  </si>
  <si>
    <t>C42800141745</t>
  </si>
  <si>
    <t>20241028-S-70520</t>
  </si>
  <si>
    <t>C43061926091</t>
  </si>
  <si>
    <t>OCZBEKMH00000105</t>
  </si>
  <si>
    <t>20241028-S-70536</t>
  </si>
  <si>
    <t>C43061935223</t>
  </si>
  <si>
    <t>20241028-S-70522</t>
  </si>
  <si>
    <t>C43061913216</t>
  </si>
  <si>
    <t>20241028-S-70696</t>
  </si>
  <si>
    <t>C43323802780</t>
  </si>
  <si>
    <t>20241028-S-70570</t>
  </si>
  <si>
    <t>C43323805357</t>
  </si>
  <si>
    <t>OESBEKMH00000070</t>
  </si>
  <si>
    <t>20241029-S-70383</t>
  </si>
  <si>
    <t>C43323837169</t>
  </si>
  <si>
    <t>20241030-S-70057</t>
  </si>
  <si>
    <t>C43323852315</t>
  </si>
  <si>
    <t>OCZBEKMH00000107</t>
  </si>
  <si>
    <t>C43323852316</t>
  </si>
  <si>
    <t>20241030-S-70300</t>
  </si>
  <si>
    <t>C43847417543</t>
  </si>
  <si>
    <t>20241030-S-70265</t>
  </si>
  <si>
    <t>C43847417698</t>
  </si>
  <si>
    <t>20241029-S-70504</t>
  </si>
  <si>
    <t>C43847438710</t>
  </si>
  <si>
    <t>20241028-S-70542</t>
  </si>
  <si>
    <t>C43323823635</t>
  </si>
  <si>
    <t>OPLBEKMH00000091</t>
  </si>
  <si>
    <t>TI POLAND WAPIENICA EXTERNAL WAREHO</t>
  </si>
  <si>
    <t>C43847431813</t>
  </si>
  <si>
    <t>20241029-S-70323</t>
  </si>
  <si>
    <t>C43847435341</t>
  </si>
  <si>
    <t>20241028-S-70420</t>
  </si>
  <si>
    <t>C43061933500</t>
  </si>
  <si>
    <t>OITBEKMH00000180</t>
  </si>
  <si>
    <t>C43323836025</t>
  </si>
  <si>
    <t>C43323824895</t>
  </si>
  <si>
    <t>20241030-S-70268</t>
  </si>
  <si>
    <t>C43847405942</t>
  </si>
  <si>
    <t>20241030-S-70267</t>
  </si>
  <si>
    <t>C43847416463</t>
  </si>
  <si>
    <t>ODEBEKMH00000333</t>
  </si>
  <si>
    <t>20241028-S-70521</t>
  </si>
  <si>
    <t>C43323804758</t>
  </si>
  <si>
    <t>OCZBEKMH00000109</t>
  </si>
  <si>
    <t>20241029-S-70207</t>
  </si>
  <si>
    <t>C4384743789X</t>
  </si>
  <si>
    <t>20241031-S-70550</t>
  </si>
  <si>
    <t>C43847441591</t>
  </si>
  <si>
    <t>Fluorten SRL</t>
  </si>
  <si>
    <t>20241030-S-70376</t>
  </si>
  <si>
    <t>C43847451789</t>
  </si>
  <si>
    <t>20241028-S-70387</t>
  </si>
  <si>
    <t>C43847438128</t>
  </si>
  <si>
    <t>OITBEKMH00000176</t>
  </si>
  <si>
    <t>20241029-S-70187</t>
  </si>
  <si>
    <t>C43847439552</t>
  </si>
  <si>
    <t>Faster Spa</t>
  </si>
  <si>
    <t>C43847439553</t>
  </si>
  <si>
    <t>20241030-S-70417</t>
  </si>
  <si>
    <t>C44905528211</t>
  </si>
  <si>
    <t>MITSUBISHI CHEMICAL ADVANCED M</t>
  </si>
  <si>
    <t>20241030-S-70410</t>
  </si>
  <si>
    <t>C44905509525</t>
  </si>
  <si>
    <t>20241104-S-70310</t>
  </si>
  <si>
    <t>C44905522226</t>
  </si>
  <si>
    <t>20241031-S-70102</t>
  </si>
  <si>
    <t>C43847407567</t>
  </si>
  <si>
    <t>20241029-S-70432</t>
  </si>
  <si>
    <t>C43323804186</t>
  </si>
  <si>
    <t>20241029-S-70462</t>
  </si>
  <si>
    <t>C43323847409</t>
  </si>
  <si>
    <t>20241030-S-70275</t>
  </si>
  <si>
    <t>C44643732554</t>
  </si>
  <si>
    <t>20241028-S-70598</t>
  </si>
  <si>
    <t>C43323864630</t>
  </si>
  <si>
    <t>C43323804759</t>
  </si>
  <si>
    <t>20241031-S-70116</t>
  </si>
  <si>
    <t>C43847462013</t>
  </si>
  <si>
    <t>C43847462014</t>
  </si>
  <si>
    <t>20241030-S-70378</t>
  </si>
  <si>
    <t>C43847449107</t>
  </si>
  <si>
    <t>20241030-S-70299</t>
  </si>
  <si>
    <t>C44643746154</t>
  </si>
  <si>
    <t>20241031-S-70148</t>
  </si>
  <si>
    <t>C44643753117</t>
  </si>
  <si>
    <t>C44643753116</t>
  </si>
  <si>
    <t>20241104-S-70311</t>
  </si>
  <si>
    <t>C44905509552</t>
  </si>
  <si>
    <t>C43323847408</t>
  </si>
  <si>
    <t>20241028-S-70527</t>
  </si>
  <si>
    <t>C43323803044</t>
  </si>
  <si>
    <t>20241028-S-70609</t>
  </si>
  <si>
    <t>C43323810803</t>
  </si>
  <si>
    <t>TE CONNECTIVITY SENSORS SOLUTION</t>
  </si>
  <si>
    <t>20241028-S-70695</t>
  </si>
  <si>
    <t>C43847405929</t>
  </si>
  <si>
    <t>20241031-S-70153</t>
  </si>
  <si>
    <t>C43847448968</t>
  </si>
  <si>
    <t>20241030-S-70398</t>
  </si>
  <si>
    <t>C43847452128</t>
  </si>
  <si>
    <t>20241028-S-70377</t>
  </si>
  <si>
    <t>C43847406606</t>
  </si>
  <si>
    <t>20241031-S-70142</t>
  </si>
  <si>
    <t>C43847406222</t>
  </si>
  <si>
    <t>20241031-S-70154</t>
  </si>
  <si>
    <t>C43847449364</t>
  </si>
  <si>
    <t>20241031-S-70117</t>
  </si>
  <si>
    <t>C43847460046</t>
  </si>
  <si>
    <t>20241105-S-70191</t>
  </si>
  <si>
    <t>C45167534601</t>
  </si>
  <si>
    <t>OBEKMHBE00000324</t>
  </si>
  <si>
    <t>20241029-S-70168</t>
  </si>
  <si>
    <t>C43323850953</t>
  </si>
  <si>
    <t>OPLBEKMH00000101</t>
  </si>
  <si>
    <t>20241031-S-70161</t>
  </si>
  <si>
    <t>C43847427472</t>
  </si>
  <si>
    <t xml:space="preserve">ELITEX NEPOMUK, A.S. </t>
  </si>
  <si>
    <t>20241031-S-70149</t>
  </si>
  <si>
    <t>C43847437891</t>
  </si>
  <si>
    <t>20241030-S-70399</t>
  </si>
  <si>
    <t>C44643733261</t>
  </si>
  <si>
    <t>BORGHI IMPIANTI OLEODINAMICI</t>
  </si>
  <si>
    <t>20241031-S-70501</t>
  </si>
  <si>
    <t>C44643745303</t>
  </si>
  <si>
    <t>OITBEKMH00000181</t>
  </si>
  <si>
    <t>20241031-S-70575</t>
  </si>
  <si>
    <t>C44643733370</t>
  </si>
  <si>
    <t>OFRBEKMH00000349</t>
  </si>
  <si>
    <t>20241030-S-70358</t>
  </si>
  <si>
    <t>C44905528332</t>
  </si>
  <si>
    <t>20241105-S-70550</t>
  </si>
  <si>
    <t>C45167527797</t>
  </si>
  <si>
    <t>OBEKMHBE00000313</t>
  </si>
  <si>
    <t>20241105-S-70201</t>
  </si>
  <si>
    <t>C45167496852</t>
  </si>
  <si>
    <t>20241105-S-70200</t>
  </si>
  <si>
    <t>C45167496858</t>
  </si>
  <si>
    <t>Leicestershire</t>
  </si>
  <si>
    <t>20241105-S-70193</t>
  </si>
  <si>
    <t>C45167528727</t>
  </si>
  <si>
    <t>CATEGBLEI005</t>
  </si>
  <si>
    <t>20241104-S-70340</t>
  </si>
  <si>
    <t>C45167520854</t>
  </si>
  <si>
    <t>OPLBEKMH00000108</t>
  </si>
  <si>
    <t>Johnson Electric International Ag</t>
  </si>
  <si>
    <t>CATEGBLEI004</t>
  </si>
  <si>
    <t>20241105-S-70187</t>
  </si>
  <si>
    <t>C45167426204</t>
  </si>
  <si>
    <t>20241030-S-70442</t>
  </si>
  <si>
    <t>C43847423885</t>
  </si>
  <si>
    <t>OPLBEKMH00000095</t>
  </si>
  <si>
    <t>20241029-S-70497</t>
  </si>
  <si>
    <t>C44643752576</t>
  </si>
  <si>
    <t>C43323850952</t>
  </si>
  <si>
    <t>20241028-S-70149</t>
  </si>
  <si>
    <t>C43323844263</t>
  </si>
  <si>
    <t>20241031-S-70155</t>
  </si>
  <si>
    <t>C43847440016</t>
  </si>
  <si>
    <t>20241030-S-70436</t>
  </si>
  <si>
    <t>C43847461073</t>
  </si>
  <si>
    <t>20241030-S-70437</t>
  </si>
  <si>
    <t>C43847461611</t>
  </si>
  <si>
    <t>20241031-S-70169</t>
  </si>
  <si>
    <t>C44643751933</t>
  </si>
  <si>
    <t>20241031-S-70138</t>
  </si>
  <si>
    <t>C44643743930</t>
  </si>
  <si>
    <t>20241029-S-70463</t>
  </si>
  <si>
    <t>C43585735850</t>
  </si>
  <si>
    <t>Nordiq Habo Ab</t>
  </si>
  <si>
    <t>20241105-S-70045</t>
  </si>
  <si>
    <t>C44905522299</t>
  </si>
  <si>
    <t>OHUBEKMH00000035</t>
  </si>
  <si>
    <t>20241028-S-70152</t>
  </si>
  <si>
    <t>C43061907044</t>
  </si>
  <si>
    <t>20241030-S-70462</t>
  </si>
  <si>
    <t>C43847410013</t>
  </si>
  <si>
    <t>20241031-S-70438</t>
  </si>
  <si>
    <t>C43847459948</t>
  </si>
  <si>
    <t>20241030-S-70389</t>
  </si>
  <si>
    <t>C44643732891</t>
  </si>
  <si>
    <t>20241104-S-70016</t>
  </si>
  <si>
    <t>C44643746409</t>
  </si>
  <si>
    <t>20241031-S-70099</t>
  </si>
  <si>
    <t>C44643745752</t>
  </si>
  <si>
    <t>20241031-S-70206</t>
  </si>
  <si>
    <t>C44905525786</t>
  </si>
  <si>
    <t>C45167528728</t>
  </si>
  <si>
    <t>C45167426203</t>
  </si>
  <si>
    <t>20241105-S-70562</t>
  </si>
  <si>
    <t>C45167468920</t>
  </si>
  <si>
    <t>20241030-S-70457</t>
  </si>
  <si>
    <t>C43847459050</t>
  </si>
  <si>
    <t>20241030-S-70380</t>
  </si>
  <si>
    <t>C44905510077</t>
  </si>
  <si>
    <t>20241104-S-70238</t>
  </si>
  <si>
    <t>C44905529358</t>
  </si>
  <si>
    <t>20241104-S-70391</t>
  </si>
  <si>
    <t>C44905526967</t>
  </si>
  <si>
    <t>OCZBEKMH00000114</t>
  </si>
  <si>
    <t>20241104-S-70246</t>
  </si>
  <si>
    <t>C45167434911</t>
  </si>
  <si>
    <t>20241105-S-70004</t>
  </si>
  <si>
    <t>C45167438649</t>
  </si>
  <si>
    <t>OFRBEKMH00000380</t>
  </si>
  <si>
    <t>20241105-S-70181</t>
  </si>
  <si>
    <t>C45167420155</t>
  </si>
  <si>
    <t>20241106-S-70067</t>
  </si>
  <si>
    <t>C45167474384</t>
  </si>
  <si>
    <t>ODEBEKMH00000354</t>
  </si>
  <si>
    <t>SCHUK INDUSTRIESERVICE GMBH &amp; CO. K</t>
  </si>
  <si>
    <t>20241106-S-70411</t>
  </si>
  <si>
    <t>C45429146382</t>
  </si>
  <si>
    <t>20241105-S-70185</t>
  </si>
  <si>
    <t>C45429184843</t>
  </si>
  <si>
    <t>OFRBEKMH00000362</t>
  </si>
  <si>
    <t>20241104-S-70282</t>
  </si>
  <si>
    <t>C44905524584</t>
  </si>
  <si>
    <t>20241105-S-70118</t>
  </si>
  <si>
    <t>C45167454252</t>
  </si>
  <si>
    <t>OITBEKMH00000189</t>
  </si>
  <si>
    <t>20241104-S-70297</t>
  </si>
  <si>
    <t>C45167464764</t>
  </si>
  <si>
    <t>20241105-S-70117</t>
  </si>
  <si>
    <t>C45167460993</t>
  </si>
  <si>
    <t>OITBEKMH00000188</t>
  </si>
  <si>
    <t>20241104-S-70216</t>
  </si>
  <si>
    <t>C45429242618</t>
  </si>
  <si>
    <t>ODEBEKMH00000349</t>
  </si>
  <si>
    <t>Pister Kugelhähne GmbH</t>
  </si>
  <si>
    <t>20241101-S-70078</t>
  </si>
  <si>
    <t>C45429168998</t>
  </si>
  <si>
    <t>ODEBEKMH00000371</t>
  </si>
  <si>
    <t>20241105-S-70218</t>
  </si>
  <si>
    <t>C45429135703</t>
  </si>
  <si>
    <t>ODEBEKMH00000337</t>
  </si>
  <si>
    <t>Frerk Aggregatebau GmbH</t>
  </si>
  <si>
    <t>20241105-S-70194</t>
  </si>
  <si>
    <t>C45167534056</t>
  </si>
  <si>
    <t>SEAT INDUSTRIES S.R.L.</t>
  </si>
  <si>
    <t>20241105-S-70192</t>
  </si>
  <si>
    <t>C45167521445</t>
  </si>
  <si>
    <t>Elkamet Kunststofftechnik GmbH</t>
  </si>
  <si>
    <t>20241104-S-70247</t>
  </si>
  <si>
    <t>C45167492490</t>
  </si>
  <si>
    <t>TE CONNECTIVITY KISSLING PRODUCTS G</t>
  </si>
  <si>
    <t>20241105-S-70560</t>
  </si>
  <si>
    <t>C45167472730</t>
  </si>
  <si>
    <t>20241104-S-70290</t>
  </si>
  <si>
    <t>C45167470674</t>
  </si>
  <si>
    <t>20241028-S-70619</t>
  </si>
  <si>
    <t>C43061936410</t>
  </si>
  <si>
    <t>OPTBEKMH00000010</t>
  </si>
  <si>
    <t>20241029-S-70060</t>
  </si>
  <si>
    <t>C43061900995</t>
  </si>
  <si>
    <t>OPTBEKMH00000011</t>
  </si>
  <si>
    <t>MAHLE COMPONENTES DE MOTORES</t>
  </si>
  <si>
    <t>20241030-S-70523</t>
  </si>
  <si>
    <t>C43847428165</t>
  </si>
  <si>
    <t>20241104-S-70206</t>
  </si>
  <si>
    <t>C45167499407</t>
  </si>
  <si>
    <t>ODEBEKMH00000370</t>
  </si>
  <si>
    <t>20241105-S-70487</t>
  </si>
  <si>
    <t>C45167492895</t>
  </si>
  <si>
    <t>OITBEKMH00000204</t>
  </si>
  <si>
    <t>20241105-S-70335</t>
  </si>
  <si>
    <t>C45167425643</t>
  </si>
  <si>
    <t>20241106-S-70071</t>
  </si>
  <si>
    <t>C45167442401</t>
  </si>
  <si>
    <t>20241030-S-70476</t>
  </si>
  <si>
    <t>C43585736202</t>
  </si>
  <si>
    <t>OROBEKMH00000023</t>
  </si>
  <si>
    <t>20241030-S-70446</t>
  </si>
  <si>
    <t>C43847427839</t>
  </si>
  <si>
    <t>OHUBEKMH00000036</t>
  </si>
  <si>
    <t>20241030-S-70576</t>
  </si>
  <si>
    <t>C43847450653</t>
  </si>
  <si>
    <t>OPLBEKMH00000094</t>
  </si>
  <si>
    <t>20241030-S-70531</t>
  </si>
  <si>
    <t>C44643733897</t>
  </si>
  <si>
    <t>20241031-S-70566</t>
  </si>
  <si>
    <t>C44643746349</t>
  </si>
  <si>
    <t>OROBEKMH00000025</t>
  </si>
  <si>
    <t>20241104-S-70053</t>
  </si>
  <si>
    <t>C44643743532</t>
  </si>
  <si>
    <t>OITBEKMH00000177</t>
  </si>
  <si>
    <t>C44643743531</t>
  </si>
  <si>
    <t>20241031-S-70201</t>
  </si>
  <si>
    <t>C44643733798</t>
  </si>
  <si>
    <t>20241104-S-70273</t>
  </si>
  <si>
    <t>C44905514069</t>
  </si>
  <si>
    <t>20241104-S-70287</t>
  </si>
  <si>
    <t>C44905513682</t>
  </si>
  <si>
    <t>20241104-S-70208</t>
  </si>
  <si>
    <t>C44905509661</t>
  </si>
  <si>
    <t>C45167499408</t>
  </si>
  <si>
    <t>20241105-S-70339</t>
  </si>
  <si>
    <t>C45167426306</t>
  </si>
  <si>
    <t>20241105-S-70336</t>
  </si>
  <si>
    <t>C45167438187</t>
  </si>
  <si>
    <t>C45167492894</t>
  </si>
  <si>
    <t>20241105-S-70328</t>
  </si>
  <si>
    <t>C45167440707</t>
  </si>
  <si>
    <t>20241105-S-70488</t>
  </si>
  <si>
    <t>C45167420996</t>
  </si>
  <si>
    <t>OESBEKMH00000077</t>
  </si>
  <si>
    <t>20241105-S-70315</t>
  </si>
  <si>
    <t>C45167460113</t>
  </si>
  <si>
    <t>20241105-S-70313</t>
  </si>
  <si>
    <t>C45167455373</t>
  </si>
  <si>
    <t>20241105-S-70453</t>
  </si>
  <si>
    <t>C45167444933</t>
  </si>
  <si>
    <t>20241105-S-70404</t>
  </si>
  <si>
    <t>C45167441474</t>
  </si>
  <si>
    <t>OFRBEKMH00000363</t>
  </si>
  <si>
    <t>20241031-S-70202</t>
  </si>
  <si>
    <t>C4464375193X</t>
  </si>
  <si>
    <t>20241104-S-70328</t>
  </si>
  <si>
    <t>C44905514859</t>
  </si>
  <si>
    <t>ODEBEKMH00000359</t>
  </si>
  <si>
    <t>20241105-S-70333</t>
  </si>
  <si>
    <t>C45167444566</t>
  </si>
  <si>
    <t>20241031-S-70101</t>
  </si>
  <si>
    <t>C43847407466</t>
  </si>
  <si>
    <t>20241031-S-70143</t>
  </si>
  <si>
    <t>C44643733040</t>
  </si>
  <si>
    <t>20241029-S-70208</t>
  </si>
  <si>
    <t>C44643733248</t>
  </si>
  <si>
    <t>OFRBEKMH00000339</t>
  </si>
  <si>
    <t>20241104-S-70207</t>
  </si>
  <si>
    <t>C44905509533</t>
  </si>
  <si>
    <t>20241106-S-70007</t>
  </si>
  <si>
    <t>C45167520151</t>
  </si>
  <si>
    <t>20241104-S-70209</t>
  </si>
  <si>
    <t>C45167502479</t>
  </si>
  <si>
    <t>C45167470673</t>
  </si>
  <si>
    <t>20241106-S-70413</t>
  </si>
  <si>
    <t>C45429135687</t>
  </si>
  <si>
    <t>20241101-S-70214</t>
  </si>
  <si>
    <t>C45429154120</t>
  </si>
  <si>
    <t>20241104-S-70281</t>
  </si>
  <si>
    <t>C45167441241</t>
  </si>
  <si>
    <t>OITBEKMH00000193</t>
  </si>
  <si>
    <t>20241104-S-70283</t>
  </si>
  <si>
    <t>C45167441251</t>
  </si>
  <si>
    <t>OITBEKMH00000192</t>
  </si>
  <si>
    <t>20241105-S-70220</t>
  </si>
  <si>
    <t>C45429188337</t>
  </si>
  <si>
    <t>20241107-S-70204</t>
  </si>
  <si>
    <t>C46476508375</t>
  </si>
  <si>
    <t>OBEKMHBE00000329</t>
  </si>
  <si>
    <t>20241107-S-70602</t>
  </si>
  <si>
    <t>C46476502109</t>
  </si>
  <si>
    <t>20241108-S-70119</t>
  </si>
  <si>
    <t>C46476458817</t>
  </si>
  <si>
    <t>20241105-S-70195</t>
  </si>
  <si>
    <t>C45167538344</t>
  </si>
  <si>
    <t>20241105-S-70210</t>
  </si>
  <si>
    <t>C45429232058</t>
  </si>
  <si>
    <t>OITBEKMH00000198</t>
  </si>
  <si>
    <t>C45429232059</t>
  </si>
  <si>
    <t>20241107-S-70118</t>
  </si>
  <si>
    <t>C45691012812</t>
  </si>
  <si>
    <t>ODEBEKMH00000374</t>
  </si>
  <si>
    <t>ADZ NAGANO GmbH</t>
  </si>
  <si>
    <t>C46406705408</t>
  </si>
  <si>
    <t>20241107-S-70197</t>
  </si>
  <si>
    <t>C46476528669</t>
  </si>
  <si>
    <t>VDL BELGIUM</t>
  </si>
  <si>
    <t>20241107-S-70205</t>
  </si>
  <si>
    <t>C46476507636</t>
  </si>
  <si>
    <t>OBEKMHBE00000339</t>
  </si>
  <si>
    <t>MALMAR</t>
  </si>
  <si>
    <t>20241107-S-70206</t>
  </si>
  <si>
    <t>C46476503246</t>
  </si>
  <si>
    <t>20241104-S-70327</t>
  </si>
  <si>
    <t>C45167496842</t>
  </si>
  <si>
    <t>OPLBEKMH00000099</t>
  </si>
  <si>
    <t>20241104-S-70286</t>
  </si>
  <si>
    <t>C45167440778</t>
  </si>
  <si>
    <t>Cornaglia Spa Div Componenti Plasti</t>
  </si>
  <si>
    <t>20241106-S-70274</t>
  </si>
  <si>
    <t>C45429229291</t>
  </si>
  <si>
    <t>20241106-S-70081</t>
  </si>
  <si>
    <t>C45429160320</t>
  </si>
  <si>
    <t>20241106-S-70082</t>
  </si>
  <si>
    <t>C45429147653</t>
  </si>
  <si>
    <t>ODEBEKMH00000340</t>
  </si>
  <si>
    <t>20241106-S-70259</t>
  </si>
  <si>
    <t>C45429145970</t>
  </si>
  <si>
    <t>20241106-S-70269</t>
  </si>
  <si>
    <t>C45429212927</t>
  </si>
  <si>
    <t>20241105-S-70330</t>
  </si>
  <si>
    <t>C45429227067</t>
  </si>
  <si>
    <t>20241030-S-70439</t>
  </si>
  <si>
    <t>C44905529795</t>
  </si>
  <si>
    <t>OPLBEKMH00000107</t>
  </si>
  <si>
    <t>20241104-S-70325</t>
  </si>
  <si>
    <t>C44905528368</t>
  </si>
  <si>
    <t>OCZBEKMH00000115</t>
  </si>
  <si>
    <t>20241104-S-70384</t>
  </si>
  <si>
    <t>C45167513225</t>
  </si>
  <si>
    <t>20241105-S-70246</t>
  </si>
  <si>
    <t>C45167425746</t>
  </si>
  <si>
    <t>20241105-S-70310</t>
  </si>
  <si>
    <t>C45429242575</t>
  </si>
  <si>
    <t>20241106-S-70288</t>
  </si>
  <si>
    <t>C45429168026</t>
  </si>
  <si>
    <t>20241106-S-70249</t>
  </si>
  <si>
    <t>C45429201723</t>
  </si>
  <si>
    <t>20241107-S-70017</t>
  </si>
  <si>
    <t>C45429144248</t>
  </si>
  <si>
    <t>20241105-S-70341</t>
  </si>
  <si>
    <t>C45429180564</t>
  </si>
  <si>
    <t>20241106-S-70261</t>
  </si>
  <si>
    <t>C45429187993</t>
  </si>
  <si>
    <t>C45429187992</t>
  </si>
  <si>
    <t>ODEBEKMH00000470</t>
  </si>
  <si>
    <t>20241105-S-70322</t>
  </si>
  <si>
    <t>C45429197823</t>
  </si>
  <si>
    <t>C45167496843</t>
  </si>
  <si>
    <t>20241104-S-70353</t>
  </si>
  <si>
    <t>C45167419929</t>
  </si>
  <si>
    <t>20241105-S-70212</t>
  </si>
  <si>
    <t>C45429242461</t>
  </si>
  <si>
    <t>20241104-S-70329</t>
  </si>
  <si>
    <t>C45167474502</t>
  </si>
  <si>
    <t>20241105-S-70182</t>
  </si>
  <si>
    <t>C45167426341</t>
  </si>
  <si>
    <t>20241107-S-70018</t>
  </si>
  <si>
    <t>C45429153250</t>
  </si>
  <si>
    <t>20241105-S-70358</t>
  </si>
  <si>
    <t>C45690998288</t>
  </si>
  <si>
    <t>20241106-S-70355</t>
  </si>
  <si>
    <t>C46476457524</t>
  </si>
  <si>
    <t>OFRBEKMH00000384</t>
  </si>
  <si>
    <t>20241106-S-70407</t>
  </si>
  <si>
    <t>C46738414204</t>
  </si>
  <si>
    <t>20241106-S-70414</t>
  </si>
  <si>
    <t>C46738369525</t>
  </si>
  <si>
    <t>20241104-S-70299</t>
  </si>
  <si>
    <t>C45429138471</t>
  </si>
  <si>
    <t>20241106-S-70403</t>
  </si>
  <si>
    <t>C45429200715</t>
  </si>
  <si>
    <t>20241107-S-70601</t>
  </si>
  <si>
    <t>C45691032799</t>
  </si>
  <si>
    <t>20241107-S-70216</t>
  </si>
  <si>
    <t>C46738371498</t>
  </si>
  <si>
    <t>OHUBEKMH00000040</t>
  </si>
  <si>
    <t>20241111-S-70193</t>
  </si>
  <si>
    <t>C46738415003</t>
  </si>
  <si>
    <t>20241106-S-70415</t>
  </si>
  <si>
    <t>C46738371494</t>
  </si>
  <si>
    <t>20241111-S-70179</t>
  </si>
  <si>
    <t>C46738380364</t>
  </si>
  <si>
    <t>20241105-S-70211</t>
  </si>
  <si>
    <t>C45429273041</t>
  </si>
  <si>
    <t>CORAM EUROPE S.R.I</t>
  </si>
  <si>
    <t>20241105-S-70227</t>
  </si>
  <si>
    <t>C45691023028</t>
  </si>
  <si>
    <t>20241106-S-70282</t>
  </si>
  <si>
    <t>C45691021706</t>
  </si>
  <si>
    <t>20241106-S-70083</t>
  </si>
  <si>
    <t>C45691022384</t>
  </si>
  <si>
    <t>ODEBEKMH00000373</t>
  </si>
  <si>
    <t>Wurth Elektronik Ics Gmbh &amp; Co. Kg</t>
  </si>
  <si>
    <t>20241106-S-70532</t>
  </si>
  <si>
    <t>C45691012811</t>
  </si>
  <si>
    <t>20241107-S-70117</t>
  </si>
  <si>
    <t>C45691018380</t>
  </si>
  <si>
    <t>Hydac Fluidtechnik</t>
  </si>
  <si>
    <t>20241107-S-70112</t>
  </si>
  <si>
    <t>C45691010149</t>
  </si>
  <si>
    <t>C46406670397</t>
  </si>
  <si>
    <t>20241106-S-70008</t>
  </si>
  <si>
    <t>C45167514283</t>
  </si>
  <si>
    <t>20241106-S-70373</t>
  </si>
  <si>
    <t>C45429231586</t>
  </si>
  <si>
    <t>20241105-S-70260</t>
  </si>
  <si>
    <t>C45429179479</t>
  </si>
  <si>
    <t>20241105-S-70440</t>
  </si>
  <si>
    <t>C45429185808</t>
  </si>
  <si>
    <t>OPLBEKMH00000098</t>
  </si>
  <si>
    <t>20241108-S-70144</t>
  </si>
  <si>
    <t>C46476507659</t>
  </si>
  <si>
    <t>MOTORTECH GmbH</t>
  </si>
  <si>
    <t>20241106-S-70347</t>
  </si>
  <si>
    <t>C46476482821</t>
  </si>
  <si>
    <t>20241105-S-70429</t>
  </si>
  <si>
    <t>C45167513803</t>
  </si>
  <si>
    <t>OCZBEKMH00000120</t>
  </si>
  <si>
    <t>20241101-S-70034</t>
  </si>
  <si>
    <t>C45167478975</t>
  </si>
  <si>
    <t>C45167426339</t>
  </si>
  <si>
    <t>20241104-S-70280</t>
  </si>
  <si>
    <t>C45429220526</t>
  </si>
  <si>
    <t>20241106-S-70451</t>
  </si>
  <si>
    <t>C45429219154</t>
  </si>
  <si>
    <t>OESBEKMH00000079</t>
  </si>
  <si>
    <t>C45429185809</t>
  </si>
  <si>
    <t>20241107-S-70260</t>
  </si>
  <si>
    <t>C45691020173</t>
  </si>
  <si>
    <t>20241106-S-70279</t>
  </si>
  <si>
    <t>C45690998427</t>
  </si>
  <si>
    <t>20241108-S-70116</t>
  </si>
  <si>
    <t>C46476468215</t>
  </si>
  <si>
    <t>OITBEKMH00000208</t>
  </si>
  <si>
    <t>C46476468216</t>
  </si>
  <si>
    <t>OESBEKMH00000090</t>
  </si>
  <si>
    <t>20241111-S-70180</t>
  </si>
  <si>
    <t>C46738371544</t>
  </si>
  <si>
    <t>C45167514282</t>
  </si>
  <si>
    <t>20241106-S-70544</t>
  </si>
  <si>
    <t>C45691026503</t>
  </si>
  <si>
    <t>ODEBEKMH00000412</t>
  </si>
  <si>
    <t>C45691026502</t>
  </si>
  <si>
    <t>ODEBEKMH00000375</t>
  </si>
  <si>
    <t>C45167426340</t>
  </si>
  <si>
    <t>C45429138472</t>
  </si>
  <si>
    <t>20241107-S-70114</t>
  </si>
  <si>
    <t>C45690999765</t>
  </si>
  <si>
    <t>20241107-S-70115</t>
  </si>
  <si>
    <t>C45690999514</t>
  </si>
  <si>
    <t>20241107-S-70113</t>
  </si>
  <si>
    <t>C45691012691</t>
  </si>
  <si>
    <t>20241107-S-70116</t>
  </si>
  <si>
    <t>C45691014490</t>
  </si>
  <si>
    <t>C46738415004</t>
  </si>
  <si>
    <t>20241106-S-70351</t>
  </si>
  <si>
    <t>C46476561997</t>
  </si>
  <si>
    <t>OFRBEKMH00000393</t>
  </si>
  <si>
    <t>20241106-S-70353</t>
  </si>
  <si>
    <t>C46476547892</t>
  </si>
  <si>
    <t>20241107-S-70198</t>
  </si>
  <si>
    <t>C46476519980</t>
  </si>
  <si>
    <t>20241107-S-70200</t>
  </si>
  <si>
    <t>C46476482795</t>
  </si>
  <si>
    <t>OFRBEKMH00000388</t>
  </si>
  <si>
    <t>20241106-S-70341</t>
  </si>
  <si>
    <t>C46476482397</t>
  </si>
  <si>
    <t>20241105-S-70240</t>
  </si>
  <si>
    <t>C46476478949</t>
  </si>
  <si>
    <t>20241105-S-70241</t>
  </si>
  <si>
    <t>C46476476260</t>
  </si>
  <si>
    <t>OFRBEKMH00000381</t>
  </si>
  <si>
    <t>20241112-S-70432</t>
  </si>
  <si>
    <t>C47000256625</t>
  </si>
  <si>
    <t>OFRBEKMH00000389</t>
  </si>
  <si>
    <t>20241106-S-70392</t>
  </si>
  <si>
    <t>C45691045131</t>
  </si>
  <si>
    <t>20241107-S-70111</t>
  </si>
  <si>
    <t>C45691037228</t>
  </si>
  <si>
    <t>C46476547891</t>
  </si>
  <si>
    <t>20241107-S-70203</t>
  </si>
  <si>
    <t>C46476482808</t>
  </si>
  <si>
    <t>20241107-S-70541</t>
  </si>
  <si>
    <t>C46476483149</t>
  </si>
  <si>
    <t>ODEBEKMH00000382</t>
  </si>
  <si>
    <t>WCI Europa GmbH</t>
  </si>
  <si>
    <t>20241108-S-70120</t>
  </si>
  <si>
    <t>C46476468780</t>
  </si>
  <si>
    <t>PLASTIQUES POEPPELMANN FRANCE SAS</t>
  </si>
  <si>
    <t>20241105-S-70237</t>
  </si>
  <si>
    <t>C46476456469</t>
  </si>
  <si>
    <t>ODEBEKMH00000396</t>
  </si>
  <si>
    <t>Groeneveld-Beka Gmbh</t>
  </si>
  <si>
    <t>20241105-S-70238</t>
  </si>
  <si>
    <t>C46476456652</t>
  </si>
  <si>
    <t>20241106-S-70278</t>
  </si>
  <si>
    <t>C46476457553</t>
  </si>
  <si>
    <t>20241105-S-70236</t>
  </si>
  <si>
    <t>C46476454075</t>
  </si>
  <si>
    <t>20241108-S-70363</t>
  </si>
  <si>
    <t>C4647647028X</t>
  </si>
  <si>
    <t>20241106-S-70339</t>
  </si>
  <si>
    <t>C46738355631</t>
  </si>
  <si>
    <t>20241107-S-70592</t>
  </si>
  <si>
    <t>C46738420601</t>
  </si>
  <si>
    <t>OFRBEKMH00000416</t>
  </si>
  <si>
    <t>F2J Reman Chaumont</t>
  </si>
  <si>
    <t>Leicester</t>
  </si>
  <si>
    <t>20241107-S-70604</t>
  </si>
  <si>
    <t>C47000183064</t>
  </si>
  <si>
    <t>TRELLEBORG WHEEL SYSTEMS BELGIUM NV</t>
  </si>
  <si>
    <t>CATEGBLEI006</t>
  </si>
  <si>
    <t>20241106-S-70296</t>
  </si>
  <si>
    <t>C45429221330</t>
  </si>
  <si>
    <t>20241105-S-70206</t>
  </si>
  <si>
    <t>C45429216599</t>
  </si>
  <si>
    <t>OROBEKMH00000027</t>
  </si>
  <si>
    <t>Roquet Eastern Europe Srl</t>
  </si>
  <si>
    <t>20241105-S-70207</t>
  </si>
  <si>
    <t>C45429209569</t>
  </si>
  <si>
    <t>OCZBEKMH00000116</t>
  </si>
  <si>
    <t>20241106-S-70463</t>
  </si>
  <si>
    <t>C45691019807</t>
  </si>
  <si>
    <t>20241106-S-70452</t>
  </si>
  <si>
    <t>C46476542243</t>
  </si>
  <si>
    <t>OESBEKMH00000087</t>
  </si>
  <si>
    <t>STARGLASS SA</t>
  </si>
  <si>
    <t>20241107-S-70327</t>
  </si>
  <si>
    <t>C46476512718</t>
  </si>
  <si>
    <t>DANFOSS POWER SOLUTIONS  C/O HERBER</t>
  </si>
  <si>
    <t>C46476483150</t>
  </si>
  <si>
    <t>20241108-S-70141</t>
  </si>
  <si>
    <t>C46476473890</t>
  </si>
  <si>
    <t>ODEBEKMH00000381</t>
  </si>
  <si>
    <t>Zf Friedrichshafen Ag</t>
  </si>
  <si>
    <t>20241107-S-70214</t>
  </si>
  <si>
    <t>C46738357221</t>
  </si>
  <si>
    <t>ODEBEKMH00000398</t>
  </si>
  <si>
    <t>20241107-S-70212</t>
  </si>
  <si>
    <t>C46738367861</t>
  </si>
  <si>
    <t>PACOMA GMBH</t>
  </si>
  <si>
    <t>20241111-S-70090</t>
  </si>
  <si>
    <t>C46738425703</t>
  </si>
  <si>
    <t>20241111-S-70133</t>
  </si>
  <si>
    <t>C46738374352</t>
  </si>
  <si>
    <t>TE Connectivity Kissling Products GmbH</t>
  </si>
  <si>
    <t>20241107-S-70247</t>
  </si>
  <si>
    <t>C47000212140</t>
  </si>
  <si>
    <t>OHUBEKMH00000038</t>
  </si>
  <si>
    <t>20241112-S-70347</t>
  </si>
  <si>
    <t>C47000252699</t>
  </si>
  <si>
    <t>20241112-S-70348</t>
  </si>
  <si>
    <t>C47000247709</t>
  </si>
  <si>
    <t>OBEKMHBE00000341</t>
  </si>
  <si>
    <t>20241105-S-70437</t>
  </si>
  <si>
    <t>C45167468014</t>
  </si>
  <si>
    <t>OPLBEKMH00000122</t>
  </si>
  <si>
    <t>20241112-S-70074</t>
  </si>
  <si>
    <t>C46738386025</t>
  </si>
  <si>
    <t>C45167468013</t>
  </si>
  <si>
    <t>20241106-S-70437</t>
  </si>
  <si>
    <t>C45429137943</t>
  </si>
  <si>
    <t>20241105-S-70537</t>
  </si>
  <si>
    <t>C45429135827</t>
  </si>
  <si>
    <t>20241106-S-70448</t>
  </si>
  <si>
    <t>C45429203997</t>
  </si>
  <si>
    <t>20241101-S-70035</t>
  </si>
  <si>
    <t>C45429174857</t>
  </si>
  <si>
    <t>20241107-S-70257</t>
  </si>
  <si>
    <t>C45691000743</t>
  </si>
  <si>
    <t>20241107-S-70254</t>
  </si>
  <si>
    <t>C45691036801</t>
  </si>
  <si>
    <t>OITBEKMH00000197</t>
  </si>
  <si>
    <t>20241108-S-70140</t>
  </si>
  <si>
    <t>C46476470289</t>
  </si>
  <si>
    <t>20241108-S-70142</t>
  </si>
  <si>
    <t>C46476470848</t>
  </si>
  <si>
    <t>20241108-S-70143</t>
  </si>
  <si>
    <t>C46476469162</t>
  </si>
  <si>
    <t>20241108-S-70139</t>
  </si>
  <si>
    <t>C46476457860</t>
  </si>
  <si>
    <t>C46476457859</t>
  </si>
  <si>
    <t>20241112-S-70014</t>
  </si>
  <si>
    <t>C46738375295</t>
  </si>
  <si>
    <t>20241031-S-70106</t>
  </si>
  <si>
    <t>C45167498122</t>
  </si>
  <si>
    <t>20241105-S-70217</t>
  </si>
  <si>
    <t>C45429137397</t>
  </si>
  <si>
    <t>20241105-S-70215</t>
  </si>
  <si>
    <t>C45429145866</t>
  </si>
  <si>
    <t>C45429209570</t>
  </si>
  <si>
    <t>20241106-S-70391</t>
  </si>
  <si>
    <t>C45691040466</t>
  </si>
  <si>
    <t>C45691037227</t>
  </si>
  <si>
    <t>20241107-S-70201</t>
  </si>
  <si>
    <t>C46476497815</t>
  </si>
  <si>
    <t>20241108-S-70137</t>
  </si>
  <si>
    <t>C46476468854</t>
  </si>
  <si>
    <t>20241106-S-70534</t>
  </si>
  <si>
    <t>C46476457247</t>
  </si>
  <si>
    <t>20241108-S-70138</t>
  </si>
  <si>
    <t>C46476457820</t>
  </si>
  <si>
    <t>ODEBEKMH00000358</t>
  </si>
  <si>
    <t>C46738357220</t>
  </si>
  <si>
    <t>C47000247710</t>
  </si>
  <si>
    <t>20241105-S-70216</t>
  </si>
  <si>
    <t>C45429137169</t>
  </si>
  <si>
    <t>20241106-S-70387</t>
  </si>
  <si>
    <t>C45691022038</t>
  </si>
  <si>
    <t>20241112-S-70009</t>
  </si>
  <si>
    <t>C46738429509</t>
  </si>
  <si>
    <t>20241111-S-70132</t>
  </si>
  <si>
    <t>C46738419343</t>
  </si>
  <si>
    <t>ODEBEKMH00000418</t>
  </si>
  <si>
    <t>20241112-S-70338</t>
  </si>
  <si>
    <t>C47000269629</t>
  </si>
  <si>
    <t>20241107-S-70245</t>
  </si>
  <si>
    <t>C47000225402</t>
  </si>
  <si>
    <t>20241105-S-70558</t>
  </si>
  <si>
    <t>C45429135670</t>
  </si>
  <si>
    <t>GKN Sinter Metals AG</t>
  </si>
  <si>
    <t>20241107-S-70211</t>
  </si>
  <si>
    <t>C46738356102</t>
  </si>
  <si>
    <t>20241111-S-70087</t>
  </si>
  <si>
    <t>C46738372389</t>
  </si>
  <si>
    <t>20241106-S-70455</t>
  </si>
  <si>
    <t>FI</t>
  </si>
  <si>
    <t>C45690999543</t>
  </si>
  <si>
    <t>OFIBEKMH00000001</t>
  </si>
  <si>
    <t>Nokian Heavy Tyres Ltd</t>
  </si>
  <si>
    <t>20241107-S-70109</t>
  </si>
  <si>
    <t>C45691022174</t>
  </si>
  <si>
    <t>Nordic Lights Ltd</t>
  </si>
  <si>
    <t>20241106-S-70272</t>
  </si>
  <si>
    <t>C46738429930</t>
  </si>
  <si>
    <t>C46738429931</t>
  </si>
  <si>
    <t>20241105-S-70486</t>
  </si>
  <si>
    <t>C45429201973</t>
  </si>
  <si>
    <t>20241107-S-70256</t>
  </si>
  <si>
    <t>C45691010725</t>
  </si>
  <si>
    <t>OHUBEKMH00000037</t>
  </si>
  <si>
    <t>20241107-S-70270</t>
  </si>
  <si>
    <t>C46476532393</t>
  </si>
  <si>
    <t>Sanden Logistics Poland</t>
  </si>
  <si>
    <t>20241107-S-70273</t>
  </si>
  <si>
    <t>C46476523888</t>
  </si>
  <si>
    <t>OCZBEKMH00000124</t>
  </si>
  <si>
    <t>20241111-S-70127</t>
  </si>
  <si>
    <t>C46738372420</t>
  </si>
  <si>
    <t>20241101-S-70052</t>
  </si>
  <si>
    <t>C45429202016</t>
  </si>
  <si>
    <t>20241107-S-70255</t>
  </si>
  <si>
    <t>C45691012858</t>
  </si>
  <si>
    <t>20241107-S-70271</t>
  </si>
  <si>
    <t>C46476527719</t>
  </si>
  <si>
    <t>20241108-S-70121</t>
  </si>
  <si>
    <t>C46476471380</t>
  </si>
  <si>
    <t>C46476471379</t>
  </si>
  <si>
    <t>20241107-S-70276</t>
  </si>
  <si>
    <t>C46738421786</t>
  </si>
  <si>
    <t>20241107-S-70107</t>
  </si>
  <si>
    <t>C45691026178</t>
  </si>
  <si>
    <t>20241106-S-70330</t>
  </si>
  <si>
    <t>C46476561151</t>
  </si>
  <si>
    <t>OFRBEKMH00000370</t>
  </si>
  <si>
    <t>20241106-S-70389</t>
  </si>
  <si>
    <t>C46476479092</t>
  </si>
  <si>
    <t>20241113-S-70393</t>
  </si>
  <si>
    <t>C47261987123</t>
  </si>
  <si>
    <t>ONLBEKMH00000135</t>
  </si>
  <si>
    <t>20241107-S-70110</t>
  </si>
  <si>
    <t>C45691045136</t>
  </si>
  <si>
    <t>20241107-S-70199</t>
  </si>
  <si>
    <t>C46476528713</t>
  </si>
  <si>
    <t>20241111-S-70175</t>
  </si>
  <si>
    <t>C46738416625</t>
  </si>
  <si>
    <t>20241106-S-70368</t>
  </si>
  <si>
    <t>C46738380356</t>
  </si>
  <si>
    <t>20241112-S-70270</t>
  </si>
  <si>
    <t>C47000277263</t>
  </si>
  <si>
    <t>ODEBEKMH00000419</t>
  </si>
  <si>
    <t>20241104-S-70351</t>
  </si>
  <si>
    <t>C45691001016</t>
  </si>
  <si>
    <t>20241112-S-70273</t>
  </si>
  <si>
    <t>C47000281462</t>
  </si>
  <si>
    <t>KS Drehtechnik Sauerland GmbH</t>
  </si>
  <si>
    <t>20241112-S-70297</t>
  </si>
  <si>
    <t>C47000188254</t>
  </si>
  <si>
    <t>20241112-S-70092</t>
  </si>
  <si>
    <t>C47000226338</t>
  </si>
  <si>
    <t>OITBEKMH00000213</t>
  </si>
  <si>
    <t>20241107-S-70246</t>
  </si>
  <si>
    <t>C47000200222</t>
  </si>
  <si>
    <t>20241113-S-70187</t>
  </si>
  <si>
    <t>C47262031711</t>
  </si>
  <si>
    <t>C47262031710</t>
  </si>
  <si>
    <t>20241113-S-70217</t>
  </si>
  <si>
    <t>C47262007145</t>
  </si>
  <si>
    <t>20241113-S-70203</t>
  </si>
  <si>
    <t>C47262044632</t>
  </si>
  <si>
    <t>20241107-S-70539</t>
  </si>
  <si>
    <t>C45691011134</t>
  </si>
  <si>
    <t>DANFOSS POWER SOLUTIONS A.S.</t>
  </si>
  <si>
    <t>20241107-S-70274</t>
  </si>
  <si>
    <t>C46476538885</t>
  </si>
  <si>
    <t>20241106-S-70474</t>
  </si>
  <si>
    <t>LV</t>
  </si>
  <si>
    <t>C46476536807</t>
  </si>
  <si>
    <t>OLVBEKMH00000004</t>
  </si>
  <si>
    <t>Akg Thermotechnik Lettland Ltd.</t>
  </si>
  <si>
    <t>20241111-S-70181</t>
  </si>
  <si>
    <t>C46738356128</t>
  </si>
  <si>
    <t>WALVOIL SPA</t>
  </si>
  <si>
    <t>20241111-S-70178</t>
  </si>
  <si>
    <t>C46738373868</t>
  </si>
  <si>
    <t>OITBEKMH00000214</t>
  </si>
  <si>
    <t>C47000281461</t>
  </si>
  <si>
    <t>C47000281463</t>
  </si>
  <si>
    <t>20241107-S-70249</t>
  </si>
  <si>
    <t>C47000223125</t>
  </si>
  <si>
    <t>20241112-S-70101</t>
  </si>
  <si>
    <t>C47000257006</t>
  </si>
  <si>
    <t>BHRE</t>
  </si>
  <si>
    <t>20241112-S-70096</t>
  </si>
  <si>
    <t>C47000206866</t>
  </si>
  <si>
    <t>20241107-S-70367</t>
  </si>
  <si>
    <t>C47000205079</t>
  </si>
  <si>
    <t>SAG TUBI S.P.A</t>
  </si>
  <si>
    <t>20241112-S-70443</t>
  </si>
  <si>
    <t>C46738355688</t>
  </si>
  <si>
    <t>20241112-S-70248</t>
  </si>
  <si>
    <t>C47000175456</t>
  </si>
  <si>
    <t>ODEBEKMH00000397</t>
  </si>
  <si>
    <t>20241112-S-70451</t>
  </si>
  <si>
    <t>C47000187200</t>
  </si>
  <si>
    <t>C46476538884</t>
  </si>
  <si>
    <t>20241107-S-70374</t>
  </si>
  <si>
    <t>C46476528351</t>
  </si>
  <si>
    <t>OROBEKMH00000028</t>
  </si>
  <si>
    <t>20241107-S-70275</t>
  </si>
  <si>
    <t>C46738428910</t>
  </si>
  <si>
    <t>OCZBEKMH00000125</t>
  </si>
  <si>
    <t>20241111-S-70173</t>
  </si>
  <si>
    <t>C46738404529</t>
  </si>
  <si>
    <t>OCZBEKMH00000132</t>
  </si>
  <si>
    <t>20241111-S-70176</t>
  </si>
  <si>
    <t>C46738404533</t>
  </si>
  <si>
    <t>20241111-S-70171</t>
  </si>
  <si>
    <t>C46738398833</t>
  </si>
  <si>
    <t>OESBEKMH00000093</t>
  </si>
  <si>
    <t>20241111-S-70172</t>
  </si>
  <si>
    <t>C46738391162</t>
  </si>
  <si>
    <t>C47000175457</t>
  </si>
  <si>
    <t>20241112-S-70282</t>
  </si>
  <si>
    <t>C47000174710</t>
  </si>
  <si>
    <t>20241112-S-70258</t>
  </si>
  <si>
    <t>C47000174720</t>
  </si>
  <si>
    <t>20241112-S-70385</t>
  </si>
  <si>
    <t>C47000254823</t>
  </si>
  <si>
    <t>OESBEKMH00000107</t>
  </si>
  <si>
    <t>20241112-S-70295</t>
  </si>
  <si>
    <t>C47000231541</t>
  </si>
  <si>
    <t>20241112-S-70453</t>
  </si>
  <si>
    <t>C47000190822</t>
  </si>
  <si>
    <t>20241112-S-70448</t>
  </si>
  <si>
    <t>C47000229968</t>
  </si>
  <si>
    <t>20241106-S-70441</t>
  </si>
  <si>
    <t>C46738371418</t>
  </si>
  <si>
    <t>OPLBEKMH00000111</t>
  </si>
  <si>
    <t>C46738371419</t>
  </si>
  <si>
    <t>20241107-S-70202</t>
  </si>
  <si>
    <t>C46476479087</t>
  </si>
  <si>
    <t>20241112-S-70296</t>
  </si>
  <si>
    <t>C47000206049</t>
  </si>
  <si>
    <t>20241112-S-70249</t>
  </si>
  <si>
    <t>C47000174082</t>
  </si>
  <si>
    <t>20241112-S-70254</t>
  </si>
  <si>
    <t>C47000182513</t>
  </si>
  <si>
    <t>20241112-S-70298</t>
  </si>
  <si>
    <t>C47000186094</t>
  </si>
  <si>
    <t>C47000206865</t>
  </si>
  <si>
    <t>20241112-S-70255</t>
  </si>
  <si>
    <t>C47000191440</t>
  </si>
  <si>
    <t>C47000191441</t>
  </si>
  <si>
    <t>20241114-S-70218</t>
  </si>
  <si>
    <t>C47523782183</t>
  </si>
  <si>
    <t>OBEKMHBE00000365</t>
  </si>
  <si>
    <t>20241112-S-70099</t>
  </si>
  <si>
    <t>C47000186496</t>
  </si>
  <si>
    <t>20241113-S-70186</t>
  </si>
  <si>
    <t>C47262031789</t>
  </si>
  <si>
    <t>20241114-S-70075</t>
  </si>
  <si>
    <t>C47262005449</t>
  </si>
  <si>
    <t>20241113-S-70263</t>
  </si>
  <si>
    <t>C47262031403</t>
  </si>
  <si>
    <t>OFRBEKMH00000418</t>
  </si>
  <si>
    <t>20241113-S-70260</t>
  </si>
  <si>
    <t>C47262011836</t>
  </si>
  <si>
    <t>20241115-S-70189</t>
  </si>
  <si>
    <t>C48309168439</t>
  </si>
  <si>
    <t>OBEKMHBE00000375</t>
  </si>
  <si>
    <t>20241107-S-70248</t>
  </si>
  <si>
    <t>C47000223221</t>
  </si>
  <si>
    <t>20241113-S-70185</t>
  </si>
  <si>
    <t>C47262011465</t>
  </si>
  <si>
    <t>20241114-S-70236</t>
  </si>
  <si>
    <t>C47523760207</t>
  </si>
  <si>
    <t>C47523760208</t>
  </si>
  <si>
    <t>C47523760209</t>
  </si>
  <si>
    <t>20241114-S-70238</t>
  </si>
  <si>
    <t>C47523790078</t>
  </si>
  <si>
    <t>OBEKMHBE00000353</t>
  </si>
  <si>
    <t>MASSARD ET CIE</t>
  </si>
  <si>
    <t>20241115-S-70193</t>
  </si>
  <si>
    <t>C48309136921</t>
  </si>
  <si>
    <t>OBEKMHBE00000360</t>
  </si>
  <si>
    <t>20241107-S-70298</t>
  </si>
  <si>
    <t>C47000227776</t>
  </si>
  <si>
    <t>OCZBEKMH00000130</t>
  </si>
  <si>
    <t>20241113-S-70182</t>
  </si>
  <si>
    <t>C47262012052</t>
  </si>
  <si>
    <t>20241114-S-70326</t>
  </si>
  <si>
    <t>C47523736412</t>
  </si>
  <si>
    <t>JUICE AMERICAS, INC.</t>
  </si>
  <si>
    <t>20241106-S-70468</t>
  </si>
  <si>
    <t>C46738383164</t>
  </si>
  <si>
    <t>KONGSBERG POWER PRODUCTS</t>
  </si>
  <si>
    <t>20241112-S-70109</t>
  </si>
  <si>
    <t>C47000281750</t>
  </si>
  <si>
    <t>20241112-S-70119</t>
  </si>
  <si>
    <t>C47000176223</t>
  </si>
  <si>
    <t>20241112-S-70097</t>
  </si>
  <si>
    <t>C47000225452</t>
  </si>
  <si>
    <t>20241106-S-70519</t>
  </si>
  <si>
    <t>C47000185117</t>
  </si>
  <si>
    <t>OITBEKMH00000207</t>
  </si>
  <si>
    <t>SAN MARTINO (AT)/SELMAT SRL</t>
  </si>
  <si>
    <t>C47262031788</t>
  </si>
  <si>
    <t>20241113-S-70208</t>
  </si>
  <si>
    <t>C47261991868</t>
  </si>
  <si>
    <t>ODEBEKMH00000424</t>
  </si>
  <si>
    <t>20241107-S-70363</t>
  </si>
  <si>
    <t>C47261988031</t>
  </si>
  <si>
    <t>20241111-S-70177</t>
  </si>
  <si>
    <t>C46738386147</t>
  </si>
  <si>
    <t>OHUBEKMH00000041</t>
  </si>
  <si>
    <t>20241113-S-70172</t>
  </si>
  <si>
    <t>C47261987662</t>
  </si>
  <si>
    <t>20241108-S-70127</t>
  </si>
  <si>
    <t>C46476508901</t>
  </si>
  <si>
    <t>C46476508900</t>
  </si>
  <si>
    <t>20241107-S-70277</t>
  </si>
  <si>
    <t>C46738356054</t>
  </si>
  <si>
    <t>20241112-S-70473</t>
  </si>
  <si>
    <t>C47000275642</t>
  </si>
  <si>
    <t>OITBEKMH00000221</t>
  </si>
  <si>
    <t>20241112-S-70335</t>
  </si>
  <si>
    <t>C47000175743</t>
  </si>
  <si>
    <t>OFRBEKMH00000386</t>
  </si>
  <si>
    <t>20241112-S-70366</t>
  </si>
  <si>
    <t>C47000174784</t>
  </si>
  <si>
    <t>20241112-S-70370</t>
  </si>
  <si>
    <t>C47000207555</t>
  </si>
  <si>
    <t>OCZBEKMH00000128</t>
  </si>
  <si>
    <t>C47000207556</t>
  </si>
  <si>
    <t>20241113-S-70181</t>
  </si>
  <si>
    <t>C47262009731</t>
  </si>
  <si>
    <t>C47261987663</t>
  </si>
  <si>
    <t>20241113-S-70520</t>
  </si>
  <si>
    <t>C47262043407</t>
  </si>
  <si>
    <t>20241113-S-70202</t>
  </si>
  <si>
    <t>C47262056283</t>
  </si>
  <si>
    <t>C47262012051</t>
  </si>
  <si>
    <t>20241113-S-70176</t>
  </si>
  <si>
    <t>C47262000520</t>
  </si>
  <si>
    <t>20241115-S-70188</t>
  </si>
  <si>
    <t>C48309171161</t>
  </si>
  <si>
    <t>20241113-S-70188</t>
  </si>
  <si>
    <t>C47262020386</t>
  </si>
  <si>
    <t>C47262011466</t>
  </si>
  <si>
    <t>20241112-S-70103</t>
  </si>
  <si>
    <t>C47000240064</t>
  </si>
  <si>
    <t>20241115-S-70070</t>
  </si>
  <si>
    <t>C47523768089</t>
  </si>
  <si>
    <t>OFRBEKMH00000433</t>
  </si>
  <si>
    <t>20241114-S-70220</t>
  </si>
  <si>
    <t>C47523826708</t>
  </si>
  <si>
    <t>OFRBEKMH00000448</t>
  </si>
  <si>
    <t>20241114-S-70247</t>
  </si>
  <si>
    <t>C47523805831</t>
  </si>
  <si>
    <t>20241115-S-70182</t>
  </si>
  <si>
    <t>C48309194695</t>
  </si>
  <si>
    <t>OFRBEKMH00000445</t>
  </si>
  <si>
    <t>20241114-S-70223</t>
  </si>
  <si>
    <t>C48309180455</t>
  </si>
  <si>
    <t>20241118-S-70136</t>
  </si>
  <si>
    <t>C48571012388</t>
  </si>
  <si>
    <t>20241113-S-70304</t>
  </si>
  <si>
    <t>C47261991958</t>
  </si>
  <si>
    <t>20241113-S-70277</t>
  </si>
  <si>
    <t>C47261988632</t>
  </si>
  <si>
    <t>20241114-S-70204</t>
  </si>
  <si>
    <t>C47523716265</t>
  </si>
  <si>
    <t>OITBEKMH00000227</t>
  </si>
  <si>
    <t>20241114-S-70245</t>
  </si>
  <si>
    <t>C47523825062</t>
  </si>
  <si>
    <t>20241114-S-70226</t>
  </si>
  <si>
    <t>C47523717865</t>
  </si>
  <si>
    <t>20241114-S-70227</t>
  </si>
  <si>
    <t>C47523739485</t>
  </si>
  <si>
    <t>20241114-S-70246</t>
  </si>
  <si>
    <t>C47523803506</t>
  </si>
  <si>
    <t>20241114-S-70244</t>
  </si>
  <si>
    <t>C47523807615</t>
  </si>
  <si>
    <t>FRITZ MEIER SYSTEMS GMBH</t>
  </si>
  <si>
    <t>20241115-S-70192</t>
  </si>
  <si>
    <t>C48309137840</t>
  </si>
  <si>
    <t>20241107-S-70299</t>
  </si>
  <si>
    <t>C47262001352</t>
  </si>
  <si>
    <t>OCZBEKMH00000131</t>
  </si>
  <si>
    <t>20241118-S-70124</t>
  </si>
  <si>
    <t>C48570975748</t>
  </si>
  <si>
    <t>Arteco Nv</t>
  </si>
  <si>
    <t>20241107-S-70213</t>
  </si>
  <si>
    <t>C46738356166</t>
  </si>
  <si>
    <t>KONGSBERG AUTOMOTIVE ASA</t>
  </si>
  <si>
    <t>20241108-S-70317</t>
  </si>
  <si>
    <t>C46738356627</t>
  </si>
  <si>
    <t>20241112-S-70416</t>
  </si>
  <si>
    <t>C47000258758</t>
  </si>
  <si>
    <t>OROBEKMH00000031</t>
  </si>
  <si>
    <t>20241112-S-70362</t>
  </si>
  <si>
    <t>C47000178213</t>
  </si>
  <si>
    <t>OPLBEKMH00000117</t>
  </si>
  <si>
    <t>20241113-S-70384</t>
  </si>
  <si>
    <t>C47262029490</t>
  </si>
  <si>
    <t>OPLBEKMH00000112</t>
  </si>
  <si>
    <t>20241107-S-70552</t>
  </si>
  <si>
    <t>C47262001923</t>
  </si>
  <si>
    <t>OITBEKMH00000209</t>
  </si>
  <si>
    <t>20241114-S-70242</t>
  </si>
  <si>
    <t>C47523825227</t>
  </si>
  <si>
    <t>20241114-S-70212</t>
  </si>
  <si>
    <t>C47523767119</t>
  </si>
  <si>
    <t>C47523717866</t>
  </si>
  <si>
    <t>C47523717864</t>
  </si>
  <si>
    <t>20241114-S-70222</t>
  </si>
  <si>
    <t>C47523809384</t>
  </si>
  <si>
    <t>C47523739484</t>
  </si>
  <si>
    <t>20241114-S-70209</t>
  </si>
  <si>
    <t>C47523736590</t>
  </si>
  <si>
    <t>20241118-S-70133</t>
  </si>
  <si>
    <t>C48570984141</t>
  </si>
  <si>
    <t>20241112-S-70380</t>
  </si>
  <si>
    <t>C47000262968</t>
  </si>
  <si>
    <t>OHUBEKMH00000039</t>
  </si>
  <si>
    <t>20241112-S-70379</t>
  </si>
  <si>
    <t>C47000177470</t>
  </si>
  <si>
    <t>20241112-S-70424</t>
  </si>
  <si>
    <t>C47000246114</t>
  </si>
  <si>
    <t>OROBEKMH00000029</t>
  </si>
  <si>
    <t>20241113-S-70389</t>
  </si>
  <si>
    <t>C47262048241</t>
  </si>
  <si>
    <t>OPLBEKMH00000115</t>
  </si>
  <si>
    <t>20241107-S-70603</t>
  </si>
  <si>
    <t>C46738406904</t>
  </si>
  <si>
    <t>OPTBEKMH00000012</t>
  </si>
  <si>
    <t>C46738406905</t>
  </si>
  <si>
    <t>20241107-S-70516</t>
  </si>
  <si>
    <t>C47000258849</t>
  </si>
  <si>
    <t>C47000177471</t>
  </si>
  <si>
    <t>C47000240062</t>
  </si>
  <si>
    <t>20241113-S-70386</t>
  </si>
  <si>
    <t>C47262028782</t>
  </si>
  <si>
    <t>20241113-S-70403</t>
  </si>
  <si>
    <t>C47261987364</t>
  </si>
  <si>
    <t>OESBEKMH00000092</t>
  </si>
  <si>
    <t>20241113-S-70268</t>
  </si>
  <si>
    <t>C47262056433</t>
  </si>
  <si>
    <t>20241114-S-70215</t>
  </si>
  <si>
    <t>C47523786362</t>
  </si>
  <si>
    <t>C47523786363</t>
  </si>
  <si>
    <t>20241115-S-70180</t>
  </si>
  <si>
    <t>C48309184219</t>
  </si>
  <si>
    <t>OITBEKMH00000232</t>
  </si>
  <si>
    <t>C47000246115</t>
  </si>
  <si>
    <t>20241113-S-70385</t>
  </si>
  <si>
    <t>C47262028806</t>
  </si>
  <si>
    <t>20241114-S-70214</t>
  </si>
  <si>
    <t>C47523758741</t>
  </si>
  <si>
    <t>20241114-S-70233</t>
  </si>
  <si>
    <t>C47523759890</t>
  </si>
  <si>
    <t>20241111-S-70294</t>
  </si>
  <si>
    <t>C47000280571</t>
  </si>
  <si>
    <t>C47000178212</t>
  </si>
  <si>
    <t>C47000240063</t>
  </si>
  <si>
    <t>C47262029491</t>
  </si>
  <si>
    <t>C47261988633</t>
  </si>
  <si>
    <t>20241114-S-70231</t>
  </si>
  <si>
    <t>C47523768814</t>
  </si>
  <si>
    <t>20241114-S-70234</t>
  </si>
  <si>
    <t>C47523759623</t>
  </si>
  <si>
    <t>20241114-S-70229</t>
  </si>
  <si>
    <t>C47523716294</t>
  </si>
  <si>
    <t>20241114-S-70208</t>
  </si>
  <si>
    <t>C47523730204</t>
  </si>
  <si>
    <t>ODEBEKMH00000427</t>
  </si>
  <si>
    <t>20241114-S-70235</t>
  </si>
  <si>
    <t>C47523733979</t>
  </si>
  <si>
    <t>20241114-S-70237</t>
  </si>
  <si>
    <t>C47523786439</t>
  </si>
  <si>
    <t>20241113-S-70399</t>
  </si>
  <si>
    <t>C47262007155</t>
  </si>
  <si>
    <t>20241114-S-70239</t>
  </si>
  <si>
    <t>C47523781969</t>
  </si>
  <si>
    <t>20241115-S-70186</t>
  </si>
  <si>
    <t>C48309147343</t>
  </si>
  <si>
    <t>20241115-S-70240</t>
  </si>
  <si>
    <t>C48309149055</t>
  </si>
  <si>
    <t>ODEBEKMH00000442</t>
  </si>
  <si>
    <t>realclean GmbH</t>
  </si>
  <si>
    <t>20241115-S-70522</t>
  </si>
  <si>
    <t>C48309122944</t>
  </si>
  <si>
    <t>FLUORTEN S.R.L.</t>
  </si>
  <si>
    <t>20241115-S-70197</t>
  </si>
  <si>
    <t>C48309123214</t>
  </si>
  <si>
    <t>20241115-S-70185</t>
  </si>
  <si>
    <t>C48309158908</t>
  </si>
  <si>
    <t>ODEBEKMH00000434</t>
  </si>
  <si>
    <t>20241115-S-70196</t>
  </si>
  <si>
    <t>C48309134106</t>
  </si>
  <si>
    <t>20241115-S-70171</t>
  </si>
  <si>
    <t>C48309135879</t>
  </si>
  <si>
    <t>OITBEKMH00000230</t>
  </si>
  <si>
    <t>20241115-S-70194</t>
  </si>
  <si>
    <t>C48309134287</t>
  </si>
  <si>
    <t>OITBEKMH00000226</t>
  </si>
  <si>
    <t>20241118-S-70118</t>
  </si>
  <si>
    <t>C48571037922</t>
  </si>
  <si>
    <t>20241118-S-70139</t>
  </si>
  <si>
    <t>C48571033353</t>
  </si>
  <si>
    <t>20241119-S-70167</t>
  </si>
  <si>
    <t>C48832897006</t>
  </si>
  <si>
    <t>20241119-S-70168</t>
  </si>
  <si>
    <t>C48832899827</t>
  </si>
  <si>
    <t>20241114-S-70210</t>
  </si>
  <si>
    <t>C47523765290</t>
  </si>
  <si>
    <t>OCZBEKMH00000136</t>
  </si>
  <si>
    <t>20241113-S-70451</t>
  </si>
  <si>
    <t>C47261987254</t>
  </si>
  <si>
    <t>20241111-S-70174</t>
  </si>
  <si>
    <t>C47000280058</t>
  </si>
  <si>
    <t>20241114-S-70409</t>
  </si>
  <si>
    <t>C47523717473</t>
  </si>
  <si>
    <t>20241115-S-70165</t>
  </si>
  <si>
    <t>C48309147324</t>
  </si>
  <si>
    <t>OESBEKMH00000095</t>
  </si>
  <si>
    <t>20241115-S-70181</t>
  </si>
  <si>
    <t>C48309191846</t>
  </si>
  <si>
    <t>C48309191845</t>
  </si>
  <si>
    <t>20241118-S-70114</t>
  </si>
  <si>
    <t>C48570997756</t>
  </si>
  <si>
    <t>ODEBEKMH00000443</t>
  </si>
  <si>
    <t>20241118-S-70141</t>
  </si>
  <si>
    <t>C48570991654</t>
  </si>
  <si>
    <t>20241118-S-70126</t>
  </si>
  <si>
    <t>C48570989466</t>
  </si>
  <si>
    <t>20241118-S-70128</t>
  </si>
  <si>
    <t>C48570983891</t>
  </si>
  <si>
    <t>20241119-S-70151</t>
  </si>
  <si>
    <t>C48832881826</t>
  </si>
  <si>
    <t>20241113-S-70294</t>
  </si>
  <si>
    <t>C47261987245</t>
  </si>
  <si>
    <t>20241114-S-70243</t>
  </si>
  <si>
    <t>C47523825101</t>
  </si>
  <si>
    <t>20241114-S-70213</t>
  </si>
  <si>
    <t>C47523738736</t>
  </si>
  <si>
    <t>FEDERAL-MOGUL POWERTRAIN ITALY S.R.</t>
  </si>
  <si>
    <t>C47523765289</t>
  </si>
  <si>
    <t>20241118-S-70189</t>
  </si>
  <si>
    <t>C48570976611</t>
  </si>
  <si>
    <t>20241112-S-70375</t>
  </si>
  <si>
    <t>C47000191258</t>
  </si>
  <si>
    <t>20241113-S-70401</t>
  </si>
  <si>
    <t>C47262032960</t>
  </si>
  <si>
    <t>20241114-S-70207</t>
  </si>
  <si>
    <t>C47523716535</t>
  </si>
  <si>
    <t>20241114-S-70221</t>
  </si>
  <si>
    <t>C47523827633</t>
  </si>
  <si>
    <t>20241114-S-70456</t>
  </si>
  <si>
    <t>C47523748896</t>
  </si>
  <si>
    <t>20241114-S-70205</t>
  </si>
  <si>
    <t>C47523735891</t>
  </si>
  <si>
    <t>OITBEKMH00000222</t>
  </si>
  <si>
    <t>20241114-S-70224</t>
  </si>
  <si>
    <t>C47523803508</t>
  </si>
  <si>
    <t>OCZBEKMH00000138</t>
  </si>
  <si>
    <t>20241115-S-70174</t>
  </si>
  <si>
    <t>C48309125901</t>
  </si>
  <si>
    <t>20241115-S-70521</t>
  </si>
  <si>
    <t>C48309166868</t>
  </si>
  <si>
    <t>20241115-S-70191</t>
  </si>
  <si>
    <t>C48309136995</t>
  </si>
  <si>
    <t>20241115-S-70178</t>
  </si>
  <si>
    <t>C48309132248</t>
  </si>
  <si>
    <t>20241119-S-70063</t>
  </si>
  <si>
    <t>C48570981040</t>
  </si>
  <si>
    <t>20241107-S-70244</t>
  </si>
  <si>
    <t>C47000205358</t>
  </si>
  <si>
    <t>20241113-S-70388</t>
  </si>
  <si>
    <t>C47262047548</t>
  </si>
  <si>
    <t>20241114-S-70240</t>
  </si>
  <si>
    <t>C47523826620</t>
  </si>
  <si>
    <t>20241114-S-70241</t>
  </si>
  <si>
    <t>C47523826091</t>
  </si>
  <si>
    <t>C47523717472</t>
  </si>
  <si>
    <t>20241115-S-70168</t>
  </si>
  <si>
    <t>C48309179203</t>
  </si>
  <si>
    <t>20241115-S-70299</t>
  </si>
  <si>
    <t>C48309125732</t>
  </si>
  <si>
    <t>C48570989465</t>
  </si>
  <si>
    <t>20241114-S-70206</t>
  </si>
  <si>
    <t>C47523716362</t>
  </si>
  <si>
    <t>OPLBEKMH00000116</t>
  </si>
  <si>
    <t>20241118-S-70132</t>
  </si>
  <si>
    <t>C48570975714</t>
  </si>
  <si>
    <t>ESTAMFOR</t>
  </si>
  <si>
    <t>20241119-S-70012</t>
  </si>
  <si>
    <t>C48571020151</t>
  </si>
  <si>
    <t>20241120-S-70028</t>
  </si>
  <si>
    <t>C48832911401</t>
  </si>
  <si>
    <t>OFRBEKMH00000470</t>
  </si>
  <si>
    <t>20241118-S-70134</t>
  </si>
  <si>
    <t>C48571000216</t>
  </si>
  <si>
    <t>20241118-S-70127</t>
  </si>
  <si>
    <t>C48570986874</t>
  </si>
  <si>
    <t>OITBEKMH00000234</t>
  </si>
  <si>
    <t>20241118-S-70111</t>
  </si>
  <si>
    <t>C48570975672</t>
  </si>
  <si>
    <t>20241114-S-70228</t>
  </si>
  <si>
    <t>C47523716245</t>
  </si>
  <si>
    <t>OFIBEKMH00000002</t>
  </si>
  <si>
    <t>20241113-S-70423</t>
  </si>
  <si>
    <t>C47262028743</t>
  </si>
  <si>
    <t>OHUBEKMH00000043</t>
  </si>
  <si>
    <t>20241114-S-70407</t>
  </si>
  <si>
    <t>C47523734795</t>
  </si>
  <si>
    <t>20241115-S-70173</t>
  </si>
  <si>
    <t>C48309123030</t>
  </si>
  <si>
    <t>STARGLASS ASTURIAS</t>
  </si>
  <si>
    <t>20241115-S-70167</t>
  </si>
  <si>
    <t>C48309178491</t>
  </si>
  <si>
    <t>20241118-S-70137</t>
  </si>
  <si>
    <t>C48571031001</t>
  </si>
  <si>
    <t>C48571031002</t>
  </si>
  <si>
    <t>20241118-S-70121</t>
  </si>
  <si>
    <t>C48570991698</t>
  </si>
  <si>
    <t>ZF FRIEDRICHSHAFEN AG</t>
  </si>
  <si>
    <t>20241120-S-70039</t>
  </si>
  <si>
    <t>C48832887191</t>
  </si>
  <si>
    <t>ODEBEKMH00000467</t>
  </si>
  <si>
    <t>Friedrich Graepel AG</t>
  </si>
  <si>
    <t>20241113-S-70457</t>
  </si>
  <si>
    <t>C47262006737</t>
  </si>
  <si>
    <t>20241113-S-70439</t>
  </si>
  <si>
    <t>C47262007945</t>
  </si>
  <si>
    <t>OROBEKMH00000032</t>
  </si>
  <si>
    <t>20241114-S-70217</t>
  </si>
  <si>
    <t>C47523782132</t>
  </si>
  <si>
    <t>OHUBEKMH00000042</t>
  </si>
  <si>
    <t>20241115-S-70190</t>
  </si>
  <si>
    <t>C48309134105</t>
  </si>
  <si>
    <t>20241115-S-70172</t>
  </si>
  <si>
    <t>C48309135835</t>
  </si>
  <si>
    <t>OITBEKMH00000238</t>
  </si>
  <si>
    <t>20241118-S-70184</t>
  </si>
  <si>
    <t>C48570990378</t>
  </si>
  <si>
    <t>Isselburg Guß- und Bearbeitung Gmbh</t>
  </si>
  <si>
    <t>C48570986873</t>
  </si>
  <si>
    <t>20241108-S-70326</t>
  </si>
  <si>
    <t>C46738382823</t>
  </si>
  <si>
    <t>OPTBEKMH00000014</t>
  </si>
  <si>
    <t>20241108-S-70327</t>
  </si>
  <si>
    <t>C46738397955</t>
  </si>
  <si>
    <t>OPTBEKMH00000013</t>
  </si>
  <si>
    <t>C47262006736</t>
  </si>
  <si>
    <t>C47262007944</t>
  </si>
  <si>
    <t>20241114-S-70219</t>
  </si>
  <si>
    <t>C47523782089</t>
  </si>
  <si>
    <t>20241114-S-70203</t>
  </si>
  <si>
    <t>C47523807250</t>
  </si>
  <si>
    <t>OPLBEKMH00000114</t>
  </si>
  <si>
    <t>20241115-S-70169</t>
  </si>
  <si>
    <t>C48309176099</t>
  </si>
  <si>
    <t>OITBEKMH00000236</t>
  </si>
  <si>
    <t>20241118-S-70117</t>
  </si>
  <si>
    <t>C48571048646</t>
  </si>
  <si>
    <t>20241118-S-70140</t>
  </si>
  <si>
    <t>C48570990487</t>
  </si>
  <si>
    <t>20241119-S-70173</t>
  </si>
  <si>
    <t>C48832879877</t>
  </si>
  <si>
    <t>20241118-S-70138</t>
  </si>
  <si>
    <t>C48571021650</t>
  </si>
  <si>
    <t>20241115-S-70361</t>
  </si>
  <si>
    <t>C48309183536</t>
  </si>
  <si>
    <t>OESBEKMH00000101</t>
  </si>
  <si>
    <t>20241115-S-70176</t>
  </si>
  <si>
    <t>C48309126041</t>
  </si>
  <si>
    <t>20241115-S-70195</t>
  </si>
  <si>
    <t>C48309126017</t>
  </si>
  <si>
    <t>20241115-S-70166</t>
  </si>
  <si>
    <t>C48309179442</t>
  </si>
  <si>
    <t>20241118-S-70130</t>
  </si>
  <si>
    <t>C48570986382</t>
  </si>
  <si>
    <t>20241120-S-70198</t>
  </si>
  <si>
    <t>C49094596620</t>
  </si>
  <si>
    <t>20241114-S-70216</t>
  </si>
  <si>
    <t>C47523787103</t>
  </si>
  <si>
    <t>OSKBEKMH00000016</t>
  </si>
  <si>
    <t>20241118-S-70116</t>
  </si>
  <si>
    <t>C48571022386</t>
  </si>
  <si>
    <t>20241118-S-70135</t>
  </si>
  <si>
    <t>C48570999497</t>
  </si>
  <si>
    <t>20241119-S-70158</t>
  </si>
  <si>
    <t>C48832957510</t>
  </si>
  <si>
    <t>20241119-S-70145</t>
  </si>
  <si>
    <t>C48832895980</t>
  </si>
  <si>
    <t>OFRBEKMH00000456</t>
  </si>
  <si>
    <t>20241114-S-70408</t>
  </si>
  <si>
    <t>C47523716191</t>
  </si>
  <si>
    <t>HERN S.R.O.</t>
  </si>
  <si>
    <t>20241119-S-70116</t>
  </si>
  <si>
    <t>C48832938825</t>
  </si>
  <si>
    <t>OITBEKMH00000245</t>
  </si>
  <si>
    <t>20241119-S-70161</t>
  </si>
  <si>
    <t>C48832912972</t>
  </si>
  <si>
    <t>20241119-S-70141</t>
  </si>
  <si>
    <t>C48832905908</t>
  </si>
  <si>
    <t>20241120-S-70180</t>
  </si>
  <si>
    <t>C49094707585</t>
  </si>
  <si>
    <t>ODEBEKMH00000449</t>
  </si>
  <si>
    <t>C49094707584</t>
  </si>
  <si>
    <t>C49094707586</t>
  </si>
  <si>
    <t>20241120-S-70190</t>
  </si>
  <si>
    <t>C49094643730</t>
  </si>
  <si>
    <t>20241120-S-70188</t>
  </si>
  <si>
    <t>C49094657015</t>
  </si>
  <si>
    <t>C49094657017</t>
  </si>
  <si>
    <t>C49094657016</t>
  </si>
  <si>
    <t>20241115-S-70236</t>
  </si>
  <si>
    <t>C48309146657</t>
  </si>
  <si>
    <t>20241119-S-70140</t>
  </si>
  <si>
    <t>C48832904613</t>
  </si>
  <si>
    <t>EISENWERK MARTINLAMITZ GMBH</t>
  </si>
  <si>
    <t>20241115-S-70177</t>
  </si>
  <si>
    <t>C48309126778</t>
  </si>
  <si>
    <t>20241118-S-70125</t>
  </si>
  <si>
    <t>C48570976547</t>
  </si>
  <si>
    <t>OITBEKMH00000244</t>
  </si>
  <si>
    <t>20241119-S-70136</t>
  </si>
  <si>
    <t>C48832956220</t>
  </si>
  <si>
    <t>20241119-S-70162</t>
  </si>
  <si>
    <t>C48832902203</t>
  </si>
  <si>
    <t>20241119-S-70172</t>
  </si>
  <si>
    <t>C48832882436</t>
  </si>
  <si>
    <t>20241119-S-70153</t>
  </si>
  <si>
    <t>C48832881951</t>
  </si>
  <si>
    <t>20241119-S-70159</t>
  </si>
  <si>
    <t>C48832915478</t>
  </si>
  <si>
    <t>20241121-S-70282</t>
  </si>
  <si>
    <t>C49356481772</t>
  </si>
  <si>
    <t>OHUBEKMH00000047</t>
  </si>
  <si>
    <t>20241108-S-70330</t>
  </si>
  <si>
    <t>C47000276740</t>
  </si>
  <si>
    <t>20241119-S-70113</t>
  </si>
  <si>
    <t>C48832963610</t>
  </si>
  <si>
    <t>ODEBEKMH00000458</t>
  </si>
  <si>
    <t>20241119-S-70157</t>
  </si>
  <si>
    <t>C48832937042</t>
  </si>
  <si>
    <t>20241119-S-70115</t>
  </si>
  <si>
    <t>C48832934599</t>
  </si>
  <si>
    <t>20241119-S-70146</t>
  </si>
  <si>
    <t>C48832905084</t>
  </si>
  <si>
    <t>C48309126779</t>
  </si>
  <si>
    <t>20241115-S-70237</t>
  </si>
  <si>
    <t>C48309143305</t>
  </si>
  <si>
    <t>20241115-S-70187</t>
  </si>
  <si>
    <t>C48309146337</t>
  </si>
  <si>
    <t>OHUBEKMH00000044</t>
  </si>
  <si>
    <t>20241118-S-70115</t>
  </si>
  <si>
    <t>C48571015166</t>
  </si>
  <si>
    <t>20241118-S-70123</t>
  </si>
  <si>
    <t>C48570975937</t>
  </si>
  <si>
    <t>OCZBEKMH00000146</t>
  </si>
  <si>
    <t>20241118-S-70112</t>
  </si>
  <si>
    <t>C48570994478</t>
  </si>
  <si>
    <t>20241118-S-70110</t>
  </si>
  <si>
    <t>C48570975757</t>
  </si>
  <si>
    <t>20241118-S-70129</t>
  </si>
  <si>
    <t>C48570989406</t>
  </si>
  <si>
    <t>OCZBEKMH00000147</t>
  </si>
  <si>
    <t>C48832963611</t>
  </si>
  <si>
    <t>20241119-S-70156</t>
  </si>
  <si>
    <t>C48832941627</t>
  </si>
  <si>
    <t>20241119-S-70170</t>
  </si>
  <si>
    <t>C48832881615</t>
  </si>
  <si>
    <t>C48832934600</t>
  </si>
  <si>
    <t>C48832934601</t>
  </si>
  <si>
    <t>20241119-S-70166</t>
  </si>
  <si>
    <t>C48832892784</t>
  </si>
  <si>
    <t>20241119-S-70148</t>
  </si>
  <si>
    <t>C48832891461</t>
  </si>
  <si>
    <t>C48832905085</t>
  </si>
  <si>
    <t>20241119-S-70057</t>
  </si>
  <si>
    <t>C48571027304</t>
  </si>
  <si>
    <t>OPLBEKMH00000127</t>
  </si>
  <si>
    <t>20241115-S-70238</t>
  </si>
  <si>
    <t>C48309148273</t>
  </si>
  <si>
    <t>C48832915477</t>
  </si>
  <si>
    <t>20241121-S-70263</t>
  </si>
  <si>
    <t>C49356495576</t>
  </si>
  <si>
    <t>OBEKMHBE00000391</t>
  </si>
  <si>
    <t>20241119-S-70143</t>
  </si>
  <si>
    <t>C48832909997</t>
  </si>
  <si>
    <t>20241120-S-70047</t>
  </si>
  <si>
    <t>C49094666369</t>
  </si>
  <si>
    <t>20241120-S-70174</t>
  </si>
  <si>
    <t>C49094617676</t>
  </si>
  <si>
    <t>OFRBEKMH00000482</t>
  </si>
  <si>
    <t>20241120-S-70184</t>
  </si>
  <si>
    <t>C49356527187</t>
  </si>
  <si>
    <t>20241119-S-70139</t>
  </si>
  <si>
    <t>C48832941739</t>
  </si>
  <si>
    <t>OCZBEKMH00000144</t>
  </si>
  <si>
    <t>20241119-S-70171</t>
  </si>
  <si>
    <t>C48832880081</t>
  </si>
  <si>
    <t>OITBEKMH00000249</t>
  </si>
  <si>
    <t>20241120-S-70168</t>
  </si>
  <si>
    <t>C49094647336</t>
  </si>
  <si>
    <t>ODEBEKMH00000451</t>
  </si>
  <si>
    <t>20241120-S-70193</t>
  </si>
  <si>
    <t>C49094619203</t>
  </si>
  <si>
    <t>BOSCH REXROTH AG</t>
  </si>
  <si>
    <t>20241120-S-70199</t>
  </si>
  <si>
    <t>C49094613291</t>
  </si>
  <si>
    <t>OBEKMHBE00000406</t>
  </si>
  <si>
    <t>20241120-S-70197</t>
  </si>
  <si>
    <t>C49094622194</t>
  </si>
  <si>
    <t>20241121-S-70284</t>
  </si>
  <si>
    <t>C49356495136</t>
  </si>
  <si>
    <t>20241122-S-70208</t>
  </si>
  <si>
    <t>C50141901686</t>
  </si>
  <si>
    <t>C48832941740</t>
  </si>
  <si>
    <t>20241122-S-70080</t>
  </si>
  <si>
    <t>C49356482980</t>
  </si>
  <si>
    <t>Roquet Hydraulics SL</t>
  </si>
  <si>
    <t>20241121-S-70285</t>
  </si>
  <si>
    <t>C49356495121</t>
  </si>
  <si>
    <t>20241118-S-70534</t>
  </si>
  <si>
    <t>C48571021940</t>
  </si>
  <si>
    <t>20241119-S-70135</t>
  </si>
  <si>
    <t>C48832956687</t>
  </si>
  <si>
    <t>OITBEKMH00000235</t>
  </si>
  <si>
    <t>20241119-S-70149</t>
  </si>
  <si>
    <t>C48832894369</t>
  </si>
  <si>
    <t>OPLBEKMH00000123</t>
  </si>
  <si>
    <t>20241119-S-70142</t>
  </si>
  <si>
    <t>C48832907464</t>
  </si>
  <si>
    <t>20241119-S-70147</t>
  </si>
  <si>
    <t>C48832904881</t>
  </si>
  <si>
    <t>Donaldson Italia SRL</t>
  </si>
  <si>
    <t>20241120-S-70195</t>
  </si>
  <si>
    <t>C49094596741</t>
  </si>
  <si>
    <t>20241120-S-70192</t>
  </si>
  <si>
    <t>C49094646476</t>
  </si>
  <si>
    <t>20241120-S-70177</t>
  </si>
  <si>
    <t>C49094595155</t>
  </si>
  <si>
    <t>C49094622193</t>
  </si>
  <si>
    <t>20241120-S-70200</t>
  </si>
  <si>
    <t>C49094667535</t>
  </si>
  <si>
    <t>20241118-S-70113</t>
  </si>
  <si>
    <t>C48570999010</t>
  </si>
  <si>
    <t>20241119-S-70137</t>
  </si>
  <si>
    <t>C48832938680</t>
  </si>
  <si>
    <t>20241119-S-70154</t>
  </si>
  <si>
    <t>C48832884163</t>
  </si>
  <si>
    <t>OCZBEKMH00000149</t>
  </si>
  <si>
    <t>C48832884162</t>
  </si>
  <si>
    <t>C48832884161</t>
  </si>
  <si>
    <t>20241120-S-70185</t>
  </si>
  <si>
    <t>C49094686758</t>
  </si>
  <si>
    <t>20241120-S-70175</t>
  </si>
  <si>
    <t>C49094596631</t>
  </si>
  <si>
    <t>20241120-S-70181</t>
  </si>
  <si>
    <t>C49094706657</t>
  </si>
  <si>
    <t>20241120-S-70171</t>
  </si>
  <si>
    <t>C49094617754</t>
  </si>
  <si>
    <t>C49094706656</t>
  </si>
  <si>
    <t>20241120-S-70196</t>
  </si>
  <si>
    <t>C49094617509</t>
  </si>
  <si>
    <t>20241120-S-70202</t>
  </si>
  <si>
    <t>C49094648886</t>
  </si>
  <si>
    <t>20241122-S-70210</t>
  </si>
  <si>
    <t>C50141943576</t>
  </si>
  <si>
    <t>C50141943577</t>
  </si>
  <si>
    <t>20241119-S-70155</t>
  </si>
  <si>
    <t>C48832938102</t>
  </si>
  <si>
    <t>C48832894368</t>
  </si>
  <si>
    <t>20241120-S-70169</t>
  </si>
  <si>
    <t>C49094647432</t>
  </si>
  <si>
    <t>C49094622195</t>
  </si>
  <si>
    <t>20241120-S-70165</t>
  </si>
  <si>
    <t>C49094679393</t>
  </si>
  <si>
    <t>20241119-S-70138</t>
  </si>
  <si>
    <t>C48832939495</t>
  </si>
  <si>
    <t>OITBEKMH00000255</t>
  </si>
  <si>
    <t>20241119-S-70169</t>
  </si>
  <si>
    <t>C48832903555</t>
  </si>
  <si>
    <t>OITBEKMH00000260</t>
  </si>
  <si>
    <t>20241121-S-70101</t>
  </si>
  <si>
    <t>C49356505131</t>
  </si>
  <si>
    <t>20241121-S-70280</t>
  </si>
  <si>
    <t>C49356495790</t>
  </si>
  <si>
    <t>20241125-S-70403</t>
  </si>
  <si>
    <t>C50403811897</t>
  </si>
  <si>
    <t>20241125-S-70402</t>
  </si>
  <si>
    <t>C50403806959</t>
  </si>
  <si>
    <t>OBEKMHBE00000413</t>
  </si>
  <si>
    <t>20241125-S-70398</t>
  </si>
  <si>
    <t>C50403716020</t>
  </si>
  <si>
    <t>20241120-S-70173</t>
  </si>
  <si>
    <t>C49094596883</t>
  </si>
  <si>
    <t>OITBEKMH00000254</t>
  </si>
  <si>
    <t>20241120-S-70170</t>
  </si>
  <si>
    <t>C49094620989</t>
  </si>
  <si>
    <t>OPLBEKMH00000121</t>
  </si>
  <si>
    <t>20241120-S-70167</t>
  </si>
  <si>
    <t>C49094667786</t>
  </si>
  <si>
    <t>20241121-S-70254</t>
  </si>
  <si>
    <t>C49356534978</t>
  </si>
  <si>
    <t>20241121-S-70099</t>
  </si>
  <si>
    <t>C50141931112</t>
  </si>
  <si>
    <t>Fonderie Ghm</t>
  </si>
  <si>
    <t>20241122-S-70206</t>
  </si>
  <si>
    <t>C50141886464</t>
  </si>
  <si>
    <t>20241125-S-70407</t>
  </si>
  <si>
    <t>C50403810334</t>
  </si>
  <si>
    <t>OBEKMHBE00000507</t>
  </si>
  <si>
    <t>METAUX EMBOUTIS SA</t>
  </si>
  <si>
    <t>20241125-S-70404</t>
  </si>
  <si>
    <t>C50403821170</t>
  </si>
  <si>
    <t>OBEKMHBE00000409</t>
  </si>
  <si>
    <t>20241125-S-70410</t>
  </si>
  <si>
    <t>C50403799645</t>
  </si>
  <si>
    <t>20241125-S-70408</t>
  </si>
  <si>
    <t>C50403805773</t>
  </si>
  <si>
    <t>20241122-S-70081</t>
  </si>
  <si>
    <t>C49356495246</t>
  </si>
  <si>
    <t>Comer Industries Spa</t>
  </si>
  <si>
    <t>20241118-S-70516</t>
  </si>
  <si>
    <t>C48570996470</t>
  </si>
  <si>
    <t>20241120-S-70166</t>
  </si>
  <si>
    <t>C49094676442</t>
  </si>
  <si>
    <t>OITBEKMH00000237</t>
  </si>
  <si>
    <t>20241121-S-70283</t>
  </si>
  <si>
    <t>C49356481730</t>
  </si>
  <si>
    <t>20241121-S-70258</t>
  </si>
  <si>
    <t>C49356555906</t>
  </si>
  <si>
    <t>ODEBEKMH00000466</t>
  </si>
  <si>
    <t>20241121-S-70274</t>
  </si>
  <si>
    <t>C49356552084</t>
  </si>
  <si>
    <t>20241121-S-70532</t>
  </si>
  <si>
    <t>C49356558687</t>
  </si>
  <si>
    <t>20241121-S-70277</t>
  </si>
  <si>
    <t>C49356557430</t>
  </si>
  <si>
    <t>20241125-S-70406</t>
  </si>
  <si>
    <t>C50403806434</t>
  </si>
  <si>
    <t>20241119-S-70152</t>
  </si>
  <si>
    <t>C48832883711</t>
  </si>
  <si>
    <t>20241120-S-70164</t>
  </si>
  <si>
    <t>C49094677137</t>
  </si>
  <si>
    <t>OITBEKMH00000256</t>
  </si>
  <si>
    <t>20241120-S-70189</t>
  </si>
  <si>
    <t>C49094663980</t>
  </si>
  <si>
    <t>OPLBEKMH00000130</t>
  </si>
  <si>
    <t>20241120-S-70186</t>
  </si>
  <si>
    <t>C49094676335</t>
  </si>
  <si>
    <t>20241118-S-70558</t>
  </si>
  <si>
    <t>C48571039777</t>
  </si>
  <si>
    <t>OPTBEKMH00000015</t>
  </si>
  <si>
    <t>C48832939496</t>
  </si>
  <si>
    <t>20241119-S-70105</t>
  </si>
  <si>
    <t>C48832892830</t>
  </si>
  <si>
    <t>20241120-S-70162</t>
  </si>
  <si>
    <t>C49094687234</t>
  </si>
  <si>
    <t>OESBEKMH00000099</t>
  </si>
  <si>
    <t>20241120-S-70178</t>
  </si>
  <si>
    <t>C49094596301</t>
  </si>
  <si>
    <t>C49094677138</t>
  </si>
  <si>
    <t>20241121-S-70267</t>
  </si>
  <si>
    <t>C49356522950</t>
  </si>
  <si>
    <t>C49356522949</t>
  </si>
  <si>
    <t>20241122-S-70194</t>
  </si>
  <si>
    <t>C50141939073</t>
  </si>
  <si>
    <t>C50141939072</t>
  </si>
  <si>
    <t>OITBEKMH00000274</t>
  </si>
  <si>
    <t>C48832883710</t>
  </si>
  <si>
    <t>20241120-S-70172</t>
  </si>
  <si>
    <t>C49094620563</t>
  </si>
  <si>
    <t>20241121-S-70261</t>
  </si>
  <si>
    <t>C49356483370</t>
  </si>
  <si>
    <t>C49356483369</t>
  </si>
  <si>
    <t>C48832939497</t>
  </si>
  <si>
    <t>20241120-S-70182</t>
  </si>
  <si>
    <t>C49094690825</t>
  </si>
  <si>
    <t>DONALDSON CZECH REPUBLIC s.r.o.</t>
  </si>
  <si>
    <t>C49094596884</t>
  </si>
  <si>
    <t>20241121-S-70286</t>
  </si>
  <si>
    <t>C49356481725</t>
  </si>
  <si>
    <t>20241121-S-70275</t>
  </si>
  <si>
    <t>C49356537523</t>
  </si>
  <si>
    <t>20241121-S-70276</t>
  </si>
  <si>
    <t>C49356524731</t>
  </si>
  <si>
    <t>20241121-S-70279</t>
  </si>
  <si>
    <t>C49356545989</t>
  </si>
  <si>
    <t>C49356552085</t>
  </si>
  <si>
    <t>20241121-S-70102</t>
  </si>
  <si>
    <t>C49356516376</t>
  </si>
  <si>
    <t>OFRBEKMH00000488</t>
  </si>
  <si>
    <t>C50403806433</t>
  </si>
  <si>
    <t>Stafford</t>
  </si>
  <si>
    <t>20241128-S-70564</t>
  </si>
  <si>
    <t>C50934004446</t>
  </si>
  <si>
    <t>OBEKMHBE00000415</t>
  </si>
  <si>
    <t>PERKGBSTA001</t>
  </si>
  <si>
    <t>20241120-S-70163</t>
  </si>
  <si>
    <t>C49094688519</t>
  </si>
  <si>
    <t>20241122-S-70185</t>
  </si>
  <si>
    <t>C50141896583</t>
  </si>
  <si>
    <t>OITBEKMH00000271</t>
  </si>
  <si>
    <t>20241122-S-70191</t>
  </si>
  <si>
    <t>C50141939391</t>
  </si>
  <si>
    <t>20241122-S-70187</t>
  </si>
  <si>
    <t>C50141886481</t>
  </si>
  <si>
    <t>20241126-S-70348</t>
  </si>
  <si>
    <t>C50665729756</t>
  </si>
  <si>
    <t>20241126-S-70232</t>
  </si>
  <si>
    <t>C50665711693</t>
  </si>
  <si>
    <t>20241122-S-70209</t>
  </si>
  <si>
    <t>C50141904641</t>
  </si>
  <si>
    <t>20241122-S-70204</t>
  </si>
  <si>
    <t>C50141886868</t>
  </si>
  <si>
    <t>20241122-S-70183</t>
  </si>
  <si>
    <t>C50141886390</t>
  </si>
  <si>
    <t>OITBEKMH00000272</t>
  </si>
  <si>
    <t>20241122-S-70197</t>
  </si>
  <si>
    <t>C50141905986</t>
  </si>
  <si>
    <t>ODEBEKMH00000482</t>
  </si>
  <si>
    <t>20241122-S-70207</t>
  </si>
  <si>
    <t>C50141908963</t>
  </si>
  <si>
    <t>20241125-S-70344</t>
  </si>
  <si>
    <t>C50403759125</t>
  </si>
  <si>
    <t>20241125-S-70324</t>
  </si>
  <si>
    <t>C50403704174</t>
  </si>
  <si>
    <t>OFRBEKMH00000481</t>
  </si>
  <si>
    <t>20241120-S-70201</t>
  </si>
  <si>
    <t>C49094644813</t>
  </si>
  <si>
    <t>20241122-S-70400</t>
  </si>
  <si>
    <t>C50141896594</t>
  </si>
  <si>
    <t>20241119-S-70144</t>
  </si>
  <si>
    <t>C48832895241</t>
  </si>
  <si>
    <t>20241121-S-70074</t>
  </si>
  <si>
    <t>C49094707224</t>
  </si>
  <si>
    <t>OROBEKMH00000033</t>
  </si>
  <si>
    <t>20241120-S-70179</t>
  </si>
  <si>
    <t>C49094613700</t>
  </si>
  <si>
    <t>OHUBEKMH00000045</t>
  </si>
  <si>
    <t>20241121-S-70268</t>
  </si>
  <si>
    <t>C49356499154</t>
  </si>
  <si>
    <t>20241121-S-70255</t>
  </si>
  <si>
    <t>C49356558196</t>
  </si>
  <si>
    <t>OITBEKMH00000248</t>
  </si>
  <si>
    <t>20241122-S-70213</t>
  </si>
  <si>
    <t>C50141939973</t>
  </si>
  <si>
    <t>20241122-S-70196</t>
  </si>
  <si>
    <t>C50141913158</t>
  </si>
  <si>
    <t>C50141913157</t>
  </si>
  <si>
    <t>20241125-S-70570</t>
  </si>
  <si>
    <t>C50403803332</t>
  </si>
  <si>
    <t>ODEBEKMH00000474</t>
  </si>
  <si>
    <t>20241125-S-70457</t>
  </si>
  <si>
    <t>C50403785082</t>
  </si>
  <si>
    <t>20241126-S-70219</t>
  </si>
  <si>
    <t>C50665613058</t>
  </si>
  <si>
    <t>20241126-S-70240</t>
  </si>
  <si>
    <t>C50665659341</t>
  </si>
  <si>
    <t>C50665659340</t>
  </si>
  <si>
    <t>20241121-S-70272</t>
  </si>
  <si>
    <t>C49356505044</t>
  </si>
  <si>
    <t>20241122-S-70201</t>
  </si>
  <si>
    <t>C50141895551</t>
  </si>
  <si>
    <t>20241122-S-70211</t>
  </si>
  <si>
    <t>C50141945371</t>
  </si>
  <si>
    <t>Mahle Behr Berga GmbH</t>
  </si>
  <si>
    <t>20241122-S-70186</t>
  </si>
  <si>
    <t>C50141886468</t>
  </si>
  <si>
    <t>20241122-S-70274</t>
  </si>
  <si>
    <t>C50141908697</t>
  </si>
  <si>
    <t>20241122-S-70199</t>
  </si>
  <si>
    <t>C50141950581</t>
  </si>
  <si>
    <t>20241125-S-70541</t>
  </si>
  <si>
    <t>C50403763459</t>
  </si>
  <si>
    <t>ODEBEKMH00000483</t>
  </si>
  <si>
    <t>20241119-S-70163</t>
  </si>
  <si>
    <t>C48832907310</t>
  </si>
  <si>
    <t>20241120-S-70176</t>
  </si>
  <si>
    <t>C49094597189</t>
  </si>
  <si>
    <t>20241121-S-70273</t>
  </si>
  <si>
    <t>C49356537712</t>
  </si>
  <si>
    <t>20241121-S-70256</t>
  </si>
  <si>
    <t>C49356564032</t>
  </si>
  <si>
    <t>OITBEKMH00000247</t>
  </si>
  <si>
    <t>20241121-S-70270</t>
  </si>
  <si>
    <t>C49356522440</t>
  </si>
  <si>
    <t>20241122-S-70192</t>
  </si>
  <si>
    <t>C50141935569</t>
  </si>
  <si>
    <t>C50141886469</t>
  </si>
  <si>
    <t>20241126-S-70070</t>
  </si>
  <si>
    <t>C50403785666</t>
  </si>
  <si>
    <t>20241115-S-70239</t>
  </si>
  <si>
    <t>C48309147777</t>
  </si>
  <si>
    <t>OHRBEKMH00000004</t>
  </si>
  <si>
    <t>20241119-S-70150</t>
  </si>
  <si>
    <t>C48832890319</t>
  </si>
  <si>
    <t>20241120-S-70183</t>
  </si>
  <si>
    <t>C49094697832</t>
  </si>
  <si>
    <t>C49094613701</t>
  </si>
  <si>
    <t>20241121-S-70281</t>
  </si>
  <si>
    <t>C49356482891</t>
  </si>
  <si>
    <t>C49356499153</t>
  </si>
  <si>
    <t>20241121-S-70259</t>
  </si>
  <si>
    <t>C49356572577</t>
  </si>
  <si>
    <t>OITBEKMH00000250</t>
  </si>
  <si>
    <t>OFFICENE VICA SPA</t>
  </si>
  <si>
    <t>20241122-S-70184</t>
  </si>
  <si>
    <t>C50141895909</t>
  </si>
  <si>
    <t>C50403785081</t>
  </si>
  <si>
    <t>20241128-S-70095</t>
  </si>
  <si>
    <t>C50927353420</t>
  </si>
  <si>
    <t>ODEBEKMH00000478</t>
  </si>
  <si>
    <t>20241126-S-70227</t>
  </si>
  <si>
    <t>C50665729141</t>
  </si>
  <si>
    <t>OFRBEKMH00000504</t>
  </si>
  <si>
    <t>20241126-S-70217</t>
  </si>
  <si>
    <t>C50665612284</t>
  </si>
  <si>
    <t>OFRBEKMH00000498</t>
  </si>
  <si>
    <t>20241126-S-70201</t>
  </si>
  <si>
    <t>C50665675897</t>
  </si>
  <si>
    <t>OFRBEKMH00000497</t>
  </si>
  <si>
    <t>20241126-S-70226</t>
  </si>
  <si>
    <t>C50665720481</t>
  </si>
  <si>
    <t>20241127-S-70110</t>
  </si>
  <si>
    <t>C50927350377</t>
  </si>
  <si>
    <t>OBEKMHBE00000424</t>
  </si>
  <si>
    <t>C50927350378</t>
  </si>
  <si>
    <t>20241127-S-70103</t>
  </si>
  <si>
    <t>C50927345377</t>
  </si>
  <si>
    <t>OBEKMHBE00000431</t>
  </si>
  <si>
    <t>20241122-S-70188</t>
  </si>
  <si>
    <t>C50141895534</t>
  </si>
  <si>
    <t>OITBEKMH00000269</t>
  </si>
  <si>
    <t>20241122-S-70198</t>
  </si>
  <si>
    <t>C50141910237</t>
  </si>
  <si>
    <t>OITBEKMH00000275</t>
  </si>
  <si>
    <t>C50141910238</t>
  </si>
  <si>
    <t>20241125-S-70366</t>
  </si>
  <si>
    <t>C50403703742</t>
  </si>
  <si>
    <t>20241125-S-70265</t>
  </si>
  <si>
    <t>C50403782331</t>
  </si>
  <si>
    <t>20241125-S-70350</t>
  </si>
  <si>
    <t>C50403727959</t>
  </si>
  <si>
    <t>20241125-S-70542</t>
  </si>
  <si>
    <t>C50403758781</t>
  </si>
  <si>
    <t>20241127-S-70128</t>
  </si>
  <si>
    <t>C50927424322</t>
  </si>
  <si>
    <t>C50927345378</t>
  </si>
  <si>
    <t>20241122-S-70182</t>
  </si>
  <si>
    <t>C50141886403</t>
  </si>
  <si>
    <t>OCZBEKMH00000151</t>
  </si>
  <si>
    <t>20241121-S-70097</t>
  </si>
  <si>
    <t>C49356534917</t>
  </si>
  <si>
    <t>OHUBEKMH00000048</t>
  </si>
  <si>
    <t>CATEGBLEI007</t>
  </si>
  <si>
    <t>20241125-S-70269</t>
  </si>
  <si>
    <t>C50403759854</t>
  </si>
  <si>
    <t>HORTON EUROPE GMBH &amp; CO. KG</t>
  </si>
  <si>
    <t>20241121-S-70100</t>
  </si>
  <si>
    <t>C49356481780</t>
  </si>
  <si>
    <t>20241122-S-70205</t>
  </si>
  <si>
    <t>C50141886395</t>
  </si>
  <si>
    <t>20241122-S-70189</t>
  </si>
  <si>
    <t>C50141897557</t>
  </si>
  <si>
    <t>OESBEKMH00000110</t>
  </si>
  <si>
    <t>20241125-S-70566</t>
  </si>
  <si>
    <t>C50403702896</t>
  </si>
  <si>
    <t>20241125-S-70264</t>
  </si>
  <si>
    <t>C50403759932</t>
  </si>
  <si>
    <t>ODEBEKMH00000629</t>
  </si>
  <si>
    <t>C50403759933</t>
  </si>
  <si>
    <t>20241125-S-70543</t>
  </si>
  <si>
    <t>C50403758755</t>
  </si>
  <si>
    <t>Wihag Fahrzeugbausysteme Gmbh</t>
  </si>
  <si>
    <t>20241127-S-70139</t>
  </si>
  <si>
    <t>C50927388282</t>
  </si>
  <si>
    <t>OHUBEKMH00000051</t>
  </si>
  <si>
    <t>20241121-S-70265</t>
  </si>
  <si>
    <t>C49356495464</t>
  </si>
  <si>
    <t>OHUBEKMH00000046</t>
  </si>
  <si>
    <t>20241122-S-70195</t>
  </si>
  <si>
    <t>C50141932390</t>
  </si>
  <si>
    <t>20241118-S-70109</t>
  </si>
  <si>
    <t>C48570975778</t>
  </si>
  <si>
    <t>20241118-S-70554</t>
  </si>
  <si>
    <t>C48571005295</t>
  </si>
  <si>
    <t>20241120-S-70281</t>
  </si>
  <si>
    <t>C49094701115</t>
  </si>
  <si>
    <t>20241121-S-70257</t>
  </si>
  <si>
    <t>C49356546095</t>
  </si>
  <si>
    <t>OPLBEKMH00000126</t>
  </si>
  <si>
    <t>20241121-S-70260</t>
  </si>
  <si>
    <t>C4935648177X</t>
  </si>
  <si>
    <t>20241122-S-70190</t>
  </si>
  <si>
    <t>C50141909000</t>
  </si>
  <si>
    <t>OPLBEKMH00000136</t>
  </si>
  <si>
    <t>20241122-S-70203</t>
  </si>
  <si>
    <t>C50141896611</t>
  </si>
  <si>
    <t>20241125-S-70231</t>
  </si>
  <si>
    <t>C50403725272</t>
  </si>
  <si>
    <t>20241125-S-70234</t>
  </si>
  <si>
    <t>C50403714653</t>
  </si>
  <si>
    <t>20241125-S-70262</t>
  </si>
  <si>
    <t>C50403760308</t>
  </si>
  <si>
    <t>C50141932391</t>
  </si>
  <si>
    <t>OPLBEKMH00000134</t>
  </si>
  <si>
    <t>20241121-S-70103</t>
  </si>
  <si>
    <t>C49356496124</t>
  </si>
  <si>
    <t>OROBEKMH00000035</t>
  </si>
  <si>
    <t>20241121-S-70278</t>
  </si>
  <si>
    <t>C49356568645</t>
  </si>
  <si>
    <t>20241122-S-70179</t>
  </si>
  <si>
    <t>C50141940540</t>
  </si>
  <si>
    <t>OFRBEKMH00000469</t>
  </si>
  <si>
    <t>20241122-S-70193</t>
  </si>
  <si>
    <t>C50141931341</t>
  </si>
  <si>
    <t>20241125-S-70540</t>
  </si>
  <si>
    <t>C50403781769</t>
  </si>
  <si>
    <t>20241125-S-70539</t>
  </si>
  <si>
    <t>C50403782234</t>
  </si>
  <si>
    <t>20241125-S-70222</t>
  </si>
  <si>
    <t>C50403733155</t>
  </si>
  <si>
    <t>C50927388281</t>
  </si>
  <si>
    <t>20241121-S-70262</t>
  </si>
  <si>
    <t>C49356491206</t>
  </si>
  <si>
    <t>20241122-S-70178</t>
  </si>
  <si>
    <t>C50141947749</t>
  </si>
  <si>
    <t>OHUBEKMH00000049</t>
  </si>
  <si>
    <t>20241122-S-70180</t>
  </si>
  <si>
    <t>C50141886921</t>
  </si>
  <si>
    <t>20241125-S-70376</t>
  </si>
  <si>
    <t>C50403783586</t>
  </si>
  <si>
    <t>20241125-S-70370</t>
  </si>
  <si>
    <t>C50403783119</t>
  </si>
  <si>
    <t>20241125-S-70355</t>
  </si>
  <si>
    <t>C50403715928</t>
  </si>
  <si>
    <t>20241126-S-70321</t>
  </si>
  <si>
    <t>C50665674046</t>
  </si>
  <si>
    <t>20241126-S-70222</t>
  </si>
  <si>
    <t>C50665595766</t>
  </si>
  <si>
    <t>20241126-S-70216</t>
  </si>
  <si>
    <t>C50665608482</t>
  </si>
  <si>
    <t>20241126-S-70206</t>
  </si>
  <si>
    <t>C50665652876</t>
  </si>
  <si>
    <t>20241128-S-70251</t>
  </si>
  <si>
    <t>C51189265364</t>
  </si>
  <si>
    <t>20241128-S-70256</t>
  </si>
  <si>
    <t>C51189288253</t>
  </si>
  <si>
    <t>20241125-S-70433</t>
  </si>
  <si>
    <t>C50403730240</t>
  </si>
  <si>
    <t>OPLBEKMH00000139</t>
  </si>
  <si>
    <t>20241126-S-70244</t>
  </si>
  <si>
    <t>C50665675907</t>
  </si>
  <si>
    <t>20241126-S-70131</t>
  </si>
  <si>
    <t>C50665611575</t>
  </si>
  <si>
    <t>20241126-S-70228</t>
  </si>
  <si>
    <t>C50665728621</t>
  </si>
  <si>
    <t>20241126-S-70233</t>
  </si>
  <si>
    <t>C50665717552</t>
  </si>
  <si>
    <t>20241126-S-70238</t>
  </si>
  <si>
    <t>C50665682997</t>
  </si>
  <si>
    <t>ODEBEKMH00000509</t>
  </si>
  <si>
    <t>20241126-S-70205</t>
  </si>
  <si>
    <t>C50665632285</t>
  </si>
  <si>
    <t>20241125-S-70481</t>
  </si>
  <si>
    <t>C50403716093</t>
  </si>
  <si>
    <t>C50403716091</t>
  </si>
  <si>
    <t>20241125-S-70351</t>
  </si>
  <si>
    <t>C50403728872</t>
  </si>
  <si>
    <t>OITBEKMH00000273</t>
  </si>
  <si>
    <t>20241125-S-70393</t>
  </si>
  <si>
    <t>C50403714640</t>
  </si>
  <si>
    <t>Walvoil S.P.A.</t>
  </si>
  <si>
    <t>20241125-S-70383</t>
  </si>
  <si>
    <t>C50403760357</t>
  </si>
  <si>
    <t>20241126-S-70223</t>
  </si>
  <si>
    <t>C50665593344</t>
  </si>
  <si>
    <t>Seat S.r.l.</t>
  </si>
  <si>
    <t>20241126-S-70243</t>
  </si>
  <si>
    <t>C50665661359</t>
  </si>
  <si>
    <t>ODEBEKMH00000496</t>
  </si>
  <si>
    <t>20241126-S-70224</t>
  </si>
  <si>
    <t>C50665596143</t>
  </si>
  <si>
    <t>OFRBEKMH00000526</t>
  </si>
  <si>
    <t>SERTA BY SOTAVI</t>
  </si>
  <si>
    <t>20241126-S-70234</t>
  </si>
  <si>
    <t>C50665717559</t>
  </si>
  <si>
    <t>20241126-S-70242</t>
  </si>
  <si>
    <t>C50665655590</t>
  </si>
  <si>
    <t>20241126-S-70200</t>
  </si>
  <si>
    <t>C50665693149</t>
  </si>
  <si>
    <t>20241126-S-70196</t>
  </si>
  <si>
    <t>C50665692298</t>
  </si>
  <si>
    <t>20241119-S-70104</t>
  </si>
  <si>
    <t>C48832890456</t>
  </si>
  <si>
    <t>20241126-S-70220</t>
  </si>
  <si>
    <t>C50665593906</t>
  </si>
  <si>
    <t>20241126-S-70194</t>
  </si>
  <si>
    <t>C50665720963</t>
  </si>
  <si>
    <t>OESBEKMH00000109</t>
  </si>
  <si>
    <t>20241126-S-70225</t>
  </si>
  <si>
    <t>C50665718603</t>
  </si>
  <si>
    <t>20241127-S-70034</t>
  </si>
  <si>
    <t>C50665614569</t>
  </si>
  <si>
    <t>20241122-S-70175</t>
  </si>
  <si>
    <t>C50141911655</t>
  </si>
  <si>
    <t>20241122-S-70173</t>
  </si>
  <si>
    <t>C50141912777</t>
  </si>
  <si>
    <t>20241122-S-70200</t>
  </si>
  <si>
    <t>C50141897571</t>
  </si>
  <si>
    <t>20241125-S-70456</t>
  </si>
  <si>
    <t>C50403782198</t>
  </si>
  <si>
    <t>20241125-S-70441</t>
  </si>
  <si>
    <t>C50403714884</t>
  </si>
  <si>
    <t>20241125-S-70358</t>
  </si>
  <si>
    <t>C50403703892</t>
  </si>
  <si>
    <t>20241125-S-70363</t>
  </si>
  <si>
    <t>C50403703263</t>
  </si>
  <si>
    <t>20241125-S-70426</t>
  </si>
  <si>
    <t>C50403733060</t>
  </si>
  <si>
    <t>OCZBEKMH00000155</t>
  </si>
  <si>
    <t>20241125-S-70428</t>
  </si>
  <si>
    <t>C50403726317</t>
  </si>
  <si>
    <t>OCZBEKMH00000157</t>
  </si>
  <si>
    <t>C50665720962</t>
  </si>
  <si>
    <t>20241126-S-70230</t>
  </si>
  <si>
    <t>C50665712262</t>
  </si>
  <si>
    <t>20241126-S-70229</t>
  </si>
  <si>
    <t>C50665733314</t>
  </si>
  <si>
    <t>20241126-S-70455</t>
  </si>
  <si>
    <t>C50665613113</t>
  </si>
  <si>
    <t>20241126-S-70210</t>
  </si>
  <si>
    <t>C50665616546</t>
  </si>
  <si>
    <t>20241126-S-70221</t>
  </si>
  <si>
    <t>C50665610033</t>
  </si>
  <si>
    <t>20241125-S-70323</t>
  </si>
  <si>
    <t>C50927321615</t>
  </si>
  <si>
    <t>OFRBEKMH00000503</t>
  </si>
  <si>
    <t>20241125-S-70438</t>
  </si>
  <si>
    <t>C50403715857</t>
  </si>
  <si>
    <t>OPLBEKMH00000162</t>
  </si>
  <si>
    <t>C50403716092</t>
  </si>
  <si>
    <t>20241126-S-70457</t>
  </si>
  <si>
    <t>C50665593440</t>
  </si>
  <si>
    <t>20241126-S-70211</t>
  </si>
  <si>
    <t>C50665612612</t>
  </si>
  <si>
    <t>C50665692299</t>
  </si>
  <si>
    <t>20241128-S-70236</t>
  </si>
  <si>
    <t>C51189300406</t>
  </si>
  <si>
    <t>20241127-S-70031</t>
  </si>
  <si>
    <t>C50665617059</t>
  </si>
  <si>
    <t>C50665617060</t>
  </si>
  <si>
    <t>20241126-S-70207</t>
  </si>
  <si>
    <t>C50665639219</t>
  </si>
  <si>
    <t>20241126-S-70231</t>
  </si>
  <si>
    <t>C50665700598</t>
  </si>
  <si>
    <t>OITBEKMH00000278</t>
  </si>
  <si>
    <t>20241127-S-70100</t>
  </si>
  <si>
    <t>C50927350328</t>
  </si>
  <si>
    <t>20241127-S-70101</t>
  </si>
  <si>
    <t>C50927374329</t>
  </si>
  <si>
    <t>20241128-S-70249</t>
  </si>
  <si>
    <t>C51189246925</t>
  </si>
  <si>
    <t>20241126-S-70241</t>
  </si>
  <si>
    <t>C50665656336</t>
  </si>
  <si>
    <t>20241126-S-70239</t>
  </si>
  <si>
    <t>C50665707583</t>
  </si>
  <si>
    <t>OITBEKMH00000282</t>
  </si>
  <si>
    <t>20241127-S-70091</t>
  </si>
  <si>
    <t>C50927418078</t>
  </si>
  <si>
    <t>20241127-S-70122</t>
  </si>
  <si>
    <t>C50927305264</t>
  </si>
  <si>
    <t>C50927305263</t>
  </si>
  <si>
    <t>20241127-S-70118</t>
  </si>
  <si>
    <t>C50927324531</t>
  </si>
  <si>
    <t>ODEBEKMH00000495</t>
  </si>
  <si>
    <t>C50927374328</t>
  </si>
  <si>
    <t>20241128-S-70261</t>
  </si>
  <si>
    <t>C51189336570</t>
  </si>
  <si>
    <t>ODEBEKMH00000510</t>
  </si>
  <si>
    <t>3M TECHNICAL CERAMICS</t>
  </si>
  <si>
    <t>20241129-S-70249</t>
  </si>
  <si>
    <t>C51974576611</t>
  </si>
  <si>
    <t>OBEKMHBE00000454</t>
  </si>
  <si>
    <t>20241127-S-70083</t>
  </si>
  <si>
    <t>C50927305281</t>
  </si>
  <si>
    <t>20241125-S-70494</t>
  </si>
  <si>
    <t>C50403817826</t>
  </si>
  <si>
    <t>20241126-S-70202</t>
  </si>
  <si>
    <t>C50665683410</t>
  </si>
  <si>
    <t>OPLBEKMH00000142</t>
  </si>
  <si>
    <t>20241126-S-70195</t>
  </si>
  <si>
    <t>C50665694572</t>
  </si>
  <si>
    <t>20241126-S-70197</t>
  </si>
  <si>
    <t>C50665696655</t>
  </si>
  <si>
    <t>20241127-S-70112</t>
  </si>
  <si>
    <t>C50927347506</t>
  </si>
  <si>
    <t>20241122-S-70176</t>
  </si>
  <si>
    <t>C50141910411</t>
  </si>
  <si>
    <t>OROBEKMH00000034</t>
  </si>
  <si>
    <t>20241126-S-70199</t>
  </si>
  <si>
    <t>C50665700322</t>
  </si>
  <si>
    <t>OITBEKMH00000268</t>
  </si>
  <si>
    <t>20241127-S-70132</t>
  </si>
  <si>
    <t>C50927396573</t>
  </si>
  <si>
    <t>C50141910410</t>
  </si>
  <si>
    <t>C50141910409</t>
  </si>
  <si>
    <t>20241125-S-70435</t>
  </si>
  <si>
    <t>C50403703319</t>
  </si>
  <si>
    <t>20241126-S-70214</t>
  </si>
  <si>
    <t>C50665595952</t>
  </si>
  <si>
    <t>OCZBEKMH00000161</t>
  </si>
  <si>
    <t>20241126-S-70204</t>
  </si>
  <si>
    <t>C50665634219</t>
  </si>
  <si>
    <t>C50665700323</t>
  </si>
  <si>
    <t>20241127-S-70092</t>
  </si>
  <si>
    <t>C50927418046</t>
  </si>
  <si>
    <t>20241127-S-70096</t>
  </si>
  <si>
    <t>C50927426581</t>
  </si>
  <si>
    <t>C50927305280</t>
  </si>
  <si>
    <t>C50927305282</t>
  </si>
  <si>
    <t>20241127-S-70116</t>
  </si>
  <si>
    <t>C50927324944</t>
  </si>
  <si>
    <t>20241127-S-70136</t>
  </si>
  <si>
    <t>C50927368056</t>
  </si>
  <si>
    <t>20241127-S-70140</t>
  </si>
  <si>
    <t>C50927374360</t>
  </si>
  <si>
    <t>20241129-S-70242</t>
  </si>
  <si>
    <t>C51974611111</t>
  </si>
  <si>
    <t>OBEKMHBE00000440</t>
  </si>
  <si>
    <t>C51974611112</t>
  </si>
  <si>
    <t>20241126-S-70235</t>
  </si>
  <si>
    <t>C50665716459</t>
  </si>
  <si>
    <t>20241127-S-70126</t>
  </si>
  <si>
    <t>C50927423537</t>
  </si>
  <si>
    <t>Pierburg GmbH</t>
  </si>
  <si>
    <t>C50665683409</t>
  </si>
  <si>
    <t>20241127-S-70093</t>
  </si>
  <si>
    <t>C50927423816</t>
  </si>
  <si>
    <t>20241127-S-70086</t>
  </si>
  <si>
    <t>C50927304390</t>
  </si>
  <si>
    <t>20241127-S-70085</t>
  </si>
  <si>
    <t>C50927323803</t>
  </si>
  <si>
    <t>20241128-S-70049</t>
  </si>
  <si>
    <t>C50927374295</t>
  </si>
  <si>
    <t>20241127-S-70582</t>
  </si>
  <si>
    <t>C50927368067</t>
  </si>
  <si>
    <t>20241127-S-70583</t>
  </si>
  <si>
    <t>C50927376561</t>
  </si>
  <si>
    <t>Heinzmann Gmbh &amp; Co. Kg</t>
  </si>
  <si>
    <t>20241126-S-70203</t>
  </si>
  <si>
    <t>C50665652900</t>
  </si>
  <si>
    <t>OATBEKMH00000038</t>
  </si>
  <si>
    <t>20241127-S-70124</t>
  </si>
  <si>
    <t>C50927323865</t>
  </si>
  <si>
    <t>20241127-S-70134</t>
  </si>
  <si>
    <t>C50927397874</t>
  </si>
  <si>
    <t>20241127-S-70138</t>
  </si>
  <si>
    <t>C50927402860</t>
  </si>
  <si>
    <t>20241127-S-70584</t>
  </si>
  <si>
    <t>C50927376814</t>
  </si>
  <si>
    <t>20241128-S-70244</t>
  </si>
  <si>
    <t>C51189333615</t>
  </si>
  <si>
    <t>20241128-S-70246</t>
  </si>
  <si>
    <t>C51189247948</t>
  </si>
  <si>
    <t>20241128-S-70242</t>
  </si>
  <si>
    <t>C51189318881</t>
  </si>
  <si>
    <t>OFRBEKMH00000527</t>
  </si>
  <si>
    <t>20241128-S-70252</t>
  </si>
  <si>
    <t>C51189274882</t>
  </si>
  <si>
    <t>20241129-S-70238</t>
  </si>
  <si>
    <t>C51974594391</t>
  </si>
  <si>
    <t>OFRBEKMH00000551</t>
  </si>
  <si>
    <t>20241127-S-70120</t>
  </si>
  <si>
    <t>C50927304398</t>
  </si>
  <si>
    <t>OCZBEKMH00000156</t>
  </si>
  <si>
    <t>20241127-S-70032</t>
  </si>
  <si>
    <t>C50927350390</t>
  </si>
  <si>
    <t>MLS HOLICE SPOL. S R.O.</t>
  </si>
  <si>
    <t>CATEGBDES008</t>
  </si>
  <si>
    <t>C50927350391</t>
  </si>
  <si>
    <t>20241128-S-70228</t>
  </si>
  <si>
    <t>C51189247016</t>
  </si>
  <si>
    <t>OITBEKMH00000280</t>
  </si>
  <si>
    <t>20241128-S-70250</t>
  </si>
  <si>
    <t>C51189267766</t>
  </si>
  <si>
    <t>20241128-S-70245</t>
  </si>
  <si>
    <t>C51189266584</t>
  </si>
  <si>
    <t>20241128-S-70229</t>
  </si>
  <si>
    <t>C51189268023</t>
  </si>
  <si>
    <t>OITBEKMH00000281</t>
  </si>
  <si>
    <t>20241202-S-70478</t>
  </si>
  <si>
    <t>C52236578813</t>
  </si>
  <si>
    <t>OBEKMHBE00000457</t>
  </si>
  <si>
    <t>20241202-S-70562</t>
  </si>
  <si>
    <t>C52236552563</t>
  </si>
  <si>
    <t>OBEKMHBE00000446</t>
  </si>
  <si>
    <t>20241202-S-70554</t>
  </si>
  <si>
    <t>C52236581279</t>
  </si>
  <si>
    <t>20241128-S-70546</t>
  </si>
  <si>
    <t>C51189248528</t>
  </si>
  <si>
    <t>20241125-S-70479</t>
  </si>
  <si>
    <t>C50403703005</t>
  </si>
  <si>
    <t>20241125-S-70472</t>
  </si>
  <si>
    <t>C50403728515</t>
  </si>
  <si>
    <t>20241125-S-70468</t>
  </si>
  <si>
    <t>C50403729080</t>
  </si>
  <si>
    <t>OSKBEKMH00000022</t>
  </si>
  <si>
    <t>20241126-S-70213</t>
  </si>
  <si>
    <t>C50665635675</t>
  </si>
  <si>
    <t>OHUBEKMH00000053</t>
  </si>
  <si>
    <t>20241126-S-70237</t>
  </si>
  <si>
    <t>C50665683317</t>
  </si>
  <si>
    <t>20241128-S-70231</t>
  </si>
  <si>
    <t>C51189267212</t>
  </si>
  <si>
    <t>20241128-S-70260</t>
  </si>
  <si>
    <t>C51189320990</t>
  </si>
  <si>
    <t>20241128-S-70248</t>
  </si>
  <si>
    <t>C51189249906</t>
  </si>
  <si>
    <t>C51189266583</t>
  </si>
  <si>
    <t>20241128-S-70253</t>
  </si>
  <si>
    <t>C51189267059</t>
  </si>
  <si>
    <t>20241202-S-70640</t>
  </si>
  <si>
    <t>C52236553126</t>
  </si>
  <si>
    <t>20241126-S-70215</t>
  </si>
  <si>
    <t>C50665595292</t>
  </si>
  <si>
    <t>20241128-S-70038</t>
  </si>
  <si>
    <t>C50927350052</t>
  </si>
  <si>
    <t>20241127-S-70114</t>
  </si>
  <si>
    <t>C50927324639</t>
  </si>
  <si>
    <t>OHUBEKMH00000052</t>
  </si>
  <si>
    <t>20241125-S-70513</t>
  </si>
  <si>
    <t>C50403703027</t>
  </si>
  <si>
    <t>OPTBEKMH00000016</t>
  </si>
  <si>
    <t>20241125-S-70486</t>
  </si>
  <si>
    <t>C50665594290</t>
  </si>
  <si>
    <t>OROBEKMH00000036</t>
  </si>
  <si>
    <t>20241126-S-70209</t>
  </si>
  <si>
    <t>C50665654528</t>
  </si>
  <si>
    <t>20241127-S-70084</t>
  </si>
  <si>
    <t>C50927304224</t>
  </si>
  <si>
    <t>OPLBEKMH00000141</t>
  </si>
  <si>
    <t>20241127-S-70097</t>
  </si>
  <si>
    <t>C50927417140</t>
  </si>
  <si>
    <t>20241127-S-70088</t>
  </si>
  <si>
    <t>C50927324214</t>
  </si>
  <si>
    <t>20241128-S-70234</t>
  </si>
  <si>
    <t>C51189299848</t>
  </si>
  <si>
    <t>C51189299847</t>
  </si>
  <si>
    <t>20241129-S-70239</t>
  </si>
  <si>
    <t>C51974588707</t>
  </si>
  <si>
    <t>OESBEKMH00000120</t>
  </si>
  <si>
    <t>C51974588706</t>
  </si>
  <si>
    <t>C50665595291</t>
  </si>
  <si>
    <t>20241128-S-70237</t>
  </si>
  <si>
    <t>C5118930698X</t>
  </si>
  <si>
    <t>20241125-S-70359</t>
  </si>
  <si>
    <t>C50403714732</t>
  </si>
  <si>
    <t>C50665635674</t>
  </si>
  <si>
    <t>C50665654529</t>
  </si>
  <si>
    <t>20241127-S-70089</t>
  </si>
  <si>
    <t>C50927304151</t>
  </si>
  <si>
    <t>20241127-S-70455</t>
  </si>
  <si>
    <t>C50927376804</t>
  </si>
  <si>
    <t>20241128-S-70257</t>
  </si>
  <si>
    <t>C51189279750</t>
  </si>
  <si>
    <t>20241128-S-70243</t>
  </si>
  <si>
    <t>C51189330730</t>
  </si>
  <si>
    <t>C51189274883</t>
  </si>
  <si>
    <t>C51189249907</t>
  </si>
  <si>
    <t>20241127-S-70081</t>
  </si>
  <si>
    <t>C50927304215</t>
  </si>
  <si>
    <t>20241127-S-70082</t>
  </si>
  <si>
    <t>C50927323404</t>
  </si>
  <si>
    <t>20241129-S-70505</t>
  </si>
  <si>
    <t>C51974586981</t>
  </si>
  <si>
    <t>20241129-S-70243</t>
  </si>
  <si>
    <t>C51974615994</t>
  </si>
  <si>
    <t>ODEBEKMH00000518</t>
  </si>
  <si>
    <t>20241203-S-70273</t>
  </si>
  <si>
    <t>C52498487789</t>
  </si>
  <si>
    <t>20241126-S-70208</t>
  </si>
  <si>
    <t>C50665666623</t>
  </si>
  <si>
    <t>OPLBEKMH00000161</t>
  </si>
  <si>
    <t>20241129-S-70496</t>
  </si>
  <si>
    <t>C51974577374</t>
  </si>
  <si>
    <t>20241129-S-70254</t>
  </si>
  <si>
    <t>C51974576932</t>
  </si>
  <si>
    <t>OITBEKMH00000290</t>
  </si>
  <si>
    <t>20241129-S-70263</t>
  </si>
  <si>
    <t>C51974619024</t>
  </si>
  <si>
    <t>ODEBEKMH00000535</t>
  </si>
  <si>
    <t>C51974619025</t>
  </si>
  <si>
    <t>20241129-S-70255</t>
  </si>
  <si>
    <t>C51974600147</t>
  </si>
  <si>
    <t>20241202-S-70434</t>
  </si>
  <si>
    <t>C52236586726</t>
  </si>
  <si>
    <t>20241202-S-70484</t>
  </si>
  <si>
    <t>C52498362039</t>
  </si>
  <si>
    <t>20241127-S-70453</t>
  </si>
  <si>
    <t>C50927402758</t>
  </si>
  <si>
    <t>OHUBEKMH00000055</t>
  </si>
  <si>
    <t>20241128-S-70063</t>
  </si>
  <si>
    <t>C52486762182</t>
  </si>
  <si>
    <t>OESBEKMH00000116</t>
  </si>
  <si>
    <t>20241127-S-70454</t>
  </si>
  <si>
    <t>C50927396143</t>
  </si>
  <si>
    <t>OROBEKMH00000037</t>
  </si>
  <si>
    <t>20241128-S-70444</t>
  </si>
  <si>
    <t>C51189247048</t>
  </si>
  <si>
    <t>20241129-S-70261</t>
  </si>
  <si>
    <t>C51974623341</t>
  </si>
  <si>
    <t>ODEBEKMH00000523</t>
  </si>
  <si>
    <t>WORLD CLASS INDUSTRIES EUROPA GMBH</t>
  </si>
  <si>
    <t>20241129-S-70256</t>
  </si>
  <si>
    <t>C51974603082</t>
  </si>
  <si>
    <t>20241129-S-70251</t>
  </si>
  <si>
    <t>C51974586361</t>
  </si>
  <si>
    <t>OESBEKMH00000118</t>
  </si>
  <si>
    <t>20241129-S-70240</t>
  </si>
  <si>
    <t>C51974621584</t>
  </si>
  <si>
    <t>C51974621583</t>
  </si>
  <si>
    <t>20241202-S-70437</t>
  </si>
  <si>
    <t>C52236570883</t>
  </si>
  <si>
    <t>20241202-S-70619</t>
  </si>
  <si>
    <t>C52498436184</t>
  </si>
  <si>
    <t>20241203-S-70204</t>
  </si>
  <si>
    <t>C52498415742</t>
  </si>
  <si>
    <t>20241128-S-70258</t>
  </si>
  <si>
    <t>C51189306983</t>
  </si>
  <si>
    <t>20241129-S-70262</t>
  </si>
  <si>
    <t>C51974629149</t>
  </si>
  <si>
    <t>20241129-S-70446</t>
  </si>
  <si>
    <t>C51974584405</t>
  </si>
  <si>
    <t>C50665666622</t>
  </si>
  <si>
    <t>20241127-S-70087</t>
  </si>
  <si>
    <t>C50927304127</t>
  </si>
  <si>
    <t>OHUBEKMH00000050</t>
  </si>
  <si>
    <t>20241127-S-70485</t>
  </si>
  <si>
    <t>C50927307915</t>
  </si>
  <si>
    <t>20241127-S-70451</t>
  </si>
  <si>
    <t>C50927391109</t>
  </si>
  <si>
    <t>20241129-S-70096</t>
  </si>
  <si>
    <t>C51189267104</t>
  </si>
  <si>
    <t>OFRBEKMH00000543</t>
  </si>
  <si>
    <t>20241128-S-70403</t>
  </si>
  <si>
    <t>C51189266157</t>
  </si>
  <si>
    <t>OITBEKMH00000279</t>
  </si>
  <si>
    <t>20241129-S-70235</t>
  </si>
  <si>
    <t>C51974598430</t>
  </si>
  <si>
    <t>20241129-S-70233</t>
  </si>
  <si>
    <t>C51974599715</t>
  </si>
  <si>
    <t>20241203-S-70250</t>
  </si>
  <si>
    <t>C52498391839</t>
  </si>
  <si>
    <t>20241128-S-70247</t>
  </si>
  <si>
    <t>C51189249387</t>
  </si>
  <si>
    <t>OITBEKMH00000298</t>
  </si>
  <si>
    <t>Sogefi Filtration Italy S.P.A.</t>
  </si>
  <si>
    <t>C51189249386</t>
  </si>
  <si>
    <t>20241203-S-70058</t>
  </si>
  <si>
    <t>C52236566639</t>
  </si>
  <si>
    <t>ONLBEKMH00000166</t>
  </si>
  <si>
    <t>20241127-S-70105</t>
  </si>
  <si>
    <t>C50927350005</t>
  </si>
  <si>
    <t>20241128-S-70255</t>
  </si>
  <si>
    <t>C51189285386</t>
  </si>
  <si>
    <t>20241128-S-70259</t>
  </si>
  <si>
    <t>C51189300247</t>
  </si>
  <si>
    <t>20241128-S-70254</t>
  </si>
  <si>
    <t>C51189279802</t>
  </si>
  <si>
    <t>20241129-S-70232</t>
  </si>
  <si>
    <t>C51974577341</t>
  </si>
  <si>
    <t>C52236570882</t>
  </si>
  <si>
    <t>20241202-S-70446</t>
  </si>
  <si>
    <t>C52236603587</t>
  </si>
  <si>
    <t>ODEBEKMH00000543</t>
  </si>
  <si>
    <t>20241202-S-70662</t>
  </si>
  <si>
    <t>C52498427932</t>
  </si>
  <si>
    <t>20241129-S-70250</t>
  </si>
  <si>
    <t>C51974592288</t>
  </si>
  <si>
    <t>BORGHI IMPIANTI OLEDINAMICI</t>
  </si>
  <si>
    <t>20241202-S-70647</t>
  </si>
  <si>
    <t>C52236612933</t>
  </si>
  <si>
    <t>20241202-S-70801</t>
  </si>
  <si>
    <t>C52236609659</t>
  </si>
  <si>
    <t>20241202-S-70798</t>
  </si>
  <si>
    <t>C52236571463</t>
  </si>
  <si>
    <t>20241203-S-70057</t>
  </si>
  <si>
    <t>C52498385400</t>
  </si>
  <si>
    <t>OITBEKMH00000300</t>
  </si>
  <si>
    <t>20241202-S-70617</t>
  </si>
  <si>
    <t>C52498462884</t>
  </si>
  <si>
    <t>20241129-S-70247</t>
  </si>
  <si>
    <t>C51974578172</t>
  </si>
  <si>
    <t>OCZBEKMH00000162</t>
  </si>
  <si>
    <t>20241202-S-70583</t>
  </si>
  <si>
    <t>C52236552624</t>
  </si>
  <si>
    <t>20241128-S-70439</t>
  </si>
  <si>
    <t>C51189308718</t>
  </si>
  <si>
    <t>OFIBEKMH00000003</t>
  </si>
  <si>
    <t>20241129-S-70241</t>
  </si>
  <si>
    <t>C51974621000</t>
  </si>
  <si>
    <t>S.I.E. SRL</t>
  </si>
  <si>
    <t>20241202-S-70591</t>
  </si>
  <si>
    <t>C52236587629</t>
  </si>
  <si>
    <t>ODEBEKMH00000519</t>
  </si>
  <si>
    <t>20241128-S-70441</t>
  </si>
  <si>
    <t>C51189329375</t>
  </si>
  <si>
    <t>20241129-S-70252</t>
  </si>
  <si>
    <t>C51974591599</t>
  </si>
  <si>
    <t>20241202-S-70596</t>
  </si>
  <si>
    <t>C52236582270</t>
  </si>
  <si>
    <t>C52236582271</t>
  </si>
  <si>
    <t>20241202-S-70424</t>
  </si>
  <si>
    <t>C52236602579</t>
  </si>
  <si>
    <t>20241202-S-70575</t>
  </si>
  <si>
    <t>C52236573214</t>
  </si>
  <si>
    <t>20241202-S-70464</t>
  </si>
  <si>
    <t>C52236552720</t>
  </si>
  <si>
    <t>ODEBEKMH00000532</t>
  </si>
  <si>
    <t>20241127-S-70473</t>
  </si>
  <si>
    <t>C50927346695</t>
  </si>
  <si>
    <t>20241128-S-70241</t>
  </si>
  <si>
    <t>C51189326397</t>
  </si>
  <si>
    <t>OHUBEKMH00000054</t>
  </si>
  <si>
    <t>20241129-S-70253</t>
  </si>
  <si>
    <t>C51974576726</t>
  </si>
  <si>
    <t>C51974578171</t>
  </si>
  <si>
    <t>20241125-S-70508</t>
  </si>
  <si>
    <t>C50403728657</t>
  </si>
  <si>
    <t>20241127-S-70173</t>
  </si>
  <si>
    <t>C50927404241</t>
  </si>
  <si>
    <t>20241127-S-70174</t>
  </si>
  <si>
    <t>C50927411160</t>
  </si>
  <si>
    <t xml:space="preserve">20241202-S-70214 </t>
  </si>
  <si>
    <t>C50927346694</t>
  </si>
  <si>
    <t>20241128-S-70239</t>
  </si>
  <si>
    <t>C51189307164</t>
  </si>
  <si>
    <t>20241128-S-70232</t>
  </si>
  <si>
    <t>C51189290338</t>
  </si>
  <si>
    <t>OPLBEKMH00000140</t>
  </si>
  <si>
    <t>20241129-S-70260</t>
  </si>
  <si>
    <t>C51974624385</t>
  </si>
  <si>
    <t>OITBEKMH00000283</t>
  </si>
  <si>
    <t>20241129-S-70258</t>
  </si>
  <si>
    <t>C51974597061</t>
  </si>
  <si>
    <t>OPLBEKMH00000153</t>
  </si>
  <si>
    <t>20241129-S-70534</t>
  </si>
  <si>
    <t>C51974589014</t>
  </si>
  <si>
    <t>20241202-S-70489</t>
  </si>
  <si>
    <t>C52236553323</t>
  </si>
  <si>
    <t>20241202-S-70568</t>
  </si>
  <si>
    <t>C52236603651</t>
  </si>
  <si>
    <t>20241202-S-70567</t>
  </si>
  <si>
    <t>C52236603163</t>
  </si>
  <si>
    <t>20241126-S-70008</t>
  </si>
  <si>
    <t>C52977413356</t>
  </si>
  <si>
    <t>20241128-S-70233</t>
  </si>
  <si>
    <t>C51189280601</t>
  </si>
  <si>
    <t>20241128-S-70443</t>
  </si>
  <si>
    <t>C51189247690</t>
  </si>
  <si>
    <t>OSEBEKMH00000024</t>
  </si>
  <si>
    <t>20241129-S-70248</t>
  </si>
  <si>
    <t>C51974576585</t>
  </si>
  <si>
    <t>20241129-S-70257</t>
  </si>
  <si>
    <t>C51974596135</t>
  </si>
  <si>
    <t>20241202-S-70608</t>
  </si>
  <si>
    <t>C52236596710</t>
  </si>
  <si>
    <t>ODEBEKMH00000575</t>
  </si>
  <si>
    <t>20241202-S-70637</t>
  </si>
  <si>
    <t>C52236567591</t>
  </si>
  <si>
    <t>20241202-S-70612</t>
  </si>
  <si>
    <t>C52760038105</t>
  </si>
  <si>
    <t>ODKBEKMH00000070</t>
  </si>
  <si>
    <t>Stockton-on-Tees</t>
  </si>
  <si>
    <t>20241202-S-70521</t>
  </si>
  <si>
    <t>C52236560394</t>
  </si>
  <si>
    <t>CATEGBSTO003</t>
  </si>
  <si>
    <t>20241128-S-70235</t>
  </si>
  <si>
    <t>C51189279771</t>
  </si>
  <si>
    <t>20241202-S-70473</t>
  </si>
  <si>
    <t>C52236571122</t>
  </si>
  <si>
    <t>20241202-S-70476</t>
  </si>
  <si>
    <t>C52236578170</t>
  </si>
  <si>
    <t>20241202-S-70457</t>
  </si>
  <si>
    <t>C52236567453</t>
  </si>
  <si>
    <t>20241202-S-70526</t>
  </si>
  <si>
    <t>C52498491390</t>
  </si>
  <si>
    <t>20241202-S-70549</t>
  </si>
  <si>
    <t>C52498415717</t>
  </si>
  <si>
    <t>20241203-S-70184</t>
  </si>
  <si>
    <t>C52498361926</t>
  </si>
  <si>
    <t>OITBEKMH00000297</t>
  </si>
  <si>
    <t>20241202-S-70433</t>
  </si>
  <si>
    <t>C52498393962</t>
  </si>
  <si>
    <t>KS DREHTECHNIK SAUERLAND GMBH</t>
  </si>
  <si>
    <t>20241202-S-70600</t>
  </si>
  <si>
    <t>C52498486858</t>
  </si>
  <si>
    <t>20241203-S-70546</t>
  </si>
  <si>
    <t>C52498502459</t>
  </si>
  <si>
    <t>20241203-S-70277</t>
  </si>
  <si>
    <t>C52498474054</t>
  </si>
  <si>
    <t>OITBEKMH00000312</t>
  </si>
  <si>
    <t>20241203-S-70183</t>
  </si>
  <si>
    <t>C52498380418</t>
  </si>
  <si>
    <t>OITBEKMH00000296</t>
  </si>
  <si>
    <t>20241205-S-70107</t>
  </si>
  <si>
    <t>C53021885127</t>
  </si>
  <si>
    <t>OBEKMHBE00000467</t>
  </si>
  <si>
    <t>20241204-S-70446</t>
  </si>
  <si>
    <t>C53021907290</t>
  </si>
  <si>
    <t>20241205-S-70097</t>
  </si>
  <si>
    <t>C53021930102</t>
  </si>
  <si>
    <t>20241203-S-70283</t>
  </si>
  <si>
    <t>C52760036412</t>
  </si>
  <si>
    <t>ODEBEKMH00000534</t>
  </si>
  <si>
    <t>20241203-S-70303</t>
  </si>
  <si>
    <t>C52760116250</t>
  </si>
  <si>
    <t>ODEBEKMH00000547</t>
  </si>
  <si>
    <t>20241125-S-70505</t>
  </si>
  <si>
    <t>C50665632206</t>
  </si>
  <si>
    <t>OHRBEKMH00000005</t>
  </si>
  <si>
    <t>20241202-S-70599</t>
  </si>
  <si>
    <t>C52498405584</t>
  </si>
  <si>
    <t>ODEBEKMH00000533</t>
  </si>
  <si>
    <t>20241127-S-70095</t>
  </si>
  <si>
    <t>C51189309423</t>
  </si>
  <si>
    <t>OSKBEKMH00000023</t>
  </si>
  <si>
    <t>20241129-S-70259</t>
  </si>
  <si>
    <t>C51974591648</t>
  </si>
  <si>
    <t>20241202-S-70556</t>
  </si>
  <si>
    <t>C52236569759</t>
  </si>
  <si>
    <t>20241202-S-70590</t>
  </si>
  <si>
    <t>C52236592162</t>
  </si>
  <si>
    <t>20241203-S-70220</t>
  </si>
  <si>
    <t>C52498363187</t>
  </si>
  <si>
    <t>OITBEKMH00000302</t>
  </si>
  <si>
    <t>20241203-S-70224</t>
  </si>
  <si>
    <t>C52498362956</t>
  </si>
  <si>
    <t>20241202-S-70445</t>
  </si>
  <si>
    <t>C52498382769</t>
  </si>
  <si>
    <t>20241202-S-70547</t>
  </si>
  <si>
    <t>C52498408448</t>
  </si>
  <si>
    <t>20241203-S-70159</t>
  </si>
  <si>
    <t>C52498459891</t>
  </si>
  <si>
    <t>20241202-S-70483</t>
  </si>
  <si>
    <t>C52498378686</t>
  </si>
  <si>
    <t>ZF FRIEDRICHSHAFEN</t>
  </si>
  <si>
    <t>20241203-S-70278</t>
  </si>
  <si>
    <t>C52498463477</t>
  </si>
  <si>
    <t>20241202-S-70481</t>
  </si>
  <si>
    <t>C52498383595</t>
  </si>
  <si>
    <t>20241203-S-70202</t>
  </si>
  <si>
    <t>C52498423489</t>
  </si>
  <si>
    <t>ODEBEKMH00000544</t>
  </si>
  <si>
    <t>ZF Friedrichshafen AG</t>
  </si>
  <si>
    <t>20241202-S-70505</t>
  </si>
  <si>
    <t>C52498417429</t>
  </si>
  <si>
    <t>SAG TUBI SPA</t>
  </si>
  <si>
    <t>20241125-S-70511</t>
  </si>
  <si>
    <t>C50665634592</t>
  </si>
  <si>
    <t>C51974591649</t>
  </si>
  <si>
    <t>20241202-S-70425</t>
  </si>
  <si>
    <t>C52498401385</t>
  </si>
  <si>
    <t>20241202-S-70468</t>
  </si>
  <si>
    <t>C52498391927</t>
  </si>
  <si>
    <t>20241129-S-70231</t>
  </si>
  <si>
    <t>C51974576663</t>
  </si>
  <si>
    <t>OROBEKMH00000038</t>
  </si>
  <si>
    <t>C51974591647</t>
  </si>
  <si>
    <t>20241129-S-70234</t>
  </si>
  <si>
    <t>C51974601548</t>
  </si>
  <si>
    <t>OHUBEKMH00000056</t>
  </si>
  <si>
    <t>20241202-S-70642</t>
  </si>
  <si>
    <t>C52236551016</t>
  </si>
  <si>
    <t>OCZBEKMH00000169</t>
  </si>
  <si>
    <t>20241202-S-70465</t>
  </si>
  <si>
    <t>C52236549646</t>
  </si>
  <si>
    <t>20241202-S-70938</t>
  </si>
  <si>
    <t>C52236552205</t>
  </si>
  <si>
    <t>20241204-S-70055</t>
  </si>
  <si>
    <t>C52498374905</t>
  </si>
  <si>
    <t>OPLBEKMH00000149</t>
  </si>
  <si>
    <t>DONALDSON POLSKA SP. Z.O.O</t>
  </si>
  <si>
    <t>20241203-S-70266</t>
  </si>
  <si>
    <t>C52498361943</t>
  </si>
  <si>
    <t>20241203-S-70188</t>
  </si>
  <si>
    <t>C52498363259</t>
  </si>
  <si>
    <t>20241203-S-70217</t>
  </si>
  <si>
    <t>C52498384079</t>
  </si>
  <si>
    <t>20241202-S-70592</t>
  </si>
  <si>
    <t>C52498389668</t>
  </si>
  <si>
    <t>20241202-S-70436</t>
  </si>
  <si>
    <t>C52498382890</t>
  </si>
  <si>
    <t>C52498401386</t>
  </si>
  <si>
    <t>20241203-S-70561</t>
  </si>
  <si>
    <t>C52498431318</t>
  </si>
  <si>
    <t>20241202-S-70546</t>
  </si>
  <si>
    <t>C52498419715</t>
  </si>
  <si>
    <t>20241202-S-70508</t>
  </si>
  <si>
    <t>C52236618018</t>
  </si>
  <si>
    <t>OPLBEKMH00000157</t>
  </si>
  <si>
    <t>C52236618017</t>
  </si>
  <si>
    <t>20241203-S-70194</t>
  </si>
  <si>
    <t>C52498486854</t>
  </si>
  <si>
    <t>C52498486853</t>
  </si>
  <si>
    <t>C52498408447</t>
  </si>
  <si>
    <t>20241203-S-70281</t>
  </si>
  <si>
    <t>C52498446000</t>
  </si>
  <si>
    <t>C52498383596</t>
  </si>
  <si>
    <t>20241205-S-70192</t>
  </si>
  <si>
    <t>C53021905616</t>
  </si>
  <si>
    <t>20241205-S-70193</t>
  </si>
  <si>
    <t>C53021949075</t>
  </si>
  <si>
    <t>OBEKMHBE00000484</t>
  </si>
  <si>
    <t>20241203-S-70193</t>
  </si>
  <si>
    <t>C52498483889</t>
  </si>
  <si>
    <t>20241203-S-70247</t>
  </si>
  <si>
    <t>C52498417002</t>
  </si>
  <si>
    <t>C52498417001</t>
  </si>
  <si>
    <t>20241202-S-70656</t>
  </si>
  <si>
    <t>C52236562347</t>
  </si>
  <si>
    <t>OATBEKMH00000041</t>
  </si>
  <si>
    <t>20241203-S-70196</t>
  </si>
  <si>
    <t>C52498481327</t>
  </si>
  <si>
    <t>OITBEKMH00000304</t>
  </si>
  <si>
    <t>20241203-S-70190</t>
  </si>
  <si>
    <t>C52760109450</t>
  </si>
  <si>
    <t>20241205-S-70099</t>
  </si>
  <si>
    <t>C53021926268</t>
  </si>
  <si>
    <t>OFRBEKMH00000565</t>
  </si>
  <si>
    <t>20241203-S-70265</t>
  </si>
  <si>
    <t>C52498361940</t>
  </si>
  <si>
    <t>20241202-S-70513</t>
  </si>
  <si>
    <t>C52760050105</t>
  </si>
  <si>
    <t>20241204-S-70389</t>
  </si>
  <si>
    <t>C52760037419</t>
  </si>
  <si>
    <t>20241204-S-70317</t>
  </si>
  <si>
    <t>C52760093084</t>
  </si>
  <si>
    <t>20241202-S-70589</t>
  </si>
  <si>
    <t>C52760109431</t>
  </si>
  <si>
    <t>20241206-S-70233</t>
  </si>
  <si>
    <t>C53807479065</t>
  </si>
  <si>
    <t>20241202-S-70902</t>
  </si>
  <si>
    <t>C52236618394</t>
  </si>
  <si>
    <t>20241202-S-70539</t>
  </si>
  <si>
    <t>C52498459651</t>
  </si>
  <si>
    <t>OITBEKMH00000299</t>
  </si>
  <si>
    <t>20241202-S-70439</t>
  </si>
  <si>
    <t>C52498380361</t>
  </si>
  <si>
    <t>20241203-S-70271</t>
  </si>
  <si>
    <t>C52760092439</t>
  </si>
  <si>
    <t>20241203-S-70213</t>
  </si>
  <si>
    <t>C52760060746</t>
  </si>
  <si>
    <t>ODEBEKMH00000563</t>
  </si>
  <si>
    <t>20241129-S-70236</t>
  </si>
  <si>
    <t>C51974598112</t>
  </si>
  <si>
    <t>20241202-S-70523</t>
  </si>
  <si>
    <t>C52236614691</t>
  </si>
  <si>
    <t>20241203-S-70187</t>
  </si>
  <si>
    <t>C52498361986</t>
  </si>
  <si>
    <t>OCZBEKMH00000171</t>
  </si>
  <si>
    <t>20241202-S-70499</t>
  </si>
  <si>
    <t>C52498480611</t>
  </si>
  <si>
    <t>OITBEKMH00000294</t>
  </si>
  <si>
    <t>20241202-S-70458</t>
  </si>
  <si>
    <t>C52498439228</t>
  </si>
  <si>
    <t>OITBEKMH00000295</t>
  </si>
  <si>
    <t>20241204-S-70275</t>
  </si>
  <si>
    <t>C52760048198</t>
  </si>
  <si>
    <t>20241204-S-70286</t>
  </si>
  <si>
    <t>C52760132646</t>
  </si>
  <si>
    <t>20241204-S-70640</t>
  </si>
  <si>
    <t>C52760134281</t>
  </si>
  <si>
    <t>ODEBEKMH00000549</t>
  </si>
  <si>
    <t>20241203-S-70280</t>
  </si>
  <si>
    <t>C52760036295</t>
  </si>
  <si>
    <t>20241204-S-70316</t>
  </si>
  <si>
    <t>C52760093041</t>
  </si>
  <si>
    <t>20241203-S-70212</t>
  </si>
  <si>
    <t>C52760091288</t>
  </si>
  <si>
    <t>20241205-S-70019</t>
  </si>
  <si>
    <t>C52760060572</t>
  </si>
  <si>
    <t>C52760060747</t>
  </si>
  <si>
    <t>20241204-S-70639</t>
  </si>
  <si>
    <t>C52760093644</t>
  </si>
  <si>
    <t>20241206-S-70229</t>
  </si>
  <si>
    <t>C53807464329</t>
  </si>
  <si>
    <t>OBEKMHBE00000495</t>
  </si>
  <si>
    <t>20241202-S-70571</t>
  </si>
  <si>
    <t>C52498460782</t>
  </si>
  <si>
    <t>20241202-S-70657</t>
  </si>
  <si>
    <t>C52498439333</t>
  </si>
  <si>
    <t>OCZBEKMH00000176</t>
  </si>
  <si>
    <t>20241202-S-70541</t>
  </si>
  <si>
    <t>C52760047643</t>
  </si>
  <si>
    <t>20241204-S-70279</t>
  </si>
  <si>
    <t>C52760060570</t>
  </si>
  <si>
    <t>20241203-S-70423</t>
  </si>
  <si>
    <t>C52760117011</t>
  </si>
  <si>
    <t>20241205-S-70266</t>
  </si>
  <si>
    <t>C53021976965</t>
  </si>
  <si>
    <t>OFRBEKMH00000558</t>
  </si>
  <si>
    <t>20241204-S-70596</t>
  </si>
  <si>
    <t>C52760059011</t>
  </si>
  <si>
    <t>20241203-S-70216</t>
  </si>
  <si>
    <t>C52760068138</t>
  </si>
  <si>
    <t>GEFCO VITROLLES</t>
  </si>
  <si>
    <t>C52760068139</t>
  </si>
  <si>
    <t>C53807464330</t>
  </si>
  <si>
    <t>20241202-S-70528</t>
  </si>
  <si>
    <t>C52498501372</t>
  </si>
  <si>
    <t>C52498501370</t>
  </si>
  <si>
    <t>20241204-S-70599</t>
  </si>
  <si>
    <t>C52760060528</t>
  </si>
  <si>
    <t>OITBEKMH00000311</t>
  </si>
  <si>
    <t>20241209-S-70371</t>
  </si>
  <si>
    <t>C54069210746</t>
  </si>
  <si>
    <t>OBEKMHBE00000489</t>
  </si>
  <si>
    <t>20241203-S-70256</t>
  </si>
  <si>
    <t>C52760061309</t>
  </si>
  <si>
    <t>OCZBEKMH00000173</t>
  </si>
  <si>
    <t>M.L.S. Holice Spol. S R.O.</t>
  </si>
  <si>
    <t>20241203-S-70274</t>
  </si>
  <si>
    <t>C52760088445</t>
  </si>
  <si>
    <t>OITBEKMH00000315</t>
  </si>
  <si>
    <t>20241203-S-70206</t>
  </si>
  <si>
    <t>C52760128690</t>
  </si>
  <si>
    <t>OCZBEKMH00000177</t>
  </si>
  <si>
    <t>20241204-S-70637</t>
  </si>
  <si>
    <t>C53021966427</t>
  </si>
  <si>
    <t>ODEBEKMH00000555</t>
  </si>
  <si>
    <t>20241205-S-70088</t>
  </si>
  <si>
    <t>C53021981837</t>
  </si>
  <si>
    <t>20241205-S-70195</t>
  </si>
  <si>
    <t>C53021931893</t>
  </si>
  <si>
    <t>ODEBEKMH00000574</t>
  </si>
  <si>
    <t>20241202-S-70518</t>
  </si>
  <si>
    <t>C53021949722</t>
  </si>
  <si>
    <t>ODEBEKMH00000576</t>
  </si>
  <si>
    <t>20241204-S-70377</t>
  </si>
  <si>
    <t>C53807475224</t>
  </si>
  <si>
    <t>OFRBEKMH00000566</t>
  </si>
  <si>
    <t>LOGISTIQUE JUNG DAMBACH / SOCOMEC F</t>
  </si>
  <si>
    <t>20241209-S-70135</t>
  </si>
  <si>
    <t>C54069254321</t>
  </si>
  <si>
    <t>OHUBEKMH00000059</t>
  </si>
  <si>
    <t>20241204-S-70451</t>
  </si>
  <si>
    <t>C54069217333</t>
  </si>
  <si>
    <t>OBEKMHBE00000490</t>
  </si>
  <si>
    <t>20241202-S-70624</t>
  </si>
  <si>
    <t>C54069274205</t>
  </si>
  <si>
    <t>20241202-S-70506</t>
  </si>
  <si>
    <t>C53021980375</t>
  </si>
  <si>
    <t>NEM SRL</t>
  </si>
  <si>
    <t>20241202-S-70901</t>
  </si>
  <si>
    <t>C52236625845</t>
  </si>
  <si>
    <t>OPLBEKMH00000155</t>
  </si>
  <si>
    <t>20241202-S-70900</t>
  </si>
  <si>
    <t>C52236607197</t>
  </si>
  <si>
    <t>20241202-S-70555</t>
  </si>
  <si>
    <t>C52236575855</t>
  </si>
  <si>
    <t>OSKBEKMH00000024</t>
  </si>
  <si>
    <t>20241202-S-70529</t>
  </si>
  <si>
    <t>C52498498947</t>
  </si>
  <si>
    <t>OHUBEKMH00000057</t>
  </si>
  <si>
    <t>20241202-S-70899</t>
  </si>
  <si>
    <t>C52498449603</t>
  </si>
  <si>
    <t>OSEBEKMH00000022</t>
  </si>
  <si>
    <t>20241203-S-70245</t>
  </si>
  <si>
    <t>C52760036974</t>
  </si>
  <si>
    <t>OPLBEKMH00000160</t>
  </si>
  <si>
    <t>20241203-S-70215</t>
  </si>
  <si>
    <t>C52760049654</t>
  </si>
  <si>
    <t>OPLBEKMH00000159</t>
  </si>
  <si>
    <t>C53021966428</t>
  </si>
  <si>
    <t>20241205-S-70109</t>
  </si>
  <si>
    <t>C53021885071</t>
  </si>
  <si>
    <t>20241203-S-70264</t>
  </si>
  <si>
    <t>C53021885067</t>
  </si>
  <si>
    <t>20241204-S-70282</t>
  </si>
  <si>
    <t>C53021972594</t>
  </si>
  <si>
    <t>20241204-S-70320</t>
  </si>
  <si>
    <t>C53021989013</t>
  </si>
  <si>
    <t>20241209-S-70134</t>
  </si>
  <si>
    <t>C54069254687</t>
  </si>
  <si>
    <t>20241202-S-70616</t>
  </si>
  <si>
    <t>C52498462833</t>
  </si>
  <si>
    <t>OITBEKMH00000308</t>
  </si>
  <si>
    <t>MAHLE COMPONENTI MOTORI ITALIA SRL</t>
  </si>
  <si>
    <t>20241204-S-70494</t>
  </si>
  <si>
    <t>C52760046318</t>
  </si>
  <si>
    <t>C53021981836</t>
  </si>
  <si>
    <t>20241205-S-70095</t>
  </si>
  <si>
    <t>C53021955818</t>
  </si>
  <si>
    <t>C52498501371</t>
  </si>
  <si>
    <t>20241202-S-70897</t>
  </si>
  <si>
    <t>C52498442749</t>
  </si>
  <si>
    <t>OROBEKMH00000039</t>
  </si>
  <si>
    <t>20241204-S-70495</t>
  </si>
  <si>
    <t>C52760048077</t>
  </si>
  <si>
    <t>20241202-S-70661</t>
  </si>
  <si>
    <t>C52760042422</t>
  </si>
  <si>
    <t>20241203-S-70191</t>
  </si>
  <si>
    <t>C52760087099</t>
  </si>
  <si>
    <t>OCZBEKMH00000178</t>
  </si>
  <si>
    <t>20241204-S-70485</t>
  </si>
  <si>
    <t>C52760114785</t>
  </si>
  <si>
    <t>20241205-S-70108</t>
  </si>
  <si>
    <t>C53021908000</t>
  </si>
  <si>
    <t>20241205-S-70091</t>
  </si>
  <si>
    <t>C53021908512</t>
  </si>
  <si>
    <t>C53021908513</t>
  </si>
  <si>
    <t>C53021955819</t>
  </si>
  <si>
    <t>20241206-S-70184</t>
  </si>
  <si>
    <t>C53807489521</t>
  </si>
  <si>
    <t>WABCO</t>
  </si>
  <si>
    <t>20241205-S-70196</t>
  </si>
  <si>
    <t>C53807474394</t>
  </si>
  <si>
    <t>OITBEKMH00000321</t>
  </si>
  <si>
    <t>C53807474393</t>
  </si>
  <si>
    <t>20241204-S-70043</t>
  </si>
  <si>
    <t>C52498486504</t>
  </si>
  <si>
    <t>C52498498946</t>
  </si>
  <si>
    <t>20241203-S-70259</t>
  </si>
  <si>
    <t>C52760047951</t>
  </si>
  <si>
    <t>20241202-S-70569</t>
  </si>
  <si>
    <t>C52760109606</t>
  </si>
  <si>
    <t>20241205-S-70102</t>
  </si>
  <si>
    <t>C53021885475</t>
  </si>
  <si>
    <t>20241205-S-70101</t>
  </si>
  <si>
    <t>C53021978821</t>
  </si>
  <si>
    <t>20241205-S-70100</t>
  </si>
  <si>
    <t>C53021973331</t>
  </si>
  <si>
    <t>20241204-S-70318</t>
  </si>
  <si>
    <t>C53021954838</t>
  </si>
  <si>
    <t>20241202-S-70611</t>
  </si>
  <si>
    <t>C53021931388</t>
  </si>
  <si>
    <t>20241205-S-70096</t>
  </si>
  <si>
    <t>C53021931958</t>
  </si>
  <si>
    <t>20241209-S-70136</t>
  </si>
  <si>
    <t>C54069251763</t>
  </si>
  <si>
    <t>20241205-S-70005</t>
  </si>
  <si>
    <t>C52760036091</t>
  </si>
  <si>
    <t>20241205-S-70199</t>
  </si>
  <si>
    <t>C53807463730</t>
  </si>
  <si>
    <t>20241206-S-70228</t>
  </si>
  <si>
    <t>C53807462042</t>
  </si>
  <si>
    <t>OFRBEKMH00000577</t>
  </si>
  <si>
    <t>20241204-S-70489</t>
  </si>
  <si>
    <t>C53021885291</t>
  </si>
  <si>
    <t>20241205-S-70105</t>
  </si>
  <si>
    <t>C53021887937</t>
  </si>
  <si>
    <t>C53021887938</t>
  </si>
  <si>
    <t>C53021887940</t>
  </si>
  <si>
    <t>C53021887939</t>
  </si>
  <si>
    <t>20241206-S-70067</t>
  </si>
  <si>
    <t>C53021953513</t>
  </si>
  <si>
    <t>OPLBEKMH00000156</t>
  </si>
  <si>
    <t>20241204-S-70308</t>
  </si>
  <si>
    <t>C53807446748</t>
  </si>
  <si>
    <t>20241205-S-70206</t>
  </si>
  <si>
    <t>C53807446940</t>
  </si>
  <si>
    <t>20241204-S-70663</t>
  </si>
  <si>
    <t>C53807495465</t>
  </si>
  <si>
    <t>HAEUSSERMANN LAMELLEN GMBH</t>
  </si>
  <si>
    <t>20241205-S-70205</t>
  </si>
  <si>
    <t>C53807448783</t>
  </si>
  <si>
    <t>20241205-S-70198</t>
  </si>
  <si>
    <t>C53807467345</t>
  </si>
  <si>
    <t>20241203-S-70209</t>
  </si>
  <si>
    <t>C54069277942</t>
  </si>
  <si>
    <t>OFRBEKMH00000575</t>
  </si>
  <si>
    <t>20241209-S-70149</t>
  </si>
  <si>
    <t>C54330976085</t>
  </si>
  <si>
    <t>20241210-S-70131</t>
  </si>
  <si>
    <t>C54330975778</t>
  </si>
  <si>
    <t>20241209-S-70154</t>
  </si>
  <si>
    <t>C54331038799</t>
  </si>
  <si>
    <t>OATBEKMH00000043</t>
  </si>
  <si>
    <t>20241210-S-70127</t>
  </si>
  <si>
    <t>C54330999659</t>
  </si>
  <si>
    <t>20241204-S-70482</t>
  </si>
  <si>
    <t>C53021973953</t>
  </si>
  <si>
    <t>OCZBEKMH00000172</t>
  </si>
  <si>
    <t>20241204-S-70476</t>
  </si>
  <si>
    <t>C53021956638</t>
  </si>
  <si>
    <t>OCZBEKMH00000175</t>
  </si>
  <si>
    <t>20241203-S-70182</t>
  </si>
  <si>
    <t>C52760038116</t>
  </si>
  <si>
    <t>20241204-S-70492</t>
  </si>
  <si>
    <t>C53021907179</t>
  </si>
  <si>
    <t>OPLBEKMH00000154</t>
  </si>
  <si>
    <t>20241202-S-70514</t>
  </si>
  <si>
    <t>C53021931989</t>
  </si>
  <si>
    <t>20241202-S-70455</t>
  </si>
  <si>
    <t>C53807477238</t>
  </si>
  <si>
    <t>OFRBEKMH00000574</t>
  </si>
  <si>
    <t>C53807477239</t>
  </si>
  <si>
    <t>20241205-S-70207</t>
  </si>
  <si>
    <t>C53807448355</t>
  </si>
  <si>
    <t>20241205-S-70216</t>
  </si>
  <si>
    <t>C53807470940</t>
  </si>
  <si>
    <t>ODEBEKMH00000556</t>
  </si>
  <si>
    <t>20241204-S-70497</t>
  </si>
  <si>
    <t>C53021948930</t>
  </si>
  <si>
    <t>C53021956637</t>
  </si>
  <si>
    <t>OCZBEKMH00000174</t>
  </si>
  <si>
    <t>20241206-S-70235</t>
  </si>
  <si>
    <t>C53807479621</t>
  </si>
  <si>
    <t>20241203-S-70241</t>
  </si>
  <si>
    <t>C52498437802</t>
  </si>
  <si>
    <t>20241204-S-70504</t>
  </si>
  <si>
    <t>C52760036197</t>
  </si>
  <si>
    <t>20241202-S-70604</t>
  </si>
  <si>
    <t>C52760140331</t>
  </si>
  <si>
    <t>20241202-S-70427</t>
  </si>
  <si>
    <t>C52760115922</t>
  </si>
  <si>
    <t>20241204-S-70493</t>
  </si>
  <si>
    <t>C53021952094</t>
  </si>
  <si>
    <t>20241205-S-70094</t>
  </si>
  <si>
    <t>C53021952899</t>
  </si>
  <si>
    <t>20241206-S-70234</t>
  </si>
  <si>
    <t>C53807480725</t>
  </si>
  <si>
    <t>C54330999660</t>
  </si>
  <si>
    <t>20241206-S-70074</t>
  </si>
  <si>
    <t>C54069193876</t>
  </si>
  <si>
    <t>ONLBEKMH00000185</t>
  </si>
  <si>
    <t>20241202-S-70633</t>
  </si>
  <si>
    <t>C52498383359</t>
  </si>
  <si>
    <t>20241206-S-70227</t>
  </si>
  <si>
    <t>C53807465602</t>
  </si>
  <si>
    <t>20241209-S-70157</t>
  </si>
  <si>
    <t>C54331035412</t>
  </si>
  <si>
    <t>20241205-S-70089</t>
  </si>
  <si>
    <t>C53021982788</t>
  </si>
  <si>
    <t>20241209-S-70164</t>
  </si>
  <si>
    <t>C54592878204</t>
  </si>
  <si>
    <t>20241205-S-70204</t>
  </si>
  <si>
    <t>C53807444908</t>
  </si>
  <si>
    <t>OITBEKMH00000323</t>
  </si>
  <si>
    <t>20241203-S-70275</t>
  </si>
  <si>
    <t>C53807478467</t>
  </si>
  <si>
    <t>20241206-S-70240</t>
  </si>
  <si>
    <t>C54069265539</t>
  </si>
  <si>
    <t>20241209-S-70127</t>
  </si>
  <si>
    <t>C54069195630</t>
  </si>
  <si>
    <t>OITBEKMH00000319</t>
  </si>
  <si>
    <t>20241206-S-70325</t>
  </si>
  <si>
    <t>C54069214807</t>
  </si>
  <si>
    <t>FONDERIE G.H.M.</t>
  </si>
  <si>
    <t>20241202-S-70653</t>
  </si>
  <si>
    <t>C54069239050</t>
  </si>
  <si>
    <t>ODEBEKMH00000568</t>
  </si>
  <si>
    <t>20241209-S-70126</t>
  </si>
  <si>
    <t>C54069220427</t>
  </si>
  <si>
    <t>OITBEKMH00000318</t>
  </si>
  <si>
    <t>20241209-S-70128</t>
  </si>
  <si>
    <t>C54069230294</t>
  </si>
  <si>
    <t>20241206-S-70244</t>
  </si>
  <si>
    <t>C54330953584</t>
  </si>
  <si>
    <t>OFRBEKMH00000594</t>
  </si>
  <si>
    <t>20241211-S-70433</t>
  </si>
  <si>
    <t>C54592853314</t>
  </si>
  <si>
    <t>20241209-S-70129</t>
  </si>
  <si>
    <t>C54069228732</t>
  </si>
  <si>
    <t>20241213-S-70157</t>
  </si>
  <si>
    <t>C55601929321</t>
  </si>
  <si>
    <t>OBEKMHBE00000510</t>
  </si>
  <si>
    <t>Trelleborg Wheel Systems Belgium</t>
  </si>
  <si>
    <t>20241205-S-70200</t>
  </si>
  <si>
    <t>C53807493576</t>
  </si>
  <si>
    <t>OPLBEKMH00000168</t>
  </si>
  <si>
    <t>20241209-S-70389</t>
  </si>
  <si>
    <t>C54069219880</t>
  </si>
  <si>
    <t>20241203-S-70214</t>
  </si>
  <si>
    <t>C52760050369</t>
  </si>
  <si>
    <t>20241205-S-70090</t>
  </si>
  <si>
    <t>C53021912503</t>
  </si>
  <si>
    <t>20241205-S-70203</t>
  </si>
  <si>
    <t>C53807448825</t>
  </si>
  <si>
    <t>OITBEKMH00000324</t>
  </si>
  <si>
    <t>20241206-S-70250</t>
  </si>
  <si>
    <t>C53807463121</t>
  </si>
  <si>
    <t>OCZBEKMH00000185</t>
  </si>
  <si>
    <t>20241205-S-70202</t>
  </si>
  <si>
    <t>C53807455221</t>
  </si>
  <si>
    <t>20241205-S-70197</t>
  </si>
  <si>
    <t>C53807465003</t>
  </si>
  <si>
    <t>OPLBEKMH00000164</t>
  </si>
  <si>
    <t>20241203-S-70279</t>
  </si>
  <si>
    <t>C53807478975</t>
  </si>
  <si>
    <t>20241206-S-70243</t>
  </si>
  <si>
    <t>C54069261118</t>
  </si>
  <si>
    <t>Federal-Mogul Dresden GmbH</t>
  </si>
  <si>
    <t>20241202-S-70898</t>
  </si>
  <si>
    <t>C52236567823</t>
  </si>
  <si>
    <t>OPTBEKMH00000018</t>
  </si>
  <si>
    <t>C52760050368</t>
  </si>
  <si>
    <t>20241205-S-70064</t>
  </si>
  <si>
    <t>C52760118514</t>
  </si>
  <si>
    <t>20241205-S-70098</t>
  </si>
  <si>
    <t>C53021926989</t>
  </si>
  <si>
    <t>OHUBEKMH00000060</t>
  </si>
  <si>
    <t>20241202-S-70597</t>
  </si>
  <si>
    <t>C53807476044</t>
  </si>
  <si>
    <t>OPLBEKMH00000170</t>
  </si>
  <si>
    <t>20241209-S-70131</t>
  </si>
  <si>
    <t>C54069269269</t>
  </si>
  <si>
    <t>20241209-S-70426</t>
  </si>
  <si>
    <t>C54069230827</t>
  </si>
  <si>
    <t>C54069228733</t>
  </si>
  <si>
    <t>20241205-S-70092</t>
  </si>
  <si>
    <t>C53021886064</t>
  </si>
  <si>
    <t>20241204-S-70409</t>
  </si>
  <si>
    <t>C53021905485</t>
  </si>
  <si>
    <t>20241202-S-70479</t>
  </si>
  <si>
    <t>C53807465658</t>
  </si>
  <si>
    <t>OFRBEKMH00000569</t>
  </si>
  <si>
    <t>20241206-S-70241</t>
  </si>
  <si>
    <t>C54069271138</t>
  </si>
  <si>
    <t>20241209-S-70380</t>
  </si>
  <si>
    <t>C54069235873</t>
  </si>
  <si>
    <t>20241211-S-70434</t>
  </si>
  <si>
    <t>C54592878197</t>
  </si>
  <si>
    <t>20241206-S-70242</t>
  </si>
  <si>
    <t>C54069261051</t>
  </si>
  <si>
    <t>20241206-S-70237</t>
  </si>
  <si>
    <t>C54069243375</t>
  </si>
  <si>
    <t>20241210-S-70114</t>
  </si>
  <si>
    <t>C54330953203</t>
  </si>
  <si>
    <t>20241202-S-70497</t>
  </si>
  <si>
    <t>C54331002782</t>
  </si>
  <si>
    <t>OITBEKMH00000326</t>
  </si>
  <si>
    <t>20241209-S-70165</t>
  </si>
  <si>
    <t>C54592875331</t>
  </si>
  <si>
    <t>OFRBEKMH00000595</t>
  </si>
  <si>
    <t>20241210-S-70111</t>
  </si>
  <si>
    <t>C54330963168</t>
  </si>
  <si>
    <t>ODEBEKMH00000592</t>
  </si>
  <si>
    <t>20241205-S-70093</t>
  </si>
  <si>
    <t>C53021905242</t>
  </si>
  <si>
    <t>20241206-S-70245</t>
  </si>
  <si>
    <t>C54330973315</t>
  </si>
  <si>
    <t>20241210-S-70129</t>
  </si>
  <si>
    <t>C54331019657</t>
  </si>
  <si>
    <t>ODEBEKMH00000600</t>
  </si>
  <si>
    <t>20241205-S-70212</t>
  </si>
  <si>
    <t>C54331024471</t>
  </si>
  <si>
    <t>20241202-S-70212</t>
  </si>
  <si>
    <t>C54331024305</t>
  </si>
  <si>
    <t>20241206-S-70231</t>
  </si>
  <si>
    <t>C53807461994</t>
  </si>
  <si>
    <t>20241209-S-70147</t>
  </si>
  <si>
    <t>C54330977363</t>
  </si>
  <si>
    <t>ODEBEKMH00000606</t>
  </si>
  <si>
    <t>20241209-S-70155</t>
  </si>
  <si>
    <t>C54331037776</t>
  </si>
  <si>
    <t>20241206-S-70224</t>
  </si>
  <si>
    <t>C53807448816</t>
  </si>
  <si>
    <t>OROBEKMH00000042</t>
  </si>
  <si>
    <t>20241205-S-70201</t>
  </si>
  <si>
    <t>C53807448209</t>
  </si>
  <si>
    <t>20241205-S-70209</t>
  </si>
  <si>
    <t>C54069194142</t>
  </si>
  <si>
    <t>OESBEKMH00000127</t>
  </si>
  <si>
    <t>20241209-S-70130</t>
  </si>
  <si>
    <t>C54069194060</t>
  </si>
  <si>
    <t>OCZBEKMH00000191</t>
  </si>
  <si>
    <t>20241206-S-70239</t>
  </si>
  <si>
    <t>C54069242862</t>
  </si>
  <si>
    <t>OCZBEKMH00000187</t>
  </si>
  <si>
    <t>20241205-S-70487</t>
  </si>
  <si>
    <t>C54330953231</t>
  </si>
  <si>
    <t>20241209-S-70151</t>
  </si>
  <si>
    <t>C54330950995</t>
  </si>
  <si>
    <t>20241210-S-70130</t>
  </si>
  <si>
    <t>C54330973317</t>
  </si>
  <si>
    <t>20241210-S-70121</t>
  </si>
  <si>
    <t>C54331021131</t>
  </si>
  <si>
    <t>C54331021132</t>
  </si>
  <si>
    <t>20241209-S-70148</t>
  </si>
  <si>
    <t>C54330975453</t>
  </si>
  <si>
    <t>20241210-S-70125</t>
  </si>
  <si>
    <t>C54330997102</t>
  </si>
  <si>
    <t>20241212-S-70052</t>
  </si>
  <si>
    <t>C54854664167</t>
  </si>
  <si>
    <t>OPLBEKMH00000167</t>
  </si>
  <si>
    <t>C54854664168</t>
  </si>
  <si>
    <t>20241205-S-70210</t>
  </si>
  <si>
    <t>C54069197312</t>
  </si>
  <si>
    <t>OPLBEKMH00000166</t>
  </si>
  <si>
    <t>20241210-S-70115</t>
  </si>
  <si>
    <t>C54330971277</t>
  </si>
  <si>
    <t>20241210-S-70124</t>
  </si>
  <si>
    <t>C54330997840</t>
  </si>
  <si>
    <t>20241209-S-70156</t>
  </si>
  <si>
    <t>C54331047180</t>
  </si>
  <si>
    <t>20241203-S-70263</t>
  </si>
  <si>
    <t>C53021885059</t>
  </si>
  <si>
    <t>20241209-S-70150</t>
  </si>
  <si>
    <t>C54330953488</t>
  </si>
  <si>
    <t>20241210-S-70112</t>
  </si>
  <si>
    <t>C54330951159</t>
  </si>
  <si>
    <t>ODEBEKMH00000582</t>
  </si>
  <si>
    <t>20241209-S-70159</t>
  </si>
  <si>
    <t>C54331019696</t>
  </si>
  <si>
    <t>20241210-S-70119</t>
  </si>
  <si>
    <t>C54331043285</t>
  </si>
  <si>
    <t>20241209-S-70152</t>
  </si>
  <si>
    <t>C54330950947</t>
  </si>
  <si>
    <t>OITBEKMH00000327</t>
  </si>
  <si>
    <t>20241210-S-70106</t>
  </si>
  <si>
    <t>C54592901952</t>
  </si>
  <si>
    <t>ODEBEKMH00000619</t>
  </si>
  <si>
    <t>20241210-S-70108</t>
  </si>
  <si>
    <t>C54592878004</t>
  </si>
  <si>
    <t>20241212-S-70250</t>
  </si>
  <si>
    <t>C54854676159</t>
  </si>
  <si>
    <t>SAS MECANIQUE DEVILLE</t>
  </si>
  <si>
    <t>20241209-S-70162</t>
  </si>
  <si>
    <t>C54592915850</t>
  </si>
  <si>
    <t>20241202-S-70570</t>
  </si>
  <si>
    <t>C54592901814</t>
  </si>
  <si>
    <t>20241211-S-70436</t>
  </si>
  <si>
    <t>C54592856674</t>
  </si>
  <si>
    <t>20241209-S-70166</t>
  </si>
  <si>
    <t>C54592869733</t>
  </si>
  <si>
    <t>20241210-S-70468</t>
  </si>
  <si>
    <t>C54854671656</t>
  </si>
  <si>
    <t>20241202-S-70516</t>
  </si>
  <si>
    <t>C55640084409</t>
  </si>
  <si>
    <t>OBEKMHBE00000522</t>
  </si>
  <si>
    <t>20241211-S-70469</t>
  </si>
  <si>
    <t>C55640077648</t>
  </si>
  <si>
    <t>20241211-S-70435</t>
  </si>
  <si>
    <t>C54592855903</t>
  </si>
  <si>
    <t>ODEBEKMH00000591</t>
  </si>
  <si>
    <t>20241209-S-70145</t>
  </si>
  <si>
    <t>C54330987869</t>
  </si>
  <si>
    <t>C54592856673</t>
  </si>
  <si>
    <t>20241211-S-70444</t>
  </si>
  <si>
    <t>C54854637322</t>
  </si>
  <si>
    <t>OESBEKMH00000130</t>
  </si>
  <si>
    <t>20241206-S-70460</t>
  </si>
  <si>
    <t>C54069268210</t>
  </si>
  <si>
    <t>20241209-S-70163</t>
  </si>
  <si>
    <t>C54592901138</t>
  </si>
  <si>
    <t>20241211-S-70432</t>
  </si>
  <si>
    <t>C54592855906</t>
  </si>
  <si>
    <t>20241204-S-70557</t>
  </si>
  <si>
    <t>C52760061844</t>
  </si>
  <si>
    <t>20241206-S-70225</t>
  </si>
  <si>
    <t>C53807458607</t>
  </si>
  <si>
    <t>OROBEKMH00000041</t>
  </si>
  <si>
    <t>20241206-S-70238</t>
  </si>
  <si>
    <t>C54069244900</t>
  </si>
  <si>
    <t>20241210-S-70126</t>
  </si>
  <si>
    <t>C54331011049</t>
  </si>
  <si>
    <t>20241210-S-70122</t>
  </si>
  <si>
    <t>C54330997024</t>
  </si>
  <si>
    <t>20241209-S-70445</t>
  </si>
  <si>
    <t>C54330997107</t>
  </si>
  <si>
    <t>OCZBEKMH00000186</t>
  </si>
  <si>
    <t>C54592901139</t>
  </si>
  <si>
    <t>20241211-S-70426</t>
  </si>
  <si>
    <t>C54592880720</t>
  </si>
  <si>
    <t>20241211-S-70428</t>
  </si>
  <si>
    <t>C54592875215</t>
  </si>
  <si>
    <t>20241210-S-70497</t>
  </si>
  <si>
    <t>C54592855900</t>
  </si>
  <si>
    <t>20241211-S-70427</t>
  </si>
  <si>
    <t>C54592900467</t>
  </si>
  <si>
    <t>OPLBEKMH00000165</t>
  </si>
  <si>
    <t>20241209-S-70168</t>
  </si>
  <si>
    <t>C54854614558</t>
  </si>
  <si>
    <t>OFRBEKMH00000601</t>
  </si>
  <si>
    <t>20241211-S-70446</t>
  </si>
  <si>
    <t>C54854636471</t>
  </si>
  <si>
    <t>20241211-S-70440</t>
  </si>
  <si>
    <t>C54854661681</t>
  </si>
  <si>
    <t>20241211-S-70441</t>
  </si>
  <si>
    <t>C54854662265</t>
  </si>
  <si>
    <t>OITBEKMH00000331</t>
  </si>
  <si>
    <t>20241216-S-70083</t>
  </si>
  <si>
    <t>C55640066555</t>
  </si>
  <si>
    <t>OITBEKMH00000333</t>
  </si>
  <si>
    <t>20241211-S-70448</t>
  </si>
  <si>
    <t>C55640084218</t>
  </si>
  <si>
    <t>OFRBEKMH00000602</t>
  </si>
  <si>
    <t>20241213-S-70152</t>
  </si>
  <si>
    <t>C55901986169</t>
  </si>
  <si>
    <t>OBEKMHBE00000535</t>
  </si>
  <si>
    <t>20241212-S-70438</t>
  </si>
  <si>
    <t>C55901964527</t>
  </si>
  <si>
    <t>OATBEKMH00000048</t>
  </si>
  <si>
    <t>20241204-S-70641</t>
  </si>
  <si>
    <t>RL5014651974</t>
  </si>
  <si>
    <t>Mann+Hummel GmbH</t>
  </si>
  <si>
    <t>20241209-S-70410</t>
  </si>
  <si>
    <t>C54331049134</t>
  </si>
  <si>
    <t>20241210-S-70109</t>
  </si>
  <si>
    <t>C54592875284</t>
  </si>
  <si>
    <t>20241212-S-70240</t>
  </si>
  <si>
    <t>C54854612682</t>
  </si>
  <si>
    <t>20241210-S-70123</t>
  </si>
  <si>
    <t>C54330997282</t>
  </si>
  <si>
    <t>20241209-S-70161</t>
  </si>
  <si>
    <t>C54592918862</t>
  </si>
  <si>
    <t>OITBEKMH00000330</t>
  </si>
  <si>
    <t>20241211-S-70431</t>
  </si>
  <si>
    <t>C54592853354</t>
  </si>
  <si>
    <t>20241210-S-70511</t>
  </si>
  <si>
    <t>C54592853377</t>
  </si>
  <si>
    <t>20241211-S-70429</t>
  </si>
  <si>
    <t>C54592878013</t>
  </si>
  <si>
    <t>OPLBEKMH00000174</t>
  </si>
  <si>
    <t>20241210-S-70107</t>
  </si>
  <si>
    <t>C54592904718</t>
  </si>
  <si>
    <t>20241211-S-70430</t>
  </si>
  <si>
    <t>C54592871791</t>
  </si>
  <si>
    <t>BURGESS NORTON EUROPE</t>
  </si>
  <si>
    <t>20241212-S-70251</t>
  </si>
  <si>
    <t>C54854689337</t>
  </si>
  <si>
    <t>ODEBEKMH00000605</t>
  </si>
  <si>
    <t>20241212-S-70242</t>
  </si>
  <si>
    <t>C54854613824</t>
  </si>
  <si>
    <t>20241212-S-70245</t>
  </si>
  <si>
    <t>C54854636964</t>
  </si>
  <si>
    <t>OITBEKMH00000334</t>
  </si>
  <si>
    <t>20241205-S-70211</t>
  </si>
  <si>
    <t>C54069219926</t>
  </si>
  <si>
    <t>20241206-S-70441</t>
  </si>
  <si>
    <t>C54331039004</t>
  </si>
  <si>
    <t>OROBEKMH00000043</t>
  </si>
  <si>
    <t>20241209-S-70158</t>
  </si>
  <si>
    <t>C54331019799</t>
  </si>
  <si>
    <t>20241211-S-70425</t>
  </si>
  <si>
    <t>C54592898524</t>
  </si>
  <si>
    <t>20241212-S-70237</t>
  </si>
  <si>
    <t>C54854677850</t>
  </si>
  <si>
    <t>20241212-S-70247</t>
  </si>
  <si>
    <t>C54854612971</t>
  </si>
  <si>
    <t>20241211-S-70443</t>
  </si>
  <si>
    <t>C54854657802</t>
  </si>
  <si>
    <t>C54854657801</t>
  </si>
  <si>
    <t>C54592918861</t>
  </si>
  <si>
    <t>20241212-S-70244</t>
  </si>
  <si>
    <t>C54854613247</t>
  </si>
  <si>
    <t>20241212-S-70248</t>
  </si>
  <si>
    <t>C54854613397</t>
  </si>
  <si>
    <t>20241211-S-70442</t>
  </si>
  <si>
    <t>C54854651919</t>
  </si>
  <si>
    <t>20241211-S-70445</t>
  </si>
  <si>
    <t>C54854636875</t>
  </si>
  <si>
    <t>20241212-S-70254</t>
  </si>
  <si>
    <t>C55640066904</t>
  </si>
  <si>
    <t>20241210-S-70104</t>
  </si>
  <si>
    <t>C54592914315</t>
  </si>
  <si>
    <t>20241210-S-70464</t>
  </si>
  <si>
    <t>C54592899257</t>
  </si>
  <si>
    <t>OHUBEKMH00000062</t>
  </si>
  <si>
    <t>20241210-S-70143</t>
  </si>
  <si>
    <t>C54854670331</t>
  </si>
  <si>
    <t>OCZBEKMH00000195</t>
  </si>
  <si>
    <t>20241210-S-70461</t>
  </si>
  <si>
    <t>C54854681385</t>
  </si>
  <si>
    <t>OCZBEKMH00000189</t>
  </si>
  <si>
    <t>rybka logistics</t>
  </si>
  <si>
    <t>20241212-S-70249</t>
  </si>
  <si>
    <t>C54854632442</t>
  </si>
  <si>
    <t>20241210-S-70146</t>
  </si>
  <si>
    <t>C54854637909</t>
  </si>
  <si>
    <t>OCZBEKMH00000190</t>
  </si>
  <si>
    <t>20241210-S-70269</t>
  </si>
  <si>
    <t>C54854657713</t>
  </si>
  <si>
    <t>OCZBEKMH00000193</t>
  </si>
  <si>
    <t>20241211-S-70449</t>
  </si>
  <si>
    <t>C55640085096</t>
  </si>
  <si>
    <t>20241212-S-70409</t>
  </si>
  <si>
    <t>C55640066589</t>
  </si>
  <si>
    <t>20241216-S-70250</t>
  </si>
  <si>
    <t>C56163761871</t>
  </si>
  <si>
    <t>20241212-S-70246</t>
  </si>
  <si>
    <t>C54854637554</t>
  </si>
  <si>
    <t>20241202-S-70593</t>
  </si>
  <si>
    <t>C55640064050</t>
  </si>
  <si>
    <t>OESBEKMH00000131</t>
  </si>
  <si>
    <t>20241210-S-70128</t>
  </si>
  <si>
    <t>C54331020157</t>
  </si>
  <si>
    <t>20241212-S-70243</t>
  </si>
  <si>
    <t>C54854613385</t>
  </si>
  <si>
    <t>20241211-S-70447</t>
  </si>
  <si>
    <t>C54854632533</t>
  </si>
  <si>
    <t>20241206-S-70492</t>
  </si>
  <si>
    <t>C54592856839</t>
  </si>
  <si>
    <t>C54592856838</t>
  </si>
  <si>
    <t>20241212-S-70241</t>
  </si>
  <si>
    <t>C54854629901</t>
  </si>
  <si>
    <t>20241211-S-70485</t>
  </si>
  <si>
    <t>C54854660487</t>
  </si>
  <si>
    <t>OITBEKMH00000337</t>
  </si>
  <si>
    <t>20241211-S-70484</t>
  </si>
  <si>
    <t>C54854658119</t>
  </si>
  <si>
    <t>20241213-S-70129</t>
  </si>
  <si>
    <t>C55640066536</t>
  </si>
  <si>
    <t>20241213-S-70130</t>
  </si>
  <si>
    <t>C55640081301</t>
  </si>
  <si>
    <t>20241211-S-70417</t>
  </si>
  <si>
    <t>C55901983453</t>
  </si>
  <si>
    <t>OCZBEKMH00000196</t>
  </si>
  <si>
    <t>RL5014669851</t>
  </si>
  <si>
    <t>OHUBEKMH00000063</t>
  </si>
  <si>
    <t>C54854637553</t>
  </si>
  <si>
    <t>20241213-S-70126</t>
  </si>
  <si>
    <t>C55640067095</t>
  </si>
  <si>
    <t>20241209-S-70153</t>
  </si>
  <si>
    <t>C54331041095</t>
  </si>
  <si>
    <t>C55901957626</t>
  </si>
  <si>
    <t>20241212-S-70256</t>
  </si>
  <si>
    <t>C55901986382</t>
  </si>
  <si>
    <t>OFRBEKMH00000607</t>
  </si>
  <si>
    <t>20241216-S-70200</t>
  </si>
  <si>
    <t>C56425663572</t>
  </si>
  <si>
    <t>20241213-S-70153</t>
  </si>
  <si>
    <t>C55901986785</t>
  </si>
  <si>
    <t>20241202-S-70435</t>
  </si>
  <si>
    <t>C55640066372</t>
  </si>
  <si>
    <t>20241212-S-70239</t>
  </si>
  <si>
    <t>C55862850691</t>
  </si>
  <si>
    <t>OHUBEKMH00000061</t>
  </si>
  <si>
    <t>20241213-S-70150</t>
  </si>
  <si>
    <t>C55901968229</t>
  </si>
  <si>
    <t>20241206-S-70236</t>
  </si>
  <si>
    <t>C54069233663</t>
  </si>
  <si>
    <t>OPTBEKMH00000024</t>
  </si>
  <si>
    <t>20241213-S-70124</t>
  </si>
  <si>
    <t>C55640080750</t>
  </si>
  <si>
    <t>OITBEKMH00000335</t>
  </si>
  <si>
    <t>20241213-S-70382</t>
  </si>
  <si>
    <t>C55640066682</t>
  </si>
  <si>
    <t>OESBEKMH00000136</t>
  </si>
  <si>
    <t>20241216-S-70131</t>
  </si>
  <si>
    <t>C55901967151</t>
  </si>
  <si>
    <t>20241212-S-70253</t>
  </si>
  <si>
    <t>C55640083563</t>
  </si>
  <si>
    <t>20241216-S-70121</t>
  </si>
  <si>
    <t>C55901969778</t>
  </si>
  <si>
    <t>ODEBEKMH00000641</t>
  </si>
  <si>
    <t>C55901969779</t>
  </si>
  <si>
    <t>20241216-S-70269</t>
  </si>
  <si>
    <t>C56425664544</t>
  </si>
  <si>
    <t>OPLBEKMH00000175</t>
  </si>
  <si>
    <t>20241213-S-70159</t>
  </si>
  <si>
    <t>C55901964495</t>
  </si>
  <si>
    <t>20241220-S-70137</t>
  </si>
  <si>
    <t>C58520144410</t>
  </si>
  <si>
    <t>20241217-S-70063</t>
  </si>
  <si>
    <t>RL5014696833</t>
  </si>
  <si>
    <t>20241213-S-70149</t>
  </si>
  <si>
    <t>C55901969328</t>
  </si>
  <si>
    <t>OITBEKMH00000339</t>
  </si>
  <si>
    <t>20241217-S-70244</t>
  </si>
  <si>
    <t>C56163761793</t>
  </si>
  <si>
    <t>OITBEKMH00000338</t>
  </si>
  <si>
    <t>20241219-S-70138</t>
  </si>
  <si>
    <t>C56687410408</t>
  </si>
  <si>
    <t>OBEKMHBE00000564</t>
  </si>
  <si>
    <t>20241220-S-70134</t>
  </si>
  <si>
    <t>C58258380375</t>
  </si>
  <si>
    <t>OFRBEKMH00000618</t>
  </si>
  <si>
    <t>20241216-S-70196</t>
  </si>
  <si>
    <t>C56163763646</t>
  </si>
  <si>
    <t>20241217-S-70243</t>
  </si>
  <si>
    <t>C56425666014</t>
  </si>
  <si>
    <t>C56425666010</t>
  </si>
  <si>
    <t>C56425666013</t>
  </si>
  <si>
    <t>C56425666015</t>
  </si>
  <si>
    <t>C56425666011</t>
  </si>
  <si>
    <t>C56425666012</t>
  </si>
  <si>
    <t>20241218-S-70167</t>
  </si>
  <si>
    <t>C56425663511</t>
  </si>
  <si>
    <t>OITBEKMH00000340</t>
  </si>
  <si>
    <t>20241217-S-70273</t>
  </si>
  <si>
    <t>C56425661509</t>
  </si>
  <si>
    <t>20241213-S-70372</t>
  </si>
  <si>
    <t>C56425661852</t>
  </si>
  <si>
    <t>20241213-S-70374</t>
  </si>
  <si>
    <t>C59829170677</t>
  </si>
  <si>
    <t>OBEKMHBE00000563</t>
  </si>
  <si>
    <t>C60070249917</t>
  </si>
  <si>
    <t>20241213-S-70146</t>
  </si>
  <si>
    <t>C55901987728</t>
  </si>
  <si>
    <t>OPTBEKMH00000022</t>
  </si>
  <si>
    <t>20241220-S-70093</t>
  </si>
  <si>
    <t>C56163767022</t>
  </si>
  <si>
    <t>OESBEKMH00000134</t>
  </si>
  <si>
    <t>20241218-S-70056</t>
  </si>
  <si>
    <t>C56163762539</t>
  </si>
  <si>
    <t>OROBEKMH00000044</t>
  </si>
  <si>
    <t>20241217-S-70242</t>
  </si>
  <si>
    <t>C56425660688</t>
  </si>
  <si>
    <t>20241219-S-70137</t>
  </si>
  <si>
    <t>C56687410121</t>
  </si>
  <si>
    <t>20241223-S-70032</t>
  </si>
  <si>
    <t>C58258383594</t>
  </si>
  <si>
    <t>20241227-S-70053</t>
  </si>
  <si>
    <t>C58520138328</t>
  </si>
  <si>
    <t>OITBEKMH00000341</t>
  </si>
  <si>
    <t>20241210-S-70147</t>
  </si>
  <si>
    <t>C55640082186</t>
  </si>
  <si>
    <t>20241212-S-70417</t>
  </si>
  <si>
    <t>C55640080455</t>
  </si>
  <si>
    <t>C55901987729</t>
  </si>
  <si>
    <t>20241213-S-70148</t>
  </si>
  <si>
    <t>C55901971945</t>
  </si>
  <si>
    <t>20241213-S-70145</t>
  </si>
  <si>
    <t>C55901986266</t>
  </si>
  <si>
    <t>OPTBEKMH00000023</t>
  </si>
  <si>
    <t>20241213-S-70383</t>
  </si>
  <si>
    <t>C55901986379</t>
  </si>
  <si>
    <t>C56163767021</t>
  </si>
  <si>
    <t>20241217-S-70283</t>
  </si>
  <si>
    <t>C56163767020</t>
  </si>
  <si>
    <t>OESBEKMH00000137</t>
  </si>
  <si>
    <t>20241213-S-70401</t>
  </si>
  <si>
    <t>C56425669611</t>
  </si>
  <si>
    <t>OESBEKMH00000135</t>
  </si>
  <si>
    <t>C56425661851</t>
  </si>
  <si>
    <t>20241220-S-70096</t>
  </si>
  <si>
    <t>C56669720377</t>
  </si>
  <si>
    <t>ODEBEKMH00000626</t>
  </si>
  <si>
    <t>Wabco Logistik Gmbh</t>
  </si>
  <si>
    <t>C56687398558</t>
  </si>
  <si>
    <t>20241213-S-70186</t>
  </si>
  <si>
    <t>C56687410247</t>
  </si>
  <si>
    <t>C58258381851</t>
  </si>
  <si>
    <t>OPLBEKMH00000177</t>
  </si>
  <si>
    <t>C56163762538</t>
  </si>
  <si>
    <t>20241223-S-70071</t>
  </si>
  <si>
    <t>C58258381652</t>
  </si>
  <si>
    <t>20241216-S-70243</t>
  </si>
  <si>
    <t>C55901971556</t>
  </si>
  <si>
    <t>20241212-S-70255</t>
  </si>
  <si>
    <t>C55901967133</t>
  </si>
  <si>
    <t>20241218-S-70074</t>
  </si>
  <si>
    <t>C56163762392</t>
  </si>
  <si>
    <t>20241216-S-70286</t>
  </si>
  <si>
    <t>C56163764502</t>
  </si>
  <si>
    <t>20241218-S-70166</t>
  </si>
  <si>
    <t>C56425663738</t>
  </si>
  <si>
    <t>C56425663737</t>
  </si>
  <si>
    <t>20241204-S-70444</t>
  </si>
  <si>
    <t>C59829173011</t>
  </si>
  <si>
    <t>SADEF NV - DOOPA</t>
  </si>
  <si>
    <t>20241231-S-70073</t>
  </si>
  <si>
    <t>C60091058359</t>
  </si>
  <si>
    <t>OBEKMHBE00000577</t>
  </si>
  <si>
    <t>20241223-S-70076</t>
  </si>
  <si>
    <t>C58520144415</t>
  </si>
  <si>
    <t>OFIBEKMH00000004</t>
  </si>
  <si>
    <t>20241230-S-70039</t>
  </si>
  <si>
    <t>C59829161500</t>
  </si>
  <si>
    <t>OPLBEKMH00000171</t>
  </si>
  <si>
    <t>C60091058233</t>
  </si>
  <si>
    <t>20250102-S-70252</t>
  </si>
  <si>
    <t>C60352954236</t>
  </si>
  <si>
    <t>C56143371109</t>
  </si>
  <si>
    <t>20241230-S-70065</t>
  </si>
  <si>
    <t>C59829172081</t>
  </si>
  <si>
    <t>ODEBEKMH00000658</t>
  </si>
  <si>
    <t>C59829161749</t>
  </si>
  <si>
    <t>20241230-S-70064</t>
  </si>
  <si>
    <t>C59829173580</t>
  </si>
  <si>
    <t>OFRBEKMH00000625</t>
  </si>
  <si>
    <t>20241219-S-70040</t>
  </si>
  <si>
    <t>C59829162886</t>
  </si>
  <si>
    <t>OROBEKMH00000045</t>
  </si>
  <si>
    <t>20241224-S-70113</t>
  </si>
  <si>
    <t>C60352936353</t>
  </si>
  <si>
    <t>20241231-S-70084</t>
  </si>
  <si>
    <t>C60091049713</t>
  </si>
  <si>
    <t>OFRBEKMH00000627</t>
  </si>
  <si>
    <t>20250106-S-70052</t>
  </si>
  <si>
    <t>C61138358659</t>
  </si>
  <si>
    <t>OBEKMHBE00000585</t>
  </si>
  <si>
    <t>20250102-S-70311</t>
  </si>
  <si>
    <t>C60091059955</t>
  </si>
  <si>
    <t>FEDERAL MOGUL VALVETRAIN GMBH</t>
  </si>
  <si>
    <t>20241230-S-70063</t>
  </si>
  <si>
    <t>C59829173416</t>
  </si>
  <si>
    <t>20250103-S-70236</t>
  </si>
  <si>
    <t>C61138418063</t>
  </si>
  <si>
    <t>C61138418062</t>
  </si>
  <si>
    <t>C61138418061</t>
  </si>
  <si>
    <t>20241224-S-70150</t>
  </si>
  <si>
    <t>C60352928269</t>
  </si>
  <si>
    <t>20241216-S-70263</t>
  </si>
  <si>
    <t>C60091043402</t>
  </si>
  <si>
    <t>OCZBEKMH00000204</t>
  </si>
  <si>
    <t>20241223-S-70459</t>
  </si>
  <si>
    <t>C60091044169</t>
  </si>
  <si>
    <t>20241223-S-70471</t>
  </si>
  <si>
    <t>C60352927091</t>
  </si>
  <si>
    <t>ODEBEKMH00000642</t>
  </si>
  <si>
    <t>20250106-S-70117</t>
  </si>
  <si>
    <t>C61400236064</t>
  </si>
  <si>
    <t>OBEKMHBE00000594</t>
  </si>
  <si>
    <t>20250102-S-70348</t>
  </si>
  <si>
    <t>C61400190669</t>
  </si>
  <si>
    <t>20241224-S-70461</t>
  </si>
  <si>
    <t>C61400219860</t>
  </si>
  <si>
    <t>OBEKMHBE00000607</t>
  </si>
  <si>
    <t>20241224-S-70456</t>
  </si>
  <si>
    <t>C61400191775</t>
  </si>
  <si>
    <t>20241223-S-70415</t>
  </si>
  <si>
    <t>C60091057738</t>
  </si>
  <si>
    <t>OCZBEKMH00000206</t>
  </si>
  <si>
    <t>20241223-S-70414</t>
  </si>
  <si>
    <t>C6009104960X</t>
  </si>
  <si>
    <t>OCZBEKMH00000203</t>
  </si>
  <si>
    <t>20250102-S-70317</t>
  </si>
  <si>
    <t>C60352905148</t>
  </si>
  <si>
    <t>C61400236063</t>
  </si>
  <si>
    <t>20241217-S-70280</t>
  </si>
  <si>
    <t>C60091049605</t>
  </si>
  <si>
    <t>OCZBEKMH00000202</t>
  </si>
  <si>
    <t>20241223-S-70418</t>
  </si>
  <si>
    <t>C61138444977</t>
  </si>
  <si>
    <t>20241213-S-70151</t>
  </si>
  <si>
    <t>C55901969754</t>
  </si>
  <si>
    <t>OHUBEKMH00000064</t>
  </si>
  <si>
    <t>20241231-S-70063</t>
  </si>
  <si>
    <t>C60091047255</t>
  </si>
  <si>
    <t>C60091047256</t>
  </si>
  <si>
    <t>C60091047254</t>
  </si>
  <si>
    <t>20241223-S-70420</t>
  </si>
  <si>
    <t>C60091043315</t>
  </si>
  <si>
    <t>20241223-S-70432</t>
  </si>
  <si>
    <t>C60091058412</t>
  </si>
  <si>
    <t>OCZBEKMH00000207</t>
  </si>
  <si>
    <t>20241223-S-70416</t>
  </si>
  <si>
    <t>C60352949808</t>
  </si>
  <si>
    <t>20241223-S-70444</t>
  </si>
  <si>
    <t>C60352941838</t>
  </si>
  <si>
    <t>20250102-S-70209</t>
  </si>
  <si>
    <t>C60352921716</t>
  </si>
  <si>
    <t>C60352921717</t>
  </si>
  <si>
    <t>20250102-S-70216</t>
  </si>
  <si>
    <t>C60352924909</t>
  </si>
  <si>
    <t>C61138444978</t>
  </si>
  <si>
    <t>20250102-S-70274</t>
  </si>
  <si>
    <t>C61138391549</t>
  </si>
  <si>
    <t>OESBEKMH00000140</t>
  </si>
  <si>
    <t>C61138391548</t>
  </si>
  <si>
    <t>20241211-S-70418</t>
  </si>
  <si>
    <t>C60091062194</t>
  </si>
  <si>
    <t>OPLBEKMH00000180</t>
  </si>
  <si>
    <t>20250107-S-70057</t>
  </si>
  <si>
    <t>C61874447098</t>
  </si>
  <si>
    <t>ONLBEKMH00000208</t>
  </si>
  <si>
    <t>20241223-S-70408</t>
  </si>
  <si>
    <t>C60091060830</t>
  </si>
  <si>
    <t>OITBEKMH00000350</t>
  </si>
  <si>
    <t>C60352921715</t>
  </si>
  <si>
    <t>20241224-S-70157</t>
  </si>
  <si>
    <t>C61138364130</t>
  </si>
  <si>
    <t>20241224-S-70160</t>
  </si>
  <si>
    <t>C61138388567</t>
  </si>
  <si>
    <t>OFRBEKMH00000640</t>
  </si>
  <si>
    <t>20250106-S-70262</t>
  </si>
  <si>
    <t>C61400215979</t>
  </si>
  <si>
    <t>ONLBEKMH00000211</t>
  </si>
  <si>
    <t>20250106-S-70263</t>
  </si>
  <si>
    <t>C61406542624</t>
  </si>
  <si>
    <t>ONLBEKMH00000215</t>
  </si>
  <si>
    <t>C61406542623</t>
  </si>
  <si>
    <t>20241218-S-70162</t>
  </si>
  <si>
    <t>C60352918138</t>
  </si>
  <si>
    <t>20250102-S-70349</t>
  </si>
  <si>
    <t>C60352906724</t>
  </si>
  <si>
    <t>20250102-S-70219</t>
  </si>
  <si>
    <t>C60352915489</t>
  </si>
  <si>
    <t>20241224-S-70431</t>
  </si>
  <si>
    <t>C61400191688</t>
  </si>
  <si>
    <t>OFRBEKMH00000649</t>
  </si>
  <si>
    <t>20241220-S-70138</t>
  </si>
  <si>
    <t>C59829171365</t>
  </si>
  <si>
    <t>OSKBEKMH00000026</t>
  </si>
  <si>
    <t>20250103-S-70234</t>
  </si>
  <si>
    <t>C61138374947</t>
  </si>
  <si>
    <t>20250106-S-70136</t>
  </si>
  <si>
    <t>C61400232395</t>
  </si>
  <si>
    <t>OFRBEKMH00000648</t>
  </si>
  <si>
    <t>20241224-S-70154</t>
  </si>
  <si>
    <t>C61400190956</t>
  </si>
  <si>
    <t>20250106-S-70296</t>
  </si>
  <si>
    <t>C61661981712</t>
  </si>
  <si>
    <t>20250106-S-70252</t>
  </si>
  <si>
    <t>C61661975106</t>
  </si>
  <si>
    <t>20250107-S-70304</t>
  </si>
  <si>
    <t>C61661997132</t>
  </si>
  <si>
    <t>20241223-S-70461</t>
  </si>
  <si>
    <t>C60352938971</t>
  </si>
  <si>
    <t>OCZBEKMH00000212</t>
  </si>
  <si>
    <t>20241223-S-70463</t>
  </si>
  <si>
    <t>C60352936202</t>
  </si>
  <si>
    <t>20241230-S-70132</t>
  </si>
  <si>
    <t>C61138439914</t>
  </si>
  <si>
    <t>20241224-S-70464</t>
  </si>
  <si>
    <t>C61138407702</t>
  </si>
  <si>
    <t>ODEBEKMH00000668</t>
  </si>
  <si>
    <t>20241220-S-70133</t>
  </si>
  <si>
    <t>C61138375940</t>
  </si>
  <si>
    <t>20241224-S-70435</t>
  </si>
  <si>
    <t>C61400236775</t>
  </si>
  <si>
    <t>20250106-S-70130</t>
  </si>
  <si>
    <t>C61661974565</t>
  </si>
  <si>
    <t>C61661975107</t>
  </si>
  <si>
    <t>20250103-S-70224</t>
  </si>
  <si>
    <t>C61138362482</t>
  </si>
  <si>
    <t>ODEBEKMH00000667</t>
  </si>
  <si>
    <t>20241230-S-70067</t>
  </si>
  <si>
    <t>C61138393008</t>
  </si>
  <si>
    <t>20241220-S-70097</t>
  </si>
  <si>
    <t>C56689045868</t>
  </si>
  <si>
    <t>20241213-S-70392</t>
  </si>
  <si>
    <t>C60091050158</t>
  </si>
  <si>
    <t>20250102-S-70316</t>
  </si>
  <si>
    <t>C60352919308</t>
  </si>
  <si>
    <t>20241224-S-70407</t>
  </si>
  <si>
    <t>C61138360493</t>
  </si>
  <si>
    <t>ODEBEKMH00000655</t>
  </si>
  <si>
    <t>20241224-S-70406</t>
  </si>
  <si>
    <t>C61138359651</t>
  </si>
  <si>
    <t>OESBEKMH00000139</t>
  </si>
  <si>
    <t>20250103-S-70233</t>
  </si>
  <si>
    <t>C61138377070</t>
  </si>
  <si>
    <t>C61138376930</t>
  </si>
  <si>
    <t>20241224-S-70423</t>
  </si>
  <si>
    <t>C61400215638</t>
  </si>
  <si>
    <t>20250107-S-70112</t>
  </si>
  <si>
    <t>C61662036276</t>
  </si>
  <si>
    <t>20250102-S-70273</t>
  </si>
  <si>
    <t>C61661993628</t>
  </si>
  <si>
    <t>20241218-S-70175</t>
  </si>
  <si>
    <t>C56425661410</t>
  </si>
  <si>
    <t>OPLBEKMH00000183</t>
  </si>
  <si>
    <t>C60352938972</t>
  </si>
  <si>
    <t>20250102-S-70258</t>
  </si>
  <si>
    <t>C60352918451</t>
  </si>
  <si>
    <t>20241224-S-70290</t>
  </si>
  <si>
    <t>C61138362215</t>
  </si>
  <si>
    <t>C61138388257</t>
  </si>
  <si>
    <t>20241224-S-70280</t>
  </si>
  <si>
    <t>C61138390709</t>
  </si>
  <si>
    <t>20241217-S-70282</t>
  </si>
  <si>
    <t>C56163768754</t>
  </si>
  <si>
    <t>OPLBEKMH00000186</t>
  </si>
  <si>
    <t>20241223-S-70412</t>
  </si>
  <si>
    <t>C60352945150</t>
  </si>
  <si>
    <t>OHUBEKMH00000065</t>
  </si>
  <si>
    <t>C60352945151</t>
  </si>
  <si>
    <t>20250102-S-70257</t>
  </si>
  <si>
    <t>C60352950669</t>
  </si>
  <si>
    <t>OCZBEKMH00000211</t>
  </si>
  <si>
    <t>C61138439913</t>
  </si>
  <si>
    <t>20250103-S-70228</t>
  </si>
  <si>
    <t>C61138367228</t>
  </si>
  <si>
    <t>ODEBEKMH00000661</t>
  </si>
  <si>
    <t>20250103-S-70229</t>
  </si>
  <si>
    <t>C61138364024</t>
  </si>
  <si>
    <t>C61138362481</t>
  </si>
  <si>
    <t>C61138393011</t>
  </si>
  <si>
    <t>C61138393010</t>
  </si>
  <si>
    <t>20241220-S-70079</t>
  </si>
  <si>
    <t>C61138383579</t>
  </si>
  <si>
    <t>C61138377903</t>
  </si>
  <si>
    <t>20250107-S-70113</t>
  </si>
  <si>
    <t>C61662027630</t>
  </si>
  <si>
    <t>20241212-S-70238</t>
  </si>
  <si>
    <t>C54854614810</t>
  </si>
  <si>
    <t>C60091050157</t>
  </si>
  <si>
    <t>20250103-S-70225</t>
  </si>
  <si>
    <t>C61138364492</t>
  </si>
  <si>
    <t>20241224-S-70108</t>
  </si>
  <si>
    <t>C61138376747</t>
  </si>
  <si>
    <t>20250102-S-70215</t>
  </si>
  <si>
    <t>C61138393526</t>
  </si>
  <si>
    <t>C61138393009</t>
  </si>
  <si>
    <t>20241224-S-70463</t>
  </si>
  <si>
    <t>C61138417005</t>
  </si>
  <si>
    <t>20241224-S-70156</t>
  </si>
  <si>
    <t>C61400190940</t>
  </si>
  <si>
    <t>ODEBEKMH00000676</t>
  </si>
  <si>
    <t>20250103-S-70262</t>
  </si>
  <si>
    <t>C61400230289</t>
  </si>
  <si>
    <t>20241224-S-70155</t>
  </si>
  <si>
    <t>C61400203435</t>
  </si>
  <si>
    <t>OFRBEKMH00000657</t>
  </si>
  <si>
    <t>20250107-S-70111</t>
  </si>
  <si>
    <t>C61662028078</t>
  </si>
  <si>
    <t>20250108-S-70212</t>
  </si>
  <si>
    <t>C61923751777</t>
  </si>
  <si>
    <t>C61923751778</t>
  </si>
  <si>
    <t>C61138417006</t>
  </si>
  <si>
    <t>20250102-S-70264</t>
  </si>
  <si>
    <t>C61138439137</t>
  </si>
  <si>
    <t>OPLBEKMH00000189</t>
  </si>
  <si>
    <t>20241224-S-70404</t>
  </si>
  <si>
    <t>C61400203644</t>
  </si>
  <si>
    <t>OITBEKMH00000356</t>
  </si>
  <si>
    <t>20241224-S-70402</t>
  </si>
  <si>
    <t>C61400202829</t>
  </si>
  <si>
    <t>OITBEKMH00000357</t>
  </si>
  <si>
    <t>20250102-S-70065</t>
  </si>
  <si>
    <t>C60070319784</t>
  </si>
  <si>
    <t>OPLBEKMH00000179</t>
  </si>
  <si>
    <t>C61138421436</t>
  </si>
  <si>
    <t>20250102-S-70313</t>
  </si>
  <si>
    <t>C61138415258</t>
  </si>
  <si>
    <t>20241224-S-70439</t>
  </si>
  <si>
    <t>C61138416473</t>
  </si>
  <si>
    <t>20250103-S-70226</t>
  </si>
  <si>
    <t>C61400191069</t>
  </si>
  <si>
    <t>ODEBEKMH00000670</t>
  </si>
  <si>
    <t>20241223-S-70417</t>
  </si>
  <si>
    <t>C60352943417</t>
  </si>
  <si>
    <t>OHUBEKMH00000066</t>
  </si>
  <si>
    <t>20250102-S-70262</t>
  </si>
  <si>
    <t>C61138438564</t>
  </si>
  <si>
    <t>20250102-S-70266</t>
  </si>
  <si>
    <t>C60352951117</t>
  </si>
  <si>
    <t>20241224-S-70185</t>
  </si>
  <si>
    <t>C61138421167</t>
  </si>
  <si>
    <t>OCZBEKMH00000214</t>
  </si>
  <si>
    <t>20241227-S-70104</t>
  </si>
  <si>
    <t>C61138389387</t>
  </si>
  <si>
    <t>20241224-S-70266</t>
  </si>
  <si>
    <t>C61138417848</t>
  </si>
  <si>
    <t>OITBEKMH00000353</t>
  </si>
  <si>
    <t>20250106-S-70044</t>
  </si>
  <si>
    <t>C61400213548</t>
  </si>
  <si>
    <t>20250103-S-70255</t>
  </si>
  <si>
    <t>C61406507709</t>
  </si>
  <si>
    <t>20250103-S-70223</t>
  </si>
  <si>
    <t>C61400238175</t>
  </si>
  <si>
    <t>C61400238176</t>
  </si>
  <si>
    <t>20250107-S-70064</t>
  </si>
  <si>
    <t>C61400213930</t>
  </si>
  <si>
    <t>20250103-S-70227</t>
  </si>
  <si>
    <t>C61400191548</t>
  </si>
  <si>
    <t>20250103-S-70242</t>
  </si>
  <si>
    <t>C61923865983</t>
  </si>
  <si>
    <t>ONLBEKMH00000214</t>
  </si>
  <si>
    <t>20241224-S-70408</t>
  </si>
  <si>
    <t>C61400200275</t>
  </si>
  <si>
    <t>20250102-S-70312</t>
  </si>
  <si>
    <t>C61138377726</t>
  </si>
  <si>
    <t>OPLBEKMH00000187</t>
  </si>
  <si>
    <t>20241224-S-70089</t>
  </si>
  <si>
    <t>C61400226863</t>
  </si>
  <si>
    <t>OITBEKMH00000352</t>
  </si>
  <si>
    <t>20241224-S-70118</t>
  </si>
  <si>
    <t>C61406542374</t>
  </si>
  <si>
    <t>20250107-S-70106</t>
  </si>
  <si>
    <t>C61661999218</t>
  </si>
  <si>
    <t>OFRBEKMH00000663</t>
  </si>
  <si>
    <t>20241224-S-70451</t>
  </si>
  <si>
    <t>C61400204525</t>
  </si>
  <si>
    <t>OITBEKMH00000376</t>
  </si>
  <si>
    <t>C61414134789</t>
  </si>
  <si>
    <t>C61414134693</t>
  </si>
  <si>
    <t>C61444118043</t>
  </si>
  <si>
    <t>C61482104032</t>
  </si>
  <si>
    <t>20241224-S-70403</t>
  </si>
  <si>
    <t>C61661984578</t>
  </si>
  <si>
    <t>OITBEKMH00000375</t>
  </si>
  <si>
    <t>20250106-S-70299</t>
  </si>
  <si>
    <t>C61662027724</t>
  </si>
  <si>
    <t>OFRBEKMH00000675</t>
  </si>
  <si>
    <t>20250107-S-70101</t>
  </si>
  <si>
    <t>C61661996711</t>
  </si>
  <si>
    <t>20241224-S-70459</t>
  </si>
  <si>
    <t>C61923865792</t>
  </si>
  <si>
    <t>OESBEKMH00000142</t>
  </si>
  <si>
    <t>20250102-S-70256</t>
  </si>
  <si>
    <t>C61400215092</t>
  </si>
  <si>
    <t>OCZBEKMH00000221</t>
  </si>
  <si>
    <t>20241224-S-70465</t>
  </si>
  <si>
    <t>C61406507525</t>
  </si>
  <si>
    <t>20250107-S-70151</t>
  </si>
  <si>
    <t>C61923741779</t>
  </si>
  <si>
    <t>20241230-S-70135</t>
  </si>
  <si>
    <t>C61138437524</t>
  </si>
  <si>
    <t>20250102-S-70275</t>
  </si>
  <si>
    <t>C61138390379</t>
  </si>
  <si>
    <t>20250106-S-70128</t>
  </si>
  <si>
    <t>C61400202825</t>
  </si>
  <si>
    <t>C61400204526</t>
  </si>
  <si>
    <t>C61414134790</t>
  </si>
  <si>
    <t>C61414134694</t>
  </si>
  <si>
    <t>C61444118044</t>
  </si>
  <si>
    <t>C61482104033</t>
  </si>
  <si>
    <t>20241224-S-70405</t>
  </si>
  <si>
    <t>C61661987327</t>
  </si>
  <si>
    <t>OITBEKMH00000358</t>
  </si>
  <si>
    <t>20250107-S-70110</t>
  </si>
  <si>
    <t>C61662036436</t>
  </si>
  <si>
    <t>20250109-S-70425</t>
  </si>
  <si>
    <t>C62185643705</t>
  </si>
  <si>
    <t>OFRBEKMH00000658</t>
  </si>
  <si>
    <t>20250103-S-70271</t>
  </si>
  <si>
    <t>C61138377104</t>
  </si>
  <si>
    <t>20250107-S-70116</t>
  </si>
  <si>
    <t>C61662034413</t>
  </si>
  <si>
    <t>20250103-S-70260</t>
  </si>
  <si>
    <t>C61662005818</t>
  </si>
  <si>
    <t>MULTITORCH GmbH</t>
  </si>
  <si>
    <t>20241226-S-70078</t>
  </si>
  <si>
    <t>C59829170224</t>
  </si>
  <si>
    <t>OPTBEKMH00000026</t>
  </si>
  <si>
    <t>20241226-S-70079</t>
  </si>
  <si>
    <t>C59829169947</t>
  </si>
  <si>
    <t>20250103-S-70088</t>
  </si>
  <si>
    <t>C61090098495</t>
  </si>
  <si>
    <t>OPLBEKMH00000181</t>
  </si>
  <si>
    <t>C61090098494</t>
  </si>
  <si>
    <t>C61138437523</t>
  </si>
  <si>
    <t>20250102-S-70281</t>
  </si>
  <si>
    <t>C61138428893</t>
  </si>
  <si>
    <t>20250106-S-70135</t>
  </si>
  <si>
    <t>C61400247166</t>
  </si>
  <si>
    <t>20250106-S-70092</t>
  </si>
  <si>
    <t>C61400202917</t>
  </si>
  <si>
    <t>20250107-S-70084</t>
  </si>
  <si>
    <t>C61400211846</t>
  </si>
  <si>
    <t>20241224-S-70187</t>
  </si>
  <si>
    <t>C61400223754</t>
  </si>
  <si>
    <t>OCZBEKMH00000217</t>
  </si>
  <si>
    <t>20250106-S-70093</t>
  </si>
  <si>
    <t>C61400190751</t>
  </si>
  <si>
    <t>20241224-S-70186</t>
  </si>
  <si>
    <t>C61400218073</t>
  </si>
  <si>
    <t>20250103-S-70241</t>
  </si>
  <si>
    <t>C61406542797</t>
  </si>
  <si>
    <t>20250107-S-70098</t>
  </si>
  <si>
    <t>C61661974490</t>
  </si>
  <si>
    <t>OESBEKMH00000143</t>
  </si>
  <si>
    <t>20250107-S-70115</t>
  </si>
  <si>
    <t>C61662049404</t>
  </si>
  <si>
    <t>20250107-S-70097</t>
  </si>
  <si>
    <t>C61661972650</t>
  </si>
  <si>
    <t>C61662003046</t>
  </si>
  <si>
    <t>C61662003047</t>
  </si>
  <si>
    <t>20250107-S-70107</t>
  </si>
  <si>
    <t>C61661983859</t>
  </si>
  <si>
    <t>ODEBEKMH00000678</t>
  </si>
  <si>
    <t>20250106-S-70108</t>
  </si>
  <si>
    <t>C61661999961</t>
  </si>
  <si>
    <t>20241231-S-70080</t>
  </si>
  <si>
    <t>C61400214073</t>
  </si>
  <si>
    <t>OPLBEKMH00000191</t>
  </si>
  <si>
    <t>C61400214074</t>
  </si>
  <si>
    <t>C61400204527</t>
  </si>
  <si>
    <t>C61414134791</t>
  </si>
  <si>
    <t>C61414134695</t>
  </si>
  <si>
    <t>C61444118045</t>
  </si>
  <si>
    <t>C61482104034</t>
  </si>
  <si>
    <t>20250107-S-70114</t>
  </si>
  <si>
    <t>C61662049351</t>
  </si>
  <si>
    <t>C61661999633</t>
  </si>
  <si>
    <t>20241224-S-70120</t>
  </si>
  <si>
    <t>C61662014810</t>
  </si>
  <si>
    <t>20250109-S-70463</t>
  </si>
  <si>
    <t>C62185645968</t>
  </si>
  <si>
    <t>20250109-S-70421</t>
  </si>
  <si>
    <t>C62185621309</t>
  </si>
  <si>
    <t>20250107-S-70105</t>
  </si>
  <si>
    <t>C61661997067</t>
  </si>
  <si>
    <t>C61661997068</t>
  </si>
  <si>
    <t>20241224-S-70122</t>
  </si>
  <si>
    <t>C61400225643</t>
  </si>
  <si>
    <t>OITBEKMH00000361</t>
  </si>
  <si>
    <t>20241224-S-70151</t>
  </si>
  <si>
    <t>C61661972088</t>
  </si>
  <si>
    <t>20250107-S-70102</t>
  </si>
  <si>
    <t>C61661987370</t>
  </si>
  <si>
    <t>20250108-S-70213</t>
  </si>
  <si>
    <t>C61923736208</t>
  </si>
  <si>
    <t>OFRBEKMH00000671</t>
  </si>
  <si>
    <t>20250106-S-70298</t>
  </si>
  <si>
    <t>C61923866038</t>
  </si>
  <si>
    <t>OFRBEKMH00000682</t>
  </si>
  <si>
    <t>20250107-S-70148</t>
  </si>
  <si>
    <t>C61923793710</t>
  </si>
  <si>
    <t>20250110-S-70174</t>
  </si>
  <si>
    <t>C62971040057</t>
  </si>
  <si>
    <t>OFRBEKMH00000679</t>
  </si>
  <si>
    <t>20250108-S-70244</t>
  </si>
  <si>
    <t>C62971024708</t>
  </si>
  <si>
    <t>OFRBEKMH00000691</t>
  </si>
  <si>
    <t>20241224-S-70443</t>
  </si>
  <si>
    <t>C61138414119</t>
  </si>
  <si>
    <t>20250106-S-70139</t>
  </si>
  <si>
    <t>C61662022121</t>
  </si>
  <si>
    <t>20250107-S-70399</t>
  </si>
  <si>
    <t>C61923859631</t>
  </si>
  <si>
    <t>20250107-S-70152</t>
  </si>
  <si>
    <t>C61923736547</t>
  </si>
  <si>
    <t>OITBEKMH00000365</t>
  </si>
  <si>
    <t>20241224-S-70445</t>
  </si>
  <si>
    <t>C61923811208</t>
  </si>
  <si>
    <t>ODEBEKMH00000695</t>
  </si>
  <si>
    <t>20241224-S-70466</t>
  </si>
  <si>
    <t>C61662000257</t>
  </si>
  <si>
    <t>20241224-S-70449</t>
  </si>
  <si>
    <t>C61400205460</t>
  </si>
  <si>
    <t>20250106-S-70215</t>
  </si>
  <si>
    <t>C61662016778</t>
  </si>
  <si>
    <t>20250107-S-70100</t>
  </si>
  <si>
    <t>C61661992875</t>
  </si>
  <si>
    <t>20250107-S-70150</t>
  </si>
  <si>
    <t>C61923756413</t>
  </si>
  <si>
    <t>20250108-S-70217</t>
  </si>
  <si>
    <t>C61923767079</t>
  </si>
  <si>
    <t>20250106-S-70127</t>
  </si>
  <si>
    <t>C61661984562</t>
  </si>
  <si>
    <t>20250106-S-70141</t>
  </si>
  <si>
    <t>C61662001359</t>
  </si>
  <si>
    <t>20250107-S-70213</t>
  </si>
  <si>
    <t>C61923820323</t>
  </si>
  <si>
    <t>20250108-S-70221</t>
  </si>
  <si>
    <t>C61923803587</t>
  </si>
  <si>
    <t>20250108-S-70216</t>
  </si>
  <si>
    <t>C61923753549</t>
  </si>
  <si>
    <t>20250106-S-70179</t>
  </si>
  <si>
    <t>C63453596954</t>
  </si>
  <si>
    <t>20250107-S-70080</t>
  </si>
  <si>
    <t>C61400211670</t>
  </si>
  <si>
    <t>20241224-S-70274</t>
  </si>
  <si>
    <t>C61400190844</t>
  </si>
  <si>
    <t>20250106-S-70103</t>
  </si>
  <si>
    <t>C61661984242</t>
  </si>
  <si>
    <t>20250107-S-70108</t>
  </si>
  <si>
    <t>C61661984601</t>
  </si>
  <si>
    <t>OCZBEKMH00000224</t>
  </si>
  <si>
    <t>20241224-S-70253</t>
  </si>
  <si>
    <t>C61661984785</t>
  </si>
  <si>
    <t>20250107-S-70109</t>
  </si>
  <si>
    <t>C61661981677</t>
  </si>
  <si>
    <t>C61662001360</t>
  </si>
  <si>
    <t>20250108-S-70209</t>
  </si>
  <si>
    <t>C61923852925</t>
  </si>
  <si>
    <t>20250108-S-70204</t>
  </si>
  <si>
    <t>C61923837822</t>
  </si>
  <si>
    <t>ODEBEKMH00000696</t>
  </si>
  <si>
    <t>20250107-S-70396</t>
  </si>
  <si>
    <t>C61923875858</t>
  </si>
  <si>
    <t>20250108-S-70222</t>
  </si>
  <si>
    <t>C61923825673</t>
  </si>
  <si>
    <t>20250108-S-70223</t>
  </si>
  <si>
    <t>C61923809545</t>
  </si>
  <si>
    <t>20250108-S-70220</t>
  </si>
  <si>
    <t>C61923802905</t>
  </si>
  <si>
    <t>20250108-S-70218</t>
  </si>
  <si>
    <t>C61923767482</t>
  </si>
  <si>
    <t>20250109-S-70095</t>
  </si>
  <si>
    <t>C61923813990</t>
  </si>
  <si>
    <t>20250107-S-70225</t>
  </si>
  <si>
    <t>C61923793727</t>
  </si>
  <si>
    <t>20250110-S-70177</t>
  </si>
  <si>
    <t>C62971056080</t>
  </si>
  <si>
    <t>C62971056079</t>
  </si>
  <si>
    <t>20250106-S-70138</t>
  </si>
  <si>
    <t>C61662007243</t>
  </si>
  <si>
    <t>20250108-S-70205</t>
  </si>
  <si>
    <t>C61923853443</t>
  </si>
  <si>
    <t>20250107-S-70145</t>
  </si>
  <si>
    <t>C61923787932</t>
  </si>
  <si>
    <t>20250108-S-70202</t>
  </si>
  <si>
    <t>C61923843221</t>
  </si>
  <si>
    <t>20250107-S-70394</t>
  </si>
  <si>
    <t>C61923744086</t>
  </si>
  <si>
    <t>AKG THERMOTECHNIK INTERNATIONAL</t>
  </si>
  <si>
    <t>20250108-S-70240</t>
  </si>
  <si>
    <t>C62185626350</t>
  </si>
  <si>
    <t>20250107-S-70403</t>
  </si>
  <si>
    <t>C62185602223</t>
  </si>
  <si>
    <t>20250109-S-70251</t>
  </si>
  <si>
    <t>C62185576552</t>
  </si>
  <si>
    <t>ODEBEKMH00000698</t>
  </si>
  <si>
    <t>20250108-S-70232</t>
  </si>
  <si>
    <t>C62185574829</t>
  </si>
  <si>
    <t>OFRBEKMH00000683</t>
  </si>
  <si>
    <t>20250109-S-70032</t>
  </si>
  <si>
    <t>C62971011443</t>
  </si>
  <si>
    <t>OFRBEKMH00000690</t>
  </si>
  <si>
    <t>20250108-S-70203</t>
  </si>
  <si>
    <t>C61923834506</t>
  </si>
  <si>
    <t>20250107-S-70305</t>
  </si>
  <si>
    <t>C61923777511</t>
  </si>
  <si>
    <t>20250108-S-70473</t>
  </si>
  <si>
    <t>C61923822631</t>
  </si>
  <si>
    <t>20250107-S-70146</t>
  </si>
  <si>
    <t>C61923786770</t>
  </si>
  <si>
    <t>OPLBEKMH00000197</t>
  </si>
  <si>
    <t>20250109-S-70260</t>
  </si>
  <si>
    <t>C62185612777</t>
  </si>
  <si>
    <t>ODEBEKMH00000880</t>
  </si>
  <si>
    <t>20250109-S-70377</t>
  </si>
  <si>
    <t>C62185575055</t>
  </si>
  <si>
    <t>OITBEKMH00000369</t>
  </si>
  <si>
    <t>20250109-S-70378</t>
  </si>
  <si>
    <t>C62185573156</t>
  </si>
  <si>
    <t>OITBEKMH00000373</t>
  </si>
  <si>
    <t>20250108-S-70236</t>
  </si>
  <si>
    <t>C62185607728</t>
  </si>
  <si>
    <t>20250108-S-70246</t>
  </si>
  <si>
    <t>C63232966871</t>
  </si>
  <si>
    <t>OSKBEKMH00000029</t>
  </si>
  <si>
    <t>20250109-S-70588</t>
  </si>
  <si>
    <t>C62185621227</t>
  </si>
  <si>
    <t>20241224-S-70448</t>
  </si>
  <si>
    <t>C61400202984</t>
  </si>
  <si>
    <t>20250107-S-70398</t>
  </si>
  <si>
    <t>C61923865557</t>
  </si>
  <si>
    <t>20250102-S-70298</t>
  </si>
  <si>
    <t>C61923789201</t>
  </si>
  <si>
    <t>OPLBEKMH00000193</t>
  </si>
  <si>
    <t>20250109-S-70248</t>
  </si>
  <si>
    <t>C62185560187</t>
  </si>
  <si>
    <t>20250109-S-70292</t>
  </si>
  <si>
    <t>C62185564397</t>
  </si>
  <si>
    <t>20250109-S-70286</t>
  </si>
  <si>
    <t>C62185544459</t>
  </si>
  <si>
    <t>20250109-S-70296</t>
  </si>
  <si>
    <t>C62185576113</t>
  </si>
  <si>
    <t>20250109-S-70257</t>
  </si>
  <si>
    <t>C62185576308</t>
  </si>
  <si>
    <t>20250109-S-70584</t>
  </si>
  <si>
    <t>C62185648483</t>
  </si>
  <si>
    <t>20250113-S-70375</t>
  </si>
  <si>
    <t>C63232981403</t>
  </si>
  <si>
    <t>20250106-S-70196</t>
  </si>
  <si>
    <t>C61661973641</t>
  </si>
  <si>
    <t>OHUBEKMH00000067</t>
  </si>
  <si>
    <t>20250103-S-70246</t>
  </si>
  <si>
    <t>C61661974453</t>
  </si>
  <si>
    <t>OROBEKMH00000046</t>
  </si>
  <si>
    <t>20250107-S-70395</t>
  </si>
  <si>
    <t>C61923747176</t>
  </si>
  <si>
    <t>20250108-S-70219</t>
  </si>
  <si>
    <t>C61923772034</t>
  </si>
  <si>
    <t>20250106-S-70096</t>
  </si>
  <si>
    <t>C61661972398</t>
  </si>
  <si>
    <t>20250106-S-70225</t>
  </si>
  <si>
    <t>C61923831740</t>
  </si>
  <si>
    <t>20250108-S-70208</t>
  </si>
  <si>
    <t>C61923843901</t>
  </si>
  <si>
    <t>OPLBEKMH00000199</t>
  </si>
  <si>
    <t>20250108-S-70214</t>
  </si>
  <si>
    <t>C61923738026</t>
  </si>
  <si>
    <t>OESBEKMH00000147</t>
  </si>
  <si>
    <t>20241224-S-70252</t>
  </si>
  <si>
    <t>C61923839937</t>
  </si>
  <si>
    <t>20250109-S-70288</t>
  </si>
  <si>
    <t>C62185544804</t>
  </si>
  <si>
    <t>20250109-S-70249</t>
  </si>
  <si>
    <t>C62185565447</t>
  </si>
  <si>
    <t>C62185565448</t>
  </si>
  <si>
    <t>20250110-S-70095</t>
  </si>
  <si>
    <t>C62185563474</t>
  </si>
  <si>
    <t>20250110-S-70089</t>
  </si>
  <si>
    <t>C62185612073</t>
  </si>
  <si>
    <t>ODEBEKMH00000710</t>
  </si>
  <si>
    <t>20250110-S-70172</t>
  </si>
  <si>
    <t>C62971037648</t>
  </si>
  <si>
    <t>OITBEKMH00000378</t>
  </si>
  <si>
    <t>C61661974454</t>
  </si>
  <si>
    <t>20250109-S-70247</t>
  </si>
  <si>
    <t>C62185545043</t>
  </si>
  <si>
    <t>C61923834505</t>
  </si>
  <si>
    <t>20241224-S-70163</t>
  </si>
  <si>
    <t>C61923814383</t>
  </si>
  <si>
    <t>C61923786769</t>
  </si>
  <si>
    <t>20250109-S-70275</t>
  </si>
  <si>
    <t>C62185545010</t>
  </si>
  <si>
    <t>ODEBEKMH00000708</t>
  </si>
  <si>
    <t>20250109-S-70273</t>
  </si>
  <si>
    <t>C62185545038</t>
  </si>
  <si>
    <t>C62185612776</t>
  </si>
  <si>
    <t>20250109-S-70263</t>
  </si>
  <si>
    <t>C62185637332</t>
  </si>
  <si>
    <t>20250108-S-70239</t>
  </si>
  <si>
    <t>C62185602267</t>
  </si>
  <si>
    <t>C63232981404</t>
  </si>
  <si>
    <t>20250108-S-70312</t>
  </si>
  <si>
    <t>C61923824809</t>
  </si>
  <si>
    <t>OESBEKMH00000150</t>
  </si>
  <si>
    <t>20250108-S-70207</t>
  </si>
  <si>
    <t>C61923840928</t>
  </si>
  <si>
    <t>OFRBEKMH00000696</t>
  </si>
  <si>
    <t>20250106-S-70293</t>
  </si>
  <si>
    <t>C61923773107</t>
  </si>
  <si>
    <t>20241224-S-70152</t>
  </si>
  <si>
    <t>C62185544244</t>
  </si>
  <si>
    <t>20250108-S-70242</t>
  </si>
  <si>
    <t>C62185621160</t>
  </si>
  <si>
    <t>20250108-S-70235</t>
  </si>
  <si>
    <t>C62185579421</t>
  </si>
  <si>
    <t>20250106-S-70118</t>
  </si>
  <si>
    <t>C62185564191</t>
  </si>
  <si>
    <t>20250108-S-70241</t>
  </si>
  <si>
    <t>C62185613914</t>
  </si>
  <si>
    <t>20250110-S-70180</t>
  </si>
  <si>
    <t>C62971023490</t>
  </si>
  <si>
    <t>20250109-S-70265</t>
  </si>
  <si>
    <t>C62971027843</t>
  </si>
  <si>
    <t>ODEBEKMH00000725</t>
  </si>
  <si>
    <t>C62971027844</t>
  </si>
  <si>
    <t>20250110-S-70181</t>
  </si>
  <si>
    <t>C62971024669</t>
  </si>
  <si>
    <t>20250110-S-70187</t>
  </si>
  <si>
    <t>C63232949826</t>
  </si>
  <si>
    <t>OFRBEKMH00000718</t>
  </si>
  <si>
    <t>20250113-S-70377</t>
  </si>
  <si>
    <t>C63494811639</t>
  </si>
  <si>
    <t>20250113-S-70376</t>
  </si>
  <si>
    <t>C63494828282</t>
  </si>
  <si>
    <t>20250114-S-70206</t>
  </si>
  <si>
    <t>C63494750388</t>
  </si>
  <si>
    <t>20250108-S-70229</t>
  </si>
  <si>
    <t>C62185546422</t>
  </si>
  <si>
    <t>OCZBEKMH00000225</t>
  </si>
  <si>
    <t>20241212-S-70257</t>
  </si>
  <si>
    <t>C61138437846</t>
  </si>
  <si>
    <t>OHRBEKMH00000007</t>
  </si>
  <si>
    <t>20250107-S-70099</t>
  </si>
  <si>
    <t>C61662035143</t>
  </si>
  <si>
    <t>OSKBEKMH00000027</t>
  </si>
  <si>
    <t>20250107-S-70149</t>
  </si>
  <si>
    <t>C61923793626</t>
  </si>
  <si>
    <t>20250108-S-70231</t>
  </si>
  <si>
    <t>C62185565164</t>
  </si>
  <si>
    <t>C62185564190</t>
  </si>
  <si>
    <t>20250108-S-70234</t>
  </si>
  <si>
    <t>C62185578358</t>
  </si>
  <si>
    <t>20250108-S-70243</t>
  </si>
  <si>
    <t>C62971023551</t>
  </si>
  <si>
    <t>20250109-S-70356</t>
  </si>
  <si>
    <t>C62971026785</t>
  </si>
  <si>
    <t>C62971026784</t>
  </si>
  <si>
    <t>20250109-S-70534</t>
  </si>
  <si>
    <t>C62971008611</t>
  </si>
  <si>
    <t>20250110-S-70451</t>
  </si>
  <si>
    <t>C63232984414</t>
  </si>
  <si>
    <t>20250109-S-70465</t>
  </si>
  <si>
    <t>C63494786490</t>
  </si>
  <si>
    <t>20250114-S-70198</t>
  </si>
  <si>
    <t>C63494805588</t>
  </si>
  <si>
    <t>20250107-S-70155</t>
  </si>
  <si>
    <t>C62185648085</t>
  </si>
  <si>
    <t>C62185546423</t>
  </si>
  <si>
    <t>20250113-S-70059</t>
  </si>
  <si>
    <t>C62971028196</t>
  </si>
  <si>
    <t>OROBEKMH00000047</t>
  </si>
  <si>
    <t>20250110-S-70176</t>
  </si>
  <si>
    <t>C62971055350</t>
  </si>
  <si>
    <t>C62971055349</t>
  </si>
  <si>
    <t>20250108-S-70215</t>
  </si>
  <si>
    <t>C61923764313</t>
  </si>
  <si>
    <t>20250110-S-70071</t>
  </si>
  <si>
    <t>C62185650787</t>
  </si>
  <si>
    <t>OCZBEKMH00000223</t>
  </si>
  <si>
    <t>20250109-S-70383</t>
  </si>
  <si>
    <t>C62185631656</t>
  </si>
  <si>
    <t>20250109-S-70385</t>
  </si>
  <si>
    <t>C62185626266</t>
  </si>
  <si>
    <t>20250110-S-70178</t>
  </si>
  <si>
    <t>C62971040595</t>
  </si>
  <si>
    <t>20250114-S-70072</t>
  </si>
  <si>
    <t>C63232942931</t>
  </si>
  <si>
    <t>ONLBEKMH00000219</t>
  </si>
  <si>
    <t>20250107-S-70147</t>
  </si>
  <si>
    <t>C61923798717</t>
  </si>
  <si>
    <t>C61923793625</t>
  </si>
  <si>
    <t>20250108-S-70238</t>
  </si>
  <si>
    <t>C62185601117</t>
  </si>
  <si>
    <t>C62185578359</t>
  </si>
  <si>
    <t>20250110-S-70480</t>
  </si>
  <si>
    <t>C62971020122</t>
  </si>
  <si>
    <t>20250110-S-70171</t>
  </si>
  <si>
    <t>C62971040417</t>
  </si>
  <si>
    <t>C63232984413</t>
  </si>
  <si>
    <t>20250109-S-70403</t>
  </si>
  <si>
    <t>C62185565010</t>
  </si>
  <si>
    <t>20241224-S-70153</t>
  </si>
  <si>
    <t>C62971025219</t>
  </si>
  <si>
    <t>20250109-S-70397</t>
  </si>
  <si>
    <t>C62971010249</t>
  </si>
  <si>
    <t>20250113-S-70236</t>
  </si>
  <si>
    <t>C63232935122</t>
  </si>
  <si>
    <t>20250114-S-70200</t>
  </si>
  <si>
    <t>C63494762009</t>
  </si>
  <si>
    <t>OFRBEKMH00000712</t>
  </si>
  <si>
    <t>20250115-S-70140</t>
  </si>
  <si>
    <t>C63756525750</t>
  </si>
  <si>
    <t>OFRBEKMH00000707</t>
  </si>
  <si>
    <t>20250115-S-70405</t>
  </si>
  <si>
    <t>C63756611441</t>
  </si>
  <si>
    <t>20250108-S-70206</t>
  </si>
  <si>
    <t>C61923842122</t>
  </si>
  <si>
    <t>20250107-S-70306</t>
  </si>
  <si>
    <t>C61923773620</t>
  </si>
  <si>
    <t>20241224-S-70409</t>
  </si>
  <si>
    <t>C63232935829</t>
  </si>
  <si>
    <t>ODEBEKMH00000729</t>
  </si>
  <si>
    <t>20250110-S-70509</t>
  </si>
  <si>
    <t>C63232957313</t>
  </si>
  <si>
    <t>20250113-S-70277</t>
  </si>
  <si>
    <t>C63232982848</t>
  </si>
  <si>
    <t>20250113-S-70337</t>
  </si>
  <si>
    <t>C63232937900</t>
  </si>
  <si>
    <t>OITBEKMH00000381</t>
  </si>
  <si>
    <t>20250113-S-70328</t>
  </si>
  <si>
    <t>C63494837178</t>
  </si>
  <si>
    <t>OFRBEKMH00000706</t>
  </si>
  <si>
    <t>20250107-S-70154</t>
  </si>
  <si>
    <t>C62185652881</t>
  </si>
  <si>
    <t>OPLBEKMH00000196</t>
  </si>
  <si>
    <t>20250103-S-70245</t>
  </si>
  <si>
    <t>C61923860471</t>
  </si>
  <si>
    <t>20250109-S-70489</t>
  </si>
  <si>
    <t>C62185547523</t>
  </si>
  <si>
    <t>20241224-S-70410</t>
  </si>
  <si>
    <t>C62971007473</t>
  </si>
  <si>
    <t>20250113-S-70267</t>
  </si>
  <si>
    <t>C63232930818</t>
  </si>
  <si>
    <t>ODEBEKMH00000726</t>
  </si>
  <si>
    <t>20250113-S-70276</t>
  </si>
  <si>
    <t>C63232981705</t>
  </si>
  <si>
    <t>C63232981704</t>
  </si>
  <si>
    <t>20250108-S-70230</t>
  </si>
  <si>
    <t>C62185559752</t>
  </si>
  <si>
    <t>OHUBEKMH00000068</t>
  </si>
  <si>
    <t>20250108-S-70233</t>
  </si>
  <si>
    <t>C62185577636</t>
  </si>
  <si>
    <t>20250110-S-70179</t>
  </si>
  <si>
    <t>C62971053252</t>
  </si>
  <si>
    <t>20250114-S-70062</t>
  </si>
  <si>
    <t>C63232923676</t>
  </si>
  <si>
    <t>20250114-S-70089</t>
  </si>
  <si>
    <t>C63232923786</t>
  </si>
  <si>
    <t>20250113-S-70264</t>
  </si>
  <si>
    <t>C63232923496</t>
  </si>
  <si>
    <t>20250108-S-70210</t>
  </si>
  <si>
    <t>C61923747124</t>
  </si>
  <si>
    <t>20250107-S-70309</t>
  </si>
  <si>
    <t>C61923781719</t>
  </si>
  <si>
    <t>20250109-S-70469</t>
  </si>
  <si>
    <t>C62185647653</t>
  </si>
  <si>
    <t>OPLBEKMH00000194</t>
  </si>
  <si>
    <t>20250109-S-70611</t>
  </si>
  <si>
    <t>C62185596163</t>
  </si>
  <si>
    <t>OPLBEKMH00000195</t>
  </si>
  <si>
    <t>20250109-S-70452</t>
  </si>
  <si>
    <t>C62971010544</t>
  </si>
  <si>
    <t>OPLBEKMH00000206</t>
  </si>
  <si>
    <t>20250109-S-70386</t>
  </si>
  <si>
    <t>C62971027467</t>
  </si>
  <si>
    <t>20250110-S-70184</t>
  </si>
  <si>
    <t>C63232942617</t>
  </si>
  <si>
    <t>OFRBEKMH00000697</t>
  </si>
  <si>
    <t>20250107-S-70199</t>
  </si>
  <si>
    <t>C62971040747</t>
  </si>
  <si>
    <t>OFRBEKMH00000684</t>
  </si>
  <si>
    <t>20250110-S-70189</t>
  </si>
  <si>
    <t>C63232950849</t>
  </si>
  <si>
    <t>20250110-S-70220</t>
  </si>
  <si>
    <t>C63756551570</t>
  </si>
  <si>
    <t>20250113-S-70317</t>
  </si>
  <si>
    <t>C63232950113</t>
  </si>
  <si>
    <t>C63232950114</t>
  </si>
  <si>
    <t>20250115-S-70134</t>
  </si>
  <si>
    <t>C63756581071</t>
  </si>
  <si>
    <t>OFRBEKMH00000719</t>
  </si>
  <si>
    <t>20250109-S-70420</t>
  </si>
  <si>
    <t>C63756559747</t>
  </si>
  <si>
    <t>20250115-S-70211</t>
  </si>
  <si>
    <t>C64068757514</t>
  </si>
  <si>
    <t>ODEBEKMH00000779</t>
  </si>
  <si>
    <t>20250109-S-70485</t>
  </si>
  <si>
    <t>C62185545284</t>
  </si>
  <si>
    <t>OSKBEKMH00000028</t>
  </si>
  <si>
    <t>20250109-S-70449</t>
  </si>
  <si>
    <t>C62971038394</t>
  </si>
  <si>
    <t>OPLBEKMH00000208</t>
  </si>
  <si>
    <t>20250109-S-70379</t>
  </si>
  <si>
    <t>C63232923808</t>
  </si>
  <si>
    <t>OITBEKMH00000372</t>
  </si>
  <si>
    <t>20250113-S-70342</t>
  </si>
  <si>
    <t>C63232923661</t>
  </si>
  <si>
    <t>20250113-S-70268</t>
  </si>
  <si>
    <t>C63494783926</t>
  </si>
  <si>
    <t>20250116-S-70243</t>
  </si>
  <si>
    <t>C64018383305</t>
  </si>
  <si>
    <t>OBEKMHBE00000649</t>
  </si>
  <si>
    <t>20250108-S-70237</t>
  </si>
  <si>
    <t>C62185595701</t>
  </si>
  <si>
    <t>20250113-S-70393</t>
  </si>
  <si>
    <t>C63232980746</t>
  </si>
  <si>
    <t>OCZBEKMH00000227</t>
  </si>
  <si>
    <t>20250109-S-70281</t>
  </si>
  <si>
    <t>C63494728740</t>
  </si>
  <si>
    <t>ODEBEKMH00000743</t>
  </si>
  <si>
    <t>20250114-S-70191</t>
  </si>
  <si>
    <t>C63494805748</t>
  </si>
  <si>
    <t>OITBEKMH00000383</t>
  </si>
  <si>
    <t>20250110-S-70219</t>
  </si>
  <si>
    <t>C63494733690</t>
  </si>
  <si>
    <t>ODEBEKMH00000749</t>
  </si>
  <si>
    <t>20250114-S-70188</t>
  </si>
  <si>
    <t>C63494731009</t>
  </si>
  <si>
    <t>OITBEKMH00000380</t>
  </si>
  <si>
    <t>20250113-S-70327</t>
  </si>
  <si>
    <t>C63494830556</t>
  </si>
  <si>
    <t>Plastiques Poppelmann France</t>
  </si>
  <si>
    <t>20250109-S-70585</t>
  </si>
  <si>
    <t>C63494809857</t>
  </si>
  <si>
    <t>OITBEKMH00000377</t>
  </si>
  <si>
    <t>20250113-S-70319</t>
  </si>
  <si>
    <t>C63756539589</t>
  </si>
  <si>
    <t>OFRBEKMH00000723</t>
  </si>
  <si>
    <t>20250124-S-70116</t>
  </si>
  <si>
    <t>C63494743970</t>
  </si>
  <si>
    <t>20250116-S-70422</t>
  </si>
  <si>
    <t>C64018279909</t>
  </si>
  <si>
    <t>20250109-S-70417</t>
  </si>
  <si>
    <t>C63232922090</t>
  </si>
  <si>
    <t>20250113-S-70350</t>
  </si>
  <si>
    <t>C63494750082</t>
  </si>
  <si>
    <t>20250109-S-70295</t>
  </si>
  <si>
    <t>C63494762279</t>
  </si>
  <si>
    <t>20250110-S-70376</t>
  </si>
  <si>
    <t>C63494762828</t>
  </si>
  <si>
    <t>20250114-S-70208</t>
  </si>
  <si>
    <t>C63494746713</t>
  </si>
  <si>
    <t>20250113-S-70361</t>
  </si>
  <si>
    <t>C63494747001</t>
  </si>
  <si>
    <t>20250110-S-70175</t>
  </si>
  <si>
    <t>C62971038484</t>
  </si>
  <si>
    <t>OHUBEKMH00000069</t>
  </si>
  <si>
    <t>20250109-S-70450</t>
  </si>
  <si>
    <t>C62971007569</t>
  </si>
  <si>
    <t>20250113-S-70229</t>
  </si>
  <si>
    <t>C63494760736</t>
  </si>
  <si>
    <t>20250114-S-70211</t>
  </si>
  <si>
    <t>C63494749534</t>
  </si>
  <si>
    <t>OESBEKMH00000151</t>
  </si>
  <si>
    <t>20250113-S-70262</t>
  </si>
  <si>
    <t>C63494783297</t>
  </si>
  <si>
    <t>20250109-S-70494</t>
  </si>
  <si>
    <t>C62971007889</t>
  </si>
  <si>
    <t>OROBEKMH00000048</t>
  </si>
  <si>
    <t>20250109-S-70398</t>
  </si>
  <si>
    <t>C62971017038</t>
  </si>
  <si>
    <t>20250109-S-70458</t>
  </si>
  <si>
    <t>C62971008715</t>
  </si>
  <si>
    <t>20250108-S-70245</t>
  </si>
  <si>
    <t>C63232958836</t>
  </si>
  <si>
    <t>20250113-S-70395</t>
  </si>
  <si>
    <t>C63232966161</t>
  </si>
  <si>
    <t>OCZBEKMH00000233</t>
  </si>
  <si>
    <t>20250109-S-70388</t>
  </si>
  <si>
    <t>C63232958769</t>
  </si>
  <si>
    <t>20250113-S-70394</t>
  </si>
  <si>
    <t>C63232973705</t>
  </si>
  <si>
    <t>OCZBEKMH00000234</t>
  </si>
  <si>
    <t>20250113-S-70412</t>
  </si>
  <si>
    <t>C63232937163</t>
  </si>
  <si>
    <t>20250113-S-70239</t>
  </si>
  <si>
    <t>C63494729048</t>
  </si>
  <si>
    <t>20250114-S-70194</t>
  </si>
  <si>
    <t>C63494828181</t>
  </si>
  <si>
    <t>C63494760737</t>
  </si>
  <si>
    <t>20250113-S-70325</t>
  </si>
  <si>
    <t>C63494837419</t>
  </si>
  <si>
    <t>C63494749533</t>
  </si>
  <si>
    <t>C63494749532</t>
  </si>
  <si>
    <t>20250114-S-70201</t>
  </si>
  <si>
    <t>C63494763123</t>
  </si>
  <si>
    <t>20250114-S-70477</t>
  </si>
  <si>
    <t>C63494784449</t>
  </si>
  <si>
    <t>20250114-S-70202</t>
  </si>
  <si>
    <t>C63494759526</t>
  </si>
  <si>
    <t>20250114-S-70199</t>
  </si>
  <si>
    <t>C63494805790</t>
  </si>
  <si>
    <t>20250109-S-70448</t>
  </si>
  <si>
    <t>C63232984119</t>
  </si>
  <si>
    <t>OPLBEKMH00000207</t>
  </si>
  <si>
    <t>C63232984120</t>
  </si>
  <si>
    <t>20250114-S-70086</t>
  </si>
  <si>
    <t>C63232933682</t>
  </si>
  <si>
    <t>20250113-S-70243</t>
  </si>
  <si>
    <t>C63494730903</t>
  </si>
  <si>
    <t>C63494750083</t>
  </si>
  <si>
    <t>20250116-S-70227</t>
  </si>
  <si>
    <t>C64018295849</t>
  </si>
  <si>
    <t>C62971008714</t>
  </si>
  <si>
    <t>20250114-S-70196</t>
  </si>
  <si>
    <t>C63494822435</t>
  </si>
  <si>
    <t>20250114-S-70205</t>
  </si>
  <si>
    <t>C63494762580</t>
  </si>
  <si>
    <t>20250115-S-70345</t>
  </si>
  <si>
    <t>C63756601393</t>
  </si>
  <si>
    <t>20250115-S-70546</t>
  </si>
  <si>
    <t>C63756579806</t>
  </si>
  <si>
    <t>20250117-S-70270</t>
  </si>
  <si>
    <t>C64803766168</t>
  </si>
  <si>
    <t>20250109-S-70447</t>
  </si>
  <si>
    <t>C63494747035</t>
  </si>
  <si>
    <t>OCZBEKMH00000231</t>
  </si>
  <si>
    <t>20250115-S-70301</t>
  </si>
  <si>
    <t>C63756604839</t>
  </si>
  <si>
    <t>20250115-S-70293</t>
  </si>
  <si>
    <t>C63756573951</t>
  </si>
  <si>
    <t>20250115-S-70356</t>
  </si>
  <si>
    <t>C63756545141</t>
  </si>
  <si>
    <t>20250115-S-70141</t>
  </si>
  <si>
    <t>C63756525821</t>
  </si>
  <si>
    <t>20250115-S-70275</t>
  </si>
  <si>
    <t>C63756554891</t>
  </si>
  <si>
    <t>ODEBEKMH00000750</t>
  </si>
  <si>
    <t>20250115-S-70143</t>
  </si>
  <si>
    <t>C63756524488</t>
  </si>
  <si>
    <t>20250115-S-70341</t>
  </si>
  <si>
    <t>C63756524598</t>
  </si>
  <si>
    <t>C63756524599</t>
  </si>
  <si>
    <t>20250115-S-70142</t>
  </si>
  <si>
    <t>C63756527669</t>
  </si>
  <si>
    <t>C63756527670</t>
  </si>
  <si>
    <t>20250109-S-70542</t>
  </si>
  <si>
    <t>C6375655818X</t>
  </si>
  <si>
    <t>20250116-S-70245</t>
  </si>
  <si>
    <t>C64018275162</t>
  </si>
  <si>
    <t>20250117-S-70124</t>
  </si>
  <si>
    <t>C64803764420</t>
  </si>
  <si>
    <t>20250115-S-70128</t>
  </si>
  <si>
    <t>C63756585869</t>
  </si>
  <si>
    <t>C63756527671</t>
  </si>
  <si>
    <t>20250110-S-70188</t>
  </si>
  <si>
    <t>C63232956870</t>
  </si>
  <si>
    <t>20250113-S-70340</t>
  </si>
  <si>
    <t>C63494768680</t>
  </si>
  <si>
    <t>OITBEKMH00000386</t>
  </si>
  <si>
    <t>20250113-S-70401</t>
  </si>
  <si>
    <t>C63494840644</t>
  </si>
  <si>
    <t>OPLBEKMH00000209</t>
  </si>
  <si>
    <t>20250114-S-70207</t>
  </si>
  <si>
    <t>C63494748466</t>
  </si>
  <si>
    <t>20250114-S-70190</t>
  </si>
  <si>
    <t>C63494807555</t>
  </si>
  <si>
    <t>OITBEKMH00000384</t>
  </si>
  <si>
    <t>20250115-S-70138</t>
  </si>
  <si>
    <t>C63756560879</t>
  </si>
  <si>
    <t>20250117-S-70093</t>
  </si>
  <si>
    <t>C63955870241</t>
  </si>
  <si>
    <t>20250113-S-70403</t>
  </si>
  <si>
    <t>C63494836278</t>
  </si>
  <si>
    <t>20250113-S-70356</t>
  </si>
  <si>
    <t>C63494747139</t>
  </si>
  <si>
    <t>20250115-S-70268</t>
  </si>
  <si>
    <t>C63756605882</t>
  </si>
  <si>
    <t>20250110-S-70170</t>
  </si>
  <si>
    <t>C62971037972</t>
  </si>
  <si>
    <t>C62971037973</t>
  </si>
  <si>
    <t>20250110-S-70186</t>
  </si>
  <si>
    <t>C63232937868</t>
  </si>
  <si>
    <t>OPLBEKMH00000211</t>
  </si>
  <si>
    <t>20250113-S-70320</t>
  </si>
  <si>
    <t>C63494730880</t>
  </si>
  <si>
    <t>20250114-S-70203</t>
  </si>
  <si>
    <t>C63494755075</t>
  </si>
  <si>
    <t>C63494755076</t>
  </si>
  <si>
    <t>20250114-S-70192</t>
  </si>
  <si>
    <t>C63494799341</t>
  </si>
  <si>
    <t>20250113-S-70339</t>
  </si>
  <si>
    <t>C63494792551</t>
  </si>
  <si>
    <t>20250115-S-70230</t>
  </si>
  <si>
    <t>C63756558184</t>
  </si>
  <si>
    <t>20250115-S-70132</t>
  </si>
  <si>
    <t>C63756556637</t>
  </si>
  <si>
    <t>C63756585870</t>
  </si>
  <si>
    <t>C63756585871</t>
  </si>
  <si>
    <t>C63756605881</t>
  </si>
  <si>
    <t>20250115-S-70139</t>
  </si>
  <si>
    <t>C63756545095</t>
  </si>
  <si>
    <t>20250115-S-70144</t>
  </si>
  <si>
    <t>C63756538569</t>
  </si>
  <si>
    <t>20250117-S-70120</t>
  </si>
  <si>
    <t>C64803802162</t>
  </si>
  <si>
    <t>C64803802163</t>
  </si>
  <si>
    <t>C63494840643</t>
  </si>
  <si>
    <t>20250110-S-70217</t>
  </si>
  <si>
    <t>C63494728917</t>
  </si>
  <si>
    <t>20250114-S-70204</t>
  </si>
  <si>
    <t>C63494756367</t>
  </si>
  <si>
    <t>20250115-S-70131</t>
  </si>
  <si>
    <t>C63756556463</t>
  </si>
  <si>
    <t>20250115-S-70522</t>
  </si>
  <si>
    <t>C63756614844</t>
  </si>
  <si>
    <t>20250116-S-70310</t>
  </si>
  <si>
    <t>C63937029509</t>
  </si>
  <si>
    <t>OITBEKMH00000389</t>
  </si>
  <si>
    <t>20250116-S-70388</t>
  </si>
  <si>
    <t>C64018272506</t>
  </si>
  <si>
    <t>OFRBEKMH00000751</t>
  </si>
  <si>
    <t>20250116-S-70230</t>
  </si>
  <si>
    <t>C64018330385</t>
  </si>
  <si>
    <t>20250116-S-70505</t>
  </si>
  <si>
    <t>C64018313240</t>
  </si>
  <si>
    <t>ODEBEKMH00000751</t>
  </si>
  <si>
    <t>OSK KIEFER GMBH</t>
  </si>
  <si>
    <t>20250120-S-70148</t>
  </si>
  <si>
    <t>C65065563554</t>
  </si>
  <si>
    <t>OBEKMHBE00000654</t>
  </si>
  <si>
    <t>20250115-S-70367</t>
  </si>
  <si>
    <t>C63756607944</t>
  </si>
  <si>
    <t>OITBEKMH00000388</t>
  </si>
  <si>
    <t>20250115-S-70129</t>
  </si>
  <si>
    <t>C63756585863</t>
  </si>
  <si>
    <t>OCZBEKMH00000230</t>
  </si>
  <si>
    <t>20250115-S-70415</t>
  </si>
  <si>
    <t>C63756538268</t>
  </si>
  <si>
    <t>20250116-S-70348</t>
  </si>
  <si>
    <t>C64018296019</t>
  </si>
  <si>
    <t>20250116-S-70252</t>
  </si>
  <si>
    <t>C64018321093</t>
  </si>
  <si>
    <t>20250116-S-70248</t>
  </si>
  <si>
    <t>C64018294609</t>
  </si>
  <si>
    <t>20250116-S-70216</t>
  </si>
  <si>
    <t>C64018364509</t>
  </si>
  <si>
    <t>OITBEKMH00000390</t>
  </si>
  <si>
    <t>20250116-S-70309</t>
  </si>
  <si>
    <t>C64018319898</t>
  </si>
  <si>
    <t>20250116-S-70215</t>
  </si>
  <si>
    <t>C64018369871</t>
  </si>
  <si>
    <t>OITBEKMH00000387</t>
  </si>
  <si>
    <t>20250115-S-70229</t>
  </si>
  <si>
    <t>C63756596970</t>
  </si>
  <si>
    <t>20250116-S-70218</t>
  </si>
  <si>
    <t>C64018368547</t>
  </si>
  <si>
    <t>20250120-S-70130</t>
  </si>
  <si>
    <t>C65065554508</t>
  </si>
  <si>
    <t>ARTECO NV</t>
  </si>
  <si>
    <t>20250113-S-70420</t>
  </si>
  <si>
    <t>C63232923755</t>
  </si>
  <si>
    <t>20250110-S-70185</t>
  </si>
  <si>
    <t>C63232923954</t>
  </si>
  <si>
    <t>20250116-S-70241</t>
  </si>
  <si>
    <t>C64018393974</t>
  </si>
  <si>
    <t>20250116-S-70516</t>
  </si>
  <si>
    <t>C64018365485</t>
  </si>
  <si>
    <t>C64018365486</t>
  </si>
  <si>
    <t>20250116-S-70242</t>
  </si>
  <si>
    <t>C64018374252</t>
  </si>
  <si>
    <t>20250116-S-70246</t>
  </si>
  <si>
    <t>C64018279741</t>
  </si>
  <si>
    <t>C64018294610</t>
  </si>
  <si>
    <t>20250116-S-70391</t>
  </si>
  <si>
    <t>C64018326978</t>
  </si>
  <si>
    <t>20250116-S-70525</t>
  </si>
  <si>
    <t>C64018301560</t>
  </si>
  <si>
    <t>20250120-S-70146</t>
  </si>
  <si>
    <t>C65065572522</t>
  </si>
  <si>
    <t>20250114-S-70193</t>
  </si>
  <si>
    <t>C63494783112</t>
  </si>
  <si>
    <t>OROBEKMH00000049</t>
  </si>
  <si>
    <t>20250115-S-70363</t>
  </si>
  <si>
    <t>C63756525535</t>
  </si>
  <si>
    <t>20250115-S-70423</t>
  </si>
  <si>
    <t>C63756613777</t>
  </si>
  <si>
    <t>20250116-S-70249</t>
  </si>
  <si>
    <t>C64018303955</t>
  </si>
  <si>
    <t>20250109-S-70500</t>
  </si>
  <si>
    <t>C63494817008</t>
  </si>
  <si>
    <t>OROBEKMH00000050</t>
  </si>
  <si>
    <t>20250115-S-70060</t>
  </si>
  <si>
    <t>C63494765521</t>
  </si>
  <si>
    <t>OPLBEKMH00000201</t>
  </si>
  <si>
    <t>20250115-S-70135</t>
  </si>
  <si>
    <t>C63756545123</t>
  </si>
  <si>
    <t>C63756525534</t>
  </si>
  <si>
    <t>20250115-S-70433</t>
  </si>
  <si>
    <t>C63756545114</t>
  </si>
  <si>
    <t>OESBEKMH00000158</t>
  </si>
  <si>
    <t>20250116-S-70224</t>
  </si>
  <si>
    <t>C64018280344</t>
  </si>
  <si>
    <t>ODEBEKMH00000772</t>
  </si>
  <si>
    <t>20250117-S-70114</t>
  </si>
  <si>
    <t>C64803778367</t>
  </si>
  <si>
    <t>OITBEKMH00000398</t>
  </si>
  <si>
    <t>C64803778366</t>
  </si>
  <si>
    <t>C63494783113</t>
  </si>
  <si>
    <t>20250115-S-70516</t>
  </si>
  <si>
    <t>C63756538241</t>
  </si>
  <si>
    <t>ONLBEKMH00000230</t>
  </si>
  <si>
    <t>20250116-S-70235</t>
  </si>
  <si>
    <t>C64018342075</t>
  </si>
  <si>
    <t>20250116-S-70232</t>
  </si>
  <si>
    <t>C64018336367</t>
  </si>
  <si>
    <t>20250110-S-70218</t>
  </si>
  <si>
    <t>C63494728783</t>
  </si>
  <si>
    <t>C63756607943</t>
  </si>
  <si>
    <t>C64018393975</t>
  </si>
  <si>
    <t>20250116-S-70244</t>
  </si>
  <si>
    <t>C64018286079</t>
  </si>
  <si>
    <t>20250116-S-70250</t>
  </si>
  <si>
    <t>C64018316724</t>
  </si>
  <si>
    <t>20250116-S-70237</t>
  </si>
  <si>
    <t>C64018351210</t>
  </si>
  <si>
    <t>20250116-S-70231</t>
  </si>
  <si>
    <t>C64018330006</t>
  </si>
  <si>
    <t>20250116-S-70247</t>
  </si>
  <si>
    <t>C64018295367</t>
  </si>
  <si>
    <t>20250116-S-70397</t>
  </si>
  <si>
    <t>C64803766371</t>
  </si>
  <si>
    <t>20250117-S-70121</t>
  </si>
  <si>
    <t>C64803800139</t>
  </si>
  <si>
    <t>20250117-S-70109</t>
  </si>
  <si>
    <t>C64803764170</t>
  </si>
  <si>
    <t>OFRBEKMH00000750</t>
  </si>
  <si>
    <t>20250120-S-70143</t>
  </si>
  <si>
    <t>C65065574829</t>
  </si>
  <si>
    <t>OFRBEKMH00000764</t>
  </si>
  <si>
    <t>C65065574830</t>
  </si>
  <si>
    <t>20250117-S-70128</t>
  </si>
  <si>
    <t>C64803738863</t>
  </si>
  <si>
    <t>20250117-S-70268</t>
  </si>
  <si>
    <t>C64803754285</t>
  </si>
  <si>
    <t>20250117-S-70105</t>
  </si>
  <si>
    <t>C64803741875</t>
  </si>
  <si>
    <t>20250117-S-70122</t>
  </si>
  <si>
    <t>C64803751703</t>
  </si>
  <si>
    <t>ODEBEKMH00000770</t>
  </si>
  <si>
    <t>20250120-S-70135</t>
  </si>
  <si>
    <t>C65065554470</t>
  </si>
  <si>
    <t>20250121-S-70140</t>
  </si>
  <si>
    <t>C65327575252</t>
  </si>
  <si>
    <t>OBEKMHBE00000662</t>
  </si>
  <si>
    <t>20250117-S-70127</t>
  </si>
  <si>
    <t>C64803739666</t>
  </si>
  <si>
    <t>Nem Srl</t>
  </si>
  <si>
    <t>20250115-S-70429</t>
  </si>
  <si>
    <t>C63756583592</t>
  </si>
  <si>
    <t>OHUBEKMH00000070</t>
  </si>
  <si>
    <t>20250116-S-70236</t>
  </si>
  <si>
    <t>C64018346907</t>
  </si>
  <si>
    <t>20250117-S-70559</t>
  </si>
  <si>
    <t>C64803793835</t>
  </si>
  <si>
    <t>20250117-S-70467</t>
  </si>
  <si>
    <t>C64803738935</t>
  </si>
  <si>
    <t>20250117-S-70104</t>
  </si>
  <si>
    <t>C64803741315</t>
  </si>
  <si>
    <t>ODEBEKMH00000781</t>
  </si>
  <si>
    <t>20250117-S-70269</t>
  </si>
  <si>
    <t>C64803739065</t>
  </si>
  <si>
    <t>20250117-S-70116</t>
  </si>
  <si>
    <t>C64803764850</t>
  </si>
  <si>
    <t>C64803764851</t>
  </si>
  <si>
    <t>20250120-S-70137</t>
  </si>
  <si>
    <t>C65065541191</t>
  </si>
  <si>
    <t>OESBEKMH00000181</t>
  </si>
  <si>
    <t>20250121-S-70139</t>
  </si>
  <si>
    <t>C65327483736</t>
  </si>
  <si>
    <t>ONLBEKMH00000237</t>
  </si>
  <si>
    <t>20250121-S-70125</t>
  </si>
  <si>
    <t>C65327504286</t>
  </si>
  <si>
    <t>20250117-S-70118</t>
  </si>
  <si>
    <t>C64803776299</t>
  </si>
  <si>
    <t>20250117-S-70129</t>
  </si>
  <si>
    <t>C64803738949</t>
  </si>
  <si>
    <t>20250117-S-70115</t>
  </si>
  <si>
    <t>C64803766377</t>
  </si>
  <si>
    <t>20250117-S-70125</t>
  </si>
  <si>
    <t>C64803751652</t>
  </si>
  <si>
    <t>20250114-S-70195</t>
  </si>
  <si>
    <t>C63494844925</t>
  </si>
  <si>
    <t>20250110-S-70503</t>
  </si>
  <si>
    <t>C63756584858</t>
  </si>
  <si>
    <t>C63756584857</t>
  </si>
  <si>
    <t>20250115-S-70474</t>
  </si>
  <si>
    <t>C63756573670</t>
  </si>
  <si>
    <t>OSEBEKMH00000033</t>
  </si>
  <si>
    <t>20250115-S-70133</t>
  </si>
  <si>
    <t>C63756578754</t>
  </si>
  <si>
    <t>20250116-S-70063</t>
  </si>
  <si>
    <t>C63756583473</t>
  </si>
  <si>
    <t>OPLBEKMH00000205</t>
  </si>
  <si>
    <t>20250116-S-70220</t>
  </si>
  <si>
    <t>C64018376047</t>
  </si>
  <si>
    <t>OITBEKMH00000393</t>
  </si>
  <si>
    <t>C64018280343</t>
  </si>
  <si>
    <t>20250116-S-70217</t>
  </si>
  <si>
    <t>C64018356790</t>
  </si>
  <si>
    <t>20250116-S-70228</t>
  </si>
  <si>
    <t>C64018322478</t>
  </si>
  <si>
    <t>OCZBEKMH00000239</t>
  </si>
  <si>
    <t>20250117-S-70064</t>
  </si>
  <si>
    <t>C64803795951</t>
  </si>
  <si>
    <t>ODEBEKMH00000789</t>
  </si>
  <si>
    <t>20250117-S-70107</t>
  </si>
  <si>
    <t>C64803739089</t>
  </si>
  <si>
    <t>20250109-S-70507</t>
  </si>
  <si>
    <t>C62971031262</t>
  </si>
  <si>
    <t>OHRBEKMH00000008</t>
  </si>
  <si>
    <t>20250109-S-70381</t>
  </si>
  <si>
    <t>C63494782174</t>
  </si>
  <si>
    <t>20250115-S-70421</t>
  </si>
  <si>
    <t>C63756603848</t>
  </si>
  <si>
    <t>C63756583591</t>
  </si>
  <si>
    <t>20250116-S-70463</t>
  </si>
  <si>
    <t>C64018381916</t>
  </si>
  <si>
    <t>20250116-S-70251</t>
  </si>
  <si>
    <t>C64018331451</t>
  </si>
  <si>
    <t>20250117-S-70271</t>
  </si>
  <si>
    <t>C64803765454</t>
  </si>
  <si>
    <t>C64803741314</t>
  </si>
  <si>
    <t>C65065541192</t>
  </si>
  <si>
    <t>20250116-S-70221</t>
  </si>
  <si>
    <t>C64018381068</t>
  </si>
  <si>
    <t>OBEKMHBE00000666</t>
  </si>
  <si>
    <t>20250120-S-70129</t>
  </si>
  <si>
    <t>C65065561955</t>
  </si>
  <si>
    <t>20250121-S-70129</t>
  </si>
  <si>
    <t>C65327501178</t>
  </si>
  <si>
    <t>OFRBEKMH00000765</t>
  </si>
  <si>
    <t>20250122-S-70253</t>
  </si>
  <si>
    <t>C65589265537</t>
  </si>
  <si>
    <t>C65589265538</t>
  </si>
  <si>
    <t>20250117-S-70113</t>
  </si>
  <si>
    <t>C64803786945</t>
  </si>
  <si>
    <t>OCZBEKMH00000236</t>
  </si>
  <si>
    <t>20250120-S-70122</t>
  </si>
  <si>
    <t>C65065572931</t>
  </si>
  <si>
    <t>ODEBEKMH00000780</t>
  </si>
  <si>
    <t>CATEGBDES007</t>
  </si>
  <si>
    <t>20250120-S-70117</t>
  </si>
  <si>
    <t>C65065538912</t>
  </si>
  <si>
    <t>OITBEKMH00000397</t>
  </si>
  <si>
    <t>20250120-S-70087</t>
  </si>
  <si>
    <t>C64803782424</t>
  </si>
  <si>
    <t>OPLBEKMH00000212</t>
  </si>
  <si>
    <t>C65065572930</t>
  </si>
  <si>
    <t>20250116-S-70455</t>
  </si>
  <si>
    <t>C64018336900</t>
  </si>
  <si>
    <t>OFIBEKMH00000005</t>
  </si>
  <si>
    <t>20250120-S-70123</t>
  </si>
  <si>
    <t>C65065568918</t>
  </si>
  <si>
    <t>20250115-S-70463</t>
  </si>
  <si>
    <t>C63756524487</t>
  </si>
  <si>
    <t>20250116-S-70229</t>
  </si>
  <si>
    <t>C64018306696</t>
  </si>
  <si>
    <t>OFIBEKMH00000007</t>
  </si>
  <si>
    <t>20250117-S-70267</t>
  </si>
  <si>
    <t>C64803759064</t>
  </si>
  <si>
    <t>20250120-S-70149</t>
  </si>
  <si>
    <t>C65065567232</t>
  </si>
  <si>
    <t>20250120-S-70132</t>
  </si>
  <si>
    <t>C65065556527</t>
  </si>
  <si>
    <t>C65065556528</t>
  </si>
  <si>
    <t>20250120-S-70157</t>
  </si>
  <si>
    <t>C65065548645</t>
  </si>
  <si>
    <t>C65065548646</t>
  </si>
  <si>
    <t>C65065548644</t>
  </si>
  <si>
    <t>20250110-S-70106</t>
  </si>
  <si>
    <t>C63232957186</t>
  </si>
  <si>
    <t>OPTBEKMH00000028</t>
  </si>
  <si>
    <t>20250115-S-70480</t>
  </si>
  <si>
    <t>C63756526963</t>
  </si>
  <si>
    <t>OHUBEKMH00000072</t>
  </si>
  <si>
    <t>20250116-S-70219</t>
  </si>
  <si>
    <t>C64018377628</t>
  </si>
  <si>
    <t>OHUBEKMH00000071</t>
  </si>
  <si>
    <t>20250116-S-70233</t>
  </si>
  <si>
    <t>C64018339641</t>
  </si>
  <si>
    <t>C64803782425</t>
  </si>
  <si>
    <t>20250117-S-70111</t>
  </si>
  <si>
    <t>C64803777952</t>
  </si>
  <si>
    <t>OPLBEKMH00000219</t>
  </si>
  <si>
    <t>20250117-S-70108</t>
  </si>
  <si>
    <t>C64803762633</t>
  </si>
  <si>
    <t>20250110-S-70183</t>
  </si>
  <si>
    <t>C63232937375</t>
  </si>
  <si>
    <t>C63232957187</t>
  </si>
  <si>
    <t>C63756526962</t>
  </si>
  <si>
    <t>20250116-S-70222</t>
  </si>
  <si>
    <t>C64018272936</t>
  </si>
  <si>
    <t>OPLBEKMH00000216</t>
  </si>
  <si>
    <t>C64018377629</t>
  </si>
  <si>
    <t>20250117-S-70044</t>
  </si>
  <si>
    <t>C64018353347</t>
  </si>
  <si>
    <t>OPLBEKMH00000210</t>
  </si>
  <si>
    <t>20250117-S-70112</t>
  </si>
  <si>
    <t>C64803776298</t>
  </si>
  <si>
    <t>20250120-S-70310</t>
  </si>
  <si>
    <t>C65065555885</t>
  </si>
  <si>
    <t>C65065555886</t>
  </si>
  <si>
    <t>20250120-S-70239</t>
  </si>
  <si>
    <t>C65065539572</t>
  </si>
  <si>
    <t>20250120-S-70136</t>
  </si>
  <si>
    <t>C65065538578</t>
  </si>
  <si>
    <t>ODEBEKMH00000790</t>
  </si>
  <si>
    <t>20250120-S-70158</t>
  </si>
  <si>
    <t>C65065547416</t>
  </si>
  <si>
    <t>20250122-S-70096</t>
  </si>
  <si>
    <t>C65327527875</t>
  </si>
  <si>
    <t>OPLBEKMH00000218</t>
  </si>
  <si>
    <t>20250121-S-70031</t>
  </si>
  <si>
    <t>C65065540428</t>
  </si>
  <si>
    <t>20250116-S-70225</t>
  </si>
  <si>
    <t>C64018282165</t>
  </si>
  <si>
    <t>20250117-S-70266</t>
  </si>
  <si>
    <t>C64803754534</t>
  </si>
  <si>
    <t>OFRBEKMH00000737</t>
  </si>
  <si>
    <t>20250120-S-70164</t>
  </si>
  <si>
    <t>C65065594781</t>
  </si>
  <si>
    <t>20250122-S-70270</t>
  </si>
  <si>
    <t>C65589283204</t>
  </si>
  <si>
    <t>20250117-S-70531</t>
  </si>
  <si>
    <t>C65065558360</t>
  </si>
  <si>
    <t>20250120-S-70165</t>
  </si>
  <si>
    <t>C65065574359</t>
  </si>
  <si>
    <t>20250116-S-70223</t>
  </si>
  <si>
    <t>C64018272507</t>
  </si>
  <si>
    <t>OSKBEKMH00000032</t>
  </si>
  <si>
    <t>20250117-S-70106</t>
  </si>
  <si>
    <t>C64803739082</t>
  </si>
  <si>
    <t>OPLBEKMH00000229</t>
  </si>
  <si>
    <t>20250120-S-70124</t>
  </si>
  <si>
    <t>C65065571590</t>
  </si>
  <si>
    <t>OCZBEKMH00000246</t>
  </si>
  <si>
    <t>SATES S.R.O.</t>
  </si>
  <si>
    <t>20250120-S-70151</t>
  </si>
  <si>
    <t>C65065558249</t>
  </si>
  <si>
    <t>20250121-S-70133</t>
  </si>
  <si>
    <t>C65327484819</t>
  </si>
  <si>
    <t>20250121-S-70147</t>
  </si>
  <si>
    <t>C65327573337</t>
  </si>
  <si>
    <t>20250121-S-70142</t>
  </si>
  <si>
    <t>C65327564779</t>
  </si>
  <si>
    <t>20250122-S-70242</t>
  </si>
  <si>
    <t>C65589317922</t>
  </si>
  <si>
    <t>OFRBEKMH00000767</t>
  </si>
  <si>
    <t>20250120-S-70140</t>
  </si>
  <si>
    <t>C65065594246</t>
  </si>
  <si>
    <t>C65065594244</t>
  </si>
  <si>
    <t>20250121-S-70122</t>
  </si>
  <si>
    <t>C65327504184</t>
  </si>
  <si>
    <t>20250121-S-70103</t>
  </si>
  <si>
    <t>C65327599361</t>
  </si>
  <si>
    <t>OITBEKMH00000400</t>
  </si>
  <si>
    <t>20250121-S-70149</t>
  </si>
  <si>
    <t>C65327588621</t>
  </si>
  <si>
    <t>OITBEKMH00000405</t>
  </si>
  <si>
    <t>20250121-S-70126</t>
  </si>
  <si>
    <t>C65327502797</t>
  </si>
  <si>
    <t>20250121-S-70102</t>
  </si>
  <si>
    <t>C65327608047</t>
  </si>
  <si>
    <t>OITBEKMH00000406</t>
  </si>
  <si>
    <t>20250121-S-70144</t>
  </si>
  <si>
    <t>C65327605008</t>
  </si>
  <si>
    <t>20250123-S-70238</t>
  </si>
  <si>
    <t>C65851052899</t>
  </si>
  <si>
    <t>OBEKMHBE00000672</t>
  </si>
  <si>
    <t>20250123-S-70237</t>
  </si>
  <si>
    <t>C65851052931</t>
  </si>
  <si>
    <t>20250124-S-70539</t>
  </si>
  <si>
    <t>C66928153344</t>
  </si>
  <si>
    <t>OBEKMHBE00000677</t>
  </si>
  <si>
    <t>C65327588622</t>
  </si>
  <si>
    <t>20250113-S-70443</t>
  </si>
  <si>
    <t>C63494729069</t>
  </si>
  <si>
    <t>20250117-S-70117</t>
  </si>
  <si>
    <t>C64803796713</t>
  </si>
  <si>
    <t>C65065594245</t>
  </si>
  <si>
    <t>20250121-S-70150</t>
  </si>
  <si>
    <t>C65327513469</t>
  </si>
  <si>
    <t>20250121-S-70105</t>
  </si>
  <si>
    <t>C65327589446</t>
  </si>
  <si>
    <t>20250121-S-70146</t>
  </si>
  <si>
    <t>C65327606174</t>
  </si>
  <si>
    <t>FRIEDRICH GRAEPEL</t>
  </si>
  <si>
    <t>C64803796715</t>
  </si>
  <si>
    <t>20250117-S-70119</t>
  </si>
  <si>
    <t>C64803787004</t>
  </si>
  <si>
    <t>20250120-S-70116</t>
  </si>
  <si>
    <t>C65065539211</t>
  </si>
  <si>
    <t>OESBEKMH00000160</t>
  </si>
  <si>
    <t>20250121-S-70135</t>
  </si>
  <si>
    <t>C65327500542</t>
  </si>
  <si>
    <t>FEDERAL MOGUL OPERATION</t>
  </si>
  <si>
    <t>20250121-S-70151</t>
  </si>
  <si>
    <t>C65327514731</t>
  </si>
  <si>
    <t>20250121-S-70104</t>
  </si>
  <si>
    <t>C65327590525</t>
  </si>
  <si>
    <t>20250121-S-70141</t>
  </si>
  <si>
    <t>C65327566542</t>
  </si>
  <si>
    <t>MULTITORCH TECHNOLOGIES GMBH</t>
  </si>
  <si>
    <t>20250121-S-70494</t>
  </si>
  <si>
    <t>C65589285506</t>
  </si>
  <si>
    <t>C64803796714</t>
  </si>
  <si>
    <t>20250117-S-70100</t>
  </si>
  <si>
    <t>C64803754289</t>
  </si>
  <si>
    <t>OROBEKMH00000051</t>
  </si>
  <si>
    <t>C65065539210</t>
  </si>
  <si>
    <t>20250120-S-70118</t>
  </si>
  <si>
    <t>C65065538205</t>
  </si>
  <si>
    <t>OCZBEKMH00000242</t>
  </si>
  <si>
    <t>20250120-S-70121</t>
  </si>
  <si>
    <t>C65065571703</t>
  </si>
  <si>
    <t>OITBEKMH00000403</t>
  </si>
  <si>
    <t>20250120-S-70127</t>
  </si>
  <si>
    <t>C65065565754</t>
  </si>
  <si>
    <t>C65065538579</t>
  </si>
  <si>
    <t>20250120-S-70134</t>
  </si>
  <si>
    <t>C65065553235</t>
  </si>
  <si>
    <t>20250121-S-70547</t>
  </si>
  <si>
    <t>C65327551188</t>
  </si>
  <si>
    <t>20250121-S-70131</t>
  </si>
  <si>
    <t>C65327484813</t>
  </si>
  <si>
    <t>20250121-S-70127</t>
  </si>
  <si>
    <t>C65327501640</t>
  </si>
  <si>
    <t>20250121-S-70134</t>
  </si>
  <si>
    <t>C65327484882</t>
  </si>
  <si>
    <t>20250121-S-70071</t>
  </si>
  <si>
    <t>C65327519873</t>
  </si>
  <si>
    <t>ODEBEKMH00000831</t>
  </si>
  <si>
    <t>C65327519872</t>
  </si>
  <si>
    <t>C65327590526</t>
  </si>
  <si>
    <t>20250121-S-70145</t>
  </si>
  <si>
    <t>C65327598204</t>
  </si>
  <si>
    <t>20250121-S-70504</t>
  </si>
  <si>
    <t>C65327569400</t>
  </si>
  <si>
    <t>20250122-S-70097</t>
  </si>
  <si>
    <t>C66580963039</t>
  </si>
  <si>
    <t>OPLBEKMH00000225</t>
  </si>
  <si>
    <t>20250120-S-70131</t>
  </si>
  <si>
    <t>C65065556112</t>
  </si>
  <si>
    <t>C65065556113</t>
  </si>
  <si>
    <t>20250117-S-70265</t>
  </si>
  <si>
    <t>C64803751668</t>
  </si>
  <si>
    <t>20250121-S-70132</t>
  </si>
  <si>
    <t>C65327483220</t>
  </si>
  <si>
    <t>20250121-S-70138</t>
  </si>
  <si>
    <t>C65327484772</t>
  </si>
  <si>
    <t>20250121-S-70118</t>
  </si>
  <si>
    <t>C65327514045</t>
  </si>
  <si>
    <t>20250123-S-70227</t>
  </si>
  <si>
    <t>C65851094482</t>
  </si>
  <si>
    <t>ONLBEKMH00000235</t>
  </si>
  <si>
    <t>20250123-S-70208</t>
  </si>
  <si>
    <t>C65851038521</t>
  </si>
  <si>
    <t>20250121-S-70121</t>
  </si>
  <si>
    <t>C65327505266</t>
  </si>
  <si>
    <t>C65327505265</t>
  </si>
  <si>
    <t>20250121-S-70124</t>
  </si>
  <si>
    <t>C65327524688</t>
  </si>
  <si>
    <t>C65327524690</t>
  </si>
  <si>
    <t>C65327524687</t>
  </si>
  <si>
    <t>C65327524689</t>
  </si>
  <si>
    <t>C65589285505</t>
  </si>
  <si>
    <t>20250121-S-70110</t>
  </si>
  <si>
    <t>C65327542117</t>
  </si>
  <si>
    <t>ODEBEKMH00000803</t>
  </si>
  <si>
    <t>20250121-S-70115</t>
  </si>
  <si>
    <t>C65327540269</t>
  </si>
  <si>
    <t>20250123-S-70231</t>
  </si>
  <si>
    <t>C65851071663</t>
  </si>
  <si>
    <t>OFRBEKMH00000774</t>
  </si>
  <si>
    <t>20250122-S-70262</t>
  </si>
  <si>
    <t>C65589347324</t>
  </si>
  <si>
    <t>20250122-S-70241</t>
  </si>
  <si>
    <t>C65589296354</t>
  </si>
  <si>
    <t>ODEBEKMH00000801</t>
  </si>
  <si>
    <t>20250122-S-70263</t>
  </si>
  <si>
    <t>C65589297053</t>
  </si>
  <si>
    <t>ODEBEKMH00000812</t>
  </si>
  <si>
    <t>C65589297054</t>
  </si>
  <si>
    <t>20250124-S-70229</t>
  </si>
  <si>
    <t>C66636432624</t>
  </si>
  <si>
    <t>OBEKMHBE00000676</t>
  </si>
  <si>
    <t>C66636432625</t>
  </si>
  <si>
    <t>20250122-S-70264</t>
  </si>
  <si>
    <t>C65589306305</t>
  </si>
  <si>
    <t>20250120-S-70240</t>
  </si>
  <si>
    <t>C65065594207</t>
  </si>
  <si>
    <t>20250121-S-70108</t>
  </si>
  <si>
    <t>C65327561546</t>
  </si>
  <si>
    <t>20250121-S-70111</t>
  </si>
  <si>
    <t>C65327544392</t>
  </si>
  <si>
    <t>OPLBEKMH00000227</t>
  </si>
  <si>
    <t>20250121-S-70112</t>
  </si>
  <si>
    <t>C65327544708</t>
  </si>
  <si>
    <t>20250121-S-70148</t>
  </si>
  <si>
    <t>C65327581837</t>
  </si>
  <si>
    <t>OITBEKMH00000404</t>
  </si>
  <si>
    <t>20250122-S-70266</t>
  </si>
  <si>
    <t>C65589315878</t>
  </si>
  <si>
    <t>20250122-S-70252</t>
  </si>
  <si>
    <t>C6558926506X</t>
  </si>
  <si>
    <t>20250122-S-70247</t>
  </si>
  <si>
    <t>C65589332746</t>
  </si>
  <si>
    <t>ODEBEKMH00000811</t>
  </si>
  <si>
    <t>20250122-S-70265</t>
  </si>
  <si>
    <t>C65589312693</t>
  </si>
  <si>
    <t>20250117-S-70101</t>
  </si>
  <si>
    <t>C64803749780</t>
  </si>
  <si>
    <t>OROBEKMH00000052</t>
  </si>
  <si>
    <t>C64803749781</t>
  </si>
  <si>
    <t>20250120-S-70128</t>
  </si>
  <si>
    <t>C65065562524</t>
  </si>
  <si>
    <t>OPLBEKMH00000226</t>
  </si>
  <si>
    <t>20250121-S-70123</t>
  </si>
  <si>
    <t>C65327505315</t>
  </si>
  <si>
    <t>OCZBEKMH00000249</t>
  </si>
  <si>
    <t>C65327505313</t>
  </si>
  <si>
    <t>C65327505314</t>
  </si>
  <si>
    <t>20250121-S-70106</t>
  </si>
  <si>
    <t>C65327593633</t>
  </si>
  <si>
    <t>20250121-S-70109</t>
  </si>
  <si>
    <t>C65327562216</t>
  </si>
  <si>
    <t>20250121-S-70117</t>
  </si>
  <si>
    <t>C65327540634</t>
  </si>
  <si>
    <t>20250122-S-70243</t>
  </si>
  <si>
    <t>C65589322071</t>
  </si>
  <si>
    <t>C65589332747</t>
  </si>
  <si>
    <t>20250122-S-70248</t>
  </si>
  <si>
    <t>C65589344897</t>
  </si>
  <si>
    <t>C65589344896</t>
  </si>
  <si>
    <t>20250121-S-70119</t>
  </si>
  <si>
    <t>C65589354605</t>
  </si>
  <si>
    <t>C65589296353</t>
  </si>
  <si>
    <t>C65589296352</t>
  </si>
  <si>
    <t>20250122-S-70269</t>
  </si>
  <si>
    <t>C65589339463</t>
  </si>
  <si>
    <t>20250122-S-70268; 22993215; 23013663</t>
  </si>
  <si>
    <t>C65589325884</t>
  </si>
  <si>
    <t>20250122-S-70273</t>
  </si>
  <si>
    <t>C65589290817</t>
  </si>
  <si>
    <t>20250124-S-70225</t>
  </si>
  <si>
    <t>C66636428183</t>
  </si>
  <si>
    <t>C66636428182</t>
  </si>
  <si>
    <t>20250122-S-70412</t>
  </si>
  <si>
    <t>C65592410278</t>
  </si>
  <si>
    <t>C65589283002</t>
  </si>
  <si>
    <t>ODEBEKMH00000816</t>
  </si>
  <si>
    <t>20250121-S-70136</t>
  </si>
  <si>
    <t>C65327484794</t>
  </si>
  <si>
    <t>C65327544391</t>
  </si>
  <si>
    <t>20250122-S-70240</t>
  </si>
  <si>
    <t>C65589358948</t>
  </si>
  <si>
    <t>20250122-S-70238</t>
  </si>
  <si>
    <t>C65589355546</t>
  </si>
  <si>
    <t>20250122-S-70274</t>
  </si>
  <si>
    <t>C65589280822</t>
  </si>
  <si>
    <t>20250123-S-70457</t>
  </si>
  <si>
    <t>C65851119657</t>
  </si>
  <si>
    <t>20250117-S-70123</t>
  </si>
  <si>
    <t>C64803751807</t>
  </si>
  <si>
    <t>20250120-S-70138</t>
  </si>
  <si>
    <t>C65065540323</t>
  </si>
  <si>
    <t>OHUBEKMH00000073</t>
  </si>
  <si>
    <t>20250122-S-70251</t>
  </si>
  <si>
    <t>C65589297056</t>
  </si>
  <si>
    <t>C65589297055</t>
  </si>
  <si>
    <t>C66636428181</t>
  </si>
  <si>
    <t>20250121-S-70143</t>
  </si>
  <si>
    <t>C65327595895</t>
  </si>
  <si>
    <t>OITBEKMH00000408</t>
  </si>
  <si>
    <t>20250124-S-70080</t>
  </si>
  <si>
    <t>C65851023724</t>
  </si>
  <si>
    <t>20250123-S-70213</t>
  </si>
  <si>
    <t>C65851036549</t>
  </si>
  <si>
    <t>OFRBEKMH00000775</t>
  </si>
  <si>
    <t>20250123-S-70239</t>
  </si>
  <si>
    <t>C65851081648</t>
  </si>
  <si>
    <t>20250123-S-70222</t>
  </si>
  <si>
    <t>C66636416403</t>
  </si>
  <si>
    <t>OFRBEKMH00000790</t>
  </si>
  <si>
    <t>20250127-S-70209</t>
  </si>
  <si>
    <t>C66898349701</t>
  </si>
  <si>
    <t>OBEKMHBE00000683</t>
  </si>
  <si>
    <t>20250127-S-70203</t>
  </si>
  <si>
    <t>C66898350642</t>
  </si>
  <si>
    <t>OBEKMHBE00000682</t>
  </si>
  <si>
    <t>20250122-S-70261</t>
  </si>
  <si>
    <t>C65589339668</t>
  </si>
  <si>
    <t>20250122-S-70244</t>
  </si>
  <si>
    <t>C65589316851</t>
  </si>
  <si>
    <t>OPLBEKMH00000228</t>
  </si>
  <si>
    <t>20250122-S-70272</t>
  </si>
  <si>
    <t>C65589292919</t>
  </si>
  <si>
    <t>20250122-S-70271</t>
  </si>
  <si>
    <t>C65589287396</t>
  </si>
  <si>
    <t>OITBEKMH00000412</t>
  </si>
  <si>
    <t>20250123-S-70228</t>
  </si>
  <si>
    <t>C65851101630</t>
  </si>
  <si>
    <t>20250123-S-70225</t>
  </si>
  <si>
    <t>C65851113622</t>
  </si>
  <si>
    <t>20250123-S-70221</t>
  </si>
  <si>
    <t>C65851114605</t>
  </si>
  <si>
    <t>20250123-S-70236</t>
  </si>
  <si>
    <t>C65851077626</t>
  </si>
  <si>
    <t>ODEBEKMH00000822</t>
  </si>
  <si>
    <t>20250123-S-70203</t>
  </si>
  <si>
    <t>C65851050838</t>
  </si>
  <si>
    <t>OITBEKMH00000413</t>
  </si>
  <si>
    <t>20250124-S-70227</t>
  </si>
  <si>
    <t>C66636426693</t>
  </si>
  <si>
    <t>C66898349702</t>
  </si>
  <si>
    <t>20250127-S-70210</t>
  </si>
  <si>
    <t>C66898368835</t>
  </si>
  <si>
    <t>20250127-S-70197</t>
  </si>
  <si>
    <t>C66898306032</t>
  </si>
  <si>
    <t>20250120-S-70241</t>
  </si>
  <si>
    <t>C65065593664</t>
  </si>
  <si>
    <t>OSKBEKMH00000033</t>
  </si>
  <si>
    <t>20250120-S-70144</t>
  </si>
  <si>
    <t>C65065573016</t>
  </si>
  <si>
    <t>20250122-S-70280</t>
  </si>
  <si>
    <t>C65589332491</t>
  </si>
  <si>
    <t>20250123-S-70241</t>
  </si>
  <si>
    <t>C65851054272</t>
  </si>
  <si>
    <t>C65851101629</t>
  </si>
  <si>
    <t>C65851113623</t>
  </si>
  <si>
    <t>20250124-S-70060</t>
  </si>
  <si>
    <t>C65851093842</t>
  </si>
  <si>
    <t>ODEBEKMH00000829</t>
  </si>
  <si>
    <t>20250123-S-70223</t>
  </si>
  <si>
    <t>C65851099787</t>
  </si>
  <si>
    <t>20250123-S-70242</t>
  </si>
  <si>
    <t>C65851053437</t>
  </si>
  <si>
    <t>20250123-S-70245</t>
  </si>
  <si>
    <t>C65851052704</t>
  </si>
  <si>
    <t>20250122-S-70065</t>
  </si>
  <si>
    <t>C66636418271</t>
  </si>
  <si>
    <t>CLARIOS</t>
  </si>
  <si>
    <t>20250122-S-70255</t>
  </si>
  <si>
    <t>C65589265045</t>
  </si>
  <si>
    <t>20250122-S-70258</t>
  </si>
  <si>
    <t>C65589283118</t>
  </si>
  <si>
    <t>OHUBEKMH00000074</t>
  </si>
  <si>
    <t>20250123-S-70450</t>
  </si>
  <si>
    <t>C65851022546</t>
  </si>
  <si>
    <t>20250123-S-70451</t>
  </si>
  <si>
    <t>C65851022864</t>
  </si>
  <si>
    <t>C65327595896</t>
  </si>
  <si>
    <t>20250121-S-70074</t>
  </si>
  <si>
    <t>C65327518594</t>
  </si>
  <si>
    <t>20250122-S-70239</t>
  </si>
  <si>
    <t>C65589359159</t>
  </si>
  <si>
    <t>20250122-S-70250</t>
  </si>
  <si>
    <t>C65589290701</t>
  </si>
  <si>
    <t>OPLBEKMH00000236</t>
  </si>
  <si>
    <t>20250122-S-70245</t>
  </si>
  <si>
    <t>C65589318097</t>
  </si>
  <si>
    <t>OESBEKMH00000171</t>
  </si>
  <si>
    <t>20250123-S-70215</t>
  </si>
  <si>
    <t>C65851123984</t>
  </si>
  <si>
    <t>C65851123983</t>
  </si>
  <si>
    <t>20250123-S-70580</t>
  </si>
  <si>
    <t>C65851117644</t>
  </si>
  <si>
    <t>C65851093845</t>
  </si>
  <si>
    <t>20250124-S-70215</t>
  </si>
  <si>
    <t>C66636402371</t>
  </si>
  <si>
    <t>OESBEKMH00000172</t>
  </si>
  <si>
    <t>C66636402372</t>
  </si>
  <si>
    <t>20250128-S-70553</t>
  </si>
  <si>
    <t>C67171430797</t>
  </si>
  <si>
    <t>20250122-S-70049</t>
  </si>
  <si>
    <t>C65327567123</t>
  </si>
  <si>
    <t>20250121-S-70128</t>
  </si>
  <si>
    <t>C65589340437</t>
  </si>
  <si>
    <t>20250122-S-70259</t>
  </si>
  <si>
    <t>C65589283052</t>
  </si>
  <si>
    <t>20250123-S-70220</t>
  </si>
  <si>
    <t>C65851112952</t>
  </si>
  <si>
    <t>20250123-S-70209</t>
  </si>
  <si>
    <t>C65851041478</t>
  </si>
  <si>
    <t>C65327595897</t>
  </si>
  <si>
    <t>20250121-S-70297</t>
  </si>
  <si>
    <t>C65327484869</t>
  </si>
  <si>
    <t>C65851054271</t>
  </si>
  <si>
    <t>20250123-S-70232</t>
  </si>
  <si>
    <t>C65851071289</t>
  </si>
  <si>
    <t>20250123-S-70219</t>
  </si>
  <si>
    <t>C65851114676</t>
  </si>
  <si>
    <t>20250123-S-70243</t>
  </si>
  <si>
    <t>C65851051958</t>
  </si>
  <si>
    <t>20250123-S-70230</t>
  </si>
  <si>
    <t>C65851078549</t>
  </si>
  <si>
    <t>20250123-S-70226</t>
  </si>
  <si>
    <t>C65851099355</t>
  </si>
  <si>
    <t>20250123-S-70234</t>
  </si>
  <si>
    <t>C66636402159</t>
  </si>
  <si>
    <t>20250127-S-70193</t>
  </si>
  <si>
    <t>C66898324691</t>
  </si>
  <si>
    <t>OBEKMHBE00000686</t>
  </si>
  <si>
    <t>20250127-S-70207</t>
  </si>
  <si>
    <t>C66898341152</t>
  </si>
  <si>
    <t>OFRBEKMH00000798</t>
  </si>
  <si>
    <t>20250128-S-70250</t>
  </si>
  <si>
    <t>C67160125892</t>
  </si>
  <si>
    <t>OBEKMHBE00000690</t>
  </si>
  <si>
    <t>20250123-S-70233</t>
  </si>
  <si>
    <t>C65851073017</t>
  </si>
  <si>
    <t>OCZBEKMH00000255</t>
  </si>
  <si>
    <t>20250124-S-70232</t>
  </si>
  <si>
    <t>C66636444946</t>
  </si>
  <si>
    <t>20250124-S-70213</t>
  </si>
  <si>
    <t>C66636454514</t>
  </si>
  <si>
    <t>ODEBEKMH00000835</t>
  </si>
  <si>
    <t>20250124-S-70233</t>
  </si>
  <si>
    <t>C66636438936</t>
  </si>
  <si>
    <t>20250124-S-70207</t>
  </si>
  <si>
    <t>C66636426718</t>
  </si>
  <si>
    <t>OITBEKMH00000418</t>
  </si>
  <si>
    <t>20250124-S-70529</t>
  </si>
  <si>
    <t>C66636432647</t>
  </si>
  <si>
    <t>20250124-S-70221</t>
  </si>
  <si>
    <t>C66636400699</t>
  </si>
  <si>
    <t>20250124-S-70214</t>
  </si>
  <si>
    <t>C66636401440</t>
  </si>
  <si>
    <t>20250127-S-70199</t>
  </si>
  <si>
    <t>C66898302710</t>
  </si>
  <si>
    <t>20250127-S-70208</t>
  </si>
  <si>
    <t>C66898340412</t>
  </si>
  <si>
    <t>OFRBEKMH00000799</t>
  </si>
  <si>
    <t>20250128-S-70238</t>
  </si>
  <si>
    <t>C67160104834</t>
  </si>
  <si>
    <t>C67160104835</t>
  </si>
  <si>
    <t>C67160125891</t>
  </si>
  <si>
    <t>C66636401439</t>
  </si>
  <si>
    <t>20250127-S-70061</t>
  </si>
  <si>
    <t>C66856976235</t>
  </si>
  <si>
    <t>OPLBEKMH00000231</t>
  </si>
  <si>
    <t>C66898285873</t>
  </si>
  <si>
    <t>20250121-S-70072</t>
  </si>
  <si>
    <t>C65327538901</t>
  </si>
  <si>
    <t>20250122-S-70249</t>
  </si>
  <si>
    <t>C65589297072</t>
  </si>
  <si>
    <t>20250124-S-70219</t>
  </si>
  <si>
    <t>C66636401748</t>
  </si>
  <si>
    <t>20250124-S-70205</t>
  </si>
  <si>
    <t>C66636428811</t>
  </si>
  <si>
    <t>20250124-S-70203</t>
  </si>
  <si>
    <t>C66636423295</t>
  </si>
  <si>
    <t>20250127-S-70201</t>
  </si>
  <si>
    <t>C66898364213</t>
  </si>
  <si>
    <t>20250128-S-70231</t>
  </si>
  <si>
    <t>C67160124151</t>
  </si>
  <si>
    <t>20250128-S-70251</t>
  </si>
  <si>
    <t>C67160127334</t>
  </si>
  <si>
    <t>OPLBEKMH00000239</t>
  </si>
  <si>
    <t>20250121-S-70116</t>
  </si>
  <si>
    <t>C65327545925</t>
  </si>
  <si>
    <t>20250123-S-70224</t>
  </si>
  <si>
    <t>C65851100605</t>
  </si>
  <si>
    <t>20250123-S-70244</t>
  </si>
  <si>
    <t>C65851042546</t>
  </si>
  <si>
    <t>20250124-S-70235</t>
  </si>
  <si>
    <t>C66636459660</t>
  </si>
  <si>
    <t>20250124-S-70228</t>
  </si>
  <si>
    <t>C66636430266</t>
  </si>
  <si>
    <t>C65327545924</t>
  </si>
  <si>
    <t>20250122-S-70254</t>
  </si>
  <si>
    <t>C65589265088</t>
  </si>
  <si>
    <t>20250122-S-70277</t>
  </si>
  <si>
    <t>C65589265063</t>
  </si>
  <si>
    <t>20250122-S-70237</t>
  </si>
  <si>
    <t>C65589286815</t>
  </si>
  <si>
    <t>C65589286816</t>
  </si>
  <si>
    <t>20250123-S-70211</t>
  </si>
  <si>
    <t>C65851021986</t>
  </si>
  <si>
    <t>20250124-S-70018</t>
  </si>
  <si>
    <t>C65851077820</t>
  </si>
  <si>
    <t>OITBEKMH00000419</t>
  </si>
  <si>
    <t>20250123-S-70204</t>
  </si>
  <si>
    <t>C65851042091</t>
  </si>
  <si>
    <t>OITBEKMH00000411</t>
  </si>
  <si>
    <t>20250124-S-70210</t>
  </si>
  <si>
    <t>C66636455651</t>
  </si>
  <si>
    <t>C66636430267</t>
  </si>
  <si>
    <t>20250128-S-70078</t>
  </si>
  <si>
    <t>C66898278103</t>
  </si>
  <si>
    <t>20250121-S-70114</t>
  </si>
  <si>
    <t>C65327530918</t>
  </si>
  <si>
    <t>20250122-S-70256</t>
  </si>
  <si>
    <t>C65589265005</t>
  </si>
  <si>
    <t>20250123-S-70235</t>
  </si>
  <si>
    <t>C65851073315</t>
  </si>
  <si>
    <t>20250123-S-70546</t>
  </si>
  <si>
    <t>C65851093938</t>
  </si>
  <si>
    <t>OITBEKMH00000414</t>
  </si>
  <si>
    <t>20250123-S-70454</t>
  </si>
  <si>
    <t>C65851030314</t>
  </si>
  <si>
    <t>20250123-S-70207</t>
  </si>
  <si>
    <t>C65851041828</t>
  </si>
  <si>
    <t>20250124-S-70204</t>
  </si>
  <si>
    <t>C66636416692</t>
  </si>
  <si>
    <t>C66898364214</t>
  </si>
  <si>
    <t>20250123-S-70212</t>
  </si>
  <si>
    <t>C65851023551</t>
  </si>
  <si>
    <t>20250123-S-70240</t>
  </si>
  <si>
    <t>C65851052968</t>
  </si>
  <si>
    <t>20250124-S-70593</t>
  </si>
  <si>
    <t>C66636436024</t>
  </si>
  <si>
    <t>OITBEKMH00000431</t>
  </si>
  <si>
    <t>20250127-S-70204</t>
  </si>
  <si>
    <t>C66898349887</t>
  </si>
  <si>
    <t>ODEBEKMH00000834</t>
  </si>
  <si>
    <t>20250128-S-70056</t>
  </si>
  <si>
    <t>C66898332659</t>
  </si>
  <si>
    <t>20250129-S-70160</t>
  </si>
  <si>
    <t>C67421910467</t>
  </si>
  <si>
    <t>OBEKMHBE00000705</t>
  </si>
  <si>
    <t>20250129-S-70155</t>
  </si>
  <si>
    <t>C67421933075</t>
  </si>
  <si>
    <t>20250124-S-70209</t>
  </si>
  <si>
    <t>C66636438881</t>
  </si>
  <si>
    <t>OCZBEKMH00000250</t>
  </si>
  <si>
    <t>20250124-S-70211</t>
  </si>
  <si>
    <t>C66636438585</t>
  </si>
  <si>
    <t>OITBEKMH00000421</t>
  </si>
  <si>
    <t>20250124-S-70201</t>
  </si>
  <si>
    <t>C66636412430</t>
  </si>
  <si>
    <t>20250124-S-70230</t>
  </si>
  <si>
    <t>C66636437509</t>
  </si>
  <si>
    <t>Fontana Fasteners Italia Spa</t>
  </si>
  <si>
    <t>20250127-S-70217</t>
  </si>
  <si>
    <t>C66898273515</t>
  </si>
  <si>
    <t>20250127-S-70177</t>
  </si>
  <si>
    <t>C66898362500</t>
  </si>
  <si>
    <t>OITBEKMH00000422</t>
  </si>
  <si>
    <t>20250124-S-70065</t>
  </si>
  <si>
    <t>C65851075737</t>
  </si>
  <si>
    <t>OPLBEKMH00000232</t>
  </si>
  <si>
    <t>20250127-S-70183</t>
  </si>
  <si>
    <t>C66898282917</t>
  </si>
  <si>
    <t>20250123-S-70452</t>
  </si>
  <si>
    <t>C65851023493</t>
  </si>
  <si>
    <t>OFIBEKMH00000006</t>
  </si>
  <si>
    <t>20250127-S-70186</t>
  </si>
  <si>
    <t>C66898284941</t>
  </si>
  <si>
    <t>20250123-S-70453</t>
  </si>
  <si>
    <t>C65851022551</t>
  </si>
  <si>
    <t>20250124-S-70212</t>
  </si>
  <si>
    <t>C66636456312</t>
  </si>
  <si>
    <t>20250124-S-70234</t>
  </si>
  <si>
    <t>C66636457380</t>
  </si>
  <si>
    <t>20250127-S-70205</t>
  </si>
  <si>
    <t>C66898350026</t>
  </si>
  <si>
    <t>20250127-S-70211</t>
  </si>
  <si>
    <t>C66898273398</t>
  </si>
  <si>
    <t>C66898273399</t>
  </si>
  <si>
    <t>20250127-S-70216</t>
  </si>
  <si>
    <t>C66898272635</t>
  </si>
  <si>
    <t>20250120-S-70238</t>
  </si>
  <si>
    <t>C65065540299</t>
  </si>
  <si>
    <t>OPTBEKMH00000030</t>
  </si>
  <si>
    <t>20250123-S-70217</t>
  </si>
  <si>
    <t>C65851147104</t>
  </si>
  <si>
    <t>OHUBEKMH00000075</t>
  </si>
  <si>
    <t>20250124-S-70216</t>
  </si>
  <si>
    <t>C66636401855</t>
  </si>
  <si>
    <t>OCZBEKMH00000260</t>
  </si>
  <si>
    <t>20250127-S-70215</t>
  </si>
  <si>
    <t>C66898271618</t>
  </si>
  <si>
    <t>20250127-S-70608</t>
  </si>
  <si>
    <t>C66898340052</t>
  </si>
  <si>
    <t>C65065540300</t>
  </si>
  <si>
    <t>OPTBEKMH00000029</t>
  </si>
  <si>
    <t>20250120-S-70120</t>
  </si>
  <si>
    <t>C65065593723</t>
  </si>
  <si>
    <t>20250122-S-70279</t>
  </si>
  <si>
    <t>C65589265124</t>
  </si>
  <si>
    <t>20250123-S-70206</t>
  </si>
  <si>
    <t>C65851035772</t>
  </si>
  <si>
    <t>20250123-S-70205</t>
  </si>
  <si>
    <t>C65851042401</t>
  </si>
  <si>
    <t>OPLBEKMH00000235</t>
  </si>
  <si>
    <t>20250124-S-70206</t>
  </si>
  <si>
    <t>C66636424903</t>
  </si>
  <si>
    <t>20250124-S-70220</t>
  </si>
  <si>
    <t>C66636400424</t>
  </si>
  <si>
    <t>20250124-S-70223</t>
  </si>
  <si>
    <t>C66636413555</t>
  </si>
  <si>
    <t>20250127-S-70202</t>
  </si>
  <si>
    <t>C66898347848</t>
  </si>
  <si>
    <t>20250127-S-70195</t>
  </si>
  <si>
    <t>C66898329915</t>
  </si>
  <si>
    <t>20250127-S-70214</t>
  </si>
  <si>
    <t>C66898271776</t>
  </si>
  <si>
    <t>20250127-S-70194</t>
  </si>
  <si>
    <t>C66898329528</t>
  </si>
  <si>
    <t>20250127-S-70184</t>
  </si>
  <si>
    <t>C66898286132</t>
  </si>
  <si>
    <t>20250123-S-70216</t>
  </si>
  <si>
    <t>C65851123255</t>
  </si>
  <si>
    <t>20250124-S-70226</t>
  </si>
  <si>
    <t>C66636414182</t>
  </si>
  <si>
    <t>20250124-S-70202</t>
  </si>
  <si>
    <t>C66636415401</t>
  </si>
  <si>
    <t>OFRBEKMH00000773</t>
  </si>
  <si>
    <t>20250129-S-70172</t>
  </si>
  <si>
    <t>C67421964849</t>
  </si>
  <si>
    <t>OPLBEKMH00000240</t>
  </si>
  <si>
    <t>20250123-S-70210</t>
  </si>
  <si>
    <t>C65851024121</t>
  </si>
  <si>
    <t>OSKBEKMH00000034</t>
  </si>
  <si>
    <t>20250124-S-70217</t>
  </si>
  <si>
    <t>C66636400311</t>
  </si>
  <si>
    <t>OITBEKMH00000423</t>
  </si>
  <si>
    <t>20250127-S-70181</t>
  </si>
  <si>
    <t>C66898286215</t>
  </si>
  <si>
    <t>OITBEKMH00000416</t>
  </si>
  <si>
    <t>20250127-S-70182</t>
  </si>
  <si>
    <t>C66898291538</t>
  </si>
  <si>
    <t>OITBEKMH00000429</t>
  </si>
  <si>
    <t>20250127-S-70189</t>
  </si>
  <si>
    <t>C66898304203</t>
  </si>
  <si>
    <t>OITBEKMH00000428</t>
  </si>
  <si>
    <t>20250128-S-70249</t>
  </si>
  <si>
    <t>C67160162485</t>
  </si>
  <si>
    <t>ODEBEKMH00000848</t>
  </si>
  <si>
    <t>20250128-S-70229</t>
  </si>
  <si>
    <t>C67160168188</t>
  </si>
  <si>
    <t>OFRBEKMH00000809</t>
  </si>
  <si>
    <t>C67160118952</t>
  </si>
  <si>
    <t>20250128-S-70237</t>
  </si>
  <si>
    <t>C67421938028</t>
  </si>
  <si>
    <t>20250129-S-70145</t>
  </si>
  <si>
    <t>C67421988319</t>
  </si>
  <si>
    <t>OFRBEKMH00000808</t>
  </si>
  <si>
    <t>20250127-S-70213</t>
  </si>
  <si>
    <t>C66898272024</t>
  </si>
  <si>
    <t>20250128-S-70240</t>
  </si>
  <si>
    <t>C67160077020</t>
  </si>
  <si>
    <t>20250128-S-70217</t>
  </si>
  <si>
    <t>C67160098981</t>
  </si>
  <si>
    <t>OITBEKMH00000425</t>
  </si>
  <si>
    <t>20250128-S-70214</t>
  </si>
  <si>
    <t>C67160106090</t>
  </si>
  <si>
    <t>OITBEKMH00000432</t>
  </si>
  <si>
    <t>20250128-S-70215</t>
  </si>
  <si>
    <t>C67160107133</t>
  </si>
  <si>
    <t>OITBEKMH00000420</t>
  </si>
  <si>
    <t>20250128-S-70252</t>
  </si>
  <si>
    <t>C67160125779</t>
  </si>
  <si>
    <t>C67421938027</t>
  </si>
  <si>
    <t>C67421937725</t>
  </si>
  <si>
    <t>20250130-S-70240</t>
  </si>
  <si>
    <t>C67683802738</t>
  </si>
  <si>
    <t>OBEKMHBE00000711</t>
  </si>
  <si>
    <t>20250127-S-70218</t>
  </si>
  <si>
    <t>C66898274553</t>
  </si>
  <si>
    <t>OCZBEKMH00000264</t>
  </si>
  <si>
    <t>20250127-S-70219</t>
  </si>
  <si>
    <t>C66898273971</t>
  </si>
  <si>
    <t>OCZBEKMH00000257</t>
  </si>
  <si>
    <t>20250127-S-70180</t>
  </si>
  <si>
    <t>C66898291021</t>
  </si>
  <si>
    <t>OCZBEKMH00000256</t>
  </si>
  <si>
    <t>20250127-S-70179</t>
  </si>
  <si>
    <t>C66898284417</t>
  </si>
  <si>
    <t>OCZBEKMH00000253</t>
  </si>
  <si>
    <t>20250130-S-70223</t>
  </si>
  <si>
    <t>C67683784550</t>
  </si>
  <si>
    <t>20250121-S-70075</t>
  </si>
  <si>
    <t>C65327521470</t>
  </si>
  <si>
    <t>OHRBEKMH00000009</t>
  </si>
  <si>
    <t>C65851024120</t>
  </si>
  <si>
    <t>20250124-S-70224</t>
  </si>
  <si>
    <t>C66636415976</t>
  </si>
  <si>
    <t>20250127-S-70198</t>
  </si>
  <si>
    <t>C66898305343</t>
  </si>
  <si>
    <t>20250128-S-70247</t>
  </si>
  <si>
    <t>C67160168801</t>
  </si>
  <si>
    <t>20250128-S-70255</t>
  </si>
  <si>
    <t>C67160094867</t>
  </si>
  <si>
    <t>20250128-S-70246</t>
  </si>
  <si>
    <t>C67160131073</t>
  </si>
  <si>
    <t>ODEBEKMH00000850</t>
  </si>
  <si>
    <t>20250128-S-70253</t>
  </si>
  <si>
    <t>C67160112754</t>
  </si>
  <si>
    <t>20250128-S-70219</t>
  </si>
  <si>
    <t>C67160115762</t>
  </si>
  <si>
    <t>20250130-S-70233</t>
  </si>
  <si>
    <t>C67683826841</t>
  </si>
  <si>
    <t>20250130-S-70242</t>
  </si>
  <si>
    <t>C67683821909</t>
  </si>
  <si>
    <t>20250128-S-70225</t>
  </si>
  <si>
    <t>C67160172010</t>
  </si>
  <si>
    <t>ODEBEKMH00000853</t>
  </si>
  <si>
    <t>20250128-S-70260</t>
  </si>
  <si>
    <t>C67160079543</t>
  </si>
  <si>
    <t>ODEBEKMH00000852</t>
  </si>
  <si>
    <t>20250128-S-70265</t>
  </si>
  <si>
    <t>C67160151021</t>
  </si>
  <si>
    <t>TENNECO AUTOMOTIVE FRANCE</t>
  </si>
  <si>
    <t>20250124-S-70501</t>
  </si>
  <si>
    <t>C66636418521</t>
  </si>
  <si>
    <t>OROBEKMH00000053</t>
  </si>
  <si>
    <t>C66636415975</t>
  </si>
  <si>
    <t>20250127-S-70176</t>
  </si>
  <si>
    <t>C66898363846</t>
  </si>
  <si>
    <t>OCZBEKMH00000254</t>
  </si>
  <si>
    <t>20250127-S-70188</t>
  </si>
  <si>
    <t>C66898283248</t>
  </si>
  <si>
    <t>20250127-S-70187</t>
  </si>
  <si>
    <t>C66898280006</t>
  </si>
  <si>
    <t>OPLBEKMH00000242</t>
  </si>
  <si>
    <t>20250127-S-70192</t>
  </si>
  <si>
    <t>C66898330382</t>
  </si>
  <si>
    <t>20250128-S-70227</t>
  </si>
  <si>
    <t>C67160156895</t>
  </si>
  <si>
    <t>20250128-S-70262</t>
  </si>
  <si>
    <t>C67160077879</t>
  </si>
  <si>
    <t>20250128-S-70216</t>
  </si>
  <si>
    <t>C67160101900</t>
  </si>
  <si>
    <t>OESBEKMH00000173</t>
  </si>
  <si>
    <t>20250128-S-70234</t>
  </si>
  <si>
    <t>C67160096125</t>
  </si>
  <si>
    <t>20250128-S-70243</t>
  </si>
  <si>
    <t>C67160154713</t>
  </si>
  <si>
    <t>20250128-S-70256</t>
  </si>
  <si>
    <t>C67160086719</t>
  </si>
  <si>
    <t>RL5015021855</t>
  </si>
  <si>
    <t>OHUBEKMH00000077</t>
  </si>
  <si>
    <t>20250127-S-70196</t>
  </si>
  <si>
    <t>C66898307214</t>
  </si>
  <si>
    <t>C66898307213</t>
  </si>
  <si>
    <t>20250124-S-70516</t>
  </si>
  <si>
    <t>C66636416430</t>
  </si>
  <si>
    <t>OSEBEKMH00000035</t>
  </si>
  <si>
    <t>C66898305342</t>
  </si>
  <si>
    <t>20250128-S-70244</t>
  </si>
  <si>
    <t>C67160149894</t>
  </si>
  <si>
    <t>20250130-S-70222</t>
  </si>
  <si>
    <t>C67683784660</t>
  </si>
  <si>
    <t>OBEKMHBE00000710</t>
  </si>
  <si>
    <t>C67160079544</t>
  </si>
  <si>
    <t>20250128-S-70230</t>
  </si>
  <si>
    <t>C67160131492</t>
  </si>
  <si>
    <t>20250127-S-70185</t>
  </si>
  <si>
    <t>C66898282003</t>
  </si>
  <si>
    <t>OFRBEKMH00000816</t>
  </si>
  <si>
    <t>20250128-S-70224</t>
  </si>
  <si>
    <t>C67160131131</t>
  </si>
  <si>
    <t>C67421982332</t>
  </si>
  <si>
    <t>20250130-S-70030</t>
  </si>
  <si>
    <t>C67421964838</t>
  </si>
  <si>
    <t>20250129-S-70175</t>
  </si>
  <si>
    <t>C67421964615</t>
  </si>
  <si>
    <t>20250128-S-70263</t>
  </si>
  <si>
    <t>C67160076542</t>
  </si>
  <si>
    <t>OPLBEKMH00000243</t>
  </si>
  <si>
    <t>20250128-S-70248</t>
  </si>
  <si>
    <t>C67160169142</t>
  </si>
  <si>
    <t>20250129-S-70170</t>
  </si>
  <si>
    <t>C67421970053</t>
  </si>
  <si>
    <t>20250130-S-70059</t>
  </si>
  <si>
    <t>C67421940413</t>
  </si>
  <si>
    <t>20250129-S-70174</t>
  </si>
  <si>
    <t>C67421948023</t>
  </si>
  <si>
    <t>C67683802453</t>
  </si>
  <si>
    <t>20250131-S-70298</t>
  </si>
  <si>
    <t>C68469322616</t>
  </si>
  <si>
    <t>20250128-S-70218</t>
  </si>
  <si>
    <t>C67160108692</t>
  </si>
  <si>
    <t>OCZBEKMH00000259</t>
  </si>
  <si>
    <t>20250129-S-70144</t>
  </si>
  <si>
    <t>C67421990838</t>
  </si>
  <si>
    <t>20250128-S-70245</t>
  </si>
  <si>
    <t>C67160140104</t>
  </si>
  <si>
    <t>20250127-S-70494</t>
  </si>
  <si>
    <t>C66898374464</t>
  </si>
  <si>
    <t>20250128-S-70221</t>
  </si>
  <si>
    <t>C67160151392</t>
  </si>
  <si>
    <t>OPLBEKMH00000241</t>
  </si>
  <si>
    <t>20250128-S-70222</t>
  </si>
  <si>
    <t>C67160159574</t>
  </si>
  <si>
    <t>20250128-S-70254</t>
  </si>
  <si>
    <t>C67160097209</t>
  </si>
  <si>
    <t>20250129-S-70157</t>
  </si>
  <si>
    <t>C67421935675</t>
  </si>
  <si>
    <t>ODEBEKMH00000863</t>
  </si>
  <si>
    <t>20250129-S-70169</t>
  </si>
  <si>
    <t>C67421982306</t>
  </si>
  <si>
    <t>20250127-S-70212</t>
  </si>
  <si>
    <t>C66898284984</t>
  </si>
  <si>
    <t>20250128-S-70239</t>
  </si>
  <si>
    <t>C67160090103</t>
  </si>
  <si>
    <t>20250124-S-70504</t>
  </si>
  <si>
    <t>C66636429075</t>
  </si>
  <si>
    <t>C66636429074</t>
  </si>
  <si>
    <t>20250127-S-70191</t>
  </si>
  <si>
    <t>C66898324903</t>
  </si>
  <si>
    <t>20250128-S-70228</t>
  </si>
  <si>
    <t>C67160150476</t>
  </si>
  <si>
    <t>20250128-S-70220</t>
  </si>
  <si>
    <t>C67160078891</t>
  </si>
  <si>
    <t>OCZBEKMH00000265</t>
  </si>
  <si>
    <t>20250128-S-70235</t>
  </si>
  <si>
    <t>C67160085920</t>
  </si>
  <si>
    <t>C67160085919</t>
  </si>
  <si>
    <t>20250128-S-70284</t>
  </si>
  <si>
    <t>C67160078060</t>
  </si>
  <si>
    <t>20250129-S-70156</t>
  </si>
  <si>
    <t>C67421932198</t>
  </si>
  <si>
    <t>20250129-S-70150</t>
  </si>
  <si>
    <t>C67421964495</t>
  </si>
  <si>
    <t>20250129-S-70152</t>
  </si>
  <si>
    <t>C67421964428</t>
  </si>
  <si>
    <t>20250129-S-70178</t>
  </si>
  <si>
    <t>C67421930989</t>
  </si>
  <si>
    <t>20250129-S-70176</t>
  </si>
  <si>
    <t>C67421937654</t>
  </si>
  <si>
    <t>20250131-S-70286</t>
  </si>
  <si>
    <t>C68469312972</t>
  </si>
  <si>
    <t>C68469312971</t>
  </si>
  <si>
    <t>C67160151391</t>
  </si>
  <si>
    <t>20250129-S-70177</t>
  </si>
  <si>
    <t>C67421934649</t>
  </si>
  <si>
    <t>ODEBEKMH00000870</t>
  </si>
  <si>
    <t>20250129-S-70149</t>
  </si>
  <si>
    <t>C67421982200</t>
  </si>
  <si>
    <t>C67421935676</t>
  </si>
  <si>
    <t>20250129-S-70153</t>
  </si>
  <si>
    <t>C67421941725</t>
  </si>
  <si>
    <t>20250129-S-70142</t>
  </si>
  <si>
    <t>C67421910837</t>
  </si>
  <si>
    <t>C68469312970</t>
  </si>
  <si>
    <t>20250128-S-70506</t>
  </si>
  <si>
    <t>C67160168849</t>
  </si>
  <si>
    <t>OATBEKMH00000057</t>
  </si>
  <si>
    <t>20250129-S-70171</t>
  </si>
  <si>
    <t>C67421963912</t>
  </si>
  <si>
    <t>OITBEKMH00000438</t>
  </si>
  <si>
    <t>20250130-S-70239</t>
  </si>
  <si>
    <t>C67683869319</t>
  </si>
  <si>
    <t>20250130-S-70219</t>
  </si>
  <si>
    <t>C67683825675</t>
  </si>
  <si>
    <t>OFRBEKMH00000824</t>
  </si>
  <si>
    <t>20250131-S-70289</t>
  </si>
  <si>
    <t>C68469311870</t>
  </si>
  <si>
    <t>OFRBEKMH00000832</t>
  </si>
  <si>
    <t>20250131-S-70292</t>
  </si>
  <si>
    <t>C68469334516</t>
  </si>
  <si>
    <t>20250203-S-70179</t>
  </si>
  <si>
    <t>C68730957536</t>
  </si>
  <si>
    <t>OBEKMHBE00000727</t>
  </si>
  <si>
    <t>20250129-S-70404</t>
  </si>
  <si>
    <t>C67422010770</t>
  </si>
  <si>
    <t>C67422010771</t>
  </si>
  <si>
    <t>20250129-S-70165</t>
  </si>
  <si>
    <t>C67422007132</t>
  </si>
  <si>
    <t>20250130-S-70209</t>
  </si>
  <si>
    <t>C67683880093</t>
  </si>
  <si>
    <t>OITBEKMH00000437</t>
  </si>
  <si>
    <t>20250130-S-70238</t>
  </si>
  <si>
    <t>C67683863309</t>
  </si>
  <si>
    <t>20250130-S-70237</t>
  </si>
  <si>
    <t>C67683845567</t>
  </si>
  <si>
    <t>OFRBEKMH00000827</t>
  </si>
  <si>
    <t>20250130-S-70247</t>
  </si>
  <si>
    <t>C67683796580</t>
  </si>
  <si>
    <t>OITBEKMH00000451</t>
  </si>
  <si>
    <t>20250130-S-70235</t>
  </si>
  <si>
    <t>C67683849916</t>
  </si>
  <si>
    <t>20250130-S-70572</t>
  </si>
  <si>
    <t>C67683863908</t>
  </si>
  <si>
    <t>20250203-S-70256</t>
  </si>
  <si>
    <t>C68730958421</t>
  </si>
  <si>
    <t>20250203-S-70177</t>
  </si>
  <si>
    <t>C68731003804</t>
  </si>
  <si>
    <t>20250203-S-70180</t>
  </si>
  <si>
    <t>C68730986269</t>
  </si>
  <si>
    <t>20250129-S-70141</t>
  </si>
  <si>
    <t>C67421922617</t>
  </si>
  <si>
    <t>OCZBEKMH00000261</t>
  </si>
  <si>
    <t>20250127-S-70497</t>
  </si>
  <si>
    <t>C66898272181</t>
  </si>
  <si>
    <t>20250127-S-70200</t>
  </si>
  <si>
    <t>C66898356113</t>
  </si>
  <si>
    <t>20250127-S-70504</t>
  </si>
  <si>
    <t>C66898304587</t>
  </si>
  <si>
    <t>20250129-S-70164</t>
  </si>
  <si>
    <t>C67421907055</t>
  </si>
  <si>
    <t>OPLBEKMH00000245</t>
  </si>
  <si>
    <t>20250130-S-70248</t>
  </si>
  <si>
    <t>C67683801292</t>
  </si>
  <si>
    <t>20250130-S-70229</t>
  </si>
  <si>
    <t>C67683802495</t>
  </si>
  <si>
    <t>20250130-S-70224</t>
  </si>
  <si>
    <t>C67683786327</t>
  </si>
  <si>
    <t>C67683786328</t>
  </si>
  <si>
    <t>20250130-S-70236</t>
  </si>
  <si>
    <t>C67683825944</t>
  </si>
  <si>
    <t>20250130-S-70228</t>
  </si>
  <si>
    <t>C68469312221</t>
  </si>
  <si>
    <t>C68469312220</t>
  </si>
  <si>
    <t>20250203-S-70174</t>
  </si>
  <si>
    <t>C68731022662</t>
  </si>
  <si>
    <t>20250129-S-70158</t>
  </si>
  <si>
    <t>C68748706472</t>
  </si>
  <si>
    <t>20250128-S-70241</t>
  </si>
  <si>
    <t>C67160074767</t>
  </si>
  <si>
    <t>20250129-S-70057</t>
  </si>
  <si>
    <t>C67160099478</t>
  </si>
  <si>
    <t>20250129-S-70143</t>
  </si>
  <si>
    <t>C67422002147</t>
  </si>
  <si>
    <t>OITBEKMH00000433</t>
  </si>
  <si>
    <t>20250129-S-70168</t>
  </si>
  <si>
    <t>C67421986258</t>
  </si>
  <si>
    <t>20250129-S-70163</t>
  </si>
  <si>
    <t>C67421927169</t>
  </si>
  <si>
    <t>OITBEKMH00000444</t>
  </si>
  <si>
    <t>20250127-S-70552</t>
  </si>
  <si>
    <t>C66898322223</t>
  </si>
  <si>
    <t>OPTBEKMH00000031</t>
  </si>
  <si>
    <t>20250128-S-70264</t>
  </si>
  <si>
    <t>C67160074626</t>
  </si>
  <si>
    <t>OROBEKMH00000054</t>
  </si>
  <si>
    <t>20250129-S-70159</t>
  </si>
  <si>
    <t>C67421926347</t>
  </si>
  <si>
    <t>C67422002148</t>
  </si>
  <si>
    <t>20250129-S-70140</t>
  </si>
  <si>
    <t>C67421915799</t>
  </si>
  <si>
    <t>OESBEKMH00000179</t>
  </si>
  <si>
    <t>20250129-S-70151</t>
  </si>
  <si>
    <t>C67421964531</t>
  </si>
  <si>
    <t>20250130-S-70216</t>
  </si>
  <si>
    <t>C67683847817</t>
  </si>
  <si>
    <t>C67683847818</t>
  </si>
  <si>
    <t>20250130-S-70225</t>
  </si>
  <si>
    <t>C67683784584</t>
  </si>
  <si>
    <t>20250130-S-70246</t>
  </si>
  <si>
    <t>C67683784621</t>
  </si>
  <si>
    <t>20250130-S-70535</t>
  </si>
  <si>
    <t>C67683848133</t>
  </si>
  <si>
    <t>20250131-S-70287</t>
  </si>
  <si>
    <t>C68469298612</t>
  </si>
  <si>
    <t>C68469298613</t>
  </si>
  <si>
    <t>C67160099477</t>
  </si>
  <si>
    <t>C67421927168</t>
  </si>
  <si>
    <t>20250130-S-70226</t>
  </si>
  <si>
    <t>C67683801353</t>
  </si>
  <si>
    <t>20250203-S-70173</t>
  </si>
  <si>
    <t>C68731013365</t>
  </si>
  <si>
    <t>OHUBEKMH00000079</t>
  </si>
  <si>
    <t>20250128-S-70242</t>
  </si>
  <si>
    <t>C67160084513</t>
  </si>
  <si>
    <t>20250129-S-70187</t>
  </si>
  <si>
    <t>C67422001295</t>
  </si>
  <si>
    <t>20250130-S-70241</t>
  </si>
  <si>
    <t>C67683799559</t>
  </si>
  <si>
    <t>20250130-S-70230</t>
  </si>
  <si>
    <t>C67683876879</t>
  </si>
  <si>
    <t>20250130-S-70232</t>
  </si>
  <si>
    <t>C67683869544</t>
  </si>
  <si>
    <t>20250130-S-70231</t>
  </si>
  <si>
    <t>C67683863974</t>
  </si>
  <si>
    <t>20250130-S-70234</t>
  </si>
  <si>
    <t>C67683826860</t>
  </si>
  <si>
    <t>C68731022663</t>
  </si>
  <si>
    <t>20250130-S-70221</t>
  </si>
  <si>
    <t>C67683808128</t>
  </si>
  <si>
    <t>C67683808125</t>
  </si>
  <si>
    <t>C67683808127</t>
  </si>
  <si>
    <t>C67683808126</t>
  </si>
  <si>
    <t>20250130-S-70215</t>
  </si>
  <si>
    <t>C67683846721</t>
  </si>
  <si>
    <t>20250203-S-70161</t>
  </si>
  <si>
    <t>C68730982077</t>
  </si>
  <si>
    <t>20250129-S-70147</t>
  </si>
  <si>
    <t>C67421985929</t>
  </si>
  <si>
    <t>OHUBEKMH00000078</t>
  </si>
  <si>
    <t>20250130-S-70244</t>
  </si>
  <si>
    <t>C67683784578</t>
  </si>
  <si>
    <t>20250128-S-70232</t>
  </si>
  <si>
    <t>C67160102913</t>
  </si>
  <si>
    <t>20250131-S-70304</t>
  </si>
  <si>
    <t>C68469297779</t>
  </si>
  <si>
    <t>ODEBEKMH00000877</t>
  </si>
  <si>
    <t>20250131-S-70301</t>
  </si>
  <si>
    <t>C68469297313</t>
  </si>
  <si>
    <t>20250131-S-70303</t>
  </si>
  <si>
    <t>C68469297187</t>
  </si>
  <si>
    <t>20250131-S-70293</t>
  </si>
  <si>
    <t>C68469339207</t>
  </si>
  <si>
    <t>C68469339206</t>
  </si>
  <si>
    <t>C68469339205</t>
  </si>
  <si>
    <t>C68469339204</t>
  </si>
  <si>
    <t>20250131-S-70294</t>
  </si>
  <si>
    <t>C68469334643</t>
  </si>
  <si>
    <t>20250131-S-70573</t>
  </si>
  <si>
    <t>C68469324359</t>
  </si>
  <si>
    <t>OITBEKMH00000436</t>
  </si>
  <si>
    <t>20250131-S-70295</t>
  </si>
  <si>
    <t>C68469324719</t>
  </si>
  <si>
    <t>20250203-S-70163</t>
  </si>
  <si>
    <t>C68730973431</t>
  </si>
  <si>
    <t>20250204-S-70164</t>
  </si>
  <si>
    <t>C68992932325</t>
  </si>
  <si>
    <t>OBEKMHBE00000734</t>
  </si>
  <si>
    <t>20250131-S-70288</t>
  </si>
  <si>
    <t>C68469298964</t>
  </si>
  <si>
    <t>C68469298962</t>
  </si>
  <si>
    <t>C68469298965</t>
  </si>
  <si>
    <t>C68469298963</t>
  </si>
  <si>
    <t>20250131-S-70277</t>
  </si>
  <si>
    <t>C68469324296</t>
  </si>
  <si>
    <t>20250131-S-70281</t>
  </si>
  <si>
    <t>C68469322689</t>
  </si>
  <si>
    <t>20250203-S-70169</t>
  </si>
  <si>
    <t>C68730987468</t>
  </si>
  <si>
    <t>20250204-S-70172</t>
  </si>
  <si>
    <t>C68992958139</t>
  </si>
  <si>
    <t>ONLBEKMH00000252</t>
  </si>
  <si>
    <t>20250204-S-70152</t>
  </si>
  <si>
    <t>C68992896364</t>
  </si>
  <si>
    <t>C67160102914</t>
  </si>
  <si>
    <t>20250131-S-70299</t>
  </si>
  <si>
    <t>C68469323045</t>
  </si>
  <si>
    <t>C67160102912</t>
  </si>
  <si>
    <t>20250129-S-70148</t>
  </si>
  <si>
    <t>C67421990549</t>
  </si>
  <si>
    <t>20250129-S-70184</t>
  </si>
  <si>
    <t>C67421917195</t>
  </si>
  <si>
    <t>OHUBEKMH00000076</t>
  </si>
  <si>
    <t>C67421917194</t>
  </si>
  <si>
    <t>20250129-S-70154</t>
  </si>
  <si>
    <t>C67421939341</t>
  </si>
  <si>
    <t>20250130-S-70210</t>
  </si>
  <si>
    <t>C67683869586</t>
  </si>
  <si>
    <t>20250130-S-70212</t>
  </si>
  <si>
    <t>C67683829590</t>
  </si>
  <si>
    <t>20250131-S-70305</t>
  </si>
  <si>
    <t>C68469299469</t>
  </si>
  <si>
    <t>20250131-S-70571</t>
  </si>
  <si>
    <t>C68469334663</t>
  </si>
  <si>
    <t>ODEBEKMH00000878</t>
  </si>
  <si>
    <t>20250128-S-70223</t>
  </si>
  <si>
    <t>C67160133247</t>
  </si>
  <si>
    <t>20250129-S-70162</t>
  </si>
  <si>
    <t>C67421910162</t>
  </si>
  <si>
    <t>20250130-S-70245</t>
  </si>
  <si>
    <t>C67683784654</t>
  </si>
  <si>
    <t>20250130-S-70243</t>
  </si>
  <si>
    <t>C67683802868</t>
  </si>
  <si>
    <t>20250131-S-70300</t>
  </si>
  <si>
    <t>C68469311239</t>
  </si>
  <si>
    <t>20250131-S-70282</t>
  </si>
  <si>
    <t>C68469314325</t>
  </si>
  <si>
    <t>20250131-S-70302</t>
  </si>
  <si>
    <t>C68469297295</t>
  </si>
  <si>
    <t>C68730987469</t>
  </si>
  <si>
    <t>20250130-S-70218</t>
  </si>
  <si>
    <t>C67683849774</t>
  </si>
  <si>
    <t>OPLBEKMH00000254</t>
  </si>
  <si>
    <t>20250130-S-70213</t>
  </si>
  <si>
    <t>C67683846722</t>
  </si>
  <si>
    <t>OBEKMHBE00000737</t>
  </si>
  <si>
    <t>20250204-S-70161</t>
  </si>
  <si>
    <t>C68992907811</t>
  </si>
  <si>
    <t>OFRBEKMH00000839</t>
  </si>
  <si>
    <t>20250205-S-70022</t>
  </si>
  <si>
    <t>C68992905787</t>
  </si>
  <si>
    <t>OFRBEKMH00000840</t>
  </si>
  <si>
    <t>20250205-S-70102</t>
  </si>
  <si>
    <t>C69254813772</t>
  </si>
  <si>
    <t>20250204-S-70103</t>
  </si>
  <si>
    <t>C68731016465</t>
  </si>
  <si>
    <t>ODEBEKMH00000884</t>
  </si>
  <si>
    <t>20250203-S-70153</t>
  </si>
  <si>
    <t>C68731011366</t>
  </si>
  <si>
    <t>OITBEKMH00000443</t>
  </si>
  <si>
    <t>20250203-S-70182</t>
  </si>
  <si>
    <t>C68730976307</t>
  </si>
  <si>
    <t>20250205-S-70023</t>
  </si>
  <si>
    <t>C68930746808</t>
  </si>
  <si>
    <t>20250204-S-70168</t>
  </si>
  <si>
    <t>C68992970496</t>
  </si>
  <si>
    <t>OESBEKMH00000185</t>
  </si>
  <si>
    <t>20250131-S-70283</t>
  </si>
  <si>
    <t>C68469311509</t>
  </si>
  <si>
    <t>OCZBEKMH00000266</t>
  </si>
  <si>
    <t>20250203-S-70553</t>
  </si>
  <si>
    <t>C68730957727</t>
  </si>
  <si>
    <t>20250203-S-70552</t>
  </si>
  <si>
    <t>C68731015052</t>
  </si>
  <si>
    <t>ODEBEKMH00000869</t>
  </si>
  <si>
    <t>20250130-S-70442</t>
  </si>
  <si>
    <t>C67683785522</t>
  </si>
  <si>
    <t>20250203-S-70157</t>
  </si>
  <si>
    <t>C68730958101</t>
  </si>
  <si>
    <t>20250205-S-70109</t>
  </si>
  <si>
    <t>C69254814542</t>
  </si>
  <si>
    <t>20250129-S-70185</t>
  </si>
  <si>
    <t>C67421910220</t>
  </si>
  <si>
    <t>OROBEKMH00000056</t>
  </si>
  <si>
    <t>20250130-S-70217</t>
  </si>
  <si>
    <t>C67683864658</t>
  </si>
  <si>
    <t>20250131-S-70280</t>
  </si>
  <si>
    <t>C68469308423</t>
  </si>
  <si>
    <t>OESBEKMH00000182</t>
  </si>
  <si>
    <t>20250203-S-70519</t>
  </si>
  <si>
    <t>C68730958416</t>
  </si>
  <si>
    <t>20250203-S-70184</t>
  </si>
  <si>
    <t>C68730975346</t>
  </si>
  <si>
    <t>20250203-S-70524</t>
  </si>
  <si>
    <t>C68730986184</t>
  </si>
  <si>
    <t>20250127-S-70548</t>
  </si>
  <si>
    <t>C66898302590</t>
  </si>
  <si>
    <t>OPTBEKMH00000032</t>
  </si>
  <si>
    <t>20250129-S-70186</t>
  </si>
  <si>
    <t>C67421911226</t>
  </si>
  <si>
    <t>20250130-S-70214</t>
  </si>
  <si>
    <t>C67683830147</t>
  </si>
  <si>
    <t>20250131-S-70290</t>
  </si>
  <si>
    <t>C68469335934</t>
  </si>
  <si>
    <t>20250203-S-70158</t>
  </si>
  <si>
    <t>C68730959116</t>
  </si>
  <si>
    <t>20250203-S-70162</t>
  </si>
  <si>
    <t>C68730973912</t>
  </si>
  <si>
    <t>20250203-S-70520</t>
  </si>
  <si>
    <t>C68730989449</t>
  </si>
  <si>
    <t>C68992886372</t>
  </si>
  <si>
    <t>C66898302591</t>
  </si>
  <si>
    <t>20250127-S-70547</t>
  </si>
  <si>
    <t>C66898303042</t>
  </si>
  <si>
    <t>C67421911225</t>
  </si>
  <si>
    <t>20250130-S-70211</t>
  </si>
  <si>
    <t>C67683828801</t>
  </si>
  <si>
    <t>OPLBEKMH00000244</t>
  </si>
  <si>
    <t>20250131-S-70285</t>
  </si>
  <si>
    <t>C68469311388</t>
  </si>
  <si>
    <t>20250131-S-70284</t>
  </si>
  <si>
    <t>C68469311987</t>
  </si>
  <si>
    <t>C68730959115</t>
  </si>
  <si>
    <t>C68730959114</t>
  </si>
  <si>
    <t>20250203-S-70160</t>
  </si>
  <si>
    <t>C68730973019</t>
  </si>
  <si>
    <t>20250131-S-70602</t>
  </si>
  <si>
    <t>C68730968880</t>
  </si>
  <si>
    <t>20250203-S-70176</t>
  </si>
  <si>
    <t>C68731013406</t>
  </si>
  <si>
    <t>Constructions Mecaniques Mota Sas</t>
  </si>
  <si>
    <t>C68730973911</t>
  </si>
  <si>
    <t>20250203-S-70181</t>
  </si>
  <si>
    <t>C68730985423</t>
  </si>
  <si>
    <t>C68992886371</t>
  </si>
  <si>
    <t>20250130-S-70220</t>
  </si>
  <si>
    <t>C67683806175</t>
  </si>
  <si>
    <t>OHUBEKMH00000080</t>
  </si>
  <si>
    <t>20250131-S-70279</t>
  </si>
  <si>
    <t>C68469324992</t>
  </si>
  <si>
    <t>OFRBEKMH00000817</t>
  </si>
  <si>
    <t>20250131-S-70296</t>
  </si>
  <si>
    <t>C68469329934</t>
  </si>
  <si>
    <t>20250205-S-70124</t>
  </si>
  <si>
    <t>C69254816519</t>
  </si>
  <si>
    <t>OPLBEKMH00000252</t>
  </si>
  <si>
    <t>20250203-S-70155</t>
  </si>
  <si>
    <t>C68730989615</t>
  </si>
  <si>
    <t>20250130-S-70227</t>
  </si>
  <si>
    <t>C67683797669</t>
  </si>
  <si>
    <t>OHUBEKMH00000083</t>
  </si>
  <si>
    <t>20250203-S-70166</t>
  </si>
  <si>
    <t>C68730957284</t>
  </si>
  <si>
    <t>20250204-S-70157</t>
  </si>
  <si>
    <t>C68992924836</t>
  </si>
  <si>
    <t>ODEBEKMH00000885</t>
  </si>
  <si>
    <t>20250204-S-70156</t>
  </si>
  <si>
    <t>C68992928969</t>
  </si>
  <si>
    <t>20250204-S-70129</t>
  </si>
  <si>
    <t>C68992976412</t>
  </si>
  <si>
    <t>OITBEKMH00000449</t>
  </si>
  <si>
    <t>20250205-S-70116</t>
  </si>
  <si>
    <t>C69254740630</t>
  </si>
  <si>
    <t>20250204-S-70169</t>
  </si>
  <si>
    <t>C68992967896</t>
  </si>
  <si>
    <t>ODEBEKMH00000903</t>
  </si>
  <si>
    <t>20250131-S-70291</t>
  </si>
  <si>
    <t>C68469337190</t>
  </si>
  <si>
    <t>OITBEKMH00000453</t>
  </si>
  <si>
    <t>20250203-S-70171</t>
  </si>
  <si>
    <t>C68731033199</t>
  </si>
  <si>
    <t>20250203-S-70192</t>
  </si>
  <si>
    <t>C68731032637</t>
  </si>
  <si>
    <t>20250203-S-70183</t>
  </si>
  <si>
    <t>C68730987992</t>
  </si>
  <si>
    <t>OITBEKMH00000454</t>
  </si>
  <si>
    <t>20250204-S-70163</t>
  </si>
  <si>
    <t>C68992928511</t>
  </si>
  <si>
    <t>20250204-S-70173</t>
  </si>
  <si>
    <t>C68992944607</t>
  </si>
  <si>
    <t>20250205-S-70020</t>
  </si>
  <si>
    <t>C68992906255</t>
  </si>
  <si>
    <t>20250204-S-70149</t>
  </si>
  <si>
    <t>C68992909718</t>
  </si>
  <si>
    <t>20250204-S-70128</t>
  </si>
  <si>
    <t>C68992980888</t>
  </si>
  <si>
    <t>20250204-S-70170</t>
  </si>
  <si>
    <t>C68992951355</t>
  </si>
  <si>
    <t>20250204-S-70165</t>
  </si>
  <si>
    <t>C68992929166</t>
  </si>
  <si>
    <t>C68469337191</t>
  </si>
  <si>
    <t>20250131-S-70529</t>
  </si>
  <si>
    <t>C68469337596</t>
  </si>
  <si>
    <t>20250203-S-70159</t>
  </si>
  <si>
    <t>C68730957996</t>
  </si>
  <si>
    <t>OCZBEKMH00000274</t>
  </si>
  <si>
    <t>20250203-S-70156</t>
  </si>
  <si>
    <t>C68731011175</t>
  </si>
  <si>
    <t>20250203-S-70168</t>
  </si>
  <si>
    <t>C68730989634</t>
  </si>
  <si>
    <t>C68992980889</t>
  </si>
  <si>
    <t>20250204-S-70233</t>
  </si>
  <si>
    <t>C68992935555</t>
  </si>
  <si>
    <t>20250204-S-70162</t>
  </si>
  <si>
    <t>C68992905598</t>
  </si>
  <si>
    <t>20250204-S-70132</t>
  </si>
  <si>
    <t>C68992947754</t>
  </si>
  <si>
    <t>20250204-S-70158</t>
  </si>
  <si>
    <t>C68992929271</t>
  </si>
  <si>
    <t>20250204-S-70171</t>
  </si>
  <si>
    <t>C68992947311</t>
  </si>
  <si>
    <t>20250204-S-70147</t>
  </si>
  <si>
    <t>C68992897034</t>
  </si>
  <si>
    <t>C68992897035</t>
  </si>
  <si>
    <t>20250204-S-70151</t>
  </si>
  <si>
    <t>C68992894327</t>
  </si>
  <si>
    <t>C68992894328</t>
  </si>
  <si>
    <t>20250203-S-70164</t>
  </si>
  <si>
    <t>C68730975383</t>
  </si>
  <si>
    <t>20250131-S-70544</t>
  </si>
  <si>
    <t>C68469298352</t>
  </si>
  <si>
    <t>20250131-S-70297</t>
  </si>
  <si>
    <t>C68469336578</t>
  </si>
  <si>
    <t>20250204-S-70148</t>
  </si>
  <si>
    <t>C68992895411</t>
  </si>
  <si>
    <t>C68992909717</t>
  </si>
  <si>
    <t>20250204-S-70125</t>
  </si>
  <si>
    <t>C69254795621</t>
  </si>
  <si>
    <t>20250206-S-70127</t>
  </si>
  <si>
    <t>C69516495440</t>
  </si>
  <si>
    <t>ONLBEKMH00000254</t>
  </si>
  <si>
    <t>20250206-S-70126</t>
  </si>
  <si>
    <t>C69516479985</t>
  </si>
  <si>
    <t>OBEKMHBE00000746</t>
  </si>
  <si>
    <t>20250204-S-70141</t>
  </si>
  <si>
    <t>C68992877452</t>
  </si>
  <si>
    <t>C68992877453</t>
  </si>
  <si>
    <t>20250204-S-70146</t>
  </si>
  <si>
    <t>C68992901321</t>
  </si>
  <si>
    <t>20250204-S-70150</t>
  </si>
  <si>
    <t>C68992897617</t>
  </si>
  <si>
    <t>C68992897619</t>
  </si>
  <si>
    <t>C68992897616</t>
  </si>
  <si>
    <t>C68992897618</t>
  </si>
  <si>
    <t>20250204-S-70343</t>
  </si>
  <si>
    <t>C69254800253</t>
  </si>
  <si>
    <t>20250204-S-70143</t>
  </si>
  <si>
    <t>C68992874586</t>
  </si>
  <si>
    <t>OITBEKMH00000466</t>
  </si>
  <si>
    <t>20250206-S-70154</t>
  </si>
  <si>
    <t>C69516442592</t>
  </si>
  <si>
    <t>OFRBEKMH00000862</t>
  </si>
  <si>
    <t>20250204-S-70155</t>
  </si>
  <si>
    <t>C68992894350</t>
  </si>
  <si>
    <t>20250205-S-70125</t>
  </si>
  <si>
    <t>C69254799554</t>
  </si>
  <si>
    <t>20250205-S-70107</t>
  </si>
  <si>
    <t>C69254795590</t>
  </si>
  <si>
    <t>ODEBEKMH00000901</t>
  </si>
  <si>
    <t>20250205-S-70131</t>
  </si>
  <si>
    <t>C69254760217</t>
  </si>
  <si>
    <t>ODEBEKMH00000909</t>
  </si>
  <si>
    <t>20250204-S-70131</t>
  </si>
  <si>
    <t>C68992961859</t>
  </si>
  <si>
    <t>OCZBEKMH00000270</t>
  </si>
  <si>
    <t>20250205-S-70096</t>
  </si>
  <si>
    <t>C69254767668</t>
  </si>
  <si>
    <t>20250203-S-70191</t>
  </si>
  <si>
    <t>C68731036628</t>
  </si>
  <si>
    <t>20250203-S-70189</t>
  </si>
  <si>
    <t>C68730975613</t>
  </si>
  <si>
    <t>20250204-S-70142</t>
  </si>
  <si>
    <t>C68992877301</t>
  </si>
  <si>
    <t>20250204-S-70174</t>
  </si>
  <si>
    <t>C68992963245</t>
  </si>
  <si>
    <t>20250204-S-70133</t>
  </si>
  <si>
    <t>C68992950111</t>
  </si>
  <si>
    <t>20250204-S-70138</t>
  </si>
  <si>
    <t>C68992888756</t>
  </si>
  <si>
    <t>OPLBEKMH00000258</t>
  </si>
  <si>
    <t>20250205-S-70105</t>
  </si>
  <si>
    <t>C69254797932</t>
  </si>
  <si>
    <t>20250205-S-70117</t>
  </si>
  <si>
    <t>C69254742323</t>
  </si>
  <si>
    <t>20250205-S-70129</t>
  </si>
  <si>
    <t>C69254765815</t>
  </si>
  <si>
    <t>20250205-S-70115</t>
  </si>
  <si>
    <t>C69254747918</t>
  </si>
  <si>
    <t>20250131-S-70278</t>
  </si>
  <si>
    <t>C68469326244</t>
  </si>
  <si>
    <t>OROBEKMH00000057</t>
  </si>
  <si>
    <t>20250205-S-70103</t>
  </si>
  <si>
    <t>C69254801658</t>
  </si>
  <si>
    <t>20250205-S-70097</t>
  </si>
  <si>
    <t>C69254760074</t>
  </si>
  <si>
    <t>C68469326243</t>
  </si>
  <si>
    <t>C68469326242</t>
  </si>
  <si>
    <t>20250203-S-70170</t>
  </si>
  <si>
    <t>RL5015021434</t>
  </si>
  <si>
    <t>20250203-S-70154</t>
  </si>
  <si>
    <t>C68731013261</t>
  </si>
  <si>
    <t>20250204-S-70134</t>
  </si>
  <si>
    <t>C68992877379</t>
  </si>
  <si>
    <t>OCZBEKMH00000276</t>
  </si>
  <si>
    <t>20250204-S-70135</t>
  </si>
  <si>
    <t>C68992877173</t>
  </si>
  <si>
    <t>20250204-S-70139</t>
  </si>
  <si>
    <t>C68992888693</t>
  </si>
  <si>
    <t>20250204-S-70153</t>
  </si>
  <si>
    <t>C68992893017</t>
  </si>
  <si>
    <t>OCZBEKMH00000277</t>
  </si>
  <si>
    <t>C69254801657</t>
  </si>
  <si>
    <t>20250206-S-70026</t>
  </si>
  <si>
    <t>C69254817434</t>
  </si>
  <si>
    <t>20250205-S-70088</t>
  </si>
  <si>
    <t>C69254736244</t>
  </si>
  <si>
    <t>20250206-S-70073</t>
  </si>
  <si>
    <t>C69254753347</t>
  </si>
  <si>
    <t>C69254767670</t>
  </si>
  <si>
    <t>C69254767669</t>
  </si>
  <si>
    <t>20250205-S-70095</t>
  </si>
  <si>
    <t>C69254763801</t>
  </si>
  <si>
    <t>20250205-S-70130</t>
  </si>
  <si>
    <t>C69254760314</t>
  </si>
  <si>
    <t>20250205-S-70516</t>
  </si>
  <si>
    <t>C69254750857</t>
  </si>
  <si>
    <t>20250205-S-70084</t>
  </si>
  <si>
    <t>C69254741243</t>
  </si>
  <si>
    <t>OHUBEKMH00000081</t>
  </si>
  <si>
    <t>C69254741244</t>
  </si>
  <si>
    <t>C69254741242</t>
  </si>
  <si>
    <t>20250207-S-70183</t>
  </si>
  <si>
    <t>C70301972822</t>
  </si>
  <si>
    <t>OBEKMHBE00000752</t>
  </si>
  <si>
    <t>20250204-S-70154</t>
  </si>
  <si>
    <t>C68992893032</t>
  </si>
  <si>
    <t>C68992888755</t>
  </si>
  <si>
    <t>20250205-S-70087</t>
  </si>
  <si>
    <t>C69254736403</t>
  </si>
  <si>
    <t>20250205-S-70091</t>
  </si>
  <si>
    <t>C69254754516</t>
  </si>
  <si>
    <t>20250205-S-70128</t>
  </si>
  <si>
    <t>C69254789654</t>
  </si>
  <si>
    <t>C70301972823</t>
  </si>
  <si>
    <t>20250204-S-70136</t>
  </si>
  <si>
    <t>C68992876967</t>
  </si>
  <si>
    <t>OITBEKMH00000457</t>
  </si>
  <si>
    <t>20250206-S-70155</t>
  </si>
  <si>
    <t>C69516450818</t>
  </si>
  <si>
    <t>OFRBEKMH00000868</t>
  </si>
  <si>
    <t>20250206-S-70140</t>
  </si>
  <si>
    <t>C69516436599</t>
  </si>
  <si>
    <t>20250205-S-70113</t>
  </si>
  <si>
    <t>C69254748668</t>
  </si>
  <si>
    <t>OPLBEKMH00000257</t>
  </si>
  <si>
    <t>20250205-S-70120</t>
  </si>
  <si>
    <t>C69254739290</t>
  </si>
  <si>
    <t>20250205-S-70110</t>
  </si>
  <si>
    <t>C69254764719</t>
  </si>
  <si>
    <t>OCZBEKMH00000275</t>
  </si>
  <si>
    <t>20250206-S-70530</t>
  </si>
  <si>
    <t>C69254753697</t>
  </si>
  <si>
    <t>20250205-S-70086</t>
  </si>
  <si>
    <t>C69254743106</t>
  </si>
  <si>
    <t>C69254743102</t>
  </si>
  <si>
    <t>C69254743105</t>
  </si>
  <si>
    <t>C69254743101</t>
  </si>
  <si>
    <t>C69254743103</t>
  </si>
  <si>
    <t>C69254743107</t>
  </si>
  <si>
    <t>C69254743104</t>
  </si>
  <si>
    <t>20250206-S-70165</t>
  </si>
  <si>
    <t>C69516496893</t>
  </si>
  <si>
    <t>C69516496892</t>
  </si>
  <si>
    <t>20250206-S-70115</t>
  </si>
  <si>
    <t>C69516423252</t>
  </si>
  <si>
    <t>OITBEKMH00000462</t>
  </si>
  <si>
    <t>20250206-S-70131</t>
  </si>
  <si>
    <t>C69516464879</t>
  </si>
  <si>
    <t>20250207-S-70579</t>
  </si>
  <si>
    <t>C70301972261</t>
  </si>
  <si>
    <t>OITBEKMH00000482</t>
  </si>
  <si>
    <t>20250206-S-70130</t>
  </si>
  <si>
    <t>C70301962864</t>
  </si>
  <si>
    <t>OFRBEKMH00000876</t>
  </si>
  <si>
    <t>20250210-S-70150</t>
  </si>
  <si>
    <t>C70563807521</t>
  </si>
  <si>
    <t>20250210-S-70151</t>
  </si>
  <si>
    <t>C70563801128</t>
  </si>
  <si>
    <t>OBEKMHBE00000754</t>
  </si>
  <si>
    <t>20250210-S-70152</t>
  </si>
  <si>
    <t>C70563806503</t>
  </si>
  <si>
    <t>C71042110647</t>
  </si>
  <si>
    <t>20250205-S-70067</t>
  </si>
  <si>
    <t>C69254813816</t>
  </si>
  <si>
    <t>OCZBEKMH00000273</t>
  </si>
  <si>
    <t>20250205-S-70089</t>
  </si>
  <si>
    <t>C69254821134</t>
  </si>
  <si>
    <t>20250206-S-70175</t>
  </si>
  <si>
    <t>C69516453498</t>
  </si>
  <si>
    <t>20250203-S-70190</t>
  </si>
  <si>
    <t>C68731038504</t>
  </si>
  <si>
    <t>20250203-S-70167</t>
  </si>
  <si>
    <t>C68730974068</t>
  </si>
  <si>
    <t>20250204-S-70145</t>
  </si>
  <si>
    <t>C68992903098</t>
  </si>
  <si>
    <t>C69516464878</t>
  </si>
  <si>
    <t>20250206-S-70172</t>
  </si>
  <si>
    <t>C69516453106</t>
  </si>
  <si>
    <t>20250206-S-70147</t>
  </si>
  <si>
    <t>C69516471679</t>
  </si>
  <si>
    <t>20250206-S-70176</t>
  </si>
  <si>
    <t>C69516440713</t>
  </si>
  <si>
    <t>20250210-S-70145</t>
  </si>
  <si>
    <t>C70563815388</t>
  </si>
  <si>
    <t>20250204-S-70322</t>
  </si>
  <si>
    <t>C68992963199</t>
  </si>
  <si>
    <t>20250204-S-70159</t>
  </si>
  <si>
    <t>C68992929061</t>
  </si>
  <si>
    <t>20250205-S-70112</t>
  </si>
  <si>
    <t>C69254751377</t>
  </si>
  <si>
    <t>OPLBEKMH00000260</t>
  </si>
  <si>
    <t>20250205-S-70090</t>
  </si>
  <si>
    <t>C69254757945</t>
  </si>
  <si>
    <t>OPLBEKMH00000251</t>
  </si>
  <si>
    <t>20250206-S-70122</t>
  </si>
  <si>
    <t>C69516505716</t>
  </si>
  <si>
    <t>OHUBEKMH00000082</t>
  </si>
  <si>
    <t>20250206-S-70139</t>
  </si>
  <si>
    <t>C69516423747</t>
  </si>
  <si>
    <t>ODEBEKMH00000921</t>
  </si>
  <si>
    <t>20250204-S-70130</t>
  </si>
  <si>
    <t>C68992956937</t>
  </si>
  <si>
    <t>OPLBEKMH00000253</t>
  </si>
  <si>
    <t>C68992956936</t>
  </si>
  <si>
    <t>C68992876968</t>
  </si>
  <si>
    <t>20250204-S-70323</t>
  </si>
  <si>
    <t>C68992964180</t>
  </si>
  <si>
    <t>OROBEKMH00000058</t>
  </si>
  <si>
    <t>20250205-S-70108</t>
  </si>
  <si>
    <t>C69254815642</t>
  </si>
  <si>
    <t>20250205-S-70111</t>
  </si>
  <si>
    <t>C69254753026</t>
  </si>
  <si>
    <t>OESBEKMH00000191</t>
  </si>
  <si>
    <t>20250205-S-70513</t>
  </si>
  <si>
    <t>C69254738083</t>
  </si>
  <si>
    <t>20250205-S-70092</t>
  </si>
  <si>
    <t>C69254779423</t>
  </si>
  <si>
    <t>C69254757944</t>
  </si>
  <si>
    <t>20250205-S-70085</t>
  </si>
  <si>
    <t>C69254740813</t>
  </si>
  <si>
    <t>20250206-S-70168</t>
  </si>
  <si>
    <t>C69516504690</t>
  </si>
  <si>
    <t>20250206-S-70125</t>
  </si>
  <si>
    <t>C69516476890</t>
  </si>
  <si>
    <t>C69516476889</t>
  </si>
  <si>
    <t>20250207-S-70185</t>
  </si>
  <si>
    <t>C70301973481</t>
  </si>
  <si>
    <t>OESBEKMH00000192</t>
  </si>
  <si>
    <t>C70301973480</t>
  </si>
  <si>
    <t>C70563815387</t>
  </si>
  <si>
    <t>C68992963198</t>
  </si>
  <si>
    <t>20250206-S-70128</t>
  </si>
  <si>
    <t>C69516504171</t>
  </si>
  <si>
    <t>20250206-S-70132</t>
  </si>
  <si>
    <t>C69516442868</t>
  </si>
  <si>
    <t>20250210-S-70143</t>
  </si>
  <si>
    <t>C70563843887</t>
  </si>
  <si>
    <t>ONLBEKMH00000258</t>
  </si>
  <si>
    <t>C68992876966</t>
  </si>
  <si>
    <t>20250204-S-70160</t>
  </si>
  <si>
    <t>C68992907682</t>
  </si>
  <si>
    <t>20250205-S-70135</t>
  </si>
  <si>
    <t>C69254746255</t>
  </si>
  <si>
    <t>20250206-S-70149</t>
  </si>
  <si>
    <t>C69516492154</t>
  </si>
  <si>
    <t>20250206-S-70166</t>
  </si>
  <si>
    <t>C69516500146</t>
  </si>
  <si>
    <t>20250206-S-70158</t>
  </si>
  <si>
    <t>C69516424182</t>
  </si>
  <si>
    <t>20250206-S-70174</t>
  </si>
  <si>
    <t>C69516456456</t>
  </si>
  <si>
    <t>20250206-S-70162</t>
  </si>
  <si>
    <t>C69516442936</t>
  </si>
  <si>
    <t>C70563815389</t>
  </si>
  <si>
    <t>20250206-S-70136</t>
  </si>
  <si>
    <t>C69516423913</t>
  </si>
  <si>
    <t>20250210-S-70130</t>
  </si>
  <si>
    <t>C70563806274</t>
  </si>
  <si>
    <t>20250207-S-70177</t>
  </si>
  <si>
    <t>C70301964540</t>
  </si>
  <si>
    <t>OITBEKMH00000469</t>
  </si>
  <si>
    <t>20250207-S-70196</t>
  </si>
  <si>
    <t>C70301953329</t>
  </si>
  <si>
    <t>20250207-S-70188</t>
  </si>
  <si>
    <t>C70301941139</t>
  </si>
  <si>
    <t>ODEBEKMH00000926</t>
  </si>
  <si>
    <t>20250211-S-70203</t>
  </si>
  <si>
    <t>C70825683234</t>
  </si>
  <si>
    <t>OBEKMHBE00000762</t>
  </si>
  <si>
    <t>20250204-S-70167</t>
  </si>
  <si>
    <t>C68992971293</t>
  </si>
  <si>
    <t>OITBEKMH00000470</t>
  </si>
  <si>
    <t>20250206-S-70142</t>
  </si>
  <si>
    <t>C69516441702</t>
  </si>
  <si>
    <t>20250207-S-70194</t>
  </si>
  <si>
    <t>C70301941860</t>
  </si>
  <si>
    <t>20250207-S-70181</t>
  </si>
  <si>
    <t>C70301972204</t>
  </si>
  <si>
    <t>20250207-S-70192</t>
  </si>
  <si>
    <t>C70301942084</t>
  </si>
  <si>
    <t>20250207-S-70193</t>
  </si>
  <si>
    <t>C70301951614</t>
  </si>
  <si>
    <t>20250207-S-70176</t>
  </si>
  <si>
    <t>C70301963172</t>
  </si>
  <si>
    <t>20250210-S-70142</t>
  </si>
  <si>
    <t>C70563828881</t>
  </si>
  <si>
    <t>OFRBEKMH00000872</t>
  </si>
  <si>
    <t>C70825683235</t>
  </si>
  <si>
    <t>20250211-S-70202</t>
  </si>
  <si>
    <t>C70825685018</t>
  </si>
  <si>
    <t>20250206-S-70124</t>
  </si>
  <si>
    <t>C69516508522</t>
  </si>
  <si>
    <t>20250205-S-70094</t>
  </si>
  <si>
    <t>C69254767080</t>
  </si>
  <si>
    <t>20250207-S-70570</t>
  </si>
  <si>
    <t>C70301953372</t>
  </si>
  <si>
    <t>20250207-S-70186</t>
  </si>
  <si>
    <t>C70301943198</t>
  </si>
  <si>
    <t>C70301943199</t>
  </si>
  <si>
    <t>20250210-S-70137</t>
  </si>
  <si>
    <t>C70563796623</t>
  </si>
  <si>
    <t>20250211-S-70201</t>
  </si>
  <si>
    <t>C70825690256</t>
  </si>
  <si>
    <t>20250211-S-70190</t>
  </si>
  <si>
    <t>C70825676297</t>
  </si>
  <si>
    <t>C69254740814</t>
  </si>
  <si>
    <t>OITBEKMH00000467</t>
  </si>
  <si>
    <t>20250207-S-70191</t>
  </si>
  <si>
    <t>C70301947301</t>
  </si>
  <si>
    <t>20250207-S-70556</t>
  </si>
  <si>
    <t>C70301971448</t>
  </si>
  <si>
    <t>ODEBEKMH00000928</t>
  </si>
  <si>
    <t>20250204-S-70144</t>
  </si>
  <si>
    <t>C68992879816</t>
  </si>
  <si>
    <t>20250205-S-70127</t>
  </si>
  <si>
    <t>C69254798234</t>
  </si>
  <si>
    <t>20250206-S-70544</t>
  </si>
  <si>
    <t>C69516487121</t>
  </si>
  <si>
    <t>OITBEKMH00000459</t>
  </si>
  <si>
    <t>20250206-S-70117</t>
  </si>
  <si>
    <t>C69516443288</t>
  </si>
  <si>
    <t>OITBEKMH00000460</t>
  </si>
  <si>
    <t>20250206-S-70135</t>
  </si>
  <si>
    <t>C69516473171</t>
  </si>
  <si>
    <t>20250207-S-70179</t>
  </si>
  <si>
    <t>C70301965643</t>
  </si>
  <si>
    <t>20250207-S-70278</t>
  </si>
  <si>
    <t>C70301967198</t>
  </si>
  <si>
    <t>20250207-S-70197</t>
  </si>
  <si>
    <t>C70301962453</t>
  </si>
  <si>
    <t>20250204-S-70140</t>
  </si>
  <si>
    <t>C68992877341</t>
  </si>
  <si>
    <t>20250205-S-70106</t>
  </si>
  <si>
    <t>C69254794821</t>
  </si>
  <si>
    <t>C69254767079</t>
  </si>
  <si>
    <t>20250206-S-70159</t>
  </si>
  <si>
    <t>C69516422816</t>
  </si>
  <si>
    <t>20250206-S-70119</t>
  </si>
  <si>
    <t>C69516423373</t>
  </si>
  <si>
    <t>OITBEKMH00000461</t>
  </si>
  <si>
    <t>20250206-S-70173</t>
  </si>
  <si>
    <t>C69516477093</t>
  </si>
  <si>
    <t>20250206-S-70171</t>
  </si>
  <si>
    <t>C69516474502</t>
  </si>
  <si>
    <t>20250207-S-70175</t>
  </si>
  <si>
    <t>C70301960087</t>
  </si>
  <si>
    <t>C70563796624</t>
  </si>
  <si>
    <t>20250211-S-70206</t>
  </si>
  <si>
    <t>C70825592365</t>
  </si>
  <si>
    <t>OPLBEKMH00000268</t>
  </si>
  <si>
    <t>20250205-S-70134</t>
  </si>
  <si>
    <t>C69254750697</t>
  </si>
  <si>
    <t>20250206-S-70144</t>
  </si>
  <si>
    <t>C69516498259</t>
  </si>
  <si>
    <t>20250210-S-70146</t>
  </si>
  <si>
    <t>C70563837083</t>
  </si>
  <si>
    <t>20250210-S-70144</t>
  </si>
  <si>
    <t>C70563808019</t>
  </si>
  <si>
    <t>20250211-S-70412</t>
  </si>
  <si>
    <t>C71087450505</t>
  </si>
  <si>
    <t>OFRBEKMH00000883</t>
  </si>
  <si>
    <t>C69254750696</t>
  </si>
  <si>
    <t>20250206-S-70129</t>
  </si>
  <si>
    <t>C69516476040</t>
  </si>
  <si>
    <t>OFIBEKMH00000008</t>
  </si>
  <si>
    <t>20250207-S-70195</t>
  </si>
  <si>
    <t>C70301953277</t>
  </si>
  <si>
    <t>20250210-S-70123</t>
  </si>
  <si>
    <t>C70563809586</t>
  </si>
  <si>
    <t>ODEBEKMH00000940</t>
  </si>
  <si>
    <t>20250210-S-70139</t>
  </si>
  <si>
    <t>C70563806532</t>
  </si>
  <si>
    <t>20250210-S-70122</t>
  </si>
  <si>
    <t>C70563807080</t>
  </si>
  <si>
    <t>C71351719923</t>
  </si>
  <si>
    <t>C71351168026</t>
  </si>
  <si>
    <t>20250212-S-70556</t>
  </si>
  <si>
    <t>C72157267318</t>
  </si>
  <si>
    <t>OITBEKMH00000483</t>
  </si>
  <si>
    <t>C70563809588</t>
  </si>
  <si>
    <t>20250206-S-70113</t>
  </si>
  <si>
    <t>C69516449024</t>
  </si>
  <si>
    <t>20250212-S-70063</t>
  </si>
  <si>
    <t>C70768807207</t>
  </si>
  <si>
    <t>20250210-S-70124</t>
  </si>
  <si>
    <t>C70563838621</t>
  </si>
  <si>
    <t>20250205-S-70132</t>
  </si>
  <si>
    <t>C69254767051</t>
  </si>
  <si>
    <t>OROBEKMH00000059</t>
  </si>
  <si>
    <t>C69516476041</t>
  </si>
  <si>
    <t>20250210-S-70155</t>
  </si>
  <si>
    <t>C70563779242</t>
  </si>
  <si>
    <t>20250210-S-70153</t>
  </si>
  <si>
    <t>C70563779818</t>
  </si>
  <si>
    <t>20250210-S-70135</t>
  </si>
  <si>
    <t>C70563795393</t>
  </si>
  <si>
    <t>20250203-S-70193</t>
  </si>
  <si>
    <t>C68731036744</t>
  </si>
  <si>
    <t>OPTBEKMH00000034</t>
  </si>
  <si>
    <t>20250206-S-70120</t>
  </si>
  <si>
    <t>C69516422194</t>
  </si>
  <si>
    <t>OPLBEKMH00000256</t>
  </si>
  <si>
    <t>20250210-S-70129</t>
  </si>
  <si>
    <t>C70825644738</t>
  </si>
  <si>
    <t>C68731036745</t>
  </si>
  <si>
    <t>20250203-S-70194</t>
  </si>
  <si>
    <t>C68731036783</t>
  </si>
  <si>
    <t>OPTBEKMH00000033</t>
  </si>
  <si>
    <t>20250205-S-70133</t>
  </si>
  <si>
    <t>C69254752871</t>
  </si>
  <si>
    <t>20250206-S-70118</t>
  </si>
  <si>
    <t>C69516441108</t>
  </si>
  <si>
    <t>OPLBEKMH00000262</t>
  </si>
  <si>
    <t>20250207-S-70174</t>
  </si>
  <si>
    <t>C70301954697</t>
  </si>
  <si>
    <t>20250210-S-70149</t>
  </si>
  <si>
    <t>C70563837654</t>
  </si>
  <si>
    <t>C70563809587</t>
  </si>
  <si>
    <t>20250210-S-70133</t>
  </si>
  <si>
    <t>C70563779500</t>
  </si>
  <si>
    <t>20250210-S-70157</t>
  </si>
  <si>
    <t>C70563794172</t>
  </si>
  <si>
    <t>20250210-S-70126</t>
  </si>
  <si>
    <t>C70563820691</t>
  </si>
  <si>
    <t>20250210-S-70159</t>
  </si>
  <si>
    <t>C70563794177</t>
  </si>
  <si>
    <t>20250210-S-70132</t>
  </si>
  <si>
    <t>C70563780698</t>
  </si>
  <si>
    <t>20250212-S-70064</t>
  </si>
  <si>
    <t>C70769126211</t>
  </si>
  <si>
    <t>OFRBEKMH00000893</t>
  </si>
  <si>
    <t>C70825644737</t>
  </si>
  <si>
    <t>20250206-S-70121</t>
  </si>
  <si>
    <t>C69516496416</t>
  </si>
  <si>
    <t>20250207-S-70187</t>
  </si>
  <si>
    <t>C70301941421</t>
  </si>
  <si>
    <t>20250207-S-70173</t>
  </si>
  <si>
    <t>C70301956398</t>
  </si>
  <si>
    <t>OFRBEKMH00000863</t>
  </si>
  <si>
    <t>20250210-S-70147</t>
  </si>
  <si>
    <t>C70563843765</t>
  </si>
  <si>
    <t>20250210-S-70148</t>
  </si>
  <si>
    <t>C70563847429</t>
  </si>
  <si>
    <t>20250210-S-70158</t>
  </si>
  <si>
    <t>C70563795269</t>
  </si>
  <si>
    <t>20250212-S-70201</t>
  </si>
  <si>
    <t>C71087509608</t>
  </si>
  <si>
    <t>OHUBEKMH00000084</t>
  </si>
  <si>
    <t>20250211-S-70560</t>
  </si>
  <si>
    <t>C71087507348</t>
  </si>
  <si>
    <t>OBEKMHBE00000768</t>
  </si>
  <si>
    <t>PLASTIQUAL</t>
  </si>
  <si>
    <t>20250206-S-70137</t>
  </si>
  <si>
    <t>C69516423205</t>
  </si>
  <si>
    <t>20250210-S-70128</t>
  </si>
  <si>
    <t>C70563782064</t>
  </si>
  <si>
    <t>OITBEKMH00000472</t>
  </si>
  <si>
    <t>20250210-S-70156</t>
  </si>
  <si>
    <t>C70563780346</t>
  </si>
  <si>
    <t>20250210-S-70125</t>
  </si>
  <si>
    <t>C70563839220</t>
  </si>
  <si>
    <t>OCZBEKMH00000280</t>
  </si>
  <si>
    <t>20250211-S-70465</t>
  </si>
  <si>
    <t>C70825619331</t>
  </si>
  <si>
    <t>20250211-S-70207</t>
  </si>
  <si>
    <t>C70825592164</t>
  </si>
  <si>
    <t>OFRBEKMH00000889</t>
  </si>
  <si>
    <t>20250211-S-70173</t>
  </si>
  <si>
    <t>C70825620799</t>
  </si>
  <si>
    <t>OITBEKMH00000481</t>
  </si>
  <si>
    <t>20250211-S-70212</t>
  </si>
  <si>
    <t>C70825592737</t>
  </si>
  <si>
    <t>ODEBEKMH00000941</t>
  </si>
  <si>
    <t>20250212-S-70144</t>
  </si>
  <si>
    <t>C71087515678</t>
  </si>
  <si>
    <t>OESBEKMH00000193</t>
  </si>
  <si>
    <t>20250213-S-70156</t>
  </si>
  <si>
    <t>C71349278827</t>
  </si>
  <si>
    <t>OBEKMHBE00000774</t>
  </si>
  <si>
    <t>20250210-S-70161</t>
  </si>
  <si>
    <t>C70563855805</t>
  </si>
  <si>
    <t>OCZBEKMH00000279</t>
  </si>
  <si>
    <t>20250206-S-70111</t>
  </si>
  <si>
    <t>C69516444090</t>
  </si>
  <si>
    <t>20250207-S-70189</t>
  </si>
  <si>
    <t>C70301942718</t>
  </si>
  <si>
    <t>20250210-S-70141</t>
  </si>
  <si>
    <t>C70563852179</t>
  </si>
  <si>
    <t>OITBEKMH00000480</t>
  </si>
  <si>
    <t>20250211-S-70177</t>
  </si>
  <si>
    <t>C70825606318</t>
  </si>
  <si>
    <t>20250211-S-70208</t>
  </si>
  <si>
    <t>C70825592211</t>
  </si>
  <si>
    <t>20250211-S-70200</t>
  </si>
  <si>
    <t>C70825686024</t>
  </si>
  <si>
    <t>20250211-S-70209</t>
  </si>
  <si>
    <t>C70825592811</t>
  </si>
  <si>
    <t>20250211-S-70377</t>
  </si>
  <si>
    <t>C70825592322</t>
  </si>
  <si>
    <t>20250211-S-70175</t>
  </si>
  <si>
    <t>C70825607626</t>
  </si>
  <si>
    <t>20250211-S-70340</t>
  </si>
  <si>
    <t>C70825622646</t>
  </si>
  <si>
    <t>20250211-S-70180</t>
  </si>
  <si>
    <t>C70825640321</t>
  </si>
  <si>
    <t>20250211-S-70174</t>
  </si>
  <si>
    <t>C70825620488</t>
  </si>
  <si>
    <t>20250211-S-70476</t>
  </si>
  <si>
    <t>C70825667993</t>
  </si>
  <si>
    <t>20250207-S-70182</t>
  </si>
  <si>
    <t>C70301972723</t>
  </si>
  <si>
    <t>20250207-S-70273</t>
  </si>
  <si>
    <t>C70301956019</t>
  </si>
  <si>
    <t>TALENT PLASTICS</t>
  </si>
  <si>
    <t>C70301942719</t>
  </si>
  <si>
    <t>20250207-S-70172</t>
  </si>
  <si>
    <t>C70301941485</t>
  </si>
  <si>
    <t>OROBEKMH00000060</t>
  </si>
  <si>
    <t>20250207-S-70178</t>
  </si>
  <si>
    <t>C70301966602</t>
  </si>
  <si>
    <t>OHUBEKMH00000085</t>
  </si>
  <si>
    <t>20250210-S-70140</t>
  </si>
  <si>
    <t>C70563850249</t>
  </si>
  <si>
    <t>OCZBEKMH00000286</t>
  </si>
  <si>
    <t>20250210-S-70160</t>
  </si>
  <si>
    <t>C70563851888</t>
  </si>
  <si>
    <t>OCZBEKMH00000281</t>
  </si>
  <si>
    <t>20250210-S-70121</t>
  </si>
  <si>
    <t>C70563814500</t>
  </si>
  <si>
    <t>20250210-S-70138</t>
  </si>
  <si>
    <t>C70563793754</t>
  </si>
  <si>
    <t>20250210-S-70136</t>
  </si>
  <si>
    <t>C70563800614</t>
  </si>
  <si>
    <t>C70825640320</t>
  </si>
  <si>
    <t>20250211-S-70197</t>
  </si>
  <si>
    <t>C70825666652</t>
  </si>
  <si>
    <t>ODEBEKMH00000948</t>
  </si>
  <si>
    <t>C70825666651</t>
  </si>
  <si>
    <t>20250211-S-70205</t>
  </si>
  <si>
    <t>C70825602270</t>
  </si>
  <si>
    <t>C70825620489</t>
  </si>
  <si>
    <t>20250211-S-70199</t>
  </si>
  <si>
    <t>C70825659458</t>
  </si>
  <si>
    <t>20250211-S-70179</t>
  </si>
  <si>
    <t>C70825605084</t>
  </si>
  <si>
    <t>20250211-S-70195</t>
  </si>
  <si>
    <t>C70825662465</t>
  </si>
  <si>
    <t>20250211-S-70204</t>
  </si>
  <si>
    <t>C70825603668</t>
  </si>
  <si>
    <t>20250212-S-70055</t>
  </si>
  <si>
    <t>C70825644786</t>
  </si>
  <si>
    <t>20250210-S-70131</t>
  </si>
  <si>
    <t>C70563792895</t>
  </si>
  <si>
    <t>20250207-S-70274</t>
  </si>
  <si>
    <t>C70301956436</t>
  </si>
  <si>
    <t>C70825606319</t>
  </si>
  <si>
    <t>20250211-S-70211</t>
  </si>
  <si>
    <t>C70825604944</t>
  </si>
  <si>
    <t>20250211-S-70193</t>
  </si>
  <si>
    <t>C71087471149</t>
  </si>
  <si>
    <t>20250213-S-70138</t>
  </si>
  <si>
    <t>C71349330003</t>
  </si>
  <si>
    <t>ONLBEKMH00000262</t>
  </si>
  <si>
    <t>C71349330004</t>
  </si>
  <si>
    <t>20250213-S-70134</t>
  </si>
  <si>
    <t>C71349269698</t>
  </si>
  <si>
    <t>20250207-S-70190</t>
  </si>
  <si>
    <t>C70301942686</t>
  </si>
  <si>
    <t>20250211-S-70188</t>
  </si>
  <si>
    <t>C70825621679</t>
  </si>
  <si>
    <t>C70825621678</t>
  </si>
  <si>
    <t>20250211-S-70196</t>
  </si>
  <si>
    <t>C70825666261</t>
  </si>
  <si>
    <t>20250211-S-70198</t>
  </si>
  <si>
    <t>C70825658631</t>
  </si>
  <si>
    <t>OITBEKMH00000486</t>
  </si>
  <si>
    <t>20250211-S-70186</t>
  </si>
  <si>
    <t>C70825655885</t>
  </si>
  <si>
    <t>20250212-S-70135</t>
  </si>
  <si>
    <t>C71087448219</t>
  </si>
  <si>
    <t>20250214-S-70252</t>
  </si>
  <si>
    <t>C72134733240</t>
  </si>
  <si>
    <t>OBEKMHBE00000781</t>
  </si>
  <si>
    <t>20250214-S-70248</t>
  </si>
  <si>
    <t>C72134754040</t>
  </si>
  <si>
    <t>20250211-S-70184</t>
  </si>
  <si>
    <t>C70825637956</t>
  </si>
  <si>
    <t>20250212-S-70130</t>
  </si>
  <si>
    <t>C71087432065</t>
  </si>
  <si>
    <t>ODEBEKMH00000961</t>
  </si>
  <si>
    <t>20250212-S-70140</t>
  </si>
  <si>
    <t>C71087481181</t>
  </si>
  <si>
    <t>ODEBEKMH00000949</t>
  </si>
  <si>
    <t>C71087481180</t>
  </si>
  <si>
    <t>20250212-S-70195</t>
  </si>
  <si>
    <t>C71087447892</t>
  </si>
  <si>
    <t>20250212-S-70143</t>
  </si>
  <si>
    <t>C71087480834</t>
  </si>
  <si>
    <t>20250214-S-70251</t>
  </si>
  <si>
    <t>C72134743465</t>
  </si>
  <si>
    <t>20250214-S-70256</t>
  </si>
  <si>
    <t>C72134776854</t>
  </si>
  <si>
    <t>20250210-S-70214</t>
  </si>
  <si>
    <t>C70563780650</t>
  </si>
  <si>
    <t>20250211-S-70182</t>
  </si>
  <si>
    <t>C70825643988</t>
  </si>
  <si>
    <t>20250211-S-70189</t>
  </si>
  <si>
    <t>C70825619305</t>
  </si>
  <si>
    <t>20250211-S-70210</t>
  </si>
  <si>
    <t>C70825604547</t>
  </si>
  <si>
    <t>OITBEKMH00000471</t>
  </si>
  <si>
    <t>20250212-S-70145</t>
  </si>
  <si>
    <t>C71087493830</t>
  </si>
  <si>
    <t>20250212-S-70206</t>
  </si>
  <si>
    <t>C71087453840</t>
  </si>
  <si>
    <t>20250212-S-70324</t>
  </si>
  <si>
    <t>C71087459175</t>
  </si>
  <si>
    <t>20250212-S-70134</t>
  </si>
  <si>
    <t>C71087447918</t>
  </si>
  <si>
    <t>20250212-S-70141</t>
  </si>
  <si>
    <t>C71087474873</t>
  </si>
  <si>
    <t>ODEBEKMH00000966</t>
  </si>
  <si>
    <t>20250210-S-70127</t>
  </si>
  <si>
    <t>C70563829319</t>
  </si>
  <si>
    <t>OPLBEKMH00000269</t>
  </si>
  <si>
    <t>20250211-S-70185</t>
  </si>
  <si>
    <t>C70825640457</t>
  </si>
  <si>
    <t>OCZBEKMH00000289</t>
  </si>
  <si>
    <t>20250212-S-70025</t>
  </si>
  <si>
    <t>C70825672818</t>
  </si>
  <si>
    <t>C71087432064</t>
  </si>
  <si>
    <t>20250212-S-70520</t>
  </si>
  <si>
    <t>C71087500598</t>
  </si>
  <si>
    <t>20250212-S-70178</t>
  </si>
  <si>
    <t>C71087447192</t>
  </si>
  <si>
    <t>20250212-S-70139</t>
  </si>
  <si>
    <t>C71087502821</t>
  </si>
  <si>
    <t>20250212-S-70136</t>
  </si>
  <si>
    <t>C71087443668</t>
  </si>
  <si>
    <t>20250212-S-70127</t>
  </si>
  <si>
    <t>C71087458779</t>
  </si>
  <si>
    <t>20250212-S-70177</t>
  </si>
  <si>
    <t>C71087454868</t>
  </si>
  <si>
    <t>OHUBEKMH00000086</t>
  </si>
  <si>
    <t>20250212-S-70293</t>
  </si>
  <si>
    <t>C71087427381</t>
  </si>
  <si>
    <t>20250214-S-70250</t>
  </si>
  <si>
    <t>C72134732365</t>
  </si>
  <si>
    <t>C72134732366</t>
  </si>
  <si>
    <t>20250210-S-70154</t>
  </si>
  <si>
    <t>C70563779240</t>
  </si>
  <si>
    <t>20250212-S-70197</t>
  </si>
  <si>
    <t>C71087428620</t>
  </si>
  <si>
    <t>20250212-S-70142</t>
  </si>
  <si>
    <t>C71087480135</t>
  </si>
  <si>
    <t>20250212-S-70181</t>
  </si>
  <si>
    <t>C71087479329</t>
  </si>
  <si>
    <t>20250213-S-70162</t>
  </si>
  <si>
    <t>C71349303794</t>
  </si>
  <si>
    <t>20250213-S-70148</t>
  </si>
  <si>
    <t>C71349280958</t>
  </si>
  <si>
    <t>OFRBEKMH00000902</t>
  </si>
  <si>
    <t>20250213-S-70145</t>
  </si>
  <si>
    <t>C71349316979</t>
  </si>
  <si>
    <t>OFRBEKMH00000903</t>
  </si>
  <si>
    <t>20250214-S-70239</t>
  </si>
  <si>
    <t>C72134784684</t>
  </si>
  <si>
    <t>OFRBEKMH00000904</t>
  </si>
  <si>
    <t>20250212-S-70190</t>
  </si>
  <si>
    <t>C71087445341</t>
  </si>
  <si>
    <t>OITBEKMH00000491</t>
  </si>
  <si>
    <t>20250212-S-70126</t>
  </si>
  <si>
    <t>C71087460159</t>
  </si>
  <si>
    <t>20250212-S-70198</t>
  </si>
  <si>
    <t>C71087428385</t>
  </si>
  <si>
    <t>20250213-S-70149</t>
  </si>
  <si>
    <t>C71349284541</t>
  </si>
  <si>
    <t>20250213-S-70144</t>
  </si>
  <si>
    <t>C71349314935</t>
  </si>
  <si>
    <t>20250213-S-70140</t>
  </si>
  <si>
    <t>C71349304549</t>
  </si>
  <si>
    <t>ODEBEKMH00000967</t>
  </si>
  <si>
    <t>20250213-S-70126</t>
  </si>
  <si>
    <t>C71349281073</t>
  </si>
  <si>
    <t>OITBEKMH00000492</t>
  </si>
  <si>
    <t>20250213-S-70125</t>
  </si>
  <si>
    <t>C72134744281</t>
  </si>
  <si>
    <t>OITBEKMH00000490</t>
  </si>
  <si>
    <t>20250217-S-70267</t>
  </si>
  <si>
    <t>C72396482448</t>
  </si>
  <si>
    <t>20250218-S-70080</t>
  </si>
  <si>
    <t>C72396471916</t>
  </si>
  <si>
    <t>20250212-S-70175</t>
  </si>
  <si>
    <t>C71087428640</t>
  </si>
  <si>
    <t>AFBLIJVEN REEDS WEG</t>
  </si>
  <si>
    <t>RL5015189073</t>
  </si>
  <si>
    <t>OBEKMHBE00000796</t>
  </si>
  <si>
    <t>KUEHNE + NAGEL</t>
  </si>
  <si>
    <t>20250211-S-70181</t>
  </si>
  <si>
    <t>C70825639594</t>
  </si>
  <si>
    <t>OFIBEKMH00000009</t>
  </si>
  <si>
    <t>C70825639595</t>
  </si>
  <si>
    <t>20250210-S-70134</t>
  </si>
  <si>
    <t>C70563779867</t>
  </si>
  <si>
    <t>20250210-S-70213</t>
  </si>
  <si>
    <t>C70563804480</t>
  </si>
  <si>
    <t>20250211-S-70176</t>
  </si>
  <si>
    <t>C70825605043</t>
  </si>
  <si>
    <t>OPLBEKMH00000271</t>
  </si>
  <si>
    <t>20250212-S-70202</t>
  </si>
  <si>
    <t>C71087497275</t>
  </si>
  <si>
    <t>20250212-S-70203</t>
  </si>
  <si>
    <t>C71087477389</t>
  </si>
  <si>
    <t>OITBEKMH00000479</t>
  </si>
  <si>
    <t>C71349284540</t>
  </si>
  <si>
    <t>C71349314936</t>
  </si>
  <si>
    <t>C71349304548</t>
  </si>
  <si>
    <t>20250213-S-70160</t>
  </si>
  <si>
    <t>C71349334273</t>
  </si>
  <si>
    <t>20250213-S-70158</t>
  </si>
  <si>
    <t>C71349325131</t>
  </si>
  <si>
    <t>20250213-S-70142</t>
  </si>
  <si>
    <t>C71349300904</t>
  </si>
  <si>
    <t>20250213-S-70135</t>
  </si>
  <si>
    <t>C71349280856</t>
  </si>
  <si>
    <t>20250213-S-70154</t>
  </si>
  <si>
    <t>C71349269388</t>
  </si>
  <si>
    <t>20250212-S-70060</t>
  </si>
  <si>
    <t>C70825679203</t>
  </si>
  <si>
    <t>20250211-S-70544</t>
  </si>
  <si>
    <t>C70825619726</t>
  </si>
  <si>
    <t>OPLBEKMH00000281</t>
  </si>
  <si>
    <t>20250212-S-70184</t>
  </si>
  <si>
    <t>C71087495199</t>
  </si>
  <si>
    <t>20250213-S-70155</t>
  </si>
  <si>
    <t>C71349270395</t>
  </si>
  <si>
    <t>OESBEKMH00000206</t>
  </si>
  <si>
    <t>20250213-S-70157</t>
  </si>
  <si>
    <t>C71349276873</t>
  </si>
  <si>
    <t>OHUBEKMH00000087</t>
  </si>
  <si>
    <t>20250211-S-70214</t>
  </si>
  <si>
    <t>C70825592337</t>
  </si>
  <si>
    <t>OPLBEKMH00000266</t>
  </si>
  <si>
    <t>20250211-S-70213</t>
  </si>
  <si>
    <t>C70825592629</t>
  </si>
  <si>
    <t>OPLBEKMH00000267</t>
  </si>
  <si>
    <t>20250211-S-70216</t>
  </si>
  <si>
    <t>C70825616805</t>
  </si>
  <si>
    <t>OROBEKMH00000061</t>
  </si>
  <si>
    <t>C71087495200</t>
  </si>
  <si>
    <t>20250212-S-70196</t>
  </si>
  <si>
    <t>C71087429910</t>
  </si>
  <si>
    <t>OESBEKMH00000205</t>
  </si>
  <si>
    <t>20250212-S-70132</t>
  </si>
  <si>
    <t>C71087431479</t>
  </si>
  <si>
    <t>20250212-S-70133</t>
  </si>
  <si>
    <t>C71087448171</t>
  </si>
  <si>
    <t>OPLBEKMH00000272</t>
  </si>
  <si>
    <t>20250213-S-70132</t>
  </si>
  <si>
    <t>C71349283336</t>
  </si>
  <si>
    <t>C71349283337</t>
  </si>
  <si>
    <t>20250214-S-70245</t>
  </si>
  <si>
    <t>C72134756314</t>
  </si>
  <si>
    <t>C72134756315</t>
  </si>
  <si>
    <t>C70825679202</t>
  </si>
  <si>
    <t>20250211-S-70067</t>
  </si>
  <si>
    <t>C70825610405</t>
  </si>
  <si>
    <t>OESBEKMH00000194</t>
  </si>
  <si>
    <t>TAFALLA IRON FOUNDRY, S. COOP.</t>
  </si>
  <si>
    <t>20250213-S-70136</t>
  </si>
  <si>
    <t>C71349322345</t>
  </si>
  <si>
    <t>20250217-S-70263</t>
  </si>
  <si>
    <t>C72396472380</t>
  </si>
  <si>
    <t>OPLBEKMH00000274</t>
  </si>
  <si>
    <t>C70825605042</t>
  </si>
  <si>
    <t>20250211-S-70194</t>
  </si>
  <si>
    <t>C70825667994</t>
  </si>
  <si>
    <t>C71087445340</t>
  </si>
  <si>
    <t>20250213-S-70150</t>
  </si>
  <si>
    <t>C71349268314</t>
  </si>
  <si>
    <t>20250213-S-70143</t>
  </si>
  <si>
    <t>C71349305947</t>
  </si>
  <si>
    <t>20250213-S-70153</t>
  </si>
  <si>
    <t>C71349270461</t>
  </si>
  <si>
    <t>20250213-S-70147</t>
  </si>
  <si>
    <t>C71349282761</t>
  </si>
  <si>
    <t>20250213-S-70151</t>
  </si>
  <si>
    <t>C71349269532</t>
  </si>
  <si>
    <t>20250217-S-70254</t>
  </si>
  <si>
    <t>C72396453301</t>
  </si>
  <si>
    <t>20250217-S-70255</t>
  </si>
  <si>
    <t>C72396461443</t>
  </si>
  <si>
    <t>OFRBEKMH00000911</t>
  </si>
  <si>
    <t>20250218-S-70133</t>
  </si>
  <si>
    <t>C72658415941</t>
  </si>
  <si>
    <t>OBEKMHBE00000797</t>
  </si>
  <si>
    <t>20250212-S-70180</t>
  </si>
  <si>
    <t>C71087479646</t>
  </si>
  <si>
    <t>20250214-S-70229</t>
  </si>
  <si>
    <t>C72134745268</t>
  </si>
  <si>
    <t>OITBEKMH00000496</t>
  </si>
  <si>
    <t>20250214-S-70258</t>
  </si>
  <si>
    <t>C72134785970</t>
  </si>
  <si>
    <t>OITBEKMH00000508</t>
  </si>
  <si>
    <t>20250214-S-70253</t>
  </si>
  <si>
    <t>C72134738573</t>
  </si>
  <si>
    <t>ODEBEKMH00000979</t>
  </si>
  <si>
    <t>C72396461442</t>
  </si>
  <si>
    <t>20250218-S-70134</t>
  </si>
  <si>
    <t>C72658407461</t>
  </si>
  <si>
    <t>20250213-S-70163</t>
  </si>
  <si>
    <t>C71349296531</t>
  </si>
  <si>
    <t>OCZBEKMH00000288</t>
  </si>
  <si>
    <t>20250213-S-70164</t>
  </si>
  <si>
    <t>C71349300781</t>
  </si>
  <si>
    <t>OCZBEKMH00000285</t>
  </si>
  <si>
    <t>20250212-S-70204</t>
  </si>
  <si>
    <t>C71087460225</t>
  </si>
  <si>
    <t>20250213-S-70166</t>
  </si>
  <si>
    <t>C71349307652</t>
  </si>
  <si>
    <t>20250214-S-70235</t>
  </si>
  <si>
    <t>C72134786608</t>
  </si>
  <si>
    <t>20250214-S-70244</t>
  </si>
  <si>
    <t>C72134756319</t>
  </si>
  <si>
    <t>C72134756318</t>
  </si>
  <si>
    <t>20250217-S-70266</t>
  </si>
  <si>
    <t>C72396485243</t>
  </si>
  <si>
    <t>20250218-S-70114</t>
  </si>
  <si>
    <t>C72658358122</t>
  </si>
  <si>
    <t>20250218-S-70132</t>
  </si>
  <si>
    <t>C72658416221</t>
  </si>
  <si>
    <t>20250211-S-70187</t>
  </si>
  <si>
    <t>C70825626602</t>
  </si>
  <si>
    <t>20250212-S-70129</t>
  </si>
  <si>
    <t>C71087464980</t>
  </si>
  <si>
    <t>20250213-S-70161</t>
  </si>
  <si>
    <t>C71349292109</t>
  </si>
  <si>
    <t>OITBEKMH00000503</t>
  </si>
  <si>
    <t>20250214-S-70259</t>
  </si>
  <si>
    <t>C72134788271</t>
  </si>
  <si>
    <t>20250214-S-70257</t>
  </si>
  <si>
    <t>C72134780093</t>
  </si>
  <si>
    <t>C70825626601</t>
  </si>
  <si>
    <t>C71087464979</t>
  </si>
  <si>
    <t>20250212-S-70131</t>
  </si>
  <si>
    <t>C71087430125</t>
  </si>
  <si>
    <t>20250213-S-70129</t>
  </si>
  <si>
    <t>C71349296408</t>
  </si>
  <si>
    <t>OITBEKMH00000489</t>
  </si>
  <si>
    <t>20250213-S-70128</t>
  </si>
  <si>
    <t>C71349289409</t>
  </si>
  <si>
    <t>OITBEKMH00000484</t>
  </si>
  <si>
    <t>20250214-S-70241</t>
  </si>
  <si>
    <t>C72134758110</t>
  </si>
  <si>
    <t>C72134758111</t>
  </si>
  <si>
    <t>C72134758112</t>
  </si>
  <si>
    <t>20250214-S-70233</t>
  </si>
  <si>
    <t>C72134734510</t>
  </si>
  <si>
    <t>C72134734512</t>
  </si>
  <si>
    <t>C72134734511</t>
  </si>
  <si>
    <t>C72134734509</t>
  </si>
  <si>
    <t>20250207-S-70275</t>
  </si>
  <si>
    <t>C70301963020</t>
  </si>
  <si>
    <t>OHRBEKMH00000010</t>
  </si>
  <si>
    <t>20250211-S-70178</t>
  </si>
  <si>
    <t>C70825604846</t>
  </si>
  <si>
    <t>C71087460226</t>
  </si>
  <si>
    <t>20250212-S-70200</t>
  </si>
  <si>
    <t>C71087500858</t>
  </si>
  <si>
    <t>20250212-S-70205</t>
  </si>
  <si>
    <t>C71087456503</t>
  </si>
  <si>
    <t>C71349307651</t>
  </si>
  <si>
    <t>20250213-S-70289</t>
  </si>
  <si>
    <t>C71349320511</t>
  </si>
  <si>
    <t>20250213-S-70159</t>
  </si>
  <si>
    <t>C71349329000</t>
  </si>
  <si>
    <t>OITBEKMH00000488</t>
  </si>
  <si>
    <t>20250214-S-70237</t>
  </si>
  <si>
    <t>C72134787071</t>
  </si>
  <si>
    <t>ODEBEKMH00000980</t>
  </si>
  <si>
    <t>20250214-S-70232</t>
  </si>
  <si>
    <t>C72134733180</t>
  </si>
  <si>
    <t>C72396485242</t>
  </si>
  <si>
    <t>20250213-S-70131</t>
  </si>
  <si>
    <t>C71349281790</t>
  </si>
  <si>
    <t>OFRBEKMH00000919</t>
  </si>
  <si>
    <t>20250213-S-70139</t>
  </si>
  <si>
    <t>C71349332756</t>
  </si>
  <si>
    <t>20250214-S-70577</t>
  </si>
  <si>
    <t>C72134786626</t>
  </si>
  <si>
    <t>20250217-S-70249</t>
  </si>
  <si>
    <t>C72396493496</t>
  </si>
  <si>
    <t>ODEBEKMH00000984</t>
  </si>
  <si>
    <t>20250218-S-70119</t>
  </si>
  <si>
    <t>C72658361113</t>
  </si>
  <si>
    <t>OFRBEKMH00000910</t>
  </si>
  <si>
    <t>20250219-S-70173</t>
  </si>
  <si>
    <t>C72920149007</t>
  </si>
  <si>
    <t>20250219-S-70156</t>
  </si>
  <si>
    <t>C72920123798</t>
  </si>
  <si>
    <t>20250217-S-70239</t>
  </si>
  <si>
    <t>C72396451777</t>
  </si>
  <si>
    <t>OITBEKMH00000507</t>
  </si>
  <si>
    <t>20250217-S-70240</t>
  </si>
  <si>
    <t>C72396472615</t>
  </si>
  <si>
    <t>OITBEKMH00000510</t>
  </si>
  <si>
    <t>C72658392166</t>
  </si>
  <si>
    <t>20250217-S-70257</t>
  </si>
  <si>
    <t>RL5015166621</t>
  </si>
  <si>
    <t>20250217-S-70243</t>
  </si>
  <si>
    <t>C72396473339</t>
  </si>
  <si>
    <t>20250212-S-70199</t>
  </si>
  <si>
    <t>C71087448231</t>
  </si>
  <si>
    <t>OROBEKMH00000062</t>
  </si>
  <si>
    <t>20250213-S-70137</t>
  </si>
  <si>
    <t>C71349328942</t>
  </si>
  <si>
    <t>20250214-S-70228</t>
  </si>
  <si>
    <t>C72134744479</t>
  </si>
  <si>
    <t>20250214-S-70273</t>
  </si>
  <si>
    <t>C72134745278</t>
  </si>
  <si>
    <t>20250214-S-70243</t>
  </si>
  <si>
    <t>C72134757550</t>
  </si>
  <si>
    <t>20250217-S-70270</t>
  </si>
  <si>
    <t>C72396503842</t>
  </si>
  <si>
    <t>20250217-S-70261</t>
  </si>
  <si>
    <t>C72396453350</t>
  </si>
  <si>
    <t>20250217-S-70260</t>
  </si>
  <si>
    <t>C72396465715</t>
  </si>
  <si>
    <t>20250210-S-70215</t>
  </si>
  <si>
    <t>C70563796085</t>
  </si>
  <si>
    <t>OPTBEKMH00000035</t>
  </si>
  <si>
    <t>20250217-S-70252</t>
  </si>
  <si>
    <t>C72396507559</t>
  </si>
  <si>
    <t>OFRBEKMH00000918</t>
  </si>
  <si>
    <t>20250217-S-70269</t>
  </si>
  <si>
    <t>C72396484275</t>
  </si>
  <si>
    <t>20250210-S-70120</t>
  </si>
  <si>
    <t>C70563818770</t>
  </si>
  <si>
    <t>C70563796086</t>
  </si>
  <si>
    <t>20250212-S-70194</t>
  </si>
  <si>
    <t>C71087439667</t>
  </si>
  <si>
    <t>20250213-S-70130</t>
  </si>
  <si>
    <t>C71349269651</t>
  </si>
  <si>
    <t>OPLBEKMH00000270</t>
  </si>
  <si>
    <t>20250213-S-70127</t>
  </si>
  <si>
    <t>C71349286299</t>
  </si>
  <si>
    <t>20250214-S-70238</t>
  </si>
  <si>
    <t>C72134767667</t>
  </si>
  <si>
    <t>C72396507560</t>
  </si>
  <si>
    <t>20250217-S-70258</t>
  </si>
  <si>
    <t>C72396458525</t>
  </si>
  <si>
    <t>MOTA SA</t>
  </si>
  <si>
    <t>20250217-S-70250</t>
  </si>
  <si>
    <t>C72396504742</t>
  </si>
  <si>
    <t>20250217-S-70268</t>
  </si>
  <si>
    <t>C72396492080</t>
  </si>
  <si>
    <t>20250217-S-70262</t>
  </si>
  <si>
    <t>C72396472732</t>
  </si>
  <si>
    <t>20250217-S-70265</t>
  </si>
  <si>
    <t>C72396473074</t>
  </si>
  <si>
    <t>20250219-S-70170</t>
  </si>
  <si>
    <t>C72920143631</t>
  </si>
  <si>
    <t>20250214-S-70281</t>
  </si>
  <si>
    <t>C72134764833</t>
  </si>
  <si>
    <t>OPLBEKMH00000279</t>
  </si>
  <si>
    <t>20250213-S-70133</t>
  </si>
  <si>
    <t>C71349269380</t>
  </si>
  <si>
    <t>20250214-S-70231</t>
  </si>
  <si>
    <t>C72134732085</t>
  </si>
  <si>
    <t>20250214-S-70249</t>
  </si>
  <si>
    <t>C72134745330</t>
  </si>
  <si>
    <t>20250217-S-70251</t>
  </si>
  <si>
    <t>C72396512737</t>
  </si>
  <si>
    <t>20250219-S-70175</t>
  </si>
  <si>
    <t>C72920109597</t>
  </si>
  <si>
    <t>OPLBEKMH00000284</t>
  </si>
  <si>
    <t>20250217-S-70246</t>
  </si>
  <si>
    <t>C72396494051</t>
  </si>
  <si>
    <t>20250213-S-70218</t>
  </si>
  <si>
    <t>C71349340344</t>
  </si>
  <si>
    <t>20250217-S-70242</t>
  </si>
  <si>
    <t>C72396474884</t>
  </si>
  <si>
    <t>OITBEKMH00000498</t>
  </si>
  <si>
    <t>20250218-S-70120</t>
  </si>
  <si>
    <t>C72658458514</t>
  </si>
  <si>
    <t>OFRBEKMH00000927</t>
  </si>
  <si>
    <t>20250218-S-70135</t>
  </si>
  <si>
    <t>C72658409735</t>
  </si>
  <si>
    <t>ODEBEKMH00000998</t>
  </si>
  <si>
    <t>C72658409736</t>
  </si>
  <si>
    <t>20250218-S-70091</t>
  </si>
  <si>
    <t>C72658470736</t>
  </si>
  <si>
    <t>OITBEKMH00000513</t>
  </si>
  <si>
    <t>20250218-S-70130</t>
  </si>
  <si>
    <t>C72658458612</t>
  </si>
  <si>
    <t>ODEBEKMH00000999</t>
  </si>
  <si>
    <t>C72920173830</t>
  </si>
  <si>
    <t>20250219-S-70167</t>
  </si>
  <si>
    <t>C72920162537</t>
  </si>
  <si>
    <t>OFRBEKMH00000928</t>
  </si>
  <si>
    <t>20250220-S-70288</t>
  </si>
  <si>
    <t>C73182035004</t>
  </si>
  <si>
    <t>OBEKMHBE00000809</t>
  </si>
  <si>
    <t>20250220-S-70294</t>
  </si>
  <si>
    <t>C73182057416</t>
  </si>
  <si>
    <t>20250214-S-70246</t>
  </si>
  <si>
    <t>C72134758191</t>
  </si>
  <si>
    <t>OITBEKMH00000512</t>
  </si>
  <si>
    <t>20250217-S-70259</t>
  </si>
  <si>
    <t>C72396453087</t>
  </si>
  <si>
    <t>20250218-S-70094</t>
  </si>
  <si>
    <t>C72658456043</t>
  </si>
  <si>
    <t>20250218-S-70111</t>
  </si>
  <si>
    <t>C72658361156</t>
  </si>
  <si>
    <t>20250219-S-70012</t>
  </si>
  <si>
    <t>C72658372717</t>
  </si>
  <si>
    <t>20250218-S-70108</t>
  </si>
  <si>
    <t>C72658374056</t>
  </si>
  <si>
    <t>20250218-S-70136</t>
  </si>
  <si>
    <t>C72658415179</t>
  </si>
  <si>
    <t>20250214-S-70247</t>
  </si>
  <si>
    <t>C72134756061</t>
  </si>
  <si>
    <t>20250218-S-70096</t>
  </si>
  <si>
    <t>C72658454596</t>
  </si>
  <si>
    <t>20250214-S-70227</t>
  </si>
  <si>
    <t>C72134743607</t>
  </si>
  <si>
    <t>C72134758192</t>
  </si>
  <si>
    <t>20250214-S-70274</t>
  </si>
  <si>
    <t>C72134732910</t>
  </si>
  <si>
    <t>20250214-S-70242</t>
  </si>
  <si>
    <t>C72134757529</t>
  </si>
  <si>
    <t>20250217-S-70247</t>
  </si>
  <si>
    <t>C72396483502</t>
  </si>
  <si>
    <t>OESBEKMH00000208</t>
  </si>
  <si>
    <t>20250217-S-70253</t>
  </si>
  <si>
    <t>C72396453740</t>
  </si>
  <si>
    <t>OCZBEKMH00000292</t>
  </si>
  <si>
    <t>20250217-S-70241</t>
  </si>
  <si>
    <t>C72396472037</t>
  </si>
  <si>
    <t>OITBEKMH00000511</t>
  </si>
  <si>
    <t>20250217-S-70244</t>
  </si>
  <si>
    <t>C72396481708</t>
  </si>
  <si>
    <t>OCZBEKMH00000295</t>
  </si>
  <si>
    <t>20250217-S-70238</t>
  </si>
  <si>
    <t>C72396453042</t>
  </si>
  <si>
    <t>OCZBEKMH00000291</t>
  </si>
  <si>
    <t>20250217-S-70256</t>
  </si>
  <si>
    <t>RL5015166558</t>
  </si>
  <si>
    <t>OCZBEKMH00000297</t>
  </si>
  <si>
    <t>C72658454597</t>
  </si>
  <si>
    <t>20250218-S-70110</t>
  </si>
  <si>
    <t>C72658363547</t>
  </si>
  <si>
    <t>20250218-S-70107</t>
  </si>
  <si>
    <t>C72658372770</t>
  </si>
  <si>
    <t>20250218-S-70127</t>
  </si>
  <si>
    <t>C72658435369</t>
  </si>
  <si>
    <t>20250218-S-70098</t>
  </si>
  <si>
    <t>C72658431971</t>
  </si>
  <si>
    <t>20250218-S-70139</t>
  </si>
  <si>
    <t>C72658390404</t>
  </si>
  <si>
    <t>20250218-S-70128</t>
  </si>
  <si>
    <t>C72658425614</t>
  </si>
  <si>
    <t>20250218-S-70138</t>
  </si>
  <si>
    <t>C72658413220</t>
  </si>
  <si>
    <t>20250214-S-70255</t>
  </si>
  <si>
    <t>C72134733504</t>
  </si>
  <si>
    <t>OROBEKMH00000063</t>
  </si>
  <si>
    <t>20250214-S-70272</t>
  </si>
  <si>
    <t>C72134744577</t>
  </si>
  <si>
    <t>C72658374055</t>
  </si>
  <si>
    <t>20250218-S-70099</t>
  </si>
  <si>
    <t>C72658418723</t>
  </si>
  <si>
    <t>20250218-S-70103</t>
  </si>
  <si>
    <t>C72658392255</t>
  </si>
  <si>
    <t>C72658392257</t>
  </si>
  <si>
    <t>RL5015182002</t>
  </si>
  <si>
    <t>20250220-S-70274</t>
  </si>
  <si>
    <t>C73182058298</t>
  </si>
  <si>
    <t>20250218-S-70104</t>
  </si>
  <si>
    <t>C72658373933</t>
  </si>
  <si>
    <t>C72658373934</t>
  </si>
  <si>
    <t>20250218-S-70105</t>
  </si>
  <si>
    <t>C72658392720</t>
  </si>
  <si>
    <t>C72658392719</t>
  </si>
  <si>
    <t>C72658392717</t>
  </si>
  <si>
    <t>C72658392721</t>
  </si>
  <si>
    <t>C72658392718</t>
  </si>
  <si>
    <t>20250217-S-70248</t>
  </si>
  <si>
    <t>C72396505796</t>
  </si>
  <si>
    <t>OBEKMHBE00000812</t>
  </si>
  <si>
    <t>20250218-S-70113</t>
  </si>
  <si>
    <t>C72658358001</t>
  </si>
  <si>
    <t>20250218-S-70101</t>
  </si>
  <si>
    <t>C72658392048</t>
  </si>
  <si>
    <t>OITBEKMH00000515</t>
  </si>
  <si>
    <t>20250220-S-70066</t>
  </si>
  <si>
    <t>C72920090296</t>
  </si>
  <si>
    <t>ODEBEKMH00001005</t>
  </si>
  <si>
    <t>20250219-S-70176</t>
  </si>
  <si>
    <t>C72920106273</t>
  </si>
  <si>
    <t>20250219-S-70148</t>
  </si>
  <si>
    <t>C73182100360</t>
  </si>
  <si>
    <t>OFRBEKMH00000939</t>
  </si>
  <si>
    <t>20250221-S-70253</t>
  </si>
  <si>
    <t>C73967330631</t>
  </si>
  <si>
    <t>20250218-S-70118</t>
  </si>
  <si>
    <t>C72658361591</t>
  </si>
  <si>
    <t>OCZBEKMH00000301</t>
  </si>
  <si>
    <t>20250219-S-70179</t>
  </si>
  <si>
    <t>C72920124066</t>
  </si>
  <si>
    <t>OITBEKMH00000518</t>
  </si>
  <si>
    <t>C72920124065</t>
  </si>
  <si>
    <t>20250219-S-70545</t>
  </si>
  <si>
    <t>C72920171051</t>
  </si>
  <si>
    <t>20250219-S-70160</t>
  </si>
  <si>
    <t>C72920094027</t>
  </si>
  <si>
    <t>C72920094029</t>
  </si>
  <si>
    <t>C72920094028</t>
  </si>
  <si>
    <t>20250219-S-70163</t>
  </si>
  <si>
    <t>C72920152922</t>
  </si>
  <si>
    <t>ODEBEKMH00001004</t>
  </si>
  <si>
    <t>C72920152923</t>
  </si>
  <si>
    <t>20250219-S-70177</t>
  </si>
  <si>
    <t>C72920108965</t>
  </si>
  <si>
    <t>ODEBEKMH00001006</t>
  </si>
  <si>
    <t>20250220-S-70299</t>
  </si>
  <si>
    <t>C73182091393</t>
  </si>
  <si>
    <t>20250220-S-70075</t>
  </si>
  <si>
    <t>C73182055533</t>
  </si>
  <si>
    <t>OSKBEKMH00000049</t>
  </si>
  <si>
    <t>20250221-S-70260</t>
  </si>
  <si>
    <t>C73967302852</t>
  </si>
  <si>
    <t>C73967330632</t>
  </si>
  <si>
    <t>20250217-S-70149</t>
  </si>
  <si>
    <t>C72396507938</t>
  </si>
  <si>
    <t>20250217-S-70264</t>
  </si>
  <si>
    <t>C72396481307</t>
  </si>
  <si>
    <t>OHUBEKMH00000088</t>
  </si>
  <si>
    <t>20250218-S-70095</t>
  </si>
  <si>
    <t>C72658459971</t>
  </si>
  <si>
    <t>OITBEKMH00000509</t>
  </si>
  <si>
    <t>20250218-S-70106</t>
  </si>
  <si>
    <t>C72658370600</t>
  </si>
  <si>
    <t>20250218-S-70447</t>
  </si>
  <si>
    <t>C72658431245</t>
  </si>
  <si>
    <t>20250218-S-70137</t>
  </si>
  <si>
    <t>C72658413007</t>
  </si>
  <si>
    <t>20250219-S-70171</t>
  </si>
  <si>
    <t>C72920143497</t>
  </si>
  <si>
    <t>20250219-S-70169</t>
  </si>
  <si>
    <t>C72920160494</t>
  </si>
  <si>
    <t>ODEBEKMH00000996</t>
  </si>
  <si>
    <t>20250220-S-70047</t>
  </si>
  <si>
    <t>C72920092649</t>
  </si>
  <si>
    <t>20250219-S-70155</t>
  </si>
  <si>
    <t>C74166300110</t>
  </si>
  <si>
    <t>OPLBEKMH00000292</t>
  </si>
  <si>
    <t>20250217-S-70245</t>
  </si>
  <si>
    <t>C72396485968</t>
  </si>
  <si>
    <t>OPLBEKMH00000285</t>
  </si>
  <si>
    <t>20250218-S-70117</t>
  </si>
  <si>
    <t>C72658360083</t>
  </si>
  <si>
    <t>20250218-S-70115</t>
  </si>
  <si>
    <t>C72658360132</t>
  </si>
  <si>
    <t>C72658361592</t>
  </si>
  <si>
    <t>20250219-S-70142</t>
  </si>
  <si>
    <t>C72920170921</t>
  </si>
  <si>
    <t>20250214-S-70230</t>
  </si>
  <si>
    <t>C72134732168</t>
  </si>
  <si>
    <t>OROBEKMH00000064</t>
  </si>
  <si>
    <t>C72134732169</t>
  </si>
  <si>
    <t>C72396485966</t>
  </si>
  <si>
    <t>C72396485967</t>
  </si>
  <si>
    <t>20250218-S-70493</t>
  </si>
  <si>
    <t>C72658460516</t>
  </si>
  <si>
    <t>20250218-S-70129</t>
  </si>
  <si>
    <t>C72658431317</t>
  </si>
  <si>
    <t>C72920170922</t>
  </si>
  <si>
    <t>20250219-S-70153</t>
  </si>
  <si>
    <t>C72920109730</t>
  </si>
  <si>
    <t>20250219-S-70145</t>
  </si>
  <si>
    <t>C72920163938</t>
  </si>
  <si>
    <t>20250219-S-70180</t>
  </si>
  <si>
    <t>C72920094804</t>
  </si>
  <si>
    <t>20250221-S-70261</t>
  </si>
  <si>
    <t>C73967318576</t>
  </si>
  <si>
    <t>ODEBEKMH00001018</t>
  </si>
  <si>
    <t>C73967318577</t>
  </si>
  <si>
    <t>20250218-S-70508</t>
  </si>
  <si>
    <t>C72658371998</t>
  </si>
  <si>
    <t>20250219-S-70140</t>
  </si>
  <si>
    <t>C72920090742</t>
  </si>
  <si>
    <t>20250218-S-70116</t>
  </si>
  <si>
    <t>C72658363006</t>
  </si>
  <si>
    <t>20250219-S-70146</t>
  </si>
  <si>
    <t>C72920167302</t>
  </si>
  <si>
    <t>20250219-S-70178</t>
  </si>
  <si>
    <t>C72920124294</t>
  </si>
  <si>
    <t>20250219-S-70166</t>
  </si>
  <si>
    <t>C72920145803</t>
  </si>
  <si>
    <t>20250219-S-70144</t>
  </si>
  <si>
    <t>C72920156537</t>
  </si>
  <si>
    <t>20250221-S-70259</t>
  </si>
  <si>
    <t>C73967352862</t>
  </si>
  <si>
    <t>20250221-S-70246</t>
  </si>
  <si>
    <t>C73967305763</t>
  </si>
  <si>
    <t>OPTBEKMH00000036</t>
  </si>
  <si>
    <t>20250219-S-70168</t>
  </si>
  <si>
    <t>C72920178909</t>
  </si>
  <si>
    <t>20250219-S-70174</t>
  </si>
  <si>
    <t>C72920110206</t>
  </si>
  <si>
    <t>C73967318578</t>
  </si>
  <si>
    <t>20250218-S-70125</t>
  </si>
  <si>
    <t>C72658447187</t>
  </si>
  <si>
    <t>20250220-S-70297</t>
  </si>
  <si>
    <t>C73182081727</t>
  </si>
  <si>
    <t>20250220-S-70281</t>
  </si>
  <si>
    <t>C73182005491</t>
  </si>
  <si>
    <t>OFRBEKMH00000940</t>
  </si>
  <si>
    <t>20250220-S-70295</t>
  </si>
  <si>
    <t>C73182055628</t>
  </si>
  <si>
    <t>20250220-S-70279</t>
  </si>
  <si>
    <t>C73967340739</t>
  </si>
  <si>
    <t>20250224-S-70177</t>
  </si>
  <si>
    <t>C74229175571</t>
  </si>
  <si>
    <t>OBEKMHBE00000818</t>
  </si>
  <si>
    <t>20250224-S-70718</t>
  </si>
  <si>
    <t>C74229205592</t>
  </si>
  <si>
    <t>20250219-S-70149</t>
  </si>
  <si>
    <t>C72920175777</t>
  </si>
  <si>
    <t>OITBEKMH00000527</t>
  </si>
  <si>
    <t>20250219-S-70150</t>
  </si>
  <si>
    <t>C72920129871</t>
  </si>
  <si>
    <t>20250219-S-70158</t>
  </si>
  <si>
    <t>C72920111589</t>
  </si>
  <si>
    <t>20250219-S-70151</t>
  </si>
  <si>
    <t>C72920136580</t>
  </si>
  <si>
    <t>20250220-S-70263</t>
  </si>
  <si>
    <t>C73182004590</t>
  </si>
  <si>
    <t>OITBEKMH00000526</t>
  </si>
  <si>
    <t>20250220-S-70262</t>
  </si>
  <si>
    <t>C73182025782</t>
  </si>
  <si>
    <t>OITBEKMH00000519</t>
  </si>
  <si>
    <t>20250220-S-70284</t>
  </si>
  <si>
    <t>C73182006285</t>
  </si>
  <si>
    <t>ODEBEKMH00001015</t>
  </si>
  <si>
    <t>20250220-S-70301</t>
  </si>
  <si>
    <t>C73182023718</t>
  </si>
  <si>
    <t>20250221-S-70255</t>
  </si>
  <si>
    <t>C73967328997</t>
  </si>
  <si>
    <t>20250224-S-70183</t>
  </si>
  <si>
    <t>C74229253830</t>
  </si>
  <si>
    <t>20250224-S-70187</t>
  </si>
  <si>
    <t>C74229230214</t>
  </si>
  <si>
    <t>OPLBEKMH00000299</t>
  </si>
  <si>
    <t>20250224-S-70191</t>
  </si>
  <si>
    <t>C74229156796</t>
  </si>
  <si>
    <t>20250224-S-70178</t>
  </si>
  <si>
    <t>C74229173619</t>
  </si>
  <si>
    <t>20250220-S-70270</t>
  </si>
  <si>
    <t>C73182080176</t>
  </si>
  <si>
    <t>C73182080175</t>
  </si>
  <si>
    <t>20250217-S-70148</t>
  </si>
  <si>
    <t>C72396483562</t>
  </si>
  <si>
    <t>OPLBEKMH00000291</t>
  </si>
  <si>
    <t>20250218-S-70100</t>
  </si>
  <si>
    <t>C72658391603</t>
  </si>
  <si>
    <t>OPLBEKMH00000288</t>
  </si>
  <si>
    <t>20250220-S-70291</t>
  </si>
  <si>
    <t>C73182076659</t>
  </si>
  <si>
    <t>20250220-S-70278</t>
  </si>
  <si>
    <t>C73182088634</t>
  </si>
  <si>
    <t>20250220-S-70290</t>
  </si>
  <si>
    <t>C73182066022</t>
  </si>
  <si>
    <t>20250220-S-70287</t>
  </si>
  <si>
    <t>C73182037027</t>
  </si>
  <si>
    <t>20250220-S-70300</t>
  </si>
  <si>
    <t>C73182036435</t>
  </si>
  <si>
    <t>20250220-S-70285</t>
  </si>
  <si>
    <t>C73182005492</t>
  </si>
  <si>
    <t>20250218-S-70509</t>
  </si>
  <si>
    <t>C72658372655</t>
  </si>
  <si>
    <t>OROBEKMH00000065</t>
  </si>
  <si>
    <t>20250220-S-70030</t>
  </si>
  <si>
    <t>C72920130999</t>
  </si>
  <si>
    <t>OPLBEKMH00000297</t>
  </si>
  <si>
    <t>C73182025783</t>
  </si>
  <si>
    <t>20250218-S-70092</t>
  </si>
  <si>
    <t>C72658462434</t>
  </si>
  <si>
    <t>OPLBEKMH00000286</t>
  </si>
  <si>
    <t>C72658462433</t>
  </si>
  <si>
    <t>20250218-S-70109</t>
  </si>
  <si>
    <t>C72658372547</t>
  </si>
  <si>
    <t>C72658447188</t>
  </si>
  <si>
    <t>20250218-S-70456</t>
  </si>
  <si>
    <t>C72658392104</t>
  </si>
  <si>
    <t>20250218-S-70124</t>
  </si>
  <si>
    <t>C72658434975</t>
  </si>
  <si>
    <t>20250219-S-70154</t>
  </si>
  <si>
    <t>C72920110618</t>
  </si>
  <si>
    <t>20250219-S-70137</t>
  </si>
  <si>
    <t>C72920126086</t>
  </si>
  <si>
    <t>20250219-S-70139</t>
  </si>
  <si>
    <t>C72920123507</t>
  </si>
  <si>
    <t>OESBEKMH00000210</t>
  </si>
  <si>
    <t>20250219-S-70143</t>
  </si>
  <si>
    <t>C72920153353</t>
  </si>
  <si>
    <t>20250219-S-70138</t>
  </si>
  <si>
    <t>C72920123519</t>
  </si>
  <si>
    <t>20250220-S-70267</t>
  </si>
  <si>
    <t>C73182037099</t>
  </si>
  <si>
    <t>C73182037098</t>
  </si>
  <si>
    <t>20250220-S-70289</t>
  </si>
  <si>
    <t>C73182036571</t>
  </si>
  <si>
    <t>20250221-S-70243</t>
  </si>
  <si>
    <t>C73967306123</t>
  </si>
  <si>
    <t>OESBEKMH00000220</t>
  </si>
  <si>
    <t>C73967306124</t>
  </si>
  <si>
    <t>C72658372656</t>
  </si>
  <si>
    <t>20250220-S-70266</t>
  </si>
  <si>
    <t>C73182040332</t>
  </si>
  <si>
    <t>20250224-S-70165</t>
  </si>
  <si>
    <t>C74229232903</t>
  </si>
  <si>
    <t>ONLBEKMH00000276</t>
  </si>
  <si>
    <t>C72658447189</t>
  </si>
  <si>
    <t>C72658391602</t>
  </si>
  <si>
    <t>20250219-S-70183</t>
  </si>
  <si>
    <t>C72920103964</t>
  </si>
  <si>
    <t>C72920175778</t>
  </si>
  <si>
    <t>C73182076658</t>
  </si>
  <si>
    <t>20250220-S-70277</t>
  </si>
  <si>
    <t>C73182082692</t>
  </si>
  <si>
    <t>20250220-S-70280</t>
  </si>
  <si>
    <t>C73182005870</t>
  </si>
  <si>
    <t>20250220-S-70286</t>
  </si>
  <si>
    <t>C73182035063</t>
  </si>
  <si>
    <t>20250220-S-70271</t>
  </si>
  <si>
    <t>C73182057130</t>
  </si>
  <si>
    <t>20250218-S-70123</t>
  </si>
  <si>
    <t>C72658445428</t>
  </si>
  <si>
    <t>C73182040333</t>
  </si>
  <si>
    <t>20250224-S-70151</t>
  </si>
  <si>
    <t>C74229186705</t>
  </si>
  <si>
    <t>20250218-S-70126</t>
  </si>
  <si>
    <t>C72658439993</t>
  </si>
  <si>
    <t>OPLBEKMH00000294</t>
  </si>
  <si>
    <t>20250221-S-70245</t>
  </si>
  <si>
    <t>C73967301477</t>
  </si>
  <si>
    <t>20250225-S-70188</t>
  </si>
  <si>
    <t>C74491136892</t>
  </si>
  <si>
    <t>OBEKMHBE00000825</t>
  </si>
  <si>
    <t>20250225-S-70193</t>
  </si>
  <si>
    <t>C74491111176</t>
  </si>
  <si>
    <t>20250219-S-70141</t>
  </si>
  <si>
    <t>C72920155247</t>
  </si>
  <si>
    <t>20250221-S-70237</t>
  </si>
  <si>
    <t>C73967342700</t>
  </si>
  <si>
    <t>OITBEKMH00000534</t>
  </si>
  <si>
    <t>20250221-S-70242</t>
  </si>
  <si>
    <t>C73967306012</t>
  </si>
  <si>
    <t>ODEBEKMH00001028</t>
  </si>
  <si>
    <t>20250221-S-70238</t>
  </si>
  <si>
    <t>C73967318288</t>
  </si>
  <si>
    <t>OITBEKMH00000541</t>
  </si>
  <si>
    <t>20250221-S-70244</t>
  </si>
  <si>
    <t>C73967318279</t>
  </si>
  <si>
    <t>OFRBEKMH00000975</t>
  </si>
  <si>
    <t>20250221-S-70252</t>
  </si>
  <si>
    <t>C73967317146</t>
  </si>
  <si>
    <t>FONDERIE GHM</t>
  </si>
  <si>
    <t>20250224-S-70167</t>
  </si>
  <si>
    <t>C74229231165</t>
  </si>
  <si>
    <t>OFRBEKMH00000965</t>
  </si>
  <si>
    <t>20250225-S-70189</t>
  </si>
  <si>
    <t>C74491129947</t>
  </si>
  <si>
    <t>OBEKMHBE00000824</t>
  </si>
  <si>
    <t>C74491111177</t>
  </si>
  <si>
    <t>20250220-S-70269</t>
  </si>
  <si>
    <t>C73182025272</t>
  </si>
  <si>
    <t>OCZBEKMH00000298</t>
  </si>
  <si>
    <t>20250221-S-70529</t>
  </si>
  <si>
    <t>C73967359193</t>
  </si>
  <si>
    <t>20250224-S-70189</t>
  </si>
  <si>
    <t>C74229214936</t>
  </si>
  <si>
    <t>20250219-S-70152</t>
  </si>
  <si>
    <t>C72920110419</t>
  </si>
  <si>
    <t>OHUBEKMH00000089</t>
  </si>
  <si>
    <t>20250220-S-70426</t>
  </si>
  <si>
    <t>C73182097394</t>
  </si>
  <si>
    <t>20250221-S-70250</t>
  </si>
  <si>
    <t>C73967347232</t>
  </si>
  <si>
    <t>C73967347233</t>
  </si>
  <si>
    <t>20250221-S-70271</t>
  </si>
  <si>
    <t>C73967344341</t>
  </si>
  <si>
    <t>20250221-S-70234</t>
  </si>
  <si>
    <t>C73967328963</t>
  </si>
  <si>
    <t>20250221-S-70233</t>
  </si>
  <si>
    <t>C73967328873</t>
  </si>
  <si>
    <t>OESBEKMH00000217</t>
  </si>
  <si>
    <t>20250224-S-70159</t>
  </si>
  <si>
    <t>C74229210762</t>
  </si>
  <si>
    <t>20250225-S-70195</t>
  </si>
  <si>
    <t>C74491107704</t>
  </si>
  <si>
    <t>20250225-S-70177</t>
  </si>
  <si>
    <t>C74491197623</t>
  </si>
  <si>
    <t>20250225-S-70204</t>
  </si>
  <si>
    <t>C74491163826</t>
  </si>
  <si>
    <t>OHUBEKMH00000091</t>
  </si>
  <si>
    <t>20250218-S-70112</t>
  </si>
  <si>
    <t>C72658365366</t>
  </si>
  <si>
    <t>20250219-S-70162</t>
  </si>
  <si>
    <t>C72920093449</t>
  </si>
  <si>
    <t>OPLBEKMH00000296</t>
  </si>
  <si>
    <t>20250221-S-70257</t>
  </si>
  <si>
    <t>C73967354295</t>
  </si>
  <si>
    <t>20250221-S-70264</t>
  </si>
  <si>
    <t>C73967303068</t>
  </si>
  <si>
    <t>ODEBEKMH00001027</t>
  </si>
  <si>
    <t>20250221-S-70240</t>
  </si>
  <si>
    <t>C73967318619</t>
  </si>
  <si>
    <t>20250221-S-70256</t>
  </si>
  <si>
    <t>C73967327530</t>
  </si>
  <si>
    <t>C72658365365</t>
  </si>
  <si>
    <t>C72920093448</t>
  </si>
  <si>
    <t>20250220-S-70566</t>
  </si>
  <si>
    <t>C73182023732</t>
  </si>
  <si>
    <t>20250220-S-70268</t>
  </si>
  <si>
    <t>C73182023716</t>
  </si>
  <si>
    <t>20250220-S-70265</t>
  </si>
  <si>
    <t>C73182037012</t>
  </si>
  <si>
    <t>OITBEKMH00000516</t>
  </si>
  <si>
    <t>C73967303067</t>
  </si>
  <si>
    <t>20250220-S-70276</t>
  </si>
  <si>
    <t>C73182082689</t>
  </si>
  <si>
    <t>20250218-S-70093</t>
  </si>
  <si>
    <t>C72658462306</t>
  </si>
  <si>
    <t>C72920110418</t>
  </si>
  <si>
    <t>20250219-S-70159</t>
  </si>
  <si>
    <t>C72920111946</t>
  </si>
  <si>
    <t>20250220-S-70292</t>
  </si>
  <si>
    <t>C73182074752</t>
  </si>
  <si>
    <t>20250220-S-70260</t>
  </si>
  <si>
    <t>C73182004347</t>
  </si>
  <si>
    <t>OITBEKMH00000517</t>
  </si>
  <si>
    <t>20250220-S-70298</t>
  </si>
  <si>
    <t>C73182078152</t>
  </si>
  <si>
    <t>20250221-S-70235</t>
  </si>
  <si>
    <t>C73967330836</t>
  </si>
  <si>
    <t>C74229210763</t>
  </si>
  <si>
    <t>20250219-S-70161</t>
  </si>
  <si>
    <t>C72920092778</t>
  </si>
  <si>
    <t>20250220-S-70272</t>
  </si>
  <si>
    <t>C73182057319</t>
  </si>
  <si>
    <t>20250225-S-70187</t>
  </si>
  <si>
    <t>C74491130025</t>
  </si>
  <si>
    <t>OFRBEKMH00000971</t>
  </si>
  <si>
    <t>20250226-S-70483</t>
  </si>
  <si>
    <t>C74752977416</t>
  </si>
  <si>
    <t>OBEKMHBE00000830</t>
  </si>
  <si>
    <t>20250221-S-70231</t>
  </si>
  <si>
    <t>C73967324711</t>
  </si>
  <si>
    <t>OITBEKMH00000532</t>
  </si>
  <si>
    <t>20250224-S-70141</t>
  </si>
  <si>
    <t>C74229251561</t>
  </si>
  <si>
    <t>OITBEKMH00000540</t>
  </si>
  <si>
    <t>20250224-S-70153</t>
  </si>
  <si>
    <t>C74229184717</t>
  </si>
  <si>
    <t>20250224-S-70196</t>
  </si>
  <si>
    <t>C74229175688</t>
  </si>
  <si>
    <t>20250226-S-70246</t>
  </si>
  <si>
    <t>C74752870370</t>
  </si>
  <si>
    <t>OBEKMHBE00000838</t>
  </si>
  <si>
    <t>20250220-S-70264</t>
  </si>
  <si>
    <t>C73182025296</t>
  </si>
  <si>
    <t>20250220-S-70424</t>
  </si>
  <si>
    <t>C73182018932</t>
  </si>
  <si>
    <t>OFIBEKMH00000010</t>
  </si>
  <si>
    <t>20250224-S-70142</t>
  </si>
  <si>
    <t>C74229240875</t>
  </si>
  <si>
    <t>20250219-S-70181</t>
  </si>
  <si>
    <t>C72920093307</t>
  </si>
  <si>
    <t>20250220-S-70425</t>
  </si>
  <si>
    <t>C73182023649</t>
  </si>
  <si>
    <t>20250221-S-70249</t>
  </si>
  <si>
    <t>C73967349286</t>
  </si>
  <si>
    <t>OESBEKMH00000231</t>
  </si>
  <si>
    <t>20250224-S-70155</t>
  </si>
  <si>
    <t>C74229176908</t>
  </si>
  <si>
    <t>20250224-S-70174</t>
  </si>
  <si>
    <t>C74229176771</t>
  </si>
  <si>
    <t>20250224-S-70186</t>
  </si>
  <si>
    <t>C74229239479</t>
  </si>
  <si>
    <t>20250224-S-70199</t>
  </si>
  <si>
    <t>C74229175654</t>
  </si>
  <si>
    <t>20250220-S-70296</t>
  </si>
  <si>
    <t>C73182059111</t>
  </si>
  <si>
    <t>20250224-S-70145</t>
  </si>
  <si>
    <t>C74229216073</t>
  </si>
  <si>
    <t>20250224-S-70156</t>
  </si>
  <si>
    <t>C74229159825</t>
  </si>
  <si>
    <t>ODEBEKMH00001033</t>
  </si>
  <si>
    <t>20250217-S-70147</t>
  </si>
  <si>
    <t>C72396489428</t>
  </si>
  <si>
    <t>OPTBEKMH00000037</t>
  </si>
  <si>
    <t>20250219-S-70182</t>
  </si>
  <si>
    <t>C72920090455</t>
  </si>
  <si>
    <t>20250220-S-70428</t>
  </si>
  <si>
    <t>C73182099892</t>
  </si>
  <si>
    <t>20250220-S-70283</t>
  </si>
  <si>
    <t>C73182005185</t>
  </si>
  <si>
    <t>OHUBEKMH00000090</t>
  </si>
  <si>
    <t>20250221-S-70046</t>
  </si>
  <si>
    <t>C73182006498</t>
  </si>
  <si>
    <t>OPLBEKMH00000298</t>
  </si>
  <si>
    <t>20250221-S-70230</t>
  </si>
  <si>
    <t>C73967317757</t>
  </si>
  <si>
    <t>20250224-S-70184</t>
  </si>
  <si>
    <t>C74229249800</t>
  </si>
  <si>
    <t>C74229216074</t>
  </si>
  <si>
    <t>20250224-S-70175</t>
  </si>
  <si>
    <t>C74229188596</t>
  </si>
  <si>
    <t>20250224-S-70148</t>
  </si>
  <si>
    <t>C74229160479</t>
  </si>
  <si>
    <t>OFRBEKMH00000968</t>
  </si>
  <si>
    <t>20250224-S-70195</t>
  </si>
  <si>
    <t>C74229186843</t>
  </si>
  <si>
    <t>20250224-S-70150</t>
  </si>
  <si>
    <t>C74229189090</t>
  </si>
  <si>
    <t>20250220-S-70427</t>
  </si>
  <si>
    <t>C73182093658</t>
  </si>
  <si>
    <t>20250221-S-70248</t>
  </si>
  <si>
    <t>C73967303357</t>
  </si>
  <si>
    <t>C73182025297</t>
  </si>
  <si>
    <t>20250221-S-70232</t>
  </si>
  <si>
    <t>C73967328018</t>
  </si>
  <si>
    <t>OFRBEKMH00000938</t>
  </si>
  <si>
    <t>20250221-S-70254</t>
  </si>
  <si>
    <t>C73967327550</t>
  </si>
  <si>
    <t>20250224-S-70197</t>
  </si>
  <si>
    <t>C74229178673</t>
  </si>
  <si>
    <t>C74752870369</t>
  </si>
  <si>
    <t>20250226-S-70256</t>
  </si>
  <si>
    <t>C74752957345</t>
  </si>
  <si>
    <t>20250224-S-70200</t>
  </si>
  <si>
    <t>C74229212505</t>
  </si>
  <si>
    <t>20250224-S-70181</t>
  </si>
  <si>
    <t>C74229215867</t>
  </si>
  <si>
    <t>20250220-S-70275</t>
  </si>
  <si>
    <t>C73182088597</t>
  </si>
  <si>
    <t>20250221-S-70239</t>
  </si>
  <si>
    <t>C73967316104</t>
  </si>
  <si>
    <t>OPLBEKMH00000305</t>
  </si>
  <si>
    <t>20250224-S-70233</t>
  </si>
  <si>
    <t>C74229160338</t>
  </si>
  <si>
    <t>OITBEKMH00000536</t>
  </si>
  <si>
    <t>20250225-S-70181</t>
  </si>
  <si>
    <t>C74491154850</t>
  </si>
  <si>
    <t>20250226-S-70222</t>
  </si>
  <si>
    <t>C74752887327</t>
  </si>
  <si>
    <t>OFRBEKMH00000987</t>
  </si>
  <si>
    <t>20250224-S-70143</t>
  </si>
  <si>
    <t>C74229232060</t>
  </si>
  <si>
    <t>20250225-S-70169</t>
  </si>
  <si>
    <t>C74491176774</t>
  </si>
  <si>
    <t>20250225-S-70197</t>
  </si>
  <si>
    <t>C74491105852</t>
  </si>
  <si>
    <t>20250225-S-70194</t>
  </si>
  <si>
    <t>C74491106451</t>
  </si>
  <si>
    <t>ODEBEKMH00001039</t>
  </si>
  <si>
    <t>20250225-S-70157</t>
  </si>
  <si>
    <t>C74491217267</t>
  </si>
  <si>
    <t>OITBEKMH00000544</t>
  </si>
  <si>
    <t>20250225-S-70158</t>
  </si>
  <si>
    <t>C74491191033</t>
  </si>
  <si>
    <t>OITBEKMH00000543</t>
  </si>
  <si>
    <t>C74491154849</t>
  </si>
  <si>
    <t>20250225-S-70196</t>
  </si>
  <si>
    <t>C74491108659</t>
  </si>
  <si>
    <t>20250218-S-70462</t>
  </si>
  <si>
    <t>C72658392256</t>
  </si>
  <si>
    <t>OHRBEKMH00000011</t>
  </si>
  <si>
    <t>20250225-S-70202</t>
  </si>
  <si>
    <t>C74491163052</t>
  </si>
  <si>
    <t>C74491163053</t>
  </si>
  <si>
    <t>20250221-S-70262</t>
  </si>
  <si>
    <t>C73967317734</t>
  </si>
  <si>
    <t>C74229232059</t>
  </si>
  <si>
    <t>20250224-S-70198</t>
  </si>
  <si>
    <t>C74229175508</t>
  </si>
  <si>
    <t>20250225-S-70205</t>
  </si>
  <si>
    <t>C74491180688</t>
  </si>
  <si>
    <t>20250225-S-70166</t>
  </si>
  <si>
    <t>C74491237506</t>
  </si>
  <si>
    <t>OITBEKMH00000564</t>
  </si>
  <si>
    <t>20250225-S-70175</t>
  </si>
  <si>
    <t>C74491208739</t>
  </si>
  <si>
    <t>20250225-S-70163</t>
  </si>
  <si>
    <t>C74491215419</t>
  </si>
  <si>
    <t>ODEBEKMH00001032</t>
  </si>
  <si>
    <t>20250225-S-70165</t>
  </si>
  <si>
    <t>C74491231074</t>
  </si>
  <si>
    <t>OESBEKMH00000225</t>
  </si>
  <si>
    <t>C74491217266</t>
  </si>
  <si>
    <t>OITBEKMH00000542</t>
  </si>
  <si>
    <t>20250226-S-70037</t>
  </si>
  <si>
    <t>C74491119075</t>
  </si>
  <si>
    <t>20250225-S-70199</t>
  </si>
  <si>
    <t>C74491117089</t>
  </si>
  <si>
    <t>20250221-S-70228</t>
  </si>
  <si>
    <t>C73967360491</t>
  </si>
  <si>
    <t>OROBEKMH00000067</t>
  </si>
  <si>
    <t>20250221-S-70247</t>
  </si>
  <si>
    <t>C73967302642</t>
  </si>
  <si>
    <t>20250224-S-70144</t>
  </si>
  <si>
    <t>C74229233454</t>
  </si>
  <si>
    <t>20250224-S-70149</t>
  </si>
  <si>
    <t>C74229159222</t>
  </si>
  <si>
    <t>OCZBEKMH00000307</t>
  </si>
  <si>
    <t>20250224-S-70146</t>
  </si>
  <si>
    <t>C74229228690</t>
  </si>
  <si>
    <t>20250224-S-70173</t>
  </si>
  <si>
    <t>C74229186427</t>
  </si>
  <si>
    <t>OCZBEKMH00000305</t>
  </si>
  <si>
    <t>C74491215420</t>
  </si>
  <si>
    <t>C74491231073</t>
  </si>
  <si>
    <t>20250225-S-70191</t>
  </si>
  <si>
    <t>C74491107637</t>
  </si>
  <si>
    <t>20250225-S-70164</t>
  </si>
  <si>
    <t>C74491234029</t>
  </si>
  <si>
    <t>20250225-S-70184</t>
  </si>
  <si>
    <t>C74491119571</t>
  </si>
  <si>
    <t>20250225-S-70190</t>
  </si>
  <si>
    <t>C74491117348</t>
  </si>
  <si>
    <t>20250225-S-70200</t>
  </si>
  <si>
    <t>C74491227581</t>
  </si>
  <si>
    <t>20250225-S-70185</t>
  </si>
  <si>
    <t>C74491130440</t>
  </si>
  <si>
    <t>20250225-S-70207</t>
  </si>
  <si>
    <t>C74491182550</t>
  </si>
  <si>
    <t>20250225-S-70179</t>
  </si>
  <si>
    <t>C74491117999</t>
  </si>
  <si>
    <t>C74491208738</t>
  </si>
  <si>
    <t>20250227-S-70184</t>
  </si>
  <si>
    <t>C75014754879</t>
  </si>
  <si>
    <t>C74491215421</t>
  </si>
  <si>
    <t>C74491217265</t>
  </si>
  <si>
    <t>20250225-S-70324</t>
  </si>
  <si>
    <t>C74491159864</t>
  </si>
  <si>
    <t>20250225-S-70186</t>
  </si>
  <si>
    <t>C74491130663</t>
  </si>
  <si>
    <t>C74491130662</t>
  </si>
  <si>
    <t>20250225-S-70198</t>
  </si>
  <si>
    <t>C74491118651</t>
  </si>
  <si>
    <t>20250225-S-70170</t>
  </si>
  <si>
    <t>C74491212398</t>
  </si>
  <si>
    <t>20250225-S-70173</t>
  </si>
  <si>
    <t>C74491178456</t>
  </si>
  <si>
    <t>OITBEKMH00000550</t>
  </si>
  <si>
    <t>20250225-S-70174</t>
  </si>
  <si>
    <t>C74491184999</t>
  </si>
  <si>
    <t>OITBEKMH00000545</t>
  </si>
  <si>
    <t>20250226-S-70253</t>
  </si>
  <si>
    <t>C74752894229</t>
  </si>
  <si>
    <t>ODEBEKMH00001040</t>
  </si>
  <si>
    <t>20250228-S-70133</t>
  </si>
  <si>
    <t>C75800234208</t>
  </si>
  <si>
    <t>OBEKMHBE00000845</t>
  </si>
  <si>
    <t>20250225-S-70172</t>
  </si>
  <si>
    <t>C74491188422</t>
  </si>
  <si>
    <t>OPLBEKMH00000315</t>
  </si>
  <si>
    <t>Tridon Clamp Products Sp. z o.o.</t>
  </si>
  <si>
    <t>20250225-S-70203</t>
  </si>
  <si>
    <t>C74491160028</t>
  </si>
  <si>
    <t>20250226-S-70220</t>
  </si>
  <si>
    <t>C74752973924</t>
  </si>
  <si>
    <t>20250226-S-70261</t>
  </si>
  <si>
    <t>C74752986504</t>
  </si>
  <si>
    <t>ODEBEKMH00001048</t>
  </si>
  <si>
    <t>20250226-S-70260</t>
  </si>
  <si>
    <t>C74752979327</t>
  </si>
  <si>
    <t>20250226-S-70258</t>
  </si>
  <si>
    <t>C74752949801</t>
  </si>
  <si>
    <t>20250226-S-70257</t>
  </si>
  <si>
    <t>C74752945807</t>
  </si>
  <si>
    <t>20250226-S-70238</t>
  </si>
  <si>
    <t>C74752937680</t>
  </si>
  <si>
    <t>20250228-S-70150</t>
  </si>
  <si>
    <t>C7580016403X</t>
  </si>
  <si>
    <t>20250225-S-70160</t>
  </si>
  <si>
    <t>C74491219557</t>
  </si>
  <si>
    <t>OCZBEKMH00000306</t>
  </si>
  <si>
    <t>C74752973923</t>
  </si>
  <si>
    <t>20250221-S-70251</t>
  </si>
  <si>
    <t>C73967349401</t>
  </si>
  <si>
    <t>20250224-S-70234</t>
  </si>
  <si>
    <t>C74229160104</t>
  </si>
  <si>
    <t>20250225-S-70159</t>
  </si>
  <si>
    <t>C74491198956</t>
  </si>
  <si>
    <t>OITBEKMH00000538</t>
  </si>
  <si>
    <t>20250225-S-70167</t>
  </si>
  <si>
    <t>C74491228074</t>
  </si>
  <si>
    <t>20250225-S-70176</t>
  </si>
  <si>
    <t>C74491203273</t>
  </si>
  <si>
    <t>20250225-S-70206</t>
  </si>
  <si>
    <t>C74491178257</t>
  </si>
  <si>
    <t>20250226-S-70249</t>
  </si>
  <si>
    <t>C74752882724</t>
  </si>
  <si>
    <t>20250226-S-70252</t>
  </si>
  <si>
    <t>C74752916288</t>
  </si>
  <si>
    <t>C74752894230</t>
  </si>
  <si>
    <t>20250228-S-70156</t>
  </si>
  <si>
    <t>C75800217011</t>
  </si>
  <si>
    <t>ODKBEKMH00000108</t>
  </si>
  <si>
    <t>20250221-S-70229</t>
  </si>
  <si>
    <t>C73967363392</t>
  </si>
  <si>
    <t>20250226-S-70245</t>
  </si>
  <si>
    <t>C74752893246</t>
  </si>
  <si>
    <t>20250226-S-70228</t>
  </si>
  <si>
    <t>C74752867392</t>
  </si>
  <si>
    <t>20250226-S-70224</t>
  </si>
  <si>
    <t>C74752872954</t>
  </si>
  <si>
    <t>20250226-S-70254</t>
  </si>
  <si>
    <t>C74752899480</t>
  </si>
  <si>
    <t>C73967363391</t>
  </si>
  <si>
    <t>C73967363390</t>
  </si>
  <si>
    <t>20250224-S-70157</t>
  </si>
  <si>
    <t>C74229176973</t>
  </si>
  <si>
    <t>20250224-S-70160</t>
  </si>
  <si>
    <t>C74229219218</t>
  </si>
  <si>
    <t>20250225-S-70168</t>
  </si>
  <si>
    <t>C74491159802</t>
  </si>
  <si>
    <t>OCZBEKMH00000309</t>
  </si>
  <si>
    <t>20250225-S-70182</t>
  </si>
  <si>
    <t>C74491145989</t>
  </si>
  <si>
    <t>OFRBEKMH00000972</t>
  </si>
  <si>
    <t>20250225-S-70161</t>
  </si>
  <si>
    <t>C74491212188</t>
  </si>
  <si>
    <t>OITBEKMH00000539</t>
  </si>
  <si>
    <t>20250225-S-70183</t>
  </si>
  <si>
    <t>C74491134723</t>
  </si>
  <si>
    <t>20250226-S-70235</t>
  </si>
  <si>
    <t>C74752949069</t>
  </si>
  <si>
    <t>C74752949070</t>
  </si>
  <si>
    <t>C74752973926</t>
  </si>
  <si>
    <t>C74752973925</t>
  </si>
  <si>
    <t>20250226-S-70262</t>
  </si>
  <si>
    <t>C74752965955</t>
  </si>
  <si>
    <t>C74752872955</t>
  </si>
  <si>
    <t>20250226-S-70218</t>
  </si>
  <si>
    <t>C74752919444</t>
  </si>
  <si>
    <t>20250228-S-70138</t>
  </si>
  <si>
    <t>C75800210302</t>
  </si>
  <si>
    <t>C75800210303</t>
  </si>
  <si>
    <t>20250226-S-70255</t>
  </si>
  <si>
    <t>C74752966083</t>
  </si>
  <si>
    <t>20250226-S-70221</t>
  </si>
  <si>
    <t>C74752977553</t>
  </si>
  <si>
    <t>20250228-S-70151</t>
  </si>
  <si>
    <t>C75800175976</t>
  </si>
  <si>
    <t>20250224-S-70172</t>
  </si>
  <si>
    <t>C74229188457</t>
  </si>
  <si>
    <t>OPLBEKMH00000317</t>
  </si>
  <si>
    <t>20250226-S-70233</t>
  </si>
  <si>
    <t>C74752948061</t>
  </si>
  <si>
    <t>20250227-S-70213</t>
  </si>
  <si>
    <t>C75014755145</t>
  </si>
  <si>
    <t>20250227-S-70192</t>
  </si>
  <si>
    <t>C75014701891</t>
  </si>
  <si>
    <t>OFRBEKMH00000996</t>
  </si>
  <si>
    <t>20250227-S-70200</t>
  </si>
  <si>
    <t>C75014720791</t>
  </si>
  <si>
    <t>20250228-S-70540</t>
  </si>
  <si>
    <t>C75800174128</t>
  </si>
  <si>
    <t>20250226-S-70259</t>
  </si>
  <si>
    <t>C74752930351</t>
  </si>
  <si>
    <t>20250226-S-70250</t>
  </si>
  <si>
    <t>C74752934937</t>
  </si>
  <si>
    <t>C74752934938</t>
  </si>
  <si>
    <t>20250226-S-70247</t>
  </si>
  <si>
    <t>C74752895450</t>
  </si>
  <si>
    <t>20250227-S-70214</t>
  </si>
  <si>
    <t>C75014775674</t>
  </si>
  <si>
    <t>ODEBEKMH00001054</t>
  </si>
  <si>
    <t>20250227-S-70180</t>
  </si>
  <si>
    <t>C75014736630</t>
  </si>
  <si>
    <t>20250227-S-70204</t>
  </si>
  <si>
    <t>C75014732215</t>
  </si>
  <si>
    <t>20250227-S-70205</t>
  </si>
  <si>
    <t>C75014723973</t>
  </si>
  <si>
    <t>20250228-S-70142</t>
  </si>
  <si>
    <t>C75800188504</t>
  </si>
  <si>
    <t>20250303-S-70572</t>
  </si>
  <si>
    <t>C76061906864</t>
  </si>
  <si>
    <t>OBEKMHBE00000851</t>
  </si>
  <si>
    <t>20250303-S-70377</t>
  </si>
  <si>
    <t>C76061979398</t>
  </si>
  <si>
    <t>20250303-S-70352</t>
  </si>
  <si>
    <t>C76061908827</t>
  </si>
  <si>
    <t>20250303-S-70366</t>
  </si>
  <si>
    <t>C76061923264</t>
  </si>
  <si>
    <t>C76061923263</t>
  </si>
  <si>
    <t>20250227-S-70215</t>
  </si>
  <si>
    <t>C76519747960</t>
  </si>
  <si>
    <t>OITBEKMH00000559</t>
  </si>
  <si>
    <t>20250227-S-70186</t>
  </si>
  <si>
    <t>C75014753941</t>
  </si>
  <si>
    <t>C74229188456</t>
  </si>
  <si>
    <t>20250224-S-70235</t>
  </si>
  <si>
    <t>C74229211961</t>
  </si>
  <si>
    <t>20250224-S-70232</t>
  </si>
  <si>
    <t>C74229160262</t>
  </si>
  <si>
    <t>OROBEKMH00000069</t>
  </si>
  <si>
    <t>20250225-S-70171</t>
  </si>
  <si>
    <t>C74491183907</t>
  </si>
  <si>
    <t>OPLBEKMH00000313</t>
  </si>
  <si>
    <t>20250227-S-70199</t>
  </si>
  <si>
    <t>C75014778694</t>
  </si>
  <si>
    <t>20250227-S-70212</t>
  </si>
  <si>
    <t>C75014755135</t>
  </si>
  <si>
    <t>ODEBEKMH00001072</t>
  </si>
  <si>
    <t>C75014736629</t>
  </si>
  <si>
    <t>20250227-S-70198</t>
  </si>
  <si>
    <t>C75014704977</t>
  </si>
  <si>
    <t>20250227-S-70190</t>
  </si>
  <si>
    <t>C75014703146</t>
  </si>
  <si>
    <t>20250227-S-70193</t>
  </si>
  <si>
    <t>C75014703720</t>
  </si>
  <si>
    <t>20250227-S-70077</t>
  </si>
  <si>
    <t>C75800163990</t>
  </si>
  <si>
    <t>OESBEKMH00000234</t>
  </si>
  <si>
    <t>20250303-S-70355</t>
  </si>
  <si>
    <t>C76061963331</t>
  </si>
  <si>
    <t>20250226-S-70241</t>
  </si>
  <si>
    <t>C74752979748</t>
  </si>
  <si>
    <t>20250226-S-70248</t>
  </si>
  <si>
    <t>C74752867115</t>
  </si>
  <si>
    <t>20250226-S-70217</t>
  </si>
  <si>
    <t>C74752918148</t>
  </si>
  <si>
    <t>OITBEKMH00000546</t>
  </si>
  <si>
    <t>20250226-S-70242</t>
  </si>
  <si>
    <t>C74752969363</t>
  </si>
  <si>
    <t>20250226-S-70231</t>
  </si>
  <si>
    <t>C74752901569</t>
  </si>
  <si>
    <t>20250227-S-70209</t>
  </si>
  <si>
    <t>C75014729119</t>
  </si>
  <si>
    <t>20250224-S-70238</t>
  </si>
  <si>
    <t>C74229190131</t>
  </si>
  <si>
    <t>OPTBEKMH00000039</t>
  </si>
  <si>
    <t>20250225-S-70229</t>
  </si>
  <si>
    <t>C74491108977</t>
  </si>
  <si>
    <t>OPLBEKMH00000304</t>
  </si>
  <si>
    <t>20250225-S-70230</t>
  </si>
  <si>
    <t>C74491106037</t>
  </si>
  <si>
    <t>OPLBEKMH00000307</t>
  </si>
  <si>
    <t>20250225-S-70121</t>
  </si>
  <si>
    <t>C74491240372</t>
  </si>
  <si>
    <t>OROBEKMH00000070</t>
  </si>
  <si>
    <t>C74491118060</t>
  </si>
  <si>
    <t>C74752918147</t>
  </si>
  <si>
    <t>20250226-S-70237</t>
  </si>
  <si>
    <t>C74752933544</t>
  </si>
  <si>
    <t>20250226-S-70236</t>
  </si>
  <si>
    <t>C74752948774</t>
  </si>
  <si>
    <t>20250226-S-70230</t>
  </si>
  <si>
    <t>C74752910640</t>
  </si>
  <si>
    <t>20250227-S-70188</t>
  </si>
  <si>
    <t>C75014722272</t>
  </si>
  <si>
    <t>20250228-S-70121</t>
  </si>
  <si>
    <t>C75800187213</t>
  </si>
  <si>
    <t>20250226-S-70226</t>
  </si>
  <si>
    <t>C74752889246</t>
  </si>
  <si>
    <t>OPLBEKMH00000310</t>
  </si>
  <si>
    <t>C74752889247</t>
  </si>
  <si>
    <t>C74752889249</t>
  </si>
  <si>
    <t>C74752889248</t>
  </si>
  <si>
    <t>20250226-S-70232</t>
  </si>
  <si>
    <t>C74752898290</t>
  </si>
  <si>
    <t>OITBEKMH00000555</t>
  </si>
  <si>
    <t>20250227-S-70197</t>
  </si>
  <si>
    <t>C75014703142</t>
  </si>
  <si>
    <t>C75014711396</t>
  </si>
  <si>
    <t>C75014711397</t>
  </si>
  <si>
    <t>C75014711398</t>
  </si>
  <si>
    <t>C75014711399</t>
  </si>
  <si>
    <t>20250303-S-70348</t>
  </si>
  <si>
    <t>C76061932486</t>
  </si>
  <si>
    <t>ONLBEKMH00000289</t>
  </si>
  <si>
    <t>20250225-S-70192</t>
  </si>
  <si>
    <t>C74491117119</t>
  </si>
  <si>
    <t>C74491183908</t>
  </si>
  <si>
    <t>20250226-S-70251</t>
  </si>
  <si>
    <t>C74752912636</t>
  </si>
  <si>
    <t>20250227-S-70210</t>
  </si>
  <si>
    <t>C75014774311</t>
  </si>
  <si>
    <t>20250227-S-70182</t>
  </si>
  <si>
    <t>C75014733014</t>
  </si>
  <si>
    <t>20250227-S-70179</t>
  </si>
  <si>
    <t>C75014755029</t>
  </si>
  <si>
    <t>20250227-S-70203</t>
  </si>
  <si>
    <t>C75014735201</t>
  </si>
  <si>
    <t>20250227-S-70196</t>
  </si>
  <si>
    <t>C75014712333</t>
  </si>
  <si>
    <t>20250227-S-70195</t>
  </si>
  <si>
    <t>C75014723722</t>
  </si>
  <si>
    <t>C75014723207</t>
  </si>
  <si>
    <t>C76061963330</t>
  </si>
  <si>
    <t>OBEKMHBE00001452</t>
  </si>
  <si>
    <t>20250226-S-70219</t>
  </si>
  <si>
    <t>C74752918928</t>
  </si>
  <si>
    <t>20250226-S-70223</t>
  </si>
  <si>
    <t>C74752897752</t>
  </si>
  <si>
    <t>OHUBEKMH00000093</t>
  </si>
  <si>
    <t>20250228-S-70159</t>
  </si>
  <si>
    <t>C75800222573</t>
  </si>
  <si>
    <t>20250228-S-70120</t>
  </si>
  <si>
    <t>C75800189037</t>
  </si>
  <si>
    <t>OFRBEKMH00001007</t>
  </si>
  <si>
    <t>20250228-S-70114</t>
  </si>
  <si>
    <t>C75800199476</t>
  </si>
  <si>
    <t>OITBEKMH00000556</t>
  </si>
  <si>
    <t>20250304-S-70375</t>
  </si>
  <si>
    <t>C76323807153</t>
  </si>
  <si>
    <t>OBEKMHBE00000858</t>
  </si>
  <si>
    <t>20250225-S-70180</t>
  </si>
  <si>
    <t>C74491165690</t>
  </si>
  <si>
    <t>OPLBEKMH00000309</t>
  </si>
  <si>
    <t>20250226-S-70215</t>
  </si>
  <si>
    <t>C74752919570</t>
  </si>
  <si>
    <t>OPLBEKMH00000306</t>
  </si>
  <si>
    <t>20250227-S-70201</t>
  </si>
  <si>
    <t>C75014721719</t>
  </si>
  <si>
    <t>OCZBEKMH00000312</t>
  </si>
  <si>
    <t>20250227-S-70202</t>
  </si>
  <si>
    <t>C75014722175</t>
  </si>
  <si>
    <t>20250228-S-70134</t>
  </si>
  <si>
    <t>C75800227156</t>
  </si>
  <si>
    <t>C75800227155</t>
  </si>
  <si>
    <t>20250228-S-70111</t>
  </si>
  <si>
    <t>C75800223851</t>
  </si>
  <si>
    <t>20250228-S-70104</t>
  </si>
  <si>
    <t>C75800174728</t>
  </si>
  <si>
    <t>20250303-S-70343</t>
  </si>
  <si>
    <t>C76061931305</t>
  </si>
  <si>
    <t>OFRBEKMH00001002</t>
  </si>
  <si>
    <t>20250305-S-70045</t>
  </si>
  <si>
    <t>C76323741897</t>
  </si>
  <si>
    <t>20250304-S-70157</t>
  </si>
  <si>
    <t>C76323784002</t>
  </si>
  <si>
    <t>20250228-S-70128</t>
  </si>
  <si>
    <t>C75800175998</t>
  </si>
  <si>
    <t>20250226-S-70229</t>
  </si>
  <si>
    <t>C74752872898</t>
  </si>
  <si>
    <t>OHUBEKMH00000094</t>
  </si>
  <si>
    <t>20250227-S-70218</t>
  </si>
  <si>
    <t>C75014776966</t>
  </si>
  <si>
    <t>ODKBEKMH00000109</t>
  </si>
  <si>
    <t>20250228-S-70124</t>
  </si>
  <si>
    <t>C75800176588</t>
  </si>
  <si>
    <t>C75800176589</t>
  </si>
  <si>
    <t>20250228-S-70112</t>
  </si>
  <si>
    <t>C75800226084</t>
  </si>
  <si>
    <t>20250303-S-70339</t>
  </si>
  <si>
    <t>C76061971376</t>
  </si>
  <si>
    <t>20250304-S-70137</t>
  </si>
  <si>
    <t>C76323781446</t>
  </si>
  <si>
    <t>20250304-S-70162</t>
  </si>
  <si>
    <t>C76323763045</t>
  </si>
  <si>
    <t>OPLBEKMH00000318</t>
  </si>
  <si>
    <t>20250227-S-70076</t>
  </si>
  <si>
    <t>C74752869273</t>
  </si>
  <si>
    <t>20250228-S-70160</t>
  </si>
  <si>
    <t>C75800199456</t>
  </si>
  <si>
    <t>20250228-S-70141</t>
  </si>
  <si>
    <t>C75800188715</t>
  </si>
  <si>
    <t>OFRBEKMH00001016</t>
  </si>
  <si>
    <t>20250225-S-70178</t>
  </si>
  <si>
    <t>C74491199650</t>
  </si>
  <si>
    <t>20250226-S-70234</t>
  </si>
  <si>
    <t>C74752963532</t>
  </si>
  <si>
    <t>OPLBEKMH00000303</t>
  </si>
  <si>
    <t>20250226-S-70225</t>
  </si>
  <si>
    <t>C74752868840</t>
  </si>
  <si>
    <t>20250226-S-70213</t>
  </si>
  <si>
    <t>C74752938285</t>
  </si>
  <si>
    <t>OHUBEKMH00000092</t>
  </si>
  <si>
    <t>20250226-S-70216</t>
  </si>
  <si>
    <t>C74752934324</t>
  </si>
  <si>
    <t>20250227-S-70175</t>
  </si>
  <si>
    <t>C75014704539</t>
  </si>
  <si>
    <t>OITBEKMH00000560</t>
  </si>
  <si>
    <t>20250227-S-70174</t>
  </si>
  <si>
    <t>C75014708643</t>
  </si>
  <si>
    <t>OITBEKMH00000551</t>
  </si>
  <si>
    <t>20250228-S-70152</t>
  </si>
  <si>
    <t>C75800164028</t>
  </si>
  <si>
    <t>C74752869274</t>
  </si>
  <si>
    <t>20250225-S-70162</t>
  </si>
  <si>
    <t>C74491213923</t>
  </si>
  <si>
    <t>C74752872897</t>
  </si>
  <si>
    <t>20250226-S-70244</t>
  </si>
  <si>
    <t>C74752892702</t>
  </si>
  <si>
    <t>C74752918927</t>
  </si>
  <si>
    <t>C75014776967</t>
  </si>
  <si>
    <t>20250227-S-70211</t>
  </si>
  <si>
    <t>C75014773269</t>
  </si>
  <si>
    <t>20250228-S-70109</t>
  </si>
  <si>
    <t>C75800189168</t>
  </si>
  <si>
    <t>ODEBEKMH00001069</t>
  </si>
  <si>
    <t>20250228-S-70149</t>
  </si>
  <si>
    <t>C75800163981</t>
  </si>
  <si>
    <t>C76061971377</t>
  </si>
  <si>
    <t>C74491199651</t>
  </si>
  <si>
    <t>20250303-S-70331</t>
  </si>
  <si>
    <t>C76323697401</t>
  </si>
  <si>
    <t>OBEKMHBE00000857</t>
  </si>
  <si>
    <t>VOESTALPINE SADEF NV</t>
  </si>
  <si>
    <t>20250227-S-70177</t>
  </si>
  <si>
    <t>C75014774984</t>
  </si>
  <si>
    <t>OPLBEKMH00000312</t>
  </si>
  <si>
    <t>20250227-S-70178</t>
  </si>
  <si>
    <t>C75014754629</t>
  </si>
  <si>
    <t>OFRBEKMH00001006</t>
  </si>
  <si>
    <t>20250303-S-70353</t>
  </si>
  <si>
    <t>C76061907335</t>
  </si>
  <si>
    <t>20250303-S-70336</t>
  </si>
  <si>
    <t>C76061980730</t>
  </si>
  <si>
    <t>20250303-S-70333</t>
  </si>
  <si>
    <t>C76061961760</t>
  </si>
  <si>
    <t>ODEBEKMH00001067</t>
  </si>
  <si>
    <t>20250304-S-70454</t>
  </si>
  <si>
    <t>C76323783566</t>
  </si>
  <si>
    <t>20250305-S-70279</t>
  </si>
  <si>
    <t>C76585643796</t>
  </si>
  <si>
    <t>C76585643795</t>
  </si>
  <si>
    <t>20250228-S-70153</t>
  </si>
  <si>
    <t>C75800164326</t>
  </si>
  <si>
    <t>20250303-S-70317</t>
  </si>
  <si>
    <t>C76061952183</t>
  </si>
  <si>
    <t>OITBEKMH00000567</t>
  </si>
  <si>
    <t>20250303-S-70318</t>
  </si>
  <si>
    <t>C76061968622</t>
  </si>
  <si>
    <t>OITBEKMH00000566</t>
  </si>
  <si>
    <t>20250303-S-70468</t>
  </si>
  <si>
    <t>C76061932608</t>
  </si>
  <si>
    <t>20250228-S-70106</t>
  </si>
  <si>
    <t>C75800164032</t>
  </si>
  <si>
    <t>OCZBEKMH00000310</t>
  </si>
  <si>
    <t>20250303-S-70341</t>
  </si>
  <si>
    <t>C76061946753</t>
  </si>
  <si>
    <t>20250227-S-70216</t>
  </si>
  <si>
    <t>C75014776261</t>
  </si>
  <si>
    <t>OPLBEKMH00000321</t>
  </si>
  <si>
    <t>20250303-S-70321</t>
  </si>
  <si>
    <t>C76061928476</t>
  </si>
  <si>
    <t>20250227-S-70187</t>
  </si>
  <si>
    <t>C75014748550</t>
  </si>
  <si>
    <t>C75014748549</t>
  </si>
  <si>
    <t>20250228-S-70110</t>
  </si>
  <si>
    <t>C75800237885</t>
  </si>
  <si>
    <t>20250303-S-70376</t>
  </si>
  <si>
    <t>C76061964601</t>
  </si>
  <si>
    <t>20250303-S-70380</t>
  </si>
  <si>
    <t>C76061944774</t>
  </si>
  <si>
    <t>20250303-S-70344</t>
  </si>
  <si>
    <t>C76061916725</t>
  </si>
  <si>
    <t>20250224-S-70140</t>
  </si>
  <si>
    <t>C74229250495</t>
  </si>
  <si>
    <t>20250226-S-70211</t>
  </si>
  <si>
    <t>C74752952094</t>
  </si>
  <si>
    <t>20250227-S-70185</t>
  </si>
  <si>
    <t>C75014762359</t>
  </si>
  <si>
    <t>20250227-S-70208</t>
  </si>
  <si>
    <t>C75014733373</t>
  </si>
  <si>
    <t>20250227-S-70189</t>
  </si>
  <si>
    <t>C75014721044</t>
  </si>
  <si>
    <t>OHUBEKMH00000095</t>
  </si>
  <si>
    <t>20250228-S-70136</t>
  </si>
  <si>
    <t>C75800209056</t>
  </si>
  <si>
    <t>OESBEKMH00000238</t>
  </si>
  <si>
    <t>20250228-S-70144</t>
  </si>
  <si>
    <t>C75800188578</t>
  </si>
  <si>
    <t>OITBEKMH00000562</t>
  </si>
  <si>
    <t>20250303-S-70573</t>
  </si>
  <si>
    <t>C76061906862</t>
  </si>
  <si>
    <t>ODEBEKMH00001071</t>
  </si>
  <si>
    <t>C74229250496</t>
  </si>
  <si>
    <t>20250224-S-70027</t>
  </si>
  <si>
    <t>C74229160541</t>
  </si>
  <si>
    <t>OPTBEKMH00000038</t>
  </si>
  <si>
    <t>20250224-S-70239</t>
  </si>
  <si>
    <t>C74229189435</t>
  </si>
  <si>
    <t>C74491160320</t>
  </si>
  <si>
    <t>C74752952093</t>
  </si>
  <si>
    <t>20250227-S-70173</t>
  </si>
  <si>
    <t>C75014718606</t>
  </si>
  <si>
    <t>OPLBEKMH00000316</t>
  </si>
  <si>
    <t>20250228-S-70107</t>
  </si>
  <si>
    <t>C75800187242</t>
  </si>
  <si>
    <t>20250303-S-70322</t>
  </si>
  <si>
    <t>C76061921842</t>
  </si>
  <si>
    <t>20250303-S-70324</t>
  </si>
  <si>
    <t>C76061909294</t>
  </si>
  <si>
    <t>20250303-S-70323</t>
  </si>
  <si>
    <t>C76061922759</t>
  </si>
  <si>
    <t>20250303-S-70334</t>
  </si>
  <si>
    <t>C76061956183</t>
  </si>
  <si>
    <t>20250303-S-70365</t>
  </si>
  <si>
    <t>C76061927368</t>
  </si>
  <si>
    <t>20250303-S-70364</t>
  </si>
  <si>
    <t>C76061948195</t>
  </si>
  <si>
    <t>20250305-S-70276</t>
  </si>
  <si>
    <t>C76585641450</t>
  </si>
  <si>
    <t>20250227-S-70220</t>
  </si>
  <si>
    <t>C75014735357</t>
  </si>
  <si>
    <t>20250227-S-70181</t>
  </si>
  <si>
    <t>C75014734529</t>
  </si>
  <si>
    <t>20250228-S-70155</t>
  </si>
  <si>
    <t>C75800231476</t>
  </si>
  <si>
    <t>20250228-S-70105</t>
  </si>
  <si>
    <t>C75800164181</t>
  </si>
  <si>
    <t>OFRBEKMH00000986</t>
  </si>
  <si>
    <t>20250228-S-70140</t>
  </si>
  <si>
    <t>C75800198409</t>
  </si>
  <si>
    <t>OITBEKMH00000570</t>
  </si>
  <si>
    <t>C76061944773</t>
  </si>
  <si>
    <t>20250305-S-70292</t>
  </si>
  <si>
    <t>C76585615390</t>
  </si>
  <si>
    <t>OSEBEKMH00000043</t>
  </si>
  <si>
    <t>20250303-S-70340</t>
  </si>
  <si>
    <t>C76061964094</t>
  </si>
  <si>
    <t>C76061964093</t>
  </si>
  <si>
    <t>20250227-S-70183</t>
  </si>
  <si>
    <t>C75014732425</t>
  </si>
  <si>
    <t>20250304-S-70146</t>
  </si>
  <si>
    <t>C76323716272</t>
  </si>
  <si>
    <t>20250303-S-70327</t>
  </si>
  <si>
    <t>C76061933201</t>
  </si>
  <si>
    <t>OCZBEKMH00000313</t>
  </si>
  <si>
    <t>20250304-S-70149</t>
  </si>
  <si>
    <t>C76323718018</t>
  </si>
  <si>
    <t>ODEBEKMH00001102</t>
  </si>
  <si>
    <t>C76323718019</t>
  </si>
  <si>
    <t>20250304-S-70165</t>
  </si>
  <si>
    <t>C76323741838</t>
  </si>
  <si>
    <t>OITBEKMH00000578</t>
  </si>
  <si>
    <t>20250304-S-70147</t>
  </si>
  <si>
    <t>C76323718433</t>
  </si>
  <si>
    <t>20250225-S-70120</t>
  </si>
  <si>
    <t>C74491231005</t>
  </si>
  <si>
    <t>OHRBEKMH00000012</t>
  </si>
  <si>
    <t>20250228-S-70277</t>
  </si>
  <si>
    <t>C75800221166</t>
  </si>
  <si>
    <t>OLVBEKMH00000007</t>
  </si>
  <si>
    <t>20250228-S-70123</t>
  </si>
  <si>
    <t>C75800175339</t>
  </si>
  <si>
    <t>20250303-S-70368</t>
  </si>
  <si>
    <t>C76061906780</t>
  </si>
  <si>
    <t>20250303-S-70316</t>
  </si>
  <si>
    <t>C76061989531</t>
  </si>
  <si>
    <t>20250303-S-70315</t>
  </si>
  <si>
    <t>C76061980411</t>
  </si>
  <si>
    <t>OITBEKMH00000571</t>
  </si>
  <si>
    <t>20250303-S-70384</t>
  </si>
  <si>
    <t>C76061957387</t>
  </si>
  <si>
    <t>20250304-S-70120</t>
  </si>
  <si>
    <t>C76323760873</t>
  </si>
  <si>
    <t>20250304-S-70116</t>
  </si>
  <si>
    <t>C76323768499</t>
  </si>
  <si>
    <t>20250304-S-70163</t>
  </si>
  <si>
    <t>C76323761195</t>
  </si>
  <si>
    <t>20250306-S-70259</t>
  </si>
  <si>
    <t>C76847402124</t>
  </si>
  <si>
    <t>20250304-S-70121</t>
  </si>
  <si>
    <t>C76323747287</t>
  </si>
  <si>
    <t>20250304-S-70154</t>
  </si>
  <si>
    <t>C76323697451</t>
  </si>
  <si>
    <t>20250304-S-70467</t>
  </si>
  <si>
    <t>C76323719204</t>
  </si>
  <si>
    <t>OITBEKMH00000579</t>
  </si>
  <si>
    <t>20250304-S-70106</t>
  </si>
  <si>
    <t>C76323711852</t>
  </si>
  <si>
    <t>20250228-S-70132</t>
  </si>
  <si>
    <t>C75800235975</t>
  </si>
  <si>
    <t>20250228-S-70101</t>
  </si>
  <si>
    <t>C75800174058</t>
  </si>
  <si>
    <t>OROBEKMH00000072</t>
  </si>
  <si>
    <t>C75800175340</t>
  </si>
  <si>
    <t>20250228-S-70280</t>
  </si>
  <si>
    <t>C75800218400</t>
  </si>
  <si>
    <t>TALENT PLASTICS LAX AB</t>
  </si>
  <si>
    <t>20250228-S-70129</t>
  </si>
  <si>
    <t>C75800189075</t>
  </si>
  <si>
    <t>20250303-S-70345</t>
  </si>
  <si>
    <t>C76061908801</t>
  </si>
  <si>
    <t>OCZBEKMH00000316</t>
  </si>
  <si>
    <t>20250303-S-70347</t>
  </si>
  <si>
    <t>C76061931793</t>
  </si>
  <si>
    <t>20250303-S-70326</t>
  </si>
  <si>
    <t>C76061933729</t>
  </si>
  <si>
    <t>20250303-S-70320</t>
  </si>
  <si>
    <t>C76061948922</t>
  </si>
  <si>
    <t>20250304-S-70155</t>
  </si>
  <si>
    <t>C76323795397</t>
  </si>
  <si>
    <t>20250304-S-70134</t>
  </si>
  <si>
    <t>C76323787532</t>
  </si>
  <si>
    <t>20250304-S-70205</t>
  </si>
  <si>
    <t>C76323695988</t>
  </si>
  <si>
    <t>C76323747286</t>
  </si>
  <si>
    <t>20250304-S-70166</t>
  </si>
  <si>
    <t>C76323725093</t>
  </si>
  <si>
    <t>20250304-S-70301</t>
  </si>
  <si>
    <t>C76323717111</t>
  </si>
  <si>
    <t>C76323711853</t>
  </si>
  <si>
    <t>20250304-S-70144</t>
  </si>
  <si>
    <t>C76323741749</t>
  </si>
  <si>
    <t>20250228-S-70278</t>
  </si>
  <si>
    <t>C75800218482</t>
  </si>
  <si>
    <t>20250228-S-70279</t>
  </si>
  <si>
    <t>C75800201063</t>
  </si>
  <si>
    <t>OROBEKMH00000071</t>
  </si>
  <si>
    <t>C76323760872</t>
  </si>
  <si>
    <t>20250304-S-70152</t>
  </si>
  <si>
    <t>C76323696721</t>
  </si>
  <si>
    <t>20250306-S-70247</t>
  </si>
  <si>
    <t>C76847449944</t>
  </si>
  <si>
    <t>OBEKMHBE00000865</t>
  </si>
  <si>
    <t>20250304-S-70150</t>
  </si>
  <si>
    <t>C76323697912</t>
  </si>
  <si>
    <t>C76323697913</t>
  </si>
  <si>
    <t>20250304-S-70122</t>
  </si>
  <si>
    <t>C76323733022</t>
  </si>
  <si>
    <t>C76323733023</t>
  </si>
  <si>
    <t>20250304-S-70114</t>
  </si>
  <si>
    <t>C76323787704</t>
  </si>
  <si>
    <t>OITBEKMH00000586</t>
  </si>
  <si>
    <t>20250304-S-70118</t>
  </si>
  <si>
    <t>C76323766405</t>
  </si>
  <si>
    <t>20250306-S-70496</t>
  </si>
  <si>
    <t>C76847393333</t>
  </si>
  <si>
    <t>OFRBEKMH00001030</t>
  </si>
  <si>
    <t>20250307-S-70264</t>
  </si>
  <si>
    <t>C77621982724</t>
  </si>
  <si>
    <t>OBEKMHBE00000870</t>
  </si>
  <si>
    <t>20250307-S-70266</t>
  </si>
  <si>
    <t>C77621967819</t>
  </si>
  <si>
    <t>20250304-S-70127</t>
  </si>
  <si>
    <t>C76323717464</t>
  </si>
  <si>
    <t>20250305-S-70288</t>
  </si>
  <si>
    <t>C76585630793</t>
  </si>
  <si>
    <t>ODEBEKMH00001085</t>
  </si>
  <si>
    <t>20250304-S-70505</t>
  </si>
  <si>
    <t>C76585628633</t>
  </si>
  <si>
    <t>OITBEKMH00000576</t>
  </si>
  <si>
    <t>20250305-S-70281</t>
  </si>
  <si>
    <t>C76585636732</t>
  </si>
  <si>
    <t>20250305-S-70274</t>
  </si>
  <si>
    <t>C76585664415</t>
  </si>
  <si>
    <t>20250305-S-70290</t>
  </si>
  <si>
    <t>C76585617698</t>
  </si>
  <si>
    <t>20250303-S-70319</t>
  </si>
  <si>
    <t>C76061980683</t>
  </si>
  <si>
    <t>OPLBEKMH00000322</t>
  </si>
  <si>
    <t>20250304-S-70161</t>
  </si>
  <si>
    <t>C76323757424</t>
  </si>
  <si>
    <t>OITBEKMH00000568</t>
  </si>
  <si>
    <t>20250305-S-70293</t>
  </si>
  <si>
    <t>C76585612515</t>
  </si>
  <si>
    <t>20250305-S-70550</t>
  </si>
  <si>
    <t>C76585644669</t>
  </si>
  <si>
    <t>20250303-S-70388</t>
  </si>
  <si>
    <t>C76061922168</t>
  </si>
  <si>
    <t>20250304-S-70133</t>
  </si>
  <si>
    <t>C76323796300</t>
  </si>
  <si>
    <t>20250304-S-70123</t>
  </si>
  <si>
    <t>C76323719421</t>
  </si>
  <si>
    <t>20250304-S-70109</t>
  </si>
  <si>
    <t>C76323743102</t>
  </si>
  <si>
    <t>OITBEKMH00000569</t>
  </si>
  <si>
    <t>20250304-S-70164</t>
  </si>
  <si>
    <t>C76323743090</t>
  </si>
  <si>
    <t>20250305-S-70286</t>
  </si>
  <si>
    <t>C76585615585</t>
  </si>
  <si>
    <t>20250305-S-70275</t>
  </si>
  <si>
    <t>C76585638057</t>
  </si>
  <si>
    <t>20250306-S-70276</t>
  </si>
  <si>
    <t>C76585630727</t>
  </si>
  <si>
    <t>20250305-S-70287</t>
  </si>
  <si>
    <t>C76585618394</t>
  </si>
  <si>
    <t>20250303-S-70372</t>
  </si>
  <si>
    <t>C76061916638</t>
  </si>
  <si>
    <t>OITBEKMH00000669</t>
  </si>
  <si>
    <t>20250303-S-70381</t>
  </si>
  <si>
    <t>C76061934449</t>
  </si>
  <si>
    <t>20250304-S-70136</t>
  </si>
  <si>
    <t>C76323779797</t>
  </si>
  <si>
    <t>OITBEKMH00000590</t>
  </si>
  <si>
    <t>20250228-S-70102</t>
  </si>
  <si>
    <t>C75800176624</t>
  </si>
  <si>
    <t>C75800176623</t>
  </si>
  <si>
    <t>20250303-S-70337</t>
  </si>
  <si>
    <t>C76061976923</t>
  </si>
  <si>
    <t>20250304-S-70119</t>
  </si>
  <si>
    <t>C76323797134</t>
  </si>
  <si>
    <t>OCZBEKMH00000319</t>
  </si>
  <si>
    <t>20250304-S-70140</t>
  </si>
  <si>
    <t>C76323768663</t>
  </si>
  <si>
    <t>C76323768665</t>
  </si>
  <si>
    <t>C76323768664</t>
  </si>
  <si>
    <t>20250304-S-70108</t>
  </si>
  <si>
    <t>C76323742206</t>
  </si>
  <si>
    <t>C76323742205</t>
  </si>
  <si>
    <t>20250305-S-70291</t>
  </si>
  <si>
    <t>C76585615438</t>
  </si>
  <si>
    <t>20250305-S-70295</t>
  </si>
  <si>
    <t>C76585615547</t>
  </si>
  <si>
    <t>20250305-S-70261</t>
  </si>
  <si>
    <t>C76585694545</t>
  </si>
  <si>
    <t>C76585694544</t>
  </si>
  <si>
    <t>20250305-S-70283</t>
  </si>
  <si>
    <t>C76585632497</t>
  </si>
  <si>
    <t>20250305-S-70258</t>
  </si>
  <si>
    <t>C76585690940</t>
  </si>
  <si>
    <t>20250305-S-70264</t>
  </si>
  <si>
    <t>C76585662341</t>
  </si>
  <si>
    <t>20250305-S-70260</t>
  </si>
  <si>
    <t>C76585683565</t>
  </si>
  <si>
    <t>20250305-S-70047</t>
  </si>
  <si>
    <t>C76587808766</t>
  </si>
  <si>
    <t>C76585630430</t>
  </si>
  <si>
    <t>OFRBEKMH00001005</t>
  </si>
  <si>
    <t>20250305-S-70294</t>
  </si>
  <si>
    <t>C76585623562</t>
  </si>
  <si>
    <t>20250305-S-70257</t>
  </si>
  <si>
    <t>C76585685302</t>
  </si>
  <si>
    <t>20250306-S-70252</t>
  </si>
  <si>
    <t>C76847393208</t>
  </si>
  <si>
    <t>OFRBEKMH00001040</t>
  </si>
  <si>
    <t>20250306-S-70256</t>
  </si>
  <si>
    <t>C76847390973</t>
  </si>
  <si>
    <t>20250306-S-70539</t>
  </si>
  <si>
    <t>C76847409028</t>
  </si>
  <si>
    <t>20250306-S-70265</t>
  </si>
  <si>
    <t>C76847426842</t>
  </si>
  <si>
    <t>ODEBEKMH00001115</t>
  </si>
  <si>
    <t>20250305-S-70289</t>
  </si>
  <si>
    <t>C76585629783</t>
  </si>
  <si>
    <t>OITBEKMH00000587</t>
  </si>
  <si>
    <t>20250305-S-70255</t>
  </si>
  <si>
    <t>C76585713438</t>
  </si>
  <si>
    <t>20250305-S-70278</t>
  </si>
  <si>
    <t>C76585647106</t>
  </si>
  <si>
    <t>C76585647107</t>
  </si>
  <si>
    <t>C76585647105</t>
  </si>
  <si>
    <t>C76585647104</t>
  </si>
  <si>
    <t>20250305-S-70272</t>
  </si>
  <si>
    <t>C76585670838</t>
  </si>
  <si>
    <t>20250306-S-70246</t>
  </si>
  <si>
    <t>C76847451913</t>
  </si>
  <si>
    <t>20250306-S-70250</t>
  </si>
  <si>
    <t>C76847475264</t>
  </si>
  <si>
    <t>20250306-S-70248</t>
  </si>
  <si>
    <t>C76847450636</t>
  </si>
  <si>
    <t>20250306-S-70255</t>
  </si>
  <si>
    <t>C76847393265</t>
  </si>
  <si>
    <t>ODEBEKMH00001103</t>
  </si>
  <si>
    <t>20250306-S-70263</t>
  </si>
  <si>
    <t>C76847415428</t>
  </si>
  <si>
    <t>20250306-S-70233</t>
  </si>
  <si>
    <t>C76847398412</t>
  </si>
  <si>
    <t>OITBEKMH00000588</t>
  </si>
  <si>
    <t>20250306-S-70234</t>
  </si>
  <si>
    <t>C76847401104</t>
  </si>
  <si>
    <t>OSKBEKMH00000050</t>
  </si>
  <si>
    <t>20250306-S-70262</t>
  </si>
  <si>
    <t>C76847412729</t>
  </si>
  <si>
    <t>ODEBEKMH00001113</t>
  </si>
  <si>
    <t>20250307-S-70262</t>
  </si>
  <si>
    <t>C77621980550</t>
  </si>
  <si>
    <t>BOET STOPSON</t>
  </si>
  <si>
    <t>20250310-S-70205</t>
  </si>
  <si>
    <t>C77883733483</t>
  </si>
  <si>
    <t>ONLBEKMH00000310</t>
  </si>
  <si>
    <t>20250310-S-70212</t>
  </si>
  <si>
    <t>C77883745700</t>
  </si>
  <si>
    <t>OBEKMHBE00000875</t>
  </si>
  <si>
    <t>C76585713439</t>
  </si>
  <si>
    <t>20250303-S-70389</t>
  </si>
  <si>
    <t>C76061922615</t>
  </si>
  <si>
    <t>OPLBEKMH00000323</t>
  </si>
  <si>
    <t>20250303-S-70360</t>
  </si>
  <si>
    <t>C76061934387</t>
  </si>
  <si>
    <t>20250303-S-70387</t>
  </si>
  <si>
    <t>C76061923654</t>
  </si>
  <si>
    <t>OHUBEKMH00000099</t>
  </si>
  <si>
    <t>20250304-S-70117</t>
  </si>
  <si>
    <t>C76323767175</t>
  </si>
  <si>
    <t>OPLBEKMH00000324</t>
  </si>
  <si>
    <t>20250305-S-70300</t>
  </si>
  <si>
    <t>C76585684337</t>
  </si>
  <si>
    <t>C76847451912</t>
  </si>
  <si>
    <t>C76847475265</t>
  </si>
  <si>
    <t>C76847475263</t>
  </si>
  <si>
    <t>20250306-S-70253</t>
  </si>
  <si>
    <t>C76847394858</t>
  </si>
  <si>
    <t>20250306-S-70240</t>
  </si>
  <si>
    <t>C76847415840</t>
  </si>
  <si>
    <t>20250306-S-70507</t>
  </si>
  <si>
    <t>C76847465878</t>
  </si>
  <si>
    <t>C76847415430</t>
  </si>
  <si>
    <t>C76847415429</t>
  </si>
  <si>
    <t>20250306-S-70266</t>
  </si>
  <si>
    <t>C76847432191</t>
  </si>
  <si>
    <t>20250310-S-70186</t>
  </si>
  <si>
    <t>C77883715612</t>
  </si>
  <si>
    <t>20250304-S-70128</t>
  </si>
  <si>
    <t>C76323703184</t>
  </si>
  <si>
    <t>OROBEKMH00000074</t>
  </si>
  <si>
    <t>20250304-S-70455</t>
  </si>
  <si>
    <t>C76323782823</t>
  </si>
  <si>
    <t>20250305-S-70277</t>
  </si>
  <si>
    <t>C76585641216</t>
  </si>
  <si>
    <t>20250304-S-70245</t>
  </si>
  <si>
    <t>C76323717135</t>
  </si>
  <si>
    <t>20250304-S-70110</t>
  </si>
  <si>
    <t>C76323698319</t>
  </si>
  <si>
    <t>OPLBEKMH00000327</t>
  </si>
  <si>
    <t>20250305-S-70256</t>
  </si>
  <si>
    <t>C76585709203</t>
  </si>
  <si>
    <t>OITBEKMH00000592</t>
  </si>
  <si>
    <t>C76585709202</t>
  </si>
  <si>
    <t>20250305-S-70271</t>
  </si>
  <si>
    <t>C76585645443</t>
  </si>
  <si>
    <t>20250305-S-70263</t>
  </si>
  <si>
    <t>C76585686132</t>
  </si>
  <si>
    <t>20250305-S-70267</t>
  </si>
  <si>
    <t>C76585672730</t>
  </si>
  <si>
    <t>20250305-S-70254</t>
  </si>
  <si>
    <t>C76585702630</t>
  </si>
  <si>
    <t>OESBEKMH00000239</t>
  </si>
  <si>
    <t>20250306-S-70260</t>
  </si>
  <si>
    <t>C76847415591</t>
  </si>
  <si>
    <t>20250306-S-70241</t>
  </si>
  <si>
    <t>C76847419828</t>
  </si>
  <si>
    <t>C76847419829</t>
  </si>
  <si>
    <t>C76323703183</t>
  </si>
  <si>
    <t>20250306-S-70096</t>
  </si>
  <si>
    <t>C76585641206</t>
  </si>
  <si>
    <t>20250307-S-70557</t>
  </si>
  <si>
    <t>C76843562634</t>
  </si>
  <si>
    <t>OITBEKMH00000575</t>
  </si>
  <si>
    <t>20250306-S-70244</t>
  </si>
  <si>
    <t>C76847441320</t>
  </si>
  <si>
    <t>20250310-S-70177</t>
  </si>
  <si>
    <t>C77883754602</t>
  </si>
  <si>
    <t>C76323767174</t>
  </si>
  <si>
    <t>20250306-S-70095</t>
  </si>
  <si>
    <t>C76585642361</t>
  </si>
  <si>
    <t>OITBEKMH00000577</t>
  </si>
  <si>
    <t>C76585684336</t>
  </si>
  <si>
    <t>20250305-S-70262</t>
  </si>
  <si>
    <t>C76585690457</t>
  </si>
  <si>
    <t>C76847394857</t>
  </si>
  <si>
    <t>20250306-S-70254</t>
  </si>
  <si>
    <t>C76847393797</t>
  </si>
  <si>
    <t>ODEBEKMH00001120</t>
  </si>
  <si>
    <t>C76847450637</t>
  </si>
  <si>
    <t>20250306-S-70542</t>
  </si>
  <si>
    <t>C76847445289</t>
  </si>
  <si>
    <t>20250306-S-70238</t>
  </si>
  <si>
    <t>C76847403608</t>
  </si>
  <si>
    <t>C77883715611</t>
  </si>
  <si>
    <t>20250303-S-70373</t>
  </si>
  <si>
    <t>C76061907291</t>
  </si>
  <si>
    <t>20250310-S-70167</t>
  </si>
  <si>
    <t>C77883714686</t>
  </si>
  <si>
    <t>20250304-S-70159</t>
  </si>
  <si>
    <t>C76323782448</t>
  </si>
  <si>
    <t>C76323782449</t>
  </si>
  <si>
    <t>20250305-S-70284</t>
  </si>
  <si>
    <t>C76585633069</t>
  </si>
  <si>
    <t>20250305-S-70301</t>
  </si>
  <si>
    <t>C76585668863</t>
  </si>
  <si>
    <t>20250306-S-70251</t>
  </si>
  <si>
    <t>C76847467591</t>
  </si>
  <si>
    <t>20250307-S-70247</t>
  </si>
  <si>
    <t>C77621976395</t>
  </si>
  <si>
    <t>OITBEKMH00000593</t>
  </si>
  <si>
    <t>20250307-S-70269</t>
  </si>
  <si>
    <t>C77621971643</t>
  </si>
  <si>
    <t>20250310-S-70185</t>
  </si>
  <si>
    <t>C77883731281</t>
  </si>
  <si>
    <t>OFRBEKMH00001046</t>
  </si>
  <si>
    <t>20250307-S-70271</t>
  </si>
  <si>
    <t>C77621987503</t>
  </si>
  <si>
    <t>20250305-S-70270</t>
  </si>
  <si>
    <t>C76585668198</t>
  </si>
  <si>
    <t>OHUBEKMH00000096</t>
  </si>
  <si>
    <t>20250304-S-70115</t>
  </si>
  <si>
    <t>C76847459749</t>
  </si>
  <si>
    <t>OITBEKMH00000598</t>
  </si>
  <si>
    <t>20250304-S-70111</t>
  </si>
  <si>
    <t>C76847468750</t>
  </si>
  <si>
    <t>OITBEKMH00000589</t>
  </si>
  <si>
    <t>20250306-S-70147</t>
  </si>
  <si>
    <t>C76847449961</t>
  </si>
  <si>
    <t>OPLBEKMH00000326</t>
  </si>
  <si>
    <t>20250307-S-70270</t>
  </si>
  <si>
    <t>C77621988071</t>
  </si>
  <si>
    <t>20250307-S-70249</t>
  </si>
  <si>
    <t>C77621983879</t>
  </si>
  <si>
    <t>20250307-S-70245</t>
  </si>
  <si>
    <t>C77621965005</t>
  </si>
  <si>
    <t>OESBEKMH00000245</t>
  </si>
  <si>
    <t>20250307-S-70257</t>
  </si>
  <si>
    <t>C77621956794</t>
  </si>
  <si>
    <t>C77621956793</t>
  </si>
  <si>
    <t>20250311-S-70253</t>
  </si>
  <si>
    <t>C78145674097</t>
  </si>
  <si>
    <t>C78145674098</t>
  </si>
  <si>
    <t>20250311-S-70233</t>
  </si>
  <si>
    <t>C78145657306</t>
  </si>
  <si>
    <t>OBEKMHBE00000881</t>
  </si>
  <si>
    <t>20250304-S-70129</t>
  </si>
  <si>
    <t>C76323710326</t>
  </si>
  <si>
    <t>20250310-S-70204</t>
  </si>
  <si>
    <t>C77621986988</t>
  </si>
  <si>
    <t>20250307-S-70273</t>
  </si>
  <si>
    <t>C77621956560</t>
  </si>
  <si>
    <t>C76323710325</t>
  </si>
  <si>
    <t>20250305-S-70296</t>
  </si>
  <si>
    <t>C76585618610</t>
  </si>
  <si>
    <t>20250305-S-70282</t>
  </si>
  <si>
    <t>C76585632402</t>
  </si>
  <si>
    <t>20250305-S-70259</t>
  </si>
  <si>
    <t>C76585691527</t>
  </si>
  <si>
    <t>OPLBEKMH00000325</t>
  </si>
  <si>
    <t>C76585632496</t>
  </si>
  <si>
    <t>20250305-S-70297</t>
  </si>
  <si>
    <t>C76585698857</t>
  </si>
  <si>
    <t>OHUBEKMH00000097</t>
  </si>
  <si>
    <t>20250305-S-70253</t>
  </si>
  <si>
    <t>C76585697817</t>
  </si>
  <si>
    <t>20250305-S-70302</t>
  </si>
  <si>
    <t>C76585668820</t>
  </si>
  <si>
    <t>20250306-S-70236</t>
  </si>
  <si>
    <t>C76847404087</t>
  </si>
  <si>
    <t>OITBEKMH00000585</t>
  </si>
  <si>
    <t>20250306-S-70242</t>
  </si>
  <si>
    <t>C76847424955</t>
  </si>
  <si>
    <t>20250306-S-70537</t>
  </si>
  <si>
    <t>C76847407866</t>
  </si>
  <si>
    <t>20250307-S-70272</t>
  </si>
  <si>
    <t>C77621988178</t>
  </si>
  <si>
    <t>20250307-S-70255</t>
  </si>
  <si>
    <t>C77621956734</t>
  </si>
  <si>
    <t>OESBEKMH00000247</t>
  </si>
  <si>
    <t>C77621956733</t>
  </si>
  <si>
    <t>C76585668197</t>
  </si>
  <si>
    <t>20250305-S-70273</t>
  </si>
  <si>
    <t>C76585653171</t>
  </si>
  <si>
    <t>20250306-S-70257</t>
  </si>
  <si>
    <t>C76847393124</t>
  </si>
  <si>
    <t>20250306-S-70536</t>
  </si>
  <si>
    <t>C76847405521</t>
  </si>
  <si>
    <t>20250306-S-70261</t>
  </si>
  <si>
    <t>C76847412142</t>
  </si>
  <si>
    <t>OITBEKMH00000600</t>
  </si>
  <si>
    <t>20250307-S-70250</t>
  </si>
  <si>
    <t>C77621988606</t>
  </si>
  <si>
    <t>20250307-S-70265</t>
  </si>
  <si>
    <t>C77621979607</t>
  </si>
  <si>
    <t>20250306-S-70286</t>
  </si>
  <si>
    <t>C77883718409</t>
  </si>
  <si>
    <t>20250306-S-70239</t>
  </si>
  <si>
    <t>C76847403456</t>
  </si>
  <si>
    <t>OFRBEKMH00001053</t>
  </si>
  <si>
    <t>20250310-S-70182</t>
  </si>
  <si>
    <t>C77883732254</t>
  </si>
  <si>
    <t>OFRBEKMH00001054</t>
  </si>
  <si>
    <t>20250311-S-70244</t>
  </si>
  <si>
    <t>C78145630875</t>
  </si>
  <si>
    <t>OFRBEKMH00001055</t>
  </si>
  <si>
    <t>20250311-S-70239</t>
  </si>
  <si>
    <t>C78145656380</t>
  </si>
  <si>
    <t>20250313-S-70027</t>
  </si>
  <si>
    <t>C78407500132</t>
  </si>
  <si>
    <t>20250312-S-70184</t>
  </si>
  <si>
    <t>C78407456749</t>
  </si>
  <si>
    <t>C78407456748</t>
  </si>
  <si>
    <t>C78407456747</t>
  </si>
  <si>
    <t>20250307-S-70268</t>
  </si>
  <si>
    <t>C77621975600</t>
  </si>
  <si>
    <t>20250310-S-70159</t>
  </si>
  <si>
    <t>C77883743864</t>
  </si>
  <si>
    <t>20250310-S-70150</t>
  </si>
  <si>
    <t>C77883764454</t>
  </si>
  <si>
    <t>OITBEKMH00000601</t>
  </si>
  <si>
    <t>20250312-S-70209</t>
  </si>
  <si>
    <t>C78407502815</t>
  </si>
  <si>
    <t>20250313-S-70611</t>
  </si>
  <si>
    <t>C78413807633</t>
  </si>
  <si>
    <t>OITBEKMH00000606</t>
  </si>
  <si>
    <t>20250305-S-70445</t>
  </si>
  <si>
    <t>C76847417170</t>
  </si>
  <si>
    <t>OFIBEKMH00000012</t>
  </si>
  <si>
    <t>20250310-S-70152</t>
  </si>
  <si>
    <t>C77883756887</t>
  </si>
  <si>
    <t>20250305-S-70298</t>
  </si>
  <si>
    <t>C76585708614</t>
  </si>
  <si>
    <t>20250305-S-70265</t>
  </si>
  <si>
    <t>C76585669487</t>
  </si>
  <si>
    <t>20250306-S-70146</t>
  </si>
  <si>
    <t>C76847451110</t>
  </si>
  <si>
    <t>C76847451109</t>
  </si>
  <si>
    <t>20250307-S-70253</t>
  </si>
  <si>
    <t>C77621956779</t>
  </si>
  <si>
    <t>20250310-S-70210</t>
  </si>
  <si>
    <t>C77883747080</t>
  </si>
  <si>
    <t>ODEBEKMH00001124</t>
  </si>
  <si>
    <t>C77883747079</t>
  </si>
  <si>
    <t>20250310-S-70194</t>
  </si>
  <si>
    <t>C77883766615</t>
  </si>
  <si>
    <t>20250310-S-70171</t>
  </si>
  <si>
    <t>C77883768425</t>
  </si>
  <si>
    <t>20250310-S-70215</t>
  </si>
  <si>
    <t>C77883723197</t>
  </si>
  <si>
    <t>20250310-S-70172</t>
  </si>
  <si>
    <t>C77883764823</t>
  </si>
  <si>
    <t>20250303-S-70386</t>
  </si>
  <si>
    <t>C76061945077</t>
  </si>
  <si>
    <t>OPTBEKMH00000040</t>
  </si>
  <si>
    <t>20250306-S-70235</t>
  </si>
  <si>
    <t>C76847404814</t>
  </si>
  <si>
    <t>OPLBEKMH00000328</t>
  </si>
  <si>
    <t>20250311-S-70043</t>
  </si>
  <si>
    <t>C77883722655</t>
  </si>
  <si>
    <t>C77883766429</t>
  </si>
  <si>
    <t>ODEBEKMH00001137</t>
  </si>
  <si>
    <t>20250310-S-70208</t>
  </si>
  <si>
    <t>C77883731617</t>
  </si>
  <si>
    <t>OESBEKMH00000249</t>
  </si>
  <si>
    <t>C76061945078</t>
  </si>
  <si>
    <t>20250305-S-70299</t>
  </si>
  <si>
    <t>C76585708801</t>
  </si>
  <si>
    <t>C76847404813</t>
  </si>
  <si>
    <t>20250307-S-70251</t>
  </si>
  <si>
    <t>C77621957361</t>
  </si>
  <si>
    <t>20250310-S-70189</t>
  </si>
  <si>
    <t>C77883713841</t>
  </si>
  <si>
    <t>20250310-S-70165</t>
  </si>
  <si>
    <t>C77883714053</t>
  </si>
  <si>
    <t>C77883743197</t>
  </si>
  <si>
    <t>20250310-S-70158</t>
  </si>
  <si>
    <t>C77883740602</t>
  </si>
  <si>
    <t>20250310-S-70157</t>
  </si>
  <si>
    <t>C77883743123</t>
  </si>
  <si>
    <t>20250310-S-70164</t>
  </si>
  <si>
    <t>C77883730691</t>
  </si>
  <si>
    <t>20250306-S-70258</t>
  </si>
  <si>
    <t>C76847403169</t>
  </si>
  <si>
    <t>20250306-S-70245</t>
  </si>
  <si>
    <t>C76847440095</t>
  </si>
  <si>
    <t>OHUBEKMH00000098</t>
  </si>
  <si>
    <t>20250307-S-70248</t>
  </si>
  <si>
    <t>C77621984954</t>
  </si>
  <si>
    <t>OFRBEKMH00001032</t>
  </si>
  <si>
    <t>20250307-S-70259</t>
  </si>
  <si>
    <t>C77621967473</t>
  </si>
  <si>
    <t>20250307-S-70258</t>
  </si>
  <si>
    <t>C77621967052</t>
  </si>
  <si>
    <t>OCZBEKMH00000320</t>
  </si>
  <si>
    <t>C77883768426</t>
  </si>
  <si>
    <t>20250310-S-70207</t>
  </si>
  <si>
    <t>C77883733289</t>
  </si>
  <si>
    <t>20250310-S-70156</t>
  </si>
  <si>
    <t>C77883744301</t>
  </si>
  <si>
    <t>C77883723198</t>
  </si>
  <si>
    <t>20250310-S-70178</t>
  </si>
  <si>
    <t>C77883744322</t>
  </si>
  <si>
    <t>20250312-S-70211</t>
  </si>
  <si>
    <t>C78407487577</t>
  </si>
  <si>
    <t>OPLBEKMH00000341</t>
  </si>
  <si>
    <t>C78407487578</t>
  </si>
  <si>
    <t>20250306-S-70243</t>
  </si>
  <si>
    <t>C76847430065</t>
  </si>
  <si>
    <t>OSKBEKMH00000051</t>
  </si>
  <si>
    <t>20250307-S-70256</t>
  </si>
  <si>
    <t>C77621956681</t>
  </si>
  <si>
    <t>OPLBEKMH00000345</t>
  </si>
  <si>
    <t>20250310-S-70169</t>
  </si>
  <si>
    <t>C77883731652</t>
  </si>
  <si>
    <t>OITBEKMH00000607</t>
  </si>
  <si>
    <t>20250311-S-70240</t>
  </si>
  <si>
    <t>C78145637545</t>
  </si>
  <si>
    <t>OFRBEKMH00001067</t>
  </si>
  <si>
    <t>20250311-S-70250</t>
  </si>
  <si>
    <t>C78145667640</t>
  </si>
  <si>
    <t>20250311-S-70246</t>
  </si>
  <si>
    <t>C78145636814</t>
  </si>
  <si>
    <t>C76847430064</t>
  </si>
  <si>
    <t>20250310-S-70200</t>
  </si>
  <si>
    <t>C77883714308</t>
  </si>
  <si>
    <t>20250310-S-70166</t>
  </si>
  <si>
    <t>C77883714752</t>
  </si>
  <si>
    <t>OCZBEKMH00000326</t>
  </si>
  <si>
    <t>C78145636813</t>
  </si>
  <si>
    <t>20250311-S-70251</t>
  </si>
  <si>
    <t>C78145667050</t>
  </si>
  <si>
    <t>ODEBEKMH00001125</t>
  </si>
  <si>
    <t>20250311-S-70217</t>
  </si>
  <si>
    <t>C78145657842</t>
  </si>
  <si>
    <t>20250313-S-70206</t>
  </si>
  <si>
    <t>C78669289114</t>
  </si>
  <si>
    <t>20250311-S-70226</t>
  </si>
  <si>
    <t>C78145681027</t>
  </si>
  <si>
    <t>ODEBEKMH00001147</t>
  </si>
  <si>
    <t>20250311-S-70257</t>
  </si>
  <si>
    <t>C78145665915</t>
  </si>
  <si>
    <t>20250307-S-70300</t>
  </si>
  <si>
    <t>C77621964430</t>
  </si>
  <si>
    <t>OLVBEKMH00000008</t>
  </si>
  <si>
    <t>20250307-S-70267</t>
  </si>
  <si>
    <t>C77621966480</t>
  </si>
  <si>
    <t>20250307-S-70260</t>
  </si>
  <si>
    <t>C77621968163</t>
  </si>
  <si>
    <t>20250310-S-70173</t>
  </si>
  <si>
    <t>C77883756955</t>
  </si>
  <si>
    <t>20250310-S-70193</t>
  </si>
  <si>
    <t>C77883766191</t>
  </si>
  <si>
    <t>20250311-S-70221</t>
  </si>
  <si>
    <t>C78145626670</t>
  </si>
  <si>
    <t>20250311-S-70229</t>
  </si>
  <si>
    <t>C78145677776</t>
  </si>
  <si>
    <t>20250311-S-70258</t>
  </si>
  <si>
    <t>C78145649372</t>
  </si>
  <si>
    <t>20250311-S-70112</t>
  </si>
  <si>
    <t>C78145656223</t>
  </si>
  <si>
    <t>20250311-S-70254</t>
  </si>
  <si>
    <t>C78145655296</t>
  </si>
  <si>
    <t>20250311-S-70537</t>
  </si>
  <si>
    <t>C78152901627</t>
  </si>
  <si>
    <t>OITBEKMH00000609</t>
  </si>
  <si>
    <t>20250313-S-70619</t>
  </si>
  <si>
    <t>C78604062254</t>
  </si>
  <si>
    <t>20250307-S-70254</t>
  </si>
  <si>
    <t>C77621956832</t>
  </si>
  <si>
    <t>20250310-S-70620</t>
  </si>
  <si>
    <t>C77883713793</t>
  </si>
  <si>
    <t>20250310-S-70151</t>
  </si>
  <si>
    <t>C77883767683</t>
  </si>
  <si>
    <t>20250311-S-70225</t>
  </si>
  <si>
    <t>C78145682149</t>
  </si>
  <si>
    <t>20250311-S-70260</t>
  </si>
  <si>
    <t>C78145627477</t>
  </si>
  <si>
    <t>20250307-S-70302</t>
  </si>
  <si>
    <t>C77621971029</t>
  </si>
  <si>
    <t>20250307-S-70252</t>
  </si>
  <si>
    <t>C77621956608</t>
  </si>
  <si>
    <t>OPLBEKMH00000335</t>
  </si>
  <si>
    <t>20250307-S-70298</t>
  </si>
  <si>
    <t>C77621967851</t>
  </si>
  <si>
    <t>OROBEKMH00000075</t>
  </si>
  <si>
    <t>C77621968164</t>
  </si>
  <si>
    <t>C77883767682</t>
  </si>
  <si>
    <t>20250310-S-70175</t>
  </si>
  <si>
    <t>C77883753943</t>
  </si>
  <si>
    <t>20250310-S-70153</t>
  </si>
  <si>
    <t>C77883754513</t>
  </si>
  <si>
    <t>OCZBEKMH00000327</t>
  </si>
  <si>
    <t>20250310-S-70154</t>
  </si>
  <si>
    <t>C77883753916</t>
  </si>
  <si>
    <t>20250311-S-70261</t>
  </si>
  <si>
    <t>C78145641195</t>
  </si>
  <si>
    <t>C78145682150</t>
  </si>
  <si>
    <t>20250311-S-70234</t>
  </si>
  <si>
    <t>C78145658051</t>
  </si>
  <si>
    <t>C78145627478</t>
  </si>
  <si>
    <t>20250311-S-70243</t>
  </si>
  <si>
    <t>C78145629441</t>
  </si>
  <si>
    <t>20250311-S-70241</t>
  </si>
  <si>
    <t>C78145642656</t>
  </si>
  <si>
    <t>20250311-S-70259</t>
  </si>
  <si>
    <t>C78145655361</t>
  </si>
  <si>
    <t>20250311-S-70238</t>
  </si>
  <si>
    <t>C78145657160</t>
  </si>
  <si>
    <t>20250307-S-70543</t>
  </si>
  <si>
    <t>C77621977969</t>
  </si>
  <si>
    <t>20250307-S-70301</t>
  </si>
  <si>
    <t>C77621980061</t>
  </si>
  <si>
    <t>C78145677775</t>
  </si>
  <si>
    <t>20250311-S-70230</t>
  </si>
  <si>
    <t>C78145667227</t>
  </si>
  <si>
    <t>20250313-S-70198</t>
  </si>
  <si>
    <t>C78669261608</t>
  </si>
  <si>
    <t>ONLBEKMH00000314</t>
  </si>
  <si>
    <t>20250307-S-70263</t>
  </si>
  <si>
    <t>C77621978533</t>
  </si>
  <si>
    <t>20250311-S-70228</t>
  </si>
  <si>
    <t>C78145681489</t>
  </si>
  <si>
    <t>OITBEKMH00000610</t>
  </si>
  <si>
    <t>20250312-S-70180</t>
  </si>
  <si>
    <t>C78407471127</t>
  </si>
  <si>
    <t>OFRBEKMH00001075</t>
  </si>
  <si>
    <t>20250312-S-70195</t>
  </si>
  <si>
    <t>C78407445063</t>
  </si>
  <si>
    <t>ODEBEKMH00001148</t>
  </si>
  <si>
    <t>20250311-S-70247</t>
  </si>
  <si>
    <t>C78145678438</t>
  </si>
  <si>
    <t>OCZBEKMH00000332</t>
  </si>
  <si>
    <t>20250312-S-70213</t>
  </si>
  <si>
    <t>C78407474813</t>
  </si>
  <si>
    <t>ODEBEKMH00001157</t>
  </si>
  <si>
    <t>ADZ NAGANO GmbH Gesellschaft für Sensortechnik</t>
  </si>
  <si>
    <t>C78407474812</t>
  </si>
  <si>
    <t>C78407474814</t>
  </si>
  <si>
    <t>20250312-S-70198</t>
  </si>
  <si>
    <t>C78407446411</t>
  </si>
  <si>
    <t>20250312-S-70212</t>
  </si>
  <si>
    <t>C78407489573</t>
  </si>
  <si>
    <t>20250311-S-70536</t>
  </si>
  <si>
    <t>C78407444136</t>
  </si>
  <si>
    <t>OITBEKMH00000611</t>
  </si>
  <si>
    <t>20250312-S-70202</t>
  </si>
  <si>
    <t>C78407498966</t>
  </si>
  <si>
    <t>20250312-S-70185</t>
  </si>
  <si>
    <t>C78407456850</t>
  </si>
  <si>
    <t>Kampenhout</t>
  </si>
  <si>
    <t>20250305-S-70526</t>
  </si>
  <si>
    <t>RL5015492796</t>
  </si>
  <si>
    <t>OBEKMHBE00000912</t>
  </si>
  <si>
    <t>KUEHBEKAM004</t>
  </si>
  <si>
    <t>20250311-S-70252</t>
  </si>
  <si>
    <t>C78145667593</t>
  </si>
  <si>
    <t>20250311-S-70534</t>
  </si>
  <si>
    <t>C78407444451</t>
  </si>
  <si>
    <t>20250312-S-70187</t>
  </si>
  <si>
    <t>C78407466195</t>
  </si>
  <si>
    <t>20250310-S-70249</t>
  </si>
  <si>
    <t>C77883737849</t>
  </si>
  <si>
    <t>20250311-S-70222</t>
  </si>
  <si>
    <t>C78145633000</t>
  </si>
  <si>
    <t>OITBEKMH00000608</t>
  </si>
  <si>
    <t>20250311-S-70256</t>
  </si>
  <si>
    <t>C78145665911</t>
  </si>
  <si>
    <t>C78407445062</t>
  </si>
  <si>
    <t>20250312-S-70188</t>
  </si>
  <si>
    <t>C78407469779</t>
  </si>
  <si>
    <t>C78407498965</t>
  </si>
  <si>
    <t>20250312-S-70207</t>
  </si>
  <si>
    <t>C78407498488</t>
  </si>
  <si>
    <t>20250307-S-70246</t>
  </si>
  <si>
    <t>C77621978523</t>
  </si>
  <si>
    <t>OROBEKMH00000077</t>
  </si>
  <si>
    <t>C77621978524</t>
  </si>
  <si>
    <t>20250310-S-70161</t>
  </si>
  <si>
    <t>C77883729165</t>
  </si>
  <si>
    <t>20250311-S-70236</t>
  </si>
  <si>
    <t>C78145647940</t>
  </si>
  <si>
    <t>OCZBEKMH00000328</t>
  </si>
  <si>
    <t>C78145647939</t>
  </si>
  <si>
    <t>C78145647941</t>
  </si>
  <si>
    <t>20250311-S-70235</t>
  </si>
  <si>
    <t>C78145666362</t>
  </si>
  <si>
    <t>20250311-S-70219</t>
  </si>
  <si>
    <t>C78145641108</t>
  </si>
  <si>
    <t>20250311-S-70220</t>
  </si>
  <si>
    <t>C78145646836</t>
  </si>
  <si>
    <t>20250312-S-70570</t>
  </si>
  <si>
    <t>C78407481350</t>
  </si>
  <si>
    <t>Norgren GmbH</t>
  </si>
  <si>
    <t>20250312-S-70176</t>
  </si>
  <si>
    <t>C78407487103</t>
  </si>
  <si>
    <t>ODEBEKMH00001155</t>
  </si>
  <si>
    <t>20250312-S-70179</t>
  </si>
  <si>
    <t>C78407489019</t>
  </si>
  <si>
    <t>20250312-S-70172</t>
  </si>
  <si>
    <t>C78407477942</t>
  </si>
  <si>
    <t>20250312-S-70189</t>
  </si>
  <si>
    <t>C78407474292</t>
  </si>
  <si>
    <t>ODEBEKMH00001153</t>
  </si>
  <si>
    <t>C78407474293</t>
  </si>
  <si>
    <t>20250312-S-70208</t>
  </si>
  <si>
    <t>C78407499931</t>
  </si>
  <si>
    <t>20250314-S-70216</t>
  </si>
  <si>
    <t>C79454679772</t>
  </si>
  <si>
    <t>OBEKMHBE00000902</t>
  </si>
  <si>
    <t>C79454679773</t>
  </si>
  <si>
    <t>20250311-S-70249</t>
  </si>
  <si>
    <t>C78145680932</t>
  </si>
  <si>
    <t>20250312-S-70170</t>
  </si>
  <si>
    <t>C78407490589</t>
  </si>
  <si>
    <t>ODEBEKMH00001126</t>
  </si>
  <si>
    <t>C78407490588</t>
  </si>
  <si>
    <t>20250311-S-70237</t>
  </si>
  <si>
    <t>C78145649834</t>
  </si>
  <si>
    <t>20250312-S-70175</t>
  </si>
  <si>
    <t>C78407481585</t>
  </si>
  <si>
    <t>20250312-S-70174</t>
  </si>
  <si>
    <t>C78407482610</t>
  </si>
  <si>
    <t>20250312-S-70206</t>
  </si>
  <si>
    <t>C78407499958</t>
  </si>
  <si>
    <t>20250312-S-70173</t>
  </si>
  <si>
    <t>C78407479150</t>
  </si>
  <si>
    <t>20250312-S-70182</t>
  </si>
  <si>
    <t>C78407476395</t>
  </si>
  <si>
    <t>20250311-S-70223</t>
  </si>
  <si>
    <t>C78145628498</t>
  </si>
  <si>
    <t>OBEKMHBE00000906</t>
  </si>
  <si>
    <t>20250312-S-70193</t>
  </si>
  <si>
    <t>C78407450467</t>
  </si>
  <si>
    <t>OITBEKMH00000618</t>
  </si>
  <si>
    <t>20250312-S-70186</t>
  </si>
  <si>
    <t>C78407456431</t>
  </si>
  <si>
    <t>OITBEKMH00000626</t>
  </si>
  <si>
    <t>20250313-S-70209</t>
  </si>
  <si>
    <t>C78669289355</t>
  </si>
  <si>
    <t>20250313-S-70203</t>
  </si>
  <si>
    <t>C78669296510</t>
  </si>
  <si>
    <t>ODEBEKMH00001166</t>
  </si>
  <si>
    <t>20250317-S-70136</t>
  </si>
  <si>
    <t>C79716425461</t>
  </si>
  <si>
    <t>20250312-S-70197</t>
  </si>
  <si>
    <t>C78407442968</t>
  </si>
  <si>
    <t>20250312-S-70203</t>
  </si>
  <si>
    <t>C78407498467</t>
  </si>
  <si>
    <t>OPLBEKMH00000343</t>
  </si>
  <si>
    <t>20250313-S-70390</t>
  </si>
  <si>
    <t>C78669285868</t>
  </si>
  <si>
    <t>20250313-S-70267</t>
  </si>
  <si>
    <t>C78669293286</t>
  </si>
  <si>
    <t>20250313-S-70195</t>
  </si>
  <si>
    <t>C78669280973</t>
  </si>
  <si>
    <t>20250313-S-70183</t>
  </si>
  <si>
    <t>C78669248427</t>
  </si>
  <si>
    <t>OITBEKMH00000617</t>
  </si>
  <si>
    <t>20250317-S-70132</t>
  </si>
  <si>
    <t>C79716434967</t>
  </si>
  <si>
    <t>20250312-S-70177</t>
  </si>
  <si>
    <t>C78407487476</t>
  </si>
  <si>
    <t>20250310-S-70220</t>
  </si>
  <si>
    <t>C77883713907</t>
  </si>
  <si>
    <t>OSKBEKMH00000052</t>
  </si>
  <si>
    <t>20250310-S-70250</t>
  </si>
  <si>
    <t>C77883761879</t>
  </si>
  <si>
    <t>20250311-S-70224</t>
  </si>
  <si>
    <t>C78145631731</t>
  </si>
  <si>
    <t>OPLBEKMH00000339</t>
  </si>
  <si>
    <t>C78407456851</t>
  </si>
  <si>
    <t>20250313-S-70208</t>
  </si>
  <si>
    <t>C78669290091</t>
  </si>
  <si>
    <t>C78669290092</t>
  </si>
  <si>
    <t>20250313-S-70191</t>
  </si>
  <si>
    <t>C78669279461</t>
  </si>
  <si>
    <t>20250313-S-70192</t>
  </si>
  <si>
    <t>C78669282785</t>
  </si>
  <si>
    <t>20250313-S-70199</t>
  </si>
  <si>
    <t>C78669260096</t>
  </si>
  <si>
    <t>OFRBEKMH00001087</t>
  </si>
  <si>
    <t>20250313-S-70273</t>
  </si>
  <si>
    <t>C78669279242</t>
  </si>
  <si>
    <t>20250313-S-70210</t>
  </si>
  <si>
    <t>C78669259502</t>
  </si>
  <si>
    <t>C78669280974</t>
  </si>
  <si>
    <t>C78669280972</t>
  </si>
  <si>
    <t>20250317-S-70120</t>
  </si>
  <si>
    <t>C79716401833</t>
  </si>
  <si>
    <t>20250312-S-70040</t>
  </si>
  <si>
    <t>C7814563173X</t>
  </si>
  <si>
    <t>20250312-S-70200</t>
  </si>
  <si>
    <t>C78407443670</t>
  </si>
  <si>
    <t>20250312-S-70190</t>
  </si>
  <si>
    <t>C78407454291</t>
  </si>
  <si>
    <t>20250312-S-70519</t>
  </si>
  <si>
    <t>C78407441654</t>
  </si>
  <si>
    <t>20250312-S-70171</t>
  </si>
  <si>
    <t>C78407500618</t>
  </si>
  <si>
    <t>20250311-S-70468</t>
  </si>
  <si>
    <t>C78145679974</t>
  </si>
  <si>
    <t>20250311-S-70218</t>
  </si>
  <si>
    <t>C78145643636</t>
  </si>
  <si>
    <t>OPLBEKMH00000336</t>
  </si>
  <si>
    <t>C78407454290</t>
  </si>
  <si>
    <t>C78407500619</t>
  </si>
  <si>
    <t>20250312-S-70167</t>
  </si>
  <si>
    <t>C78407443995</t>
  </si>
  <si>
    <t>OESBEKMH00000248</t>
  </si>
  <si>
    <t>20250313-S-70187</t>
  </si>
  <si>
    <t>C78669249938</t>
  </si>
  <si>
    <t>C78669249937</t>
  </si>
  <si>
    <t>C7814563173Y</t>
  </si>
  <si>
    <t>20250312-S-70192</t>
  </si>
  <si>
    <t>C78407452735</t>
  </si>
  <si>
    <t>20250313-S-70190</t>
  </si>
  <si>
    <t>C78669279024</t>
  </si>
  <si>
    <t>20250317-S-70113</t>
  </si>
  <si>
    <t>C79716425171</t>
  </si>
  <si>
    <t>ONLBEKMH00000315</t>
  </si>
  <si>
    <t>C78145631730</t>
  </si>
  <si>
    <t>20250313-S-70196</t>
  </si>
  <si>
    <t>C78669273375</t>
  </si>
  <si>
    <t>20250313-S-70204</t>
  </si>
  <si>
    <t>C78669297209</t>
  </si>
  <si>
    <t>20250313-S-70272</t>
  </si>
  <si>
    <t>C78669269916</t>
  </si>
  <si>
    <t>20250313-S-70200</t>
  </si>
  <si>
    <t>C78669248423</t>
  </si>
  <si>
    <t>20250317-S-70102</t>
  </si>
  <si>
    <t>C79716391617</t>
  </si>
  <si>
    <t>20250312-S-70169</t>
  </si>
  <si>
    <t>C78407499335</t>
  </si>
  <si>
    <t>OITBEKMH00000620</t>
  </si>
  <si>
    <t>20250312-S-70168</t>
  </si>
  <si>
    <t>C78407443542</t>
  </si>
  <si>
    <t>OHUBEKMH00000102</t>
  </si>
  <si>
    <t>20250314-S-70209</t>
  </si>
  <si>
    <t>C79454666540</t>
  </si>
  <si>
    <t>OITBEKMH00000628</t>
  </si>
  <si>
    <t>20250314-S-70215</t>
  </si>
  <si>
    <t>C79454679993</t>
  </si>
  <si>
    <t>ODEBEKMH00001174</t>
  </si>
  <si>
    <t>20250314-S-70223</t>
  </si>
  <si>
    <t>C79454656508</t>
  </si>
  <si>
    <t>20250318-S-70480</t>
  </si>
  <si>
    <t>C79978265550</t>
  </si>
  <si>
    <t>OBEKMHBE00000914</t>
  </si>
  <si>
    <t>20250314-S-70220</t>
  </si>
  <si>
    <t>C79454684210</t>
  </si>
  <si>
    <t>20250314-S-70221</t>
  </si>
  <si>
    <t>C79454684244</t>
  </si>
  <si>
    <t>20250314-S-70222</t>
  </si>
  <si>
    <t>C79454655996</t>
  </si>
  <si>
    <t>C79454655995</t>
  </si>
  <si>
    <t>20250317-S-70111</t>
  </si>
  <si>
    <t>C79716433786</t>
  </si>
  <si>
    <t>OFRBEKMH00001089</t>
  </si>
  <si>
    <t>20250318-S-70437</t>
  </si>
  <si>
    <t>C79978276571</t>
  </si>
  <si>
    <t>20250313-S-70189</t>
  </si>
  <si>
    <t>C78669248277</t>
  </si>
  <si>
    <t>20250314-S-70218</t>
  </si>
  <si>
    <t>C79454679439</t>
  </si>
  <si>
    <t>20250312-S-70210</t>
  </si>
  <si>
    <t>C78407486999</t>
  </si>
  <si>
    <t>20250312-S-70181</t>
  </si>
  <si>
    <t>C78407475628</t>
  </si>
  <si>
    <t>20250313-S-70217</t>
  </si>
  <si>
    <t>C78669258897</t>
  </si>
  <si>
    <t>20250314-S-70213</t>
  </si>
  <si>
    <t>C79454677668</t>
  </si>
  <si>
    <t>C79454677667</t>
  </si>
  <si>
    <t>20250314-S-70207</t>
  </si>
  <si>
    <t>C79454664681</t>
  </si>
  <si>
    <t>20250314-S-70206</t>
  </si>
  <si>
    <t>C79454665429</t>
  </si>
  <si>
    <t>OESBEKMH00000258</t>
  </si>
  <si>
    <t>20250314-S-70226</t>
  </si>
  <si>
    <t>C79454666140</t>
  </si>
  <si>
    <t>20250318-S-70439</t>
  </si>
  <si>
    <t>C79978276513</t>
  </si>
  <si>
    <t>OSKBEKMH00000055</t>
  </si>
  <si>
    <t>20250318-S-70421</t>
  </si>
  <si>
    <t>C79978255231</t>
  </si>
  <si>
    <t>20250312-S-70178</t>
  </si>
  <si>
    <t>C78407489058</t>
  </si>
  <si>
    <t>20250311-S-70231</t>
  </si>
  <si>
    <t>C78145681533</t>
  </si>
  <si>
    <t>C78407499337</t>
  </si>
  <si>
    <t>C78407489059</t>
  </si>
  <si>
    <t>20250312-S-70183</t>
  </si>
  <si>
    <t>C78407456491</t>
  </si>
  <si>
    <t>OHUBEKMH00000101</t>
  </si>
  <si>
    <t>20250312-S-70214</t>
  </si>
  <si>
    <t>C78407477734</t>
  </si>
  <si>
    <t>20250312-S-70215</t>
  </si>
  <si>
    <t>C78407477001</t>
  </si>
  <si>
    <t>20250313-S-70184</t>
  </si>
  <si>
    <t>C78669248307</t>
  </si>
  <si>
    <t>OITBEKMH00000612</t>
  </si>
  <si>
    <t>20250313-S-70271</t>
  </si>
  <si>
    <t>C78669278858</t>
  </si>
  <si>
    <t>20250314-S-70212</t>
  </si>
  <si>
    <t>C79454678423</t>
  </si>
  <si>
    <t>OESBEKMH00000256</t>
  </si>
  <si>
    <t>C79454678424</t>
  </si>
  <si>
    <t>20250314-S-70456</t>
  </si>
  <si>
    <t>C79454680148</t>
  </si>
  <si>
    <t>20250314-S-70224</t>
  </si>
  <si>
    <t>C79454654423</t>
  </si>
  <si>
    <t>20250313-S-70319</t>
  </si>
  <si>
    <t>C78669261298</t>
  </si>
  <si>
    <t>20250307-S-70299</t>
  </si>
  <si>
    <t>C77621959992</t>
  </si>
  <si>
    <t>OHRBEKMH00000013</t>
  </si>
  <si>
    <t>20250311-S-70227</t>
  </si>
  <si>
    <t>C78145678397</t>
  </si>
  <si>
    <t>C78407499336</t>
  </si>
  <si>
    <t>20250312-S-70191</t>
  </si>
  <si>
    <t>C78407453920</t>
  </si>
  <si>
    <t>C78407475627</t>
  </si>
  <si>
    <t>20250313-S-70205</t>
  </si>
  <si>
    <t>C78669292167</t>
  </si>
  <si>
    <t>20250313-S-70594</t>
  </si>
  <si>
    <t>C78669258931</t>
  </si>
  <si>
    <t>OITBEKMH00000625</t>
  </si>
  <si>
    <t>20250313-S-70331</t>
  </si>
  <si>
    <t>C78669261653</t>
  </si>
  <si>
    <t>20250313-S-70188</t>
  </si>
  <si>
    <t>C7866924817X</t>
  </si>
  <si>
    <t>20250314-S-70203</t>
  </si>
  <si>
    <t>C79454653854</t>
  </si>
  <si>
    <t>C78145681534</t>
  </si>
  <si>
    <t>OPLBEKMH00000342</t>
  </si>
  <si>
    <t>20250314-S-70202</t>
  </si>
  <si>
    <t>C79454655704</t>
  </si>
  <si>
    <t>20250313-S-70185</t>
  </si>
  <si>
    <t>C78669248178</t>
  </si>
  <si>
    <t>20250317-S-70115</t>
  </si>
  <si>
    <t>C79716418075</t>
  </si>
  <si>
    <t>OFRBEKMH00001103</t>
  </si>
  <si>
    <t>20250318-S-70412</t>
  </si>
  <si>
    <t>C79978242768</t>
  </si>
  <si>
    <t>OFRBEKMH00001105</t>
  </si>
  <si>
    <t>20250318-S-70425</t>
  </si>
  <si>
    <t>C79978262743</t>
  </si>
  <si>
    <t>20250319-S-70135</t>
  </si>
  <si>
    <t>C80240157152</t>
  </si>
  <si>
    <t>OBEKMHBE00000917</t>
  </si>
  <si>
    <t>C80240157153</t>
  </si>
  <si>
    <t>20250319-S-70149</t>
  </si>
  <si>
    <t>C80240156495</t>
  </si>
  <si>
    <t>20250313-S-70186</t>
  </si>
  <si>
    <t>C78669250098</t>
  </si>
  <si>
    <t>OFIBEKMH00000013</t>
  </si>
  <si>
    <t>20250317-S-70088</t>
  </si>
  <si>
    <t>C79716403901</t>
  </si>
  <si>
    <t>OITBEKMH00000634</t>
  </si>
  <si>
    <t>20250317-S-70138</t>
  </si>
  <si>
    <t>C79716423716</t>
  </si>
  <si>
    <t>OFRBEKMH00001096</t>
  </si>
  <si>
    <t>20250317-S-70104</t>
  </si>
  <si>
    <t>RL5015467738</t>
  </si>
  <si>
    <t>OFRBEKMH00001111</t>
  </si>
  <si>
    <t>20250313-S-70216</t>
  </si>
  <si>
    <t>C78669260885</t>
  </si>
  <si>
    <t>20250317-S-70092</t>
  </si>
  <si>
    <t>C79716401917</t>
  </si>
  <si>
    <t>20250319-S-70152</t>
  </si>
  <si>
    <t>C80240164258</t>
  </si>
  <si>
    <t>20250312-S-70220</t>
  </si>
  <si>
    <t>C78407461268</t>
  </si>
  <si>
    <t>OROBEKMH00000078</t>
  </si>
  <si>
    <t>C78669250099</t>
  </si>
  <si>
    <t>20250314-S-70205</t>
  </si>
  <si>
    <t>C79454664387</t>
  </si>
  <si>
    <t>20250314-S-70225</t>
  </si>
  <si>
    <t>C79454655514</t>
  </si>
  <si>
    <t>OITBEKMH00000632</t>
  </si>
  <si>
    <t>20250317-S-70139</t>
  </si>
  <si>
    <t>C79716421970</t>
  </si>
  <si>
    <t>20250317-S-70133</t>
  </si>
  <si>
    <t>C79716427139</t>
  </si>
  <si>
    <t>20250317-S-70108</t>
  </si>
  <si>
    <t>C79716390655</t>
  </si>
  <si>
    <t>ODEBEKMH00001178</t>
  </si>
  <si>
    <t>20250317-S-70105</t>
  </si>
  <si>
    <t>C79716393045</t>
  </si>
  <si>
    <t>20250310-S-70252</t>
  </si>
  <si>
    <t>C77883756553</t>
  </si>
  <si>
    <t>OPTBEKMH00000041</t>
  </si>
  <si>
    <t>20250317-S-70134</t>
  </si>
  <si>
    <t>C79716430988</t>
  </si>
  <si>
    <t>20250317-S-70521</t>
  </si>
  <si>
    <t>C79716404837</t>
  </si>
  <si>
    <t>C77883756554</t>
  </si>
  <si>
    <t>20250310-S-70248</t>
  </si>
  <si>
    <t>C77883745117</t>
  </si>
  <si>
    <t>OPTBEKMH00000042</t>
  </si>
  <si>
    <t>20250310-S-70251</t>
  </si>
  <si>
    <t>C77883757024</t>
  </si>
  <si>
    <t>OPTBEKMH00000043</t>
  </si>
  <si>
    <t>20250312-S-70221</t>
  </si>
  <si>
    <t>C78407469551</t>
  </si>
  <si>
    <t>20250313-S-70207</t>
  </si>
  <si>
    <t>C78669291978</t>
  </si>
  <si>
    <t>20250313-S-70268</t>
  </si>
  <si>
    <t>C78669293190</t>
  </si>
  <si>
    <t>20250314-S-70200</t>
  </si>
  <si>
    <t>C79454656905</t>
  </si>
  <si>
    <t>OITBEKMH00000619</t>
  </si>
  <si>
    <t>C79454656904</t>
  </si>
  <si>
    <t>20250317-S-70098</t>
  </si>
  <si>
    <t>C79716432087</t>
  </si>
  <si>
    <t>20250317-S-70118</t>
  </si>
  <si>
    <t>C79716422201</t>
  </si>
  <si>
    <t>20250317-S-70119</t>
  </si>
  <si>
    <t>C79716421894</t>
  </si>
  <si>
    <t>20250317-S-70140</t>
  </si>
  <si>
    <t>C79716434706</t>
  </si>
  <si>
    <t>20250317-S-70124</t>
  </si>
  <si>
    <t>C79716391186</t>
  </si>
  <si>
    <t>20250314-S-70214</t>
  </si>
  <si>
    <t>C79454674935</t>
  </si>
  <si>
    <t>20250313-S-70290</t>
  </si>
  <si>
    <t>C78669279119</t>
  </si>
  <si>
    <t>OHUBEKMH00000103</t>
  </si>
  <si>
    <t>20250314-S-70219</t>
  </si>
  <si>
    <t>C79454683413</t>
  </si>
  <si>
    <t>20250314-S-70201</t>
  </si>
  <si>
    <t>C79454655811</t>
  </si>
  <si>
    <t>C79716421969</t>
  </si>
  <si>
    <t>C79716393044</t>
  </si>
  <si>
    <t>20250319-S-70164</t>
  </si>
  <si>
    <t>C80240144139</t>
  </si>
  <si>
    <t>OPLBEKMH00000358</t>
  </si>
  <si>
    <t>20250313-S-70201</t>
  </si>
  <si>
    <t>C78669292436</t>
  </si>
  <si>
    <t>20250314-S-70204</t>
  </si>
  <si>
    <t>C79454665537</t>
  </si>
  <si>
    <t>OBEKMHBE00000921</t>
  </si>
  <si>
    <t>20250317-S-70094</t>
  </si>
  <si>
    <t>C79716406106</t>
  </si>
  <si>
    <t>OESBEKMH00000259</t>
  </si>
  <si>
    <t>20250317-S-70090</t>
  </si>
  <si>
    <t>C79716409279</t>
  </si>
  <si>
    <t>OITBEKMH00000646</t>
  </si>
  <si>
    <t>20250318-S-70431</t>
  </si>
  <si>
    <t>C79978276420</t>
  </si>
  <si>
    <t>20250318-S-70405</t>
  </si>
  <si>
    <t>C79978213254</t>
  </si>
  <si>
    <t>20250318-S-70433</t>
  </si>
  <si>
    <t>C80240159308</t>
  </si>
  <si>
    <t>C78669292435</t>
  </si>
  <si>
    <t>20250317-S-70110</t>
  </si>
  <si>
    <t>C79716432939</t>
  </si>
  <si>
    <t>OCZBEKMH00000333</t>
  </si>
  <si>
    <t>20250318-S-70438</t>
  </si>
  <si>
    <t>C79978276618</t>
  </si>
  <si>
    <t>20250318-S-70401</t>
  </si>
  <si>
    <t>C79978213373</t>
  </si>
  <si>
    <t>OITBEKMH00000645</t>
  </si>
  <si>
    <t>20250318-S-70434</t>
  </si>
  <si>
    <t>C79978267063</t>
  </si>
  <si>
    <t>C79978267062</t>
  </si>
  <si>
    <t>OFRBEKMH00001136</t>
  </si>
  <si>
    <t>20250318-S-70436</t>
  </si>
  <si>
    <t>C79978273155</t>
  </si>
  <si>
    <t>20250318-S-70400</t>
  </si>
  <si>
    <t>C80240145042</t>
  </si>
  <si>
    <t>OITBEKMH00000644</t>
  </si>
  <si>
    <t>20250311-S-70476</t>
  </si>
  <si>
    <t>C78145666890</t>
  </si>
  <si>
    <t>20250318-S-70442</t>
  </si>
  <si>
    <t>C79978212256</t>
  </si>
  <si>
    <t>ODEBEKMH00001249</t>
  </si>
  <si>
    <t>20250314-S-70217</t>
  </si>
  <si>
    <t>C79454681811</t>
  </si>
  <si>
    <t>OPLBEKMH00000348</t>
  </si>
  <si>
    <t>20250314-S-70211</t>
  </si>
  <si>
    <t>C79454681039</t>
  </si>
  <si>
    <t>20250317-S-70109</t>
  </si>
  <si>
    <t>C79716391224</t>
  </si>
  <si>
    <t>20250318-S-70404</t>
  </si>
  <si>
    <t>C79978223614</t>
  </si>
  <si>
    <t>20250318-S-70440</t>
  </si>
  <si>
    <t>C79978212331</t>
  </si>
  <si>
    <t>20250318-S-70427</t>
  </si>
  <si>
    <t>C79978255400</t>
  </si>
  <si>
    <t>20250318-S-70409</t>
  </si>
  <si>
    <t>C79978229606</t>
  </si>
  <si>
    <t>20250320-S-70342</t>
  </si>
  <si>
    <t>C80502088110</t>
  </si>
  <si>
    <t>OPLBEKMH00000353</t>
  </si>
  <si>
    <t>C79716406105</t>
  </si>
  <si>
    <t>20250318-S-70407</t>
  </si>
  <si>
    <t>C79978241591</t>
  </si>
  <si>
    <t>20250318-S-70448</t>
  </si>
  <si>
    <t>C79978232109</t>
  </si>
  <si>
    <t>ODEBEKMH00001177</t>
  </si>
  <si>
    <t>20250311-S-70521</t>
  </si>
  <si>
    <t>C78145629337</t>
  </si>
  <si>
    <t>C79454681810</t>
  </si>
  <si>
    <t>20250314-S-70199</t>
  </si>
  <si>
    <t>C79454673184</t>
  </si>
  <si>
    <t>C79454681040</t>
  </si>
  <si>
    <t>C79716406104</t>
  </si>
  <si>
    <t>20250317-S-70125</t>
  </si>
  <si>
    <t>C79716404687</t>
  </si>
  <si>
    <t>OCZBEKMH00000336</t>
  </si>
  <si>
    <t>20250317-S-70093</t>
  </si>
  <si>
    <t>C79716415287</t>
  </si>
  <si>
    <t>OITBEKMH00000640</t>
  </si>
  <si>
    <t>20250317-S-70091</t>
  </si>
  <si>
    <t>C79716423133</t>
  </si>
  <si>
    <t>OCZBEKMH00000338</t>
  </si>
  <si>
    <t>20250318-S-70420</t>
  </si>
  <si>
    <t>C79978253503</t>
  </si>
  <si>
    <t>20250318-S-70432</t>
  </si>
  <si>
    <t>C79978271236</t>
  </si>
  <si>
    <t>ODEBEKMH00001194</t>
  </si>
  <si>
    <t>20250318-S-70429</t>
  </si>
  <si>
    <t>C79978264704</t>
  </si>
  <si>
    <t>OFRBEKMH00001110</t>
  </si>
  <si>
    <t>20250318-S-70430</t>
  </si>
  <si>
    <t>C79978264568</t>
  </si>
  <si>
    <t>C79978241590</t>
  </si>
  <si>
    <t>20250318-S-70397</t>
  </si>
  <si>
    <t>C79978265593</t>
  </si>
  <si>
    <t>20250319-S-70083</t>
  </si>
  <si>
    <t>C79978239388</t>
  </si>
  <si>
    <t>C79978232110</t>
  </si>
  <si>
    <t>20250318-S-70428</t>
  </si>
  <si>
    <t>C79978266521</t>
  </si>
  <si>
    <t>C79978229605</t>
  </si>
  <si>
    <t>20250318-S-70443</t>
  </si>
  <si>
    <t>C79978212335</t>
  </si>
  <si>
    <t>20250320-S-70301</t>
  </si>
  <si>
    <t>C80502088824</t>
  </si>
  <si>
    <t>ONLBEKMH00000322</t>
  </si>
  <si>
    <t>20250320-S-70300</t>
  </si>
  <si>
    <t>C80502090184</t>
  </si>
  <si>
    <t>20250318-S-70415</t>
  </si>
  <si>
    <t>C79978254575</t>
  </si>
  <si>
    <t>C79978254574</t>
  </si>
  <si>
    <t>20250318-S-70435</t>
  </si>
  <si>
    <t>C79978274718</t>
  </si>
  <si>
    <t>C79978274719</t>
  </si>
  <si>
    <t>20250318-S-70411</t>
  </si>
  <si>
    <t>C79978239936</t>
  </si>
  <si>
    <t>ODEBEKMH00001193</t>
  </si>
  <si>
    <t>20250317-S-70558</t>
  </si>
  <si>
    <t>C79716419338</t>
  </si>
  <si>
    <t>OITBEKMH00000650</t>
  </si>
  <si>
    <t>20250318-S-70422</t>
  </si>
  <si>
    <t>C79978254528</t>
  </si>
  <si>
    <t>OITBEKMH00000633</t>
  </si>
  <si>
    <t>C79978254529</t>
  </si>
  <si>
    <t>20250318-S-70413</t>
  </si>
  <si>
    <t>C79978249322</t>
  </si>
  <si>
    <t>OITBEKMH00000651</t>
  </si>
  <si>
    <t>20250319-S-70146</t>
  </si>
  <si>
    <t>C80240113646</t>
  </si>
  <si>
    <t>20250319-S-70127</t>
  </si>
  <si>
    <t>C80240156304</t>
  </si>
  <si>
    <t>20250319-S-70131</t>
  </si>
  <si>
    <t>C80240160480</t>
  </si>
  <si>
    <t>OFRBEKMH00001127</t>
  </si>
  <si>
    <t>20250321-S-70194</t>
  </si>
  <si>
    <t>C81287404048</t>
  </si>
  <si>
    <t>OBEKMHBE00000932</t>
  </si>
  <si>
    <t>20250319-S-70139</t>
  </si>
  <si>
    <t>C80240170823</t>
  </si>
  <si>
    <t>ODEBEKMH00001203</t>
  </si>
  <si>
    <t>C80240170822</t>
  </si>
  <si>
    <t>20250319-S-70167</t>
  </si>
  <si>
    <t>C80240133566</t>
  </si>
  <si>
    <t>20250320-S-70331</t>
  </si>
  <si>
    <t>C80502030238</t>
  </si>
  <si>
    <t>20250320-S-70313</t>
  </si>
  <si>
    <t>C80502071690</t>
  </si>
  <si>
    <t>20250321-S-70199</t>
  </si>
  <si>
    <t>C81287417084</t>
  </si>
  <si>
    <t>20250319-S-70119</t>
  </si>
  <si>
    <t>C80240170724</t>
  </si>
  <si>
    <t>ODEBEKMH00001196</t>
  </si>
  <si>
    <t>20250318-S-70441</t>
  </si>
  <si>
    <t>C79978212413</t>
  </si>
  <si>
    <t>20250318-S-70418</t>
  </si>
  <si>
    <t>C79978250361</t>
  </si>
  <si>
    <t>20250319-S-70168</t>
  </si>
  <si>
    <t>C80240115123</t>
  </si>
  <si>
    <t>20250319-S-70124</t>
  </si>
  <si>
    <t>C80240116428</t>
  </si>
  <si>
    <t>20250319-S-70161</t>
  </si>
  <si>
    <t>C80240154345</t>
  </si>
  <si>
    <t>20250317-S-70520</t>
  </si>
  <si>
    <t>C79716391285</t>
  </si>
  <si>
    <t>20250318-S-70529</t>
  </si>
  <si>
    <t>C79978224122</t>
  </si>
  <si>
    <t>20250319-S-70140</t>
  </si>
  <si>
    <t>C80240142907</t>
  </si>
  <si>
    <t>20250314-S-70227</t>
  </si>
  <si>
    <t>C79454664786</t>
  </si>
  <si>
    <t>OROBEKMH00000079</t>
  </si>
  <si>
    <t>C79454664787</t>
  </si>
  <si>
    <t>20250317-S-70095</t>
  </si>
  <si>
    <t>C79716404902</t>
  </si>
  <si>
    <t>20250318-S-70454</t>
  </si>
  <si>
    <t>C79978242584</t>
  </si>
  <si>
    <t>OCZBEKMH00000341</t>
  </si>
  <si>
    <t>C79978242585</t>
  </si>
  <si>
    <t>C79978242583</t>
  </si>
  <si>
    <t>20250318-S-70408</t>
  </si>
  <si>
    <t>C79978228377</t>
  </si>
  <si>
    <t>20250318-S-70410</t>
  </si>
  <si>
    <t>C79978242636</t>
  </si>
  <si>
    <t>C80240170725</t>
  </si>
  <si>
    <t>20250319-S-70169</t>
  </si>
  <si>
    <t>C80240127724</t>
  </si>
  <si>
    <t>20250319-S-70120</t>
  </si>
  <si>
    <t>C80240140759</t>
  </si>
  <si>
    <t>C80240116427</t>
  </si>
  <si>
    <t>20250319-S-70121</t>
  </si>
  <si>
    <t>C80240145328</t>
  </si>
  <si>
    <t>20250319-S-70126</t>
  </si>
  <si>
    <t>C80240155846</t>
  </si>
  <si>
    <t>ODEBEKMH00001204</t>
  </si>
  <si>
    <t>20250321-S-70192</t>
  </si>
  <si>
    <t>C81287405776</t>
  </si>
  <si>
    <t>C81287405775</t>
  </si>
  <si>
    <t>20250319-S-70165</t>
  </si>
  <si>
    <t>C80240133570</t>
  </si>
  <si>
    <t>20250319-S-70621</t>
  </si>
  <si>
    <t>C80240152131</t>
  </si>
  <si>
    <t>20250319-S-70122</t>
  </si>
  <si>
    <t>C80240133635</t>
  </si>
  <si>
    <t>20250319-S-70123</t>
  </si>
  <si>
    <t>C80240127666</t>
  </si>
  <si>
    <t>20250320-S-70330</t>
  </si>
  <si>
    <t>C80502032962</t>
  </si>
  <si>
    <t>20250320-S-70344</t>
  </si>
  <si>
    <t>C80502087520</t>
  </si>
  <si>
    <t>20250320-S-70325</t>
  </si>
  <si>
    <t>C80502055107</t>
  </si>
  <si>
    <t>OFRBEKMH00001146</t>
  </si>
  <si>
    <t>20250320-S-70323</t>
  </si>
  <si>
    <t>C80502052486</t>
  </si>
  <si>
    <t>OFRBEKMH00001126</t>
  </si>
  <si>
    <t>20250324-S-70127</t>
  </si>
  <si>
    <t>C81549251373</t>
  </si>
  <si>
    <t>OBEKMHBE00000935</t>
  </si>
  <si>
    <t>20250324-S-70473</t>
  </si>
  <si>
    <t>C81549274008</t>
  </si>
  <si>
    <t>20250319-S-70150</t>
  </si>
  <si>
    <t>C80240115441</t>
  </si>
  <si>
    <t>20250319-S-70142</t>
  </si>
  <si>
    <t>C80240146054</t>
  </si>
  <si>
    <t>20250319-S-70166</t>
  </si>
  <si>
    <t>C80240132959</t>
  </si>
  <si>
    <t>OITBEKMH00000661</t>
  </si>
  <si>
    <t>20250320-S-70340</t>
  </si>
  <si>
    <t>C80502083047</t>
  </si>
  <si>
    <t>20250320-S-70324</t>
  </si>
  <si>
    <t>C80502066009</t>
  </si>
  <si>
    <t>20250320-S-70343</t>
  </si>
  <si>
    <t>C80502086818</t>
  </si>
  <si>
    <t>C80502086817</t>
  </si>
  <si>
    <t>20250320-S-70336</t>
  </si>
  <si>
    <t>C80502031204</t>
  </si>
  <si>
    <t>20250320-S-70287</t>
  </si>
  <si>
    <t>C80502064227</t>
  </si>
  <si>
    <t>OITBEKMH00000652</t>
  </si>
  <si>
    <t>20250320-S-70288</t>
  </si>
  <si>
    <t>C80502047271</t>
  </si>
  <si>
    <t>C81549251375</t>
  </si>
  <si>
    <t>C81549251374</t>
  </si>
  <si>
    <t>20250324-S-70145</t>
  </si>
  <si>
    <t>C81549241724</t>
  </si>
  <si>
    <t>20250318-S-70399</t>
  </si>
  <si>
    <t>C79978269669</t>
  </si>
  <si>
    <t>OPLBEKMH00000350</t>
  </si>
  <si>
    <t>20250318-S-70426</t>
  </si>
  <si>
    <t>C79978256879</t>
  </si>
  <si>
    <t>20250317-S-70208</t>
  </si>
  <si>
    <t>C79716391254</t>
  </si>
  <si>
    <t>20250318-S-70406</t>
  </si>
  <si>
    <t>C79978244420</t>
  </si>
  <si>
    <t>OPLBEKMH00000354</t>
  </si>
  <si>
    <t>20250318-S-70087</t>
  </si>
  <si>
    <t>C79978228721</t>
  </si>
  <si>
    <t>OSEBEKMH00000045</t>
  </si>
  <si>
    <t>C79978256878</t>
  </si>
  <si>
    <t>OFIBEKMH00000014</t>
  </si>
  <si>
    <t>20250318-S-70538</t>
  </si>
  <si>
    <t>C79978255255</t>
  </si>
  <si>
    <t>OSKBEKMH00000056</t>
  </si>
  <si>
    <t>20250319-S-70118</t>
  </si>
  <si>
    <t>C80240171065</t>
  </si>
  <si>
    <t>OITBEKMH00000654</t>
  </si>
  <si>
    <t>20250319-S-70429</t>
  </si>
  <si>
    <t>C80240144155</t>
  </si>
  <si>
    <t>OITBEKMH00000648</t>
  </si>
  <si>
    <t>20250320-S-70309</t>
  </si>
  <si>
    <t>C80502090551</t>
  </si>
  <si>
    <t>ODEBEKMH00001212</t>
  </si>
  <si>
    <t>C80502083048</t>
  </si>
  <si>
    <t>20250320-S-70305</t>
  </si>
  <si>
    <t>C80502079288</t>
  </si>
  <si>
    <t>20250320-S-70337</t>
  </si>
  <si>
    <t>C80502096649</t>
  </si>
  <si>
    <t>C80502096650</t>
  </si>
  <si>
    <t>C80502066008</t>
  </si>
  <si>
    <t>20250320-S-70296</t>
  </si>
  <si>
    <t>C80502030927</t>
  </si>
  <si>
    <t>20250320-S-70302</t>
  </si>
  <si>
    <t>C80502093168</t>
  </si>
  <si>
    <t>20250320-S-70326</t>
  </si>
  <si>
    <t>C80502044639</t>
  </si>
  <si>
    <t>20250320-S-70312</t>
  </si>
  <si>
    <t>C80502071770</t>
  </si>
  <si>
    <t>20250324-S-70133</t>
  </si>
  <si>
    <t>C81549267467</t>
  </si>
  <si>
    <t>20250318-S-70416</t>
  </si>
  <si>
    <t>C79978242646</t>
  </si>
  <si>
    <t>20250319-S-70117</t>
  </si>
  <si>
    <t>C80240172054</t>
  </si>
  <si>
    <t>OITBEKMH00000660</t>
  </si>
  <si>
    <t>20250319-S-70137</t>
  </si>
  <si>
    <t>C80240172256</t>
  </si>
  <si>
    <t>C80240146055</t>
  </si>
  <si>
    <t>20250319-S-70160</t>
  </si>
  <si>
    <t>C80240154661</t>
  </si>
  <si>
    <t>20250320-S-70310</t>
  </si>
  <si>
    <t>C80502068042</t>
  </si>
  <si>
    <t>20250318-S-70424</t>
  </si>
  <si>
    <t>C79978263783</t>
  </si>
  <si>
    <t>20250318-S-70086</t>
  </si>
  <si>
    <t>C79978212665</t>
  </si>
  <si>
    <t>OROBEKMH00000081</t>
  </si>
  <si>
    <t>20250318-S-70402</t>
  </si>
  <si>
    <t>C79978222593</t>
  </si>
  <si>
    <t>OPLBEKMH00000349</t>
  </si>
  <si>
    <t>C80240172055</t>
  </si>
  <si>
    <t>20250319-S-70116</t>
  </si>
  <si>
    <t>C80240172557</t>
  </si>
  <si>
    <t>OESBEKMH00000263</t>
  </si>
  <si>
    <t>20250319-S-70144</t>
  </si>
  <si>
    <t>C80240127645</t>
  </si>
  <si>
    <t>20250319-S-70130</t>
  </si>
  <si>
    <t>C80240167885</t>
  </si>
  <si>
    <t>20250320-S-70307</t>
  </si>
  <si>
    <t>C80502078042</t>
  </si>
  <si>
    <t>20250320-S-70292</t>
  </si>
  <si>
    <t>C80502045457</t>
  </si>
  <si>
    <t>C80502045458</t>
  </si>
  <si>
    <t>20250320-S-70341</t>
  </si>
  <si>
    <t>C80502081470</t>
  </si>
  <si>
    <t>20250320-S-70169</t>
  </si>
  <si>
    <t>C80502053253</t>
  </si>
  <si>
    <t>Erling Klinger Ag Werk 2</t>
  </si>
  <si>
    <t>20250318-S-70088</t>
  </si>
  <si>
    <t>C79978212249</t>
  </si>
  <si>
    <t>C79978242647</t>
  </si>
  <si>
    <t>20250320-S-70072</t>
  </si>
  <si>
    <t>C80240115472</t>
  </si>
  <si>
    <t>20250320-S-70298</t>
  </si>
  <si>
    <t>C80502029900</t>
  </si>
  <si>
    <t>20250324-S-70135</t>
  </si>
  <si>
    <t>C81549230120</t>
  </si>
  <si>
    <t>ONLBEKMH00000328</t>
  </si>
  <si>
    <t>C79978263784</t>
  </si>
  <si>
    <t>C79978244421</t>
  </si>
  <si>
    <t>20250320-S-70430</t>
  </si>
  <si>
    <t>C80462997924</t>
  </si>
  <si>
    <t>C80502090550</t>
  </si>
  <si>
    <t>C80502079287</t>
  </si>
  <si>
    <t>20250320-S-70333</t>
  </si>
  <si>
    <t>C80502031079</t>
  </si>
  <si>
    <t>20250320-S-70306</t>
  </si>
  <si>
    <t>C80502076871</t>
  </si>
  <si>
    <t>20250320-S-70304</t>
  </si>
  <si>
    <t>C80502078691</t>
  </si>
  <si>
    <t>20250320-S-70294</t>
  </si>
  <si>
    <t>C80502044205</t>
  </si>
  <si>
    <t>20250320-S-70303</t>
  </si>
  <si>
    <t>C80502090617</t>
  </si>
  <si>
    <t>C81549267468</t>
  </si>
  <si>
    <t>20250319-S-70115</t>
  </si>
  <si>
    <t>C80240172170</t>
  </si>
  <si>
    <t>OHUBEKMH00000105</t>
  </si>
  <si>
    <t>20250320-S-70332</t>
  </si>
  <si>
    <t>C80502031985</t>
  </si>
  <si>
    <t>20250321-S-70193</t>
  </si>
  <si>
    <t>C81287404753</t>
  </si>
  <si>
    <t>ODEBEKMH00001216</t>
  </si>
  <si>
    <t>20250324-S-70049</t>
  </si>
  <si>
    <t>C81287430037</t>
  </si>
  <si>
    <t>20250325-S-70171</t>
  </si>
  <si>
    <t>C81810989062</t>
  </si>
  <si>
    <t>OBEKMHBE00000938</t>
  </si>
  <si>
    <t>20250321-S-70180</t>
  </si>
  <si>
    <t>C81287443587</t>
  </si>
  <si>
    <t>OITBEKMH00000670</t>
  </si>
  <si>
    <t>20250321-S-70197</t>
  </si>
  <si>
    <t>C81287404798</t>
  </si>
  <si>
    <t>20250321-S-70185</t>
  </si>
  <si>
    <t>C81287430726</t>
  </si>
  <si>
    <t>20250321-S-70299</t>
  </si>
  <si>
    <t>C81287416114</t>
  </si>
  <si>
    <t>ODEBEKMH00001218</t>
  </si>
  <si>
    <t>20250324-S-70253</t>
  </si>
  <si>
    <t>C81549274469</t>
  </si>
  <si>
    <t>20250324-S-70250</t>
  </si>
  <si>
    <t>C81549260702</t>
  </si>
  <si>
    <t>OFRBEKMH00001147</t>
  </si>
  <si>
    <t>20250325-S-70254</t>
  </si>
  <si>
    <t>C81810971663</t>
  </si>
  <si>
    <t>20250320-S-70348</t>
  </si>
  <si>
    <t>C80502078708</t>
  </si>
  <si>
    <t>OCZBEKMH00000337</t>
  </si>
  <si>
    <t>20250320-S-70347</t>
  </si>
  <si>
    <t>C80502090596</t>
  </si>
  <si>
    <t>OCZBEKMH00000342</t>
  </si>
  <si>
    <t>20250319-S-70129</t>
  </si>
  <si>
    <t>C80240150094</t>
  </si>
  <si>
    <t>OHUBEKMH00000106</t>
  </si>
  <si>
    <t>20250320-S-70327</t>
  </si>
  <si>
    <t>C80502046212</t>
  </si>
  <si>
    <t>20250321-S-70482</t>
  </si>
  <si>
    <t>C81287430780</t>
  </si>
  <si>
    <t>20250321-S-70413</t>
  </si>
  <si>
    <t>C81287442394</t>
  </si>
  <si>
    <t>C81287442395</t>
  </si>
  <si>
    <t>20250321-S-70183</t>
  </si>
  <si>
    <t>C81287442046</t>
  </si>
  <si>
    <t>20250325-S-70157</t>
  </si>
  <si>
    <t>C81810957893</t>
  </si>
  <si>
    <t>20250325-S-70178</t>
  </si>
  <si>
    <t>C81811004401</t>
  </si>
  <si>
    <t>OSEBEKMH00000048</t>
  </si>
  <si>
    <t>20250325-S-70179</t>
  </si>
  <si>
    <t>C81810999011</t>
  </si>
  <si>
    <t>ONLBEKMH00000346</t>
  </si>
  <si>
    <t>20250320-S-70339</t>
  </si>
  <si>
    <t>C80502097120</t>
  </si>
  <si>
    <t>20250321-S-70202</t>
  </si>
  <si>
    <t>C81287418867</t>
  </si>
  <si>
    <t>20250321-S-70559</t>
  </si>
  <si>
    <t>C81287445471</t>
  </si>
  <si>
    <t>ODEBEKMH00001227</t>
  </si>
  <si>
    <t>20250318-S-70419</t>
  </si>
  <si>
    <t>C79978256032</t>
  </si>
  <si>
    <t>20250319-S-70125</t>
  </si>
  <si>
    <t>C80240113762</t>
  </si>
  <si>
    <t>OPLBEKMH00000356</t>
  </si>
  <si>
    <t>20250319-S-70172</t>
  </si>
  <si>
    <t>C80240114201</t>
  </si>
  <si>
    <t>20250319-S-70171</t>
  </si>
  <si>
    <t>C80240115811</t>
  </si>
  <si>
    <t>20250319-S-70128</t>
  </si>
  <si>
    <t>C80240152440</t>
  </si>
  <si>
    <t>OHUBEKMH00000104</t>
  </si>
  <si>
    <t>20250320-S-70297</t>
  </si>
  <si>
    <t>C80502030893</t>
  </si>
  <si>
    <t>20250320-S-70319</t>
  </si>
  <si>
    <t>C80502068475</t>
  </si>
  <si>
    <t>OITBEKMH00000653</t>
  </si>
  <si>
    <t>20250320-S-70320</t>
  </si>
  <si>
    <t>C80502055432</t>
  </si>
  <si>
    <t>20250321-S-70190</t>
  </si>
  <si>
    <t>C81287406189</t>
  </si>
  <si>
    <t>OESBEKMH00000264</t>
  </si>
  <si>
    <t>C81287406188</t>
  </si>
  <si>
    <t>20250320-S-70328</t>
  </si>
  <si>
    <t>C80502046133</t>
  </si>
  <si>
    <t>OITBEKMH00000665</t>
  </si>
  <si>
    <t>20250314-S-70232</t>
  </si>
  <si>
    <t>C79454666727</t>
  </si>
  <si>
    <t>OHRBEKMH00000014</t>
  </si>
  <si>
    <t>20250318-S-70403</t>
  </si>
  <si>
    <t>C79978231756</t>
  </si>
  <si>
    <t>C80240150093</t>
  </si>
  <si>
    <t>20250319-S-70143</t>
  </si>
  <si>
    <t>C80240133235</t>
  </si>
  <si>
    <t>C80502046213</t>
  </si>
  <si>
    <t>20250320-S-70290</t>
  </si>
  <si>
    <t>C80502040052</t>
  </si>
  <si>
    <t>20250320-S-70335</t>
  </si>
  <si>
    <t>C80502040813</t>
  </si>
  <si>
    <t>20250320-S-70322</t>
  </si>
  <si>
    <t>C80502055032</t>
  </si>
  <si>
    <t>20250320-S-70311</t>
  </si>
  <si>
    <t>C80502071928</t>
  </si>
  <si>
    <t>OITBEKMH00000682</t>
  </si>
  <si>
    <t>20250321-S-70184</t>
  </si>
  <si>
    <t>C81287440061</t>
  </si>
  <si>
    <t>20250325-S-70162</t>
  </si>
  <si>
    <t>C81810957780</t>
  </si>
  <si>
    <t>OFRBEKMH00001150</t>
  </si>
  <si>
    <t>C81810957779</t>
  </si>
  <si>
    <t>20250326-S-70299</t>
  </si>
  <si>
    <t>C82072886338</t>
  </si>
  <si>
    <t>OBEKMHBE00000957</t>
  </si>
  <si>
    <t>20250326-S-70305</t>
  </si>
  <si>
    <t>C82072894810</t>
  </si>
  <si>
    <t>20250326-S-70292</t>
  </si>
  <si>
    <t>C82072951355</t>
  </si>
  <si>
    <t>C82072951353</t>
  </si>
  <si>
    <t>C82072951354</t>
  </si>
  <si>
    <t>20250321-S-70201</t>
  </si>
  <si>
    <t>C81287415083</t>
  </si>
  <si>
    <t>OITBEKMH00000673</t>
  </si>
  <si>
    <t>20250321-S-70182</t>
  </si>
  <si>
    <t>C81287430741</t>
  </si>
  <si>
    <t>OITBEKMH00000659</t>
  </si>
  <si>
    <t>20250324-S-70120</t>
  </si>
  <si>
    <t>C81549240348</t>
  </si>
  <si>
    <t>ODEBEKMH00001226</t>
  </si>
  <si>
    <t>20250324-S-70153</t>
  </si>
  <si>
    <t>C81549268551</t>
  </si>
  <si>
    <t>20250324-S-70128</t>
  </si>
  <si>
    <t>C81549257304</t>
  </si>
  <si>
    <t>20250324-S-70146</t>
  </si>
  <si>
    <t>C81549254399</t>
  </si>
  <si>
    <t>20250324-S-70117</t>
  </si>
  <si>
    <t>C81549228292</t>
  </si>
  <si>
    <t>OITBEKMH00000672</t>
  </si>
  <si>
    <t>C82072886339</t>
  </si>
  <si>
    <t>20250318-S-70519</t>
  </si>
  <si>
    <t>C80502097713</t>
  </si>
  <si>
    <t>OFIBEKMH00000015</t>
  </si>
  <si>
    <t>20250321-S-70457</t>
  </si>
  <si>
    <t>C81287443826</t>
  </si>
  <si>
    <t>OITBEKMH00000666</t>
  </si>
  <si>
    <t>20250324-S-70248</t>
  </si>
  <si>
    <t>C81549249542</t>
  </si>
  <si>
    <t>20250318-S-70518</t>
  </si>
  <si>
    <t>C80240166437</t>
  </si>
  <si>
    <t>OROBEKMH00000080</t>
  </si>
  <si>
    <t>20250320-S-70299</t>
  </si>
  <si>
    <t>C80502030525</t>
  </si>
  <si>
    <t>20250321-S-70483</t>
  </si>
  <si>
    <t>C81287431332</t>
  </si>
  <si>
    <t>OESBEKMH00000273</t>
  </si>
  <si>
    <t>20250321-S-70458</t>
  </si>
  <si>
    <t>C81287443721</t>
  </si>
  <si>
    <t>20250324-S-70254</t>
  </si>
  <si>
    <t>C81549263883</t>
  </si>
  <si>
    <t>C81549263881</t>
  </si>
  <si>
    <t>C81549263882</t>
  </si>
  <si>
    <t>20250324-S-70255</t>
  </si>
  <si>
    <t>C81549268733</t>
  </si>
  <si>
    <t>20250324-S-70129</t>
  </si>
  <si>
    <t>C81549259459</t>
  </si>
  <si>
    <t>20250324-S-70132</t>
  </si>
  <si>
    <t>C81549274256</t>
  </si>
  <si>
    <t>20250324-S-70150</t>
  </si>
  <si>
    <t>C81549264383</t>
  </si>
  <si>
    <t>20250325-S-70047</t>
  </si>
  <si>
    <t>C81549255808</t>
  </si>
  <si>
    <t>20250317-S-70201</t>
  </si>
  <si>
    <t>C79716405450</t>
  </si>
  <si>
    <t>20250320-S-70321</t>
  </si>
  <si>
    <t>C80502047139</t>
  </si>
  <si>
    <t>OHUBEKMH00000107</t>
  </si>
  <si>
    <t>20250321-S-70186</t>
  </si>
  <si>
    <t>C81287422123</t>
  </si>
  <si>
    <t>OESBEKMH00000272</t>
  </si>
  <si>
    <t>20250324-S-70154</t>
  </si>
  <si>
    <t>C81549272052</t>
  </si>
  <si>
    <t>C79716405451</t>
  </si>
  <si>
    <t>OPTBEKMH00000044</t>
  </si>
  <si>
    <t>20250317-S-70199</t>
  </si>
  <si>
    <t>C79716430074</t>
  </si>
  <si>
    <t>20250317-S-70198</t>
  </si>
  <si>
    <t>C79716434183</t>
  </si>
  <si>
    <t>OPTBEKMH00000045</t>
  </si>
  <si>
    <t>20250318-S-70523</t>
  </si>
  <si>
    <t>C80240145525</t>
  </si>
  <si>
    <t>20250320-S-70318</t>
  </si>
  <si>
    <t>C80502065414</t>
  </si>
  <si>
    <t>OPLBEKMH00000355</t>
  </si>
  <si>
    <t>20250321-S-70189</t>
  </si>
  <si>
    <t>C81287415176</t>
  </si>
  <si>
    <t>20250324-S-70048</t>
  </si>
  <si>
    <t>C81287442040</t>
  </si>
  <si>
    <t>OCZBEKMH00000345</t>
  </si>
  <si>
    <t>20250321-S-70181</t>
  </si>
  <si>
    <t>C81287431364</t>
  </si>
  <si>
    <t>20250324-S-70122</t>
  </si>
  <si>
    <t>C81549230074</t>
  </si>
  <si>
    <t>20250324-S-70126</t>
  </si>
  <si>
    <t>C81549239711</t>
  </si>
  <si>
    <t>20250324-S-70141</t>
  </si>
  <si>
    <t>C81549228113</t>
  </si>
  <si>
    <t>20250324-S-70142</t>
  </si>
  <si>
    <t>C81549242768</t>
  </si>
  <si>
    <t>20250324-S-70143</t>
  </si>
  <si>
    <t>C81549241754</t>
  </si>
  <si>
    <t>20250324-S-70119</t>
  </si>
  <si>
    <t>C81549237226</t>
  </si>
  <si>
    <t>20250320-S-70338</t>
  </si>
  <si>
    <t>C80502095591</t>
  </si>
  <si>
    <t>KONGSBERG AUTOMOTIVE AB</t>
  </si>
  <si>
    <t>20250320-S-70293</t>
  </si>
  <si>
    <t>C80502038135</t>
  </si>
  <si>
    <t>20250321-S-70191</t>
  </si>
  <si>
    <t>C81287403911</t>
  </si>
  <si>
    <t>20250321-S-70402</t>
  </si>
  <si>
    <t>C81287404525</t>
  </si>
  <si>
    <t>OFRBEKMH00001137</t>
  </si>
  <si>
    <t>C81549268734</t>
  </si>
  <si>
    <t>C81549259460</t>
  </si>
  <si>
    <t>20250324-S-70125</t>
  </si>
  <si>
    <t>C81549253933</t>
  </si>
  <si>
    <t>20250326-S-70311</t>
  </si>
  <si>
    <t>C82072930214</t>
  </si>
  <si>
    <t>OPLBEKMH00000381</t>
  </si>
  <si>
    <t>C81287422122</t>
  </si>
  <si>
    <t>C81549240349</t>
  </si>
  <si>
    <t>20250320-S-70329</t>
  </si>
  <si>
    <t>C80502044143</t>
  </si>
  <si>
    <t>OSKBEKMH00000057</t>
  </si>
  <si>
    <t>20250324-S-70247</t>
  </si>
  <si>
    <t>C81549246588</t>
  </si>
  <si>
    <t>OITBEKMH00000678</t>
  </si>
  <si>
    <t>20250325-S-70151</t>
  </si>
  <si>
    <t>C81811026605</t>
  </si>
  <si>
    <t>ODEBEKMH00001228</t>
  </si>
  <si>
    <t>20250325-S-70153</t>
  </si>
  <si>
    <t>C81811025023</t>
  </si>
  <si>
    <t>ODEBEKMH00001236</t>
  </si>
  <si>
    <t>20250325-S-70173</t>
  </si>
  <si>
    <t>C81810984908</t>
  </si>
  <si>
    <t>20250326-S-70068</t>
  </si>
  <si>
    <t>C81810986456</t>
  </si>
  <si>
    <t>OITBEKMH00000688</t>
  </si>
  <si>
    <t>C81810986455</t>
  </si>
  <si>
    <t>20250325-S-70163</t>
  </si>
  <si>
    <t>C81810957974</t>
  </si>
  <si>
    <t>20250325-S-70166</t>
  </si>
  <si>
    <t>C81810957123</t>
  </si>
  <si>
    <t>20250325-S-70134</t>
  </si>
  <si>
    <t>C81811005208</t>
  </si>
  <si>
    <t>OITBEKMH00000674</t>
  </si>
  <si>
    <t>20250325-S-70142</t>
  </si>
  <si>
    <t>C81811010734</t>
  </si>
  <si>
    <t>ODEBEKMH00001234</t>
  </si>
  <si>
    <t>20250327-S-70267</t>
  </si>
  <si>
    <t>C82334736741</t>
  </si>
  <si>
    <t>OBEKMHBE00000965</t>
  </si>
  <si>
    <t>20250324-S-70249</t>
  </si>
  <si>
    <t>C81549255457</t>
  </si>
  <si>
    <t>OCZBEKMH00000349</t>
  </si>
  <si>
    <t>20250321-S-70541</t>
  </si>
  <si>
    <t>BG</t>
  </si>
  <si>
    <t>C81287417152</t>
  </si>
  <si>
    <t>OBGBEKMH00000009</t>
  </si>
  <si>
    <t>IAC BOET STOPSON</t>
  </si>
  <si>
    <t>20250325-S-70175</t>
  </si>
  <si>
    <t>C81810985876</t>
  </si>
  <si>
    <t>C80502044142</t>
  </si>
  <si>
    <t>20250321-S-70188</t>
  </si>
  <si>
    <t>C81287431163</t>
  </si>
  <si>
    <t>20250324-S-70134</t>
  </si>
  <si>
    <t>C81549266822</t>
  </si>
  <si>
    <t>20250325-S-70182</t>
  </si>
  <si>
    <t>C81811011149</t>
  </si>
  <si>
    <t>20250325-S-70148</t>
  </si>
  <si>
    <t>C81811022245</t>
  </si>
  <si>
    <t>20250325-S-70138</t>
  </si>
  <si>
    <t>C81810995966</t>
  </si>
  <si>
    <t>20250325-S-70181</t>
  </si>
  <si>
    <t>C81811012348</t>
  </si>
  <si>
    <t>20250327-S-70627</t>
  </si>
  <si>
    <t>C82334731214</t>
  </si>
  <si>
    <t>20250325-S-70169</t>
  </si>
  <si>
    <t>C81810975083</t>
  </si>
  <si>
    <t>20250325-S-70161</t>
  </si>
  <si>
    <t>C81810974744</t>
  </si>
  <si>
    <t>20250325-S-70177</t>
  </si>
  <si>
    <t>C81810974591</t>
  </si>
  <si>
    <t>20250325-S-70091</t>
  </si>
  <si>
    <t>C81810994529</t>
  </si>
  <si>
    <t>C81287431162</t>
  </si>
  <si>
    <t>20250321-S-70526</t>
  </si>
  <si>
    <t>C81287404025</t>
  </si>
  <si>
    <t>20250321-S-70525</t>
  </si>
  <si>
    <t>C81287412826</t>
  </si>
  <si>
    <t>20250321-S-70187</t>
  </si>
  <si>
    <t>C8128743136X</t>
  </si>
  <si>
    <t>OPLBEKMH00000364</t>
  </si>
  <si>
    <t>20250324-S-70118</t>
  </si>
  <si>
    <t>C81549228130</t>
  </si>
  <si>
    <t>20250324-S-70116</t>
  </si>
  <si>
    <t>C81549230170</t>
  </si>
  <si>
    <t>20250324-S-70123</t>
  </si>
  <si>
    <t>C81549237545</t>
  </si>
  <si>
    <t>20250325-S-70176</t>
  </si>
  <si>
    <t>C81810980632</t>
  </si>
  <si>
    <t>C81810975084</t>
  </si>
  <si>
    <t>20250325-S-70165</t>
  </si>
  <si>
    <t>C81810956816</t>
  </si>
  <si>
    <t>OFRBEKMH00001154</t>
  </si>
  <si>
    <t>20250325-S-70158</t>
  </si>
  <si>
    <t>C81810957196</t>
  </si>
  <si>
    <t>20250325-S-70172</t>
  </si>
  <si>
    <t>C81810985255</t>
  </si>
  <si>
    <t>20250325-S-70296</t>
  </si>
  <si>
    <t>C81810983105</t>
  </si>
  <si>
    <t>20250325-S-70090</t>
  </si>
  <si>
    <t>C81810996505</t>
  </si>
  <si>
    <t>20250325-S-70170</t>
  </si>
  <si>
    <t>C81810997092</t>
  </si>
  <si>
    <t>20250325-S-70147</t>
  </si>
  <si>
    <t>C81811023898</t>
  </si>
  <si>
    <t>20250327-S-70139</t>
  </si>
  <si>
    <t>C82019196620</t>
  </si>
  <si>
    <t>ODEBEKMH00001257</t>
  </si>
  <si>
    <t>20250321-S-70519</t>
  </si>
  <si>
    <t>C81287443744</t>
  </si>
  <si>
    <t>C81811022244</t>
  </si>
  <si>
    <t>20250325-S-70155</t>
  </si>
  <si>
    <t>C81811022644</t>
  </si>
  <si>
    <t>20250327-S-70345</t>
  </si>
  <si>
    <t>C82334738674</t>
  </si>
  <si>
    <t>20250325-S-70144</t>
  </si>
  <si>
    <t>C81811010919</t>
  </si>
  <si>
    <t>C81811010918</t>
  </si>
  <si>
    <t>C81811010917</t>
  </si>
  <si>
    <t>20250325-S-70145</t>
  </si>
  <si>
    <t>C81811020010</t>
  </si>
  <si>
    <t>20250325-S-70508</t>
  </si>
  <si>
    <t>C81811015473</t>
  </si>
  <si>
    <t>20250325-S-70150</t>
  </si>
  <si>
    <t>C81811026955</t>
  </si>
  <si>
    <t>20250326-S-70295</t>
  </si>
  <si>
    <t>C82072951473</t>
  </si>
  <si>
    <t>OFRBEKMH00001170</t>
  </si>
  <si>
    <t>20250325-S-70168</t>
  </si>
  <si>
    <t>C81810974088</t>
  </si>
  <si>
    <t>OPLBEKMH00000370</t>
  </si>
  <si>
    <t>20250325-S-70136</t>
  </si>
  <si>
    <t>C81811000546</t>
  </si>
  <si>
    <t>OPLBEKMH00000368</t>
  </si>
  <si>
    <t>20250326-S-70294</t>
  </si>
  <si>
    <t>C82072952280</t>
  </si>
  <si>
    <t>ODEBEKMH00001250</t>
  </si>
  <si>
    <t>20250326-S-70302</t>
  </si>
  <si>
    <t>C82072901473</t>
  </si>
  <si>
    <t>ODEBEKMH00001233</t>
  </si>
  <si>
    <t>20250326-S-70308</t>
  </si>
  <si>
    <t>C82072916761</t>
  </si>
  <si>
    <t>C82072916760</t>
  </si>
  <si>
    <t>20250326-S-70316</t>
  </si>
  <si>
    <t>C82072939340</t>
  </si>
  <si>
    <t>ODEBEKMH00001235</t>
  </si>
  <si>
    <t>20250326-S-70304</t>
  </si>
  <si>
    <t>C82072897682</t>
  </si>
  <si>
    <t>ODEBEKMH00001260</t>
  </si>
  <si>
    <t>20250326-S-70277</t>
  </si>
  <si>
    <t>C82072936200</t>
  </si>
  <si>
    <t>VMECH SRL</t>
  </si>
  <si>
    <t>20250327-S-70630</t>
  </si>
  <si>
    <t>C82334676229</t>
  </si>
  <si>
    <t>20250326-S-70309</t>
  </si>
  <si>
    <t>C82072911983</t>
  </si>
  <si>
    <t>20250324-S-70251</t>
  </si>
  <si>
    <t>C81549263091</t>
  </si>
  <si>
    <t>OPLBEKMH00000365</t>
  </si>
  <si>
    <t>20250325-S-70152</t>
  </si>
  <si>
    <t>C81811025973</t>
  </si>
  <si>
    <t>20250325-S-70141</t>
  </si>
  <si>
    <t>C81811010174</t>
  </si>
  <si>
    <t>20250326-S-70287</t>
  </si>
  <si>
    <t>C82072956664</t>
  </si>
  <si>
    <t>20250326-S-70296</t>
  </si>
  <si>
    <t>C82072953676</t>
  </si>
  <si>
    <t>20250326-S-70306</t>
  </si>
  <si>
    <t>C82072920811</t>
  </si>
  <si>
    <t>20250326-S-70283</t>
  </si>
  <si>
    <t>C82072927853</t>
  </si>
  <si>
    <t>20250319-S-70538</t>
  </si>
  <si>
    <t>C80240163284</t>
  </si>
  <si>
    <t>OHUBEKMH00000111</t>
  </si>
  <si>
    <t>20250326-S-70583</t>
  </si>
  <si>
    <t>C82072887125</t>
  </si>
  <si>
    <t>20250326-S-70278</t>
  </si>
  <si>
    <t>C82072931648</t>
  </si>
  <si>
    <t>20250324-S-70131</t>
  </si>
  <si>
    <t>C81549271198</t>
  </si>
  <si>
    <t>20250325-S-70156</t>
  </si>
  <si>
    <t>C81810958886</t>
  </si>
  <si>
    <t>OCZBEKMH00000355</t>
  </si>
  <si>
    <t>C81810958885</t>
  </si>
  <si>
    <t>20250325-S-70146</t>
  </si>
  <si>
    <t>C81811020987</t>
  </si>
  <si>
    <t>20250325-S-70149</t>
  </si>
  <si>
    <t>C81811018934</t>
  </si>
  <si>
    <t>20250326-S-70301</t>
  </si>
  <si>
    <t>C82072900501</t>
  </si>
  <si>
    <t>20250326-S-70320</t>
  </si>
  <si>
    <t>C82072960053</t>
  </si>
  <si>
    <t>20250326-S-70274</t>
  </si>
  <si>
    <t>C82072887087</t>
  </si>
  <si>
    <t>C82072887086</t>
  </si>
  <si>
    <t>20250326-S-70307</t>
  </si>
  <si>
    <t>C82072920746</t>
  </si>
  <si>
    <t>20250326-S-70284</t>
  </si>
  <si>
    <t>C82072924298</t>
  </si>
  <si>
    <t>ODEBEKMH00001251</t>
  </si>
  <si>
    <t>C82072931649</t>
  </si>
  <si>
    <t>20250326-S-70318</t>
  </si>
  <si>
    <t>C82072943396</t>
  </si>
  <si>
    <t>C82072943395</t>
  </si>
  <si>
    <t>C82072927854</t>
  </si>
  <si>
    <t>20250328-S-70083</t>
  </si>
  <si>
    <t>C82334706503</t>
  </si>
  <si>
    <t>OCZBEKMH00000353</t>
  </si>
  <si>
    <t>Mann &amp; Hummel S.R.O</t>
  </si>
  <si>
    <t>20250325-S-70154</t>
  </si>
  <si>
    <t>C81811021552</t>
  </si>
  <si>
    <t>20250326-S-70312</t>
  </si>
  <si>
    <t>C82072930599</t>
  </si>
  <si>
    <t>20250325-S-70160</t>
  </si>
  <si>
    <t>C8181097408X</t>
  </si>
  <si>
    <t>20250326-S-70324</t>
  </si>
  <si>
    <t>C82072958720</t>
  </si>
  <si>
    <t>20250326-S-70272</t>
  </si>
  <si>
    <t>C82072901721</t>
  </si>
  <si>
    <t>20250321-S-70198</t>
  </si>
  <si>
    <t>C81287418229</t>
  </si>
  <si>
    <t>OPLBEKMH00000362</t>
  </si>
  <si>
    <t>20250326-S-70289</t>
  </si>
  <si>
    <t>C82072952631</t>
  </si>
  <si>
    <t>C82072952632</t>
  </si>
  <si>
    <t>20250328-S-70193</t>
  </si>
  <si>
    <t>C83120183403</t>
  </si>
  <si>
    <t>OBEKMHBE00000974</t>
  </si>
  <si>
    <t>20250328-S-70211</t>
  </si>
  <si>
    <t>C83120183436</t>
  </si>
  <si>
    <t>OFRBEKMH00001178</t>
  </si>
  <si>
    <t>20250327-S-70274</t>
  </si>
  <si>
    <t>C83120189848</t>
  </si>
  <si>
    <t>20250328-S-70177</t>
  </si>
  <si>
    <t>C83120179749</t>
  </si>
  <si>
    <t>C83120179748</t>
  </si>
  <si>
    <t>20250328-S-70178</t>
  </si>
  <si>
    <t>C83120185826</t>
  </si>
  <si>
    <t>ONLBEKMH00000340</t>
  </si>
  <si>
    <t>C83120185825</t>
  </si>
  <si>
    <t>C83120179750</t>
  </si>
  <si>
    <t>20250325-S-70180</t>
  </si>
  <si>
    <t>C81811014357</t>
  </si>
  <si>
    <t>20250325-S-70095</t>
  </si>
  <si>
    <t>C81810982803</t>
  </si>
  <si>
    <t>OATBEKMH00000080</t>
  </si>
  <si>
    <t>20250326-S-70288</t>
  </si>
  <si>
    <t>C82072956773</t>
  </si>
  <si>
    <t>20250326-S-70271</t>
  </si>
  <si>
    <t>C82072888100</t>
  </si>
  <si>
    <t>OITBEKMH00000700</t>
  </si>
  <si>
    <t>20250326-S-70313</t>
  </si>
  <si>
    <t>C82072943028</t>
  </si>
  <si>
    <t>OITBEKMH00000707</t>
  </si>
  <si>
    <t>20250327-S-70263</t>
  </si>
  <si>
    <t>C82334718016</t>
  </si>
  <si>
    <t>OFRBEKMH00001177</t>
  </si>
  <si>
    <t>20250327-S-70249</t>
  </si>
  <si>
    <t>C82334708483</t>
  </si>
  <si>
    <t>OFRBEKMH00001179</t>
  </si>
  <si>
    <t>20250327-S-70262</t>
  </si>
  <si>
    <t>C82334719313</t>
  </si>
  <si>
    <t>20250326-S-70293</t>
  </si>
  <si>
    <t>C82072942964</t>
  </si>
  <si>
    <t>20250326-S-70281</t>
  </si>
  <si>
    <t>C82072917338</t>
  </si>
  <si>
    <t>OCZBEKMH00000350</t>
  </si>
  <si>
    <t>20250326-S-70280</t>
  </si>
  <si>
    <t>C82072918864</t>
  </si>
  <si>
    <t>C82072918863</t>
  </si>
  <si>
    <t>C82334718015</t>
  </si>
  <si>
    <t>20250327-S-70278</t>
  </si>
  <si>
    <t>C82334676220</t>
  </si>
  <si>
    <t>ODEBEKMH00002075</t>
  </si>
  <si>
    <t>20250327-S-70268</t>
  </si>
  <si>
    <t>C82334738304</t>
  </si>
  <si>
    <t>20250327-S-70240</t>
  </si>
  <si>
    <t>C82334676250</t>
  </si>
  <si>
    <t>OITBEKMH00000692</t>
  </si>
  <si>
    <t>20250327-S-70239</t>
  </si>
  <si>
    <t>C82334696560</t>
  </si>
  <si>
    <t>OITBEKMH00000689</t>
  </si>
  <si>
    <t>C82072917339</t>
  </si>
  <si>
    <t>20250325-S-70132</t>
  </si>
  <si>
    <t>C81810977820</t>
  </si>
  <si>
    <t>20250326-S-70310</t>
  </si>
  <si>
    <t>C82072933707</t>
  </si>
  <si>
    <t>OITBEKMH00000693</t>
  </si>
  <si>
    <t>20250327-S-70478</t>
  </si>
  <si>
    <t>C82334690121</t>
  </si>
  <si>
    <t>20250324-S-70252</t>
  </si>
  <si>
    <t>C81549270223</t>
  </si>
  <si>
    <t>20250324-S-70130</t>
  </si>
  <si>
    <t>C81549266512</t>
  </si>
  <si>
    <t>20250325-S-70140</t>
  </si>
  <si>
    <t>C81811008503</t>
  </si>
  <si>
    <t>OPLBEKMH00000371</t>
  </si>
  <si>
    <t>20250327-S-70277</t>
  </si>
  <si>
    <t>C82334678585</t>
  </si>
  <si>
    <t>C82334678586</t>
  </si>
  <si>
    <t>20250327-S-70258</t>
  </si>
  <si>
    <t>C82334719444</t>
  </si>
  <si>
    <t>20250327-S-70280</t>
  </si>
  <si>
    <t>C82334678947</t>
  </si>
  <si>
    <t>20250327-S-70266</t>
  </si>
  <si>
    <t>C82334734342</t>
  </si>
  <si>
    <t>20250327-S-70259</t>
  </si>
  <si>
    <t>C82334732327</t>
  </si>
  <si>
    <t>20250327-S-70279</t>
  </si>
  <si>
    <t>C82334694846</t>
  </si>
  <si>
    <t>20250327-S-70244</t>
  </si>
  <si>
    <t>C82334706355</t>
  </si>
  <si>
    <t>ODEBEKMH00001259</t>
  </si>
  <si>
    <t>20250324-S-70597</t>
  </si>
  <si>
    <t>C81549230219</t>
  </si>
  <si>
    <t>OROBEKMH00000083</t>
  </si>
  <si>
    <t>20250325-S-70307</t>
  </si>
  <si>
    <t>C81811020689</t>
  </si>
  <si>
    <t>20250326-S-70619</t>
  </si>
  <si>
    <t>C82072882783</t>
  </si>
  <si>
    <t>20250326-S-70403</t>
  </si>
  <si>
    <t>C82072959920</t>
  </si>
  <si>
    <t>20250326-S-70297</t>
  </si>
  <si>
    <t>C82072952551</t>
  </si>
  <si>
    <t>C82072917340</t>
  </si>
  <si>
    <t>20250326-S-70317</t>
  </si>
  <si>
    <t>C82072944912</t>
  </si>
  <si>
    <t>C82072944913</t>
  </si>
  <si>
    <t>20250325-S-70212</t>
  </si>
  <si>
    <t>C81811003192</t>
  </si>
  <si>
    <t>OHUBEKMH00000108</t>
  </si>
  <si>
    <t>20250325-S-70094</t>
  </si>
  <si>
    <t>C81810988819</t>
  </si>
  <si>
    <t>20250325-S-70093</t>
  </si>
  <si>
    <t>C81810991302</t>
  </si>
  <si>
    <t>20250325-S-70139</t>
  </si>
  <si>
    <t>C81810997275</t>
  </si>
  <si>
    <t>20250325-S-70133</t>
  </si>
  <si>
    <t>C81810972683</t>
  </si>
  <si>
    <t>20250326-S-70613</t>
  </si>
  <si>
    <t>C82072885367</t>
  </si>
  <si>
    <t>OESBEKMH00000278</t>
  </si>
  <si>
    <t>20250326-S-70290</t>
  </si>
  <si>
    <t>C82072949081</t>
  </si>
  <si>
    <t>20250326-S-70286</t>
  </si>
  <si>
    <t>C82072921679</t>
  </si>
  <si>
    <t>20250326-S-70273</t>
  </si>
  <si>
    <t>C82072901674</t>
  </si>
  <si>
    <t>20250326-S-70269</t>
  </si>
  <si>
    <t>C82072907154</t>
  </si>
  <si>
    <t>OITBEKMH00000680</t>
  </si>
  <si>
    <t>20250327-S-70246</t>
  </si>
  <si>
    <t>C82334709189</t>
  </si>
  <si>
    <t>C82334709190</t>
  </si>
  <si>
    <t>C82334706696</t>
  </si>
  <si>
    <t>C81811020688</t>
  </si>
  <si>
    <t>20250326-S-70303</t>
  </si>
  <si>
    <t>C82072897343</t>
  </si>
  <si>
    <t>20250327-S-70251</t>
  </si>
  <si>
    <t>C82334696302</t>
  </si>
  <si>
    <t>C81811008502</t>
  </si>
  <si>
    <t>20250325-S-70167</t>
  </si>
  <si>
    <t>C81810971116</t>
  </si>
  <si>
    <t>20250326-S-70399</t>
  </si>
  <si>
    <t>C82072929076</t>
  </si>
  <si>
    <t>20250327-S-70265</t>
  </si>
  <si>
    <t>C82334727300</t>
  </si>
  <si>
    <t>20250327-S-70269</t>
  </si>
  <si>
    <t>C82334737370</t>
  </si>
  <si>
    <t>20250327-S-70261</t>
  </si>
  <si>
    <t>C82334719300</t>
  </si>
  <si>
    <t>20250327-S-70260</t>
  </si>
  <si>
    <t>C82334710557</t>
  </si>
  <si>
    <t>20250327-S-70250</t>
  </si>
  <si>
    <t>C82334696294</t>
  </si>
  <si>
    <t>20250327-S-70257</t>
  </si>
  <si>
    <t>C82334717755</t>
  </si>
  <si>
    <t>20250331-S-70152</t>
  </si>
  <si>
    <t>C83381860478</t>
  </si>
  <si>
    <t>20250328-S-70207</t>
  </si>
  <si>
    <t>C83120193807</t>
  </si>
  <si>
    <t>20250331-S-70141</t>
  </si>
  <si>
    <t>C83381891166</t>
  </si>
  <si>
    <t>20250331-S-70138</t>
  </si>
  <si>
    <t>C83381860553</t>
  </si>
  <si>
    <t>C83120177609</t>
  </si>
  <si>
    <t>20250331-S-70480</t>
  </si>
  <si>
    <t>C83381890957</t>
  </si>
  <si>
    <t>OBEKMHBE00001030</t>
  </si>
  <si>
    <t>Caterpillar Distribution</t>
  </si>
  <si>
    <t>20250331-S-70143</t>
  </si>
  <si>
    <t>C83381924299</t>
  </si>
  <si>
    <t>20250331-S-70149</t>
  </si>
  <si>
    <t>C83381894264</t>
  </si>
  <si>
    <t>OBEKMHBE00000979</t>
  </si>
  <si>
    <t>20250325-S-70159</t>
  </si>
  <si>
    <t>C81810956833</t>
  </si>
  <si>
    <t>20250326-S-70282</t>
  </si>
  <si>
    <t>C82072920511</t>
  </si>
  <si>
    <t>20250326-S-70268</t>
  </si>
  <si>
    <t>C82072900350</t>
  </si>
  <si>
    <t>OHUBEKMH00000110</t>
  </si>
  <si>
    <t>20250326-S-70315</t>
  </si>
  <si>
    <t>C82072941140</t>
  </si>
  <si>
    <t>20250326-S-70276</t>
  </si>
  <si>
    <t>C82072937324</t>
  </si>
  <si>
    <t>OPLBEKMH00000363</t>
  </si>
  <si>
    <t>20250327-S-70270</t>
  </si>
  <si>
    <t>C82334731069</t>
  </si>
  <si>
    <t>OCZBEKMH00000351</t>
  </si>
  <si>
    <t>20250327-S-70271</t>
  </si>
  <si>
    <t>C82334728254</t>
  </si>
  <si>
    <t>20250327-S-70276</t>
  </si>
  <si>
    <t>C82334676201</t>
  </si>
  <si>
    <t>OITBEKMH00000711</t>
  </si>
  <si>
    <t>20250327-S-70248</t>
  </si>
  <si>
    <t>C82334706106</t>
  </si>
  <si>
    <t>20250326-S-70285</t>
  </si>
  <si>
    <t>C82072922641</t>
  </si>
  <si>
    <t>OHUBEKMH00000109</t>
  </si>
  <si>
    <t>20250327-S-70238</t>
  </si>
  <si>
    <t>C82334691317</t>
  </si>
  <si>
    <t>20250325-S-70143</t>
  </si>
  <si>
    <t>C81811015151</t>
  </si>
  <si>
    <t>20250326-S-70298</t>
  </si>
  <si>
    <t>C82072886589</t>
  </si>
  <si>
    <t>20250327-S-70275</t>
  </si>
  <si>
    <t>C82334677532</t>
  </si>
  <si>
    <t>C81811015150</t>
  </si>
  <si>
    <t>C82072886590</t>
  </si>
  <si>
    <t>20250326-S-70396</t>
  </si>
  <si>
    <t>C82072887027</t>
  </si>
  <si>
    <t>20250326-S-70270</t>
  </si>
  <si>
    <t>C82072887063</t>
  </si>
  <si>
    <t>C82072920510</t>
  </si>
  <si>
    <t>20250326-S-70314</t>
  </si>
  <si>
    <t>C82072939834</t>
  </si>
  <si>
    <t>20250327-S-70242</t>
  </si>
  <si>
    <t>C82334703357</t>
  </si>
  <si>
    <t>OITBEKMH00000687</t>
  </si>
  <si>
    <t>20250327-S-70247</t>
  </si>
  <si>
    <t>C82334704537</t>
  </si>
  <si>
    <t>20250327-S-70243</t>
  </si>
  <si>
    <t>C82334708023</t>
  </si>
  <si>
    <t>20250325-S-70137</t>
  </si>
  <si>
    <t>C81810998013</t>
  </si>
  <si>
    <t>C82072922640</t>
  </si>
  <si>
    <t>20250326-S-70291</t>
  </si>
  <si>
    <t>C82072949329</t>
  </si>
  <si>
    <t>20250327-S-70596</t>
  </si>
  <si>
    <t>C82334676216</t>
  </si>
  <si>
    <t>20250327-S-70272</t>
  </si>
  <si>
    <t>C82334730401</t>
  </si>
  <si>
    <t>20250327-S-70273</t>
  </si>
  <si>
    <t>C82334730324</t>
  </si>
  <si>
    <t>20250327-S-70253</t>
  </si>
  <si>
    <t>C82334719395</t>
  </si>
  <si>
    <t>20250328-S-70174</t>
  </si>
  <si>
    <t>C83120185723</t>
  </si>
  <si>
    <t>OITBEKMH00000699</t>
  </si>
  <si>
    <t>20250328-S-70176</t>
  </si>
  <si>
    <t>C83120179354</t>
  </si>
  <si>
    <t>20250328-S-70201</t>
  </si>
  <si>
    <t>C83120197354</t>
  </si>
  <si>
    <t>20250328-S-70198</t>
  </si>
  <si>
    <t>C83120179273</t>
  </si>
  <si>
    <t>ODEBEKMH00001266</t>
  </si>
  <si>
    <t>C83120179272</t>
  </si>
  <si>
    <t>Haeussermann Lamellen GmbH</t>
  </si>
  <si>
    <t>20250328-S-70217</t>
  </si>
  <si>
    <t>C83120164096</t>
  </si>
  <si>
    <t>20250328-S-70185</t>
  </si>
  <si>
    <t>C83120166447</t>
  </si>
  <si>
    <t>20250328-S-70162</t>
  </si>
  <si>
    <t>C83120164648</t>
  </si>
  <si>
    <t>20250328-S-70191</t>
  </si>
  <si>
    <t>C83120195385</t>
  </si>
  <si>
    <t>C83120195383</t>
  </si>
  <si>
    <t>C83120195384</t>
  </si>
  <si>
    <t>20250328-S-70202</t>
  </si>
  <si>
    <t>C83120196648</t>
  </si>
  <si>
    <t>20250331-S-70124</t>
  </si>
  <si>
    <t>C83381900103</t>
  </si>
  <si>
    <t>20250401-S-71053</t>
  </si>
  <si>
    <t>C83643922845</t>
  </si>
  <si>
    <t>20250401-S-70188</t>
  </si>
  <si>
    <t>C83643820251</t>
  </si>
  <si>
    <t>OBEKMHBE00000984</t>
  </si>
  <si>
    <t>20250401-S-70321</t>
  </si>
  <si>
    <t>C83643901344</t>
  </si>
  <si>
    <t>20250401-S-70382</t>
  </si>
  <si>
    <t>C83643839516</t>
  </si>
  <si>
    <t>20250328-S-70523</t>
  </si>
  <si>
    <t>C83120201957</t>
  </si>
  <si>
    <t>20250331-S-70075</t>
  </si>
  <si>
    <t>C83120166404</t>
  </si>
  <si>
    <t>20250328-S-70192</t>
  </si>
  <si>
    <t>C83120190461</t>
  </si>
  <si>
    <t>C83120190460</t>
  </si>
  <si>
    <t>20250328-S-70218</t>
  </si>
  <si>
    <t>C83120164128</t>
  </si>
  <si>
    <t>20250328-S-70224</t>
  </si>
  <si>
    <t>C83120197577</t>
  </si>
  <si>
    <t>20250401-S-70160</t>
  </si>
  <si>
    <t>C83643924894</t>
  </si>
  <si>
    <t>ONLBEKMH00000360</t>
  </si>
  <si>
    <t>C83643839517</t>
  </si>
  <si>
    <t>20250401-S-70151</t>
  </si>
  <si>
    <t>C83643876617</t>
  </si>
  <si>
    <t>20250328-S-70220</t>
  </si>
  <si>
    <t>C83120204449</t>
  </si>
  <si>
    <t>20250328-S-70165</t>
  </si>
  <si>
    <t>C83120206295</t>
  </si>
  <si>
    <t>20250328-S-70180</t>
  </si>
  <si>
    <t>C83120175492</t>
  </si>
  <si>
    <t>C83120175493</t>
  </si>
  <si>
    <t>20250328-S-70219</t>
  </si>
  <si>
    <t>C83120175488</t>
  </si>
  <si>
    <t>C83120175487</t>
  </si>
  <si>
    <t>20250328-S-70171</t>
  </si>
  <si>
    <t>C83120188592</t>
  </si>
  <si>
    <t>20250326-S-70397</t>
  </si>
  <si>
    <t>C82072935012</t>
  </si>
  <si>
    <t>OROBEKMH00000085</t>
  </si>
  <si>
    <t>20250327-S-70255</t>
  </si>
  <si>
    <t>C82334719806</t>
  </si>
  <si>
    <t>OFIBEKMH00000016</t>
  </si>
  <si>
    <t>20250324-S-70257</t>
  </si>
  <si>
    <t>C81549230864</t>
  </si>
  <si>
    <t>OPTBEKMH00000047</t>
  </si>
  <si>
    <t>20250326-S-70398</t>
  </si>
  <si>
    <t>C82072930664</t>
  </si>
  <si>
    <t>20250327-S-70264</t>
  </si>
  <si>
    <t>C82334730186</t>
  </si>
  <si>
    <t>20250327-S-70252</t>
  </si>
  <si>
    <t>C82334700313</t>
  </si>
  <si>
    <t>OHUBEKMH00000113</t>
  </si>
  <si>
    <t>C81549230865</t>
  </si>
  <si>
    <t>20250324-S-70246</t>
  </si>
  <si>
    <t>C81549251236</t>
  </si>
  <si>
    <t>OPTBEKMH00000046</t>
  </si>
  <si>
    <t>20250324-S-70256</t>
  </si>
  <si>
    <t>C81549237520</t>
  </si>
  <si>
    <t>20250324-S-70245</t>
  </si>
  <si>
    <t>C81549252381</t>
  </si>
  <si>
    <t>C82072930663</t>
  </si>
  <si>
    <t>20250327-S-70360</t>
  </si>
  <si>
    <t>C82334677508</t>
  </si>
  <si>
    <t>20250327-S-70237</t>
  </si>
  <si>
    <t>C82334696576</t>
  </si>
  <si>
    <t>20250327-S-70256</t>
  </si>
  <si>
    <t>C82334717739</t>
  </si>
  <si>
    <t>20250401-S-70411</t>
  </si>
  <si>
    <t>C83643820291</t>
  </si>
  <si>
    <t>OFRBEKMH00001201</t>
  </si>
  <si>
    <t>20250402-S-70047</t>
  </si>
  <si>
    <t>C83643865554</t>
  </si>
  <si>
    <t>OFRBEKMH00001197</t>
  </si>
  <si>
    <t>20250331-S-70157</t>
  </si>
  <si>
    <t>C83381860599</t>
  </si>
  <si>
    <t>20250331-S-70113</t>
  </si>
  <si>
    <t>C83381869652</t>
  </si>
  <si>
    <t>OITBEKMH00000704</t>
  </si>
  <si>
    <t>20250331-S-70112</t>
  </si>
  <si>
    <t>C83381877769</t>
  </si>
  <si>
    <t>OITBEKMH00000710</t>
  </si>
  <si>
    <t>20250331-S-70129</t>
  </si>
  <si>
    <t>C83381859652</t>
  </si>
  <si>
    <t>ODEBEKMH00001279</t>
  </si>
  <si>
    <t>20250331-S-70115</t>
  </si>
  <si>
    <t>C83381857081</t>
  </si>
  <si>
    <t>ODEBEKMH00001267</t>
  </si>
  <si>
    <t>20250331-S-70150</t>
  </si>
  <si>
    <t>C83381860117</t>
  </si>
  <si>
    <t>20250331-S-70131</t>
  </si>
  <si>
    <t>C83381876534</t>
  </si>
  <si>
    <t>20250331-S-70134</t>
  </si>
  <si>
    <t>C83381878906</t>
  </si>
  <si>
    <t>20250331-S-70154</t>
  </si>
  <si>
    <t>C83381888676</t>
  </si>
  <si>
    <t>20250331-S-70593</t>
  </si>
  <si>
    <t>C83381878513</t>
  </si>
  <si>
    <t>ODEBEKMH00001299</t>
  </si>
  <si>
    <t>20250328-S-70163</t>
  </si>
  <si>
    <t>C83120165923</t>
  </si>
  <si>
    <t>OITBEKMH00000691</t>
  </si>
  <si>
    <t>20250331-S-70144</t>
  </si>
  <si>
    <t>C83381900467</t>
  </si>
  <si>
    <t>20250331-S-70125</t>
  </si>
  <si>
    <t>C83381902450</t>
  </si>
  <si>
    <t>20250331-S-70145</t>
  </si>
  <si>
    <t>C83381903915</t>
  </si>
  <si>
    <t>20250331-S-70118</t>
  </si>
  <si>
    <t>C83381891714</t>
  </si>
  <si>
    <t>C83381891713</t>
  </si>
  <si>
    <t>20250331-S-70114</t>
  </si>
  <si>
    <t>C83381877185</t>
  </si>
  <si>
    <t>ODEBEKMH00001258</t>
  </si>
  <si>
    <t>20250328-S-70164</t>
  </si>
  <si>
    <t>C83120201765</t>
  </si>
  <si>
    <t>OFRBEKMH00001198</t>
  </si>
  <si>
    <t>20250328-S-70197</t>
  </si>
  <si>
    <t>C83120176324</t>
  </si>
  <si>
    <t>20250331-S-70155</t>
  </si>
  <si>
    <t>C83381876579</t>
  </si>
  <si>
    <t>C83381878907</t>
  </si>
  <si>
    <t>20250401-S-70180</t>
  </si>
  <si>
    <t>C83905635832</t>
  </si>
  <si>
    <t>OPLBEKMH00000376</t>
  </si>
  <si>
    <t>20250331-S-70120</t>
  </si>
  <si>
    <t>C83381904068</t>
  </si>
  <si>
    <t>20250327-S-70362</t>
  </si>
  <si>
    <t>C82334686205</t>
  </si>
  <si>
    <t>OSKBEKMH00000059</t>
  </si>
  <si>
    <t>20250325-S-70131</t>
  </si>
  <si>
    <t>C81810982833</t>
  </si>
  <si>
    <t>OHRBEKMH00000015</t>
  </si>
  <si>
    <t>20250328-S-70166</t>
  </si>
  <si>
    <t>C83120206270</t>
  </si>
  <si>
    <t>OPLBEKMH00000375</t>
  </si>
  <si>
    <t>20250328-S-70167</t>
  </si>
  <si>
    <t>C83120206333</t>
  </si>
  <si>
    <t>20250331-S-70116</t>
  </si>
  <si>
    <t>C83381858881</t>
  </si>
  <si>
    <t>OITBEKMH00000705</t>
  </si>
  <si>
    <t>20250401-S-70207</t>
  </si>
  <si>
    <t>C83643940907</t>
  </si>
  <si>
    <t>20250401-S-70409</t>
  </si>
  <si>
    <t>C83643931058</t>
  </si>
  <si>
    <t>ODEBEKMH00001281</t>
  </si>
  <si>
    <t>20250401-S-70280</t>
  </si>
  <si>
    <t>C83643918548</t>
  </si>
  <si>
    <t>20250401-S-70187</t>
  </si>
  <si>
    <t>C83643839009</t>
  </si>
  <si>
    <t>20250331-S-70127</t>
  </si>
  <si>
    <t>C83381901266</t>
  </si>
  <si>
    <t>OITBEKMH00000718</t>
  </si>
  <si>
    <t>20250401-S-70335</t>
  </si>
  <si>
    <t>C83643820384</t>
  </si>
  <si>
    <t>20250401-S-70218</t>
  </si>
  <si>
    <t>C83643832313</t>
  </si>
  <si>
    <t>ODEBEKMH00001291</t>
  </si>
  <si>
    <t>20250401-S-70262</t>
  </si>
  <si>
    <t>C83643833016</t>
  </si>
  <si>
    <t>20250401-S-70162</t>
  </si>
  <si>
    <t>C83643921549</t>
  </si>
  <si>
    <t>OITBEKMH00000714</t>
  </si>
  <si>
    <t>20250401-S-70220</t>
  </si>
  <si>
    <t>C83643839585</t>
  </si>
  <si>
    <t>ODEBEKMH00001280</t>
  </si>
  <si>
    <t>20250401-S-70313</t>
  </si>
  <si>
    <t>C83643901451</t>
  </si>
  <si>
    <t>20250401-S-70388</t>
  </si>
  <si>
    <t>C83643880471</t>
  </si>
  <si>
    <t>C83643880472</t>
  </si>
  <si>
    <t>20250328-S-70184</t>
  </si>
  <si>
    <t>C83120166977</t>
  </si>
  <si>
    <t>20250328-S-70155</t>
  </si>
  <si>
    <t>C83120178419</t>
  </si>
  <si>
    <t>OLVBEKMH00000009</t>
  </si>
  <si>
    <t>C83381901265</t>
  </si>
  <si>
    <t>20250331-S-70156</t>
  </si>
  <si>
    <t>C83381876372</t>
  </si>
  <si>
    <t>20250401-S-70183</t>
  </si>
  <si>
    <t>C83643846696</t>
  </si>
  <si>
    <t>20250401-S-70229</t>
  </si>
  <si>
    <t>C83643842956</t>
  </si>
  <si>
    <t>20250401-S-70219</t>
  </si>
  <si>
    <t>C83643821310</t>
  </si>
  <si>
    <t>C83643839583</t>
  </si>
  <si>
    <t>C83643839584</t>
  </si>
  <si>
    <t>20250401-S-70264</t>
  </si>
  <si>
    <t>C83643839970</t>
  </si>
  <si>
    <t>OROBEKMH00000087</t>
  </si>
  <si>
    <t>20250401-S-70190</t>
  </si>
  <si>
    <t>C83643877723</t>
  </si>
  <si>
    <t>20250401-S-70311</t>
  </si>
  <si>
    <t>C83643900300</t>
  </si>
  <si>
    <t>20250401-S-70429</t>
  </si>
  <si>
    <t>C83643850646</t>
  </si>
  <si>
    <t>20250402-S-70046</t>
  </si>
  <si>
    <t>C83643877205</t>
  </si>
  <si>
    <t>C83120166976</t>
  </si>
  <si>
    <t>20250328-S-70161</t>
  </si>
  <si>
    <t>C83120164170</t>
  </si>
  <si>
    <t>OROBEKMH00000088</t>
  </si>
  <si>
    <t>20250328-S-70170</t>
  </si>
  <si>
    <t>C83120195544</t>
  </si>
  <si>
    <t>20250331-S-70117</t>
  </si>
  <si>
    <t>C83381885498</t>
  </si>
  <si>
    <t>OCZBEKMH00000356</t>
  </si>
  <si>
    <t>20250331-S-70111</t>
  </si>
  <si>
    <t>C83381878269</t>
  </si>
  <si>
    <t>OESBEKMH00000287</t>
  </si>
  <si>
    <t>20250331-S-70119</t>
  </si>
  <si>
    <t>C83381889061</t>
  </si>
  <si>
    <t>20250401-S-70284</t>
  </si>
  <si>
    <t>C83643925573</t>
  </si>
  <si>
    <t>20250401-S-70290</t>
  </si>
  <si>
    <t>C83643947299</t>
  </si>
  <si>
    <t>20250401-S-70259</t>
  </si>
  <si>
    <t>C83643821328</t>
  </si>
  <si>
    <t>20250401-S-70416</t>
  </si>
  <si>
    <t>C83643821127</t>
  </si>
  <si>
    <t>C83643850647</t>
  </si>
  <si>
    <t>20250401-S-70423</t>
  </si>
  <si>
    <t>C83643852813</t>
  </si>
  <si>
    <t>C83643852812</t>
  </si>
  <si>
    <t>C83643852814</t>
  </si>
  <si>
    <t>20250401-S-70269</t>
  </si>
  <si>
    <t>C83643851987</t>
  </si>
  <si>
    <t>OITBEKMH00000729</t>
  </si>
  <si>
    <t>20250401-S-70238</t>
  </si>
  <si>
    <t>C83643887674</t>
  </si>
  <si>
    <t>20250401-S-70263</t>
  </si>
  <si>
    <t>C83643839480</t>
  </si>
  <si>
    <t>ODEBEKMH00001284</t>
  </si>
  <si>
    <t>C83643839481</t>
  </si>
  <si>
    <t>20250401-S-70155</t>
  </si>
  <si>
    <t>C83643883458</t>
  </si>
  <si>
    <t>20250401-S-70286</t>
  </si>
  <si>
    <t>C83643908839</t>
  </si>
  <si>
    <t>C83643839969</t>
  </si>
  <si>
    <t>20250401-S-70301</t>
  </si>
  <si>
    <t>C83643863151</t>
  </si>
  <si>
    <t>20250402-S-70596</t>
  </si>
  <si>
    <t>C84167413579</t>
  </si>
  <si>
    <t>OBEKMHBE00000992</t>
  </si>
  <si>
    <t>20250401-S-71002</t>
  </si>
  <si>
    <t>C84167463593</t>
  </si>
  <si>
    <t>20250402-S-70675</t>
  </si>
  <si>
    <t>C84167433086</t>
  </si>
  <si>
    <t>OBEKMHBE00000993</t>
  </si>
  <si>
    <t>20250328-S-70209</t>
  </si>
  <si>
    <t>C83120193799</t>
  </si>
  <si>
    <t>20250401-S-70206</t>
  </si>
  <si>
    <t>C83643940991</t>
  </si>
  <si>
    <t>20250401-S-70192</t>
  </si>
  <si>
    <t>C83643873772</t>
  </si>
  <si>
    <t>20250403-S-70241</t>
  </si>
  <si>
    <t>C84167412110</t>
  </si>
  <si>
    <t>20250401-S-70205</t>
  </si>
  <si>
    <t>C83643940338</t>
  </si>
  <si>
    <t>OITBEKMH00000721</t>
  </si>
  <si>
    <t>20250401-S-70418</t>
  </si>
  <si>
    <t>C84167413524</t>
  </si>
  <si>
    <t>OFRBEKMH00001219</t>
  </si>
  <si>
    <t>20250402-S-70559</t>
  </si>
  <si>
    <t>C84952815122</t>
  </si>
  <si>
    <t>OBEKMHBE00000998</t>
  </si>
  <si>
    <t>20250401-S-70291</t>
  </si>
  <si>
    <t>C83905700785</t>
  </si>
  <si>
    <t>20250401-S-70996</t>
  </si>
  <si>
    <t>C83905608842</t>
  </si>
  <si>
    <t>OFRBEKMH00001217</t>
  </si>
  <si>
    <t>20250401-S-70353</t>
  </si>
  <si>
    <t>C83905662428</t>
  </si>
  <si>
    <t>C83905662426</t>
  </si>
  <si>
    <t>C83905662427</t>
  </si>
  <si>
    <t>20250401-S-70323</t>
  </si>
  <si>
    <t>C83905641552</t>
  </si>
  <si>
    <t>20250402-S-70575</t>
  </si>
  <si>
    <t>C83905623191</t>
  </si>
  <si>
    <t>20250401-S-70360</t>
  </si>
  <si>
    <t>C83905639800</t>
  </si>
  <si>
    <t>LINDE HYDRAULICS GMBH AND CO KG</t>
  </si>
  <si>
    <t>20250402-S-70498</t>
  </si>
  <si>
    <t>C83905630497</t>
  </si>
  <si>
    <t>ODEBEKMH00001329</t>
  </si>
  <si>
    <t>20250401-S-71016</t>
  </si>
  <si>
    <t>C83905642997</t>
  </si>
  <si>
    <t>20250403-S-70217</t>
  </si>
  <si>
    <t>C84167430719</t>
  </si>
  <si>
    <t>20250404-S-70577</t>
  </si>
  <si>
    <t>C84952815346</t>
  </si>
  <si>
    <t>20250331-S-70137</t>
  </si>
  <si>
    <t>C83381860075</t>
  </si>
  <si>
    <t>20250331-S-70263</t>
  </si>
  <si>
    <t>C83381918391</t>
  </si>
  <si>
    <t>OSKBEKMH00000058</t>
  </si>
  <si>
    <t>20250401-S-70204</t>
  </si>
  <si>
    <t>C83643943852</t>
  </si>
  <si>
    <t>OITBEKMH00000713</t>
  </si>
  <si>
    <t>20250401-S-70165</t>
  </si>
  <si>
    <t>C83643907378</t>
  </si>
  <si>
    <t>20250401-S-70236</t>
  </si>
  <si>
    <t>C83905608143</t>
  </si>
  <si>
    <t>20250401-S-70152</t>
  </si>
  <si>
    <t>C83905683544</t>
  </si>
  <si>
    <t>20250401-S-70417</t>
  </si>
  <si>
    <t>C83905628912</t>
  </si>
  <si>
    <t>20250402-S-70500</t>
  </si>
  <si>
    <t>C83905662078</t>
  </si>
  <si>
    <t>20250401-S-70265</t>
  </si>
  <si>
    <t>C83905629475</t>
  </si>
  <si>
    <t>20250401-S-70331</t>
  </si>
  <si>
    <t>C83643943860</t>
  </si>
  <si>
    <t>20250328-S-70222</t>
  </si>
  <si>
    <t>C83120206363</t>
  </si>
  <si>
    <t>OROBEKMH00000086</t>
  </si>
  <si>
    <t>20250331-S-70132</t>
  </si>
  <si>
    <t>C83381888071</t>
  </si>
  <si>
    <t>20250401-S-70457</t>
  </si>
  <si>
    <t>C83643832899</t>
  </si>
  <si>
    <t>OCZBEKMH00000364</t>
  </si>
  <si>
    <t>20250401-S-70305</t>
  </si>
  <si>
    <t>C83643848119</t>
  </si>
  <si>
    <t>OITBEKMH00000722</t>
  </si>
  <si>
    <t>20250401-S-70424</t>
  </si>
  <si>
    <t>C83643847144</t>
  </si>
  <si>
    <t>C83643847143</t>
  </si>
  <si>
    <t>20250402-S-70567</t>
  </si>
  <si>
    <t>C83905685876</t>
  </si>
  <si>
    <t>20250402-S-70580</t>
  </si>
  <si>
    <t>C83905608180</t>
  </si>
  <si>
    <t>20250401-S-71020</t>
  </si>
  <si>
    <t>C83905683467</t>
  </si>
  <si>
    <t>20250402-S-70514</t>
  </si>
  <si>
    <t>C83905640512</t>
  </si>
  <si>
    <t>C83905640511</t>
  </si>
  <si>
    <t>20250402-S-70488</t>
  </si>
  <si>
    <t>C83905664957</t>
  </si>
  <si>
    <t>20250401-S-71014</t>
  </si>
  <si>
    <t>C83905617325</t>
  </si>
  <si>
    <t>C83905630496</t>
  </si>
  <si>
    <t>ODEBEKMH00001317</t>
  </si>
  <si>
    <t>C83905629474</t>
  </si>
  <si>
    <t>20250401-S-70310</t>
  </si>
  <si>
    <t>C83905656780</t>
  </si>
  <si>
    <t>ODEBEKMH00001298</t>
  </si>
  <si>
    <t>C84167446670</t>
  </si>
  <si>
    <t>20250404-S-70165</t>
  </si>
  <si>
    <t>C84952847886</t>
  </si>
  <si>
    <t>C84952847885</t>
  </si>
  <si>
    <t>OBEKMHBE00001000</t>
  </si>
  <si>
    <t>20250401-S-70226</t>
  </si>
  <si>
    <t>C83643846715</t>
  </si>
  <si>
    <t>20250401-S-70344</t>
  </si>
  <si>
    <t>C83643858219</t>
  </si>
  <si>
    <t>OPLBEKMH00000378</t>
  </si>
  <si>
    <t>C83643858220</t>
  </si>
  <si>
    <t>20250331-S-70266</t>
  </si>
  <si>
    <t>C83381903259</t>
  </si>
  <si>
    <t>C83905700786</t>
  </si>
  <si>
    <t>20250401-S-70421</t>
  </si>
  <si>
    <t>C83905661622</t>
  </si>
  <si>
    <t>20250402-S-70564</t>
  </si>
  <si>
    <t>C83905684495</t>
  </si>
  <si>
    <t>HASSE AND WREDE GMBH</t>
  </si>
  <si>
    <t>C83905630495</t>
  </si>
  <si>
    <t>20250402-S-70538</t>
  </si>
  <si>
    <t>C83905635478</t>
  </si>
  <si>
    <t>20250402-S-70452</t>
  </si>
  <si>
    <t>C83905640147</t>
  </si>
  <si>
    <t>20250403-S-70527</t>
  </si>
  <si>
    <t>C84167461691</t>
  </si>
  <si>
    <t>20250403-S-70526</t>
  </si>
  <si>
    <t>C84167462629</t>
  </si>
  <si>
    <t>20250401-S-70274</t>
  </si>
  <si>
    <t>C83905683341</t>
  </si>
  <si>
    <t>OITBEKMH00000733</t>
  </si>
  <si>
    <t>MARELLI MOTORI SPA/ MM HEADQUARTER</t>
  </si>
  <si>
    <t>C83905683342</t>
  </si>
  <si>
    <t>20250401-S-71010</t>
  </si>
  <si>
    <t>C83905632259</t>
  </si>
  <si>
    <t>20250402-S-70501</t>
  </si>
  <si>
    <t>C84167472931</t>
  </si>
  <si>
    <t>20250403-S-70146</t>
  </si>
  <si>
    <t>C84167478224</t>
  </si>
  <si>
    <t>OITBEKMH00000715</t>
  </si>
  <si>
    <t>20250402-S-70569</t>
  </si>
  <si>
    <t>C85214740673</t>
  </si>
  <si>
    <t>OBEKMHBE00001001</t>
  </si>
  <si>
    <t>20250407-S-70204</t>
  </si>
  <si>
    <t>C85214702703</t>
  </si>
  <si>
    <t>20250401-S-70266</t>
  </si>
  <si>
    <t>C83643821118</t>
  </si>
  <si>
    <t>OPLBEKMH00000377</t>
  </si>
  <si>
    <t>20250401-S-70193</t>
  </si>
  <si>
    <t>C83905686682</t>
  </si>
  <si>
    <t>OCZBEKMH00000360</t>
  </si>
  <si>
    <t>20250401-S-70212</t>
  </si>
  <si>
    <t>C83905609121</t>
  </si>
  <si>
    <t>20250331-S-70126</t>
  </si>
  <si>
    <t>C83381892079</t>
  </si>
  <si>
    <t>20250331-S-70264</t>
  </si>
  <si>
    <t>C83381922699</t>
  </si>
  <si>
    <t>20250331-S-70265</t>
  </si>
  <si>
    <t>C83381900302</t>
  </si>
  <si>
    <t>20250401-S-70202</t>
  </si>
  <si>
    <t>C83643945521</t>
  </si>
  <si>
    <t>OPLBEKMH00000383</t>
  </si>
  <si>
    <t>20250403-S-70250</t>
  </si>
  <si>
    <t>C84167441919</t>
  </si>
  <si>
    <t>20250403-S-70206</t>
  </si>
  <si>
    <t>C84167491863</t>
  </si>
  <si>
    <t>C84167472932</t>
  </si>
  <si>
    <t>20250403-S-70229</t>
  </si>
  <si>
    <t>C84167477595</t>
  </si>
  <si>
    <t>20250403-S-70177</t>
  </si>
  <si>
    <t>C84167430110</t>
  </si>
  <si>
    <t>ODEBEKMH00001315</t>
  </si>
  <si>
    <t>20250401-S-70247</t>
  </si>
  <si>
    <t>C84167443721</t>
  </si>
  <si>
    <t>ODEBEKMH00001307</t>
  </si>
  <si>
    <t>20250407-S-70200</t>
  </si>
  <si>
    <t>C85214714299</t>
  </si>
  <si>
    <t>20250401-S-70994</t>
  </si>
  <si>
    <t>C83643896409</t>
  </si>
  <si>
    <t>20250401-S-70302</t>
  </si>
  <si>
    <t>C83643850913</t>
  </si>
  <si>
    <t>20250401-S-71009</t>
  </si>
  <si>
    <t>C83643885305</t>
  </si>
  <si>
    <t>20250403-S-70041</t>
  </si>
  <si>
    <t>C83905608145</t>
  </si>
  <si>
    <t>20250401-S-70340</t>
  </si>
  <si>
    <t>C83905631010</t>
  </si>
  <si>
    <t>20250403-S-70451</t>
  </si>
  <si>
    <t>C84167443027</t>
  </si>
  <si>
    <t>20250403-S-70232</t>
  </si>
  <si>
    <t>C84167429391</t>
  </si>
  <si>
    <t>OESBEKMH00000290</t>
  </si>
  <si>
    <t>20250328-S-70223</t>
  </si>
  <si>
    <t>C83120193891</t>
  </si>
  <si>
    <t>20250401-S-70242</t>
  </si>
  <si>
    <t>C83643903087</t>
  </si>
  <si>
    <t>OPLBEKMH00000373</t>
  </si>
  <si>
    <t>20250401-S-71055</t>
  </si>
  <si>
    <t>C83643920946</t>
  </si>
  <si>
    <t>OROBEKMH00000089</t>
  </si>
  <si>
    <t>20250401-S-70191</t>
  </si>
  <si>
    <t>C83905693264</t>
  </si>
  <si>
    <t>20250401-S-70355</t>
  </si>
  <si>
    <t>C83905608629</t>
  </si>
  <si>
    <t>OESBEKMH00000284</t>
  </si>
  <si>
    <t>20250402-S-70510</t>
  </si>
  <si>
    <t>C83905616723</t>
  </si>
  <si>
    <t>20250402-S-70530</t>
  </si>
  <si>
    <t>C83905622932</t>
  </si>
  <si>
    <t>20250403-S-70153</t>
  </si>
  <si>
    <t>C84167439000</t>
  </si>
  <si>
    <t>ODEBEKMH00001311</t>
  </si>
  <si>
    <t>20250402-S-70474</t>
  </si>
  <si>
    <t>C84167443550</t>
  </si>
  <si>
    <t>C84167443549</t>
  </si>
  <si>
    <t>20250403-S-70159</t>
  </si>
  <si>
    <t>C84167432678</t>
  </si>
  <si>
    <t>20250403-S-70186</t>
  </si>
  <si>
    <t>C84167413642</t>
  </si>
  <si>
    <t>C84167413641</t>
  </si>
  <si>
    <t>C83643896408</t>
  </si>
  <si>
    <t>20250401-S-71011</t>
  </si>
  <si>
    <t>C83905622955</t>
  </si>
  <si>
    <t>20250403-S-70203</t>
  </si>
  <si>
    <t>C85214769526</t>
  </si>
  <si>
    <t>ONLBEKMH00000361</t>
  </si>
  <si>
    <t>C83643945522</t>
  </si>
  <si>
    <t>20250401-S-70278</t>
  </si>
  <si>
    <t>C83643900805</t>
  </si>
  <si>
    <t>20250401-S-70153</t>
  </si>
  <si>
    <t>C83905672773</t>
  </si>
  <si>
    <t>C83928789457</t>
  </si>
  <si>
    <t>20250403-S-70149</t>
  </si>
  <si>
    <t>C84167487055</t>
  </si>
  <si>
    <t>20250403-S-70178</t>
  </si>
  <si>
    <t>C84167431982</t>
  </si>
  <si>
    <t>C84167477596</t>
  </si>
  <si>
    <t>20250403-S-70208</t>
  </si>
  <si>
    <t>C84167467769</t>
  </si>
  <si>
    <t>20250401-S-70283</t>
  </si>
  <si>
    <t>C84167412091</t>
  </si>
  <si>
    <t>OFRBEKMH00001231</t>
  </si>
  <si>
    <t>20250403-S-70190</t>
  </si>
  <si>
    <t>C84167445428</t>
  </si>
  <si>
    <t>20250401-S-70227</t>
  </si>
  <si>
    <t>C85214736802</t>
  </si>
  <si>
    <t>20250404-S-70156</t>
  </si>
  <si>
    <t>C84952824320</t>
  </si>
  <si>
    <t>OFRBEKMH00001236</t>
  </si>
  <si>
    <t>20250401-S-70343</t>
  </si>
  <si>
    <t>C83643821731</t>
  </si>
  <si>
    <t>20250401-S-70223</t>
  </si>
  <si>
    <t>C83905659964</t>
  </si>
  <si>
    <t>20250402-S-70557</t>
  </si>
  <si>
    <t>C84952801122</t>
  </si>
  <si>
    <t>20250402-S-70577</t>
  </si>
  <si>
    <t>C84952801162</t>
  </si>
  <si>
    <t>20250403-S-70248</t>
  </si>
  <si>
    <t>C84952837034</t>
  </si>
  <si>
    <t>OITBEKMH00000723</t>
  </si>
  <si>
    <t>20250404-S-70612</t>
  </si>
  <si>
    <t>C84952826731</t>
  </si>
  <si>
    <t>20250402-S-70512</t>
  </si>
  <si>
    <t>C85214713638</t>
  </si>
  <si>
    <t>OFRBEKMH00001237</t>
  </si>
  <si>
    <t>20250408-S-70124</t>
  </si>
  <si>
    <t>C85476425173</t>
  </si>
  <si>
    <t>OBEKMHBE00001007</t>
  </si>
  <si>
    <t>20250403-S-70244</t>
  </si>
  <si>
    <t>C84167476966</t>
  </si>
  <si>
    <t>20250401-S-70998</t>
  </si>
  <si>
    <t>C83905608936</t>
  </si>
  <si>
    <t>OHUBEKMH00000117</t>
  </si>
  <si>
    <t>20250402-S-70546</t>
  </si>
  <si>
    <t>C84167470494</t>
  </si>
  <si>
    <t>20250401-S-70342</t>
  </si>
  <si>
    <t>C84952801275</t>
  </si>
  <si>
    <t>OESBEKMH00000293</t>
  </si>
  <si>
    <t>20250404-S-70611</t>
  </si>
  <si>
    <t>C84952814027</t>
  </si>
  <si>
    <t>20250404-S-70111</t>
  </si>
  <si>
    <t>C84952826840</t>
  </si>
  <si>
    <t>ODEBEKMH00001297</t>
  </si>
  <si>
    <t>20250404-S-70137</t>
  </si>
  <si>
    <t>C84952814855</t>
  </si>
  <si>
    <t>C84952814854</t>
  </si>
  <si>
    <t>20250408-S-70143</t>
  </si>
  <si>
    <t>C85476489763</t>
  </si>
  <si>
    <t>OBEKMHBE00001006</t>
  </si>
  <si>
    <t>20250401-S-70157</t>
  </si>
  <si>
    <t>C83905609467</t>
  </si>
  <si>
    <t>OPLBEKMH00000386</t>
  </si>
  <si>
    <t>20250403-S-70205</t>
  </si>
  <si>
    <t>C84167489985</t>
  </si>
  <si>
    <t>20250403-S-70239</t>
  </si>
  <si>
    <t>C84952823394</t>
  </si>
  <si>
    <t>ODEBEKMH00001319</t>
  </si>
  <si>
    <t>20250401-S-70209</t>
  </si>
  <si>
    <t>C83643943362</t>
  </si>
  <si>
    <t>20250401-S-70447</t>
  </si>
  <si>
    <t>C83905639534</t>
  </si>
  <si>
    <t>OHUBEKMH00000114</t>
  </si>
  <si>
    <t>20250402-S-70487</t>
  </si>
  <si>
    <t>C83905679592</t>
  </si>
  <si>
    <t>OHUBEKMH00000116</t>
  </si>
  <si>
    <t>20250401-S-70444</t>
  </si>
  <si>
    <t>C83905643668</t>
  </si>
  <si>
    <t>20250401-S-70195</t>
  </si>
  <si>
    <t>C83905679851</t>
  </si>
  <si>
    <t>20250401-S-70249</t>
  </si>
  <si>
    <t>C83905640376</t>
  </si>
  <si>
    <t>OHUBEKMH00000115</t>
  </si>
  <si>
    <t>20250403-S-70147</t>
  </si>
  <si>
    <t>C84167491164</t>
  </si>
  <si>
    <t>20250401-S-71015</t>
  </si>
  <si>
    <t>C84167441926</t>
  </si>
  <si>
    <t>20250403-S-70157</t>
  </si>
  <si>
    <t>C84167432301</t>
  </si>
  <si>
    <t>20250402-S-70579</t>
  </si>
  <si>
    <t>C84952800984</t>
  </si>
  <si>
    <t>20250404-S-70117</t>
  </si>
  <si>
    <t>C84952814138</t>
  </si>
  <si>
    <t>C84167476965</t>
  </si>
  <si>
    <t>C84167470495</t>
  </si>
  <si>
    <t>20250404-S-70124</t>
  </si>
  <si>
    <t>C84952854247</t>
  </si>
  <si>
    <t>20250404-S-70115</t>
  </si>
  <si>
    <t>C84952814527</t>
  </si>
  <si>
    <t>20250408-S-70132</t>
  </si>
  <si>
    <t>C85476511918</t>
  </si>
  <si>
    <t>C83905679593</t>
  </si>
  <si>
    <t>20250404-S-70313</t>
  </si>
  <si>
    <t>C84952815111</t>
  </si>
  <si>
    <t>20250404-S-70159</t>
  </si>
  <si>
    <t>C85214713797</t>
  </si>
  <si>
    <t>20250408-S-70152</t>
  </si>
  <si>
    <t>C85476465090</t>
  </si>
  <si>
    <t>OFRBEKMH00001240</t>
  </si>
  <si>
    <t>20250409-S-70175</t>
  </si>
  <si>
    <t>C85738321059</t>
  </si>
  <si>
    <t>OBEKMHBE00001013</t>
  </si>
  <si>
    <t>20250403-S-70169</t>
  </si>
  <si>
    <t>C84952857640</t>
  </si>
  <si>
    <t>OITBEKMH00000736</t>
  </si>
  <si>
    <t>C84952857639</t>
  </si>
  <si>
    <t>C84952857642</t>
  </si>
  <si>
    <t>C84952857644</t>
  </si>
  <si>
    <t>C84952857645</t>
  </si>
  <si>
    <t>C84952857641</t>
  </si>
  <si>
    <t>C84952857643</t>
  </si>
  <si>
    <t>20250402-S-70576</t>
  </si>
  <si>
    <t>C84952801281</t>
  </si>
  <si>
    <t>20250404-S-70169</t>
  </si>
  <si>
    <t>C84952836994</t>
  </si>
  <si>
    <t>OITBEKMH00000739</t>
  </si>
  <si>
    <t>20250407-S-70160</t>
  </si>
  <si>
    <t>C85214766271</t>
  </si>
  <si>
    <t>OITBEKMH00000728</t>
  </si>
  <si>
    <t>20250407-S-70225</t>
  </si>
  <si>
    <t>C85214700862</t>
  </si>
  <si>
    <t>20250403-S-70249</t>
  </si>
  <si>
    <t>C85214769252</t>
  </si>
  <si>
    <t>20250407-S-70162</t>
  </si>
  <si>
    <t>C85214703109</t>
  </si>
  <si>
    <t>ODEBEKMH00001335</t>
  </si>
  <si>
    <t>20250401-S-70258</t>
  </si>
  <si>
    <t>C85214714383</t>
  </si>
  <si>
    <t>OITBEKMH00000735</t>
  </si>
  <si>
    <t>20250407-S-70223</t>
  </si>
  <si>
    <t>C85476424163</t>
  </si>
  <si>
    <t>OESBEKMH00000306</t>
  </si>
  <si>
    <t>APLICACIONES MECANICAS DEL CAUCHO</t>
  </si>
  <si>
    <t>20250407-S-70549</t>
  </si>
  <si>
    <t>C85476435703</t>
  </si>
  <si>
    <t>C85738321060</t>
  </si>
  <si>
    <t>C85214703108</t>
  </si>
  <si>
    <t>20250401-S-70995</t>
  </si>
  <si>
    <t>C84167413942</t>
  </si>
  <si>
    <t>OFIBEKMH00000017</t>
  </si>
  <si>
    <t>20250401-S-70251</t>
  </si>
  <si>
    <t>C85214744444</t>
  </si>
  <si>
    <t>20250402-S-70125</t>
  </si>
  <si>
    <t>C83905662732</t>
  </si>
  <si>
    <t>20250403-S-70166</t>
  </si>
  <si>
    <t>C84167472024</t>
  </si>
  <si>
    <t>20250404-S-70118</t>
  </si>
  <si>
    <t>C84952801243</t>
  </si>
  <si>
    <t>20250401-S-70425</t>
  </si>
  <si>
    <t>C84952826756</t>
  </si>
  <si>
    <t>20250404-S-70144</t>
  </si>
  <si>
    <t>C85214768016</t>
  </si>
  <si>
    <t>20250403-S-70449</t>
  </si>
  <si>
    <t>C85214741845</t>
  </si>
  <si>
    <t>OESBEKMH00000292</t>
  </si>
  <si>
    <t>20250402-S-70578</t>
  </si>
  <si>
    <t>C85214710724</t>
  </si>
  <si>
    <t>20250407-S-70192</t>
  </si>
  <si>
    <t>C85214713774</t>
  </si>
  <si>
    <t>ODEBEKMH00001333</t>
  </si>
  <si>
    <t>20250403-S-70155</t>
  </si>
  <si>
    <t>C84167433204</t>
  </si>
  <si>
    <t>20250403-S-70148</t>
  </si>
  <si>
    <t>C84952846589</t>
  </si>
  <si>
    <t>OCZBEKMH00000363</t>
  </si>
  <si>
    <t>20250407-S-70284</t>
  </si>
  <si>
    <t>C85214706522</t>
  </si>
  <si>
    <t>20250331-S-70262</t>
  </si>
  <si>
    <t>C83381891223</t>
  </si>
  <si>
    <t>OPTBEKMH00000048</t>
  </si>
  <si>
    <t>20250401-S-70211</t>
  </si>
  <si>
    <t>C83905656892</t>
  </si>
  <si>
    <t>20250403-S-70247</t>
  </si>
  <si>
    <t>C84167493416</t>
  </si>
  <si>
    <t>OSEBEKMH00000054</t>
  </si>
  <si>
    <t>20250403-S-70164</t>
  </si>
  <si>
    <t>C84167412942</t>
  </si>
  <si>
    <t>OPLBEKMH00000379</t>
  </si>
  <si>
    <t>C84952846590</t>
  </si>
  <si>
    <t>20250404-S-70110</t>
  </si>
  <si>
    <t>C84952827356</t>
  </si>
  <si>
    <t>OITBEKMH00000725</t>
  </si>
  <si>
    <t>20250403-S-70246</t>
  </si>
  <si>
    <t>C85214766353</t>
  </si>
  <si>
    <t>20250407-S-70180</t>
  </si>
  <si>
    <t>C85214744498</t>
  </si>
  <si>
    <t>20250327-S-70530</t>
  </si>
  <si>
    <t>C85214716793</t>
  </si>
  <si>
    <t>20250407-S-70173</t>
  </si>
  <si>
    <t>C85214732384</t>
  </si>
  <si>
    <t>20250403-S-70215</t>
  </si>
  <si>
    <t>C85214728092</t>
  </si>
  <si>
    <t>20250404-S-70064</t>
  </si>
  <si>
    <t>C84167412357</t>
  </si>
  <si>
    <t>OHUBEKMH00000118</t>
  </si>
  <si>
    <t>20250401-S-70983</t>
  </si>
  <si>
    <t>C84952831073</t>
  </si>
  <si>
    <t>OFRBEKMH00001216</t>
  </si>
  <si>
    <t>C85214741846</t>
  </si>
  <si>
    <t>20250401-S-70194</t>
  </si>
  <si>
    <t>C85214744477</t>
  </si>
  <si>
    <t>20250404-S-70114</t>
  </si>
  <si>
    <t>C85214713749</t>
  </si>
  <si>
    <t>20250403-S-70176</t>
  </si>
  <si>
    <t>C84167444627</t>
  </si>
  <si>
    <t>OSKBEKMH00000060</t>
  </si>
  <si>
    <t>20250401-S-70359</t>
  </si>
  <si>
    <t>C85214702840</t>
  </si>
  <si>
    <t>OITBEKMH00000740</t>
  </si>
  <si>
    <t>20250407-S-70217</t>
  </si>
  <si>
    <t>C85214727298</t>
  </si>
  <si>
    <t>20250404-S-70143</t>
  </si>
  <si>
    <t>C85476529344</t>
  </si>
  <si>
    <t>20250409-S-70016</t>
  </si>
  <si>
    <t>C85476473359</t>
  </si>
  <si>
    <t>ODEBEKMH00001338</t>
  </si>
  <si>
    <t>20250404-S-70170</t>
  </si>
  <si>
    <t>C85476449873</t>
  </si>
  <si>
    <t>20250410-S-70150</t>
  </si>
  <si>
    <t>C86000142997</t>
  </si>
  <si>
    <t>OBEKMHBE00001014</t>
  </si>
  <si>
    <t>20250407-S-70224</t>
  </si>
  <si>
    <t>C85476424227</t>
  </si>
  <si>
    <t>20250401-S-70225</t>
  </si>
  <si>
    <t>C85476468370</t>
  </si>
  <si>
    <t>OITBEKMH00000738</t>
  </si>
  <si>
    <t>20250401-S-70420</t>
  </si>
  <si>
    <t>C85476436505</t>
  </si>
  <si>
    <t>20250408-S-70104</t>
  </si>
  <si>
    <t>C85476495865</t>
  </si>
  <si>
    <t>OITBEKMH00000745</t>
  </si>
  <si>
    <t>20250408-S-70112</t>
  </si>
  <si>
    <t>C85476454624</t>
  </si>
  <si>
    <t>ODEBEKMH00001334</t>
  </si>
  <si>
    <t>C85476454626</t>
  </si>
  <si>
    <t>C85476454625</t>
  </si>
  <si>
    <t>20250407-S-70179</t>
  </si>
  <si>
    <t>C85214736846</t>
  </si>
  <si>
    <t>20250409-S-70556</t>
  </si>
  <si>
    <t>C85476522493</t>
  </si>
  <si>
    <t>20250407-S-70219</t>
  </si>
  <si>
    <t>C85476439076</t>
  </si>
  <si>
    <t>20250408-S-70148</t>
  </si>
  <si>
    <t>C85476479047</t>
  </si>
  <si>
    <t>20250407-S-70161</t>
  </si>
  <si>
    <t>C85476516750</t>
  </si>
  <si>
    <t>20250407-S-70407</t>
  </si>
  <si>
    <t>C85476495577</t>
  </si>
  <si>
    <t>20250408-S-70185</t>
  </si>
  <si>
    <t>C85476488456</t>
  </si>
  <si>
    <t>20250408-S-70109</t>
  </si>
  <si>
    <t>C85476466789</t>
  </si>
  <si>
    <t>OESBEKMH00000298</t>
  </si>
  <si>
    <t>20250407-S-70152</t>
  </si>
  <si>
    <t>C85476506915</t>
  </si>
  <si>
    <t>20250408-S-70111</t>
  </si>
  <si>
    <t>C85476458113</t>
  </si>
  <si>
    <t>20250404-S-70119</t>
  </si>
  <si>
    <t>C84952800621</t>
  </si>
  <si>
    <t>20250404-S-70107</t>
  </si>
  <si>
    <t>C84952850786</t>
  </si>
  <si>
    <t>OROBEKMH00000090</t>
  </si>
  <si>
    <t>20250401-S-70469</t>
  </si>
  <si>
    <t>C84952829794</t>
  </si>
  <si>
    <t>20250403-S-70165</t>
  </si>
  <si>
    <t>C8495280116X</t>
  </si>
  <si>
    <t>OPLBEKMH00000389</t>
  </si>
  <si>
    <t>20250407-S-70167</t>
  </si>
  <si>
    <t>C85214701076</t>
  </si>
  <si>
    <t>OCZBEKMH00000367</t>
  </si>
  <si>
    <t>20250404-S-70112</t>
  </si>
  <si>
    <t>C85214723762</t>
  </si>
  <si>
    <t>20250404-S-70096</t>
  </si>
  <si>
    <t>C85214728029</t>
  </si>
  <si>
    <t>20250407-S-70228</t>
  </si>
  <si>
    <t>C85476424184</t>
  </si>
  <si>
    <t>20250408-S-70123</t>
  </si>
  <si>
    <t>C85476425207</t>
  </si>
  <si>
    <t>C85476466788</t>
  </si>
  <si>
    <t>20250407-S-70227</t>
  </si>
  <si>
    <t>C85476424291</t>
  </si>
  <si>
    <t>20250408-S-70162</t>
  </si>
  <si>
    <t>C85476438559</t>
  </si>
  <si>
    <t>OFRBEKMH00001248</t>
  </si>
  <si>
    <t>20250408-S-70557</t>
  </si>
  <si>
    <t>C85476438440</t>
  </si>
  <si>
    <t>20250408-S-70173</t>
  </si>
  <si>
    <t>C85476516149</t>
  </si>
  <si>
    <t>20250408-S-70108</t>
  </si>
  <si>
    <t>C85476472683</t>
  </si>
  <si>
    <t>20250408-S-70110</t>
  </si>
  <si>
    <t>C85476454591</t>
  </si>
  <si>
    <t>20250411-S-70099</t>
  </si>
  <si>
    <t>C86000136124</t>
  </si>
  <si>
    <t>ODEBEKMH00001345</t>
  </si>
  <si>
    <t>20250407-S-70212</t>
  </si>
  <si>
    <t>C85476460106</t>
  </si>
  <si>
    <t>20250408-S-70134</t>
  </si>
  <si>
    <t>C85476520575</t>
  </si>
  <si>
    <t>20250407-S-70164</t>
  </si>
  <si>
    <t>C85214701338</t>
  </si>
  <si>
    <t>OBEKMHBE00001023</t>
  </si>
  <si>
    <t>20250408-S-70115</t>
  </si>
  <si>
    <t>C85476453256</t>
  </si>
  <si>
    <t>20250409-S-70188</t>
  </si>
  <si>
    <t>C86785641262</t>
  </si>
  <si>
    <t>20250408-S-70433</t>
  </si>
  <si>
    <t>C86785652159</t>
  </si>
  <si>
    <t>20250403-S-70211</t>
  </si>
  <si>
    <t>C84952814241</t>
  </si>
  <si>
    <t>C85476439267</t>
  </si>
  <si>
    <t>OCZBEKMH00000368</t>
  </si>
  <si>
    <t>20250408-S-70568</t>
  </si>
  <si>
    <t>C85738253608</t>
  </si>
  <si>
    <t>OITBEKMH00000746</t>
  </si>
  <si>
    <t>20250409-S-70202</t>
  </si>
  <si>
    <t>C85738293324</t>
  </si>
  <si>
    <t>20250410-S-70172</t>
  </si>
  <si>
    <t>C86000136518</t>
  </si>
  <si>
    <t>20250403-S-70245</t>
  </si>
  <si>
    <t>C85476532055</t>
  </si>
  <si>
    <t>20250408-S-70170</t>
  </si>
  <si>
    <t>C85738276300</t>
  </si>
  <si>
    <t>20250409-S-70166</t>
  </si>
  <si>
    <t>C85738277188</t>
  </si>
  <si>
    <t>20250402-S-70516</t>
  </si>
  <si>
    <t>C85214724136</t>
  </si>
  <si>
    <t>OSEBEKMH00000055</t>
  </si>
  <si>
    <t>20250404-S-70135</t>
  </si>
  <si>
    <t>C85214726998</t>
  </si>
  <si>
    <t>OPLBEKMH00000391</t>
  </si>
  <si>
    <t>20250408-S-70127</t>
  </si>
  <si>
    <t>C85476424280</t>
  </si>
  <si>
    <t>OITBEKMH00000742</t>
  </si>
  <si>
    <t>20250407-S-70434</t>
  </si>
  <si>
    <t>C85476495971</t>
  </si>
  <si>
    <t>20250403-S-70230</t>
  </si>
  <si>
    <t>C85476444814</t>
  </si>
  <si>
    <t>20250408-S-70116</t>
  </si>
  <si>
    <t>C85476438367</t>
  </si>
  <si>
    <t>20250407-S-70539</t>
  </si>
  <si>
    <t>C85476450778</t>
  </si>
  <si>
    <t>20250407-S-70222</t>
  </si>
  <si>
    <t>C85738253661</t>
  </si>
  <si>
    <t>ODEBEKMH00001358</t>
  </si>
  <si>
    <t>20250408-S-70189</t>
  </si>
  <si>
    <t>C85738255133</t>
  </si>
  <si>
    <t>20250409-S-70182</t>
  </si>
  <si>
    <t>C85738271044</t>
  </si>
  <si>
    <t>20250409-S-70203</t>
  </si>
  <si>
    <t>C85738278910</t>
  </si>
  <si>
    <t>20250404-S-70172</t>
  </si>
  <si>
    <t>C84952827419</t>
  </si>
  <si>
    <t>C84952826839</t>
  </si>
  <si>
    <t>20250407-S-70165</t>
  </si>
  <si>
    <t>C85214701137</t>
  </si>
  <si>
    <t>20250408-S-70553</t>
  </si>
  <si>
    <t>C85476450193</t>
  </si>
  <si>
    <t>OITBEKMH00000734</t>
  </si>
  <si>
    <t>20250408-S-70167</t>
  </si>
  <si>
    <t>C85476436782</t>
  </si>
  <si>
    <t>OCZBEKMH00000378</t>
  </si>
  <si>
    <t>20250408-S-70114</t>
  </si>
  <si>
    <t>C85476447452</t>
  </si>
  <si>
    <t>20250408-S-70113</t>
  </si>
  <si>
    <t>C85476450741</t>
  </si>
  <si>
    <t>20250408-S-70554</t>
  </si>
  <si>
    <t>C85738306344</t>
  </si>
  <si>
    <t>20250409-S-70137</t>
  </si>
  <si>
    <t>C85738322778</t>
  </si>
  <si>
    <t>ODEBEKMH00001359</t>
  </si>
  <si>
    <t>20250409-S-70176</t>
  </si>
  <si>
    <t>C85738322091</t>
  </si>
  <si>
    <t>20250409-S-70165</t>
  </si>
  <si>
    <t>C85738276787</t>
  </si>
  <si>
    <t>ODEBEKMH00001572</t>
  </si>
  <si>
    <t>C85738276786</t>
  </si>
  <si>
    <t>20250409-S-70204</t>
  </si>
  <si>
    <t>C85738278920</t>
  </si>
  <si>
    <t>C85214726999</t>
  </si>
  <si>
    <t>20250409-S-70130</t>
  </si>
  <si>
    <t>C85738306656</t>
  </si>
  <si>
    <t>C85738306655</t>
  </si>
  <si>
    <t>20250408-S-70150</t>
  </si>
  <si>
    <t>C85738318074</t>
  </si>
  <si>
    <t>20250411-S-70030</t>
  </si>
  <si>
    <t>C86000138630</t>
  </si>
  <si>
    <t>OFRBEKMH00001269</t>
  </si>
  <si>
    <t>20250409-S-70526</t>
  </si>
  <si>
    <t>C86000167566</t>
  </si>
  <si>
    <t>20250408-S-70398</t>
  </si>
  <si>
    <t>C86000173952</t>
  </si>
  <si>
    <t>OFRBEKMH00001261</t>
  </si>
  <si>
    <t>20250408-S-70186</t>
  </si>
  <si>
    <t>C86000154164</t>
  </si>
  <si>
    <t>ODEBEKMH00001378</t>
  </si>
  <si>
    <t>20250410-S-70386</t>
  </si>
  <si>
    <t>C87047465872</t>
  </si>
  <si>
    <t>OBEKMHBE00001025</t>
  </si>
  <si>
    <t>20250408-S-70147</t>
  </si>
  <si>
    <t>C85738255135</t>
  </si>
  <si>
    <t>20250407-S-70433</t>
  </si>
  <si>
    <t>C85738307276</t>
  </si>
  <si>
    <t>20250410-S-70583</t>
  </si>
  <si>
    <t>C86000210559</t>
  </si>
  <si>
    <t>ODEBEKMH00001369</t>
  </si>
  <si>
    <t>20250410-S-70186</t>
  </si>
  <si>
    <t>C86000184308</t>
  </si>
  <si>
    <t>ODEBEKMH00001363</t>
  </si>
  <si>
    <t>20250409-S-70184</t>
  </si>
  <si>
    <t>C86000159408</t>
  </si>
  <si>
    <t>20250409-S-70326</t>
  </si>
  <si>
    <t>C86000170845</t>
  </si>
  <si>
    <t>20250410-S-70098</t>
  </si>
  <si>
    <t>C86000159103</t>
  </si>
  <si>
    <t>OITBEKMH00000744</t>
  </si>
  <si>
    <t>20250410-S-70097</t>
  </si>
  <si>
    <t>C86000153058</t>
  </si>
  <si>
    <t>OITBEKMH00000751</t>
  </si>
  <si>
    <t>20250410-S-70122</t>
  </si>
  <si>
    <t>C86000182227</t>
  </si>
  <si>
    <t>20250408-S-70177</t>
  </si>
  <si>
    <t>C87047496910</t>
  </si>
  <si>
    <t>20250407-S-70178</t>
  </si>
  <si>
    <t>C85214736812</t>
  </si>
  <si>
    <t>20250403-S-70212</t>
  </si>
  <si>
    <t>C85214715423</t>
  </si>
  <si>
    <t>20250403-S-70174</t>
  </si>
  <si>
    <t>C85214732597</t>
  </si>
  <si>
    <t>20250410-S-70200</t>
  </si>
  <si>
    <t>C86000188705</t>
  </si>
  <si>
    <t>20250408-S-70561</t>
  </si>
  <si>
    <t>C86000141228</t>
  </si>
  <si>
    <t>20250410-S-70199</t>
  </si>
  <si>
    <t>C86000141253</t>
  </si>
  <si>
    <t>20250407-S-70195</t>
  </si>
  <si>
    <t>C86000180284</t>
  </si>
  <si>
    <t>20250410-S-70198</t>
  </si>
  <si>
    <t>C86000159562</t>
  </si>
  <si>
    <t>20250410-S-70173</t>
  </si>
  <si>
    <t>C86000149955</t>
  </si>
  <si>
    <t>OITBEKMH00000752</t>
  </si>
  <si>
    <t>20250409-S-70147</t>
  </si>
  <si>
    <t>C86000168095</t>
  </si>
  <si>
    <t>20250411-S-70029</t>
  </si>
  <si>
    <t>C86000170853</t>
  </si>
  <si>
    <t>C86000182226</t>
  </si>
  <si>
    <t>20250414-S-70158</t>
  </si>
  <si>
    <t>C87047426252</t>
  </si>
  <si>
    <t>20250409-S-70038</t>
  </si>
  <si>
    <t>C85476530321</t>
  </si>
  <si>
    <t>OROBEKMH00000091</t>
  </si>
  <si>
    <t>20250408-S-70190</t>
  </si>
  <si>
    <t>C85738276878</t>
  </si>
  <si>
    <t>OITBEKMH00000750</t>
  </si>
  <si>
    <t>20250410-S-70614</t>
  </si>
  <si>
    <t>C86000209537</t>
  </si>
  <si>
    <t>20250407-S-70159</t>
  </si>
  <si>
    <t>C85476488623</t>
  </si>
  <si>
    <t>20250404-S-70109</t>
  </si>
  <si>
    <t>C85476517607</t>
  </si>
  <si>
    <t>20250407-S-70158</t>
  </si>
  <si>
    <t>C85476516182</t>
  </si>
  <si>
    <t>OPLBEKMH00000387</t>
  </si>
  <si>
    <t>20250407-S-70163</t>
  </si>
  <si>
    <t>C85738253624</t>
  </si>
  <si>
    <t>20250408-S-70469</t>
  </si>
  <si>
    <t>C85738255129</t>
  </si>
  <si>
    <t>20250409-S-70150</t>
  </si>
  <si>
    <t>C85738305910</t>
  </si>
  <si>
    <t>20250408-S-70103</t>
  </si>
  <si>
    <t>C85738275763</t>
  </si>
  <si>
    <t>OESBEKMH00000310</t>
  </si>
  <si>
    <t>20250409-S-70199</t>
  </si>
  <si>
    <t>C86000204859</t>
  </si>
  <si>
    <t>20250410-S-70188</t>
  </si>
  <si>
    <t>C86000169848</t>
  </si>
  <si>
    <t>ODEBEKMH00001343</t>
  </si>
  <si>
    <t>20250410-S-70187</t>
  </si>
  <si>
    <t>C86000197371</t>
  </si>
  <si>
    <t>C87047426254</t>
  </si>
  <si>
    <t>C87047426255</t>
  </si>
  <si>
    <t>C85476530322</t>
  </si>
  <si>
    <t>20250410-S-70441</t>
  </si>
  <si>
    <t>C87047464400</t>
  </si>
  <si>
    <t>ONLBEKMH00000379</t>
  </si>
  <si>
    <t>20250407-S-70181</t>
  </si>
  <si>
    <t>C85476460255</t>
  </si>
  <si>
    <t>20250408-S-70120</t>
  </si>
  <si>
    <t>C85738254448</t>
  </si>
  <si>
    <t>C86000141254</t>
  </si>
  <si>
    <t>C86000159563</t>
  </si>
  <si>
    <t>20250410-S-70161</t>
  </si>
  <si>
    <t>C86000172255</t>
  </si>
  <si>
    <t>C87047426253</t>
  </si>
  <si>
    <t>20250408-S-70556</t>
  </si>
  <si>
    <t>C85738283925</t>
  </si>
  <si>
    <t>OITBEKMH00000755</t>
  </si>
  <si>
    <t>20250408-S-70125</t>
  </si>
  <si>
    <t>C86785627458</t>
  </si>
  <si>
    <t>20250408-S-70157</t>
  </si>
  <si>
    <t>C85738295598</t>
  </si>
  <si>
    <t>OPLBEKMH00000388</t>
  </si>
  <si>
    <t>20250410-S-70179</t>
  </si>
  <si>
    <t>C86785625411</t>
  </si>
  <si>
    <t>20250408-S-70569</t>
  </si>
  <si>
    <t>C86785625462</t>
  </si>
  <si>
    <t>ODEBEKMH00001401</t>
  </si>
  <si>
    <t>20250403-S-70201</t>
  </si>
  <si>
    <t>C86785665052</t>
  </si>
  <si>
    <t>20250410-S-70096</t>
  </si>
  <si>
    <t>C86785631831</t>
  </si>
  <si>
    <t>20250411-S-70146</t>
  </si>
  <si>
    <t>C86785655789</t>
  </si>
  <si>
    <t>20250411-S-70147</t>
  </si>
  <si>
    <t>C86785640452</t>
  </si>
  <si>
    <t>20250408-S-70142</t>
  </si>
  <si>
    <t>C87047436754</t>
  </si>
  <si>
    <t>OFRBEKMH00001275</t>
  </si>
  <si>
    <t>20250409-S-70523</t>
  </si>
  <si>
    <t>C86000166291</t>
  </si>
  <si>
    <t>20250409-S-70560</t>
  </si>
  <si>
    <t>C86000162326</t>
  </si>
  <si>
    <t>OCZBEKMH00000372</t>
  </si>
  <si>
    <t>AFSICZMOS002</t>
  </si>
  <si>
    <t>20250411-S-70122</t>
  </si>
  <si>
    <t>C86785653996</t>
  </si>
  <si>
    <t>20250409-S-70192</t>
  </si>
  <si>
    <t>C86000158054</t>
  </si>
  <si>
    <t>OPLBEKMH00000394</t>
  </si>
  <si>
    <t>20250411-S-70149</t>
  </si>
  <si>
    <t>C86785644753</t>
  </si>
  <si>
    <t>20250409-S-70146</t>
  </si>
  <si>
    <t>C86785643887</t>
  </si>
  <si>
    <t>20250404-S-70141</t>
  </si>
  <si>
    <t>C86785630444</t>
  </si>
  <si>
    <t>OFRBEKMH00001276</t>
  </si>
  <si>
    <t>C86785630445</t>
  </si>
  <si>
    <t>20250410-S-70104</t>
  </si>
  <si>
    <t>C86785642456</t>
  </si>
  <si>
    <t>20250411-S-70153</t>
  </si>
  <si>
    <t>C87309266151</t>
  </si>
  <si>
    <t>OSEBEKMH00000059</t>
  </si>
  <si>
    <t>20250409-S-70452</t>
  </si>
  <si>
    <t>C87309348561</t>
  </si>
  <si>
    <t>OPLBEKMH00000400</t>
  </si>
  <si>
    <t>20250415-S-70301</t>
  </si>
  <si>
    <t>C87309319550</t>
  </si>
  <si>
    <t>OBEKMHBE00001028</t>
  </si>
  <si>
    <t>20250408-S-70136</t>
  </si>
  <si>
    <t>C85476505574</t>
  </si>
  <si>
    <t>20250410-S-70144</t>
  </si>
  <si>
    <t>C86785660635</t>
  </si>
  <si>
    <t>C86785660634</t>
  </si>
  <si>
    <t>C85476505573</t>
  </si>
  <si>
    <t>20250409-S-70138</t>
  </si>
  <si>
    <t>C85738326698</t>
  </si>
  <si>
    <t>20250409-S-70044</t>
  </si>
  <si>
    <t>C85738268956</t>
  </si>
  <si>
    <t>OCZBEKMH00000371</t>
  </si>
  <si>
    <t>20250409-S-70145</t>
  </si>
  <si>
    <t>C85738274816</t>
  </si>
  <si>
    <t>OHUBEKMH00000119</t>
  </si>
  <si>
    <t>20250408-S-70499</t>
  </si>
  <si>
    <t>C85738285774</t>
  </si>
  <si>
    <t>20250410-S-70613</t>
  </si>
  <si>
    <t>C86000204674</t>
  </si>
  <si>
    <t>20250411-S-70135</t>
  </si>
  <si>
    <t>C86785634190</t>
  </si>
  <si>
    <t>OESBEKMH00000305</t>
  </si>
  <si>
    <t>C86785634191</t>
  </si>
  <si>
    <t>20250410-S-70151</t>
  </si>
  <si>
    <t>C86000138183</t>
  </si>
  <si>
    <t>20250403-S-70182</t>
  </si>
  <si>
    <t>C85476424962</t>
  </si>
  <si>
    <t>20250407-S-70176</t>
  </si>
  <si>
    <t>C85738302992</t>
  </si>
  <si>
    <t>20250410-S-70166</t>
  </si>
  <si>
    <t>C86000176218</t>
  </si>
  <si>
    <t>20250410-S-70174</t>
  </si>
  <si>
    <t>C86000154888</t>
  </si>
  <si>
    <t>20250410-S-70454</t>
  </si>
  <si>
    <t>C86785628518</t>
  </si>
  <si>
    <t>20250411-S-70121</t>
  </si>
  <si>
    <t>C86785652770</t>
  </si>
  <si>
    <t>Grimbergen</t>
  </si>
  <si>
    <t>20250417-S-70200</t>
  </si>
  <si>
    <t>RL5015829564</t>
  </si>
  <si>
    <t>ODEBEKMH00001389</t>
  </si>
  <si>
    <t>AXTHELM + ZUFALL GmbH &amp; Co. KG</t>
  </si>
  <si>
    <t>CATTBEGRI001</t>
  </si>
  <si>
    <t>Machelen</t>
  </si>
  <si>
    <t>20250417-S-70566</t>
  </si>
  <si>
    <t>RL5015829414</t>
  </si>
  <si>
    <t>ODEBEKMH00001394</t>
  </si>
  <si>
    <t>MANN+HUMMEL International GmbH &amp; Co. KG</t>
  </si>
  <si>
    <t>DHLLBEMAC001</t>
  </si>
  <si>
    <t>20250410-S-70101</t>
  </si>
  <si>
    <t>C86000179869</t>
  </si>
  <si>
    <t>OATBEKMH00000085</t>
  </si>
  <si>
    <t>20250409-S-70164</t>
  </si>
  <si>
    <t>C86000168480</t>
  </si>
  <si>
    <t>20250414-S-70131</t>
  </si>
  <si>
    <t>C87047494763</t>
  </si>
  <si>
    <t>ODEBEKMH00001375</t>
  </si>
  <si>
    <t>20250404-S-70574</t>
  </si>
  <si>
    <t>C87047439667</t>
  </si>
  <si>
    <t>OITBEKMH00000757</t>
  </si>
  <si>
    <t>20250415-S-70250</t>
  </si>
  <si>
    <t>C87309465560</t>
  </si>
  <si>
    <t>OITBEKMH00000765</t>
  </si>
  <si>
    <t>20250415-S-70204</t>
  </si>
  <si>
    <t>C87309443880</t>
  </si>
  <si>
    <t>OITBEKMH00000766</t>
  </si>
  <si>
    <t>20250415-S-70240</t>
  </si>
  <si>
    <t>C87309282181</t>
  </si>
  <si>
    <t>OFRBEKMH00001285</t>
  </si>
  <si>
    <t>20250409-S-70163</t>
  </si>
  <si>
    <t>C87309406950</t>
  </si>
  <si>
    <t>20250414-S-70491</t>
  </si>
  <si>
    <t>C87309358401</t>
  </si>
  <si>
    <t>20250416-S-70130</t>
  </si>
  <si>
    <t>C87571127557</t>
  </si>
  <si>
    <t>C87571127556</t>
  </si>
  <si>
    <t>OBEKMHBE00001046</t>
  </si>
  <si>
    <t>20250416-S-70481</t>
  </si>
  <si>
    <t>C88618311678</t>
  </si>
  <si>
    <t>20250407-S-70207</t>
  </si>
  <si>
    <t>C85980551645</t>
  </si>
  <si>
    <t>20250408-S-70179</t>
  </si>
  <si>
    <t>C86000179055</t>
  </si>
  <si>
    <t>OFIBEKMH00000018</t>
  </si>
  <si>
    <t>20250410-S-70184</t>
  </si>
  <si>
    <t>C86785663570</t>
  </si>
  <si>
    <t>20250414-S-70094</t>
  </si>
  <si>
    <t>C87047504749</t>
  </si>
  <si>
    <t>OITBEKMH00000754</t>
  </si>
  <si>
    <t>20250415-S-70242</t>
  </si>
  <si>
    <t>C87309450749</t>
  </si>
  <si>
    <t>20250415-S-70286</t>
  </si>
  <si>
    <t>C87309455890</t>
  </si>
  <si>
    <t>20250415-S-70264</t>
  </si>
  <si>
    <t>C87309297667</t>
  </si>
  <si>
    <t>ONET LOGISTIQUE</t>
  </si>
  <si>
    <t>20250415-S-70182</t>
  </si>
  <si>
    <t>C87309400542</t>
  </si>
  <si>
    <t>OITBEKMH00000756</t>
  </si>
  <si>
    <t>20250415-S-70181</t>
  </si>
  <si>
    <t>C87309388957</t>
  </si>
  <si>
    <t>OITBEKMH00000773</t>
  </si>
  <si>
    <t>20250414-S-70494</t>
  </si>
  <si>
    <t>C87309342071</t>
  </si>
  <si>
    <t>20250416-S-70142</t>
  </si>
  <si>
    <t>C87571110008</t>
  </si>
  <si>
    <t>OFRBEKMH00001290</t>
  </si>
  <si>
    <t>20250414-S-70114</t>
  </si>
  <si>
    <t>C87571110559</t>
  </si>
  <si>
    <t>OITBEKMH00000772</t>
  </si>
  <si>
    <t>20250417-S-70444</t>
  </si>
  <si>
    <t>C88618346022</t>
  </si>
  <si>
    <t>20250410-S-70129</t>
  </si>
  <si>
    <t>C86785640518</t>
  </si>
  <si>
    <t>OCZBEKMH00000385</t>
  </si>
  <si>
    <t>20250408-S-70106</t>
  </si>
  <si>
    <t>C86000139104</t>
  </si>
  <si>
    <t>20250408-S-70118</t>
  </si>
  <si>
    <t>C87047447731</t>
  </si>
  <si>
    <t>20250414-S-70186</t>
  </si>
  <si>
    <t>C87309282785</t>
  </si>
  <si>
    <t>20250415-S-70256</t>
  </si>
  <si>
    <t>C87571128829</t>
  </si>
  <si>
    <t>YOKOHAMA TWS BELGIUM NV - HUB</t>
  </si>
  <si>
    <t>20250408-S-70105</t>
  </si>
  <si>
    <t>C85738254104</t>
  </si>
  <si>
    <t>OROBEKMH00000094</t>
  </si>
  <si>
    <t>20250410-S-70113</t>
  </si>
  <si>
    <t>C86000136567</t>
  </si>
  <si>
    <t>20250410-S-70478</t>
  </si>
  <si>
    <t>C86000204819</t>
  </si>
  <si>
    <t>20250407-S-70537</t>
  </si>
  <si>
    <t>C86785654554</t>
  </si>
  <si>
    <t>20250410-S-70578</t>
  </si>
  <si>
    <t>C86785664999</t>
  </si>
  <si>
    <t>20250411-S-70134</t>
  </si>
  <si>
    <t>C87047423708</t>
  </si>
  <si>
    <t>OESBEKMH00000308</t>
  </si>
  <si>
    <t>20250414-S-70151</t>
  </si>
  <si>
    <t>C87047513286</t>
  </si>
  <si>
    <t>20250408-S-70181</t>
  </si>
  <si>
    <t>C87047488747</t>
  </si>
  <si>
    <t>ODEBEKMH00001377</t>
  </si>
  <si>
    <t>20250411-S-70271</t>
  </si>
  <si>
    <t>C87047425142</t>
  </si>
  <si>
    <t>20250409-S-70525</t>
  </si>
  <si>
    <t>C87047445970</t>
  </si>
  <si>
    <t>20250408-S-70191</t>
  </si>
  <si>
    <t>C87047437061</t>
  </si>
  <si>
    <t>20250414-S-70484</t>
  </si>
  <si>
    <t>C87047435949</t>
  </si>
  <si>
    <t>20250410-S-70165</t>
  </si>
  <si>
    <t>C87309460107</t>
  </si>
  <si>
    <t>OITBEKMH00000759</t>
  </si>
  <si>
    <t>20250410-S-70572</t>
  </si>
  <si>
    <t>C87309281496</t>
  </si>
  <si>
    <t>OITBEKMH00000768</t>
  </si>
  <si>
    <t>20250415-S-70205</t>
  </si>
  <si>
    <t>C87309448587</t>
  </si>
  <si>
    <t>20250415-S-70244</t>
  </si>
  <si>
    <t>C87309436389</t>
  </si>
  <si>
    <t>20250414-S-70187</t>
  </si>
  <si>
    <t>C87309284872</t>
  </si>
  <si>
    <t>20250404-S-70182</t>
  </si>
  <si>
    <t>C85214699127</t>
  </si>
  <si>
    <t>OPTBEKMH00000049</t>
  </si>
  <si>
    <t>20250410-S-70130</t>
  </si>
  <si>
    <t>C86785638336</t>
  </si>
  <si>
    <t>20250409-S-70158</t>
  </si>
  <si>
    <t>C86785663531</t>
  </si>
  <si>
    <t>OCZBEKMH00000386</t>
  </si>
  <si>
    <t>20250414-S-70130</t>
  </si>
  <si>
    <t>C87047509498</t>
  </si>
  <si>
    <t>OESBEKMH00000307</t>
  </si>
  <si>
    <t>20250414-S-70202</t>
  </si>
  <si>
    <t>C87047464485</t>
  </si>
  <si>
    <t>20250411-S-70502</t>
  </si>
  <si>
    <t>C87047437256</t>
  </si>
  <si>
    <t>20250404-S-70173</t>
  </si>
  <si>
    <t>C85214728517</t>
  </si>
  <si>
    <t>20250404-S-70174</t>
  </si>
  <si>
    <t>C85214726303</t>
  </si>
  <si>
    <t>20250409-S-70157</t>
  </si>
  <si>
    <t>C85738329854</t>
  </si>
  <si>
    <t>20250410-S-70195</t>
  </si>
  <si>
    <t>C86000156810</t>
  </si>
  <si>
    <t>OPLBEKMH00000390</t>
  </si>
  <si>
    <t>20250409-S-70183</t>
  </si>
  <si>
    <t>C86000160346</t>
  </si>
  <si>
    <t>20250411-S-70443</t>
  </si>
  <si>
    <t>C86785655361</t>
  </si>
  <si>
    <t>20250411-S-70117</t>
  </si>
  <si>
    <t>C86785665358</t>
  </si>
  <si>
    <t>C86785654553</t>
  </si>
  <si>
    <t>20250411-S-70128</t>
  </si>
  <si>
    <t>C86785653980</t>
  </si>
  <si>
    <t>OPLBEKMH00000397</t>
  </si>
  <si>
    <t>20250414-S-70155</t>
  </si>
  <si>
    <t>C87047424120</t>
  </si>
  <si>
    <t>20250410-S-70136</t>
  </si>
  <si>
    <t>C87047423895</t>
  </si>
  <si>
    <t>C87047509499</t>
  </si>
  <si>
    <t>20250414-S-70137</t>
  </si>
  <si>
    <t>C87047423480</t>
  </si>
  <si>
    <t>20250411-S-70123</t>
  </si>
  <si>
    <t>C87047465703</t>
  </si>
  <si>
    <t>20250414-S-70200</t>
  </si>
  <si>
    <t>C87047464152</t>
  </si>
  <si>
    <t>C87047464486</t>
  </si>
  <si>
    <t>20250411-S-70113</t>
  </si>
  <si>
    <t>C87047425001</t>
  </si>
  <si>
    <t>ODEBEKMH00001381</t>
  </si>
  <si>
    <t>20250410-S-70121</t>
  </si>
  <si>
    <t>C87047487516</t>
  </si>
  <si>
    <t>20250414-S-70129</t>
  </si>
  <si>
    <t>C87047450022</t>
  </si>
  <si>
    <t>20250411-S-70114</t>
  </si>
  <si>
    <t>C87047488689</t>
  </si>
  <si>
    <t>ODEBEKMH00001380</t>
  </si>
  <si>
    <t>20250411-S-70140</t>
  </si>
  <si>
    <t>C87047446007</t>
  </si>
  <si>
    <t>20250414-S-70514</t>
  </si>
  <si>
    <t>C87047430843</t>
  </si>
  <si>
    <t>20250411-S-70120</t>
  </si>
  <si>
    <t>C87047449484</t>
  </si>
  <si>
    <t>OITBEKMH00000758</t>
  </si>
  <si>
    <t>20250415-S-70251</t>
  </si>
  <si>
    <t>C87309469772</t>
  </si>
  <si>
    <t>20250418-S-70086</t>
  </si>
  <si>
    <t>C88618289841</t>
  </si>
  <si>
    <t>20250409-S-70168</t>
  </si>
  <si>
    <t>C86785642359</t>
  </si>
  <si>
    <t>20250415-S-70009</t>
  </si>
  <si>
    <t>C87047447560</t>
  </si>
  <si>
    <t>20250418-S-70090</t>
  </si>
  <si>
    <t>C88618287870</t>
  </si>
  <si>
    <t>Donaldson Filtration Deutschland</t>
  </si>
  <si>
    <t>20250410-S-70103</t>
  </si>
  <si>
    <t>C86000194082</t>
  </si>
  <si>
    <t>OHUBEKMH00000121</t>
  </si>
  <si>
    <t>20250409-S-70149</t>
  </si>
  <si>
    <t>C86785642437</t>
  </si>
  <si>
    <t>20250407-S-70536</t>
  </si>
  <si>
    <t>C86785652757</t>
  </si>
  <si>
    <t>OFRBEKMH00001262</t>
  </si>
  <si>
    <t>C87047488746</t>
  </si>
  <si>
    <t>20250414-S-70132</t>
  </si>
  <si>
    <t>C87047490772</t>
  </si>
  <si>
    <t>20250415-S-70627</t>
  </si>
  <si>
    <t>C87309290991</t>
  </si>
  <si>
    <t>20250410-S-70447</t>
  </si>
  <si>
    <t>C87571130074</t>
  </si>
  <si>
    <t>ONLBEKMH00000393</t>
  </si>
  <si>
    <t>20250415-S-70315</t>
  </si>
  <si>
    <t>C88618261619</t>
  </si>
  <si>
    <t>20250417-S-70143</t>
  </si>
  <si>
    <t>C88618287110</t>
  </si>
  <si>
    <t>20250411-S-70494</t>
  </si>
  <si>
    <t>C86785627738</t>
  </si>
  <si>
    <t>20250414-S-70482</t>
  </si>
  <si>
    <t>C87309418749</t>
  </si>
  <si>
    <t>ODEBEKMH00001392</t>
  </si>
  <si>
    <t>C88618289842</t>
  </si>
  <si>
    <t>20250414-S-70124</t>
  </si>
  <si>
    <t>C87047449476</t>
  </si>
  <si>
    <t>ODEBEKMH00001386</t>
  </si>
  <si>
    <t>20250415-S-70285</t>
  </si>
  <si>
    <t>C87309283780</t>
  </si>
  <si>
    <t>HEF-DURFERRIT</t>
  </si>
  <si>
    <t>20250404-S-70573</t>
  </si>
  <si>
    <t>C86765965164</t>
  </si>
  <si>
    <t>20250414-S-70136</t>
  </si>
  <si>
    <t>C87309266252</t>
  </si>
  <si>
    <t>ODEBEKMH00001414</t>
  </si>
  <si>
    <t>20250414-S-70191</t>
  </si>
  <si>
    <t>C87309466493</t>
  </si>
  <si>
    <t>ODEBEKMH00001393</t>
  </si>
  <si>
    <t>20250414-S-70179</t>
  </si>
  <si>
    <t>C87309266443</t>
  </si>
  <si>
    <t>OITBEKMH00000787</t>
  </si>
  <si>
    <t>20250414-S-70174</t>
  </si>
  <si>
    <t>C87309352723</t>
  </si>
  <si>
    <t>20250418-S-70088</t>
  </si>
  <si>
    <t>C88880284514</t>
  </si>
  <si>
    <t>OBEKMHBE00001049</t>
  </si>
  <si>
    <t>20250414-S-70190</t>
  </si>
  <si>
    <t>C87309457692</t>
  </si>
  <si>
    <t>20250414-S-70161</t>
  </si>
  <si>
    <t>C87309419564</t>
  </si>
  <si>
    <t>OCZBEKMH00000388</t>
  </si>
  <si>
    <t>20250414-S-70095</t>
  </si>
  <si>
    <t>C87309371043</t>
  </si>
  <si>
    <t>OITBEKMH00000771</t>
  </si>
  <si>
    <t>20250415-S-70273</t>
  </si>
  <si>
    <t>C87309336994</t>
  </si>
  <si>
    <t>C87309336995</t>
  </si>
  <si>
    <t>20250410-S-70261</t>
  </si>
  <si>
    <t>C87309317894</t>
  </si>
  <si>
    <t>20250409-S-70179</t>
  </si>
  <si>
    <t>C87309344975</t>
  </si>
  <si>
    <t>20250415-S-70269</t>
  </si>
  <si>
    <t>C87309318713</t>
  </si>
  <si>
    <t>20250414-S-70127</t>
  </si>
  <si>
    <t>C87309293537</t>
  </si>
  <si>
    <t>20250407-S-70187</t>
  </si>
  <si>
    <t>C87309284195</t>
  </si>
  <si>
    <t>20250417-S-70445</t>
  </si>
  <si>
    <t>C88880290567</t>
  </si>
  <si>
    <t>20250415-S-70275</t>
  </si>
  <si>
    <t>C87309265971</t>
  </si>
  <si>
    <t>20250415-S-70277</t>
  </si>
  <si>
    <t>C87309276354</t>
  </si>
  <si>
    <t>ODEBEKMH00001449</t>
  </si>
  <si>
    <t>20250414-S-70189</t>
  </si>
  <si>
    <t>C87309432939</t>
  </si>
  <si>
    <t>20250411-S-70155</t>
  </si>
  <si>
    <t>C87309266377</t>
  </si>
  <si>
    <t>20250414-S-70222</t>
  </si>
  <si>
    <t>C87309442514</t>
  </si>
  <si>
    <t>C87309352724</t>
  </si>
  <si>
    <t>20250410-S-70591</t>
  </si>
  <si>
    <t>C87309378791</t>
  </si>
  <si>
    <t>20250414-S-70117</t>
  </si>
  <si>
    <t>C87309366284</t>
  </si>
  <si>
    <t>20250415-S-70270</t>
  </si>
  <si>
    <t>C87309318293</t>
  </si>
  <si>
    <t>20250411-S-70133</t>
  </si>
  <si>
    <t>C87047436445</t>
  </si>
  <si>
    <t>20250416-S-70058</t>
  </si>
  <si>
    <t>C87309266445</t>
  </si>
  <si>
    <t>20250415-S-70187</t>
  </si>
  <si>
    <t>C87309311698</t>
  </si>
  <si>
    <t>OITBEKMH00000770</t>
  </si>
  <si>
    <t>20250414-S-70118</t>
  </si>
  <si>
    <t>C87309373392</t>
  </si>
  <si>
    <t>20250415-S-70193</t>
  </si>
  <si>
    <t>C87309330681</t>
  </si>
  <si>
    <t>20250411-S-70096</t>
  </si>
  <si>
    <t>C86000141882</t>
  </si>
  <si>
    <t>OPTBEKMH00000050</t>
  </si>
  <si>
    <t>20250411-S-70116</t>
  </si>
  <si>
    <t>C86785664328</t>
  </si>
  <si>
    <t>OROBEKMH00000093</t>
  </si>
  <si>
    <t>C86785664327</t>
  </si>
  <si>
    <t>20250411-S-70112</t>
  </si>
  <si>
    <t>C86785628386</t>
  </si>
  <si>
    <t>20250414-S-70152</t>
  </si>
  <si>
    <t>C87309469075</t>
  </si>
  <si>
    <t>20250415-S-70249</t>
  </si>
  <si>
    <t>C87309458119</t>
  </si>
  <si>
    <t>20250415-S-70289</t>
  </si>
  <si>
    <t>C87309441626</t>
  </si>
  <si>
    <t>20250414-S-70133</t>
  </si>
  <si>
    <t>C87309266287</t>
  </si>
  <si>
    <t>20250414-S-70480</t>
  </si>
  <si>
    <t>C87309422268</t>
  </si>
  <si>
    <t>20250415-S-70267</t>
  </si>
  <si>
    <t>C87309297891</t>
  </si>
  <si>
    <t>20250414-S-70121</t>
  </si>
  <si>
    <t>C87309413948</t>
  </si>
  <si>
    <t>20250415-S-70259</t>
  </si>
  <si>
    <t>C87309396575</t>
  </si>
  <si>
    <t>C87309396574</t>
  </si>
  <si>
    <t>C87309311699</t>
  </si>
  <si>
    <t>C87309373393</t>
  </si>
  <si>
    <t>20250411-S-70119</t>
  </si>
  <si>
    <t>C87309353690</t>
  </si>
  <si>
    <t>OROBEKMH00000095</t>
  </si>
  <si>
    <t>20250414-S-70126</t>
  </si>
  <si>
    <t>C87309294355</t>
  </si>
  <si>
    <t>20250415-S-70195</t>
  </si>
  <si>
    <t>C87309349802</t>
  </si>
  <si>
    <t>20250415-S-70210</t>
  </si>
  <si>
    <t>C87309374830</t>
  </si>
  <si>
    <t>20250415-S-70230</t>
  </si>
  <si>
    <t>C87309342470</t>
  </si>
  <si>
    <t>C87309342471</t>
  </si>
  <si>
    <t>20250415-S-70621</t>
  </si>
  <si>
    <t>C87309322598</t>
  </si>
  <si>
    <t>20250414-S-70123</t>
  </si>
  <si>
    <t>C87309296472</t>
  </si>
  <si>
    <t>20250416-S-70114</t>
  </si>
  <si>
    <t>C87571109467</t>
  </si>
  <si>
    <t>OFRBEKMH00001320</t>
  </si>
  <si>
    <t>20250414-S-70416</t>
  </si>
  <si>
    <t>C87571130050</t>
  </si>
  <si>
    <t>C87309330680</t>
  </si>
  <si>
    <t>20250415-S-70280</t>
  </si>
  <si>
    <t>C87309285180</t>
  </si>
  <si>
    <t>20250418-S-70087</t>
  </si>
  <si>
    <t>C88880292741</t>
  </si>
  <si>
    <t>20250414-S-70120</t>
  </si>
  <si>
    <t>C87309424718</t>
  </si>
  <si>
    <t>20250415-S-70288</t>
  </si>
  <si>
    <t>C87309437484</t>
  </si>
  <si>
    <t>ODEBEKMH00001431</t>
  </si>
  <si>
    <t>20250411-S-70125</t>
  </si>
  <si>
    <t>C87309411395</t>
  </si>
  <si>
    <t>20250411-S-70425</t>
  </si>
  <si>
    <t>C87309289479</t>
  </si>
  <si>
    <t>20250415-S-70255</t>
  </si>
  <si>
    <t>C87309380248</t>
  </si>
  <si>
    <t>ODEBEKMH00001427</t>
  </si>
  <si>
    <t>20250415-S-70219</t>
  </si>
  <si>
    <t>C87309367368</t>
  </si>
  <si>
    <t>C87309318292</t>
  </si>
  <si>
    <t>20250414-S-70483</t>
  </si>
  <si>
    <t>C87309417574</t>
  </si>
  <si>
    <t>C87309417573</t>
  </si>
  <si>
    <t>C87309417575</t>
  </si>
  <si>
    <t>C87309417572</t>
  </si>
  <si>
    <t>C87309417571</t>
  </si>
  <si>
    <t>20250414-S-70411</t>
  </si>
  <si>
    <t>C87309263718</t>
  </si>
  <si>
    <t>20250410-S-70105</t>
  </si>
  <si>
    <t>C86000161686</t>
  </si>
  <si>
    <t>OSKBEKMH00000062</t>
  </si>
  <si>
    <t>C87571129206</t>
  </si>
  <si>
    <t>20250416-S-70100</t>
  </si>
  <si>
    <t>C87571109613</t>
  </si>
  <si>
    <t>OITBEKMH00000780</t>
  </si>
  <si>
    <t>20250416-S-70135</t>
  </si>
  <si>
    <t>C88618261351</t>
  </si>
  <si>
    <t>OFRBEKMH00001306</t>
  </si>
  <si>
    <t>20250416-S-70167</t>
  </si>
  <si>
    <t>C88618284626</t>
  </si>
  <si>
    <t>ODEBEKMH00001438</t>
  </si>
  <si>
    <t>20250414-S-70177</t>
  </si>
  <si>
    <t>C88618274772</t>
  </si>
  <si>
    <t>20250417-S-70124</t>
  </si>
  <si>
    <t>C88618346496</t>
  </si>
  <si>
    <t>20250416-S-70587</t>
  </si>
  <si>
    <t>C88618323727</t>
  </si>
  <si>
    <t>OFRBEKMH00001307</t>
  </si>
  <si>
    <t>20250416-S-70101</t>
  </si>
  <si>
    <t>C88618328437</t>
  </si>
  <si>
    <t>ODEBEKMH00001434</t>
  </si>
  <si>
    <t>20250421-S-70019</t>
  </si>
  <si>
    <t>C88880219207</t>
  </si>
  <si>
    <t>20250422-S-70181</t>
  </si>
  <si>
    <t>C89142053704</t>
  </si>
  <si>
    <t>OBEKMHBE00001056</t>
  </si>
  <si>
    <t>20250415-S-70287</t>
  </si>
  <si>
    <t>C87571109990</t>
  </si>
  <si>
    <t>20250417-S-70425</t>
  </si>
  <si>
    <t>C88618291751</t>
  </si>
  <si>
    <t>20250416-S-70154</t>
  </si>
  <si>
    <t>C88618311566</t>
  </si>
  <si>
    <t>20250415-S-70215</t>
  </si>
  <si>
    <t>C88880211221</t>
  </si>
  <si>
    <t>20250411-S-70504</t>
  </si>
  <si>
    <t>C89142046844</t>
  </si>
  <si>
    <t>20250417-S-70121</t>
  </si>
  <si>
    <t>C88618346086</t>
  </si>
  <si>
    <t>20250415-S-70279</t>
  </si>
  <si>
    <t>C88618261421</t>
  </si>
  <si>
    <t>OESBEKMH00000318</t>
  </si>
  <si>
    <t>20250416-S-70133</t>
  </si>
  <si>
    <t>C88618261071</t>
  </si>
  <si>
    <t>20250410-S-70477</t>
  </si>
  <si>
    <t>C87047423333</t>
  </si>
  <si>
    <t>20250411-S-70124</t>
  </si>
  <si>
    <t>C87047465556</t>
  </si>
  <si>
    <t>OHUBEKMH00000120</t>
  </si>
  <si>
    <t>20250414-S-70119</t>
  </si>
  <si>
    <t>C87309395898</t>
  </si>
  <si>
    <t>OPLBEKMH00000399</t>
  </si>
  <si>
    <t>20250417-S-70119</t>
  </si>
  <si>
    <t>C88618274785</t>
  </si>
  <si>
    <t>ODEBEKMH00001429</t>
  </si>
  <si>
    <t>20250409-S-70117</t>
  </si>
  <si>
    <t>C88618346919</t>
  </si>
  <si>
    <t>OESBEKMH00000314</t>
  </si>
  <si>
    <t>20250414-S-70188</t>
  </si>
  <si>
    <t>C88618328422</t>
  </si>
  <si>
    <t>20250417-S-70597</t>
  </si>
  <si>
    <t>C88618275221</t>
  </si>
  <si>
    <t>C88618275220</t>
  </si>
  <si>
    <t>20250422-S-70168</t>
  </si>
  <si>
    <t>C89142074266</t>
  </si>
  <si>
    <t>20250411-S-70154</t>
  </si>
  <si>
    <t>C89142034172</t>
  </si>
  <si>
    <t>OPLBEKMH00000405</t>
  </si>
  <si>
    <t>20250422-S-70175</t>
  </si>
  <si>
    <t>C89142047669</t>
  </si>
  <si>
    <t>20250409-S-70455</t>
  </si>
  <si>
    <t>C86000205300</t>
  </si>
  <si>
    <t>20250414-S-70495</t>
  </si>
  <si>
    <t>C87047491747</t>
  </si>
  <si>
    <t>OPLBEKMH00000396</t>
  </si>
  <si>
    <t>20250416-S-70262</t>
  </si>
  <si>
    <t>C88618274814</t>
  </si>
  <si>
    <t>20250410-S-70124</t>
  </si>
  <si>
    <t>C87047466138</t>
  </si>
  <si>
    <t>20250410-S-70196</t>
  </si>
  <si>
    <t>C87047433482</t>
  </si>
  <si>
    <t>20250415-S-70229</t>
  </si>
  <si>
    <t>C87309296319</t>
  </si>
  <si>
    <t>20250416-S-70138</t>
  </si>
  <si>
    <t>C88618275445</t>
  </si>
  <si>
    <t>20250416-S-70484</t>
  </si>
  <si>
    <t>C88618284228</t>
  </si>
  <si>
    <t>20250415-S-70533</t>
  </si>
  <si>
    <t>C88618302773</t>
  </si>
  <si>
    <t>20250417-S-70147</t>
  </si>
  <si>
    <t>C88618286455</t>
  </si>
  <si>
    <t>20250415-S-70241</t>
  </si>
  <si>
    <t>C87309282327</t>
  </si>
  <si>
    <t>20250410-S-70178</t>
  </si>
  <si>
    <t>C86785627655</t>
  </si>
  <si>
    <t>20250414-S-70182</t>
  </si>
  <si>
    <t>C87047437513</t>
  </si>
  <si>
    <t>C87309395897</t>
  </si>
  <si>
    <t>20250410-S-70100</t>
  </si>
  <si>
    <t>C87309297103</t>
  </si>
  <si>
    <t>20250415-S-70188</t>
  </si>
  <si>
    <t>C87309317321</t>
  </si>
  <si>
    <t>OITBEKMH00000764</t>
  </si>
  <si>
    <t>VICA S.P.A.</t>
  </si>
  <si>
    <t>20250416-S-70124</t>
  </si>
  <si>
    <t>C87571109439</t>
  </si>
  <si>
    <t>20250416-S-70099</t>
  </si>
  <si>
    <t>C88618261177</t>
  </si>
  <si>
    <t>20250417-S-70154</t>
  </si>
  <si>
    <t>C88618272293</t>
  </si>
  <si>
    <t>20250416-S-70144</t>
  </si>
  <si>
    <t>C88618330293</t>
  </si>
  <si>
    <t>20250416-S-70105</t>
  </si>
  <si>
    <t>C88618324883</t>
  </si>
  <si>
    <t>20250415-S-70189</t>
  </si>
  <si>
    <t>C87309294324</t>
  </si>
  <si>
    <t>OHUBEKMH00000122</t>
  </si>
  <si>
    <t>20250415-S-70190</t>
  </si>
  <si>
    <t>C87309345939</t>
  </si>
  <si>
    <t>OATBEKMH00000089</t>
  </si>
  <si>
    <t>20250421-S-70017</t>
  </si>
  <si>
    <t>C88880236576</t>
  </si>
  <si>
    <t>20250423-S-70195</t>
  </si>
  <si>
    <t>C89403752815</t>
  </si>
  <si>
    <t>20250415-S-70530</t>
  </si>
  <si>
    <t>C87571110199</t>
  </si>
  <si>
    <t>20250414-S-70499</t>
  </si>
  <si>
    <t>C88618261268</t>
  </si>
  <si>
    <t>20250417-S-70560</t>
  </si>
  <si>
    <t>C88618339023</t>
  </si>
  <si>
    <t>20250417-S-70626</t>
  </si>
  <si>
    <t>C88880294751</t>
  </si>
  <si>
    <t>OITBEKMH00000762</t>
  </si>
  <si>
    <t>20250417-S-70130</t>
  </si>
  <si>
    <t>C88880203814</t>
  </si>
  <si>
    <t>ODEBEKMH00001439</t>
  </si>
  <si>
    <t>20250417-S-70150</t>
  </si>
  <si>
    <t>C88880248645</t>
  </si>
  <si>
    <t>20250416-S-70161</t>
  </si>
  <si>
    <t>C88618306693</t>
  </si>
  <si>
    <t>OCZBEKMH00000389</t>
  </si>
  <si>
    <t>20250416-S-70160</t>
  </si>
  <si>
    <t>C88618315888</t>
  </si>
  <si>
    <t>20250414-S-70122</t>
  </si>
  <si>
    <t>C88880230983</t>
  </si>
  <si>
    <t>20250410-S-70162</t>
  </si>
  <si>
    <t>C87047487664</t>
  </si>
  <si>
    <t>20250411-S-70143</t>
  </si>
  <si>
    <t>C87047450107</t>
  </si>
  <si>
    <t>20250414-S-70146</t>
  </si>
  <si>
    <t>C87047457860</t>
  </si>
  <si>
    <t>20250416-S-70132</t>
  </si>
  <si>
    <t>C88618262435</t>
  </si>
  <si>
    <t>20250408-S-70117</t>
  </si>
  <si>
    <t>C88618278626</t>
  </si>
  <si>
    <t>OESBEKMH00000320</t>
  </si>
  <si>
    <t>20250417-S-70605</t>
  </si>
  <si>
    <t>C88880300212</t>
  </si>
  <si>
    <t>20250417-S-70120</t>
  </si>
  <si>
    <t>C88880268437</t>
  </si>
  <si>
    <t>20250416-S-70115</t>
  </si>
  <si>
    <t>C88880204864</t>
  </si>
  <si>
    <t>20250415-S-70274</t>
  </si>
  <si>
    <t>C88880292723</t>
  </si>
  <si>
    <t>20250407-S-70213</t>
  </si>
  <si>
    <t>C88880250131</t>
  </si>
  <si>
    <t>20250422-S-70039</t>
  </si>
  <si>
    <t>C88880227545</t>
  </si>
  <si>
    <t>20250422-S-70252</t>
  </si>
  <si>
    <t>C88880225354</t>
  </si>
  <si>
    <t>20250423-S-70538</t>
  </si>
  <si>
    <t>RL5015870507</t>
  </si>
  <si>
    <t>ODEBEKMH00001423</t>
  </si>
  <si>
    <t>PACOMA GmbH</t>
  </si>
  <si>
    <t>20250416-S-70602</t>
  </si>
  <si>
    <t>C88880236505</t>
  </si>
  <si>
    <t>Neuheim</t>
  </si>
  <si>
    <t>20250424-S-70066</t>
  </si>
  <si>
    <t>RL5015870678</t>
  </si>
  <si>
    <t>CH</t>
  </si>
  <si>
    <t>Caterpillar Distribution Svc</t>
  </si>
  <si>
    <t>BUCHCHNEU001</t>
  </si>
  <si>
    <t>20250415-S-70214</t>
  </si>
  <si>
    <t>C87309394943</t>
  </si>
  <si>
    <t>20250414-S-70112</t>
  </si>
  <si>
    <t>C87309374227</t>
  </si>
  <si>
    <t>20250414-S-70128</t>
  </si>
  <si>
    <t>C87571110642</t>
  </si>
  <si>
    <t>20250417-S-70117</t>
  </si>
  <si>
    <t>C88618275442</t>
  </si>
  <si>
    <t>20250416-S-70474</t>
  </si>
  <si>
    <t>C88618305556</t>
  </si>
  <si>
    <t>20250417-S-70127</t>
  </si>
  <si>
    <t>C88880297718</t>
  </si>
  <si>
    <t>20250417-S-70122</t>
  </si>
  <si>
    <t>C88880262537</t>
  </si>
  <si>
    <t>20250416-S-70151</t>
  </si>
  <si>
    <t>C88880260079</t>
  </si>
  <si>
    <t>20250417-S-70135</t>
  </si>
  <si>
    <t>C88880203995</t>
  </si>
  <si>
    <t>20250416-S-70172</t>
  </si>
  <si>
    <t>C87571129232</t>
  </si>
  <si>
    <t>20250415-S-70207</t>
  </si>
  <si>
    <t>C87309427318</t>
  </si>
  <si>
    <t>20250414-S-70414</t>
  </si>
  <si>
    <t>C88618261528</t>
  </si>
  <si>
    <t>OFRBEKMH00001289</t>
  </si>
  <si>
    <t>C88618261269</t>
  </si>
  <si>
    <t>C88618262436</t>
  </si>
  <si>
    <t>C88880204865</t>
  </si>
  <si>
    <t>20250415-S-70622</t>
  </si>
  <si>
    <t>C88880244018</t>
  </si>
  <si>
    <t>20250418-S-70084</t>
  </si>
  <si>
    <t>C88880204379</t>
  </si>
  <si>
    <t>C88880204380</t>
  </si>
  <si>
    <t>C88880204381</t>
  </si>
  <si>
    <t>C88880204382</t>
  </si>
  <si>
    <t>20250417-S-70383</t>
  </si>
  <si>
    <t>C88880268998</t>
  </si>
  <si>
    <t>20250415-S-70213</t>
  </si>
  <si>
    <t>C87309393126</t>
  </si>
  <si>
    <t>20250417-S-70129</t>
  </si>
  <si>
    <t>C88618345058</t>
  </si>
  <si>
    <t>20250415-S-70246</t>
  </si>
  <si>
    <t>C88880247909</t>
  </si>
  <si>
    <t>20250416-S-70279</t>
  </si>
  <si>
    <t>C89142014602</t>
  </si>
  <si>
    <t>20250416-S-70475</t>
  </si>
  <si>
    <t>C89142014463</t>
  </si>
  <si>
    <t>OFRBEKMH00001314</t>
  </si>
  <si>
    <t>20250416-S-70128</t>
  </si>
  <si>
    <t>C89142045228</t>
  </si>
  <si>
    <t>20250421-S-70018</t>
  </si>
  <si>
    <t>C89403787025</t>
  </si>
  <si>
    <t>OFRBEKMH00001321</t>
  </si>
  <si>
    <t>20250424-S-70185</t>
  </si>
  <si>
    <t>C89665673364</t>
  </si>
  <si>
    <t>OBEKMHBE00001066</t>
  </si>
  <si>
    <t>20250415-S-70245</t>
  </si>
  <si>
    <t>C88618319551</t>
  </si>
  <si>
    <t>OSKBEKMH00000064</t>
  </si>
  <si>
    <t>20250416-S-70153</t>
  </si>
  <si>
    <t>C88618299935</t>
  </si>
  <si>
    <t>20250414-S-70116</t>
  </si>
  <si>
    <t>C89142013977</t>
  </si>
  <si>
    <t>OITBEKMH00000779</t>
  </si>
  <si>
    <t>20250422-S-70144</t>
  </si>
  <si>
    <t>C89142064721</t>
  </si>
  <si>
    <t>OITBEKMH00000782</t>
  </si>
  <si>
    <t>20250416-S-70096</t>
  </si>
  <si>
    <t>C89142060712</t>
  </si>
  <si>
    <t>OITBEKMH00000786</t>
  </si>
  <si>
    <t>20250417-S-70391</t>
  </si>
  <si>
    <t>C89142049089</t>
  </si>
  <si>
    <t>20250416-S-70094</t>
  </si>
  <si>
    <t>C88880267680</t>
  </si>
  <si>
    <t>OCZBEKMH00000390</t>
  </si>
  <si>
    <t>20250422-S-70154</t>
  </si>
  <si>
    <t>C89142035443</t>
  </si>
  <si>
    <t>20250417-S-70553</t>
  </si>
  <si>
    <t>C88618271896</t>
  </si>
  <si>
    <t>OPLBEKMH00000408</t>
  </si>
  <si>
    <t>20250416-S-70111</t>
  </si>
  <si>
    <t>C88618302687</t>
  </si>
  <si>
    <t>20250416-S-70134</t>
  </si>
  <si>
    <t>C88880225029</t>
  </si>
  <si>
    <t>20250416-S-70610</t>
  </si>
  <si>
    <t>C89142014607</t>
  </si>
  <si>
    <t>20250418-S-70242</t>
  </si>
  <si>
    <t>C89142068915</t>
  </si>
  <si>
    <t>20250417-S-70415</t>
  </si>
  <si>
    <t>C89142033628</t>
  </si>
  <si>
    <t>20250416-S-70480</t>
  </si>
  <si>
    <t>C87571129019</t>
  </si>
  <si>
    <t>OPLBEKMH00000411</t>
  </si>
  <si>
    <t>20250416-S-70109</t>
  </si>
  <si>
    <t>C88618316763</t>
  </si>
  <si>
    <t>20250417-S-70369</t>
  </si>
  <si>
    <t>C89142074572</t>
  </si>
  <si>
    <t>20250422-S-70157</t>
  </si>
  <si>
    <t>C89142034645</t>
  </si>
  <si>
    <t>20250415-S-70225</t>
  </si>
  <si>
    <t>C87309321278</t>
  </si>
  <si>
    <t>20250417-S-70464</t>
  </si>
  <si>
    <t>C88618288712</t>
  </si>
  <si>
    <t>20250417-S-70547</t>
  </si>
  <si>
    <t>C88618291293</t>
  </si>
  <si>
    <t>OROBEKMH00000096</t>
  </si>
  <si>
    <t>20250416-S-70165</t>
  </si>
  <si>
    <t>C88880278370</t>
  </si>
  <si>
    <t>OCZBEKMH00000391</t>
  </si>
  <si>
    <t>20250417-S-70118</t>
  </si>
  <si>
    <t>C88880208784</t>
  </si>
  <si>
    <t>OITBEKMH00000781</t>
  </si>
  <si>
    <t>20250416-S-70092</t>
  </si>
  <si>
    <t>C88880278302</t>
  </si>
  <si>
    <t>OESBEKMH00000321</t>
  </si>
  <si>
    <t>20250417-S-70133</t>
  </si>
  <si>
    <t>C88880203861</t>
  </si>
  <si>
    <t>OCZBEKMH00000397</t>
  </si>
  <si>
    <t>20250417-S-70457</t>
  </si>
  <si>
    <t>C88880223353</t>
  </si>
  <si>
    <t>C89142074573</t>
  </si>
  <si>
    <t>20250422-S-70147</t>
  </si>
  <si>
    <t>C89142014883</t>
  </si>
  <si>
    <t>20250416-S-70107</t>
  </si>
  <si>
    <t>C89142045315</t>
  </si>
  <si>
    <t>C89142034644</t>
  </si>
  <si>
    <t>20250422-S-70174</t>
  </si>
  <si>
    <t>C89142046160</t>
  </si>
  <si>
    <t>20250417-S-70482</t>
  </si>
  <si>
    <t>C88618345898</t>
  </si>
  <si>
    <t>20250417-S-70476</t>
  </si>
  <si>
    <t>C88880207882</t>
  </si>
  <si>
    <t>20250416-S-70394</t>
  </si>
  <si>
    <t>C88880271189</t>
  </si>
  <si>
    <t>20250418-S-70081</t>
  </si>
  <si>
    <t>C89142014652</t>
  </si>
  <si>
    <t>OITBEKMH00000789</t>
  </si>
  <si>
    <t>20250422-S-70146</t>
  </si>
  <si>
    <t>C89142076210</t>
  </si>
  <si>
    <t>OITBEKMH00000790</t>
  </si>
  <si>
    <t>20250423-S-70238</t>
  </si>
  <si>
    <t>C89403812748</t>
  </si>
  <si>
    <t>OFRBEKMH00001329</t>
  </si>
  <si>
    <t>C89403812749</t>
  </si>
  <si>
    <t>20250422-S-70192</t>
  </si>
  <si>
    <t>C89403752071</t>
  </si>
  <si>
    <t>ODEBEKMH00001458</t>
  </si>
  <si>
    <t>20250422-S-70159</t>
  </si>
  <si>
    <t>C89403780846</t>
  </si>
  <si>
    <t>ODEBEKMH00001448</t>
  </si>
  <si>
    <t>20250414-S-70169</t>
  </si>
  <si>
    <t>C89403775285</t>
  </si>
  <si>
    <t>20250425-S-70207</t>
  </si>
  <si>
    <t>C90451002214</t>
  </si>
  <si>
    <t>OBEKMHBE00001081</t>
  </si>
  <si>
    <t>20250425-S-70206</t>
  </si>
  <si>
    <t>C90450996004</t>
  </si>
  <si>
    <t>OBEKMHBE00001069</t>
  </si>
  <si>
    <t>20250407-S-70215</t>
  </si>
  <si>
    <t>C90451002040</t>
  </si>
  <si>
    <t>20250411-S-70329</t>
  </si>
  <si>
    <t>RL5015919357</t>
  </si>
  <si>
    <t>OFRBEKMH00001336</t>
  </si>
  <si>
    <t>Clarios Sarreguemines SAS</t>
  </si>
  <si>
    <t>CATEBEGRI001</t>
  </si>
  <si>
    <t>20250416-S-70095</t>
  </si>
  <si>
    <t>C89142070589</t>
  </si>
  <si>
    <t>20250417-S-70432</t>
  </si>
  <si>
    <t>C89142033687</t>
  </si>
  <si>
    <t>20250417-S-70142</t>
  </si>
  <si>
    <t>C88880277216</t>
  </si>
  <si>
    <t>20250418-S-70083</t>
  </si>
  <si>
    <t>C89142014850</t>
  </si>
  <si>
    <t>20250422-S-70194</t>
  </si>
  <si>
    <t>C89403769947</t>
  </si>
  <si>
    <t>20250423-S-70207</t>
  </si>
  <si>
    <t>C89403751002</t>
  </si>
  <si>
    <t>20250422-S-70190</t>
  </si>
  <si>
    <t>C89403752513</t>
  </si>
  <si>
    <t>20250417-S-70390</t>
  </si>
  <si>
    <t>C89403797095</t>
  </si>
  <si>
    <t>20250425-S-70187</t>
  </si>
  <si>
    <t>C90451015315</t>
  </si>
  <si>
    <t>OBEKMHBE00001094</t>
  </si>
  <si>
    <t>20250428-S-70219</t>
  </si>
  <si>
    <t>C90712859261</t>
  </si>
  <si>
    <t>ODEBEKMH00001499</t>
  </si>
  <si>
    <t>20250428-S-70207</t>
  </si>
  <si>
    <t>C90712794589</t>
  </si>
  <si>
    <t>ODEBEKMH00001495</t>
  </si>
  <si>
    <t>20250423-S-70539</t>
  </si>
  <si>
    <t>RL5015920244</t>
  </si>
  <si>
    <t>ODEBEKMH00001461</t>
  </si>
  <si>
    <t xml:space="preserve"> 20250424-S-70576</t>
  </si>
  <si>
    <t>RL5015920251</t>
  </si>
  <si>
    <t>ODEBEKMH00001460</t>
  </si>
  <si>
    <t>20250414-S-70440</t>
  </si>
  <si>
    <t>C87571129395</t>
  </si>
  <si>
    <t>OHUBEKMH00000124</t>
  </si>
  <si>
    <t>20250417-S-70463</t>
  </si>
  <si>
    <t>C89142061726</t>
  </si>
  <si>
    <t>OCZBEKMH00000399</t>
  </si>
  <si>
    <t>20250428-S-70217</t>
  </si>
  <si>
    <t>C90712854051</t>
  </si>
  <si>
    <t>20250411-S-70106</t>
  </si>
  <si>
    <t>C87047437103</t>
  </si>
  <si>
    <t>OPTBEKMH00000051</t>
  </si>
  <si>
    <t>C87571129394</t>
  </si>
  <si>
    <t>20250416-S-70166</t>
  </si>
  <si>
    <t>C88618278818</t>
  </si>
  <si>
    <t>20250416-S-70093</t>
  </si>
  <si>
    <t>C88618287893</t>
  </si>
  <si>
    <t>20250415-S-70281</t>
  </si>
  <si>
    <t>C88880206149</t>
  </si>
  <si>
    <t>20250416-S-70108</t>
  </si>
  <si>
    <t>C88880238210</t>
  </si>
  <si>
    <t>OPLBEKMH00000402</t>
  </si>
  <si>
    <t>20250417-S-70414</t>
  </si>
  <si>
    <t>C89142038880</t>
  </si>
  <si>
    <t>20250417-S-70456</t>
  </si>
  <si>
    <t>C89142033609</t>
  </si>
  <si>
    <t>20250422-S-70152</t>
  </si>
  <si>
    <t>C89142045176</t>
  </si>
  <si>
    <t>20250422-S-70162</t>
  </si>
  <si>
    <t>C89403834441</t>
  </si>
  <si>
    <t>C89403834442</t>
  </si>
  <si>
    <t>20250423-S-70188</t>
  </si>
  <si>
    <t>C89403819863</t>
  </si>
  <si>
    <t>20250423-S-70185</t>
  </si>
  <si>
    <t>C89403798659</t>
  </si>
  <si>
    <t>C89403798658</t>
  </si>
  <si>
    <t>ODEBEKMH00001477</t>
  </si>
  <si>
    <t>20250423-S-70161</t>
  </si>
  <si>
    <t>C89403810172</t>
  </si>
  <si>
    <t>20250423-S-70157</t>
  </si>
  <si>
    <t>C89403791544</t>
  </si>
  <si>
    <t>20250423-S-70222</t>
  </si>
  <si>
    <t>C89403810062</t>
  </si>
  <si>
    <t>20250423-S-70174</t>
  </si>
  <si>
    <t>C89403767250</t>
  </si>
  <si>
    <t>20250423-S-70194</t>
  </si>
  <si>
    <t>C8940375207X</t>
  </si>
  <si>
    <t>C90451015317</t>
  </si>
  <si>
    <t>C90451015316</t>
  </si>
  <si>
    <t>20250428-S-70193</t>
  </si>
  <si>
    <t>C90712961767</t>
  </si>
  <si>
    <t>ODEBEKMH00001497</t>
  </si>
  <si>
    <t>20250428-S-70195</t>
  </si>
  <si>
    <t>C90712961158</t>
  </si>
  <si>
    <t>20250428-S-70225</t>
  </si>
  <si>
    <t>C90712906205</t>
  </si>
  <si>
    <t>20250428-S-70202</t>
  </si>
  <si>
    <t>C90712789167</t>
  </si>
  <si>
    <t>20250428-S-70201</t>
  </si>
  <si>
    <t>C90712784163</t>
  </si>
  <si>
    <t>Tenneco Zwickau GmbH</t>
  </si>
  <si>
    <t>20250417-S-70389</t>
  </si>
  <si>
    <t>C89403828643</t>
  </si>
  <si>
    <t>20250423-S-70158</t>
  </si>
  <si>
    <t>C89403784676</t>
  </si>
  <si>
    <t>20250425-S-70166</t>
  </si>
  <si>
    <t>C90451001762</t>
  </si>
  <si>
    <t>20250428-S-70223</t>
  </si>
  <si>
    <t>C90712899627</t>
  </si>
  <si>
    <t>20250428-S-70206</t>
  </si>
  <si>
    <t>C90712793132</t>
  </si>
  <si>
    <t>20250416-S-70143</t>
  </si>
  <si>
    <t>C88618346040</t>
  </si>
  <si>
    <t>20250422-S-70266</t>
  </si>
  <si>
    <t>C89403832031</t>
  </si>
  <si>
    <t>C89403832030</t>
  </si>
  <si>
    <t>C89403832032</t>
  </si>
  <si>
    <t>C89403832033</t>
  </si>
  <si>
    <t>20250423-S-70171</t>
  </si>
  <si>
    <t>C89403752699</t>
  </si>
  <si>
    <t>20250423-S-70200</t>
  </si>
  <si>
    <t>C89403812921</t>
  </si>
  <si>
    <t>20250428-S-70209</t>
  </si>
  <si>
    <t>C90712800271</t>
  </si>
  <si>
    <t>20250428-S-70237</t>
  </si>
  <si>
    <t>C90712770047</t>
  </si>
  <si>
    <t>20250422-S-70153</t>
  </si>
  <si>
    <t>C89403769901</t>
  </si>
  <si>
    <t>20250418-S-70245</t>
  </si>
  <si>
    <t>C89142061821</t>
  </si>
  <si>
    <t>20250424-S-70175</t>
  </si>
  <si>
    <t>C89665652283</t>
  </si>
  <si>
    <t>20250423-S-70618</t>
  </si>
  <si>
    <t>C89665664029</t>
  </si>
  <si>
    <t>20250422-S-70193</t>
  </si>
  <si>
    <t>C89665651811</t>
  </si>
  <si>
    <t>OITBEKMH00000798</t>
  </si>
  <si>
    <t>20250424-S-70583</t>
  </si>
  <si>
    <t>C89665676139</t>
  </si>
  <si>
    <t>OITBEKMH00000802</t>
  </si>
  <si>
    <t>20250425-S-70182</t>
  </si>
  <si>
    <t>C90451015142</t>
  </si>
  <si>
    <t>OFRBEKMH00001371</t>
  </si>
  <si>
    <t>20250424-S-70165</t>
  </si>
  <si>
    <t>C90451015101</t>
  </si>
  <si>
    <t>OITBEKMH00000796</t>
  </si>
  <si>
    <t>20250424-S-70568</t>
  </si>
  <si>
    <t>C90450975629</t>
  </si>
  <si>
    <t>ODEBEKMH00001476</t>
  </si>
  <si>
    <t>20250425-S-70549</t>
  </si>
  <si>
    <t>C90712891418</t>
  </si>
  <si>
    <t>C90712891417</t>
  </si>
  <si>
    <t>20250428-S-70224</t>
  </si>
  <si>
    <t>C90712909700</t>
  </si>
  <si>
    <t>20250425-S-70427</t>
  </si>
  <si>
    <t>C90712894038</t>
  </si>
  <si>
    <t>20250428-S-70221</t>
  </si>
  <si>
    <t>C90712899476</t>
  </si>
  <si>
    <t>20250421-S-70038</t>
  </si>
  <si>
    <t>C89403801845</t>
  </si>
  <si>
    <t>20250422-S-70176</t>
  </si>
  <si>
    <t>C89403769852</t>
  </si>
  <si>
    <t>20250414-S-70113</t>
  </si>
  <si>
    <t>C89665640140</t>
  </si>
  <si>
    <t>OITBEKMH00000792</t>
  </si>
  <si>
    <t>20250423-S-70579</t>
  </si>
  <si>
    <t>C89665672769</t>
  </si>
  <si>
    <t>20250425-S-70035</t>
  </si>
  <si>
    <t>C89665673417</t>
  </si>
  <si>
    <t>20250415-S-70260</t>
  </si>
  <si>
    <t>C89665660277</t>
  </si>
  <si>
    <t>20250423-S-70140</t>
  </si>
  <si>
    <t>C89665680959</t>
  </si>
  <si>
    <t>OITBEKMH00000791</t>
  </si>
  <si>
    <t>20250423-S-70187</t>
  </si>
  <si>
    <t>C90451029372</t>
  </si>
  <si>
    <t>20250425-S-70578</t>
  </si>
  <si>
    <t>C90451033980</t>
  </si>
  <si>
    <t>20250417-S-70548</t>
  </si>
  <si>
    <t>C90451020610</t>
  </si>
  <si>
    <t>OITBEKMH00000783</t>
  </si>
  <si>
    <t>20250422-S-70145</t>
  </si>
  <si>
    <t>C90451020613</t>
  </si>
  <si>
    <t>OITBEKMH00000799</t>
  </si>
  <si>
    <t>20250424-S-70148</t>
  </si>
  <si>
    <t>C90450977086</t>
  </si>
  <si>
    <t>20250424-S-70147</t>
  </si>
  <si>
    <t>C90450975370</t>
  </si>
  <si>
    <t>OITBEKMH00000801</t>
  </si>
  <si>
    <t>20250414-S-70115</t>
  </si>
  <si>
    <t>C90450974932</t>
  </si>
  <si>
    <t>OITBEKMH00000803</t>
  </si>
  <si>
    <t>20250424-S-70570</t>
  </si>
  <si>
    <t>C90451001252</t>
  </si>
  <si>
    <t>20250423-S-70578</t>
  </si>
  <si>
    <t>C90451008315</t>
  </si>
  <si>
    <t>20250416-S-70589</t>
  </si>
  <si>
    <t>C90712922668</t>
  </si>
  <si>
    <t>OFRBEKMH00001341</t>
  </si>
  <si>
    <t>20250428-S-70350</t>
  </si>
  <si>
    <t>C90712759009</t>
  </si>
  <si>
    <t>OITBEKMH00000815</t>
  </si>
  <si>
    <t>20250425-S-70478</t>
  </si>
  <si>
    <t>C90712818114</t>
  </si>
  <si>
    <t>OESBEKMH00000338</t>
  </si>
  <si>
    <t>20250422-S-70151</t>
  </si>
  <si>
    <t>C89665661504</t>
  </si>
  <si>
    <t>OFIBEKMH00000020</t>
  </si>
  <si>
    <t>20250424-S-70352</t>
  </si>
  <si>
    <t>C90712771308</t>
  </si>
  <si>
    <t>20250417-S-70125</t>
  </si>
  <si>
    <t>C88880294578</t>
  </si>
  <si>
    <t>OSKBEKMH00000063</t>
  </si>
  <si>
    <t>20250416-S-70120</t>
  </si>
  <si>
    <t>C88880250509</t>
  </si>
  <si>
    <t>20250416-S-70123</t>
  </si>
  <si>
    <t>C89142048541</t>
  </si>
  <si>
    <t>20250414-S-70434</t>
  </si>
  <si>
    <t>C89403752895</t>
  </si>
  <si>
    <t>OROBEKMH00000098</t>
  </si>
  <si>
    <t>20250422-S-70489</t>
  </si>
  <si>
    <t>C89665641320</t>
  </si>
  <si>
    <t>20250424-S-70360</t>
  </si>
  <si>
    <t>C89665688308</t>
  </si>
  <si>
    <t>20250424-S-70155</t>
  </si>
  <si>
    <t>C89665651383</t>
  </si>
  <si>
    <t>20250423-S-70168</t>
  </si>
  <si>
    <t>C89665642230</t>
  </si>
  <si>
    <t>20250418-S-70097</t>
  </si>
  <si>
    <t>C89665664334</t>
  </si>
  <si>
    <t>20250424-S-70372</t>
  </si>
  <si>
    <t>C89665658645</t>
  </si>
  <si>
    <t>20250424-S-70153</t>
  </si>
  <si>
    <t>C89665664432</t>
  </si>
  <si>
    <t>OSEBEKMH00000062</t>
  </si>
  <si>
    <t>20250423-S-70241</t>
  </si>
  <si>
    <t>C89665687685</t>
  </si>
  <si>
    <t>ODEBEKMH00001491</t>
  </si>
  <si>
    <t>20250423-S-70202</t>
  </si>
  <si>
    <t>C89665642448</t>
  </si>
  <si>
    <t>20250425-S-70156</t>
  </si>
  <si>
    <t>C90451018976</t>
  </si>
  <si>
    <t>ODEBEKMH00001459</t>
  </si>
  <si>
    <t>20250425-S-70160</t>
  </si>
  <si>
    <t>C90451008132</t>
  </si>
  <si>
    <t>C90451008134</t>
  </si>
  <si>
    <t>C90451008133</t>
  </si>
  <si>
    <t>20250422-S-70207</t>
  </si>
  <si>
    <t>C90450975011</t>
  </si>
  <si>
    <t>OITBEKMH00000795</t>
  </si>
  <si>
    <t>20250422-S-70149</t>
  </si>
  <si>
    <t>C90450979195</t>
  </si>
  <si>
    <t>20250424-S-70145</t>
  </si>
  <si>
    <t>C90450987600</t>
  </si>
  <si>
    <t>20250417-S-70595</t>
  </si>
  <si>
    <t>C90450987959</t>
  </si>
  <si>
    <t>C90450987958</t>
  </si>
  <si>
    <t>20250408-S-70555</t>
  </si>
  <si>
    <t>C90451003381</t>
  </si>
  <si>
    <t>OESBEKMH00000328</t>
  </si>
  <si>
    <t>20250424-S-70439</t>
  </si>
  <si>
    <t>C90712922582</t>
  </si>
  <si>
    <t>20250429-S-70087</t>
  </si>
  <si>
    <t>C90712907851</t>
  </si>
  <si>
    <t>C90712818116</t>
  </si>
  <si>
    <t>20250428-S-70210</t>
  </si>
  <si>
    <t>C90712840930</t>
  </si>
  <si>
    <t>OBEKMHBE00001082</t>
  </si>
  <si>
    <t>20250428-S-70215</t>
  </si>
  <si>
    <t>C90712837985</t>
  </si>
  <si>
    <t>20250424-S-70215</t>
  </si>
  <si>
    <t>C90974736751</t>
  </si>
  <si>
    <t>Orlaco Products B.V.</t>
  </si>
  <si>
    <t>20250414-S-70500</t>
  </si>
  <si>
    <t>C91236489954</t>
  </si>
  <si>
    <t>OHUBEKMH00000130</t>
  </si>
  <si>
    <t>JOHNSON ELECTRIC</t>
  </si>
  <si>
    <t>20250422-S-70170</t>
  </si>
  <si>
    <t>C89142018283</t>
  </si>
  <si>
    <t>OPLBEKMH00000417</t>
  </si>
  <si>
    <t>20250422-S-70155</t>
  </si>
  <si>
    <t>C89142043685</t>
  </si>
  <si>
    <t>20250422-S-70178</t>
  </si>
  <si>
    <t>C89403767624</t>
  </si>
  <si>
    <t>OPLBEKMH00000412</t>
  </si>
  <si>
    <t>20250424-S-70581</t>
  </si>
  <si>
    <t>C89665683381</t>
  </si>
  <si>
    <t>OESBEKMH00000335</t>
  </si>
  <si>
    <t>20250424-S-70347</t>
  </si>
  <si>
    <t>C89665644974</t>
  </si>
  <si>
    <t>OHUBEKMH00000127</t>
  </si>
  <si>
    <t>20250424-S-70164</t>
  </si>
  <si>
    <t>C90451016660</t>
  </si>
  <si>
    <t>20250416-S-70393</t>
  </si>
  <si>
    <t>C89142065204</t>
  </si>
  <si>
    <t>20250416-S-70091</t>
  </si>
  <si>
    <t>C89142063272</t>
  </si>
  <si>
    <t>OPLBEKMH00000407</t>
  </si>
  <si>
    <t>C89142018284</t>
  </si>
  <si>
    <t>20250417-S-70593</t>
  </si>
  <si>
    <t>C89142030060</t>
  </si>
  <si>
    <t>OROBEKMH00000097</t>
  </si>
  <si>
    <t>20250422-S-70167</t>
  </si>
  <si>
    <t>C89403838831</t>
  </si>
  <si>
    <t>20250423-S-70176</t>
  </si>
  <si>
    <t>C89403766765</t>
  </si>
  <si>
    <t>20250422-S-70389</t>
  </si>
  <si>
    <t>C89403767587</t>
  </si>
  <si>
    <t>20250401-S-70307</t>
  </si>
  <si>
    <t>C89403782933</t>
  </si>
  <si>
    <t>20250422-S-70160</t>
  </si>
  <si>
    <t>C89403802856</t>
  </si>
  <si>
    <t>20250423-S-70458</t>
  </si>
  <si>
    <t>C89665671493</t>
  </si>
  <si>
    <t>20250423-S-70172</t>
  </si>
  <si>
    <t>C89665653058</t>
  </si>
  <si>
    <t>ODEBEKMH00001466</t>
  </si>
  <si>
    <t>C89665644973</t>
  </si>
  <si>
    <t>20250424-S-70437</t>
  </si>
  <si>
    <t>C90451014876</t>
  </si>
  <si>
    <t>20250425-S-70220</t>
  </si>
  <si>
    <t>C90451015307</t>
  </si>
  <si>
    <t>20250425-S-70175</t>
  </si>
  <si>
    <t>C90450986922</t>
  </si>
  <si>
    <t>C90450986923</t>
  </si>
  <si>
    <t>C90450987599</t>
  </si>
  <si>
    <t>20250428-S-70199</t>
  </si>
  <si>
    <t>C90712762820</t>
  </si>
  <si>
    <t>C89142043686</t>
  </si>
  <si>
    <t>20250424-S-70224</t>
  </si>
  <si>
    <t>C89403753418</t>
  </si>
  <si>
    <t>OPLBEKMH00000418</t>
  </si>
  <si>
    <t>C89403753417</t>
  </si>
  <si>
    <t>20250424-S-70214</t>
  </si>
  <si>
    <t>C90712794511</t>
  </si>
  <si>
    <t>ONLBEKMH00000406</t>
  </si>
  <si>
    <t>20250422-S-70382</t>
  </si>
  <si>
    <t>C89403844012</t>
  </si>
  <si>
    <t>C89403801846</t>
  </si>
  <si>
    <t>20250424-S-70225</t>
  </si>
  <si>
    <t>C89665642609</t>
  </si>
  <si>
    <t>20250423-S-70205</t>
  </si>
  <si>
    <t>C89665650453</t>
  </si>
  <si>
    <t>C89665688307</t>
  </si>
  <si>
    <t>20250424-S-70368</t>
  </si>
  <si>
    <t>C89665640598</t>
  </si>
  <si>
    <t>20250424-S-70154</t>
  </si>
  <si>
    <t>C89665652895</t>
  </si>
  <si>
    <t>OHUBEKMH00000128</t>
  </si>
  <si>
    <t>20250423-S-70219</t>
  </si>
  <si>
    <t>C89665662310</t>
  </si>
  <si>
    <t>20250408-S-70161</t>
  </si>
  <si>
    <t>C89665651324</t>
  </si>
  <si>
    <t>20250423-S-70206</t>
  </si>
  <si>
    <t>C89665651262</t>
  </si>
  <si>
    <t>C89665642447</t>
  </si>
  <si>
    <t>20250424-S-70567</t>
  </si>
  <si>
    <t>C90450975000</t>
  </si>
  <si>
    <t>20250425-S-70188</t>
  </si>
  <si>
    <t>C90450991417</t>
  </si>
  <si>
    <t>20250425-S-70548</t>
  </si>
  <si>
    <t>C90451000695</t>
  </si>
  <si>
    <t>20250422-S-70148</t>
  </si>
  <si>
    <t>C90450986920</t>
  </si>
  <si>
    <t>OFRBEKMH00001330</t>
  </si>
  <si>
    <t>20250425-S-70223</t>
  </si>
  <si>
    <t>C90450989157</t>
  </si>
  <si>
    <t>C90712922581</t>
  </si>
  <si>
    <t>C90712818115</t>
  </si>
  <si>
    <t>20250425-S-70219</t>
  </si>
  <si>
    <t>C91236533061</t>
  </si>
  <si>
    <t>20250424-S-70196</t>
  </si>
  <si>
    <t>C89665660274</t>
  </si>
  <si>
    <t>20250424-S-70156</t>
  </si>
  <si>
    <t>C89665669946</t>
  </si>
  <si>
    <t>20250415-S-70208</t>
  </si>
  <si>
    <t>C90712898990</t>
  </si>
  <si>
    <t>20250422-S-70156</t>
  </si>
  <si>
    <t>C89142026118</t>
  </si>
  <si>
    <t>OATBEKMH00000093</t>
  </si>
  <si>
    <t>20250423-S-70237</t>
  </si>
  <si>
    <t>C89403792213</t>
  </si>
  <si>
    <t>OHUBEKMH00000126</t>
  </si>
  <si>
    <t>20250424-S-70501</t>
  </si>
  <si>
    <t>C89665641962</t>
  </si>
  <si>
    <t>20250423-S-70239</t>
  </si>
  <si>
    <t>C89665665992</t>
  </si>
  <si>
    <t>OPLBEKMH00000423</t>
  </si>
  <si>
    <t>20250424-S-70355</t>
  </si>
  <si>
    <t>C89665669232</t>
  </si>
  <si>
    <t>OSKBEKMH00000065</t>
  </si>
  <si>
    <t>C90451011375</t>
  </si>
  <si>
    <t>20250425-S-70192</t>
  </si>
  <si>
    <t>C90450974401</t>
  </si>
  <si>
    <t>OFRBEKMH00001339</t>
  </si>
  <si>
    <t>20250425-S-70212</t>
  </si>
  <si>
    <t>C90712941936</t>
  </si>
  <si>
    <t>20250404-S-70572</t>
  </si>
  <si>
    <t>C90712889320</t>
  </si>
  <si>
    <t>20250424-S-70173</t>
  </si>
  <si>
    <t>C90712888591</t>
  </si>
  <si>
    <t>OITBEKMH00000810</t>
  </si>
  <si>
    <t>20250422-S-70332</t>
  </si>
  <si>
    <t>C90712876120</t>
  </si>
  <si>
    <t>20250429-S-70288</t>
  </si>
  <si>
    <t>C91236490676</t>
  </si>
  <si>
    <t>20250429-S-70290</t>
  </si>
  <si>
    <t>C91498414702</t>
  </si>
  <si>
    <t>C91498401648</t>
  </si>
  <si>
    <t>C91498376245</t>
  </si>
  <si>
    <t>C91498376246</t>
  </si>
  <si>
    <t>20250425-S-70171</t>
  </si>
  <si>
    <t>C90450974388</t>
  </si>
  <si>
    <t>OCZBEKMH00000405</t>
  </si>
  <si>
    <t>20250422-S-70161</t>
  </si>
  <si>
    <t>C90712967473</t>
  </si>
  <si>
    <t>20250428-S-70222</t>
  </si>
  <si>
    <t>C90712917632</t>
  </si>
  <si>
    <t>OFRBEKMH00001358</t>
  </si>
  <si>
    <t>20250417-S-70392</t>
  </si>
  <si>
    <t>C90712815413</t>
  </si>
  <si>
    <t>20250428-S-70213</t>
  </si>
  <si>
    <t>C90712842751</t>
  </si>
  <si>
    <t>OITBEKMH00000820</t>
  </si>
  <si>
    <t>C90712842749</t>
  </si>
  <si>
    <t>C90712842753</t>
  </si>
  <si>
    <t>C90712842750</t>
  </si>
  <si>
    <t>C90712842752</t>
  </si>
  <si>
    <t>20250502-S-70362</t>
  </si>
  <si>
    <t>C92564849540</t>
  </si>
  <si>
    <t>OFRBEKMH00001379</t>
  </si>
  <si>
    <t>20250502-S-70164</t>
  </si>
  <si>
    <t>RL5015961406</t>
  </si>
  <si>
    <t>ODEBEKMH00001489</t>
  </si>
  <si>
    <t>20250424-S-70146</t>
  </si>
  <si>
    <t>C90450986144</t>
  </si>
  <si>
    <t>20250422-S-70484</t>
  </si>
  <si>
    <t>C90712962215</t>
  </si>
  <si>
    <t>20250430-S-70345</t>
  </si>
  <si>
    <t>C91498371432</t>
  </si>
  <si>
    <t>Yokohama TWS Belgium</t>
  </si>
  <si>
    <t>20250417-S-70467</t>
  </si>
  <si>
    <t>C89403820548</t>
  </si>
  <si>
    <t>OHUBEKMH00000125</t>
  </si>
  <si>
    <t>20250425-S-70218</t>
  </si>
  <si>
    <t>C90712969424</t>
  </si>
  <si>
    <t>20250423-S-70221</t>
  </si>
  <si>
    <t>C90712954019</t>
  </si>
  <si>
    <t>ODEBEKMH00001526</t>
  </si>
  <si>
    <t>20250417-S-70561</t>
  </si>
  <si>
    <t>C90712949850</t>
  </si>
  <si>
    <t>20250425-S-70213</t>
  </si>
  <si>
    <t>C90712944638</t>
  </si>
  <si>
    <t>20250423-S-70136</t>
  </si>
  <si>
    <t>C90712925196</t>
  </si>
  <si>
    <t>OLVBEKMH00000010</t>
  </si>
  <si>
    <t>20250428-S-70232</t>
  </si>
  <si>
    <t>C90712756836</t>
  </si>
  <si>
    <t>20250428-S-70226</t>
  </si>
  <si>
    <t>C90712921024</t>
  </si>
  <si>
    <t>20250422-S-70290</t>
  </si>
  <si>
    <t>C90712884330</t>
  </si>
  <si>
    <t>20250425-S-70157</t>
  </si>
  <si>
    <t>C90712816447</t>
  </si>
  <si>
    <t>20250428-S-70197</t>
  </si>
  <si>
    <t>C90712755549</t>
  </si>
  <si>
    <t>20250428-S-70208</t>
  </si>
  <si>
    <t>C90712822968</t>
  </si>
  <si>
    <t>20250418-S-70297</t>
  </si>
  <si>
    <t>C90712774834</t>
  </si>
  <si>
    <t>20250502-S-70155</t>
  </si>
  <si>
    <t>RL5015961564</t>
  </si>
  <si>
    <t>ODEBEKMH00001490</t>
  </si>
  <si>
    <t>20250429-S-70011</t>
  </si>
  <si>
    <t>C90712758450</t>
  </si>
  <si>
    <t>20250425-S-70231</t>
  </si>
  <si>
    <t>C90712858292</t>
  </si>
  <si>
    <t>20250417-S-70563</t>
  </si>
  <si>
    <t>C89403831661</t>
  </si>
  <si>
    <t>OHUBEKMH00000123</t>
  </si>
  <si>
    <t>20250423-S-70170</t>
  </si>
  <si>
    <t>C89403768037</t>
  </si>
  <si>
    <t>OHUBEKMH00000129</t>
  </si>
  <si>
    <t>20250417-S-70565</t>
  </si>
  <si>
    <t>C89403821624</t>
  </si>
  <si>
    <t>20250425-S-70149</t>
  </si>
  <si>
    <t>C90450998394</t>
  </si>
  <si>
    <t>OROBEKMH00000099</t>
  </si>
  <si>
    <t>20250425-S-70168</t>
  </si>
  <si>
    <t>C90450990488</t>
  </si>
  <si>
    <t>20250428-S-70191</t>
  </si>
  <si>
    <t>C90712959417</t>
  </si>
  <si>
    <t>OESBEKMH00000330</t>
  </si>
  <si>
    <t>20250424-S-70160</t>
  </si>
  <si>
    <t>C90712944058</t>
  </si>
  <si>
    <t>20250424-S-70438</t>
  </si>
  <si>
    <t>C90712920327</t>
  </si>
  <si>
    <t>OITBEKMH00000809</t>
  </si>
  <si>
    <t>C90712816446</t>
  </si>
  <si>
    <t>20250425-S-70202</t>
  </si>
  <si>
    <t>C90712770078</t>
  </si>
  <si>
    <t>20250428-S-70413</t>
  </si>
  <si>
    <t>C90712856615</t>
  </si>
  <si>
    <t>20250428-S-70218</t>
  </si>
  <si>
    <t>C90712851959</t>
  </si>
  <si>
    <t>OPLBEKMH00000425</t>
  </si>
  <si>
    <t>20250425-S-70167</t>
  </si>
  <si>
    <t>C90712775107</t>
  </si>
  <si>
    <t>20250428-S-70214</t>
  </si>
  <si>
    <t>C90712846692</t>
  </si>
  <si>
    <t>20250429-S-70233</t>
  </si>
  <si>
    <t>C90712825848</t>
  </si>
  <si>
    <t>C91498425766</t>
  </si>
  <si>
    <t>C91498434299</t>
  </si>
  <si>
    <t>ODEBEKMH00001496</t>
  </si>
  <si>
    <t>20250428-S-70194</t>
  </si>
  <si>
    <t>C91498434207</t>
  </si>
  <si>
    <t>ODEBEKMH00001498</t>
  </si>
  <si>
    <t>20250424-S-70370</t>
  </si>
  <si>
    <t>C90450998270</t>
  </si>
  <si>
    <t>20250425-S-70172</t>
  </si>
  <si>
    <t>C90712772145</t>
  </si>
  <si>
    <t>C90712772147</t>
  </si>
  <si>
    <t>C90712772146</t>
  </si>
  <si>
    <t>C89403820549</t>
  </si>
  <si>
    <t>C90712815412</t>
  </si>
  <si>
    <t>20250430-S-70364</t>
  </si>
  <si>
    <t>C91498317796</t>
  </si>
  <si>
    <t>20250428-S-70227</t>
  </si>
  <si>
    <t>C91236523780</t>
  </si>
  <si>
    <t>20250430-S-70333</t>
  </si>
  <si>
    <t>C91498419304</t>
  </si>
  <si>
    <t>20250430-S-70336</t>
  </si>
  <si>
    <t>C91498408647</t>
  </si>
  <si>
    <t>Societe Obuljen</t>
  </si>
  <si>
    <t>20250425-S-70181</t>
  </si>
  <si>
    <t>C90712924521</t>
  </si>
  <si>
    <t>OCZBEKMH00000409</t>
  </si>
  <si>
    <t>20250429-S-70262</t>
  </si>
  <si>
    <t>C91236500580</t>
  </si>
  <si>
    <t>20250428-S-70196</t>
  </si>
  <si>
    <t>C90712757978</t>
  </si>
  <si>
    <t>OCZBEKMH00000401</t>
  </si>
  <si>
    <t>20250429-S-70240</t>
  </si>
  <si>
    <t>C91236501705</t>
  </si>
  <si>
    <t>ODEBEKMH00001513</t>
  </si>
  <si>
    <t>20250422-S-70487</t>
  </si>
  <si>
    <t>C90712943927</t>
  </si>
  <si>
    <t>20250424-S-70483</t>
  </si>
  <si>
    <t>C90712941106</t>
  </si>
  <si>
    <t>20250423-S-70511</t>
  </si>
  <si>
    <t>C90712787829</t>
  </si>
  <si>
    <t>OPLBEKMH00000434</t>
  </si>
  <si>
    <t>20250513-S-70086</t>
  </si>
  <si>
    <t>C91236500132</t>
  </si>
  <si>
    <t>20250417-S-70603</t>
  </si>
  <si>
    <t>C88880296627</t>
  </si>
  <si>
    <t>OPTBEKMH00000052</t>
  </si>
  <si>
    <t>20250417-S-70485</t>
  </si>
  <si>
    <t>C89403811431</t>
  </si>
  <si>
    <t>20250429-S-70059</t>
  </si>
  <si>
    <t>C90712758654</t>
  </si>
  <si>
    <t>OROBEKMH00000100</t>
  </si>
  <si>
    <t>C88880296628</t>
  </si>
  <si>
    <t>20250417-S-70602</t>
  </si>
  <si>
    <t>C88880296633</t>
  </si>
  <si>
    <t>C89403811430</t>
  </si>
  <si>
    <t>20250425-S-70230</t>
  </si>
  <si>
    <t>C90450983106</t>
  </si>
  <si>
    <t>OROBEKMH00000101</t>
  </si>
  <si>
    <t>C90712943926</t>
  </si>
  <si>
    <t>20250425-S-70150</t>
  </si>
  <si>
    <t>C90712844504</t>
  </si>
  <si>
    <t>OPLBEKMH00000422</t>
  </si>
  <si>
    <t>20250424-S-70346</t>
  </si>
  <si>
    <t>C90712769591</t>
  </si>
  <si>
    <t>OPLBEKMH00000427</t>
  </si>
  <si>
    <t>20250424-S-70375</t>
  </si>
  <si>
    <t>C90712867618</t>
  </si>
  <si>
    <t>OPLBEKMH00000421</t>
  </si>
  <si>
    <t>20250424-S-70374</t>
  </si>
  <si>
    <t>C90712864748</t>
  </si>
  <si>
    <t>OPLBEKMH00000431</t>
  </si>
  <si>
    <t>20250428-S-70200</t>
  </si>
  <si>
    <t>C90712782041</t>
  </si>
  <si>
    <t>20250425-S-70155</t>
  </si>
  <si>
    <t>C90712816222</t>
  </si>
  <si>
    <t>20250428-S-70205</t>
  </si>
  <si>
    <t>C90712785769</t>
  </si>
  <si>
    <t>OCZBEKMH00000410</t>
  </si>
  <si>
    <t>20250425-S-70164</t>
  </si>
  <si>
    <t>C90712812409</t>
  </si>
  <si>
    <t>20250429-S-70264</t>
  </si>
  <si>
    <t>C91236524088</t>
  </si>
  <si>
    <t>C91236501704</t>
  </si>
  <si>
    <t>20250429-S-70263</t>
  </si>
  <si>
    <t>C91236507524</t>
  </si>
  <si>
    <t>20250430-S-70038</t>
  </si>
  <si>
    <t>C91236523347</t>
  </si>
  <si>
    <t>ODEBEKMH00001516</t>
  </si>
  <si>
    <t>20250429-S-70235</t>
  </si>
  <si>
    <t>C91236475910</t>
  </si>
  <si>
    <t>20250430-S-70203</t>
  </si>
  <si>
    <t>C91236476231</t>
  </si>
  <si>
    <t>C91236476232</t>
  </si>
  <si>
    <t>20250429-S-70250</t>
  </si>
  <si>
    <t>C91236478020</t>
  </si>
  <si>
    <t>C91498296627</t>
  </si>
  <si>
    <t>20250502-S-70184</t>
  </si>
  <si>
    <t>C92283703913</t>
  </si>
  <si>
    <t>OBEKMHBE00001110</t>
  </si>
  <si>
    <t>C92283703912</t>
  </si>
  <si>
    <t>C90712758655</t>
  </si>
  <si>
    <t>20250425-S-70462</t>
  </si>
  <si>
    <t>C90712937111</t>
  </si>
  <si>
    <t>20250421-S-70033</t>
  </si>
  <si>
    <t>C90712885965</t>
  </si>
  <si>
    <t>20250425-S-70208</t>
  </si>
  <si>
    <t>C90712785658</t>
  </si>
  <si>
    <t>20250429-S-70237</t>
  </si>
  <si>
    <t>C91236481834</t>
  </si>
  <si>
    <t>20250428-S-70216</t>
  </si>
  <si>
    <t>C90712837977</t>
  </si>
  <si>
    <t>20250430-S-70325</t>
  </si>
  <si>
    <t>C91498309913</t>
  </si>
  <si>
    <t>OFRBEKMH00001382</t>
  </si>
  <si>
    <t>20250505-S-70142</t>
  </si>
  <si>
    <t>C92545671367</t>
  </si>
  <si>
    <t>OBEKMHBE00001122</t>
  </si>
  <si>
    <t>ANFORA BVBA</t>
  </si>
  <si>
    <t>20250430-S-70331</t>
  </si>
  <si>
    <t>C91498431430</t>
  </si>
  <si>
    <t>ODEBEKMH00001515</t>
  </si>
  <si>
    <t>20250430-S-70342</t>
  </si>
  <si>
    <t>C91498393988</t>
  </si>
  <si>
    <t>20250430-S-70326</t>
  </si>
  <si>
    <t>C91498410446</t>
  </si>
  <si>
    <t>FOR S.P.A.</t>
  </si>
  <si>
    <t>20250430-S-70348</t>
  </si>
  <si>
    <t>C91498325040</t>
  </si>
  <si>
    <t>OFRBEKMH00001380</t>
  </si>
  <si>
    <t>20250430-S-70314</t>
  </si>
  <si>
    <t>C91498329678</t>
  </si>
  <si>
    <t>OITBEKMH00000814</t>
  </si>
  <si>
    <t>20250430-S-70350</t>
  </si>
  <si>
    <t>C91498327193</t>
  </si>
  <si>
    <t>20250430-S-70355</t>
  </si>
  <si>
    <t>C91498346986</t>
  </si>
  <si>
    <t>20250430-S-70354</t>
  </si>
  <si>
    <t>C91498348743</t>
  </si>
  <si>
    <t>20250428-S-70337</t>
  </si>
  <si>
    <t>C91498367177</t>
  </si>
  <si>
    <t>20250428-S-70414</t>
  </si>
  <si>
    <t>C91498370147</t>
  </si>
  <si>
    <t>OPLBEKMH00000426</t>
  </si>
  <si>
    <t>20250430-S-70337</t>
  </si>
  <si>
    <t>C91498348253</t>
  </si>
  <si>
    <t>20250430-S-70346</t>
  </si>
  <si>
    <t>C91498375990</t>
  </si>
  <si>
    <t>20250430-S-70313</t>
  </si>
  <si>
    <t>C92283710131</t>
  </si>
  <si>
    <t>OITBEKMH00000819</t>
  </si>
  <si>
    <t>20250502-S-70236</t>
  </si>
  <si>
    <t>C92545629319</t>
  </si>
  <si>
    <t>20250502-S-70234</t>
  </si>
  <si>
    <t>C92545613458</t>
  </si>
  <si>
    <t>20250502-S-70224</t>
  </si>
  <si>
    <t>C92545643618</t>
  </si>
  <si>
    <t>20250424-S-70212</t>
  </si>
  <si>
    <t>C91236528498</t>
  </si>
  <si>
    <t>OCZBEKMH00000407</t>
  </si>
  <si>
    <t>20250424-S-70206</t>
  </si>
  <si>
    <t>C91236497773</t>
  </si>
  <si>
    <t>OCZBEKMH00000406</t>
  </si>
  <si>
    <t>20250418-S-70274</t>
  </si>
  <si>
    <t>C89142031096</t>
  </si>
  <si>
    <t>OHRBEKMH00000016</t>
  </si>
  <si>
    <t>20250424-S-70486</t>
  </si>
  <si>
    <t>C90450983089</t>
  </si>
  <si>
    <t>20250425-S-70544</t>
  </si>
  <si>
    <t>C90712877567</t>
  </si>
  <si>
    <t>20250424-S-70213</t>
  </si>
  <si>
    <t>C90712805942</t>
  </si>
  <si>
    <t>20250428-S-70204</t>
  </si>
  <si>
    <t>C90712792822</t>
  </si>
  <si>
    <t>C91498431432</t>
  </si>
  <si>
    <t>C91498431431</t>
  </si>
  <si>
    <t>20250430-S-70332</t>
  </si>
  <si>
    <t>C91498428384</t>
  </si>
  <si>
    <t>Mann + Hummel Gmbh</t>
  </si>
  <si>
    <t>C91498428385</t>
  </si>
  <si>
    <t>20250430-S-70360</t>
  </si>
  <si>
    <t>C91498295943</t>
  </si>
  <si>
    <t>20250430-S-70361</t>
  </si>
  <si>
    <t>C91498296998</t>
  </si>
  <si>
    <t>20250430-S-70328</t>
  </si>
  <si>
    <t>C91498402141</t>
  </si>
  <si>
    <t>C91498393987</t>
  </si>
  <si>
    <t>20250430-S-70362</t>
  </si>
  <si>
    <t>C91498317946</t>
  </si>
  <si>
    <t>20250430-S-70340</t>
  </si>
  <si>
    <t>C91498393117</t>
  </si>
  <si>
    <t>20250430-S-70320</t>
  </si>
  <si>
    <t>C91498315706</t>
  </si>
  <si>
    <t>20250430-S-70330</t>
  </si>
  <si>
    <t>C91498433618</t>
  </si>
  <si>
    <t>C91498348254</t>
  </si>
  <si>
    <t>20250505-S-70103</t>
  </si>
  <si>
    <t>C92545672250</t>
  </si>
  <si>
    <t>OBEKMHBE00001121</t>
  </si>
  <si>
    <t>20250506-S-70265</t>
  </si>
  <si>
    <t>RL5015998239</t>
  </si>
  <si>
    <t>ODEBEKMH00001529</t>
  </si>
  <si>
    <t>20250430-S-70356</t>
  </si>
  <si>
    <t>C91498329799</t>
  </si>
  <si>
    <t>multitorch technologies GmbH</t>
  </si>
  <si>
    <t>20250430-S-70351</t>
  </si>
  <si>
    <t>C91498351700</t>
  </si>
  <si>
    <t>OESBEKMH00000339</t>
  </si>
  <si>
    <t>20250428-S-70212</t>
  </si>
  <si>
    <t>C90712841078</t>
  </si>
  <si>
    <t>20250425-S-70191</t>
  </si>
  <si>
    <t>C90712870475</t>
  </si>
  <si>
    <t>20250425-S-70444</t>
  </si>
  <si>
    <t>C91236465415</t>
  </si>
  <si>
    <t>20250429-S-70300</t>
  </si>
  <si>
    <t>C91236495795</t>
  </si>
  <si>
    <t>C91236497774</t>
  </si>
  <si>
    <t>20250429-S-70296</t>
  </si>
  <si>
    <t>C91236476788</t>
  </si>
  <si>
    <t>C91236476789</t>
  </si>
  <si>
    <t>20250428-S-70198</t>
  </si>
  <si>
    <t>C91236470189</t>
  </si>
  <si>
    <t>Gnutti Carlo S.P.A.</t>
  </si>
  <si>
    <t>20250430-S-70322</t>
  </si>
  <si>
    <t>C91498315659</t>
  </si>
  <si>
    <t>20250430-S-70335</t>
  </si>
  <si>
    <t>C91498419212</t>
  </si>
  <si>
    <t>20250430-S-70580</t>
  </si>
  <si>
    <t>C91498369832</t>
  </si>
  <si>
    <t>20250430-S-70341</t>
  </si>
  <si>
    <t>C91498386471</t>
  </si>
  <si>
    <t>20250502-S-70229</t>
  </si>
  <si>
    <t>C92545635623</t>
  </si>
  <si>
    <t>ONLBEKMH00000414</t>
  </si>
  <si>
    <t>PERKGBPET011</t>
  </si>
  <si>
    <t>PETERBOROUGH</t>
  </si>
  <si>
    <t>20250430-S-70051</t>
  </si>
  <si>
    <t>C91236519747</t>
  </si>
  <si>
    <t>OITBEKMH00000851</t>
  </si>
  <si>
    <t>PERKGBPET009</t>
  </si>
  <si>
    <t>20250424-S-70183</t>
  </si>
  <si>
    <t>C90451034185</t>
  </si>
  <si>
    <t>20250423-S-70159</t>
  </si>
  <si>
    <t>C90712788592</t>
  </si>
  <si>
    <t>20250428-S-70415</t>
  </si>
  <si>
    <t>C91236465806</t>
  </si>
  <si>
    <t>OITBEKMH00000824</t>
  </si>
  <si>
    <t>C91498402142</t>
  </si>
  <si>
    <t>20250430-S-70327</t>
  </si>
  <si>
    <t>C91498410169</t>
  </si>
  <si>
    <t>Concentric Hof GmbH</t>
  </si>
  <si>
    <t>C91498410170</t>
  </si>
  <si>
    <t>20250430-S-70205</t>
  </si>
  <si>
    <t>C91498413341</t>
  </si>
  <si>
    <t>20250430-S-70347</t>
  </si>
  <si>
    <t>C91498367559</t>
  </si>
  <si>
    <t>Sand Profile GmbH</t>
  </si>
  <si>
    <t>20250430-S-70189</t>
  </si>
  <si>
    <t>C91498390791</t>
  </si>
  <si>
    <t>C9254567224X</t>
  </si>
  <si>
    <t>20250423-S-70604</t>
  </si>
  <si>
    <t>C90712775905</t>
  </si>
  <si>
    <t>20250502-S-70222</t>
  </si>
  <si>
    <t>C92545639350</t>
  </si>
  <si>
    <t>CATEGBSTO004</t>
  </si>
  <si>
    <t>20250429-S-70071</t>
  </si>
  <si>
    <t>C91236504600</t>
  </si>
  <si>
    <t>MOLLA SRL</t>
  </si>
  <si>
    <t>20250429-S-70385</t>
  </si>
  <si>
    <t>C91236501334</t>
  </si>
  <si>
    <t>Industrilas AB</t>
  </si>
  <si>
    <t>20250430-S-70329</t>
  </si>
  <si>
    <t>C91498394529</t>
  </si>
  <si>
    <t>20250501-S-70213</t>
  </si>
  <si>
    <t>C92283709287</t>
  </si>
  <si>
    <t>ALC Allgemeines-Logistik-Center GmbH</t>
  </si>
  <si>
    <t>20250501-S-70211</t>
  </si>
  <si>
    <t>C92283704539</t>
  </si>
  <si>
    <t>20250502-S-70293</t>
  </si>
  <si>
    <t>C92283680182</t>
  </si>
  <si>
    <t>ODEBEKMH00001548</t>
  </si>
  <si>
    <t>C92283680181</t>
  </si>
  <si>
    <t>20250501-S-70192</t>
  </si>
  <si>
    <t>C92283680249</t>
  </si>
  <si>
    <t>OITBEKMH00000823</t>
  </si>
  <si>
    <t>20250505-S-70351</t>
  </si>
  <si>
    <t>C92807473366</t>
  </si>
  <si>
    <t>OBEKMHBE00001128</t>
  </si>
  <si>
    <t>20250506-S-70367</t>
  </si>
  <si>
    <t>C92807550736</t>
  </si>
  <si>
    <t>20250508-S-70084</t>
  </si>
  <si>
    <t>RL5016011794</t>
  </si>
  <si>
    <t>ODEBEKMH00001544</t>
  </si>
  <si>
    <t>Maschinenfabrik Alfing Kessler Gmbh</t>
  </si>
  <si>
    <t>20250501-S-70214</t>
  </si>
  <si>
    <t>C92283709246</t>
  </si>
  <si>
    <t>20250430-S-70339</t>
  </si>
  <si>
    <t>C91498353906</t>
  </si>
  <si>
    <t>20250502-S-70182</t>
  </si>
  <si>
    <t>C92283703113</t>
  </si>
  <si>
    <t>20250502-S-70355</t>
  </si>
  <si>
    <t>C92283711548</t>
  </si>
  <si>
    <t>20250501-S-70206</t>
  </si>
  <si>
    <t>C92283693472</t>
  </si>
  <si>
    <t>C92283693473</t>
  </si>
  <si>
    <t>20250501-S-70198</t>
  </si>
  <si>
    <t>C92283680580</t>
  </si>
  <si>
    <t>ODEBEKMH00001517</t>
  </si>
  <si>
    <t>20250506-S-70362</t>
  </si>
  <si>
    <t>C92807525098</t>
  </si>
  <si>
    <t>20250502-S-70360</t>
  </si>
  <si>
    <t>C92807505734</t>
  </si>
  <si>
    <t>ONLBEKMH00000417</t>
  </si>
  <si>
    <t>20250430-S-70338</t>
  </si>
  <si>
    <t>C91498351740</t>
  </si>
  <si>
    <t>20250506-S-70484</t>
  </si>
  <si>
    <t>C92807534770</t>
  </si>
  <si>
    <t>CANNGBMIL004</t>
  </si>
  <si>
    <t>20250428-S-70203</t>
  </si>
  <si>
    <t>C90712784222</t>
  </si>
  <si>
    <t>20250430-S-70315</t>
  </si>
  <si>
    <t>C91498311941</t>
  </si>
  <si>
    <t>OITBEKMH00000817</t>
  </si>
  <si>
    <t>20250430-S-70321</t>
  </si>
  <si>
    <t>C91498315500</t>
  </si>
  <si>
    <t>20250430-S-70353</t>
  </si>
  <si>
    <t>C91498350751</t>
  </si>
  <si>
    <t>20250501-S-70204</t>
  </si>
  <si>
    <t>C92283693501</t>
  </si>
  <si>
    <t>C92283693500</t>
  </si>
  <si>
    <t>20250428-S-70238</t>
  </si>
  <si>
    <t>C90712758133</t>
  </si>
  <si>
    <t>20250430-S-70349</t>
  </si>
  <si>
    <t>C91498327136</t>
  </si>
  <si>
    <t>20250430-S-70358</t>
  </si>
  <si>
    <t>C91498325059</t>
  </si>
  <si>
    <t>C91498353905</t>
  </si>
  <si>
    <t>C92283711547</t>
  </si>
  <si>
    <t>20250501-S-70208</t>
  </si>
  <si>
    <t>C92283700258</t>
  </si>
  <si>
    <t>20250430-S-70352</t>
  </si>
  <si>
    <t>C91498349730</t>
  </si>
  <si>
    <t>20250501-S-70210</t>
  </si>
  <si>
    <t>C92283680556</t>
  </si>
  <si>
    <t>OITBEKMH00000818</t>
  </si>
  <si>
    <t>20250502-S-70232</t>
  </si>
  <si>
    <t>C92545611369</t>
  </si>
  <si>
    <t>OFRBEKMH00001388</t>
  </si>
  <si>
    <t>20250505-S-70105</t>
  </si>
  <si>
    <t>C92545688416</t>
  </si>
  <si>
    <t>20250505-S-70183</t>
  </si>
  <si>
    <t>C92545646039</t>
  </si>
  <si>
    <t>ODEBEKMH00001527</t>
  </si>
  <si>
    <t>20250507-S-70396</t>
  </si>
  <si>
    <t>C93069241400</t>
  </si>
  <si>
    <t>OBEKMHBE00001131</t>
  </si>
  <si>
    <t>20250501-S-70212</t>
  </si>
  <si>
    <t>C92283707231</t>
  </si>
  <si>
    <t>20250502-S-70238</t>
  </si>
  <si>
    <t>C92545627049</t>
  </si>
  <si>
    <t>20250502-S-70220</t>
  </si>
  <si>
    <t>C92545675362</t>
  </si>
  <si>
    <t>20250505-S-70091</t>
  </si>
  <si>
    <t>C92545628740</t>
  </si>
  <si>
    <t>OITBEKMH00000828</t>
  </si>
  <si>
    <t>20250505-S-70099</t>
  </si>
  <si>
    <t>C92545640975</t>
  </si>
  <si>
    <t>ODEBEKMH00001542</t>
  </si>
  <si>
    <t>20250425-S-70151</t>
  </si>
  <si>
    <t>C90712874243</t>
  </si>
  <si>
    <t>OHRBEKMH00000017</t>
  </si>
  <si>
    <t>20250430-S-70686</t>
  </si>
  <si>
    <t>C91498315980</t>
  </si>
  <si>
    <t>OPLBEKMH00000433</t>
  </si>
  <si>
    <t>CATEGBLEI008</t>
  </si>
  <si>
    <t>20250505-S-70095</t>
  </si>
  <si>
    <t>C92545622263</t>
  </si>
  <si>
    <t>ODEBEKMH00001545</t>
  </si>
  <si>
    <t>Eisenwerk Martinlamitz GmbH</t>
  </si>
  <si>
    <t>20250429-S-70384</t>
  </si>
  <si>
    <t>C91236505809</t>
  </si>
  <si>
    <t>20250430-S-70323</t>
  </si>
  <si>
    <t>C91498316698</t>
  </si>
  <si>
    <t>OHUBEKMH00000132</t>
  </si>
  <si>
    <t>20250430-S-70180</t>
  </si>
  <si>
    <t>C91498369145</t>
  </si>
  <si>
    <t>OHUBEKMH00000131</t>
  </si>
  <si>
    <t>20250501-S-70200</t>
  </si>
  <si>
    <t>C92283692893</t>
  </si>
  <si>
    <t>OESBEKMH00000342</t>
  </si>
  <si>
    <t>20250502-S-70223</t>
  </si>
  <si>
    <t>C92545641593</t>
  </si>
  <si>
    <t>20250505-S-70107</t>
  </si>
  <si>
    <t>C92545688386</t>
  </si>
  <si>
    <t>20250502-S-70235</t>
  </si>
  <si>
    <t>C92545626769</t>
  </si>
  <si>
    <t>C92545626770</t>
  </si>
  <si>
    <t>20250502-S-70237</t>
  </si>
  <si>
    <t>C92545629070</t>
  </si>
  <si>
    <t>20250506-S-70008</t>
  </si>
  <si>
    <t>C92545648090</t>
  </si>
  <si>
    <t>20250508-S-70225</t>
  </si>
  <si>
    <t>RL5016019872</t>
  </si>
  <si>
    <t>ODEBEKMH00001550</t>
  </si>
  <si>
    <t>20250508-S-70283</t>
  </si>
  <si>
    <t>RL5016021048</t>
  </si>
  <si>
    <t>ODEBEKMH00001547</t>
  </si>
  <si>
    <t>Bosch Rexroth</t>
  </si>
  <si>
    <t>20250425-S-70236</t>
  </si>
  <si>
    <t>C90712820392</t>
  </si>
  <si>
    <t>20250430-S-70317</t>
  </si>
  <si>
    <t>C91498300807</t>
  </si>
  <si>
    <t>20250430-S-70344</t>
  </si>
  <si>
    <t>C91498396473</t>
  </si>
  <si>
    <t>OITBEKMH00000835</t>
  </si>
  <si>
    <t>20250430-S-70334</t>
  </si>
  <si>
    <t>C91498418821</t>
  </si>
  <si>
    <t>T I POLAND Z O O</t>
  </si>
  <si>
    <t>20250501-S-70191</t>
  </si>
  <si>
    <t>C92283679703</t>
  </si>
  <si>
    <t>OITBEKMH00000821</t>
  </si>
  <si>
    <t>MUVIQ SRL</t>
  </si>
  <si>
    <t>20250505-S-70098</t>
  </si>
  <si>
    <t>C92545630824</t>
  </si>
  <si>
    <t>C92545640976</t>
  </si>
  <si>
    <t>20250430-S-70318</t>
  </si>
  <si>
    <t>C91498295742</t>
  </si>
  <si>
    <t>TI Poland Sp. z o.o.</t>
  </si>
  <si>
    <t>20250430-S-70152</t>
  </si>
  <si>
    <t>C91498329971</t>
  </si>
  <si>
    <t>20250501-S-70196</t>
  </si>
  <si>
    <t>C92283693037</t>
  </si>
  <si>
    <t>C92283679702</t>
  </si>
  <si>
    <t>20250505-S-70108</t>
  </si>
  <si>
    <t>C92545697554</t>
  </si>
  <si>
    <t>ROBERT BOSCH GMBH</t>
  </si>
  <si>
    <t>C92545630825</t>
  </si>
  <si>
    <t>20250505-S-70325</t>
  </si>
  <si>
    <t>C92545614225</t>
  </si>
  <si>
    <t>20250502-S-70227</t>
  </si>
  <si>
    <t>C92545650416</t>
  </si>
  <si>
    <t>20250505-S-70102</t>
  </si>
  <si>
    <t>C92545653168</t>
  </si>
  <si>
    <t>20250506-S-70260</t>
  </si>
  <si>
    <t>C92545613174</t>
  </si>
  <si>
    <t>ODEBEKMH00001525</t>
  </si>
  <si>
    <t>20250430-S-70359</t>
  </si>
  <si>
    <t>C91498300446</t>
  </si>
  <si>
    <t>20250430-S-70319</t>
  </si>
  <si>
    <t>C91498300749</t>
  </si>
  <si>
    <t>20250430-S-70316</t>
  </si>
  <si>
    <t>C91498300429</t>
  </si>
  <si>
    <t>20250430-S-70357</t>
  </si>
  <si>
    <t>C91498329363</t>
  </si>
  <si>
    <t>20250501-S-70207</t>
  </si>
  <si>
    <t>C92283693070</t>
  </si>
  <si>
    <t>OITBEKMH00000827</t>
  </si>
  <si>
    <t>FEAT INDUSTRIALE  SPA</t>
  </si>
  <si>
    <t>20250501-S-70193</t>
  </si>
  <si>
    <t>C92283679716</t>
  </si>
  <si>
    <t>OFRBEKMH00001386</t>
  </si>
  <si>
    <t>C92545641594</t>
  </si>
  <si>
    <t>20250505-S-70104</t>
  </si>
  <si>
    <t>C92545677704</t>
  </si>
  <si>
    <t>C92545629069</t>
  </si>
  <si>
    <t>20250507-S-70429</t>
  </si>
  <si>
    <t>C93069274934</t>
  </si>
  <si>
    <t>OHUBEKMH00000133</t>
  </si>
  <si>
    <t>20250506-S-70261</t>
  </si>
  <si>
    <t>C92545614020</t>
  </si>
  <si>
    <t>20250505-S-70109</t>
  </si>
  <si>
    <t>C92545671340</t>
  </si>
  <si>
    <t>20250502-S-70217</t>
  </si>
  <si>
    <t>C92545699311</t>
  </si>
  <si>
    <t>FRITZMEIER Systems GmbH</t>
  </si>
  <si>
    <t>20250502-S-70003</t>
  </si>
  <si>
    <t>C91498316067</t>
  </si>
  <si>
    <t>OBEKMHBE00001145</t>
  </si>
  <si>
    <t>MIBA STEELTEC S.R.O.</t>
  </si>
  <si>
    <t>20250501-S-70197</t>
  </si>
  <si>
    <t>C92283681987</t>
  </si>
  <si>
    <t>OITBEKMH00000826</t>
  </si>
  <si>
    <t>20250502-S-70228</t>
  </si>
  <si>
    <t>C92545649606</t>
  </si>
  <si>
    <t>OFRBEKMH00001402</t>
  </si>
  <si>
    <t>20250505-S-70097</t>
  </si>
  <si>
    <t>C92545634610</t>
  </si>
  <si>
    <t>20250502-S-70225</t>
  </si>
  <si>
    <t>C92545645246</t>
  </si>
  <si>
    <t>20250506-S-70185</t>
  </si>
  <si>
    <t>C92807525082</t>
  </si>
  <si>
    <t>OITBEKMH00000833</t>
  </si>
  <si>
    <t>20250502-S-70253</t>
  </si>
  <si>
    <t>C92807489777</t>
  </si>
  <si>
    <t>20250506-S-70147</t>
  </si>
  <si>
    <t>C92807546974</t>
  </si>
  <si>
    <t>OITBEKMH00000834</t>
  </si>
  <si>
    <t>20250506-S-70287</t>
  </si>
  <si>
    <t>C92807550909</t>
  </si>
  <si>
    <t>ODEBEKMH00001570</t>
  </si>
  <si>
    <t>20250509-S-70181</t>
  </si>
  <si>
    <t>RL5016038639</t>
  </si>
  <si>
    <t>ODEBEKMH00001559</t>
  </si>
  <si>
    <t>Axthelm &amp; Zufall Gmbh</t>
  </si>
  <si>
    <t>20250506-S-70491</t>
  </si>
  <si>
    <t>C92807570771</t>
  </si>
  <si>
    <t>20250501-S-70199</t>
  </si>
  <si>
    <t>C92283679453</t>
  </si>
  <si>
    <t>OHUBEKMH00000134</t>
  </si>
  <si>
    <t>20250501-S-70202</t>
  </si>
  <si>
    <t>C92283701271</t>
  </si>
  <si>
    <t>20250501-S-70194</t>
  </si>
  <si>
    <t>C92545611911</t>
  </si>
  <si>
    <t>20250502-S-70239</t>
  </si>
  <si>
    <t>C92545628534</t>
  </si>
  <si>
    <t>OITBEKMH00000832</t>
  </si>
  <si>
    <t>20250505-S-70114</t>
  </si>
  <si>
    <t>C92807473429</t>
  </si>
  <si>
    <t>Sag Tubi Spa</t>
  </si>
  <si>
    <t>20250506-S-70187</t>
  </si>
  <si>
    <t>C92807525566</t>
  </si>
  <si>
    <t>OITBEKMH00000838</t>
  </si>
  <si>
    <t>20250505-S-70230</t>
  </si>
  <si>
    <t>C92807475093</t>
  </si>
  <si>
    <t>CASAPPA SPA</t>
  </si>
  <si>
    <t>20250506-S-70488</t>
  </si>
  <si>
    <t>C92807549025</t>
  </si>
  <si>
    <t>20250505-S-70118</t>
  </si>
  <si>
    <t>C92807504352</t>
  </si>
  <si>
    <t>20250506-S-70292</t>
  </si>
  <si>
    <t>C92807568563</t>
  </si>
  <si>
    <t>Horton Europe GmbH &amp; Co KG</t>
  </si>
  <si>
    <t xml:space="preserve">20250507-S-70113 </t>
  </si>
  <si>
    <t>RL5016021194</t>
  </si>
  <si>
    <t>ODEBEKMH00001556</t>
  </si>
  <si>
    <t>20250509-S-70182</t>
  </si>
  <si>
    <t>RL5016033622</t>
  </si>
  <si>
    <t>ODEBEKMH00001557</t>
  </si>
  <si>
    <t>20250507-S-70501</t>
  </si>
  <si>
    <t>RL5016021189</t>
  </si>
  <si>
    <t>ODEBEKMH00001554</t>
  </si>
  <si>
    <t>20250505-S-70115</t>
  </si>
  <si>
    <t>C92807473434</t>
  </si>
  <si>
    <t>20250501-S-70205</t>
  </si>
  <si>
    <t>C92283692957</t>
  </si>
  <si>
    <t>C92283701270</t>
  </si>
  <si>
    <t>20250501-S-70190</t>
  </si>
  <si>
    <t>C92283690916</t>
  </si>
  <si>
    <t>OROBEKMH00000103</t>
  </si>
  <si>
    <t>C92283681985</t>
  </si>
  <si>
    <t>20250505-S-70093</t>
  </si>
  <si>
    <t>C92545611938</t>
  </si>
  <si>
    <t>OCZBEKMH00000417</t>
  </si>
  <si>
    <t>20250505-S-70094</t>
  </si>
  <si>
    <t>C92545614164</t>
  </si>
  <si>
    <t>OCZBEKMH00000419</t>
  </si>
  <si>
    <t>20250505-S-70100</t>
  </si>
  <si>
    <t>C92545672249</t>
  </si>
  <si>
    <t>20250505-S-70042</t>
  </si>
  <si>
    <t>C92545601355</t>
  </si>
  <si>
    <t>OCZBEKMH00000416</t>
  </si>
  <si>
    <t>MANN HUMMEL V.O.S</t>
  </si>
  <si>
    <t>20250502-S-70219</t>
  </si>
  <si>
    <t>C92545688614</t>
  </si>
  <si>
    <t>20250502-S-70216</t>
  </si>
  <si>
    <t>C92545699375</t>
  </si>
  <si>
    <t>20250506-S-70419</t>
  </si>
  <si>
    <t>C92807473678</t>
  </si>
  <si>
    <t>20250506-S-70301</t>
  </si>
  <si>
    <t>C92807547215</t>
  </si>
  <si>
    <t>20250506-S-70267</t>
  </si>
  <si>
    <t>C92807544764</t>
  </si>
  <si>
    <t>20250502-S-70221</t>
  </si>
  <si>
    <t>C92545637078</t>
  </si>
  <si>
    <t>OFRBEKMH00001387</t>
  </si>
  <si>
    <t>PERKGBPET010</t>
  </si>
  <si>
    <t>20250505-S-70106</t>
  </si>
  <si>
    <t>C92545674732</t>
  </si>
  <si>
    <t>C92283681986</t>
  </si>
  <si>
    <t>20250505-S-70117</t>
  </si>
  <si>
    <t>C92807492664</t>
  </si>
  <si>
    <t>C92807475092</t>
  </si>
  <si>
    <t>20250506-S-70302</t>
  </si>
  <si>
    <t>C92807504271</t>
  </si>
  <si>
    <t>20250505-S-70116</t>
  </si>
  <si>
    <t>C92807502635</t>
  </si>
  <si>
    <t>ODEBEKMH00001865</t>
  </si>
  <si>
    <t>20250506-S-70270</t>
  </si>
  <si>
    <t>C92807564873</t>
  </si>
  <si>
    <t>20250508-S-70431</t>
  </si>
  <si>
    <t>C93331052898</t>
  </si>
  <si>
    <t>ONLBEKMH00000422</t>
  </si>
  <si>
    <t>20250508-S-70388</t>
  </si>
  <si>
    <t>C93331119410</t>
  </si>
  <si>
    <t>OBEKMHBE00001139</t>
  </si>
  <si>
    <t>20250506-S-70289</t>
  </si>
  <si>
    <t>C92807544093</t>
  </si>
  <si>
    <t>20250506-S-70271</t>
  </si>
  <si>
    <t>C92807564614</t>
  </si>
  <si>
    <t>20250505-S-70143</t>
  </si>
  <si>
    <t>C92807530232</t>
  </si>
  <si>
    <t>C92807530230</t>
  </si>
  <si>
    <t>C92807530233</t>
  </si>
  <si>
    <t>C92807530231</t>
  </si>
  <si>
    <t>20250506-S-70152</t>
  </si>
  <si>
    <t>C92807492013</t>
  </si>
  <si>
    <t>S.K. Wellman Spa</t>
  </si>
  <si>
    <t>20250506-S-70157</t>
  </si>
  <si>
    <t>C92807495238</t>
  </si>
  <si>
    <t>20250509-S-70381</t>
  </si>
  <si>
    <t>C94116510737</t>
  </si>
  <si>
    <t>OBEKMHBE00001142</t>
  </si>
  <si>
    <t>C94116510736</t>
  </si>
  <si>
    <t>20250509-S-70385</t>
  </si>
  <si>
    <t>C94116503178</t>
  </si>
  <si>
    <t>20250501-S-70209</t>
  </si>
  <si>
    <t>C92283704831</t>
  </si>
  <si>
    <t>20250507-S-70089</t>
  </si>
  <si>
    <t>C92807530056</t>
  </si>
  <si>
    <t>OITBEKMH00000855</t>
  </si>
  <si>
    <t>20250507-S-70433</t>
  </si>
  <si>
    <t>C93069222641</t>
  </si>
  <si>
    <t>OESBEKMH00000345</t>
  </si>
  <si>
    <t>20250502-S-70264</t>
  </si>
  <si>
    <t>C93069322521</t>
  </si>
  <si>
    <t>20250507-S-70335</t>
  </si>
  <si>
    <t>C93069241504</t>
  </si>
  <si>
    <t>20250507-S-70102</t>
  </si>
  <si>
    <t>C93069323425</t>
  </si>
  <si>
    <t>20250507-S-70380</t>
  </si>
  <si>
    <t>C93069272067</t>
  </si>
  <si>
    <t>20250509-S-70383</t>
  </si>
  <si>
    <t>C94116506966</t>
  </si>
  <si>
    <t>20250509-S-70386</t>
  </si>
  <si>
    <t>C94116505657</t>
  </si>
  <si>
    <t>OATBEKMH00000097</t>
  </si>
  <si>
    <t>20250502-S-70252</t>
  </si>
  <si>
    <t>C92807492129</t>
  </si>
  <si>
    <t>OITBEKMH00000842</t>
  </si>
  <si>
    <t>20250507-S-70559</t>
  </si>
  <si>
    <t>C93069223810</t>
  </si>
  <si>
    <t>20250507-S-70373</t>
  </si>
  <si>
    <t>C93069264583</t>
  </si>
  <si>
    <t>OITBEKMH00000836</t>
  </si>
  <si>
    <t>C93069264584</t>
  </si>
  <si>
    <t>20250502-S-70233</t>
  </si>
  <si>
    <t>C92545626197</t>
  </si>
  <si>
    <t>20250502-S-70250</t>
  </si>
  <si>
    <t>C92807473359</t>
  </si>
  <si>
    <t>20250506-S-70155</t>
  </si>
  <si>
    <t>C92807503545</t>
  </si>
  <si>
    <t>20250506-S-70149</t>
  </si>
  <si>
    <t>C92807507334</t>
  </si>
  <si>
    <t>20250507-S-70333</t>
  </si>
  <si>
    <t>C93069242158</t>
  </si>
  <si>
    <t>20250505-S-70259</t>
  </si>
  <si>
    <t>C93069260331</t>
  </si>
  <si>
    <t>20250507-S-70331</t>
  </si>
  <si>
    <t>C93069251765</t>
  </si>
  <si>
    <t>C94393823268</t>
  </si>
  <si>
    <t>C94393823269</t>
  </si>
  <si>
    <t>OITBEKMH00000849</t>
  </si>
  <si>
    <t>20250512-S-70285</t>
  </si>
  <si>
    <t>RL5016051125</t>
  </si>
  <si>
    <t>ODEBEKMH00001571</t>
  </si>
  <si>
    <t>Mahle Motorkomponenten GmbH</t>
  </si>
  <si>
    <t>20250512-S-70063</t>
  </si>
  <si>
    <t>RL5016057143</t>
  </si>
  <si>
    <t>OFRBEKMH00001406</t>
  </si>
  <si>
    <t>BARRIOL ET DALLIERE INDUSTRIES - BDI</t>
  </si>
  <si>
    <t>20250506-S-70175</t>
  </si>
  <si>
    <t>C92807489752</t>
  </si>
  <si>
    <t>20250507-S-70376</t>
  </si>
  <si>
    <t>C93069242974</t>
  </si>
  <si>
    <t>20250501-S-70216</t>
  </si>
  <si>
    <t>C92283700982</t>
  </si>
  <si>
    <t>OROBEKMH00000104</t>
  </si>
  <si>
    <t>20250501-S-70217</t>
  </si>
  <si>
    <t>C92283703111</t>
  </si>
  <si>
    <t>OROBEKMH00000105</t>
  </si>
  <si>
    <t>20250502-S-70231</t>
  </si>
  <si>
    <t>C92545641149</t>
  </si>
  <si>
    <t>20250505-S-70113</t>
  </si>
  <si>
    <t>C92807473402</t>
  </si>
  <si>
    <t>20250507-S-70334</t>
  </si>
  <si>
    <t>C93069222753</t>
  </si>
  <si>
    <t>20250507-S-70529</t>
  </si>
  <si>
    <t>C93069324560</t>
  </si>
  <si>
    <t>ODEBEKMH00001549</t>
  </si>
  <si>
    <t>PIERBURG GMBH, WERK NIEDERRHEIN</t>
  </si>
  <si>
    <t>20250507-S-70328</t>
  </si>
  <si>
    <t>C93069300581</t>
  </si>
  <si>
    <t>C93069300582</t>
  </si>
  <si>
    <t>C93069300583</t>
  </si>
  <si>
    <t>20250507-S-70329</t>
  </si>
  <si>
    <t>C93069278973</t>
  </si>
  <si>
    <t>ODEBEKMH00001569</t>
  </si>
  <si>
    <t>20250507-S-70546</t>
  </si>
  <si>
    <t>C93069305934</t>
  </si>
  <si>
    <t>20250505-S-70241</t>
  </si>
  <si>
    <t>C93069301866</t>
  </si>
  <si>
    <t>20250507-S-70332</t>
  </si>
  <si>
    <t>C93069242033</t>
  </si>
  <si>
    <t>20250505-S-70144</t>
  </si>
  <si>
    <t>C93069317366</t>
  </si>
  <si>
    <t>20250509-S-70380</t>
  </si>
  <si>
    <t>C94116516214</t>
  </si>
  <si>
    <t>C94116516213</t>
  </si>
  <si>
    <t>20250507-S-70327</t>
  </si>
  <si>
    <t>C93069283456</t>
  </si>
  <si>
    <t>20250507-S-70326</t>
  </si>
  <si>
    <t>C93069311445</t>
  </si>
  <si>
    <t>20250506-S-70418</t>
  </si>
  <si>
    <t>C92807473547</t>
  </si>
  <si>
    <t>20250506-S-70450</t>
  </si>
  <si>
    <t>C92807486705</t>
  </si>
  <si>
    <t>20250507-S-70377</t>
  </si>
  <si>
    <t>C93069242947</t>
  </si>
  <si>
    <t>OITBEKMH00000853</t>
  </si>
  <si>
    <t>20250502-S-70265</t>
  </si>
  <si>
    <t>C93069276712</t>
  </si>
  <si>
    <t>20250508-S-70314</t>
  </si>
  <si>
    <t>C93331053013</t>
  </si>
  <si>
    <t>OFRBEKMH00001403</t>
  </si>
  <si>
    <t>20250508-S-70547</t>
  </si>
  <si>
    <t>C93331127069</t>
  </si>
  <si>
    <t>20250512-S-70409</t>
  </si>
  <si>
    <t>C94378319055</t>
  </si>
  <si>
    <t>20250512-S-70407</t>
  </si>
  <si>
    <t>C94378305805</t>
  </si>
  <si>
    <t>20250507-S-70076</t>
  </si>
  <si>
    <t>C93069253327</t>
  </si>
  <si>
    <t>OCZBEKMH00000420</t>
  </si>
  <si>
    <t>20250507-S-70083</t>
  </si>
  <si>
    <t>C93069273469</t>
  </si>
  <si>
    <t>OCZBEKMH00000426</t>
  </si>
  <si>
    <t>20250508-S-70524</t>
  </si>
  <si>
    <t>C93331146114</t>
  </si>
  <si>
    <t>OITBEKMH00000841</t>
  </si>
  <si>
    <t>20250508-S-70552</t>
  </si>
  <si>
    <t>C93331089044</t>
  </si>
  <si>
    <t>20250508-S-70551</t>
  </si>
  <si>
    <t>C93331070469</t>
  </si>
  <si>
    <t>20250508-S-70334</t>
  </si>
  <si>
    <t>C93331085054</t>
  </si>
  <si>
    <t>OITBEKMH00000854</t>
  </si>
  <si>
    <t>20250509-S-70319</t>
  </si>
  <si>
    <t>C94116491396</t>
  </si>
  <si>
    <t>20250512-S-70484</t>
  </si>
  <si>
    <t>C94378380070</t>
  </si>
  <si>
    <t>20250513-S-70267</t>
  </si>
  <si>
    <t>RL5016070698</t>
  </si>
  <si>
    <t>ODEBEKMH00001584</t>
  </si>
  <si>
    <t>20250502-S-70262</t>
  </si>
  <si>
    <t>C93069327257</t>
  </si>
  <si>
    <t>OCZBEKMH00000418</t>
  </si>
  <si>
    <t>20250502-S-70260</t>
  </si>
  <si>
    <t>C93069293136</t>
  </si>
  <si>
    <t>20250502-S-70226</t>
  </si>
  <si>
    <t>C92545647024</t>
  </si>
  <si>
    <t>20250505-S-70101</t>
  </si>
  <si>
    <t>C92545666753</t>
  </si>
  <si>
    <t>OSKBEKMH00000068</t>
  </si>
  <si>
    <t>20250502-S-70230</t>
  </si>
  <si>
    <t>C92545633595</t>
  </si>
  <si>
    <t>20250506-S-70405</t>
  </si>
  <si>
    <t>C92807522890</t>
  </si>
  <si>
    <t>OPLBEKMH00000442</t>
  </si>
  <si>
    <t>20250507-S-70378</t>
  </si>
  <si>
    <t>C93069242946</t>
  </si>
  <si>
    <t>20250507-S-70375</t>
  </si>
  <si>
    <t>C93069246012</t>
  </si>
  <si>
    <t>20250508-S-70238</t>
  </si>
  <si>
    <t>C93331105389</t>
  </si>
  <si>
    <t>C93331089045</t>
  </si>
  <si>
    <t>C93331089046</t>
  </si>
  <si>
    <t>20250508-S-70276</t>
  </si>
  <si>
    <t>C93331068612</t>
  </si>
  <si>
    <t>C93331070468</t>
  </si>
  <si>
    <t>20250508-S-70228</t>
  </si>
  <si>
    <t>C93331141456</t>
  </si>
  <si>
    <t>ODEBEKMH00001587</t>
  </si>
  <si>
    <t>20250508-S-70443</t>
  </si>
  <si>
    <t>C93331125205</t>
  </si>
  <si>
    <t>OESBEKMH00000352</t>
  </si>
  <si>
    <t>20250508-S-70236</t>
  </si>
  <si>
    <t>C93331079135</t>
  </si>
  <si>
    <t>20250512-S-70404</t>
  </si>
  <si>
    <t>C94378306009</t>
  </si>
  <si>
    <t>20250513-S-70268</t>
  </si>
  <si>
    <t>RL5016070941</t>
  </si>
  <si>
    <t>ODEBEKMH00001588</t>
  </si>
  <si>
    <t>20250513-S-70134</t>
  </si>
  <si>
    <t>RL5016070794</t>
  </si>
  <si>
    <t>ODEBEKMH00001585</t>
  </si>
  <si>
    <t>20250507-S-70012</t>
  </si>
  <si>
    <t>C92807492890</t>
  </si>
  <si>
    <t>OITBEKMH00000825</t>
  </si>
  <si>
    <t>20250508-S-70425</t>
  </si>
  <si>
    <t>C93069326392</t>
  </si>
  <si>
    <t>OITBEKMH00000829</t>
  </si>
  <si>
    <t>20250507-S-70428</t>
  </si>
  <si>
    <t>C93069285617</t>
  </si>
  <si>
    <t>20250507-S-70372</t>
  </si>
  <si>
    <t>C93069253683</t>
  </si>
  <si>
    <t>C93331070467</t>
  </si>
  <si>
    <t>20250502-S-70249</t>
  </si>
  <si>
    <t>C92807504385</t>
  </si>
  <si>
    <t>20250506-S-70168</t>
  </si>
  <si>
    <t>C92807547473</t>
  </si>
  <si>
    <t>20250502-S-70248</t>
  </si>
  <si>
    <t>C92807500032</t>
  </si>
  <si>
    <t>OPLBEKMH00000437</t>
  </si>
  <si>
    <t>20250507-S-70539</t>
  </si>
  <si>
    <t>C93069222625</t>
  </si>
  <si>
    <t>C93069327256</t>
  </si>
  <si>
    <t>OCZBEKMH00000423</t>
  </si>
  <si>
    <t>20250506-S-70397</t>
  </si>
  <si>
    <t>C93069254528</t>
  </si>
  <si>
    <t>C93069285616</t>
  </si>
  <si>
    <t>C93069253684</t>
  </si>
  <si>
    <t>20250508-S-70553</t>
  </si>
  <si>
    <t>C93331090213</t>
  </si>
  <si>
    <t>C93331090214</t>
  </si>
  <si>
    <t>20250508-S-70243</t>
  </si>
  <si>
    <t>C93331113624</t>
  </si>
  <si>
    <t>C93331113623</t>
  </si>
  <si>
    <t>ODEBEKMH00001578</t>
  </si>
  <si>
    <t>20250508-S-70231</t>
  </si>
  <si>
    <t>C93331082704</t>
  </si>
  <si>
    <t>C92807492889</t>
  </si>
  <si>
    <t>20250507-S-70425</t>
  </si>
  <si>
    <t>C93069327725</t>
  </si>
  <si>
    <t>OPLBEKMH00000456</t>
  </si>
  <si>
    <t>C93069327724</t>
  </si>
  <si>
    <t>Sanden International Logistics</t>
  </si>
  <si>
    <t>20250508-S-70227</t>
  </si>
  <si>
    <t>C93331142425</t>
  </si>
  <si>
    <t>20250512-S-70475</t>
  </si>
  <si>
    <t>C94378353025</t>
  </si>
  <si>
    <t>ONLBEKMH00000426</t>
  </si>
  <si>
    <t>20250505-S-70231</t>
  </si>
  <si>
    <t>C92807492243</t>
  </si>
  <si>
    <t>C92807547472</t>
  </si>
  <si>
    <t>20250507-S-70379</t>
  </si>
  <si>
    <t>C93069222731</t>
  </si>
  <si>
    <t>20250505-S-70119</t>
  </si>
  <si>
    <t>C93069262650</t>
  </si>
  <si>
    <t>C93331105388</t>
  </si>
  <si>
    <t>20250508-S-70258</t>
  </si>
  <si>
    <t>C93331053061</t>
  </si>
  <si>
    <t>20250505-S-70140</t>
  </si>
  <si>
    <t>C93331087288</t>
  </si>
  <si>
    <t>20250508-S-70241</t>
  </si>
  <si>
    <t>C93331123058</t>
  </si>
  <si>
    <t>20250508-S-70242</t>
  </si>
  <si>
    <t>C93331119826</t>
  </si>
  <si>
    <t>20250508-S-70534</t>
  </si>
  <si>
    <t>C93331052909</t>
  </si>
  <si>
    <t>20250508-S-70339</t>
  </si>
  <si>
    <t>C93331100367</t>
  </si>
  <si>
    <t>20250506-S-70406</t>
  </si>
  <si>
    <t>C92807528130</t>
  </si>
  <si>
    <t>20250508-S-70358</t>
  </si>
  <si>
    <t>C93331052937</t>
  </si>
  <si>
    <t>OITBEKMH00000860</t>
  </si>
  <si>
    <t>20250509-S-70238</t>
  </si>
  <si>
    <t>C94116488507</t>
  </si>
  <si>
    <t>20250512-S-70086</t>
  </si>
  <si>
    <t>C94116517225</t>
  </si>
  <si>
    <t>OFRBEKMH00001434</t>
  </si>
  <si>
    <t>PLASTIQUES POPPELMANN FRANCE</t>
  </si>
  <si>
    <t>20250512-S-70323</t>
  </si>
  <si>
    <t>C94378305903</t>
  </si>
  <si>
    <t>OFRBEKMH00001416</t>
  </si>
  <si>
    <t>20250513-S-70401</t>
  </si>
  <si>
    <t>C94640076090</t>
  </si>
  <si>
    <t>OBEKMHBE00001152</t>
  </si>
  <si>
    <t>20250513-S-70400</t>
  </si>
  <si>
    <t>C94640085766</t>
  </si>
  <si>
    <t>20250514-S-70548</t>
  </si>
  <si>
    <t>RL5016085785</t>
  </si>
  <si>
    <t>ODEBEKMH00001598</t>
  </si>
  <si>
    <t>Maschinenfabrik Alfing Kessler GmbH</t>
  </si>
  <si>
    <t>CATEBEGRI005</t>
  </si>
  <si>
    <t>20250514-S-70561</t>
  </si>
  <si>
    <t>RL5016085922</t>
  </si>
  <si>
    <t>ODEBEKMH00001603</t>
  </si>
  <si>
    <t>Montanhydraulik Gmbh</t>
  </si>
  <si>
    <t>RL5016086037</t>
  </si>
  <si>
    <t>CATEBEGRI002</t>
  </si>
  <si>
    <t>20250507-S-70458</t>
  </si>
  <si>
    <t>C93069223197</t>
  </si>
  <si>
    <t>20250507-S-70430</t>
  </si>
  <si>
    <t>C93069261559</t>
  </si>
  <si>
    <t>20250508-S-70460</t>
  </si>
  <si>
    <t>C93331111010</t>
  </si>
  <si>
    <t>20250508-S-70337</t>
  </si>
  <si>
    <t>C93331104741</t>
  </si>
  <si>
    <t>20250509-S-70308</t>
  </si>
  <si>
    <t>C94116505992</t>
  </si>
  <si>
    <t>OFRBEKMH00001417</t>
  </si>
  <si>
    <t>C94116505991</t>
  </si>
  <si>
    <t>20250509-S-70442</t>
  </si>
  <si>
    <t>C94116518920</t>
  </si>
  <si>
    <t>OESBEKMH00000354</t>
  </si>
  <si>
    <t>STARGLASS</t>
  </si>
  <si>
    <t>20250513-S-70396</t>
  </si>
  <si>
    <t>C94640096996</t>
  </si>
  <si>
    <t>20250514-S-70228</t>
  </si>
  <si>
    <t>RL5016085721</t>
  </si>
  <si>
    <t>ODEBEKMH00001605</t>
  </si>
  <si>
    <t>APACBELOK003</t>
  </si>
  <si>
    <t>20250514-S-70565</t>
  </si>
  <si>
    <t>RL5016086217</t>
  </si>
  <si>
    <t>ODEBEKMH00001592</t>
  </si>
  <si>
    <t>20250507-S-70427</t>
  </si>
  <si>
    <t>C93069291373</t>
  </si>
  <si>
    <t>Norma Polska Sp. Z o.o.</t>
  </si>
  <si>
    <t>20250509-S-70217</t>
  </si>
  <si>
    <t>C94116492183</t>
  </si>
  <si>
    <t>FEDERAL-MOGUL NURNBERG GMBH,</t>
  </si>
  <si>
    <t>C92807528129</t>
  </si>
  <si>
    <t>20250507-S-70426</t>
  </si>
  <si>
    <t>C93069288183</t>
  </si>
  <si>
    <t>20250507-S-70431</t>
  </si>
  <si>
    <t>C93069240212</t>
  </si>
  <si>
    <t>MODINE HUNGARIA KFT.</t>
  </si>
  <si>
    <t>20250502-S-70263</t>
  </si>
  <si>
    <t>C93069319385</t>
  </si>
  <si>
    <t>20250508-S-70557</t>
  </si>
  <si>
    <t>C93331118424</t>
  </si>
  <si>
    <t>20250508-S-70422</t>
  </si>
  <si>
    <t>C93331133818</t>
  </si>
  <si>
    <t>20250508-S-70335</t>
  </si>
  <si>
    <t>C93331083688</t>
  </si>
  <si>
    <t>20250509-S-70115</t>
  </si>
  <si>
    <t>C94116492897</t>
  </si>
  <si>
    <t>20250509-S-70444</t>
  </si>
  <si>
    <t>C94116519705</t>
  </si>
  <si>
    <t>C94116519706</t>
  </si>
  <si>
    <t>20250509-S-70229</t>
  </si>
  <si>
    <t>C94116514953</t>
  </si>
  <si>
    <t>20250508-S-70427</t>
  </si>
  <si>
    <t>C93331135476</t>
  </si>
  <si>
    <t>C93331135479</t>
  </si>
  <si>
    <t>C93331135478</t>
  </si>
  <si>
    <t>C93331135477</t>
  </si>
  <si>
    <t>20250501-S-70195</t>
  </si>
  <si>
    <t>C92283690856</t>
  </si>
  <si>
    <t>OHRBEKMH00000018</t>
  </si>
  <si>
    <t>20250502-S-70251</t>
  </si>
  <si>
    <t>C92807491275</t>
  </si>
  <si>
    <t>20250507-S-70457</t>
  </si>
  <si>
    <t>C93069223100</t>
  </si>
  <si>
    <t>C93069261558</t>
  </si>
  <si>
    <t>C93331111011</t>
  </si>
  <si>
    <t>20250509-S-70230</t>
  </si>
  <si>
    <t>C94116491170</t>
  </si>
  <si>
    <t>20250509-S-70239</t>
  </si>
  <si>
    <t>C94116492080</t>
  </si>
  <si>
    <t>20250513-S-70394</t>
  </si>
  <si>
    <t>C94640113450</t>
  </si>
  <si>
    <t>20250512-S-70280</t>
  </si>
  <si>
    <t>C94378368602</t>
  </si>
  <si>
    <t>ODEBEKMH00001628</t>
  </si>
  <si>
    <t>20250513-S-70368</t>
  </si>
  <si>
    <t>C94640079137</t>
  </si>
  <si>
    <t>OFRBEKMH00001428</t>
  </si>
  <si>
    <t>20250514-S-70378</t>
  </si>
  <si>
    <t>C94901951143</t>
  </si>
  <si>
    <t>OBEKMHBE00001156</t>
  </si>
  <si>
    <t>20250512-S-70340</t>
  </si>
  <si>
    <t>C94378371188</t>
  </si>
  <si>
    <t>OITBEKMH00000863</t>
  </si>
  <si>
    <t>20250512-S-70279</t>
  </si>
  <si>
    <t>C94378350959</t>
  </si>
  <si>
    <t>20250512-S-70257</t>
  </si>
  <si>
    <t>C94378343383</t>
  </si>
  <si>
    <t>20250513-S-70375</t>
  </si>
  <si>
    <t>C94640136939</t>
  </si>
  <si>
    <t>OFRBEKMH00001435</t>
  </si>
  <si>
    <t>20250509-S-70424</t>
  </si>
  <si>
    <t>C94116517204</t>
  </si>
  <si>
    <t>OCZBEKMH00000427</t>
  </si>
  <si>
    <t>20250512-S-70218</t>
  </si>
  <si>
    <t>C94378368182</t>
  </si>
  <si>
    <t>ODEBEKMH00001621</t>
  </si>
  <si>
    <t>20250505-S-70139</t>
  </si>
  <si>
    <t>C93331071441</t>
  </si>
  <si>
    <t>OFIBEKMH00000021</t>
  </si>
  <si>
    <t>20250512-S-70368</t>
  </si>
  <si>
    <t>C94378319618</t>
  </si>
  <si>
    <t>OITBEKMH00000864</t>
  </si>
  <si>
    <t>20250512-S-70208</t>
  </si>
  <si>
    <t>C94378316994</t>
  </si>
  <si>
    <t>ODEBEKMH00001591</t>
  </si>
  <si>
    <t>20250502-S-70261</t>
  </si>
  <si>
    <t>C93069300770</t>
  </si>
  <si>
    <t>20250508-S-70448</t>
  </si>
  <si>
    <t>C93331133879</t>
  </si>
  <si>
    <t>20250512-S-70261</t>
  </si>
  <si>
    <t>C94378372405</t>
  </si>
  <si>
    <t>C94378372404</t>
  </si>
  <si>
    <t>20250512-S-70215</t>
  </si>
  <si>
    <t>C94378366090</t>
  </si>
  <si>
    <t>20250512-S-70254</t>
  </si>
  <si>
    <t>C94378330799</t>
  </si>
  <si>
    <t>20250512-S-70486</t>
  </si>
  <si>
    <t>C94378307325</t>
  </si>
  <si>
    <t>OESBEKMH00000358</t>
  </si>
  <si>
    <t>20250512-S-70272</t>
  </si>
  <si>
    <t>C94378320430</t>
  </si>
  <si>
    <t>ODEBEKMH00001613</t>
  </si>
  <si>
    <t>20250515-S-70232</t>
  </si>
  <si>
    <t>RL5016097121</t>
  </si>
  <si>
    <t>ODEBEKMH00001608</t>
  </si>
  <si>
    <t>20250502-S-70214</t>
  </si>
  <si>
    <t>C92545689748</t>
  </si>
  <si>
    <t>OPTBEKMH00000053</t>
  </si>
  <si>
    <t>20250508-S-70438</t>
  </si>
  <si>
    <t>C93331099737</t>
  </si>
  <si>
    <t>OHUBEKMH00000135</t>
  </si>
  <si>
    <t>20250512-S-70256</t>
  </si>
  <si>
    <t>C94378330225</t>
  </si>
  <si>
    <t>C92545689749</t>
  </si>
  <si>
    <t>C92545689750</t>
  </si>
  <si>
    <t>20250505-S-70353</t>
  </si>
  <si>
    <t>C93069223766</t>
  </si>
  <si>
    <t>20250508-S-70426</t>
  </si>
  <si>
    <t>C93331150269</t>
  </si>
  <si>
    <t>OPLBEKMH00000443</t>
  </si>
  <si>
    <t>20250509-S-70425</t>
  </si>
  <si>
    <t>C94116516048</t>
  </si>
  <si>
    <t>OCZBEKMH00000432</t>
  </si>
  <si>
    <t>20250509-S-70328</t>
  </si>
  <si>
    <t>C94116513741</t>
  </si>
  <si>
    <t>OITBEKMH00000852</t>
  </si>
  <si>
    <t>20250512-S-70213</t>
  </si>
  <si>
    <t>C94378342731</t>
  </si>
  <si>
    <t>ODEBEKMH00001604</t>
  </si>
  <si>
    <t>20250512-S-70326</t>
  </si>
  <si>
    <t>C94378305679</t>
  </si>
  <si>
    <t>OFRBEKMH00001418</t>
  </si>
  <si>
    <t>20250512-S-70596</t>
  </si>
  <si>
    <t>C94378353012</t>
  </si>
  <si>
    <t>20250512-S-70598</t>
  </si>
  <si>
    <t>C94378344577</t>
  </si>
  <si>
    <t>20250512-S-70270</t>
  </si>
  <si>
    <t>C94378319331</t>
  </si>
  <si>
    <t>20250512-S-70595</t>
  </si>
  <si>
    <t>C94378331163</t>
  </si>
  <si>
    <t>20250512-S-70597</t>
  </si>
  <si>
    <t>C94378332044</t>
  </si>
  <si>
    <t>ODEBEKMH00001586</t>
  </si>
  <si>
    <t>20250508-S-70437</t>
  </si>
  <si>
    <t>C93331103027</t>
  </si>
  <si>
    <t>C94378330798</t>
  </si>
  <si>
    <t>20250512-S-70594</t>
  </si>
  <si>
    <t>C94378331983</t>
  </si>
  <si>
    <t>20250515-S-70553</t>
  </si>
  <si>
    <t>C94901904844</t>
  </si>
  <si>
    <t>DINEX LATVIA SIA</t>
  </si>
  <si>
    <t>20250512-S-70367</t>
  </si>
  <si>
    <t>C94378306097</t>
  </si>
  <si>
    <t>20250512-S-70364</t>
  </si>
  <si>
    <t>C94378372647</t>
  </si>
  <si>
    <t>20250513-S-70312</t>
  </si>
  <si>
    <t>C94640140194</t>
  </si>
  <si>
    <t>ODEBEKMH00001617</t>
  </si>
  <si>
    <t>20250513-S-70313</t>
  </si>
  <si>
    <t>C94640135211</t>
  </si>
  <si>
    <t>20250513-S-70298</t>
  </si>
  <si>
    <t>C94640153510</t>
  </si>
  <si>
    <t>20250513-S-70171</t>
  </si>
  <si>
    <t>C94640104884</t>
  </si>
  <si>
    <t>20250514-S-70032</t>
  </si>
  <si>
    <t>C94640096446</t>
  </si>
  <si>
    <t>20250513-S-70144</t>
  </si>
  <si>
    <t>C94640094052</t>
  </si>
  <si>
    <t>OITBEKMH00000862</t>
  </si>
  <si>
    <t>20250512-S-70324</t>
  </si>
  <si>
    <t>RL5016114532</t>
  </si>
  <si>
    <t>OFRBEKMH00001433</t>
  </si>
  <si>
    <t>20250509-S-70433</t>
  </si>
  <si>
    <t>C94116494650</t>
  </si>
  <si>
    <t>OPLBEKMH00000444</t>
  </si>
  <si>
    <t>20250509-S-70483</t>
  </si>
  <si>
    <t>C94116504892</t>
  </si>
  <si>
    <t>OLVBEKMH00000011</t>
  </si>
  <si>
    <t>20250512-S-70369</t>
  </si>
  <si>
    <t>C94378305976</t>
  </si>
  <si>
    <t>OITBEKMH00000877</t>
  </si>
  <si>
    <t>20250512-S-70371</t>
  </si>
  <si>
    <t>C94378321861</t>
  </si>
  <si>
    <t>20250513-S-70165</t>
  </si>
  <si>
    <t>C94640160829</t>
  </si>
  <si>
    <t>20250513-S-70314</t>
  </si>
  <si>
    <t>C94640137806</t>
  </si>
  <si>
    <t>20250513-S-70369</t>
  </si>
  <si>
    <t>C94640078512</t>
  </si>
  <si>
    <t>OFRBEKMH00001448</t>
  </si>
  <si>
    <t>SERTA</t>
  </si>
  <si>
    <t>20250513-S-70150</t>
  </si>
  <si>
    <t>C94640111538</t>
  </si>
  <si>
    <t>20250513-S-70154</t>
  </si>
  <si>
    <t>C94640097711</t>
  </si>
  <si>
    <t>20250515-S-70431</t>
  </si>
  <si>
    <t>C95163735739</t>
  </si>
  <si>
    <t>OSEBEKMH00000065</t>
  </si>
  <si>
    <t>20250509-S-70559</t>
  </si>
  <si>
    <t>C94116491536</t>
  </si>
  <si>
    <t>20250509-S-70431</t>
  </si>
  <si>
    <t>C94116495653</t>
  </si>
  <si>
    <t>OPLBEKMH00000449</t>
  </si>
  <si>
    <t>20250512-S-70485</t>
  </si>
  <si>
    <t>C94378387531</t>
  </si>
  <si>
    <t>OESBEKMH00000359</t>
  </si>
  <si>
    <t>20250513-S-70364</t>
  </si>
  <si>
    <t>C94640089907</t>
  </si>
  <si>
    <t>20250509-S-70429</t>
  </si>
  <si>
    <t>C94116502720</t>
  </si>
  <si>
    <t>OPLBEKMH00000452</t>
  </si>
  <si>
    <t>20250509-S-70461</t>
  </si>
  <si>
    <t>C94116503773</t>
  </si>
  <si>
    <t>OROBEKMH00000106</t>
  </si>
  <si>
    <t>C94378387530</t>
  </si>
  <si>
    <t>20250512-S-70453</t>
  </si>
  <si>
    <t>C94378356705</t>
  </si>
  <si>
    <t>OCZBEKMH00000431</t>
  </si>
  <si>
    <t>20250512-S-70578</t>
  </si>
  <si>
    <t>C94378367377</t>
  </si>
  <si>
    <t>OCZBEKMH00000430</t>
  </si>
  <si>
    <t>20250512-S-70085</t>
  </si>
  <si>
    <t>C94378369140</t>
  </si>
  <si>
    <t>20250512-S-70456</t>
  </si>
  <si>
    <t>C94378338853</t>
  </si>
  <si>
    <t>OCZBEKMH00000434</t>
  </si>
  <si>
    <t>20250512-S-70572</t>
  </si>
  <si>
    <t>C94378331183</t>
  </si>
  <si>
    <t>20250513-S-70286</t>
  </si>
  <si>
    <t>C94640164169</t>
  </si>
  <si>
    <t>20250513-S-70475</t>
  </si>
  <si>
    <t>C94640155434</t>
  </si>
  <si>
    <t>20250513-S-70317</t>
  </si>
  <si>
    <t>C94640160770</t>
  </si>
  <si>
    <t>20250512-S-70322</t>
  </si>
  <si>
    <t>C94640076081</t>
  </si>
  <si>
    <t>20250513-S-70311</t>
  </si>
  <si>
    <t>C94640145184</t>
  </si>
  <si>
    <t>20250513-S-70287</t>
  </si>
  <si>
    <t>C94640092936</t>
  </si>
  <si>
    <t>20250513-S-70371</t>
  </si>
  <si>
    <t>C94640110455</t>
  </si>
  <si>
    <t>20250513-S-70301</t>
  </si>
  <si>
    <t>C94640086823</t>
  </si>
  <si>
    <t>Weber Hydraulik Gmbh</t>
  </si>
  <si>
    <t>20250513-S-70294</t>
  </si>
  <si>
    <t>C94640098047</t>
  </si>
  <si>
    <t>20250513-S-70270</t>
  </si>
  <si>
    <t>C94640116256</t>
  </si>
  <si>
    <t>C94640116255</t>
  </si>
  <si>
    <t>C94640116259</t>
  </si>
  <si>
    <t>C94640116257</t>
  </si>
  <si>
    <t>C94640116258</t>
  </si>
  <si>
    <t>20250513-S-70291</t>
  </si>
  <si>
    <t>C94640111550</t>
  </si>
  <si>
    <t>C94640140193</t>
  </si>
  <si>
    <t>20250509-S-70453</t>
  </si>
  <si>
    <t>C94116500289</t>
  </si>
  <si>
    <t>OPLBEKMH00000448</t>
  </si>
  <si>
    <t>20250513-S-70164</t>
  </si>
  <si>
    <t>C94640165921</t>
  </si>
  <si>
    <t>OITBEKMH00000868</t>
  </si>
  <si>
    <t>20250513-S-70170</t>
  </si>
  <si>
    <t>C94640115113</t>
  </si>
  <si>
    <t>20250515-S-70310</t>
  </si>
  <si>
    <t>C95163735212</t>
  </si>
  <si>
    <t>OFRBEKMH00001450</t>
  </si>
  <si>
    <t>20250509-S-70337</t>
  </si>
  <si>
    <t>C94116493933</t>
  </si>
  <si>
    <t>C94116493932</t>
  </si>
  <si>
    <t>20250514-S-70253</t>
  </si>
  <si>
    <t>C94901926500</t>
  </si>
  <si>
    <t>C94901926502</t>
  </si>
  <si>
    <t>C94901926501</t>
  </si>
  <si>
    <t>20250514-S-70254</t>
  </si>
  <si>
    <t>C94901918154</t>
  </si>
  <si>
    <t>20250514-S-70268</t>
  </si>
  <si>
    <t>C94901888834</t>
  </si>
  <si>
    <t>20250514-S-70226</t>
  </si>
  <si>
    <t>C94901887996</t>
  </si>
  <si>
    <t>20250514-S-70245</t>
  </si>
  <si>
    <t>C94901878936</t>
  </si>
  <si>
    <t>20250514-S-70309</t>
  </si>
  <si>
    <t>C94901876674</t>
  </si>
  <si>
    <t>20250515-S-70328</t>
  </si>
  <si>
    <t>C95163698168</t>
  </si>
  <si>
    <t>20250516-S-70391</t>
  </si>
  <si>
    <t>C95949212869</t>
  </si>
  <si>
    <t>OBEKMHBE00001167</t>
  </si>
  <si>
    <t>20250520-S-70122</t>
  </si>
  <si>
    <t>RL5016133059</t>
  </si>
  <si>
    <t>OITBEKMH00000876</t>
  </si>
  <si>
    <t>CATEGBDES011</t>
  </si>
  <si>
    <t>20250513-S-70544</t>
  </si>
  <si>
    <t>C94640080295</t>
  </si>
  <si>
    <t>20250514-S-70317</t>
  </si>
  <si>
    <t>C94901899678</t>
  </si>
  <si>
    <t>OITBEKMH00000866</t>
  </si>
  <si>
    <t>C94901899679</t>
  </si>
  <si>
    <t>20250513-S-70179</t>
  </si>
  <si>
    <t>C94640138131</t>
  </si>
  <si>
    <t>OITBEKMH00000875</t>
  </si>
  <si>
    <t>CORAM SpA</t>
  </si>
  <si>
    <t>20250513-S-70147</t>
  </si>
  <si>
    <t>C94640092838</t>
  </si>
  <si>
    <t>OITBEKMH00000867</t>
  </si>
  <si>
    <t>20250513-S-70152</t>
  </si>
  <si>
    <t>C94640109609</t>
  </si>
  <si>
    <t>C94664474320</t>
  </si>
  <si>
    <t>20250515-S-70230</t>
  </si>
  <si>
    <t>C94901946227</t>
  </si>
  <si>
    <t>DINACIL SL</t>
  </si>
  <si>
    <t>20250514-S-70263</t>
  </si>
  <si>
    <t>C94901948935</t>
  </si>
  <si>
    <t>C94901949782</t>
  </si>
  <si>
    <t>20250514-S-70534</t>
  </si>
  <si>
    <t>C94901929720</t>
  </si>
  <si>
    <t>20250514-S-70266</t>
  </si>
  <si>
    <t>C94901866357</t>
  </si>
  <si>
    <t>ODEBEKMH00001650</t>
  </si>
  <si>
    <t>20250514-S-70249</t>
  </si>
  <si>
    <t>C94901884867</t>
  </si>
  <si>
    <t>20250515-S-70286</t>
  </si>
  <si>
    <t>RL5016097891</t>
  </si>
  <si>
    <t>ODEBEKMH00001606</t>
  </si>
  <si>
    <t>20250515-S-70062</t>
  </si>
  <si>
    <t>RL5016097896</t>
  </si>
  <si>
    <t>ODEBEKMH00001607</t>
  </si>
  <si>
    <t>Eisenwerk Martinlamitz</t>
  </si>
  <si>
    <t>20250515-S-70577</t>
  </si>
  <si>
    <t>RL5016097951</t>
  </si>
  <si>
    <t>ODEBEKMH00001625</t>
  </si>
  <si>
    <t>C94640080296</t>
  </si>
  <si>
    <t>20250514-S-70310</t>
  </si>
  <si>
    <t>C94901900365</t>
  </si>
  <si>
    <t>20250509-S-70463</t>
  </si>
  <si>
    <t>C94116503852</t>
  </si>
  <si>
    <t>C94116503853</t>
  </si>
  <si>
    <t>20250512-S-70469</t>
  </si>
  <si>
    <t>C94378319626</t>
  </si>
  <si>
    <t>20250513-S-70146</t>
  </si>
  <si>
    <t>C94640076161</t>
  </si>
  <si>
    <t>OITBEKMH00000878</t>
  </si>
  <si>
    <t>20250513-S-70447</t>
  </si>
  <si>
    <t>C94640088165</t>
  </si>
  <si>
    <t>OCZBEKMH00000441</t>
  </si>
  <si>
    <t>20250514-S-70232</t>
  </si>
  <si>
    <t>C94901943912</t>
  </si>
  <si>
    <t>20250514-S-70241</t>
  </si>
  <si>
    <t>C94901954443</t>
  </si>
  <si>
    <t>C94901954442</t>
  </si>
  <si>
    <t>20250514-S-70237</t>
  </si>
  <si>
    <t>C94901926938</t>
  </si>
  <si>
    <t>20250514-S-70222</t>
  </si>
  <si>
    <t>C94901866338</t>
  </si>
  <si>
    <t>20250514-S-70224</t>
  </si>
  <si>
    <t>C94901887941</t>
  </si>
  <si>
    <t>20250514-S-70267</t>
  </si>
  <si>
    <t>C94901886271</t>
  </si>
  <si>
    <t>20250514-S-70269</t>
  </si>
  <si>
    <t>C94901890947</t>
  </si>
  <si>
    <t>20250514-S-70225</t>
  </si>
  <si>
    <t>C94901893834</t>
  </si>
  <si>
    <t>20250515-S-70025</t>
  </si>
  <si>
    <t>C94901887696</t>
  </si>
  <si>
    <t>C95163698164</t>
  </si>
  <si>
    <t>20250516-S-70390</t>
  </si>
  <si>
    <t>C95949217684</t>
  </si>
  <si>
    <t>C95949217685</t>
  </si>
  <si>
    <t>20250514-S-70231</t>
  </si>
  <si>
    <t>C94901923059</t>
  </si>
  <si>
    <t>C94901929719</t>
  </si>
  <si>
    <t>20250516-S-70393</t>
  </si>
  <si>
    <t>C95949213150</t>
  </si>
  <si>
    <t>20250516-S-70438</t>
  </si>
  <si>
    <t>C95949226499</t>
  </si>
  <si>
    <t>ONLBEKMH00000440</t>
  </si>
  <si>
    <t>20250514-S-70239</t>
  </si>
  <si>
    <t>C94901901659</t>
  </si>
  <si>
    <t>20250515-S-70321</t>
  </si>
  <si>
    <t>C95163680417</t>
  </si>
  <si>
    <t>20250515-S-70313</t>
  </si>
  <si>
    <t>C95163709872</t>
  </si>
  <si>
    <t>20250512-S-70505</t>
  </si>
  <si>
    <t>C94378321121</t>
  </si>
  <si>
    <t>20250513-S-70463</t>
  </si>
  <si>
    <t>C94640093409</t>
  </si>
  <si>
    <t>20250514-S-70418</t>
  </si>
  <si>
    <t>C94901899556</t>
  </si>
  <si>
    <t>20250515-S-70240</t>
  </si>
  <si>
    <t>C95163761617</t>
  </si>
  <si>
    <t>20250515-S-70348</t>
  </si>
  <si>
    <t>C95163678783</t>
  </si>
  <si>
    <t>OITBEKMH00000881</t>
  </si>
  <si>
    <t>20250515-S-70580</t>
  </si>
  <si>
    <t>C95163768042</t>
  </si>
  <si>
    <t>20250515-S-70247</t>
  </si>
  <si>
    <t>C95163681032</t>
  </si>
  <si>
    <t>20250515-S-70331</t>
  </si>
  <si>
    <t>C95163736445</t>
  </si>
  <si>
    <t>OITBEKMH00000880</t>
  </si>
  <si>
    <t>20250515-S-70550</t>
  </si>
  <si>
    <t>C95163737415</t>
  </si>
  <si>
    <t>20250515-S-70279</t>
  </si>
  <si>
    <t>C95163709962</t>
  </si>
  <si>
    <t>ODEBEKMH00001637</t>
  </si>
  <si>
    <t>20250516-S-70332</t>
  </si>
  <si>
    <t>C95949226506</t>
  </si>
  <si>
    <t>Echirolles</t>
  </si>
  <si>
    <t>20250519-S-70390</t>
  </si>
  <si>
    <t>RL5016157182</t>
  </si>
  <si>
    <t>MALMAR BV</t>
  </si>
  <si>
    <t>3701FRECH001</t>
  </si>
  <si>
    <t>20250513-S-70458</t>
  </si>
  <si>
    <t>C94640115815</t>
  </si>
  <si>
    <t>OPLBEKMH00000451</t>
  </si>
  <si>
    <t>20250512-S-70504</t>
  </si>
  <si>
    <t>C94378306772</t>
  </si>
  <si>
    <t>20250512-S-70496</t>
  </si>
  <si>
    <t>C94378330462</t>
  </si>
  <si>
    <t>OSKBEKMH00000069</t>
  </si>
  <si>
    <t>20250512-S-70500</t>
  </si>
  <si>
    <t>C94378319688</t>
  </si>
  <si>
    <t>20250512-S-70520</t>
  </si>
  <si>
    <t>C94640080133</t>
  </si>
  <si>
    <t>C95163681033</t>
  </si>
  <si>
    <t>20250515-S-70268</t>
  </si>
  <si>
    <t>C95163681271</t>
  </si>
  <si>
    <t>20250515-S-70253</t>
  </si>
  <si>
    <t>C95163736838</t>
  </si>
  <si>
    <t>20250515-S-70255</t>
  </si>
  <si>
    <t>C95163733120</t>
  </si>
  <si>
    <t>20250515-S-70270</t>
  </si>
  <si>
    <t>C95163698618</t>
  </si>
  <si>
    <t>20250515-S-70250</t>
  </si>
  <si>
    <t>C95163698347</t>
  </si>
  <si>
    <t>20250515-S-70233</t>
  </si>
  <si>
    <t>C95163712605</t>
  </si>
  <si>
    <t>20250515-S-70271</t>
  </si>
  <si>
    <t>C95163699326</t>
  </si>
  <si>
    <t>20250519-S-70352</t>
  </si>
  <si>
    <t>C96211064191</t>
  </si>
  <si>
    <t>OBEKMHBE00001178</t>
  </si>
  <si>
    <t>20250513-S-70500</t>
  </si>
  <si>
    <t>C94640079945</t>
  </si>
  <si>
    <t>20250514-S-70414</t>
  </si>
  <si>
    <t>C94901938100</t>
  </si>
  <si>
    <t>20250514-S-70319</t>
  </si>
  <si>
    <t>C94901901179</t>
  </si>
  <si>
    <t>20250514-S-70440</t>
  </si>
  <si>
    <t>C94901888388</t>
  </si>
  <si>
    <t>20250516-S-70002</t>
  </si>
  <si>
    <t>C95163701901</t>
  </si>
  <si>
    <t>Minerbio</t>
  </si>
  <si>
    <t>20250521-S-70011</t>
  </si>
  <si>
    <t>RL5016146721</t>
  </si>
  <si>
    <t>Multi-Wing CZ, s.r.o.</t>
  </si>
  <si>
    <t>CATEITMIN001</t>
  </si>
  <si>
    <t>20250513-S-70497</t>
  </si>
  <si>
    <t>C94640157694</t>
  </si>
  <si>
    <t>OROBEKMH00000107</t>
  </si>
  <si>
    <t>20250513-S-70459</t>
  </si>
  <si>
    <t>C94640134339</t>
  </si>
  <si>
    <t>OPLBEKMH00000454</t>
  </si>
  <si>
    <t>20250513-S-70457</t>
  </si>
  <si>
    <t>C94640145433</t>
  </si>
  <si>
    <t>OPLBEKMH00000450</t>
  </si>
  <si>
    <t>20250514-S-70412</t>
  </si>
  <si>
    <t>C94901942921</t>
  </si>
  <si>
    <t>OCZBEKMH00000435</t>
  </si>
  <si>
    <t>20250514-S-70451</t>
  </si>
  <si>
    <t>C94901924233</t>
  </si>
  <si>
    <t>OESBEKMH00000369</t>
  </si>
  <si>
    <t>Leading Metal Mechanic Solutions SL</t>
  </si>
  <si>
    <t>C94901901178</t>
  </si>
  <si>
    <t>20250514-S-70318</t>
  </si>
  <si>
    <t>C94901898020</t>
  </si>
  <si>
    <t>OITBEKMH00000872</t>
  </si>
  <si>
    <t>20250514-S-70431</t>
  </si>
  <si>
    <t>C94901901607</t>
  </si>
  <si>
    <t>OPLBEKMH00000458</t>
  </si>
  <si>
    <t>20250515-S-70579</t>
  </si>
  <si>
    <t>C95163708208</t>
  </si>
  <si>
    <t>C95163708209</t>
  </si>
  <si>
    <t>C94640079946</t>
  </si>
  <si>
    <t>20250514-S-70353</t>
  </si>
  <si>
    <t>C94901925164</t>
  </si>
  <si>
    <t>20250514-S-70428</t>
  </si>
  <si>
    <t>C94901872539</t>
  </si>
  <si>
    <t>C94901872540</t>
  </si>
  <si>
    <t>20250519-S-70413</t>
  </si>
  <si>
    <t>C96211065337</t>
  </si>
  <si>
    <t>ONLBEKMH00000445</t>
  </si>
  <si>
    <t>20250515-S-70269</t>
  </si>
  <si>
    <t>C95163678789</t>
  </si>
  <si>
    <t>C95163681272</t>
  </si>
  <si>
    <t>20250515-S-70259</t>
  </si>
  <si>
    <t>C95163711662</t>
  </si>
  <si>
    <t>C96211064192</t>
  </si>
  <si>
    <t>20250514-S-70426</t>
  </si>
  <si>
    <t>C94901871810</t>
  </si>
  <si>
    <t>OPLBEKMH00000455</t>
  </si>
  <si>
    <t>20250516-S-70003</t>
  </si>
  <si>
    <t>C95163700007</t>
  </si>
  <si>
    <t>OITBEKMH00000887</t>
  </si>
  <si>
    <t>20250515-S-70419</t>
  </si>
  <si>
    <t>C95163712479</t>
  </si>
  <si>
    <t>20250515-S-70337</t>
  </si>
  <si>
    <t>C95163713596</t>
  </si>
  <si>
    <t>20250516-S-70339</t>
  </si>
  <si>
    <t>C95949234539</t>
  </si>
  <si>
    <t>OITBEKMH00000882</t>
  </si>
  <si>
    <t>20250516-S-70242</t>
  </si>
  <si>
    <t>C95949212741</t>
  </si>
  <si>
    <t>20250516-S-70244</t>
  </si>
  <si>
    <t>C95949226500</t>
  </si>
  <si>
    <t>20250519-S-70265</t>
  </si>
  <si>
    <t>C96211088909</t>
  </si>
  <si>
    <t>OFRBEKMH00001468</t>
  </si>
  <si>
    <t>20250520-S-70516</t>
  </si>
  <si>
    <t>C96472812879</t>
  </si>
  <si>
    <t>OBEKMHBE00001183</t>
  </si>
  <si>
    <t>20250520-S-70378</t>
  </si>
  <si>
    <t>C96472875811</t>
  </si>
  <si>
    <t>20250520-S-70376</t>
  </si>
  <si>
    <t>C96472868497</t>
  </si>
  <si>
    <t>20250519-S-70059</t>
  </si>
  <si>
    <t>C95949212697</t>
  </si>
  <si>
    <t>20250516-S-70243</t>
  </si>
  <si>
    <t>C95949212715</t>
  </si>
  <si>
    <t>20250515-S-70352</t>
  </si>
  <si>
    <t>C95163753458</t>
  </si>
  <si>
    <t>20250514-S-70449</t>
  </si>
  <si>
    <t>C94901879249</t>
  </si>
  <si>
    <t>OHUBEKMH00000136</t>
  </si>
  <si>
    <t>20250515-S-70462</t>
  </si>
  <si>
    <t>C95163700923</t>
  </si>
  <si>
    <t>OHUBEKMH00000138</t>
  </si>
  <si>
    <t>20250516-S-70316</t>
  </si>
  <si>
    <t>C95949237688</t>
  </si>
  <si>
    <t>OFRBEKMH00001469</t>
  </si>
  <si>
    <t>C95949237689</t>
  </si>
  <si>
    <t>20250516-S-70445</t>
  </si>
  <si>
    <t>C95949227666</t>
  </si>
  <si>
    <t>20250519-S-70187</t>
  </si>
  <si>
    <t>C96123597269</t>
  </si>
  <si>
    <t>20250520-S-70432</t>
  </si>
  <si>
    <t>C96472952724</t>
  </si>
  <si>
    <t>ONLBEKMH00000446</t>
  </si>
  <si>
    <t>20250520-S-70373</t>
  </si>
  <si>
    <t>C96472863179</t>
  </si>
  <si>
    <t>20250521-S-70149</t>
  </si>
  <si>
    <t>RL5016160677</t>
  </si>
  <si>
    <t>ODEBEKMH00001647</t>
  </si>
  <si>
    <t>20250513-S-70460</t>
  </si>
  <si>
    <t>C94640170475</t>
  </si>
  <si>
    <t>20250515-S-70361</t>
  </si>
  <si>
    <t>C95163762177</t>
  </si>
  <si>
    <t>STANADYNE AUTOMOTIVE SPA</t>
  </si>
  <si>
    <t>20250515-S-70353</t>
  </si>
  <si>
    <t>C95163736717</t>
  </si>
  <si>
    <t>C94640170474</t>
  </si>
  <si>
    <t>20250514-S-70427</t>
  </si>
  <si>
    <t>C94901872478</t>
  </si>
  <si>
    <t>20250514-S-70448</t>
  </si>
  <si>
    <t>C94901875988</t>
  </si>
  <si>
    <t>20250514-S-70446</t>
  </si>
  <si>
    <t>C94901888017</t>
  </si>
  <si>
    <t>20250515-S-70421</t>
  </si>
  <si>
    <t>C95163679288</t>
  </si>
  <si>
    <t>OCZBEKMH00000433</t>
  </si>
  <si>
    <t>20250515-S-70332</t>
  </si>
  <si>
    <t>C95163736778</t>
  </si>
  <si>
    <t>OITBEKMH00000879</t>
  </si>
  <si>
    <t>20250515-S-70583</t>
  </si>
  <si>
    <t>C95163696157</t>
  </si>
  <si>
    <t>20250516-S-70446</t>
  </si>
  <si>
    <t>C95949236671</t>
  </si>
  <si>
    <t>OESBEKMH00000372</t>
  </si>
  <si>
    <t>C95949236670</t>
  </si>
  <si>
    <t>20250514-S-70492</t>
  </si>
  <si>
    <t>C94901898721</t>
  </si>
  <si>
    <t>20250514-S-70432</t>
  </si>
  <si>
    <t>C94901920145</t>
  </si>
  <si>
    <t>20250515-S-70351</t>
  </si>
  <si>
    <t>C95163757827</t>
  </si>
  <si>
    <t>C95163753457</t>
  </si>
  <si>
    <t>C95163713595</t>
  </si>
  <si>
    <t>C95163700922</t>
  </si>
  <si>
    <t>20250516-S-70526</t>
  </si>
  <si>
    <t>C95949225240</t>
  </si>
  <si>
    <t>20250520-S-70372</t>
  </si>
  <si>
    <t>C96472883080</t>
  </si>
  <si>
    <t>20250515-S-70486</t>
  </si>
  <si>
    <t>C95163678744</t>
  </si>
  <si>
    <t>OBEKMHBE00001187</t>
  </si>
  <si>
    <t>20250519-S-70178</t>
  </si>
  <si>
    <t>C96211063405</t>
  </si>
  <si>
    <t>ODEBEKMH00001649</t>
  </si>
  <si>
    <t>20250519-S-70266</t>
  </si>
  <si>
    <t>C96211086585</t>
  </si>
  <si>
    <t>20250519-S-70555</t>
  </si>
  <si>
    <t>C96211065390</t>
  </si>
  <si>
    <t>La Fonte Ardennaise 2</t>
  </si>
  <si>
    <t>20250520-S-70351</t>
  </si>
  <si>
    <t>C96472944212</t>
  </si>
  <si>
    <t>OFRBEKMH00001481</t>
  </si>
  <si>
    <t>20250521-S-70315</t>
  </si>
  <si>
    <t>C96734609217</t>
  </si>
  <si>
    <t>20250515-S-70453</t>
  </si>
  <si>
    <t>C95163716611</t>
  </si>
  <si>
    <t>OFIBEKMH00000022</t>
  </si>
  <si>
    <t>20250519-S-70294</t>
  </si>
  <si>
    <t>C96211052294</t>
  </si>
  <si>
    <t>OITBEKMH00000893</t>
  </si>
  <si>
    <t>20250519-S-70287</t>
  </si>
  <si>
    <t>C96211076209</t>
  </si>
  <si>
    <t>20250521-S-70316</t>
  </si>
  <si>
    <t>C96734623138</t>
  </si>
  <si>
    <t>20250519-S-70165</t>
  </si>
  <si>
    <t>C96211076024</t>
  </si>
  <si>
    <t>20250515-S-70450</t>
  </si>
  <si>
    <t>C95163758360</t>
  </si>
  <si>
    <t>C95163758359</t>
  </si>
  <si>
    <t>20250520-S-70012</t>
  </si>
  <si>
    <t>C96211131682</t>
  </si>
  <si>
    <t>ODEBEKMH00001656</t>
  </si>
  <si>
    <t>C95163716612</t>
  </si>
  <si>
    <t>20250516-S-70359</t>
  </si>
  <si>
    <t>C95949237153</t>
  </si>
  <si>
    <t>OITBEKMH00000894</t>
  </si>
  <si>
    <t>20250516-S-70444</t>
  </si>
  <si>
    <t>C95949227524</t>
  </si>
  <si>
    <t>20250519-S-70422</t>
  </si>
  <si>
    <t>C96211121819</t>
  </si>
  <si>
    <t>20250519-S-70224</t>
  </si>
  <si>
    <t>C96211113436</t>
  </si>
  <si>
    <t>20250519-S-70546</t>
  </si>
  <si>
    <t>C96211113815</t>
  </si>
  <si>
    <t>20250519-S-70223</t>
  </si>
  <si>
    <t>C96211111406</t>
  </si>
  <si>
    <t>20250520-S-70002</t>
  </si>
  <si>
    <t>C96211076030</t>
  </si>
  <si>
    <t>20250523-S-70073</t>
  </si>
  <si>
    <t>RL5016179773</t>
  </si>
  <si>
    <t>ODEBEKMH00001657</t>
  </si>
  <si>
    <t>20250514-S-70503</t>
  </si>
  <si>
    <t>C94901872715</t>
  </si>
  <si>
    <t>20250515-S-70571</t>
  </si>
  <si>
    <t>C95163757219</t>
  </si>
  <si>
    <t>OHUBEKMH00000137</t>
  </si>
  <si>
    <t>20250512-S-70531</t>
  </si>
  <si>
    <t>C94378331595</t>
  </si>
  <si>
    <t>OPTBEKMH00000054</t>
  </si>
  <si>
    <t>C94901872714</t>
  </si>
  <si>
    <t>20250515-S-70426</t>
  </si>
  <si>
    <t>C95163680442</t>
  </si>
  <si>
    <t>OPLBEKMH00000457</t>
  </si>
  <si>
    <t>20250516-S-70337</t>
  </si>
  <si>
    <t>C95949236104</t>
  </si>
  <si>
    <t>20250516-S-70435</t>
  </si>
  <si>
    <t>C95949237251</t>
  </si>
  <si>
    <t>OADBEKMH00000001</t>
  </si>
  <si>
    <t>20250519-S-70167</t>
  </si>
  <si>
    <t>C96211089467</t>
  </si>
  <si>
    <t>20250519-S-70189</t>
  </si>
  <si>
    <t>C96211087695</t>
  </si>
  <si>
    <t>C96211087694</t>
  </si>
  <si>
    <t>20250519-S-70271</t>
  </si>
  <si>
    <t>C96211052304</t>
  </si>
  <si>
    <t>20250519-S-70176</t>
  </si>
  <si>
    <t>C96211052620</t>
  </si>
  <si>
    <t>20250519-S-70202</t>
  </si>
  <si>
    <t>C96759138471</t>
  </si>
  <si>
    <t>C96759138470</t>
  </si>
  <si>
    <t>20250516-S-70476</t>
  </si>
  <si>
    <t>C95163758004</t>
  </si>
  <si>
    <t>20250516-S-70346</t>
  </si>
  <si>
    <t>C95949212728</t>
  </si>
  <si>
    <t>C96211121818</t>
  </si>
  <si>
    <t>20250519-S-70209</t>
  </si>
  <si>
    <t>C96211120941</t>
  </si>
  <si>
    <t>20250519-S-70200</t>
  </si>
  <si>
    <t>C96211088709</t>
  </si>
  <si>
    <t>20250519-S-70574</t>
  </si>
  <si>
    <t>C96211063377</t>
  </si>
  <si>
    <t>20250521-S-70394</t>
  </si>
  <si>
    <t>C96734715249</t>
  </si>
  <si>
    <t>ONLBEKMH00000449</t>
  </si>
  <si>
    <t>20250521-S-70397</t>
  </si>
  <si>
    <t>C96734715196</t>
  </si>
  <si>
    <t>OSKBEKMH00000070</t>
  </si>
  <si>
    <t>20250516-S-70556</t>
  </si>
  <si>
    <t>C96211126328</t>
  </si>
  <si>
    <t>C96211126327</t>
  </si>
  <si>
    <t>20250519-S-70264</t>
  </si>
  <si>
    <t>C96211077674</t>
  </si>
  <si>
    <t>C96211077671</t>
  </si>
  <si>
    <t>C96211077672</t>
  </si>
  <si>
    <t>C96211077673</t>
  </si>
  <si>
    <t>20250515-S-70456</t>
  </si>
  <si>
    <t>C95163712412</t>
  </si>
  <si>
    <t>20250519-S-70303</t>
  </si>
  <si>
    <t>C96211120692</t>
  </si>
  <si>
    <t>OITBEKMH00000899</t>
  </si>
  <si>
    <t>20250519-S-70295</t>
  </si>
  <si>
    <t>C96211052643</t>
  </si>
  <si>
    <t>20250520-S-70285</t>
  </si>
  <si>
    <t>C96472830714</t>
  </si>
  <si>
    <t>20250520-S-70558</t>
  </si>
  <si>
    <t>C96472830372</t>
  </si>
  <si>
    <t>20250520-S-70190</t>
  </si>
  <si>
    <t>C96472940581</t>
  </si>
  <si>
    <t>OITBEKMH00000898</t>
  </si>
  <si>
    <t>20250520-S-70280</t>
  </si>
  <si>
    <t>C96472840626</t>
  </si>
  <si>
    <t>20250520-S-70202</t>
  </si>
  <si>
    <t>C96472857459</t>
  </si>
  <si>
    <t>20250516-S-70345</t>
  </si>
  <si>
    <t>C95949226968</t>
  </si>
  <si>
    <t>20250519-S-70330</t>
  </si>
  <si>
    <t>C96211052051</t>
  </si>
  <si>
    <t>20250519-S-70331</t>
  </si>
  <si>
    <t>C96211062700</t>
  </si>
  <si>
    <t>20250519-S-70297</t>
  </si>
  <si>
    <t>C96211052144</t>
  </si>
  <si>
    <t>20250519-S-70316</t>
  </si>
  <si>
    <t>C96211075184</t>
  </si>
  <si>
    <t>20250520-S-70156</t>
  </si>
  <si>
    <t>C96472961618</t>
  </si>
  <si>
    <t>20250520-S-70311</t>
  </si>
  <si>
    <t>C96472949686</t>
  </si>
  <si>
    <t>20250520-S-70163</t>
  </si>
  <si>
    <t>C96472847215</t>
  </si>
  <si>
    <t>20250520-S-70304</t>
  </si>
  <si>
    <t>C96472920704</t>
  </si>
  <si>
    <t>C96472830713</t>
  </si>
  <si>
    <t>20250520-S-70203</t>
  </si>
  <si>
    <t>C96472852963</t>
  </si>
  <si>
    <t>20250520-S-70293</t>
  </si>
  <si>
    <t>C96472863232</t>
  </si>
  <si>
    <t>20250520-S-70182</t>
  </si>
  <si>
    <t>C96472886551</t>
  </si>
  <si>
    <t>20250516-S-70459</t>
  </si>
  <si>
    <t>C95949234520</t>
  </si>
  <si>
    <t>OROBEKMH00000108</t>
  </si>
  <si>
    <t>20250516-S-70432</t>
  </si>
  <si>
    <t>C95949227097</t>
  </si>
  <si>
    <t>OPLBEKMH00000459</t>
  </si>
  <si>
    <t>C95949226967</t>
  </si>
  <si>
    <t>20250519-S-70296</t>
  </si>
  <si>
    <t>C96211053413</t>
  </si>
  <si>
    <t>20250519-S-70420</t>
  </si>
  <si>
    <t>C96211089153</t>
  </si>
  <si>
    <t>OESBEKMH00000376</t>
  </si>
  <si>
    <t>20250519-S-70382</t>
  </si>
  <si>
    <t>C96211074551</t>
  </si>
  <si>
    <t>OCZBEKMH00000444</t>
  </si>
  <si>
    <t>20250519-S-70384</t>
  </si>
  <si>
    <t>C96211075955</t>
  </si>
  <si>
    <t>OCZBEKMH00000447</t>
  </si>
  <si>
    <t>20250519-S-70387</t>
  </si>
  <si>
    <t>C96211086765</t>
  </si>
  <si>
    <t>OCZBEKMH00000448</t>
  </si>
  <si>
    <t>20250520-S-70357</t>
  </si>
  <si>
    <t>C96472812777</t>
  </si>
  <si>
    <t>OFRBEKMH00001486</t>
  </si>
  <si>
    <t>20250520-S-70303</t>
  </si>
  <si>
    <t>C96472922777</t>
  </si>
  <si>
    <t>ODEBEKMH00001668</t>
  </si>
  <si>
    <t>20250520-S-70436</t>
  </si>
  <si>
    <t>C96472824899</t>
  </si>
  <si>
    <t>20250520-S-70517</t>
  </si>
  <si>
    <t>C96472844134</t>
  </si>
  <si>
    <t>ODEBEKMH00001648</t>
  </si>
  <si>
    <t>20250520-S-70534</t>
  </si>
  <si>
    <t>C96472894469</t>
  </si>
  <si>
    <t>ODEBEKMH00001687</t>
  </si>
  <si>
    <t>C96472894470</t>
  </si>
  <si>
    <t>C96472894471</t>
  </si>
  <si>
    <t>20250520-S-70343</t>
  </si>
  <si>
    <t>C96472902534</t>
  </si>
  <si>
    <t>20250519-S-70401</t>
  </si>
  <si>
    <t>C96211119156</t>
  </si>
  <si>
    <t>C96472847214</t>
  </si>
  <si>
    <t>20250520-S-70260</t>
  </si>
  <si>
    <t>C96472899839</t>
  </si>
  <si>
    <t>20250522-S-70146</t>
  </si>
  <si>
    <t>C96996512669</t>
  </si>
  <si>
    <t>OBEKMHBE00001194</t>
  </si>
  <si>
    <t>20250522-S-70134</t>
  </si>
  <si>
    <t>C96996547298</t>
  </si>
  <si>
    <t>20250516-S-70434</t>
  </si>
  <si>
    <t>C95949212703</t>
  </si>
  <si>
    <t>C96211089154</t>
  </si>
  <si>
    <t>20250520-S-70263</t>
  </si>
  <si>
    <t>C96472897816</t>
  </si>
  <si>
    <t>HEINZMANN GMBH AND CO</t>
  </si>
  <si>
    <t>C96472897819</t>
  </si>
  <si>
    <t>C96472897818</t>
  </si>
  <si>
    <t>C96472897817</t>
  </si>
  <si>
    <t>20250520-S-70291</t>
  </si>
  <si>
    <t>C96472872842</t>
  </si>
  <si>
    <t>20250520-S-70255</t>
  </si>
  <si>
    <t>C96472879220</t>
  </si>
  <si>
    <t>ODEBEKMH00001665</t>
  </si>
  <si>
    <t>20250520-S-70191</t>
  </si>
  <si>
    <t>C96472942502</t>
  </si>
  <si>
    <t>20250520-S-70169</t>
  </si>
  <si>
    <t>C96472852921</t>
  </si>
  <si>
    <t>20250521-S-70231</t>
  </si>
  <si>
    <t>C96734694581</t>
  </si>
  <si>
    <t>OFRBEKMH00001494</t>
  </si>
  <si>
    <t>20250521-S-70233</t>
  </si>
  <si>
    <t>C96734701171</t>
  </si>
  <si>
    <t>20250521-S-70189</t>
  </si>
  <si>
    <t>C96734634475</t>
  </si>
  <si>
    <t>20250523-S-70210</t>
  </si>
  <si>
    <t>C97782009344</t>
  </si>
  <si>
    <t>OBEKMHBE00001205</t>
  </si>
  <si>
    <t>20250526-S-70025</t>
  </si>
  <si>
    <t>RL5016210239</t>
  </si>
  <si>
    <t>20250519-S-70565</t>
  </si>
  <si>
    <t>C96211111921</t>
  </si>
  <si>
    <t>OLVBEKMH00000012</t>
  </si>
  <si>
    <t>20250521-S-70293</t>
  </si>
  <si>
    <t>C96734721672</t>
  </si>
  <si>
    <t>OITBEKMH00000900</t>
  </si>
  <si>
    <t>20250521-S-70232</t>
  </si>
  <si>
    <t>C96734710558</t>
  </si>
  <si>
    <t>20250521-S-70162</t>
  </si>
  <si>
    <t>C96734659583</t>
  </si>
  <si>
    <t>20250520-S-70201</t>
  </si>
  <si>
    <t>C96472844036</t>
  </si>
  <si>
    <t>20250520-S-70158</t>
  </si>
  <si>
    <t>C96472957144</t>
  </si>
  <si>
    <t>OITBEKMH00000892</t>
  </si>
  <si>
    <t>20250520-S-70167</t>
  </si>
  <si>
    <t>C96472852974</t>
  </si>
  <si>
    <t>20250521-S-70178</t>
  </si>
  <si>
    <t>C96734695449</t>
  </si>
  <si>
    <t>20250521-S-70181</t>
  </si>
  <si>
    <t>C96734614965</t>
  </si>
  <si>
    <t>20250521-S-70188</t>
  </si>
  <si>
    <t>C96734637166</t>
  </si>
  <si>
    <t>C96734637165</t>
  </si>
  <si>
    <t>20250523-S-70201</t>
  </si>
  <si>
    <t>C97782014147</t>
  </si>
  <si>
    <t>20250526-S-70107</t>
  </si>
  <si>
    <t>RL5016213637</t>
  </si>
  <si>
    <t>OFRBEKMH00001502</t>
  </si>
  <si>
    <t>SETFORGE</t>
  </si>
  <si>
    <t>20250516-S-70461</t>
  </si>
  <si>
    <t>C95949213741</t>
  </si>
  <si>
    <t>20250520-S-70193</t>
  </si>
  <si>
    <t>C96472940711</t>
  </si>
  <si>
    <t>OITBEKMH00000897</t>
  </si>
  <si>
    <t>20250521-S-70177</t>
  </si>
  <si>
    <t>C96734716456</t>
  </si>
  <si>
    <t>20250521-S-70236</t>
  </si>
  <si>
    <t>C96996483811</t>
  </si>
  <si>
    <t>C95949213740</t>
  </si>
  <si>
    <t>C95949213739</t>
  </si>
  <si>
    <t>20250520-S-70161</t>
  </si>
  <si>
    <t>C96472813489</t>
  </si>
  <si>
    <t>20250520-S-70348</t>
  </si>
  <si>
    <t>C96472933247</t>
  </si>
  <si>
    <t>20250521-S-70013</t>
  </si>
  <si>
    <t>C96472942106</t>
  </si>
  <si>
    <t>OCZBEKMH00000449</t>
  </si>
  <si>
    <t>20250520-S-70411</t>
  </si>
  <si>
    <t>C96472876366</t>
  </si>
  <si>
    <t>20250521-S-70159</t>
  </si>
  <si>
    <t>C96734609355</t>
  </si>
  <si>
    <t>20250521-S-70156</t>
  </si>
  <si>
    <t>C96734704720</t>
  </si>
  <si>
    <t>ODEBEKMH00001675</t>
  </si>
  <si>
    <t>C96734704722</t>
  </si>
  <si>
    <t>20250521-S-70190</t>
  </si>
  <si>
    <t>C96734699298</t>
  </si>
  <si>
    <t>20250521-S-70166</t>
  </si>
  <si>
    <t>C96734642009</t>
  </si>
  <si>
    <t>NORGREN GMBH</t>
  </si>
  <si>
    <t>20250521-S-70183</t>
  </si>
  <si>
    <t>C96734660365</t>
  </si>
  <si>
    <t>ODEBEKMH00001677</t>
  </si>
  <si>
    <t>20250521-S-70147</t>
  </si>
  <si>
    <t>C96734670354</t>
  </si>
  <si>
    <t>20250521-S-70150</t>
  </si>
  <si>
    <t>C96996561672</t>
  </si>
  <si>
    <t>ODEBEKMH00001673</t>
  </si>
  <si>
    <t>C97782014146</t>
  </si>
  <si>
    <t>C97782014145</t>
  </si>
  <si>
    <t>20250520-S-70427</t>
  </si>
  <si>
    <t>C96472923984</t>
  </si>
  <si>
    <t>20250519-S-70471</t>
  </si>
  <si>
    <t>C96211052996</t>
  </si>
  <si>
    <t>OROBEKMH00000109</t>
  </si>
  <si>
    <t>20250520-S-70413</t>
  </si>
  <si>
    <t>C96472882536</t>
  </si>
  <si>
    <t>20250521-S-70148</t>
  </si>
  <si>
    <t>C96734678150</t>
  </si>
  <si>
    <t>C96734704721</t>
  </si>
  <si>
    <t>20250521-S-70163</t>
  </si>
  <si>
    <t>C96734637718</t>
  </si>
  <si>
    <t>C97782014144</t>
  </si>
  <si>
    <t>Langthwaite Grange Ind Estate</t>
  </si>
  <si>
    <t>20250527-S-70317</t>
  </si>
  <si>
    <t>RL5016228618</t>
  </si>
  <si>
    <t>ADEPGBLAN001</t>
  </si>
  <si>
    <t>20250521-S-70253</t>
  </si>
  <si>
    <t>C96734729062</t>
  </si>
  <si>
    <t>OITBEKMH00000919</t>
  </si>
  <si>
    <t>20250521-S-70448</t>
  </si>
  <si>
    <t>C96734660038</t>
  </si>
  <si>
    <t>OATBEKMH00000105</t>
  </si>
  <si>
    <t>20250522-S-70138</t>
  </si>
  <si>
    <t>C96996483814</t>
  </si>
  <si>
    <t>OFRBEKMH00001507</t>
  </si>
  <si>
    <t>20250522-S-70148</t>
  </si>
  <si>
    <t>C96996509184</t>
  </si>
  <si>
    <t>20250523-S-70188</t>
  </si>
  <si>
    <t>C97781973398</t>
  </si>
  <si>
    <t>OITBEKMH00000904</t>
  </si>
  <si>
    <t>20250523-S-70214</t>
  </si>
  <si>
    <t>C97781974244</t>
  </si>
  <si>
    <t>20250523-S-70193</t>
  </si>
  <si>
    <t>C97782034596</t>
  </si>
  <si>
    <t>OITBEKMH00000916</t>
  </si>
  <si>
    <t>20250521-S-70367</t>
  </si>
  <si>
    <t>C96734679765</t>
  </si>
  <si>
    <t>20250523-S-70216</t>
  </si>
  <si>
    <t>C97781974051</t>
  </si>
  <si>
    <t>20250523-S-70190</t>
  </si>
  <si>
    <t>C97782035306</t>
  </si>
  <si>
    <t>ODEBEKMH00001700</t>
  </si>
  <si>
    <t>20250523-S-70212</t>
  </si>
  <si>
    <t>C97781974401</t>
  </si>
  <si>
    <t>20250523-S-70322</t>
  </si>
  <si>
    <t>C97781998926</t>
  </si>
  <si>
    <t>HAVIT Hydraulik GmbH</t>
  </si>
  <si>
    <t>20250523-S-70191</t>
  </si>
  <si>
    <t>C97782030385</t>
  </si>
  <si>
    <t>20250523-S-70204</t>
  </si>
  <si>
    <t>C97781997738</t>
  </si>
  <si>
    <t>OFRBEKMH00001514</t>
  </si>
  <si>
    <t>20250523-S-70571</t>
  </si>
  <si>
    <t>C97782011924</t>
  </si>
  <si>
    <t>OITBEKMH00000917</t>
  </si>
  <si>
    <t>STUCCHI SPA</t>
  </si>
  <si>
    <t>20250523-S-70183</t>
  </si>
  <si>
    <t>C97781983074</t>
  </si>
  <si>
    <t>20250523-S-70202</t>
  </si>
  <si>
    <t>C97781998411</t>
  </si>
  <si>
    <t>20250523-S-70206</t>
  </si>
  <si>
    <t>C97781999338</t>
  </si>
  <si>
    <t>C97781999337</t>
  </si>
  <si>
    <t>C97781999335</t>
  </si>
  <si>
    <t>C97781999336</t>
  </si>
  <si>
    <t>20250522-S-70127</t>
  </si>
  <si>
    <t>C96996498132</t>
  </si>
  <si>
    <t>20250520-S-70449</t>
  </si>
  <si>
    <t>C96996496673</t>
  </si>
  <si>
    <t>OPLBEKMH00000473</t>
  </si>
  <si>
    <t>20250519-S-70434</t>
  </si>
  <si>
    <t>C96211065320</t>
  </si>
  <si>
    <t>20250519-S-70436</t>
  </si>
  <si>
    <t>C96211065274</t>
  </si>
  <si>
    <t>20250519-S-70462</t>
  </si>
  <si>
    <t>C96472933367</t>
  </si>
  <si>
    <t>OSEBEKMH00000066</t>
  </si>
  <si>
    <t>20250520-S-70424</t>
  </si>
  <si>
    <t>C96472920953</t>
  </si>
  <si>
    <t>20250521-S-70435</t>
  </si>
  <si>
    <t>C96734613703</t>
  </si>
  <si>
    <t>OROBEKMH00000111</t>
  </si>
  <si>
    <t>20250521-S-70402</t>
  </si>
  <si>
    <t>C96734663025</t>
  </si>
  <si>
    <t>OHUBEKMH00000141</t>
  </si>
  <si>
    <t>20250523-S-70100</t>
  </si>
  <si>
    <t>C96939244384</t>
  </si>
  <si>
    <t>20250522-S-70131</t>
  </si>
  <si>
    <t>C96996558610</t>
  </si>
  <si>
    <t>20250522-S-70155</t>
  </si>
  <si>
    <t>C96996558062</t>
  </si>
  <si>
    <t>20250522-S-70137</t>
  </si>
  <si>
    <t>C96996487156</t>
  </si>
  <si>
    <t>20250522-S-70158</t>
  </si>
  <si>
    <t>C96996483626</t>
  </si>
  <si>
    <t>20250522-S-70140</t>
  </si>
  <si>
    <t>C96996485926</t>
  </si>
  <si>
    <t>20250521-S-70425</t>
  </si>
  <si>
    <t>C96996497084</t>
  </si>
  <si>
    <t>20250522-S-70074</t>
  </si>
  <si>
    <t>C96996536573</t>
  </si>
  <si>
    <t>OPLBEKMH00000468</t>
  </si>
  <si>
    <t>20250522-S-70145</t>
  </si>
  <si>
    <t>C96996497021</t>
  </si>
  <si>
    <t>20250522-S-70159</t>
  </si>
  <si>
    <t>C96996497985</t>
  </si>
  <si>
    <t>20250523-S-70220</t>
  </si>
  <si>
    <t>C97781985764</t>
  </si>
  <si>
    <t>20250523-S-70186</t>
  </si>
  <si>
    <t>C97781985278</t>
  </si>
  <si>
    <t>OESBEKMH00000383</t>
  </si>
  <si>
    <t>20250527-S-70476</t>
  </si>
  <si>
    <t>RL5016228776</t>
  </si>
  <si>
    <t>ODEBEKMH00001702</t>
  </si>
  <si>
    <t>20250519-S-70481</t>
  </si>
  <si>
    <t>C96211075367</t>
  </si>
  <si>
    <t>OPTBEKMH00000056</t>
  </si>
  <si>
    <t>20250520-S-70462</t>
  </si>
  <si>
    <t>C96472904017</t>
  </si>
  <si>
    <t>20250521-S-70452</t>
  </si>
  <si>
    <t>C96734717011</t>
  </si>
  <si>
    <t>20250521-S-70390</t>
  </si>
  <si>
    <t>C96734687344</t>
  </si>
  <si>
    <t>20250521-S-70247</t>
  </si>
  <si>
    <t>C96734695445</t>
  </si>
  <si>
    <t>20250521-S-70382</t>
  </si>
  <si>
    <t>C96734656484</t>
  </si>
  <si>
    <t>OPLBEKMH00000466</t>
  </si>
  <si>
    <t>20250522-S-70141</t>
  </si>
  <si>
    <t>C96996483666</t>
  </si>
  <si>
    <t>OITBEKMH00000902</t>
  </si>
  <si>
    <t>20250522-S-70157</t>
  </si>
  <si>
    <t>C96996483649</t>
  </si>
  <si>
    <t>20250522-S-70128</t>
  </si>
  <si>
    <t>C96996522680</t>
  </si>
  <si>
    <t>OHUBEKMH00000143</t>
  </si>
  <si>
    <t>20250522-S-70152</t>
  </si>
  <si>
    <t>C96996546313</t>
  </si>
  <si>
    <t>OFRBEKMH00001515</t>
  </si>
  <si>
    <t>TENNECO AUTOMOTIVE FRANCE SAS</t>
  </si>
  <si>
    <t>20250521-S-70509</t>
  </si>
  <si>
    <t>C96996513513</t>
  </si>
  <si>
    <t>20250523-S-70211</t>
  </si>
  <si>
    <t>C97781973451</t>
  </si>
  <si>
    <t>20250523-S-70209</t>
  </si>
  <si>
    <t>C97781988187</t>
  </si>
  <si>
    <t>20250523-S-70207</t>
  </si>
  <si>
    <t>C97781998080</t>
  </si>
  <si>
    <t>20250523-S-70205</t>
  </si>
  <si>
    <t>C97781997448</t>
  </si>
  <si>
    <t>OESBEKMH00000388</t>
  </si>
  <si>
    <t>C96211075368</t>
  </si>
  <si>
    <t>20250519-S-70485</t>
  </si>
  <si>
    <t>C96211087040</t>
  </si>
  <si>
    <t>DELPHI POWERTRAIN SYSTEMS PORTUGAL, S.A.</t>
  </si>
  <si>
    <t>20250520-S-70426</t>
  </si>
  <si>
    <t>C96472924801</t>
  </si>
  <si>
    <t>20250520-S-70423</t>
  </si>
  <si>
    <t>C96472929694</t>
  </si>
  <si>
    <t>20250520-S-70464</t>
  </si>
  <si>
    <t>C96472904987</t>
  </si>
  <si>
    <t>20250520-S-70184</t>
  </si>
  <si>
    <t>C96472900688</t>
  </si>
  <si>
    <t>20250520-S-70422</t>
  </si>
  <si>
    <t>C96472901913</t>
  </si>
  <si>
    <t>OPLBEKMH00000462</t>
  </si>
  <si>
    <t>C96734717010</t>
  </si>
  <si>
    <t>20250521-S-70511</t>
  </si>
  <si>
    <t>C96734610671</t>
  </si>
  <si>
    <t>OHUBEKMH00000142</t>
  </si>
  <si>
    <t>20250521-S-70401</t>
  </si>
  <si>
    <t>C96734678803</t>
  </si>
  <si>
    <t>20250521-S-70507</t>
  </si>
  <si>
    <t>C96734681475</t>
  </si>
  <si>
    <t>OHUBEKMH00000140</t>
  </si>
  <si>
    <t>20250521-S-70364</t>
  </si>
  <si>
    <t>C96734635911</t>
  </si>
  <si>
    <t>C96734695446</t>
  </si>
  <si>
    <t>20250521-S-70409</t>
  </si>
  <si>
    <t>C96734694660</t>
  </si>
  <si>
    <t>C96734656485</t>
  </si>
  <si>
    <t>20250521-S-70381</t>
  </si>
  <si>
    <t>C96734663686</t>
  </si>
  <si>
    <t>OPLBEKMH00000464</t>
  </si>
  <si>
    <t>20250521-S-70384</t>
  </si>
  <si>
    <t>C96734642126</t>
  </si>
  <si>
    <t>20250522-S-70133</t>
  </si>
  <si>
    <t>C96996558059</t>
  </si>
  <si>
    <t>OCZBEKMH00000452</t>
  </si>
  <si>
    <t>20250522-S-70135</t>
  </si>
  <si>
    <t>C96996484992</t>
  </si>
  <si>
    <t>STARTERS E-COMPONENTS GENERATORS</t>
  </si>
  <si>
    <t>20250522-S-70130</t>
  </si>
  <si>
    <t>C96996543167</t>
  </si>
  <si>
    <t>ODEBEKMH00001674</t>
  </si>
  <si>
    <t>C96996543168</t>
  </si>
  <si>
    <t>20250522-S-70124</t>
  </si>
  <si>
    <t>C96996513140</t>
  </si>
  <si>
    <t>OPLBEKMH00000486</t>
  </si>
  <si>
    <t>20250523-S-70074</t>
  </si>
  <si>
    <t>C96996539100</t>
  </si>
  <si>
    <t>20250522-S-70160</t>
  </si>
  <si>
    <t>C96996496633</t>
  </si>
  <si>
    <t>20250522-S-70126</t>
  </si>
  <si>
    <t>C96996507655</t>
  </si>
  <si>
    <t>OITBEKMH00000922</t>
  </si>
  <si>
    <t>20250522-S-70125</t>
  </si>
  <si>
    <t>C96996512620</t>
  </si>
  <si>
    <t>C96996513514</t>
  </si>
  <si>
    <t>20250523-S-70213</t>
  </si>
  <si>
    <t>C97781974559</t>
  </si>
  <si>
    <t>20250523-S-70197</t>
  </si>
  <si>
    <t>C97782012367</t>
  </si>
  <si>
    <t>C97782012368</t>
  </si>
  <si>
    <t>20250523-S-70185</t>
  </si>
  <si>
    <t>C97781986029</t>
  </si>
  <si>
    <t>C97781998412</t>
  </si>
  <si>
    <t>20250523-S-70215</t>
  </si>
  <si>
    <t>C97781982536</t>
  </si>
  <si>
    <t>20250520-S-70472</t>
  </si>
  <si>
    <t>C96472950208</t>
  </si>
  <si>
    <t>C96472904018</t>
  </si>
  <si>
    <t>20250522-S-70132</t>
  </si>
  <si>
    <t>C96996560066</t>
  </si>
  <si>
    <t>C96996560065</t>
  </si>
  <si>
    <t>20250522-S-70154</t>
  </si>
  <si>
    <t>C96996555856</t>
  </si>
  <si>
    <t>20250520-S-70164</t>
  </si>
  <si>
    <t>C96472834659</t>
  </si>
  <si>
    <t>C96472920952</t>
  </si>
  <si>
    <t>C96472900687</t>
  </si>
  <si>
    <t>20250521-S-70380</t>
  </si>
  <si>
    <t>C96734610483</t>
  </si>
  <si>
    <t>20250522-S-70043</t>
  </si>
  <si>
    <t>C96734609057</t>
  </si>
  <si>
    <t>20250521-S-70259</t>
  </si>
  <si>
    <t>C96734610153</t>
  </si>
  <si>
    <t>C96734663024</t>
  </si>
  <si>
    <t>20250521-S-70387</t>
  </si>
  <si>
    <t>C96734642610</t>
  </si>
  <si>
    <t>20250522-S-70153</t>
  </si>
  <si>
    <t>C96996558018</t>
  </si>
  <si>
    <t>20250522-S-70150</t>
  </si>
  <si>
    <t>C96996535294</t>
  </si>
  <si>
    <t>C96996485927</t>
  </si>
  <si>
    <t>20250522-S-70144</t>
  </si>
  <si>
    <t>C96996498043</t>
  </si>
  <si>
    <t>20250522-S-70156</t>
  </si>
  <si>
    <t>C96996536845</t>
  </si>
  <si>
    <t>OITBEKMH00000932</t>
  </si>
  <si>
    <t>20250522-S-70147</t>
  </si>
  <si>
    <t>C96996509145</t>
  </si>
  <si>
    <t>20250522-S-70422</t>
  </si>
  <si>
    <t>C96996512376</t>
  </si>
  <si>
    <t>20250523-S-70200</t>
  </si>
  <si>
    <t>C97782012489</t>
  </si>
  <si>
    <t>20250523-S-70182</t>
  </si>
  <si>
    <t>C97781985847</t>
  </si>
  <si>
    <t>OFRBEKMH00001495</t>
  </si>
  <si>
    <t>20250523-S-70208</t>
  </si>
  <si>
    <t>C97781988936</t>
  </si>
  <si>
    <t>20250523-S-70004</t>
  </si>
  <si>
    <t>C96996516475</t>
  </si>
  <si>
    <t>20250523-S-70189</t>
  </si>
  <si>
    <t>C97782012539</t>
  </si>
  <si>
    <t>20250522-S-70129</t>
  </si>
  <si>
    <t>C97781998989</t>
  </si>
  <si>
    <t>20250522-S-70139</t>
  </si>
  <si>
    <t>C96996483707</t>
  </si>
  <si>
    <t>20250523-S-70203</t>
  </si>
  <si>
    <t>C97781995276</t>
  </si>
  <si>
    <t>20250526-S-70193</t>
  </si>
  <si>
    <t>C98043856228</t>
  </si>
  <si>
    <t>OBEKMHBE00001222</t>
  </si>
  <si>
    <t>20250526-S-70206</t>
  </si>
  <si>
    <t>C98043784189</t>
  </si>
  <si>
    <t>20250526-S-70192</t>
  </si>
  <si>
    <t>C98043856913</t>
  </si>
  <si>
    <t>ODEBEKMH00001710</t>
  </si>
  <si>
    <t>20250526-S-70194</t>
  </si>
  <si>
    <t>C98043843523</t>
  </si>
  <si>
    <t>OFRBEKMH00001531</t>
  </si>
  <si>
    <t>20250526-S-70176</t>
  </si>
  <si>
    <t>C98043834351</t>
  </si>
  <si>
    <t>20250526-S-70217</t>
  </si>
  <si>
    <t>C98043804177</t>
  </si>
  <si>
    <t>OBEKMHGB00001701</t>
  </si>
  <si>
    <t>20250526-S-70590</t>
  </si>
  <si>
    <t>C98043836025</t>
  </si>
  <si>
    <t>20250526-S-70212</t>
  </si>
  <si>
    <t>C98043811490</t>
  </si>
  <si>
    <t>20250526-S-70200</t>
  </si>
  <si>
    <t>C98043801733</t>
  </si>
  <si>
    <t>OBEKMHBE00001221</t>
  </si>
  <si>
    <t>20250523-S-70192</t>
  </si>
  <si>
    <t>C97782036411</t>
  </si>
  <si>
    <t>OITBEKMH00000905</t>
  </si>
  <si>
    <t>20250526-S-70197</t>
  </si>
  <si>
    <t>C98043774875</t>
  </si>
  <si>
    <t>ODEBEKMH00001711</t>
  </si>
  <si>
    <t>C98043856229</t>
  </si>
  <si>
    <t>20250526-S-70201</t>
  </si>
  <si>
    <t>C98043796808</t>
  </si>
  <si>
    <t>20250526-S-70208</t>
  </si>
  <si>
    <t>C98043788181</t>
  </si>
  <si>
    <t>20250526-S-70209</t>
  </si>
  <si>
    <t>C98043784259</t>
  </si>
  <si>
    <t>20250526-S-70226</t>
  </si>
  <si>
    <t>C98043879401</t>
  </si>
  <si>
    <t>ODEBEKMH00001699</t>
  </si>
  <si>
    <t>20250526-S-70221</t>
  </si>
  <si>
    <t>C98043897235</t>
  </si>
  <si>
    <t>20250526-S-70211</t>
  </si>
  <si>
    <t>C98043834818</t>
  </si>
  <si>
    <t>20250526-S-70228</t>
  </si>
  <si>
    <t>C98043862240</t>
  </si>
  <si>
    <t>20250526-S-70187</t>
  </si>
  <si>
    <t>C98043887511</t>
  </si>
  <si>
    <t>20250526-S-70215</t>
  </si>
  <si>
    <t>C98043822770</t>
  </si>
  <si>
    <t>20250528-S-70011</t>
  </si>
  <si>
    <t>C98305535426</t>
  </si>
  <si>
    <t>OITBEKMH00000923</t>
  </si>
  <si>
    <t>20250528-S-70031</t>
  </si>
  <si>
    <t>C99832274265</t>
  </si>
  <si>
    <t>OBEKMHBE00001229</t>
  </si>
  <si>
    <t>20250523-S-70184</t>
  </si>
  <si>
    <t>C97781986208</t>
  </si>
  <si>
    <t>OCZBEKMH00000453</t>
  </si>
  <si>
    <t>20250526-S-70220</t>
  </si>
  <si>
    <t>C98043897713</t>
  </si>
  <si>
    <t>20250520-S-70476</t>
  </si>
  <si>
    <t>C96472961002</t>
  </si>
  <si>
    <t>OHRBEKMH00000020</t>
  </si>
  <si>
    <t>20250526-S-70177</t>
  </si>
  <si>
    <t>C98043834976</t>
  </si>
  <si>
    <t>20250528-S-70574</t>
  </si>
  <si>
    <t>C98829227352</t>
  </si>
  <si>
    <t>OBEKMHBE00001228</t>
  </si>
  <si>
    <t>20250523-S-70195</t>
  </si>
  <si>
    <t>C97782029623</t>
  </si>
  <si>
    <t>OITBEKMH00000918</t>
  </si>
  <si>
    <t>20250523-S-70198</t>
  </si>
  <si>
    <t>C97782013803</t>
  </si>
  <si>
    <t>C97782013804</t>
  </si>
  <si>
    <t>20250526-S-70224</t>
  </si>
  <si>
    <t>C98043866549</t>
  </si>
  <si>
    <t>20250526-S-70190</t>
  </si>
  <si>
    <t>C98043855656</t>
  </si>
  <si>
    <t>C98043855657</t>
  </si>
  <si>
    <t>20250526-S-70196</t>
  </si>
  <si>
    <t>C98043853058</t>
  </si>
  <si>
    <t>20250526-S-70184</t>
  </si>
  <si>
    <t>C98043806790</t>
  </si>
  <si>
    <t>20250526-S-70207</t>
  </si>
  <si>
    <t>C98043790106</t>
  </si>
  <si>
    <t>20250526-S-70216</t>
  </si>
  <si>
    <t>C98043809624</t>
  </si>
  <si>
    <t>ODEBEKMH00001736</t>
  </si>
  <si>
    <t>C98043809623</t>
  </si>
  <si>
    <t>20250526-S-70227</t>
  </si>
  <si>
    <t>C98043869785</t>
  </si>
  <si>
    <t>20250526-S-70223</t>
  </si>
  <si>
    <t>C98043873699</t>
  </si>
  <si>
    <t>20250526-S-70219</t>
  </si>
  <si>
    <t>C98043811332</t>
  </si>
  <si>
    <t>20250526-S-70213</t>
  </si>
  <si>
    <t>C98043810940</t>
  </si>
  <si>
    <t>20250526-S-70218</t>
  </si>
  <si>
    <t>C98043809174</t>
  </si>
  <si>
    <t>OPLBEKMH00000481</t>
  </si>
  <si>
    <t>20250526-S-70210</t>
  </si>
  <si>
    <t>C98043828183</t>
  </si>
  <si>
    <t>ODEBEKMH00001724</t>
  </si>
  <si>
    <t>20250527-S-70200</t>
  </si>
  <si>
    <t>C98305538361</t>
  </si>
  <si>
    <t>20250527-S-70198</t>
  </si>
  <si>
    <t>C98305516134</t>
  </si>
  <si>
    <t>20250527-S-70221</t>
  </si>
  <si>
    <t>C98305516835</t>
  </si>
  <si>
    <t>20250523-S-70181</t>
  </si>
  <si>
    <t>C98332927381</t>
  </si>
  <si>
    <t>20250527-S-70367</t>
  </si>
  <si>
    <t>C98567443870</t>
  </si>
  <si>
    <t>C97781986209</t>
  </si>
  <si>
    <t>C98043806791</t>
  </si>
  <si>
    <t>20250527-S-70374</t>
  </si>
  <si>
    <t>C98305517112</t>
  </si>
  <si>
    <t>C96996498241</t>
  </si>
  <si>
    <t>20250523-S-70179</t>
  </si>
  <si>
    <t>C97781974388</t>
  </si>
  <si>
    <t>OROBEKMH00000112</t>
  </si>
  <si>
    <t>C97782029622</t>
  </si>
  <si>
    <t>20250523-S-70199</t>
  </si>
  <si>
    <t>C97782007973</t>
  </si>
  <si>
    <t>20250526-S-70205</t>
  </si>
  <si>
    <t>C98043789566</t>
  </si>
  <si>
    <t>20250526-S-70225</t>
  </si>
  <si>
    <t>C98043885328</t>
  </si>
  <si>
    <t>C98043885327</t>
  </si>
  <si>
    <t>C98043885329</t>
  </si>
  <si>
    <t>C98043885332</t>
  </si>
  <si>
    <t>C98043885330</t>
  </si>
  <si>
    <t>C98043885331</t>
  </si>
  <si>
    <t>20250526-S-70174</t>
  </si>
  <si>
    <t>C98043775777</t>
  </si>
  <si>
    <t>ODEBEKMH00001688</t>
  </si>
  <si>
    <t>20250526-S-70160</t>
  </si>
  <si>
    <t>C98043790528</t>
  </si>
  <si>
    <t>C98043806792</t>
  </si>
  <si>
    <t>20250526-S-70180</t>
  </si>
  <si>
    <t>C98043802072</t>
  </si>
  <si>
    <t>C98043802071</t>
  </si>
  <si>
    <t>20250526-S-70202</t>
  </si>
  <si>
    <t>C98043793206</t>
  </si>
  <si>
    <t>OFRBEKMH00001546</t>
  </si>
  <si>
    <t>20250526-S-70229</t>
  </si>
  <si>
    <t>C98043879191</t>
  </si>
  <si>
    <t>20250526-S-70189</t>
  </si>
  <si>
    <t>C98043895483</t>
  </si>
  <si>
    <t>OFRBEKMH00001508</t>
  </si>
  <si>
    <t>20250526-S-70203</t>
  </si>
  <si>
    <t>C98043799051</t>
  </si>
  <si>
    <t>20250526-S-70175</t>
  </si>
  <si>
    <t>C98043833754</t>
  </si>
  <si>
    <t>ODEBEKMH00001689</t>
  </si>
  <si>
    <t>20250526-S-70179</t>
  </si>
  <si>
    <t>C98043814107</t>
  </si>
  <si>
    <t>C98305517111</t>
  </si>
  <si>
    <t>20250526-S-70191</t>
  </si>
  <si>
    <t>C98043860638</t>
  </si>
  <si>
    <t>OPLBEKMH00000482</t>
  </si>
  <si>
    <t>C98043860639</t>
  </si>
  <si>
    <t>C98043860640</t>
  </si>
  <si>
    <t>20250526-S-70204</t>
  </si>
  <si>
    <t>C98043794701</t>
  </si>
  <si>
    <t>ONLBEKMH00000456</t>
  </si>
  <si>
    <t>20250523-S-70219</t>
  </si>
  <si>
    <t>C97781974402</t>
  </si>
  <si>
    <t>OSEBEKMH00000070</t>
  </si>
  <si>
    <t>C98043866548</t>
  </si>
  <si>
    <t>C98043853057</t>
  </si>
  <si>
    <t>20250526-S-70222</t>
  </si>
  <si>
    <t>C98043892454</t>
  </si>
  <si>
    <t>20250526-S-70185</t>
  </si>
  <si>
    <t>C98043799980</t>
  </si>
  <si>
    <t>20250526-S-70178</t>
  </si>
  <si>
    <t>C98043830253</t>
  </si>
  <si>
    <t>C98305538360</t>
  </si>
  <si>
    <t>20250528-S-70585</t>
  </si>
  <si>
    <t>C98829164736</t>
  </si>
  <si>
    <t>OPLBEKMH00000498</t>
  </si>
  <si>
    <t>20250528-S-70568</t>
  </si>
  <si>
    <t>C98829208932</t>
  </si>
  <si>
    <t>20250526-S-70198</t>
  </si>
  <si>
    <t>C98043776010</t>
  </si>
  <si>
    <t>20250526-S-70214</t>
  </si>
  <si>
    <t>C98043826509</t>
  </si>
  <si>
    <t>20250527-S-70101</t>
  </si>
  <si>
    <t>C98043773977</t>
  </si>
  <si>
    <t>20250526-S-70588</t>
  </si>
  <si>
    <t>C98043878403</t>
  </si>
  <si>
    <t>20250526-S-70188</t>
  </si>
  <si>
    <t>C98043893640</t>
  </si>
  <si>
    <t>20250527-S-70204</t>
  </si>
  <si>
    <t>C98305538853</t>
  </si>
  <si>
    <t>OITBEKMH00000939</t>
  </si>
  <si>
    <t>20250527-S-70601</t>
  </si>
  <si>
    <t>C98305535765</t>
  </si>
  <si>
    <t>OITBEKMH00000933</t>
  </si>
  <si>
    <t>20250527-S-70608</t>
  </si>
  <si>
    <t>C98567471237</t>
  </si>
  <si>
    <t>20250528-S-70608</t>
  </si>
  <si>
    <t>C98829221028</t>
  </si>
  <si>
    <t>20250527-S-70236</t>
  </si>
  <si>
    <t>C98305535241</t>
  </si>
  <si>
    <t>OITBEKMH00000935</t>
  </si>
  <si>
    <t>20250527-S-70634</t>
  </si>
  <si>
    <t>C98567500404</t>
  </si>
  <si>
    <t>C98567500405</t>
  </si>
  <si>
    <t>C98567500406</t>
  </si>
  <si>
    <t>20250528-S-70088</t>
  </si>
  <si>
    <t>C98567443746</t>
  </si>
  <si>
    <t>OITBEKMH00000934</t>
  </si>
  <si>
    <t>20250527-S-70635</t>
  </si>
  <si>
    <t>C98567494295</t>
  </si>
  <si>
    <t>20250527-S-70629</t>
  </si>
  <si>
    <t>C98567475858</t>
  </si>
  <si>
    <t>C98567475859</t>
  </si>
  <si>
    <t>20250528-S-70081</t>
  </si>
  <si>
    <t>C98829291414</t>
  </si>
  <si>
    <t>20250530-S-70340</t>
  </si>
  <si>
    <t>C99614629145</t>
  </si>
  <si>
    <t>OBEKMHBE00001234</t>
  </si>
  <si>
    <t>20250526-S-70593</t>
  </si>
  <si>
    <t>C98043775548</t>
  </si>
  <si>
    <t>OCZBEKMH00000454</t>
  </si>
  <si>
    <t>20250526-S-70591</t>
  </si>
  <si>
    <t>C98043851389</t>
  </si>
  <si>
    <t>OCZBEKMH00000463</t>
  </si>
  <si>
    <t>20250528-S-70075</t>
  </si>
  <si>
    <t>C98567474429</t>
  </si>
  <si>
    <t>20250523-S-70194</t>
  </si>
  <si>
    <t>C97782026547</t>
  </si>
  <si>
    <t>20250526-S-70236</t>
  </si>
  <si>
    <t>C98043775031</t>
  </si>
  <si>
    <t>OSEBEKMH00000069</t>
  </si>
  <si>
    <t>20250528-S-70008</t>
  </si>
  <si>
    <t>C98305548293</t>
  </si>
  <si>
    <t>20250527-S-70208</t>
  </si>
  <si>
    <t>C98305547745</t>
  </si>
  <si>
    <t>20250527-S-70245</t>
  </si>
  <si>
    <t>C98305537648</t>
  </si>
  <si>
    <t>20250527-S-70202</t>
  </si>
  <si>
    <t>C98305536499</t>
  </si>
  <si>
    <t>20250527-S-70633</t>
  </si>
  <si>
    <t>C98567501838</t>
  </si>
  <si>
    <t>C98567501839</t>
  </si>
  <si>
    <t>20250523-S-70180</t>
  </si>
  <si>
    <t>C97781986731</t>
  </si>
  <si>
    <t>OROBEKMH00000114</t>
  </si>
  <si>
    <t>20250527-S-70209</t>
  </si>
  <si>
    <t>C98305544361</t>
  </si>
  <si>
    <t>20250527-S-70624</t>
  </si>
  <si>
    <t>C98567455429</t>
  </si>
  <si>
    <t>C97781986730</t>
  </si>
  <si>
    <t>C97781986729</t>
  </si>
  <si>
    <t>20250526-S-70199</t>
  </si>
  <si>
    <t>C98043774789</t>
  </si>
  <si>
    <t>OCZBEKMH00000461</t>
  </si>
  <si>
    <t>20250526-S-70195</t>
  </si>
  <si>
    <t>C98043849791</t>
  </si>
  <si>
    <t>20250526-S-70186</t>
  </si>
  <si>
    <t>C98043896540</t>
  </si>
  <si>
    <t>OPLBEKMH00000480</t>
  </si>
  <si>
    <t>20250526-S-70182</t>
  </si>
  <si>
    <t>C98043799147</t>
  </si>
  <si>
    <t>20250527-S-70376</t>
  </si>
  <si>
    <t>C98305532990</t>
  </si>
  <si>
    <t>OESBEKMH00000397</t>
  </si>
  <si>
    <t>20250527-S-70349</t>
  </si>
  <si>
    <t>C98305544941</t>
  </si>
  <si>
    <t>OCZBEKMH00000460</t>
  </si>
  <si>
    <t>20250527-S-70197</t>
  </si>
  <si>
    <t>C98305516395</t>
  </si>
  <si>
    <t>20250527-S-70353</t>
  </si>
  <si>
    <t>C98305515774</t>
  </si>
  <si>
    <t>OCZBEKMH00000467</t>
  </si>
  <si>
    <t>20250528-S-70085</t>
  </si>
  <si>
    <t>C98567441770</t>
  </si>
  <si>
    <t>ODEBEKMH00001723</t>
  </si>
  <si>
    <t>C98567441771</t>
  </si>
  <si>
    <t>20250527-S-70626</t>
  </si>
  <si>
    <t>C98567461449</t>
  </si>
  <si>
    <t>20250527-S-70627</t>
  </si>
  <si>
    <t>C98567462713</t>
  </si>
  <si>
    <t>20250528-S-70076</t>
  </si>
  <si>
    <t>C98829243936</t>
  </si>
  <si>
    <t>20250530-S-70337</t>
  </si>
  <si>
    <t>C99614615272</t>
  </si>
  <si>
    <t>OBEKMHBE00001232</t>
  </si>
  <si>
    <t>C97782026548</t>
  </si>
  <si>
    <t>20250527-S-70603</t>
  </si>
  <si>
    <t>C98567441689</t>
  </si>
  <si>
    <t>ODEBEKMH00001722</t>
  </si>
  <si>
    <t>20250527-S-70284</t>
  </si>
  <si>
    <t>C98567461855</t>
  </si>
  <si>
    <t>20250528-S-70073</t>
  </si>
  <si>
    <t>C98829227571</t>
  </si>
  <si>
    <t>20250527-S-70604</t>
  </si>
  <si>
    <t>C98567460411</t>
  </si>
  <si>
    <t>20250528-S-70578</t>
  </si>
  <si>
    <t>C98829255381</t>
  </si>
  <si>
    <t>20250530-S-70292</t>
  </si>
  <si>
    <t>C99614614639</t>
  </si>
  <si>
    <t>20250602-S-70312</t>
  </si>
  <si>
    <t>C99876530504</t>
  </si>
  <si>
    <t>RL5016307267</t>
  </si>
  <si>
    <t>20250527-S-70602</t>
  </si>
  <si>
    <t>C98567461333</t>
  </si>
  <si>
    <t>OITBEKMH00000941</t>
  </si>
  <si>
    <t>20250528-S-70099</t>
  </si>
  <si>
    <t>C98567478551</t>
  </si>
  <si>
    <t>20250527-S-70628</t>
  </si>
  <si>
    <t>C98567473680</t>
  </si>
  <si>
    <t>OPLBEKMH00000478</t>
  </si>
  <si>
    <t>20250528-S-70074</t>
  </si>
  <si>
    <t>C98567475926</t>
  </si>
  <si>
    <t>C98567475925</t>
  </si>
  <si>
    <t>20250528-S-70582</t>
  </si>
  <si>
    <t>C98829176881</t>
  </si>
  <si>
    <t>20250528-S-70569</t>
  </si>
  <si>
    <t>C98829210323</t>
  </si>
  <si>
    <t>20250530-S-70459</t>
  </si>
  <si>
    <t>C99876471181</t>
  </si>
  <si>
    <t>20250530-S-70469</t>
  </si>
  <si>
    <t>C99876508211</t>
  </si>
  <si>
    <t>20250602-S-70308</t>
  </si>
  <si>
    <t>C99876489246</t>
  </si>
  <si>
    <t>20250528-S-70563</t>
  </si>
  <si>
    <t>C98829160451</t>
  </si>
  <si>
    <t>20250526-S-70235</t>
  </si>
  <si>
    <t>C98043774872</t>
  </si>
  <si>
    <t>20250526-S-70183</t>
  </si>
  <si>
    <t>C98043805427</t>
  </si>
  <si>
    <t>OSKBEKMH00000071</t>
  </si>
  <si>
    <t>20250527-S-70360</t>
  </si>
  <si>
    <t>C98305548698</t>
  </si>
  <si>
    <t>OPLBEKMH00000475</t>
  </si>
  <si>
    <t>20250528-S-70086</t>
  </si>
  <si>
    <t>C98567441221</t>
  </si>
  <si>
    <t>20250527-S-70282</t>
  </si>
  <si>
    <t>C98829287585</t>
  </si>
  <si>
    <t>20250528-S-70572</t>
  </si>
  <si>
    <t>C98829267554</t>
  </si>
  <si>
    <t>20250528-S-70586</t>
  </si>
  <si>
    <t>C98829169912</t>
  </si>
  <si>
    <t>20250528-S-70575</t>
  </si>
  <si>
    <t>C98829261072</t>
  </si>
  <si>
    <t>20250528-S-70577</t>
  </si>
  <si>
    <t>C98829276886</t>
  </si>
  <si>
    <t>20250528-S-70570</t>
  </si>
  <si>
    <t>C98829239198</t>
  </si>
  <si>
    <t>20250528-S-70571</t>
  </si>
  <si>
    <t>C98829251853</t>
  </si>
  <si>
    <t>C98829251852</t>
  </si>
  <si>
    <t>20250528-S-70566</t>
  </si>
  <si>
    <t>C98829207095</t>
  </si>
  <si>
    <t>20250528-S-70588</t>
  </si>
  <si>
    <t>C98829208828</t>
  </si>
  <si>
    <t>C98829210322</t>
  </si>
  <si>
    <t>20250529-S-70263</t>
  </si>
  <si>
    <t>C98829197871</t>
  </si>
  <si>
    <t>OITBEKMH00000947</t>
  </si>
  <si>
    <t>20250528-S-70573</t>
  </si>
  <si>
    <t>C98829232184</t>
  </si>
  <si>
    <t>20250603-S-70235</t>
  </si>
  <si>
    <t>RL5016290158</t>
  </si>
  <si>
    <t>ODEBEKMH00001734</t>
  </si>
  <si>
    <t>DHLGBEMAC007</t>
  </si>
  <si>
    <t>20250603-S-70123</t>
  </si>
  <si>
    <t>RL5016291320</t>
  </si>
  <si>
    <t>ODEBEKMH00001739</t>
  </si>
  <si>
    <t>20250527-S-70407</t>
  </si>
  <si>
    <t>C98305549458</t>
  </si>
  <si>
    <t>OROBEKMH00000113</t>
  </si>
  <si>
    <t>20250527-S-70614</t>
  </si>
  <si>
    <t>C98567501235</t>
  </si>
  <si>
    <t>20250527-S-70219</t>
  </si>
  <si>
    <t>C98305548434</t>
  </si>
  <si>
    <t>20250527-S-70356</t>
  </si>
  <si>
    <t>C98305537843</t>
  </si>
  <si>
    <t>OPLBEKMH00000472</t>
  </si>
  <si>
    <t>20250527-S-70641</t>
  </si>
  <si>
    <t>C98305515733</t>
  </si>
  <si>
    <t>OPLBEKMH00000477</t>
  </si>
  <si>
    <t>20250528-S-70082</t>
  </si>
  <si>
    <t>C98567517412</t>
  </si>
  <si>
    <t>OPLBEKMH00000487</t>
  </si>
  <si>
    <t>20250528-S-70083</t>
  </si>
  <si>
    <t>C98567524346</t>
  </si>
  <si>
    <t>C98567501234</t>
  </si>
  <si>
    <t>20250527-S-70613</t>
  </si>
  <si>
    <t>C98567500597</t>
  </si>
  <si>
    <t>OITBEKMH00000924</t>
  </si>
  <si>
    <t>20250527-S-70615</t>
  </si>
  <si>
    <t>C98567512311</t>
  </si>
  <si>
    <t>20250528-S-70077</t>
  </si>
  <si>
    <t>C98567489356</t>
  </si>
  <si>
    <t>OCZBEKMH00000468</t>
  </si>
  <si>
    <t>20250528-S-70565</t>
  </si>
  <si>
    <t>C98829164807</t>
  </si>
  <si>
    <t>20250528-S-70564</t>
  </si>
  <si>
    <t>C98829167572</t>
  </si>
  <si>
    <t>C98829167573</t>
  </si>
  <si>
    <t>C98305549457</t>
  </si>
  <si>
    <t>Contitech Fluid Automotive Romania SRL</t>
  </si>
  <si>
    <t>20250527-S-70616</t>
  </si>
  <si>
    <t>C98567500714</t>
  </si>
  <si>
    <t>20250528-S-70584</t>
  </si>
  <si>
    <t>C98829179631</t>
  </si>
  <si>
    <t>20250602-S-70367</t>
  </si>
  <si>
    <t>C99876559656</t>
  </si>
  <si>
    <t>ONLBEKMH00000475</t>
  </si>
  <si>
    <t>C98305548699</t>
  </si>
  <si>
    <t>C98305548433</t>
  </si>
  <si>
    <t>20250527-S-70394</t>
  </si>
  <si>
    <t>C98567474438</t>
  </si>
  <si>
    <t>C98567461332</t>
  </si>
  <si>
    <t>20250527-S-70606</t>
  </si>
  <si>
    <t>C98567472215</t>
  </si>
  <si>
    <t>C98829267553</t>
  </si>
  <si>
    <t>20250528-S-70436</t>
  </si>
  <si>
    <t>C98829285822</t>
  </si>
  <si>
    <t>20250528-S-70562</t>
  </si>
  <si>
    <t>C98829164577</t>
  </si>
  <si>
    <t>20250528-S-70583</t>
  </si>
  <si>
    <t>C98829173780</t>
  </si>
  <si>
    <t>20250528-S-70580</t>
  </si>
  <si>
    <t>C98829168290</t>
  </si>
  <si>
    <t>C98829239199</t>
  </si>
  <si>
    <t>20250528-S-70576</t>
  </si>
  <si>
    <t>C98829236162</t>
  </si>
  <si>
    <t>20250602-S-70311</t>
  </si>
  <si>
    <t>C99876528877</t>
  </si>
  <si>
    <t>20250528-S-70080</t>
  </si>
  <si>
    <t>C98567525685</t>
  </si>
  <si>
    <t>20250527-S-70607</t>
  </si>
  <si>
    <t>C98567462626</t>
  </si>
  <si>
    <t>20250530-S-70304</t>
  </si>
  <si>
    <t>C99614595918</t>
  </si>
  <si>
    <t>OFRBEKMH00001547</t>
  </si>
  <si>
    <t>20250530-S-70462</t>
  </si>
  <si>
    <t>C99876475891</t>
  </si>
  <si>
    <t>20250527-S-70362</t>
  </si>
  <si>
    <t>C98305525422</t>
  </si>
  <si>
    <t>OPLBEKMH00000489</t>
  </si>
  <si>
    <t>20250527-S-70419</t>
  </si>
  <si>
    <t>C98567505997</t>
  </si>
  <si>
    <t>20250527-S-70631</t>
  </si>
  <si>
    <t>C98567502305</t>
  </si>
  <si>
    <t>20250528-S-70581</t>
  </si>
  <si>
    <t>C98829160514</t>
  </si>
  <si>
    <t>OCZBEKMH00000462</t>
  </si>
  <si>
    <t>20250530-S-70217</t>
  </si>
  <si>
    <t>C99614615209</t>
  </si>
  <si>
    <t>ODEBEKMH00001748</t>
  </si>
  <si>
    <t>C99614615208</t>
  </si>
  <si>
    <t>20250530-S-70205</t>
  </si>
  <si>
    <t>C99614599230</t>
  </si>
  <si>
    <t>C99614599231</t>
  </si>
  <si>
    <t>20250530-S-70440</t>
  </si>
  <si>
    <t>C99876547194</t>
  </si>
  <si>
    <t>OITBEKMH00000942</t>
  </si>
  <si>
    <t>20250530-S-70448</t>
  </si>
  <si>
    <t>C99876458066</t>
  </si>
  <si>
    <t>20250603-S-70362</t>
  </si>
  <si>
    <t>C00138369360</t>
  </si>
  <si>
    <t>OBEKMHBE00001254</t>
  </si>
  <si>
    <t>20250603-S-70360</t>
  </si>
  <si>
    <t>C00138432695</t>
  </si>
  <si>
    <t>OBEKMHBE00001243</t>
  </si>
  <si>
    <t>20250602-S-70236</t>
  </si>
  <si>
    <t>C99614596084</t>
  </si>
  <si>
    <t>OGBBEKMH00000936</t>
  </si>
  <si>
    <t>HYDRAFORCE HYDRAULICS LIMITED</t>
  </si>
  <si>
    <t>3705FRECH001</t>
  </si>
  <si>
    <t>20250603-S-70427</t>
  </si>
  <si>
    <t>C00138448878</t>
  </si>
  <si>
    <t>ONLBEKMH00000477</t>
  </si>
  <si>
    <t>DENSO EUROPE B.V.</t>
  </si>
  <si>
    <t>C00138448879</t>
  </si>
  <si>
    <t>20250530-S-70229</t>
  </si>
  <si>
    <t>C99614598333</t>
  </si>
  <si>
    <t>20250528-S-70607</t>
  </si>
  <si>
    <t>C98829219967</t>
  </si>
  <si>
    <t>20250530-S-70195</t>
  </si>
  <si>
    <t>C99614614027</t>
  </si>
  <si>
    <t>20250530-S-70293</t>
  </si>
  <si>
    <t>C99614615638</t>
  </si>
  <si>
    <t>C99614615639</t>
  </si>
  <si>
    <t>20250603-S-70560</t>
  </si>
  <si>
    <t>C00138347432</t>
  </si>
  <si>
    <t>OBEKMHBE00001242</t>
  </si>
  <si>
    <t>20250603-S-70111</t>
  </si>
  <si>
    <t>RL5016309101</t>
  </si>
  <si>
    <t>ODEBEKMH00001749</t>
  </si>
  <si>
    <t>Grammer Ag Competence Center</t>
  </si>
  <si>
    <t>20250530-S-70224</t>
  </si>
  <si>
    <t>C99614629775</t>
  </si>
  <si>
    <t>C98305525420</t>
  </si>
  <si>
    <t>20250527-S-70617</t>
  </si>
  <si>
    <t>C98567519903</t>
  </si>
  <si>
    <t>20250528-S-70084</t>
  </si>
  <si>
    <t>C98567518862</t>
  </si>
  <si>
    <t>OHUBEKMH00000144</t>
  </si>
  <si>
    <t>20250527-S-70403</t>
  </si>
  <si>
    <t>C98567441192</t>
  </si>
  <si>
    <t>OROBEKMH00000116</t>
  </si>
  <si>
    <t>20250528-S-70078</t>
  </si>
  <si>
    <t>C98567472625</t>
  </si>
  <si>
    <t>20250528-S-70579</t>
  </si>
  <si>
    <t>C98829276804</t>
  </si>
  <si>
    <t>20250529-S-70332</t>
  </si>
  <si>
    <t>C98829260320</t>
  </si>
  <si>
    <t>20250530-S-70200</t>
  </si>
  <si>
    <t>C99614640680</t>
  </si>
  <si>
    <t>20250530-S-70369</t>
  </si>
  <si>
    <t>C99614600009</t>
  </si>
  <si>
    <t>C99614600010</t>
  </si>
  <si>
    <t>C00138369361</t>
  </si>
  <si>
    <t>20250527-S-70201</t>
  </si>
  <si>
    <t>C98305516776</t>
  </si>
  <si>
    <t>20250527-S-70605</t>
  </si>
  <si>
    <t>C98567459632</t>
  </si>
  <si>
    <t>C98829219968</t>
  </si>
  <si>
    <t>20250603-S-70561</t>
  </si>
  <si>
    <t>C0013834761X</t>
  </si>
  <si>
    <t>C98305525421</t>
  </si>
  <si>
    <t>OPLBEKMH00000491</t>
  </si>
  <si>
    <t>20250527-S-70623</t>
  </si>
  <si>
    <t>C98567443562</t>
  </si>
  <si>
    <t>20250529-S-70275</t>
  </si>
  <si>
    <t>C98829274132</t>
  </si>
  <si>
    <t>OSKBEKMH00000072</t>
  </si>
  <si>
    <t>20250602-S-70159</t>
  </si>
  <si>
    <t>C99876530749</t>
  </si>
  <si>
    <t>ODEBEKMH00001744</t>
  </si>
  <si>
    <t>20250530-S-70466</t>
  </si>
  <si>
    <t>C99876481756</t>
  </si>
  <si>
    <t>20250530-S-70447</t>
  </si>
  <si>
    <t>C99876458093</t>
  </si>
  <si>
    <t>OBEKMHBE00001260</t>
  </si>
  <si>
    <t>20250530-S-70475</t>
  </si>
  <si>
    <t>C99876513680</t>
  </si>
  <si>
    <t>OITBEKMH00000951</t>
  </si>
  <si>
    <t>20250530-S-70468</t>
  </si>
  <si>
    <t>C99876513769</t>
  </si>
  <si>
    <t>20250603-S-70525</t>
  </si>
  <si>
    <t>C00138367962</t>
  </si>
  <si>
    <t>ODEBEKMH00001747</t>
  </si>
  <si>
    <t>Beinbauer Automotive GmbH &amp; Co. KG</t>
  </si>
  <si>
    <t>20250603-S-70141</t>
  </si>
  <si>
    <t>C00138496387</t>
  </si>
  <si>
    <t>20250604-S-70343</t>
  </si>
  <si>
    <t>C00400131024</t>
  </si>
  <si>
    <t>20250606-S-70169</t>
  </si>
  <si>
    <t>C01447557099</t>
  </si>
  <si>
    <t>20250529-S-70285</t>
  </si>
  <si>
    <t>C98829203941</t>
  </si>
  <si>
    <t>OSKBEKMH00000073</t>
  </si>
  <si>
    <t>20250530-S-70120</t>
  </si>
  <si>
    <t>C99614629440</t>
  </si>
  <si>
    <t>Borghi Impianti Oleodinamici Spa</t>
  </si>
  <si>
    <t>20250530-S-70465</t>
  </si>
  <si>
    <t>C99876485802</t>
  </si>
  <si>
    <t>20250603-S-70260</t>
  </si>
  <si>
    <t>C00138493459</t>
  </si>
  <si>
    <t>ODEBEKMH00001761</t>
  </si>
  <si>
    <t>20250603-S-70152</t>
  </si>
  <si>
    <t>C00138464777</t>
  </si>
  <si>
    <t>ONLBEKMH00000487</t>
  </si>
  <si>
    <t>20250604-S-70300</t>
  </si>
  <si>
    <t>C00400148505</t>
  </si>
  <si>
    <t>20250604-S-70434</t>
  </si>
  <si>
    <t>C00400256595</t>
  </si>
  <si>
    <t>20250604-S-70247</t>
  </si>
  <si>
    <t>C00400213469</t>
  </si>
  <si>
    <t>OFRBEKMH00001574</t>
  </si>
  <si>
    <t>20250604-S-70313</t>
  </si>
  <si>
    <t>C00400252492</t>
  </si>
  <si>
    <t>20250610-S-70141</t>
  </si>
  <si>
    <t>RL5016346886</t>
  </si>
  <si>
    <t>CATEGBDES002</t>
  </si>
  <si>
    <t>20250602-S-70369</t>
  </si>
  <si>
    <t>C99876574173</t>
  </si>
  <si>
    <t>CATERPILLAR WORK TOOLS BV</t>
  </si>
  <si>
    <t>20250602-S-70344</t>
  </si>
  <si>
    <t>C99876506804</t>
  </si>
  <si>
    <t>OCZBEKMH00000477</t>
  </si>
  <si>
    <t>20250603-S-70309</t>
  </si>
  <si>
    <t>C00138447939</t>
  </si>
  <si>
    <t>OGBBEKMH00000965</t>
  </si>
  <si>
    <t>James Dawson &amp; Fenner Precision Uk</t>
  </si>
  <si>
    <t>20250603-S-70305</t>
  </si>
  <si>
    <t>C00138442274</t>
  </si>
  <si>
    <t>Industrial &amp; Tractor Limited</t>
  </si>
  <si>
    <t>20250603-S-70430</t>
  </si>
  <si>
    <t>C00138396152</t>
  </si>
  <si>
    <t>20250603-S-70314</t>
  </si>
  <si>
    <t>C00138404413</t>
  </si>
  <si>
    <t>GILBERT GILKES &amp; GORDON HOLDINGS LIMITED</t>
  </si>
  <si>
    <t>20250603-S-70318</t>
  </si>
  <si>
    <t>C00138406160</t>
  </si>
  <si>
    <t>CNC DIRECT ENGINEERING LTD</t>
  </si>
  <si>
    <t>20250603-S-70302</t>
  </si>
  <si>
    <t>C00138437559</t>
  </si>
  <si>
    <t>BROCKMOOR FOUNDRY COMPANY LIMITED(THE)</t>
  </si>
  <si>
    <t>20250603-S-70304</t>
  </si>
  <si>
    <t>C00138440788</t>
  </si>
  <si>
    <t>BERGSTROM (EUROPE) LIMITED</t>
  </si>
  <si>
    <t>20250604-S-70604</t>
  </si>
  <si>
    <t>C00400236938</t>
  </si>
  <si>
    <t>CABLECRAFT MOTION CONTROLS LTD</t>
  </si>
  <si>
    <t>20250530-S-70363</t>
  </si>
  <si>
    <t>C99614626266</t>
  </si>
  <si>
    <t>OPLBEKMH00000500</t>
  </si>
  <si>
    <t>20250602-S-70146</t>
  </si>
  <si>
    <t>C99876493140</t>
  </si>
  <si>
    <t>ODEBEKMH00001756</t>
  </si>
  <si>
    <t>20250528-S-70609</t>
  </si>
  <si>
    <t>C98829222777</t>
  </si>
  <si>
    <t>OFIBEKMH00000023</t>
  </si>
  <si>
    <t>20250530-S-70443</t>
  </si>
  <si>
    <t>C99876548832</t>
  </si>
  <si>
    <t>20250530-S-70470</t>
  </si>
  <si>
    <t>C00138462359</t>
  </si>
  <si>
    <t>OESBEKMH00000407</t>
  </si>
  <si>
    <t>20250527-S-70402</t>
  </si>
  <si>
    <t>C98567444460</t>
  </si>
  <si>
    <t>20250528-S-70610</t>
  </si>
  <si>
    <t>C98829261173</t>
  </si>
  <si>
    <t>OPLBEKMH00000492</t>
  </si>
  <si>
    <t>20250530-S-70121</t>
  </si>
  <si>
    <t>C99614630237</t>
  </si>
  <si>
    <t>20250530-S-70122</t>
  </si>
  <si>
    <t>C99614619536</t>
  </si>
  <si>
    <t>20250530-S-70368</t>
  </si>
  <si>
    <t>C99614626533</t>
  </si>
  <si>
    <t>20250530-S-70442</t>
  </si>
  <si>
    <t>C99876560933</t>
  </si>
  <si>
    <t>OITBEKMH00000949</t>
  </si>
  <si>
    <t>20250530-S-70392</t>
  </si>
  <si>
    <t>C99876542615</t>
  </si>
  <si>
    <t>20250530-S-70472</t>
  </si>
  <si>
    <t>C99876521870</t>
  </si>
  <si>
    <t>C99876521871</t>
  </si>
  <si>
    <t>20250602-S-70185</t>
  </si>
  <si>
    <t>C99876458194</t>
  </si>
  <si>
    <t>20250603-S-70112</t>
  </si>
  <si>
    <t>C99876473763</t>
  </si>
  <si>
    <t>OLVBEKMH00000013</t>
  </si>
  <si>
    <t>20250530-S-70458</t>
  </si>
  <si>
    <t>C99876476952</t>
  </si>
  <si>
    <t>20250602-S-70149</t>
  </si>
  <si>
    <t>C99876489927</t>
  </si>
  <si>
    <t>20250603-S-70161</t>
  </si>
  <si>
    <t>C99876493116</t>
  </si>
  <si>
    <t>20250603-S-70262</t>
  </si>
  <si>
    <t>C00138503662</t>
  </si>
  <si>
    <t>20250603-S-70526</t>
  </si>
  <si>
    <t>C00138367353</t>
  </si>
  <si>
    <t>20250603-S-70140</t>
  </si>
  <si>
    <t>C00138504052</t>
  </si>
  <si>
    <t>20250530-S-70445</t>
  </si>
  <si>
    <t>C00138491961</t>
  </si>
  <si>
    <t>20250530-S-70473</t>
  </si>
  <si>
    <t>C00138466795</t>
  </si>
  <si>
    <t>20250603-S-70429</t>
  </si>
  <si>
    <t>C00138452749</t>
  </si>
  <si>
    <t>20250530-S-70476</t>
  </si>
  <si>
    <t>C00138463196</t>
  </si>
  <si>
    <t>20250530-S-70474</t>
  </si>
  <si>
    <t>C00138459200</t>
  </si>
  <si>
    <t>20250530-S-70490</t>
  </si>
  <si>
    <t>C00138379516</t>
  </si>
  <si>
    <t>20250603-S-70159</t>
  </si>
  <si>
    <t>C00138402471</t>
  </si>
  <si>
    <t>20250603-S-70157</t>
  </si>
  <si>
    <t>C00138404382</t>
  </si>
  <si>
    <t>20250603-S-70145</t>
  </si>
  <si>
    <t>C00138424204</t>
  </si>
  <si>
    <t>20250603-S-70281</t>
  </si>
  <si>
    <t>C00138430204</t>
  </si>
  <si>
    <t>20250604-S-70312</t>
  </si>
  <si>
    <t>C00400252177</t>
  </si>
  <si>
    <t>20250605-S-70464</t>
  </si>
  <si>
    <t>C00661956202</t>
  </si>
  <si>
    <t>20250606-S-70186</t>
  </si>
  <si>
    <t>RL5016326377</t>
  </si>
  <si>
    <t>ODEBEKMH00001770</t>
  </si>
  <si>
    <t>Bosch Rexroth Ag</t>
  </si>
  <si>
    <t>20250604-S-70545</t>
  </si>
  <si>
    <t>RL5016309225</t>
  </si>
  <si>
    <t>ODEBEKMH00001774</t>
  </si>
  <si>
    <t>20250609-S-70084</t>
  </si>
  <si>
    <t>RL5016342007</t>
  </si>
  <si>
    <t>ODEBEKMH00001775</t>
  </si>
  <si>
    <t>20250526-S-70237</t>
  </si>
  <si>
    <t>C98043783315</t>
  </si>
  <si>
    <t>OPTBEKMH00000058</t>
  </si>
  <si>
    <t>20250528-S-70561</t>
  </si>
  <si>
    <t>C98829187147</t>
  </si>
  <si>
    <t>OPLBEKMH00000488</t>
  </si>
  <si>
    <t>20250528-S-70567</t>
  </si>
  <si>
    <t>C98829197918</t>
  </si>
  <si>
    <t>20250530-S-70385</t>
  </si>
  <si>
    <t>C99614630564</t>
  </si>
  <si>
    <t>OROBEKMH00000119</t>
  </si>
  <si>
    <t>20250530-S-70501</t>
  </si>
  <si>
    <t>C99614595949</t>
  </si>
  <si>
    <t>20250530-S-70124</t>
  </si>
  <si>
    <t>C99614633620</t>
  </si>
  <si>
    <t>20250602-S-70169</t>
  </si>
  <si>
    <t>C99876564957</t>
  </si>
  <si>
    <t>20250602-S-70200</t>
  </si>
  <si>
    <t>C99876566981</t>
  </si>
  <si>
    <t>20250603-S-70091</t>
  </si>
  <si>
    <t>C99876473728</t>
  </si>
  <si>
    <t>20250602-S-70478</t>
  </si>
  <si>
    <t>C99876520732</t>
  </si>
  <si>
    <t>Federal-Mogul Nürnberg GmbH</t>
  </si>
  <si>
    <t>20250530-S-70464</t>
  </si>
  <si>
    <t>C99876488316</t>
  </si>
  <si>
    <t>20250602-S-70145</t>
  </si>
  <si>
    <t>C99876508606</t>
  </si>
  <si>
    <t>20250603-S-70272</t>
  </si>
  <si>
    <t>C00138471144</t>
  </si>
  <si>
    <t>20250603-S-70251</t>
  </si>
  <si>
    <t>C00138384831</t>
  </si>
  <si>
    <t>20250526-S-70173</t>
  </si>
  <si>
    <t>C98043791313</t>
  </si>
  <si>
    <t>OPTBEKMH00000057</t>
  </si>
  <si>
    <t>C98043783316</t>
  </si>
  <si>
    <t>20250527-S-70427</t>
  </si>
  <si>
    <t>C98567460773</t>
  </si>
  <si>
    <t>20250529-S-70260</t>
  </si>
  <si>
    <t>C98829188145</t>
  </si>
  <si>
    <t>20250528-S-70612</t>
  </si>
  <si>
    <t>C98829272759</t>
  </si>
  <si>
    <t>TALENT PLASTICS LAXA AB</t>
  </si>
  <si>
    <t>C98829187148</t>
  </si>
  <si>
    <t>C99614630563</t>
  </si>
  <si>
    <t>C99614630562</t>
  </si>
  <si>
    <t>20250530-S-70384</t>
  </si>
  <si>
    <t>C99614629635</t>
  </si>
  <si>
    <t>OROBEKMH00000118</t>
  </si>
  <si>
    <t>C99614630236</t>
  </si>
  <si>
    <t>20250530-S-70364</t>
  </si>
  <si>
    <t>C99614615266</t>
  </si>
  <si>
    <t>20250530-S-70119</t>
  </si>
  <si>
    <t>C99614615258</t>
  </si>
  <si>
    <t>OITBEKMH00000950</t>
  </si>
  <si>
    <t>20250602-S-70445</t>
  </si>
  <si>
    <t>C99876568145</t>
  </si>
  <si>
    <t>ODEBEKMH00001737</t>
  </si>
  <si>
    <t>C99876568144</t>
  </si>
  <si>
    <t>20250530-S-70461</t>
  </si>
  <si>
    <t>C99876475942</t>
  </si>
  <si>
    <t>20250530-S-70460</t>
  </si>
  <si>
    <t>C99876479819</t>
  </si>
  <si>
    <t>20250530-S-70450</t>
  </si>
  <si>
    <t>C99876454817</t>
  </si>
  <si>
    <t>20250602-S-70176</t>
  </si>
  <si>
    <t>C99876475518</t>
  </si>
  <si>
    <t>20250602-S-70153</t>
  </si>
  <si>
    <t>C99876472432</t>
  </si>
  <si>
    <t>20250530-S-70482</t>
  </si>
  <si>
    <t>C99876543461</t>
  </si>
  <si>
    <t>20250530-S-70489</t>
  </si>
  <si>
    <t>C99876548837</t>
  </si>
  <si>
    <t>20250602-S-70346</t>
  </si>
  <si>
    <t>C99876488178</t>
  </si>
  <si>
    <t>OCZBEKMH00000476</t>
  </si>
  <si>
    <t>C99876508607</t>
  </si>
  <si>
    <t>20250602-S-70342</t>
  </si>
  <si>
    <t>C99876489851</t>
  </si>
  <si>
    <t>20250603-S-70329</t>
  </si>
  <si>
    <t>C00138367830</t>
  </si>
  <si>
    <t>OFRBEKMH00001560</t>
  </si>
  <si>
    <t>20250603-S-70324</t>
  </si>
  <si>
    <t>C00138350966</t>
  </si>
  <si>
    <t>20250603-S-70440</t>
  </si>
  <si>
    <t>C00138349974</t>
  </si>
  <si>
    <t>20250603-S-70611</t>
  </si>
  <si>
    <t>C00138482138</t>
  </si>
  <si>
    <t>20250603-S-70231</t>
  </si>
  <si>
    <t>C00138380519</t>
  </si>
  <si>
    <t>ODEBEKMH00001771</t>
  </si>
  <si>
    <t>20250530-S-70453</t>
  </si>
  <si>
    <t>C00138384670</t>
  </si>
  <si>
    <t>20250603-S-70274</t>
  </si>
  <si>
    <t>C00138384222</t>
  </si>
  <si>
    <t>20250603-S-70280</t>
  </si>
  <si>
    <t>C00138419936</t>
  </si>
  <si>
    <t>20250603-S-70240</t>
  </si>
  <si>
    <t>C00138425686</t>
  </si>
  <si>
    <t>20250606-S-70168</t>
  </si>
  <si>
    <t>C01447560853</t>
  </si>
  <si>
    <t>C01447560854</t>
  </si>
  <si>
    <t>20250528-S-70613</t>
  </si>
  <si>
    <t>C98829269205</t>
  </si>
  <si>
    <t>20250602-S-70354</t>
  </si>
  <si>
    <t>C99876538211</t>
  </si>
  <si>
    <t>C99876538210</t>
  </si>
  <si>
    <t>C99876538209</t>
  </si>
  <si>
    <t>20250602-S-70147</t>
  </si>
  <si>
    <t>C99876488480</t>
  </si>
  <si>
    <t>20250528-S-70611</t>
  </si>
  <si>
    <t>C98829256022</t>
  </si>
  <si>
    <t>20250529-S-70259</t>
  </si>
  <si>
    <t>C98829231800</t>
  </si>
  <si>
    <t>20250528-S-70307</t>
  </si>
  <si>
    <t>C99614598468</t>
  </si>
  <si>
    <t>20250530-S-70123</t>
  </si>
  <si>
    <t>C99614646272</t>
  </si>
  <si>
    <t>20250530-S-70402</t>
  </si>
  <si>
    <t>C99614612195</t>
  </si>
  <si>
    <t>20250530-S-70282</t>
  </si>
  <si>
    <t>C99614645167</t>
  </si>
  <si>
    <t>OFRBEKMH00001532</t>
  </si>
  <si>
    <t>C99876530750</t>
  </si>
  <si>
    <t>C99876521869</t>
  </si>
  <si>
    <t>C99876476951</t>
  </si>
  <si>
    <t>20250602-S-70175</t>
  </si>
  <si>
    <t>C99876539599</t>
  </si>
  <si>
    <t>20250530-S-70467</t>
  </si>
  <si>
    <t>C99876485156</t>
  </si>
  <si>
    <t>C00138491960</t>
  </si>
  <si>
    <t>20250530-S-70452</t>
  </si>
  <si>
    <t>C00138368385</t>
  </si>
  <si>
    <t>20250604-S-70416</t>
  </si>
  <si>
    <t>C00400187431</t>
  </si>
  <si>
    <t>20250605-S-70605</t>
  </si>
  <si>
    <t>C01447463271</t>
  </si>
  <si>
    <t>20250530-S-70366</t>
  </si>
  <si>
    <t>C99614633637</t>
  </si>
  <si>
    <t>20250603-S-70253</t>
  </si>
  <si>
    <t>C00138473476</t>
  </si>
  <si>
    <t>20250603-S-70242</t>
  </si>
  <si>
    <t>C00138348452</t>
  </si>
  <si>
    <t>C00138348451</t>
  </si>
  <si>
    <t>20250602-S-70405</t>
  </si>
  <si>
    <t>C99876551624</t>
  </si>
  <si>
    <t>OATBEKMH00000109</t>
  </si>
  <si>
    <t>20250603-S-70419</t>
  </si>
  <si>
    <t>C00138480297</t>
  </si>
  <si>
    <t>20250604-S-70302</t>
  </si>
  <si>
    <t>C00400132374</t>
  </si>
  <si>
    <t>20250605-S-70284</t>
  </si>
  <si>
    <t>C01447485360</t>
  </si>
  <si>
    <t>OFRBEKMH00001582</t>
  </si>
  <si>
    <t>20250526-S-70181</t>
  </si>
  <si>
    <t>C01447544243</t>
  </si>
  <si>
    <t>OFRBEKMH00001572</t>
  </si>
  <si>
    <t>20250606-S-70535</t>
  </si>
  <si>
    <t>C01709177982</t>
  </si>
  <si>
    <t>OBEKMHBE00001259</t>
  </si>
  <si>
    <t>20250530-S-70471</t>
  </si>
  <si>
    <t>C99876520564</t>
  </si>
  <si>
    <t>20250603-S-70402</t>
  </si>
  <si>
    <t>C00138347612</t>
  </si>
  <si>
    <t>20250604-S-70314</t>
  </si>
  <si>
    <t>C00400273355</t>
  </si>
  <si>
    <t>20250604-S-70596</t>
  </si>
  <si>
    <t>C00400265435</t>
  </si>
  <si>
    <t>20250604-S-70190</t>
  </si>
  <si>
    <t>C00400183722</t>
  </si>
  <si>
    <t>20250530-S-70454</t>
  </si>
  <si>
    <t>C00400166116</t>
  </si>
  <si>
    <t>20250604-S-70203</t>
  </si>
  <si>
    <t>C00400211260</t>
  </si>
  <si>
    <t>20250604-S-70200</t>
  </si>
  <si>
    <t>C00400213162</t>
  </si>
  <si>
    <t>ODEBEKMH00001782</t>
  </si>
  <si>
    <t>20250605-S-70296</t>
  </si>
  <si>
    <t>C00661934602</t>
  </si>
  <si>
    <t>20250606-S-70536</t>
  </si>
  <si>
    <t>C01709163889</t>
  </si>
  <si>
    <t>20250611-S-70041</t>
  </si>
  <si>
    <t>RL5016361008</t>
  </si>
  <si>
    <t>20250603-S-70411</t>
  </si>
  <si>
    <t>C00138487940</t>
  </si>
  <si>
    <t>Gates Hydraulics S.R.O.</t>
  </si>
  <si>
    <t>C00138487941</t>
  </si>
  <si>
    <t>20250603-S-70404</t>
  </si>
  <si>
    <t>C00138350735</t>
  </si>
  <si>
    <t>TRIGA - MF spol. s r.o.</t>
  </si>
  <si>
    <t>20250604-S-70461</t>
  </si>
  <si>
    <t>C00400157530</t>
  </si>
  <si>
    <t>20250605-S-70274</t>
  </si>
  <si>
    <t>C00661935327</t>
  </si>
  <si>
    <t>HUSCO INTERNATIONAL LTD</t>
  </si>
  <si>
    <t>20250606-S-70547</t>
  </si>
  <si>
    <t>RL5016340774</t>
  </si>
  <si>
    <t>M. JUERGENSEN GMBH&amp; CO. KG</t>
  </si>
  <si>
    <t>20250530-S-70444</t>
  </si>
  <si>
    <t>C00138490873</t>
  </si>
  <si>
    <t>OCZBEKMH00000471</t>
  </si>
  <si>
    <t>20250604-S-70154</t>
  </si>
  <si>
    <t>C00400283303</t>
  </si>
  <si>
    <t>20250602-S-70381</t>
  </si>
  <si>
    <t>C99876458082</t>
  </si>
  <si>
    <t>20250530-S-70376</t>
  </si>
  <si>
    <t>C99876458098</t>
  </si>
  <si>
    <t>OFRBEKMH00001580</t>
  </si>
  <si>
    <t>20250530-S-70378</t>
  </si>
  <si>
    <t>C99876463158</t>
  </si>
  <si>
    <t>20250530-S-70441</t>
  </si>
  <si>
    <t>C00138488633</t>
  </si>
  <si>
    <t>OITBEKMH00000946</t>
  </si>
  <si>
    <t>20250603-S-70418</t>
  </si>
  <si>
    <t>C00138494768</t>
  </si>
  <si>
    <t>20250604-S-70162</t>
  </si>
  <si>
    <t>C00400284945</t>
  </si>
  <si>
    <t>ODEBEKMH00001772</t>
  </si>
  <si>
    <t>20250604-S-70185</t>
  </si>
  <si>
    <t>C00400155427</t>
  </si>
  <si>
    <t>ODEBEKMH00001798</t>
  </si>
  <si>
    <t>20250604-S-70178</t>
  </si>
  <si>
    <t>C00400177335</t>
  </si>
  <si>
    <t>20250604-S-70201</t>
  </si>
  <si>
    <t>C00400210819</t>
  </si>
  <si>
    <t>20250604-S-70204</t>
  </si>
  <si>
    <t>C00400239281</t>
  </si>
  <si>
    <t>20250604-S-70580</t>
  </si>
  <si>
    <t>C01447537660</t>
  </si>
  <si>
    <t>20250604-S-70010</t>
  </si>
  <si>
    <t>C00138407117</t>
  </si>
  <si>
    <t>20250604-S-70310</t>
  </si>
  <si>
    <t>C00400263264</t>
  </si>
  <si>
    <t>OITBEKMH00000955</t>
  </si>
  <si>
    <t>20250604-S-70584</t>
  </si>
  <si>
    <t>C00400152246</t>
  </si>
  <si>
    <t>C00400155428</t>
  </si>
  <si>
    <t>20250604-S-70408</t>
  </si>
  <si>
    <t>C00400243897</t>
  </si>
  <si>
    <t>C00661938929</t>
  </si>
  <si>
    <t>20250610-S-70105</t>
  </si>
  <si>
    <t>C01665078832</t>
  </si>
  <si>
    <t>20250603-S-70330</t>
  </si>
  <si>
    <t>C02202291061</t>
  </si>
  <si>
    <t>20250603-S-70400</t>
  </si>
  <si>
    <t>C00138347686</t>
  </si>
  <si>
    <t>OCZBEKMH00000478</t>
  </si>
  <si>
    <t>20250603-S-70406</t>
  </si>
  <si>
    <t>C00138367960</t>
  </si>
  <si>
    <t>C00138367961</t>
  </si>
  <si>
    <t>20250530-S-70455</t>
  </si>
  <si>
    <t>C00138387782</t>
  </si>
  <si>
    <t>20250530-S-70386</t>
  </si>
  <si>
    <t>C00138412954</t>
  </si>
  <si>
    <t>C00400283305</t>
  </si>
  <si>
    <t>C00400283304</t>
  </si>
  <si>
    <t>C00400263265</t>
  </si>
  <si>
    <t>C00400152245</t>
  </si>
  <si>
    <t>20250604-S-70429</t>
  </si>
  <si>
    <t>C00400161552</t>
  </si>
  <si>
    <t>OESBEKMH00000408</t>
  </si>
  <si>
    <t>20250604-S-70202</t>
  </si>
  <si>
    <t>C00400191875</t>
  </si>
  <si>
    <t>20250604-S-70529</t>
  </si>
  <si>
    <t>C00400211689</t>
  </si>
  <si>
    <t>OITBEKMH00000958</t>
  </si>
  <si>
    <t>20250604-S-70167</t>
  </si>
  <si>
    <t>C00400213205</t>
  </si>
  <si>
    <t>C00400213204</t>
  </si>
  <si>
    <t>20250604-S-70205</t>
  </si>
  <si>
    <t>C00400239210</t>
  </si>
  <si>
    <t>20250604-S-70166</t>
  </si>
  <si>
    <t>C00400225003</t>
  </si>
  <si>
    <t>20250604-S-70404</t>
  </si>
  <si>
    <t>C00400233051</t>
  </si>
  <si>
    <t>C00661938930</t>
  </si>
  <si>
    <t>20250604-S-70150</t>
  </si>
  <si>
    <t>C01447488195</t>
  </si>
  <si>
    <t>ODEBEKMH00001783</t>
  </si>
  <si>
    <t>C00138407116</t>
  </si>
  <si>
    <t>20250604-S-70144</t>
  </si>
  <si>
    <t>C00400154865</t>
  </si>
  <si>
    <t>20250604-S-70401</t>
  </si>
  <si>
    <t>C00400191215</t>
  </si>
  <si>
    <t>20250604-S-70303</t>
  </si>
  <si>
    <t>C00400170250</t>
  </si>
  <si>
    <t>OBEKMHBE00001284</t>
  </si>
  <si>
    <t>20250606-S-70527</t>
  </si>
  <si>
    <t>C01709128965</t>
  </si>
  <si>
    <t>ONLBEKMH00000484</t>
  </si>
  <si>
    <t>20250603-S-70407</t>
  </si>
  <si>
    <t>C00138367724</t>
  </si>
  <si>
    <t>C00138494769</t>
  </si>
  <si>
    <t>20250603-S-70154</t>
  </si>
  <si>
    <t>C00138380213</t>
  </si>
  <si>
    <t>20250603-S-70477</t>
  </si>
  <si>
    <t>C00138423241</t>
  </si>
  <si>
    <t>OROBEKMH00000117</t>
  </si>
  <si>
    <t>20250604-S-70145</t>
  </si>
  <si>
    <t>C00400130992</t>
  </si>
  <si>
    <t>20250604-S-70583</t>
  </si>
  <si>
    <t>C00400148930</t>
  </si>
  <si>
    <t>20250604-S-70172</t>
  </si>
  <si>
    <t>C00400247357</t>
  </si>
  <si>
    <t>C00400157529</t>
  </si>
  <si>
    <t>20250604-S-70271</t>
  </si>
  <si>
    <t>C00400179049</t>
  </si>
  <si>
    <t>20250604-S-70581</t>
  </si>
  <si>
    <t>C00400152319</t>
  </si>
  <si>
    <t>C00400154866</t>
  </si>
  <si>
    <t>20250604-S-70148</t>
  </si>
  <si>
    <t>C00400138315</t>
  </si>
  <si>
    <t>20250606-S-70525</t>
  </si>
  <si>
    <t>C01709147725</t>
  </si>
  <si>
    <t>20250604-S-70266</t>
  </si>
  <si>
    <t>C00400153444</t>
  </si>
  <si>
    <t>OESBEKMH00000409</t>
  </si>
  <si>
    <t>20250605-S-70253</t>
  </si>
  <si>
    <t>C01447620672</t>
  </si>
  <si>
    <t>20250605-S-70593</t>
  </si>
  <si>
    <t>C01447506346</t>
  </si>
  <si>
    <t>OFRBEKMH00001571</t>
  </si>
  <si>
    <t>20250605-S-70591</t>
  </si>
  <si>
    <t>C01447502691</t>
  </si>
  <si>
    <t>ODEBEKMH00001786</t>
  </si>
  <si>
    <t>20250604-S-70384</t>
  </si>
  <si>
    <t>C00400154063</t>
  </si>
  <si>
    <t>20250605-S-70307</t>
  </si>
  <si>
    <t>C00661934650</t>
  </si>
  <si>
    <t>OITBEKMH00000972</t>
  </si>
  <si>
    <t>20250605-S-70367</t>
  </si>
  <si>
    <t>C00661936191</t>
  </si>
  <si>
    <t>OCZBEKMH00000473</t>
  </si>
  <si>
    <t>20250605-S-70251</t>
  </si>
  <si>
    <t>C01447630284</t>
  </si>
  <si>
    <t>20250606-S-70667</t>
  </si>
  <si>
    <t>C01447463123</t>
  </si>
  <si>
    <t>OITBEKMH00000960</t>
  </si>
  <si>
    <t>20250605-S-70606</t>
  </si>
  <si>
    <t>C01447467539</t>
  </si>
  <si>
    <t>20250605-S-70612</t>
  </si>
  <si>
    <t>C01447593516</t>
  </si>
  <si>
    <t>20250605-S-70609</t>
  </si>
  <si>
    <t>C01447490152</t>
  </si>
  <si>
    <t>20250606-S-70173</t>
  </si>
  <si>
    <t>C01447535695</t>
  </si>
  <si>
    <t>20250606-S-70530</t>
  </si>
  <si>
    <t>C01709186556</t>
  </si>
  <si>
    <t>OFRBEKMH00001581</t>
  </si>
  <si>
    <t>20250606-S-70538</t>
  </si>
  <si>
    <t>C01709159122</t>
  </si>
  <si>
    <t>20250610-S-70383</t>
  </si>
  <si>
    <t>C01971218559</t>
  </si>
  <si>
    <t>OBEKMHBE00001262</t>
  </si>
  <si>
    <t>20250610-S-70385</t>
  </si>
  <si>
    <t>C01971191801</t>
  </si>
  <si>
    <t>C00400155422</t>
  </si>
  <si>
    <t>20250604-S-70382</t>
  </si>
  <si>
    <t>C00400194458</t>
  </si>
  <si>
    <t>20250604-S-70478</t>
  </si>
  <si>
    <t>C00400257495</t>
  </si>
  <si>
    <t>OLVBEKMH00000014</t>
  </si>
  <si>
    <t>20250605-S-70601</t>
  </si>
  <si>
    <t>C01447479622</t>
  </si>
  <si>
    <t>Burgaflex B.V.</t>
  </si>
  <si>
    <t>20250605-S-70607</t>
  </si>
  <si>
    <t>C01447486134</t>
  </si>
  <si>
    <t>YAMASHIN EUROPE BRUSSELS BVBA</t>
  </si>
  <si>
    <t>20250605-S-70610</t>
  </si>
  <si>
    <t>C01447605416</t>
  </si>
  <si>
    <t>OGBBEKMH00000968</t>
  </si>
  <si>
    <t>IMMI LTD</t>
  </si>
  <si>
    <t>20250605-S-70611</t>
  </si>
  <si>
    <t>C01447609833</t>
  </si>
  <si>
    <t>GATE 7 LTD</t>
  </si>
  <si>
    <t>20250605-S-70603</t>
  </si>
  <si>
    <t>C01447485783</t>
  </si>
  <si>
    <t>ESG EMEA</t>
  </si>
  <si>
    <t>C01447485782</t>
  </si>
  <si>
    <t>20250606-S-70171</t>
  </si>
  <si>
    <t>C01447593159</t>
  </si>
  <si>
    <t>20250605-S-70602</t>
  </si>
  <si>
    <t>C01447462185</t>
  </si>
  <si>
    <t>PERMOID INDUSTRIES LIMITED</t>
  </si>
  <si>
    <t>20250606-S-70165</t>
  </si>
  <si>
    <t>C01447562067</t>
  </si>
  <si>
    <t>Kawasaki Precision Machinery (UK) Ltd.</t>
  </si>
  <si>
    <t>20250606-S-70172</t>
  </si>
  <si>
    <t>C01447527040</t>
  </si>
  <si>
    <t>20250606-S-70167</t>
  </si>
  <si>
    <t>C01447555870</t>
  </si>
  <si>
    <t>ANHUI YINGLIU CASTING</t>
  </si>
  <si>
    <t>20250610-S-70428</t>
  </si>
  <si>
    <t>C01971117588</t>
  </si>
  <si>
    <t>ONLBEKMH00000485</t>
  </si>
  <si>
    <t>C01971117589</t>
  </si>
  <si>
    <t>Grenoble</t>
  </si>
  <si>
    <t>C00400257494</t>
  </si>
  <si>
    <t>3700FRGRE001</t>
  </si>
  <si>
    <t>20250605-S-70615</t>
  </si>
  <si>
    <t>C01447614886</t>
  </si>
  <si>
    <t>C00400257496</t>
  </si>
  <si>
    <t>20250605-S-70616</t>
  </si>
  <si>
    <t>C01447612824</t>
  </si>
  <si>
    <t>20250605-S-70598</t>
  </si>
  <si>
    <t>C01447511690</t>
  </si>
  <si>
    <t>20250605-S-70597</t>
  </si>
  <si>
    <t>C01447518400</t>
  </si>
  <si>
    <t>ODEBEKMH00001808</t>
  </si>
  <si>
    <t>20250605-S-70588</t>
  </si>
  <si>
    <t>C01447535193</t>
  </si>
  <si>
    <t>20250605-S-70589</t>
  </si>
  <si>
    <t>C01447538467</t>
  </si>
  <si>
    <t>20250605-S-70595</t>
  </si>
  <si>
    <t>C01447542408</t>
  </si>
  <si>
    <t>C01447542407</t>
  </si>
  <si>
    <t>20250610-S-70429</t>
  </si>
  <si>
    <t>C01971102937</t>
  </si>
  <si>
    <t>ODKBEKMH00000130</t>
  </si>
  <si>
    <t>C01971218561</t>
  </si>
  <si>
    <t>20250610-S-70382</t>
  </si>
  <si>
    <t>C01971220394</t>
  </si>
  <si>
    <t>20250612-S-70033</t>
  </si>
  <si>
    <t>RL5016373949</t>
  </si>
  <si>
    <t>ODEBEKMH00001787</t>
  </si>
  <si>
    <t>20250603-S-70420</t>
  </si>
  <si>
    <t>C00138439931</t>
  </si>
  <si>
    <t>20250604-S-70403</t>
  </si>
  <si>
    <t>C00400233208</t>
  </si>
  <si>
    <t>OPLBEKMH00000505</t>
  </si>
  <si>
    <t>20250530-S-70449</t>
  </si>
  <si>
    <t>C00400162184</t>
  </si>
  <si>
    <t>20250605-S-70311</t>
  </si>
  <si>
    <t>C00661934592</t>
  </si>
  <si>
    <t>20250605-S-70308</t>
  </si>
  <si>
    <t>C00661934647</t>
  </si>
  <si>
    <t>20250605-S-70599</t>
  </si>
  <si>
    <t>C01447493158</t>
  </si>
  <si>
    <t>C00138439930</t>
  </si>
  <si>
    <t>20250604-S-70398</t>
  </si>
  <si>
    <t>C00400258010</t>
  </si>
  <si>
    <t>OPLBEKMH00000501</t>
  </si>
  <si>
    <t>20250604-S-70399</t>
  </si>
  <si>
    <t>C00400273956</t>
  </si>
  <si>
    <t>OPLBEKMH00000497</t>
  </si>
  <si>
    <t>20250604-S-70397</t>
  </si>
  <si>
    <t>C00400275159</t>
  </si>
  <si>
    <t>OPLBEKMH00000499</t>
  </si>
  <si>
    <t>C00400153445</t>
  </si>
  <si>
    <t>20250604-S-70407</t>
  </si>
  <si>
    <t>C00400237239</t>
  </si>
  <si>
    <t>20250605-S-70287</t>
  </si>
  <si>
    <t>C00661955666</t>
  </si>
  <si>
    <t>OITBEKMH00000953</t>
  </si>
  <si>
    <t>20250605-S-70364</t>
  </si>
  <si>
    <t>C00661954309</t>
  </si>
  <si>
    <t>OCZBEKMH00000482</t>
  </si>
  <si>
    <t>20250605-S-70288</t>
  </si>
  <si>
    <t>C00661956999</t>
  </si>
  <si>
    <t>20250605-S-70252</t>
  </si>
  <si>
    <t>C01447619683</t>
  </si>
  <si>
    <t>20250605-S-70608</t>
  </si>
  <si>
    <t>C01447489818</t>
  </si>
  <si>
    <t>20250606-S-70181</t>
  </si>
  <si>
    <t>C01447537333</t>
  </si>
  <si>
    <t>C01447537334</t>
  </si>
  <si>
    <t>20250530-S-70446</t>
  </si>
  <si>
    <t>C00138368605</t>
  </si>
  <si>
    <t>20250604-S-70400</t>
  </si>
  <si>
    <t>C00400184499</t>
  </si>
  <si>
    <t>20250605-S-70365</t>
  </si>
  <si>
    <t>C00661957128</t>
  </si>
  <si>
    <t>20250605-S-70312</t>
  </si>
  <si>
    <t>C00661954843</t>
  </si>
  <si>
    <t>20250605-S-70310</t>
  </si>
  <si>
    <t>C00661954562</t>
  </si>
  <si>
    <t>20250605-S-70614</t>
  </si>
  <si>
    <t>C01447622967</t>
  </si>
  <si>
    <t>20250606-S-70163</t>
  </si>
  <si>
    <t>C01447577269</t>
  </si>
  <si>
    <t>C01447511689</t>
  </si>
  <si>
    <t>C01447518399</t>
  </si>
  <si>
    <t>C01971218560</t>
  </si>
  <si>
    <t>20250606-S-70462</t>
  </si>
  <si>
    <t>C01447464926</t>
  </si>
  <si>
    <t>OESBEKMH00000417</t>
  </si>
  <si>
    <t>20250606-S-70170</t>
  </si>
  <si>
    <t>C01447587501</t>
  </si>
  <si>
    <t>OITBEKMH00000967</t>
  </si>
  <si>
    <t>20250609-S-70111</t>
  </si>
  <si>
    <t>C01709193665</t>
  </si>
  <si>
    <t>20250609-S-70112</t>
  </si>
  <si>
    <t>C01709193996</t>
  </si>
  <si>
    <t>20250611-S-70336</t>
  </si>
  <si>
    <t>C02232779649</t>
  </si>
  <si>
    <t>OBEKMHBE00001271</t>
  </si>
  <si>
    <t>20250611-S-70333</t>
  </si>
  <si>
    <t>C02232781440</t>
  </si>
  <si>
    <t>20250605-S-70613</t>
  </si>
  <si>
    <t>C01447615803</t>
  </si>
  <si>
    <t>20250604-S-70481</t>
  </si>
  <si>
    <t>C00400281595</t>
  </si>
  <si>
    <t>C00400281594</t>
  </si>
  <si>
    <t>20250604-S-70482</t>
  </si>
  <si>
    <t>C00400215195</t>
  </si>
  <si>
    <t>OSIBEKMH00000007</t>
  </si>
  <si>
    <t>20250605-S-70381</t>
  </si>
  <si>
    <t>C00661959789</t>
  </si>
  <si>
    <t>OFIBEKMH00000024</t>
  </si>
  <si>
    <t>C00661959790</t>
  </si>
  <si>
    <t>20250605-S-70426</t>
  </si>
  <si>
    <t>C00661947964</t>
  </si>
  <si>
    <t>OLVBEKMH00000015</t>
  </si>
  <si>
    <t>20250606-S-70668</t>
  </si>
  <si>
    <t>C01447475022</t>
  </si>
  <si>
    <t>OCZBEKMH00000481</t>
  </si>
  <si>
    <t>20250606-S-70528</t>
  </si>
  <si>
    <t>C01709128820</t>
  </si>
  <si>
    <t>20250609-S-70107</t>
  </si>
  <si>
    <t>C01709146656</t>
  </si>
  <si>
    <t>SOUTHCO MANUFACTURING LIMITED</t>
  </si>
  <si>
    <t>20250606-S-70520</t>
  </si>
  <si>
    <t>C01709146710</t>
  </si>
  <si>
    <t>20250604-S-70465</t>
  </si>
  <si>
    <t>C00400137395</t>
  </si>
  <si>
    <t>20250530-S-70457</t>
  </si>
  <si>
    <t>C00400186733</t>
  </si>
  <si>
    <t>OHUBEKMH00000146</t>
  </si>
  <si>
    <t>C00661959788</t>
  </si>
  <si>
    <t>20250605-S-70584</t>
  </si>
  <si>
    <t>C01447585418</t>
  </si>
  <si>
    <t>20250605-S-70393</t>
  </si>
  <si>
    <t>C01447511612</t>
  </si>
  <si>
    <t>20250605-S-70587</t>
  </si>
  <si>
    <t>C01447580162</t>
  </si>
  <si>
    <t>20250605-S-70582</t>
  </si>
  <si>
    <t>C01447554819</t>
  </si>
  <si>
    <t>OITBEKMH00000959</t>
  </si>
  <si>
    <t>20250606-S-70533</t>
  </si>
  <si>
    <t>C01709186557</t>
  </si>
  <si>
    <t>20250606-S-70537</t>
  </si>
  <si>
    <t>C01709163572</t>
  </si>
  <si>
    <t>20250606-S-70539</t>
  </si>
  <si>
    <t>C01709161112</t>
  </si>
  <si>
    <t>20250610-S-70097</t>
  </si>
  <si>
    <t>C01709147382</t>
  </si>
  <si>
    <t>ODEBEKMH00001828</t>
  </si>
  <si>
    <t>20250606-S-70526</t>
  </si>
  <si>
    <t>C01709146249</t>
  </si>
  <si>
    <t>20250609-S-70085</t>
  </si>
  <si>
    <t>C01709161110</t>
  </si>
  <si>
    <t>20250605-S-70373</t>
  </si>
  <si>
    <t>C00661936890</t>
  </si>
  <si>
    <t>OPLBEKMH00000506</t>
  </si>
  <si>
    <t>20250606-S-70495</t>
  </si>
  <si>
    <t>C01447510038</t>
  </si>
  <si>
    <t>20250605-S-70604</t>
  </si>
  <si>
    <t>C01447490841</t>
  </si>
  <si>
    <t>20250606-S-70521</t>
  </si>
  <si>
    <t>C01709132338</t>
  </si>
  <si>
    <t>ODEBEKMH00001797</t>
  </si>
  <si>
    <t>20250530-S-70406</t>
  </si>
  <si>
    <t>C99876458165</t>
  </si>
  <si>
    <t>OPTBEKMH00000059</t>
  </si>
  <si>
    <t>20250530-S-70407</t>
  </si>
  <si>
    <t>C99876458158</t>
  </si>
  <si>
    <t>OPTBEKMH00000060</t>
  </si>
  <si>
    <t>20250530-S-70484</t>
  </si>
  <si>
    <t>C00400272491</t>
  </si>
  <si>
    <t>OHUBEKMH00000145</t>
  </si>
  <si>
    <t>20250604-S-70423</t>
  </si>
  <si>
    <t>C00400138314</t>
  </si>
  <si>
    <t>20250604-S-70422</t>
  </si>
  <si>
    <t>C00400131725</t>
  </si>
  <si>
    <t>C00400215194</t>
  </si>
  <si>
    <t>OHRBEKMH00000022</t>
  </si>
  <si>
    <t>C00661936889</t>
  </si>
  <si>
    <t>20250605-S-70583</t>
  </si>
  <si>
    <t>C01447561285</t>
  </si>
  <si>
    <t>20250606-S-70531</t>
  </si>
  <si>
    <t>C01709185909</t>
  </si>
  <si>
    <t>C01709132339</t>
  </si>
  <si>
    <t>C01709132340</t>
  </si>
  <si>
    <t>20250606-S-70529</t>
  </si>
  <si>
    <t>C01709160963</t>
  </si>
  <si>
    <t>20250610-S-70099</t>
  </si>
  <si>
    <t>C01971164495</t>
  </si>
  <si>
    <t>ODEBEKMH00001790</t>
  </si>
  <si>
    <t>20250604-S-70586</t>
  </si>
  <si>
    <t>C00400132429</t>
  </si>
  <si>
    <t>OHUBEKMH00000147</t>
  </si>
  <si>
    <t>C00400186734</t>
  </si>
  <si>
    <t>20250605-S-70585</t>
  </si>
  <si>
    <t>C01447586386</t>
  </si>
  <si>
    <t>OFRBEKMH00001559</t>
  </si>
  <si>
    <t>20250605-S-70596</t>
  </si>
  <si>
    <t>C01447533327</t>
  </si>
  <si>
    <t>C01709146250</t>
  </si>
  <si>
    <t>20250530-S-70404</t>
  </si>
  <si>
    <t>RL5016404445</t>
  </si>
  <si>
    <t>OHRBEKMH00000023</t>
  </si>
  <si>
    <t>20250606-S-70361</t>
  </si>
  <si>
    <t>C01447575544</t>
  </si>
  <si>
    <t>20250605-S-70390</t>
  </si>
  <si>
    <t>C00661962033</t>
  </si>
  <si>
    <t>20250606-S-70523</t>
  </si>
  <si>
    <t>C01709130633</t>
  </si>
  <si>
    <t>OITBEKMH00000966</t>
  </si>
  <si>
    <t>20250609-S-70120</t>
  </si>
  <si>
    <t>C01709155311</t>
  </si>
  <si>
    <t>20250610-S-70362</t>
  </si>
  <si>
    <t>C01971137456</t>
  </si>
  <si>
    <t>OFRBEKMH00001594</t>
  </si>
  <si>
    <t>20250611-S-70240</t>
  </si>
  <si>
    <t>C02232876104</t>
  </si>
  <si>
    <t>20250612-S-70406</t>
  </si>
  <si>
    <t>C02494860883</t>
  </si>
  <si>
    <t>OBEKMHBE00001280</t>
  </si>
  <si>
    <t>20250612-S-70404</t>
  </si>
  <si>
    <t>C02494830236</t>
  </si>
  <si>
    <t>20250603-S-70474</t>
  </si>
  <si>
    <t>C00138407221</t>
  </si>
  <si>
    <t>OSEBEKMH00000090</t>
  </si>
  <si>
    <t>Nordhydraulic AB</t>
  </si>
  <si>
    <t>C00138407220</t>
  </si>
  <si>
    <t>20250605-S-70420</t>
  </si>
  <si>
    <t>C01447584053</t>
  </si>
  <si>
    <t>OLVBEKMH00000016</t>
  </si>
  <si>
    <t>20250606-S-70532</t>
  </si>
  <si>
    <t>C01709202604</t>
  </si>
  <si>
    <t>OCZBEKMH00000487</t>
  </si>
  <si>
    <t>20250606-S-70522</t>
  </si>
  <si>
    <t>C01709150225</t>
  </si>
  <si>
    <t>OCZBEKMH00000480</t>
  </si>
  <si>
    <t>20250609-S-70160</t>
  </si>
  <si>
    <t>C01709160695</t>
  </si>
  <si>
    <t>20250611-S-70034</t>
  </si>
  <si>
    <t>C01971243037</t>
  </si>
  <si>
    <t>C01971243036</t>
  </si>
  <si>
    <t>20250609-S-70093</t>
  </si>
  <si>
    <t>C01971249317</t>
  </si>
  <si>
    <t>OGBBEKMH00000972</t>
  </si>
  <si>
    <t>20250610-S-70346</t>
  </si>
  <si>
    <t>C01971127610</t>
  </si>
  <si>
    <t>BERGSTROM EUROPE LTD</t>
  </si>
  <si>
    <t>20250610-S-70348</t>
  </si>
  <si>
    <t>C01971114786</t>
  </si>
  <si>
    <t>THE BROCKMOOR FOUNDRY CO. LTD</t>
  </si>
  <si>
    <t>20250610-S-70350</t>
  </si>
  <si>
    <t>C01971102526</t>
  </si>
  <si>
    <t>INDUSTRIAL AND TRACTOR LTD</t>
  </si>
  <si>
    <t>20250610-S-70352</t>
  </si>
  <si>
    <t>C01971102511</t>
  </si>
  <si>
    <t>20250610-S-70343</t>
  </si>
  <si>
    <t>C01971211626</t>
  </si>
  <si>
    <t>CON MECH ENGINEERS LIMITED</t>
  </si>
  <si>
    <t>20250610-S-70351</t>
  </si>
  <si>
    <t>C01971117499</t>
  </si>
  <si>
    <t>JAMES DAWSON AND FENNER PRECISION</t>
  </si>
  <si>
    <t>20250605-S-70586</t>
  </si>
  <si>
    <t>C01447565280</t>
  </si>
  <si>
    <t>OPLBEKMH00000504</t>
  </si>
  <si>
    <t>C01709150226</t>
  </si>
  <si>
    <t>20250606-S-70516</t>
  </si>
  <si>
    <t>C01709158162</t>
  </si>
  <si>
    <t>OCZBEKMH00000479</t>
  </si>
  <si>
    <t>20250530-S-70399</t>
  </si>
  <si>
    <t>C00138456215</t>
  </si>
  <si>
    <t>20250612-S-70401</t>
  </si>
  <si>
    <t>C02494836769</t>
  </si>
  <si>
    <t>20250605-S-70594</t>
  </si>
  <si>
    <t>C01447510674</t>
  </si>
  <si>
    <t>20250609-S-70126</t>
  </si>
  <si>
    <t>C01709148835</t>
  </si>
  <si>
    <t>20250610-S-70335</t>
  </si>
  <si>
    <t>C01971250832</t>
  </si>
  <si>
    <t>20250611-S-70416</t>
  </si>
  <si>
    <t>C01971102604</t>
  </si>
  <si>
    <t>20250610-S-70151</t>
  </si>
  <si>
    <t>C01971102527</t>
  </si>
  <si>
    <t>20250610-S-70146</t>
  </si>
  <si>
    <t>C01971129472</t>
  </si>
  <si>
    <t>20250610-S-70329</t>
  </si>
  <si>
    <t>C01971198900</t>
  </si>
  <si>
    <t>C01971198901</t>
  </si>
  <si>
    <t>20250610-S-70171</t>
  </si>
  <si>
    <t>C01971194035</t>
  </si>
  <si>
    <t>20250610-S-70175</t>
  </si>
  <si>
    <t>C01971164707</t>
  </si>
  <si>
    <t>20250610-S-70363</t>
  </si>
  <si>
    <t>C01971139139</t>
  </si>
  <si>
    <t>20250613-S-70142</t>
  </si>
  <si>
    <t>RL5016404937</t>
  </si>
  <si>
    <t>ODEBEKMH00001806</t>
  </si>
  <si>
    <t>20250613-S-70150</t>
  </si>
  <si>
    <t>RL5016407676</t>
  </si>
  <si>
    <t>ODEBEKMH00001817</t>
  </si>
  <si>
    <t>20250613-S-70132</t>
  </si>
  <si>
    <t>RL5016405641</t>
  </si>
  <si>
    <t>ODEBEKMH00001809</t>
  </si>
  <si>
    <t>20250605-S-70592</t>
  </si>
  <si>
    <t>C01447513136</t>
  </si>
  <si>
    <t>OHUBEKMH00000149</t>
  </si>
  <si>
    <t>C01709150227</t>
  </si>
  <si>
    <t>20250610-S-70328</t>
  </si>
  <si>
    <t>C01971187716</t>
  </si>
  <si>
    <t>20250610-S-70356</t>
  </si>
  <si>
    <t>C01971163819</t>
  </si>
  <si>
    <t>OFRBEKMH00001593</t>
  </si>
  <si>
    <t>20250610-S-70432</t>
  </si>
  <si>
    <t>C01971165756</t>
  </si>
  <si>
    <t>20250610-S-70321</t>
  </si>
  <si>
    <t>C01971140018</t>
  </si>
  <si>
    <t>20250606-S-70164</t>
  </si>
  <si>
    <t>C01447585347</t>
  </si>
  <si>
    <t>OPLBEKMH00000510</t>
  </si>
  <si>
    <t>C01447510675</t>
  </si>
  <si>
    <t>20250609-S-70239</t>
  </si>
  <si>
    <t>C01709188271</t>
  </si>
  <si>
    <t>20250609-S-70159</t>
  </si>
  <si>
    <t>C01709188824</t>
  </si>
  <si>
    <t>OCZBEKMH00000486</t>
  </si>
  <si>
    <t>20250610-S-70509</t>
  </si>
  <si>
    <t>C01971114403</t>
  </si>
  <si>
    <t>20250610-S-70339</t>
  </si>
  <si>
    <t>C01971225881</t>
  </si>
  <si>
    <t>C01971163820</t>
  </si>
  <si>
    <t>20250609-S-70109</t>
  </si>
  <si>
    <t>C01971180783</t>
  </si>
  <si>
    <t>C01971165755</t>
  </si>
  <si>
    <t>C01971140017</t>
  </si>
  <si>
    <t>20250610-S-70319</t>
  </si>
  <si>
    <t>C01971159899</t>
  </si>
  <si>
    <t>20250609-S-70166</t>
  </si>
  <si>
    <t>C01709154780</t>
  </si>
  <si>
    <t>OPLBEKMH00000507</t>
  </si>
  <si>
    <t>20250605-S-70412</t>
  </si>
  <si>
    <t>C01447608676</t>
  </si>
  <si>
    <t>20250610-S-70340</t>
  </si>
  <si>
    <t>C01971201282</t>
  </si>
  <si>
    <t>C01971129473</t>
  </si>
  <si>
    <t>20250610-S-70322</t>
  </si>
  <si>
    <t>C01971188752</t>
  </si>
  <si>
    <t>20250611-S-70380</t>
  </si>
  <si>
    <t>C02232798945</t>
  </si>
  <si>
    <t>20250612-S-70587</t>
  </si>
  <si>
    <t>C02494768715</t>
  </si>
  <si>
    <t>20250605-S-70600</t>
  </si>
  <si>
    <t>C01447467906</t>
  </si>
  <si>
    <t>20250610-S-70320</t>
  </si>
  <si>
    <t>C01971164081</t>
  </si>
  <si>
    <t>C01971164082</t>
  </si>
  <si>
    <t>C01971164083</t>
  </si>
  <si>
    <t>20250606-S-70519</t>
  </si>
  <si>
    <t>C01709203023</t>
  </si>
  <si>
    <t>20250610-S-70156</t>
  </si>
  <si>
    <t>C01971102723</t>
  </si>
  <si>
    <t>20250611-S-70193</t>
  </si>
  <si>
    <t>C02232909052</t>
  </si>
  <si>
    <t>ODEBEKMH00001811</t>
  </si>
  <si>
    <t>20250612-S-70037</t>
  </si>
  <si>
    <t>C02232781454</t>
  </si>
  <si>
    <t>20250611-S-70241</t>
  </si>
  <si>
    <t>C02232871963</t>
  </si>
  <si>
    <t>20250611-S-70238</t>
  </si>
  <si>
    <t>C02232842210</t>
  </si>
  <si>
    <t>20250613-S-70423</t>
  </si>
  <si>
    <t>C03280148330</t>
  </si>
  <si>
    <t>OBEKMHBE00001286</t>
  </si>
  <si>
    <t>20250612-S-70082</t>
  </si>
  <si>
    <t>C02173230653</t>
  </si>
  <si>
    <t>OPLBEKMH00000519</t>
  </si>
  <si>
    <t>20250611-S-70308</t>
  </si>
  <si>
    <t>C02232898171</t>
  </si>
  <si>
    <t>20250611-S-70170</t>
  </si>
  <si>
    <t>C02232814240</t>
  </si>
  <si>
    <t>20250611-S-70156</t>
  </si>
  <si>
    <t>C02232835397</t>
  </si>
  <si>
    <t>C02232835396</t>
  </si>
  <si>
    <t>20250612-S-70589</t>
  </si>
  <si>
    <t>C02494774581</t>
  </si>
  <si>
    <t>OITBEKMH00000971</t>
  </si>
  <si>
    <t>20250610-S-70414</t>
  </si>
  <si>
    <t>C01971222801</t>
  </si>
  <si>
    <t>OCZBEKMH00000491</t>
  </si>
  <si>
    <t>20250610-S-70417</t>
  </si>
  <si>
    <t>C01971224375</t>
  </si>
  <si>
    <t>20250611-S-70222</t>
  </si>
  <si>
    <t>C02232883653</t>
  </si>
  <si>
    <t>OGBBEKMH00000991</t>
  </si>
  <si>
    <t>20250611-S-70579</t>
  </si>
  <si>
    <t>C02232781393</t>
  </si>
  <si>
    <t>20250611-S-70381</t>
  </si>
  <si>
    <t>C02232795670</t>
  </si>
  <si>
    <t>20250610-S-70529</t>
  </si>
  <si>
    <t>C02232859835</t>
  </si>
  <si>
    <t>SPECMA SAMWON LTD</t>
  </si>
  <si>
    <t>20250610-S-70344</t>
  </si>
  <si>
    <t>C03531712003</t>
  </si>
  <si>
    <t>GERRY JONES TRANSPORT</t>
  </si>
  <si>
    <t>20250611-S-70146</t>
  </si>
  <si>
    <t>C02232888976</t>
  </si>
  <si>
    <t>20250611-S-70310</t>
  </si>
  <si>
    <t>C02232842386</t>
  </si>
  <si>
    <t>COMER INDUSTRIES S.P.A.</t>
  </si>
  <si>
    <t>20250606-S-70534</t>
  </si>
  <si>
    <t>C01709169352</t>
  </si>
  <si>
    <t>20250610-S-70153</t>
  </si>
  <si>
    <t>C01971102514</t>
  </si>
  <si>
    <t>OITBEKMH00000968</t>
  </si>
  <si>
    <t>20250610-S-70188</t>
  </si>
  <si>
    <t>C01971217018</t>
  </si>
  <si>
    <t>20250610-S-70178</t>
  </si>
  <si>
    <t>C01971180346</t>
  </si>
  <si>
    <t>20250610-S-70149</t>
  </si>
  <si>
    <t>C01971138286</t>
  </si>
  <si>
    <t>20250610-S-70160</t>
  </si>
  <si>
    <t>C01971160923</t>
  </si>
  <si>
    <t>20250611-S-70500</t>
  </si>
  <si>
    <t>C02232877280</t>
  </si>
  <si>
    <t>ODEBEKMH00001810</t>
  </si>
  <si>
    <t>20250611-S-70167</t>
  </si>
  <si>
    <t>C02232795683</t>
  </si>
  <si>
    <t>ODEBEKMH00001885</t>
  </si>
  <si>
    <t>20250611-S-70460</t>
  </si>
  <si>
    <t>C02232799002</t>
  </si>
  <si>
    <t>C02232814241</t>
  </si>
  <si>
    <t>C02232814242</t>
  </si>
  <si>
    <t>C02494833809</t>
  </si>
  <si>
    <t>20250610-S-70189</t>
  </si>
  <si>
    <t>C01971211573</t>
  </si>
  <si>
    <t>20250611-S-70191</t>
  </si>
  <si>
    <t>C02232896452</t>
  </si>
  <si>
    <t>20250606-S-70524</t>
  </si>
  <si>
    <t>C01709132086</t>
  </si>
  <si>
    <t>20250611-S-70032</t>
  </si>
  <si>
    <t>C01971248494</t>
  </si>
  <si>
    <t>20250610-S-70411</t>
  </si>
  <si>
    <t>C01971237848</t>
  </si>
  <si>
    <t>20250610-S-70412</t>
  </si>
  <si>
    <t>C01971247502</t>
  </si>
  <si>
    <t>OCZBEKMH00000485</t>
  </si>
  <si>
    <t>20250610-S-70415</t>
  </si>
  <si>
    <t>C01971220885</t>
  </si>
  <si>
    <t>C01971220884</t>
  </si>
  <si>
    <t>20250610-S-70358</t>
  </si>
  <si>
    <t>C01971163572</t>
  </si>
  <si>
    <t>C02232888977</t>
  </si>
  <si>
    <t>C02232888978</t>
  </si>
  <si>
    <t>20250611-S-70501</t>
  </si>
  <si>
    <t>C02232904336</t>
  </si>
  <si>
    <t>20250611-S-70192</t>
  </si>
  <si>
    <t>C02232905138</t>
  </si>
  <si>
    <t>20250611-S-70150</t>
  </si>
  <si>
    <t>C02232903845</t>
  </si>
  <si>
    <t>20250611-S-70503</t>
  </si>
  <si>
    <t>C02232881314</t>
  </si>
  <si>
    <t>20250611-S-70561</t>
  </si>
  <si>
    <t>C02232861814</t>
  </si>
  <si>
    <t>ODEBEKMH00001834</t>
  </si>
  <si>
    <t>C02232861813</t>
  </si>
  <si>
    <t>20250611-S-70499</t>
  </si>
  <si>
    <t>C02232779576</t>
  </si>
  <si>
    <t>20250612-S-70580</t>
  </si>
  <si>
    <t>C02232860300</t>
  </si>
  <si>
    <t>ODEBEKMH00001820</t>
  </si>
  <si>
    <t>C02494755692</t>
  </si>
  <si>
    <t>20250611-S-70599</t>
  </si>
  <si>
    <t>C02494791238</t>
  </si>
  <si>
    <t>20250613-S-70420</t>
  </si>
  <si>
    <t>C03280103146</t>
  </si>
  <si>
    <t>C03280103145</t>
  </si>
  <si>
    <t>20250609-S-70190</t>
  </si>
  <si>
    <t>C01709131955</t>
  </si>
  <si>
    <t>20250611-S-70147</t>
  </si>
  <si>
    <t>C02232877827</t>
  </si>
  <si>
    <t>20250611-S-70165</t>
  </si>
  <si>
    <t>C02232864433</t>
  </si>
  <si>
    <t>20250611-S-70598</t>
  </si>
  <si>
    <t>C02232842384</t>
  </si>
  <si>
    <t>C02494829172</t>
  </si>
  <si>
    <t>20250613-S-70450</t>
  </si>
  <si>
    <t>C03280147447</t>
  </si>
  <si>
    <t>ONLBEKMH00000492</t>
  </si>
  <si>
    <t>20250613-S-70424</t>
  </si>
  <si>
    <t>C03280125181</t>
  </si>
  <si>
    <t>OBEKMHBE00001305</t>
  </si>
  <si>
    <t>20250613-S-70524</t>
  </si>
  <si>
    <t>C03280127216</t>
  </si>
  <si>
    <t>20250611-S-70171</t>
  </si>
  <si>
    <t>C02232814327</t>
  </si>
  <si>
    <t>C02232814326</t>
  </si>
  <si>
    <t>20250611-S-70148</t>
  </si>
  <si>
    <t>C02232877044</t>
  </si>
  <si>
    <t>20250610-S-70147</t>
  </si>
  <si>
    <t>C01971117493</t>
  </si>
  <si>
    <t>20250611-S-70307</t>
  </si>
  <si>
    <t>C02232899926</t>
  </si>
  <si>
    <t>ONLBEKMH00000494</t>
  </si>
  <si>
    <t>20250612-S-70559</t>
  </si>
  <si>
    <t>C02494759088</t>
  </si>
  <si>
    <t>20250612-S-70562</t>
  </si>
  <si>
    <t>C02494845623</t>
  </si>
  <si>
    <t>20250612-S-70340</t>
  </si>
  <si>
    <t>C02494816547</t>
  </si>
  <si>
    <t>OFRBEKMH00001617</t>
  </si>
  <si>
    <t>20250612-S-70342</t>
  </si>
  <si>
    <t>C02494774517</t>
  </si>
  <si>
    <t>20250616-S-70412</t>
  </si>
  <si>
    <t>C03541991697</t>
  </si>
  <si>
    <t>OBEKMHBE00001294</t>
  </si>
  <si>
    <t>20250606-S-70468</t>
  </si>
  <si>
    <t>C01709128982</t>
  </si>
  <si>
    <t>20250611-S-70359</t>
  </si>
  <si>
    <t>C02232844822</t>
  </si>
  <si>
    <t>20250611-S-70363</t>
  </si>
  <si>
    <t>C02232862096</t>
  </si>
  <si>
    <t>20250611-S-70281</t>
  </si>
  <si>
    <t>C02232863388</t>
  </si>
  <si>
    <t>20250612-S-70556</t>
  </si>
  <si>
    <t>C02494778822</t>
  </si>
  <si>
    <t>20250612-S-70285</t>
  </si>
  <si>
    <t>C02494765331</t>
  </si>
  <si>
    <t>C02494778823</t>
  </si>
  <si>
    <t>20250613-S-70107</t>
  </si>
  <si>
    <t>C02494854800</t>
  </si>
  <si>
    <t>20250612-S-70299</t>
  </si>
  <si>
    <t>C02494813138</t>
  </si>
  <si>
    <t>20250616-S-70410</t>
  </si>
  <si>
    <t>C03542048769</t>
  </si>
  <si>
    <t>20250611-S-70415</t>
  </si>
  <si>
    <t>C02232780699</t>
  </si>
  <si>
    <t>ONLBEKMH00000499</t>
  </si>
  <si>
    <t>20250611-S-70358</t>
  </si>
  <si>
    <t>C02232845002</t>
  </si>
  <si>
    <t>20250612-S-70322</t>
  </si>
  <si>
    <t>C02494867906</t>
  </si>
  <si>
    <t>20250612-S-70318</t>
  </si>
  <si>
    <t>C02494758238</t>
  </si>
  <si>
    <t>20250612-S-70325</t>
  </si>
  <si>
    <t>C02494838693</t>
  </si>
  <si>
    <t>20250612-S-70316</t>
  </si>
  <si>
    <t>C02494756732</t>
  </si>
  <si>
    <t>XYLEM WATER SOLUTIONS</t>
  </si>
  <si>
    <t>20250613-S-70452</t>
  </si>
  <si>
    <t>C03280039308</t>
  </si>
  <si>
    <t>20250609-S-70174</t>
  </si>
  <si>
    <t>C01709204489</t>
  </si>
  <si>
    <t>20250606-S-70467</t>
  </si>
  <si>
    <t>C01709147175</t>
  </si>
  <si>
    <t>20250610-S-70422</t>
  </si>
  <si>
    <t>C01971116339</t>
  </si>
  <si>
    <t>OPLBEKMH00000517</t>
  </si>
  <si>
    <t>20250606-S-70487</t>
  </si>
  <si>
    <t>C01971180693</t>
  </si>
  <si>
    <t>C02232780698</t>
  </si>
  <si>
    <t>20250612-S-70270</t>
  </si>
  <si>
    <t>C02494791523</t>
  </si>
  <si>
    <t>20250612-S-70294</t>
  </si>
  <si>
    <t>C02494860717</t>
  </si>
  <si>
    <t>ODEBEKMH00001840</t>
  </si>
  <si>
    <t>C02494778821</t>
  </si>
  <si>
    <t>C02494778820</t>
  </si>
  <si>
    <t>20250612-S-70287</t>
  </si>
  <si>
    <t>C02494851957</t>
  </si>
  <si>
    <t>20250612-S-70267</t>
  </si>
  <si>
    <t>C02494775851</t>
  </si>
  <si>
    <t>20250612-S-70256</t>
  </si>
  <si>
    <t>C02494790702</t>
  </si>
  <si>
    <t>20250617-S-70089</t>
  </si>
  <si>
    <t>C03541972513</t>
  </si>
  <si>
    <t>20250611-S-70033</t>
  </si>
  <si>
    <t>C01971239464</t>
  </si>
  <si>
    <t>OROBEKMH00000121</t>
  </si>
  <si>
    <t>C02232845003</t>
  </si>
  <si>
    <t>20250611-S-70253</t>
  </si>
  <si>
    <t>C02232815207</t>
  </si>
  <si>
    <t>20250612-S-70271</t>
  </si>
  <si>
    <t>C02494788845</t>
  </si>
  <si>
    <t>20250606-S-70502</t>
  </si>
  <si>
    <t>C01709129028</t>
  </si>
  <si>
    <t>OPTBEKMH00000061</t>
  </si>
  <si>
    <t>20250610-S-70421</t>
  </si>
  <si>
    <t>C01971125059</t>
  </si>
  <si>
    <t>OPLBEKMH00000512</t>
  </si>
  <si>
    <t>20250610-S-70420</t>
  </si>
  <si>
    <t>C01971200097</t>
  </si>
  <si>
    <t>20250610-S-70425</t>
  </si>
  <si>
    <t>C01971115588</t>
  </si>
  <si>
    <t>20250611-S-70391</t>
  </si>
  <si>
    <t>C02232912996</t>
  </si>
  <si>
    <t>OESBEKMH00000419</t>
  </si>
  <si>
    <t>C02232815208</t>
  </si>
  <si>
    <t>20250611-S-70371</t>
  </si>
  <si>
    <t>C02232812451</t>
  </si>
  <si>
    <t>OPLBEKMH00000511</t>
  </si>
  <si>
    <t>20250612-S-70295</t>
  </si>
  <si>
    <t>C02494875741</t>
  </si>
  <si>
    <t>C01971239463</t>
  </si>
  <si>
    <t>20250611-S-70298</t>
  </si>
  <si>
    <t>C02232812592</t>
  </si>
  <si>
    <t>20250612-S-70251</t>
  </si>
  <si>
    <t>C02494875768</t>
  </si>
  <si>
    <t>20250616-S-70488</t>
  </si>
  <si>
    <t>C03542085268</t>
  </si>
  <si>
    <t>ONLBEKMH00000496</t>
  </si>
  <si>
    <t>C01971116340</t>
  </si>
  <si>
    <t>C01971117492</t>
  </si>
  <si>
    <t>OITBEKMH00000970</t>
  </si>
  <si>
    <t>C02494791524</t>
  </si>
  <si>
    <t>C02494759089</t>
  </si>
  <si>
    <t>20250612-S-70350</t>
  </si>
  <si>
    <t>C02494791800</t>
  </si>
  <si>
    <t>20250612-S-70255</t>
  </si>
  <si>
    <t>C02494812992</t>
  </si>
  <si>
    <t>C03541972512</t>
  </si>
  <si>
    <t>20250616-S-70404</t>
  </si>
  <si>
    <t>C03542050633</t>
  </si>
  <si>
    <t>20250613-S-70380</t>
  </si>
  <si>
    <t>C03280069498</t>
  </si>
  <si>
    <t>ONLBEKMH00000498</t>
  </si>
  <si>
    <t>20250617-S-70332</t>
  </si>
  <si>
    <t>C03803775130</t>
  </si>
  <si>
    <t>20250612-S-70455</t>
  </si>
  <si>
    <t>C02494814768</t>
  </si>
  <si>
    <t>20250613-S-70515</t>
  </si>
  <si>
    <t>C03280039538</t>
  </si>
  <si>
    <t>OITBEKMH00000980</t>
  </si>
  <si>
    <t>20250616-S-70320</t>
  </si>
  <si>
    <t>C03542067835</t>
  </si>
  <si>
    <t>OFRBEKMH00001622</t>
  </si>
  <si>
    <t>20250616-S-70341</t>
  </si>
  <si>
    <t>C03541990351</t>
  </si>
  <si>
    <t>20250617-S-70339</t>
  </si>
  <si>
    <t>C03803749872</t>
  </si>
  <si>
    <t>20250617-S-70333</t>
  </si>
  <si>
    <t>C03803790181</t>
  </si>
  <si>
    <t>20250617-S-70278</t>
  </si>
  <si>
    <t>C03803802215</t>
  </si>
  <si>
    <t>20250605-S-70590</t>
  </si>
  <si>
    <t>C01447597213</t>
  </si>
  <si>
    <t>OHRBEKMH00000024</t>
  </si>
  <si>
    <t>20250606-S-70166</t>
  </si>
  <si>
    <t>C01447562779</t>
  </si>
  <si>
    <t>20250611-S-70451</t>
  </si>
  <si>
    <t>C02232812432</t>
  </si>
  <si>
    <t>20250612-S-70451</t>
  </si>
  <si>
    <t>C02494872126</t>
  </si>
  <si>
    <t>OCZBEKMH00000488</t>
  </si>
  <si>
    <t>20250613-S-70353</t>
  </si>
  <si>
    <t>C03280039128</t>
  </si>
  <si>
    <t>OGBBEKMH00000996</t>
  </si>
  <si>
    <t>C03280039129</t>
  </si>
  <si>
    <t>20250613-S-70451</t>
  </si>
  <si>
    <t>C03280042718</t>
  </si>
  <si>
    <t>20250613-S-70351</t>
  </si>
  <si>
    <t>C03280151808</t>
  </si>
  <si>
    <t>20250613-S-70358</t>
  </si>
  <si>
    <t>C03280054915</t>
  </si>
  <si>
    <t>IMMI Ltd</t>
  </si>
  <si>
    <t>20250613-S-70357</t>
  </si>
  <si>
    <t>C03280057386</t>
  </si>
  <si>
    <t>20250613-S-70352</t>
  </si>
  <si>
    <t>C03280054108</t>
  </si>
  <si>
    <t>20250613-S-70449</t>
  </si>
  <si>
    <t>C03280069562</t>
  </si>
  <si>
    <t>Anhui Yingliu Casting and Machine Europe B.V.</t>
  </si>
  <si>
    <t>20250613-S-70356</t>
  </si>
  <si>
    <t>C03280080678</t>
  </si>
  <si>
    <t>WIDNEY MANUFACTURING LIMITED</t>
  </si>
  <si>
    <t>20250617-S-70388</t>
  </si>
  <si>
    <t>C03803879974</t>
  </si>
  <si>
    <t>20250617-S-70389</t>
  </si>
  <si>
    <t>C03803845283</t>
  </si>
  <si>
    <t>20250617-S-70386</t>
  </si>
  <si>
    <t>C03803874539</t>
  </si>
  <si>
    <t>OPLBEKMH00000521</t>
  </si>
  <si>
    <t>C03803874538</t>
  </si>
  <si>
    <t>20250611-S-70369</t>
  </si>
  <si>
    <t>C02232809596</t>
  </si>
  <si>
    <t>OPLBEKMH00000508</t>
  </si>
  <si>
    <t>20250612-S-70575</t>
  </si>
  <si>
    <t>C02494795419</t>
  </si>
  <si>
    <t>OCZBEKMH00000490</t>
  </si>
  <si>
    <t>20250612-S-70576</t>
  </si>
  <si>
    <t>C02494793792</t>
  </si>
  <si>
    <t>OCZBEKMH00000489</t>
  </si>
  <si>
    <t>20250611-S-70386</t>
  </si>
  <si>
    <t>C02232800789</t>
  </si>
  <si>
    <t>OHUBEKMH00000151</t>
  </si>
  <si>
    <t>20250611-S-70375</t>
  </si>
  <si>
    <t>C02232827690</t>
  </si>
  <si>
    <t>20250612-S-70503</t>
  </si>
  <si>
    <t>C02494775887</t>
  </si>
  <si>
    <t>20250613-S-70368</t>
  </si>
  <si>
    <t>C03280152170</t>
  </si>
  <si>
    <t>C03280152169</t>
  </si>
  <si>
    <t>C03280090261</t>
  </si>
  <si>
    <t>20250617-S-70327</t>
  </si>
  <si>
    <t>C03803843720</t>
  </si>
  <si>
    <t>20250617-S-70387</t>
  </si>
  <si>
    <t>C03803868689</t>
  </si>
  <si>
    <t>20250613-S-70062</t>
  </si>
  <si>
    <t>C02494755922</t>
  </si>
  <si>
    <t>BURGESS NORTON EUROPE SRL</t>
  </si>
  <si>
    <t>C02494795418</t>
  </si>
  <si>
    <t>20250606-S-70518</t>
  </si>
  <si>
    <t>C01709212298</t>
  </si>
  <si>
    <t>20250609-S-70211</t>
  </si>
  <si>
    <t>C01709218354</t>
  </si>
  <si>
    <t>20250610-S-70423</t>
  </si>
  <si>
    <t>C01971142345</t>
  </si>
  <si>
    <t>20250611-S-70384</t>
  </si>
  <si>
    <t>C02232801055</t>
  </si>
  <si>
    <t>OHUBEKMH00000148</t>
  </si>
  <si>
    <t>20250611-S-70383</t>
  </si>
  <si>
    <t>C02232799341</t>
  </si>
  <si>
    <t>OHUBEKMH00000150</t>
  </si>
  <si>
    <t>20250611-S-70385</t>
  </si>
  <si>
    <t>C02232798915</t>
  </si>
  <si>
    <t>20250611-S-70370</t>
  </si>
  <si>
    <t>C02232812947</t>
  </si>
  <si>
    <t>OPLBEKMH00000524</t>
  </si>
  <si>
    <t>20250611-S-70296</t>
  </si>
  <si>
    <t>C02232836127</t>
  </si>
  <si>
    <t>OITBEKMH00000988</t>
  </si>
  <si>
    <t>20250612-S-70561</t>
  </si>
  <si>
    <t>C02494757191</t>
  </si>
  <si>
    <t>OITBEKMH00000974</t>
  </si>
  <si>
    <t>C02494795420</t>
  </si>
  <si>
    <t>20250612-S-70452</t>
  </si>
  <si>
    <t>C02494816078</t>
  </si>
  <si>
    <t>OCZBEKMH00000505</t>
  </si>
  <si>
    <t>20250613-S-70454</t>
  </si>
  <si>
    <t>C03280040368</t>
  </si>
  <si>
    <t>OESBEKMH00000426</t>
  </si>
  <si>
    <t>C03280040369</t>
  </si>
  <si>
    <t>20250610-S-70154</t>
  </si>
  <si>
    <t>C01971102544</t>
  </si>
  <si>
    <t>20250611-S-70454</t>
  </si>
  <si>
    <t>C02232779562</t>
  </si>
  <si>
    <t>C02232800788</t>
  </si>
  <si>
    <t>20250611-S-70373</t>
  </si>
  <si>
    <t>C02232841059</t>
  </si>
  <si>
    <t>C02494775886</t>
  </si>
  <si>
    <t>20250612-S-70359</t>
  </si>
  <si>
    <t>C02494758541</t>
  </si>
  <si>
    <t>20250612-S-70378</t>
  </si>
  <si>
    <t>C02494807646</t>
  </si>
  <si>
    <t>20250612-S-70377</t>
  </si>
  <si>
    <t>C02494791911</t>
  </si>
  <si>
    <t>C03803843719</t>
  </si>
  <si>
    <t>'s-Hertogenbosch</t>
  </si>
  <si>
    <t>20250619-S-70068</t>
  </si>
  <si>
    <t>RL5016450468</t>
  </si>
  <si>
    <t>Wessel-Hydraulik GmbH</t>
  </si>
  <si>
    <t>CATENL'S-010</t>
  </si>
  <si>
    <t>20250616-S-70326</t>
  </si>
  <si>
    <t>C03542046027</t>
  </si>
  <si>
    <t>OFRBEKMH00001648</t>
  </si>
  <si>
    <t>20250617-S-70298</t>
  </si>
  <si>
    <t>C03803752429</t>
  </si>
  <si>
    <t>OFRBEKMH00001629</t>
  </si>
  <si>
    <t>20250618-S-70305</t>
  </si>
  <si>
    <t>C04065656858</t>
  </si>
  <si>
    <t>OBEKMHBE00001311</t>
  </si>
  <si>
    <t>20250613-S-70349</t>
  </si>
  <si>
    <t>C03280095845</t>
  </si>
  <si>
    <t>20250613-S-70337</t>
  </si>
  <si>
    <t>C03280057577</t>
  </si>
  <si>
    <t>20250613-S-70342</t>
  </si>
  <si>
    <t>C03280123624</t>
  </si>
  <si>
    <t>20250613-S-70329</t>
  </si>
  <si>
    <t>C03280077222</t>
  </si>
  <si>
    <t>20250612-S-70487</t>
  </si>
  <si>
    <t>C02494843411</t>
  </si>
  <si>
    <t>OFIBEKMH00000025</t>
  </si>
  <si>
    <t>C02494843410</t>
  </si>
  <si>
    <t>C02494843409</t>
  </si>
  <si>
    <t>20250613-S-70354</t>
  </si>
  <si>
    <t>C03280038023</t>
  </si>
  <si>
    <t>OGBBEKMH00001008</t>
  </si>
  <si>
    <t>Dana Spicer Driveshaft U.K. Assembly Plant</t>
  </si>
  <si>
    <t>20250616-S-70289</t>
  </si>
  <si>
    <t>C03542082178</t>
  </si>
  <si>
    <t>SCREEN SERVICES (NE) LIMITED</t>
  </si>
  <si>
    <t>20250616-S-70287</t>
  </si>
  <si>
    <t>C03542068832</t>
  </si>
  <si>
    <t>20250616-S-70490</t>
  </si>
  <si>
    <t>C03542037878</t>
  </si>
  <si>
    <t>C03542037879</t>
  </si>
  <si>
    <t>C03541989494</t>
  </si>
  <si>
    <t>DANA SPICER DRIVESHAFT  ASSEMBLY</t>
  </si>
  <si>
    <t>20250618-S-70537</t>
  </si>
  <si>
    <t>LU</t>
  </si>
  <si>
    <t>C04065720635</t>
  </si>
  <si>
    <t>ARTHUR WELTER TRANSPORTS SARL</t>
  </si>
  <si>
    <t>20250612-S-70462</t>
  </si>
  <si>
    <t>C02494817058</t>
  </si>
  <si>
    <t>20250612-S-70449</t>
  </si>
  <si>
    <t>C03280148963</t>
  </si>
  <si>
    <t>OCZBEKMH00000492</t>
  </si>
  <si>
    <t>20250613-S-70347</t>
  </si>
  <si>
    <t>C03280130376</t>
  </si>
  <si>
    <t>20250612-S-70485</t>
  </si>
  <si>
    <t>C02494858745</t>
  </si>
  <si>
    <t>20250611-S-70428</t>
  </si>
  <si>
    <t>C02232908189</t>
  </si>
  <si>
    <t>OROBEKMH00000123</t>
  </si>
  <si>
    <t>C02494843412</t>
  </si>
  <si>
    <t>20250616-S-70074</t>
  </si>
  <si>
    <t>C03280076621</t>
  </si>
  <si>
    <t>20250613-S-70393</t>
  </si>
  <si>
    <t>C03280157261</t>
  </si>
  <si>
    <t>20250613-S-70315</t>
  </si>
  <si>
    <t>C03280053495</t>
  </si>
  <si>
    <t>ODEBEKMH00001837</t>
  </si>
  <si>
    <t>20250613-S-70453</t>
  </si>
  <si>
    <t>C03280036370</t>
  </si>
  <si>
    <t>OESBEKMH00000427</t>
  </si>
  <si>
    <t>20250616-S-70501</t>
  </si>
  <si>
    <t>C03541971397</t>
  </si>
  <si>
    <t>20250617-S-70390</t>
  </si>
  <si>
    <t>C03803816045</t>
  </si>
  <si>
    <t>OITBEKMH00000990</t>
  </si>
  <si>
    <t>20250611-S-70457</t>
  </si>
  <si>
    <t>C02232781834</t>
  </si>
  <si>
    <t>OSIBEKMH00000010</t>
  </si>
  <si>
    <t>20250613-S-70387</t>
  </si>
  <si>
    <t>C03280093309</t>
  </si>
  <si>
    <t>C02232781833</t>
  </si>
  <si>
    <t>20250612-S-70518</t>
  </si>
  <si>
    <t>C02494757230</t>
  </si>
  <si>
    <t>20250612-S-70461</t>
  </si>
  <si>
    <t>C02494828275</t>
  </si>
  <si>
    <t>20250613-S-70511</t>
  </si>
  <si>
    <t>C03280053213</t>
  </si>
  <si>
    <t>20250613-S-70348</t>
  </si>
  <si>
    <t>C03280121842</t>
  </si>
  <si>
    <t>20250613-S-70317</t>
  </si>
  <si>
    <t>C03280038360</t>
  </si>
  <si>
    <t>20250616-S-70212</t>
  </si>
  <si>
    <t>C03542020515</t>
  </si>
  <si>
    <t>ODEBEKMH00001886</t>
  </si>
  <si>
    <t>20250616-S-70335</t>
  </si>
  <si>
    <t>C03541997455</t>
  </si>
  <si>
    <t>20250618-S-70307</t>
  </si>
  <si>
    <t>C04065657866</t>
  </si>
  <si>
    <t>20250613-S-70386</t>
  </si>
  <si>
    <t>C03280113900</t>
  </si>
  <si>
    <t>OITBEKMH00000987</t>
  </si>
  <si>
    <t>20250613-S-70346</t>
  </si>
  <si>
    <t>C03280126051</t>
  </si>
  <si>
    <t>20250613-S-70314</t>
  </si>
  <si>
    <t>C03280057055</t>
  </si>
  <si>
    <t>20250613-S-70364</t>
  </si>
  <si>
    <t>C03280106554</t>
  </si>
  <si>
    <t>OFRBEKMH00001618</t>
  </si>
  <si>
    <t>20250613-S-70464</t>
  </si>
  <si>
    <t>C03280098778</t>
  </si>
  <si>
    <t>C03541971398</t>
  </si>
  <si>
    <t>20250612-S-70493</t>
  </si>
  <si>
    <t>C02494873955</t>
  </si>
  <si>
    <t>OSKBEKMH00000075</t>
  </si>
  <si>
    <t>20250616-S-70350</t>
  </si>
  <si>
    <t>C03541957125</t>
  </si>
  <si>
    <t>OITBEKMH00000982</t>
  </si>
  <si>
    <t>20250616-S-70499</t>
  </si>
  <si>
    <t>C03542045052</t>
  </si>
  <si>
    <t>OESBEKMH00000429</t>
  </si>
  <si>
    <t>20250616-S-70259</t>
  </si>
  <si>
    <t>C03542000305</t>
  </si>
  <si>
    <t>20250617-S-70296</t>
  </si>
  <si>
    <t>C03803836707</t>
  </si>
  <si>
    <t>OFRBEKMH00001647</t>
  </si>
  <si>
    <t>20250612-S-70505</t>
  </si>
  <si>
    <t>C02494776577</t>
  </si>
  <si>
    <t>OHUBEKMH00000153</t>
  </si>
  <si>
    <t>20250616-S-70237</t>
  </si>
  <si>
    <t>C03541958247</t>
  </si>
  <si>
    <t>20250616-S-70247</t>
  </si>
  <si>
    <t>C03542044768</t>
  </si>
  <si>
    <t>20250616-S-70580</t>
  </si>
  <si>
    <t>C03541970559</t>
  </si>
  <si>
    <t>ODEBEKMH00001854</t>
  </si>
  <si>
    <t>20250616-S-70260</t>
  </si>
  <si>
    <t>C03541988076</t>
  </si>
  <si>
    <t>ODEBEKMH00001916</t>
  </si>
  <si>
    <t>20250616-S-70263</t>
  </si>
  <si>
    <t>C03541980781</t>
  </si>
  <si>
    <t>20250616-S-70225</t>
  </si>
  <si>
    <t>C03541971600</t>
  </si>
  <si>
    <t>20250617-S-70309</t>
  </si>
  <si>
    <t>C03803826131</t>
  </si>
  <si>
    <t>20250618-S-70306</t>
  </si>
  <si>
    <t>C04065660117</t>
  </si>
  <si>
    <t>20250619-S-70406</t>
  </si>
  <si>
    <t>C04327504200</t>
  </si>
  <si>
    <t>OBEKMHBE00001314</t>
  </si>
  <si>
    <t>20250619-S-70404</t>
  </si>
  <si>
    <t>C04327482580</t>
  </si>
  <si>
    <t>OBEKMHBE00001320</t>
  </si>
  <si>
    <t>Malmar</t>
  </si>
  <si>
    <t>20250610-S-70462</t>
  </si>
  <si>
    <t>C01971200169</t>
  </si>
  <si>
    <t>C01971200167</t>
  </si>
  <si>
    <t>C01971200168</t>
  </si>
  <si>
    <t>20250612-S-70526</t>
  </si>
  <si>
    <t>C02494859396</t>
  </si>
  <si>
    <t>OSIBEKMH00000009</t>
  </si>
  <si>
    <t>20250613-S-70486</t>
  </si>
  <si>
    <t>C03280109390</t>
  </si>
  <si>
    <t>OLVBEKMH00000017</t>
  </si>
  <si>
    <t>20250616-S-70450</t>
  </si>
  <si>
    <t>C03542020513</t>
  </si>
  <si>
    <t>OCZBEKMH00000504</t>
  </si>
  <si>
    <t>20250616-S-70453</t>
  </si>
  <si>
    <t>C03542017807</t>
  </si>
  <si>
    <t>OCZBEKMH00000503</t>
  </si>
  <si>
    <t>20250616-S-70456</t>
  </si>
  <si>
    <t>C03541993381</t>
  </si>
  <si>
    <t>OCZBEKMH00000498</t>
  </si>
  <si>
    <t>20250617-S-70263</t>
  </si>
  <si>
    <t>C03803887190</t>
  </si>
  <si>
    <t>20250617-S-70264</t>
  </si>
  <si>
    <t>C03803848858</t>
  </si>
  <si>
    <t>20250617-S-70265</t>
  </si>
  <si>
    <t>C03803859267</t>
  </si>
  <si>
    <t>20250617-S-70256</t>
  </si>
  <si>
    <t>C03803797835</t>
  </si>
  <si>
    <t>20250617-S-70277</t>
  </si>
  <si>
    <t>C03803779013</t>
  </si>
  <si>
    <t>20250623-S-70081</t>
  </si>
  <si>
    <t>C05069603230</t>
  </si>
  <si>
    <t>CLYDESDALE JONES</t>
  </si>
  <si>
    <t>20250623-S-70250</t>
  </si>
  <si>
    <t>C05089351746</t>
  </si>
  <si>
    <t>20250610-S-70469</t>
  </si>
  <si>
    <t>C01971116327</t>
  </si>
  <si>
    <t>20250616-S-70174</t>
  </si>
  <si>
    <t>C03542018239</t>
  </si>
  <si>
    <t>ODEBEKMH00001852</t>
  </si>
  <si>
    <t>20250612-S-70492</t>
  </si>
  <si>
    <t>C02494874731</t>
  </si>
  <si>
    <t>20250613-S-70539</t>
  </si>
  <si>
    <t>C03280036378</t>
  </si>
  <si>
    <t>20250616-S-70200</t>
  </si>
  <si>
    <t>C03542094912</t>
  </si>
  <si>
    <t>20250616-S-70365</t>
  </si>
  <si>
    <t>C03542074265</t>
  </si>
  <si>
    <t>20250616-S-70378</t>
  </si>
  <si>
    <t>C03542038733</t>
  </si>
  <si>
    <t>20250616-S-70261</t>
  </si>
  <si>
    <t>C03541970363</t>
  </si>
  <si>
    <t>20250616-S-70262</t>
  </si>
  <si>
    <t>C03541982789</t>
  </si>
  <si>
    <t>20250616-S-70228</t>
  </si>
  <si>
    <t>C03541967965</t>
  </si>
  <si>
    <t>ODEBEKMH00001864</t>
  </si>
  <si>
    <t>20250616-S-70181</t>
  </si>
  <si>
    <t>C03541989425</t>
  </si>
  <si>
    <t>20250617-S-70120</t>
  </si>
  <si>
    <t>C03803889264</t>
  </si>
  <si>
    <t>20250617-S-70244</t>
  </si>
  <si>
    <t>C03803874984</t>
  </si>
  <si>
    <t>20250617-S-70113</t>
  </si>
  <si>
    <t>C03803799967</t>
  </si>
  <si>
    <t>20250616-S-70435</t>
  </si>
  <si>
    <t>C04065669914</t>
  </si>
  <si>
    <t>C04065669915</t>
  </si>
  <si>
    <t>20250612-S-70472</t>
  </si>
  <si>
    <t>C02494783654</t>
  </si>
  <si>
    <t>20250616-S-70242</t>
  </si>
  <si>
    <t>C03542072249</t>
  </si>
  <si>
    <t>20250616-S-70176</t>
  </si>
  <si>
    <t>C03542019726</t>
  </si>
  <si>
    <t>20250616-S-70229</t>
  </si>
  <si>
    <t>C03541967857</t>
  </si>
  <si>
    <t>20250617-S-70398</t>
  </si>
  <si>
    <t>C03803753592</t>
  </si>
  <si>
    <t>20250612-S-70471</t>
  </si>
  <si>
    <t>C02494784906</t>
  </si>
  <si>
    <t>20250613-S-70443</t>
  </si>
  <si>
    <t>C03280104717</t>
  </si>
  <si>
    <t>20250613-S-70384</t>
  </si>
  <si>
    <t>C03280070828</t>
  </si>
  <si>
    <t>20250616-S-70449</t>
  </si>
  <si>
    <t>C03542070912</t>
  </si>
  <si>
    <t>20250616-S-70209</t>
  </si>
  <si>
    <t>C03542067808</t>
  </si>
  <si>
    <t>20250616-S-70439</t>
  </si>
  <si>
    <t>C03541957203</t>
  </si>
  <si>
    <t>ODEBEKMH00001829</t>
  </si>
  <si>
    <t>20250616-S-70207</t>
  </si>
  <si>
    <t>C03542065245</t>
  </si>
  <si>
    <t>20250616-S-70475</t>
  </si>
  <si>
    <t>C03541957275</t>
  </si>
  <si>
    <t>20250616-S-70179</t>
  </si>
  <si>
    <t>C03542037466</t>
  </si>
  <si>
    <t>C03542020514</t>
  </si>
  <si>
    <t>20250616-S-70612</t>
  </si>
  <si>
    <t>C03542021868</t>
  </si>
  <si>
    <t>20250616-S-70454</t>
  </si>
  <si>
    <t>C03542020529</t>
  </si>
  <si>
    <t>C03542045051</t>
  </si>
  <si>
    <t>20250616-S-70579</t>
  </si>
  <si>
    <t>C03542015010</t>
  </si>
  <si>
    <t>C03542019727</t>
  </si>
  <si>
    <t>C03542019728</t>
  </si>
  <si>
    <t>20250617-S-70245</t>
  </si>
  <si>
    <t>C03803878751</t>
  </si>
  <si>
    <t>20250617-S-70299</t>
  </si>
  <si>
    <t>C03803799944</t>
  </si>
  <si>
    <t>20250616-S-70324</t>
  </si>
  <si>
    <t>C03803826338</t>
  </si>
  <si>
    <t>20250617-S-70492</t>
  </si>
  <si>
    <t>C03803810966</t>
  </si>
  <si>
    <t>C03803753593</t>
  </si>
  <si>
    <t>20250616-S-70472</t>
  </si>
  <si>
    <t>C03541956853</t>
  </si>
  <si>
    <t>OPLBEKMH00000534</t>
  </si>
  <si>
    <t>20250616-S-70368</t>
  </si>
  <si>
    <t>C03542044546</t>
  </si>
  <si>
    <t>20250612-S-70469</t>
  </si>
  <si>
    <t>C02494769328</t>
  </si>
  <si>
    <t>20250613-S-70477</t>
  </si>
  <si>
    <t>C03280076496</t>
  </si>
  <si>
    <t>20250616-S-70189</t>
  </si>
  <si>
    <t>C03541985904</t>
  </si>
  <si>
    <t>20250616-S-70577</t>
  </si>
  <si>
    <t>C03541992023</t>
  </si>
  <si>
    <t>C03803889265</t>
  </si>
  <si>
    <t>20250618-S-70309</t>
  </si>
  <si>
    <t>C04065662934</t>
  </si>
  <si>
    <t>20250619-S-70596</t>
  </si>
  <si>
    <t>C04327444642</t>
  </si>
  <si>
    <t>20250616-S-70195</t>
  </si>
  <si>
    <t>C03541954206</t>
  </si>
  <si>
    <t>20250617-S-70234</t>
  </si>
  <si>
    <t>C03803797929</t>
  </si>
  <si>
    <t>20250617-S-70119</t>
  </si>
  <si>
    <t>C03803751928</t>
  </si>
  <si>
    <t>OITBEKMH00000992</t>
  </si>
  <si>
    <t>20250618-S-70300</t>
  </si>
  <si>
    <t>C04065635110</t>
  </si>
  <si>
    <t>OFRBEKMH00001668</t>
  </si>
  <si>
    <t>20250618-S-70074</t>
  </si>
  <si>
    <t>C04065690434</t>
  </si>
  <si>
    <t>ODEBEKMH00001870</t>
  </si>
  <si>
    <t>20250618-S-70302</t>
  </si>
  <si>
    <t>C04065649258</t>
  </si>
  <si>
    <t>OFRBEKMH00001663</t>
  </si>
  <si>
    <t>20250620-S-70393</t>
  </si>
  <si>
    <t>C05112791185</t>
  </si>
  <si>
    <t>20250620-S-70391</t>
  </si>
  <si>
    <t>C0511275993X</t>
  </si>
  <si>
    <t>20250618-S-70078</t>
  </si>
  <si>
    <t>C04065716244</t>
  </si>
  <si>
    <t>20250618-S-70298</t>
  </si>
  <si>
    <t>C04065711289</t>
  </si>
  <si>
    <t>20250618-S-70077</t>
  </si>
  <si>
    <t>C04065694221</t>
  </si>
  <si>
    <t>OPLBEKMH00000526</t>
  </si>
  <si>
    <t>C04065694222</t>
  </si>
  <si>
    <t>20250620-S-70083</t>
  </si>
  <si>
    <t>C05112812367</t>
  </si>
  <si>
    <t>20250620-S-70394</t>
  </si>
  <si>
    <t>C05112786218</t>
  </si>
  <si>
    <t>20250617-S-70368</t>
  </si>
  <si>
    <t>C03803844484</t>
  </si>
  <si>
    <t>OCZBEKMH00000510</t>
  </si>
  <si>
    <t>20250617-S-70373</t>
  </si>
  <si>
    <t>C03803807972</t>
  </si>
  <si>
    <t>20250618-S-70401</t>
  </si>
  <si>
    <t>C04065656784</t>
  </si>
  <si>
    <t>20250620-S-70430</t>
  </si>
  <si>
    <t>C05112773398</t>
  </si>
  <si>
    <t>C03280073993</t>
  </si>
  <si>
    <t>20250617-S-70366</t>
  </si>
  <si>
    <t>C03803868710</t>
  </si>
  <si>
    <t>20250618-S-70067</t>
  </si>
  <si>
    <t>C04065638758</t>
  </si>
  <si>
    <t>ODEBEKMH00001878</t>
  </si>
  <si>
    <t>20250617-S-70516</t>
  </si>
  <si>
    <t>C03803768058</t>
  </si>
  <si>
    <t>OITBEKMH00000989</t>
  </si>
  <si>
    <t>20250616-S-70545</t>
  </si>
  <si>
    <t>C03541971380</t>
  </si>
  <si>
    <t>20250617-S-70124</t>
  </si>
  <si>
    <t>C03803869903</t>
  </si>
  <si>
    <t>20250617-S-70112</t>
  </si>
  <si>
    <t>C03803783786</t>
  </si>
  <si>
    <t>20250618-S-70598</t>
  </si>
  <si>
    <t>C04065709950</t>
  </si>
  <si>
    <t>20250619-S-70477</t>
  </si>
  <si>
    <t>C04327447528</t>
  </si>
  <si>
    <t>20250618-S-70137</t>
  </si>
  <si>
    <t>RL5016465320</t>
  </si>
  <si>
    <t>ODEBEKMH00001851</t>
  </si>
  <si>
    <t>20250624-S-70566</t>
  </si>
  <si>
    <t>C05393186770</t>
  </si>
  <si>
    <t>OPLBEKMH00000533</t>
  </si>
  <si>
    <t>20250613-S-70522</t>
  </si>
  <si>
    <t>C03280145913</t>
  </si>
  <si>
    <t>OROBEKMH00000124</t>
  </si>
  <si>
    <t>20250613-S-70512</t>
  </si>
  <si>
    <t>C03280057016</t>
  </si>
  <si>
    <t>OROBEKMH00000125</t>
  </si>
  <si>
    <t>20250616-S-70606</t>
  </si>
  <si>
    <t>C03542063333</t>
  </si>
  <si>
    <t>OPLBEKMH00000523</t>
  </si>
  <si>
    <t>20250616-S-70467</t>
  </si>
  <si>
    <t>C03541960248</t>
  </si>
  <si>
    <t>20250616-S-70463</t>
  </si>
  <si>
    <t>C03541987881</t>
  </si>
  <si>
    <t>OPLBEKMH00000520</t>
  </si>
  <si>
    <t>20250617-S-70364</t>
  </si>
  <si>
    <t>C03803859871</t>
  </si>
  <si>
    <t>20250617-S-70293</t>
  </si>
  <si>
    <t>C03803799931</t>
  </si>
  <si>
    <t>20250617-S-70507</t>
  </si>
  <si>
    <t>C03803832278</t>
  </si>
  <si>
    <t>20250617-S-70369</t>
  </si>
  <si>
    <t>C03803872507</t>
  </si>
  <si>
    <t>C03803872506</t>
  </si>
  <si>
    <t>C03803872508</t>
  </si>
  <si>
    <t>20250618-S-70068</t>
  </si>
  <si>
    <t>C04065638394</t>
  </si>
  <si>
    <t>20250618-S-70076</t>
  </si>
  <si>
    <t>C04065690412</t>
  </si>
  <si>
    <t>20250618-S-70069</t>
  </si>
  <si>
    <t>C04065634973</t>
  </si>
  <si>
    <t>C04065638757</t>
  </si>
  <si>
    <t>20250620-S-70390</t>
  </si>
  <si>
    <t>C05112773235</t>
  </si>
  <si>
    <t>C05112773234</t>
  </si>
  <si>
    <t>C03803844483</t>
  </si>
  <si>
    <t>20250617-S-70490</t>
  </si>
  <si>
    <t>C03803825702</t>
  </si>
  <si>
    <t>20250618-S-70397</t>
  </si>
  <si>
    <t>C04065716175</t>
  </si>
  <si>
    <t>20250618-S-70065</t>
  </si>
  <si>
    <t>C04065634763</t>
  </si>
  <si>
    <t>20250618-S-70075</t>
  </si>
  <si>
    <t>C04065669345</t>
  </si>
  <si>
    <t>20250620-S-70425</t>
  </si>
  <si>
    <t>C05112772433</t>
  </si>
  <si>
    <t>ONLBEKMH00000504</t>
  </si>
  <si>
    <t>20250618-S-70083</t>
  </si>
  <si>
    <t>C04065637622</t>
  </si>
  <si>
    <t>C05112773233</t>
  </si>
  <si>
    <t>20250618-S-70303</t>
  </si>
  <si>
    <t>C04065655023</t>
  </si>
  <si>
    <t>20250620-S-70056</t>
  </si>
  <si>
    <t>C04327421427</t>
  </si>
  <si>
    <t>OFRBEKMH00001679</t>
  </si>
  <si>
    <t>20250619-S-70258</t>
  </si>
  <si>
    <t>C04327531227</t>
  </si>
  <si>
    <t>20250619-S-70350</t>
  </si>
  <si>
    <t>C04327425785</t>
  </si>
  <si>
    <t>20250623-S-70375</t>
  </si>
  <si>
    <t>C05374736472</t>
  </si>
  <si>
    <t>OBEKMHBE00001324</t>
  </si>
  <si>
    <t>20250623-S-70374</t>
  </si>
  <si>
    <t>C05374751322</t>
  </si>
  <si>
    <t>20250623-S-70370</t>
  </si>
  <si>
    <t>C05374763042</t>
  </si>
  <si>
    <t>20250623-S-70364</t>
  </si>
  <si>
    <t>C05374759923</t>
  </si>
  <si>
    <t>20250618-S-70310</t>
  </si>
  <si>
    <t>C04065708737</t>
  </si>
  <si>
    <t>OITBEKMH00000994</t>
  </si>
  <si>
    <t>20250618-S-70304</t>
  </si>
  <si>
    <t>C04065658000</t>
  </si>
  <si>
    <t>20250618-S-70296</t>
  </si>
  <si>
    <t>C04065689059</t>
  </si>
  <si>
    <t>OCZBEKMH00000500</t>
  </si>
  <si>
    <t>C04065689060</t>
  </si>
  <si>
    <t>20250619-S-70311</t>
  </si>
  <si>
    <t>C04327440543</t>
  </si>
  <si>
    <t>ODEBEKMH00001869</t>
  </si>
  <si>
    <t>C04327440542</t>
  </si>
  <si>
    <t>ODEBEKMH00001896</t>
  </si>
  <si>
    <t>20250619-S-70289</t>
  </si>
  <si>
    <t>C04327487214</t>
  </si>
  <si>
    <t>20250620-S-70345</t>
  </si>
  <si>
    <t>C05112759936</t>
  </si>
  <si>
    <t>C05374736473</t>
  </si>
  <si>
    <t>C05374763041</t>
  </si>
  <si>
    <t>20250619-S-70080</t>
  </si>
  <si>
    <t>C04065723361</t>
  </si>
  <si>
    <t>20250618-S-70478</t>
  </si>
  <si>
    <t>C04065711768</t>
  </si>
  <si>
    <t>20250619-S-70330</t>
  </si>
  <si>
    <t>C04327513349</t>
  </si>
  <si>
    <t>OGBBEKMH00001020</t>
  </si>
  <si>
    <t>20250620-S-70039</t>
  </si>
  <si>
    <t>C04327424547</t>
  </si>
  <si>
    <t>20250619-S-70476</t>
  </si>
  <si>
    <t>C04327446990</t>
  </si>
  <si>
    <t>20250617-S-70453</t>
  </si>
  <si>
    <t>C03803755653</t>
  </si>
  <si>
    <t>OLVBEKMH00000018</t>
  </si>
  <si>
    <t>20250617-S-70518</t>
  </si>
  <si>
    <t>C04065656945</t>
  </si>
  <si>
    <t>OITBEKMH00000995</t>
  </si>
  <si>
    <t>20250618-S-70571</t>
  </si>
  <si>
    <t>C05057494578</t>
  </si>
  <si>
    <t>20250616-S-70515</t>
  </si>
  <si>
    <t>C03541957135</t>
  </si>
  <si>
    <t>20250619-S-70306</t>
  </si>
  <si>
    <t>C04327403824</t>
  </si>
  <si>
    <t>20250619-S-70245</t>
  </si>
  <si>
    <t>C04327504209</t>
  </si>
  <si>
    <t>20250619-S-70260</t>
  </si>
  <si>
    <t>C04327407608</t>
  </si>
  <si>
    <t>20250619-S-70283</t>
  </si>
  <si>
    <t>C04327473099</t>
  </si>
  <si>
    <t>20250619-S-70295</t>
  </si>
  <si>
    <t>C04327508258</t>
  </si>
  <si>
    <t>20250619-S-70281</t>
  </si>
  <si>
    <t>C04327465799</t>
  </si>
  <si>
    <t>20250619-S-70282</t>
  </si>
  <si>
    <t>C04327476860</t>
  </si>
  <si>
    <t>20250623-S-70371</t>
  </si>
  <si>
    <t>C05374743904</t>
  </si>
  <si>
    <t>20250620-S-70223</t>
  </si>
  <si>
    <t>RL5016508162</t>
  </si>
  <si>
    <t>ODEBEKMH00001873</t>
  </si>
  <si>
    <t>20250618-S-70289</t>
  </si>
  <si>
    <t>RL5016508394</t>
  </si>
  <si>
    <t>ODEBEKMH00001877</t>
  </si>
  <si>
    <t>20250617-S-70436</t>
  </si>
  <si>
    <t>C03803772273</t>
  </si>
  <si>
    <t>OROBEKMH00000126</t>
  </si>
  <si>
    <t>20250618-S-70295</t>
  </si>
  <si>
    <t>C04065684473</t>
  </si>
  <si>
    <t>20250618-S-70064</t>
  </si>
  <si>
    <t>C04065648552</t>
  </si>
  <si>
    <t>OESBEKMH00000428</t>
  </si>
  <si>
    <t>C04065684472</t>
  </si>
  <si>
    <t>20250619-S-70243</t>
  </si>
  <si>
    <t>C04327461823</t>
  </si>
  <si>
    <t>C04327461822</t>
  </si>
  <si>
    <t>20250619-S-70293</t>
  </si>
  <si>
    <t>C04327517259</t>
  </si>
  <si>
    <t>C04327517260</t>
  </si>
  <si>
    <t>20250619-S-70246</t>
  </si>
  <si>
    <t>C04327495996</t>
  </si>
  <si>
    <t>20250618-S-70605</t>
  </si>
  <si>
    <t>C04327425887</t>
  </si>
  <si>
    <t>ODEBEKMH00001853</t>
  </si>
  <si>
    <t>20250619-S-70485</t>
  </si>
  <si>
    <t>C04327457345</t>
  </si>
  <si>
    <t>OITBEKMH00001010</t>
  </si>
  <si>
    <t>20250617-S-70449</t>
  </si>
  <si>
    <t>C03803836038</t>
  </si>
  <si>
    <t>C03803772274</t>
  </si>
  <si>
    <t>20250619-S-70244</t>
  </si>
  <si>
    <t>C04327483776</t>
  </si>
  <si>
    <t>20250623-S-70446</t>
  </si>
  <si>
    <t>C05374761886</t>
  </si>
  <si>
    <t>OHUBEKMH00000155</t>
  </si>
  <si>
    <t>C03803755652</t>
  </si>
  <si>
    <t>C04327531228</t>
  </si>
  <si>
    <t>C04327531229</t>
  </si>
  <si>
    <t>20250619-S-70268</t>
  </si>
  <si>
    <t>C04327425953</t>
  </si>
  <si>
    <t>20250619-S-70650</t>
  </si>
  <si>
    <t>C04327509987</t>
  </si>
  <si>
    <t>OFRBEKMH00001676</t>
  </si>
  <si>
    <t>20250619-S-70278</t>
  </si>
  <si>
    <t>C04327434779</t>
  </si>
  <si>
    <t>20250619-S-70280</t>
  </si>
  <si>
    <t>C04327472277</t>
  </si>
  <si>
    <t>20250618-S-70063</t>
  </si>
  <si>
    <t>C04327455840</t>
  </si>
  <si>
    <t>C05374743903</t>
  </si>
  <si>
    <t>20250623-S-70376</t>
  </si>
  <si>
    <t>C05374735950</t>
  </si>
  <si>
    <t>C05374735951</t>
  </si>
  <si>
    <t>20250619-S-70344</t>
  </si>
  <si>
    <t>C04327406229</t>
  </si>
  <si>
    <t>C04327406228</t>
  </si>
  <si>
    <t>C04327406230</t>
  </si>
  <si>
    <t>20250618-S-70297</t>
  </si>
  <si>
    <t>C04065689886</t>
  </si>
  <si>
    <t>OITBEKMH00001006</t>
  </si>
  <si>
    <t>20250619-S-70385</t>
  </si>
  <si>
    <t>C04327405851</t>
  </si>
  <si>
    <t>OITBEKMH00000997</t>
  </si>
  <si>
    <t>20250620-S-70331</t>
  </si>
  <si>
    <t>C05112787460</t>
  </si>
  <si>
    <t>20250618-S-70062</t>
  </si>
  <si>
    <t>C04065639418</t>
  </si>
  <si>
    <t>OPLBEKMH00000529</t>
  </si>
  <si>
    <t>20250620-S-70225</t>
  </si>
  <si>
    <t>C05112761952</t>
  </si>
  <si>
    <t>20250620-S-70348</t>
  </si>
  <si>
    <t>C05112759837</t>
  </si>
  <si>
    <t>OFRBEKMH00001675</t>
  </si>
  <si>
    <t>20250620-S-70373</t>
  </si>
  <si>
    <t>C05112791273</t>
  </si>
  <si>
    <t>C05112791274</t>
  </si>
  <si>
    <t>20250620-S-70231</t>
  </si>
  <si>
    <t>C05112785405</t>
  </si>
  <si>
    <t>20250623-S-70304</t>
  </si>
  <si>
    <t>C05374691678</t>
  </si>
  <si>
    <t>20250623-S-70550</t>
  </si>
  <si>
    <t>C05374681324</t>
  </si>
  <si>
    <t>20250623-S-70285</t>
  </si>
  <si>
    <t>C05374792630</t>
  </si>
  <si>
    <t>20250624-S-70528</t>
  </si>
  <si>
    <t>C05636538924</t>
  </si>
  <si>
    <t>OBEKMHBE00001325</t>
  </si>
  <si>
    <t>20250624-S-70364</t>
  </si>
  <si>
    <t>C05636549618</t>
  </si>
  <si>
    <t>20250613-S-70488</t>
  </si>
  <si>
    <t>C03280154834</t>
  </si>
  <si>
    <t>OSIBEKMH00000011</t>
  </si>
  <si>
    <t>20250617-S-70418</t>
  </si>
  <si>
    <t>C03803773466</t>
  </si>
  <si>
    <t>20250619-S-70454</t>
  </si>
  <si>
    <t>C04327526399</t>
  </si>
  <si>
    <t>OCZBEKMH00000512</t>
  </si>
  <si>
    <t>20250620-S-70307</t>
  </si>
  <si>
    <t>C05112761396</t>
  </si>
  <si>
    <t>20250620-S-70284</t>
  </si>
  <si>
    <t>C05112818072</t>
  </si>
  <si>
    <t>20250620-S-70429</t>
  </si>
  <si>
    <t>C05112759954</t>
  </si>
  <si>
    <t>20250620-S-70298</t>
  </si>
  <si>
    <t>C05112774399</t>
  </si>
  <si>
    <t>20250620-S-70277</t>
  </si>
  <si>
    <t>C05112774377</t>
  </si>
  <si>
    <t>Kawasaki Precision Machinery</t>
  </si>
  <si>
    <t>20250620-S-70285</t>
  </si>
  <si>
    <t>C05112814239</t>
  </si>
  <si>
    <t>20250624-S-70434</t>
  </si>
  <si>
    <t>C05636595320</t>
  </si>
  <si>
    <t>ONLBEKMH00000508</t>
  </si>
  <si>
    <t>20250624-S-70436</t>
  </si>
  <si>
    <t>C05636591357</t>
  </si>
  <si>
    <t>20250618-S-70570</t>
  </si>
  <si>
    <t>C04327424658</t>
  </si>
  <si>
    <t>20250626-S-70070</t>
  </si>
  <si>
    <t>C05112782283</t>
  </si>
  <si>
    <t>OITBEKMH00001003</t>
  </si>
  <si>
    <t>20250617-S-70408</t>
  </si>
  <si>
    <t>C03803827724</t>
  </si>
  <si>
    <t>OSKBEKMH00000077</t>
  </si>
  <si>
    <t>20250618-S-70299</t>
  </si>
  <si>
    <t>C04065710790</t>
  </si>
  <si>
    <t>OHUBEKMH00000154</t>
  </si>
  <si>
    <t>C04065639416</t>
  </si>
  <si>
    <t>20250619-S-70362</t>
  </si>
  <si>
    <t>C04327457604</t>
  </si>
  <si>
    <t>OITBEKMH00000993</t>
  </si>
  <si>
    <t>20250620-S-70327</t>
  </si>
  <si>
    <t>C05112772246</t>
  </si>
  <si>
    <t>C05112772245</t>
  </si>
  <si>
    <t>20250624-S-70442</t>
  </si>
  <si>
    <t>C05636549963</t>
  </si>
  <si>
    <t>20250624-S-70553</t>
  </si>
  <si>
    <t>C05636568106</t>
  </si>
  <si>
    <t>20250625-S-70209</t>
  </si>
  <si>
    <t>RL5016524780</t>
  </si>
  <si>
    <t>ODEBEKMH00001893</t>
  </si>
  <si>
    <t>20250625-S-70603</t>
  </si>
  <si>
    <t>RL5016524630</t>
  </si>
  <si>
    <t>ODEBEKMH00001898</t>
  </si>
  <si>
    <t>ZF Industrieantriebe Witten GmbH</t>
  </si>
  <si>
    <t>20250618-S-70070</t>
  </si>
  <si>
    <t>C04065688371</t>
  </si>
  <si>
    <t>20250618-S-70072</t>
  </si>
  <si>
    <t>C04065669233</t>
  </si>
  <si>
    <t>20250619-S-70388</t>
  </si>
  <si>
    <t>C04327407123</t>
  </si>
  <si>
    <t>OITBEKMH00001001</t>
  </si>
  <si>
    <t>20250620-S-70362</t>
  </si>
  <si>
    <t>C05112818075</t>
  </si>
  <si>
    <t>OITBEKMH00001009</t>
  </si>
  <si>
    <t>20250618-S-70301</t>
  </si>
  <si>
    <t>C04065637855</t>
  </si>
  <si>
    <t>20250618-S-70294</t>
  </si>
  <si>
    <t>C04065691247</t>
  </si>
  <si>
    <t>C04065688372</t>
  </si>
  <si>
    <t>20250618-S-70292</t>
  </si>
  <si>
    <t>C04065670924</t>
  </si>
  <si>
    <t>OHUBEKMH00000152</t>
  </si>
  <si>
    <t>20250619-S-70453</t>
  </si>
  <si>
    <t>C04327528808</t>
  </si>
  <si>
    <t>C04327457603</t>
  </si>
  <si>
    <t>20250620-S-70259</t>
  </si>
  <si>
    <t>C05112798151</t>
  </si>
  <si>
    <t>20250619-S-70470</t>
  </si>
  <si>
    <t>C04327428390</t>
  </si>
  <si>
    <t>20250617-S-70116</t>
  </si>
  <si>
    <t>C03803781856</t>
  </si>
  <si>
    <t>C04065689887</t>
  </si>
  <si>
    <t>C04065710789</t>
  </si>
  <si>
    <t>C04065639417</t>
  </si>
  <si>
    <t>20250619-S-70387</t>
  </si>
  <si>
    <t>C04327405147</t>
  </si>
  <si>
    <t>20250619-S-70389</t>
  </si>
  <si>
    <t>C04327405283</t>
  </si>
  <si>
    <t>20250619-S-70368</t>
  </si>
  <si>
    <t>C04327493453</t>
  </si>
  <si>
    <t>20250620-S-70237</t>
  </si>
  <si>
    <t>C05112793405</t>
  </si>
  <si>
    <t>20250620-S-70229</t>
  </si>
  <si>
    <t>C05112761528</t>
  </si>
  <si>
    <t>20250620-S-70221</t>
  </si>
  <si>
    <t>C05112803964</t>
  </si>
  <si>
    <t>20250623-S-70227</t>
  </si>
  <si>
    <t>C05374689922</t>
  </si>
  <si>
    <t>20250624-S-70333</t>
  </si>
  <si>
    <t>C05636668665</t>
  </si>
  <si>
    <t>OFRBEKMH00001687</t>
  </si>
  <si>
    <t>20250625-S-70421</t>
  </si>
  <si>
    <t>C05898328126</t>
  </si>
  <si>
    <t>OATBEKMH00000115</t>
  </si>
  <si>
    <t>C05898328125</t>
  </si>
  <si>
    <t>20250619-S-70533</t>
  </si>
  <si>
    <t>C04327526102</t>
  </si>
  <si>
    <t>OSKBEKMH00000078</t>
  </si>
  <si>
    <t>20250620-S-70358</t>
  </si>
  <si>
    <t>C05112795807</t>
  </si>
  <si>
    <t>20250623-S-70592</t>
  </si>
  <si>
    <t>C05374680927</t>
  </si>
  <si>
    <t>OITBEKMH00001002</t>
  </si>
  <si>
    <t>20250625-S-70425</t>
  </si>
  <si>
    <t>C05898314051</t>
  </si>
  <si>
    <t>20250619-S-70102</t>
  </si>
  <si>
    <t>C04327422685</t>
  </si>
  <si>
    <t>C04327422683</t>
  </si>
  <si>
    <t>C04327422684</t>
  </si>
  <si>
    <t>20250618-S-70530</t>
  </si>
  <si>
    <t>C04327428370</t>
  </si>
  <si>
    <t>20250623-S-70269</t>
  </si>
  <si>
    <t>C05374680303</t>
  </si>
  <si>
    <t>OGBBEKMH00001024</t>
  </si>
  <si>
    <t>20250623-S-70275</t>
  </si>
  <si>
    <t>C05374680058</t>
  </si>
  <si>
    <t>20250623-S-70270</t>
  </si>
  <si>
    <t>C05374681307</t>
  </si>
  <si>
    <t>OGBBEKMH00001031</t>
  </si>
  <si>
    <t>BLACHFORD UK LTD</t>
  </si>
  <si>
    <t>20250623-S-70448</t>
  </si>
  <si>
    <t>C05374763539</t>
  </si>
  <si>
    <t>20250623-S-70267</t>
  </si>
  <si>
    <t>C05374700024</t>
  </si>
  <si>
    <t>20250623-S-70452</t>
  </si>
  <si>
    <t>C05374733448</t>
  </si>
  <si>
    <t>20250619-S-70101</t>
  </si>
  <si>
    <t>C04327407016</t>
  </si>
  <si>
    <t>OFIBEKMH00000027</t>
  </si>
  <si>
    <t>20250620-S-70535</t>
  </si>
  <si>
    <t>C05112790687</t>
  </si>
  <si>
    <t>OITBEKMH00000999</t>
  </si>
  <si>
    <t>20250623-S-70187</t>
  </si>
  <si>
    <t>C05374715583</t>
  </si>
  <si>
    <t>20250618-S-70508</t>
  </si>
  <si>
    <t>C04065665616</t>
  </si>
  <si>
    <t>20250619-S-70493</t>
  </si>
  <si>
    <t>C04327507996</t>
  </si>
  <si>
    <t>20250620-S-70443</t>
  </si>
  <si>
    <t>C05112817265</t>
  </si>
  <si>
    <t>20250623-S-70595</t>
  </si>
  <si>
    <t>C05374803090</t>
  </si>
  <si>
    <t>ODEBEKMH00001884</t>
  </si>
  <si>
    <t>20250624-S-70521</t>
  </si>
  <si>
    <t>C05374701584</t>
  </si>
  <si>
    <t>20250623-S-70223</t>
  </si>
  <si>
    <t>C05374700643</t>
  </si>
  <si>
    <t>C05374700644</t>
  </si>
  <si>
    <t>20250623-S-70458</t>
  </si>
  <si>
    <t>C05374716895</t>
  </si>
  <si>
    <t>20250623-S-70616</t>
  </si>
  <si>
    <t>C05374741695</t>
  </si>
  <si>
    <t>20250623-S-70210</t>
  </si>
  <si>
    <t>C05374732612</t>
  </si>
  <si>
    <t>C05636552846</t>
  </si>
  <si>
    <t>20250616-S-70558</t>
  </si>
  <si>
    <t>C03541959138</t>
  </si>
  <si>
    <t>OPTBEKMH00000062</t>
  </si>
  <si>
    <t>20250619-S-70597</t>
  </si>
  <si>
    <t>C04327437200</t>
  </si>
  <si>
    <t>OHUBEKMH00000156</t>
  </si>
  <si>
    <t>20250623-S-70559</t>
  </si>
  <si>
    <t>C05374821427</t>
  </si>
  <si>
    <t>20250623-S-70558</t>
  </si>
  <si>
    <t>C05374798349</t>
  </si>
  <si>
    <t>C03541959139</t>
  </si>
  <si>
    <t>20250618-S-70535</t>
  </si>
  <si>
    <t>C04065727936</t>
  </si>
  <si>
    <t>20250619-S-70535</t>
  </si>
  <si>
    <t>C04327522396</t>
  </si>
  <si>
    <t>20250619-S-70478</t>
  </si>
  <si>
    <t>C04327437041</t>
  </si>
  <si>
    <t>20250620-S-70354</t>
  </si>
  <si>
    <t>C05112772996</t>
  </si>
  <si>
    <t>20250623-S-70590</t>
  </si>
  <si>
    <t>C05374679336</t>
  </si>
  <si>
    <t>20250623-S-70284</t>
  </si>
  <si>
    <t>C05374788629</t>
  </si>
  <si>
    <t>20250623-S-70289</t>
  </si>
  <si>
    <t>C05374767814</t>
  </si>
  <si>
    <t>20250623-S-70561</t>
  </si>
  <si>
    <t>C05374804014</t>
  </si>
  <si>
    <t>C05374804013</t>
  </si>
  <si>
    <t>20250623-S-70582</t>
  </si>
  <si>
    <t>C05374711694</t>
  </si>
  <si>
    <t>20250623-S-70189</t>
  </si>
  <si>
    <t>C05374701494</t>
  </si>
  <si>
    <t>C05374701495</t>
  </si>
  <si>
    <t>20250623-S-70581</t>
  </si>
  <si>
    <t>C05374712433</t>
  </si>
  <si>
    <t>ODEBEKMH00001879</t>
  </si>
  <si>
    <t>20250619-S-70520</t>
  </si>
  <si>
    <t>C04327485866</t>
  </si>
  <si>
    <t>C04327485865</t>
  </si>
  <si>
    <t>20250619-S-70471</t>
  </si>
  <si>
    <t>C04327425700</t>
  </si>
  <si>
    <t>20250619-S-70482</t>
  </si>
  <si>
    <t>C04327466387</t>
  </si>
  <si>
    <t>20250620-S-70364</t>
  </si>
  <si>
    <t>C05112815447</t>
  </si>
  <si>
    <t>20250620-S-70319</t>
  </si>
  <si>
    <t>C05112787985</t>
  </si>
  <si>
    <t>OFRBEKMH00001674</t>
  </si>
  <si>
    <t>20250623-S-70188</t>
  </si>
  <si>
    <t>C05374694314</t>
  </si>
  <si>
    <t>C05374716896</t>
  </si>
  <si>
    <t>20250625-S-70424</t>
  </si>
  <si>
    <t>C05898325166</t>
  </si>
  <si>
    <t>20250619-S-70496</t>
  </si>
  <si>
    <t>C04327519699</t>
  </si>
  <si>
    <t>20250623-S-70308</t>
  </si>
  <si>
    <t>C05374703952</t>
  </si>
  <si>
    <t>20250625-S-70316</t>
  </si>
  <si>
    <t>C05898420665</t>
  </si>
  <si>
    <t>OFRBEKMH00001693</t>
  </si>
  <si>
    <t>20250626-S-70386</t>
  </si>
  <si>
    <t>C06160243093</t>
  </si>
  <si>
    <t>OBEKMHBE00001343</t>
  </si>
  <si>
    <t>20250623-S-70407</t>
  </si>
  <si>
    <t>C05374775903</t>
  </si>
  <si>
    <t>OCZBEKMH00000519</t>
  </si>
  <si>
    <t>20250624-S-70051</t>
  </si>
  <si>
    <t>C05374668932</t>
  </si>
  <si>
    <t>OITBEKMH00001017</t>
  </si>
  <si>
    <t>CARRARO DRIVE TECH ITALIA SPA</t>
  </si>
  <si>
    <t>20250623-S-70426</t>
  </si>
  <si>
    <t>C05374700686</t>
  </si>
  <si>
    <t>20250624-S-70337</t>
  </si>
  <si>
    <t>C05636685777</t>
  </si>
  <si>
    <t>20250625-S-70330</t>
  </si>
  <si>
    <t>C05898370202</t>
  </si>
  <si>
    <t>OFRBEKMH00001708</t>
  </si>
  <si>
    <t>C05898370201</t>
  </si>
  <si>
    <t>C06160243092</t>
  </si>
  <si>
    <t>20250617-S-70447</t>
  </si>
  <si>
    <t>C03803843930</t>
  </si>
  <si>
    <t>20250623-S-70408</t>
  </si>
  <si>
    <t>C05374779271</t>
  </si>
  <si>
    <t>OCZBEKMH00000521</t>
  </si>
  <si>
    <t>20250623-S-70415</t>
  </si>
  <si>
    <t>C05374719635</t>
  </si>
  <si>
    <t>20250623-S-70416</t>
  </si>
  <si>
    <t>C05374741380</t>
  </si>
  <si>
    <t>20250624-S-70440</t>
  </si>
  <si>
    <t>C05636538945</t>
  </si>
  <si>
    <t>20250623-S-70606</t>
  </si>
  <si>
    <t>C05636641816</t>
  </si>
  <si>
    <t>20250624-S-70304</t>
  </si>
  <si>
    <t>C05636650542</t>
  </si>
  <si>
    <t>20250624-S-70303</t>
  </si>
  <si>
    <t>C05636630200</t>
  </si>
  <si>
    <t>20250624-S-70311</t>
  </si>
  <si>
    <t>C05636571415</t>
  </si>
  <si>
    <t>20250624-S-70315</t>
  </si>
  <si>
    <t>C05636591367</t>
  </si>
  <si>
    <t>20250624-S-70439</t>
  </si>
  <si>
    <t>C05636565151</t>
  </si>
  <si>
    <t>C05636565152</t>
  </si>
  <si>
    <t>20250624-S-70309</t>
  </si>
  <si>
    <t>C05636620947</t>
  </si>
  <si>
    <t>20250624-S-70312</t>
  </si>
  <si>
    <t>C05636586522</t>
  </si>
  <si>
    <t>20250624-S-70308</t>
  </si>
  <si>
    <t>C05636615412</t>
  </si>
  <si>
    <t>20250624-S-70552</t>
  </si>
  <si>
    <t>C05636568668</t>
  </si>
  <si>
    <t>20250620-S-70536</t>
  </si>
  <si>
    <t>C05374788529</t>
  </si>
  <si>
    <t>20250624-S-70449</t>
  </si>
  <si>
    <t>C05636539316</t>
  </si>
  <si>
    <t>OESBEKMH00000436</t>
  </si>
  <si>
    <t>20250626-S-70384</t>
  </si>
  <si>
    <t>C06160239033</t>
  </si>
  <si>
    <t>20250620-S-70356</t>
  </si>
  <si>
    <t>C05112800486</t>
  </si>
  <si>
    <t>20250623-S-70328</t>
  </si>
  <si>
    <t>C05374769206</t>
  </si>
  <si>
    <t>20250624-S-70252</t>
  </si>
  <si>
    <t>C05636538240</t>
  </si>
  <si>
    <t>20250624-S-70261</t>
  </si>
  <si>
    <t>C05636653466</t>
  </si>
  <si>
    <t>ODEBEKMH00001908</t>
  </si>
  <si>
    <t>20250624-S-70128</t>
  </si>
  <si>
    <t>C05636554238</t>
  </si>
  <si>
    <t>OITBEKMH00001011</t>
  </si>
  <si>
    <t>20250624-S-70270</t>
  </si>
  <si>
    <t>C05636606348</t>
  </si>
  <si>
    <t>20250624-S-70548</t>
  </si>
  <si>
    <t>C05636621487</t>
  </si>
  <si>
    <t>20250624-S-70269</t>
  </si>
  <si>
    <t>C05636627726</t>
  </si>
  <si>
    <t>20250624-S-70152</t>
  </si>
  <si>
    <t>C05636606369</t>
  </si>
  <si>
    <t>20250624-S-70271</t>
  </si>
  <si>
    <t>C05636598907</t>
  </si>
  <si>
    <t>20250623-S-70330</t>
  </si>
  <si>
    <t>C05374753110</t>
  </si>
  <si>
    <t>OITBEKMH00001014</t>
  </si>
  <si>
    <t>20250624-S-70444</t>
  </si>
  <si>
    <t>C05636554073</t>
  </si>
  <si>
    <t>20250626-S-70388</t>
  </si>
  <si>
    <t>C06160272022</t>
  </si>
  <si>
    <t>20250620-S-70422</t>
  </si>
  <si>
    <t>C05112761773</t>
  </si>
  <si>
    <t>C05112800485</t>
  </si>
  <si>
    <t>20250623-S-70310</t>
  </si>
  <si>
    <t>C05374804918</t>
  </si>
  <si>
    <t>OITBEKMH00001012</t>
  </si>
  <si>
    <t>20250623-S-70409</t>
  </si>
  <si>
    <t>C05374769722</t>
  </si>
  <si>
    <t>20250623-S-70414</t>
  </si>
  <si>
    <t>C05374715804</t>
  </si>
  <si>
    <t>20250623-S-70456</t>
  </si>
  <si>
    <t>C05374715748</t>
  </si>
  <si>
    <t>BRAHM PRECISION PRODUCTS CORP SPAIN</t>
  </si>
  <si>
    <t>20250623-S-70309</t>
  </si>
  <si>
    <t>C05374716148</t>
  </si>
  <si>
    <t>20250624-S-70259</t>
  </si>
  <si>
    <t>C05636673960</t>
  </si>
  <si>
    <t>ODEBEKMH00001917</t>
  </si>
  <si>
    <t>20250624-S-70526</t>
  </si>
  <si>
    <t>C05636538868</t>
  </si>
  <si>
    <t>C05636554074</t>
  </si>
  <si>
    <t>20250624-S-70262</t>
  </si>
  <si>
    <t>C05636653567</t>
  </si>
  <si>
    <t>20250624-S-70235</t>
  </si>
  <si>
    <t>C05636583912</t>
  </si>
  <si>
    <t>ODEBEKMH00001930</t>
  </si>
  <si>
    <t>20250624-S-70273</t>
  </si>
  <si>
    <t>C05636613670</t>
  </si>
  <si>
    <t>20250623-S-70429</t>
  </si>
  <si>
    <t>C05374712248</t>
  </si>
  <si>
    <t>OPLBEKMH00000535</t>
  </si>
  <si>
    <t>C05374712247</t>
  </si>
  <si>
    <t>C05636554237</t>
  </si>
  <si>
    <t>20250624-S-70551</t>
  </si>
  <si>
    <t>C05636568986</t>
  </si>
  <si>
    <t>C05636627727</t>
  </si>
  <si>
    <t>20250624-S-70272</t>
  </si>
  <si>
    <t>C05636606379</t>
  </si>
  <si>
    <t>20250625-S-70484</t>
  </si>
  <si>
    <t>C05898393660</t>
  </si>
  <si>
    <t>ONLBEKMH00000514</t>
  </si>
  <si>
    <t>20250626-S-70382</t>
  </si>
  <si>
    <t>C06160228292</t>
  </si>
  <si>
    <t>20250624-S-70257</t>
  </si>
  <si>
    <t>C05636679147</t>
  </si>
  <si>
    <t>20250625-S-70060</t>
  </si>
  <si>
    <t>C05636559615</t>
  </si>
  <si>
    <t>20250624-S-70234</t>
  </si>
  <si>
    <t>C05636573579</t>
  </si>
  <si>
    <t>ODEBEKMH00001907</t>
  </si>
  <si>
    <t>C05636573576</t>
  </si>
  <si>
    <t>C05636573578</t>
  </si>
  <si>
    <t>C05636573575</t>
  </si>
  <si>
    <t>C05636573580</t>
  </si>
  <si>
    <t>C05636573577</t>
  </si>
  <si>
    <t>20250623-S-70113</t>
  </si>
  <si>
    <t>C05374820588</t>
  </si>
  <si>
    <t>OHUBEKMH00000160</t>
  </si>
  <si>
    <t>20250624-S-70133</t>
  </si>
  <si>
    <t>C05636650830</t>
  </si>
  <si>
    <t>20250625-S-70317</t>
  </si>
  <si>
    <t>C05898414342</t>
  </si>
  <si>
    <t>OFRBEKMH00001699</t>
  </si>
  <si>
    <t>20250623-S-70506</t>
  </si>
  <si>
    <t>C05374704241</t>
  </si>
  <si>
    <t>OLVBEKMH00000019</t>
  </si>
  <si>
    <t>20250623-S-70499</t>
  </si>
  <si>
    <t>C05374743116</t>
  </si>
  <si>
    <t>OHUBEKMH00000158</t>
  </si>
  <si>
    <t>20250625-S-70501</t>
  </si>
  <si>
    <t>C05898327007</t>
  </si>
  <si>
    <t>20250625-S-70392</t>
  </si>
  <si>
    <t>C05898315006</t>
  </si>
  <si>
    <t>OITBEKMH00001016</t>
  </si>
  <si>
    <t>C05898315005</t>
  </si>
  <si>
    <t>20250625-S-70391</t>
  </si>
  <si>
    <t>C05898314267</t>
  </si>
  <si>
    <t>OITBEKMH00001024</t>
  </si>
  <si>
    <t>C05898314269</t>
  </si>
  <si>
    <t>C05898314268</t>
  </si>
  <si>
    <t>20250625-S-70212</t>
  </si>
  <si>
    <t>C05898342471</t>
  </si>
  <si>
    <t>ODEBEKMH00001918</t>
  </si>
  <si>
    <t>20250625-S-70366</t>
  </si>
  <si>
    <t>C05898384751</t>
  </si>
  <si>
    <t>20250625-S-70322</t>
  </si>
  <si>
    <t>C05898386088</t>
  </si>
  <si>
    <t>OFRBEKMH00001714</t>
  </si>
  <si>
    <t>20250625-S-70245</t>
  </si>
  <si>
    <t>C05898392069</t>
  </si>
  <si>
    <t>20250625-S-70215</t>
  </si>
  <si>
    <t>C05898370151</t>
  </si>
  <si>
    <t>20250626-S-70307</t>
  </si>
  <si>
    <t>C06160304908</t>
  </si>
  <si>
    <t>OBEKMHBE00001421</t>
  </si>
  <si>
    <t>20250627-S-70422</t>
  </si>
  <si>
    <t>C06945629381</t>
  </si>
  <si>
    <t>OBEKMHBE00001378</t>
  </si>
  <si>
    <t>20250620-S-70490</t>
  </si>
  <si>
    <t>C05112771759</t>
  </si>
  <si>
    <t>OSIBEKMH00000012</t>
  </si>
  <si>
    <t>20250623-S-70508</t>
  </si>
  <si>
    <t>C05374701449</t>
  </si>
  <si>
    <t>OATBEKMH00000116</t>
  </si>
  <si>
    <t>20250624-S-70412</t>
  </si>
  <si>
    <t>C05636678746</t>
  </si>
  <si>
    <t>OCZBEKMH00000522</t>
  </si>
  <si>
    <t>20250625-S-70485</t>
  </si>
  <si>
    <t>C05898410153</t>
  </si>
  <si>
    <t>20250627-S-70521</t>
  </si>
  <si>
    <t>C06945631080</t>
  </si>
  <si>
    <t>OLUBEKMH00000041</t>
  </si>
  <si>
    <t>20250701-S-70412</t>
  </si>
  <si>
    <t>C07187553685</t>
  </si>
  <si>
    <t>20250623-S-70593</t>
  </si>
  <si>
    <t>C05374679817</t>
  </si>
  <si>
    <t>20250624-S-70407</t>
  </si>
  <si>
    <t>C05636538972</t>
  </si>
  <si>
    <t>OCZBEKMH00000515</t>
  </si>
  <si>
    <t>20250624-S-70404</t>
  </si>
  <si>
    <t>C05636549657</t>
  </si>
  <si>
    <t>OCZBEKMH00000514</t>
  </si>
  <si>
    <t>20250620-S-70537</t>
  </si>
  <si>
    <t>C05636653862</t>
  </si>
  <si>
    <t>20250623-S-70114</t>
  </si>
  <si>
    <t>C05374823947</t>
  </si>
  <si>
    <t>20250623-S-70490</t>
  </si>
  <si>
    <t>C05374769474</t>
  </si>
  <si>
    <t>20250624-S-70160</t>
  </si>
  <si>
    <t>C05636552807</t>
  </si>
  <si>
    <t>20250624-S-70134</t>
  </si>
  <si>
    <t>C05636672489</t>
  </si>
  <si>
    <t>20250624-S-70159</t>
  </si>
  <si>
    <t>C05636596227</t>
  </si>
  <si>
    <t>20250626-S-70071</t>
  </si>
  <si>
    <t>C05855772764</t>
  </si>
  <si>
    <t>20250626-S-70074</t>
  </si>
  <si>
    <t>C05861833020</t>
  </si>
  <si>
    <t>20250625-S-70218</t>
  </si>
  <si>
    <t>C05898339755</t>
  </si>
  <si>
    <t>20250625-S-70258</t>
  </si>
  <si>
    <t>C05898360690</t>
  </si>
  <si>
    <t>20250625-S-70369</t>
  </si>
  <si>
    <t>C05898391962</t>
  </si>
  <si>
    <t>20250625-S-70656</t>
  </si>
  <si>
    <t>C05898337699</t>
  </si>
  <si>
    <t>20250625-S-70614</t>
  </si>
  <si>
    <t>C06160306157</t>
  </si>
  <si>
    <t>20250620-S-70457</t>
  </si>
  <si>
    <t>C05112791931</t>
  </si>
  <si>
    <t>OROBEKMH00000127</t>
  </si>
  <si>
    <t>20250623-S-70431</t>
  </si>
  <si>
    <t>C05374810325</t>
  </si>
  <si>
    <t>OPLBEKMH00000538</t>
  </si>
  <si>
    <t>20250624-S-70413</t>
  </si>
  <si>
    <t>C05636681805</t>
  </si>
  <si>
    <t>C05636681804</t>
  </si>
  <si>
    <t>20250624-S-70135</t>
  </si>
  <si>
    <t>C05636672338</t>
  </si>
  <si>
    <t>20250624-S-70406</t>
  </si>
  <si>
    <t>C05636539123</t>
  </si>
  <si>
    <t>OCZBEKMH00000520</t>
  </si>
  <si>
    <t>20250625-S-70586</t>
  </si>
  <si>
    <t>C05898323818</t>
  </si>
  <si>
    <t>20250625-S-70238</t>
  </si>
  <si>
    <t>C05898409301</t>
  </si>
  <si>
    <t>20250625-S-70262</t>
  </si>
  <si>
    <t>C05898329192</t>
  </si>
  <si>
    <t>20250625-S-70260</t>
  </si>
  <si>
    <t>C05898326862</t>
  </si>
  <si>
    <t>20250625-S-70616</t>
  </si>
  <si>
    <t>C05898339130</t>
  </si>
  <si>
    <t>20250625-S-70618</t>
  </si>
  <si>
    <t>C05898339207</t>
  </si>
  <si>
    <t>20250625-S-70210</t>
  </si>
  <si>
    <t>C05898367991</t>
  </si>
  <si>
    <t>20250625-S-70243</t>
  </si>
  <si>
    <t>C05898406510</t>
  </si>
  <si>
    <t>20250625-S-70208</t>
  </si>
  <si>
    <t>C05898381718</t>
  </si>
  <si>
    <t>20250625-S-70211</t>
  </si>
  <si>
    <t>C05898374402</t>
  </si>
  <si>
    <t>C05898374400</t>
  </si>
  <si>
    <t>C06160306156</t>
  </si>
  <si>
    <t>20250627-S-70416</t>
  </si>
  <si>
    <t>C06945617965</t>
  </si>
  <si>
    <t>OBEKMHBE00001371</t>
  </si>
  <si>
    <t>C06945617966</t>
  </si>
  <si>
    <t>20250625-S-70241</t>
  </si>
  <si>
    <t>C05898406493</t>
  </si>
  <si>
    <t>C05374823946</t>
  </si>
  <si>
    <t>20250624-S-70459</t>
  </si>
  <si>
    <t>C05636672398</t>
  </si>
  <si>
    <t>OHUBEKMH00000162</t>
  </si>
  <si>
    <t>20250625-S-70259</t>
  </si>
  <si>
    <t>C05898366011</t>
  </si>
  <si>
    <t>20250625-S-70617</t>
  </si>
  <si>
    <t>C05898335874</t>
  </si>
  <si>
    <t>20250625-S-70233</t>
  </si>
  <si>
    <t>C05898436573</t>
  </si>
  <si>
    <t>C05898374401</t>
  </si>
  <si>
    <t>C06945617964</t>
  </si>
  <si>
    <t>20250624-S-70425</t>
  </si>
  <si>
    <t>C05636646739</t>
  </si>
  <si>
    <t>20250624-S-70146</t>
  </si>
  <si>
    <t>C05636628249</t>
  </si>
  <si>
    <t>20250626-S-70298</t>
  </si>
  <si>
    <t>C06160185680</t>
  </si>
  <si>
    <t>20250626-S-70225</t>
  </si>
  <si>
    <t>C06160267355</t>
  </si>
  <si>
    <t>20250626-S-70581</t>
  </si>
  <si>
    <t>C06160239203</t>
  </si>
  <si>
    <t>OITBEKMH00001019</t>
  </si>
  <si>
    <t>20250630-S-70408</t>
  </si>
  <si>
    <t>C07207414661</t>
  </si>
  <si>
    <t>OBEKMHBE00001372</t>
  </si>
  <si>
    <t>20250630-S-70401</t>
  </si>
  <si>
    <t>C07207364036</t>
  </si>
  <si>
    <t>20250630-S-70402</t>
  </si>
  <si>
    <t>C07207388675</t>
  </si>
  <si>
    <t>20250625-S-70460</t>
  </si>
  <si>
    <t>C05898326524</t>
  </si>
  <si>
    <t>20250625-S-70390</t>
  </si>
  <si>
    <t>C05898314436</t>
  </si>
  <si>
    <t>20250626-S-70253</t>
  </si>
  <si>
    <t>C06160185391</t>
  </si>
  <si>
    <t>20250626-S-70585</t>
  </si>
  <si>
    <t>C06160260209</t>
  </si>
  <si>
    <t>20250626-S-70616</t>
  </si>
  <si>
    <t>C06160217193</t>
  </si>
  <si>
    <t>20250626-S-70303</t>
  </si>
  <si>
    <t>C06160281323</t>
  </si>
  <si>
    <t>20250626-S-70239</t>
  </si>
  <si>
    <t>C06160207017</t>
  </si>
  <si>
    <t>ODEBEKMH00001921</t>
  </si>
  <si>
    <t>20250626-S-70316</t>
  </si>
  <si>
    <t>C06160234770</t>
  </si>
  <si>
    <t>20250630-S-70413</t>
  </si>
  <si>
    <t>C07207330398</t>
  </si>
  <si>
    <t>20250630-S-70612</t>
  </si>
  <si>
    <t>C07207333686</t>
  </si>
  <si>
    <t>OCZBEKMH00000529</t>
  </si>
  <si>
    <t>C07207333684</t>
  </si>
  <si>
    <t>C07207414662</t>
  </si>
  <si>
    <t>20250630-S-70412</t>
  </si>
  <si>
    <t>C07207337865</t>
  </si>
  <si>
    <t>OBEKMHBE00001387</t>
  </si>
  <si>
    <t>20250630-S-70613</t>
  </si>
  <si>
    <t>C07207349702</t>
  </si>
  <si>
    <t>20250630-S-70404</t>
  </si>
  <si>
    <t>C07207383015</t>
  </si>
  <si>
    <t>20250624-S-70409</t>
  </si>
  <si>
    <t>C05898313078</t>
  </si>
  <si>
    <t>OCZBEKMH00000523</t>
  </si>
  <si>
    <t>20250625-S-70456</t>
  </si>
  <si>
    <t>C05898364662</t>
  </si>
  <si>
    <t>20250626-S-70635</t>
  </si>
  <si>
    <t>C06160217713</t>
  </si>
  <si>
    <t>20250625-S-70120</t>
  </si>
  <si>
    <t>C06160229385</t>
  </si>
  <si>
    <t>SEARS MANUFACTURING CO. (EUROPE) LIMITED</t>
  </si>
  <si>
    <t>20250627-S-70464</t>
  </si>
  <si>
    <t>C06945630487</t>
  </si>
  <si>
    <t>Denso Europe B.V.</t>
  </si>
  <si>
    <t>C07207333685</t>
  </si>
  <si>
    <t>20250630-S-70615</t>
  </si>
  <si>
    <t>C07207351123</t>
  </si>
  <si>
    <t>20250625-S-70585</t>
  </si>
  <si>
    <t>C05898326528</t>
  </si>
  <si>
    <t>OITBEKMH00001015</t>
  </si>
  <si>
    <t>20250623-S-70473</t>
  </si>
  <si>
    <t>C05374680614</t>
  </si>
  <si>
    <t>20250623-S-70469</t>
  </si>
  <si>
    <t>C05374689732</t>
  </si>
  <si>
    <t>OSKBEKMH00000080</t>
  </si>
  <si>
    <t>20250623-S-70474</t>
  </si>
  <si>
    <t>C05374808395</t>
  </si>
  <si>
    <t>20250624-S-70424</t>
  </si>
  <si>
    <t>C05636635683</t>
  </si>
  <si>
    <t>OPLBEKMH00000536</t>
  </si>
  <si>
    <t>20250626-S-70209</t>
  </si>
  <si>
    <t>C06160302558</t>
  </si>
  <si>
    <t>20250626-S-70211</t>
  </si>
  <si>
    <t>C06160185671</t>
  </si>
  <si>
    <t>ODEBEKMH00001910</t>
  </si>
  <si>
    <t>20250626-S-70254</t>
  </si>
  <si>
    <t>C06160186457</t>
  </si>
  <si>
    <t>C06160260210</t>
  </si>
  <si>
    <t>20250626-S-70587</t>
  </si>
  <si>
    <t>C06160276014</t>
  </si>
  <si>
    <t>20250626-S-70221</t>
  </si>
  <si>
    <t>C06160257270</t>
  </si>
  <si>
    <t>20250626-S-70247</t>
  </si>
  <si>
    <t>C06160260837</t>
  </si>
  <si>
    <t>20250626-S-70233</t>
  </si>
  <si>
    <t>C06160207607</t>
  </si>
  <si>
    <t>20250627-S-70593</t>
  </si>
  <si>
    <t>C07207329711</t>
  </si>
  <si>
    <t>20250630-S-70405</t>
  </si>
  <si>
    <t>C07207386992</t>
  </si>
  <si>
    <t>20250630-S-70202</t>
  </si>
  <si>
    <t>RL5016594406</t>
  </si>
  <si>
    <t>ODEBEKMH00001932</t>
  </si>
  <si>
    <t>20250627-S-70235</t>
  </si>
  <si>
    <t>RL5016595040</t>
  </si>
  <si>
    <t>ODEBEKMH00001933</t>
  </si>
  <si>
    <t>AKG</t>
  </si>
  <si>
    <t>20250625-S-70478</t>
  </si>
  <si>
    <t>C05898429635</t>
  </si>
  <si>
    <t>20250625-S-70334</t>
  </si>
  <si>
    <t>C05898341020</t>
  </si>
  <si>
    <t>C06160302559</t>
  </si>
  <si>
    <t>20250626-S-70558</t>
  </si>
  <si>
    <t>C06160208674</t>
  </si>
  <si>
    <t>C06160234771</t>
  </si>
  <si>
    <t>C07207333683</t>
  </si>
  <si>
    <t>20250623-S-70519</t>
  </si>
  <si>
    <t>C05374824948</t>
  </si>
  <si>
    <t>OPTBEKMH00000063</t>
  </si>
  <si>
    <t>20250624-S-70422</t>
  </si>
  <si>
    <t>C05636629141</t>
  </si>
  <si>
    <t>20250625-S-70464</t>
  </si>
  <si>
    <t>C05898326406</t>
  </si>
  <si>
    <t>20250625-S-70474</t>
  </si>
  <si>
    <t>C05898430358</t>
  </si>
  <si>
    <t>C05898341019</t>
  </si>
  <si>
    <t>20250625-S-70495</t>
  </si>
  <si>
    <t>C05898373292</t>
  </si>
  <si>
    <t>OESBEKMH00000433</t>
  </si>
  <si>
    <t>C06160302560</t>
  </si>
  <si>
    <t>20250626-S-70216</t>
  </si>
  <si>
    <t>C06160207587</t>
  </si>
  <si>
    <t>C06160207586</t>
  </si>
  <si>
    <t>C07207333687</t>
  </si>
  <si>
    <t>20250624-S-70321</t>
  </si>
  <si>
    <t>C05636551993</t>
  </si>
  <si>
    <t>20250625-S-70358</t>
  </si>
  <si>
    <t>C05898429641</t>
  </si>
  <si>
    <t>OITBEKMH00001020</t>
  </si>
  <si>
    <t>20250626-S-70210</t>
  </si>
  <si>
    <t>C06160185722</t>
  </si>
  <si>
    <t>C05636635684</t>
  </si>
  <si>
    <t>20250626-S-70228</t>
  </si>
  <si>
    <t>C06160294041</t>
  </si>
  <si>
    <t>20250626-S-70224</t>
  </si>
  <si>
    <t>C06160277431</t>
  </si>
  <si>
    <t>C06160207608</t>
  </si>
  <si>
    <t>20250630-S-70411</t>
  </si>
  <si>
    <t>C07207363127</t>
  </si>
  <si>
    <t>20250630-S-70398</t>
  </si>
  <si>
    <t>C07207460167</t>
  </si>
  <si>
    <t>20250625-S-70473</t>
  </si>
  <si>
    <t>C05898431752</t>
  </si>
  <si>
    <t>OPLBEKMH00000540</t>
  </si>
  <si>
    <t>C05898431751</t>
  </si>
  <si>
    <t>20250626-S-70429</t>
  </si>
  <si>
    <t>C06160296239</t>
  </si>
  <si>
    <t>20250627-S-70274</t>
  </si>
  <si>
    <t>C06945598532</t>
  </si>
  <si>
    <t>C06945619210</t>
  </si>
  <si>
    <t>OPLBEKMH00000545</t>
  </si>
  <si>
    <t>20250627-S-70371</t>
  </si>
  <si>
    <t>C06945615336</t>
  </si>
  <si>
    <t>OITBEKMH00001022</t>
  </si>
  <si>
    <t>20250627-S-70385</t>
  </si>
  <si>
    <t>C06945657126</t>
  </si>
  <si>
    <t>OITBEKMH00001032</t>
  </si>
  <si>
    <t>STUCCHI S.p.A</t>
  </si>
  <si>
    <t>20250627-S-70564</t>
  </si>
  <si>
    <t>C06945630290</t>
  </si>
  <si>
    <t>20250630-S-70326</t>
  </si>
  <si>
    <t>C07207382817</t>
  </si>
  <si>
    <t>OFRBEKMH00001715</t>
  </si>
  <si>
    <t>20250701-S-70393</t>
  </si>
  <si>
    <t>C07469270743</t>
  </si>
  <si>
    <t>20250701-S-70392</t>
  </si>
  <si>
    <t>C07469265846</t>
  </si>
  <si>
    <t>20250620-S-70478</t>
  </si>
  <si>
    <t>C05112795236</t>
  </si>
  <si>
    <t>C06160239757</t>
  </si>
  <si>
    <t>20250627-S-70332</t>
  </si>
  <si>
    <t>C06945598408</t>
  </si>
  <si>
    <t>20250627-S-70312</t>
  </si>
  <si>
    <t>C06945597069</t>
  </si>
  <si>
    <t>20250627-S-70330</t>
  </si>
  <si>
    <t>C06945610862</t>
  </si>
  <si>
    <t>20250627-S-70463</t>
  </si>
  <si>
    <t>C06945629263</t>
  </si>
  <si>
    <t>20250627-S-70322</t>
  </si>
  <si>
    <t>C06945625339</t>
  </si>
  <si>
    <t>20250627-S-70462</t>
  </si>
  <si>
    <t>C06945661156</t>
  </si>
  <si>
    <t>20250627-S-70308</t>
  </si>
  <si>
    <t>C06945651601</t>
  </si>
  <si>
    <t>20250626-S-70351</t>
  </si>
  <si>
    <t>C06160182974</t>
  </si>
  <si>
    <t>20250627-S-70275</t>
  </si>
  <si>
    <t>C06945615517</t>
  </si>
  <si>
    <t>20250627-S-70353</t>
  </si>
  <si>
    <t>C06945602323</t>
  </si>
  <si>
    <t>C06945602322</t>
  </si>
  <si>
    <t>20250624-S-70427</t>
  </si>
  <si>
    <t>C05636624646</t>
  </si>
  <si>
    <t>20250625-S-70476</t>
  </si>
  <si>
    <t>C05898424446</t>
  </si>
  <si>
    <t>20250625-S-70587</t>
  </si>
  <si>
    <t>C05898313716</t>
  </si>
  <si>
    <t>OROBEKMH00000128</t>
  </si>
  <si>
    <t>C05636624645</t>
  </si>
  <si>
    <t>20250625-S-70393</t>
  </si>
  <si>
    <t>C05898312963</t>
  </si>
  <si>
    <t>20250625-S-70486</t>
  </si>
  <si>
    <t>C05898404745</t>
  </si>
  <si>
    <t>OHUBEKMH00000157</t>
  </si>
  <si>
    <t>C05898424445</t>
  </si>
  <si>
    <t>20250625-S-70615</t>
  </si>
  <si>
    <t>C05898338753</t>
  </si>
  <si>
    <t>OHUBEKMH00000161</t>
  </si>
  <si>
    <t>20250625-S-70535</t>
  </si>
  <si>
    <t>C05898338111</t>
  </si>
  <si>
    <t>20250625-S-70489</t>
  </si>
  <si>
    <t>C05898403751</t>
  </si>
  <si>
    <t>OHUBEKMH00000164</t>
  </si>
  <si>
    <t>20250626-S-70428</t>
  </si>
  <si>
    <t>C06160302725</t>
  </si>
  <si>
    <t>20250626-S-70425</t>
  </si>
  <si>
    <t>C06160273645</t>
  </si>
  <si>
    <t>20250626-S-70445</t>
  </si>
  <si>
    <t>C06160262501</t>
  </si>
  <si>
    <t>20250626-S-70557</t>
  </si>
  <si>
    <t>C06160203947</t>
  </si>
  <si>
    <t>20250626-S-70318</t>
  </si>
  <si>
    <t>C06160239576</t>
  </si>
  <si>
    <t>OITBEKMH00001018</t>
  </si>
  <si>
    <t>20250630-S-70124</t>
  </si>
  <si>
    <t>C06909999730</t>
  </si>
  <si>
    <t>OPLBEKMH00000541</t>
  </si>
  <si>
    <t>C05898313717</t>
  </si>
  <si>
    <t>20250624-S-70130</t>
  </si>
  <si>
    <t>C05636540013</t>
  </si>
  <si>
    <t>20250625-S-70477</t>
  </si>
  <si>
    <t>C05898427025</t>
  </si>
  <si>
    <t>OPLBEKMH00000542</t>
  </si>
  <si>
    <t>20250626-S-70352</t>
  </si>
  <si>
    <t>C06160185542</t>
  </si>
  <si>
    <t>20250626-S-70347</t>
  </si>
  <si>
    <t>C06160281814</t>
  </si>
  <si>
    <t>20250626-S-70325</t>
  </si>
  <si>
    <t>C06160280814</t>
  </si>
  <si>
    <t>20250626-S-70484</t>
  </si>
  <si>
    <t>C06160254347</t>
  </si>
  <si>
    <t>20250627-S-70241</t>
  </si>
  <si>
    <t>C06945655667</t>
  </si>
  <si>
    <t>C05636624647</t>
  </si>
  <si>
    <t>20250626-S-70341</t>
  </si>
  <si>
    <t>C06160253423</t>
  </si>
  <si>
    <t>ONLBEKMH00000524</t>
  </si>
  <si>
    <t>20250630-S-70338</t>
  </si>
  <si>
    <t>C07207330979</t>
  </si>
  <si>
    <t>OFRBEKMH00001739</t>
  </si>
  <si>
    <t>20250701-S-70356</t>
  </si>
  <si>
    <t>C07469242491</t>
  </si>
  <si>
    <t>20250630-S-70264</t>
  </si>
  <si>
    <t>C07207331035</t>
  </si>
  <si>
    <t>ODEBEKMH00001942</t>
  </si>
  <si>
    <t>20250630-S-70232</t>
  </si>
  <si>
    <t>C07207441525</t>
  </si>
  <si>
    <t>20250630-S-70617</t>
  </si>
  <si>
    <t>C07207351151</t>
  </si>
  <si>
    <t>20250630-S-70219</t>
  </si>
  <si>
    <t>C07207348710</t>
  </si>
  <si>
    <t>20250630-S-70218</t>
  </si>
  <si>
    <t>C07207348322</t>
  </si>
  <si>
    <t>20250626-S-70502</t>
  </si>
  <si>
    <t>C06160300363</t>
  </si>
  <si>
    <t>OSEBEKMH00000080</t>
  </si>
  <si>
    <t>SVAB Hydraulik AB</t>
  </si>
  <si>
    <t>20250626-S-70472</t>
  </si>
  <si>
    <t>C06160186476</t>
  </si>
  <si>
    <t>OFIBEKMH00000028</t>
  </si>
  <si>
    <t>C06160186475</t>
  </si>
  <si>
    <t>20250627-S-70451</t>
  </si>
  <si>
    <t>C06945615753</t>
  </si>
  <si>
    <t>20250630-S-70487</t>
  </si>
  <si>
    <t>C07207446972</t>
  </si>
  <si>
    <t>OITBEKMH00001034</t>
  </si>
  <si>
    <t>C07207446971</t>
  </si>
  <si>
    <t>20250630-S-70306</t>
  </si>
  <si>
    <t>C07207465908</t>
  </si>
  <si>
    <t>OGBBEKMH00001034</t>
  </si>
  <si>
    <t>20250630-S-70292</t>
  </si>
  <si>
    <t>C07207360420</t>
  </si>
  <si>
    <t>C07207360421</t>
  </si>
  <si>
    <t>20250630-S-70293</t>
  </si>
  <si>
    <t>C07207361839</t>
  </si>
  <si>
    <t>20250701-S-70458</t>
  </si>
  <si>
    <t>C07469309630</t>
  </si>
  <si>
    <t>20250701-S-70452</t>
  </si>
  <si>
    <t>C07469328578</t>
  </si>
  <si>
    <t>20250627-S-70454</t>
  </si>
  <si>
    <t>C06945598595</t>
  </si>
  <si>
    <t>OPLBEKMH00000543</t>
  </si>
  <si>
    <t>20250630-S-70199</t>
  </si>
  <si>
    <t>C07207442814</t>
  </si>
  <si>
    <t>20250625-S-70525</t>
  </si>
  <si>
    <t>C05898375914</t>
  </si>
  <si>
    <t>C06160186474</t>
  </si>
  <si>
    <t>20250701-S-70056</t>
  </si>
  <si>
    <t>C07207480107</t>
  </si>
  <si>
    <t>20250630-S-70594</t>
  </si>
  <si>
    <t>C07207444074</t>
  </si>
  <si>
    <t>20250630-S-70244</t>
  </si>
  <si>
    <t>C07207413934</t>
  </si>
  <si>
    <t>20250701-S-70457</t>
  </si>
  <si>
    <t>C07469314594</t>
  </si>
  <si>
    <t>20250701-S-70455</t>
  </si>
  <si>
    <t>C07469316567</t>
  </si>
  <si>
    <t>20250703-S-70591</t>
  </si>
  <si>
    <t>RL5016614953</t>
  </si>
  <si>
    <t>ODEBEKMH00001948</t>
  </si>
  <si>
    <t>20250623-S-70512</t>
  </si>
  <si>
    <t>C05374796778</t>
  </si>
  <si>
    <t>20250625-S-70543</t>
  </si>
  <si>
    <t>C05898315044</t>
  </si>
  <si>
    <t>20250626-S-70454</t>
  </si>
  <si>
    <t>C06160206933</t>
  </si>
  <si>
    <t>20250627-S-70379</t>
  </si>
  <si>
    <t>C06945612979</t>
  </si>
  <si>
    <t>20250623-S-70513</t>
  </si>
  <si>
    <t>C05374804426</t>
  </si>
  <si>
    <t>C05374796779</t>
  </si>
  <si>
    <t>C05898315043</t>
  </si>
  <si>
    <t>20250626-S-70453</t>
  </si>
  <si>
    <t>C06160204321</t>
  </si>
  <si>
    <t>OHUBEKMH00000159</t>
  </si>
  <si>
    <t>20250627-S-70455</t>
  </si>
  <si>
    <t>C06945599703</t>
  </si>
  <si>
    <t>OPLBEKMH00000550</t>
  </si>
  <si>
    <t>20250627-S-70563</t>
  </si>
  <si>
    <t>C06945637105</t>
  </si>
  <si>
    <t>20250630-S-70596</t>
  </si>
  <si>
    <t>C07207460790</t>
  </si>
  <si>
    <t>20250630-S-70323</t>
  </si>
  <si>
    <t>C07207427620</t>
  </si>
  <si>
    <t>OFRBEKMH00001731</t>
  </si>
  <si>
    <t>20250630-S-70200</t>
  </si>
  <si>
    <t>C07207407078</t>
  </si>
  <si>
    <t>20250630-S-70329</t>
  </si>
  <si>
    <t>C07207416691</t>
  </si>
  <si>
    <t>20250630-S-70251</t>
  </si>
  <si>
    <t>C07207383526</t>
  </si>
  <si>
    <t>20250630-S-70485</t>
  </si>
  <si>
    <t>C07207407654</t>
  </si>
  <si>
    <t>C06160253425</t>
  </si>
  <si>
    <t>OITBEKMH00001045</t>
  </si>
  <si>
    <t>C06160253424</t>
  </si>
  <si>
    <t>20250626-S-70496</t>
  </si>
  <si>
    <t>C06160201373</t>
  </si>
  <si>
    <t>OSEBEKMH00000079</t>
  </si>
  <si>
    <t>20250627-S-70342</t>
  </si>
  <si>
    <t>C06945631140</t>
  </si>
  <si>
    <t>OFRBEKMH00001701</t>
  </si>
  <si>
    <t>20250627-S-70386</t>
  </si>
  <si>
    <t>C06945631211</t>
  </si>
  <si>
    <t>OITBEKMH00001040</t>
  </si>
  <si>
    <t>20250630-S-70229</t>
  </si>
  <si>
    <t>C07207470108</t>
  </si>
  <si>
    <t>ODEBEKMH00001949</t>
  </si>
  <si>
    <t>20250630-S-70198</t>
  </si>
  <si>
    <t>C07207433035</t>
  </si>
  <si>
    <t>20250630-S-70234</t>
  </si>
  <si>
    <t>C07207448486</t>
  </si>
  <si>
    <t>20250630-S-70576</t>
  </si>
  <si>
    <t>C07207362419</t>
  </si>
  <si>
    <t>20250630-S-70263</t>
  </si>
  <si>
    <t>C07207350087</t>
  </si>
  <si>
    <t>20250627-S-70457</t>
  </si>
  <si>
    <t>C06945617307</t>
  </si>
  <si>
    <t>20250630-S-70362</t>
  </si>
  <si>
    <t>C07207410084</t>
  </si>
  <si>
    <t>OITBEKMH00001038</t>
  </si>
  <si>
    <t>20250630-S-70616</t>
  </si>
  <si>
    <t>C07207349981</t>
  </si>
  <si>
    <t>OCZBEKMH00000527</t>
  </si>
  <si>
    <t>20250701-S-70298</t>
  </si>
  <si>
    <t>C07469328637</t>
  </si>
  <si>
    <t>20250701-S-70299</t>
  </si>
  <si>
    <t>C07469338559</t>
  </si>
  <si>
    <t>20250701-S-70573</t>
  </si>
  <si>
    <t>C07469317984</t>
  </si>
  <si>
    <t>20250701-S-70297</t>
  </si>
  <si>
    <t>C07469335226</t>
  </si>
  <si>
    <t>20250703-S-70580</t>
  </si>
  <si>
    <t>C07992906615</t>
  </si>
  <si>
    <t>ODEBEKMH00001951</t>
  </si>
  <si>
    <t>C07992906616</t>
  </si>
  <si>
    <t>20250703-S-70419</t>
  </si>
  <si>
    <t>C07992856825</t>
  </si>
  <si>
    <t>OATBEKMH00000119</t>
  </si>
  <si>
    <t>20250703-S-70417</t>
  </si>
  <si>
    <t>C08778272089</t>
  </si>
  <si>
    <t>20250624-S-70476</t>
  </si>
  <si>
    <t>C05636568913</t>
  </si>
  <si>
    <t>C05636568914</t>
  </si>
  <si>
    <t>20250626-S-70513</t>
  </si>
  <si>
    <t>C06160203859</t>
  </si>
  <si>
    <t>OSIBEKMH00000013</t>
  </si>
  <si>
    <t>20250624-S-70555</t>
  </si>
  <si>
    <t>C06945666469</t>
  </si>
  <si>
    <t>OLVBEKMH00000020</t>
  </si>
  <si>
    <t>20250627-S-70504</t>
  </si>
  <si>
    <t>C06945651399</t>
  </si>
  <si>
    <t>Ymer Cooling AB</t>
  </si>
  <si>
    <t>20250630-S-70456</t>
  </si>
  <si>
    <t>C07207332212</t>
  </si>
  <si>
    <t>OCZBEKMH00000528</t>
  </si>
  <si>
    <t>20250630-S-70460</t>
  </si>
  <si>
    <t>C07207331859</t>
  </si>
  <si>
    <t>OCZBEKMH00000532</t>
  </si>
  <si>
    <t>20250701-S-70453</t>
  </si>
  <si>
    <t>C07469340151</t>
  </si>
  <si>
    <t>20250701-S-70332</t>
  </si>
  <si>
    <t>C07469339481</t>
  </si>
  <si>
    <t>20250701-S-70334</t>
  </si>
  <si>
    <t>C07469307055</t>
  </si>
  <si>
    <t>20250701-S-70327</t>
  </si>
  <si>
    <t>C07469179192</t>
  </si>
  <si>
    <t>OGBBEKMH00001042</t>
  </si>
  <si>
    <t>20250704-S-70075</t>
  </si>
  <si>
    <t>RL5016629050</t>
  </si>
  <si>
    <t>Avesco Oy</t>
  </si>
  <si>
    <t>Janow Lubelski</t>
  </si>
  <si>
    <t>20250702-S-70518</t>
  </si>
  <si>
    <t>RL5016632742</t>
  </si>
  <si>
    <t>DHL GLOBAL FORWARDING NV</t>
  </si>
  <si>
    <t>CATEPLJAN001</t>
  </si>
  <si>
    <t>RL5016617328</t>
  </si>
  <si>
    <t>KUEHBEKAM002</t>
  </si>
  <si>
    <t>20250630-S-70614</t>
  </si>
  <si>
    <t>C07207350471</t>
  </si>
  <si>
    <t>OCZBEKMH00000526</t>
  </si>
  <si>
    <t>20250626-S-70624</t>
  </si>
  <si>
    <t>C06945657956</t>
  </si>
  <si>
    <t>20250627-S-70375</t>
  </si>
  <si>
    <t>C06945617815</t>
  </si>
  <si>
    <t>20250630-S-70361</t>
  </si>
  <si>
    <t>C07207410016</t>
  </si>
  <si>
    <t>20250701-S-70287</t>
  </si>
  <si>
    <t>C07469203393</t>
  </si>
  <si>
    <t>20250701-S-70565</t>
  </si>
  <si>
    <t>C07469182114</t>
  </si>
  <si>
    <t>OITBEKMH00001031</t>
  </si>
  <si>
    <t>Casappa S.P.A.</t>
  </si>
  <si>
    <t>20250701-S-70300</t>
  </si>
  <si>
    <t>C07469304921</t>
  </si>
  <si>
    <t>20250701-S-70564</t>
  </si>
  <si>
    <t>C07469209551</t>
  </si>
  <si>
    <t>20250701-S-70301</t>
  </si>
  <si>
    <t>C07469282937</t>
  </si>
  <si>
    <t>ODEBEKMH00001957</t>
  </si>
  <si>
    <t>20250701-S-70274</t>
  </si>
  <si>
    <t>C07469262466</t>
  </si>
  <si>
    <t>20250701-S-70151</t>
  </si>
  <si>
    <t>C07469252605</t>
  </si>
  <si>
    <t>C07992906614</t>
  </si>
  <si>
    <t>C06945617816</t>
  </si>
  <si>
    <t>20250630-S-70595</t>
  </si>
  <si>
    <t>C07207440270</t>
  </si>
  <si>
    <t>OPLBEKMH00000585</t>
  </si>
  <si>
    <t>20250701-S-70286</t>
  </si>
  <si>
    <t>C07469201568</t>
  </si>
  <si>
    <t>20250701-S-70302</t>
  </si>
  <si>
    <t>C07469280883</t>
  </si>
  <si>
    <t>20250701-S-70278</t>
  </si>
  <si>
    <t>C07469240033</t>
  </si>
  <si>
    <t>ODEBEKMH00002004</t>
  </si>
  <si>
    <t>C06945617814</t>
  </si>
  <si>
    <t>20250630-S-70473</t>
  </si>
  <si>
    <t>C07207432867</t>
  </si>
  <si>
    <t>OPLBEKMH00000557</t>
  </si>
  <si>
    <t>20250630-S-70459</t>
  </si>
  <si>
    <t>C07207330135</t>
  </si>
  <si>
    <t>20250630-S-70608</t>
  </si>
  <si>
    <t>C07207410108</t>
  </si>
  <si>
    <t>20250701-S-70571</t>
  </si>
  <si>
    <t>C07469178936</t>
  </si>
  <si>
    <t>20250701-S-70361</t>
  </si>
  <si>
    <t>C07469219637</t>
  </si>
  <si>
    <t>OFRBEKMH00001738</t>
  </si>
  <si>
    <t>C07469240034</t>
  </si>
  <si>
    <t>20250701-S-70283</t>
  </si>
  <si>
    <t>C07469211671</t>
  </si>
  <si>
    <t>20250701-S-70552</t>
  </si>
  <si>
    <t>C07469244631</t>
  </si>
  <si>
    <t>20250630-S-70349</t>
  </si>
  <si>
    <t>C07207468678</t>
  </si>
  <si>
    <t>20250701-S-70249</t>
  </si>
  <si>
    <t>C07469181375</t>
  </si>
  <si>
    <t>C07469182113</t>
  </si>
  <si>
    <t>20250702-S-70436</t>
  </si>
  <si>
    <t>C07731081157</t>
  </si>
  <si>
    <t>20250707-S-70047</t>
  </si>
  <si>
    <t>C08778346664</t>
  </si>
  <si>
    <t>Rovereto</t>
  </si>
  <si>
    <t>20250704-S-70164</t>
  </si>
  <si>
    <t>RL5016616380</t>
  </si>
  <si>
    <t>Caterpillar BCP Division</t>
  </si>
  <si>
    <t>DANAITROV002</t>
  </si>
  <si>
    <t>20250701-S-70251</t>
  </si>
  <si>
    <t>C07469182590</t>
  </si>
  <si>
    <t>C07469182589</t>
  </si>
  <si>
    <t>C07469182588</t>
  </si>
  <si>
    <t>20250701-S-70279</t>
  </si>
  <si>
    <t>C07469228559</t>
  </si>
  <si>
    <t>20250701-S-70242</t>
  </si>
  <si>
    <t>C07469200949</t>
  </si>
  <si>
    <t>20250701-S-70129</t>
  </si>
  <si>
    <t>C07469186127</t>
  </si>
  <si>
    <t>20250701-S-70442</t>
  </si>
  <si>
    <t>C07469224016</t>
  </si>
  <si>
    <t>OPLBEKMH00000559</t>
  </si>
  <si>
    <t>20250701-S-70132</t>
  </si>
  <si>
    <t>C07469328579</t>
  </si>
  <si>
    <t>20250701-S-70446</t>
  </si>
  <si>
    <t>C07469206059</t>
  </si>
  <si>
    <t>OPLBEKMH00000575</t>
  </si>
  <si>
    <t>20250702-S-70305</t>
  </si>
  <si>
    <t>C07731202921</t>
  </si>
  <si>
    <t>OFRBEKMH00001751</t>
  </si>
  <si>
    <t>20250702-S-70224</t>
  </si>
  <si>
    <t>C07731181785</t>
  </si>
  <si>
    <t>C07731181784</t>
  </si>
  <si>
    <t>20250702-S-70243</t>
  </si>
  <si>
    <t>C07731100981</t>
  </si>
  <si>
    <t>ODEBEKMH00001964</t>
  </si>
  <si>
    <t>20250702-S-70260</t>
  </si>
  <si>
    <t>C07731182702</t>
  </si>
  <si>
    <t>ODEBEKMH00001947</t>
  </si>
  <si>
    <t>20250702-S-70257</t>
  </si>
  <si>
    <t>C07731142119</t>
  </si>
  <si>
    <t>20250704-S-70433</t>
  </si>
  <si>
    <t>C08778294419</t>
  </si>
  <si>
    <t>OBEKMHBE00001403</t>
  </si>
  <si>
    <t>C08778300035</t>
  </si>
  <si>
    <t>20250707-S-70396</t>
  </si>
  <si>
    <t>C09040183852</t>
  </si>
  <si>
    <t>20250707-S-70407</t>
  </si>
  <si>
    <t>C09040184604</t>
  </si>
  <si>
    <t>20250701-S-70435</t>
  </si>
  <si>
    <t>C07469233285</t>
  </si>
  <si>
    <t>OCZBEKMH00000540</t>
  </si>
  <si>
    <t>20250701-S-70430</t>
  </si>
  <si>
    <t>C07469231851</t>
  </si>
  <si>
    <t>20250701-S-70472</t>
  </si>
  <si>
    <t>C07469262204</t>
  </si>
  <si>
    <t>ODKBEKMH00000136</t>
  </si>
  <si>
    <t>20250702-S-70291</t>
  </si>
  <si>
    <t>C07731127829</t>
  </si>
  <si>
    <t>20250701-S-70426</t>
  </si>
  <si>
    <t>C07469264594</t>
  </si>
  <si>
    <t>20250627-S-70469</t>
  </si>
  <si>
    <t>C06945657691</t>
  </si>
  <si>
    <t>OESBEKMH00000446</t>
  </si>
  <si>
    <t>20250630-S-70526</t>
  </si>
  <si>
    <t>C07207388018</t>
  </si>
  <si>
    <t>20250701-S-70126</t>
  </si>
  <si>
    <t>C07469178899</t>
  </si>
  <si>
    <t>20250701-S-70441</t>
  </si>
  <si>
    <t>C07469201083</t>
  </si>
  <si>
    <t>OPLBEKMH00000548</t>
  </si>
  <si>
    <t>20250701-S-70152</t>
  </si>
  <si>
    <t>C07469274208</t>
  </si>
  <si>
    <t>20250701-S-70150</t>
  </si>
  <si>
    <t>C07469260181</t>
  </si>
  <si>
    <t>20250702-S-70223</t>
  </si>
  <si>
    <t>C07731184044</t>
  </si>
  <si>
    <t>20250702-S-70236</t>
  </si>
  <si>
    <t>C07731083383</t>
  </si>
  <si>
    <t>20250702-S-70364</t>
  </si>
  <si>
    <t>C07731103852</t>
  </si>
  <si>
    <t>20250702-S-70537</t>
  </si>
  <si>
    <t>C07731163941</t>
  </si>
  <si>
    <t>20250702-S-70578</t>
  </si>
  <si>
    <t>C07731167179</t>
  </si>
  <si>
    <t>20250702-S-70566</t>
  </si>
  <si>
    <t>C07731118955</t>
  </si>
  <si>
    <t>20250702-S-70258</t>
  </si>
  <si>
    <t>C07731159270</t>
  </si>
  <si>
    <t>20250630-S-70586</t>
  </si>
  <si>
    <t>C09012050245</t>
  </si>
  <si>
    <t>OITBEKMH00001039</t>
  </si>
  <si>
    <t>20250708-S-70062</t>
  </si>
  <si>
    <t>RL5016643949</t>
  </si>
  <si>
    <t>ONLBEKMH00000526</t>
  </si>
  <si>
    <t>Elcee B.V.</t>
  </si>
  <si>
    <t>20250707-S-70221</t>
  </si>
  <si>
    <t>RL5016644037</t>
  </si>
  <si>
    <t>ODEBEKMH00001963</t>
  </si>
  <si>
    <t>FRITZ WINTER EISENGIESSEREI GM</t>
  </si>
  <si>
    <t>20250701-S-70141</t>
  </si>
  <si>
    <t>C07469302236</t>
  </si>
  <si>
    <t>20250702-S-70303</t>
  </si>
  <si>
    <t>C07731182839</t>
  </si>
  <si>
    <t>20250627-S-70490</t>
  </si>
  <si>
    <t>C06945670750</t>
  </si>
  <si>
    <t>OROBEKMH00000129</t>
  </si>
  <si>
    <t>C06945670751</t>
  </si>
  <si>
    <t>20250627-S-70470</t>
  </si>
  <si>
    <t>C06945615429</t>
  </si>
  <si>
    <t>OESBEKMH00000450</t>
  </si>
  <si>
    <t>20250701-S-70239</t>
  </si>
  <si>
    <t>C07207379079</t>
  </si>
  <si>
    <t>ODEBEKMH00001928</t>
  </si>
  <si>
    <t>20250701-S-70540</t>
  </si>
  <si>
    <t>C07469308192</t>
  </si>
  <si>
    <t>OPLBEKMH00000544</t>
  </si>
  <si>
    <t>20250701-S-70424</t>
  </si>
  <si>
    <t>C07469285633</t>
  </si>
  <si>
    <t>OCZBEKMH00000531</t>
  </si>
  <si>
    <t>C07469206057</t>
  </si>
  <si>
    <t>20250701-S-70539</t>
  </si>
  <si>
    <t>C07469302184</t>
  </si>
  <si>
    <t>OPLBEKMH00000549</t>
  </si>
  <si>
    <t>20250701-S-70117</t>
  </si>
  <si>
    <t>C07469232449</t>
  </si>
  <si>
    <t>20250701-S-70433</t>
  </si>
  <si>
    <t>C07469238256</t>
  </si>
  <si>
    <t>C07469238257</t>
  </si>
  <si>
    <t>C07469238255</t>
  </si>
  <si>
    <t>C07731184043</t>
  </si>
  <si>
    <t>20250702-S-70228</t>
  </si>
  <si>
    <t>C07731191754</t>
  </si>
  <si>
    <t>C07731191753</t>
  </si>
  <si>
    <t>20250702-S-70262</t>
  </si>
  <si>
    <t>C07731165182</t>
  </si>
  <si>
    <t>ODEBEKMH00001974</t>
  </si>
  <si>
    <t>20250702-S-70220</t>
  </si>
  <si>
    <t>C07731179467</t>
  </si>
  <si>
    <t>C07731179468</t>
  </si>
  <si>
    <t>20250702-S-70259</t>
  </si>
  <si>
    <t>C07731148820</t>
  </si>
  <si>
    <t>20250702-S-70219</t>
  </si>
  <si>
    <t>C07731158573</t>
  </si>
  <si>
    <t>20250702-S-70571</t>
  </si>
  <si>
    <t>C07992839025</t>
  </si>
  <si>
    <t>20250704-S-70432</t>
  </si>
  <si>
    <t>C08778291704</t>
  </si>
  <si>
    <t>C08778291703</t>
  </si>
  <si>
    <t>20250630-S-70532</t>
  </si>
  <si>
    <t>C07207380220</t>
  </si>
  <si>
    <t>OSEBEKMH00000082</t>
  </si>
  <si>
    <t>20250701-S-70443</t>
  </si>
  <si>
    <t>C07469203436</t>
  </si>
  <si>
    <t>C07469201084</t>
  </si>
  <si>
    <t>20250701-S-70434</t>
  </si>
  <si>
    <t>C07469227581</t>
  </si>
  <si>
    <t>20250702-S-70570</t>
  </si>
  <si>
    <t>C07731120546</t>
  </si>
  <si>
    <t>20250702-S-70242</t>
  </si>
  <si>
    <t>C07731100771</t>
  </si>
  <si>
    <t>20250704-S-70430</t>
  </si>
  <si>
    <t>C08778300034</t>
  </si>
  <si>
    <t>20250708-S-70064</t>
  </si>
  <si>
    <t>RL5016639542</t>
  </si>
  <si>
    <t>20250627-S-70573</t>
  </si>
  <si>
    <t>C06945601613</t>
  </si>
  <si>
    <t>OESBEKMH00000449</t>
  </si>
  <si>
    <t>C07469206058</t>
  </si>
  <si>
    <t>20250702-S-70231</t>
  </si>
  <si>
    <t>C07731083081</t>
  </si>
  <si>
    <t>20250702-S-70331</t>
  </si>
  <si>
    <t>C07731139990</t>
  </si>
  <si>
    <t>C07731139989</t>
  </si>
  <si>
    <t>20250703-S-70362</t>
  </si>
  <si>
    <t>C07992922181</t>
  </si>
  <si>
    <t>OFRBEKMH00001763</t>
  </si>
  <si>
    <t>20250703-S-70359</t>
  </si>
  <si>
    <t>C07992887704</t>
  </si>
  <si>
    <t>OFRBEKMH00001764</t>
  </si>
  <si>
    <t>20250708-S-70641</t>
  </si>
  <si>
    <t>C09301925263</t>
  </si>
  <si>
    <t>20250702-S-70433</t>
  </si>
  <si>
    <t>C07731082768</t>
  </si>
  <si>
    <t>20250702-S-70416</t>
  </si>
  <si>
    <t>C07731159852</t>
  </si>
  <si>
    <t>20250703-S-70313</t>
  </si>
  <si>
    <t>C07992839951</t>
  </si>
  <si>
    <t>ODEBEKMH00002002</t>
  </si>
  <si>
    <t>20250703-S-70311</t>
  </si>
  <si>
    <t>C07992838897</t>
  </si>
  <si>
    <t>ODEBEKMH00001972</t>
  </si>
  <si>
    <t>20250703-S-70310</t>
  </si>
  <si>
    <t>C07992854951</t>
  </si>
  <si>
    <t>20250707-S-70401</t>
  </si>
  <si>
    <t>C09040224085</t>
  </si>
  <si>
    <t>OBEKMHBE00001396</t>
  </si>
  <si>
    <t>20250708-S-70694</t>
  </si>
  <si>
    <t>C09301951391</t>
  </si>
  <si>
    <t>20250627-S-70510</t>
  </si>
  <si>
    <t>C06945599534</t>
  </si>
  <si>
    <t>OHRBEKMH00000027</t>
  </si>
  <si>
    <t>C06945599533</t>
  </si>
  <si>
    <t>20250701-S-70505</t>
  </si>
  <si>
    <t>C07469279195</t>
  </si>
  <si>
    <t>20250702-S-70475</t>
  </si>
  <si>
    <t>C07731083039</t>
  </si>
  <si>
    <t>20250702-S-70410</t>
  </si>
  <si>
    <t>C07731154902</t>
  </si>
  <si>
    <t>20250703-S-70326</t>
  </si>
  <si>
    <t>C07992942372</t>
  </si>
  <si>
    <t>20250703-S-70337</t>
  </si>
  <si>
    <t>C07992872799</t>
  </si>
  <si>
    <t>20250702-S-70425</t>
  </si>
  <si>
    <t>C07731202420</t>
  </si>
  <si>
    <t>OPLBEKMH00000547</t>
  </si>
  <si>
    <t>20250630-S-70504</t>
  </si>
  <si>
    <t>C07207466715</t>
  </si>
  <si>
    <t>OSKBEKMH00000083</t>
  </si>
  <si>
    <t>20250630-S-70510</t>
  </si>
  <si>
    <t>C07207460331</t>
  </si>
  <si>
    <t>20250630-S-70494</t>
  </si>
  <si>
    <t>C07207375285</t>
  </si>
  <si>
    <t>OESBEKMH00000455</t>
  </si>
  <si>
    <t>20250703-S-70284</t>
  </si>
  <si>
    <t>C07992924819</t>
  </si>
  <si>
    <t>20250703-S-70586</t>
  </si>
  <si>
    <t>C07992901270</t>
  </si>
  <si>
    <t>20250703-S-70314</t>
  </si>
  <si>
    <t>C07992874621</t>
  </si>
  <si>
    <t>20250704-S-70571</t>
  </si>
  <si>
    <t>C07992871038</t>
  </si>
  <si>
    <t>20250707-S-70146</t>
  </si>
  <si>
    <t>C08778356497</t>
  </si>
  <si>
    <t>ODEBEKMH00001975</t>
  </si>
  <si>
    <t>20250703-S-70259</t>
  </si>
  <si>
    <t>C08778299016</t>
  </si>
  <si>
    <t>20250707-S-70397</t>
  </si>
  <si>
    <t>C09040199859</t>
  </si>
  <si>
    <t>20250708-S-70693</t>
  </si>
  <si>
    <t>C09301971247</t>
  </si>
  <si>
    <t>20250701-S-70485</t>
  </si>
  <si>
    <t>C07469203749</t>
  </si>
  <si>
    <t>20250702-S-70432</t>
  </si>
  <si>
    <t>C07731082744</t>
  </si>
  <si>
    <t>20250702-S-70320</t>
  </si>
  <si>
    <t>C07731103035</t>
  </si>
  <si>
    <t>20250702-S-70319</t>
  </si>
  <si>
    <t>C07731101332</t>
  </si>
  <si>
    <t>20250703-S-70581</t>
  </si>
  <si>
    <t>C07992928338</t>
  </si>
  <si>
    <t>20250703-S-70312</t>
  </si>
  <si>
    <t>C07992838913</t>
  </si>
  <si>
    <t>20250702-S-70430</t>
  </si>
  <si>
    <t>C07731080303</t>
  </si>
  <si>
    <t>20250702-S-70426</t>
  </si>
  <si>
    <t>C07731208203</t>
  </si>
  <si>
    <t>OPLBEKMH00000556</t>
  </si>
  <si>
    <t>20250702-S-70598</t>
  </si>
  <si>
    <t>C07731093916</t>
  </si>
  <si>
    <t>OCZBEKMH00000533</t>
  </si>
  <si>
    <t>20250702-S-70409</t>
  </si>
  <si>
    <t>C07731124087</t>
  </si>
  <si>
    <t>20250702-S-70325</t>
  </si>
  <si>
    <t>C07731111181</t>
  </si>
  <si>
    <t>C07731101331</t>
  </si>
  <si>
    <t>OITBEKMH00001037</t>
  </si>
  <si>
    <t>20250703-S-70296</t>
  </si>
  <si>
    <t>C07992851256</t>
  </si>
  <si>
    <t>ODEBEKMH00001956</t>
  </si>
  <si>
    <t>20250703-S-70258</t>
  </si>
  <si>
    <t>C07992855536</t>
  </si>
  <si>
    <t>C07992855535</t>
  </si>
  <si>
    <t>20250701-S-70493</t>
  </si>
  <si>
    <t>C07469181219</t>
  </si>
  <si>
    <t>C07469203748</t>
  </si>
  <si>
    <t>20250702-S-70428</t>
  </si>
  <si>
    <t>C07731197985</t>
  </si>
  <si>
    <t>20250703-S-70281</t>
  </si>
  <si>
    <t>C07992896436</t>
  </si>
  <si>
    <t>20250626-S-70621</t>
  </si>
  <si>
    <t>C06945657557</t>
  </si>
  <si>
    <t>C07207375284</t>
  </si>
  <si>
    <t>20250702-S-70429</t>
  </si>
  <si>
    <t>C07731205967</t>
  </si>
  <si>
    <t>OPLBEKMH00000566</t>
  </si>
  <si>
    <t>20250703-S-70271</t>
  </si>
  <si>
    <t>C07992951147</t>
  </si>
  <si>
    <t>C07992924818</t>
  </si>
  <si>
    <t>20250703-S-70297</t>
  </si>
  <si>
    <t>C07992840180</t>
  </si>
  <si>
    <t>20250703-S-70365</t>
  </si>
  <si>
    <t>C07992897034</t>
  </si>
  <si>
    <t>OFRBEKMH00001756</t>
  </si>
  <si>
    <t>20250703-S-70274</t>
  </si>
  <si>
    <t>C07992854662</t>
  </si>
  <si>
    <t>C09040199860</t>
  </si>
  <si>
    <t>20250707-S-70395</t>
  </si>
  <si>
    <t>C09040216231</t>
  </si>
  <si>
    <t>OBEKMHBE00001397</t>
  </si>
  <si>
    <t>20250702-S-70500</t>
  </si>
  <si>
    <t>C07731186877</t>
  </si>
  <si>
    <t>20250702-S-70366</t>
  </si>
  <si>
    <t>C07731111342</t>
  </si>
  <si>
    <t>OITBEKMH00001042</t>
  </si>
  <si>
    <t>20250704-S-70369</t>
  </si>
  <si>
    <t>C08778348077</t>
  </si>
  <si>
    <t>20250704-S-70249</t>
  </si>
  <si>
    <t>C08778309102</t>
  </si>
  <si>
    <t>20250709-S-70821</t>
  </si>
  <si>
    <t>C09563823163</t>
  </si>
  <si>
    <t>20250704-S-70389</t>
  </si>
  <si>
    <t>C08778340666</t>
  </si>
  <si>
    <t>OITBEKMH00001052</t>
  </si>
  <si>
    <t>20250707-S-70038</t>
  </si>
  <si>
    <t>C08778311226</t>
  </si>
  <si>
    <t>20250707-S-70327</t>
  </si>
  <si>
    <t>C09040243302</t>
  </si>
  <si>
    <t>20250709-S-70831</t>
  </si>
  <si>
    <t>C09563926035</t>
  </si>
  <si>
    <t>C07731186876</t>
  </si>
  <si>
    <t>20250703-S-70496</t>
  </si>
  <si>
    <t>C07992855685</t>
  </si>
  <si>
    <t>OHUBEKMH00000171</t>
  </si>
  <si>
    <t>20250704-S-70325</t>
  </si>
  <si>
    <t>C08778325910</t>
  </si>
  <si>
    <t>OGBBEKMH00001044</t>
  </si>
  <si>
    <t>20250704-S-70305</t>
  </si>
  <si>
    <t>C08778312905</t>
  </si>
  <si>
    <t>20250704-S-70489</t>
  </si>
  <si>
    <t>C08778316209</t>
  </si>
  <si>
    <t>ONLBEKMH00000536</t>
  </si>
  <si>
    <t>20250704-S-70332</t>
  </si>
  <si>
    <t>C08778311338</t>
  </si>
  <si>
    <t>20250704-S-70333</t>
  </si>
  <si>
    <t>C08778283738</t>
  </si>
  <si>
    <t>20250704-S-70317</t>
  </si>
  <si>
    <t>C08778281453</t>
  </si>
  <si>
    <t>20250704-S-70340</t>
  </si>
  <si>
    <t>C08778328941</t>
  </si>
  <si>
    <t>PHIL HOLDEN FASTENERS</t>
  </si>
  <si>
    <t>20250702-S-70502</t>
  </si>
  <si>
    <t>C07731205523</t>
  </si>
  <si>
    <t>20250702-S-70441</t>
  </si>
  <si>
    <t>C07731106609</t>
  </si>
  <si>
    <t>OHUBEKMH00000169</t>
  </si>
  <si>
    <t>20250703-S-70394</t>
  </si>
  <si>
    <t>C07992852515</t>
  </si>
  <si>
    <t>C07992855686</t>
  </si>
  <si>
    <t>20250704-S-70277</t>
  </si>
  <si>
    <t>C08778302039</t>
  </si>
  <si>
    <t>20250704-S-70588</t>
  </si>
  <si>
    <t>C08778314509</t>
  </si>
  <si>
    <t>20250704-S-70353</t>
  </si>
  <si>
    <t>C08778299949</t>
  </si>
  <si>
    <t>C08778299950</t>
  </si>
  <si>
    <t>C09301930413</t>
  </si>
  <si>
    <t>20250709-S-70772</t>
  </si>
  <si>
    <t>RL5016673701</t>
  </si>
  <si>
    <t>ODEBEKMH00001980</t>
  </si>
  <si>
    <t>Tenneco</t>
  </si>
  <si>
    <t>20250709-S-70789</t>
  </si>
  <si>
    <t>RL5016673634</t>
  </si>
  <si>
    <t>ODEBEKMH00001981</t>
  </si>
  <si>
    <t>20250703-S-70395</t>
  </si>
  <si>
    <t>C07992853869</t>
  </si>
  <si>
    <t>20250703-S-70463</t>
  </si>
  <si>
    <t>C07992905240</t>
  </si>
  <si>
    <t>20250630-S-70548</t>
  </si>
  <si>
    <t>C07207465907</t>
  </si>
  <si>
    <t>20250701-S-70461</t>
  </si>
  <si>
    <t>C07469300919</t>
  </si>
  <si>
    <t>OESBEKMH00000447</t>
  </si>
  <si>
    <t>20250703-S-70063</t>
  </si>
  <si>
    <t>C07731087647</t>
  </si>
  <si>
    <t>OCZBEKMH00000539</t>
  </si>
  <si>
    <t>Mann + Hummel (Cz) V.O.S.</t>
  </si>
  <si>
    <t>20250702-S-70440</t>
  </si>
  <si>
    <t>C07731104846</t>
  </si>
  <si>
    <t>OHUBEKMH00000165</t>
  </si>
  <si>
    <t>20250702-S-70574</t>
  </si>
  <si>
    <t>C07731138386</t>
  </si>
  <si>
    <t>20250702-S-70576</t>
  </si>
  <si>
    <t>C07731138032</t>
  </si>
  <si>
    <t>OHUBEKMH00000167</t>
  </si>
  <si>
    <t>20250702-S-70575</t>
  </si>
  <si>
    <t>C07731142632</t>
  </si>
  <si>
    <t>OHUBEKMH00000166</t>
  </si>
  <si>
    <t>C07731111341</t>
  </si>
  <si>
    <t>20250703-S-70596</t>
  </si>
  <si>
    <t>C07992838991</t>
  </si>
  <si>
    <t>20250704-S-70069</t>
  </si>
  <si>
    <t>C07992923913</t>
  </si>
  <si>
    <t>OCZBEKMH00000541</t>
  </si>
  <si>
    <t>20250703-S-70461</t>
  </si>
  <si>
    <t>C07992922428</t>
  </si>
  <si>
    <t>20250703-S-70458</t>
  </si>
  <si>
    <t>C07992874859</t>
  </si>
  <si>
    <t>20250703-S-70462</t>
  </si>
  <si>
    <t>C07992896160</t>
  </si>
  <si>
    <t>20250704-S-70396</t>
  </si>
  <si>
    <t>C08778281584</t>
  </si>
  <si>
    <t>20250701-S-70121</t>
  </si>
  <si>
    <t>C07469200719</t>
  </si>
  <si>
    <t>20250701-S-70463</t>
  </si>
  <si>
    <t>C07469286585</t>
  </si>
  <si>
    <t>OESBEKMH00000469</t>
  </si>
  <si>
    <t>C07731205522</t>
  </si>
  <si>
    <t>C07731106608</t>
  </si>
  <si>
    <t>20250703-S-70392</t>
  </si>
  <si>
    <t>C07992931163</t>
  </si>
  <si>
    <t>20250703-S-70391</t>
  </si>
  <si>
    <t>C07992946368</t>
  </si>
  <si>
    <t>20250703-S-70375</t>
  </si>
  <si>
    <t>C07992840080</t>
  </si>
  <si>
    <t>20250704-S-70225</t>
  </si>
  <si>
    <t>C08778315120</t>
  </si>
  <si>
    <t>20250707-S-70457</t>
  </si>
  <si>
    <t>C09040174236</t>
  </si>
  <si>
    <t>ONLBEKMH00000533</t>
  </si>
  <si>
    <t>C07731104845</t>
  </si>
  <si>
    <t>OSEBEKMH00000088</t>
  </si>
  <si>
    <t>20250704-S-70235</t>
  </si>
  <si>
    <t>C08778290823</t>
  </si>
  <si>
    <t>20250702-S-70474</t>
  </si>
  <si>
    <t>C07731082849</t>
  </si>
  <si>
    <t>20250704-S-70476</t>
  </si>
  <si>
    <t>C08778283347</t>
  </si>
  <si>
    <t>20250707-S-70236</t>
  </si>
  <si>
    <t>C09040165580</t>
  </si>
  <si>
    <t>20250707-S-70333</t>
  </si>
  <si>
    <t>C09040165757</t>
  </si>
  <si>
    <t>OFRBEKMH00001774</t>
  </si>
  <si>
    <t>20250709-S-70822</t>
  </si>
  <si>
    <t>C09825546505</t>
  </si>
  <si>
    <t>20250702-S-70450</t>
  </si>
  <si>
    <t>C07731125797</t>
  </si>
  <si>
    <t>20250704-S-70480</t>
  </si>
  <si>
    <t>C08778311100</t>
  </si>
  <si>
    <t>OPLBEKMH00000580</t>
  </si>
  <si>
    <t>20250707-S-70242</t>
  </si>
  <si>
    <t>C09040256941</t>
  </si>
  <si>
    <t>ODEBEKMH00001973</t>
  </si>
  <si>
    <t>20250703-S-70489</t>
  </si>
  <si>
    <t>C07992898891</t>
  </si>
  <si>
    <t>C07992898889</t>
  </si>
  <si>
    <t>20250707-S-70465</t>
  </si>
  <si>
    <t>C09040222767</t>
  </si>
  <si>
    <t>20250707-S-70464</t>
  </si>
  <si>
    <t>C09040203423</t>
  </si>
  <si>
    <t>C09040203422</t>
  </si>
  <si>
    <t>20250707-S-70314</t>
  </si>
  <si>
    <t>C09040175727</t>
  </si>
  <si>
    <t>OGBBEKMH00001050</t>
  </si>
  <si>
    <t>20250707-S-70606</t>
  </si>
  <si>
    <t>C09040198731</t>
  </si>
  <si>
    <t>20250708-S-70543</t>
  </si>
  <si>
    <t>C09302007124</t>
  </si>
  <si>
    <t>OITBEKMH00001060</t>
  </si>
  <si>
    <t>20250708-S-70539</t>
  </si>
  <si>
    <t>C09301965561</t>
  </si>
  <si>
    <t>20250709-S-70658</t>
  </si>
  <si>
    <t>C09563871895</t>
  </si>
  <si>
    <t>OLUBEKMH00000044</t>
  </si>
  <si>
    <t>20250710-S-70801</t>
  </si>
  <si>
    <t>RL5016699326</t>
  </si>
  <si>
    <t>ODEBEKMH00001992</t>
  </si>
  <si>
    <t>GD1YBEGRI001</t>
  </si>
  <si>
    <t>20250707-S-70225</t>
  </si>
  <si>
    <t>C09040224873</t>
  </si>
  <si>
    <t>20250704-S-70070</t>
  </si>
  <si>
    <t>C07992910513</t>
  </si>
  <si>
    <t>20250701-S-70495</t>
  </si>
  <si>
    <t>C07469335078</t>
  </si>
  <si>
    <t>20250703-S-70495</t>
  </si>
  <si>
    <t>C07992838911</t>
  </si>
  <si>
    <t>20250704-S-70077</t>
  </si>
  <si>
    <t>C07992880705</t>
  </si>
  <si>
    <t>20250707-S-70224</t>
  </si>
  <si>
    <t>C09040217257</t>
  </si>
  <si>
    <t>20250702-S-70482</t>
  </si>
  <si>
    <t>C07731104035</t>
  </si>
  <si>
    <t>OROBEKMH00000130</t>
  </si>
  <si>
    <t>C07992898890</t>
  </si>
  <si>
    <t>20250704-S-70401</t>
  </si>
  <si>
    <t>C08778317831</t>
  </si>
  <si>
    <t>OITBEKMH00001069</t>
  </si>
  <si>
    <t>20250704-S-70578</t>
  </si>
  <si>
    <t>C08778282147</t>
  </si>
  <si>
    <t>OITBEKMH00001043</t>
  </si>
  <si>
    <t>20250707-S-70260</t>
  </si>
  <si>
    <t>C09040245116</t>
  </si>
  <si>
    <t>20250708-S-70544</t>
  </si>
  <si>
    <t>C09302000409</t>
  </si>
  <si>
    <t>ONLBEKMH00000534</t>
  </si>
  <si>
    <t>20250710-S-70835</t>
  </si>
  <si>
    <t>RL5016687849</t>
  </si>
  <si>
    <t>ODEBEKMH00001991</t>
  </si>
  <si>
    <t>Winning Blw Management Gmbh</t>
  </si>
  <si>
    <t xml:space="preserve">20250708-S-70696 </t>
  </si>
  <si>
    <t>RL5016688095</t>
  </si>
  <si>
    <t>ODEBEKMH00001987</t>
  </si>
  <si>
    <t>20250703-S-70472</t>
  </si>
  <si>
    <t>C07992858573</t>
  </si>
  <si>
    <t>OHUBEKMH00000170</t>
  </si>
  <si>
    <t>20250704-S-70484</t>
  </si>
  <si>
    <t>C08778347566</t>
  </si>
  <si>
    <t>20250707-S-70279</t>
  </si>
  <si>
    <t>C09040165804</t>
  </si>
  <si>
    <t>20250702-S-70507</t>
  </si>
  <si>
    <t>C07731209044</t>
  </si>
  <si>
    <t>OSIBEKMH00000014</t>
  </si>
  <si>
    <t>20250702-S-70445</t>
  </si>
  <si>
    <t>C07731119301</t>
  </si>
  <si>
    <t>20250703-S-70465</t>
  </si>
  <si>
    <t>C07992896848</t>
  </si>
  <si>
    <t>20250703-S-70514</t>
  </si>
  <si>
    <t>C07992874871</t>
  </si>
  <si>
    <t>20250704-S-70478</t>
  </si>
  <si>
    <t>C08778283148</t>
  </si>
  <si>
    <t>20250704-S-70602</t>
  </si>
  <si>
    <t>C08778308634</t>
  </si>
  <si>
    <t>20250708-S-70082</t>
  </si>
  <si>
    <t>C09040255315</t>
  </si>
  <si>
    <t>20250707-S-70220</t>
  </si>
  <si>
    <t>C09040255931</t>
  </si>
  <si>
    <t>20250707-S-70328</t>
  </si>
  <si>
    <t>C09040251050</t>
  </si>
  <si>
    <t>20250707-S-70252</t>
  </si>
  <si>
    <t>C09040199992</t>
  </si>
  <si>
    <t>20250707-S-70334</t>
  </si>
  <si>
    <t>C09040162225</t>
  </si>
  <si>
    <t>OFRBEKMH00001779</t>
  </si>
  <si>
    <t>20250704-S-70479</t>
  </si>
  <si>
    <t>C08778279939</t>
  </si>
  <si>
    <t>20250707-S-70223</t>
  </si>
  <si>
    <t>C09040225417</t>
  </si>
  <si>
    <t>20250707-S-70456</t>
  </si>
  <si>
    <t>C09040164563</t>
  </si>
  <si>
    <t>20250703-S-70471</t>
  </si>
  <si>
    <t>C07992854792</t>
  </si>
  <si>
    <t>20250704-S-70485</t>
  </si>
  <si>
    <t>C08778356099</t>
  </si>
  <si>
    <t>OFRBEKMH00001757</t>
  </si>
  <si>
    <t>20250704-S-70486</t>
  </si>
  <si>
    <t>C08778356893</t>
  </si>
  <si>
    <t>OFRBEKMH00001762</t>
  </si>
  <si>
    <t>20250704-S-70398</t>
  </si>
  <si>
    <t>C08778301924</t>
  </si>
  <si>
    <t>20250707-S-70278</t>
  </si>
  <si>
    <t>C09040145026</t>
  </si>
  <si>
    <t>20250707-S-70569</t>
  </si>
  <si>
    <t>C09040232009</t>
  </si>
  <si>
    <t>ODEBEKMH00001986</t>
  </si>
  <si>
    <t>20250707-S-70219</t>
  </si>
  <si>
    <t>C09040145012</t>
  </si>
  <si>
    <t>Aschaffenburg</t>
  </si>
  <si>
    <t>20250711-S-70087</t>
  </si>
  <si>
    <t>RL5016687873</t>
  </si>
  <si>
    <t>LINDDEASC018</t>
  </si>
  <si>
    <t>20250707-S-70354</t>
  </si>
  <si>
    <t>C09040146698</t>
  </si>
  <si>
    <t>OITBEKMH00001057</t>
  </si>
  <si>
    <t>20250708-S-70301</t>
  </si>
  <si>
    <t>C09302016631</t>
  </si>
  <si>
    <t>20250708-S-70426</t>
  </si>
  <si>
    <t>C09302012902</t>
  </si>
  <si>
    <t>20250708-S-70443</t>
  </si>
  <si>
    <t>C09301940764</t>
  </si>
  <si>
    <t>OFRBEKMH00001781</t>
  </si>
  <si>
    <t>20250708-S-70138</t>
  </si>
  <si>
    <t>C09301967112</t>
  </si>
  <si>
    <t>20250708-S-70444</t>
  </si>
  <si>
    <t>C09301946706</t>
  </si>
  <si>
    <t>20250708-S-70180</t>
  </si>
  <si>
    <t>C09302019295</t>
  </si>
  <si>
    <t>20250701-S-70491</t>
  </si>
  <si>
    <t>C07469179937</t>
  </si>
  <si>
    <t>NORDHYDRAULIC AB</t>
  </si>
  <si>
    <t>20250703-S-70523</t>
  </si>
  <si>
    <t>C07992925428</t>
  </si>
  <si>
    <t>20250704-S-70532</t>
  </si>
  <si>
    <t>C08778299096</t>
  </si>
  <si>
    <t>OBEKMHBE00001417</t>
  </si>
  <si>
    <t>20250707-S-70439</t>
  </si>
  <si>
    <t>C09040146316</t>
  </si>
  <si>
    <t>OCZBEKMH00000543</t>
  </si>
  <si>
    <t>20250707-S-70434</t>
  </si>
  <si>
    <t>C09040165654</t>
  </si>
  <si>
    <t>OCZBEKMH00000544</t>
  </si>
  <si>
    <t>20250708-S-70399</t>
  </si>
  <si>
    <t>C09301896519</t>
  </si>
  <si>
    <t>20250708-S-70386</t>
  </si>
  <si>
    <t>C09302013655</t>
  </si>
  <si>
    <t>OGBBEKMH00001051</t>
  </si>
  <si>
    <t>20250708-S-70402</t>
  </si>
  <si>
    <t>C09301921342</t>
  </si>
  <si>
    <t>20250708-S-70542</t>
  </si>
  <si>
    <t>C09302008490</t>
  </si>
  <si>
    <t>C09302008489</t>
  </si>
  <si>
    <t>20250708-S-70372</t>
  </si>
  <si>
    <t>C09301989795</t>
  </si>
  <si>
    <t>20250708-S-70378</t>
  </si>
  <si>
    <t>C09301989205</t>
  </si>
  <si>
    <t>20250708-S-70376</t>
  </si>
  <si>
    <t>C09301971625</t>
  </si>
  <si>
    <t>20250704-S-70385</t>
  </si>
  <si>
    <t>C08778339123</t>
  </si>
  <si>
    <t>OITBEKMH00001058</t>
  </si>
  <si>
    <t>C09302016630</t>
  </si>
  <si>
    <t>20250709-S-70104</t>
  </si>
  <si>
    <t>C09301893558</t>
  </si>
  <si>
    <t>20250708-S-70129</t>
  </si>
  <si>
    <t>C09301921394</t>
  </si>
  <si>
    <t>20250708-S-70167</t>
  </si>
  <si>
    <t>C09301941635</t>
  </si>
  <si>
    <t>20250708-S-70322</t>
  </si>
  <si>
    <t>C09301957777</t>
  </si>
  <si>
    <t>20250708-S-70739</t>
  </si>
  <si>
    <t>C09301947853</t>
  </si>
  <si>
    <t>FVJM00026804</t>
  </si>
  <si>
    <t>RL5016701460</t>
  </si>
  <si>
    <t>ODEBEKMH00002006</t>
  </si>
  <si>
    <t>Siepmann-Werke GmbH &amp; Co. KG</t>
  </si>
  <si>
    <t>C08778339124</t>
  </si>
  <si>
    <t>20250708-S-70264</t>
  </si>
  <si>
    <t>C09302013359</t>
  </si>
  <si>
    <t>20250708-S-70289</t>
  </si>
  <si>
    <t>C09301947701</t>
  </si>
  <si>
    <t>ODEBEKMH00002007</t>
  </si>
  <si>
    <t>20250704-S-70491</t>
  </si>
  <si>
    <t>C08778359065</t>
  </si>
  <si>
    <t>C08778339122</t>
  </si>
  <si>
    <t>20250707-S-70443</t>
  </si>
  <si>
    <t>C09040225057</t>
  </si>
  <si>
    <t>OPLBEKMH00000558</t>
  </si>
  <si>
    <t>20250707-S-70435</t>
  </si>
  <si>
    <t>C09040169308</t>
  </si>
  <si>
    <t>OCZBEKMH00000549</t>
  </si>
  <si>
    <t>20250707-S-70326</t>
  </si>
  <si>
    <t>C09040228501</t>
  </si>
  <si>
    <t>20250707-S-70438</t>
  </si>
  <si>
    <t>C09040176616</t>
  </si>
  <si>
    <t>20250707-S-70352</t>
  </si>
  <si>
    <t>C09040199737</t>
  </si>
  <si>
    <t>20250708-S-70349</t>
  </si>
  <si>
    <t>C09302012202</t>
  </si>
  <si>
    <t>C09302013360</t>
  </si>
  <si>
    <t>20250708-S-70308</t>
  </si>
  <si>
    <t>C09301994575</t>
  </si>
  <si>
    <t>20250708-S-70645</t>
  </si>
  <si>
    <t>C09301920518</t>
  </si>
  <si>
    <t>ODEBEKMH00001996</t>
  </si>
  <si>
    <t>C09301947700</t>
  </si>
  <si>
    <t>ODEBEKMH00002025</t>
  </si>
  <si>
    <t>20250707-S-70571</t>
  </si>
  <si>
    <t>C09040179858</t>
  </si>
  <si>
    <t>20250703-S-70601</t>
  </si>
  <si>
    <t>C08778349699</t>
  </si>
  <si>
    <t>20250708-S-70273</t>
  </si>
  <si>
    <t>C09301899829</t>
  </si>
  <si>
    <t>20250708-S-70295</t>
  </si>
  <si>
    <t>C09301988254</t>
  </si>
  <si>
    <t>20250708-S-70351</t>
  </si>
  <si>
    <t>C09301919472</t>
  </si>
  <si>
    <t>20250708-S-70441</t>
  </si>
  <si>
    <t>C09301942233</t>
  </si>
  <si>
    <t>20250709-S-70586</t>
  </si>
  <si>
    <t>C09563818812</t>
  </si>
  <si>
    <t>OBEKMHBE00001418</t>
  </si>
  <si>
    <t>20250708-S-70086</t>
  </si>
  <si>
    <t>C09040245004</t>
  </si>
  <si>
    <t>20250708-S-70274</t>
  </si>
  <si>
    <t>C09301919992</t>
  </si>
  <si>
    <t>20250707-S-70520</t>
  </si>
  <si>
    <t>C09040203731</t>
  </si>
  <si>
    <t>20250708-S-70127</t>
  </si>
  <si>
    <t>C09301921647</t>
  </si>
  <si>
    <t>OITBEKMH00001064</t>
  </si>
  <si>
    <t>20250708-S-70134</t>
  </si>
  <si>
    <t>C09301989979</t>
  </si>
  <si>
    <t>20250709-S-70216</t>
  </si>
  <si>
    <t>C09563870420</t>
  </si>
  <si>
    <t>Brinsworth</t>
  </si>
  <si>
    <t>20250715-S-70539</t>
  </si>
  <si>
    <t>RL5016716951</t>
  </si>
  <si>
    <t>CATERPILLAR - FG WILSON (DK-LW08)  AFTERMARKET</t>
  </si>
  <si>
    <t>MTLGGBBRI001</t>
  </si>
  <si>
    <t>20250704-S-70400</t>
  </si>
  <si>
    <t>C08778339127</t>
  </si>
  <si>
    <t>20250708-S-70181</t>
  </si>
  <si>
    <t>C09302024828</t>
  </si>
  <si>
    <t>20250709-S-70384</t>
  </si>
  <si>
    <t>C09563816878</t>
  </si>
  <si>
    <t>20250709-S-70195</t>
  </si>
  <si>
    <t>C09563924240</t>
  </si>
  <si>
    <t>20250709-S-70370</t>
  </si>
  <si>
    <t>C09563839711</t>
  </si>
  <si>
    <t>20250708-S-70519</t>
  </si>
  <si>
    <t>C09301896393</t>
  </si>
  <si>
    <t>OCZBEKMH00000545</t>
  </si>
  <si>
    <t>20250709-S-70003</t>
  </si>
  <si>
    <t>C09301958044</t>
  </si>
  <si>
    <t>OCZBEKMH00000550</t>
  </si>
  <si>
    <t>C09563951276</t>
  </si>
  <si>
    <t>C09563921740</t>
  </si>
  <si>
    <t>20250709-S-70335</t>
  </si>
  <si>
    <t>C09563849619</t>
  </si>
  <si>
    <t>CABLECRAFT MOTION CONTROLS LIMITED</t>
  </si>
  <si>
    <t>20250714-S-70094</t>
  </si>
  <si>
    <t>RL5016702556</t>
  </si>
  <si>
    <t>20250707-S-70517</t>
  </si>
  <si>
    <t>C09040145099</t>
  </si>
  <si>
    <t>OSEBEKMH00000083</t>
  </si>
  <si>
    <t>20250708-S-70530</t>
  </si>
  <si>
    <t>C09301967807</t>
  </si>
  <si>
    <t>20250708-S-70735</t>
  </si>
  <si>
    <t>C09301965418</t>
  </si>
  <si>
    <t>OITBEKMH00001061</t>
  </si>
  <si>
    <t>20250709-S-70255</t>
  </si>
  <si>
    <t>C09563844567</t>
  </si>
  <si>
    <t>20250711-S-70572</t>
  </si>
  <si>
    <t>RL5016714470</t>
  </si>
  <si>
    <t>ODEBEKMH00002014</t>
  </si>
  <si>
    <t>20250714-S-70281</t>
  </si>
  <si>
    <t>RL5016714494</t>
  </si>
  <si>
    <t>ODEBEKMH00002018</t>
  </si>
  <si>
    <t>20250708-S-70139</t>
  </si>
  <si>
    <t>C09301964481</t>
  </si>
  <si>
    <t>20250709-S-70244</t>
  </si>
  <si>
    <t>C09563894983</t>
  </si>
  <si>
    <t>ODEBEKMH00002036</t>
  </si>
  <si>
    <t>20250709-S-70735</t>
  </si>
  <si>
    <t>C09563872193</t>
  </si>
  <si>
    <t>BTT Solutions GER GmbH</t>
  </si>
  <si>
    <t>20250704-S-70516</t>
  </si>
  <si>
    <t>C08778284095</t>
  </si>
  <si>
    <t>OROBEKMH00000131</t>
  </si>
  <si>
    <t>C08778284094</t>
  </si>
  <si>
    <t>20250708-S-70516</t>
  </si>
  <si>
    <t>C09301896933</t>
  </si>
  <si>
    <t>C09301896932</t>
  </si>
  <si>
    <t>20250708-S-70514</t>
  </si>
  <si>
    <t>C09301902807</t>
  </si>
  <si>
    <t>20250708-S-70432</t>
  </si>
  <si>
    <t>C09301909899</t>
  </si>
  <si>
    <t>20250708-S-70534</t>
  </si>
  <si>
    <t>C09301979940</t>
  </si>
  <si>
    <t>20250708-S-70130</t>
  </si>
  <si>
    <t>C09301990467</t>
  </si>
  <si>
    <t>20250708-S-70529</t>
  </si>
  <si>
    <t>C09301917281</t>
  </si>
  <si>
    <t>OPLBEKMH00000561</t>
  </si>
  <si>
    <t>C09301917280</t>
  </si>
  <si>
    <t>20250708-S-70122</t>
  </si>
  <si>
    <t>C09301944796</t>
  </si>
  <si>
    <t>OITBEKMH00001063</t>
  </si>
  <si>
    <t>20250709-S-70189</t>
  </si>
  <si>
    <t>C09563818677</t>
  </si>
  <si>
    <t>20250709-S-70269</t>
  </si>
  <si>
    <t>C09563818717</t>
  </si>
  <si>
    <t>20250709-S-70784</t>
  </si>
  <si>
    <t>C09563836744</t>
  </si>
  <si>
    <t>20250709-S-70249</t>
  </si>
  <si>
    <t>C09563916506</t>
  </si>
  <si>
    <t>20250709-S-70185</t>
  </si>
  <si>
    <t>C09563836810</t>
  </si>
  <si>
    <t>20250709-S-70734</t>
  </si>
  <si>
    <t>C09563872220</t>
  </si>
  <si>
    <t>20250709-S-70182</t>
  </si>
  <si>
    <t>C09825563183</t>
  </si>
  <si>
    <t>ODEBEKMH00001998</t>
  </si>
  <si>
    <t>C09301967808</t>
  </si>
  <si>
    <t>20250709-S-70812</t>
  </si>
  <si>
    <t>C09563872584</t>
  </si>
  <si>
    <t>20250709-S-70208</t>
  </si>
  <si>
    <t>C09563896264</t>
  </si>
  <si>
    <t>20250714-S-70127</t>
  </si>
  <si>
    <t>C10611063337</t>
  </si>
  <si>
    <t>OBEKMHBE00001423</t>
  </si>
  <si>
    <t>20250707-S-70555</t>
  </si>
  <si>
    <t>C09040165076</t>
  </si>
  <si>
    <t>OSKBEKMH00000085</t>
  </si>
  <si>
    <t>C09040165077</t>
  </si>
  <si>
    <t>20250708-S-70660</t>
  </si>
  <si>
    <t>C09302020927</t>
  </si>
  <si>
    <t>OHUBEKMH00000173</t>
  </si>
  <si>
    <t>20250710-S-70274</t>
  </si>
  <si>
    <t>C09825577210</t>
  </si>
  <si>
    <t>ODEBEKMH00002026</t>
  </si>
  <si>
    <t>20250714-S-70579</t>
  </si>
  <si>
    <t>C10872846709</t>
  </si>
  <si>
    <t>20250715-S-70562</t>
  </si>
  <si>
    <t>RL5016717626</t>
  </si>
  <si>
    <t>20250709-S-70553</t>
  </si>
  <si>
    <t>C09563939363</t>
  </si>
  <si>
    <t>20250709-S-70571</t>
  </si>
  <si>
    <t>C09563838032</t>
  </si>
  <si>
    <t>OPLBEKMH00000567</t>
  </si>
  <si>
    <t>20250709-S-70552</t>
  </si>
  <si>
    <t>C09563926318</t>
  </si>
  <si>
    <t>20250710-S-70305</t>
  </si>
  <si>
    <t>C09825541520</t>
  </si>
  <si>
    <t>ODEBEKMH00002024</t>
  </si>
  <si>
    <t>20250710-S-70299</t>
  </si>
  <si>
    <t>C09825600281</t>
  </si>
  <si>
    <t>20250711-S-70086</t>
  </si>
  <si>
    <t>C09825605343</t>
  </si>
  <si>
    <t>20250711-S-70470</t>
  </si>
  <si>
    <t>C10611039637</t>
  </si>
  <si>
    <t>ONLBEKMH00000542</t>
  </si>
  <si>
    <t>20250711-S-70451</t>
  </si>
  <si>
    <t>C10611036874</t>
  </si>
  <si>
    <t>20250714-S-70581</t>
  </si>
  <si>
    <t>C10872784382</t>
  </si>
  <si>
    <t>20250714-S-70576</t>
  </si>
  <si>
    <t>C10872817666</t>
  </si>
  <si>
    <t>OBEKMHBE00001422</t>
  </si>
  <si>
    <t>20250704-S-70540</t>
  </si>
  <si>
    <t>C08778341818</t>
  </si>
  <si>
    <t>OHRBEKMH00000028</t>
  </si>
  <si>
    <t>20250709-S-70621</t>
  </si>
  <si>
    <t>C09563818366</t>
  </si>
  <si>
    <t>20250709-S-70546</t>
  </si>
  <si>
    <t>C09563839274</t>
  </si>
  <si>
    <t>OCZBEKMH00000548</t>
  </si>
  <si>
    <t>20250710-S-70417</t>
  </si>
  <si>
    <t>C09825615879</t>
  </si>
  <si>
    <t>20250710-S-70066</t>
  </si>
  <si>
    <t>C09825624948</t>
  </si>
  <si>
    <t>20250710-S-70683</t>
  </si>
  <si>
    <t>C09825624451</t>
  </si>
  <si>
    <t>20250711-S-70469</t>
  </si>
  <si>
    <t>C10611008994</t>
  </si>
  <si>
    <t>CATEFRECH003</t>
  </si>
  <si>
    <t>20250710-S-70266</t>
  </si>
  <si>
    <t>C09825541906</t>
  </si>
  <si>
    <t>ODEBEKMH00002016</t>
  </si>
  <si>
    <t>20250704-S-70496</t>
  </si>
  <si>
    <t>C08778298704</t>
  </si>
  <si>
    <t>OESBEKMH00000471</t>
  </si>
  <si>
    <t>20250707-S-70483</t>
  </si>
  <si>
    <t>C09040243322</t>
  </si>
  <si>
    <t>20250709-S-70780</t>
  </si>
  <si>
    <t>C09563816727</t>
  </si>
  <si>
    <t>OITBEKMH00001050</t>
  </si>
  <si>
    <t>20250709-S-70779</t>
  </si>
  <si>
    <t>C09563870497</t>
  </si>
  <si>
    <t>OITBEKMH00001059</t>
  </si>
  <si>
    <t>20250709-S-70778</t>
  </si>
  <si>
    <t>C09563886348</t>
  </si>
  <si>
    <t>OITBEKMH00001051</t>
  </si>
  <si>
    <t>C09825600283</t>
  </si>
  <si>
    <t>C09825600282</t>
  </si>
  <si>
    <t>20250710-S-70267</t>
  </si>
  <si>
    <t>C09825548741</t>
  </si>
  <si>
    <t>20250710-S-70275</t>
  </si>
  <si>
    <t>C09825578224</t>
  </si>
  <si>
    <t>20250710-S-70353</t>
  </si>
  <si>
    <t>C09825573180</t>
  </si>
  <si>
    <t>C09825578225</t>
  </si>
  <si>
    <t>20250715-S-70214</t>
  </si>
  <si>
    <t>RL5016728045</t>
  </si>
  <si>
    <t>ODEBEKMH00002023</t>
  </si>
  <si>
    <t>20250708-S-70600</t>
  </si>
  <si>
    <t>C09301920907</t>
  </si>
  <si>
    <t xml:space="preserve">CONTITECH FLUID AUTOMOTIVE ROMANIA </t>
  </si>
  <si>
    <t>20250711-S-70068</t>
  </si>
  <si>
    <t>C09825541390</t>
  </si>
  <si>
    <t>ODEBEKMH00002038</t>
  </si>
  <si>
    <t>20250710-S-70279</t>
  </si>
  <si>
    <t>C09825577692</t>
  </si>
  <si>
    <t>20250711-S-70923</t>
  </si>
  <si>
    <t>C10611041442</t>
  </si>
  <si>
    <t>RHENGBNUN004</t>
  </si>
  <si>
    <t>C10611041441</t>
  </si>
  <si>
    <t>20250704-S-70497</t>
  </si>
  <si>
    <t>C08778307280</t>
  </si>
  <si>
    <t>OESBEKMH00000473</t>
  </si>
  <si>
    <t>C08778307281</t>
  </si>
  <si>
    <t>20250707-S-70518</t>
  </si>
  <si>
    <t>C09040144947</t>
  </si>
  <si>
    <t>OPTBEKMH00000065</t>
  </si>
  <si>
    <t>20250709-S-70555</t>
  </si>
  <si>
    <t>C09563936360</t>
  </si>
  <si>
    <t>20250709-S-70719</t>
  </si>
  <si>
    <t>C09563949112</t>
  </si>
  <si>
    <t>20250709-S-70568</t>
  </si>
  <si>
    <t>C09563888964</t>
  </si>
  <si>
    <t>OPLBEKMH00000564</t>
  </si>
  <si>
    <t>20250709-S-70572</t>
  </si>
  <si>
    <t>C09563838476</t>
  </si>
  <si>
    <t>20250710-S-70803</t>
  </si>
  <si>
    <t>C09825561008</t>
  </si>
  <si>
    <t>20250710-S-70802</t>
  </si>
  <si>
    <t>C09825564124</t>
  </si>
  <si>
    <t>ODEBEKMH00001997</t>
  </si>
  <si>
    <t>20250710-S-70852</t>
  </si>
  <si>
    <t>C09825601052</t>
  </si>
  <si>
    <t>20250710-S-70355</t>
  </si>
  <si>
    <t>C09825606078</t>
  </si>
  <si>
    <t>20250710-S-70848</t>
  </si>
  <si>
    <t>C09825562573</t>
  </si>
  <si>
    <t>C09301920906</t>
  </si>
  <si>
    <t>20250709-S-70569</t>
  </si>
  <si>
    <t>C09563897262</t>
  </si>
  <si>
    <t>C09563897263</t>
  </si>
  <si>
    <t>C09563897264</t>
  </si>
  <si>
    <t>C09563897266</t>
  </si>
  <si>
    <t>C09563897265</t>
  </si>
  <si>
    <t>20250708-S-70172</t>
  </si>
  <si>
    <t>C09301992735</t>
  </si>
  <si>
    <t>20250710-S-70826</t>
  </si>
  <si>
    <t>C09825541519</t>
  </si>
  <si>
    <t>20250710-S-70294</t>
  </si>
  <si>
    <t>C09825561909</t>
  </si>
  <si>
    <t>20250710-S-70324</t>
  </si>
  <si>
    <t>C09825542211</t>
  </si>
  <si>
    <t>C09825577209</t>
  </si>
  <si>
    <t>20250710-S-70297</t>
  </si>
  <si>
    <t>C09825573185</t>
  </si>
  <si>
    <t>20250710-S-70291</t>
  </si>
  <si>
    <t>C09825564898</t>
  </si>
  <si>
    <t>C10611041440</t>
  </si>
  <si>
    <t>20250711-S-70439</t>
  </si>
  <si>
    <t>C10611100088</t>
  </si>
  <si>
    <t>OFRBEKMH00001799</t>
  </si>
  <si>
    <t>20250711-S-70407</t>
  </si>
  <si>
    <t>C10611024322</t>
  </si>
  <si>
    <t>OFRBEKMH00001798</t>
  </si>
  <si>
    <t>Timken Europe</t>
  </si>
  <si>
    <t>20250715-S-70400</t>
  </si>
  <si>
    <t>C11134681644</t>
  </si>
  <si>
    <t>OATBEKMH00000121</t>
  </si>
  <si>
    <t>20250714-S-70575</t>
  </si>
  <si>
    <t>C11134697966</t>
  </si>
  <si>
    <t>20250715-S-70561</t>
  </si>
  <si>
    <t>RL5016717221</t>
  </si>
  <si>
    <t>20250711-S-70475</t>
  </si>
  <si>
    <t>C10611083299</t>
  </si>
  <si>
    <t>20250711-S-70458</t>
  </si>
  <si>
    <t>C10611066306</t>
  </si>
  <si>
    <t>20250711-S-70471</t>
  </si>
  <si>
    <t>C10611073314</t>
  </si>
  <si>
    <t>ODEBEKMH00002067</t>
  </si>
  <si>
    <t>20250711-S-70890</t>
  </si>
  <si>
    <t>C10611040091</t>
  </si>
  <si>
    <t>DPM</t>
  </si>
  <si>
    <t>20250711-S-70438</t>
  </si>
  <si>
    <t>C10611094714</t>
  </si>
  <si>
    <t>ODEBEKMH00002009</t>
  </si>
  <si>
    <t>20250711-S-70472</t>
  </si>
  <si>
    <t>C10611040383</t>
  </si>
  <si>
    <t>ODEBEKMH00002041</t>
  </si>
  <si>
    <t>Alc Allgemeines-Logistik-Center Gmbh</t>
  </si>
  <si>
    <t>20250714-S-70424</t>
  </si>
  <si>
    <t>C10872798240</t>
  </si>
  <si>
    <t>20250714-S-70674</t>
  </si>
  <si>
    <t>C10872814359</t>
  </si>
  <si>
    <t>ONLBEKMH00000550</t>
  </si>
  <si>
    <t>C11134697967</t>
  </si>
  <si>
    <t>20250709-S-70649</t>
  </si>
  <si>
    <t>C09563915904</t>
  </si>
  <si>
    <t>20250711-S-70934</t>
  </si>
  <si>
    <t>C10611108278</t>
  </si>
  <si>
    <t>CATEFRECH002</t>
  </si>
  <si>
    <t>20250711-S-70421</t>
  </si>
  <si>
    <t>C10611007782</t>
  </si>
  <si>
    <t>20250711-S-70447</t>
  </si>
  <si>
    <t>C10611008003</t>
  </si>
  <si>
    <t>OGBBEKMH00001055</t>
  </si>
  <si>
    <t>SCREEN SERVICES</t>
  </si>
  <si>
    <t>20250711-S-70445</t>
  </si>
  <si>
    <t>C10611008647</t>
  </si>
  <si>
    <t>20250711-S-70449</t>
  </si>
  <si>
    <t>C10611028438</t>
  </si>
  <si>
    <t>20250711-S-70406</t>
  </si>
  <si>
    <t>C10611037804</t>
  </si>
  <si>
    <t>20250711-S-70442</t>
  </si>
  <si>
    <t>C10611024781</t>
  </si>
  <si>
    <t>20250711-S-70417</t>
  </si>
  <si>
    <t>C10611098126</t>
  </si>
  <si>
    <t>ODEBEKMH00002044</t>
  </si>
  <si>
    <t>20250707-S-70475</t>
  </si>
  <si>
    <t>C09040147900</t>
  </si>
  <si>
    <t>20250709-S-70620</t>
  </si>
  <si>
    <t>C09563818511</t>
  </si>
  <si>
    <t>OFIBEKMH00000029</t>
  </si>
  <si>
    <t>20250709-S-70451</t>
  </si>
  <si>
    <t>C09563840090</t>
  </si>
  <si>
    <t>20250710-S-70721</t>
  </si>
  <si>
    <t>C09825541918</t>
  </si>
  <si>
    <t>20250714-S-70770</t>
  </si>
  <si>
    <t>C10611103405</t>
  </si>
  <si>
    <t>20250711-S-70892</t>
  </si>
  <si>
    <t>C10611083386</t>
  </si>
  <si>
    <t>20250711-S-70473</t>
  </si>
  <si>
    <t>C10611040233</t>
  </si>
  <si>
    <t>20250711-S-70466</t>
  </si>
  <si>
    <t>C10611008582</t>
  </si>
  <si>
    <t>20250711-S-70888</t>
  </si>
  <si>
    <t>C10611023517</t>
  </si>
  <si>
    <t>20250707-S-70471</t>
  </si>
  <si>
    <t>C09040180021</t>
  </si>
  <si>
    <t>OESBEKMH00000470</t>
  </si>
  <si>
    <t>20250707-S-70514</t>
  </si>
  <si>
    <t>C09040179188</t>
  </si>
  <si>
    <t>20250710-S-70845</t>
  </si>
  <si>
    <t>C09825541531</t>
  </si>
  <si>
    <t>20250710-S-70670</t>
  </si>
  <si>
    <t>C09825576028</t>
  </si>
  <si>
    <t>20250711-S-70453</t>
  </si>
  <si>
    <t>C10611090035</t>
  </si>
  <si>
    <t>20250711-S-70435</t>
  </si>
  <si>
    <t>C10611067001</t>
  </si>
  <si>
    <t>20250711-S-70474</t>
  </si>
  <si>
    <t>C10611082091</t>
  </si>
  <si>
    <t>20250711-S-70414</t>
  </si>
  <si>
    <t>C10611063165</t>
  </si>
  <si>
    <t>20250711-S-70887</t>
  </si>
  <si>
    <t>C10611007780</t>
  </si>
  <si>
    <t>RHENGBNUN005</t>
  </si>
  <si>
    <t>20250711-S-70413</t>
  </si>
  <si>
    <t>C10611068348</t>
  </si>
  <si>
    <t>20250717-S-70052</t>
  </si>
  <si>
    <t>RL5016746108</t>
  </si>
  <si>
    <t>ODEBEKMH00002040</t>
  </si>
  <si>
    <t>ELRINGKLINGER AG</t>
  </si>
  <si>
    <t>RHENGBNUN006</t>
  </si>
  <si>
    <t>20250707-S-70516</t>
  </si>
  <si>
    <t>C09040144970</t>
  </si>
  <si>
    <t>OPTBEKMH00000066</t>
  </si>
  <si>
    <t>C09040180020</t>
  </si>
  <si>
    <t>C09040179189</t>
  </si>
  <si>
    <t>20250707-S-70515</t>
  </si>
  <si>
    <t>C09040178383</t>
  </si>
  <si>
    <t>20250709-S-70710</t>
  </si>
  <si>
    <t>C09563952223</t>
  </si>
  <si>
    <t>OHUBEKMH00000175</t>
  </si>
  <si>
    <t>20250709-S-70781</t>
  </si>
  <si>
    <t>C09563818425</t>
  </si>
  <si>
    <t>20250709-S-70594</t>
  </si>
  <si>
    <t>C09563921434</t>
  </si>
  <si>
    <t>OHUBEKMH00000177</t>
  </si>
  <si>
    <t>20250709-S-70696</t>
  </si>
  <si>
    <t>C09563847738</t>
  </si>
  <si>
    <t>OHUBEKMH00000172</t>
  </si>
  <si>
    <t>20250709-S-70642</t>
  </si>
  <si>
    <t>C09563897571</t>
  </si>
  <si>
    <t>OSEBEKMH00000096</t>
  </si>
  <si>
    <t>20250709-S-70771</t>
  </si>
  <si>
    <t>C09563841237</t>
  </si>
  <si>
    <t>OHUBEKMH00000174</t>
  </si>
  <si>
    <t>20250710-S-70659</t>
  </si>
  <si>
    <t>C09825620151</t>
  </si>
  <si>
    <t>C09040147901</t>
  </si>
  <si>
    <t>20250709-S-70653</t>
  </si>
  <si>
    <t>C09563852108</t>
  </si>
  <si>
    <t>OLVBEKMH00000021</t>
  </si>
  <si>
    <t>20250711-S-70457</t>
  </si>
  <si>
    <t>C10611078791</t>
  </si>
  <si>
    <t>C10611040232</t>
  </si>
  <si>
    <t>20250711-S-70891</t>
  </si>
  <si>
    <t>C10611040070</t>
  </si>
  <si>
    <t>20250709-S-70475</t>
  </si>
  <si>
    <t>C09563926811</t>
  </si>
  <si>
    <t>20250710-S-70811</t>
  </si>
  <si>
    <t>C09825606874</t>
  </si>
  <si>
    <t>OITBEKMH00001072</t>
  </si>
  <si>
    <t>C09825606877</t>
  </si>
  <si>
    <t>C09825606878</t>
  </si>
  <si>
    <t>C09825606875</t>
  </si>
  <si>
    <t>C09825606880</t>
  </si>
  <si>
    <t>C09825606879</t>
  </si>
  <si>
    <t>C09825606873</t>
  </si>
  <si>
    <t>C09825606876</t>
  </si>
  <si>
    <t>C09825606881</t>
  </si>
  <si>
    <t>20250710-S-70533</t>
  </si>
  <si>
    <t>C09825599313</t>
  </si>
  <si>
    <t>20250709-S-70407</t>
  </si>
  <si>
    <t>C09563910279</t>
  </si>
  <si>
    <t>OITBEKMH00001077</t>
  </si>
  <si>
    <t>20250708-S-70557</t>
  </si>
  <si>
    <t>C09301904454</t>
  </si>
  <si>
    <t>C09563910280</t>
  </si>
  <si>
    <t>20250710-S-70514</t>
  </si>
  <si>
    <t>C09825601756</t>
  </si>
  <si>
    <t>20250709-S-70453</t>
  </si>
  <si>
    <t>C09563846004</t>
  </si>
  <si>
    <t>20250709-S-70711</t>
  </si>
  <si>
    <t>C09563948934</t>
  </si>
  <si>
    <t>Rotherham</t>
  </si>
  <si>
    <t>20250715-S-70564</t>
  </si>
  <si>
    <t>RL5016717824</t>
  </si>
  <si>
    <t>20250711-S-70083</t>
  </si>
  <si>
    <t>C09825607995</t>
  </si>
  <si>
    <t>C09825607996</t>
  </si>
  <si>
    <t>20250715-S-70563</t>
  </si>
  <si>
    <t>RL5016717806</t>
  </si>
  <si>
    <t>20250709-S-70474</t>
  </si>
  <si>
    <t>C09563922352</t>
  </si>
  <si>
    <t>20250710-S-70716</t>
  </si>
  <si>
    <t>C09825601811</t>
  </si>
  <si>
    <t>OSKBEKMH00000086</t>
  </si>
  <si>
    <t>20250714-S-70481</t>
  </si>
  <si>
    <t>C10872807477</t>
  </si>
  <si>
    <t>20250714-S-70491</t>
  </si>
  <si>
    <t>C10872788925</t>
  </si>
  <si>
    <t>20250715-S-70345</t>
  </si>
  <si>
    <t>C11134666151</t>
  </si>
  <si>
    <t>OITBEKMH00001082</t>
  </si>
  <si>
    <t>20250714-S-70655</t>
  </si>
  <si>
    <t>C11134736743</t>
  </si>
  <si>
    <t>OPLBEKMH00000573</t>
  </si>
  <si>
    <t>20250714-S-70504</t>
  </si>
  <si>
    <t>C11134674318</t>
  </si>
  <si>
    <t>OITBEKMH00001081</t>
  </si>
  <si>
    <t>C11134674319</t>
  </si>
  <si>
    <t>20250714-S-70434</t>
  </si>
  <si>
    <t>C11134706884</t>
  </si>
  <si>
    <t>OFRBEKMH00001807</t>
  </si>
  <si>
    <t>20250714-S-70429</t>
  </si>
  <si>
    <t>C11134655172</t>
  </si>
  <si>
    <t>20250715-S-70502</t>
  </si>
  <si>
    <t>C11134632762</t>
  </si>
  <si>
    <t>20250714-S-70577</t>
  </si>
  <si>
    <t>C11396606657</t>
  </si>
  <si>
    <t>OBEKMHBE00001431</t>
  </si>
  <si>
    <t>SURFACE TREATMENT COMPANY N.V.</t>
  </si>
  <si>
    <t>20250717-S-70384</t>
  </si>
  <si>
    <t>C12443713456</t>
  </si>
  <si>
    <t>20250710-S-70711</t>
  </si>
  <si>
    <t>C09825605190</t>
  </si>
  <si>
    <t>20250710-S-70725</t>
  </si>
  <si>
    <t>C09825561205</t>
  </si>
  <si>
    <t>20250714-S-70356</t>
  </si>
  <si>
    <t>C10872814375</t>
  </si>
  <si>
    <t>20250714-S-70469</t>
  </si>
  <si>
    <t>C10872805462</t>
  </si>
  <si>
    <t>OFRBEKMH00001814</t>
  </si>
  <si>
    <t>C10872805463</t>
  </si>
  <si>
    <t>20250715-S-70510</t>
  </si>
  <si>
    <t>C11134736344</t>
  </si>
  <si>
    <t>OFRBEKMH00001831</t>
  </si>
  <si>
    <t>20250714-S-70346</t>
  </si>
  <si>
    <t>C11134632818</t>
  </si>
  <si>
    <t>ODEBEKMH00002043</t>
  </si>
  <si>
    <t>20250714-S-70355</t>
  </si>
  <si>
    <t>C11134685951</t>
  </si>
  <si>
    <t>20250715-S-70343</t>
  </si>
  <si>
    <t>C11134687138</t>
  </si>
  <si>
    <t>20250715-S-70261</t>
  </si>
  <si>
    <t>C11134654066</t>
  </si>
  <si>
    <t>20250715-S-70241</t>
  </si>
  <si>
    <t>C11134655334</t>
  </si>
  <si>
    <t>20250715-S-70436</t>
  </si>
  <si>
    <t>C11134716447</t>
  </si>
  <si>
    <t>20250715-S-70507</t>
  </si>
  <si>
    <t>C11134634841</t>
  </si>
  <si>
    <t>20250715-S-70251</t>
  </si>
  <si>
    <t>C11396628127</t>
  </si>
  <si>
    <t>ODEBEKMH00002057</t>
  </si>
  <si>
    <t>C11396628128</t>
  </si>
  <si>
    <t>20250715-S-70513</t>
  </si>
  <si>
    <t>C11396605238</t>
  </si>
  <si>
    <t>20250714-S-70309</t>
  </si>
  <si>
    <t>C11396591947</t>
  </si>
  <si>
    <t>20250716-S-70464</t>
  </si>
  <si>
    <t>C11658394407</t>
  </si>
  <si>
    <t>20250708-S-70597</t>
  </si>
  <si>
    <t>C09301904975</t>
  </si>
  <si>
    <t>OSEBEKMH00000085</t>
  </si>
  <si>
    <t>C09301904973</t>
  </si>
  <si>
    <t>C09301904974</t>
  </si>
  <si>
    <t>C09301904977</t>
  </si>
  <si>
    <t>C09301904976</t>
  </si>
  <si>
    <t>20250709-S-70655</t>
  </si>
  <si>
    <t>C09563873208</t>
  </si>
  <si>
    <t>C09825605191</t>
  </si>
  <si>
    <t>C09825605194</t>
  </si>
  <si>
    <t>C09825605193</t>
  </si>
  <si>
    <t>C09825605192</t>
  </si>
  <si>
    <t>20250715-S-70537</t>
  </si>
  <si>
    <t>C10864849471</t>
  </si>
  <si>
    <t>20250714-S-70379</t>
  </si>
  <si>
    <t>C10872841484</t>
  </si>
  <si>
    <t>OGBBEKMH00001063</t>
  </si>
  <si>
    <t>20250714-S-70389</t>
  </si>
  <si>
    <t>C10872781942</t>
  </si>
  <si>
    <t>20250714-S-70628</t>
  </si>
  <si>
    <t>C10872802830</t>
  </si>
  <si>
    <t>OCZBEKMH00000554</t>
  </si>
  <si>
    <t>20250714-S-70802</t>
  </si>
  <si>
    <t>C11134652616</t>
  </si>
  <si>
    <t>20250714-S-70676</t>
  </si>
  <si>
    <t>C11134703694</t>
  </si>
  <si>
    <t>20250714-S-70675</t>
  </si>
  <si>
    <t>C11134687715</t>
  </si>
  <si>
    <t>20250714-S-70671</t>
  </si>
  <si>
    <t>C11134716117</t>
  </si>
  <si>
    <t>20250716-S-70372</t>
  </si>
  <si>
    <t>C11396641439</t>
  </si>
  <si>
    <t>20250722-S-70122</t>
  </si>
  <si>
    <t>RL5016795726</t>
  </si>
  <si>
    <t>OSEBEKMH00000087</t>
  </si>
  <si>
    <t>Zeppelin Sverige AB</t>
  </si>
  <si>
    <t>20250714-S-70656</t>
  </si>
  <si>
    <t>C10872841065</t>
  </si>
  <si>
    <t>OPLBEKMH00000574</t>
  </si>
  <si>
    <t>20250714-S-70280</t>
  </si>
  <si>
    <t>C10872805613</t>
  </si>
  <si>
    <t>20250714-S-70568</t>
  </si>
  <si>
    <t>C11396593828</t>
  </si>
  <si>
    <t>20250709-S-70635</t>
  </si>
  <si>
    <t>C09563948866</t>
  </si>
  <si>
    <t>20250711-S-70387</t>
  </si>
  <si>
    <t>C10611025606</t>
  </si>
  <si>
    <t>20250714-S-70307</t>
  </si>
  <si>
    <t>C10872791077</t>
  </si>
  <si>
    <t>20250714-S-70432</t>
  </si>
  <si>
    <t>C10872814619</t>
  </si>
  <si>
    <t>C10872814620</t>
  </si>
  <si>
    <t>20250714-S-70509</t>
  </si>
  <si>
    <t>C11134652626</t>
  </si>
  <si>
    <t>20250715-S-70520</t>
  </si>
  <si>
    <t>C11134690290</t>
  </si>
  <si>
    <t>20250714-S-70430</t>
  </si>
  <si>
    <t>C11134721619</t>
  </si>
  <si>
    <t>C11134721618</t>
  </si>
  <si>
    <t>20250715-S-70226</t>
  </si>
  <si>
    <t>C11134635287</t>
  </si>
  <si>
    <t>20250715-S-70339</t>
  </si>
  <si>
    <t>C11134717477</t>
  </si>
  <si>
    <t>OITBEKMH00001078</t>
  </si>
  <si>
    <t>20250715-S-70340</t>
  </si>
  <si>
    <t>C11134656599</t>
  </si>
  <si>
    <t>20250717-S-70096</t>
  </si>
  <si>
    <t>C11363324357</t>
  </si>
  <si>
    <t>OITBEKMH00001080</t>
  </si>
  <si>
    <t>20250716-S-70280</t>
  </si>
  <si>
    <t>C11396596855</t>
  </si>
  <si>
    <t>20250716-S-70490</t>
  </si>
  <si>
    <t>RL5016758855</t>
  </si>
  <si>
    <t>ODEBEKMH00002052</t>
  </si>
  <si>
    <t>C09563873209</t>
  </si>
  <si>
    <t>20250710-S-70690</t>
  </si>
  <si>
    <t>C09825564411</t>
  </si>
  <si>
    <t>20250711-S-70418</t>
  </si>
  <si>
    <t>C10611089106</t>
  </si>
  <si>
    <t>OCZBEKMH00000553</t>
  </si>
  <si>
    <t>20250714-S-70798</t>
  </si>
  <si>
    <t>C10872839975</t>
  </si>
  <si>
    <t>C10872839976</t>
  </si>
  <si>
    <t>20250715-S-70035</t>
  </si>
  <si>
    <t>C10872842617</t>
  </si>
  <si>
    <t>20250715-S-70515</t>
  </si>
  <si>
    <t>C11134706749</t>
  </si>
  <si>
    <t>C11134716448</t>
  </si>
  <si>
    <t>20250715-S-70321</t>
  </si>
  <si>
    <t>C11134661505</t>
  </si>
  <si>
    <t>OFRBEKMH00001813</t>
  </si>
  <si>
    <t>20250716-S-70329</t>
  </si>
  <si>
    <t>C11396572078</t>
  </si>
  <si>
    <t>20250716-S-70199</t>
  </si>
  <si>
    <t>C11396620242</t>
  </si>
  <si>
    <t>ODEBEKMH00002079</t>
  </si>
  <si>
    <t>20250711-S-70409</t>
  </si>
  <si>
    <t>C10611025957</t>
  </si>
  <si>
    <t>OESBEKMH00000482</t>
  </si>
  <si>
    <t>C10611025956</t>
  </si>
  <si>
    <t>20250714-S-70098</t>
  </si>
  <si>
    <t>C10611103957</t>
  </si>
  <si>
    <t>20250714-S-70097</t>
  </si>
  <si>
    <t>C10611101061</t>
  </si>
  <si>
    <t>OITBEKMH00001073</t>
  </si>
  <si>
    <t>20250711-S-70485</t>
  </si>
  <si>
    <t>C10611021952</t>
  </si>
  <si>
    <t>OPLBEKMH00000565</t>
  </si>
  <si>
    <t>20250711-S-70415</t>
  </si>
  <si>
    <t>C10611063109</t>
  </si>
  <si>
    <t>20250711-S-70388</t>
  </si>
  <si>
    <t>C10611008047</t>
  </si>
  <si>
    <t>20250711-S-70444</t>
  </si>
  <si>
    <t>C10611024923</t>
  </si>
  <si>
    <t>OCZBEKMH00000551</t>
  </si>
  <si>
    <t>C10872839977</t>
  </si>
  <si>
    <t>C10872839978</t>
  </si>
  <si>
    <t>20250714-S-70799</t>
  </si>
  <si>
    <t>C10872838224</t>
  </si>
  <si>
    <t>20250714-S-70814</t>
  </si>
  <si>
    <t>C10872830671</t>
  </si>
  <si>
    <t>ODEBEKMH00002035</t>
  </si>
  <si>
    <t>20250714-S-70630</t>
  </si>
  <si>
    <t>C10872823478</t>
  </si>
  <si>
    <t>OCZBEKMH00000557</t>
  </si>
  <si>
    <t>20250714-S-70436</t>
  </si>
  <si>
    <t>C10872848151</t>
  </si>
  <si>
    <t>20250714-S-70286</t>
  </si>
  <si>
    <t>C10872784435</t>
  </si>
  <si>
    <t>20250714-S-70651</t>
  </si>
  <si>
    <t>C10872812796</t>
  </si>
  <si>
    <t>OPLBEKMH00000572</t>
  </si>
  <si>
    <t>20250714-S-70625</t>
  </si>
  <si>
    <t>C10872805195</t>
  </si>
  <si>
    <t>OCZBEKMH00000556</t>
  </si>
  <si>
    <t>PIERBURG S.R.O.</t>
  </si>
  <si>
    <t>20250714-S-70483</t>
  </si>
  <si>
    <t>C10872793020</t>
  </si>
  <si>
    <t>20250714-S-70645</t>
  </si>
  <si>
    <t>C11134673750</t>
  </si>
  <si>
    <t>OPLBEKMH00000569</t>
  </si>
  <si>
    <t>20250715-S-70508</t>
  </si>
  <si>
    <t>C11134632711</t>
  </si>
  <si>
    <t>C11134716445</t>
  </si>
  <si>
    <t>20250714-S-70484</t>
  </si>
  <si>
    <t>C11134633763</t>
  </si>
  <si>
    <t>20250715-S-70248</t>
  </si>
  <si>
    <t>C11134641496</t>
  </si>
  <si>
    <t>20250715-S-70512</t>
  </si>
  <si>
    <t>C11134684735</t>
  </si>
  <si>
    <t>20250715-S-70505</t>
  </si>
  <si>
    <t>C11396572491</t>
  </si>
  <si>
    <t>20250716-S-70478</t>
  </si>
  <si>
    <t>C11396620949</t>
  </si>
  <si>
    <t>20250716-S-70454</t>
  </si>
  <si>
    <t>C11396625796</t>
  </si>
  <si>
    <t>20250716-S-70458</t>
  </si>
  <si>
    <t>C11396617003</t>
  </si>
  <si>
    <t>20250716-S-70185</t>
  </si>
  <si>
    <t>C11396594668</t>
  </si>
  <si>
    <t>ODEBEKMH00002056</t>
  </si>
  <si>
    <t>20250716-S-70159</t>
  </si>
  <si>
    <t>C11396610133</t>
  </si>
  <si>
    <t>20250716-S-70456</t>
  </si>
  <si>
    <t>C11396614313</t>
  </si>
  <si>
    <t>20250716-S-70166</t>
  </si>
  <si>
    <t>C11396592044</t>
  </si>
  <si>
    <t>C11396592045</t>
  </si>
  <si>
    <t>20250716-S-70205</t>
  </si>
  <si>
    <t>C11396591626</t>
  </si>
  <si>
    <t>20250715-S-70514</t>
  </si>
  <si>
    <t>C11396605579</t>
  </si>
  <si>
    <t>C11396605578</t>
  </si>
  <si>
    <t>20250716-S-70472</t>
  </si>
  <si>
    <t>C11658440917</t>
  </si>
  <si>
    <t>C11658426161</t>
  </si>
  <si>
    <t>C09563873210</t>
  </si>
  <si>
    <t>20250710-S-70672</t>
  </si>
  <si>
    <t>C09825573719</t>
  </si>
  <si>
    <t>OPLBEKMH00000568</t>
  </si>
  <si>
    <t>20250710-S-70691</t>
  </si>
  <si>
    <t>C09825573021</t>
  </si>
  <si>
    <t>OHUBEKMH00000179</t>
  </si>
  <si>
    <t>20250711-S-70443</t>
  </si>
  <si>
    <t>C10611008423</t>
  </si>
  <si>
    <t>20250714-S-70815</t>
  </si>
  <si>
    <t>C10872832787</t>
  </si>
  <si>
    <t>C10872832786</t>
  </si>
  <si>
    <t>20250714-S-70662</t>
  </si>
  <si>
    <t>C10872781494</t>
  </si>
  <si>
    <t>20250714-S-70669</t>
  </si>
  <si>
    <t>C10872797730</t>
  </si>
  <si>
    <t>20250714-S-70299</t>
  </si>
  <si>
    <t>C10872809499</t>
  </si>
  <si>
    <t>20250715-S-70258</t>
  </si>
  <si>
    <t>C11134681761</t>
  </si>
  <si>
    <t>20250715-S-70210</t>
  </si>
  <si>
    <t>C11396634382</t>
  </si>
  <si>
    <t>20250710-S-70689</t>
  </si>
  <si>
    <t>C09825541576</t>
  </si>
  <si>
    <t>OHUBEKMH00000176</t>
  </si>
  <si>
    <t>20250711-S-70389</t>
  </si>
  <si>
    <t>C10611024911</t>
  </si>
  <si>
    <t>OFRBEKMH00001782</t>
  </si>
  <si>
    <t>20250714-S-70325</t>
  </si>
  <si>
    <t>C10872805404</t>
  </si>
  <si>
    <t>C10872805403</t>
  </si>
  <si>
    <t>20250714-S-70420</t>
  </si>
  <si>
    <t>C10872785536</t>
  </si>
  <si>
    <t>C10872785533</t>
  </si>
  <si>
    <t>C10872785535</t>
  </si>
  <si>
    <t>C10872785532</t>
  </si>
  <si>
    <t>C10872785531</t>
  </si>
  <si>
    <t>C10872785534</t>
  </si>
  <si>
    <t>C11134716446</t>
  </si>
  <si>
    <t>20250715-S-70219</t>
  </si>
  <si>
    <t>C11134707103</t>
  </si>
  <si>
    <t>C11134707104</t>
  </si>
  <si>
    <t>20250714-S-70783</t>
  </si>
  <si>
    <t>C11134635703</t>
  </si>
  <si>
    <t>C11134635701</t>
  </si>
  <si>
    <t>C11134635702</t>
  </si>
  <si>
    <t>20250715-S-70364</t>
  </si>
  <si>
    <t>C11396593197</t>
  </si>
  <si>
    <t>20250721-S-70308</t>
  </si>
  <si>
    <t>C11658394956</t>
  </si>
  <si>
    <t>20250714-S-70544</t>
  </si>
  <si>
    <t>C11396573569</t>
  </si>
  <si>
    <t>20250714-S-70665</t>
  </si>
  <si>
    <t>C11396589460</t>
  </si>
  <si>
    <t>20250715-S-70329</t>
  </si>
  <si>
    <t>C11658370908</t>
  </si>
  <si>
    <t>OFRBEKMH00001824</t>
  </si>
  <si>
    <t>20250716-S-70289</t>
  </si>
  <si>
    <t>C11658394228</t>
  </si>
  <si>
    <t>OITBEKMH00001084</t>
  </si>
  <si>
    <t>20250717-S-70329</t>
  </si>
  <si>
    <t>C12443714637</t>
  </si>
  <si>
    <t>20250716-S-70332</t>
  </si>
  <si>
    <t>C12705623348</t>
  </si>
  <si>
    <t>OBEKMHBE00001436</t>
  </si>
  <si>
    <t>20250714-S-70406</t>
  </si>
  <si>
    <t>C10872784814</t>
  </si>
  <si>
    <t>20250714-S-70678</t>
  </si>
  <si>
    <t>C11134724204</t>
  </si>
  <si>
    <t>20250716-S-70242</t>
  </si>
  <si>
    <t>C11658371682</t>
  </si>
  <si>
    <t>20250717-S-70288</t>
  </si>
  <si>
    <t>C11658413891</t>
  </si>
  <si>
    <t>20250716-S-70378</t>
  </si>
  <si>
    <t>C12443719310</t>
  </si>
  <si>
    <t>20250722-S-70119</t>
  </si>
  <si>
    <t>RL5016795666</t>
  </si>
  <si>
    <t>OFIBEKMH00000030</t>
  </si>
  <si>
    <t>20250717-S-70480</t>
  </si>
  <si>
    <t>C11658399051</t>
  </si>
  <si>
    <t>ODEBEKMH00002051</t>
  </si>
  <si>
    <t>C11684735542</t>
  </si>
  <si>
    <t>20250716-S-70182</t>
  </si>
  <si>
    <t>C11658398956</t>
  </si>
  <si>
    <t>20250716-S-70163</t>
  </si>
  <si>
    <t>C11658394087</t>
  </si>
  <si>
    <t>20250721-S-70031</t>
  </si>
  <si>
    <t>RL5016787397</t>
  </si>
  <si>
    <t>ODEBEKMH00002062</t>
  </si>
  <si>
    <t>20250722-S-70466</t>
  </si>
  <si>
    <t>RL5016800722</t>
  </si>
  <si>
    <t>ODEBEKMH00002074</t>
  </si>
  <si>
    <t>20250722-S-70467</t>
  </si>
  <si>
    <t>RL5016800763</t>
  </si>
  <si>
    <t>ODEBEKMH00002069</t>
  </si>
  <si>
    <t>20250716-S-70367</t>
  </si>
  <si>
    <t>C11396572130</t>
  </si>
  <si>
    <t>20250717-S-70331</t>
  </si>
  <si>
    <t>C11658371562</t>
  </si>
  <si>
    <t>20250716-S-70465</t>
  </si>
  <si>
    <t>C11658386427</t>
  </si>
  <si>
    <t>20250714-S-70650</t>
  </si>
  <si>
    <t>C11134717437</t>
  </si>
  <si>
    <t>20250714-S-70626</t>
  </si>
  <si>
    <t>C11134655778</t>
  </si>
  <si>
    <t>20250715-S-70429</t>
  </si>
  <si>
    <t>C11134635006</t>
  </si>
  <si>
    <t>OCZBEKMH00000558</t>
  </si>
  <si>
    <t>C11134635007</t>
  </si>
  <si>
    <t>C11134635008</t>
  </si>
  <si>
    <t>20250714-S-70780</t>
  </si>
  <si>
    <t>C11396572801</t>
  </si>
  <si>
    <t>20250714-S-70482</t>
  </si>
  <si>
    <t>C11396572725</t>
  </si>
  <si>
    <t>20250714-S-70646</t>
  </si>
  <si>
    <t>C11396593795</t>
  </si>
  <si>
    <t>OPLBEKMH00000571</t>
  </si>
  <si>
    <t>20250716-S-70363</t>
  </si>
  <si>
    <t>C11396581841</t>
  </si>
  <si>
    <t>20250716-S-70476</t>
  </si>
  <si>
    <t>C11658428104</t>
  </si>
  <si>
    <t>20250716-S-70207</t>
  </si>
  <si>
    <t>C11658370886</t>
  </si>
  <si>
    <t>20250717-S-70323</t>
  </si>
  <si>
    <t>C11658409447</t>
  </si>
  <si>
    <t>20250717-S-70500</t>
  </si>
  <si>
    <t>C11658406133</t>
  </si>
  <si>
    <t>20250717-S-70058</t>
  </si>
  <si>
    <t>C11658371183</t>
  </si>
  <si>
    <t>20250723-S-70396</t>
  </si>
  <si>
    <t>C13213094647</t>
  </si>
  <si>
    <t>ODEBEKMH00002076</t>
  </si>
  <si>
    <t>20250717-S-70229</t>
  </si>
  <si>
    <t>C11658417163</t>
  </si>
  <si>
    <t>20250717-S-70238</t>
  </si>
  <si>
    <t>C11658394955</t>
  </si>
  <si>
    <t>ODEBEKMH00002093</t>
  </si>
  <si>
    <t>20250716-S-70168</t>
  </si>
  <si>
    <t>C11658394246</t>
  </si>
  <si>
    <t xml:space="preserve">20250723-S-70049 </t>
  </si>
  <si>
    <t>RL5016797397</t>
  </si>
  <si>
    <t>CATERPILLAR LOGISTICS UK LTD</t>
  </si>
  <si>
    <t>MTLGGBROT001</t>
  </si>
  <si>
    <t>20250715-S-70504</t>
  </si>
  <si>
    <t>C11396572247</t>
  </si>
  <si>
    <t>20250716-S-70296</t>
  </si>
  <si>
    <t>C11658432523</t>
  </si>
  <si>
    <t>OITBEKMH00001088</t>
  </si>
  <si>
    <t>20250717-S-70315</t>
  </si>
  <si>
    <t>C12443694519</t>
  </si>
  <si>
    <t>OFRBEKMH00001812</t>
  </si>
  <si>
    <t>20250716-S-70265</t>
  </si>
  <si>
    <t>C12443703081</t>
  </si>
  <si>
    <t>20250714-S-70703</t>
  </si>
  <si>
    <t>C11134655128</t>
  </si>
  <si>
    <t>OESBEKMH00000489</t>
  </si>
  <si>
    <t>20250715-S-70431</t>
  </si>
  <si>
    <t>C11396642142</t>
  </si>
  <si>
    <t>20250716-S-70359</t>
  </si>
  <si>
    <t>C11658417243</t>
  </si>
  <si>
    <t>OCZBEKMH00000559</t>
  </si>
  <si>
    <t>20250717-S-70236</t>
  </si>
  <si>
    <t>C12443691362</t>
  </si>
  <si>
    <t>20250717-S-70498</t>
  </si>
  <si>
    <t>C12443691361</t>
  </si>
  <si>
    <t>20250716-S-70204</t>
  </si>
  <si>
    <t>C12443702256</t>
  </si>
  <si>
    <t>20250718-S-70242</t>
  </si>
  <si>
    <t>C12443702275</t>
  </si>
  <si>
    <t>20250717-S-70346</t>
  </si>
  <si>
    <t>C12443715471</t>
  </si>
  <si>
    <t>20250716-S-70254</t>
  </si>
  <si>
    <t>C12705614911</t>
  </si>
  <si>
    <t>OFRBEKMH00001829</t>
  </si>
  <si>
    <t>20250722-S-70440</t>
  </si>
  <si>
    <t>C12967313136</t>
  </si>
  <si>
    <t>OFRBEKMH00001838</t>
  </si>
  <si>
    <t>20250722-S-70439</t>
  </si>
  <si>
    <t>C12967355264</t>
  </si>
  <si>
    <t>OBEKMHBE00001440</t>
  </si>
  <si>
    <t>20250714-S-70735</t>
  </si>
  <si>
    <t>C11134733183</t>
  </si>
  <si>
    <t>OLVBEKMH00000022</t>
  </si>
  <si>
    <t>20250715-S-70473</t>
  </si>
  <si>
    <t>C11396625956</t>
  </si>
  <si>
    <t>3701FRECH002</t>
  </si>
  <si>
    <t>C11396625955</t>
  </si>
  <si>
    <t>20250723-S-70025</t>
  </si>
  <si>
    <t>RL5016815652</t>
  </si>
  <si>
    <t>ALFA LAVAL TECHNOLOGIES AB</t>
  </si>
  <si>
    <t>20250723-S-70372</t>
  </si>
  <si>
    <t>RL5016816755</t>
  </si>
  <si>
    <t>ODEBEKMH00002077</t>
  </si>
  <si>
    <t>20250723-S-70370</t>
  </si>
  <si>
    <t>RL5016816790</t>
  </si>
  <si>
    <t>ODEBEKMH00002078</t>
  </si>
  <si>
    <t>20250714-S-70807</t>
  </si>
  <si>
    <t>C10872784803</t>
  </si>
  <si>
    <t>OPTBEKMH00000067</t>
  </si>
  <si>
    <t>BORGWARNER EMISSIONS SYSTEMS</t>
  </si>
  <si>
    <t>20250716-S-70370</t>
  </si>
  <si>
    <t>C11658430626</t>
  </si>
  <si>
    <t>20250715-S-70572</t>
  </si>
  <si>
    <t>C12443721722</t>
  </si>
  <si>
    <t>20250717-S-70490</t>
  </si>
  <si>
    <t>C12443691313</t>
  </si>
  <si>
    <t>OFRBEKMH00001830</t>
  </si>
  <si>
    <t>20250718-S-70432</t>
  </si>
  <si>
    <t>C12443689050</t>
  </si>
  <si>
    <t>20250718-S-70241</t>
  </si>
  <si>
    <t>C12443702137</t>
  </si>
  <si>
    <t>20250714-S-70806</t>
  </si>
  <si>
    <t>C10872781927</t>
  </si>
  <si>
    <t>C10872784804</t>
  </si>
  <si>
    <t>20250715-S-70452</t>
  </si>
  <si>
    <t>C11134725637</t>
  </si>
  <si>
    <t>20250716-S-70355</t>
  </si>
  <si>
    <t>C11396629593</t>
  </si>
  <si>
    <t>20250717-S-70401</t>
  </si>
  <si>
    <t>C11658407289</t>
  </si>
  <si>
    <t>OCZBEKMH00000565</t>
  </si>
  <si>
    <t>20250717-S-70354</t>
  </si>
  <si>
    <t>C11658371625</t>
  </si>
  <si>
    <t>C12443717663</t>
  </si>
  <si>
    <t>20250722-S-70337</t>
  </si>
  <si>
    <t>C12967341780</t>
  </si>
  <si>
    <t>C12967341779</t>
  </si>
  <si>
    <t>C13247255616</t>
  </si>
  <si>
    <t>20250709-S-70598</t>
  </si>
  <si>
    <t>C09563945943</t>
  </si>
  <si>
    <t>RL5016828424</t>
  </si>
  <si>
    <t>OPLBEKMH00000577</t>
  </si>
  <si>
    <t>20250723-S-70051</t>
  </si>
  <si>
    <t>RL5016798420</t>
  </si>
  <si>
    <t>MTLAGBROT001</t>
  </si>
  <si>
    <t>20250718-S-70220</t>
  </si>
  <si>
    <t>C12443704335</t>
  </si>
  <si>
    <t>20250718-S-70194</t>
  </si>
  <si>
    <t>C12443691364</t>
  </si>
  <si>
    <t>20250717-S-70408</t>
  </si>
  <si>
    <t>C12443714892</t>
  </si>
  <si>
    <t>OPLBEKMH00000578</t>
  </si>
  <si>
    <t>20250716-S-70259</t>
  </si>
  <si>
    <t>C12705628029</t>
  </si>
  <si>
    <t>20250716-S-70258</t>
  </si>
  <si>
    <t>C12705614660</t>
  </si>
  <si>
    <t>20250721-S-70353</t>
  </si>
  <si>
    <t>C12705611739</t>
  </si>
  <si>
    <t>20250718-S-70287</t>
  </si>
  <si>
    <t>C12967357516</t>
  </si>
  <si>
    <t>OFRBEKMH00001849</t>
  </si>
  <si>
    <t>20250722-S-70480</t>
  </si>
  <si>
    <t>C13229154381</t>
  </si>
  <si>
    <t>20250722-S-70332</t>
  </si>
  <si>
    <t>C13229174680</t>
  </si>
  <si>
    <t>20250722-S-70482</t>
  </si>
  <si>
    <t>C13229160581</t>
  </si>
  <si>
    <t>OBEKMHBE00001442</t>
  </si>
  <si>
    <t>20250722-S-70330</t>
  </si>
  <si>
    <t>C13229190493</t>
  </si>
  <si>
    <t>20250709-S-70473</t>
  </si>
  <si>
    <t>C09563920985</t>
  </si>
  <si>
    <t>20250716-S-70406</t>
  </si>
  <si>
    <t>C11396574080</t>
  </si>
  <si>
    <t>AIC CASTING</t>
  </si>
  <si>
    <t>3705FRECH002</t>
  </si>
  <si>
    <t>20250721-S-70095</t>
  </si>
  <si>
    <t>C12705602855</t>
  </si>
  <si>
    <t>ODEBEKMH00002091</t>
  </si>
  <si>
    <t>20250718-S-70330</t>
  </si>
  <si>
    <t>C12443691397</t>
  </si>
  <si>
    <t>20250722-S-70459</t>
  </si>
  <si>
    <t>RL5016818239</t>
  </si>
  <si>
    <t>ODEBEKMH00002086</t>
  </si>
  <si>
    <t>EURORUBBER GmbH</t>
  </si>
  <si>
    <t>20250716-S-70460</t>
  </si>
  <si>
    <t>C11658393867</t>
  </si>
  <si>
    <t>OHUBEKMH00000180</t>
  </si>
  <si>
    <t>20250718-S-70367</t>
  </si>
  <si>
    <t>C12443715145</t>
  </si>
  <si>
    <t>C12967300604</t>
  </si>
  <si>
    <t>20250717-S-70548</t>
  </si>
  <si>
    <t>C11658428139</t>
  </si>
  <si>
    <t>OHUBEKMH00000178</t>
  </si>
  <si>
    <t>20250716-S-70368</t>
  </si>
  <si>
    <t>C11658370916</t>
  </si>
  <si>
    <t>20250716-S-70377</t>
  </si>
  <si>
    <t>C11658424663</t>
  </si>
  <si>
    <t>20250716-S-70309</t>
  </si>
  <si>
    <t>C11658370959</t>
  </si>
  <si>
    <t>20250717-S-70417</t>
  </si>
  <si>
    <t>C11658385901</t>
  </si>
  <si>
    <t>20250718-S-70365</t>
  </si>
  <si>
    <t>C12443715198</t>
  </si>
  <si>
    <t>OPLBEKMH00000576</t>
  </si>
  <si>
    <t>20250718-S-70410</t>
  </si>
  <si>
    <t>C12443691369</t>
  </si>
  <si>
    <t>20250717-S-70343</t>
  </si>
  <si>
    <t>C12443711761</t>
  </si>
  <si>
    <t>OITBEKMH00001083</t>
  </si>
  <si>
    <t>20250715-S-70428</t>
  </si>
  <si>
    <t>C12443704398</t>
  </si>
  <si>
    <t>OCZBEKMH00000564</t>
  </si>
  <si>
    <t>20250721-S-70081</t>
  </si>
  <si>
    <t>C12705589163</t>
  </si>
  <si>
    <t>ODEBEKMH00002080</t>
  </si>
  <si>
    <t>20250718-S-70210</t>
  </si>
  <si>
    <t>C12705588278</t>
  </si>
  <si>
    <t>20250721-S-70102</t>
  </si>
  <si>
    <t>C12705615027</t>
  </si>
  <si>
    <t>20250721-S-70165</t>
  </si>
  <si>
    <t>C12705589178</t>
  </si>
  <si>
    <t>20250717-S-70493</t>
  </si>
  <si>
    <t>C12705603595</t>
  </si>
  <si>
    <t>20250717-S-70348</t>
  </si>
  <si>
    <t>C12443714617</t>
  </si>
  <si>
    <t>OITBEKMH00001095</t>
  </si>
  <si>
    <t>20250718-S-70360</t>
  </si>
  <si>
    <t>C12705601897</t>
  </si>
  <si>
    <t>20250721-S-70083</t>
  </si>
  <si>
    <t>C12705597753</t>
  </si>
  <si>
    <t>20250718-S-70181</t>
  </si>
  <si>
    <t>C12705598377</t>
  </si>
  <si>
    <t>20250717-S-70425</t>
  </si>
  <si>
    <t>C11658406449</t>
  </si>
  <si>
    <t>OSKBEKMH00000087</t>
  </si>
  <si>
    <t>20250716-S-70267</t>
  </si>
  <si>
    <t>C12705587954</t>
  </si>
  <si>
    <t>OITBEKMH00001094</t>
  </si>
  <si>
    <t>20250721-S-70198</t>
  </si>
  <si>
    <t>C12705608702</t>
  </si>
  <si>
    <t>OITBEKMH00001098</t>
  </si>
  <si>
    <t>20250721-S-70120</t>
  </si>
  <si>
    <t>C12967336323</t>
  </si>
  <si>
    <t>ODEBEKMH00002090</t>
  </si>
  <si>
    <t>20250721-S-70099</t>
  </si>
  <si>
    <t>C12967378917</t>
  </si>
  <si>
    <t>20250721-S-70105</t>
  </si>
  <si>
    <t>C12967379207</t>
  </si>
  <si>
    <t>WINKELMANN MSR TECHNOLOGY GMBH</t>
  </si>
  <si>
    <t>20250718-S-70369</t>
  </si>
  <si>
    <t>C12705605498</t>
  </si>
  <si>
    <t>20250718-S-70297</t>
  </si>
  <si>
    <t>C12967329231</t>
  </si>
  <si>
    <t>20250722-S-70286</t>
  </si>
  <si>
    <t>C12967327801</t>
  </si>
  <si>
    <t>20250722-S-70162</t>
  </si>
  <si>
    <t>C13229156332</t>
  </si>
  <si>
    <t>ODEBEKMH00002081</t>
  </si>
  <si>
    <t>20250722-S-70242</t>
  </si>
  <si>
    <t>C12967313482</t>
  </si>
  <si>
    <t>OGBBEKMH00001068</t>
  </si>
  <si>
    <t>20250717-S-70407</t>
  </si>
  <si>
    <t>C12705620300</t>
  </si>
  <si>
    <t>OPLBEKMH00000582</t>
  </si>
  <si>
    <t>C13229156333</t>
  </si>
  <si>
    <t>20250718-S-70310</t>
  </si>
  <si>
    <t>C12967330730</t>
  </si>
  <si>
    <t>20250724-S-70078</t>
  </si>
  <si>
    <t>RL5016816598</t>
  </si>
  <si>
    <t>ABB SP. Z O. O.  MODR SEZ 4016 4118</t>
  </si>
  <si>
    <t>20250725-S-70169</t>
  </si>
  <si>
    <t>RL5016843933</t>
  </si>
  <si>
    <t>ODEBEKMH00002098</t>
  </si>
  <si>
    <t>20250718-S-70385</t>
  </si>
  <si>
    <t>C12443702264</t>
  </si>
  <si>
    <t>OROBEKMH00000134</t>
  </si>
  <si>
    <t>20250717-S-70399</t>
  </si>
  <si>
    <t>C12705587833</t>
  </si>
  <si>
    <t>OCZBEKMH00000566</t>
  </si>
  <si>
    <t>20250721-S-70251</t>
  </si>
  <si>
    <t>C12705598464</t>
  </si>
  <si>
    <t>20250716-S-70362</t>
  </si>
  <si>
    <t>C12705589357</t>
  </si>
  <si>
    <t>OPLBEKMH00000584</t>
  </si>
  <si>
    <t>20250721-S-70254</t>
  </si>
  <si>
    <t>C12705616516</t>
  </si>
  <si>
    <t>OCZBEKMH00000575</t>
  </si>
  <si>
    <t>20250722-S-70273</t>
  </si>
  <si>
    <t>C12967359484</t>
  </si>
  <si>
    <t>20250722-S-70253</t>
  </si>
  <si>
    <t>C12967361122</t>
  </si>
  <si>
    <t>20250722-S-70441</t>
  </si>
  <si>
    <t>C12967381769</t>
  </si>
  <si>
    <t>C12967327802</t>
  </si>
  <si>
    <t>C12967397475</t>
  </si>
  <si>
    <t>20250722-S-70168</t>
  </si>
  <si>
    <t>C12967390711</t>
  </si>
  <si>
    <t>C12967390713</t>
  </si>
  <si>
    <t>C12967390712</t>
  </si>
  <si>
    <t>C12967390714</t>
  </si>
  <si>
    <t>C12967390715</t>
  </si>
  <si>
    <t>20250721-S-70111</t>
  </si>
  <si>
    <t>C12967382646</t>
  </si>
  <si>
    <t>20250722-S-70435</t>
  </si>
  <si>
    <t>C12967345971</t>
  </si>
  <si>
    <t>20250722-S-70289</t>
  </si>
  <si>
    <t>C12967398839</t>
  </si>
  <si>
    <t>20250721-S-70118</t>
  </si>
  <si>
    <t>C13229172207</t>
  </si>
  <si>
    <t>20250722-S-70210</t>
  </si>
  <si>
    <t>C13229174701</t>
  </si>
  <si>
    <t>20250721-S-70195</t>
  </si>
  <si>
    <t>C13229200920</t>
  </si>
  <si>
    <t>OITBEKMH00001099</t>
  </si>
  <si>
    <t>20250721-S-70178</t>
  </si>
  <si>
    <t>C13491112095</t>
  </si>
  <si>
    <t>OFRBEKMH00001861</t>
  </si>
  <si>
    <t>20250724-S-70356</t>
  </si>
  <si>
    <t>C14470697182</t>
  </si>
  <si>
    <t>OFRBEKMH00001854</t>
  </si>
  <si>
    <t>20250717-S-70400</t>
  </si>
  <si>
    <t>C12967357614</t>
  </si>
  <si>
    <t>OCZBEKMH00000573</t>
  </si>
  <si>
    <t>20250721-S-70283</t>
  </si>
  <si>
    <t>C13229154730</t>
  </si>
  <si>
    <t>20250718-S-70409</t>
  </si>
  <si>
    <t>C13229233534</t>
  </si>
  <si>
    <t>OFRBEKMH00001855</t>
  </si>
  <si>
    <t>20250722-S-70211</t>
  </si>
  <si>
    <t>C13229172002</t>
  </si>
  <si>
    <t>20250718-S-70208</t>
  </si>
  <si>
    <t>C13229209148</t>
  </si>
  <si>
    <t>20250721-S-70218</t>
  </si>
  <si>
    <t>C13229171809</t>
  </si>
  <si>
    <t>Vmech srl</t>
  </si>
  <si>
    <t>20250722-S-70209</t>
  </si>
  <si>
    <t>C13229240253</t>
  </si>
  <si>
    <t>20250722-S-70336</t>
  </si>
  <si>
    <t>C14276570190</t>
  </si>
  <si>
    <t>OBEKMHBE00001458</t>
  </si>
  <si>
    <t>20250717-S-70403</t>
  </si>
  <si>
    <t>C12967367207</t>
  </si>
  <si>
    <t>OCZBEKMH00000572</t>
  </si>
  <si>
    <t>20250722-S-70477</t>
  </si>
  <si>
    <t>C13229173041</t>
  </si>
  <si>
    <t>20250714-S-70739</t>
  </si>
  <si>
    <t>C11396632951</t>
  </si>
  <si>
    <t>20250718-S-70386</t>
  </si>
  <si>
    <t>C12443704775</t>
  </si>
  <si>
    <t>C12443704776</t>
  </si>
  <si>
    <t>20250717-S-70492</t>
  </si>
  <si>
    <t>C12443691291</t>
  </si>
  <si>
    <t>OESBEKMH00000493</t>
  </si>
  <si>
    <t>20250721-S-70272</t>
  </si>
  <si>
    <t>C12705605584</t>
  </si>
  <si>
    <t>20250722-S-70364</t>
  </si>
  <si>
    <t>C12967388674</t>
  </si>
  <si>
    <t>20250721-S-70258</t>
  </si>
  <si>
    <t>C12967338932</t>
  </si>
  <si>
    <t>OPLBEKMH00000583</t>
  </si>
  <si>
    <t>20250721-S-70248</t>
  </si>
  <si>
    <t>C12967378717</t>
  </si>
  <si>
    <t>20250723-S-70124</t>
  </si>
  <si>
    <t>C13229233554</t>
  </si>
  <si>
    <t>C13229233553</t>
  </si>
  <si>
    <t>20250723-S-70144</t>
  </si>
  <si>
    <t>C13229228281</t>
  </si>
  <si>
    <t>20250723-S-70123</t>
  </si>
  <si>
    <t>C13229232989</t>
  </si>
  <si>
    <t>20250723-S-70143</t>
  </si>
  <si>
    <t>C13229231950</t>
  </si>
  <si>
    <t>C13229173042</t>
  </si>
  <si>
    <t>20250722-S-70171</t>
  </si>
  <si>
    <t>C13229210014</t>
  </si>
  <si>
    <t>20250722-S-70165</t>
  </si>
  <si>
    <t>C13229154458</t>
  </si>
  <si>
    <t>20250722-S-70170</t>
  </si>
  <si>
    <t>C13229207224</t>
  </si>
  <si>
    <t>ODEBEKMH00002103</t>
  </si>
  <si>
    <t>C13229207225</t>
  </si>
  <si>
    <t>20250723-S-70113</t>
  </si>
  <si>
    <t>C13229174747</t>
  </si>
  <si>
    <t>20250718-S-70431</t>
  </si>
  <si>
    <t>C12705589554</t>
  </si>
  <si>
    <t>OLVBEKMH00000023</t>
  </si>
  <si>
    <t>20250723-S-70368</t>
  </si>
  <si>
    <t>C13229240122</t>
  </si>
  <si>
    <t>TMAX GERMANY GMBH</t>
  </si>
  <si>
    <t>20250723-S-70114</t>
  </si>
  <si>
    <t>C13491165464</t>
  </si>
  <si>
    <t>20250725-S-70327</t>
  </si>
  <si>
    <t>C14276552598</t>
  </si>
  <si>
    <t>20250724-S-70396</t>
  </si>
  <si>
    <t>C13491148170</t>
  </si>
  <si>
    <t>20250724-S-70215</t>
  </si>
  <si>
    <t>C13491145273</t>
  </si>
  <si>
    <t>20250724-S-70259</t>
  </si>
  <si>
    <t>C13491142770</t>
  </si>
  <si>
    <t>TIMKEN EUROPE</t>
  </si>
  <si>
    <t>20250721-S-70162</t>
  </si>
  <si>
    <t>C14276566267</t>
  </si>
  <si>
    <t>20250723-S-70028</t>
  </si>
  <si>
    <t>C12967383743</t>
  </si>
  <si>
    <t>OHUBEKMH00000181</t>
  </si>
  <si>
    <t>Continental Automotive Hungary Kft.</t>
  </si>
  <si>
    <t>20250722-S-70362</t>
  </si>
  <si>
    <t>C13229154446</t>
  </si>
  <si>
    <t>OPLBEKMH00000579</t>
  </si>
  <si>
    <t>20250722-S-70359</t>
  </si>
  <si>
    <t>C13229154892</t>
  </si>
  <si>
    <t>20250724-S-70269</t>
  </si>
  <si>
    <t>C13491154342</t>
  </si>
  <si>
    <t>OITBEKMH00001106</t>
  </si>
  <si>
    <t>20250722-S-70208</t>
  </si>
  <si>
    <t>C13491165029</t>
  </si>
  <si>
    <t>20250725-S-70263</t>
  </si>
  <si>
    <t>C14276553722</t>
  </si>
  <si>
    <t>20250724-S-70263</t>
  </si>
  <si>
    <t>C14276574186</t>
  </si>
  <si>
    <t>20250718-S-70374</t>
  </si>
  <si>
    <t>C12705589191</t>
  </si>
  <si>
    <t>OESBEKMH00000498</t>
  </si>
  <si>
    <t>20250723-S-70188</t>
  </si>
  <si>
    <t>C13491135914</t>
  </si>
  <si>
    <t>OFRBEKMH00001863</t>
  </si>
  <si>
    <t>SERTA SAS / LE ROY LOGISTIQUE</t>
  </si>
  <si>
    <t>20250721-S-70211</t>
  </si>
  <si>
    <t>C12967332383</t>
  </si>
  <si>
    <t>20250722-S-70325</t>
  </si>
  <si>
    <t>C13229210550</t>
  </si>
  <si>
    <t>OITBEKMH00001100</t>
  </si>
  <si>
    <t>C13491154341</t>
  </si>
  <si>
    <t>20250724-S-70217</t>
  </si>
  <si>
    <t>C13491127953</t>
  </si>
  <si>
    <t>20250718-S-70387</t>
  </si>
  <si>
    <t>C12967359348</t>
  </si>
  <si>
    <t>OROBEKMH00000136</t>
  </si>
  <si>
    <t>20250723-S-70259</t>
  </si>
  <si>
    <t>C13229184602</t>
  </si>
  <si>
    <t>OCZBEKMH00000570</t>
  </si>
  <si>
    <t>20250723-S-70258</t>
  </si>
  <si>
    <t>C13229196715</t>
  </si>
  <si>
    <t>OCZBEKMH00000574</t>
  </si>
  <si>
    <t>C13491127954</t>
  </si>
  <si>
    <t>20250724-S-70242</t>
  </si>
  <si>
    <t>C13491162155</t>
  </si>
  <si>
    <t>20250718-S-70368</t>
  </si>
  <si>
    <t>C13229208237</t>
  </si>
  <si>
    <t>OPLBEKMH00000588</t>
  </si>
  <si>
    <t>20250723-S-70126</t>
  </si>
  <si>
    <t>C13491152499</t>
  </si>
  <si>
    <t>ODEBEKMH00002174</t>
  </si>
  <si>
    <t>20250724-S-70232</t>
  </si>
  <si>
    <t>C13491163393</t>
  </si>
  <si>
    <t>20250728-S-70220</t>
  </si>
  <si>
    <t>C14538235071</t>
  </si>
  <si>
    <t>RL5016884444</t>
  </si>
  <si>
    <t>ODEBEKMH00002120</t>
  </si>
  <si>
    <t>RL5016885210</t>
  </si>
  <si>
    <t>ODEBEKMH00002121</t>
  </si>
  <si>
    <t>20250721-S-70274</t>
  </si>
  <si>
    <t>C12967376948</t>
  </si>
  <si>
    <t>20250723-S-70298</t>
  </si>
  <si>
    <t>C13229174250</t>
  </si>
  <si>
    <t>OBEKMHBE00001455</t>
  </si>
  <si>
    <t>20250723-S-70209</t>
  </si>
  <si>
    <t>C13229208966</t>
  </si>
  <si>
    <t>20250722-S-70394</t>
  </si>
  <si>
    <t>C13229204089</t>
  </si>
  <si>
    <t>20250723-S-70236</t>
  </si>
  <si>
    <t>C13229185136</t>
  </si>
  <si>
    <t>20250725-S-70041</t>
  </si>
  <si>
    <t>C13405142667</t>
  </si>
  <si>
    <t>20250721-S-70255</t>
  </si>
  <si>
    <t>C13491123313</t>
  </si>
  <si>
    <t>20250725-S-70429</t>
  </si>
  <si>
    <t>C14276570206</t>
  </si>
  <si>
    <t>OITBEKMH00001108</t>
  </si>
  <si>
    <t>20250725-S-70296</t>
  </si>
  <si>
    <t>C14276553726</t>
  </si>
  <si>
    <t>20250722-S-70163</t>
  </si>
  <si>
    <t>C14276570734</t>
  </si>
  <si>
    <t>ODEBEKMH00002109</t>
  </si>
  <si>
    <t>20250723-S-70182</t>
  </si>
  <si>
    <t>C14538216634</t>
  </si>
  <si>
    <t>OFRBEKMH00001869</t>
  </si>
  <si>
    <t>20250725-S-70261</t>
  </si>
  <si>
    <t>C14538288986</t>
  </si>
  <si>
    <t>OFRBEKMH00001876</t>
  </si>
  <si>
    <t>20250729-S-70313</t>
  </si>
  <si>
    <t>C14800149274</t>
  </si>
  <si>
    <t>OBEKMHBE00001467</t>
  </si>
  <si>
    <t>C14800149275</t>
  </si>
  <si>
    <t>20250724-S-70304</t>
  </si>
  <si>
    <t>C13491123710</t>
  </si>
  <si>
    <t>OCZBEKMH00000578</t>
  </si>
  <si>
    <t>20250723-S-70262</t>
  </si>
  <si>
    <t>C13491115960</t>
  </si>
  <si>
    <t>OPLBEKMH00000586</t>
  </si>
  <si>
    <t>20250723-S-70301</t>
  </si>
  <si>
    <t>C13229233984</t>
  </si>
  <si>
    <t>20250721-S-70286</t>
  </si>
  <si>
    <t>C12967313189</t>
  </si>
  <si>
    <t>OSKBEKMH00000088</t>
  </si>
  <si>
    <t>C13491123709</t>
  </si>
  <si>
    <t>20250724-S-70282</t>
  </si>
  <si>
    <t>C13491115400</t>
  </si>
  <si>
    <t>C13491115401</t>
  </si>
  <si>
    <t>20250728-S-70048</t>
  </si>
  <si>
    <t>C14276554113</t>
  </si>
  <si>
    <t>20250725-S-70215</t>
  </si>
  <si>
    <t>C14276563168</t>
  </si>
  <si>
    <t>20250722-S-70375</t>
  </si>
  <si>
    <t>C12967357589</t>
  </si>
  <si>
    <t>20250718-S-70430</t>
  </si>
  <si>
    <t>C13229154840</t>
  </si>
  <si>
    <t>OHUBEKMH00000182</t>
  </si>
  <si>
    <t>20250718-S-70416</t>
  </si>
  <si>
    <t>C13229154747</t>
  </si>
  <si>
    <t>OHUBEKMH00000183</t>
  </si>
  <si>
    <t>20250718-S-70408</t>
  </si>
  <si>
    <t>C13229223548</t>
  </si>
  <si>
    <t>OHUBEKMH00000184</t>
  </si>
  <si>
    <t>20250723-S-70273</t>
  </si>
  <si>
    <t>C13229187497</t>
  </si>
  <si>
    <t>OHUBEKMH00000185</t>
  </si>
  <si>
    <t>20250723-S-70237</t>
  </si>
  <si>
    <t>C13229189576</t>
  </si>
  <si>
    <t>20250725-S-70089</t>
  </si>
  <si>
    <t>C14276557832</t>
  </si>
  <si>
    <t>20250724-S-70291</t>
  </si>
  <si>
    <t>C13491099206</t>
  </si>
  <si>
    <t>OITBEKMH00001114</t>
  </si>
  <si>
    <t>20250724-S-70292</t>
  </si>
  <si>
    <t>C13491101333</t>
  </si>
  <si>
    <t>OITBEKMH00001103</t>
  </si>
  <si>
    <t>20250722-S-70297</t>
  </si>
  <si>
    <t>C13491118727</t>
  </si>
  <si>
    <t>20250730-S-70030</t>
  </si>
  <si>
    <t>RL5016886114</t>
  </si>
  <si>
    <t>OITBEKMH00001105</t>
  </si>
  <si>
    <t>Fae Group Sap Division</t>
  </si>
  <si>
    <t>20250725-S-70170</t>
  </si>
  <si>
    <t>C14276578086</t>
  </si>
  <si>
    <t>ODEBEKMH00002122</t>
  </si>
  <si>
    <t>C14276578085</t>
  </si>
  <si>
    <t>20250725-S-70428</t>
  </si>
  <si>
    <t>C14276570118</t>
  </si>
  <si>
    <t>20250725-S-70252</t>
  </si>
  <si>
    <t>C14538272193</t>
  </si>
  <si>
    <t>OFRBEKMH00001875</t>
  </si>
  <si>
    <t>20250724-S-70261</t>
  </si>
  <si>
    <t>C14800084217</t>
  </si>
  <si>
    <t>20250729-S-70240</t>
  </si>
  <si>
    <t>C14800108212</t>
  </si>
  <si>
    <t>20250723-S-70222</t>
  </si>
  <si>
    <t>C14276576127</t>
  </si>
  <si>
    <t>20250728-S-70047</t>
  </si>
  <si>
    <t>C14276554288</t>
  </si>
  <si>
    <t>20250722-S-70291</t>
  </si>
  <si>
    <t>C14276570143</t>
  </si>
  <si>
    <t>OITBEKMH00001111</t>
  </si>
  <si>
    <t>20250725-S-70264</t>
  </si>
  <si>
    <t>C14538216474</t>
  </si>
  <si>
    <t>20250728-S-70185</t>
  </si>
  <si>
    <t>C14538247924</t>
  </si>
  <si>
    <t>20250724-S-70357</t>
  </si>
  <si>
    <t>C14538263103</t>
  </si>
  <si>
    <t>20250725-S-70216</t>
  </si>
  <si>
    <t>C14538269664</t>
  </si>
  <si>
    <t>20250729-S-70245</t>
  </si>
  <si>
    <t>C14800127923</t>
  </si>
  <si>
    <t>20250728-S-70088</t>
  </si>
  <si>
    <t>C14538238388</t>
  </si>
  <si>
    <t>20250725-S-70324</t>
  </si>
  <si>
    <t>C15061917415</t>
  </si>
  <si>
    <t>OBEKMHBE00001468</t>
  </si>
  <si>
    <t>20250722-S-70378</t>
  </si>
  <si>
    <t>C13491140855</t>
  </si>
  <si>
    <t>OFIBEKMH00000031</t>
  </si>
  <si>
    <t>20250724-S-70316</t>
  </si>
  <si>
    <t>C13491121686</t>
  </si>
  <si>
    <t>20250725-S-70279</t>
  </si>
  <si>
    <t>C14276554099</t>
  </si>
  <si>
    <t>20250728-S-70249</t>
  </si>
  <si>
    <t>C14800084427</t>
  </si>
  <si>
    <t>20250728-S-70247</t>
  </si>
  <si>
    <t>C14800081749</t>
  </si>
  <si>
    <t>20250723-S-70361</t>
  </si>
  <si>
    <t>C13491101499</t>
  </si>
  <si>
    <t>20250725-S-70349</t>
  </si>
  <si>
    <t>C14276553799</t>
  </si>
  <si>
    <t>OPLBEKMH00000597</t>
  </si>
  <si>
    <t>20250728-S-70092</t>
  </si>
  <si>
    <t>C14538253936</t>
  </si>
  <si>
    <t>20250728-S-70162</t>
  </si>
  <si>
    <t>C14538247016</t>
  </si>
  <si>
    <t>20250725-S-70189</t>
  </si>
  <si>
    <t>C14538236594</t>
  </si>
  <si>
    <t>ODEBEKMH00002141</t>
  </si>
  <si>
    <t>20250725-S-70255</t>
  </si>
  <si>
    <t>C14538250101</t>
  </si>
  <si>
    <t>20250725-S-70218</t>
  </si>
  <si>
    <t>C14538269758</t>
  </si>
  <si>
    <t>20250722-S-70288</t>
  </si>
  <si>
    <t>C14276571868</t>
  </si>
  <si>
    <t>20250728-S-70101</t>
  </si>
  <si>
    <t>C14538216508</t>
  </si>
  <si>
    <t>C14538238387</t>
  </si>
  <si>
    <t>20250723-S-70112</t>
  </si>
  <si>
    <t>C14538249053</t>
  </si>
  <si>
    <t>20250724-S-70317</t>
  </si>
  <si>
    <t>C13491138931</t>
  </si>
  <si>
    <t>OSKBEKMH00000090</t>
  </si>
  <si>
    <t>20250725-S-70346</t>
  </si>
  <si>
    <t>C14538216731</t>
  </si>
  <si>
    <t>OPLBEKMH00000592</t>
  </si>
  <si>
    <t>20250725-S-70459</t>
  </si>
  <si>
    <t>C14538267985</t>
  </si>
  <si>
    <t>20250728-S-70186</t>
  </si>
  <si>
    <t>C14538236587</t>
  </si>
  <si>
    <t>OITBEKMH00001115</t>
  </si>
  <si>
    <t>20250723-S-70203</t>
  </si>
  <si>
    <t>C14538286124</t>
  </si>
  <si>
    <t>OITBEKMH00001109</t>
  </si>
  <si>
    <t>20250728-S-70166</t>
  </si>
  <si>
    <t>C14800099073</t>
  </si>
  <si>
    <t>20250724-S-70256</t>
  </si>
  <si>
    <t>C14800114188</t>
  </si>
  <si>
    <t>OFRBEKMH00001881</t>
  </si>
  <si>
    <t>20250724-S-70250</t>
  </si>
  <si>
    <t>C15028957367</t>
  </si>
  <si>
    <t>OFRBEKMH00001883</t>
  </si>
  <si>
    <t>C15061942184</t>
  </si>
  <si>
    <t>20250728-S-70187</t>
  </si>
  <si>
    <t>C14538233152</t>
  </si>
  <si>
    <t>20250728-S-70200</t>
  </si>
  <si>
    <t>C14538219203</t>
  </si>
  <si>
    <t>OITBEKMH00001117</t>
  </si>
  <si>
    <t>C14538219207</t>
  </si>
  <si>
    <t>C14538219202</t>
  </si>
  <si>
    <t>C14538219206</t>
  </si>
  <si>
    <t>C14538219205</t>
  </si>
  <si>
    <t>C14538219204</t>
  </si>
  <si>
    <t>20250729-S-70270</t>
  </si>
  <si>
    <t>C14800143278</t>
  </si>
  <si>
    <t>20250729-S-70261</t>
  </si>
  <si>
    <t>C14800101617</t>
  </si>
  <si>
    <t>OITBEKMH00001116</t>
  </si>
  <si>
    <t>C14800114189</t>
  </si>
  <si>
    <t>20250728-S-70221</t>
  </si>
  <si>
    <t>C15323738958</t>
  </si>
  <si>
    <t>OBEKMHBE00001469</t>
  </si>
  <si>
    <t>20250729-S-70218</t>
  </si>
  <si>
    <t>C14800164624</t>
  </si>
  <si>
    <t>OGBBEKMH00001073</t>
  </si>
  <si>
    <t>20250725-S-70344</t>
  </si>
  <si>
    <t>C14538216419</t>
  </si>
  <si>
    <t>OPLBEKMH00000590</t>
  </si>
  <si>
    <t>20250725-S-70430</t>
  </si>
  <si>
    <t>C14276551981</t>
  </si>
  <si>
    <t>OHUBEKMH00000186</t>
  </si>
  <si>
    <t>20250722-S-70324</t>
  </si>
  <si>
    <t>C14276566146</t>
  </si>
  <si>
    <t>OITBEKMH00001112</t>
  </si>
  <si>
    <t>20250725-S-70280</t>
  </si>
  <si>
    <t>C14538282383</t>
  </si>
  <si>
    <t>OITBEKMH00001113</t>
  </si>
  <si>
    <t>20250728-S-70194</t>
  </si>
  <si>
    <t>C14538277788</t>
  </si>
  <si>
    <t>20250725-S-70281</t>
  </si>
  <si>
    <t>C14538288036</t>
  </si>
  <si>
    <t>20250724-S-70267</t>
  </si>
  <si>
    <t>C14800156100</t>
  </si>
  <si>
    <t>20250729-S-70272</t>
  </si>
  <si>
    <t>C14800137706</t>
  </si>
  <si>
    <t>20250728-S-70300</t>
  </si>
  <si>
    <t>C14800089623</t>
  </si>
  <si>
    <t>20250730-S-70303</t>
  </si>
  <si>
    <t>C14810060710</t>
  </si>
  <si>
    <t>OITBEKMH00001110</t>
  </si>
  <si>
    <t>20250725-S-70357</t>
  </si>
  <si>
    <t>C14538277995</t>
  </si>
  <si>
    <t>OESBEKMH00000503</t>
  </si>
  <si>
    <t>20250729-S-70190</t>
  </si>
  <si>
    <t>C14800098311</t>
  </si>
  <si>
    <t>20250725-S-70446</t>
  </si>
  <si>
    <t>C14538234796</t>
  </si>
  <si>
    <t>C14538277996</t>
  </si>
  <si>
    <t>20250729-S-70152</t>
  </si>
  <si>
    <t>C14800149909</t>
  </si>
  <si>
    <t>C14800149910</t>
  </si>
  <si>
    <t>20250729-S-70244</t>
  </si>
  <si>
    <t>C14800123083</t>
  </si>
  <si>
    <t>C14800089624</t>
  </si>
  <si>
    <t>20250729-S-70345</t>
  </si>
  <si>
    <t>C15061918538</t>
  </si>
  <si>
    <t>20250724-S-70355</t>
  </si>
  <si>
    <t>C13491150087</t>
  </si>
  <si>
    <t>OESBEKMH00000510</t>
  </si>
  <si>
    <t>20250728-S-70310</t>
  </si>
  <si>
    <t>C14800122066</t>
  </si>
  <si>
    <t>20250729-S-70141</t>
  </si>
  <si>
    <t>C14800109219</t>
  </si>
  <si>
    <t>20250729-S-70258</t>
  </si>
  <si>
    <t>C14800158058</t>
  </si>
  <si>
    <t>20250728-S-70299</t>
  </si>
  <si>
    <t>C14538269730</t>
  </si>
  <si>
    <t>20250729-S-70339</t>
  </si>
  <si>
    <t>C14800163245</t>
  </si>
  <si>
    <t>OPLBEKMH00000602</t>
  </si>
  <si>
    <t>20250728-S-70303</t>
  </si>
  <si>
    <t>C14800084110</t>
  </si>
  <si>
    <t>OPLBEKMH00000598</t>
  </si>
  <si>
    <t>20250730-S-70305</t>
  </si>
  <si>
    <t>C15061918542</t>
  </si>
  <si>
    <t>20250729-S-70187</t>
  </si>
  <si>
    <t>C15061907133</t>
  </si>
  <si>
    <t>ODEBEKMH00002157</t>
  </si>
  <si>
    <t>20250729-S-70252</t>
  </si>
  <si>
    <t>C15061960880</t>
  </si>
  <si>
    <t>20250729-S-70387</t>
  </si>
  <si>
    <t>C15061927627</t>
  </si>
  <si>
    <t>FASTER SPA</t>
  </si>
  <si>
    <t>C15061927626</t>
  </si>
  <si>
    <t>20250729-S-70397</t>
  </si>
  <si>
    <t>C15061957365</t>
  </si>
  <si>
    <t>20250728-S-70096</t>
  </si>
  <si>
    <t>C15061956987</t>
  </si>
  <si>
    <t>20250725-S-70175</t>
  </si>
  <si>
    <t>C15061929311</t>
  </si>
  <si>
    <t>ODEBEKMH00002155</t>
  </si>
  <si>
    <t>20250728-S-70222</t>
  </si>
  <si>
    <t>C15323739161</t>
  </si>
  <si>
    <t>20250730-S-70155</t>
  </si>
  <si>
    <t>C15061914143</t>
  </si>
  <si>
    <t>OGBBEKMH00001074</t>
  </si>
  <si>
    <t>20250725-S-70345</t>
  </si>
  <si>
    <t>C14800081628</t>
  </si>
  <si>
    <t>20250728-S-70245</t>
  </si>
  <si>
    <t>C14800085629</t>
  </si>
  <si>
    <t>C14800085630</t>
  </si>
  <si>
    <t>20250729-S-70295</t>
  </si>
  <si>
    <t>C14800146743</t>
  </si>
  <si>
    <t>20250729-S-70271</t>
  </si>
  <si>
    <t>C14800137007</t>
  </si>
  <si>
    <t>20250728-S-70182</t>
  </si>
  <si>
    <t>C1480010157X</t>
  </si>
  <si>
    <t>20250729-S-70165</t>
  </si>
  <si>
    <t>C15061918125</t>
  </si>
  <si>
    <t>20250729-S-70189</t>
  </si>
  <si>
    <t>C15061919647</t>
  </si>
  <si>
    <t>20250728-S-70292</t>
  </si>
  <si>
    <t>C15061960041</t>
  </si>
  <si>
    <t>OPLBEKMH00000591</t>
  </si>
  <si>
    <t>20250730-S-70286</t>
  </si>
  <si>
    <t>C15061936110</t>
  </si>
  <si>
    <t>ODEBEKMH00002167</t>
  </si>
  <si>
    <t>20250730-S-70284</t>
  </si>
  <si>
    <t>C15061960221</t>
  </si>
  <si>
    <t>20250729-S-70188</t>
  </si>
  <si>
    <t>C15061907253</t>
  </si>
  <si>
    <t>20250725-S-70458</t>
  </si>
  <si>
    <t>C14800139551</t>
  </si>
  <si>
    <t>20250729-S-70334</t>
  </si>
  <si>
    <t>C14800157280</t>
  </si>
  <si>
    <t>OCZBEKMH00000581</t>
  </si>
  <si>
    <t>20250725-S-70339</t>
  </si>
  <si>
    <t>C14800128739</t>
  </si>
  <si>
    <t>20250728-S-70234</t>
  </si>
  <si>
    <t>C14800117651</t>
  </si>
  <si>
    <t>20250728-S-70321</t>
  </si>
  <si>
    <t>C15061916160</t>
  </si>
  <si>
    <t>C15061936111</t>
  </si>
  <si>
    <t>20250730-S-70096</t>
  </si>
  <si>
    <t>C15061906771</t>
  </si>
  <si>
    <t>20250801-S-70260</t>
  </si>
  <si>
    <t>C16109270832</t>
  </si>
  <si>
    <t>OBEKMHBE00001491</t>
  </si>
  <si>
    <t>C16109270831</t>
  </si>
  <si>
    <t>20250725-S-70342</t>
  </si>
  <si>
    <t>C14800084119</t>
  </si>
  <si>
    <t>20250728-S-70240</t>
  </si>
  <si>
    <t>C14800098263</t>
  </si>
  <si>
    <t>20250729-S-70265</t>
  </si>
  <si>
    <t>C14800101572</t>
  </si>
  <si>
    <t>20250728-S-70320</t>
  </si>
  <si>
    <t>C14800101694</t>
  </si>
  <si>
    <t>20250729-S-70429</t>
  </si>
  <si>
    <t>C15061906290</t>
  </si>
  <si>
    <t>20250728-S-70265</t>
  </si>
  <si>
    <t>C14538236104</t>
  </si>
  <si>
    <t>20250729-S-70440</t>
  </si>
  <si>
    <t>C14800102190</t>
  </si>
  <si>
    <t>OITBEKMH00001127</t>
  </si>
  <si>
    <t>20250725-S-70289</t>
  </si>
  <si>
    <t>C15061905967</t>
  </si>
  <si>
    <t>20250731-S-70181</t>
  </si>
  <si>
    <t>C15323802771</t>
  </si>
  <si>
    <t>20250730-S-70131</t>
  </si>
  <si>
    <t>C15323757552</t>
  </si>
  <si>
    <t>20250730-S-70113</t>
  </si>
  <si>
    <t>C15323752904</t>
  </si>
  <si>
    <t>20250729-S-70331</t>
  </si>
  <si>
    <t>C15061960845</t>
  </si>
  <si>
    <t>20250730-S-70132</t>
  </si>
  <si>
    <t>C15323740660</t>
  </si>
  <si>
    <t>20250730-S-70108</t>
  </si>
  <si>
    <t>C15323758384</t>
  </si>
  <si>
    <t>20250731-S-70224</t>
  </si>
  <si>
    <t>C15323766848</t>
  </si>
  <si>
    <t>OITBEKMH00001124</t>
  </si>
  <si>
    <t>20250731-S-70226</t>
  </si>
  <si>
    <t>C15323773647</t>
  </si>
  <si>
    <t>OITBEKMH00001120</t>
  </si>
  <si>
    <t>20250730-S-70207; ZAFBLIJVEN CAT</t>
  </si>
  <si>
    <t>C16371121175</t>
  </si>
  <si>
    <t>20250804-S-70223</t>
  </si>
  <si>
    <t>C16371095416</t>
  </si>
  <si>
    <t>20250730-S-70205</t>
  </si>
  <si>
    <t>C16371129182</t>
  </si>
  <si>
    <t>OBEKMHBE00001494</t>
  </si>
  <si>
    <t>20250725-S-70382</t>
  </si>
  <si>
    <t>C14276578219</t>
  </si>
  <si>
    <t>OHRBEKMH00000030</t>
  </si>
  <si>
    <t>20250723-S-70284</t>
  </si>
  <si>
    <t>C14538216582</t>
  </si>
  <si>
    <t>20250725-S-70359</t>
  </si>
  <si>
    <t>C14538271975</t>
  </si>
  <si>
    <t>C15323740661</t>
  </si>
  <si>
    <t>20250731-S-70185</t>
  </si>
  <si>
    <t>C15323770216</t>
  </si>
  <si>
    <t>20250731-S-70189</t>
  </si>
  <si>
    <t>C15323793227</t>
  </si>
  <si>
    <t>20250731-S-70192</t>
  </si>
  <si>
    <t>C15323755226</t>
  </si>
  <si>
    <t>20250728-S-70104</t>
  </si>
  <si>
    <t>C15323737485</t>
  </si>
  <si>
    <t>20250728-S-70121</t>
  </si>
  <si>
    <t>C15323749722</t>
  </si>
  <si>
    <t>20250731-S-70225</t>
  </si>
  <si>
    <t>C15323778543</t>
  </si>
  <si>
    <t>20250731-S-70197</t>
  </si>
  <si>
    <t>C15323737431</t>
  </si>
  <si>
    <t>20250729-S-70281</t>
  </si>
  <si>
    <t>C15061906742</t>
  </si>
  <si>
    <t>20250729-S-70340</t>
  </si>
  <si>
    <t>C15061916678</t>
  </si>
  <si>
    <t>OPLBEKMH00000599</t>
  </si>
  <si>
    <t>C15323787512</t>
  </si>
  <si>
    <t>20250731-S-70293</t>
  </si>
  <si>
    <t>C15323755646</t>
  </si>
  <si>
    <t>20250804-S-70224</t>
  </si>
  <si>
    <t>C16371122679</t>
  </si>
  <si>
    <t>20250725-S-70376</t>
  </si>
  <si>
    <t>C14800127417</t>
  </si>
  <si>
    <t>OROBEKMH00000137</t>
  </si>
  <si>
    <t>20250728-S-70304</t>
  </si>
  <si>
    <t>C15061905798</t>
  </si>
  <si>
    <t>C15323787513</t>
  </si>
  <si>
    <t>20250731-S-70186</t>
  </si>
  <si>
    <t>C15323783173</t>
  </si>
  <si>
    <t>C14276578220</t>
  </si>
  <si>
    <t>C14538271976</t>
  </si>
  <si>
    <t>C14800102189</t>
  </si>
  <si>
    <t>20250729-S-70371</t>
  </si>
  <si>
    <t>C14800145763</t>
  </si>
  <si>
    <t>OSEBEKMH00000091</t>
  </si>
  <si>
    <t>20250728-S-70291</t>
  </si>
  <si>
    <t>C15061907100</t>
  </si>
  <si>
    <t>C15323802770</t>
  </si>
  <si>
    <t>C15323770215</t>
  </si>
  <si>
    <t>C15323793226</t>
  </si>
  <si>
    <t>20250730-S-70107</t>
  </si>
  <si>
    <t>C15323763832</t>
  </si>
  <si>
    <t>20250730-S-70091</t>
  </si>
  <si>
    <t>C15323740042</t>
  </si>
  <si>
    <t>20250731-S-70190</t>
  </si>
  <si>
    <t>C15323756446</t>
  </si>
  <si>
    <t>20250731-S-70257</t>
  </si>
  <si>
    <t>C16061383937</t>
  </si>
  <si>
    <t>C16061383938</t>
  </si>
  <si>
    <t>C16109266510</t>
  </si>
  <si>
    <t>C16109266509</t>
  </si>
  <si>
    <t>20250731-S-70216</t>
  </si>
  <si>
    <t>C15061973166</t>
  </si>
  <si>
    <t>20250729-S-70284</t>
  </si>
  <si>
    <t>C15323773116</t>
  </si>
  <si>
    <t>OITBEKMH00001119</t>
  </si>
  <si>
    <t>20250731-S-70217</t>
  </si>
  <si>
    <t>C16109265940</t>
  </si>
  <si>
    <t>OFRBEKMH00001899</t>
  </si>
  <si>
    <t>20250801-S-70233</t>
  </si>
  <si>
    <t>C16371140223</t>
  </si>
  <si>
    <t>OFRBEKMH00001889</t>
  </si>
  <si>
    <t>20250728-S-70267</t>
  </si>
  <si>
    <t>C14800085177</t>
  </si>
  <si>
    <t>20250801-S-70150</t>
  </si>
  <si>
    <t>C16109270622</t>
  </si>
  <si>
    <t>20250730-S-70283</t>
  </si>
  <si>
    <t>C16109251627</t>
  </si>
  <si>
    <t>ODEBEKMH00002181</t>
  </si>
  <si>
    <t>20250731-S-70191</t>
  </si>
  <si>
    <t>C16109251617</t>
  </si>
  <si>
    <t>20250730-S-70167</t>
  </si>
  <si>
    <t>C16371166813</t>
  </si>
  <si>
    <t>C16109270623</t>
  </si>
  <si>
    <t>20250729-S-70349</t>
  </si>
  <si>
    <t>C15061948050</t>
  </si>
  <si>
    <t>20250730-S-70248</t>
  </si>
  <si>
    <t>C15323773173</t>
  </si>
  <si>
    <t>OSEBEKMH00000095</t>
  </si>
  <si>
    <t>20250729-S-70191</t>
  </si>
  <si>
    <t>C16109252696</t>
  </si>
  <si>
    <t>20250729-S-70398</t>
  </si>
  <si>
    <t>C15323799925</t>
  </si>
  <si>
    <t>20250730-S-70202</t>
  </si>
  <si>
    <t>C15323765387</t>
  </si>
  <si>
    <t>20250723-S-70362</t>
  </si>
  <si>
    <t>C14538214935</t>
  </si>
  <si>
    <t>OPTBEKMH00000068</t>
  </si>
  <si>
    <t>20250723-S-70381</t>
  </si>
  <si>
    <t>C14538237784</t>
  </si>
  <si>
    <t>20250728-S-70254</t>
  </si>
  <si>
    <t>C15061937975</t>
  </si>
  <si>
    <t>20250729-S-70338</t>
  </si>
  <si>
    <t>C15323802926</t>
  </si>
  <si>
    <t>OPLBEKMH00000600</t>
  </si>
  <si>
    <t>20250731-S-70222</t>
  </si>
  <si>
    <t>C15323786427</t>
  </si>
  <si>
    <t>OITBEKMH00001128</t>
  </si>
  <si>
    <t>20250730-S-70293</t>
  </si>
  <si>
    <t>C16109252861</t>
  </si>
  <si>
    <t>20250801-S-70170</t>
  </si>
  <si>
    <t>C16109265886</t>
  </si>
  <si>
    <t>20250725-S-70283</t>
  </si>
  <si>
    <t>C14800172412</t>
  </si>
  <si>
    <t>C15061948049</t>
  </si>
  <si>
    <t>20250730-S-70194</t>
  </si>
  <si>
    <t>C15323756457</t>
  </si>
  <si>
    <t>20250728-S-70305</t>
  </si>
  <si>
    <t>C15323739440</t>
  </si>
  <si>
    <t>20250730-S-70195</t>
  </si>
  <si>
    <t>C15323757407</t>
  </si>
  <si>
    <t>20250801-S-70165</t>
  </si>
  <si>
    <t>C16109266466</t>
  </si>
  <si>
    <t>C16109252697</t>
  </si>
  <si>
    <t>20250805-S-70224</t>
  </si>
  <si>
    <t>C16632935333</t>
  </si>
  <si>
    <t>20250730-S-70249</t>
  </si>
  <si>
    <t>C15061915182</t>
  </si>
  <si>
    <t>OSKBEKMH00000092</t>
  </si>
  <si>
    <t>20250731-S-70218</t>
  </si>
  <si>
    <t>C16632994579</t>
  </si>
  <si>
    <t>20250728-S-70259</t>
  </si>
  <si>
    <t>C15061935411</t>
  </si>
  <si>
    <t>OESBEKMH00000514</t>
  </si>
  <si>
    <t>20250729-S-70373</t>
  </si>
  <si>
    <t>C15323799190</t>
  </si>
  <si>
    <t>OLVBEKMH00000024</t>
  </si>
  <si>
    <t>20250804-S-70161</t>
  </si>
  <si>
    <t>C16371123011</t>
  </si>
  <si>
    <t>20250804-S-70199</t>
  </si>
  <si>
    <t>C16371169542</t>
  </si>
  <si>
    <t>OITBEKMH00001131</t>
  </si>
  <si>
    <t>20250801-S-70274</t>
  </si>
  <si>
    <t>C16894658644</t>
  </si>
  <si>
    <t>OCZBEKMH00000584</t>
  </si>
  <si>
    <t>20250805-S-70021</t>
  </si>
  <si>
    <t>C16894640118</t>
  </si>
  <si>
    <t>OLUBEKMH00000048</t>
  </si>
  <si>
    <t>20250729-S-70329</t>
  </si>
  <si>
    <t>C16109261811</t>
  </si>
  <si>
    <t>OCZBEKMH00000582</t>
  </si>
  <si>
    <t>20250804-S-70146</t>
  </si>
  <si>
    <t>C16371095120</t>
  </si>
  <si>
    <t>C16894658645</t>
  </si>
  <si>
    <t>20250725-S-70383</t>
  </si>
  <si>
    <t>C14800088205</t>
  </si>
  <si>
    <t>OHRBEKMH00000029</t>
  </si>
  <si>
    <t>20250728-S-70262</t>
  </si>
  <si>
    <t>C15323756532</t>
  </si>
  <si>
    <t>OFIBEKMH00000032</t>
  </si>
  <si>
    <t>20250728-S-70273</t>
  </si>
  <si>
    <t>C15061963041</t>
  </si>
  <si>
    <t>OROBEKMH00000138</t>
  </si>
  <si>
    <t>20250731-S-70261</t>
  </si>
  <si>
    <t>C15323786403</t>
  </si>
  <si>
    <t>20250801-S-70157</t>
  </si>
  <si>
    <t>C16371148942</t>
  </si>
  <si>
    <t>C16371148941</t>
  </si>
  <si>
    <t>20250804-S-70196</t>
  </si>
  <si>
    <t>C16371166795</t>
  </si>
  <si>
    <t>OITBEKMH00001129</t>
  </si>
  <si>
    <t>20250801-S-70180</t>
  </si>
  <si>
    <t>C16371172350</t>
  </si>
  <si>
    <t>20250730-S-70101</t>
  </si>
  <si>
    <t>C16371173693</t>
  </si>
  <si>
    <t>20250804-S-70246</t>
  </si>
  <si>
    <t>C16632920342</t>
  </si>
  <si>
    <t>20250730-S-70281</t>
  </si>
  <si>
    <t>C15323787251</t>
  </si>
  <si>
    <t>OHUBEKMH00000187</t>
  </si>
  <si>
    <t>20250731-S-70295</t>
  </si>
  <si>
    <t>C15323739843</t>
  </si>
  <si>
    <t>20250801-S-70359</t>
  </si>
  <si>
    <t>C16109251764</t>
  </si>
  <si>
    <t>20250801-S-70185</t>
  </si>
  <si>
    <t>C16371179075</t>
  </si>
  <si>
    <t>C16894658646</t>
  </si>
  <si>
    <t>20250729-S-70355</t>
  </si>
  <si>
    <t>C15061965450</t>
  </si>
  <si>
    <t>OESBEKMH00000513</t>
  </si>
  <si>
    <t>20250728-S-70250</t>
  </si>
  <si>
    <t>C15323792384</t>
  </si>
  <si>
    <t>OHUBEKMH00000188</t>
  </si>
  <si>
    <t>20250730-S-70300</t>
  </si>
  <si>
    <t>C16087103781</t>
  </si>
  <si>
    <t>20250731-S-70223</t>
  </si>
  <si>
    <t>C16109266005</t>
  </si>
  <si>
    <t>OITBEKMH00001122</t>
  </si>
  <si>
    <t>20250730-S-70112</t>
  </si>
  <si>
    <t>C16371099195</t>
  </si>
  <si>
    <t>20250801-S-70230</t>
  </si>
  <si>
    <t>C16371143639</t>
  </si>
  <si>
    <t>20250731-S-70183</t>
  </si>
  <si>
    <t>C16371145263</t>
  </si>
  <si>
    <t>20250804-S-70117</t>
  </si>
  <si>
    <t>C16371138438</t>
  </si>
  <si>
    <t>20250801-S-70285</t>
  </si>
  <si>
    <t>C16371111998</t>
  </si>
  <si>
    <t>20250731-S-70321</t>
  </si>
  <si>
    <t>C15323792564</t>
  </si>
  <si>
    <t>20250804-S-70283</t>
  </si>
  <si>
    <t>C16371122996</t>
  </si>
  <si>
    <t>20250804-S-70115</t>
  </si>
  <si>
    <t>C16371157360</t>
  </si>
  <si>
    <t>20250804-S-70202</t>
  </si>
  <si>
    <t>C16371096319</t>
  </si>
  <si>
    <t>OITBEKMH00001132</t>
  </si>
  <si>
    <t>20250801-S-70278</t>
  </si>
  <si>
    <t>C16371158615</t>
  </si>
  <si>
    <t>OPLBEKMH00000603</t>
  </si>
  <si>
    <t>20250805-S-70146</t>
  </si>
  <si>
    <t>C16632946615</t>
  </si>
  <si>
    <t>ODEBEKMH00002191</t>
  </si>
  <si>
    <t>20250805-S-70138</t>
  </si>
  <si>
    <t>C16632971890</t>
  </si>
  <si>
    <t>20250804-S-70141</t>
  </si>
  <si>
    <t>C16632920254</t>
  </si>
  <si>
    <t>20250805-S-70253</t>
  </si>
  <si>
    <t>C16632970427</t>
  </si>
  <si>
    <t>20250804-S-70192</t>
  </si>
  <si>
    <t>C16632921772</t>
  </si>
  <si>
    <t>OFRBEKMH00001896</t>
  </si>
  <si>
    <t>20250801-S-70357</t>
  </si>
  <si>
    <t>C16632970826</t>
  </si>
  <si>
    <t>20250805-S-70212</t>
  </si>
  <si>
    <t>C16632978865</t>
  </si>
  <si>
    <t>OGBBEKMH00001078</t>
  </si>
  <si>
    <t>C16632971891</t>
  </si>
  <si>
    <t>20250729-S-70260</t>
  </si>
  <si>
    <t>C16109267023</t>
  </si>
  <si>
    <t>20250804-S-70201</t>
  </si>
  <si>
    <t>C16371098805</t>
  </si>
  <si>
    <t>OITBEKMH00001130</t>
  </si>
  <si>
    <t>20250804-S-70197</t>
  </si>
  <si>
    <t>C16632950998</t>
  </si>
  <si>
    <t>20250804-S-70138</t>
  </si>
  <si>
    <t>C16632946473</t>
  </si>
  <si>
    <t>Horton Europe Gmbh &amp; Co. Kg</t>
  </si>
  <si>
    <t>20250804-S-70151</t>
  </si>
  <si>
    <t>C16632976187</t>
  </si>
  <si>
    <t>20250805-S-70244</t>
  </si>
  <si>
    <t>C16632935297</t>
  </si>
  <si>
    <t>20250804-S-70142</t>
  </si>
  <si>
    <t>C16632921723</t>
  </si>
  <si>
    <t>20250801-S-70238</t>
  </si>
  <si>
    <t>C16632950193</t>
  </si>
  <si>
    <t>C16109267022</t>
  </si>
  <si>
    <t>20250801-S-70322</t>
  </si>
  <si>
    <t>C16371111628</t>
  </si>
  <si>
    <t>OCZBEKMH00000587</t>
  </si>
  <si>
    <t>20250801-S-70244</t>
  </si>
  <si>
    <t>C16371094709</t>
  </si>
  <si>
    <t>OITBEKMH00001126</t>
  </si>
  <si>
    <t>20250805-S-70175</t>
  </si>
  <si>
    <t>C16632973068</t>
  </si>
  <si>
    <t>C16632973069</t>
  </si>
  <si>
    <t>C16632973070</t>
  </si>
  <si>
    <t>20250805-S-70170</t>
  </si>
  <si>
    <t>C16632920364</t>
  </si>
  <si>
    <t>20250801-S-70303</t>
  </si>
  <si>
    <t>C16109251587</t>
  </si>
  <si>
    <t>20250804-S-70130</t>
  </si>
  <si>
    <t>C16632963044</t>
  </si>
  <si>
    <t>20250805-S-70192</t>
  </si>
  <si>
    <t>C16632936245</t>
  </si>
  <si>
    <t>20250805-S-70292</t>
  </si>
  <si>
    <t>C16894671120</t>
  </si>
  <si>
    <t>20250805-S-70006</t>
  </si>
  <si>
    <t>C17156430170</t>
  </si>
  <si>
    <t>OBEKMHBE00001502</t>
  </si>
  <si>
    <t>20250804-S-70221</t>
  </si>
  <si>
    <t>C17156430586</t>
  </si>
  <si>
    <t>OBEKMHBE00001500</t>
  </si>
  <si>
    <t>20250805-S-70144</t>
  </si>
  <si>
    <t>C16632937250</t>
  </si>
  <si>
    <t>20250807-S-70235</t>
  </si>
  <si>
    <t>C17156462832</t>
  </si>
  <si>
    <t>20250805-S-70228</t>
  </si>
  <si>
    <t>C16632951924</t>
  </si>
  <si>
    <t>ONLBEKMH00000588</t>
  </si>
  <si>
    <t>20250731-S-70228</t>
  </si>
  <si>
    <t>C16632953532</t>
  </si>
  <si>
    <t>20250805-S-70225</t>
  </si>
  <si>
    <t>C16894640479</t>
  </si>
  <si>
    <t>OFRBEKMH00001898</t>
  </si>
  <si>
    <t>20250806-S-70150</t>
  </si>
  <si>
    <t>C16894677260</t>
  </si>
  <si>
    <t>20250805-S-70238</t>
  </si>
  <si>
    <t>C16632987635</t>
  </si>
  <si>
    <t>20250801-S-70164</t>
  </si>
  <si>
    <t>C16894640438</t>
  </si>
  <si>
    <t>ODEBEKMH00002198</t>
  </si>
  <si>
    <t>20250806-S-70152</t>
  </si>
  <si>
    <t>C16894691169</t>
  </si>
  <si>
    <t>20250805-S-70191</t>
  </si>
  <si>
    <t>C16894658403</t>
  </si>
  <si>
    <t>20250811-S-70053</t>
  </si>
  <si>
    <t>C17942037371</t>
  </si>
  <si>
    <t>OBEKMHBE00001508</t>
  </si>
  <si>
    <t>20250730-S-70255</t>
  </si>
  <si>
    <t>C16371122862</t>
  </si>
  <si>
    <t>20250805-S-70231</t>
  </si>
  <si>
    <t>C16632971450</t>
  </si>
  <si>
    <t>20250731-S-70227</t>
  </si>
  <si>
    <t>C16632942896</t>
  </si>
  <si>
    <t>20250805-S-70157</t>
  </si>
  <si>
    <t>C16894690229</t>
  </si>
  <si>
    <t>C16894690228</t>
  </si>
  <si>
    <t>20250805-S-70167</t>
  </si>
  <si>
    <t>C16894640818</t>
  </si>
  <si>
    <t>20250805-S-70184</t>
  </si>
  <si>
    <t>C16894658884</t>
  </si>
  <si>
    <t>20250801-S-70289</t>
  </si>
  <si>
    <t>C16109252429</t>
  </si>
  <si>
    <t>OESBEKMH00000520</t>
  </si>
  <si>
    <t>C16894691170</t>
  </si>
  <si>
    <t>20250805-S-70152</t>
  </si>
  <si>
    <t>C16894671751</t>
  </si>
  <si>
    <t>20250806-S-70178</t>
  </si>
  <si>
    <t>C16894667225</t>
  </si>
  <si>
    <t>20250806-S-70186</t>
  </si>
  <si>
    <t>C16894657856</t>
  </si>
  <si>
    <t>20250801-S-70287</t>
  </si>
  <si>
    <t>C16109251609</t>
  </si>
  <si>
    <t>20250801-S-70301</t>
  </si>
  <si>
    <t>C16109262921</t>
  </si>
  <si>
    <t>C16109262922</t>
  </si>
  <si>
    <t>20250731-S-70254</t>
  </si>
  <si>
    <t>C16632920343</t>
  </si>
  <si>
    <t>OPLBEKMH00000607</t>
  </si>
  <si>
    <t>20250731-S-70251</t>
  </si>
  <si>
    <t>C16632937465</t>
  </si>
  <si>
    <t>OCZBEKMH00000586</t>
  </si>
  <si>
    <t>20250805-S-70287</t>
  </si>
  <si>
    <t>C16632939116</t>
  </si>
  <si>
    <t>OPLBEKMH00000613</t>
  </si>
  <si>
    <t>20250731-S-70313</t>
  </si>
  <si>
    <t>C16632971146</t>
  </si>
  <si>
    <t>OPLBEKMH00000609</t>
  </si>
  <si>
    <t>20250805-S-70283</t>
  </si>
  <si>
    <t>C16632922436</t>
  </si>
  <si>
    <t>C16632922437</t>
  </si>
  <si>
    <t>C16632922438</t>
  </si>
  <si>
    <t>C16894691168</t>
  </si>
  <si>
    <t>C16894691167</t>
  </si>
  <si>
    <t>20250806-S-70335</t>
  </si>
  <si>
    <t>C16894671193</t>
  </si>
  <si>
    <t>20250806-S-70149</t>
  </si>
  <si>
    <t>C16894640437</t>
  </si>
  <si>
    <t>20250808-S-70262</t>
  </si>
  <si>
    <t>C17942025627</t>
  </si>
  <si>
    <t>C17942025628</t>
  </si>
  <si>
    <t>20250804-S-70287</t>
  </si>
  <si>
    <t>C16894641278</t>
  </si>
  <si>
    <t>20250806-S-70280</t>
  </si>
  <si>
    <t>C17156427942</t>
  </si>
  <si>
    <t>20250813-S-70042</t>
  </si>
  <si>
    <t>RL5016994816</t>
  </si>
  <si>
    <t>ODEBEKMH00002203</t>
  </si>
  <si>
    <t>Kessler &amp; Co. GmbH &amp; Co. KG</t>
  </si>
  <si>
    <t>20250806-S-70375</t>
  </si>
  <si>
    <t>C17156478144</t>
  </si>
  <si>
    <t>ODEBEKMH00002207</t>
  </si>
  <si>
    <t>20250811-S-70252</t>
  </si>
  <si>
    <t>C18203839873</t>
  </si>
  <si>
    <t>20250805-S-70282</t>
  </si>
  <si>
    <t>C16894640433</t>
  </si>
  <si>
    <t>20250805-S-70183</t>
  </si>
  <si>
    <t>C17156412938</t>
  </si>
  <si>
    <t>20250807-S-70138</t>
  </si>
  <si>
    <t>C17156460143</t>
  </si>
  <si>
    <t>C17156460144</t>
  </si>
  <si>
    <t>20250806-S-70331</t>
  </si>
  <si>
    <t>C17156471164</t>
  </si>
  <si>
    <t>20250804-S-70289</t>
  </si>
  <si>
    <t>C17156429090</t>
  </si>
  <si>
    <t>20250804-S-70247</t>
  </si>
  <si>
    <t>C17156412921</t>
  </si>
  <si>
    <t>C17163641468</t>
  </si>
  <si>
    <t>20250806-S-70220</t>
  </si>
  <si>
    <t>C1715644464X</t>
  </si>
  <si>
    <t>OGBBEKMH00001084</t>
  </si>
  <si>
    <t>20250807-S-70281</t>
  </si>
  <si>
    <t>C17942048756</t>
  </si>
  <si>
    <t>20250801-S-70275</t>
  </si>
  <si>
    <t>C16894656845</t>
  </si>
  <si>
    <t>OCZBEKMH00000585</t>
  </si>
  <si>
    <t>C17156460145</t>
  </si>
  <si>
    <t>20250806-S-70247</t>
  </si>
  <si>
    <t>C18203821669</t>
  </si>
  <si>
    <t>20250730-S-70241</t>
  </si>
  <si>
    <t>C16371167264</t>
  </si>
  <si>
    <t>20250804-S-70290</t>
  </si>
  <si>
    <t>C16632935300</t>
  </si>
  <si>
    <t>20250731-S-70262</t>
  </si>
  <si>
    <t>C16371144962</t>
  </si>
  <si>
    <t>OSKBEKMH00000094</t>
  </si>
  <si>
    <t>20250731-S-70260</t>
  </si>
  <si>
    <t>C16371144424</t>
  </si>
  <si>
    <t>20250807-S-70172</t>
  </si>
  <si>
    <t>C17156478137</t>
  </si>
  <si>
    <t>20250807-S-70382</t>
  </si>
  <si>
    <t>C17156429964</t>
  </si>
  <si>
    <t>20250807-S-70144</t>
  </si>
  <si>
    <t>C17156412768</t>
  </si>
  <si>
    <t>C17156471163</t>
  </si>
  <si>
    <t>20250807-S-70380</t>
  </si>
  <si>
    <t>C17156444644</t>
  </si>
  <si>
    <t>20250806-S-70187</t>
  </si>
  <si>
    <t>C17156462092</t>
  </si>
  <si>
    <t>20250811-S-70250</t>
  </si>
  <si>
    <t>C18203859146</t>
  </si>
  <si>
    <t>20250806-S-70384</t>
  </si>
  <si>
    <t>C16894652504</t>
  </si>
  <si>
    <t>20250805-S-70278</t>
  </si>
  <si>
    <t>C16894689456</t>
  </si>
  <si>
    <t>20250804-S-70198</t>
  </si>
  <si>
    <t>C16894659640</t>
  </si>
  <si>
    <t>OITBEKMH00001136</t>
  </si>
  <si>
    <t>20250801-S-70286</t>
  </si>
  <si>
    <t>C16371119327</t>
  </si>
  <si>
    <t>20250801-S-70302</t>
  </si>
  <si>
    <t>C16632920775</t>
  </si>
  <si>
    <t>OROBEKMH00000139</t>
  </si>
  <si>
    <t>20250801-S-70246</t>
  </si>
  <si>
    <t>C16894646561</t>
  </si>
  <si>
    <t>OITBEKMH00001135</t>
  </si>
  <si>
    <t>20250804-S-70238</t>
  </si>
  <si>
    <t>C16894656574</t>
  </si>
  <si>
    <t>OPLBEKMH00000608</t>
  </si>
  <si>
    <t>C16894659641</t>
  </si>
  <si>
    <t>20250806-S-70275</t>
  </si>
  <si>
    <t>C16894685298</t>
  </si>
  <si>
    <t>20250807-S-70143</t>
  </si>
  <si>
    <t>C17156439795</t>
  </si>
  <si>
    <t>20250807-S-70376</t>
  </si>
  <si>
    <t>C17156461223</t>
  </si>
  <si>
    <t>C17156461224</t>
  </si>
  <si>
    <t>C18203859147</t>
  </si>
  <si>
    <t>C18203859145</t>
  </si>
  <si>
    <t>20250807-S-70130</t>
  </si>
  <si>
    <t>C17156463192</t>
  </si>
  <si>
    <t>C16371144425</t>
  </si>
  <si>
    <t>20250806-S-70155</t>
  </si>
  <si>
    <t>C17156479349</t>
  </si>
  <si>
    <t>20250806-S-70165</t>
  </si>
  <si>
    <t>C17156443320</t>
  </si>
  <si>
    <t>20250807-S-70145</t>
  </si>
  <si>
    <t>C17156414177</t>
  </si>
  <si>
    <t>20250806-S-70162</t>
  </si>
  <si>
    <t>C17156435942</t>
  </si>
  <si>
    <t>ODEBEKMH00002214</t>
  </si>
  <si>
    <t>C18410542577</t>
  </si>
  <si>
    <t>Kessler &amp; Co. Gmbh</t>
  </si>
  <si>
    <t>C18443824402</t>
  </si>
  <si>
    <t>20250808-S-70130</t>
  </si>
  <si>
    <t>C17119585502</t>
  </si>
  <si>
    <t>OITBEKMH00001137</t>
  </si>
  <si>
    <t>20250806-S-70234</t>
  </si>
  <si>
    <t>C16894671402</t>
  </si>
  <si>
    <t>20250811-S-70183</t>
  </si>
  <si>
    <t>C18203824189</t>
  </si>
  <si>
    <t>20250807-S-70238</t>
  </si>
  <si>
    <t>C18465611878</t>
  </si>
  <si>
    <t>OBEKMHBE00001516</t>
  </si>
  <si>
    <t>20250804-S-70251</t>
  </si>
  <si>
    <t>C16894660189</t>
  </si>
  <si>
    <t>20250807-S-70326</t>
  </si>
  <si>
    <t>C17942035222</t>
  </si>
  <si>
    <t>20250808-S-70296</t>
  </si>
  <si>
    <t>C18203807340</t>
  </si>
  <si>
    <t>ONLBEKMH00000591</t>
  </si>
  <si>
    <t>20250811-S-70185</t>
  </si>
  <si>
    <t>C18465575945</t>
  </si>
  <si>
    <t>20250811-S-70149</t>
  </si>
  <si>
    <t>C18465518637</t>
  </si>
  <si>
    <t>20250811-S-70391</t>
  </si>
  <si>
    <t>C18465530791</t>
  </si>
  <si>
    <t>ODEBEKMH00002224</t>
  </si>
  <si>
    <t>20250811-S-70253</t>
  </si>
  <si>
    <t>C18465557272</t>
  </si>
  <si>
    <t>20250807-S-70139</t>
  </si>
  <si>
    <t>C18465537923</t>
  </si>
  <si>
    <t>20250813-S-70297</t>
  </si>
  <si>
    <t>C18989193465</t>
  </si>
  <si>
    <t>20250807-S-70213</t>
  </si>
  <si>
    <t>C17942047843</t>
  </si>
  <si>
    <t>OGBBEKMH00001085</t>
  </si>
  <si>
    <t>20250805-S-70215</t>
  </si>
  <si>
    <t>C17942048823</t>
  </si>
  <si>
    <t>BLACHFORD UK LIMITED</t>
  </si>
  <si>
    <t>20250805-S-70291</t>
  </si>
  <si>
    <t>C17942037533</t>
  </si>
  <si>
    <t>20250808-S-70294</t>
  </si>
  <si>
    <t>C17942025578</t>
  </si>
  <si>
    <t>20250808-S-70243</t>
  </si>
  <si>
    <t>C17942025657</t>
  </si>
  <si>
    <t>20250806-S-70214</t>
  </si>
  <si>
    <t>C17942037367</t>
  </si>
  <si>
    <t>20250808-S-70297</t>
  </si>
  <si>
    <t>C17942025778</t>
  </si>
  <si>
    <t>20250811-S-70199</t>
  </si>
  <si>
    <t>C18203807313</t>
  </si>
  <si>
    <t>20250811-S-70381</t>
  </si>
  <si>
    <t>C18203824230</t>
  </si>
  <si>
    <t>HYDRAFORCE HYDRAULICS LTD</t>
  </si>
  <si>
    <t>20250811-S-70200</t>
  </si>
  <si>
    <t>C18203825455</t>
  </si>
  <si>
    <t>20250811-S-70204</t>
  </si>
  <si>
    <t>C18203828916</t>
  </si>
  <si>
    <t>20250806-S-70211</t>
  </si>
  <si>
    <t>C18203833914</t>
  </si>
  <si>
    <t>20250812-S-70256</t>
  </si>
  <si>
    <t>C18465488441</t>
  </si>
  <si>
    <t>20250807-S-70189</t>
  </si>
  <si>
    <t>C18465489939</t>
  </si>
  <si>
    <t>20250812-S-70346</t>
  </si>
  <si>
    <t>C18465583271</t>
  </si>
  <si>
    <t>C18465583272</t>
  </si>
  <si>
    <t>20250811-S-70306</t>
  </si>
  <si>
    <t>C18465506270</t>
  </si>
  <si>
    <t>20250811-S-70303</t>
  </si>
  <si>
    <t>C18465526794</t>
  </si>
  <si>
    <t>20250811-S-70201</t>
  </si>
  <si>
    <t>C18465581538</t>
  </si>
  <si>
    <t>20250811-S-70197</t>
  </si>
  <si>
    <t>C18465536418</t>
  </si>
  <si>
    <t>20250811-S-70309</t>
  </si>
  <si>
    <t>C18465533016</t>
  </si>
  <si>
    <t>20250812-S-70249</t>
  </si>
  <si>
    <t>C18465538180</t>
  </si>
  <si>
    <t>20250807-S-70262</t>
  </si>
  <si>
    <t>C17156430635</t>
  </si>
  <si>
    <t>OCZBEKMH00000588</t>
  </si>
  <si>
    <t>20250807-S-70236</t>
  </si>
  <si>
    <t>C18465600208</t>
  </si>
  <si>
    <t>20250805-S-70308</t>
  </si>
  <si>
    <t>C17156412840</t>
  </si>
  <si>
    <t>OFIBEKMH00000033</t>
  </si>
  <si>
    <t>20250805-S-70299</t>
  </si>
  <si>
    <t>C16894672152</t>
  </si>
  <si>
    <t>OHUBEKMH00000190</t>
  </si>
  <si>
    <t>20250804-S-70262</t>
  </si>
  <si>
    <t>C16894642299</t>
  </si>
  <si>
    <t>OROBEKMH00000141</t>
  </si>
  <si>
    <t>20250807-S-70293</t>
  </si>
  <si>
    <t>C17156474965</t>
  </si>
  <si>
    <t>20250807-S-70301</t>
  </si>
  <si>
    <t>C17942046093</t>
  </si>
  <si>
    <t>C17942046094</t>
  </si>
  <si>
    <t>20250805-S-70181</t>
  </si>
  <si>
    <t>C17942037399</t>
  </si>
  <si>
    <t>20250806-S-70174</t>
  </si>
  <si>
    <t>C18203856822</t>
  </si>
  <si>
    <t>C18203856821</t>
  </si>
  <si>
    <t>20250806-S-70161</t>
  </si>
  <si>
    <t>C18203824389</t>
  </si>
  <si>
    <t>20250806-S-70153</t>
  </si>
  <si>
    <t>C18203857893</t>
  </si>
  <si>
    <t>20250811-S-70163</t>
  </si>
  <si>
    <t>C18465490002</t>
  </si>
  <si>
    <t>20250813-S-70077</t>
  </si>
  <si>
    <t>C18465506795</t>
  </si>
  <si>
    <t>20250811-S-70308</t>
  </si>
  <si>
    <t>C18465506466</t>
  </si>
  <si>
    <t>20250811-S-70169</t>
  </si>
  <si>
    <t>C18465598244</t>
  </si>
  <si>
    <t>20250811-S-70184</t>
  </si>
  <si>
    <t>C18465566162</t>
  </si>
  <si>
    <t>20250812-S-70313</t>
  </si>
  <si>
    <t>C18465550549</t>
  </si>
  <si>
    <t>OBEKMHBE00001510</t>
  </si>
  <si>
    <t>20250731-S-70315</t>
  </si>
  <si>
    <t>C16371175539</t>
  </si>
  <si>
    <t>OPTBEKMH00000069</t>
  </si>
  <si>
    <t>20250808-S-70183</t>
  </si>
  <si>
    <t>C17942035604</t>
  </si>
  <si>
    <t>20250811-S-70162</t>
  </si>
  <si>
    <t>C18203824990</t>
  </si>
  <si>
    <t>20250812-S-70191</t>
  </si>
  <si>
    <t>C18465600420</t>
  </si>
  <si>
    <t>FEDERAL-MOGUL NRNBERG GMBH C/O HANS</t>
  </si>
  <si>
    <t>20250731-S-70269</t>
  </si>
  <si>
    <t>C16371129303</t>
  </si>
  <si>
    <t>20250806-S-70279</t>
  </si>
  <si>
    <t>C16894665078</t>
  </si>
  <si>
    <t>OHUBEKMH00000191</t>
  </si>
  <si>
    <t>20250806-S-70302</t>
  </si>
  <si>
    <t>C17156413767</t>
  </si>
  <si>
    <t>20250807-S-70263</t>
  </si>
  <si>
    <t>C17156430028</t>
  </si>
  <si>
    <t>OCZBEKMH00000591</t>
  </si>
  <si>
    <t>20250805-S-70295</t>
  </si>
  <si>
    <t>C17156449173</t>
  </si>
  <si>
    <t>OHUBEKMH00000189</t>
  </si>
  <si>
    <t>20250805-S-70341</t>
  </si>
  <si>
    <t>C17156428703</t>
  </si>
  <si>
    <t>C17942035603</t>
  </si>
  <si>
    <t>20250808-S-70211</t>
  </si>
  <si>
    <t>C17942025234</t>
  </si>
  <si>
    <t>20250811-S-70151</t>
  </si>
  <si>
    <t>C18203856523</t>
  </si>
  <si>
    <t>20250811-S-70170</t>
  </si>
  <si>
    <t>C18203839439</t>
  </si>
  <si>
    <t>20250806-S-70274</t>
  </si>
  <si>
    <t>C18203858250</t>
  </si>
  <si>
    <t>OPLBEKMH00000614</t>
  </si>
  <si>
    <t>20250811-S-70390</t>
  </si>
  <si>
    <t>C18203836027</t>
  </si>
  <si>
    <t>ODEBEKMH00002209</t>
  </si>
  <si>
    <t>20250811-S-70389</t>
  </si>
  <si>
    <t>C18203830307</t>
  </si>
  <si>
    <t>ODEBEKMH00002208</t>
  </si>
  <si>
    <t>20250812-S-70204</t>
  </si>
  <si>
    <t>C18465528979</t>
  </si>
  <si>
    <t>20250812-S-70203</t>
  </si>
  <si>
    <t>C18465517067</t>
  </si>
  <si>
    <t>20250812-S-70197</t>
  </si>
  <si>
    <t>C18465558242</t>
  </si>
  <si>
    <t>20250811-S-70387</t>
  </si>
  <si>
    <t>C18465531734</t>
  </si>
  <si>
    <t>20250812-S-70199</t>
  </si>
  <si>
    <t>C18465562435</t>
  </si>
  <si>
    <t>C18465562434</t>
  </si>
  <si>
    <t>C18465562436</t>
  </si>
  <si>
    <t>20250807-S-70277</t>
  </si>
  <si>
    <t>C18203846920</t>
  </si>
  <si>
    <t>20250806-S-70313</t>
  </si>
  <si>
    <t>C16894671527</t>
  </si>
  <si>
    <t>C16894672151</t>
  </si>
  <si>
    <t>20250807-S-70275</t>
  </si>
  <si>
    <t>C17156482057</t>
  </si>
  <si>
    <t>20250808-S-70387</t>
  </si>
  <si>
    <t>C17942025198</t>
  </si>
  <si>
    <t>20250808-S-70370</t>
  </si>
  <si>
    <t>C17942025172</t>
  </si>
  <si>
    <t>20250807-S-70140</t>
  </si>
  <si>
    <t>C17942047786</t>
  </si>
  <si>
    <t>20250812-S-70216</t>
  </si>
  <si>
    <t>C18465490143</t>
  </si>
  <si>
    <t>20250812-S-70213</t>
  </si>
  <si>
    <t>C18465488342</t>
  </si>
  <si>
    <t>ODEBEKMH00002226</t>
  </si>
  <si>
    <t>20250812-S-70180</t>
  </si>
  <si>
    <t>C18465502897</t>
  </si>
  <si>
    <t>C18465502898</t>
  </si>
  <si>
    <t>20250812-S-70176</t>
  </si>
  <si>
    <t>C18465510809</t>
  </si>
  <si>
    <t>C18465510811</t>
  </si>
  <si>
    <t>C18465510807</t>
  </si>
  <si>
    <t>C18465510808</t>
  </si>
  <si>
    <t>C18465510806</t>
  </si>
  <si>
    <t>C18465510810</t>
  </si>
  <si>
    <t>20250807-S-70337</t>
  </si>
  <si>
    <t>C18203839179</t>
  </si>
  <si>
    <t>20250812-S-70270</t>
  </si>
  <si>
    <t>C18465605809</t>
  </si>
  <si>
    <t>20250807-S-70271</t>
  </si>
  <si>
    <t>C17942047624</t>
  </si>
  <si>
    <t>OPLBEKMH00000620</t>
  </si>
  <si>
    <t>20250806-S-70343</t>
  </si>
  <si>
    <t>C18203807976</t>
  </si>
  <si>
    <t>OCZBEKMH00000592</t>
  </si>
  <si>
    <t>20250811-S-70210</t>
  </si>
  <si>
    <t>C18465552376</t>
  </si>
  <si>
    <t>20250812-S-70205</t>
  </si>
  <si>
    <t>C18727457880</t>
  </si>
  <si>
    <t>C18727457881</t>
  </si>
  <si>
    <t>20250812-S-70195</t>
  </si>
  <si>
    <t>C18727475401</t>
  </si>
  <si>
    <t>20250812-S-70224</t>
  </si>
  <si>
    <t>C18727456230</t>
  </si>
  <si>
    <t>20250812-S-70284</t>
  </si>
  <si>
    <t>C18989191234</t>
  </si>
  <si>
    <t>20250811-S-70278</t>
  </si>
  <si>
    <t>C18203807258</t>
  </si>
  <si>
    <t>C18203807975</t>
  </si>
  <si>
    <t>20250806-S-70261</t>
  </si>
  <si>
    <t>C18203825633</t>
  </si>
  <si>
    <t>20250813-S-70337</t>
  </si>
  <si>
    <t>C18989205473</t>
  </si>
  <si>
    <t>ONLBEKMH00000595</t>
  </si>
  <si>
    <t>C18989205472</t>
  </si>
  <si>
    <t>20250806-S-70267</t>
  </si>
  <si>
    <t>C17156412868</t>
  </si>
  <si>
    <t>OPLBEKMH00000615</t>
  </si>
  <si>
    <t>20250807-S-70259</t>
  </si>
  <si>
    <t>C18203839564</t>
  </si>
  <si>
    <t>20250808-S-70337</t>
  </si>
  <si>
    <t>C18203807215</t>
  </si>
  <si>
    <t>OLVBEKMH00000025</t>
  </si>
  <si>
    <t>20250806-S-70300</t>
  </si>
  <si>
    <t>C18465561330</t>
  </si>
  <si>
    <t>OSEBEKMH00000097</t>
  </si>
  <si>
    <t>20250812-S-70196</t>
  </si>
  <si>
    <t>C18727474983</t>
  </si>
  <si>
    <t>20250805-S-70303</t>
  </si>
  <si>
    <t>C16632939121</t>
  </si>
  <si>
    <t>OESBEKMH00000522</t>
  </si>
  <si>
    <t>20250807-S-70286</t>
  </si>
  <si>
    <t>C17156443918</t>
  </si>
  <si>
    <t>20250807-S-70269</t>
  </si>
  <si>
    <t>C17156412696</t>
  </si>
  <si>
    <t>20250808-S-70291</t>
  </si>
  <si>
    <t>C17942025222</t>
  </si>
  <si>
    <t>20250807-S-70217</t>
  </si>
  <si>
    <t>C17942037427</t>
  </si>
  <si>
    <t>20250807-S-70222</t>
  </si>
  <si>
    <t>C18203820952</t>
  </si>
  <si>
    <t>20250811-S-70385</t>
  </si>
  <si>
    <t>C18727456134</t>
  </si>
  <si>
    <t>20250813-S-70168</t>
  </si>
  <si>
    <t>C18727475644</t>
  </si>
  <si>
    <t>20250813-S-70173</t>
  </si>
  <si>
    <t>C18989233127</t>
  </si>
  <si>
    <t>C16632939120</t>
  </si>
  <si>
    <t>20250806-S-70278</t>
  </si>
  <si>
    <t>C17156460887</t>
  </si>
  <si>
    <t>20250807-S-70284</t>
  </si>
  <si>
    <t>C17942049426</t>
  </si>
  <si>
    <t>C17942049427</t>
  </si>
  <si>
    <t>20250808-S-70305</t>
  </si>
  <si>
    <t>C17942035261</t>
  </si>
  <si>
    <t>20250811-S-70280</t>
  </si>
  <si>
    <t>C18203807190</t>
  </si>
  <si>
    <t>OCZBEKMH00000596</t>
  </si>
  <si>
    <t>20250811-S-70275</t>
  </si>
  <si>
    <t>C18203807221</t>
  </si>
  <si>
    <t>OCZBEKMH00000595</t>
  </si>
  <si>
    <t>20250811-S-70218</t>
  </si>
  <si>
    <t>C18410602322</t>
  </si>
  <si>
    <t>OITBEKMH00001133</t>
  </si>
  <si>
    <t>20250811-S-70384</t>
  </si>
  <si>
    <t>C18465580381</t>
  </si>
  <si>
    <t>20250813-S-70172</t>
  </si>
  <si>
    <t>C18727456372</t>
  </si>
  <si>
    <t>C18727475645</t>
  </si>
  <si>
    <t>C18989233126</t>
  </si>
  <si>
    <t>20250808-S-70290</t>
  </si>
  <si>
    <t>C18203807236</t>
  </si>
  <si>
    <t>OPLBEKMH00000616</t>
  </si>
  <si>
    <t>C18203807235</t>
  </si>
  <si>
    <t>20250813-S-70169</t>
  </si>
  <si>
    <t>C18727475605</t>
  </si>
  <si>
    <t>20250811-S-70209</t>
  </si>
  <si>
    <t>C18465578926</t>
  </si>
  <si>
    <t>C18465578928</t>
  </si>
  <si>
    <t>C18465578927</t>
  </si>
  <si>
    <t>C18465578929</t>
  </si>
  <si>
    <t>C18727475606</t>
  </si>
  <si>
    <t>20250813-S-70252</t>
  </si>
  <si>
    <t>C18989195982</t>
  </si>
  <si>
    <t>20250813-S-70179</t>
  </si>
  <si>
    <t>C18989177682</t>
  </si>
  <si>
    <t>20250812-S-70334</t>
  </si>
  <si>
    <t>C18465488466</t>
  </si>
  <si>
    <t>20250812-S-70337</t>
  </si>
  <si>
    <t>C18727461248</t>
  </si>
  <si>
    <t>20250813-S-70378</t>
  </si>
  <si>
    <t>C18989177163</t>
  </si>
  <si>
    <t>20250811-S-70281</t>
  </si>
  <si>
    <t>C18465489963</t>
  </si>
  <si>
    <t>20250808-S-70286</t>
  </si>
  <si>
    <t>C18727457532</t>
  </si>
  <si>
    <t>OCZBEKMH00000594</t>
  </si>
  <si>
    <t>20250815-S-70007</t>
  </si>
  <si>
    <t>C18989233680</t>
  </si>
  <si>
    <t>20250813-S-70237</t>
  </si>
  <si>
    <t>C18989197786</t>
  </si>
  <si>
    <t>20250814-S-70361</t>
  </si>
  <si>
    <t>C18989246897</t>
  </si>
  <si>
    <t>20250812-S-70241</t>
  </si>
  <si>
    <t>C18989226589</t>
  </si>
  <si>
    <t>C19774755686</t>
  </si>
  <si>
    <t>20250814-S-70191</t>
  </si>
  <si>
    <t>C18989204199</t>
  </si>
  <si>
    <t>20250811-S-70318</t>
  </si>
  <si>
    <t>C18203809586</t>
  </si>
  <si>
    <t>20250807-S-70335</t>
  </si>
  <si>
    <t>C18203837856</t>
  </si>
  <si>
    <t>20250813-S-70436</t>
  </si>
  <si>
    <t>C18989199678</t>
  </si>
  <si>
    <t>20250814-S-70176</t>
  </si>
  <si>
    <t>C18989195352</t>
  </si>
  <si>
    <t>20250814-S-70228</t>
  </si>
  <si>
    <t>C18989232071</t>
  </si>
  <si>
    <t>C18989177164</t>
  </si>
  <si>
    <t>20250813-S-70377</t>
  </si>
  <si>
    <t>C18989176955</t>
  </si>
  <si>
    <t>C18989176957</t>
  </si>
  <si>
    <t>C18989176956</t>
  </si>
  <si>
    <t>20250814-S-70211</t>
  </si>
  <si>
    <t>C18989203503</t>
  </si>
  <si>
    <t>20250814-S-70227</t>
  </si>
  <si>
    <t>C18989230467</t>
  </si>
  <si>
    <t>20250814-S-70204</t>
  </si>
  <si>
    <t>C18989228868</t>
  </si>
  <si>
    <t>20250814-S-70182</t>
  </si>
  <si>
    <t>C18989182596</t>
  </si>
  <si>
    <t>20250811-S-70328</t>
  </si>
  <si>
    <t>C18465578998</t>
  </si>
  <si>
    <t>20250807-S-70261</t>
  </si>
  <si>
    <t>C18465506869</t>
  </si>
  <si>
    <t>20250812-S-70335</t>
  </si>
  <si>
    <t>C18465508017</t>
  </si>
  <si>
    <t>C18465508018</t>
  </si>
  <si>
    <t>20250807-S-70343</t>
  </si>
  <si>
    <t>C18465507500</t>
  </si>
  <si>
    <t>20250813-S-70321</t>
  </si>
  <si>
    <t>C18727456111</t>
  </si>
  <si>
    <t>20250813-S-70174</t>
  </si>
  <si>
    <t>C18989191960</t>
  </si>
  <si>
    <t>C18989191961</t>
  </si>
  <si>
    <t>C18203837857</t>
  </si>
  <si>
    <t>20250811-S-70375</t>
  </si>
  <si>
    <t>C18465552401</t>
  </si>
  <si>
    <t>OROBEKMH00000140</t>
  </si>
  <si>
    <t>20250811-S-70215</t>
  </si>
  <si>
    <t>C18989176408</t>
  </si>
  <si>
    <t>20250813-S-70215</t>
  </si>
  <si>
    <t>C18989195450</t>
  </si>
  <si>
    <t>C18989177683</t>
  </si>
  <si>
    <t>20250814-S-70189</t>
  </si>
  <si>
    <t>C18989248866</t>
  </si>
  <si>
    <t>20250813-S-70193</t>
  </si>
  <si>
    <t>C18989209051</t>
  </si>
  <si>
    <t>C18989230468</t>
  </si>
  <si>
    <t>20250811-S-70232</t>
  </si>
  <si>
    <t>C18989176018</t>
  </si>
  <si>
    <t>20250814-S-70193</t>
  </si>
  <si>
    <t>C19774725274</t>
  </si>
  <si>
    <t>20250813-S-70200</t>
  </si>
  <si>
    <t>C19774749709</t>
  </si>
  <si>
    <t>20250812-S-70225</t>
  </si>
  <si>
    <t>C19774739963</t>
  </si>
  <si>
    <t>C19774739962</t>
  </si>
  <si>
    <t>20250811-S-70349</t>
  </si>
  <si>
    <t>C18465508317</t>
  </si>
  <si>
    <t>OSIBEKMH00000015</t>
  </si>
  <si>
    <t>20250813-S-70356</t>
  </si>
  <si>
    <t>C18989176112</t>
  </si>
  <si>
    <t>20250814-S-70261</t>
  </si>
  <si>
    <t>C19774757937</t>
  </si>
  <si>
    <t>20250815-S-70235</t>
  </si>
  <si>
    <t>C19774724461</t>
  </si>
  <si>
    <t>20250812-S-70260</t>
  </si>
  <si>
    <t>C19774724421</t>
  </si>
  <si>
    <t>20250815-S-70271</t>
  </si>
  <si>
    <t>C19774725904</t>
  </si>
  <si>
    <t>20250812-S-70265</t>
  </si>
  <si>
    <t>C19774744220</t>
  </si>
  <si>
    <t>20250812-S-70348</t>
  </si>
  <si>
    <t>C19774739826</t>
  </si>
  <si>
    <t>20250815-S-70228</t>
  </si>
  <si>
    <t>C19774749610</t>
  </si>
  <si>
    <t>Xylem Water Solutions Ltd</t>
  </si>
  <si>
    <t>20250814-S-70360</t>
  </si>
  <si>
    <t>C19774755216</t>
  </si>
  <si>
    <t>20250807-S-70299</t>
  </si>
  <si>
    <t>C18203840776</t>
  </si>
  <si>
    <t>OSKBEKMH00000096</t>
  </si>
  <si>
    <t>20250811-S-70326</t>
  </si>
  <si>
    <t>C18465590412</t>
  </si>
  <si>
    <t>20250807-S-70226</t>
  </si>
  <si>
    <t>C18465488357</t>
  </si>
  <si>
    <t>20250812-S-70351</t>
  </si>
  <si>
    <t>C18727458185</t>
  </si>
  <si>
    <t>20250812-S-70226</t>
  </si>
  <si>
    <t>C19774736420</t>
  </si>
  <si>
    <t>20250818-S-70051</t>
  </si>
  <si>
    <t>C19774739033</t>
  </si>
  <si>
    <t>20250815-S-70314</t>
  </si>
  <si>
    <t>C19774735289</t>
  </si>
  <si>
    <t>20250811-S-70293</t>
  </si>
  <si>
    <t>C18465618293</t>
  </si>
  <si>
    <t>20250812-S-70343</t>
  </si>
  <si>
    <t>C18465613036</t>
  </si>
  <si>
    <t>20250807-S-70311</t>
  </si>
  <si>
    <t>C18465608298</t>
  </si>
  <si>
    <t>20250812-S-70344</t>
  </si>
  <si>
    <t>C18465586453</t>
  </si>
  <si>
    <t>20250813-S-70371</t>
  </si>
  <si>
    <t>C18727457045</t>
  </si>
  <si>
    <t>20250813-S-70340</t>
  </si>
  <si>
    <t>C18727474695</t>
  </si>
  <si>
    <t>20250813-S-70385</t>
  </si>
  <si>
    <t>C18989258705</t>
  </si>
  <si>
    <t>20250815-S-70204</t>
  </si>
  <si>
    <t>C19774751970</t>
  </si>
  <si>
    <t>C19774751969</t>
  </si>
  <si>
    <t>C18727458184</t>
  </si>
  <si>
    <t>20250729-S-70389</t>
  </si>
  <si>
    <t>C18989193295</t>
  </si>
  <si>
    <t>20250811-S-70229</t>
  </si>
  <si>
    <t>C18989205627</t>
  </si>
  <si>
    <t>20250813-S-70216</t>
  </si>
  <si>
    <t>C19774733078</t>
  </si>
  <si>
    <t>20250814-S-70385</t>
  </si>
  <si>
    <t>C18989251279</t>
  </si>
  <si>
    <t>20250812-S-70359</t>
  </si>
  <si>
    <t>C18989176386</t>
  </si>
  <si>
    <t>C18989251278</t>
  </si>
  <si>
    <t>20250814-S-70464</t>
  </si>
  <si>
    <t>C19774756971</t>
  </si>
  <si>
    <t>20250814-S-70393</t>
  </si>
  <si>
    <t>C19774724393</t>
  </si>
  <si>
    <t>20250812-S-70295</t>
  </si>
  <si>
    <t>C19774746518</t>
  </si>
  <si>
    <t>20250812-S-70403</t>
  </si>
  <si>
    <t>C18465557871</t>
  </si>
  <si>
    <t>20250813-S-70335</t>
  </si>
  <si>
    <t>C18989176482</t>
  </si>
  <si>
    <t>20250812-S-70409</t>
  </si>
  <si>
    <t>C19774758897</t>
  </si>
  <si>
    <t>20250811-S-70294</t>
  </si>
  <si>
    <t>C18465604736</t>
  </si>
  <si>
    <t>20250813-S-70374</t>
  </si>
  <si>
    <t>C18989195251</t>
  </si>
  <si>
    <t>20250814-S-70391</t>
  </si>
  <si>
    <t>C18989212057</t>
  </si>
  <si>
    <t>20250814-S-70399</t>
  </si>
  <si>
    <t>C18989217648</t>
  </si>
  <si>
    <t>20250814-S-70411</t>
  </si>
  <si>
    <t>C19774725122</t>
  </si>
  <si>
    <t>Svab Hydraulik AB</t>
  </si>
  <si>
    <t>20250814-S-70409</t>
  </si>
  <si>
    <t>C19774735905</t>
  </si>
  <si>
    <t>20250812-S-70386</t>
  </si>
  <si>
    <t>C19774744038</t>
  </si>
  <si>
    <t>C19774744037</t>
  </si>
  <si>
    <t>20250814-S-70300</t>
  </si>
  <si>
    <t>C19774758873</t>
  </si>
  <si>
    <t>20250812-S-70350</t>
  </si>
  <si>
    <t>C18989228632</t>
  </si>
  <si>
    <t>20250818-S-70050</t>
  </si>
  <si>
    <t>C19774739630</t>
  </si>
  <si>
    <t>20250814-S-70367</t>
  </si>
  <si>
    <t>C18989251739</t>
  </si>
  <si>
    <t>20250814-S-70405</t>
  </si>
  <si>
    <t>C19774752572</t>
  </si>
  <si>
    <t>20250812-S-70372</t>
  </si>
  <si>
    <t>C19774748344</t>
  </si>
  <si>
    <t>C19774748343</t>
  </si>
  <si>
    <t>20250814-S-70377</t>
  </si>
  <si>
    <t>C19774724546</t>
  </si>
  <si>
    <t>20250814-S-70371</t>
  </si>
  <si>
    <t>C19774724392</t>
  </si>
  <si>
    <t>Network Control Center (NCC) - UK Receiving locations</t>
  </si>
  <si>
    <t>Routing</t>
  </si>
  <si>
    <t>Import customs broker</t>
  </si>
  <si>
    <t xml:space="preserve">Unloading </t>
  </si>
  <si>
    <t>Slot booking cut-off</t>
  </si>
  <si>
    <t>Facility</t>
  </si>
  <si>
    <t>NCC Entity Code</t>
  </si>
  <si>
    <t>NCC Location code</t>
  </si>
  <si>
    <t>Active indicator</t>
  </si>
  <si>
    <t>Facility Name</t>
  </si>
  <si>
    <t>Street + Number</t>
  </si>
  <si>
    <t>Postal code</t>
  </si>
  <si>
    <t>City</t>
  </si>
  <si>
    <t>Country</t>
  </si>
  <si>
    <t>Active</t>
  </si>
  <si>
    <t>Truck</t>
  </si>
  <si>
    <t>Delivery group</t>
  </si>
  <si>
    <t>Delivery Location</t>
  </si>
  <si>
    <t>Broker name</t>
  </si>
  <si>
    <t>Customs Clearance Instructions Needed?</t>
  </si>
  <si>
    <t>Caterpillar (NI) Ltd.</t>
  </si>
  <si>
    <t>DK-LW01</t>
  </si>
  <si>
    <t>Caterpillar (NI) Ltd - Warehouse</t>
  </si>
  <si>
    <t>Old Glenarm Road</t>
  </si>
  <si>
    <t>BT40 1EJ</t>
  </si>
  <si>
    <t>y</t>
  </si>
  <si>
    <t>Daily truck (1 FTL) CAT NI</t>
  </si>
  <si>
    <t>A</t>
  </si>
  <si>
    <t>DK-LW02</t>
  </si>
  <si>
    <t>n/a</t>
  </si>
  <si>
    <t>n</t>
  </si>
  <si>
    <t>side(preferred)/back</t>
  </si>
  <si>
    <t>12hr before delivery</t>
  </si>
  <si>
    <t>Caterpillar (NI) Ltd - Main Stores</t>
  </si>
  <si>
    <t>DK-LW05</t>
  </si>
  <si>
    <t>Caterpillar (NI) Ltd - CANOPY YARD</t>
  </si>
  <si>
    <t>DK-BM01</t>
  </si>
  <si>
    <t>Caterpillar (NI) Ltd - Axles (ACM)</t>
  </si>
  <si>
    <t>Springvale Industrial Estate</t>
  </si>
  <si>
    <t>BT12 7AL</t>
  </si>
  <si>
    <t>DK-BM02</t>
  </si>
  <si>
    <t>Caterpillar (NI) Ltd - Transm (ACM)</t>
  </si>
  <si>
    <t>Caterpillar Articulated Trucks, Peterlee</t>
  </si>
  <si>
    <t>U2</t>
  </si>
  <si>
    <t>U200</t>
  </si>
  <si>
    <t>Caterpillar Peterlee LTD</t>
  </si>
  <si>
    <t>Mill Hill 
North West Industrial Estate</t>
  </si>
  <si>
    <t>SR8 2HX</t>
  </si>
  <si>
    <t>daily truck (1 FTL) Northeast</t>
  </si>
  <si>
    <t>B</t>
  </si>
  <si>
    <t>U2-L5</t>
  </si>
  <si>
    <t>CEVA</t>
  </si>
  <si>
    <t>side</t>
  </si>
  <si>
    <t>2hr before delivery</t>
  </si>
  <si>
    <t>U2-L1</t>
  </si>
  <si>
    <t>Caterpillar Peterlee Ltd / BLD A</t>
  </si>
  <si>
    <t>U2-L2</t>
  </si>
  <si>
    <t>Northern Freight Services</t>
  </si>
  <si>
    <t>Kitching Road 
North West Industrial Estate</t>
  </si>
  <si>
    <t>SR8 2HP</t>
  </si>
  <si>
    <t>U2-L3</t>
  </si>
  <si>
    <t>Steadfast Secure Storage</t>
  </si>
  <si>
    <t>1 Hackworth Road 
North West Industrial Estate</t>
  </si>
  <si>
    <t>SR8 2JQ</t>
  </si>
  <si>
    <t>U2-L4</t>
  </si>
  <si>
    <t>Caterpillar (UK) Ltd/ Building I</t>
  </si>
  <si>
    <t xml:space="preserve">U2-L4 - 20 Pease Road,
North West Industrial Estate </t>
  </si>
  <si>
    <t>Caterpillar (UK) Ltd/ Building H</t>
  </si>
  <si>
    <t>U2-L5 - 20 Pease Road,
North West Industrial Estate</t>
  </si>
  <si>
    <t>SR8 2RD</t>
  </si>
  <si>
    <t>U2-L6</t>
  </si>
  <si>
    <t>Caterpillar (UK) Ltd/ Building G</t>
  </si>
  <si>
    <t xml:space="preserve">Judson Road Cookway 
North West Industrial Estate </t>
  </si>
  <si>
    <t>U2-L7</t>
  </si>
  <si>
    <t>Caterpillar Peterlee - OPTILON</t>
  </si>
  <si>
    <t>Unit 2 Cook Way</t>
  </si>
  <si>
    <t>SR8 2HY</t>
  </si>
  <si>
    <t>Perkins Engines, Peterborough</t>
  </si>
  <si>
    <t>DX</t>
  </si>
  <si>
    <t>DX01</t>
  </si>
  <si>
    <t>Perkins Engines</t>
  </si>
  <si>
    <t>Frank Perkins Way (Security Gate 5), Production Goods Inwards, Factory 4, Eastfield</t>
  </si>
  <si>
    <t>PE1 5FQ</t>
  </si>
  <si>
    <t>Daily truck (2 FTL) Nuneaton</t>
  </si>
  <si>
    <t>C</t>
  </si>
  <si>
    <t>DX01-L5</t>
  </si>
  <si>
    <t>back</t>
  </si>
  <si>
    <t>DX01-L3</t>
  </si>
  <si>
    <t>Roffes Transport</t>
  </si>
  <si>
    <t>Westbank</t>
  </si>
  <si>
    <t>PE12 9UR</t>
  </si>
  <si>
    <t>Sutton Bridge</t>
  </si>
  <si>
    <t>Rhenus Warehousing Solutions</t>
  </si>
  <si>
    <t>SITE 760, Unit 2, Discovery Way</t>
  </si>
  <si>
    <t>CV10 7PS</t>
  </si>
  <si>
    <t>Perkins Engines, Irlam</t>
  </si>
  <si>
    <t>MZ</t>
  </si>
  <si>
    <t>MZ02</t>
  </si>
  <si>
    <t>Cannon Packing and Logistics Ltd</t>
  </si>
  <si>
    <t>184 Park Drive, Milton Park</t>
  </si>
  <si>
    <t>OX14 4SE</t>
  </si>
  <si>
    <t>Abingdon</t>
  </si>
  <si>
    <t>Trucks Abingdon + Kegworth --- 2/week</t>
  </si>
  <si>
    <t>D</t>
  </si>
  <si>
    <t>no TW - email</t>
  </si>
  <si>
    <t>MZ07</t>
  </si>
  <si>
    <t>DHL Perkins/Caterpillar</t>
  </si>
  <si>
    <t>Unit 2  Hall Farm Road</t>
  </si>
  <si>
    <t>DE74 2BF</t>
  </si>
  <si>
    <t>Kegworth (Derby)</t>
  </si>
  <si>
    <t>fix slots - TW &amp; email</t>
  </si>
  <si>
    <t>Integrated Logistics Services UK (ILS)</t>
  </si>
  <si>
    <t>OY</t>
  </si>
  <si>
    <t>OYL1</t>
  </si>
  <si>
    <t>Caterpillar Logistics UK Ltd</t>
  </si>
  <si>
    <t>Building 42 Peckleton Lane</t>
  </si>
  <si>
    <t>LE9 9JU</t>
  </si>
  <si>
    <t>Daily Truck OY (Desford)</t>
  </si>
  <si>
    <t>E</t>
  </si>
  <si>
    <t>DK-LW08</t>
  </si>
  <si>
    <t>FGW Aftermarket Desford</t>
  </si>
  <si>
    <t>Building C1 Desford Door A, Peckleton Lane</t>
  </si>
  <si>
    <t>extra stop OY truck --- 1/week</t>
  </si>
  <si>
    <t xml:space="preserve">24h before delivery - +44 (0) 1455 821441 </t>
  </si>
  <si>
    <t>MZ03</t>
  </si>
  <si>
    <t>FG Wilson Perkins Irlam (Desford)</t>
  </si>
  <si>
    <t>BCP, Leicester</t>
  </si>
  <si>
    <t>Caterpillar UK Ltd - BCP</t>
  </si>
  <si>
    <t>Unit 1, Griffen Park</t>
  </si>
  <si>
    <t>LE9 9BZ</t>
  </si>
  <si>
    <t>Desford, Leicestershire</t>
  </si>
  <si>
    <t>Daily truck (1 FTL) Desford</t>
  </si>
  <si>
    <t>F</t>
  </si>
  <si>
    <t>UKCS</t>
  </si>
  <si>
    <t>fixed slots 10:40 prebooked by facilit</t>
  </si>
  <si>
    <t>Caterpillar UK Ltd - BCP Production</t>
  </si>
  <si>
    <t>Peckleton Lane</t>
  </si>
  <si>
    <t>LE9 9JT</t>
  </si>
  <si>
    <t>extra stop for BCP truck ---  1/week</t>
  </si>
  <si>
    <t>Whitelink - 34 building 17</t>
  </si>
  <si>
    <t>Caterpillar UK Ltd - BCP Bldg 42</t>
  </si>
  <si>
    <t>BCP-UKHA, Leicester</t>
  </si>
  <si>
    <t>AJ</t>
  </si>
  <si>
    <t>AJ15</t>
  </si>
  <si>
    <t>Caterpillar UK Ltd - UK Hose Assembly</t>
  </si>
  <si>
    <t>extra stop for BCP truck --- 1/week</t>
  </si>
  <si>
    <t>ES01</t>
  </si>
  <si>
    <t>Caterpillar Stockton UK</t>
  </si>
  <si>
    <t>2 Handley Close Stockton</t>
  </si>
  <si>
    <t>TS18 3SD</t>
  </si>
  <si>
    <t>Stockton (Cleveland)</t>
  </si>
  <si>
    <t>KN LTL network --- consolidate into 1/week</t>
  </si>
  <si>
    <t>LTL</t>
  </si>
  <si>
    <t>Just deliver during opening time</t>
  </si>
  <si>
    <t>Perkins Engines, Stafford</t>
  </si>
  <si>
    <t>MY</t>
  </si>
  <si>
    <t>MY02</t>
  </si>
  <si>
    <t>Perkins Stafford Outbound</t>
  </si>
  <si>
    <t>Tixall Road, Staffordshire</t>
  </si>
  <si>
    <t>ST16 3UB</t>
  </si>
  <si>
    <t>cut off Day -1 until 17:00</t>
  </si>
  <si>
    <t>Caterpillar France, Grenoble</t>
  </si>
  <si>
    <t>3700</t>
  </si>
  <si>
    <t>Caterpillar France - Grenoble</t>
  </si>
  <si>
    <t>Avenue Leon Blum 40-48</t>
  </si>
  <si>
    <t>38100</t>
  </si>
  <si>
    <t>Trucks Grenoble</t>
  </si>
  <si>
    <t>G</t>
  </si>
  <si>
    <t>CAT France</t>
  </si>
  <si>
    <t>3701</t>
  </si>
  <si>
    <t>Caterpillar France - Echirolles - Group 2</t>
  </si>
  <si>
    <t>Avenue Auguste Ferrier</t>
  </si>
  <si>
    <t>38130</t>
  </si>
  <si>
    <t>3704</t>
  </si>
  <si>
    <t>Daher International – Eybens</t>
  </si>
  <si>
    <t>16 rue Jolliot-Curie</t>
  </si>
  <si>
    <t>38320</t>
  </si>
  <si>
    <t>Eybens</t>
  </si>
  <si>
    <t>3705</t>
  </si>
  <si>
    <t>Caterpillar France - Echirolles - Group 4</t>
  </si>
  <si>
    <t>3706</t>
  </si>
  <si>
    <t>Daher Technologies - Group 8  - Le Cheylas</t>
  </si>
  <si>
    <t>SLS Actiparc Sillon Alpin - 266 avenue de Savoie</t>
  </si>
  <si>
    <t>38570</t>
  </si>
  <si>
    <t>Le Cheylas</t>
  </si>
  <si>
    <t>3707</t>
  </si>
  <si>
    <t>Caterpillar France - Echirolles - Group 10</t>
  </si>
  <si>
    <t>Rue Louis Gagnaire 236</t>
  </si>
  <si>
    <t>38950</t>
  </si>
  <si>
    <t>Saint Martin Le Vinoux</t>
  </si>
  <si>
    <t>3708</t>
  </si>
  <si>
    <t>Caterpillar France - Echirolles - Group 9</t>
  </si>
  <si>
    <t>Rue Commandant Lenoir 30</t>
  </si>
  <si>
    <t>38600</t>
  </si>
  <si>
    <t>Fontaine</t>
  </si>
  <si>
    <t>3709</t>
  </si>
  <si>
    <t>Travel-Varces</t>
  </si>
  <si>
    <t>Z.A. Pre De L Orme, Travel</t>
  </si>
  <si>
    <t>38760</t>
  </si>
  <si>
    <t>Varces</t>
  </si>
  <si>
    <t>3710</t>
  </si>
  <si>
    <t>ELS Group – La Cote Saint Andre</t>
  </si>
  <si>
    <t>30 route du char de bronze – ZI le Rival</t>
  </si>
  <si>
    <t>38260</t>
  </si>
  <si>
    <t>La Cote Saint Andre</t>
  </si>
  <si>
    <t>3712</t>
  </si>
  <si>
    <t>Gonzales CMA</t>
  </si>
  <si>
    <t>LD Aubray</t>
  </si>
  <si>
    <t>74350</t>
  </si>
  <si>
    <t>Allonzier La Caille</t>
  </si>
  <si>
    <t>371A</t>
  </si>
  <si>
    <t>Caterpillar France - Echirolles - Group 7</t>
  </si>
  <si>
    <t>Dock A - Chapiteau Sud, Avenue Auguste Ferrier</t>
  </si>
  <si>
    <t>37B1</t>
  </si>
  <si>
    <t>Caterpillar France - Echirolles - Group 3</t>
  </si>
  <si>
    <t>37F1</t>
  </si>
  <si>
    <t>Caterpillar France Echirolles - Group 5</t>
  </si>
  <si>
    <t>37G3</t>
  </si>
  <si>
    <t>37H1</t>
  </si>
  <si>
    <t>Caterpillar France  - Echirolles - Group 8 (37H1 - Daher) - Gare H</t>
  </si>
  <si>
    <t>Rue Auguste Ferrier</t>
  </si>
  <si>
    <t>37M1</t>
  </si>
  <si>
    <t>ELS GROUP</t>
  </si>
  <si>
    <t>1343 rue Aristide Berges, ZI CENTR’ALP BP 61</t>
  </si>
  <si>
    <t>38340</t>
  </si>
  <si>
    <t>Voreppe</t>
  </si>
  <si>
    <t>37SF</t>
  </si>
  <si>
    <t>Setforge Lhorme Ste Nouvelle</t>
  </si>
  <si>
    <t>41 Avenue Berthelot</t>
  </si>
  <si>
    <t>42152</t>
  </si>
  <si>
    <t>Lhorme</t>
  </si>
  <si>
    <t>37T6</t>
  </si>
  <si>
    <t>TRIGO</t>
  </si>
  <si>
    <t>18 rue des Sports</t>
  </si>
  <si>
    <t>38420</t>
  </si>
  <si>
    <t>Domene</t>
  </si>
  <si>
    <t>37Z0</t>
  </si>
  <si>
    <t>ELS MOIRANS - Group 9 (37Z0MOIRANS) - Moirans</t>
  </si>
  <si>
    <t>120 Route de la Gare</t>
  </si>
  <si>
    <t>38430</t>
  </si>
  <si>
    <t>Moirans</t>
  </si>
  <si>
    <t>37Z1</t>
  </si>
  <si>
    <t>Geodis Usine ACMB</t>
  </si>
  <si>
    <t>Angle route de la Gare et Chemin de la Digue</t>
  </si>
  <si>
    <t>73130</t>
  </si>
  <si>
    <t>Saint-Etienne de Cuines</t>
  </si>
  <si>
    <t>37Z2</t>
  </si>
  <si>
    <t>Lestco</t>
  </si>
  <si>
    <t>ZA Grande Ile</t>
  </si>
  <si>
    <t>Le Versoud</t>
  </si>
  <si>
    <t>37Z3</t>
  </si>
  <si>
    <t>Geodis le Cheylas SLS actiparc Sillon Alpin</t>
  </si>
  <si>
    <t>266 avenue de Savoie</t>
  </si>
  <si>
    <t>Formulas</t>
  </si>
  <si>
    <t>Issue Type</t>
  </si>
  <si>
    <t>description</t>
  </si>
  <si>
    <t>Causing Party</t>
  </si>
  <si>
    <t>Status</t>
  </si>
  <si>
    <t>month nr</t>
  </si>
  <si>
    <t>month name</t>
  </si>
  <si>
    <t>Carriers</t>
  </si>
  <si>
    <t>RoadLOG Codes</t>
  </si>
  <si>
    <t>shipment is not labelled</t>
  </si>
  <si>
    <t>ONGOING</t>
  </si>
  <si>
    <t>January</t>
  </si>
  <si>
    <t>If labels are _XX labels instead of numbered labels</t>
  </si>
  <si>
    <t>RESOLVED</t>
  </si>
  <si>
    <t>February</t>
  </si>
  <si>
    <t>If labels are not affixed to each unit</t>
  </si>
  <si>
    <t>March</t>
  </si>
  <si>
    <t>If labels are damaged/too small/ not scannable etc.</t>
  </si>
  <si>
    <t>April</t>
  </si>
  <si>
    <t xml:space="preserve">Visible damage </t>
  </si>
  <si>
    <t>May</t>
  </si>
  <si>
    <t xml:space="preserve">Amount issue </t>
  </si>
  <si>
    <t>June</t>
  </si>
  <si>
    <t>No Loc</t>
  </si>
  <si>
    <t xml:space="preserve">NO CUSTOMS </t>
  </si>
  <si>
    <t>No customs document</t>
  </si>
  <si>
    <t>July</t>
  </si>
  <si>
    <t xml:space="preserve">Label suffered damage </t>
  </si>
  <si>
    <t>August</t>
  </si>
  <si>
    <t xml:space="preserve">OUTBOUND </t>
  </si>
  <si>
    <t xml:space="preserve">Issue for outbound </t>
  </si>
  <si>
    <t>September</t>
  </si>
  <si>
    <t>Pallet fix needed</t>
  </si>
  <si>
    <t>October</t>
  </si>
  <si>
    <t>Label not scannable</t>
  </si>
  <si>
    <t>November</t>
  </si>
  <si>
    <t>XPO</t>
  </si>
  <si>
    <t xml:space="preserve">Shipment completely manco </t>
  </si>
  <si>
    <t>December</t>
  </si>
  <si>
    <t>Vervoer Van Dievel</t>
  </si>
  <si>
    <t>Any other reason</t>
  </si>
  <si>
    <t>3 of the 5 received, correct? Only 3 on CMR , confirmed 3</t>
  </si>
  <si>
    <t>OPLBEKMH00000622</t>
  </si>
  <si>
    <t>OFRBEKMH00001911</t>
  </si>
  <si>
    <t>ODEBEKMH00002231</t>
  </si>
  <si>
    <t>20250813-S-70189</t>
  </si>
  <si>
    <t>C20036560912</t>
  </si>
  <si>
    <t>20250818-S-70442</t>
  </si>
  <si>
    <t>C20036496405</t>
  </si>
  <si>
    <t>20250813-S-70332</t>
  </si>
  <si>
    <t>C20036496521</t>
  </si>
  <si>
    <t>20250814-S-70284</t>
  </si>
  <si>
    <t>C20298329042</t>
  </si>
  <si>
    <t>20250819-S-70652</t>
  </si>
  <si>
    <t>C20298306041</t>
  </si>
  <si>
    <t>OCZBEKMH00000598</t>
  </si>
  <si>
    <t>ODEBEKMH00002230</t>
  </si>
  <si>
    <t>OFRBEKMH00001910</t>
  </si>
  <si>
    <t>RL5017038655</t>
  </si>
  <si>
    <t>RL5017038847</t>
  </si>
  <si>
    <t>RL5017039754</t>
  </si>
  <si>
    <t>RL5017039866</t>
  </si>
  <si>
    <t>20250818-S-70194</t>
  </si>
  <si>
    <t>C20036555478</t>
  </si>
  <si>
    <t>20250813-S-70430</t>
  </si>
  <si>
    <t>C20036513468</t>
  </si>
  <si>
    <t>20250813-S-70257</t>
  </si>
  <si>
    <t>C20036513068</t>
  </si>
  <si>
    <t>20250819-S-70524</t>
  </si>
  <si>
    <t>C20298245366</t>
  </si>
  <si>
    <t>20250819-S-70332</t>
  </si>
  <si>
    <t>C20298322924</t>
  </si>
  <si>
    <t>20250819-S-70452</t>
  </si>
  <si>
    <t>C20298305973</t>
  </si>
  <si>
    <t>20250819-S-70533</t>
  </si>
  <si>
    <t>C20298309769</t>
  </si>
  <si>
    <t>20250819-S-70531</t>
  </si>
  <si>
    <t>C20298306053</t>
  </si>
  <si>
    <t>20250819-S-70754</t>
  </si>
  <si>
    <t>C20298282378</t>
  </si>
  <si>
    <t>20250819-S-70526</t>
  </si>
  <si>
    <t>C20298281302</t>
  </si>
  <si>
    <t>ODKBEKMH00000140</t>
  </si>
  <si>
    <t>OGBBEKMH00001095</t>
  </si>
  <si>
    <t>ONLBEKMH00000602</t>
  </si>
  <si>
    <t>20250818-S-70447</t>
  </si>
  <si>
    <t>C20036496403</t>
  </si>
  <si>
    <t>20250819-S-70714</t>
  </si>
  <si>
    <t>C20036558999</t>
  </si>
  <si>
    <t>20250818-S-70523</t>
  </si>
  <si>
    <t>C20036496657</t>
  </si>
  <si>
    <t>20250818-S-70238</t>
  </si>
  <si>
    <t>C20036555523</t>
  </si>
  <si>
    <t>20250813-S-70238</t>
  </si>
  <si>
    <t>C20036522692</t>
  </si>
  <si>
    <t>20250818-S-70353</t>
  </si>
  <si>
    <t>C20036531142</t>
  </si>
  <si>
    <t>20250818-S-70357</t>
  </si>
  <si>
    <t>C20036554682</t>
  </si>
  <si>
    <t>20250818-S-70255</t>
  </si>
  <si>
    <t>C20036540319</t>
  </si>
  <si>
    <t>20250813-S-70318</t>
  </si>
  <si>
    <t>C20036512669</t>
  </si>
  <si>
    <t>OCZBEKMH00000599</t>
  </si>
  <si>
    <t>20250819-S-70622</t>
  </si>
  <si>
    <t>C20298245474</t>
  </si>
  <si>
    <t>20250819-S-70621</t>
  </si>
  <si>
    <t>C20298244108</t>
  </si>
  <si>
    <t>20250819-S-70590</t>
  </si>
  <si>
    <t>C20298331866</t>
  </si>
  <si>
    <t>20250819-S-70616</t>
  </si>
  <si>
    <t>C20298336475</t>
  </si>
  <si>
    <t>20250819-S-70615</t>
  </si>
  <si>
    <t>C20298333543</t>
  </si>
  <si>
    <t>20250819-S-70666</t>
  </si>
  <si>
    <t>C20298247197</t>
  </si>
  <si>
    <t>C20298247198</t>
  </si>
  <si>
    <t>20250819-S-70393</t>
  </si>
  <si>
    <t>C20298327719</t>
  </si>
  <si>
    <t>20250819-S-70377</t>
  </si>
  <si>
    <t>C20298306174</t>
  </si>
  <si>
    <t>20250819-S-70620</t>
  </si>
  <si>
    <t>C20298267185</t>
  </si>
  <si>
    <t>20250814-S-70416</t>
  </si>
  <si>
    <t>C20298272981</t>
  </si>
  <si>
    <t>20250814-S-70250</t>
  </si>
  <si>
    <t>C20298277219</t>
  </si>
  <si>
    <t>20250819-S-70367</t>
  </si>
  <si>
    <t>C20298266211</t>
  </si>
  <si>
    <t>Jawor</t>
  </si>
  <si>
    <t>20250820-S-70044</t>
  </si>
  <si>
    <t>RL5017054617</t>
  </si>
  <si>
    <t>SILEPLJAW002</t>
  </si>
  <si>
    <t>20250813-S-70344</t>
  </si>
  <si>
    <t>C20036568959</t>
  </si>
  <si>
    <t>20250813-S-70170</t>
  </si>
  <si>
    <t>C20036550261</t>
  </si>
  <si>
    <t>20250814-S-70413</t>
  </si>
  <si>
    <t>C20298268290</t>
  </si>
  <si>
    <t>OITBEKMH00001141</t>
  </si>
  <si>
    <t>OHUBEKMH00000193</t>
  </si>
  <si>
    <t>20250818-S-70427</t>
  </si>
  <si>
    <t>C20036513395</t>
  </si>
  <si>
    <t>20250814-S-70397</t>
  </si>
  <si>
    <t>C20036521541</t>
  </si>
  <si>
    <t>20250818-S-70405</t>
  </si>
  <si>
    <t>C20036519515</t>
  </si>
  <si>
    <t>20250818-S-70217</t>
  </si>
  <si>
    <t>C20036535530</t>
  </si>
  <si>
    <t>20250813-S-70350</t>
  </si>
  <si>
    <t>C20036512853</t>
  </si>
  <si>
    <t>20250813-S-70199</t>
  </si>
  <si>
    <t>C20036509452</t>
  </si>
  <si>
    <t>C20036509451</t>
  </si>
  <si>
    <t>20250814-S-70376</t>
  </si>
  <si>
    <t>C20036525537</t>
  </si>
  <si>
    <t>20250819-S-70325</t>
  </si>
  <si>
    <t>C20298259442</t>
  </si>
  <si>
    <t>20250819-S-70600</t>
  </si>
  <si>
    <t>C20298248504</t>
  </si>
  <si>
    <t>20250814-S-70301</t>
  </si>
  <si>
    <t>C20298348143</t>
  </si>
  <si>
    <t>20250819-S-70521</t>
  </si>
  <si>
    <t>C20298261960</t>
  </si>
  <si>
    <t>20250819-S-70623</t>
  </si>
  <si>
    <t>C20298244276</t>
  </si>
  <si>
    <t>20250819-S-70471</t>
  </si>
  <si>
    <t>C20298329413</t>
  </si>
  <si>
    <t>20250819-S-70456</t>
  </si>
  <si>
    <t>C20298304026</t>
  </si>
  <si>
    <t>20250814-S-70364</t>
  </si>
  <si>
    <t>C20298329122</t>
  </si>
  <si>
    <t>20250814-S-70282</t>
  </si>
  <si>
    <t>C20298267278</t>
  </si>
  <si>
    <t>20250819-S-70520</t>
  </si>
  <si>
    <t>C20298265716</t>
  </si>
  <si>
    <t>20250819-S-70458</t>
  </si>
  <si>
    <t>C20298279742</t>
  </si>
  <si>
    <t>20250818-S-70184</t>
  </si>
  <si>
    <t>C20298269150</t>
  </si>
  <si>
    <t>20250814-S-70180</t>
  </si>
  <si>
    <t>RL5017056002</t>
  </si>
  <si>
    <t>20250819-S-70205</t>
  </si>
  <si>
    <t>RL5017056225</t>
  </si>
  <si>
    <t>ODEBEKMH00002239</t>
  </si>
  <si>
    <t>20250813-S-70271</t>
  </si>
  <si>
    <t>C20036557524</t>
  </si>
  <si>
    <t>20250818-S-70221</t>
  </si>
  <si>
    <t>C20036496427</t>
  </si>
  <si>
    <t>20250818-S-70528</t>
  </si>
  <si>
    <t>C20036511302</t>
  </si>
  <si>
    <t>C20036512668</t>
  </si>
  <si>
    <t>20250818-S-70190</t>
  </si>
  <si>
    <t>C20036513646</t>
  </si>
  <si>
    <t>20250819-S-70446</t>
  </si>
  <si>
    <t>C20298247333</t>
  </si>
  <si>
    <t>ODEBEKMH00002232</t>
  </si>
  <si>
    <t>OESBEKMH00000525</t>
  </si>
  <si>
    <t>OPLBEKMH00000623</t>
  </si>
  <si>
    <t>OROBEKMH00000142</t>
  </si>
  <si>
    <t>OPLBEKMH00000624</t>
  </si>
  <si>
    <t>OPLBEKMH00000621</t>
  </si>
  <si>
    <t>C20036555315</t>
  </si>
  <si>
    <t>20250818-S-70484</t>
  </si>
  <si>
    <t>C20036496334</t>
  </si>
  <si>
    <t>20250814-S-70276</t>
  </si>
  <si>
    <t>C20036526480</t>
  </si>
  <si>
    <t>20250813-S-70317</t>
  </si>
  <si>
    <t>C20036525264</t>
  </si>
  <si>
    <t>20250818-S-70356</t>
  </si>
  <si>
    <t>C20036530502</t>
  </si>
  <si>
    <t>20250818-S-70354</t>
  </si>
  <si>
    <t>C20036533574</t>
  </si>
  <si>
    <t>20250814-S-70356</t>
  </si>
  <si>
    <t>C20036527080</t>
  </si>
  <si>
    <t>20250818-S-70212</t>
  </si>
  <si>
    <t>C20036524861</t>
  </si>
  <si>
    <t>C20036512670</t>
  </si>
  <si>
    <t>C20036513647</t>
  </si>
  <si>
    <t>20250819-S-70589</t>
  </si>
  <si>
    <t>C20298246566</t>
  </si>
  <si>
    <t>20250819-S-70636</t>
  </si>
  <si>
    <t>C20298359619</t>
  </si>
  <si>
    <t>C20298247334</t>
  </si>
  <si>
    <t>20250819-S-70605</t>
  </si>
  <si>
    <t>C20298283086</t>
  </si>
  <si>
    <t>20250819-S-70293</t>
  </si>
  <si>
    <t>C20298324986</t>
  </si>
  <si>
    <t>20250819-S-70323</t>
  </si>
  <si>
    <t>C20298266419</t>
  </si>
  <si>
    <t>20250819-S-70579</t>
  </si>
  <si>
    <t>C20298279174</t>
  </si>
  <si>
    <t>20250814-S-70353</t>
  </si>
  <si>
    <t>C20298278646</t>
  </si>
  <si>
    <t>C20298278647</t>
  </si>
  <si>
    <t>20250819-S-70301</t>
  </si>
  <si>
    <t>C20298267546</t>
  </si>
  <si>
    <t>C20298267545</t>
  </si>
  <si>
    <t>C20298267544</t>
  </si>
  <si>
    <t>20250818-S-70374</t>
  </si>
  <si>
    <t>C20036561735</t>
  </si>
  <si>
    <t>20250818-S-70386</t>
  </si>
  <si>
    <t>C20036499284</t>
  </si>
  <si>
    <t>Kusauto Europe B.V.</t>
  </si>
  <si>
    <t>OFRBEKMH00001917</t>
  </si>
  <si>
    <t>OHUBEKMH00000192</t>
  </si>
  <si>
    <t>20250818-S-70179</t>
  </si>
  <si>
    <t>C20036527751</t>
  </si>
  <si>
    <t>C20036525538</t>
  </si>
  <si>
    <t>C20298248503</t>
  </si>
  <si>
    <t>C20298261959</t>
  </si>
  <si>
    <t>C20298329414</t>
  </si>
  <si>
    <t>20250819-S-70296</t>
  </si>
  <si>
    <t>C20298307652</t>
  </si>
  <si>
    <t>20250818-S-70222</t>
  </si>
  <si>
    <t>C20036495227</t>
  </si>
  <si>
    <t>20250819-S-70318</t>
  </si>
  <si>
    <t>C20298344483</t>
  </si>
  <si>
    <t>20250819-S-70308</t>
  </si>
  <si>
    <t>C20298279325</t>
  </si>
  <si>
    <t>C20298279323</t>
  </si>
  <si>
    <t>C20298279324</t>
  </si>
  <si>
    <t>20250813-S-70293</t>
  </si>
  <si>
    <t>C20036554787</t>
  </si>
  <si>
    <t>OBEKMHBE00001524</t>
  </si>
  <si>
    <t>shipment received on 22Aug2025</t>
  </si>
  <si>
    <t>ONLBEKMH00000607</t>
  </si>
  <si>
    <t>ODEBEKMH00002256</t>
  </si>
  <si>
    <t>OFRBEKMH00001925</t>
  </si>
  <si>
    <t>20250820-S-70349</t>
  </si>
  <si>
    <t>C20560172013</t>
  </si>
  <si>
    <t>20250820-S-70347</t>
  </si>
  <si>
    <t>C20560161446</t>
  </si>
  <si>
    <t>20250820-S-70485</t>
  </si>
  <si>
    <t>C20560202726</t>
  </si>
  <si>
    <t>OBEKMHBE00001536</t>
  </si>
  <si>
    <t>20250820-S-70345</t>
  </si>
  <si>
    <t>C20560148928</t>
  </si>
  <si>
    <t>20250821-S-70323</t>
  </si>
  <si>
    <t>C20821960605</t>
  </si>
  <si>
    <t>20250820-S-70850</t>
  </si>
  <si>
    <t>C20821974171</t>
  </si>
  <si>
    <t>20250821-S-70499</t>
  </si>
  <si>
    <t>C20821997104</t>
  </si>
  <si>
    <t>20250821-S-70575</t>
  </si>
  <si>
    <t>C20822006953</t>
  </si>
  <si>
    <t>20250821-S-70783</t>
  </si>
  <si>
    <t>C20821952833</t>
  </si>
  <si>
    <t>20250821-S-70327</t>
  </si>
  <si>
    <t>C20821943977</t>
  </si>
  <si>
    <t>C20821943978</t>
  </si>
  <si>
    <t>ODEBEKMH00002244</t>
  </si>
  <si>
    <t>OITBEKMH00001145</t>
  </si>
  <si>
    <t>OBEKMHBE00001526</t>
  </si>
  <si>
    <t>OFRBEKMH00001935</t>
  </si>
  <si>
    <t>OBEKMHBE00001534</t>
  </si>
  <si>
    <t>20250820-S-70242</t>
  </si>
  <si>
    <t>C20560203878</t>
  </si>
  <si>
    <t>20250821-S-70055</t>
  </si>
  <si>
    <t>C20560096802</t>
  </si>
  <si>
    <t>OHUBEKMH00000195</t>
  </si>
  <si>
    <t>20250820-S-70550</t>
  </si>
  <si>
    <t>C20560116801</t>
  </si>
  <si>
    <t>20250820-S-70208</t>
  </si>
  <si>
    <t>C20560185924</t>
  </si>
  <si>
    <t>20250820-S-70231</t>
  </si>
  <si>
    <t>C20560113366</t>
  </si>
  <si>
    <t>20250820-S-70486</t>
  </si>
  <si>
    <t>C20560132623</t>
  </si>
  <si>
    <t>20250821-S-70002</t>
  </si>
  <si>
    <t>C20560161798</t>
  </si>
  <si>
    <t>20250820-S-70168</t>
  </si>
  <si>
    <t>C20560150863</t>
  </si>
  <si>
    <t>20250820-S-70344</t>
  </si>
  <si>
    <t>C20560143498</t>
  </si>
  <si>
    <t>20250821-S-70915</t>
  </si>
  <si>
    <t>C20822018286</t>
  </si>
  <si>
    <t>20250821-S-70587</t>
  </si>
  <si>
    <t>C20821957442</t>
  </si>
  <si>
    <t>20250821-S-70731</t>
  </si>
  <si>
    <t>C20821970221</t>
  </si>
  <si>
    <t>20250821-S-70525</t>
  </si>
  <si>
    <t>C20821943326</t>
  </si>
  <si>
    <t>20250821-S-70726</t>
  </si>
  <si>
    <t>C20821963346</t>
  </si>
  <si>
    <t>20250821-S-70700</t>
  </si>
  <si>
    <t>C20821952874</t>
  </si>
  <si>
    <t>20250821-S-70636</t>
  </si>
  <si>
    <t>C20822015249</t>
  </si>
  <si>
    <t>OFIBEKMH00000034</t>
  </si>
  <si>
    <t>OGBBEKMH00001097</t>
  </si>
  <si>
    <t>20250820-S-70539</t>
  </si>
  <si>
    <t>C20560271781</t>
  </si>
  <si>
    <t>20250820-S-70632</t>
  </si>
  <si>
    <t>C20560221501</t>
  </si>
  <si>
    <t>20250821-S-70074</t>
  </si>
  <si>
    <t>C20560124873</t>
  </si>
  <si>
    <t>20250820-S-70595</t>
  </si>
  <si>
    <t>C20560132067</t>
  </si>
  <si>
    <t>20250820-S-70284</t>
  </si>
  <si>
    <t>C20560185692</t>
  </si>
  <si>
    <t>20250820-S-70002</t>
  </si>
  <si>
    <t>C20560141721</t>
  </si>
  <si>
    <t>OLUBEKMH00000049</t>
  </si>
  <si>
    <t>ARTHUR WELTER TRANSPORT/IMPROEUROPE</t>
  </si>
  <si>
    <t>20250821-S-70778</t>
  </si>
  <si>
    <t>C20821994823</t>
  </si>
  <si>
    <t>C20821994821</t>
  </si>
  <si>
    <t>20250821-S-70747</t>
  </si>
  <si>
    <t>C20821963307</t>
  </si>
  <si>
    <t>20250821-S-70896</t>
  </si>
  <si>
    <t>C20821973737</t>
  </si>
  <si>
    <t>20250821-S-70894</t>
  </si>
  <si>
    <t>C20821992732</t>
  </si>
  <si>
    <t>20250821-S-70777</t>
  </si>
  <si>
    <t>C20821998551</t>
  </si>
  <si>
    <t>OROBEKMH00000143</t>
  </si>
  <si>
    <t>OITBEKMH00001142</t>
  </si>
  <si>
    <t>OITBEKMH00001144</t>
  </si>
  <si>
    <t>20250820-S-70656</t>
  </si>
  <si>
    <t>C20560219859</t>
  </si>
  <si>
    <t>20250820-S-70455</t>
  </si>
  <si>
    <t>C20560234180</t>
  </si>
  <si>
    <t>20250820-S-70213</t>
  </si>
  <si>
    <t>C20560211484</t>
  </si>
  <si>
    <t>20250820-S-70197</t>
  </si>
  <si>
    <t>C20560126006</t>
  </si>
  <si>
    <t>C20560126005</t>
  </si>
  <si>
    <t>20250820-S-70744</t>
  </si>
  <si>
    <t>C20560164097</t>
  </si>
  <si>
    <t>20250820-S-70580</t>
  </si>
  <si>
    <t>C20560177585</t>
  </si>
  <si>
    <t>20250820-S-70601</t>
  </si>
  <si>
    <t>C20560168317</t>
  </si>
  <si>
    <t>20250822-S-70045</t>
  </si>
  <si>
    <t>C20748420320</t>
  </si>
  <si>
    <t>C20822018284</t>
  </si>
  <si>
    <t>20250821-S-70790</t>
  </si>
  <si>
    <t>C20821940970</t>
  </si>
  <si>
    <t>20250821-S-70566</t>
  </si>
  <si>
    <t>C20821941235</t>
  </si>
  <si>
    <t>20250821-S-70354</t>
  </si>
  <si>
    <t>C20821996609</t>
  </si>
  <si>
    <t>C20821994822</t>
  </si>
  <si>
    <t>20250821-S-70340</t>
  </si>
  <si>
    <t>C20821971211</t>
  </si>
  <si>
    <t>20250821-S-70311</t>
  </si>
  <si>
    <t>C20821997653</t>
  </si>
  <si>
    <t>C20821961308</t>
  </si>
  <si>
    <t>20250821-S-70541</t>
  </si>
  <si>
    <t>C20821956847</t>
  </si>
  <si>
    <t>20250821-S-70342</t>
  </si>
  <si>
    <t>C20821961832</t>
  </si>
  <si>
    <t>20250821-S-70387</t>
  </si>
  <si>
    <t>C20821959953</t>
  </si>
  <si>
    <t>20250821-S-70347</t>
  </si>
  <si>
    <t>C20821944608</t>
  </si>
  <si>
    <t>20250821-S-70023</t>
  </si>
  <si>
    <t>RL5017065869</t>
  </si>
  <si>
    <t>ODEBEKMH00002252</t>
  </si>
  <si>
    <t>ODEBEKMH00002248</t>
  </si>
  <si>
    <t>OESBEKMH00000529</t>
  </si>
  <si>
    <t>20250820-S-70164</t>
  </si>
  <si>
    <t>C20560195297</t>
  </si>
  <si>
    <t>20250818-S-70520</t>
  </si>
  <si>
    <t>C20560129590</t>
  </si>
  <si>
    <t>20250820-S-70571</t>
  </si>
  <si>
    <t>C20560125843</t>
  </si>
  <si>
    <t>20250820-S-70681</t>
  </si>
  <si>
    <t>C20560192615</t>
  </si>
  <si>
    <t>20250820-S-70582</t>
  </si>
  <si>
    <t>C20560180876</t>
  </si>
  <si>
    <t>20250820-S-70746</t>
  </si>
  <si>
    <t>C20560174014</t>
  </si>
  <si>
    <t>BTT Solutions Ger Gmbh</t>
  </si>
  <si>
    <t>20250820-S-70745</t>
  </si>
  <si>
    <t>C20560165132</t>
  </si>
  <si>
    <t>C20822018285</t>
  </si>
  <si>
    <t>20250821-S-70358</t>
  </si>
  <si>
    <t>C20821968856</t>
  </si>
  <si>
    <t>20250821-S-70739</t>
  </si>
  <si>
    <t>C20822016626</t>
  </si>
  <si>
    <t>OESBEKMH00000530</t>
  </si>
  <si>
    <t>OPLBEKMH00000626</t>
  </si>
  <si>
    <t>OSEBEKMH00000099</t>
  </si>
  <si>
    <t>OHUBEKMH00000194</t>
  </si>
  <si>
    <t>OESBEKMH00000531</t>
  </si>
  <si>
    <t>20250820-S-70674</t>
  </si>
  <si>
    <t>C20560206995</t>
  </si>
  <si>
    <t>20250820-S-70233</t>
  </si>
  <si>
    <t>C20560205663</t>
  </si>
  <si>
    <t>20250820-S-70577</t>
  </si>
  <si>
    <t>C20560222136</t>
  </si>
  <si>
    <t>C20560195299</t>
  </si>
  <si>
    <t>C20560195298</t>
  </si>
  <si>
    <t>20250820-S-70166</t>
  </si>
  <si>
    <t>C20560202596</t>
  </si>
  <si>
    <t>C20560125842</t>
  </si>
  <si>
    <t>C20560192614</t>
  </si>
  <si>
    <t>20250820-S-70747</t>
  </si>
  <si>
    <t>C20560179067</t>
  </si>
  <si>
    <t>20250820-S-70385</t>
  </si>
  <si>
    <t>C20560202055</t>
  </si>
  <si>
    <t>20250820-S-70569</t>
  </si>
  <si>
    <t>C20560172086</t>
  </si>
  <si>
    <t>20250820-S-70225</t>
  </si>
  <si>
    <t>C20560153803</t>
  </si>
  <si>
    <t>20250820-S-70742</t>
  </si>
  <si>
    <t>C20560154989</t>
  </si>
  <si>
    <t>20250820-S-70245</t>
  </si>
  <si>
    <t>C20560150338</t>
  </si>
  <si>
    <t>20250821-S-70371</t>
  </si>
  <si>
    <t>C20821943263</t>
  </si>
  <si>
    <t>20250821-S-70370</t>
  </si>
  <si>
    <t>C20821941078</t>
  </si>
  <si>
    <t>20250821-S-70738</t>
  </si>
  <si>
    <t>C20822012913</t>
  </si>
  <si>
    <t>20250821-S-70753</t>
  </si>
  <si>
    <t>C20821973954</t>
  </si>
  <si>
    <t>20250821-S-70720</t>
  </si>
  <si>
    <t>C20821942846</t>
  </si>
  <si>
    <t>20250821-S-70699</t>
  </si>
  <si>
    <t>C20821970773</t>
  </si>
  <si>
    <t>20250821-S-70320</t>
  </si>
  <si>
    <t>C20821961996</t>
  </si>
  <si>
    <t>C20821961997</t>
  </si>
  <si>
    <t>20250821-S-70318</t>
  </si>
  <si>
    <t>C20822014166</t>
  </si>
  <si>
    <t>OLVBEKMH00000026</t>
  </si>
  <si>
    <t>20250820-S-70594</t>
  </si>
  <si>
    <t>C20560117540</t>
  </si>
  <si>
    <t>20250820-S-70173</t>
  </si>
  <si>
    <t>C20560114799</t>
  </si>
  <si>
    <t>20250820-S-70573</t>
  </si>
  <si>
    <t>C20560133594</t>
  </si>
  <si>
    <t>C20560168316</t>
  </si>
  <si>
    <t>C20821996610</t>
  </si>
  <si>
    <t>20250821-S-70635</t>
  </si>
  <si>
    <t>C20821986958</t>
  </si>
  <si>
    <t>20250821-S-70577</t>
  </si>
  <si>
    <t>C20821975071</t>
  </si>
  <si>
    <t>20250821-S-70309</t>
  </si>
  <si>
    <t>C20821965513</t>
  </si>
  <si>
    <t>20250821-S-70817</t>
  </si>
  <si>
    <t>C20821998922</t>
  </si>
  <si>
    <t>DINEX LATVIA</t>
  </si>
  <si>
    <t>C20821944609</t>
  </si>
  <si>
    <t>OSKBEKMH00000097</t>
  </si>
  <si>
    <t>OPLBEKMH00000632</t>
  </si>
  <si>
    <t>20250822-S-70178</t>
  </si>
  <si>
    <t>C21607353827</t>
  </si>
  <si>
    <t>ODEBEKMH00002265</t>
  </si>
  <si>
    <t>OBEKMHBE00001541</t>
  </si>
  <si>
    <t>20250822-S-70198</t>
  </si>
  <si>
    <t>C21607372464</t>
  </si>
  <si>
    <t>20250822-S-70238</t>
  </si>
  <si>
    <t>C21607375159</t>
  </si>
  <si>
    <t>20250822-S-70255</t>
  </si>
  <si>
    <t>C21607353426</t>
  </si>
  <si>
    <t>20250822-S-70174</t>
  </si>
  <si>
    <t>C21607358978</t>
  </si>
  <si>
    <t>20250822-S-70188</t>
  </si>
  <si>
    <t>C21607339112</t>
  </si>
  <si>
    <t>20250822-S-70225</t>
  </si>
  <si>
    <t>C21607339148</t>
  </si>
  <si>
    <t>20250822-S-70182</t>
  </si>
  <si>
    <t>C21607345877</t>
  </si>
  <si>
    <t>20250822-S-70262</t>
  </si>
  <si>
    <t>C21607351370</t>
  </si>
  <si>
    <t>OSEBEKMH00000100</t>
  </si>
  <si>
    <t>OLVBEKMH00000027</t>
  </si>
  <si>
    <t>OCZBEKMH00000603</t>
  </si>
  <si>
    <t>OITBEKMH00001148</t>
  </si>
  <si>
    <t>20250822-S-70155</t>
  </si>
  <si>
    <t>C21607370993</t>
  </si>
  <si>
    <t>C21607370994</t>
  </si>
  <si>
    <t>20250822-S-70788</t>
  </si>
  <si>
    <t>C21607347173</t>
  </si>
  <si>
    <t>20250822-S-70786</t>
  </si>
  <si>
    <t>C21607338830</t>
  </si>
  <si>
    <t>20250822-S-70154</t>
  </si>
  <si>
    <t>C21607371333</t>
  </si>
  <si>
    <t>20250822-S-70156</t>
  </si>
  <si>
    <t>C21607373569</t>
  </si>
  <si>
    <t>20250822-S-70842</t>
  </si>
  <si>
    <t>C21607369029</t>
  </si>
  <si>
    <t>20250822-S-70157</t>
  </si>
  <si>
    <t>C21607371818</t>
  </si>
  <si>
    <t>20250822-S-70158</t>
  </si>
  <si>
    <t>C21607374647</t>
  </si>
  <si>
    <t>Rubbernek Fittings Ltd</t>
  </si>
  <si>
    <t>20250822-S-70153</t>
  </si>
  <si>
    <t>C21607338838</t>
  </si>
  <si>
    <t>20250822-S-70152</t>
  </si>
  <si>
    <t>C21607338924</t>
  </si>
  <si>
    <t>20250822-S-70850</t>
  </si>
  <si>
    <t>C21607353937</t>
  </si>
  <si>
    <t>20250822-S-70941</t>
  </si>
  <si>
    <t>C21607346165</t>
  </si>
  <si>
    <t>20250822-S-70853</t>
  </si>
  <si>
    <t>C21607356436</t>
  </si>
  <si>
    <t>20250822-S-70922</t>
  </si>
  <si>
    <t>C21607359491</t>
  </si>
  <si>
    <t>20250822-S-70265</t>
  </si>
  <si>
    <t>C21607340037</t>
  </si>
  <si>
    <t>20250822-S-70173</t>
  </si>
  <si>
    <t>C21607359687</t>
  </si>
  <si>
    <t>OESBEKMH00000534</t>
  </si>
  <si>
    <t>20250822-S-70202</t>
  </si>
  <si>
    <t>C21607366181</t>
  </si>
  <si>
    <t>OSEBEKMH00000101</t>
  </si>
  <si>
    <t>OITBEKMH00001146</t>
  </si>
  <si>
    <t>OITBEKMH00001147</t>
  </si>
  <si>
    <t>OROBEKMH00000144</t>
  </si>
  <si>
    <t>20250822-S-70271</t>
  </si>
  <si>
    <t>C21607338832</t>
  </si>
  <si>
    <t>20250822-S-70176</t>
  </si>
  <si>
    <t>C21607352644</t>
  </si>
  <si>
    <t>20250822-S-70199</t>
  </si>
  <si>
    <t>C21607372825</t>
  </si>
  <si>
    <t>20250822-S-70925</t>
  </si>
  <si>
    <t>C21607361012</t>
  </si>
  <si>
    <t>20250822-S-70211</t>
  </si>
  <si>
    <t>C21607357263</t>
  </si>
  <si>
    <t>C21607357264</t>
  </si>
  <si>
    <t>20250822-S-70167</t>
  </si>
  <si>
    <t>C21607365798</t>
  </si>
  <si>
    <t>20250822-S-70168</t>
  </si>
  <si>
    <t>C21607365219</t>
  </si>
  <si>
    <t>20250822-S-70243</t>
  </si>
  <si>
    <t>C21607364745</t>
  </si>
  <si>
    <t>20250822-S-70263</t>
  </si>
  <si>
    <t>C21607347226</t>
  </si>
  <si>
    <t>OFRBEKMH00001940</t>
  </si>
  <si>
    <t>20250822-S-70170</t>
  </si>
  <si>
    <t>C21607361230</t>
  </si>
  <si>
    <t>20250822-S-70192</t>
  </si>
  <si>
    <t>C21607344533</t>
  </si>
  <si>
    <t>20250822-S-70942</t>
  </si>
  <si>
    <t>C21607339161</t>
  </si>
  <si>
    <t>C21607340038</t>
  </si>
  <si>
    <t>20250822-S-70242</t>
  </si>
  <si>
    <t>C21607364350</t>
  </si>
  <si>
    <t>20250822-S-70179</t>
  </si>
  <si>
    <t>C21607353448</t>
  </si>
  <si>
    <t>OROBEKMH00000145</t>
  </si>
  <si>
    <t>OPLBEKMH00000633</t>
  </si>
  <si>
    <t>OCZBEKMH00000602</t>
  </si>
  <si>
    <t>C21607361229</t>
  </si>
  <si>
    <t>C21607361228</t>
  </si>
  <si>
    <t>20250822-S-70172</t>
  </si>
  <si>
    <t>C21607359094</t>
  </si>
  <si>
    <t>C21607372824</t>
  </si>
  <si>
    <t>20250822-S-70180</t>
  </si>
  <si>
    <t>C21607344994</t>
  </si>
  <si>
    <t>20250822-S-70177</t>
  </si>
  <si>
    <t>C21607353875</t>
  </si>
  <si>
    <t>20250822-S-70244</t>
  </si>
  <si>
    <t>C21607367669</t>
  </si>
  <si>
    <t>C21607367671</t>
  </si>
  <si>
    <t>20250822-S-70928</t>
  </si>
  <si>
    <t>C21607360893</t>
  </si>
  <si>
    <t>20250822-S-70201</t>
  </si>
  <si>
    <t>C21607364908</t>
  </si>
  <si>
    <t>20250822-S-70203</t>
  </si>
  <si>
    <t>C21607365699</t>
  </si>
  <si>
    <t>20250821-S-70332</t>
  </si>
  <si>
    <t>C21607369786</t>
  </si>
  <si>
    <t>20250821-S-70750</t>
  </si>
  <si>
    <t>C21607352246</t>
  </si>
  <si>
    <t>20250822-S-70261</t>
  </si>
  <si>
    <t>C21607345494</t>
  </si>
  <si>
    <t>20250822-S-70175</t>
  </si>
  <si>
    <t>C21607359896</t>
  </si>
  <si>
    <t>C21607346164</t>
  </si>
  <si>
    <t>20250822-S-70183</t>
  </si>
  <si>
    <t>C21607345812</t>
  </si>
  <si>
    <t>20250822-S-70232</t>
  </si>
  <si>
    <t>C21607370957</t>
  </si>
  <si>
    <t>C21607367670</t>
  </si>
  <si>
    <t>Label obscured by carrier label</t>
  </si>
  <si>
    <t>Incorrect labeled by supplier, corrected</t>
  </si>
  <si>
    <t>OBEKMHBE00001547</t>
  </si>
  <si>
    <t>OFRBEKMH00001943</t>
  </si>
  <si>
    <t>ODEBEKMH00002281</t>
  </si>
  <si>
    <t>ODEBEKMH00002272</t>
  </si>
  <si>
    <t>OSKBEKMH00000098</t>
  </si>
  <si>
    <t>ODEBEKMH00002270</t>
  </si>
  <si>
    <t>20250825-S-70510</t>
  </si>
  <si>
    <t>C21869197869</t>
  </si>
  <si>
    <t>OBEKMHBE00001552</t>
  </si>
  <si>
    <t>20250825-S-70521</t>
  </si>
  <si>
    <t>C21869205299</t>
  </si>
  <si>
    <t>20250825-S-70523</t>
  </si>
  <si>
    <t>C21869208899</t>
  </si>
  <si>
    <t>20250825-S-70513</t>
  </si>
  <si>
    <t>C21869201710</t>
  </si>
  <si>
    <t>OBEKMHBE00001553</t>
  </si>
  <si>
    <t>20250825-S-70269</t>
  </si>
  <si>
    <t>C21869191528</t>
  </si>
  <si>
    <t>20250825-S-70514</t>
  </si>
  <si>
    <t>C21869203519</t>
  </si>
  <si>
    <t>20250825-S-70799</t>
  </si>
  <si>
    <t>C21869202527</t>
  </si>
  <si>
    <t>20250826-S-70393</t>
  </si>
  <si>
    <t>C22131023331</t>
  </si>
  <si>
    <t>20250826-S-70414</t>
  </si>
  <si>
    <t>C22131042539</t>
  </si>
  <si>
    <t>OCZBEKMH00000606</t>
  </si>
  <si>
    <t>OITBEKMH00001152</t>
  </si>
  <si>
    <t>OPLBEKMH00000641</t>
  </si>
  <si>
    <t>OCZBEKMH00000607</t>
  </si>
  <si>
    <t>OFRBEKMH00001952</t>
  </si>
  <si>
    <t>ODEBEKMH00002277</t>
  </si>
  <si>
    <t>20250825-S-70389</t>
  </si>
  <si>
    <t>C21869184570</t>
  </si>
  <si>
    <t>20250825-S-70419</t>
  </si>
  <si>
    <t>C21869177390</t>
  </si>
  <si>
    <t>C21869205300</t>
  </si>
  <si>
    <t>C21869208898</t>
  </si>
  <si>
    <t>20250825-S-70800</t>
  </si>
  <si>
    <t>C21869207375</t>
  </si>
  <si>
    <t>C21869207376</t>
  </si>
  <si>
    <t>20250825-S-70369</t>
  </si>
  <si>
    <t>C21869207736</t>
  </si>
  <si>
    <t>20250825-S-70519</t>
  </si>
  <si>
    <t>C21869203868</t>
  </si>
  <si>
    <t>20250825-S-70522</t>
  </si>
  <si>
    <t>C21869206576</t>
  </si>
  <si>
    <t>20250825-S-70529</t>
  </si>
  <si>
    <t>C21869207144</t>
  </si>
  <si>
    <t>20250825-S-70516</t>
  </si>
  <si>
    <t>C21869202373</t>
  </si>
  <si>
    <t>20250826-S-70624</t>
  </si>
  <si>
    <t>C22131065625</t>
  </si>
  <si>
    <t>20250826-S-70424</t>
  </si>
  <si>
    <t>C22131051913</t>
  </si>
  <si>
    <t>20250826-S-70521</t>
  </si>
  <si>
    <t>C22131036373</t>
  </si>
  <si>
    <t>20250826-S-70596</t>
  </si>
  <si>
    <t>C22131024186</t>
  </si>
  <si>
    <t>20250826-S-70399</t>
  </si>
  <si>
    <t>C22131024056</t>
  </si>
  <si>
    <t>20250826-S-70433</t>
  </si>
  <si>
    <t>C22131018094</t>
  </si>
  <si>
    <t>20250826-S-70490</t>
  </si>
  <si>
    <t>C22131041342</t>
  </si>
  <si>
    <t>20250826-S-70252</t>
  </si>
  <si>
    <t>C22131047131</t>
  </si>
  <si>
    <t>20250826-S-70290</t>
  </si>
  <si>
    <t>C22131041453</t>
  </si>
  <si>
    <t>20250826-S-70462</t>
  </si>
  <si>
    <t>C22131060031</t>
  </si>
  <si>
    <t>OSEBEKMH00000103</t>
  </si>
  <si>
    <t>ONLBEKMH00000612</t>
  </si>
  <si>
    <t>OGBBEKMH00001101</t>
  </si>
  <si>
    <t>OGBBEKMH00001103</t>
  </si>
  <si>
    <t>20250825-S-70651</t>
  </si>
  <si>
    <t>C21869174756</t>
  </si>
  <si>
    <t>20250825-S-70584</t>
  </si>
  <si>
    <t>C21869187240</t>
  </si>
  <si>
    <t>20250825-S-70580</t>
  </si>
  <si>
    <t>C21869188381</t>
  </si>
  <si>
    <t>20250826-S-70002</t>
  </si>
  <si>
    <t>C21869190908</t>
  </si>
  <si>
    <t>20250825-S-70587</t>
  </si>
  <si>
    <t>C21869187164</t>
  </si>
  <si>
    <t>20250825-S-70574</t>
  </si>
  <si>
    <t>C21869184728</t>
  </si>
  <si>
    <t>20250825-S-70357</t>
  </si>
  <si>
    <t>C21869203357</t>
  </si>
  <si>
    <t>20250826-S-70652</t>
  </si>
  <si>
    <t>C22131047754</t>
  </si>
  <si>
    <t>20250826-S-70645</t>
  </si>
  <si>
    <t>C22131036580</t>
  </si>
  <si>
    <t>C22131036581</t>
  </si>
  <si>
    <t>20250826-S-70641</t>
  </si>
  <si>
    <t>C22131040253</t>
  </si>
  <si>
    <t>20250826-S-70602</t>
  </si>
  <si>
    <t>C22131035441</t>
  </si>
  <si>
    <t>20250827-S-70023</t>
  </si>
  <si>
    <t>C22131036166</t>
  </si>
  <si>
    <t>20250826-S-70356</t>
  </si>
  <si>
    <t>C22131023638</t>
  </si>
  <si>
    <t>20250826-S-70337</t>
  </si>
  <si>
    <t>C22131041455</t>
  </si>
  <si>
    <t>20250826-S-70651</t>
  </si>
  <si>
    <t>C22131046884</t>
  </si>
  <si>
    <t>20250826-S-70362</t>
  </si>
  <si>
    <t>C22131036328</t>
  </si>
  <si>
    <t>20250826-S-70650</t>
  </si>
  <si>
    <t>C22131049766</t>
  </si>
  <si>
    <t>20250826-S-70342</t>
  </si>
  <si>
    <t>C22131058725</t>
  </si>
  <si>
    <t>20250826-S-70705</t>
  </si>
  <si>
    <t>C22131065062</t>
  </si>
  <si>
    <t>OPLBEKMH00000638</t>
  </si>
  <si>
    <t>OPLBEKMH00000635</t>
  </si>
  <si>
    <t>OCZBEKMH00000611</t>
  </si>
  <si>
    <t>20250825-S-70218</t>
  </si>
  <si>
    <t>C21869175028</t>
  </si>
  <si>
    <t>20250826-S-70592</t>
  </si>
  <si>
    <t>C22131018511</t>
  </si>
  <si>
    <t>20250825-S-70214</t>
  </si>
  <si>
    <t>C21869183495</t>
  </si>
  <si>
    <t>20250826-S-70710</t>
  </si>
  <si>
    <t>C22131017885</t>
  </si>
  <si>
    <t>OPLBEKMH00000637</t>
  </si>
  <si>
    <t>OITBEKMH00001154</t>
  </si>
  <si>
    <t>OITBEKMH00001153</t>
  </si>
  <si>
    <t>20250825-S-70672</t>
  </si>
  <si>
    <t>C21869197604</t>
  </si>
  <si>
    <t>20250825-S-70664</t>
  </si>
  <si>
    <t>C21869184851</t>
  </si>
  <si>
    <t>20250825-S-70690</t>
  </si>
  <si>
    <t>C21869176980</t>
  </si>
  <si>
    <t>20250825-S-70666</t>
  </si>
  <si>
    <t>C21869194428</t>
  </si>
  <si>
    <t>20250825-S-70656</t>
  </si>
  <si>
    <t>C21869185398</t>
  </si>
  <si>
    <t>20250825-S-70670</t>
  </si>
  <si>
    <t>C21869198881</t>
  </si>
  <si>
    <t>C21869198882</t>
  </si>
  <si>
    <t>20250825-S-70470</t>
  </si>
  <si>
    <t>C21869199007</t>
  </si>
  <si>
    <t>20250825-S-70517</t>
  </si>
  <si>
    <t>C21869201250</t>
  </si>
  <si>
    <t>20250825-S-70261</t>
  </si>
  <si>
    <t>C21869192161</t>
  </si>
  <si>
    <t>C21869192160</t>
  </si>
  <si>
    <t>20250826-S-70622</t>
  </si>
  <si>
    <t>C22131052356</t>
  </si>
  <si>
    <t>20250826-S-70421</t>
  </si>
  <si>
    <t>C22131060383</t>
  </si>
  <si>
    <t>C22131047753</t>
  </si>
  <si>
    <t>20250826-S-70431</t>
  </si>
  <si>
    <t>C22131025158</t>
  </si>
  <si>
    <t>20250826-S-70471</t>
  </si>
  <si>
    <t>C22131018035</t>
  </si>
  <si>
    <t>20250826-S-70519</t>
  </si>
  <si>
    <t>C22131030555</t>
  </si>
  <si>
    <t>20250826-S-70283</t>
  </si>
  <si>
    <t>C22131039141</t>
  </si>
  <si>
    <t>20250826-S-70491</t>
  </si>
  <si>
    <t>C22131047104</t>
  </si>
  <si>
    <t>20250826-S-70443</t>
  </si>
  <si>
    <t>C22131040742</t>
  </si>
  <si>
    <t>20250826-S-70412</t>
  </si>
  <si>
    <t>C22131045746</t>
  </si>
  <si>
    <t>20250826-S-70309</t>
  </si>
  <si>
    <t>C22131065156</t>
  </si>
  <si>
    <t>20250826-S-70222</t>
  </si>
  <si>
    <t>C22131060569</t>
  </si>
  <si>
    <t>OPLBEKMH00000640</t>
  </si>
  <si>
    <t>OSIBEKMH00000016</t>
  </si>
  <si>
    <t>20250825-S-70773</t>
  </si>
  <si>
    <t>C21869177133</t>
  </si>
  <si>
    <t>20250825-S-70618</t>
  </si>
  <si>
    <t>C21869183031</t>
  </si>
  <si>
    <t>C22131065626</t>
  </si>
  <si>
    <t>20250826-S-70655</t>
  </si>
  <si>
    <t>C22131046980</t>
  </si>
  <si>
    <t>20250826-S-70719</t>
  </si>
  <si>
    <t>C22131034865</t>
  </si>
  <si>
    <t>20250826-S-70804</t>
  </si>
  <si>
    <t>C22131040968</t>
  </si>
  <si>
    <t>OPLBEKMH00000636</t>
  </si>
  <si>
    <t>20250825-S-70582</t>
  </si>
  <si>
    <t>C21869190639</t>
  </si>
  <si>
    <t>20250825-S-70576</t>
  </si>
  <si>
    <t>C21869175407</t>
  </si>
  <si>
    <t>20250825-S-70614</t>
  </si>
  <si>
    <t>C21869177945</t>
  </si>
  <si>
    <t>20250825-S-70257</t>
  </si>
  <si>
    <t>C21869177995</t>
  </si>
  <si>
    <t>20250825-S-70226</t>
  </si>
  <si>
    <t>C21869195708</t>
  </si>
  <si>
    <t>20250825-S-70715</t>
  </si>
  <si>
    <t>C21869200097</t>
  </si>
  <si>
    <t>20250825-S-70441</t>
  </si>
  <si>
    <t>C21869205431</t>
  </si>
  <si>
    <t>C21869184729</t>
  </si>
  <si>
    <t>20250825-S-70794</t>
  </si>
  <si>
    <t>C21869197805</t>
  </si>
  <si>
    <t>20250825-S-70229</t>
  </si>
  <si>
    <t>C21869191379</t>
  </si>
  <si>
    <t>C22131065627</t>
  </si>
  <si>
    <t>20250826-S-70228</t>
  </si>
  <si>
    <t>C22131060222</t>
  </si>
  <si>
    <t>C22131060221</t>
  </si>
  <si>
    <t>20250826-S-70307</t>
  </si>
  <si>
    <t>C22131058757</t>
  </si>
  <si>
    <t>20250826-S-70423</t>
  </si>
  <si>
    <t>C22131052036</t>
  </si>
  <si>
    <t>20250826-S-70230</t>
  </si>
  <si>
    <t>C22131019158</t>
  </si>
  <si>
    <t>C22131019159</t>
  </si>
  <si>
    <t>C22131046979</t>
  </si>
  <si>
    <t>20250826-S-70598</t>
  </si>
  <si>
    <t>C22131017892</t>
  </si>
  <si>
    <t>20250825-S-70372</t>
  </si>
  <si>
    <t>C22131017961</t>
  </si>
  <si>
    <t>20250827-S-70022</t>
  </si>
  <si>
    <t>C22131037794</t>
  </si>
  <si>
    <t>20250826-S-70591</t>
  </si>
  <si>
    <t>C22131023720</t>
  </si>
  <si>
    <t>20250826-S-70618</t>
  </si>
  <si>
    <t>C22131050395</t>
  </si>
  <si>
    <t>20250826-S-70691</t>
  </si>
  <si>
    <t>C22131046398</t>
  </si>
  <si>
    <t>20250826-S-70391</t>
  </si>
  <si>
    <t>C22131064942</t>
  </si>
  <si>
    <t>20250826-S-70225</t>
  </si>
  <si>
    <t>C22131052445</t>
  </si>
  <si>
    <t>20250825-S-70472</t>
  </si>
  <si>
    <t>C21869197602</t>
  </si>
  <si>
    <t>20250825-S-70639</t>
  </si>
  <si>
    <t>C21869202566</t>
  </si>
  <si>
    <t>ONLBEKMH00000614</t>
  </si>
  <si>
    <t>20250825-S-70612</t>
  </si>
  <si>
    <t>C21869184597</t>
  </si>
  <si>
    <t>C21869184595</t>
  </si>
  <si>
    <t>C21869184596</t>
  </si>
  <si>
    <t>20250826-S-70775</t>
  </si>
  <si>
    <t>C22131046501</t>
  </si>
  <si>
    <t>20250822-S-70220</t>
  </si>
  <si>
    <t>C21869184477</t>
  </si>
  <si>
    <t>C21869185397</t>
  </si>
  <si>
    <t>20250822-S-70210</t>
  </si>
  <si>
    <t>C21869195716</t>
  </si>
  <si>
    <t>C21869201251</t>
  </si>
  <si>
    <t>C22131052357</t>
  </si>
  <si>
    <t>C22131025159</t>
  </si>
  <si>
    <t>C22131036372</t>
  </si>
  <si>
    <t>20250826-S-70474</t>
  </si>
  <si>
    <t>C22131023891</t>
  </si>
  <si>
    <t>20250826-S-70599</t>
  </si>
  <si>
    <t>C22131018138</t>
  </si>
  <si>
    <t>20250826-S-70245</t>
  </si>
  <si>
    <t>C22131041487</t>
  </si>
  <si>
    <t>20250826-S-70226</t>
  </si>
  <si>
    <t>C22131051308</t>
  </si>
  <si>
    <t>20250826-S-70428</t>
  </si>
  <si>
    <t>C22131058620</t>
  </si>
  <si>
    <t>C22131065624</t>
  </si>
  <si>
    <t>20250827-S-70025</t>
  </si>
  <si>
    <t>C22131036247</t>
  </si>
  <si>
    <t>20250826-S-70253</t>
  </si>
  <si>
    <t>C22131050619</t>
  </si>
  <si>
    <t>20250826-S-70516</t>
  </si>
  <si>
    <t>C22131023343</t>
  </si>
  <si>
    <t>only 3 of the 4 received, 1 manco, confirmed only 3 shipped</t>
  </si>
  <si>
    <t>all labels XX labels</t>
  </si>
  <si>
    <t>ODEBEKMH00002288</t>
  </si>
  <si>
    <t>OBEKMHBE00001556</t>
  </si>
  <si>
    <t>20250827-S-70409</t>
  </si>
  <si>
    <t>C22392817561</t>
  </si>
  <si>
    <t>20250827-S-70366</t>
  </si>
  <si>
    <t>C22392807325</t>
  </si>
  <si>
    <t>20250827-S-70442</t>
  </si>
  <si>
    <t>C22392808465</t>
  </si>
  <si>
    <t>C22392808464</t>
  </si>
  <si>
    <t>20250827-S-70532</t>
  </si>
  <si>
    <t>C22392761271</t>
  </si>
  <si>
    <t>C22392761272</t>
  </si>
  <si>
    <t>20250827-S-70783</t>
  </si>
  <si>
    <t>C22392779180</t>
  </si>
  <si>
    <t>20250827-S-70238</t>
  </si>
  <si>
    <t>C22392785593</t>
  </si>
  <si>
    <t>20250827-S-70465</t>
  </si>
  <si>
    <t>C22392779793</t>
  </si>
  <si>
    <t>Courcelles</t>
  </si>
  <si>
    <t>20250812-S-70062</t>
  </si>
  <si>
    <t>RL5016984547</t>
  </si>
  <si>
    <t>OCHBEKMH00000156</t>
  </si>
  <si>
    <t>Hug Engineering AG</t>
  </si>
  <si>
    <t>HENRBECOU001</t>
  </si>
  <si>
    <t>OITBEKMH00001157</t>
  </si>
  <si>
    <t>OPLBEKMH00000642</t>
  </si>
  <si>
    <t>OITBEKMH00001156</t>
  </si>
  <si>
    <t>OFRBEKMH00001963</t>
  </si>
  <si>
    <t>OFRBEKMH00001962</t>
  </si>
  <si>
    <t>OBEKMHBE00001564</t>
  </si>
  <si>
    <t>C22392807324</t>
  </si>
  <si>
    <t>20250827-S-70433</t>
  </si>
  <si>
    <t>C22392797090</t>
  </si>
  <si>
    <t>C22392797085</t>
  </si>
  <si>
    <t>C22392797088</t>
  </si>
  <si>
    <t>C22392797089</t>
  </si>
  <si>
    <t>C22392797084</t>
  </si>
  <si>
    <t>C22392797086</t>
  </si>
  <si>
    <t>C22392797087</t>
  </si>
  <si>
    <t>20250827-S-70213</t>
  </si>
  <si>
    <t>C22392767648</t>
  </si>
  <si>
    <t>C22392767649</t>
  </si>
  <si>
    <t>20250827-S-70848</t>
  </si>
  <si>
    <t>C22392812369</t>
  </si>
  <si>
    <t>20250827-S-70480</t>
  </si>
  <si>
    <t>C22392809004</t>
  </si>
  <si>
    <t>20250827-S-70611</t>
  </si>
  <si>
    <t>C22392760243</t>
  </si>
  <si>
    <t>20250827-S-70633</t>
  </si>
  <si>
    <t>C22392787266</t>
  </si>
  <si>
    <t>20250827-S-70455</t>
  </si>
  <si>
    <t>C22392761185</t>
  </si>
  <si>
    <t>20250827-S-70646</t>
  </si>
  <si>
    <t>C22392796646</t>
  </si>
  <si>
    <t>20250827-S-70632</t>
  </si>
  <si>
    <t>C22392787382</t>
  </si>
  <si>
    <t>OSEBEKMH00000105</t>
  </si>
  <si>
    <t>OSEBEKMH00000104</t>
  </si>
  <si>
    <t>OFIBEKMH00000035</t>
  </si>
  <si>
    <t>20250827-S-70608</t>
  </si>
  <si>
    <t>C22392812991</t>
  </si>
  <si>
    <t>20250827-S-70653</t>
  </si>
  <si>
    <t>C22392760462</t>
  </si>
  <si>
    <t>20250827-S-70616</t>
  </si>
  <si>
    <t>C22392767070</t>
  </si>
  <si>
    <t>OCZBEKMH00000613</t>
  </si>
  <si>
    <t>20250827-S-70207</t>
  </si>
  <si>
    <t>C22392796448</t>
  </si>
  <si>
    <t>OHUBEKMH00000196</t>
  </si>
  <si>
    <t>20250827-S-70825</t>
  </si>
  <si>
    <t>C22335953894</t>
  </si>
  <si>
    <t>20250827-S-70665</t>
  </si>
  <si>
    <t>C22392779817</t>
  </si>
  <si>
    <t>20250827-S-70241</t>
  </si>
  <si>
    <t>C22392807517</t>
  </si>
  <si>
    <t>20250827-S-70699</t>
  </si>
  <si>
    <t>C22392767123</t>
  </si>
  <si>
    <t>20250827-S-70400</t>
  </si>
  <si>
    <t>C22392799162</t>
  </si>
  <si>
    <t>20250827-S-70217</t>
  </si>
  <si>
    <t>C22392760474</t>
  </si>
  <si>
    <t>20250827-S-70453</t>
  </si>
  <si>
    <t>C22392766224</t>
  </si>
  <si>
    <t>20250827-S-70452</t>
  </si>
  <si>
    <t>C22392766214</t>
  </si>
  <si>
    <t>20250827-S-70703</t>
  </si>
  <si>
    <t>C22392768786</t>
  </si>
  <si>
    <t>20250827-S-70276</t>
  </si>
  <si>
    <t>C22392791562</t>
  </si>
  <si>
    <t>20250827-S-70428</t>
  </si>
  <si>
    <t>C22392776919</t>
  </si>
  <si>
    <t>20250827-S-70264</t>
  </si>
  <si>
    <t>C22392781389</t>
  </si>
  <si>
    <t xml:space="preserve">20250822-S-70917 </t>
  </si>
  <si>
    <t>RL5017140120</t>
  </si>
  <si>
    <t>ODEBEKMH00002290</t>
  </si>
  <si>
    <t>20250827-S-70190</t>
  </si>
  <si>
    <t>C22392786160</t>
  </si>
  <si>
    <t>20250827-S-70745</t>
  </si>
  <si>
    <t>C22392778344</t>
  </si>
  <si>
    <t>20250827-S-70410</t>
  </si>
  <si>
    <t>C22392767728</t>
  </si>
  <si>
    <t>20250827-S-70242</t>
  </si>
  <si>
    <t>C22392807872</t>
  </si>
  <si>
    <t>20250827-S-70849</t>
  </si>
  <si>
    <t>C22392814484</t>
  </si>
  <si>
    <t>20250827-S-70486</t>
  </si>
  <si>
    <t>C22392809616</t>
  </si>
  <si>
    <t>20250827-S-70846</t>
  </si>
  <si>
    <t>C22392797508</t>
  </si>
  <si>
    <t>20250827-S-70645</t>
  </si>
  <si>
    <t>C22392797792</t>
  </si>
  <si>
    <t>20250827-S-70492</t>
  </si>
  <si>
    <t>C22392766286</t>
  </si>
  <si>
    <t>20250827-S-70832</t>
  </si>
  <si>
    <t>C22392785456</t>
  </si>
  <si>
    <t>C22392817562</t>
  </si>
  <si>
    <t>C22392786159</t>
  </si>
  <si>
    <t>C22392778343</t>
  </si>
  <si>
    <t>C22392767727</t>
  </si>
  <si>
    <t>20250827-S-70790</t>
  </si>
  <si>
    <t>C22392797201</t>
  </si>
  <si>
    <t>20250827-S-70791</t>
  </si>
  <si>
    <t>C22392792423</t>
  </si>
  <si>
    <t>20250827-S-70721</t>
  </si>
  <si>
    <t>C22392798208</t>
  </si>
  <si>
    <t>20250827-S-70612</t>
  </si>
  <si>
    <t>C22392762646</t>
  </si>
  <si>
    <t>20250827-S-70279</t>
  </si>
  <si>
    <t>C22392791017</t>
  </si>
  <si>
    <t>20250827-S-70214</t>
  </si>
  <si>
    <t>C22392760596</t>
  </si>
  <si>
    <t>20250827-S-70635</t>
  </si>
  <si>
    <t>C22392785231</t>
  </si>
  <si>
    <t>20250827-S-70830</t>
  </si>
  <si>
    <t>C22392791963</t>
  </si>
  <si>
    <t>20250827-S-70636</t>
  </si>
  <si>
    <t>C22392783367</t>
  </si>
  <si>
    <t>20250827-S-70662</t>
  </si>
  <si>
    <t>C22392779925</t>
  </si>
  <si>
    <t>20250827-S-70784</t>
  </si>
  <si>
    <t>C22392779224</t>
  </si>
  <si>
    <t>20250827-S-70674</t>
  </si>
  <si>
    <t>C22392790658</t>
  </si>
  <si>
    <t>20250827-S-70828</t>
  </si>
  <si>
    <t>C22392786736</t>
  </si>
  <si>
    <t>C22392817560</t>
  </si>
  <si>
    <t>C22392779818</t>
  </si>
  <si>
    <t>20250827-S-70245</t>
  </si>
  <si>
    <t>C22392807162</t>
  </si>
  <si>
    <t>20250827-S-70656</t>
  </si>
  <si>
    <t>C22392761149</t>
  </si>
  <si>
    <t>20250827-S-70235</t>
  </si>
  <si>
    <t>C22392790733</t>
  </si>
  <si>
    <t>20250827-S-70829</t>
  </si>
  <si>
    <t>C22392786002</t>
  </si>
  <si>
    <t>20250827-S-70189</t>
  </si>
  <si>
    <t>C22392779690</t>
  </si>
  <si>
    <t>20250827-S-70200</t>
  </si>
  <si>
    <t>C22392807246</t>
  </si>
  <si>
    <t>20250827-S-70676</t>
  </si>
  <si>
    <t>C22392790593</t>
  </si>
  <si>
    <t>OITBEKMH00001160</t>
  </si>
  <si>
    <t>20250828-S-70270</t>
  </si>
  <si>
    <t>C22654745325</t>
  </si>
  <si>
    <t>20250828-S-70738</t>
  </si>
  <si>
    <t>C22654750520</t>
  </si>
  <si>
    <t>20250828-S-70591</t>
  </si>
  <si>
    <t>C22654745020</t>
  </si>
  <si>
    <t>20250828-S-70598</t>
  </si>
  <si>
    <t>C22654757450</t>
  </si>
  <si>
    <t>20250828-S-70479</t>
  </si>
  <si>
    <t>C22654751640</t>
  </si>
  <si>
    <t>20250828-S-70464</t>
  </si>
  <si>
    <t>C22654773826</t>
  </si>
  <si>
    <t>20250828-S-70448</t>
  </si>
  <si>
    <t>C22654774053</t>
  </si>
  <si>
    <t>OFRBEKMH00001967</t>
  </si>
  <si>
    <t>ODEBEKMH00002295</t>
  </si>
  <si>
    <t>OITBEKMH00001163</t>
  </si>
  <si>
    <t>C22654745027</t>
  </si>
  <si>
    <t>20250828-S-70659</t>
  </si>
  <si>
    <t>C22654745025</t>
  </si>
  <si>
    <t>C22654745464</t>
  </si>
  <si>
    <t>20250828-S-70533</t>
  </si>
  <si>
    <t>C22654757823</t>
  </si>
  <si>
    <t>C22654751641</t>
  </si>
  <si>
    <t>20250828-S-70555</t>
  </si>
  <si>
    <t>C22654756975</t>
  </si>
  <si>
    <t>20250828-S-70497</t>
  </si>
  <si>
    <t>C22654753550</t>
  </si>
  <si>
    <t>20250828-S-70829</t>
  </si>
  <si>
    <t>C22654761941</t>
  </si>
  <si>
    <t>20250828-S-70597</t>
  </si>
  <si>
    <t>C22654756438</t>
  </si>
  <si>
    <t>20250828-S-70856</t>
  </si>
  <si>
    <t>C22654751847</t>
  </si>
  <si>
    <t>20250828-S-70489</t>
  </si>
  <si>
    <t>C22654776858</t>
  </si>
  <si>
    <t>20250828-S-70563</t>
  </si>
  <si>
    <t>C22654774431</t>
  </si>
  <si>
    <t>20250828-S-70859</t>
  </si>
  <si>
    <t>C22654752422</t>
  </si>
  <si>
    <t>ODKBEKMH00000147</t>
  </si>
  <si>
    <t>OGBBEKMH00001107</t>
  </si>
  <si>
    <t>OSEBEKMH00000106</t>
  </si>
  <si>
    <t>OCZBEKMH00000615</t>
  </si>
  <si>
    <t>ONLBEKMH00000625</t>
  </si>
  <si>
    <t>20250828-S-70770</t>
  </si>
  <si>
    <t>C22654744861</t>
  </si>
  <si>
    <t>20250828-S-70813</t>
  </si>
  <si>
    <t>C22654745547</t>
  </si>
  <si>
    <t>20250828-S-70424</t>
  </si>
  <si>
    <t>C22654772658</t>
  </si>
  <si>
    <t>20250828-S-70725</t>
  </si>
  <si>
    <t>C22654765209</t>
  </si>
  <si>
    <t>C22654765211</t>
  </si>
  <si>
    <t>20250828-S-70537</t>
  </si>
  <si>
    <t>C22654751317</t>
  </si>
  <si>
    <t>C22654745548</t>
  </si>
  <si>
    <t>20250828-S-70341</t>
  </si>
  <si>
    <t>C22654763457</t>
  </si>
  <si>
    <t>C22654751846</t>
  </si>
  <si>
    <t>20250828-S-70287</t>
  </si>
  <si>
    <t>C22654771999</t>
  </si>
  <si>
    <t>C22654765210</t>
  </si>
  <si>
    <t>20250828-S-70284</t>
  </si>
  <si>
    <t>C22654764315</t>
  </si>
  <si>
    <t>20250828-S-70292</t>
  </si>
  <si>
    <t>C22654746128</t>
  </si>
  <si>
    <t>C22654752421</t>
  </si>
  <si>
    <t>20250812-S-70417</t>
  </si>
  <si>
    <t>RL5016999312</t>
  </si>
  <si>
    <t>ODEBEKMH00002218</t>
  </si>
  <si>
    <t>Interhydraulik Gmbh</t>
  </si>
  <si>
    <t>OROBEKMH00000147</t>
  </si>
  <si>
    <t>ODEBEKMH00002296</t>
  </si>
  <si>
    <t>20250828-S-70707</t>
  </si>
  <si>
    <t>C22654761508</t>
  </si>
  <si>
    <t>C22654764388</t>
  </si>
  <si>
    <t>20250829-S-70007</t>
  </si>
  <si>
    <t>C22654772190</t>
  </si>
  <si>
    <t>20250828-S-70258</t>
  </si>
  <si>
    <t>C22654756980</t>
  </si>
  <si>
    <t>20250828-S-70498</t>
  </si>
  <si>
    <t>C22654757803</t>
  </si>
  <si>
    <t>OROBEKMH00000148</t>
  </si>
  <si>
    <t>ODEBEKMH00002298</t>
  </si>
  <si>
    <t>ODEBEKMH00002297</t>
  </si>
  <si>
    <t>20250828-S-70510</t>
  </si>
  <si>
    <t>C22654757576</t>
  </si>
  <si>
    <t>20250828-S-70699</t>
  </si>
  <si>
    <t>C22654751637</t>
  </si>
  <si>
    <t>20250828-S-70683</t>
  </si>
  <si>
    <t>C22654761645</t>
  </si>
  <si>
    <t>20250828-S-70265</t>
  </si>
  <si>
    <t>C22654773775</t>
  </si>
  <si>
    <t>C22654773774</t>
  </si>
  <si>
    <t>C22654764387</t>
  </si>
  <si>
    <t>20250828-S-70668</t>
  </si>
  <si>
    <t>C22654774296</t>
  </si>
  <si>
    <t>C22654757802</t>
  </si>
  <si>
    <t>20250828-S-70289</t>
  </si>
  <si>
    <t>C22654775720</t>
  </si>
  <si>
    <t>OLVBEKMH00000028</t>
  </si>
  <si>
    <t>20250828-S-70294</t>
  </si>
  <si>
    <t>C22654749745</t>
  </si>
  <si>
    <t>20250828-S-70488</t>
  </si>
  <si>
    <t>C22654776986</t>
  </si>
  <si>
    <t>C22654764314</t>
  </si>
  <si>
    <t>C22654746127</t>
  </si>
  <si>
    <t>20250828-S-70705</t>
  </si>
  <si>
    <t>C22654761301</t>
  </si>
  <si>
    <t>20250828-S-70256</t>
  </si>
  <si>
    <t>C22654756549</t>
  </si>
  <si>
    <t>20241127-S-70099</t>
  </si>
  <si>
    <t>C50927391159</t>
  </si>
  <si>
    <t>OPLBEKMH00000646</t>
  </si>
  <si>
    <t>OBEKMHBE00001570</t>
  </si>
  <si>
    <t>ODEBEKMH00002307</t>
  </si>
  <si>
    <t>OFRBEKMH00001972</t>
  </si>
  <si>
    <t>20250829-S-70806</t>
  </si>
  <si>
    <t>C23440149599</t>
  </si>
  <si>
    <t>20250829-S-70850</t>
  </si>
  <si>
    <t>C23440125753</t>
  </si>
  <si>
    <t>20250829-S-70499</t>
  </si>
  <si>
    <t>C23440121870</t>
  </si>
  <si>
    <t>OCZBEKMH00000616</t>
  </si>
  <si>
    <t>OITBEKMH00001165</t>
  </si>
  <si>
    <t>OCZBEKMH00000618</t>
  </si>
  <si>
    <t>OPLBEKMH00000645</t>
  </si>
  <si>
    <t>OCZBEKMH00000620</t>
  </si>
  <si>
    <t>20250829-S-70479</t>
  </si>
  <si>
    <t>C23440145768</t>
  </si>
  <si>
    <t>20250829-S-70278</t>
  </si>
  <si>
    <t>C23440142769</t>
  </si>
  <si>
    <t>20250829-S-70315</t>
  </si>
  <si>
    <t>C23440147497</t>
  </si>
  <si>
    <t>20250829-S-70288</t>
  </si>
  <si>
    <t>C23440152135</t>
  </si>
  <si>
    <t>20250829-S-70589</t>
  </si>
  <si>
    <t>C23440136442</t>
  </si>
  <si>
    <t>20250829-S-70317</t>
  </si>
  <si>
    <t>C23440140432</t>
  </si>
  <si>
    <t>20250829-S-70267</t>
  </si>
  <si>
    <t>C23440136664</t>
  </si>
  <si>
    <t>20250829-S-70588</t>
  </si>
  <si>
    <t>C23440135853</t>
  </si>
  <si>
    <t>OLVBEKMH00000029</t>
  </si>
  <si>
    <t>OCZBEKMH00000619</t>
  </si>
  <si>
    <t>20250829-S-70364</t>
  </si>
  <si>
    <t>C23440152192</t>
  </si>
  <si>
    <t>20250829-S-70757</t>
  </si>
  <si>
    <t>C23440142662</t>
  </si>
  <si>
    <t>20250829-S-70751</t>
  </si>
  <si>
    <t>C23440142059</t>
  </si>
  <si>
    <t>20250829-S-70356</t>
  </si>
  <si>
    <t>C23440143702</t>
  </si>
  <si>
    <t>20250829-S-70760</t>
  </si>
  <si>
    <t>C23440150957</t>
  </si>
  <si>
    <t>20250829-S-70397</t>
  </si>
  <si>
    <t>C23440141965</t>
  </si>
  <si>
    <t>20250829-S-70690</t>
  </si>
  <si>
    <t>C23440127495</t>
  </si>
  <si>
    <t>20250829-S-70371</t>
  </si>
  <si>
    <t>C23440128639</t>
  </si>
  <si>
    <t>20250829-S-70683</t>
  </si>
  <si>
    <t>C23440149850</t>
  </si>
  <si>
    <t>20250829-S-70694</t>
  </si>
  <si>
    <t>C23440121660</t>
  </si>
  <si>
    <t>20250829-S-70384</t>
  </si>
  <si>
    <t>C23440141442</t>
  </si>
  <si>
    <t>OPLBEKMH00000647</t>
  </si>
  <si>
    <t>OCZBEKMH00000617</t>
  </si>
  <si>
    <t>20250829-S-70581</t>
  </si>
  <si>
    <t>C23440139220</t>
  </si>
  <si>
    <t>20250829-S-70656</t>
  </si>
  <si>
    <t>C23440121602</t>
  </si>
  <si>
    <t>OSEBEKMH00000107</t>
  </si>
  <si>
    <t>OESBEKMH00000544</t>
  </si>
  <si>
    <t>20250829-S-70304</t>
  </si>
  <si>
    <t>C23440137120</t>
  </si>
  <si>
    <t>C23440142663</t>
  </si>
  <si>
    <t>20250829-S-70437</t>
  </si>
  <si>
    <t>C23440147860</t>
  </si>
  <si>
    <t>C23440147861</t>
  </si>
  <si>
    <t>20250828-S-70259</t>
  </si>
  <si>
    <t>C23440148216</t>
  </si>
  <si>
    <t>20250829-S-70507</t>
  </si>
  <si>
    <t>C23440132975</t>
  </si>
  <si>
    <t>20250829-S-70810</t>
  </si>
  <si>
    <t>C23440121763</t>
  </si>
  <si>
    <t>20250829-S-70708</t>
  </si>
  <si>
    <t>C23440134560</t>
  </si>
  <si>
    <t>20250829-S-70474</t>
  </si>
  <si>
    <t>C23440140967</t>
  </si>
  <si>
    <t>20250829-S-70536</t>
  </si>
  <si>
    <t>C23440128282</t>
  </si>
  <si>
    <t>OHUBEKMH00000197</t>
  </si>
  <si>
    <t>OITBEKMH00001164</t>
  </si>
  <si>
    <t>C23440137952</t>
  </si>
  <si>
    <t>OFRBEKMH00001973</t>
  </si>
  <si>
    <t>20250828-S-70358</t>
  </si>
  <si>
    <t>C2265475163X</t>
  </si>
  <si>
    <t>20250829-S-70710</t>
  </si>
  <si>
    <t>C23440145940</t>
  </si>
  <si>
    <t>C23440145939</t>
  </si>
  <si>
    <t>C23440137951</t>
  </si>
  <si>
    <t>20250829-S-70807</t>
  </si>
  <si>
    <t>C23440150160</t>
  </si>
  <si>
    <t>20250829-S-70482</t>
  </si>
  <si>
    <t>C23440152219</t>
  </si>
  <si>
    <t>20250829-S-70734</t>
  </si>
  <si>
    <t>C23440128820</t>
  </si>
  <si>
    <t>C23440128819</t>
  </si>
  <si>
    <t>20250829-S-70314</t>
  </si>
  <si>
    <t>C23440144770</t>
  </si>
  <si>
    <t>20250829-S-70851</t>
  </si>
  <si>
    <t>C23440122925</t>
  </si>
  <si>
    <t>C23440122926</t>
  </si>
  <si>
    <t>C23440132974</t>
  </si>
  <si>
    <t>20250829-S-70735</t>
  </si>
  <si>
    <t>C23440122036</t>
  </si>
  <si>
    <t>20250829-S-70260</t>
  </si>
  <si>
    <t>C23440137899</t>
  </si>
  <si>
    <t>20250829-S-70666</t>
  </si>
  <si>
    <t>C23440135687</t>
  </si>
  <si>
    <t>20250829-S-70693</t>
  </si>
  <si>
    <t>C23440128499</t>
  </si>
  <si>
    <t>20250829-S-70671</t>
  </si>
  <si>
    <t>C23440146749</t>
  </si>
  <si>
    <t>20250829-S-70749</t>
  </si>
  <si>
    <t>C23440128305</t>
  </si>
  <si>
    <t>C23440137121</t>
  </si>
  <si>
    <t>20250829-S-70847</t>
  </si>
  <si>
    <t>C23440147886</t>
  </si>
  <si>
    <t>20250829-S-70535</t>
  </si>
  <si>
    <t>C23440121969</t>
  </si>
  <si>
    <t>20250829-S-70418</t>
  </si>
  <si>
    <t>C23440122232</t>
  </si>
  <si>
    <t>20250829-S-70748</t>
  </si>
  <si>
    <t>C23440127761</t>
  </si>
  <si>
    <t>1 label not scannable, covered</t>
  </si>
  <si>
    <t>3 instead of only 2 pallets received, 1 extra, confirmed 3</t>
  </si>
  <si>
    <t>OITBEKMH00001168</t>
  </si>
  <si>
    <t>OITBEKMH00001167</t>
  </si>
  <si>
    <t>20250901-S-70454</t>
  </si>
  <si>
    <t>C23701884672</t>
  </si>
  <si>
    <t>20250901-S-70645</t>
  </si>
  <si>
    <t>C23701926178</t>
  </si>
  <si>
    <t>20250901-S-70421</t>
  </si>
  <si>
    <t>C23701910542</t>
  </si>
  <si>
    <t>20250901-S-70469</t>
  </si>
  <si>
    <t>C23701930092</t>
  </si>
  <si>
    <t>ODEBEKMH00002312</t>
  </si>
  <si>
    <t>OPLBEKMH00000651</t>
  </si>
  <si>
    <t>OBEKMHBE00001572</t>
  </si>
  <si>
    <t>20250901-S-70280</t>
  </si>
  <si>
    <t>C23701904543</t>
  </si>
  <si>
    <t>C23701904544</t>
  </si>
  <si>
    <t>20250901-S-70554</t>
  </si>
  <si>
    <t>C23701884695</t>
  </si>
  <si>
    <t>20250901-S-70419</t>
  </si>
  <si>
    <t>C23701891094</t>
  </si>
  <si>
    <t>20250901-S-70559</t>
  </si>
  <si>
    <t>C23701898253</t>
  </si>
  <si>
    <t>20250901-S-70569</t>
  </si>
  <si>
    <t>C23701920746</t>
  </si>
  <si>
    <t>OHRBEKMH00000031</t>
  </si>
  <si>
    <t>OCZBEKMH00000624</t>
  </si>
  <si>
    <t>20250901-S-70364</t>
  </si>
  <si>
    <t>C23701910966</t>
  </si>
  <si>
    <t>C23701910967</t>
  </si>
  <si>
    <t>20250901-S-70041</t>
  </si>
  <si>
    <t>C23701901450</t>
  </si>
  <si>
    <t>20250827-S-70605</t>
  </si>
  <si>
    <t>C23701932487</t>
  </si>
  <si>
    <t>20250901-S-70619</t>
  </si>
  <si>
    <t>C23701900998</t>
  </si>
  <si>
    <t>20250901-S-70806</t>
  </si>
  <si>
    <t>C23701932186</t>
  </si>
  <si>
    <t>20250901-S-70688</t>
  </si>
  <si>
    <t>C23701924953</t>
  </si>
  <si>
    <t>20250901-S-70745</t>
  </si>
  <si>
    <t>C23701921957</t>
  </si>
  <si>
    <t>20250901-S-70628</t>
  </si>
  <si>
    <t>C23701915010</t>
  </si>
  <si>
    <t>20250901-S-70241</t>
  </si>
  <si>
    <t>C23701911864</t>
  </si>
  <si>
    <t>20250901-S-70614</t>
  </si>
  <si>
    <t>C23701898573</t>
  </si>
  <si>
    <t>C23701932488</t>
  </si>
  <si>
    <t>20250901-S-70242</t>
  </si>
  <si>
    <t>C23701909295</t>
  </si>
  <si>
    <t>OESBEKMH00000547</t>
  </si>
  <si>
    <t>ODEBEKMH00002313</t>
  </si>
  <si>
    <t>OSKBEKMH00000103</t>
  </si>
  <si>
    <t>OPLBEKMH00000652</t>
  </si>
  <si>
    <t>ODEBEKMH00002314</t>
  </si>
  <si>
    <t>20250901-S-70692</t>
  </si>
  <si>
    <t>C23701889174</t>
  </si>
  <si>
    <t>20250901-S-70553</t>
  </si>
  <si>
    <t>C23701890458</t>
  </si>
  <si>
    <t>20250901-S-70730</t>
  </si>
  <si>
    <t>C23701888612</t>
  </si>
  <si>
    <t>20250901-S-70261</t>
  </si>
  <si>
    <t>C23701900950</t>
  </si>
  <si>
    <t>20250901-S-70299</t>
  </si>
  <si>
    <t>C23701889404</t>
  </si>
  <si>
    <t>20250901-S-70297</t>
  </si>
  <si>
    <t>C23701884717</t>
  </si>
  <si>
    <t>20250901-S-70702</t>
  </si>
  <si>
    <t>C23701922649</t>
  </si>
  <si>
    <t>20250901-S-70704</t>
  </si>
  <si>
    <t>C23701916633</t>
  </si>
  <si>
    <t>20250902-S-70098</t>
  </si>
  <si>
    <t>RL5017184704</t>
  </si>
  <si>
    <t>OPLBEKMH00000649</t>
  </si>
  <si>
    <t>C23701911863</t>
  </si>
  <si>
    <t>20250901-S-70332</t>
  </si>
  <si>
    <t>C23701885986</t>
  </si>
  <si>
    <t>20250901-S-70648</t>
  </si>
  <si>
    <t>C23701913925</t>
  </si>
  <si>
    <t>OPTBEKMH00000071</t>
  </si>
  <si>
    <t>OPLBEKMH00000650</t>
  </si>
  <si>
    <t>OPLBEKMH00000648</t>
  </si>
  <si>
    <t>OHUBEKMH00000198</t>
  </si>
  <si>
    <t>20250901-S-70295</t>
  </si>
  <si>
    <t>C23701884726</t>
  </si>
  <si>
    <t>20250901-S-70255</t>
  </si>
  <si>
    <t>C23701884745</t>
  </si>
  <si>
    <t>20250901-S-70617</t>
  </si>
  <si>
    <t>C23701897546</t>
  </si>
  <si>
    <t>20250901-S-70417</t>
  </si>
  <si>
    <t>C23701895414</t>
  </si>
  <si>
    <t>20250901-S-70655</t>
  </si>
  <si>
    <t>C23701902267</t>
  </si>
  <si>
    <t>20250901-S-70467</t>
  </si>
  <si>
    <t>C23701906678</t>
  </si>
  <si>
    <t>20250901-S-70748</t>
  </si>
  <si>
    <t>C23701918238</t>
  </si>
  <si>
    <t>20250901-S-70265</t>
  </si>
  <si>
    <t>C23701909469</t>
  </si>
  <si>
    <t>20250901-S-70626</t>
  </si>
  <si>
    <t>C23701916231</t>
  </si>
  <si>
    <t>C23701926735</t>
  </si>
  <si>
    <t>20250901-S-70668</t>
  </si>
  <si>
    <t>C23701920142</t>
  </si>
  <si>
    <t>OFRBEKMH00001982</t>
  </si>
  <si>
    <t>C23701889173</t>
  </si>
  <si>
    <t>20250901-S-70821</t>
  </si>
  <si>
    <t>C23701923706</t>
  </si>
  <si>
    <t>20250901-S-70245</t>
  </si>
  <si>
    <t>C23701912201</t>
  </si>
  <si>
    <t>20250829-S-70842</t>
  </si>
  <si>
    <t>C23701930112</t>
  </si>
  <si>
    <t>Bacani</t>
  </si>
  <si>
    <t>OITBEKMH00001169</t>
  </si>
  <si>
    <t>OFRBEKMH00001988</t>
  </si>
  <si>
    <t>OBEKMHBE00001577</t>
  </si>
  <si>
    <t>20250902-S-70535</t>
  </si>
  <si>
    <t>C23963758320</t>
  </si>
  <si>
    <t>20250902-S-70258</t>
  </si>
  <si>
    <t>C23963758373</t>
  </si>
  <si>
    <t>20250902-S-70413</t>
  </si>
  <si>
    <t>C23963758334</t>
  </si>
  <si>
    <t>20250902-S-70381</t>
  </si>
  <si>
    <t>C23963781024</t>
  </si>
  <si>
    <t>20250902-S-70550</t>
  </si>
  <si>
    <t>C23963791020</t>
  </si>
  <si>
    <t>20250902-S-70793</t>
  </si>
  <si>
    <t>C23963802421</t>
  </si>
  <si>
    <t>20250902-S-70273</t>
  </si>
  <si>
    <t>C23963796340</t>
  </si>
  <si>
    <t>20250902-S-70382</t>
  </si>
  <si>
    <t>C23963786302</t>
  </si>
  <si>
    <t>20250902-S-70395</t>
  </si>
  <si>
    <t>C23963791823</t>
  </si>
  <si>
    <t>20250902-S-70427</t>
  </si>
  <si>
    <t>C23963785921</t>
  </si>
  <si>
    <t>OPLBEKMH00000658</t>
  </si>
  <si>
    <t>OITBEKMH00001170</t>
  </si>
  <si>
    <t>ODEBEKMH00002324</t>
  </si>
  <si>
    <t>20250902-S-70497</t>
  </si>
  <si>
    <t>C23963772043</t>
  </si>
  <si>
    <t>20250902-S-70643</t>
  </si>
  <si>
    <t>C23963809524</t>
  </si>
  <si>
    <t>20250902-S-70294</t>
  </si>
  <si>
    <t>C23963767865</t>
  </si>
  <si>
    <t>20250902-S-70456</t>
  </si>
  <si>
    <t>C23963763430</t>
  </si>
  <si>
    <t>20250902-S-70293</t>
  </si>
  <si>
    <t>C23963812389</t>
  </si>
  <si>
    <t>20250902-S-70541</t>
  </si>
  <si>
    <t>C23963786697</t>
  </si>
  <si>
    <t>20250902-S-70280</t>
  </si>
  <si>
    <t>C23963807990</t>
  </si>
  <si>
    <t>OGBBEKMH00001112</t>
  </si>
  <si>
    <t>ONLBEKMH00000633</t>
  </si>
  <si>
    <t>OCZBEKMH00000626</t>
  </si>
  <si>
    <t>20250902-S-70656</t>
  </si>
  <si>
    <t>C23963758172</t>
  </si>
  <si>
    <t>20250902-S-70653</t>
  </si>
  <si>
    <t>C23963769700</t>
  </si>
  <si>
    <t>C23963769699</t>
  </si>
  <si>
    <t>20250902-S-70655</t>
  </si>
  <si>
    <t>C23963758449</t>
  </si>
  <si>
    <t>20250902-S-70076</t>
  </si>
  <si>
    <t>C23963791843</t>
  </si>
  <si>
    <t>C23963791842</t>
  </si>
  <si>
    <t>20250902-S-70329</t>
  </si>
  <si>
    <t>C23963808086</t>
  </si>
  <si>
    <t>C23963808085</t>
  </si>
  <si>
    <t>20250902-S-70716</t>
  </si>
  <si>
    <t>C23963790516</t>
  </si>
  <si>
    <t>20250902-S-70332</t>
  </si>
  <si>
    <t>C23963778260</t>
  </si>
  <si>
    <t>20250902-S-70321</t>
  </si>
  <si>
    <t>C23963815236</t>
  </si>
  <si>
    <t>20250903-S-70012</t>
  </si>
  <si>
    <t>C23963796987</t>
  </si>
  <si>
    <t>20250902-S-70836</t>
  </si>
  <si>
    <t>C23963791404</t>
  </si>
  <si>
    <t>20250902-S-70355</t>
  </si>
  <si>
    <t>C23963797795</t>
  </si>
  <si>
    <t>20250902-S-70717</t>
  </si>
  <si>
    <t>C23963805058</t>
  </si>
  <si>
    <t>20250902-S-70650</t>
  </si>
  <si>
    <t>C23963780551</t>
  </si>
  <si>
    <t>20250902-S-70351</t>
  </si>
  <si>
    <t>C23963791523</t>
  </si>
  <si>
    <t>TRIMARK EUROPE LIMITED</t>
  </si>
  <si>
    <t>OPLBEKMH00000657</t>
  </si>
  <si>
    <t>20250902-S-70733</t>
  </si>
  <si>
    <t>C23963758259</t>
  </si>
  <si>
    <t>OSKBEKMH00000104</t>
  </si>
  <si>
    <t>OHUBEKMH00000199</t>
  </si>
  <si>
    <t>ODKBEKMH00000148</t>
  </si>
  <si>
    <t>OROBEKMH00000149</t>
  </si>
  <si>
    <t>20250902-S-70412</t>
  </si>
  <si>
    <t>C23963764659</t>
  </si>
  <si>
    <t>20250902-S-70658</t>
  </si>
  <si>
    <t>C23963765138</t>
  </si>
  <si>
    <t>20250902-S-70659</t>
  </si>
  <si>
    <t>C23963764309</t>
  </si>
  <si>
    <t>20250902-S-70296</t>
  </si>
  <si>
    <t>C23963764729</t>
  </si>
  <si>
    <t>20250902-S-70631</t>
  </si>
  <si>
    <t>C23963798325</t>
  </si>
  <si>
    <t>20250902-S-70295</t>
  </si>
  <si>
    <t>C23963767765</t>
  </si>
  <si>
    <t>20250902-S-70499</t>
  </si>
  <si>
    <t>C23963770684</t>
  </si>
  <si>
    <t>20250902-S-70297</t>
  </si>
  <si>
    <t>C23963765392</t>
  </si>
  <si>
    <t>20250902-S-70256</t>
  </si>
  <si>
    <t>C23963770924</t>
  </si>
  <si>
    <t>20250902-S-70536</t>
  </si>
  <si>
    <t>C23963763660</t>
  </si>
  <si>
    <t>20250902-S-70501</t>
  </si>
  <si>
    <t>C23963780411</t>
  </si>
  <si>
    <t>20250902-S-70409</t>
  </si>
  <si>
    <t>C23963816490</t>
  </si>
  <si>
    <t>20250902-S-70460</t>
  </si>
  <si>
    <t>C23963785723</t>
  </si>
  <si>
    <t>20250902-S-70429</t>
  </si>
  <si>
    <t>C23963783363</t>
  </si>
  <si>
    <t>20250902-S-70478</t>
  </si>
  <si>
    <t>C23963789414</t>
  </si>
  <si>
    <t>20250902-S-70407</t>
  </si>
  <si>
    <t>C23963806897</t>
  </si>
  <si>
    <t>20250902-S-70260</t>
  </si>
  <si>
    <t>C23963780818</t>
  </si>
  <si>
    <t>20250902-S-70431</t>
  </si>
  <si>
    <t>C23963796934</t>
  </si>
  <si>
    <t>20250902-S-70791</t>
  </si>
  <si>
    <t>C23963791819</t>
  </si>
  <si>
    <t>20250902-S-70455</t>
  </si>
  <si>
    <t>C23963770146</t>
  </si>
  <si>
    <t>Burgess Norton Mfg Co.</t>
  </si>
  <si>
    <t>C23963809525</t>
  </si>
  <si>
    <t>20250902-S-70255</t>
  </si>
  <si>
    <t>C23963772404</t>
  </si>
  <si>
    <t>20250902-S-70788</t>
  </si>
  <si>
    <t>C23963780716</t>
  </si>
  <si>
    <t>20250902-S-70264</t>
  </si>
  <si>
    <t>C23963785672</t>
  </si>
  <si>
    <t>20250902-S-70648</t>
  </si>
  <si>
    <t>C23963805278</t>
  </si>
  <si>
    <t>ODEBEKMH00002322</t>
  </si>
  <si>
    <t>OPLBEKMH00000656</t>
  </si>
  <si>
    <t>OCZBEKMH00000625</t>
  </si>
  <si>
    <t>20250902-S-70611</t>
  </si>
  <si>
    <t>C23963759037</t>
  </si>
  <si>
    <t>C23963759038</t>
  </si>
  <si>
    <t>20250902-S-70415</t>
  </si>
  <si>
    <t>C23963764723</t>
  </si>
  <si>
    <t>20250902-S-70377</t>
  </si>
  <si>
    <t>C23963770154</t>
  </si>
  <si>
    <t>C23963809526</t>
  </si>
  <si>
    <t>20250902-S-70699</t>
  </si>
  <si>
    <t>C23963758209</t>
  </si>
  <si>
    <t>20250902-S-70392</t>
  </si>
  <si>
    <t>C23963786695</t>
  </si>
  <si>
    <t>20250901-S-70411</t>
  </si>
  <si>
    <t>C23963787140</t>
  </si>
  <si>
    <t>20250902-S-70806</t>
  </si>
  <si>
    <t>C23963815006</t>
  </si>
  <si>
    <t>20250902-S-70292</t>
  </si>
  <si>
    <t>C23963814897</t>
  </si>
  <si>
    <t>20250902-S-70794</t>
  </si>
  <si>
    <t>C23963797513</t>
  </si>
  <si>
    <t>20250902-S-70672</t>
  </si>
  <si>
    <t>C23963799094</t>
  </si>
  <si>
    <t>20250902-S-70603</t>
  </si>
  <si>
    <t>C23963809427</t>
  </si>
  <si>
    <t>20250902-S-70826</t>
  </si>
  <si>
    <t>C23963781722</t>
  </si>
  <si>
    <t>20250902-S-70230</t>
  </si>
  <si>
    <t>C23963794479</t>
  </si>
  <si>
    <t>20250902-S-70209</t>
  </si>
  <si>
    <t>C23963808032</t>
  </si>
  <si>
    <t>RL5017198496</t>
  </si>
  <si>
    <t>RHENUS WAREHOUSING SOLUTIONS HOLDINGS LIMITED</t>
  </si>
  <si>
    <t>C23963798326</t>
  </si>
  <si>
    <t>20250902-S-70410</t>
  </si>
  <si>
    <t>C23963770804</t>
  </si>
  <si>
    <t>20250902-S-70240</t>
  </si>
  <si>
    <t>C23963812974</t>
  </si>
  <si>
    <t>20250902-S-70544</t>
  </si>
  <si>
    <t>C23963781526</t>
  </si>
  <si>
    <t>20250902-S-70239</t>
  </si>
  <si>
    <t>C23963787626</t>
  </si>
  <si>
    <t>DAV</t>
  </si>
  <si>
    <t>OBEKMHBE00001580</t>
  </si>
  <si>
    <t>20250903-S-70361</t>
  </si>
  <si>
    <t>C24225643071</t>
  </si>
  <si>
    <t>OPLBEKMH00000659</t>
  </si>
  <si>
    <t>OITBEKMH00001173</t>
  </si>
  <si>
    <t>ODEBEKMH00002328</t>
  </si>
  <si>
    <t>OFRBEKMH00001996</t>
  </si>
  <si>
    <t>20250903-S-70631</t>
  </si>
  <si>
    <t>C24225623874</t>
  </si>
  <si>
    <t>20250903-S-70598</t>
  </si>
  <si>
    <t>C24225619612</t>
  </si>
  <si>
    <t>20250903-S-70566</t>
  </si>
  <si>
    <t>C24225640868</t>
  </si>
  <si>
    <t>20250903-S-70197</t>
  </si>
  <si>
    <t>C24225626391</t>
  </si>
  <si>
    <t>20250903-S-70480</t>
  </si>
  <si>
    <t>C24225645621</t>
  </si>
  <si>
    <t>20250903-S-70192</t>
  </si>
  <si>
    <t>C24225646217</t>
  </si>
  <si>
    <t>OSEBEKMH00000109</t>
  </si>
  <si>
    <t>OFIBEKMH00000036</t>
  </si>
  <si>
    <t>OCZBEKMH00000627</t>
  </si>
  <si>
    <t>20250903-S-70333</t>
  </si>
  <si>
    <t>C24225619845</t>
  </si>
  <si>
    <t>Cablecraft Motion Controls Ltd</t>
  </si>
  <si>
    <t>20250903-S-70703</t>
  </si>
  <si>
    <t>C24225636401</t>
  </si>
  <si>
    <t>20250903-S-70796</t>
  </si>
  <si>
    <t>C24225620500</t>
  </si>
  <si>
    <t>20250903-S-70665</t>
  </si>
  <si>
    <t>C24225641459</t>
  </si>
  <si>
    <t>20250903-S-70565</t>
  </si>
  <si>
    <t>C24225642439</t>
  </si>
  <si>
    <t>20250903-S-70695</t>
  </si>
  <si>
    <t>C24225620477</t>
  </si>
  <si>
    <t>20250903-S-70686</t>
  </si>
  <si>
    <t>C24225641949</t>
  </si>
  <si>
    <t>OITBEKMH00001174</t>
  </si>
  <si>
    <t>20250903-S-70618</t>
  </si>
  <si>
    <t>C24225637586</t>
  </si>
  <si>
    <t>20250903-S-70215</t>
  </si>
  <si>
    <t>C24225620579</t>
  </si>
  <si>
    <t>20250903-S-70670</t>
  </si>
  <si>
    <t>C24225627297</t>
  </si>
  <si>
    <t>ODEBEKMH00002330</t>
  </si>
  <si>
    <t>OITBEKMH00001172</t>
  </si>
  <si>
    <t>20250903-S-70452</t>
  </si>
  <si>
    <t>C24225624583</t>
  </si>
  <si>
    <t>20250903-S-70270</t>
  </si>
  <si>
    <t>C24225647387</t>
  </si>
  <si>
    <t>20250903-S-70406</t>
  </si>
  <si>
    <t>C24225638497</t>
  </si>
  <si>
    <t>20250903-S-70181</t>
  </si>
  <si>
    <t>C24225635006</t>
  </si>
  <si>
    <t>20250903-S-70702</t>
  </si>
  <si>
    <t>C24225637938</t>
  </si>
  <si>
    <t>20250903-S-70271</t>
  </si>
  <si>
    <t>C24225626481</t>
  </si>
  <si>
    <t>20250903-S-70793</t>
  </si>
  <si>
    <t>C24225619881</t>
  </si>
  <si>
    <t>C24225647388</t>
  </si>
  <si>
    <t>C24225638496</t>
  </si>
  <si>
    <t>C24225635007</t>
  </si>
  <si>
    <t>20250903-S-70211</t>
  </si>
  <si>
    <t>C24225621026</t>
  </si>
  <si>
    <t>C24225621027</t>
  </si>
  <si>
    <t>C24225637937</t>
  </si>
  <si>
    <t>20250903-S-70478</t>
  </si>
  <si>
    <t>C24225618761</t>
  </si>
  <si>
    <t>20250903-S-70688</t>
  </si>
  <si>
    <t>C24225637720</t>
  </si>
  <si>
    <t>20250903-S-70372</t>
  </si>
  <si>
    <t>C24225625847</t>
  </si>
  <si>
    <t>20250903-S-70617</t>
  </si>
  <si>
    <t>C24225636561</t>
  </si>
  <si>
    <t>20250903-S-70594</t>
  </si>
  <si>
    <t>C24225625711</t>
  </si>
  <si>
    <t>20250903-S-70609</t>
  </si>
  <si>
    <t>C24225648589</t>
  </si>
  <si>
    <t>20250903-S-70589</t>
  </si>
  <si>
    <t>C24225639489</t>
  </si>
  <si>
    <t>20250903-S-70184</t>
  </si>
  <si>
    <t>C24225643306</t>
  </si>
  <si>
    <t>20250903-S-70571</t>
  </si>
  <si>
    <t>C24225626002</t>
  </si>
  <si>
    <t>20250903-S-70623</t>
  </si>
  <si>
    <t>C24225637846</t>
  </si>
  <si>
    <t>C24225637585</t>
  </si>
  <si>
    <t>20250903-S-70182</t>
  </si>
  <si>
    <t>C24225628632</t>
  </si>
  <si>
    <t>20250903-S-70188</t>
  </si>
  <si>
    <t>C24225642510</t>
  </si>
  <si>
    <t>20250903-S-70183</t>
  </si>
  <si>
    <t>C24225644342</t>
  </si>
  <si>
    <t>only 2 of the 5 received, 3 Manco - Confirmed 2</t>
  </si>
  <si>
    <t>18 instead of 17 received, 1 extra, confirmed by NCC to ship out, was priority shipment</t>
  </si>
  <si>
    <t>labels copied, very bad quality</t>
  </si>
  <si>
    <t>OSKBEKMH00000106</t>
  </si>
  <si>
    <t>OBEKMHBE00001588</t>
  </si>
  <si>
    <t>OITBEKMH00001178</t>
  </si>
  <si>
    <t>OFRBEKMH00002005</t>
  </si>
  <si>
    <t>OITBEKMH00001177</t>
  </si>
  <si>
    <t>ODEBEKMH00002337</t>
  </si>
  <si>
    <t>20250904-S-70450</t>
  </si>
  <si>
    <t>C24487365163</t>
  </si>
  <si>
    <t>C24487365164</t>
  </si>
  <si>
    <t>20250904-S-70783</t>
  </si>
  <si>
    <t>C24487369972</t>
  </si>
  <si>
    <t>20250904-S-70456</t>
  </si>
  <si>
    <t>C24487364307</t>
  </si>
  <si>
    <t>20250903-S-70375</t>
  </si>
  <si>
    <t>C24487384195</t>
  </si>
  <si>
    <t>20250904-S-70537</t>
  </si>
  <si>
    <t>C24487364700</t>
  </si>
  <si>
    <t>20250904-S-70874</t>
  </si>
  <si>
    <t>C24487389686</t>
  </si>
  <si>
    <t>20250904-S-70441</t>
  </si>
  <si>
    <t>C24487393904</t>
  </si>
  <si>
    <t>20250904-S-70594</t>
  </si>
  <si>
    <t>C24487384725</t>
  </si>
  <si>
    <t>20250904-S-70743</t>
  </si>
  <si>
    <t>C24487381234</t>
  </si>
  <si>
    <t>20250904-S-70322</t>
  </si>
  <si>
    <t>C24487398754</t>
  </si>
  <si>
    <t>20250904-S-70301</t>
  </si>
  <si>
    <t>C24487379952</t>
  </si>
  <si>
    <t>C24487379953</t>
  </si>
  <si>
    <t>20250904-S-70244</t>
  </si>
  <si>
    <t>C24487397228</t>
  </si>
  <si>
    <t>20250904-S-70547</t>
  </si>
  <si>
    <t>C24487377567</t>
  </si>
  <si>
    <t>20250904-S-70672</t>
  </si>
  <si>
    <t>C24487384933</t>
  </si>
  <si>
    <t>20250904-S-70321</t>
  </si>
  <si>
    <t>C24487396702</t>
  </si>
  <si>
    <t>20250904-S-70318</t>
  </si>
  <si>
    <t>C24487390102</t>
  </si>
  <si>
    <t>OGBBEKMH00001114</t>
  </si>
  <si>
    <t>20250904-S-70742</t>
  </si>
  <si>
    <t>C24487381831</t>
  </si>
  <si>
    <t>20250904-S-70709</t>
  </si>
  <si>
    <t>C24487367436</t>
  </si>
  <si>
    <t>20250904-S-70364</t>
  </si>
  <si>
    <t>C24487394310</t>
  </si>
  <si>
    <t>20250904-S-70790</t>
  </si>
  <si>
    <t>C24487389296</t>
  </si>
  <si>
    <t>20250904-S-70408</t>
  </si>
  <si>
    <t>C24487393113</t>
  </si>
  <si>
    <t>Ferndown Industrial Estate</t>
  </si>
  <si>
    <t>RL5017224210</t>
  </si>
  <si>
    <t>CATEGBFER001</t>
  </si>
  <si>
    <t>ODEBEKMH00002335</t>
  </si>
  <si>
    <t>20250904-S-70665</t>
  </si>
  <si>
    <t>C24487380846</t>
  </si>
  <si>
    <t>20250904-S-70591</t>
  </si>
  <si>
    <t>C24487387637</t>
  </si>
  <si>
    <t>20250904-S-70740</t>
  </si>
  <si>
    <t>C24487379256</t>
  </si>
  <si>
    <t>20250904-S-70457</t>
  </si>
  <si>
    <t>C24487369486</t>
  </si>
  <si>
    <t>C24487369485</t>
  </si>
  <si>
    <t>20250904-S-70499</t>
  </si>
  <si>
    <t>C24487364518</t>
  </si>
  <si>
    <t>C24487381832</t>
  </si>
  <si>
    <t>20250904-S-70245</t>
  </si>
  <si>
    <t>C24487402312</t>
  </si>
  <si>
    <t>C24487397229</t>
  </si>
  <si>
    <t>20250904-S-70304</t>
  </si>
  <si>
    <t>C24487373688</t>
  </si>
  <si>
    <t>20250904-S-70730</t>
  </si>
  <si>
    <t>C24487364893</t>
  </si>
  <si>
    <t>20250904-S-70760</t>
  </si>
  <si>
    <t>C24487394410</t>
  </si>
  <si>
    <t>20250904-S-70233</t>
  </si>
  <si>
    <t>C24487385247</t>
  </si>
  <si>
    <t>20250904-S-70277</t>
  </si>
  <si>
    <t>C24487390962</t>
  </si>
  <si>
    <t>20250904-S-70875</t>
  </si>
  <si>
    <t>C24487391616</t>
  </si>
  <si>
    <t>20250904-S-70722</t>
  </si>
  <si>
    <t>C24487398642</t>
  </si>
  <si>
    <t>20250904-S-70561</t>
  </si>
  <si>
    <t>C24487393125</t>
  </si>
  <si>
    <t>20250904-S-70323</t>
  </si>
  <si>
    <t>C24487402677</t>
  </si>
  <si>
    <t>OPLBEKMH00000660</t>
  </si>
  <si>
    <t>20250904-S-70461</t>
  </si>
  <si>
    <t>C24487369701</t>
  </si>
  <si>
    <t>20250904-S-70704</t>
  </si>
  <si>
    <t>C24487369559</t>
  </si>
  <si>
    <t>20250904-S-70479</t>
  </si>
  <si>
    <t>C24487392547</t>
  </si>
  <si>
    <t>20250904-S-70715</t>
  </si>
  <si>
    <t>C24487384907</t>
  </si>
  <si>
    <t>20250904-S-70288</t>
  </si>
  <si>
    <t>C24487398389</t>
  </si>
  <si>
    <t>OESBEKMH00000554</t>
  </si>
  <si>
    <t>ODEBEKMH00002336</t>
  </si>
  <si>
    <t>20250904-S-70667</t>
  </si>
  <si>
    <t>C24487377072</t>
  </si>
  <si>
    <t>20250904-S-70231</t>
  </si>
  <si>
    <t>C24487384444</t>
  </si>
  <si>
    <t>C24487384443</t>
  </si>
  <si>
    <t>20250904-S-70320</t>
  </si>
  <si>
    <t>C24487394101</t>
  </si>
  <si>
    <t>20250904-S-70702</t>
  </si>
  <si>
    <t>C24487378257</t>
  </si>
  <si>
    <t>20250904-S-70492</t>
  </si>
  <si>
    <t>C24487368746</t>
  </si>
  <si>
    <t>20250904-S-70684</t>
  </si>
  <si>
    <t>C24487398069</t>
  </si>
  <si>
    <t>20250904-S-70517</t>
  </si>
  <si>
    <t>C24487382596</t>
  </si>
  <si>
    <t>20250904-S-70326</t>
  </si>
  <si>
    <t>C24487398766</t>
  </si>
  <si>
    <t>20250904-S-70228</t>
  </si>
  <si>
    <t>C24487379840</t>
  </si>
  <si>
    <t>20250904-S-70693</t>
  </si>
  <si>
    <t>C24487364198</t>
  </si>
  <si>
    <t>20250904-S-70250</t>
  </si>
  <si>
    <t>C24487364179</t>
  </si>
  <si>
    <t>20250904-S-70498</t>
  </si>
  <si>
    <t>C24487364164</t>
  </si>
  <si>
    <t>20250904-S-70782</t>
  </si>
  <si>
    <t>C24487369944</t>
  </si>
  <si>
    <t>20250904-S-70549</t>
  </si>
  <si>
    <t>C24487379035</t>
  </si>
  <si>
    <t>C24487402311</t>
  </si>
  <si>
    <t>20250904-S-70716</t>
  </si>
  <si>
    <t>C24487384418</t>
  </si>
  <si>
    <t>20250904-S-70590</t>
  </si>
  <si>
    <t>C24487389084</t>
  </si>
  <si>
    <t>20250904-S-70261</t>
  </si>
  <si>
    <t>C24487370548</t>
  </si>
  <si>
    <t>20250904-S-70713</t>
  </si>
  <si>
    <t>C24487388947</t>
  </si>
  <si>
    <t>20250904-S-70238</t>
  </si>
  <si>
    <t>C24487388899</t>
  </si>
  <si>
    <t>C24487390963</t>
  </si>
  <si>
    <t>C24487379839</t>
  </si>
  <si>
    <t>XX label only on the extra pallets, labeling was correct</t>
  </si>
  <si>
    <t>2 missing labels on 2 palets 4 labels on 2 other palets</t>
  </si>
  <si>
    <t>1 unit was missing a label</t>
  </si>
  <si>
    <t xml:space="preserve">XX label instead of cat label </t>
  </si>
  <si>
    <t>1 colli missing label</t>
  </si>
  <si>
    <t>1 label of the 7 not scannable</t>
  </si>
  <si>
    <t>1 XX label only the extra, correct labeled</t>
  </si>
  <si>
    <t>OPLBEKMH00000662</t>
  </si>
  <si>
    <t>ODEBEKMH00002349</t>
  </si>
  <si>
    <t>OFRBEKMH00002009</t>
  </si>
  <si>
    <t>OFRBEKMH00002008</t>
  </si>
  <si>
    <t>OBEKMHBE00001590</t>
  </si>
  <si>
    <t>20250905-S-70521</t>
  </si>
  <si>
    <t>C25272840633</t>
  </si>
  <si>
    <t>20250905-S-70579</t>
  </si>
  <si>
    <t>C25272815890</t>
  </si>
  <si>
    <t>20250905-S-70583</t>
  </si>
  <si>
    <t>C25272855298</t>
  </si>
  <si>
    <t>OESBEKMH00000557</t>
  </si>
  <si>
    <t>OCZBEKMH00000632</t>
  </si>
  <si>
    <t>20250905-S-70305</t>
  </si>
  <si>
    <t>C25272850253</t>
  </si>
  <si>
    <t>20250905-S-70249</t>
  </si>
  <si>
    <t>C25272847673</t>
  </si>
  <si>
    <t>20250905-S-70303</t>
  </si>
  <si>
    <t>C25272842781</t>
  </si>
  <si>
    <t>C25272815889</t>
  </si>
  <si>
    <t>20250905-S-70805</t>
  </si>
  <si>
    <t>C25272830330</t>
  </si>
  <si>
    <t>20250905-S-70475</t>
  </si>
  <si>
    <t>C25272807785</t>
  </si>
  <si>
    <t>20250905-S-70250</t>
  </si>
  <si>
    <t>C25272824480</t>
  </si>
  <si>
    <t>OHRBEKMH00000032</t>
  </si>
  <si>
    <t>OLVBEKMH00000030</t>
  </si>
  <si>
    <t>OSEBEKMH00000111</t>
  </si>
  <si>
    <t>OGBBEKMH00001119</t>
  </si>
  <si>
    <t>OCZBEKMH00000631</t>
  </si>
  <si>
    <t>OLUBEKMH00000051</t>
  </si>
  <si>
    <t>20250905-S-70686</t>
  </si>
  <si>
    <t>C25272838693</t>
  </si>
  <si>
    <t>20250905-S-70688</t>
  </si>
  <si>
    <t>C25272841210</t>
  </si>
  <si>
    <t>20250905-S-70360</t>
  </si>
  <si>
    <t>C25272850145</t>
  </si>
  <si>
    <t>20250905-S-70340</t>
  </si>
  <si>
    <t>C25272854802</t>
  </si>
  <si>
    <t>20250905-S-70755</t>
  </si>
  <si>
    <t>C25272814701</t>
  </si>
  <si>
    <t>20250905-S-70362</t>
  </si>
  <si>
    <t>C25272854087</t>
  </si>
  <si>
    <t>20250905-S-70763</t>
  </si>
  <si>
    <t>C25272837395</t>
  </si>
  <si>
    <t>C25272837394</t>
  </si>
  <si>
    <t>20250905-S-70387</t>
  </si>
  <si>
    <t>C25272835604</t>
  </si>
  <si>
    <t>20250905-S-70759</t>
  </si>
  <si>
    <t>C25272811593</t>
  </si>
  <si>
    <t>20250905-S-70359</t>
  </si>
  <si>
    <t>C25272814676</t>
  </si>
  <si>
    <t>20250905-S-70375</t>
  </si>
  <si>
    <t>C25272827023</t>
  </si>
  <si>
    <t>20250905-S-70356</t>
  </si>
  <si>
    <t>C25272807150</t>
  </si>
  <si>
    <t>OCZBEKMH00000630</t>
  </si>
  <si>
    <t>20250905-S-70656</t>
  </si>
  <si>
    <t>C25272807068</t>
  </si>
  <si>
    <t>OITBEKMH00001180</t>
  </si>
  <si>
    <t>OHUBEKMH00000200</t>
  </si>
  <si>
    <t>20250905-S-70304</t>
  </si>
  <si>
    <t>C25272847401</t>
  </si>
  <si>
    <t>C25272814702</t>
  </si>
  <si>
    <t>20250905-S-70530</t>
  </si>
  <si>
    <t>C25272814142</t>
  </si>
  <si>
    <t>20250905-S-70302</t>
  </si>
  <si>
    <t>C25272839615</t>
  </si>
  <si>
    <t>20250905-S-70706</t>
  </si>
  <si>
    <t>C25272832739</t>
  </si>
  <si>
    <t>20250905-S-70262</t>
  </si>
  <si>
    <t>C25272851308</t>
  </si>
  <si>
    <t>C25272810570</t>
  </si>
  <si>
    <t>RL5017247301</t>
  </si>
  <si>
    <t>CATERPILLAR (UK) LTD</t>
  </si>
  <si>
    <t>OPLBEKMH00000661</t>
  </si>
  <si>
    <t>20250904-S-70873</t>
  </si>
  <si>
    <t>C25272827960</t>
  </si>
  <si>
    <t>20250905-S-70681</t>
  </si>
  <si>
    <t>C25272853313</t>
  </si>
  <si>
    <t>C25272814143</t>
  </si>
  <si>
    <t>20250905-S-70739</t>
  </si>
  <si>
    <t>C25272814834</t>
  </si>
  <si>
    <t>OITBEKMH00001182</t>
  </si>
  <si>
    <t>20250905-S-70225</t>
  </si>
  <si>
    <t>C25272842551</t>
  </si>
  <si>
    <t>20250905-S-70667</t>
  </si>
  <si>
    <t>C25272852370</t>
  </si>
  <si>
    <t>20250905-S-70710</t>
  </si>
  <si>
    <t>C25272809774</t>
  </si>
  <si>
    <t>C25272809773</t>
  </si>
  <si>
    <t>C25272827961</t>
  </si>
  <si>
    <t>20250905-S-70486</t>
  </si>
  <si>
    <t>C25272837612</t>
  </si>
  <si>
    <t>20250905-S-70290</t>
  </si>
  <si>
    <t>C25272827621</t>
  </si>
  <si>
    <t>20250905-S-70737</t>
  </si>
  <si>
    <t>C25272806997</t>
  </si>
  <si>
    <t>20250905-S-70506</t>
  </si>
  <si>
    <t>C25272826939</t>
  </si>
  <si>
    <t>C25272814832</t>
  </si>
  <si>
    <t>C25272814833</t>
  </si>
  <si>
    <t>20250905-S-70582</t>
  </si>
  <si>
    <t>C25272851817</t>
  </si>
  <si>
    <t>C25272851816</t>
  </si>
  <si>
    <t>OSEBEKMH00000110</t>
  </si>
  <si>
    <t>ODEBEKMH00002350</t>
  </si>
  <si>
    <t>20250905-S-70801</t>
  </si>
  <si>
    <t>C25272847375</t>
  </si>
  <si>
    <t>20250905-S-70806</t>
  </si>
  <si>
    <t>C25272835571</t>
  </si>
  <si>
    <t>20250905-S-70409</t>
  </si>
  <si>
    <t>C25272835368</t>
  </si>
  <si>
    <t>C25272851309</t>
  </si>
  <si>
    <t>20250905-S-70707</t>
  </si>
  <si>
    <t>C25272832751</t>
  </si>
  <si>
    <t>20250905-S-70749</t>
  </si>
  <si>
    <t>C25272828105</t>
  </si>
  <si>
    <t>20250904-S-70239</t>
  </si>
  <si>
    <t>C25272816835</t>
  </si>
  <si>
    <t>PETERLEE</t>
  </si>
  <si>
    <t>20250905-S-70496</t>
  </si>
  <si>
    <t>C25272825817</t>
  </si>
  <si>
    <t>CATEGBPET004</t>
  </si>
  <si>
    <t>20250905-S-70254</t>
  </si>
  <si>
    <t>C25272824044</t>
  </si>
  <si>
    <t>20250905-S-70678</t>
  </si>
  <si>
    <t>C25272811605</t>
  </si>
  <si>
    <t>Will be delivered on 08Sep2025, arrived 08Sep2025</t>
  </si>
  <si>
    <t xml:space="preserve">DSV </t>
  </si>
  <si>
    <t>all labels XX labels, incorrect</t>
  </si>
  <si>
    <t>1 label XX, incorrect</t>
  </si>
  <si>
    <t xml:space="preserve">Due to the high priority of the shipment and other griefs shipment was matched with documents from eorder and shipped out, without pictures taken </t>
  </si>
  <si>
    <t>will be delivered on 10Sep2025, received on 11Sep2025</t>
  </si>
  <si>
    <t>ONLBEKMH00000642</t>
  </si>
  <si>
    <t>OFRBEKMH00002030</t>
  </si>
  <si>
    <t>OITBEKMH00001188</t>
  </si>
  <si>
    <t>ODEBEKMH00002360</t>
  </si>
  <si>
    <t>OATBEKMH00000138</t>
  </si>
  <si>
    <t>20250908-S-70374</t>
  </si>
  <si>
    <t>C25534687071</t>
  </si>
  <si>
    <t>C25534687072</t>
  </si>
  <si>
    <t>20250908-S-70521</t>
  </si>
  <si>
    <t>C25534689740</t>
  </si>
  <si>
    <t>OBEKMHBE00001602</t>
  </si>
  <si>
    <t>20250908-S-70376</t>
  </si>
  <si>
    <t>C25534686529</t>
  </si>
  <si>
    <t>20250908-S-70419</t>
  </si>
  <si>
    <t>C25534685890</t>
  </si>
  <si>
    <t>20250908-S-70387</t>
  </si>
  <si>
    <t>C25534672094</t>
  </si>
  <si>
    <t>20250908-S-70800</t>
  </si>
  <si>
    <t>C25534698693</t>
  </si>
  <si>
    <t>20250908-S-70606</t>
  </si>
  <si>
    <t>C25534692774</t>
  </si>
  <si>
    <t>20250908-S-70804</t>
  </si>
  <si>
    <t>C25534693026</t>
  </si>
  <si>
    <t>20250908-S-70801</t>
  </si>
  <si>
    <t>C25534701597</t>
  </si>
  <si>
    <t>20250909-S-70400</t>
  </si>
  <si>
    <t>C25796494569</t>
  </si>
  <si>
    <t>20250909-S-70368</t>
  </si>
  <si>
    <t>C25796489322</t>
  </si>
  <si>
    <t>20250909-S-70202</t>
  </si>
  <si>
    <t>C25796495565</t>
  </si>
  <si>
    <t>20250909-S-70402</t>
  </si>
  <si>
    <t>C25796496827</t>
  </si>
  <si>
    <t>20250909-S-70215</t>
  </si>
  <si>
    <t>C25796554134</t>
  </si>
  <si>
    <t>20250909-S-70342</t>
  </si>
  <si>
    <t>C25796530079</t>
  </si>
  <si>
    <t>20250909-S-70784</t>
  </si>
  <si>
    <t>C25796534065</t>
  </si>
  <si>
    <t>20250909-S-70705</t>
  </si>
  <si>
    <t>C25796540433</t>
  </si>
  <si>
    <t>OITBEKMH00001184</t>
  </si>
  <si>
    <t>OPLBEKMH00000672</t>
  </si>
  <si>
    <t>ODEBEKMH00002368</t>
  </si>
  <si>
    <t>OPLBEKMH00000666</t>
  </si>
  <si>
    <t>OCZBEKMH00000635</t>
  </si>
  <si>
    <t>ODEBEKMH00002359</t>
  </si>
  <si>
    <t>20250908-S-70762</t>
  </si>
  <si>
    <t>C25534692246</t>
  </si>
  <si>
    <t>OCZBEKMH00000636</t>
  </si>
  <si>
    <t>20250908-S-70527</t>
  </si>
  <si>
    <t>C25534698427</t>
  </si>
  <si>
    <t>20250908-S-70380</t>
  </si>
  <si>
    <t>C25534671678</t>
  </si>
  <si>
    <t>20250908-S-70631</t>
  </si>
  <si>
    <t>C25534702772</t>
  </si>
  <si>
    <t>C25796494570</t>
  </si>
  <si>
    <t>20250909-S-70408</t>
  </si>
  <si>
    <t>C25796502814</t>
  </si>
  <si>
    <t>20250909-S-70268</t>
  </si>
  <si>
    <t>C25796530935</t>
  </si>
  <si>
    <t>20250909-S-70395</t>
  </si>
  <si>
    <t>C25796514250</t>
  </si>
  <si>
    <t>OGBBEKMH00001121</t>
  </si>
  <si>
    <t>OSEBEKMH00000113</t>
  </si>
  <si>
    <t>ONLBEKMH00000643</t>
  </si>
  <si>
    <t>OGBBEKMH00001124</t>
  </si>
  <si>
    <t>20250908-S-70344</t>
  </si>
  <si>
    <t>C25534671550</t>
  </si>
  <si>
    <t>20250904-S-70870</t>
  </si>
  <si>
    <t>C25534696104</t>
  </si>
  <si>
    <t>20250908-S-70630</t>
  </si>
  <si>
    <t>C25534703541</t>
  </si>
  <si>
    <t>C25534703540</t>
  </si>
  <si>
    <t>20250908-S-70362</t>
  </si>
  <si>
    <t>C25534691642</t>
  </si>
  <si>
    <t>20250908-S-70571</t>
  </si>
  <si>
    <t>C25534684694</t>
  </si>
  <si>
    <t>20250908-S-70576</t>
  </si>
  <si>
    <t>C25534679709</t>
  </si>
  <si>
    <t>20250909-S-70608</t>
  </si>
  <si>
    <t>C25796491323</t>
  </si>
  <si>
    <t>20250909-S-70607</t>
  </si>
  <si>
    <t>C25796506186</t>
  </si>
  <si>
    <t>20250909-S-70691</t>
  </si>
  <si>
    <t>C25796545037</t>
  </si>
  <si>
    <t>C25796545034</t>
  </si>
  <si>
    <t>C25796545036</t>
  </si>
  <si>
    <t>C25796545035</t>
  </si>
  <si>
    <t>20250909-S-70311</t>
  </si>
  <si>
    <t>C25796518972</t>
  </si>
  <si>
    <t>20250909-S-70300</t>
  </si>
  <si>
    <t>C25796533828</t>
  </si>
  <si>
    <t>20250909-S-70309</t>
  </si>
  <si>
    <t>C25796542425</t>
  </si>
  <si>
    <t>20250909-S-70782</t>
  </si>
  <si>
    <t>C25796532077</t>
  </si>
  <si>
    <t>20250909-S-70317</t>
  </si>
  <si>
    <t>C25796523037</t>
  </si>
  <si>
    <t>20250909-S-70814</t>
  </si>
  <si>
    <t>C25796553261</t>
  </si>
  <si>
    <t>OCZBEKMH00000634</t>
  </si>
  <si>
    <t>20250909-S-70570</t>
  </si>
  <si>
    <t>C25796543562</t>
  </si>
  <si>
    <t>20250908-S-70709</t>
  </si>
  <si>
    <t>C25534682580</t>
  </si>
  <si>
    <t>C25534682581</t>
  </si>
  <si>
    <t>20250908-S-70224</t>
  </si>
  <si>
    <t>C25534677710</t>
  </si>
  <si>
    <t>20250909-S-70711</t>
  </si>
  <si>
    <t>C25796527680</t>
  </si>
  <si>
    <t>20250909-S-70060</t>
  </si>
  <si>
    <t>RL5017254063</t>
  </si>
  <si>
    <t>20250908-S-70666</t>
  </si>
  <si>
    <t>C25534672087</t>
  </si>
  <si>
    <t>20250908-S-70650</t>
  </si>
  <si>
    <t>C25534689436</t>
  </si>
  <si>
    <t>20250908-S-70669</t>
  </si>
  <si>
    <t>C25534681241</t>
  </si>
  <si>
    <t>20250908-S-70417</t>
  </si>
  <si>
    <t>C25534686067</t>
  </si>
  <si>
    <t>20250908-S-70442</t>
  </si>
  <si>
    <t>C25534692703</t>
  </si>
  <si>
    <t>20250908-S-70282</t>
  </si>
  <si>
    <t>C25534687454</t>
  </si>
  <si>
    <t>20250908-S-70519</t>
  </si>
  <si>
    <t>C25534707934</t>
  </si>
  <si>
    <t>20250908-S-70674</t>
  </si>
  <si>
    <t>C25534704679</t>
  </si>
  <si>
    <t>20250908-S-70249</t>
  </si>
  <si>
    <t>C25534701437</t>
  </si>
  <si>
    <t>20250909-S-70595</t>
  </si>
  <si>
    <t>C25796507119</t>
  </si>
  <si>
    <t>20250909-S-70406</t>
  </si>
  <si>
    <t>C25796505877</t>
  </si>
  <si>
    <t>C25796554133</t>
  </si>
  <si>
    <t>20250909-S-70397</t>
  </si>
  <si>
    <t>C25796505816</t>
  </si>
  <si>
    <t>20250909-S-70239</t>
  </si>
  <si>
    <t>C25796520833</t>
  </si>
  <si>
    <t>20250909-S-70438</t>
  </si>
  <si>
    <t>C25796522979</t>
  </si>
  <si>
    <t>20250909-S-70409</t>
  </si>
  <si>
    <t>C25796503245</t>
  </si>
  <si>
    <t>20250909-S-70237</t>
  </si>
  <si>
    <t>C25796525727</t>
  </si>
  <si>
    <t>20250909-S-70508</t>
  </si>
  <si>
    <t>C25796541085</t>
  </si>
  <si>
    <t>20250909-S-70437</t>
  </si>
  <si>
    <t>C25796525679</t>
  </si>
  <si>
    <t>20250909-S-70257</t>
  </si>
  <si>
    <t>C25796546531</t>
  </si>
  <si>
    <t>20250909-S-70269</t>
  </si>
  <si>
    <t>C25796535226</t>
  </si>
  <si>
    <t>20250909-S-70610</t>
  </si>
  <si>
    <t>C25796548406</t>
  </si>
  <si>
    <t>20250909-S-70073</t>
  </si>
  <si>
    <t>RL5017258398</t>
  </si>
  <si>
    <t>ODEBEKMH00002361</t>
  </si>
  <si>
    <t>OPLBEKMH00000667</t>
  </si>
  <si>
    <t>OITBEKMH00001186</t>
  </si>
  <si>
    <t>OFRBEKMH00002029</t>
  </si>
  <si>
    <t>20250908-S-70649</t>
  </si>
  <si>
    <t>C25534697654</t>
  </si>
  <si>
    <t>20250908-S-70237</t>
  </si>
  <si>
    <t>C25534705932</t>
  </si>
  <si>
    <t>MAHLE MOTORKOMPONENTEN GMBH</t>
  </si>
  <si>
    <t>20250908-S-70786</t>
  </si>
  <si>
    <t>C25534671605</t>
  </si>
  <si>
    <t>20250908-S-70653</t>
  </si>
  <si>
    <t>C25534679776</t>
  </si>
  <si>
    <t>20250909-S-70481</t>
  </si>
  <si>
    <t>C25796495542</t>
  </si>
  <si>
    <t>C25796543563</t>
  </si>
  <si>
    <t>20250909-S-70603</t>
  </si>
  <si>
    <t>C25796496173</t>
  </si>
  <si>
    <t>20250909-S-70799</t>
  </si>
  <si>
    <t>C25796530303</t>
  </si>
  <si>
    <t>OROBEKMH00000151</t>
  </si>
  <si>
    <t>OPTBEKMH00000072</t>
  </si>
  <si>
    <t>OPLBEKMH00000665</t>
  </si>
  <si>
    <t>OPLBEKMH00000669</t>
  </si>
  <si>
    <t>OPLBEKMH00000673</t>
  </si>
  <si>
    <t>OITBEKMH00001187</t>
  </si>
  <si>
    <t>OPLBEKMH00000671</t>
  </si>
  <si>
    <t>C25534697653</t>
  </si>
  <si>
    <t>20250908-S-70377</t>
  </si>
  <si>
    <t>C25534682401</t>
  </si>
  <si>
    <t>20250908-S-70567</t>
  </si>
  <si>
    <t>C25534691824</t>
  </si>
  <si>
    <t>20250908-S-70570</t>
  </si>
  <si>
    <t>C25534680520</t>
  </si>
  <si>
    <t>20250908-S-70575</t>
  </si>
  <si>
    <t>C25534680408</t>
  </si>
  <si>
    <t>20250908-S-70614</t>
  </si>
  <si>
    <t>C25534687015</t>
  </si>
  <si>
    <t>20250908-S-70717</t>
  </si>
  <si>
    <t>C25534708265</t>
  </si>
  <si>
    <t>20250908-S-70238</t>
  </si>
  <si>
    <t>C25534709454</t>
  </si>
  <si>
    <t>20250908-S-70431</t>
  </si>
  <si>
    <t>C25534706699</t>
  </si>
  <si>
    <t>20250908-S-70399</t>
  </si>
  <si>
    <t>C25534705014</t>
  </si>
  <si>
    <t>20250908-S-70718</t>
  </si>
  <si>
    <t>C25534707395</t>
  </si>
  <si>
    <t>20250908-S-70272</t>
  </si>
  <si>
    <t>C25534701590</t>
  </si>
  <si>
    <t>20250909-S-70362</t>
  </si>
  <si>
    <t>C25796495056</t>
  </si>
  <si>
    <t>20250909-S-70684</t>
  </si>
  <si>
    <t>C25796493182</t>
  </si>
  <si>
    <t>20250909-S-70208</t>
  </si>
  <si>
    <t>C25796510806</t>
  </si>
  <si>
    <t>C25796510807</t>
  </si>
  <si>
    <t>20250909-S-70249</t>
  </si>
  <si>
    <t>C25796496892</t>
  </si>
  <si>
    <t>20250909-S-70576</t>
  </si>
  <si>
    <t>C25796545098</t>
  </si>
  <si>
    <t>C25796545097</t>
  </si>
  <si>
    <t>20250909-S-70593</t>
  </si>
  <si>
    <t>C25796512821</t>
  </si>
  <si>
    <t>20250909-S-70197</t>
  </si>
  <si>
    <t>C25796513490</t>
  </si>
  <si>
    <t>20250909-S-70571</t>
  </si>
  <si>
    <t>C25796545623</t>
  </si>
  <si>
    <t>20250909-S-70598</t>
  </si>
  <si>
    <t>C25796523863</t>
  </si>
  <si>
    <t>20250909-S-70790</t>
  </si>
  <si>
    <t>C25796510507</t>
  </si>
  <si>
    <t>20250909-S-70214</t>
  </si>
  <si>
    <t>C25796550019</t>
  </si>
  <si>
    <t>20250909-S-70789</t>
  </si>
  <si>
    <t>C25796536109</t>
  </si>
  <si>
    <t>20250908-S-70621</t>
  </si>
  <si>
    <t>C25534671779</t>
  </si>
  <si>
    <t>20250908-S-70601</t>
  </si>
  <si>
    <t>C25534705207</t>
  </si>
  <si>
    <t>C25534705208</t>
  </si>
  <si>
    <t>C25534705209</t>
  </si>
  <si>
    <t>C25534705206</t>
  </si>
  <si>
    <t>C25534705210</t>
  </si>
  <si>
    <t>C25796545111</t>
  </si>
  <si>
    <t>C25796545113</t>
  </si>
  <si>
    <t>C25796545110</t>
  </si>
  <si>
    <t>C25796545109</t>
  </si>
  <si>
    <t>C25796545112</t>
  </si>
  <si>
    <t>OFRBEKMH00002028</t>
  </si>
  <si>
    <t>20250909-S-70059</t>
  </si>
  <si>
    <t>RL5017253961</t>
  </si>
  <si>
    <t>Caterpillar Uk Ltd - Bcp</t>
  </si>
  <si>
    <t>C25534682582</t>
  </si>
  <si>
    <t>20250908-S-70428</t>
  </si>
  <si>
    <t>C25534680928</t>
  </si>
  <si>
    <t>C25534689435</t>
  </si>
  <si>
    <t>20250908-S-70228</t>
  </si>
  <si>
    <t>C25534671886</t>
  </si>
  <si>
    <t>C25796507120</t>
  </si>
  <si>
    <t>C25796505878</t>
  </si>
  <si>
    <t>20250909-S-70517</t>
  </si>
  <si>
    <t>C25796531291</t>
  </si>
  <si>
    <t>20250909-S-70270</t>
  </si>
  <si>
    <t>C25796521567</t>
  </si>
  <si>
    <t>20250909-S-70575</t>
  </si>
  <si>
    <t>C25796549476</t>
  </si>
  <si>
    <t>20250909-S-70410</t>
  </si>
  <si>
    <t>C25796553357</t>
  </si>
  <si>
    <t>20250909-S-70218</t>
  </si>
  <si>
    <t>C25796550432</t>
  </si>
  <si>
    <t>20250909-S-70042</t>
  </si>
  <si>
    <t>C25534671565</t>
  </si>
  <si>
    <t>20250908-S-70514</t>
  </si>
  <si>
    <t>C25534708011</t>
  </si>
  <si>
    <t>C25796491481</t>
  </si>
  <si>
    <t>Supplier confirmed never shipped</t>
  </si>
  <si>
    <t>OFRBEKMH00002040</t>
  </si>
  <si>
    <t>20250910-S-70464</t>
  </si>
  <si>
    <t>C26058314995</t>
  </si>
  <si>
    <t>20250910-S-70386</t>
  </si>
  <si>
    <t>C26058314547</t>
  </si>
  <si>
    <t>20250910-S-70294</t>
  </si>
  <si>
    <t>C26058330585</t>
  </si>
  <si>
    <t>20250910-S-70390</t>
  </si>
  <si>
    <t>C26058328046</t>
  </si>
  <si>
    <t>20250910-S-70536</t>
  </si>
  <si>
    <t>C26058331770</t>
  </si>
  <si>
    <t>20250910-S-70535</t>
  </si>
  <si>
    <t>C26058338206</t>
  </si>
  <si>
    <t>ODEBEKMH00002372</t>
  </si>
  <si>
    <t>ONLBEKMH00000656</t>
  </si>
  <si>
    <t>20250910-S-70719</t>
  </si>
  <si>
    <t>C26058333964</t>
  </si>
  <si>
    <t>20250910-S-70273</t>
  </si>
  <si>
    <t>C26058328787</t>
  </si>
  <si>
    <t>C26058328788</t>
  </si>
  <si>
    <t>20250910-S-70688</t>
  </si>
  <si>
    <t>C26058327995</t>
  </si>
  <si>
    <t>20250910-S-70229</t>
  </si>
  <si>
    <t>C26058310040</t>
  </si>
  <si>
    <t>20250910-S-70292</t>
  </si>
  <si>
    <t>C26058326769</t>
  </si>
  <si>
    <t>20250910-S-70293</t>
  </si>
  <si>
    <t>C26058331743</t>
  </si>
  <si>
    <t>20250910-S-70499</t>
  </si>
  <si>
    <t>C26058340367</t>
  </si>
  <si>
    <t>20250910-S-70382</t>
  </si>
  <si>
    <t>C26058343381</t>
  </si>
  <si>
    <t>20250910-S-70216</t>
  </si>
  <si>
    <t>C26058337830</t>
  </si>
  <si>
    <t>OFIBEKMH00000037</t>
  </si>
  <si>
    <t>20250910-S-70723</t>
  </si>
  <si>
    <t>C26058308651</t>
  </si>
  <si>
    <t>20250910-S-70729</t>
  </si>
  <si>
    <t>C26058309777</t>
  </si>
  <si>
    <t>20250910-S-70685</t>
  </si>
  <si>
    <t>C26058314822</t>
  </si>
  <si>
    <t>20250910-S-70645</t>
  </si>
  <si>
    <t>C26058315533</t>
  </si>
  <si>
    <t>20250910-S-70598</t>
  </si>
  <si>
    <t>C26058339849</t>
  </si>
  <si>
    <t>20250910-S-70599</t>
  </si>
  <si>
    <t>C26058338113</t>
  </si>
  <si>
    <t>20250910-S-70211</t>
  </si>
  <si>
    <t>C26058333847</t>
  </si>
  <si>
    <t>20250910-S-70618</t>
  </si>
  <si>
    <t>C26058333271</t>
  </si>
  <si>
    <t>20250910-S-70711</t>
  </si>
  <si>
    <t>C26058337747</t>
  </si>
  <si>
    <t>20250911-S-70096</t>
  </si>
  <si>
    <t>RL5017284607</t>
  </si>
  <si>
    <t>Mtl Advanced Ltd</t>
  </si>
  <si>
    <t>OROBEKMH00000152</t>
  </si>
  <si>
    <t>OHUBEKMH00000201</t>
  </si>
  <si>
    <t>OITBEKMH00001193</t>
  </si>
  <si>
    <t>ODKBEKMH00000151</t>
  </si>
  <si>
    <t>20250910-S-70647</t>
  </si>
  <si>
    <t>C26058310673</t>
  </si>
  <si>
    <t>20250910-S-70245</t>
  </si>
  <si>
    <t>C26058309374</t>
  </si>
  <si>
    <t>20250910-S-70700</t>
  </si>
  <si>
    <t>C26058316476</t>
  </si>
  <si>
    <t>20250910-S-70431</t>
  </si>
  <si>
    <t>C26058335205</t>
  </si>
  <si>
    <t>20250910-S-70426</t>
  </si>
  <si>
    <t>C26058309434</t>
  </si>
  <si>
    <t>20250910-S-70213</t>
  </si>
  <si>
    <t>C26058339755</t>
  </si>
  <si>
    <t>20250910-S-70263</t>
  </si>
  <si>
    <t>C26058342201</t>
  </si>
  <si>
    <t>ODEBEKMH00002375</t>
  </si>
  <si>
    <t>C26058309433</t>
  </si>
  <si>
    <t>20250910-S-70427</t>
  </si>
  <si>
    <t>C26058315465</t>
  </si>
  <si>
    <t>20250910-S-70603</t>
  </si>
  <si>
    <t>C26058308270</t>
  </si>
  <si>
    <t>20250910-S-70728</t>
  </si>
  <si>
    <t>C26058308871</t>
  </si>
  <si>
    <t>C26058339756</t>
  </si>
  <si>
    <t>20250910-S-70625</t>
  </si>
  <si>
    <t>C26058314636</t>
  </si>
  <si>
    <t>20250910-S-70623</t>
  </si>
  <si>
    <t>C26058325608</t>
  </si>
  <si>
    <t>20250910-S-70713</t>
  </si>
  <si>
    <t>C26058333129</t>
  </si>
  <si>
    <t>20250910-S-70650</t>
  </si>
  <si>
    <t>C26058336380</t>
  </si>
  <si>
    <t>20250910-S-70251</t>
  </si>
  <si>
    <t>C26058327362</t>
  </si>
  <si>
    <t>20250909-S-70654</t>
  </si>
  <si>
    <t>C26058334320</t>
  </si>
  <si>
    <t>20250910-S-70653</t>
  </si>
  <si>
    <t>C26058339929</t>
  </si>
  <si>
    <t>20250910-S-70295</t>
  </si>
  <si>
    <t>C26058327706</t>
  </si>
  <si>
    <t>20250910-S-70482</t>
  </si>
  <si>
    <t>C26058342803</t>
  </si>
  <si>
    <t>20250911-S-70098</t>
  </si>
  <si>
    <t>C26001029290</t>
  </si>
  <si>
    <t>C26058310672</t>
  </si>
  <si>
    <t>C26058333963</t>
  </si>
  <si>
    <t>20250910-S-70601</t>
  </si>
  <si>
    <t>C26058315758</t>
  </si>
  <si>
    <t>20250910-S-70248</t>
  </si>
  <si>
    <t>C26058327386</t>
  </si>
  <si>
    <t>20250910-S-70210</t>
  </si>
  <si>
    <t>C26058336102</t>
  </si>
  <si>
    <t>20250909-S-70084</t>
  </si>
  <si>
    <t>RL5017289067</t>
  </si>
  <si>
    <t>only 10 of the 16 recevied, 6 Manco, all received on 12Sep2025</t>
  </si>
  <si>
    <t>This shipment was booked on Transwide but it was not delivered, driver had no documents with him relating to this shipment.</t>
  </si>
  <si>
    <t xml:space="preserve">All colli had xx labels not only the extra </t>
  </si>
  <si>
    <t>(blank)</t>
  </si>
  <si>
    <t>Shipment delivered on 16Sep2025</t>
  </si>
  <si>
    <t>not booked in Transwide extra on truck, only 1 out of 2 colli arrived, received on 16/09/2025</t>
  </si>
  <si>
    <t>Whole shipment was labeled as XX</t>
  </si>
  <si>
    <t>addiotional pallet labeled with XX</t>
  </si>
  <si>
    <t>OATBEKMH00000140</t>
  </si>
  <si>
    <t>OITBEKMH00001196</t>
  </si>
  <si>
    <t>OITBEKMH00001194</t>
  </si>
  <si>
    <t>OFRBEKMH00002046</t>
  </si>
  <si>
    <t>OFRBEKMH00002052</t>
  </si>
  <si>
    <t>OITBEKMH00001200</t>
  </si>
  <si>
    <t>ODEBEKMH00002397</t>
  </si>
  <si>
    <t>OITBEKMH00001199</t>
  </si>
  <si>
    <t>ODEBEKMH00002385</t>
  </si>
  <si>
    <t>OBEKMHBE00001616</t>
  </si>
  <si>
    <t>20250911-S-70502</t>
  </si>
  <si>
    <t>C26320114303</t>
  </si>
  <si>
    <t>OFRBEKMH00002060</t>
  </si>
  <si>
    <t>20250911-S-70634</t>
  </si>
  <si>
    <t>C26320125579</t>
  </si>
  <si>
    <t>OBEKMHBE00001621</t>
  </si>
  <si>
    <t>20250912-S-70518</t>
  </si>
  <si>
    <t>C27105659671</t>
  </si>
  <si>
    <t>20250912-S-70614</t>
  </si>
  <si>
    <t>C27105663138</t>
  </si>
  <si>
    <t>20250912-S-70280</t>
  </si>
  <si>
    <t>C27105651431</t>
  </si>
  <si>
    <t>20250912-S-70534</t>
  </si>
  <si>
    <t>C27105662005</t>
  </si>
  <si>
    <t>20250912-S-70450</t>
  </si>
  <si>
    <t>C27105657810</t>
  </si>
  <si>
    <t>20250911-S-70793</t>
  </si>
  <si>
    <t>C27105653904</t>
  </si>
  <si>
    <t>20250912-S-70456</t>
  </si>
  <si>
    <t>C27105655284</t>
  </si>
  <si>
    <t>20250915-S-70431</t>
  </si>
  <si>
    <t>C27367368922</t>
  </si>
  <si>
    <t>20250915-S-70755</t>
  </si>
  <si>
    <t>C27367369644</t>
  </si>
  <si>
    <t>TAGUSS GMBH</t>
  </si>
  <si>
    <t>20250915-S-70791</t>
  </si>
  <si>
    <t>C27367363263</t>
  </si>
  <si>
    <t>20250915-S-70784</t>
  </si>
  <si>
    <t>C27367384484</t>
  </si>
  <si>
    <t>20250915-S-70244</t>
  </si>
  <si>
    <t>C27367379127</t>
  </si>
  <si>
    <t>ODEBEKMH00002407</t>
  </si>
  <si>
    <t>ODEBEKMH00002391</t>
  </si>
  <si>
    <t>OITBEKMH00001195</t>
  </si>
  <si>
    <t>OLVBEKMH00000032</t>
  </si>
  <si>
    <t>OSKBEKMH00000111</t>
  </si>
  <si>
    <t>20250911-S-70354</t>
  </si>
  <si>
    <t>C26320122664</t>
  </si>
  <si>
    <t>ODEBEKMH00002410</t>
  </si>
  <si>
    <t>20250911-S-70640</t>
  </si>
  <si>
    <t>C26320091500</t>
  </si>
  <si>
    <t>20250911-S-70346</t>
  </si>
  <si>
    <t>C26320111886</t>
  </si>
  <si>
    <t>20250911-S-70543</t>
  </si>
  <si>
    <t>C26320113546</t>
  </si>
  <si>
    <t>C26320113548</t>
  </si>
  <si>
    <t>C26320113544</t>
  </si>
  <si>
    <t>C26320113545</t>
  </si>
  <si>
    <t>C26320113547</t>
  </si>
  <si>
    <t>20250911-S-70339</t>
  </si>
  <si>
    <t>C26320097761</t>
  </si>
  <si>
    <t>20250911-S-70340</t>
  </si>
  <si>
    <t>C26320109467</t>
  </si>
  <si>
    <t>HABERKORN DEUTSCHLAND GMBH &amp; CO. KG</t>
  </si>
  <si>
    <t>20250911-S-70311</t>
  </si>
  <si>
    <t>C26320125117</t>
  </si>
  <si>
    <t>20250912-S-70288</t>
  </si>
  <si>
    <t>C27105633220</t>
  </si>
  <si>
    <t>20250912-S-70338</t>
  </si>
  <si>
    <t>C27105662595</t>
  </si>
  <si>
    <t>20250912-S-70307</t>
  </si>
  <si>
    <t>C27105646301</t>
  </si>
  <si>
    <t>20250915-S-70375</t>
  </si>
  <si>
    <t>C27367363178</t>
  </si>
  <si>
    <t>20250915-S-70225</t>
  </si>
  <si>
    <t>C27367386146</t>
  </si>
  <si>
    <t>20250915-S-70754</t>
  </si>
  <si>
    <t>C27367369306</t>
  </si>
  <si>
    <t>20250915-S-70269</t>
  </si>
  <si>
    <t>C27367386161</t>
  </si>
  <si>
    <t>20250915-S-70239</t>
  </si>
  <si>
    <t>C27367369766</t>
  </si>
  <si>
    <t>20250915-S-70409</t>
  </si>
  <si>
    <t>C27367389630</t>
  </si>
  <si>
    <t>20250915-S-70524</t>
  </si>
  <si>
    <t>C27367388967</t>
  </si>
  <si>
    <t>20250915-S-70520</t>
  </si>
  <si>
    <t>C27367383847</t>
  </si>
  <si>
    <t>20250915-S-70464</t>
  </si>
  <si>
    <t>C27367377222</t>
  </si>
  <si>
    <t>OSIBEKMH00000017</t>
  </si>
  <si>
    <t>OGBBEKMH00001132</t>
  </si>
  <si>
    <t>OCZBEKMH00000637</t>
  </si>
  <si>
    <t>OGBBEKMH00001140</t>
  </si>
  <si>
    <t>OGBBEKMH00001127</t>
  </si>
  <si>
    <t>OGBBEKMH00001126</t>
  </si>
  <si>
    <t>OLUBEKMH00000052</t>
  </si>
  <si>
    <t>ODKBEKMH00000153</t>
  </si>
  <si>
    <t>OCZBEKMH00000647</t>
  </si>
  <si>
    <t>OCZBEKMH00000646</t>
  </si>
  <si>
    <t>20250911-S-70844</t>
  </si>
  <si>
    <t>C26320091421</t>
  </si>
  <si>
    <t>20250911-S-70962</t>
  </si>
  <si>
    <t>C26320097276</t>
  </si>
  <si>
    <t>ONLBEKMH00000662</t>
  </si>
  <si>
    <t>20250911-S-70792</t>
  </si>
  <si>
    <t>C26320123405</t>
  </si>
  <si>
    <t>C26320123404</t>
  </si>
  <si>
    <t>20250911-S-70448</t>
  </si>
  <si>
    <t>C26320091636</t>
  </si>
  <si>
    <t>20250911-S-70438</t>
  </si>
  <si>
    <t>C26320127765</t>
  </si>
  <si>
    <t>20250912-S-70784</t>
  </si>
  <si>
    <t>C27105633120</t>
  </si>
  <si>
    <t>20250915-S-70756</t>
  </si>
  <si>
    <t>C27105633163</t>
  </si>
  <si>
    <t>20250912-S-70422</t>
  </si>
  <si>
    <t>C27105639149</t>
  </si>
  <si>
    <t>20250912-S-70710</t>
  </si>
  <si>
    <t>C27105661004</t>
  </si>
  <si>
    <t>20250912-S-70420</t>
  </si>
  <si>
    <t>C27105638496</t>
  </si>
  <si>
    <t>Gilbert Gilkes &amp; Gordon Ltd</t>
  </si>
  <si>
    <t>20250912-S-70786</t>
  </si>
  <si>
    <t>C27105639104</t>
  </si>
  <si>
    <t>20250912-S-70398</t>
  </si>
  <si>
    <t>C27105652882</t>
  </si>
  <si>
    <t>C27105652881</t>
  </si>
  <si>
    <t>20250912-S-70406</t>
  </si>
  <si>
    <t>C27105646964</t>
  </si>
  <si>
    <t>20250912-S-70774</t>
  </si>
  <si>
    <t>C27105652524</t>
  </si>
  <si>
    <t>20250912-S-70703</t>
  </si>
  <si>
    <t>C27105646995</t>
  </si>
  <si>
    <t>20250912-S-70381</t>
  </si>
  <si>
    <t>C27105652421</t>
  </si>
  <si>
    <t>20250912-S-70782</t>
  </si>
  <si>
    <t>C27105646866</t>
  </si>
  <si>
    <t>C27105646867</t>
  </si>
  <si>
    <t>20250912-S-70427</t>
  </si>
  <si>
    <t>C27105652161</t>
  </si>
  <si>
    <t>20250910-S-70810</t>
  </si>
  <si>
    <t>C27367388321</t>
  </si>
  <si>
    <t>20250915-S-70563</t>
  </si>
  <si>
    <t>C27367379484</t>
  </si>
  <si>
    <t>20250915-S-70320</t>
  </si>
  <si>
    <t>C27367379766</t>
  </si>
  <si>
    <t>C27367379767</t>
  </si>
  <si>
    <t>20250915-S-70571</t>
  </si>
  <si>
    <t>C27367363123</t>
  </si>
  <si>
    <t>20250915-S-70347</t>
  </si>
  <si>
    <t>C27367383316</t>
  </si>
  <si>
    <t>OPLBEKMH00000677</t>
  </si>
  <si>
    <t>OCZBEKMH00000641</t>
  </si>
  <si>
    <t>ODEBEKMH00002395</t>
  </si>
  <si>
    <t>OPLBEKMH00000679</t>
  </si>
  <si>
    <t>20250911-S-70944</t>
  </si>
  <si>
    <t>C26320114478</t>
  </si>
  <si>
    <t>20250912-S-70683</t>
  </si>
  <si>
    <t>C27105644372</t>
  </si>
  <si>
    <t>20250911-S-70786</t>
  </si>
  <si>
    <t>C26320109448</t>
  </si>
  <si>
    <t>20250916-S-70204</t>
  </si>
  <si>
    <t>RL5017333433</t>
  </si>
  <si>
    <t>20250915-S-70202</t>
  </si>
  <si>
    <t>C27367380388</t>
  </si>
  <si>
    <t>OESBEKMH00000567</t>
  </si>
  <si>
    <t>OESBEKMH00000573</t>
  </si>
  <si>
    <t>OESBEKMH00000574</t>
  </si>
  <si>
    <t>OPLBEKMH00000680</t>
  </si>
  <si>
    <t>OHUBEKMH00000202</t>
  </si>
  <si>
    <t>OROBEKMH00000155</t>
  </si>
  <si>
    <t>20250911-S-70800</t>
  </si>
  <si>
    <t>C26320092903</t>
  </si>
  <si>
    <t>20250911-S-70825</t>
  </si>
  <si>
    <t>C26320117673</t>
  </si>
  <si>
    <t>C26320123403</t>
  </si>
  <si>
    <t>20250911-S-70967</t>
  </si>
  <si>
    <t>C26320095830</t>
  </si>
  <si>
    <t>OITBEKMH00001203</t>
  </si>
  <si>
    <t>20250911-S-70948</t>
  </si>
  <si>
    <t>C26320120569</t>
  </si>
  <si>
    <t>20250911-S-70949</t>
  </si>
  <si>
    <t>C26320119101</t>
  </si>
  <si>
    <t>20250911-S-70297</t>
  </si>
  <si>
    <t>C26320098606</t>
  </si>
  <si>
    <t>20250911-S-70947</t>
  </si>
  <si>
    <t>C26320121631</t>
  </si>
  <si>
    <t>20250909-S-70786</t>
  </si>
  <si>
    <t>C26320106561</t>
  </si>
  <si>
    <t>C26320125116</t>
  </si>
  <si>
    <t>20250911-S-70308</t>
  </si>
  <si>
    <t>C26320116698</t>
  </si>
  <si>
    <t>20250912-S-70511</t>
  </si>
  <si>
    <t>C27105659583</t>
  </si>
  <si>
    <t>20250912-S-70838</t>
  </si>
  <si>
    <t>C27105659468</t>
  </si>
  <si>
    <t>20250912-S-70295</t>
  </si>
  <si>
    <t>C27105657850</t>
  </si>
  <si>
    <t>C27105657849</t>
  </si>
  <si>
    <t>20250912-S-70462</t>
  </si>
  <si>
    <t>C27105639494</t>
  </si>
  <si>
    <t>C27105639495</t>
  </si>
  <si>
    <t>20250912-S-70567</t>
  </si>
  <si>
    <t>C27105647256</t>
  </si>
  <si>
    <t>20250912-S-70724</t>
  </si>
  <si>
    <t>C27105651321</t>
  </si>
  <si>
    <t>20250912-S-70546</t>
  </si>
  <si>
    <t>C27105647400</t>
  </si>
  <si>
    <t>20250915-S-70628</t>
  </si>
  <si>
    <t>C27367392464</t>
  </si>
  <si>
    <t>20250915-S-70516</t>
  </si>
  <si>
    <t>C27367369288</t>
  </si>
  <si>
    <t>20250915-S-70641</t>
  </si>
  <si>
    <t>C27367385512</t>
  </si>
  <si>
    <t>20250915-S-70266</t>
  </si>
  <si>
    <t>C27367378339</t>
  </si>
  <si>
    <t>C27367378338</t>
  </si>
  <si>
    <t>20250915-S-70218</t>
  </si>
  <si>
    <t>C27367371518</t>
  </si>
  <si>
    <t>C27367371520</t>
  </si>
  <si>
    <t>C27367371519</t>
  </si>
  <si>
    <t>20250915-S-70212</t>
  </si>
  <si>
    <t>C27367363466</t>
  </si>
  <si>
    <t>20250915-S-70649</t>
  </si>
  <si>
    <t>C27367390206</t>
  </si>
  <si>
    <t>20250915-S-70461</t>
  </si>
  <si>
    <t>C27367378754</t>
  </si>
  <si>
    <t>20250912-S-70748</t>
  </si>
  <si>
    <t>C27367379168</t>
  </si>
  <si>
    <t xml:space="preserve">20250912-S-70073 </t>
  </si>
  <si>
    <t>RL5017303668</t>
  </si>
  <si>
    <t>ODEBEKMH00002390</t>
  </si>
  <si>
    <t>OPLBEKMH00000676</t>
  </si>
  <si>
    <t>OROBEKMH00000153</t>
  </si>
  <si>
    <t>ODEBEKMH00002396</t>
  </si>
  <si>
    <t>20250911-S-70604</t>
  </si>
  <si>
    <t>C26320091613</t>
  </si>
  <si>
    <t>20250911-S-70534</t>
  </si>
  <si>
    <t>C26320098518</t>
  </si>
  <si>
    <t>20250911-S-70766</t>
  </si>
  <si>
    <t>C26320096331</t>
  </si>
  <si>
    <t>20250911-S-70945</t>
  </si>
  <si>
    <t>C26320114885</t>
  </si>
  <si>
    <t>20250911-S-70743</t>
  </si>
  <si>
    <t>C26320113782</t>
  </si>
  <si>
    <t>20250910-S-70209</t>
  </si>
  <si>
    <t>C26320108641</t>
  </si>
  <si>
    <t>20250912-S-70321</t>
  </si>
  <si>
    <t>C27105633186</t>
  </si>
  <si>
    <t>20250912-S-70758</t>
  </si>
  <si>
    <t>C27105659516</t>
  </si>
  <si>
    <t>C27105659584</t>
  </si>
  <si>
    <t>20250912-S-70837</t>
  </si>
  <si>
    <t>C27105658168</t>
  </si>
  <si>
    <t>20250912-S-70692</t>
  </si>
  <si>
    <t>C27105656907</t>
  </si>
  <si>
    <t>20250915-S-70693</t>
  </si>
  <si>
    <t>C27367363974</t>
  </si>
  <si>
    <t>C27367379483</t>
  </si>
  <si>
    <t>OITBEKMH00001202</t>
  </si>
  <si>
    <t>OFRBEKMH00002045</t>
  </si>
  <si>
    <t>OCZBEKMH00000642</t>
  </si>
  <si>
    <t>OCZBEKMH00000638</t>
  </si>
  <si>
    <t>OPTBEKMH00000073</t>
  </si>
  <si>
    <t>OROBEKMH00000154</t>
  </si>
  <si>
    <t>OPLBEKMH00000681</t>
  </si>
  <si>
    <t>ODEBEKMH00002380</t>
  </si>
  <si>
    <t>OSIBEKMH00000018</t>
  </si>
  <si>
    <t>20250911-S-70943</t>
  </si>
  <si>
    <t>C26320114132</t>
  </si>
  <si>
    <t>C26320098519</t>
  </si>
  <si>
    <t>20250911-S-70591</t>
  </si>
  <si>
    <t>C26320109339</t>
  </si>
  <si>
    <t>20250911-S-70761</t>
  </si>
  <si>
    <t>C26320092150</t>
  </si>
  <si>
    <t>20250911-S-70703</t>
  </si>
  <si>
    <t>C26320116256</t>
  </si>
  <si>
    <t>OCZBEKMH00000648</t>
  </si>
  <si>
    <t>20250911-S-70946</t>
  </si>
  <si>
    <t>C26320117529</t>
  </si>
  <si>
    <t>C26320117530</t>
  </si>
  <si>
    <t>20250911-S-70372</t>
  </si>
  <si>
    <t>C26320092201</t>
  </si>
  <si>
    <t>20250911-S-70741</t>
  </si>
  <si>
    <t>C26320108441</t>
  </si>
  <si>
    <t>20250910-S-70812</t>
  </si>
  <si>
    <t>C26320120688</t>
  </si>
  <si>
    <t>C26320108642</t>
  </si>
  <si>
    <t>C26320108643</t>
  </si>
  <si>
    <t>20250912-S-70294</t>
  </si>
  <si>
    <t>C27105632686</t>
  </si>
  <si>
    <t>C27105659514</t>
  </si>
  <si>
    <t>C27105659515</t>
  </si>
  <si>
    <t>20250912-S-70247</t>
  </si>
  <si>
    <t>C27105638030</t>
  </si>
  <si>
    <t>C27105659582</t>
  </si>
  <si>
    <t>20250912-S-70613</t>
  </si>
  <si>
    <t>C27105663580</t>
  </si>
  <si>
    <t>C27105663581</t>
  </si>
  <si>
    <t>20250912-S-70861</t>
  </si>
  <si>
    <t>C27105633641</t>
  </si>
  <si>
    <t>20250912-S-70723</t>
  </si>
  <si>
    <t>C27105648232</t>
  </si>
  <si>
    <t>C27105648233</t>
  </si>
  <si>
    <t>20250912-S-70761</t>
  </si>
  <si>
    <t>C27105633116</t>
  </si>
  <si>
    <t>20250912-S-70510</t>
  </si>
  <si>
    <t>C27105652621</t>
  </si>
  <si>
    <t>C27367363975</t>
  </si>
  <si>
    <t>20250915-S-70591</t>
  </si>
  <si>
    <t>C27367363111</t>
  </si>
  <si>
    <t>20250915-S-70564</t>
  </si>
  <si>
    <t>C27367384257</t>
  </si>
  <si>
    <t>20250915-S-70233</t>
  </si>
  <si>
    <t>C27367369624</t>
  </si>
  <si>
    <t>20250915-S-70207</t>
  </si>
  <si>
    <t>C27367389719</t>
  </si>
  <si>
    <t>20250915-S-70565</t>
  </si>
  <si>
    <t>C27367388547</t>
  </si>
  <si>
    <t>20250911-S-70049</t>
  </si>
  <si>
    <t>C27367375934</t>
  </si>
  <si>
    <t>20250915-S-70376</t>
  </si>
  <si>
    <t>C27367363113</t>
  </si>
  <si>
    <t>20250915-S-70430</t>
  </si>
  <si>
    <t>C27367363294</t>
  </si>
  <si>
    <t>20250915-S-70201</t>
  </si>
  <si>
    <t>C27367381754</t>
  </si>
  <si>
    <t>20250915-S-70567</t>
  </si>
  <si>
    <t>C27367381655</t>
  </si>
  <si>
    <t>20250911-S-70826</t>
  </si>
  <si>
    <t>C26320118340</t>
  </si>
  <si>
    <t>20250911-S-70832</t>
  </si>
  <si>
    <t>C26320125685</t>
  </si>
  <si>
    <t>20250911-S-70300</t>
  </si>
  <si>
    <t>C26320109427</t>
  </si>
  <si>
    <t>20250915-S-70589</t>
  </si>
  <si>
    <t>C27367384563</t>
  </si>
  <si>
    <t>C27367384562</t>
  </si>
  <si>
    <t>20250915-S-70606</t>
  </si>
  <si>
    <t>C27367390218</t>
  </si>
  <si>
    <t>OLVBEKMH00000031</t>
  </si>
  <si>
    <t>OSEBEKMH00000114</t>
  </si>
  <si>
    <t>C26320092904</t>
  </si>
  <si>
    <t>20250911-S-70357</t>
  </si>
  <si>
    <t>C26320124339</t>
  </si>
  <si>
    <t>20250911-S-70594</t>
  </si>
  <si>
    <t>C26320121985</t>
  </si>
  <si>
    <t>C26320109338</t>
  </si>
  <si>
    <t>20250911-S-70593</t>
  </si>
  <si>
    <t>C26320120220</t>
  </si>
  <si>
    <t>20250911-S-70294</t>
  </si>
  <si>
    <t>C26320091839</t>
  </si>
  <si>
    <t>C26320120568</t>
  </si>
  <si>
    <t>C26320121630</t>
  </si>
  <si>
    <t>20250911-S-70580</t>
  </si>
  <si>
    <t>C26320098192</t>
  </si>
  <si>
    <t>20250911-S-70338</t>
  </si>
  <si>
    <t>C26320098150</t>
  </si>
  <si>
    <t>20250911-S-70635</t>
  </si>
  <si>
    <t>C26320126711</t>
  </si>
  <si>
    <t>20250911-S-70820</t>
  </si>
  <si>
    <t>C26320112060</t>
  </si>
  <si>
    <t>20250911-S-70755</t>
  </si>
  <si>
    <t>C26320125000</t>
  </si>
  <si>
    <t>20250911-S-70758</t>
  </si>
  <si>
    <t>C26320128157</t>
  </si>
  <si>
    <t>20250912-S-70608</t>
  </si>
  <si>
    <t>C27105638429</t>
  </si>
  <si>
    <t>20250912-S-70285</t>
  </si>
  <si>
    <t>C27105638442</t>
  </si>
  <si>
    <t>20250912-S-70244</t>
  </si>
  <si>
    <t>C27105638961</t>
  </si>
  <si>
    <t>20250912-S-70768</t>
  </si>
  <si>
    <t>C27105649126</t>
  </si>
  <si>
    <t>C27105646994</t>
  </si>
  <si>
    <t>20250912-S-70477</t>
  </si>
  <si>
    <t>C27105655161</t>
  </si>
  <si>
    <t>20250916-S-70069</t>
  </si>
  <si>
    <t>C27300848128</t>
  </si>
  <si>
    <t>KUEHNE+NAGEL NV (SPANDEX)</t>
  </si>
  <si>
    <t>C27367392463</t>
  </si>
  <si>
    <t>20250912-S-70564</t>
  </si>
  <si>
    <t>C27105633544</t>
  </si>
  <si>
    <t>20250915-S-70512</t>
  </si>
  <si>
    <t>C27367369645</t>
  </si>
  <si>
    <t>1 xx label , correct</t>
  </si>
  <si>
    <t>all not scannable</t>
  </si>
  <si>
    <t>ODEBEKMH00002419</t>
  </si>
  <si>
    <t>OATBEKMH00000143</t>
  </si>
  <si>
    <t>OITBEKMH00001207</t>
  </si>
  <si>
    <t>OATBEKMH00000142</t>
  </si>
  <si>
    <t>20250916-S-70512</t>
  </si>
  <si>
    <t>C27629134914</t>
  </si>
  <si>
    <t>C27629134912</t>
  </si>
  <si>
    <t>20250916-S-70470</t>
  </si>
  <si>
    <t>C27629133209</t>
  </si>
  <si>
    <t>20250916-S-70456</t>
  </si>
  <si>
    <t>C27629158474</t>
  </si>
  <si>
    <t>20250916-S-70492</t>
  </si>
  <si>
    <t>C27629153827</t>
  </si>
  <si>
    <t>20250916-S-70434</t>
  </si>
  <si>
    <t>C27629137648</t>
  </si>
  <si>
    <t>20250916-S-70366</t>
  </si>
  <si>
    <t>C27629168029</t>
  </si>
  <si>
    <t>20250916-S-70350</t>
  </si>
  <si>
    <t>C27629132765</t>
  </si>
  <si>
    <t>20250916-S-70519</t>
  </si>
  <si>
    <t>C27629138572</t>
  </si>
  <si>
    <t>20250916-S-70460</t>
  </si>
  <si>
    <t>C27629140242</t>
  </si>
  <si>
    <t>20250916-S-70341</t>
  </si>
  <si>
    <t>C27629139039</t>
  </si>
  <si>
    <t>20250916-S-70628</t>
  </si>
  <si>
    <t>C27629155877</t>
  </si>
  <si>
    <t>20250916-S-70468</t>
  </si>
  <si>
    <t>C27629147550</t>
  </si>
  <si>
    <t>20250916-S-70778</t>
  </si>
  <si>
    <t>C27629154957</t>
  </si>
  <si>
    <t>20250916-S-70463</t>
  </si>
  <si>
    <t>C27629139015</t>
  </si>
  <si>
    <t>OGBBEKMH00001142</t>
  </si>
  <si>
    <t>ONLBEKMH00000664</t>
  </si>
  <si>
    <t>OCZBEKMH00000651</t>
  </si>
  <si>
    <t>20250916-S-70641</t>
  </si>
  <si>
    <t>C27629167848</t>
  </si>
  <si>
    <t>20250916-S-70711</t>
  </si>
  <si>
    <t>C27629132897</t>
  </si>
  <si>
    <t>20250916-S-70401</t>
  </si>
  <si>
    <t>C27629168008</t>
  </si>
  <si>
    <t>20250916-S-70408</t>
  </si>
  <si>
    <t>C27629171596</t>
  </si>
  <si>
    <t>20250916-S-70396</t>
  </si>
  <si>
    <t>C27629134228</t>
  </si>
  <si>
    <t>20250916-S-70713</t>
  </si>
  <si>
    <t>C27629131339</t>
  </si>
  <si>
    <t>20250916-S-70398</t>
  </si>
  <si>
    <t>C27629138332</t>
  </si>
  <si>
    <t>20250916-S-70643</t>
  </si>
  <si>
    <t>C27629166123</t>
  </si>
  <si>
    <t>C27629166122</t>
  </si>
  <si>
    <t>20250916-S-70645</t>
  </si>
  <si>
    <t>C27629162189</t>
  </si>
  <si>
    <t>20250916-S-70694</t>
  </si>
  <si>
    <t>C27629152079</t>
  </si>
  <si>
    <t>20250916-S-70068</t>
  </si>
  <si>
    <t>C27629148140</t>
  </si>
  <si>
    <t>20250916-S-70388</t>
  </si>
  <si>
    <t>C27629151825</t>
  </si>
  <si>
    <t>20250911-S-70702</t>
  </si>
  <si>
    <t>C27629163202</t>
  </si>
  <si>
    <t>20250911-S-70952</t>
  </si>
  <si>
    <t>C27629179259</t>
  </si>
  <si>
    <t>20250916-S-70703</t>
  </si>
  <si>
    <t>C27629151463</t>
  </si>
  <si>
    <t>ODKBEKMH00000158</t>
  </si>
  <si>
    <t>20250916-S-70357</t>
  </si>
  <si>
    <t>C27629132702</t>
  </si>
  <si>
    <t>20250916-S-70623</t>
  </si>
  <si>
    <t>C27629149688</t>
  </si>
  <si>
    <t>20250916-S-70508</t>
  </si>
  <si>
    <t>C27629152718</t>
  </si>
  <si>
    <t>20250916-S-70540</t>
  </si>
  <si>
    <t>C27629138694</t>
  </si>
  <si>
    <t>20250916-S-70346</t>
  </si>
  <si>
    <t>C27629147738</t>
  </si>
  <si>
    <t>20250916-S-70646</t>
  </si>
  <si>
    <t>C27629162339</t>
  </si>
  <si>
    <t>20250916-S-70563</t>
  </si>
  <si>
    <t>C27629167821</t>
  </si>
  <si>
    <t>20250916-S-70499</t>
  </si>
  <si>
    <t>C27629157377</t>
  </si>
  <si>
    <t>20250915-S-70674</t>
  </si>
  <si>
    <t>C27629157154</t>
  </si>
  <si>
    <t>20250916-S-70565</t>
  </si>
  <si>
    <t>C27629164951</t>
  </si>
  <si>
    <t>20250916-S-70537</t>
  </si>
  <si>
    <t>C27629156387</t>
  </si>
  <si>
    <t>20250916-S-70467</t>
  </si>
  <si>
    <t>C27629149135</t>
  </si>
  <si>
    <t>20250916-S-70354</t>
  </si>
  <si>
    <t>C27629136243</t>
  </si>
  <si>
    <t>20250916-S-70370</t>
  </si>
  <si>
    <t>C27629152439</t>
  </si>
  <si>
    <t>OPLBEKMH00000682</t>
  </si>
  <si>
    <t>C27629163201</t>
  </si>
  <si>
    <t>20250916-S-70753</t>
  </si>
  <si>
    <t>C27629132936</t>
  </si>
  <si>
    <t>C27629155878</t>
  </si>
  <si>
    <t>20250916-S-70461</t>
  </si>
  <si>
    <t>C27629140601</t>
  </si>
  <si>
    <t>20250916-S-70640</t>
  </si>
  <si>
    <t>C27629167173</t>
  </si>
  <si>
    <t>20250916-S-70657</t>
  </si>
  <si>
    <t>C27629157556</t>
  </si>
  <si>
    <t>20250916-S-70786</t>
  </si>
  <si>
    <t>C27629149315</t>
  </si>
  <si>
    <t>OPTBEKMH00000075</t>
  </si>
  <si>
    <t>OCZBEKMH00000649</t>
  </si>
  <si>
    <t>OHUBEKMH00000203</t>
  </si>
  <si>
    <t>OPLBEKMH00000683</t>
  </si>
  <si>
    <t>20250911-S-70951</t>
  </si>
  <si>
    <t>C27629175282</t>
  </si>
  <si>
    <t>20250916-S-70614</t>
  </si>
  <si>
    <t>C27629158683</t>
  </si>
  <si>
    <t>C27629158682</t>
  </si>
  <si>
    <t>C27629158681</t>
  </si>
  <si>
    <t>20250916-S-70609</t>
  </si>
  <si>
    <t>C27629168482</t>
  </si>
  <si>
    <t>C27629134913</t>
  </si>
  <si>
    <t>20250916-S-70327</t>
  </si>
  <si>
    <t>C27629162045</t>
  </si>
  <si>
    <t>20250916-S-70308</t>
  </si>
  <si>
    <t>C27629156174</t>
  </si>
  <si>
    <t>C27629156176</t>
  </si>
  <si>
    <t>C27629156175</t>
  </si>
  <si>
    <t>20250916-S-70364</t>
  </si>
  <si>
    <t>C27629160573</t>
  </si>
  <si>
    <t>20250916-S-70688</t>
  </si>
  <si>
    <t>C27629162725</t>
  </si>
  <si>
    <t>20250916-S-70435</t>
  </si>
  <si>
    <t>C27629135984</t>
  </si>
  <si>
    <t>C27629155879</t>
  </si>
  <si>
    <t>20250916-S-70701</t>
  </si>
  <si>
    <t>C27629145619</t>
  </si>
  <si>
    <t>C27629157557</t>
  </si>
  <si>
    <t>20250916-S-70305</t>
  </si>
  <si>
    <t>C27629146690</t>
  </si>
  <si>
    <t>20250916-S-70453</t>
  </si>
  <si>
    <t>C27629159949</t>
  </si>
  <si>
    <t>C27629179258</t>
  </si>
  <si>
    <t>20250916-S-70299</t>
  </si>
  <si>
    <t>C27629158857</t>
  </si>
  <si>
    <t>20250916-S-70697</t>
  </si>
  <si>
    <t>C27629157465</t>
  </si>
  <si>
    <t>C27629132701</t>
  </si>
  <si>
    <t>C27629134911</t>
  </si>
  <si>
    <t>C27629149687</t>
  </si>
  <si>
    <t>C27629152717</t>
  </si>
  <si>
    <t>C27629164952</t>
  </si>
  <si>
    <t>20250916-S-70783</t>
  </si>
  <si>
    <t>C27629150404</t>
  </si>
  <si>
    <t>20250916-S-70333</t>
  </si>
  <si>
    <t>C27629159953</t>
  </si>
  <si>
    <t>20250916-S-70323</t>
  </si>
  <si>
    <t>C27629163187</t>
  </si>
  <si>
    <t>20250916-S-70445</t>
  </si>
  <si>
    <t>C27629166878</t>
  </si>
  <si>
    <t>xx labels on extra collies</t>
  </si>
  <si>
    <t>UFO</t>
  </si>
  <si>
    <t>Unidentied Freight Object</t>
  </si>
  <si>
    <t>possible ufo, confirmed correct ref by supplier</t>
  </si>
  <si>
    <t>only 3 Xx label, correct labeled only the extra's</t>
  </si>
  <si>
    <t xml:space="preserve">new ref 20250909-S-70784 </t>
  </si>
  <si>
    <t>shipment was manco but ufo on truck, shipment confirmed to be the UFO</t>
  </si>
  <si>
    <t>not received, planned delivery 23Sep2025, received on 19Sp2025</t>
  </si>
  <si>
    <t>ODEBEKMH00002440</t>
  </si>
  <si>
    <t>OFRBEKMH00002069</t>
  </si>
  <si>
    <t>ODEBEKMH00002433</t>
  </si>
  <si>
    <t>ODEBEKMH00002428</t>
  </si>
  <si>
    <t>ONLBEKMH00000666</t>
  </si>
  <si>
    <t>OITBEKMH00001213</t>
  </si>
  <si>
    <t>ODEBEKMH00002438</t>
  </si>
  <si>
    <t>OBEKMHBE00001630</t>
  </si>
  <si>
    <t>OFRBEKMH00002075</t>
  </si>
  <si>
    <t>20250917-S-70363</t>
  </si>
  <si>
    <t>C27890980376</t>
  </si>
  <si>
    <t>20250917-S-70395</t>
  </si>
  <si>
    <t>C27890998146</t>
  </si>
  <si>
    <t>C27890998145</t>
  </si>
  <si>
    <t>20250917-S-70214</t>
  </si>
  <si>
    <t>C27890978760</t>
  </si>
  <si>
    <t>20250918-S-70528</t>
  </si>
  <si>
    <t>C28152883329</t>
  </si>
  <si>
    <t>20250918-S-70603</t>
  </si>
  <si>
    <t>C28152882319</t>
  </si>
  <si>
    <t>20250918-S-70282</t>
  </si>
  <si>
    <t>C28152878706</t>
  </si>
  <si>
    <t>20250918-S-70460</t>
  </si>
  <si>
    <t>C28152877938</t>
  </si>
  <si>
    <t>20250918-S-70739</t>
  </si>
  <si>
    <t>C28152871766</t>
  </si>
  <si>
    <t>20250918-S-70600</t>
  </si>
  <si>
    <t>C28152871871</t>
  </si>
  <si>
    <t>ODEBEKMH00002430</t>
  </si>
  <si>
    <t>OSKBEKMH00000112</t>
  </si>
  <si>
    <t>OFRBEKMH00002070</t>
  </si>
  <si>
    <t>20250917-S-70191</t>
  </si>
  <si>
    <t>C27890995048</t>
  </si>
  <si>
    <t>20250917-S-70468</t>
  </si>
  <si>
    <t>C27891007278</t>
  </si>
  <si>
    <t>20250917-S-70383</t>
  </si>
  <si>
    <t>C27891010124</t>
  </si>
  <si>
    <t>20250917-S-70557</t>
  </si>
  <si>
    <t>C27890992900</t>
  </si>
  <si>
    <t>C27890992901</t>
  </si>
  <si>
    <t>20250917-S-70354</t>
  </si>
  <si>
    <t>C27890990747</t>
  </si>
  <si>
    <t>20250917-S-70251</t>
  </si>
  <si>
    <t>C27890978959</t>
  </si>
  <si>
    <t>20250917-S-70469</t>
  </si>
  <si>
    <t>C27891005186</t>
  </si>
  <si>
    <t>20250917-S-70256</t>
  </si>
  <si>
    <t>C27890974763</t>
  </si>
  <si>
    <t>20250917-S-70507</t>
  </si>
  <si>
    <t>C27891010100</t>
  </si>
  <si>
    <t>OBEKMHBE00001632</t>
  </si>
  <si>
    <t>20250917-S-70470</t>
  </si>
  <si>
    <t>C27890998918</t>
  </si>
  <si>
    <t>20250917-S-70586</t>
  </si>
  <si>
    <t>C27890999384</t>
  </si>
  <si>
    <t>20250917-S-70471</t>
  </si>
  <si>
    <t>C27890998895</t>
  </si>
  <si>
    <t>20250918-S-70871</t>
  </si>
  <si>
    <t>C28152864527</t>
  </si>
  <si>
    <t>20250918-S-70352</t>
  </si>
  <si>
    <t>C28152864117</t>
  </si>
  <si>
    <t>20250918-S-70501</t>
  </si>
  <si>
    <t>C28152872262</t>
  </si>
  <si>
    <t>OFIBEKMH00000038</t>
  </si>
  <si>
    <t>OGBBEKMH00001143</t>
  </si>
  <si>
    <t>20250917-S-70671</t>
  </si>
  <si>
    <t>C27890998575</t>
  </si>
  <si>
    <t>20250917-S-70677</t>
  </si>
  <si>
    <t>C27890993099</t>
  </si>
  <si>
    <t>20250917-S-70637</t>
  </si>
  <si>
    <t>C27890998203</t>
  </si>
  <si>
    <t>20250917-S-70663</t>
  </si>
  <si>
    <t>C27890999134</t>
  </si>
  <si>
    <t>20250917-S-70556</t>
  </si>
  <si>
    <t>C27890993790</t>
  </si>
  <si>
    <t>20250918-S-70728</t>
  </si>
  <si>
    <t>C28152884480</t>
  </si>
  <si>
    <t>20250918-S-70842</t>
  </si>
  <si>
    <t>C28152872823</t>
  </si>
  <si>
    <t>20250918-S-70878</t>
  </si>
  <si>
    <t>C28152872633</t>
  </si>
  <si>
    <t>20250918-S-70699</t>
  </si>
  <si>
    <t>C28152859749</t>
  </si>
  <si>
    <t>OCZBEKMH00000652</t>
  </si>
  <si>
    <t>C27890992902</t>
  </si>
  <si>
    <t>20250917-S-70573</t>
  </si>
  <si>
    <t>C28152856720</t>
  </si>
  <si>
    <t>OSEBEKMH00000116</t>
  </si>
  <si>
    <t>20250917-S-70673</t>
  </si>
  <si>
    <t>C27890988989</t>
  </si>
  <si>
    <t>20250918-S-70727</t>
  </si>
  <si>
    <t>C28152883094</t>
  </si>
  <si>
    <t>20250918-S-70775</t>
  </si>
  <si>
    <t>C28152857355</t>
  </si>
  <si>
    <t>OSKBEKMH00000113</t>
  </si>
  <si>
    <t>OSEBEKMH00000117</t>
  </si>
  <si>
    <t>20250917-S-70744</t>
  </si>
  <si>
    <t>C27891005942</t>
  </si>
  <si>
    <t>20250917-S-70401</t>
  </si>
  <si>
    <t>C27890980587</t>
  </si>
  <si>
    <t>20250917-S-70457</t>
  </si>
  <si>
    <t>C27890979826</t>
  </si>
  <si>
    <t>20250917-S-70712</t>
  </si>
  <si>
    <t>C27890992133</t>
  </si>
  <si>
    <t>20250917-S-70472</t>
  </si>
  <si>
    <t>C27890995789</t>
  </si>
  <si>
    <t>20250917-S-70217</t>
  </si>
  <si>
    <t>C27890974320</t>
  </si>
  <si>
    <t>20250917-S-70654</t>
  </si>
  <si>
    <t>C27890974597</t>
  </si>
  <si>
    <t>20250918-S-70875</t>
  </si>
  <si>
    <t>C28152856574</t>
  </si>
  <si>
    <t>C28152884479</t>
  </si>
  <si>
    <t>20250918-S-70335</t>
  </si>
  <si>
    <t>C28152856778</t>
  </si>
  <si>
    <t>C28152864526</t>
  </si>
  <si>
    <t>C28152864525</t>
  </si>
  <si>
    <t>20250918-S-70289</t>
  </si>
  <si>
    <t>C28152873648</t>
  </si>
  <si>
    <t>20250918-S-70874</t>
  </si>
  <si>
    <t>C28152857027</t>
  </si>
  <si>
    <t>20250918-S-70340</t>
  </si>
  <si>
    <t>C28152876993</t>
  </si>
  <si>
    <t>20250918-S-70873</t>
  </si>
  <si>
    <t>C28152861873</t>
  </si>
  <si>
    <t>OESBEKMH00000584</t>
  </si>
  <si>
    <t>OHUBEKMH00000205</t>
  </si>
  <si>
    <t>OROBEKMH00000156</t>
  </si>
  <si>
    <t>OPLBEKMH00000686</t>
  </si>
  <si>
    <t>20250917-S-70603</t>
  </si>
  <si>
    <t>C27890986705</t>
  </si>
  <si>
    <t>20250917-S-70676</t>
  </si>
  <si>
    <t>C27890994001</t>
  </si>
  <si>
    <t>20250917-S-70391</t>
  </si>
  <si>
    <t>C27890995505</t>
  </si>
  <si>
    <t>20250917-S-70200</t>
  </si>
  <si>
    <t>C27890980697</t>
  </si>
  <si>
    <t>20250917-S-70585</t>
  </si>
  <si>
    <t>C27891003641</t>
  </si>
  <si>
    <t>20250917-S-70745</t>
  </si>
  <si>
    <t>C27891005184</t>
  </si>
  <si>
    <t>20250917-S-70422</t>
  </si>
  <si>
    <t>C27891003202</t>
  </si>
  <si>
    <t>20250917-S-70224</t>
  </si>
  <si>
    <t>C27891001346</t>
  </si>
  <si>
    <t>20250917-S-70587</t>
  </si>
  <si>
    <t>C27891004673</t>
  </si>
  <si>
    <t>20250918-S-70705</t>
  </si>
  <si>
    <t>C28152883517</t>
  </si>
  <si>
    <t>20250917-S-70743</t>
  </si>
  <si>
    <t>C28152877391</t>
  </si>
  <si>
    <t>20250918-S-70475</t>
  </si>
  <si>
    <t>C28152861473</t>
  </si>
  <si>
    <t>OCZBEKMH00000653</t>
  </si>
  <si>
    <t>ODEBEKMH00002429</t>
  </si>
  <si>
    <t>C27890986704</t>
  </si>
  <si>
    <t>20250917-S-70255</t>
  </si>
  <si>
    <t>C27890976546</t>
  </si>
  <si>
    <t>C27890976547</t>
  </si>
  <si>
    <t>C27890976545</t>
  </si>
  <si>
    <t>20250917-S-70184</t>
  </si>
  <si>
    <t>C27891009901</t>
  </si>
  <si>
    <t>C27890994000</t>
  </si>
  <si>
    <t>20250917-S-70583</t>
  </si>
  <si>
    <t>C27891009968</t>
  </si>
  <si>
    <t>20250917-S-70739</t>
  </si>
  <si>
    <t>C27890982274</t>
  </si>
  <si>
    <t>20250917-S-70576</t>
  </si>
  <si>
    <t>C27890975446</t>
  </si>
  <si>
    <t>20250917-S-70611</t>
  </si>
  <si>
    <t>C27890975700</t>
  </si>
  <si>
    <t>20250917-S-70741</t>
  </si>
  <si>
    <t>C27891005368</t>
  </si>
  <si>
    <t>ODEBEKMH00002439</t>
  </si>
  <si>
    <t>C27891005369</t>
  </si>
  <si>
    <t>C27890995504</t>
  </si>
  <si>
    <t>20250917-S-70740</t>
  </si>
  <si>
    <t>C27891000080</t>
  </si>
  <si>
    <t>20250918-S-70337</t>
  </si>
  <si>
    <t>C28152855629</t>
  </si>
  <si>
    <t>20250918-S-70280</t>
  </si>
  <si>
    <t>C28152879518</t>
  </si>
  <si>
    <t>C28152879517</t>
  </si>
  <si>
    <t>20250918-S-70706</t>
  </si>
  <si>
    <t>C28152881119</t>
  </si>
  <si>
    <t>20250918-S-70486</t>
  </si>
  <si>
    <t>C28152877972</t>
  </si>
  <si>
    <t>20250918-S-70660</t>
  </si>
  <si>
    <t>C28152878232</t>
  </si>
  <si>
    <t>20250918-S-70484</t>
  </si>
  <si>
    <t>C28152877928</t>
  </si>
  <si>
    <t>20250918-S-70334</t>
  </si>
  <si>
    <t>C28152862104</t>
  </si>
  <si>
    <t>20250918-S-70690</t>
  </si>
  <si>
    <t>C28152872580</t>
  </si>
  <si>
    <t>20250917-S-70179</t>
  </si>
  <si>
    <t>C28152857375</t>
  </si>
  <si>
    <t>20250918-S-70841</t>
  </si>
  <si>
    <t>C28152873382</t>
  </si>
  <si>
    <t>20250917-S-70237</t>
  </si>
  <si>
    <t>C27890993523</t>
  </si>
  <si>
    <t>20250917-S-70455</t>
  </si>
  <si>
    <t>C27890975567</t>
  </si>
  <si>
    <t>20250918-S-70278</t>
  </si>
  <si>
    <t>C28152862244</t>
  </si>
  <si>
    <t>20250917-S-70187</t>
  </si>
  <si>
    <t>C27891008053</t>
  </si>
  <si>
    <t>20250917-S-70742</t>
  </si>
  <si>
    <t>C27891005864</t>
  </si>
  <si>
    <t>C27891005941</t>
  </si>
  <si>
    <t>20250917-S-70578</t>
  </si>
  <si>
    <t>C27890979309</t>
  </si>
  <si>
    <t>20250917-S-70597</t>
  </si>
  <si>
    <t>C27890986139</t>
  </si>
  <si>
    <t>20250917-S-70399</t>
  </si>
  <si>
    <t>C27890989073</t>
  </si>
  <si>
    <t>20250917-S-70208</t>
  </si>
  <si>
    <t>C27890983347</t>
  </si>
  <si>
    <t>20250917-S-70254</t>
  </si>
  <si>
    <t>C27890973170</t>
  </si>
  <si>
    <t>20250918-S-70336</t>
  </si>
  <si>
    <t>C28152855954</t>
  </si>
  <si>
    <t>20250918-S-70297</t>
  </si>
  <si>
    <t>C28152864424</t>
  </si>
  <si>
    <t>20250918-S-70598</t>
  </si>
  <si>
    <t>C28152861737</t>
  </si>
  <si>
    <t>20250918-S-70555</t>
  </si>
  <si>
    <t>C28152860541</t>
  </si>
  <si>
    <t>C28152857354</t>
  </si>
  <si>
    <t>20250917-S-70504</t>
  </si>
  <si>
    <t>C27891010134</t>
  </si>
  <si>
    <t>20250917-S-70207</t>
  </si>
  <si>
    <t>C27890982817</t>
  </si>
  <si>
    <t xml:space="preserve">Transmec </t>
  </si>
  <si>
    <t>Transalliance</t>
  </si>
  <si>
    <t>OSKBEKMH00000114</t>
  </si>
  <si>
    <t>OITBEKMH00001218</t>
  </si>
  <si>
    <t>OITBEKMH00001221</t>
  </si>
  <si>
    <t>OFRBEKMH00002079</t>
  </si>
  <si>
    <t>OBEKMHBE00001637</t>
  </si>
  <si>
    <t>20250919-S-70442</t>
  </si>
  <si>
    <t>C28938266457</t>
  </si>
  <si>
    <t>20250919-S-70496</t>
  </si>
  <si>
    <t>C28938250605</t>
  </si>
  <si>
    <t>20250919-S-70831</t>
  </si>
  <si>
    <t>C28938250254</t>
  </si>
  <si>
    <t>ODEBEKMH00002450</t>
  </si>
  <si>
    <t>OCZBEKMH00000656</t>
  </si>
  <si>
    <t>20250919-S-70320</t>
  </si>
  <si>
    <t>C28938264627</t>
  </si>
  <si>
    <t>20250919-S-70493</t>
  </si>
  <si>
    <t>C28938244878</t>
  </si>
  <si>
    <t>20250919-S-70296</t>
  </si>
  <si>
    <t>C28938250243</t>
  </si>
  <si>
    <t>20250922-S-70162</t>
  </si>
  <si>
    <t>C28938243841</t>
  </si>
  <si>
    <t>OSEBEKMH00000118</t>
  </si>
  <si>
    <t>OHRBEKMH00000033</t>
  </si>
  <si>
    <t>OLVBEKMH00000033</t>
  </si>
  <si>
    <t>ODKBEKMH00000162</t>
  </si>
  <si>
    <t>OCZBEKMH00000657</t>
  </si>
  <si>
    <t>OLUBEKMH00000054</t>
  </si>
  <si>
    <t>OCZBEKMH00000655</t>
  </si>
  <si>
    <t>20250919-S-70762</t>
  </si>
  <si>
    <t>C28938270264</t>
  </si>
  <si>
    <t>20250919-S-70761</t>
  </si>
  <si>
    <t>C28938265958</t>
  </si>
  <si>
    <t>20250919-S-70402</t>
  </si>
  <si>
    <t>C28938268532</t>
  </si>
  <si>
    <t>20250919-S-70363</t>
  </si>
  <si>
    <t>C28938265946</t>
  </si>
  <si>
    <t>20250919-S-70414</t>
  </si>
  <si>
    <t>C28938244326</t>
  </si>
  <si>
    <t>20250919-S-70724</t>
  </si>
  <si>
    <t>C28938259012</t>
  </si>
  <si>
    <t>20250919-S-70693</t>
  </si>
  <si>
    <t>C28938248076</t>
  </si>
  <si>
    <t>20250919-S-70750</t>
  </si>
  <si>
    <t>C28938243795</t>
  </si>
  <si>
    <t>20250919-S-70411</t>
  </si>
  <si>
    <t>C28938253641</t>
  </si>
  <si>
    <t>C28938253640</t>
  </si>
  <si>
    <t>20250919-S-70691</t>
  </si>
  <si>
    <t>C28938247555</t>
  </si>
  <si>
    <t>20250919-S-70407</t>
  </si>
  <si>
    <t>C28938260274</t>
  </si>
  <si>
    <t>20250919-S-70419</t>
  </si>
  <si>
    <t>C28938244353</t>
  </si>
  <si>
    <t>RUBBERNEK FITTINGS LIMITED</t>
  </si>
  <si>
    <t>20250919-S-70396</t>
  </si>
  <si>
    <t>C28938249169</t>
  </si>
  <si>
    <t>OPLBEKMH00000689</t>
  </si>
  <si>
    <t>OPLBEKMH00000688</t>
  </si>
  <si>
    <t>20250919-S-70228</t>
  </si>
  <si>
    <t>C28938258080</t>
  </si>
  <si>
    <t>ODEBEKMH00002452</t>
  </si>
  <si>
    <t>20250919-S-70450</t>
  </si>
  <si>
    <t>C28938252058</t>
  </si>
  <si>
    <t>C28938252057</t>
  </si>
  <si>
    <t>20250919-S-70547</t>
  </si>
  <si>
    <t>C28938256484</t>
  </si>
  <si>
    <t>20250919-S-70305</t>
  </si>
  <si>
    <t>C28938259406</t>
  </si>
  <si>
    <t>20250919-S-70505</t>
  </si>
  <si>
    <t>C28938259768</t>
  </si>
  <si>
    <t>OESBEKMH00000586</t>
  </si>
  <si>
    <t>OITBEKMH00001219</t>
  </si>
  <si>
    <t>OITBEKMH00001220</t>
  </si>
  <si>
    <t>ODEBEKMH00002451</t>
  </si>
  <si>
    <t>20250922-S-70047</t>
  </si>
  <si>
    <t>C28938265806</t>
  </si>
  <si>
    <t>20250919-S-70286</t>
  </si>
  <si>
    <t>C28938267163</t>
  </si>
  <si>
    <t>20250919-S-70684</t>
  </si>
  <si>
    <t>C28938262719</t>
  </si>
  <si>
    <t>20250919-S-70232</t>
  </si>
  <si>
    <t>C28938251461</t>
  </si>
  <si>
    <t>20250919-S-70319</t>
  </si>
  <si>
    <t>C28938244590</t>
  </si>
  <si>
    <t>OPLBEKMH00000690</t>
  </si>
  <si>
    <t>20250919-S-70589</t>
  </si>
  <si>
    <t>C28938269264</t>
  </si>
  <si>
    <t>C28938269263</t>
  </si>
  <si>
    <t>20250919-S-70709</t>
  </si>
  <si>
    <t>C28938264442</t>
  </si>
  <si>
    <t>C28938264441</t>
  </si>
  <si>
    <t>20250922-S-70046</t>
  </si>
  <si>
    <t>C28938270242</t>
  </si>
  <si>
    <t>20250919-S-70731</t>
  </si>
  <si>
    <t>C28938253228</t>
  </si>
  <si>
    <t>C28938253229</t>
  </si>
  <si>
    <t>20250919-S-70674</t>
  </si>
  <si>
    <t>C28938253252</t>
  </si>
  <si>
    <t>C28938251460</t>
  </si>
  <si>
    <t>20250919-S-70726</t>
  </si>
  <si>
    <t>C28938259824</t>
  </si>
  <si>
    <t>C28938259767</t>
  </si>
  <si>
    <t>20250919-S-70240</t>
  </si>
  <si>
    <t>C28938262906</t>
  </si>
  <si>
    <t>C28938265959</t>
  </si>
  <si>
    <t>20250919-S-70586</t>
  </si>
  <si>
    <t>C28938270370</t>
  </si>
  <si>
    <t>20250919-S-70740</t>
  </si>
  <si>
    <t>C28938270371</t>
  </si>
  <si>
    <t>20250919-S-70536</t>
  </si>
  <si>
    <t>C28938243980</t>
  </si>
  <si>
    <t>C28938252059</t>
  </si>
  <si>
    <t>C28938259405</t>
  </si>
  <si>
    <t>20250919-S-70832</t>
  </si>
  <si>
    <t>C28938244321</t>
  </si>
  <si>
    <t>C28938259013</t>
  </si>
  <si>
    <t>C28938250604</t>
  </si>
  <si>
    <t>20250919-S-70507</t>
  </si>
  <si>
    <t>C28938259737</t>
  </si>
  <si>
    <t>ODEBEKMH00002458</t>
  </si>
  <si>
    <t>C29200212805</t>
  </si>
  <si>
    <t>20250922-S-70665</t>
  </si>
  <si>
    <t>C29200216011</t>
  </si>
  <si>
    <t>20250922-S-70519</t>
  </si>
  <si>
    <t>C29200184666</t>
  </si>
  <si>
    <t>20250922-S-70529</t>
  </si>
  <si>
    <t>C29200195951</t>
  </si>
  <si>
    <t>20250922-S-70780</t>
  </si>
  <si>
    <t>C29200216430</t>
  </si>
  <si>
    <t>20250922-S-70484</t>
  </si>
  <si>
    <t>C29200205001</t>
  </si>
  <si>
    <t>20250922-S-70580</t>
  </si>
  <si>
    <t>C29200205130</t>
  </si>
  <si>
    <t>OPLBEKMH00000691</t>
  </si>
  <si>
    <t>ODEBEKMH00002457</t>
  </si>
  <si>
    <t>20250922-S-70302</t>
  </si>
  <si>
    <t>C29200216857</t>
  </si>
  <si>
    <t>C29200216858</t>
  </si>
  <si>
    <t>20250922-S-70439</t>
  </si>
  <si>
    <t>C29200185317</t>
  </si>
  <si>
    <t>20250922-S-70331</t>
  </si>
  <si>
    <t>C29200210785</t>
  </si>
  <si>
    <t>20250922-S-70472</t>
  </si>
  <si>
    <t>C29200190289</t>
  </si>
  <si>
    <t>20250922-S-70662</t>
  </si>
  <si>
    <t>C29200217910</t>
  </si>
  <si>
    <t>OGBBEKMH00001147</t>
  </si>
  <si>
    <t>Denso Europe BV</t>
  </si>
  <si>
    <t>20250922-S-70876</t>
  </si>
  <si>
    <t>C29200188580</t>
  </si>
  <si>
    <t>20250917-S-70734</t>
  </si>
  <si>
    <t>C29200186003</t>
  </si>
  <si>
    <t>20250922-S-70422</t>
  </si>
  <si>
    <t>C29200215104</t>
  </si>
  <si>
    <t>20250922-S-70651</t>
  </si>
  <si>
    <t>C29200210446</t>
  </si>
  <si>
    <t>20250922-S-70410</t>
  </si>
  <si>
    <t>C29200206902</t>
  </si>
  <si>
    <t>SUMMIT ENGINEERING</t>
  </si>
  <si>
    <t>20250922-S-70689</t>
  </si>
  <si>
    <t>C29200200259</t>
  </si>
  <si>
    <t>C29200200258</t>
  </si>
  <si>
    <t>20250922-S-70395</t>
  </si>
  <si>
    <t>C29200191447</t>
  </si>
  <si>
    <t>C29200191446</t>
  </si>
  <si>
    <t>20250922-S-70641</t>
  </si>
  <si>
    <t>C29200200032</t>
  </si>
  <si>
    <t>20250922-S-70863</t>
  </si>
  <si>
    <t>C29200215379</t>
  </si>
  <si>
    <t>ZEN BUSINESS CONSULTANTS LTD</t>
  </si>
  <si>
    <t>20250922-S-70639</t>
  </si>
  <si>
    <t>C29200185214</t>
  </si>
  <si>
    <t>20250922-S-70296</t>
  </si>
  <si>
    <t>C29200211259</t>
  </si>
  <si>
    <t>OESBEKMH00000589</t>
  </si>
  <si>
    <t>OITBEKMH00001222</t>
  </si>
  <si>
    <t>OROBEKMH00000157</t>
  </si>
  <si>
    <t>20250922-S-70334</t>
  </si>
  <si>
    <t>C29200210876</t>
  </si>
  <si>
    <t>C29200210877</t>
  </si>
  <si>
    <t>20250922-S-70482</t>
  </si>
  <si>
    <t>C29200183878</t>
  </si>
  <si>
    <t>20250922-S-70727</t>
  </si>
  <si>
    <t>C29200193994</t>
  </si>
  <si>
    <t>20250922-S-70576</t>
  </si>
  <si>
    <t>C29200208287</t>
  </si>
  <si>
    <t>20250922-S-70335</t>
  </si>
  <si>
    <t>C29200204874</t>
  </si>
  <si>
    <t>20250922-S-70287</t>
  </si>
  <si>
    <t>C29200202474</t>
  </si>
  <si>
    <t>20250922-S-70493</t>
  </si>
  <si>
    <t>C29200190788</t>
  </si>
  <si>
    <t>20250922-S-70729</t>
  </si>
  <si>
    <t>C29200193814</t>
  </si>
  <si>
    <t>20250922-S-70761</t>
  </si>
  <si>
    <t>C29200203055</t>
  </si>
  <si>
    <t>20250910800354; 20250911-S-70123</t>
  </si>
  <si>
    <t>RL5017288649</t>
  </si>
  <si>
    <t>ODEBEKMH00002411</t>
  </si>
  <si>
    <t>20250911-S-70122</t>
  </si>
  <si>
    <t>RL5017288776</t>
  </si>
  <si>
    <t>ODEBEKMH00002371</t>
  </si>
  <si>
    <t>OPTBEKMH00000076</t>
  </si>
  <si>
    <t>20250922-S-70714</t>
  </si>
  <si>
    <t>C29200186426</t>
  </si>
  <si>
    <t>20250922-S-70336</t>
  </si>
  <si>
    <t>C29200206625</t>
  </si>
  <si>
    <t>20250922-S-70844</t>
  </si>
  <si>
    <t>C29200199634</t>
  </si>
  <si>
    <t>OPLBEKMH00000692</t>
  </si>
  <si>
    <t>OHUBEKMH00000207</t>
  </si>
  <si>
    <t>OHUBEKMH00000206</t>
  </si>
  <si>
    <t>OCZBEKMH00000660</t>
  </si>
  <si>
    <t>OBEKMHBE00001642</t>
  </si>
  <si>
    <t>C29200186004</t>
  </si>
  <si>
    <t>C29200186425</t>
  </si>
  <si>
    <t>20250922-S-70783</t>
  </si>
  <si>
    <t>C29200216799</t>
  </si>
  <si>
    <t>20250922-S-70350</t>
  </si>
  <si>
    <t>C29200211513</t>
  </si>
  <si>
    <t>20250922-S-70298</t>
  </si>
  <si>
    <t>C29200210002</t>
  </si>
  <si>
    <t>20250922-S-70671</t>
  </si>
  <si>
    <t>C29200190540</t>
  </si>
  <si>
    <t>20250922-S-70645</t>
  </si>
  <si>
    <t>C29200198450</t>
  </si>
  <si>
    <t>20250922-S-70644</t>
  </si>
  <si>
    <t>C29200199521</t>
  </si>
  <si>
    <t>20250922-S-70483</t>
  </si>
  <si>
    <t>C29200204777</t>
  </si>
  <si>
    <t>20250922-S-70310</t>
  </si>
  <si>
    <t>C29200188900</t>
  </si>
  <si>
    <t>20250922-S-70283</t>
  </si>
  <si>
    <t>C29200189487</t>
  </si>
  <si>
    <t>20250922-S-70674</t>
  </si>
  <si>
    <t>C29200183564</t>
  </si>
  <si>
    <t>20250922-S-70686</t>
  </si>
  <si>
    <t>C29200202321</t>
  </si>
  <si>
    <t>20250922-S-70435</t>
  </si>
  <si>
    <t>C29200183705</t>
  </si>
  <si>
    <t>20250922-S-70285</t>
  </si>
  <si>
    <t>C29200204130</t>
  </si>
  <si>
    <t>20250922-S-70277</t>
  </si>
  <si>
    <t>C29200189058</t>
  </si>
  <si>
    <t>20250922-S-70574</t>
  </si>
  <si>
    <t>C29200210288</t>
  </si>
  <si>
    <t>all xx labels incorrect labeled</t>
  </si>
  <si>
    <t>OITBEKMH00001224</t>
  </si>
  <si>
    <t>ODEBEKMH00002469</t>
  </si>
  <si>
    <t>OFRBEKMH00002096</t>
  </si>
  <si>
    <t>OBEKMHBE00001645</t>
  </si>
  <si>
    <t>20250923-S-70788</t>
  </si>
  <si>
    <t>C29461964783</t>
  </si>
  <si>
    <t>20250923-S-70507</t>
  </si>
  <si>
    <t>C29461964709</t>
  </si>
  <si>
    <t>20250923-S-70556</t>
  </si>
  <si>
    <t>C29462007842</t>
  </si>
  <si>
    <t>20250923-S-70433</t>
  </si>
  <si>
    <t>C29462002646</t>
  </si>
  <si>
    <t>20250923-S-70831</t>
  </si>
  <si>
    <t>C29462007614</t>
  </si>
  <si>
    <t>20250923-S-70466</t>
  </si>
  <si>
    <t>C29461964714</t>
  </si>
  <si>
    <t>20250923-S-70409</t>
  </si>
  <si>
    <t>C29461994326</t>
  </si>
  <si>
    <t>20250923-S-70455</t>
  </si>
  <si>
    <t>C29461980125</t>
  </si>
  <si>
    <t>20250923-S-70550</t>
  </si>
  <si>
    <t>C29461999688</t>
  </si>
  <si>
    <t>20250923-S-70417</t>
  </si>
  <si>
    <t>C29461988583</t>
  </si>
  <si>
    <t>20250923-S-70832</t>
  </si>
  <si>
    <t>C29462008213</t>
  </si>
  <si>
    <t>C29462010759</t>
  </si>
  <si>
    <t>20250923-S-70432</t>
  </si>
  <si>
    <t>C29462004810</t>
  </si>
  <si>
    <t>20250923-S-70308</t>
  </si>
  <si>
    <t>C29461983294</t>
  </si>
  <si>
    <t>C29461983293</t>
  </si>
  <si>
    <t>C29461983292</t>
  </si>
  <si>
    <t>20250923-S-70524</t>
  </si>
  <si>
    <t>C29461992889</t>
  </si>
  <si>
    <t>C29461988582</t>
  </si>
  <si>
    <t>20250923-S-70324</t>
  </si>
  <si>
    <t>C29461992595</t>
  </si>
  <si>
    <t>20250923-S-70443</t>
  </si>
  <si>
    <t>C29461992668</t>
  </si>
  <si>
    <t>20250923-S-70629</t>
  </si>
  <si>
    <t>C29461971318</t>
  </si>
  <si>
    <t>OSEBEKMH00000120</t>
  </si>
  <si>
    <t>OGBBEKMH00001152</t>
  </si>
  <si>
    <t>OCZBEKMH00000663</t>
  </si>
  <si>
    <t>20250923-S-70662</t>
  </si>
  <si>
    <t>C29461964837</t>
  </si>
  <si>
    <t>20250923-S-70663</t>
  </si>
  <si>
    <t>C29461964923</t>
  </si>
  <si>
    <t>20250923-S-70661</t>
  </si>
  <si>
    <t>C29461964741</t>
  </si>
  <si>
    <t>20250923-S-70714</t>
  </si>
  <si>
    <t>C29462008327</t>
  </si>
  <si>
    <t>20250923-S-70370</t>
  </si>
  <si>
    <t>C29461997516</t>
  </si>
  <si>
    <t>20250923-S-70367</t>
  </si>
  <si>
    <t>C29461989951</t>
  </si>
  <si>
    <t>20250923-S-70726</t>
  </si>
  <si>
    <t>C29461998841</t>
  </si>
  <si>
    <t>20250923-S-70375</t>
  </si>
  <si>
    <t>C29461982101</t>
  </si>
  <si>
    <t>20250923-S-70364</t>
  </si>
  <si>
    <t>C29461988054</t>
  </si>
  <si>
    <t>20250923-S-70658</t>
  </si>
  <si>
    <t>C29461982446</t>
  </si>
  <si>
    <t>C29461982447</t>
  </si>
  <si>
    <t>OPLBEKMH00000694</t>
  </si>
  <si>
    <t>20250923-S-70645</t>
  </si>
  <si>
    <t>C29461995158</t>
  </si>
  <si>
    <t>OPLBEKMH00000695</t>
  </si>
  <si>
    <t>OHUBEKMH00000208</t>
  </si>
  <si>
    <t>20250923-S-70316</t>
  </si>
  <si>
    <t>C29462004843</t>
  </si>
  <si>
    <t>20250923-S-70510</t>
  </si>
  <si>
    <t>C29462003217</t>
  </si>
  <si>
    <t>20250923-S-70665</t>
  </si>
  <si>
    <t>C29461965420</t>
  </si>
  <si>
    <t>C29461965421</t>
  </si>
  <si>
    <t>C29461995157</t>
  </si>
  <si>
    <t>20250923-S-70456</t>
  </si>
  <si>
    <t>C29461982015</t>
  </si>
  <si>
    <t>20250923-S-70452</t>
  </si>
  <si>
    <t>C29461982322</t>
  </si>
  <si>
    <t>20250923-S-70529</t>
  </si>
  <si>
    <t>C29461993459</t>
  </si>
  <si>
    <t>20250922-S-70719</t>
  </si>
  <si>
    <t>C29461972635</t>
  </si>
  <si>
    <t>20250923-S-70527</t>
  </si>
  <si>
    <t>C29461994351</t>
  </si>
  <si>
    <t>20250923-S-70474</t>
  </si>
  <si>
    <t>C29461999287</t>
  </si>
  <si>
    <t>20250923-S-70554</t>
  </si>
  <si>
    <t>C29462001941</t>
  </si>
  <si>
    <t>20250923-S-70462</t>
  </si>
  <si>
    <t>C29461971114</t>
  </si>
  <si>
    <t>OFRBEKMH00002095</t>
  </si>
  <si>
    <t>20250923-S-70419</t>
  </si>
  <si>
    <t>C29461985147</t>
  </si>
  <si>
    <t>C29223272321</t>
  </si>
  <si>
    <t>C29223272320</t>
  </si>
  <si>
    <t>20250923-S-70794</t>
  </si>
  <si>
    <t>C29462004417</t>
  </si>
  <si>
    <t>20250923-S-70789</t>
  </si>
  <si>
    <t>C29461964886</t>
  </si>
  <si>
    <t>20250923-S-70677</t>
  </si>
  <si>
    <t>C29462006644</t>
  </si>
  <si>
    <t>20250923-S-70630</t>
  </si>
  <si>
    <t>C29462006344</t>
  </si>
  <si>
    <t>C29462006343</t>
  </si>
  <si>
    <t>C29462006342</t>
  </si>
  <si>
    <t>20250923-S-70431</t>
  </si>
  <si>
    <t>C29462003682</t>
  </si>
  <si>
    <t>20250923-S-70285</t>
  </si>
  <si>
    <t>C29461989180</t>
  </si>
  <si>
    <t>C29461989181</t>
  </si>
  <si>
    <t>C29461989182</t>
  </si>
  <si>
    <t>20250923-S-70649</t>
  </si>
  <si>
    <t>C29462001515</t>
  </si>
  <si>
    <t>20250923-S-70287</t>
  </si>
  <si>
    <t>C29461988172</t>
  </si>
  <si>
    <t>20250923-S-70703</t>
  </si>
  <si>
    <t>C29461970520</t>
  </si>
  <si>
    <t>20250923-S-70484</t>
  </si>
  <si>
    <t>C29461987061</t>
  </si>
  <si>
    <t>20250923-S-70790</t>
  </si>
  <si>
    <t>C29461999159</t>
  </si>
  <si>
    <t>20250923-S-70416</t>
  </si>
  <si>
    <t>C29461981928</t>
  </si>
  <si>
    <t>20250923-S-70642</t>
  </si>
  <si>
    <t>C29461987348</t>
  </si>
  <si>
    <t>C29461998842</t>
  </si>
  <si>
    <t>20250923-S-70621</t>
  </si>
  <si>
    <t>C29461970838</t>
  </si>
  <si>
    <t>20250923-S-70336</t>
  </si>
  <si>
    <t>C29461984869</t>
  </si>
  <si>
    <t>C29461980048</t>
  </si>
  <si>
    <t>C29461995156</t>
  </si>
  <si>
    <t>20250923-S-70566</t>
  </si>
  <si>
    <t>C29461989439</t>
  </si>
  <si>
    <t>20250923-S-70291</t>
  </si>
  <si>
    <t>C29461999764</t>
  </si>
  <si>
    <t>20250923-S-70626</t>
  </si>
  <si>
    <t>C29461970875</t>
  </si>
  <si>
    <t>20250923-S-70342</t>
  </si>
  <si>
    <t>C29461970458</t>
  </si>
  <si>
    <t>C29461971115</t>
  </si>
  <si>
    <t>20250923-S-70288</t>
  </si>
  <si>
    <t>C29462000900</t>
  </si>
  <si>
    <t>C29462000898</t>
  </si>
  <si>
    <t>C29462000895</t>
  </si>
  <si>
    <t>C29462000901</t>
  </si>
  <si>
    <t>C29462000897</t>
  </si>
  <si>
    <t>C29462000896</t>
  </si>
  <si>
    <t>C29462000899</t>
  </si>
  <si>
    <t>C29462000894</t>
  </si>
  <si>
    <t>C29462001514</t>
  </si>
  <si>
    <t>20250923-S-70309</t>
  </si>
  <si>
    <t>C29461970743</t>
  </si>
  <si>
    <t xml:space="preserve">Arcese </t>
  </si>
  <si>
    <t xml:space="preserve">Ziegler </t>
  </si>
  <si>
    <t>OITBEKMH00001227</t>
  </si>
  <si>
    <t>OSKBEKMH00000115</t>
  </si>
  <si>
    <t>OFRBEKMH00002104</t>
  </si>
  <si>
    <t>OITBEKMH00001231</t>
  </si>
  <si>
    <t>OFRBEKMH00002111</t>
  </si>
  <si>
    <t>OBEKMHBE00001652</t>
  </si>
  <si>
    <t>OFRBEKMH00002112</t>
  </si>
  <si>
    <t>20250924-S-70512</t>
  </si>
  <si>
    <t>C29723824011</t>
  </si>
  <si>
    <t>OBEKMHBE00001656</t>
  </si>
  <si>
    <t>C29723824010</t>
  </si>
  <si>
    <t>20250924-S-70442</t>
  </si>
  <si>
    <t>C29723807723</t>
  </si>
  <si>
    <t>20250924-S-70400</t>
  </si>
  <si>
    <t>C29723807082</t>
  </si>
  <si>
    <t>20250923-S-70290</t>
  </si>
  <si>
    <t>C29723834699</t>
  </si>
  <si>
    <t>20250924-S-70224</t>
  </si>
  <si>
    <t>C29723825590</t>
  </si>
  <si>
    <t>20250925-S-70547</t>
  </si>
  <si>
    <t>C29985515050</t>
  </si>
  <si>
    <t>20250925-S-70621</t>
  </si>
  <si>
    <t>C29985514896</t>
  </si>
  <si>
    <t>20250926-S-70004</t>
  </si>
  <si>
    <t>C29985515171</t>
  </si>
  <si>
    <t>20250925-S-70535</t>
  </si>
  <si>
    <t>C29985537343</t>
  </si>
  <si>
    <t>20250925-S-70776</t>
  </si>
  <si>
    <t>C29985537797</t>
  </si>
  <si>
    <t>20250925-S-70653</t>
  </si>
  <si>
    <t>C29985538289</t>
  </si>
  <si>
    <t>20250926-S-70104</t>
  </si>
  <si>
    <t>C29985549455</t>
  </si>
  <si>
    <t>20250925-S-70382</t>
  </si>
  <si>
    <t>C29985529800</t>
  </si>
  <si>
    <t>C29985529801</t>
  </si>
  <si>
    <t>20250925-S-70809</t>
  </si>
  <si>
    <t>C29985553954</t>
  </si>
  <si>
    <t>OPLBEKMH00000697</t>
  </si>
  <si>
    <t>ODEBEKMH00002478</t>
  </si>
  <si>
    <t>OITBEKMH00001228</t>
  </si>
  <si>
    <t>ODEBEKMH00002481</t>
  </si>
  <si>
    <t>OFRBEKMH00002103</t>
  </si>
  <si>
    <t>20250924-S-70787</t>
  </si>
  <si>
    <t>C29723830370</t>
  </si>
  <si>
    <t>20250924-S-70456</t>
  </si>
  <si>
    <t>C29723841265</t>
  </si>
  <si>
    <t>20250924-S-70379</t>
  </si>
  <si>
    <t>C29723839189</t>
  </si>
  <si>
    <t>20250924-S-70190</t>
  </si>
  <si>
    <t>C29723834767</t>
  </si>
  <si>
    <t>20250924-S-70244</t>
  </si>
  <si>
    <t>C29723805940</t>
  </si>
  <si>
    <t>20250924-S-70604</t>
  </si>
  <si>
    <t>C29723806972</t>
  </si>
  <si>
    <t>20250924-S-70707</t>
  </si>
  <si>
    <t>C29723831654</t>
  </si>
  <si>
    <t>20250924-S-70518</t>
  </si>
  <si>
    <t>C29723816071</t>
  </si>
  <si>
    <t>20250924-S-70347</t>
  </si>
  <si>
    <t>C29723830394</t>
  </si>
  <si>
    <t>20250924-S-70470</t>
  </si>
  <si>
    <t>C29723815721</t>
  </si>
  <si>
    <t>20250924-S-70213</t>
  </si>
  <si>
    <t>C29723835652</t>
  </si>
  <si>
    <t>20250925-S-70741</t>
  </si>
  <si>
    <t>C29985514924</t>
  </si>
  <si>
    <t>20250925-S-70730</t>
  </si>
  <si>
    <t>C29985538001</t>
  </si>
  <si>
    <t>20250925-S-70660</t>
  </si>
  <si>
    <t>C29985536606</t>
  </si>
  <si>
    <t>20250925-S-70534</t>
  </si>
  <si>
    <t>C29985537776</t>
  </si>
  <si>
    <t>20250925-S-70908</t>
  </si>
  <si>
    <t>C29985537015</t>
  </si>
  <si>
    <t>20250925-S-70619</t>
  </si>
  <si>
    <t>C29985550315</t>
  </si>
  <si>
    <t>OFIBEKMH00000039</t>
  </si>
  <si>
    <t>OSIBEKMH00000020</t>
  </si>
  <si>
    <t>ODKBEKMH00000165</t>
  </si>
  <si>
    <t>OSEBEKMH00000121</t>
  </si>
  <si>
    <t>OGBBEKMH00001154</t>
  </si>
  <si>
    <t>20250925-S-70065</t>
  </si>
  <si>
    <t>C29654377164</t>
  </si>
  <si>
    <t>CATERPILLAR (U.K.) LIMITED</t>
  </si>
  <si>
    <t>20250924-S-70307</t>
  </si>
  <si>
    <t>C29723828768</t>
  </si>
  <si>
    <t>20250924-S-70582</t>
  </si>
  <si>
    <t>C29723824854</t>
  </si>
  <si>
    <t>20250924-S-70627</t>
  </si>
  <si>
    <t>C29723827937</t>
  </si>
  <si>
    <t>20250924-S-70312</t>
  </si>
  <si>
    <t>C29723813572</t>
  </si>
  <si>
    <t>Argus Powerbend/Fluidhandling</t>
  </si>
  <si>
    <t>20250924-S-70303</t>
  </si>
  <si>
    <t>C29723830163</t>
  </si>
  <si>
    <t>20250924-S-70703</t>
  </si>
  <si>
    <t>C29723827434</t>
  </si>
  <si>
    <t>20250924-S-70712</t>
  </si>
  <si>
    <t>C29723821851</t>
  </si>
  <si>
    <t>OLUBEKMH00000055</t>
  </si>
  <si>
    <t>20250925-S-70464</t>
  </si>
  <si>
    <t>C29985536810</t>
  </si>
  <si>
    <t>20250925-S-70787</t>
  </si>
  <si>
    <t>C29985532448</t>
  </si>
  <si>
    <t>20250925-S-70779</t>
  </si>
  <si>
    <t>C29985544967</t>
  </si>
  <si>
    <t>20250925-S-70493</t>
  </si>
  <si>
    <t>C29985543172</t>
  </si>
  <si>
    <t>20250925-S-70452</t>
  </si>
  <si>
    <t>C29985543762</t>
  </si>
  <si>
    <t>20250925-S-70906</t>
  </si>
  <si>
    <t>C29985537785</t>
  </si>
  <si>
    <t>20250925-S-70663</t>
  </si>
  <si>
    <t>C29985529915</t>
  </si>
  <si>
    <t>OLVBEKMH00000034</t>
  </si>
  <si>
    <t>20250925-S-70775</t>
  </si>
  <si>
    <t>C29985537687</t>
  </si>
  <si>
    <t>OITBEKMH00001229</t>
  </si>
  <si>
    <t>20250924-S-70450</t>
  </si>
  <si>
    <t>C29723838227</t>
  </si>
  <si>
    <t>20250924-S-70635</t>
  </si>
  <si>
    <t>C29723823532</t>
  </si>
  <si>
    <t>20250924-S-70406</t>
  </si>
  <si>
    <t>C29723807265</t>
  </si>
  <si>
    <t>20250924-S-70198</t>
  </si>
  <si>
    <t>C29723813329</t>
  </si>
  <si>
    <t>20250924-S-70683</t>
  </si>
  <si>
    <t>C29723813057</t>
  </si>
  <si>
    <t>20250924-S-70695</t>
  </si>
  <si>
    <t>C29723835851</t>
  </si>
  <si>
    <t>20250922-S-70853</t>
  </si>
  <si>
    <t>C29946726766</t>
  </si>
  <si>
    <t>20250925-S-70539</t>
  </si>
  <si>
    <t>C29985538426</t>
  </si>
  <si>
    <t>20250925-S-70907</t>
  </si>
  <si>
    <t>C29985536961</t>
  </si>
  <si>
    <t>20250925-S-70067</t>
  </si>
  <si>
    <t>C29985536963</t>
  </si>
  <si>
    <t>20250925-S-70424</t>
  </si>
  <si>
    <t>C29985515048</t>
  </si>
  <si>
    <t>20250925-S-70620</t>
  </si>
  <si>
    <t>C29985529911</t>
  </si>
  <si>
    <t>20250925-S-70368</t>
  </si>
  <si>
    <t>C29985551391</t>
  </si>
  <si>
    <t>C29985532449</t>
  </si>
  <si>
    <t>20250925-S-70358</t>
  </si>
  <si>
    <t>C29985555526</t>
  </si>
  <si>
    <t>20250925-S-70380</t>
  </si>
  <si>
    <t>C29985544838</t>
  </si>
  <si>
    <t>C29985550875</t>
  </si>
  <si>
    <t>C29985544968</t>
  </si>
  <si>
    <t>20250925-S-70647</t>
  </si>
  <si>
    <t>C29985550699</t>
  </si>
  <si>
    <t>20250925-S-70373</t>
  </si>
  <si>
    <t>C29985544125</t>
  </si>
  <si>
    <t>C29985544124</t>
  </si>
  <si>
    <t>20250925-S-70802</t>
  </si>
  <si>
    <t>C29985549939</t>
  </si>
  <si>
    <t>OPLBEKMH00000696</t>
  </si>
  <si>
    <t>OHUBEKMH00000209</t>
  </si>
  <si>
    <t>ODEBEKMH00002474</t>
  </si>
  <si>
    <t>20250924-S-70399</t>
  </si>
  <si>
    <t>C29723814666</t>
  </si>
  <si>
    <t>20250924-S-70169</t>
  </si>
  <si>
    <t>C29723808827</t>
  </si>
  <si>
    <t>20250925-S-70743</t>
  </si>
  <si>
    <t>C29985527985</t>
  </si>
  <si>
    <t>20250925-S-70740</t>
  </si>
  <si>
    <t>C29985532491</t>
  </si>
  <si>
    <t>20250925-S-70422</t>
  </si>
  <si>
    <t>C29985515046</t>
  </si>
  <si>
    <t>20250925-S-70900</t>
  </si>
  <si>
    <t>C29985515426</t>
  </si>
  <si>
    <t>20250925-S-70754</t>
  </si>
  <si>
    <t>C29985555029</t>
  </si>
  <si>
    <t>20250925-S-70735</t>
  </si>
  <si>
    <t>C29985543575</t>
  </si>
  <si>
    <t>OESBEKMH00000600</t>
  </si>
  <si>
    <t>OITBEKMH00001226</t>
  </si>
  <si>
    <t>OROBEKMH00000158</t>
  </si>
  <si>
    <t>C29723830371</t>
  </si>
  <si>
    <t>20250924-S-70610</t>
  </si>
  <si>
    <t>C29723839970</t>
  </si>
  <si>
    <t>20250924-S-70636</t>
  </si>
  <si>
    <t>C29723823772</t>
  </si>
  <si>
    <t>20250924-S-70227</t>
  </si>
  <si>
    <t>C29723829428</t>
  </si>
  <si>
    <t>20250924-S-70645</t>
  </si>
  <si>
    <t>C29723812803</t>
  </si>
  <si>
    <t>20250924-S-70608</t>
  </si>
  <si>
    <t>C29723813583</t>
  </si>
  <si>
    <t>C29723814665</t>
  </si>
  <si>
    <t>20250924-S-70590</t>
  </si>
  <si>
    <t>C29723833511</t>
  </si>
  <si>
    <t>20250924-S-70799</t>
  </si>
  <si>
    <t>C29723823631</t>
  </si>
  <si>
    <t>20250924-S-70176</t>
  </si>
  <si>
    <t>C29723839044</t>
  </si>
  <si>
    <t>C29723808825</t>
  </si>
  <si>
    <t>C29723808826</t>
  </si>
  <si>
    <t>20250924-S-70700</t>
  </si>
  <si>
    <t>C29723829095</t>
  </si>
  <si>
    <t>20250925-S-70420</t>
  </si>
  <si>
    <t>C29985536219</t>
  </si>
  <si>
    <t>20250924-S-70800</t>
  </si>
  <si>
    <t>C29985532560</t>
  </si>
  <si>
    <t>20250925-S-70742</t>
  </si>
  <si>
    <t>C29985514909</t>
  </si>
  <si>
    <t>20250925-S-70359</t>
  </si>
  <si>
    <t>C29985556009</t>
  </si>
  <si>
    <t>C29985556010</t>
  </si>
  <si>
    <t>20250925-S-70708</t>
  </si>
  <si>
    <t>C29985537369</t>
  </si>
  <si>
    <t>20250925-S-70577</t>
  </si>
  <si>
    <t>C29985538229</t>
  </si>
  <si>
    <t>20250925-S-70537</t>
  </si>
  <si>
    <t>C29985544427</t>
  </si>
  <si>
    <t>20250925-S-70751</t>
  </si>
  <si>
    <t>C29985554933</t>
  </si>
  <si>
    <t>20250925-S-70727</t>
  </si>
  <si>
    <t>C29985551250</t>
  </si>
  <si>
    <t>C29985537784</t>
  </si>
  <si>
    <t>20250925-S-70575</t>
  </si>
  <si>
    <t>C29985544493</t>
  </si>
  <si>
    <t>20250924-S-70451</t>
  </si>
  <si>
    <t>C29723837538</t>
  </si>
  <si>
    <t>20250925-S-70363</t>
  </si>
  <si>
    <t>C29985550366</t>
  </si>
  <si>
    <t>20250924-S-70212</t>
  </si>
  <si>
    <t>C29723835419</t>
  </si>
  <si>
    <t>C29723841266</t>
  </si>
  <si>
    <t>20250924-S-70392</t>
  </si>
  <si>
    <t>C29723832857</t>
  </si>
  <si>
    <t>20250924-S-70200</t>
  </si>
  <si>
    <t>C29723806922</t>
  </si>
  <si>
    <t>20250924-S-70609</t>
  </si>
  <si>
    <t>C29723813780</t>
  </si>
  <si>
    <t>20250924-S-70632</t>
  </si>
  <si>
    <t>C29723824143</t>
  </si>
  <si>
    <t>20250924-S-70209</t>
  </si>
  <si>
    <t>C29723810518</t>
  </si>
  <si>
    <t>20250924-S-70201</t>
  </si>
  <si>
    <t>C29723807486</t>
  </si>
  <si>
    <t>20250925-S-70384</t>
  </si>
  <si>
    <t>C29985530380</t>
  </si>
  <si>
    <t>20250925-S-70387</t>
  </si>
  <si>
    <t>C29985536617</t>
  </si>
  <si>
    <t>C29985551392</t>
  </si>
  <si>
    <t>C29985532447</t>
  </si>
  <si>
    <t>20250924-S-70194</t>
  </si>
  <si>
    <t>C29723833714</t>
  </si>
  <si>
    <t>C29723823771</t>
  </si>
  <si>
    <t>20250925-S-70764</t>
  </si>
  <si>
    <t>C29985547505</t>
  </si>
  <si>
    <t>extra pallet contained xx label</t>
  </si>
  <si>
    <t>only extra boxes, correct labeled</t>
  </si>
  <si>
    <t>OPLBEKMH00000699</t>
  </si>
  <si>
    <t>OITBEKMH00001235</t>
  </si>
  <si>
    <t>OITBEKMH00001236</t>
  </si>
  <si>
    <t>OITBEKMH00001232</t>
  </si>
  <si>
    <t>ODEBEKMH00002492</t>
  </si>
  <si>
    <t>ODEBEKMH00002491</t>
  </si>
  <si>
    <t>OFRBEKMH00002117</t>
  </si>
  <si>
    <t>OBEKMHBE00001669</t>
  </si>
  <si>
    <t>20250926-S-70617</t>
  </si>
  <si>
    <t>C30770999257</t>
  </si>
  <si>
    <t>20250926-S-70694</t>
  </si>
  <si>
    <t>C30770997160</t>
  </si>
  <si>
    <t>20250926-S-70622</t>
  </si>
  <si>
    <t>C30770979224</t>
  </si>
  <si>
    <t>20250926-S-70398</t>
  </si>
  <si>
    <t>C30770964380</t>
  </si>
  <si>
    <t>20250926-S-70909</t>
  </si>
  <si>
    <t>C30770984500</t>
  </si>
  <si>
    <t>ODEBEKMH00002487</t>
  </si>
  <si>
    <t>OCZBEKMH00000666</t>
  </si>
  <si>
    <t>OLVBEKMH00000035</t>
  </si>
  <si>
    <t>20250926-S-70602</t>
  </si>
  <si>
    <t>C30770954331</t>
  </si>
  <si>
    <t>20250926-S-70644</t>
  </si>
  <si>
    <t>C30770958648</t>
  </si>
  <si>
    <t>20250926-S-70402</t>
  </si>
  <si>
    <t>C30770953449</t>
  </si>
  <si>
    <t>20250926-S-70650</t>
  </si>
  <si>
    <t>C30770997526</t>
  </si>
  <si>
    <t>20250926-S-70666</t>
  </si>
  <si>
    <t>C30770978997</t>
  </si>
  <si>
    <t>20250926-S-70439</t>
  </si>
  <si>
    <t>C30770962952</t>
  </si>
  <si>
    <t>20250926-S-70850</t>
  </si>
  <si>
    <t>C30770994907</t>
  </si>
  <si>
    <t>20250926-S-70845</t>
  </si>
  <si>
    <t>C30770946415</t>
  </si>
  <si>
    <t>20250926-S-70840</t>
  </si>
  <si>
    <t>C30770952484</t>
  </si>
  <si>
    <t>20250926-S-70519</t>
  </si>
  <si>
    <t>C30770973522</t>
  </si>
  <si>
    <t>20250926-S-70535</t>
  </si>
  <si>
    <t>C30770990455</t>
  </si>
  <si>
    <t>20250926-S-70505</t>
  </si>
  <si>
    <t>C30770973452</t>
  </si>
  <si>
    <t>20250926-S-70541</t>
  </si>
  <si>
    <t>C30770982761</t>
  </si>
  <si>
    <t>C30770982760</t>
  </si>
  <si>
    <t>20250926-S-70779</t>
  </si>
  <si>
    <t>C30770988061</t>
  </si>
  <si>
    <t>20250926-S-70836</t>
  </si>
  <si>
    <t>C30770972299</t>
  </si>
  <si>
    <t>20250926-S-70785</t>
  </si>
  <si>
    <t>C30770983561</t>
  </si>
  <si>
    <t>20250926-S-70756</t>
  </si>
  <si>
    <t>C30770965569</t>
  </si>
  <si>
    <t>20250926-S-70695</t>
  </si>
  <si>
    <t>C30771000398</t>
  </si>
  <si>
    <t>20250926-S-70387</t>
  </si>
  <si>
    <t>C30770980488</t>
  </si>
  <si>
    <t>OITBEKMH00001233</t>
  </si>
  <si>
    <t>OESBEKMH00000605</t>
  </si>
  <si>
    <t>20250926-S-70448</t>
  </si>
  <si>
    <t>C30770954011</t>
  </si>
  <si>
    <t>20250926-S-70810</t>
  </si>
  <si>
    <t>C30770991813</t>
  </si>
  <si>
    <t>20250926-S-70441</t>
  </si>
  <si>
    <t>C30770951978</t>
  </si>
  <si>
    <t>20250926-S-70607</t>
  </si>
  <si>
    <t>C30770952829</t>
  </si>
  <si>
    <t>C30770952483</t>
  </si>
  <si>
    <t>20250926-S-70460</t>
  </si>
  <si>
    <t>C30770983545</t>
  </si>
  <si>
    <t>20250926-S-70794</t>
  </si>
  <si>
    <t>C30770965838</t>
  </si>
  <si>
    <t>20250926-S-70473</t>
  </si>
  <si>
    <t>C30770968003</t>
  </si>
  <si>
    <t>20250926-S-70630</t>
  </si>
  <si>
    <t>C30770965281</t>
  </si>
  <si>
    <t>20250926-S-70471</t>
  </si>
  <si>
    <t>C30770976431</t>
  </si>
  <si>
    <t>OITBEKMH00001234</t>
  </si>
  <si>
    <t>20250926-S-70410</t>
  </si>
  <si>
    <t>C30770999910</t>
  </si>
  <si>
    <t>20250926-S-70700</t>
  </si>
  <si>
    <t>C30770975595</t>
  </si>
  <si>
    <t>20250926-S-70459</t>
  </si>
  <si>
    <t>C30770986855</t>
  </si>
  <si>
    <t>OPLBEKMH00000704</t>
  </si>
  <si>
    <t>OCZBEKMH00000667</t>
  </si>
  <si>
    <t>C30771000397</t>
  </si>
  <si>
    <t>C30771000396</t>
  </si>
  <si>
    <t>20250926-S-70762</t>
  </si>
  <si>
    <t>C30770952823</t>
  </si>
  <si>
    <t>20250926-S-70413</t>
  </si>
  <si>
    <t>C30770990756</t>
  </si>
  <si>
    <t>20250926-S-70821</t>
  </si>
  <si>
    <t>C30770974555</t>
  </si>
  <si>
    <t>C30770974556</t>
  </si>
  <si>
    <t>20250926-S-70472</t>
  </si>
  <si>
    <t>C30770970214</t>
  </si>
  <si>
    <t>20250926-S-70456</t>
  </si>
  <si>
    <t>C30770989898</t>
  </si>
  <si>
    <t>20250926-S-70743</t>
  </si>
  <si>
    <t>C30770975743</t>
  </si>
  <si>
    <t>C30770965280</t>
  </si>
  <si>
    <t>20250926-S-70823</t>
  </si>
  <si>
    <t>C30770972086</t>
  </si>
  <si>
    <t>20250926-S-70796</t>
  </si>
  <si>
    <t>C30770964580</t>
  </si>
  <si>
    <t>C30770964581</t>
  </si>
  <si>
    <t>C30770994906</t>
  </si>
  <si>
    <t>20250926-S-70407</t>
  </si>
  <si>
    <t>C30770951881</t>
  </si>
  <si>
    <t>C30770991812</t>
  </si>
  <si>
    <t>20250926-S-70698</t>
  </si>
  <si>
    <t>C30770992562</t>
  </si>
  <si>
    <t>C30770952828</t>
  </si>
  <si>
    <t>20250926-S-70652</t>
  </si>
  <si>
    <t>C30770995703</t>
  </si>
  <si>
    <t>C30770979225</t>
  </si>
  <si>
    <t>20250926-S-70395</t>
  </si>
  <si>
    <t>C30770967602</t>
  </si>
  <si>
    <t>20250926-S-70829</t>
  </si>
  <si>
    <t>C30770985116</t>
  </si>
  <si>
    <t>20250926-S-70583</t>
  </si>
  <si>
    <t>C30770983783</t>
  </si>
  <si>
    <t>20250926-S-70642</t>
  </si>
  <si>
    <t>C30770953584</t>
  </si>
  <si>
    <t>20250926-S-70770</t>
  </si>
  <si>
    <t>C30771003258</t>
  </si>
  <si>
    <t>20250926-S-70910</t>
  </si>
  <si>
    <t>C30770961353</t>
  </si>
  <si>
    <t>20250926-S-70474</t>
  </si>
  <si>
    <t>C30770966030</t>
  </si>
  <si>
    <t>correct, only the extra pallet</t>
  </si>
  <si>
    <t>OBEKMHBE00001671</t>
  </si>
  <si>
    <t>OSKBEKMH00000116</t>
  </si>
  <si>
    <t>OPLBEKMH00000709</t>
  </si>
  <si>
    <t>OITBEKMH00001240</t>
  </si>
  <si>
    <t>OPLBEKMH00000705</t>
  </si>
  <si>
    <t>OFRBEKMH00002119</t>
  </si>
  <si>
    <t>ODKBEKMH00000169</t>
  </si>
  <si>
    <t>OGBBEKMH00001159</t>
  </si>
  <si>
    <t>OHUBEKMH00000210</t>
  </si>
  <si>
    <t>OROBEKMH00000159</t>
  </si>
  <si>
    <t>ODEBEKMH00002497</t>
  </si>
  <si>
    <t>OPLBEKMH00000707</t>
  </si>
  <si>
    <t>OROBEKMH00000160</t>
  </si>
  <si>
    <t>OPLBEKMH00000706</t>
  </si>
  <si>
    <t>OPLBEKMH00000708</t>
  </si>
  <si>
    <t>OCZBEKMH00000668</t>
  </si>
  <si>
    <t>20250929-S-70581</t>
  </si>
  <si>
    <t>C31032906321</t>
  </si>
  <si>
    <t>20250929-S-70611</t>
  </si>
  <si>
    <t>C31032914246</t>
  </si>
  <si>
    <t>20250929-S-70363</t>
  </si>
  <si>
    <t>C31032931492</t>
  </si>
  <si>
    <t>20250929-S-70768</t>
  </si>
  <si>
    <t>C31032925938</t>
  </si>
  <si>
    <t>20250930-S-70079</t>
  </si>
  <si>
    <t>C31032944138</t>
  </si>
  <si>
    <t>20250929-S-70402</t>
  </si>
  <si>
    <t>C31032929602</t>
  </si>
  <si>
    <t>20250929-S-70357</t>
  </si>
  <si>
    <t>C31032937073</t>
  </si>
  <si>
    <t>20250929-S-70360</t>
  </si>
  <si>
    <t>C31032934312</t>
  </si>
  <si>
    <t>20250929-S-70492</t>
  </si>
  <si>
    <t>C31032923176</t>
  </si>
  <si>
    <t>20250929-S-70500</t>
  </si>
  <si>
    <t>C31032906673</t>
  </si>
  <si>
    <t>20250929-S-70578</t>
  </si>
  <si>
    <t>C31032914306</t>
  </si>
  <si>
    <t>20250929-S-70487</t>
  </si>
  <si>
    <t>C31032933406</t>
  </si>
  <si>
    <t>20250929-S-70449</t>
  </si>
  <si>
    <t>C31032925589</t>
  </si>
  <si>
    <t>C31032925590</t>
  </si>
  <si>
    <t>20250929-S-70356</t>
  </si>
  <si>
    <t>C31032939187</t>
  </si>
  <si>
    <t>20250929-S-70489</t>
  </si>
  <si>
    <t>C31032928841</t>
  </si>
  <si>
    <t>20250929-S-70180</t>
  </si>
  <si>
    <t>C31032908651</t>
  </si>
  <si>
    <t>20250930-S-70080</t>
  </si>
  <si>
    <t>C31032934537</t>
  </si>
  <si>
    <t>20250929-S-70684</t>
  </si>
  <si>
    <t>C31032934681</t>
  </si>
  <si>
    <t>20250929-S-70498</t>
  </si>
  <si>
    <t>C31032923742</t>
  </si>
  <si>
    <t>20250929-S-70491</t>
  </si>
  <si>
    <t>C31032923844</t>
  </si>
  <si>
    <t>20250929-S-70301</t>
  </si>
  <si>
    <t>C31032907133</t>
  </si>
  <si>
    <t>20250929-S-70553</t>
  </si>
  <si>
    <t>C31032940851</t>
  </si>
  <si>
    <t>20250929-S-70697</t>
  </si>
  <si>
    <t>C31032913555</t>
  </si>
  <si>
    <t>20250929-S-70310</t>
  </si>
  <si>
    <t>C31032940736</t>
  </si>
  <si>
    <t>20250929-S-70683</t>
  </si>
  <si>
    <t>C31032930869</t>
  </si>
  <si>
    <t>20250929-S-70333</t>
  </si>
  <si>
    <t>C31032922757</t>
  </si>
  <si>
    <t>C31032908650</t>
  </si>
  <si>
    <t>20250929-S-70569</t>
  </si>
  <si>
    <t>C31032928307</t>
  </si>
  <si>
    <t>C31032934680</t>
  </si>
  <si>
    <t>20250929-S-70667</t>
  </si>
  <si>
    <t>C31032906487</t>
  </si>
  <si>
    <t>20250929-S-70418</t>
  </si>
  <si>
    <t>C31032912092</t>
  </si>
  <si>
    <t>20250929-S-70398</t>
  </si>
  <si>
    <t>C31032941329</t>
  </si>
  <si>
    <t>20250929-S-70397</t>
  </si>
  <si>
    <t>C31032940303</t>
  </si>
  <si>
    <t>20250929-S-70271</t>
  </si>
  <si>
    <t>C31032941661</t>
  </si>
  <si>
    <t>20250929-S-70235</t>
  </si>
  <si>
    <t>C31032937675</t>
  </si>
  <si>
    <t>20250929-S-70622</t>
  </si>
  <si>
    <t>C31032908883</t>
  </si>
  <si>
    <t>20250929-S-70212</t>
  </si>
  <si>
    <t>C31032921464</t>
  </si>
  <si>
    <t>20250929-S-70636</t>
  </si>
  <si>
    <t>C31032935652</t>
  </si>
  <si>
    <t>20250929-S-70187</t>
  </si>
  <si>
    <t>C31032914195</t>
  </si>
  <si>
    <t>C31032914196</t>
  </si>
  <si>
    <t>20250929-S-70638</t>
  </si>
  <si>
    <t>C31032936083</t>
  </si>
  <si>
    <t>20250929-S-70648</t>
  </si>
  <si>
    <t>C31032929023</t>
  </si>
  <si>
    <t>20250929-S-70192</t>
  </si>
  <si>
    <t>C31032948055</t>
  </si>
  <si>
    <t>20250929-S-70268</t>
  </si>
  <si>
    <t>C31032906645</t>
  </si>
  <si>
    <t>C31032948056</t>
  </si>
  <si>
    <t>C31032948057</t>
  </si>
  <si>
    <t>20250929-S-70266</t>
  </si>
  <si>
    <t>C31032906531</t>
  </si>
  <si>
    <t>20250929-S-70552</t>
  </si>
  <si>
    <t>C31032939470</t>
  </si>
  <si>
    <t>20250929-S-70194</t>
  </si>
  <si>
    <t>C31032944095</t>
  </si>
  <si>
    <t>20250929-S-70403</t>
  </si>
  <si>
    <t>C31032929347</t>
  </si>
  <si>
    <t>20250929-S-70770</t>
  </si>
  <si>
    <t>C31032916857</t>
  </si>
  <si>
    <t>20250929-S-70692</t>
  </si>
  <si>
    <t>C31032924058</t>
  </si>
  <si>
    <t>20250929-S-70573</t>
  </si>
  <si>
    <t>C31032914116</t>
  </si>
  <si>
    <t>20250929-S-70769</t>
  </si>
  <si>
    <t>C31032928342</t>
  </si>
  <si>
    <t>20250929-S-70455</t>
  </si>
  <si>
    <t>C31032913731</t>
  </si>
  <si>
    <t>20250929-S-70691</t>
  </si>
  <si>
    <t>C31032923747</t>
  </si>
  <si>
    <t>20250929-S-70270</t>
  </si>
  <si>
    <t>C31032944619</t>
  </si>
  <si>
    <t>20250929-S-70594</t>
  </si>
  <si>
    <t>C31032939649</t>
  </si>
  <si>
    <t>20250929-S-70767</t>
  </si>
  <si>
    <t>C31032927084</t>
  </si>
  <si>
    <t>20250926-S-70131</t>
  </si>
  <si>
    <t>RL5017487756</t>
  </si>
  <si>
    <t>C31032908882</t>
  </si>
  <si>
    <t>C31032932590</t>
  </si>
  <si>
    <t>C31032908652</t>
  </si>
  <si>
    <t>20250929-S-70482</t>
  </si>
  <si>
    <t>C31032933874</t>
  </si>
  <si>
    <t>2 of the 3 TO's received but only 2 announced on CMR, all 3 TO's were booked, confirmed not shipped by supplier, cancelled as per NCC</t>
  </si>
  <si>
    <t>OITBEKMH00001242</t>
  </si>
  <si>
    <t>OITBEKMH00001244</t>
  </si>
  <si>
    <t>ODEBEKMH00002510</t>
  </si>
  <si>
    <t>OBEKMHBE00001676</t>
  </si>
  <si>
    <t>ODEBEKMH00002511</t>
  </si>
  <si>
    <t>OGBBEKMH00001166</t>
  </si>
  <si>
    <t>ODKBEKMH00000170</t>
  </si>
  <si>
    <t>OPTBEKMH00000077</t>
  </si>
  <si>
    <t>OCZBEKMH00000671</t>
  </si>
  <si>
    <t>OFRBEKMH00002134</t>
  </si>
  <si>
    <t>OITBEKMH00001243</t>
  </si>
  <si>
    <t>20250930-S-70372</t>
  </si>
  <si>
    <t>C31294702738</t>
  </si>
  <si>
    <t>20250930-S-70238</t>
  </si>
  <si>
    <t>C31294775274</t>
  </si>
  <si>
    <t>20250930-S-70409</t>
  </si>
  <si>
    <t>C31294698484</t>
  </si>
  <si>
    <t>20250930-S-70433</t>
  </si>
  <si>
    <t>C31294775915</t>
  </si>
  <si>
    <t>20250930-S-70641</t>
  </si>
  <si>
    <t>C31294722644</t>
  </si>
  <si>
    <t>20250930-S-70415</t>
  </si>
  <si>
    <t>C31294728742</t>
  </si>
  <si>
    <t>20250930-S-70507</t>
  </si>
  <si>
    <t>C31294748182</t>
  </si>
  <si>
    <t>20250930-S-70712</t>
  </si>
  <si>
    <t>C31294765973</t>
  </si>
  <si>
    <t>20250930-S-70363</t>
  </si>
  <si>
    <t>C31294765548</t>
  </si>
  <si>
    <t>20250930-S-70209</t>
  </si>
  <si>
    <t>C31294697364</t>
  </si>
  <si>
    <t>20250930-S-70458</t>
  </si>
  <si>
    <t>C31294733089</t>
  </si>
  <si>
    <t>20250930-S-70563</t>
  </si>
  <si>
    <t>C31294725998</t>
  </si>
  <si>
    <t>20250930-S-70213</t>
  </si>
  <si>
    <t>C31294741821</t>
  </si>
  <si>
    <t>20250930-S-70505</t>
  </si>
  <si>
    <t>C31294752362</t>
  </si>
  <si>
    <t>20250930-S-70312</t>
  </si>
  <si>
    <t>C31294776006</t>
  </si>
  <si>
    <t>20250930-S-70600</t>
  </si>
  <si>
    <t>C31294703446</t>
  </si>
  <si>
    <t>Denso</t>
  </si>
  <si>
    <t>20250930-S-70599</t>
  </si>
  <si>
    <t>C31294777556</t>
  </si>
  <si>
    <t>20250930-S-70757</t>
  </si>
  <si>
    <t>C31294766063</t>
  </si>
  <si>
    <t>20250930-S-70566</t>
  </si>
  <si>
    <t>C31294716788</t>
  </si>
  <si>
    <t>20250930-S-70654</t>
  </si>
  <si>
    <t>C31294738060</t>
  </si>
  <si>
    <t>20250930-S-70772</t>
  </si>
  <si>
    <t>C31294740435</t>
  </si>
  <si>
    <t>20250930-S-70598</t>
  </si>
  <si>
    <t>C31294774681</t>
  </si>
  <si>
    <t>C31294774682</t>
  </si>
  <si>
    <t>20251001-S-70081</t>
  </si>
  <si>
    <t>C31294725574</t>
  </si>
  <si>
    <t>C31294725573</t>
  </si>
  <si>
    <t>20250930-S-70754</t>
  </si>
  <si>
    <t>C31294767799</t>
  </si>
  <si>
    <t>20250930-S-70601</t>
  </si>
  <si>
    <t>C31294719446</t>
  </si>
  <si>
    <t>20250930-S-70595</t>
  </si>
  <si>
    <t>C31294743914</t>
  </si>
  <si>
    <t>20251001-S-70110</t>
  </si>
  <si>
    <t>RL5017504309</t>
  </si>
  <si>
    <t>DONALDSON POLAND SKARBIMIERZ PLANT</t>
  </si>
  <si>
    <t>C31294766064</t>
  </si>
  <si>
    <t>20250925-S-70924</t>
  </si>
  <si>
    <t>C31294750607</t>
  </si>
  <si>
    <t>20250930-S-70773</t>
  </si>
  <si>
    <t>C31294740444</t>
  </si>
  <si>
    <t>20250930-S-70578</t>
  </si>
  <si>
    <t>C31294741051</t>
  </si>
  <si>
    <t>20250930-S-70622</t>
  </si>
  <si>
    <t>C31294756079</t>
  </si>
  <si>
    <t>20250930-S-70402</t>
  </si>
  <si>
    <t>C31294704111</t>
  </si>
  <si>
    <t>20250930-S-70451</t>
  </si>
  <si>
    <t>C31294701867</t>
  </si>
  <si>
    <t>20250930-S-70408</t>
  </si>
  <si>
    <t>C31294697748</t>
  </si>
  <si>
    <t>20250930-S-70478</t>
  </si>
  <si>
    <t>C31294776647</t>
  </si>
  <si>
    <t>20250930-S-70644</t>
  </si>
  <si>
    <t>C31294705313</t>
  </si>
  <si>
    <t>20250930-S-70421</t>
  </si>
  <si>
    <t>C31294763958</t>
  </si>
  <si>
    <t>20250930-S-70457</t>
  </si>
  <si>
    <t>C31294730305</t>
  </si>
  <si>
    <t>20250930-S-70288</t>
  </si>
  <si>
    <t>C31294718247</t>
  </si>
  <si>
    <t>20250930-S-70265</t>
  </si>
  <si>
    <t>C31294727096</t>
  </si>
  <si>
    <t>C31294719445</t>
  </si>
  <si>
    <t>C31294741050</t>
  </si>
  <si>
    <t>20250930-S-70479</t>
  </si>
  <si>
    <t>C31294767852</t>
  </si>
  <si>
    <t>20250930-S-70205</t>
  </si>
  <si>
    <t>C31294719149</t>
  </si>
  <si>
    <t>20250930-S-70429</t>
  </si>
  <si>
    <t>C31294752055</t>
  </si>
  <si>
    <t>20250930-S-70506</t>
  </si>
  <si>
    <t>C31294752756</t>
  </si>
  <si>
    <t>C31294752363</t>
  </si>
  <si>
    <t>20250930-S-70199</t>
  </si>
  <si>
    <t>C31294752533</t>
  </si>
  <si>
    <t>20250930-S-70753</t>
  </si>
  <si>
    <t>C31294777157</t>
  </si>
  <si>
    <t>20250930-S-70761</t>
  </si>
  <si>
    <t>C31294721447</t>
  </si>
  <si>
    <t>20250930-S-70614</t>
  </si>
  <si>
    <t>C31294730430</t>
  </si>
  <si>
    <t>20250930-S-70204</t>
  </si>
  <si>
    <t>C31294712277</t>
  </si>
  <si>
    <t>20250930-S-70579</t>
  </si>
  <si>
    <t>C31294741734</t>
  </si>
  <si>
    <t>C31294719148</t>
  </si>
  <si>
    <t>C31294750606</t>
  </si>
  <si>
    <t>ODEBEKMH00002512</t>
  </si>
  <si>
    <t>20250930-S-70355</t>
  </si>
  <si>
    <t>C31294782226</t>
  </si>
  <si>
    <t>20250930-S-70206</t>
  </si>
  <si>
    <t>C31294697318</t>
  </si>
  <si>
    <t>20250930-S-70604</t>
  </si>
  <si>
    <t>C31294697595</t>
  </si>
  <si>
    <t>20250930-S-70647</t>
  </si>
  <si>
    <t>C31294698915</t>
  </si>
  <si>
    <t>20250930-S-70202</t>
  </si>
  <si>
    <t>C31294719345</t>
  </si>
  <si>
    <t>20250930-S-70615</t>
  </si>
  <si>
    <t>C31294726648</t>
  </si>
  <si>
    <t>20250930-S-70376</t>
  </si>
  <si>
    <t>C31294739188</t>
  </si>
  <si>
    <t>C31294730431</t>
  </si>
  <si>
    <t>20250930-S-70556</t>
  </si>
  <si>
    <t>C31294774821</t>
  </si>
  <si>
    <t>20250930-S-70574</t>
  </si>
  <si>
    <t>C31294741068</t>
  </si>
  <si>
    <t>C31294741067</t>
  </si>
  <si>
    <t>C31294741735</t>
  </si>
  <si>
    <t>20250930-S-70565</t>
  </si>
  <si>
    <t>C31294718150</t>
  </si>
  <si>
    <t>C31294718149</t>
  </si>
  <si>
    <t>C31294718148</t>
  </si>
  <si>
    <t>C31294719147</t>
  </si>
  <si>
    <t>20250930-S-70270</t>
  </si>
  <si>
    <t>C31294753121</t>
  </si>
  <si>
    <t>20250930-S-70223</t>
  </si>
  <si>
    <t>C31294763684</t>
  </si>
  <si>
    <t>20250930-S-70758</t>
  </si>
  <si>
    <t>C31294761904</t>
  </si>
  <si>
    <t>20250930-S-70287</t>
  </si>
  <si>
    <t>C31294764329</t>
  </si>
  <si>
    <t>20250930-S-70353</t>
  </si>
  <si>
    <t>C31294752896</t>
  </si>
  <si>
    <t>C31294752897</t>
  </si>
  <si>
    <t>20250930-S-70768</t>
  </si>
  <si>
    <t>C31294704082</t>
  </si>
  <si>
    <t>20250930-S-70236</t>
  </si>
  <si>
    <t>C31294781278</t>
  </si>
  <si>
    <t>20250930-S-70386</t>
  </si>
  <si>
    <t>C31294727760</t>
  </si>
  <si>
    <t>C31294763957</t>
  </si>
  <si>
    <t>20250930-S-70215</t>
  </si>
  <si>
    <t>C31294730586</t>
  </si>
  <si>
    <t>20250930-S-70285</t>
  </si>
  <si>
    <t>C31294761434</t>
  </si>
  <si>
    <t>20250930-S-70744</t>
  </si>
  <si>
    <t>C31294756724</t>
  </si>
  <si>
    <t>20250930-S-70251</t>
  </si>
  <si>
    <t>C31294702662</t>
  </si>
  <si>
    <t>C31294712276</t>
  </si>
  <si>
    <t>20250930-S-70200</t>
  </si>
  <si>
    <t>C31294716480</t>
  </si>
  <si>
    <t>incorrect, all pallets XX labeled</t>
  </si>
  <si>
    <t>5017 398 084 20250919-S-70286 20250918807034 was on the truck, shipment not received</t>
  </si>
  <si>
    <t>recieved 1 pal of the 2 received, 1 manco (1 box shipped as per NCC)</t>
  </si>
  <si>
    <t>OITBEKMH00001249</t>
  </si>
  <si>
    <t>OPLBEKMH00000712</t>
  </si>
  <si>
    <t>OITBEKMH00001247</t>
  </si>
  <si>
    <t>ODEBEKMH00002519</t>
  </si>
  <si>
    <t>OATBEKMH00000148</t>
  </si>
  <si>
    <t>OFIBEKMH00000040</t>
  </si>
  <si>
    <t>OSEBEKMH00000123</t>
  </si>
  <si>
    <t>OFRBEKMH00002147</t>
  </si>
  <si>
    <t>OPTBEKMH00000078</t>
  </si>
  <si>
    <t>OHUBEKMH00000211</t>
  </si>
  <si>
    <t>OESBEKMH00000614</t>
  </si>
  <si>
    <t>OSEBEKMH00000124</t>
  </si>
  <si>
    <t>OBEKMHBE00001693</t>
  </si>
  <si>
    <t>20251001-S-70426</t>
  </si>
  <si>
    <t>C31556441688</t>
  </si>
  <si>
    <t>20251001-S-70423</t>
  </si>
  <si>
    <t>C31556430456</t>
  </si>
  <si>
    <t>20251001-S-70497</t>
  </si>
  <si>
    <t>C31556448013</t>
  </si>
  <si>
    <t>20251002-S-70635</t>
  </si>
  <si>
    <t>C31818365042</t>
  </si>
  <si>
    <t>20251002-S-70145</t>
  </si>
  <si>
    <t>C31818358017</t>
  </si>
  <si>
    <t>20251002-S-70143</t>
  </si>
  <si>
    <t>C31818359632</t>
  </si>
  <si>
    <t>20251002-S-70868</t>
  </si>
  <si>
    <t>C31818386593</t>
  </si>
  <si>
    <t>ONLBEKMH00000688</t>
  </si>
  <si>
    <t>20251001-S-70811</t>
  </si>
  <si>
    <t>C31556424198</t>
  </si>
  <si>
    <t>20251001-S-70510</t>
  </si>
  <si>
    <t>C31556445629</t>
  </si>
  <si>
    <t>20251001-S-70521</t>
  </si>
  <si>
    <t>C31556428635</t>
  </si>
  <si>
    <t>20251001-S-70676</t>
  </si>
  <si>
    <t>C31556448915</t>
  </si>
  <si>
    <t>20251001-S-70634</t>
  </si>
  <si>
    <t>C31556442318</t>
  </si>
  <si>
    <t>20251001-S-70674</t>
  </si>
  <si>
    <t>C31556448937</t>
  </si>
  <si>
    <t>20251002-S-70415</t>
  </si>
  <si>
    <t>C31818364765</t>
  </si>
  <si>
    <t>20251002-S-70458</t>
  </si>
  <si>
    <t>C31818363333</t>
  </si>
  <si>
    <t>C31818359631</t>
  </si>
  <si>
    <t>20251002-S-70694</t>
  </si>
  <si>
    <t>C31818375442</t>
  </si>
  <si>
    <t>20251002-S-70698</t>
  </si>
  <si>
    <t>C31818380459</t>
  </si>
  <si>
    <t>OGBBEKMH00001169</t>
  </si>
  <si>
    <t>20251001-S-70619</t>
  </si>
  <si>
    <t>C31556423988</t>
  </si>
  <si>
    <t>20251001-S-70700</t>
  </si>
  <si>
    <t>C31556430046</t>
  </si>
  <si>
    <t>20251002-S-70062</t>
  </si>
  <si>
    <t>C31556424430</t>
  </si>
  <si>
    <t>20251002-S-70833</t>
  </si>
  <si>
    <t>C31818366357</t>
  </si>
  <si>
    <t>C31818366359</t>
  </si>
  <si>
    <t>C31818386594</t>
  </si>
  <si>
    <t>20251002-S-70528</t>
  </si>
  <si>
    <t>C31818387033</t>
  </si>
  <si>
    <t>OCZBEKMH00000674</t>
  </si>
  <si>
    <t>20251001-S-70617</t>
  </si>
  <si>
    <t>C31556424188</t>
  </si>
  <si>
    <t>20251001-S-70717</t>
  </si>
  <si>
    <t>C31556424790</t>
  </si>
  <si>
    <t>20251002-S-70691</t>
  </si>
  <si>
    <t>C31818374950</t>
  </si>
  <si>
    <t>YOKOHAMA TWS BELGIUM NV</t>
  </si>
  <si>
    <t>20251002-S-70837</t>
  </si>
  <si>
    <t>C31818373581</t>
  </si>
  <si>
    <t>OBEKMHBE00001694</t>
  </si>
  <si>
    <t>20251001-S-70828</t>
  </si>
  <si>
    <t>C31556435754</t>
  </si>
  <si>
    <t>20251001-S-70665</t>
  </si>
  <si>
    <t>C31556431442</t>
  </si>
  <si>
    <t>20251002-S-70407</t>
  </si>
  <si>
    <t>C31818387259</t>
  </si>
  <si>
    <t>20251002-S-70463</t>
  </si>
  <si>
    <t>C31818358791</t>
  </si>
  <si>
    <t>20251002-S-70161</t>
  </si>
  <si>
    <t>C31818363782</t>
  </si>
  <si>
    <t>20251002-S-70151</t>
  </si>
  <si>
    <t>C31818376461</t>
  </si>
  <si>
    <t>C31818376460</t>
  </si>
  <si>
    <t>20251002-S-70453</t>
  </si>
  <si>
    <t>C31818375789</t>
  </si>
  <si>
    <t>C31818366358</t>
  </si>
  <si>
    <t>20251002-S-70403</t>
  </si>
  <si>
    <t>C31818385961</t>
  </si>
  <si>
    <t>20251002-S-70645</t>
  </si>
  <si>
    <t>C31818387446</t>
  </si>
  <si>
    <t>20251002-S-70422</t>
  </si>
  <si>
    <t>C31818359097</t>
  </si>
  <si>
    <t>C31818359096</t>
  </si>
  <si>
    <t>20251002-S-70848</t>
  </si>
  <si>
    <t>C31818388891</t>
  </si>
  <si>
    <t>20251002-S-70083</t>
  </si>
  <si>
    <t>C31818358763</t>
  </si>
  <si>
    <t>20251001-S-70638</t>
  </si>
  <si>
    <t>C31556423982</t>
  </si>
  <si>
    <t>20251001-S-70644</t>
  </si>
  <si>
    <t>C31556429606</t>
  </si>
  <si>
    <t>20251001-S-70519</t>
  </si>
  <si>
    <t>C31556429271</t>
  </si>
  <si>
    <t>20251001-S-70452</t>
  </si>
  <si>
    <t>C31556449564</t>
  </si>
  <si>
    <t>20251002-S-70390</t>
  </si>
  <si>
    <t>C31818377220</t>
  </si>
  <si>
    <t>C31818387260</t>
  </si>
  <si>
    <t>20251002-S-70656</t>
  </si>
  <si>
    <t>C31818364198</t>
  </si>
  <si>
    <t>20251002-S-70975</t>
  </si>
  <si>
    <t>C31818364395</t>
  </si>
  <si>
    <t>20251002-S-70966</t>
  </si>
  <si>
    <t>C31818384557</t>
  </si>
  <si>
    <t>OCZBEKMH00000675</t>
  </si>
  <si>
    <t>20251001-S-70724</t>
  </si>
  <si>
    <t>C31556441651</t>
  </si>
  <si>
    <t>20251001-S-70624</t>
  </si>
  <si>
    <t>C31556440694</t>
  </si>
  <si>
    <t>20251001-S-70668</t>
  </si>
  <si>
    <t>C31556442020</t>
  </si>
  <si>
    <t>20251001-S-70561</t>
  </si>
  <si>
    <t>C31556430951</t>
  </si>
  <si>
    <t>20251001-S-70661</t>
  </si>
  <si>
    <t>C31556430733</t>
  </si>
  <si>
    <t>C31556449565</t>
  </si>
  <si>
    <t>20251001-S-70658</t>
  </si>
  <si>
    <t>C31556425226</t>
  </si>
  <si>
    <t>20251001-S-70794</t>
  </si>
  <si>
    <t>C31556448676</t>
  </si>
  <si>
    <t>20251001-S-70810</t>
  </si>
  <si>
    <t>C31556443386</t>
  </si>
  <si>
    <t>20251002-S-70863</t>
  </si>
  <si>
    <t>C31818358004</t>
  </si>
  <si>
    <t>20251002-S-70396</t>
  </si>
  <si>
    <t>C31818379936</t>
  </si>
  <si>
    <t>C31818379937</t>
  </si>
  <si>
    <t>20251002-S-70146</t>
  </si>
  <si>
    <t>C31818358288</t>
  </si>
  <si>
    <t>C31818377218</t>
  </si>
  <si>
    <t>C31818377219</t>
  </si>
  <si>
    <t>20251001-S-70286</t>
  </si>
  <si>
    <t>C31818375235</t>
  </si>
  <si>
    <t>20251002-S-70594</t>
  </si>
  <si>
    <t>C31818379631</t>
  </si>
  <si>
    <t>20251002-S-70944</t>
  </si>
  <si>
    <t>C31818382656</t>
  </si>
  <si>
    <t>20251002-S-70593</t>
  </si>
  <si>
    <t>C31818376080</t>
  </si>
  <si>
    <t>20251002-S-70795</t>
  </si>
  <si>
    <t>C31818380899</t>
  </si>
  <si>
    <t>20251002-S-70449</t>
  </si>
  <si>
    <t>C31818381359</t>
  </si>
  <si>
    <t>20251001-S-70498</t>
  </si>
  <si>
    <t>C31556448500</t>
  </si>
  <si>
    <t>20251002-S-70402</t>
  </si>
  <si>
    <t>C31818358026</t>
  </si>
  <si>
    <t>20251001-S-70812</t>
  </si>
  <si>
    <t>C31556423980</t>
  </si>
  <si>
    <t>20251001-S-70458</t>
  </si>
  <si>
    <t>C31556442143</t>
  </si>
  <si>
    <t>C31556431441</t>
  </si>
  <si>
    <t>C31556424791</t>
  </si>
  <si>
    <t>20251001-S-70656</t>
  </si>
  <si>
    <t>C31556442436</t>
  </si>
  <si>
    <t>C31818379935</t>
  </si>
  <si>
    <t>20251002-S-70414</t>
  </si>
  <si>
    <t>C31818364058</t>
  </si>
  <si>
    <t>C31818387445</t>
  </si>
  <si>
    <t>20251002-S-70426</t>
  </si>
  <si>
    <t>C31818385132</t>
  </si>
  <si>
    <t>20251002-S-70451</t>
  </si>
  <si>
    <t>C31818380633</t>
  </si>
  <si>
    <t>20251002-S-70410</t>
  </si>
  <si>
    <t>C31818381073</t>
  </si>
  <si>
    <t>20251002-S-70646</t>
  </si>
  <si>
    <t>C31818385671</t>
  </si>
  <si>
    <t>20251002-S-70603</t>
  </si>
  <si>
    <t>C31818381104</t>
  </si>
  <si>
    <t xml:space="preserve">41 pallets instead of the 43 expected 2 pallets manco </t>
  </si>
  <si>
    <t xml:space="preserve">xx label on extra colli correct </t>
  </si>
  <si>
    <t xml:space="preserve">CARRIER </t>
  </si>
  <si>
    <t>Supplier</t>
  </si>
  <si>
    <t>ODEBEKMH00002544</t>
  </si>
  <si>
    <t>OATBEKMH00000150</t>
  </si>
  <si>
    <t>OITBEKMH00001255</t>
  </si>
  <si>
    <t>OFIBEKMH00000041</t>
  </si>
  <si>
    <t>OLVBEKMH00000036</t>
  </si>
  <si>
    <t>OPLBEKMH00000719</t>
  </si>
  <si>
    <t>OESBEKMH00000621</t>
  </si>
  <si>
    <t>OITBEKMH00001257</t>
  </si>
  <si>
    <t>OPLBEKMH00000714</t>
  </si>
  <si>
    <t>OROBEKMH00000161</t>
  </si>
  <si>
    <t>OESBEKMH00000624</t>
  </si>
  <si>
    <t>OPLBEKMH00000715</t>
  </si>
  <si>
    <t>ODEBEKMH00002533</t>
  </si>
  <si>
    <t>OFRBEKMH00002156</t>
  </si>
  <si>
    <t>OITBEKMH00001253</t>
  </si>
  <si>
    <t>OFRBEKMH00002161</t>
  </si>
  <si>
    <t>OFRBEKMH00002165</t>
  </si>
  <si>
    <t>20251003-S-70531</t>
  </si>
  <si>
    <t>C32603770298</t>
  </si>
  <si>
    <t>OFRBEKMH00002166</t>
  </si>
  <si>
    <t>20251002-S-70998</t>
  </si>
  <si>
    <t>C32603763435</t>
  </si>
  <si>
    <t>20251003-S-70460</t>
  </si>
  <si>
    <t>C32603756756</t>
  </si>
  <si>
    <t>20251006-S-70390</t>
  </si>
  <si>
    <t>C32865648935</t>
  </si>
  <si>
    <t>20251006-S-70408</t>
  </si>
  <si>
    <t>C32865668864</t>
  </si>
  <si>
    <t>20251006-S-70746</t>
  </si>
  <si>
    <t>C32865648792</t>
  </si>
  <si>
    <t>20251006-S-70595</t>
  </si>
  <si>
    <t>C32865649010</t>
  </si>
  <si>
    <t>ODEBEKMH00002530</t>
  </si>
  <si>
    <t>OPLBEKMH00000716</t>
  </si>
  <si>
    <t>ODEBEKMH00002545</t>
  </si>
  <si>
    <t>20251003-S-70481</t>
  </si>
  <si>
    <t>C32603750547</t>
  </si>
  <si>
    <t>20251003-S-70285</t>
  </si>
  <si>
    <t>C32603750536</t>
  </si>
  <si>
    <t>20251002-S-71007</t>
  </si>
  <si>
    <t>C32603770654</t>
  </si>
  <si>
    <t>20251003-S-70441</t>
  </si>
  <si>
    <t>C32603751274</t>
  </si>
  <si>
    <t>20251003-S-70535</t>
  </si>
  <si>
    <t>C32603764524</t>
  </si>
  <si>
    <t>20251002-S-71011</t>
  </si>
  <si>
    <t>C32603751596</t>
  </si>
  <si>
    <t>C32603751597</t>
  </si>
  <si>
    <t>20251002-S-71020</t>
  </si>
  <si>
    <t>C32603767075</t>
  </si>
  <si>
    <t>20251007-S-70093</t>
  </si>
  <si>
    <t>C32816465782</t>
  </si>
  <si>
    <t>20251006-S-70252</t>
  </si>
  <si>
    <t>C32865670936</t>
  </si>
  <si>
    <t>20251006-S-70764</t>
  </si>
  <si>
    <t>C32865664229</t>
  </si>
  <si>
    <t>20251006-S-70492</t>
  </si>
  <si>
    <t>C32865673407</t>
  </si>
  <si>
    <t>20251006-S-70375</t>
  </si>
  <si>
    <t>C32865673844</t>
  </si>
  <si>
    <t>20251006-S-70258</t>
  </si>
  <si>
    <t>C32865679976</t>
  </si>
  <si>
    <t>20251006-S-70467</t>
  </si>
  <si>
    <t>C32865642607</t>
  </si>
  <si>
    <t>20251006-S-70696</t>
  </si>
  <si>
    <t>C32865675511</t>
  </si>
  <si>
    <t>20251006-S-70225</t>
  </si>
  <si>
    <t>C32865648992</t>
  </si>
  <si>
    <t>20251006-S-70501</t>
  </si>
  <si>
    <t>C32865642697</t>
  </si>
  <si>
    <t>20251006-S-70559</t>
  </si>
  <si>
    <t>C32865657622</t>
  </si>
  <si>
    <t>20251006-S-70508</t>
  </si>
  <si>
    <t>C32865642964</t>
  </si>
  <si>
    <t>20251006-S-70471</t>
  </si>
  <si>
    <t>C32865657232</t>
  </si>
  <si>
    <t>20251006-S-70634</t>
  </si>
  <si>
    <t>C32865658835</t>
  </si>
  <si>
    <t>OCZBEKMH00000681</t>
  </si>
  <si>
    <t>OCZBEKMH00000676</t>
  </si>
  <si>
    <t>OESBEKMH00000623</t>
  </si>
  <si>
    <t>OGBBEKMH00001172</t>
  </si>
  <si>
    <t>20250930-S-70306</t>
  </si>
  <si>
    <t>C32557593595</t>
  </si>
  <si>
    <t>OGBBEKMH00001170</t>
  </si>
  <si>
    <t>20251003-S-70722</t>
  </si>
  <si>
    <t>C32603777265</t>
  </si>
  <si>
    <t>20251003-S-70377</t>
  </si>
  <si>
    <t>C32603768570</t>
  </si>
  <si>
    <t>20251003-S-70374</t>
  </si>
  <si>
    <t>C32603775935</t>
  </si>
  <si>
    <t>20251003-S-70825</t>
  </si>
  <si>
    <t>C32603775297</t>
  </si>
  <si>
    <t>20251003-S-70727</t>
  </si>
  <si>
    <t>C32603775292</t>
  </si>
  <si>
    <t>20251003-S-70731</t>
  </si>
  <si>
    <t>C32603767693</t>
  </si>
  <si>
    <t>20251003-S-70650</t>
  </si>
  <si>
    <t>C32603771892</t>
  </si>
  <si>
    <t>OITBEKMH00001262</t>
  </si>
  <si>
    <t>20251003-S-70362</t>
  </si>
  <si>
    <t>C32603756789</t>
  </si>
  <si>
    <t>20251003-S-70319</t>
  </si>
  <si>
    <t>C32603757779</t>
  </si>
  <si>
    <t>20251006-S-70558</t>
  </si>
  <si>
    <t>C32865659076</t>
  </si>
  <si>
    <t>20251006-S-70322</t>
  </si>
  <si>
    <t>C32865663198</t>
  </si>
  <si>
    <t>20251006-S-70308</t>
  </si>
  <si>
    <t>C32865642684</t>
  </si>
  <si>
    <t>C32865642685</t>
  </si>
  <si>
    <t>20251006-S-70570</t>
  </si>
  <si>
    <t>C32865672722</t>
  </si>
  <si>
    <t>20251006-S-70628</t>
  </si>
  <si>
    <t>C32865642700</t>
  </si>
  <si>
    <t>C32865642701</t>
  </si>
  <si>
    <t>20251006-S-70337</t>
  </si>
  <si>
    <t>C32865674002</t>
  </si>
  <si>
    <t>20251006-S-70688</t>
  </si>
  <si>
    <t>C32865666470</t>
  </si>
  <si>
    <t>20251001-S-70813</t>
  </si>
  <si>
    <t>C32865668677</t>
  </si>
  <si>
    <t>OPLBEKMH00000718</t>
  </si>
  <si>
    <t>OCZBEKMH00000678</t>
  </si>
  <si>
    <t>20251003-S-70615</t>
  </si>
  <si>
    <t>C32603756755</t>
  </si>
  <si>
    <t>20251006-S-70193</t>
  </si>
  <si>
    <t>C32865649282</t>
  </si>
  <si>
    <t>20251002-S-70969</t>
  </si>
  <si>
    <t>C32603778262</t>
  </si>
  <si>
    <t>20251002-S-70995</t>
  </si>
  <si>
    <t>C32603770309</t>
  </si>
  <si>
    <t>ODEBEKMH00002546</t>
  </si>
  <si>
    <t>OITBEKMH00001252</t>
  </si>
  <si>
    <t>OITBEKMH00001259</t>
  </si>
  <si>
    <t>OHUBEKMH00000213</t>
  </si>
  <si>
    <t>20251003-S-70496</t>
  </si>
  <si>
    <t>C32603774275</t>
  </si>
  <si>
    <t>20251002-S-71017</t>
  </si>
  <si>
    <t>C32603750713</t>
  </si>
  <si>
    <t>20251003-S-70487</t>
  </si>
  <si>
    <t>C32603757118</t>
  </si>
  <si>
    <t>C32603777266</t>
  </si>
  <si>
    <t>20251002-S-71015</t>
  </si>
  <si>
    <t>C32603757066</t>
  </si>
  <si>
    <t>20251002-S-70400</t>
  </si>
  <si>
    <t>C32603758663</t>
  </si>
  <si>
    <t>C32603758664</t>
  </si>
  <si>
    <t>20251002-S-71016</t>
  </si>
  <si>
    <t>C32603751339</t>
  </si>
  <si>
    <t>20251003-S-70474</t>
  </si>
  <si>
    <t>C32603771396</t>
  </si>
  <si>
    <t>20251003-S-70479</t>
  </si>
  <si>
    <t>C32603765573</t>
  </si>
  <si>
    <t>20251002-S-71021</t>
  </si>
  <si>
    <t>C32603765450</t>
  </si>
  <si>
    <t>20251003-S-70658</t>
  </si>
  <si>
    <t>C32603764179</t>
  </si>
  <si>
    <t>20251006-S-70655</t>
  </si>
  <si>
    <t>C32865679357</t>
  </si>
  <si>
    <t>20251006-S-70432</t>
  </si>
  <si>
    <t>C32865658320</t>
  </si>
  <si>
    <t>20251006-S-70457</t>
  </si>
  <si>
    <t>C32865679318</t>
  </si>
  <si>
    <t>20251006-S-70641</t>
  </si>
  <si>
    <t>C32865666216</t>
  </si>
  <si>
    <t>20251006-S-70658</t>
  </si>
  <si>
    <t>C32865675737</t>
  </si>
  <si>
    <t>20251006-S-70247</t>
  </si>
  <si>
    <t>C32865664431</t>
  </si>
  <si>
    <t>C32865664432</t>
  </si>
  <si>
    <t>20251006-S-70748</t>
  </si>
  <si>
    <t>C32865642938</t>
  </si>
  <si>
    <t>20251006-S-70679</t>
  </si>
  <si>
    <t>C32865657428</t>
  </si>
  <si>
    <t>OITBEKMH00001258</t>
  </si>
  <si>
    <t>C32865659077</t>
  </si>
  <si>
    <t>20251006-S-70596</t>
  </si>
  <si>
    <t>C32865648717</t>
  </si>
  <si>
    <t>OCZBEKMH00000677</t>
  </si>
  <si>
    <t>OROBEKMH00000163</t>
  </si>
  <si>
    <t>OFRBEKMH00002158</t>
  </si>
  <si>
    <t>OPLBEKMH00000717</t>
  </si>
  <si>
    <t>OCZBEKMH00000682</t>
  </si>
  <si>
    <t>20251003-S-70700</t>
  </si>
  <si>
    <t>C32603775799</t>
  </si>
  <si>
    <t>20251002-S-70946</t>
  </si>
  <si>
    <t>C32603776468</t>
  </si>
  <si>
    <t>20251002-S-71018</t>
  </si>
  <si>
    <t>C32603751457</t>
  </si>
  <si>
    <t>20251003-S-70532</t>
  </si>
  <si>
    <t>C32603770727</t>
  </si>
  <si>
    <t>C32603770726</t>
  </si>
  <si>
    <t>C32603765572</t>
  </si>
  <si>
    <t>20251002-S-70996</t>
  </si>
  <si>
    <t>C32603775443</t>
  </si>
  <si>
    <t>20251003-S-70660</t>
  </si>
  <si>
    <t>C32603752334</t>
  </si>
  <si>
    <t>C32603752333</t>
  </si>
  <si>
    <t>20251003-S-70813</t>
  </si>
  <si>
    <t>C32603762744</t>
  </si>
  <si>
    <t>20251006-S-70210</t>
  </si>
  <si>
    <t>C32865671251</t>
  </si>
  <si>
    <t>20251006-S-70214</t>
  </si>
  <si>
    <t>C32865678653</t>
  </si>
  <si>
    <t>20251006-S-70555</t>
  </si>
  <si>
    <t>C32865661572</t>
  </si>
  <si>
    <t>20251006-S-70256</t>
  </si>
  <si>
    <t>C32865677250</t>
  </si>
  <si>
    <t>20251006-S-70769</t>
  </si>
  <si>
    <t>C32865662113</t>
  </si>
  <si>
    <t>20251006-S-70401</t>
  </si>
  <si>
    <t>C32865667229</t>
  </si>
  <si>
    <t>C32865669415</t>
  </si>
  <si>
    <t>20251006-S-70777</t>
  </si>
  <si>
    <t>C32865673842</t>
  </si>
  <si>
    <t>20251006-S-70765</t>
  </si>
  <si>
    <t>C32865667955</t>
  </si>
  <si>
    <t>20251006-S-70564</t>
  </si>
  <si>
    <t>C32865664132</t>
  </si>
  <si>
    <t>20251006-S-70701</t>
  </si>
  <si>
    <t>C32865643150</t>
  </si>
  <si>
    <t>20251006-S-70557</t>
  </si>
  <si>
    <t>C32865658202</t>
  </si>
  <si>
    <t>20251006-S-70590</t>
  </si>
  <si>
    <t>C32865650274</t>
  </si>
  <si>
    <t>20251006-S-70700</t>
  </si>
  <si>
    <t>C3286564879X</t>
  </si>
  <si>
    <t>20251006-S-70591</t>
  </si>
  <si>
    <t>C32865659258</t>
  </si>
  <si>
    <t>C32865659256</t>
  </si>
  <si>
    <t>C32865659257</t>
  </si>
  <si>
    <t>C32603774274</t>
  </si>
  <si>
    <t>20251003-S-70392</t>
  </si>
  <si>
    <t>C32603765897</t>
  </si>
  <si>
    <t>OFRBEKMH00002162</t>
  </si>
  <si>
    <t>20251003-S-70637</t>
  </si>
  <si>
    <t>C32603757266</t>
  </si>
  <si>
    <t>20251003-S-70651</t>
  </si>
  <si>
    <t>C32603770792</t>
  </si>
  <si>
    <t>20251003-S-70718</t>
  </si>
  <si>
    <t>C32603765171</t>
  </si>
  <si>
    <t>20251006-S-70204</t>
  </si>
  <si>
    <t>C32865667865</t>
  </si>
  <si>
    <t>20251006-S-70209</t>
  </si>
  <si>
    <t>C32865668353</t>
  </si>
  <si>
    <t>20251006-S-70662</t>
  </si>
  <si>
    <t>C32865679170</t>
  </si>
  <si>
    <t>C32865666215</t>
  </si>
  <si>
    <t>20251006-S-70274</t>
  </si>
  <si>
    <t>C32865642730</t>
  </si>
  <si>
    <t>20251006-S-70249</t>
  </si>
  <si>
    <t>C32865662437</t>
  </si>
  <si>
    <t>Autokuhler Gmbh &amp; Co. Kg</t>
  </si>
  <si>
    <t>20251006-S-70491</t>
  </si>
  <si>
    <t>C32865673091</t>
  </si>
  <si>
    <t>double labeling</t>
  </si>
  <si>
    <t>Supplier confirmed never shipped, as per NCC</t>
  </si>
  <si>
    <t>ONLY 9 INSTEAD OF 13 RECIEVED 4 MANCO, received on 09Oct2025</t>
  </si>
  <si>
    <t>ODEBEKMH00002562</t>
  </si>
  <si>
    <t>OSIBEKMH00000021</t>
  </si>
  <si>
    <t>OSEBEKMH00000126</t>
  </si>
  <si>
    <t>ODEBEKMH00002559</t>
  </si>
  <si>
    <t>OSKBEKMH00000120</t>
  </si>
  <si>
    <t>OITBEKMH00001265</t>
  </si>
  <si>
    <t>OITBEKMH00001268</t>
  </si>
  <si>
    <t>ODEBEKMH00002570</t>
  </si>
  <si>
    <t>20251007-S-70529</t>
  </si>
  <si>
    <t>C33127342968</t>
  </si>
  <si>
    <t>OBEKMHBE00001712</t>
  </si>
  <si>
    <t>20251007-S-70447</t>
  </si>
  <si>
    <t>C33127349808</t>
  </si>
  <si>
    <t>20251007-S-70382</t>
  </si>
  <si>
    <t>C33127365606</t>
  </si>
  <si>
    <t>OFRBEKMH00002183</t>
  </si>
  <si>
    <t>20251007-S-70409</t>
  </si>
  <si>
    <t>C33127343382</t>
  </si>
  <si>
    <t>20251007-S-70777</t>
  </si>
  <si>
    <t>C33127361608</t>
  </si>
  <si>
    <t>20251007-S-70243</t>
  </si>
  <si>
    <t>C33127387970</t>
  </si>
  <si>
    <t>20251007-S-70401</t>
  </si>
  <si>
    <t>C33127343502</t>
  </si>
  <si>
    <t>C33127343501</t>
  </si>
  <si>
    <t>20251007-S-70387</t>
  </si>
  <si>
    <t>C33127369672</t>
  </si>
  <si>
    <t>20251007-S-70397</t>
  </si>
  <si>
    <t>C33127380442</t>
  </si>
  <si>
    <t>C33127380443</t>
  </si>
  <si>
    <t>20251007-S-70468</t>
  </si>
  <si>
    <t>C33127373047</t>
  </si>
  <si>
    <t>20251007-S-70750</t>
  </si>
  <si>
    <t>C33127381583</t>
  </si>
  <si>
    <t>20251007-S-70479</t>
  </si>
  <si>
    <t>C33127382347</t>
  </si>
  <si>
    <t>20251007-S-70396</t>
  </si>
  <si>
    <t>C33127377307</t>
  </si>
  <si>
    <t>20251008-S-70425</t>
  </si>
  <si>
    <t>C33389126539</t>
  </si>
  <si>
    <t>20251008-S-70514</t>
  </si>
  <si>
    <t>C33389145703</t>
  </si>
  <si>
    <t>C33389145702</t>
  </si>
  <si>
    <t>20251008-S-70774</t>
  </si>
  <si>
    <t>C33389152495</t>
  </si>
  <si>
    <t>20251008-S-70411</t>
  </si>
  <si>
    <t>C33389151110</t>
  </si>
  <si>
    <t>OPLBEKMH00000721</t>
  </si>
  <si>
    <t>OESBEKMH00000631</t>
  </si>
  <si>
    <t>ODEBEKMH00002558</t>
  </si>
  <si>
    <t>OCZBEKMH00000683</t>
  </si>
  <si>
    <t>OBEKMHBE00001709</t>
  </si>
  <si>
    <t>OBEKMHBE00001710</t>
  </si>
  <si>
    <t>20251007-S-70643</t>
  </si>
  <si>
    <t>C33127342262</t>
  </si>
  <si>
    <t>20251007-S-70525</t>
  </si>
  <si>
    <t>C33127350714</t>
  </si>
  <si>
    <t>20251007-S-70613</t>
  </si>
  <si>
    <t>C33127362298</t>
  </si>
  <si>
    <t>20251007-S-70492</t>
  </si>
  <si>
    <t>C33127351473</t>
  </si>
  <si>
    <t>20251007-S-70665</t>
  </si>
  <si>
    <t>C33127372250</t>
  </si>
  <si>
    <t>20251007-S-70283</t>
  </si>
  <si>
    <t>C33127387567</t>
  </si>
  <si>
    <t>20251008-S-70648</t>
  </si>
  <si>
    <t>C33389121585</t>
  </si>
  <si>
    <t>20251008-S-70775</t>
  </si>
  <si>
    <t>C33389144534</t>
  </si>
  <si>
    <t>C33389144535</t>
  </si>
  <si>
    <t>20251008-S-70266</t>
  </si>
  <si>
    <t>C33389127075</t>
  </si>
  <si>
    <t>20251008-S-70444</t>
  </si>
  <si>
    <t>C33389127238</t>
  </si>
  <si>
    <t>20251008-S-70362</t>
  </si>
  <si>
    <t>C33389156921</t>
  </si>
  <si>
    <t>20251008-S-70617</t>
  </si>
  <si>
    <t>C33389137788</t>
  </si>
  <si>
    <t>20251008-S-70261</t>
  </si>
  <si>
    <t>C33389152759</t>
  </si>
  <si>
    <t>20251008-S-70587</t>
  </si>
  <si>
    <t>C33389127273</t>
  </si>
  <si>
    <t>20251008-S-70234</t>
  </si>
  <si>
    <t>C33389152389</t>
  </si>
  <si>
    <t>20251008-S-70262</t>
  </si>
  <si>
    <t>C33389152307</t>
  </si>
  <si>
    <t>20251008-S-70198</t>
  </si>
  <si>
    <t>C33389139701</t>
  </si>
  <si>
    <t>C33389139700</t>
  </si>
  <si>
    <t>20251008-S-70777</t>
  </si>
  <si>
    <t>C33389145904</t>
  </si>
  <si>
    <t>OSEBEKMH00000127</t>
  </si>
  <si>
    <t>OFIBEKMH00000042</t>
  </si>
  <si>
    <t>OGBBEKMH00001175</t>
  </si>
  <si>
    <t>ONLBEKMH00000696</t>
  </si>
  <si>
    <t>20251007-S-70355</t>
  </si>
  <si>
    <t>C33127381530</t>
  </si>
  <si>
    <t>20251007-S-70324</t>
  </si>
  <si>
    <t>C33127343097</t>
  </si>
  <si>
    <t>20251007-S-70616</t>
  </si>
  <si>
    <t>C33127357838</t>
  </si>
  <si>
    <t>20251007-S-70334</t>
  </si>
  <si>
    <t>C33127360098</t>
  </si>
  <si>
    <t>20251008-S-70040</t>
  </si>
  <si>
    <t>C33127364831</t>
  </si>
  <si>
    <t>20251007-S-70681</t>
  </si>
  <si>
    <t>C33127386944</t>
  </si>
  <si>
    <t>20251007-S-70623</t>
  </si>
  <si>
    <t>C33127371596</t>
  </si>
  <si>
    <t>20251007-S-70655</t>
  </si>
  <si>
    <t>C33127361688</t>
  </si>
  <si>
    <t>20251007-S-70783</t>
  </si>
  <si>
    <t>C33127369663</t>
  </si>
  <si>
    <t>20251007-S-70349</t>
  </si>
  <si>
    <t>C33127374667</t>
  </si>
  <si>
    <t>20251007-S-70793</t>
  </si>
  <si>
    <t>C33127378365</t>
  </si>
  <si>
    <t>20251007-S-70316</t>
  </si>
  <si>
    <t>C33127384106</t>
  </si>
  <si>
    <t>20251007-S-70701</t>
  </si>
  <si>
    <t>C33127375237</t>
  </si>
  <si>
    <t>20251008-S-70629</t>
  </si>
  <si>
    <t>C33389124796</t>
  </si>
  <si>
    <t>20251008-S-70705</t>
  </si>
  <si>
    <t>C33389121593</t>
  </si>
  <si>
    <t>20251008-S-70628</t>
  </si>
  <si>
    <t>C33389126777</t>
  </si>
  <si>
    <t>20251008-S-70324</t>
  </si>
  <si>
    <t>C33389122076</t>
  </si>
  <si>
    <t>20251008-S-70586</t>
  </si>
  <si>
    <t>C33389128635</t>
  </si>
  <si>
    <t>20251008-S-70298</t>
  </si>
  <si>
    <t>C33389149068</t>
  </si>
  <si>
    <t>20251008-S-70712</t>
  </si>
  <si>
    <t>C33389145008</t>
  </si>
  <si>
    <t>OPLBEKMH00000720</t>
  </si>
  <si>
    <t>20251007-S-70517</t>
  </si>
  <si>
    <t>C33127381174</t>
  </si>
  <si>
    <t>C33127351472</t>
  </si>
  <si>
    <t>OROBEKMH00000164</t>
  </si>
  <si>
    <t>OFRBEKMH00002176</t>
  </si>
  <si>
    <t>ODKBEKMH00000175</t>
  </si>
  <si>
    <t>20251007-S-70494</t>
  </si>
  <si>
    <t>C33127349843</t>
  </si>
  <si>
    <t>20251007-S-70443</t>
  </si>
  <si>
    <t>C33127342879</t>
  </si>
  <si>
    <t>20251007-S-70671</t>
  </si>
  <si>
    <t>C33127378061</t>
  </si>
  <si>
    <t>20251007-S-70627</t>
  </si>
  <si>
    <t>C33127367506</t>
  </si>
  <si>
    <t>20251007-S-70600</t>
  </si>
  <si>
    <t>C33127343353</t>
  </si>
  <si>
    <t>20251007-S-70446</t>
  </si>
  <si>
    <t>C33127351370</t>
  </si>
  <si>
    <t>20251007-S-70426</t>
  </si>
  <si>
    <t>C33127374797</t>
  </si>
  <si>
    <t>20251008-S-70220</t>
  </si>
  <si>
    <t>C33389155223</t>
  </si>
  <si>
    <t>20251009-S-70047</t>
  </si>
  <si>
    <t>C33389137016</t>
  </si>
  <si>
    <t>20251008-S-70638</t>
  </si>
  <si>
    <t>C33389140293</t>
  </si>
  <si>
    <t>20251008-S-70265</t>
  </si>
  <si>
    <t>C33389127559</t>
  </si>
  <si>
    <t>20251007-S-70581</t>
  </si>
  <si>
    <t>C33127366452</t>
  </si>
  <si>
    <t>20251007-S-70603</t>
  </si>
  <si>
    <t>C33127355068</t>
  </si>
  <si>
    <t>20251008-S-70404</t>
  </si>
  <si>
    <t>C33389122823</t>
  </si>
  <si>
    <t>20251008-S-70192</t>
  </si>
  <si>
    <t>C33389138987</t>
  </si>
  <si>
    <t>20251008-S-70710</t>
  </si>
  <si>
    <t>C33389143621</t>
  </si>
  <si>
    <t>20251008-S-70802</t>
  </si>
  <si>
    <t>C33389128131</t>
  </si>
  <si>
    <t>OPTBEKMH00000079</t>
  </si>
  <si>
    <t>OESBEKMH00000632</t>
  </si>
  <si>
    <t>OITBEKMH00001266</t>
  </si>
  <si>
    <t>ODEBEKMH00002560</t>
  </si>
  <si>
    <t>OCZBEKMH00000684</t>
  </si>
  <si>
    <t>20251007-S-70598</t>
  </si>
  <si>
    <t>C33127384754</t>
  </si>
  <si>
    <t>C33127384755</t>
  </si>
  <si>
    <t>20251007-S-70635</t>
  </si>
  <si>
    <t>C33127385554</t>
  </si>
  <si>
    <t>20251007-S-70282</t>
  </si>
  <si>
    <t>C33127386874</t>
  </si>
  <si>
    <t>20251007-S-70278</t>
  </si>
  <si>
    <t>C33127382346</t>
  </si>
  <si>
    <t>20251007-S-70410</t>
  </si>
  <si>
    <t>C33127359741</t>
  </si>
  <si>
    <t>20251007-S-70576</t>
  </si>
  <si>
    <t>C33127361349</t>
  </si>
  <si>
    <t>20251007-S-70672</t>
  </si>
  <si>
    <t>C33127379717</t>
  </si>
  <si>
    <t>20251007-S-70774</t>
  </si>
  <si>
    <t>C33127361348</t>
  </si>
  <si>
    <t>ODEBEKMH00002569</t>
  </si>
  <si>
    <t>20251007-S-70385</t>
  </si>
  <si>
    <t>C33127367022</t>
  </si>
  <si>
    <t>C33127355067</t>
  </si>
  <si>
    <t>20251007-S-70227</t>
  </si>
  <si>
    <t>C33127374156</t>
  </si>
  <si>
    <t>20251007-S-70580</t>
  </si>
  <si>
    <t>C33127365189</t>
  </si>
  <si>
    <t>C33127365188</t>
  </si>
  <si>
    <t>20251007-S-70391</t>
  </si>
  <si>
    <t>C33127376975</t>
  </si>
  <si>
    <t>20251008-S-70213</t>
  </si>
  <si>
    <t>C33389152693</t>
  </si>
  <si>
    <t>C33389152694</t>
  </si>
  <si>
    <t>20251008-S-70643</t>
  </si>
  <si>
    <t>C33389122251</t>
  </si>
  <si>
    <t>20251008-S-70609</t>
  </si>
  <si>
    <t>C33389121495</t>
  </si>
  <si>
    <t>20251008-S-70606</t>
  </si>
  <si>
    <t>C33389121634</t>
  </si>
  <si>
    <t>20251008-S-70636</t>
  </si>
  <si>
    <t>C33389138291</t>
  </si>
  <si>
    <t>20251008-S-70632</t>
  </si>
  <si>
    <t>C33389147318</t>
  </si>
  <si>
    <t>C33389122822</t>
  </si>
  <si>
    <t>20251008-S-70778</t>
  </si>
  <si>
    <t>C33389145675</t>
  </si>
  <si>
    <t>C33389138986</t>
  </si>
  <si>
    <t>C33389143620</t>
  </si>
  <si>
    <t>20251008-S-70193</t>
  </si>
  <si>
    <t>C33389140506</t>
  </si>
  <si>
    <t>C33389140507</t>
  </si>
  <si>
    <t>C33389140505</t>
  </si>
  <si>
    <t>C33389128132</t>
  </si>
  <si>
    <t>20251006-S-70620</t>
  </si>
  <si>
    <t>C33115081138</t>
  </si>
  <si>
    <t>ONLBEKMH00000694</t>
  </si>
  <si>
    <t>20251008-S-70462</t>
  </si>
  <si>
    <t>C33389153629</t>
  </si>
  <si>
    <t>20251007-S-70523</t>
  </si>
  <si>
    <t>C33127348613</t>
  </si>
  <si>
    <t>20251007-S-70460</t>
  </si>
  <si>
    <t>C33127366635</t>
  </si>
  <si>
    <t>20251007-S-70245</t>
  </si>
  <si>
    <t>C33127342292</t>
  </si>
  <si>
    <t>20251007-S-70660</t>
  </si>
  <si>
    <t>C33127366758</t>
  </si>
  <si>
    <t>20251007-S-70775</t>
  </si>
  <si>
    <t>C33127361859</t>
  </si>
  <si>
    <t>C33127343354</t>
  </si>
  <si>
    <t>C33127351369</t>
  </si>
  <si>
    <t>20251007-S-70585</t>
  </si>
  <si>
    <t>C33127370811</t>
  </si>
  <si>
    <t>20251007-S-70303</t>
  </si>
  <si>
    <t>C33127372378</t>
  </si>
  <si>
    <t>C33127373046</t>
  </si>
  <si>
    <t>20251007-S-70792</t>
  </si>
  <si>
    <t>C33127378526</t>
  </si>
  <si>
    <t>20251007-S-70229</t>
  </si>
  <si>
    <t>C33127376952</t>
  </si>
  <si>
    <t>20251008-S-70779</t>
  </si>
  <si>
    <t>C33389138908</t>
  </si>
  <si>
    <t>C33389140292</t>
  </si>
  <si>
    <t>20251008-S-70612</t>
  </si>
  <si>
    <t>C33389146011</t>
  </si>
  <si>
    <t>20251008-S-70631</t>
  </si>
  <si>
    <t>C33389152128</t>
  </si>
  <si>
    <t>20251007-S-70252</t>
  </si>
  <si>
    <t>C33127350781</t>
  </si>
  <si>
    <t>20251008-S-70803</t>
  </si>
  <si>
    <t>C33389121566</t>
  </si>
  <si>
    <t>20251008-S-70832</t>
  </si>
  <si>
    <t>C33389148010</t>
  </si>
  <si>
    <t>20251007-S-70226</t>
  </si>
  <si>
    <t>C33127372072</t>
  </si>
  <si>
    <t>NI</t>
  </si>
  <si>
    <t>labels not scannable due to duplicater EDI, shipment received in 2 parts</t>
  </si>
  <si>
    <t>OATBEKMH00000152</t>
  </si>
  <si>
    <t>ODEBEKMH00002581</t>
  </si>
  <si>
    <t>OFRBEKMH00002187</t>
  </si>
  <si>
    <t>20251009-S-70270</t>
  </si>
  <si>
    <t>C33651100112</t>
  </si>
  <si>
    <t>20251009-S-70324</t>
  </si>
  <si>
    <t>C33651103206</t>
  </si>
  <si>
    <t>20251009-S-70488</t>
  </si>
  <si>
    <t>C33651109108</t>
  </si>
  <si>
    <t>20251009-S-70737</t>
  </si>
  <si>
    <t>C33651124812</t>
  </si>
  <si>
    <t>20251009-S-70458</t>
  </si>
  <si>
    <t>C33651120727</t>
  </si>
  <si>
    <t>20251009-S-70610</t>
  </si>
  <si>
    <t>C33651120553</t>
  </si>
  <si>
    <t>20251009-S-70478</t>
  </si>
  <si>
    <t>C33651120191</t>
  </si>
  <si>
    <t>20251009-S-70282</t>
  </si>
  <si>
    <t>C33651119015</t>
  </si>
  <si>
    <t>C33651119013</t>
  </si>
  <si>
    <t>20251009-S-70335</t>
  </si>
  <si>
    <t>C33651120641</t>
  </si>
  <si>
    <t>20251009-S-70320</t>
  </si>
  <si>
    <t>C33651094493</t>
  </si>
  <si>
    <t>20251009-S-70502</t>
  </si>
  <si>
    <t>C33651109663</t>
  </si>
  <si>
    <t>20251009-S-70689</t>
  </si>
  <si>
    <t>C33651110688</t>
  </si>
  <si>
    <t>20251009-S-70668</t>
  </si>
  <si>
    <t>C33651113229</t>
  </si>
  <si>
    <t>20251009-S-70574</t>
  </si>
  <si>
    <t>C33651118670</t>
  </si>
  <si>
    <t>20251008-S-70776</t>
  </si>
  <si>
    <t>C33651114032</t>
  </si>
  <si>
    <t>OGBBEKMH00001176</t>
  </si>
  <si>
    <t>OCZBEKMH00000685</t>
  </si>
  <si>
    <t>20251007-S-70766</t>
  </si>
  <si>
    <t>C33649268548</t>
  </si>
  <si>
    <t>20251009-S-70743</t>
  </si>
  <si>
    <t>C33651111679</t>
  </si>
  <si>
    <t>20251009-S-70420</t>
  </si>
  <si>
    <t>C33651094566</t>
  </si>
  <si>
    <t>20251009-S-70379</t>
  </si>
  <si>
    <t>C33651119309</t>
  </si>
  <si>
    <t>20251010-S-70099</t>
  </si>
  <si>
    <t>C33651098284</t>
  </si>
  <si>
    <t>20251009-S-70742</t>
  </si>
  <si>
    <t>C33651100667</t>
  </si>
  <si>
    <t>20251009-S-70268</t>
  </si>
  <si>
    <t>C33651109364</t>
  </si>
  <si>
    <t>ONLBEKMH00000702</t>
  </si>
  <si>
    <t>OPLBEKMH00000723</t>
  </si>
  <si>
    <t>C33651119014</t>
  </si>
  <si>
    <t>C33651119012</t>
  </si>
  <si>
    <t>20251009-S-70302</t>
  </si>
  <si>
    <t>C33651100976</t>
  </si>
  <si>
    <t>20251009-S-70281</t>
  </si>
  <si>
    <t>C33651115088</t>
  </si>
  <si>
    <t>C33651115089</t>
  </si>
  <si>
    <t>20251009-S-70470</t>
  </si>
  <si>
    <t>C33651095062</t>
  </si>
  <si>
    <t>C33651095063</t>
  </si>
  <si>
    <t>20251009-S-70303</t>
  </si>
  <si>
    <t>C33651111814</t>
  </si>
  <si>
    <t>C33651111813</t>
  </si>
  <si>
    <t>20251009-S-70295</t>
  </si>
  <si>
    <t>C33651095827</t>
  </si>
  <si>
    <t>C33651111678</t>
  </si>
  <si>
    <t>20251009-S-70289</t>
  </si>
  <si>
    <t>C33651094546</t>
  </si>
  <si>
    <t>20251009-S-70575</t>
  </si>
  <si>
    <t>C33651115709</t>
  </si>
  <si>
    <t>20251009-S-70339</t>
  </si>
  <si>
    <t>C33651123298</t>
  </si>
  <si>
    <t>20251009-S-70750</t>
  </si>
  <si>
    <t>C33651115727</t>
  </si>
  <si>
    <t>OPLBEKMH00000722</t>
  </si>
  <si>
    <t>OHUBEKMH00000214</t>
  </si>
  <si>
    <t>20251009-S-70321</t>
  </si>
  <si>
    <t>C33651100612</t>
  </si>
  <si>
    <t>C33651120642</t>
  </si>
  <si>
    <t>20251009-S-70277</t>
  </si>
  <si>
    <t>C33651118741</t>
  </si>
  <si>
    <t>C33651095843</t>
  </si>
  <si>
    <t>20251009-S-70710</t>
  </si>
  <si>
    <t>C33651123223</t>
  </si>
  <si>
    <t>OESBEKMH00000635</t>
  </si>
  <si>
    <t>OFRBEKMH00002188</t>
  </si>
  <si>
    <t>20251009-S-70882</t>
  </si>
  <si>
    <t>C33651100224</t>
  </si>
  <si>
    <t>20251009-S-70665</t>
  </si>
  <si>
    <t>C33651100200</t>
  </si>
  <si>
    <t>20251009-S-70269</t>
  </si>
  <si>
    <t>C33651101652</t>
  </si>
  <si>
    <t>C33651101651</t>
  </si>
  <si>
    <t>C33651095844</t>
  </si>
  <si>
    <t>20251009-S-70682</t>
  </si>
  <si>
    <t>C33651094790</t>
  </si>
  <si>
    <t>20251009-S-70773</t>
  </si>
  <si>
    <t>C33651115997</t>
  </si>
  <si>
    <t>20251009-S-70719</t>
  </si>
  <si>
    <t>C33651125739</t>
  </si>
  <si>
    <t>C33651118740</t>
  </si>
  <si>
    <t>20251009-S-70694</t>
  </si>
  <si>
    <t>C33651114664</t>
  </si>
  <si>
    <t>ODKBEKMH00000176</t>
  </si>
  <si>
    <t>20251009-S-70782</t>
  </si>
  <si>
    <t>C33651094531</t>
  </si>
  <si>
    <t>C33651095826</t>
  </si>
  <si>
    <t>20251009-S-70318</t>
  </si>
  <si>
    <t>C33651125794</t>
  </si>
  <si>
    <t>20251009-S-70349</t>
  </si>
  <si>
    <t>C33651110535</t>
  </si>
  <si>
    <t>20251009-S-70878</t>
  </si>
  <si>
    <t>C33651123833</t>
  </si>
  <si>
    <t>20251009-S-70525</t>
  </si>
  <si>
    <t>C33651111486</t>
  </si>
  <si>
    <t>20251009-S-70557</t>
  </si>
  <si>
    <t>C33651122311</t>
  </si>
  <si>
    <t>20251009-S-70558</t>
  </si>
  <si>
    <t>C33651124454</t>
  </si>
  <si>
    <t>2 XX labels, correct only the extra</t>
  </si>
  <si>
    <t>confirmed supplier did not ship this TO, cancelled</t>
  </si>
  <si>
    <t>1 XX label, correct only extra label</t>
  </si>
  <si>
    <t>Only 2 pallets of the 9 received, 7 manco, 7 pallets received on 14Oct2025</t>
  </si>
  <si>
    <t>Not received, 2 pallets of  20251006819372 received, 2 manco pal received on 14Oct2025</t>
  </si>
  <si>
    <t>cancelled as per NCC, never shipped by supplier</t>
  </si>
  <si>
    <t>correct labeled only extra boxes xx labels</t>
  </si>
  <si>
    <t>3 missing labels</t>
  </si>
  <si>
    <t>OSKBEKMH00000123</t>
  </si>
  <si>
    <t>OITBEKMH00001271</t>
  </si>
  <si>
    <t>OPLBEKMH00000724</t>
  </si>
  <si>
    <t>OFRBEKMH00002193</t>
  </si>
  <si>
    <t>OITBEKMH00001273</t>
  </si>
  <si>
    <t>Ufm Permec</t>
  </si>
  <si>
    <t>ONLBEKMH00000705</t>
  </si>
  <si>
    <t>ODEBEKMH00002607</t>
  </si>
  <si>
    <t>OFRBEKMH00002189</t>
  </si>
  <si>
    <t>OBEKMHBE00001716</t>
  </si>
  <si>
    <t>RL5017622633</t>
  </si>
  <si>
    <t>ODEBEKMH00002584</t>
  </si>
  <si>
    <t>20251010-S-70464</t>
  </si>
  <si>
    <t>C34436480553</t>
  </si>
  <si>
    <t>20251010-S-70597</t>
  </si>
  <si>
    <t>C34436472830</t>
  </si>
  <si>
    <t>20251010-S-70603</t>
  </si>
  <si>
    <t>C34436501317</t>
  </si>
  <si>
    <t>20251010-S-70460</t>
  </si>
  <si>
    <t>C34436480599</t>
  </si>
  <si>
    <t>20251013-S-70612</t>
  </si>
  <si>
    <t>C34698330484</t>
  </si>
  <si>
    <t>20251013-S-70245</t>
  </si>
  <si>
    <t>C34698335078</t>
  </si>
  <si>
    <t>ODEBEKMH00002591</t>
  </si>
  <si>
    <t>OLVBEKMH00000037</t>
  </si>
  <si>
    <t>OESBEKMH00000641</t>
  </si>
  <si>
    <t>ODEBEKMH00002606</t>
  </si>
  <si>
    <t>OPLBEKMH00000725</t>
  </si>
  <si>
    <t>OCZBEKMH00000687</t>
  </si>
  <si>
    <t>OCZBEKMH00000691</t>
  </si>
  <si>
    <t>20251010-S-70602</t>
  </si>
  <si>
    <t>C34436504348</t>
  </si>
  <si>
    <t>20251013-S-70040</t>
  </si>
  <si>
    <t>C34436496813</t>
  </si>
  <si>
    <t>20251010-S-70514</t>
  </si>
  <si>
    <t>C34436478979</t>
  </si>
  <si>
    <t>20251010-S-70565</t>
  </si>
  <si>
    <t>C34436499481</t>
  </si>
  <si>
    <t>20251010-S-70646</t>
  </si>
  <si>
    <t>C34436504426</t>
  </si>
  <si>
    <t>OCZBEKMH00000692</t>
  </si>
  <si>
    <t>20251010-S-70288</t>
  </si>
  <si>
    <t>C34436501365</t>
  </si>
  <si>
    <t>20251010-S-70298</t>
  </si>
  <si>
    <t>C34436489353</t>
  </si>
  <si>
    <t>20251010-S-70305</t>
  </si>
  <si>
    <t>C34436488145</t>
  </si>
  <si>
    <t>20251013-S-70489</t>
  </si>
  <si>
    <t>C34698342882</t>
  </si>
  <si>
    <t>C34698342880</t>
  </si>
  <si>
    <t>C34698342881</t>
  </si>
  <si>
    <t>20251013-S-70384</t>
  </si>
  <si>
    <t>C34698325894</t>
  </si>
  <si>
    <t>20251013-S-70782</t>
  </si>
  <si>
    <t>C34698331989</t>
  </si>
  <si>
    <t>20251013-S-70424</t>
  </si>
  <si>
    <t>C34698341686</t>
  </si>
  <si>
    <t>OSIBEKMH00000022</t>
  </si>
  <si>
    <t>OCZBEKMH00000688</t>
  </si>
  <si>
    <t>OSEBEKMH00000130</t>
  </si>
  <si>
    <t>ONLBEKMH00000704</t>
  </si>
  <si>
    <t>ONLBEKMH00000707</t>
  </si>
  <si>
    <t>OFIBEKMH00000043</t>
  </si>
  <si>
    <t>OGBBEKMH00001185</t>
  </si>
  <si>
    <t>OLUBEKMH00000056</t>
  </si>
  <si>
    <t>20251010-S-70376</t>
  </si>
  <si>
    <t>C34436494240</t>
  </si>
  <si>
    <t>C34436494241</t>
  </si>
  <si>
    <t>20251010-S-70415</t>
  </si>
  <si>
    <t>C34436493839</t>
  </si>
  <si>
    <t>20251010-S-70769</t>
  </si>
  <si>
    <t>C34436495455</t>
  </si>
  <si>
    <t>20251010-S-70772</t>
  </si>
  <si>
    <t>C34436491746</t>
  </si>
  <si>
    <t>20251010-S-70697</t>
  </si>
  <si>
    <t>C34436490949</t>
  </si>
  <si>
    <t>20251010-S-70354</t>
  </si>
  <si>
    <t>C34436473353</t>
  </si>
  <si>
    <t>20251010-S-70375</t>
  </si>
  <si>
    <t>C34436489115</t>
  </si>
  <si>
    <t>20251010-S-70752</t>
  </si>
  <si>
    <t>C34436473232</t>
  </si>
  <si>
    <t>20251010-S-70381</t>
  </si>
  <si>
    <t>C34436480244</t>
  </si>
  <si>
    <t>20251010-S-70374</t>
  </si>
  <si>
    <t>C34436489748</t>
  </si>
  <si>
    <t>20251010-S-70396</t>
  </si>
  <si>
    <t>C34436471246</t>
  </si>
  <si>
    <t>20251013-S-70362</t>
  </si>
  <si>
    <t>C34698326273</t>
  </si>
  <si>
    <t>20251013-S-70639</t>
  </si>
  <si>
    <t>C34698326962</t>
  </si>
  <si>
    <t>C34698326961</t>
  </si>
  <si>
    <t>20251013-S-70590</t>
  </si>
  <si>
    <t>C34698347009</t>
  </si>
  <si>
    <t>20251013-S-70343</t>
  </si>
  <si>
    <t>C34698332525</t>
  </si>
  <si>
    <t>20251013-S-70583</t>
  </si>
  <si>
    <t>C34698326081</t>
  </si>
  <si>
    <t>20251010-S-70643</t>
  </si>
  <si>
    <t>C34436501062</t>
  </si>
  <si>
    <t>20251013-S-70234</t>
  </si>
  <si>
    <t>C34698352628</t>
  </si>
  <si>
    <t>20251010-S-70773</t>
  </si>
  <si>
    <t>C34436492613</t>
  </si>
  <si>
    <t>OESBEKMH00000636</t>
  </si>
  <si>
    <t>OROBEKMH00000166</t>
  </si>
  <si>
    <t>OITBEKMH00001270</t>
  </si>
  <si>
    <t>OHUBEKMH00000216</t>
  </si>
  <si>
    <t>20251010-S-70535</t>
  </si>
  <si>
    <t>C34436495003</t>
  </si>
  <si>
    <t>20251010-S-70277</t>
  </si>
  <si>
    <t>C34436472794</t>
  </si>
  <si>
    <t>20251010-S-70564</t>
  </si>
  <si>
    <t>C34436500012</t>
  </si>
  <si>
    <t>C34436489352</t>
  </si>
  <si>
    <t>20251010-S-70306</t>
  </si>
  <si>
    <t>C34436483194</t>
  </si>
  <si>
    <t>20251010-S-70599</t>
  </si>
  <si>
    <t>C34436474177</t>
  </si>
  <si>
    <t>20251013-S-70652</t>
  </si>
  <si>
    <t>C34698354871</t>
  </si>
  <si>
    <t>20251013-S-70277</t>
  </si>
  <si>
    <t>C34698350999</t>
  </si>
  <si>
    <t>20251013-S-70534</t>
  </si>
  <si>
    <t>C34698355304</t>
  </si>
  <si>
    <t>20251013-S-70434</t>
  </si>
  <si>
    <t>C34698353738</t>
  </si>
  <si>
    <t>20251013-S-70456</t>
  </si>
  <si>
    <t>C34698353466</t>
  </si>
  <si>
    <t>20251013-S-70664</t>
  </si>
  <si>
    <t>C34698341851</t>
  </si>
  <si>
    <t>20251013-S-70691</t>
  </si>
  <si>
    <t>C34698348275</t>
  </si>
  <si>
    <t>20251013-S-70666</t>
  </si>
  <si>
    <t>C34698341991</t>
  </si>
  <si>
    <t>OITBEKMH00001274</t>
  </si>
  <si>
    <t>ODEBEKMH00002592</t>
  </si>
  <si>
    <t>20251010-S-70566</t>
  </si>
  <si>
    <t>C34436499504</t>
  </si>
  <si>
    <t>C34436501061</t>
  </si>
  <si>
    <t>20251010-S-70675</t>
  </si>
  <si>
    <t>C34436477014</t>
  </si>
  <si>
    <t>20251010-S-70544</t>
  </si>
  <si>
    <t>C34436480340</t>
  </si>
  <si>
    <t>20251010-S-70316</t>
  </si>
  <si>
    <t>C34436473346</t>
  </si>
  <si>
    <t>20251010-S-70674</t>
  </si>
  <si>
    <t>C34436479830</t>
  </si>
  <si>
    <t>20251013-S-70266</t>
  </si>
  <si>
    <t>C34698331419</t>
  </si>
  <si>
    <t>20251013-S-70299</t>
  </si>
  <si>
    <t>C34698351620</t>
  </si>
  <si>
    <t>OCZBEKMH00000686</t>
  </si>
  <si>
    <t>OPLBEKMH00000726</t>
  </si>
  <si>
    <t>OROBEKMH00000165</t>
  </si>
  <si>
    <t>OHUBEKMH00000217</t>
  </si>
  <si>
    <t>OHUBEKMH00000215</t>
  </si>
  <si>
    <t>20251010-S-70725</t>
  </si>
  <si>
    <t>C34436495175</t>
  </si>
  <si>
    <t>C34436495174</t>
  </si>
  <si>
    <t>20251013-S-70098</t>
  </si>
  <si>
    <t>C34436505653</t>
  </si>
  <si>
    <t>C34436495002</t>
  </si>
  <si>
    <t>20251010-S-70563</t>
  </si>
  <si>
    <t>C34436500868</t>
  </si>
  <si>
    <t>20251010-S-70680</t>
  </si>
  <si>
    <t>C34436499346</t>
  </si>
  <si>
    <t>20251010-S-70504</t>
  </si>
  <si>
    <t>C34436481632</t>
  </si>
  <si>
    <t>20251010-S-70317</t>
  </si>
  <si>
    <t>C34436473786</t>
  </si>
  <si>
    <t>20251010-S-70668</t>
  </si>
  <si>
    <t>C34436488094</t>
  </si>
  <si>
    <t>20251010-S-70259</t>
  </si>
  <si>
    <t>C34436494001</t>
  </si>
  <si>
    <t>20251010-S-70706</t>
  </si>
  <si>
    <t>C34436480775</t>
  </si>
  <si>
    <t>C34436480776</t>
  </si>
  <si>
    <t>C34436474176</t>
  </si>
  <si>
    <t>20251013-S-70441</t>
  </si>
  <si>
    <t>C34698331714</t>
  </si>
  <si>
    <t>20251013-S-70262</t>
  </si>
  <si>
    <t>C34698326028</t>
  </si>
  <si>
    <t>20251013-S-70718</t>
  </si>
  <si>
    <t>C34698332267</t>
  </si>
  <si>
    <t>20251013-S-70387</t>
  </si>
  <si>
    <t>C34698332606</t>
  </si>
  <si>
    <t>20251013-S-70301</t>
  </si>
  <si>
    <t>C34698341750</t>
  </si>
  <si>
    <t>20251013-S-70717</t>
  </si>
  <si>
    <t>C34698326596</t>
  </si>
  <si>
    <t>20251013-S-70584</t>
  </si>
  <si>
    <t>C34698332458</t>
  </si>
  <si>
    <t>C34698355305</t>
  </si>
  <si>
    <t>20251013-S-70793</t>
  </si>
  <si>
    <t>C34698348987</t>
  </si>
  <si>
    <t>20251013-S-70580</t>
  </si>
  <si>
    <t>C34698326112</t>
  </si>
  <si>
    <t>20251013-S-70587</t>
  </si>
  <si>
    <t>C34698340171</t>
  </si>
  <si>
    <t>20251013-S-70791</t>
  </si>
  <si>
    <t>C34698346078</t>
  </si>
  <si>
    <t>20251013-S-70395</t>
  </si>
  <si>
    <t>C34698348031</t>
  </si>
  <si>
    <t>20251013-S-70602</t>
  </si>
  <si>
    <t>C34698343482</t>
  </si>
  <si>
    <t>C34436486766</t>
  </si>
  <si>
    <t>20251013-S-70605</t>
  </si>
  <si>
    <t>C34698349305</t>
  </si>
  <si>
    <t>C34698349303</t>
  </si>
  <si>
    <t>C34698349302</t>
  </si>
  <si>
    <t>C34698349304</t>
  </si>
  <si>
    <t>20251013-S-70703</t>
  </si>
  <si>
    <t>C34698344449</t>
  </si>
  <si>
    <t>C34436500869</t>
  </si>
  <si>
    <t>20251010-S-70844</t>
  </si>
  <si>
    <t>C34436505625</t>
  </si>
  <si>
    <t>OFRBEKMH00002195</t>
  </si>
  <si>
    <t>20251010-S-70880</t>
  </si>
  <si>
    <t>C34436496792</t>
  </si>
  <si>
    <t>MAFALDA INDUSTRIES S.R.L. (SIDERFOR</t>
  </si>
  <si>
    <t>20251010-S-70845</t>
  </si>
  <si>
    <t>C34436504443</t>
  </si>
  <si>
    <t>20251010-S-70304</t>
  </si>
  <si>
    <t>C34436488892</t>
  </si>
  <si>
    <t>C34698354872</t>
  </si>
  <si>
    <t>20251013-S-70537</t>
  </si>
  <si>
    <t>C34698325057</t>
  </si>
  <si>
    <t>20251010-S-70539</t>
  </si>
  <si>
    <t>C34436487982</t>
  </si>
  <si>
    <t>20251013-S-70800</t>
  </si>
  <si>
    <t>C34698350102</t>
  </si>
  <si>
    <t>C34698350105</t>
  </si>
  <si>
    <t>C34698350103</t>
  </si>
  <si>
    <t>C34698350101</t>
  </si>
  <si>
    <t>C34698350104</t>
  </si>
  <si>
    <t>20251013-S-70792</t>
  </si>
  <si>
    <t>C34698348000</t>
  </si>
  <si>
    <t>AKG - AUTOKUHLER GMBH &amp; CO. KG</t>
  </si>
  <si>
    <t>20251013-S-70302</t>
  </si>
  <si>
    <t>C34698340599</t>
  </si>
  <si>
    <t>20251013-S-70532</t>
  </si>
  <si>
    <t>C34698353525</t>
  </si>
  <si>
    <t>Shipment arrived 16/10/2025</t>
  </si>
  <si>
    <t>ODEBEKMH00002615</t>
  </si>
  <si>
    <t>OFRBEKMH00002205</t>
  </si>
  <si>
    <t>OFRBEKMH00002216</t>
  </si>
  <si>
    <t>OBEKMHBE00001726</t>
  </si>
  <si>
    <t>20251014-S-70230</t>
  </si>
  <si>
    <t>C34960127545</t>
  </si>
  <si>
    <t>20251014-S-70274</t>
  </si>
  <si>
    <t>C34960127143</t>
  </si>
  <si>
    <t>20251014-S-70433</t>
  </si>
  <si>
    <t>C34960124120</t>
  </si>
  <si>
    <t>20251014-S-70793</t>
  </si>
  <si>
    <t>C34960129366</t>
  </si>
  <si>
    <t>20251014-S-70398</t>
  </si>
  <si>
    <t>C34960119067</t>
  </si>
  <si>
    <t>20251014-S-70715</t>
  </si>
  <si>
    <t>C34960074310</t>
  </si>
  <si>
    <t>20251014-S-70436</t>
  </si>
  <si>
    <t>C34960074492</t>
  </si>
  <si>
    <t>20251014-S-70548</t>
  </si>
  <si>
    <t>C34960114088</t>
  </si>
  <si>
    <t>OBEKMHBE00001731</t>
  </si>
  <si>
    <t>20251014-S-70399</t>
  </si>
  <si>
    <t>C34960123122</t>
  </si>
  <si>
    <t>La Fonte Ardennaise-Assemblage</t>
  </si>
  <si>
    <t>20251015-S-70499</t>
  </si>
  <si>
    <t>C35221908143</t>
  </si>
  <si>
    <t>20251015-S-70347</t>
  </si>
  <si>
    <t>C35221889809</t>
  </si>
  <si>
    <t>OPLBEKMH00000729</t>
  </si>
  <si>
    <t>OITBEKMH00001280</t>
  </si>
  <si>
    <t>ODEBEKMH00002621</t>
  </si>
  <si>
    <t>ONLBEKMH00000712</t>
  </si>
  <si>
    <t>20251014-S-70720</t>
  </si>
  <si>
    <t>C34960078312</t>
  </si>
  <si>
    <t>20251014-S-70615</t>
  </si>
  <si>
    <t>C34960097344</t>
  </si>
  <si>
    <t>20251015-S-70025</t>
  </si>
  <si>
    <t>C34960082459</t>
  </si>
  <si>
    <t>C34960082460</t>
  </si>
  <si>
    <t>20251014-S-70298</t>
  </si>
  <si>
    <t>C34960097262</t>
  </si>
  <si>
    <t>20251015-S-70013</t>
  </si>
  <si>
    <t>C34960118004</t>
  </si>
  <si>
    <t>20251014-S-70549</t>
  </si>
  <si>
    <t>C34960107238</t>
  </si>
  <si>
    <t>20251014-S-70266</t>
  </si>
  <si>
    <t>C34960102274</t>
  </si>
  <si>
    <t>20251015-S-70582</t>
  </si>
  <si>
    <t>C35221883486</t>
  </si>
  <si>
    <t>20251015-S-70457</t>
  </si>
  <si>
    <t>C35221882737</t>
  </si>
  <si>
    <t>20251015-S-70345</t>
  </si>
  <si>
    <t>C35221890457</t>
  </si>
  <si>
    <t>20251015-S-70219</t>
  </si>
  <si>
    <t>C35221884547</t>
  </si>
  <si>
    <t>20251015-S-70456</t>
  </si>
  <si>
    <t>C35221886948</t>
  </si>
  <si>
    <t>ODKBEKMH00000178</t>
  </si>
  <si>
    <t>OGBBEKMH00001186</t>
  </si>
  <si>
    <t>20251014-S-70358</t>
  </si>
  <si>
    <t>C34960074346</t>
  </si>
  <si>
    <t>20251014-S-70710</t>
  </si>
  <si>
    <t>C34960074234</t>
  </si>
  <si>
    <t>20251014-S-70367</t>
  </si>
  <si>
    <t>C34960078162</t>
  </si>
  <si>
    <t>20251014-S-70341</t>
  </si>
  <si>
    <t>C34960107451</t>
  </si>
  <si>
    <t>20251015-S-70777</t>
  </si>
  <si>
    <t>C34960074371</t>
  </si>
  <si>
    <t>20251015-S-70068</t>
  </si>
  <si>
    <t>C34960081710</t>
  </si>
  <si>
    <t>C34960081711</t>
  </si>
  <si>
    <t>20251014-S-70650</t>
  </si>
  <si>
    <t>C34960098993</t>
  </si>
  <si>
    <t>C34960098995</t>
  </si>
  <si>
    <t>C34960098994</t>
  </si>
  <si>
    <t>20251014-S-70349</t>
  </si>
  <si>
    <t>C34960113857</t>
  </si>
  <si>
    <t>20251014-S-70653</t>
  </si>
  <si>
    <t>C34960095126</t>
  </si>
  <si>
    <t>20251014-S-70651</t>
  </si>
  <si>
    <t>C34960092696</t>
  </si>
  <si>
    <t>20251014-S-70704</t>
  </si>
  <si>
    <t>C34960107509</t>
  </si>
  <si>
    <t>20251014-S-70646</t>
  </si>
  <si>
    <t>C34960092153</t>
  </si>
  <si>
    <t>C34960092152</t>
  </si>
  <si>
    <t>20251014-S-70360</t>
  </si>
  <si>
    <t>C3496007449X</t>
  </si>
  <si>
    <t>20251015-S-70636</t>
  </si>
  <si>
    <t>C35221883124</t>
  </si>
  <si>
    <t>20251015-S-70590</t>
  </si>
  <si>
    <t>C35221912176</t>
  </si>
  <si>
    <t>C35221912177</t>
  </si>
  <si>
    <t>C35221912175</t>
  </si>
  <si>
    <t>20251015-S-70821</t>
  </si>
  <si>
    <t>C35221897396</t>
  </si>
  <si>
    <t>20251015-S-70544</t>
  </si>
  <si>
    <t>C35221897473</t>
  </si>
  <si>
    <t>20251015-S-70667</t>
  </si>
  <si>
    <t>C35221899821</t>
  </si>
  <si>
    <t>Hidria D.O.O.</t>
  </si>
  <si>
    <t>20251015-S-70303</t>
  </si>
  <si>
    <t>C35221896335</t>
  </si>
  <si>
    <t>20251015-S-70550</t>
  </si>
  <si>
    <t>C35221902379</t>
  </si>
  <si>
    <t>20251015-S-70592</t>
  </si>
  <si>
    <t>C35221902380</t>
  </si>
  <si>
    <t>OCZBEKMH00000693</t>
  </si>
  <si>
    <t>20251014-S-70782</t>
  </si>
  <si>
    <t>C34960106532</t>
  </si>
  <si>
    <t>20251014-S-70711</t>
  </si>
  <si>
    <t>C34960073898</t>
  </si>
  <si>
    <t>OITBEKMH00001283</t>
  </si>
  <si>
    <t>OITBEKMH00001282</t>
  </si>
  <si>
    <t>20251015-S-70067</t>
  </si>
  <si>
    <t>C34932825045</t>
  </si>
  <si>
    <t>ODEBEKMH00002616</t>
  </si>
  <si>
    <t>20251014-S-70430</t>
  </si>
  <si>
    <t>C34960131798</t>
  </si>
  <si>
    <t>20251014-S-70624</t>
  </si>
  <si>
    <t>C34960112791</t>
  </si>
  <si>
    <t>20251014-S-70242</t>
  </si>
  <si>
    <t>C34960082475</t>
  </si>
  <si>
    <t>20251014-S-70438</t>
  </si>
  <si>
    <t>C34960082173</t>
  </si>
  <si>
    <t>20251014-S-70470</t>
  </si>
  <si>
    <t>C34960117700</t>
  </si>
  <si>
    <t>20251014-S-70657</t>
  </si>
  <si>
    <t>C34960101305</t>
  </si>
  <si>
    <t>20251014-S-70404</t>
  </si>
  <si>
    <t>C34960092612</t>
  </si>
  <si>
    <t>20251014-S-70654</t>
  </si>
  <si>
    <t>C34960095766</t>
  </si>
  <si>
    <t>20251014-S-70248</t>
  </si>
  <si>
    <t>C34960091269</t>
  </si>
  <si>
    <t>20251014-S-70492</t>
  </si>
  <si>
    <t>C34960092505</t>
  </si>
  <si>
    <t>20251014-S-70783</t>
  </si>
  <si>
    <t>C34960101392</t>
  </si>
  <si>
    <t>20251014-S-70301</t>
  </si>
  <si>
    <t>C34960103237</t>
  </si>
  <si>
    <t>20251014-S-70509</t>
  </si>
  <si>
    <t>C34960115221</t>
  </si>
  <si>
    <t>20251015-S-70240</t>
  </si>
  <si>
    <t>C35221888838</t>
  </si>
  <si>
    <t>C35221884548</t>
  </si>
  <si>
    <t>20251015-S-70803</t>
  </si>
  <si>
    <t>C35221902905</t>
  </si>
  <si>
    <t>20251015-S-70216</t>
  </si>
  <si>
    <t>C35221888906</t>
  </si>
  <si>
    <t>20251015-S-70722</t>
  </si>
  <si>
    <t>C35221899706</t>
  </si>
  <si>
    <t>20251015-S-70643</t>
  </si>
  <si>
    <t>C35221898882</t>
  </si>
  <si>
    <t>ROQUET EASTERN EUROPE S.R.L.</t>
  </si>
  <si>
    <t>20251015-S-70430</t>
  </si>
  <si>
    <t>C35221906356</t>
  </si>
  <si>
    <t>20251015-S-70708</t>
  </si>
  <si>
    <t>C35221888119</t>
  </si>
  <si>
    <t>20251015-S-70707</t>
  </si>
  <si>
    <t>C35221889617</t>
  </si>
  <si>
    <t>20251015-S-70791</t>
  </si>
  <si>
    <t>C35221904536</t>
  </si>
  <si>
    <t xml:space="preserve"> 20251016-S-70042</t>
  </si>
  <si>
    <t>RL5017674446</t>
  </si>
  <si>
    <t>Peter Fuchs Technology Group AG</t>
  </si>
  <si>
    <t>OHUBEKMH00000218</t>
  </si>
  <si>
    <t>20251014-S-70275</t>
  </si>
  <si>
    <t>C34960129346</t>
  </si>
  <si>
    <t>20251014-S-70441</t>
  </si>
  <si>
    <t>C34960081834</t>
  </si>
  <si>
    <t>20251014-S-70627</t>
  </si>
  <si>
    <t>C34960110710</t>
  </si>
  <si>
    <t>20251014-S-70485</t>
  </si>
  <si>
    <t>C34960087350</t>
  </si>
  <si>
    <t>20251014-S-70253</t>
  </si>
  <si>
    <t>C34960097733</t>
  </si>
  <si>
    <t>20251014-S-70423</t>
  </si>
  <si>
    <t>C34960106751</t>
  </si>
  <si>
    <t>20251014-S-70662</t>
  </si>
  <si>
    <t>C34960105021</t>
  </si>
  <si>
    <t>20251015-S-70578</t>
  </si>
  <si>
    <t>C35221883146</t>
  </si>
  <si>
    <t>20251015-S-70278</t>
  </si>
  <si>
    <t>C35221910825</t>
  </si>
  <si>
    <t>20251015-S-70458</t>
  </si>
  <si>
    <t>C35221883430</t>
  </si>
  <si>
    <t>20251015-S-70381</t>
  </si>
  <si>
    <t>C35221890920</t>
  </si>
  <si>
    <t>OPTBEKMH00000080</t>
  </si>
  <si>
    <t>OROBEKMH00000167</t>
  </si>
  <si>
    <t>OCZBEKMH00000694</t>
  </si>
  <si>
    <t>20251014-S-70236</t>
  </si>
  <si>
    <t>C34960130794</t>
  </si>
  <si>
    <t>C34960130795</t>
  </si>
  <si>
    <t>20251014-S-70273</t>
  </si>
  <si>
    <t>C34960126795</t>
  </si>
  <si>
    <t>20251014-S-70753</t>
  </si>
  <si>
    <t>C34960129030</t>
  </si>
  <si>
    <t>20251014-S-70228</t>
  </si>
  <si>
    <t>C34960112142</t>
  </si>
  <si>
    <t>20251014-S-70278</t>
  </si>
  <si>
    <t>C34960122783</t>
  </si>
  <si>
    <t>20251014-S-70607</t>
  </si>
  <si>
    <t>C34960087346</t>
  </si>
  <si>
    <t>20251014-S-70390</t>
  </si>
  <si>
    <t>C34960115358</t>
  </si>
  <si>
    <t>C34960110711</t>
  </si>
  <si>
    <t>20251014-S-70612</t>
  </si>
  <si>
    <t>C34960102292</t>
  </si>
  <si>
    <t>C34960102290</t>
  </si>
  <si>
    <t>C34960102291</t>
  </si>
  <si>
    <t>20251014-S-70690</t>
  </si>
  <si>
    <t>C34960092745</t>
  </si>
  <si>
    <t>20251014-S-70402</t>
  </si>
  <si>
    <t>C34960091047</t>
  </si>
  <si>
    <t>20251014-S-70789</t>
  </si>
  <si>
    <t>C34960112936</t>
  </si>
  <si>
    <t>20251014-S-70297</t>
  </si>
  <si>
    <t>C34960096401</t>
  </si>
  <si>
    <t>20251014-S-70622</t>
  </si>
  <si>
    <t>C34960109299</t>
  </si>
  <si>
    <t>20251014-S-70786</t>
  </si>
  <si>
    <t>C34960105828</t>
  </si>
  <si>
    <t>ODEBEKMH00002623</t>
  </si>
  <si>
    <t>C34960109298</t>
  </si>
  <si>
    <t>20251014-S-70785</t>
  </si>
  <si>
    <t>C34960103264</t>
  </si>
  <si>
    <t>ODEBEKMH00002624</t>
  </si>
  <si>
    <t>C34960105022</t>
  </si>
  <si>
    <t>20251015-S-70798</t>
  </si>
  <si>
    <t>C35221884691</t>
  </si>
  <si>
    <t>20251015-S-70193</t>
  </si>
  <si>
    <t>C35221911379</t>
  </si>
  <si>
    <t>20251013-S-70250</t>
  </si>
  <si>
    <t>C35221909540</t>
  </si>
  <si>
    <t>20251015-S-70804</t>
  </si>
  <si>
    <t>C35221899567</t>
  </si>
  <si>
    <t>C35221899822</t>
  </si>
  <si>
    <t>20251015-S-70750</t>
  </si>
  <si>
    <t>C35221905347</t>
  </si>
  <si>
    <t>20251015-S-70573</t>
  </si>
  <si>
    <t>C35221906408</t>
  </si>
  <si>
    <t>20251015-S-70549</t>
  </si>
  <si>
    <t>C35221899866</t>
  </si>
  <si>
    <t>20251015-S-70572</t>
  </si>
  <si>
    <t>C35221903965</t>
  </si>
  <si>
    <t>C35221890919</t>
  </si>
  <si>
    <t>20251015-S-70257</t>
  </si>
  <si>
    <t>C35221906531</t>
  </si>
  <si>
    <t>20251015-S-70613</t>
  </si>
  <si>
    <t>C35221884084</t>
  </si>
  <si>
    <t>20251014-S-70754</t>
  </si>
  <si>
    <t>C34960074493</t>
  </si>
  <si>
    <t>20251014-S-70233</t>
  </si>
  <si>
    <t>C34960118698</t>
  </si>
  <si>
    <t>C34960112790</t>
  </si>
  <si>
    <t>C34960082476</t>
  </si>
  <si>
    <t>C34960082174</t>
  </si>
  <si>
    <t>20251014-S-70448</t>
  </si>
  <si>
    <t>C34960091839</t>
  </si>
  <si>
    <t>20251014-S-70226</t>
  </si>
  <si>
    <t>C34960110087</t>
  </si>
  <si>
    <t>20251014-S-70546</t>
  </si>
  <si>
    <t>C34960110587</t>
  </si>
  <si>
    <t>20251014-S-70300</t>
  </si>
  <si>
    <t>C34960102498</t>
  </si>
  <si>
    <t>20251013-S-70799</t>
  </si>
  <si>
    <t>C34960098697</t>
  </si>
  <si>
    <t>ONLBEKMH00000718</t>
  </si>
  <si>
    <t>20251015-S-70598</t>
  </si>
  <si>
    <t>C35221908833</t>
  </si>
  <si>
    <t>20251015-S-70213</t>
  </si>
  <si>
    <t>C35221907360</t>
  </si>
  <si>
    <t>20251015-S-70792</t>
  </si>
  <si>
    <t>C35221902706</t>
  </si>
  <si>
    <t>C35221902904</t>
  </si>
  <si>
    <t>20251014-S-70668</t>
  </si>
  <si>
    <t>C34960112879</t>
  </si>
  <si>
    <t>20251014-S-70247</t>
  </si>
  <si>
    <t>C34960082012</t>
  </si>
  <si>
    <t>C34960082013</t>
  </si>
  <si>
    <t>C35221910826</t>
  </si>
  <si>
    <t>20251015-S-70277</t>
  </si>
  <si>
    <t>C35221904763</t>
  </si>
  <si>
    <t>Note : Old labels on collies</t>
  </si>
  <si>
    <t>confirmed not shipped by supplier by NCC</t>
  </si>
  <si>
    <t>water damage and normal damage</t>
  </si>
  <si>
    <t>Duplicate labels all labels were _001</t>
  </si>
  <si>
    <t>goods were labeled as 20251013-S-70798 confirmed cancelled and relabeld as 20251013-S-70799</t>
  </si>
  <si>
    <t>delivered 20/10/2025</t>
  </si>
  <si>
    <t>sticker of 20251014825102 on shipment</t>
  </si>
  <si>
    <t>10 palets instead of 9</t>
  </si>
  <si>
    <t>normal labels used instead of xx</t>
  </si>
  <si>
    <t>OITBEKMH00001291</t>
  </si>
  <si>
    <t>OSKBEKMH00000124</t>
  </si>
  <si>
    <t>OFRBEKMH00002223</t>
  </si>
  <si>
    <t>ODEBEKMH00002630</t>
  </si>
  <si>
    <t>OITBEKMH00001288</t>
  </si>
  <si>
    <t>OITBEKMH00001292</t>
  </si>
  <si>
    <t>OBEKMHBE00001737</t>
  </si>
  <si>
    <t>OFRBEKMH00002226</t>
  </si>
  <si>
    <t>20251015-S-70754</t>
  </si>
  <si>
    <t>C35483713404</t>
  </si>
  <si>
    <t>OBEKMHBE00001743</t>
  </si>
  <si>
    <t>20251016-S-70467</t>
  </si>
  <si>
    <t>C35483723644</t>
  </si>
  <si>
    <t>UFM 11 (FOR FONDERIE GHM)</t>
  </si>
  <si>
    <t>20251016-S-70330</t>
  </si>
  <si>
    <t>C35483706935</t>
  </si>
  <si>
    <t>20251016-S-70462</t>
  </si>
  <si>
    <t>C35483718873</t>
  </si>
  <si>
    <t>20251016-S-70563</t>
  </si>
  <si>
    <t>C35483695824</t>
  </si>
  <si>
    <t>20251016-S-70746</t>
  </si>
  <si>
    <t>C35483718619</t>
  </si>
  <si>
    <t>20251016-S-70545</t>
  </si>
  <si>
    <t>C35483725654</t>
  </si>
  <si>
    <t>20251016-S-70512</t>
  </si>
  <si>
    <t>C35483690738</t>
  </si>
  <si>
    <t>20251017-S-70681</t>
  </si>
  <si>
    <t>C36269238231</t>
  </si>
  <si>
    <t>20251017-S-70522</t>
  </si>
  <si>
    <t>C36269261435</t>
  </si>
  <si>
    <t>20251017-S-70628</t>
  </si>
  <si>
    <t>C36269271513</t>
  </si>
  <si>
    <t>20251017-S-70888</t>
  </si>
  <si>
    <t>C36269268059</t>
  </si>
  <si>
    <t>OPLBEKMH00000731</t>
  </si>
  <si>
    <t>ONLBEKMH00000720</t>
  </si>
  <si>
    <t>OLVBEKMH00000039</t>
  </si>
  <si>
    <t>OCZBEKMH00000695</t>
  </si>
  <si>
    <t>ODEBEKMH00002641</t>
  </si>
  <si>
    <t>ODEBEKMH00002644</t>
  </si>
  <si>
    <t>20251015-S-70194</t>
  </si>
  <si>
    <t>C35483715401</t>
  </si>
  <si>
    <t>20251016-S-70610</t>
  </si>
  <si>
    <t>C35483714174</t>
  </si>
  <si>
    <t>20251015-S-70746</t>
  </si>
  <si>
    <t>C35483707499</t>
  </si>
  <si>
    <t>C35483707500</t>
  </si>
  <si>
    <t>20251016-S-70319</t>
  </si>
  <si>
    <t>C35483692055</t>
  </si>
  <si>
    <t>20251016-S-70279</t>
  </si>
  <si>
    <t>C35483697272</t>
  </si>
  <si>
    <t>C35483697273</t>
  </si>
  <si>
    <t>20251017-S-70950</t>
  </si>
  <si>
    <t>C36249904438</t>
  </si>
  <si>
    <t>20251017-S-70308</t>
  </si>
  <si>
    <t>C36269269236</t>
  </si>
  <si>
    <t>C36269239110</t>
  </si>
  <si>
    <t>20251017-S-70540</t>
  </si>
  <si>
    <t>C36269239078</t>
  </si>
  <si>
    <t>20251017-S-70678</t>
  </si>
  <si>
    <t>C36269244344</t>
  </si>
  <si>
    <t>20251017-S-70551</t>
  </si>
  <si>
    <t>C36269251022</t>
  </si>
  <si>
    <t>20251017-S-70352</t>
  </si>
  <si>
    <t>C36269254281</t>
  </si>
  <si>
    <t>20251017-S-70370</t>
  </si>
  <si>
    <t>C36269249698</t>
  </si>
  <si>
    <t>20251017-S-70757</t>
  </si>
  <si>
    <t>C36269245300</t>
  </si>
  <si>
    <t>20251017-S-70557</t>
  </si>
  <si>
    <t>C36269245897</t>
  </si>
  <si>
    <t>C3626925428X</t>
  </si>
  <si>
    <t>OFIBEKMH00000044</t>
  </si>
  <si>
    <t>OHRBEKMH00000035</t>
  </si>
  <si>
    <t>OGBBEKMH00001192</t>
  </si>
  <si>
    <t>20251016-S-70790</t>
  </si>
  <si>
    <t>C35483727570</t>
  </si>
  <si>
    <t>20251016-S-70921</t>
  </si>
  <si>
    <t>C35483695933</t>
  </si>
  <si>
    <t>20251016-S-70747</t>
  </si>
  <si>
    <t>C35483720548</t>
  </si>
  <si>
    <t>20251016-S-70419</t>
  </si>
  <si>
    <t>C35483712068</t>
  </si>
  <si>
    <t>20251017-S-70428</t>
  </si>
  <si>
    <t>C36269269095</t>
  </si>
  <si>
    <t>20251017-S-70794</t>
  </si>
  <si>
    <t>C36269254883</t>
  </si>
  <si>
    <t>20251017-S-70462</t>
  </si>
  <si>
    <t>C36269238235</t>
  </si>
  <si>
    <t>20251017-S-70425</t>
  </si>
  <si>
    <t>C36269266807</t>
  </si>
  <si>
    <t>20251017-S-70444</t>
  </si>
  <si>
    <t>C36269262705</t>
  </si>
  <si>
    <t>20251017-S-70960</t>
  </si>
  <si>
    <t>C36269261292</t>
  </si>
  <si>
    <t>20251017-S-70718</t>
  </si>
  <si>
    <t>C36269247419</t>
  </si>
  <si>
    <t>20251017-S-70680</t>
  </si>
  <si>
    <t>C36269242923</t>
  </si>
  <si>
    <t>20251017-S-70431</t>
  </si>
  <si>
    <t>C36269254320</t>
  </si>
  <si>
    <t>20251016-S-70691</t>
  </si>
  <si>
    <t>C35483707784</t>
  </si>
  <si>
    <t>20251017-S-70695</t>
  </si>
  <si>
    <t>C36269251048</t>
  </si>
  <si>
    <t>20251016-S-70358</t>
  </si>
  <si>
    <t>C35483694241</t>
  </si>
  <si>
    <t>20251016-S-70271</t>
  </si>
  <si>
    <t>C35483724950</t>
  </si>
  <si>
    <t>20251016-S-70859</t>
  </si>
  <si>
    <t>C35483713417</t>
  </si>
  <si>
    <t>20251016-S-70745</t>
  </si>
  <si>
    <t>C35483719228</t>
  </si>
  <si>
    <t>20251017-S-70925</t>
  </si>
  <si>
    <t>C36269269199</t>
  </si>
  <si>
    <t>Leicester Forest West</t>
  </si>
  <si>
    <t>20251017-S-70338</t>
  </si>
  <si>
    <t>C36269246184</t>
  </si>
  <si>
    <t>CATEGBLEI002</t>
  </si>
  <si>
    <t>OITBEKMH00001289</t>
  </si>
  <si>
    <t>OESBEKMH00000651</t>
  </si>
  <si>
    <t>OPLBEKMH00000734</t>
  </si>
  <si>
    <t>20251016-S-70277</t>
  </si>
  <si>
    <t>C35483726903</t>
  </si>
  <si>
    <t>C35483726902</t>
  </si>
  <si>
    <t>C35483726901</t>
  </si>
  <si>
    <t>20251016-S-70552</t>
  </si>
  <si>
    <t>C35483726365</t>
  </si>
  <si>
    <t>20251016-S-70357</t>
  </si>
  <si>
    <t>C35483690255</t>
  </si>
  <si>
    <t>20251016-S-70475</t>
  </si>
  <si>
    <t>C35483726184</t>
  </si>
  <si>
    <t>C35483726183</t>
  </si>
  <si>
    <t>20251016-S-70356</t>
  </si>
  <si>
    <t>C35483689906</t>
  </si>
  <si>
    <t>20251016-S-70291</t>
  </si>
  <si>
    <t>C35483713933</t>
  </si>
  <si>
    <t>C35483720549</t>
  </si>
  <si>
    <t>20251016-S-70756</t>
  </si>
  <si>
    <t>C35483696900</t>
  </si>
  <si>
    <t>20251016-S-70342</t>
  </si>
  <si>
    <t>C35483719025</t>
  </si>
  <si>
    <t>20251015-S-70745</t>
  </si>
  <si>
    <t>C35483697959</t>
  </si>
  <si>
    <t>C35483697960</t>
  </si>
  <si>
    <t>C35483692056</t>
  </si>
  <si>
    <t>20251017-S-70324</t>
  </si>
  <si>
    <t>C36269263082</t>
  </si>
  <si>
    <t>C36269263081</t>
  </si>
  <si>
    <t>20251017-S-70627</t>
  </si>
  <si>
    <t>C36269270549</t>
  </si>
  <si>
    <t>C36269254882</t>
  </si>
  <si>
    <t>20251017-S-70554</t>
  </si>
  <si>
    <t>C36269239425</t>
  </si>
  <si>
    <t>20251017-S-70742</t>
  </si>
  <si>
    <t>C36269262387</t>
  </si>
  <si>
    <t>20251017-S-70726</t>
  </si>
  <si>
    <t>C36269268610</t>
  </si>
  <si>
    <t>20251016-S-70276</t>
  </si>
  <si>
    <t>C36269258048</t>
  </si>
  <si>
    <t>ODEBEKMH00002632</t>
  </si>
  <si>
    <t>20251015-S-70767</t>
  </si>
  <si>
    <t>C35470513158</t>
  </si>
  <si>
    <t>20251015-S-70752</t>
  </si>
  <si>
    <t>C35483707625</t>
  </si>
  <si>
    <t>20251016-S-70331</t>
  </si>
  <si>
    <t>C35483706817</t>
  </si>
  <si>
    <t>20251016-S-70575</t>
  </si>
  <si>
    <t>C35483707494</t>
  </si>
  <si>
    <t>20251016-S-70715</t>
  </si>
  <si>
    <t>C35483689925</t>
  </si>
  <si>
    <t>20251016-S-70676</t>
  </si>
  <si>
    <t>C35483690527</t>
  </si>
  <si>
    <t>OCZBEKMH00000699</t>
  </si>
  <si>
    <t>20251016-S-70689</t>
  </si>
  <si>
    <t>C35483706945</t>
  </si>
  <si>
    <t>C35483692057</t>
  </si>
  <si>
    <t>20251017-S-70300</t>
  </si>
  <si>
    <t>C36269262394</t>
  </si>
  <si>
    <t>OESBEKMH00000650</t>
  </si>
  <si>
    <t>OPTBEKMH00000082</t>
  </si>
  <si>
    <t>OCZBEKMH00000698</t>
  </si>
  <si>
    <t>OPLBEKMH00000733</t>
  </si>
  <si>
    <t>OFRBEKMH00002222</t>
  </si>
  <si>
    <t>C35470513159</t>
  </si>
  <si>
    <t>20251016-S-70721</t>
  </si>
  <si>
    <t>C35483706556</t>
  </si>
  <si>
    <t>20251016-S-70505</t>
  </si>
  <si>
    <t>C35483720377</t>
  </si>
  <si>
    <t>C35483715399</t>
  </si>
  <si>
    <t>C35483715400</t>
  </si>
  <si>
    <t>20251016-S-70337</t>
  </si>
  <si>
    <t>C35483716070</t>
  </si>
  <si>
    <t>20251016-S-70274</t>
  </si>
  <si>
    <t>C35483728781</t>
  </si>
  <si>
    <t>C35483728782</t>
  </si>
  <si>
    <t>20251016-S-70328</t>
  </si>
  <si>
    <t>C35483696304</t>
  </si>
  <si>
    <t>20251016-S-70675</t>
  </si>
  <si>
    <t>C35483689921</t>
  </si>
  <si>
    <t>C35483706944</t>
  </si>
  <si>
    <t>20251014-S-70723</t>
  </si>
  <si>
    <t>C36249877167</t>
  </si>
  <si>
    <t>C36269270548</t>
  </si>
  <si>
    <t>C36269270547</t>
  </si>
  <si>
    <t>20251017-S-70373</t>
  </si>
  <si>
    <t>C36269254931</t>
  </si>
  <si>
    <t>20251017-S-70773</t>
  </si>
  <si>
    <t>C36269239368</t>
  </si>
  <si>
    <t>C36269239369</t>
  </si>
  <si>
    <t>20251017-S-70279</t>
  </si>
  <si>
    <t>C36269239548</t>
  </si>
  <si>
    <t>C36269239549</t>
  </si>
  <si>
    <t>C36269239424</t>
  </si>
  <si>
    <t>20251017-S-70739</t>
  </si>
  <si>
    <t>C36269245971</t>
  </si>
  <si>
    <t>C36269245970</t>
  </si>
  <si>
    <t>20251017-S-70891</t>
  </si>
  <si>
    <t>C36269256023</t>
  </si>
  <si>
    <t>20251017-S-70542</t>
  </si>
  <si>
    <t>C36269261540</t>
  </si>
  <si>
    <t>20251016-S-70305</t>
  </si>
  <si>
    <t>C35483719606</t>
  </si>
  <si>
    <t>OLVBEKMH00000038</t>
  </si>
  <si>
    <t>20251016-S-70856</t>
  </si>
  <si>
    <t>C35483713248</t>
  </si>
  <si>
    <t>20251016-S-70787</t>
  </si>
  <si>
    <t>C35483724274</t>
  </si>
  <si>
    <t>20251016-S-70701</t>
  </si>
  <si>
    <t>C35483719428</t>
  </si>
  <si>
    <t>20251016-S-70858</t>
  </si>
  <si>
    <t>C35483714209</t>
  </si>
  <si>
    <t>C35483726364</t>
  </si>
  <si>
    <t>20251016-S-70522</t>
  </si>
  <si>
    <t>C35483703632</t>
  </si>
  <si>
    <t>C35483713932</t>
  </si>
  <si>
    <t>20251016-S-70566</t>
  </si>
  <si>
    <t>C35483696761</t>
  </si>
  <si>
    <t>20251016-S-70304</t>
  </si>
  <si>
    <t>C35483724364</t>
  </si>
  <si>
    <t>C35483690737</t>
  </si>
  <si>
    <t>20251016-S-70711</t>
  </si>
  <si>
    <t>C35483690428</t>
  </si>
  <si>
    <t>MODINE HUNGARIA AT HORVATH RUDOLF I</t>
  </si>
  <si>
    <t>C36249904439</t>
  </si>
  <si>
    <t>C36269263080</t>
  </si>
  <si>
    <t>20251017-S-70788</t>
  </si>
  <si>
    <t>C36269267814</t>
  </si>
  <si>
    <t>C36269239111</t>
  </si>
  <si>
    <t>20251017-S-70952</t>
  </si>
  <si>
    <t>C36269244966</t>
  </si>
  <si>
    <t>20251017-S-70289</t>
  </si>
  <si>
    <t>C36269261390</t>
  </si>
  <si>
    <t>20251017-S-70735</t>
  </si>
  <si>
    <t>C36269246450</t>
  </si>
  <si>
    <t>20251017-S-70555</t>
  </si>
  <si>
    <t>C36269239086</t>
  </si>
  <si>
    <t>ODEBEKMH00002631</t>
  </si>
  <si>
    <t>10 instead of 9 boxes recevied, confirmed 10 shipped by supplier</t>
  </si>
  <si>
    <t>label covered with another label</t>
  </si>
  <si>
    <t>wrong labeled by the supplier</t>
  </si>
  <si>
    <t>delivered 22/10/2025</t>
  </si>
  <si>
    <t>damage + broken pallet</t>
  </si>
  <si>
    <t>incorrect XX labels added, for Lokeren masterlabel was for Nuneaton/Peterborough</t>
  </si>
  <si>
    <t>OHUBEKMH00000220</t>
  </si>
  <si>
    <t>OPLBEKMH00000735</t>
  </si>
  <si>
    <t>OATBEKMH00000155</t>
  </si>
  <si>
    <t>OFRBEKMH00002231</t>
  </si>
  <si>
    <t>OCZBEKMH00000703</t>
  </si>
  <si>
    <t>OFRBEKMH00002243</t>
  </si>
  <si>
    <t>OPLBEKMH00000740</t>
  </si>
  <si>
    <t>20251020-S-70668</t>
  </si>
  <si>
    <t>C36531036379</t>
  </si>
  <si>
    <t>20251020-S-70438</t>
  </si>
  <si>
    <t>C36531054077</t>
  </si>
  <si>
    <t>20251020-S-70477</t>
  </si>
  <si>
    <t>C36531055762</t>
  </si>
  <si>
    <t>20251021-S-70497</t>
  </si>
  <si>
    <t>C36792922656</t>
  </si>
  <si>
    <t>20251021-S-70430</t>
  </si>
  <si>
    <t>C36792891807</t>
  </si>
  <si>
    <t>20251021-S-70425</t>
  </si>
  <si>
    <t>C36792936870</t>
  </si>
  <si>
    <t>20251021-S-70571</t>
  </si>
  <si>
    <t>C36792917806</t>
  </si>
  <si>
    <t>20251021-S-70457</t>
  </si>
  <si>
    <t>C36792929425</t>
  </si>
  <si>
    <t>OITBEKMH00001295</t>
  </si>
  <si>
    <t>ODEBEKMH00002646</t>
  </si>
  <si>
    <t>ODEBEKMH00002649</t>
  </si>
  <si>
    <t>ODEBEKMH00002651</t>
  </si>
  <si>
    <t>ODEBEKMH00002656</t>
  </si>
  <si>
    <t>OCZBEKMH00000704</t>
  </si>
  <si>
    <t>ODEBEKMH00002657</t>
  </si>
  <si>
    <t>20251020-S-70419</t>
  </si>
  <si>
    <t>C36531052944</t>
  </si>
  <si>
    <t>20251020-S-70581</t>
  </si>
  <si>
    <t>C36531048304</t>
  </si>
  <si>
    <t>OCZBEKMH00000705</t>
  </si>
  <si>
    <t>20251020-S-70533</t>
  </si>
  <si>
    <t>C36531058778</t>
  </si>
  <si>
    <t>20251020-S-70387</t>
  </si>
  <si>
    <t>C36531043338</t>
  </si>
  <si>
    <t>20251020-S-70244</t>
  </si>
  <si>
    <t>C36531043424</t>
  </si>
  <si>
    <t>20251021-S-70794</t>
  </si>
  <si>
    <t>C36792893433</t>
  </si>
  <si>
    <t>20251021-S-70266</t>
  </si>
  <si>
    <t>C36792937514</t>
  </si>
  <si>
    <t>20251021-S-70533</t>
  </si>
  <si>
    <t>C36792922986</t>
  </si>
  <si>
    <t>20251021-S-70615</t>
  </si>
  <si>
    <t>C36792932961</t>
  </si>
  <si>
    <t>20251021-S-70566</t>
  </si>
  <si>
    <t>C36792910527</t>
  </si>
  <si>
    <t>20251021-S-70442</t>
  </si>
  <si>
    <t>C36792907896</t>
  </si>
  <si>
    <t>20251021-S-70440</t>
  </si>
  <si>
    <t>C36792905586</t>
  </si>
  <si>
    <t>20251021-S-70337</t>
  </si>
  <si>
    <t>C36792927327</t>
  </si>
  <si>
    <t>OETIKER DEUTSCHLAND GMBH</t>
  </si>
  <si>
    <t>20251021-S-70335</t>
  </si>
  <si>
    <t>C36792923975</t>
  </si>
  <si>
    <t>VRI Composites Deutschland GmbH</t>
  </si>
  <si>
    <t>20251021-S-70320</t>
  </si>
  <si>
    <t>C36792906442</t>
  </si>
  <si>
    <t>OSEBEKMH00000132</t>
  </si>
  <si>
    <t>ODKBEKMH00000181</t>
  </si>
  <si>
    <t>OPLBEKMH00000737</t>
  </si>
  <si>
    <t>OCZBEKMH00000702</t>
  </si>
  <si>
    <t>OGBBEKMH00001195</t>
  </si>
  <si>
    <t>OGBBEKMH00001196</t>
  </si>
  <si>
    <t>ONLBEKMH00000731</t>
  </si>
  <si>
    <t>20251020-S-70646</t>
  </si>
  <si>
    <t>C36531036990</t>
  </si>
  <si>
    <t>20251020-S-70642</t>
  </si>
  <si>
    <t>C36531040064</t>
  </si>
  <si>
    <t>20251020-S-70586</t>
  </si>
  <si>
    <t>C36531035918</t>
  </si>
  <si>
    <t>20251020-S-70592</t>
  </si>
  <si>
    <t>C36531063745</t>
  </si>
  <si>
    <t>20251020-S-70780</t>
  </si>
  <si>
    <t>C36531042444</t>
  </si>
  <si>
    <t>20251020-S-70577</t>
  </si>
  <si>
    <t>C36531059387</t>
  </si>
  <si>
    <t>20251020-S-70351</t>
  </si>
  <si>
    <t>C36531059139</t>
  </si>
  <si>
    <t>20251021-S-70624</t>
  </si>
  <si>
    <t>C36792943420</t>
  </si>
  <si>
    <t>20251021-S-70808</t>
  </si>
  <si>
    <t>C36792913151</t>
  </si>
  <si>
    <t>20251021-S-70110</t>
  </si>
  <si>
    <t>C36792893242</t>
  </si>
  <si>
    <t>C36792893241</t>
  </si>
  <si>
    <t>20251021-S-70710</t>
  </si>
  <si>
    <t>C36792899555</t>
  </si>
  <si>
    <t>20251021-S-70365</t>
  </si>
  <si>
    <t>C36792908238</t>
  </si>
  <si>
    <t>20251021-S-70390</t>
  </si>
  <si>
    <t>C36792892983</t>
  </si>
  <si>
    <t>20251021-S-70371</t>
  </si>
  <si>
    <t>C36792917930</t>
  </si>
  <si>
    <t>20251021-S-70370</t>
  </si>
  <si>
    <t>C36792917063</t>
  </si>
  <si>
    <t>20251021-S-70667</t>
  </si>
  <si>
    <t>C36792937937</t>
  </si>
  <si>
    <t>20251021-S-70386</t>
  </si>
  <si>
    <t>C36792934071</t>
  </si>
  <si>
    <t>20251021-S-70690</t>
  </si>
  <si>
    <t>C36792916939</t>
  </si>
  <si>
    <t>OPLBEKMH00000739</t>
  </si>
  <si>
    <t>C36531065761</t>
  </si>
  <si>
    <t>20251021-S-70612</t>
  </si>
  <si>
    <t>C36792928636</t>
  </si>
  <si>
    <t>20251021-S-70711</t>
  </si>
  <si>
    <t>C36792897558</t>
  </si>
  <si>
    <t>20251021-S-70338</t>
  </si>
  <si>
    <t>C36792930109</t>
  </si>
  <si>
    <t>20251021-S-70717</t>
  </si>
  <si>
    <t>C36792902530</t>
  </si>
  <si>
    <t>OITBEKMH00001296</t>
  </si>
  <si>
    <t>OITBEKMH00001293</t>
  </si>
  <si>
    <t>OFRBEKMH00002246</t>
  </si>
  <si>
    <t>20251020-S-70666</t>
  </si>
  <si>
    <t>C36531037087</t>
  </si>
  <si>
    <t>20251020-S-70648</t>
  </si>
  <si>
    <t>C36531038496</t>
  </si>
  <si>
    <t>20251020-S-70283</t>
  </si>
  <si>
    <t>C36531042998</t>
  </si>
  <si>
    <t>20251020-S-70508</t>
  </si>
  <si>
    <t>C36531065133</t>
  </si>
  <si>
    <t>20251020-S-70660</t>
  </si>
  <si>
    <t>C36531042004</t>
  </si>
  <si>
    <t>20251020-S-70670</t>
  </si>
  <si>
    <t>C36531060211</t>
  </si>
  <si>
    <t>20251020-S-70693</t>
  </si>
  <si>
    <t>C36531060911</t>
  </si>
  <si>
    <t>Kongsberg Power Products Systems AB</t>
  </si>
  <si>
    <t>20251020-S-70481</t>
  </si>
  <si>
    <t>C36531044758</t>
  </si>
  <si>
    <t>20251021-S-70666</t>
  </si>
  <si>
    <t>C36792940813</t>
  </si>
  <si>
    <t>20251021-S-70465</t>
  </si>
  <si>
    <t>C36792935668</t>
  </si>
  <si>
    <t>C36792937515</t>
  </si>
  <si>
    <t>20251021-S-70536</t>
  </si>
  <si>
    <t>C36792931520</t>
  </si>
  <si>
    <t>20251021-S-70454</t>
  </si>
  <si>
    <t>C36792923004</t>
  </si>
  <si>
    <t>20251021-S-70532</t>
  </si>
  <si>
    <t>C36792923682</t>
  </si>
  <si>
    <t>20251021-S-70535</t>
  </si>
  <si>
    <t>C36792928761</t>
  </si>
  <si>
    <t>20251021-S-70637</t>
  </si>
  <si>
    <t>C36792899977</t>
  </si>
  <si>
    <t>OITBEKMH00001297</t>
  </si>
  <si>
    <t>OPLBEKMH00000741</t>
  </si>
  <si>
    <t>20251020-S-70298</t>
  </si>
  <si>
    <t>C36531063382</t>
  </si>
  <si>
    <t>20251020-S-70627</t>
  </si>
  <si>
    <t>C36531065017</t>
  </si>
  <si>
    <t>20251021-S-70655</t>
  </si>
  <si>
    <t>C36792929704</t>
  </si>
  <si>
    <t>BORGWARNER EMOBILITY POLAND SP. Z O</t>
  </si>
  <si>
    <t>20251022-S-70054</t>
  </si>
  <si>
    <t>C36792891973</t>
  </si>
  <si>
    <t>20251021-S-70644</t>
  </si>
  <si>
    <t>C36792918769</t>
  </si>
  <si>
    <t>20251021-S-70673</t>
  </si>
  <si>
    <t>C36792894394</t>
  </si>
  <si>
    <t>20251022-S-70075</t>
  </si>
  <si>
    <t>C36792917097</t>
  </si>
  <si>
    <t>20251021-S-70286</t>
  </si>
  <si>
    <t>C36792906338</t>
  </si>
  <si>
    <t>OPTBEKMH00000083</t>
  </si>
  <si>
    <t>OROBEKMH00000168</t>
  </si>
  <si>
    <t>OPLBEKMH00000736</t>
  </si>
  <si>
    <t>OHUBEKMH00000219</t>
  </si>
  <si>
    <t>OITBEKMH00001298</t>
  </si>
  <si>
    <t>OCZBEKMH00000706</t>
  </si>
  <si>
    <t>20251020-S-70388</t>
  </si>
  <si>
    <t>C36531036341</t>
  </si>
  <si>
    <t>20251020-S-70403</t>
  </si>
  <si>
    <t>C36531037242</t>
  </si>
  <si>
    <t>20251020-S-70276</t>
  </si>
  <si>
    <t>C36531064878</t>
  </si>
  <si>
    <t>20251020-S-70587</t>
  </si>
  <si>
    <t>C36531036079</t>
  </si>
  <si>
    <t>20251020-S-70794</t>
  </si>
  <si>
    <t>C36531064792</t>
  </si>
  <si>
    <t>ODEBEKMH00002659</t>
  </si>
  <si>
    <t>20251020-S-70258</t>
  </si>
  <si>
    <t>C36531058207</t>
  </si>
  <si>
    <t>20251020-S-70778</t>
  </si>
  <si>
    <t>C36531052958</t>
  </si>
  <si>
    <t>C36531059388</t>
  </si>
  <si>
    <t>20251020-S-70580</t>
  </si>
  <si>
    <t>C36531048204</t>
  </si>
  <si>
    <t>20251020-S-70436</t>
  </si>
  <si>
    <t>C36531052794</t>
  </si>
  <si>
    <t>20251020-S-70617</t>
  </si>
  <si>
    <t>C36531052997</t>
  </si>
  <si>
    <t>20251020-S-70633</t>
  </si>
  <si>
    <t>C36531059163</t>
  </si>
  <si>
    <t>20251021-S-70670</t>
  </si>
  <si>
    <t>C36792893075</t>
  </si>
  <si>
    <t>20251021-S-70802</t>
  </si>
  <si>
    <t>C36792917403</t>
  </si>
  <si>
    <t>C36792917401</t>
  </si>
  <si>
    <t>C36792917402</t>
  </si>
  <si>
    <t>20251021-S-70258</t>
  </si>
  <si>
    <t>C36792923771</t>
  </si>
  <si>
    <t>20251021-S-70423</t>
  </si>
  <si>
    <t>C36792936082</t>
  </si>
  <si>
    <t>20251021-S-70621</t>
  </si>
  <si>
    <t>C36792935773</t>
  </si>
  <si>
    <t>C36792935774</t>
  </si>
  <si>
    <t>20251021-S-70436</t>
  </si>
  <si>
    <t>C36792898916</t>
  </si>
  <si>
    <t>20251021-S-70314</t>
  </si>
  <si>
    <t>C36792898905</t>
  </si>
  <si>
    <t>20251021-S-70795</t>
  </si>
  <si>
    <t>C36792893861</t>
  </si>
  <si>
    <t>C36792918768</t>
  </si>
  <si>
    <t>C36792894395</t>
  </si>
  <si>
    <t>20251021-S-70611</t>
  </si>
  <si>
    <t>C36792929520</t>
  </si>
  <si>
    <t>20251021-S-70275</t>
  </si>
  <si>
    <t>C36792899948</t>
  </si>
  <si>
    <t>C36792899950</t>
  </si>
  <si>
    <t>C36792899949</t>
  </si>
  <si>
    <t>20251021-S-70322</t>
  </si>
  <si>
    <t>C36792908053</t>
  </si>
  <si>
    <t>20251021-S-70636</t>
  </si>
  <si>
    <t>C36792900153</t>
  </si>
  <si>
    <t>C36792900152</t>
  </si>
  <si>
    <t>20251020-S-70613</t>
  </si>
  <si>
    <t>C36531054251</t>
  </si>
  <si>
    <t>C36531054250</t>
  </si>
  <si>
    <t>C36531054252</t>
  </si>
  <si>
    <t>20251020-S-70698</t>
  </si>
  <si>
    <t>C36531058266</t>
  </si>
  <si>
    <t>OBEKMHBE00001753</t>
  </si>
  <si>
    <t>20251020-S-70299</t>
  </si>
  <si>
    <t>C36531065073</t>
  </si>
  <si>
    <t>C36531038495</t>
  </si>
  <si>
    <t>20251020-S-70243</t>
  </si>
  <si>
    <t>C36531043030</t>
  </si>
  <si>
    <t>BOSCH REXROTH AG - SCHAEFLEIN LOGIS</t>
  </si>
  <si>
    <t>20251020-S-70287</t>
  </si>
  <si>
    <t>C36531042967</t>
  </si>
  <si>
    <t>20251020-S-70813</t>
  </si>
  <si>
    <t>C36531056811</t>
  </si>
  <si>
    <t>OFRBEKMH00002247</t>
  </si>
  <si>
    <t>20251021-S-70622</t>
  </si>
  <si>
    <t>C36792941798</t>
  </si>
  <si>
    <t>C36792935667</t>
  </si>
  <si>
    <t>20251021-S-70659</t>
  </si>
  <si>
    <t>C36792933927</t>
  </si>
  <si>
    <t>C36792933926</t>
  </si>
  <si>
    <t>20251021-S-70276</t>
  </si>
  <si>
    <t>C36792896314</t>
  </si>
  <si>
    <t>20251021-S-70458</t>
  </si>
  <si>
    <t>C36792929905</t>
  </si>
  <si>
    <t>20251021-S-70288</t>
  </si>
  <si>
    <t>C36792907975</t>
  </si>
  <si>
    <t>20251021-S-70285</t>
  </si>
  <si>
    <t>C36792904065</t>
  </si>
  <si>
    <t>C36792899976</t>
  </si>
  <si>
    <t>20251021-S-70291</t>
  </si>
  <si>
    <t>C36792917676</t>
  </si>
  <si>
    <t>C36792917677</t>
  </si>
  <si>
    <t>C36792918770</t>
  </si>
  <si>
    <t>20251021-S-70254</t>
  </si>
  <si>
    <t>C36792923693</t>
  </si>
  <si>
    <t>only 1 colli and colli had xx label</t>
  </si>
  <si>
    <t>2 out of 3 boxes delivered</t>
  </si>
  <si>
    <t>OESBEKMH00000659</t>
  </si>
  <si>
    <t>OITBEKMH00001301</t>
  </si>
  <si>
    <t>ONLBEKMH00000732</t>
  </si>
  <si>
    <t>OBEKMHBE00001759</t>
  </si>
  <si>
    <t>20251017-S-70494</t>
  </si>
  <si>
    <t>C37007353578</t>
  </si>
  <si>
    <t>OFRBEKMH00002250</t>
  </si>
  <si>
    <t>20251022-S-70224</t>
  </si>
  <si>
    <t>C37054633383</t>
  </si>
  <si>
    <t>20251022-S-70505</t>
  </si>
  <si>
    <t>C37054615646</t>
  </si>
  <si>
    <t>OBEKMHBE00001764</t>
  </si>
  <si>
    <t>20251022-S-70506</t>
  </si>
  <si>
    <t>C37054617277</t>
  </si>
  <si>
    <t>20251022-S-70407</t>
  </si>
  <si>
    <t>C37054611802</t>
  </si>
  <si>
    <t>20251023-S-70423</t>
  </si>
  <si>
    <t>C37316442948</t>
  </si>
  <si>
    <t>20251023-S-70589</t>
  </si>
  <si>
    <t>C37316444806</t>
  </si>
  <si>
    <t>20251023-S-70438</t>
  </si>
  <si>
    <t>C37316420828</t>
  </si>
  <si>
    <t>STREIT (FOR FONDERIE GHM)</t>
  </si>
  <si>
    <t>20251023-S-70416</t>
  </si>
  <si>
    <t>C37316437880</t>
  </si>
  <si>
    <t>20251023-S-70234</t>
  </si>
  <si>
    <t>C37316405424</t>
  </si>
  <si>
    <t>20251023-S-70432</t>
  </si>
  <si>
    <t>C37316405658</t>
  </si>
  <si>
    <t>20251024-S-70008</t>
  </si>
  <si>
    <t>C37316404943</t>
  </si>
  <si>
    <t>20251023-S-70580</t>
  </si>
  <si>
    <t>C37316444757</t>
  </si>
  <si>
    <t>20251023-S-70726</t>
  </si>
  <si>
    <t>C37316433430</t>
  </si>
  <si>
    <t>20251023-S-70440</t>
  </si>
  <si>
    <t>C37316423366</t>
  </si>
  <si>
    <t>20251023-S-70412</t>
  </si>
  <si>
    <t>C37316434040</t>
  </si>
  <si>
    <t>OITBEKMH00001304</t>
  </si>
  <si>
    <t>OFIBEKMH00000045</t>
  </si>
  <si>
    <t>OFRBEKMH00002252</t>
  </si>
  <si>
    <t>ODEBEKMH00002679</t>
  </si>
  <si>
    <t>OFRBEKMH00002264</t>
  </si>
  <si>
    <t>20251022-S-70213</t>
  </si>
  <si>
    <t>C37054628440</t>
  </si>
  <si>
    <t>C37054628439</t>
  </si>
  <si>
    <t>20251022-S-70343</t>
  </si>
  <si>
    <t>C37054634563</t>
  </si>
  <si>
    <t>OFRBEKMH00002265</t>
  </si>
  <si>
    <t>20251022-S-70461</t>
  </si>
  <si>
    <t>C37054629745</t>
  </si>
  <si>
    <t>20251022-S-70460</t>
  </si>
  <si>
    <t>C37054628366</t>
  </si>
  <si>
    <t>20251022-S-70458</t>
  </si>
  <si>
    <t>C37054619327</t>
  </si>
  <si>
    <t>C37054619326</t>
  </si>
  <si>
    <t>20251022-S-70672</t>
  </si>
  <si>
    <t>C37054618496</t>
  </si>
  <si>
    <t>20251022-S-70579</t>
  </si>
  <si>
    <t>C37054618818</t>
  </si>
  <si>
    <t>20251023-S-70267</t>
  </si>
  <si>
    <t>C37316441342</t>
  </si>
  <si>
    <t>C37316441343</t>
  </si>
  <si>
    <t>20251023-S-70459</t>
  </si>
  <si>
    <t>C37316438598</t>
  </si>
  <si>
    <t>20251023-S-70647</t>
  </si>
  <si>
    <t>C37316431053</t>
  </si>
  <si>
    <t>20251023-S-70482</t>
  </si>
  <si>
    <t>C37316428644</t>
  </si>
  <si>
    <t>20251023-S-70583</t>
  </si>
  <si>
    <t>C37316439614</t>
  </si>
  <si>
    <t>20251024-S-70050</t>
  </si>
  <si>
    <t>C37316411497</t>
  </si>
  <si>
    <t>20251023-S-70319</t>
  </si>
  <si>
    <t>C37316422816</t>
  </si>
  <si>
    <t>20251023-S-70279</t>
  </si>
  <si>
    <t>C37316412370</t>
  </si>
  <si>
    <t>20251023-S-70473</t>
  </si>
  <si>
    <t>C37316405525</t>
  </si>
  <si>
    <t>OHUBEKMH00000221</t>
  </si>
  <si>
    <t>OCZBEKMH00000709</t>
  </si>
  <si>
    <t>OGBBEKMH00001201</t>
  </si>
  <si>
    <t>OSEBEKMH00000135</t>
  </si>
  <si>
    <t>20251021-S-70376</t>
  </si>
  <si>
    <t>C3679292377X</t>
  </si>
  <si>
    <t>20251022-S-70560</t>
  </si>
  <si>
    <t>C37054628260</t>
  </si>
  <si>
    <t>20251022-S-70638</t>
  </si>
  <si>
    <t>C37054626991</t>
  </si>
  <si>
    <t>20251022-S-70678</t>
  </si>
  <si>
    <t>C37054617376</t>
  </si>
  <si>
    <t>20251023-S-70734</t>
  </si>
  <si>
    <t>C37316438989</t>
  </si>
  <si>
    <t>20251023-S-70379</t>
  </si>
  <si>
    <t>C3731643431X</t>
  </si>
  <si>
    <t>20251022-S-70578</t>
  </si>
  <si>
    <t>C37054611880</t>
  </si>
  <si>
    <t>20251023-S-70667</t>
  </si>
  <si>
    <t>C37316443654</t>
  </si>
  <si>
    <t>20251023-S-70650</t>
  </si>
  <si>
    <t>C37316434470</t>
  </si>
  <si>
    <t>20251023-S-70228</t>
  </si>
  <si>
    <t>C37316404902</t>
  </si>
  <si>
    <t>20251023-S-70719</t>
  </si>
  <si>
    <t>C3731642336X</t>
  </si>
  <si>
    <t>OSEBEKMH00000133</t>
  </si>
  <si>
    <t>OROBEKMH00000169</t>
  </si>
  <si>
    <t>OSEBEKMH00000134</t>
  </si>
  <si>
    <t>20251022-S-70387</t>
  </si>
  <si>
    <t>C37054632846</t>
  </si>
  <si>
    <t>20251022-S-70234</t>
  </si>
  <si>
    <t>C37054625955</t>
  </si>
  <si>
    <t>20251022-S-70217</t>
  </si>
  <si>
    <t>C37054611966</t>
  </si>
  <si>
    <t>20251022-S-70216</t>
  </si>
  <si>
    <t>C37054619543</t>
  </si>
  <si>
    <t>C37054619542</t>
  </si>
  <si>
    <t>C37316441341</t>
  </si>
  <si>
    <t>20251023-S-70317</t>
  </si>
  <si>
    <t>C37316412072</t>
  </si>
  <si>
    <t>20251023-S-70289</t>
  </si>
  <si>
    <t>C37316426642</t>
  </si>
  <si>
    <t>20251023-S-70845</t>
  </si>
  <si>
    <t>C37316433584</t>
  </si>
  <si>
    <t>20251023-S-70318</t>
  </si>
  <si>
    <t>C37316421494</t>
  </si>
  <si>
    <t>20251023-S-70883</t>
  </si>
  <si>
    <t>C37316423248</t>
  </si>
  <si>
    <t>20251023-S-70737</t>
  </si>
  <si>
    <t>C37316439057</t>
  </si>
  <si>
    <t>20251023-S-70430</t>
  </si>
  <si>
    <t>C37316412469</t>
  </si>
  <si>
    <t>C37316412470</t>
  </si>
  <si>
    <t>C37316412369</t>
  </si>
  <si>
    <t>20251023-S-70518</t>
  </si>
  <si>
    <t>C37316423214</t>
  </si>
  <si>
    <t>20251023-S-70232</t>
  </si>
  <si>
    <t>C37316405585</t>
  </si>
  <si>
    <t>OPLBEKMH00000742</t>
  </si>
  <si>
    <t>20251022-S-70773</t>
  </si>
  <si>
    <t>C37054626309</t>
  </si>
  <si>
    <t>ContiTech Techno-Chemie GmbH</t>
  </si>
  <si>
    <t>20251022-S-70193</t>
  </si>
  <si>
    <t>C37054613073</t>
  </si>
  <si>
    <t>20251022-S-70677</t>
  </si>
  <si>
    <t>C37054612801</t>
  </si>
  <si>
    <t>20251023-S-70544</t>
  </si>
  <si>
    <t>C37316442694</t>
  </si>
  <si>
    <t>20251023-S-70830</t>
  </si>
  <si>
    <t>C37316410955</t>
  </si>
  <si>
    <t>20251023-S-70680</t>
  </si>
  <si>
    <t>C37316427935</t>
  </si>
  <si>
    <t>OFRBEKMH00002262</t>
  </si>
  <si>
    <t>OESBEKMH00000664</t>
  </si>
  <si>
    <t>20251022-S-70661</t>
  </si>
  <si>
    <t>C37054632395</t>
  </si>
  <si>
    <t>20251022-S-70262</t>
  </si>
  <si>
    <t>C37054628320</t>
  </si>
  <si>
    <t>20251022-S-70566</t>
  </si>
  <si>
    <t>C37054631523</t>
  </si>
  <si>
    <t>20251022-S-70384</t>
  </si>
  <si>
    <t>C37054630358</t>
  </si>
  <si>
    <t>20251022-S-70581</t>
  </si>
  <si>
    <t>C37054628203</t>
  </si>
  <si>
    <t>OPLBEKMH00000743</t>
  </si>
  <si>
    <t>20251022-S-70584</t>
  </si>
  <si>
    <t>C37054632788</t>
  </si>
  <si>
    <t>C37054613074</t>
  </si>
  <si>
    <t>C37054612802</t>
  </si>
  <si>
    <t>20251022-S-70610</t>
  </si>
  <si>
    <t>C37054611876</t>
  </si>
  <si>
    <t>20251023-S-70251</t>
  </si>
  <si>
    <t>C37316436762</t>
  </si>
  <si>
    <t>C37316436763</t>
  </si>
  <si>
    <t>20251023-S-70468</t>
  </si>
  <si>
    <t>C37316444822</t>
  </si>
  <si>
    <t>20251023-S-70648</t>
  </si>
  <si>
    <t>C37316433628</t>
  </si>
  <si>
    <t>20251022-S-70782</t>
  </si>
  <si>
    <t>C37316429068</t>
  </si>
  <si>
    <t>20251023-S-70472</t>
  </si>
  <si>
    <t>C37316411210</t>
  </si>
  <si>
    <t>20251023-S-70236</t>
  </si>
  <si>
    <t>C37316410482</t>
  </si>
  <si>
    <t>OLVBEKMH00000040</t>
  </si>
  <si>
    <t>OPLBEKMH00000744</t>
  </si>
  <si>
    <t>20251022-S-70587</t>
  </si>
  <si>
    <t>C37054633370</t>
  </si>
  <si>
    <t>20251022-S-70599</t>
  </si>
  <si>
    <t>C37054611818</t>
  </si>
  <si>
    <t>20251022-S-70774</t>
  </si>
  <si>
    <t>C37054621237</t>
  </si>
  <si>
    <t>20251022-S-70194</t>
  </si>
  <si>
    <t>C37054618019</t>
  </si>
  <si>
    <t>20251023-S-70757</t>
  </si>
  <si>
    <t>C37316422041</t>
  </si>
  <si>
    <t>20251023-S-70542</t>
  </si>
  <si>
    <t>C37316439807</t>
  </si>
  <si>
    <t>20251023-S-70486</t>
  </si>
  <si>
    <t>C37316428620</t>
  </si>
  <si>
    <t>20251023-S-70245</t>
  </si>
  <si>
    <t>C37316428361</t>
  </si>
  <si>
    <t>20251023-S-70748</t>
  </si>
  <si>
    <t>C37316405462</t>
  </si>
  <si>
    <t>20251023-S-70296</t>
  </si>
  <si>
    <t>C37316434319</t>
  </si>
  <si>
    <t>20251023-S-70881</t>
  </si>
  <si>
    <t>C37316428146</t>
  </si>
  <si>
    <t>20251023-S-70880</t>
  </si>
  <si>
    <t>C37316428064</t>
  </si>
  <si>
    <t>C37316423213</t>
  </si>
  <si>
    <t>20251023-S-70273</t>
  </si>
  <si>
    <t>C37316411992</t>
  </si>
  <si>
    <t>Skive</t>
  </si>
  <si>
    <t>20251023-S-70046</t>
  </si>
  <si>
    <t>RL5017751587</t>
  </si>
  <si>
    <t>DEIFDKSKI003</t>
  </si>
  <si>
    <t>20251023-S-70266</t>
  </si>
  <si>
    <t>C37316442036</t>
  </si>
  <si>
    <t>C37316442037</t>
  </si>
  <si>
    <t>20251023-S-70705</t>
  </si>
  <si>
    <t>C37316405371</t>
  </si>
  <si>
    <t>20251022-S-70192</t>
  </si>
  <si>
    <t>C37054612654</t>
  </si>
  <si>
    <t>heavy damaged</t>
  </si>
  <si>
    <t>box had a dubbel labeling from TO 20251021830844</t>
  </si>
  <si>
    <t>Shipment completely manco, received 27/10/2025</t>
  </si>
  <si>
    <t>39 instead of 36 received, all 39 shipped as per NCC</t>
  </si>
  <si>
    <t>not yet shipped by supplier, can be canceled, as per NCC</t>
  </si>
  <si>
    <t>carir</t>
  </si>
  <si>
    <t>OITBEKMH00001307</t>
  </si>
  <si>
    <t>OITBEKMH00001306</t>
  </si>
  <si>
    <t>OITBEKMH00001308</t>
  </si>
  <si>
    <t>ODEBEKMH00002684</t>
  </si>
  <si>
    <t>OBEKMHBE00001770</t>
  </si>
  <si>
    <t>OFRBEKMH00002277</t>
  </si>
  <si>
    <t>OFRBEKMH00002274</t>
  </si>
  <si>
    <t>20251024-S-70511</t>
  </si>
  <si>
    <t>C38102045485</t>
  </si>
  <si>
    <t>20251024-S-70622</t>
  </si>
  <si>
    <t>C38102034900</t>
  </si>
  <si>
    <t>OBEKMHBE00001778</t>
  </si>
  <si>
    <t>20251024-S-70534</t>
  </si>
  <si>
    <t>C38102025928</t>
  </si>
  <si>
    <t>20251027-S-70510</t>
  </si>
  <si>
    <t>C38363840977</t>
  </si>
  <si>
    <t>20251027-S-70470</t>
  </si>
  <si>
    <t>C38363813717</t>
  </si>
  <si>
    <t>20251027-S-70506</t>
  </si>
  <si>
    <t>C38363826425</t>
  </si>
  <si>
    <t>20251027-S-70403</t>
  </si>
  <si>
    <t>C38363819491</t>
  </si>
  <si>
    <t>20251027-S-70580</t>
  </si>
  <si>
    <t>C38363834900</t>
  </si>
  <si>
    <t>ODEBEKMH00002683</t>
  </si>
  <si>
    <t>OCZBEKMH00000712</t>
  </si>
  <si>
    <t>OLVBEKMH00000041</t>
  </si>
  <si>
    <t>OPLBEKMH00000749</t>
  </si>
  <si>
    <t>ODEBEKMH00002694</t>
  </si>
  <si>
    <t>OCZBEKMH00000710</t>
  </si>
  <si>
    <t>20251024-S-70549</t>
  </si>
  <si>
    <t>C38102040717</t>
  </si>
  <si>
    <t>20251024-S-70712</t>
  </si>
  <si>
    <t>C38102050026</t>
  </si>
  <si>
    <t>20251024-S-70252</t>
  </si>
  <si>
    <t>C38102025733</t>
  </si>
  <si>
    <t>20251024-S-70938</t>
  </si>
  <si>
    <t>C38102031357</t>
  </si>
  <si>
    <t>20251024-S-70495</t>
  </si>
  <si>
    <t>C38102025890</t>
  </si>
  <si>
    <t>20251024-S-70579</t>
  </si>
  <si>
    <t>C38102034027</t>
  </si>
  <si>
    <t>20251024-S-70303</t>
  </si>
  <si>
    <t>C38102033720</t>
  </si>
  <si>
    <t>20251024-S-70790</t>
  </si>
  <si>
    <t>C3810204701X</t>
  </si>
  <si>
    <t>20251027-S-70514</t>
  </si>
  <si>
    <t>C38363844606</t>
  </si>
  <si>
    <t>20251027-S-70360</t>
  </si>
  <si>
    <t>C38363835642</t>
  </si>
  <si>
    <t>20251027-S-70469</t>
  </si>
  <si>
    <t>C38363821603</t>
  </si>
  <si>
    <t>C38363821606</t>
  </si>
  <si>
    <t>C38363821604</t>
  </si>
  <si>
    <t>C38363821605</t>
  </si>
  <si>
    <t>20251027-S-70508</t>
  </si>
  <si>
    <t>C38363813499</t>
  </si>
  <si>
    <t>20251027-S-70745</t>
  </si>
  <si>
    <t>C38363829816</t>
  </si>
  <si>
    <t>Comline Elektronik GmbH</t>
  </si>
  <si>
    <t>20251027-S-70394</t>
  </si>
  <si>
    <t>C38363813640</t>
  </si>
  <si>
    <t>20251027-S-70370</t>
  </si>
  <si>
    <t>C38363816420</t>
  </si>
  <si>
    <t>20251027-S-70231</t>
  </si>
  <si>
    <t>C38363813310</t>
  </si>
  <si>
    <t>20251027-S-70505</t>
  </si>
  <si>
    <t>C38363826519</t>
  </si>
  <si>
    <t>20251027-S-70225</t>
  </si>
  <si>
    <t>C38363819460</t>
  </si>
  <si>
    <t>20251027-S-70502</t>
  </si>
  <si>
    <t>C38363813398</t>
  </si>
  <si>
    <t>20251027-S-70205</t>
  </si>
  <si>
    <t>C38363814930</t>
  </si>
  <si>
    <t>OCZBEKMH00000714</t>
  </si>
  <si>
    <t>ODKBEKMH00000185</t>
  </si>
  <si>
    <t>OLUBEKMH00000059</t>
  </si>
  <si>
    <t>20251024-S-70432</t>
  </si>
  <si>
    <t>C38102045579</t>
  </si>
  <si>
    <t>20251024-S-70944</t>
  </si>
  <si>
    <t>C38102040594</t>
  </si>
  <si>
    <t>20251024-S-70807</t>
  </si>
  <si>
    <t>C38102018346</t>
  </si>
  <si>
    <t>20251024-S-70389</t>
  </si>
  <si>
    <t>C38102036264</t>
  </si>
  <si>
    <t>20251024-S-70924</t>
  </si>
  <si>
    <t>C38102018052</t>
  </si>
  <si>
    <t>20251024-S-70426</t>
  </si>
  <si>
    <t>C38102041163</t>
  </si>
  <si>
    <t>20251024-S-70942</t>
  </si>
  <si>
    <t>C38102039596</t>
  </si>
  <si>
    <t>20251024-S-70425</t>
  </si>
  <si>
    <t>C38102040580</t>
  </si>
  <si>
    <t>20251024-S-70718</t>
  </si>
  <si>
    <t>C38102046946</t>
  </si>
  <si>
    <t>20251024-S-70796</t>
  </si>
  <si>
    <t>C38102045261</t>
  </si>
  <si>
    <t>20251024-S-70941</t>
  </si>
  <si>
    <t>C38102034267</t>
  </si>
  <si>
    <t>20251024-S-70939</t>
  </si>
  <si>
    <t>C38102027677</t>
  </si>
  <si>
    <t>20251027-S-70556</t>
  </si>
  <si>
    <t>C38363841808</t>
  </si>
  <si>
    <t>20251027-S-70319</t>
  </si>
  <si>
    <t>C38363841462</t>
  </si>
  <si>
    <t>20251027-S-70343</t>
  </si>
  <si>
    <t>C38363835745</t>
  </si>
  <si>
    <t>20251027-S-70567</t>
  </si>
  <si>
    <t>C38363820577</t>
  </si>
  <si>
    <t>OPLBEKMH00000745</t>
  </si>
  <si>
    <t>C38363814929</t>
  </si>
  <si>
    <t>OSIBEKMH00000023</t>
  </si>
  <si>
    <t>ODEBEKMH00002693</t>
  </si>
  <si>
    <t>20251024-S-70926</t>
  </si>
  <si>
    <t>C38102018557</t>
  </si>
  <si>
    <t>OESBEKMH00000670</t>
  </si>
  <si>
    <t>OESBEKMH00000665</t>
  </si>
  <si>
    <t>OPLBEKMH00000747</t>
  </si>
  <si>
    <t>20251024-S-70909</t>
  </si>
  <si>
    <t>C38102040578</t>
  </si>
  <si>
    <t>20251024-S-70284</t>
  </si>
  <si>
    <t>C38102052243</t>
  </si>
  <si>
    <t>20251024-S-70566</t>
  </si>
  <si>
    <t>C38102051856</t>
  </si>
  <si>
    <t>C38102023687</t>
  </si>
  <si>
    <t>20251024-S-70731</t>
  </si>
  <si>
    <t>C38102024716</t>
  </si>
  <si>
    <t>20251024-S-70794</t>
  </si>
  <si>
    <t>C38102047015</t>
  </si>
  <si>
    <t>20251024-S-70748</t>
  </si>
  <si>
    <t>C38102040777</t>
  </si>
  <si>
    <t>20251024-S-70929</t>
  </si>
  <si>
    <t>C38102019158</t>
  </si>
  <si>
    <t>20251024-S-70699</t>
  </si>
  <si>
    <t>C38102026282</t>
  </si>
  <si>
    <t>20251024-S-70538</t>
  </si>
  <si>
    <t>C38102034301</t>
  </si>
  <si>
    <t>20251024-S-70931</t>
  </si>
  <si>
    <t>C38102033672</t>
  </si>
  <si>
    <t>20251027-S-70636</t>
  </si>
  <si>
    <t>C38363844923</t>
  </si>
  <si>
    <t>20251027-S-70637</t>
  </si>
  <si>
    <t>C38363842366</t>
  </si>
  <si>
    <t>20251027-S-70400</t>
  </si>
  <si>
    <t>C38363828601</t>
  </si>
  <si>
    <t>20251027-S-70254</t>
  </si>
  <si>
    <t>C38363819746</t>
  </si>
  <si>
    <t>C38363819747</t>
  </si>
  <si>
    <t>20251027-S-70623</t>
  </si>
  <si>
    <t>C38363821427</t>
  </si>
  <si>
    <t>20251027-S-70664</t>
  </si>
  <si>
    <t>C38363821345</t>
  </si>
  <si>
    <t>OPLBEKMH00000750</t>
  </si>
  <si>
    <t>20251024-S-70270</t>
  </si>
  <si>
    <t>C38102047181</t>
  </si>
  <si>
    <t>20251024-S-70722</t>
  </si>
  <si>
    <t>C38102019400</t>
  </si>
  <si>
    <t>C38363841807</t>
  </si>
  <si>
    <t>20251027-S-70511</t>
  </si>
  <si>
    <t>C38363840956</t>
  </si>
  <si>
    <t>20251027-S-70286</t>
  </si>
  <si>
    <t>C38363835577</t>
  </si>
  <si>
    <t>20251027-S-70685</t>
  </si>
  <si>
    <t>C38363836021</t>
  </si>
  <si>
    <t>20251027-S-70361</t>
  </si>
  <si>
    <t>C38363835970</t>
  </si>
  <si>
    <t>20251027-S-70252</t>
  </si>
  <si>
    <t>C38363813281</t>
  </si>
  <si>
    <t>OCZBEKMH00000711</t>
  </si>
  <si>
    <t>OPTBEKMH00000084</t>
  </si>
  <si>
    <t>OHUBEKMH00000223</t>
  </si>
  <si>
    <t>OPLBEKMH00000748</t>
  </si>
  <si>
    <t>OESBEKMH00000667</t>
  </si>
  <si>
    <t>20251024-S-70715</t>
  </si>
  <si>
    <t>C38102050318</t>
  </si>
  <si>
    <t>Aq Wiring Systems Sp.Z.O.O.</t>
  </si>
  <si>
    <t>20251024-S-70725</t>
  </si>
  <si>
    <t>C38102018640</t>
  </si>
  <si>
    <t>20251024-S-70246</t>
  </si>
  <si>
    <t>C38102052017</t>
  </si>
  <si>
    <t>20251024-S-70510</t>
  </si>
  <si>
    <t>C38102046933</t>
  </si>
  <si>
    <t>20251024-S-70766</t>
  </si>
  <si>
    <t>C38102026346</t>
  </si>
  <si>
    <t>C38102026347</t>
  </si>
  <si>
    <t>20251024-S-70927</t>
  </si>
  <si>
    <t>C38102019740</t>
  </si>
  <si>
    <t>C38102019739</t>
  </si>
  <si>
    <t>20251024-S-70736</t>
  </si>
  <si>
    <t>C38102035236</t>
  </si>
  <si>
    <t>C38102035237</t>
  </si>
  <si>
    <t>C38102026281</t>
  </si>
  <si>
    <t>C38102034300</t>
  </si>
  <si>
    <t>RL5017789325</t>
  </si>
  <si>
    <t>ODEBEKMH00002689</t>
  </si>
  <si>
    <t>20251027-S-70611</t>
  </si>
  <si>
    <t>C38363840199</t>
  </si>
  <si>
    <t>20251027-S-70581</t>
  </si>
  <si>
    <t>C38363835236</t>
  </si>
  <si>
    <t>C38363836022</t>
  </si>
  <si>
    <t>C38363835971</t>
  </si>
  <si>
    <t>20251027-S-70216</t>
  </si>
  <si>
    <t>C38363840260</t>
  </si>
  <si>
    <t>20251027-S-70616</t>
  </si>
  <si>
    <t>C38363841248</t>
  </si>
  <si>
    <t>20251027-S-70206</t>
  </si>
  <si>
    <t>C38363829769</t>
  </si>
  <si>
    <t>20251027-S-70824</t>
  </si>
  <si>
    <t>C38363828976</t>
  </si>
  <si>
    <t>20251027-S-70686</t>
  </si>
  <si>
    <t>C38363819614</t>
  </si>
  <si>
    <t>20251027-S-70262</t>
  </si>
  <si>
    <t>C38363833152</t>
  </si>
  <si>
    <t>20251027-S-70823</t>
  </si>
  <si>
    <t>C38363826433</t>
  </si>
  <si>
    <t>20251027-S-70405</t>
  </si>
  <si>
    <t>C38363829642</t>
  </si>
  <si>
    <t>20251028-S-70082</t>
  </si>
  <si>
    <t>C38363813219</t>
  </si>
  <si>
    <t>C38102040579</t>
  </si>
  <si>
    <t>20251022-S-70200</t>
  </si>
  <si>
    <t>C38102054643</t>
  </si>
  <si>
    <t>20251024-S-70321</t>
  </si>
  <si>
    <t>C38102052597</t>
  </si>
  <si>
    <t>20251024-S-70446</t>
  </si>
  <si>
    <t>C38102053063</t>
  </si>
  <si>
    <t>OFRBEKMH00002275</t>
  </si>
  <si>
    <t>C38102040915</t>
  </si>
  <si>
    <t>20251024-S-70892</t>
  </si>
  <si>
    <t>C38102025422</t>
  </si>
  <si>
    <t>C38102025927</t>
  </si>
  <si>
    <t>20251024-S-70263</t>
  </si>
  <si>
    <t>C38363837533</t>
  </si>
  <si>
    <t>C38363821426</t>
  </si>
  <si>
    <t>20251024-S-70285</t>
  </si>
  <si>
    <t>C38102052894</t>
  </si>
  <si>
    <t>20251024-S-70928</t>
  </si>
  <si>
    <t>C38102018474</t>
  </si>
  <si>
    <t xml:space="preserve">3 colli manco </t>
  </si>
  <si>
    <t xml:space="preserve">2 colli manco </t>
  </si>
  <si>
    <t>OFRBEKMH00002282</t>
  </si>
  <si>
    <t>OFRBEKMH00002281</t>
  </si>
  <si>
    <t>ODEBEKMH00002705</t>
  </si>
  <si>
    <t>20251028-S-70409</t>
  </si>
  <si>
    <t>C38625614566</t>
  </si>
  <si>
    <t>20251028-S-70720</t>
  </si>
  <si>
    <t>C38625612830</t>
  </si>
  <si>
    <t>20251028-S-70408</t>
  </si>
  <si>
    <t>C38625615223</t>
  </si>
  <si>
    <t>20251028-S-70401</t>
  </si>
  <si>
    <t>C38625612897</t>
  </si>
  <si>
    <t>SED GROUPE LA FONTE ARDENNAISE</t>
  </si>
  <si>
    <t>20251028-S-70244</t>
  </si>
  <si>
    <t>C38625634598</t>
  </si>
  <si>
    <t>20251028-S-70485</t>
  </si>
  <si>
    <t>C38625634599</t>
  </si>
  <si>
    <t>20251028-S-70564</t>
  </si>
  <si>
    <t>C38625612565</t>
  </si>
  <si>
    <t>Anfora</t>
  </si>
  <si>
    <t>ODEBEKMH00002707</t>
  </si>
  <si>
    <t>20251028-S-70787</t>
  </si>
  <si>
    <t>C38625641401</t>
  </si>
  <si>
    <t>C38625615222</t>
  </si>
  <si>
    <t>20251028-S-70557</t>
  </si>
  <si>
    <t>C38625628920</t>
  </si>
  <si>
    <t>20251028-S-70519</t>
  </si>
  <si>
    <t>C38625628837</t>
  </si>
  <si>
    <t>20251028-S-70789</t>
  </si>
  <si>
    <t>C38625640303</t>
  </si>
  <si>
    <t>20251028-S-70804</t>
  </si>
  <si>
    <t>C38625613356</t>
  </si>
  <si>
    <t>OHUBEKMH00000224</t>
  </si>
  <si>
    <t>OGBBEKMH00001210</t>
  </si>
  <si>
    <t>ONLBEKMH00000744</t>
  </si>
  <si>
    <t>20251028-S-70706</t>
  </si>
  <si>
    <t>C38625641290</t>
  </si>
  <si>
    <t>C38625641289</t>
  </si>
  <si>
    <t>20251028-S-70352</t>
  </si>
  <si>
    <t>C38625645877</t>
  </si>
  <si>
    <t>20251028-S-70639</t>
  </si>
  <si>
    <t>C38625628803</t>
  </si>
  <si>
    <t>C38625628804</t>
  </si>
  <si>
    <t>20251028-S-70363</t>
  </si>
  <si>
    <t>C38625633251</t>
  </si>
  <si>
    <t>20251028-S-70375</t>
  </si>
  <si>
    <t>C38625623359</t>
  </si>
  <si>
    <t>TRIMARK EUROPE LTD</t>
  </si>
  <si>
    <t>20251028-S-70369</t>
  </si>
  <si>
    <t>C38625612828</t>
  </si>
  <si>
    <t>OPLBEKMH00000752</t>
  </si>
  <si>
    <t>C38625641402</t>
  </si>
  <si>
    <t>20251028-S-70080</t>
  </si>
  <si>
    <t>C38625629129</t>
  </si>
  <si>
    <t>OSEBEKMH00000137</t>
  </si>
  <si>
    <t>20251028-S-70290</t>
  </si>
  <si>
    <t>C38625617267</t>
  </si>
  <si>
    <t>20251028-S-70492</t>
  </si>
  <si>
    <t>C38625617927</t>
  </si>
  <si>
    <t>20251028-S-70640</t>
  </si>
  <si>
    <t>C38625633780</t>
  </si>
  <si>
    <t>20251028-S-70455</t>
  </si>
  <si>
    <t>C38625612735</t>
  </si>
  <si>
    <t>20251028-S-70282</t>
  </si>
  <si>
    <t>C38625632522</t>
  </si>
  <si>
    <t>20251028-S-70623</t>
  </si>
  <si>
    <t>C38625641405</t>
  </si>
  <si>
    <t>20251028-S-70451</t>
  </si>
  <si>
    <t>C38625621953</t>
  </si>
  <si>
    <t>20251028-S-70501</t>
  </si>
  <si>
    <t>C38625640891</t>
  </si>
  <si>
    <t>20251028-S-70482</t>
  </si>
  <si>
    <t>C38625631591</t>
  </si>
  <si>
    <t>20251028-S-70438</t>
  </si>
  <si>
    <t>C38625626560</t>
  </si>
  <si>
    <t>20251028-S-70517</t>
  </si>
  <si>
    <t>C38625628567</t>
  </si>
  <si>
    <t>20251028-S-70547</t>
  </si>
  <si>
    <t>C38625639042</t>
  </si>
  <si>
    <t>20251028-S-70309</t>
  </si>
  <si>
    <t>C38625641123</t>
  </si>
  <si>
    <t>20251028-S-70292</t>
  </si>
  <si>
    <t>C38625619224</t>
  </si>
  <si>
    <t>20251028-S-70259</t>
  </si>
  <si>
    <t>C38625612344</t>
  </si>
  <si>
    <t>20251028-S-70445</t>
  </si>
  <si>
    <t>C38625612922</t>
  </si>
  <si>
    <t>OPLBEKMH00000751</t>
  </si>
  <si>
    <t>C38625641403</t>
  </si>
  <si>
    <t>20251028-S-70413</t>
  </si>
  <si>
    <t>C38625612291</t>
  </si>
  <si>
    <t>20251028-S-70651</t>
  </si>
  <si>
    <t>C38625625648</t>
  </si>
  <si>
    <t>20251029-S-70065</t>
  </si>
  <si>
    <t>C38625630733</t>
  </si>
  <si>
    <t>OITBEKMH00001312</t>
  </si>
  <si>
    <t>OITBEKMH00001311</t>
  </si>
  <si>
    <t>OCZBEKMH00000715</t>
  </si>
  <si>
    <t>ODEBEKMH00002706</t>
  </si>
  <si>
    <t>20251028-S-70800</t>
  </si>
  <si>
    <t>C38625613460</t>
  </si>
  <si>
    <t>20251028-S-70396</t>
  </si>
  <si>
    <t>C38625645366</t>
  </si>
  <si>
    <t>C38625612292</t>
  </si>
  <si>
    <t>20251028-S-70609</t>
  </si>
  <si>
    <t>C38625624602</t>
  </si>
  <si>
    <t>C38625624600</t>
  </si>
  <si>
    <t>C38625624601</t>
  </si>
  <si>
    <t>C38625624603</t>
  </si>
  <si>
    <t>20251028-S-70245</t>
  </si>
  <si>
    <t>C38625612428</t>
  </si>
  <si>
    <t>20251028-S-70790</t>
  </si>
  <si>
    <t>C38625646733</t>
  </si>
  <si>
    <t>C38625612427</t>
  </si>
  <si>
    <t>20251028-S-70310</t>
  </si>
  <si>
    <t>C38625645880</t>
  </si>
  <si>
    <t>20251028-S-70307</t>
  </si>
  <si>
    <t>C38625641235</t>
  </si>
  <si>
    <t>C38625625649</t>
  </si>
  <si>
    <t>20251028-S-70621</t>
  </si>
  <si>
    <t>C38625636287</t>
  </si>
  <si>
    <t>20251028-S-70300</t>
  </si>
  <si>
    <t>C38625635074</t>
  </si>
  <si>
    <t>20251028-S-70241</t>
  </si>
  <si>
    <t>C38625633971</t>
  </si>
  <si>
    <t>20251028-S-70690</t>
  </si>
  <si>
    <t>C38625619588</t>
  </si>
  <si>
    <t>20251028-S-70725</t>
  </si>
  <si>
    <t>C38625612620</t>
  </si>
  <si>
    <t>ONLBEKMH00000743</t>
  </si>
  <si>
    <t>20251027-S-70590</t>
  </si>
  <si>
    <t>C38625612676</t>
  </si>
  <si>
    <t>20251028-S-70270</t>
  </si>
  <si>
    <t>C38625643011</t>
  </si>
  <si>
    <t>20251028-S-70446</t>
  </si>
  <si>
    <t>C38625612871</t>
  </si>
  <si>
    <t>20251028-S-70421</t>
  </si>
  <si>
    <t>C38625635761</t>
  </si>
  <si>
    <t>C38625634597</t>
  </si>
  <si>
    <t>C38625632523</t>
  </si>
  <si>
    <t>C38625641404</t>
  </si>
  <si>
    <t>C38625621952</t>
  </si>
  <si>
    <t>C38625628919</t>
  </si>
  <si>
    <t>20251028-S-70558</t>
  </si>
  <si>
    <t>C38625627180</t>
  </si>
  <si>
    <t>20251028-S-70655</t>
  </si>
  <si>
    <t>C38625612070</t>
  </si>
  <si>
    <t>20251028-S-70271</t>
  </si>
  <si>
    <t>C38625643888</t>
  </si>
  <si>
    <t>20251028-S-70647</t>
  </si>
  <si>
    <t>C38625613110</t>
  </si>
  <si>
    <t>20251028-S-70236</t>
  </si>
  <si>
    <t>C38625626559</t>
  </si>
  <si>
    <t>xx labels on all collies</t>
  </si>
  <si>
    <t>xx labels son extra collies</t>
  </si>
  <si>
    <t>labels too small to scan</t>
  </si>
  <si>
    <t>2 out of 3 boxes delivered, 2 colli shipped out to final destination as per NCC, 1 colli considerd lost</t>
  </si>
  <si>
    <t>20251027-S-70467  A-pack was on truck, not shipped by supplier</t>
  </si>
  <si>
    <t>2 out of 3 colli receieved, last one will be delivered on 03/11, last pallet received on 03/11/2025</t>
  </si>
  <si>
    <t>OITBEKMH00001315</t>
  </si>
  <si>
    <t>OBEKMHBE00001787</t>
  </si>
  <si>
    <t>OBEKMHBE00001793</t>
  </si>
  <si>
    <t>20251029-S-70401</t>
  </si>
  <si>
    <t>C38887443170</t>
  </si>
  <si>
    <t>20251029-S-70519</t>
  </si>
  <si>
    <t>C38887411776</t>
  </si>
  <si>
    <t>20251029-S-70515</t>
  </si>
  <si>
    <t>C38887406059</t>
  </si>
  <si>
    <t>20251029-S-70344</t>
  </si>
  <si>
    <t>C38887421747</t>
  </si>
  <si>
    <t>20251029-S-70254</t>
  </si>
  <si>
    <t>C38887445247</t>
  </si>
  <si>
    <t>20251029-S-70348</t>
  </si>
  <si>
    <t>C38887412699</t>
  </si>
  <si>
    <t>20251029-S-70372</t>
  </si>
  <si>
    <t>C38887443963</t>
  </si>
  <si>
    <t>20251029-S-70410</t>
  </si>
  <si>
    <t>C38887430496</t>
  </si>
  <si>
    <t>20251029-S-70521</t>
  </si>
  <si>
    <t>C38887439512</t>
  </si>
  <si>
    <t>20251030-S-70467</t>
  </si>
  <si>
    <t>C39149153432</t>
  </si>
  <si>
    <t>20251030-S-70717</t>
  </si>
  <si>
    <t>C39149170448</t>
  </si>
  <si>
    <t>20251030-S-70450</t>
  </si>
  <si>
    <t>C39149182864</t>
  </si>
  <si>
    <t>20251030-S-70576</t>
  </si>
  <si>
    <t>C39149187704</t>
  </si>
  <si>
    <t>ODEBEKMH00002715</t>
  </si>
  <si>
    <t>OITBEKMH00001314</t>
  </si>
  <si>
    <t>OSEBEKMH00000139</t>
  </si>
  <si>
    <t>ODEBEKMH00002720</t>
  </si>
  <si>
    <t>OBEKMHBE00001795</t>
  </si>
  <si>
    <t>20251029-S-70482</t>
  </si>
  <si>
    <t>C38887411729</t>
  </si>
  <si>
    <t>20251029-S-70439</t>
  </si>
  <si>
    <t>C38887409683</t>
  </si>
  <si>
    <t>20251029-S-70233</t>
  </si>
  <si>
    <t>C38887405918</t>
  </si>
  <si>
    <t>20251029-S-70195</t>
  </si>
  <si>
    <t>C38887430347</t>
  </si>
  <si>
    <t>20251029-S-70343</t>
  </si>
  <si>
    <t>C38887422460</t>
  </si>
  <si>
    <t>OFRBEKMH00002297</t>
  </si>
  <si>
    <t>20251029-S-70528</t>
  </si>
  <si>
    <t>C38887442929</t>
  </si>
  <si>
    <t>20251029-S-70373</t>
  </si>
  <si>
    <t>C38887443978</t>
  </si>
  <si>
    <t>20251029-S-70487</t>
  </si>
  <si>
    <t>C38887438042</t>
  </si>
  <si>
    <t>20251029-S-70608</t>
  </si>
  <si>
    <t>C38887440891</t>
  </si>
  <si>
    <t>20251029-S-70454</t>
  </si>
  <si>
    <t>C38887429948</t>
  </si>
  <si>
    <t>C38887429949</t>
  </si>
  <si>
    <t>20251029-S-70619</t>
  </si>
  <si>
    <t>C38887433554</t>
  </si>
  <si>
    <t>20251029-S-70488</t>
  </si>
  <si>
    <t>C38887439532</t>
  </si>
  <si>
    <t>20251029-S-70486</t>
  </si>
  <si>
    <t>C38887436338</t>
  </si>
  <si>
    <t>20251030-S-70469</t>
  </si>
  <si>
    <t>C39149153341</t>
  </si>
  <si>
    <t>20251030-S-70554</t>
  </si>
  <si>
    <t>C39149165189</t>
  </si>
  <si>
    <t>20251030-S-70651</t>
  </si>
  <si>
    <t>C39149178127</t>
  </si>
  <si>
    <t>20251030-S-70272</t>
  </si>
  <si>
    <t>C39149161043</t>
  </si>
  <si>
    <t>20251030-S-70468</t>
  </si>
  <si>
    <t>C39149153328</t>
  </si>
  <si>
    <t>20251030-S-70331</t>
  </si>
  <si>
    <t>C39149181922</t>
  </si>
  <si>
    <t>OFIBEKMH00000046</t>
  </si>
  <si>
    <t>OGBBEKMH00001215</t>
  </si>
  <si>
    <t>ONLBEKMH00000751</t>
  </si>
  <si>
    <t>20251029-S-70677</t>
  </si>
  <si>
    <t>C38887405713</t>
  </si>
  <si>
    <t>20251029-S-70624</t>
  </si>
  <si>
    <t>C38887413162</t>
  </si>
  <si>
    <t>20251029-S-70714</t>
  </si>
  <si>
    <t>C38887404942</t>
  </si>
  <si>
    <t>20251029-S-70625</t>
  </si>
  <si>
    <t>C38887421918</t>
  </si>
  <si>
    <t>C38887421917</t>
  </si>
  <si>
    <t>20251029-S-70588</t>
  </si>
  <si>
    <t>C38887423628</t>
  </si>
  <si>
    <t>20251031-S-70065</t>
  </si>
  <si>
    <t>C39149173379</t>
  </si>
  <si>
    <t>20251030-S-70394</t>
  </si>
  <si>
    <t>C39149159192</t>
  </si>
  <si>
    <t>20251030-S-70749</t>
  </si>
  <si>
    <t>C39149158070</t>
  </si>
  <si>
    <t>20251030-S-70715</t>
  </si>
  <si>
    <t>C39149160820</t>
  </si>
  <si>
    <t>C38887430345</t>
  </si>
  <si>
    <t>20251030-S-70250</t>
  </si>
  <si>
    <t>C39149184622</t>
  </si>
  <si>
    <t>20251030-S-70716</t>
  </si>
  <si>
    <t>C39149170349</t>
  </si>
  <si>
    <t>20251029-S-70687</t>
  </si>
  <si>
    <t>C38887441316</t>
  </si>
  <si>
    <t>20251029-S-70359</t>
  </si>
  <si>
    <t>C38887406005</t>
  </si>
  <si>
    <t>20251029-S-70246</t>
  </si>
  <si>
    <t>C38887441078</t>
  </si>
  <si>
    <t>C38887441077</t>
  </si>
  <si>
    <t>20251029-S-70424</t>
  </si>
  <si>
    <t>C38887412081</t>
  </si>
  <si>
    <t>20251029-S-70253</t>
  </si>
  <si>
    <t>C38887446408</t>
  </si>
  <si>
    <t>C38887446409</t>
  </si>
  <si>
    <t>20251029-S-70629</t>
  </si>
  <si>
    <t>C38887426496</t>
  </si>
  <si>
    <t>20251029-S-70633</t>
  </si>
  <si>
    <t>C38887407213</t>
  </si>
  <si>
    <t>20251029-S-70402</t>
  </si>
  <si>
    <t>C38887435023</t>
  </si>
  <si>
    <t>20251030-S-70301</t>
  </si>
  <si>
    <t>C39149153446</t>
  </si>
  <si>
    <t>WIHAG FAHRZEUGBAUSYSTEME GMBH</t>
  </si>
  <si>
    <t>20251030-S-70295</t>
  </si>
  <si>
    <t>C39149183452</t>
  </si>
  <si>
    <t>20251030-S-70889</t>
  </si>
  <si>
    <t>C39149175568</t>
  </si>
  <si>
    <t>20251030-S-70330</t>
  </si>
  <si>
    <t>C39149181090</t>
  </si>
  <si>
    <t>20251030-S-70526</t>
  </si>
  <si>
    <t>C39149176310</t>
  </si>
  <si>
    <t>20251030-S-70263</t>
  </si>
  <si>
    <t>C39149153023</t>
  </si>
  <si>
    <t>C39149161042</t>
  </si>
  <si>
    <t>C39149161041</t>
  </si>
  <si>
    <t>20251030-S-70854</t>
  </si>
  <si>
    <t>C39149187398</t>
  </si>
  <si>
    <t>C39149160819</t>
  </si>
  <si>
    <t>20251030-S-70303</t>
  </si>
  <si>
    <t>C39149154000</t>
  </si>
  <si>
    <t>20251030-S-70434</t>
  </si>
  <si>
    <t>C39149170421</t>
  </si>
  <si>
    <t>C39149170420</t>
  </si>
  <si>
    <t>OHUBEKMH00000225</t>
  </si>
  <si>
    <t>OFRBEKMH00002298</t>
  </si>
  <si>
    <t>20251029-S-70481</t>
  </si>
  <si>
    <t>C38887412573</t>
  </si>
  <si>
    <t>20251029-S-70610</t>
  </si>
  <si>
    <t>C38887435104</t>
  </si>
  <si>
    <t>20251029-S-70219</t>
  </si>
  <si>
    <t>C38887435842</t>
  </si>
  <si>
    <t>20251029-S-70621</t>
  </si>
  <si>
    <t>C38887422704</t>
  </si>
  <si>
    <t>20251029-S-70532</t>
  </si>
  <si>
    <t>C38887433078</t>
  </si>
  <si>
    <t>20251029-S-70614</t>
  </si>
  <si>
    <t>C38887429082</t>
  </si>
  <si>
    <t>20251029-S-70455</t>
  </si>
  <si>
    <t>C38887431270</t>
  </si>
  <si>
    <t>20251029-S-70791</t>
  </si>
  <si>
    <t>C39149158094</t>
  </si>
  <si>
    <t>20251030-S-70686</t>
  </si>
  <si>
    <t>C39149176868</t>
  </si>
  <si>
    <t>20251030-S-70681</t>
  </si>
  <si>
    <t>C39149173807</t>
  </si>
  <si>
    <t>20251030-S-70525</t>
  </si>
  <si>
    <t>C39149176327</t>
  </si>
  <si>
    <t>MAHLE COMPONENTI MOTORI SPA</t>
  </si>
  <si>
    <t>OSEBEKMH00000138</t>
  </si>
  <si>
    <t>OITBEKMH00001316</t>
  </si>
  <si>
    <t>C38887443171</t>
  </si>
  <si>
    <t>20251029-S-70589</t>
  </si>
  <si>
    <t>C38887411210</t>
  </si>
  <si>
    <t>20251029-S-70634</t>
  </si>
  <si>
    <t>C38887406041</t>
  </si>
  <si>
    <t>20251029-S-70648</t>
  </si>
  <si>
    <t>C38887442195</t>
  </si>
  <si>
    <t>20251029-S-70632</t>
  </si>
  <si>
    <t>C38887406043</t>
  </si>
  <si>
    <t>20251029-S-70052</t>
  </si>
  <si>
    <t>C38887448638</t>
  </si>
  <si>
    <t>C38887448637</t>
  </si>
  <si>
    <t>C38887430346</t>
  </si>
  <si>
    <t>20251029-S-70789</t>
  </si>
  <si>
    <t>C38887420304</t>
  </si>
  <si>
    <t>20251029-S-70709</t>
  </si>
  <si>
    <t>C38887422682</t>
  </si>
  <si>
    <t>20251029-S-70591</t>
  </si>
  <si>
    <t>C38887427922</t>
  </si>
  <si>
    <t>C38887435103</t>
  </si>
  <si>
    <t>C38887423627</t>
  </si>
  <si>
    <t>20251029-S-70405</t>
  </si>
  <si>
    <t>C38887435275</t>
  </si>
  <si>
    <t>20251029-S-70611</t>
  </si>
  <si>
    <t>C38887428541</t>
  </si>
  <si>
    <t>20251030-S-70850</t>
  </si>
  <si>
    <t>C39149182107</t>
  </si>
  <si>
    <t>20251030-S-70872</t>
  </si>
  <si>
    <t>C39149153463</t>
  </si>
  <si>
    <t>20251030-S-70253</t>
  </si>
  <si>
    <t>C39149182569</t>
  </si>
  <si>
    <t>C39149182568</t>
  </si>
  <si>
    <t>20251030-S-70649</t>
  </si>
  <si>
    <t>C39149176182</t>
  </si>
  <si>
    <t>20251030-S-70851</t>
  </si>
  <si>
    <t>C39149187531</t>
  </si>
  <si>
    <t>20251028-S-70255</t>
  </si>
  <si>
    <t>C39149170636</t>
  </si>
  <si>
    <t>20251030-S-70483</t>
  </si>
  <si>
    <t>C39149176140</t>
  </si>
  <si>
    <t>C39149173808</t>
  </si>
  <si>
    <t>20251029-S-70790</t>
  </si>
  <si>
    <t>C39149159556</t>
  </si>
  <si>
    <t>20251030-S-70321</t>
  </si>
  <si>
    <t>C39149170316</t>
  </si>
  <si>
    <t>20251030-S-70658</t>
  </si>
  <si>
    <t>C39149186662</t>
  </si>
  <si>
    <t>NORMA POLSKA SP. Z O.O.</t>
  </si>
  <si>
    <t>20251029-S-70443</t>
  </si>
  <si>
    <t>C38887437558</t>
  </si>
  <si>
    <t>20251030-S-70256</t>
  </si>
  <si>
    <t>C39149180515</t>
  </si>
  <si>
    <t>OLVBEKMH00000042</t>
  </si>
  <si>
    <t>ONLBEKMH00000748</t>
  </si>
  <si>
    <t>C38887443169</t>
  </si>
  <si>
    <t>20251029-S-70225</t>
  </si>
  <si>
    <t>C38887422802</t>
  </si>
  <si>
    <t>20251029-S-70612</t>
  </si>
  <si>
    <t>C38887428379</t>
  </si>
  <si>
    <t>C38887426495</t>
  </si>
  <si>
    <t>C38887407212</t>
  </si>
  <si>
    <t>20251029-S-70792</t>
  </si>
  <si>
    <t>C38887425826</t>
  </si>
  <si>
    <t>20251029-S-70404</t>
  </si>
  <si>
    <t>C38887435043</t>
  </si>
  <si>
    <t>SIDERFORGEROSSI GROUP S.P.A.</t>
  </si>
  <si>
    <t>C39149183453</t>
  </si>
  <si>
    <t>20251030-S-70555</t>
  </si>
  <si>
    <t>C39149170041</t>
  </si>
  <si>
    <t>20251030-S-70503</t>
  </si>
  <si>
    <t>C39149152186</t>
  </si>
  <si>
    <t>20251030-S-70682</t>
  </si>
  <si>
    <t>C39149171916</t>
  </si>
  <si>
    <t>C39149176309</t>
  </si>
  <si>
    <t>20251030-S-70277</t>
  </si>
  <si>
    <t>C39149159313</t>
  </si>
  <si>
    <t>20251030-S-70755</t>
  </si>
  <si>
    <t>C39149159457</t>
  </si>
  <si>
    <t>20251030-S-70279</t>
  </si>
  <si>
    <t>C39149165192</t>
  </si>
  <si>
    <t>20251030-S-70251</t>
  </si>
  <si>
    <t>C39149182786</t>
  </si>
  <si>
    <t>20251030-S-70728</t>
  </si>
  <si>
    <t>C39149177909</t>
  </si>
  <si>
    <t>20251030-S-70855</t>
  </si>
  <si>
    <t>C39149186840</t>
  </si>
  <si>
    <t>20251030-S-70857</t>
  </si>
  <si>
    <t>C39149185741</t>
  </si>
  <si>
    <t>C39149153999</t>
  </si>
  <si>
    <t>Barcode covered</t>
  </si>
  <si>
    <t>had labels of 20251028835651</t>
  </si>
  <si>
    <t>had labels of 20251028835968</t>
  </si>
  <si>
    <t xml:space="preserve">XX label on extra colli correct </t>
  </si>
  <si>
    <t>incorrect, all XX label</t>
  </si>
  <si>
    <t xml:space="preserve">transmrc </t>
  </si>
  <si>
    <t>OBEKMHBE00001802</t>
  </si>
  <si>
    <t>OSKBEKMH00000127</t>
  </si>
  <si>
    <t>OITBEKMH00001322</t>
  </si>
  <si>
    <t>OPLBEKMH00000755</t>
  </si>
  <si>
    <t>ODEBEKMH00002728</t>
  </si>
  <si>
    <t>OFRBEKMH00002301</t>
  </si>
  <si>
    <t>ODEBEKMH00002727</t>
  </si>
  <si>
    <t>OBEKMHBE00001808</t>
  </si>
  <si>
    <t>20251031-S-70550</t>
  </si>
  <si>
    <t>C39945623535</t>
  </si>
  <si>
    <t>20251031-S-70440</t>
  </si>
  <si>
    <t>C39945608737</t>
  </si>
  <si>
    <t>20251031-S-70743</t>
  </si>
  <si>
    <t>C39945600315</t>
  </si>
  <si>
    <t>C39946265361</t>
  </si>
  <si>
    <t>C39946265360</t>
  </si>
  <si>
    <t>OPLBEKMH00000754</t>
  </si>
  <si>
    <t>OCZBEKMH00000720</t>
  </si>
  <si>
    <t>20251031-S-70592</t>
  </si>
  <si>
    <t>C39945618193</t>
  </si>
  <si>
    <t>20251031-S-70650</t>
  </si>
  <si>
    <t>C39945621807</t>
  </si>
  <si>
    <t>20251031-S-70594</t>
  </si>
  <si>
    <t>C39945623331</t>
  </si>
  <si>
    <t>20251031-S-70637</t>
  </si>
  <si>
    <t>C39945614541</t>
  </si>
  <si>
    <t>20251031-S-70300</t>
  </si>
  <si>
    <t>C39945600302</t>
  </si>
  <si>
    <t>20251031-S-70549</t>
  </si>
  <si>
    <t>C39945605050</t>
  </si>
  <si>
    <t>20251031-S-70638</t>
  </si>
  <si>
    <t>C39945595606</t>
  </si>
  <si>
    <t>20251031-S-70336</t>
  </si>
  <si>
    <t>C39945613864</t>
  </si>
  <si>
    <t>20251031-S-70338</t>
  </si>
  <si>
    <t>C39945616198</t>
  </si>
  <si>
    <t>20251031-S-70508</t>
  </si>
  <si>
    <t>C39945611261</t>
  </si>
  <si>
    <t>OLVBEKMH00000043</t>
  </si>
  <si>
    <t>20251031-S-70391</t>
  </si>
  <si>
    <t>C39945621414</t>
  </si>
  <si>
    <t>C39945621413</t>
  </si>
  <si>
    <t>20251031-S-70392</t>
  </si>
  <si>
    <t>C39945618738</t>
  </si>
  <si>
    <t>20251031-S-70744</t>
  </si>
  <si>
    <t>C39945608126</t>
  </si>
  <si>
    <t>20251031-S-70746</t>
  </si>
  <si>
    <t>C39945601289</t>
  </si>
  <si>
    <t>20251031-S-70739</t>
  </si>
  <si>
    <t>C39945596428</t>
  </si>
  <si>
    <t>20251031-S-70368</t>
  </si>
  <si>
    <t>C39945595253</t>
  </si>
  <si>
    <t>20251103-S-70023</t>
  </si>
  <si>
    <t>C39945608348</t>
  </si>
  <si>
    <t>20251031-S-70415</t>
  </si>
  <si>
    <t>C39945616107</t>
  </si>
  <si>
    <t>20251031-S-70688</t>
  </si>
  <si>
    <t>C39945601432</t>
  </si>
  <si>
    <t>20251031-S-70680</t>
  </si>
  <si>
    <t>C39945607853</t>
  </si>
  <si>
    <t>OESBEKMH00000676</t>
  </si>
  <si>
    <t>OFIBEKMH00000047</t>
  </si>
  <si>
    <t>OITBEKMH00001321</t>
  </si>
  <si>
    <t>20251031-S-70695</t>
  </si>
  <si>
    <t>C39945620405</t>
  </si>
  <si>
    <t>20251031-S-70587</t>
  </si>
  <si>
    <t>C39945603206</t>
  </si>
  <si>
    <t>20251031-S-70531</t>
  </si>
  <si>
    <t>C39945614887</t>
  </si>
  <si>
    <t>20251031-S-70305</t>
  </si>
  <si>
    <t>C39945607072</t>
  </si>
  <si>
    <t>C39945596429</t>
  </si>
  <si>
    <t>20251031-S-70569</t>
  </si>
  <si>
    <t>C39945607164</t>
  </si>
  <si>
    <t>20251031-S-70686</t>
  </si>
  <si>
    <t>C39945601321</t>
  </si>
  <si>
    <t>20251031-S-70318</t>
  </si>
  <si>
    <t>C39945614526</t>
  </si>
  <si>
    <t>20251031-S-70322</t>
  </si>
  <si>
    <t>C39945601411</t>
  </si>
  <si>
    <t>20251031-S-70299</t>
  </si>
  <si>
    <t>C39945620479</t>
  </si>
  <si>
    <t>20251031-S-70837</t>
  </si>
  <si>
    <t>C39945595936</t>
  </si>
  <si>
    <t>OESBEKMH00000678</t>
  </si>
  <si>
    <t>OPTBEKMH00000085</t>
  </si>
  <si>
    <t>ODEBEKMH00002724</t>
  </si>
  <si>
    <t>OCZBEKMH00000719</t>
  </si>
  <si>
    <t>20251031-S-70692</t>
  </si>
  <si>
    <t>C39945621953</t>
  </si>
  <si>
    <t>C39945621954</t>
  </si>
  <si>
    <t>20251031-S-70254</t>
  </si>
  <si>
    <t>C39945618900</t>
  </si>
  <si>
    <t>C39945603204</t>
  </si>
  <si>
    <t>C39945603205</t>
  </si>
  <si>
    <t>C39945614886</t>
  </si>
  <si>
    <t>20251031-S-70720</t>
  </si>
  <si>
    <t>C39945595260</t>
  </si>
  <si>
    <t>20251031-S-70824</t>
  </si>
  <si>
    <t>C39945601756</t>
  </si>
  <si>
    <t>OITBEKMH00001324</t>
  </si>
  <si>
    <t>20251031-S-70275</t>
  </si>
  <si>
    <t>C39945623940</t>
  </si>
  <si>
    <t>C39945623939</t>
  </si>
  <si>
    <t>20251031-S-70588</t>
  </si>
  <si>
    <t>C39945595348</t>
  </si>
  <si>
    <t>20251031-S-70836</t>
  </si>
  <si>
    <t>C39945595222</t>
  </si>
  <si>
    <t>20251031-S-70436</t>
  </si>
  <si>
    <t>C39945615830</t>
  </si>
  <si>
    <t>20251031-S-70524</t>
  </si>
  <si>
    <t>C39945604791</t>
  </si>
  <si>
    <t>20251031-S-70337</t>
  </si>
  <si>
    <t>C39945615136</t>
  </si>
  <si>
    <t>20251031-S-70729</t>
  </si>
  <si>
    <t>C39945611904</t>
  </si>
  <si>
    <t>20251031-S-70280</t>
  </si>
  <si>
    <t>C39945595739</t>
  </si>
  <si>
    <t>OBEKMHBE00000001</t>
  </si>
  <si>
    <t>OITBEKMH00001327</t>
  </si>
  <si>
    <t>20251103-S-70450</t>
  </si>
  <si>
    <t>C40207373441</t>
  </si>
  <si>
    <t>20251103-S-70558</t>
  </si>
  <si>
    <t>C40207410769</t>
  </si>
  <si>
    <t>20251103-S-70508</t>
  </si>
  <si>
    <t>C40207386249</t>
  </si>
  <si>
    <t>ODEBEKMH00002740</t>
  </si>
  <si>
    <t>OFRBEKMH00002312</t>
  </si>
  <si>
    <t>OPLBEKMH00000758</t>
  </si>
  <si>
    <t>OPLBEKMH00000759</t>
  </si>
  <si>
    <t>ODEBEKMH00002739</t>
  </si>
  <si>
    <t>OBEKMHBE00001812</t>
  </si>
  <si>
    <t>OCZBEKMH00000722</t>
  </si>
  <si>
    <t>20251103-S-70226</t>
  </si>
  <si>
    <t>C40207394938</t>
  </si>
  <si>
    <t>C40207394939</t>
  </si>
  <si>
    <t>20251103-S-70389</t>
  </si>
  <si>
    <t>C40207402063</t>
  </si>
  <si>
    <t>20251103-S-70710</t>
  </si>
  <si>
    <t>C40207417115</t>
  </si>
  <si>
    <t>20251103-S-70266</t>
  </si>
  <si>
    <t>C40207403902</t>
  </si>
  <si>
    <t>20251103-S-70510</t>
  </si>
  <si>
    <t>C40207373189</t>
  </si>
  <si>
    <t>MITSUBISHI CHEMICAL ADVANCED MATERI</t>
  </si>
  <si>
    <t>20251103-S-70506</t>
  </si>
  <si>
    <t>C40207392171</t>
  </si>
  <si>
    <t>C40207386248</t>
  </si>
  <si>
    <t>OHRBEKMH00000036</t>
  </si>
  <si>
    <t>OCZBEKMH00000721</t>
  </si>
  <si>
    <t>OSEBEKMH00000141</t>
  </si>
  <si>
    <t>20251103-S-70588</t>
  </si>
  <si>
    <t>C40207389384</t>
  </si>
  <si>
    <t>20251103-S-70340</t>
  </si>
  <si>
    <t>C40207396156</t>
  </si>
  <si>
    <t>20251103-S-70545</t>
  </si>
  <si>
    <t>C40207389377</t>
  </si>
  <si>
    <t>20251103-S-70547</t>
  </si>
  <si>
    <t>C40207384638</t>
  </si>
  <si>
    <t>20251103-S-70557</t>
  </si>
  <si>
    <t>C40207412610</t>
  </si>
  <si>
    <t>OPLBEKMH00000757</t>
  </si>
  <si>
    <t>OROBEKMH00000170</t>
  </si>
  <si>
    <t>OHUBEKMH00000227</t>
  </si>
  <si>
    <t>OITBEKMH00001328</t>
  </si>
  <si>
    <t>20251103-S-70615</t>
  </si>
  <si>
    <t>C40207420571</t>
  </si>
  <si>
    <t>20251031-S-70252</t>
  </si>
  <si>
    <t>C40207418254</t>
  </si>
  <si>
    <t>20251103-S-70580</t>
  </si>
  <si>
    <t>C40207402489</t>
  </si>
  <si>
    <t>20251103-S-70604</t>
  </si>
  <si>
    <t>C40207394792</t>
  </si>
  <si>
    <t>20251103-S-70635</t>
  </si>
  <si>
    <t>C40207413219</t>
  </si>
  <si>
    <t>20251103-S-70612</t>
  </si>
  <si>
    <t>C40207415097</t>
  </si>
  <si>
    <t>20251103-S-70591</t>
  </si>
  <si>
    <t>C40207373221</t>
  </si>
  <si>
    <t>20251103-S-70595</t>
  </si>
  <si>
    <t>C40207378764</t>
  </si>
  <si>
    <t>20251103-S-70451</t>
  </si>
  <si>
    <t>C40207377900</t>
  </si>
  <si>
    <t>20251103-S-70284</t>
  </si>
  <si>
    <t>C40207396816</t>
  </si>
  <si>
    <t>20251103-S-70090</t>
  </si>
  <si>
    <t>C40207375085</t>
  </si>
  <si>
    <t>OHUBEKMH00000226</t>
  </si>
  <si>
    <t>OROBEKMH00000171</t>
  </si>
  <si>
    <t>OPLBEKMH00000760</t>
  </si>
  <si>
    <t>OITBEKMH00001330</t>
  </si>
  <si>
    <t>20251103-S-70219</t>
  </si>
  <si>
    <t>C40207418817</t>
  </si>
  <si>
    <t>20251103-S-70732</t>
  </si>
  <si>
    <t>C40207417139</t>
  </si>
  <si>
    <t>C40207417140</t>
  </si>
  <si>
    <t>20251103-S-70661</t>
  </si>
  <si>
    <t>C40207411632</t>
  </si>
  <si>
    <t>20251103-S-70542</t>
  </si>
  <si>
    <t>C40207405076</t>
  </si>
  <si>
    <t>20251103-S-70435</t>
  </si>
  <si>
    <t>C40207414653</t>
  </si>
  <si>
    <t>20251103-S-70662</t>
  </si>
  <si>
    <t>C40207402024</t>
  </si>
  <si>
    <t>20251103-S-70373</t>
  </si>
  <si>
    <t>C40207377885</t>
  </si>
  <si>
    <t>20251103-S-70247</t>
  </si>
  <si>
    <t>C40207387768</t>
  </si>
  <si>
    <t>20251103-S-70277</t>
  </si>
  <si>
    <t>C40207373516</t>
  </si>
  <si>
    <t>MOLDTECS GMBH</t>
  </si>
  <si>
    <t>20251103-S-70734</t>
  </si>
  <si>
    <t>C40207409438</t>
  </si>
  <si>
    <t>20251103-S-70594</t>
  </si>
  <si>
    <t>C40207377879</t>
  </si>
  <si>
    <t>20251103-S-70543</t>
  </si>
  <si>
    <t>C40207402379</t>
  </si>
  <si>
    <t>20251103-S-70562</t>
  </si>
  <si>
    <t>C40207405251</t>
  </si>
  <si>
    <t>20251103-S-70660</t>
  </si>
  <si>
    <t>C40207393862</t>
  </si>
  <si>
    <t>20251103-S-70549</t>
  </si>
  <si>
    <t>C40207392417</t>
  </si>
  <si>
    <t>20251103-S-70378</t>
  </si>
  <si>
    <t>C40207380297</t>
  </si>
  <si>
    <t>20251103-S-70268</t>
  </si>
  <si>
    <t>C40207403808</t>
  </si>
  <si>
    <t>C40207378763</t>
  </si>
  <si>
    <t>20251103-S-70502</t>
  </si>
  <si>
    <t>C40207390958</t>
  </si>
  <si>
    <t>2 XX labels incorrect labeled</t>
  </si>
  <si>
    <t>not correct labeled only 1 pal.</t>
  </si>
  <si>
    <t>only 11 of the 13 expected received, CMR was for 11 - 2 pallet still with the supplier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</si>
</sst>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 ###\ ##0"/>
    <numFmt numFmtId="165" formatCode="###\ ##0"/>
    <numFmt numFmtId="166" formatCode="m/d/yyyy"/>
    <numFmt numFmtId="167" formatCode="d/mm/yy;@"/>
  </numFmts>
  <fonts count="16" x14ac:knownFonts="1">
    <font>
      <sz val="11"/>
      <color theme="1"/>
      <name val="Calibri"/>
      <family val="2"/>
      <scheme val="minor"/>
    </font>
    <font>
      <sz val="8"/>
      <name val="Calibri"/>
      <family val="2"/>
      <scheme val="minor"/>
    </font>
    <font>
      <b/>
      <sz val="11"/>
      <color theme="0"/>
      <name val="Calibri"/>
      <family val="2"/>
      <scheme val="minor"/>
    </font>
    <font>
      <b/>
      <sz val="16"/>
      <color theme="0"/>
      <name val="Calibri"/>
      <family val="2"/>
      <scheme val="minor"/>
    </font>
    <font>
      <b/>
      <sz val="30"/>
      <color indexed="8"/>
      <name val="Arial Narrow"/>
      <family val="2"/>
    </font>
    <font>
      <b/>
      <sz val="10"/>
      <name val="Arial"/>
      <family val="2"/>
    </font>
    <font>
      <sz val="10"/>
      <name val="Arial"/>
      <family val="2"/>
    </font>
    <font>
      <b/>
      <sz val="14"/>
      <color indexed="8"/>
      <name val="Arial Narrow"/>
      <family val="2"/>
    </font>
    <font>
      <b/>
      <sz val="11"/>
      <color indexed="8"/>
      <name val="Arial Narrow"/>
      <family val="2"/>
    </font>
    <font>
      <b/>
      <sz val="8"/>
      <name val="Arial"/>
      <family val="2"/>
    </font>
    <font>
      <sz val="10"/>
      <color rgb="FFFF0000"/>
      <name val="Arial"/>
      <family val="2"/>
    </font>
    <font>
      <sz val="10"/>
      <color theme="1"/>
      <name val="Arial"/>
      <family val="2"/>
    </font>
    <font>
      <sz val="10"/>
      <color theme="0" tint="-0.34998626667073579"/>
      <name val="Arial"/>
      <family val="2"/>
    </font>
    <font>
      <sz val="10"/>
      <color rgb="FF0070C0"/>
      <name val="Arial"/>
      <family val="2"/>
    </font>
    <font>
      <b/>
      <sz val="11"/>
      <color rgb="FF000000"/>
      <name val="Calibri"/>
      <family val="2"/>
    </font>
    <font>
      <sz val="11"/>
      <color theme="1"/>
      <name val="Aptos"/>
      <family val="2"/>
    </font>
  </fonts>
  <fills count="27">
    <fill>
      <patternFill patternType="none"/>
    </fill>
    <fill>
      <patternFill patternType="gray125"/>
    </fill>
    <fill>
      <patternFill patternType="solid">
        <fgColor theme="4"/>
        <bgColor theme="4"/>
      </patternFill>
    </fill>
    <fill>
      <patternFill patternType="solid">
        <fgColor theme="0"/>
        <bgColor indexed="64"/>
      </patternFill>
    </fill>
    <fill>
      <patternFill patternType="solid">
        <fgColor theme="4"/>
        <bgColor indexed="64"/>
      </patternFill>
    </fill>
    <fill>
      <patternFill patternType="solid">
        <fgColor theme="1"/>
        <bgColor theme="4"/>
      </patternFill>
    </fill>
    <fill>
      <patternFill patternType="solid">
        <fgColor theme="2" tint="-0.499984740745262"/>
        <bgColor theme="4"/>
      </patternFill>
    </fill>
    <fill>
      <patternFill patternType="solid">
        <fgColor theme="9" tint="0.79998168889431442"/>
        <bgColor indexed="64"/>
      </patternFill>
    </fill>
    <fill>
      <patternFill patternType="solid">
        <fgColor theme="7" tint="0.79998168889431442"/>
        <bgColor indexed="64"/>
      </patternFill>
    </fill>
    <fill>
      <patternFill patternType="solid">
        <fgColor indexed="5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FF0000"/>
        <bgColor indexed="64"/>
      </patternFill>
    </fill>
    <fill>
      <patternFill patternType="solid">
        <fgColor rgb="FFD9D4BD"/>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CCFFCC"/>
        <bgColor indexed="64"/>
      </patternFill>
    </fill>
    <fill>
      <patternFill patternType="solid">
        <fgColor theme="5"/>
        <bgColor indexed="64"/>
      </patternFill>
    </fill>
  </fills>
  <borders count="87">
    <border>
      <left/>
      <right/>
      <top/>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theme="1"/>
      </left>
      <right style="thin">
        <color theme="1"/>
      </right>
      <top style="thin">
        <color theme="1"/>
      </top>
      <bottom/>
      <diagonal/>
    </border>
    <border>
      <left style="thin">
        <color auto="1"/>
      </left>
      <right style="thin">
        <color auto="1"/>
      </right>
      <top style="thin">
        <color auto="1"/>
      </top>
      <bottom style="thin">
        <color auto="1"/>
      </bottom>
      <diagonal/>
    </border>
    <border>
      <left/>
      <right style="thin">
        <color theme="1"/>
      </right>
      <top/>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style="medium">
        <color indexed="64"/>
      </left>
      <right style="thin">
        <color theme="0" tint="-0.14996795556505021"/>
      </right>
      <top style="medium">
        <color indexed="64"/>
      </top>
      <bottom/>
      <diagonal/>
    </border>
    <border>
      <left style="thin">
        <color theme="0" tint="-0.14996795556505021"/>
      </left>
      <right style="thin">
        <color theme="0" tint="-0.14996795556505021"/>
      </right>
      <top style="medium">
        <color indexed="64"/>
      </top>
      <bottom/>
      <diagonal/>
    </border>
    <border>
      <left style="medium">
        <color indexed="64"/>
      </left>
      <right style="thin">
        <color theme="0" tint="-0.14996795556505021"/>
      </right>
      <top style="thin">
        <color indexed="64"/>
      </top>
      <bottom/>
      <diagonal/>
    </border>
    <border>
      <left style="thin">
        <color theme="0" tint="-0.14996795556505021"/>
      </left>
      <right/>
      <top style="thin">
        <color indexed="64"/>
      </top>
      <bottom/>
      <diagonal/>
    </border>
    <border>
      <left style="thin">
        <color auto="1"/>
      </left>
      <right style="thin">
        <color auto="1"/>
      </right>
      <top style="thin">
        <color indexed="64"/>
      </top>
      <bottom/>
      <diagonal/>
    </border>
    <border>
      <left style="medium">
        <color indexed="64"/>
      </left>
      <right style="thin">
        <color theme="0" tint="-0.14996795556505021"/>
      </right>
      <top/>
      <bottom/>
      <diagonal/>
    </border>
    <border>
      <left style="thin">
        <color theme="0" tint="-0.14996795556505021"/>
      </left>
      <right/>
      <top/>
      <bottom/>
      <diagonal/>
    </border>
    <border>
      <left style="thin">
        <color auto="1"/>
      </left>
      <right style="thin">
        <color auto="1"/>
      </right>
      <top/>
      <bottom/>
      <diagonal/>
    </border>
    <border>
      <left style="medium">
        <color indexed="64"/>
      </left>
      <right style="thin">
        <color theme="0" tint="-0.14996795556505021"/>
      </right>
      <top/>
      <bottom style="dashDotDot">
        <color theme="0" tint="-0.499984740745262"/>
      </bottom>
      <diagonal/>
    </border>
    <border>
      <left style="thin">
        <color theme="0" tint="-0.14996795556505021"/>
      </left>
      <right/>
      <top/>
      <bottom style="dashDotDot">
        <color theme="0" tint="-0.499984740745262"/>
      </bottom>
      <diagonal/>
    </border>
    <border>
      <left style="thin">
        <color auto="1"/>
      </left>
      <right style="thin">
        <color auto="1"/>
      </right>
      <top/>
      <bottom style="dashDotDot">
        <color theme="0" tint="-0.499984740745262"/>
      </bottom>
      <diagonal/>
    </border>
    <border>
      <left style="medium">
        <color indexed="64"/>
      </left>
      <right style="thin">
        <color theme="0" tint="-0.14996795556505021"/>
      </right>
      <top/>
      <bottom style="thin">
        <color indexed="64"/>
      </bottom>
      <diagonal/>
    </border>
    <border>
      <left style="thin">
        <color theme="0" tint="-0.14996795556505021"/>
      </left>
      <right/>
      <top/>
      <bottom style="thin">
        <color indexed="64"/>
      </bottom>
      <diagonal/>
    </border>
    <border>
      <left style="thin">
        <color auto="1"/>
      </left>
      <right style="thin">
        <color auto="1"/>
      </right>
      <top/>
      <bottom style="thin">
        <color indexed="64"/>
      </bottom>
      <diagonal/>
    </border>
    <border>
      <left style="thin">
        <color indexed="64"/>
      </left>
      <right style="thin">
        <color theme="0" tint="-0.14996795556505021"/>
      </right>
      <top style="thin">
        <color indexed="64"/>
      </top>
      <bottom/>
      <diagonal/>
    </border>
    <border>
      <left style="thin">
        <color indexed="64"/>
      </left>
      <right/>
      <top/>
      <bottom/>
      <diagonal/>
    </border>
    <border>
      <left style="thin">
        <color indexed="64"/>
      </left>
      <right style="thin">
        <color theme="0" tint="-0.14996795556505021"/>
      </right>
      <top/>
      <bottom/>
      <diagonal/>
    </border>
    <border>
      <left/>
      <right style="medium">
        <color theme="1"/>
      </right>
      <top style="medium">
        <color theme="1"/>
      </top>
      <bottom style="medium">
        <color indexed="64"/>
      </bottom>
      <diagonal/>
    </border>
    <border>
      <left style="thin">
        <color theme="0" tint="-0.14996795556505021"/>
      </left>
      <right style="medium">
        <color indexed="64"/>
      </right>
      <top style="medium">
        <color indexed="64"/>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indexed="64"/>
      </right>
      <top style="thin">
        <color indexed="64"/>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theme="0" tint="-0.14996795556505021"/>
      </left>
      <right style="thin">
        <color theme="0" tint="-0.14996795556505021"/>
      </right>
      <top/>
      <bottom style="dashDotDot">
        <color theme="0" tint="-0.499984740745262"/>
      </bottom>
      <diagonal/>
    </border>
    <border>
      <left style="thin">
        <color theme="0" tint="-0.14996795556505021"/>
      </left>
      <right style="thin">
        <color indexed="64"/>
      </right>
      <top/>
      <bottom style="dashDotDot">
        <color theme="0" tint="-0.499984740745262"/>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style="thin">
        <color theme="1"/>
      </right>
      <top style="medium">
        <color theme="1"/>
      </top>
      <bottom style="medium">
        <color indexed="64"/>
      </bottom>
      <diagonal/>
    </border>
    <border>
      <left style="thin">
        <color theme="1"/>
      </left>
      <right style="thin">
        <color theme="1"/>
      </right>
      <top style="medium">
        <color theme="1"/>
      </top>
      <bottom style="medium">
        <color indexed="64"/>
      </bottom>
      <diagonal/>
    </border>
    <border>
      <left style="thin">
        <color theme="1"/>
      </left>
      <right style="thin">
        <color theme="1"/>
      </right>
      <top/>
      <bottom/>
      <diagonal/>
    </border>
    <border>
      <left/>
      <right style="thin">
        <color theme="1"/>
      </right>
      <top style="thin">
        <color indexed="64"/>
      </top>
      <bottom/>
      <diagonal/>
    </border>
    <border>
      <left style="thin">
        <color theme="1"/>
      </left>
      <right style="thin">
        <color theme="1"/>
      </right>
      <top style="thin">
        <color indexed="64"/>
      </top>
      <bottom/>
      <diagonal/>
    </border>
    <border>
      <left/>
      <right style="thin">
        <color theme="1"/>
      </right>
      <top/>
      <bottom style="dashDotDot">
        <color theme="0" tint="-0.499984740745262"/>
      </bottom>
      <diagonal/>
    </border>
    <border>
      <left style="thin">
        <color theme="1"/>
      </left>
      <right style="thin">
        <color theme="1"/>
      </right>
      <top/>
      <bottom style="dashDotDot">
        <color theme="0" tint="-0.499984740745262"/>
      </bottom>
      <diagonal/>
    </border>
    <border>
      <left/>
      <right style="thin">
        <color theme="1"/>
      </right>
      <top/>
      <bottom style="thin">
        <color indexed="64"/>
      </bottom>
      <diagonal/>
    </border>
    <border>
      <left style="thin">
        <color theme="1"/>
      </left>
      <right style="thin">
        <color theme="1"/>
      </right>
      <top/>
      <bottom style="thin">
        <color indexed="64"/>
      </bottom>
      <diagonal/>
    </border>
    <border>
      <left style="thin">
        <color indexed="64"/>
      </left>
      <right style="thin">
        <color theme="0" tint="-0.14996795556505021"/>
      </right>
      <top/>
      <bottom style="thin">
        <color indexed="64"/>
      </bottom>
      <diagonal/>
    </border>
    <border>
      <left style="thin">
        <color indexed="64"/>
      </left>
      <right style="thin">
        <color theme="0" tint="-0.14996795556505021"/>
      </right>
      <top/>
      <bottom style="dashDotDot">
        <color indexed="64"/>
      </bottom>
      <diagonal/>
    </border>
    <border>
      <left style="thin">
        <color theme="0" tint="-0.14996795556505021"/>
      </left>
      <right/>
      <top/>
      <bottom style="dashDotDot">
        <color indexed="64"/>
      </bottom>
      <diagonal/>
    </border>
    <border>
      <left style="thin">
        <color auto="1"/>
      </left>
      <right style="thin">
        <color auto="1"/>
      </right>
      <top style="thin">
        <color theme="0" tint="-0.14996795556505021"/>
      </top>
      <bottom style="dashDotDot">
        <color indexed="64"/>
      </bottom>
      <diagonal/>
    </border>
    <border>
      <left style="thin">
        <color theme="0" tint="-0.14996795556505021"/>
      </left>
      <right style="thin">
        <color theme="0" tint="-0.14996795556505021"/>
      </right>
      <top style="thin">
        <color theme="0" tint="-0.14996795556505021"/>
      </top>
      <bottom style="dashDotDot">
        <color indexed="64"/>
      </bottom>
      <diagonal/>
    </border>
    <border>
      <left style="thin">
        <color theme="0" tint="-0.14996795556505021"/>
      </left>
      <right style="thin">
        <color indexed="64"/>
      </right>
      <top style="thin">
        <color theme="0" tint="-0.14996795556505021"/>
      </top>
      <bottom style="dashDotDot">
        <color indexed="64"/>
      </bottom>
      <diagonal/>
    </border>
    <border>
      <left style="thin">
        <color auto="1"/>
      </left>
      <right style="thin">
        <color auto="1"/>
      </right>
      <top/>
      <bottom style="dashDotDot">
        <color indexed="64"/>
      </bottom>
      <diagonal/>
    </border>
    <border>
      <left/>
      <right style="thin">
        <color theme="1"/>
      </right>
      <top/>
      <bottom style="dashDotDot">
        <color indexed="64"/>
      </bottom>
      <diagonal/>
    </border>
    <border>
      <left style="thin">
        <color theme="1"/>
      </left>
      <right style="thin">
        <color theme="1"/>
      </right>
      <top/>
      <bottom style="dashDotDot">
        <color indexed="64"/>
      </bottom>
      <diagonal/>
    </border>
    <border>
      <left style="thin">
        <color indexed="64"/>
      </left>
      <right/>
      <top/>
      <bottom style="thin">
        <color indexed="64"/>
      </bottom>
      <diagonal/>
    </border>
    <border>
      <left style="thin">
        <color indexed="64"/>
      </left>
      <right/>
      <top style="thin">
        <color indexed="64"/>
      </top>
      <bottom style="dashDotDot">
        <color theme="0" tint="-0.499984740745262"/>
      </bottom>
      <diagonal/>
    </border>
    <border>
      <left style="thin">
        <color auto="1"/>
      </left>
      <right style="thin">
        <color auto="1"/>
      </right>
      <top style="thin">
        <color indexed="64"/>
      </top>
      <bottom style="dashDotDot">
        <color theme="0" tint="-0.499984740745262"/>
      </bottom>
      <diagonal/>
    </border>
    <border>
      <left style="thin">
        <color indexed="64"/>
      </left>
      <right/>
      <top style="dashDotDot">
        <color theme="0" tint="-0.499984740745262"/>
      </top>
      <bottom style="dashDotDot">
        <color theme="0" tint="-0.499984740745262"/>
      </bottom>
      <diagonal/>
    </border>
    <border>
      <left style="thin">
        <color auto="1"/>
      </left>
      <right style="thin">
        <color auto="1"/>
      </right>
      <top style="dashDotDot">
        <color theme="0" tint="-0.499984740745262"/>
      </top>
      <bottom style="dashDotDot">
        <color theme="0" tint="-0.499984740745262"/>
      </bottom>
      <diagonal/>
    </border>
    <border>
      <left style="thin">
        <color indexed="64"/>
      </left>
      <right/>
      <top style="dashDotDot">
        <color theme="0" tint="-0.499984740745262"/>
      </top>
      <bottom style="thin">
        <color indexed="64"/>
      </bottom>
      <diagonal/>
    </border>
    <border>
      <left style="thin">
        <color auto="1"/>
      </left>
      <right style="thin">
        <color auto="1"/>
      </right>
      <top style="dashDotDot">
        <color theme="0" tint="-0.499984740745262"/>
      </top>
      <bottom style="thin">
        <color indexed="64"/>
      </bottom>
      <diagonal/>
    </border>
    <border>
      <left style="thin">
        <color indexed="64"/>
      </left>
      <right style="thin">
        <color theme="0" tint="-0.14996795556505021"/>
      </right>
      <top style="dashDotDot">
        <color theme="0" tint="-0.499984740745262"/>
      </top>
      <bottom style="dashDotDot">
        <color theme="0" tint="-0.499984740745262"/>
      </bottom>
      <diagonal/>
    </border>
    <border>
      <left style="thin">
        <color theme="0" tint="-0.14996795556505021"/>
      </left>
      <right/>
      <top style="dashDotDot">
        <color theme="0" tint="-0.499984740745262"/>
      </top>
      <bottom style="dashDotDot">
        <color theme="0" tint="-0.499984740745262"/>
      </bottom>
      <diagonal/>
    </border>
    <border>
      <left style="thin">
        <color indexed="64"/>
      </left>
      <right style="thin">
        <color theme="0" tint="-0.14996795556505021"/>
      </right>
      <top style="dashDotDot">
        <color theme="0" tint="-0.499984740745262"/>
      </top>
      <bottom style="thin">
        <color indexed="64"/>
      </bottom>
      <diagonal/>
    </border>
    <border>
      <left style="thin">
        <color theme="0" tint="-0.14996795556505021"/>
      </left>
      <right/>
      <top style="dashDotDot">
        <color theme="0" tint="-0.499984740745262"/>
      </top>
      <bottom style="thin">
        <color indexed="64"/>
      </bottom>
      <diagonal/>
    </border>
    <border>
      <left style="thin">
        <color indexed="64"/>
      </left>
      <right style="thin">
        <color theme="0" tint="-0.14996795556505021"/>
      </right>
      <top style="thin">
        <color indexed="64"/>
      </top>
      <bottom style="dashDotDot">
        <color theme="0" tint="-0.499984740745262"/>
      </bottom>
      <diagonal/>
    </border>
    <border>
      <left style="thin">
        <color theme="0" tint="-0.14996795556505021"/>
      </left>
      <right/>
      <top style="thin">
        <color indexed="64"/>
      </top>
      <bottom style="dashDotDot">
        <color theme="0" tint="-0.499984740745262"/>
      </bottom>
      <diagonal/>
    </border>
    <border>
      <left style="thin">
        <color theme="0" tint="-0.14996795556505021"/>
      </left>
      <right style="thin">
        <color theme="0" tint="-0.14996795556505021"/>
      </right>
      <top style="thin">
        <color indexed="64"/>
      </top>
      <bottom style="dashDotDot">
        <color theme="0" tint="-0.499984740745262"/>
      </bottom>
      <diagonal/>
    </border>
    <border>
      <left style="thin">
        <color theme="0" tint="-0.14996795556505021"/>
      </left>
      <right style="thin">
        <color indexed="64"/>
      </right>
      <top style="thin">
        <color indexed="64"/>
      </top>
      <bottom style="dashDotDot">
        <color theme="0" tint="-0.499984740745262"/>
      </bottom>
      <diagonal/>
    </border>
    <border>
      <left style="thin">
        <color theme="0" tint="-0.14996795556505021"/>
      </left>
      <right style="thin">
        <color theme="0" tint="-0.14996795556505021"/>
      </right>
      <top style="dashDotDot">
        <color theme="0" tint="-0.499984740745262"/>
      </top>
      <bottom style="dashDotDot">
        <color theme="0" tint="-0.499984740745262"/>
      </bottom>
      <diagonal/>
    </border>
    <border>
      <left style="thin">
        <color theme="0" tint="-0.14996795556505021"/>
      </left>
      <right style="thin">
        <color indexed="64"/>
      </right>
      <top style="dashDotDot">
        <color theme="0" tint="-0.499984740745262"/>
      </top>
      <bottom style="dashDotDot">
        <color theme="0" tint="-0.499984740745262"/>
      </bottom>
      <diagonal/>
    </border>
    <border>
      <left style="thin">
        <color theme="0" tint="-0.14996795556505021"/>
      </left>
      <right style="thin">
        <color theme="0" tint="-0.14996795556505021"/>
      </right>
      <top style="dashDotDot">
        <color theme="0" tint="-0.499984740745262"/>
      </top>
      <bottom style="thin">
        <color indexed="64"/>
      </bottom>
      <diagonal/>
    </border>
    <border>
      <left style="thin">
        <color theme="0" tint="-0.14996795556505021"/>
      </left>
      <right style="thin">
        <color indexed="64"/>
      </right>
      <top style="dashDotDot">
        <color theme="0" tint="-0.499984740745262"/>
      </top>
      <bottom style="thin">
        <color indexed="64"/>
      </bottom>
      <diagonal/>
    </border>
    <border>
      <left style="thin">
        <color theme="1"/>
      </left>
      <right style="thin">
        <color indexed="64"/>
      </right>
      <top/>
      <bottom style="thin">
        <color indexed="64"/>
      </bottom>
      <diagonal/>
    </border>
    <border>
      <left/>
      <right style="thin">
        <color theme="1"/>
      </right>
      <top style="thin">
        <color indexed="64"/>
      </top>
      <bottom style="dashDotDot">
        <color theme="0" tint="-0.499984740745262"/>
      </bottom>
      <diagonal/>
    </border>
    <border>
      <left style="thin">
        <color theme="1"/>
      </left>
      <right style="thin">
        <color theme="1"/>
      </right>
      <top style="thin">
        <color indexed="64"/>
      </top>
      <bottom style="dashDotDot">
        <color theme="0" tint="-0.499984740745262"/>
      </bottom>
      <diagonal/>
    </border>
    <border>
      <left/>
      <right style="thin">
        <color theme="1"/>
      </right>
      <top style="dashDotDot">
        <color theme="0" tint="-0.499984740745262"/>
      </top>
      <bottom style="dashDotDot">
        <color theme="0" tint="-0.499984740745262"/>
      </bottom>
      <diagonal/>
    </border>
    <border>
      <left style="thin">
        <color theme="1"/>
      </left>
      <right style="thin">
        <color theme="1"/>
      </right>
      <top style="dashDotDot">
        <color theme="0" tint="-0.499984740745262"/>
      </top>
      <bottom style="dashDotDot">
        <color theme="0" tint="-0.499984740745262"/>
      </bottom>
      <diagonal/>
    </border>
    <border>
      <left style="thin">
        <color theme="1"/>
      </left>
      <right style="thin">
        <color indexed="64"/>
      </right>
      <top style="dashDotDot">
        <color theme="0" tint="-0.499984740745262"/>
      </top>
      <bottom style="dashDotDot">
        <color theme="0" tint="-0.499984740745262"/>
      </bottom>
      <diagonal/>
    </border>
    <border>
      <left/>
      <right style="thin">
        <color theme="1"/>
      </right>
      <top style="dashDotDot">
        <color theme="0" tint="-0.499984740745262"/>
      </top>
      <bottom style="thin">
        <color indexed="64"/>
      </bottom>
      <diagonal/>
    </border>
    <border>
      <left style="thin">
        <color theme="1"/>
      </left>
      <right style="thin">
        <color theme="1"/>
      </right>
      <top style="dashDotDot">
        <color theme="0" tint="-0.499984740745262"/>
      </top>
      <bottom style="thin">
        <color indexed="64"/>
      </bottom>
      <diagonal/>
    </border>
    <border>
      <left style="thin">
        <color theme="1"/>
      </left>
      <right style="thin">
        <color indexed="64"/>
      </right>
      <top style="thin">
        <color indexed="64"/>
      </top>
      <bottom style="dashDotDot">
        <color theme="0" tint="-0.499984740745262"/>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s>
  <cellStyleXfs count="1">
    <xf numFmtId="0" fontId="0" fillId="0" borderId="0"/>
  </cellStyleXfs>
  <cellXfs count="302">
    <xf numFmtId="0" fontId="0" fillId="0" borderId="0" xfId="0"/>
    <xf numFmtId="0" fontId="2" fillId="2" borderId="2" xfId="0" applyFont="1" applyFill="1" applyBorder="1"/>
    <xf numFmtId="0" fontId="2" fillId="2" borderId="3" xfId="0" applyFont="1" applyFill="1" applyBorder="1"/>
    <xf numFmtId="0" fontId="0" fillId="3" borderId="0" xfId="0" applyFill="1"/>
    <xf numFmtId="0" fontId="2" fillId="5" borderId="3" xfId="0" applyFont="1" applyFill="1" applyBorder="1"/>
    <xf numFmtId="1" fontId="0" fillId="0" borderId="0" xfId="0" applyNumberFormat="1"/>
    <xf numFmtId="0" fontId="2" fillId="5" borderId="4" xfId="0" applyFont="1" applyFill="1" applyBorder="1"/>
    <xf numFmtId="0" fontId="2" fillId="6" borderId="3" xfId="0" applyFont="1" applyFill="1" applyBorder="1"/>
    <xf numFmtId="1" fontId="2" fillId="6" borderId="3" xfId="0" applyNumberFormat="1" applyFont="1" applyFill="1" applyBorder="1"/>
    <xf numFmtId="0" fontId="0" fillId="0" borderId="6" xfId="0" pivotButton="1" applyBorder="1"/>
    <xf numFmtId="0" fontId="0" fillId="0" borderId="6" xfId="0" applyBorder="1"/>
    <xf numFmtId="0" fontId="0" fillId="0" borderId="6" xfId="0" applyBorder="1" applyAlignment="1">
      <alignment horizontal="left"/>
    </xf>
    <xf numFmtId="0" fontId="3" fillId="4" borderId="0" xfId="0" applyFont="1" applyFill="1"/>
    <xf numFmtId="0" fontId="4" fillId="9" borderId="8" xfId="0" applyFont="1" applyFill="1" applyBorder="1" applyAlignment="1">
      <alignment horizontal="left"/>
    </xf>
    <xf numFmtId="0" fontId="4" fillId="9" borderId="9" xfId="0" applyFont="1" applyFill="1" applyBorder="1" applyAlignment="1">
      <alignment horizontal="center"/>
    </xf>
    <xf numFmtId="0" fontId="4" fillId="9" borderId="9" xfId="0" applyFont="1" applyFill="1" applyBorder="1"/>
    <xf numFmtId="0" fontId="5" fillId="7" borderId="10" xfId="0" applyFont="1" applyFill="1" applyBorder="1" applyAlignment="1">
      <alignment horizontal="center" vertical="top" wrapText="1"/>
    </xf>
    <xf numFmtId="0" fontId="5" fillId="7" borderId="11" xfId="0" applyFont="1" applyFill="1" applyBorder="1" applyAlignment="1">
      <alignment horizontal="center" vertical="top" wrapText="1"/>
    </xf>
    <xf numFmtId="0" fontId="6" fillId="0" borderId="12" xfId="0" applyFont="1" applyBorder="1" applyAlignment="1">
      <alignment horizontal="center" vertical="center" wrapText="1"/>
    </xf>
    <xf numFmtId="0" fontId="6" fillId="0" borderId="13" xfId="0" applyFont="1" applyBorder="1" applyAlignment="1">
      <alignment horizontal="center" vertical="center"/>
    </xf>
    <xf numFmtId="0" fontId="6" fillId="0" borderId="14" xfId="0" applyFont="1" applyBorder="1" applyAlignment="1">
      <alignment horizontal="center" vertical="top"/>
    </xf>
    <xf numFmtId="0" fontId="6" fillId="10" borderId="15" xfId="0" applyFont="1" applyFill="1" applyBorder="1" applyAlignment="1">
      <alignment horizontal="center" vertical="center" wrapText="1"/>
    </xf>
    <xf numFmtId="0" fontId="6" fillId="10" borderId="16" xfId="0" applyFont="1" applyFill="1" applyBorder="1" applyAlignment="1">
      <alignment horizontal="center" vertical="center"/>
    </xf>
    <xf numFmtId="0" fontId="6" fillId="10" borderId="17" xfId="0" applyFont="1" applyFill="1" applyBorder="1" applyAlignment="1">
      <alignment horizontal="center" vertical="top"/>
    </xf>
    <xf numFmtId="0" fontId="6" fillId="0" borderId="18" xfId="0" applyFont="1" applyBorder="1" applyAlignment="1">
      <alignment horizontal="center" vertical="center" wrapText="1"/>
    </xf>
    <xf numFmtId="0" fontId="6" fillId="0" borderId="19" xfId="0" applyFont="1" applyBorder="1" applyAlignment="1">
      <alignment horizontal="center" vertical="center"/>
    </xf>
    <xf numFmtId="0" fontId="6" fillId="0" borderId="20" xfId="0" applyFont="1" applyBorder="1" applyAlignment="1">
      <alignment horizontal="center" vertical="top"/>
    </xf>
    <xf numFmtId="0" fontId="6" fillId="0" borderId="21" xfId="0" applyFont="1" applyBorder="1" applyAlignment="1">
      <alignment horizontal="center" vertical="center" wrapText="1"/>
    </xf>
    <xf numFmtId="0" fontId="6" fillId="0" borderId="22" xfId="0" applyFont="1" applyBorder="1" applyAlignment="1">
      <alignment horizontal="center" vertical="center"/>
    </xf>
    <xf numFmtId="0" fontId="6" fillId="0" borderId="23" xfId="0" applyFont="1" applyBorder="1" applyAlignment="1">
      <alignment horizontal="center" vertical="top"/>
    </xf>
    <xf numFmtId="0" fontId="6" fillId="0" borderId="24"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0" xfId="0" applyFont="1" applyAlignment="1">
      <alignment horizontal="center" vertical="center"/>
    </xf>
    <xf numFmtId="0" fontId="6" fillId="0" borderId="17" xfId="0" applyFont="1" applyBorder="1" applyAlignment="1">
      <alignment horizontal="center" vertical="top"/>
    </xf>
    <xf numFmtId="0" fontId="6" fillId="0" borderId="26" xfId="0" applyFont="1" applyBorder="1" applyAlignment="1">
      <alignment horizontal="center" vertical="center" wrapText="1"/>
    </xf>
    <xf numFmtId="0" fontId="6" fillId="0" borderId="16" xfId="0" applyFont="1" applyBorder="1" applyAlignment="1">
      <alignment horizontal="center" vertical="center"/>
    </xf>
    <xf numFmtId="0" fontId="6" fillId="8" borderId="26" xfId="0" applyFont="1" applyFill="1" applyBorder="1" applyAlignment="1">
      <alignment horizontal="center" vertical="center" wrapText="1"/>
    </xf>
    <xf numFmtId="0" fontId="6" fillId="8" borderId="16" xfId="0" applyFont="1" applyFill="1" applyBorder="1" applyAlignment="1">
      <alignment horizontal="center" vertical="center"/>
    </xf>
    <xf numFmtId="0" fontId="6" fillId="8" borderId="17" xfId="0" applyFont="1" applyFill="1" applyBorder="1" applyAlignment="1">
      <alignment horizontal="center" vertical="top"/>
    </xf>
    <xf numFmtId="0" fontId="4" fillId="9" borderId="27" xfId="0" applyFont="1" applyFill="1" applyBorder="1"/>
    <xf numFmtId="0" fontId="5" fillId="7" borderId="28" xfId="0" applyFont="1" applyFill="1" applyBorder="1" applyAlignment="1">
      <alignment horizontal="center" vertical="top" wrapText="1"/>
    </xf>
    <xf numFmtId="0" fontId="6" fillId="0" borderId="29" xfId="0" applyFont="1" applyBorder="1" applyAlignment="1">
      <alignment horizontal="center" vertical="top"/>
    </xf>
    <xf numFmtId="0" fontId="6" fillId="0" borderId="30" xfId="0" applyFont="1" applyBorder="1" applyAlignment="1">
      <alignment horizontal="center" vertical="top"/>
    </xf>
    <xf numFmtId="0" fontId="6" fillId="10" borderId="31" xfId="0" applyFont="1" applyFill="1" applyBorder="1" applyAlignment="1">
      <alignment horizontal="center" vertical="top"/>
    </xf>
    <xf numFmtId="0" fontId="6" fillId="10" borderId="32" xfId="0" applyFont="1" applyFill="1" applyBorder="1" applyAlignment="1">
      <alignment horizontal="center" vertical="top"/>
    </xf>
    <xf numFmtId="0" fontId="6" fillId="0" borderId="33" xfId="0" applyFont="1" applyBorder="1" applyAlignment="1">
      <alignment horizontal="center" vertical="top"/>
    </xf>
    <xf numFmtId="0" fontId="6" fillId="0" borderId="34" xfId="0" applyFont="1" applyBorder="1" applyAlignment="1">
      <alignment horizontal="center" vertical="top"/>
    </xf>
    <xf numFmtId="0" fontId="6" fillId="0" borderId="35" xfId="0" applyFont="1" applyBorder="1" applyAlignment="1">
      <alignment horizontal="center" vertical="top"/>
    </xf>
    <xf numFmtId="0" fontId="6" fillId="0" borderId="36" xfId="0" applyFont="1" applyBorder="1" applyAlignment="1">
      <alignment horizontal="center" vertical="top"/>
    </xf>
    <xf numFmtId="0" fontId="6" fillId="0" borderId="31" xfId="0" applyFont="1" applyBorder="1" applyAlignment="1">
      <alignment horizontal="center" vertical="top"/>
    </xf>
    <xf numFmtId="0" fontId="6" fillId="0" borderId="32" xfId="0" applyFont="1" applyBorder="1" applyAlignment="1">
      <alignment horizontal="center" vertical="top"/>
    </xf>
    <xf numFmtId="0" fontId="6" fillId="8" borderId="31" xfId="0" applyFont="1" applyFill="1" applyBorder="1" applyAlignment="1">
      <alignment horizontal="center" vertical="top"/>
    </xf>
    <xf numFmtId="0" fontId="6" fillId="8" borderId="31" xfId="0" applyFont="1" applyFill="1" applyBorder="1" applyAlignment="1">
      <alignment horizontal="center" vertical="top" wrapText="1"/>
    </xf>
    <xf numFmtId="0" fontId="6" fillId="8" borderId="32" xfId="0" applyFont="1" applyFill="1" applyBorder="1" applyAlignment="1">
      <alignment horizontal="center" vertical="top"/>
    </xf>
    <xf numFmtId="0" fontId="4" fillId="9" borderId="37" xfId="0" applyFont="1" applyFill="1" applyBorder="1" applyAlignment="1">
      <alignment horizontal="center"/>
    </xf>
    <xf numFmtId="0" fontId="7" fillId="9" borderId="38" xfId="0" applyFont="1" applyFill="1" applyBorder="1" applyAlignment="1">
      <alignment vertical="center"/>
    </xf>
    <xf numFmtId="0" fontId="7" fillId="9" borderId="38" xfId="0" applyFont="1" applyFill="1" applyBorder="1" applyAlignment="1">
      <alignment horizontal="center"/>
    </xf>
    <xf numFmtId="0" fontId="8" fillId="7" borderId="39" xfId="0" applyFont="1" applyFill="1" applyBorder="1" applyAlignment="1">
      <alignment horizontal="center" vertical="top"/>
    </xf>
    <xf numFmtId="0" fontId="8" fillId="7" borderId="39" xfId="0" applyFont="1" applyFill="1" applyBorder="1" applyAlignment="1">
      <alignment horizontal="center" vertical="top" wrapText="1"/>
    </xf>
    <xf numFmtId="0" fontId="5" fillId="7" borderId="39" xfId="0" applyFont="1" applyFill="1" applyBorder="1" applyAlignment="1">
      <alignment horizontal="center" vertical="top"/>
    </xf>
    <xf numFmtId="0" fontId="9" fillId="7" borderId="39" xfId="0" applyFont="1" applyFill="1" applyBorder="1" applyAlignment="1">
      <alignment horizontal="center" vertical="top" wrapText="1"/>
    </xf>
    <xf numFmtId="20" fontId="6" fillId="10" borderId="14" xfId="0" applyNumberFormat="1" applyFont="1" applyFill="1" applyBorder="1" applyAlignment="1">
      <alignment horizontal="center" vertical="top"/>
    </xf>
    <xf numFmtId="20" fontId="6" fillId="10" borderId="40" xfId="0" applyNumberFormat="1" applyFont="1" applyFill="1" applyBorder="1" applyAlignment="1">
      <alignment horizontal="center" vertical="top"/>
    </xf>
    <xf numFmtId="20" fontId="6" fillId="10" borderId="41" xfId="0" applyNumberFormat="1" applyFont="1" applyFill="1" applyBorder="1" applyAlignment="1">
      <alignment horizontal="center" vertical="top"/>
    </xf>
    <xf numFmtId="20" fontId="6" fillId="11" borderId="41" xfId="0" applyNumberFormat="1" applyFont="1" applyFill="1" applyBorder="1" applyAlignment="1">
      <alignment horizontal="center" vertical="top"/>
    </xf>
    <xf numFmtId="0" fontId="6" fillId="0" borderId="41" xfId="0" applyFont="1" applyBorder="1" applyAlignment="1">
      <alignment horizontal="center"/>
    </xf>
    <xf numFmtId="0" fontId="10" fillId="0" borderId="41" xfId="0" applyFont="1" applyBorder="1" applyAlignment="1">
      <alignment horizontal="center"/>
    </xf>
    <xf numFmtId="20" fontId="6" fillId="10" borderId="17" xfId="0" applyNumberFormat="1" applyFont="1" applyFill="1" applyBorder="1" applyAlignment="1">
      <alignment horizontal="center" vertical="top"/>
    </xf>
    <xf numFmtId="20" fontId="6" fillId="10" borderId="7" xfId="0" applyNumberFormat="1" applyFont="1" applyFill="1" applyBorder="1" applyAlignment="1">
      <alignment horizontal="center" vertical="top"/>
    </xf>
    <xf numFmtId="20" fontId="6" fillId="10" borderId="39" xfId="0" applyNumberFormat="1" applyFont="1" applyFill="1" applyBorder="1" applyAlignment="1">
      <alignment horizontal="center" vertical="top"/>
    </xf>
    <xf numFmtId="20" fontId="6" fillId="11" borderId="39" xfId="0" applyNumberFormat="1" applyFont="1" applyFill="1" applyBorder="1" applyAlignment="1">
      <alignment horizontal="center" vertical="top"/>
    </xf>
    <xf numFmtId="0" fontId="6" fillId="0" borderId="39" xfId="0" applyFont="1" applyBorder="1" applyAlignment="1">
      <alignment horizontal="center"/>
    </xf>
    <xf numFmtId="0" fontId="10" fillId="0" borderId="39" xfId="0" applyFont="1" applyBorder="1" applyAlignment="1">
      <alignment horizontal="center"/>
    </xf>
    <xf numFmtId="20" fontId="6" fillId="10" borderId="20" xfId="0" applyNumberFormat="1" applyFont="1" applyFill="1" applyBorder="1" applyAlignment="1">
      <alignment horizontal="center" vertical="top"/>
    </xf>
    <xf numFmtId="20" fontId="6" fillId="10" borderId="42" xfId="0" applyNumberFormat="1" applyFont="1" applyFill="1" applyBorder="1" applyAlignment="1">
      <alignment horizontal="center" vertical="top"/>
    </xf>
    <xf numFmtId="20" fontId="6" fillId="10" borderId="43" xfId="0" applyNumberFormat="1" applyFont="1" applyFill="1" applyBorder="1" applyAlignment="1">
      <alignment horizontal="center" vertical="top"/>
    </xf>
    <xf numFmtId="20" fontId="6" fillId="11" borderId="43" xfId="0" applyNumberFormat="1" applyFont="1" applyFill="1" applyBorder="1" applyAlignment="1">
      <alignment horizontal="center" vertical="top"/>
    </xf>
    <xf numFmtId="0" fontId="6" fillId="0" borderId="43" xfId="0" applyFont="1" applyBorder="1" applyAlignment="1">
      <alignment horizontal="center"/>
    </xf>
    <xf numFmtId="0" fontId="10" fillId="0" borderId="43" xfId="0" applyFont="1" applyBorder="1" applyAlignment="1">
      <alignment horizontal="center"/>
    </xf>
    <xf numFmtId="20" fontId="6" fillId="12" borderId="39" xfId="0" applyNumberFormat="1" applyFont="1" applyFill="1" applyBorder="1" applyAlignment="1">
      <alignment horizontal="center" vertical="top"/>
    </xf>
    <xf numFmtId="20" fontId="6" fillId="10" borderId="23" xfId="0" applyNumberFormat="1" applyFont="1" applyFill="1" applyBorder="1" applyAlignment="1">
      <alignment horizontal="center" vertical="top"/>
    </xf>
    <xf numFmtId="20" fontId="6" fillId="10" borderId="44" xfId="0" applyNumberFormat="1" applyFont="1" applyFill="1" applyBorder="1" applyAlignment="1">
      <alignment horizontal="center" vertical="top"/>
    </xf>
    <xf numFmtId="20" fontId="6" fillId="10" borderId="45" xfId="0" applyNumberFormat="1" applyFont="1" applyFill="1" applyBorder="1" applyAlignment="1">
      <alignment horizontal="center" vertical="top"/>
    </xf>
    <xf numFmtId="20" fontId="6" fillId="12" borderId="45" xfId="0" applyNumberFormat="1" applyFont="1" applyFill="1" applyBorder="1" applyAlignment="1">
      <alignment horizontal="center" vertical="top"/>
    </xf>
    <xf numFmtId="0" fontId="6" fillId="0" borderId="45" xfId="0" applyFont="1" applyBorder="1" applyAlignment="1">
      <alignment horizontal="center"/>
    </xf>
    <xf numFmtId="0" fontId="10" fillId="0" borderId="45" xfId="0" applyFont="1" applyBorder="1" applyAlignment="1">
      <alignment horizontal="center"/>
    </xf>
    <xf numFmtId="20" fontId="6" fillId="8" borderId="14" xfId="0" applyNumberFormat="1" applyFont="1" applyFill="1" applyBorder="1" applyAlignment="1">
      <alignment horizontal="center" vertical="top"/>
    </xf>
    <xf numFmtId="20" fontId="6" fillId="8" borderId="40" xfId="0" applyNumberFormat="1" applyFont="1" applyFill="1" applyBorder="1" applyAlignment="1">
      <alignment horizontal="center" vertical="top"/>
    </xf>
    <xf numFmtId="20" fontId="6" fillId="8" borderId="41" xfId="0" applyNumberFormat="1" applyFont="1" applyFill="1" applyBorder="1" applyAlignment="1">
      <alignment horizontal="center" vertical="top"/>
    </xf>
    <xf numFmtId="20" fontId="6" fillId="8" borderId="17" xfId="0" applyNumberFormat="1" applyFont="1" applyFill="1" applyBorder="1" applyAlignment="1">
      <alignment horizontal="center" vertical="top"/>
    </xf>
    <xf numFmtId="20" fontId="6" fillId="8" borderId="7" xfId="0" applyNumberFormat="1" applyFont="1" applyFill="1" applyBorder="1" applyAlignment="1">
      <alignment horizontal="center" vertical="top"/>
    </xf>
    <xf numFmtId="20" fontId="6" fillId="8" borderId="39" xfId="0" applyNumberFormat="1" applyFont="1" applyFill="1" applyBorder="1" applyAlignment="1">
      <alignment horizontal="center" vertical="top"/>
    </xf>
    <xf numFmtId="0" fontId="6" fillId="13" borderId="14" xfId="0" applyFont="1" applyFill="1" applyBorder="1" applyAlignment="1">
      <alignment horizontal="center"/>
    </xf>
    <xf numFmtId="0" fontId="6" fillId="13" borderId="40" xfId="0" applyFont="1" applyFill="1" applyBorder="1" applyAlignment="1">
      <alignment horizontal="center"/>
    </xf>
    <xf numFmtId="0" fontId="6" fillId="13" borderId="41" xfId="0" applyFont="1" applyFill="1" applyBorder="1" applyAlignment="1">
      <alignment horizontal="center"/>
    </xf>
    <xf numFmtId="0" fontId="6" fillId="13" borderId="41" xfId="0" applyFont="1" applyFill="1" applyBorder="1" applyAlignment="1">
      <alignment horizontal="center" vertical="center"/>
    </xf>
    <xf numFmtId="0" fontId="6" fillId="0" borderId="0" xfId="0" applyFont="1" applyAlignment="1">
      <alignment horizontal="center" vertical="top"/>
    </xf>
    <xf numFmtId="0" fontId="6" fillId="13" borderId="17" xfId="0" applyFont="1" applyFill="1" applyBorder="1" applyAlignment="1">
      <alignment horizontal="center"/>
    </xf>
    <xf numFmtId="0" fontId="6" fillId="13" borderId="7" xfId="0" applyFont="1" applyFill="1" applyBorder="1" applyAlignment="1">
      <alignment horizontal="center"/>
    </xf>
    <xf numFmtId="0" fontId="6" fillId="13" borderId="39" xfId="0" applyFont="1" applyFill="1" applyBorder="1" applyAlignment="1">
      <alignment horizontal="center"/>
    </xf>
    <xf numFmtId="0" fontId="6" fillId="13" borderId="16" xfId="0" applyFont="1" applyFill="1" applyBorder="1" applyAlignment="1">
      <alignment horizontal="center" vertical="center"/>
    </xf>
    <xf numFmtId="0" fontId="6" fillId="13" borderId="46" xfId="0" applyFont="1" applyFill="1" applyBorder="1" applyAlignment="1">
      <alignment horizontal="center" vertical="center" wrapText="1"/>
    </xf>
    <xf numFmtId="0" fontId="6" fillId="13" borderId="22" xfId="0" applyFont="1" applyFill="1" applyBorder="1" applyAlignment="1">
      <alignment horizontal="center" vertical="center"/>
    </xf>
    <xf numFmtId="0" fontId="6" fillId="13" borderId="23" xfId="0" applyFont="1" applyFill="1" applyBorder="1" applyAlignment="1">
      <alignment horizontal="center" vertical="center"/>
    </xf>
    <xf numFmtId="0" fontId="6" fillId="13" borderId="35" xfId="0" applyFont="1" applyFill="1" applyBorder="1" applyAlignment="1">
      <alignment horizontal="center" vertical="top"/>
    </xf>
    <xf numFmtId="0" fontId="6" fillId="13" borderId="36" xfId="0" applyFont="1" applyFill="1" applyBorder="1" applyAlignment="1">
      <alignment horizontal="center" vertical="top"/>
    </xf>
    <xf numFmtId="0" fontId="6" fillId="13" borderId="23" xfId="0" applyFont="1" applyFill="1" applyBorder="1" applyAlignment="1">
      <alignment horizontal="center"/>
    </xf>
    <xf numFmtId="0" fontId="6" fillId="13" borderId="44" xfId="0" applyFont="1" applyFill="1" applyBorder="1" applyAlignment="1">
      <alignment horizontal="center"/>
    </xf>
    <xf numFmtId="0" fontId="6" fillId="13" borderId="45" xfId="0" applyFont="1" applyFill="1" applyBorder="1" applyAlignment="1">
      <alignment horizontal="center"/>
    </xf>
    <xf numFmtId="0" fontId="6" fillId="13" borderId="45" xfId="0" applyFont="1" applyFill="1" applyBorder="1" applyAlignment="1">
      <alignment horizontal="center" vertical="center"/>
    </xf>
    <xf numFmtId="0" fontId="6" fillId="7" borderId="47" xfId="0" applyFont="1" applyFill="1" applyBorder="1" applyAlignment="1">
      <alignment horizontal="center" vertical="center" wrapText="1"/>
    </xf>
    <xf numFmtId="0" fontId="6" fillId="7" borderId="48" xfId="0" applyFont="1" applyFill="1" applyBorder="1" applyAlignment="1">
      <alignment horizontal="center" vertical="center"/>
    </xf>
    <xf numFmtId="0" fontId="6" fillId="7" borderId="49" xfId="0" applyFont="1" applyFill="1" applyBorder="1" applyAlignment="1">
      <alignment horizontal="center" vertical="top"/>
    </xf>
    <xf numFmtId="0" fontId="6" fillId="7" borderId="50" xfId="0" applyFont="1" applyFill="1" applyBorder="1" applyAlignment="1">
      <alignment horizontal="center" vertical="top"/>
    </xf>
    <xf numFmtId="0" fontId="6" fillId="7" borderId="51" xfId="0" applyFont="1" applyFill="1" applyBorder="1" applyAlignment="1">
      <alignment horizontal="center" vertical="top"/>
    </xf>
    <xf numFmtId="20" fontId="6" fillId="7" borderId="52" xfId="0" applyNumberFormat="1" applyFont="1" applyFill="1" applyBorder="1" applyAlignment="1">
      <alignment horizontal="center" vertical="top"/>
    </xf>
    <xf numFmtId="20" fontId="6" fillId="7" borderId="53" xfId="0" applyNumberFormat="1" applyFont="1" applyFill="1" applyBorder="1" applyAlignment="1">
      <alignment horizontal="center" vertical="top"/>
    </xf>
    <xf numFmtId="20" fontId="6" fillId="7" borderId="54" xfId="0" applyNumberFormat="1" applyFont="1" applyFill="1" applyBorder="1" applyAlignment="1">
      <alignment horizontal="center" vertical="top"/>
    </xf>
    <xf numFmtId="0" fontId="6" fillId="0" borderId="54" xfId="0" applyFont="1" applyBorder="1" applyAlignment="1">
      <alignment horizontal="center"/>
    </xf>
    <xf numFmtId="0" fontId="6" fillId="14" borderId="54" xfId="0" applyFont="1" applyFill="1" applyBorder="1" applyAlignment="1">
      <alignment horizontal="center"/>
    </xf>
    <xf numFmtId="0" fontId="6" fillId="7" borderId="55" xfId="0" applyFont="1" applyFill="1" applyBorder="1" applyAlignment="1">
      <alignment horizontal="center" vertical="center" wrapText="1"/>
    </xf>
    <xf numFmtId="0" fontId="6" fillId="7" borderId="55" xfId="0" applyFont="1" applyFill="1" applyBorder="1" applyAlignment="1">
      <alignment horizontal="center" vertical="center"/>
    </xf>
    <xf numFmtId="0" fontId="6" fillId="7" borderId="23" xfId="0" applyFont="1" applyFill="1" applyBorder="1" applyAlignment="1">
      <alignment horizontal="center" vertical="top"/>
    </xf>
    <xf numFmtId="0" fontId="6" fillId="8" borderId="56" xfId="0" applyFont="1" applyFill="1" applyBorder="1" applyAlignment="1">
      <alignment horizontal="center" vertical="center" wrapText="1"/>
    </xf>
    <xf numFmtId="0" fontId="6" fillId="8" borderId="56" xfId="0" applyFont="1" applyFill="1" applyBorder="1" applyAlignment="1">
      <alignment horizontal="center" vertical="center"/>
    </xf>
    <xf numFmtId="0" fontId="6" fillId="8" borderId="57" xfId="0" applyFont="1" applyFill="1" applyBorder="1" applyAlignment="1">
      <alignment horizontal="center" vertical="top"/>
    </xf>
    <xf numFmtId="0" fontId="6" fillId="8" borderId="58" xfId="0" applyFont="1" applyFill="1" applyBorder="1" applyAlignment="1">
      <alignment horizontal="center" vertical="center" wrapText="1"/>
    </xf>
    <xf numFmtId="0" fontId="6" fillId="8" borderId="58" xfId="0" applyFont="1" applyFill="1" applyBorder="1" applyAlignment="1">
      <alignment horizontal="center" vertical="center"/>
    </xf>
    <xf numFmtId="0" fontId="6" fillId="8" borderId="59" xfId="0" applyFont="1" applyFill="1" applyBorder="1" applyAlignment="1">
      <alignment horizontal="center" vertical="top"/>
    </xf>
    <xf numFmtId="0" fontId="6" fillId="8" borderId="60" xfId="0" applyFont="1" applyFill="1" applyBorder="1" applyAlignment="1">
      <alignment horizontal="center" vertical="center" wrapText="1"/>
    </xf>
    <xf numFmtId="0" fontId="6" fillId="8" borderId="60" xfId="0" applyFont="1" applyFill="1" applyBorder="1" applyAlignment="1">
      <alignment horizontal="center" vertical="center"/>
    </xf>
    <xf numFmtId="0" fontId="6" fillId="8" borderId="61" xfId="0" applyFont="1" applyFill="1" applyBorder="1" applyAlignment="1">
      <alignment horizontal="center" vertical="top"/>
    </xf>
    <xf numFmtId="0" fontId="6" fillId="15" borderId="56" xfId="0" applyFont="1" applyFill="1" applyBorder="1" applyAlignment="1">
      <alignment horizontal="center" vertical="center" wrapText="1"/>
    </xf>
    <xf numFmtId="0" fontId="6" fillId="15" borderId="57" xfId="0" applyFont="1" applyFill="1" applyBorder="1" applyAlignment="1">
      <alignment horizontal="center" vertical="top" wrapText="1"/>
    </xf>
    <xf numFmtId="0" fontId="6" fillId="15" borderId="58" xfId="0" applyFont="1" applyFill="1" applyBorder="1" applyAlignment="1">
      <alignment horizontal="center" vertical="center" wrapText="1"/>
    </xf>
    <xf numFmtId="0" fontId="6" fillId="15" borderId="59" xfId="0" applyFont="1" applyFill="1" applyBorder="1" applyAlignment="1">
      <alignment horizontal="center" vertical="top" wrapText="1"/>
    </xf>
    <xf numFmtId="0" fontId="6" fillId="15" borderId="58" xfId="0" applyFont="1" applyFill="1" applyBorder="1" applyAlignment="1">
      <alignment horizontal="center" vertical="center"/>
    </xf>
    <xf numFmtId="0" fontId="6" fillId="15" borderId="59" xfId="0" applyFont="1" applyFill="1" applyBorder="1" applyAlignment="1">
      <alignment horizontal="center" vertical="top"/>
    </xf>
    <xf numFmtId="0" fontId="6" fillId="15" borderId="62" xfId="0" applyFont="1" applyFill="1" applyBorder="1" applyAlignment="1">
      <alignment horizontal="center" vertical="center" wrapText="1"/>
    </xf>
    <xf numFmtId="0" fontId="6" fillId="15" borderId="63" xfId="0" applyFont="1" applyFill="1" applyBorder="1" applyAlignment="1">
      <alignment horizontal="center" vertical="center"/>
    </xf>
    <xf numFmtId="0" fontId="6" fillId="15" borderId="64" xfId="0" applyFont="1" applyFill="1" applyBorder="1" applyAlignment="1">
      <alignment horizontal="center" vertical="center" wrapText="1"/>
    </xf>
    <xf numFmtId="0" fontId="6" fillId="15" borderId="65" xfId="0" applyFont="1" applyFill="1" applyBorder="1" applyAlignment="1">
      <alignment horizontal="center" vertical="center"/>
    </xf>
    <xf numFmtId="0" fontId="6" fillId="15" borderId="61" xfId="0" applyFont="1" applyFill="1" applyBorder="1" applyAlignment="1">
      <alignment horizontal="center" vertical="top"/>
    </xf>
    <xf numFmtId="0" fontId="6" fillId="16" borderId="66" xfId="0" applyFont="1" applyFill="1" applyBorder="1" applyAlignment="1">
      <alignment horizontal="center" vertical="center" wrapText="1"/>
    </xf>
    <xf numFmtId="0" fontId="6" fillId="16" borderId="67" xfId="0" applyFont="1" applyFill="1" applyBorder="1" applyAlignment="1">
      <alignment horizontal="center" vertical="center"/>
    </xf>
    <xf numFmtId="0" fontId="6" fillId="16" borderId="57" xfId="0" applyFont="1" applyFill="1" applyBorder="1" applyAlignment="1">
      <alignment horizontal="center" vertical="top"/>
    </xf>
    <xf numFmtId="0" fontId="6" fillId="7" borderId="35" xfId="0" applyFont="1" applyFill="1" applyBorder="1" applyAlignment="1">
      <alignment horizontal="center" vertical="top"/>
    </xf>
    <xf numFmtId="0" fontId="6" fillId="7" borderId="36" xfId="0" applyFont="1" applyFill="1" applyBorder="1" applyAlignment="1">
      <alignment horizontal="center" vertical="top"/>
    </xf>
    <xf numFmtId="0" fontId="6" fillId="8" borderId="68" xfId="0" applyFont="1" applyFill="1" applyBorder="1" applyAlignment="1">
      <alignment horizontal="center" vertical="top"/>
    </xf>
    <xf numFmtId="0" fontId="6" fillId="8" borderId="69" xfId="0" applyFont="1" applyFill="1" applyBorder="1" applyAlignment="1">
      <alignment horizontal="center" vertical="top"/>
    </xf>
    <xf numFmtId="0" fontId="6" fillId="8" borderId="62" xfId="0" applyFont="1" applyFill="1" applyBorder="1" applyAlignment="1">
      <alignment horizontal="center" vertical="top"/>
    </xf>
    <xf numFmtId="0" fontId="6" fillId="8" borderId="70" xfId="0" applyFont="1" applyFill="1" applyBorder="1" applyAlignment="1">
      <alignment horizontal="center" vertical="top"/>
    </xf>
    <xf numFmtId="0" fontId="6" fillId="8" borderId="71" xfId="0" applyFont="1" applyFill="1" applyBorder="1" applyAlignment="1">
      <alignment horizontal="center" vertical="top"/>
    </xf>
    <xf numFmtId="0" fontId="6" fillId="8" borderId="64" xfId="0" applyFont="1" applyFill="1" applyBorder="1" applyAlignment="1">
      <alignment horizontal="center" vertical="top"/>
    </xf>
    <xf numFmtId="0" fontId="6" fillId="8" borderId="72" xfId="0" applyFont="1" applyFill="1" applyBorder="1" applyAlignment="1">
      <alignment horizontal="center" vertical="top"/>
    </xf>
    <xf numFmtId="0" fontId="6" fillId="8" borderId="73" xfId="0" applyFont="1" applyFill="1" applyBorder="1" applyAlignment="1">
      <alignment horizontal="center" vertical="top"/>
    </xf>
    <xf numFmtId="0" fontId="6" fillId="15" borderId="66" xfId="0" applyFont="1" applyFill="1" applyBorder="1" applyAlignment="1">
      <alignment horizontal="center" vertical="top" wrapText="1"/>
    </xf>
    <xf numFmtId="0" fontId="6" fillId="15" borderId="68" xfId="0" applyFont="1" applyFill="1" applyBorder="1" applyAlignment="1">
      <alignment horizontal="center" vertical="top" wrapText="1"/>
    </xf>
    <xf numFmtId="0" fontId="6" fillId="15" borderId="69" xfId="0" applyFont="1" applyFill="1" applyBorder="1" applyAlignment="1">
      <alignment horizontal="center" vertical="top" wrapText="1"/>
    </xf>
    <xf numFmtId="0" fontId="6" fillId="15" borderId="62" xfId="0" applyFont="1" applyFill="1" applyBorder="1" applyAlignment="1">
      <alignment horizontal="center" vertical="top" wrapText="1"/>
    </xf>
    <xf numFmtId="0" fontId="6" fillId="15" borderId="70" xfId="0" applyFont="1" applyFill="1" applyBorder="1" applyAlignment="1">
      <alignment horizontal="center" vertical="top" wrapText="1"/>
    </xf>
    <xf numFmtId="0" fontId="6" fillId="15" borderId="71" xfId="0" applyFont="1" applyFill="1" applyBorder="1" applyAlignment="1">
      <alignment horizontal="center" vertical="top" wrapText="1"/>
    </xf>
    <xf numFmtId="0" fontId="6" fillId="15" borderId="62" xfId="0" applyFont="1" applyFill="1" applyBorder="1" applyAlignment="1">
      <alignment horizontal="center" vertical="top"/>
    </xf>
    <xf numFmtId="0" fontId="6" fillId="15" borderId="70" xfId="0" applyFont="1" applyFill="1" applyBorder="1" applyAlignment="1">
      <alignment horizontal="center" vertical="top"/>
    </xf>
    <xf numFmtId="0" fontId="6" fillId="15" borderId="71" xfId="0" applyFont="1" applyFill="1" applyBorder="1" applyAlignment="1">
      <alignment horizontal="center" vertical="top"/>
    </xf>
    <xf numFmtId="0" fontId="6" fillId="15" borderId="64" xfId="0" applyFont="1" applyFill="1" applyBorder="1" applyAlignment="1">
      <alignment horizontal="center" vertical="top"/>
    </xf>
    <xf numFmtId="0" fontId="6" fillId="15" borderId="72" xfId="0" applyFont="1" applyFill="1" applyBorder="1" applyAlignment="1">
      <alignment horizontal="center" vertical="top"/>
    </xf>
    <xf numFmtId="0" fontId="6" fillId="15" borderId="73" xfId="0" applyFont="1" applyFill="1" applyBorder="1" applyAlignment="1">
      <alignment horizontal="center" vertical="top"/>
    </xf>
    <xf numFmtId="0" fontId="6" fillId="16" borderId="68" xfId="0" applyFont="1" applyFill="1" applyBorder="1" applyAlignment="1">
      <alignment horizontal="center" vertical="top"/>
    </xf>
    <xf numFmtId="0" fontId="6" fillId="16" borderId="69" xfId="0" applyFont="1" applyFill="1" applyBorder="1" applyAlignment="1">
      <alignment horizontal="center" vertical="top"/>
    </xf>
    <xf numFmtId="20" fontId="6" fillId="7" borderId="23" xfId="0" applyNumberFormat="1" applyFont="1" applyFill="1" applyBorder="1" applyAlignment="1">
      <alignment horizontal="center" vertical="top"/>
    </xf>
    <xf numFmtId="20" fontId="6" fillId="7" borderId="44" xfId="0" applyNumberFormat="1" applyFont="1" applyFill="1" applyBorder="1" applyAlignment="1">
      <alignment horizontal="center" vertical="top"/>
    </xf>
    <xf numFmtId="0" fontId="6" fillId="7" borderId="45" xfId="0" applyFont="1" applyFill="1" applyBorder="1" applyAlignment="1">
      <alignment horizontal="center"/>
    </xf>
    <xf numFmtId="20" fontId="6" fillId="17" borderId="22" xfId="0" applyNumberFormat="1" applyFont="1" applyFill="1" applyBorder="1" applyAlignment="1">
      <alignment horizontal="center" vertical="top"/>
    </xf>
    <xf numFmtId="0" fontId="6" fillId="14" borderId="45" xfId="0" applyFont="1" applyFill="1" applyBorder="1" applyAlignment="1">
      <alignment horizontal="center"/>
    </xf>
    <xf numFmtId="0" fontId="6" fillId="0" borderId="74" xfId="0" applyFont="1" applyBorder="1" applyAlignment="1">
      <alignment horizontal="center"/>
    </xf>
    <xf numFmtId="0" fontId="0" fillId="8" borderId="57" xfId="0" applyFill="1" applyBorder="1" applyAlignment="1">
      <alignment horizontal="center"/>
    </xf>
    <xf numFmtId="0" fontId="6" fillId="8" borderId="75" xfId="0" applyFont="1" applyFill="1" applyBorder="1" applyAlignment="1">
      <alignment horizontal="center"/>
    </xf>
    <xf numFmtId="20" fontId="6" fillId="8" borderId="76" xfId="0" applyNumberFormat="1" applyFont="1" applyFill="1" applyBorder="1" applyAlignment="1">
      <alignment horizontal="center" vertical="top"/>
    </xf>
    <xf numFmtId="0" fontId="6" fillId="8" borderId="67" xfId="0" applyFont="1" applyFill="1" applyBorder="1" applyAlignment="1">
      <alignment horizontal="center" vertical="top"/>
    </xf>
    <xf numFmtId="0" fontId="6" fillId="8" borderId="76" xfId="0" applyFont="1" applyFill="1" applyBorder="1" applyAlignment="1">
      <alignment horizontal="center"/>
    </xf>
    <xf numFmtId="0" fontId="11" fillId="18" borderId="76" xfId="0" applyFont="1" applyFill="1" applyBorder="1" applyAlignment="1">
      <alignment horizontal="center"/>
    </xf>
    <xf numFmtId="0" fontId="0" fillId="8" borderId="59" xfId="0" applyFill="1" applyBorder="1" applyAlignment="1">
      <alignment horizontal="center"/>
    </xf>
    <xf numFmtId="0" fontId="12" fillId="8" borderId="77" xfId="0" applyFont="1" applyFill="1" applyBorder="1" applyAlignment="1">
      <alignment horizontal="center"/>
    </xf>
    <xf numFmtId="20" fontId="6" fillId="8" borderId="78" xfId="0" applyNumberFormat="1" applyFont="1" applyFill="1" applyBorder="1" applyAlignment="1">
      <alignment horizontal="center" vertical="top"/>
    </xf>
    <xf numFmtId="0" fontId="6" fillId="19" borderId="71" xfId="0" applyFont="1" applyFill="1" applyBorder="1" applyAlignment="1">
      <alignment horizontal="center" vertical="top"/>
    </xf>
    <xf numFmtId="0" fontId="6" fillId="0" borderId="78" xfId="0" applyFont="1" applyBorder="1" applyAlignment="1">
      <alignment horizontal="center"/>
    </xf>
    <xf numFmtId="0" fontId="6" fillId="14" borderId="78" xfId="0" applyFont="1" applyFill="1" applyBorder="1" applyAlignment="1">
      <alignment horizontal="center"/>
    </xf>
    <xf numFmtId="0" fontId="11" fillId="18" borderId="78" xfId="0" applyFont="1" applyFill="1" applyBorder="1" applyAlignment="1">
      <alignment horizontal="center"/>
    </xf>
    <xf numFmtId="0" fontId="6" fillId="0" borderId="79" xfId="0" applyFont="1" applyBorder="1" applyAlignment="1">
      <alignment horizontal="center" wrapText="1"/>
    </xf>
    <xf numFmtId="0" fontId="0" fillId="8" borderId="61" xfId="0" applyFill="1" applyBorder="1" applyAlignment="1">
      <alignment horizontal="center"/>
    </xf>
    <xf numFmtId="0" fontId="12" fillId="8" borderId="80" xfId="0" applyFont="1" applyFill="1" applyBorder="1" applyAlignment="1">
      <alignment horizontal="center"/>
    </xf>
    <xf numFmtId="20" fontId="6" fillId="8" borderId="81" xfId="0" applyNumberFormat="1" applyFont="1" applyFill="1" applyBorder="1" applyAlignment="1">
      <alignment horizontal="center" vertical="top"/>
    </xf>
    <xf numFmtId="0" fontId="6" fillId="20" borderId="81" xfId="0" applyFont="1" applyFill="1" applyBorder="1" applyAlignment="1">
      <alignment horizontal="center" vertical="top"/>
    </xf>
    <xf numFmtId="0" fontId="6" fillId="0" borderId="81" xfId="0" applyFont="1" applyBorder="1" applyAlignment="1">
      <alignment horizontal="center"/>
    </xf>
    <xf numFmtId="0" fontId="6" fillId="14" borderId="81" xfId="0" applyFont="1" applyFill="1" applyBorder="1" applyAlignment="1">
      <alignment horizontal="center"/>
    </xf>
    <xf numFmtId="0" fontId="11" fillId="18" borderId="81" xfId="0" applyFont="1" applyFill="1" applyBorder="1" applyAlignment="1">
      <alignment horizontal="center"/>
    </xf>
    <xf numFmtId="0" fontId="6" fillId="0" borderId="79" xfId="0" applyFont="1" applyBorder="1" applyAlignment="1">
      <alignment horizontal="center"/>
    </xf>
    <xf numFmtId="0" fontId="0" fillId="21" borderId="57" xfId="0" applyFill="1" applyBorder="1" applyAlignment="1">
      <alignment horizontal="center" wrapText="1"/>
    </xf>
    <xf numFmtId="0" fontId="0" fillId="21" borderId="75" xfId="0" applyFill="1" applyBorder="1" applyAlignment="1">
      <alignment horizontal="center" wrapText="1"/>
    </xf>
    <xf numFmtId="0" fontId="6" fillId="21" borderId="76" xfId="0" applyFont="1" applyFill="1" applyBorder="1" applyAlignment="1">
      <alignment horizontal="center" wrapText="1"/>
    </xf>
    <xf numFmtId="0" fontId="0" fillId="22" borderId="76" xfId="0" applyFill="1" applyBorder="1" applyAlignment="1">
      <alignment horizontal="center" wrapText="1"/>
    </xf>
    <xf numFmtId="0" fontId="13" fillId="0" borderId="76" xfId="0" applyFont="1" applyBorder="1" applyAlignment="1">
      <alignment horizontal="center"/>
    </xf>
    <xf numFmtId="0" fontId="11" fillId="0" borderId="76" xfId="0" applyFont="1" applyBorder="1" applyAlignment="1">
      <alignment horizontal="center"/>
    </xf>
    <xf numFmtId="0" fontId="13" fillId="0" borderId="82" xfId="0" applyFont="1" applyBorder="1" applyAlignment="1">
      <alignment horizontal="center"/>
    </xf>
    <xf numFmtId="0" fontId="0" fillId="21" borderId="59" xfId="0" applyFill="1" applyBorder="1" applyAlignment="1">
      <alignment horizontal="center" wrapText="1"/>
    </xf>
    <xf numFmtId="0" fontId="12" fillId="21" borderId="77" xfId="0" applyFont="1" applyFill="1" applyBorder="1" applyAlignment="1">
      <alignment horizontal="center" wrapText="1"/>
    </xf>
    <xf numFmtId="0" fontId="6" fillId="21" borderId="78" xfId="0" applyFont="1" applyFill="1" applyBorder="1" applyAlignment="1">
      <alignment horizontal="center" wrapText="1"/>
    </xf>
    <xf numFmtId="0" fontId="0" fillId="23" borderId="78" xfId="0" applyFill="1" applyBorder="1" applyAlignment="1">
      <alignment horizontal="center" wrapText="1"/>
    </xf>
    <xf numFmtId="0" fontId="13" fillId="0" borderId="78" xfId="0" applyFont="1" applyBorder="1" applyAlignment="1">
      <alignment horizontal="center"/>
    </xf>
    <xf numFmtId="0" fontId="0" fillId="21" borderId="59" xfId="0" applyFill="1" applyBorder="1" applyAlignment="1">
      <alignment horizontal="center"/>
    </xf>
    <xf numFmtId="0" fontId="6" fillId="21" borderId="78" xfId="0" applyFont="1" applyFill="1" applyBorder="1" applyAlignment="1">
      <alignment horizontal="center"/>
    </xf>
    <xf numFmtId="0" fontId="0" fillId="24" borderId="78" xfId="0" applyFill="1" applyBorder="1" applyAlignment="1">
      <alignment horizontal="center" wrapText="1"/>
    </xf>
    <xf numFmtId="0" fontId="11" fillId="0" borderId="78" xfId="0" applyFont="1" applyBorder="1" applyAlignment="1">
      <alignment horizontal="center"/>
    </xf>
    <xf numFmtId="0" fontId="0" fillId="22" borderId="78" xfId="0" applyFill="1" applyBorder="1" applyAlignment="1">
      <alignment horizontal="center" wrapText="1"/>
    </xf>
    <xf numFmtId="0" fontId="0" fillId="21" borderId="61" xfId="0" applyFill="1" applyBorder="1" applyAlignment="1">
      <alignment horizontal="center"/>
    </xf>
    <xf numFmtId="0" fontId="12" fillId="21" borderId="80" xfId="0" applyFont="1" applyFill="1" applyBorder="1" applyAlignment="1">
      <alignment horizontal="center" wrapText="1"/>
    </xf>
    <xf numFmtId="0" fontId="6" fillId="21" borderId="81" xfId="0" applyFont="1" applyFill="1" applyBorder="1" applyAlignment="1">
      <alignment horizontal="center" wrapText="1"/>
    </xf>
    <xf numFmtId="0" fontId="0" fillId="15" borderId="73" xfId="0" applyFill="1" applyBorder="1" applyAlignment="1">
      <alignment horizontal="center" wrapText="1"/>
    </xf>
    <xf numFmtId="0" fontId="13" fillId="0" borderId="81" xfId="0" applyFont="1" applyBorder="1" applyAlignment="1">
      <alignment horizontal="center"/>
    </xf>
    <xf numFmtId="0" fontId="11" fillId="0" borderId="81" xfId="0" applyFont="1" applyBorder="1" applyAlignment="1">
      <alignment horizontal="center"/>
    </xf>
    <xf numFmtId="20" fontId="6" fillId="16" borderId="57" xfId="0" applyNumberFormat="1" applyFont="1" applyFill="1" applyBorder="1" applyAlignment="1">
      <alignment horizontal="center" vertical="top"/>
    </xf>
    <xf numFmtId="20" fontId="6" fillId="16" borderId="75" xfId="0" applyNumberFormat="1" applyFont="1" applyFill="1" applyBorder="1" applyAlignment="1">
      <alignment horizontal="center" vertical="top"/>
    </xf>
    <xf numFmtId="20" fontId="6" fillId="16" borderId="76" xfId="0" applyNumberFormat="1" applyFont="1" applyFill="1" applyBorder="1" applyAlignment="1">
      <alignment horizontal="center" vertical="top"/>
    </xf>
    <xf numFmtId="0" fontId="10" fillId="18" borderId="76" xfId="0" applyFont="1" applyFill="1" applyBorder="1" applyAlignment="1">
      <alignment horizontal="center"/>
    </xf>
    <xf numFmtId="0" fontId="6" fillId="16" borderId="46" xfId="0" applyFont="1" applyFill="1" applyBorder="1" applyAlignment="1">
      <alignment horizontal="center" vertical="center" wrapText="1"/>
    </xf>
    <xf numFmtId="0" fontId="6" fillId="16" borderId="22" xfId="0" applyFont="1" applyFill="1" applyBorder="1" applyAlignment="1">
      <alignment horizontal="center" vertical="center"/>
    </xf>
    <xf numFmtId="0" fontId="6" fillId="16" borderId="23" xfId="0" applyFont="1" applyFill="1" applyBorder="1" applyAlignment="1">
      <alignment horizontal="center" vertical="top"/>
    </xf>
    <xf numFmtId="0" fontId="6" fillId="16" borderId="35" xfId="0" applyFont="1" applyFill="1" applyBorder="1" applyAlignment="1">
      <alignment horizontal="center" vertical="top"/>
    </xf>
    <xf numFmtId="0" fontId="6" fillId="16" borderId="36" xfId="0" applyFont="1" applyFill="1" applyBorder="1" applyAlignment="1">
      <alignment horizontal="center" vertical="top"/>
    </xf>
    <xf numFmtId="20" fontId="6" fillId="16" borderId="23" xfId="0" applyNumberFormat="1" applyFont="1" applyFill="1" applyBorder="1" applyAlignment="1">
      <alignment horizontal="center" vertical="top"/>
    </xf>
    <xf numFmtId="20" fontId="6" fillId="16" borderId="44" xfId="0" applyNumberFormat="1" applyFont="1" applyFill="1" applyBorder="1" applyAlignment="1">
      <alignment horizontal="center" vertical="top"/>
    </xf>
    <xf numFmtId="20" fontId="6" fillId="16" borderId="45" xfId="0" applyNumberFormat="1" applyFont="1" applyFill="1" applyBorder="1" applyAlignment="1">
      <alignment horizontal="center" vertical="top"/>
    </xf>
    <xf numFmtId="0" fontId="6" fillId="16" borderId="45" xfId="0" applyFont="1" applyFill="1" applyBorder="1" applyAlignment="1">
      <alignment horizontal="center" vertical="top"/>
    </xf>
    <xf numFmtId="0" fontId="6" fillId="0" borderId="83" xfId="0" applyFont="1" applyBorder="1" applyAlignment="1">
      <alignment horizontal="center" vertical="center" wrapText="1"/>
    </xf>
    <xf numFmtId="0" fontId="6" fillId="0" borderId="83" xfId="0" applyFont="1" applyBorder="1" applyAlignment="1">
      <alignment horizontal="center" vertical="center"/>
    </xf>
    <xf numFmtId="0" fontId="6" fillId="0" borderId="25" xfId="0" applyFont="1" applyBorder="1" applyAlignment="1">
      <alignment horizontal="center" vertical="center"/>
    </xf>
    <xf numFmtId="0" fontId="6" fillId="25" borderId="25" xfId="0" applyFont="1" applyFill="1" applyBorder="1" applyAlignment="1">
      <alignment horizontal="center" vertical="center" wrapText="1"/>
    </xf>
    <xf numFmtId="0" fontId="6" fillId="25" borderId="25" xfId="0" applyFont="1" applyFill="1" applyBorder="1" applyAlignment="1">
      <alignment horizontal="center" vertical="center"/>
    </xf>
    <xf numFmtId="0" fontId="6" fillId="25" borderId="17" xfId="0" applyFont="1" applyFill="1" applyBorder="1" applyAlignment="1">
      <alignment horizontal="center" vertical="top"/>
    </xf>
    <xf numFmtId="0" fontId="6" fillId="0" borderId="24" xfId="0" applyFont="1" applyBorder="1" applyAlignment="1">
      <alignment horizontal="center" vertical="top"/>
    </xf>
    <xf numFmtId="0" fontId="6" fillId="0" borderId="26" xfId="0" applyFont="1" applyBorder="1" applyAlignment="1">
      <alignment horizontal="center" vertical="top"/>
    </xf>
    <xf numFmtId="0" fontId="6" fillId="25" borderId="26" xfId="0" applyFont="1" applyFill="1" applyBorder="1" applyAlignment="1">
      <alignment horizontal="center" vertical="top"/>
    </xf>
    <xf numFmtId="0" fontId="6" fillId="25" borderId="31" xfId="0" applyFont="1" applyFill="1" applyBorder="1" applyAlignment="1">
      <alignment horizontal="center" vertical="top"/>
    </xf>
    <xf numFmtId="0" fontId="6" fillId="25" borderId="32" xfId="0" applyFont="1" applyFill="1" applyBorder="1" applyAlignment="1">
      <alignment horizontal="center" vertical="top"/>
    </xf>
    <xf numFmtId="0" fontId="11" fillId="25" borderId="14" xfId="0" applyFont="1" applyFill="1" applyBorder="1" applyAlignment="1">
      <alignment horizontal="center"/>
    </xf>
    <xf numFmtId="0" fontId="6" fillId="25" borderId="84" xfId="0" applyFont="1" applyFill="1" applyBorder="1" applyAlignment="1">
      <alignment horizontal="center" wrapText="1"/>
    </xf>
    <xf numFmtId="0" fontId="0" fillId="25" borderId="41" xfId="0" applyFill="1" applyBorder="1" applyAlignment="1">
      <alignment horizontal="center"/>
    </xf>
    <xf numFmtId="0" fontId="0" fillId="25" borderId="17" xfId="0" applyFill="1" applyBorder="1" applyAlignment="1">
      <alignment horizontal="center"/>
    </xf>
    <xf numFmtId="0" fontId="6" fillId="25" borderId="0" xfId="0" applyFont="1" applyFill="1" applyAlignment="1">
      <alignment horizontal="center"/>
    </xf>
    <xf numFmtId="0" fontId="0" fillId="25" borderId="39" xfId="0" applyFill="1" applyBorder="1" applyAlignment="1">
      <alignment horizontal="center"/>
    </xf>
    <xf numFmtId="0" fontId="6" fillId="0" borderId="55" xfId="0" applyFont="1" applyBorder="1" applyAlignment="1">
      <alignment horizontal="center" vertical="center" wrapText="1"/>
    </xf>
    <xf numFmtId="0" fontId="6" fillId="0" borderId="55" xfId="0" applyFont="1" applyBorder="1" applyAlignment="1">
      <alignment horizontal="center" vertical="center"/>
    </xf>
    <xf numFmtId="0" fontId="6" fillId="0" borderId="46" xfId="0" applyFont="1" applyBorder="1" applyAlignment="1">
      <alignment horizontal="center" vertical="top"/>
    </xf>
    <xf numFmtId="0" fontId="0" fillId="25" borderId="23" xfId="0" applyFill="1" applyBorder="1" applyAlignment="1">
      <alignment horizontal="center"/>
    </xf>
    <xf numFmtId="0" fontId="6" fillId="25" borderId="85" xfId="0" applyFont="1" applyFill="1" applyBorder="1" applyAlignment="1">
      <alignment horizontal="center"/>
    </xf>
    <xf numFmtId="0" fontId="0" fillId="25" borderId="45" xfId="0" applyFill="1" applyBorder="1" applyAlignment="1">
      <alignment horizontal="center"/>
    </xf>
    <xf numFmtId="0" fontId="0" fillId="0" borderId="1" xfId="0" applyBorder="1" applyAlignment="1">
      <alignment vertical="top"/>
    </xf>
    <xf numFmtId="0" fontId="0" fillId="0" borderId="1" xfId="0" applyBorder="1" applyAlignment="1">
      <alignment vertical="top" wrapText="1"/>
    </xf>
    <xf numFmtId="0" fontId="0" fillId="0" borderId="3" xfId="0" applyBorder="1" applyAlignment="1">
      <alignment vertical="top"/>
    </xf>
    <xf numFmtId="0" fontId="0" fillId="0" borderId="5" xfId="0" applyBorder="1" applyAlignment="1">
      <alignment vertical="top"/>
    </xf>
    <xf numFmtId="0" fontId="0" fillId="0" borderId="5" xfId="0" applyBorder="1" applyAlignment="1">
      <alignment vertical="top" wrapText="1"/>
    </xf>
    <xf numFmtId="164" fontId="0" fillId="0" borderId="1" xfId="0" applyNumberFormat="1" applyBorder="1" applyAlignment="1">
      <alignment vertical="top"/>
    </xf>
    <xf numFmtId="164" fontId="0" fillId="0" borderId="5" xfId="0" applyNumberFormat="1" applyBorder="1" applyAlignment="1">
      <alignment vertical="top"/>
    </xf>
    <xf numFmtId="164" fontId="0" fillId="0" borderId="1" xfId="0" applyNumberFormat="1" applyBorder="1" applyAlignment="1" applyProtection="1">
      <alignment vertical="top"/>
      <protection locked="0"/>
    </xf>
    <xf numFmtId="164" fontId="0" fillId="0" borderId="5" xfId="0" applyNumberFormat="1" applyBorder="1" applyAlignment="1" applyProtection="1">
      <alignment vertical="top"/>
      <protection locked="0"/>
    </xf>
    <xf numFmtId="0" fontId="2" fillId="4" borderId="86" xfId="0" applyFont="1" applyFill="1" applyBorder="1"/>
    <xf numFmtId="165" fontId="0" fillId="26" borderId="86" xfId="0" applyNumberFormat="1" applyFill="1" applyBorder="1" applyAlignment="1">
      <alignment horizontal="left"/>
    </xf>
    <xf numFmtId="164" fontId="0" fillId="0" borderId="0" xfId="0" applyNumberFormat="1" applyAlignment="1" applyProtection="1">
      <alignment vertical="top"/>
      <protection locked="0"/>
    </xf>
    <xf numFmtId="0" fontId="0" fillId="21" borderId="1" xfId="0" applyFill="1" applyBorder="1" applyAlignment="1">
      <alignment vertical="top"/>
    </xf>
    <xf numFmtId="1" fontId="0" fillId="21" borderId="1" xfId="0" applyNumberFormat="1" applyFill="1" applyBorder="1" applyAlignment="1">
      <alignment vertical="top"/>
    </xf>
    <xf numFmtId="1" fontId="0" fillId="21" borderId="1" xfId="0" applyNumberFormat="1" applyFill="1" applyBorder="1" applyAlignment="1">
      <alignment horizontal="center" vertical="top"/>
    </xf>
    <xf numFmtId="0" fontId="0" fillId="21" borderId="5" xfId="0" applyFill="1" applyBorder="1" applyAlignment="1">
      <alignment vertical="top"/>
    </xf>
    <xf numFmtId="1" fontId="0" fillId="21" borderId="5" xfId="0" applyNumberFormat="1" applyFill="1" applyBorder="1" applyAlignment="1">
      <alignment vertical="top"/>
    </xf>
    <xf numFmtId="1" fontId="0" fillId="21" borderId="5" xfId="0" applyNumberFormat="1" applyFill="1" applyBorder="1" applyAlignment="1">
      <alignment horizontal="center" vertical="top"/>
    </xf>
    <xf numFmtId="0" fontId="2" fillId="2" borderId="3" xfId="0" applyFont="1" applyFill="1" applyBorder="1" applyAlignment="1">
      <alignment horizontal="left" vertical="center"/>
    </xf>
    <xf numFmtId="166" fontId="0" fillId="0" borderId="0" xfId="0" applyNumberFormat="1"/>
    <xf numFmtId="167" fontId="3" fillId="4" borderId="0" xfId="0" applyNumberFormat="1" applyFont="1" applyFill="1"/>
    <xf numFmtId="167" fontId="0" fillId="3" borderId="0" xfId="0" applyNumberFormat="1" applyFill="1"/>
    <xf numFmtId="167" fontId="2" fillId="2" borderId="3" xfId="0" applyNumberFormat="1" applyFont="1" applyFill="1" applyBorder="1"/>
    <xf numFmtId="167" fontId="0" fillId="0" borderId="1" xfId="0" applyNumberFormat="1" applyBorder="1" applyAlignment="1">
      <alignment vertical="top"/>
    </xf>
    <xf numFmtId="167" fontId="0" fillId="0" borderId="5" xfId="0" applyNumberFormat="1" applyBorder="1" applyAlignment="1">
      <alignment vertical="top"/>
    </xf>
    <xf numFmtId="167" fontId="0" fillId="0" borderId="0" xfId="0" applyNumberFormat="1"/>
    <xf numFmtId="0" fontId="0" fillId="0" borderId="6" xfId="0" applyBorder="1" applyAlignment="1">
      <alignment horizontal="left" indent="1"/>
    </xf>
    <xf numFmtId="10" fontId="0" fillId="0" borderId="6" xfId="0" applyNumberFormat="1" applyBorder="1"/>
    <xf numFmtId="0" fontId="0" fillId="4" borderId="0" xfId="0" applyFill="1"/>
    <xf numFmtId="0" fontId="2" fillId="4" borderId="0" xfId="0" applyFont="1" applyFill="1"/>
    <xf numFmtId="0" fontId="0" fillId="21" borderId="5" xfId="0" applyNumberFormat="1" applyFill="1" applyBorder="1" applyAlignment="1">
      <alignment vertical="top"/>
    </xf>
    <xf numFmtId="0" fontId="0" fillId="0" borderId="5" xfId="0" applyNumberFormat="1" applyBorder="1" applyAlignment="1">
      <alignment vertical="top"/>
    </xf>
    <xf numFmtId="0" fontId="0" fillId="0" borderId="0" xfId="0" applyNumberFormat="1"/>
    <xf numFmtId="0" fontId="0" fillId="0" borderId="6" xfId="0" applyNumberFormat="1" applyBorder="1"/>
    <xf numFmtId="14" fontId="0" fillId="0" borderId="5" xfId="0" applyNumberFormat="1" applyBorder="1" applyAlignment="1">
      <alignment vertical="top"/>
    </xf>
    <xf numFmtId="167" fontId="0" fillId="0" borderId="5" xfId="0" applyNumberFormat="1" applyBorder="1"/>
    <xf numFmtId="167" fontId="0" fillId="0" borderId="0" xfId="0" applyNumberFormat="1" applyBorder="1" applyAlignment="1">
      <alignment vertical="top"/>
    </xf>
    <xf numFmtId="0" fontId="0" fillId="0" borderId="5" xfId="0" applyBorder="1"/>
    <xf numFmtId="0" fontId="0" fillId="0" borderId="0" xfId="0" applyBorder="1" applyAlignment="1">
      <alignment vertical="top" wrapText="1"/>
    </xf>
    <xf numFmtId="0" fontId="15" fillId="0" borderId="5" xfId="0" applyFont="1" applyBorder="1"/>
    <xf numFmtId="0" fontId="0" fillId="0" borderId="6" xfId="0" applyBorder="1" applyAlignment="1">
      <alignment horizontal="left" indent="2"/>
    </xf>
    <xf numFmtId="0" fontId="0" fillId="0" borderId="6" xfId="0" applyBorder="1" applyAlignment="1">
      <alignment horizontal="left" indent="3"/>
    </xf>
    <xf numFmtId="0" fontId="4" fillId="9" borderId="8" xfId="0" applyFont="1" applyFill="1" applyBorder="1" applyAlignment="1">
      <alignment horizontal="center"/>
    </xf>
    <xf numFmtId="0" fontId="4" fillId="9" borderId="9" xfId="0" applyFont="1" applyFill="1" applyBorder="1" applyAlignment="1">
      <alignment horizontal="center"/>
    </xf>
    <xf numFmtId="0" fontId="4" fillId="9" borderId="37" xfId="0" applyFont="1" applyFill="1" applyBorder="1" applyAlignment="1">
      <alignment horizontal="center"/>
    </xf>
  </cellXfs>
  <cellStyles count="1">
    <cellStyle name="Normal" xfId="0" builtinId="0"/>
  </cellStyles>
  <dxfs count="70">
    <dxf>
      <font>
        <color rgb="FF9C0006"/>
      </font>
      <fill>
        <patternFill>
          <bgColor rgb="FFFFC7CE"/>
        </patternFill>
      </fill>
    </dxf>
    <dxf>
      <font>
        <color theme="7" tint="0.79998168889431442"/>
      </font>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7" tint="0.79998168889431442"/>
      </font>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7" tint="0.79998168889431442"/>
      </font>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m/d/yyyy"/>
    </dxf>
    <dxf>
      <numFmt numFmtId="0" formatCode="General"/>
    </dxf>
    <dxf>
      <numFmt numFmtId="0" formatCode="General"/>
    </dxf>
    <dxf>
      <numFmt numFmtId="14" formatCode="0.0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alignment vertical="top" textRotation="0" indent="0" justifyLastLine="0" shrinkToFit="0" readingOrder="0"/>
      <border diagonalUp="0" diagonalDown="0">
        <left style="thin">
          <color theme="1"/>
        </left>
        <right style="thin">
          <color theme="1"/>
        </right>
        <top style="thin">
          <color theme="1"/>
        </top>
        <bottom style="thin">
          <color theme="1"/>
        </bottom>
      </border>
    </dxf>
    <dxf>
      <numFmt numFmtId="0" formatCode="General"/>
      <alignment vertical="top" textRotation="0" indent="0" justifyLastLine="0" shrinkToFit="0" readingOrder="0"/>
      <border diagonalUp="0" diagonalDown="0">
        <left style="thin">
          <color theme="1"/>
        </left>
        <right style="thin">
          <color theme="1"/>
        </right>
        <top style="thin">
          <color theme="1"/>
        </top>
        <bottom style="thin">
          <color theme="1"/>
        </bottom>
      </border>
    </dxf>
    <dxf>
      <numFmt numFmtId="0" formatCode="General"/>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horizontal="general"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167" formatCode="d/mm/yy;@"/>
      <alignment vertical="top" textRotation="0" indent="0" justifyLastLine="0" shrinkToFit="0" readingOrder="0"/>
      <border diagonalUp="0" diagonalDown="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167" formatCode="d/mm/yy;@"/>
      <alignment vertical="top" textRotation="0" indent="0" justifyLastLine="0" shrinkToFit="0" readingOrder="0"/>
      <border diagonalUp="0" diagonalDown="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1"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1"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1" formatCode="0"/>
      <fill>
        <patternFill patternType="solid">
          <fgColor indexed="64"/>
          <bgColor theme="2" tint="-9.9978637043366805E-2"/>
        </patternFill>
      </fill>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1" formatCode="0"/>
      <fill>
        <patternFill patternType="solid">
          <fgColor indexed="64"/>
          <bgColor theme="2" tint="-9.9978637043366805E-2"/>
        </patternFill>
      </fill>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fill>
        <patternFill patternType="solid">
          <fgColor indexed="64"/>
          <bgColor theme="2" tint="-9.9978637043366805E-2"/>
        </patternFill>
      </fill>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numFmt numFmtId="164" formatCode="####\ ###\ ##0"/>
      <alignment vertical="top" textRotation="0" indent="0" justifyLastLine="0" shrinkToFit="0" readingOrder="0"/>
      <border diagonalUp="0" diagonalDown="0" outline="0">
        <left style="thin">
          <color theme="1"/>
        </left>
        <right style="thin">
          <color theme="1"/>
        </right>
        <top style="thin">
          <color theme="1"/>
        </top>
        <bottom style="thin">
          <color theme="1"/>
        </bottom>
      </border>
    </dxf>
    <dxf>
      <border>
        <top style="thin">
          <color theme="1"/>
        </top>
      </border>
    </dxf>
    <dxf>
      <border diagonalUp="0" diagonalDown="0">
        <left style="thin">
          <color theme="1"/>
        </left>
        <right style="thin">
          <color theme="1"/>
        </right>
        <top style="thin">
          <color theme="1"/>
        </top>
        <bottom style="thin">
          <color theme="1"/>
        </bottom>
      </border>
    </dxf>
    <dxf>
      <alignment vertical="top" textRotation="0" indent="0" justifyLastLine="0" shrinkToFit="0" readingOrder="0"/>
    </dxf>
    <dxf>
      <border>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4"/>
          <bgColor theme="1"/>
        </patternFill>
      </fill>
      <border diagonalUp="0" diagonalDown="0">
        <left style="thin">
          <color theme="1"/>
        </left>
        <right style="thin">
          <color theme="1"/>
        </right>
        <top/>
        <bottom/>
        <vertical style="thin">
          <color theme="1"/>
        </vertical>
        <horizontal style="thin">
          <color theme="1"/>
        </horizontal>
      </border>
    </dxf>
    <dxf>
      <fill>
        <patternFill>
          <bgColor rgb="FFFF0000"/>
        </patternFill>
      </fill>
    </dxf>
    <dxf>
      <fill>
        <patternFill>
          <bgColor rgb="FFFFCC66"/>
        </patternFill>
      </fill>
    </dxf>
    <dxf>
      <font>
        <color rgb="FF9C0006"/>
      </font>
      <fill>
        <patternFill>
          <bgColor rgb="FFFFC7CE"/>
        </patternFill>
      </fill>
    </dxf>
    <dxf>
      <font>
        <color theme="7" tint="0.79998168889431442"/>
      </font>
      <fill>
        <patternFill>
          <bgColor theme="7" tint="0.79998168889431442"/>
        </patternFill>
      </fill>
    </dxf>
    <dxf>
      <font>
        <color rgb="FF9C0006"/>
      </font>
      <fill>
        <patternFill>
          <bgColor rgb="FFFFC7CE"/>
        </patternFill>
      </fill>
    </dxf>
    <dxf>
      <font>
        <color rgb="FF006100"/>
      </font>
      <fill>
        <patternFill>
          <bgColor rgb="FFC6EFCE"/>
        </patternFill>
      </fill>
    </dxf>
    <dxf>
      <fill>
        <patternFill>
          <bgColor theme="7" tint="0.79998168889431442"/>
        </patternFill>
      </fill>
    </dxf>
    <dxf>
      <fill>
        <patternFill>
          <bgColor theme="9" tint="0.79998168889431442"/>
        </patternFill>
      </fill>
    </dxf>
    <dxf>
      <fill>
        <patternFill>
          <bgColor rgb="FFFFCC66"/>
        </patternFill>
      </fill>
    </dxf>
  </dxfs>
  <tableStyles count="0" defaultTableStyle="TableStyleMedium2" defaultPivotStyle="PivotStyleLight16"/>
  <colors>
    <mruColors>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theme" Target="theme/theme1.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872199</xdr:colOff>
      <xdr:row>1</xdr:row>
      <xdr:rowOff>1405</xdr:rowOff>
    </xdr:from>
    <xdr:to>
      <xdr:col>2</xdr:col>
      <xdr:colOff>796402</xdr:colOff>
      <xdr:row>9</xdr:row>
      <xdr:rowOff>3402</xdr:rowOff>
    </xdr:to>
    <mc:AlternateContent xmlns:mc="http://schemas.openxmlformats.org/markup-compatibility/2006" xmlns:sle15="http://schemas.microsoft.com/office/drawing/2012/slicer">
      <mc:Choice Requires="sle15">
        <xdr:graphicFrame macro="">
          <xdr:nvGraphicFramePr>
            <xdr:cNvPr id="2" name="Country 1">
              <a:extLst>
                <a:ext uri="{FF2B5EF4-FFF2-40B4-BE49-F238E27FC236}">
                  <a16:creationId xmlns:a16="http://schemas.microsoft.com/office/drawing/2014/main" id="{EE469232-974A-7C21-2488-49DECB0E76BA}"/>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895476" y="266700"/>
              <a:ext cx="1009650" cy="15240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xdr:row>
      <xdr:rowOff>1405</xdr:rowOff>
    </xdr:from>
    <xdr:to>
      <xdr:col>1</xdr:col>
      <xdr:colOff>871721</xdr:colOff>
      <xdr:row>9</xdr:row>
      <xdr:rowOff>3402</xdr:rowOff>
    </xdr:to>
    <mc:AlternateContent xmlns:mc="http://schemas.openxmlformats.org/markup-compatibility/2006" xmlns:sle15="http://schemas.microsoft.com/office/drawing/2012/slicer">
      <mc:Choice Requires="sle15">
        <xdr:graphicFrame macro="">
          <xdr:nvGraphicFramePr>
            <xdr:cNvPr id="3" name="Status  1">
              <a:extLst>
                <a:ext uri="{FF2B5EF4-FFF2-40B4-BE49-F238E27FC236}">
                  <a16:creationId xmlns:a16="http://schemas.microsoft.com/office/drawing/2014/main" id="{8CBC3AE3-978D-C0C2-926C-1F56E8DDA1FA}"/>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0" y="266700"/>
              <a:ext cx="1895474" cy="15240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3615509</xdr:colOff>
      <xdr:row>1</xdr:row>
      <xdr:rowOff>1405</xdr:rowOff>
    </xdr:from>
    <xdr:to>
      <xdr:col>5</xdr:col>
      <xdr:colOff>224927</xdr:colOff>
      <xdr:row>9</xdr:row>
      <xdr:rowOff>3402</xdr:rowOff>
    </xdr:to>
    <mc:AlternateContent xmlns:mc="http://schemas.openxmlformats.org/markup-compatibility/2006" xmlns:sle15="http://schemas.microsoft.com/office/drawing/2012/slicer">
      <mc:Choice Requires="sle15">
        <xdr:graphicFrame macro="">
          <xdr:nvGraphicFramePr>
            <xdr:cNvPr id="4" name="Year 1">
              <a:extLst>
                <a:ext uri="{FF2B5EF4-FFF2-40B4-BE49-F238E27FC236}">
                  <a16:creationId xmlns:a16="http://schemas.microsoft.com/office/drawing/2014/main" id="{502F2A17-3140-5C6A-19E9-A9BADD6596B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38950" y="266700"/>
              <a:ext cx="1057275" cy="15240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224927</xdr:colOff>
      <xdr:row>1</xdr:row>
      <xdr:rowOff>1405</xdr:rowOff>
    </xdr:from>
    <xdr:to>
      <xdr:col>7</xdr:col>
      <xdr:colOff>1634626</xdr:colOff>
      <xdr:row>9</xdr:row>
      <xdr:rowOff>3401</xdr:rowOff>
    </xdr:to>
    <mc:AlternateContent xmlns:mc="http://schemas.openxmlformats.org/markup-compatibility/2006" xmlns:sle15="http://schemas.microsoft.com/office/drawing/2012/slicer">
      <mc:Choice Requires="sle15">
        <xdr:graphicFrame macro="">
          <xdr:nvGraphicFramePr>
            <xdr:cNvPr id="5" name="Month 1">
              <a:extLst>
                <a:ext uri="{FF2B5EF4-FFF2-40B4-BE49-F238E27FC236}">
                  <a16:creationId xmlns:a16="http://schemas.microsoft.com/office/drawing/2014/main" id="{2E37CC35-EFB7-EFB7-2853-EA35F28B7C5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896225" y="257174"/>
              <a:ext cx="2838450" cy="15335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13</xdr:col>
          <xdr:colOff>1228725</xdr:colOff>
          <xdr:row>1</xdr:row>
          <xdr:rowOff>114300</xdr:rowOff>
        </xdr:from>
        <xdr:to>
          <xdr:col>13</xdr:col>
          <xdr:colOff>2133600</xdr:colOff>
          <xdr:row>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1" i="0" u="none" strike="noStrike" baseline="0">
                  <a:solidFill>
                    <a:srgbClr val="000000"/>
                  </a:solidFill>
                  <a:latin typeface="Calibri"/>
                  <a:ea typeface="Calibri"/>
                  <a:cs typeface="Calibri"/>
                </a:rPr>
                <a:t>MAIL UK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1238250</xdr:colOff>
          <xdr:row>5</xdr:row>
          <xdr:rowOff>95250</xdr:rowOff>
        </xdr:from>
        <xdr:to>
          <xdr:col>13</xdr:col>
          <xdr:colOff>2143125</xdr:colOff>
          <xdr:row>8</xdr:row>
          <xdr:rowOff>104775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1" i="0" u="none" strike="noStrike" baseline="0">
                  <a:solidFill>
                    <a:srgbClr val="000000"/>
                  </a:solidFill>
                  <a:latin typeface="Calibri"/>
                  <a:ea typeface="Calibri"/>
                  <a:cs typeface="Calibri"/>
                </a:rPr>
                <a:t>MAIL FR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xdr:row>
          <xdr:rowOff>76200</xdr:rowOff>
        </xdr:from>
        <xdr:to>
          <xdr:col>13</xdr:col>
          <xdr:colOff>590550</xdr:colOff>
          <xdr:row>6</xdr:row>
          <xdr:rowOff>180975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1" i="0" u="none" strike="noStrike" baseline="0">
                  <a:solidFill>
                    <a:srgbClr val="000000"/>
                  </a:solidFill>
                  <a:latin typeface="Calibri"/>
                  <a:ea typeface="Calibri"/>
                  <a:cs typeface="Calibri"/>
                </a:rPr>
                <a:t>Refresh Data</a:t>
              </a:r>
            </a:p>
          </xdr:txBody>
        </xdr:sp>
        <xdr:clientData fPrintsWithSheet="0"/>
      </xdr:twoCellAnchor>
    </mc:Choice>
    <mc:Fallback/>
  </mc:AlternateContent>
  <xdr:twoCellAnchor editAs="absolute">
    <xdr:from>
      <xdr:col>2</xdr:col>
      <xdr:colOff>796402</xdr:colOff>
      <xdr:row>1</xdr:row>
      <xdr:rowOff>0</xdr:rowOff>
    </xdr:from>
    <xdr:to>
      <xdr:col>3</xdr:col>
      <xdr:colOff>3615509</xdr:colOff>
      <xdr:row>9</xdr:row>
      <xdr:rowOff>4077</xdr:rowOff>
    </xdr:to>
    <mc:AlternateContent xmlns:mc="http://schemas.openxmlformats.org/markup-compatibility/2006" xmlns:sle15="http://schemas.microsoft.com/office/drawing/2012/slicer">
      <mc:Choice Requires="sle15">
        <xdr:graphicFrame macro="">
          <xdr:nvGraphicFramePr>
            <xdr:cNvPr id="7" name="Loc">
              <a:extLst>
                <a:ext uri="{FF2B5EF4-FFF2-40B4-BE49-F238E27FC236}">
                  <a16:creationId xmlns:a16="http://schemas.microsoft.com/office/drawing/2014/main" id="{F3D95525-B69F-E005-851A-4A6EAB9BF9B6}"/>
                </a:ext>
              </a:extLst>
            </xdr:cNvPr>
            <xdr:cNvGraphicFramePr/>
          </xdr:nvGraphicFramePr>
          <xdr:xfrm>
            <a:off x="0" y="0"/>
            <a:ext cx="0" cy="0"/>
          </xdr:xfrm>
          <a:graphic>
            <a:graphicData uri="http://schemas.microsoft.com/office/drawing/2010/slicer">
              <sle:slicer xmlns:sle="http://schemas.microsoft.com/office/drawing/2010/slicer" name="Loc"/>
            </a:graphicData>
          </a:graphic>
        </xdr:graphicFrame>
      </mc:Choice>
      <mc:Fallback xmlns="">
        <xdr:sp macro="" textlink="">
          <xdr:nvSpPr>
            <xdr:cNvPr id="0" name=""/>
            <xdr:cNvSpPr>
              <a:spLocks noTextEdit="1"/>
            </xdr:cNvSpPr>
          </xdr:nvSpPr>
          <xdr:spPr>
            <a:xfrm>
              <a:off x="2933700" y="266700"/>
              <a:ext cx="3933825" cy="1528077"/>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1</xdr:rowOff>
    </xdr:from>
    <xdr:to>
      <xdr:col>2</xdr:col>
      <xdr:colOff>0</xdr:colOff>
      <xdr:row>9</xdr:row>
      <xdr:rowOff>0</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FDDD8A12-D1EA-618B-4BDD-DE9DF6BF654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438525" y="266701"/>
              <a:ext cx="1228725" cy="1523999"/>
            </a:xfrm>
            <a:prstGeom prst="rect">
              <a:avLst/>
            </a:prstGeom>
            <a:solidFill>
              <a:prstClr val="white"/>
            </a:solidFill>
            <a:ln w="1">
              <a:solidFill>
                <a:prstClr val="green"/>
              </a:solidFill>
            </a:ln>
          </xdr:spPr>
          <xdr:txBody>
            <a:bodyPr vertOverflow="clip" horzOverflow="clip"/>
            <a:lstStyle/>
            <a:p>
              <a:r>
                <a:rPr lang="nl-B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0</xdr:rowOff>
    </xdr:from>
    <xdr:to>
      <xdr:col>0</xdr:col>
      <xdr:colOff>3434714</xdr:colOff>
      <xdr:row>9</xdr:row>
      <xdr:rowOff>0</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9BD7B223-B9E5-7DAF-8C3F-328AAEB5E8A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266700"/>
              <a:ext cx="3438524" cy="1524000"/>
            </a:xfrm>
            <a:prstGeom prst="rect">
              <a:avLst/>
            </a:prstGeom>
            <a:solidFill>
              <a:prstClr val="white"/>
            </a:solidFill>
            <a:ln w="1">
              <a:solidFill>
                <a:prstClr val="green"/>
              </a:solidFill>
            </a:ln>
          </xdr:spPr>
          <xdr:txBody>
            <a:bodyPr vertOverflow="clip" horzOverflow="clip"/>
            <a:lstStyle/>
            <a:p>
              <a:r>
                <a:rPr lang="nl-B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mal, Tolga / Kuehne + Nagel / Kmh FO-LN" refreshedDate="45966.653704976852" createdVersion="8" refreshedVersion="8" minRefreshableVersion="3" recordCount="2903" xr:uid="{2D20ED76-8D1E-43AC-87F3-177C2377B099}">
  <cacheSource type="worksheet">
    <worksheetSource name="Table2"/>
  </cacheSource>
  <cacheFields count="20">
    <cacheField name="K&amp;N REF " numFmtId="164">
      <sharedItems containsSemiMixedTypes="0" containsString="0" containsNumber="1" containsInteger="1" minValue="5014641074" maxValue="5017850734"/>
    </cacheField>
    <cacheField name="Ship ID" numFmtId="0">
      <sharedItems containsMixedTypes="1" containsNumber="1" containsInteger="1" minValue="5017662073" maxValue="5017835262" count="2458">
        <s v="20241213-S-70149"/>
        <s v="20241213-S-70401"/>
        <s v="20241217-S-70243"/>
        <s v="20241227-S-70053"/>
        <s v="20241213-S-70372"/>
        <s v="20241213-S-70186"/>
        <s v="20241213-S-70374"/>
        <s v="20241219-S-70138"/>
        <s v="20241220-S-70134"/>
        <s v="20241216-S-70263"/>
        <s v="20241223-S-70459"/>
        <s v="20241230-S-70039"/>
        <s v="20241217-S-70063"/>
        <s v="20241218-S-70056"/>
        <s v="20241218-S-70074"/>
        <s v="20241223-S-70071"/>
        <s v="20241230-S-70063"/>
        <s v="20241223-S-70461"/>
        <s v="20250102-S-70257"/>
        <s v="20241216-S-70121"/>
        <s v="20241223-S-70416"/>
        <s v="20241223-S-70418"/>
        <s v="20241220-S-70133"/>
        <s v="20241230-S-70132"/>
        <s v="20250103-S-70228"/>
        <s v="20241231-S-70084"/>
        <s v="20250106-S-70052"/>
        <s v="20250107-S-70057"/>
        <s v="20241217-S-70282"/>
        <s v="20241224-S-70108"/>
        <s v="20250102-S-70348"/>
        <s v="20250103-S-70234"/>
        <s v="20241223-S-70408"/>
        <s v="20241224-S-70463"/>
        <s v="20241220-S-70138"/>
        <s v="20250106-S-70262"/>
        <s v="20241224-S-70156"/>
        <s v="20241224-S-70464"/>
        <s v="20241224-S-70423"/>
        <s v="20241223-S-70417"/>
        <s v="20250106-S-70196"/>
        <s v="20250106-S-70293"/>
        <s v="20250103-S-70227"/>
        <s v="20250106-S-70141"/>
        <s v="20250106-S-70127"/>
        <s v="20250107-S-70064"/>
        <s v="20250107-S-70115"/>
        <s v="20250103-S-70255"/>
        <s v="20250106-S-70103"/>
        <s v="20250107-S-70102"/>
        <s v="20241224-S-70443"/>
        <s v="20241227-S-70104"/>
        <s v="20250102-S-70281"/>
        <s v="20250106-S-70263"/>
        <s v="20250109-S-70463"/>
        <s v="20250102-S-70256"/>
        <s v="20250107-S-70084"/>
        <s v="20250107-S-70107"/>
        <s v="20250107-S-70396"/>
        <s v="20250108-S-70205"/>
        <s v="20250108-S-70218"/>
        <s v="20250108-S-70216"/>
        <s v="20250108-S-70221"/>
        <s v="20241224-S-70122"/>
        <s v="20250107-S-70097"/>
        <s v="20250108-S-70238"/>
        <s v="20250102-S-70298"/>
        <s v="20250108-S-70234"/>
        <s v="20250108-S-70473"/>
        <s v="20250110-S-70071"/>
        <s v="20250107-S-70225"/>
        <s v="20250109-S-70275"/>
        <s v="20250109-S-70263"/>
        <s v="20250109-S-70286"/>
        <s v="20250109-S-70288"/>
        <s v="20250107-S-70152"/>
        <s v="20250108-S-70242"/>
        <s v="20250109-S-70386"/>
        <s v="20250108-S-70210"/>
        <s v="20250108-S-70206"/>
        <s v="20250109-S-70296"/>
        <s v="20250110-S-70095"/>
        <s v="20250109-S-70032"/>
        <s v="20250109-S-70377"/>
        <s v="20250107-S-70146"/>
        <s v="20250108-S-70231"/>
        <s v="20250109-S-70485"/>
        <s v="20250110-S-70171"/>
        <s v="20250115-S-70060"/>
        <s v="20250107-S-70101"/>
        <s v="20250109-S-70379"/>
        <s v="20250110-S-70376"/>
        <s v="20250113-S-70350"/>
        <s v="20250113-S-70342"/>
        <s v="20250113-S-70361"/>
        <s v="20250110-S-70186"/>
        <s v="20250114-S-70192"/>
        <s v="20250113-S-70267"/>
        <s v="20250114-S-70193"/>
        <s v="20250114-S-70062"/>
        <s v="20250114-S-70202"/>
        <s v="20250114-S-70089"/>
        <s v="20250115-S-70211"/>
        <s v="20250113-S-70327"/>
        <s v="20250114-S-70191"/>
        <s v="20250114-S-70188"/>
        <s v="20250109-S-70448"/>
        <s v="20250110-S-70185"/>
        <s v="20250110-S-70503"/>
        <s v="20250113-S-70403"/>
        <s v="20250113-S-70262"/>
        <s v="20250116-S-70063"/>
        <s v="20250115-S-70268"/>
        <s v="20250115-S-70144"/>
        <s v="20250115-S-70132"/>
        <s v="20250116-S-70505"/>
        <s v="20250117-S-70093"/>
        <s v="20250115-S-70341"/>
        <s v="20250113-S-70320"/>
        <s v="20250116-S-70245"/>
        <s v="20250113-S-70339"/>
        <s v="20250114-S-70190"/>
        <s v="20250114-S-70195"/>
        <s v="20250116-S-70463"/>
        <s v="20250109-S-70542"/>
        <s v="20250116-S-70241"/>
        <s v="20250116-S-70237"/>
        <s v="20250114-S-70205"/>
        <s v="20250114-S-70211"/>
        <s v="20250115-S-70139"/>
        <s v="20250115-S-70131"/>
        <s v="20250116-S-70250"/>
        <s v="20250116-S-70249"/>
        <s v="20250116-S-70235"/>
        <s v="20250116-S-70231"/>
        <s v="20250116-S-70242"/>
        <s v="20250116-S-70309"/>
        <s v="20250110-S-70106"/>
        <s v="20250117-S-70115"/>
        <s v="20250117-S-70107"/>
        <s v="20250117-S-70125"/>
        <s v="20250117-S-70104"/>
        <s v="20250120-S-70165"/>
        <s v="20250117-S-70114"/>
        <s v="20250121-S-70106"/>
        <s v="20250117-S-70123"/>
        <s v="20250121-S-70105"/>
        <s v="20250121-S-70149"/>
        <s v="20250121-S-70132"/>
        <s v="20250120-S-70124"/>
        <s v="20250122-S-70243"/>
        <s v="20250121-S-70297"/>
        <s v="20250122-S-70264"/>
        <s v="20250122-S-70238"/>
        <s v="20250122-S-70274"/>
        <s v="20250122-S-70248"/>
        <s v="20250122-S-70269"/>
        <s v="20250122-S-70263"/>
        <s v="20250123-S-70241"/>
        <s v="20250123-S-70225"/>
        <s v="20250122-S-70247"/>
        <s v="20250123-S-70219"/>
        <s v="20250123-S-70223"/>
        <s v="20250123-S-70450"/>
        <s v="20250124-S-70080"/>
        <s v="20250124-S-70229"/>
        <s v="20250121-S-70116"/>
        <s v="20250123-S-70230"/>
        <s v="20250124-S-70204"/>
        <s v="20250128-S-70553"/>
        <s v="20250123-S-70222"/>
        <s v="20250124-S-70212"/>
        <s v="20250123-S-70204"/>
        <s v="20250124-S-70593"/>
        <s v="20250120-S-70238"/>
        <s v="20250123-S-70580"/>
        <s v="20250127-S-70195"/>
        <s v="20250124-S-70211"/>
        <s v="20250127-S-70204"/>
        <s v="20250127-S-70183"/>
        <s v="20250129-S-70057"/>
        <s v="20250124-S-70213"/>
        <s v="20250129-S-70160"/>
        <s v="20250127-S-70547"/>
        <s v="20250128-S-70232"/>
        <s v="20250129-S-70187"/>
        <s v="20250130-S-70242"/>
        <s v="20250130-S-70234"/>
        <s v="20250128-S-70249"/>
        <s v="20250128-S-70230"/>
        <s v="20250129-S-70156"/>
        <s v="20250128-S-70227"/>
        <s v="20250128-S-70225"/>
        <s v="20250129-S-70149"/>
        <s v="20250129-S-70178"/>
        <s v="20250129-S-70152"/>
        <s v="20250129-S-70150"/>
        <s v="20250130-S-70059"/>
        <s v="20250130-S-70223"/>
        <s v="20250128-S-70228"/>
        <s v="20250129-S-70145"/>
        <s v="20250130-S-70030"/>
        <s v="20250128-S-70239"/>
        <s v="20250128-S-70214"/>
        <s v="20250129-S-70404"/>
        <s v="20250127-S-70497"/>
        <s v="20250129-S-70159"/>
        <s v="20250128-S-70220"/>
        <s v="20250130-S-70226"/>
        <s v="20250130-S-70212"/>
        <s v="20250131-S-70290"/>
        <s v="20250128-S-70263"/>
        <s v="20250130-S-70248"/>
        <s v="20250130-S-70232"/>
        <s v="20250131-S-70301"/>
        <s v="20250130-S-70229"/>
        <s v="20250130-S-70246"/>
        <s v="20250130-S-70535"/>
        <s v="20250131-S-70303"/>
        <s v="20250130-S-70221"/>
        <s v="20250203-S-70163"/>
        <s v="20250205-S-70023"/>
        <s v="20250131-S-70573"/>
        <s v="20250116-S-70229"/>
        <s v="20250203-S-70184"/>
        <s v="20250131-S-70299"/>
        <s v="20250203-S-70181"/>
        <s v="20250131-S-70602"/>
        <s v="20250131-S-70300"/>
        <s v="20250203-S-70524"/>
        <s v="20250131-S-70288"/>
        <s v="20250131-S-70296"/>
        <s v="20250131-S-70284"/>
        <s v="20250130-S-70243"/>
        <s v="20250203-S-70171"/>
        <s v="20250130-S-70227"/>
        <s v="20250203-S-70192"/>
        <s v="20250204-S-70160"/>
        <s v="20250131-S-70529"/>
        <s v="20250204-S-70147"/>
        <s v="20250204-S-70343"/>
        <s v="20250206-S-70126"/>
        <s v="20250204-S-70144"/>
        <s v="20250131-S-70291"/>
        <s v="20250204-S-70163"/>
        <s v="20250203-S-70190"/>
        <s v="20250205-S-70135"/>
        <s v="20250206-S-70120"/>
        <s v="20250206-S-70142"/>
        <s v="20250206-S-70158"/>
        <s v="20250205-S-70107"/>
        <s v="20250205-S-70088"/>
        <s v="20250204-S-70150"/>
        <s v="20250204-S-70125"/>
        <s v="20250206-S-70139"/>
        <s v="20250205-S-70091"/>
        <s v="20250205-S-70095"/>
        <s v="20250206-S-70026"/>
        <s v="20250206-S-70125"/>
        <s v="20250210-S-70135"/>
        <s v="20250207-S-70278"/>
        <s v="20250206-S-70174"/>
        <s v="20250207-S-70579"/>
        <s v="20250205-S-70133"/>
        <s v="20250206-S-70113"/>
        <s v="20250210-S-70155"/>
        <s v="20250210-S-70152"/>
        <s v="20250204-S-70167"/>
        <s v="20250206-S-70173"/>
        <s v="20250207-S-70181"/>
        <s v="20250207-S-70174"/>
        <s v="20250207-S-70176"/>
        <s v="20250206-S-70111"/>
        <s v="20250207-S-70273"/>
        <s v="20250210-S-70132"/>
        <s v="20250211-S-70177"/>
        <s v="20250212-S-70202"/>
        <s v="20250210-S-70214"/>
        <s v="20250211-S-70199"/>
        <s v="20250211-S-70179"/>
        <s v="20250212-S-70060"/>
        <s v="20250212-S-70556"/>
        <s v="20250211-S-70206"/>
        <s v="20250213-S-70138"/>
        <s v="20250212-S-70178"/>
        <s v="20250212-S-70136"/>
        <s v="20250212-S-70139"/>
        <s v="20250212-S-70293"/>
        <s v="20250212-S-70324"/>
        <s v="20250212-S-70203"/>
        <s v="20250210-S-70215"/>
        <s v="20250210-S-70120"/>
        <s v="20250213-S-70166"/>
        <s v="20250214-S-70251"/>
        <s v="20250214-S-70273"/>
        <s v="20250213-S-70160"/>
        <s v="20250213-S-70151"/>
        <s v="20250213-S-70147"/>
        <s v="20250213-S-70142"/>
        <s v="20250213-S-70135"/>
        <s v="20250214-S-70232"/>
        <s v="20250213-S-70153"/>
        <s v="20250214-S-70244"/>
        <s v="20250214-S-70229"/>
        <s v="20250217-S-70261"/>
        <s v="20250212-S-70199"/>
        <s v="20250214-S-70241"/>
        <s v="20250217-S-70268"/>
        <s v="20250217-S-70257"/>
        <s v="20250217-S-70251"/>
        <s v="20250217-S-70258"/>
        <s v="20250218-S-70127"/>
        <s v="20250217-S-70240"/>
        <s v="20250217-S-70259"/>
        <s v="20250217-S-70239"/>
        <s v="20250218-S-70124"/>
        <s v="20250218-S-70136"/>
        <s v="20250218-S-70139"/>
        <s v="20250218-S-70105"/>
        <s v="20250217-S-70252"/>
        <s v="20250219-S-70156"/>
        <s v="20250214-S-70246"/>
        <s v="20250218-S-70094"/>
        <s v="20250218-S-70117"/>
        <s v="20250218-S-70106"/>
        <s v="20250218-S-70091"/>
        <s v="20250217-S-70148"/>
        <s v="20250217-S-70245"/>
        <s v="20250219-S-70183"/>
        <s v="20250219-S-70153"/>
        <s v="20250219-S-70180"/>
        <s v="20250219-S-70144"/>
        <s v="20250218-S-70109"/>
        <s v="20250220-S-70299"/>
        <s v="20250220-S-70294"/>
        <s v="20250218-S-70125"/>
        <s v="20250219-S-70143"/>
        <s v="20250220-S-70262"/>
        <s v="20250218-S-70112"/>
        <s v="20250218-S-70126"/>
        <s v="20250220-S-70426"/>
        <s v="20250221-S-70246"/>
        <s v="20250219-S-70177"/>
        <s v="20250220-S-70277"/>
        <s v="20250219-S-70145"/>
        <s v="20250219-S-70178"/>
        <s v="20250218-S-70509"/>
        <s v="20250219-S-70174"/>
        <s v="20250220-S-70271"/>
        <s v="20250220-S-70047"/>
        <s v="20250220-S-70263"/>
        <s v="20250219-S-70152"/>
        <s v="20250220-S-70275"/>
        <s v="20250220-S-70291"/>
        <s v="20250221-S-70240"/>
        <s v="20250221-S-70235"/>
        <s v="20250221-S-70252"/>
        <s v="20250221-S-70233"/>
        <s v="20250220-S-70272"/>
        <s v="20250224-S-70199"/>
        <s v="20250221-S-70232"/>
        <s v="20250221-S-70244"/>
        <s v="20250224-S-70195"/>
        <s v="20250224-S-70233"/>
        <s v="20250225-S-70203"/>
        <s v="20250221-S-70262"/>
        <s v="20250221-S-70238"/>
        <s v="20250224-S-70143"/>
        <s v="20250224-S-70141"/>
        <s v="20250225-S-70157"/>
        <s v="20250224-S-70235"/>
        <s v="20250225-S-70186"/>
        <s v="20250225-S-70163"/>
        <s v="20250226-S-70037"/>
        <s v="20250224-S-70156"/>
        <s v="20250225-S-70182"/>
        <s v="20250225-S-70184"/>
        <s v="20250225-S-70187"/>
        <s v="20250225-S-70185"/>
        <s v="20250225-S-70324"/>
        <s v="20250224-S-70146"/>
        <s v="20250226-S-70233"/>
        <s v="20250225-S-70178"/>
        <s v="20250225-S-70180"/>
        <s v="20250225-S-70194"/>
        <s v="20250226-S-70224"/>
        <s v="20250226-S-70262"/>
        <s v="20250226-S-70252"/>
        <s v="20250226-S-70245"/>
        <s v="20250226-S-70254"/>
        <s v="20250226-S-70235"/>
        <s v="20250226-S-70257"/>
        <s v="20250227-S-70188"/>
        <s v="20250226-S-70246"/>
        <s v="20250224-S-70160"/>
        <s v="20250226-S-70258"/>
        <s v="20250226-S-70259"/>
        <s v="20250224-S-70027"/>
        <s v="20250226-S-70229"/>
        <s v="20250227-S-70218"/>
        <s v="20250226-S-70238"/>
        <s v="20250226-S-70218"/>
        <s v="20250226-S-70261"/>
        <s v="20250227-S-70205"/>
        <s v="20250227-S-70179"/>
        <s v="20250227-S-70182"/>
        <s v="20250228-S-70138"/>
        <s v="20250228-S-70104"/>
        <s v="20250224-S-70239"/>
        <s v="20250226-S-70226"/>
        <s v="20250225-S-70121"/>
        <s v="20250227-S-70195"/>
        <s v="20250224-S-70232"/>
        <s v="20250227-S-70210"/>
        <s v="20250227-S-70076"/>
        <s v="20250227-S-70214"/>
        <s v="20250228-S-70159"/>
        <s v="20250303-S-70355"/>
        <s v="20250228-S-70144"/>
        <s v="20250303-S-70316"/>
        <s v="20250228-S-70280"/>
        <s v="20250227-S-70183"/>
        <s v="20250304-S-70162"/>
        <s v="20250303-S-70344"/>
        <s v="20250303-S-70322"/>
        <s v="20250303-S-70365"/>
        <s v="20250303-S-70573"/>
        <s v="20250303-S-70331"/>
        <s v="20250303-S-70364"/>
        <s v="20250305-S-70047"/>
        <s v="20250303-S-70340"/>
        <s v="20250303-S-70315"/>
        <s v="20250303-S-70368"/>
        <s v="20250304-S-70109"/>
        <s v="20250307-S-70557"/>
        <s v="20250227-S-70216"/>
        <s v="20250228-S-70132"/>
        <s v="20250303-S-70373"/>
        <s v="20250227-S-70212"/>
        <s v="20250304-S-70166"/>
        <s v="20250304-S-70150"/>
        <s v="20250303-S-70381"/>
        <s v="20250304-S-70155"/>
        <s v="20250304-S-70301"/>
        <s v="20250303-S-70353"/>
        <s v="20250305-S-70276"/>
        <s v="20250303-S-70320"/>
        <s v="20250304-S-70505"/>
        <s v="20250305-S-70300"/>
        <s v="20250305-S-70277"/>
        <s v="20250304-S-70245"/>
        <s v="20250305-S-70258"/>
        <s v="20250305-S-70294"/>
        <s v="20250305-S-70295"/>
        <s v="20250305-S-70261"/>
        <s v="20250303-S-70386"/>
        <s v="20250304-S-70129"/>
        <s v="20250305-S-70259"/>
        <s v="20250306-S-70147"/>
        <s v="20250306-S-70241"/>
        <s v="20250306-S-70240"/>
        <s v="20250306-S-70507"/>
        <s v="20250306-S-70238"/>
        <s v="20250306-S-70255"/>
        <s v="20250307-S-70247"/>
        <s v="20250306-S-70235"/>
        <s v="20250306-S-70253"/>
        <s v="20250306-S-70266"/>
        <s v="20250307-S-70271"/>
        <s v="20250306-S-70539"/>
        <s v="20250307-S-70265"/>
        <s v="20250307-S-70272"/>
        <s v="20250307-S-70250"/>
        <s v="20250310-S-70186"/>
        <s v="20250304-S-70115"/>
        <s v="20250306-S-70259"/>
        <s v="20250310-S-70152"/>
        <s v="20250306-S-70254"/>
        <s v="20250310-S-70159"/>
        <s v="20250310-S-70158"/>
        <s v="20250305-S-70445"/>
        <s v="20250310-S-70189"/>
        <s v="20250306-S-70261"/>
        <s v="20250311-S-70537"/>
        <s v="20250310-S-70173"/>
        <s v="20250311-S-70219"/>
        <s v="20250303-S-70387"/>
        <s v="20250310-S-70194"/>
        <s v="20250310-S-70156"/>
        <s v="20250311-S-70230"/>
        <s v="20250311-S-70241"/>
        <s v="20250311-S-70234"/>
        <s v="20250311-S-70235"/>
        <s v="20250312-S-70209"/>
        <s v="20250310-S-70182"/>
        <s v="20250311-S-70249"/>
        <s v="20250311-S-70225"/>
        <s v="20250313-S-70611"/>
        <s v="20250311-S-70534"/>
        <s v="20250307-S-70299"/>
        <s v="20250307-S-70252"/>
        <s v="20250307-S-70298"/>
        <s v="20250312-S-70195"/>
        <s v="20250312-S-70175"/>
        <s v="20250311-S-70226"/>
        <s v="20250312-S-70213"/>
        <s v="20250312-S-70174"/>
        <s v="20250312-S-70182"/>
        <s v="20250311-S-70536"/>
        <s v="20250313-S-70267"/>
        <s v="20250310-S-70250"/>
        <s v="20250310-S-70248"/>
        <s v="20250310-S-70252"/>
        <s v="20250311-S-70231"/>
        <s v="20250313-S-70198"/>
        <s v="20250313-S-70268"/>
        <s v="20250311-S-70220"/>
        <s v="20250311-S-70468"/>
        <s v="20250313-S-70210"/>
        <s v="20250313-S-70200"/>
        <s v="20250312-S-70176"/>
        <s v="20250312-S-70172"/>
        <s v="20250312-S-70189"/>
        <s v="20250314-S-70216"/>
        <s v="20250313-S-70183"/>
        <s v="20250313-S-70205"/>
        <s v="20250313-S-70319"/>
        <s v="20250313-S-70594"/>
        <s v="20250313-S-70217"/>
        <s v="20250317-S-70120"/>
        <s v="20250314-S-70221"/>
        <s v="20250314-S-70226"/>
        <s v="20250314-S-70201"/>
        <s v="20250313-S-70331"/>
        <s v="20250317-S-70105"/>
        <s v="20250314-S-70222"/>
        <s v="20250317-S-70134"/>
        <s v="20250317-S-70088"/>
        <s v="20250313-S-70201"/>
        <s v="20250317-S-70208"/>
        <s v="20250313-S-70290"/>
        <s v="20250314-S-70199"/>
        <s v="20250318-S-70397"/>
        <s v="20250317-S-70118"/>
        <s v="20250318-S-70436"/>
        <s v="20250318-S-70431"/>
        <s v="20250317-S-70115"/>
        <s v="20250319-S-70152"/>
        <s v="20250318-S-70400"/>
        <s v="20250319-S-70429"/>
        <s v="20250317-S-70201"/>
        <s v="20250314-S-70217"/>
        <s v="20250320-S-70301"/>
        <s v="20250318-S-70435"/>
        <s v="20250319-S-70121"/>
        <s v="20250319-S-70130"/>
        <s v="20250320-S-70313"/>
        <s v="20250320-S-70290"/>
        <s v="20250320-S-70342"/>
        <s v="20250320-S-70072"/>
        <s v="20250318-S-70408"/>
        <s v="20250318-S-70454"/>
        <s v="20250320-S-70337"/>
        <s v="20250318-S-70086"/>
        <s v="20250320-S-70312"/>
        <s v="20250319-S-70126"/>
        <s v="20250320-S-70302"/>
        <s v="20250320-S-70340"/>
        <s v="20250320-S-70294"/>
        <s v="20250321-S-70194"/>
        <s v="20250303-S-70372"/>
        <s v="20250319-S-70117"/>
        <s v="20250320-S-70328"/>
        <s v="20250319-S-70171"/>
        <s v="20250317-S-70198"/>
        <s v="20250320-S-70327"/>
        <s v="20250320-S-70305"/>
        <s v="20250320-S-70309"/>
        <s v="20250318-S-70434"/>
        <s v="20250321-S-70197"/>
        <s v="20250324-S-70127"/>
        <s v="20250324-S-70133"/>
        <s v="20250321-S-70180"/>
        <s v="20250324-S-70123"/>
        <s v="20250321-S-70299"/>
        <s v="20250324-S-70153"/>
        <s v="20250324-S-70125"/>
        <s v="20250324-S-70141"/>
        <s v="20250321-S-70189"/>
        <s v="20250324-S-70049"/>
        <s v="20250324-S-70128"/>
        <s v="20250325-S-70134"/>
        <s v="20250321-S-70198"/>
        <s v="20250325-S-70161"/>
        <s v="20250325-S-70144"/>
        <s v="20250324-S-70122"/>
        <s v="20250325-S-70172"/>
        <s v="20250325-S-70307"/>
        <s v="20250324-S-70247"/>
        <s v="20250325-S-70148"/>
        <s v="20250326-S-70269"/>
        <s v="20250324-S-70256"/>
        <s v="20250324-S-70246"/>
        <s v="20250324-S-70252"/>
        <s v="20250326-S-70399"/>
        <s v="20250325-S-70154"/>
        <s v="20250325-S-70169"/>
        <s v="20250326-S-70316"/>
        <s v="20250326-S-70274"/>
        <s v="20250326-S-70278"/>
        <s v="20250326-S-70287"/>
        <s v="20250325-S-70149"/>
        <s v="20250326-S-70289"/>
        <s v="20250327-S-70267"/>
        <s v="20250327-S-70345"/>
        <s v="20250326-S-70308"/>
        <s v="20250326-S-70280"/>
        <s v="20250326-S-70068"/>
        <s v="20250326-S-70396"/>
        <s v="20250325-S-70136"/>
        <s v="20250327-S-70238"/>
        <s v="20250326-S-70284"/>
        <s v="20250326-S-70324"/>
        <s v="20250326-S-70304"/>
        <s v="20250327-S-70278"/>
        <s v="20250326-S-70272"/>
        <s v="20250327-S-70250"/>
        <s v="20250328-S-70083"/>
        <s v="20250328-S-70177"/>
        <s v="20250326-S-70310"/>
        <s v="20250326-S-70271"/>
        <s v="20250327-S-70272"/>
        <s v="20250327-S-70596"/>
        <s v="20250325-S-70179"/>
        <s v="20250326-S-70311"/>
        <s v="20250327-S-70264"/>
        <s v="20250327-S-70627"/>
        <s v="20250331-S-70143"/>
        <s v="20250327-S-70265"/>
        <s v="20250327-S-70260"/>
        <s v="20250328-S-70202"/>
        <s v="20250325-S-70095"/>
        <s v="20250328-S-70211"/>
        <s v="20250328-S-70201"/>
        <s v="20250331-S-70480"/>
        <s v="20250331-S-70138"/>
        <s v="20250328-S-70523"/>
        <s v="20250328-S-70162"/>
        <s v="20250331-S-70150"/>
        <s v="20250331-S-70155"/>
        <s v="20250328-S-70191"/>
        <s v="20250331-S-70115"/>
        <s v="20250328-S-70165"/>
        <s v="20250331-S-70157"/>
        <s v="20250331-S-70118"/>
        <s v="20250331-S-70116"/>
        <s v="20250331-S-70113"/>
        <s v="20250401-S-70423"/>
        <s v="20250401-S-70238"/>
        <s v="20250401-S-70284"/>
        <s v="20250401-S-71016"/>
        <s v="20250331-S-70264"/>
        <s v="20250401-S-70447"/>
        <s v="20250401-S-70195"/>
        <s v="20250401-S-70209"/>
        <s v="20250401-S-70343"/>
        <s v="20250401-S-70323"/>
        <s v="20250401-S-70218"/>
        <s v="20250331-S-70593"/>
        <s v="20250401-S-71020"/>
        <s v="20250402-S-70564"/>
        <s v="20250402-S-70580"/>
        <s v="20250402-S-70514"/>
        <s v="20250401-S-70331"/>
        <s v="20250401-S-70226"/>
        <s v="20250401-S-70162"/>
        <s v="20250403-S-70147"/>
        <s v="20250402-S-70546"/>
        <s v="20250328-S-70161"/>
        <s v="20250403-S-70190"/>
        <s v="20250403-S-70229"/>
        <s v="20250401-S-70310"/>
        <s v="20250402-S-70498"/>
        <s v="20250403-S-70208"/>
        <s v="20250403-S-70451"/>
        <s v="20250404-S-70115"/>
        <s v="20250401-S-70983"/>
        <s v="20250404-S-70165"/>
        <s v="20250401-S-70305"/>
        <s v="20250404-S-70110"/>
        <s v="20250331-S-70262"/>
        <s v="20250402-S-70557"/>
        <s v="20250403-S-70149"/>
        <s v="20250404-S-70124"/>
        <s v="20250404-S-70611"/>
        <s v="20250402-S-70569"/>
        <s v="20250407-S-70200"/>
        <s v="20250402-S-70576"/>
        <s v="20250404-S-70612"/>
        <s v="20250404-S-70118"/>
        <s v="20250403-S-70239"/>
        <s v="20250404-S-70117"/>
        <s v="20250404-S-70313"/>
        <s v="20250407-S-70180"/>
        <s v="20250407-S-70284"/>
        <s v="20250402-S-70512"/>
        <s v="20250403-S-70215"/>
        <s v="20250404-S-70156"/>
        <s v="20250403-S-70169"/>
        <s v="20250404-S-70170"/>
        <s v="20250407-S-70227"/>
        <s v="20250408-S-70108"/>
        <s v="20250408-S-70557"/>
        <s v="20250409-S-70044"/>
        <s v="20250401-S-70359"/>
        <s v="20250401-S-70225"/>
        <s v="20250401-S-70469"/>
        <s v="20250407-S-70539"/>
        <s v="20250408-S-70127"/>
        <s v="20250403-S-70174"/>
        <s v="20250404-S-70173"/>
        <s v="20250404-S-70174"/>
        <s v="20250407-S-70159"/>
        <s v="20250408-S-70110"/>
        <s v="20250408-S-70554"/>
        <s v="20250409-S-70204"/>
        <s v="20250407-S-70179"/>
        <s v="20250408-S-70170"/>
        <s v="20250408-S-70115"/>
        <s v="20250409-S-70166"/>
        <s v="20250404-S-70135"/>
        <s v="20250410-S-70199"/>
        <s v="20250408-S-70186"/>
        <s v="20250409-S-70176"/>
        <s v="20250409-S-70038"/>
        <s v="20250410-S-70200"/>
        <s v="20250410-S-70122"/>
        <s v="20250410-S-70179"/>
        <s v="20250407-S-70163"/>
        <s v="20250408-S-70568"/>
        <s v="20250410-S-70166"/>
        <s v="20250410-S-70096"/>
        <s v="20250410-S-70184"/>
        <s v="20250410-S-70613"/>
        <s v="20250408-S-70136"/>
        <s v="20250409-S-70192"/>
        <s v="20250410-S-70198"/>
        <s v="20250408-S-70398"/>
        <s v="20250411-S-70030"/>
        <s v="20250414-S-70158"/>
        <s v="20250410-S-70578"/>
        <s v="20250411-S-70117"/>
        <s v="20250414-S-70094"/>
        <s v="20250410-S-70113"/>
        <s v="20250411-S-70153"/>
        <s v="20250414-S-70129"/>
        <s v="20250414-S-70132"/>
        <s v="20250414-S-70200"/>
        <s v="20250414-S-70484"/>
        <s v="20250410-S-70136"/>
        <s v="20250415-S-70285"/>
        <s v="20250407-S-70537"/>
        <s v="20250410-S-70572"/>
        <s v="20250411-S-70120"/>
        <s v="20250415-S-70009"/>
        <s v="20250414-S-70151"/>
        <s v="20250415-S-70204"/>
        <s v="20250415-S-70188"/>
        <s v="20250414-S-70112"/>
        <s v="20250409-S-70525"/>
        <s v="20250410-S-70261"/>
        <s v="20250411-S-70271"/>
        <s v="20250414-S-70189"/>
        <s v="20250414-S-70118"/>
        <s v="20250414-S-70126"/>
        <s v="20250414-S-70123"/>
        <s v="20250414-S-70482"/>
        <s v="20250415-S-70270"/>
        <s v="20250418-S-70090"/>
        <s v="20250418-S-70086"/>
        <s v="20250414-S-70095"/>
        <s v="20250407-S-70207"/>
        <s v="20250410-S-70162"/>
        <s v="20250415-S-70315"/>
        <s v="20250415-S-70530"/>
        <s v="20250416-S-70132"/>
        <s v="20250408-S-70105"/>
        <s v="20250414-S-70136"/>
        <s v="20250415-S-70193"/>
        <s v="20250415-S-70267"/>
        <s v="20250416-S-70058"/>
        <s v="20250418-S-70088"/>
        <s v="20250416-S-70115"/>
        <s v="20250417-S-70425"/>
        <s v="20250415-S-70225"/>
        <s v="20250416-S-70153"/>
        <s v="20250411-S-70119"/>
        <s v="20250415-S-70255"/>
        <s v="20250416-S-70099"/>
        <s v="20250416-S-70151"/>
        <s v="20250416-S-70167"/>
        <s v="20250416-S-70105"/>
        <s v="20250416-S-70093"/>
        <s v="20250416-S-70474"/>
        <s v="20250417-S-70135"/>
        <s v="20250421-S-70017"/>
        <s v="20250422-S-70175"/>
        <s v="20250416-S-70100"/>
        <s v="20250417-S-70117"/>
        <s v="20250417-S-70142"/>
        <s v="20250417-S-70122"/>
        <s v="20250422-S-70157"/>
        <s v="20250422-S-70144"/>
        <s v="20250416-S-70091"/>
        <s v="20250416-S-70393"/>
        <s v="20250417-S-70553"/>
        <s v="20250417-S-70133"/>
        <s v="20250415-S-70277"/>
        <s v="20250416-S-70166"/>
        <s v="20250417-S-70369"/>
        <s v="20250417-S-70383"/>
        <s v="20250417-S-70547"/>
        <s v="20250422-S-70155"/>
        <s v="20250423-S-70222"/>
        <s v="20250423-S-70188"/>
        <s v="20250423-S-70194"/>
        <s v="20250401-S-70307"/>
        <s v="20250416-S-70114"/>
        <s v="20250414-S-70113"/>
        <s v="20250423-S-70140"/>
        <s v="20250416-S-70120"/>
        <s v="20250423-S-70202"/>
        <s v="20250417-S-70456"/>
        <s v="20250422-S-70159"/>
        <s v="20250423-S-70158"/>
        <s v="20250423-S-70157"/>
        <s v="20250423-S-70241"/>
        <s v="20250424-S-70368"/>
        <s v="20250424-S-70372"/>
        <s v="20250423-S-70238"/>
        <s v="20250425-S-70206"/>
        <s v="20250425-S-70207"/>
        <s v="20250418-S-70097"/>
        <s v="20250422-S-70207"/>
        <s v="20250423-S-70458"/>
        <s v="20250422-S-70170"/>
        <s v="20250404-S-70572"/>
        <s v="20250422-S-70149"/>
        <s v="20250423-S-70219"/>
        <s v="20250423-S-70579"/>
        <s v="20250424-S-70352"/>
        <s v="20250424-S-70437"/>
        <s v="20250424-S-70439"/>
        <s v="20250417-S-70485"/>
        <s v="20250424-S-70225"/>
        <s v="20250424-S-70156"/>
        <s v="20250424-S-70148"/>
        <s v="20250424-S-70360"/>
        <s v="20250425-S-70548"/>
        <s v="20250425-S-70188"/>
        <s v="20250425-S-70220"/>
        <s v="20250425-S-70578"/>
        <s v="20250428-S-70232"/>
        <s v="20250429-S-70300"/>
        <s v="20250417-S-70392"/>
        <s v="20250425-S-70218"/>
        <s v="20250425-S-70035"/>
        <s v="20250428-S-70225"/>
        <s v="20250428-S-70217"/>
        <s v="20250428-S-70201"/>
        <s v="20250429-S-70059"/>
        <s v="20250428-S-70209"/>
        <s v="20250429-S-70264"/>
        <s v="20250424-S-70160"/>
        <s v="20250425-S-70164"/>
        <s v="20250425-S-70187"/>
        <s v="20250430-S-70345"/>
        <s v="20250430-S-70314"/>
        <s v="20250424-S-70213"/>
        <s v="20250424-S-70483"/>
        <s v="20250425-S-70182"/>
        <s v="20250430-S-70332"/>
        <s v="20250430-S-70331"/>
        <s v="20250430-S-70328"/>
        <s v="20250430-S-70361"/>
        <s v="20250430-S-70362"/>
        <s v="20250430-S-70322"/>
        <s v="20250429-S-70250"/>
        <s v="20250429-S-70235"/>
        <s v="20250430-S-70356"/>
        <s v="20250430-S-70205"/>
        <s v="20250430-S-70189"/>
        <s v="20250430-S-70313"/>
        <s v="20250425-S-70478"/>
        <s v="20250428-S-70213"/>
        <s v="20250430-S-70326"/>
        <s v="20250501-S-70191"/>
        <s v="20250428-S-70212"/>
        <s v="20250502-S-70227"/>
        <s v="20250502-S-70355"/>
        <s v="20250505-S-70108"/>
        <s v="20250505-S-70183"/>
        <s v="20250506-S-70008"/>
        <s v="20250505-S-70103"/>
        <s v="20250428-S-70415"/>
        <s v="20250430-S-70344"/>
        <s v="20250501-S-70192"/>
        <s v="20250414-S-70500"/>
        <s v="20250425-S-70172"/>
        <s v="20250501-S-70194"/>
        <s v="20250505-S-70106"/>
        <s v="20250505-S-70091"/>
        <s v="20250505-S-70102"/>
        <s v="20250505-S-70115"/>
        <s v="20250505-S-70116"/>
        <s v="20250506-S-70301"/>
        <s v="20250507-S-70012"/>
        <s v="20250505-S-70114"/>
        <s v="20250505-S-70230"/>
        <s v="20250506-S-70147"/>
        <s v="20250502-S-70214"/>
        <s v="20250507-S-70429"/>
        <s v="20250502-S-70253"/>
        <s v="20250501-S-70217"/>
        <s v="20250502-S-70261"/>
        <s v="20250506-S-70488"/>
        <s v="20250507-S-70328"/>
        <s v="20250507-S-70334"/>
        <s v="20250506-S-70287"/>
        <s v="20250502-S-70221"/>
        <s v="20250505-S-70241"/>
        <s v="20250502-S-70250"/>
        <s v="20250505-S-70119"/>
        <s v="20250502-S-70226"/>
        <s v="20250502-S-70003"/>
        <s v="20250507-S-70329"/>
        <s v="20250507-S-70327"/>
        <s v="20250508-S-70238"/>
        <s v="20250508-S-70258"/>
        <s v="20250508-S-70276"/>
        <s v="20250508-S-70227"/>
        <s v="20250508-S-70231"/>
        <s v="20250502-S-70265"/>
        <s v="20250508-S-70334"/>
        <s v="20250507-S-70089"/>
        <s v="20250507-S-70380"/>
        <s v="20250508-S-70337"/>
        <s v="20250508-S-70460"/>
        <s v="20250509-S-70380"/>
        <s v="20250512-S-70404"/>
        <s v="20250509-S-70442"/>
        <s v="20250501-S-70199"/>
        <s v="20250508-S-70228"/>
        <s v="20250508-S-70236"/>
        <s v="20250512-S-70272"/>
        <s v="20250512-S-70257"/>
        <s v="20250509-S-70217"/>
        <s v="20250512-S-70326"/>
        <s v="20250512-S-70085"/>
        <s v="20250513-S-70150"/>
        <s v="20250512-S-70340"/>
        <s v="20250514-S-70317"/>
        <s v="20250509-S-70453"/>
        <s v="20250513-S-70317"/>
        <s v="20250512-S-70213"/>
        <s v="20250513-S-70311"/>
        <s v="20250513-S-70286"/>
        <s v="20250514-S-70225"/>
        <s v="20250513-S-70368"/>
        <s v="20250509-S-70337"/>
        <s v="20250515-S-70230"/>
        <s v="20250512-S-70500"/>
        <s v="20250508-S-70448"/>
        <s v="20250512-S-70531"/>
        <s v="20250513-S-70313"/>
        <s v="20250512-S-70218"/>
        <s v="20250514-S-70254"/>
        <s v="20250514-S-70266"/>
        <s v="20250513-S-70146"/>
        <s v="20250514-S-70232"/>
        <s v="20250514-S-70267"/>
        <s v="20250514-S-70245"/>
        <s v="20250512-S-70086"/>
        <s v="20250513-S-70371"/>
        <s v="20250506-S-70406"/>
        <s v="20250507-S-70425"/>
        <s v="20250508-S-70427"/>
        <s v="20250509-S-70559"/>
        <s v="20250516-S-70438"/>
        <s v="20250513-S-70500"/>
        <s v="20250515-S-70247"/>
        <s v="20250515-S-70268"/>
        <s v="20250514-S-70222"/>
        <s v="20250515-S-70259"/>
        <s v="20250515-S-70233"/>
        <s v="20250515-S-70255"/>
        <s v="20250516-S-70390"/>
        <s v="20250515-S-70550"/>
        <s v="20250515-S-70361"/>
        <s v="20250515-S-70351"/>
        <s v="20250515-S-70583"/>
        <s v="20250515-S-70462"/>
        <s v="20250515-S-70271"/>
        <s v="20250519-S-70187"/>
        <s v="20250519-S-70059"/>
        <s v="20250516-S-70526"/>
        <s v="20250515-S-70328"/>
        <s v="20250519-S-70352"/>
        <s v="20250516-S-70337"/>
        <s v="20250519-S-70436"/>
        <s v="20250516-S-70435"/>
        <s v="20250519-S-70223"/>
        <s v="20250519-S-70202"/>
        <s v="20250519-S-70189"/>
        <s v="20250519-S-70574"/>
        <s v="20250519-S-70167"/>
        <s v="20250519-S-70165"/>
        <s v="20250520-S-70517"/>
        <s v="20250520-S-70002"/>
        <s v="20250520-S-70372"/>
        <s v="20250519-S-70271"/>
        <s v="20250519-S-70264"/>
        <s v="20250519-S-70266"/>
        <s v="20250519-S-70287"/>
        <s v="20250519-S-70295"/>
        <s v="20250519-S-70297"/>
        <s v="20250520-S-70427"/>
        <s v="20250519-S-70209"/>
        <s v="20250520-S-70263"/>
        <s v="20250520-S-70303"/>
        <s v="20250521-S-70316"/>
        <s v="20250519-S-70420"/>
        <s v="20250520-S-70161"/>
        <s v="20250519-S-70316"/>
        <s v="20250520-S-70163"/>
        <s v="20250520-S-70169"/>
        <s v="20250520-S-70167"/>
        <s v="20250520-S-70436"/>
        <s v="20250521-S-70394"/>
        <s v="20250522-S-70043"/>
        <s v="20250521-S-70159"/>
        <s v="20250521-S-70183"/>
        <s v="20250520-S-70348"/>
        <s v="20250520-S-70164"/>
        <s v="20250521-S-70293"/>
        <s v="20250522-S-70141"/>
        <s v="20250521-S-70382"/>
        <s v="20250521-S-70402"/>
        <s v="20250521-S-70013"/>
        <s v="20250522-S-70145"/>
        <s v="20250521-S-70148"/>
        <s v="20250522-S-70148"/>
        <s v="20250522-S-70132"/>
        <s v="20250521-S-70233"/>
        <s v="20250523-S-70201"/>
        <s v="20250521-S-70259"/>
        <s v="20250523-S-70100"/>
        <s v="20250522-S-70153"/>
        <s v="20250523-S-70181"/>
        <s v="20250523-S-70183"/>
        <s v="20250523-S-70191"/>
        <s v="20250523-S-70192"/>
        <s v="20250519-S-70481"/>
        <s v="20250522-S-70133"/>
        <s v="20250520-S-70534"/>
        <s v="20250523-S-70211"/>
        <s v="20250522-S-70127"/>
        <s v="20250523-S-70202"/>
        <s v="20250523-S-70216"/>
        <s v="20250523-S-70213"/>
        <s v="20250523-S-70189"/>
        <s v="20250522-S-70138"/>
        <s v="20250523-S-70186"/>
        <s v="20250526-S-70207"/>
        <s v="20250520-S-70426"/>
        <s v="20250521-S-70425"/>
        <s v="20250522-S-70150"/>
        <s v="20250526-S-70224"/>
        <s v="20250522-S-70140"/>
        <s v="20250521-S-70435"/>
        <s v="20250526-S-70225"/>
        <s v="20250523-S-70179"/>
        <s v="20250523-S-70198"/>
        <s v="20250522-S-70126"/>
        <s v="20250526-S-70160"/>
        <s v="20250526-S-70196"/>
        <s v="20250527-S-70200"/>
        <s v="20250527-S-70374"/>
        <s v="20250526-S-70235"/>
        <s v="20250528-S-70585"/>
        <s v="20250527-S-70394"/>
        <s v="20250526-S-70197"/>
        <s v="20250527-S-70627"/>
        <s v="20250527-S-70407"/>
        <s v="20250527-S-70626"/>
        <s v="20250527-S-70624"/>
        <s v="20250528-S-70076"/>
        <s v="20250526-S-70215"/>
        <s v="20250526-S-70188"/>
        <s v="20250526-S-70208"/>
        <s v="20250526-S-70211"/>
        <s v="20250528-S-70031"/>
        <s v="20250528-S-70568"/>
        <s v="20250522-S-70156"/>
        <s v="20250528-S-70607"/>
        <s v="20250527-S-70353"/>
        <s v="20250528-S-70099"/>
        <s v="20250528-S-70570"/>
        <s v="20250526-S-70210"/>
        <s v="20250528-S-70571"/>
        <s v="20250526-S-70178"/>
        <s v="20250526-S-70180"/>
        <s v="20250528-S-70575"/>
        <s v="20250528-S-70572"/>
        <s v="20250528-S-70588"/>
        <s v="20250528-S-70578"/>
        <s v="20250528-S-70566"/>
        <s v="20250528-S-70586"/>
        <s v="20250528-S-70584"/>
        <s v="20250528-S-70565"/>
        <s v="20250528-S-70073"/>
        <s v="20250528-S-70562"/>
        <s v="20250530-S-70337"/>
        <s v="20250527-S-70236"/>
        <s v="20250528-S-70008"/>
        <s v="20250528-S-70083"/>
        <s v="20250527-S-70362"/>
        <s v="20250528-S-70561"/>
        <s v="20250527-S-70403"/>
        <s v="20250528-S-70563"/>
        <s v="20250526-S-70194"/>
        <s v="20250527-S-70201"/>
        <s v="20250528-S-70086"/>
        <s v="20250530-S-70440"/>
        <s v="20250603-S-70430"/>
        <s v="20250528-S-70610"/>
        <s v="20250530-S-70200"/>
        <s v="20250602-S-70149"/>
        <s v="20250602-S-70153"/>
        <s v="20250602-S-70478"/>
        <s v="20250603-S-70091"/>
        <s v="20250526-S-70202"/>
        <s v="20250526-S-70195"/>
        <s v="20250530-S-70340"/>
        <s v="20250530-S-70461"/>
        <s v="20250530-S-70462"/>
        <s v="20250603-S-70362"/>
        <s v="20250603-S-70561"/>
        <s v="20250530-S-70441"/>
        <s v="20250530-S-70442"/>
        <s v="20250530-S-70407"/>
        <s v="20250602-S-70146"/>
        <s v="20250603-S-70260"/>
        <s v="20250603-S-70526"/>
        <s v="20250530-S-70376"/>
        <s v="20250529-S-70285"/>
        <s v="20250530-S-70402"/>
        <s v="20250604-S-70461"/>
        <s v="20250603-S-70420"/>
        <s v="20250604-S-70203"/>
        <s v="20250604-S-70010"/>
        <s v="20250604-S-70205"/>
        <s v="20250604-S-70167"/>
        <s v="20250603-S-70324"/>
        <s v="20250605-S-70585"/>
        <s v="20250603-S-70329"/>
        <s v="20250530-S-70121"/>
        <s v="20250530-S-70471"/>
        <s v="20250530-S-70458"/>
        <s v="20250530-S-70501"/>
        <s v="20250603-S-70440"/>
        <s v="20250604-S-70300"/>
        <s v="20250604-S-70529"/>
        <s v="20250604-S-70596"/>
        <s v="20250605-S-70393"/>
        <s v="20250604-S-70185"/>
        <s v="20250605-S-70588"/>
        <s v="20250604-S-70148"/>
        <s v="20250604-S-70144"/>
        <s v="20250604-S-70145"/>
        <s v="20250604-S-70154"/>
        <s v="20250605-S-70599"/>
        <s v="20250526-S-70181"/>
        <s v="20250605-S-70582"/>
        <s v="20250603-S-70152"/>
        <s v="20250605-S-70310"/>
        <s v="20250606-S-70538"/>
        <s v="20250610-S-70099"/>
        <s v="20250605-S-70603"/>
        <s v="20250606-S-70172"/>
        <s v="20250609-S-70107"/>
        <s v="20250605-S-70373"/>
        <s v="20250609-S-70166"/>
        <s v="20250605-S-70591"/>
        <s v="20250605-S-70589"/>
        <s v="20250605-S-70252"/>
        <s v="20250605-S-70598"/>
        <s v="20250605-S-70616"/>
        <s v="20250606-S-70163"/>
        <s v="20250605-S-70284"/>
        <s v="20250606-S-70529"/>
        <s v="20250610-S-70383"/>
        <s v="20250605-S-70584"/>
        <s v="20250606-S-70523"/>
        <s v="20250604-S-70266"/>
        <s v="20250609-S-70126"/>
        <s v="20250610-S-70343"/>
        <s v="20250610-S-70346"/>
        <s v="20250610-S-70328"/>
        <s v="20250605-S-70597"/>
        <s v="20250610-S-70320"/>
        <s v="20250610-S-70319"/>
        <s v="20250610-S-70339"/>
        <s v="20250610-S-70509"/>
        <s v="20250611-S-70147"/>
        <s v="20250611-S-70561"/>
        <s v="20250606-S-70462"/>
        <s v="20250609-S-70120"/>
        <s v="20250611-S-70310"/>
        <s v="20250606-S-70164"/>
        <s v="20250606-S-70532"/>
        <s v="20250610-S-70356"/>
        <s v="20250610-S-70358"/>
        <s v="20250605-S-70307"/>
        <s v="20250610-S-70149"/>
        <s v="20250611-S-70281"/>
        <s v="20250605-S-70420"/>
        <s v="20250605-S-70390"/>
        <s v="20250611-S-70375"/>
        <s v="20250606-S-70468"/>
        <s v="20250609-S-70190"/>
        <s v="20250610-S-70423"/>
        <s v="20250613-S-70450"/>
        <s v="20250610-S-70411"/>
        <s v="20250611-S-70150"/>
        <s v="20250611-S-70033"/>
        <s v="20250611-S-70146"/>
        <s v="20250611-S-70501"/>
        <s v="20250613-S-70524"/>
        <s v="20250611-S-70307"/>
        <s v="20250612-S-70377"/>
        <s v="20250612-S-70318"/>
        <s v="20250613-S-70352"/>
        <s v="20250613-S-70356"/>
        <s v="20250606-S-70518"/>
        <s v="20250616-S-70074"/>
        <s v="20250612-S-70270"/>
        <s v="20250611-S-70171"/>
        <s v="20250612-S-70294"/>
        <s v="20250613-S-70329"/>
        <s v="20250612-S-70580"/>
        <s v="20250618-S-70605"/>
        <s v="20250612-S-70340"/>
        <s v="20250613-S-70515"/>
        <s v="20250611-S-70415"/>
        <s v="20250613-S-70486"/>
        <s v="20250617-S-70386"/>
        <s v="20250611-S-70499"/>
        <s v="20250613-S-70424"/>
        <s v="20250617-S-70390"/>
        <s v="20250616-S-70365"/>
        <s v="20250617-S-70507"/>
        <s v="20250616-S-70287"/>
        <s v="20250613-S-70354"/>
        <s v="20250617-S-70263"/>
        <s v="20250618-S-70401"/>
        <s v="20250616-S-70515"/>
        <s v="20250618-S-70478"/>
        <s v="20250613-S-70314"/>
        <s v="20250616-S-70259"/>
        <s v="20250616-S-70200"/>
        <s v="20250616-S-70242"/>
        <s v="20250616-S-70179"/>
        <s v="20250616-S-70207"/>
        <s v="20250617-S-70245"/>
        <s v="20250618-S-70076"/>
        <s v="20250617-S-70516"/>
        <s v="20250612-S-70485"/>
        <s v="20250611-S-70370"/>
        <s v="20250616-S-70499"/>
        <s v="20250617-S-70398"/>
        <s v="20250616-S-70454"/>
        <s v="20250616-S-70435"/>
        <s v="20250616-S-70580"/>
        <s v="20250617-S-70244"/>
        <s v="20250618-S-70074"/>
        <s v="20250616-S-70181"/>
        <s v="20250616-S-70577"/>
        <s v="20250618-S-70069"/>
        <s v="20250617-S-70492"/>
        <s v="20250617-S-70309"/>
        <s v="20250617-S-70293"/>
        <s v="20250616-S-70326"/>
        <s v="20250618-S-70295"/>
        <s v="20250617-S-70518"/>
        <s v="20250618-S-70571"/>
        <s v="20250612-S-70472"/>
        <s v="20250612-S-70505"/>
        <s v="20250618-S-70292"/>
        <s v="20250620-S-70425"/>
        <s v="20250619-S-70278"/>
        <s v="20250619-S-70282"/>
        <s v="20250617-S-70436"/>
        <s v="20250619-S-70306"/>
        <s v="20250618-S-70068"/>
        <s v="20250618-S-70075"/>
        <s v="20250618-S-70063"/>
        <s v="20250619-S-70295"/>
        <s v="20250619-S-70404"/>
        <s v="20250620-S-70390"/>
        <s v="20250618-S-70570"/>
        <s v="20250619-S-70330"/>
        <s v="20250620-S-70298"/>
        <s v="20250620-S-70284"/>
        <s v="20250626-S-70070"/>
        <s v="20250619-S-70344"/>
        <s v="20250619-S-70388"/>
        <s v="20250620-S-70536"/>
        <s v="20250620-S-70535"/>
        <s v="20250616-S-70545"/>
        <s v="20250618-S-70072"/>
        <s v="20250619-S-70080"/>
        <s v="20250620-S-70422"/>
        <s v="20250620-S-70443"/>
        <s v="20250619-S-70496"/>
        <s v="20250619-S-70280"/>
        <s v="20250620-S-70231"/>
        <s v="20250620-S-70225"/>
        <s v="20250623-S-70189"/>
        <s v="20250620-S-70229"/>
        <s v="20250623-S-70559"/>
        <s v="20250625-S-70060"/>
        <s v="20250620-S-70331"/>
        <s v="20250623-S-70289"/>
        <s v="20250625-S-70585"/>
        <s v="20250626-S-70074"/>
        <s v="20250624-S-70309"/>
        <s v="20250623-S-70267"/>
        <s v="20250624-S-70304"/>
        <s v="20250624-S-70311"/>
        <s v="20250619-S-70533"/>
        <s v="20250623-S-70188"/>
        <s v="20250624-S-70259"/>
        <s v="20250624-S-70552"/>
        <s v="20250625-S-70501"/>
        <s v="20250625-S-70369"/>
        <s v="20250528-S-70579"/>
        <s v="20250623-S-70490"/>
        <s v="20250625-S-70208"/>
        <s v="20250625-S-70258"/>
        <s v="20250625-S-70260"/>
        <s v="20250625-S-70243"/>
        <s v="20250625-S-70614"/>
        <s v="20250625-S-70210"/>
        <s v="20250625-S-70456"/>
        <s v="20250616-S-70260"/>
        <s v="20250623-S-70513"/>
        <s v="20250625-S-70656"/>
        <s v="20250626-S-70254"/>
        <s v="20250626-S-70210"/>
        <s v="20250626-S-70616"/>
        <s v="20250624-S-70459"/>
        <s v="20250624-S-70427"/>
        <s v="20250626-S-70484"/>
        <s v="20250626-S-70239"/>
        <s v="20250626-S-70209"/>
        <s v="20250625-S-70391"/>
        <s v="20250627-S-70371"/>
        <s v="20250626-S-70557"/>
        <s v="20250626-S-70233"/>
        <s v="20250624-S-70235"/>
        <s v="20250630-S-70200"/>
        <s v="20250630-S-70329"/>
        <s v="20250627-S-70386"/>
        <s v="20250630-S-70608"/>
        <s v="20250630-S-70617"/>
        <s v="20250630-S-70292"/>
        <s v="20250630-S-70306"/>
        <s v="20250701-S-70334"/>
        <s v="20250627-S-70416"/>
        <s v="20250630-S-70405"/>
        <s v="20250701-S-70392"/>
        <s v="20250626-S-70502"/>
        <s v="20250627-S-70504"/>
        <s v="20250630-S-70594"/>
        <s v="20250701-S-70274"/>
        <s v="20250630-S-70198"/>
        <s v="20250701-S-70287"/>
        <s v="20250630-S-70219"/>
        <s v="20250701-S-70571"/>
        <s v="20250724-S-70250"/>
        <s v="20250626-S-70341"/>
        <s v="20250630-S-70362"/>
        <s v="20250701-S-70132"/>
        <s v="20250702-S-70325"/>
        <s v="20250626-S-70624"/>
        <s v="20250630-S-70532"/>
        <s v="20250701-S-70552"/>
        <s v="20250702-S-70598"/>
        <s v="20250623-S-70426"/>
        <s v="20250702-S-70224"/>
        <s v="20250702-S-70262"/>
        <s v="20250702-S-70537"/>
        <s v="20250702-S-70220"/>
        <s v="20250702-S-70259"/>
        <s v="20250702-S-70566"/>
        <s v="20250702-S-70258"/>
        <s v="20250630-S-70338"/>
        <s v="20250702-S-70364"/>
        <s v="20250703-S-70326"/>
        <s v="20250702-S-70291"/>
        <s v="20250630-S-70510"/>
        <s v="20250630-S-70526"/>
        <s v="20250701-S-70493"/>
        <s v="20250630-S-70124"/>
        <s v="20250703-S-70458"/>
        <s v="20250627-S-70455"/>
        <s v="20250704-S-70571"/>
        <s v="20250703-S-70314"/>
        <s v="20250702-S-70219"/>
        <s v="20250704-S-70485"/>
        <s v="20250704-S-70433"/>
        <s v="20250701-S-70472"/>
        <s v="20250702-S-70475"/>
        <s v="20250703-S-70297"/>
        <s v="20250703-S-70284"/>
        <s v="20250703-S-70581"/>
        <s v="20250703-S-70281"/>
        <s v="20250704-S-70225"/>
        <s v="20250704-S-70235"/>
        <s v="20250704-S-70486"/>
        <s v="20250701-S-70121"/>
        <s v="20250703-S-70391"/>
        <s v="20250704-S-70578"/>
        <s v="20250707-S-70457"/>
        <s v="20250704-S-70602"/>
        <s v="20250708-S-70543"/>
        <s v="20250708-S-70539"/>
        <s v="20250701-S-70446"/>
        <s v="20250703-S-70063"/>
        <s v="20250707-S-70220"/>
        <s v="20250707-S-70223"/>
        <s v="20250704-S-70385"/>
        <s v="20250707-S-70606"/>
        <s v="20250708-S-70378"/>
        <s v="20250710-S-70066"/>
        <s v="20250703-S-70489"/>
        <s v="20250708-S-70519"/>
        <s v="20250630-S-70473"/>
        <s v="20250707-S-70569"/>
        <s v="20250708-S-70274"/>
        <s v="20250708-S-70273"/>
        <s v="20250709-S-70104"/>
        <s v="20250707-S-70334"/>
        <s v="20250707-S-70333"/>
        <s v="20250708-S-70426"/>
        <s v="20250704-S-70400"/>
        <s v="20250709-S-70779"/>
        <s v="20250709-S-70780"/>
        <s v="20250701-S-70278"/>
        <s v="20250707-S-70471"/>
        <s v="20250709-S-70812"/>
        <s v="20250709-S-70269"/>
        <s v="20250709-S-70208"/>
        <s v="20250709-S-70244"/>
        <s v="20250709-S-70182"/>
        <s v="20250708-S-70130"/>
        <s v="20250710-S-70417"/>
        <s v="20250708-S-70372"/>
        <s v="20250704-S-70532"/>
        <s v="20250707-S-70483"/>
        <s v="20250709-S-70621"/>
        <s v="20250710-S-70721"/>
        <s v="20250703-S-70313"/>
        <s v="20250710-S-70324"/>
        <s v="20250708-S-70289"/>
        <s v="20250709-S-70185"/>
        <s v="20250708-S-70322"/>
        <s v="20250708-S-70600"/>
        <s v="20250710-S-70279"/>
        <s v="20250709-S-70189"/>
        <s v="20250709-S-70778"/>
        <s v="20250710-S-70353"/>
        <s v="20250711-S-70466"/>
        <s v="20250711-S-70068"/>
        <s v="20250626-S-70307"/>
        <s v="20250709-S-70384"/>
        <s v="20250711-S-70387"/>
        <s v="20250710-S-70826"/>
        <s v="20250711-S-70389"/>
        <s v="20250708-S-70557"/>
        <s v="20250711-S-70923"/>
        <s v="20250710-S-70811"/>
        <s v="20250711-S-70388"/>
        <s v="20250709-S-70569"/>
        <s v="20250710-S-70294"/>
        <s v="20250711-S-70891"/>
        <s v="20250711-S-70413"/>
        <s v="20250714-S-70325"/>
        <s v="20250714-S-70815"/>
        <s v="20250714-S-70424"/>
        <s v="20250711-S-70435"/>
        <s v="20250711-S-70407"/>
        <s v="20250715-S-70339"/>
        <s v="20250717-S-70096"/>
        <s v="20250714-S-70780"/>
        <s v="20250714-S-70355"/>
        <s v="20250711-S-70417"/>
        <s v="20250714-S-70286"/>
        <s v="20250714-S-70280"/>
        <s v="20250715-S-70210"/>
        <s v="20250715-S-70515"/>
        <s v="20250716-S-70205"/>
        <s v="20250714-S-70482"/>
        <s v="20250716-S-70280"/>
        <s v="20250714-S-70379"/>
        <s v="20250714-S-70389"/>
        <s v="20250714-S-70406"/>
        <s v="20250710-S-70725"/>
        <s v="20250715-S-70514"/>
        <s v="20250716-S-70458"/>
        <s v="20250716-S-70159"/>
        <s v="20250716-S-70185"/>
        <s v="20250714-S-70568"/>
        <s v="20250714-S-70436"/>
        <s v="20250711-S-70409"/>
        <s v="20250714-S-70420"/>
        <s v="20250716-S-70329"/>
        <s v="20250716-S-70464"/>
        <s v="20250717-S-70315"/>
        <s v="20250716-S-70289"/>
        <s v="20250714-S-70807"/>
        <s v="20250714-S-70806"/>
        <s v="20250714-S-70739"/>
        <s v="20250708-S-70086"/>
        <s v="20250708-S-70534"/>
        <s v="20250716-S-70454"/>
        <s v="20250716-S-70478"/>
        <s v="20250717-S-70500"/>
        <s v="20250717-S-70058"/>
        <s v="20250717-S-70498"/>
        <s v="20250718-S-70241"/>
        <s v="20250716-S-70309"/>
        <s v="20250715-S-70572"/>
        <s v="20250718-S-70194"/>
        <s v="20250718-S-70432"/>
        <s v="20250722-S-70435"/>
        <s v="20250715-S-70452"/>
        <s v="20250717-S-70493"/>
        <s v="20250718-S-70410"/>
        <s v="20250722-S-70439"/>
        <s v="20250721-S-70353"/>
        <s v="20250722-S-70337"/>
        <s v="20250717-S-70348"/>
        <s v="20250718-S-70310"/>
        <s v="20250722-S-70286"/>
        <s v="20250715-S-70537"/>
        <s v="20250704-S-70480"/>
        <s v="20250715-S-70436"/>
        <s v="20250718-S-70210"/>
        <s v="20250718-S-70181"/>
        <s v="20250721-S-70105"/>
        <s v="20250721-S-70081"/>
        <s v="20250721-S-70198"/>
        <s v="20250718-S-70208"/>
        <s v="20250721-S-70308"/>
        <s v="20250722-S-70165"/>
        <s v="20250722-S-70477"/>
        <s v="20250723-S-70144"/>
        <s v="20250723-S-70123"/>
        <s v="20250723-S-70113"/>
        <s v="20250723-S-70114"/>
        <s v="20250718-S-70287"/>
        <s v="20250721-S-70283"/>
        <s v="20250718-S-70408"/>
        <s v="20250718-S-70416"/>
        <s v="20250718-S-70430"/>
        <s v="20250722-S-70364"/>
        <s v="20250718-S-70387"/>
        <s v="20250722-S-70170"/>
        <s v="20250724-S-70232"/>
        <s v="20250724-S-70242"/>
        <s v="20250718-S-70409"/>
        <s v="20250724-S-70259"/>
        <s v="20250722-S-70336"/>
        <s v="20250725-S-70041"/>
        <s v="20250725-S-70279"/>
        <s v="20250725-S-70428"/>
        <s v="20250728-S-70047"/>
        <s v="20250721-S-70162"/>
        <s v="20250718-S-70374"/>
        <s v="20250723-S-70188"/>
        <s v="20250728-S-70247"/>
        <s v="20250725-S-70170"/>
        <s v="20250728-S-70088"/>
        <s v="20250728-S-70092"/>
        <s v="20250725-S-70255"/>
        <s v="20250729-S-70313"/>
        <s v="20250722-S-70297"/>
        <s v="20250730-S-70303"/>
        <s v="20250729-S-70218"/>
        <s v="20250725-S-70357"/>
        <s v="20250729-S-70240"/>
        <s v="20250723-S-70203"/>
        <s v="20250725-S-70289"/>
        <s v="20250724-S-70267"/>
        <s v="20250724-S-70291"/>
        <s v="20250725-S-70280"/>
        <s v="20250728-S-70299"/>
        <s v="20250728-S-70194"/>
        <s v="20250731-S-70216"/>
        <s v="20250723-S-70381"/>
        <s v="20250723-S-70284"/>
        <s v="20250729-S-70349"/>
        <s v="20250730-S-70300"/>
        <s v="20250728-S-70320"/>
        <s v="20250729-S-70152"/>
        <s v="20250728-S-70096"/>
        <s v="20250729-S-70429"/>
        <s v="20250729-S-70261"/>
        <s v="20250731-S-70257"/>
        <s v="20250729-S-70258"/>
        <s v="20250730-S-70155"/>
        <s v="20250730-S-70091"/>
        <s v="20250730-S-70096"/>
        <s v="20250731-S-70185"/>
        <s v="20250731-S-70189"/>
        <s v="20250731-S-70197"/>
        <s v="20250731-S-70293"/>
        <s v="20250730-S-70286"/>
        <s v="20250731-S-70190"/>
        <s v="20250801-S-70170"/>
        <s v="20250731-S-70223"/>
        <s v="20250729-S-70340"/>
        <s v="20250731-S-70222"/>
        <s v="20250801-S-70260"/>
        <s v="20250801-S-70157"/>
        <s v="20250730-S-70131"/>
        <s v="20250801-S-70165"/>
        <s v="20250801-S-70233"/>
        <s v="20250731-S-70261"/>
        <s v="20250729-S-70339"/>
        <s v="20250804-S-70138"/>
        <s v="20250731-S-70183"/>
        <s v="20250804-S-70115"/>
        <s v="20250805-S-70138"/>
        <s v="20250805-S-70283"/>
        <s v="20250804-S-70247"/>
        <s v="20250805-S-70021"/>
        <s v="20250807-S-70235"/>
        <s v="20250805-S-70170"/>
        <s v="20250806-S-70335"/>
        <s v="20250805-S-70175"/>
        <s v="20250805-S-70152"/>
        <s v="20250805-S-70144"/>
        <s v="20250804-S-70201"/>
        <s v="20250806-S-70280"/>
        <s v="20250731-S-70262"/>
        <s v="20250804-S-70199"/>
        <s v="20250730-S-70248"/>
        <s v="20250731-S-70254"/>
        <s v="20250806-S-70155"/>
        <s v="20250807-S-70144"/>
        <s v="20250805-S-70295"/>
        <s v="20250805-S-70287"/>
        <s v="20250805-S-70299"/>
        <s v="20250805-S-70225"/>
        <s v="20250808-S-70297"/>
        <s v="20250807-S-70281"/>
        <s v="20250805-S-70228"/>
        <s v="20250806-S-70234"/>
        <s v="20250806-S-70267"/>
        <s v="20250811-S-70053"/>
        <s v="20250811-S-70250"/>
        <s v="20250808-S-70370"/>
        <s v="20250806-S-70165"/>
        <s v="20250807-S-70172"/>
        <s v="20250808-S-70183"/>
        <s v="20250807-S-70143"/>
        <s v="20250801-S-70302"/>
        <s v="20250801-S-70289"/>
        <s v="20250731-S-70260"/>
        <s v="20250811-S-70204"/>
        <s v="20250807-S-70222"/>
        <s v="20250806-S-70161"/>
        <s v="20250811-S-70184"/>
        <s v="20250806-S-70211"/>
        <s v="20250806-S-70153"/>
        <s v="20250805-S-70215"/>
        <s v="20250808-S-70211"/>
        <s v="20250811-S-70200"/>
        <s v="20250811-S-70381"/>
        <s v="20250811-S-70151"/>
        <s v="20250812-S-70191"/>
        <s v="20250812-S-70195"/>
        <s v="20250812-S-70203"/>
        <s v="20250811-S-70199"/>
        <s v="20250709-S-70642"/>
        <s v="20250807-S-70301"/>
        <s v="20250813-S-70172"/>
        <s v="20250813-S-70168"/>
        <s v="20250813-S-70173"/>
        <s v="20250811-S-70149"/>
        <s v="20250807-S-70299"/>
        <s v="20250807-S-70271"/>
        <s v="20250806-S-70278"/>
        <s v="20250807-S-70269"/>
        <s v="20250808-S-70291"/>
        <s v="20250814-S-70377"/>
        <s v="20250813-S-70297"/>
        <s v="20250806-S-70279"/>
        <s v="20250807-S-70335"/>
        <s v="20250812-S-70335"/>
        <s v="20250814-S-70227"/>
        <s v="20250814-S-70228"/>
        <s v="20250814-S-70211"/>
        <s v="20250814-S-70176"/>
        <s v="20250812-S-70199"/>
        <s v="20250813-S-70356"/>
        <s v="20250812-S-70284"/>
        <s v="20250811-S-70209"/>
        <s v="20250812-S-70270"/>
        <s v="20250813-S-70252"/>
        <s v="20250812-S-70241"/>
        <s v="20250814-S-70261"/>
        <s v="20250814-S-70250"/>
        <s v="20250807-S-70226"/>
        <s v="20250819-S-70521"/>
        <s v="20250819-S-70531"/>
        <s v="20250812-S-70226"/>
        <s v="20250808-S-70387"/>
        <s v="20250812-S-70225"/>
        <s v="20250815-S-70204"/>
        <s v="20250813-S-70335"/>
        <s v="20250812-S-70344"/>
        <s v="20250819-S-70293"/>
        <s v="20250818-S-70184"/>
        <s v="20250818-S-70179"/>
        <s v="20250813-S-70199"/>
        <s v="20250820-S-70485"/>
        <s v="20250814-S-70364"/>
        <s v="20250813-S-70430"/>
        <s v="20250819-S-70323"/>
        <s v="20250813-S-70238"/>
        <s v="20250819-S-70456"/>
        <s v="20250818-S-70255"/>
        <s v="20250819-S-70377"/>
        <s v="20250818-S-70238"/>
        <s v="20250819-S-70458"/>
        <s v="20250820-S-70164"/>
        <s v="20250820-S-70213"/>
        <s v="20250820-S-70245"/>
        <s v="20250820-S-70233"/>
        <s v="20250820-S-70197"/>
        <s v="20250819-S-70301"/>
        <s v="20250821-S-70636"/>
        <s v="20250813-S-70350"/>
        <s v="20250814-S-70399"/>
        <s v="20250812-S-70386"/>
        <s v="20250814-S-70376"/>
        <s v="20250820-S-70347"/>
        <s v="20250814-S-70282"/>
        <s v="20250818-S-70442"/>
        <s v="20250821-S-70342"/>
        <s v="20250820-S-70166"/>
        <s v="20250821-S-70347"/>
        <s v="20250820-S-70168"/>
        <s v="20250820-S-70747"/>
        <s v="20250821-S-70309"/>
        <s v="20250822-S-70045"/>
        <s v="20250821-S-70358"/>
        <s v="20250821-S-70387"/>
        <s v="20250820-S-70284"/>
        <s v="20250821-S-70699"/>
        <s v="20250814-S-70393"/>
        <s v="20250820-S-70002"/>
        <s v="20250819-S-70605"/>
        <s v="20250820-S-70582"/>
        <s v="20250821-S-70354"/>
        <s v="20250821-S-70332"/>
        <s v="20250822-S-70175"/>
        <s v="20250822-S-70242"/>
        <s v="20250822-S-70210"/>
        <s v="20250825-S-70517"/>
        <s v="20250825-S-70516"/>
        <s v="20250822-S-70183"/>
        <s v="20250821-S-70790"/>
        <s v="20250820-S-70674"/>
        <s v="20250822-S-70201"/>
        <s v="20250822-S-70174"/>
        <s v="20250820-S-70385"/>
        <s v="20250822-S-70167"/>
        <s v="20250822-S-70168"/>
        <s v="20250826-S-70521"/>
        <s v="20250820-S-70632"/>
        <s v="20250825-S-70670"/>
        <s v="20250822-S-70182"/>
        <s v="20250821-S-70587"/>
        <s v="20250821-S-70575"/>
        <s v="20250826-S-70804"/>
        <s v="20250826-S-70641"/>
        <s v="20250826-S-70225"/>
        <s v="20250826-S-70290"/>
        <s v="20250826-S-70222"/>
        <s v="20250826-S-70226"/>
        <s v="20250826-S-70252"/>
        <s v="20250826-S-70228"/>
        <s v="20250827-S-70022"/>
        <s v="20250827-S-70784"/>
        <s v="20250826-S-70307"/>
        <s v="20250826-S-70412"/>
        <s v="20250822-S-70156"/>
        <s v="20250825-S-70357"/>
        <s v="20250822-S-70154"/>
        <s v="20250826-S-70474"/>
        <s v="20250827-S-70410"/>
        <s v="20250825-S-70582"/>
        <s v="20250827-S-70645"/>
        <s v="20250828-S-70597"/>
        <s v="20250828-S-70598"/>
        <s v="20250822-S-70850"/>
        <s v="20250822-S-70176"/>
        <s v="20250822-S-70179"/>
        <s v="20250826-S-70655"/>
        <s v="20250827-S-70745"/>
        <s v="20250827-S-70189"/>
        <s v="20250828-S-70284"/>
        <s v="20250826-S-70719"/>
        <s v="20250828-S-70259"/>
        <s v="20250827-S-70190"/>
        <s v="20250826-S-70775"/>
        <s v="20250827-S-70465"/>
        <s v="20250826-S-70691"/>
        <s v="20250825-S-70666"/>
        <s v="20250827-S-70400"/>
        <s v="20250828-S-70265"/>
        <s v="20250828-S-70341"/>
        <s v="20250828-S-70256"/>
        <s v="20250827-S-70279"/>
        <s v="20250825-S-70218"/>
        <s v="20250827-S-70217"/>
        <s v="20250829-S-70589"/>
        <s v="20250901-S-70553"/>
        <s v="20250829-S-70851"/>
        <s v="20250828-S-70497"/>
        <s v="20250827-S-70832"/>
        <s v="20250829-S-70371"/>
        <s v="20250828-S-70813"/>
        <s v="20250829-S-70474"/>
        <s v="20250828-S-70498"/>
        <s v="20250828-S-70292"/>
        <s v="20250829-S-70304"/>
        <s v="20250829-S-70278"/>
        <s v="20250826-S-70624"/>
        <s v="20250829-S-70656"/>
        <s v="20250827-S-70486"/>
        <s v="20250828-S-70555"/>
        <s v="20250827-S-70409"/>
        <s v="20250827-S-70492"/>
        <s v="20250829-S-70479"/>
        <s v="20250829-S-70842"/>
        <s v="20250829-S-70260"/>
        <s v="20250829-S-70315"/>
        <s v="20250901-S-70668"/>
        <s v="20250902-S-70544"/>
        <s v="20250730-S-70112"/>
        <s v="20250901-S-70417"/>
        <s v="20250828-S-70725"/>
        <s v="20250828-S-70738"/>
        <s v="20250901-S-70421"/>
        <s v="20250902-S-70409"/>
        <s v="20250901-S-70469"/>
        <s v="20250901-S-70245"/>
        <s v="20250902-S-70264"/>
        <s v="20250902-S-70292"/>
        <s v="20250902-S-70209"/>
        <s v="20250902-S-70230"/>
        <s v="20250902-S-70791"/>
        <s v="20250901-S-70241"/>
        <s v="20250901-S-70261"/>
        <s v="20250901-S-70467"/>
        <s v="20250829-S-70535"/>
        <s v="20250828-S-70537"/>
        <s v="20250902-S-70650"/>
        <s v="20250901-S-70821"/>
        <s v="20250901-S-70364"/>
        <s v="20250901-S-70806"/>
        <s v="20250902-S-70351"/>
        <s v="20250904-S-70591"/>
        <s v="20250904-S-70590"/>
        <s v="20250902-S-70415"/>
        <s v="20250902-S-70377"/>
        <s v="20250903-S-70372"/>
        <s v="20250903-S-70361"/>
        <s v="20250903-S-70703"/>
        <s v="20250903-S-70623"/>
        <s v="20250903-S-70665"/>
        <s v="20250829-S-70757"/>
        <s v="20250905-S-70801"/>
        <s v="20250905-S-70806"/>
        <s v="20250903-S-70192"/>
        <s v="20250903-S-70188"/>
        <s v="20250903-S-70183"/>
        <s v="20250903-S-70270"/>
        <s v="20250902-S-70826"/>
        <s v="20250904-S-70667"/>
        <s v="20250902-S-70456"/>
        <s v="20250902-S-70329"/>
        <s v="20250903-S-70796"/>
        <s v="20250904-S-70364"/>
        <s v="20250828-S-70563"/>
        <s v="20250902-S-70407"/>
        <s v="20250827-S-70433"/>
        <s v="20250905-S-70582"/>
        <s v="20250905-S-70579"/>
        <s v="20250903-S-70181"/>
        <s v="20250904-S-70301"/>
        <s v="20250904-S-70323"/>
        <s v="20250903-S-70184"/>
        <s v="20250904-S-70238"/>
        <s v="20250905-S-70356"/>
        <s v="20250904-S-70760"/>
        <s v="20250902-S-70643"/>
        <s v="20250904-S-70441"/>
        <s v="20250903-S-70406"/>
        <s v="20250904-S-70245"/>
        <s v="20250905-S-70250"/>
        <s v="20250904-S-70239"/>
        <s v="20250904-S-70537"/>
        <s v="20250905-S-70475"/>
        <s v="20250904-S-70492"/>
        <s v="20250904-S-70498"/>
        <s v="20250908-S-70431"/>
        <s v="20250908-S-70621"/>
        <s v="20250904-S-70261"/>
        <s v="20250905-S-70302"/>
        <s v="20250904-S-70233"/>
        <s v="20250905-S-70290"/>
        <s v="20250905-S-70225"/>
        <s v="20250908-S-70674"/>
        <s v="20250908-S-70399"/>
        <s v="20250909-S-70215"/>
        <s v="20250908-S-70228"/>
        <s v="20250909-S-70268"/>
        <s v="20250910-S-70536"/>
        <s v="20250910-S-70535"/>
        <s v="20250905-S-70681"/>
        <s v="20250908-S-70601"/>
        <s v="20250910-S-70431"/>
        <s v="20250903-S-70478"/>
        <s v="20250908-S-70442"/>
        <s v="20250908-S-70571"/>
        <s v="20250909-S-70782"/>
        <s v="20250909-S-70309"/>
        <s v="20250909-S-70406"/>
        <s v="20250905-S-70506"/>
        <s v="20250909-S-70395"/>
        <s v="20250909-S-70042"/>
        <s v="20250910-S-70685"/>
        <s v="20250908-S-70718"/>
        <s v="20250908-S-70649"/>
        <s v="20250909-S-70197"/>
        <s v="20250910-S-70213"/>
        <s v="20250910-S-70210"/>
        <s v="20250905-S-70755"/>
        <s v="20250910-S-70719"/>
        <s v="20250905-S-70667"/>
        <s v="20250909-S-70799"/>
        <s v="20250909-S-70214"/>
        <s v="20250909-S-70202"/>
        <s v="20250909-S-70208"/>
        <s v="20250908-S-70428"/>
        <s v="20250910-S-70645"/>
        <s v="20250909-S-70481"/>
        <s v="20250910-S-70688"/>
        <s v="20250909-S-70402"/>
        <s v="20250910-S-70729"/>
        <s v="20250908-S-70377"/>
        <s v="20250910-S-70229"/>
        <s v="20250911-S-70338"/>
        <s v="20250909-S-70239"/>
        <s v="20250911-S-70297"/>
        <s v="20250911-S-70308"/>
        <s v="20250910-S-70209"/>
        <s v="20250904-S-70318"/>
        <s v="20250911-S-70594"/>
        <s v="20250911-S-70534"/>
        <s v="20250911-S-70800"/>
        <s v="20250910-S-70426"/>
        <s v="20250911-S-70703"/>
        <s v="20250904-S-70730"/>
        <s v="20250909-S-70311"/>
        <s v="20250911-S-70294"/>
        <s v="20250911-S-70944"/>
        <s v="20250910-S-70812"/>
        <s v="20250910-S-70211"/>
        <s v="20250911-S-70339"/>
        <s v="20250912-S-70247"/>
        <s v="20250912-S-70244"/>
        <s v="20250912-S-70295"/>
        <s v="20250911-S-70949"/>
        <s v="20250912-S-70294"/>
        <s v="20250912-S-70703"/>
        <s v="20250911-S-70947"/>
        <s v="20250911-S-70948"/>
        <s v="20250915-S-70791"/>
        <s v="20250909-S-70598"/>
        <s v="20250910-S-70427"/>
        <s v="20250910-S-70711"/>
        <s v="20250912-S-70534"/>
        <s v="20250912-S-70280"/>
        <s v="20250915-S-70212"/>
        <s v="20250904-S-70322"/>
        <s v="20250912-S-70450"/>
        <s v="20250908-S-70387"/>
        <s v="20250915-S-70754"/>
        <s v="20250901-S-70704"/>
        <s v="20250911-S-70792"/>
        <s v="20250915-S-70375"/>
        <s v="20250912-S-70511"/>
        <s v="20250916-S-70401"/>
        <s v="20250915-S-70320"/>
        <s v="20250915-S-70347"/>
        <s v="20250917-S-70741"/>
        <s v="20250917-S-70504"/>
        <s v="20250916-S-70305"/>
        <s v="20250916-S-70341"/>
        <s v="20250915-S-70269"/>
        <s v="20250917-S-70256"/>
        <s v="20250915-S-70755"/>
        <s v="20250916-S-70366"/>
        <s v="20250915-S-70784"/>
        <s v="20250915-S-70376"/>
        <s v="20250916-S-70463"/>
        <s v="20250917-S-70383"/>
        <s v="20250911-S-70593"/>
        <s v="20250911-S-70580"/>
        <s v="20250917-S-70187"/>
        <s v="20250910-S-70295"/>
        <s v="20250917-S-70255"/>
        <s v="20250916-S-70327"/>
        <s v="20250916-S-70323"/>
        <s v="20250917-S-70224"/>
        <s v="20250918-S-70598"/>
        <s v="20250916-S-70308"/>
        <s v="20250916-S-70609"/>
        <s v="20250915-S-70649"/>
        <s v="20250911-S-70793"/>
        <s v="20250917-S-70743"/>
        <s v="20250917-S-70677"/>
        <s v="20250908-S-70653"/>
        <s v="20250912-S-70782"/>
        <s v="20250916-S-70697"/>
        <s v="20250917-S-70637"/>
        <s v="20250911-S-70543"/>
        <s v="20250916-S-70512"/>
        <s v="20250918-S-70289"/>
        <s v="20250917-S-70200"/>
        <s v="20250917-S-70179"/>
        <s v="20250917-S-70184"/>
        <s v="20250918-S-70874"/>
        <s v="20250918-S-70336"/>
        <s v="20250918-S-70340"/>
        <s v="20250916-S-70688"/>
        <s v="20250917-S-70740"/>
        <s v="20250917-S-70422"/>
        <s v="20250918-S-70699"/>
        <s v="20250915-S-70693"/>
        <s v="20250912-S-70724"/>
        <s v="20250916-S-70657"/>
        <s v="20250915-S-70628"/>
        <s v="20250918-S-70484"/>
        <s v="20250919-S-70240"/>
        <s v="20250919-S-70232"/>
        <s v="20250918-S-70282"/>
        <s v="20250917-S-70214"/>
        <s v="20250917-S-70395"/>
        <s v="20250917-S-70399"/>
        <s v="20250918-S-70501"/>
        <s v="20250919-S-70442"/>
        <s v="20250922-S-70046"/>
        <s v="20250922-S-70287"/>
        <s v="20250919-S-70320"/>
        <s v="20250922-S-70285"/>
        <s v="20250922-S-70277"/>
        <s v="20250922-S-70162"/>
        <s v="20250916-S-70628"/>
        <s v="20250922-S-70482"/>
        <s v="20250919-S-70724"/>
        <s v="20250918-S-70706"/>
        <s v="20250923-S-70409"/>
        <s v="20250923-S-70287"/>
        <s v="20250922-S-70853"/>
        <s v="20250919-S-70414"/>
        <s v="20250922-S-70395"/>
        <s v="20250922-S-70422"/>
        <s v="20250923-S-70375"/>
        <s v="20250919-S-70750"/>
        <s v="20250923-S-70661"/>
        <s v="20250922-S-70529"/>
        <s v="20250924-S-70712"/>
        <s v="20250923-S-70443"/>
        <s v="20250922-S-70484"/>
        <s v="20250923-S-70452"/>
        <s v="20250924-S-70582"/>
        <s v="20250923-S-70630"/>
        <s v="20250922-S-70350"/>
        <s v="20250923-S-70794"/>
        <s v="20250919-S-70762"/>
        <s v="20250923-S-70416"/>
        <s v="20250923-S-70790"/>
        <s v="20250923-S-70455"/>
        <s v="20250925-S-70663"/>
        <s v="20250923-S-70658"/>
        <s v="20250922-S-70714"/>
        <s v="20250925-S-70727"/>
        <s v="20250922-S-70780"/>
        <s v="20250926-S-70695"/>
        <s v="20250925-S-70358"/>
        <s v="20250925-S-70424"/>
        <s v="20250925-S-70368"/>
        <s v="20250925-S-70387"/>
        <s v="20250924-S-70169"/>
        <s v="20250925-S-70380"/>
        <s v="20250923-S-70290"/>
        <s v="20250924-S-70800"/>
        <s v="20250925-S-70373"/>
        <s v="20250926-S-70473"/>
        <s v="20250925-S-70787"/>
        <s v="20250924-S-70799"/>
        <s v="20250924-S-70635"/>
        <s v="20250924-S-70303"/>
        <s v="20250924-S-70312"/>
        <s v="20250922-S-70729"/>
        <s v="20250923-S-70649"/>
        <s v="20250926-S-70459"/>
        <s v="20250924-S-70176"/>
        <s v="20250926-S-70413"/>
        <s v="20250926-S-70395"/>
        <s v="20250925-S-70384"/>
        <s v="20250925-S-70452"/>
        <s v="20250926-S-70810"/>
        <s v="20250924-S-70400"/>
        <s v="20250925-S-70660"/>
        <s v="20250925-S-70621"/>
        <s v="20250929-S-70363"/>
        <s v="20250929-S-70187"/>
        <s v="20250929-S-70212"/>
        <s v="20250926-S-70439"/>
        <s v="20250930-S-70505"/>
        <s v="20250922-S-70844"/>
        <s v="20250926-S-70472"/>
        <s v="20250929-S-70266"/>
        <s v="20250924-S-70703"/>
        <s v="20250926-S-70617"/>
        <s v="20250929-S-70333"/>
        <s v="20250924-S-70645"/>
        <s v="20250925-S-70779"/>
        <s v="20250929-S-70398"/>
        <s v="20250930-S-70433"/>
        <s v="20250930-S-70457"/>
        <s v="20250929-S-70402"/>
        <s v="20250926-S-70622"/>
        <s v="20250924-S-70392"/>
        <s v="20250929-S-70360"/>
        <s v="20250930-S-70372"/>
        <s v="20250930-S-70355"/>
        <s v="20250930-S-70287"/>
        <s v="20250930-S-70209"/>
        <s v="20250930-S-70202"/>
        <s v="20250930-S-70270"/>
        <s v="20250930-S-70204"/>
        <s v="20250930-S-70753"/>
        <s v="20250930-S-70353"/>
        <s v="20250929-S-70397"/>
        <s v="20250926-S-70840"/>
        <s v="20251002-S-70161"/>
        <s v="20250929-S-70455"/>
        <s v="20251002-S-70645"/>
        <s v="20251001-S-70700"/>
        <s v="20251003-S-70532"/>
        <s v="20250930-S-70199"/>
        <s v="20251002-S-70422"/>
        <s v="20251002-S-70453"/>
        <s v="20251002-S-70403"/>
        <s v="20250930-S-70206"/>
        <s v="20251002-S-70414"/>
        <s v="20251002-S-70396"/>
        <s v="20251001-S-70286"/>
        <s v="20251002-S-70145"/>
        <s v="20251002-S-70062"/>
        <s v="20251002-S-70146"/>
        <s v="20250929-S-70581"/>
        <s v="20250930-S-70579"/>
        <s v="20250929-S-70578"/>
        <s v="20251002-S-70463"/>
        <s v="20251002-S-71016"/>
        <s v="20250930-S-70223"/>
        <s v="20251002-S-70996"/>
        <s v="20251001-S-70452"/>
        <s v="20250929-S-70691"/>
        <s v="20250929-S-70692"/>
        <s v="20251002-S-70390"/>
        <s v="20251002-S-70848"/>
        <s v="20250929-S-70638"/>
        <s v="20250930-S-70641"/>
        <s v="20250930-S-70622"/>
        <s v="20251006-S-70204"/>
        <s v="20251002-S-70451"/>
        <s v="20251003-S-70441"/>
        <s v="20251001-S-70519"/>
        <s v="20251003-S-70460"/>
        <s v="20251007-S-70391"/>
        <s v="20251007-S-70616"/>
        <s v="20251007-S-70623"/>
        <s v="20251002-S-71017"/>
        <s v="20251007-S-70229"/>
        <s v="20251007-S-70349"/>
        <s v="20251007-S-70766"/>
        <s v="20251006-S-70390"/>
        <s v="20251007-S-70401"/>
        <s v="20251007-S-70397"/>
        <s v="20251007-S-70426"/>
        <s v="20250930-S-70478"/>
        <s v="20251007-S-70446"/>
        <s v="20251006-S-70662"/>
        <s v="20251007-S-70660"/>
        <s v="20251008-S-70628"/>
        <s v="20251007-S-70227"/>
        <s v="20251003-S-70285"/>
        <s v="20251007-S-70278"/>
        <s v="20251008-S-70192"/>
        <s v="20251008-S-70193"/>
        <s v="20251008-S-70632"/>
        <s v="20251003-S-70722"/>
        <s v="20251009-S-70458"/>
        <s v="20251006-S-70688"/>
        <s v="20251008-S-70802"/>
        <s v="20251009-S-70269"/>
        <s v="20251009-S-70295"/>
        <s v="20251009-S-70281"/>
        <s v="20251009-S-70302"/>
        <s v="20251010-S-70603"/>
        <s v="20251010-S-70599"/>
        <s v="20251006-S-70471"/>
        <s v="20251008-S-70774"/>
        <s v="20251007-S-70672"/>
        <s v="20251008-S-70298"/>
        <s v="20251009-S-70379"/>
        <s v="20251008-S-70324"/>
        <s v="20251008-S-70404"/>
        <s v="20251009-S-70682"/>
        <s v="20251009-S-70665"/>
        <s v="20251009-S-70470"/>
        <s v="20251013-S-70098"/>
        <s v="20251010-S-70305"/>
        <s v="20251010-S-70259"/>
        <s v="20251010-S-70304"/>
        <s v="20251010-S-70514"/>
        <s v="20251013-S-70534"/>
        <s v="20251009-S-70750"/>
        <s v="20251008-S-70777"/>
        <s v="20251010-S-70565"/>
        <s v="20251006-S-70590"/>
        <s v="20251007-S-70603"/>
        <s v="20251013-S-70277"/>
        <s v="20251013-S-70262"/>
        <s v="20251013-S-70234"/>
        <s v="20251013-S-70301"/>
        <s v="20251014-S-70546"/>
        <s v="20251013-S-70800"/>
        <s v="20251013-S-70424"/>
        <s v="20251013-S-70395"/>
        <s v="20251013-S-70434"/>
        <s v="20251014-S-70789"/>
        <s v="20251010-S-70845"/>
        <s v="20251014-S-70402"/>
        <s v="20251015-S-70278"/>
        <s v="20251010-S-70460"/>
        <s v="20251009-S-70743"/>
        <s v="20251014-S-70711"/>
        <s v="20251013-S-70799"/>
        <s v="20251015-S-70777"/>
        <s v="20251013-S-70343"/>
        <s v="20251014-S-70654"/>
        <s v="20251014-S-70650"/>
        <s v="20251014-S-70651"/>
        <s v="20251014-S-70646"/>
        <s v="20251015-S-70277"/>
        <s v="20251014-S-70430"/>
        <s v="20251014-S-70492"/>
        <s v="20251014-S-70274"/>
        <s v="20251014-S-70253"/>
        <s v="20251014-S-70236"/>
        <s v="20251014-S-70300"/>
        <s v="20251014-S-70226"/>
        <s v="20251014-S-70228"/>
        <s v="20251014-S-70753"/>
        <s v="20251014-S-70242"/>
        <s v="20251014-S-70266"/>
        <s v="20251014-S-70301"/>
        <s v="20251013-S-70266"/>
        <s v="20251014-S-70436"/>
        <s v="20251015-S-70430"/>
        <s v="20251010-S-70769"/>
        <s v="20251008-S-70411"/>
        <s v="20251015-S-70821"/>
        <s v="20251010-S-70680"/>
        <s v="20251015-S-70347"/>
        <s v="20251013-S-70718"/>
        <s v="20251014-S-70723"/>
        <s v="20251013-S-70666"/>
        <s v="20251010-S-70752"/>
        <s v="20251013-S-70584"/>
        <s v="20251013-S-70605"/>
        <s v="20251015-S-70213"/>
        <s v="20251015-S-70193"/>
        <s v="20251014-S-70782"/>
        <s v="20251015-S-70752"/>
        <s v="20251014-S-70273"/>
        <s v="20251015-S-70257"/>
        <s v="20251015-S-70708"/>
        <s v="20251015-S-70722"/>
        <s v="20251015-S-70767"/>
        <s v="20251016-S-70291"/>
        <s v="20251016-S-70342"/>
        <s v="20251015-S-70457"/>
        <s v="20251015-S-70458"/>
        <s v="20251014-S-70754"/>
        <s v="20251015-S-70592"/>
        <s v="20251014-S-70441"/>
        <s v="20251015-S-70303"/>
        <s v="20251014-S-70627"/>
        <s v="20251014-S-70622"/>
        <s v="20251015-S-70636"/>
        <s v="20251013-S-70703"/>
        <s v="20251014-S-70662"/>
        <s v="20251013-S-70652"/>
        <s v="20251013-S-70717"/>
        <s v="20251014-S-70690"/>
        <s v="20251016-S-70304"/>
        <s v="20251015-S-70803"/>
        <s v="20251017-S-70338"/>
        <s v="20251017-S-70279"/>
        <s v="20251016-S-70358"/>
        <s v="20251020-S-70813"/>
        <s v="20251016-S-70856"/>
        <s v="20251016-S-70276"/>
        <s v="20251017-S-70540"/>
        <s v="20251017-S-70557"/>
        <s v="20251014-S-70710"/>
        <s v="20251020-S-70670"/>
        <s v="20251017-S-70542"/>
        <s v="20251020-S-70436"/>
        <s v="20251016-S-70701"/>
        <s v="20251022-S-70581"/>
        <s v="20251020-S-70403"/>
        <s v="20251016-S-70328"/>
        <s v="20251016-S-70462"/>
        <s v="20251020-S-70419"/>
        <s v="20251021-S-70690"/>
        <s v="20251022-S-70075"/>
        <s v="20251020-S-70287"/>
        <s v="20251021-S-70258"/>
        <s v="20251016-S-70745"/>
        <s v="20251020-S-70243"/>
        <s v="20251021-S-70322"/>
        <s v="20251016-S-70566"/>
        <s v="20251021-S-70286"/>
        <s v="20251021-S-70802"/>
        <s v="20251022-S-70782"/>
        <s v="20251022-S-70773"/>
        <s v="20251021-S-70612"/>
        <s v="20251021-S-70533"/>
        <s v="20251017-S-70794"/>
        <s v="20251023-S-70580"/>
        <s v="20251021-S-70611"/>
        <s v="20251022-S-70638"/>
        <s v="20251020-S-70698"/>
        <s v="20251021-S-70454"/>
        <s v="20251017-S-70554"/>
        <s v="20251021-S-70655"/>
        <s v="20251022-S-70262"/>
        <s v="20251021-S-70337"/>
        <s v="20251021-S-70794"/>
        <s v="20251022-S-70216"/>
        <s v="20251021-S-70795"/>
        <s v="20251021-S-70275"/>
        <s v="20251022-S-70234"/>
        <s v="20251022-S-70193"/>
        <s v="20251023-S-70267"/>
        <s v="20251023-S-70245"/>
        <s v="20251022-S-70194"/>
        <s v="20251023-S-70318"/>
        <s v="20251023-S-70266"/>
        <s v="20251021-S-70636"/>
        <s v="20251022-S-70579"/>
        <s v="20251021-S-70423"/>
        <s v="20251021-S-70622"/>
        <s v="20251024-S-70929"/>
        <s v="20251024-S-70928"/>
        <s v="20251022-S-70461"/>
        <s v="20251023-S-70423"/>
        <s v="20251028-S-70558"/>
        <s v="20251027-S-70505"/>
        <s v="20251027-S-70394"/>
        <s v="20251023-S-70737"/>
        <s v="20251017-S-70735"/>
        <s v="20251022-S-70384"/>
        <s v="20251023-S-70232"/>
        <s v="20251023-S-70273"/>
        <s v="20251027-S-70205"/>
        <s v="20251028-S-70547"/>
        <s v="20251023-S-70486"/>
        <s v="20251024-S-70549"/>
        <s v="20251024-S-70579"/>
        <s v="20251024-S-70252"/>
        <s v="20251022-S-70200"/>
        <s v="20251024-S-70246"/>
        <s v="20251024-S-70263"/>
        <s v="20251027-S-70231"/>
        <s v="20251027-S-70262"/>
        <s v="20251021-S-70644"/>
        <s v="20251028-S-70640"/>
        <s v="20251028-S-70300"/>
        <s v="20251028-S-70800"/>
        <s v="20251027-S-70252"/>
        <s v="20251028-S-70310"/>
        <s v="20251027-S-70206"/>
        <s v="20251029-S-70515"/>
        <s v="20251024-S-70008"/>
        <s v="20251028-S-70352"/>
        <s v="20251028-S-70369"/>
        <s v="20251028-S-70421"/>
        <s v="20251028-S-70375"/>
        <s v="20251030-S-70576"/>
        <s v="20251029-S-70629"/>
        <s v="20251029-S-70591"/>
        <s v="20251029-S-70253"/>
        <s v="20251028-S-70282"/>
        <s v="20251027-S-70637"/>
        <s v="20251024-S-70794"/>
        <s v="20251027-S-70686"/>
        <s v="20251029-S-70219"/>
        <s v="20251024-S-70748"/>
        <s v="20251029-S-70402"/>
        <s v="20251028-S-70292"/>
        <s v="20251028-S-70245"/>
        <s v="20251028-S-70787"/>
        <s v="20251030-S-70251"/>
        <s v="20251024-S-70511"/>
        <s v="20251030-S-70253"/>
        <s v="20251024-S-70766"/>
        <s v="20251029-S-70065"/>
        <s v="20251029-S-70621"/>
        <s v="20251028-S-70790"/>
        <n v="5017835262" u="1"/>
        <n v="5017662073" u="1"/>
      </sharedItems>
    </cacheField>
    <cacheField name="TO Ref" numFmtId="1">
      <sharedItems containsSemiMixedTypes="0" containsString="0" containsNumber="1" containsInteger="1" minValue="20241210613950" maxValue="20251030838013"/>
    </cacheField>
    <cacheField name="Supplier Name" numFmtId="1">
      <sharedItems containsMixedTypes="1" containsNumber="1" containsInteger="1" minValue="0" maxValue="0" count="333">
        <s v="Carraro Drive Tech Spa"/>
        <s v="Leading Metal-Mechanic Solutions"/>
        <s v="PARKER HANNIFIN ITALY SRL"/>
        <s v="CNH INDUSTRIAL ITALIA SPA"/>
        <s v="DAYCO EUROPE S.R.L."/>
        <s v="Isoform NV"/>
        <s v="GRIMONPREZ TRANSMISSION GEARS"/>
        <s v="TIMKEN EUROPEAN SERVICE CENTER"/>
        <s v="DONALDSON CZECH REPUBLIC s.r.o."/>
        <s v="DONALDSON POLSKA SP. Z.O.O"/>
        <s v="Contitech Fluid Automotive Romania"/>
        <s v="TE CONNECTIVITY SENSORS SOLUTION"/>
        <s v="SOGEFI FILTRATION FRANCE"/>
        <s v="AFSI EUROPE S.R.O."/>
        <s v="LASEK spol. s r.o."/>
        <s v="Grammer Technical Components GmbH"/>
        <s v="Dichtungstechnik G. Bruss GmbH &amp; Co. KG"/>
        <s v="PIERBURG GMBH"/>
        <s v="Elring Klinger Ag"/>
        <s v="SENSATA TECHNOLOGIES GERMANY GMBH"/>
        <s v="MALMAR"/>
        <s v="KUSAUTO EUROPE B.V."/>
        <s v="Standard Motor Product Poland ( SMP Poland)"/>
        <s v="D.P.M"/>
        <s v="Groeneveld Italia Srl"/>
        <s v="BORGHI IMPIANTI OLEDINAMICI"/>
        <s v="Miba Steeltec"/>
        <s v="PEKAGO KUNSTSTOFFEN B.V."/>
        <s v="Elso"/>
        <s v="HAVIT HYDRAULIK GMBH"/>
        <s v="Doga, S.A."/>
        <s v="Denso Magyarorszag Kft"/>
        <s v="MODINE HUNGÁRIA KFT."/>
        <s v="HUNGARO-SLR GÉPIPARI KFT"/>
        <s v="DANFOSS DISTRIBUTION II A/S"/>
        <s v="Contitech Mgw"/>
        <s v="TENNECO INC"/>
        <s v="Norgren Gmbh"/>
        <s v="Duncha France Sas"/>
        <s v="SK WELLMAN SRL"/>
        <s v="Dayco Poland Sp. z o.o."/>
        <s v="FAMECO AB"/>
        <s v="Wabco Logistik Gmbh"/>
        <s v="Bosch Rexroth AG Werk Horb"/>
        <s v="TENNECO ZWICKAU GMBH"/>
        <s v="FEDERAL MOGUL VALVETRAIN GMBH"/>
        <s v="BONTAZ CENTRE SAS"/>
        <s v="Siap Spa"/>
        <s v="Elring Klinger, S.A"/>
        <s v="Doga Italia Srl"/>
        <s v="KONGSBERG AUTOMOTIVE ASA"/>
        <s v="DANFOSS A/S"/>
        <s v="HYDAC SERVICE GMBH"/>
        <s v="HYDAC TECHNOLOGY GMBH"/>
        <s v="Elobau GmbH &amp; Co. KG"/>
        <s v="MoldTecs GmbH"/>
        <s v="Faster Spa"/>
        <s v="SATA GROUP"/>
        <s v="Wurth Elektronik Ics Gmbh &amp; Co. Kg"/>
        <s v="FONTANA LUIGI S.P.A."/>
        <s v="Electrical Components International Sp. z o.o."/>
        <s v="Dinex Deutschland GmbH"/>
        <s v="METALCASTELLO SPA"/>
        <s v="SAG TUBI S.P.A"/>
        <s v="CASAPPA S.P.A."/>
        <s v="Galba Srl"/>
        <s v="Seat S.r.l."/>
        <s v="BorgWarner Blonie"/>
        <s v="PEKM KABELTECHNIK S.R.O."/>
        <s v="PACOMA GMBH"/>
        <s v="Isselburg Guß- und Bearbeitung Gmbh"/>
        <s v="FEDERAL-MOGUL NURNBERG GMBH, (AT GB"/>
        <s v="FRITZ MEIER SYSTEMS GMBH"/>
        <s v="Plastiques Poppelmann France"/>
        <s v="Sanden Logistic Poland"/>
        <s v="Sanden Logistics Poland"/>
        <s v="Mahle Behr Berga GmbH"/>
        <s v="OSK KIEFER GMBH"/>
        <s v="THOMAS MAGNETE GMBH"/>
        <s v="STREIT MECANIQUE"/>
        <s v="ISS LOGISTIQUE"/>
        <s v="SAN MARTINO (AT)/SELMAT SRL"/>
        <s v="KELLER AND KALMBACH GMBH"/>
        <s v="Heinzmann Gmbh &amp; Co. Kg"/>
        <s v="SAND PROFILE GMBH"/>
        <s v="Hasse &amp; Wrede Gmbh"/>
        <s v="KUEHNE + NAGEL AG AND CO. KG"/>
        <s v="VOSS Automotive GmbH"/>
        <s v="BORGWARNER EMISSIONS SYSTEMS PORTUGAL UNIPESSOAL LDA"/>
        <s v="Mahle Ventiltrieb GMBH"/>
        <s v="MOTORTECH GmbH"/>
        <s v="DENSO BARCELONA. S.A.U."/>
        <s v="SAG TUBI SPA"/>
        <s v="FOR S.P.A. A SOCIO UNICO"/>
        <s v="SATES S.R.O."/>
        <s v="JUICE AMERICAS, INC."/>
        <s v="BRUSS KUNSTSTOFFTECHNIK GMBH"/>
        <s v="WORLD CLASS INDUSTRIES EUROPA GMBH"/>
        <s v="COONEN GRAPHICS"/>
        <s v="Ufm Permec Sas"/>
        <s v="STARGLASS ASTURIAS"/>
        <s v="SRL PROPULSION SOLUTIONS"/>
        <s v="P&amp;P SPA."/>
        <s v="CASSETTO"/>
        <s v="MANN AND HUMMEL GMBH"/>
        <s v="ALC ALLGEMEINESLOGISTIK CENTER"/>
        <s v="Johnson Electric International Ag"/>
        <s v="Woodward Aken GmbH"/>
        <s v="ARTECO"/>
        <s v="SOMECAB"/>
        <s v="7R Cityflex Airport Logistics Park"/>
        <s v="TRIDON CLAMP PRODUCTS SP Z O O"/>
        <s v="Hydac Fluidtechnik"/>
        <s v="ROBERT BOSCH GMBH CENTRAL WHS"/>
        <s v="BOSCH REXROTH AG"/>
        <s v="GEFCO VITROLLES"/>
        <s v="ADEMIS"/>
        <s v="Sbe - V.Ar.Vit.Spa"/>
        <s v="Nordic Lights Ltd"/>
        <s v="ABL Lights"/>
        <s v="FEAT GROUP SPA"/>
        <s v="COBO SPA"/>
        <s v="Valeo Auto-Electric Magyarorszag Kft."/>
        <s v="Tibbett Logistics"/>
        <s v="ELITEX NEPOMUK, A.S. "/>
        <s v="Pister Kugelhähne GmbH"/>
        <s v="Donaldson Filtration Deutschland GmbH"/>
        <s v="Hidria Aet d.o.o."/>
        <s v="INDUSTRILAS AB"/>
        <s v="ZF FRIEDRICHSHAFEN"/>
        <s v="Hercorub N.V."/>
        <s v="GKN Sinter Metals AG"/>
        <s v="Nokian Heavy Tyres Ltd"/>
        <s v="TALENT PLASTICS"/>
        <s v="KONGSBERG POWER PRODUCTS"/>
        <s v="Borg Warner Cooling Systems Gmbh"/>
        <s v="DANFOSS POWER SOLUTIONS  C/O HERBER"/>
        <s v="Roquet Eastern Europe Srl"/>
        <s v="Centa Antriebe Kirschey Gmbh"/>
        <s v="MOTA SA"/>
        <s v="STARTERS E-COMPONENTS GENERTOR"/>
        <s v="Friedrich Graepel AG"/>
        <s v="Donaldson Italia SRL"/>
        <s v="Aurora Konrad G.Schulz GmbH &amp; Co.KG"/>
        <s v="FONDERIE GHM"/>
        <s v="STARGLASS SA"/>
        <s v="BRAHM PRECISION PRODUCTS CORPORATION SPAIN S.A"/>
        <s v="TE Connectivity Kissling Products GmbH"/>
        <s v="TIAG C/ VERLHAC INDUSTRIE"/>
        <s v="LOGISTIQUE JUNG DAMBACH / SOCOMEC F"/>
        <s v="Fontana Fasteners Italia Spa"/>
        <s v="GRIMONPREZ PRODUCTION GEARS"/>
        <s v="CONTITECH TECHNO-CHEMIE GMBH PMS CIV"/>
        <s v="Donaldson Ed"/>
        <s v="CARRARO S.P.A."/>
        <s v="F. REYHER Nchfg. GmbH &amp; Co. KG"/>
        <s v="TALENT PLASTICS LAX AB"/>
        <s v="VOESTALPINE SADEF NV"/>
        <s v="Woodward Poland Sp. z o.o."/>
        <s v="TI POLAND SP Z O O"/>
        <s v="Norma Poland Sp. Z.O.O."/>
        <s v="BEDIA Motorentechnik GmbH &amp; Co. KG"/>
        <s v="ORLACO PRODUCTS BV"/>
        <s v="EISENWERK MARTINLAMITZ GMBH"/>
        <s v="JTEKT BEARINGS DEUTSCHLAND GMBH"/>
        <s v="FEDERAL-MOGUL POWERTRAIN ITALY S.R."/>
        <s v="Comer Industries Spa"/>
        <s v="Feroplast"/>
        <s v="MEKRA LANG GMBH"/>
        <s v="ADZ NAGANO GmbH Gesellschaft für Sensortechnik"/>
        <s v="FLUORTEN S.R.L."/>
        <s v="FEDERAL-MOGUL POWERTRAIN ITALY SRL"/>
        <s v="OFFICENE VICA SPA"/>
        <s v="Modine Hungaria Kft"/>
        <s v="Oetiker Deutschland GmbH"/>
        <s v="Winkelmann MSR Technology Beteiligungs-GmbH"/>
        <s v="Trelleborg Wheel Systems Belgium"/>
        <s v="TE CONNECTIVITY"/>
        <s v="S.T.C."/>
        <s v="MAHLE COMPONENTI MOTORI ITALIA SRL"/>
        <s v="GNUTTI CARLO S.P.A"/>
        <s v="FOISSY SA"/>
        <s v="PIERBURG S.R.O"/>
        <s v="FLUORTEN SRL"/>
        <s v="Tridon Clamp Products Sp. z o.o."/>
        <s v="VONROLL DEUTSCHLANG GMBH"/>
        <s v="Mann &amp; Hummel S.R.O"/>
        <s v="S.I.E. SRL"/>
        <s v="TI POLAND WAPIENICA EXTERNAL WAREHO"/>
        <s v="AIC Casting GmbH"/>
        <s v="Caterpillar Distribution"/>
        <s v="Nem Srl"/>
        <s v="SAHLBERG GMBH"/>
        <s v="Erling Klinger Ag Werk 2"/>
        <s v="Federal-Mogul Friedberg Gmbh"/>
        <s v="HASSE AND WREDE GMBH"/>
        <s v="Sogefi Filtration Italy S.P.A."/>
        <s v="Concentric Hof Gmbh"/>
        <s v="Wihag Fahrzeugbausysteme Gmbh"/>
        <s v="MITSUBISHI CHEMICAL ADVANCED M"/>
        <s v="HÄUSSERMANN LAMELLEN GmbH"/>
        <s v="ZF FRIEDRICHSHAFEN AG"/>
        <s v="HEF-DURFERRIT"/>
        <s v="VICA S.P.A."/>
        <s v="Donaldson Filtration Deutschland"/>
        <s v="HERN S.R.O."/>
        <s v="FALLAIS INTERNATIONAL"/>
        <s v="SCHUK INDUSTRIESERVICE GMBH &amp; CO. K"/>
        <s v="VCST Automotive Production Alba SRL"/>
        <s v="Filame Brussels SA"/>
        <s v="BHRE"/>
        <s v="HORTON EUROPE GMBH &amp; CO. KG"/>
        <s v="Yokohama TWS Belgium"/>
        <s v="Mann + Hummel Gmbh"/>
        <s v="multitorch technologies GmbH"/>
        <s v="FOR S.P.A."/>
        <s v="MUVIQ SRL"/>
        <s v="ROBERT BOSCH GMBH"/>
        <s v="JOHNSON ELECTRIC"/>
        <s v="CASAPPA SPA"/>
        <s v="Orlaco Products B.V."/>
        <s v="MIBA STEELTEC S.R.O."/>
        <s v="STARGLASS"/>
        <s v="IAC BOET STOPSON"/>
        <s v="FRIEDRICH GRAEPEL"/>
        <s v="FEDERAL-MOGUL NURNBERG GMBH,"/>
        <s v="PIERBURG GMBH, WERK NIEDERRHEIN"/>
        <s v="DINACIL SL"/>
        <s v="Sanden International Logistics"/>
        <s v="Norma Polska Sp. Z o.o."/>
        <s v="STANADYNE AUTOMOTIVE SPA"/>
        <s v="ONET LOGISTIQUE"/>
        <s v="AQ Wiring Systems Sp. z o.o."/>
        <s v="ALGI EQUIPEMENTS"/>
        <s v="HEINZMANN GMBH AND CO"/>
        <s v="S.K. Wellman Spa"/>
        <s v="DINEX LATVIA SIA"/>
        <s v="COMER INDUSTRIES COMPONENTS SPA"/>
        <s v="TI Poland Sp. z o.o."/>
        <s v="La Fonte Ardennaise 2"/>
        <s v="BOSCH REXROTH AG - NUERNBERG"/>
        <s v="Contitech Fluid Automotive Romania SRL"/>
        <s v="METAUX EMBOUTIS SA"/>
        <s v="SADEF NV - DOOPA"/>
        <s v="M.L.S. Holice Spol. S R.O."/>
        <s v="CATERPILLAR WORK TOOLS BV"/>
        <s v="Federal-Mogul Nürnberg GmbH"/>
        <s v="Elkamet Kunststofftechnik GmbH"/>
        <s v="FRITZMEIER Systems GmbH"/>
        <s v="LINAMAR FAMER TRANSMISSION"/>
        <s v="ESG EMEA"/>
        <s v="SOUTHCO MANUFACTURING LIMITED"/>
        <s v="SHW AUTOMOTIVE GBMH"/>
        <s v="CON MECH ENGINEERS LIMITED"/>
        <s v="BERGSTROM EUROPE LTD"/>
        <s v="COMER INDUSTRIES S.P.A."/>
        <s v="RANDOM DIS HOLDING"/>
        <s v="Akg Thermotechnik Lettland Ltd."/>
        <s v="HUSCO INTERNATIONAL LTD"/>
        <s v="INDUSTRIAL AND TRACTOR LTD"/>
        <s v="WIDNEY MANUFACTURING LIMITED"/>
        <s v="FONDERIE G.H.M."/>
        <s v="DENSO EUROPE B.V."/>
        <s v="PLASTIQUAL"/>
        <s v="Dana Spicer Driveshaft U.K. Assembly Plant"/>
        <s v="JAMES DAWSON AND FENNER PRECISION"/>
        <s v="DGIN"/>
        <s v="ALC Allgemeines-Logistik-Center GmbH"/>
        <s v="DANA SPICER DRIVESHAFT  ASSEMBLY"/>
        <s v="GERRY JONES TRANSPORT"/>
        <s v="FEAT INDUSTRIALE  SPA"/>
        <s v="SVAB Hydraulik AB"/>
        <s v="Ymer Cooling AB"/>
        <s v="Nordiq Habo Ab"/>
        <s v="MALMAR BVBA"/>
        <s v="Mann + Hummel (Cz) V.O.S."/>
        <s v="THE BROCKMOOR FOUNDRY CO. LTD"/>
        <s v="HYDRAFORCE HYDRAULICS LIMITED"/>
        <s v="Gates Hydraulics S.R.O."/>
        <s v="BRAHM PRECISION PRODUCTS CORP SPAIN"/>
        <s v="CONTITECH FLUID AUTOMOTIVE ROMANIA "/>
        <s v="OBULJEN"/>
        <s v="Timken Europe"/>
        <s v="ARTECO NV"/>
        <s v="BORGWARNER EMISSIONS SYSTEMS"/>
        <s v="WINKELMANN MSR TECHNOLOGY GMBH"/>
        <s v="F.LLI GALLI 2 S.R.L."/>
        <s v="SERTA SAS / LE ROY LOGISTIQUE"/>
        <s v="Burgaflex B.V."/>
        <s v="ARTHUR WELTER TRANSPORTS SARL"/>
        <s v="YAMASHIN EUROPE BRUSSELS BVBA"/>
        <s v="MALMAR BV"/>
        <s v="BLACHFORD UK LIMITED"/>
        <s v="HYDRAFORCE HYDRAULICS LTD"/>
        <s v="FEDERAL-MOGUL NRNBERG GMBH C/O HANS"/>
        <s v="GROENEVELD-BEKA GMBH"/>
        <s v="MODINE HUNGARIA KFT."/>
        <s v="DEDECKER DECOLLETAGE SA"/>
        <s v="AIC CASTING"/>
        <s v="ARTHUR WELTER TRANSPORT/IMPROEUROPE"/>
        <s v="ARCOPROFIL SRL"/>
        <s v="Denso Europe BV"/>
        <s v="IMMI LTD"/>
        <s v="SURFACE TREATMENT COMPANY N.V."/>
        <s v="STARTERS E-COMPONENTS GENERATORS"/>
        <s v="TRIMARK EUROPE LIMITED"/>
        <s v="Leading Metal Mechanic Solutions SL"/>
        <s v="3M Technical Ceramis"/>
        <s v="DINEX LATVIA"/>
        <s v="TAGUSS GMBH"/>
        <s v="AKG THERMOTECHNIK INTERNATIONAL"/>
        <s v="MAHLE MOTORKOMPONENTEN GMBH"/>
        <s v="Argus Powerbend/Fluidhandling"/>
        <s v="SOCIETE NOUVELLE DES FONDERIES NICOLAS"/>
        <s v="Metalpol Sp. Z O.O."/>
        <s v="Roquet Hydraulics SL"/>
        <s v="Denso"/>
        <s v="DPM"/>
        <s v="MARELLI MOTORI SPA/ MM HEADQUARTER"/>
        <s v="Kuehne+Nagel NV"/>
        <s v="WEBER HYDRAULIK GMBH"/>
        <s v="Ponar Wadowice S.A."/>
        <s v="NORMANDIE LOGISTIQUE (DONALDSON)"/>
        <s v="BOSCH REXROTH AG - SCHAEFLEIN LOGIS"/>
        <s v="ContiTech Techno-Chemie GmbH"/>
        <s v="DAYCO EUROPE SRL"/>
        <s v="BORGWARNER EMOBILITY POLAND SP. Z O"/>
        <s v="AKG - AUTOKUHLER GMBH &amp; CO. KG"/>
        <s v="Acerbis Czech, s.r.o."/>
        <s v="STUCCHI S.p.A"/>
        <s v="STANDARD MOTOR PRODUCT POLAND"/>
        <s v="TRIMARK EUROPE LTD"/>
        <n v="0" u="1"/>
      </sharedItems>
    </cacheField>
    <cacheField name="Ctry" numFmtId="1">
      <sharedItems/>
    </cacheField>
    <cacheField name="Loc" numFmtId="1">
      <sharedItems containsMixedTypes="1" containsNumber="1" containsInteger="1" minValue="3401" maxValue="3705"/>
    </cacheField>
    <cacheField name="Carrier" numFmtId="0">
      <sharedItems containsBlank="1" count="20">
        <s v="Arcese"/>
        <s v="Transmec"/>
        <s v="Ziegler"/>
        <s v="EGT"/>
        <s v="KN"/>
        <s v="DSV"/>
        <s v="C&amp;C"/>
        <s v="DHL"/>
        <s v="Hamann"/>
        <s v="CH Robinson"/>
        <s v="Bacani"/>
        <s v="DAV"/>
        <s v="DSV "/>
        <m/>
        <s v="Transmec "/>
        <s v="Transalliance"/>
        <s v="Arcese "/>
        <s v="Ziegler "/>
        <s v="transmrc "/>
        <s v="EGT  " u="1"/>
      </sharedItems>
    </cacheField>
    <cacheField name="Issue type " numFmtId="0">
      <sharedItems containsBlank="1" count="15">
        <s v="DAMAGE "/>
        <s v="DAMAGED LABEL"/>
        <s v="MISSING LABELS ON SOME UNITS"/>
        <s v="NO LABELS"/>
        <s v="INCORRECT LABELS "/>
        <s v="AMOUNT"/>
        <s v="XX LABELS"/>
        <s v="INCORRECT LABELS"/>
        <s v="NOT SCANNABLE "/>
        <s v="MANCO"/>
        <s v="OTHER"/>
        <s v="PALLET FIX"/>
        <s v="UFO"/>
        <m u="1"/>
        <s v="Damaged  " u="1"/>
      </sharedItems>
    </cacheField>
    <cacheField name="Date " numFmtId="167">
      <sharedItems containsSemiMixedTypes="0" containsNonDate="0" containsDate="1" containsString="0" minDate="2025-01-02T00:00:00" maxDate="2025-11-06T00:00:00"/>
    </cacheField>
    <cacheField name="Image" numFmtId="0">
      <sharedItems/>
    </cacheField>
    <cacheField name="Causing party " numFmtId="0">
      <sharedItems containsBlank="1" count="6">
        <s v="MIXED"/>
        <s v="SUPPLIER"/>
        <s v="CARRIER"/>
        <s v="CARRIER "/>
        <m u="1"/>
        <s v="syo" u="1"/>
      </sharedItems>
    </cacheField>
    <cacheField name="Resolve Date" numFmtId="167">
      <sharedItems containsNonDate="0" containsDate="1" containsString="0" containsBlank="1" minDate="1900-01-15T00:00:00" maxDate="2025-11-06T00:00:00"/>
    </cacheField>
    <cacheField name="Status " numFmtId="0">
      <sharedItems/>
    </cacheField>
    <cacheField name="Note " numFmtId="0">
      <sharedItems containsBlank="1"/>
    </cacheField>
    <cacheField name="Unique" numFmtId="0">
      <sharedItems/>
    </cacheField>
    <cacheField name="Year" numFmtId="0">
      <sharedItems containsSemiMixedTypes="0" containsString="0" containsNumber="1" containsInteger="1" minValue="1900" maxValue="2025" count="2">
        <n v="2025"/>
        <n v="1900" u="1"/>
      </sharedItems>
    </cacheField>
    <cacheField name="Month" numFmtId="0">
      <sharedItems count="11">
        <s v="January"/>
        <s v="February"/>
        <s v="March"/>
        <s v="April"/>
        <s v="May"/>
        <s v="June"/>
        <s v="July"/>
        <s v="August"/>
        <s v="September"/>
        <s v="October"/>
        <s v="November"/>
      </sharedItems>
    </cacheField>
    <cacheField name="Duplicate" numFmtId="0">
      <sharedItems/>
    </cacheField>
    <cacheField name="Solved" numFmtId="0">
      <sharedItems containsSemiMixedTypes="0" containsString="0" containsNumber="1" containsInteger="1" minValue="0" maxValue="1"/>
    </cacheField>
    <cacheField name="Ongoing"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6128890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03">
  <r>
    <n v="5014641074"/>
    <x v="0"/>
    <n v="20241213617107"/>
    <x v="0"/>
    <s v="GB"/>
    <s v="DK-BM01"/>
    <x v="0"/>
    <x v="0"/>
    <d v="2025-01-02T00:00:00"/>
    <s v="Yes"/>
    <x v="0"/>
    <d v="2025-01-08T00:00:00"/>
    <s v="SOLVED"/>
    <s v="Pallet completly broken, pallet fixed"/>
    <s v="5014641074DAMAGE "/>
    <x v="0"/>
    <x v="0"/>
    <b v="0"/>
    <n v="1"/>
    <n v="0"/>
  </r>
  <r>
    <n v="5014663869"/>
    <x v="1"/>
    <n v="20241213617318"/>
    <x v="1"/>
    <s v="GB"/>
    <s v="DX01-L5"/>
    <x v="0"/>
    <x v="1"/>
    <d v="2025-01-02T00:00:00"/>
    <s v="Yes"/>
    <x v="0"/>
    <d v="2025-01-02T00:00:00"/>
    <s v="SOLVED"/>
    <s v=""/>
    <s v="5014663869DAMAGED LABEL"/>
    <x v="0"/>
    <x v="0"/>
    <b v="0"/>
    <n v="1"/>
    <n v="0"/>
  </r>
  <r>
    <n v="5014663982"/>
    <x v="2"/>
    <n v="20241217618573"/>
    <x v="2"/>
    <s v="GB"/>
    <s v="OYL1"/>
    <x v="0"/>
    <x v="2"/>
    <d v="2025-01-02T00:00:00"/>
    <s v="Yes"/>
    <x v="1"/>
    <d v="2025-01-07T00:00:00"/>
    <s v="SOLVED"/>
    <s v="Supplier confirmed 2 colli received"/>
    <s v="5014663982MISSING LABELS ON SOME UNITS"/>
    <x v="0"/>
    <x v="0"/>
    <b v="0"/>
    <n v="1"/>
    <n v="0"/>
  </r>
  <r>
    <n v="5014687500"/>
    <x v="3"/>
    <n v="20241227621751"/>
    <x v="3"/>
    <s v="GB"/>
    <s v="No Loc"/>
    <x v="1"/>
    <x v="3"/>
    <d v="2025-01-02T00:00:00"/>
    <s v="Yes"/>
    <x v="1"/>
    <d v="2025-01-03T00:00:00"/>
    <s v="SOLVED"/>
    <s v=""/>
    <s v="5014687500NO LABELS"/>
    <x v="0"/>
    <x v="0"/>
    <b v="0"/>
    <n v="1"/>
    <n v="0"/>
  </r>
  <r>
    <n v="5014664000"/>
    <x v="4"/>
    <n v="20241210613950"/>
    <x v="4"/>
    <s v="GB"/>
    <s v="DX01-L5"/>
    <x v="0"/>
    <x v="3"/>
    <d v="2025-01-03T00:00:00"/>
    <s v="Yes"/>
    <x v="1"/>
    <d v="2025-01-03T00:00:00"/>
    <s v="SOLVED"/>
    <s v=""/>
    <s v="5014664000NO LABELS"/>
    <x v="0"/>
    <x v="0"/>
    <b v="0"/>
    <n v="1"/>
    <n v="0"/>
  </r>
  <r>
    <n v="5014672438"/>
    <x v="5"/>
    <n v="20241213616986"/>
    <x v="4"/>
    <s v="GB"/>
    <s v="DX01-L5"/>
    <x v="0"/>
    <x v="3"/>
    <d v="2025-01-03T00:00:00"/>
    <s v="Yes"/>
    <x v="1"/>
    <d v="2025-01-06T00:00:00"/>
    <s v="SOLVED"/>
    <s v=""/>
    <s v="5014672438NO LABELS"/>
    <x v="0"/>
    <x v="0"/>
    <b v="0"/>
    <n v="1"/>
    <n v="0"/>
  </r>
  <r>
    <n v="5014696362"/>
    <x v="6"/>
    <n v="20241212616129"/>
    <x v="5"/>
    <s v="GB"/>
    <n v="3402"/>
    <x v="2"/>
    <x v="0"/>
    <d v="2025-01-03T00:00:00"/>
    <s v="Yes"/>
    <x v="0"/>
    <d v="2025-01-03T00:00:00"/>
    <s v="SOLVED"/>
    <s v="Packaging is damaged but the goods are not damaged."/>
    <s v="5014696362DAMAGE "/>
    <x v="0"/>
    <x v="0"/>
    <b v="0"/>
    <n v="1"/>
    <n v="0"/>
  </r>
  <r>
    <n v="5014672444"/>
    <x v="7"/>
    <n v="20241219619872"/>
    <x v="6"/>
    <s v="GB"/>
    <s v="DK-BM01"/>
    <x v="2"/>
    <x v="2"/>
    <d v="2025-01-03T00:00:00"/>
    <s v="Yes"/>
    <x v="0"/>
    <d v="2025-01-03T00:00:00"/>
    <s v="SOLVED"/>
    <s v=""/>
    <s v="5014672444MISSING LABELS ON SOME UNITS"/>
    <x v="0"/>
    <x v="0"/>
    <b v="0"/>
    <n v="1"/>
    <n v="0"/>
  </r>
  <r>
    <n v="5014683074"/>
    <x v="8"/>
    <n v="20241220620410"/>
    <x v="7"/>
    <s v="GB"/>
    <s v="DK-BM01"/>
    <x v="2"/>
    <x v="3"/>
    <d v="2025-01-06T00:00:00"/>
    <s v="Yes"/>
    <x v="1"/>
    <d v="2025-01-07T00:00:00"/>
    <s v="SOLVED"/>
    <s v=""/>
    <s v="5014683074NO LABELS"/>
    <x v="0"/>
    <x v="0"/>
    <b v="0"/>
    <n v="1"/>
    <n v="0"/>
  </r>
  <r>
    <n v="5014700284"/>
    <x v="9"/>
    <n v="20241216617533"/>
    <x v="8"/>
    <s v="GB"/>
    <s v="DK-LW08"/>
    <x v="3"/>
    <x v="3"/>
    <d v="2025-01-07T00:00:00"/>
    <s v="Yes"/>
    <x v="1"/>
    <d v="2025-01-07T00:00:00"/>
    <s v="SOLVED"/>
    <s v=""/>
    <s v="5014700284NO LABELS"/>
    <x v="0"/>
    <x v="0"/>
    <b v="0"/>
    <n v="1"/>
    <n v="0"/>
  </r>
  <r>
    <n v="5014700303"/>
    <x v="10"/>
    <n v="20241220620495"/>
    <x v="8"/>
    <s v="GB"/>
    <s v="DK-LW08"/>
    <x v="3"/>
    <x v="3"/>
    <d v="2025-01-07T00:00:00"/>
    <s v="Yes"/>
    <x v="1"/>
    <d v="2025-01-08T00:00:00"/>
    <s v="SOLVED"/>
    <s v=""/>
    <s v="5014700303NO LABELS"/>
    <x v="0"/>
    <x v="0"/>
    <b v="0"/>
    <n v="1"/>
    <n v="0"/>
  </r>
  <r>
    <n v="5014696416"/>
    <x v="11"/>
    <n v="20241220620594"/>
    <x v="9"/>
    <s v="GB"/>
    <s v="No Loc"/>
    <x v="4"/>
    <x v="3"/>
    <d v="2025-01-07T00:00:00"/>
    <s v="Yes"/>
    <x v="0"/>
    <d v="2025-01-07T00:00:00"/>
    <s v="SOLVED"/>
    <s v=""/>
    <s v="5014696416NO LABELS"/>
    <x v="0"/>
    <x v="0"/>
    <b v="0"/>
    <n v="1"/>
    <n v="0"/>
  </r>
  <r>
    <n v="5014696429"/>
    <x v="12"/>
    <n v="20241213617124"/>
    <x v="9"/>
    <s v="GB"/>
    <s v="DX01-L5"/>
    <x v="4"/>
    <x v="4"/>
    <d v="2025-01-07T00:00:00"/>
    <s v="Yes"/>
    <x v="1"/>
    <d v="2025-01-07T00:00:00"/>
    <s v="SOLVED"/>
    <s v=""/>
    <s v="5014696429INCORRECT LABELS "/>
    <x v="0"/>
    <x v="0"/>
    <b v="0"/>
    <n v="1"/>
    <n v="0"/>
  </r>
  <r>
    <n v="5014653375"/>
    <x v="13"/>
    <n v="20241218619021"/>
    <x v="10"/>
    <s v="GB"/>
    <s v="No Loc"/>
    <x v="1"/>
    <x v="1"/>
    <d v="2025-01-07T00:00:00"/>
    <s v="Yes"/>
    <x v="0"/>
    <d v="2025-01-07T00:00:00"/>
    <s v="SOLVED"/>
    <s v=""/>
    <s v="5014653375DAMAGED LABEL"/>
    <x v="0"/>
    <x v="0"/>
    <b v="0"/>
    <n v="1"/>
    <n v="0"/>
  </r>
  <r>
    <n v="5014653340"/>
    <x v="14"/>
    <n v="20241218619255"/>
    <x v="11"/>
    <s v="GB"/>
    <s v="U2-L5"/>
    <x v="1"/>
    <x v="3"/>
    <d v="2025-01-07T00:00:00"/>
    <s v="Yes"/>
    <x v="1"/>
    <d v="2025-01-07T00:00:00"/>
    <s v="SOLVED"/>
    <s v=""/>
    <s v="5014653340NO LABELS"/>
    <x v="0"/>
    <x v="0"/>
    <b v="0"/>
    <n v="1"/>
    <n v="0"/>
  </r>
  <r>
    <n v="5014683072"/>
    <x v="15"/>
    <n v="20241223621018"/>
    <x v="10"/>
    <s v="GB"/>
    <s v="No Loc"/>
    <x v="1"/>
    <x v="3"/>
    <d v="2025-01-07T00:00:00"/>
    <s v="Yes"/>
    <x v="1"/>
    <d v="2025-01-07T00:00:00"/>
    <s v="SOLVED"/>
    <s v=""/>
    <s v="5014683072NO LABELS"/>
    <x v="0"/>
    <x v="0"/>
    <b v="0"/>
    <n v="1"/>
    <n v="0"/>
  </r>
  <r>
    <n v="5014696577"/>
    <x v="16"/>
    <n v="20241230621958"/>
    <x v="12"/>
    <s v="GB"/>
    <s v="DX01-L5"/>
    <x v="2"/>
    <x v="3"/>
    <d v="2025-01-07T00:00:00"/>
    <s v="Yes"/>
    <x v="1"/>
    <d v="2025-01-07T00:00:00"/>
    <s v="SOLVED"/>
    <s v=""/>
    <s v="5014696577NO LABELS"/>
    <x v="0"/>
    <x v="0"/>
    <b v="0"/>
    <n v="1"/>
    <n v="0"/>
  </r>
  <r>
    <n v="5014707456"/>
    <x v="17"/>
    <n v="20241218619391"/>
    <x v="13"/>
    <s v="GB"/>
    <s v="DK-LW08"/>
    <x v="3"/>
    <x v="2"/>
    <d v="2025-01-08T00:00:00"/>
    <s v="Yes"/>
    <x v="1"/>
    <d v="2025-01-08T00:00:00"/>
    <s v="SOLVED"/>
    <s v=""/>
    <s v="5014707456MISSING LABELS ON SOME UNITS"/>
    <x v="0"/>
    <x v="0"/>
    <b v="0"/>
    <n v="1"/>
    <n v="0"/>
  </r>
  <r>
    <n v="5014707484"/>
    <x v="18"/>
    <n v="20250102622573"/>
    <x v="14"/>
    <s v="GB"/>
    <s v="DX01-L5"/>
    <x v="3"/>
    <x v="2"/>
    <d v="2025-01-08T00:00:00"/>
    <s v="Yes"/>
    <x v="1"/>
    <d v="2025-01-08T00:00:00"/>
    <s v="SOLVED"/>
    <s v=""/>
    <s v="5014707484MISSING LABELS ON SOME UNITS"/>
    <x v="0"/>
    <x v="0"/>
    <b v="0"/>
    <n v="1"/>
    <n v="0"/>
  </r>
  <r>
    <n v="5014641161"/>
    <x v="19"/>
    <n v="20241216617544"/>
    <x v="15"/>
    <s v="GB"/>
    <s v="U2-L5"/>
    <x v="1"/>
    <x v="3"/>
    <d v="2025-01-08T00:00:00"/>
    <s v="No"/>
    <x v="1"/>
    <d v="2025-01-08T00:00:00"/>
    <s v="SOLVED"/>
    <s v=""/>
    <s v="5014641161NO LABELS"/>
    <x v="0"/>
    <x v="0"/>
    <b v="0"/>
    <n v="1"/>
    <n v="0"/>
  </r>
  <r>
    <n v="5014641162"/>
    <x v="19"/>
    <n v="20241216617552"/>
    <x v="15"/>
    <s v="GB"/>
    <s v="U2-L5"/>
    <x v="1"/>
    <x v="3"/>
    <d v="2025-01-08T00:00:00"/>
    <s v="No"/>
    <x v="1"/>
    <d v="2025-01-09T00:00:00"/>
    <s v="SOLVED"/>
    <s v=""/>
    <s v="5014641162NO LABELS"/>
    <x v="0"/>
    <x v="0"/>
    <b v="0"/>
    <n v="1"/>
    <n v="0"/>
  </r>
  <r>
    <n v="5014707450"/>
    <x v="20"/>
    <n v="20241218618997"/>
    <x v="16"/>
    <s v="GB"/>
    <s v="DX01-L5"/>
    <x v="1"/>
    <x v="3"/>
    <d v="2025-01-08T00:00:00"/>
    <s v="Yes"/>
    <x v="1"/>
    <d v="2025-01-08T00:00:00"/>
    <s v="SOLVED"/>
    <s v=""/>
    <s v="5014707450NO LABELS"/>
    <x v="0"/>
    <x v="0"/>
    <b v="0"/>
    <n v="1"/>
    <n v="0"/>
  </r>
  <r>
    <n v="5014713403"/>
    <x v="21"/>
    <n v="20241219619994"/>
    <x v="17"/>
    <s v="GB"/>
    <s v="DX01-L5"/>
    <x v="1"/>
    <x v="5"/>
    <d v="2025-01-08T00:00:00"/>
    <s v="Yes"/>
    <x v="1"/>
    <d v="2025-01-08T00:00:00"/>
    <s v="SOLVED"/>
    <s v="Manco Collis, confirmed by supplier all ok"/>
    <s v="5014713403AMOUNT"/>
    <x v="0"/>
    <x v="0"/>
    <b v="0"/>
    <n v="1"/>
    <n v="0"/>
  </r>
  <r>
    <n v="5014713654"/>
    <x v="22"/>
    <n v="20241220620692"/>
    <x v="18"/>
    <s v="GB"/>
    <s v="OYL1"/>
    <x v="1"/>
    <x v="3"/>
    <d v="2025-01-08T00:00:00"/>
    <s v="Yes"/>
    <x v="1"/>
    <d v="2025-01-08T00:00:00"/>
    <s v="SOLVED"/>
    <s v=""/>
    <s v="5014713654NO LABELS"/>
    <x v="0"/>
    <x v="0"/>
    <b v="0"/>
    <n v="1"/>
    <n v="0"/>
  </r>
  <r>
    <n v="5014713398"/>
    <x v="23"/>
    <n v="20241230622008"/>
    <x v="18"/>
    <s v="GB"/>
    <s v="OYL1"/>
    <x v="1"/>
    <x v="3"/>
    <d v="2025-01-08T00:00:00"/>
    <s v="Yes"/>
    <x v="1"/>
    <d v="2025-01-08T00:00:00"/>
    <s v="SOLVED"/>
    <s v=""/>
    <s v="5014713398NO LABELS"/>
    <x v="0"/>
    <x v="0"/>
    <b v="0"/>
    <n v="1"/>
    <n v="0"/>
  </r>
  <r>
    <n v="5014713431"/>
    <x v="24"/>
    <n v="20250103623318"/>
    <x v="19"/>
    <s v="GB"/>
    <s v="DX01-L5"/>
    <x v="1"/>
    <x v="3"/>
    <d v="2025-01-08T00:00:00"/>
    <s v="Yes"/>
    <x v="1"/>
    <d v="2025-01-08T00:00:00"/>
    <s v="SOLVED"/>
    <s v=""/>
    <s v="5014713431NO LABELS"/>
    <x v="0"/>
    <x v="0"/>
    <b v="0"/>
    <n v="1"/>
    <n v="0"/>
  </r>
  <r>
    <n v="5014700292"/>
    <x v="25"/>
    <n v="20241231622303"/>
    <x v="7"/>
    <s v="GB"/>
    <s v="DK-BM01"/>
    <x v="2"/>
    <x v="3"/>
    <d v="2025-01-08T00:00:00"/>
    <s v="Yes"/>
    <x v="1"/>
    <d v="2025-01-08T00:00:00"/>
    <s v="SOLVED"/>
    <s v=""/>
    <s v="5014700292NO LABELS"/>
    <x v="0"/>
    <x v="0"/>
    <b v="0"/>
    <n v="1"/>
    <n v="0"/>
  </r>
  <r>
    <n v="5014713464"/>
    <x v="26"/>
    <n v="20250102622548"/>
    <x v="20"/>
    <s v="GB"/>
    <s v="OYL1"/>
    <x v="2"/>
    <x v="3"/>
    <d v="2025-01-08T00:00:00"/>
    <s v="Yes"/>
    <x v="1"/>
    <d v="2025-01-08T00:00:00"/>
    <s v="SOLVED"/>
    <s v=""/>
    <s v="5014713464NO LABELS"/>
    <x v="0"/>
    <x v="0"/>
    <b v="0"/>
    <n v="1"/>
    <n v="0"/>
  </r>
  <r>
    <n v="5014751234"/>
    <x v="27"/>
    <n v="20250106623721"/>
    <x v="21"/>
    <s v="GB"/>
    <s v="No Loc"/>
    <x v="0"/>
    <x v="3"/>
    <d v="2025-01-09T00:00:00"/>
    <s v="Yes"/>
    <x v="1"/>
    <d v="2025-01-09T00:00:00"/>
    <s v="SOLVED"/>
    <s v=""/>
    <s v="5014751234NO LABELS"/>
    <x v="0"/>
    <x v="0"/>
    <b v="0"/>
    <n v="1"/>
    <n v="0"/>
  </r>
  <r>
    <n v="5014653108"/>
    <x v="28"/>
    <n v="20241217618547"/>
    <x v="22"/>
    <s v="GB"/>
    <s v="DX01-L5"/>
    <x v="5"/>
    <x v="5"/>
    <d v="2025-01-09T00:00:00"/>
    <s v="NA"/>
    <x v="0"/>
    <d v="2025-01-09T00:00:00"/>
    <s v="SOLVED"/>
    <s v="55 of the 56 rec'd, 1 Manco: Package received on 14/01/2025"/>
    <s v="5014653108AMOUNT"/>
    <x v="0"/>
    <x v="0"/>
    <b v="0"/>
    <n v="1"/>
    <n v="0"/>
  </r>
  <r>
    <n v="5014653108"/>
    <x v="28"/>
    <n v="20241217618547"/>
    <x v="22"/>
    <s v="GB"/>
    <s v="DX01-L5"/>
    <x v="5"/>
    <x v="4"/>
    <d v="2025-01-09T00:00:00"/>
    <s v="Yes"/>
    <x v="1"/>
    <d v="2025-01-10T00:00:00"/>
    <s v="SOLVED"/>
    <s v="Labels not scannable, ink bleeding"/>
    <s v="5014653108INCORRECT LABELS "/>
    <x v="0"/>
    <x v="0"/>
    <b v="0"/>
    <n v="1"/>
    <n v="0"/>
  </r>
  <r>
    <n v="5014713540"/>
    <x v="29"/>
    <n v="20241219619852"/>
    <x v="15"/>
    <s v="GB"/>
    <s v="U2-L5"/>
    <x v="1"/>
    <x v="3"/>
    <d v="2025-01-09T00:00:00"/>
    <s v="Yes"/>
    <x v="1"/>
    <d v="2025-01-09T00:00:00"/>
    <s v="SOLVED"/>
    <s v=""/>
    <s v="5014713540NO LABELS"/>
    <x v="0"/>
    <x v="0"/>
    <b v="0"/>
    <n v="1"/>
    <n v="0"/>
  </r>
  <r>
    <n v="5014726538"/>
    <x v="30"/>
    <n v="20250102622887"/>
    <x v="23"/>
    <s v="GB"/>
    <s v="OYL1"/>
    <x v="2"/>
    <x v="5"/>
    <d v="2025-01-09T00:00:00"/>
    <s v="No"/>
    <x v="0"/>
    <d v="2025-01-14T00:00:00"/>
    <s v="SOLVED"/>
    <s v=""/>
    <s v="5014726538AMOUNT"/>
    <x v="0"/>
    <x v="0"/>
    <b v="0"/>
    <n v="1"/>
    <n v="0"/>
  </r>
  <r>
    <n v="5014713475"/>
    <x v="31"/>
    <n v="20250103623279"/>
    <x v="7"/>
    <s v="GB"/>
    <s v="DK-BM01"/>
    <x v="2"/>
    <x v="3"/>
    <d v="2025-01-09T00:00:00"/>
    <s v="Yes"/>
    <x v="1"/>
    <d v="2025-01-09T00:00:00"/>
    <s v="SOLVED"/>
    <s v=""/>
    <s v="5014713475NO LABELS"/>
    <x v="0"/>
    <x v="0"/>
    <b v="0"/>
    <n v="1"/>
    <n v="0"/>
  </r>
  <r>
    <n v="5014700365"/>
    <x v="32"/>
    <n v="20241217618710"/>
    <x v="24"/>
    <s v="GB"/>
    <s v="U2-L5"/>
    <x v="0"/>
    <x v="3"/>
    <d v="2025-01-10T00:00:00"/>
    <s v="Yes"/>
    <x v="1"/>
    <d v="2025-01-10T00:00:00"/>
    <s v="SOLVED"/>
    <s v=""/>
    <s v="5014700365NO LABELS"/>
    <x v="0"/>
    <x v="0"/>
    <b v="0"/>
    <n v="1"/>
    <n v="0"/>
  </r>
  <r>
    <n v="5014713376"/>
    <x v="33"/>
    <n v="20241218619222"/>
    <x v="25"/>
    <s v="GB"/>
    <s v="DK-BM01"/>
    <x v="0"/>
    <x v="3"/>
    <d v="2025-01-10T00:00:00"/>
    <s v="Yes"/>
    <x v="1"/>
    <d v="2025-01-10T00:00:00"/>
    <s v="SOLVED"/>
    <s v=""/>
    <s v="5014713376NO LABELS"/>
    <x v="0"/>
    <x v="0"/>
    <b v="0"/>
    <n v="1"/>
    <n v="0"/>
  </r>
  <r>
    <n v="5014713371"/>
    <x v="33"/>
    <n v="20241218619247"/>
    <x v="25"/>
    <s v="GB"/>
    <s v="OYL1"/>
    <x v="0"/>
    <x v="3"/>
    <d v="2025-01-10T00:00:00"/>
    <s v="Yes"/>
    <x v="1"/>
    <d v="2025-01-10T00:00:00"/>
    <s v="SOLVED"/>
    <s v=""/>
    <s v="5014713371NO LABELS"/>
    <x v="0"/>
    <x v="0"/>
    <b v="0"/>
    <n v="1"/>
    <n v="0"/>
  </r>
  <r>
    <n v="5014696532"/>
    <x v="34"/>
    <n v="20241220620652"/>
    <x v="26"/>
    <s v="GB"/>
    <s v="DK-BM01"/>
    <x v="5"/>
    <x v="3"/>
    <d v="2025-01-10T00:00:00"/>
    <s v="Yes"/>
    <x v="1"/>
    <d v="2025-01-10T00:00:00"/>
    <s v="SOLVED"/>
    <s v=""/>
    <s v="5014696532NO LABELS"/>
    <x v="0"/>
    <x v="0"/>
    <b v="0"/>
    <n v="1"/>
    <n v="0"/>
  </r>
  <r>
    <n v="5014726342"/>
    <x v="35"/>
    <n v="20250106623726"/>
    <x v="27"/>
    <s v="GB"/>
    <s v="U2-L5"/>
    <x v="5"/>
    <x v="4"/>
    <d v="2025-01-10T00:00:00"/>
    <s v="Yes"/>
    <x v="1"/>
    <d v="2025-01-10T00:00:00"/>
    <s v="SOLVED"/>
    <s v="Labels not scannable, ink bleeding"/>
    <s v="5014726342INCORRECT LABELS "/>
    <x v="0"/>
    <x v="0"/>
    <b v="0"/>
    <n v="1"/>
    <n v="0"/>
  </r>
  <r>
    <n v="5014726478"/>
    <x v="36"/>
    <n v="20241216617602"/>
    <x v="28"/>
    <s v="GB"/>
    <s v="DK-BM01"/>
    <x v="1"/>
    <x v="5"/>
    <d v="2025-01-10T00:00:00"/>
    <s v="NA"/>
    <x v="0"/>
    <d v="2025-01-10T00:00:00"/>
    <s v="SOLVED"/>
    <s v="Manco , Not received, received on 2nd Truck"/>
    <s v="5014726478AMOUNT"/>
    <x v="0"/>
    <x v="0"/>
    <b v="0"/>
    <n v="1"/>
    <n v="0"/>
  </r>
  <r>
    <n v="5014713553"/>
    <x v="37"/>
    <n v="20241219619755"/>
    <x v="29"/>
    <s v="GB"/>
    <s v="OYL1"/>
    <x v="1"/>
    <x v="3"/>
    <d v="2025-01-10T00:00:00"/>
    <s v="Yes"/>
    <x v="1"/>
    <d v="2025-01-13T00:00:00"/>
    <s v="SOLVED"/>
    <s v=""/>
    <s v="5014713553NO LABELS"/>
    <x v="0"/>
    <x v="0"/>
    <b v="0"/>
    <n v="1"/>
    <n v="0"/>
  </r>
  <r>
    <n v="5014726375"/>
    <x v="38"/>
    <n v="20241219620243"/>
    <x v="30"/>
    <s v="GB"/>
    <n v="3402"/>
    <x v="0"/>
    <x v="6"/>
    <d v="2025-01-13T00:00:00"/>
    <s v="Yes"/>
    <x v="1"/>
    <d v="2025-01-14T00:00:00"/>
    <s v="SOLVED"/>
    <s v=""/>
    <s v="5014726375XX LABELS"/>
    <x v="0"/>
    <x v="0"/>
    <b v="0"/>
    <n v="1"/>
    <n v="0"/>
  </r>
  <r>
    <n v="5014707466"/>
    <x v="39"/>
    <n v="20241219619907"/>
    <x v="31"/>
    <s v="GB"/>
    <s v="No Loc"/>
    <x v="5"/>
    <x v="2"/>
    <d v="2025-01-13T00:00:00"/>
    <s v="Yes"/>
    <x v="0"/>
    <d v="2025-01-13T00:00:00"/>
    <s v="SOLVED"/>
    <s v=""/>
    <s v="5014707466MISSING LABELS ON SOME UNITS"/>
    <x v="0"/>
    <x v="0"/>
    <b v="0"/>
    <n v="1"/>
    <n v="0"/>
  </r>
  <r>
    <n v="5014741544"/>
    <x v="40"/>
    <n v="20250106623855"/>
    <x v="32"/>
    <s v="GB"/>
    <s v="No Loc"/>
    <x v="5"/>
    <x v="3"/>
    <d v="2025-01-13T00:00:00"/>
    <s v="Yes"/>
    <x v="0"/>
    <d v="2025-01-13T00:00:00"/>
    <s v="SOLVED"/>
    <s v=""/>
    <s v="5014741544NO LABELS"/>
    <x v="0"/>
    <x v="0"/>
    <b v="0"/>
    <n v="1"/>
    <n v="0"/>
  </r>
  <r>
    <n v="5014757635"/>
    <x v="41"/>
    <n v="20250106623905"/>
    <x v="33"/>
    <s v="GB"/>
    <s v="DK-BM01"/>
    <x v="5"/>
    <x v="2"/>
    <d v="2025-01-13T00:00:00"/>
    <s v="Yes"/>
    <x v="0"/>
    <d v="2025-01-13T00:00:00"/>
    <s v="SOLVED"/>
    <s v=""/>
    <s v="5014757635MISSING LABELS ON SOME UNITS"/>
    <x v="0"/>
    <x v="0"/>
    <b v="0"/>
    <n v="1"/>
    <n v="0"/>
  </r>
  <r>
    <n v="5014726777"/>
    <x v="42"/>
    <n v="20250103623231"/>
    <x v="34"/>
    <s v="GB"/>
    <s v="U2-L5"/>
    <x v="1"/>
    <x v="1"/>
    <d v="2025-01-13T00:00:00"/>
    <s v="Yes"/>
    <x v="2"/>
    <d v="2025-01-13T00:00:00"/>
    <s v="SOLVED"/>
    <s v=""/>
    <s v="5014726777DAMAGED LABEL"/>
    <x v="0"/>
    <x v="0"/>
    <b v="0"/>
    <n v="1"/>
    <n v="0"/>
  </r>
  <r>
    <n v="5014741965"/>
    <x v="43"/>
    <n v="20250106623653"/>
    <x v="35"/>
    <s v="GB"/>
    <s v="No Loc"/>
    <x v="1"/>
    <x v="1"/>
    <d v="2025-01-13T00:00:00"/>
    <s v="Yes"/>
    <x v="0"/>
    <d v="2025-01-13T00:00:00"/>
    <s v="SOLVED"/>
    <s v=""/>
    <s v="5014741965DAMAGED LABEL"/>
    <x v="0"/>
    <x v="0"/>
    <b v="0"/>
    <n v="1"/>
    <n v="0"/>
  </r>
  <r>
    <n v="5014741717"/>
    <x v="44"/>
    <n v="20250106623680"/>
    <x v="36"/>
    <s v="GB"/>
    <s v="No Loc"/>
    <x v="1"/>
    <x v="3"/>
    <d v="2025-01-13T00:00:00"/>
    <s v="Yes"/>
    <x v="1"/>
    <d v="2025-01-13T00:00:00"/>
    <s v="SOLVED"/>
    <s v=""/>
    <s v="5014741717NO LABELS"/>
    <x v="0"/>
    <x v="0"/>
    <b v="0"/>
    <n v="1"/>
    <n v="0"/>
  </r>
  <r>
    <n v="5014741901"/>
    <x v="45"/>
    <n v="20250107624205"/>
    <x v="15"/>
    <s v="GB"/>
    <s v="U2-L5"/>
    <x v="1"/>
    <x v="3"/>
    <d v="2025-01-13T00:00:00"/>
    <s v="Yes"/>
    <x v="1"/>
    <d v="2025-01-13T00:00:00"/>
    <s v="SOLVED"/>
    <s v=""/>
    <s v="5014741901NO LABELS"/>
    <x v="0"/>
    <x v="0"/>
    <b v="0"/>
    <n v="1"/>
    <n v="0"/>
  </r>
  <r>
    <n v="5014741749"/>
    <x v="46"/>
    <n v="20250107624626"/>
    <x v="37"/>
    <s v="GB"/>
    <s v="DX01-L5"/>
    <x v="1"/>
    <x v="3"/>
    <d v="2025-01-13T00:00:00"/>
    <s v="Yes"/>
    <x v="0"/>
    <d v="2025-01-13T00:00:00"/>
    <s v="SOLVED"/>
    <s v=""/>
    <s v="5014741749NO LABELS"/>
    <x v="0"/>
    <x v="0"/>
    <b v="0"/>
    <n v="1"/>
    <n v="0"/>
  </r>
  <r>
    <n v="5014726861"/>
    <x v="47"/>
    <n v="20250103623372"/>
    <x v="38"/>
    <s v="GB"/>
    <s v="DX01-L5"/>
    <x v="2"/>
    <x v="2"/>
    <d v="2025-01-13T00:00:00"/>
    <s v="Yes"/>
    <x v="1"/>
    <d v="2025-01-13T00:00:00"/>
    <s v="SOLVED"/>
    <s v=""/>
    <s v="5014726861MISSING LABELS ON SOME UNITS"/>
    <x v="0"/>
    <x v="0"/>
    <b v="0"/>
    <n v="1"/>
    <n v="0"/>
  </r>
  <r>
    <n v="5014741606"/>
    <x v="48"/>
    <n v="20250106623759"/>
    <x v="12"/>
    <s v="GB"/>
    <s v="DX01-L5"/>
    <x v="2"/>
    <x v="3"/>
    <d v="2025-01-13T00:00:00"/>
    <s v="Yes"/>
    <x v="1"/>
    <d v="2025-01-13T00:00:00"/>
    <s v="SOLVED"/>
    <s v=""/>
    <s v="5014741606NO LABELS"/>
    <x v="0"/>
    <x v="0"/>
    <b v="0"/>
    <n v="1"/>
    <n v="0"/>
  </r>
  <r>
    <n v="5014741754"/>
    <x v="49"/>
    <n v="20250107624346"/>
    <x v="39"/>
    <s v="GB"/>
    <s v="DK-BM01"/>
    <x v="0"/>
    <x v="2"/>
    <d v="2025-01-14T00:00:00"/>
    <s v="Yes"/>
    <x v="0"/>
    <d v="2025-01-14T00:00:00"/>
    <s v="SOLVED"/>
    <s v=""/>
    <s v="5014741754MISSING LABELS ON SOME UNITS"/>
    <x v="0"/>
    <x v="0"/>
    <b v="0"/>
    <n v="1"/>
    <n v="0"/>
  </r>
  <r>
    <n v="5014713436"/>
    <x v="50"/>
    <n v="20241216617873"/>
    <x v="26"/>
    <s v="GB"/>
    <s v="OYL1"/>
    <x v="5"/>
    <x v="3"/>
    <d v="2025-01-14T00:00:00"/>
    <s v="Yes"/>
    <x v="1"/>
    <d v="2025-01-15T00:00:00"/>
    <s v="SOLVED"/>
    <s v=""/>
    <s v="5014713436NO LABELS"/>
    <x v="0"/>
    <x v="0"/>
    <b v="0"/>
    <n v="1"/>
    <n v="0"/>
  </r>
  <r>
    <n v="5014713500"/>
    <x v="51"/>
    <n v="20241220620658"/>
    <x v="40"/>
    <s v="GB"/>
    <s v="DX01-L5"/>
    <x v="5"/>
    <x v="2"/>
    <d v="2025-01-14T00:00:00"/>
    <s v="Yes"/>
    <x v="1"/>
    <d v="2025-01-14T00:00:00"/>
    <s v="SOLVED"/>
    <s v=""/>
    <s v="5014713500MISSING LABELS ON SOME UNITS"/>
    <x v="0"/>
    <x v="0"/>
    <b v="0"/>
    <n v="1"/>
    <n v="0"/>
  </r>
  <r>
    <n v="5014713441"/>
    <x v="52"/>
    <n v="20250102622764"/>
    <x v="41"/>
    <s v="GB"/>
    <s v="DX01-L5"/>
    <x v="5"/>
    <x v="1"/>
    <d v="2025-01-14T00:00:00"/>
    <s v="Yes"/>
    <x v="0"/>
    <d v="2025-01-14T00:00:00"/>
    <s v="SOLVED"/>
    <s v=""/>
    <s v="5014713441DAMAGED LABEL"/>
    <x v="0"/>
    <x v="0"/>
    <b v="0"/>
    <n v="1"/>
    <n v="0"/>
  </r>
  <r>
    <n v="5014726833"/>
    <x v="53"/>
    <n v="20250106623705"/>
    <x v="27"/>
    <s v="GB"/>
    <s v="U2-L5"/>
    <x v="5"/>
    <x v="4"/>
    <d v="2025-01-14T00:00:00"/>
    <s v="Yes"/>
    <x v="1"/>
    <d v="2025-01-14T00:00:00"/>
    <s v="SOLVED"/>
    <s v="Labels not scannable, ink bleeding"/>
    <s v="5014726833INCORRECT LABELS "/>
    <x v="0"/>
    <x v="0"/>
    <b v="0"/>
    <n v="1"/>
    <n v="0"/>
  </r>
  <r>
    <n v="5014726826"/>
    <x v="53"/>
    <n v="20250106623741"/>
    <x v="27"/>
    <s v="GB"/>
    <s v="U2-L5"/>
    <x v="5"/>
    <x v="4"/>
    <d v="2025-01-14T00:00:00"/>
    <s v="Yes"/>
    <x v="1"/>
    <d v="2025-01-14T00:00:00"/>
    <s v="SOLVED"/>
    <s v="Labels not scannable, ink bleeding"/>
    <s v="5014726826INCORRECT LABELS "/>
    <x v="0"/>
    <x v="0"/>
    <b v="0"/>
    <n v="1"/>
    <n v="0"/>
  </r>
  <r>
    <n v="5014772020"/>
    <x v="54"/>
    <n v="20250108626046"/>
    <x v="27"/>
    <s v="GB"/>
    <s v="U2-L5"/>
    <x v="5"/>
    <x v="4"/>
    <d v="2025-01-14T00:00:00"/>
    <s v="Yes"/>
    <x v="1"/>
    <d v="2025-01-14T00:00:00"/>
    <s v="SOLVED"/>
    <s v="Labels not scannable, ink bleeding"/>
    <s v="5014772020INCORRECT LABELS "/>
    <x v="0"/>
    <x v="0"/>
    <b v="0"/>
    <n v="1"/>
    <n v="0"/>
  </r>
  <r>
    <n v="5014726742"/>
    <x v="55"/>
    <n v="20250102622463"/>
    <x v="13"/>
    <s v="GB"/>
    <s v="MZ07"/>
    <x v="3"/>
    <x v="2"/>
    <d v="2025-01-14T00:00:00"/>
    <s v="Yes"/>
    <x v="0"/>
    <d v="2025-01-14T00:00:00"/>
    <s v="SOLVED"/>
    <s v=""/>
    <s v="5014726742MISSING LABELS ON SOME UNITS"/>
    <x v="0"/>
    <x v="0"/>
    <b v="0"/>
    <n v="1"/>
    <n v="0"/>
  </r>
  <r>
    <n v="5014726389"/>
    <x v="56"/>
    <n v="20250107624204"/>
    <x v="14"/>
    <s v="GB"/>
    <s v="DX01-L5"/>
    <x v="3"/>
    <x v="2"/>
    <d v="2025-01-14T00:00:00"/>
    <s v="Yes"/>
    <x v="0"/>
    <d v="2025-01-14T00:00:00"/>
    <s v="SOLVED"/>
    <s v=""/>
    <s v="5014726389MISSING LABELS ON SOME UNITS"/>
    <x v="0"/>
    <x v="0"/>
    <b v="0"/>
    <n v="1"/>
    <n v="0"/>
  </r>
  <r>
    <n v="5014741970"/>
    <x v="57"/>
    <n v="20250107624590"/>
    <x v="19"/>
    <s v="GB"/>
    <s v="DX01-L5"/>
    <x v="1"/>
    <x v="3"/>
    <d v="2025-01-14T00:00:00"/>
    <s v="Yes"/>
    <x v="1"/>
    <d v="2025-01-14T00:00:00"/>
    <s v="SOLVED"/>
    <s v=""/>
    <s v="5014741970NO LABELS"/>
    <x v="0"/>
    <x v="0"/>
    <b v="0"/>
    <n v="1"/>
    <n v="0"/>
  </r>
  <r>
    <n v="5014756944"/>
    <x v="58"/>
    <n v="20250107624821"/>
    <x v="42"/>
    <s v="GB"/>
    <s v="DX01-L5"/>
    <x v="1"/>
    <x v="3"/>
    <d v="2025-01-14T00:00:00"/>
    <s v="Yes"/>
    <x v="1"/>
    <d v="2025-01-14T00:00:00"/>
    <s v="SOLVED"/>
    <s v=""/>
    <s v="5014756944NO LABELS"/>
    <x v="0"/>
    <x v="0"/>
    <b v="0"/>
    <n v="1"/>
    <n v="0"/>
  </r>
  <r>
    <n v="5014757155"/>
    <x v="59"/>
    <n v="20250108625109"/>
    <x v="43"/>
    <s v="GB"/>
    <s v="U2-L5"/>
    <x v="1"/>
    <x v="3"/>
    <d v="2025-01-14T00:00:00"/>
    <s v="Yes"/>
    <x v="1"/>
    <d v="2025-01-14T00:00:00"/>
    <s v="SOLVED"/>
    <s v=""/>
    <s v="5014757155NO LABELS"/>
    <x v="0"/>
    <x v="0"/>
    <b v="0"/>
    <n v="1"/>
    <n v="0"/>
  </r>
  <r>
    <n v="5014757537"/>
    <x v="60"/>
    <n v="20250108625211"/>
    <x v="44"/>
    <s v="GB"/>
    <s v="DX01-L5"/>
    <x v="1"/>
    <x v="3"/>
    <d v="2025-01-14T00:00:00"/>
    <s v="Yes"/>
    <x v="1"/>
    <d v="2025-01-14T00:00:00"/>
    <s v="SOLVED"/>
    <s v=""/>
    <s v="5014757537NO LABELS"/>
    <x v="0"/>
    <x v="0"/>
    <b v="0"/>
    <n v="1"/>
    <n v="0"/>
  </r>
  <r>
    <n v="5014757667"/>
    <x v="61"/>
    <n v="20250108625486"/>
    <x v="45"/>
    <s v="GB"/>
    <s v="No Loc"/>
    <x v="1"/>
    <x v="4"/>
    <d v="2025-01-14T00:00:00"/>
    <s v="Yes"/>
    <x v="1"/>
    <d v="2025-01-14T00:00:00"/>
    <s v="SOLVED"/>
    <s v="Labels not scannable, ink bleeding"/>
    <s v="5014757667INCORRECT LABELS "/>
    <x v="0"/>
    <x v="0"/>
    <b v="0"/>
    <n v="1"/>
    <n v="0"/>
  </r>
  <r>
    <n v="5014757570"/>
    <x v="62"/>
    <n v="20250108625483"/>
    <x v="46"/>
    <s v="GB"/>
    <s v="No Loc"/>
    <x v="2"/>
    <x v="3"/>
    <d v="2025-01-14T00:00:00"/>
    <s v="Yes"/>
    <x v="1"/>
    <d v="2025-01-14T00:00:00"/>
    <s v="SOLVED"/>
    <s v=""/>
    <s v="5014757570NO LABELS"/>
    <x v="0"/>
    <x v="0"/>
    <b v="0"/>
    <n v="1"/>
    <n v="0"/>
  </r>
  <r>
    <n v="5014726734"/>
    <x v="63"/>
    <n v="20241216617890"/>
    <x v="47"/>
    <s v="GB"/>
    <s v="DK-BM01"/>
    <x v="0"/>
    <x v="2"/>
    <d v="2025-01-15T00:00:00"/>
    <s v="Yes"/>
    <x v="0"/>
    <d v="2025-01-16T00:00:00"/>
    <s v="SOLVED"/>
    <s v=""/>
    <s v="5014726734MISSING LABELS ON SOME UNITS"/>
    <x v="0"/>
    <x v="0"/>
    <b v="0"/>
    <n v="1"/>
    <n v="0"/>
  </r>
  <r>
    <n v="5014741918"/>
    <x v="64"/>
    <n v="20250107624394"/>
    <x v="48"/>
    <s v="GB"/>
    <s v="DX01-L5"/>
    <x v="0"/>
    <x v="2"/>
    <d v="2025-01-15T00:00:00"/>
    <s v="No"/>
    <x v="1"/>
    <d v="2025-01-15T00:00:00"/>
    <s v="SOLVED"/>
    <s v=""/>
    <s v="5014741918MISSING LABELS ON SOME UNITS"/>
    <x v="0"/>
    <x v="0"/>
    <b v="0"/>
    <n v="1"/>
    <n v="0"/>
  </r>
  <r>
    <n v="5014772335"/>
    <x v="65"/>
    <n v="20250107624939"/>
    <x v="49"/>
    <s v="GB"/>
    <s v="U2-L5"/>
    <x v="0"/>
    <x v="3"/>
    <d v="2025-01-15T00:00:00"/>
    <s v="Yes"/>
    <x v="1"/>
    <d v="2025-01-15T00:00:00"/>
    <s v="SOLVED"/>
    <s v=""/>
    <s v="5014772335NO LABELS"/>
    <x v="0"/>
    <x v="0"/>
    <b v="0"/>
    <n v="1"/>
    <n v="0"/>
  </r>
  <r>
    <n v="5014757597"/>
    <x v="66"/>
    <n v="20250102622843"/>
    <x v="50"/>
    <s v="GB"/>
    <n v="3402"/>
    <x v="5"/>
    <x v="3"/>
    <d v="2025-01-15T00:00:00"/>
    <s v="Yes"/>
    <x v="1"/>
    <d v="2025-01-15T00:00:00"/>
    <s v="SOLVED"/>
    <s v=""/>
    <s v="5014757597NO LABELS"/>
    <x v="0"/>
    <x v="0"/>
    <b v="0"/>
    <n v="1"/>
    <n v="0"/>
  </r>
  <r>
    <n v="5014772374"/>
    <x v="67"/>
    <n v="20250108625290"/>
    <x v="51"/>
    <s v="GB"/>
    <n v="3402"/>
    <x v="5"/>
    <x v="3"/>
    <d v="2025-01-15T00:00:00"/>
    <s v="Yes"/>
    <x v="1"/>
    <d v="2025-01-15T00:00:00"/>
    <s v="SOLVED"/>
    <s v=""/>
    <s v="5014772374NO LABELS"/>
    <x v="0"/>
    <x v="0"/>
    <b v="0"/>
    <n v="1"/>
    <n v="0"/>
  </r>
  <r>
    <n v="5014772375"/>
    <x v="67"/>
    <n v="20250108625617"/>
    <x v="51"/>
    <s v="GB"/>
    <s v="U2-L5"/>
    <x v="5"/>
    <x v="3"/>
    <d v="2025-01-15T00:00:00"/>
    <s v="Yes"/>
    <x v="1"/>
    <d v="2025-01-15T00:00:00"/>
    <s v="SOLVED"/>
    <s v=""/>
    <s v="5014772375NO LABELS"/>
    <x v="0"/>
    <x v="0"/>
    <b v="0"/>
    <n v="1"/>
    <n v="0"/>
  </r>
  <r>
    <n v="5014757385"/>
    <x v="68"/>
    <n v="20250108625763"/>
    <x v="8"/>
    <s v="GB"/>
    <s v="DK-LW08"/>
    <x v="3"/>
    <x v="3"/>
    <d v="2025-01-15T00:00:00"/>
    <s v="Yes"/>
    <x v="1"/>
    <d v="2025-01-15T00:00:00"/>
    <s v="SOLVED"/>
    <s v=""/>
    <s v="5014757385NO LABELS"/>
    <x v="0"/>
    <x v="0"/>
    <b v="0"/>
    <n v="1"/>
    <n v="0"/>
  </r>
  <r>
    <n v="5014771982"/>
    <x v="69"/>
    <n v="20250110627282"/>
    <x v="14"/>
    <s v="GB"/>
    <s v="DX01-L5"/>
    <x v="3"/>
    <x v="6"/>
    <d v="2025-01-15T00:00:00"/>
    <s v="Yes"/>
    <x v="1"/>
    <d v="2025-01-15T00:00:00"/>
    <s v="SOLVED"/>
    <s v=""/>
    <s v="5014771982XX LABELS"/>
    <x v="0"/>
    <x v="0"/>
    <b v="0"/>
    <n v="1"/>
    <n v="0"/>
  </r>
  <r>
    <n v="5014757608"/>
    <x v="70"/>
    <n v="20250107624711"/>
    <x v="16"/>
    <s v="GB"/>
    <s v="DX01-L5"/>
    <x v="1"/>
    <x v="3"/>
    <d v="2025-01-15T00:00:00"/>
    <s v="Yes"/>
    <x v="1"/>
    <d v="2025-01-15T00:00:00"/>
    <s v="SOLVED"/>
    <s v=""/>
    <s v="5014757608NO LABELS"/>
    <x v="0"/>
    <x v="0"/>
    <b v="0"/>
    <n v="1"/>
    <n v="0"/>
  </r>
  <r>
    <n v="5014771997"/>
    <x v="71"/>
    <n v="20250109626446"/>
    <x v="52"/>
    <s v="GB"/>
    <s v="U2-L5"/>
    <x v="1"/>
    <x v="4"/>
    <d v="2025-01-15T00:00:00"/>
    <s v="Yes"/>
    <x v="1"/>
    <d v="2025-01-16T00:00:00"/>
    <s v="SOLVED"/>
    <s v="Labels not scannable, ink bleeding"/>
    <s v="5014771997INCORRECT LABELS "/>
    <x v="0"/>
    <x v="0"/>
    <b v="0"/>
    <n v="1"/>
    <n v="0"/>
  </r>
  <r>
    <n v="5014772228"/>
    <x v="72"/>
    <n v="20250109626453"/>
    <x v="53"/>
    <s v="GB"/>
    <s v="U2-L5"/>
    <x v="1"/>
    <x v="1"/>
    <d v="2025-01-15T00:00:00"/>
    <s v="Yes"/>
    <x v="0"/>
    <d v="2025-01-15T00:00:00"/>
    <s v="SOLVED"/>
    <s v=""/>
    <s v="5014772228DAMAGED LABEL"/>
    <x v="0"/>
    <x v="0"/>
    <b v="0"/>
    <n v="1"/>
    <n v="0"/>
  </r>
  <r>
    <n v="5014771994"/>
    <x v="73"/>
    <n v="20250109626460"/>
    <x v="54"/>
    <s v="GB"/>
    <n v="3402"/>
    <x v="1"/>
    <x v="0"/>
    <d v="2025-01-15T00:00:00"/>
    <s v="Yes"/>
    <x v="0"/>
    <d v="2025-01-15T00:00:00"/>
    <s v="SOLVED"/>
    <s v="heavy damaged box/goods?"/>
    <s v="5014771994DAMAGE "/>
    <x v="0"/>
    <x v="0"/>
    <b v="0"/>
    <n v="1"/>
    <n v="0"/>
  </r>
  <r>
    <n v="5014772026"/>
    <x v="74"/>
    <n v="20250109626688"/>
    <x v="55"/>
    <s v="GB"/>
    <s v="DX01-L5"/>
    <x v="1"/>
    <x v="3"/>
    <d v="2025-01-15T00:00:00"/>
    <s v="Yes"/>
    <x v="0"/>
    <d v="2025-01-15T00:00:00"/>
    <s v="SOLVED"/>
    <s v=""/>
    <s v="5014772026NO LABELS"/>
    <x v="0"/>
    <x v="0"/>
    <b v="0"/>
    <n v="1"/>
    <n v="0"/>
  </r>
  <r>
    <n v="5014756958"/>
    <x v="75"/>
    <n v="20250107624438"/>
    <x v="56"/>
    <s v="GB"/>
    <s v="OYL1"/>
    <x v="0"/>
    <x v="3"/>
    <d v="2025-01-16T00:00:00"/>
    <s v="Yes"/>
    <x v="1"/>
    <d v="2025-01-16T00:00:00"/>
    <s v="SOLVED"/>
    <s v=""/>
    <s v="5014756958NO LABELS"/>
    <x v="0"/>
    <x v="0"/>
    <b v="0"/>
    <n v="1"/>
    <n v="0"/>
  </r>
  <r>
    <n v="5014772275"/>
    <x v="76"/>
    <n v="20250108625620"/>
    <x v="25"/>
    <s v="GB"/>
    <s v="DK-BM01"/>
    <x v="0"/>
    <x v="3"/>
    <d v="2025-01-16T00:00:00"/>
    <s v="Yes"/>
    <x v="1"/>
    <d v="2025-01-16T00:00:00"/>
    <s v="SOLVED"/>
    <s v=""/>
    <s v="5014772275NO LABELS"/>
    <x v="0"/>
    <x v="0"/>
    <b v="0"/>
    <n v="1"/>
    <n v="0"/>
  </r>
  <r>
    <n v="5014788538"/>
    <x v="77"/>
    <n v="20250109626604"/>
    <x v="57"/>
    <s v="GB"/>
    <s v="DX01-L5"/>
    <x v="0"/>
    <x v="1"/>
    <d v="2025-01-16T00:00:00"/>
    <s v="Yes"/>
    <x v="0"/>
    <d v="2025-01-16T00:00:00"/>
    <s v="SOLVED"/>
    <s v=""/>
    <s v="5014788538DAMAGED LABEL"/>
    <x v="0"/>
    <x v="0"/>
    <b v="0"/>
    <n v="1"/>
    <n v="0"/>
  </r>
  <r>
    <n v="5014757068"/>
    <x v="78"/>
    <n v="20250108625367"/>
    <x v="22"/>
    <s v="GB"/>
    <s v="DX01-L5"/>
    <x v="5"/>
    <x v="4"/>
    <d v="2025-01-16T00:00:00"/>
    <s v="Yes"/>
    <x v="1"/>
    <d v="1900-01-15T00:00:00"/>
    <s v="SOLVED"/>
    <s v="Labels not scannable, ink bleeding"/>
    <s v="5014757068INCORRECT LABELS "/>
    <x v="0"/>
    <x v="0"/>
    <b v="0"/>
    <n v="1"/>
    <n v="0"/>
  </r>
  <r>
    <n v="5014757101"/>
    <x v="79"/>
    <n v="20250108625382"/>
    <x v="22"/>
    <s v="GB"/>
    <s v="OYL1"/>
    <x v="5"/>
    <x v="4"/>
    <d v="2025-01-16T00:00:00"/>
    <s v="Yes"/>
    <x v="1"/>
    <d v="2025-01-17T00:00:00"/>
    <s v="SOLVED"/>
    <s v="Labels not scannable, ink bleeding"/>
    <s v="5014757101INCORRECT LABELS "/>
    <x v="0"/>
    <x v="0"/>
    <b v="0"/>
    <n v="1"/>
    <n v="0"/>
  </r>
  <r>
    <n v="5014772287"/>
    <x v="80"/>
    <n v="20250109626663"/>
    <x v="58"/>
    <s v="GB"/>
    <n v="3402"/>
    <x v="1"/>
    <x v="3"/>
    <d v="2025-01-16T00:00:00"/>
    <s v="Yes"/>
    <x v="1"/>
    <d v="2025-01-16T00:00:00"/>
    <s v="SOLVED"/>
    <s v=""/>
    <s v="5014772287NO LABELS"/>
    <x v="0"/>
    <x v="0"/>
    <b v="0"/>
    <n v="1"/>
    <n v="0"/>
  </r>
  <r>
    <n v="5014772215"/>
    <x v="81"/>
    <n v="20250110627526"/>
    <x v="19"/>
    <s v="GB"/>
    <s v="DX01-L5"/>
    <x v="1"/>
    <x v="3"/>
    <d v="2025-01-16T00:00:00"/>
    <s v="Yes"/>
    <x v="1"/>
    <d v="2025-01-16T00:00:00"/>
    <s v="SOLVED"/>
    <s v=""/>
    <s v="5014772215NO LABELS"/>
    <x v="0"/>
    <x v="0"/>
    <b v="0"/>
    <n v="1"/>
    <n v="0"/>
  </r>
  <r>
    <n v="5014788389"/>
    <x v="82"/>
    <n v="20250108626058"/>
    <x v="7"/>
    <s v="GB"/>
    <s v="DK-BM01"/>
    <x v="2"/>
    <x v="3"/>
    <d v="2025-01-16T00:00:00"/>
    <s v="Yes"/>
    <x v="1"/>
    <d v="2025-01-16T00:00:00"/>
    <s v="SOLVED"/>
    <s v=""/>
    <s v="5014788389NO LABELS"/>
    <x v="0"/>
    <x v="0"/>
    <b v="0"/>
    <n v="1"/>
    <n v="0"/>
  </r>
  <r>
    <n v="5014772254"/>
    <x v="83"/>
    <n v="20250109626488"/>
    <x v="59"/>
    <s v="GB"/>
    <s v="OYL1"/>
    <x v="0"/>
    <x v="2"/>
    <d v="2025-01-17T00:00:00"/>
    <s v="Yes"/>
    <x v="0"/>
    <d v="2025-01-21T00:00:00"/>
    <s v="SOLVED"/>
    <s v=""/>
    <s v="5014772254MISSING LABELS ON SOME UNITS"/>
    <x v="0"/>
    <x v="0"/>
    <b v="0"/>
    <n v="1"/>
    <n v="0"/>
  </r>
  <r>
    <n v="5014757705"/>
    <x v="84"/>
    <n v="20250107624546"/>
    <x v="60"/>
    <s v="GB"/>
    <s v="U2-L5"/>
    <x v="5"/>
    <x v="3"/>
    <d v="2025-01-17T00:00:00"/>
    <s v="Yes"/>
    <x v="1"/>
    <d v="2025-01-17T00:00:00"/>
    <s v="SOLVED"/>
    <s v=""/>
    <s v="5014757705NO LABELS"/>
    <x v="0"/>
    <x v="0"/>
    <b v="0"/>
    <n v="1"/>
    <n v="0"/>
  </r>
  <r>
    <n v="5014772036"/>
    <x v="85"/>
    <n v="20250108625388"/>
    <x v="60"/>
    <s v="GB"/>
    <n v="3402"/>
    <x v="5"/>
    <x v="5"/>
    <d v="2025-01-17T00:00:00"/>
    <s v="NA"/>
    <x v="0"/>
    <d v="2025-01-17T00:00:00"/>
    <s v="SOLVED"/>
    <s v="1 colli manco, pallet arrived on 21Jan2025"/>
    <s v="5014772036AMOUNT"/>
    <x v="0"/>
    <x v="0"/>
    <b v="0"/>
    <n v="1"/>
    <n v="0"/>
  </r>
  <r>
    <n v="5014772190"/>
    <x v="86"/>
    <n v="20250109626669"/>
    <x v="26"/>
    <s v="GB"/>
    <s v="DK-BM01"/>
    <x v="5"/>
    <x v="3"/>
    <d v="2025-01-17T00:00:00"/>
    <s v="Yes"/>
    <x v="1"/>
    <d v="2025-01-17T00:00:00"/>
    <s v="SOLVED"/>
    <s v=""/>
    <s v="5014772190NO LABELS"/>
    <x v="0"/>
    <x v="0"/>
    <b v="0"/>
    <n v="1"/>
    <n v="0"/>
  </r>
  <r>
    <n v="5014788794"/>
    <x v="87"/>
    <n v="20250110627545"/>
    <x v="61"/>
    <s v="GB"/>
    <s v="U2-L5"/>
    <x v="1"/>
    <x v="2"/>
    <d v="2025-01-17T00:00:00"/>
    <s v="Yes"/>
    <x v="0"/>
    <d v="2025-01-17T00:00:00"/>
    <s v="SOLVED"/>
    <s v=""/>
    <s v="5014788794MISSING LABELS ON SOME UNITS"/>
    <x v="0"/>
    <x v="0"/>
    <b v="0"/>
    <n v="1"/>
    <n v="0"/>
  </r>
  <r>
    <n v="5014818032"/>
    <x v="88"/>
    <n v="20250113628700"/>
    <x v="9"/>
    <s v="GB"/>
    <s v="DX01-L5"/>
    <x v="1"/>
    <x v="3"/>
    <d v="2025-01-17T00:00:00"/>
    <s v="Yes"/>
    <x v="1"/>
    <d v="2025-01-20T00:00:00"/>
    <s v="SOLVED"/>
    <s v=""/>
    <s v="5014818032NO LABELS"/>
    <x v="0"/>
    <x v="0"/>
    <b v="0"/>
    <n v="1"/>
    <n v="0"/>
  </r>
  <r>
    <n v="5014742138"/>
    <x v="89"/>
    <n v="20250107624487"/>
    <x v="59"/>
    <s v="GB"/>
    <s v="OYL1"/>
    <x v="0"/>
    <x v="5"/>
    <d v="2025-01-20T00:00:00"/>
    <s v="No"/>
    <x v="1"/>
    <d v="2025-01-20T00:00:00"/>
    <s v="SOLVED"/>
    <s v="8 booked updated afterwards to 16"/>
    <s v="5014742138AMOUNT"/>
    <x v="0"/>
    <x v="0"/>
    <b v="0"/>
    <n v="1"/>
    <n v="0"/>
  </r>
  <r>
    <n v="5014802662"/>
    <x v="90"/>
    <n v="20250109626451"/>
    <x v="62"/>
    <s v="GB"/>
    <s v="DK-BM01"/>
    <x v="0"/>
    <x v="2"/>
    <d v="2025-01-20T00:00:00"/>
    <s v="Yes"/>
    <x v="0"/>
    <d v="2025-01-20T00:00:00"/>
    <s v="SOLVED"/>
    <s v=""/>
    <s v="5014802662MISSING LABELS ON SOME UNITS"/>
    <x v="0"/>
    <x v="0"/>
    <b v="0"/>
    <n v="1"/>
    <n v="0"/>
  </r>
  <r>
    <n v="5014817807"/>
    <x v="91"/>
    <n v="20250110627869"/>
    <x v="63"/>
    <s v="GB"/>
    <n v="3402"/>
    <x v="0"/>
    <x v="2"/>
    <d v="2025-01-20T00:00:00"/>
    <s v="Yes"/>
    <x v="0"/>
    <d v="2025-01-20T00:00:00"/>
    <s v="SOLVED"/>
    <s v=""/>
    <s v="5014817807MISSING LABELS ON SOME UNITS"/>
    <x v="0"/>
    <x v="0"/>
    <b v="0"/>
    <n v="1"/>
    <n v="0"/>
  </r>
  <r>
    <n v="5014817546"/>
    <x v="92"/>
    <n v="20250110627999"/>
    <x v="64"/>
    <s v="GB"/>
    <s v="U2-L5"/>
    <x v="0"/>
    <x v="6"/>
    <d v="2025-01-20T00:00:00"/>
    <s v="Yes"/>
    <x v="1"/>
    <d v="2025-01-20T00:00:00"/>
    <s v="SOLVED"/>
    <s v=""/>
    <s v="5014817546XX LABELS"/>
    <x v="0"/>
    <x v="0"/>
    <b v="0"/>
    <n v="1"/>
    <n v="0"/>
  </r>
  <r>
    <n v="5014802774"/>
    <x v="93"/>
    <n v="20250113628346"/>
    <x v="65"/>
    <s v="GB"/>
    <s v="DK-BM01"/>
    <x v="0"/>
    <x v="6"/>
    <d v="2025-01-20T00:00:00"/>
    <s v="Yes"/>
    <x v="1"/>
    <d v="2025-01-20T00:00:00"/>
    <s v="SOLVED"/>
    <s v=""/>
    <s v="5014802774XX LABELS"/>
    <x v="0"/>
    <x v="0"/>
    <b v="0"/>
    <n v="1"/>
    <n v="0"/>
  </r>
  <r>
    <n v="5014817867"/>
    <x v="94"/>
    <n v="20250113628601"/>
    <x v="66"/>
    <s v="GB"/>
    <n v="3402"/>
    <x v="0"/>
    <x v="2"/>
    <d v="2025-01-20T00:00:00"/>
    <s v="No"/>
    <x v="0"/>
    <d v="2025-01-20T00:00:00"/>
    <s v="SOLVED"/>
    <s v=""/>
    <s v="5014817867MISSING LABELS ON SOME UNITS"/>
    <x v="0"/>
    <x v="0"/>
    <b v="0"/>
    <n v="1"/>
    <n v="0"/>
  </r>
  <r>
    <n v="5014802624"/>
    <x v="95"/>
    <n v="20250110627323"/>
    <x v="67"/>
    <s v="GB"/>
    <s v="DX01-L5"/>
    <x v="5"/>
    <x v="5"/>
    <d v="2025-01-20T00:00:00"/>
    <s v="NA"/>
    <x v="2"/>
    <d v="2025-01-20T00:00:00"/>
    <s v="SOLVED"/>
    <s v="Shipment not on truck, shipment delivered on 22/01/20025"/>
    <s v="5014802624AMOUNT"/>
    <x v="0"/>
    <x v="0"/>
    <b v="0"/>
    <n v="1"/>
    <n v="0"/>
  </r>
  <r>
    <n v="5014817920"/>
    <x v="96"/>
    <n v="20250113628948"/>
    <x v="68"/>
    <s v="GB"/>
    <s v="DX01-L5"/>
    <x v="3"/>
    <x v="3"/>
    <d v="2025-01-20T00:00:00"/>
    <s v="Yes"/>
    <x v="0"/>
    <d v="2025-01-20T00:00:00"/>
    <s v="SOLVED"/>
    <s v=""/>
    <s v="5014817920NO LABELS"/>
    <x v="0"/>
    <x v="0"/>
    <b v="0"/>
    <n v="1"/>
    <n v="0"/>
  </r>
  <r>
    <n v="5014802477"/>
    <x v="97"/>
    <n v="20250113628335"/>
    <x v="69"/>
    <s v="GB"/>
    <n v="3402"/>
    <x v="1"/>
    <x v="3"/>
    <d v="2025-01-20T00:00:00"/>
    <s v="Yes"/>
    <x v="1"/>
    <d v="2025-01-20T00:00:00"/>
    <s v="SOLVED"/>
    <s v=""/>
    <s v="5014802477NO LABELS"/>
    <x v="0"/>
    <x v="0"/>
    <b v="0"/>
    <n v="1"/>
    <n v="0"/>
  </r>
  <r>
    <n v="5014817896"/>
    <x v="98"/>
    <n v="20250114629284"/>
    <x v="10"/>
    <s v="GB"/>
    <s v="No Loc"/>
    <x v="1"/>
    <x v="1"/>
    <d v="2025-01-20T00:00:00"/>
    <s v="Yes"/>
    <x v="2"/>
    <d v="2025-01-22T00:00:00"/>
    <s v="SOLVED"/>
    <s v=""/>
    <s v="5014817896DAMAGED LABEL"/>
    <x v="0"/>
    <x v="0"/>
    <b v="0"/>
    <n v="1"/>
    <n v="0"/>
  </r>
  <r>
    <n v="5014802547"/>
    <x v="99"/>
    <n v="20250114629324"/>
    <x v="70"/>
    <s v="GB"/>
    <s v="No Loc"/>
    <x v="1"/>
    <x v="3"/>
    <d v="2025-01-20T00:00:00"/>
    <s v="Yes"/>
    <x v="1"/>
    <d v="2025-01-20T00:00:00"/>
    <s v="SOLVED"/>
    <s v=""/>
    <s v="5014802547NO LABELS"/>
    <x v="0"/>
    <x v="0"/>
    <b v="0"/>
    <n v="1"/>
    <n v="0"/>
  </r>
  <r>
    <n v="5014818109"/>
    <x v="100"/>
    <n v="20250114629380"/>
    <x v="44"/>
    <s v="GB"/>
    <s v="DX01-L5"/>
    <x v="1"/>
    <x v="3"/>
    <d v="2025-01-20T00:00:00"/>
    <s v="Yes"/>
    <x v="1"/>
    <d v="2025-01-20T00:00:00"/>
    <s v="SOLVED"/>
    <s v=""/>
    <s v="5014818109NO LABELS"/>
    <x v="0"/>
    <x v="0"/>
    <b v="0"/>
    <n v="1"/>
    <n v="0"/>
  </r>
  <r>
    <n v="5014802685"/>
    <x v="101"/>
    <n v="20250114629493"/>
    <x v="71"/>
    <s v="GB"/>
    <s v="No Loc"/>
    <x v="1"/>
    <x v="3"/>
    <d v="2025-01-20T00:00:00"/>
    <s v="Yes"/>
    <x v="1"/>
    <d v="2025-01-20T00:00:00"/>
    <s v="SOLVED"/>
    <s v=""/>
    <s v="5014802685NO LABELS"/>
    <x v="0"/>
    <x v="0"/>
    <b v="0"/>
    <n v="1"/>
    <n v="0"/>
  </r>
  <r>
    <n v="5014849339"/>
    <x v="102"/>
    <n v="20250115630823"/>
    <x v="72"/>
    <s v="GB"/>
    <s v="No Loc"/>
    <x v="1"/>
    <x v="5"/>
    <d v="2025-01-20T00:00:00"/>
    <s v="No"/>
    <x v="1"/>
    <d v="2025-01-21T00:00:00"/>
    <s v="SOLVED"/>
    <s v="replaced by 20241224-S-70409"/>
    <s v="5014849339AMOUNT"/>
    <x v="0"/>
    <x v="0"/>
    <b v="0"/>
    <n v="1"/>
    <n v="0"/>
  </r>
  <r>
    <n v="5014817854"/>
    <x v="103"/>
    <n v="20250113628583"/>
    <x v="73"/>
    <s v="GB"/>
    <s v="OYL1"/>
    <x v="2"/>
    <x v="3"/>
    <d v="2025-01-20T00:00:00"/>
    <s v="Yes"/>
    <x v="0"/>
    <d v="2025-01-20T00:00:00"/>
    <s v="SOLVED"/>
    <s v=""/>
    <s v="5014817854NO LABELS"/>
    <x v="0"/>
    <x v="0"/>
    <b v="0"/>
    <n v="1"/>
    <n v="0"/>
  </r>
  <r>
    <n v="5014817458"/>
    <x v="104"/>
    <n v="20250114629563"/>
    <x v="59"/>
    <s v="GB"/>
    <s v="OYL1"/>
    <x v="0"/>
    <x v="6"/>
    <d v="2025-01-21T00:00:00"/>
    <s v="Yes"/>
    <x v="1"/>
    <d v="2025-01-21T00:00:00"/>
    <s v="SOLVED"/>
    <s v=""/>
    <s v="5014817458XX LABELS"/>
    <x v="0"/>
    <x v="0"/>
    <b v="0"/>
    <n v="1"/>
    <n v="0"/>
  </r>
  <r>
    <n v="5014817713"/>
    <x v="105"/>
    <n v="20250114629640"/>
    <x v="59"/>
    <s v="GB"/>
    <s v="OYL1"/>
    <x v="0"/>
    <x v="6"/>
    <d v="2025-01-21T00:00:00"/>
    <s v="Yes"/>
    <x v="1"/>
    <d v="2025-01-21T00:00:00"/>
    <s v="SOLVED"/>
    <s v=""/>
    <s v="5014817713XX LABELS"/>
    <x v="0"/>
    <x v="0"/>
    <b v="0"/>
    <n v="1"/>
    <n v="0"/>
  </r>
  <r>
    <n v="5014802744"/>
    <x v="106"/>
    <n v="20250109626294"/>
    <x v="74"/>
    <s v="GB"/>
    <s v="No Loc"/>
    <x v="5"/>
    <x v="5"/>
    <d v="2025-01-21T00:00:00"/>
    <s v="NA"/>
    <x v="1"/>
    <d v="2025-01-21T00:00:00"/>
    <s v="SOLVED"/>
    <s v="Manco, TO not send by supplier"/>
    <s v="5014802744AMOUNT"/>
    <x v="0"/>
    <x v="0"/>
    <b v="0"/>
    <n v="1"/>
    <n v="0"/>
  </r>
  <r>
    <n v="5014802739"/>
    <x v="107"/>
    <n v="20250110627486"/>
    <x v="50"/>
    <s v="GB"/>
    <n v="3402"/>
    <x v="5"/>
    <x v="3"/>
    <d v="2025-01-21T00:00:00"/>
    <s v="Yes"/>
    <x v="1"/>
    <d v="2025-01-21T00:00:00"/>
    <s v="SOLVED"/>
    <s v=""/>
    <s v="5014802739NO LABELS"/>
    <x v="0"/>
    <x v="0"/>
    <b v="0"/>
    <n v="1"/>
    <n v="0"/>
  </r>
  <r>
    <n v="5014832554"/>
    <x v="108"/>
    <n v="20250110627837"/>
    <x v="31"/>
    <s v="GB"/>
    <s v="DX01-L5"/>
    <x v="5"/>
    <x v="2"/>
    <d v="2025-01-21T00:00:00"/>
    <s v="Yes"/>
    <x v="1"/>
    <d v="2025-01-21T00:00:00"/>
    <s v="SOLVED"/>
    <s v=""/>
    <s v="5014832554MISSING LABELS ON SOME UNITS"/>
    <x v="0"/>
    <x v="0"/>
    <b v="0"/>
    <n v="1"/>
    <n v="0"/>
  </r>
  <r>
    <n v="5014817684"/>
    <x v="109"/>
    <n v="20250113628508"/>
    <x v="75"/>
    <s v="GB"/>
    <s v="No Loc"/>
    <x v="5"/>
    <x v="3"/>
    <d v="2025-01-21T00:00:00"/>
    <s v="Yes"/>
    <x v="1"/>
    <d v="2025-01-21T00:00:00"/>
    <s v="SOLVED"/>
    <s v=""/>
    <s v="5014817684NO LABELS"/>
    <x v="0"/>
    <x v="0"/>
    <b v="0"/>
    <n v="1"/>
    <n v="0"/>
  </r>
  <r>
    <n v="5014817983"/>
    <x v="110"/>
    <n v="20250113628364"/>
    <x v="76"/>
    <s v="GB"/>
    <s v="No Loc"/>
    <x v="1"/>
    <x v="6"/>
    <d v="2025-01-21T00:00:00"/>
    <s v="Yes"/>
    <x v="1"/>
    <d v="2025-01-21T00:00:00"/>
    <s v="SOLVED"/>
    <s v=""/>
    <s v="5014817983XX LABELS"/>
    <x v="0"/>
    <x v="0"/>
    <b v="0"/>
    <n v="1"/>
    <n v="0"/>
  </r>
  <r>
    <n v="5014832812"/>
    <x v="111"/>
    <n v="20250114629303"/>
    <x v="9"/>
    <s v="GB"/>
    <s v="DX01-L5"/>
    <x v="1"/>
    <x v="3"/>
    <d v="2025-01-21T00:00:00"/>
    <s v="Yes"/>
    <x v="1"/>
    <d v="2025-01-21T00:00:00"/>
    <s v="SOLVED"/>
    <s v=""/>
    <s v="5014832812NO LABELS"/>
    <x v="0"/>
    <x v="0"/>
    <b v="0"/>
    <n v="1"/>
    <n v="0"/>
  </r>
  <r>
    <n v="5014832429"/>
    <x v="112"/>
    <n v="20250114629754"/>
    <x v="16"/>
    <s v="GB"/>
    <s v="No Loc"/>
    <x v="1"/>
    <x v="3"/>
    <d v="2025-01-21T00:00:00"/>
    <s v="Yes"/>
    <x v="1"/>
    <d v="2025-01-21T00:00:00"/>
    <s v="SOLVED"/>
    <s v=""/>
    <s v="5014832429NO LABELS"/>
    <x v="0"/>
    <x v="0"/>
    <b v="0"/>
    <n v="1"/>
    <n v="0"/>
  </r>
  <r>
    <n v="5014832815"/>
    <x v="113"/>
    <n v="20250115630349"/>
    <x v="45"/>
    <s v="GB"/>
    <s v="DX01-L5"/>
    <x v="1"/>
    <x v="1"/>
    <d v="2025-01-21T00:00:00"/>
    <s v="Yes"/>
    <x v="0"/>
    <d v="2025-01-21T00:00:00"/>
    <s v="SOLVED"/>
    <s v=""/>
    <s v="5014832815DAMAGED LABEL"/>
    <x v="0"/>
    <x v="0"/>
    <b v="0"/>
    <n v="1"/>
    <n v="0"/>
  </r>
  <r>
    <n v="5014832258"/>
    <x v="114"/>
    <n v="20250115630365"/>
    <x v="44"/>
    <s v="GB"/>
    <s v="DX01-L5"/>
    <x v="1"/>
    <x v="3"/>
    <d v="2025-01-21T00:00:00"/>
    <s v="Yes"/>
    <x v="1"/>
    <d v="2025-01-21T00:00:00"/>
    <s v="SOLVED"/>
    <s v=""/>
    <s v="5014832258NO LABELS"/>
    <x v="0"/>
    <x v="0"/>
    <b v="0"/>
    <n v="1"/>
    <n v="0"/>
  </r>
  <r>
    <n v="5014847638"/>
    <x v="115"/>
    <n v="20250116632051"/>
    <x v="77"/>
    <s v="GB"/>
    <s v="DK-BM01"/>
    <x v="1"/>
    <x v="3"/>
    <d v="2025-01-21T00:00:00"/>
    <s v="Yes"/>
    <x v="1"/>
    <d v="2025-01-22T00:00:00"/>
    <s v="SOLVED"/>
    <s v=""/>
    <s v="5014847638NO LABELS"/>
    <x v="0"/>
    <x v="0"/>
    <b v="0"/>
    <n v="1"/>
    <n v="0"/>
  </r>
  <r>
    <n v="5014839964"/>
    <x v="116"/>
    <n v="20250117632557"/>
    <x v="78"/>
    <s v="GB"/>
    <n v="3402"/>
    <x v="1"/>
    <x v="1"/>
    <d v="2025-01-21T00:00:00"/>
    <s v="Yes"/>
    <x v="0"/>
    <d v="2025-01-21T00:00:00"/>
    <s v="SOLVED"/>
    <s v=""/>
    <s v="5014839964DAMAGED LABEL"/>
    <x v="0"/>
    <x v="0"/>
    <b v="0"/>
    <n v="1"/>
    <n v="0"/>
  </r>
  <r>
    <n v="5014832656"/>
    <x v="117"/>
    <n v="20250113628342"/>
    <x v="79"/>
    <s v="GB"/>
    <s v="OYL1"/>
    <x v="2"/>
    <x v="3"/>
    <d v="2025-01-21T00:00:00"/>
    <s v="Yes"/>
    <x v="1"/>
    <d v="2025-01-21T00:00:00"/>
    <s v="SOLVED"/>
    <s v=""/>
    <s v="5014832656NO LABELS"/>
    <x v="0"/>
    <x v="0"/>
    <b v="0"/>
    <n v="1"/>
    <n v="0"/>
  </r>
  <r>
    <n v="5014832659"/>
    <x v="117"/>
    <n v="20250113628347"/>
    <x v="79"/>
    <s v="GB"/>
    <s v="OYL1"/>
    <x v="2"/>
    <x v="3"/>
    <d v="2025-01-21T00:00:00"/>
    <s v="Yes"/>
    <x v="1"/>
    <d v="2025-01-21T00:00:00"/>
    <s v="SOLVED"/>
    <s v=""/>
    <s v="5014832659NO LABELS"/>
    <x v="0"/>
    <x v="0"/>
    <b v="0"/>
    <n v="1"/>
    <n v="0"/>
  </r>
  <r>
    <n v="5014817604"/>
    <x v="118"/>
    <n v="20250113628438"/>
    <x v="12"/>
    <s v="GB"/>
    <s v="DX01-L5"/>
    <x v="2"/>
    <x v="3"/>
    <d v="2025-01-21T00:00:00"/>
    <s v="Yes"/>
    <x v="1"/>
    <d v="2025-01-21T00:00:00"/>
    <s v="SOLVED"/>
    <s v=""/>
    <s v="5014817604NO LABELS"/>
    <x v="0"/>
    <x v="0"/>
    <b v="0"/>
    <n v="1"/>
    <n v="0"/>
  </r>
  <r>
    <n v="5014847575"/>
    <x v="119"/>
    <n v="20250115630992"/>
    <x v="80"/>
    <s v="GB"/>
    <s v="OYL1"/>
    <x v="2"/>
    <x v="3"/>
    <d v="2025-01-21T00:00:00"/>
    <s v="Yes"/>
    <x v="1"/>
    <d v="2025-01-21T00:00:00"/>
    <s v="SOLVED"/>
    <s v=""/>
    <s v="5014847575NO LABELS"/>
    <x v="0"/>
    <x v="0"/>
    <b v="0"/>
    <n v="1"/>
    <n v="0"/>
  </r>
  <r>
    <n v="5014817996"/>
    <x v="120"/>
    <n v="20250113628612"/>
    <x v="57"/>
    <s v="GB"/>
    <s v="DX01-L5"/>
    <x v="0"/>
    <x v="2"/>
    <d v="2025-01-22T00:00:00"/>
    <s v="Yes"/>
    <x v="0"/>
    <d v="2025-01-30T00:00:00"/>
    <s v="SOLVED"/>
    <s v=""/>
    <s v="5014817996MISSING LABELS ON SOME UNITS"/>
    <x v="0"/>
    <x v="0"/>
    <b v="0"/>
    <n v="1"/>
    <n v="0"/>
  </r>
  <r>
    <n v="5014818268"/>
    <x v="121"/>
    <n v="20250113628908"/>
    <x v="81"/>
    <s v="GB"/>
    <n v="3402"/>
    <x v="0"/>
    <x v="3"/>
    <d v="2025-01-22T00:00:00"/>
    <s v="Yes"/>
    <x v="1"/>
    <d v="2025-01-22T00:00:00"/>
    <s v="SOLVED"/>
    <s v=""/>
    <s v="5014818268NO LABELS"/>
    <x v="0"/>
    <x v="0"/>
    <b v="0"/>
    <n v="1"/>
    <n v="0"/>
  </r>
  <r>
    <n v="5014817418"/>
    <x v="122"/>
    <n v="20250114629407"/>
    <x v="22"/>
    <s v="GB"/>
    <s v="DX01-L5"/>
    <x v="5"/>
    <x v="1"/>
    <d v="2025-01-22T00:00:00"/>
    <s v="Yes"/>
    <x v="1"/>
    <d v="2025-01-22T00:00:00"/>
    <s v="SOLVED"/>
    <s v="Labels not scannable, ink bleeding"/>
    <s v="5014817418DAMAGED LABEL"/>
    <x v="0"/>
    <x v="0"/>
    <b v="0"/>
    <n v="1"/>
    <n v="0"/>
  </r>
  <r>
    <n v="5014847622"/>
    <x v="123"/>
    <n v="20250115630796"/>
    <x v="51"/>
    <s v="GB"/>
    <s v="U2-L5"/>
    <x v="5"/>
    <x v="3"/>
    <d v="2025-01-22T00:00:00"/>
    <s v="Yes"/>
    <x v="1"/>
    <d v="2025-01-22T00:00:00"/>
    <s v="SOLVED"/>
    <s v=""/>
    <s v="5014847622NO LABELS"/>
    <x v="0"/>
    <x v="0"/>
    <b v="0"/>
    <n v="1"/>
    <n v="0"/>
  </r>
  <r>
    <n v="5014833102"/>
    <x v="124"/>
    <n v="20250108625723"/>
    <x v="82"/>
    <s v="GB"/>
    <s v="OYL1"/>
    <x v="1"/>
    <x v="4"/>
    <d v="2025-01-22T00:00:00"/>
    <s v="Yes"/>
    <x v="1"/>
    <d v="2025-01-22T00:00:00"/>
    <s v="SOLVED"/>
    <s v="Labels not scannable, bad print"/>
    <s v="5014833102INCORRECT LABELS "/>
    <x v="0"/>
    <x v="0"/>
    <b v="0"/>
    <n v="1"/>
    <n v="0"/>
  </r>
  <r>
    <n v="5014847442"/>
    <x v="125"/>
    <n v="20250113628569"/>
    <x v="53"/>
    <s v="GB"/>
    <n v="3402"/>
    <x v="1"/>
    <x v="4"/>
    <d v="2025-01-22T00:00:00"/>
    <s v="Yes"/>
    <x v="1"/>
    <d v="2025-01-22T00:00:00"/>
    <s v="SOLVED"/>
    <s v="Labels not scannable, ink bleeding"/>
    <s v="5014847442INCORRECT LABELS "/>
    <x v="0"/>
    <x v="0"/>
    <b v="0"/>
    <n v="1"/>
    <n v="0"/>
  </r>
  <r>
    <n v="5014847670"/>
    <x v="126"/>
    <n v="20250113628580"/>
    <x v="52"/>
    <s v="GB"/>
    <s v="U2-L5"/>
    <x v="1"/>
    <x v="4"/>
    <d v="2025-01-22T00:00:00"/>
    <s v="Yes"/>
    <x v="1"/>
    <d v="2025-01-22T00:00:00"/>
    <s v="SOLVED"/>
    <s v="Labels not scannable, ink bleeding"/>
    <s v="5014847670INCORRECT LABELS "/>
    <x v="0"/>
    <x v="0"/>
    <b v="0"/>
    <n v="1"/>
    <n v="0"/>
  </r>
  <r>
    <n v="5014847444"/>
    <x v="125"/>
    <n v="20250113628584"/>
    <x v="53"/>
    <s v="GB"/>
    <s v="U2-L5"/>
    <x v="1"/>
    <x v="4"/>
    <d v="2025-01-22T00:00:00"/>
    <s v="Yes"/>
    <x v="1"/>
    <d v="2025-01-22T00:00:00"/>
    <s v="SOLVED"/>
    <s v="Labels not scannable, ink bleeding"/>
    <s v="5014847444INCORRECT LABELS "/>
    <x v="0"/>
    <x v="0"/>
    <b v="0"/>
    <n v="1"/>
    <n v="0"/>
  </r>
  <r>
    <n v="5014818218"/>
    <x v="127"/>
    <n v="20250113628964"/>
    <x v="83"/>
    <s v="GB"/>
    <s v="MY02"/>
    <x v="1"/>
    <x v="3"/>
    <d v="2025-01-22T00:00:00"/>
    <s v="No"/>
    <x v="1"/>
    <d v="2025-01-22T00:00:00"/>
    <s v="SOLVED"/>
    <s v=""/>
    <s v="5014818218NO LABELS"/>
    <x v="0"/>
    <x v="0"/>
    <b v="0"/>
    <n v="1"/>
    <n v="0"/>
  </r>
  <r>
    <n v="5014817850"/>
    <x v="128"/>
    <n v="20250114629451"/>
    <x v="48"/>
    <s v="GB"/>
    <s v="DX01-L5"/>
    <x v="1"/>
    <x v="2"/>
    <d v="2025-01-22T00:00:00"/>
    <s v="Yes"/>
    <x v="2"/>
    <d v="2025-01-22T00:00:00"/>
    <s v="SOLVED"/>
    <s v=""/>
    <s v="5014817850MISSING LABELS ON SOME UNITS"/>
    <x v="0"/>
    <x v="0"/>
    <b v="0"/>
    <n v="1"/>
    <n v="0"/>
  </r>
  <r>
    <n v="5014832469"/>
    <x v="129"/>
    <n v="20250114629962"/>
    <x v="42"/>
    <s v="GB"/>
    <s v="DX01-L5"/>
    <x v="1"/>
    <x v="3"/>
    <d v="2025-01-22T00:00:00"/>
    <s v="Yes"/>
    <x v="1"/>
    <d v="2025-01-22T00:00:00"/>
    <s v="SOLVED"/>
    <s v=""/>
    <s v="5014832469NO LABELS"/>
    <x v="0"/>
    <x v="0"/>
    <b v="0"/>
    <n v="1"/>
    <n v="0"/>
  </r>
  <r>
    <n v="5014832380"/>
    <x v="130"/>
    <n v="20250115630322"/>
    <x v="15"/>
    <s v="GB"/>
    <s v="U2-L5"/>
    <x v="1"/>
    <x v="3"/>
    <d v="2025-01-22T00:00:00"/>
    <s v="Yes"/>
    <x v="1"/>
    <d v="2025-01-22T00:00:00"/>
    <s v="SOLVED"/>
    <s v=""/>
    <s v="5014832380NO LABELS"/>
    <x v="0"/>
    <x v="0"/>
    <b v="0"/>
    <n v="1"/>
    <n v="0"/>
  </r>
  <r>
    <n v="5014847578"/>
    <x v="131"/>
    <n v="20250115630512"/>
    <x v="84"/>
    <s v="GB"/>
    <s v="U2-L5"/>
    <x v="1"/>
    <x v="3"/>
    <d v="2025-01-22T00:00:00"/>
    <s v="Yes"/>
    <x v="1"/>
    <d v="2025-01-22T00:00:00"/>
    <s v="SOLVED"/>
    <s v=""/>
    <s v="5014847578NO LABELS"/>
    <x v="0"/>
    <x v="0"/>
    <b v="0"/>
    <n v="1"/>
    <n v="0"/>
  </r>
  <r>
    <n v="5014847696"/>
    <x v="132"/>
    <n v="20250115630748"/>
    <x v="18"/>
    <s v="GB"/>
    <s v="No Loc"/>
    <x v="1"/>
    <x v="3"/>
    <d v="2025-01-22T00:00:00"/>
    <s v="Yes"/>
    <x v="1"/>
    <d v="2025-01-22T00:00:00"/>
    <s v="SOLVED"/>
    <s v=""/>
    <s v="5014847696NO LABELS"/>
    <x v="0"/>
    <x v="0"/>
    <b v="0"/>
    <n v="1"/>
    <n v="0"/>
  </r>
  <r>
    <n v="5014847644"/>
    <x v="133"/>
    <n v="20250116631289"/>
    <x v="85"/>
    <s v="GB"/>
    <s v="No Loc"/>
    <x v="1"/>
    <x v="4"/>
    <d v="2025-01-22T00:00:00"/>
    <s v="Yes"/>
    <x v="1"/>
    <d v="2025-01-23T00:00:00"/>
    <s v="SOLVED"/>
    <s v="Labels not scannable, bad print"/>
    <s v="5014847644INCORRECT LABELS "/>
    <x v="0"/>
    <x v="0"/>
    <b v="0"/>
    <n v="1"/>
    <n v="0"/>
  </r>
  <r>
    <n v="5014847677"/>
    <x v="134"/>
    <n v="20250116631321"/>
    <x v="43"/>
    <s v="GB"/>
    <s v="U2-L5"/>
    <x v="1"/>
    <x v="5"/>
    <d v="2025-01-22T00:00:00"/>
    <s v="NA"/>
    <x v="0"/>
    <d v="2025-01-22T00:00:00"/>
    <s v="SOLVED"/>
    <s v="Manco"/>
    <s v="5014847677AMOUNT"/>
    <x v="0"/>
    <x v="0"/>
    <b v="0"/>
    <n v="1"/>
    <n v="0"/>
  </r>
  <r>
    <n v="5014847487"/>
    <x v="135"/>
    <n v="20250116631441"/>
    <x v="86"/>
    <s v="GB"/>
    <n v="3402"/>
    <x v="1"/>
    <x v="1"/>
    <d v="2025-01-22T00:00:00"/>
    <s v="Yes"/>
    <x v="0"/>
    <d v="2025-01-22T00:00:00"/>
    <s v="SOLVED"/>
    <s v="Damaged labels + Missing labels on some units"/>
    <s v="5014847487DAMAGED LABEL"/>
    <x v="0"/>
    <x v="0"/>
    <b v="0"/>
    <n v="1"/>
    <n v="0"/>
  </r>
  <r>
    <n v="5014847615"/>
    <x v="136"/>
    <n v="20250116631562"/>
    <x v="87"/>
    <s v="GB"/>
    <s v="OYL1"/>
    <x v="1"/>
    <x v="1"/>
    <d v="2025-01-22T00:00:00"/>
    <s v="Yes"/>
    <x v="1"/>
    <d v="2025-01-22T00:00:00"/>
    <s v="SOLVED"/>
    <s v="label not scannable, liquid spill harrming barcode "/>
    <s v="5014847615DAMAGED LABEL"/>
    <x v="0"/>
    <x v="0"/>
    <b v="0"/>
    <n v="1"/>
    <n v="0"/>
  </r>
  <r>
    <n v="5014802772"/>
    <x v="137"/>
    <n v="20250109627086"/>
    <x v="88"/>
    <s v="GB"/>
    <s v="DX01-L5"/>
    <x v="5"/>
    <x v="5"/>
    <d v="2025-01-23T00:00:00"/>
    <s v="NA"/>
    <x v="0"/>
    <d v="2025-01-23T00:00:00"/>
    <s v="SOLVED"/>
    <s v="5 manco, supplier cofirmed"/>
    <s v="5014802772AMOUNT"/>
    <x v="0"/>
    <x v="0"/>
    <b v="0"/>
    <n v="1"/>
    <n v="0"/>
  </r>
  <r>
    <n v="5014863073"/>
    <x v="138"/>
    <n v="20250116631969"/>
    <x v="36"/>
    <s v="GB"/>
    <s v="No Loc"/>
    <x v="1"/>
    <x v="5"/>
    <d v="2025-01-23T00:00:00"/>
    <s v="NA"/>
    <x v="0"/>
    <d v="2025-01-29T00:00:00"/>
    <s v="SOLVED"/>
    <s v="1 manco? - pallet found in our warehouse"/>
    <s v="5014863073AMOUNT"/>
    <x v="0"/>
    <x v="0"/>
    <b v="0"/>
    <n v="1"/>
    <n v="0"/>
  </r>
  <r>
    <n v="5014863073"/>
    <x v="138"/>
    <n v="20250116631969"/>
    <x v="36"/>
    <s v="GB"/>
    <s v="No Loc"/>
    <x v="1"/>
    <x v="3"/>
    <d v="2025-01-23T00:00:00"/>
    <s v="Yes"/>
    <x v="1"/>
    <d v="2025-01-23T00:00:00"/>
    <s v="SOLVED"/>
    <s v=""/>
    <s v="5014863073NO LABELS"/>
    <x v="0"/>
    <x v="0"/>
    <b v="0"/>
    <n v="1"/>
    <n v="0"/>
  </r>
  <r>
    <n v="5014863190"/>
    <x v="139"/>
    <n v="20250117632455"/>
    <x v="44"/>
    <s v="GB"/>
    <s v="DX01-L5"/>
    <x v="1"/>
    <x v="3"/>
    <d v="2025-01-23T00:00:00"/>
    <s v="No"/>
    <x v="1"/>
    <d v="2025-01-23T00:00:00"/>
    <s v="SOLVED"/>
    <s v=""/>
    <s v="5014863190NO LABELS"/>
    <x v="0"/>
    <x v="0"/>
    <b v="0"/>
    <n v="1"/>
    <n v="0"/>
  </r>
  <r>
    <n v="5014863266"/>
    <x v="140"/>
    <n v="20250117632612"/>
    <x v="89"/>
    <s v="GB"/>
    <s v="No Loc"/>
    <x v="1"/>
    <x v="3"/>
    <d v="2025-01-23T00:00:00"/>
    <s v="No"/>
    <x v="1"/>
    <d v="2025-01-24T00:00:00"/>
    <s v="SOLVED"/>
    <s v=""/>
    <s v="5014863266NO LABELS"/>
    <x v="0"/>
    <x v="0"/>
    <b v="0"/>
    <n v="1"/>
    <n v="0"/>
  </r>
  <r>
    <n v="5014863057"/>
    <x v="141"/>
    <n v="20250117632735"/>
    <x v="61"/>
    <s v="GB"/>
    <s v="U2-L5"/>
    <x v="1"/>
    <x v="2"/>
    <d v="2025-01-24T00:00:00"/>
    <s v="Yes"/>
    <x v="0"/>
    <d v="2025-01-24T00:00:00"/>
    <s v="SOLVED"/>
    <s v=""/>
    <s v="5014863057MISSING LABELS ON SOME UNITS"/>
    <x v="0"/>
    <x v="0"/>
    <b v="0"/>
    <n v="1"/>
    <n v="0"/>
  </r>
  <r>
    <n v="5014876353"/>
    <x v="142"/>
    <n v="20250120633729"/>
    <x v="90"/>
    <s v="GB"/>
    <s v="MY02"/>
    <x v="1"/>
    <x v="3"/>
    <d v="2025-01-24T00:00:00"/>
    <s v="Yes"/>
    <x v="1"/>
    <d v="2025-01-27T00:00:00"/>
    <s v="SOLVED"/>
    <s v=""/>
    <s v="5014876353NO LABELS"/>
    <x v="0"/>
    <x v="0"/>
    <b v="0"/>
    <n v="1"/>
    <n v="0"/>
  </r>
  <r>
    <n v="5014862950"/>
    <x v="143"/>
    <n v="20250117632725"/>
    <x v="91"/>
    <s v="GB"/>
    <s v="DX01-L5"/>
    <x v="0"/>
    <x v="3"/>
    <d v="2025-01-27T00:00:00"/>
    <s v="No"/>
    <x v="1"/>
    <d v="2025-01-28T00:00:00"/>
    <s v="SOLVED"/>
    <s v=""/>
    <s v="5014862950NO LABELS"/>
    <x v="0"/>
    <x v="0"/>
    <b v="0"/>
    <n v="1"/>
    <n v="0"/>
  </r>
  <r>
    <n v="5014891470"/>
    <x v="144"/>
    <n v="20250120634032"/>
    <x v="57"/>
    <s v="GB"/>
    <s v="DX01-L5"/>
    <x v="0"/>
    <x v="1"/>
    <d v="2025-01-27T00:00:00"/>
    <s v="No"/>
    <x v="2"/>
    <d v="2025-01-27T00:00:00"/>
    <s v="SOLVED"/>
    <s v=""/>
    <s v="5014891470DAMAGED LABEL"/>
    <x v="0"/>
    <x v="0"/>
    <b v="0"/>
    <n v="1"/>
    <n v="0"/>
  </r>
  <r>
    <n v="5014863235"/>
    <x v="145"/>
    <n v="20250117632806"/>
    <x v="22"/>
    <s v="GB"/>
    <s v="MY02"/>
    <x v="5"/>
    <x v="1"/>
    <d v="2025-01-27T00:00:00"/>
    <s v="No"/>
    <x v="1"/>
    <d v="2025-01-27T00:00:00"/>
    <s v="SOLVED"/>
    <s v="Labels not scannable, ink bleeding"/>
    <s v="5014863235DAMAGED LABEL"/>
    <x v="0"/>
    <x v="0"/>
    <b v="0"/>
    <n v="1"/>
    <n v="0"/>
  </r>
  <r>
    <n v="5014891459"/>
    <x v="146"/>
    <n v="20250116631646"/>
    <x v="92"/>
    <s v="GB"/>
    <n v="3402"/>
    <x v="0"/>
    <x v="1"/>
    <d v="2025-01-28T00:00:00"/>
    <s v="No"/>
    <x v="0"/>
    <d v="2025-01-28T00:00:00"/>
    <s v="SOLVED"/>
    <s v=""/>
    <s v="5014891459DAMAGED LABEL"/>
    <x v="0"/>
    <x v="0"/>
    <b v="0"/>
    <n v="1"/>
    <n v="0"/>
  </r>
  <r>
    <n v="5014891410"/>
    <x v="147"/>
    <n v="20250116632131"/>
    <x v="93"/>
    <s v="GB"/>
    <s v="OYL1"/>
    <x v="0"/>
    <x v="3"/>
    <d v="2025-01-28T00:00:00"/>
    <s v="Yes"/>
    <x v="1"/>
    <d v="2025-01-28T00:00:00"/>
    <s v="SOLVED"/>
    <s v=""/>
    <s v="5014891410NO LABELS"/>
    <x v="0"/>
    <x v="0"/>
    <b v="0"/>
    <n v="1"/>
    <n v="0"/>
  </r>
  <r>
    <n v="5014891041"/>
    <x v="148"/>
    <n v="20250120633956"/>
    <x v="64"/>
    <s v="GB"/>
    <s v="U2-L5"/>
    <x v="0"/>
    <x v="6"/>
    <d v="2025-01-28T00:00:00"/>
    <s v="Yes"/>
    <x v="1"/>
    <d v="2025-01-28T00:00:00"/>
    <s v="SOLVED"/>
    <s v=""/>
    <s v="5014891041XX LABELS"/>
    <x v="0"/>
    <x v="0"/>
    <b v="0"/>
    <n v="1"/>
    <n v="0"/>
  </r>
  <r>
    <n v="5014891414"/>
    <x v="147"/>
    <n v="20250121634365"/>
    <x v="93"/>
    <s v="GB"/>
    <s v="DK-LW01"/>
    <x v="0"/>
    <x v="3"/>
    <d v="2025-01-28T00:00:00"/>
    <s v="Yes"/>
    <x v="1"/>
    <d v="2025-01-28T00:00:00"/>
    <s v="SOLVED"/>
    <s v=""/>
    <s v="5014891414NO LABELS"/>
    <x v="0"/>
    <x v="0"/>
    <b v="0"/>
    <n v="1"/>
    <n v="0"/>
  </r>
  <r>
    <n v="5014876308"/>
    <x v="149"/>
    <n v="20250120633816"/>
    <x v="94"/>
    <s v="GB"/>
    <s v="DK-BM01"/>
    <x v="3"/>
    <x v="3"/>
    <d v="2025-01-28T00:00:00"/>
    <s v="Yes"/>
    <x v="1"/>
    <d v="2025-01-28T00:00:00"/>
    <s v="SOLVED"/>
    <s v=""/>
    <s v="5014876308NO LABELS"/>
    <x v="0"/>
    <x v="0"/>
    <b v="0"/>
    <n v="1"/>
    <n v="0"/>
  </r>
  <r>
    <n v="5014905318"/>
    <x v="150"/>
    <n v="20250120633611"/>
    <x v="16"/>
    <s v="GB"/>
    <s v="DX01-L5"/>
    <x v="1"/>
    <x v="3"/>
    <d v="2025-01-28T00:00:00"/>
    <s v="Yes"/>
    <x v="1"/>
    <d v="2025-01-28T00:00:00"/>
    <s v="SOLVED"/>
    <s v=""/>
    <s v="5014905318NO LABELS"/>
    <x v="0"/>
    <x v="0"/>
    <b v="0"/>
    <n v="1"/>
    <n v="0"/>
  </r>
  <r>
    <n v="5014891359"/>
    <x v="151"/>
    <n v="20250121634837"/>
    <x v="11"/>
    <s v="GB"/>
    <s v="U2-L5"/>
    <x v="1"/>
    <x v="3"/>
    <d v="2025-01-28T00:00:00"/>
    <s v="Yes"/>
    <x v="1"/>
    <d v="2025-01-28T00:00:00"/>
    <s v="SOLVED"/>
    <s v=""/>
    <s v="5014891359NO LABELS"/>
    <x v="0"/>
    <x v="0"/>
    <b v="0"/>
    <n v="1"/>
    <n v="0"/>
  </r>
  <r>
    <n v="5014905656"/>
    <x v="152"/>
    <n v="20250121635099"/>
    <x v="95"/>
    <s v="GB"/>
    <n v="3401"/>
    <x v="1"/>
    <x v="3"/>
    <d v="2025-01-28T00:00:00"/>
    <s v="Yes"/>
    <x v="1"/>
    <d v="2025-01-28T00:00:00"/>
    <s v="SOLVED"/>
    <s v=""/>
    <s v="5014905656NO LABELS"/>
    <x v="0"/>
    <x v="0"/>
    <b v="0"/>
    <n v="1"/>
    <n v="0"/>
  </r>
  <r>
    <n v="5014905592"/>
    <x v="153"/>
    <n v="20250122635264"/>
    <x v="15"/>
    <s v="GB"/>
    <s v="U2-L5"/>
    <x v="1"/>
    <x v="3"/>
    <d v="2025-01-28T00:00:00"/>
    <s v="Yes"/>
    <x v="1"/>
    <d v="2025-01-28T00:00:00"/>
    <s v="SOLVED"/>
    <s v=""/>
    <s v="5014905592NO LABELS"/>
    <x v="0"/>
    <x v="0"/>
    <b v="0"/>
    <n v="1"/>
    <n v="0"/>
  </r>
  <r>
    <n v="5014905892"/>
    <x v="154"/>
    <n v="20250122635496"/>
    <x v="86"/>
    <s v="GB"/>
    <s v="U2-L5"/>
    <x v="1"/>
    <x v="3"/>
    <d v="2025-01-28T00:00:00"/>
    <s v="Yes"/>
    <x v="1"/>
    <d v="2025-01-31T00:00:00"/>
    <s v="SOLVED"/>
    <s v=""/>
    <s v="5014905892NO LABELS"/>
    <x v="0"/>
    <x v="0"/>
    <b v="0"/>
    <n v="1"/>
    <n v="0"/>
  </r>
  <r>
    <n v="5014905517"/>
    <x v="155"/>
    <n v="20250122635543"/>
    <x v="44"/>
    <s v="GB"/>
    <s v="DX01-L5"/>
    <x v="1"/>
    <x v="3"/>
    <d v="2025-01-28T00:00:00"/>
    <s v="Yes"/>
    <x v="1"/>
    <d v="2025-01-28T00:00:00"/>
    <s v="SOLVED"/>
    <s v=""/>
    <s v="5014905517NO LABELS"/>
    <x v="0"/>
    <x v="0"/>
    <b v="0"/>
    <n v="1"/>
    <n v="0"/>
  </r>
  <r>
    <n v="5014905601"/>
    <x v="156"/>
    <n v="20250122635588"/>
    <x v="96"/>
    <s v="GB"/>
    <s v="DX01-L5"/>
    <x v="1"/>
    <x v="3"/>
    <d v="2025-01-28T00:00:00"/>
    <s v="Yes"/>
    <x v="1"/>
    <d v="2025-01-28T00:00:00"/>
    <s v="SOLVED"/>
    <s v=""/>
    <s v="5014905601NO LABELS"/>
    <x v="0"/>
    <x v="0"/>
    <b v="0"/>
    <n v="1"/>
    <n v="0"/>
  </r>
  <r>
    <n v="5014905722"/>
    <x v="157"/>
    <n v="20250113628452"/>
    <x v="82"/>
    <s v="GB"/>
    <s v="OYL1"/>
    <x v="1"/>
    <x v="1"/>
    <d v="2025-01-29T00:00:00"/>
    <s v="Yes"/>
    <x v="1"/>
    <d v="2025-01-29T00:00:00"/>
    <s v="SOLVED"/>
    <s v="Labels not scannable, ink bleeding"/>
    <s v="5014905722DAMAGED LABEL"/>
    <x v="0"/>
    <x v="0"/>
    <b v="0"/>
    <n v="1"/>
    <n v="0"/>
  </r>
  <r>
    <n v="5014918694"/>
    <x v="158"/>
    <n v="20250121635001"/>
    <x v="53"/>
    <s v="GB"/>
    <n v="3402"/>
    <x v="1"/>
    <x v="1"/>
    <d v="2025-01-29T00:00:00"/>
    <s v="Yes"/>
    <x v="1"/>
    <d v="2025-01-29T00:00:00"/>
    <s v="SOLVED"/>
    <s v="Label not scannable, not sure what the issue is,"/>
    <s v="5014918694DAMAGED LABEL"/>
    <x v="0"/>
    <x v="0"/>
    <b v="0"/>
    <n v="1"/>
    <n v="0"/>
  </r>
  <r>
    <n v="5014918766"/>
    <x v="159"/>
    <n v="20250122635671"/>
    <x v="97"/>
    <s v="GB"/>
    <n v="3402"/>
    <x v="1"/>
    <x v="3"/>
    <d v="2025-01-29T00:00:00"/>
    <s v="Yes"/>
    <x v="1"/>
    <d v="2025-01-29T00:00:00"/>
    <s v="SOLVED"/>
    <s v=""/>
    <s v="5014918766NO LABELS"/>
    <x v="0"/>
    <x v="0"/>
    <b v="0"/>
    <n v="1"/>
    <n v="0"/>
  </r>
  <r>
    <n v="5014905437"/>
    <x v="160"/>
    <n v="20250122635674"/>
    <x v="17"/>
    <s v="GB"/>
    <s v="DX01-L5"/>
    <x v="1"/>
    <x v="5"/>
    <d v="2025-01-29T00:00:00"/>
    <s v="NA"/>
    <x v="0"/>
    <d v="2025-01-29T00:00:00"/>
    <s v="SOLVED"/>
    <s v="2 manco, all resolved by mail, and e-order"/>
    <s v="5014905437AMOUNT"/>
    <x v="0"/>
    <x v="0"/>
    <b v="0"/>
    <n v="1"/>
    <n v="0"/>
  </r>
  <r>
    <n v="5014905437"/>
    <x v="160"/>
    <n v="20250122635674"/>
    <x v="17"/>
    <s v="GB"/>
    <s v="DX01-L5"/>
    <x v="1"/>
    <x v="2"/>
    <d v="2025-01-29T00:00:00"/>
    <s v="Yes"/>
    <x v="1"/>
    <d v="2025-01-29T00:00:00"/>
    <s v="SOLVED"/>
    <s v="No identification on the box, box belongs to TO 20250122635674"/>
    <s v="5014905437MISSING LABELS ON SOME UNITS"/>
    <x v="0"/>
    <x v="0"/>
    <b v="0"/>
    <n v="1"/>
    <n v="0"/>
  </r>
  <r>
    <n v="5014918855"/>
    <x v="161"/>
    <n v="20250122635801"/>
    <x v="43"/>
    <s v="GB"/>
    <s v="U2-L5"/>
    <x v="1"/>
    <x v="3"/>
    <d v="2025-01-29T00:00:00"/>
    <s v="Yes"/>
    <x v="1"/>
    <d v="2025-01-29T00:00:00"/>
    <s v="SOLVED"/>
    <s v=""/>
    <s v="5014918855NO LABELS"/>
    <x v="0"/>
    <x v="0"/>
    <b v="0"/>
    <n v="1"/>
    <n v="0"/>
  </r>
  <r>
    <n v="5014918933"/>
    <x v="162"/>
    <n v="20250123636444"/>
    <x v="86"/>
    <s v="GB"/>
    <n v="3402"/>
    <x v="1"/>
    <x v="3"/>
    <d v="2025-01-29T00:00:00"/>
    <s v="Yes"/>
    <x v="1"/>
    <d v="2025-01-31T00:00:00"/>
    <s v="SOLVED"/>
    <s v=""/>
    <s v="5014918933NO LABELS"/>
    <x v="0"/>
    <x v="0"/>
    <b v="0"/>
    <n v="1"/>
    <n v="0"/>
  </r>
  <r>
    <n v="5014918806"/>
    <x v="163"/>
    <n v="20250123636893"/>
    <x v="70"/>
    <s v="GB"/>
    <s v="No Loc"/>
    <x v="1"/>
    <x v="3"/>
    <d v="2025-01-29T00:00:00"/>
    <s v="Yes"/>
    <x v="1"/>
    <d v="2025-01-29T00:00:00"/>
    <s v="SOLVED"/>
    <s v=""/>
    <s v="5014918806NO LABELS"/>
    <x v="0"/>
    <x v="0"/>
    <b v="0"/>
    <n v="1"/>
    <n v="0"/>
  </r>
  <r>
    <n v="5014919055"/>
    <x v="164"/>
    <n v="20250123636515"/>
    <x v="7"/>
    <s v="GB"/>
    <s v="DK-BM01"/>
    <x v="2"/>
    <x v="3"/>
    <d v="2025-01-29T00:00:00"/>
    <s v="No"/>
    <x v="1"/>
    <d v="2025-01-31T00:00:00"/>
    <s v="SOLVED"/>
    <s v=""/>
    <s v="5014919055NO LABELS"/>
    <x v="0"/>
    <x v="0"/>
    <b v="0"/>
    <n v="1"/>
    <n v="0"/>
  </r>
  <r>
    <n v="5014934016"/>
    <x v="165"/>
    <n v="20250124637677"/>
    <x v="98"/>
    <s v="GB"/>
    <s v="OYL1"/>
    <x v="2"/>
    <x v="5"/>
    <d v="2025-01-29T00:00:00"/>
    <s v="NA"/>
    <x v="0"/>
    <d v="2025-01-31T00:00:00"/>
    <s v="SOLVED"/>
    <s v="Manco, as per mail supplier only 1 box was shipped"/>
    <s v="5014934016AMOUNT"/>
    <x v="0"/>
    <x v="0"/>
    <b v="0"/>
    <n v="1"/>
    <n v="0"/>
  </r>
  <r>
    <n v="5014891070"/>
    <x v="166"/>
    <n v="20250120634034"/>
    <x v="22"/>
    <s v="GB"/>
    <s v="DX01-L5"/>
    <x v="5"/>
    <x v="4"/>
    <d v="2025-01-30T00:00:00"/>
    <s v="Yes"/>
    <x v="1"/>
    <d v="2025-02-05T00:00:00"/>
    <s v="SOLVED"/>
    <s v=""/>
    <s v="5014891070INCORRECT LABELS "/>
    <x v="0"/>
    <x v="0"/>
    <b v="0"/>
    <n v="1"/>
    <n v="0"/>
  </r>
  <r>
    <n v="5014918895"/>
    <x v="167"/>
    <n v="20250116631925"/>
    <x v="52"/>
    <s v="GB"/>
    <s v="U2-L5"/>
    <x v="1"/>
    <x v="1"/>
    <d v="2025-01-30T00:00:00"/>
    <s v="Yes"/>
    <x v="1"/>
    <d v="2025-01-30T00:00:00"/>
    <s v="SOLVED"/>
    <s v="Label not scannable, ink bleeding"/>
    <s v="5014918895DAMAGED LABEL"/>
    <x v="0"/>
    <x v="0"/>
    <b v="0"/>
    <n v="1"/>
    <n v="0"/>
  </r>
  <r>
    <n v="5014934076"/>
    <x v="168"/>
    <n v="20250122635662"/>
    <x v="61"/>
    <s v="GB"/>
    <s v="U2-L5"/>
    <x v="1"/>
    <x v="1"/>
    <d v="2025-01-30T00:00:00"/>
    <s v="Yes"/>
    <x v="0"/>
    <d v="2025-01-30T00:00:00"/>
    <s v="SOLVED"/>
    <s v=""/>
    <s v="5014934076DAMAGED LABEL"/>
    <x v="0"/>
    <x v="0"/>
    <b v="0"/>
    <n v="1"/>
    <n v="0"/>
  </r>
  <r>
    <n v="5014963726"/>
    <x v="169"/>
    <n v="20250128639516"/>
    <x v="18"/>
    <s v="GB"/>
    <s v="DX01-L5"/>
    <x v="1"/>
    <x v="5"/>
    <d v="2025-01-30T00:00:00"/>
    <s v="NA"/>
    <x v="0"/>
    <d v="2025-01-30T00:00:00"/>
    <s v="SOLVED"/>
    <s v="Manco, received on 31/01/2025"/>
    <s v="5014963726AMOUNT"/>
    <x v="0"/>
    <x v="0"/>
    <b v="0"/>
    <n v="1"/>
    <n v="0"/>
  </r>
  <r>
    <n v="5014934099"/>
    <x v="170"/>
    <n v="20250114630011"/>
    <x v="99"/>
    <s v="GB"/>
    <s v="DK-BM01"/>
    <x v="2"/>
    <x v="5"/>
    <d v="2025-01-30T00:00:00"/>
    <s v="Yes"/>
    <x v="1"/>
    <d v="2025-01-30T00:00:00"/>
    <s v="SOLVED"/>
    <s v="1Manco ?  , confirmed only 3 recevied, solved"/>
    <s v="5014934099AMOUNT"/>
    <x v="0"/>
    <x v="0"/>
    <b v="0"/>
    <n v="1"/>
    <n v="0"/>
  </r>
  <r>
    <n v="5014933911"/>
    <x v="171"/>
    <n v="20250121634366"/>
    <x v="100"/>
    <s v="GB"/>
    <n v="3402"/>
    <x v="0"/>
    <x v="3"/>
    <d v="2025-01-31T00:00:00"/>
    <s v="Yes"/>
    <x v="1"/>
    <d v="2025-01-31T00:00:00"/>
    <s v="SOLVED"/>
    <s v=""/>
    <s v="5014933911NO LABELS"/>
    <x v="0"/>
    <x v="0"/>
    <b v="0"/>
    <n v="1"/>
    <n v="0"/>
  </r>
  <r>
    <n v="5014919134"/>
    <x v="172"/>
    <n v="20250122635958"/>
    <x v="101"/>
    <s v="GB"/>
    <s v="DX01-L5"/>
    <x v="0"/>
    <x v="2"/>
    <d v="2025-01-31T00:00:00"/>
    <s v="No"/>
    <x v="0"/>
    <d v="2025-02-05T00:00:00"/>
    <s v="SOLVED"/>
    <s v=""/>
    <s v="5014919134MISSING LABELS ON SOME UNITS"/>
    <x v="0"/>
    <x v="0"/>
    <b v="0"/>
    <n v="1"/>
    <n v="0"/>
  </r>
  <r>
    <n v="5014934398"/>
    <x v="173"/>
    <n v="20250124638058"/>
    <x v="102"/>
    <s v="GB"/>
    <s v="DK-BM01"/>
    <x v="0"/>
    <x v="5"/>
    <d v="2025-01-31T00:00:00"/>
    <s v="NA"/>
    <x v="0"/>
    <d v="2025-01-31T00:00:00"/>
    <s v="SOLVED"/>
    <s v="Manco, planned delivery 05Feb2025, delivered on 05Feb2025"/>
    <s v="5014934398AMOUNT"/>
    <x v="0"/>
    <x v="0"/>
    <b v="0"/>
    <n v="1"/>
    <n v="0"/>
  </r>
  <r>
    <n v="5014876238"/>
    <x v="174"/>
    <n v="20250116632168"/>
    <x v="88"/>
    <s v="GB"/>
    <s v="No Loc"/>
    <x v="5"/>
    <x v="6"/>
    <d v="2025-01-31T00:00:00"/>
    <s v="Yes"/>
    <x v="1"/>
    <d v="2025-02-03T00:00:00"/>
    <s v="SOLVED"/>
    <s v=""/>
    <s v="5014876238XX LABELS"/>
    <x v="0"/>
    <x v="0"/>
    <b v="0"/>
    <n v="1"/>
    <n v="0"/>
  </r>
  <r>
    <n v="5014918892"/>
    <x v="175"/>
    <n v="20250123637056"/>
    <x v="19"/>
    <s v="GB"/>
    <s v="DX01-L5"/>
    <x v="1"/>
    <x v="5"/>
    <d v="2025-01-31T00:00:00"/>
    <s v="NA"/>
    <x v="0"/>
    <d v="2025-01-31T00:00:00"/>
    <s v="SOLVED"/>
    <s v="Manco"/>
    <s v="5014918892AMOUNT"/>
    <x v="0"/>
    <x v="0"/>
    <b v="0"/>
    <n v="1"/>
    <n v="0"/>
  </r>
  <r>
    <n v="5014948226"/>
    <x v="176"/>
    <n v="20250127638429"/>
    <x v="44"/>
    <s v="GB"/>
    <s v="DX01-L5"/>
    <x v="1"/>
    <x v="3"/>
    <d v="2025-01-31T00:00:00"/>
    <s v="Yes"/>
    <x v="1"/>
    <d v="2025-01-31T00:00:00"/>
    <s v="SOLVED"/>
    <s v=""/>
    <s v="5014948226NO LABELS"/>
    <x v="0"/>
    <x v="0"/>
    <b v="0"/>
    <n v="1"/>
    <n v="0"/>
  </r>
  <r>
    <n v="5014934383"/>
    <x v="177"/>
    <n v="20250123636441"/>
    <x v="103"/>
    <s v="GB"/>
    <s v="OYL1"/>
    <x v="0"/>
    <x v="1"/>
    <d v="2025-02-03T00:00:00"/>
    <s v="No"/>
    <x v="1"/>
    <d v="2025-02-03T00:00:00"/>
    <s v="SOLVED"/>
    <s v="Labels not scannable, ink bleeding"/>
    <s v="5014934383DAMAGED LABEL"/>
    <x v="0"/>
    <x v="1"/>
    <b v="0"/>
    <n v="1"/>
    <n v="0"/>
  </r>
  <r>
    <n v="5014948085"/>
    <x v="178"/>
    <n v="20250127638220"/>
    <x v="28"/>
    <s v="GB"/>
    <s v="DK-BM01"/>
    <x v="1"/>
    <x v="3"/>
    <d v="2025-02-03T00:00:00"/>
    <s v="Yes"/>
    <x v="1"/>
    <d v="2025-02-03T00:00:00"/>
    <s v="SOLVED"/>
    <s v=""/>
    <s v="5014948085NO LABELS"/>
    <x v="0"/>
    <x v="1"/>
    <b v="0"/>
    <n v="1"/>
    <n v="0"/>
  </r>
  <r>
    <n v="5014948460"/>
    <x v="179"/>
    <n v="20250127638502"/>
    <x v="104"/>
    <s v="GB"/>
    <s v="MZ07"/>
    <x v="1"/>
    <x v="0"/>
    <d v="2025-02-03T00:00:00"/>
    <s v="Yes"/>
    <x v="2"/>
    <d v="2025-02-05T00:00:00"/>
    <s v="SOLVED"/>
    <s v=""/>
    <s v="5014948460DAMAGE "/>
    <x v="0"/>
    <x v="1"/>
    <b v="0"/>
    <n v="1"/>
    <n v="0"/>
  </r>
  <r>
    <n v="5014963665"/>
    <x v="180"/>
    <n v="20250129640415"/>
    <x v="10"/>
    <s v="GB"/>
    <s v="No Loc"/>
    <x v="1"/>
    <x v="5"/>
    <d v="2025-02-03T00:00:00"/>
    <s v="NA"/>
    <x v="0"/>
    <d v="2025-02-03T00:00:00"/>
    <s v="SOLVED"/>
    <s v="See Mail amounts not consistent on multiple documents."/>
    <s v="5014963665AMOUNT"/>
    <x v="0"/>
    <x v="1"/>
    <b v="0"/>
    <n v="1"/>
    <n v="0"/>
  </r>
  <r>
    <n v="5014933942"/>
    <x v="181"/>
    <n v="20250122635923"/>
    <x v="105"/>
    <s v="GB"/>
    <s v="OYL1"/>
    <x v="1"/>
    <x v="1"/>
    <d v="2025-02-03T00:00:00"/>
    <s v="Yes"/>
    <x v="1"/>
    <d v="2025-02-03T00:00:00"/>
    <s v="SOLVED"/>
    <s v="Labels  not scannable, ink bleeding"/>
    <s v="5014933942DAMAGED LABEL"/>
    <x v="0"/>
    <x v="1"/>
    <b v="0"/>
    <n v="1"/>
    <n v="0"/>
  </r>
  <r>
    <n v="5014977914"/>
    <x v="182"/>
    <n v="20250129640521"/>
    <x v="6"/>
    <s v="GB"/>
    <s v="DK-BM01"/>
    <x v="2"/>
    <x v="2"/>
    <d v="2025-02-03T00:00:00"/>
    <s v="Yes"/>
    <x v="1"/>
    <d v="2025-02-04T00:00:00"/>
    <s v="SOLVED"/>
    <s v=""/>
    <s v="5014977914MISSING LABELS ON SOME UNITS"/>
    <x v="0"/>
    <x v="1"/>
    <b v="0"/>
    <n v="1"/>
    <n v="0"/>
  </r>
  <r>
    <n v="5014948420"/>
    <x v="183"/>
    <n v="20250123637164"/>
    <x v="88"/>
    <s v="GB"/>
    <s v="DX01-L5"/>
    <x v="5"/>
    <x v="2"/>
    <d v="2025-02-04T00:00:00"/>
    <s v="Yes"/>
    <x v="1"/>
    <d v="2025-02-04T00:00:00"/>
    <s v="SOLVED"/>
    <s v=""/>
    <s v="5014948420MISSING LABELS ON SOME UNITS"/>
    <x v="0"/>
    <x v="1"/>
    <b v="0"/>
    <n v="1"/>
    <n v="0"/>
  </r>
  <r>
    <n v="5014963697"/>
    <x v="184"/>
    <n v="20250128639511"/>
    <x v="22"/>
    <s v="GB"/>
    <s v="DX01-L5"/>
    <x v="5"/>
    <x v="3"/>
    <d v="2025-02-04T00:00:00"/>
    <s v="Yes"/>
    <x v="1"/>
    <d v="2025-02-04T00:00:00"/>
    <s v="SOLVED"/>
    <s v="Nuneaton"/>
    <s v="5014963697NO LABELS"/>
    <x v="0"/>
    <x v="1"/>
    <b v="0"/>
    <n v="1"/>
    <n v="0"/>
  </r>
  <r>
    <n v="5014963698"/>
    <x v="184"/>
    <n v="20250128639525"/>
    <x v="22"/>
    <s v="GB"/>
    <s v="OYL1"/>
    <x v="5"/>
    <x v="3"/>
    <d v="2025-02-04T00:00:00"/>
    <s v="Yes"/>
    <x v="1"/>
    <d v="2025-02-04T00:00:00"/>
    <s v="SOLVED"/>
    <s v="Desford"/>
    <s v="5014963698NO LABELS"/>
    <x v="0"/>
    <x v="1"/>
    <b v="0"/>
    <n v="1"/>
    <n v="0"/>
  </r>
  <r>
    <n v="5014963699"/>
    <x v="184"/>
    <n v="20250128639596"/>
    <x v="22"/>
    <s v="GB"/>
    <s v="No Loc"/>
    <x v="5"/>
    <x v="3"/>
    <d v="2025-02-04T00:00:00"/>
    <s v="Yes"/>
    <x v="1"/>
    <d v="2025-02-05T00:00:00"/>
    <s v="SOLVED"/>
    <s v="Milton Park"/>
    <s v="5014963699NO LABELS"/>
    <x v="0"/>
    <x v="1"/>
    <b v="0"/>
    <n v="1"/>
    <n v="0"/>
  </r>
  <r>
    <n v="5014977911"/>
    <x v="185"/>
    <n v="20250128639743"/>
    <x v="51"/>
    <s v="GB"/>
    <s v="U2-L5"/>
    <x v="5"/>
    <x v="3"/>
    <d v="2025-02-04T00:00:00"/>
    <s v="Yes"/>
    <x v="1"/>
    <d v="2025-02-04T00:00:00"/>
    <s v="SOLVED"/>
    <s v=""/>
    <s v="5014977911NO LABELS"/>
    <x v="0"/>
    <x v="1"/>
    <b v="0"/>
    <n v="1"/>
    <n v="0"/>
  </r>
  <r>
    <n v="5014992091"/>
    <x v="186"/>
    <n v="20250129641070"/>
    <x v="106"/>
    <s v="GB"/>
    <n v="3402"/>
    <x v="5"/>
    <x v="3"/>
    <d v="2025-02-04T00:00:00"/>
    <s v="Yes"/>
    <x v="1"/>
    <d v="2025-02-04T00:00:00"/>
    <s v="SOLVED"/>
    <s v=""/>
    <s v="5014992091NO LABELS"/>
    <x v="0"/>
    <x v="1"/>
    <b v="0"/>
    <n v="1"/>
    <n v="0"/>
  </r>
  <r>
    <n v="5014992000"/>
    <x v="187"/>
    <n v="20250127638353"/>
    <x v="53"/>
    <s v="GB"/>
    <s v="U2-L5"/>
    <x v="1"/>
    <x v="1"/>
    <d v="2025-02-04T00:00:00"/>
    <s v="Yes"/>
    <x v="1"/>
    <d v="2025-02-04T00:00:00"/>
    <s v="SOLVED"/>
    <s v="labels not scannable, bad print "/>
    <s v="5014992000DAMAGED LABEL"/>
    <x v="0"/>
    <x v="1"/>
    <b v="0"/>
    <n v="1"/>
    <n v="0"/>
  </r>
  <r>
    <n v="5014963243"/>
    <x v="188"/>
    <n v="20250127638411"/>
    <x v="78"/>
    <s v="GB"/>
    <s v="DK-BM01"/>
    <x v="1"/>
    <x v="3"/>
    <d v="2025-02-04T00:00:00"/>
    <s v="Yes"/>
    <x v="1"/>
    <d v="2025-02-04T00:00:00"/>
    <s v="SOLVED"/>
    <s v=""/>
    <s v="5014963243NO LABELS"/>
    <x v="0"/>
    <x v="1"/>
    <b v="0"/>
    <n v="1"/>
    <n v="0"/>
  </r>
  <r>
    <n v="5014963386"/>
    <x v="189"/>
    <n v="20250128639295"/>
    <x v="107"/>
    <s v="GB"/>
    <s v="MY02"/>
    <x v="1"/>
    <x v="2"/>
    <d v="2025-02-04T00:00:00"/>
    <s v="No"/>
    <x v="0"/>
    <d v="2025-02-04T00:00:00"/>
    <s v="SOLVED"/>
    <s v=""/>
    <s v="5014963386MISSING LABELS ON SOME UNITS"/>
    <x v="0"/>
    <x v="1"/>
    <b v="0"/>
    <n v="1"/>
    <n v="0"/>
  </r>
  <r>
    <n v="5014977950"/>
    <x v="190"/>
    <n v="20250128639431"/>
    <x v="16"/>
    <s v="GB"/>
    <s v="DX01-L5"/>
    <x v="1"/>
    <x v="3"/>
    <d v="2025-02-04T00:00:00"/>
    <s v="Yes"/>
    <x v="1"/>
    <d v="2025-02-04T00:00:00"/>
    <s v="SOLVED"/>
    <s v=""/>
    <s v="5014977950NO LABELS"/>
    <x v="0"/>
    <x v="1"/>
    <b v="0"/>
    <n v="1"/>
    <n v="0"/>
  </r>
  <r>
    <n v="5014963263"/>
    <x v="191"/>
    <n v="20250128639448"/>
    <x v="44"/>
    <s v="GB"/>
    <s v="DX01-L5"/>
    <x v="1"/>
    <x v="3"/>
    <d v="2025-02-04T00:00:00"/>
    <s v="Yes"/>
    <x v="1"/>
    <d v="2025-02-04T00:00:00"/>
    <s v="SOLVED"/>
    <s v=""/>
    <s v="5014963263NO LABELS"/>
    <x v="0"/>
    <x v="1"/>
    <b v="0"/>
    <n v="1"/>
    <n v="0"/>
  </r>
  <r>
    <n v="5014962976"/>
    <x v="192"/>
    <n v="20250128639475"/>
    <x v="36"/>
    <s v="GB"/>
    <s v="No Loc"/>
    <x v="1"/>
    <x v="3"/>
    <d v="2025-02-04T00:00:00"/>
    <s v="Yes"/>
    <x v="1"/>
    <d v="2025-02-04T00:00:00"/>
    <s v="SOLVED"/>
    <s v=""/>
    <s v="5014962976NO LABELS"/>
    <x v="0"/>
    <x v="1"/>
    <b v="0"/>
    <n v="1"/>
    <n v="0"/>
  </r>
  <r>
    <n v="5014977774"/>
    <x v="193"/>
    <n v="20250128639587"/>
    <x v="15"/>
    <s v="GB"/>
    <s v="U2-L5"/>
    <x v="1"/>
    <x v="3"/>
    <d v="2025-02-04T00:00:00"/>
    <s v="Yes"/>
    <x v="1"/>
    <d v="2025-02-04T00:00:00"/>
    <s v="SOLVED"/>
    <s v=""/>
    <s v="5014977774NO LABELS"/>
    <x v="0"/>
    <x v="1"/>
    <b v="0"/>
    <n v="1"/>
    <n v="0"/>
  </r>
  <r>
    <n v="5014978090"/>
    <x v="194"/>
    <n v="20250129640480"/>
    <x v="45"/>
    <s v="GB"/>
    <s v="DX01-L5"/>
    <x v="1"/>
    <x v="0"/>
    <d v="2025-02-04T00:00:00"/>
    <s v="Yes"/>
    <x v="0"/>
    <d v="2025-02-04T00:00:00"/>
    <s v="SOLVED"/>
    <s v="Labels not scannable, bad print, ink bleeding"/>
    <s v="5014978090DAMAGE "/>
    <x v="0"/>
    <x v="1"/>
    <b v="0"/>
    <n v="1"/>
    <n v="0"/>
  </r>
  <r>
    <n v="5014978053"/>
    <x v="195"/>
    <n v="20250129640503"/>
    <x v="44"/>
    <s v="GB"/>
    <s v="DX01-L5"/>
    <x v="1"/>
    <x v="3"/>
    <d v="2025-02-04T00:00:00"/>
    <s v="Yes"/>
    <x v="1"/>
    <d v="2025-02-04T00:00:00"/>
    <s v="SOLVED"/>
    <s v=""/>
    <s v="5014978053NO LABELS"/>
    <x v="0"/>
    <x v="1"/>
    <b v="0"/>
    <n v="1"/>
    <n v="0"/>
  </r>
  <r>
    <n v="5014977967"/>
    <x v="196"/>
    <n v="20250129640582"/>
    <x v="17"/>
    <s v="GB"/>
    <s v="DX01-L5"/>
    <x v="1"/>
    <x v="1"/>
    <d v="2025-02-04T00:00:00"/>
    <s v="Yes"/>
    <x v="0"/>
    <d v="2025-02-04T00:00:00"/>
    <s v="SOLVED"/>
    <s v=""/>
    <s v="5014977967DAMAGED LABEL"/>
    <x v="0"/>
    <x v="1"/>
    <b v="0"/>
    <n v="1"/>
    <n v="0"/>
  </r>
  <r>
    <n v="5014978023"/>
    <x v="197"/>
    <n v="20250130641337"/>
    <x v="87"/>
    <s v="GB"/>
    <s v="OYL1"/>
    <x v="1"/>
    <x v="1"/>
    <d v="2025-02-04T00:00:00"/>
    <s v="Yes"/>
    <x v="1"/>
    <d v="2025-02-04T00:00:00"/>
    <s v="SOLVED"/>
    <s v="Labels obscured"/>
    <s v="5014978023DAMAGED LABEL"/>
    <x v="0"/>
    <x v="1"/>
    <b v="0"/>
    <n v="1"/>
    <n v="0"/>
  </r>
  <r>
    <n v="5014991742"/>
    <x v="198"/>
    <n v="20250115631011"/>
    <x v="108"/>
    <s v="GB"/>
    <s v="MZ07"/>
    <x v="2"/>
    <x v="1"/>
    <d v="2025-02-04T00:00:00"/>
    <s v="Yes"/>
    <x v="0"/>
    <d v="2025-02-04T00:00:00"/>
    <s v="SOLVED"/>
    <s v=""/>
    <s v="5014991742DAMAGED LABEL"/>
    <x v="0"/>
    <x v="1"/>
    <b v="0"/>
    <n v="1"/>
    <n v="0"/>
  </r>
  <r>
    <n v="5014963196"/>
    <x v="199"/>
    <n v="20250128639308"/>
    <x v="12"/>
    <s v="GB"/>
    <s v="DX01-L5"/>
    <x v="2"/>
    <x v="3"/>
    <d v="2025-02-04T00:00:00"/>
    <s v="Yes"/>
    <x v="1"/>
    <d v="2025-02-04T00:00:00"/>
    <s v="SOLVED"/>
    <s v=""/>
    <s v="5014963196NO LABELS"/>
    <x v="0"/>
    <x v="1"/>
    <b v="0"/>
    <n v="1"/>
    <n v="0"/>
  </r>
  <r>
    <n v="5014977899"/>
    <x v="200"/>
    <n v="20250128639512"/>
    <x v="109"/>
    <s v="GB"/>
    <s v="DK-BM01"/>
    <x v="2"/>
    <x v="3"/>
    <d v="2025-02-04T00:00:00"/>
    <s v="Yes"/>
    <x v="1"/>
    <d v="2025-02-04T00:00:00"/>
    <s v="SOLVED"/>
    <s v=""/>
    <s v="5014977899NO LABELS"/>
    <x v="0"/>
    <x v="1"/>
    <b v="0"/>
    <n v="1"/>
    <n v="0"/>
  </r>
  <r>
    <n v="5014978006"/>
    <x v="201"/>
    <n v="20250130641244"/>
    <x v="7"/>
    <s v="GB"/>
    <s v="DK-BM01"/>
    <x v="2"/>
    <x v="3"/>
    <d v="2025-02-04T00:00:00"/>
    <s v="Yes"/>
    <x v="1"/>
    <d v="2025-02-04T00:00:00"/>
    <s v="SOLVED"/>
    <s v=""/>
    <s v="5014978006NO LABELS"/>
    <x v="0"/>
    <x v="1"/>
    <b v="0"/>
    <n v="1"/>
    <n v="0"/>
  </r>
  <r>
    <n v="5014963188"/>
    <x v="202"/>
    <n v="20250127639036"/>
    <x v="3"/>
    <s v="GB"/>
    <s v="No Loc"/>
    <x v="0"/>
    <x v="3"/>
    <d v="2025-02-05T00:00:00"/>
    <s v="Yes"/>
    <x v="1"/>
    <d v="2025-02-05T00:00:00"/>
    <s v="SOLVED"/>
    <s v=""/>
    <s v="5014963188NO LABELS"/>
    <x v="0"/>
    <x v="1"/>
    <b v="0"/>
    <n v="1"/>
    <n v="0"/>
  </r>
  <r>
    <n v="5014963448"/>
    <x v="203"/>
    <n v="20250128639568"/>
    <x v="59"/>
    <s v="GB"/>
    <s v="OYL1"/>
    <x v="0"/>
    <x v="6"/>
    <d v="2025-02-05T00:00:00"/>
    <s v="Yes"/>
    <x v="1"/>
    <d v="2025-02-05T00:00:00"/>
    <s v="SOLVED"/>
    <s v=""/>
    <s v="5014963448XX LABELS"/>
    <x v="0"/>
    <x v="1"/>
    <b v="0"/>
    <n v="1"/>
    <n v="0"/>
  </r>
  <r>
    <n v="5014977728"/>
    <x v="204"/>
    <n v="20250129640458"/>
    <x v="2"/>
    <s v="GB"/>
    <s v="OYL1"/>
    <x v="0"/>
    <x v="1"/>
    <d v="2025-02-05T00:00:00"/>
    <s v="No"/>
    <x v="1"/>
    <d v="2025-02-05T00:00:00"/>
    <s v="SOLVED"/>
    <s v="Not scannable, bad printing"/>
    <s v="5014977728DAMAGED LABEL"/>
    <x v="0"/>
    <x v="1"/>
    <b v="0"/>
    <n v="1"/>
    <n v="0"/>
  </r>
  <r>
    <n v="5014977730"/>
    <x v="204"/>
    <n v="20250129640782"/>
    <x v="2"/>
    <s v="GB"/>
    <s v="OYL1"/>
    <x v="0"/>
    <x v="1"/>
    <d v="2025-02-05T00:00:00"/>
    <s v="No"/>
    <x v="1"/>
    <d v="2025-02-05T00:00:00"/>
    <s v="SOLVED"/>
    <s v="Not scannable, bad printing"/>
    <s v="5014977730DAMAGED LABEL"/>
    <x v="0"/>
    <x v="1"/>
    <b v="0"/>
    <n v="1"/>
    <n v="0"/>
  </r>
  <r>
    <n v="5014948017"/>
    <x v="205"/>
    <n v="20250124637550"/>
    <x v="50"/>
    <s v="GB"/>
    <n v="3402"/>
    <x v="5"/>
    <x v="3"/>
    <d v="2025-02-05T00:00:00"/>
    <s v="Yes"/>
    <x v="1"/>
    <d v="2025-02-06T00:00:00"/>
    <s v="SOLVED"/>
    <s v=""/>
    <s v="5014948017NO LABELS"/>
    <x v="0"/>
    <x v="1"/>
    <b v="0"/>
    <n v="1"/>
    <n v="0"/>
  </r>
  <r>
    <n v="5014977815"/>
    <x v="206"/>
    <n v="20250129640451"/>
    <x v="110"/>
    <s v="GB"/>
    <s v="DX01-L5"/>
    <x v="5"/>
    <x v="0"/>
    <d v="2025-02-05T00:00:00"/>
    <s v="Yes"/>
    <x v="2"/>
    <d v="2025-02-05T00:00:00"/>
    <s v="SOLVED"/>
    <s v="heavy damage "/>
    <s v="5014977815DAMAGE "/>
    <x v="0"/>
    <x v="1"/>
    <b v="0"/>
    <n v="1"/>
    <n v="0"/>
  </r>
  <r>
    <n v="5014963265"/>
    <x v="207"/>
    <n v="20250127638776"/>
    <x v="68"/>
    <s v="GB"/>
    <s v="DX01-L5"/>
    <x v="3"/>
    <x v="5"/>
    <d v="2025-02-05T00:00:00"/>
    <s v="NA"/>
    <x v="0"/>
    <d v="2025-02-05T00:00:00"/>
    <s v="SOLVED"/>
    <s v="1 manco,received, on top of another pallet,"/>
    <s v="5014963265AMOUNT"/>
    <x v="0"/>
    <x v="1"/>
    <b v="0"/>
    <n v="1"/>
    <n v="0"/>
  </r>
  <r>
    <n v="5014963265"/>
    <x v="207"/>
    <n v="20250127638776"/>
    <x v="68"/>
    <s v="GB"/>
    <s v="DX01-L5"/>
    <x v="3"/>
    <x v="3"/>
    <d v="2025-02-05T00:00:00"/>
    <s v="Yes"/>
    <x v="1"/>
    <d v="2025-02-05T00:00:00"/>
    <s v="SOLVED"/>
    <s v=""/>
    <s v="5014963265NO LABELS"/>
    <x v="0"/>
    <x v="1"/>
    <b v="0"/>
    <n v="1"/>
    <n v="0"/>
  </r>
  <r>
    <n v="5014991830"/>
    <x v="208"/>
    <n v="20250130641297"/>
    <x v="85"/>
    <s v="GB"/>
    <s v="No Loc"/>
    <x v="1"/>
    <x v="1"/>
    <d v="2025-02-05T00:00:00"/>
    <s v="Yes"/>
    <x v="1"/>
    <d v="2025-02-05T00:00:00"/>
    <s v="SOLVED"/>
    <s v="labels not scannable, line through the barcode"/>
    <s v="5014991830DAMAGED LABEL"/>
    <x v="0"/>
    <x v="1"/>
    <b v="0"/>
    <n v="1"/>
    <n v="0"/>
  </r>
  <r>
    <n v="5014991968"/>
    <x v="209"/>
    <n v="20250129641121"/>
    <x v="101"/>
    <s v="GB"/>
    <s v="DX01-L5"/>
    <x v="0"/>
    <x v="2"/>
    <d v="2025-02-06T00:00:00"/>
    <s v="Yes"/>
    <x v="0"/>
    <d v="2025-02-06T00:00:00"/>
    <s v="SOLVED"/>
    <s v=""/>
    <s v="5014991968MISSING LABELS ON SOME UNITS"/>
    <x v="0"/>
    <x v="1"/>
    <b v="0"/>
    <n v="1"/>
    <n v="0"/>
  </r>
  <r>
    <n v="5015007483"/>
    <x v="210"/>
    <n v="20250130641695"/>
    <x v="3"/>
    <s v="GB"/>
    <s v="No Loc"/>
    <x v="0"/>
    <x v="3"/>
    <d v="2025-02-06T00:00:00"/>
    <s v="Yes"/>
    <x v="1"/>
    <d v="2025-02-06T00:00:00"/>
    <s v="SOLVED"/>
    <s v=""/>
    <s v="5015007483NO LABELS"/>
    <x v="0"/>
    <x v="1"/>
    <b v="0"/>
    <n v="1"/>
    <n v="0"/>
  </r>
  <r>
    <n v="5014963171"/>
    <x v="211"/>
    <n v="20250127638206"/>
    <x v="111"/>
    <s v="GB"/>
    <s v="OYL1"/>
    <x v="5"/>
    <x v="6"/>
    <d v="2025-02-06T00:00:00"/>
    <s v="Yes"/>
    <x v="1"/>
    <d v="2025-02-06T00:00:00"/>
    <s v="SOLVED"/>
    <s v=""/>
    <s v="5014963171XX LABELS"/>
    <x v="0"/>
    <x v="1"/>
    <b v="0"/>
    <n v="1"/>
    <n v="0"/>
  </r>
  <r>
    <n v="5014991801"/>
    <x v="212"/>
    <n v="20250127638352"/>
    <x v="112"/>
    <s v="GB"/>
    <n v="3402"/>
    <x v="1"/>
    <x v="4"/>
    <d v="2025-02-06T00:00:00"/>
    <s v="Yes"/>
    <x v="1"/>
    <d v="2025-02-06T00:00:00"/>
    <s v="SOLVED"/>
    <s v="Labels not scannable, bad print"/>
    <s v="5014991801INCORRECT LABELS "/>
    <x v="0"/>
    <x v="1"/>
    <b v="0"/>
    <n v="1"/>
    <n v="0"/>
  </r>
  <r>
    <n v="5014991778"/>
    <x v="213"/>
    <n v="20250127638884"/>
    <x v="52"/>
    <s v="GB"/>
    <s v="U2-L5"/>
    <x v="1"/>
    <x v="4"/>
    <d v="2025-02-06T00:00:00"/>
    <s v="Yes"/>
    <x v="1"/>
    <d v="2025-02-06T00:00:00"/>
    <s v="SOLVED"/>
    <s v="Labels not scannble, bad print"/>
    <s v="5014991778INCORRECT LABELS "/>
    <x v="0"/>
    <x v="1"/>
    <b v="0"/>
    <n v="1"/>
    <n v="0"/>
  </r>
  <r>
    <n v="5015007053"/>
    <x v="214"/>
    <n v="20250129640774"/>
    <x v="105"/>
    <s v="GB"/>
    <s v="OYL1"/>
    <x v="1"/>
    <x v="4"/>
    <d v="2025-02-06T00:00:00"/>
    <s v="Yes"/>
    <x v="1"/>
    <d v="2025-02-06T00:00:00"/>
    <s v="SOLVED"/>
    <s v="Labels not scannble, bad print"/>
    <s v="5015007053INCORRECT LABELS "/>
    <x v="0"/>
    <x v="1"/>
    <b v="0"/>
    <n v="1"/>
    <n v="0"/>
  </r>
  <r>
    <n v="5014991875"/>
    <x v="215"/>
    <n v="20250130641405"/>
    <x v="86"/>
    <s v="GB"/>
    <n v="3402"/>
    <x v="1"/>
    <x v="1"/>
    <d v="2025-02-06T00:00:00"/>
    <s v="Yes"/>
    <x v="1"/>
    <d v="2025-02-06T00:00:00"/>
    <s v="SOLVED"/>
    <s v=""/>
    <s v="5014991875DAMAGED LABEL"/>
    <x v="0"/>
    <x v="1"/>
    <b v="0"/>
    <n v="1"/>
    <n v="0"/>
  </r>
  <r>
    <n v="5014991751"/>
    <x v="216"/>
    <n v="20250130641471"/>
    <x v="113"/>
    <s v="GB"/>
    <s v="DX01-L5"/>
    <x v="1"/>
    <x v="3"/>
    <d v="2025-02-06T00:00:00"/>
    <s v="Yes"/>
    <x v="1"/>
    <d v="2025-02-06T00:00:00"/>
    <s v="SOLVED"/>
    <s v=""/>
    <s v="5014991751NO LABELS"/>
    <x v="0"/>
    <x v="1"/>
    <b v="0"/>
    <n v="1"/>
    <n v="0"/>
  </r>
  <r>
    <n v="5014991840"/>
    <x v="217"/>
    <n v="20250130641853"/>
    <x v="19"/>
    <s v="GB"/>
    <s v="DX01-L5"/>
    <x v="1"/>
    <x v="3"/>
    <d v="2025-02-06T00:00:00"/>
    <s v="Yes"/>
    <x v="1"/>
    <d v="2025-02-06T00:00:00"/>
    <s v="SOLVED"/>
    <s v=""/>
    <s v="5014991840NO LABELS"/>
    <x v="0"/>
    <x v="1"/>
    <b v="0"/>
    <n v="1"/>
    <n v="0"/>
  </r>
  <r>
    <n v="5015007126"/>
    <x v="218"/>
    <n v="20250131642323"/>
    <x v="114"/>
    <s v="GB"/>
    <s v="OYL1"/>
    <x v="1"/>
    <x v="3"/>
    <d v="2025-02-06T00:00:00"/>
    <s v="Yes"/>
    <x v="1"/>
    <d v="2025-02-06T00:00:00"/>
    <s v="SOLVED"/>
    <s v=""/>
    <s v="5015007126NO LABELS"/>
    <x v="0"/>
    <x v="1"/>
    <b v="0"/>
    <n v="1"/>
    <n v="0"/>
  </r>
  <r>
    <n v="5014991867"/>
    <x v="219"/>
    <n v="20250129640361"/>
    <x v="115"/>
    <s v="GB"/>
    <s v="MY02"/>
    <x v="2"/>
    <x v="3"/>
    <d v="2025-02-06T00:00:00"/>
    <s v="Yes"/>
    <x v="1"/>
    <d v="2025-02-06T00:00:00"/>
    <s v="SOLVED"/>
    <s v=""/>
    <s v="5014991867NO LABELS"/>
    <x v="0"/>
    <x v="1"/>
    <b v="0"/>
    <n v="1"/>
    <n v="0"/>
  </r>
  <r>
    <n v="5014991871"/>
    <x v="219"/>
    <n v="20250129640365"/>
    <x v="115"/>
    <s v="GB"/>
    <s v="MY02"/>
    <x v="2"/>
    <x v="3"/>
    <d v="2025-02-06T00:00:00"/>
    <s v="Yes"/>
    <x v="1"/>
    <d v="2025-02-06T00:00:00"/>
    <s v="SOLVED"/>
    <s v=""/>
    <s v="5014991871NO LABELS"/>
    <x v="0"/>
    <x v="1"/>
    <b v="0"/>
    <n v="1"/>
    <n v="0"/>
  </r>
  <r>
    <n v="5014991870"/>
    <x v="219"/>
    <n v="20250129640368"/>
    <x v="115"/>
    <s v="GB"/>
    <s v="MY02"/>
    <x v="2"/>
    <x v="3"/>
    <d v="2025-02-06T00:00:00"/>
    <s v="Yes"/>
    <x v="1"/>
    <d v="2025-02-06T00:00:00"/>
    <s v="SOLVED"/>
    <s v=""/>
    <s v="5014991870NO LABELS"/>
    <x v="0"/>
    <x v="1"/>
    <b v="0"/>
    <n v="1"/>
    <n v="0"/>
  </r>
  <r>
    <n v="5014991863"/>
    <x v="219"/>
    <n v="20250129640374"/>
    <x v="115"/>
    <s v="GB"/>
    <s v="MY02"/>
    <x v="2"/>
    <x v="3"/>
    <d v="2025-02-06T00:00:00"/>
    <s v="Yes"/>
    <x v="1"/>
    <d v="2025-02-06T00:00:00"/>
    <s v="SOLVED"/>
    <s v=""/>
    <s v="5014991863NO LABELS"/>
    <x v="0"/>
    <x v="1"/>
    <b v="0"/>
    <n v="1"/>
    <n v="0"/>
  </r>
  <r>
    <n v="5015021320"/>
    <x v="220"/>
    <n v="20250129640228"/>
    <x v="116"/>
    <s v="GB"/>
    <s v="OYL1"/>
    <x v="2"/>
    <x v="6"/>
    <d v="2025-02-06T00:00:00"/>
    <s v="No"/>
    <x v="1"/>
    <d v="2025-02-24T00:00:00"/>
    <s v="SOLVED"/>
    <s v=""/>
    <s v="5015021320XX LABELS"/>
    <x v="0"/>
    <x v="1"/>
    <b v="0"/>
    <n v="1"/>
    <n v="0"/>
  </r>
  <r>
    <n v="5015028519"/>
    <x v="221"/>
    <n v="20250205645442"/>
    <x v="116"/>
    <s v="GB"/>
    <s v="OYL1"/>
    <x v="2"/>
    <x v="3"/>
    <d v="2025-02-06T00:00:00"/>
    <s v="No"/>
    <x v="1"/>
    <d v="2025-02-06T00:00:00"/>
    <s v="SOLVED"/>
    <s v=""/>
    <s v="5015028519NO LABELS"/>
    <x v="0"/>
    <x v="1"/>
    <b v="0"/>
    <n v="1"/>
    <n v="0"/>
  </r>
  <r>
    <n v="5015007306"/>
    <x v="222"/>
    <n v="20250131643037"/>
    <x v="117"/>
    <s v="GB"/>
    <s v="OYL1"/>
    <x v="0"/>
    <x v="3"/>
    <d v="2025-02-07T00:00:00"/>
    <s v="Yes"/>
    <x v="1"/>
    <d v="2025-02-07T00:00:00"/>
    <s v="SOLVED"/>
    <s v=""/>
    <s v="5015007306NO LABELS"/>
    <x v="0"/>
    <x v="1"/>
    <b v="0"/>
    <n v="1"/>
    <n v="0"/>
  </r>
  <r>
    <n v="5014847676"/>
    <x v="223"/>
    <n v="20250116631329"/>
    <x v="118"/>
    <s v="GB"/>
    <n v="3402"/>
    <x v="5"/>
    <x v="5"/>
    <d v="2025-02-07T00:00:00"/>
    <s v="NA"/>
    <x v="0"/>
    <d v="2025-02-07T00:00:00"/>
    <s v="SOLVED"/>
    <s v="1 manco, 2 already shipped out, email Lukasz, Confirmed lost in transport, email NCC"/>
    <s v="5014847676AMOUNT"/>
    <x v="0"/>
    <x v="1"/>
    <b v="0"/>
    <n v="1"/>
    <n v="0"/>
  </r>
  <r>
    <n v="5014847676"/>
    <x v="223"/>
    <n v="20250116631329"/>
    <x v="118"/>
    <s v="GB"/>
    <n v="3402"/>
    <x v="5"/>
    <x v="2"/>
    <d v="2025-02-07T00:00:00"/>
    <s v="No"/>
    <x v="1"/>
    <d v="2025-02-07T00:00:00"/>
    <s v="SOLVED"/>
    <s v=""/>
    <s v="5014847676MISSING LABELS ON SOME UNITS"/>
    <x v="0"/>
    <x v="1"/>
    <b v="0"/>
    <n v="1"/>
    <n v="0"/>
  </r>
  <r>
    <n v="5015021887"/>
    <x v="224"/>
    <n v="20250128639520"/>
    <x v="58"/>
    <s v="GB"/>
    <n v="3402"/>
    <x v="1"/>
    <x v="1"/>
    <d v="2025-02-07T00:00:00"/>
    <s v="Yes"/>
    <x v="1"/>
    <d v="2025-02-07T00:00:00"/>
    <s v="SOLVED"/>
    <s v="Labels not scannable, obscured"/>
    <s v="5015021887DAMAGED LABEL"/>
    <x v="0"/>
    <x v="1"/>
    <b v="0"/>
    <n v="1"/>
    <n v="0"/>
  </r>
  <r>
    <n v="5015007202"/>
    <x v="225"/>
    <n v="20250130641780"/>
    <x v="76"/>
    <s v="GB"/>
    <s v="No Loc"/>
    <x v="1"/>
    <x v="0"/>
    <d v="2025-02-07T00:00:00"/>
    <s v="Yes"/>
    <x v="1"/>
    <d v="2025-02-07T00:00:00"/>
    <s v="SOLVED"/>
    <s v="Labels not scannable, bad print"/>
    <s v="5015007202DAMAGE "/>
    <x v="0"/>
    <x v="1"/>
    <b v="0"/>
    <n v="1"/>
    <n v="0"/>
  </r>
  <r>
    <n v="5015022071"/>
    <x v="226"/>
    <n v="20250131642424"/>
    <x v="113"/>
    <s v="GB"/>
    <s v="DX01-L5"/>
    <x v="1"/>
    <x v="3"/>
    <d v="2025-02-07T00:00:00"/>
    <s v="Yes"/>
    <x v="1"/>
    <d v="2025-02-07T00:00:00"/>
    <s v="SOLVED"/>
    <s v=""/>
    <s v="5015022071NO LABELS"/>
    <x v="0"/>
    <x v="1"/>
    <b v="0"/>
    <n v="1"/>
    <n v="0"/>
  </r>
  <r>
    <n v="5015021403"/>
    <x v="227"/>
    <n v="20250131642640"/>
    <x v="18"/>
    <s v="GB"/>
    <s v="DX01-L5"/>
    <x v="1"/>
    <x v="1"/>
    <d v="2025-02-07T00:00:00"/>
    <s v="Yes"/>
    <x v="1"/>
    <d v="2025-02-07T00:00:00"/>
    <s v="SOLVED"/>
    <s v="Torn labels"/>
    <s v="5015021403DAMAGED LABEL"/>
    <x v="0"/>
    <x v="1"/>
    <b v="0"/>
    <n v="1"/>
    <n v="0"/>
  </r>
  <r>
    <n v="5015007171"/>
    <x v="228"/>
    <n v="20250131642868"/>
    <x v="84"/>
    <s v="GB"/>
    <s v="U2-L5"/>
    <x v="1"/>
    <x v="1"/>
    <d v="2025-02-07T00:00:00"/>
    <s v="Yes"/>
    <x v="1"/>
    <d v="2025-02-07T00:00:00"/>
    <s v="SOLVED"/>
    <s v="Labels not scannable, bad print"/>
    <s v="5015007171DAMAGED LABEL"/>
    <x v="0"/>
    <x v="1"/>
    <b v="0"/>
    <n v="1"/>
    <n v="0"/>
  </r>
  <r>
    <n v="5015022005"/>
    <x v="229"/>
    <n v="20250203643971"/>
    <x v="69"/>
    <s v="GB"/>
    <n v="3402"/>
    <x v="1"/>
    <x v="2"/>
    <d v="2025-02-07T00:00:00"/>
    <s v="Yes"/>
    <x v="1"/>
    <d v="2025-02-07T00:00:00"/>
    <s v="SOLVED"/>
    <s v=""/>
    <s v="5015022005MISSING LABELS ON SOME UNITS"/>
    <x v="0"/>
    <x v="1"/>
    <b v="0"/>
    <n v="1"/>
    <n v="0"/>
  </r>
  <r>
    <n v="5015007180"/>
    <x v="230"/>
    <n v="20250130641988"/>
    <x v="119"/>
    <s v="GB"/>
    <n v="3402"/>
    <x v="2"/>
    <x v="5"/>
    <d v="2025-02-07T00:00:00"/>
    <s v="Yes"/>
    <x v="1"/>
    <d v="2025-02-14T00:00:00"/>
    <s v="SOLVED"/>
    <s v="1 manco, shipment cancelled, never shipped"/>
    <s v="5015007180AMOUNT"/>
    <x v="0"/>
    <x v="1"/>
    <b v="0"/>
    <n v="1"/>
    <n v="0"/>
  </r>
  <r>
    <n v="5015007494"/>
    <x v="231"/>
    <n v="20250129640791"/>
    <x v="120"/>
    <s v="GB"/>
    <s v="U2-L5"/>
    <x v="0"/>
    <x v="3"/>
    <d v="2025-02-10T00:00:00"/>
    <s v="Yes"/>
    <x v="1"/>
    <d v="2025-02-10T00:00:00"/>
    <s v="SOLVED"/>
    <s v=""/>
    <s v="5015007494NO LABELS"/>
    <x v="0"/>
    <x v="1"/>
    <b v="0"/>
    <n v="1"/>
    <n v="0"/>
  </r>
  <r>
    <n v="5015007512"/>
    <x v="232"/>
    <n v="20250130641752"/>
    <x v="57"/>
    <s v="GB"/>
    <s v="DX01-L5"/>
    <x v="0"/>
    <x v="2"/>
    <d v="2025-02-10T00:00:00"/>
    <s v="No"/>
    <x v="0"/>
    <d v="2025-02-18T00:00:00"/>
    <s v="SOLVED"/>
    <s v=""/>
    <s v="5015007512MISSING LABELS ON SOME UNITS"/>
    <x v="0"/>
    <x v="1"/>
    <b v="0"/>
    <n v="1"/>
    <n v="0"/>
  </r>
  <r>
    <n v="5014991670"/>
    <x v="233"/>
    <n v="20250130641759"/>
    <x v="121"/>
    <s v="GB"/>
    <s v="U2-L5"/>
    <x v="0"/>
    <x v="4"/>
    <d v="2025-02-10T00:00:00"/>
    <s v="Yes"/>
    <x v="1"/>
    <d v="2025-02-10T00:00:00"/>
    <s v="SOLVED"/>
    <s v="Not scannable, bad printing"/>
    <s v="5014991670INCORRECT LABELS "/>
    <x v="0"/>
    <x v="1"/>
    <b v="0"/>
    <n v="1"/>
    <n v="0"/>
  </r>
  <r>
    <n v="5015021249"/>
    <x v="234"/>
    <n v="20250203643637"/>
    <x v="121"/>
    <s v="GB"/>
    <n v="3402"/>
    <x v="0"/>
    <x v="4"/>
    <d v="2025-02-10T00:00:00"/>
    <s v="Yes"/>
    <x v="1"/>
    <d v="2025-02-10T00:00:00"/>
    <s v="SOLVED"/>
    <s v="Not scannable, bad printing"/>
    <s v="5015021249INCORRECT LABELS "/>
    <x v="0"/>
    <x v="1"/>
    <b v="0"/>
    <n v="1"/>
    <n v="0"/>
  </r>
  <r>
    <n v="5014991607"/>
    <x v="235"/>
    <n v="20250130641733"/>
    <x v="26"/>
    <s v="GB"/>
    <s v="DK-BM01"/>
    <x v="5"/>
    <x v="5"/>
    <d v="2025-02-10T00:00:00"/>
    <s v="NA"/>
    <x v="0"/>
    <d v="2025-02-12T00:00:00"/>
    <s v="SOLVED"/>
    <s v="Manco, arrived 18/02/2025"/>
    <s v="5014991607AMOUNT"/>
    <x v="0"/>
    <x v="1"/>
    <b v="0"/>
    <n v="1"/>
    <n v="0"/>
  </r>
  <r>
    <n v="5015021258"/>
    <x v="236"/>
    <n v="20250131642338"/>
    <x v="51"/>
    <s v="GB"/>
    <n v="3402"/>
    <x v="5"/>
    <x v="3"/>
    <d v="2025-02-10T00:00:00"/>
    <s v="No"/>
    <x v="1"/>
    <d v="2025-02-10T00:00:00"/>
    <s v="SOLVED"/>
    <s v=""/>
    <s v="5015021258NO LABELS"/>
    <x v="0"/>
    <x v="1"/>
    <b v="0"/>
    <n v="1"/>
    <n v="0"/>
  </r>
  <r>
    <n v="5015037220"/>
    <x v="237"/>
    <n v="20250204644572"/>
    <x v="122"/>
    <s v="GB"/>
    <s v="U2-L5"/>
    <x v="5"/>
    <x v="5"/>
    <d v="2025-02-10T00:00:00"/>
    <s v="NA"/>
    <x v="0"/>
    <d v="2025-02-10T00:00:00"/>
    <s v="SOLVED"/>
    <s v="Manco, received 14/02/2025"/>
    <s v="5015037220AMOUNT"/>
    <x v="0"/>
    <x v="1"/>
    <b v="0"/>
    <n v="1"/>
    <n v="0"/>
  </r>
  <r>
    <n v="5015007354"/>
    <x v="238"/>
    <n v="20250129641057"/>
    <x v="123"/>
    <s v="GB"/>
    <s v="DX01-L5"/>
    <x v="1"/>
    <x v="5"/>
    <d v="2025-02-10T00:00:00"/>
    <s v="No"/>
    <x v="0"/>
    <d v="2025-02-11T00:00:00"/>
    <s v="SOLVED"/>
    <s v="1 pallet manco only 26 of the 27 Received, checked again and all received"/>
    <s v="5015007354AMOUNT"/>
    <x v="0"/>
    <x v="1"/>
    <b v="0"/>
    <n v="1"/>
    <n v="0"/>
  </r>
  <r>
    <n v="5015037119"/>
    <x v="239"/>
    <n v="20250204644469"/>
    <x v="44"/>
    <s v="GB"/>
    <s v="DX01-L5"/>
    <x v="1"/>
    <x v="3"/>
    <d v="2025-02-10T00:00:00"/>
    <s v="No"/>
    <x v="1"/>
    <d v="2025-02-10T00:00:00"/>
    <s v="SOLVED"/>
    <s v=""/>
    <s v="5015037119NO LABELS"/>
    <x v="0"/>
    <x v="1"/>
    <b v="0"/>
    <n v="1"/>
    <n v="0"/>
  </r>
  <r>
    <n v="5015037120"/>
    <x v="239"/>
    <n v="20250204644473"/>
    <x v="44"/>
    <s v="GB"/>
    <s v="DX01-L5"/>
    <x v="1"/>
    <x v="3"/>
    <d v="2025-02-10T00:00:00"/>
    <s v="No"/>
    <x v="1"/>
    <d v="2025-02-10T00:00:00"/>
    <s v="SOLVED"/>
    <s v=""/>
    <s v="5015037120NO LABELS"/>
    <x v="0"/>
    <x v="1"/>
    <b v="0"/>
    <n v="1"/>
    <n v="0"/>
  </r>
  <r>
    <n v="5015051310"/>
    <x v="240"/>
    <n v="20250204644998"/>
    <x v="70"/>
    <s v="GB"/>
    <s v="MY02"/>
    <x v="1"/>
    <x v="3"/>
    <d v="2025-02-10T00:00:00"/>
    <s v="Yes"/>
    <x v="1"/>
    <d v="2025-02-11T00:00:00"/>
    <s v="SOLVED"/>
    <s v=""/>
    <s v="5015051310NO LABELS"/>
    <x v="0"/>
    <x v="1"/>
    <b v="0"/>
    <n v="1"/>
    <n v="0"/>
  </r>
  <r>
    <n v="5015065544"/>
    <x v="241"/>
    <n v="20250206646977"/>
    <x v="5"/>
    <s v="GB"/>
    <s v="U2-L5"/>
    <x v="2"/>
    <x v="5"/>
    <d v="2025-02-10T00:00:00"/>
    <s v="NA"/>
    <x v="0"/>
    <d v="2025-02-10T00:00:00"/>
    <s v="SOLVED"/>
    <s v="Manco, received 11Feb2025"/>
    <s v="5015065544AMOUNT"/>
    <x v="0"/>
    <x v="1"/>
    <b v="0"/>
    <n v="1"/>
    <n v="0"/>
  </r>
  <r>
    <n v="5015036420"/>
    <x v="242"/>
    <n v="20250204644612"/>
    <x v="22"/>
    <s v="GB"/>
    <s v="DX01-L5"/>
    <x v="5"/>
    <x v="4"/>
    <d v="2025-02-11T00:00:00"/>
    <s v="No"/>
    <x v="1"/>
    <d v="2025-02-12T00:00:00"/>
    <s v="SOLVED"/>
    <s v="Labels not scannable, bad print"/>
    <s v="5015036420INCORRECT LABELS "/>
    <x v="0"/>
    <x v="1"/>
    <b v="0"/>
    <n v="1"/>
    <n v="0"/>
  </r>
  <r>
    <n v="5015007194"/>
    <x v="243"/>
    <n v="20250130641673"/>
    <x v="4"/>
    <s v="GB"/>
    <s v="DX01-L5"/>
    <x v="0"/>
    <x v="6"/>
    <d v="2025-02-12T00:00:00"/>
    <s v="No"/>
    <x v="1"/>
    <d v="2025-02-12T00:00:00"/>
    <s v="SOLVED"/>
    <s v=""/>
    <s v="5015007194XX LABELS"/>
    <x v="0"/>
    <x v="1"/>
    <b v="0"/>
    <n v="1"/>
    <n v="0"/>
  </r>
  <r>
    <n v="5015036773"/>
    <x v="244"/>
    <n v="20250204644831"/>
    <x v="66"/>
    <s v="GB"/>
    <n v="3402"/>
    <x v="0"/>
    <x v="6"/>
    <d v="2025-02-12T00:00:00"/>
    <s v="Yes"/>
    <x v="1"/>
    <d v="2025-02-12T00:00:00"/>
    <s v="SOLVED"/>
    <s v=""/>
    <s v="5015036773XX LABELS"/>
    <x v="0"/>
    <x v="1"/>
    <b v="0"/>
    <n v="1"/>
    <n v="0"/>
  </r>
  <r>
    <n v="5015021243"/>
    <x v="245"/>
    <n v="20250129640332"/>
    <x v="50"/>
    <s v="GB"/>
    <n v="3402"/>
    <x v="5"/>
    <x v="3"/>
    <d v="2025-02-12T00:00:00"/>
    <s v="Yes"/>
    <x v="1"/>
    <d v="2025-02-12T00:00:00"/>
    <s v="SOLVED"/>
    <s v=""/>
    <s v="5015021243NO LABELS"/>
    <x v="0"/>
    <x v="1"/>
    <b v="0"/>
    <n v="1"/>
    <n v="0"/>
  </r>
  <r>
    <n v="5015051722"/>
    <x v="246"/>
    <n v="20250204644659"/>
    <x v="51"/>
    <s v="GB"/>
    <s v="U2-L5"/>
    <x v="5"/>
    <x v="3"/>
    <d v="2025-02-12T00:00:00"/>
    <s v="Yes"/>
    <x v="1"/>
    <d v="2025-02-12T00:00:00"/>
    <s v="SOLVED"/>
    <s v=""/>
    <s v="5015051722NO LABELS"/>
    <x v="0"/>
    <x v="1"/>
    <b v="0"/>
    <n v="1"/>
    <n v="0"/>
  </r>
  <r>
    <n v="5015065158"/>
    <x v="247"/>
    <n v="20250205645468"/>
    <x v="67"/>
    <s v="GB"/>
    <s v="No Loc"/>
    <x v="5"/>
    <x v="3"/>
    <d v="2025-02-12T00:00:00"/>
    <s v="No"/>
    <x v="1"/>
    <d v="2025-02-12T00:00:00"/>
    <s v="SOLVED"/>
    <s v=""/>
    <s v="5015065158NO LABELS"/>
    <x v="0"/>
    <x v="1"/>
    <b v="0"/>
    <n v="1"/>
    <n v="0"/>
  </r>
  <r>
    <n v="5015065780"/>
    <x v="248"/>
    <n v="20250206646477"/>
    <x v="124"/>
    <s v="GB"/>
    <s v="OYL1"/>
    <x v="3"/>
    <x v="3"/>
    <d v="2025-02-12T00:00:00"/>
    <s v="Yes"/>
    <x v="1"/>
    <d v="2025-02-13T00:00:00"/>
    <s v="SOLVED"/>
    <s v=""/>
    <s v="5015065780NO LABELS"/>
    <x v="0"/>
    <x v="1"/>
    <b v="0"/>
    <n v="1"/>
    <n v="0"/>
  </r>
  <r>
    <n v="5015065428"/>
    <x v="249"/>
    <n v="20250131643065"/>
    <x v="53"/>
    <s v="GB"/>
    <s v="U2-L5"/>
    <x v="1"/>
    <x v="4"/>
    <d v="2025-02-12T00:00:00"/>
    <s v="No"/>
    <x v="1"/>
    <d v="2025-02-12T00:00:00"/>
    <s v="SOLVED"/>
    <s v="Labels not scannable, bad print"/>
    <s v="5015065428INCORRECT LABELS "/>
    <x v="0"/>
    <x v="1"/>
    <b v="0"/>
    <n v="1"/>
    <n v="0"/>
  </r>
  <r>
    <n v="5015051458"/>
    <x v="250"/>
    <n v="20250203644073"/>
    <x v="125"/>
    <s v="GB"/>
    <s v="OYL1"/>
    <x v="1"/>
    <x v="4"/>
    <d v="2025-02-12T00:00:00"/>
    <s v="Yes"/>
    <x v="1"/>
    <d v="2025-02-12T00:00:00"/>
    <s v="SOLVED"/>
    <s v="Labels not scannable, bad print"/>
    <s v="5015051458INCORRECT LABELS "/>
    <x v="0"/>
    <x v="1"/>
    <b v="0"/>
    <n v="1"/>
    <n v="0"/>
  </r>
  <r>
    <n v="5015051447"/>
    <x v="251"/>
    <n v="20250204644597"/>
    <x v="16"/>
    <s v="GB"/>
    <s v="DX01-L5"/>
    <x v="1"/>
    <x v="3"/>
    <d v="2025-02-12T00:00:00"/>
    <s v="Yes"/>
    <x v="1"/>
    <d v="2025-02-12T00:00:00"/>
    <s v="SOLVED"/>
    <s v=""/>
    <s v="5015051447NO LABELS"/>
    <x v="0"/>
    <x v="1"/>
    <b v="0"/>
    <n v="1"/>
    <n v="0"/>
  </r>
  <r>
    <n v="5015037238"/>
    <x v="252"/>
    <n v="20250204644643"/>
    <x v="83"/>
    <s v="GB"/>
    <s v="MY02"/>
    <x v="1"/>
    <x v="4"/>
    <d v="2025-02-12T00:00:00"/>
    <s v="No"/>
    <x v="1"/>
    <d v="2025-02-12T00:00:00"/>
    <s v="SOLVED"/>
    <s v="Label not scannable, bad print"/>
    <s v="5015037238INCORRECT LABELS "/>
    <x v="0"/>
    <x v="1"/>
    <b v="0"/>
    <n v="1"/>
    <n v="0"/>
  </r>
  <r>
    <n v="5015037236"/>
    <x v="252"/>
    <n v="20250204644653"/>
    <x v="83"/>
    <s v="GB"/>
    <s v="MY02"/>
    <x v="1"/>
    <x v="4"/>
    <d v="2025-02-12T00:00:00"/>
    <s v="No"/>
    <x v="1"/>
    <d v="2025-02-12T00:00:00"/>
    <s v="SOLVED"/>
    <s v="Label not scannable, bad print"/>
    <s v="5015037236INCORRECT LABELS "/>
    <x v="0"/>
    <x v="1"/>
    <b v="0"/>
    <n v="1"/>
    <n v="0"/>
  </r>
  <r>
    <n v="5015051331"/>
    <x v="253"/>
    <n v="20250204644880"/>
    <x v="15"/>
    <s v="GB"/>
    <s v="U2-L5"/>
    <x v="1"/>
    <x v="3"/>
    <d v="2025-02-12T00:00:00"/>
    <s v="Yes"/>
    <x v="1"/>
    <d v="2025-02-12T00:00:00"/>
    <s v="SOLVED"/>
    <s v=""/>
    <s v="5015051331NO LABELS"/>
    <x v="0"/>
    <x v="1"/>
    <b v="0"/>
    <n v="1"/>
    <n v="0"/>
  </r>
  <r>
    <n v="5015037237"/>
    <x v="252"/>
    <n v="20250204644893"/>
    <x v="83"/>
    <s v="GB"/>
    <s v="MY02"/>
    <x v="1"/>
    <x v="4"/>
    <d v="2025-02-12T00:00:00"/>
    <s v="No"/>
    <x v="1"/>
    <d v="2025-02-12T00:00:00"/>
    <s v="SOLVED"/>
    <s v="Label not scannable, bad print"/>
    <s v="5015037237INCORRECT LABELS "/>
    <x v="0"/>
    <x v="1"/>
    <b v="0"/>
    <n v="1"/>
    <n v="0"/>
  </r>
  <r>
    <n v="5015065567"/>
    <x v="254"/>
    <n v="20250204645018"/>
    <x v="36"/>
    <s v="GB"/>
    <s v="No Loc"/>
    <x v="1"/>
    <x v="3"/>
    <d v="2025-02-12T00:00:00"/>
    <s v="No"/>
    <x v="1"/>
    <d v="2025-02-12T00:00:00"/>
    <s v="SOLVED"/>
    <s v=""/>
    <s v="5015065567NO LABELS"/>
    <x v="0"/>
    <x v="1"/>
    <b v="0"/>
    <n v="1"/>
    <n v="0"/>
  </r>
  <r>
    <n v="5015051510"/>
    <x v="255"/>
    <n v="20250205645498"/>
    <x v="43"/>
    <s v="GB"/>
    <s v="U2-L5"/>
    <x v="1"/>
    <x v="3"/>
    <d v="2025-02-12T00:00:00"/>
    <s v="No"/>
    <x v="1"/>
    <d v="2025-02-12T00:00:00"/>
    <s v="SOLVED"/>
    <s v=""/>
    <s v="5015051510NO LABELS"/>
    <x v="0"/>
    <x v="1"/>
    <b v="0"/>
    <n v="1"/>
    <n v="0"/>
  </r>
  <r>
    <n v="5015051562"/>
    <x v="256"/>
    <n v="20250205645605"/>
    <x v="44"/>
    <s v="GB"/>
    <s v="DX01-L5"/>
    <x v="1"/>
    <x v="3"/>
    <d v="2025-02-12T00:00:00"/>
    <s v="Yes"/>
    <x v="1"/>
    <d v="2025-02-12T00:00:00"/>
    <s v="SOLVED"/>
    <s v=""/>
    <s v="5015051562NO LABELS"/>
    <x v="0"/>
    <x v="1"/>
    <b v="0"/>
    <n v="1"/>
    <n v="0"/>
  </r>
  <r>
    <n v="5015051279"/>
    <x v="257"/>
    <n v="20250205646336"/>
    <x v="96"/>
    <s v="GB"/>
    <s v="DX01-L5"/>
    <x v="1"/>
    <x v="3"/>
    <d v="2025-02-12T00:00:00"/>
    <s v="Yes"/>
    <x v="1"/>
    <d v="2025-02-12T00:00:00"/>
    <s v="SOLVED"/>
    <s v=""/>
    <s v="5015051279NO LABELS"/>
    <x v="0"/>
    <x v="1"/>
    <b v="0"/>
    <n v="1"/>
    <n v="0"/>
  </r>
  <r>
    <n v="5015065482"/>
    <x v="258"/>
    <n v="20250206646472"/>
    <x v="126"/>
    <s v="GB"/>
    <s v="DX01-L5"/>
    <x v="1"/>
    <x v="2"/>
    <d v="2025-02-12T00:00:00"/>
    <s v="No"/>
    <x v="0"/>
    <d v="2025-02-12T00:00:00"/>
    <s v="SOLVED"/>
    <s v=""/>
    <s v="5015065482MISSING LABELS ON SOME UNITS"/>
    <x v="0"/>
    <x v="1"/>
    <b v="0"/>
    <n v="1"/>
    <n v="0"/>
  </r>
  <r>
    <n v="5015094770"/>
    <x v="259"/>
    <n v="20250206646760"/>
    <x v="69"/>
    <s v="GB"/>
    <n v="3402"/>
    <x v="1"/>
    <x v="3"/>
    <d v="2025-02-12T00:00:00"/>
    <s v="Yes"/>
    <x v="1"/>
    <d v="2025-02-12T00:00:00"/>
    <s v="SOLVED"/>
    <s v=""/>
    <s v="5015094770NO LABELS"/>
    <x v="0"/>
    <x v="1"/>
    <b v="0"/>
    <n v="1"/>
    <n v="0"/>
  </r>
  <r>
    <n v="5015080393"/>
    <x v="260"/>
    <n v="20250207647986"/>
    <x v="19"/>
    <s v="GB"/>
    <s v="DX01-L5"/>
    <x v="1"/>
    <x v="3"/>
    <d v="2025-02-12T00:00:00"/>
    <s v="No"/>
    <x v="1"/>
    <d v="2025-02-12T00:00:00"/>
    <s v="SOLVED"/>
    <s v=""/>
    <s v="5015080393NO LABELS"/>
    <x v="0"/>
    <x v="1"/>
    <b v="0"/>
    <n v="1"/>
    <n v="0"/>
  </r>
  <r>
    <n v="5015065673"/>
    <x v="261"/>
    <n v="20250131643064"/>
    <x v="52"/>
    <s v="GB"/>
    <s v="U2-L5"/>
    <x v="1"/>
    <x v="4"/>
    <d v="2025-02-12T00:00:00"/>
    <s v="Yes"/>
    <x v="1"/>
    <d v="2025-02-12T00:00:00"/>
    <s v="SOLVED"/>
    <s v="Labels not scannable, bad print"/>
    <s v="5015065673INCORRECT LABELS "/>
    <x v="0"/>
    <x v="1"/>
    <b v="0"/>
    <n v="1"/>
    <n v="0"/>
  </r>
  <r>
    <n v="5015037239"/>
    <x v="252"/>
    <n v="20250204644663"/>
    <x v="83"/>
    <s v="GB"/>
    <s v="MY02"/>
    <x v="1"/>
    <x v="4"/>
    <d v="2025-02-12T00:00:00"/>
    <s v="No"/>
    <x v="1"/>
    <d v="2025-02-12T00:00:00"/>
    <s v="SOLVED"/>
    <s v="Label not scannable, bad print"/>
    <s v="5015037239INCORRECT LABELS "/>
    <x v="0"/>
    <x v="1"/>
    <b v="0"/>
    <n v="1"/>
    <n v="0"/>
  </r>
  <r>
    <n v="5015117653"/>
    <x v="262"/>
    <n v="20250205646241"/>
    <x v="59"/>
    <s v="GB"/>
    <s v="OYL1"/>
    <x v="0"/>
    <x v="5"/>
    <d v="2025-02-13T00:00:00"/>
    <s v="Yes"/>
    <x v="1"/>
    <d v="2025-02-13T00:00:00"/>
    <s v="SOLVED"/>
    <s v="27? Confirmation needed, confirmed 27"/>
    <s v="5015117653AMOUNT"/>
    <x v="0"/>
    <x v="1"/>
    <b v="0"/>
    <n v="1"/>
    <n v="0"/>
  </r>
  <r>
    <n v="5015051729"/>
    <x v="263"/>
    <n v="20250204644684"/>
    <x v="127"/>
    <s v="GB"/>
    <s v="DX01-L5"/>
    <x v="5"/>
    <x v="3"/>
    <d v="2025-02-13T00:00:00"/>
    <s v="Yes"/>
    <x v="1"/>
    <d v="2025-02-18T00:00:00"/>
    <s v="SOLVED"/>
    <s v=""/>
    <s v="5015051729NO LABELS"/>
    <x v="0"/>
    <x v="1"/>
    <b v="0"/>
    <n v="1"/>
    <n v="0"/>
  </r>
  <r>
    <n v="5015065406"/>
    <x v="264"/>
    <n v="20250205645445"/>
    <x v="128"/>
    <s v="GB"/>
    <s v="DK-LW01"/>
    <x v="5"/>
    <x v="3"/>
    <d v="2025-02-13T00:00:00"/>
    <s v="Yes"/>
    <x v="1"/>
    <d v="2025-02-13T00:00:00"/>
    <s v="SOLVED"/>
    <s v=""/>
    <s v="5015065406NO LABELS"/>
    <x v="0"/>
    <x v="1"/>
    <b v="0"/>
    <n v="1"/>
    <n v="0"/>
  </r>
  <r>
    <n v="5015094607"/>
    <x v="265"/>
    <n v="20250130641487"/>
    <x v="129"/>
    <s v="GB"/>
    <n v="3402"/>
    <x v="1"/>
    <x v="3"/>
    <d v="2025-02-13T00:00:00"/>
    <s v="Yes"/>
    <x v="1"/>
    <d v="2025-02-14T00:00:00"/>
    <s v="SOLVED"/>
    <s v=""/>
    <s v="5015094607NO LABELS"/>
    <x v="0"/>
    <x v="1"/>
    <b v="0"/>
    <n v="1"/>
    <n v="0"/>
  </r>
  <r>
    <n v="5015094798"/>
    <x v="266"/>
    <n v="20250210648718"/>
    <x v="130"/>
    <s v="GB"/>
    <s v="OYL1"/>
    <x v="2"/>
    <x v="3"/>
    <d v="2025-02-13T00:00:00"/>
    <s v="Yes"/>
    <x v="1"/>
    <d v="2025-02-13T00:00:00"/>
    <s v="SOLVED"/>
    <s v=""/>
    <s v="5015094798NO LABELS"/>
    <x v="0"/>
    <x v="1"/>
    <b v="0"/>
    <n v="1"/>
    <n v="0"/>
  </r>
  <r>
    <n v="5015036743"/>
    <x v="267"/>
    <n v="20250203644065"/>
    <x v="131"/>
    <s v="GB"/>
    <s v="OYL1"/>
    <x v="0"/>
    <x v="3"/>
    <d v="2025-02-14T00:00:00"/>
    <s v="Yes"/>
    <x v="1"/>
    <d v="2025-02-14T00:00:00"/>
    <s v="SOLVED"/>
    <s v=""/>
    <s v="5015036743NO LABELS"/>
    <x v="0"/>
    <x v="1"/>
    <b v="0"/>
    <n v="1"/>
    <n v="0"/>
  </r>
  <r>
    <n v="5015065576"/>
    <x v="268"/>
    <n v="20250206646724"/>
    <x v="121"/>
    <s v="GB"/>
    <s v="U2-L5"/>
    <x v="0"/>
    <x v="1"/>
    <d v="2025-02-14T00:00:00"/>
    <s v="Yes"/>
    <x v="1"/>
    <d v="2025-02-14T00:00:00"/>
    <s v="SOLVED"/>
    <s v="Labels not scannable, bad print"/>
    <s v="5015065576DAMAGED LABEL"/>
    <x v="0"/>
    <x v="1"/>
    <b v="0"/>
    <n v="1"/>
    <n v="0"/>
  </r>
  <r>
    <n v="5015080338"/>
    <x v="269"/>
    <n v="20250206647117"/>
    <x v="93"/>
    <s v="GB"/>
    <s v="OYL1"/>
    <x v="0"/>
    <x v="3"/>
    <d v="2025-02-14T00:00:00"/>
    <s v="Yes"/>
    <x v="1"/>
    <d v="2025-02-14T00:00:00"/>
    <s v="SOLVED"/>
    <s v=""/>
    <s v="5015080338NO LABELS"/>
    <x v="0"/>
    <x v="1"/>
    <b v="0"/>
    <n v="1"/>
    <n v="0"/>
  </r>
  <r>
    <n v="5015080433"/>
    <x v="270"/>
    <n v="20250206647234"/>
    <x v="57"/>
    <s v="GB"/>
    <s v="DX01-L5"/>
    <x v="0"/>
    <x v="6"/>
    <d v="2025-02-14T00:00:00"/>
    <s v="Yes"/>
    <x v="1"/>
    <d v="2025-02-14T00:00:00"/>
    <s v="SOLVED"/>
    <s v=""/>
    <s v="5015080433XX LABELS"/>
    <x v="0"/>
    <x v="1"/>
    <b v="0"/>
    <n v="1"/>
    <n v="0"/>
  </r>
  <r>
    <n v="5015080489"/>
    <x v="271"/>
    <n v="20250206647284"/>
    <x v="117"/>
    <s v="GB"/>
    <s v="OYL1"/>
    <x v="0"/>
    <x v="3"/>
    <d v="2025-02-14T00:00:00"/>
    <s v="Yes"/>
    <x v="1"/>
    <d v="2025-02-17T00:00:00"/>
    <s v="SOLVED"/>
    <s v=""/>
    <s v="5015080489NO LABELS"/>
    <x v="0"/>
    <x v="1"/>
    <b v="0"/>
    <n v="1"/>
    <n v="0"/>
  </r>
  <r>
    <n v="5015065350"/>
    <x v="272"/>
    <n v="20250204644965"/>
    <x v="132"/>
    <s v="GB"/>
    <n v="3417"/>
    <x v="5"/>
    <x v="3"/>
    <d v="2025-02-14T00:00:00"/>
    <s v="Yes"/>
    <x v="1"/>
    <d v="2025-02-14T00:00:00"/>
    <s v="SOLVED"/>
    <s v=""/>
    <s v="5015065350NO LABELS"/>
    <x v="0"/>
    <x v="1"/>
    <b v="0"/>
    <n v="1"/>
    <n v="0"/>
  </r>
  <r>
    <n v="5015080230"/>
    <x v="273"/>
    <n v="20250206646817"/>
    <x v="133"/>
    <s v="GB"/>
    <s v="DX01-L5"/>
    <x v="5"/>
    <x v="3"/>
    <d v="2025-02-14T00:00:00"/>
    <s v="Yes"/>
    <x v="1"/>
    <d v="2025-02-14T00:00:00"/>
    <s v="SOLVED"/>
    <s v=""/>
    <s v="5015080230NO LABELS"/>
    <x v="0"/>
    <x v="1"/>
    <b v="0"/>
    <n v="1"/>
    <n v="0"/>
  </r>
  <r>
    <n v="5015094848"/>
    <x v="274"/>
    <n v="20250210648789"/>
    <x v="44"/>
    <s v="GB"/>
    <s v="DX01-L5"/>
    <x v="1"/>
    <x v="3"/>
    <d v="2025-02-14T00:00:00"/>
    <s v="Yes"/>
    <x v="1"/>
    <d v="2025-02-14T00:00:00"/>
    <s v="SOLVED"/>
    <s v=""/>
    <s v="5015094848NO LABELS"/>
    <x v="0"/>
    <x v="1"/>
    <b v="0"/>
    <n v="1"/>
    <n v="0"/>
  </r>
  <r>
    <n v="5015108463"/>
    <x v="275"/>
    <n v="20250210649157"/>
    <x v="64"/>
    <s v="GB"/>
    <n v="3402"/>
    <x v="0"/>
    <x v="6"/>
    <d v="2025-02-17T00:00:00"/>
    <s v="Yes"/>
    <x v="1"/>
    <d v="2025-02-18T00:00:00"/>
    <s v="SOLVED"/>
    <s v=""/>
    <s v="5015108463XX LABELS"/>
    <x v="0"/>
    <x v="1"/>
    <b v="0"/>
    <n v="1"/>
    <n v="0"/>
  </r>
  <r>
    <n v="5015122867"/>
    <x v="276"/>
    <n v="20250211649930"/>
    <x v="81"/>
    <s v="GB"/>
    <n v="3402"/>
    <x v="0"/>
    <x v="3"/>
    <d v="2025-02-17T00:00:00"/>
    <s v="Yes"/>
    <x v="1"/>
    <d v="2025-02-17T00:00:00"/>
    <s v="SOLVED"/>
    <s v=""/>
    <s v="5015122867NO LABELS"/>
    <x v="0"/>
    <x v="1"/>
    <b v="0"/>
    <n v="1"/>
    <n v="0"/>
  </r>
  <r>
    <n v="5015094756"/>
    <x v="277"/>
    <n v="20250205646122"/>
    <x v="134"/>
    <s v="GB"/>
    <n v="3402"/>
    <x v="5"/>
    <x v="3"/>
    <d v="2025-02-17T00:00:00"/>
    <s v="Yes"/>
    <x v="1"/>
    <d v="2025-02-17T00:00:00"/>
    <s v="SOLVED"/>
    <s v=""/>
    <s v="5015094756NO LABELS"/>
    <x v="0"/>
    <x v="1"/>
    <b v="0"/>
    <n v="1"/>
    <n v="0"/>
  </r>
  <r>
    <n v="5015108855"/>
    <x v="278"/>
    <n v="20250211649626"/>
    <x v="37"/>
    <s v="GB"/>
    <s v="DX01-L5"/>
    <x v="1"/>
    <x v="3"/>
    <d v="2025-02-17T00:00:00"/>
    <s v="Yes"/>
    <x v="1"/>
    <d v="2025-02-17T00:00:00"/>
    <s v="SOLVED"/>
    <s v=""/>
    <s v="5015108855NO LABELS"/>
    <x v="0"/>
    <x v="1"/>
    <b v="0"/>
    <n v="1"/>
    <n v="0"/>
  </r>
  <r>
    <n v="5015108926"/>
    <x v="279"/>
    <n v="20250211649805"/>
    <x v="44"/>
    <s v="GB"/>
    <s v="DX01-L5"/>
    <x v="1"/>
    <x v="3"/>
    <d v="2025-02-17T00:00:00"/>
    <s v="Yes"/>
    <x v="1"/>
    <d v="2025-02-17T00:00:00"/>
    <s v="SOLVED"/>
    <s v=""/>
    <s v="5015108926NO LABELS"/>
    <x v="0"/>
    <x v="1"/>
    <b v="0"/>
    <n v="1"/>
    <n v="0"/>
  </r>
  <r>
    <n v="5015108630"/>
    <x v="280"/>
    <n v="20250212650757"/>
    <x v="10"/>
    <s v="GB"/>
    <s v="No Loc"/>
    <x v="1"/>
    <x v="2"/>
    <d v="2025-02-17T00:00:00"/>
    <s v="No"/>
    <x v="0"/>
    <d v="2025-02-17T00:00:00"/>
    <s v="SOLVED"/>
    <s v=""/>
    <s v="5015108630MISSING LABELS ON SOME UNITS"/>
    <x v="0"/>
    <x v="1"/>
    <b v="0"/>
    <n v="1"/>
    <n v="0"/>
  </r>
  <r>
    <n v="5015108629"/>
    <x v="280"/>
    <n v="20250212650760"/>
    <x v="10"/>
    <s v="GB"/>
    <s v="No Loc"/>
    <x v="1"/>
    <x v="3"/>
    <d v="2025-02-17T00:00:00"/>
    <s v="No"/>
    <x v="0"/>
    <d v="2025-02-17T00:00:00"/>
    <s v="SOLVED"/>
    <s v=""/>
    <s v="5015108629NO LABELS"/>
    <x v="0"/>
    <x v="1"/>
    <b v="0"/>
    <n v="1"/>
    <n v="0"/>
  </r>
  <r>
    <n v="5015153064"/>
    <x v="281"/>
    <n v="20250211649713"/>
    <x v="59"/>
    <s v="GB"/>
    <s v="OYL1"/>
    <x v="0"/>
    <x v="6"/>
    <d v="2025-02-18T00:00:00"/>
    <s v="Yes"/>
    <x v="1"/>
    <d v="2025-02-18T00:00:00"/>
    <s v="SOLVED"/>
    <s v=""/>
    <s v="5015153064XX LABELS"/>
    <x v="0"/>
    <x v="1"/>
    <b v="0"/>
    <n v="1"/>
    <n v="0"/>
  </r>
  <r>
    <n v="5015153064"/>
    <x v="281"/>
    <n v="20250211649713"/>
    <x v="59"/>
    <s v="GB"/>
    <s v="OYL1"/>
    <x v="0"/>
    <x v="0"/>
    <d v="2025-02-18T00:00:00"/>
    <s v="Yes"/>
    <x v="1"/>
    <d v="2025-02-18T00:00:00"/>
    <s v="SOLVED"/>
    <s v="Heavy damaged, goods are ok these are screws"/>
    <s v="5015153064DAMAGE "/>
    <x v="0"/>
    <x v="1"/>
    <b v="0"/>
    <n v="1"/>
    <n v="0"/>
  </r>
  <r>
    <n v="5015108957"/>
    <x v="282"/>
    <n v="20250210649203"/>
    <x v="106"/>
    <s v="GB"/>
    <n v="3402"/>
    <x v="5"/>
    <x v="4"/>
    <d v="2025-02-18T00:00:00"/>
    <s v="Yes"/>
    <x v="1"/>
    <d v="2025-02-18T00:00:00"/>
    <s v="SOLVED"/>
    <s v="Labels not scannable, bad print"/>
    <s v="5015108957INCORRECT LABELS "/>
    <x v="0"/>
    <x v="1"/>
    <b v="0"/>
    <n v="1"/>
    <n v="0"/>
  </r>
  <r>
    <n v="5015136694"/>
    <x v="283"/>
    <n v="20250211650169"/>
    <x v="27"/>
    <s v="GB"/>
    <s v="U2-L5"/>
    <x v="5"/>
    <x v="4"/>
    <d v="2025-02-18T00:00:00"/>
    <s v="Yes"/>
    <x v="1"/>
    <d v="2025-02-19T00:00:00"/>
    <s v="SOLVED"/>
    <s v="Labels not scannable, bad print"/>
    <s v="5015136694INCORRECT LABELS "/>
    <x v="0"/>
    <x v="1"/>
    <b v="0"/>
    <n v="1"/>
    <n v="0"/>
  </r>
  <r>
    <n v="5015136695"/>
    <x v="283"/>
    <n v="20250211650197"/>
    <x v="27"/>
    <s v="GB"/>
    <s v="U2-L5"/>
    <x v="5"/>
    <x v="4"/>
    <d v="2025-02-18T00:00:00"/>
    <s v="Yes"/>
    <x v="1"/>
    <d v="2025-02-18T00:00:00"/>
    <s v="SOLVED"/>
    <s v="labels not scannable, bad print"/>
    <s v="5015136695INCORRECT LABELS "/>
    <x v="0"/>
    <x v="1"/>
    <b v="0"/>
    <n v="1"/>
    <n v="0"/>
  </r>
  <r>
    <n v="5015122883"/>
    <x v="284"/>
    <n v="20250211649693"/>
    <x v="16"/>
    <s v="GB"/>
    <s v="DX01-L5"/>
    <x v="1"/>
    <x v="3"/>
    <d v="2025-02-18T00:00:00"/>
    <s v="Yes"/>
    <x v="1"/>
    <d v="2025-02-18T00:00:00"/>
    <s v="SOLVED"/>
    <s v=""/>
    <s v="5015122883NO LABELS"/>
    <x v="0"/>
    <x v="1"/>
    <b v="0"/>
    <n v="1"/>
    <n v="0"/>
  </r>
  <r>
    <n v="5015122952"/>
    <x v="285"/>
    <n v="20250212650629"/>
    <x v="44"/>
    <s v="GB"/>
    <s v="DX01-L5"/>
    <x v="1"/>
    <x v="3"/>
    <d v="2025-02-18T00:00:00"/>
    <s v="Yes"/>
    <x v="1"/>
    <d v="2025-02-18T00:00:00"/>
    <s v="SOLVED"/>
    <s v=""/>
    <s v="5015122952NO LABELS"/>
    <x v="0"/>
    <x v="1"/>
    <b v="0"/>
    <n v="1"/>
    <n v="0"/>
  </r>
  <r>
    <n v="5015122893"/>
    <x v="286"/>
    <n v="20250212650686"/>
    <x v="135"/>
    <s v="GB"/>
    <s v="DX01-L5"/>
    <x v="1"/>
    <x v="3"/>
    <d v="2025-02-18T00:00:00"/>
    <s v="Yes"/>
    <x v="1"/>
    <d v="2025-02-18T00:00:00"/>
    <s v="SOLVED"/>
    <s v=""/>
    <s v="5015122893NO LABELS"/>
    <x v="0"/>
    <x v="1"/>
    <b v="0"/>
    <n v="1"/>
    <n v="0"/>
  </r>
  <r>
    <n v="5015123103"/>
    <x v="287"/>
    <n v="20250212651109"/>
    <x v="45"/>
    <s v="GB"/>
    <s v="DX01-L5"/>
    <x v="1"/>
    <x v="4"/>
    <d v="2025-02-18T00:00:00"/>
    <s v="Yes"/>
    <x v="1"/>
    <d v="2025-02-18T00:00:00"/>
    <s v="SOLVED"/>
    <s v="LABELS NOT SCANABLE, BAD PRINT"/>
    <s v="5015123103INCORRECT LABELS "/>
    <x v="0"/>
    <x v="1"/>
    <b v="0"/>
    <n v="1"/>
    <n v="0"/>
  </r>
  <r>
    <n v="5015122944"/>
    <x v="288"/>
    <n v="20250212651209"/>
    <x v="70"/>
    <s v="GB"/>
    <s v="No Loc"/>
    <x v="1"/>
    <x v="3"/>
    <d v="2025-02-18T00:00:00"/>
    <s v="Yes"/>
    <x v="1"/>
    <d v="2025-02-18T00:00:00"/>
    <s v="SOLVED"/>
    <s v=""/>
    <s v="5015122944NO LABELS"/>
    <x v="0"/>
    <x v="1"/>
    <b v="0"/>
    <n v="1"/>
    <n v="0"/>
  </r>
  <r>
    <n v="5015123080"/>
    <x v="289"/>
    <n v="20250211649932"/>
    <x v="81"/>
    <s v="GB"/>
    <n v="3402"/>
    <x v="0"/>
    <x v="5"/>
    <d v="2025-02-19T00:00:00"/>
    <s v="Yes"/>
    <x v="0"/>
    <d v="2025-02-19T00:00:00"/>
    <s v="SOLVED"/>
    <s v="We received 20 boxes as expected but 1 is not for us (Brazil) 1 manco, confirmed by RF and Supplier all 20 for us"/>
    <s v="5015123080AMOUNT"/>
    <x v="0"/>
    <x v="1"/>
    <b v="0"/>
    <n v="1"/>
    <n v="0"/>
  </r>
  <r>
    <n v="5015123080"/>
    <x v="289"/>
    <n v="20250211649932"/>
    <x v="81"/>
    <s v="GB"/>
    <n v="3402"/>
    <x v="0"/>
    <x v="3"/>
    <d v="2025-02-19T00:00:00"/>
    <s v="Yes"/>
    <x v="1"/>
    <d v="2025-02-19T00:00:00"/>
    <s v="SOLVED"/>
    <s v=""/>
    <s v="5015123080NO LABELS"/>
    <x v="0"/>
    <x v="1"/>
    <b v="0"/>
    <n v="1"/>
    <n v="0"/>
  </r>
  <r>
    <n v="5015094608"/>
    <x v="290"/>
    <n v="20250206647418"/>
    <x v="88"/>
    <s v="GB"/>
    <s v="No Loc"/>
    <x v="5"/>
    <x v="6"/>
    <d v="2025-02-19T00:00:00"/>
    <s v="No"/>
    <x v="1"/>
    <d v="2025-02-19T00:00:00"/>
    <s v="SOLVED"/>
    <s v=""/>
    <s v="5015094608XX LABELS"/>
    <x v="0"/>
    <x v="1"/>
    <b v="0"/>
    <n v="1"/>
    <n v="0"/>
  </r>
  <r>
    <n v="5015094519"/>
    <x v="291"/>
    <n v="20250206647423"/>
    <x v="88"/>
    <s v="GB"/>
    <s v="DX01-L5"/>
    <x v="5"/>
    <x v="6"/>
    <d v="2025-02-19T00:00:00"/>
    <s v="Yes"/>
    <x v="1"/>
    <d v="2025-02-19T00:00:00"/>
    <s v="SOLVED"/>
    <s v="XX label, + damaged label"/>
    <s v="5015094519XX LABELS"/>
    <x v="0"/>
    <x v="1"/>
    <b v="0"/>
    <n v="1"/>
    <n v="0"/>
  </r>
  <r>
    <n v="5015136670"/>
    <x v="292"/>
    <n v="20250212650945"/>
    <x v="51"/>
    <s v="GB"/>
    <s v="U2-L5"/>
    <x v="5"/>
    <x v="3"/>
    <d v="2025-02-19T00:00:00"/>
    <s v="Yes"/>
    <x v="1"/>
    <d v="2025-02-19T00:00:00"/>
    <s v="SOLVED"/>
    <s v=""/>
    <s v="5015136670NO LABELS"/>
    <x v="0"/>
    <x v="1"/>
    <b v="0"/>
    <n v="1"/>
    <n v="0"/>
  </r>
  <r>
    <n v="5015136672"/>
    <x v="292"/>
    <n v="20250212650955"/>
    <x v="51"/>
    <s v="GB"/>
    <n v="3402"/>
    <x v="5"/>
    <x v="3"/>
    <d v="2025-02-19T00:00:00"/>
    <s v="Yes"/>
    <x v="1"/>
    <d v="2025-02-19T00:00:00"/>
    <s v="SOLVED"/>
    <s v=""/>
    <s v="5015136672NO LABELS"/>
    <x v="0"/>
    <x v="1"/>
    <b v="0"/>
    <n v="1"/>
    <n v="0"/>
  </r>
  <r>
    <n v="5015151968"/>
    <x v="293"/>
    <n v="20250214653054"/>
    <x v="20"/>
    <s v="GB"/>
    <s v="OYL1"/>
    <x v="2"/>
    <x v="3"/>
    <d v="2025-02-19T00:00:00"/>
    <s v="Yes"/>
    <x v="1"/>
    <d v="2025-02-20T00:00:00"/>
    <s v="SOLVED"/>
    <s v=""/>
    <s v="5015151968NO LABELS"/>
    <x v="0"/>
    <x v="1"/>
    <b v="0"/>
    <n v="1"/>
    <n v="0"/>
  </r>
  <r>
    <n v="5015152147"/>
    <x v="294"/>
    <n v="20250213652355"/>
    <x v="51"/>
    <s v="GB"/>
    <n v="3402"/>
    <x v="5"/>
    <x v="3"/>
    <d v="2025-02-20T00:00:00"/>
    <s v="Yes"/>
    <x v="1"/>
    <d v="2025-02-21T00:00:00"/>
    <s v="SOLVED"/>
    <s v=""/>
    <s v="5015152147NO LABELS"/>
    <x v="0"/>
    <x v="1"/>
    <b v="0"/>
    <n v="1"/>
    <n v="0"/>
  </r>
  <r>
    <n v="5015136691"/>
    <x v="295"/>
    <n v="20250210649287"/>
    <x v="112"/>
    <s v="GB"/>
    <n v="3402"/>
    <x v="1"/>
    <x v="4"/>
    <d v="2025-02-20T00:00:00"/>
    <s v="Yes"/>
    <x v="1"/>
    <d v="2025-02-20T00:00:00"/>
    <s v="SOLVED"/>
    <s v="Labels not scannable, bad print"/>
    <s v="5015136691INCORRECT LABELS "/>
    <x v="0"/>
    <x v="1"/>
    <b v="0"/>
    <n v="1"/>
    <n v="0"/>
  </r>
  <r>
    <n v="5015137680"/>
    <x v="296"/>
    <n v="20250210649290"/>
    <x v="53"/>
    <s v="GB"/>
    <s v="U2-L5"/>
    <x v="1"/>
    <x v="4"/>
    <d v="2025-02-20T00:00:00"/>
    <s v="Yes"/>
    <x v="1"/>
    <d v="2025-02-20T00:00:00"/>
    <s v="SOLVED"/>
    <s v="Labels not scannable, bad print"/>
    <s v="5015137680INCORRECT LABELS "/>
    <x v="0"/>
    <x v="1"/>
    <b v="0"/>
    <n v="1"/>
    <n v="0"/>
  </r>
  <r>
    <n v="5015136772"/>
    <x v="297"/>
    <n v="20250210649293"/>
    <x v="52"/>
    <s v="GB"/>
    <s v="U2-L5"/>
    <x v="1"/>
    <x v="4"/>
    <d v="2025-02-20T00:00:00"/>
    <s v="Yes"/>
    <x v="1"/>
    <d v="2025-02-20T00:00:00"/>
    <s v="SOLVED"/>
    <s v="Labels not scannable, bad print"/>
    <s v="5015136772INCORRECT LABELS "/>
    <x v="0"/>
    <x v="1"/>
    <b v="0"/>
    <n v="1"/>
    <n v="0"/>
  </r>
  <r>
    <n v="5015137134"/>
    <x v="298"/>
    <n v="20250212650910"/>
    <x v="97"/>
    <s v="GB"/>
    <n v="3402"/>
    <x v="1"/>
    <x v="3"/>
    <d v="2025-02-20T00:00:00"/>
    <s v="Yes"/>
    <x v="1"/>
    <d v="2025-02-20T00:00:00"/>
    <s v="SOLVED"/>
    <s v=""/>
    <s v="5015137134NO LABELS"/>
    <x v="0"/>
    <x v="1"/>
    <b v="0"/>
    <n v="1"/>
    <n v="0"/>
  </r>
  <r>
    <n v="5015137677"/>
    <x v="299"/>
    <n v="20250213651757"/>
    <x v="136"/>
    <s v="GB"/>
    <n v="3402"/>
    <x v="1"/>
    <x v="3"/>
    <d v="2025-02-20T00:00:00"/>
    <s v="Yes"/>
    <x v="1"/>
    <d v="2025-02-20T00:00:00"/>
    <s v="SOLVED"/>
    <s v=""/>
    <s v="5015137677NO LABELS"/>
    <x v="0"/>
    <x v="1"/>
    <b v="0"/>
    <n v="1"/>
    <n v="0"/>
  </r>
  <r>
    <n v="5015152075"/>
    <x v="300"/>
    <n v="20250214652758"/>
    <x v="15"/>
    <s v="GB"/>
    <s v="U2-L5"/>
    <x v="1"/>
    <x v="3"/>
    <d v="2025-02-20T00:00:00"/>
    <s v="Yes"/>
    <x v="1"/>
    <d v="2025-02-20T00:00:00"/>
    <s v="SOLVED"/>
    <s v=""/>
    <s v="5015152075NO LABELS"/>
    <x v="0"/>
    <x v="1"/>
    <b v="0"/>
    <n v="1"/>
    <n v="0"/>
  </r>
  <r>
    <n v="5015136708"/>
    <x v="301"/>
    <n v="20250206647285"/>
    <x v="119"/>
    <s v="GB"/>
    <s v="U2-L5"/>
    <x v="2"/>
    <x v="3"/>
    <d v="2025-02-20T00:00:00"/>
    <s v="Yes"/>
    <x v="1"/>
    <d v="2025-02-20T00:00:00"/>
    <s v="SOLVED"/>
    <s v=""/>
    <s v="5015136708NO LABELS"/>
    <x v="0"/>
    <x v="1"/>
    <b v="0"/>
    <n v="1"/>
    <n v="0"/>
  </r>
  <r>
    <n v="5015152175"/>
    <x v="302"/>
    <n v="20250213652409"/>
    <x v="119"/>
    <s v="GB"/>
    <n v="3402"/>
    <x v="2"/>
    <x v="3"/>
    <d v="2025-02-20T00:00:00"/>
    <s v="Yes"/>
    <x v="1"/>
    <d v="2025-02-20T00:00:00"/>
    <s v="SOLVED"/>
    <s v=""/>
    <s v="5015152175NO LABELS"/>
    <x v="0"/>
    <x v="1"/>
    <b v="0"/>
    <n v="1"/>
    <n v="0"/>
  </r>
  <r>
    <n v="5015152132"/>
    <x v="302"/>
    <n v="20250213652411"/>
    <x v="119"/>
    <s v="GB"/>
    <n v="3402"/>
    <x v="2"/>
    <x v="3"/>
    <d v="2025-02-20T00:00:00"/>
    <s v="Yes"/>
    <x v="1"/>
    <d v="2025-02-20T00:00:00"/>
    <s v="SOLVED"/>
    <s v=""/>
    <s v="5015152132NO LABELS"/>
    <x v="0"/>
    <x v="1"/>
    <b v="0"/>
    <n v="1"/>
    <n v="0"/>
  </r>
  <r>
    <n v="5015151928"/>
    <x v="303"/>
    <n v="20250213652050"/>
    <x v="117"/>
    <s v="GB"/>
    <s v="OYL1"/>
    <x v="0"/>
    <x v="3"/>
    <d v="2025-02-21T00:00:00"/>
    <s v="Yes"/>
    <x v="1"/>
    <d v="2025-02-21T00:00:00"/>
    <s v="SOLVED"/>
    <s v=""/>
    <s v="5015151928NO LABELS"/>
    <x v="0"/>
    <x v="1"/>
    <b v="0"/>
    <n v="1"/>
    <n v="0"/>
  </r>
  <r>
    <n v="5015151928"/>
    <x v="303"/>
    <n v="20250213652050"/>
    <x v="117"/>
    <s v="GB"/>
    <s v="OYL1"/>
    <x v="0"/>
    <x v="0"/>
    <d v="2025-02-21T00:00:00"/>
    <s v="Yes"/>
    <x v="1"/>
    <d v="2025-02-21T00:00:00"/>
    <s v="SOLVED"/>
    <s v=""/>
    <s v="5015151928DAMAGE "/>
    <x v="0"/>
    <x v="1"/>
    <b v="0"/>
    <n v="1"/>
    <n v="0"/>
  </r>
  <r>
    <n v="5015166359"/>
    <x v="304"/>
    <n v="20250211650008"/>
    <x v="69"/>
    <s v="GB"/>
    <n v="3402"/>
    <x v="1"/>
    <x v="3"/>
    <d v="2025-02-21T00:00:00"/>
    <s v="Yes"/>
    <x v="1"/>
    <d v="2025-02-21T00:00:00"/>
    <s v="SOLVED"/>
    <s v=""/>
    <s v="5015166359NO LABELS"/>
    <x v="0"/>
    <x v="1"/>
    <b v="0"/>
    <n v="1"/>
    <n v="0"/>
  </r>
  <r>
    <n v="5015122999"/>
    <x v="305"/>
    <n v="20250211650079"/>
    <x v="137"/>
    <s v="GB"/>
    <n v="3402"/>
    <x v="1"/>
    <x v="6"/>
    <d v="2025-02-21T00:00:00"/>
    <s v="Yes"/>
    <x v="1"/>
    <d v="2025-02-24T00:00:00"/>
    <s v="SOLVED"/>
    <s v=""/>
    <s v="5015122999XX LABELS"/>
    <x v="0"/>
    <x v="1"/>
    <b v="0"/>
    <n v="1"/>
    <n v="0"/>
  </r>
  <r>
    <n v="5015152098"/>
    <x v="306"/>
    <n v="20250213651993"/>
    <x v="44"/>
    <s v="GB"/>
    <s v="DX01-L5"/>
    <x v="1"/>
    <x v="3"/>
    <d v="2025-02-21T00:00:00"/>
    <s v="Yes"/>
    <x v="1"/>
    <d v="2025-02-21T00:00:00"/>
    <s v="SOLVED"/>
    <s v=""/>
    <s v="5015152098NO LABELS"/>
    <x v="0"/>
    <x v="1"/>
    <b v="0"/>
    <n v="1"/>
    <n v="0"/>
  </r>
  <r>
    <n v="5015166467"/>
    <x v="307"/>
    <n v="20250214652862"/>
    <x v="138"/>
    <s v="GB"/>
    <s v="DX01-L5"/>
    <x v="1"/>
    <x v="3"/>
    <d v="2025-02-21T00:00:00"/>
    <s v="Yes"/>
    <x v="1"/>
    <d v="2025-02-21T00:00:00"/>
    <s v="SOLVED"/>
    <s v=""/>
    <s v="5015166467NO LABELS"/>
    <x v="0"/>
    <x v="1"/>
    <b v="0"/>
    <n v="1"/>
    <n v="0"/>
  </r>
  <r>
    <n v="5015166621"/>
    <x v="308"/>
    <n v="20250217654057"/>
    <x v="104"/>
    <s v="GB"/>
    <s v="MZ07"/>
    <x v="1"/>
    <x v="0"/>
    <d v="2025-02-21T00:00:00"/>
    <s v="Yes"/>
    <x v="2"/>
    <d v="2025-02-21T00:00:00"/>
    <s v="SOLVED"/>
    <s v=""/>
    <s v="5015166621DAMAGE "/>
    <x v="0"/>
    <x v="1"/>
    <b v="0"/>
    <n v="1"/>
    <n v="0"/>
  </r>
  <r>
    <n v="5015166333"/>
    <x v="309"/>
    <n v="20250217654230"/>
    <x v="43"/>
    <s v="GB"/>
    <s v="U2-L5"/>
    <x v="1"/>
    <x v="3"/>
    <d v="2025-02-21T00:00:00"/>
    <s v="Yes"/>
    <x v="1"/>
    <d v="2025-02-21T00:00:00"/>
    <s v="SOLVED"/>
    <s v=""/>
    <s v="5015166333NO LABELS"/>
    <x v="0"/>
    <x v="1"/>
    <b v="0"/>
    <n v="1"/>
    <n v="0"/>
  </r>
  <r>
    <n v="5015166331"/>
    <x v="310"/>
    <n v="20250213651722"/>
    <x v="139"/>
    <s v="GB"/>
    <s v="DX01-L5"/>
    <x v="2"/>
    <x v="3"/>
    <d v="2025-02-21T00:00:00"/>
    <s v="Yes"/>
    <x v="1"/>
    <d v="2025-02-21T00:00:00"/>
    <s v="SOLVED"/>
    <s v=""/>
    <s v="5015166331NO LABELS"/>
    <x v="0"/>
    <x v="1"/>
    <b v="0"/>
    <n v="1"/>
    <n v="0"/>
  </r>
  <r>
    <n v="5015181711"/>
    <x v="311"/>
    <n v="20250217654067"/>
    <x v="46"/>
    <s v="GB"/>
    <s v="DX01-L5"/>
    <x v="2"/>
    <x v="3"/>
    <d v="2025-02-21T00:00:00"/>
    <s v="Yes"/>
    <x v="1"/>
    <d v="2025-02-21T00:00:00"/>
    <s v="SOLVED"/>
    <s v=""/>
    <s v="5015181711NO LABELS"/>
    <x v="0"/>
    <x v="1"/>
    <b v="0"/>
    <n v="1"/>
    <n v="0"/>
  </r>
  <r>
    <n v="5015166406"/>
    <x v="312"/>
    <n v="20250214653509"/>
    <x v="59"/>
    <s v="GB"/>
    <s v="OYL1"/>
    <x v="0"/>
    <x v="0"/>
    <d v="2025-02-24T00:00:00"/>
    <s v="Yes"/>
    <x v="1"/>
    <d v="2025-02-25T00:00:00"/>
    <s v="SOLVED"/>
    <s v=""/>
    <s v="5015166406DAMAGE "/>
    <x v="0"/>
    <x v="1"/>
    <b v="0"/>
    <n v="1"/>
    <n v="0"/>
  </r>
  <r>
    <n v="5015166343"/>
    <x v="313"/>
    <n v="20250217654154"/>
    <x v="121"/>
    <s v="GB"/>
    <n v="3402"/>
    <x v="0"/>
    <x v="4"/>
    <d v="2025-02-24T00:00:00"/>
    <s v="Yes"/>
    <x v="1"/>
    <d v="2025-02-24T00:00:00"/>
    <s v="SOLVED"/>
    <s v=""/>
    <s v="5015166343INCORRECT LABELS "/>
    <x v="0"/>
    <x v="1"/>
    <b v="0"/>
    <n v="1"/>
    <n v="0"/>
  </r>
  <r>
    <n v="5015166377"/>
    <x v="314"/>
    <n v="20250217654010"/>
    <x v="59"/>
    <s v="GB"/>
    <s v="OYL1"/>
    <x v="0"/>
    <x v="6"/>
    <d v="2025-02-24T00:00:00"/>
    <s v="Yes"/>
    <x v="1"/>
    <d v="2025-02-24T00:00:00"/>
    <s v="SOLVED"/>
    <s v=""/>
    <s v="5015166377XX LABELS"/>
    <x v="0"/>
    <x v="1"/>
    <b v="0"/>
    <n v="1"/>
    <n v="0"/>
  </r>
  <r>
    <n v="5015181743"/>
    <x v="315"/>
    <n v="20250218654997"/>
    <x v="140"/>
    <s v="GB"/>
    <s v="DX01-L5"/>
    <x v="5"/>
    <x v="3"/>
    <d v="2025-02-24T00:00:00"/>
    <s v="Yes"/>
    <x v="1"/>
    <d v="2025-02-24T00:00:00"/>
    <s v="SOLVED"/>
    <s v=""/>
    <s v="5015181743NO LABELS"/>
    <x v="0"/>
    <x v="1"/>
    <b v="0"/>
    <n v="1"/>
    <n v="0"/>
  </r>
  <r>
    <n v="5015181863"/>
    <x v="316"/>
    <n v="20250213652118"/>
    <x v="141"/>
    <s v="GB"/>
    <n v="3402"/>
    <x v="1"/>
    <x v="3"/>
    <d v="2025-02-24T00:00:00"/>
    <s v="Yes"/>
    <x v="1"/>
    <d v="2025-02-24T00:00:00"/>
    <s v="SOLVED"/>
    <s v=""/>
    <s v="5015181863NO LABELS"/>
    <x v="0"/>
    <x v="1"/>
    <b v="0"/>
    <n v="1"/>
    <n v="0"/>
  </r>
  <r>
    <n v="5015181795"/>
    <x v="317"/>
    <n v="20250217653900"/>
    <x v="138"/>
    <s v="GB"/>
    <s v="DX01-L5"/>
    <x v="1"/>
    <x v="3"/>
    <d v="2025-02-24T00:00:00"/>
    <s v="Yes"/>
    <x v="1"/>
    <d v="2025-02-24T00:00:00"/>
    <s v="SOLVED"/>
    <s v=""/>
    <s v="5015181795NO LABELS"/>
    <x v="0"/>
    <x v="1"/>
    <b v="0"/>
    <n v="1"/>
    <n v="0"/>
  </r>
  <r>
    <n v="5015181694"/>
    <x v="318"/>
    <n v="20250217654371"/>
    <x v="83"/>
    <s v="GB"/>
    <s v="MY02"/>
    <x v="1"/>
    <x v="4"/>
    <d v="2025-02-24T00:00:00"/>
    <s v="Yes"/>
    <x v="1"/>
    <d v="2025-02-24T00:00:00"/>
    <s v="SOLVED"/>
    <s v="Labels not scannable, bad print"/>
    <s v="5015181694INCORRECT LABELS "/>
    <x v="0"/>
    <x v="1"/>
    <b v="0"/>
    <n v="1"/>
    <n v="0"/>
  </r>
  <r>
    <n v="5015181696"/>
    <x v="318"/>
    <n v="20250217654373"/>
    <x v="83"/>
    <s v="GB"/>
    <s v="MY02"/>
    <x v="1"/>
    <x v="4"/>
    <d v="2025-02-24T00:00:00"/>
    <s v="Yes"/>
    <x v="1"/>
    <d v="2025-02-24T00:00:00"/>
    <s v="SOLVED"/>
    <s v="Labels not scannable, bad print"/>
    <s v="5015181696INCORRECT LABELS "/>
    <x v="0"/>
    <x v="1"/>
    <b v="0"/>
    <n v="1"/>
    <n v="0"/>
  </r>
  <r>
    <n v="5015181692"/>
    <x v="318"/>
    <n v="20250217654376"/>
    <x v="83"/>
    <s v="GB"/>
    <s v="MY02"/>
    <x v="1"/>
    <x v="4"/>
    <d v="2025-02-24T00:00:00"/>
    <s v="Yes"/>
    <x v="1"/>
    <d v="2025-02-24T00:00:00"/>
    <s v="SOLVED"/>
    <s v="Labels not scannable, bad print"/>
    <s v="5015181692INCORRECT LABELS "/>
    <x v="0"/>
    <x v="1"/>
    <b v="0"/>
    <n v="1"/>
    <n v="0"/>
  </r>
  <r>
    <n v="5015181689"/>
    <x v="318"/>
    <n v="20250217654461"/>
    <x v="83"/>
    <s v="GB"/>
    <s v="MY02"/>
    <x v="1"/>
    <x v="4"/>
    <d v="2025-02-24T00:00:00"/>
    <s v="Yes"/>
    <x v="1"/>
    <d v="2025-02-24T00:00:00"/>
    <s v="SOLVED"/>
    <s v="Labels not scannable, bad print"/>
    <s v="5015181689INCORRECT LABELS "/>
    <x v="0"/>
    <x v="1"/>
    <b v="0"/>
    <n v="1"/>
    <n v="0"/>
  </r>
  <r>
    <n v="5015181695"/>
    <x v="318"/>
    <n v="20250218654953"/>
    <x v="83"/>
    <s v="GB"/>
    <s v="MY02"/>
    <x v="1"/>
    <x v="4"/>
    <d v="2025-02-24T00:00:00"/>
    <s v="Yes"/>
    <x v="1"/>
    <d v="2025-02-24T00:00:00"/>
    <s v="SOLVED"/>
    <s v="Labels not scannable, bad print"/>
    <s v="5015181695INCORRECT LABELS "/>
    <x v="0"/>
    <x v="1"/>
    <b v="0"/>
    <n v="1"/>
    <n v="0"/>
  </r>
  <r>
    <n v="5015166274"/>
    <x v="319"/>
    <n v="20250214652990"/>
    <x v="38"/>
    <s v="GB"/>
    <s v="DX01-L5"/>
    <x v="2"/>
    <x v="6"/>
    <d v="2025-02-24T00:00:00"/>
    <s v="Yes"/>
    <x v="1"/>
    <d v="2025-02-24T00:00:00"/>
    <s v="SOLVED"/>
    <s v=""/>
    <s v="5015166274XX LABELS"/>
    <x v="0"/>
    <x v="1"/>
    <b v="0"/>
    <n v="1"/>
    <n v="0"/>
  </r>
  <r>
    <n v="5015196833"/>
    <x v="320"/>
    <n v="20250219656002"/>
    <x v="6"/>
    <s v="GB"/>
    <s v="DK-BM01"/>
    <x v="2"/>
    <x v="2"/>
    <d v="2025-02-24T00:00:00"/>
    <s v="Yes"/>
    <x v="1"/>
    <d v="2025-02-24T00:00:00"/>
    <s v="SOLVED"/>
    <s v=""/>
    <s v="5015196833MISSING LABELS ON SOME UNITS"/>
    <x v="0"/>
    <x v="1"/>
    <b v="0"/>
    <n v="1"/>
    <n v="0"/>
  </r>
  <r>
    <n v="5015152053"/>
    <x v="321"/>
    <n v="20250212650995"/>
    <x v="4"/>
    <s v="GB"/>
    <s v="DX01-L5"/>
    <x v="0"/>
    <x v="0"/>
    <d v="2025-02-25T00:00:00"/>
    <s v="Yes"/>
    <x v="1"/>
    <d v="2025-02-26T00:00:00"/>
    <s v="SOLVED"/>
    <s v="Oil Damage"/>
    <s v="5015152053DAMAGE "/>
    <x v="0"/>
    <x v="1"/>
    <b v="0"/>
    <n v="1"/>
    <n v="0"/>
  </r>
  <r>
    <n v="5015180903"/>
    <x v="322"/>
    <n v="20250213652394"/>
    <x v="63"/>
    <s v="GB"/>
    <n v="3402"/>
    <x v="0"/>
    <x v="3"/>
    <d v="2025-02-25T00:00:00"/>
    <s v="Yes"/>
    <x v="1"/>
    <d v="2025-02-25T00:00:00"/>
    <s v="SOLVED"/>
    <s v=""/>
    <s v="5015180903NO LABELS"/>
    <x v="0"/>
    <x v="1"/>
    <b v="0"/>
    <n v="1"/>
    <n v="0"/>
  </r>
  <r>
    <n v="5015180903"/>
    <x v="322"/>
    <n v="20250213652394"/>
    <x v="63"/>
    <s v="GB"/>
    <n v="3402"/>
    <x v="0"/>
    <x v="0"/>
    <d v="2025-02-25T00:00:00"/>
    <s v="Yes"/>
    <x v="1"/>
    <d v="2025-02-25T00:00:00"/>
    <s v="SOLVED"/>
    <s v="Oil Damage"/>
    <s v="5015180903DAMAGE "/>
    <x v="0"/>
    <x v="1"/>
    <b v="0"/>
    <n v="1"/>
    <n v="0"/>
  </r>
  <r>
    <n v="5015181004"/>
    <x v="323"/>
    <n v="20250217654307"/>
    <x v="3"/>
    <s v="GB"/>
    <s v="No Loc"/>
    <x v="0"/>
    <x v="3"/>
    <d v="2025-02-25T00:00:00"/>
    <s v="Yes"/>
    <x v="1"/>
    <d v="2025-02-25T00:00:00"/>
    <s v="SOLVED"/>
    <s v=""/>
    <s v="5015181004NO LABELS"/>
    <x v="0"/>
    <x v="1"/>
    <b v="0"/>
    <n v="1"/>
    <n v="0"/>
  </r>
  <r>
    <n v="5015181651"/>
    <x v="324"/>
    <n v="20250218654987"/>
    <x v="142"/>
    <s v="GB"/>
    <n v="3402"/>
    <x v="0"/>
    <x v="0"/>
    <d v="2025-02-25T00:00:00"/>
    <s v="Yes"/>
    <x v="1"/>
    <d v="2025-02-25T00:00:00"/>
    <s v="SOLVED"/>
    <s v="Oil Damage"/>
    <s v="5015181651DAMAGE "/>
    <x v="0"/>
    <x v="1"/>
    <b v="0"/>
    <n v="1"/>
    <n v="0"/>
  </r>
  <r>
    <n v="5015181339"/>
    <x v="325"/>
    <n v="20250218655087"/>
    <x v="59"/>
    <s v="GB"/>
    <s v="OYL1"/>
    <x v="0"/>
    <x v="0"/>
    <d v="2025-02-25T00:00:00"/>
    <s v="Yes"/>
    <x v="1"/>
    <d v="2025-02-25T00:00:00"/>
    <s v="SOLVED"/>
    <s v=""/>
    <s v="5015181339DAMAGE "/>
    <x v="0"/>
    <x v="1"/>
    <b v="0"/>
    <n v="1"/>
    <n v="0"/>
  </r>
  <r>
    <n v="5015166396"/>
    <x v="326"/>
    <n v="20250213651902"/>
    <x v="50"/>
    <s v="GB"/>
    <n v="3402"/>
    <x v="5"/>
    <x v="3"/>
    <d v="2025-02-25T00:00:00"/>
    <s v="Yes"/>
    <x v="1"/>
    <d v="2025-02-25T00:00:00"/>
    <s v="SOLVED"/>
    <s v=""/>
    <s v="5015166396NO LABELS"/>
    <x v="0"/>
    <x v="1"/>
    <b v="0"/>
    <n v="1"/>
    <n v="0"/>
  </r>
  <r>
    <n v="5015166426"/>
    <x v="327"/>
    <n v="20250214653249"/>
    <x v="67"/>
    <s v="GB"/>
    <s v="DX01-L5"/>
    <x v="5"/>
    <x v="2"/>
    <d v="2025-02-25T00:00:00"/>
    <s v="No"/>
    <x v="1"/>
    <d v="2025-02-25T00:00:00"/>
    <s v="SOLVED"/>
    <s v=""/>
    <s v="5015166426MISSING LABELS ON SOME UNITS"/>
    <x v="0"/>
    <x v="1"/>
    <b v="0"/>
    <n v="1"/>
    <n v="0"/>
  </r>
  <r>
    <n v="5015196472"/>
    <x v="328"/>
    <n v="20250218654971"/>
    <x v="51"/>
    <s v="GB"/>
    <s v="U2-L5"/>
    <x v="5"/>
    <x v="3"/>
    <d v="2025-02-25T00:00:00"/>
    <s v="Yes"/>
    <x v="1"/>
    <d v="2025-02-25T00:00:00"/>
    <s v="SOLVED"/>
    <s v=""/>
    <s v="5015196472NO LABELS"/>
    <x v="0"/>
    <x v="1"/>
    <b v="0"/>
    <n v="1"/>
    <n v="0"/>
  </r>
  <r>
    <n v="5015196572"/>
    <x v="329"/>
    <n v="20250219655985"/>
    <x v="44"/>
    <s v="GB"/>
    <s v="DX01-L5"/>
    <x v="1"/>
    <x v="3"/>
    <d v="2025-02-25T00:00:00"/>
    <s v="Yes"/>
    <x v="1"/>
    <d v="2025-02-25T00:00:00"/>
    <s v="SOLVED"/>
    <s v=""/>
    <s v="5015196572NO LABELS"/>
    <x v="0"/>
    <x v="1"/>
    <b v="0"/>
    <n v="1"/>
    <n v="0"/>
  </r>
  <r>
    <n v="5015196706"/>
    <x v="330"/>
    <n v="20250219656119"/>
    <x v="45"/>
    <s v="GB"/>
    <s v="DX01-L5"/>
    <x v="1"/>
    <x v="4"/>
    <d v="2025-02-25T00:00:00"/>
    <s v="Yes"/>
    <x v="1"/>
    <d v="2025-02-25T00:00:00"/>
    <s v="SOLVED"/>
    <s v="Labels not scannable, bad print"/>
    <s v="5015196706INCORRECT LABELS "/>
    <x v="0"/>
    <x v="1"/>
    <b v="0"/>
    <n v="1"/>
    <n v="0"/>
  </r>
  <r>
    <n v="5015196685"/>
    <x v="331"/>
    <n v="20250219656174"/>
    <x v="15"/>
    <s v="GB"/>
    <s v="U2-L5"/>
    <x v="1"/>
    <x v="3"/>
    <d v="2025-02-25T00:00:00"/>
    <s v="Yes"/>
    <x v="1"/>
    <d v="2025-02-25T00:00:00"/>
    <s v="SOLVED"/>
    <s v=""/>
    <s v="5015196685NO LABELS"/>
    <x v="0"/>
    <x v="1"/>
    <b v="0"/>
    <n v="1"/>
    <n v="0"/>
  </r>
  <r>
    <n v="5015181362"/>
    <x v="332"/>
    <n v="20250217654072"/>
    <x v="12"/>
    <s v="GB"/>
    <s v="DX01-L5"/>
    <x v="2"/>
    <x v="3"/>
    <d v="2025-02-25T00:00:00"/>
    <s v="No"/>
    <x v="1"/>
    <d v="2025-02-25T00:00:00"/>
    <s v="SOLVED"/>
    <s v=""/>
    <s v="5015181362NO LABELS"/>
    <x v="0"/>
    <x v="1"/>
    <b v="0"/>
    <n v="1"/>
    <n v="0"/>
  </r>
  <r>
    <n v="5015210169"/>
    <x v="333"/>
    <n v="20250220657154"/>
    <x v="80"/>
    <s v="GB"/>
    <s v="OYL1"/>
    <x v="2"/>
    <x v="3"/>
    <d v="2025-02-25T00:00:00"/>
    <s v="No"/>
    <x v="1"/>
    <d v="2025-02-25T00:00:00"/>
    <s v="SOLVED"/>
    <s v=""/>
    <s v="5015210169NO LABELS"/>
    <x v="0"/>
    <x v="1"/>
    <b v="0"/>
    <n v="1"/>
    <n v="0"/>
  </r>
  <r>
    <n v="5015210320"/>
    <x v="334"/>
    <n v="20250220657173"/>
    <x v="20"/>
    <s v="GB"/>
    <s v="OYL1"/>
    <x v="2"/>
    <x v="3"/>
    <d v="2025-02-25T00:00:00"/>
    <s v="Yes"/>
    <x v="1"/>
    <d v="2025-02-25T00:00:00"/>
    <s v="SOLVED"/>
    <s v=""/>
    <s v="5015210320NO LABELS"/>
    <x v="0"/>
    <x v="1"/>
    <b v="0"/>
    <n v="1"/>
    <n v="0"/>
  </r>
  <r>
    <n v="5015181371"/>
    <x v="335"/>
    <n v="20250217654003"/>
    <x v="47"/>
    <s v="GB"/>
    <s v="DK-BM01"/>
    <x v="0"/>
    <x v="2"/>
    <d v="2025-02-26T00:00:00"/>
    <s v="Yes"/>
    <x v="1"/>
    <d v="2025-02-26T00:00:00"/>
    <s v="SOLVED"/>
    <s v=""/>
    <s v="5015181371MISSING LABELS ON SOME UNITS"/>
    <x v="0"/>
    <x v="1"/>
    <b v="0"/>
    <n v="1"/>
    <n v="0"/>
  </r>
  <r>
    <n v="5015196758"/>
    <x v="336"/>
    <n v="20250218655569"/>
    <x v="57"/>
    <s v="GB"/>
    <s v="DX01-L5"/>
    <x v="0"/>
    <x v="2"/>
    <d v="2025-02-26T00:00:00"/>
    <s v="Yes"/>
    <x v="1"/>
    <d v="2025-02-26T00:00:00"/>
    <s v="SOLVED"/>
    <s v=""/>
    <s v="5015196758MISSING LABELS ON SOME UNITS"/>
    <x v="0"/>
    <x v="1"/>
    <b v="0"/>
    <n v="1"/>
    <n v="0"/>
  </r>
  <r>
    <n v="5015210166"/>
    <x v="337"/>
    <n v="20250220657381"/>
    <x v="59"/>
    <s v="GB"/>
    <s v="No Loc"/>
    <x v="0"/>
    <x v="3"/>
    <d v="2025-02-26T00:00:00"/>
    <s v="Yes"/>
    <x v="1"/>
    <d v="2025-02-26T00:00:00"/>
    <s v="SOLVED"/>
    <s v=""/>
    <s v="5015210166NO LABELS"/>
    <x v="0"/>
    <x v="1"/>
    <b v="0"/>
    <n v="1"/>
    <n v="0"/>
  </r>
  <r>
    <n v="5015210166"/>
    <x v="337"/>
    <n v="20250220657381"/>
    <x v="59"/>
    <s v="GB"/>
    <s v="No Loc"/>
    <x v="0"/>
    <x v="0"/>
    <d v="2025-02-26T00:00:00"/>
    <s v="Yes"/>
    <x v="1"/>
    <d v="2025-02-26T00:00:00"/>
    <s v="SOLVED"/>
    <s v="Outer boxes are damaged, but the goods seem to be ok,"/>
    <s v="5015210166DAMAGE "/>
    <x v="0"/>
    <x v="1"/>
    <b v="0"/>
    <n v="1"/>
    <n v="0"/>
  </r>
  <r>
    <n v="5015181290"/>
    <x v="338"/>
    <n v="20250217654493"/>
    <x v="22"/>
    <s v="GB"/>
    <s v="DX01-L5"/>
    <x v="5"/>
    <x v="4"/>
    <d v="2025-02-26T00:00:00"/>
    <s v="Yes"/>
    <x v="1"/>
    <d v="2025-02-26T00:00:00"/>
    <s v="SOLVED"/>
    <s v="Labels not scannable, bad print"/>
    <s v="5015181290INCORRECT LABELS "/>
    <x v="0"/>
    <x v="1"/>
    <b v="0"/>
    <n v="1"/>
    <n v="0"/>
  </r>
  <r>
    <n v="5015181289"/>
    <x v="338"/>
    <n v="20250217654500"/>
    <x v="22"/>
    <s v="GB"/>
    <s v="No Loc"/>
    <x v="5"/>
    <x v="4"/>
    <d v="2025-02-26T00:00:00"/>
    <s v="Yes"/>
    <x v="1"/>
    <d v="2025-02-26T00:00:00"/>
    <s v="SOLVED"/>
    <s v="labels not scannable, bad print"/>
    <s v="5015181289INCORRECT LABELS "/>
    <x v="0"/>
    <x v="1"/>
    <b v="0"/>
    <n v="1"/>
    <n v="0"/>
  </r>
  <r>
    <n v="5015181235"/>
    <x v="339"/>
    <n v="20250218654924"/>
    <x v="26"/>
    <s v="GB"/>
    <s v="DK-BM01"/>
    <x v="5"/>
    <x v="3"/>
    <d v="2025-02-26T00:00:00"/>
    <s v="Yes"/>
    <x v="1"/>
    <d v="2025-02-26T00:00:00"/>
    <s v="SOLVED"/>
    <s v=""/>
    <s v="5015181235NO LABELS"/>
    <x v="0"/>
    <x v="1"/>
    <b v="0"/>
    <n v="1"/>
    <n v="0"/>
  </r>
  <r>
    <n v="5015209936"/>
    <x v="340"/>
    <n v="20250219656091"/>
    <x v="51"/>
    <s v="GB"/>
    <n v="3402"/>
    <x v="5"/>
    <x v="3"/>
    <d v="2025-02-26T00:00:00"/>
    <s v="Yes"/>
    <x v="1"/>
    <d v="2025-02-26T00:00:00"/>
    <s v="SOLVED"/>
    <s v=""/>
    <s v="5015209936NO LABELS"/>
    <x v="0"/>
    <x v="1"/>
    <b v="0"/>
    <n v="1"/>
    <n v="0"/>
  </r>
  <r>
    <n v="5015225953"/>
    <x v="341"/>
    <n v="20250220657217"/>
    <x v="27"/>
    <s v="GB"/>
    <s v="U2-L5"/>
    <x v="5"/>
    <x v="1"/>
    <d v="2025-02-26T00:00:00"/>
    <s v="Yes"/>
    <x v="1"/>
    <d v="2025-02-26T00:00:00"/>
    <s v="SOLVED"/>
    <s v="bad print"/>
    <s v="5015225953DAMAGED LABEL"/>
    <x v="0"/>
    <x v="1"/>
    <b v="0"/>
    <n v="1"/>
    <n v="0"/>
  </r>
  <r>
    <n v="5015196814"/>
    <x v="342"/>
    <n v="20250213651680"/>
    <x v="72"/>
    <s v="GB"/>
    <s v="OYL1"/>
    <x v="1"/>
    <x v="3"/>
    <d v="2025-02-26T00:00:00"/>
    <s v="Yes"/>
    <x v="1"/>
    <d v="2025-02-26T00:00:00"/>
    <s v="SOLVED"/>
    <s v=""/>
    <s v="5015196814NO LABELS"/>
    <x v="0"/>
    <x v="1"/>
    <b v="0"/>
    <n v="1"/>
    <n v="0"/>
  </r>
  <r>
    <n v="5015210202"/>
    <x v="343"/>
    <n v="20250217654367"/>
    <x v="53"/>
    <s v="GB"/>
    <s v="U2-L5"/>
    <x v="1"/>
    <x v="4"/>
    <d v="2025-02-26T00:00:00"/>
    <s v="Yes"/>
    <x v="1"/>
    <d v="2025-02-26T00:00:00"/>
    <s v="SOLVED"/>
    <s v="Labels not scannable, bad print"/>
    <s v="5015210202INCORRECT LABELS "/>
    <x v="0"/>
    <x v="1"/>
    <b v="0"/>
    <n v="1"/>
    <n v="0"/>
  </r>
  <r>
    <n v="5015196576"/>
    <x v="344"/>
    <n v="20250218655232"/>
    <x v="16"/>
    <s v="GB"/>
    <s v="DX01-L5"/>
    <x v="1"/>
    <x v="3"/>
    <d v="2025-02-26T00:00:00"/>
    <s v="Yes"/>
    <x v="1"/>
    <d v="2025-02-26T00:00:00"/>
    <s v="SOLVED"/>
    <s v=""/>
    <s v="5015196576NO LABELS"/>
    <x v="0"/>
    <x v="1"/>
    <b v="0"/>
    <n v="1"/>
    <n v="0"/>
  </r>
  <r>
    <n v="5015196634"/>
    <x v="345"/>
    <n v="20250218655243"/>
    <x v="143"/>
    <s v="GB"/>
    <s v="U2-L5"/>
    <x v="1"/>
    <x v="3"/>
    <d v="2025-02-26T00:00:00"/>
    <s v="Yes"/>
    <x v="1"/>
    <d v="2025-02-26T00:00:00"/>
    <s v="SOLVED"/>
    <s v=""/>
    <s v="5015196634NO LABELS"/>
    <x v="0"/>
    <x v="1"/>
    <b v="0"/>
    <n v="1"/>
    <n v="0"/>
  </r>
  <r>
    <n v="5015181017"/>
    <x v="346"/>
    <n v="20250218655607"/>
    <x v="10"/>
    <s v="GB"/>
    <s v="No Loc"/>
    <x v="1"/>
    <x v="3"/>
    <d v="2025-02-26T00:00:00"/>
    <s v="Yes"/>
    <x v="1"/>
    <d v="2025-02-27T00:00:00"/>
    <s v="SOLVED"/>
    <s v=""/>
    <s v="5015181017NO LABELS"/>
    <x v="0"/>
    <x v="1"/>
    <b v="0"/>
    <n v="1"/>
    <n v="0"/>
  </r>
  <r>
    <n v="5015181014"/>
    <x v="346"/>
    <n v="20250218655621"/>
    <x v="10"/>
    <s v="GB"/>
    <s v="No Loc"/>
    <x v="1"/>
    <x v="2"/>
    <d v="2025-02-26T00:00:00"/>
    <s v="Yes"/>
    <x v="1"/>
    <d v="2025-02-26T00:00:00"/>
    <s v="SOLVED"/>
    <s v=""/>
    <s v="5015181014MISSING LABELS ON SOME UNITS"/>
    <x v="0"/>
    <x v="1"/>
    <b v="0"/>
    <n v="1"/>
    <n v="0"/>
  </r>
  <r>
    <n v="5015196892"/>
    <x v="347"/>
    <n v="20250219656261"/>
    <x v="83"/>
    <s v="GB"/>
    <s v="MY02"/>
    <x v="1"/>
    <x v="4"/>
    <d v="2025-02-26T00:00:00"/>
    <s v="Yes"/>
    <x v="1"/>
    <d v="2025-02-26T00:00:00"/>
    <s v="SOLVED"/>
    <s v="labels not scannable, bad print"/>
    <s v="5015196892INCORRECT LABELS "/>
    <x v="0"/>
    <x v="1"/>
    <b v="0"/>
    <n v="1"/>
    <n v="0"/>
  </r>
  <r>
    <n v="5015210308"/>
    <x v="348"/>
    <n v="20250220657124"/>
    <x v="43"/>
    <s v="GB"/>
    <s v="U2-L5"/>
    <x v="1"/>
    <x v="3"/>
    <d v="2025-02-26T00:00:00"/>
    <s v="Yes"/>
    <x v="1"/>
    <d v="2025-02-26T00:00:00"/>
    <s v="SOLVED"/>
    <s v=""/>
    <s v="5015210308NO LABELS"/>
    <x v="0"/>
    <x v="1"/>
    <b v="0"/>
    <n v="1"/>
    <n v="0"/>
  </r>
  <r>
    <n v="5015196851"/>
    <x v="349"/>
    <n v="20250220657206"/>
    <x v="136"/>
    <s v="GB"/>
    <n v="3402"/>
    <x v="1"/>
    <x v="3"/>
    <d v="2025-02-26T00:00:00"/>
    <s v="Yes"/>
    <x v="1"/>
    <d v="2025-02-26T00:00:00"/>
    <s v="SOLVED"/>
    <s v=""/>
    <s v="5015196851NO LABELS"/>
    <x v="0"/>
    <x v="1"/>
    <b v="0"/>
    <n v="1"/>
    <n v="0"/>
  </r>
  <r>
    <n v="5015210141"/>
    <x v="350"/>
    <n v="20250220657332"/>
    <x v="59"/>
    <s v="GB"/>
    <s v="OYL1"/>
    <x v="0"/>
    <x v="5"/>
    <d v="2025-02-27T00:00:00"/>
    <s v="NA"/>
    <x v="0"/>
    <d v="2025-02-27T00:00:00"/>
    <s v="SOLVED"/>
    <s v="32 on CMR, 32 received but paperwork is for 33, last pallet received with another truck,"/>
    <s v="5015210141AMOUNT"/>
    <x v="0"/>
    <x v="1"/>
    <b v="0"/>
    <n v="1"/>
    <n v="0"/>
  </r>
  <r>
    <n v="5015210141"/>
    <x v="350"/>
    <n v="20250220657332"/>
    <x v="59"/>
    <s v="GB"/>
    <s v="OYL1"/>
    <x v="0"/>
    <x v="2"/>
    <d v="2025-02-27T00:00:00"/>
    <s v="Yes"/>
    <x v="1"/>
    <d v="2025-02-27T00:00:00"/>
    <s v="SOLVED"/>
    <s v=""/>
    <s v="5015210141MISSING LABELS ON SOME UNITS"/>
    <x v="0"/>
    <x v="1"/>
    <b v="0"/>
    <n v="1"/>
    <n v="0"/>
  </r>
  <r>
    <n v="5015196437"/>
    <x v="351"/>
    <n v="20250218654988"/>
    <x v="122"/>
    <s v="GB"/>
    <n v="3402"/>
    <x v="5"/>
    <x v="2"/>
    <d v="2025-02-27T00:00:00"/>
    <s v="No"/>
    <x v="1"/>
    <d v="2025-03-03T00:00:00"/>
    <s v="SOLVED"/>
    <s v=""/>
    <s v="5015196437MISSING LABELS ON SOME UNITS"/>
    <x v="0"/>
    <x v="1"/>
    <b v="0"/>
    <n v="1"/>
    <n v="0"/>
  </r>
  <r>
    <n v="5015210158"/>
    <x v="352"/>
    <n v="20250220657626"/>
    <x v="26"/>
    <s v="GB"/>
    <s v="DK-BM01"/>
    <x v="5"/>
    <x v="3"/>
    <d v="2025-02-27T00:00:00"/>
    <s v="Yes"/>
    <x v="1"/>
    <d v="2025-02-27T00:00:00"/>
    <s v="SOLVED"/>
    <s v=""/>
    <s v="5015210158NO LABELS"/>
    <x v="0"/>
    <x v="1"/>
    <b v="0"/>
    <n v="1"/>
    <n v="0"/>
  </r>
  <r>
    <n v="5015210032"/>
    <x v="353"/>
    <n v="20250219656711"/>
    <x v="52"/>
    <s v="GB"/>
    <n v="3402"/>
    <x v="1"/>
    <x v="4"/>
    <d v="2025-02-27T00:00:00"/>
    <s v="Yes"/>
    <x v="1"/>
    <d v="2025-02-27T00:00:00"/>
    <s v="SOLVED"/>
    <s v="Label not scannable, bad print"/>
    <s v="5015210032INCORRECT LABELS "/>
    <x v="0"/>
    <x v="1"/>
    <b v="0"/>
    <n v="1"/>
    <n v="0"/>
  </r>
  <r>
    <n v="5015225890"/>
    <x v="354"/>
    <n v="20250220657489"/>
    <x v="36"/>
    <s v="GB"/>
    <s v="No Loc"/>
    <x v="1"/>
    <x v="3"/>
    <d v="2025-02-27T00:00:00"/>
    <s v="Yes"/>
    <x v="1"/>
    <d v="2025-02-27T00:00:00"/>
    <s v="SOLVED"/>
    <s v=""/>
    <s v="5015225890NO LABELS"/>
    <x v="0"/>
    <x v="1"/>
    <b v="0"/>
    <n v="1"/>
    <n v="0"/>
  </r>
  <r>
    <n v="5015225715"/>
    <x v="355"/>
    <n v="20250221658473"/>
    <x v="61"/>
    <s v="GB"/>
    <s v="U2-L5"/>
    <x v="1"/>
    <x v="2"/>
    <d v="2025-02-27T00:00:00"/>
    <s v="Yes"/>
    <x v="1"/>
    <d v="2025-02-27T00:00:00"/>
    <s v="SOLVED"/>
    <s v=""/>
    <s v="5015225715MISSING LABELS ON SOME UNITS"/>
    <x v="0"/>
    <x v="1"/>
    <b v="0"/>
    <n v="1"/>
    <n v="0"/>
  </r>
  <r>
    <n v="5015226169"/>
    <x v="356"/>
    <n v="20250220657878"/>
    <x v="144"/>
    <s v="GB"/>
    <s v="OYL1"/>
    <x v="2"/>
    <x v="3"/>
    <d v="2025-02-27T00:00:00"/>
    <s v="Yes"/>
    <x v="1"/>
    <d v="2025-02-27T00:00:00"/>
    <s v="SOLVED"/>
    <s v=""/>
    <s v="5015226169NO LABELS"/>
    <x v="0"/>
    <x v="1"/>
    <b v="0"/>
    <n v="1"/>
    <n v="0"/>
  </r>
  <r>
    <n v="5015225964"/>
    <x v="357"/>
    <n v="20250218655523"/>
    <x v="145"/>
    <s v="GB"/>
    <n v="3402"/>
    <x v="0"/>
    <x v="5"/>
    <d v="2025-02-28T00:00:00"/>
    <s v="Yes"/>
    <x v="1"/>
    <d v="2025-03-01T00:00:00"/>
    <s v="SOLVED"/>
    <s v="8 out of 20 delivered, received on 07Mar2025 all 16 received"/>
    <s v="5015225964AMOUNT"/>
    <x v="0"/>
    <x v="1"/>
    <b v="0"/>
    <n v="1"/>
    <n v="0"/>
  </r>
  <r>
    <n v="5015210310"/>
    <x v="358"/>
    <n v="20250219656464"/>
    <x v="146"/>
    <s v="GB"/>
    <s v="MY02"/>
    <x v="0"/>
    <x v="4"/>
    <d v="2025-02-28T00:00:00"/>
    <s v="Yes"/>
    <x v="1"/>
    <d v="2025-02-28T00:00:00"/>
    <s v="SOLVED"/>
    <s v="barcode bend on the colli"/>
    <s v="5015210310INCORRECT LABELS "/>
    <x v="0"/>
    <x v="1"/>
    <b v="0"/>
    <n v="1"/>
    <n v="0"/>
  </r>
  <r>
    <n v="5015241565"/>
    <x v="359"/>
    <n v="20250224659423"/>
    <x v="147"/>
    <s v="GB"/>
    <n v="3402"/>
    <x v="1"/>
    <x v="3"/>
    <d v="2025-02-28T00:00:00"/>
    <s v="Yes"/>
    <x v="1"/>
    <d v="2025-03-07T00:00:00"/>
    <s v="SOLVED"/>
    <s v=""/>
    <s v="5015241565NO LABELS"/>
    <x v="0"/>
    <x v="1"/>
    <b v="0"/>
    <n v="1"/>
    <n v="0"/>
  </r>
  <r>
    <n v="5015225599"/>
    <x v="360"/>
    <n v="20250218655022"/>
    <x v="148"/>
    <s v="GB"/>
    <s v="U2-L5"/>
    <x v="2"/>
    <x v="2"/>
    <d v="2025-02-28T00:00:00"/>
    <s v="Yes"/>
    <x v="1"/>
    <d v="2025-02-28T00:00:00"/>
    <s v="SOLVED"/>
    <s v=""/>
    <s v="5015225599MISSING LABELS ON SOME UNITS"/>
    <x v="0"/>
    <x v="1"/>
    <b v="0"/>
    <n v="1"/>
    <n v="0"/>
  </r>
  <r>
    <n v="5015225951"/>
    <x v="361"/>
    <n v="20250220657854"/>
    <x v="149"/>
    <s v="GB"/>
    <s v="DK-LW08"/>
    <x v="2"/>
    <x v="5"/>
    <d v="2025-02-28T00:00:00"/>
    <s v="Yes"/>
    <x v="2"/>
    <d v="2025-02-28T00:00:00"/>
    <s v="SOLVED"/>
    <s v="Shipment completely manco instead delivered 20250224-S-70148"/>
    <s v="5015225951AMOUNT"/>
    <x v="0"/>
    <x v="1"/>
    <b v="0"/>
    <n v="1"/>
    <n v="0"/>
  </r>
  <r>
    <n v="5015241210"/>
    <x v="362"/>
    <n v="20250221658303"/>
    <x v="138"/>
    <s v="GB"/>
    <s v="DX01-L5"/>
    <x v="1"/>
    <x v="3"/>
    <d v="2025-03-01T00:00:00"/>
    <s v="Yes"/>
    <x v="1"/>
    <d v="2025-03-28T00:00:00"/>
    <s v="SOLVED"/>
    <s v=""/>
    <s v="5015241210NO LABELS"/>
    <x v="0"/>
    <x v="2"/>
    <b v="0"/>
    <n v="1"/>
    <n v="0"/>
  </r>
  <r>
    <n v="5015241305"/>
    <x v="363"/>
    <n v="20250213652022"/>
    <x v="62"/>
    <s v="GB"/>
    <s v="DK-BM01"/>
    <x v="0"/>
    <x v="2"/>
    <d v="2025-03-03T00:00:00"/>
    <s v="No"/>
    <x v="0"/>
    <d v="2025-03-03T00:00:00"/>
    <s v="SOLVED"/>
    <s v=""/>
    <s v="5015241305MISSING LABELS ON SOME UNITS"/>
    <x v="0"/>
    <x v="2"/>
    <b v="0"/>
    <n v="1"/>
    <n v="0"/>
  </r>
  <r>
    <n v="5015255845"/>
    <x v="364"/>
    <n v="20250217654404"/>
    <x v="150"/>
    <s v="GB"/>
    <s v="OYL1"/>
    <x v="0"/>
    <x v="3"/>
    <d v="2025-03-03T00:00:00"/>
    <s v="Yes"/>
    <x v="1"/>
    <d v="2025-03-03T00:00:00"/>
    <s v="SOLVED"/>
    <s v=""/>
    <s v="5015255845NO LABELS"/>
    <x v="0"/>
    <x v="2"/>
    <b v="0"/>
    <n v="1"/>
    <n v="0"/>
  </r>
  <r>
    <n v="5015225687"/>
    <x v="365"/>
    <n v="20250219656675"/>
    <x v="4"/>
    <s v="GB"/>
    <n v="3402"/>
    <x v="0"/>
    <x v="3"/>
    <d v="2025-03-03T00:00:00"/>
    <s v="Yes"/>
    <x v="1"/>
    <d v="2025-03-03T00:00:00"/>
    <s v="SOLVED"/>
    <s v=""/>
    <s v="5015225687NO LABELS"/>
    <x v="0"/>
    <x v="2"/>
    <b v="0"/>
    <n v="1"/>
    <n v="0"/>
  </r>
  <r>
    <n v="5015225727"/>
    <x v="366"/>
    <n v="20250220657958"/>
    <x v="117"/>
    <s v="GB"/>
    <s v="OYL1"/>
    <x v="0"/>
    <x v="3"/>
    <d v="2025-03-03T00:00:00"/>
    <s v="Yes"/>
    <x v="1"/>
    <d v="2025-03-03T00:00:00"/>
    <s v="SOLVED"/>
    <s v=""/>
    <s v="5015225727NO LABELS"/>
    <x v="0"/>
    <x v="2"/>
    <b v="0"/>
    <n v="1"/>
    <n v="0"/>
  </r>
  <r>
    <n v="5015240781"/>
    <x v="367"/>
    <n v="20250224659455"/>
    <x v="121"/>
    <s v="GB"/>
    <n v="3402"/>
    <x v="0"/>
    <x v="4"/>
    <d v="2025-03-03T00:00:00"/>
    <s v="Yes"/>
    <x v="1"/>
    <d v="2025-03-03T00:00:00"/>
    <s v="SOLVED"/>
    <s v="Labels not scannable, bad print"/>
    <s v="5015240781INCORRECT LABELS "/>
    <x v="0"/>
    <x v="2"/>
    <b v="0"/>
    <n v="1"/>
    <n v="0"/>
  </r>
  <r>
    <n v="5015240990"/>
    <x v="368"/>
    <n v="20250224659721"/>
    <x v="59"/>
    <s v="GB"/>
    <s v="OYL1"/>
    <x v="0"/>
    <x v="2"/>
    <d v="2025-03-03T00:00:00"/>
    <s v="Yes"/>
    <x v="0"/>
    <d v="2025-03-03T00:00:00"/>
    <s v="SOLVED"/>
    <s v=""/>
    <s v="5015240990MISSING LABELS ON SOME UNITS"/>
    <x v="0"/>
    <x v="2"/>
    <b v="0"/>
    <n v="1"/>
    <n v="0"/>
  </r>
  <r>
    <n v="5015240990"/>
    <x v="368"/>
    <n v="20250224659721"/>
    <x v="59"/>
    <s v="GB"/>
    <s v="OYL1"/>
    <x v="0"/>
    <x v="0"/>
    <d v="2025-03-03T00:00:00"/>
    <s v="Yes"/>
    <x v="0"/>
    <d v="2025-03-03T00:00:00"/>
    <s v="SOLVED"/>
    <s v=""/>
    <s v="5015240990DAMAGE "/>
    <x v="0"/>
    <x v="2"/>
    <b v="0"/>
    <n v="1"/>
    <n v="0"/>
  </r>
  <r>
    <n v="5015240782"/>
    <x v="367"/>
    <n v="20250224659831"/>
    <x v="121"/>
    <s v="GB"/>
    <s v="OYL1"/>
    <x v="0"/>
    <x v="4"/>
    <d v="2025-03-03T00:00:00"/>
    <s v="Yes"/>
    <x v="1"/>
    <d v="2025-03-03T00:00:00"/>
    <s v="SOLVED"/>
    <s v="Labels not scannable, bad print"/>
    <s v="5015240782INCORRECT LABELS "/>
    <x v="0"/>
    <x v="2"/>
    <b v="0"/>
    <n v="1"/>
    <n v="0"/>
  </r>
  <r>
    <n v="5015255642"/>
    <x v="369"/>
    <n v="20250225660656"/>
    <x v="59"/>
    <s v="GB"/>
    <s v="OYL1"/>
    <x v="0"/>
    <x v="5"/>
    <d v="2025-03-03T00:00:00"/>
    <s v="Yes"/>
    <x v="1"/>
    <d v="2025-03-07T00:00:00"/>
    <s v="SOLVED"/>
    <s v="Manco, relabeld "/>
    <s v="5015255642AMOUNT"/>
    <x v="0"/>
    <x v="2"/>
    <b v="0"/>
    <n v="1"/>
    <n v="0"/>
  </r>
  <r>
    <n v="5014817807"/>
    <x v="91"/>
    <n v="20250110627869"/>
    <x v="63"/>
    <s v="GB"/>
    <n v="3402"/>
    <x v="0"/>
    <x v="5"/>
    <d v="2025-03-03T00:00:00"/>
    <s v="Yes"/>
    <x v="1"/>
    <d v="2025-03-04T00:00:00"/>
    <s v="SOLVED"/>
    <s v="Shipment received with no labels, all references on the boxes refere to this ref but already received, confirmed belongs to 20250225-S-70166 13 pallets"/>
    <s v="5014817807AMOUNT"/>
    <x v="0"/>
    <x v="2"/>
    <b v="0"/>
    <n v="1"/>
    <n v="0"/>
  </r>
  <r>
    <n v="5015240829"/>
    <x v="370"/>
    <n v="20250220657377"/>
    <x v="50"/>
    <s v="GB"/>
    <n v="3402"/>
    <x v="5"/>
    <x v="3"/>
    <d v="2025-03-03T00:00:00"/>
    <s v="Yes"/>
    <x v="1"/>
    <d v="2025-03-03T00:00:00"/>
    <s v="SOLVED"/>
    <s v=""/>
    <s v="5015240829NO LABELS"/>
    <x v="0"/>
    <x v="2"/>
    <b v="0"/>
    <n v="1"/>
    <n v="0"/>
  </r>
  <r>
    <n v="5015255901"/>
    <x v="371"/>
    <n v="20250224659616"/>
    <x v="83"/>
    <s v="GB"/>
    <s v="MY02"/>
    <x v="1"/>
    <x v="4"/>
    <d v="2025-03-03T00:00:00"/>
    <s v="Yes"/>
    <x v="1"/>
    <d v="2025-03-06T00:00:00"/>
    <s v="SOLVED"/>
    <s v="Labels not scannable, bad print"/>
    <s v="5015255901INCORRECT LABELS "/>
    <x v="0"/>
    <x v="2"/>
    <b v="0"/>
    <n v="1"/>
    <n v="0"/>
  </r>
  <r>
    <n v="5015255433"/>
    <x v="372"/>
    <n v="20250224659872"/>
    <x v="35"/>
    <s v="GB"/>
    <s v="MY02"/>
    <x v="1"/>
    <x v="5"/>
    <d v="2025-03-03T00:00:00"/>
    <s v="Yes"/>
    <x v="2"/>
    <d v="2025-03-03T00:00:00"/>
    <s v="SOLVED"/>
    <s v="shipment is manco  Transmec still looking (Cat will start claim process 27-03) confirmed lost see mail"/>
    <s v="5015255433AMOUNT"/>
    <x v="0"/>
    <x v="2"/>
    <b v="0"/>
    <n v="1"/>
    <n v="0"/>
  </r>
  <r>
    <n v="5015255904"/>
    <x v="373"/>
    <n v="20250226661586"/>
    <x v="71"/>
    <s v="GB"/>
    <s v="No Loc"/>
    <x v="1"/>
    <x v="3"/>
    <d v="2025-03-03T00:00:00"/>
    <s v="Yes"/>
    <x v="1"/>
    <d v="2025-03-03T00:00:00"/>
    <s v="SOLVED"/>
    <s v=""/>
    <s v="5015255904NO LABELS"/>
    <x v="0"/>
    <x v="2"/>
    <b v="0"/>
    <n v="1"/>
    <n v="0"/>
  </r>
  <r>
    <n v="5015241145"/>
    <x v="374"/>
    <n v="20250221658502"/>
    <x v="16"/>
    <s v="GB"/>
    <s v="No Loc"/>
    <x v="2"/>
    <x v="3"/>
    <d v="2025-03-03T00:00:00"/>
    <s v="Yes"/>
    <x v="1"/>
    <d v="2025-03-03T00:00:00"/>
    <s v="SOLVED"/>
    <s v=""/>
    <s v="5015241145NO LABELS"/>
    <x v="0"/>
    <x v="2"/>
    <b v="0"/>
    <n v="1"/>
    <n v="0"/>
  </r>
  <r>
    <n v="5015255826"/>
    <x v="375"/>
    <n v="20250224659857"/>
    <x v="12"/>
    <s v="GB"/>
    <s v="DX01-L5"/>
    <x v="2"/>
    <x v="3"/>
    <d v="2025-03-03T00:00:00"/>
    <s v="No"/>
    <x v="1"/>
    <d v="2025-03-03T00:00:00"/>
    <s v="SOLVED"/>
    <s v=""/>
    <s v="5015255826NO LABELS"/>
    <x v="0"/>
    <x v="2"/>
    <b v="0"/>
    <n v="1"/>
    <n v="0"/>
  </r>
  <r>
    <n v="5015255814"/>
    <x v="376"/>
    <n v="20250224660066"/>
    <x v="19"/>
    <s v="GB"/>
    <s v="DX01-L5"/>
    <x v="2"/>
    <x v="2"/>
    <d v="2025-03-03T00:00:00"/>
    <s v="Yes"/>
    <x v="1"/>
    <d v="2025-03-03T00:00:00"/>
    <s v="SOLVED"/>
    <s v=""/>
    <s v="5015255814MISSING LABELS ON SOME UNITS"/>
    <x v="0"/>
    <x v="2"/>
    <b v="0"/>
    <n v="1"/>
    <n v="0"/>
  </r>
  <r>
    <n v="5015255873"/>
    <x v="377"/>
    <n v="20250224660214"/>
    <x v="151"/>
    <s v="GB"/>
    <s v="DK-BM01"/>
    <x v="2"/>
    <x v="3"/>
    <d v="2025-03-03T00:00:00"/>
    <s v="Yes"/>
    <x v="1"/>
    <d v="2025-03-03T00:00:00"/>
    <s v="SOLVED"/>
    <s v=""/>
    <s v="5015255873NO LABELS"/>
    <x v="0"/>
    <x v="2"/>
    <b v="0"/>
    <n v="1"/>
    <n v="0"/>
  </r>
  <r>
    <n v="5015255972"/>
    <x v="378"/>
    <n v="20250225660705"/>
    <x v="152"/>
    <s v="GB"/>
    <s v="DX01-L5"/>
    <x v="2"/>
    <x v="2"/>
    <d v="2025-03-03T00:00:00"/>
    <s v="Yes"/>
    <x v="1"/>
    <d v="2025-03-03T00:00:00"/>
    <s v="SOLVED"/>
    <s v=""/>
    <s v="5015255972MISSING LABELS ON SOME UNITS"/>
    <x v="0"/>
    <x v="2"/>
    <b v="0"/>
    <n v="1"/>
    <n v="0"/>
  </r>
  <r>
    <n v="5015255882"/>
    <x v="379"/>
    <n v="20250225661045"/>
    <x v="70"/>
    <s v="GB"/>
    <s v="MY02"/>
    <x v="2"/>
    <x v="3"/>
    <d v="2025-03-03T00:00:00"/>
    <s v="Yes"/>
    <x v="1"/>
    <d v="2025-03-03T00:00:00"/>
    <s v="SOLVED"/>
    <s v=""/>
    <s v="5015255882NO LABELS"/>
    <x v="0"/>
    <x v="2"/>
    <b v="0"/>
    <n v="1"/>
    <n v="0"/>
  </r>
  <r>
    <n v="5015241291"/>
    <x v="380"/>
    <n v="20250219656461"/>
    <x v="146"/>
    <s v="GB"/>
    <s v="DX01-L5"/>
    <x v="0"/>
    <x v="2"/>
    <d v="2025-03-04T00:00:00"/>
    <s v="No"/>
    <x v="1"/>
    <d v="2025-03-05T00:00:00"/>
    <s v="SOLVED"/>
    <s v=""/>
    <s v="5015241291MISSING LABELS ON SOME UNITS"/>
    <x v="0"/>
    <x v="2"/>
    <b v="0"/>
    <n v="1"/>
    <n v="0"/>
  </r>
  <r>
    <n v="5015271063"/>
    <x v="381"/>
    <n v="20250225661206"/>
    <x v="102"/>
    <s v="GB"/>
    <s v="DK-BM01"/>
    <x v="0"/>
    <x v="3"/>
    <d v="2025-03-04T00:00:00"/>
    <s v="Yes"/>
    <x v="1"/>
    <d v="2025-03-04T00:00:00"/>
    <s v="SOLVED"/>
    <s v=""/>
    <s v="5015271063NO LABELS"/>
    <x v="0"/>
    <x v="2"/>
    <b v="0"/>
    <n v="1"/>
    <n v="0"/>
  </r>
  <r>
    <n v="5015256071"/>
    <x v="382"/>
    <n v="20250225660619"/>
    <x v="22"/>
    <s v="GB"/>
    <s v="DX01-L5"/>
    <x v="5"/>
    <x v="4"/>
    <d v="2025-03-04T00:00:00"/>
    <s v="Yes"/>
    <x v="1"/>
    <d v="2025-03-04T00:00:00"/>
    <s v="SOLVED"/>
    <s v="Labels not scannable, bad print"/>
    <s v="5015256071INCORRECT LABELS "/>
    <x v="0"/>
    <x v="2"/>
    <b v="0"/>
    <n v="1"/>
    <n v="0"/>
  </r>
  <r>
    <n v="5015256071"/>
    <x v="382"/>
    <n v="20250225660619"/>
    <x v="22"/>
    <s v="GB"/>
    <s v="DX01-L5"/>
    <x v="5"/>
    <x v="0"/>
    <d v="2025-03-04T00:00:00"/>
    <s v="Yes"/>
    <x v="1"/>
    <d v="2025-03-04T00:00:00"/>
    <s v="SOLVED"/>
    <s v="Goods seem to be ok, box has been re-wrapped"/>
    <s v="5015256071DAMAGE "/>
    <x v="0"/>
    <x v="2"/>
    <b v="0"/>
    <n v="1"/>
    <n v="0"/>
  </r>
  <r>
    <n v="5015255818"/>
    <x v="383"/>
    <n v="20250225660638"/>
    <x v="22"/>
    <s v="GB"/>
    <s v="OYL1"/>
    <x v="5"/>
    <x v="4"/>
    <d v="2025-03-04T00:00:00"/>
    <s v="Yes"/>
    <x v="1"/>
    <d v="2025-03-04T00:00:00"/>
    <s v="SOLVED"/>
    <s v="Labels not scannable, bad print"/>
    <s v="5015255818INCORRECT LABELS "/>
    <x v="0"/>
    <x v="2"/>
    <b v="0"/>
    <n v="1"/>
    <n v="0"/>
  </r>
  <r>
    <n v="5015256070"/>
    <x v="382"/>
    <n v="20250225660663"/>
    <x v="22"/>
    <s v="GB"/>
    <s v="MY02"/>
    <x v="5"/>
    <x v="4"/>
    <d v="2025-03-04T00:00:00"/>
    <s v="Yes"/>
    <x v="1"/>
    <d v="2025-03-04T00:00:00"/>
    <s v="SOLVED"/>
    <s v="Labels not scannable, bad print"/>
    <s v="5015256070INCORRECT LABELS "/>
    <x v="0"/>
    <x v="2"/>
    <b v="0"/>
    <n v="1"/>
    <n v="0"/>
  </r>
  <r>
    <n v="5015255587"/>
    <x v="384"/>
    <n v="20250225660760"/>
    <x v="114"/>
    <s v="GB"/>
    <s v="OYL1"/>
    <x v="1"/>
    <x v="3"/>
    <d v="2025-03-04T00:00:00"/>
    <s v="Yes"/>
    <x v="1"/>
    <d v="2025-03-04T00:00:00"/>
    <s v="SOLVED"/>
    <s v=""/>
    <s v="5015255587NO LABELS"/>
    <x v="0"/>
    <x v="2"/>
    <b v="0"/>
    <n v="1"/>
    <n v="0"/>
  </r>
  <r>
    <n v="5015271456"/>
    <x v="385"/>
    <n v="20250226661522"/>
    <x v="17"/>
    <s v="GB"/>
    <s v="No Loc"/>
    <x v="1"/>
    <x v="2"/>
    <d v="2025-03-04T00:00:00"/>
    <s v="Yes"/>
    <x v="1"/>
    <d v="2025-03-04T00:00:00"/>
    <s v="SOLVED"/>
    <s v=""/>
    <s v="5015271456MISSING LABELS ON SOME UNITS"/>
    <x v="0"/>
    <x v="2"/>
    <b v="0"/>
    <n v="1"/>
    <n v="0"/>
  </r>
  <r>
    <n v="5015271457"/>
    <x v="385"/>
    <n v="20250226661523"/>
    <x v="17"/>
    <s v="GB"/>
    <s v="DX01-L5"/>
    <x v="1"/>
    <x v="3"/>
    <d v="2025-03-04T00:00:00"/>
    <s v="Yes"/>
    <x v="1"/>
    <d v="2025-03-04T00:00:00"/>
    <s v="SOLVED"/>
    <s v=""/>
    <s v="5015271457NO LABELS"/>
    <x v="0"/>
    <x v="2"/>
    <b v="0"/>
    <n v="1"/>
    <n v="0"/>
  </r>
  <r>
    <n v="5015271245"/>
    <x v="386"/>
    <n v="20250226661744"/>
    <x v="45"/>
    <s v="GB"/>
    <s v="DX01-L5"/>
    <x v="1"/>
    <x v="3"/>
    <d v="2025-03-04T00:00:00"/>
    <s v="Yes"/>
    <x v="1"/>
    <d v="2025-03-04T00:00:00"/>
    <s v="SOLVED"/>
    <s v=""/>
    <s v="5015271245NO LABELS"/>
    <x v="0"/>
    <x v="2"/>
    <b v="0"/>
    <n v="1"/>
    <n v="0"/>
  </r>
  <r>
    <n v="5015271184"/>
    <x v="387"/>
    <n v="20250226661777"/>
    <x v="135"/>
    <s v="GB"/>
    <n v="3402"/>
    <x v="1"/>
    <x v="3"/>
    <d v="2025-03-04T00:00:00"/>
    <s v="Yes"/>
    <x v="1"/>
    <d v="2025-03-04T00:00:00"/>
    <s v="SOLVED"/>
    <s v=""/>
    <s v="5015271184NO LABELS"/>
    <x v="0"/>
    <x v="2"/>
    <b v="0"/>
    <n v="1"/>
    <n v="0"/>
  </r>
  <r>
    <n v="5015271103"/>
    <x v="388"/>
    <n v="20250226661789"/>
    <x v="70"/>
    <s v="GB"/>
    <s v="No Loc"/>
    <x v="1"/>
    <x v="3"/>
    <d v="2025-03-04T00:00:00"/>
    <s v="Yes"/>
    <x v="1"/>
    <d v="2025-03-04T00:00:00"/>
    <s v="SOLVED"/>
    <s v=""/>
    <s v="5015271103NO LABELS"/>
    <x v="0"/>
    <x v="2"/>
    <b v="0"/>
    <n v="1"/>
    <n v="0"/>
  </r>
  <r>
    <n v="5015271563"/>
    <x v="389"/>
    <n v="20250226661984"/>
    <x v="89"/>
    <s v="GB"/>
    <s v="No Loc"/>
    <x v="1"/>
    <x v="3"/>
    <d v="2025-03-04T00:00:00"/>
    <s v="Yes"/>
    <x v="1"/>
    <d v="2025-03-04T00:00:00"/>
    <s v="SOLVED"/>
    <s v=""/>
    <s v="5015271563NO LABELS"/>
    <x v="0"/>
    <x v="2"/>
    <b v="0"/>
    <n v="1"/>
    <n v="0"/>
  </r>
  <r>
    <n v="5015270974"/>
    <x v="390"/>
    <n v="20250226662034"/>
    <x v="44"/>
    <s v="GB"/>
    <s v="DX01-L5"/>
    <x v="1"/>
    <x v="3"/>
    <d v="2025-03-04T00:00:00"/>
    <s v="Yes"/>
    <x v="1"/>
    <d v="2025-03-04T00:00:00"/>
    <s v="SOLVED"/>
    <s v=""/>
    <s v="5015270974NO LABELS"/>
    <x v="0"/>
    <x v="2"/>
    <b v="0"/>
    <n v="1"/>
    <n v="0"/>
  </r>
  <r>
    <n v="5015271490"/>
    <x v="391"/>
    <n v="20250226662068"/>
    <x v="87"/>
    <s v="GB"/>
    <s v="OYL1"/>
    <x v="1"/>
    <x v="4"/>
    <d v="2025-03-04T00:00:00"/>
    <s v="Yes"/>
    <x v="1"/>
    <d v="2025-03-04T00:00:00"/>
    <s v="SOLVED"/>
    <s v="Labels not scannable, bad print"/>
    <s v="5015271490INCORRECT LABELS "/>
    <x v="0"/>
    <x v="2"/>
    <b v="0"/>
    <n v="1"/>
    <n v="0"/>
  </r>
  <r>
    <n v="5015286070"/>
    <x v="392"/>
    <n v="20250227662805"/>
    <x v="126"/>
    <s v="GB"/>
    <s v="DX01-L5"/>
    <x v="1"/>
    <x v="1"/>
    <d v="2025-03-04T00:00:00"/>
    <s v="Yes"/>
    <x v="1"/>
    <d v="2025-03-04T00:00:00"/>
    <s v="SOLVED"/>
    <s v=""/>
    <s v="5015286070DAMAGED LABEL"/>
    <x v="0"/>
    <x v="2"/>
    <b v="0"/>
    <n v="1"/>
    <n v="0"/>
  </r>
  <r>
    <n v="5015270969"/>
    <x v="390"/>
    <n v="20250226662020"/>
    <x v="44"/>
    <s v="GB"/>
    <s v="DX01-L5"/>
    <x v="1"/>
    <x v="3"/>
    <d v="2025-03-04T00:00:00"/>
    <s v="Yes"/>
    <x v="1"/>
    <d v="2025-03-04T00:00:00"/>
    <s v="SOLVED"/>
    <s v=""/>
    <s v="5015270969NO LABELS"/>
    <x v="0"/>
    <x v="2"/>
    <b v="0"/>
    <n v="1"/>
    <n v="0"/>
  </r>
  <r>
    <n v="5015271294"/>
    <x v="393"/>
    <n v="20250226661830"/>
    <x v="153"/>
    <s v="GB"/>
    <s v="U2-L5"/>
    <x v="2"/>
    <x v="4"/>
    <d v="2025-03-04T00:00:00"/>
    <s v="Yes"/>
    <x v="1"/>
    <d v="2025-03-04T00:00:00"/>
    <s v="SOLVED"/>
    <s v="Labels not scannable, bad print"/>
    <s v="5015271294INCORRECT LABELS "/>
    <x v="0"/>
    <x v="2"/>
    <b v="0"/>
    <n v="1"/>
    <n v="0"/>
  </r>
  <r>
    <n v="5015271293"/>
    <x v="393"/>
    <n v="20250226661840"/>
    <x v="153"/>
    <s v="GB"/>
    <s v="OYL1"/>
    <x v="2"/>
    <x v="4"/>
    <d v="2025-03-04T00:00:00"/>
    <s v="Yes"/>
    <x v="1"/>
    <d v="2025-03-04T00:00:00"/>
    <s v="SOLVED"/>
    <s v="Labels not scannable, bad print"/>
    <s v="5015271293INCORRECT LABELS "/>
    <x v="0"/>
    <x v="2"/>
    <b v="0"/>
    <n v="1"/>
    <n v="0"/>
  </r>
  <r>
    <n v="5015241251"/>
    <x v="394"/>
    <n v="20250219656747"/>
    <x v="4"/>
    <s v="GB"/>
    <s v="DX01-L5"/>
    <x v="0"/>
    <x v="2"/>
    <d v="2025-03-05T00:00:00"/>
    <s v="Yes"/>
    <x v="1"/>
    <d v="2025-03-06T00:00:00"/>
    <s v="SOLVED"/>
    <s v=""/>
    <s v="5015241251MISSING LABELS ON SOME UNITS"/>
    <x v="0"/>
    <x v="2"/>
    <b v="0"/>
    <n v="1"/>
    <n v="0"/>
  </r>
  <r>
    <n v="5015271431"/>
    <x v="395"/>
    <n v="20250225660986"/>
    <x v="56"/>
    <s v="GB"/>
    <s v="OYL1"/>
    <x v="0"/>
    <x v="3"/>
    <d v="2025-03-05T00:00:00"/>
    <s v="Yes"/>
    <x v="1"/>
    <d v="2025-04-10T00:00:00"/>
    <s v="SOLVED"/>
    <s v=""/>
    <s v="5015271431NO LABELS"/>
    <x v="0"/>
    <x v="2"/>
    <b v="0"/>
    <n v="1"/>
    <n v="0"/>
  </r>
  <r>
    <n v="5015271094"/>
    <x v="396"/>
    <n v="20250225661313"/>
    <x v="154"/>
    <s v="GB"/>
    <s v="OYL1"/>
    <x v="0"/>
    <x v="5"/>
    <d v="2025-03-05T00:00:00"/>
    <s v="Yes"/>
    <x v="1"/>
    <d v="2025-03-07T00:00:00"/>
    <s v="SOLVED"/>
    <s v="2 out of 3 colli delivered Arcese is stilll looking, 2 pallets shipped to destination on  24Mar2025 Cat will confirm closure (closed in meeting 10-04)"/>
    <s v="5015271094AMOUNT"/>
    <x v="0"/>
    <x v="2"/>
    <b v="0"/>
    <n v="1"/>
    <n v="0"/>
  </r>
  <r>
    <n v="5015241008"/>
    <x v="397"/>
    <n v="20250220658050"/>
    <x v="88"/>
    <s v="GB"/>
    <s v="DX01-L5"/>
    <x v="5"/>
    <x v="6"/>
    <d v="2025-03-05T00:00:00"/>
    <s v="Yes"/>
    <x v="1"/>
    <d v="2025-03-05T00:00:00"/>
    <s v="SOLVED"/>
    <s v=""/>
    <s v="5015241008XX LABELS"/>
    <x v="0"/>
    <x v="2"/>
    <b v="0"/>
    <n v="1"/>
    <n v="0"/>
  </r>
  <r>
    <n v="5015271220"/>
    <x v="398"/>
    <n v="20250225660716"/>
    <x v="122"/>
    <s v="GB"/>
    <s v="U2-L5"/>
    <x v="5"/>
    <x v="3"/>
    <d v="2025-03-05T00:00:00"/>
    <s v="Yes"/>
    <x v="1"/>
    <d v="2025-03-05T00:00:00"/>
    <s v="SOLVED"/>
    <s v=""/>
    <s v="5015271220NO LABELS"/>
    <x v="0"/>
    <x v="2"/>
    <b v="0"/>
    <n v="1"/>
    <n v="0"/>
  </r>
  <r>
    <n v="5015271228"/>
    <x v="398"/>
    <n v="20250225660721"/>
    <x v="122"/>
    <s v="GB"/>
    <n v="3402"/>
    <x v="5"/>
    <x v="3"/>
    <d v="2025-03-05T00:00:00"/>
    <s v="Yes"/>
    <x v="1"/>
    <d v="2025-03-05T00:00:00"/>
    <s v="SOLVED"/>
    <s v=""/>
    <s v="5015271228NO LABELS"/>
    <x v="0"/>
    <x v="2"/>
    <b v="0"/>
    <n v="1"/>
    <n v="0"/>
  </r>
  <r>
    <n v="5015285589"/>
    <x v="399"/>
    <n v="20250226661805"/>
    <x v="51"/>
    <s v="GB"/>
    <n v="3402"/>
    <x v="5"/>
    <x v="3"/>
    <d v="2025-03-05T00:00:00"/>
    <s v="Yes"/>
    <x v="1"/>
    <d v="2025-03-05T00:00:00"/>
    <s v="SOLVED"/>
    <s v=""/>
    <s v="5015285589NO LABELS"/>
    <x v="0"/>
    <x v="2"/>
    <b v="0"/>
    <n v="1"/>
    <n v="0"/>
  </r>
  <r>
    <n v="5015285588"/>
    <x v="399"/>
    <n v="20250226661820"/>
    <x v="51"/>
    <s v="GB"/>
    <s v="U2-L5"/>
    <x v="5"/>
    <x v="3"/>
    <d v="2025-03-05T00:00:00"/>
    <s v="Yes"/>
    <x v="1"/>
    <d v="2025-03-05T00:00:00"/>
    <s v="SOLVED"/>
    <s v=""/>
    <s v="5015285588NO LABELS"/>
    <x v="0"/>
    <x v="2"/>
    <b v="0"/>
    <n v="1"/>
    <n v="0"/>
  </r>
  <r>
    <n v="5015271522"/>
    <x v="400"/>
    <n v="20250224659512"/>
    <x v="82"/>
    <s v="GB"/>
    <s v="OYL1"/>
    <x v="1"/>
    <x v="1"/>
    <d v="2025-03-05T00:00:00"/>
    <s v="Yes"/>
    <x v="1"/>
    <d v="2025-03-05T00:00:00"/>
    <s v="SOLVED"/>
    <s v=""/>
    <s v="5015271522DAMAGED LABEL"/>
    <x v="0"/>
    <x v="2"/>
    <b v="0"/>
    <n v="1"/>
    <n v="0"/>
  </r>
  <r>
    <n v="5015271648"/>
    <x v="401"/>
    <n v="20250225660941"/>
    <x v="16"/>
    <s v="GB"/>
    <s v="DX01-L5"/>
    <x v="1"/>
    <x v="3"/>
    <d v="2025-03-05T00:00:00"/>
    <s v="Yes"/>
    <x v="1"/>
    <d v="2025-03-05T00:00:00"/>
    <s v="SOLVED"/>
    <s v=""/>
    <s v="5015271648NO LABELS"/>
    <x v="0"/>
    <x v="2"/>
    <b v="0"/>
    <n v="1"/>
    <n v="0"/>
  </r>
  <r>
    <n v="5015271183"/>
    <x v="402"/>
    <n v="20250225661242"/>
    <x v="114"/>
    <s v="GB"/>
    <s v="OYL1"/>
    <x v="1"/>
    <x v="3"/>
    <d v="2025-03-05T00:00:00"/>
    <s v="Yes"/>
    <x v="1"/>
    <d v="2025-03-05T00:00:00"/>
    <s v="SOLVED"/>
    <s v=""/>
    <s v="5015271183NO LABELS"/>
    <x v="0"/>
    <x v="2"/>
    <b v="0"/>
    <n v="1"/>
    <n v="0"/>
  </r>
  <r>
    <n v="5015286037"/>
    <x v="403"/>
    <n v="20250226662269"/>
    <x v="29"/>
    <s v="GB"/>
    <s v="OYL1"/>
    <x v="1"/>
    <x v="3"/>
    <d v="2025-03-05T00:00:00"/>
    <s v="Yes"/>
    <x v="1"/>
    <d v="2025-03-05T00:00:00"/>
    <s v="SOLVED"/>
    <s v=""/>
    <s v="5015286037NO LABELS"/>
    <x v="0"/>
    <x v="2"/>
    <b v="0"/>
    <n v="1"/>
    <n v="0"/>
  </r>
  <r>
    <n v="5015285811"/>
    <x v="404"/>
    <n v="20250227662694"/>
    <x v="15"/>
    <s v="GB"/>
    <s v="U2-L5"/>
    <x v="1"/>
    <x v="3"/>
    <d v="2025-03-05T00:00:00"/>
    <s v="Yes"/>
    <x v="1"/>
    <d v="2025-03-05T00:00:00"/>
    <s v="SOLVED"/>
    <s v=""/>
    <s v="5015285811NO LABELS"/>
    <x v="0"/>
    <x v="2"/>
    <b v="0"/>
    <n v="1"/>
    <n v="0"/>
  </r>
  <r>
    <n v="5015285777"/>
    <x v="405"/>
    <n v="20250227662695"/>
    <x v="43"/>
    <s v="GB"/>
    <s v="U2-L5"/>
    <x v="1"/>
    <x v="3"/>
    <d v="2025-03-05T00:00:00"/>
    <s v="Yes"/>
    <x v="1"/>
    <d v="2025-03-05T00:00:00"/>
    <s v="SOLVED"/>
    <s v=""/>
    <s v="5015285777NO LABELS"/>
    <x v="0"/>
    <x v="2"/>
    <b v="0"/>
    <n v="1"/>
    <n v="0"/>
  </r>
  <r>
    <n v="5015301118"/>
    <x v="406"/>
    <n v="20250228664006"/>
    <x v="153"/>
    <s v="GB"/>
    <s v="DX01-L5"/>
    <x v="2"/>
    <x v="4"/>
    <d v="2025-03-05T00:00:00"/>
    <s v="Yes"/>
    <x v="1"/>
    <d v="2025-03-05T00:00:00"/>
    <s v="SOLVED"/>
    <s v="Labels not scannable, bad print"/>
    <s v="5015301118INCORRECT LABELS "/>
    <x v="0"/>
    <x v="2"/>
    <b v="0"/>
    <n v="1"/>
    <n v="0"/>
  </r>
  <r>
    <n v="5015301119"/>
    <x v="406"/>
    <n v="20250228664013"/>
    <x v="153"/>
    <s v="GB"/>
    <s v="DX01-L5"/>
    <x v="2"/>
    <x v="4"/>
    <d v="2025-03-05T00:00:00"/>
    <s v="Yes"/>
    <x v="1"/>
    <d v="2025-03-05T00:00:00"/>
    <s v="SOLVED"/>
    <s v="Labels not scannable, bad print"/>
    <s v="5015301119INCORRECT LABELS "/>
    <x v="0"/>
    <x v="2"/>
    <b v="0"/>
    <n v="1"/>
    <n v="0"/>
  </r>
  <r>
    <n v="5015301383"/>
    <x v="407"/>
    <n v="20250227663507"/>
    <x v="117"/>
    <s v="GB"/>
    <s v="OYL1"/>
    <x v="0"/>
    <x v="3"/>
    <d v="2025-03-06T00:00:00"/>
    <s v="No"/>
    <x v="1"/>
    <d v="2025-03-10T00:00:00"/>
    <s v="SOLVED"/>
    <s v=""/>
    <s v="5015301383NO LABELS"/>
    <x v="0"/>
    <x v="2"/>
    <b v="0"/>
    <n v="1"/>
    <n v="0"/>
  </r>
  <r>
    <n v="5015241312"/>
    <x v="408"/>
    <n v="20250220658052"/>
    <x v="88"/>
    <s v="GB"/>
    <s v="DX01-L5"/>
    <x v="5"/>
    <x v="2"/>
    <d v="2025-03-06T00:00:00"/>
    <s v="No"/>
    <x v="1"/>
    <d v="2025-03-06T00:00:00"/>
    <s v="SOLVED"/>
    <s v=""/>
    <s v="5015241312MISSING LABELS ON SOME UNITS"/>
    <x v="0"/>
    <x v="2"/>
    <b v="0"/>
    <n v="1"/>
    <n v="0"/>
  </r>
  <r>
    <n v="5015271340"/>
    <x v="409"/>
    <n v="20250226661898"/>
    <x v="74"/>
    <s v="GB"/>
    <s v="No Loc"/>
    <x v="5"/>
    <x v="6"/>
    <d v="2025-03-06T00:00:00"/>
    <s v="No"/>
    <x v="1"/>
    <d v="2025-03-06T00:00:00"/>
    <s v="SOLVED"/>
    <s v=""/>
    <s v="5015271340XX LABELS"/>
    <x v="0"/>
    <x v="2"/>
    <b v="0"/>
    <n v="1"/>
    <n v="0"/>
  </r>
  <r>
    <n v="5015255886"/>
    <x v="410"/>
    <n v="20250220657894"/>
    <x v="123"/>
    <s v="GB"/>
    <s v="DX01-L5"/>
    <x v="1"/>
    <x v="6"/>
    <d v="2025-03-06T00:00:00"/>
    <s v="No"/>
    <x v="1"/>
    <d v="2025-03-06T00:00:00"/>
    <s v="SOLVED"/>
    <s v=""/>
    <s v="5015255886XX LABELS"/>
    <x v="0"/>
    <x v="2"/>
    <b v="0"/>
    <n v="1"/>
    <n v="0"/>
  </r>
  <r>
    <n v="5015285997"/>
    <x v="411"/>
    <n v="20250221658481"/>
    <x v="52"/>
    <s v="GB"/>
    <s v="U2-L5"/>
    <x v="1"/>
    <x v="4"/>
    <d v="2025-03-06T00:00:00"/>
    <s v="Yes"/>
    <x v="1"/>
    <d v="2025-03-06T00:00:00"/>
    <s v="SOLVED"/>
    <s v="Labels not scannable, bad print"/>
    <s v="5015285997INCORRECT LABELS "/>
    <x v="0"/>
    <x v="2"/>
    <b v="0"/>
    <n v="1"/>
    <n v="0"/>
  </r>
  <r>
    <n v="5015240905"/>
    <x v="412"/>
    <n v="20250221658877"/>
    <x v="137"/>
    <s v="GB"/>
    <n v="3402"/>
    <x v="1"/>
    <x v="6"/>
    <d v="2025-03-06T00:00:00"/>
    <s v="Yes"/>
    <x v="1"/>
    <d v="2025-03-06T00:00:00"/>
    <s v="SOLVED"/>
    <s v=""/>
    <s v="5015240905XX LABELS"/>
    <x v="0"/>
    <x v="2"/>
    <b v="0"/>
    <n v="1"/>
    <n v="0"/>
  </r>
  <r>
    <n v="5015285570"/>
    <x v="413"/>
    <n v="20250225660899"/>
    <x v="53"/>
    <s v="GB"/>
    <s v="U2-L5"/>
    <x v="1"/>
    <x v="4"/>
    <d v="2025-03-06T00:00:00"/>
    <s v="Yes"/>
    <x v="1"/>
    <d v="2025-02-06T00:00:00"/>
    <s v="SOLVED"/>
    <s v="Labels not scannable, bad print"/>
    <s v="5015285570INCORRECT LABELS "/>
    <x v="0"/>
    <x v="2"/>
    <b v="0"/>
    <n v="1"/>
    <n v="0"/>
  </r>
  <r>
    <n v="5015271160"/>
    <x v="414"/>
    <n v="20250226661860"/>
    <x v="10"/>
    <s v="GB"/>
    <s v="No Loc"/>
    <x v="1"/>
    <x v="3"/>
    <d v="2025-03-06T00:00:00"/>
    <s v="No"/>
    <x v="1"/>
    <d v="2025-02-06T00:00:00"/>
    <s v="SOLVED"/>
    <s v=""/>
    <s v="5015271160NO LABELS"/>
    <x v="0"/>
    <x v="2"/>
    <b v="0"/>
    <n v="1"/>
    <n v="0"/>
  </r>
  <r>
    <n v="5015271161"/>
    <x v="414"/>
    <n v="20250226661874"/>
    <x v="10"/>
    <s v="GB"/>
    <s v="No Loc"/>
    <x v="1"/>
    <x v="3"/>
    <d v="2025-03-06T00:00:00"/>
    <s v="No"/>
    <x v="1"/>
    <d v="2025-02-06T00:00:00"/>
    <s v="SOLVED"/>
    <s v=""/>
    <s v="5015271161NO LABELS"/>
    <x v="0"/>
    <x v="2"/>
    <b v="0"/>
    <n v="1"/>
    <n v="0"/>
  </r>
  <r>
    <n v="5015285637"/>
    <x v="415"/>
    <n v="20250227663131"/>
    <x v="87"/>
    <s v="GB"/>
    <s v="OYL1"/>
    <x v="1"/>
    <x v="3"/>
    <d v="2025-03-06T00:00:00"/>
    <s v="Yes"/>
    <x v="1"/>
    <d v="2025-03-06T00:00:00"/>
    <s v="SOLVED"/>
    <s v=""/>
    <s v="5015285637NO LABELS"/>
    <x v="0"/>
    <x v="2"/>
    <b v="0"/>
    <n v="1"/>
    <n v="0"/>
  </r>
  <r>
    <n v="5015301005"/>
    <x v="416"/>
    <n v="20250227663301"/>
    <x v="155"/>
    <s v="GB"/>
    <s v="DK-BM01"/>
    <x v="1"/>
    <x v="3"/>
    <d v="2025-03-06T00:00:00"/>
    <s v="Yes"/>
    <x v="1"/>
    <d v="2025-03-06T00:00:00"/>
    <s v="SOLVED"/>
    <s v=""/>
    <s v="5015301005NO LABELS"/>
    <x v="0"/>
    <x v="2"/>
    <b v="0"/>
    <n v="1"/>
    <n v="0"/>
  </r>
  <r>
    <n v="5015315709"/>
    <x v="417"/>
    <n v="20250303664881"/>
    <x v="153"/>
    <s v="GB"/>
    <s v="U2-L5"/>
    <x v="2"/>
    <x v="4"/>
    <d v="2025-03-06T00:00:00"/>
    <s v="Yes"/>
    <x v="1"/>
    <d v="2025-03-06T00:00:00"/>
    <s v="SOLVED"/>
    <s v="Master CAT label, packing list is for us, but the barcode label is for APAC, confirmed for GATEWAY"/>
    <s v="5015315709INCORRECT LABELS "/>
    <x v="0"/>
    <x v="2"/>
    <b v="0"/>
    <n v="1"/>
    <n v="0"/>
  </r>
  <r>
    <n v="5015301368"/>
    <x v="418"/>
    <n v="20250226662303"/>
    <x v="101"/>
    <s v="GB"/>
    <s v="No Loc"/>
    <x v="0"/>
    <x v="2"/>
    <d v="2025-03-07T00:00:00"/>
    <s v="Yes"/>
    <x v="0"/>
    <d v="2025-03-07T00:00:00"/>
    <s v="SOLVED"/>
    <s v=""/>
    <s v="5015301368MISSING LABELS ON SOME UNITS"/>
    <x v="0"/>
    <x v="2"/>
    <b v="0"/>
    <n v="1"/>
    <n v="0"/>
  </r>
  <r>
    <n v="5015315826"/>
    <x v="419"/>
    <n v="20250303664942"/>
    <x v="81"/>
    <s v="GB"/>
    <n v="3402"/>
    <x v="0"/>
    <x v="3"/>
    <d v="2025-03-07T00:00:00"/>
    <s v="Yes"/>
    <x v="0"/>
    <d v="2025-03-07T00:00:00"/>
    <s v="SOLVED"/>
    <s v=""/>
    <s v="5015315826NO LABELS"/>
    <x v="0"/>
    <x v="2"/>
    <b v="0"/>
    <n v="1"/>
    <n v="0"/>
  </r>
  <r>
    <n v="5015301318"/>
    <x v="420"/>
    <n v="20250227662774"/>
    <x v="156"/>
    <s v="GB"/>
    <s v="DX01-L5"/>
    <x v="5"/>
    <x v="3"/>
    <d v="2025-03-07T00:00:00"/>
    <s v="Yes"/>
    <x v="1"/>
    <d v="2025-03-07T00:00:00"/>
    <s v="SOLVED"/>
    <s v=""/>
    <s v="5015301318NO LABELS"/>
    <x v="0"/>
    <x v="2"/>
    <b v="0"/>
    <n v="1"/>
    <n v="0"/>
  </r>
  <r>
    <n v="5015285818"/>
    <x v="421"/>
    <n v="20250227663153"/>
    <x v="26"/>
    <s v="GB"/>
    <s v="DK-BM01"/>
    <x v="5"/>
    <x v="3"/>
    <d v="2025-03-07T00:00:00"/>
    <s v="Yes"/>
    <x v="1"/>
    <d v="2025-03-07T00:00:00"/>
    <s v="SOLVED"/>
    <s v=""/>
    <s v="5015285818NO LABELS"/>
    <x v="0"/>
    <x v="2"/>
    <b v="0"/>
    <n v="1"/>
    <n v="0"/>
  </r>
  <r>
    <n v="5015331590"/>
    <x v="422"/>
    <n v="20250227663396"/>
    <x v="106"/>
    <s v="GB"/>
    <n v="3402"/>
    <x v="5"/>
    <x v="3"/>
    <d v="2025-03-07T00:00:00"/>
    <s v="Yes"/>
    <x v="1"/>
    <d v="2025-03-07T00:00:00"/>
    <s v="SOLVED"/>
    <s v=""/>
    <s v="5015331590NO LABELS"/>
    <x v="0"/>
    <x v="2"/>
    <b v="0"/>
    <n v="1"/>
    <n v="0"/>
  </r>
  <r>
    <n v="5015315934"/>
    <x v="423"/>
    <n v="20250225660426"/>
    <x v="69"/>
    <s v="GB"/>
    <n v="3402"/>
    <x v="1"/>
    <x v="2"/>
    <d v="2025-03-07T00:00:00"/>
    <s v="Yes"/>
    <x v="0"/>
    <d v="2025-03-07T00:00:00"/>
    <s v="SOLVED"/>
    <s v=""/>
    <s v="5015315934MISSING LABELS ON SOME UNITS"/>
    <x v="0"/>
    <x v="2"/>
    <b v="0"/>
    <n v="1"/>
    <n v="0"/>
  </r>
  <r>
    <n v="5015315810"/>
    <x v="424"/>
    <n v="20250303664870"/>
    <x v="44"/>
    <s v="GB"/>
    <s v="DX01-L5"/>
    <x v="1"/>
    <x v="3"/>
    <d v="2025-03-07T00:00:00"/>
    <s v="Yes"/>
    <x v="1"/>
    <d v="2025-03-07T00:00:00"/>
    <s v="SOLVED"/>
    <s v=""/>
    <s v="5015315810NO LABELS"/>
    <x v="0"/>
    <x v="2"/>
    <b v="0"/>
    <n v="1"/>
    <n v="0"/>
  </r>
  <r>
    <n v="5015315954"/>
    <x v="425"/>
    <n v="20250303665198"/>
    <x v="18"/>
    <s v="GB"/>
    <s v="DX01-L5"/>
    <x v="1"/>
    <x v="1"/>
    <d v="2025-03-07T00:00:00"/>
    <s v="Yes"/>
    <x v="1"/>
    <d v="2025-03-07T00:00:00"/>
    <s v="SOLVED"/>
    <s v=""/>
    <s v="5015315954DAMAGED LABEL"/>
    <x v="0"/>
    <x v="2"/>
    <b v="0"/>
    <n v="1"/>
    <n v="0"/>
  </r>
  <r>
    <n v="5015315747"/>
    <x v="426"/>
    <n v="20250303665443"/>
    <x v="70"/>
    <s v="GB"/>
    <s v="No Loc"/>
    <x v="1"/>
    <x v="5"/>
    <d v="2025-03-07T00:00:00"/>
    <s v="NA"/>
    <x v="0"/>
    <d v="2025-03-07T00:00:00"/>
    <s v="SOLVED"/>
    <s v="Manco, confirmed by carrier is delivered on Monday 10Mar2025"/>
    <s v="5015315747AMOUNT"/>
    <x v="0"/>
    <x v="2"/>
    <b v="0"/>
    <n v="1"/>
    <n v="0"/>
  </r>
  <r>
    <n v="5015330992"/>
    <x v="427"/>
    <n v="20250224660045"/>
    <x v="157"/>
    <s v="GB"/>
    <s v="No Loc"/>
    <x v="2"/>
    <x v="1"/>
    <d v="2025-03-07T00:00:00"/>
    <s v="Yes"/>
    <x v="0"/>
    <d v="2025-03-07T00:00:00"/>
    <s v="SOLVED"/>
    <s v=""/>
    <s v="5015330992DAMAGED LABEL"/>
    <x v="0"/>
    <x v="2"/>
    <b v="0"/>
    <n v="1"/>
    <n v="0"/>
  </r>
  <r>
    <n v="5015316016"/>
    <x v="428"/>
    <n v="20250227662868"/>
    <x v="139"/>
    <s v="GB"/>
    <s v="DX01-L5"/>
    <x v="2"/>
    <x v="3"/>
    <d v="2025-03-07T00:00:00"/>
    <s v="Yes"/>
    <x v="1"/>
    <d v="2025-03-10T00:00:00"/>
    <s v="SOLVED"/>
    <s v=""/>
    <s v="5015316016NO LABELS"/>
    <x v="0"/>
    <x v="2"/>
    <b v="0"/>
    <n v="1"/>
    <n v="0"/>
  </r>
  <r>
    <n v="5015347003"/>
    <x v="429"/>
    <n v="20250303664721"/>
    <x v="115"/>
    <s v="GB"/>
    <s v="MY02"/>
    <x v="2"/>
    <x v="3"/>
    <d v="2025-03-07T00:00:00"/>
    <s v="Yes"/>
    <x v="1"/>
    <d v="2025-03-07T00:00:00"/>
    <s v="SOLVED"/>
    <s v=""/>
    <s v="5015347003NO LABELS"/>
    <x v="0"/>
    <x v="2"/>
    <b v="0"/>
    <n v="1"/>
    <n v="0"/>
  </r>
  <r>
    <n v="5015315761"/>
    <x v="430"/>
    <n v="20250303664726"/>
    <x v="115"/>
    <s v="GB"/>
    <s v="MY02"/>
    <x v="2"/>
    <x v="3"/>
    <d v="2025-03-07T00:00:00"/>
    <s v="Yes"/>
    <x v="1"/>
    <d v="2025-03-07T00:00:00"/>
    <s v="SOLVED"/>
    <s v=""/>
    <s v="5015315761NO LABELS"/>
    <x v="0"/>
    <x v="2"/>
    <b v="0"/>
    <n v="1"/>
    <n v="0"/>
  </r>
  <r>
    <n v="5015315760"/>
    <x v="430"/>
    <n v="20250303664730"/>
    <x v="115"/>
    <s v="GB"/>
    <s v="MY02"/>
    <x v="2"/>
    <x v="3"/>
    <d v="2025-03-07T00:00:00"/>
    <s v="Yes"/>
    <x v="1"/>
    <d v="2025-03-07T00:00:00"/>
    <s v="SOLVED"/>
    <s v=""/>
    <s v="5015315760NO LABELS"/>
    <x v="0"/>
    <x v="2"/>
    <b v="0"/>
    <n v="1"/>
    <n v="0"/>
  </r>
  <r>
    <n v="5015315839"/>
    <x v="431"/>
    <n v="20250303664940"/>
    <x v="81"/>
    <s v="GB"/>
    <n v="3402"/>
    <x v="0"/>
    <x v="3"/>
    <d v="2025-03-10T00:00:00"/>
    <s v="Yes"/>
    <x v="1"/>
    <d v="2025-03-10T00:00:00"/>
    <s v="SOLVED"/>
    <s v=""/>
    <s v="5015315839NO LABELS"/>
    <x v="0"/>
    <x v="2"/>
    <b v="0"/>
    <n v="1"/>
    <n v="0"/>
  </r>
  <r>
    <n v="5015315839"/>
    <x v="431"/>
    <n v="20250303664940"/>
    <x v="81"/>
    <s v="GB"/>
    <n v="3402"/>
    <x v="0"/>
    <x v="5"/>
    <d v="2025-03-10T00:00:00"/>
    <s v="Yes"/>
    <x v="1"/>
    <d v="2025-11-01T00:00:00"/>
    <s v="SOLVED"/>
    <s v="2 colli Manco "/>
    <s v="5015315839AMOUNT"/>
    <x v="0"/>
    <x v="2"/>
    <b v="0"/>
    <n v="1"/>
    <n v="0"/>
  </r>
  <r>
    <n v="5015315714"/>
    <x v="432"/>
    <n v="20250303664962"/>
    <x v="121"/>
    <s v="GB"/>
    <n v="3402"/>
    <x v="0"/>
    <x v="4"/>
    <d v="2025-03-10T00:00:00"/>
    <s v="Yes"/>
    <x v="1"/>
    <d v="2025-03-10T00:00:00"/>
    <s v="SOLVED"/>
    <s v=""/>
    <s v="5015315714INCORRECT LABELS "/>
    <x v="0"/>
    <x v="2"/>
    <b v="0"/>
    <n v="1"/>
    <n v="0"/>
  </r>
  <r>
    <n v="5015331555"/>
    <x v="433"/>
    <n v="20250303664992"/>
    <x v="81"/>
    <s v="GB"/>
    <n v="3402"/>
    <x v="0"/>
    <x v="3"/>
    <d v="2025-03-10T00:00:00"/>
    <s v="Yes"/>
    <x v="1"/>
    <d v="2025-03-10T00:00:00"/>
    <s v="SOLVED"/>
    <s v=""/>
    <s v="5015331555NO LABELS"/>
    <x v="0"/>
    <x v="2"/>
    <b v="0"/>
    <n v="1"/>
    <n v="0"/>
  </r>
  <r>
    <n v="5015360199"/>
    <x v="434"/>
    <n v="20250307669692"/>
    <x v="59"/>
    <s v="GB"/>
    <s v="No Loc"/>
    <x v="0"/>
    <x v="4"/>
    <d v="2025-03-10T00:00:00"/>
    <s v="NA"/>
    <x v="1"/>
    <d v="2025-03-10T00:00:00"/>
    <s v="SOLVED"/>
    <s v="New reference received, relabeling needed."/>
    <s v="5015360199INCORRECT LABELS "/>
    <x v="0"/>
    <x v="2"/>
    <b v="0"/>
    <n v="1"/>
    <n v="0"/>
  </r>
  <r>
    <n v="5015285649"/>
    <x v="435"/>
    <n v="20250224659921"/>
    <x v="132"/>
    <s v="GB"/>
    <n v="3417"/>
    <x v="5"/>
    <x v="3"/>
    <d v="2025-03-10T00:00:00"/>
    <s v="Yes"/>
    <x v="1"/>
    <d v="2025-03-10T00:00:00"/>
    <s v="SOLVED"/>
    <s v=""/>
    <s v="5015285649NO LABELS"/>
    <x v="0"/>
    <x v="2"/>
    <b v="0"/>
    <n v="1"/>
    <n v="0"/>
  </r>
  <r>
    <n v="5015300918"/>
    <x v="436"/>
    <n v="20250228664028"/>
    <x v="140"/>
    <s v="GB"/>
    <s v="DX01-L5"/>
    <x v="5"/>
    <x v="3"/>
    <d v="2025-03-10T00:00:00"/>
    <s v="Yes"/>
    <x v="1"/>
    <d v="2025-03-10T00:00:00"/>
    <s v="SOLVED"/>
    <s v=""/>
    <s v="5015300918NO LABELS"/>
    <x v="0"/>
    <x v="2"/>
    <b v="0"/>
    <n v="1"/>
    <n v="0"/>
  </r>
  <r>
    <n v="5015315772"/>
    <x v="437"/>
    <n v="20250303664894"/>
    <x v="22"/>
    <s v="GB"/>
    <s v="MY02"/>
    <x v="5"/>
    <x v="4"/>
    <d v="2025-03-10T00:00:00"/>
    <s v="Yes"/>
    <x v="1"/>
    <d v="2025-03-10T00:00:00"/>
    <s v="SOLVED"/>
    <s v=""/>
    <s v="5015315772INCORRECT LABELS "/>
    <x v="0"/>
    <x v="2"/>
    <b v="0"/>
    <n v="1"/>
    <n v="0"/>
  </r>
  <r>
    <n v="5015285641"/>
    <x v="438"/>
    <n v="20250224659989"/>
    <x v="112"/>
    <s v="GB"/>
    <n v="3402"/>
    <x v="1"/>
    <x v="4"/>
    <d v="2025-03-10T00:00:00"/>
    <s v="Yes"/>
    <x v="1"/>
    <d v="2025-03-10T00:00:00"/>
    <s v="SOLVED"/>
    <s v="Labels not scannable, bad print"/>
    <s v="5015285641INCORRECT LABELS "/>
    <x v="0"/>
    <x v="2"/>
    <b v="0"/>
    <n v="1"/>
    <n v="0"/>
  </r>
  <r>
    <n v="5015331276"/>
    <x v="439"/>
    <n v="20250303664704"/>
    <x v="138"/>
    <s v="GB"/>
    <s v="DX01-L5"/>
    <x v="1"/>
    <x v="3"/>
    <d v="2025-03-10T00:00:00"/>
    <s v="Yes"/>
    <x v="1"/>
    <d v="2025-03-10T00:00:00"/>
    <s v="SOLVED"/>
    <s v=""/>
    <s v="5015331276NO LABELS"/>
    <x v="0"/>
    <x v="2"/>
    <b v="0"/>
    <n v="1"/>
    <n v="0"/>
  </r>
  <r>
    <n v="5015331286"/>
    <x v="440"/>
    <n v="20250303665002"/>
    <x v="83"/>
    <s v="GB"/>
    <s v="MY02"/>
    <x v="1"/>
    <x v="4"/>
    <d v="2025-03-10T00:00:00"/>
    <s v="Yes"/>
    <x v="1"/>
    <d v="2025-03-10T00:00:00"/>
    <s v="SOLVED"/>
    <s v="Labels not scannable, bad print"/>
    <s v="5015331286INCORRECT LABELS "/>
    <x v="0"/>
    <x v="2"/>
    <b v="0"/>
    <n v="1"/>
    <n v="0"/>
  </r>
  <r>
    <n v="5015331303"/>
    <x v="440"/>
    <n v="20250303665011"/>
    <x v="83"/>
    <s v="GB"/>
    <s v="MY02"/>
    <x v="1"/>
    <x v="4"/>
    <d v="2025-03-10T00:00:00"/>
    <s v="Yes"/>
    <x v="1"/>
    <d v="2025-03-10T00:00:00"/>
    <s v="SOLVED"/>
    <s v="Labels not scannable, bad print"/>
    <s v="5015331303INCORRECT LABELS "/>
    <x v="0"/>
    <x v="2"/>
    <b v="0"/>
    <n v="1"/>
    <n v="0"/>
  </r>
  <r>
    <n v="5015315801"/>
    <x v="441"/>
    <n v="20250303665144"/>
    <x v="89"/>
    <s v="GB"/>
    <s v="No Loc"/>
    <x v="1"/>
    <x v="4"/>
    <d v="2025-03-10T00:00:00"/>
    <s v="Yes"/>
    <x v="1"/>
    <d v="2025-03-10T00:00:00"/>
    <s v="SOLVED"/>
    <s v="Labels not scannable, bad print"/>
    <s v="5015315801INCORRECT LABELS "/>
    <x v="0"/>
    <x v="2"/>
    <b v="0"/>
    <n v="1"/>
    <n v="0"/>
  </r>
  <r>
    <n v="5015315747"/>
    <x v="426"/>
    <n v="20250303665443"/>
    <x v="70"/>
    <s v="GB"/>
    <s v="No Loc"/>
    <x v="1"/>
    <x v="3"/>
    <d v="2025-03-10T00:00:00"/>
    <s v="Yes"/>
    <x v="1"/>
    <d v="2025-03-10T00:00:00"/>
    <s v="SOLVED"/>
    <s v=""/>
    <s v="5015315747NO LABELS"/>
    <x v="0"/>
    <x v="2"/>
    <b v="0"/>
    <n v="1"/>
    <n v="0"/>
  </r>
  <r>
    <n v="5015330974"/>
    <x v="442"/>
    <n v="20250304665912"/>
    <x v="19"/>
    <s v="GB"/>
    <s v="DX01-L5"/>
    <x v="1"/>
    <x v="2"/>
    <d v="2025-03-10T00:00:00"/>
    <s v="Yes"/>
    <x v="1"/>
    <d v="2025-03-10T00:00:00"/>
    <s v="SOLVED"/>
    <s v=""/>
    <s v="5015330974MISSING LABELS ON SOME UNITS"/>
    <x v="0"/>
    <x v="2"/>
    <b v="0"/>
    <n v="1"/>
    <n v="0"/>
  </r>
  <r>
    <n v="5015331322"/>
    <x v="443"/>
    <n v="20250304666353"/>
    <x v="37"/>
    <s v="GB"/>
    <s v="DX01-L5"/>
    <x v="1"/>
    <x v="3"/>
    <d v="2025-03-10T00:00:00"/>
    <s v="Yes"/>
    <x v="1"/>
    <d v="2025-03-10T00:00:00"/>
    <s v="SOLVED"/>
    <s v=""/>
    <s v="5015331322NO LABELS"/>
    <x v="0"/>
    <x v="2"/>
    <b v="0"/>
    <n v="1"/>
    <n v="0"/>
  </r>
  <r>
    <n v="5015315800"/>
    <x v="444"/>
    <n v="20250303664692"/>
    <x v="7"/>
    <s v="GB"/>
    <s v="DK-BM01"/>
    <x v="2"/>
    <x v="3"/>
    <d v="2025-03-10T00:00:00"/>
    <s v="Yes"/>
    <x v="1"/>
    <d v="2025-03-10T00:00:00"/>
    <s v="SOLVED"/>
    <s v=""/>
    <s v="5015315800NO LABELS"/>
    <x v="0"/>
    <x v="2"/>
    <b v="0"/>
    <n v="1"/>
    <n v="0"/>
  </r>
  <r>
    <n v="5015347052"/>
    <x v="445"/>
    <n v="20250305666976"/>
    <x v="153"/>
    <s v="GB"/>
    <s v="DX01-L5"/>
    <x v="2"/>
    <x v="4"/>
    <d v="2025-03-10T00:00:00"/>
    <s v="Yes"/>
    <x v="1"/>
    <d v="2025-03-10T00:00:00"/>
    <s v="SOLVED"/>
    <s v="Labels not scannable, bad print"/>
    <s v="5015347052INCORRECT LABELS "/>
    <x v="0"/>
    <x v="2"/>
    <b v="0"/>
    <n v="1"/>
    <n v="0"/>
  </r>
  <r>
    <n v="5015316031"/>
    <x v="446"/>
    <n v="20250228663862"/>
    <x v="146"/>
    <s v="GB"/>
    <s v="DX01-L5"/>
    <x v="0"/>
    <x v="1"/>
    <d v="2025-03-11T00:00:00"/>
    <s v="Yes"/>
    <x v="0"/>
    <d v="2025-03-14T00:00:00"/>
    <s v="SOLVED"/>
    <s v=""/>
    <s v="5015316031DAMAGED LABEL"/>
    <x v="0"/>
    <x v="2"/>
    <b v="0"/>
    <n v="1"/>
    <n v="0"/>
  </r>
  <r>
    <n v="5015346899"/>
    <x v="447"/>
    <n v="20250304666273"/>
    <x v="59"/>
    <s v="GB"/>
    <s v="OYL1"/>
    <x v="0"/>
    <x v="6"/>
    <d v="2025-03-11T00:00:00"/>
    <s v="No"/>
    <x v="1"/>
    <d v="2025-03-13T00:00:00"/>
    <s v="SOLVED"/>
    <s v=""/>
    <s v="5015346899XX LABELS"/>
    <x v="0"/>
    <x v="2"/>
    <b v="0"/>
    <n v="1"/>
    <n v="0"/>
  </r>
  <r>
    <n v="5015346909"/>
    <x v="448"/>
    <n v="20250304666126"/>
    <x v="51"/>
    <s v="GB"/>
    <s v="U2-L5"/>
    <x v="5"/>
    <x v="3"/>
    <d v="2025-03-11T00:00:00"/>
    <s v="No"/>
    <x v="1"/>
    <d v="2025-03-11T00:00:00"/>
    <s v="SOLVED"/>
    <s v=""/>
    <s v="5015346909NO LABELS"/>
    <x v="0"/>
    <x v="2"/>
    <b v="0"/>
    <n v="1"/>
    <n v="0"/>
  </r>
  <r>
    <n v="5015346910"/>
    <x v="448"/>
    <n v="20250304666375"/>
    <x v="51"/>
    <s v="GB"/>
    <n v="3402"/>
    <x v="5"/>
    <x v="3"/>
    <d v="2025-03-11T00:00:00"/>
    <s v="No"/>
    <x v="1"/>
    <d v="2025-03-11T00:00:00"/>
    <s v="SOLVED"/>
    <s v=""/>
    <s v="5015346910NO LABELS"/>
    <x v="0"/>
    <x v="2"/>
    <b v="0"/>
    <n v="1"/>
    <n v="0"/>
  </r>
  <r>
    <n v="5015346868"/>
    <x v="449"/>
    <n v="20250305666878"/>
    <x v="158"/>
    <s v="GB"/>
    <s v="No Loc"/>
    <x v="5"/>
    <x v="5"/>
    <d v="2025-03-11T00:00:00"/>
    <s v="NA"/>
    <x v="0"/>
    <d v="2025-03-11T00:00:00"/>
    <s v="SOLVED"/>
    <s v="1 manco"/>
    <s v="5015346868AMOUNT"/>
    <x v="0"/>
    <x v="2"/>
    <b v="0"/>
    <n v="1"/>
    <n v="0"/>
  </r>
  <r>
    <n v="5015331215"/>
    <x v="450"/>
    <n v="20250227663549"/>
    <x v="123"/>
    <s v="GB"/>
    <s v="DX01-L5"/>
    <x v="1"/>
    <x v="6"/>
    <d v="2025-03-11T00:00:00"/>
    <s v="Yes"/>
    <x v="1"/>
    <d v="2025-03-11T00:00:00"/>
    <s v="SOLVED"/>
    <s v=""/>
    <s v="5015331215XX LABELS"/>
    <x v="0"/>
    <x v="2"/>
    <b v="0"/>
    <n v="1"/>
    <n v="0"/>
  </r>
  <r>
    <n v="5015346990"/>
    <x v="451"/>
    <n v="20250304666120"/>
    <x v="16"/>
    <s v="GB"/>
    <s v="DX01-L5"/>
    <x v="1"/>
    <x v="3"/>
    <d v="2025-03-11T00:00:00"/>
    <s v="Yes"/>
    <x v="1"/>
    <d v="2025-03-11T00:00:00"/>
    <s v="SOLVED"/>
    <s v=""/>
    <s v="5015346990NO LABELS"/>
    <x v="0"/>
    <x v="2"/>
    <b v="0"/>
    <n v="1"/>
    <n v="0"/>
  </r>
  <r>
    <n v="5015347014"/>
    <x v="452"/>
    <n v="20250305666911"/>
    <x v="83"/>
    <s v="GB"/>
    <s v="MY02"/>
    <x v="1"/>
    <x v="4"/>
    <d v="2025-03-11T00:00:00"/>
    <s v="Yes"/>
    <x v="1"/>
    <d v="2025-03-11T00:00:00"/>
    <s v="SOLVED"/>
    <s v="Labels not scannable, bad print"/>
    <s v="5015347014INCORRECT LABELS "/>
    <x v="0"/>
    <x v="2"/>
    <b v="0"/>
    <n v="1"/>
    <n v="0"/>
  </r>
  <r>
    <n v="5015346923"/>
    <x v="453"/>
    <n v="20250305666949"/>
    <x v="45"/>
    <s v="GB"/>
    <s v="DX01-L5"/>
    <x v="1"/>
    <x v="6"/>
    <d v="2025-03-11T00:00:00"/>
    <s v="Yes"/>
    <x v="1"/>
    <d v="2025-03-11T00:00:00"/>
    <s v="SOLVED"/>
    <s v=""/>
    <s v="5015346923XX LABELS"/>
    <x v="0"/>
    <x v="2"/>
    <b v="0"/>
    <n v="1"/>
    <n v="0"/>
  </r>
  <r>
    <n v="5015346935"/>
    <x v="454"/>
    <n v="20250305667005"/>
    <x v="44"/>
    <s v="GB"/>
    <s v="DX01-L5"/>
    <x v="1"/>
    <x v="0"/>
    <d v="2025-03-11T00:00:00"/>
    <s v="Yes"/>
    <x v="0"/>
    <d v="2025-03-11T00:00:00"/>
    <s v="SOLVED"/>
    <s v=""/>
    <s v="5015346935DAMAGE "/>
    <x v="0"/>
    <x v="2"/>
    <b v="0"/>
    <n v="1"/>
    <n v="0"/>
  </r>
  <r>
    <n v="5015346935"/>
    <x v="454"/>
    <n v="20250305667005"/>
    <x v="44"/>
    <s v="GB"/>
    <s v="DX01-L5"/>
    <x v="1"/>
    <x v="3"/>
    <d v="2025-03-11T00:00:00"/>
    <s v="Yes"/>
    <x v="1"/>
    <d v="2025-03-11T00:00:00"/>
    <s v="SOLVED"/>
    <s v=""/>
    <s v="5015346935NO LABELS"/>
    <x v="0"/>
    <x v="2"/>
    <b v="0"/>
    <n v="1"/>
    <n v="0"/>
  </r>
  <r>
    <n v="5015316010"/>
    <x v="455"/>
    <n v="20250227663527"/>
    <x v="88"/>
    <s v="GB"/>
    <s v="No Loc"/>
    <x v="5"/>
    <x v="6"/>
    <d v="2025-03-12T00:00:00"/>
    <s v="No"/>
    <x v="1"/>
    <d v="2025-03-12T00:00:00"/>
    <s v="SOLVED"/>
    <s v=""/>
    <s v="5015316010XX LABELS"/>
    <x v="0"/>
    <x v="2"/>
    <b v="0"/>
    <n v="1"/>
    <n v="0"/>
  </r>
  <r>
    <n v="5015331489"/>
    <x v="456"/>
    <n v="20250304665932"/>
    <x v="22"/>
    <s v="GB"/>
    <s v="DX01-L5"/>
    <x v="5"/>
    <x v="4"/>
    <d v="2025-03-12T00:00:00"/>
    <s v="No"/>
    <x v="1"/>
    <d v="2025-03-12T00:00:00"/>
    <s v="SOLVED"/>
    <s v="Labels not scannable, bad print"/>
    <s v="5015331489INCORRECT LABELS "/>
    <x v="0"/>
    <x v="2"/>
    <b v="0"/>
    <n v="1"/>
    <n v="0"/>
  </r>
  <r>
    <n v="5015331498"/>
    <x v="456"/>
    <n v="20250304665975"/>
    <x v="22"/>
    <s v="GB"/>
    <s v="No Loc"/>
    <x v="5"/>
    <x v="4"/>
    <d v="2025-03-12T00:00:00"/>
    <s v="No"/>
    <x v="1"/>
    <d v="2025-03-12T00:00:00"/>
    <s v="SOLVED"/>
    <s v="Labels not scannable, bad print"/>
    <s v="5015331498INCORRECT LABELS "/>
    <x v="0"/>
    <x v="2"/>
    <b v="0"/>
    <n v="1"/>
    <n v="0"/>
  </r>
  <r>
    <n v="5015346952"/>
    <x v="457"/>
    <n v="20250304666522"/>
    <x v="159"/>
    <s v="GB"/>
    <s v="DX01-L5"/>
    <x v="5"/>
    <x v="1"/>
    <d v="2025-03-12T00:00:00"/>
    <s v="Yes"/>
    <x v="1"/>
    <d v="2025-03-12T00:00:00"/>
    <s v="SOLVED"/>
    <s v=""/>
    <s v="5015346952DAMAGED LABEL"/>
    <x v="0"/>
    <x v="2"/>
    <b v="0"/>
    <n v="1"/>
    <n v="0"/>
  </r>
  <r>
    <n v="5015360526"/>
    <x v="458"/>
    <n v="20250305667506"/>
    <x v="51"/>
    <s v="GB"/>
    <n v="3402"/>
    <x v="5"/>
    <x v="3"/>
    <d v="2025-03-12T00:00:00"/>
    <s v="No"/>
    <x v="1"/>
    <d v="2025-03-13T00:00:00"/>
    <s v="SOLVED"/>
    <s v=""/>
    <s v="5015360526NO LABELS"/>
    <x v="0"/>
    <x v="2"/>
    <b v="0"/>
    <n v="1"/>
    <n v="0"/>
  </r>
  <r>
    <n v="5015360627"/>
    <x v="459"/>
    <n v="20250305667745"/>
    <x v="126"/>
    <s v="GB"/>
    <s v="DX01-L5"/>
    <x v="1"/>
    <x v="5"/>
    <d v="2025-03-12T00:00:00"/>
    <s v="NA"/>
    <x v="0"/>
    <d v="2025-03-17T00:00:00"/>
    <s v="SOLVED"/>
    <s v="1 manco only 17 of the 18 received, all pallets received "/>
    <s v="5015360627AMOUNT"/>
    <x v="0"/>
    <x v="2"/>
    <b v="0"/>
    <n v="1"/>
    <n v="0"/>
  </r>
  <r>
    <n v="5015360429"/>
    <x v="460"/>
    <n v="20250306668111"/>
    <x v="136"/>
    <s v="GB"/>
    <n v="3402"/>
    <x v="1"/>
    <x v="4"/>
    <d v="2025-03-12T00:00:00"/>
    <s v="Yes"/>
    <x v="1"/>
    <d v="2025-03-12T00:00:00"/>
    <s v="SOLVED"/>
    <s v="Labels not scannable, bad print"/>
    <s v="5015360429INCORRECT LABELS "/>
    <x v="0"/>
    <x v="2"/>
    <b v="0"/>
    <n v="1"/>
    <n v="0"/>
  </r>
  <r>
    <n v="5015360446"/>
    <x v="461"/>
    <n v="20250306668232"/>
    <x v="86"/>
    <s v="GB"/>
    <n v="3402"/>
    <x v="1"/>
    <x v="5"/>
    <d v="2025-03-12T00:00:00"/>
    <s v="NA"/>
    <x v="0"/>
    <d v="2025-03-12T00:00:00"/>
    <s v="SOLVED"/>
    <s v="1 Manco only 20 of  the 21 received, 20 pallets shipped as per email NCC 17Mar2025, all 21 received. Found in our warehouse"/>
    <s v="5015360446AMOUNT"/>
    <x v="0"/>
    <x v="2"/>
    <b v="0"/>
    <n v="1"/>
    <n v="0"/>
  </r>
  <r>
    <n v="5015360533"/>
    <x v="462"/>
    <n v="20250306668327"/>
    <x v="15"/>
    <s v="GB"/>
    <s v="U2-L5"/>
    <x v="1"/>
    <x v="3"/>
    <d v="2025-03-12T00:00:00"/>
    <s v="No"/>
    <x v="1"/>
    <d v="2025-03-12T00:00:00"/>
    <s v="SOLVED"/>
    <s v=""/>
    <s v="5015360533NO LABELS"/>
    <x v="0"/>
    <x v="2"/>
    <b v="0"/>
    <n v="1"/>
    <n v="0"/>
  </r>
  <r>
    <n v="5015360466"/>
    <x v="463"/>
    <n v="20250306668435"/>
    <x v="114"/>
    <s v="GB"/>
    <s v="OYL1"/>
    <x v="1"/>
    <x v="3"/>
    <d v="2025-03-12T00:00:00"/>
    <s v="Yes"/>
    <x v="1"/>
    <d v="2025-03-12T00:00:00"/>
    <s v="SOLVED"/>
    <s v=""/>
    <s v="5015360466NO LABELS"/>
    <x v="0"/>
    <x v="2"/>
    <b v="0"/>
    <n v="1"/>
    <n v="0"/>
  </r>
  <r>
    <n v="5015375577"/>
    <x v="464"/>
    <n v="20250306668672"/>
    <x v="117"/>
    <s v="GB"/>
    <s v="OYL1"/>
    <x v="0"/>
    <x v="3"/>
    <d v="2025-03-13T00:00:00"/>
    <s v="Yes"/>
    <x v="1"/>
    <d v="2025-03-14T00:00:00"/>
    <s v="SOLVED"/>
    <s v=""/>
    <s v="5015375577NO LABELS"/>
    <x v="0"/>
    <x v="2"/>
    <b v="0"/>
    <n v="1"/>
    <n v="0"/>
  </r>
  <r>
    <n v="5015360271"/>
    <x v="465"/>
    <n v="20250306668080"/>
    <x v="160"/>
    <s v="GB"/>
    <s v="DX01-L5"/>
    <x v="5"/>
    <x v="3"/>
    <d v="2025-03-13T00:00:00"/>
    <s v="Yes"/>
    <x v="1"/>
    <d v="2025-03-13T00:00:00"/>
    <s v="SOLVED"/>
    <s v=""/>
    <s v="5015360271NO LABELS"/>
    <x v="0"/>
    <x v="2"/>
    <b v="0"/>
    <n v="1"/>
    <n v="0"/>
  </r>
  <r>
    <n v="5015360286"/>
    <x v="465"/>
    <n v="20250306668220"/>
    <x v="160"/>
    <s v="GB"/>
    <s v="No Loc"/>
    <x v="5"/>
    <x v="3"/>
    <d v="2025-03-13T00:00:00"/>
    <s v="Yes"/>
    <x v="1"/>
    <d v="2025-03-13T00:00:00"/>
    <s v="SOLVED"/>
    <s v=""/>
    <s v="5015360286NO LABELS"/>
    <x v="0"/>
    <x v="2"/>
    <b v="0"/>
    <n v="1"/>
    <n v="0"/>
  </r>
  <r>
    <n v="5015360293"/>
    <x v="466"/>
    <n v="20250303665467"/>
    <x v="53"/>
    <s v="GB"/>
    <s v="U2-L5"/>
    <x v="1"/>
    <x v="4"/>
    <d v="2025-03-13T00:00:00"/>
    <s v="Yes"/>
    <x v="1"/>
    <d v="2025-03-13T00:00:00"/>
    <s v="SOLVED"/>
    <s v="Labels not scannable, bad print"/>
    <s v="5015360293INCORRECT LABELS "/>
    <x v="0"/>
    <x v="2"/>
    <b v="0"/>
    <n v="1"/>
    <n v="0"/>
  </r>
  <r>
    <n v="5015360674"/>
    <x v="467"/>
    <n v="20250303665472"/>
    <x v="112"/>
    <s v="GB"/>
    <n v="3402"/>
    <x v="1"/>
    <x v="3"/>
    <d v="2025-03-13T00:00:00"/>
    <s v="Yes"/>
    <x v="1"/>
    <d v="2025-03-13T00:00:00"/>
    <s v="SOLVED"/>
    <s v=""/>
    <s v="5015360674NO LABELS"/>
    <x v="0"/>
    <x v="2"/>
    <b v="0"/>
    <n v="1"/>
    <n v="0"/>
  </r>
  <r>
    <n v="5015375632"/>
    <x v="468"/>
    <n v="20250305667613"/>
    <x v="161"/>
    <s v="GB"/>
    <s v="DK-LW01"/>
    <x v="1"/>
    <x v="0"/>
    <d v="2025-03-13T00:00:00"/>
    <s v="Yes"/>
    <x v="2"/>
    <d v="2025-03-13T00:00:00"/>
    <s v="SOLVED"/>
    <s v=""/>
    <s v="5015375632DAMAGE "/>
    <x v="0"/>
    <x v="2"/>
    <b v="0"/>
    <n v="1"/>
    <n v="0"/>
  </r>
  <r>
    <n v="5015360601"/>
    <x v="469"/>
    <n v="20250306668820"/>
    <x v="7"/>
    <s v="GB"/>
    <s v="DK-BM01"/>
    <x v="1"/>
    <x v="0"/>
    <d v="2025-03-13T00:00:00"/>
    <s v="Yes"/>
    <x v="2"/>
    <d v="2025-03-13T00:00:00"/>
    <s v="SOLVED"/>
    <s v=""/>
    <s v="5015360601DAMAGE "/>
    <x v="0"/>
    <x v="2"/>
    <b v="0"/>
    <n v="1"/>
    <n v="0"/>
  </r>
  <r>
    <n v="5015375581"/>
    <x v="470"/>
    <n v="20250307669073"/>
    <x v="43"/>
    <s v="GB"/>
    <s v="U2-L5"/>
    <x v="1"/>
    <x v="3"/>
    <d v="2025-03-13T00:00:00"/>
    <s v="No"/>
    <x v="1"/>
    <d v="2025-03-13T00:00:00"/>
    <s v="SOLVED"/>
    <s v=""/>
    <s v="5015375581NO LABELS"/>
    <x v="0"/>
    <x v="2"/>
    <b v="0"/>
    <n v="1"/>
    <n v="0"/>
  </r>
  <r>
    <n v="5015375658"/>
    <x v="471"/>
    <n v="20250307669513"/>
    <x v="45"/>
    <s v="GB"/>
    <s v="DX01-L5"/>
    <x v="1"/>
    <x v="0"/>
    <d v="2025-03-13T00:00:00"/>
    <s v="Yes"/>
    <x v="2"/>
    <d v="2025-03-13T00:00:00"/>
    <s v="SOLVED"/>
    <s v=""/>
    <s v="5015375658DAMAGE "/>
    <x v="0"/>
    <x v="2"/>
    <b v="0"/>
    <n v="1"/>
    <n v="0"/>
  </r>
  <r>
    <n v="5015375410"/>
    <x v="472"/>
    <n v="20250307669515"/>
    <x v="61"/>
    <s v="GB"/>
    <s v="U2-L5"/>
    <x v="1"/>
    <x v="0"/>
    <d v="2025-03-13T00:00:00"/>
    <s v="Yes"/>
    <x v="2"/>
    <d v="2025-03-13T00:00:00"/>
    <s v="SOLVED"/>
    <s v=""/>
    <s v="5015375410DAMAGE "/>
    <x v="0"/>
    <x v="2"/>
    <b v="0"/>
    <n v="1"/>
    <n v="0"/>
  </r>
  <r>
    <n v="5015375410"/>
    <x v="472"/>
    <n v="20250307669515"/>
    <x v="61"/>
    <s v="GB"/>
    <s v="U2-L5"/>
    <x v="1"/>
    <x v="2"/>
    <d v="2025-03-13T00:00:00"/>
    <s v="Yes"/>
    <x v="2"/>
    <d v="2025-03-13T00:00:00"/>
    <s v="SOLVED"/>
    <s v=""/>
    <s v="5015375410MISSING LABELS ON SOME UNITS"/>
    <x v="0"/>
    <x v="2"/>
    <b v="0"/>
    <n v="1"/>
    <n v="0"/>
  </r>
  <r>
    <n v="5015390502"/>
    <x v="473"/>
    <n v="20250310669964"/>
    <x v="153"/>
    <s v="GB"/>
    <s v="U2-L5"/>
    <x v="2"/>
    <x v="4"/>
    <d v="2025-03-13T00:00:00"/>
    <s v="Yes"/>
    <x v="1"/>
    <d v="2025-03-13T00:00:00"/>
    <s v="SOLVED"/>
    <s v="Labels not scannable, bad print"/>
    <s v="5015390502INCORRECT LABELS "/>
    <x v="0"/>
    <x v="2"/>
    <b v="0"/>
    <n v="1"/>
    <n v="0"/>
  </r>
  <r>
    <n v="5015390518"/>
    <x v="473"/>
    <n v="20250310669987"/>
    <x v="153"/>
    <s v="GB"/>
    <n v="3402"/>
    <x v="2"/>
    <x v="4"/>
    <d v="2025-03-13T00:00:00"/>
    <s v="Yes"/>
    <x v="1"/>
    <d v="2025-03-13T00:00:00"/>
    <s v="SOLVED"/>
    <s v="Labels not scannable, bad print"/>
    <s v="5015390518INCORRECT LABELS "/>
    <x v="0"/>
    <x v="2"/>
    <b v="0"/>
    <n v="1"/>
    <n v="0"/>
  </r>
  <r>
    <n v="5015360352"/>
    <x v="474"/>
    <n v="20250303665092"/>
    <x v="81"/>
    <s v="GB"/>
    <n v="3402"/>
    <x v="0"/>
    <x v="3"/>
    <d v="2025-03-14T00:00:00"/>
    <s v="Yes"/>
    <x v="1"/>
    <d v="2025-03-14T00:00:00"/>
    <s v="SOLVED"/>
    <s v=""/>
    <s v="5015360352NO LABELS"/>
    <x v="0"/>
    <x v="2"/>
    <b v="0"/>
    <n v="1"/>
    <n v="0"/>
  </r>
  <r>
    <n v="5015360630"/>
    <x v="475"/>
    <n v="20250304666215"/>
    <x v="162"/>
    <s v="GB"/>
    <n v="3402"/>
    <x v="5"/>
    <x v="3"/>
    <d v="2025-03-14T00:00:00"/>
    <s v="Yes"/>
    <x v="1"/>
    <d v="2025-03-17T00:00:00"/>
    <s v="SOLVED"/>
    <s v=""/>
    <s v="5015360630NO LABELS"/>
    <x v="0"/>
    <x v="2"/>
    <b v="0"/>
    <n v="1"/>
    <n v="0"/>
  </r>
  <r>
    <n v="5015389972"/>
    <x v="476"/>
    <n v="20250303665428"/>
    <x v="163"/>
    <s v="GB"/>
    <n v="3401"/>
    <x v="1"/>
    <x v="0"/>
    <d v="2025-03-14T00:00:00"/>
    <s v="Yes"/>
    <x v="0"/>
    <d v="2025-03-14T00:00:00"/>
    <s v="SOLVED"/>
    <s v=""/>
    <s v="5015389972DAMAGE "/>
    <x v="0"/>
    <x v="2"/>
    <b v="0"/>
    <n v="1"/>
    <n v="0"/>
  </r>
  <r>
    <n v="5015360357"/>
    <x v="477"/>
    <n v="20250303665475"/>
    <x v="52"/>
    <s v="GB"/>
    <s v="U2-L5"/>
    <x v="1"/>
    <x v="4"/>
    <d v="2025-03-14T00:00:00"/>
    <s v="Yes"/>
    <x v="1"/>
    <d v="2025-03-14T00:00:00"/>
    <s v="SOLVED"/>
    <s v="Labels not scannable, bad print"/>
    <s v="5015360357INCORRECT LABELS "/>
    <x v="0"/>
    <x v="2"/>
    <b v="0"/>
    <n v="1"/>
    <n v="0"/>
  </r>
  <r>
    <n v="5015389731"/>
    <x v="478"/>
    <n v="20250307669620"/>
    <x v="164"/>
    <s v="GB"/>
    <s v="OYL1"/>
    <x v="1"/>
    <x v="1"/>
    <d v="2025-03-14T00:00:00"/>
    <s v="Yes"/>
    <x v="0"/>
    <d v="2025-03-14T00:00:00"/>
    <s v="SOLVED"/>
    <s v=""/>
    <s v="5015389731DAMAGED LABEL"/>
    <x v="0"/>
    <x v="2"/>
    <b v="0"/>
    <n v="1"/>
    <n v="0"/>
  </r>
  <r>
    <n v="5015390352"/>
    <x v="479"/>
    <n v="20250310670000"/>
    <x v="44"/>
    <s v="GB"/>
    <s v="DX01-L5"/>
    <x v="1"/>
    <x v="3"/>
    <d v="2025-03-14T00:00:00"/>
    <s v="Yes"/>
    <x v="1"/>
    <d v="2025-03-14T00:00:00"/>
    <s v="SOLVED"/>
    <s v=""/>
    <s v="5015390352NO LABELS"/>
    <x v="0"/>
    <x v="2"/>
    <b v="0"/>
    <n v="1"/>
    <n v="0"/>
  </r>
  <r>
    <n v="5015360583"/>
    <x v="480"/>
    <n v="20250304665855"/>
    <x v="132"/>
    <s v="GB"/>
    <n v="3417"/>
    <x v="2"/>
    <x v="3"/>
    <d v="2025-03-14T00:00:00"/>
    <s v="Yes"/>
    <x v="1"/>
    <d v="2025-03-14T00:00:00"/>
    <s v="SOLVED"/>
    <s v=""/>
    <s v="5015360583NO LABELS"/>
    <x v="0"/>
    <x v="2"/>
    <b v="0"/>
    <n v="1"/>
    <n v="0"/>
  </r>
  <r>
    <n v="5015389571"/>
    <x v="481"/>
    <n v="20250306667973"/>
    <x v="139"/>
    <s v="GB"/>
    <s v="DX01-L5"/>
    <x v="2"/>
    <x v="3"/>
    <d v="2025-03-14T00:00:00"/>
    <s v="Yes"/>
    <x v="1"/>
    <d v="2025-03-14T00:00:00"/>
    <s v="SOLVED"/>
    <s v=""/>
    <s v="5015389571NO LABELS"/>
    <x v="0"/>
    <x v="2"/>
    <b v="0"/>
    <n v="1"/>
    <n v="0"/>
  </r>
  <r>
    <n v="5015360636"/>
    <x v="482"/>
    <n v="20250306668212"/>
    <x v="121"/>
    <s v="GB"/>
    <s v="U2-L5"/>
    <x v="0"/>
    <x v="1"/>
    <d v="2025-03-17T00:00:00"/>
    <s v="Yes"/>
    <x v="1"/>
    <d v="2025-03-17T00:00:00"/>
    <s v="SOLVED"/>
    <s v=""/>
    <s v="5015360636DAMAGED LABEL"/>
    <x v="0"/>
    <x v="2"/>
    <b v="0"/>
    <n v="1"/>
    <n v="0"/>
  </r>
  <r>
    <n v="5015405287"/>
    <x v="483"/>
    <n v="20250310670013"/>
    <x v="81"/>
    <s v="GB"/>
    <n v="3402"/>
    <x v="0"/>
    <x v="3"/>
    <d v="2025-03-17T00:00:00"/>
    <s v="Yes"/>
    <x v="1"/>
    <d v="2025-03-18T00:00:00"/>
    <s v="SOLVED"/>
    <s v=""/>
    <s v="5015405287NO LABELS"/>
    <x v="0"/>
    <x v="2"/>
    <b v="0"/>
    <n v="1"/>
    <n v="0"/>
  </r>
  <r>
    <n v="5015390011"/>
    <x v="484"/>
    <n v="20250310670052"/>
    <x v="121"/>
    <s v="GB"/>
    <n v="3402"/>
    <x v="0"/>
    <x v="4"/>
    <d v="2025-03-17T00:00:00"/>
    <s v="Yes"/>
    <x v="1"/>
    <d v="2025-03-17T00:00:00"/>
    <s v="SOLVED"/>
    <s v="Labels not scannable, bad print"/>
    <s v="5015390011INCORRECT LABELS "/>
    <x v="0"/>
    <x v="2"/>
    <b v="0"/>
    <n v="1"/>
    <n v="0"/>
  </r>
  <r>
    <n v="5015404858"/>
    <x v="485"/>
    <n v="20250310670806"/>
    <x v="57"/>
    <s v="GB"/>
    <s v="DX01-L5"/>
    <x v="0"/>
    <x v="6"/>
    <d v="2025-03-17T00:00:00"/>
    <s v="Yes"/>
    <x v="1"/>
    <d v="2025-03-17T00:00:00"/>
    <s v="SOLVED"/>
    <s v=""/>
    <s v="5015404858XX LABELS"/>
    <x v="0"/>
    <x v="2"/>
    <b v="0"/>
    <n v="1"/>
    <n v="0"/>
  </r>
  <r>
    <n v="5015315825"/>
    <x v="486"/>
    <n v="20250225660432"/>
    <x v="50"/>
    <s v="GB"/>
    <n v="3402"/>
    <x v="5"/>
    <x v="3"/>
    <d v="2025-03-17T00:00:00"/>
    <s v="Yes"/>
    <x v="1"/>
    <d v="2025-03-17T00:00:00"/>
    <s v="SOLVED"/>
    <s v=""/>
    <s v="5015315825NO LABELS"/>
    <x v="0"/>
    <x v="2"/>
    <b v="0"/>
    <n v="1"/>
    <n v="0"/>
  </r>
  <r>
    <n v="5015389409"/>
    <x v="487"/>
    <n v="20250306668019"/>
    <x v="69"/>
    <s v="GB"/>
    <n v="3402"/>
    <x v="1"/>
    <x v="2"/>
    <d v="2025-03-17T00:00:00"/>
    <s v="Yes"/>
    <x v="0"/>
    <d v="2025-03-17T00:00:00"/>
    <s v="SOLVED"/>
    <s v=""/>
    <s v="5015389409MISSING LABELS ON SOME UNITS"/>
    <x v="0"/>
    <x v="2"/>
    <b v="0"/>
    <n v="1"/>
    <n v="0"/>
  </r>
  <r>
    <n v="5015389964"/>
    <x v="488"/>
    <n v="20250310670458"/>
    <x v="43"/>
    <s v="GB"/>
    <s v="U2-L5"/>
    <x v="1"/>
    <x v="3"/>
    <d v="2025-03-17T00:00:00"/>
    <s v="Yes"/>
    <x v="1"/>
    <d v="2025-03-17T00:00:00"/>
    <s v="SOLVED"/>
    <s v=""/>
    <s v="5015389964NO LABELS"/>
    <x v="0"/>
    <x v="2"/>
    <b v="0"/>
    <n v="1"/>
    <n v="0"/>
  </r>
  <r>
    <n v="5015404990"/>
    <x v="489"/>
    <n v="20250310670464"/>
    <x v="126"/>
    <s v="GB"/>
    <s v="U2-L5"/>
    <x v="1"/>
    <x v="0"/>
    <d v="2025-03-17T00:00:00"/>
    <s v="Yes"/>
    <x v="0"/>
    <d v="2025-03-17T00:00:00"/>
    <s v="SOLVED"/>
    <s v=""/>
    <s v="5015404990DAMAGE "/>
    <x v="0"/>
    <x v="2"/>
    <b v="0"/>
    <n v="1"/>
    <n v="0"/>
  </r>
  <r>
    <n v="5015404778"/>
    <x v="490"/>
    <n v="20250310670492"/>
    <x v="19"/>
    <s v="GB"/>
    <s v="DX01-L5"/>
    <x v="1"/>
    <x v="2"/>
    <d v="2025-03-17T00:00:00"/>
    <s v="Yes"/>
    <x v="0"/>
    <d v="2025-03-17T00:00:00"/>
    <s v="SOLVED"/>
    <s v=""/>
    <s v="5015404778MISSING LABELS ON SOME UNITS"/>
    <x v="0"/>
    <x v="2"/>
    <b v="0"/>
    <n v="1"/>
    <n v="0"/>
  </r>
  <r>
    <n v="5015404613"/>
    <x v="491"/>
    <n v="20250311671250"/>
    <x v="152"/>
    <s v="GB"/>
    <s v="DX01-L5"/>
    <x v="1"/>
    <x v="0"/>
    <d v="2025-03-17T00:00:00"/>
    <s v="Yes"/>
    <x v="0"/>
    <d v="2025-03-17T00:00:00"/>
    <s v="SOLVED"/>
    <s v=""/>
    <s v="5015404613DAMAGE "/>
    <x v="0"/>
    <x v="2"/>
    <b v="0"/>
    <n v="1"/>
    <n v="0"/>
  </r>
  <r>
    <n v="5015404844"/>
    <x v="492"/>
    <n v="20250310670281"/>
    <x v="12"/>
    <s v="GB"/>
    <s v="DX01-L5"/>
    <x v="2"/>
    <x v="3"/>
    <d v="2025-03-17T00:00:00"/>
    <s v="Yes"/>
    <x v="1"/>
    <d v="2025-03-17T00:00:00"/>
    <s v="SOLVED"/>
    <s v=""/>
    <s v="5015404844NO LABELS"/>
    <x v="0"/>
    <x v="2"/>
    <b v="0"/>
    <n v="1"/>
    <n v="0"/>
  </r>
  <r>
    <n v="5015421188"/>
    <x v="493"/>
    <n v="20250312672370"/>
    <x v="153"/>
    <s v="GB"/>
    <s v="DK-LW08"/>
    <x v="2"/>
    <x v="7"/>
    <d v="2025-03-17T00:00:00"/>
    <s v="Yes"/>
    <x v="1"/>
    <d v="2025-03-17T00:00:00"/>
    <s v="SOLVED"/>
    <s v="Labels not scannable, bad print"/>
    <s v="5015421188INCORRECT LABELS"/>
    <x v="0"/>
    <x v="2"/>
    <b v="0"/>
    <n v="1"/>
    <n v="0"/>
  </r>
  <r>
    <n v="5015390114"/>
    <x v="494"/>
    <n v="20250307669696"/>
    <x v="7"/>
    <s v="GB"/>
    <s v="DK-BM01"/>
    <x v="2"/>
    <x v="3"/>
    <d v="2025-03-17T00:00:00"/>
    <s v="Yes"/>
    <x v="1"/>
    <d v="2025-03-17T00:00:00"/>
    <s v="SOLVED"/>
    <s v=""/>
    <s v="5015390114NO LABELS"/>
    <x v="0"/>
    <x v="2"/>
    <b v="0"/>
    <n v="1"/>
    <n v="0"/>
  </r>
  <r>
    <n v="5015390114"/>
    <x v="494"/>
    <n v="20250307669696"/>
    <x v="7"/>
    <s v="GB"/>
    <s v="DK-BM01"/>
    <x v="2"/>
    <x v="0"/>
    <d v="2025-03-17T00:00:00"/>
    <s v="Yes"/>
    <x v="1"/>
    <d v="2025-03-17T00:00:00"/>
    <s v="SOLVED"/>
    <s v=""/>
    <s v="5015390114DAMAGE "/>
    <x v="0"/>
    <x v="2"/>
    <b v="0"/>
    <n v="1"/>
    <n v="0"/>
  </r>
  <r>
    <n v="5015404323"/>
    <x v="495"/>
    <n v="20250310670440"/>
    <x v="165"/>
    <s v="GB"/>
    <s v="No Loc"/>
    <x v="0"/>
    <x v="3"/>
    <d v="2025-03-18T00:00:00"/>
    <s v="Yes"/>
    <x v="1"/>
    <d v="2025-03-18T00:00:00"/>
    <s v="SOLVED"/>
    <s v=""/>
    <s v="5015404323NO LABELS"/>
    <x v="0"/>
    <x v="2"/>
    <b v="0"/>
    <n v="1"/>
    <n v="0"/>
  </r>
  <r>
    <n v="5015404517"/>
    <x v="496"/>
    <n v="20250311671255"/>
    <x v="48"/>
    <s v="GB"/>
    <s v="No Loc"/>
    <x v="0"/>
    <x v="1"/>
    <d v="2025-03-18T00:00:00"/>
    <s v="Yes"/>
    <x v="0"/>
    <d v="2025-03-18T00:00:00"/>
    <s v="SOLVED"/>
    <s v=""/>
    <s v="5015404517DAMAGED LABEL"/>
    <x v="0"/>
    <x v="2"/>
    <b v="0"/>
    <n v="1"/>
    <n v="0"/>
  </r>
  <r>
    <n v="5015421718"/>
    <x v="497"/>
    <n v="20250311671309"/>
    <x v="59"/>
    <s v="GB"/>
    <s v="OYL1"/>
    <x v="0"/>
    <x v="6"/>
    <d v="2025-03-18T00:00:00"/>
    <s v="Yes"/>
    <x v="1"/>
    <d v="2025-03-18T00:00:00"/>
    <s v="SOLVED"/>
    <s v="Missing labels on some units + XX labels"/>
    <s v="5015421718XX LABELS"/>
    <x v="0"/>
    <x v="2"/>
    <b v="0"/>
    <n v="1"/>
    <n v="0"/>
  </r>
  <r>
    <n v="5015421248"/>
    <x v="498"/>
    <n v="20250311671778"/>
    <x v="166"/>
    <s v="GB"/>
    <n v="3401"/>
    <x v="0"/>
    <x v="3"/>
    <d v="2025-03-18T00:00:00"/>
    <s v="Yes"/>
    <x v="1"/>
    <d v="2025-03-18T00:00:00"/>
    <s v="SOLVED"/>
    <s v=""/>
    <s v="5015421248NO LABELS"/>
    <x v="0"/>
    <x v="2"/>
    <b v="0"/>
    <n v="1"/>
    <n v="0"/>
  </r>
  <r>
    <n v="5015376384"/>
    <x v="499"/>
    <n v="20250305667599"/>
    <x v="167"/>
    <s v="GB"/>
    <s v="U2-L5"/>
    <x v="5"/>
    <x v="6"/>
    <d v="2025-03-18T00:00:00"/>
    <s v="Yes"/>
    <x v="1"/>
    <d v="2025-03-19T00:00:00"/>
    <s v="SOLVED"/>
    <s v=""/>
    <s v="5015376384XX LABELS"/>
    <x v="0"/>
    <x v="2"/>
    <b v="0"/>
    <n v="1"/>
    <n v="0"/>
  </r>
  <r>
    <n v="5015375670"/>
    <x v="500"/>
    <n v="20250307669349"/>
    <x v="40"/>
    <s v="GB"/>
    <s v="DX01-L5"/>
    <x v="5"/>
    <x v="2"/>
    <d v="2025-03-18T00:00:00"/>
    <s v="Yes"/>
    <x v="0"/>
    <d v="2025-03-18T00:00:00"/>
    <s v="SOLVED"/>
    <s v=""/>
    <s v="5015375670MISSING LABELS ON SOME UNITS"/>
    <x v="0"/>
    <x v="2"/>
    <b v="0"/>
    <n v="1"/>
    <n v="0"/>
  </r>
  <r>
    <n v="5015376228"/>
    <x v="501"/>
    <n v="20250306668530"/>
    <x v="123"/>
    <s v="GB"/>
    <s v="DX01-L5"/>
    <x v="1"/>
    <x v="6"/>
    <d v="2025-03-18T00:00:00"/>
    <s v="Yes"/>
    <x v="1"/>
    <d v="2025-03-18T00:00:00"/>
    <s v="SOLVED"/>
    <s v=""/>
    <s v="5015376228XX LABELS"/>
    <x v="0"/>
    <x v="2"/>
    <b v="0"/>
    <n v="1"/>
    <n v="0"/>
  </r>
  <r>
    <n v="5015421254"/>
    <x v="502"/>
    <n v="20250311671102"/>
    <x v="78"/>
    <s v="GB"/>
    <n v="3402"/>
    <x v="1"/>
    <x v="3"/>
    <d v="2025-03-18T00:00:00"/>
    <s v="Yes"/>
    <x v="1"/>
    <d v="2025-03-18T00:00:00"/>
    <s v="SOLVED"/>
    <s v=""/>
    <s v="5015421254NO LABELS"/>
    <x v="0"/>
    <x v="2"/>
    <b v="0"/>
    <n v="1"/>
    <n v="0"/>
  </r>
  <r>
    <n v="5015421692"/>
    <x v="503"/>
    <n v="20250311671280"/>
    <x v="168"/>
    <s v="GB"/>
    <s v="U2-L5"/>
    <x v="1"/>
    <x v="1"/>
    <d v="2025-03-18T00:00:00"/>
    <s v="Yes"/>
    <x v="1"/>
    <d v="2025-03-18T00:00:00"/>
    <s v="SOLVED"/>
    <s v=""/>
    <s v="5015421692DAMAGED LABEL"/>
    <x v="0"/>
    <x v="2"/>
    <b v="0"/>
    <n v="1"/>
    <n v="0"/>
  </r>
  <r>
    <n v="5015404342"/>
    <x v="504"/>
    <n v="20250311671372"/>
    <x v="104"/>
    <s v="GB"/>
    <s v="MZ07"/>
    <x v="1"/>
    <x v="0"/>
    <d v="2025-03-18T00:00:00"/>
    <s v="Yes"/>
    <x v="1"/>
    <d v="2025-03-18T00:00:00"/>
    <s v="SOLVED"/>
    <s v=""/>
    <s v="5015404342DAMAGE "/>
    <x v="0"/>
    <x v="2"/>
    <b v="0"/>
    <n v="1"/>
    <n v="0"/>
  </r>
  <r>
    <n v="5015420880"/>
    <x v="505"/>
    <n v="20250311671605"/>
    <x v="169"/>
    <s v="GB"/>
    <s v="OYL1"/>
    <x v="1"/>
    <x v="5"/>
    <d v="2025-03-18T00:00:00"/>
    <s v="NA"/>
    <x v="1"/>
    <d v="2025-03-18T00:00:00"/>
    <s v="SOLVED"/>
    <s v="MANCO, will be delivered 19Mar2025, received on 19Mar2025"/>
    <s v="5015420880AMOUNT"/>
    <x v="0"/>
    <x v="2"/>
    <b v="0"/>
    <n v="1"/>
    <n v="0"/>
  </r>
  <r>
    <n v="5015422232"/>
    <x v="506"/>
    <n v="20250312672046"/>
    <x v="15"/>
    <s v="GB"/>
    <s v="U2-L5"/>
    <x v="1"/>
    <x v="3"/>
    <d v="2025-03-18T00:00:00"/>
    <s v="Yes"/>
    <x v="1"/>
    <d v="2025-03-19T00:00:00"/>
    <s v="SOLVED"/>
    <s v=""/>
    <s v="5015422232NO LABELS"/>
    <x v="0"/>
    <x v="2"/>
    <b v="0"/>
    <n v="1"/>
    <n v="0"/>
  </r>
  <r>
    <n v="5015421131"/>
    <x v="507"/>
    <n v="20250312672067"/>
    <x v="107"/>
    <s v="GB"/>
    <s v="MY02"/>
    <x v="1"/>
    <x v="2"/>
    <d v="2025-03-18T00:00:00"/>
    <s v="Yes"/>
    <x v="1"/>
    <d v="2025-03-18T00:00:00"/>
    <s v="SOLVED"/>
    <s v=""/>
    <s v="5015421131MISSING LABELS ON SOME UNITS"/>
    <x v="0"/>
    <x v="2"/>
    <b v="0"/>
    <n v="1"/>
    <n v="0"/>
  </r>
  <r>
    <n v="5015421252"/>
    <x v="502"/>
    <n v="20250312672629"/>
    <x v="78"/>
    <s v="GB"/>
    <s v="DK-BM01"/>
    <x v="1"/>
    <x v="3"/>
    <d v="2025-03-18T00:00:00"/>
    <s v="Yes"/>
    <x v="1"/>
    <d v="2025-03-18T00:00:00"/>
    <s v="SOLVED"/>
    <s v=""/>
    <s v="5015421252NO LABELS"/>
    <x v="0"/>
    <x v="2"/>
    <b v="0"/>
    <n v="1"/>
    <n v="0"/>
  </r>
  <r>
    <n v="5015421533"/>
    <x v="508"/>
    <n v="20250311671723"/>
    <x v="170"/>
    <s v="GB"/>
    <s v="OYL1"/>
    <x v="0"/>
    <x v="3"/>
    <d v="2025-03-19T00:00:00"/>
    <s v="Yes"/>
    <x v="1"/>
    <d v="2025-03-20T00:00:00"/>
    <s v="SOLVED"/>
    <s v=""/>
    <s v="5015421533NO LABELS"/>
    <x v="0"/>
    <x v="2"/>
    <b v="0"/>
    <n v="1"/>
    <n v="0"/>
  </r>
  <r>
    <n v="5015436505"/>
    <x v="509"/>
    <n v="20250313673607"/>
    <x v="59"/>
    <s v="GB"/>
    <s v="OYL1"/>
    <x v="0"/>
    <x v="0"/>
    <d v="2025-03-19T00:00:00"/>
    <s v="Yes"/>
    <x v="0"/>
    <d v="2025-03-19T00:00:00"/>
    <s v="SOLVED"/>
    <s v=""/>
    <s v="5015436505DAMAGE "/>
    <x v="0"/>
    <x v="2"/>
    <b v="0"/>
    <n v="1"/>
    <n v="0"/>
  </r>
  <r>
    <n v="5015390478"/>
    <x v="510"/>
    <n v="20250306668146"/>
    <x v="50"/>
    <s v="GB"/>
    <n v="3402"/>
    <x v="5"/>
    <x v="3"/>
    <d v="2025-03-19T00:00:00"/>
    <s v="Yes"/>
    <x v="1"/>
    <d v="2025-03-19T00:00:00"/>
    <s v="SOLVED"/>
    <s v=""/>
    <s v="5015390478NO LABELS"/>
    <x v="0"/>
    <x v="2"/>
    <b v="0"/>
    <n v="1"/>
    <n v="0"/>
  </r>
  <r>
    <n v="5015390115"/>
    <x v="511"/>
    <n v="20250306668910"/>
    <x v="88"/>
    <s v="GB"/>
    <s v="DX01-L5"/>
    <x v="5"/>
    <x v="6"/>
    <d v="2025-03-19T00:00:00"/>
    <s v="Yes"/>
    <x v="1"/>
    <d v="2025-03-19T00:00:00"/>
    <s v="SOLVED"/>
    <s v=""/>
    <s v="5015390115XX LABELS"/>
    <x v="0"/>
    <x v="2"/>
    <b v="0"/>
    <n v="1"/>
    <n v="0"/>
  </r>
  <r>
    <n v="5015389459"/>
    <x v="512"/>
    <n v="20250306668911"/>
    <x v="88"/>
    <s v="GB"/>
    <s v="DX01-L5"/>
    <x v="5"/>
    <x v="2"/>
    <d v="2025-03-19T00:00:00"/>
    <s v="Yes"/>
    <x v="0"/>
    <d v="2025-03-19T00:00:00"/>
    <s v="SOLVED"/>
    <s v=""/>
    <s v="5015389459MISSING LABELS ON SOME UNITS"/>
    <x v="0"/>
    <x v="2"/>
    <b v="0"/>
    <n v="1"/>
    <n v="0"/>
  </r>
  <r>
    <n v="5015404397"/>
    <x v="513"/>
    <n v="20250311671157"/>
    <x v="22"/>
    <s v="GB"/>
    <s v="DX01-L5"/>
    <x v="5"/>
    <x v="4"/>
    <d v="2025-03-19T00:00:00"/>
    <s v="Yes"/>
    <x v="1"/>
    <d v="2025-03-19T00:00:00"/>
    <s v="SOLVED"/>
    <s v="Labels not scannable, bad print"/>
    <s v="5015404397INCORRECT LABELS "/>
    <x v="0"/>
    <x v="2"/>
    <b v="0"/>
    <n v="1"/>
    <n v="0"/>
  </r>
  <r>
    <n v="5015436769"/>
    <x v="514"/>
    <n v="20250311671461"/>
    <x v="27"/>
    <s v="GB"/>
    <s v="U2-L5"/>
    <x v="5"/>
    <x v="4"/>
    <d v="2025-03-19T00:00:00"/>
    <s v="Yes"/>
    <x v="1"/>
    <d v="2025-03-19T00:00:00"/>
    <s v="SOLVED"/>
    <s v="Labels not scannable, bad print"/>
    <s v="5015436769INCORRECT LABELS "/>
    <x v="0"/>
    <x v="2"/>
    <b v="0"/>
    <n v="1"/>
    <n v="0"/>
  </r>
  <r>
    <n v="5015436618"/>
    <x v="515"/>
    <n v="20250313673683"/>
    <x v="160"/>
    <s v="GB"/>
    <s v="DX01-L5"/>
    <x v="5"/>
    <x v="2"/>
    <d v="2025-03-19T00:00:00"/>
    <s v="Yes"/>
    <x v="1"/>
    <d v="2025-03-19T00:00:00"/>
    <s v="SOLVED"/>
    <s v=""/>
    <s v="5015436618MISSING LABELS ON SOME UNITS"/>
    <x v="0"/>
    <x v="2"/>
    <b v="0"/>
    <n v="1"/>
    <n v="0"/>
  </r>
  <r>
    <n v="5015405018"/>
    <x v="516"/>
    <n v="20250310670649"/>
    <x v="68"/>
    <s v="GB"/>
    <s v="DX01-L5"/>
    <x v="3"/>
    <x v="3"/>
    <d v="2025-03-19T00:00:00"/>
    <s v="Yes"/>
    <x v="1"/>
    <d v="2025-03-19T00:00:00"/>
    <s v="SOLVED"/>
    <s v=""/>
    <s v="5015405018NO LABELS"/>
    <x v="0"/>
    <x v="2"/>
    <b v="0"/>
    <n v="1"/>
    <n v="0"/>
  </r>
  <r>
    <n v="5015404621"/>
    <x v="517"/>
    <n v="20250306668537"/>
    <x v="123"/>
    <s v="GB"/>
    <s v="DX01-L5"/>
    <x v="1"/>
    <x v="6"/>
    <d v="2025-03-19T00:00:00"/>
    <s v="Yes"/>
    <x v="1"/>
    <d v="2025-03-19T00:00:00"/>
    <s v="SOLVED"/>
    <s v=""/>
    <s v="5015404621XX LABELS"/>
    <x v="0"/>
    <x v="2"/>
    <b v="0"/>
    <n v="1"/>
    <n v="0"/>
  </r>
  <r>
    <n v="5015436540"/>
    <x v="518"/>
    <n v="20250307669656"/>
    <x v="112"/>
    <s v="GB"/>
    <n v="3402"/>
    <x v="1"/>
    <x v="4"/>
    <d v="2025-03-19T00:00:00"/>
    <s v="Yes"/>
    <x v="1"/>
    <d v="2025-03-19T00:00:00"/>
    <s v="SOLVED"/>
    <s v="Labels not scannable, bad print"/>
    <s v="5015436540INCORRECT LABELS "/>
    <x v="0"/>
    <x v="2"/>
    <b v="0"/>
    <n v="1"/>
    <n v="0"/>
  </r>
  <r>
    <n v="5015436852"/>
    <x v="519"/>
    <n v="20250307669659"/>
    <x v="52"/>
    <s v="GB"/>
    <s v="U2-L5"/>
    <x v="1"/>
    <x v="0"/>
    <d v="2025-03-19T00:00:00"/>
    <s v="Yes"/>
    <x v="0"/>
    <d v="2025-03-19T00:00:00"/>
    <s v="SOLVED"/>
    <s v=""/>
    <s v="5015436852DAMAGE "/>
    <x v="0"/>
    <x v="2"/>
    <b v="0"/>
    <n v="1"/>
    <n v="0"/>
  </r>
  <r>
    <n v="5015436852"/>
    <x v="519"/>
    <n v="20250307669659"/>
    <x v="52"/>
    <s v="GB"/>
    <s v="U2-L5"/>
    <x v="1"/>
    <x v="4"/>
    <d v="2025-03-19T00:00:00"/>
    <s v="Yes"/>
    <x v="1"/>
    <d v="2025-03-19T00:00:00"/>
    <s v="SOLVED"/>
    <s v="Labels not scannable, bad print"/>
    <s v="5015436852INCORRECT LABELS "/>
    <x v="0"/>
    <x v="2"/>
    <b v="0"/>
    <n v="1"/>
    <n v="0"/>
  </r>
  <r>
    <n v="5015421258"/>
    <x v="520"/>
    <n v="20250311671289"/>
    <x v="16"/>
    <s v="GB"/>
    <s v="No Loc"/>
    <x v="1"/>
    <x v="3"/>
    <d v="2025-03-19T00:00:00"/>
    <s v="Yes"/>
    <x v="1"/>
    <d v="2025-03-19T00:00:00"/>
    <s v="SOLVED"/>
    <s v=""/>
    <s v="5015421258NO LABELS"/>
    <x v="0"/>
    <x v="2"/>
    <b v="0"/>
    <n v="1"/>
    <n v="0"/>
  </r>
  <r>
    <n v="5015420880"/>
    <x v="505"/>
    <n v="20250311671605"/>
    <x v="169"/>
    <s v="GB"/>
    <s v="OYL1"/>
    <x v="1"/>
    <x v="4"/>
    <d v="2025-03-19T00:00:00"/>
    <s v="Yes"/>
    <x v="1"/>
    <d v="2025-03-19T00:00:00"/>
    <s v="SOLVED"/>
    <s v="Labels not scannable, bad print"/>
    <s v="5015420880INCORRECT LABELS "/>
    <x v="0"/>
    <x v="2"/>
    <b v="0"/>
    <n v="1"/>
    <n v="0"/>
  </r>
  <r>
    <n v="5015421383"/>
    <x v="521"/>
    <n v="20250312672352"/>
    <x v="44"/>
    <s v="GB"/>
    <s v="DX01-L5"/>
    <x v="1"/>
    <x v="3"/>
    <d v="2025-03-19T00:00:00"/>
    <s v="Yes"/>
    <x v="1"/>
    <d v="2025-03-19T00:00:00"/>
    <s v="SOLVED"/>
    <s v=""/>
    <s v="5015421383NO LABELS"/>
    <x v="0"/>
    <x v="2"/>
    <b v="0"/>
    <n v="1"/>
    <n v="0"/>
  </r>
  <r>
    <n v="5015421410"/>
    <x v="522"/>
    <n v="20250312672451"/>
    <x v="104"/>
    <s v="GB"/>
    <s v="DX01-L5"/>
    <x v="1"/>
    <x v="0"/>
    <d v="2025-03-19T00:00:00"/>
    <s v="Yes"/>
    <x v="0"/>
    <d v="2025-03-19T00:00:00"/>
    <s v="SOLVED"/>
    <s v=""/>
    <s v="5015421410DAMAGE "/>
    <x v="0"/>
    <x v="2"/>
    <b v="0"/>
    <n v="1"/>
    <n v="0"/>
  </r>
  <r>
    <n v="5015451724"/>
    <x v="523"/>
    <n v="20250314674611"/>
    <x v="153"/>
    <s v="GB"/>
    <s v="DX01-L5"/>
    <x v="2"/>
    <x v="4"/>
    <d v="2025-03-19T00:00:00"/>
    <s v="Yes"/>
    <x v="1"/>
    <d v="2025-03-19T00:00:00"/>
    <s v="SOLVED"/>
    <s v="Labels not scannable, bad print"/>
    <s v="5015451724INCORRECT LABELS "/>
    <x v="0"/>
    <x v="2"/>
    <b v="0"/>
    <n v="1"/>
    <n v="0"/>
  </r>
  <r>
    <n v="5015451725"/>
    <x v="523"/>
    <n v="20250314674615"/>
    <x v="153"/>
    <s v="GB"/>
    <s v="DX01-L5"/>
    <x v="2"/>
    <x v="4"/>
    <d v="2025-03-19T00:00:00"/>
    <s v="Yes"/>
    <x v="1"/>
    <d v="2025-03-19T00:00:00"/>
    <s v="SOLVED"/>
    <s v="Labels not scannable, bad print"/>
    <s v="5015451725INCORRECT LABELS "/>
    <x v="0"/>
    <x v="2"/>
    <b v="0"/>
    <n v="1"/>
    <n v="0"/>
  </r>
  <r>
    <n v="5015436900"/>
    <x v="524"/>
    <n v="20250310670521"/>
    <x v="59"/>
    <s v="GB"/>
    <s v="OYL1"/>
    <x v="0"/>
    <x v="0"/>
    <d v="2025-03-20T00:00:00"/>
    <s v="Yes"/>
    <x v="1"/>
    <d v="2025-03-20T00:00:00"/>
    <s v="SOLVED"/>
    <s v=""/>
    <s v="5015436900DAMAGE "/>
    <x v="0"/>
    <x v="2"/>
    <b v="0"/>
    <n v="1"/>
    <n v="0"/>
  </r>
  <r>
    <n v="5015436351"/>
    <x v="525"/>
    <n v="20250312673140"/>
    <x v="49"/>
    <s v="GB"/>
    <s v="U2-L5"/>
    <x v="0"/>
    <x v="3"/>
    <d v="2025-03-20T00:00:00"/>
    <s v="Yes"/>
    <x v="1"/>
    <d v="2025-03-21T00:00:00"/>
    <s v="SOLVED"/>
    <s v=""/>
    <s v="5015436351NO LABELS"/>
    <x v="0"/>
    <x v="2"/>
    <b v="0"/>
    <n v="1"/>
    <n v="0"/>
  </r>
  <r>
    <n v="5015436508"/>
    <x v="526"/>
    <n v="20250313673898"/>
    <x v="171"/>
    <s v="GB"/>
    <s v="No Loc"/>
    <x v="0"/>
    <x v="3"/>
    <d v="2025-03-20T00:00:00"/>
    <s v="Yes"/>
    <x v="0"/>
    <d v="2025-03-20T00:00:00"/>
    <s v="SOLVED"/>
    <s v=""/>
    <s v="5015436508NO LABELS"/>
    <x v="0"/>
    <x v="2"/>
    <b v="0"/>
    <n v="1"/>
    <n v="0"/>
  </r>
  <r>
    <n v="5015436507"/>
    <x v="527"/>
    <n v="20250313674099"/>
    <x v="172"/>
    <s v="GB"/>
    <s v="U2-L5"/>
    <x v="0"/>
    <x v="3"/>
    <d v="2025-03-20T00:00:00"/>
    <s v="Yes"/>
    <x v="0"/>
    <d v="2025-03-20T00:00:00"/>
    <s v="SOLVED"/>
    <s v=""/>
    <s v="5015436507NO LABELS"/>
    <x v="0"/>
    <x v="2"/>
    <b v="0"/>
    <n v="1"/>
    <n v="0"/>
  </r>
  <r>
    <n v="5015436608"/>
    <x v="528"/>
    <n v="20250312672475"/>
    <x v="51"/>
    <s v="GB"/>
    <n v="3402"/>
    <x v="5"/>
    <x v="3"/>
    <d v="2025-03-20T00:00:00"/>
    <s v="Yes"/>
    <x v="1"/>
    <d v="2025-03-20T00:00:00"/>
    <s v="SOLVED"/>
    <s v=""/>
    <s v="5015436608NO LABELS"/>
    <x v="0"/>
    <x v="2"/>
    <b v="0"/>
    <n v="1"/>
    <n v="0"/>
  </r>
  <r>
    <n v="5015468315"/>
    <x v="529"/>
    <n v="20250317675518"/>
    <x v="153"/>
    <s v="GB"/>
    <n v="3402"/>
    <x v="5"/>
    <x v="4"/>
    <d v="2025-03-20T00:00:00"/>
    <s v="Yes"/>
    <x v="0"/>
    <d v="2025-03-20T00:00:00"/>
    <s v="SOLVED"/>
    <s v=""/>
    <s v="5015468315INCORRECT LABELS "/>
    <x v="0"/>
    <x v="2"/>
    <b v="0"/>
    <n v="1"/>
    <n v="0"/>
  </r>
  <r>
    <n v="5015451713"/>
    <x v="530"/>
    <n v="20250312672374"/>
    <x v="54"/>
    <s v="GB"/>
    <s v="OYL1"/>
    <x v="1"/>
    <x v="3"/>
    <d v="2025-03-20T00:00:00"/>
    <s v="Yes"/>
    <x v="0"/>
    <d v="2025-03-20T00:00:00"/>
    <s v="SOLVED"/>
    <s v=""/>
    <s v="5015451713NO LABELS"/>
    <x v="0"/>
    <x v="2"/>
    <b v="0"/>
    <n v="1"/>
    <n v="0"/>
  </r>
  <r>
    <n v="5015452363"/>
    <x v="531"/>
    <n v="20250313673818"/>
    <x v="147"/>
    <s v="GB"/>
    <n v="3402"/>
    <x v="1"/>
    <x v="3"/>
    <d v="2025-03-20T00:00:00"/>
    <s v="Yes"/>
    <x v="1"/>
    <d v="2025-03-20T00:00:00"/>
    <s v="SOLVED"/>
    <s v=""/>
    <s v="5015452363NO LABELS"/>
    <x v="0"/>
    <x v="2"/>
    <b v="0"/>
    <n v="1"/>
    <n v="0"/>
  </r>
  <r>
    <n v="5015451818"/>
    <x v="532"/>
    <n v="20250311671474"/>
    <x v="148"/>
    <s v="GB"/>
    <s v="U2-L5"/>
    <x v="2"/>
    <x v="1"/>
    <d v="2025-03-20T00:00:00"/>
    <s v="Yes"/>
    <x v="0"/>
    <d v="2025-03-20T00:00:00"/>
    <s v="SOLVED"/>
    <s v=""/>
    <s v="5015451818DAMAGED LABEL"/>
    <x v="0"/>
    <x v="2"/>
    <b v="0"/>
    <n v="1"/>
    <n v="0"/>
  </r>
  <r>
    <n v="5015436742"/>
    <x v="533"/>
    <n v="20250313673900"/>
    <x v="121"/>
    <s v="GB"/>
    <s v="U2-L5"/>
    <x v="0"/>
    <x v="4"/>
    <d v="2025-03-21T00:00:00"/>
    <s v="Yes"/>
    <x v="1"/>
    <d v="2025-03-21T00:00:00"/>
    <s v="SOLVED"/>
    <s v="Labels not scannable, bad print"/>
    <s v="5015436742INCORRECT LABELS "/>
    <x v="0"/>
    <x v="2"/>
    <b v="0"/>
    <n v="1"/>
    <n v="0"/>
  </r>
  <r>
    <n v="5015468298"/>
    <x v="534"/>
    <n v="20250314674542"/>
    <x v="30"/>
    <s v="GB"/>
    <s v="U2-L5"/>
    <x v="0"/>
    <x v="6"/>
    <d v="2025-03-21T00:00:00"/>
    <s v="Yes"/>
    <x v="1"/>
    <d v="2025-03-21T00:00:00"/>
    <s v="SOLVED"/>
    <s v=""/>
    <s v="5015468298XX LABELS"/>
    <x v="0"/>
    <x v="2"/>
    <b v="0"/>
    <n v="1"/>
    <n v="0"/>
  </r>
  <r>
    <n v="5015451820"/>
    <x v="535"/>
    <n v="20250312672063"/>
    <x v="105"/>
    <s v="GB"/>
    <s v="OYL1"/>
    <x v="1"/>
    <x v="4"/>
    <d v="2025-03-21T00:00:00"/>
    <s v="Yes"/>
    <x v="1"/>
    <d v="2025-03-24T00:00:00"/>
    <s v="SOLVED"/>
    <s v="Labels not scannable, bad print"/>
    <s v="5015451820INCORRECT LABELS "/>
    <x v="0"/>
    <x v="2"/>
    <b v="0"/>
    <n v="1"/>
    <n v="0"/>
  </r>
  <r>
    <n v="5015451817"/>
    <x v="535"/>
    <n v="20250312672139"/>
    <x v="105"/>
    <s v="GB"/>
    <s v="OYL1"/>
    <x v="1"/>
    <x v="4"/>
    <d v="2025-03-21T00:00:00"/>
    <s v="Yes"/>
    <x v="1"/>
    <d v="2025-03-21T00:00:00"/>
    <s v="SOLVED"/>
    <s v="Labels not scannable, bad print"/>
    <s v="5015451817INCORRECT LABELS "/>
    <x v="0"/>
    <x v="2"/>
    <b v="0"/>
    <n v="1"/>
    <n v="0"/>
  </r>
  <r>
    <n v="5015467034"/>
    <x v="536"/>
    <n v="20250317675670"/>
    <x v="70"/>
    <s v="GB"/>
    <s v="No Loc"/>
    <x v="1"/>
    <x v="3"/>
    <d v="2025-03-21T00:00:00"/>
    <s v="Yes"/>
    <x v="1"/>
    <d v="2025-03-21T00:00:00"/>
    <s v="SOLVED"/>
    <s v=""/>
    <s v="5015467034NO LABELS"/>
    <x v="0"/>
    <x v="2"/>
    <b v="0"/>
    <n v="1"/>
    <n v="0"/>
  </r>
  <r>
    <n v="5015466923"/>
    <x v="537"/>
    <n v="20250317675738"/>
    <x v="59"/>
    <s v="GB"/>
    <s v="OYL1"/>
    <x v="0"/>
    <x v="6"/>
    <d v="2025-03-24T00:00:00"/>
    <s v="Yes"/>
    <x v="1"/>
    <d v="2025-03-25T00:00:00"/>
    <s v="SOLVED"/>
    <s v=""/>
    <s v="5015466923XX LABELS"/>
    <x v="0"/>
    <x v="2"/>
    <b v="0"/>
    <n v="1"/>
    <n v="0"/>
  </r>
  <r>
    <n v="5015436320"/>
    <x v="538"/>
    <n v="20250313673488"/>
    <x v="26"/>
    <s v="GB"/>
    <s v="OYL1"/>
    <x v="5"/>
    <x v="3"/>
    <d v="2025-03-24T00:00:00"/>
    <s v="Yes"/>
    <x v="1"/>
    <d v="2025-03-24T00:00:00"/>
    <s v="SOLVED"/>
    <s v=""/>
    <s v="5015436320NO LABELS"/>
    <x v="0"/>
    <x v="2"/>
    <b v="0"/>
    <n v="1"/>
    <n v="0"/>
  </r>
  <r>
    <n v="5015466746"/>
    <x v="539"/>
    <n v="20250313673688"/>
    <x v="50"/>
    <s v="GB"/>
    <n v="3402"/>
    <x v="5"/>
    <x v="3"/>
    <d v="2025-03-24T00:00:00"/>
    <s v="Yes"/>
    <x v="1"/>
    <d v="2025-03-24T00:00:00"/>
    <s v="SOLVED"/>
    <s v=""/>
    <s v="5015466746NO LABELS"/>
    <x v="0"/>
    <x v="2"/>
    <b v="0"/>
    <n v="1"/>
    <n v="0"/>
  </r>
  <r>
    <n v="5015436835"/>
    <x v="540"/>
    <n v="20250313673781"/>
    <x v="173"/>
    <s v="GB"/>
    <s v="U2-L5"/>
    <x v="5"/>
    <x v="2"/>
    <d v="2025-03-24T00:00:00"/>
    <s v="Yes"/>
    <x v="0"/>
    <d v="2025-03-24T00:00:00"/>
    <s v="SOLVED"/>
    <s v=""/>
    <s v="5015436835MISSING LABELS ON SOME UNITS"/>
    <x v="0"/>
    <x v="2"/>
    <b v="0"/>
    <n v="1"/>
    <n v="0"/>
  </r>
  <r>
    <n v="5015436318"/>
    <x v="538"/>
    <n v="20250313673822"/>
    <x v="26"/>
    <s v="GB"/>
    <s v="DK-BM01"/>
    <x v="5"/>
    <x v="3"/>
    <d v="2025-03-24T00:00:00"/>
    <s v="Yes"/>
    <x v="1"/>
    <d v="2025-03-24T00:00:00"/>
    <s v="SOLVED"/>
    <s v=""/>
    <s v="5015436318NO LABELS"/>
    <x v="0"/>
    <x v="2"/>
    <b v="0"/>
    <n v="1"/>
    <n v="0"/>
  </r>
  <r>
    <n v="5015451850"/>
    <x v="541"/>
    <n v="20250313674235"/>
    <x v="123"/>
    <s v="GB"/>
    <s v="DX01-L5"/>
    <x v="1"/>
    <x v="2"/>
    <d v="2025-03-24T00:00:00"/>
    <s v="Yes"/>
    <x v="0"/>
    <d v="2025-03-24T00:00:00"/>
    <s v="SOLVED"/>
    <s v=""/>
    <s v="5015451850MISSING LABELS ON SOME UNITS"/>
    <x v="0"/>
    <x v="2"/>
    <b v="0"/>
    <n v="1"/>
    <n v="0"/>
  </r>
  <r>
    <n v="5015483335"/>
    <x v="542"/>
    <n v="20250317675629"/>
    <x v="35"/>
    <s v="GB"/>
    <s v="DX01-L5"/>
    <x v="1"/>
    <x v="1"/>
    <d v="2025-03-24T00:00:00"/>
    <s v="Yes"/>
    <x v="0"/>
    <d v="2025-03-24T00:00:00"/>
    <s v="SOLVED"/>
    <s v=""/>
    <s v="5015483335DAMAGED LABEL"/>
    <x v="0"/>
    <x v="2"/>
    <b v="0"/>
    <n v="1"/>
    <n v="0"/>
  </r>
  <r>
    <n v="5015467391"/>
    <x v="543"/>
    <n v="20250317675683"/>
    <x v="44"/>
    <s v="GB"/>
    <s v="DX01-L5"/>
    <x v="1"/>
    <x v="0"/>
    <d v="2025-03-24T00:00:00"/>
    <s v="Yes"/>
    <x v="2"/>
    <d v="2025-03-24T00:00:00"/>
    <s v="SOLVED"/>
    <s v=""/>
    <s v="5015467391DAMAGE "/>
    <x v="0"/>
    <x v="2"/>
    <b v="0"/>
    <n v="1"/>
    <n v="0"/>
  </r>
  <r>
    <n v="5015467391"/>
    <x v="543"/>
    <n v="20250317675683"/>
    <x v="44"/>
    <s v="GB"/>
    <s v="DX01-L5"/>
    <x v="1"/>
    <x v="3"/>
    <d v="2025-03-24T00:00:00"/>
    <s v="Yes"/>
    <x v="1"/>
    <d v="2025-03-24T00:00:00"/>
    <s v="SOLVED"/>
    <s v=""/>
    <s v="5015467391NO LABELS"/>
    <x v="0"/>
    <x v="2"/>
    <b v="0"/>
    <n v="1"/>
    <n v="0"/>
  </r>
  <r>
    <n v="5015482768"/>
    <x v="544"/>
    <n v="20250317675790"/>
    <x v="174"/>
    <s v="GB"/>
    <s v="OYL1"/>
    <x v="1"/>
    <x v="4"/>
    <d v="2025-03-24T00:00:00"/>
    <s v="Yes"/>
    <x v="1"/>
    <d v="2025-03-24T00:00:00"/>
    <s v="SOLVED"/>
    <s v="Labels not scannable, bad print"/>
    <s v="5015482768INCORRECT LABELS "/>
    <x v="0"/>
    <x v="2"/>
    <b v="0"/>
    <n v="1"/>
    <n v="0"/>
  </r>
  <r>
    <n v="5015482526"/>
    <x v="545"/>
    <n v="20250318676507"/>
    <x v="175"/>
    <s v="GB"/>
    <s v="DK-BM01"/>
    <x v="1"/>
    <x v="2"/>
    <d v="2025-03-24T00:00:00"/>
    <s v="Yes"/>
    <x v="1"/>
    <d v="2025-03-24T00:00:00"/>
    <s v="SOLVED"/>
    <s v=""/>
    <s v="5015482526MISSING LABELS ON SOME UNITS"/>
    <x v="0"/>
    <x v="2"/>
    <b v="0"/>
    <n v="1"/>
    <n v="0"/>
  </r>
  <r>
    <n v="5015467097"/>
    <x v="546"/>
    <n v="20250317675371"/>
    <x v="7"/>
    <s v="GB"/>
    <s v="DK-BM01"/>
    <x v="2"/>
    <x v="3"/>
    <d v="2025-03-24T00:00:00"/>
    <s v="Yes"/>
    <x v="1"/>
    <d v="2025-03-24T00:00:00"/>
    <s v="SOLVED"/>
    <s v=""/>
    <s v="5015467097NO LABELS"/>
    <x v="0"/>
    <x v="2"/>
    <b v="0"/>
    <n v="1"/>
    <n v="0"/>
  </r>
  <r>
    <n v="5015497533"/>
    <x v="547"/>
    <n v="20250318676913"/>
    <x v="176"/>
    <s v="GB"/>
    <n v="3417"/>
    <x v="2"/>
    <x v="3"/>
    <d v="2025-03-24T00:00:00"/>
    <s v="Yes"/>
    <x v="1"/>
    <d v="2025-03-24T00:00:00"/>
    <s v="SOLVED"/>
    <s v=""/>
    <s v="5015497533NO LABELS"/>
    <x v="0"/>
    <x v="2"/>
    <b v="0"/>
    <n v="1"/>
    <n v="0"/>
  </r>
  <r>
    <n v="5015497977"/>
    <x v="548"/>
    <n v="20250318676516"/>
    <x v="59"/>
    <s v="GB"/>
    <s v="OYL1"/>
    <x v="0"/>
    <x v="6"/>
    <d v="2025-03-25T00:00:00"/>
    <s v="Yes"/>
    <x v="1"/>
    <d v="2025-03-25T00:00:00"/>
    <s v="SOLVED"/>
    <s v=""/>
    <s v="5015497977XX LABELS"/>
    <x v="0"/>
    <x v="2"/>
    <b v="0"/>
    <n v="1"/>
    <n v="0"/>
  </r>
  <r>
    <n v="5015497962"/>
    <x v="549"/>
    <n v="20250319678127"/>
    <x v="81"/>
    <s v="GB"/>
    <n v="3402"/>
    <x v="0"/>
    <x v="3"/>
    <d v="2025-03-25T00:00:00"/>
    <s v="Yes"/>
    <x v="1"/>
    <d v="2025-03-25T00:00:00"/>
    <s v="SOLVED"/>
    <s v=""/>
    <s v="5015497962NO LABELS"/>
    <x v="0"/>
    <x v="2"/>
    <b v="0"/>
    <n v="1"/>
    <n v="0"/>
  </r>
  <r>
    <n v="5015467139"/>
    <x v="550"/>
    <n v="20250313674309"/>
    <x v="88"/>
    <s v="GB"/>
    <s v="No Loc"/>
    <x v="5"/>
    <x v="5"/>
    <d v="2025-03-25T00:00:00"/>
    <s v="Yes"/>
    <x v="1"/>
    <d v="2025-03-25T00:00:00"/>
    <s v="SOLVED"/>
    <s v="Manco, confirmed not shipped by supplier"/>
    <s v="5015467139AMOUNT"/>
    <x v="0"/>
    <x v="2"/>
    <b v="0"/>
    <n v="1"/>
    <n v="0"/>
  </r>
  <r>
    <n v="5015451728"/>
    <x v="551"/>
    <n v="20250314674612"/>
    <x v="40"/>
    <s v="GB"/>
    <s v="DX01-L5"/>
    <x v="5"/>
    <x v="3"/>
    <d v="2025-03-25T00:00:00"/>
    <s v="NA"/>
    <x v="1"/>
    <d v="2025-03-25T00:00:00"/>
    <s v="SOLVED"/>
    <s v=""/>
    <s v="5015451728NO LABELS"/>
    <x v="0"/>
    <x v="2"/>
    <b v="0"/>
    <n v="1"/>
    <n v="0"/>
  </r>
  <r>
    <n v="5015451727"/>
    <x v="551"/>
    <n v="20250314674962"/>
    <x v="40"/>
    <s v="GB"/>
    <n v="3402"/>
    <x v="5"/>
    <x v="3"/>
    <d v="2025-03-25T00:00:00"/>
    <s v="NA"/>
    <x v="1"/>
    <d v="2025-03-25T00:00:00"/>
    <s v="SOLVED"/>
    <s v=""/>
    <s v="5015451727NO LABELS"/>
    <x v="0"/>
    <x v="2"/>
    <b v="0"/>
    <n v="1"/>
    <n v="0"/>
  </r>
  <r>
    <n v="5015512766"/>
    <x v="552"/>
    <n v="20250320678698"/>
    <x v="27"/>
    <s v="GB"/>
    <s v="U2-L5"/>
    <x v="5"/>
    <x v="4"/>
    <d v="2025-03-25T00:00:00"/>
    <s v="Yes"/>
    <x v="1"/>
    <d v="2025-03-25T00:00:00"/>
    <s v="SOLVED"/>
    <s v="Labels not scannable, bad print"/>
    <s v="5015512766INCORRECT LABELS "/>
    <x v="0"/>
    <x v="2"/>
    <b v="0"/>
    <n v="1"/>
    <n v="0"/>
  </r>
  <r>
    <n v="5015482302"/>
    <x v="553"/>
    <n v="20250317675678"/>
    <x v="83"/>
    <s v="GB"/>
    <s v="MY02"/>
    <x v="1"/>
    <x v="4"/>
    <d v="2025-03-25T00:00:00"/>
    <s v="Yes"/>
    <x v="1"/>
    <d v="2025-03-25T00:00:00"/>
    <s v="SOLVED"/>
    <s v="Labels not scannable, bad print"/>
    <s v="5015482302INCORRECT LABELS "/>
    <x v="0"/>
    <x v="2"/>
    <b v="0"/>
    <n v="1"/>
    <n v="0"/>
  </r>
  <r>
    <n v="5015482303"/>
    <x v="553"/>
    <n v="20250318676380"/>
    <x v="83"/>
    <s v="GB"/>
    <s v="MY02"/>
    <x v="1"/>
    <x v="4"/>
    <d v="2025-03-25T00:00:00"/>
    <s v="Yes"/>
    <x v="1"/>
    <d v="2025-03-25T00:00:00"/>
    <s v="SOLVED"/>
    <s v="Labels not scannable, bad print"/>
    <s v="5015482303INCORRECT LABELS "/>
    <x v="0"/>
    <x v="2"/>
    <b v="0"/>
    <n v="1"/>
    <n v="0"/>
  </r>
  <r>
    <n v="5015497885"/>
    <x v="554"/>
    <n v="20250319677655"/>
    <x v="17"/>
    <s v="GB"/>
    <s v="DX01-L5"/>
    <x v="1"/>
    <x v="3"/>
    <d v="2025-03-25T00:00:00"/>
    <s v="Yes"/>
    <x v="1"/>
    <d v="2025-03-25T00:00:00"/>
    <s v="SOLVED"/>
    <s v=""/>
    <s v="5015497885NO LABELS"/>
    <x v="0"/>
    <x v="2"/>
    <b v="0"/>
    <n v="1"/>
    <n v="0"/>
  </r>
  <r>
    <n v="5015497583"/>
    <x v="555"/>
    <n v="20250318677213"/>
    <x v="12"/>
    <s v="GB"/>
    <s v="DX01-L5"/>
    <x v="2"/>
    <x v="3"/>
    <d v="2025-03-25T00:00:00"/>
    <s v="No"/>
    <x v="1"/>
    <d v="2025-03-26T00:00:00"/>
    <s v="SOLVED"/>
    <s v=""/>
    <s v="5015497583NO LABELS"/>
    <x v="0"/>
    <x v="2"/>
    <b v="0"/>
    <n v="1"/>
    <n v="0"/>
  </r>
  <r>
    <n v="5015513346"/>
    <x v="556"/>
    <n v="20250320678582"/>
    <x v="80"/>
    <s v="GB"/>
    <s v="OYL1"/>
    <x v="2"/>
    <x v="3"/>
    <d v="2025-03-25T00:00:00"/>
    <s v="No"/>
    <x v="1"/>
    <d v="2025-03-25T00:00:00"/>
    <s v="SOLVED"/>
    <s v=""/>
    <s v="5015513346NO LABELS"/>
    <x v="0"/>
    <x v="2"/>
    <b v="0"/>
    <n v="1"/>
    <n v="0"/>
  </r>
  <r>
    <n v="5015512680"/>
    <x v="557"/>
    <n v="20250320678964"/>
    <x v="172"/>
    <s v="GB"/>
    <s v="U2-L5"/>
    <x v="0"/>
    <x v="3"/>
    <d v="2025-03-26T00:00:00"/>
    <s v="Yes"/>
    <x v="1"/>
    <d v="2025-03-26T00:00:00"/>
    <s v="SOLVED"/>
    <s v=""/>
    <s v="5015512680NO LABELS"/>
    <x v="0"/>
    <x v="2"/>
    <b v="0"/>
    <n v="1"/>
    <n v="0"/>
  </r>
  <r>
    <n v="5015512926"/>
    <x v="558"/>
    <n v="20250319678120"/>
    <x v="106"/>
    <s v="GB"/>
    <n v="3402"/>
    <x v="5"/>
    <x v="3"/>
    <d v="2025-03-26T00:00:00"/>
    <s v="Yes"/>
    <x v="1"/>
    <d v="2025-03-26T00:00:00"/>
    <s v="SOLVED"/>
    <s v=""/>
    <s v="5015512926NO LABELS"/>
    <x v="0"/>
    <x v="2"/>
    <b v="0"/>
    <n v="1"/>
    <n v="0"/>
  </r>
  <r>
    <n v="5015497355"/>
    <x v="559"/>
    <n v="20250320678697"/>
    <x v="74"/>
    <s v="GB"/>
    <s v="No Loc"/>
    <x v="5"/>
    <x v="3"/>
    <d v="2025-03-26T00:00:00"/>
    <s v="Yes"/>
    <x v="1"/>
    <d v="2025-03-26T00:00:00"/>
    <s v="SOLVED"/>
    <s v=""/>
    <s v="5015497355NO LABELS"/>
    <x v="0"/>
    <x v="2"/>
    <b v="0"/>
    <n v="1"/>
    <n v="0"/>
  </r>
  <r>
    <n v="5015482857"/>
    <x v="560"/>
    <n v="20250317676108"/>
    <x v="68"/>
    <s v="GB"/>
    <s v="DX01-L5"/>
    <x v="3"/>
    <x v="2"/>
    <d v="2025-03-26T00:00:00"/>
    <s v="Yes"/>
    <x v="1"/>
    <d v="2025-03-26T00:00:00"/>
    <s v="SOLVED"/>
    <s v=""/>
    <s v="5015482857MISSING LABELS ON SOME UNITS"/>
    <x v="0"/>
    <x v="2"/>
    <b v="0"/>
    <n v="1"/>
    <n v="0"/>
  </r>
  <r>
    <n v="5015482701"/>
    <x v="561"/>
    <n v="20250318676546"/>
    <x v="177"/>
    <s v="GB"/>
    <s v="DX01-L5"/>
    <x v="3"/>
    <x v="3"/>
    <d v="2025-03-26T00:00:00"/>
    <s v="Yes"/>
    <x v="1"/>
    <d v="2025-03-26T00:00:00"/>
    <s v="SOLVED"/>
    <s v=""/>
    <s v="5015482701NO LABELS"/>
    <x v="0"/>
    <x v="2"/>
    <b v="0"/>
    <n v="1"/>
    <n v="0"/>
  </r>
  <r>
    <n v="5015482686"/>
    <x v="561"/>
    <n v="20250318676561"/>
    <x v="177"/>
    <s v="GB"/>
    <s v="DX01-L5"/>
    <x v="3"/>
    <x v="3"/>
    <d v="2025-03-26T00:00:00"/>
    <s v="Yes"/>
    <x v="1"/>
    <d v="2025-03-26T00:00:00"/>
    <s v="SOLVED"/>
    <s v=""/>
    <s v="5015482686NO LABELS"/>
    <x v="0"/>
    <x v="2"/>
    <b v="0"/>
    <n v="1"/>
    <n v="0"/>
  </r>
  <r>
    <n v="5015482689"/>
    <x v="561"/>
    <n v="20250318676850"/>
    <x v="177"/>
    <s v="GB"/>
    <s v="DX01-L5"/>
    <x v="3"/>
    <x v="3"/>
    <d v="2025-03-26T00:00:00"/>
    <s v="Yes"/>
    <x v="1"/>
    <d v="2025-03-26T00:00:00"/>
    <s v="SOLVED"/>
    <s v=""/>
    <s v="5015482689NO LABELS"/>
    <x v="0"/>
    <x v="2"/>
    <b v="0"/>
    <n v="1"/>
    <n v="0"/>
  </r>
  <r>
    <n v="5015512663"/>
    <x v="562"/>
    <n v="20250312672877"/>
    <x v="143"/>
    <s v="GB"/>
    <n v="3402"/>
    <x v="1"/>
    <x v="6"/>
    <d v="2025-03-26T00:00:00"/>
    <s v="Yes"/>
    <x v="1"/>
    <d v="2025-03-26T00:00:00"/>
    <s v="SOLVED"/>
    <s v=""/>
    <s v="5015512663XX LABELS"/>
    <x v="0"/>
    <x v="2"/>
    <b v="0"/>
    <n v="1"/>
    <n v="0"/>
  </r>
  <r>
    <n v="5015482332"/>
    <x v="563"/>
    <n v="20250313674237"/>
    <x v="123"/>
    <s v="GB"/>
    <s v="DX01-L5"/>
    <x v="1"/>
    <x v="6"/>
    <d v="2025-03-26T00:00:00"/>
    <s v="No"/>
    <x v="1"/>
    <d v="2025-03-26T00:00:00"/>
    <s v="SOLVED"/>
    <s v=""/>
    <s v="5015482332XX LABELS"/>
    <x v="0"/>
    <x v="2"/>
    <b v="0"/>
    <n v="1"/>
    <n v="0"/>
  </r>
  <r>
    <n v="5015513290"/>
    <x v="564"/>
    <n v="20250317675544"/>
    <x v="112"/>
    <s v="GB"/>
    <n v="3402"/>
    <x v="1"/>
    <x v="4"/>
    <d v="2025-03-26T00:00:00"/>
    <s v="Yes"/>
    <x v="1"/>
    <d v="2025-03-26T00:00:00"/>
    <s v="SOLVED"/>
    <s v="Labels not scannable, bad print"/>
    <s v="5015513290INCORRECT LABELS "/>
    <x v="0"/>
    <x v="2"/>
    <b v="0"/>
    <n v="1"/>
    <n v="0"/>
  </r>
  <r>
    <n v="5015497942"/>
    <x v="565"/>
    <n v="20250318676579"/>
    <x v="44"/>
    <s v="GB"/>
    <s v="DX01-L5"/>
    <x v="1"/>
    <x v="3"/>
    <d v="2025-03-26T00:00:00"/>
    <s v="Yes"/>
    <x v="1"/>
    <d v="2025-03-26T00:00:00"/>
    <s v="SOLVED"/>
    <s v=""/>
    <s v="5015497942NO LABELS"/>
    <x v="0"/>
    <x v="2"/>
    <b v="0"/>
    <n v="1"/>
    <n v="0"/>
  </r>
  <r>
    <n v="5015513273"/>
    <x v="566"/>
    <n v="20250320678608"/>
    <x v="86"/>
    <s v="GB"/>
    <n v="3402"/>
    <x v="1"/>
    <x v="2"/>
    <d v="2025-03-26T00:00:00"/>
    <s v="Yes"/>
    <x v="1"/>
    <d v="2025-03-27T00:00:00"/>
    <s v="SOLVED"/>
    <s v=""/>
    <s v="5015513273MISSING LABELS ON SOME UNITS"/>
    <x v="0"/>
    <x v="2"/>
    <b v="0"/>
    <n v="1"/>
    <n v="0"/>
  </r>
  <r>
    <n v="5015512575"/>
    <x v="567"/>
    <n v="20250320678703"/>
    <x v="54"/>
    <s v="GB"/>
    <n v="3402"/>
    <x v="1"/>
    <x v="1"/>
    <d v="2025-03-26T00:00:00"/>
    <s v="Yes"/>
    <x v="1"/>
    <d v="2025-03-26T00:00:00"/>
    <s v="SOLVED"/>
    <s v=""/>
    <s v="5015512575DAMAGED LABEL"/>
    <x v="0"/>
    <x v="2"/>
    <b v="0"/>
    <n v="1"/>
    <n v="0"/>
  </r>
  <r>
    <n v="5015512904"/>
    <x v="568"/>
    <n v="20250320678906"/>
    <x v="43"/>
    <s v="GB"/>
    <s v="U2-L5"/>
    <x v="1"/>
    <x v="3"/>
    <d v="2025-03-26T00:00:00"/>
    <s v="Yes"/>
    <x v="1"/>
    <d v="2025-03-26T00:00:00"/>
    <s v="SOLVED"/>
    <s v=""/>
    <s v="5015512904NO LABELS"/>
    <x v="0"/>
    <x v="2"/>
    <b v="0"/>
    <n v="1"/>
    <n v="0"/>
  </r>
  <r>
    <n v="5015528185"/>
    <x v="569"/>
    <n v="20250320679285"/>
    <x v="178"/>
    <s v="GB"/>
    <s v="DK-BM01"/>
    <x v="2"/>
    <x v="5"/>
    <d v="2025-03-26T00:00:00"/>
    <s v="NA"/>
    <x v="2"/>
    <d v="2025-03-26T00:00:00"/>
    <s v="SOLVED"/>
    <s v="1 manco only 2 out of 3 received, Carrier informed us that the manco pallet will be delivered 27Mar2025, received on 28Mar2025"/>
    <s v="5015528185AMOUNT"/>
    <x v="0"/>
    <x v="2"/>
    <b v="0"/>
    <n v="1"/>
    <n v="0"/>
  </r>
  <r>
    <n v="5015315764"/>
    <x v="570"/>
    <n v="20250228663928"/>
    <x v="179"/>
    <s v="GB"/>
    <s v="No Loc"/>
    <x v="0"/>
    <x v="5"/>
    <d v="2025-03-27T00:00:00"/>
    <s v="Yes"/>
    <x v="1"/>
    <d v="2025-03-27T00:00:00"/>
    <s v="SOLVED"/>
    <s v="Manco, received 28Mar2025"/>
    <s v="5015315764AMOUNT"/>
    <x v="0"/>
    <x v="2"/>
    <b v="0"/>
    <n v="1"/>
    <n v="0"/>
  </r>
  <r>
    <n v="5015497341"/>
    <x v="571"/>
    <n v="20250317676018"/>
    <x v="180"/>
    <s v="GB"/>
    <s v="DX01-L5"/>
    <x v="0"/>
    <x v="6"/>
    <d v="2025-03-27T00:00:00"/>
    <s v="Yes"/>
    <x v="1"/>
    <d v="2025-03-27T00:00:00"/>
    <s v="SOLVED"/>
    <s v=""/>
    <s v="5015497341XX LABELS"/>
    <x v="0"/>
    <x v="2"/>
    <b v="0"/>
    <n v="1"/>
    <n v="0"/>
  </r>
  <r>
    <n v="5015513304"/>
    <x v="572"/>
    <n v="20250319677910"/>
    <x v="171"/>
    <s v="GB"/>
    <s v="No Loc"/>
    <x v="0"/>
    <x v="3"/>
    <d v="2025-03-27T00:00:00"/>
    <s v="Yes"/>
    <x v="1"/>
    <d v="2025-03-27T00:00:00"/>
    <s v="SOLVED"/>
    <s v=""/>
    <s v="5015513304NO LABELS"/>
    <x v="0"/>
    <x v="2"/>
    <b v="0"/>
    <n v="1"/>
    <n v="0"/>
  </r>
  <r>
    <n v="5015497707"/>
    <x v="573"/>
    <n v="20250313673991"/>
    <x v="31"/>
    <s v="GB"/>
    <s v="DX01-L5"/>
    <x v="5"/>
    <x v="2"/>
    <d v="2025-03-27T00:00:00"/>
    <s v="Yes"/>
    <x v="1"/>
    <d v="2025-03-27T00:00:00"/>
    <s v="SOLVED"/>
    <s v=""/>
    <s v="5015497707MISSING LABELS ON SOME UNITS"/>
    <x v="0"/>
    <x v="2"/>
    <b v="0"/>
    <n v="1"/>
    <n v="0"/>
  </r>
  <r>
    <n v="5015467379"/>
    <x v="574"/>
    <n v="20250313674311"/>
    <x v="88"/>
    <s v="GB"/>
    <s v="DX01-L5"/>
    <x v="5"/>
    <x v="4"/>
    <d v="2025-03-27T00:00:00"/>
    <s v="Yes"/>
    <x v="1"/>
    <d v="2025-03-27T00:00:00"/>
    <s v="SOLVED"/>
    <s v="label covered"/>
    <s v="5015467379INCORRECT LABELS "/>
    <x v="0"/>
    <x v="2"/>
    <b v="0"/>
    <n v="1"/>
    <n v="0"/>
  </r>
  <r>
    <n v="5015512615"/>
    <x v="575"/>
    <n v="20250319677632"/>
    <x v="51"/>
    <s v="GB"/>
    <n v="3402"/>
    <x v="5"/>
    <x v="3"/>
    <d v="2025-03-27T00:00:00"/>
    <s v="Yes"/>
    <x v="1"/>
    <d v="2025-03-27T00:00:00"/>
    <s v="SOLVED"/>
    <s v=""/>
    <s v="5015512615NO LABELS"/>
    <x v="0"/>
    <x v="2"/>
    <b v="0"/>
    <n v="1"/>
    <n v="0"/>
  </r>
  <r>
    <n v="5015512613"/>
    <x v="575"/>
    <n v="20250319677637"/>
    <x v="51"/>
    <s v="GB"/>
    <s v="U2-L5"/>
    <x v="5"/>
    <x v="3"/>
    <d v="2025-03-27T00:00:00"/>
    <s v="Yes"/>
    <x v="1"/>
    <d v="2025-03-28T00:00:00"/>
    <s v="SOLVED"/>
    <s v=""/>
    <s v="5015512613NO LABELS"/>
    <x v="0"/>
    <x v="2"/>
    <b v="0"/>
    <n v="1"/>
    <n v="0"/>
  </r>
  <r>
    <n v="5015512603"/>
    <x v="576"/>
    <n v="20250317675537"/>
    <x v="52"/>
    <s v="GB"/>
    <s v="U2-L5"/>
    <x v="1"/>
    <x v="4"/>
    <d v="2025-03-27T00:00:00"/>
    <s v="Yes"/>
    <x v="1"/>
    <d v="2025-03-27T00:00:00"/>
    <s v="SOLVED"/>
    <s v="Labels not scannable, bad print"/>
    <s v="5015512603INCORRECT LABELS "/>
    <x v="0"/>
    <x v="2"/>
    <b v="0"/>
    <n v="1"/>
    <n v="0"/>
  </r>
  <r>
    <n v="5015512555"/>
    <x v="577"/>
    <n v="20250317675541"/>
    <x v="53"/>
    <s v="GB"/>
    <s v="U2-L5"/>
    <x v="1"/>
    <x v="4"/>
    <d v="2025-03-27T00:00:00"/>
    <s v="Yes"/>
    <x v="1"/>
    <d v="2025-03-27T00:00:00"/>
    <s v="SOLVED"/>
    <s v="Labels not scannable, bad print"/>
    <s v="5015512555INCORRECT LABELS "/>
    <x v="0"/>
    <x v="2"/>
    <b v="0"/>
    <n v="1"/>
    <n v="0"/>
  </r>
  <r>
    <n v="5015512556"/>
    <x v="577"/>
    <n v="20250317675545"/>
    <x v="53"/>
    <s v="GB"/>
    <n v="3402"/>
    <x v="1"/>
    <x v="4"/>
    <d v="2025-03-27T00:00:00"/>
    <s v="Yes"/>
    <x v="1"/>
    <d v="2025-03-27T00:00:00"/>
    <s v="SOLVED"/>
    <s v="Labels not scannable, bad print"/>
    <s v="5015512556INCORRECT LABELS "/>
    <x v="0"/>
    <x v="2"/>
    <b v="0"/>
    <n v="1"/>
    <n v="0"/>
  </r>
  <r>
    <n v="5015512599"/>
    <x v="576"/>
    <n v="20250318676960"/>
    <x v="52"/>
    <s v="GB"/>
    <n v="3402"/>
    <x v="1"/>
    <x v="4"/>
    <d v="2025-03-27T00:00:00"/>
    <s v="Yes"/>
    <x v="1"/>
    <d v="2025-03-27T00:00:00"/>
    <s v="SOLVED"/>
    <s v="Labels not scannable, bad print"/>
    <s v="5015512599INCORRECT LABELS "/>
    <x v="0"/>
    <x v="2"/>
    <b v="0"/>
    <n v="1"/>
    <n v="0"/>
  </r>
  <r>
    <n v="5015482377"/>
    <x v="578"/>
    <n v="20250317675607"/>
    <x v="73"/>
    <s v="GB"/>
    <s v="OYL1"/>
    <x v="2"/>
    <x v="3"/>
    <d v="2025-03-27T00:00:00"/>
    <s v="Yes"/>
    <x v="1"/>
    <d v="2025-03-27T00:00:00"/>
    <s v="SOLVED"/>
    <s v=""/>
    <s v="5015482377NO LABELS"/>
    <x v="0"/>
    <x v="2"/>
    <b v="0"/>
    <n v="1"/>
    <n v="0"/>
  </r>
  <r>
    <n v="5015482375"/>
    <x v="578"/>
    <n v="20250317675619"/>
    <x v="73"/>
    <s v="GB"/>
    <s v="OYL1"/>
    <x v="2"/>
    <x v="5"/>
    <d v="2025-03-27T00:00:00"/>
    <s v="NA"/>
    <x v="1"/>
    <d v="2025-03-27T00:00:00"/>
    <s v="SOLVED"/>
    <s v="Manco, cancelled by supplier"/>
    <s v="5015482375AMOUNT"/>
    <x v="0"/>
    <x v="2"/>
    <b v="0"/>
    <n v="1"/>
    <n v="0"/>
  </r>
  <r>
    <n v="5015528200"/>
    <x v="579"/>
    <n v="20250320678780"/>
    <x v="181"/>
    <s v="GB"/>
    <s v="OYL1"/>
    <x v="2"/>
    <x v="6"/>
    <d v="2025-03-27T00:00:00"/>
    <s v="Yes"/>
    <x v="1"/>
    <d v="2025-03-28T00:00:00"/>
    <s v="SOLVED"/>
    <s v=""/>
    <s v="5015528200XX LABELS"/>
    <x v="0"/>
    <x v="2"/>
    <b v="0"/>
    <n v="1"/>
    <n v="0"/>
  </r>
  <r>
    <n v="5015543362"/>
    <x v="580"/>
    <n v="20250324680883"/>
    <x v="23"/>
    <s v="GB"/>
    <s v="DK-BM01"/>
    <x v="2"/>
    <x v="1"/>
    <d v="2025-03-27T00:00:00"/>
    <s v="Yes"/>
    <x v="1"/>
    <d v="2025-03-27T00:00:00"/>
    <s v="SOLVED"/>
    <s v="damaged label "/>
    <s v="5015543362DAMAGED LABEL"/>
    <x v="0"/>
    <x v="2"/>
    <b v="0"/>
    <n v="1"/>
    <n v="0"/>
  </r>
  <r>
    <n v="5015543567"/>
    <x v="581"/>
    <n v="20250324681006"/>
    <x v="153"/>
    <s v="GB"/>
    <n v="3402"/>
    <x v="2"/>
    <x v="4"/>
    <d v="2025-03-27T00:00:00"/>
    <s v="Yes"/>
    <x v="1"/>
    <d v="2025-03-27T00:00:00"/>
    <s v="SOLVED"/>
    <s v="Labels not scannable, bad print"/>
    <s v="5015543567INCORRECT LABELS "/>
    <x v="0"/>
    <x v="2"/>
    <b v="0"/>
    <n v="1"/>
    <n v="0"/>
  </r>
  <r>
    <n v="5015528013"/>
    <x v="582"/>
    <n v="20250321679980"/>
    <x v="117"/>
    <s v="GB"/>
    <s v="OYL1"/>
    <x v="0"/>
    <x v="3"/>
    <d v="2025-03-28T00:00:00"/>
    <s v="Yes"/>
    <x v="1"/>
    <d v="2025-03-28T00:00:00"/>
    <s v="SOLVED"/>
    <s v=""/>
    <s v="5015528013NO LABELS"/>
    <x v="0"/>
    <x v="2"/>
    <b v="0"/>
    <n v="1"/>
    <n v="0"/>
  </r>
  <r>
    <n v="5015544223"/>
    <x v="583"/>
    <n v="20250324681101"/>
    <x v="182"/>
    <s v="GB"/>
    <s v="DX01-L5"/>
    <x v="3"/>
    <x v="3"/>
    <d v="2025-03-28T00:00:00"/>
    <s v="Yes"/>
    <x v="1"/>
    <d v="2025-03-28T00:00:00"/>
    <s v="SOLVED"/>
    <s v=""/>
    <s v="5015544223NO LABELS"/>
    <x v="0"/>
    <x v="2"/>
    <b v="0"/>
    <n v="1"/>
    <n v="0"/>
  </r>
  <r>
    <n v="5015528413"/>
    <x v="584"/>
    <n v="20250319677494"/>
    <x v="105"/>
    <s v="GB"/>
    <s v="OYL1"/>
    <x v="1"/>
    <x v="4"/>
    <d v="2025-03-28T00:00:00"/>
    <s v="Yes"/>
    <x v="1"/>
    <d v="2025-04-15T00:00:00"/>
    <s v="SOLVED"/>
    <s v="Labels not scannable, bad print"/>
    <s v="5015528413INCORRECT LABELS "/>
    <x v="0"/>
    <x v="2"/>
    <b v="0"/>
    <n v="1"/>
    <n v="0"/>
  </r>
  <r>
    <n v="5015543629"/>
    <x v="585"/>
    <n v="20250324680690"/>
    <x v="54"/>
    <s v="GB"/>
    <s v="OYL1"/>
    <x v="1"/>
    <x v="5"/>
    <d v="2025-03-28T00:00:00"/>
    <s v="NA"/>
    <x v="1"/>
    <d v="2025-03-28T00:00:00"/>
    <s v="SOLVED"/>
    <s v="Manco Cat will confirm course of action marked as out of control closed in meeting 15-04"/>
    <s v="5015543629AMOUNT"/>
    <x v="0"/>
    <x v="2"/>
    <b v="0"/>
    <n v="1"/>
    <n v="0"/>
  </r>
  <r>
    <n v="5015543426"/>
    <x v="586"/>
    <n v="20250324681226"/>
    <x v="43"/>
    <s v="GB"/>
    <s v="U2-L5"/>
    <x v="1"/>
    <x v="3"/>
    <d v="2025-03-28T00:00:00"/>
    <s v="Yes"/>
    <x v="1"/>
    <d v="2025-03-28T00:00:00"/>
    <s v="SOLVED"/>
    <s v=""/>
    <s v="5015543426NO LABELS"/>
    <x v="0"/>
    <x v="2"/>
    <b v="0"/>
    <n v="1"/>
    <n v="0"/>
  </r>
  <r>
    <n v="5015543350"/>
    <x v="587"/>
    <n v="20250320678569"/>
    <x v="139"/>
    <s v="GB"/>
    <s v="DX01-L5"/>
    <x v="2"/>
    <x v="3"/>
    <d v="2025-03-28T00:00:00"/>
    <s v="Yes"/>
    <x v="1"/>
    <d v="2025-03-28T00:00:00"/>
    <s v="SOLVED"/>
    <s v=""/>
    <s v="5015543350NO LABELS"/>
    <x v="0"/>
    <x v="2"/>
    <b v="0"/>
    <n v="1"/>
    <n v="0"/>
  </r>
  <r>
    <n v="5015528137"/>
    <x v="588"/>
    <n v="20250320679480"/>
    <x v="12"/>
    <s v="GB"/>
    <s v="DX01-L5"/>
    <x v="2"/>
    <x v="3"/>
    <d v="2025-03-28T00:00:00"/>
    <s v="Yes"/>
    <x v="1"/>
    <d v="2025-03-28T00:00:00"/>
    <s v="SOLVED"/>
    <s v=""/>
    <s v="5015528137NO LABELS"/>
    <x v="0"/>
    <x v="2"/>
    <b v="0"/>
    <n v="1"/>
    <n v="0"/>
  </r>
  <r>
    <n v="5015528559"/>
    <x v="589"/>
    <n v="20250321680462"/>
    <x v="7"/>
    <s v="GB"/>
    <s v="DK-BM01"/>
    <x v="2"/>
    <x v="3"/>
    <d v="2025-03-28T00:00:00"/>
    <s v="Yes"/>
    <x v="1"/>
    <d v="2025-03-28T00:00:00"/>
    <s v="SOLVED"/>
    <s v=""/>
    <s v="5015528559NO LABELS"/>
    <x v="0"/>
    <x v="2"/>
    <b v="0"/>
    <n v="1"/>
    <n v="0"/>
  </r>
  <r>
    <n v="5015543638"/>
    <x v="590"/>
    <n v="20250321680463"/>
    <x v="149"/>
    <s v="GB"/>
    <s v="DK-LW08"/>
    <x v="2"/>
    <x v="3"/>
    <d v="2025-03-28T00:00:00"/>
    <s v="Yes"/>
    <x v="1"/>
    <d v="2025-03-31T00:00:00"/>
    <s v="SOLVED"/>
    <s v=""/>
    <s v="5015543638NO LABELS"/>
    <x v="0"/>
    <x v="2"/>
    <b v="0"/>
    <n v="1"/>
    <n v="0"/>
  </r>
  <r>
    <n v="5015559276"/>
    <x v="591"/>
    <n v="20250325682049"/>
    <x v="59"/>
    <s v="GB"/>
    <s v="OYL1"/>
    <x v="0"/>
    <x v="0"/>
    <d v="2025-03-31T00:00:00"/>
    <s v="Yes"/>
    <x v="1"/>
    <d v="2025-04-07T00:00:00"/>
    <s v="SOLVED"/>
    <s v=""/>
    <s v="5015559276DAMAGE "/>
    <x v="0"/>
    <x v="2"/>
    <b v="0"/>
    <n v="1"/>
    <n v="0"/>
  </r>
  <r>
    <n v="5015528275"/>
    <x v="592"/>
    <n v="20250321680161"/>
    <x v="22"/>
    <s v="GB"/>
    <s v="MY02"/>
    <x v="5"/>
    <x v="4"/>
    <d v="2025-03-31T00:00:00"/>
    <s v="No"/>
    <x v="1"/>
    <d v="2025-03-31T00:00:00"/>
    <s v="SOLVED"/>
    <s v="not scannable"/>
    <s v="5015528275INCORRECT LABELS "/>
    <x v="0"/>
    <x v="2"/>
    <b v="0"/>
    <n v="1"/>
    <n v="0"/>
  </r>
  <r>
    <n v="5015559719"/>
    <x v="593"/>
    <n v="20250324680906"/>
    <x v="36"/>
    <s v="GB"/>
    <s v="No Loc"/>
    <x v="1"/>
    <x v="3"/>
    <d v="2025-03-31T00:00:00"/>
    <s v="Yes"/>
    <x v="1"/>
    <d v="2025-03-31T00:00:00"/>
    <s v="SOLVED"/>
    <s v=""/>
    <s v="5015559719NO LABELS"/>
    <x v="0"/>
    <x v="2"/>
    <b v="0"/>
    <n v="1"/>
    <n v="0"/>
  </r>
  <r>
    <n v="5015559790"/>
    <x v="594"/>
    <n v="20250324680926"/>
    <x v="83"/>
    <s v="GB"/>
    <s v="MY02"/>
    <x v="1"/>
    <x v="4"/>
    <d v="2025-03-31T00:00:00"/>
    <s v="Yes"/>
    <x v="1"/>
    <d v="2025-03-31T00:00:00"/>
    <s v="SOLVED"/>
    <s v="Labels not scannable, bad print"/>
    <s v="5015559790INCORRECT LABELS "/>
    <x v="0"/>
    <x v="2"/>
    <b v="0"/>
    <n v="1"/>
    <n v="0"/>
  </r>
  <r>
    <n v="5015559789"/>
    <x v="594"/>
    <n v="20250324680939"/>
    <x v="83"/>
    <s v="GB"/>
    <s v="MY02"/>
    <x v="1"/>
    <x v="4"/>
    <d v="2025-03-31T00:00:00"/>
    <s v="Yes"/>
    <x v="1"/>
    <d v="2025-03-31T00:00:00"/>
    <s v="SOLVED"/>
    <s v="Labels not scannable, bad print"/>
    <s v="5015559789INCORRECT LABELS "/>
    <x v="0"/>
    <x v="2"/>
    <b v="0"/>
    <n v="1"/>
    <n v="0"/>
  </r>
  <r>
    <n v="5015543173"/>
    <x v="595"/>
    <n v="20250324681147"/>
    <x v="44"/>
    <s v="GB"/>
    <s v="DX01-L5"/>
    <x v="1"/>
    <x v="3"/>
    <d v="2025-03-31T00:00:00"/>
    <s v="Yes"/>
    <x v="1"/>
    <d v="2025-03-31T00:00:00"/>
    <s v="SOLVED"/>
    <s v=""/>
    <s v="5015543173NO LABELS"/>
    <x v="0"/>
    <x v="2"/>
    <b v="0"/>
    <n v="1"/>
    <n v="0"/>
  </r>
  <r>
    <n v="5015559788"/>
    <x v="594"/>
    <n v="20250324681390"/>
    <x v="83"/>
    <s v="GB"/>
    <s v="MY02"/>
    <x v="1"/>
    <x v="4"/>
    <d v="2025-03-31T00:00:00"/>
    <s v="Yes"/>
    <x v="1"/>
    <d v="2025-03-31T00:00:00"/>
    <s v="SOLVED"/>
    <s v="Labels not scannable, bad print"/>
    <s v="5015559788INCORRECT LABELS "/>
    <x v="0"/>
    <x v="2"/>
    <b v="0"/>
    <n v="1"/>
    <n v="0"/>
  </r>
  <r>
    <n v="5015559417"/>
    <x v="596"/>
    <n v="20250325681878"/>
    <x v="113"/>
    <s v="GB"/>
    <s v="DX01-L5"/>
    <x v="1"/>
    <x v="3"/>
    <d v="2025-03-31T00:00:00"/>
    <s v="Yes"/>
    <x v="1"/>
    <d v="2025-03-31T00:00:00"/>
    <s v="SOLVED"/>
    <s v=""/>
    <s v="5015559417NO LABELS"/>
    <x v="0"/>
    <x v="2"/>
    <b v="0"/>
    <n v="1"/>
    <n v="0"/>
  </r>
  <r>
    <n v="5015559247"/>
    <x v="597"/>
    <n v="20250325682340"/>
    <x v="10"/>
    <s v="GB"/>
    <s v="No Loc"/>
    <x v="1"/>
    <x v="2"/>
    <d v="2025-03-31T00:00:00"/>
    <s v="No"/>
    <x v="1"/>
    <d v="2025-03-31T00:00:00"/>
    <s v="SOLVED"/>
    <s v=""/>
    <s v="5015559247MISSING LABELS ON SOME UNITS"/>
    <x v="0"/>
    <x v="2"/>
    <b v="0"/>
    <n v="1"/>
    <n v="0"/>
  </r>
  <r>
    <n v="5015559249"/>
    <x v="597"/>
    <n v="20250325682341"/>
    <x v="10"/>
    <s v="GB"/>
    <s v="No Loc"/>
    <x v="1"/>
    <x v="2"/>
    <d v="2025-03-31T00:00:00"/>
    <s v="No"/>
    <x v="1"/>
    <d v="2025-03-31T00:00:00"/>
    <s v="SOLVED"/>
    <s v=""/>
    <s v="5015559249MISSING LABELS ON SOME UNITS"/>
    <x v="0"/>
    <x v="2"/>
    <b v="0"/>
    <n v="1"/>
    <n v="0"/>
  </r>
  <r>
    <n v="5015543107"/>
    <x v="598"/>
    <n v="20250312672853"/>
    <x v="62"/>
    <s v="GB"/>
    <s v="DK-BM01"/>
    <x v="0"/>
    <x v="1"/>
    <d v="2025-04-01T00:00:00"/>
    <s v="Yes"/>
    <x v="0"/>
    <d v="2025-04-01T00:00:00"/>
    <s v="SOLVED"/>
    <s v=""/>
    <s v="5015543107DAMAGED LABEL"/>
    <x v="0"/>
    <x v="3"/>
    <b v="0"/>
    <n v="1"/>
    <n v="0"/>
  </r>
  <r>
    <n v="5015559712"/>
    <x v="599"/>
    <n v="20250324681382"/>
    <x v="64"/>
    <s v="GB"/>
    <s v="U2-L5"/>
    <x v="0"/>
    <x v="6"/>
    <d v="2025-04-01T00:00:00"/>
    <s v="Yes"/>
    <x v="1"/>
    <d v="2025-04-01T00:00:00"/>
    <s v="SOLVED"/>
    <s v=""/>
    <s v="5015559712XX LABELS"/>
    <x v="0"/>
    <x v="3"/>
    <b v="0"/>
    <n v="1"/>
    <n v="0"/>
  </r>
  <r>
    <n v="5015575476"/>
    <x v="600"/>
    <n v="20250324681532"/>
    <x v="180"/>
    <s v="GB"/>
    <s v="DX01-L5"/>
    <x v="0"/>
    <x v="2"/>
    <d v="2025-04-01T00:00:00"/>
    <s v="Yes"/>
    <x v="1"/>
    <d v="2025-04-01T00:00:00"/>
    <s v="SOLVED"/>
    <s v=""/>
    <s v="5015575476MISSING LABELS ON SOME UNITS"/>
    <x v="0"/>
    <x v="3"/>
    <b v="0"/>
    <n v="1"/>
    <n v="0"/>
  </r>
  <r>
    <n v="5015543323"/>
    <x v="601"/>
    <n v="20250321679716"/>
    <x v="88"/>
    <s v="GB"/>
    <s v="DX01-L5"/>
    <x v="5"/>
    <x v="2"/>
    <d v="2025-04-01T00:00:00"/>
    <s v="No"/>
    <x v="1"/>
    <d v="2025-04-01T00:00:00"/>
    <s v="SOLVED"/>
    <s v=""/>
    <s v="5015543323MISSING LABELS ON SOME UNITS"/>
    <x v="0"/>
    <x v="3"/>
    <b v="0"/>
    <n v="1"/>
    <n v="0"/>
  </r>
  <r>
    <n v="5015543288"/>
    <x v="602"/>
    <n v="20250321679722"/>
    <x v="88"/>
    <s v="GB"/>
    <s v="DX01-L5"/>
    <x v="5"/>
    <x v="6"/>
    <d v="2025-04-01T00:00:00"/>
    <s v="No"/>
    <x v="1"/>
    <d v="2025-04-01T00:00:00"/>
    <s v="SOLVED"/>
    <s v=""/>
    <s v="5015543288XX LABELS"/>
    <x v="0"/>
    <x v="3"/>
    <b v="0"/>
    <n v="1"/>
    <n v="0"/>
  </r>
  <r>
    <n v="5015543954"/>
    <x v="603"/>
    <n v="20250321679912"/>
    <x v="50"/>
    <s v="GB"/>
    <n v="3402"/>
    <x v="5"/>
    <x v="3"/>
    <d v="2025-04-01T00:00:00"/>
    <s v="Yes"/>
    <x v="1"/>
    <d v="2025-04-01T00:00:00"/>
    <s v="SOLVED"/>
    <s v=""/>
    <s v="5015543954NO LABELS"/>
    <x v="0"/>
    <x v="3"/>
    <b v="0"/>
    <n v="1"/>
    <n v="0"/>
  </r>
  <r>
    <n v="5015543954"/>
    <x v="603"/>
    <n v="20250321679912"/>
    <x v="50"/>
    <s v="GB"/>
    <n v="3402"/>
    <x v="5"/>
    <x v="5"/>
    <d v="2025-04-01T00:00:00"/>
    <s v="NA"/>
    <x v="2"/>
    <d v="2025-04-07T00:00:00"/>
    <s v="SOLVED"/>
    <s v=""/>
    <s v="5015543954AMOUNT"/>
    <x v="0"/>
    <x v="3"/>
    <b v="0"/>
    <n v="1"/>
    <n v="0"/>
  </r>
  <r>
    <n v="5015574945"/>
    <x v="604"/>
    <n v="20250325682114"/>
    <x v="51"/>
    <s v="GB"/>
    <s v="U2-L5"/>
    <x v="5"/>
    <x v="3"/>
    <d v="2025-04-01T00:00:00"/>
    <s v="Yes"/>
    <x v="1"/>
    <d v="2025-04-01T00:00:00"/>
    <s v="SOLVED"/>
    <s v=""/>
    <s v="5015574945NO LABELS"/>
    <x v="0"/>
    <x v="3"/>
    <b v="0"/>
    <n v="1"/>
    <n v="0"/>
  </r>
  <r>
    <n v="5015560836"/>
    <x v="605"/>
    <n v="20250325682242"/>
    <x v="74"/>
    <s v="GB"/>
    <s v="No Loc"/>
    <x v="5"/>
    <x v="3"/>
    <d v="2025-04-01T00:00:00"/>
    <s v="Yes"/>
    <x v="1"/>
    <d v="2025-04-01T00:00:00"/>
    <s v="SOLVED"/>
    <s v=""/>
    <s v="5015560836NO LABELS"/>
    <x v="0"/>
    <x v="3"/>
    <b v="0"/>
    <n v="1"/>
    <n v="0"/>
  </r>
  <r>
    <n v="5015559140"/>
    <x v="606"/>
    <n v="20250325682217"/>
    <x v="19"/>
    <s v="GB"/>
    <s v="No Loc"/>
    <x v="1"/>
    <x v="5"/>
    <d v="2025-04-01T00:00:00"/>
    <s v="NA"/>
    <x v="0"/>
    <d v="2025-04-01T00:00:00"/>
    <s v="SOLVED"/>
    <s v="Manco-  corrected to 20250327-S-70139 // 20250327684151"/>
    <s v="5015559140AMOUNT"/>
    <x v="0"/>
    <x v="3"/>
    <b v="0"/>
    <n v="1"/>
    <n v="0"/>
  </r>
  <r>
    <n v="5015559138"/>
    <x v="606"/>
    <n v="20250325682247"/>
    <x v="19"/>
    <s v="GB"/>
    <s v="DX01-L5"/>
    <x v="1"/>
    <x v="5"/>
    <d v="2025-04-01T00:00:00"/>
    <s v="NA"/>
    <x v="0"/>
    <d v="2025-04-15T00:00:00"/>
    <s v="SOLVED"/>
    <s v="Manco sent via special transit "/>
    <s v="5015559138AMOUNT"/>
    <x v="0"/>
    <x v="3"/>
    <b v="0"/>
    <n v="1"/>
    <n v="0"/>
  </r>
  <r>
    <n v="5015574871"/>
    <x v="607"/>
    <n v="20250325682668"/>
    <x v="114"/>
    <s v="GB"/>
    <s v="OYL1"/>
    <x v="1"/>
    <x v="3"/>
    <d v="2025-04-01T00:00:00"/>
    <s v="Yes"/>
    <x v="1"/>
    <d v="2025-04-01T00:00:00"/>
    <s v="SOLVED"/>
    <s v=""/>
    <s v="5015574871NO LABELS"/>
    <x v="0"/>
    <x v="3"/>
    <b v="0"/>
    <n v="1"/>
    <n v="0"/>
  </r>
  <r>
    <n v="5015574749"/>
    <x v="608"/>
    <n v="20250326682821"/>
    <x v="44"/>
    <s v="GB"/>
    <s v="DX01-L5"/>
    <x v="1"/>
    <x v="3"/>
    <d v="2025-04-01T00:00:00"/>
    <s v="Yes"/>
    <x v="1"/>
    <d v="2025-04-01T00:00:00"/>
    <s v="SOLVED"/>
    <s v=""/>
    <s v="5015574749NO LABELS"/>
    <x v="0"/>
    <x v="3"/>
    <b v="0"/>
    <n v="1"/>
    <n v="0"/>
  </r>
  <r>
    <n v="5015574745"/>
    <x v="608"/>
    <n v="20250326682823"/>
    <x v="44"/>
    <s v="GB"/>
    <s v="DX01-L5"/>
    <x v="1"/>
    <x v="3"/>
    <d v="2025-04-01T00:00:00"/>
    <s v="Yes"/>
    <x v="1"/>
    <d v="2025-04-01T00:00:00"/>
    <s v="SOLVED"/>
    <s v=""/>
    <s v="5015574745NO LABELS"/>
    <x v="0"/>
    <x v="3"/>
    <b v="0"/>
    <n v="1"/>
    <n v="0"/>
  </r>
  <r>
    <n v="5015574980"/>
    <x v="609"/>
    <n v="20250326683005"/>
    <x v="17"/>
    <s v="GB"/>
    <s v="No Loc"/>
    <x v="1"/>
    <x v="2"/>
    <d v="2025-04-01T00:00:00"/>
    <s v="Yes"/>
    <x v="1"/>
    <d v="2025-04-01T00:00:00"/>
    <s v="SOLVED"/>
    <s v=""/>
    <s v="5015574980MISSING LABELS ON SOME UNITS"/>
    <x v="0"/>
    <x v="3"/>
    <b v="0"/>
    <n v="1"/>
    <n v="0"/>
  </r>
  <r>
    <n v="5015574616"/>
    <x v="610"/>
    <n v="20250326683189"/>
    <x v="61"/>
    <s v="GB"/>
    <n v="3402"/>
    <x v="1"/>
    <x v="3"/>
    <d v="2025-04-01T00:00:00"/>
    <s v="Yes"/>
    <x v="1"/>
    <d v="2025-04-01T00:00:00"/>
    <s v="SOLVED"/>
    <s v=""/>
    <s v="5015574616NO LABELS"/>
    <x v="0"/>
    <x v="3"/>
    <b v="0"/>
    <n v="1"/>
    <n v="0"/>
  </r>
  <r>
    <n v="5015560695"/>
    <x v="611"/>
    <n v="20250324681237"/>
    <x v="12"/>
    <s v="GB"/>
    <s v="DX01-L5"/>
    <x v="2"/>
    <x v="3"/>
    <d v="2025-04-01T00:00:00"/>
    <s v="Yes"/>
    <x v="1"/>
    <d v="2025-04-01T00:00:00"/>
    <s v="SOLVED"/>
    <s v=""/>
    <s v="5015560695NO LABELS"/>
    <x v="0"/>
    <x v="3"/>
    <b v="0"/>
    <n v="1"/>
    <n v="0"/>
  </r>
  <r>
    <n v="5015575272"/>
    <x v="612"/>
    <n v="20250325682390"/>
    <x v="115"/>
    <s v="GB"/>
    <s v="MY02"/>
    <x v="2"/>
    <x v="3"/>
    <d v="2025-04-01T00:00:00"/>
    <s v="Yes"/>
    <x v="1"/>
    <d v="2025-04-01T00:00:00"/>
    <s v="SOLVED"/>
    <s v=""/>
    <s v="5015575272NO LABELS"/>
    <x v="0"/>
    <x v="3"/>
    <b v="0"/>
    <n v="1"/>
    <n v="0"/>
  </r>
  <r>
    <n v="5015575274"/>
    <x v="612"/>
    <n v="20250325682391"/>
    <x v="115"/>
    <s v="GB"/>
    <s v="MY02"/>
    <x v="2"/>
    <x v="3"/>
    <d v="2025-04-01T00:00:00"/>
    <s v="Yes"/>
    <x v="1"/>
    <d v="2025-04-01T00:00:00"/>
    <s v="SOLVED"/>
    <s v=""/>
    <s v="5015575274NO LABELS"/>
    <x v="0"/>
    <x v="3"/>
    <b v="0"/>
    <n v="1"/>
    <n v="0"/>
  </r>
  <r>
    <n v="5015590106"/>
    <x v="613"/>
    <n v="20250327684063"/>
    <x v="20"/>
    <s v="GB"/>
    <s v="OYL1"/>
    <x v="2"/>
    <x v="3"/>
    <d v="2025-04-01T00:00:00"/>
    <s v="Yes"/>
    <x v="1"/>
    <d v="2025-04-01T00:00:00"/>
    <s v="SOLVED"/>
    <s v=""/>
    <s v="5015590106NO LABELS"/>
    <x v="0"/>
    <x v="3"/>
    <b v="0"/>
    <n v="1"/>
    <n v="0"/>
  </r>
  <r>
    <n v="5015590026"/>
    <x v="614"/>
    <n v="20250327684436"/>
    <x v="5"/>
    <s v="GB"/>
    <s v="U2-L5"/>
    <x v="2"/>
    <x v="0"/>
    <d v="2025-04-01T00:00:00"/>
    <s v="Yes"/>
    <x v="2"/>
    <d v="2025-04-01T00:00:00"/>
    <s v="SOLVED"/>
    <s v=""/>
    <s v="5015590026DAMAGE "/>
    <x v="0"/>
    <x v="3"/>
    <b v="0"/>
    <n v="1"/>
    <n v="0"/>
  </r>
  <r>
    <n v="5015574660"/>
    <x v="615"/>
    <n v="20250325682301"/>
    <x v="56"/>
    <s v="GB"/>
    <s v="OYL1"/>
    <x v="0"/>
    <x v="5"/>
    <d v="2025-04-02T00:00:00"/>
    <s v="NA"/>
    <x v="1"/>
    <d v="2025-04-02T00:00:00"/>
    <s v="SOLVED"/>
    <s v=""/>
    <s v="5015574660AMOUNT"/>
    <x v="0"/>
    <x v="3"/>
    <b v="0"/>
    <n v="1"/>
    <n v="0"/>
  </r>
  <r>
    <n v="5015574921"/>
    <x v="616"/>
    <n v="20250325682470"/>
    <x v="2"/>
    <s v="GB"/>
    <s v="OYL1"/>
    <x v="0"/>
    <x v="1"/>
    <d v="2025-04-02T00:00:00"/>
    <s v="Yes"/>
    <x v="0"/>
    <d v="2025-04-02T00:00:00"/>
    <s v="SOLVED"/>
    <s v=""/>
    <s v="5015574921DAMAGED LABEL"/>
    <x v="0"/>
    <x v="3"/>
    <b v="0"/>
    <n v="1"/>
    <n v="0"/>
  </r>
  <r>
    <n v="5015559036"/>
    <x v="617"/>
    <n v="20250326682881"/>
    <x v="183"/>
    <s v="GB"/>
    <s v="OYL1"/>
    <x v="0"/>
    <x v="6"/>
    <d v="2025-04-02T00:00:00"/>
    <s v="No"/>
    <x v="1"/>
    <d v="2025-04-02T00:00:00"/>
    <s v="SOLVED"/>
    <s v=""/>
    <s v="5015559036XX LABELS"/>
    <x v="0"/>
    <x v="3"/>
    <b v="0"/>
    <n v="1"/>
    <n v="0"/>
  </r>
  <r>
    <n v="5015559035"/>
    <x v="617"/>
    <n v="20250326682889"/>
    <x v="183"/>
    <s v="GB"/>
    <s v="OYL1"/>
    <x v="0"/>
    <x v="6"/>
    <d v="2025-04-02T00:00:00"/>
    <s v="No"/>
    <x v="1"/>
    <d v="2025-04-02T00:00:00"/>
    <s v="SOLVED"/>
    <s v=""/>
    <s v="5015559035XX LABELS"/>
    <x v="0"/>
    <x v="3"/>
    <b v="0"/>
    <n v="1"/>
    <n v="0"/>
  </r>
  <r>
    <n v="5015574970"/>
    <x v="618"/>
    <n v="20250321680372"/>
    <x v="31"/>
    <s v="GB"/>
    <s v="DX01-L5"/>
    <x v="5"/>
    <x v="2"/>
    <d v="2025-04-02T00:00:00"/>
    <s v="Yes"/>
    <x v="1"/>
    <d v="2025-04-02T00:00:00"/>
    <s v="SOLVED"/>
    <s v=""/>
    <s v="5015574970MISSING LABELS ON SOME UNITS"/>
    <x v="0"/>
    <x v="3"/>
    <b v="0"/>
    <n v="1"/>
    <n v="0"/>
  </r>
  <r>
    <n v="5015560958"/>
    <x v="619"/>
    <n v="20250324681352"/>
    <x v="184"/>
    <s v="GB"/>
    <s v="OYL1"/>
    <x v="5"/>
    <x v="3"/>
    <d v="2025-04-02T00:00:00"/>
    <s v="Yes"/>
    <x v="1"/>
    <d v="2025-04-02T00:00:00"/>
    <s v="SOLVED"/>
    <s v=""/>
    <s v="5015560958NO LABELS"/>
    <x v="0"/>
    <x v="3"/>
    <b v="0"/>
    <n v="1"/>
    <n v="0"/>
  </r>
  <r>
    <n v="5015590060"/>
    <x v="620"/>
    <n v="20250326682944"/>
    <x v="51"/>
    <s v="GB"/>
    <n v="3402"/>
    <x v="5"/>
    <x v="3"/>
    <d v="2025-04-02T00:00:00"/>
    <s v="Yes"/>
    <x v="1"/>
    <d v="2025-04-02T00:00:00"/>
    <s v="SOLVED"/>
    <s v=""/>
    <s v="5015590060NO LABELS"/>
    <x v="0"/>
    <x v="3"/>
    <b v="0"/>
    <n v="1"/>
    <n v="0"/>
  </r>
  <r>
    <n v="5015574900"/>
    <x v="621"/>
    <n v="20250325682039"/>
    <x v="16"/>
    <s v="GB"/>
    <s v="DX01-L5"/>
    <x v="1"/>
    <x v="3"/>
    <d v="2025-04-02T00:00:00"/>
    <s v="Yes"/>
    <x v="1"/>
    <d v="2025-04-02T00:00:00"/>
    <s v="SOLVED"/>
    <s v=""/>
    <s v="5015574900NO LABELS"/>
    <x v="0"/>
    <x v="3"/>
    <b v="0"/>
    <n v="1"/>
    <n v="0"/>
  </r>
  <r>
    <n v="5015574593"/>
    <x v="622"/>
    <n v="20250325682164"/>
    <x v="168"/>
    <s v="GB"/>
    <s v="U2-L5"/>
    <x v="1"/>
    <x v="1"/>
    <d v="2025-04-02T00:00:00"/>
    <s v="Yes"/>
    <x v="1"/>
    <d v="2025-04-02T00:00:00"/>
    <s v="SOLVED"/>
    <s v=""/>
    <s v="5015574593DAMAGED LABEL"/>
    <x v="0"/>
    <x v="3"/>
    <b v="0"/>
    <n v="1"/>
    <n v="0"/>
  </r>
  <r>
    <n v="5015574902"/>
    <x v="623"/>
    <n v="20250325682320"/>
    <x v="185"/>
    <s v="GB"/>
    <s v="OYL1"/>
    <x v="1"/>
    <x v="5"/>
    <d v="2025-04-02T00:00:00"/>
    <s v="Yes"/>
    <x v="1"/>
    <d v="2025-04-03T00:00:00"/>
    <s v="SOLVED"/>
    <s v="Manco"/>
    <s v="5015574902AMOUNT"/>
    <x v="0"/>
    <x v="3"/>
    <b v="0"/>
    <n v="1"/>
    <n v="0"/>
  </r>
  <r>
    <n v="5015589986"/>
    <x v="624"/>
    <n v="20250326682787"/>
    <x v="185"/>
    <s v="GB"/>
    <s v="OYL1"/>
    <x v="1"/>
    <x v="5"/>
    <d v="2025-04-02T00:00:00"/>
    <s v="Yes"/>
    <x v="1"/>
    <d v="2025-04-03T00:00:00"/>
    <s v="SOLVED"/>
    <s v="Manco, received on 03Apr2025"/>
    <s v="5015589986AMOUNT"/>
    <x v="0"/>
    <x v="3"/>
    <b v="0"/>
    <n v="1"/>
    <n v="0"/>
  </r>
  <r>
    <n v="5015575451"/>
    <x v="625"/>
    <n v="20250326682827"/>
    <x v="15"/>
    <s v="GB"/>
    <s v="U2-L5"/>
    <x v="1"/>
    <x v="3"/>
    <d v="2025-04-02T00:00:00"/>
    <s v="Yes"/>
    <x v="1"/>
    <d v="2025-04-02T00:00:00"/>
    <s v="SOLVED"/>
    <s v=""/>
    <s v="5015575451NO LABELS"/>
    <x v="0"/>
    <x v="3"/>
    <b v="0"/>
    <n v="1"/>
    <n v="0"/>
  </r>
  <r>
    <n v="5015590107"/>
    <x v="626"/>
    <n v="20250327684039"/>
    <x v="70"/>
    <s v="GB"/>
    <s v="MY02"/>
    <x v="1"/>
    <x v="3"/>
    <d v="2025-04-02T00:00:00"/>
    <s v="Yes"/>
    <x v="1"/>
    <d v="2025-04-02T00:00:00"/>
    <s v="SOLVED"/>
    <s v=""/>
    <s v="5015590107NO LABELS"/>
    <x v="0"/>
    <x v="3"/>
    <b v="0"/>
    <n v="1"/>
    <n v="0"/>
  </r>
  <r>
    <n v="5015590642"/>
    <x v="627"/>
    <n v="20250328685233"/>
    <x v="186"/>
    <s v="GB"/>
    <s v="DX01-L5"/>
    <x v="1"/>
    <x v="3"/>
    <d v="2025-04-02T00:00:00"/>
    <s v="Yes"/>
    <x v="1"/>
    <d v="2025-04-02T00:00:00"/>
    <s v="SOLVED"/>
    <s v=""/>
    <s v="5015590642NO LABELS"/>
    <x v="0"/>
    <x v="3"/>
    <b v="0"/>
    <n v="1"/>
    <n v="0"/>
  </r>
  <r>
    <n v="5015607487"/>
    <x v="628"/>
    <n v="20250328685161"/>
    <x v="153"/>
    <s v="GB"/>
    <s v="DX01-L5"/>
    <x v="2"/>
    <x v="4"/>
    <d v="2025-04-02T00:00:00"/>
    <s v="No"/>
    <x v="1"/>
    <d v="2025-04-02T00:00:00"/>
    <s v="SOLVED"/>
    <s v="labels not scannable, bad print"/>
    <s v="5015607487INCORRECT LABELS "/>
    <x v="0"/>
    <x v="3"/>
    <b v="0"/>
    <n v="1"/>
    <n v="0"/>
  </r>
  <r>
    <n v="5015607486"/>
    <x v="628"/>
    <n v="20250328685253"/>
    <x v="153"/>
    <s v="GB"/>
    <s v="DX01-L5"/>
    <x v="2"/>
    <x v="4"/>
    <d v="2025-04-02T00:00:00"/>
    <s v="No"/>
    <x v="1"/>
    <d v="2025-04-02T00:00:00"/>
    <s v="SOLVED"/>
    <s v="labels not scannable, bad print"/>
    <s v="5015607486INCORRECT LABELS "/>
    <x v="0"/>
    <x v="3"/>
    <b v="0"/>
    <n v="1"/>
    <n v="0"/>
  </r>
  <r>
    <n v="5015607489"/>
    <x v="628"/>
    <n v="20250328685261"/>
    <x v="153"/>
    <s v="GB"/>
    <s v="MY02"/>
    <x v="2"/>
    <x v="4"/>
    <d v="2025-04-02T00:00:00"/>
    <s v="No"/>
    <x v="1"/>
    <d v="2025-04-02T00:00:00"/>
    <s v="SOLVED"/>
    <s v="labels not scannable, bad print"/>
    <s v="5015607489INCORRECT LABELS "/>
    <x v="0"/>
    <x v="3"/>
    <b v="0"/>
    <n v="1"/>
    <n v="0"/>
  </r>
  <r>
    <n v="5015575432"/>
    <x v="629"/>
    <n v="20250324680904"/>
    <x v="187"/>
    <s v="GB"/>
    <n v="3401"/>
    <x v="0"/>
    <x v="6"/>
    <d v="2025-04-03T00:00:00"/>
    <s v="Yes"/>
    <x v="1"/>
    <d v="2025-04-03T00:00:00"/>
    <s v="SOLVED"/>
    <s v=""/>
    <s v="5015575432XX LABELS"/>
    <x v="0"/>
    <x v="3"/>
    <b v="0"/>
    <n v="1"/>
    <n v="0"/>
  </r>
  <r>
    <n v="5015574866"/>
    <x v="630"/>
    <n v="20250325682091"/>
    <x v="65"/>
    <s v="GB"/>
    <s v="DK-BM01"/>
    <x v="0"/>
    <x v="5"/>
    <d v="2025-04-03T00:00:00"/>
    <s v="NA"/>
    <x v="0"/>
    <d v="2025-04-04T00:00:00"/>
    <s v="SOLVED"/>
    <s v="Manco delivery for 04-04, delivered on 04Apr2025"/>
    <s v="5015574866AMOUNT"/>
    <x v="0"/>
    <x v="3"/>
    <b v="0"/>
    <n v="1"/>
    <n v="0"/>
  </r>
  <r>
    <n v="5015589866"/>
    <x v="631"/>
    <n v="20250327684238"/>
    <x v="121"/>
    <s v="GB"/>
    <s v="U2-L5"/>
    <x v="0"/>
    <x v="4"/>
    <d v="2025-04-03T00:00:00"/>
    <s v="No"/>
    <x v="1"/>
    <d v="2025-04-03T00:00:00"/>
    <s v="SOLVED"/>
    <s v="labels not scannable, bad print"/>
    <s v="5015589866INCORRECT LABELS "/>
    <x v="0"/>
    <x v="3"/>
    <b v="0"/>
    <n v="1"/>
    <n v="0"/>
  </r>
  <r>
    <n v="5015589840"/>
    <x v="632"/>
    <n v="20250327684675"/>
    <x v="172"/>
    <s v="GB"/>
    <s v="U2-L5"/>
    <x v="0"/>
    <x v="3"/>
    <d v="2025-04-03T00:00:00"/>
    <s v="Yes"/>
    <x v="1"/>
    <d v="2025-04-03T00:00:00"/>
    <s v="SOLVED"/>
    <s v=""/>
    <s v="5015589840NO LABELS"/>
    <x v="0"/>
    <x v="3"/>
    <b v="0"/>
    <n v="1"/>
    <n v="0"/>
  </r>
  <r>
    <n v="5015560970"/>
    <x v="633"/>
    <n v="20250324681038"/>
    <x v="106"/>
    <s v="GB"/>
    <n v="3402"/>
    <x v="5"/>
    <x v="3"/>
    <d v="2025-04-03T00:00:00"/>
    <s v="Yes"/>
    <x v="1"/>
    <d v="2025-04-03T00:00:00"/>
    <s v="SOLVED"/>
    <s v="only 1 pallet expected but 5 seperate boxes recevied, after investigation this was initially on 1 pallet"/>
    <s v="5015560970NO LABELS"/>
    <x v="0"/>
    <x v="3"/>
    <b v="0"/>
    <n v="1"/>
    <n v="0"/>
  </r>
  <r>
    <n v="5015575007"/>
    <x v="634"/>
    <n v="20250324681113"/>
    <x v="162"/>
    <s v="GB"/>
    <s v="U2-L5"/>
    <x v="5"/>
    <x v="5"/>
    <d v="2025-04-03T00:00:00"/>
    <s v="NA"/>
    <x v="2"/>
    <d v="2025-04-09T00:00:00"/>
    <s v="SOLVED"/>
    <s v="Manco, recevied on 09Apr2025"/>
    <s v="5015575007AMOUNT"/>
    <x v="0"/>
    <x v="3"/>
    <b v="0"/>
    <n v="1"/>
    <n v="0"/>
  </r>
  <r>
    <n v="5015589824"/>
    <x v="635"/>
    <n v="20250326682887"/>
    <x v="188"/>
    <s v="GB"/>
    <s v="No Loc"/>
    <x v="5"/>
    <x v="3"/>
    <d v="2025-04-03T00:00:00"/>
    <s v="No"/>
    <x v="1"/>
    <d v="2025-04-03T00:00:00"/>
    <s v="SOLVED"/>
    <s v=""/>
    <s v="5015589824NO LABELS"/>
    <x v="0"/>
    <x v="3"/>
    <b v="0"/>
    <n v="1"/>
    <n v="0"/>
  </r>
  <r>
    <n v="5015589961"/>
    <x v="636"/>
    <n v="20250327684780"/>
    <x v="106"/>
    <s v="GB"/>
    <n v="3402"/>
    <x v="5"/>
    <x v="3"/>
    <d v="2025-04-03T00:00:00"/>
    <s v="Yes"/>
    <x v="1"/>
    <d v="2025-04-03T00:00:00"/>
    <s v="SOLVED"/>
    <s v="Only 1 pallet expected but 4 seperate boxes received, after investigation this was initially on 1 pallet"/>
    <s v="5015589961NO LABELS"/>
    <x v="0"/>
    <x v="3"/>
    <b v="0"/>
    <n v="1"/>
    <n v="0"/>
  </r>
  <r>
    <n v="5015622452"/>
    <x v="637"/>
    <n v="20250328685263"/>
    <x v="21"/>
    <s v="GB"/>
    <s v="No Loc"/>
    <x v="5"/>
    <x v="4"/>
    <d v="2025-04-03T00:00:00"/>
    <s v="No"/>
    <x v="1"/>
    <d v="2025-04-03T00:00:00"/>
    <s v="SOLVED"/>
    <s v=""/>
    <s v="5015622452INCORRECT LABELS "/>
    <x v="0"/>
    <x v="3"/>
    <b v="0"/>
    <n v="1"/>
    <n v="0"/>
  </r>
  <r>
    <n v="5015589737"/>
    <x v="638"/>
    <n v="20250321679803"/>
    <x v="53"/>
    <s v="GB"/>
    <s v="U2-L5"/>
    <x v="1"/>
    <x v="4"/>
    <d v="2025-04-03T00:00:00"/>
    <s v="Yes"/>
    <x v="1"/>
    <d v="2025-04-03T00:00:00"/>
    <s v="SOLVED"/>
    <s v="labels not scannable, bad print"/>
    <s v="5015589737INCORRECT LABELS "/>
    <x v="0"/>
    <x v="3"/>
    <b v="0"/>
    <n v="1"/>
    <n v="0"/>
  </r>
  <r>
    <n v="5015590840"/>
    <x v="639"/>
    <n v="20250324680786"/>
    <x v="52"/>
    <s v="GB"/>
    <s v="U2-L5"/>
    <x v="1"/>
    <x v="4"/>
    <d v="2025-04-03T00:00:00"/>
    <s v="Yes"/>
    <x v="1"/>
    <d v="2025-04-03T00:00:00"/>
    <s v="SOLVED"/>
    <s v="labels not scannable, bad print"/>
    <s v="5015590840INCORRECT LABELS "/>
    <x v="0"/>
    <x v="3"/>
    <b v="0"/>
    <n v="1"/>
    <n v="0"/>
  </r>
  <r>
    <n v="5015607690"/>
    <x v="640"/>
    <n v="20250326682913"/>
    <x v="105"/>
    <s v="GB"/>
    <s v="OYL1"/>
    <x v="1"/>
    <x v="4"/>
    <d v="2025-04-03T00:00:00"/>
    <s v="Yes"/>
    <x v="1"/>
    <d v="2025-04-03T00:00:00"/>
    <s v="SOLVED"/>
    <s v="labels not scannable, bad print"/>
    <s v="5015607690INCORRECT LABELS "/>
    <x v="0"/>
    <x v="3"/>
    <b v="0"/>
    <n v="1"/>
    <n v="0"/>
  </r>
  <r>
    <n v="5015560654"/>
    <x v="641"/>
    <n v="20250324681288"/>
    <x v="189"/>
    <s v="GB"/>
    <s v="DK-BM01"/>
    <x v="2"/>
    <x v="5"/>
    <d v="2025-04-03T00:00:00"/>
    <s v="NA"/>
    <x v="0"/>
    <d v="2025-04-04T00:00:00"/>
    <s v="SOLVED"/>
    <s v="Manco, arrived 04/04/2025"/>
    <s v="5015560654AMOUNT"/>
    <x v="0"/>
    <x v="3"/>
    <b v="0"/>
    <n v="1"/>
    <n v="0"/>
  </r>
  <r>
    <n v="5015607029"/>
    <x v="642"/>
    <n v="20250325681912"/>
    <x v="98"/>
    <s v="GB"/>
    <s v="OYL1"/>
    <x v="2"/>
    <x v="6"/>
    <d v="2025-04-03T00:00:00"/>
    <s v="Yes"/>
    <x v="1"/>
    <d v="2025-04-03T00:00:00"/>
    <s v="SOLVED"/>
    <s v=""/>
    <s v="5015607029XX LABELS"/>
    <x v="0"/>
    <x v="3"/>
    <b v="0"/>
    <n v="1"/>
    <n v="0"/>
  </r>
  <r>
    <n v="5015607671"/>
    <x v="643"/>
    <n v="20250327684006"/>
    <x v="7"/>
    <s v="GB"/>
    <s v="DK-BM01"/>
    <x v="2"/>
    <x v="3"/>
    <d v="2025-04-03T00:00:00"/>
    <s v="Yes"/>
    <x v="1"/>
    <d v="2025-04-03T00:00:00"/>
    <s v="SOLVED"/>
    <s v=""/>
    <s v="5015607671NO LABELS"/>
    <x v="0"/>
    <x v="3"/>
    <b v="0"/>
    <n v="1"/>
    <n v="0"/>
  </r>
  <r>
    <n v="5015622747"/>
    <x v="644"/>
    <n v="20250328685332"/>
    <x v="190"/>
    <s v="GB"/>
    <s v="No Loc"/>
    <x v="2"/>
    <x v="5"/>
    <d v="2025-04-03T00:00:00"/>
    <s v="NA"/>
    <x v="0"/>
    <d v="2025-04-17T00:00:00"/>
    <s v="SOLVED"/>
    <s v="Manco, answer received on 17/Apr2025 to label the boxes/pallets"/>
    <s v="5015622747AMOUNT"/>
    <x v="0"/>
    <x v="3"/>
    <b v="0"/>
    <n v="1"/>
    <n v="0"/>
  </r>
  <r>
    <n v="5015622878"/>
    <x v="645"/>
    <n v="20250331686352"/>
    <x v="130"/>
    <s v="GB"/>
    <s v="OYL1"/>
    <x v="2"/>
    <x v="3"/>
    <d v="2025-04-03T00:00:00"/>
    <s v="Yes"/>
    <x v="1"/>
    <d v="2025-04-03T00:00:00"/>
    <s v="SOLVED"/>
    <s v=""/>
    <s v="5015622878NO LABELS"/>
    <x v="0"/>
    <x v="3"/>
    <b v="0"/>
    <n v="1"/>
    <n v="0"/>
  </r>
  <r>
    <n v="5015607619"/>
    <x v="646"/>
    <n v="20250320679219"/>
    <x v="191"/>
    <s v="GB"/>
    <n v="3401"/>
    <x v="0"/>
    <x v="1"/>
    <d v="2025-04-04T00:00:00"/>
    <s v="Yes"/>
    <x v="1"/>
    <d v="2025-04-04T00:00:00"/>
    <s v="SOLVED"/>
    <s v="not scannable "/>
    <s v="5015607619DAMAGED LABEL"/>
    <x v="0"/>
    <x v="3"/>
    <b v="0"/>
    <n v="1"/>
    <n v="0"/>
  </r>
  <r>
    <n v="5015607535"/>
    <x v="647"/>
    <n v="20250327684109"/>
    <x v="117"/>
    <s v="GB"/>
    <s v="OYL1"/>
    <x v="0"/>
    <x v="3"/>
    <d v="2025-04-04T00:00:00"/>
    <s v="Yes"/>
    <x v="1"/>
    <d v="2025-04-04T00:00:00"/>
    <s v="SOLVED"/>
    <s v=""/>
    <s v="5015607535NO LABELS"/>
    <x v="0"/>
    <x v="3"/>
    <b v="0"/>
    <n v="1"/>
    <n v="0"/>
  </r>
  <r>
    <n v="5015622628"/>
    <x v="648"/>
    <n v="20250324680735"/>
    <x v="58"/>
    <s v="GB"/>
    <n v="3402"/>
    <x v="1"/>
    <x v="3"/>
    <d v="2025-04-04T00:00:00"/>
    <s v="Yes"/>
    <x v="1"/>
    <d v="2025-04-04T00:00:00"/>
    <s v="SOLVED"/>
    <s v=""/>
    <s v="5015622628NO LABELS"/>
    <x v="0"/>
    <x v="3"/>
    <b v="0"/>
    <n v="1"/>
    <n v="0"/>
  </r>
  <r>
    <n v="5015622735"/>
    <x v="649"/>
    <n v="20250324681340"/>
    <x v="143"/>
    <s v="GB"/>
    <s v="U2-L5"/>
    <x v="1"/>
    <x v="0"/>
    <d v="2025-04-04T00:00:00"/>
    <s v="Yes"/>
    <x v="2"/>
    <d v="2025-04-04T00:00:00"/>
    <s v="SOLVED"/>
    <s v=""/>
    <s v="5015622735DAMAGE "/>
    <x v="0"/>
    <x v="3"/>
    <b v="0"/>
    <n v="1"/>
    <n v="0"/>
  </r>
  <r>
    <n v="5015622735"/>
    <x v="649"/>
    <n v="20250324681340"/>
    <x v="143"/>
    <s v="GB"/>
    <s v="U2-L5"/>
    <x v="1"/>
    <x v="3"/>
    <d v="2025-04-04T00:00:00"/>
    <s v="Yes"/>
    <x v="1"/>
    <d v="2025-04-04T00:00:00"/>
    <s v="SOLVED"/>
    <s v=""/>
    <s v="5015622735NO LABELS"/>
    <x v="0"/>
    <x v="3"/>
    <b v="0"/>
    <n v="1"/>
    <n v="0"/>
  </r>
  <r>
    <n v="5015607575"/>
    <x v="650"/>
    <n v="20250324681525"/>
    <x v="192"/>
    <s v="GB"/>
    <s v="OYL1"/>
    <x v="1"/>
    <x v="3"/>
    <d v="2025-04-04T00:00:00"/>
    <s v="Yes"/>
    <x v="1"/>
    <d v="2025-04-04T00:00:00"/>
    <s v="SOLVED"/>
    <s v=""/>
    <s v="5015607575NO LABELS"/>
    <x v="0"/>
    <x v="3"/>
    <b v="0"/>
    <n v="1"/>
    <n v="0"/>
  </r>
  <r>
    <n v="5015607571"/>
    <x v="650"/>
    <n v="20250324681544"/>
    <x v="192"/>
    <s v="GB"/>
    <s v="OYL1"/>
    <x v="1"/>
    <x v="3"/>
    <d v="2025-04-04T00:00:00"/>
    <s v="Yes"/>
    <x v="1"/>
    <d v="2025-04-04T00:00:00"/>
    <s v="SOLVED"/>
    <s v=""/>
    <s v="5015607571NO LABELS"/>
    <x v="0"/>
    <x v="3"/>
    <b v="0"/>
    <n v="1"/>
    <n v="0"/>
  </r>
  <r>
    <n v="5015621984"/>
    <x v="651"/>
    <n v="20250325681828"/>
    <x v="163"/>
    <s v="GB"/>
    <n v="3401"/>
    <x v="1"/>
    <x v="0"/>
    <d v="2025-04-04T00:00:00"/>
    <s v="Yes"/>
    <x v="2"/>
    <d v="2025-04-04T00:00:00"/>
    <s v="SOLVED"/>
    <s v=""/>
    <s v="5015621984DAMAGE "/>
    <x v="0"/>
    <x v="3"/>
    <b v="0"/>
    <n v="1"/>
    <n v="0"/>
  </r>
  <r>
    <n v="5015607075"/>
    <x v="652"/>
    <n v="20250328685125"/>
    <x v="193"/>
    <s v="GB"/>
    <s v="DX01-L5"/>
    <x v="1"/>
    <x v="0"/>
    <d v="2025-04-04T00:00:00"/>
    <s v="Yes"/>
    <x v="2"/>
    <d v="2025-04-04T00:00:00"/>
    <s v="SOLVED"/>
    <s v=""/>
    <s v="5015607075DAMAGE "/>
    <x v="0"/>
    <x v="3"/>
    <b v="0"/>
    <n v="1"/>
    <n v="0"/>
  </r>
  <r>
    <n v="5015622031"/>
    <x v="653"/>
    <n v="20250328685543"/>
    <x v="169"/>
    <s v="GB"/>
    <s v="OYL1"/>
    <x v="1"/>
    <x v="0"/>
    <d v="2025-04-04T00:00:00"/>
    <s v="Yes"/>
    <x v="2"/>
    <d v="2025-04-04T00:00:00"/>
    <s v="SOLVED"/>
    <s v=""/>
    <s v="5015622031DAMAGE "/>
    <x v="0"/>
    <x v="3"/>
    <b v="0"/>
    <n v="1"/>
    <n v="0"/>
  </r>
  <r>
    <n v="5015622795"/>
    <x v="654"/>
    <n v="20250331686260"/>
    <x v="44"/>
    <s v="GB"/>
    <s v="DX01-L5"/>
    <x v="1"/>
    <x v="3"/>
    <d v="2025-04-04T00:00:00"/>
    <s v="Yes"/>
    <x v="1"/>
    <d v="2025-04-04T00:00:00"/>
    <s v="SOLVED"/>
    <s v=""/>
    <s v="5015622795NO LABELS"/>
    <x v="0"/>
    <x v="3"/>
    <b v="0"/>
    <n v="1"/>
    <n v="0"/>
  </r>
  <r>
    <n v="5015622794"/>
    <x v="654"/>
    <n v="20250331686266"/>
    <x v="44"/>
    <s v="GB"/>
    <s v="DX01-L5"/>
    <x v="1"/>
    <x v="3"/>
    <d v="2025-04-04T00:00:00"/>
    <s v="Yes"/>
    <x v="1"/>
    <d v="2025-04-04T00:00:00"/>
    <s v="SOLVED"/>
    <s v=""/>
    <s v="5015622794NO LABELS"/>
    <x v="0"/>
    <x v="3"/>
    <b v="0"/>
    <n v="1"/>
    <n v="0"/>
  </r>
  <r>
    <n v="5015622623"/>
    <x v="655"/>
    <n v="20250325682592"/>
    <x v="62"/>
    <s v="GB"/>
    <s v="DK-BM01"/>
    <x v="0"/>
    <x v="6"/>
    <d v="2025-04-07T00:00:00"/>
    <s v="Yes"/>
    <x v="1"/>
    <d v="2025-04-07T00:00:00"/>
    <s v="SOLVED"/>
    <s v=""/>
    <s v="5015622623XX LABELS"/>
    <x v="0"/>
    <x v="3"/>
    <b v="0"/>
    <n v="1"/>
    <n v="0"/>
  </r>
  <r>
    <n v="5015622105"/>
    <x v="656"/>
    <n v="20250331686174"/>
    <x v="59"/>
    <s v="GB"/>
    <s v="OYL1"/>
    <x v="0"/>
    <x v="6"/>
    <d v="2025-04-07T00:00:00"/>
    <s v="Yes"/>
    <x v="1"/>
    <d v="2025-04-07T00:00:00"/>
    <s v="SOLVED"/>
    <s v=""/>
    <s v="5015622105XX LABELS"/>
    <x v="0"/>
    <x v="3"/>
    <b v="0"/>
    <n v="1"/>
    <n v="0"/>
  </r>
  <r>
    <n v="5015642954"/>
    <x v="657"/>
    <n v="20250328685333"/>
    <x v="19"/>
    <s v="GB"/>
    <s v="DX01-L5"/>
    <x v="1"/>
    <x v="3"/>
    <d v="2025-04-07T00:00:00"/>
    <s v="Yes"/>
    <x v="1"/>
    <d v="2025-04-07T00:00:00"/>
    <s v="SOLVED"/>
    <s v=""/>
    <s v="5015642954NO LABELS"/>
    <x v="0"/>
    <x v="3"/>
    <b v="0"/>
    <n v="1"/>
    <n v="0"/>
  </r>
  <r>
    <n v="5015645210"/>
    <x v="658"/>
    <n v="20250401687103"/>
    <x v="193"/>
    <s v="GB"/>
    <s v="DX01-L5"/>
    <x v="1"/>
    <x v="2"/>
    <d v="2025-04-07T00:00:00"/>
    <s v="No"/>
    <x v="1"/>
    <d v="2025-04-07T00:00:00"/>
    <s v="SOLVED"/>
    <s v=""/>
    <s v="5015645210MISSING LABELS ON SOME UNITS"/>
    <x v="0"/>
    <x v="3"/>
    <b v="0"/>
    <n v="1"/>
    <n v="0"/>
  </r>
  <r>
    <n v="5015636793"/>
    <x v="659"/>
    <n v="20250401687134"/>
    <x v="113"/>
    <s v="GB"/>
    <s v="DX01-L5"/>
    <x v="1"/>
    <x v="3"/>
    <d v="2025-04-07T00:00:00"/>
    <s v="Yes"/>
    <x v="1"/>
    <d v="2025-04-07T00:00:00"/>
    <s v="SOLVED"/>
    <s v=""/>
    <s v="5015636793NO LABELS"/>
    <x v="0"/>
    <x v="3"/>
    <b v="0"/>
    <n v="1"/>
    <n v="0"/>
  </r>
  <r>
    <n v="5015642953"/>
    <x v="657"/>
    <n v="20250401687258"/>
    <x v="19"/>
    <s v="GB"/>
    <s v="DX01-L5"/>
    <x v="1"/>
    <x v="3"/>
    <d v="2025-04-07T00:00:00"/>
    <s v="Yes"/>
    <x v="1"/>
    <d v="2025-04-07T00:00:00"/>
    <s v="SOLVED"/>
    <s v=""/>
    <s v="5015642953NO LABELS"/>
    <x v="0"/>
    <x v="3"/>
    <b v="0"/>
    <n v="1"/>
    <n v="0"/>
  </r>
  <r>
    <n v="5015642955"/>
    <x v="657"/>
    <n v="20250401687288"/>
    <x v="19"/>
    <s v="GB"/>
    <s v="DX01-L5"/>
    <x v="1"/>
    <x v="3"/>
    <d v="2025-04-07T00:00:00"/>
    <s v="Yes"/>
    <x v="1"/>
    <d v="2025-04-07T00:00:00"/>
    <s v="SOLVED"/>
    <s v=""/>
    <s v="5015642955NO LABELS"/>
    <x v="0"/>
    <x v="3"/>
    <b v="0"/>
    <n v="1"/>
    <n v="0"/>
  </r>
  <r>
    <n v="5015671092"/>
    <x v="660"/>
    <n v="20250401687359"/>
    <x v="169"/>
    <s v="GB"/>
    <s v="OYL1"/>
    <x v="1"/>
    <x v="5"/>
    <d v="2025-04-07T00:00:00"/>
    <s v="NA"/>
    <x v="0"/>
    <d v="2025-04-08T00:00:00"/>
    <s v="SOLVED"/>
    <s v="Manco announced but not on CMR"/>
    <s v="5015671092AMOUNT"/>
    <x v="0"/>
    <x v="3"/>
    <b v="0"/>
    <n v="1"/>
    <n v="0"/>
  </r>
  <r>
    <n v="5015622689"/>
    <x v="661"/>
    <n v="20250327684249"/>
    <x v="50"/>
    <s v="GB"/>
    <n v="3402"/>
    <x v="5"/>
    <x v="3"/>
    <d v="2025-04-08T00:00:00"/>
    <s v="Yes"/>
    <x v="1"/>
    <d v="2025-04-08T00:00:00"/>
    <s v="SOLVED"/>
    <s v=""/>
    <s v="5015622689NO LABELS"/>
    <x v="0"/>
    <x v="3"/>
    <b v="0"/>
    <n v="1"/>
    <n v="0"/>
  </r>
  <r>
    <n v="5015670797"/>
    <x v="662"/>
    <n v="20250328685636"/>
    <x v="31"/>
    <s v="GB"/>
    <s v="DX01-L5"/>
    <x v="5"/>
    <x v="3"/>
    <d v="2025-04-08T00:00:00"/>
    <s v="Yes"/>
    <x v="1"/>
    <d v="2025-04-08T00:00:00"/>
    <s v="SOLVED"/>
    <s v=""/>
    <s v="5015670797NO LABELS"/>
    <x v="0"/>
    <x v="3"/>
    <b v="0"/>
    <n v="1"/>
    <n v="0"/>
  </r>
  <r>
    <n v="5015670996"/>
    <x v="663"/>
    <n v="20250331686156"/>
    <x v="159"/>
    <s v="GB"/>
    <s v="DX01-L5"/>
    <x v="5"/>
    <x v="3"/>
    <d v="2025-04-08T00:00:00"/>
    <s v="Yes"/>
    <x v="1"/>
    <d v="2025-04-08T00:00:00"/>
    <s v="SOLVED"/>
    <s v=""/>
    <s v="5015670996NO LABELS"/>
    <x v="0"/>
    <x v="3"/>
    <b v="0"/>
    <n v="1"/>
    <n v="0"/>
  </r>
  <r>
    <n v="5015636739"/>
    <x v="664"/>
    <n v="20250401687158"/>
    <x v="22"/>
    <s v="GB"/>
    <s v="DX01-L5"/>
    <x v="5"/>
    <x v="4"/>
    <d v="2025-04-08T00:00:00"/>
    <s v="Yes"/>
    <x v="1"/>
    <d v="2025-04-08T00:00:00"/>
    <s v="SOLVED"/>
    <s v="labels not scannable, bad print"/>
    <s v="5015636739INCORRECT LABELS "/>
    <x v="0"/>
    <x v="3"/>
    <b v="0"/>
    <n v="1"/>
    <n v="0"/>
  </r>
  <r>
    <n v="5015641306"/>
    <x v="665"/>
    <n v="20250401687182"/>
    <x v="22"/>
    <s v="GB"/>
    <s v="OYL1"/>
    <x v="5"/>
    <x v="4"/>
    <d v="2025-04-08T00:00:00"/>
    <s v="Yes"/>
    <x v="1"/>
    <d v="2025-04-08T00:00:00"/>
    <s v="SOLVED"/>
    <s v="labels not scannable, bad print"/>
    <s v="5015641306INCORRECT LABELS "/>
    <x v="0"/>
    <x v="3"/>
    <b v="0"/>
    <n v="1"/>
    <n v="0"/>
  </r>
  <r>
    <n v="5015670883"/>
    <x v="666"/>
    <n v="20250331686214"/>
    <x v="125"/>
    <s v="GB"/>
    <s v="OYL1"/>
    <x v="1"/>
    <x v="4"/>
    <d v="2025-04-08T00:00:00"/>
    <s v="Yes"/>
    <x v="1"/>
    <d v="2025-04-08T00:00:00"/>
    <s v="SOLVED"/>
    <s v="labels not scannable, bad print"/>
    <s v="5015670883INCORRECT LABELS "/>
    <x v="0"/>
    <x v="3"/>
    <b v="0"/>
    <n v="1"/>
    <n v="0"/>
  </r>
  <r>
    <n v="5015638017"/>
    <x v="667"/>
    <n v="20250331686373"/>
    <x v="192"/>
    <s v="GB"/>
    <s v="OYL1"/>
    <x v="1"/>
    <x v="3"/>
    <d v="2025-04-08T00:00:00"/>
    <s v="Yes"/>
    <x v="1"/>
    <d v="2025-04-08T00:00:00"/>
    <s v="SOLVED"/>
    <s v=""/>
    <s v="5015638017NO LABELS"/>
    <x v="0"/>
    <x v="3"/>
    <b v="0"/>
    <n v="1"/>
    <n v="0"/>
  </r>
  <r>
    <n v="5015622749"/>
    <x v="668"/>
    <n v="20250331686593"/>
    <x v="194"/>
    <s v="GB"/>
    <s v="No Loc"/>
    <x v="1"/>
    <x v="5"/>
    <d v="2025-04-08T00:00:00"/>
    <s v="NA"/>
    <x v="0"/>
    <d v="2025-04-09T00:00:00"/>
    <s v="SOLVED"/>
    <s v="Manco, received on 09Apr2025"/>
    <s v="5015622749AMOUNT"/>
    <x v="0"/>
    <x v="3"/>
    <b v="0"/>
    <n v="1"/>
    <n v="0"/>
  </r>
  <r>
    <n v="5015670625"/>
    <x v="669"/>
    <n v="20250401687525"/>
    <x v="193"/>
    <s v="GB"/>
    <s v="DX01-L5"/>
    <x v="1"/>
    <x v="2"/>
    <d v="2025-04-08T00:00:00"/>
    <s v="Yes"/>
    <x v="1"/>
    <d v="2025-04-08T00:00:00"/>
    <s v="SOLVED"/>
    <s v=""/>
    <s v="5015670625MISSING LABELS ON SOME UNITS"/>
    <x v="0"/>
    <x v="3"/>
    <b v="0"/>
    <n v="1"/>
    <n v="0"/>
  </r>
  <r>
    <n v="5015670580"/>
    <x v="670"/>
    <n v="20250402687859"/>
    <x v="195"/>
    <s v="GB"/>
    <s v="MY02"/>
    <x v="1"/>
    <x v="5"/>
    <d v="2025-04-08T00:00:00"/>
    <s v="NA"/>
    <x v="0"/>
    <d v="2025-04-09T00:00:00"/>
    <s v="SOLVED"/>
    <s v="Manco, received on 09Apr2025"/>
    <s v="5015670580AMOUNT"/>
    <x v="0"/>
    <x v="3"/>
    <b v="0"/>
    <n v="1"/>
    <n v="0"/>
  </r>
  <r>
    <n v="5015670617"/>
    <x v="671"/>
    <n v="20250402687988"/>
    <x v="45"/>
    <s v="GB"/>
    <s v="DX01-L5"/>
    <x v="1"/>
    <x v="4"/>
    <d v="2025-04-08T00:00:00"/>
    <s v="Yes"/>
    <x v="1"/>
    <d v="2025-04-08T00:00:00"/>
    <s v="SOLVED"/>
    <s v="labels not scannable, bad print"/>
    <s v="5015670617INCORRECT LABELS "/>
    <x v="0"/>
    <x v="3"/>
    <b v="0"/>
    <n v="1"/>
    <n v="0"/>
  </r>
  <r>
    <n v="5015670928"/>
    <x v="672"/>
    <n v="20250402688016"/>
    <x v="44"/>
    <s v="GB"/>
    <s v="DX01-L5"/>
    <x v="1"/>
    <x v="3"/>
    <d v="2025-04-08T00:00:00"/>
    <s v="Yes"/>
    <x v="1"/>
    <d v="2025-04-08T00:00:00"/>
    <s v="SOLVED"/>
    <s v=""/>
    <s v="5015670928NO LABELS"/>
    <x v="0"/>
    <x v="3"/>
    <b v="0"/>
    <n v="1"/>
    <n v="0"/>
  </r>
  <r>
    <n v="5015670922"/>
    <x v="672"/>
    <n v="20250402688019"/>
    <x v="44"/>
    <s v="GB"/>
    <s v="DX01-L5"/>
    <x v="1"/>
    <x v="3"/>
    <d v="2025-04-08T00:00:00"/>
    <s v="Yes"/>
    <x v="1"/>
    <d v="2025-04-08T00:00:00"/>
    <s v="SOLVED"/>
    <s v=""/>
    <s v="5015670922NO LABELS"/>
    <x v="0"/>
    <x v="3"/>
    <b v="0"/>
    <n v="1"/>
    <n v="0"/>
  </r>
  <r>
    <n v="5015636709"/>
    <x v="673"/>
    <n v="20250331686432"/>
    <x v="171"/>
    <s v="GB"/>
    <s v="No Loc"/>
    <x v="0"/>
    <x v="3"/>
    <d v="2025-04-09T00:00:00"/>
    <s v="Yes"/>
    <x v="1"/>
    <d v="2025-04-09T00:00:00"/>
    <s v="SOLVED"/>
    <s v=""/>
    <s v="5015636709NO LABELS"/>
    <x v="0"/>
    <x v="3"/>
    <b v="0"/>
    <n v="1"/>
    <n v="0"/>
  </r>
  <r>
    <n v="5015642197"/>
    <x v="674"/>
    <n v="20250401686914"/>
    <x v="196"/>
    <s v="GB"/>
    <s v="No Loc"/>
    <x v="0"/>
    <x v="3"/>
    <d v="2025-04-09T00:00:00"/>
    <s v="Yes"/>
    <x v="1"/>
    <d v="2025-04-09T00:00:00"/>
    <s v="SOLVED"/>
    <s v=""/>
    <s v="5015642197NO LABELS"/>
    <x v="0"/>
    <x v="3"/>
    <b v="0"/>
    <n v="1"/>
    <n v="0"/>
  </r>
  <r>
    <n v="5015640848"/>
    <x v="675"/>
    <n v="20250401687071"/>
    <x v="59"/>
    <s v="GB"/>
    <s v="OYL1"/>
    <x v="0"/>
    <x v="2"/>
    <d v="2025-04-09T00:00:00"/>
    <s v="Yes"/>
    <x v="1"/>
    <d v="2025-04-09T00:00:00"/>
    <s v="SOLVED"/>
    <s v=""/>
    <s v="5015640848MISSING LABELS ON SOME UNITS"/>
    <x v="0"/>
    <x v="3"/>
    <b v="0"/>
    <n v="1"/>
    <n v="0"/>
  </r>
  <r>
    <n v="5015684913"/>
    <x v="676"/>
    <n v="20250402688701"/>
    <x v="101"/>
    <s v="GB"/>
    <s v="DX01-L5"/>
    <x v="0"/>
    <x v="3"/>
    <d v="2025-04-09T00:00:00"/>
    <s v="No"/>
    <x v="1"/>
    <d v="2025-04-09T00:00:00"/>
    <s v="SOLVED"/>
    <s v=""/>
    <s v="5015684913NO LABELS"/>
    <x v="0"/>
    <x v="3"/>
    <b v="0"/>
    <n v="1"/>
    <n v="0"/>
  </r>
  <r>
    <n v="5015685184"/>
    <x v="677"/>
    <n v="20250402688004"/>
    <x v="51"/>
    <s v="GB"/>
    <n v="3402"/>
    <x v="5"/>
    <x v="3"/>
    <d v="2025-04-09T00:00:00"/>
    <s v="No"/>
    <x v="1"/>
    <d v="2025-04-09T00:00:00"/>
    <s v="SOLVED"/>
    <s v=""/>
    <s v="5015685184NO LABELS"/>
    <x v="0"/>
    <x v="3"/>
    <b v="0"/>
    <n v="1"/>
    <n v="0"/>
  </r>
  <r>
    <n v="5015685185"/>
    <x v="677"/>
    <n v="20250402688011"/>
    <x v="51"/>
    <s v="GB"/>
    <s v="U2-L5"/>
    <x v="5"/>
    <x v="3"/>
    <d v="2025-04-09T00:00:00"/>
    <s v="No"/>
    <x v="1"/>
    <d v="2025-04-09T00:00:00"/>
    <s v="SOLVED"/>
    <s v=""/>
    <s v="5015685185NO LABELS"/>
    <x v="0"/>
    <x v="3"/>
    <b v="0"/>
    <n v="1"/>
    <n v="0"/>
  </r>
  <r>
    <n v="5015607570"/>
    <x v="678"/>
    <n v="20250327684749"/>
    <x v="123"/>
    <s v="GB"/>
    <s v="DX01-L5"/>
    <x v="1"/>
    <x v="6"/>
    <d v="2025-04-09T00:00:00"/>
    <s v="No"/>
    <x v="1"/>
    <d v="2025-04-09T00:00:00"/>
    <s v="SOLVED"/>
    <s v=""/>
    <s v="5015607570XX LABELS"/>
    <x v="0"/>
    <x v="3"/>
    <b v="0"/>
    <n v="1"/>
    <n v="0"/>
  </r>
  <r>
    <n v="5015685303"/>
    <x v="679"/>
    <n v="20250328685328"/>
    <x v="53"/>
    <s v="GB"/>
    <s v="U2-L5"/>
    <x v="1"/>
    <x v="4"/>
    <d v="2025-04-09T00:00:00"/>
    <s v="Yes"/>
    <x v="1"/>
    <d v="2025-04-09T00:00:00"/>
    <s v="SOLVED"/>
    <s v="labels not scannable, bad print"/>
    <s v="5015685303INCORRECT LABELS "/>
    <x v="0"/>
    <x v="3"/>
    <b v="0"/>
    <n v="1"/>
    <n v="0"/>
  </r>
  <r>
    <n v="5015685082"/>
    <x v="680"/>
    <n v="20250328685431"/>
    <x v="52"/>
    <s v="GB"/>
    <s v="U2-L5"/>
    <x v="1"/>
    <x v="4"/>
    <d v="2025-04-09T00:00:00"/>
    <s v="Yes"/>
    <x v="1"/>
    <d v="2025-04-09T00:00:00"/>
    <s v="SOLVED"/>
    <s v="labels not scannable, bad print"/>
    <s v="5015685082INCORRECT LABELS "/>
    <x v="0"/>
    <x v="3"/>
    <b v="0"/>
    <n v="1"/>
    <n v="0"/>
  </r>
  <r>
    <n v="5015671129"/>
    <x v="681"/>
    <n v="20250401687083"/>
    <x v="16"/>
    <s v="GB"/>
    <s v="DX01-L5"/>
    <x v="1"/>
    <x v="3"/>
    <d v="2025-04-09T00:00:00"/>
    <s v="Yes"/>
    <x v="1"/>
    <d v="2025-04-09T00:00:00"/>
    <s v="SOLVED"/>
    <s v=""/>
    <s v="5015671129NO LABELS"/>
    <x v="0"/>
    <x v="3"/>
    <b v="0"/>
    <n v="1"/>
    <n v="0"/>
  </r>
  <r>
    <n v="5015670580"/>
    <x v="670"/>
    <n v="20250402687859"/>
    <x v="195"/>
    <s v="GB"/>
    <s v="MY02"/>
    <x v="1"/>
    <x v="1"/>
    <d v="2025-04-09T00:00:00"/>
    <s v="Yes"/>
    <x v="1"/>
    <d v="2025-04-09T00:00:00"/>
    <s v="SOLVED"/>
    <s v="Manco, received on 09Apr2025"/>
    <s v="5015670580DAMAGED LABEL"/>
    <x v="0"/>
    <x v="3"/>
    <b v="0"/>
    <n v="1"/>
    <n v="0"/>
  </r>
  <r>
    <n v="5015671085"/>
    <x v="682"/>
    <n v="20250402688035"/>
    <x v="104"/>
    <s v="GB"/>
    <s v="DX01-L5"/>
    <x v="1"/>
    <x v="5"/>
    <d v="2025-04-09T00:00:00"/>
    <s v="Yes"/>
    <x v="1"/>
    <d v="2025-04-10T00:00:00"/>
    <s v="SOLVED"/>
    <s v="Manco, received on 10/04/2025"/>
    <s v="5015671085AMOUNT"/>
    <x v="0"/>
    <x v="3"/>
    <b v="0"/>
    <n v="1"/>
    <n v="0"/>
  </r>
  <r>
    <n v="5015671084"/>
    <x v="682"/>
    <n v="20250402688050"/>
    <x v="104"/>
    <s v="GB"/>
    <s v="MZ03"/>
    <x v="1"/>
    <x v="5"/>
    <d v="2025-04-09T00:00:00"/>
    <s v="Yes"/>
    <x v="1"/>
    <d v="2025-04-10T00:00:00"/>
    <s v="SOLVED"/>
    <s v="Manco"/>
    <s v="5015671084AMOUNT"/>
    <x v="0"/>
    <x v="3"/>
    <b v="0"/>
    <n v="1"/>
    <n v="0"/>
  </r>
  <r>
    <n v="5015685250"/>
    <x v="683"/>
    <n v="20250403689135"/>
    <x v="197"/>
    <s v="GB"/>
    <s v="U2-L5"/>
    <x v="1"/>
    <x v="4"/>
    <d v="2025-04-09T00:00:00"/>
    <s v="No"/>
    <x v="1"/>
    <d v="2025-04-09T00:00:00"/>
    <s v="SOLVED"/>
    <s v="labels not scannable, bad print"/>
    <s v="5015685250INCORRECT LABELS "/>
    <x v="0"/>
    <x v="3"/>
    <b v="0"/>
    <n v="1"/>
    <n v="0"/>
  </r>
  <r>
    <n v="5015685261"/>
    <x v="684"/>
    <n v="20250403689546"/>
    <x v="70"/>
    <s v="GB"/>
    <s v="No Loc"/>
    <x v="1"/>
    <x v="2"/>
    <d v="2025-04-09T00:00:00"/>
    <s v="Yes"/>
    <x v="1"/>
    <d v="2025-04-09T00:00:00"/>
    <s v="SOLVED"/>
    <s v=""/>
    <s v="5015685261MISSING LABELS ON SOME UNITS"/>
    <x v="0"/>
    <x v="3"/>
    <b v="0"/>
    <n v="1"/>
    <n v="0"/>
  </r>
  <r>
    <n v="5015701480"/>
    <x v="685"/>
    <n v="20250404690329"/>
    <x v="61"/>
    <s v="GB"/>
    <s v="U2-L5"/>
    <x v="1"/>
    <x v="4"/>
    <d v="2025-04-09T00:00:00"/>
    <s v="Yes"/>
    <x v="1"/>
    <d v="2024-04-09T00:00:00"/>
    <s v="SOLVED"/>
    <s v="labels not scannable, bad print"/>
    <s v="5015701480INCORRECT LABELS "/>
    <x v="0"/>
    <x v="3"/>
    <b v="0"/>
    <n v="1"/>
    <n v="0"/>
  </r>
  <r>
    <n v="5015685081"/>
    <x v="680"/>
    <n v="20250328685334"/>
    <x v="52"/>
    <s v="GB"/>
    <n v="3402"/>
    <x v="1"/>
    <x v="4"/>
    <d v="2025-04-09T00:00:00"/>
    <s v="Yes"/>
    <x v="1"/>
    <d v="2025-04-09T00:00:00"/>
    <s v="SOLVED"/>
    <s v=""/>
    <s v="5015685081INCORRECT LABELS "/>
    <x v="0"/>
    <x v="3"/>
    <b v="0"/>
    <n v="1"/>
    <n v="0"/>
  </r>
  <r>
    <n v="5015701677"/>
    <x v="686"/>
    <n v="20250401687456"/>
    <x v="148"/>
    <s v="GB"/>
    <s v="U2-L5"/>
    <x v="2"/>
    <x v="2"/>
    <d v="2025-04-09T00:00:00"/>
    <s v="Yes"/>
    <x v="1"/>
    <d v="2025-04-09T00:00:00"/>
    <s v="SOLVED"/>
    <s v=""/>
    <s v="5015701677MISSING LABELS ON SOME UNITS"/>
    <x v="0"/>
    <x v="3"/>
    <b v="0"/>
    <n v="1"/>
    <n v="0"/>
  </r>
  <r>
    <n v="5015701159"/>
    <x v="687"/>
    <n v="20250404690020"/>
    <x v="153"/>
    <s v="GB"/>
    <s v="DX01-L5"/>
    <x v="2"/>
    <x v="4"/>
    <d v="2025-04-09T00:00:00"/>
    <s v="Yes"/>
    <x v="1"/>
    <d v="2025-04-09T00:00:00"/>
    <s v="SOLVED"/>
    <s v="labels not scannable, bad print"/>
    <s v="5015701159INCORRECT LABELS "/>
    <x v="0"/>
    <x v="3"/>
    <b v="0"/>
    <n v="1"/>
    <n v="0"/>
  </r>
  <r>
    <n v="5015642647"/>
    <x v="688"/>
    <n v="20250331686642"/>
    <x v="57"/>
    <s v="GB"/>
    <s v="DX01-L5"/>
    <x v="0"/>
    <x v="6"/>
    <d v="2025-04-10T00:00:00"/>
    <s v="Yes"/>
    <x v="1"/>
    <d v="2025-04-10T00:00:00"/>
    <s v="SOLVED"/>
    <s v=""/>
    <s v="5015642647XX LABELS"/>
    <x v="0"/>
    <x v="3"/>
    <b v="0"/>
    <n v="1"/>
    <n v="0"/>
  </r>
  <r>
    <n v="5015701716"/>
    <x v="689"/>
    <n v="20250403689588"/>
    <x v="57"/>
    <s v="GB"/>
    <s v="DX01-L5"/>
    <x v="0"/>
    <x v="6"/>
    <d v="2025-04-10T00:00:00"/>
    <s v="Yes"/>
    <x v="1"/>
    <d v="2025-04-10T00:00:00"/>
    <s v="SOLVED"/>
    <s v=""/>
    <s v="5015701716XX LABELS"/>
    <x v="0"/>
    <x v="3"/>
    <b v="0"/>
    <n v="1"/>
    <n v="0"/>
  </r>
  <r>
    <n v="5015622872"/>
    <x v="690"/>
    <n v="20250327684892"/>
    <x v="88"/>
    <s v="GB"/>
    <s v="DX01-L5"/>
    <x v="5"/>
    <x v="6"/>
    <d v="2025-04-10T00:00:00"/>
    <s v="Yes"/>
    <x v="1"/>
    <d v="2025-04-10T00:00:00"/>
    <s v="SOLVED"/>
    <s v=""/>
    <s v="5015622872XX LABELS"/>
    <x v="0"/>
    <x v="3"/>
    <b v="0"/>
    <n v="1"/>
    <n v="0"/>
  </r>
  <r>
    <n v="5015701085"/>
    <x v="691"/>
    <n v="20250402688063"/>
    <x v="105"/>
    <s v="GB"/>
    <s v="OYL1"/>
    <x v="1"/>
    <x v="4"/>
    <d v="2025-04-10T00:00:00"/>
    <s v="Yes"/>
    <x v="1"/>
    <d v="2025-04-10T00:00:00"/>
    <s v="SOLVED"/>
    <s v="labels not scannable, bad print"/>
    <s v="5015701085INCORRECT LABELS "/>
    <x v="0"/>
    <x v="3"/>
    <b v="0"/>
    <n v="1"/>
    <n v="0"/>
  </r>
  <r>
    <n v="5015684864"/>
    <x v="692"/>
    <n v="20250403689024"/>
    <x v="15"/>
    <s v="GB"/>
    <s v="U2-L5"/>
    <x v="1"/>
    <x v="3"/>
    <d v="2025-04-10T00:00:00"/>
    <s v="Yes"/>
    <x v="1"/>
    <d v="2025-04-10T00:00:00"/>
    <s v="SOLVED"/>
    <s v=""/>
    <s v="5015684864NO LABELS"/>
    <x v="0"/>
    <x v="3"/>
    <b v="0"/>
    <n v="1"/>
    <n v="0"/>
  </r>
  <r>
    <n v="5015701203"/>
    <x v="693"/>
    <n v="20250404689950"/>
    <x v="43"/>
    <s v="GB"/>
    <s v="U2-L5"/>
    <x v="1"/>
    <x v="3"/>
    <d v="2025-04-10T00:00:00"/>
    <s v="Yes"/>
    <x v="1"/>
    <d v="2025-04-10T00:00:00"/>
    <s v="SOLVED"/>
    <s v=""/>
    <s v="5015701203NO LABELS"/>
    <x v="0"/>
    <x v="3"/>
    <b v="0"/>
    <n v="1"/>
    <n v="0"/>
  </r>
  <r>
    <n v="5015701389"/>
    <x v="694"/>
    <n v="20250404690637"/>
    <x v="198"/>
    <s v="GB"/>
    <n v="3402"/>
    <x v="1"/>
    <x v="3"/>
    <d v="2025-04-10T00:00:00"/>
    <s v="Yes"/>
    <x v="1"/>
    <d v="2025-04-10T00:00:00"/>
    <s v="SOLVED"/>
    <s v=""/>
    <s v="5015701389NO LABELS"/>
    <x v="0"/>
    <x v="3"/>
    <b v="0"/>
    <n v="1"/>
    <n v="0"/>
  </r>
  <r>
    <n v="5015716452"/>
    <x v="695"/>
    <n v="20250402688438"/>
    <x v="199"/>
    <s v="GB"/>
    <s v="OYL1"/>
    <x v="2"/>
    <x v="3"/>
    <d v="2025-04-10T00:00:00"/>
    <s v="Yes"/>
    <x v="1"/>
    <d v="2025-04-10T00:00:00"/>
    <s v="SOLVED"/>
    <s v=""/>
    <s v="5015716452NO LABELS"/>
    <x v="0"/>
    <x v="3"/>
    <b v="0"/>
    <n v="1"/>
    <n v="0"/>
  </r>
  <r>
    <n v="5015716607"/>
    <x v="696"/>
    <n v="20250407691162"/>
    <x v="153"/>
    <s v="GB"/>
    <n v="3402"/>
    <x v="2"/>
    <x v="4"/>
    <d v="2025-04-10T00:00:00"/>
    <s v="Yes"/>
    <x v="1"/>
    <d v="2025-04-10T00:00:00"/>
    <s v="SOLVED"/>
    <s v="labels not scannable, bad print"/>
    <s v="5015716607INCORRECT LABELS "/>
    <x v="0"/>
    <x v="3"/>
    <b v="0"/>
    <n v="1"/>
    <n v="0"/>
  </r>
  <r>
    <n v="5015701155"/>
    <x v="697"/>
    <n v="20250402688226"/>
    <x v="25"/>
    <s v="GB"/>
    <s v="OYL1"/>
    <x v="0"/>
    <x v="3"/>
    <d v="2025-04-11T00:00:00"/>
    <s v="Yes"/>
    <x v="1"/>
    <d v="2025-04-11T00:00:00"/>
    <s v="SOLVED"/>
    <s v=""/>
    <s v="5015701155NO LABELS"/>
    <x v="0"/>
    <x v="3"/>
    <b v="0"/>
    <n v="1"/>
    <n v="0"/>
  </r>
  <r>
    <n v="5015701573"/>
    <x v="698"/>
    <n v="20250403689216"/>
    <x v="117"/>
    <s v="GB"/>
    <s v="OYL1"/>
    <x v="0"/>
    <x v="3"/>
    <d v="2025-04-11T00:00:00"/>
    <s v="Yes"/>
    <x v="1"/>
    <d v="2025-04-11T00:00:00"/>
    <s v="SOLVED"/>
    <s v=""/>
    <s v="5015701573NO LABELS"/>
    <x v="0"/>
    <x v="3"/>
    <b v="0"/>
    <n v="1"/>
    <n v="0"/>
  </r>
  <r>
    <n v="5015701168"/>
    <x v="699"/>
    <n v="20250404690065"/>
    <x v="81"/>
    <s v="GB"/>
    <n v="3402"/>
    <x v="0"/>
    <x v="3"/>
    <d v="2025-04-11T00:00:00"/>
    <s v="Yes"/>
    <x v="1"/>
    <d v="2025-04-11T00:00:00"/>
    <s v="SOLVED"/>
    <s v=""/>
    <s v="5015701168NO LABELS"/>
    <x v="0"/>
    <x v="3"/>
    <b v="0"/>
    <n v="1"/>
    <n v="0"/>
  </r>
  <r>
    <n v="5015701572"/>
    <x v="700"/>
    <n v="20250403689209"/>
    <x v="89"/>
    <s v="GB"/>
    <s v="No Loc"/>
    <x v="1"/>
    <x v="3"/>
    <d v="2025-04-11T00:00:00"/>
    <s v="Yes"/>
    <x v="1"/>
    <d v="2025-04-11T00:00:00"/>
    <s v="SOLVED"/>
    <s v=""/>
    <s v="5015701572NO LABELS"/>
    <x v="0"/>
    <x v="3"/>
    <b v="0"/>
    <n v="1"/>
    <n v="0"/>
  </r>
  <r>
    <n v="5015701322"/>
    <x v="701"/>
    <n v="20250404689934"/>
    <x v="44"/>
    <s v="GB"/>
    <s v="DX01-L5"/>
    <x v="1"/>
    <x v="3"/>
    <d v="2025-04-11T00:00:00"/>
    <s v="Yes"/>
    <x v="1"/>
    <d v="2025-04-11T00:00:00"/>
    <s v="SOLVED"/>
    <s v=""/>
    <s v="5015701322NO LABELS"/>
    <x v="0"/>
    <x v="3"/>
    <b v="0"/>
    <n v="1"/>
    <n v="0"/>
  </r>
  <r>
    <n v="5015701630"/>
    <x v="702"/>
    <n v="20250404690465"/>
    <x v="70"/>
    <s v="GB"/>
    <s v="MY02"/>
    <x v="1"/>
    <x v="3"/>
    <d v="2025-04-11T00:00:00"/>
    <s v="Yes"/>
    <x v="1"/>
    <d v="2025-04-11T00:00:00"/>
    <s v="SOLVED"/>
    <s v=""/>
    <s v="5015701630NO LABELS"/>
    <x v="0"/>
    <x v="3"/>
    <b v="0"/>
    <n v="1"/>
    <n v="0"/>
  </r>
  <r>
    <n v="5015716286"/>
    <x v="703"/>
    <n v="20250407691099"/>
    <x v="44"/>
    <s v="GB"/>
    <s v="DX01-L5"/>
    <x v="1"/>
    <x v="3"/>
    <d v="2025-04-11T00:00:00"/>
    <s v="Yes"/>
    <x v="1"/>
    <d v="2025-04-11T00:00:00"/>
    <s v="SOLVED"/>
    <s v=""/>
    <s v="5015716286NO LABELS"/>
    <x v="0"/>
    <x v="3"/>
    <b v="0"/>
    <n v="1"/>
    <n v="0"/>
  </r>
  <r>
    <n v="5015716555"/>
    <x v="704"/>
    <n v="20250407691406"/>
    <x v="90"/>
    <s v="GB"/>
    <s v="No Loc"/>
    <x v="1"/>
    <x v="3"/>
    <d v="2025-04-11T00:00:00"/>
    <s v="Yes"/>
    <x v="1"/>
    <d v="2025-04-11T00:00:00"/>
    <s v="SOLVED"/>
    <s v=""/>
    <s v="5015716555NO LABELS"/>
    <x v="0"/>
    <x v="3"/>
    <b v="0"/>
    <n v="1"/>
    <n v="0"/>
  </r>
  <r>
    <n v="5015716542"/>
    <x v="705"/>
    <n v="20250401687655"/>
    <x v="116"/>
    <s v="GB"/>
    <s v="OYL1"/>
    <x v="2"/>
    <x v="5"/>
    <d v="2025-04-11T00:00:00"/>
    <s v="NA"/>
    <x v="0"/>
    <d v="2025-04-15T00:00:00"/>
    <s v="SOLVED"/>
    <s v="only 4 of hte 5 received, 1 manco, recevied on 15Apr2025"/>
    <s v="5015716542AMOUNT"/>
    <x v="0"/>
    <x v="3"/>
    <b v="0"/>
    <n v="1"/>
    <n v="0"/>
  </r>
  <r>
    <n v="5015716598"/>
    <x v="706"/>
    <n v="20250403689014"/>
    <x v="139"/>
    <s v="GB"/>
    <s v="DX01-L5"/>
    <x v="2"/>
    <x v="3"/>
    <d v="2025-04-11T00:00:00"/>
    <s v="Yes"/>
    <x v="1"/>
    <d v="2025-04-11T00:00:00"/>
    <s v="SOLVED"/>
    <s v=""/>
    <s v="5015716598NO LABELS"/>
    <x v="0"/>
    <x v="3"/>
    <b v="0"/>
    <n v="1"/>
    <n v="0"/>
  </r>
  <r>
    <n v="5015701508"/>
    <x v="707"/>
    <n v="20250404689836"/>
    <x v="7"/>
    <s v="GB"/>
    <s v="DK-BM01"/>
    <x v="2"/>
    <x v="3"/>
    <d v="2025-04-11T00:00:00"/>
    <s v="Yes"/>
    <x v="1"/>
    <d v="2025-04-11T00:00:00"/>
    <s v="SOLVED"/>
    <s v=""/>
    <s v="5015701508NO LABELS"/>
    <x v="0"/>
    <x v="3"/>
    <b v="0"/>
    <n v="1"/>
    <n v="0"/>
  </r>
  <r>
    <n v="5015701091"/>
    <x v="708"/>
    <n v="20250403689412"/>
    <x v="2"/>
    <s v="GB"/>
    <s v="OYL1"/>
    <x v="0"/>
    <x v="2"/>
    <d v="2025-04-14T00:00:00"/>
    <s v="Yes"/>
    <x v="1"/>
    <d v="2025-04-14T00:00:00"/>
    <s v="SOLVED"/>
    <s v=""/>
    <s v="5015701091MISSING LABELS ON SOME UNITS"/>
    <x v="0"/>
    <x v="3"/>
    <b v="0"/>
    <n v="1"/>
    <n v="0"/>
  </r>
  <r>
    <n v="5015731791"/>
    <x v="709"/>
    <n v="20250404690375"/>
    <x v="164"/>
    <s v="GB"/>
    <s v="DK-BM01"/>
    <x v="1"/>
    <x v="3"/>
    <d v="2025-04-14T00:00:00"/>
    <s v="Yes"/>
    <x v="1"/>
    <d v="2025-04-14T00:00:00"/>
    <s v="SOLVED"/>
    <s v=""/>
    <s v="5015731791NO LABELS"/>
    <x v="0"/>
    <x v="3"/>
    <b v="0"/>
    <n v="1"/>
    <n v="0"/>
  </r>
  <r>
    <n v="5015731441"/>
    <x v="710"/>
    <n v="20250407690972"/>
    <x v="35"/>
    <s v="GB"/>
    <s v="DX01-L5"/>
    <x v="1"/>
    <x v="4"/>
    <d v="2025-04-14T00:00:00"/>
    <s v="Yes"/>
    <x v="1"/>
    <d v="2025-04-14T00:00:00"/>
    <s v="SOLVED"/>
    <s v="labels not scannable, bad print"/>
    <s v="5015731441INCORRECT LABELS "/>
    <x v="0"/>
    <x v="3"/>
    <b v="0"/>
    <n v="1"/>
    <n v="0"/>
  </r>
  <r>
    <n v="5015731368"/>
    <x v="711"/>
    <n v="20250408691819"/>
    <x v="85"/>
    <s v="GB"/>
    <s v="No Loc"/>
    <x v="1"/>
    <x v="3"/>
    <d v="2025-04-14T00:00:00"/>
    <s v="Yes"/>
    <x v="1"/>
    <d v="2025-04-14T00:00:00"/>
    <s v="SOLVED"/>
    <s v=""/>
    <s v="5015731368NO LABELS"/>
    <x v="0"/>
    <x v="3"/>
    <b v="0"/>
    <n v="1"/>
    <n v="0"/>
  </r>
  <r>
    <n v="5015731776"/>
    <x v="712"/>
    <n v="20250408692536"/>
    <x v="135"/>
    <s v="GB"/>
    <s v="DX01-L5"/>
    <x v="1"/>
    <x v="4"/>
    <d v="2025-04-14T00:00:00"/>
    <s v="Yes"/>
    <x v="1"/>
    <d v="2025-04-14T00:00:00"/>
    <s v="SOLVED"/>
    <s v="labels not scannable, bad print"/>
    <s v="5015731776INCORRECT LABELS "/>
    <x v="0"/>
    <x v="3"/>
    <b v="0"/>
    <n v="1"/>
    <n v="0"/>
  </r>
  <r>
    <n v="5015747050"/>
    <x v="713"/>
    <n v="20250408692719"/>
    <x v="186"/>
    <s v="GB"/>
    <s v="DX01-L5"/>
    <x v="1"/>
    <x v="3"/>
    <d v="2025-04-14T00:00:00"/>
    <s v="Yes"/>
    <x v="1"/>
    <d v="2025-04-14T00:00:00"/>
    <s v="SOLVED"/>
    <s v=""/>
    <s v="5015747050NO LABELS"/>
    <x v="0"/>
    <x v="3"/>
    <b v="0"/>
    <n v="1"/>
    <n v="0"/>
  </r>
  <r>
    <n v="5015716444"/>
    <x v="714"/>
    <n v="20250325682597"/>
    <x v="62"/>
    <s v="GB"/>
    <s v="DK-BM01"/>
    <x v="0"/>
    <x v="2"/>
    <d v="2025-04-15T00:00:00"/>
    <s v="Yes"/>
    <x v="1"/>
    <d v="2025-04-15T00:00:00"/>
    <s v="SOLVED"/>
    <s v=""/>
    <s v="5015716444MISSING LABELS ON SOME UNITS"/>
    <x v="0"/>
    <x v="3"/>
    <b v="0"/>
    <n v="1"/>
    <n v="0"/>
  </r>
  <r>
    <n v="5015731619"/>
    <x v="715"/>
    <n v="20250401686939"/>
    <x v="59"/>
    <s v="GB"/>
    <s v="OYL1"/>
    <x v="0"/>
    <x v="2"/>
    <d v="2025-04-15T00:00:00"/>
    <s v="Yes"/>
    <x v="1"/>
    <d v="2025-04-15T00:00:00"/>
    <s v="SOLVED"/>
    <s v=""/>
    <s v="5015731619MISSING LABELS ON SOME UNITS"/>
    <x v="0"/>
    <x v="3"/>
    <b v="0"/>
    <n v="1"/>
    <n v="0"/>
  </r>
  <r>
    <n v="5015701602"/>
    <x v="716"/>
    <n v="20250401687331"/>
    <x v="4"/>
    <s v="GB"/>
    <s v="DX01-L5"/>
    <x v="0"/>
    <x v="3"/>
    <d v="2025-04-15T00:00:00"/>
    <s v="Yes"/>
    <x v="1"/>
    <d v="2025-04-15T00:00:00"/>
    <s v="SOLVED"/>
    <s v=""/>
    <s v="5015701602NO LABELS"/>
    <x v="0"/>
    <x v="3"/>
    <b v="0"/>
    <n v="1"/>
    <n v="0"/>
  </r>
  <r>
    <n v="5015731818"/>
    <x v="717"/>
    <n v="20250407691547"/>
    <x v="142"/>
    <s v="GB"/>
    <n v="3402"/>
    <x v="0"/>
    <x v="2"/>
    <d v="2025-04-15T00:00:00"/>
    <s v="Yes"/>
    <x v="1"/>
    <d v="2025-04-15T00:00:00"/>
    <s v="SOLVED"/>
    <s v=""/>
    <s v="5015731818MISSING LABELS ON SOME UNITS"/>
    <x v="0"/>
    <x v="3"/>
    <b v="0"/>
    <n v="1"/>
    <n v="0"/>
  </r>
  <r>
    <n v="5015731281"/>
    <x v="718"/>
    <n v="20250407691586"/>
    <x v="81"/>
    <s v="GB"/>
    <n v="3402"/>
    <x v="0"/>
    <x v="5"/>
    <d v="2025-04-15T00:00:00"/>
    <s v="Yes"/>
    <x v="1"/>
    <d v="2025-04-22T00:00:00"/>
    <s v="SOLVED"/>
    <s v="17 colli received instead of only 6"/>
    <s v="5015731281AMOUNT"/>
    <x v="0"/>
    <x v="3"/>
    <b v="0"/>
    <n v="1"/>
    <n v="0"/>
  </r>
  <r>
    <n v="5015716584"/>
    <x v="719"/>
    <n v="20250403689045"/>
    <x v="50"/>
    <s v="GB"/>
    <n v="3402"/>
    <x v="5"/>
    <x v="3"/>
    <d v="2025-04-15T00:00:00"/>
    <s v="Yes"/>
    <x v="1"/>
    <d v="2025-04-15T00:00:00"/>
    <s v="SOLVED"/>
    <s v=""/>
    <s v="5015716584NO LABELS"/>
    <x v="0"/>
    <x v="3"/>
    <b v="0"/>
    <n v="1"/>
    <n v="0"/>
  </r>
  <r>
    <n v="5015716386"/>
    <x v="720"/>
    <n v="20250403689660"/>
    <x v="88"/>
    <s v="GB"/>
    <s v="DX01-L5"/>
    <x v="5"/>
    <x v="2"/>
    <d v="2025-04-15T00:00:00"/>
    <s v="Yes"/>
    <x v="1"/>
    <d v="2025-04-15T00:00:00"/>
    <s v="SOLVED"/>
    <s v=""/>
    <s v="5015716386MISSING LABELS ON SOME UNITS"/>
    <x v="0"/>
    <x v="3"/>
    <b v="0"/>
    <n v="1"/>
    <n v="0"/>
  </r>
  <r>
    <n v="5015716526"/>
    <x v="721"/>
    <n v="20250403689661"/>
    <x v="88"/>
    <s v="GB"/>
    <s v="DX01-L5"/>
    <x v="5"/>
    <x v="6"/>
    <d v="2025-04-15T00:00:00"/>
    <s v="Yes"/>
    <x v="1"/>
    <d v="2025-04-15T00:00:00"/>
    <s v="SOLVED"/>
    <s v=""/>
    <s v="5015716526XX LABELS"/>
    <x v="0"/>
    <x v="3"/>
    <b v="0"/>
    <n v="1"/>
    <n v="0"/>
  </r>
  <r>
    <n v="5015731597"/>
    <x v="722"/>
    <n v="20250407690948"/>
    <x v="9"/>
    <s v="GB"/>
    <s v="DX01-L5"/>
    <x v="5"/>
    <x v="6"/>
    <d v="2025-04-15T00:00:00"/>
    <s v="Yes"/>
    <x v="1"/>
    <d v="2025-04-15T00:00:00"/>
    <s v="SOLVED"/>
    <s v=""/>
    <s v="5015731597XX LABELS"/>
    <x v="0"/>
    <x v="3"/>
    <b v="0"/>
    <n v="1"/>
    <n v="0"/>
  </r>
  <r>
    <n v="5015731520"/>
    <x v="723"/>
    <n v="20250408692310"/>
    <x v="15"/>
    <s v="GB"/>
    <s v="U2-L5"/>
    <x v="1"/>
    <x v="3"/>
    <d v="2025-04-15T00:00:00"/>
    <s v="Yes"/>
    <x v="1"/>
    <d v="2025-04-15T00:00:00"/>
    <s v="SOLVED"/>
    <s v=""/>
    <s v="5015731520NO LABELS"/>
    <x v="0"/>
    <x v="3"/>
    <b v="0"/>
    <n v="1"/>
    <n v="0"/>
  </r>
  <r>
    <n v="5015731520"/>
    <x v="723"/>
    <n v="20250408692310"/>
    <x v="15"/>
    <s v="GB"/>
    <s v="U2-L5"/>
    <x v="1"/>
    <x v="0"/>
    <d v="2025-04-15T00:00:00"/>
    <s v="Yes"/>
    <x v="2"/>
    <d v="2025-04-15T00:00:00"/>
    <s v="SOLVED"/>
    <s v=""/>
    <s v="5015731520DAMAGE "/>
    <x v="0"/>
    <x v="3"/>
    <b v="0"/>
    <n v="1"/>
    <n v="0"/>
  </r>
  <r>
    <n v="5015746768"/>
    <x v="724"/>
    <n v="20250408692504"/>
    <x v="16"/>
    <s v="GB"/>
    <s v="DX01-L5"/>
    <x v="1"/>
    <x v="3"/>
    <d v="2025-04-15T00:00:00"/>
    <s v="Yes"/>
    <x v="1"/>
    <d v="2025-04-15T00:00:00"/>
    <s v="SOLVED"/>
    <s v=""/>
    <s v="5015746768NO LABELS"/>
    <x v="0"/>
    <x v="3"/>
    <b v="0"/>
    <n v="1"/>
    <n v="0"/>
  </r>
  <r>
    <n v="5015747052"/>
    <x v="725"/>
    <n v="20250409692913"/>
    <x v="45"/>
    <s v="GB"/>
    <s v="DX01-L5"/>
    <x v="1"/>
    <x v="4"/>
    <d v="2025-04-15T00:00:00"/>
    <s v="Yes"/>
    <x v="1"/>
    <d v="2025-04-15T00:00:00"/>
    <s v="SOLVED"/>
    <s v="labels not scannable, bad print"/>
    <s v="5015747052INCORRECT LABELS "/>
    <x v="0"/>
    <x v="3"/>
    <b v="0"/>
    <n v="1"/>
    <n v="0"/>
  </r>
  <r>
    <n v="5015716479"/>
    <x v="726"/>
    <n v="20250407691240"/>
    <x v="121"/>
    <s v="GB"/>
    <n v="3402"/>
    <x v="0"/>
    <x v="4"/>
    <d v="2025-04-16T00:00:00"/>
    <s v="Yes"/>
    <x v="1"/>
    <d v="2025-04-16T00:00:00"/>
    <s v="SOLVED"/>
    <s v="labels not scannable, bad print"/>
    <s v="5015716479INCORRECT LABELS "/>
    <x v="0"/>
    <x v="3"/>
    <b v="0"/>
    <n v="1"/>
    <n v="0"/>
  </r>
  <r>
    <n v="5015747186"/>
    <x v="727"/>
    <n v="20250408692066"/>
    <x v="191"/>
    <s v="GB"/>
    <n v="3401"/>
    <x v="0"/>
    <x v="4"/>
    <d v="2025-04-16T00:00:00"/>
    <s v="Yes"/>
    <x v="1"/>
    <d v="2025-04-16T00:00:00"/>
    <s v="SOLVED"/>
    <s v="labels not scannable, bad print"/>
    <s v="5015747186INCORRECT LABELS "/>
    <x v="0"/>
    <x v="3"/>
    <b v="0"/>
    <n v="1"/>
    <n v="0"/>
  </r>
  <r>
    <n v="5015731699"/>
    <x v="728"/>
    <n v="20250408692105"/>
    <x v="39"/>
    <s v="GB"/>
    <s v="DK-BM01"/>
    <x v="0"/>
    <x v="6"/>
    <d v="2025-04-16T00:00:00"/>
    <s v="Yes"/>
    <x v="1"/>
    <d v="2025-04-16T00:00:00"/>
    <s v="SOLVED"/>
    <s v=""/>
    <s v="5015731699XX LABELS"/>
    <x v="0"/>
    <x v="3"/>
    <b v="0"/>
    <n v="1"/>
    <n v="0"/>
  </r>
  <r>
    <n v="5015747271"/>
    <x v="729"/>
    <n v="20250409693414"/>
    <x v="191"/>
    <s v="GB"/>
    <n v="3401"/>
    <x v="0"/>
    <x v="4"/>
    <d v="2025-04-16T00:00:00"/>
    <s v="Yes"/>
    <x v="1"/>
    <d v="2025-04-16T00:00:00"/>
    <s v="SOLVED"/>
    <s v="labels not scannable, bad print"/>
    <s v="5015747271INCORRECT LABELS "/>
    <x v="0"/>
    <x v="3"/>
    <b v="0"/>
    <n v="1"/>
    <n v="0"/>
  </r>
  <r>
    <n v="5015716570"/>
    <x v="730"/>
    <n v="20250404690175"/>
    <x v="122"/>
    <s v="GB"/>
    <n v="3402"/>
    <x v="5"/>
    <x v="3"/>
    <d v="2025-04-16T00:00:00"/>
    <s v="Yes"/>
    <x v="1"/>
    <d v="2025-04-16T00:00:00"/>
    <s v="SOLVED"/>
    <s v=""/>
    <s v="5015716570NO LABELS"/>
    <x v="0"/>
    <x v="3"/>
    <b v="0"/>
    <n v="1"/>
    <n v="0"/>
  </r>
  <r>
    <n v="5015761769"/>
    <x v="731"/>
    <n v="20250325681829"/>
    <x v="53"/>
    <s v="GB"/>
    <n v="3402"/>
    <x v="1"/>
    <x v="4"/>
    <d v="2025-04-16T00:00:00"/>
    <s v="Yes"/>
    <x v="1"/>
    <d v="2025-04-16T00:00:00"/>
    <s v="SOLVED"/>
    <s v="labels not scannable, bad print"/>
    <s v="5015761769INCORRECT LABELS "/>
    <x v="0"/>
    <x v="3"/>
    <b v="0"/>
    <n v="1"/>
    <n v="0"/>
  </r>
  <r>
    <n v="5015762036"/>
    <x v="732"/>
    <n v="20250407691610"/>
    <x v="155"/>
    <s v="GB"/>
    <s v="DK-BM01"/>
    <x v="1"/>
    <x v="5"/>
    <d v="2025-04-16T00:00:00"/>
    <s v="NA"/>
    <x v="2"/>
    <d v="2025-04-18T00:00:00"/>
    <s v="SOLVED"/>
    <s v="Manco, not received, will arrive 23Apr2025, arrived"/>
    <s v="5015762036AMOUNT"/>
    <x v="0"/>
    <x v="3"/>
    <b v="0"/>
    <n v="1"/>
    <n v="0"/>
  </r>
  <r>
    <n v="5015761768"/>
    <x v="731"/>
    <n v="20250408692601"/>
    <x v="53"/>
    <s v="GB"/>
    <s v="U2-L5"/>
    <x v="1"/>
    <x v="4"/>
    <d v="2025-04-16T00:00:00"/>
    <s v="Yes"/>
    <x v="1"/>
    <d v="2025-04-16T00:00:00"/>
    <s v="SOLVED"/>
    <s v="labels not scannable, bad print"/>
    <s v="5015761768INCORRECT LABELS "/>
    <x v="0"/>
    <x v="3"/>
    <b v="0"/>
    <n v="1"/>
    <n v="0"/>
  </r>
  <r>
    <n v="5015746829"/>
    <x v="733"/>
    <n v="20250409692907"/>
    <x v="44"/>
    <s v="GB"/>
    <s v="DX01-L5"/>
    <x v="1"/>
    <x v="3"/>
    <d v="2025-04-16T00:00:00"/>
    <s v="Yes"/>
    <x v="1"/>
    <d v="2025-04-16T00:00:00"/>
    <s v="SOLVED"/>
    <s v=""/>
    <s v="5015746829NO LABELS"/>
    <x v="0"/>
    <x v="3"/>
    <b v="0"/>
    <n v="1"/>
    <n v="0"/>
  </r>
  <r>
    <n v="5015731236"/>
    <x v="734"/>
    <n v="20250409692956"/>
    <x v="10"/>
    <s v="GB"/>
    <s v="No Loc"/>
    <x v="1"/>
    <x v="3"/>
    <d v="2025-04-16T00:00:00"/>
    <s v="Yes"/>
    <x v="1"/>
    <d v="2025-04-16T00:00:00"/>
    <s v="SOLVED"/>
    <s v=""/>
    <s v="5015731236NO LABELS"/>
    <x v="0"/>
    <x v="3"/>
    <b v="0"/>
    <n v="1"/>
    <n v="0"/>
  </r>
  <r>
    <n v="5015731232"/>
    <x v="734"/>
    <n v="20250409692959"/>
    <x v="10"/>
    <s v="GB"/>
    <s v="No Loc"/>
    <x v="1"/>
    <x v="3"/>
    <d v="2025-04-16T00:00:00"/>
    <s v="Yes"/>
    <x v="1"/>
    <d v="2025-04-16T00:00:00"/>
    <s v="SOLVED"/>
    <s v=""/>
    <s v="5015731232NO LABELS"/>
    <x v="0"/>
    <x v="3"/>
    <b v="0"/>
    <n v="1"/>
    <n v="0"/>
  </r>
  <r>
    <n v="5015761628"/>
    <x v="735"/>
    <n v="20250409693661"/>
    <x v="112"/>
    <s v="GB"/>
    <n v="3402"/>
    <x v="1"/>
    <x v="4"/>
    <d v="2025-04-16T00:00:00"/>
    <s v="Yes"/>
    <x v="1"/>
    <d v="2025-04-16T00:00:00"/>
    <s v="SOLVED"/>
    <s v="labels not scannable, bad print"/>
    <s v="5015761628INCORRECT LABELS "/>
    <x v="0"/>
    <x v="3"/>
    <b v="0"/>
    <n v="1"/>
    <n v="0"/>
  </r>
  <r>
    <n v="5015762207"/>
    <x v="736"/>
    <n v="20250410694110"/>
    <x v="86"/>
    <s v="GB"/>
    <n v="3402"/>
    <x v="1"/>
    <x v="2"/>
    <d v="2025-04-16T00:00:00"/>
    <s v="No"/>
    <x v="0"/>
    <d v="2025-04-16T00:00:00"/>
    <s v="SOLVED"/>
    <s v=""/>
    <s v="5015762207MISSING LABELS ON SOME UNITS"/>
    <x v="0"/>
    <x v="3"/>
    <b v="0"/>
    <n v="1"/>
    <n v="0"/>
  </r>
  <r>
    <n v="5015777912"/>
    <x v="737"/>
    <n v="20250410694163"/>
    <x v="200"/>
    <s v="GB"/>
    <s v="OYL1"/>
    <x v="1"/>
    <x v="3"/>
    <d v="2025-04-16T00:00:00"/>
    <s v="Yes"/>
    <x v="1"/>
    <d v="2025-04-16T00:00:00"/>
    <s v="SOLVED"/>
    <s v=""/>
    <s v="5015777912NO LABELS"/>
    <x v="0"/>
    <x v="3"/>
    <b v="0"/>
    <n v="1"/>
    <n v="0"/>
  </r>
  <r>
    <n v="5015746774"/>
    <x v="738"/>
    <n v="20250407691248"/>
    <x v="180"/>
    <s v="GB"/>
    <s v="DX01-L5"/>
    <x v="0"/>
    <x v="2"/>
    <d v="2025-04-17T00:00:00"/>
    <s v="Yes"/>
    <x v="1"/>
    <d v="2025-04-17T00:00:00"/>
    <s v="SOLVED"/>
    <s v=""/>
    <s v="5015746774MISSING LABELS ON SOME UNITS"/>
    <x v="0"/>
    <x v="3"/>
    <b v="0"/>
    <n v="1"/>
    <n v="0"/>
  </r>
  <r>
    <n v="5015746824"/>
    <x v="739"/>
    <n v="20250408692484"/>
    <x v="56"/>
    <s v="GB"/>
    <s v="OYL1"/>
    <x v="0"/>
    <x v="6"/>
    <d v="2025-04-17T00:00:00"/>
    <s v="Yes"/>
    <x v="1"/>
    <d v="2025-04-17T00:00:00"/>
    <s v="SOLVED"/>
    <s v=""/>
    <s v="5015746824XX LABELS"/>
    <x v="0"/>
    <x v="3"/>
    <b v="0"/>
    <n v="1"/>
    <n v="0"/>
  </r>
  <r>
    <n v="5015761773"/>
    <x v="740"/>
    <n v="20250409693767"/>
    <x v="49"/>
    <s v="GB"/>
    <s v="U2-L5"/>
    <x v="0"/>
    <x v="1"/>
    <d v="2025-04-17T00:00:00"/>
    <s v="Yes"/>
    <x v="1"/>
    <d v="2025-04-17T00:00:00"/>
    <s v="SOLVED"/>
    <s v=""/>
    <s v="5015761773DAMAGED LABEL"/>
    <x v="0"/>
    <x v="3"/>
    <b v="0"/>
    <n v="1"/>
    <n v="0"/>
  </r>
  <r>
    <n v="5015778082"/>
    <x v="741"/>
    <n v="20250410694119"/>
    <x v="117"/>
    <s v="GB"/>
    <s v="OYL1"/>
    <x v="0"/>
    <x v="3"/>
    <d v="2025-04-17T00:00:00"/>
    <s v="Yes"/>
    <x v="1"/>
    <d v="2025-04-17T00:00:00"/>
    <s v="SOLVED"/>
    <s v=""/>
    <s v="5015778082NO LABELS"/>
    <x v="0"/>
    <x v="3"/>
    <b v="0"/>
    <n v="1"/>
    <n v="0"/>
  </r>
  <r>
    <n v="5015778236"/>
    <x v="742"/>
    <n v="20250410694442"/>
    <x v="150"/>
    <s v="GB"/>
    <s v="OYL1"/>
    <x v="0"/>
    <x v="3"/>
    <d v="2025-04-17T00:00:00"/>
    <s v="Yes"/>
    <x v="1"/>
    <d v="2025-04-17T00:00:00"/>
    <s v="SOLVED"/>
    <s v=""/>
    <s v="5015778236NO LABELS"/>
    <x v="0"/>
    <x v="3"/>
    <b v="0"/>
    <n v="1"/>
    <n v="0"/>
  </r>
  <r>
    <n v="5015761910"/>
    <x v="743"/>
    <n v="20250410694755"/>
    <x v="57"/>
    <s v="GB"/>
    <s v="DX01-L5"/>
    <x v="0"/>
    <x v="2"/>
    <d v="2025-04-17T00:00:00"/>
    <s v="Yes"/>
    <x v="1"/>
    <d v="2025-04-17T00:00:00"/>
    <s v="SOLVED"/>
    <s v=""/>
    <s v="5015761910MISSING LABELS ON SOME UNITS"/>
    <x v="0"/>
    <x v="3"/>
    <b v="0"/>
    <n v="1"/>
    <n v="0"/>
  </r>
  <r>
    <n v="5015731783"/>
    <x v="744"/>
    <n v="20250408692287"/>
    <x v="22"/>
    <s v="GB"/>
    <s v="DX01-L5"/>
    <x v="5"/>
    <x v="4"/>
    <d v="2025-04-17T00:00:00"/>
    <s v="Yes"/>
    <x v="1"/>
    <d v="2025-04-17T00:00:00"/>
    <s v="SOLVED"/>
    <s v="labels not scannable, bad print"/>
    <s v="5015731783INCORRECT LABELS "/>
    <x v="0"/>
    <x v="3"/>
    <b v="0"/>
    <n v="1"/>
    <n v="0"/>
  </r>
  <r>
    <n v="5015731782"/>
    <x v="744"/>
    <n v="20250408692312"/>
    <x v="22"/>
    <s v="GB"/>
    <s v="No Loc"/>
    <x v="5"/>
    <x v="4"/>
    <d v="2025-04-17T00:00:00"/>
    <s v="Yes"/>
    <x v="1"/>
    <d v="2025-04-17T00:00:00"/>
    <s v="SOLVED"/>
    <s v="labels not scannable, bad print"/>
    <s v="5015731782INCORRECT LABELS "/>
    <x v="0"/>
    <x v="3"/>
    <b v="0"/>
    <n v="1"/>
    <n v="0"/>
  </r>
  <r>
    <n v="5015761931"/>
    <x v="745"/>
    <n v="20250409693195"/>
    <x v="51"/>
    <s v="GB"/>
    <n v="3402"/>
    <x v="5"/>
    <x v="3"/>
    <d v="2025-04-17T00:00:00"/>
    <s v="Yes"/>
    <x v="1"/>
    <d v="2025-04-17T00:00:00"/>
    <s v="SOLVED"/>
    <s v=""/>
    <s v="5015761931NO LABELS"/>
    <x v="0"/>
    <x v="3"/>
    <b v="0"/>
    <n v="1"/>
    <n v="0"/>
  </r>
  <r>
    <n v="5015761940"/>
    <x v="746"/>
    <n v="20250404690012"/>
    <x v="52"/>
    <s v="GB"/>
    <n v="3402"/>
    <x v="1"/>
    <x v="4"/>
    <d v="2025-04-17T00:00:00"/>
    <s v="No"/>
    <x v="1"/>
    <d v="2025-04-17T00:00:00"/>
    <s v="SOLVED"/>
    <s v="labels not scannable, bad print"/>
    <s v="5015761940INCORRECT LABELS "/>
    <x v="0"/>
    <x v="3"/>
    <b v="0"/>
    <n v="1"/>
    <n v="0"/>
  </r>
  <r>
    <n v="5015761939"/>
    <x v="746"/>
    <n v="20250408692169"/>
    <x v="52"/>
    <s v="GB"/>
    <s v="U2-L5"/>
    <x v="1"/>
    <x v="4"/>
    <d v="2025-04-17T00:00:00"/>
    <s v="No"/>
    <x v="1"/>
    <d v="2025-04-17T00:00:00"/>
    <s v="SOLVED"/>
    <s v="labels not scannable, bad print"/>
    <s v="5015761939INCORRECT LABELS "/>
    <x v="0"/>
    <x v="3"/>
    <b v="0"/>
    <n v="1"/>
    <n v="0"/>
  </r>
  <r>
    <n v="5015762032"/>
    <x v="747"/>
    <n v="20250408692465"/>
    <x v="79"/>
    <s v="GB"/>
    <s v="DK-BM01"/>
    <x v="2"/>
    <x v="1"/>
    <d v="2025-04-17T00:00:00"/>
    <s v="Yes"/>
    <x v="1"/>
    <d v="2025-04-17T00:00:00"/>
    <s v="SOLVED"/>
    <s v=""/>
    <s v="5015762032DAMAGED LABEL"/>
    <x v="0"/>
    <x v="3"/>
    <b v="0"/>
    <n v="1"/>
    <n v="0"/>
  </r>
  <r>
    <n v="5015761689"/>
    <x v="748"/>
    <n v="20250410694897"/>
    <x v="7"/>
    <s v="GB"/>
    <s v="DK-BM01"/>
    <x v="2"/>
    <x v="3"/>
    <d v="2025-04-17T00:00:00"/>
    <s v="Yes"/>
    <x v="1"/>
    <d v="2025-04-17T00:00:00"/>
    <s v="SOLVED"/>
    <s v=""/>
    <s v="5015761689NO LABELS"/>
    <x v="0"/>
    <x v="3"/>
    <b v="0"/>
    <n v="1"/>
    <n v="0"/>
  </r>
  <r>
    <n v="5015793543"/>
    <x v="749"/>
    <n v="20250414696114"/>
    <x v="153"/>
    <s v="GB"/>
    <n v="3402"/>
    <x v="2"/>
    <x v="4"/>
    <d v="2025-04-17T00:00:00"/>
    <s v="Yes"/>
    <x v="1"/>
    <d v="2025-04-17T00:00:00"/>
    <s v="SOLVED"/>
    <s v="labels not scannable, bad print"/>
    <s v="5015793543INCORRECT LABELS "/>
    <x v="0"/>
    <x v="3"/>
    <b v="0"/>
    <n v="1"/>
    <n v="0"/>
  </r>
  <r>
    <n v="5015793540"/>
    <x v="749"/>
    <n v="20250414696119"/>
    <x v="153"/>
    <s v="GB"/>
    <s v="U2-L5"/>
    <x v="2"/>
    <x v="4"/>
    <d v="2025-04-17T00:00:00"/>
    <s v="Yes"/>
    <x v="1"/>
    <d v="2025-04-17T00:00:00"/>
    <s v="SOLVED"/>
    <s v="labels not scannable, bad print"/>
    <s v="5015793540INCORRECT LABELS "/>
    <x v="0"/>
    <x v="3"/>
    <b v="0"/>
    <n v="1"/>
    <n v="0"/>
  </r>
  <r>
    <n v="5015793541"/>
    <x v="749"/>
    <n v="20250414696134"/>
    <x v="153"/>
    <s v="GB"/>
    <s v="DX01-L5"/>
    <x v="2"/>
    <x v="4"/>
    <d v="2025-04-17T00:00:00"/>
    <s v="Yes"/>
    <x v="1"/>
    <d v="2025-04-17T00:00:00"/>
    <s v="SOLVED"/>
    <s v="labels not scannable, bad print"/>
    <s v="5015793541INCORRECT LABELS "/>
    <x v="0"/>
    <x v="3"/>
    <b v="0"/>
    <n v="1"/>
    <n v="0"/>
  </r>
  <r>
    <n v="5015793542"/>
    <x v="749"/>
    <n v="20250414696145"/>
    <x v="153"/>
    <s v="GB"/>
    <s v="DX01-L5"/>
    <x v="2"/>
    <x v="4"/>
    <d v="2025-04-17T00:00:00"/>
    <s v="Yes"/>
    <x v="1"/>
    <d v="2025-04-17T00:00:00"/>
    <s v="SOLVED"/>
    <s v="labels not scannable, bad print"/>
    <s v="5015793542INCORRECT LABELS "/>
    <x v="0"/>
    <x v="3"/>
    <b v="0"/>
    <n v="1"/>
    <n v="0"/>
  </r>
  <r>
    <n v="5015778085"/>
    <x v="750"/>
    <n v="20250410694720"/>
    <x v="81"/>
    <s v="GB"/>
    <n v="3402"/>
    <x v="0"/>
    <x v="3"/>
    <d v="2025-04-18T00:00:00"/>
    <s v="Yes"/>
    <x v="1"/>
    <d v="2025-04-18T00:00:00"/>
    <s v="SOLVED"/>
    <s v=""/>
    <s v="5015778085NO LABELS"/>
    <x v="0"/>
    <x v="3"/>
    <b v="0"/>
    <n v="1"/>
    <n v="0"/>
  </r>
  <r>
    <n v="5015778021"/>
    <x v="751"/>
    <n v="20250410694768"/>
    <x v="57"/>
    <s v="GB"/>
    <s v="DX01-L5"/>
    <x v="0"/>
    <x v="2"/>
    <d v="2025-04-18T00:00:00"/>
    <s v="No"/>
    <x v="1"/>
    <d v="2025-04-18T00:00:00"/>
    <s v="SOLVED"/>
    <s v=""/>
    <s v="5015778021MISSING LABELS ON SOME UNITS"/>
    <x v="0"/>
    <x v="3"/>
    <b v="0"/>
    <n v="1"/>
    <n v="0"/>
  </r>
  <r>
    <n v="5015793148"/>
    <x v="752"/>
    <n v="20250414696126"/>
    <x v="59"/>
    <s v="GB"/>
    <s v="OYL1"/>
    <x v="0"/>
    <x v="0"/>
    <d v="2025-04-18T00:00:00"/>
    <s v="Yes"/>
    <x v="0"/>
    <d v="2025-04-18T00:00:00"/>
    <s v="SOLVED"/>
    <s v=""/>
    <s v="5015793148DAMAGE "/>
    <x v="0"/>
    <x v="3"/>
    <b v="0"/>
    <n v="1"/>
    <n v="0"/>
  </r>
  <r>
    <n v="5015761643"/>
    <x v="753"/>
    <n v="20250410694045"/>
    <x v="118"/>
    <s v="GB"/>
    <n v="3402"/>
    <x v="5"/>
    <x v="1"/>
    <d v="2025-04-18T00:00:00"/>
    <s v="Yes"/>
    <x v="1"/>
    <d v="2025-04-18T00:00:00"/>
    <s v="SOLVED"/>
    <s v=""/>
    <s v="5015761643DAMAGED LABEL"/>
    <x v="0"/>
    <x v="3"/>
    <b v="0"/>
    <n v="1"/>
    <n v="0"/>
  </r>
  <r>
    <n v="5015808099"/>
    <x v="754"/>
    <n v="20250411695458"/>
    <x v="106"/>
    <s v="GB"/>
    <n v="3402"/>
    <x v="5"/>
    <x v="3"/>
    <d v="2025-04-18T00:00:00"/>
    <s v="Yes"/>
    <x v="1"/>
    <d v="2025-04-18T00:00:00"/>
    <s v="SOLVED"/>
    <s v=""/>
    <s v="5015808099NO LABELS"/>
    <x v="0"/>
    <x v="3"/>
    <b v="0"/>
    <n v="1"/>
    <n v="0"/>
  </r>
  <r>
    <n v="5015762036"/>
    <x v="732"/>
    <n v="20250407691610"/>
    <x v="155"/>
    <s v="GB"/>
    <s v="DK-BM01"/>
    <x v="1"/>
    <x v="3"/>
    <d v="2025-04-18T00:00:00"/>
    <s v="Yes"/>
    <x v="1"/>
    <d v="2025-04-18T00:00:00"/>
    <s v="SOLVED"/>
    <s v="Manco, not received, will arrive 23Apr2025, arrived"/>
    <s v="5015762036NO LABELS"/>
    <x v="0"/>
    <x v="3"/>
    <b v="0"/>
    <n v="1"/>
    <n v="0"/>
  </r>
  <r>
    <n v="5015793456"/>
    <x v="755"/>
    <n v="20250414696116"/>
    <x v="44"/>
    <s v="GB"/>
    <s v="DX01-L5"/>
    <x v="1"/>
    <x v="3"/>
    <d v="2025-04-18T00:00:00"/>
    <s v="Yes"/>
    <x v="1"/>
    <d v="2025-04-18T00:00:00"/>
    <s v="SOLVED"/>
    <s v=""/>
    <s v="5015793456NO LABELS"/>
    <x v="0"/>
    <x v="3"/>
    <b v="0"/>
    <n v="1"/>
    <n v="0"/>
  </r>
  <r>
    <n v="5015793411"/>
    <x v="756"/>
    <n v="20250414696123"/>
    <x v="43"/>
    <s v="GB"/>
    <s v="U2-L5"/>
    <x v="1"/>
    <x v="3"/>
    <d v="2025-04-18T00:00:00"/>
    <s v="Yes"/>
    <x v="1"/>
    <d v="2025-04-18T00:00:00"/>
    <s v="SOLVED"/>
    <s v=""/>
    <s v="5015793411NO LABELS"/>
    <x v="0"/>
    <x v="3"/>
    <b v="0"/>
    <n v="1"/>
    <n v="0"/>
  </r>
  <r>
    <n v="5015793319"/>
    <x v="757"/>
    <n v="20250414696361"/>
    <x v="18"/>
    <s v="GB"/>
    <s v="DX01-L5"/>
    <x v="1"/>
    <x v="5"/>
    <d v="2025-04-18T00:00:00"/>
    <s v="NA"/>
    <x v="0"/>
    <d v="2025-04-24T00:00:00"/>
    <s v="SOLVED"/>
    <s v="All documents indicate 39 but only 36 have arrived and labels show also 36, confirmled 36"/>
    <s v="5015793319AMOUNT"/>
    <x v="0"/>
    <x v="3"/>
    <b v="0"/>
    <n v="1"/>
    <n v="0"/>
  </r>
  <r>
    <n v="5015793590"/>
    <x v="758"/>
    <n v="20250414696717"/>
    <x v="201"/>
    <s v="GB"/>
    <n v="3402"/>
    <x v="1"/>
    <x v="3"/>
    <d v="2025-04-18T00:00:00"/>
    <s v="Yes"/>
    <x v="1"/>
    <d v="2025-04-18T00:00:00"/>
    <s v="SOLVED"/>
    <s v=""/>
    <s v="5015793590NO LABELS"/>
    <x v="0"/>
    <x v="3"/>
    <b v="0"/>
    <n v="1"/>
    <n v="0"/>
  </r>
  <r>
    <n v="5015793067"/>
    <x v="759"/>
    <n v="20250410694041"/>
    <x v="139"/>
    <s v="GB"/>
    <s v="DX01-L5"/>
    <x v="2"/>
    <x v="3"/>
    <d v="2025-04-18T00:00:00"/>
    <s v="Yes"/>
    <x v="1"/>
    <d v="2025-04-18T00:00:00"/>
    <s v="SOLVED"/>
    <s v=""/>
    <s v="5015793067NO LABELS"/>
    <x v="0"/>
    <x v="3"/>
    <b v="0"/>
    <n v="1"/>
    <n v="0"/>
  </r>
  <r>
    <n v="5015808880"/>
    <x v="760"/>
    <n v="20250415697168"/>
    <x v="202"/>
    <s v="GB"/>
    <s v="No Loc"/>
    <x v="2"/>
    <x v="3"/>
    <d v="2025-04-18T00:00:00"/>
    <s v="Yes"/>
    <x v="1"/>
    <d v="2025-04-18T00:00:00"/>
    <s v="SOLVED"/>
    <s v=""/>
    <s v="5015808880NO LABELS"/>
    <x v="0"/>
    <x v="3"/>
    <b v="0"/>
    <n v="1"/>
    <n v="0"/>
  </r>
  <r>
    <n v="5015778043"/>
    <x v="761"/>
    <n v="20250407691541"/>
    <x v="4"/>
    <s v="GB"/>
    <n v="3402"/>
    <x v="0"/>
    <x v="6"/>
    <d v="2025-04-22T00:00:00"/>
    <s v="Yes"/>
    <x v="1"/>
    <d v="2025-04-22T00:00:00"/>
    <s v="SOLVED"/>
    <s v=""/>
    <s v="5015778043XX LABELS"/>
    <x v="0"/>
    <x v="3"/>
    <b v="0"/>
    <n v="1"/>
    <n v="0"/>
  </r>
  <r>
    <n v="5015807987"/>
    <x v="762"/>
    <n v="20250410694723"/>
    <x v="81"/>
    <s v="GB"/>
    <n v="3402"/>
    <x v="0"/>
    <x v="3"/>
    <d v="2025-04-22T00:00:00"/>
    <s v="Yes"/>
    <x v="1"/>
    <d v="2025-04-23T00:00:00"/>
    <s v="SOLVED"/>
    <s v="Masterlabels and all other labels are referring to Leicester where the destination in e-order is Desford, Leicestershire, vconfirmation received belongs to 20250410-S-70572"/>
    <s v="5015807987NO LABELS"/>
    <x v="0"/>
    <x v="3"/>
    <b v="0"/>
    <n v="1"/>
    <n v="0"/>
  </r>
  <r>
    <n v="5015793597"/>
    <x v="763"/>
    <n v="20250411695472"/>
    <x v="57"/>
    <s v="GB"/>
    <s v="DX01-L5"/>
    <x v="0"/>
    <x v="5"/>
    <d v="2025-04-22T00:00:00"/>
    <s v="NA"/>
    <x v="0"/>
    <d v="2025-04-25T00:00:00"/>
    <s v="SOLVED"/>
    <s v="only 7 of the 9 expected pallets received, 2 manco, 2 manoc pallets received on 25Apr2025"/>
    <s v="5015793597AMOUNT"/>
    <x v="0"/>
    <x v="3"/>
    <b v="0"/>
    <n v="1"/>
    <n v="0"/>
  </r>
  <r>
    <n v="5015793629"/>
    <x v="764"/>
    <n v="20250415697157"/>
    <x v="196"/>
    <s v="GB"/>
    <s v="No Loc"/>
    <x v="0"/>
    <x v="3"/>
    <d v="2025-04-22T00:00:00"/>
    <s v="Yes"/>
    <x v="1"/>
    <d v="2025-04-22T00:00:00"/>
    <s v="SOLVED"/>
    <s v=""/>
    <s v="5015793629NO LABELS"/>
    <x v="0"/>
    <x v="3"/>
    <b v="0"/>
    <n v="1"/>
    <n v="0"/>
  </r>
  <r>
    <n v="5015793162"/>
    <x v="765"/>
    <n v="20250414696213"/>
    <x v="121"/>
    <s v="GB"/>
    <n v="3402"/>
    <x v="0"/>
    <x v="4"/>
    <d v="2025-04-23T00:00:00"/>
    <s v="No"/>
    <x v="1"/>
    <d v="2025-04-23T00:00:00"/>
    <s v="SOLVED"/>
    <s v="labels not scannable, bad print"/>
    <s v="5015793162INCORRECT LABELS "/>
    <x v="0"/>
    <x v="3"/>
    <b v="0"/>
    <n v="1"/>
    <n v="0"/>
  </r>
  <r>
    <n v="5015808142"/>
    <x v="766"/>
    <n v="20250415697292"/>
    <x v="39"/>
    <s v="GB"/>
    <s v="DK-BM01"/>
    <x v="0"/>
    <x v="6"/>
    <d v="2025-04-23T00:00:00"/>
    <s v="Yes"/>
    <x v="1"/>
    <d v="2025-04-23T00:00:00"/>
    <s v="SOLVED"/>
    <s v=""/>
    <s v="5015808142XX LABELS"/>
    <x v="0"/>
    <x v="3"/>
    <b v="0"/>
    <n v="1"/>
    <n v="0"/>
  </r>
  <r>
    <n v="5015808849"/>
    <x v="767"/>
    <n v="20250415697395"/>
    <x v="203"/>
    <s v="GB"/>
    <s v="U2-L5"/>
    <x v="0"/>
    <x v="3"/>
    <d v="2025-04-23T00:00:00"/>
    <s v="Yes"/>
    <x v="1"/>
    <d v="2025-04-23T00:00:00"/>
    <s v="SOLVED"/>
    <s v=""/>
    <s v="5015808849NO LABELS"/>
    <x v="0"/>
    <x v="3"/>
    <b v="0"/>
    <n v="1"/>
    <n v="0"/>
  </r>
  <r>
    <n v="5015808555"/>
    <x v="768"/>
    <n v="20250411695748"/>
    <x v="31"/>
    <s v="GB"/>
    <s v="DX01-L5"/>
    <x v="5"/>
    <x v="3"/>
    <d v="2025-04-23T00:00:00"/>
    <s v="Yes"/>
    <x v="1"/>
    <d v="2025-04-23T00:00:00"/>
    <s v="SOLVED"/>
    <s v=""/>
    <s v="5015808555NO LABELS"/>
    <x v="0"/>
    <x v="3"/>
    <b v="0"/>
    <n v="1"/>
    <n v="0"/>
  </r>
  <r>
    <n v="5015793410"/>
    <x v="769"/>
    <n v="20250409693603"/>
    <x v="69"/>
    <s v="GB"/>
    <n v="3402"/>
    <x v="1"/>
    <x v="2"/>
    <d v="2025-04-23T00:00:00"/>
    <s v="Yes"/>
    <x v="1"/>
    <d v="2025-04-23T00:00:00"/>
    <s v="SOLVED"/>
    <s v=""/>
    <s v="5015793410MISSING LABELS ON SOME UNITS"/>
    <x v="0"/>
    <x v="3"/>
    <b v="0"/>
    <n v="1"/>
    <n v="0"/>
  </r>
  <r>
    <n v="5015808750"/>
    <x v="770"/>
    <n v="20250410694550"/>
    <x v="174"/>
    <s v="GB"/>
    <s v="OYL1"/>
    <x v="1"/>
    <x v="4"/>
    <d v="2025-04-23T00:00:00"/>
    <s v="Yes"/>
    <x v="1"/>
    <d v="2025-04-23T00:00:00"/>
    <s v="SOLVED"/>
    <s v="labels not scannable, bad print"/>
    <s v="5015808750INCORRECT LABELS "/>
    <x v="0"/>
    <x v="3"/>
    <b v="0"/>
    <n v="1"/>
    <n v="0"/>
  </r>
  <r>
    <n v="5015793339"/>
    <x v="771"/>
    <n v="20250411695586"/>
    <x v="69"/>
    <s v="GB"/>
    <n v="3402"/>
    <x v="1"/>
    <x v="3"/>
    <d v="2025-04-23T00:00:00"/>
    <s v="No"/>
    <x v="1"/>
    <d v="2025-04-23T00:00:00"/>
    <s v="SOLVED"/>
    <s v=""/>
    <s v="5015793339NO LABELS"/>
    <x v="0"/>
    <x v="3"/>
    <b v="0"/>
    <n v="1"/>
    <n v="0"/>
  </r>
  <r>
    <n v="5015808093"/>
    <x v="772"/>
    <n v="20250414695986"/>
    <x v="147"/>
    <s v="GB"/>
    <n v="3402"/>
    <x v="1"/>
    <x v="3"/>
    <d v="2025-04-23T00:00:00"/>
    <s v="Yes"/>
    <x v="1"/>
    <d v="2025-04-23T00:00:00"/>
    <s v="SOLVED"/>
    <s v=""/>
    <s v="5015808093NO LABELS"/>
    <x v="0"/>
    <x v="3"/>
    <b v="0"/>
    <n v="1"/>
    <n v="0"/>
  </r>
  <r>
    <n v="5015808463"/>
    <x v="773"/>
    <n v="20250414696233"/>
    <x v="35"/>
    <s v="GB"/>
    <s v="DX01-L5"/>
    <x v="1"/>
    <x v="5"/>
    <d v="2025-04-23T00:00:00"/>
    <s v="Yes"/>
    <x v="1"/>
    <d v="2025-04-23T00:00:00"/>
    <s v="SOLVED"/>
    <s v="only 21 of the 23 received, 2 manco, confirmed only 21 expected"/>
    <s v="5015808463AMOUNT"/>
    <x v="0"/>
    <x v="3"/>
    <b v="0"/>
    <n v="1"/>
    <n v="0"/>
  </r>
  <r>
    <n v="5015808561"/>
    <x v="774"/>
    <n v="20250414696342"/>
    <x v="44"/>
    <s v="GB"/>
    <s v="DX01-L5"/>
    <x v="1"/>
    <x v="3"/>
    <d v="2025-04-23T00:00:00"/>
    <s v="Yes"/>
    <x v="1"/>
    <d v="2025-04-23T00:00:00"/>
    <s v="SOLVED"/>
    <s v=""/>
    <s v="5015808561NO LABELS"/>
    <x v="0"/>
    <x v="3"/>
    <b v="0"/>
    <n v="1"/>
    <n v="0"/>
  </r>
  <r>
    <n v="5015808853"/>
    <x v="775"/>
    <n v="20250414696388"/>
    <x v="16"/>
    <s v="GB"/>
    <s v="DX01-L5"/>
    <x v="1"/>
    <x v="3"/>
    <d v="2025-04-23T00:00:00"/>
    <s v="Yes"/>
    <x v="1"/>
    <d v="2025-04-23T00:00:00"/>
    <s v="SOLVED"/>
    <s v=""/>
    <s v="5015808853NO LABELS"/>
    <x v="0"/>
    <x v="3"/>
    <b v="0"/>
    <n v="1"/>
    <n v="0"/>
  </r>
  <r>
    <n v="5015808190"/>
    <x v="776"/>
    <n v="20250414696746"/>
    <x v="107"/>
    <s v="GB"/>
    <s v="MY02"/>
    <x v="1"/>
    <x v="2"/>
    <d v="2025-04-23T00:00:00"/>
    <s v="Yes"/>
    <x v="1"/>
    <d v="2025-04-23T00:00:00"/>
    <s v="SOLVED"/>
    <s v=""/>
    <s v="5015808190MISSING LABELS ON SOME UNITS"/>
    <x v="0"/>
    <x v="3"/>
    <b v="0"/>
    <n v="1"/>
    <n v="0"/>
  </r>
  <r>
    <n v="5015808727"/>
    <x v="777"/>
    <n v="20250415697297"/>
    <x v="53"/>
    <s v="GB"/>
    <s v="U2-L5"/>
    <x v="1"/>
    <x v="4"/>
    <d v="2025-04-23T00:00:00"/>
    <s v="Yes"/>
    <x v="1"/>
    <d v="2025-04-23T00:00:00"/>
    <s v="SOLVED"/>
    <s v="labels not scannable, bad print"/>
    <s v="5015808727INCORRECT LABELS "/>
    <x v="0"/>
    <x v="3"/>
    <b v="0"/>
    <n v="1"/>
    <n v="0"/>
  </r>
  <r>
    <n v="5015808728"/>
    <x v="777"/>
    <n v="20250415697323"/>
    <x v="53"/>
    <s v="GB"/>
    <n v="3402"/>
    <x v="1"/>
    <x v="4"/>
    <d v="2025-04-23T00:00:00"/>
    <s v="No"/>
    <x v="1"/>
    <d v="2025-04-23T00:00:00"/>
    <s v="SOLVED"/>
    <s v="labels not scannable, bad print"/>
    <s v="5015808728INCORRECT LABELS "/>
    <x v="0"/>
    <x v="3"/>
    <b v="0"/>
    <n v="1"/>
    <n v="0"/>
  </r>
  <r>
    <n v="5015839582"/>
    <x v="778"/>
    <n v="20250418700340"/>
    <x v="204"/>
    <s v="GB"/>
    <s v="No Loc"/>
    <x v="2"/>
    <x v="4"/>
    <d v="2025-04-23T00:00:00"/>
    <s v="Yes"/>
    <x v="1"/>
    <d v="2025-04-23T00:00:00"/>
    <s v="SOLVED"/>
    <s v="labels not scannable, bad print"/>
    <s v="5015839582INCORRECT LABELS "/>
    <x v="0"/>
    <x v="3"/>
    <b v="0"/>
    <n v="1"/>
    <n v="0"/>
  </r>
  <r>
    <n v="5015839527"/>
    <x v="779"/>
    <n v="20250418700345"/>
    <x v="153"/>
    <s v="GB"/>
    <s v="DX01-L5"/>
    <x v="2"/>
    <x v="4"/>
    <d v="2025-04-23T00:00:00"/>
    <s v="Yes"/>
    <x v="1"/>
    <d v="2025-04-23T00:00:00"/>
    <s v="SOLVED"/>
    <s v="labels not scannable, bad print"/>
    <s v="5015839527INCORRECT LABELS "/>
    <x v="0"/>
    <x v="3"/>
    <b v="0"/>
    <n v="1"/>
    <n v="0"/>
  </r>
  <r>
    <n v="5015839525"/>
    <x v="779"/>
    <n v="20250418700377"/>
    <x v="153"/>
    <s v="GB"/>
    <s v="MY02"/>
    <x v="2"/>
    <x v="4"/>
    <d v="2025-04-23T00:00:00"/>
    <s v="Yes"/>
    <x v="1"/>
    <d v="2025-04-23T00:00:00"/>
    <s v="SOLVED"/>
    <s v="labels not scannable, bad print"/>
    <s v="5015839525INCORRECT LABELS "/>
    <x v="0"/>
    <x v="3"/>
    <b v="0"/>
    <n v="1"/>
    <n v="0"/>
  </r>
  <r>
    <n v="5015808580"/>
    <x v="780"/>
    <n v="20250414696241"/>
    <x v="59"/>
    <s v="GB"/>
    <s v="OYL1"/>
    <x v="0"/>
    <x v="0"/>
    <d v="2025-04-24T00:00:00"/>
    <s v="Yes"/>
    <x v="1"/>
    <d v="2025-04-24T00:00:00"/>
    <s v="SOLVED"/>
    <s v=""/>
    <s v="5015808580DAMAGE "/>
    <x v="0"/>
    <x v="3"/>
    <b v="0"/>
    <n v="1"/>
    <n v="0"/>
  </r>
  <r>
    <n v="5015760097"/>
    <x v="781"/>
    <n v="20250407691246"/>
    <x v="205"/>
    <s v="GB"/>
    <s v="OYL1"/>
    <x v="5"/>
    <x v="3"/>
    <d v="2025-04-24T00:00:00"/>
    <s v="Yes"/>
    <x v="1"/>
    <d v="2025-04-24T00:00:00"/>
    <s v="SOLVED"/>
    <s v=""/>
    <s v="5015760097NO LABELS"/>
    <x v="0"/>
    <x v="3"/>
    <b v="0"/>
    <n v="1"/>
    <n v="0"/>
  </r>
  <r>
    <n v="5015793304"/>
    <x v="782"/>
    <n v="20250410694026"/>
    <x v="50"/>
    <s v="GB"/>
    <n v="3402"/>
    <x v="5"/>
    <x v="3"/>
    <d v="2025-04-24T00:00:00"/>
    <s v="Yes"/>
    <x v="1"/>
    <d v="2025-04-24T00:00:00"/>
    <s v="SOLVED"/>
    <s v=""/>
    <s v="5015793304NO LABELS"/>
    <x v="0"/>
    <x v="3"/>
    <b v="0"/>
    <n v="1"/>
    <n v="0"/>
  </r>
  <r>
    <n v="5015835814"/>
    <x v="783"/>
    <n v="20250415697676"/>
    <x v="27"/>
    <s v="GB"/>
    <s v="U2-L5"/>
    <x v="5"/>
    <x v="4"/>
    <d v="2025-04-24T00:00:00"/>
    <s v="Yes"/>
    <x v="1"/>
    <d v="2025-04-24T00:00:00"/>
    <s v="SOLVED"/>
    <s v="labels not scannable, bad print"/>
    <s v="5015835814INCORRECT LABELS "/>
    <x v="0"/>
    <x v="3"/>
    <b v="0"/>
    <n v="1"/>
    <n v="0"/>
  </r>
  <r>
    <n v="5015822217"/>
    <x v="784"/>
    <n v="20250415697726"/>
    <x v="184"/>
    <s v="GB"/>
    <s v="OYL1"/>
    <x v="5"/>
    <x v="3"/>
    <d v="2025-04-24T00:00:00"/>
    <s v="Yes"/>
    <x v="1"/>
    <d v="2025-04-24T00:00:00"/>
    <s v="SOLVED"/>
    <s v=""/>
    <s v="5015822217NO LABELS"/>
    <x v="0"/>
    <x v="3"/>
    <b v="0"/>
    <n v="1"/>
    <n v="0"/>
  </r>
  <r>
    <n v="5015835986"/>
    <x v="785"/>
    <n v="20250416698248"/>
    <x v="51"/>
    <s v="GB"/>
    <n v="3402"/>
    <x v="5"/>
    <x v="3"/>
    <d v="2025-04-24T00:00:00"/>
    <s v="Yes"/>
    <x v="1"/>
    <d v="2025-04-24T00:00:00"/>
    <s v="SOLVED"/>
    <s v=""/>
    <s v="5015835986NO LABELS"/>
    <x v="0"/>
    <x v="3"/>
    <b v="0"/>
    <n v="1"/>
    <n v="0"/>
  </r>
  <r>
    <n v="5015835984"/>
    <x v="785"/>
    <n v="20250416698262"/>
    <x v="51"/>
    <s v="GB"/>
    <s v="U2-L5"/>
    <x v="5"/>
    <x v="3"/>
    <d v="2025-04-24T00:00:00"/>
    <s v="Yes"/>
    <x v="1"/>
    <d v="2025-04-24T00:00:00"/>
    <s v="SOLVED"/>
    <s v=""/>
    <s v="5015835984NO LABELS"/>
    <x v="0"/>
    <x v="3"/>
    <b v="0"/>
    <n v="1"/>
    <n v="0"/>
  </r>
  <r>
    <n v="5015746835"/>
    <x v="786"/>
    <n v="20250408692150"/>
    <x v="137"/>
    <s v="GB"/>
    <n v="3402"/>
    <x v="1"/>
    <x v="6"/>
    <d v="2025-04-24T00:00:00"/>
    <s v="Yes"/>
    <x v="1"/>
    <d v="2025-04-24T00:00:00"/>
    <s v="SOLVED"/>
    <s v=""/>
    <s v="5015746835XX LABELS"/>
    <x v="0"/>
    <x v="3"/>
    <b v="0"/>
    <n v="1"/>
    <n v="0"/>
  </r>
  <r>
    <n v="5015808009"/>
    <x v="787"/>
    <n v="20250414696351"/>
    <x v="175"/>
    <s v="GB"/>
    <s v="DK-BM01"/>
    <x v="1"/>
    <x v="2"/>
    <d v="2025-04-24T00:00:00"/>
    <s v="No"/>
    <x v="1"/>
    <d v="2025-04-24T00:00:00"/>
    <s v="SOLVED"/>
    <s v=""/>
    <s v="5015808009MISSING LABELS ON SOME UNITS"/>
    <x v="0"/>
    <x v="3"/>
    <b v="0"/>
    <n v="1"/>
    <n v="0"/>
  </r>
  <r>
    <n v="5015808699"/>
    <x v="788"/>
    <n v="20250415697453"/>
    <x v="10"/>
    <s v="GB"/>
    <s v="No Loc"/>
    <x v="1"/>
    <x v="3"/>
    <d v="2025-04-24T00:00:00"/>
    <s v="Yes"/>
    <x v="1"/>
    <d v="2025-04-24T00:00:00"/>
    <s v="SOLVED"/>
    <s v=""/>
    <s v="5015808699NO LABELS"/>
    <x v="0"/>
    <x v="3"/>
    <b v="0"/>
    <n v="1"/>
    <n v="0"/>
  </r>
  <r>
    <n v="5015808698"/>
    <x v="788"/>
    <n v="20250415697472"/>
    <x v="10"/>
    <s v="GB"/>
    <s v="No Loc"/>
    <x v="1"/>
    <x v="3"/>
    <d v="2025-04-24T00:00:00"/>
    <s v="Yes"/>
    <x v="1"/>
    <d v="2025-04-24T00:00:00"/>
    <s v="SOLVED"/>
    <s v=""/>
    <s v="5015808698NO LABELS"/>
    <x v="0"/>
    <x v="3"/>
    <b v="0"/>
    <n v="1"/>
    <n v="0"/>
  </r>
  <r>
    <n v="5015808227"/>
    <x v="789"/>
    <n v="20250415697506"/>
    <x v="96"/>
    <s v="GB"/>
    <s v="DX01-L5"/>
    <x v="1"/>
    <x v="2"/>
    <d v="2025-04-24T00:00:00"/>
    <s v="Yes"/>
    <x v="1"/>
    <d v="2025-04-24T00:00:00"/>
    <s v="SOLVED"/>
    <s v=""/>
    <s v="5015808227MISSING LABELS ON SOME UNITS"/>
    <x v="0"/>
    <x v="3"/>
    <b v="0"/>
    <n v="1"/>
    <n v="0"/>
  </r>
  <r>
    <n v="5015808145"/>
    <x v="790"/>
    <n v="20250416698208"/>
    <x v="71"/>
    <s v="GB"/>
    <s v="No Loc"/>
    <x v="1"/>
    <x v="1"/>
    <d v="2025-04-24T00:00:00"/>
    <s v="Yes"/>
    <x v="1"/>
    <d v="2025-04-24T00:00:00"/>
    <s v="SOLVED"/>
    <s v=""/>
    <s v="5015808145DAMAGED LABEL"/>
    <x v="0"/>
    <x v="3"/>
    <b v="0"/>
    <n v="1"/>
    <n v="0"/>
  </r>
  <r>
    <n v="5015845283"/>
    <x v="791"/>
    <n v="20250418700479"/>
    <x v="206"/>
    <s v="GB"/>
    <s v="DK-BM01"/>
    <x v="2"/>
    <x v="0"/>
    <d v="2025-04-24T00:00:00"/>
    <s v="Yes"/>
    <x v="1"/>
    <d v="2025-04-24T00:00:00"/>
    <s v="SOLVED"/>
    <s v=""/>
    <s v="5015845283DAMAGE "/>
    <x v="0"/>
    <x v="3"/>
    <b v="0"/>
    <n v="1"/>
    <n v="0"/>
  </r>
  <r>
    <n v="5015845382"/>
    <x v="792"/>
    <n v="20250415697897"/>
    <x v="30"/>
    <s v="GB"/>
    <n v="3402"/>
    <x v="0"/>
    <x v="6"/>
    <d v="2025-04-25T00:00:00"/>
    <s v="Yes"/>
    <x v="1"/>
    <d v="2025-04-25T00:00:00"/>
    <s v="SOLVED"/>
    <s v=""/>
    <s v="5015845382XX LABELS"/>
    <x v="0"/>
    <x v="3"/>
    <b v="0"/>
    <n v="1"/>
    <n v="0"/>
  </r>
  <r>
    <n v="5015836021"/>
    <x v="793"/>
    <n v="20250417699830"/>
    <x v="93"/>
    <s v="GB"/>
    <s v="OYL1"/>
    <x v="0"/>
    <x v="5"/>
    <d v="2025-04-25T00:00:00"/>
    <s v="NA"/>
    <x v="2"/>
    <d v="2025-04-28T00:00:00"/>
    <s v="SOLVED"/>
    <s v="Manco, not received, received on 28Apr2025"/>
    <s v="5015836021AMOUNT"/>
    <x v="0"/>
    <x v="3"/>
    <b v="0"/>
    <n v="1"/>
    <n v="0"/>
  </r>
  <r>
    <n v="5015808746"/>
    <x v="794"/>
    <n v="20250415697419"/>
    <x v="22"/>
    <s v="GB"/>
    <s v="DX01-L5"/>
    <x v="5"/>
    <x v="4"/>
    <d v="2025-04-25T00:00:00"/>
    <s v="Yes"/>
    <x v="1"/>
    <d v="2025-04-25T00:00:00"/>
    <s v="SOLVED"/>
    <s v="labels not scannable, bad print"/>
    <s v="5015808746INCORRECT LABELS "/>
    <x v="0"/>
    <x v="3"/>
    <b v="0"/>
    <n v="1"/>
    <n v="0"/>
  </r>
  <r>
    <n v="5015839783"/>
    <x v="795"/>
    <n v="20250415697868"/>
    <x v="128"/>
    <s v="GB"/>
    <s v="DK-LW08"/>
    <x v="5"/>
    <x v="3"/>
    <d v="2025-04-25T00:00:00"/>
    <s v="Yes"/>
    <x v="1"/>
    <d v="2025-04-25T00:00:00"/>
    <s v="SOLVED"/>
    <s v=""/>
    <s v="5015839783NO LABELS"/>
    <x v="0"/>
    <x v="3"/>
    <b v="0"/>
    <n v="1"/>
    <n v="0"/>
  </r>
  <r>
    <n v="5015808512"/>
    <x v="796"/>
    <n v="20250410694865"/>
    <x v="123"/>
    <s v="GB"/>
    <s v="DX01-L5"/>
    <x v="1"/>
    <x v="6"/>
    <d v="2025-04-25T00:00:00"/>
    <s v="Yes"/>
    <x v="1"/>
    <d v="2025-04-25T00:00:00"/>
    <s v="SOLVED"/>
    <s v=""/>
    <s v="5015808512XX LABELS"/>
    <x v="0"/>
    <x v="3"/>
    <b v="0"/>
    <n v="1"/>
    <n v="0"/>
  </r>
  <r>
    <n v="5015808631"/>
    <x v="797"/>
    <n v="20250414696601"/>
    <x v="52"/>
    <s v="GB"/>
    <s v="U2-L5"/>
    <x v="1"/>
    <x v="3"/>
    <d v="2025-04-25T00:00:00"/>
    <s v="Yes"/>
    <x v="1"/>
    <d v="2025-04-25T00:00:00"/>
    <s v="SOLVED"/>
    <s v=""/>
    <s v="5015808631NO LABELS"/>
    <x v="0"/>
    <x v="3"/>
    <b v="0"/>
    <n v="1"/>
    <n v="0"/>
  </r>
  <r>
    <n v="5015835958"/>
    <x v="798"/>
    <n v="20250416698137"/>
    <x v="15"/>
    <s v="GB"/>
    <s v="U2-L5"/>
    <x v="1"/>
    <x v="3"/>
    <d v="2025-04-25T00:00:00"/>
    <s v="Yes"/>
    <x v="1"/>
    <d v="2025-04-25T00:00:00"/>
    <s v="SOLVED"/>
    <s v=""/>
    <s v="5015835958NO LABELS"/>
    <x v="0"/>
    <x v="3"/>
    <b v="0"/>
    <n v="1"/>
    <n v="0"/>
  </r>
  <r>
    <n v="5015845655"/>
    <x v="799"/>
    <n v="20250416698282"/>
    <x v="18"/>
    <s v="GB"/>
    <s v="DX01-L5"/>
    <x v="1"/>
    <x v="3"/>
    <d v="2025-04-25T00:00:00"/>
    <s v="Yes"/>
    <x v="1"/>
    <d v="2025-04-25T00:00:00"/>
    <s v="SOLVED"/>
    <s v=""/>
    <s v="5015845655NO LABELS"/>
    <x v="0"/>
    <x v="3"/>
    <b v="0"/>
    <n v="1"/>
    <n v="0"/>
  </r>
  <r>
    <n v="5015836602"/>
    <x v="800"/>
    <n v="20250416698286"/>
    <x v="207"/>
    <s v="GB"/>
    <s v="DK-BM01"/>
    <x v="1"/>
    <x v="5"/>
    <d v="2025-04-25T00:00:00"/>
    <s v="NA"/>
    <x v="0"/>
    <d v="2025-04-25T00:00:00"/>
    <s v="SOLVED"/>
    <s v="all 8 pallets manco, but instead 8 pallets of 20250416-S-70101 received, confirmed, correct ref 20250416-S-70167, cancelled 20250416-S-70101"/>
    <s v="5015836602AMOUNT"/>
    <x v="0"/>
    <x v="3"/>
    <b v="0"/>
    <n v="1"/>
    <n v="0"/>
  </r>
  <r>
    <n v="5015839298"/>
    <x v="801"/>
    <n v="20250416698329"/>
    <x v="43"/>
    <s v="GB"/>
    <s v="U2-L5"/>
    <x v="1"/>
    <x v="4"/>
    <d v="2025-04-25T00:00:00"/>
    <s v="Yes"/>
    <x v="1"/>
    <d v="2025-04-25T00:00:00"/>
    <s v="SOLVED"/>
    <s v="labels not scannable, bad print"/>
    <s v="5015839298INCORRECT LABELS "/>
    <x v="0"/>
    <x v="3"/>
    <b v="0"/>
    <n v="1"/>
    <n v="0"/>
  </r>
  <r>
    <n v="5015839747"/>
    <x v="802"/>
    <n v="20250416698709"/>
    <x v="208"/>
    <s v="GB"/>
    <s v="DX01-L5"/>
    <x v="1"/>
    <x v="6"/>
    <d v="2025-04-25T00:00:00"/>
    <s v="Yes"/>
    <x v="1"/>
    <d v="2025-04-25T00:00:00"/>
    <s v="SOLVED"/>
    <s v=""/>
    <s v="5015839747XX LABELS"/>
    <x v="0"/>
    <x v="3"/>
    <b v="0"/>
    <n v="1"/>
    <n v="0"/>
  </r>
  <r>
    <n v="5015839227"/>
    <x v="803"/>
    <n v="20250414696958"/>
    <x v="12"/>
    <s v="GB"/>
    <s v="DX01-L5"/>
    <x v="2"/>
    <x v="3"/>
    <d v="2025-04-25T00:00:00"/>
    <s v="Yes"/>
    <x v="1"/>
    <d v="2025-04-25T00:00:00"/>
    <s v="SOLVED"/>
    <s v=""/>
    <s v="5015839227NO LABELS"/>
    <x v="0"/>
    <x v="3"/>
    <b v="0"/>
    <n v="1"/>
    <n v="0"/>
  </r>
  <r>
    <n v="5015845719"/>
    <x v="804"/>
    <n v="20250417699223"/>
    <x v="139"/>
    <s v="GB"/>
    <s v="DX01-L5"/>
    <x v="2"/>
    <x v="3"/>
    <d v="2025-04-25T00:00:00"/>
    <s v="Yes"/>
    <x v="1"/>
    <d v="2025-04-25T00:00:00"/>
    <s v="SOLVED"/>
    <s v=""/>
    <s v="5015845719NO LABELS"/>
    <x v="0"/>
    <x v="3"/>
    <b v="0"/>
    <n v="1"/>
    <n v="0"/>
  </r>
  <r>
    <n v="5015845674"/>
    <x v="805"/>
    <n v="20250418700277"/>
    <x v="7"/>
    <s v="GB"/>
    <s v="DK-BM01"/>
    <x v="2"/>
    <x v="0"/>
    <d v="2025-04-25T00:00:00"/>
    <s v="Yes"/>
    <x v="1"/>
    <d v="2025-04-25T00:00:00"/>
    <s v="SOLVED"/>
    <s v=""/>
    <s v="5015845674DAMAGE "/>
    <x v="0"/>
    <x v="3"/>
    <b v="0"/>
    <n v="1"/>
    <n v="0"/>
  </r>
  <r>
    <n v="5015845674"/>
    <x v="805"/>
    <n v="20250418700277"/>
    <x v="7"/>
    <s v="GB"/>
    <s v="DK-BM01"/>
    <x v="2"/>
    <x v="3"/>
    <d v="2025-04-25T00:00:00"/>
    <s v="Yes"/>
    <x v="1"/>
    <d v="2025-04-25T00:00:00"/>
    <s v="SOLVED"/>
    <s v=""/>
    <s v="5015845674NO LABELS"/>
    <x v="0"/>
    <x v="3"/>
    <b v="0"/>
    <n v="1"/>
    <n v="0"/>
  </r>
  <r>
    <n v="5015861432"/>
    <x v="806"/>
    <n v="20250422701090"/>
    <x v="153"/>
    <s v="GB"/>
    <n v="3402"/>
    <x v="2"/>
    <x v="4"/>
    <d v="2025-04-25T00:00:00"/>
    <s v="Yes"/>
    <x v="1"/>
    <d v="2025-04-25T00:00:00"/>
    <s v="SOLVED"/>
    <s v="labels not scannable, bad print"/>
    <s v="5015861432INCORRECT LABELS "/>
    <x v="0"/>
    <x v="3"/>
    <b v="0"/>
    <n v="1"/>
    <n v="0"/>
  </r>
  <r>
    <n v="5015822385"/>
    <x v="807"/>
    <n v="20250415697885"/>
    <x v="47"/>
    <s v="GB"/>
    <s v="DK-BM01"/>
    <x v="0"/>
    <x v="3"/>
    <d v="2025-04-28T00:00:00"/>
    <s v="Yes"/>
    <x v="1"/>
    <d v="2025-04-28T00:00:00"/>
    <s v="SOLVED"/>
    <s v=""/>
    <s v="5015822385NO LABELS"/>
    <x v="0"/>
    <x v="3"/>
    <b v="0"/>
    <n v="1"/>
    <n v="0"/>
  </r>
  <r>
    <n v="5015836456"/>
    <x v="808"/>
    <n v="20250417699525"/>
    <x v="57"/>
    <s v="GB"/>
    <s v="DX01-L5"/>
    <x v="0"/>
    <x v="6"/>
    <d v="2025-04-28T00:00:00"/>
    <s v="Yes"/>
    <x v="1"/>
    <d v="2025-04-28T00:00:00"/>
    <s v="SOLVED"/>
    <s v=""/>
    <s v="5015836456XX LABELS"/>
    <x v="0"/>
    <x v="3"/>
    <b v="0"/>
    <n v="1"/>
    <n v="0"/>
  </r>
  <r>
    <n v="5015845494"/>
    <x v="809"/>
    <n v="20250417699724"/>
    <x v="121"/>
    <s v="GB"/>
    <n v="3402"/>
    <x v="0"/>
    <x v="4"/>
    <d v="2025-04-28T00:00:00"/>
    <s v="Yes"/>
    <x v="1"/>
    <d v="2025-04-28T00:00:00"/>
    <s v="SOLVED"/>
    <s v="labels not scannable, bad print"/>
    <s v="5015845494INCORRECT LABELS "/>
    <x v="0"/>
    <x v="3"/>
    <b v="0"/>
    <n v="1"/>
    <n v="0"/>
  </r>
  <r>
    <n v="5015845528"/>
    <x v="810"/>
    <n v="20250417699590"/>
    <x v="44"/>
    <s v="GB"/>
    <s v="DX01-L5"/>
    <x v="1"/>
    <x v="3"/>
    <d v="2025-04-28T00:00:00"/>
    <s v="Yes"/>
    <x v="1"/>
    <d v="2025-04-28T00:00:00"/>
    <s v="SOLVED"/>
    <s v=""/>
    <s v="5015845528NO LABELS"/>
    <x v="0"/>
    <x v="3"/>
    <b v="0"/>
    <n v="1"/>
    <n v="0"/>
  </r>
  <r>
    <n v="5015845528"/>
    <x v="810"/>
    <n v="20250417699590"/>
    <x v="44"/>
    <s v="GB"/>
    <s v="DX01-L5"/>
    <x v="1"/>
    <x v="0"/>
    <d v="2025-04-28T00:00:00"/>
    <s v="Yes"/>
    <x v="1"/>
    <d v="2025-04-28T00:00:00"/>
    <s v="SOLVED"/>
    <s v=""/>
    <s v="5015845528DAMAGE "/>
    <x v="0"/>
    <x v="3"/>
    <b v="0"/>
    <n v="1"/>
    <n v="0"/>
  </r>
  <r>
    <n v="5015861459"/>
    <x v="811"/>
    <n v="20250422701023"/>
    <x v="135"/>
    <s v="GB"/>
    <s v="DX01-L5"/>
    <x v="1"/>
    <x v="5"/>
    <d v="2025-04-28T00:00:00"/>
    <s v="NA"/>
    <x v="1"/>
    <d v="2025-04-28T00:00:00"/>
    <s v="SOLVED"/>
    <s v="6 pallets received instead of 2, 4 pallets wrong labeled by supplier, corrected,"/>
    <s v="5015861459AMOUNT"/>
    <x v="0"/>
    <x v="3"/>
    <b v="0"/>
    <n v="1"/>
    <n v="0"/>
  </r>
  <r>
    <n v="5015861460"/>
    <x v="811"/>
    <n v="20250422701027"/>
    <x v="135"/>
    <s v="GB"/>
    <s v="No Loc"/>
    <x v="1"/>
    <x v="5"/>
    <d v="2025-04-28T00:00:00"/>
    <s v="NA"/>
    <x v="1"/>
    <d v="2025-04-28T00:00:00"/>
    <s v="SOLVED"/>
    <s v="MANCO (4 pallets), wrong labeled by supplier, corrected and received"/>
    <s v="5015861460AMOUNT"/>
    <x v="0"/>
    <x v="3"/>
    <b v="0"/>
    <n v="1"/>
    <n v="0"/>
  </r>
  <r>
    <n v="5015861278"/>
    <x v="812"/>
    <n v="20250422701235"/>
    <x v="59"/>
    <s v="GB"/>
    <s v="OYL1"/>
    <x v="1"/>
    <x v="6"/>
    <d v="2025-04-28T00:00:00"/>
    <s v="Yes"/>
    <x v="1"/>
    <d v="2025-04-28T00:00:00"/>
    <s v="SOLVED"/>
    <s v=""/>
    <s v="5015861278XX LABELS"/>
    <x v="0"/>
    <x v="3"/>
    <b v="0"/>
    <n v="1"/>
    <n v="0"/>
  </r>
  <r>
    <n v="5015861220"/>
    <x v="813"/>
    <n v="20250416698686"/>
    <x v="9"/>
    <s v="GB"/>
    <s v="DX01-L5"/>
    <x v="5"/>
    <x v="3"/>
    <d v="2025-04-29T00:00:00"/>
    <s v="Yes"/>
    <x v="1"/>
    <d v="2025-04-29T00:00:00"/>
    <s v="SOLVED"/>
    <s v=""/>
    <s v="5015861220NO LABELS"/>
    <x v="0"/>
    <x v="3"/>
    <b v="0"/>
    <n v="1"/>
    <n v="0"/>
  </r>
  <r>
    <n v="5015861152"/>
    <x v="814"/>
    <n v="20250416698771"/>
    <x v="9"/>
    <s v="GB"/>
    <s v="DX01-L5"/>
    <x v="5"/>
    <x v="3"/>
    <d v="2025-04-29T00:00:00"/>
    <s v="Yes"/>
    <x v="1"/>
    <d v="2025-04-29T00:00:00"/>
    <s v="SOLVED"/>
    <s v=""/>
    <s v="5015861152NO LABELS"/>
    <x v="0"/>
    <x v="3"/>
    <b v="0"/>
    <n v="1"/>
    <n v="0"/>
  </r>
  <r>
    <n v="5015836089"/>
    <x v="815"/>
    <n v="20250417699968"/>
    <x v="40"/>
    <s v="GB"/>
    <n v="3402"/>
    <x v="5"/>
    <x v="6"/>
    <d v="2025-04-29T00:00:00"/>
    <s v="Yes"/>
    <x v="1"/>
    <d v="2025-04-29T00:00:00"/>
    <s v="SOLVED"/>
    <s v=""/>
    <s v="5015836089XX LABELS"/>
    <x v="0"/>
    <x v="3"/>
    <b v="0"/>
    <n v="1"/>
    <n v="0"/>
  </r>
  <r>
    <n v="5015845406"/>
    <x v="816"/>
    <n v="20250417699600"/>
    <x v="14"/>
    <s v="GB"/>
    <s v="DX01-L5"/>
    <x v="3"/>
    <x v="3"/>
    <d v="2025-04-29T00:00:00"/>
    <s v="Yes"/>
    <x v="1"/>
    <d v="2025-04-29T00:00:00"/>
    <s v="SOLVED"/>
    <s v=""/>
    <s v="5015845406NO LABELS"/>
    <x v="0"/>
    <x v="3"/>
    <b v="0"/>
    <n v="1"/>
    <n v="0"/>
  </r>
  <r>
    <n v="5015808064"/>
    <x v="817"/>
    <n v="20250415697468"/>
    <x v="201"/>
    <s v="GB"/>
    <n v="3402"/>
    <x v="1"/>
    <x v="3"/>
    <d v="2025-04-29T00:00:00"/>
    <s v="Yes"/>
    <x v="1"/>
    <d v="2025-04-29T00:00:00"/>
    <s v="SOLVED"/>
    <s v=""/>
    <s v="5015808064NO LABELS"/>
    <x v="0"/>
    <x v="3"/>
    <b v="0"/>
    <n v="1"/>
    <n v="0"/>
  </r>
  <r>
    <n v="5015836584"/>
    <x v="818"/>
    <n v="20250416698729"/>
    <x v="208"/>
    <s v="GB"/>
    <s v="DX01-L5"/>
    <x v="1"/>
    <x v="3"/>
    <d v="2025-04-29T00:00:00"/>
    <s v="Yes"/>
    <x v="1"/>
    <d v="2025-04-29T00:00:00"/>
    <s v="SOLVED"/>
    <s v=""/>
    <s v="5015836584NO LABELS"/>
    <x v="0"/>
    <x v="3"/>
    <b v="0"/>
    <n v="1"/>
    <n v="0"/>
  </r>
  <r>
    <n v="5015861172"/>
    <x v="819"/>
    <n v="20250417699576"/>
    <x v="35"/>
    <s v="GB"/>
    <s v="DX01-L5"/>
    <x v="1"/>
    <x v="5"/>
    <d v="2025-04-29T00:00:00"/>
    <s v="NA"/>
    <x v="0"/>
    <d v="2025-04-30T00:00:00"/>
    <s v="SOLVED"/>
    <s v="only 23 of the 24 received, 1 pallet manco, confirmed 23 pallets is correct"/>
    <s v="5015861172AMOUNT"/>
    <x v="0"/>
    <x v="3"/>
    <b v="0"/>
    <n v="1"/>
    <n v="0"/>
  </r>
  <r>
    <n v="5015845349"/>
    <x v="820"/>
    <n v="20250417699858"/>
    <x v="83"/>
    <s v="GB"/>
    <s v="MY02"/>
    <x v="1"/>
    <x v="1"/>
    <d v="2025-04-29T00:00:00"/>
    <s v="Yes"/>
    <x v="1"/>
    <d v="2025-04-29T00:00:00"/>
    <s v="SOLVED"/>
    <s v=""/>
    <s v="5015845349DAMAGED LABEL"/>
    <x v="0"/>
    <x v="3"/>
    <b v="0"/>
    <n v="1"/>
    <n v="0"/>
  </r>
  <r>
    <n v="5015839654"/>
    <x v="821"/>
    <n v="20250417700022"/>
    <x v="123"/>
    <s v="GB"/>
    <s v="DX01-L5"/>
    <x v="1"/>
    <x v="6"/>
    <d v="2025-04-29T00:00:00"/>
    <s v="Yes"/>
    <x v="1"/>
    <d v="2025-04-29T00:00:00"/>
    <s v="SOLVED"/>
    <s v=""/>
    <s v="5015839654XX LABELS"/>
    <x v="0"/>
    <x v="3"/>
    <b v="0"/>
    <n v="1"/>
    <n v="0"/>
  </r>
  <r>
    <n v="5015861492"/>
    <x v="822"/>
    <n v="20250422700932"/>
    <x v="10"/>
    <s v="GB"/>
    <s v="No Loc"/>
    <x v="1"/>
    <x v="6"/>
    <d v="2025-04-29T00:00:00"/>
    <s v="Yes"/>
    <x v="1"/>
    <d v="2025-04-29T00:00:00"/>
    <s v="SOLVED"/>
    <s v=""/>
    <s v="5015861492XX LABELS"/>
    <x v="0"/>
    <x v="3"/>
    <b v="0"/>
    <n v="1"/>
    <n v="0"/>
  </r>
  <r>
    <n v="5015861489"/>
    <x v="822"/>
    <n v="20250422700936"/>
    <x v="10"/>
    <s v="GB"/>
    <s v="No Loc"/>
    <x v="1"/>
    <x v="6"/>
    <d v="2025-04-29T00:00:00"/>
    <s v="Yes"/>
    <x v="1"/>
    <d v="2025-04-29T00:00:00"/>
    <s v="SOLVED"/>
    <s v=""/>
    <s v="5015861489XX LABELS"/>
    <x v="0"/>
    <x v="3"/>
    <b v="0"/>
    <n v="1"/>
    <n v="0"/>
  </r>
  <r>
    <n v="5015877262"/>
    <x v="823"/>
    <n v="20250423702158"/>
    <x v="45"/>
    <s v="GB"/>
    <s v="DX01-L5"/>
    <x v="1"/>
    <x v="4"/>
    <d v="2025-04-29T00:00:00"/>
    <s v="Yes"/>
    <x v="1"/>
    <d v="2025-04-29T00:00:00"/>
    <s v="SOLVED"/>
    <s v="labels not scannable, bad print"/>
    <s v="5015877262INCORRECT LABELS "/>
    <x v="0"/>
    <x v="3"/>
    <b v="0"/>
    <n v="1"/>
    <n v="0"/>
  </r>
  <r>
    <n v="5015876949"/>
    <x v="824"/>
    <n v="20250423702330"/>
    <x v="44"/>
    <s v="GB"/>
    <s v="DX01-L5"/>
    <x v="1"/>
    <x v="3"/>
    <d v="2025-04-29T00:00:00"/>
    <s v="Yes"/>
    <x v="1"/>
    <d v="2025-04-29T00:00:00"/>
    <s v="SOLVED"/>
    <s v=""/>
    <s v="5015876949NO LABELS"/>
    <x v="0"/>
    <x v="3"/>
    <b v="0"/>
    <n v="1"/>
    <n v="0"/>
  </r>
  <r>
    <n v="5015877485"/>
    <x v="825"/>
    <n v="20250423702473"/>
    <x v="37"/>
    <s v="GB"/>
    <s v="DX01-L5"/>
    <x v="1"/>
    <x v="3"/>
    <d v="2025-04-29T00:00:00"/>
    <s v="Yes"/>
    <x v="1"/>
    <d v="2025-04-29T00:00:00"/>
    <s v="SOLVED"/>
    <s v=""/>
    <s v="5015877485NO LABELS"/>
    <x v="0"/>
    <x v="3"/>
    <b v="0"/>
    <n v="1"/>
    <n v="0"/>
  </r>
  <r>
    <n v="5015877296"/>
    <x v="826"/>
    <n v="20250327684650"/>
    <x v="12"/>
    <s v="GB"/>
    <s v="DX01-L5"/>
    <x v="2"/>
    <x v="3"/>
    <d v="2025-04-29T00:00:00"/>
    <s v="Yes"/>
    <x v="1"/>
    <d v="2025-04-29T00:00:00"/>
    <s v="SOLVED"/>
    <s v=""/>
    <s v="5015877296NO LABELS"/>
    <x v="0"/>
    <x v="3"/>
    <b v="0"/>
    <n v="1"/>
    <n v="0"/>
  </r>
  <r>
    <n v="5015822308"/>
    <x v="827"/>
    <n v="20250415697977"/>
    <x v="12"/>
    <s v="GB"/>
    <s v="DX01-L5"/>
    <x v="2"/>
    <x v="3"/>
    <d v="2025-04-29T00:00:00"/>
    <s v="Yes"/>
    <x v="1"/>
    <d v="2025-04-29T00:00:00"/>
    <s v="SOLVED"/>
    <s v=""/>
    <s v="5015822308NO LABELS"/>
    <x v="0"/>
    <x v="3"/>
    <b v="0"/>
    <n v="1"/>
    <n v="0"/>
  </r>
  <r>
    <n v="5015890426"/>
    <x v="828"/>
    <n v="20250414696164"/>
    <x v="59"/>
    <s v="GB"/>
    <s v="OYL1"/>
    <x v="0"/>
    <x v="3"/>
    <d v="2025-04-30T00:00:00"/>
    <s v="Yes"/>
    <x v="1"/>
    <d v="2025-04-30T00:00:00"/>
    <s v="SOLVED"/>
    <s v=""/>
    <s v="5015890426NO LABELS"/>
    <x v="0"/>
    <x v="3"/>
    <b v="0"/>
    <n v="1"/>
    <n v="0"/>
  </r>
  <r>
    <n v="5015890783"/>
    <x v="829"/>
    <n v="20250423702164"/>
    <x v="59"/>
    <s v="GB"/>
    <s v="OYL1"/>
    <x v="0"/>
    <x v="0"/>
    <d v="2025-04-30T00:00:00"/>
    <s v="Yes"/>
    <x v="1"/>
    <d v="2025-04-30T00:00:00"/>
    <s v="SOLVED"/>
    <s v=""/>
    <s v="5015890783DAMAGE "/>
    <x v="0"/>
    <x v="3"/>
    <b v="0"/>
    <n v="1"/>
    <n v="0"/>
  </r>
  <r>
    <n v="5015890783"/>
    <x v="829"/>
    <n v="20250423702164"/>
    <x v="59"/>
    <s v="GB"/>
    <s v="OYL1"/>
    <x v="0"/>
    <x v="5"/>
    <d v="2025-04-30T00:00:00"/>
    <s v="Yes"/>
    <x v="0"/>
    <d v="2025-05-13T00:00:00"/>
    <s v="SOLVED"/>
    <s v=""/>
    <s v="5015890783AMOUNT"/>
    <x v="0"/>
    <x v="3"/>
    <b v="0"/>
    <n v="1"/>
    <n v="0"/>
  </r>
  <r>
    <n v="5015845728"/>
    <x v="830"/>
    <n v="20250416698134"/>
    <x v="50"/>
    <s v="GB"/>
    <n v="3402"/>
    <x v="5"/>
    <x v="3"/>
    <d v="2025-04-30T00:00:00"/>
    <s v="Yes"/>
    <x v="1"/>
    <d v="2025-04-30T00:00:00"/>
    <s v="SOLVED"/>
    <s v=""/>
    <s v="5015845728NO LABELS"/>
    <x v="0"/>
    <x v="3"/>
    <b v="0"/>
    <n v="1"/>
    <n v="0"/>
  </r>
  <r>
    <n v="5015890892"/>
    <x v="831"/>
    <n v="20250423702211"/>
    <x v="51"/>
    <s v="GB"/>
    <s v="U2-L5"/>
    <x v="5"/>
    <x v="3"/>
    <d v="2025-04-30T00:00:00"/>
    <s v="Yes"/>
    <x v="1"/>
    <d v="2025-04-30T00:00:00"/>
    <s v="SOLVED"/>
    <s v=""/>
    <s v="5015890892NO LABELS"/>
    <x v="0"/>
    <x v="3"/>
    <b v="0"/>
    <n v="1"/>
    <n v="0"/>
  </r>
  <r>
    <n v="5015890893"/>
    <x v="831"/>
    <n v="20250423702223"/>
    <x v="51"/>
    <s v="GB"/>
    <n v="3402"/>
    <x v="5"/>
    <x v="3"/>
    <d v="2025-04-30T00:00:00"/>
    <s v="Yes"/>
    <x v="1"/>
    <d v="2025-04-30T00:00:00"/>
    <s v="SOLVED"/>
    <s v=""/>
    <s v="5015890893NO LABELS"/>
    <x v="0"/>
    <x v="3"/>
    <b v="0"/>
    <n v="1"/>
    <n v="0"/>
  </r>
  <r>
    <n v="5015861457"/>
    <x v="832"/>
    <n v="20250417699835"/>
    <x v="68"/>
    <s v="GB"/>
    <s v="DX01-L5"/>
    <x v="3"/>
    <x v="2"/>
    <d v="2025-04-30T00:00:00"/>
    <s v="Yes"/>
    <x v="1"/>
    <d v="2025-04-30T00:00:00"/>
    <s v="SOLVED"/>
    <s v=""/>
    <s v="5015861457MISSING LABELS ON SOME UNITS"/>
    <x v="0"/>
    <x v="3"/>
    <b v="0"/>
    <n v="1"/>
    <n v="0"/>
  </r>
  <r>
    <n v="5015877261"/>
    <x v="833"/>
    <n v="20250422701171"/>
    <x v="125"/>
    <s v="GB"/>
    <s v="OYL1"/>
    <x v="1"/>
    <x v="4"/>
    <d v="2025-04-30T00:00:00"/>
    <s v="Yes"/>
    <x v="1"/>
    <d v="2025-04-30T00:00:00"/>
    <s v="SOLVED"/>
    <s v="labels not scannable, bad print"/>
    <s v="5015877261INCORRECT LABELS "/>
    <x v="0"/>
    <x v="3"/>
    <b v="0"/>
    <n v="1"/>
    <n v="0"/>
  </r>
  <r>
    <n v="5015877301"/>
    <x v="834"/>
    <n v="20250423702123"/>
    <x v="43"/>
    <s v="GB"/>
    <s v="U2-L5"/>
    <x v="1"/>
    <x v="3"/>
    <d v="2025-04-30T00:00:00"/>
    <s v="Yes"/>
    <x v="1"/>
    <d v="2025-04-30T00:00:00"/>
    <s v="SOLVED"/>
    <s v=""/>
    <s v="5015877301NO LABELS"/>
    <x v="0"/>
    <x v="3"/>
    <b v="0"/>
    <n v="1"/>
    <n v="0"/>
  </r>
  <r>
    <n v="5015877252"/>
    <x v="835"/>
    <n v="20250423702246"/>
    <x v="16"/>
    <s v="GB"/>
    <s v="DX01-L5"/>
    <x v="1"/>
    <x v="3"/>
    <d v="2025-04-30T00:00:00"/>
    <s v="Yes"/>
    <x v="1"/>
    <d v="2025-04-30T00:00:00"/>
    <s v="SOLVED"/>
    <s v=""/>
    <s v="5015877252NO LABELS"/>
    <x v="0"/>
    <x v="3"/>
    <b v="0"/>
    <n v="1"/>
    <n v="0"/>
  </r>
  <r>
    <n v="5015890749"/>
    <x v="836"/>
    <n v="20250423702551"/>
    <x v="104"/>
    <s v="GB"/>
    <n v="3402"/>
    <x v="1"/>
    <x v="5"/>
    <d v="2025-04-30T00:00:00"/>
    <s v="Yes"/>
    <x v="1"/>
    <d v="2025-05-05T00:00:00"/>
    <s v="SOLVED"/>
    <s v="2 instead of 1 pallet received, 1 extra, confirmed by supplier, 2 pallets is correct"/>
    <s v="5015890749AMOUNT"/>
    <x v="0"/>
    <x v="3"/>
    <b v="0"/>
    <n v="1"/>
    <n v="0"/>
  </r>
  <r>
    <n v="5015890594"/>
    <x v="837"/>
    <n v="20250424703306"/>
    <x v="53"/>
    <s v="GB"/>
    <s v="U2-L5"/>
    <x v="1"/>
    <x v="4"/>
    <d v="2025-04-30T00:00:00"/>
    <s v="Yes"/>
    <x v="1"/>
    <d v="2025-04-30T00:00:00"/>
    <s v="SOLVED"/>
    <s v="labels not scannable, bad print"/>
    <s v="5015890594INCORRECT LABELS "/>
    <x v="0"/>
    <x v="3"/>
    <b v="0"/>
    <n v="1"/>
    <n v="0"/>
  </r>
  <r>
    <n v="5015890711"/>
    <x v="838"/>
    <n v="20250424703334"/>
    <x v="112"/>
    <s v="GB"/>
    <n v="3402"/>
    <x v="1"/>
    <x v="4"/>
    <d v="2025-04-30T00:00:00"/>
    <s v="Yes"/>
    <x v="1"/>
    <d v="2025-04-30T00:00:00"/>
    <s v="SOLVED"/>
    <s v=""/>
    <s v="5015890711INCORRECT LABELS "/>
    <x v="0"/>
    <x v="3"/>
    <b v="0"/>
    <n v="1"/>
    <n v="0"/>
  </r>
  <r>
    <n v="5015877190"/>
    <x v="839"/>
    <n v="20250423701918"/>
    <x v="7"/>
    <s v="GB"/>
    <s v="DK-BM01"/>
    <x v="2"/>
    <x v="3"/>
    <d v="2025-04-30T00:00:00"/>
    <s v="Yes"/>
    <x v="1"/>
    <d v="2025-04-30T00:00:00"/>
    <s v="SOLVED"/>
    <s v=""/>
    <s v="5015877190NO LABELS"/>
    <x v="0"/>
    <x v="3"/>
    <b v="0"/>
    <n v="1"/>
    <n v="0"/>
  </r>
  <r>
    <n v="5015877191"/>
    <x v="839"/>
    <n v="20250423702248"/>
    <x v="7"/>
    <s v="GB"/>
    <s v="DK-BM01"/>
    <x v="2"/>
    <x v="3"/>
    <d v="2025-04-30T00:00:00"/>
    <s v="Yes"/>
    <x v="1"/>
    <d v="2025-04-30T00:00:00"/>
    <s v="SOLVED"/>
    <s v=""/>
    <s v="5015877191NO LABELS"/>
    <x v="0"/>
    <x v="3"/>
    <b v="0"/>
    <n v="1"/>
    <n v="0"/>
  </r>
  <r>
    <n v="5015907680"/>
    <x v="840"/>
    <n v="20250424703863"/>
    <x v="209"/>
    <s v="GB"/>
    <s v="OYL1"/>
    <x v="2"/>
    <x v="6"/>
    <d v="2025-04-30T00:00:00"/>
    <s v="Yes"/>
    <x v="1"/>
    <d v="2025-04-30T00:00:00"/>
    <s v="SOLVED"/>
    <s v=""/>
    <s v="5015907680XX LABELS"/>
    <x v="0"/>
    <x v="3"/>
    <b v="0"/>
    <n v="1"/>
    <n v="0"/>
  </r>
  <r>
    <n v="5015907658"/>
    <x v="841"/>
    <n v="20250425704306"/>
    <x v="20"/>
    <s v="GB"/>
    <s v="OYL1"/>
    <x v="2"/>
    <x v="5"/>
    <d v="2025-04-30T00:00:00"/>
    <s v="NA"/>
    <x v="2"/>
    <d v="2025-05-05T00:00:00"/>
    <s v="SOLVED"/>
    <s v="Manco, not received, will be delivered on 05May2025"/>
    <s v="5015907658AMOUNT"/>
    <x v="0"/>
    <x v="3"/>
    <b v="0"/>
    <n v="1"/>
    <n v="0"/>
  </r>
  <r>
    <n v="5015890701"/>
    <x v="842"/>
    <n v="20250418700376"/>
    <x v="210"/>
    <s v="GB"/>
    <n v="3402"/>
    <x v="0"/>
    <x v="3"/>
    <d v="2025-05-02T00:00:00"/>
    <s v="Yes"/>
    <x v="1"/>
    <d v="2025-05-02T00:00:00"/>
    <s v="SOLVED"/>
    <s v=""/>
    <s v="5015890701NO LABELS"/>
    <x v="0"/>
    <x v="4"/>
    <b v="0"/>
    <n v="1"/>
    <n v="0"/>
  </r>
  <r>
    <n v="5015907655"/>
    <x v="843"/>
    <n v="20250418700425"/>
    <x v="81"/>
    <s v="GB"/>
    <n v="3402"/>
    <x v="0"/>
    <x v="3"/>
    <d v="2025-05-02T00:00:00"/>
    <s v="Yes"/>
    <x v="1"/>
    <d v="2025-05-05T00:00:00"/>
    <s v="SOLVED"/>
    <s v=""/>
    <s v="5015907655NO LABELS"/>
    <x v="0"/>
    <x v="4"/>
    <b v="0"/>
    <n v="1"/>
    <n v="0"/>
  </r>
  <r>
    <n v="5015890621"/>
    <x v="844"/>
    <n v="20250423702677"/>
    <x v="57"/>
    <s v="GB"/>
    <s v="DX01-L5"/>
    <x v="0"/>
    <x v="6"/>
    <d v="2025-05-02T00:00:00"/>
    <s v="Yes"/>
    <x v="1"/>
    <d v="2025-05-02T00:00:00"/>
    <s v="SOLVED"/>
    <s v=""/>
    <s v="5015890621XX LABELS"/>
    <x v="0"/>
    <x v="4"/>
    <b v="0"/>
    <n v="1"/>
    <n v="0"/>
  </r>
  <r>
    <n v="5015861271"/>
    <x v="845"/>
    <n v="20250422701055"/>
    <x v="22"/>
    <s v="GB"/>
    <s v="No Loc"/>
    <x v="5"/>
    <x v="4"/>
    <d v="2025-05-02T00:00:00"/>
    <s v="No"/>
    <x v="1"/>
    <d v="2025-05-02T00:00:00"/>
    <s v="SOLVED"/>
    <s v="Labels not scannable, bad print"/>
    <s v="5015861271INCORRECT LABELS "/>
    <x v="0"/>
    <x v="4"/>
    <b v="0"/>
    <n v="1"/>
    <n v="0"/>
  </r>
  <r>
    <n v="5015861270"/>
    <x v="845"/>
    <n v="20250422701179"/>
    <x v="22"/>
    <s v="GB"/>
    <s v="DX01-L5"/>
    <x v="5"/>
    <x v="4"/>
    <d v="2025-05-02T00:00:00"/>
    <s v="No"/>
    <x v="1"/>
    <d v="2025-05-02T00:00:00"/>
    <s v="SOLVED"/>
    <s v="Labels not scannable, bad print"/>
    <s v="5015861270INCORRECT LABELS "/>
    <x v="0"/>
    <x v="4"/>
    <b v="0"/>
    <n v="1"/>
    <n v="0"/>
  </r>
  <r>
    <n v="5015924350"/>
    <x v="846"/>
    <n v="20250404690581"/>
    <x v="62"/>
    <s v="GB"/>
    <s v="DK-BM01"/>
    <x v="0"/>
    <x v="6"/>
    <d v="2025-05-05T00:00:00"/>
    <s v="Yes"/>
    <x v="1"/>
    <d v="2025-05-05T00:00:00"/>
    <s v="SOLVED"/>
    <s v=""/>
    <s v="5015924350XX LABELS"/>
    <x v="0"/>
    <x v="4"/>
    <b v="0"/>
    <n v="1"/>
    <n v="0"/>
  </r>
  <r>
    <n v="5015907720"/>
    <x v="847"/>
    <n v="20250422700855"/>
    <x v="81"/>
    <s v="GB"/>
    <n v="3402"/>
    <x v="0"/>
    <x v="3"/>
    <d v="2025-05-05T00:00:00"/>
    <s v="Yes"/>
    <x v="1"/>
    <d v="2025-05-05T00:00:00"/>
    <s v="SOLVED"/>
    <s v=""/>
    <s v="5015907720NO LABELS"/>
    <x v="0"/>
    <x v="4"/>
    <b v="0"/>
    <n v="1"/>
    <n v="0"/>
  </r>
  <r>
    <n v="5015890690"/>
    <x v="848"/>
    <n v="20250423702226"/>
    <x v="121"/>
    <s v="GB"/>
    <s v="U2-L5"/>
    <x v="0"/>
    <x v="4"/>
    <d v="2025-05-05T00:00:00"/>
    <s v="Yes"/>
    <x v="1"/>
    <d v="2025-05-05T00:00:00"/>
    <s v="SOLVED"/>
    <s v="Labels not scannable, bad print"/>
    <s v="5015890690INCORRECT LABELS "/>
    <x v="0"/>
    <x v="4"/>
    <b v="0"/>
    <n v="1"/>
    <n v="0"/>
  </r>
  <r>
    <n v="5015890430"/>
    <x v="849"/>
    <n v="20250423702766"/>
    <x v="24"/>
    <s v="GB"/>
    <s v="OYL1"/>
    <x v="0"/>
    <x v="3"/>
    <d v="2025-05-05T00:00:00"/>
    <s v="Yes"/>
    <x v="1"/>
    <d v="2025-05-05T00:00:00"/>
    <s v="SOLVED"/>
    <s v=""/>
    <s v="5015890430NO LABELS"/>
    <x v="0"/>
    <x v="4"/>
    <b v="0"/>
    <n v="1"/>
    <n v="0"/>
  </r>
  <r>
    <n v="5015924796"/>
    <x v="850"/>
    <n v="20250424703534"/>
    <x v="191"/>
    <s v="GB"/>
    <n v="3401"/>
    <x v="0"/>
    <x v="3"/>
    <d v="2025-05-05T00:00:00"/>
    <s v="Yes"/>
    <x v="1"/>
    <d v="2025-05-05T00:00:00"/>
    <s v="SOLVED"/>
    <s v=""/>
    <s v="5015924796NO LABELS"/>
    <x v="0"/>
    <x v="4"/>
    <b v="0"/>
    <n v="1"/>
    <n v="0"/>
  </r>
  <r>
    <n v="5015907375"/>
    <x v="851"/>
    <n v="20250424703690"/>
    <x v="57"/>
    <s v="GB"/>
    <s v="DX01-L5"/>
    <x v="0"/>
    <x v="1"/>
    <d v="2025-05-05T00:00:00"/>
    <s v="Yes"/>
    <x v="1"/>
    <d v="2025-05-05T00:00:00"/>
    <s v="SOLVED"/>
    <s v=""/>
    <s v="5015907375DAMAGED LABEL"/>
    <x v="0"/>
    <x v="4"/>
    <b v="0"/>
    <n v="1"/>
    <n v="0"/>
  </r>
  <r>
    <n v="5015923925"/>
    <x v="852"/>
    <n v="20250424703721"/>
    <x v="64"/>
    <s v="GB"/>
    <n v="3402"/>
    <x v="0"/>
    <x v="6"/>
    <d v="2025-05-05T00:00:00"/>
    <s v="Yes"/>
    <x v="1"/>
    <d v="2025-05-05T00:00:00"/>
    <s v="SOLVED"/>
    <s v=""/>
    <s v="5015923925XX LABELS"/>
    <x v="0"/>
    <x v="4"/>
    <b v="0"/>
    <n v="1"/>
    <n v="0"/>
  </r>
  <r>
    <n v="5015877119"/>
    <x v="853"/>
    <n v="20250417699825"/>
    <x v="127"/>
    <s v="GB"/>
    <s v="DX01-L5"/>
    <x v="5"/>
    <x v="6"/>
    <d v="2025-05-05T00:00:00"/>
    <s v="Yes"/>
    <x v="1"/>
    <d v="2025-05-05T00:00:00"/>
    <s v="SOLVED"/>
    <s v=""/>
    <s v="5015877119XX LABELS"/>
    <x v="0"/>
    <x v="4"/>
    <b v="0"/>
    <n v="1"/>
    <n v="0"/>
  </r>
  <r>
    <n v="5015890463"/>
    <x v="854"/>
    <n v="20250423702036"/>
    <x v="15"/>
    <s v="GB"/>
    <s v="U2-L5"/>
    <x v="1"/>
    <x v="3"/>
    <d v="2025-05-05T00:00:00"/>
    <s v="Yes"/>
    <x v="1"/>
    <d v="2025-05-05T00:00:00"/>
    <s v="SOLVED"/>
    <s v=""/>
    <s v="5015890463NO LABELS"/>
    <x v="0"/>
    <x v="4"/>
    <b v="0"/>
    <n v="1"/>
    <n v="0"/>
  </r>
  <r>
    <n v="5015890610"/>
    <x v="855"/>
    <n v="20250424703079"/>
    <x v="85"/>
    <s v="GB"/>
    <s v="MY02"/>
    <x v="1"/>
    <x v="3"/>
    <d v="2025-05-05T00:00:00"/>
    <s v="Yes"/>
    <x v="1"/>
    <d v="2025-05-05T00:00:00"/>
    <s v="SOLVED"/>
    <s v=""/>
    <s v="5015890610NO LABELS"/>
    <x v="0"/>
    <x v="4"/>
    <b v="0"/>
    <n v="1"/>
    <n v="0"/>
  </r>
  <r>
    <n v="5015907403"/>
    <x v="856"/>
    <n v="20250424703208"/>
    <x v="105"/>
    <s v="GB"/>
    <s v="OYL1"/>
    <x v="1"/>
    <x v="3"/>
    <d v="2025-05-05T00:00:00"/>
    <s v="Yes"/>
    <x v="1"/>
    <d v="2025-05-05T00:00:00"/>
    <s v="SOLVED"/>
    <s v=""/>
    <s v="5015907403NO LABELS"/>
    <x v="0"/>
    <x v="4"/>
    <b v="0"/>
    <n v="1"/>
    <n v="0"/>
  </r>
  <r>
    <n v="5015890591"/>
    <x v="857"/>
    <n v="20250424703300"/>
    <x v="52"/>
    <s v="GB"/>
    <s v="U2-L5"/>
    <x v="1"/>
    <x v="4"/>
    <d v="2025-05-05T00:00:00"/>
    <s v="Yes"/>
    <x v="1"/>
    <d v="2025-05-05T00:00:00"/>
    <s v="SOLVED"/>
    <s v="Labels not scannable, bad print"/>
    <s v="5015890591INCORRECT LABELS "/>
    <x v="0"/>
    <x v="4"/>
    <b v="0"/>
    <n v="1"/>
    <n v="0"/>
  </r>
  <r>
    <n v="5015890590"/>
    <x v="857"/>
    <n v="20250424703331"/>
    <x v="52"/>
    <s v="GB"/>
    <n v="3402"/>
    <x v="1"/>
    <x v="4"/>
    <d v="2025-05-05T00:00:00"/>
    <s v="Yes"/>
    <x v="1"/>
    <d v="2025-05-05T00:00:00"/>
    <s v="SOLVED"/>
    <s v="Labels not scannable, bad print"/>
    <s v="5015890590INCORRECT LABELS "/>
    <x v="0"/>
    <x v="4"/>
    <b v="0"/>
    <n v="1"/>
    <n v="0"/>
  </r>
  <r>
    <n v="5015907790"/>
    <x v="858"/>
    <n v="20250424703518"/>
    <x v="197"/>
    <s v="GB"/>
    <s v="U2-L5"/>
    <x v="1"/>
    <x v="0"/>
    <d v="2025-05-05T00:00:00"/>
    <s v="Yes"/>
    <x v="2"/>
    <d v="2025-05-05T00:00:00"/>
    <s v="SOLVED"/>
    <s v=""/>
    <s v="5015907790DAMAGE "/>
    <x v="0"/>
    <x v="4"/>
    <b v="0"/>
    <n v="1"/>
    <n v="0"/>
  </r>
  <r>
    <n v="5015907744"/>
    <x v="859"/>
    <n v="20250425704290"/>
    <x v="15"/>
    <s v="GB"/>
    <s v="U2-L5"/>
    <x v="1"/>
    <x v="3"/>
    <d v="2025-05-05T00:00:00"/>
    <s v="Yes"/>
    <x v="1"/>
    <d v="2025-05-05T00:00:00"/>
    <s v="SOLVED"/>
    <s v=""/>
    <s v="5015907744NO LABELS"/>
    <x v="0"/>
    <x v="4"/>
    <b v="0"/>
    <n v="1"/>
    <n v="0"/>
  </r>
  <r>
    <n v="5015907399"/>
    <x v="860"/>
    <n v="20250425704420"/>
    <x v="113"/>
    <s v="GB"/>
    <s v="DX01-L5"/>
    <x v="1"/>
    <x v="3"/>
    <d v="2025-05-05T00:00:00"/>
    <s v="No"/>
    <x v="1"/>
    <d v="2025-05-05T00:00:00"/>
    <s v="SOLVED"/>
    <s v=""/>
    <s v="5015907399NO LABELS"/>
    <x v="0"/>
    <x v="4"/>
    <b v="0"/>
    <n v="1"/>
    <n v="0"/>
  </r>
  <r>
    <n v="5015907283"/>
    <x v="861"/>
    <n v="20250425704987"/>
    <x v="114"/>
    <s v="GB"/>
    <s v="OYL1"/>
    <x v="1"/>
    <x v="3"/>
    <d v="2025-05-05T00:00:00"/>
    <s v="Yes"/>
    <x v="1"/>
    <d v="2025-05-05T00:00:00"/>
    <s v="SOLVED"/>
    <s v=""/>
    <s v="5015907283NO LABELS"/>
    <x v="0"/>
    <x v="4"/>
    <b v="0"/>
    <n v="1"/>
    <n v="0"/>
  </r>
  <r>
    <n v="5015907658"/>
    <x v="841"/>
    <n v="20250425704306"/>
    <x v="20"/>
    <s v="GB"/>
    <s v="OYL1"/>
    <x v="2"/>
    <x v="3"/>
    <d v="2025-05-05T00:00:00"/>
    <s v="Yes"/>
    <x v="1"/>
    <d v="2025-05-06T00:00:00"/>
    <s v="SOLVED"/>
    <s v="Manco, not received, will be delivered on 05May2025"/>
    <s v="5015907658NO LABELS"/>
    <x v="0"/>
    <x v="4"/>
    <b v="0"/>
    <n v="1"/>
    <n v="0"/>
  </r>
  <r>
    <n v="5015924080"/>
    <x v="862"/>
    <n v="20250428705505"/>
    <x v="121"/>
    <s v="GB"/>
    <n v="3402"/>
    <x v="0"/>
    <x v="4"/>
    <d v="2025-05-06T00:00:00"/>
    <s v="No"/>
    <x v="1"/>
    <d v="2025-05-06T00:00:00"/>
    <s v="SOLVED"/>
    <s v="Labels not scannable, bad print"/>
    <s v="5015924080INCORRECT LABELS "/>
    <x v="0"/>
    <x v="4"/>
    <b v="0"/>
    <n v="1"/>
    <n v="0"/>
  </r>
  <r>
    <n v="5015945673"/>
    <x v="863"/>
    <n v="20250429706279"/>
    <x v="1"/>
    <s v="GB"/>
    <s v="DX01-L5"/>
    <x v="0"/>
    <x v="0"/>
    <d v="2025-05-06T00:00:00"/>
    <s v="Yes"/>
    <x v="1"/>
    <d v="2025-05-06T00:00:00"/>
    <s v="SOLVED"/>
    <s v=""/>
    <s v="5015945673DAMAGE "/>
    <x v="0"/>
    <x v="4"/>
    <b v="0"/>
    <n v="1"/>
    <n v="0"/>
  </r>
  <r>
    <n v="5015924372"/>
    <x v="864"/>
    <n v="20250417699856"/>
    <x v="143"/>
    <s v="GB"/>
    <s v="U2-L5"/>
    <x v="1"/>
    <x v="3"/>
    <d v="2025-05-06T00:00:00"/>
    <s v="Yes"/>
    <x v="1"/>
    <d v="2025-05-06T00:00:00"/>
    <s v="SOLVED"/>
    <s v=""/>
    <s v="5015924372NO LABELS"/>
    <x v="0"/>
    <x v="4"/>
    <b v="0"/>
    <n v="1"/>
    <n v="0"/>
  </r>
  <r>
    <n v="5015924373"/>
    <x v="864"/>
    <n v="20250417699873"/>
    <x v="143"/>
    <s v="GB"/>
    <s v="OYL1"/>
    <x v="1"/>
    <x v="3"/>
    <d v="2025-05-06T00:00:00"/>
    <s v="Yes"/>
    <x v="1"/>
    <d v="2025-05-06T00:00:00"/>
    <s v="SOLVED"/>
    <s v=""/>
    <s v="5015924373NO LABELS"/>
    <x v="0"/>
    <x v="4"/>
    <b v="0"/>
    <n v="1"/>
    <n v="0"/>
  </r>
  <r>
    <n v="5015923559"/>
    <x v="865"/>
    <n v="20250424703998"/>
    <x v="211"/>
    <s v="GB"/>
    <n v="3402"/>
    <x v="1"/>
    <x v="6"/>
    <d v="2025-05-06T00:00:00"/>
    <s v="Yes"/>
    <x v="1"/>
    <d v="2025-05-06T00:00:00"/>
    <s v="SOLVED"/>
    <s v=""/>
    <s v="5015923559XX LABELS"/>
    <x v="0"/>
    <x v="4"/>
    <b v="0"/>
    <n v="1"/>
    <n v="0"/>
  </r>
  <r>
    <n v="5015890465"/>
    <x v="866"/>
    <n v="20250424704100"/>
    <x v="114"/>
    <s v="GB"/>
    <s v="OYL1"/>
    <x v="1"/>
    <x v="3"/>
    <d v="2025-05-06T00:00:00"/>
    <s v="Yes"/>
    <x v="1"/>
    <d v="2025-05-06T00:00:00"/>
    <s v="SOLVED"/>
    <s v=""/>
    <s v="5015890465NO LABELS"/>
    <x v="0"/>
    <x v="4"/>
    <b v="0"/>
    <n v="1"/>
    <n v="0"/>
  </r>
  <r>
    <n v="5015924390"/>
    <x v="867"/>
    <n v="20250428705490"/>
    <x v="113"/>
    <s v="GB"/>
    <s v="DX01-L5"/>
    <x v="1"/>
    <x v="3"/>
    <d v="2025-05-06T00:00:00"/>
    <s v="Yes"/>
    <x v="1"/>
    <d v="2025-05-06T00:00:00"/>
    <s v="SOLVED"/>
    <s v=""/>
    <s v="5015924390NO LABELS"/>
    <x v="0"/>
    <x v="4"/>
    <b v="0"/>
    <n v="1"/>
    <n v="0"/>
  </r>
  <r>
    <n v="5015924526"/>
    <x v="868"/>
    <n v="20250428705547"/>
    <x v="70"/>
    <s v="GB"/>
    <s v="No Loc"/>
    <x v="1"/>
    <x v="3"/>
    <d v="2025-05-06T00:00:00"/>
    <s v="Yes"/>
    <x v="1"/>
    <d v="2025-05-06T00:00:00"/>
    <s v="SOLVED"/>
    <s v=""/>
    <s v="5015924526NO LABELS"/>
    <x v="0"/>
    <x v="4"/>
    <b v="0"/>
    <n v="1"/>
    <n v="0"/>
  </r>
  <r>
    <n v="5015924789"/>
    <x v="869"/>
    <n v="20250428705647"/>
    <x v="44"/>
    <s v="GB"/>
    <s v="DX01-L5"/>
    <x v="1"/>
    <x v="3"/>
    <d v="2025-05-06T00:00:00"/>
    <s v="Yes"/>
    <x v="1"/>
    <d v="2025-05-06T00:00:00"/>
    <s v="SOLVED"/>
    <s v=""/>
    <s v="5015924789NO LABELS"/>
    <x v="0"/>
    <x v="4"/>
    <b v="0"/>
    <n v="1"/>
    <n v="0"/>
  </r>
  <r>
    <n v="5015924302"/>
    <x v="870"/>
    <n v="20250429706224"/>
    <x v="10"/>
    <s v="GB"/>
    <s v="No Loc"/>
    <x v="1"/>
    <x v="3"/>
    <d v="2025-05-06T00:00:00"/>
    <s v="Yes"/>
    <x v="1"/>
    <d v="2025-05-06T00:00:00"/>
    <s v="SOLVED"/>
    <s v=""/>
    <s v="5015924302NO LABELS"/>
    <x v="0"/>
    <x v="4"/>
    <b v="0"/>
    <n v="1"/>
    <n v="0"/>
  </r>
  <r>
    <n v="5015924301"/>
    <x v="870"/>
    <n v="20250429706227"/>
    <x v="10"/>
    <s v="GB"/>
    <s v="No Loc"/>
    <x v="1"/>
    <x v="3"/>
    <d v="2025-05-06T00:00:00"/>
    <s v="Yes"/>
    <x v="1"/>
    <d v="2025-05-06T00:00:00"/>
    <s v="SOLVED"/>
    <s v=""/>
    <s v="5015924301NO LABELS"/>
    <x v="0"/>
    <x v="4"/>
    <b v="0"/>
    <n v="1"/>
    <n v="0"/>
  </r>
  <r>
    <n v="5015924778"/>
    <x v="871"/>
    <n v="20250428705455"/>
    <x v="107"/>
    <s v="GB"/>
    <s v="MY02"/>
    <x v="1"/>
    <x v="2"/>
    <d v="2025-05-06T00:00:00"/>
    <s v="Yes"/>
    <x v="1"/>
    <d v="2025-05-06T00:00:00"/>
    <s v="SOLVED"/>
    <s v=""/>
    <s v="5015924778MISSING LABELS ON SOME UNITS"/>
    <x v="0"/>
    <x v="4"/>
    <b v="0"/>
    <n v="1"/>
    <n v="0"/>
  </r>
  <r>
    <n v="5015945167"/>
    <x v="872"/>
    <n v="20250429706602"/>
    <x v="45"/>
    <s v="GB"/>
    <s v="DX01-L5"/>
    <x v="1"/>
    <x v="3"/>
    <d v="2025-05-06T00:00:00"/>
    <s v="Yes"/>
    <x v="1"/>
    <d v="2025-05-06T00:00:00"/>
    <s v="SOLVED"/>
    <s v=""/>
    <s v="5015945167NO LABELS"/>
    <x v="0"/>
    <x v="4"/>
    <b v="0"/>
    <n v="1"/>
    <n v="0"/>
  </r>
  <r>
    <n v="5015924078"/>
    <x v="873"/>
    <n v="20250424703151"/>
    <x v="139"/>
    <s v="GB"/>
    <s v="DX01-L5"/>
    <x v="2"/>
    <x v="3"/>
    <d v="2025-05-06T00:00:00"/>
    <s v="Yes"/>
    <x v="1"/>
    <d v="2025-05-06T00:00:00"/>
    <s v="SOLVED"/>
    <s v=""/>
    <s v="5015924078NO LABELS"/>
    <x v="0"/>
    <x v="4"/>
    <b v="0"/>
    <n v="1"/>
    <n v="0"/>
  </r>
  <r>
    <n v="5015924648"/>
    <x v="874"/>
    <n v="20250425704315"/>
    <x v="12"/>
    <s v="GB"/>
    <s v="DX01-L5"/>
    <x v="2"/>
    <x v="3"/>
    <d v="2025-05-06T00:00:00"/>
    <s v="No"/>
    <x v="1"/>
    <d v="2025-05-06T00:00:00"/>
    <s v="SOLVED"/>
    <s v=""/>
    <s v="5015924648NO LABELS"/>
    <x v="0"/>
    <x v="4"/>
    <b v="0"/>
    <n v="1"/>
    <n v="0"/>
  </r>
  <r>
    <n v="5015907106"/>
    <x v="875"/>
    <n v="20250425704503"/>
    <x v="153"/>
    <s v="GB"/>
    <n v="3402"/>
    <x v="2"/>
    <x v="4"/>
    <d v="2025-05-06T00:00:00"/>
    <s v="Yes"/>
    <x v="1"/>
    <d v="2025-05-06T00:00:00"/>
    <s v="SOLVED"/>
    <s v="Labels not scannable, bad print"/>
    <s v="5015907106INCORRECT LABELS "/>
    <x v="0"/>
    <x v="4"/>
    <b v="0"/>
    <n v="1"/>
    <n v="0"/>
  </r>
  <r>
    <n v="5015907105"/>
    <x v="875"/>
    <n v="20250425704508"/>
    <x v="153"/>
    <s v="GB"/>
    <s v="DX01-L5"/>
    <x v="2"/>
    <x v="4"/>
    <d v="2025-05-06T00:00:00"/>
    <s v="Yes"/>
    <x v="1"/>
    <d v="2025-05-27T00:00:00"/>
    <s v="SOLVED"/>
    <s v="Labels not scannable, bad print"/>
    <s v="5015907105INCORRECT LABELS "/>
    <x v="0"/>
    <x v="4"/>
    <b v="0"/>
    <n v="1"/>
    <n v="0"/>
  </r>
  <r>
    <n v="5015907103"/>
    <x v="875"/>
    <n v="20250425704523"/>
    <x v="153"/>
    <s v="GB"/>
    <s v="DX01-L5"/>
    <x v="2"/>
    <x v="4"/>
    <d v="2025-05-06T00:00:00"/>
    <s v="Yes"/>
    <x v="1"/>
    <d v="2025-05-06T00:00:00"/>
    <s v="SOLVED"/>
    <s v="Labels not scannable, bad print"/>
    <s v="5015907103INCORRECT LABELS "/>
    <x v="0"/>
    <x v="4"/>
    <b v="0"/>
    <n v="1"/>
    <n v="0"/>
  </r>
  <r>
    <n v="5015952709"/>
    <x v="876"/>
    <n v="20250425704991"/>
    <x v="212"/>
    <s v="GB"/>
    <n v="3417"/>
    <x v="2"/>
    <x v="3"/>
    <d v="2025-05-06T00:00:00"/>
    <s v="Yes"/>
    <x v="1"/>
    <d v="2025-05-06T00:00:00"/>
    <s v="SOLVED"/>
    <s v=""/>
    <s v="5015952709NO LABELS"/>
    <x v="0"/>
    <x v="4"/>
    <b v="0"/>
    <n v="1"/>
    <n v="0"/>
  </r>
  <r>
    <n v="5015952380"/>
    <x v="877"/>
    <n v="20250429706841"/>
    <x v="59"/>
    <s v="GB"/>
    <s v="OYL1"/>
    <x v="0"/>
    <x v="5"/>
    <d v="2025-05-07T00:00:00"/>
    <s v="NA"/>
    <x v="0"/>
    <d v="2025-05-07T00:00:00"/>
    <s v="SOLVED"/>
    <s v="only 32 of the 33 expected received, 1 Manco, confirmed 32"/>
    <s v="5015952380AMOUNT"/>
    <x v="0"/>
    <x v="4"/>
    <b v="0"/>
    <n v="1"/>
    <n v="0"/>
  </r>
  <r>
    <n v="5015924616"/>
    <x v="878"/>
    <n v="20250424703394"/>
    <x v="50"/>
    <s v="GB"/>
    <n v="3402"/>
    <x v="5"/>
    <x v="0"/>
    <d v="2025-05-07T00:00:00"/>
    <s v="Yes"/>
    <x v="0"/>
    <d v="2025-05-07T00:00:00"/>
    <s v="SOLVED"/>
    <s v=""/>
    <s v="5015924616DAMAGE "/>
    <x v="0"/>
    <x v="4"/>
    <b v="0"/>
    <n v="1"/>
    <n v="0"/>
  </r>
  <r>
    <n v="5015924616"/>
    <x v="878"/>
    <n v="20250424703394"/>
    <x v="50"/>
    <s v="GB"/>
    <n v="3402"/>
    <x v="5"/>
    <x v="3"/>
    <d v="2025-05-07T00:00:00"/>
    <s v="Yes"/>
    <x v="1"/>
    <d v="2025-05-08T00:00:00"/>
    <s v="SOLVED"/>
    <s v=""/>
    <s v="5015924616NO LABELS"/>
    <x v="0"/>
    <x v="4"/>
    <b v="0"/>
    <n v="1"/>
    <n v="0"/>
  </r>
  <r>
    <n v="5015924141"/>
    <x v="879"/>
    <n v="20250424703711"/>
    <x v="60"/>
    <s v="GB"/>
    <n v="3402"/>
    <x v="5"/>
    <x v="0"/>
    <d v="2025-05-07T00:00:00"/>
    <s v="Yes"/>
    <x v="2"/>
    <d v="2025-05-07T00:00:00"/>
    <s v="SOLVED"/>
    <s v=""/>
    <s v="5015924141DAMAGE "/>
    <x v="0"/>
    <x v="4"/>
    <b v="0"/>
    <n v="1"/>
    <n v="0"/>
  </r>
  <r>
    <n v="5015907388"/>
    <x v="880"/>
    <n v="20250425704754"/>
    <x v="7"/>
    <s v="GB"/>
    <s v="DK-BM01"/>
    <x v="5"/>
    <x v="3"/>
    <d v="2025-05-07T00:00:00"/>
    <s v="Yes"/>
    <x v="1"/>
    <d v="2025-05-07T00:00:00"/>
    <s v="SOLVED"/>
    <s v=""/>
    <s v="5015907388NO LABELS"/>
    <x v="0"/>
    <x v="4"/>
    <b v="0"/>
    <n v="1"/>
    <n v="0"/>
  </r>
  <r>
    <n v="5015952034"/>
    <x v="881"/>
    <n v="20250428705228"/>
    <x v="213"/>
    <s v="GB"/>
    <n v="3402"/>
    <x v="1"/>
    <x v="6"/>
    <d v="2025-05-07T00:00:00"/>
    <s v="Yes"/>
    <x v="1"/>
    <d v="2025-05-07T00:00:00"/>
    <s v="SOLVED"/>
    <s v="XX label + Missing label on some units"/>
    <s v="5015952034XX LABELS"/>
    <x v="0"/>
    <x v="4"/>
    <b v="0"/>
    <n v="1"/>
    <n v="0"/>
  </r>
  <r>
    <n v="5015952009"/>
    <x v="882"/>
    <n v="20250428705479"/>
    <x v="54"/>
    <s v="GB"/>
    <n v="3402"/>
    <x v="1"/>
    <x v="2"/>
    <d v="2025-05-07T00:00:00"/>
    <s v="Yes"/>
    <x v="0"/>
    <d v="2025-05-07T00:00:00"/>
    <s v="SOLVED"/>
    <s v=""/>
    <s v="5015952009MISSING LABELS ON SOME UNITS"/>
    <x v="0"/>
    <x v="4"/>
    <b v="0"/>
    <n v="1"/>
    <n v="0"/>
  </r>
  <r>
    <n v="5015952212"/>
    <x v="883"/>
    <n v="20250428705539"/>
    <x v="53"/>
    <s v="GB"/>
    <n v="3402"/>
    <x v="1"/>
    <x v="4"/>
    <d v="2025-05-07T00:00:00"/>
    <s v="Yes"/>
    <x v="1"/>
    <d v="2025-05-07T00:00:00"/>
    <s v="SOLVED"/>
    <s v="Labels not scannable, bad print"/>
    <s v="5015952212INCORRECT LABELS "/>
    <x v="0"/>
    <x v="4"/>
    <b v="0"/>
    <n v="1"/>
    <n v="0"/>
  </r>
  <r>
    <n v="5015952057"/>
    <x v="884"/>
    <n v="20250428705541"/>
    <x v="52"/>
    <s v="GB"/>
    <n v="3402"/>
    <x v="1"/>
    <x v="4"/>
    <d v="2025-05-07T00:00:00"/>
    <s v="Yes"/>
    <x v="1"/>
    <d v="2025-05-07T00:00:00"/>
    <s v="SOLVED"/>
    <s v="Labels not scannable, bad print"/>
    <s v="5015952057INCORRECT LABELS "/>
    <x v="0"/>
    <x v="4"/>
    <b v="0"/>
    <n v="1"/>
    <n v="0"/>
  </r>
  <r>
    <n v="5015952339"/>
    <x v="885"/>
    <n v="20250428705548"/>
    <x v="112"/>
    <s v="GB"/>
    <n v="3402"/>
    <x v="1"/>
    <x v="4"/>
    <d v="2025-05-07T00:00:00"/>
    <s v="Yes"/>
    <x v="1"/>
    <d v="2025-05-07T00:00:00"/>
    <s v="SOLVED"/>
    <s v="Labels not scannable, bad print"/>
    <s v="5015952339INCORRECT LABELS "/>
    <x v="0"/>
    <x v="4"/>
    <b v="0"/>
    <n v="1"/>
    <n v="0"/>
  </r>
  <r>
    <n v="5015952294"/>
    <x v="886"/>
    <n v="20250428705738"/>
    <x v="44"/>
    <s v="GB"/>
    <s v="DX01-L5"/>
    <x v="1"/>
    <x v="3"/>
    <d v="2025-05-07T00:00:00"/>
    <s v="Yes"/>
    <x v="1"/>
    <d v="2025-05-07T00:00:00"/>
    <s v="SOLVED"/>
    <s v=""/>
    <s v="5015952294NO LABELS"/>
    <x v="0"/>
    <x v="4"/>
    <b v="0"/>
    <n v="1"/>
    <n v="0"/>
  </r>
  <r>
    <n v="5015946129"/>
    <x v="887"/>
    <n v="20250429706520"/>
    <x v="37"/>
    <s v="GB"/>
    <s v="DX01-L5"/>
    <x v="1"/>
    <x v="3"/>
    <d v="2025-05-07T00:00:00"/>
    <s v="Yes"/>
    <x v="1"/>
    <d v="2025-05-07T00:00:00"/>
    <s v="SOLVED"/>
    <s v=""/>
    <s v="5015946129NO LABELS"/>
    <x v="0"/>
    <x v="4"/>
    <b v="0"/>
    <n v="1"/>
    <n v="0"/>
  </r>
  <r>
    <n v="5015945860"/>
    <x v="888"/>
    <n v="20250429706538"/>
    <x v="16"/>
    <s v="GB"/>
    <s v="DX01-L5"/>
    <x v="1"/>
    <x v="3"/>
    <d v="2025-05-07T00:00:00"/>
    <s v="Yes"/>
    <x v="1"/>
    <d v="2025-05-07T00:00:00"/>
    <s v="SOLVED"/>
    <s v=""/>
    <s v="5015945860NO LABELS"/>
    <x v="0"/>
    <x v="4"/>
    <b v="0"/>
    <n v="1"/>
    <n v="0"/>
  </r>
  <r>
    <n v="5015952224"/>
    <x v="889"/>
    <n v="20250429706699"/>
    <x v="214"/>
    <s v="GB"/>
    <s v="No Loc"/>
    <x v="1"/>
    <x v="5"/>
    <d v="2025-05-07T00:00:00"/>
    <s v="NA"/>
    <x v="2"/>
    <d v="2025-05-07T00:00:00"/>
    <s v="SOLVED"/>
    <s v="Manco  no update 15-6 open tbd, NCR against carrier, confirmed lost"/>
    <s v="5015952224AMOUNT"/>
    <x v="0"/>
    <x v="4"/>
    <b v="0"/>
    <n v="1"/>
    <n v="0"/>
  </r>
  <r>
    <n v="5015952374"/>
    <x v="890"/>
    <n v="20250430707633"/>
    <x v="43"/>
    <s v="GB"/>
    <s v="U2-L5"/>
    <x v="1"/>
    <x v="3"/>
    <d v="2025-05-07T00:00:00"/>
    <s v="Yes"/>
    <x v="1"/>
    <d v="2025-05-07T00:00:00"/>
    <s v="SOLVED"/>
    <s v=""/>
    <s v="5015952374NO LABELS"/>
    <x v="0"/>
    <x v="4"/>
    <b v="0"/>
    <n v="1"/>
    <n v="0"/>
  </r>
  <r>
    <n v="5015952929"/>
    <x v="891"/>
    <n v="20250430707670"/>
    <x v="61"/>
    <s v="GB"/>
    <s v="U2-L5"/>
    <x v="1"/>
    <x v="2"/>
    <d v="2025-05-07T00:00:00"/>
    <s v="Yes"/>
    <x v="1"/>
    <d v="2025-05-13T00:00:00"/>
    <s v="SOLVED"/>
    <s v=""/>
    <s v="5015952929MISSING LABELS ON SOME UNITS"/>
    <x v="0"/>
    <x v="4"/>
    <b v="0"/>
    <n v="1"/>
    <n v="0"/>
  </r>
  <r>
    <n v="5015952929"/>
    <x v="891"/>
    <n v="20250430707670"/>
    <x v="61"/>
    <s v="GB"/>
    <s v="U2-L5"/>
    <x v="1"/>
    <x v="5"/>
    <d v="2025-05-07T00:00:00"/>
    <s v="NA"/>
    <x v="1"/>
    <d v="2025-05-07T00:00:00"/>
    <s v="SOLVED"/>
    <s v="onnly 53 received 2 manco"/>
    <s v="5015952929AMOUNT"/>
    <x v="0"/>
    <x v="4"/>
    <b v="0"/>
    <n v="1"/>
    <n v="0"/>
  </r>
  <r>
    <n v="5015967460"/>
    <x v="892"/>
    <n v="20250423702174"/>
    <x v="59"/>
    <s v="GB"/>
    <s v="OYL1"/>
    <x v="0"/>
    <x v="2"/>
    <d v="2025-05-08T00:00:00"/>
    <s v="Yes"/>
    <x v="1"/>
    <d v="2025-05-15T00:00:00"/>
    <s v="SOLVED"/>
    <s v=""/>
    <s v="5015967460MISSING LABELS ON SOME UNITS"/>
    <x v="0"/>
    <x v="4"/>
    <b v="0"/>
    <n v="1"/>
    <n v="0"/>
  </r>
  <r>
    <n v="5015924392"/>
    <x v="893"/>
    <n v="20250425704889"/>
    <x v="30"/>
    <s v="GB"/>
    <n v="3402"/>
    <x v="0"/>
    <x v="6"/>
    <d v="2025-05-08T00:00:00"/>
    <s v="Yes"/>
    <x v="1"/>
    <d v="2025-05-08T00:00:00"/>
    <s v="SOLVED"/>
    <s v=""/>
    <s v="5015924392XX LABELS"/>
    <x v="0"/>
    <x v="4"/>
    <b v="0"/>
    <n v="1"/>
    <n v="0"/>
  </r>
  <r>
    <n v="5015924454"/>
    <x v="894"/>
    <n v="20250428705456"/>
    <x v="2"/>
    <s v="GB"/>
    <s v="OYL1"/>
    <x v="0"/>
    <x v="2"/>
    <d v="2025-05-08T00:00:00"/>
    <s v="No"/>
    <x v="1"/>
    <d v="2025-05-08T00:00:00"/>
    <s v="SOLVED"/>
    <s v=""/>
    <s v="5015924454MISSING LABELS ON SOME UNITS"/>
    <x v="0"/>
    <x v="4"/>
    <b v="0"/>
    <n v="1"/>
    <n v="0"/>
  </r>
  <r>
    <n v="5015952336"/>
    <x v="895"/>
    <n v="20250429707065"/>
    <x v="215"/>
    <s v="GB"/>
    <s v="OYL1"/>
    <x v="0"/>
    <x v="0"/>
    <d v="2025-05-08T00:00:00"/>
    <s v="Yes"/>
    <x v="2"/>
    <d v="2025-05-08T00:00:00"/>
    <s v="SOLVED"/>
    <s v=""/>
    <s v="5015952336DAMAGE "/>
    <x v="0"/>
    <x v="4"/>
    <b v="0"/>
    <n v="1"/>
    <n v="0"/>
  </r>
  <r>
    <n v="5015968083"/>
    <x v="896"/>
    <n v="20250430707776"/>
    <x v="216"/>
    <s v="GB"/>
    <s v="DX01-L5"/>
    <x v="0"/>
    <x v="2"/>
    <d v="2025-05-08T00:00:00"/>
    <s v="Yes"/>
    <x v="1"/>
    <d v="2025-05-08T00:00:00"/>
    <s v="SOLVED"/>
    <s v=""/>
    <s v="5015968083MISSING LABELS ON SOME UNITS"/>
    <x v="0"/>
    <x v="4"/>
    <b v="0"/>
    <n v="1"/>
    <n v="0"/>
  </r>
  <r>
    <n v="5015924397"/>
    <x v="897"/>
    <n v="20250428705338"/>
    <x v="22"/>
    <s v="GB"/>
    <s v="DX01-L5"/>
    <x v="5"/>
    <x v="4"/>
    <d v="2025-05-08T00:00:00"/>
    <s v="Yes"/>
    <x v="1"/>
    <d v="2025-05-08T00:00:00"/>
    <s v="SOLVED"/>
    <s v="Labels not scannable, bad print"/>
    <s v="5015924397INCORRECT LABELS "/>
    <x v="0"/>
    <x v="4"/>
    <b v="0"/>
    <n v="1"/>
    <n v="0"/>
  </r>
  <r>
    <n v="5015982699"/>
    <x v="898"/>
    <n v="20250502709166"/>
    <x v="18"/>
    <s v="GB"/>
    <s v="DX01-L5"/>
    <x v="1"/>
    <x v="2"/>
    <d v="2025-05-08T00:00:00"/>
    <s v="Yes"/>
    <x v="1"/>
    <d v="2025-05-08T00:00:00"/>
    <s v="SOLVED"/>
    <s v=""/>
    <s v="5015982699MISSING LABELS ON SOME UNITS"/>
    <x v="0"/>
    <x v="4"/>
    <b v="0"/>
    <n v="1"/>
    <n v="0"/>
  </r>
  <r>
    <n v="5015967466"/>
    <x v="899"/>
    <n v="20250502709589"/>
    <x v="61"/>
    <s v="GB"/>
    <n v="3402"/>
    <x v="1"/>
    <x v="2"/>
    <d v="2025-05-08T00:00:00"/>
    <s v="No"/>
    <x v="1"/>
    <d v="2025-05-08T00:00:00"/>
    <s v="SOLVED"/>
    <s v=""/>
    <s v="5015967466MISSING LABELS ON SOME UNITS"/>
    <x v="0"/>
    <x v="4"/>
    <b v="0"/>
    <n v="1"/>
    <n v="0"/>
  </r>
  <r>
    <n v="5015982197"/>
    <x v="900"/>
    <n v="20250505710062"/>
    <x v="217"/>
    <s v="GB"/>
    <s v="DX01-L5"/>
    <x v="1"/>
    <x v="3"/>
    <d v="2025-05-08T00:00:00"/>
    <s v="Yes"/>
    <x v="1"/>
    <d v="2025-05-08T00:00:00"/>
    <s v="SOLVED"/>
    <s v=""/>
    <s v="5015982197NO LABELS"/>
    <x v="0"/>
    <x v="4"/>
    <b v="0"/>
    <n v="1"/>
    <n v="0"/>
  </r>
  <r>
    <n v="5015982586"/>
    <x v="901"/>
    <n v="20250505710625"/>
    <x v="77"/>
    <s v="GB"/>
    <s v="DK-BM01"/>
    <x v="1"/>
    <x v="3"/>
    <d v="2025-05-08T00:00:00"/>
    <s v="Yes"/>
    <x v="1"/>
    <d v="2025-05-08T00:00:00"/>
    <s v="SOLVED"/>
    <s v=""/>
    <s v="5015982586NO LABELS"/>
    <x v="0"/>
    <x v="4"/>
    <b v="0"/>
    <n v="1"/>
    <n v="0"/>
  </r>
  <r>
    <n v="5015982751"/>
    <x v="902"/>
    <n v="20250506711026"/>
    <x v="201"/>
    <s v="GB"/>
    <n v="3402"/>
    <x v="1"/>
    <x v="3"/>
    <d v="2025-05-08T00:00:00"/>
    <s v="Yes"/>
    <x v="1"/>
    <d v="2025-05-08T00:00:00"/>
    <s v="SOLVED"/>
    <s v=""/>
    <s v="5015982751NO LABELS"/>
    <x v="0"/>
    <x v="4"/>
    <b v="0"/>
    <n v="1"/>
    <n v="0"/>
  </r>
  <r>
    <n v="5015984749"/>
    <x v="903"/>
    <n v="20250505710006"/>
    <x v="153"/>
    <s v="GB"/>
    <s v="U2-L5"/>
    <x v="2"/>
    <x v="4"/>
    <d v="2025-05-08T00:00:00"/>
    <s v="Yes"/>
    <x v="1"/>
    <d v="2025-05-08T00:00:00"/>
    <s v="SOLVED"/>
    <s v="Labels not scannable, bad print"/>
    <s v="5015984749INCORRECT LABELS "/>
    <x v="0"/>
    <x v="4"/>
    <b v="0"/>
    <n v="1"/>
    <n v="0"/>
  </r>
  <r>
    <n v="5015982339"/>
    <x v="903"/>
    <n v="20250505710391"/>
    <x v="153"/>
    <s v="GB"/>
    <n v="3402"/>
    <x v="2"/>
    <x v="4"/>
    <d v="2025-05-08T00:00:00"/>
    <s v="Yes"/>
    <x v="1"/>
    <d v="2025-05-08T00:00:00"/>
    <s v="SOLVED"/>
    <s v="Labels not scannable, bad print"/>
    <s v="5015982339INCORRECT LABELS "/>
    <x v="0"/>
    <x v="4"/>
    <b v="0"/>
    <n v="1"/>
    <n v="0"/>
  </r>
  <r>
    <n v="5015946130"/>
    <x v="904"/>
    <n v="20250428705890"/>
    <x v="24"/>
    <s v="GB"/>
    <s v="U2-L5"/>
    <x v="0"/>
    <x v="6"/>
    <d v="2025-05-09T00:00:00"/>
    <s v="Yes"/>
    <x v="1"/>
    <d v="2025-05-09T00:00:00"/>
    <s v="SOLVED"/>
    <s v=""/>
    <s v="5015946130XX LABELS"/>
    <x v="0"/>
    <x v="4"/>
    <b v="0"/>
    <n v="1"/>
    <n v="0"/>
  </r>
  <r>
    <n v="5015952346"/>
    <x v="905"/>
    <n v="20250429707009"/>
    <x v="4"/>
    <s v="GB"/>
    <s v="No Loc"/>
    <x v="0"/>
    <x v="5"/>
    <d v="2025-05-09T00:00:00"/>
    <s v="NA"/>
    <x v="2"/>
    <d v="2025-05-09T00:00:00"/>
    <s v="SOLVED"/>
    <s v="shipment not on truck Delivery 14-05"/>
    <s v="5015952346AMOUNT"/>
    <x v="0"/>
    <x v="4"/>
    <b v="0"/>
    <n v="1"/>
    <n v="0"/>
  </r>
  <r>
    <n v="5015968091"/>
    <x v="906"/>
    <n v="20250430708042"/>
    <x v="117"/>
    <s v="GB"/>
    <s v="OYL1"/>
    <x v="0"/>
    <x v="3"/>
    <d v="2025-05-09T00:00:00"/>
    <s v="Yes"/>
    <x v="1"/>
    <d v="2025-05-09T00:00:00"/>
    <s v="SOLVED"/>
    <s v=""/>
    <s v="5015968091NO LABELS"/>
    <x v="0"/>
    <x v="4"/>
    <b v="0"/>
    <n v="1"/>
    <n v="0"/>
  </r>
  <r>
    <n v="5015945887"/>
    <x v="907"/>
    <n v="20250414696729"/>
    <x v="218"/>
    <s v="GB"/>
    <n v="3402"/>
    <x v="5"/>
    <x v="3"/>
    <d v="2025-05-09T00:00:00"/>
    <s v="Yes"/>
    <x v="1"/>
    <d v="2025-05-09T00:00:00"/>
    <s v="SOLVED"/>
    <s v=""/>
    <s v="5015945887NO LABELS"/>
    <x v="0"/>
    <x v="4"/>
    <b v="0"/>
    <n v="1"/>
    <n v="0"/>
  </r>
  <r>
    <n v="5015924327"/>
    <x v="908"/>
    <n v="20250425704698"/>
    <x v="74"/>
    <s v="GB"/>
    <s v="No Loc"/>
    <x v="5"/>
    <x v="6"/>
    <d v="2025-05-09T00:00:00"/>
    <s v="Yes"/>
    <x v="1"/>
    <d v="2025-05-09T00:00:00"/>
    <s v="SOLVED"/>
    <s v=""/>
    <s v="5015924327XX LABELS"/>
    <x v="0"/>
    <x v="4"/>
    <b v="0"/>
    <n v="1"/>
    <n v="0"/>
  </r>
  <r>
    <n v="5015924328"/>
    <x v="908"/>
    <n v="20250425704721"/>
    <x v="74"/>
    <s v="GB"/>
    <s v="No Loc"/>
    <x v="5"/>
    <x v="6"/>
    <d v="2025-05-09T00:00:00"/>
    <s v="Yes"/>
    <x v="1"/>
    <d v="2025-05-09T00:00:00"/>
    <s v="SOLVED"/>
    <s v=""/>
    <s v="5015924328XX LABELS"/>
    <x v="0"/>
    <x v="4"/>
    <b v="0"/>
    <n v="1"/>
    <n v="0"/>
  </r>
  <r>
    <n v="5015924329"/>
    <x v="908"/>
    <n v="20250425704701"/>
    <x v="74"/>
    <s v="GB"/>
    <s v="No Loc"/>
    <x v="5"/>
    <x v="6"/>
    <d v="2025-05-09T00:00:00"/>
    <s v="Yes"/>
    <x v="1"/>
    <d v="2025-05-12T00:00:00"/>
    <s v="SOLVED"/>
    <s v=""/>
    <s v="5015924329XX LABELS"/>
    <x v="0"/>
    <x v="4"/>
    <b v="0"/>
    <n v="1"/>
    <n v="0"/>
  </r>
  <r>
    <n v="5015982457"/>
    <x v="909"/>
    <n v="20250429706983"/>
    <x v="81"/>
    <s v="GB"/>
    <n v="3402"/>
    <x v="0"/>
    <x v="3"/>
    <d v="2025-05-12T00:00:00"/>
    <s v="Yes"/>
    <x v="1"/>
    <d v="2025-05-15T00:00:00"/>
    <s v="SOLVED"/>
    <s v=""/>
    <s v="5015982457NO LABELS"/>
    <x v="0"/>
    <x v="4"/>
    <b v="0"/>
    <n v="1"/>
    <n v="0"/>
  </r>
  <r>
    <n v="5015982294"/>
    <x v="910"/>
    <n v="20250502709677"/>
    <x v="171"/>
    <s v="GB"/>
    <s v="DX01"/>
    <x v="0"/>
    <x v="5"/>
    <d v="2025-05-12T00:00:00"/>
    <s v="NA"/>
    <x v="1"/>
    <d v="2025-05-12T00:00:00"/>
    <s v="SOLVED"/>
    <s v="Manco "/>
    <s v="5015982294AMOUNT"/>
    <x v="0"/>
    <x v="4"/>
    <b v="0"/>
    <n v="1"/>
    <n v="0"/>
  </r>
  <r>
    <n v="5015982787"/>
    <x v="911"/>
    <n v="20250505710354"/>
    <x v="59"/>
    <s v="GB"/>
    <s v="OYL1"/>
    <x v="0"/>
    <x v="0"/>
    <d v="2025-05-12T00:00:00"/>
    <s v="Yes"/>
    <x v="1"/>
    <d v="2025-05-12T00:00:00"/>
    <s v="SOLVED"/>
    <s v=""/>
    <s v="5015982787DAMAGE "/>
    <x v="0"/>
    <x v="4"/>
    <b v="0"/>
    <n v="1"/>
    <n v="0"/>
  </r>
  <r>
    <n v="5015982779"/>
    <x v="912"/>
    <n v="20250505710102"/>
    <x v="44"/>
    <s v="GB"/>
    <s v="DX01-L5"/>
    <x v="1"/>
    <x v="3"/>
    <d v="2025-05-12T00:00:00"/>
    <s v="Yes"/>
    <x v="1"/>
    <d v="2025-05-12T00:00:00"/>
    <s v="SOLVED"/>
    <s v=""/>
    <s v="5015982779NO LABELS"/>
    <x v="0"/>
    <x v="4"/>
    <b v="0"/>
    <n v="1"/>
    <n v="0"/>
  </r>
  <r>
    <n v="5015998264"/>
    <x v="913"/>
    <n v="20250505710279"/>
    <x v="36"/>
    <s v="GB"/>
    <s v="MZ02"/>
    <x v="1"/>
    <x v="3"/>
    <d v="2025-05-12T00:00:00"/>
    <s v="Yes"/>
    <x v="1"/>
    <d v="2025-05-12T00:00:00"/>
    <s v="SOLVED"/>
    <s v=""/>
    <s v="5015998264NO LABELS"/>
    <x v="0"/>
    <x v="4"/>
    <b v="0"/>
    <n v="1"/>
    <n v="0"/>
  </r>
  <r>
    <n v="5015998428"/>
    <x v="914"/>
    <n v="20250505710495"/>
    <x v="43"/>
    <s v="GB"/>
    <s v="U2-L5"/>
    <x v="1"/>
    <x v="5"/>
    <d v="2025-05-12T00:00:00"/>
    <s v="NA"/>
    <x v="1"/>
    <d v="2025-05-12T00:00:00"/>
    <s v="SOLVED"/>
    <s v="Manco "/>
    <s v="5015998428AMOUNT"/>
    <x v="0"/>
    <x v="4"/>
    <b v="0"/>
    <n v="1"/>
    <n v="0"/>
  </r>
  <r>
    <n v="5015998530"/>
    <x v="915"/>
    <n v="20250506711543"/>
    <x v="96"/>
    <s v="GB"/>
    <s v="DX01-L5"/>
    <x v="1"/>
    <x v="3"/>
    <d v="2025-05-12T00:00:00"/>
    <s v="Yes"/>
    <x v="1"/>
    <d v="2025-05-14T00:00:00"/>
    <s v="SOLVED"/>
    <s v=""/>
    <s v="5015998530NO LABELS"/>
    <x v="0"/>
    <x v="4"/>
    <b v="0"/>
    <n v="1"/>
    <n v="0"/>
  </r>
  <r>
    <n v="5015998169"/>
    <x v="916"/>
    <n v="20250507712132"/>
    <x v="10"/>
    <s v="GB"/>
    <s v="DX01"/>
    <x v="1"/>
    <x v="3"/>
    <d v="2025-05-12T00:00:00"/>
    <s v="Yes"/>
    <x v="1"/>
    <d v="2025-05-12T00:00:00"/>
    <s v="SOLVED"/>
    <s v=""/>
    <s v="5015998169NO LABELS"/>
    <x v="0"/>
    <x v="4"/>
    <b v="0"/>
    <n v="1"/>
    <n v="0"/>
  </r>
  <r>
    <n v="5015998170"/>
    <x v="916"/>
    <n v="20250507712136"/>
    <x v="10"/>
    <s v="GB"/>
    <s v="MZ02"/>
    <x v="1"/>
    <x v="3"/>
    <d v="2025-05-12T00:00:00"/>
    <s v="Yes"/>
    <x v="1"/>
    <d v="2025-05-12T00:00:00"/>
    <s v="SOLVED"/>
    <s v=""/>
    <s v="5015998170NO LABELS"/>
    <x v="0"/>
    <x v="4"/>
    <b v="0"/>
    <n v="1"/>
    <n v="0"/>
  </r>
  <r>
    <n v="5015998243"/>
    <x v="917"/>
    <n v="20250505709871"/>
    <x v="92"/>
    <s v="GB"/>
    <n v="3402"/>
    <x v="0"/>
    <x v="0"/>
    <d v="2025-05-13T00:00:00"/>
    <s v="Yes"/>
    <x v="2"/>
    <d v="2025-05-15T00:00:00"/>
    <s v="SOLVED"/>
    <s v=""/>
    <s v="5015998243DAMAGE "/>
    <x v="0"/>
    <x v="4"/>
    <b v="0"/>
    <n v="1"/>
    <n v="0"/>
  </r>
  <r>
    <n v="5015998368"/>
    <x v="918"/>
    <n v="20250505710580"/>
    <x v="219"/>
    <s v="GB"/>
    <n v="3402"/>
    <x v="0"/>
    <x v="6"/>
    <d v="2025-05-13T00:00:00"/>
    <s v="No"/>
    <x v="1"/>
    <d v="2025-05-13T00:00:00"/>
    <s v="SOLVED"/>
    <s v=""/>
    <s v="5015998368XX LABELS"/>
    <x v="0"/>
    <x v="4"/>
    <b v="0"/>
    <n v="1"/>
    <n v="0"/>
  </r>
  <r>
    <n v="5015998620"/>
    <x v="919"/>
    <n v="20250506711404"/>
    <x v="59"/>
    <s v="GB"/>
    <s v="OYL1"/>
    <x v="0"/>
    <x v="2"/>
    <d v="2025-05-13T00:00:00"/>
    <s v="Yes"/>
    <x v="1"/>
    <d v="2025-05-13T00:00:00"/>
    <s v="SOLVED"/>
    <s v=""/>
    <s v="5015998620MISSING LABELS ON SOME UNITS"/>
    <x v="0"/>
    <x v="4"/>
    <b v="0"/>
    <n v="1"/>
    <n v="0"/>
  </r>
  <r>
    <n v="5015982137"/>
    <x v="920"/>
    <n v="20250430708477"/>
    <x v="88"/>
    <s v="GB"/>
    <s v="MZ02"/>
    <x v="5"/>
    <x v="6"/>
    <d v="2025-05-13T00:00:00"/>
    <s v="Yes"/>
    <x v="1"/>
    <d v="2025-05-13T00:00:00"/>
    <s v="SOLVED"/>
    <s v=""/>
    <s v="5015982137XX LABELS"/>
    <x v="0"/>
    <x v="4"/>
    <b v="0"/>
    <n v="1"/>
    <n v="0"/>
  </r>
  <r>
    <n v="5016012502"/>
    <x v="921"/>
    <n v="20250505710369"/>
    <x v="220"/>
    <s v="GB"/>
    <s v="U2-L5"/>
    <x v="5"/>
    <x v="3"/>
    <d v="2025-05-13T00:00:00"/>
    <s v="Yes"/>
    <x v="1"/>
    <d v="2025-05-14T00:00:00"/>
    <s v="SOLVED"/>
    <s v=""/>
    <s v="5016012502NO LABELS"/>
    <x v="0"/>
    <x v="4"/>
    <b v="0"/>
    <n v="1"/>
    <n v="0"/>
  </r>
  <r>
    <n v="5015998334"/>
    <x v="922"/>
    <n v="20250429706700"/>
    <x v="82"/>
    <s v="GB"/>
    <s v="OYL1"/>
    <x v="1"/>
    <x v="4"/>
    <d v="2025-05-13T00:00:00"/>
    <s v="Yes"/>
    <x v="1"/>
    <d v="2025-05-13T00:00:00"/>
    <s v="SOLVED"/>
    <s v="Labels not scannable, bad print"/>
    <s v="5015998334INCORRECT LABELS "/>
    <x v="0"/>
    <x v="4"/>
    <b v="0"/>
    <n v="1"/>
    <n v="0"/>
  </r>
  <r>
    <n v="5015967464"/>
    <x v="923"/>
    <n v="20250430707571"/>
    <x v="208"/>
    <s v="GB"/>
    <s v="DX01-L5"/>
    <x v="1"/>
    <x v="6"/>
    <d v="2025-05-13T00:00:00"/>
    <s v="No"/>
    <x v="1"/>
    <d v="2025-05-13T00:00:00"/>
    <s v="SOLVED"/>
    <s v=""/>
    <s v="5015967464XX LABELS"/>
    <x v="0"/>
    <x v="4"/>
    <b v="0"/>
    <n v="1"/>
    <n v="0"/>
  </r>
  <r>
    <n v="5016012644"/>
    <x v="924"/>
    <n v="20250430708277"/>
    <x v="137"/>
    <s v="GB"/>
    <n v="3402"/>
    <x v="1"/>
    <x v="6"/>
    <d v="2025-05-13T00:00:00"/>
    <s v="Yes"/>
    <x v="1"/>
    <d v="2025-05-13T00:00:00"/>
    <s v="SOLVED"/>
    <s v=""/>
    <s v="5016012644XX LABELS"/>
    <x v="0"/>
    <x v="4"/>
    <b v="0"/>
    <n v="1"/>
    <n v="0"/>
  </r>
  <r>
    <n v="5015998632"/>
    <x v="925"/>
    <n v="20250506711733"/>
    <x v="69"/>
    <s v="GB"/>
    <n v="3402"/>
    <x v="1"/>
    <x v="2"/>
    <d v="2025-05-13T00:00:00"/>
    <s v="Yes"/>
    <x v="1"/>
    <d v="2025-05-13T00:00:00"/>
    <s v="SOLVED"/>
    <s v=""/>
    <s v="5015998632MISSING LABELS ON SOME UNITS"/>
    <x v="0"/>
    <x v="4"/>
    <b v="0"/>
    <n v="1"/>
    <n v="0"/>
  </r>
  <r>
    <n v="5016012376"/>
    <x v="926"/>
    <n v="20250507712540"/>
    <x v="44"/>
    <s v="GB"/>
    <s v="DX01-L5"/>
    <x v="1"/>
    <x v="3"/>
    <d v="2025-05-13T00:00:00"/>
    <s v="Yes"/>
    <x v="1"/>
    <d v="2025-05-13T00:00:00"/>
    <s v="SOLVED"/>
    <s v=""/>
    <s v="5016012376NO LABELS"/>
    <x v="0"/>
    <x v="4"/>
    <b v="0"/>
    <n v="1"/>
    <n v="0"/>
  </r>
  <r>
    <n v="5016012397"/>
    <x v="926"/>
    <n v="20250507712547"/>
    <x v="44"/>
    <s v="GB"/>
    <s v="DX01-L5"/>
    <x v="1"/>
    <x v="3"/>
    <d v="2025-05-13T00:00:00"/>
    <s v="Yes"/>
    <x v="1"/>
    <d v="2025-05-13T00:00:00"/>
    <s v="SOLVED"/>
    <s v=""/>
    <s v="5016012397NO LABELS"/>
    <x v="0"/>
    <x v="4"/>
    <b v="0"/>
    <n v="1"/>
    <n v="0"/>
  </r>
  <r>
    <n v="5016012458"/>
    <x v="926"/>
    <n v="20250507712707"/>
    <x v="44"/>
    <s v="GB"/>
    <s v="DX01-L5"/>
    <x v="1"/>
    <x v="3"/>
    <d v="2025-05-13T00:00:00"/>
    <s v="Yes"/>
    <x v="1"/>
    <d v="2025-05-13T00:00:00"/>
    <s v="SOLVED"/>
    <s v=""/>
    <s v="5016012458NO LABELS"/>
    <x v="0"/>
    <x v="4"/>
    <b v="0"/>
    <n v="1"/>
    <n v="0"/>
  </r>
  <r>
    <n v="5016012194"/>
    <x v="927"/>
    <n v="20250507712614"/>
    <x v="45"/>
    <s v="GB"/>
    <s v="DX01-L5"/>
    <x v="1"/>
    <x v="4"/>
    <d v="2025-05-13T00:00:00"/>
    <s v="Yes"/>
    <x v="1"/>
    <d v="2025-05-13T00:00:00"/>
    <s v="SOLVED"/>
    <s v="Labels not scannable, bad print"/>
    <s v="5016012194INCORRECT LABELS "/>
    <x v="0"/>
    <x v="4"/>
    <b v="0"/>
    <n v="1"/>
    <n v="0"/>
  </r>
  <r>
    <n v="5015998723"/>
    <x v="928"/>
    <n v="20250506711676"/>
    <x v="192"/>
    <s v="GB"/>
    <s v="OYL1"/>
    <x v="1"/>
    <x v="5"/>
    <d v="2025-05-13T00:00:00"/>
    <s v="NA"/>
    <x v="2"/>
    <d v="2025-05-13T00:00:00"/>
    <s v="SOLVED"/>
    <s v="Manco, will be delivered on 14May2025, received 14May2025"/>
    <s v="5015998723AMOUNT"/>
    <x v="0"/>
    <x v="4"/>
    <b v="0"/>
    <n v="1"/>
    <n v="0"/>
  </r>
  <r>
    <n v="5015982141"/>
    <x v="929"/>
    <n v="20250430708550"/>
    <x v="139"/>
    <s v="GB"/>
    <s v="DX01"/>
    <x v="2"/>
    <x v="3"/>
    <d v="2025-05-13T00:00:00"/>
    <s v="Yes"/>
    <x v="1"/>
    <d v="2025-05-13T00:00:00"/>
    <s v="SOLVED"/>
    <s v=""/>
    <s v="5015982141NO LABELS"/>
    <x v="0"/>
    <x v="4"/>
    <b v="0"/>
    <n v="1"/>
    <n v="0"/>
  </r>
  <r>
    <n v="5016012517"/>
    <x v="930"/>
    <n v="20250505710621"/>
    <x v="46"/>
    <s v="GB"/>
    <s v="DX01-L5"/>
    <x v="2"/>
    <x v="3"/>
    <d v="2025-05-13T00:00:00"/>
    <s v="Yes"/>
    <x v="1"/>
    <d v="2025-05-13T00:00:00"/>
    <s v="SOLVED"/>
    <s v=""/>
    <s v="5016012517NO LABELS"/>
    <x v="0"/>
    <x v="4"/>
    <b v="0"/>
    <n v="1"/>
    <n v="0"/>
  </r>
  <r>
    <n v="5015952346"/>
    <x v="905"/>
    <n v="20250429707009"/>
    <x v="4"/>
    <s v="GB"/>
    <s v="No Loc"/>
    <x v="0"/>
    <x v="3"/>
    <d v="2025-05-14T00:00:00"/>
    <s v="No"/>
    <x v="1"/>
    <d v="2025-05-14T00:00:00"/>
    <s v="SOLVED"/>
    <s v=""/>
    <s v="5015952346NO LABELS"/>
    <x v="0"/>
    <x v="4"/>
    <b v="0"/>
    <n v="1"/>
    <n v="0"/>
  </r>
  <r>
    <n v="5015998227"/>
    <x v="931"/>
    <n v="20250430708479"/>
    <x v="81"/>
    <s v="GB"/>
    <n v="3402"/>
    <x v="0"/>
    <x v="3"/>
    <d v="2025-05-14T00:00:00"/>
    <s v="Yes"/>
    <x v="1"/>
    <d v="2025-05-14T00:00:00"/>
    <s v="SOLVED"/>
    <s v=""/>
    <s v="5015998227NO LABELS"/>
    <x v="0"/>
    <x v="4"/>
    <b v="0"/>
    <n v="1"/>
    <n v="0"/>
  </r>
  <r>
    <n v="5015982294"/>
    <x v="910"/>
    <n v="20250502709677"/>
    <x v="171"/>
    <s v="GB"/>
    <s v="DX01"/>
    <x v="0"/>
    <x v="6"/>
    <d v="2025-05-14T00:00:00"/>
    <s v="Yes"/>
    <x v="1"/>
    <d v="2025-05-14T00:00:00"/>
    <s v="SOLVED"/>
    <s v=""/>
    <s v="5015982294XX LABELS"/>
    <x v="0"/>
    <x v="4"/>
    <b v="0"/>
    <n v="1"/>
    <n v="0"/>
  </r>
  <r>
    <n v="5016012498"/>
    <x v="932"/>
    <n v="20250505709998"/>
    <x v="146"/>
    <s v="GB"/>
    <s v="U2-L5"/>
    <x v="0"/>
    <x v="3"/>
    <d v="2025-05-14T00:00:00"/>
    <s v="Yes"/>
    <x v="1"/>
    <d v="2025-05-15T00:00:00"/>
    <s v="SOLVED"/>
    <s v=""/>
    <s v="5016012498NO LABELS"/>
    <x v="0"/>
    <x v="4"/>
    <b v="0"/>
    <n v="1"/>
    <n v="0"/>
  </r>
  <r>
    <n v="5015982537"/>
    <x v="933"/>
    <n v="20250430707745"/>
    <x v="50"/>
    <s v="GB"/>
    <n v="3402"/>
    <x v="5"/>
    <x v="3"/>
    <d v="2025-05-14T00:00:00"/>
    <s v="Yes"/>
    <x v="1"/>
    <d v="2025-05-14T00:00:00"/>
    <s v="SOLVED"/>
    <s v=""/>
    <s v="5015982537NO LABELS"/>
    <x v="0"/>
    <x v="4"/>
    <b v="0"/>
    <n v="1"/>
    <n v="0"/>
  </r>
  <r>
    <n v="5015952198"/>
    <x v="934"/>
    <n v="20250501709079"/>
    <x v="221"/>
    <s v="GB"/>
    <s v="DK-BM01"/>
    <x v="5"/>
    <x v="6"/>
    <d v="2025-05-14T00:00:00"/>
    <s v="Yes"/>
    <x v="1"/>
    <d v="2025-05-14T00:00:00"/>
    <s v="SOLVED"/>
    <s v=""/>
    <s v="5015952198XX LABELS"/>
    <x v="0"/>
    <x v="4"/>
    <b v="0"/>
    <n v="1"/>
    <n v="0"/>
  </r>
  <r>
    <n v="5016012487"/>
    <x v="935"/>
    <n v="20250507712145"/>
    <x v="16"/>
    <s v="GB"/>
    <s v="DX01-L5"/>
    <x v="1"/>
    <x v="3"/>
    <d v="2025-05-14T00:00:00"/>
    <s v="Yes"/>
    <x v="1"/>
    <d v="2025-05-14T00:00:00"/>
    <s v="SOLVED"/>
    <s v=""/>
    <s v="5016012487NO LABELS"/>
    <x v="0"/>
    <x v="4"/>
    <b v="0"/>
    <n v="1"/>
    <n v="0"/>
  </r>
  <r>
    <n v="5016012492"/>
    <x v="936"/>
    <n v="20250507712425"/>
    <x v="15"/>
    <s v="GB"/>
    <s v="U2-L5"/>
    <x v="1"/>
    <x v="3"/>
    <d v="2025-05-14T00:00:00"/>
    <s v="Yes"/>
    <x v="1"/>
    <d v="2025-05-14T00:00:00"/>
    <s v="SOLVED"/>
    <s v=""/>
    <s v="5016012492NO LABELS"/>
    <x v="0"/>
    <x v="4"/>
    <b v="0"/>
    <n v="1"/>
    <n v="0"/>
  </r>
  <r>
    <n v="5016026490"/>
    <x v="937"/>
    <n v="20250508713580"/>
    <x v="52"/>
    <s v="GB"/>
    <n v="3402"/>
    <x v="1"/>
    <x v="4"/>
    <d v="2025-05-14T00:00:00"/>
    <s v="Yes"/>
    <x v="1"/>
    <d v="2025-05-14T00:00:00"/>
    <s v="SOLVED"/>
    <s v="Labels not scannable, bad print"/>
    <s v="5016026490INCORRECT LABELS "/>
    <x v="0"/>
    <x v="4"/>
    <b v="0"/>
    <n v="1"/>
    <n v="0"/>
  </r>
  <r>
    <n v="5016026491"/>
    <x v="937"/>
    <n v="20250508713567"/>
    <x v="52"/>
    <s v="GB"/>
    <s v="U2-L5"/>
    <x v="1"/>
    <x v="4"/>
    <d v="2025-05-14T00:00:00"/>
    <s v="Yes"/>
    <x v="1"/>
    <d v="2025-05-14T00:00:00"/>
    <s v="SOLVED"/>
    <s v="Labels not scannable, bad print"/>
    <s v="5016026491INCORRECT LABELS "/>
    <x v="0"/>
    <x v="4"/>
    <b v="0"/>
    <n v="1"/>
    <n v="0"/>
  </r>
  <r>
    <n v="5016026546"/>
    <x v="938"/>
    <n v="20250508713572"/>
    <x v="53"/>
    <s v="GB"/>
    <s v="U2-L5"/>
    <x v="1"/>
    <x v="4"/>
    <d v="2025-05-14T00:00:00"/>
    <s v="Yes"/>
    <x v="1"/>
    <d v="2025-05-14T00:00:00"/>
    <s v="SOLVED"/>
    <s v="Labels not scannable, bad print"/>
    <s v="5016026546INCORRECT LABELS "/>
    <x v="0"/>
    <x v="4"/>
    <b v="0"/>
    <n v="1"/>
    <n v="0"/>
  </r>
  <r>
    <n v="5016026588"/>
    <x v="939"/>
    <n v="20250508713574"/>
    <x v="112"/>
    <s v="GB"/>
    <n v="3402"/>
    <x v="1"/>
    <x v="4"/>
    <d v="2025-05-14T00:00:00"/>
    <s v="Yes"/>
    <x v="1"/>
    <d v="2025-05-14T00:00:00"/>
    <s v="SOLVED"/>
    <s v="Labels not scannable, bad print"/>
    <s v="5016026588INCORRECT LABELS "/>
    <x v="0"/>
    <x v="4"/>
    <b v="0"/>
    <n v="1"/>
    <n v="0"/>
  </r>
  <r>
    <n v="5016026596"/>
    <x v="940"/>
    <n v="20250507712122"/>
    <x v="85"/>
    <s v="GB"/>
    <s v="DX01"/>
    <x v="1"/>
    <x v="4"/>
    <d v="2025-05-14T00:00:00"/>
    <s v="Yes"/>
    <x v="1"/>
    <d v="2025-05-14T00:00:00"/>
    <s v="SOLVED"/>
    <s v="1 label not scannable, damaged label"/>
    <s v="5016026596INCORRECT LABELS "/>
    <x v="0"/>
    <x v="4"/>
    <b v="0"/>
    <n v="1"/>
    <n v="0"/>
  </r>
  <r>
    <n v="5016026602"/>
    <x v="941"/>
    <n v="20250508713493"/>
    <x v="44"/>
    <s v="GB"/>
    <s v="DX01-L5"/>
    <x v="1"/>
    <x v="3"/>
    <d v="2025-05-14T00:00:00"/>
    <s v="Yes"/>
    <x v="1"/>
    <d v="2025-05-14T00:00:00"/>
    <s v="SOLVED"/>
    <s v=""/>
    <s v="5016026602NO LABELS"/>
    <x v="0"/>
    <x v="4"/>
    <b v="0"/>
    <n v="1"/>
    <n v="0"/>
  </r>
  <r>
    <n v="5016012495"/>
    <x v="942"/>
    <n v="20250429707037"/>
    <x v="57"/>
    <s v="GB"/>
    <s v="DK-BM01"/>
    <x v="0"/>
    <x v="3"/>
    <d v="2025-05-15T00:00:00"/>
    <s v="Yes"/>
    <x v="1"/>
    <d v="2025-05-15T00:00:00"/>
    <s v="SOLVED"/>
    <s v=""/>
    <s v="5016012495NO LABELS"/>
    <x v="0"/>
    <x v="4"/>
    <b v="0"/>
    <n v="1"/>
    <n v="0"/>
  </r>
  <r>
    <n v="5016026657"/>
    <x v="943"/>
    <n v="20250506711307"/>
    <x v="59"/>
    <s v="GB"/>
    <s v="OYL1"/>
    <x v="0"/>
    <x v="1"/>
    <d v="2025-05-15T00:00:00"/>
    <s v="Yes"/>
    <x v="1"/>
    <d v="2025-05-15T00:00:00"/>
    <s v="SOLVED"/>
    <s v=""/>
    <s v="5016026657DAMAGED LABEL"/>
    <x v="0"/>
    <x v="4"/>
    <b v="0"/>
    <n v="1"/>
    <n v="0"/>
  </r>
  <r>
    <n v="5015998737"/>
    <x v="944"/>
    <n v="20250506711528"/>
    <x v="121"/>
    <s v="GB"/>
    <s v="OYL1"/>
    <x v="0"/>
    <x v="4"/>
    <d v="2025-05-15T00:00:00"/>
    <s v="Yes"/>
    <x v="1"/>
    <d v="2025-05-15T00:00:00"/>
    <s v="SOLVED"/>
    <s v="Labels not scannable, bad print"/>
    <s v="5015998737INCORRECT LABELS "/>
    <x v="0"/>
    <x v="4"/>
    <b v="0"/>
    <n v="1"/>
    <n v="0"/>
  </r>
  <r>
    <n v="5016012689"/>
    <x v="945"/>
    <n v="20250506711877"/>
    <x v="56"/>
    <s v="GB"/>
    <s v="OYL1"/>
    <x v="0"/>
    <x v="6"/>
    <d v="2025-05-15T00:00:00"/>
    <s v="Yes"/>
    <x v="1"/>
    <d v="2025-05-16T00:00:00"/>
    <s v="SOLVED"/>
    <s v=""/>
    <s v="5016012689XX LABELS"/>
    <x v="0"/>
    <x v="4"/>
    <b v="0"/>
    <n v="1"/>
    <n v="0"/>
  </r>
  <r>
    <n v="5016026755"/>
    <x v="946"/>
    <n v="20250508713581"/>
    <x v="121"/>
    <s v="GB"/>
    <n v="3402"/>
    <x v="0"/>
    <x v="4"/>
    <d v="2025-05-15T00:00:00"/>
    <s v="Yes"/>
    <x v="1"/>
    <d v="2025-05-15T00:00:00"/>
    <s v="SOLVED"/>
    <s v="Labels not scannable, bad print"/>
    <s v="5016026755INCORRECT LABELS "/>
    <x v="0"/>
    <x v="4"/>
    <b v="0"/>
    <n v="1"/>
    <n v="0"/>
  </r>
  <r>
    <n v="5016026625"/>
    <x v="947"/>
    <n v="20250507712450"/>
    <x v="51"/>
    <s v="GB"/>
    <n v="3402"/>
    <x v="5"/>
    <x v="3"/>
    <d v="2025-05-15T00:00:00"/>
    <s v="Yes"/>
    <x v="1"/>
    <d v="2025-05-15T00:00:00"/>
    <s v="SOLVED"/>
    <s v=""/>
    <s v="5016026625NO LABELS"/>
    <x v="0"/>
    <x v="4"/>
    <b v="0"/>
    <n v="1"/>
    <n v="0"/>
  </r>
  <r>
    <n v="5016026626"/>
    <x v="947"/>
    <n v="20250507712455"/>
    <x v="51"/>
    <s v="GB"/>
    <s v="U2-L5"/>
    <x v="5"/>
    <x v="3"/>
    <d v="2025-05-15T00:00:00"/>
    <s v="Yes"/>
    <x v="1"/>
    <d v="2025-05-15T00:00:00"/>
    <s v="SOLVED"/>
    <s v=""/>
    <s v="5016026626NO LABELS"/>
    <x v="0"/>
    <x v="4"/>
    <b v="0"/>
    <n v="1"/>
    <n v="0"/>
  </r>
  <r>
    <n v="5016042826"/>
    <x v="948"/>
    <n v="20250509714253"/>
    <x v="153"/>
    <s v="GB"/>
    <s v="DX01-L5"/>
    <x v="2"/>
    <x v="4"/>
    <d v="2025-05-15T00:00:00"/>
    <s v="Yes"/>
    <x v="1"/>
    <d v="2025-05-15T00:00:00"/>
    <s v="SOLVED"/>
    <s v="Labels not scannable, bad print"/>
    <s v="5016042826INCORRECT LABELS "/>
    <x v="0"/>
    <x v="4"/>
    <b v="0"/>
    <n v="1"/>
    <n v="0"/>
  </r>
  <r>
    <n v="5016042825"/>
    <x v="948"/>
    <n v="20250509714269"/>
    <x v="153"/>
    <s v="GB"/>
    <s v="DX01-L5"/>
    <x v="2"/>
    <x v="4"/>
    <d v="2025-05-15T00:00:00"/>
    <s v="Yes"/>
    <x v="1"/>
    <d v="2025-05-15T00:00:00"/>
    <s v="SOLVED"/>
    <s v="Labels not scannable, bad print"/>
    <s v="5016042825INCORRECT LABELS "/>
    <x v="0"/>
    <x v="4"/>
    <b v="0"/>
    <n v="1"/>
    <n v="0"/>
  </r>
  <r>
    <n v="5016058287"/>
    <x v="949"/>
    <n v="20250512715265"/>
    <x v="153"/>
    <s v="GB"/>
    <n v="3402"/>
    <x v="2"/>
    <x v="4"/>
    <d v="2025-05-15T00:00:00"/>
    <s v="Yes"/>
    <x v="1"/>
    <d v="2025-05-15T00:00:00"/>
    <s v="SOLVED"/>
    <s v="Labels not scannable, bad print"/>
    <s v="5016058287INCORRECT LABELS "/>
    <x v="0"/>
    <x v="4"/>
    <b v="0"/>
    <n v="1"/>
    <n v="0"/>
  </r>
  <r>
    <n v="5016043120"/>
    <x v="950"/>
    <n v="20250409692904"/>
    <x v="222"/>
    <s v="GB"/>
    <n v="3402"/>
    <x v="0"/>
    <x v="1"/>
    <d v="2025-05-16T00:00:00"/>
    <s v="Yes"/>
    <x v="1"/>
    <d v="2025-05-20T00:00:00"/>
    <s v="SOLVED"/>
    <s v=""/>
    <s v="5016043120DAMAGED LABEL"/>
    <x v="0"/>
    <x v="4"/>
    <b v="0"/>
    <n v="1"/>
    <n v="0"/>
  </r>
  <r>
    <n v="5015967222"/>
    <x v="951"/>
    <n v="20250430707504"/>
    <x v="223"/>
    <s v="GB"/>
    <s v="DK-LW01"/>
    <x v="5"/>
    <x v="3"/>
    <d v="2025-05-16T00:00:00"/>
    <s v="Yes"/>
    <x v="1"/>
    <d v="2025-05-16T00:00:00"/>
    <s v="SOLVED"/>
    <s v=""/>
    <s v="5015967222NO LABELS"/>
    <x v="0"/>
    <x v="4"/>
    <b v="0"/>
    <n v="1"/>
    <n v="0"/>
  </r>
  <r>
    <n v="5016026665"/>
    <x v="952"/>
    <n v="20250508713372"/>
    <x v="136"/>
    <s v="GB"/>
    <n v="3402"/>
    <x v="1"/>
    <x v="2"/>
    <d v="2025-05-16T00:00:00"/>
    <s v="Yes"/>
    <x v="1"/>
    <d v="2025-05-16T00:00:00"/>
    <s v="SOLVED"/>
    <s v=""/>
    <s v="5016026665MISSING LABELS ON SOME UNITS"/>
    <x v="0"/>
    <x v="4"/>
    <b v="0"/>
    <n v="1"/>
    <n v="0"/>
  </r>
  <r>
    <n v="5016026753"/>
    <x v="953"/>
    <n v="20250508713517"/>
    <x v="86"/>
    <s v="GB"/>
    <n v="3402"/>
    <x v="1"/>
    <x v="1"/>
    <d v="2025-05-16T00:00:00"/>
    <s v="Yes"/>
    <x v="1"/>
    <d v="2025-05-16T00:00:00"/>
    <s v="SOLVED"/>
    <s v=""/>
    <s v="5016026753DAMAGED LABEL"/>
    <x v="0"/>
    <x v="4"/>
    <b v="0"/>
    <n v="1"/>
    <n v="0"/>
  </r>
  <r>
    <n v="5016058237"/>
    <x v="954"/>
    <n v="20250509714447"/>
    <x v="224"/>
    <s v="GB"/>
    <n v="3402"/>
    <x v="1"/>
    <x v="5"/>
    <d v="2025-05-16T00:00:00"/>
    <s v="Yes"/>
    <x v="1"/>
    <d v="2025-05-16T00:00:00"/>
    <s v="SOLVED"/>
    <s v="Manco"/>
    <s v="5016058237AMOUNT"/>
    <x v="0"/>
    <x v="4"/>
    <b v="0"/>
    <n v="1"/>
    <n v="0"/>
  </r>
  <r>
    <n v="5016058091"/>
    <x v="955"/>
    <n v="20250509714456"/>
    <x v="164"/>
    <s v="GB"/>
    <s v="OYL1"/>
    <x v="1"/>
    <x v="1"/>
    <d v="2025-05-16T00:00:00"/>
    <s v="Yes"/>
    <x v="1"/>
    <d v="2025-05-16T00:00:00"/>
    <s v="SOLVED"/>
    <s v=""/>
    <s v="5016058091DAMAGED LABEL"/>
    <x v="0"/>
    <x v="4"/>
    <b v="0"/>
    <n v="1"/>
    <n v="0"/>
  </r>
  <r>
    <n v="5016043069"/>
    <x v="956"/>
    <n v="20250509714577"/>
    <x v="225"/>
    <s v="GB"/>
    <s v="MZ02"/>
    <x v="1"/>
    <x v="3"/>
    <d v="2025-05-16T00:00:00"/>
    <s v="Yes"/>
    <x v="1"/>
    <d v="2025-05-16T00:00:00"/>
    <s v="SOLVED"/>
    <s v=""/>
    <s v="5016043069NO LABELS"/>
    <x v="0"/>
    <x v="4"/>
    <b v="0"/>
    <n v="1"/>
    <n v="0"/>
  </r>
  <r>
    <n v="5016058011"/>
    <x v="957"/>
    <n v="20250507712659"/>
    <x v="139"/>
    <s v="GB"/>
    <s v="DX01-L5"/>
    <x v="2"/>
    <x v="3"/>
    <d v="2025-05-16T00:00:00"/>
    <s v="Yes"/>
    <x v="1"/>
    <d v="2025-05-16T00:00:00"/>
    <s v="SOLVED"/>
    <s v=""/>
    <s v="5016058011NO LABELS"/>
    <x v="0"/>
    <x v="4"/>
    <b v="0"/>
    <n v="1"/>
    <n v="0"/>
  </r>
  <r>
    <n v="5016058038"/>
    <x v="958"/>
    <n v="20250512715234"/>
    <x v="12"/>
    <s v="GB"/>
    <s v="DX01-L5"/>
    <x v="2"/>
    <x v="3"/>
    <d v="2025-05-16T00:00:00"/>
    <s v="Yes"/>
    <x v="1"/>
    <d v="2025-05-16T00:00:00"/>
    <s v="SOLVED"/>
    <s v=""/>
    <s v="5016058038NO LABELS"/>
    <x v="0"/>
    <x v="4"/>
    <b v="0"/>
    <n v="1"/>
    <n v="0"/>
  </r>
  <r>
    <n v="5016074108"/>
    <x v="959"/>
    <n v="20250509714684"/>
    <x v="92"/>
    <s v="GB"/>
    <n v="3402"/>
    <x v="0"/>
    <x v="2"/>
    <d v="2025-05-19T00:00:00"/>
    <s v="Yes"/>
    <x v="1"/>
    <d v="2025-05-19T00:00:00"/>
    <s v="SOLVED"/>
    <s v=""/>
    <s v="5016074108MISSING LABELS ON SOME UNITS"/>
    <x v="0"/>
    <x v="4"/>
    <b v="0"/>
    <n v="1"/>
    <n v="0"/>
  </r>
  <r>
    <n v="5016057906"/>
    <x v="960"/>
    <n v="20250512715310"/>
    <x v="59"/>
    <s v="GB"/>
    <s v="OYL1"/>
    <x v="0"/>
    <x v="0"/>
    <d v="2025-05-19T00:00:00"/>
    <s v="Yes"/>
    <x v="1"/>
    <d v="2025-05-19T00:00:00"/>
    <s v="SOLVED"/>
    <s v=""/>
    <s v="5016057906DAMAGE "/>
    <x v="0"/>
    <x v="4"/>
    <b v="0"/>
    <n v="1"/>
    <n v="0"/>
  </r>
  <r>
    <n v="5016090045"/>
    <x v="961"/>
    <n v="20250514718003"/>
    <x v="191"/>
    <s v="GB"/>
    <n v="3401"/>
    <x v="0"/>
    <x v="3"/>
    <d v="2025-05-19T00:00:00"/>
    <s v="Yes"/>
    <x v="1"/>
    <d v="2025-05-20T00:00:00"/>
    <s v="SOLVED"/>
    <s v=""/>
    <s v="5016090045NO LABELS"/>
    <x v="0"/>
    <x v="4"/>
    <b v="0"/>
    <n v="1"/>
    <n v="0"/>
  </r>
  <r>
    <n v="5016042881"/>
    <x v="962"/>
    <n v="20250509714459"/>
    <x v="221"/>
    <s v="GB"/>
    <s v="DK-BM01"/>
    <x v="5"/>
    <x v="3"/>
    <d v="2025-05-19T00:00:00"/>
    <s v="Yes"/>
    <x v="1"/>
    <d v="2025-05-19T00:00:00"/>
    <s v="SOLVED"/>
    <s v=""/>
    <s v="5016042881NO LABELS"/>
    <x v="0"/>
    <x v="4"/>
    <b v="0"/>
    <n v="1"/>
    <n v="0"/>
  </r>
  <r>
    <n v="5016073781"/>
    <x v="963"/>
    <n v="20250512715032"/>
    <x v="138"/>
    <s v="GB"/>
    <s v="DX01-L5"/>
    <x v="1"/>
    <x v="5"/>
    <d v="2025-05-19T00:00:00"/>
    <s v="NA"/>
    <x v="2"/>
    <d v="2025-05-19T00:00:00"/>
    <s v="SOLVED"/>
    <s v="Manco, will be delivered on 20May2025"/>
    <s v="5016073781AMOUNT"/>
    <x v="0"/>
    <x v="4"/>
    <b v="0"/>
    <n v="1"/>
    <n v="0"/>
  </r>
  <r>
    <n v="5016057997"/>
    <x v="964"/>
    <n v="20250512715340"/>
    <x v="44"/>
    <s v="GB"/>
    <s v="DX01-L5"/>
    <x v="1"/>
    <x v="3"/>
    <d v="2025-05-19T00:00:00"/>
    <s v="Yes"/>
    <x v="1"/>
    <d v="2025-05-19T00:00:00"/>
    <s v="SOLVED"/>
    <s v=""/>
    <s v="5016057997NO LABELS"/>
    <x v="0"/>
    <x v="4"/>
    <b v="0"/>
    <n v="1"/>
    <n v="0"/>
  </r>
  <r>
    <n v="5016074064"/>
    <x v="965"/>
    <n v="20250513716386"/>
    <x v="96"/>
    <s v="GB"/>
    <s v="DX01-L5"/>
    <x v="1"/>
    <x v="3"/>
    <d v="2025-05-19T00:00:00"/>
    <s v="Yes"/>
    <x v="1"/>
    <d v="2025-05-19T00:00:00"/>
    <s v="SOLVED"/>
    <s v=""/>
    <s v="5016074064NO LABELS"/>
    <x v="0"/>
    <x v="4"/>
    <b v="0"/>
    <n v="1"/>
    <n v="0"/>
  </r>
  <r>
    <n v="5016073737"/>
    <x v="966"/>
    <n v="20250513716517"/>
    <x v="44"/>
    <s v="GB"/>
    <s v="DX01-L5"/>
    <x v="1"/>
    <x v="3"/>
    <d v="2025-05-19T00:00:00"/>
    <s v="Yes"/>
    <x v="1"/>
    <d v="2025-05-19T00:00:00"/>
    <s v="SOLVED"/>
    <s v=""/>
    <s v="5016073737NO LABELS"/>
    <x v="0"/>
    <x v="4"/>
    <b v="0"/>
    <n v="1"/>
    <n v="0"/>
  </r>
  <r>
    <n v="5016090248"/>
    <x v="967"/>
    <n v="20250514717655"/>
    <x v="226"/>
    <s v="GB"/>
    <s v="DX01-L5"/>
    <x v="1"/>
    <x v="6"/>
    <d v="2025-05-19T00:00:00"/>
    <s v="Yes"/>
    <x v="1"/>
    <d v="2025-05-19T00:00:00"/>
    <s v="SOLVED"/>
    <s v=""/>
    <s v="5016090248XX LABELS"/>
    <x v="0"/>
    <x v="4"/>
    <b v="0"/>
    <n v="1"/>
    <n v="0"/>
  </r>
  <r>
    <n v="5016073845"/>
    <x v="968"/>
    <n v="20250512715923"/>
    <x v="151"/>
    <s v="GB"/>
    <s v="DK-BM01"/>
    <x v="2"/>
    <x v="4"/>
    <d v="2025-05-19T00:00:00"/>
    <s v="Yes"/>
    <x v="1"/>
    <d v="2025-05-19T00:00:00"/>
    <s v="SOLVED"/>
    <s v="1 label of the 7 labels not scannable"/>
    <s v="5016073845INCORRECT LABELS "/>
    <x v="0"/>
    <x v="4"/>
    <b v="0"/>
    <n v="1"/>
    <n v="0"/>
  </r>
  <r>
    <n v="5016042920"/>
    <x v="969"/>
    <n v="20250508713365"/>
    <x v="131"/>
    <s v="GB"/>
    <s v="OYL1"/>
    <x v="0"/>
    <x v="3"/>
    <d v="2025-05-20T00:00:00"/>
    <s v="Yes"/>
    <x v="1"/>
    <d v="2025-05-20T00:00:00"/>
    <s v="SOLVED"/>
    <s v=""/>
    <s v="5016042920NO LABELS"/>
    <x v="0"/>
    <x v="4"/>
    <b v="0"/>
    <n v="1"/>
    <n v="0"/>
  </r>
  <r>
    <n v="5016042916"/>
    <x v="969"/>
    <n v="20250508713797"/>
    <x v="131"/>
    <s v="GB"/>
    <s v="OYL1"/>
    <x v="0"/>
    <x v="3"/>
    <d v="2025-05-20T00:00:00"/>
    <s v="Yes"/>
    <x v="1"/>
    <d v="2025-05-20T00:00:00"/>
    <s v="SOLVED"/>
    <s v=""/>
    <s v="5016042916NO LABELS"/>
    <x v="0"/>
    <x v="4"/>
    <b v="0"/>
    <n v="1"/>
    <n v="0"/>
  </r>
  <r>
    <n v="5016089583"/>
    <x v="970"/>
    <n v="20250515718296"/>
    <x v="227"/>
    <s v="GB"/>
    <n v="3402"/>
    <x v="0"/>
    <x v="6"/>
    <d v="2025-05-20T00:00:00"/>
    <s v="Yes"/>
    <x v="1"/>
    <d v="2025-05-20T00:00:00"/>
    <s v="SOLVED"/>
    <s v=""/>
    <s v="5016089583XX LABELS"/>
    <x v="0"/>
    <x v="4"/>
    <b v="0"/>
    <n v="1"/>
    <n v="0"/>
  </r>
  <r>
    <n v="5016058535"/>
    <x v="971"/>
    <n v="20250507712458"/>
    <x v="50"/>
    <s v="GB"/>
    <n v="3402"/>
    <x v="5"/>
    <x v="3"/>
    <d v="2025-05-20T00:00:00"/>
    <s v="Yes"/>
    <x v="1"/>
    <d v="2025-05-20T00:00:00"/>
    <s v="SOLVED"/>
    <s v=""/>
    <s v="5016058535NO LABELS"/>
    <x v="0"/>
    <x v="4"/>
    <b v="0"/>
    <n v="1"/>
    <n v="0"/>
  </r>
  <r>
    <n v="5016026677"/>
    <x v="972"/>
    <n v="20250508713617"/>
    <x v="118"/>
    <s v="GB"/>
    <n v="3402"/>
    <x v="5"/>
    <x v="0"/>
    <d v="2025-05-20T00:00:00"/>
    <s v="Yes"/>
    <x v="2"/>
    <d v="2025-05-20T00:00:00"/>
    <s v="SOLVED"/>
    <s v=""/>
    <s v="5016026677DAMAGE "/>
    <x v="0"/>
    <x v="4"/>
    <b v="0"/>
    <n v="1"/>
    <n v="0"/>
  </r>
  <r>
    <n v="5016058401"/>
    <x v="973"/>
    <n v="20250508714055"/>
    <x v="88"/>
    <s v="GB"/>
    <s v="DX01-L5"/>
    <x v="5"/>
    <x v="2"/>
    <d v="2025-05-20T00:00:00"/>
    <s v="Yes"/>
    <x v="1"/>
    <d v="2025-05-21T00:00:00"/>
    <s v="SOLVED"/>
    <s v=""/>
    <s v="5016058401MISSING LABELS ON SOME UNITS"/>
    <x v="0"/>
    <x v="4"/>
    <b v="0"/>
    <n v="1"/>
    <n v="0"/>
  </r>
  <r>
    <n v="5016073844"/>
    <x v="974"/>
    <n v="20250508713473"/>
    <x v="174"/>
    <s v="GB"/>
    <s v="OYL1"/>
    <x v="1"/>
    <x v="4"/>
    <d v="2025-05-20T00:00:00"/>
    <s v="Yes"/>
    <x v="1"/>
    <d v="2025-05-20T00:00:00"/>
    <s v="SOLVED"/>
    <s v="Labels not scannable, bad print"/>
    <s v="5016073844INCORRECT LABELS "/>
    <x v="0"/>
    <x v="4"/>
    <b v="0"/>
    <n v="1"/>
    <n v="0"/>
  </r>
  <r>
    <n v="5016057935"/>
    <x v="975"/>
    <n v="20250512715279"/>
    <x v="213"/>
    <s v="GB"/>
    <s v="MZ07"/>
    <x v="1"/>
    <x v="0"/>
    <d v="2025-05-20T00:00:00"/>
    <s v="Yes"/>
    <x v="2"/>
    <d v="2025-05-20T00:00:00"/>
    <s v="SOLVED"/>
    <s v=""/>
    <s v="5016057935DAMAGE "/>
    <x v="0"/>
    <x v="4"/>
    <b v="0"/>
    <n v="1"/>
    <n v="0"/>
  </r>
  <r>
    <n v="5016089842"/>
    <x v="976"/>
    <n v="20250512715305"/>
    <x v="125"/>
    <s v="GB"/>
    <s v="OYL1"/>
    <x v="1"/>
    <x v="3"/>
    <d v="2025-05-20T00:00:00"/>
    <s v="Yes"/>
    <x v="1"/>
    <d v="2025-05-20T00:00:00"/>
    <s v="SOLVED"/>
    <s v=""/>
    <s v="5016089842NO LABELS"/>
    <x v="0"/>
    <x v="4"/>
    <b v="0"/>
    <n v="1"/>
    <n v="0"/>
  </r>
  <r>
    <n v="5016090060"/>
    <x v="977"/>
    <n v="20250513716379"/>
    <x v="54"/>
    <s v="GB"/>
    <n v="3402"/>
    <x v="1"/>
    <x v="5"/>
    <d v="2025-05-20T00:00:00"/>
    <s v="Yes"/>
    <x v="1"/>
    <d v="2025-05-20T00:00:00"/>
    <s v="SOLVED"/>
    <s v="Manco, but boxes received for 20250514-S-70262 // 20250514717095 not for us, but masterlabel is for Leicestershire wrong labeled by supplier?confirmed incorrect labeled, correct labeled with 20250514-S-70266"/>
    <s v="5016090060AMOUNT"/>
    <x v="0"/>
    <x v="4"/>
    <b v="0"/>
    <n v="1"/>
    <n v="0"/>
  </r>
  <r>
    <n v="5016073744"/>
    <x v="978"/>
    <n v="20250513716404"/>
    <x v="57"/>
    <s v="GB"/>
    <s v="DX01-L5"/>
    <x v="1"/>
    <x v="2"/>
    <d v="2025-05-20T00:00:00"/>
    <s v="Yes"/>
    <x v="1"/>
    <d v="2025-05-21T00:00:00"/>
    <s v="SOLVED"/>
    <s v=""/>
    <s v="5016073744MISSING LABELS ON SOME UNITS"/>
    <x v="0"/>
    <x v="4"/>
    <b v="0"/>
    <n v="1"/>
    <n v="0"/>
  </r>
  <r>
    <n v="5016089502"/>
    <x v="979"/>
    <n v="20250514717231"/>
    <x v="44"/>
    <s v="GB"/>
    <s v="DX01-L5"/>
    <x v="1"/>
    <x v="4"/>
    <d v="2025-05-20T00:00:00"/>
    <s v="Yes"/>
    <x v="1"/>
    <d v="2025-05-20T00:00:00"/>
    <s v="SOLVED"/>
    <s v="Labels not scannable, bad print"/>
    <s v="5016089502INCORRECT LABELS "/>
    <x v="0"/>
    <x v="4"/>
    <b v="0"/>
    <n v="1"/>
    <n v="0"/>
  </r>
  <r>
    <n v="5016090176"/>
    <x v="980"/>
    <n v="20250514717403"/>
    <x v="45"/>
    <s v="GB"/>
    <s v="DX01-L5"/>
    <x v="1"/>
    <x v="4"/>
    <d v="2025-05-20T00:00:00"/>
    <s v="Yes"/>
    <x v="1"/>
    <d v="2025-05-20T00:00:00"/>
    <s v="SOLVED"/>
    <s v="Labels not scannable, bad print"/>
    <s v="5016090176INCORRECT LABELS "/>
    <x v="0"/>
    <x v="4"/>
    <b v="0"/>
    <n v="1"/>
    <n v="0"/>
  </r>
  <r>
    <n v="5016090258"/>
    <x v="981"/>
    <n v="20250514717431"/>
    <x v="18"/>
    <s v="GB"/>
    <s v="OYL1"/>
    <x v="1"/>
    <x v="2"/>
    <d v="2025-05-20T00:00:00"/>
    <s v="Yes"/>
    <x v="1"/>
    <d v="2025-05-22T00:00:00"/>
    <s v="SOLVED"/>
    <s v=""/>
    <s v="5016090258MISSING LABELS ON SOME UNITS"/>
    <x v="0"/>
    <x v="4"/>
    <b v="0"/>
    <n v="1"/>
    <n v="0"/>
  </r>
  <r>
    <n v="5016042981"/>
    <x v="982"/>
    <n v="20250512715378"/>
    <x v="73"/>
    <s v="GB"/>
    <s v="OYL1"/>
    <x v="2"/>
    <x v="3"/>
    <d v="2025-05-20T00:00:00"/>
    <s v="Yes"/>
    <x v="1"/>
    <d v="2025-05-20T00:00:00"/>
    <s v="SOLVED"/>
    <s v=""/>
    <s v="5016042981NO LABELS"/>
    <x v="0"/>
    <x v="4"/>
    <b v="0"/>
    <n v="1"/>
    <n v="0"/>
  </r>
  <r>
    <n v="5016074118"/>
    <x v="983"/>
    <n v="20250512715785"/>
    <x v="46"/>
    <s v="GB"/>
    <s v="DX01-L5"/>
    <x v="2"/>
    <x v="3"/>
    <d v="2025-05-20T00:00:00"/>
    <s v="No"/>
    <x v="1"/>
    <d v="2025-05-20T00:00:00"/>
    <s v="SOLVED"/>
    <s v=""/>
    <s v="5016074118NO LABELS"/>
    <x v="0"/>
    <x v="4"/>
    <b v="0"/>
    <n v="1"/>
    <n v="0"/>
  </r>
  <r>
    <n v="5015998588"/>
    <x v="984"/>
    <n v="20250506711437"/>
    <x v="22"/>
    <s v="GB"/>
    <s v="DX01-L5"/>
    <x v="5"/>
    <x v="4"/>
    <d v="2025-05-21T00:00:00"/>
    <s v="No"/>
    <x v="1"/>
    <d v="2025-05-21T00:00:00"/>
    <s v="SOLVED"/>
    <s v="Labels not scannable, bad print"/>
    <s v="5015998588INCORRECT LABELS "/>
    <x v="0"/>
    <x v="4"/>
    <b v="0"/>
    <n v="1"/>
    <n v="0"/>
  </r>
  <r>
    <n v="5015998587"/>
    <x v="984"/>
    <n v="20250506711517"/>
    <x v="22"/>
    <s v="GB"/>
    <s v="OYL1"/>
    <x v="5"/>
    <x v="4"/>
    <d v="2025-05-21T00:00:00"/>
    <s v="No"/>
    <x v="1"/>
    <d v="2025-05-21T00:00:00"/>
    <s v="SOLVED"/>
    <s v="Labels not scannable, bad print"/>
    <s v="5015998587INCORRECT LABELS "/>
    <x v="0"/>
    <x v="4"/>
    <b v="0"/>
    <n v="1"/>
    <n v="0"/>
  </r>
  <r>
    <n v="5016012271"/>
    <x v="985"/>
    <n v="20250507712474"/>
    <x v="228"/>
    <s v="GB"/>
    <s v="DX01"/>
    <x v="5"/>
    <x v="6"/>
    <d v="2025-05-21T00:00:00"/>
    <s v="Yes"/>
    <x v="1"/>
    <d v="2025-05-21T00:00:00"/>
    <s v="SOLVED"/>
    <s v=""/>
    <s v="5016012271XX LABELS"/>
    <x v="0"/>
    <x v="4"/>
    <b v="0"/>
    <n v="1"/>
    <n v="0"/>
  </r>
  <r>
    <n v="5016012254"/>
    <x v="985"/>
    <n v="20250507712487"/>
    <x v="75"/>
    <s v="GB"/>
    <s v="DX01"/>
    <x v="5"/>
    <x v="6"/>
    <d v="2025-05-21T00:00:00"/>
    <s v="Yes"/>
    <x v="1"/>
    <d v="2025-05-21T00:00:00"/>
    <s v="SOLVED"/>
    <s v=""/>
    <s v="5016012254XX LABELS"/>
    <x v="0"/>
    <x v="4"/>
    <b v="0"/>
    <n v="1"/>
    <n v="0"/>
  </r>
  <r>
    <n v="5016026516"/>
    <x v="986"/>
    <n v="20250508713591"/>
    <x v="75"/>
    <s v="GB"/>
    <s v="DX01"/>
    <x v="5"/>
    <x v="6"/>
    <d v="2025-05-21T00:00:00"/>
    <s v="Yes"/>
    <x v="1"/>
    <d v="2025-05-21T00:00:00"/>
    <s v="SOLVED"/>
    <s v=""/>
    <s v="5016026516XX LABELS"/>
    <x v="0"/>
    <x v="4"/>
    <b v="0"/>
    <n v="1"/>
    <n v="0"/>
  </r>
  <r>
    <n v="5016026524"/>
    <x v="986"/>
    <n v="20250508713597"/>
    <x v="75"/>
    <s v="GB"/>
    <s v="DX01"/>
    <x v="5"/>
    <x v="6"/>
    <d v="2025-05-21T00:00:00"/>
    <s v="Yes"/>
    <x v="1"/>
    <d v="2025-05-21T00:00:00"/>
    <s v="SOLVED"/>
    <s v=""/>
    <s v="5016026524XX LABELS"/>
    <x v="0"/>
    <x v="4"/>
    <b v="0"/>
    <n v="1"/>
    <n v="0"/>
  </r>
  <r>
    <n v="5016026522"/>
    <x v="986"/>
    <n v="20250508713713"/>
    <x v="75"/>
    <s v="GB"/>
    <s v="DX01"/>
    <x v="5"/>
    <x v="6"/>
    <d v="2025-05-21T00:00:00"/>
    <s v="Yes"/>
    <x v="1"/>
    <d v="2025-05-21T00:00:00"/>
    <s v="SOLVED"/>
    <s v=""/>
    <s v="5016026522XX LABELS"/>
    <x v="0"/>
    <x v="4"/>
    <b v="0"/>
    <n v="1"/>
    <n v="0"/>
  </r>
  <r>
    <n v="5016026519"/>
    <x v="986"/>
    <n v="20250508713734"/>
    <x v="75"/>
    <s v="GB"/>
    <s v="DX01"/>
    <x v="5"/>
    <x v="6"/>
    <d v="2025-05-21T00:00:00"/>
    <s v="Yes"/>
    <x v="1"/>
    <d v="2025-05-21T00:00:00"/>
    <s v="SOLVED"/>
    <s v=""/>
    <s v="5016026519XX LABELS"/>
    <x v="0"/>
    <x v="4"/>
    <b v="0"/>
    <n v="1"/>
    <n v="0"/>
  </r>
  <r>
    <n v="5016042696"/>
    <x v="987"/>
    <n v="20250509714801"/>
    <x v="229"/>
    <s v="GB"/>
    <s v="MZ02"/>
    <x v="5"/>
    <x v="3"/>
    <d v="2025-05-21T00:00:00"/>
    <s v="Yes"/>
    <x v="1"/>
    <d v="2025-05-21T00:00:00"/>
    <s v="SOLVED"/>
    <s v=""/>
    <s v="5016042696NO LABELS"/>
    <x v="0"/>
    <x v="4"/>
    <b v="0"/>
    <n v="1"/>
    <n v="0"/>
  </r>
  <r>
    <n v="5016120628"/>
    <x v="988"/>
    <n v="20250515718854"/>
    <x v="27"/>
    <s v="GB"/>
    <s v="U2-L5"/>
    <x v="5"/>
    <x v="4"/>
    <d v="2025-05-21T00:00:00"/>
    <s v="Yes"/>
    <x v="1"/>
    <d v="2025-05-22T00:00:00"/>
    <s v="SOLVED"/>
    <s v="Labels not scannable, bad print"/>
    <s v="5016120628INCORRECT LABELS "/>
    <x v="0"/>
    <x v="4"/>
    <b v="0"/>
    <n v="1"/>
    <n v="0"/>
  </r>
  <r>
    <n v="5016074071"/>
    <x v="989"/>
    <n v="20250512715126"/>
    <x v="10"/>
    <s v="GB"/>
    <s v="MZ02"/>
    <x v="1"/>
    <x v="3"/>
    <d v="2025-05-21T00:00:00"/>
    <s v="Yes"/>
    <x v="1"/>
    <d v="2025-05-21T00:00:00"/>
    <s v="SOLVED"/>
    <s v=""/>
    <s v="5016074071NO LABELS"/>
    <x v="0"/>
    <x v="4"/>
    <b v="0"/>
    <n v="1"/>
    <n v="0"/>
  </r>
  <r>
    <n v="5016074072"/>
    <x v="989"/>
    <n v="20250512715133"/>
    <x v="10"/>
    <s v="GB"/>
    <s v="DX01"/>
    <x v="1"/>
    <x v="3"/>
    <d v="2025-05-21T00:00:00"/>
    <s v="Yes"/>
    <x v="1"/>
    <d v="2025-05-21T00:00:00"/>
    <s v="SOLVED"/>
    <s v=""/>
    <s v="5016074072NO LABELS"/>
    <x v="0"/>
    <x v="4"/>
    <b v="0"/>
    <n v="1"/>
    <n v="0"/>
  </r>
  <r>
    <n v="5016104407"/>
    <x v="990"/>
    <n v="20250512715461"/>
    <x v="213"/>
    <s v="GB"/>
    <s v="OYL1"/>
    <x v="1"/>
    <x v="3"/>
    <d v="2025-05-21T00:00:00"/>
    <s v="Yes"/>
    <x v="1"/>
    <d v="2025-05-21T00:00:00"/>
    <s v="SOLVED"/>
    <s v=""/>
    <s v="5016104407NO LABELS"/>
    <x v="0"/>
    <x v="4"/>
    <b v="0"/>
    <n v="1"/>
    <n v="0"/>
  </r>
  <r>
    <n v="5016104507"/>
    <x v="991"/>
    <n v="20250513716244"/>
    <x v="53"/>
    <s v="GB"/>
    <n v="3402"/>
    <x v="1"/>
    <x v="4"/>
    <d v="2025-05-21T00:00:00"/>
    <s v="Yes"/>
    <x v="1"/>
    <d v="2025-05-21T00:00:00"/>
    <s v="SOLVED"/>
    <s v="Labels not scannable, bad print"/>
    <s v="5016104507INCORRECT LABELS "/>
    <x v="0"/>
    <x v="4"/>
    <b v="0"/>
    <n v="1"/>
    <n v="0"/>
  </r>
  <r>
    <n v="5016090087"/>
    <x v="992"/>
    <n v="20250513716749"/>
    <x v="16"/>
    <s v="GB"/>
    <s v="DX01-L5"/>
    <x v="1"/>
    <x v="3"/>
    <d v="2025-05-21T00:00:00"/>
    <s v="Yes"/>
    <x v="1"/>
    <d v="2025-05-21T00:00:00"/>
    <s v="SOLVED"/>
    <s v=""/>
    <s v="5016090087NO LABELS"/>
    <x v="0"/>
    <x v="4"/>
    <b v="0"/>
    <n v="1"/>
    <n v="0"/>
  </r>
  <r>
    <n v="5016104406"/>
    <x v="990"/>
    <n v="20250514717224"/>
    <x v="213"/>
    <s v="GB"/>
    <n v="3402"/>
    <x v="1"/>
    <x v="3"/>
    <d v="2025-05-21T00:00:00"/>
    <s v="Yes"/>
    <x v="1"/>
    <d v="2025-05-21T00:00:00"/>
    <s v="SOLVED"/>
    <s v=""/>
    <s v="5016104406NO LABELS"/>
    <x v="0"/>
    <x v="4"/>
    <b v="0"/>
    <n v="1"/>
    <n v="0"/>
  </r>
  <r>
    <n v="5016104651"/>
    <x v="993"/>
    <n v="20250514717399"/>
    <x v="84"/>
    <s v="GB"/>
    <s v="U2-L5"/>
    <x v="1"/>
    <x v="3"/>
    <d v="2025-05-21T00:00:00"/>
    <s v="Yes"/>
    <x v="1"/>
    <d v="2025-05-21T00:00:00"/>
    <s v="SOLVED"/>
    <s v=""/>
    <s v="5016104651NO LABELS"/>
    <x v="0"/>
    <x v="4"/>
    <b v="0"/>
    <n v="1"/>
    <n v="0"/>
  </r>
  <r>
    <n v="5016104828"/>
    <x v="994"/>
    <n v="20250515718277"/>
    <x v="136"/>
    <s v="GB"/>
    <n v="3402"/>
    <x v="1"/>
    <x v="2"/>
    <d v="2025-05-21T00:00:00"/>
    <s v="Yes"/>
    <x v="1"/>
    <d v="2025-05-21T00:00:00"/>
    <s v="SOLVED"/>
    <s v=""/>
    <s v="5016104828MISSING LABELS ON SOME UNITS"/>
    <x v="0"/>
    <x v="4"/>
    <b v="0"/>
    <n v="1"/>
    <n v="0"/>
  </r>
  <r>
    <n v="5016104508"/>
    <x v="991"/>
    <n v="20250515718280"/>
    <x v="53"/>
    <s v="GB"/>
    <s v="U2-L5"/>
    <x v="1"/>
    <x v="4"/>
    <d v="2025-05-21T00:00:00"/>
    <s v="Yes"/>
    <x v="1"/>
    <d v="2025-05-21T00:00:00"/>
    <s v="SOLVED"/>
    <s v="Labels not scannable, bad print"/>
    <s v="5016104508INCORRECT LABELS "/>
    <x v="0"/>
    <x v="4"/>
    <b v="0"/>
    <n v="1"/>
    <n v="0"/>
  </r>
  <r>
    <n v="5016104708"/>
    <x v="995"/>
    <n v="20250515718335"/>
    <x v="86"/>
    <s v="GB"/>
    <n v="3402"/>
    <x v="1"/>
    <x v="2"/>
    <d v="2025-05-21T00:00:00"/>
    <s v="Yes"/>
    <x v="1"/>
    <d v="2025-05-21T00:00:00"/>
    <s v="SOLVED"/>
    <s v=""/>
    <s v="5016104708MISSING LABELS ON SOME UNITS"/>
    <x v="0"/>
    <x v="4"/>
    <b v="0"/>
    <n v="1"/>
    <n v="0"/>
  </r>
  <r>
    <n v="5016120861"/>
    <x v="996"/>
    <n v="20250516720267"/>
    <x v="153"/>
    <s v="GB"/>
    <s v="DX01-L5"/>
    <x v="2"/>
    <x v="4"/>
    <d v="2025-05-21T00:00:00"/>
    <s v="Yes"/>
    <x v="1"/>
    <d v="2025-05-21T00:00:00"/>
    <s v="SOLVED"/>
    <s v="Labels not scannable, bad print"/>
    <s v="5016120861INCORRECT LABELS "/>
    <x v="0"/>
    <x v="4"/>
    <b v="0"/>
    <n v="1"/>
    <n v="0"/>
  </r>
  <r>
    <n v="5016120862"/>
    <x v="996"/>
    <n v="20250516720285"/>
    <x v="153"/>
    <s v="GB"/>
    <s v="DX01-L5"/>
    <x v="2"/>
    <x v="4"/>
    <d v="2025-05-21T00:00:00"/>
    <s v="Yes"/>
    <x v="1"/>
    <d v="2025-05-21T00:00:00"/>
    <s v="SOLVED"/>
    <s v="Labels not scannable, bad print"/>
    <s v="5016120862INCORRECT LABELS "/>
    <x v="0"/>
    <x v="4"/>
    <b v="0"/>
    <n v="1"/>
    <n v="0"/>
  </r>
  <r>
    <n v="5016104783"/>
    <x v="997"/>
    <n v="20250515718656"/>
    <x v="183"/>
    <s v="GB"/>
    <s v="OYL1"/>
    <x v="0"/>
    <x v="3"/>
    <d v="2025-05-22T00:00:00"/>
    <s v="Yes"/>
    <x v="1"/>
    <d v="2025-05-22T00:00:00"/>
    <s v="SOLVED"/>
    <s v=""/>
    <s v="5016104783NO LABELS"/>
    <x v="0"/>
    <x v="4"/>
    <b v="0"/>
    <n v="1"/>
    <n v="0"/>
  </r>
  <r>
    <n v="5016104319"/>
    <x v="998"/>
    <n v="20250515719127"/>
    <x v="230"/>
    <s v="GB"/>
    <s v="MZ02"/>
    <x v="0"/>
    <x v="3"/>
    <d v="2025-05-22T00:00:00"/>
    <s v="Yes"/>
    <x v="1"/>
    <d v="2025-05-23T00:00:00"/>
    <s v="SOLVED"/>
    <s v=""/>
    <s v="5016104319NO LABELS"/>
    <x v="0"/>
    <x v="4"/>
    <b v="0"/>
    <n v="1"/>
    <n v="0"/>
  </r>
  <r>
    <n v="5016104386"/>
    <x v="999"/>
    <n v="20250515719815"/>
    <x v="121"/>
    <s v="GB"/>
    <s v="U2-L5"/>
    <x v="0"/>
    <x v="4"/>
    <d v="2025-05-22T00:00:00"/>
    <s v="Yes"/>
    <x v="1"/>
    <d v="2025-05-22T00:00:00"/>
    <s v="SOLVED"/>
    <s v="Labels not scannable, bad print"/>
    <s v="5016104386INCORRECT LABELS "/>
    <x v="0"/>
    <x v="4"/>
    <b v="0"/>
    <n v="1"/>
    <n v="0"/>
  </r>
  <r>
    <n v="5016104742"/>
    <x v="1000"/>
    <n v="20250515719929"/>
    <x v="57"/>
    <s v="GB"/>
    <s v="DX01-L5"/>
    <x v="0"/>
    <x v="6"/>
    <d v="2025-05-22T00:00:00"/>
    <s v="Yes"/>
    <x v="1"/>
    <d v="2025-05-22T00:00:00"/>
    <s v="SOLVED"/>
    <s v=""/>
    <s v="5016104742XX LABELS"/>
    <x v="0"/>
    <x v="4"/>
    <b v="0"/>
    <n v="1"/>
    <n v="0"/>
  </r>
  <r>
    <n v="5016104884"/>
    <x v="1001"/>
    <n v="20250514717383"/>
    <x v="51"/>
    <s v="GB"/>
    <s v="U2-L5"/>
    <x v="5"/>
    <x v="3"/>
    <d v="2025-05-22T00:00:00"/>
    <s v="Yes"/>
    <x v="1"/>
    <d v="2025-05-22T00:00:00"/>
    <s v="SOLVED"/>
    <s v=""/>
    <s v="5016104884NO LABELS"/>
    <x v="0"/>
    <x v="4"/>
    <b v="0"/>
    <n v="1"/>
    <n v="0"/>
  </r>
  <r>
    <n v="5016104882"/>
    <x v="1001"/>
    <n v="20250514717389"/>
    <x v="51"/>
    <s v="GB"/>
    <n v="3402"/>
    <x v="5"/>
    <x v="3"/>
    <d v="2025-05-22T00:00:00"/>
    <s v="Yes"/>
    <x v="1"/>
    <d v="2025-05-22T00:00:00"/>
    <s v="SOLVED"/>
    <s v=""/>
    <s v="5016104882NO LABELS"/>
    <x v="0"/>
    <x v="4"/>
    <b v="0"/>
    <n v="1"/>
    <n v="0"/>
  </r>
  <r>
    <n v="5016104843"/>
    <x v="1002"/>
    <n v="20250514717376"/>
    <x v="112"/>
    <s v="GB"/>
    <n v="3402"/>
    <x v="1"/>
    <x v="4"/>
    <d v="2025-05-22T00:00:00"/>
    <s v="Yes"/>
    <x v="1"/>
    <d v="2025-05-22T00:00:00"/>
    <s v="SOLVED"/>
    <s v="Labels not scannable, bad print"/>
    <s v="5016104843INCORRECT LABELS "/>
    <x v="0"/>
    <x v="4"/>
    <b v="0"/>
    <n v="1"/>
    <n v="0"/>
  </r>
  <r>
    <n v="5016124324"/>
    <x v="1003"/>
    <n v="20250514717461"/>
    <x v="69"/>
    <s v="GB"/>
    <n v="3402"/>
    <x v="1"/>
    <x v="3"/>
    <d v="2025-05-22T00:00:00"/>
    <s v="Yes"/>
    <x v="1"/>
    <d v="2025-05-22T00:00:00"/>
    <s v="SOLVED"/>
    <s v=""/>
    <s v="5016124324NO LABELS"/>
    <x v="0"/>
    <x v="4"/>
    <b v="0"/>
    <n v="1"/>
    <n v="0"/>
  </r>
  <r>
    <n v="5016120587"/>
    <x v="1004"/>
    <n v="20250516720282"/>
    <x v="213"/>
    <s v="GB"/>
    <s v="MZ07"/>
    <x v="1"/>
    <x v="0"/>
    <d v="2025-05-22T00:00:00"/>
    <s v="Yes"/>
    <x v="2"/>
    <d v="2025-05-22T00:00:00"/>
    <s v="SOLVED"/>
    <s v=""/>
    <s v="5016120587DAMAGE "/>
    <x v="0"/>
    <x v="4"/>
    <b v="0"/>
    <n v="1"/>
    <n v="0"/>
  </r>
  <r>
    <n v="5016120872"/>
    <x v="1005"/>
    <n v="20250516720777"/>
    <x v="70"/>
    <s v="GB"/>
    <s v="MY02"/>
    <x v="1"/>
    <x v="3"/>
    <d v="2025-05-22T00:00:00"/>
    <s v="Yes"/>
    <x v="1"/>
    <d v="2025-05-22T00:00:00"/>
    <s v="SOLVED"/>
    <s v=""/>
    <s v="5016120872NO LABELS"/>
    <x v="0"/>
    <x v="4"/>
    <b v="0"/>
    <n v="1"/>
    <n v="0"/>
  </r>
  <r>
    <n v="5016104787"/>
    <x v="1006"/>
    <n v="20250515718288"/>
    <x v="231"/>
    <s v="GB"/>
    <s v="OYL1"/>
    <x v="2"/>
    <x v="3"/>
    <d v="2025-05-22T00:00:00"/>
    <s v="Yes"/>
    <x v="1"/>
    <d v="2025-05-22T00:00:00"/>
    <s v="SOLVED"/>
    <s v=""/>
    <s v="5016104787NO LABELS"/>
    <x v="0"/>
    <x v="4"/>
    <b v="0"/>
    <n v="1"/>
    <n v="0"/>
  </r>
  <r>
    <n v="5016136064"/>
    <x v="1007"/>
    <n v="20250519721250"/>
    <x v="153"/>
    <s v="GB"/>
    <n v="3402"/>
    <x v="2"/>
    <x v="4"/>
    <d v="2025-05-22T00:00:00"/>
    <s v="Yes"/>
    <x v="1"/>
    <d v="2025-05-22T00:00:00"/>
    <s v="SOLVED"/>
    <s v="Labels not scannable, bad print"/>
    <s v="5016136064INCORRECT LABELS "/>
    <x v="0"/>
    <x v="4"/>
    <b v="0"/>
    <n v="1"/>
    <n v="0"/>
  </r>
  <r>
    <n v="5016136056"/>
    <x v="1007"/>
    <n v="20250519721257"/>
    <x v="153"/>
    <s v="GB"/>
    <s v="U2-L5"/>
    <x v="2"/>
    <x v="4"/>
    <d v="2025-05-22T00:00:00"/>
    <s v="Yes"/>
    <x v="1"/>
    <d v="2025-05-22T00:00:00"/>
    <s v="SOLVED"/>
    <s v="Labels not scannable, bad print"/>
    <s v="5016136056INCORRECT LABELS "/>
    <x v="0"/>
    <x v="4"/>
    <b v="0"/>
    <n v="1"/>
    <n v="0"/>
  </r>
  <r>
    <n v="5016120075"/>
    <x v="1008"/>
    <n v="20250515719953"/>
    <x v="57"/>
    <s v="GB"/>
    <s v="DX01-L5"/>
    <x v="0"/>
    <x v="0"/>
    <d v="2025-05-23T00:00:00"/>
    <s v="Yes"/>
    <x v="1"/>
    <d v="2025-05-23T00:00:00"/>
    <s v="SOLVED"/>
    <s v=""/>
    <s v="5016120075DAMAGE "/>
    <x v="0"/>
    <x v="4"/>
    <b v="0"/>
    <n v="1"/>
    <n v="0"/>
  </r>
  <r>
    <n v="5016135918"/>
    <x v="1009"/>
    <n v="20250515718359"/>
    <x v="50"/>
    <s v="GB"/>
    <n v="3402"/>
    <x v="5"/>
    <x v="3"/>
    <d v="2025-05-23T00:00:00"/>
    <s v="Yes"/>
    <x v="1"/>
    <d v="2025-05-23T00:00:00"/>
    <s v="SOLVED"/>
    <s v=""/>
    <s v="5016135918NO LABELS"/>
    <x v="0"/>
    <x v="4"/>
    <b v="0"/>
    <n v="1"/>
    <n v="0"/>
  </r>
  <r>
    <n v="5016120085"/>
    <x v="1010"/>
    <n v="20250515719606"/>
    <x v="232"/>
    <s v="GB"/>
    <s v="DX01-L5"/>
    <x v="5"/>
    <x v="3"/>
    <d v="2025-05-23T00:00:00"/>
    <s v="Yes"/>
    <x v="1"/>
    <d v="2025-05-23T00:00:00"/>
    <s v="SOLVED"/>
    <s v=""/>
    <s v="5016120085NO LABELS"/>
    <x v="0"/>
    <x v="4"/>
    <b v="0"/>
    <n v="1"/>
    <n v="0"/>
  </r>
  <r>
    <n v="5016135888"/>
    <x v="1011"/>
    <n v="20250512715208"/>
    <x v="143"/>
    <s v="GB"/>
    <n v="3402"/>
    <x v="1"/>
    <x v="0"/>
    <d v="2025-05-23T00:00:00"/>
    <s v="Yes"/>
    <x v="2"/>
    <d v="2025-05-23T00:00:00"/>
    <s v="SOLVED"/>
    <s v=""/>
    <s v="5016135888DAMAGE "/>
    <x v="0"/>
    <x v="4"/>
    <b v="0"/>
    <n v="1"/>
    <n v="0"/>
  </r>
  <r>
    <n v="5016167910"/>
    <x v="1012"/>
    <n v="20250516720608"/>
    <x v="18"/>
    <s v="GB"/>
    <s v="DX01-L5"/>
    <x v="1"/>
    <x v="6"/>
    <d v="2025-05-23T00:00:00"/>
    <s v="Yes"/>
    <x v="1"/>
    <d v="2025-05-26T00:00:00"/>
    <s v="SOLVED"/>
    <s v=""/>
    <s v="5016167910XX LABELS"/>
    <x v="0"/>
    <x v="4"/>
    <b v="0"/>
    <n v="1"/>
    <n v="0"/>
  </r>
  <r>
    <n v="5016135977"/>
    <x v="1013"/>
    <n v="20250519721153"/>
    <x v="44"/>
    <s v="GB"/>
    <s v="DX01-L5"/>
    <x v="1"/>
    <x v="3"/>
    <d v="2025-05-23T00:00:00"/>
    <s v="Yes"/>
    <x v="1"/>
    <d v="2025-05-23T00:00:00"/>
    <s v="SOLVED"/>
    <s v=""/>
    <s v="5016135977NO LABELS"/>
    <x v="0"/>
    <x v="4"/>
    <b v="0"/>
    <n v="1"/>
    <n v="0"/>
  </r>
  <r>
    <n v="5016135969"/>
    <x v="1013"/>
    <n v="20250519721155"/>
    <x v="44"/>
    <s v="GB"/>
    <s v="DX01-L5"/>
    <x v="1"/>
    <x v="3"/>
    <d v="2025-05-23T00:00:00"/>
    <s v="Yes"/>
    <x v="1"/>
    <d v="2025-05-23T00:00:00"/>
    <s v="SOLVED"/>
    <s v=""/>
    <s v="5016135969NO LABELS"/>
    <x v="0"/>
    <x v="4"/>
    <b v="0"/>
    <n v="1"/>
    <n v="0"/>
  </r>
  <r>
    <n v="5016167909"/>
    <x v="1012"/>
    <n v="20250519721171"/>
    <x v="18"/>
    <s v="GB"/>
    <s v="DX01-L5"/>
    <x v="1"/>
    <x v="6"/>
    <d v="2025-05-23T00:00:00"/>
    <s v="Yes"/>
    <x v="1"/>
    <d v="2025-05-23T00:00:00"/>
    <s v="SOLVED"/>
    <s v=""/>
    <s v="5016167909XX LABELS"/>
    <x v="0"/>
    <x v="4"/>
    <b v="0"/>
    <n v="1"/>
    <n v="0"/>
  </r>
  <r>
    <n v="5016136097"/>
    <x v="1014"/>
    <n v="20250519721203"/>
    <x v="43"/>
    <s v="GB"/>
    <s v="U2-L5"/>
    <x v="1"/>
    <x v="3"/>
    <d v="2025-05-23T00:00:00"/>
    <s v="Yes"/>
    <x v="1"/>
    <d v="2025-05-23T00:00:00"/>
    <s v="SOLVED"/>
    <s v=""/>
    <s v="5016136097NO LABELS"/>
    <x v="0"/>
    <x v="4"/>
    <b v="0"/>
    <n v="1"/>
    <n v="0"/>
  </r>
  <r>
    <n v="5016135835"/>
    <x v="1015"/>
    <n v="20250519721378"/>
    <x v="135"/>
    <s v="GB"/>
    <s v="DX01-L5"/>
    <x v="1"/>
    <x v="2"/>
    <d v="2025-05-23T00:00:00"/>
    <s v="Yes"/>
    <x v="1"/>
    <d v="2025-05-23T00:00:00"/>
    <s v="SOLVED"/>
    <s v=""/>
    <s v="5016135835MISSING LABELS ON SOME UNITS"/>
    <x v="0"/>
    <x v="4"/>
    <b v="0"/>
    <n v="1"/>
    <n v="0"/>
  </r>
  <r>
    <n v="5016136110"/>
    <x v="1016"/>
    <n v="20250519721405"/>
    <x v="213"/>
    <s v="GB"/>
    <s v="MZ07"/>
    <x v="1"/>
    <x v="0"/>
    <d v="2025-05-23T00:00:00"/>
    <s v="Yes"/>
    <x v="2"/>
    <d v="2025-05-23T00:00:00"/>
    <s v="SOLVED"/>
    <s v=""/>
    <s v="5016136110DAMAGE "/>
    <x v="0"/>
    <x v="4"/>
    <b v="0"/>
    <n v="1"/>
    <n v="0"/>
  </r>
  <r>
    <n v="5016151592"/>
    <x v="1017"/>
    <n v="20250519721685"/>
    <x v="193"/>
    <s v="GB"/>
    <s v="DX01-L5"/>
    <x v="1"/>
    <x v="2"/>
    <d v="2025-05-23T00:00:00"/>
    <s v="Yes"/>
    <x v="1"/>
    <d v="2025-05-23T00:00:00"/>
    <s v="SOLVED"/>
    <s v=""/>
    <s v="5016151592MISSING LABELS ON SOME UNITS"/>
    <x v="0"/>
    <x v="4"/>
    <b v="0"/>
    <n v="1"/>
    <n v="0"/>
  </r>
  <r>
    <n v="5016135892"/>
    <x v="1018"/>
    <n v="20250520722025"/>
    <x v="201"/>
    <s v="GB"/>
    <n v="3402"/>
    <x v="1"/>
    <x v="3"/>
    <d v="2025-05-23T00:00:00"/>
    <s v="Yes"/>
    <x v="1"/>
    <d v="2025-05-23T00:00:00"/>
    <s v="SOLVED"/>
    <s v=""/>
    <s v="5016135892NO LABELS"/>
    <x v="0"/>
    <x v="4"/>
    <b v="0"/>
    <n v="1"/>
    <n v="0"/>
  </r>
  <r>
    <n v="5016151843"/>
    <x v="1019"/>
    <n v="20250520722066"/>
    <x v="153"/>
    <s v="GB"/>
    <s v="MY02"/>
    <x v="1"/>
    <x v="4"/>
    <d v="2025-05-23T00:00:00"/>
    <s v="Yes"/>
    <x v="1"/>
    <d v="2025-05-23T00:00:00"/>
    <s v="SOLVED"/>
    <s v="Labels not scannable, bad print"/>
    <s v="5016151843INCORRECT LABELS "/>
    <x v="0"/>
    <x v="4"/>
    <b v="0"/>
    <n v="1"/>
    <n v="0"/>
  </r>
  <r>
    <n v="5016136116"/>
    <x v="1020"/>
    <n v="20250515719956"/>
    <x v="139"/>
    <s v="GB"/>
    <s v="DX01-L5"/>
    <x v="2"/>
    <x v="3"/>
    <d v="2025-05-23T00:00:00"/>
    <s v="Yes"/>
    <x v="1"/>
    <d v="2025-05-23T00:00:00"/>
    <s v="SOLVED"/>
    <s v=""/>
    <s v="5016136116NO LABELS"/>
    <x v="0"/>
    <x v="4"/>
    <b v="0"/>
    <n v="1"/>
    <n v="0"/>
  </r>
  <r>
    <n v="5016135971"/>
    <x v="1021"/>
    <n v="20250516720654"/>
    <x v="115"/>
    <s v="GB"/>
    <s v="MY02"/>
    <x v="2"/>
    <x v="6"/>
    <d v="2025-05-23T00:00:00"/>
    <s v="Yes"/>
    <x v="1"/>
    <d v="2025-05-23T00:00:00"/>
    <s v="SOLVED"/>
    <s v=""/>
    <s v="5016135971XX LABELS"/>
    <x v="0"/>
    <x v="4"/>
    <b v="0"/>
    <n v="1"/>
    <n v="0"/>
  </r>
  <r>
    <n v="5016135972"/>
    <x v="1021"/>
    <n v="20250516720658"/>
    <x v="115"/>
    <s v="GB"/>
    <s v="MY02"/>
    <x v="2"/>
    <x v="6"/>
    <d v="2025-05-23T00:00:00"/>
    <s v="Yes"/>
    <x v="1"/>
    <d v="2025-05-23T00:00:00"/>
    <s v="SOLVED"/>
    <s v=""/>
    <s v="5016135972XX LABELS"/>
    <x v="0"/>
    <x v="4"/>
    <b v="0"/>
    <n v="1"/>
    <n v="0"/>
  </r>
  <r>
    <n v="5016135973"/>
    <x v="1021"/>
    <n v="20250516720659"/>
    <x v="115"/>
    <s v="GB"/>
    <s v="MY02"/>
    <x v="2"/>
    <x v="6"/>
    <d v="2025-05-23T00:00:00"/>
    <s v="Yes"/>
    <x v="1"/>
    <d v="2025-05-23T00:00:00"/>
    <s v="SOLVED"/>
    <s v=""/>
    <s v="5016135973XX LABELS"/>
    <x v="0"/>
    <x v="4"/>
    <b v="0"/>
    <n v="1"/>
    <n v="0"/>
  </r>
  <r>
    <n v="5016135970"/>
    <x v="1021"/>
    <n v="20250516720660"/>
    <x v="115"/>
    <s v="GB"/>
    <s v="MY02"/>
    <x v="2"/>
    <x v="6"/>
    <d v="2025-05-23T00:00:00"/>
    <s v="Yes"/>
    <x v="1"/>
    <d v="2025-05-23T00:00:00"/>
    <s v="SOLVED"/>
    <s v=""/>
    <s v="5016135970XX LABELS"/>
    <x v="0"/>
    <x v="4"/>
    <b v="0"/>
    <n v="1"/>
    <n v="0"/>
  </r>
  <r>
    <n v="5016136077"/>
    <x v="1022"/>
    <n v="20250516720747"/>
    <x v="7"/>
    <s v="GB"/>
    <s v="DK-BM01"/>
    <x v="2"/>
    <x v="3"/>
    <d v="2025-05-23T00:00:00"/>
    <s v="Yes"/>
    <x v="1"/>
    <d v="2025-05-23T00:00:00"/>
    <s v="SOLVED"/>
    <s v=""/>
    <s v="5016136077NO LABELS"/>
    <x v="0"/>
    <x v="4"/>
    <b v="0"/>
    <n v="1"/>
    <n v="0"/>
  </r>
  <r>
    <n v="5016136039"/>
    <x v="1023"/>
    <n v="20250517720973"/>
    <x v="233"/>
    <s v="GB"/>
    <s v="OYL1"/>
    <x v="2"/>
    <x v="3"/>
    <d v="2025-05-23T00:00:00"/>
    <s v="Yes"/>
    <x v="1"/>
    <d v="2025-05-23T00:00:00"/>
    <s v="SOLVED"/>
    <s v=""/>
    <s v="5016136039NO LABELS"/>
    <x v="0"/>
    <x v="4"/>
    <b v="0"/>
    <n v="1"/>
    <n v="0"/>
  </r>
  <r>
    <n v="5016135961"/>
    <x v="1024"/>
    <n v="20250513716904"/>
    <x v="62"/>
    <s v="GB"/>
    <s v="DK-BM01"/>
    <x v="0"/>
    <x v="6"/>
    <d v="2025-05-26T00:00:00"/>
    <s v="Yes"/>
    <x v="1"/>
    <d v="2025-05-26T00:00:00"/>
    <s v="SOLVED"/>
    <s v="XX labels + double labeling"/>
    <s v="5016135961XX LABELS"/>
    <x v="0"/>
    <x v="4"/>
    <b v="0"/>
    <n v="1"/>
    <n v="0"/>
  </r>
  <r>
    <n v="5016135984"/>
    <x v="1025"/>
    <n v="20250519721422"/>
    <x v="81"/>
    <s v="GB"/>
    <n v="3402"/>
    <x v="0"/>
    <x v="3"/>
    <d v="2025-05-26T00:00:00"/>
    <s v="Yes"/>
    <x v="1"/>
    <d v="2025-05-26T00:00:00"/>
    <s v="SOLVED"/>
    <s v="Old labels still on box, very confusing"/>
    <s v="5016135984NO LABELS"/>
    <x v="0"/>
    <x v="4"/>
    <b v="0"/>
    <n v="1"/>
    <n v="0"/>
  </r>
  <r>
    <n v="5016151151"/>
    <x v="1026"/>
    <n v="20250520722437"/>
    <x v="75"/>
    <s v="GB"/>
    <s v="DX01"/>
    <x v="5"/>
    <x v="3"/>
    <d v="2025-05-26T00:00:00"/>
    <s v="Yes"/>
    <x v="1"/>
    <d v="2025-05-26T00:00:00"/>
    <s v="SOLVED"/>
    <s v=""/>
    <s v="5016151151NO LABELS"/>
    <x v="0"/>
    <x v="4"/>
    <b v="0"/>
    <n v="1"/>
    <n v="0"/>
  </r>
  <r>
    <n v="5016135518"/>
    <x v="1027"/>
    <n v="20250516720511"/>
    <x v="84"/>
    <s v="GB"/>
    <s v="U2-L5"/>
    <x v="1"/>
    <x v="4"/>
    <d v="2025-05-26T00:00:00"/>
    <s v="Yes"/>
    <x v="1"/>
    <d v="2025-05-26T00:00:00"/>
    <s v="SOLVED"/>
    <s v="Labels not scannable, bad print"/>
    <s v="5016135518INCORRECT LABELS "/>
    <x v="0"/>
    <x v="4"/>
    <b v="0"/>
    <n v="1"/>
    <n v="0"/>
  </r>
  <r>
    <n v="5016151350"/>
    <x v="1028"/>
    <n v="20250520722031"/>
    <x v="234"/>
    <s v="GB"/>
    <s v="MY02"/>
    <x v="1"/>
    <x v="1"/>
    <d v="2025-05-26T00:00:00"/>
    <s v="Yes"/>
    <x v="1"/>
    <d v="2025-05-26T00:00:00"/>
    <s v="SOLVED"/>
    <s v=""/>
    <s v="5016151350DAMAGED LABEL"/>
    <x v="0"/>
    <x v="4"/>
    <b v="0"/>
    <n v="1"/>
    <n v="0"/>
  </r>
  <r>
    <n v="5016151129"/>
    <x v="1029"/>
    <n v="20250520722219"/>
    <x v="217"/>
    <s v="GB"/>
    <s v="DX01-L5"/>
    <x v="1"/>
    <x v="3"/>
    <d v="2025-05-26T00:00:00"/>
    <s v="Yes"/>
    <x v="1"/>
    <d v="2025-05-27T00:00:00"/>
    <s v="SOLVED"/>
    <s v=""/>
    <s v="5016151129NO LABELS"/>
    <x v="0"/>
    <x v="4"/>
    <b v="0"/>
    <n v="1"/>
    <n v="0"/>
  </r>
  <r>
    <n v="5016167072"/>
    <x v="1030"/>
    <n v="20250520722742"/>
    <x v="23"/>
    <s v="GB"/>
    <s v="OYL1"/>
    <x v="2"/>
    <x v="4"/>
    <d v="2025-05-26T00:00:00"/>
    <s v="Yes"/>
    <x v="1"/>
    <d v="2025-05-26T00:00:00"/>
    <s v="SOLVED"/>
    <s v="Labels not scannable, bad print"/>
    <s v="5016167072INCORRECT LABELS "/>
    <x v="0"/>
    <x v="4"/>
    <b v="0"/>
    <n v="1"/>
    <n v="0"/>
  </r>
  <r>
    <n v="5016135786"/>
    <x v="1031"/>
    <n v="20250516720523"/>
    <x v="146"/>
    <s v="GB"/>
    <s v="DX01-L5"/>
    <x v="0"/>
    <x v="3"/>
    <d v="2025-05-27T00:00:00"/>
    <s v="Yes"/>
    <x v="1"/>
    <d v="2025-05-27T00:00:00"/>
    <s v="SOLVED"/>
    <s v=""/>
    <s v="5016135786NO LABELS"/>
    <x v="0"/>
    <x v="4"/>
    <b v="0"/>
    <n v="1"/>
    <n v="0"/>
  </r>
  <r>
    <n v="5016150885"/>
    <x v="1032"/>
    <n v="20250516720802"/>
    <x v="57"/>
    <s v="GB"/>
    <s v="DX01-L5"/>
    <x v="0"/>
    <x v="6"/>
    <d v="2025-05-27T00:00:00"/>
    <s v="Yes"/>
    <x v="1"/>
    <d v="2025-05-27T00:00:00"/>
    <s v="SOLVED"/>
    <s v=""/>
    <s v="5016150885XX LABELS"/>
    <x v="0"/>
    <x v="4"/>
    <b v="0"/>
    <n v="1"/>
    <n v="0"/>
  </r>
  <r>
    <n v="5016136119"/>
    <x v="1033"/>
    <n v="20250519721354"/>
    <x v="121"/>
    <s v="GB"/>
    <n v="3402"/>
    <x v="0"/>
    <x v="4"/>
    <d v="2025-05-27T00:00:00"/>
    <s v="Yes"/>
    <x v="1"/>
    <d v="2025-05-27T00:00:00"/>
    <s v="SOLVED"/>
    <s v="Labels not scannable, bad print"/>
    <s v="5016136119INCORRECT LABELS "/>
    <x v="0"/>
    <x v="4"/>
    <b v="0"/>
    <n v="1"/>
    <n v="0"/>
  </r>
  <r>
    <n v="5016151204"/>
    <x v="1034"/>
    <n v="20250519721710"/>
    <x v="219"/>
    <s v="GB"/>
    <s v="U2-L5"/>
    <x v="0"/>
    <x v="6"/>
    <d v="2025-05-27T00:00:00"/>
    <s v="Yes"/>
    <x v="1"/>
    <d v="2025-05-27T00:00:00"/>
    <s v="SOLVED"/>
    <s v=""/>
    <s v="5016151204XX LABELS"/>
    <x v="0"/>
    <x v="4"/>
    <b v="0"/>
    <n v="1"/>
    <n v="0"/>
  </r>
  <r>
    <n v="5016151676"/>
    <x v="1035"/>
    <n v="20250520722232"/>
    <x v="235"/>
    <s v="GB"/>
    <s v="DK-BM01"/>
    <x v="0"/>
    <x v="6"/>
    <d v="2025-05-27T00:00:00"/>
    <s v="Yes"/>
    <x v="1"/>
    <d v="2025-05-27T00:00:00"/>
    <s v="SOLVED"/>
    <s v=""/>
    <s v="5016151676XX LABELS"/>
    <x v="0"/>
    <x v="4"/>
    <b v="0"/>
    <n v="1"/>
    <n v="0"/>
  </r>
  <r>
    <n v="5016151755"/>
    <x v="1036"/>
    <n v="20250520722296"/>
    <x v="142"/>
    <s v="GB"/>
    <n v="3402"/>
    <x v="0"/>
    <x v="2"/>
    <d v="2025-05-27T00:00:00"/>
    <s v="Yes"/>
    <x v="1"/>
    <d v="2025-05-27T00:00:00"/>
    <s v="SOLVED"/>
    <s v=""/>
    <s v="5016151755MISSING LABELS ON SOME UNITS"/>
    <x v="0"/>
    <x v="4"/>
    <b v="0"/>
    <n v="1"/>
    <n v="0"/>
  </r>
  <r>
    <n v="5016151225"/>
    <x v="1037"/>
    <n v="20250520722408"/>
    <x v="48"/>
    <s v="GB"/>
    <s v="DX01-L5"/>
    <x v="0"/>
    <x v="1"/>
    <d v="2025-05-27T00:00:00"/>
    <s v="Yes"/>
    <x v="1"/>
    <d v="2025-05-27T00:00:00"/>
    <s v="SOLVED"/>
    <s v=""/>
    <s v="5016151225DAMAGED LABEL"/>
    <x v="0"/>
    <x v="4"/>
    <b v="0"/>
    <n v="1"/>
    <n v="0"/>
  </r>
  <r>
    <n v="5016166736"/>
    <x v="1038"/>
    <n v="20250520722694"/>
    <x v="27"/>
    <s v="GB"/>
    <s v="U2-L5"/>
    <x v="5"/>
    <x v="4"/>
    <d v="2025-05-27T00:00:00"/>
    <s v="Yes"/>
    <x v="1"/>
    <d v="2025-05-27T00:00:00"/>
    <s v="SOLVED"/>
    <s v="Labels not scannable, bad print"/>
    <s v="5016166736INCORRECT LABELS "/>
    <x v="0"/>
    <x v="4"/>
    <b v="0"/>
    <n v="1"/>
    <n v="0"/>
  </r>
  <r>
    <n v="5016166736"/>
    <x v="1038"/>
    <n v="20250520722694"/>
    <x v="27"/>
    <s v="GB"/>
    <s v="U2-L5"/>
    <x v="5"/>
    <x v="0"/>
    <d v="2025-05-27T00:00:00"/>
    <s v="Yes"/>
    <x v="1"/>
    <d v="2025-05-27T00:00:00"/>
    <s v="SOLVED"/>
    <s v=""/>
    <s v="5016166736DAMAGE "/>
    <x v="0"/>
    <x v="4"/>
    <b v="0"/>
    <n v="1"/>
    <n v="0"/>
  </r>
  <r>
    <n v="5016166967"/>
    <x v="1039"/>
    <n v="20250522724258"/>
    <x v="236"/>
    <s v="GB"/>
    <s v="U2-L5"/>
    <x v="5"/>
    <x v="3"/>
    <d v="2025-05-27T00:00:00"/>
    <s v="Yes"/>
    <x v="1"/>
    <d v="2025-05-28T00:00:00"/>
    <s v="SOLVED"/>
    <s v=""/>
    <s v="5016166967NO LABELS"/>
    <x v="0"/>
    <x v="4"/>
    <b v="0"/>
    <n v="1"/>
    <n v="0"/>
  </r>
  <r>
    <n v="5016166820"/>
    <x v="1040"/>
    <n v="20250521723234"/>
    <x v="44"/>
    <s v="GB"/>
    <s v="DX01-L5"/>
    <x v="1"/>
    <x v="3"/>
    <d v="2025-05-27T00:00:00"/>
    <s v="Yes"/>
    <x v="1"/>
    <d v="2025-05-27T00:00:00"/>
    <s v="SOLVED"/>
    <s v=""/>
    <s v="5016166820NO LABELS"/>
    <x v="0"/>
    <x v="4"/>
    <b v="0"/>
    <n v="1"/>
    <n v="0"/>
  </r>
  <r>
    <n v="5016167368"/>
    <x v="1041"/>
    <n v="20250521723428"/>
    <x v="96"/>
    <s v="GB"/>
    <s v="DX01-L5"/>
    <x v="1"/>
    <x v="3"/>
    <d v="2025-05-27T00:00:00"/>
    <s v="Yes"/>
    <x v="1"/>
    <d v="2025-05-27T00:00:00"/>
    <s v="SOLVED"/>
    <s v=""/>
    <s v="5016167368NO LABELS"/>
    <x v="0"/>
    <x v="4"/>
    <b v="0"/>
    <n v="1"/>
    <n v="0"/>
  </r>
  <r>
    <n v="5016151168"/>
    <x v="1042"/>
    <n v="20250519721702"/>
    <x v="12"/>
    <s v="GB"/>
    <s v="DX01-L5"/>
    <x v="2"/>
    <x v="3"/>
    <d v="2025-05-27T00:00:00"/>
    <s v="Yes"/>
    <x v="1"/>
    <d v="2025-05-27T00:00:00"/>
    <s v="SOLVED"/>
    <s v=""/>
    <s v="5016151168NO LABELS"/>
    <x v="0"/>
    <x v="4"/>
    <b v="0"/>
    <n v="1"/>
    <n v="0"/>
  </r>
  <r>
    <n v="5016151004"/>
    <x v="1043"/>
    <n v="20250514717842"/>
    <x v="237"/>
    <s v="GB"/>
    <s v="U2-L5"/>
    <x v="0"/>
    <x v="0"/>
    <d v="2025-05-28T00:00:00"/>
    <s v="Yes"/>
    <x v="2"/>
    <d v="2025-05-28T00:00:00"/>
    <s v="SOLVED"/>
    <s v=""/>
    <s v="5016151004DAMAGE "/>
    <x v="0"/>
    <x v="4"/>
    <b v="0"/>
    <n v="1"/>
    <n v="0"/>
  </r>
  <r>
    <n v="5016166593"/>
    <x v="1044"/>
    <n v="20250520722311"/>
    <x v="56"/>
    <s v="GB"/>
    <s v="OYL1"/>
    <x v="0"/>
    <x v="3"/>
    <d v="2025-05-28T00:00:00"/>
    <s v="Yes"/>
    <x v="1"/>
    <d v="2025-05-28T00:00:00"/>
    <s v="SOLVED"/>
    <s v=""/>
    <s v="5016166593NO LABELS"/>
    <x v="0"/>
    <x v="4"/>
    <b v="0"/>
    <n v="1"/>
    <n v="0"/>
  </r>
  <r>
    <n v="5016182024"/>
    <x v="1045"/>
    <n v="20250521723436"/>
    <x v="3"/>
    <s v="GB"/>
    <s v="MZ02"/>
    <x v="0"/>
    <x v="1"/>
    <d v="2025-05-28T00:00:00"/>
    <s v="Yes"/>
    <x v="0"/>
    <d v="2025-05-28T00:00:00"/>
    <s v="SOLVED"/>
    <s v=""/>
    <s v="5016182024DAMAGED LABEL"/>
    <x v="0"/>
    <x v="4"/>
    <b v="0"/>
    <n v="1"/>
    <n v="0"/>
  </r>
  <r>
    <n v="5016167208"/>
    <x v="1046"/>
    <n v="20250519721420"/>
    <x v="238"/>
    <s v="GB"/>
    <s v="DX01-L5"/>
    <x v="5"/>
    <x v="1"/>
    <d v="2025-05-28T00:00:00"/>
    <s v="Yes"/>
    <x v="0"/>
    <d v="2025-05-28T00:00:00"/>
    <s v="SOLVED"/>
    <s v=""/>
    <s v="5016167208DAMAGED LABEL"/>
    <x v="0"/>
    <x v="4"/>
    <b v="0"/>
    <n v="1"/>
    <n v="0"/>
  </r>
  <r>
    <n v="5016167327"/>
    <x v="1047"/>
    <n v="20250519721824"/>
    <x v="122"/>
    <s v="GB"/>
    <s v="U2-L5"/>
    <x v="5"/>
    <x v="3"/>
    <d v="2025-05-28T00:00:00"/>
    <s v="Yes"/>
    <x v="1"/>
    <d v="2025-05-30T00:00:00"/>
    <s v="SOLVED"/>
    <s v=""/>
    <s v="5016167327NO LABELS"/>
    <x v="0"/>
    <x v="4"/>
    <b v="0"/>
    <n v="1"/>
    <n v="0"/>
  </r>
  <r>
    <n v="5016151186"/>
    <x v="1048"/>
    <n v="20250520722200"/>
    <x v="177"/>
    <s v="GB"/>
    <s v="DX01-L5"/>
    <x v="3"/>
    <x v="3"/>
    <d v="2025-05-28T00:00:00"/>
    <s v="Yes"/>
    <x v="1"/>
    <d v="2025-06-06T00:00:00"/>
    <s v="SOLVED"/>
    <s v=""/>
    <s v="5016151186NO LABELS"/>
    <x v="0"/>
    <x v="4"/>
    <b v="0"/>
    <n v="1"/>
    <n v="0"/>
  </r>
  <r>
    <n v="5016182407"/>
    <x v="1049"/>
    <n v="20250519721178"/>
    <x v="213"/>
    <s v="GB"/>
    <n v="3402"/>
    <x v="1"/>
    <x v="2"/>
    <d v="2025-05-28T00:00:00"/>
    <s v="Yes"/>
    <x v="0"/>
    <d v="2025-05-28T00:00:00"/>
    <s v="SOLVED"/>
    <s v=""/>
    <s v="5016182407MISSING LABELS ON SOME UNITS"/>
    <x v="0"/>
    <x v="4"/>
    <b v="0"/>
    <n v="1"/>
    <n v="0"/>
  </r>
  <r>
    <n v="5016167034"/>
    <x v="1050"/>
    <n v="20250520722640"/>
    <x v="15"/>
    <s v="GB"/>
    <s v="U2-L5"/>
    <x v="1"/>
    <x v="2"/>
    <d v="2025-05-28T00:00:00"/>
    <s v="Yes"/>
    <x v="0"/>
    <d v="2025-05-28T00:00:00"/>
    <s v="SOLVED"/>
    <s v=""/>
    <s v="5016167034MISSING LABELS ON SOME UNITS"/>
    <x v="0"/>
    <x v="4"/>
    <b v="0"/>
    <n v="1"/>
    <n v="0"/>
  </r>
  <r>
    <n v="5016182344"/>
    <x v="1051"/>
    <n v="20250521723928"/>
    <x v="175"/>
    <s v="GB"/>
    <s v="DK-BM01"/>
    <x v="1"/>
    <x v="2"/>
    <d v="2025-05-28T00:00:00"/>
    <s v="Yes"/>
    <x v="0"/>
    <d v="2025-05-28T00:00:00"/>
    <s v="SOLVED"/>
    <s v=""/>
    <s v="5016182344MISSING LABELS ON SOME UNITS"/>
    <x v="0"/>
    <x v="4"/>
    <b v="0"/>
    <n v="1"/>
    <n v="0"/>
  </r>
  <r>
    <n v="5016181894"/>
    <x v="1052"/>
    <n v="20250522724242"/>
    <x v="85"/>
    <s v="GB"/>
    <s v="DX01"/>
    <x v="1"/>
    <x v="5"/>
    <d v="2025-05-28T00:00:00"/>
    <s v="NA"/>
    <x v="1"/>
    <d v="2025-05-28T00:00:00"/>
    <s v="SOLVED"/>
    <s v="only 15 of the 16 received, 1 Manco, confirmed only 15"/>
    <s v="5016181894AMOUNT"/>
    <x v="0"/>
    <x v="4"/>
    <b v="0"/>
    <n v="1"/>
    <n v="0"/>
  </r>
  <r>
    <n v="5016167000"/>
    <x v="1053"/>
    <n v="20250519721539"/>
    <x v="239"/>
    <s v="GB"/>
    <s v="DK-BM01"/>
    <x v="2"/>
    <x v="2"/>
    <d v="2025-05-28T00:00:00"/>
    <s v="Yes"/>
    <x v="0"/>
    <d v="2025-05-28T00:00:00"/>
    <s v="SOLVED"/>
    <s v=""/>
    <s v="5016167000MISSING LABELS ON SOME UNITS"/>
    <x v="0"/>
    <x v="4"/>
    <b v="0"/>
    <n v="1"/>
    <n v="0"/>
  </r>
  <r>
    <n v="5016197773"/>
    <x v="1054"/>
    <n v="20250523725391"/>
    <x v="153"/>
    <s v="GB"/>
    <s v="MY02"/>
    <x v="2"/>
    <x v="4"/>
    <d v="2025-05-28T00:00:00"/>
    <s v="Yes"/>
    <x v="1"/>
    <d v="2025-05-28T00:00:00"/>
    <s v="SOLVED"/>
    <s v="Labels not scannable, bad print"/>
    <s v="5016197773INCORRECT LABELS "/>
    <x v="0"/>
    <x v="4"/>
    <b v="0"/>
    <n v="1"/>
    <n v="0"/>
  </r>
  <r>
    <n v="5016197777"/>
    <x v="1054"/>
    <n v="20250523725404"/>
    <x v="153"/>
    <s v="GB"/>
    <s v="DX01-L5"/>
    <x v="2"/>
    <x v="4"/>
    <d v="2025-05-28T00:00:00"/>
    <s v="Yes"/>
    <x v="1"/>
    <d v="2025-05-28T00:00:00"/>
    <s v="SOLVED"/>
    <s v="Labels not scannable, bad print"/>
    <s v="5016197777INCORRECT LABELS "/>
    <x v="0"/>
    <x v="4"/>
    <b v="0"/>
    <n v="1"/>
    <n v="0"/>
  </r>
  <r>
    <n v="5016197775"/>
    <x v="1054"/>
    <n v="20250523725470"/>
    <x v="153"/>
    <s v="GB"/>
    <s v="DX01-L5"/>
    <x v="2"/>
    <x v="4"/>
    <d v="2025-05-28T00:00:00"/>
    <s v="Yes"/>
    <x v="1"/>
    <d v="2025-05-28T00:00:00"/>
    <s v="SOLVED"/>
    <s v="Labels not scannable, bad print"/>
    <s v="5016197775INCORRECT LABELS "/>
    <x v="0"/>
    <x v="4"/>
    <b v="0"/>
    <n v="1"/>
    <n v="0"/>
  </r>
  <r>
    <n v="5016197776"/>
    <x v="1054"/>
    <n v="20250523725482"/>
    <x v="153"/>
    <s v="GB"/>
    <n v="3402"/>
    <x v="2"/>
    <x v="4"/>
    <d v="2025-05-28T00:00:00"/>
    <s v="Yes"/>
    <x v="1"/>
    <d v="2025-05-28T00:00:00"/>
    <s v="SOLVED"/>
    <s v="Labels not scannable, bad print"/>
    <s v="5016197776INCORRECT LABELS "/>
    <x v="0"/>
    <x v="4"/>
    <b v="0"/>
    <n v="1"/>
    <n v="0"/>
  </r>
  <r>
    <n v="5016166991"/>
    <x v="1055"/>
    <n v="20250519721697"/>
    <x v="24"/>
    <s v="GB"/>
    <s v="U2-L5"/>
    <x v="0"/>
    <x v="3"/>
    <d v="2025-05-30T00:00:00"/>
    <s v="Yes"/>
    <x v="2"/>
    <d v="2025-05-30T00:00:00"/>
    <s v="SOLVED"/>
    <s v=""/>
    <s v="5016166991NO LABELS"/>
    <x v="0"/>
    <x v="4"/>
    <b v="0"/>
    <n v="1"/>
    <n v="0"/>
  </r>
  <r>
    <n v="5016176052"/>
    <x v="1056"/>
    <n v="20250521723739"/>
    <x v="81"/>
    <s v="GB"/>
    <n v="3402"/>
    <x v="0"/>
    <x v="3"/>
    <d v="2025-05-30T00:00:00"/>
    <s v="Yes"/>
    <x v="2"/>
    <d v="2025-05-30T00:00:00"/>
    <s v="SOLVED"/>
    <s v=""/>
    <s v="5016176052NO LABELS"/>
    <x v="0"/>
    <x v="4"/>
    <b v="0"/>
    <n v="1"/>
    <n v="0"/>
  </r>
  <r>
    <n v="5016182004"/>
    <x v="1057"/>
    <n v="20250521723775"/>
    <x v="49"/>
    <s v="GB"/>
    <s v="U2-L5"/>
    <x v="0"/>
    <x v="3"/>
    <d v="2025-05-30T00:00:00"/>
    <s v="Yes"/>
    <x v="2"/>
    <d v="2025-05-30T00:00:00"/>
    <s v="SOLVED"/>
    <s v=""/>
    <s v="5016182004NO LABELS"/>
    <x v="0"/>
    <x v="4"/>
    <b v="0"/>
    <n v="1"/>
    <n v="0"/>
  </r>
  <r>
    <n v="5016231740"/>
    <x v="1058"/>
    <n v="20250522724636"/>
    <x v="81"/>
    <s v="GB"/>
    <n v="3402"/>
    <x v="0"/>
    <x v="3"/>
    <d v="2025-05-30T00:00:00"/>
    <s v="Yes"/>
    <x v="1"/>
    <d v="2025-05-30T00:00:00"/>
    <s v="SOLVED"/>
    <s v=""/>
    <s v="5016231740NO LABELS"/>
    <x v="0"/>
    <x v="4"/>
    <b v="0"/>
    <n v="1"/>
    <n v="0"/>
  </r>
  <r>
    <n v="5016198117"/>
    <x v="1059"/>
    <n v="20250522724791"/>
    <x v="117"/>
    <s v="GB"/>
    <s v="OYL1"/>
    <x v="0"/>
    <x v="3"/>
    <d v="2025-05-30T00:00:00"/>
    <s v="Yes"/>
    <x v="1"/>
    <d v="2025-06-02T00:00:00"/>
    <s v="SOLVED"/>
    <s v=""/>
    <s v="5016198117NO LABELS"/>
    <x v="0"/>
    <x v="4"/>
    <b v="0"/>
    <n v="1"/>
    <n v="0"/>
  </r>
  <r>
    <n v="5016197991"/>
    <x v="1060"/>
    <n v="20250522724949"/>
    <x v="215"/>
    <s v="GB"/>
    <s v="OYL1"/>
    <x v="0"/>
    <x v="0"/>
    <d v="2025-05-30T00:00:00"/>
    <s v="Yes"/>
    <x v="2"/>
    <d v="2025-05-30T00:00:00"/>
    <s v="SOLVED"/>
    <s v=""/>
    <s v="5016197991DAMAGE "/>
    <x v="0"/>
    <x v="4"/>
    <b v="0"/>
    <n v="1"/>
    <n v="0"/>
  </r>
  <r>
    <n v="5016197991"/>
    <x v="1060"/>
    <n v="20250522724949"/>
    <x v="215"/>
    <s v="GB"/>
    <s v="OYL1"/>
    <x v="0"/>
    <x v="2"/>
    <d v="2025-05-30T00:00:00"/>
    <s v="Yes"/>
    <x v="2"/>
    <d v="2025-06-02T00:00:00"/>
    <s v="SOLVED"/>
    <s v=""/>
    <s v="5016197991MISSING LABELS ON SOME UNITS"/>
    <x v="0"/>
    <x v="4"/>
    <b v="0"/>
    <n v="1"/>
    <n v="0"/>
  </r>
  <r>
    <n v="5016197831"/>
    <x v="1061"/>
    <n v="20250523725583"/>
    <x v="103"/>
    <s v="GB"/>
    <s v="OYL1"/>
    <x v="0"/>
    <x v="0"/>
    <d v="2025-05-30T00:00:00"/>
    <s v="Yes"/>
    <x v="2"/>
    <d v="2025-05-30T00:00:00"/>
    <s v="SOLVED"/>
    <s v="Damage + 1 broken pallet"/>
    <s v="5016197831DAMAGE "/>
    <x v="0"/>
    <x v="4"/>
    <b v="0"/>
    <n v="1"/>
    <n v="0"/>
  </r>
  <r>
    <n v="5016136034"/>
    <x v="1062"/>
    <n v="20250515720018"/>
    <x v="88"/>
    <s v="GB"/>
    <s v="MZ02"/>
    <x v="5"/>
    <x v="6"/>
    <d v="2025-05-30T00:00:00"/>
    <s v="Yes"/>
    <x v="1"/>
    <d v="2025-05-30T00:00:00"/>
    <s v="SOLVED"/>
    <s v=""/>
    <s v="5016136034XX LABELS"/>
    <x v="0"/>
    <x v="4"/>
    <b v="0"/>
    <n v="1"/>
    <n v="0"/>
  </r>
  <r>
    <n v="5016181968"/>
    <x v="1063"/>
    <n v="20250522724399"/>
    <x v="14"/>
    <s v="GB"/>
    <s v="DX01-L5"/>
    <x v="3"/>
    <x v="2"/>
    <d v="2025-05-30T00:00:00"/>
    <s v="Yes"/>
    <x v="1"/>
    <d v="2025-05-30T00:00:00"/>
    <s v="SOLVED"/>
    <s v=""/>
    <s v="5016181968MISSING LABELS ON SOME UNITS"/>
    <x v="0"/>
    <x v="4"/>
    <b v="0"/>
    <n v="1"/>
    <n v="0"/>
  </r>
  <r>
    <n v="5016151681"/>
    <x v="1064"/>
    <n v="20250519721567"/>
    <x v="19"/>
    <s v="GB"/>
    <s v="DX01-L5"/>
    <x v="1"/>
    <x v="3"/>
    <d v="2025-05-30T00:00:00"/>
    <s v="Yes"/>
    <x v="1"/>
    <d v="2025-06-02T00:00:00"/>
    <s v="SOLVED"/>
    <s v=""/>
    <s v="5016151681NO LABELS"/>
    <x v="0"/>
    <x v="4"/>
    <b v="0"/>
    <n v="1"/>
    <n v="0"/>
  </r>
  <r>
    <n v="5016151681"/>
    <x v="1064"/>
    <n v="20250519721567"/>
    <x v="19"/>
    <s v="GB"/>
    <s v="DX01-L5"/>
    <x v="1"/>
    <x v="5"/>
    <d v="2025-05-30T00:00:00"/>
    <s v="Yes"/>
    <x v="1"/>
    <d v="2025-05-30T00:00:00"/>
    <s v="SOLVED"/>
    <s v="only 5 of the 6 received, 1 manco, corrected to 5 as per NCC a new order will be created for the other pallets"/>
    <s v="5016151681AMOUNT"/>
    <x v="0"/>
    <x v="4"/>
    <b v="0"/>
    <n v="1"/>
    <n v="0"/>
  </r>
  <r>
    <n v="5016151682"/>
    <x v="1064"/>
    <n v="20250519721744"/>
    <x v="19"/>
    <s v="GB"/>
    <s v="DX01-L5"/>
    <x v="1"/>
    <x v="3"/>
    <d v="2025-05-30T00:00:00"/>
    <s v="Yes"/>
    <x v="1"/>
    <d v="2025-06-02T00:00:00"/>
    <s v="SOLVED"/>
    <s v=""/>
    <s v="5016151682NO LABELS"/>
    <x v="0"/>
    <x v="4"/>
    <b v="0"/>
    <n v="1"/>
    <n v="0"/>
  </r>
  <r>
    <n v="5016151682"/>
    <x v="1064"/>
    <n v="20250519721744"/>
    <x v="19"/>
    <s v="GB"/>
    <s v="DX01-L5"/>
    <x v="1"/>
    <x v="5"/>
    <d v="2025-05-30T00:00:00"/>
    <s v="Yes"/>
    <x v="1"/>
    <d v="2025-05-30T00:00:00"/>
    <s v="SOLVED"/>
    <s v="only 1 of the 3 received, 2 manco,  corrected to 1 colli as per NCC, a new order will be created for the other pallets"/>
    <s v="5016151682AMOUNT"/>
    <x v="0"/>
    <x v="4"/>
    <b v="0"/>
    <n v="1"/>
    <n v="0"/>
  </r>
  <r>
    <n v="5016151684"/>
    <x v="1064"/>
    <n v="20250520722117"/>
    <x v="19"/>
    <s v="GB"/>
    <s v="DX01-L5"/>
    <x v="1"/>
    <x v="3"/>
    <d v="2025-05-30T00:00:00"/>
    <s v="Yes"/>
    <x v="1"/>
    <d v="2025-05-30T00:00:00"/>
    <s v="SOLVED"/>
    <s v=""/>
    <s v="5016151684NO LABELS"/>
    <x v="0"/>
    <x v="4"/>
    <b v="0"/>
    <n v="1"/>
    <n v="0"/>
  </r>
  <r>
    <n v="5016197811"/>
    <x v="1065"/>
    <n v="20250520722729"/>
    <x v="36"/>
    <s v="GB"/>
    <s v="MZ02"/>
    <x v="1"/>
    <x v="3"/>
    <d v="2025-05-30T00:00:00"/>
    <s v="Yes"/>
    <x v="1"/>
    <d v="2025-05-30T00:00:00"/>
    <s v="SOLVED"/>
    <s v=""/>
    <s v="5016197811NO LABELS"/>
    <x v="0"/>
    <x v="4"/>
    <b v="0"/>
    <n v="1"/>
    <n v="0"/>
  </r>
  <r>
    <n v="5016182400"/>
    <x v="1066"/>
    <n v="20250522724469"/>
    <x v="213"/>
    <s v="GB"/>
    <s v="MZ07"/>
    <x v="1"/>
    <x v="0"/>
    <d v="2025-05-30T00:00:00"/>
    <s v="Yes"/>
    <x v="2"/>
    <d v="2025-05-30T00:00:00"/>
    <s v="SOLVED"/>
    <s v="Damaged + 6 broken pallets"/>
    <s v="5016182400DAMAGE "/>
    <x v="0"/>
    <x v="4"/>
    <b v="0"/>
    <n v="1"/>
    <n v="0"/>
  </r>
  <r>
    <n v="5016198177"/>
    <x v="1067"/>
    <n v="20250522724844"/>
    <x v="18"/>
    <s v="GB"/>
    <s v="DX01-L5"/>
    <x v="1"/>
    <x v="5"/>
    <d v="2025-05-30T00:00:00"/>
    <s v="NA"/>
    <x v="0"/>
    <d v="2025-05-30T00:00:00"/>
    <s v="SOLVED"/>
    <s v="5 pallets announced on CMR and 5 pallets received for TO 20250521723806"/>
    <s v="5016198177AMOUNT"/>
    <x v="0"/>
    <x v="4"/>
    <b v="0"/>
    <n v="1"/>
    <n v="0"/>
  </r>
  <r>
    <n v="5016197766"/>
    <x v="1068"/>
    <n v="20250522725078"/>
    <x v="240"/>
    <s v="GB"/>
    <s v="OYL1"/>
    <x v="1"/>
    <x v="3"/>
    <d v="2025-05-30T00:00:00"/>
    <s v="Yes"/>
    <x v="1"/>
    <d v="2025-05-30T00:00:00"/>
    <s v="SOLVED"/>
    <s v=""/>
    <s v="5016197766NO LABELS"/>
    <x v="0"/>
    <x v="4"/>
    <b v="0"/>
    <n v="1"/>
    <n v="0"/>
  </r>
  <r>
    <n v="5016197820"/>
    <x v="1069"/>
    <n v="20250523725499"/>
    <x v="217"/>
    <s v="GB"/>
    <s v="DX01-L5"/>
    <x v="1"/>
    <x v="3"/>
    <d v="2025-05-30T00:00:00"/>
    <s v="Yes"/>
    <x v="1"/>
    <d v="2025-05-30T00:00:00"/>
    <s v="SOLVED"/>
    <s v=""/>
    <s v="5016197820NO LABELS"/>
    <x v="0"/>
    <x v="4"/>
    <b v="0"/>
    <n v="1"/>
    <n v="0"/>
  </r>
  <r>
    <n v="5016198013"/>
    <x v="1070"/>
    <n v="20250523725614"/>
    <x v="70"/>
    <s v="GB"/>
    <s v="MY02"/>
    <x v="1"/>
    <x v="3"/>
    <d v="2025-05-30T00:00:00"/>
    <s v="Yes"/>
    <x v="1"/>
    <d v="2025-05-30T00:00:00"/>
    <s v="SOLVED"/>
    <s v=""/>
    <s v="5016198013NO LABELS"/>
    <x v="0"/>
    <x v="4"/>
    <b v="0"/>
    <n v="1"/>
    <n v="0"/>
  </r>
  <r>
    <n v="5016181982"/>
    <x v="1071"/>
    <n v="20250522724672"/>
    <x v="79"/>
    <s v="GB"/>
    <s v="DK-BM01"/>
    <x v="2"/>
    <x v="5"/>
    <d v="2025-05-30T00:00:00"/>
    <s v="NA"/>
    <x v="0"/>
    <d v="2025-05-30T00:00:00"/>
    <s v="SOLVED"/>
    <s v="1 manco? On CMR 5 but 6 expected, supplier confirmed only 5 shipped, paperwork updated"/>
    <s v="5016181982AMOUNT"/>
    <x v="0"/>
    <x v="4"/>
    <b v="0"/>
    <n v="1"/>
    <n v="0"/>
  </r>
  <r>
    <n v="5016198152"/>
    <x v="1072"/>
    <n v="20250521723707"/>
    <x v="222"/>
    <s v="GB"/>
    <n v="3402"/>
    <x v="0"/>
    <x v="1"/>
    <d v="2025-06-02T00:00:00"/>
    <s v="Yes"/>
    <x v="1"/>
    <d v="2025-06-02T00:00:00"/>
    <s v="SOLVED"/>
    <s v=""/>
    <s v="5016198152DAMAGED LABEL"/>
    <x v="0"/>
    <x v="5"/>
    <b v="0"/>
    <n v="1"/>
    <n v="0"/>
  </r>
  <r>
    <n v="5016214173"/>
    <x v="1073"/>
    <n v="20250526726682"/>
    <x v="121"/>
    <s v="GB"/>
    <n v="3402"/>
    <x v="0"/>
    <x v="8"/>
    <d v="2025-06-02T00:00:00"/>
    <s v="Yes"/>
    <x v="1"/>
    <d v="2025-06-02T00:00:00"/>
    <s v="SOLVED"/>
    <s v=""/>
    <s v="5016214173NOT SCANNABLE "/>
    <x v="0"/>
    <x v="5"/>
    <b v="0"/>
    <n v="1"/>
    <n v="0"/>
  </r>
  <r>
    <n v="5016150865"/>
    <x v="1074"/>
    <n v="20250520722252"/>
    <x v="22"/>
    <s v="GB"/>
    <s v="DX01-L5"/>
    <x v="5"/>
    <x v="8"/>
    <d v="2025-06-02T00:00:00"/>
    <s v="Yes"/>
    <x v="1"/>
    <d v="2025-06-02T00:00:00"/>
    <s v="SOLVED"/>
    <s v=""/>
    <s v="5016150865NOT SCANNABLE "/>
    <x v="0"/>
    <x v="5"/>
    <b v="0"/>
    <n v="1"/>
    <n v="0"/>
  </r>
  <r>
    <n v="5016182203"/>
    <x v="1075"/>
    <n v="20250521723658"/>
    <x v="51"/>
    <s v="GB"/>
    <n v="3402"/>
    <x v="5"/>
    <x v="3"/>
    <d v="2025-06-02T00:00:00"/>
    <s v="Yes"/>
    <x v="1"/>
    <d v="2025-06-02T00:00:00"/>
    <s v="SOLVED"/>
    <s v=""/>
    <s v="5016182203NO LABELS"/>
    <x v="0"/>
    <x v="5"/>
    <b v="0"/>
    <n v="1"/>
    <n v="0"/>
  </r>
  <r>
    <n v="5016182052"/>
    <x v="1076"/>
    <n v="20250516720437"/>
    <x v="53"/>
    <s v="GB"/>
    <s v="U2-L5"/>
    <x v="1"/>
    <x v="8"/>
    <d v="2025-06-02T00:00:00"/>
    <s v="Yes"/>
    <x v="1"/>
    <d v="2025-06-02T00:00:00"/>
    <s v="SOLVED"/>
    <s v=""/>
    <s v="5016182052NOT SCANNABLE "/>
    <x v="0"/>
    <x v="5"/>
    <b v="0"/>
    <n v="1"/>
    <n v="0"/>
  </r>
  <r>
    <n v="5016214023"/>
    <x v="1077"/>
    <n v="20250519721249"/>
    <x v="143"/>
    <s v="GB"/>
    <s v="U2-L5"/>
    <x v="1"/>
    <x v="3"/>
    <d v="2025-06-02T00:00:00"/>
    <s v="Yes"/>
    <x v="1"/>
    <d v="2025-06-02T00:00:00"/>
    <s v="SOLVED"/>
    <s v=""/>
    <s v="5016214023NO LABELS"/>
    <x v="0"/>
    <x v="5"/>
    <b v="0"/>
    <n v="1"/>
    <n v="0"/>
  </r>
  <r>
    <n v="5016214021"/>
    <x v="1077"/>
    <n v="20250519721456"/>
    <x v="143"/>
    <s v="GB"/>
    <n v="3402"/>
    <x v="1"/>
    <x v="3"/>
    <d v="2025-06-02T00:00:00"/>
    <s v="Yes"/>
    <x v="1"/>
    <d v="2025-06-02T00:00:00"/>
    <s v="SOLVED"/>
    <s v=""/>
    <s v="5016214021NO LABELS"/>
    <x v="0"/>
    <x v="5"/>
    <b v="0"/>
    <n v="1"/>
    <n v="0"/>
  </r>
  <r>
    <n v="5016182094"/>
    <x v="1078"/>
    <n v="20250519721629"/>
    <x v="52"/>
    <s v="GB"/>
    <n v="3402"/>
    <x v="1"/>
    <x v="3"/>
    <d v="2025-06-02T00:00:00"/>
    <s v="Yes"/>
    <x v="1"/>
    <d v="2025-06-02T00:00:00"/>
    <s v="SOLVED"/>
    <s v=""/>
    <s v="5016182094NO LABELS"/>
    <x v="0"/>
    <x v="5"/>
    <b v="0"/>
    <n v="1"/>
    <n v="0"/>
  </r>
  <r>
    <n v="5016182095"/>
    <x v="1078"/>
    <n v="20250519721633"/>
    <x v="52"/>
    <s v="GB"/>
    <s v="U2-L5"/>
    <x v="1"/>
    <x v="3"/>
    <d v="2025-06-02T00:00:00"/>
    <s v="Yes"/>
    <x v="1"/>
    <d v="2025-06-02T00:00:00"/>
    <s v="SOLVED"/>
    <s v=""/>
    <s v="5016182095NO LABELS"/>
    <x v="0"/>
    <x v="5"/>
    <b v="0"/>
    <n v="1"/>
    <n v="0"/>
  </r>
  <r>
    <n v="5016166981"/>
    <x v="1079"/>
    <n v="20250520722747"/>
    <x v="137"/>
    <s v="GB"/>
    <n v="3402"/>
    <x v="1"/>
    <x v="1"/>
    <d v="2025-06-02T00:00:00"/>
    <s v="Yes"/>
    <x v="1"/>
    <d v="2025-06-02T00:00:00"/>
    <s v="SOLVED"/>
    <s v=""/>
    <s v="5016166981DAMAGED LABEL"/>
    <x v="0"/>
    <x v="5"/>
    <b v="0"/>
    <n v="1"/>
    <n v="0"/>
  </r>
  <r>
    <n v="5016213940"/>
    <x v="1080"/>
    <n v="20250521723549"/>
    <x v="19"/>
    <s v="GB"/>
    <s v="DX01-L5"/>
    <x v="1"/>
    <x v="6"/>
    <d v="2025-06-02T00:00:00"/>
    <s v="Yes"/>
    <x v="1"/>
    <d v="2025-06-02T00:00:00"/>
    <s v="SOLVED"/>
    <s v=""/>
    <s v="5016213940XX LABELS"/>
    <x v="0"/>
    <x v="5"/>
    <b v="0"/>
    <n v="1"/>
    <n v="0"/>
  </r>
  <r>
    <n v="5016213936"/>
    <x v="1080"/>
    <n v="20250522724838"/>
    <x v="19"/>
    <s v="GB"/>
    <s v="DX01-L5"/>
    <x v="1"/>
    <x v="6"/>
    <d v="2025-06-02T00:00:00"/>
    <s v="Yes"/>
    <x v="1"/>
    <d v="2025-06-04T00:00:00"/>
    <s v="SOLVED"/>
    <s v=""/>
    <s v="5016213936XX LABELS"/>
    <x v="0"/>
    <x v="5"/>
    <b v="0"/>
    <n v="1"/>
    <n v="0"/>
  </r>
  <r>
    <n v="5016213941"/>
    <x v="1080"/>
    <n v="20250522724880"/>
    <x v="19"/>
    <s v="GB"/>
    <s v="DX01-L5"/>
    <x v="1"/>
    <x v="6"/>
    <d v="2025-06-02T00:00:00"/>
    <s v="Yes"/>
    <x v="1"/>
    <d v="2025-06-02T00:00:00"/>
    <s v="SOLVED"/>
    <s v=""/>
    <s v="5016213941XX LABELS"/>
    <x v="0"/>
    <x v="5"/>
    <b v="0"/>
    <n v="1"/>
    <n v="0"/>
  </r>
  <r>
    <n v="5016197796"/>
    <x v="1081"/>
    <n v="20250522725131"/>
    <x v="123"/>
    <s v="GB"/>
    <s v="DX01-L5"/>
    <x v="1"/>
    <x v="6"/>
    <d v="2025-06-02T00:00:00"/>
    <s v="Yes"/>
    <x v="1"/>
    <d v="2025-06-02T00:00:00"/>
    <s v="SOLVED"/>
    <s v=""/>
    <s v="5016197796XX LABELS"/>
    <x v="0"/>
    <x v="5"/>
    <b v="0"/>
    <n v="1"/>
    <n v="0"/>
  </r>
  <r>
    <n v="5016213944"/>
    <x v="1080"/>
    <n v="20250523725598"/>
    <x v="19"/>
    <s v="GB"/>
    <s v="DX01-L5"/>
    <x v="1"/>
    <x v="6"/>
    <d v="2025-06-02T00:00:00"/>
    <s v="Yes"/>
    <x v="1"/>
    <d v="2025-06-02T00:00:00"/>
    <s v="SOLVED"/>
    <s v=""/>
    <s v="5016213944XX LABELS"/>
    <x v="0"/>
    <x v="5"/>
    <b v="0"/>
    <n v="1"/>
    <n v="0"/>
  </r>
  <r>
    <n v="5016213942"/>
    <x v="1080"/>
    <n v="20250526726817"/>
    <x v="19"/>
    <s v="GB"/>
    <s v="DX01-L5"/>
    <x v="1"/>
    <x v="6"/>
    <d v="2025-06-02T00:00:00"/>
    <s v="Yes"/>
    <x v="1"/>
    <d v="2025-06-02T00:00:00"/>
    <s v="SOLVED"/>
    <s v=""/>
    <s v="5016213942XX LABELS"/>
    <x v="0"/>
    <x v="5"/>
    <b v="0"/>
    <n v="1"/>
    <n v="0"/>
  </r>
  <r>
    <n v="5016198021"/>
    <x v="1082"/>
    <n v="20250522724851"/>
    <x v="119"/>
    <s v="GB"/>
    <n v="3402"/>
    <x v="2"/>
    <x v="6"/>
    <d v="2025-06-02T00:00:00"/>
    <s v="Yes"/>
    <x v="1"/>
    <d v="2025-06-02T00:00:00"/>
    <s v="SOLVED"/>
    <s v=""/>
    <s v="5016198021XX LABELS"/>
    <x v="0"/>
    <x v="5"/>
    <b v="0"/>
    <n v="1"/>
    <n v="0"/>
  </r>
  <r>
    <n v="5016182389"/>
    <x v="1083"/>
    <n v="20250521723858"/>
    <x v="57"/>
    <s v="GB"/>
    <s v="DX01-L5"/>
    <x v="0"/>
    <x v="2"/>
    <d v="2025-06-03T00:00:00"/>
    <s v="Yes"/>
    <x v="1"/>
    <d v="2025-06-03T00:00:00"/>
    <s v="SOLVED"/>
    <s v=""/>
    <s v="5016182389MISSING LABELS ON SOME UNITS"/>
    <x v="0"/>
    <x v="5"/>
    <b v="0"/>
    <n v="1"/>
    <n v="0"/>
  </r>
  <r>
    <n v="5016214130"/>
    <x v="1084"/>
    <n v="20250523725395"/>
    <x v="146"/>
    <s v="GB"/>
    <s v="DX01-L5"/>
    <x v="0"/>
    <x v="0"/>
    <d v="2025-06-03T00:00:00"/>
    <s v="Yes"/>
    <x v="1"/>
    <d v="2025-06-03T00:00:00"/>
    <s v="SOLVED"/>
    <s v=" damage and damaged label"/>
    <s v="5016214130DAMAGE "/>
    <x v="0"/>
    <x v="5"/>
    <b v="0"/>
    <n v="1"/>
    <n v="0"/>
  </r>
  <r>
    <n v="5016214127"/>
    <x v="1085"/>
    <n v="20250523725865"/>
    <x v="30"/>
    <s v="GB"/>
    <n v="3402"/>
    <x v="0"/>
    <x v="0"/>
    <d v="2025-06-03T00:00:00"/>
    <s v="Yes"/>
    <x v="1"/>
    <d v="2025-06-03T00:00:00"/>
    <s v="SOLVED"/>
    <s v=""/>
    <s v="5016214127DAMAGE "/>
    <x v="0"/>
    <x v="5"/>
    <b v="0"/>
    <n v="1"/>
    <n v="0"/>
  </r>
  <r>
    <n v="5016230094"/>
    <x v="1086"/>
    <n v="20250526726808"/>
    <x v="219"/>
    <s v="GB"/>
    <n v="3402"/>
    <x v="0"/>
    <x v="6"/>
    <d v="2025-06-03T00:00:00"/>
    <s v="Yes"/>
    <x v="1"/>
    <d v="2025-06-03T00:00:00"/>
    <s v="SOLVED"/>
    <s v=""/>
    <s v="5016230094XX LABELS"/>
    <x v="0"/>
    <x v="5"/>
    <b v="0"/>
    <n v="1"/>
    <n v="0"/>
  </r>
  <r>
    <n v="5016230697"/>
    <x v="1087"/>
    <n v="20250527727529"/>
    <x v="48"/>
    <s v="GB"/>
    <s v="DX01-L5"/>
    <x v="0"/>
    <x v="0"/>
    <d v="2025-06-03T00:00:00"/>
    <s v="Yes"/>
    <x v="1"/>
    <d v="2025-06-03T00:00:00"/>
    <s v="SOLVED"/>
    <s v=""/>
    <s v="5016230697DAMAGE "/>
    <x v="0"/>
    <x v="5"/>
    <b v="0"/>
    <n v="1"/>
    <n v="0"/>
  </r>
  <r>
    <n v="5016213980"/>
    <x v="1088"/>
    <n v="20250522724407"/>
    <x v="50"/>
    <s v="GB"/>
    <n v="3402"/>
    <x v="5"/>
    <x v="3"/>
    <d v="2025-06-03T00:00:00"/>
    <s v="Yes"/>
    <x v="1"/>
    <d v="2025-06-11T00:00:00"/>
    <s v="SOLVED"/>
    <s v=""/>
    <s v="5016213980NO LABELS"/>
    <x v="0"/>
    <x v="5"/>
    <b v="0"/>
    <n v="1"/>
    <n v="0"/>
  </r>
  <r>
    <n v="5016250518"/>
    <x v="1089"/>
    <n v="20250526726435"/>
    <x v="162"/>
    <s v="GB"/>
    <s v="U2-L5"/>
    <x v="5"/>
    <x v="5"/>
    <d v="2025-06-03T00:00:00"/>
    <s v="NA"/>
    <x v="2"/>
    <d v="2025-06-03T00:00:00"/>
    <s v="SOLVED"/>
    <s v="Manco, not loaded on the linhoal to Belgium, will be delivred 04-05Jun2025 due to planning error DSV"/>
    <s v="5016250518AMOUNT"/>
    <x v="0"/>
    <x v="5"/>
    <b v="0"/>
    <n v="1"/>
    <n v="0"/>
  </r>
  <r>
    <n v="5016240031"/>
    <x v="1090"/>
    <n v="20250527727447"/>
    <x v="51"/>
    <s v="GB"/>
    <s v="U2-L5"/>
    <x v="5"/>
    <x v="3"/>
    <d v="2025-06-03T00:00:00"/>
    <s v="Yes"/>
    <x v="1"/>
    <d v="2025-06-03T00:00:00"/>
    <s v="SOLVED"/>
    <s v=""/>
    <s v="5016240031NO LABELS"/>
    <x v="0"/>
    <x v="5"/>
    <b v="0"/>
    <n v="1"/>
    <n v="0"/>
  </r>
  <r>
    <n v="5016214013"/>
    <x v="1091"/>
    <n v="20250522724696"/>
    <x v="82"/>
    <s v="GB"/>
    <s v="OYL1"/>
    <x v="1"/>
    <x v="0"/>
    <d v="2025-06-03T00:00:00"/>
    <s v="Yes"/>
    <x v="1"/>
    <d v="2025-06-03T00:00:00"/>
    <s v="SOLVED"/>
    <s v=""/>
    <s v="5016214013DAMAGE "/>
    <x v="0"/>
    <x v="5"/>
    <b v="0"/>
    <n v="1"/>
    <n v="0"/>
  </r>
  <r>
    <n v="5016240041"/>
    <x v="1092"/>
    <n v="20250526726734"/>
    <x v="45"/>
    <s v="GB"/>
    <s v="DX01-L5"/>
    <x v="1"/>
    <x v="3"/>
    <d v="2025-06-03T00:00:00"/>
    <s v="Yes"/>
    <x v="1"/>
    <d v="2025-06-03T00:00:00"/>
    <s v="SOLVED"/>
    <s v=""/>
    <s v="5016240041NO LABELS"/>
    <x v="0"/>
    <x v="5"/>
    <b v="0"/>
    <n v="1"/>
    <n v="0"/>
  </r>
  <r>
    <n v="5016230337"/>
    <x v="1093"/>
    <n v="20250527727345"/>
    <x v="241"/>
    <s v="GB"/>
    <s v="DX01"/>
    <x v="1"/>
    <x v="3"/>
    <d v="2025-06-03T00:00:00"/>
    <s v="Yes"/>
    <x v="1"/>
    <d v="2025-06-03T00:00:00"/>
    <s v="SOLVED"/>
    <s v=""/>
    <s v="5016230337NO LABELS"/>
    <x v="0"/>
    <x v="5"/>
    <b v="0"/>
    <n v="1"/>
    <n v="0"/>
  </r>
  <r>
    <n v="5016230338"/>
    <x v="1093"/>
    <n v="20250527727351"/>
    <x v="10"/>
    <s v="GB"/>
    <s v="MZ02"/>
    <x v="1"/>
    <x v="3"/>
    <d v="2025-06-03T00:00:00"/>
    <s v="Yes"/>
    <x v="1"/>
    <d v="2025-06-03T00:00:00"/>
    <s v="SOLVED"/>
    <s v=""/>
    <s v="5016230338NO LABELS"/>
    <x v="0"/>
    <x v="5"/>
    <b v="0"/>
    <n v="1"/>
    <n v="0"/>
  </r>
  <r>
    <n v="5016240008"/>
    <x v="1094"/>
    <n v="20250527727635"/>
    <x v="96"/>
    <s v="GB"/>
    <s v="DX01-L5"/>
    <x v="1"/>
    <x v="3"/>
    <d v="2025-06-03T00:00:00"/>
    <s v="Yes"/>
    <x v="1"/>
    <d v="2025-06-03T00:00:00"/>
    <s v="SOLVED"/>
    <s v=""/>
    <s v="5016240008NO LABELS"/>
    <x v="0"/>
    <x v="5"/>
    <b v="0"/>
    <n v="1"/>
    <n v="0"/>
  </r>
  <r>
    <n v="5016240003"/>
    <x v="1095"/>
    <n v="20250527727888"/>
    <x v="70"/>
    <s v="GB"/>
    <s v="MZ02"/>
    <x v="1"/>
    <x v="3"/>
    <d v="2025-06-03T00:00:00"/>
    <s v="Yes"/>
    <x v="1"/>
    <d v="2025-06-03T00:00:00"/>
    <s v="SOLVED"/>
    <s v=""/>
    <s v="5016240003NO LABELS"/>
    <x v="0"/>
    <x v="5"/>
    <b v="0"/>
    <n v="1"/>
    <n v="0"/>
  </r>
  <r>
    <n v="5016250848"/>
    <x v="1096"/>
    <n v="20250528728604"/>
    <x v="226"/>
    <s v="GB"/>
    <s v="DX01-L5"/>
    <x v="1"/>
    <x v="3"/>
    <d v="2025-06-03T00:00:00"/>
    <s v="Yes"/>
    <x v="1"/>
    <d v="2025-06-03T00:00:00"/>
    <s v="SOLVED"/>
    <s v=""/>
    <s v="5016250848NO LABELS"/>
    <x v="0"/>
    <x v="5"/>
    <b v="0"/>
    <n v="1"/>
    <n v="0"/>
  </r>
  <r>
    <n v="5016214846"/>
    <x v="1097"/>
    <n v="20250428705370"/>
    <x v="242"/>
    <s v="GB"/>
    <s v="OYL1"/>
    <x v="2"/>
    <x v="3"/>
    <d v="2025-06-03T00:00:00"/>
    <s v="Yes"/>
    <x v="1"/>
    <d v="2025-06-03T00:00:00"/>
    <s v="SOLVED"/>
    <s v=""/>
    <s v="5016214846NO LABELS"/>
    <x v="0"/>
    <x v="5"/>
    <b v="0"/>
    <n v="1"/>
    <n v="0"/>
  </r>
  <r>
    <n v="5016214423"/>
    <x v="1098"/>
    <n v="20250512715765"/>
    <x v="243"/>
    <s v="GB"/>
    <s v="ES01"/>
    <x v="2"/>
    <x v="1"/>
    <d v="2025-06-03T00:00:00"/>
    <s v="Yes"/>
    <x v="1"/>
    <d v="2025-06-03T00:00:00"/>
    <s v="SOLVED"/>
    <s v=""/>
    <s v="5016214423DAMAGED LABEL"/>
    <x v="0"/>
    <x v="5"/>
    <b v="0"/>
    <n v="1"/>
    <n v="0"/>
  </r>
  <r>
    <n v="5016214197"/>
    <x v="1099"/>
    <n v="20250522725017"/>
    <x v="206"/>
    <s v="GB"/>
    <s v="OYL1"/>
    <x v="2"/>
    <x v="3"/>
    <d v="2025-06-03T00:00:00"/>
    <s v="Yes"/>
    <x v="1"/>
    <d v="2025-06-03T00:00:00"/>
    <s v="SOLVED"/>
    <s v=""/>
    <s v="5016214197NO LABELS"/>
    <x v="0"/>
    <x v="5"/>
    <b v="0"/>
    <n v="1"/>
    <n v="0"/>
  </r>
  <r>
    <n v="5016214429"/>
    <x v="1100"/>
    <n v="20250526726741"/>
    <x v="130"/>
    <s v="GB"/>
    <s v="OYL1"/>
    <x v="2"/>
    <x v="3"/>
    <d v="2025-06-03T00:00:00"/>
    <s v="Yes"/>
    <x v="1"/>
    <d v="2025-06-03T00:00:00"/>
    <s v="SOLVED"/>
    <s v=""/>
    <s v="5016214429NO LABELS"/>
    <x v="0"/>
    <x v="5"/>
    <b v="0"/>
    <n v="1"/>
    <n v="0"/>
  </r>
  <r>
    <n v="5016275452"/>
    <x v="1101"/>
    <n v="20250527727340"/>
    <x v="153"/>
    <s v="GB"/>
    <s v="DK-LW08"/>
    <x v="2"/>
    <x v="8"/>
    <d v="2025-06-03T00:00:00"/>
    <s v="Yes"/>
    <x v="1"/>
    <d v="2025-06-03T00:00:00"/>
    <s v="SOLVED"/>
    <s v=""/>
    <s v="5016275452NOT SCANNABLE "/>
    <x v="0"/>
    <x v="5"/>
    <b v="0"/>
    <n v="1"/>
    <n v="0"/>
  </r>
  <r>
    <n v="5016250838"/>
    <x v="1102"/>
    <n v="20250528728853"/>
    <x v="5"/>
    <s v="GB"/>
    <s v="U2-L5"/>
    <x v="2"/>
    <x v="6"/>
    <d v="2025-06-03T00:00:00"/>
    <s v="Yes"/>
    <x v="1"/>
    <d v="2025-06-03T00:00:00"/>
    <s v="SOLVED"/>
    <s v=""/>
    <s v="5016250838XX LABELS"/>
    <x v="0"/>
    <x v="5"/>
    <b v="0"/>
    <n v="1"/>
    <n v="0"/>
  </r>
  <r>
    <n v="5016250838"/>
    <x v="1102"/>
    <n v="20250528728853"/>
    <x v="5"/>
    <s v="GB"/>
    <s v="U2-L5"/>
    <x v="2"/>
    <x v="0"/>
    <d v="2025-06-03T00:00:00"/>
    <s v="Yes"/>
    <x v="1"/>
    <d v="2025-06-03T00:00:00"/>
    <s v="SOLVED"/>
    <s v=""/>
    <s v="5016250838DAMAGE "/>
    <x v="0"/>
    <x v="5"/>
    <b v="0"/>
    <n v="1"/>
    <n v="0"/>
  </r>
  <r>
    <n v="5016182305"/>
    <x v="1103"/>
    <n v="20250522724480"/>
    <x v="121"/>
    <s v="GB"/>
    <s v="U2-L5"/>
    <x v="0"/>
    <x v="8"/>
    <d v="2025-06-04T00:00:00"/>
    <s v="No"/>
    <x v="1"/>
    <d v="2025-06-05T00:00:00"/>
    <s v="SOLVED"/>
    <s v=""/>
    <s v="5016182305NOT SCANNABLE "/>
    <x v="0"/>
    <x v="5"/>
    <b v="0"/>
    <n v="1"/>
    <n v="0"/>
  </r>
  <r>
    <n v="5016250887"/>
    <x v="1104"/>
    <n v="20250528728627"/>
    <x v="51"/>
    <s v="GB"/>
    <n v="3402"/>
    <x v="5"/>
    <x v="5"/>
    <d v="2025-06-04T00:00:00"/>
    <s v="NA"/>
    <x v="2"/>
    <d v="2025-06-04T00:00:00"/>
    <s v="SOLVED"/>
    <s v="Manco, recevied on 11Jun2025"/>
    <s v="5016250887AMOUNT"/>
    <x v="0"/>
    <x v="5"/>
    <b v="0"/>
    <n v="1"/>
    <n v="0"/>
  </r>
  <r>
    <n v="5016250886"/>
    <x v="1104"/>
    <n v="20250528728949"/>
    <x v="51"/>
    <s v="GB"/>
    <s v="U2-L5"/>
    <x v="5"/>
    <x v="5"/>
    <d v="2025-06-04T00:00:00"/>
    <s v="NA"/>
    <x v="2"/>
    <d v="2025-06-11T00:00:00"/>
    <s v="SOLVED"/>
    <s v="Manco, recevied on 11Jun2025"/>
    <s v="5016250886AMOUNT"/>
    <x v="0"/>
    <x v="5"/>
    <b v="0"/>
    <n v="1"/>
    <n v="0"/>
  </r>
  <r>
    <n v="5016230649"/>
    <x v="1105"/>
    <n v="20250527727334"/>
    <x v="177"/>
    <s v="GB"/>
    <s v="DX01-L5"/>
    <x v="3"/>
    <x v="3"/>
    <d v="2025-06-04T00:00:00"/>
    <s v="Yes"/>
    <x v="1"/>
    <d v="2025-06-04T00:00:00"/>
    <s v="SOLVED"/>
    <s v=""/>
    <s v="5016230649NO LABELS"/>
    <x v="0"/>
    <x v="5"/>
    <b v="0"/>
    <n v="1"/>
    <n v="0"/>
  </r>
  <r>
    <n v="5016240078"/>
    <x v="1106"/>
    <n v="20250528728635"/>
    <x v="244"/>
    <s v="GB"/>
    <s v="DK-LW08"/>
    <x v="3"/>
    <x v="3"/>
    <d v="2025-06-04T00:00:00"/>
    <s v="Yes"/>
    <x v="1"/>
    <d v="2025-06-04T00:00:00"/>
    <s v="SOLVED"/>
    <s v=""/>
    <s v="5016240078NO LABELS"/>
    <x v="0"/>
    <x v="5"/>
    <b v="0"/>
    <n v="1"/>
    <n v="0"/>
  </r>
  <r>
    <n v="5016250652"/>
    <x v="1107"/>
    <n v="20250522724884"/>
    <x v="52"/>
    <s v="GB"/>
    <n v="3402"/>
    <x v="1"/>
    <x v="8"/>
    <d v="2025-06-04T00:00:00"/>
    <s v="Yes"/>
    <x v="1"/>
    <d v="2025-06-04T00:00:00"/>
    <s v="SOLVED"/>
    <s v=""/>
    <s v="5016250652NOT SCANNABLE "/>
    <x v="0"/>
    <x v="5"/>
    <b v="0"/>
    <n v="1"/>
    <n v="0"/>
  </r>
  <r>
    <n v="5016214840"/>
    <x v="1108"/>
    <n v="20250523725369"/>
    <x v="201"/>
    <s v="GB"/>
    <n v="3402"/>
    <x v="1"/>
    <x v="3"/>
    <d v="2025-06-04T00:00:00"/>
    <s v="Yes"/>
    <x v="1"/>
    <d v="2025-06-04T00:00:00"/>
    <s v="SOLVED"/>
    <s v=""/>
    <s v="5016214840NO LABELS"/>
    <x v="0"/>
    <x v="5"/>
    <b v="0"/>
    <n v="1"/>
    <n v="0"/>
  </r>
  <r>
    <n v="5016250655"/>
    <x v="1107"/>
    <n v="20250523725526"/>
    <x v="52"/>
    <s v="GB"/>
    <s v="U2-L5"/>
    <x v="1"/>
    <x v="8"/>
    <d v="2025-06-04T00:00:00"/>
    <s v="Yes"/>
    <x v="1"/>
    <d v="2025-06-04T00:00:00"/>
    <s v="SOLVED"/>
    <s v=""/>
    <s v="5016250655NOT SCANNABLE "/>
    <x v="0"/>
    <x v="5"/>
    <b v="0"/>
    <n v="1"/>
    <n v="0"/>
  </r>
  <r>
    <n v="5016250677"/>
    <x v="1109"/>
    <n v="20250526726360"/>
    <x v="54"/>
    <s v="GB"/>
    <n v="3402"/>
    <x v="1"/>
    <x v="0"/>
    <d v="2025-06-04T00:00:00"/>
    <s v="Yes"/>
    <x v="1"/>
    <d v="2025-06-04T00:00:00"/>
    <s v="SOLVED"/>
    <s v=""/>
    <s v="5016250677DAMAGE "/>
    <x v="0"/>
    <x v="5"/>
    <b v="0"/>
    <n v="1"/>
    <n v="0"/>
  </r>
  <r>
    <n v="5016250675"/>
    <x v="1109"/>
    <n v="20250526726370"/>
    <x v="54"/>
    <s v="GB"/>
    <n v="3402"/>
    <x v="1"/>
    <x v="0"/>
    <d v="2025-06-04T00:00:00"/>
    <s v="Yes"/>
    <x v="1"/>
    <d v="2025-06-04T00:00:00"/>
    <s v="SOLVED"/>
    <s v=""/>
    <s v="5016250675DAMAGE "/>
    <x v="0"/>
    <x v="5"/>
    <b v="0"/>
    <n v="1"/>
    <n v="0"/>
  </r>
  <r>
    <n v="5016214853"/>
    <x v="1110"/>
    <n v="20250526726405"/>
    <x v="15"/>
    <s v="GB"/>
    <s v="U2-L5"/>
    <x v="1"/>
    <x v="3"/>
    <d v="2025-06-04T00:00:00"/>
    <s v="Yes"/>
    <x v="1"/>
    <d v="2025-06-04T00:00:00"/>
    <s v="SOLVED"/>
    <s v=""/>
    <s v="5016214853NO LABELS"/>
    <x v="0"/>
    <x v="5"/>
    <b v="0"/>
    <n v="1"/>
    <n v="0"/>
  </r>
  <r>
    <n v="5016214219"/>
    <x v="1111"/>
    <n v="20250526726422"/>
    <x v="44"/>
    <s v="GB"/>
    <s v="DX01-L5"/>
    <x v="1"/>
    <x v="3"/>
    <d v="2025-06-04T00:00:00"/>
    <s v="Yes"/>
    <x v="1"/>
    <d v="2025-06-04T00:00:00"/>
    <s v="SOLVED"/>
    <s v=""/>
    <s v="5016214219NO LABELS"/>
    <x v="0"/>
    <x v="5"/>
    <b v="0"/>
    <n v="1"/>
    <n v="0"/>
  </r>
  <r>
    <n v="5016250609"/>
    <x v="1112"/>
    <n v="20250526726570"/>
    <x v="213"/>
    <s v="GB"/>
    <n v="3402"/>
    <x v="1"/>
    <x v="6"/>
    <d v="2025-06-04T00:00:00"/>
    <s v="Yes"/>
    <x v="1"/>
    <d v="2025-06-04T00:00:00"/>
    <s v="SOLVED"/>
    <s v=""/>
    <s v="5016250609XX LABELS"/>
    <x v="0"/>
    <x v="5"/>
    <b v="0"/>
    <n v="1"/>
    <n v="0"/>
  </r>
  <r>
    <n v="5016250541"/>
    <x v="1113"/>
    <n v="20250526726814"/>
    <x v="53"/>
    <s v="GB"/>
    <n v="3402"/>
    <x v="1"/>
    <x v="8"/>
    <d v="2025-06-04T00:00:00"/>
    <s v="Yes"/>
    <x v="1"/>
    <d v="2025-06-04T00:00:00"/>
    <s v="SOLVED"/>
    <s v=""/>
    <s v="5016250541NOT SCANNABLE "/>
    <x v="0"/>
    <x v="5"/>
    <b v="0"/>
    <n v="1"/>
    <n v="0"/>
  </r>
  <r>
    <n v="5016250849"/>
    <x v="1114"/>
    <n v="20250526726857"/>
    <x v="112"/>
    <s v="GB"/>
    <n v="3402"/>
    <x v="1"/>
    <x v="8"/>
    <d v="2025-06-04T00:00:00"/>
    <s v="Yes"/>
    <x v="1"/>
    <d v="2025-06-04T00:00:00"/>
    <s v="SOLVED"/>
    <s v=""/>
    <s v="5016250849NOT SCANNABLE "/>
    <x v="0"/>
    <x v="5"/>
    <b v="0"/>
    <n v="1"/>
    <n v="0"/>
  </r>
  <r>
    <n v="5016250690"/>
    <x v="1115"/>
    <n v="20250527727933"/>
    <x v="175"/>
    <s v="GB"/>
    <s v="DK-BM01"/>
    <x v="1"/>
    <x v="1"/>
    <d v="2025-06-04T00:00:00"/>
    <s v="Yes"/>
    <x v="1"/>
    <d v="2025-06-04T00:00:00"/>
    <s v="SOLVED"/>
    <s v=""/>
    <s v="5016250690DAMAGED LABEL"/>
    <x v="0"/>
    <x v="5"/>
    <b v="0"/>
    <n v="1"/>
    <n v="0"/>
  </r>
  <r>
    <n v="5016250697"/>
    <x v="1116"/>
    <n v="20250528728317"/>
    <x v="136"/>
    <s v="GB"/>
    <n v="3402"/>
    <x v="1"/>
    <x v="2"/>
    <d v="2025-06-04T00:00:00"/>
    <s v="Yes"/>
    <x v="1"/>
    <d v="2025-06-04T00:00:00"/>
    <s v="SOLVED"/>
    <s v=""/>
    <s v="5016250697MISSING LABELS ON SOME UNITS"/>
    <x v="0"/>
    <x v="5"/>
    <b v="0"/>
    <n v="1"/>
    <n v="0"/>
  </r>
  <r>
    <n v="5016250599"/>
    <x v="1117"/>
    <n v="20250528728322"/>
    <x v="78"/>
    <s v="GB"/>
    <n v="3402"/>
    <x v="1"/>
    <x v="8"/>
    <d v="2025-06-04T00:00:00"/>
    <s v="Yes"/>
    <x v="1"/>
    <d v="2025-06-04T00:00:00"/>
    <s v="SOLVED"/>
    <s v=""/>
    <s v="5016250599NOT SCANNABLE "/>
    <x v="0"/>
    <x v="5"/>
    <b v="0"/>
    <n v="1"/>
    <n v="0"/>
  </r>
  <r>
    <n v="5016250643"/>
    <x v="1118"/>
    <n v="20250528728421"/>
    <x v="85"/>
    <s v="GB"/>
    <s v="DX01"/>
    <x v="1"/>
    <x v="3"/>
    <d v="2025-06-04T00:00:00"/>
    <s v="Yes"/>
    <x v="1"/>
    <d v="2025-06-04T00:00:00"/>
    <s v="SOLVED"/>
    <s v=""/>
    <s v="5016250643NO LABELS"/>
    <x v="0"/>
    <x v="5"/>
    <b v="0"/>
    <n v="1"/>
    <n v="0"/>
  </r>
  <r>
    <n v="5016250544"/>
    <x v="1119"/>
    <n v="20250528728685"/>
    <x v="16"/>
    <s v="GB"/>
    <s v="DX01-L5"/>
    <x v="1"/>
    <x v="3"/>
    <d v="2025-06-04T00:00:00"/>
    <s v="Yes"/>
    <x v="1"/>
    <d v="2025-06-04T00:00:00"/>
    <s v="SOLVED"/>
    <s v=""/>
    <s v="5016250544NO LABELS"/>
    <x v="0"/>
    <x v="5"/>
    <b v="0"/>
    <n v="1"/>
    <n v="0"/>
  </r>
  <r>
    <n v="5016250763"/>
    <x v="1120"/>
    <n v="20250528728738"/>
    <x v="43"/>
    <s v="GB"/>
    <s v="U2-L5"/>
    <x v="1"/>
    <x v="3"/>
    <d v="2025-06-04T00:00:00"/>
    <s v="Yes"/>
    <x v="1"/>
    <d v="2025-06-04T00:00:00"/>
    <s v="SOLVED"/>
    <s v=""/>
    <s v="5016250763NO LABELS"/>
    <x v="0"/>
    <x v="5"/>
    <b v="0"/>
    <n v="1"/>
    <n v="0"/>
  </r>
  <r>
    <n v="5016250581"/>
    <x v="1121"/>
    <n v="20250528728882"/>
    <x v="15"/>
    <s v="GB"/>
    <s v="U2-L5"/>
    <x v="1"/>
    <x v="3"/>
    <d v="2025-06-04T00:00:00"/>
    <s v="Yes"/>
    <x v="1"/>
    <d v="2025-06-04T00:00:00"/>
    <s v="SOLVED"/>
    <s v=""/>
    <s v="5016250581NO LABELS"/>
    <x v="0"/>
    <x v="5"/>
    <b v="0"/>
    <n v="1"/>
    <n v="0"/>
  </r>
  <r>
    <n v="5016266222"/>
    <x v="1122"/>
    <n v="20250530730368"/>
    <x v="153"/>
    <s v="GB"/>
    <s v="DX01-L5"/>
    <x v="2"/>
    <x v="8"/>
    <d v="2025-06-04T00:00:00"/>
    <s v="Yes"/>
    <x v="1"/>
    <d v="2025-06-04T00:00:00"/>
    <s v="SOLVED"/>
    <s v=""/>
    <s v="5016266222NOT SCANNABLE "/>
    <x v="0"/>
    <x v="5"/>
    <b v="0"/>
    <n v="1"/>
    <n v="0"/>
  </r>
  <r>
    <n v="5016230894"/>
    <x v="1123"/>
    <n v="20250527727527"/>
    <x v="121"/>
    <s v="GB"/>
    <s v="OYL1"/>
    <x v="0"/>
    <x v="1"/>
    <d v="2025-06-05T00:00:00"/>
    <s v="Yes"/>
    <x v="1"/>
    <d v="2025-06-05T00:00:00"/>
    <s v="SOLVED"/>
    <s v="Labels not scannable"/>
    <s v="5016230894DAMAGED LABEL"/>
    <x v="0"/>
    <x v="5"/>
    <b v="0"/>
    <n v="1"/>
    <n v="0"/>
  </r>
  <r>
    <n v="5016230392"/>
    <x v="1124"/>
    <n v="20250527727802"/>
    <x v="81"/>
    <s v="GB"/>
    <n v="3402"/>
    <x v="0"/>
    <x v="3"/>
    <d v="2025-06-05T00:00:00"/>
    <s v="Yes"/>
    <x v="1"/>
    <d v="2025-06-06T00:00:00"/>
    <s v="SOLVED"/>
    <s v=""/>
    <s v="5016230392NO LABELS"/>
    <x v="0"/>
    <x v="5"/>
    <b v="0"/>
    <n v="1"/>
    <n v="0"/>
  </r>
  <r>
    <n v="5016239772"/>
    <x v="1125"/>
    <n v="20250528728912"/>
    <x v="57"/>
    <s v="GB"/>
    <s v="DX01-L5"/>
    <x v="0"/>
    <x v="6"/>
    <d v="2025-06-05T00:00:00"/>
    <s v="Yes"/>
    <x v="1"/>
    <d v="2025-06-05T00:00:00"/>
    <s v="SOLVED"/>
    <s v=""/>
    <s v="5016239772XX LABELS"/>
    <x v="0"/>
    <x v="5"/>
    <b v="0"/>
    <n v="1"/>
    <n v="0"/>
  </r>
  <r>
    <n v="5016230815"/>
    <x v="1126"/>
    <n v="20250527727462"/>
    <x v="22"/>
    <s v="GB"/>
    <s v="DX01-L5"/>
    <x v="5"/>
    <x v="8"/>
    <d v="2025-06-05T00:00:00"/>
    <s v="No"/>
    <x v="1"/>
    <d v="2025-06-05T00:00:00"/>
    <s v="SOLVED"/>
    <s v=""/>
    <s v="5016230815NOT SCANNABLE "/>
    <x v="0"/>
    <x v="5"/>
    <b v="0"/>
    <n v="1"/>
    <n v="0"/>
  </r>
  <r>
    <n v="5016230817"/>
    <x v="1126"/>
    <n v="20250527727487"/>
    <x v="22"/>
    <s v="GB"/>
    <s v="MY02"/>
    <x v="5"/>
    <x v="8"/>
    <d v="2025-06-05T00:00:00"/>
    <s v="No"/>
    <x v="1"/>
    <d v="2025-06-05T00:00:00"/>
    <s v="SOLVED"/>
    <s v=""/>
    <s v="5016230817NOT SCANNABLE "/>
    <x v="0"/>
    <x v="5"/>
    <b v="0"/>
    <n v="1"/>
    <n v="0"/>
  </r>
  <r>
    <n v="5016230814"/>
    <x v="1126"/>
    <n v="20250527727633"/>
    <x v="22"/>
    <s v="GB"/>
    <s v="OYL1"/>
    <x v="5"/>
    <x v="8"/>
    <d v="2025-06-05T00:00:00"/>
    <s v="No"/>
    <x v="1"/>
    <d v="2025-06-05T00:00:00"/>
    <s v="SOLVED"/>
    <s v=""/>
    <s v="5016230814NOT SCANNABLE "/>
    <x v="0"/>
    <x v="5"/>
    <b v="0"/>
    <n v="1"/>
    <n v="0"/>
  </r>
  <r>
    <n v="5016250654"/>
    <x v="1127"/>
    <n v="20250528729089"/>
    <x v="229"/>
    <s v="GB"/>
    <s v="DX01-L5"/>
    <x v="5"/>
    <x v="1"/>
    <d v="2025-06-05T00:00:00"/>
    <s v="Yes"/>
    <x v="1"/>
    <d v="2025-06-05T00:00:00"/>
    <s v="SOLVED"/>
    <s v="Labels not scannable"/>
    <s v="5016250654DAMAGED LABEL"/>
    <x v="0"/>
    <x v="5"/>
    <b v="0"/>
    <n v="1"/>
    <n v="0"/>
  </r>
  <r>
    <n v="5016239826"/>
    <x v="1128"/>
    <n v="20250522725175"/>
    <x v="123"/>
    <s v="GB"/>
    <s v="DX01-L5"/>
    <x v="1"/>
    <x v="4"/>
    <d v="2025-06-05T00:00:00"/>
    <s v="Yes"/>
    <x v="1"/>
    <d v="2025-06-05T00:00:00"/>
    <s v="SOLVED"/>
    <s v="Labels not scannable, bad print + double labeling"/>
    <s v="5016239826INCORRECT LABELS "/>
    <x v="0"/>
    <x v="5"/>
    <b v="0"/>
    <n v="1"/>
    <n v="0"/>
  </r>
  <r>
    <n v="5016250571"/>
    <x v="1129"/>
    <n v="20250528728805"/>
    <x v="213"/>
    <s v="GB"/>
    <s v="MZ07"/>
    <x v="1"/>
    <x v="0"/>
    <d v="2025-06-05T00:00:00"/>
    <s v="Yes"/>
    <x v="0"/>
    <d v="2025-06-05T00:00:00"/>
    <s v="SOLVED"/>
    <s v="1 broken pallet"/>
    <s v="5016250571DAMAGE "/>
    <x v="0"/>
    <x v="5"/>
    <b v="0"/>
    <n v="1"/>
    <n v="0"/>
  </r>
  <r>
    <n v="5016214435"/>
    <x v="1130"/>
    <n v="20250526726369"/>
    <x v="7"/>
    <s v="GB"/>
    <s v="DK-BM01"/>
    <x v="2"/>
    <x v="3"/>
    <d v="2025-06-05T00:00:00"/>
    <s v="Yes"/>
    <x v="1"/>
    <d v="2025-06-05T00:00:00"/>
    <s v="SOLVED"/>
    <s v=""/>
    <s v="5016214435NO LABELS"/>
    <x v="0"/>
    <x v="5"/>
    <b v="0"/>
    <n v="1"/>
    <n v="0"/>
  </r>
  <r>
    <n v="5016230512"/>
    <x v="1131"/>
    <n v="20250514717860"/>
    <x v="237"/>
    <s v="GB"/>
    <s v="U2-L5"/>
    <x v="0"/>
    <x v="6"/>
    <d v="2025-06-06T00:00:00"/>
    <s v="Yes"/>
    <x v="1"/>
    <d v="2025-06-06T00:00:00"/>
    <s v="SOLVED"/>
    <s v=""/>
    <s v="5016230512XX LABELS"/>
    <x v="0"/>
    <x v="5"/>
    <b v="0"/>
    <n v="1"/>
    <n v="0"/>
  </r>
  <r>
    <n v="5016239763"/>
    <x v="1132"/>
    <n v="20250528728803"/>
    <x v="121"/>
    <s v="GB"/>
    <n v="3402"/>
    <x v="0"/>
    <x v="8"/>
    <d v="2025-06-06T00:00:00"/>
    <s v="No"/>
    <x v="1"/>
    <d v="2025-06-10T00:00:00"/>
    <s v="SOLVED"/>
    <s v=""/>
    <s v="5016239763NOT SCANNABLE "/>
    <x v="0"/>
    <x v="5"/>
    <b v="0"/>
    <n v="1"/>
    <n v="0"/>
  </r>
  <r>
    <n v="5016280254"/>
    <x v="1133"/>
    <n v="20250529729659"/>
    <x v="59"/>
    <s v="GB"/>
    <s v="OYL1"/>
    <x v="0"/>
    <x v="0"/>
    <d v="2025-06-06T00:00:00"/>
    <s v="Yes"/>
    <x v="1"/>
    <d v="2025-06-06T00:00:00"/>
    <s v="SOLVED"/>
    <s v=""/>
    <s v="5016280254DAMAGE "/>
    <x v="0"/>
    <x v="5"/>
    <b v="0"/>
    <n v="1"/>
    <n v="0"/>
  </r>
  <r>
    <n v="5016297285"/>
    <x v="1134"/>
    <n v="20250602731350"/>
    <x v="245"/>
    <s v="FR"/>
    <n v="3705"/>
    <x v="0"/>
    <x v="3"/>
    <d v="2025-06-06T00:00:00"/>
    <s v="Yes"/>
    <x v="1"/>
    <d v="2025-06-06T00:00:00"/>
    <s v="SOLVED"/>
    <s v=""/>
    <s v="5016297285NO LABELS"/>
    <x v="0"/>
    <x v="5"/>
    <b v="0"/>
    <n v="1"/>
    <n v="0"/>
  </r>
  <r>
    <n v="5016250630"/>
    <x v="1135"/>
    <n v="20250527727815"/>
    <x v="118"/>
    <s v="GB"/>
    <n v="3402"/>
    <x v="5"/>
    <x v="5"/>
    <d v="2025-06-06T00:00:00"/>
    <s v="NA"/>
    <x v="2"/>
    <d v="2025-06-13T00:00:00"/>
    <s v="SOLVED"/>
    <s v="1 recevied 2 manco supplier already contacted us for delivery, 2 remaining pallets received on 11/06/2025"/>
    <s v="5016250630AMOUNT"/>
    <x v="0"/>
    <x v="5"/>
    <b v="0"/>
    <n v="1"/>
    <n v="0"/>
  </r>
  <r>
    <n v="5016266213"/>
    <x v="1136"/>
    <n v="20250528728801"/>
    <x v="44"/>
    <s v="GB"/>
    <s v="DX01-L5"/>
    <x v="1"/>
    <x v="3"/>
    <d v="2025-06-06T00:00:00"/>
    <s v="No"/>
    <x v="1"/>
    <d v="2025-06-06T00:00:00"/>
    <s v="SOLVED"/>
    <s v=""/>
    <s v="5016266213NO LABELS"/>
    <x v="0"/>
    <x v="5"/>
    <b v="0"/>
    <n v="1"/>
    <n v="0"/>
  </r>
  <r>
    <n v="5016280890"/>
    <x v="1137"/>
    <n v="20250602731028"/>
    <x v="69"/>
    <s v="GB"/>
    <n v="3402"/>
    <x v="1"/>
    <x v="0"/>
    <d v="2025-06-06T00:00:00"/>
    <s v="Yes"/>
    <x v="2"/>
    <d v="2025-06-12T00:00:00"/>
    <s v="SOLVED"/>
    <s v="1 broken pallet"/>
    <s v="5016280890DAMAGE "/>
    <x v="0"/>
    <x v="5"/>
    <b v="0"/>
    <n v="1"/>
    <n v="0"/>
  </r>
  <r>
    <n v="5016280890"/>
    <x v="1137"/>
    <n v="20250602731028"/>
    <x v="69"/>
    <s v="GB"/>
    <n v="3402"/>
    <x v="1"/>
    <x v="3"/>
    <d v="2025-06-06T00:00:00"/>
    <s v="Yes"/>
    <x v="1"/>
    <d v="2025-06-06T00:00:00"/>
    <s v="SOLVED"/>
    <s v=""/>
    <s v="5016280890NO LABELS"/>
    <x v="0"/>
    <x v="5"/>
    <b v="0"/>
    <n v="1"/>
    <n v="0"/>
  </r>
  <r>
    <n v="5016280868"/>
    <x v="1138"/>
    <n v="20250602731107"/>
    <x v="44"/>
    <s v="GB"/>
    <s v="DX01-L5"/>
    <x v="1"/>
    <x v="3"/>
    <d v="2025-06-06T00:00:00"/>
    <s v="No"/>
    <x v="1"/>
    <d v="2025-06-06T00:00:00"/>
    <s v="SOLVED"/>
    <s v=""/>
    <s v="5016280868NO LABELS"/>
    <x v="0"/>
    <x v="5"/>
    <b v="0"/>
    <n v="1"/>
    <n v="0"/>
  </r>
  <r>
    <n v="5016280993"/>
    <x v="1139"/>
    <n v="20250602731527"/>
    <x v="246"/>
    <s v="GB"/>
    <s v="MZ02"/>
    <x v="1"/>
    <x v="3"/>
    <d v="2025-06-06T00:00:00"/>
    <s v="Yes"/>
    <x v="1"/>
    <d v="2025-06-06T00:00:00"/>
    <s v="SOLVED"/>
    <s v=""/>
    <s v="5016280993NO LABELS"/>
    <x v="0"/>
    <x v="5"/>
    <b v="0"/>
    <n v="1"/>
    <n v="0"/>
  </r>
  <r>
    <n v="5016280812"/>
    <x v="1140"/>
    <n v="20250603731958"/>
    <x v="194"/>
    <s v="GB"/>
    <s v="MZ02"/>
    <x v="1"/>
    <x v="5"/>
    <d v="2025-06-06T00:00:00"/>
    <s v="NA"/>
    <x v="2"/>
    <d v="2025-06-13T00:00:00"/>
    <s v="SOLVED"/>
    <s v="Manco, 2 pallets on truck with this reference from carrier label, but end destination not for us, back on truck"/>
    <s v="5016280812AMOUNT"/>
    <x v="0"/>
    <x v="5"/>
    <b v="0"/>
    <n v="1"/>
    <n v="0"/>
  </r>
  <r>
    <n v="5016214243"/>
    <x v="1141"/>
    <n v="20250522724448"/>
    <x v="139"/>
    <s v="GB"/>
    <s v="DX01-L5"/>
    <x v="2"/>
    <x v="3"/>
    <d v="2025-06-06T00:00:00"/>
    <s v="Yes"/>
    <x v="1"/>
    <d v="2025-06-06T00:00:00"/>
    <s v="SOLVED"/>
    <s v=""/>
    <s v="5016214243NO LABELS"/>
    <x v="0"/>
    <x v="5"/>
    <b v="0"/>
    <n v="1"/>
    <n v="0"/>
  </r>
  <r>
    <n v="5016214425"/>
    <x v="1142"/>
    <n v="20250526726468"/>
    <x v="12"/>
    <s v="GB"/>
    <s v="DX01-L5"/>
    <x v="2"/>
    <x v="3"/>
    <d v="2025-06-06T00:00:00"/>
    <s v="Yes"/>
    <x v="1"/>
    <d v="2025-06-06T00:00:00"/>
    <s v="SOLVED"/>
    <s v=""/>
    <s v="5016214425NO LABELS"/>
    <x v="0"/>
    <x v="5"/>
    <b v="0"/>
    <n v="1"/>
    <n v="0"/>
  </r>
  <r>
    <n v="5016266367"/>
    <x v="1143"/>
    <n v="20250526726736"/>
    <x v="98"/>
    <s v="GB"/>
    <s v="OYL1"/>
    <x v="2"/>
    <x v="6"/>
    <d v="2025-06-06T00:00:00"/>
    <s v="Yes"/>
    <x v="1"/>
    <d v="2025-06-06T00:00:00"/>
    <s v="SOLVED"/>
    <s v=""/>
    <s v="5016266367XX LABELS"/>
    <x v="0"/>
    <x v="5"/>
    <b v="0"/>
    <n v="1"/>
    <n v="0"/>
  </r>
  <r>
    <n v="5016280393"/>
    <x v="1144"/>
    <n v="20250528729109"/>
    <x v="139"/>
    <s v="GB"/>
    <s v="DX01-L5"/>
    <x v="2"/>
    <x v="5"/>
    <d v="2025-06-06T00:00:00"/>
    <s v="NA"/>
    <x v="2"/>
    <d v="2025-06-11T00:00:00"/>
    <s v="SOLVED"/>
    <s v="Manco, confirmation from NCC direct deivery, mistake Ziegler"/>
    <s v="5016280393AMOUNT"/>
    <x v="0"/>
    <x v="5"/>
    <b v="0"/>
    <n v="1"/>
    <n v="0"/>
  </r>
  <r>
    <n v="5016280411"/>
    <x v="1145"/>
    <n v="20250528729343"/>
    <x v="151"/>
    <s v="GB"/>
    <s v="DK-BM01"/>
    <x v="2"/>
    <x v="5"/>
    <d v="2025-06-06T00:00:00"/>
    <s v="NA"/>
    <x v="0"/>
    <d v="2025-06-06T00:00:00"/>
    <s v="SOLVED"/>
    <s v="only 6 of the 8 expected received, CMR was 6 paperwork e-order expected 8"/>
    <s v="5016280411AMOUNT"/>
    <x v="0"/>
    <x v="5"/>
    <b v="0"/>
    <n v="1"/>
    <n v="0"/>
  </r>
  <r>
    <n v="5016280411"/>
    <x v="1145"/>
    <n v="20250528729343"/>
    <x v="151"/>
    <s v="GB"/>
    <s v="DK-BM01"/>
    <x v="2"/>
    <x v="3"/>
    <d v="2025-06-06T00:00:00"/>
    <s v="Yes"/>
    <x v="1"/>
    <d v="2025-06-06T00:00:00"/>
    <s v="SOLVED"/>
    <s v=""/>
    <s v="5016280411NO LABELS"/>
    <x v="0"/>
    <x v="5"/>
    <b v="0"/>
    <n v="1"/>
    <n v="0"/>
  </r>
  <r>
    <n v="5016296675"/>
    <x v="1146"/>
    <n v="20250603731911"/>
    <x v="153"/>
    <s v="GB"/>
    <s v="DK-LW08"/>
    <x v="2"/>
    <x v="5"/>
    <d v="2025-06-06T00:00:00"/>
    <s v="NA"/>
    <x v="2"/>
    <d v="2025-06-13T00:00:00"/>
    <s v="SOLVED"/>
    <s v="Manco"/>
    <s v="5016296675AMOUNT"/>
    <x v="0"/>
    <x v="5"/>
    <b v="0"/>
    <n v="1"/>
    <n v="0"/>
  </r>
  <r>
    <n v="5016296676"/>
    <x v="1146"/>
    <n v="20250603731918"/>
    <x v="153"/>
    <s v="GB"/>
    <s v="DX01-L5"/>
    <x v="2"/>
    <x v="5"/>
    <d v="2025-06-06T00:00:00"/>
    <s v="NA"/>
    <x v="2"/>
    <d v="2025-06-11T00:00:00"/>
    <s v="SOLVED"/>
    <s v="only 2 of the 3 received, 1 manco"/>
    <s v="5016296676AMOUNT"/>
    <x v="0"/>
    <x v="5"/>
    <b v="0"/>
    <n v="1"/>
    <n v="0"/>
  </r>
  <r>
    <n v="5016296676"/>
    <x v="1146"/>
    <n v="20250603731918"/>
    <x v="153"/>
    <s v="GB"/>
    <s v="DX01-L5"/>
    <x v="2"/>
    <x v="8"/>
    <d v="2025-06-06T00:00:00"/>
    <s v="Yes"/>
    <x v="1"/>
    <d v="2025-06-06T00:00:00"/>
    <s v="SOLVED"/>
    <s v="no label + label not scannable, bad print"/>
    <s v="5016296676NOT SCANNABLE "/>
    <x v="0"/>
    <x v="5"/>
    <b v="0"/>
    <n v="1"/>
    <n v="0"/>
  </r>
  <r>
    <n v="5016297260"/>
    <x v="1147"/>
    <n v="20250603732086"/>
    <x v="5"/>
    <s v="GB"/>
    <s v="U2-L5"/>
    <x v="2"/>
    <x v="8"/>
    <d v="2025-06-06T00:00:00"/>
    <s v="Yes"/>
    <x v="1"/>
    <d v="2025-06-06T00:00:00"/>
    <s v="SOLVED"/>
    <s v=""/>
    <s v="5016297260NOT SCANNABLE "/>
    <x v="0"/>
    <x v="5"/>
    <b v="0"/>
    <n v="1"/>
    <n v="0"/>
  </r>
  <r>
    <n v="5016296606"/>
    <x v="1148"/>
    <n v="20250530730354"/>
    <x v="81"/>
    <s v="GB"/>
    <n v="3402"/>
    <x v="0"/>
    <x v="3"/>
    <d v="2025-06-10T00:00:00"/>
    <s v="Yes"/>
    <x v="1"/>
    <d v="2025-06-10T00:00:00"/>
    <s v="SOLVED"/>
    <s v=""/>
    <s v="5016296606NO LABELS"/>
    <x v="0"/>
    <x v="5"/>
    <b v="0"/>
    <n v="1"/>
    <n v="0"/>
  </r>
  <r>
    <n v="5016280132"/>
    <x v="1149"/>
    <n v="20250530730358"/>
    <x v="81"/>
    <s v="GB"/>
    <n v="3402"/>
    <x v="0"/>
    <x v="3"/>
    <d v="2025-06-10T00:00:00"/>
    <s v="Yes"/>
    <x v="1"/>
    <d v="2025-06-10T00:00:00"/>
    <s v="SOLVED"/>
    <s v=""/>
    <s v="5016280132NO LABELS"/>
    <x v="0"/>
    <x v="5"/>
    <b v="0"/>
    <n v="1"/>
    <n v="0"/>
  </r>
  <r>
    <n v="5016280856"/>
    <x v="1150"/>
    <n v="20250529730062"/>
    <x v="88"/>
    <s v="GB"/>
    <s v="DX01-L5"/>
    <x v="5"/>
    <x v="6"/>
    <d v="2025-06-10T00:00:00"/>
    <s v="Yes"/>
    <x v="1"/>
    <d v="2025-06-10T00:00:00"/>
    <s v="SOLVED"/>
    <s v=""/>
    <s v="5016280856XX LABELS"/>
    <x v="0"/>
    <x v="5"/>
    <b v="0"/>
    <n v="1"/>
    <n v="0"/>
  </r>
  <r>
    <n v="5016281000"/>
    <x v="1151"/>
    <n v="20250602731221"/>
    <x v="213"/>
    <s v="GB"/>
    <s v="MZ07"/>
    <x v="1"/>
    <x v="0"/>
    <d v="2025-06-10T00:00:00"/>
    <s v="Yes"/>
    <x v="2"/>
    <d v="2025-06-10T00:00:00"/>
    <s v="SOLVED"/>
    <s v=""/>
    <s v="5016281000DAMAGE "/>
    <x v="0"/>
    <x v="5"/>
    <b v="0"/>
    <n v="1"/>
    <n v="0"/>
  </r>
  <r>
    <n v="5016296697"/>
    <x v="1152"/>
    <n v="20250603732225"/>
    <x v="213"/>
    <s v="GB"/>
    <s v="MZ03"/>
    <x v="1"/>
    <x v="3"/>
    <d v="2025-06-10T00:00:00"/>
    <s v="Yes"/>
    <x v="1"/>
    <d v="2025-06-10T00:00:00"/>
    <s v="SOLVED"/>
    <s v=""/>
    <s v="5016296697NO LABELS"/>
    <x v="0"/>
    <x v="5"/>
    <b v="0"/>
    <n v="1"/>
    <n v="0"/>
  </r>
  <r>
    <n v="5016296432"/>
    <x v="1153"/>
    <n v="20250603732252"/>
    <x v="201"/>
    <s v="GB"/>
    <n v="3402"/>
    <x v="1"/>
    <x v="6"/>
    <d v="2025-06-10T00:00:00"/>
    <s v="Yes"/>
    <x v="1"/>
    <d v="2025-06-11T00:00:00"/>
    <s v="SOLVED"/>
    <s v=""/>
    <s v="5016296432XX LABELS"/>
    <x v="0"/>
    <x v="5"/>
    <b v="0"/>
    <n v="1"/>
    <n v="0"/>
  </r>
  <r>
    <n v="5016250887"/>
    <x v="1104"/>
    <n v="20250528728627"/>
    <x v="51"/>
    <s v="GB"/>
    <n v="3402"/>
    <x v="5"/>
    <x v="3"/>
    <d v="2025-06-11T00:00:00"/>
    <s v="Yes"/>
    <x v="1"/>
    <d v="2025-06-11T00:00:00"/>
    <s v="SOLVED"/>
    <s v=""/>
    <s v="5016250887NO LABELS"/>
    <x v="0"/>
    <x v="5"/>
    <b v="0"/>
    <n v="1"/>
    <n v="0"/>
  </r>
  <r>
    <n v="5016250886"/>
    <x v="1104"/>
    <n v="20250528728949"/>
    <x v="51"/>
    <s v="GB"/>
    <s v="U2-L5"/>
    <x v="5"/>
    <x v="3"/>
    <d v="2025-06-11T00:00:00"/>
    <s v="Yes"/>
    <x v="1"/>
    <d v="2025-06-11T00:00:00"/>
    <s v="SOLVED"/>
    <s v="Manco, recevied on 11Jun2025"/>
    <s v="5016250886NO LABELS"/>
    <x v="0"/>
    <x v="5"/>
    <b v="0"/>
    <n v="1"/>
    <n v="0"/>
  </r>
  <r>
    <n v="5016280406"/>
    <x v="1154"/>
    <n v="20250529729582"/>
    <x v="50"/>
    <s v="GB"/>
    <n v="3402"/>
    <x v="5"/>
    <x v="5"/>
    <d v="2025-06-11T00:00:00"/>
    <s v="Yes"/>
    <x v="0"/>
    <d v="2025-06-11T00:00:00"/>
    <s v="SOLVED"/>
    <s v="7 instead of 6 recevied"/>
    <s v="5016280406AMOUNT"/>
    <x v="0"/>
    <x v="5"/>
    <b v="0"/>
    <n v="1"/>
    <n v="0"/>
  </r>
  <r>
    <n v="5016280406"/>
    <x v="1154"/>
    <n v="20250529729582"/>
    <x v="50"/>
    <s v="GB"/>
    <n v="3402"/>
    <x v="5"/>
    <x v="3"/>
    <d v="2025-06-11T00:00:00"/>
    <s v="Yes"/>
    <x v="1"/>
    <d v="2025-06-12T00:00:00"/>
    <s v="SOLVED"/>
    <s v=""/>
    <s v="5016280406NO LABELS"/>
    <x v="0"/>
    <x v="5"/>
    <b v="0"/>
    <n v="1"/>
    <n v="0"/>
  </r>
  <r>
    <n v="5016250809"/>
    <x v="1155"/>
    <n v="20250529729840"/>
    <x v="205"/>
    <s v="GB"/>
    <s v="OYL1"/>
    <x v="5"/>
    <x v="3"/>
    <d v="2025-06-11T00:00:00"/>
    <s v="Yes"/>
    <x v="1"/>
    <d v="2025-06-11T00:00:00"/>
    <s v="SOLVED"/>
    <s v=""/>
    <s v="5016250809NO LABELS"/>
    <x v="0"/>
    <x v="5"/>
    <b v="0"/>
    <n v="1"/>
    <n v="0"/>
  </r>
  <r>
    <n v="5016266216"/>
    <x v="1156"/>
    <n v="20250530730291"/>
    <x v="236"/>
    <s v="GB"/>
    <s v="U2-L5"/>
    <x v="5"/>
    <x v="3"/>
    <d v="2025-06-11T00:00:00"/>
    <s v="Yes"/>
    <x v="1"/>
    <d v="2025-06-11T00:00:00"/>
    <s v="SOLVED"/>
    <s v=""/>
    <s v="5016266216NO LABELS"/>
    <x v="0"/>
    <x v="5"/>
    <b v="0"/>
    <n v="1"/>
    <n v="0"/>
  </r>
  <r>
    <n v="5016312969"/>
    <x v="1157"/>
    <n v="20250603731948"/>
    <x v="51"/>
    <s v="GB"/>
    <s v="U2-L5"/>
    <x v="5"/>
    <x v="3"/>
    <d v="2025-06-11T00:00:00"/>
    <s v="Yes"/>
    <x v="1"/>
    <d v="2025-06-11T00:00:00"/>
    <s v="SOLVED"/>
    <s v=""/>
    <s v="5016312969NO LABELS"/>
    <x v="0"/>
    <x v="5"/>
    <b v="0"/>
    <n v="1"/>
    <n v="0"/>
  </r>
  <r>
    <n v="5016312968"/>
    <x v="1157"/>
    <n v="20250603731954"/>
    <x v="51"/>
    <s v="FR"/>
    <n v="3705"/>
    <x v="5"/>
    <x v="3"/>
    <d v="2025-06-11T00:00:00"/>
    <s v="Yes"/>
    <x v="1"/>
    <d v="2025-06-11T00:00:00"/>
    <s v="SOLVED"/>
    <s v=""/>
    <s v="5016312968NO LABELS"/>
    <x v="0"/>
    <x v="5"/>
    <b v="0"/>
    <n v="1"/>
    <n v="0"/>
  </r>
  <r>
    <n v="5016296978"/>
    <x v="1158"/>
    <n v="20250603732095"/>
    <x v="22"/>
    <s v="GB"/>
    <s v="DX01-L5"/>
    <x v="5"/>
    <x v="8"/>
    <d v="2025-06-11T00:00:00"/>
    <s v="No"/>
    <x v="1"/>
    <d v="2025-06-11T00:00:00"/>
    <s v="SOLVED"/>
    <s v=""/>
    <s v="5016296978NOT SCANNABLE "/>
    <x v="0"/>
    <x v="5"/>
    <b v="0"/>
    <n v="1"/>
    <n v="0"/>
  </r>
  <r>
    <n v="5016296977"/>
    <x v="1158"/>
    <n v="20250603732132"/>
    <x v="22"/>
    <s v="GB"/>
    <s v="MZ02"/>
    <x v="5"/>
    <x v="8"/>
    <d v="2025-06-11T00:00:00"/>
    <s v="No"/>
    <x v="1"/>
    <d v="2025-06-11T00:00:00"/>
    <s v="SOLVED"/>
    <s v=""/>
    <s v="5016296977NOT SCANNABLE "/>
    <x v="0"/>
    <x v="5"/>
    <b v="0"/>
    <n v="1"/>
    <n v="0"/>
  </r>
  <r>
    <n v="5016313060"/>
    <x v="1159"/>
    <n v="20250602731074"/>
    <x v="125"/>
    <s v="GB"/>
    <s v="OYL1"/>
    <x v="1"/>
    <x v="3"/>
    <d v="2025-06-11T00:00:00"/>
    <s v="Yes"/>
    <x v="1"/>
    <d v="2025-06-11T00:00:00"/>
    <s v="SOLVED"/>
    <s v=""/>
    <s v="5016313060NO LABELS"/>
    <x v="0"/>
    <x v="5"/>
    <b v="0"/>
    <n v="1"/>
    <n v="0"/>
  </r>
  <r>
    <n v="5016297222"/>
    <x v="1160"/>
    <n v="20250604732902"/>
    <x v="10"/>
    <s v="GB"/>
    <s v="DX01"/>
    <x v="1"/>
    <x v="3"/>
    <d v="2025-06-11T00:00:00"/>
    <s v="Yes"/>
    <x v="1"/>
    <d v="2025-06-11T00:00:00"/>
    <s v="SOLVED"/>
    <s v=""/>
    <s v="5016297222NO LABELS"/>
    <x v="0"/>
    <x v="5"/>
    <b v="0"/>
    <n v="1"/>
    <n v="0"/>
  </r>
  <r>
    <n v="5016297223"/>
    <x v="1160"/>
    <n v="20250604732904"/>
    <x v="10"/>
    <s v="GB"/>
    <s v="MZ02"/>
    <x v="1"/>
    <x v="3"/>
    <d v="2025-06-11T00:00:00"/>
    <s v="Yes"/>
    <x v="1"/>
    <d v="2025-06-11T00:00:00"/>
    <s v="SOLVED"/>
    <s v=""/>
    <s v="5016297223NO LABELS"/>
    <x v="0"/>
    <x v="5"/>
    <b v="0"/>
    <n v="1"/>
    <n v="0"/>
  </r>
  <r>
    <n v="5016313245"/>
    <x v="1161"/>
    <n v="20250604733092"/>
    <x v="45"/>
    <s v="GB"/>
    <s v="DX01-L5"/>
    <x v="1"/>
    <x v="8"/>
    <d v="2025-06-11T00:00:00"/>
    <s v="Yes"/>
    <x v="2"/>
    <d v="2025-06-13T00:00:00"/>
    <s v="SOLVED"/>
    <s v=""/>
    <s v="5016313245NOT SCANNABLE "/>
    <x v="0"/>
    <x v="5"/>
    <b v="0"/>
    <n v="1"/>
    <n v="0"/>
  </r>
  <r>
    <n v="5016313146"/>
    <x v="1162"/>
    <n v="20250604733148"/>
    <x v="44"/>
    <s v="GB"/>
    <s v="DX01-L5"/>
    <x v="1"/>
    <x v="3"/>
    <d v="2025-06-11T00:00:00"/>
    <s v="Yes"/>
    <x v="1"/>
    <d v="2025-06-11T00:00:00"/>
    <s v="SOLVED"/>
    <s v=""/>
    <s v="5016313146NO LABELS"/>
    <x v="0"/>
    <x v="5"/>
    <b v="0"/>
    <n v="1"/>
    <n v="0"/>
  </r>
  <r>
    <n v="5016296525"/>
    <x v="1163"/>
    <n v="20250602731116"/>
    <x v="12"/>
    <s v="GB"/>
    <s v="DX01-L5"/>
    <x v="2"/>
    <x v="3"/>
    <d v="2025-06-11T00:00:00"/>
    <s v="Yes"/>
    <x v="1"/>
    <d v="2025-06-13T00:00:00"/>
    <s v="SOLVED"/>
    <s v=""/>
    <s v="5016296525NO LABELS"/>
    <x v="0"/>
    <x v="5"/>
    <b v="0"/>
    <n v="1"/>
    <n v="0"/>
  </r>
  <r>
    <n v="5016336224"/>
    <x v="1164"/>
    <n v="20250602731528"/>
    <x v="148"/>
    <s v="GB"/>
    <s v="U2-L5"/>
    <x v="2"/>
    <x v="2"/>
    <d v="2025-06-11T00:00:00"/>
    <s v="No"/>
    <x v="2"/>
    <d v="2025-06-11T00:00:00"/>
    <s v="SOLVED"/>
    <s v=""/>
    <s v="5016336224MISSING LABELS ON SOME UNITS"/>
    <x v="0"/>
    <x v="5"/>
    <b v="0"/>
    <n v="1"/>
    <n v="0"/>
  </r>
  <r>
    <n v="5016296421"/>
    <x v="1165"/>
    <n v="20250602731550"/>
    <x v="46"/>
    <s v="GB"/>
    <s v="DX01-L5"/>
    <x v="2"/>
    <x v="3"/>
    <d v="2025-06-11T00:00:00"/>
    <s v="Yes"/>
    <x v="1"/>
    <d v="2025-06-11T00:00:00"/>
    <s v="SOLVED"/>
    <s v=""/>
    <s v="5016296421NO LABELS"/>
    <x v="0"/>
    <x v="5"/>
    <b v="0"/>
    <n v="1"/>
    <n v="0"/>
  </r>
  <r>
    <n v="5016296675"/>
    <x v="1146"/>
    <n v="20250603731911"/>
    <x v="153"/>
    <s v="GB"/>
    <s v="DK-LW08"/>
    <x v="2"/>
    <x v="8"/>
    <d v="2025-06-11T00:00:00"/>
    <s v="No"/>
    <x v="1"/>
    <d v="2025-06-11T00:00:00"/>
    <s v="SOLVED"/>
    <s v="Manco"/>
    <s v="5016296675NOT SCANNABLE "/>
    <x v="0"/>
    <x v="5"/>
    <b v="0"/>
    <n v="1"/>
    <n v="0"/>
  </r>
  <r>
    <n v="5016266140"/>
    <x v="1166"/>
    <n v="20250528728584"/>
    <x v="4"/>
    <s v="GB"/>
    <s v="DX01-L5"/>
    <x v="0"/>
    <x v="3"/>
    <d v="2025-06-12T00:00:00"/>
    <s v="Yes"/>
    <x v="1"/>
    <d v="2025-06-12T00:00:00"/>
    <s v="SOLVED"/>
    <s v=""/>
    <s v="5016266140NO LABELS"/>
    <x v="0"/>
    <x v="5"/>
    <b v="0"/>
    <n v="1"/>
    <n v="0"/>
  </r>
  <r>
    <n v="5016266142"/>
    <x v="1166"/>
    <n v="20250528728590"/>
    <x v="4"/>
    <s v="GB"/>
    <n v="3402"/>
    <x v="0"/>
    <x v="3"/>
    <d v="2025-06-12T00:00:00"/>
    <s v="Yes"/>
    <x v="1"/>
    <d v="2025-06-12T00:00:00"/>
    <s v="SOLVED"/>
    <s v=""/>
    <s v="5016266142NO LABELS"/>
    <x v="0"/>
    <x v="5"/>
    <b v="0"/>
    <n v="1"/>
    <n v="0"/>
  </r>
  <r>
    <n v="5016280886"/>
    <x v="1167"/>
    <n v="20250528729136"/>
    <x v="131"/>
    <s v="GB"/>
    <s v="OYL1"/>
    <x v="0"/>
    <x v="3"/>
    <d v="2025-06-12T00:00:00"/>
    <s v="Yes"/>
    <x v="2"/>
    <d v="2025-06-12T00:00:00"/>
    <s v="SOLVED"/>
    <s v=""/>
    <s v="5016280886NO LABELS"/>
    <x v="0"/>
    <x v="5"/>
    <b v="0"/>
    <n v="1"/>
    <n v="0"/>
  </r>
  <r>
    <n v="5016280719"/>
    <x v="1168"/>
    <n v="20250529730006"/>
    <x v="30"/>
    <s v="GB"/>
    <n v="3402"/>
    <x v="0"/>
    <x v="6"/>
    <d v="2025-06-12T00:00:00"/>
    <s v="Yes"/>
    <x v="1"/>
    <d v="2025-06-12T00:00:00"/>
    <s v="SOLVED"/>
    <s v=""/>
    <s v="5016280719XX LABELS"/>
    <x v="0"/>
    <x v="5"/>
    <b v="0"/>
    <n v="1"/>
    <n v="0"/>
  </r>
  <r>
    <n v="5016266226"/>
    <x v="1169"/>
    <n v="20250530730661"/>
    <x v="4"/>
    <s v="GB"/>
    <s v="MZ02"/>
    <x v="0"/>
    <x v="0"/>
    <d v="2025-06-12T00:00:00"/>
    <s v="Yes"/>
    <x v="2"/>
    <d v="2025-06-12T00:00:00"/>
    <s v="SOLVED"/>
    <s v=""/>
    <s v="5016266226DAMAGE "/>
    <x v="0"/>
    <x v="5"/>
    <b v="0"/>
    <n v="1"/>
    <n v="0"/>
  </r>
  <r>
    <n v="5016266226"/>
    <x v="1169"/>
    <n v="20250530730661"/>
    <x v="4"/>
    <s v="GB"/>
    <s v="MZ02"/>
    <x v="0"/>
    <x v="3"/>
    <d v="2025-06-12T00:00:00"/>
    <s v="Yes"/>
    <x v="1"/>
    <d v="2025-06-12T00:00:00"/>
    <s v="SOLVED"/>
    <s v=""/>
    <s v="5016266226NO LABELS"/>
    <x v="0"/>
    <x v="5"/>
    <b v="0"/>
    <n v="1"/>
    <n v="0"/>
  </r>
  <r>
    <n v="5016296869"/>
    <x v="1170"/>
    <n v="20250603732081"/>
    <x v="48"/>
    <s v="GB"/>
    <s v="DX01-L5"/>
    <x v="0"/>
    <x v="8"/>
    <d v="2025-06-12T00:00:00"/>
    <s v="Yes"/>
    <x v="1"/>
    <d v="2025-06-12T00:00:00"/>
    <s v="SOLVED"/>
    <s v=""/>
    <s v="5016296869NOT SCANNABLE "/>
    <x v="0"/>
    <x v="5"/>
    <b v="0"/>
    <n v="1"/>
    <n v="0"/>
  </r>
  <r>
    <n v="5016312121"/>
    <x v="1171"/>
    <n v="20250604732913"/>
    <x v="215"/>
    <s v="GB"/>
    <s v="OYL1"/>
    <x v="0"/>
    <x v="3"/>
    <d v="2025-06-12T00:00:00"/>
    <s v="Yes"/>
    <x v="2"/>
    <d v="2025-06-12T00:00:00"/>
    <s v="SOLVED"/>
    <s v=""/>
    <s v="5016312121NO LABELS"/>
    <x v="0"/>
    <x v="5"/>
    <b v="0"/>
    <n v="1"/>
    <n v="0"/>
  </r>
  <r>
    <n v="5016313134"/>
    <x v="1172"/>
    <n v="20250604733667"/>
    <x v="57"/>
    <s v="GB"/>
    <s v="DX01-L5"/>
    <x v="0"/>
    <x v="6"/>
    <d v="2025-06-12T00:00:00"/>
    <s v="Yes"/>
    <x v="1"/>
    <d v="2025-06-12T00:00:00"/>
    <s v="SOLVED"/>
    <s v=""/>
    <s v="5016313134XX LABELS"/>
    <x v="0"/>
    <x v="5"/>
    <b v="0"/>
    <n v="1"/>
    <n v="0"/>
  </r>
  <r>
    <n v="5016312039"/>
    <x v="1173"/>
    <n v="20250604733728"/>
    <x v="2"/>
    <s v="GB"/>
    <s v="OYL1"/>
    <x v="0"/>
    <x v="8"/>
    <d v="2025-06-12T00:00:00"/>
    <s v="Yes"/>
    <x v="1"/>
    <d v="2025-06-12T00:00:00"/>
    <s v="SOLVED"/>
    <s v=""/>
    <s v="5016312039NOT SCANNABLE "/>
    <x v="0"/>
    <x v="5"/>
    <b v="0"/>
    <n v="1"/>
    <n v="0"/>
  </r>
  <r>
    <n v="5016336346"/>
    <x v="1174"/>
    <n v="20250604733079"/>
    <x v="51"/>
    <s v="GB"/>
    <n v="3402"/>
    <x v="5"/>
    <x v="3"/>
    <d v="2025-06-12T00:00:00"/>
    <s v="Yes"/>
    <x v="1"/>
    <d v="2025-06-12T00:00:00"/>
    <s v="SOLVED"/>
    <s v=""/>
    <s v="5016336346NO LABELS"/>
    <x v="0"/>
    <x v="5"/>
    <b v="0"/>
    <n v="1"/>
    <n v="0"/>
  </r>
  <r>
    <n v="5016312558"/>
    <x v="1175"/>
    <n v="20250602731064"/>
    <x v="213"/>
    <s v="GB"/>
    <n v="3402"/>
    <x v="1"/>
    <x v="5"/>
    <d v="2025-06-12T00:00:00"/>
    <s v="Yes"/>
    <x v="2"/>
    <d v="2025-06-13T00:00:00"/>
    <s v="SOLVED"/>
    <s v="manco, received on 13Jun2025"/>
    <s v="5016312558AMOUNT"/>
    <x v="0"/>
    <x v="5"/>
    <b v="0"/>
    <n v="1"/>
    <n v="0"/>
  </r>
  <r>
    <n v="5016336427"/>
    <x v="1176"/>
    <n v="20250603732436"/>
    <x v="247"/>
    <s v="GB"/>
    <n v="3402"/>
    <x v="1"/>
    <x v="5"/>
    <d v="2025-06-12T00:00:00"/>
    <s v="NA"/>
    <x v="2"/>
    <d v="2025-06-12T00:00:00"/>
    <s v="SOLVED"/>
    <s v="only 34 of the 35 received 1 manco"/>
    <s v="5016336427AMOUNT"/>
    <x v="0"/>
    <x v="5"/>
    <b v="0"/>
    <n v="1"/>
    <n v="0"/>
  </r>
  <r>
    <n v="5016312028"/>
    <x v="1177"/>
    <n v="20250603732505"/>
    <x v="248"/>
    <s v="GB"/>
    <s v="ES01"/>
    <x v="1"/>
    <x v="0"/>
    <d v="2025-06-12T00:00:00"/>
    <s v="No"/>
    <x v="2"/>
    <d v="2025-06-12T00:00:00"/>
    <s v="SOLVED"/>
    <s v=""/>
    <s v="5016312028DAMAGE "/>
    <x v="0"/>
    <x v="5"/>
    <b v="0"/>
    <n v="1"/>
    <n v="0"/>
  </r>
  <r>
    <n v="5016312557"/>
    <x v="1175"/>
    <n v="20250604732869"/>
    <x v="213"/>
    <s v="GB"/>
    <s v="MZ02"/>
    <x v="1"/>
    <x v="5"/>
    <d v="2025-06-12T00:00:00"/>
    <s v="Yes"/>
    <x v="2"/>
    <d v="2025-06-12T00:00:00"/>
    <s v="SOLVED"/>
    <s v="manco "/>
    <s v="5016312557AMOUNT"/>
    <x v="0"/>
    <x v="5"/>
    <b v="0"/>
    <n v="1"/>
    <n v="0"/>
  </r>
  <r>
    <n v="5016312640"/>
    <x v="1178"/>
    <n v="20250604732885"/>
    <x v="85"/>
    <s v="GB"/>
    <s v="DX01"/>
    <x v="1"/>
    <x v="1"/>
    <d v="2025-06-12T00:00:00"/>
    <s v="Yes"/>
    <x v="1"/>
    <d v="2025-06-12T00:00:00"/>
    <s v="SOLVED"/>
    <s v=""/>
    <s v="5016312640DAMAGED LABEL"/>
    <x v="0"/>
    <x v="5"/>
    <b v="0"/>
    <n v="1"/>
    <n v="0"/>
  </r>
  <r>
    <n v="5016312158"/>
    <x v="1179"/>
    <n v="20250604732897"/>
    <x v="15"/>
    <s v="GB"/>
    <s v="U2-L5"/>
    <x v="1"/>
    <x v="3"/>
    <d v="2025-06-12T00:00:00"/>
    <s v="Yes"/>
    <x v="2"/>
    <d v="2025-06-13T00:00:00"/>
    <s v="SOLVED"/>
    <s v=""/>
    <s v="5016312158NO LABELS"/>
    <x v="0"/>
    <x v="5"/>
    <b v="0"/>
    <n v="1"/>
    <n v="0"/>
  </r>
  <r>
    <n v="5016311897"/>
    <x v="1180"/>
    <n v="20250604733250"/>
    <x v="213"/>
    <s v="GB"/>
    <s v="DX01-L5"/>
    <x v="1"/>
    <x v="0"/>
    <d v="2025-06-12T00:00:00"/>
    <s v="Yes"/>
    <x v="2"/>
    <d v="2025-06-12T00:00:00"/>
    <s v="SOLVED"/>
    <s v=""/>
    <s v="5016311897DAMAGE "/>
    <x v="0"/>
    <x v="5"/>
    <b v="0"/>
    <n v="1"/>
    <n v="0"/>
  </r>
  <r>
    <n v="5016336313"/>
    <x v="1181"/>
    <n v="20250605734586"/>
    <x v="70"/>
    <s v="GB"/>
    <s v="MZ02"/>
    <x v="1"/>
    <x v="3"/>
    <d v="2025-06-12T00:00:00"/>
    <s v="Yes"/>
    <x v="1"/>
    <d v="2025-06-12T00:00:00"/>
    <s v="SOLVED"/>
    <s v=""/>
    <s v="5016336313NO LABELS"/>
    <x v="0"/>
    <x v="5"/>
    <b v="0"/>
    <n v="1"/>
    <n v="0"/>
  </r>
  <r>
    <n v="5016336452"/>
    <x v="1182"/>
    <n v="20250523725635"/>
    <x v="249"/>
    <s v="GB"/>
    <s v="DK-BM01"/>
    <x v="2"/>
    <x v="3"/>
    <d v="2025-06-12T00:00:00"/>
    <s v="Yes"/>
    <x v="1"/>
    <d v="2025-06-12T00:00:00"/>
    <s v="SOLVED"/>
    <s v=""/>
    <s v="5016336452NO LABELS"/>
    <x v="0"/>
    <x v="5"/>
    <b v="0"/>
    <n v="1"/>
    <n v="0"/>
  </r>
  <r>
    <n v="5016336392"/>
    <x v="1183"/>
    <n v="20250530730495"/>
    <x v="81"/>
    <s v="GB"/>
    <n v="3402"/>
    <x v="0"/>
    <x v="3"/>
    <d v="2025-06-13T00:00:00"/>
    <s v="Yes"/>
    <x v="1"/>
    <d v="2025-06-13T00:00:00"/>
    <s v="SOLVED"/>
    <s v=""/>
    <s v="5016336392NO LABELS"/>
    <x v="0"/>
    <x v="5"/>
    <b v="0"/>
    <n v="1"/>
    <n v="0"/>
  </r>
  <r>
    <n v="5016336392"/>
    <x v="1183"/>
    <n v="20250530730495"/>
    <x v="81"/>
    <s v="GB"/>
    <n v="3402"/>
    <x v="0"/>
    <x v="0"/>
    <d v="2025-06-13T00:00:00"/>
    <s v="Yes"/>
    <x v="1"/>
    <d v="2025-06-13T00:00:00"/>
    <s v="SOLVED"/>
    <s v=""/>
    <s v="5016336392DAMAGE "/>
    <x v="0"/>
    <x v="5"/>
    <b v="0"/>
    <n v="1"/>
    <n v="0"/>
  </r>
  <r>
    <n v="5016336392"/>
    <x v="1183"/>
    <n v="20250530730495"/>
    <x v="81"/>
    <s v="GB"/>
    <n v="3402"/>
    <x v="0"/>
    <x v="5"/>
    <d v="2025-06-13T00:00:00"/>
    <s v="Yes"/>
    <x v="1"/>
    <d v="2025-06-13T00:00:00"/>
    <s v="SOLVED"/>
    <s v="42 received instead ofv 43, confirmed 42"/>
    <s v="5016336392AMOUNT"/>
    <x v="0"/>
    <x v="5"/>
    <b v="0"/>
    <n v="1"/>
    <n v="0"/>
  </r>
  <r>
    <n v="5016297098"/>
    <x v="1184"/>
    <n v="20250603731981"/>
    <x v="121"/>
    <s v="GB"/>
    <s v="OYL1"/>
    <x v="0"/>
    <x v="8"/>
    <d v="2025-06-13T00:00:00"/>
    <s v="Yes"/>
    <x v="1"/>
    <d v="2025-06-13T00:00:00"/>
    <s v="SOLVED"/>
    <s v=""/>
    <s v="5016297098NOT SCANNABLE "/>
    <x v="0"/>
    <x v="5"/>
    <b v="0"/>
    <n v="1"/>
    <n v="0"/>
  </r>
  <r>
    <n v="5016326184"/>
    <x v="1185"/>
    <n v="20250605734312"/>
    <x v="121"/>
    <s v="GB"/>
    <s v="U2-L5"/>
    <x v="0"/>
    <x v="8"/>
    <d v="2025-06-13T00:00:00"/>
    <s v="Yes"/>
    <x v="1"/>
    <d v="2025-06-13T00:00:00"/>
    <s v="SOLVED"/>
    <s v=""/>
    <s v="5016326184NOT SCANNABLE "/>
    <x v="0"/>
    <x v="5"/>
    <b v="0"/>
    <n v="1"/>
    <n v="0"/>
  </r>
  <r>
    <n v="5016349072"/>
    <x v="1186"/>
    <n v="20250605734800"/>
    <x v="220"/>
    <s v="GB"/>
    <s v="OYL1"/>
    <x v="0"/>
    <x v="9"/>
    <d v="2025-06-13T00:00:00"/>
    <s v="NA"/>
    <x v="2"/>
    <d v="2025-06-13T00:00:00"/>
    <s v="SOLVED"/>
    <s v=""/>
    <s v="5016349072MANCO"/>
    <x v="0"/>
    <x v="5"/>
    <b v="0"/>
    <n v="1"/>
    <n v="0"/>
  </r>
  <r>
    <n v="5016364858"/>
    <x v="1187"/>
    <n v="20250606735659"/>
    <x v="193"/>
    <s v="GB"/>
    <s v="DX01-L5"/>
    <x v="0"/>
    <x v="2"/>
    <d v="2025-06-13T00:00:00"/>
    <s v="No"/>
    <x v="1"/>
    <d v="2025-06-13T00:00:00"/>
    <s v="SOLVED"/>
    <s v="Missing labels on some units + xx label"/>
    <s v="5016364858MISSING LABELS ON SOME UNITS"/>
    <x v="0"/>
    <x v="5"/>
    <b v="0"/>
    <n v="1"/>
    <n v="0"/>
  </r>
  <r>
    <n v="5016336277"/>
    <x v="1188"/>
    <n v="20250603732538"/>
    <x v="250"/>
    <s v="FR"/>
    <n v="3705"/>
    <x v="6"/>
    <x v="3"/>
    <d v="2025-06-13T00:00:00"/>
    <s v="Yes"/>
    <x v="1"/>
    <d v="2025-06-13T00:00:00"/>
    <s v="SOLVED"/>
    <s v=""/>
    <s v="5016336277NO LABELS"/>
    <x v="0"/>
    <x v="5"/>
    <b v="0"/>
    <n v="1"/>
    <n v="0"/>
  </r>
  <r>
    <n v="5016336276"/>
    <x v="1188"/>
    <n v="20250604733363"/>
    <x v="250"/>
    <s v="FR"/>
    <n v="3705"/>
    <x v="6"/>
    <x v="3"/>
    <d v="2025-06-13T00:00:00"/>
    <s v="Yes"/>
    <x v="1"/>
    <d v="2025-06-13T00:00:00"/>
    <s v="SOLVED"/>
    <s v=""/>
    <s v="5016336276NO LABELS"/>
    <x v="0"/>
    <x v="5"/>
    <b v="0"/>
    <n v="1"/>
    <n v="0"/>
  </r>
  <r>
    <n v="5016336417"/>
    <x v="1189"/>
    <n v="20250606735372"/>
    <x v="250"/>
    <s v="FR"/>
    <n v="3705"/>
    <x v="6"/>
    <x v="3"/>
    <d v="2025-06-13T00:00:00"/>
    <s v="Yes"/>
    <x v="1"/>
    <d v="2025-06-13T00:00:00"/>
    <s v="SOLVED"/>
    <s v=""/>
    <s v="5016336417NO LABELS"/>
    <x v="0"/>
    <x v="5"/>
    <b v="0"/>
    <n v="1"/>
    <n v="0"/>
  </r>
  <r>
    <n v="5016348814"/>
    <x v="1190"/>
    <n v="20250609736044"/>
    <x v="251"/>
    <s v="FR"/>
    <n v="3705"/>
    <x v="6"/>
    <x v="8"/>
    <d v="2025-06-13T00:00:00"/>
    <s v="Yes"/>
    <x v="1"/>
    <d v="2025-06-13T00:00:00"/>
    <s v="SOLVED"/>
    <s v=""/>
    <s v="5016348814NOT SCANNABLE "/>
    <x v="0"/>
    <x v="5"/>
    <b v="0"/>
    <n v="1"/>
    <n v="0"/>
  </r>
  <r>
    <n v="5016326203"/>
    <x v="1191"/>
    <n v="20250604733595"/>
    <x v="229"/>
    <s v="GB"/>
    <s v="DX01-L5"/>
    <x v="5"/>
    <x v="2"/>
    <d v="2025-06-13T00:00:00"/>
    <s v="Yes"/>
    <x v="1"/>
    <d v="2025-06-13T00:00:00"/>
    <s v="SOLVED"/>
    <s v="Some labels are not scannable, bad print"/>
    <s v="5016326203MISSING LABELS ON SOME UNITS"/>
    <x v="0"/>
    <x v="5"/>
    <b v="0"/>
    <n v="1"/>
    <n v="0"/>
  </r>
  <r>
    <n v="5016348900"/>
    <x v="1192"/>
    <n v="20250609736111"/>
    <x v="75"/>
    <s v="GB"/>
    <s v="DX01"/>
    <x v="5"/>
    <x v="3"/>
    <d v="2025-06-13T00:00:00"/>
    <s v="Yes"/>
    <x v="1"/>
    <d v="2025-06-13T00:00:00"/>
    <s v="SOLVED"/>
    <s v=""/>
    <s v="5016348900NO LABELS"/>
    <x v="0"/>
    <x v="5"/>
    <b v="0"/>
    <n v="1"/>
    <n v="0"/>
  </r>
  <r>
    <n v="5016336340"/>
    <x v="1193"/>
    <n v="20250604732907"/>
    <x v="252"/>
    <s v="GB"/>
    <s v="DK-BM01"/>
    <x v="1"/>
    <x v="3"/>
    <d v="2025-06-13T00:00:00"/>
    <s v="Yes"/>
    <x v="1"/>
    <d v="2025-06-13T00:00:00"/>
    <s v="SOLVED"/>
    <s v=""/>
    <s v="5016336340NO LABELS"/>
    <x v="0"/>
    <x v="5"/>
    <b v="0"/>
    <n v="1"/>
    <n v="0"/>
  </r>
  <r>
    <n v="5016336439"/>
    <x v="1194"/>
    <n v="20250605734034"/>
    <x v="136"/>
    <s v="GB"/>
    <n v="3402"/>
    <x v="1"/>
    <x v="0"/>
    <d v="2025-06-13T00:00:00"/>
    <s v="Yes"/>
    <x v="1"/>
    <d v="2025-06-16T00:00:00"/>
    <s v="SOLVED"/>
    <s v=""/>
    <s v="5016336439DAMAGE "/>
    <x v="0"/>
    <x v="5"/>
    <b v="0"/>
    <n v="1"/>
    <n v="0"/>
  </r>
  <r>
    <n v="5016336183"/>
    <x v="1195"/>
    <n v="20250605734295"/>
    <x v="19"/>
    <s v="GB"/>
    <s v="DX01-L5"/>
    <x v="1"/>
    <x v="3"/>
    <d v="2025-06-13T00:00:00"/>
    <s v="Yes"/>
    <x v="1"/>
    <d v="2025-06-13T00:00:00"/>
    <s v="SOLVED"/>
    <s v=""/>
    <s v="5016336183NO LABELS"/>
    <x v="0"/>
    <x v="5"/>
    <b v="0"/>
    <n v="1"/>
    <n v="0"/>
  </r>
  <r>
    <n v="5016336389"/>
    <x v="1196"/>
    <n v="20250605734368"/>
    <x v="53"/>
    <s v="GB"/>
    <s v="U2-L5"/>
    <x v="1"/>
    <x v="3"/>
    <d v="2025-06-13T00:00:00"/>
    <s v="Yes"/>
    <x v="1"/>
    <d v="2025-06-13T00:00:00"/>
    <s v="SOLVED"/>
    <s v=""/>
    <s v="5016336389NO LABELS"/>
    <x v="0"/>
    <x v="5"/>
    <b v="0"/>
    <n v="1"/>
    <n v="0"/>
  </r>
  <r>
    <n v="5016336390"/>
    <x v="1196"/>
    <n v="20250605734377"/>
    <x v="53"/>
    <s v="GB"/>
    <n v="3402"/>
    <x v="1"/>
    <x v="3"/>
    <d v="2025-06-13T00:00:00"/>
    <s v="Yes"/>
    <x v="1"/>
    <d v="2025-06-13T00:00:00"/>
    <s v="SOLVED"/>
    <s v=""/>
    <s v="5016336390NO LABELS"/>
    <x v="0"/>
    <x v="5"/>
    <b v="0"/>
    <n v="1"/>
    <n v="0"/>
  </r>
  <r>
    <n v="5016336209"/>
    <x v="1197"/>
    <n v="20250605734382"/>
    <x v="112"/>
    <s v="GB"/>
    <n v="3402"/>
    <x v="1"/>
    <x v="3"/>
    <d v="2025-06-13T00:00:00"/>
    <s v="Yes"/>
    <x v="1"/>
    <d v="2025-06-13T00:00:00"/>
    <s v="SOLVED"/>
    <s v=""/>
    <s v="5016336209NO LABELS"/>
    <x v="0"/>
    <x v="5"/>
    <b v="0"/>
    <n v="1"/>
    <n v="0"/>
  </r>
  <r>
    <n v="5016336315"/>
    <x v="1198"/>
    <n v="20250605734873"/>
    <x v="43"/>
    <s v="GB"/>
    <s v="U2-L5"/>
    <x v="1"/>
    <x v="3"/>
    <d v="2025-06-13T00:00:00"/>
    <s v="Yes"/>
    <x v="1"/>
    <d v="2025-06-13T00:00:00"/>
    <s v="SOLVED"/>
    <s v=""/>
    <s v="5016336315NO LABELS"/>
    <x v="0"/>
    <x v="5"/>
    <b v="0"/>
    <n v="1"/>
    <n v="0"/>
  </r>
  <r>
    <n v="5016336239"/>
    <x v="1199"/>
    <n v="20250604733729"/>
    <x v="151"/>
    <s v="GB"/>
    <s v="DK-BM01"/>
    <x v="2"/>
    <x v="2"/>
    <d v="2025-06-13T00:00:00"/>
    <s v="Yes"/>
    <x v="1"/>
    <d v="2025-06-13T00:00:00"/>
    <s v="SOLVED"/>
    <s v=""/>
    <s v="5016336239MISSING LABELS ON SOME UNITS"/>
    <x v="0"/>
    <x v="5"/>
    <b v="0"/>
    <n v="1"/>
    <n v="0"/>
  </r>
  <r>
    <n v="5016348819"/>
    <x v="1200"/>
    <n v="20250605734031"/>
    <x v="139"/>
    <s v="GB"/>
    <s v="DX01-L5"/>
    <x v="2"/>
    <x v="3"/>
    <d v="2025-06-13T00:00:00"/>
    <s v="Yes"/>
    <x v="1"/>
    <d v="2025-06-13T00:00:00"/>
    <s v="SOLVED"/>
    <s v=""/>
    <s v="5016348819NO LABELS"/>
    <x v="0"/>
    <x v="5"/>
    <b v="0"/>
    <n v="1"/>
    <n v="0"/>
  </r>
  <r>
    <n v="5016363898"/>
    <x v="1201"/>
    <n v="20250610736832"/>
    <x v="153"/>
    <s v="GB"/>
    <s v="DK-LW08"/>
    <x v="2"/>
    <x v="8"/>
    <d v="2025-06-13T00:00:00"/>
    <s v="Yes"/>
    <x v="1"/>
    <d v="2025-06-13T00:00:00"/>
    <s v="SOLVED"/>
    <s v=""/>
    <s v="5016363898NOT SCANNABLE "/>
    <x v="0"/>
    <x v="5"/>
    <b v="0"/>
    <n v="1"/>
    <n v="0"/>
  </r>
  <r>
    <n v="5016336306"/>
    <x v="1202"/>
    <n v="20250530730498"/>
    <x v="81"/>
    <s v="GB"/>
    <n v="3402"/>
    <x v="0"/>
    <x v="3"/>
    <d v="2025-06-16T00:00:00"/>
    <s v="Yes"/>
    <x v="1"/>
    <d v="2025-06-16T00:00:00"/>
    <s v="SOLVED"/>
    <s v=""/>
    <s v="5016336306NO LABELS"/>
    <x v="0"/>
    <x v="5"/>
    <b v="0"/>
    <n v="1"/>
    <n v="0"/>
  </r>
  <r>
    <n v="5016348489"/>
    <x v="1203"/>
    <n v="20250603732466"/>
    <x v="62"/>
    <s v="GB"/>
    <s v="DK-BM01"/>
    <x v="0"/>
    <x v="6"/>
    <d v="2025-06-16T00:00:00"/>
    <s v="No"/>
    <x v="1"/>
    <d v="2025-06-16T00:00:00"/>
    <s v="SOLVED"/>
    <s v=""/>
    <s v="5016348489XX LABELS"/>
    <x v="0"/>
    <x v="5"/>
    <b v="0"/>
    <n v="1"/>
    <n v="0"/>
  </r>
  <r>
    <n v="5016312443"/>
    <x v="1204"/>
    <n v="20250604733134"/>
    <x v="47"/>
    <s v="GB"/>
    <s v="DK-BM01"/>
    <x v="0"/>
    <x v="2"/>
    <d v="2025-06-16T00:00:00"/>
    <s v="Yes"/>
    <x v="1"/>
    <d v="2025-06-16T00:00:00"/>
    <s v="SOLVED"/>
    <s v=""/>
    <s v="5016312443MISSING LABELS ON SOME UNITS"/>
    <x v="0"/>
    <x v="5"/>
    <b v="0"/>
    <n v="1"/>
    <n v="0"/>
  </r>
  <r>
    <n v="5016349068"/>
    <x v="1205"/>
    <n v="20250609736206"/>
    <x v="121"/>
    <s v="GB"/>
    <n v="3402"/>
    <x v="0"/>
    <x v="8"/>
    <d v="2025-06-16T00:00:00"/>
    <s v="Yes"/>
    <x v="1"/>
    <d v="2025-06-16T00:00:00"/>
    <s v="SOLVED"/>
    <s v=""/>
    <s v="5016349068NOT SCANNABLE "/>
    <x v="0"/>
    <x v="5"/>
    <b v="0"/>
    <n v="1"/>
    <n v="0"/>
  </r>
  <r>
    <n v="5016364585"/>
    <x v="1206"/>
    <n v="20250609736231"/>
    <x v="253"/>
    <s v="FR"/>
    <n v="3705"/>
    <x v="6"/>
    <x v="4"/>
    <d v="2025-06-16T00:00:00"/>
    <s v="Yes"/>
    <x v="1"/>
    <d v="2025-06-16T00:00:00"/>
    <s v="SOLVED"/>
    <s v="labels had the barcode but no supplier on label printed, incorrect print"/>
    <s v="5016364585INCORRECT LABELS "/>
    <x v="0"/>
    <x v="5"/>
    <b v="0"/>
    <n v="1"/>
    <n v="0"/>
  </r>
  <r>
    <n v="5016363859"/>
    <x v="1207"/>
    <n v="20250610736870"/>
    <x v="254"/>
    <s v="FR"/>
    <n v="3705"/>
    <x v="6"/>
    <x v="3"/>
    <d v="2025-06-16T00:00:00"/>
    <s v="Yes"/>
    <x v="1"/>
    <d v="2025-06-16T00:00:00"/>
    <s v="SOLVED"/>
    <s v=""/>
    <s v="5016363859NO LABELS"/>
    <x v="0"/>
    <x v="5"/>
    <b v="0"/>
    <n v="1"/>
    <n v="0"/>
  </r>
  <r>
    <n v="5016364608"/>
    <x v="1208"/>
    <n v="20250604733688"/>
    <x v="36"/>
    <s v="GB"/>
    <s v="MZ02"/>
    <x v="1"/>
    <x v="3"/>
    <d v="2025-06-16T00:00:00"/>
    <s v="Yes"/>
    <x v="1"/>
    <d v="2025-06-16T00:00:00"/>
    <s v="SOLVED"/>
    <s v=""/>
    <s v="5016364608NO LABELS"/>
    <x v="0"/>
    <x v="5"/>
    <b v="0"/>
    <n v="1"/>
    <n v="0"/>
  </r>
  <r>
    <n v="5016336404"/>
    <x v="1209"/>
    <n v="20250605734358"/>
    <x v="52"/>
    <s v="GB"/>
    <s v="U2-L5"/>
    <x v="1"/>
    <x v="3"/>
    <d v="2025-06-16T00:00:00"/>
    <s v="Yes"/>
    <x v="1"/>
    <d v="2025-06-16T00:00:00"/>
    <s v="SOLVED"/>
    <s v=""/>
    <s v="5016336404NO LABELS"/>
    <x v="0"/>
    <x v="5"/>
    <b v="0"/>
    <n v="1"/>
    <n v="0"/>
  </r>
  <r>
    <n v="5016336405"/>
    <x v="1209"/>
    <n v="20250605734390"/>
    <x v="52"/>
    <s v="GB"/>
    <n v="3402"/>
    <x v="1"/>
    <x v="3"/>
    <d v="2025-06-16T00:00:00"/>
    <s v="Yes"/>
    <x v="1"/>
    <d v="2025-06-16T00:00:00"/>
    <s v="SOLVED"/>
    <s v=""/>
    <s v="5016336405NO LABELS"/>
    <x v="0"/>
    <x v="5"/>
    <b v="0"/>
    <n v="1"/>
    <n v="0"/>
  </r>
  <r>
    <n v="5016364842"/>
    <x v="1210"/>
    <n v="20250610736671"/>
    <x v="107"/>
    <s v="GB"/>
    <s v="MY02"/>
    <x v="1"/>
    <x v="2"/>
    <d v="2025-06-16T00:00:00"/>
    <s v="Yes"/>
    <x v="1"/>
    <d v="2025-06-16T00:00:00"/>
    <s v="SOLVED"/>
    <s v=""/>
    <s v="5016364842MISSING LABELS ON SOME UNITS"/>
    <x v="0"/>
    <x v="5"/>
    <b v="0"/>
    <n v="1"/>
    <n v="0"/>
  </r>
  <r>
    <n v="5016364932"/>
    <x v="1211"/>
    <n v="20250610736834"/>
    <x v="44"/>
    <s v="GB"/>
    <s v="DX01-L5"/>
    <x v="1"/>
    <x v="3"/>
    <d v="2025-06-16T00:00:00"/>
    <s v="Yes"/>
    <x v="1"/>
    <d v="2025-06-16T00:00:00"/>
    <s v="SOLVED"/>
    <s v=""/>
    <s v="5016364932NO LABELS"/>
    <x v="0"/>
    <x v="5"/>
    <b v="0"/>
    <n v="1"/>
    <n v="0"/>
  </r>
  <r>
    <n v="5016364297"/>
    <x v="1212"/>
    <n v="20250610737044"/>
    <x v="96"/>
    <s v="GB"/>
    <s v="DX01-L5"/>
    <x v="1"/>
    <x v="3"/>
    <d v="2025-06-16T00:00:00"/>
    <s v="Yes"/>
    <x v="1"/>
    <d v="2025-06-16T00:00:00"/>
    <s v="SOLVED"/>
    <s v=""/>
    <s v="5016364297NO LABELS"/>
    <x v="0"/>
    <x v="5"/>
    <b v="0"/>
    <n v="1"/>
    <n v="0"/>
  </r>
  <r>
    <n v="5016363885"/>
    <x v="1213"/>
    <n v="20250610737275"/>
    <x v="19"/>
    <s v="GB"/>
    <s v="DX01-L5"/>
    <x v="1"/>
    <x v="3"/>
    <d v="2025-06-16T00:00:00"/>
    <s v="Yes"/>
    <x v="1"/>
    <d v="2025-06-16T00:00:00"/>
    <s v="SOLVED"/>
    <s v=""/>
    <s v="5016363885NO LABELS"/>
    <x v="0"/>
    <x v="5"/>
    <b v="0"/>
    <n v="1"/>
    <n v="0"/>
  </r>
  <r>
    <n v="5016380093"/>
    <x v="1214"/>
    <n v="20250611737650"/>
    <x v="15"/>
    <s v="GB"/>
    <s v="U2-L5"/>
    <x v="1"/>
    <x v="3"/>
    <d v="2025-06-16T00:00:00"/>
    <s v="Yes"/>
    <x v="1"/>
    <d v="2025-06-16T00:00:00"/>
    <s v="SOLVED"/>
    <s v=""/>
    <s v="5016380093NO LABELS"/>
    <x v="0"/>
    <x v="5"/>
    <b v="0"/>
    <n v="1"/>
    <n v="0"/>
  </r>
  <r>
    <n v="5016380331"/>
    <x v="1215"/>
    <n v="20250611738104"/>
    <x v="152"/>
    <s v="GB"/>
    <s v="DX01-L5"/>
    <x v="1"/>
    <x v="3"/>
    <d v="2025-06-16T00:00:00"/>
    <s v="Yes"/>
    <x v="1"/>
    <d v="2025-06-19T00:00:00"/>
    <s v="SOLVED"/>
    <s v=""/>
    <s v="5016380331NO LABELS"/>
    <x v="0"/>
    <x v="5"/>
    <b v="0"/>
    <n v="1"/>
    <n v="0"/>
  </r>
  <r>
    <n v="5016380329"/>
    <x v="1215"/>
    <n v="20250611738140"/>
    <x v="152"/>
    <s v="GB"/>
    <s v="DX01-L5"/>
    <x v="1"/>
    <x v="3"/>
    <d v="2025-06-16T00:00:00"/>
    <s v="Yes"/>
    <x v="1"/>
    <d v="2025-06-17T00:00:00"/>
    <s v="SOLVED"/>
    <s v=""/>
    <s v="5016380329NO LABELS"/>
    <x v="0"/>
    <x v="5"/>
    <b v="0"/>
    <n v="1"/>
    <n v="0"/>
  </r>
  <r>
    <n v="5016336177"/>
    <x v="1216"/>
    <n v="20250606735598"/>
    <x v="146"/>
    <s v="GB"/>
    <s v="DK-BM01"/>
    <x v="0"/>
    <x v="3"/>
    <d v="2025-06-17T00:00:00"/>
    <s v="Yes"/>
    <x v="1"/>
    <d v="2025-06-17T00:00:00"/>
    <s v="SOLVED"/>
    <s v=""/>
    <s v="5016336177NO LABELS"/>
    <x v="0"/>
    <x v="5"/>
    <b v="0"/>
    <n v="1"/>
    <n v="0"/>
  </r>
  <r>
    <n v="5016348920"/>
    <x v="1217"/>
    <n v="20250609736031"/>
    <x v="65"/>
    <s v="GB"/>
    <s v="DK-BM01"/>
    <x v="0"/>
    <x v="2"/>
    <d v="2025-06-17T00:00:00"/>
    <s v="Yes"/>
    <x v="1"/>
    <d v="2025-06-17T00:00:00"/>
    <s v="SOLVED"/>
    <s v=""/>
    <s v="5016348920MISSING LABELS ON SOME UNITS"/>
    <x v="0"/>
    <x v="5"/>
    <b v="0"/>
    <n v="1"/>
    <n v="0"/>
  </r>
  <r>
    <n v="5016380473"/>
    <x v="1218"/>
    <n v="20250610736768"/>
    <x v="255"/>
    <s v="GB"/>
    <n v="3401"/>
    <x v="0"/>
    <x v="3"/>
    <d v="2025-06-17T00:00:00"/>
    <s v="Yes"/>
    <x v="1"/>
    <d v="2025-06-17T00:00:00"/>
    <s v="SOLVED"/>
    <s v=""/>
    <s v="5016380473NO LABELS"/>
    <x v="0"/>
    <x v="5"/>
    <b v="0"/>
    <n v="1"/>
    <n v="0"/>
  </r>
  <r>
    <n v="5016336289"/>
    <x v="1219"/>
    <n v="20250606735216"/>
    <x v="40"/>
    <s v="GB"/>
    <s v="DX01-L5"/>
    <x v="5"/>
    <x v="6"/>
    <d v="2025-06-17T00:00:00"/>
    <s v="Yes"/>
    <x v="1"/>
    <d v="2025-06-17T00:00:00"/>
    <s v="SOLVED"/>
    <s v=""/>
    <s v="5016336289XX LABELS"/>
    <x v="0"/>
    <x v="5"/>
    <b v="0"/>
    <n v="1"/>
    <n v="0"/>
  </r>
  <r>
    <n v="5016348376"/>
    <x v="1220"/>
    <n v="20250606735626"/>
    <x v="256"/>
    <s v="FR"/>
    <n v="3705"/>
    <x v="3"/>
    <x v="6"/>
    <d v="2025-06-17T00:00:00"/>
    <s v="Yes"/>
    <x v="1"/>
    <d v="2025-06-17T00:00:00"/>
    <s v="SOLVED"/>
    <s v=""/>
    <s v="5016348376XX LABELS"/>
    <x v="0"/>
    <x v="5"/>
    <b v="0"/>
    <n v="1"/>
    <n v="0"/>
  </r>
  <r>
    <n v="5016364772"/>
    <x v="1221"/>
    <n v="20250609736222"/>
    <x v="46"/>
    <s v="GB"/>
    <s v="MZ02"/>
    <x v="2"/>
    <x v="3"/>
    <d v="2025-06-17T00:00:00"/>
    <s v="No"/>
    <x v="1"/>
    <d v="2025-06-17T00:00:00"/>
    <s v="SOLVED"/>
    <s v=""/>
    <s v="5016364772NO LABELS"/>
    <x v="0"/>
    <x v="5"/>
    <b v="0"/>
    <n v="1"/>
    <n v="0"/>
  </r>
  <r>
    <n v="5016364774"/>
    <x v="1221"/>
    <n v="20250609736227"/>
    <x v="46"/>
    <s v="GB"/>
    <s v="DX01-L5"/>
    <x v="2"/>
    <x v="3"/>
    <d v="2025-06-17T00:00:00"/>
    <s v="No"/>
    <x v="1"/>
    <d v="2025-06-17T00:00:00"/>
    <s v="SOLVED"/>
    <s v=""/>
    <s v="5016364774NO LABELS"/>
    <x v="0"/>
    <x v="5"/>
    <b v="0"/>
    <n v="1"/>
    <n v="0"/>
  </r>
  <r>
    <n v="5016364937"/>
    <x v="1222"/>
    <n v="20250610736949"/>
    <x v="12"/>
    <s v="GB"/>
    <s v="DX01-L5"/>
    <x v="2"/>
    <x v="3"/>
    <d v="2025-06-17T00:00:00"/>
    <s v="No"/>
    <x v="1"/>
    <d v="2025-06-17T00:00:00"/>
    <s v="SOLVED"/>
    <s v=""/>
    <s v="5016364937NO LABELS"/>
    <x v="0"/>
    <x v="5"/>
    <b v="0"/>
    <n v="1"/>
    <n v="0"/>
  </r>
  <r>
    <n v="5016326130"/>
    <x v="1223"/>
    <n v="20250604733716"/>
    <x v="2"/>
    <s v="GB"/>
    <s v="OYL1"/>
    <x v="0"/>
    <x v="3"/>
    <d v="2025-06-18T00:00:00"/>
    <s v="Yes"/>
    <x v="1"/>
    <d v="2025-06-18T00:00:00"/>
    <s v="SOLVED"/>
    <s v=""/>
    <s v="5016326130NO LABELS"/>
    <x v="0"/>
    <x v="5"/>
    <b v="0"/>
    <n v="1"/>
    <n v="0"/>
  </r>
  <r>
    <n v="5016364869"/>
    <x v="1224"/>
    <n v="20250609736302"/>
    <x v="81"/>
    <s v="GB"/>
    <n v="3402"/>
    <x v="0"/>
    <x v="3"/>
    <d v="2025-06-18T00:00:00"/>
    <s v="Yes"/>
    <x v="1"/>
    <d v="2025-06-18T00:00:00"/>
    <s v="SOLVED"/>
    <s v=""/>
    <s v="5016364869NO LABELS"/>
    <x v="0"/>
    <x v="5"/>
    <b v="0"/>
    <n v="1"/>
    <n v="0"/>
  </r>
  <r>
    <n v="5016380585"/>
    <x v="1225"/>
    <n v="20250610737277"/>
    <x v="2"/>
    <s v="GB"/>
    <s v="OYL1"/>
    <x v="0"/>
    <x v="3"/>
    <d v="2025-06-18T00:00:00"/>
    <s v="Yes"/>
    <x v="1"/>
    <d v="2025-06-18T00:00:00"/>
    <s v="SOLVED"/>
    <s v=""/>
    <s v="5016380585NO LABELS"/>
    <x v="0"/>
    <x v="5"/>
    <b v="0"/>
    <n v="1"/>
    <n v="0"/>
  </r>
  <r>
    <n v="5016336243"/>
    <x v="1226"/>
    <n v="20250604733500"/>
    <x v="257"/>
    <s v="FR"/>
    <n v="3705"/>
    <x v="5"/>
    <x v="8"/>
    <d v="2025-06-18T00:00:00"/>
    <s v="Yes"/>
    <x v="1"/>
    <d v="2025-06-18T00:00:00"/>
    <s v="SOLVED"/>
    <s v=""/>
    <s v="5016336243NOT SCANNABLE "/>
    <x v="0"/>
    <x v="5"/>
    <b v="0"/>
    <n v="1"/>
    <n v="0"/>
  </r>
  <r>
    <n v="5016326155"/>
    <x v="1227"/>
    <n v="20250605734425"/>
    <x v="221"/>
    <s v="GB"/>
    <s v="DK-BM01"/>
    <x v="5"/>
    <x v="3"/>
    <d v="2025-06-18T00:00:00"/>
    <s v="Yes"/>
    <x v="1"/>
    <d v="2025-06-18T00:00:00"/>
    <s v="SOLVED"/>
    <s v=""/>
    <s v="5016326155NO LABELS"/>
    <x v="0"/>
    <x v="5"/>
    <b v="0"/>
    <n v="1"/>
    <n v="0"/>
  </r>
  <r>
    <n v="5016380469"/>
    <x v="1228"/>
    <n v="20250606735238"/>
    <x v="40"/>
    <s v="GB"/>
    <n v="3402"/>
    <x v="5"/>
    <x v="3"/>
    <d v="2025-06-18T00:00:00"/>
    <s v="Yes"/>
    <x v="1"/>
    <d v="2025-06-18T00:00:00"/>
    <s v="SOLVED"/>
    <s v=""/>
    <s v="5016380469NO LABELS"/>
    <x v="0"/>
    <x v="5"/>
    <b v="0"/>
    <n v="1"/>
    <n v="0"/>
  </r>
  <r>
    <n v="5016348647"/>
    <x v="1229"/>
    <n v="20250606735606"/>
    <x v="205"/>
    <s v="GB"/>
    <s v="OYL1"/>
    <x v="5"/>
    <x v="3"/>
    <d v="2025-06-18T00:00:00"/>
    <s v="Yes"/>
    <x v="1"/>
    <d v="2025-06-18T00:00:00"/>
    <s v="SOLVED"/>
    <s v=""/>
    <s v="5016348647NO LABELS"/>
    <x v="0"/>
    <x v="5"/>
    <b v="0"/>
    <n v="1"/>
    <n v="0"/>
  </r>
  <r>
    <n v="5016348512"/>
    <x v="1230"/>
    <n v="20250609736181"/>
    <x v="236"/>
    <s v="GB"/>
    <s v="U2-L5"/>
    <x v="5"/>
    <x v="3"/>
    <d v="2025-06-18T00:00:00"/>
    <s v="Yes"/>
    <x v="1"/>
    <d v="2025-06-18T00:00:00"/>
    <s v="SOLVED"/>
    <s v=""/>
    <s v="5016348512NO LABELS"/>
    <x v="0"/>
    <x v="5"/>
    <b v="0"/>
    <n v="1"/>
    <n v="0"/>
  </r>
  <r>
    <n v="5016364941"/>
    <x v="1231"/>
    <n v="20250610736927"/>
    <x v="22"/>
    <s v="GB"/>
    <s v="DX01-L5"/>
    <x v="5"/>
    <x v="8"/>
    <d v="2025-06-18T00:00:00"/>
    <s v="Yes"/>
    <x v="1"/>
    <d v="2025-06-18T00:00:00"/>
    <s v="SOLVED"/>
    <s v=""/>
    <s v="5016364941NOT SCANNABLE "/>
    <x v="0"/>
    <x v="5"/>
    <b v="0"/>
    <n v="1"/>
    <n v="0"/>
  </r>
  <r>
    <n v="5016411642"/>
    <x v="1232"/>
    <n v="20250612739023"/>
    <x v="27"/>
    <s v="GB"/>
    <s v="U2-L5"/>
    <x v="5"/>
    <x v="8"/>
    <d v="2025-06-18T00:00:00"/>
    <s v="Yes"/>
    <x v="1"/>
    <d v="2025-06-18T00:00:00"/>
    <s v="SOLVED"/>
    <s v=""/>
    <s v="5016411642NOT SCANNABLE "/>
    <x v="0"/>
    <x v="5"/>
    <b v="0"/>
    <n v="1"/>
    <n v="0"/>
  </r>
  <r>
    <n v="5016363842"/>
    <x v="1233"/>
    <n v="20250609736316"/>
    <x v="68"/>
    <s v="GB"/>
    <s v="DX01-L5"/>
    <x v="3"/>
    <x v="8"/>
    <d v="2025-06-18T00:00:00"/>
    <s v="Yes"/>
    <x v="1"/>
    <d v="2025-06-18T00:00:00"/>
    <s v="SOLVED"/>
    <s v=""/>
    <s v="5016363842NOT SCANNABLE "/>
    <x v="0"/>
    <x v="5"/>
    <b v="0"/>
    <n v="1"/>
    <n v="0"/>
  </r>
  <r>
    <n v="5016380276"/>
    <x v="1234"/>
    <n v="20250610736864"/>
    <x v="44"/>
    <s v="GB"/>
    <s v="DX01-L5"/>
    <x v="1"/>
    <x v="3"/>
    <d v="2025-06-18T00:00:00"/>
    <s v="Yes"/>
    <x v="1"/>
    <d v="2025-06-18T00:00:00"/>
    <s v="SOLVED"/>
    <s v=""/>
    <s v="5016380276NO LABELS"/>
    <x v="0"/>
    <x v="5"/>
    <b v="0"/>
    <n v="1"/>
    <n v="0"/>
  </r>
  <r>
    <n v="5016363693"/>
    <x v="1235"/>
    <n v="20250611737681"/>
    <x v="10"/>
    <s v="GB"/>
    <s v="DX01"/>
    <x v="1"/>
    <x v="3"/>
    <d v="2025-06-18T00:00:00"/>
    <s v="Yes"/>
    <x v="1"/>
    <d v="2025-06-18T00:00:00"/>
    <s v="SOLVED"/>
    <s v=""/>
    <s v="5016363693NO LABELS"/>
    <x v="0"/>
    <x v="5"/>
    <b v="0"/>
    <n v="1"/>
    <n v="0"/>
  </r>
  <r>
    <n v="5016363691"/>
    <x v="1235"/>
    <n v="20250611737689"/>
    <x v="10"/>
    <s v="GB"/>
    <s v="MZ02"/>
    <x v="1"/>
    <x v="3"/>
    <d v="2025-06-18T00:00:00"/>
    <s v="Yes"/>
    <x v="1"/>
    <d v="2025-06-18T00:00:00"/>
    <s v="SOLVED"/>
    <s v=""/>
    <s v="5016363691NO LABELS"/>
    <x v="0"/>
    <x v="5"/>
    <b v="0"/>
    <n v="1"/>
    <n v="0"/>
  </r>
  <r>
    <n v="5016379774"/>
    <x v="1236"/>
    <n v="20250611737886"/>
    <x v="213"/>
    <s v="GB"/>
    <s v="MZ07"/>
    <x v="1"/>
    <x v="0"/>
    <d v="2025-06-18T00:00:00"/>
    <s v="Yes"/>
    <x v="1"/>
    <d v="2025-06-18T00:00:00"/>
    <s v="SOLVED"/>
    <s v=""/>
    <s v="5016379774DAMAGE "/>
    <x v="0"/>
    <x v="5"/>
    <b v="0"/>
    <n v="1"/>
    <n v="0"/>
  </r>
  <r>
    <n v="5016379999"/>
    <x v="1237"/>
    <n v="20250611738076"/>
    <x v="37"/>
    <s v="GB"/>
    <s v="DX01-L5"/>
    <x v="1"/>
    <x v="3"/>
    <d v="2025-06-18T00:00:00"/>
    <s v="Yes"/>
    <x v="1"/>
    <d v="2025-06-18T00:00:00"/>
    <s v="SOLVED"/>
    <s v=""/>
    <s v="5016379999NO LABELS"/>
    <x v="0"/>
    <x v="5"/>
    <b v="0"/>
    <n v="1"/>
    <n v="0"/>
  </r>
  <r>
    <n v="5016411754"/>
    <x v="1238"/>
    <n v="20250612739252"/>
    <x v="5"/>
    <s v="GB"/>
    <s v="U2-L5"/>
    <x v="2"/>
    <x v="9"/>
    <d v="2025-06-18T00:00:00"/>
    <s v="NA"/>
    <x v="2"/>
    <d v="2025-06-18T00:00:00"/>
    <s v="SOLVED"/>
    <s v=""/>
    <s v="5016411754MANCO"/>
    <x v="0"/>
    <x v="5"/>
    <b v="0"/>
    <n v="1"/>
    <n v="0"/>
  </r>
  <r>
    <n v="5016380116"/>
    <x v="1239"/>
    <n v="20250606735828"/>
    <x v="102"/>
    <s v="GB"/>
    <s v="DK-BM01"/>
    <x v="0"/>
    <x v="3"/>
    <d v="2025-06-19T00:00:00"/>
    <s v="Yes"/>
    <x v="1"/>
    <d v="2025-06-19T00:00:00"/>
    <s v="SOLVED"/>
    <s v=""/>
    <s v="5016380116NO LABELS"/>
    <x v="0"/>
    <x v="5"/>
    <b v="0"/>
    <n v="1"/>
    <n v="0"/>
  </r>
  <r>
    <n v="5016394812"/>
    <x v="1240"/>
    <n v="20250612738899"/>
    <x v="121"/>
    <s v="GB"/>
    <s v="U2-L5"/>
    <x v="0"/>
    <x v="8"/>
    <d v="2025-06-19T00:00:00"/>
    <s v="Yes"/>
    <x v="1"/>
    <d v="2025-06-19T00:00:00"/>
    <s v="SOLVED"/>
    <s v=""/>
    <s v="5016394812NOT SCANNABLE "/>
    <x v="0"/>
    <x v="5"/>
    <b v="0"/>
    <n v="1"/>
    <n v="0"/>
  </r>
  <r>
    <n v="5016394391"/>
    <x v="1241"/>
    <n v="20250609736290"/>
    <x v="258"/>
    <s v="FR"/>
    <n v="3705"/>
    <x v="6"/>
    <x v="3"/>
    <d v="2025-06-19T00:00:00"/>
    <s v="Yes"/>
    <x v="1"/>
    <d v="2025-06-19T00:00:00"/>
    <s v="SOLVED"/>
    <s v=""/>
    <s v="5016394391NO LABELS"/>
    <x v="0"/>
    <x v="5"/>
    <b v="0"/>
    <n v="1"/>
    <n v="0"/>
  </r>
  <r>
    <n v="5016411976"/>
    <x v="1242"/>
    <n v="20250612739516"/>
    <x v="259"/>
    <s v="FR"/>
    <n v="3705"/>
    <x v="6"/>
    <x v="6"/>
    <d v="2025-06-19T00:00:00"/>
    <s v="Yes"/>
    <x v="1"/>
    <d v="2025-06-19T00:00:00"/>
    <s v="SOLVED"/>
    <s v=""/>
    <s v="5016411976XX LABELS"/>
    <x v="0"/>
    <x v="5"/>
    <b v="0"/>
    <n v="1"/>
    <n v="0"/>
  </r>
  <r>
    <n v="5016412113"/>
    <x v="1243"/>
    <n v="20250612739675"/>
    <x v="260"/>
    <s v="FR"/>
    <n v="3705"/>
    <x v="6"/>
    <x v="3"/>
    <d v="2025-06-19T00:00:00"/>
    <s v="Yes"/>
    <x v="1"/>
    <d v="2025-06-19T00:00:00"/>
    <s v="SOLVED"/>
    <s v=""/>
    <s v="5016412113NO LABELS"/>
    <x v="0"/>
    <x v="5"/>
    <b v="0"/>
    <n v="1"/>
    <n v="0"/>
  </r>
  <r>
    <n v="5016348306"/>
    <x v="1244"/>
    <n v="20250605734848"/>
    <x v="88"/>
    <s v="GB"/>
    <s v="DX01-L5"/>
    <x v="5"/>
    <x v="1"/>
    <d v="2025-06-19T00:00:00"/>
    <s v="Yes"/>
    <x v="1"/>
    <d v="2025-06-19T00:00:00"/>
    <s v="SOLVED"/>
    <s v=""/>
    <s v="5016348306DAMAGED LABEL"/>
    <x v="0"/>
    <x v="5"/>
    <b v="0"/>
    <n v="1"/>
    <n v="0"/>
  </r>
  <r>
    <n v="5016411825"/>
    <x v="1245"/>
    <n v="20250606735325"/>
    <x v="78"/>
    <s v="GB"/>
    <n v="3402"/>
    <x v="1"/>
    <x v="3"/>
    <d v="2025-06-19T00:00:00"/>
    <s v="Yes"/>
    <x v="1"/>
    <d v="2025-06-19T00:00:00"/>
    <s v="SOLVED"/>
    <s v=""/>
    <s v="5016411825NO LABELS"/>
    <x v="0"/>
    <x v="5"/>
    <b v="0"/>
    <n v="1"/>
    <n v="0"/>
  </r>
  <r>
    <n v="5016394324"/>
    <x v="1246"/>
    <n v="20250606735764"/>
    <x v="53"/>
    <s v="GB"/>
    <s v="U2-L5"/>
    <x v="1"/>
    <x v="8"/>
    <d v="2025-06-19T00:00:00"/>
    <s v="Yes"/>
    <x v="1"/>
    <d v="2025-06-19T00:00:00"/>
    <s v="SOLVED"/>
    <s v=""/>
    <s v="5016394324NOT SCANNABLE "/>
    <x v="0"/>
    <x v="5"/>
    <b v="0"/>
    <n v="1"/>
    <n v="0"/>
  </r>
  <r>
    <n v="5016380494"/>
    <x v="1247"/>
    <n v="20250610737300"/>
    <x v="83"/>
    <s v="GB"/>
    <s v="MY02"/>
    <x v="1"/>
    <x v="1"/>
    <d v="2025-06-19T00:00:00"/>
    <s v="Yes"/>
    <x v="1"/>
    <d v="2025-06-19T00:00:00"/>
    <s v="SOLVED"/>
    <s v=""/>
    <s v="5016380494DAMAGED LABEL"/>
    <x v="0"/>
    <x v="5"/>
    <b v="0"/>
    <n v="1"/>
    <n v="0"/>
  </r>
  <r>
    <n v="5016394405"/>
    <x v="1248"/>
    <n v="20250611737704"/>
    <x v="112"/>
    <s v="GB"/>
    <n v="3402"/>
    <x v="1"/>
    <x v="9"/>
    <d v="2025-06-19T00:00:00"/>
    <s v="Yes"/>
    <x v="1"/>
    <d v="2025-06-23T00:00:00"/>
    <s v="SOLVED"/>
    <s v="delivered 23-06"/>
    <s v="5016394405MANCO"/>
    <x v="0"/>
    <x v="5"/>
    <b v="0"/>
    <n v="1"/>
    <n v="0"/>
  </r>
  <r>
    <n v="5016412085"/>
    <x v="1249"/>
    <n v="20250612739298"/>
    <x v="54"/>
    <s v="GB"/>
    <s v="OYL1"/>
    <x v="1"/>
    <x v="8"/>
    <d v="2025-06-19T00:00:00"/>
    <s v="Yes"/>
    <x v="1"/>
    <d v="2025-06-19T00:00:00"/>
    <s v="SOLVED"/>
    <s v=""/>
    <s v="5016412085NOT SCANNABLE "/>
    <x v="0"/>
    <x v="5"/>
    <b v="0"/>
    <n v="1"/>
    <n v="0"/>
  </r>
  <r>
    <n v="5016380370"/>
    <x v="1250"/>
    <n v="20250612739673"/>
    <x v="217"/>
    <s v="GB"/>
    <s v="DX01-L5"/>
    <x v="1"/>
    <x v="3"/>
    <d v="2025-06-19T00:00:00"/>
    <s v="Yes"/>
    <x v="1"/>
    <d v="2025-06-19T00:00:00"/>
    <s v="SOLVED"/>
    <s v=""/>
    <s v="5016380370NO LABELS"/>
    <x v="0"/>
    <x v="5"/>
    <b v="0"/>
    <n v="1"/>
    <n v="0"/>
  </r>
  <r>
    <n v="5016466524"/>
    <x v="1251"/>
    <n v="20250618744065"/>
    <x v="96"/>
    <s v="GB"/>
    <s v="DX01-L5"/>
    <x v="1"/>
    <x v="3"/>
    <d v="2025-06-19T00:00:00"/>
    <s v="NA"/>
    <x v="1"/>
    <d v="2025-06-23T00:00:00"/>
    <s v="SOLVED"/>
    <s v="all received"/>
    <s v="5016466524NO LABELS"/>
    <x v="0"/>
    <x v="5"/>
    <b v="0"/>
    <n v="1"/>
    <n v="0"/>
  </r>
  <r>
    <n v="5016394717"/>
    <x v="1252"/>
    <n v="20250611738298"/>
    <x v="261"/>
    <s v="GB"/>
    <s v="DK-BM01"/>
    <x v="2"/>
    <x v="3"/>
    <d v="2025-06-19T00:00:00"/>
    <s v="Yes"/>
    <x v="1"/>
    <d v="2025-06-19T00:00:00"/>
    <s v="SOLVED"/>
    <s v=""/>
    <s v="5016394717NO LABELS"/>
    <x v="0"/>
    <x v="5"/>
    <b v="0"/>
    <n v="1"/>
    <n v="0"/>
  </r>
  <r>
    <n v="5016411736"/>
    <x v="1253"/>
    <n v="20250612739589"/>
    <x v="117"/>
    <s v="GB"/>
    <s v="OYL1"/>
    <x v="0"/>
    <x v="3"/>
    <d v="2025-06-20T00:00:00"/>
    <s v="Yes"/>
    <x v="1"/>
    <d v="2025-06-20T00:00:00"/>
    <s v="SOLVED"/>
    <s v=""/>
    <s v="5016411736NO LABELS"/>
    <x v="0"/>
    <x v="5"/>
    <b v="0"/>
    <n v="1"/>
    <n v="0"/>
  </r>
  <r>
    <n v="5016380077"/>
    <x v="1254"/>
    <n v="20250610736789"/>
    <x v="51"/>
    <s v="GB"/>
    <n v="3402"/>
    <x v="5"/>
    <x v="9"/>
    <d v="2025-06-20T00:00:00"/>
    <s v="NA"/>
    <x v="1"/>
    <d v="2025-07-01T00:00:00"/>
    <s v="SOLVED"/>
    <s v="Considered lost mail 01-07"/>
    <s v="5016380077MANCO"/>
    <x v="0"/>
    <x v="5"/>
    <b v="0"/>
    <n v="1"/>
    <n v="0"/>
  </r>
  <r>
    <n v="5016380078"/>
    <x v="1254"/>
    <n v="20250610737080"/>
    <x v="51"/>
    <s v="FR"/>
    <n v="3705"/>
    <x v="5"/>
    <x v="3"/>
    <d v="2025-06-20T00:00:00"/>
    <s v="Yes"/>
    <x v="1"/>
    <d v="2025-06-20T00:00:00"/>
    <s v="SOLVED"/>
    <s v=""/>
    <s v="5016380078NO LABELS"/>
    <x v="0"/>
    <x v="5"/>
    <b v="0"/>
    <n v="1"/>
    <n v="0"/>
  </r>
  <r>
    <n v="5016411910"/>
    <x v="1255"/>
    <n v="20250612739389"/>
    <x v="257"/>
    <s v="FR"/>
    <n v="3705"/>
    <x v="5"/>
    <x v="8"/>
    <d v="2025-06-20T00:00:00"/>
    <s v="Yes"/>
    <x v="1"/>
    <d v="2025-06-20T00:00:00"/>
    <s v="SOLVED"/>
    <s v=""/>
    <s v="5016411910NOT SCANNABLE "/>
    <x v="0"/>
    <x v="5"/>
    <b v="0"/>
    <n v="1"/>
    <n v="0"/>
  </r>
  <r>
    <n v="5016443995"/>
    <x v="1256"/>
    <n v="20250616741683"/>
    <x v="262"/>
    <s v="FR"/>
    <n v="3705"/>
    <x v="5"/>
    <x v="9"/>
    <d v="2025-06-20T00:00:00"/>
    <s v="NA"/>
    <x v="1"/>
    <d v="2025-06-23T00:00:00"/>
    <s v="SOLVED"/>
    <s v=""/>
    <s v="5016443995MANCO"/>
    <x v="0"/>
    <x v="5"/>
    <b v="0"/>
    <n v="1"/>
    <n v="0"/>
  </r>
  <r>
    <n v="5016443994"/>
    <x v="1256"/>
    <n v="20250616741690"/>
    <x v="262"/>
    <s v="FR"/>
    <n v="3705"/>
    <x v="5"/>
    <x v="9"/>
    <d v="2025-06-20T00:00:00"/>
    <s v="NA"/>
    <x v="1"/>
    <d v="2025-06-23T00:00:00"/>
    <s v="SOLVED"/>
    <s v=""/>
    <s v="5016443994MANCO"/>
    <x v="0"/>
    <x v="5"/>
    <b v="0"/>
    <n v="1"/>
    <n v="0"/>
  </r>
  <r>
    <n v="5016380342"/>
    <x v="1257"/>
    <n v="20250611738294"/>
    <x v="16"/>
    <s v="GB"/>
    <s v="DX01-L5"/>
    <x v="1"/>
    <x v="2"/>
    <d v="2025-06-20T00:00:00"/>
    <s v="Yes"/>
    <x v="1"/>
    <d v="2025-06-20T00:00:00"/>
    <s v="SOLVED"/>
    <s v=""/>
    <s v="5016380342MISSING LABELS ON SOME UNITS"/>
    <x v="0"/>
    <x v="5"/>
    <b v="0"/>
    <n v="1"/>
    <n v="0"/>
  </r>
  <r>
    <n v="5016411729"/>
    <x v="1258"/>
    <n v="20250613740063"/>
    <x v="263"/>
    <s v="GB"/>
    <s v="U2-L5"/>
    <x v="2"/>
    <x v="3"/>
    <d v="2025-06-20T00:00:00"/>
    <s v="Yes"/>
    <x v="1"/>
    <d v="2025-06-20T00:00:00"/>
    <s v="SOLVED"/>
    <s v=""/>
    <s v="5016411729NO LABELS"/>
    <x v="0"/>
    <x v="5"/>
    <b v="0"/>
    <n v="1"/>
    <n v="0"/>
  </r>
  <r>
    <n v="5016444176"/>
    <x v="1259"/>
    <n v="20250613740644"/>
    <x v="218"/>
    <s v="GB"/>
    <n v="3402"/>
    <x v="0"/>
    <x v="9"/>
    <d v="2025-06-23T00:00:00"/>
    <s v="NA"/>
    <x v="1"/>
    <d v="2025-06-26T00:00:00"/>
    <s v="SOLVED"/>
    <s v=""/>
    <s v="5016444176MANCO"/>
    <x v="0"/>
    <x v="5"/>
    <b v="0"/>
    <n v="1"/>
    <n v="0"/>
  </r>
  <r>
    <n v="5016427458"/>
    <x v="1260"/>
    <n v="20250616741168"/>
    <x v="121"/>
    <s v="GB"/>
    <n v="3402"/>
    <x v="0"/>
    <x v="8"/>
    <d v="2025-06-23T00:00:00"/>
    <s v="Yes"/>
    <x v="1"/>
    <d v="2025-06-23T00:00:00"/>
    <s v="SOLVED"/>
    <s v=""/>
    <s v="5016427458NOT SCANNABLE "/>
    <x v="0"/>
    <x v="5"/>
    <b v="0"/>
    <n v="1"/>
    <n v="0"/>
  </r>
  <r>
    <n v="5016444217"/>
    <x v="1261"/>
    <n v="20250617742816"/>
    <x v="57"/>
    <s v="GB"/>
    <s v="DX01-L5"/>
    <x v="0"/>
    <x v="6"/>
    <d v="2025-06-23T00:00:00"/>
    <s v="Yes"/>
    <x v="1"/>
    <d v="2025-06-23T00:00:00"/>
    <s v="SOLVED"/>
    <s v=""/>
    <s v="5016444217XX LABELS"/>
    <x v="0"/>
    <x v="5"/>
    <b v="0"/>
    <n v="1"/>
    <n v="0"/>
  </r>
  <r>
    <n v="5016427493"/>
    <x v="1262"/>
    <n v="20250612738827"/>
    <x v="264"/>
    <s v="FR"/>
    <n v="3705"/>
    <x v="6"/>
    <x v="8"/>
    <d v="2025-06-23T00:00:00"/>
    <s v="Yes"/>
    <x v="1"/>
    <d v="2025-06-23T00:00:00"/>
    <s v="SOLVED"/>
    <s v=""/>
    <s v="5016427493NOT SCANNABLE "/>
    <x v="0"/>
    <x v="5"/>
    <b v="0"/>
    <n v="1"/>
    <n v="0"/>
  </r>
  <r>
    <n v="5016411699"/>
    <x v="1263"/>
    <n v="20250612739668"/>
    <x v="264"/>
    <s v="FR"/>
    <n v="3705"/>
    <x v="6"/>
    <x v="6"/>
    <d v="2025-06-23T00:00:00"/>
    <s v="Yes"/>
    <x v="1"/>
    <d v="2025-06-23T00:00:00"/>
    <s v="SOLVED"/>
    <s v=""/>
    <s v="5016411699XX LABELS"/>
    <x v="0"/>
    <x v="5"/>
    <b v="0"/>
    <n v="1"/>
    <n v="0"/>
  </r>
  <r>
    <n v="5016443787"/>
    <x v="1264"/>
    <n v="20250617742347"/>
    <x v="254"/>
    <s v="FR"/>
    <n v="3705"/>
    <x v="6"/>
    <x v="3"/>
    <d v="2025-06-23T00:00:00"/>
    <s v="Yes"/>
    <x v="1"/>
    <d v="2025-06-23T00:00:00"/>
    <s v="SOLVED"/>
    <s v=""/>
    <s v="5016443787NO LABELS"/>
    <x v="0"/>
    <x v="5"/>
    <b v="0"/>
    <n v="1"/>
    <n v="0"/>
  </r>
  <r>
    <n v="5016455075"/>
    <x v="1265"/>
    <n v="20250617742845"/>
    <x v="265"/>
    <s v="FR"/>
    <n v="3705"/>
    <x v="6"/>
    <x v="3"/>
    <d v="2025-06-23T00:00:00"/>
    <s v="Yes"/>
    <x v="1"/>
    <d v="2025-06-23T00:00:00"/>
    <s v="SOLVED"/>
    <s v=""/>
    <s v="5016455075NO LABELS"/>
    <x v="0"/>
    <x v="5"/>
    <b v="0"/>
    <n v="1"/>
    <n v="0"/>
  </r>
  <r>
    <n v="5016427380"/>
    <x v="1266"/>
    <n v="20250612738896"/>
    <x v="50"/>
    <s v="GB"/>
    <n v="3402"/>
    <x v="5"/>
    <x v="3"/>
    <d v="2025-06-23T00:00:00"/>
    <s v="Yes"/>
    <x v="1"/>
    <d v="2025-06-23T00:00:00"/>
    <s v="SOLVED"/>
    <s v=""/>
    <s v="5016427380NO LABELS"/>
    <x v="0"/>
    <x v="5"/>
    <b v="0"/>
    <n v="1"/>
    <n v="0"/>
  </r>
  <r>
    <n v="5016454718"/>
    <x v="1267"/>
    <n v="20250617742607"/>
    <x v="68"/>
    <s v="FR"/>
    <n v="3705"/>
    <x v="3"/>
    <x v="2"/>
    <d v="2025-06-23T00:00:00"/>
    <s v="Yes"/>
    <x v="1"/>
    <d v="2025-06-23T00:00:00"/>
    <s v="SOLVED"/>
    <s v=""/>
    <s v="5016454718MISSING LABELS ON SOME UNITS"/>
    <x v="0"/>
    <x v="5"/>
    <b v="0"/>
    <n v="1"/>
    <n v="0"/>
  </r>
  <r>
    <n v="5016394405"/>
    <x v="1248"/>
    <n v="20250611737704"/>
    <x v="112"/>
    <s v="GB"/>
    <n v="3402"/>
    <x v="1"/>
    <x v="3"/>
    <d v="2025-06-23T00:00:00"/>
    <s v="Yes"/>
    <x v="1"/>
    <d v="2025-06-23T00:00:00"/>
    <s v="SOLVED"/>
    <s v="delivered 23-06"/>
    <s v="5016394405NO LABELS"/>
    <x v="0"/>
    <x v="5"/>
    <b v="0"/>
    <n v="1"/>
    <n v="0"/>
  </r>
  <r>
    <n v="5016412004"/>
    <x v="1268"/>
    <n v="20250612739487"/>
    <x v="15"/>
    <s v="GB"/>
    <s v="U2-L5"/>
    <x v="1"/>
    <x v="3"/>
    <d v="2025-06-23T00:00:00"/>
    <s v="Yes"/>
    <x v="1"/>
    <d v="2025-06-23T00:00:00"/>
    <s v="SOLVED"/>
    <s v=""/>
    <s v="5016412004NO LABELS"/>
    <x v="0"/>
    <x v="5"/>
    <b v="0"/>
    <n v="1"/>
    <n v="0"/>
  </r>
  <r>
    <n v="5016427826"/>
    <x v="1269"/>
    <n v="20250613740060"/>
    <x v="155"/>
    <s v="GB"/>
    <s v="DK-BM01"/>
    <x v="1"/>
    <x v="3"/>
    <d v="2025-06-23T00:00:00"/>
    <s v="Yes"/>
    <x v="1"/>
    <d v="2025-06-23T00:00:00"/>
    <s v="SOLVED"/>
    <s v=""/>
    <s v="5016427826NO LABELS"/>
    <x v="0"/>
    <x v="5"/>
    <b v="0"/>
    <n v="1"/>
    <n v="0"/>
  </r>
  <r>
    <n v="5016427329"/>
    <x v="1270"/>
    <n v="20250613740154"/>
    <x v="78"/>
    <s v="GB"/>
    <n v="3402"/>
    <x v="1"/>
    <x v="3"/>
    <d v="2025-06-23T00:00:00"/>
    <s v="Yes"/>
    <x v="1"/>
    <d v="2025-06-23T00:00:00"/>
    <s v="SOLVED"/>
    <s v=""/>
    <s v="5016427329NO LABELS"/>
    <x v="0"/>
    <x v="5"/>
    <b v="0"/>
    <n v="1"/>
    <n v="0"/>
  </r>
  <r>
    <n v="5016427387"/>
    <x v="1271"/>
    <n v="20250613740608"/>
    <x v="36"/>
    <s v="GB"/>
    <s v="MZ02"/>
    <x v="1"/>
    <x v="3"/>
    <d v="2025-06-23T00:00:00"/>
    <s v="Yes"/>
    <x v="1"/>
    <d v="2025-06-23T00:00:00"/>
    <s v="SOLVED"/>
    <s v=""/>
    <s v="5016427387NO LABELS"/>
    <x v="0"/>
    <x v="5"/>
    <b v="0"/>
    <n v="1"/>
    <n v="0"/>
  </r>
  <r>
    <n v="5016427528"/>
    <x v="1272"/>
    <n v="20250616741216"/>
    <x v="44"/>
    <s v="GB"/>
    <s v="DX01-L5"/>
    <x v="1"/>
    <x v="3"/>
    <d v="2025-06-23T00:00:00"/>
    <s v="Yes"/>
    <x v="1"/>
    <d v="2025-06-23T00:00:00"/>
    <s v="SOLVED"/>
    <s v=""/>
    <s v="5016427528NO LABELS"/>
    <x v="0"/>
    <x v="5"/>
    <b v="0"/>
    <n v="1"/>
    <n v="0"/>
  </r>
  <r>
    <n v="5016427422"/>
    <x v="1273"/>
    <n v="20250616741465"/>
    <x v="37"/>
    <s v="GB"/>
    <s v="DX01-L5"/>
    <x v="1"/>
    <x v="3"/>
    <d v="2025-06-23T00:00:00"/>
    <s v="Yes"/>
    <x v="1"/>
    <d v="2025-06-23T00:00:00"/>
    <s v="SOLVED"/>
    <s v=""/>
    <s v="5016427422NO LABELS"/>
    <x v="0"/>
    <x v="5"/>
    <b v="0"/>
    <n v="1"/>
    <n v="0"/>
  </r>
  <r>
    <n v="5016443774"/>
    <x v="1274"/>
    <n v="20250617742282"/>
    <x v="96"/>
    <s v="GB"/>
    <s v="DX01-L5"/>
    <x v="1"/>
    <x v="3"/>
    <d v="2025-06-23T00:00:00"/>
    <s v="Yes"/>
    <x v="1"/>
    <d v="2025-06-23T00:00:00"/>
    <s v="SOLVED"/>
    <s v=""/>
    <s v="5016443774NO LABELS"/>
    <x v="0"/>
    <x v="5"/>
    <b v="0"/>
    <n v="1"/>
    <n v="0"/>
  </r>
  <r>
    <n v="5016454708"/>
    <x v="1275"/>
    <n v="20250618743393"/>
    <x v="45"/>
    <s v="GB"/>
    <s v="DX01-L5"/>
    <x v="1"/>
    <x v="3"/>
    <d v="2025-06-23T00:00:00"/>
    <s v="Yes"/>
    <x v="1"/>
    <d v="2025-06-23T00:00:00"/>
    <s v="SOLVED"/>
    <s v=""/>
    <s v="5016454708NO LABELS"/>
    <x v="0"/>
    <x v="5"/>
    <b v="0"/>
    <n v="1"/>
    <n v="0"/>
  </r>
  <r>
    <n v="5016443913"/>
    <x v="1276"/>
    <n v="20250617742862"/>
    <x v="81"/>
    <s v="GB"/>
    <n v="3401"/>
    <x v="0"/>
    <x v="3"/>
    <d v="2025-06-24T00:00:00"/>
    <s v="Yes"/>
    <x v="1"/>
    <d v="2025-06-24T00:00:00"/>
    <s v="SOLVED"/>
    <s v=""/>
    <s v="5016443913NO LABELS"/>
    <x v="0"/>
    <x v="5"/>
    <b v="0"/>
    <n v="1"/>
    <n v="0"/>
  </r>
  <r>
    <n v="5016394421"/>
    <x v="1277"/>
    <n v="20250609735992"/>
    <x v="132"/>
    <s v="GB"/>
    <n v="3417"/>
    <x v="5"/>
    <x v="2"/>
    <d v="2025-06-24T00:00:00"/>
    <s v="Yes"/>
    <x v="1"/>
    <d v="2025-06-24T00:00:00"/>
    <s v="SOLVED"/>
    <s v=""/>
    <s v="5016394421MISSING LABELS ON SOME UNITS"/>
    <x v="0"/>
    <x v="5"/>
    <b v="0"/>
    <n v="1"/>
    <n v="0"/>
  </r>
  <r>
    <n v="5016380496"/>
    <x v="1278"/>
    <n v="20250610736960"/>
    <x v="238"/>
    <s v="GB"/>
    <s v="DX01-L5"/>
    <x v="5"/>
    <x v="2"/>
    <d v="2025-06-24T00:00:00"/>
    <s v="Yes"/>
    <x v="1"/>
    <d v="2025-06-24T00:00:00"/>
    <s v="SOLVED"/>
    <s v=""/>
    <s v="5016380496MISSING LABELS ON SOME UNITS"/>
    <x v="0"/>
    <x v="5"/>
    <b v="0"/>
    <n v="1"/>
    <n v="0"/>
  </r>
  <r>
    <n v="5016427716"/>
    <x v="1279"/>
    <n v="20250613740313"/>
    <x v="146"/>
    <s v="GB"/>
    <s v="DX01-L5"/>
    <x v="5"/>
    <x v="2"/>
    <d v="2025-06-24T00:00:00"/>
    <s v="Yes"/>
    <x v="1"/>
    <d v="2025-06-24T00:00:00"/>
    <s v="SOLVED"/>
    <s v=""/>
    <s v="5016427716MISSING LABELS ON SOME UNITS"/>
    <x v="0"/>
    <x v="5"/>
    <b v="0"/>
    <n v="1"/>
    <n v="0"/>
  </r>
  <r>
    <n v="5016444157"/>
    <x v="1280"/>
    <n v="20250617742499"/>
    <x v="48"/>
    <s v="GB"/>
    <s v="DX01-L5"/>
    <x v="5"/>
    <x v="2"/>
    <d v="2025-06-24T00:00:00"/>
    <s v="Yes"/>
    <x v="1"/>
    <d v="2025-06-24T00:00:00"/>
    <s v="SOLVED"/>
    <s v=""/>
    <s v="5016444157MISSING LABELS ON SOME UNITS"/>
    <x v="0"/>
    <x v="5"/>
    <b v="0"/>
    <n v="1"/>
    <n v="0"/>
  </r>
  <r>
    <n v="5016427707"/>
    <x v="1281"/>
    <n v="20250616740984"/>
    <x v="14"/>
    <s v="GB"/>
    <s v="DX01-L5"/>
    <x v="3"/>
    <x v="2"/>
    <d v="2025-06-24T00:00:00"/>
    <s v="Yes"/>
    <x v="1"/>
    <d v="2025-06-24T00:00:00"/>
    <s v="SOLVED"/>
    <s v=""/>
    <s v="5016427707MISSING LABELS ON SOME UNITS"/>
    <x v="0"/>
    <x v="5"/>
    <b v="0"/>
    <n v="1"/>
    <n v="0"/>
  </r>
  <r>
    <n v="5016455051"/>
    <x v="1282"/>
    <n v="20250611738299"/>
    <x v="69"/>
    <s v="GB"/>
    <n v="3402"/>
    <x v="1"/>
    <x v="3"/>
    <d v="2025-06-24T00:00:00"/>
    <s v="Yes"/>
    <x v="1"/>
    <d v="2025-06-24T00:00:00"/>
    <s v="SOLVED"/>
    <s v=""/>
    <s v="5016455051NO LABELS"/>
    <x v="0"/>
    <x v="5"/>
    <b v="0"/>
    <n v="1"/>
    <n v="0"/>
  </r>
  <r>
    <n v="5016427832"/>
    <x v="1283"/>
    <n v="20250613740144"/>
    <x v="174"/>
    <s v="GB"/>
    <s v="OYL1"/>
    <x v="1"/>
    <x v="3"/>
    <d v="2025-06-24T00:00:00"/>
    <s v="Yes"/>
    <x v="1"/>
    <d v="2025-06-24T00:00:00"/>
    <s v="SOLVED"/>
    <s v=""/>
    <s v="5016427832NO LABELS"/>
    <x v="0"/>
    <x v="5"/>
    <b v="0"/>
    <n v="1"/>
    <n v="0"/>
  </r>
  <r>
    <n v="5016443873"/>
    <x v="1284"/>
    <n v="20250613740504"/>
    <x v="224"/>
    <s v="GB"/>
    <n v="3402"/>
    <x v="1"/>
    <x v="9"/>
    <d v="2025-06-24T00:00:00"/>
    <s v="NA"/>
    <x v="1"/>
    <d v="2025-06-26T00:00:00"/>
    <s v="SOLVED"/>
    <s v=""/>
    <s v="5016443873MANCO"/>
    <x v="0"/>
    <x v="5"/>
    <b v="0"/>
    <n v="1"/>
    <n v="0"/>
  </r>
  <r>
    <n v="5016454737"/>
    <x v="1285"/>
    <n v="20250616741198"/>
    <x v="164"/>
    <s v="GB"/>
    <s v="DK-BM01"/>
    <x v="1"/>
    <x v="9"/>
    <d v="2025-06-24T00:00:00"/>
    <s v="NA"/>
    <x v="1"/>
    <d v="2025-06-25T00:00:00"/>
    <s v="SOLVED"/>
    <s v="received on 25Jun2025"/>
    <s v="5016454737MANCO"/>
    <x v="0"/>
    <x v="5"/>
    <b v="0"/>
    <n v="1"/>
    <n v="0"/>
  </r>
  <r>
    <n v="5016427889"/>
    <x v="1286"/>
    <n v="20250616741449"/>
    <x v="201"/>
    <s v="GB"/>
    <n v="3402"/>
    <x v="1"/>
    <x v="3"/>
    <d v="2025-06-24T00:00:00"/>
    <s v="Yes"/>
    <x v="1"/>
    <d v="2025-06-24T00:00:00"/>
    <s v="SOLVED"/>
    <s v=""/>
    <s v="5016427889NO LABELS"/>
    <x v="0"/>
    <x v="5"/>
    <b v="0"/>
    <n v="1"/>
    <n v="0"/>
  </r>
  <r>
    <n v="5016427984"/>
    <x v="1287"/>
    <n v="20250616741602"/>
    <x v="43"/>
    <s v="GB"/>
    <s v="U2-L5"/>
    <x v="1"/>
    <x v="3"/>
    <d v="2025-06-24T00:00:00"/>
    <s v="Yes"/>
    <x v="1"/>
    <d v="2025-06-24T00:00:00"/>
    <s v="SOLVED"/>
    <s v=""/>
    <s v="5016427984NO LABELS"/>
    <x v="0"/>
    <x v="5"/>
    <b v="0"/>
    <n v="1"/>
    <n v="0"/>
  </r>
  <r>
    <n v="5016454709"/>
    <x v="1288"/>
    <n v="20250618743432"/>
    <x v="44"/>
    <s v="GB"/>
    <s v="DX01-L5"/>
    <x v="1"/>
    <x v="3"/>
    <d v="2025-06-24T00:00:00"/>
    <s v="Yes"/>
    <x v="1"/>
    <d v="2025-06-24T00:00:00"/>
    <s v="SOLVED"/>
    <s v=""/>
    <s v="5016454709NO LABELS"/>
    <x v="0"/>
    <x v="5"/>
    <b v="0"/>
    <n v="1"/>
    <n v="0"/>
  </r>
  <r>
    <n v="5016444135"/>
    <x v="1289"/>
    <n v="20250617742673"/>
    <x v="19"/>
    <s v="GB"/>
    <s v="DX01-L5"/>
    <x v="1"/>
    <x v="9"/>
    <d v="2025-06-24T00:00:00"/>
    <s v="NA"/>
    <x v="1"/>
    <d v="2025-07-01T00:00:00"/>
    <s v="SOLVED"/>
    <s v="2 out of 3 arrived confirmed by lukasz 01-07"/>
    <s v="5016444135MANCO"/>
    <x v="0"/>
    <x v="5"/>
    <b v="0"/>
    <n v="1"/>
    <n v="0"/>
  </r>
  <r>
    <n v="5016444150"/>
    <x v="1290"/>
    <n v="20250616741209"/>
    <x v="266"/>
    <s v="GB"/>
    <s v="OYL1"/>
    <x v="2"/>
    <x v="3"/>
    <d v="2025-06-24T00:00:00"/>
    <s v="Yes"/>
    <x v="1"/>
    <d v="2025-06-24T00:00:00"/>
    <s v="SOLVED"/>
    <s v=""/>
    <s v="5016444150NO LABELS"/>
    <x v="0"/>
    <x v="5"/>
    <b v="0"/>
    <n v="1"/>
    <n v="0"/>
  </r>
  <r>
    <n v="5016443942"/>
    <x v="1291"/>
    <n v="20250617742337"/>
    <x v="12"/>
    <s v="GB"/>
    <s v="DX01-L5"/>
    <x v="2"/>
    <x v="3"/>
    <d v="2025-06-24T00:00:00"/>
    <s v="Yes"/>
    <x v="1"/>
    <d v="2025-06-24T00:00:00"/>
    <s v="SOLVED"/>
    <s v=""/>
    <s v="5016443942NO LABELS"/>
    <x v="0"/>
    <x v="5"/>
    <b v="0"/>
    <n v="1"/>
    <n v="0"/>
  </r>
  <r>
    <n v="5016427608"/>
    <x v="1292"/>
    <n v="20250613740730"/>
    <x v="7"/>
    <s v="GB"/>
    <s v="DK-BM01"/>
    <x v="2"/>
    <x v="3"/>
    <d v="2025-06-24T00:00:00"/>
    <s v="Yes"/>
    <x v="1"/>
    <d v="2025-06-24T00:00:00"/>
    <s v="SOLVED"/>
    <s v=""/>
    <s v="5016427608NO LABELS"/>
    <x v="0"/>
    <x v="5"/>
    <b v="0"/>
    <n v="1"/>
    <n v="0"/>
  </r>
  <r>
    <n v="5016454951"/>
    <x v="1293"/>
    <n v="20250616741607"/>
    <x v="180"/>
    <s v="GB"/>
    <s v="DX01-L5"/>
    <x v="0"/>
    <x v="2"/>
    <d v="2025-06-25T00:00:00"/>
    <s v="Yes"/>
    <x v="1"/>
    <d v="2025-06-25T00:00:00"/>
    <s v="SOLVED"/>
    <s v=""/>
    <s v="5016454951MISSING LABELS ON SOME UNITS"/>
    <x v="0"/>
    <x v="5"/>
    <b v="0"/>
    <n v="1"/>
    <n v="0"/>
  </r>
  <r>
    <n v="5016455074"/>
    <x v="1294"/>
    <n v="20250617742861"/>
    <x v="81"/>
    <s v="GB"/>
    <n v="3401"/>
    <x v="0"/>
    <x v="3"/>
    <d v="2025-06-25T00:00:00"/>
    <s v="Yes"/>
    <x v="1"/>
    <d v="2025-06-25T00:00:00"/>
    <s v="SOLVED"/>
    <s v=""/>
    <s v="5016455074NO LABELS"/>
    <x v="0"/>
    <x v="5"/>
    <b v="0"/>
    <n v="1"/>
    <n v="0"/>
  </r>
  <r>
    <n v="5016476331"/>
    <x v="1295"/>
    <n v="20250618743917"/>
    <x v="81"/>
    <s v="GB"/>
    <n v="3401"/>
    <x v="0"/>
    <x v="3"/>
    <d v="2025-06-25T00:00:00"/>
    <s v="Yes"/>
    <x v="1"/>
    <d v="2025-06-25T00:00:00"/>
    <s v="SOLVED"/>
    <s v=""/>
    <s v="5016476331NO LABELS"/>
    <x v="0"/>
    <x v="5"/>
    <b v="0"/>
    <n v="1"/>
    <n v="0"/>
  </r>
  <r>
    <n v="5016394591"/>
    <x v="1296"/>
    <n v="20250611738524"/>
    <x v="31"/>
    <s v="GB"/>
    <s v="MZ02"/>
    <x v="5"/>
    <x v="0"/>
    <d v="2025-06-25T00:00:00"/>
    <s v="Yes"/>
    <x v="1"/>
    <d v="2025-06-25T00:00:00"/>
    <s v="SOLVED"/>
    <s v=""/>
    <s v="5016394591DAMAGE "/>
    <x v="0"/>
    <x v="5"/>
    <b v="0"/>
    <n v="1"/>
    <n v="0"/>
  </r>
  <r>
    <n v="5016394683"/>
    <x v="1297"/>
    <n v="20250612738879"/>
    <x v="205"/>
    <s v="GB"/>
    <s v="OYL1"/>
    <x v="5"/>
    <x v="3"/>
    <d v="2025-06-25T00:00:00"/>
    <s v="Yes"/>
    <x v="1"/>
    <d v="2025-06-25T00:00:00"/>
    <s v="SOLVED"/>
    <s v=""/>
    <s v="5016394683NO LABELS"/>
    <x v="0"/>
    <x v="5"/>
    <b v="0"/>
    <n v="1"/>
    <n v="0"/>
  </r>
  <r>
    <n v="5016455058"/>
    <x v="1298"/>
    <n v="20250613740629"/>
    <x v="31"/>
    <s v="GB"/>
    <s v="DX01-L5"/>
    <x v="5"/>
    <x v="1"/>
    <d v="2025-06-25T00:00:00"/>
    <s v="Yes"/>
    <x v="1"/>
    <d v="2025-06-25T00:00:00"/>
    <s v="SOLVED"/>
    <s v=""/>
    <s v="5016455058DAMAGED LABEL"/>
    <x v="0"/>
    <x v="5"/>
    <b v="0"/>
    <n v="1"/>
    <n v="0"/>
  </r>
  <r>
    <n v="5016481738"/>
    <x v="1299"/>
    <n v="20250620745464"/>
    <x v="27"/>
    <s v="GB"/>
    <s v="U2-L5"/>
    <x v="5"/>
    <x v="8"/>
    <d v="2025-06-25T00:00:00"/>
    <s v="Yes"/>
    <x v="1"/>
    <d v="2025-06-25T00:00:00"/>
    <s v="SOLVED"/>
    <s v=""/>
    <s v="5016481738NOT SCANNABLE "/>
    <x v="0"/>
    <x v="5"/>
    <b v="0"/>
    <n v="1"/>
    <n v="0"/>
  </r>
  <r>
    <n v="5016466395"/>
    <x v="1300"/>
    <n v="20250612738991"/>
    <x v="53"/>
    <s v="GB"/>
    <s v="U2-L5"/>
    <x v="1"/>
    <x v="8"/>
    <d v="2025-06-25T00:00:00"/>
    <s v="Yes"/>
    <x v="1"/>
    <d v="2025-06-25T00:00:00"/>
    <s v="SOLVED"/>
    <s v=""/>
    <s v="5016466395NOT SCANNABLE "/>
    <x v="0"/>
    <x v="5"/>
    <b v="0"/>
    <n v="1"/>
    <n v="0"/>
  </r>
  <r>
    <n v="5016466457"/>
    <x v="1301"/>
    <n v="20250613740219"/>
    <x v="54"/>
    <s v="GB"/>
    <n v="3402"/>
    <x v="1"/>
    <x v="0"/>
    <d v="2025-06-25T00:00:00"/>
    <s v="Yes"/>
    <x v="1"/>
    <d v="2025-06-25T00:00:00"/>
    <s v="SOLVED"/>
    <s v=""/>
    <s v="5016466457DAMAGE "/>
    <x v="0"/>
    <x v="5"/>
    <b v="0"/>
    <n v="1"/>
    <n v="0"/>
  </r>
  <r>
    <n v="5016444271"/>
    <x v="1302"/>
    <n v="20250616741132"/>
    <x v="10"/>
    <s v="GB"/>
    <s v="MZ02"/>
    <x v="1"/>
    <x v="3"/>
    <d v="2025-06-25T00:00:00"/>
    <s v="Yes"/>
    <x v="1"/>
    <d v="2025-06-25T00:00:00"/>
    <s v="SOLVED"/>
    <s v=""/>
    <s v="5016444271NO LABELS"/>
    <x v="0"/>
    <x v="5"/>
    <b v="0"/>
    <n v="1"/>
    <n v="0"/>
  </r>
  <r>
    <n v="5016444270"/>
    <x v="1302"/>
    <n v="20250616741149"/>
    <x v="10"/>
    <s v="GB"/>
    <s v="DX01"/>
    <x v="1"/>
    <x v="3"/>
    <d v="2025-06-25T00:00:00"/>
    <s v="Yes"/>
    <x v="1"/>
    <d v="2025-06-25T00:00:00"/>
    <s v="SOLVED"/>
    <s v=""/>
    <s v="5016444270NO LABELS"/>
    <x v="0"/>
    <x v="5"/>
    <b v="0"/>
    <n v="1"/>
    <n v="0"/>
  </r>
  <r>
    <n v="5016465975"/>
    <x v="1303"/>
    <n v="20250616741714"/>
    <x v="112"/>
    <s v="GB"/>
    <n v="3402"/>
    <x v="1"/>
    <x v="8"/>
    <d v="2025-06-25T00:00:00"/>
    <s v="Yes"/>
    <x v="1"/>
    <d v="2025-06-25T00:00:00"/>
    <s v="SOLVED"/>
    <s v=""/>
    <s v="5016465975NOT SCANNABLE "/>
    <x v="0"/>
    <x v="5"/>
    <b v="0"/>
    <n v="1"/>
    <n v="0"/>
  </r>
  <r>
    <n v="5016454691"/>
    <x v="1304"/>
    <n v="20250617742684"/>
    <x v="16"/>
    <s v="GB"/>
    <s v="DX01-L5"/>
    <x v="1"/>
    <x v="3"/>
    <d v="2025-06-25T00:00:00"/>
    <s v="Yes"/>
    <x v="1"/>
    <d v="2025-06-25T00:00:00"/>
    <s v="SOLVED"/>
    <s v=""/>
    <s v="5016454691NO LABELS"/>
    <x v="0"/>
    <x v="5"/>
    <b v="0"/>
    <n v="1"/>
    <n v="0"/>
  </r>
  <r>
    <n v="5016454966"/>
    <x v="1305"/>
    <n v="20250617742775"/>
    <x v="84"/>
    <s v="GB"/>
    <s v="U2-L5"/>
    <x v="1"/>
    <x v="8"/>
    <d v="2025-06-25T00:00:00"/>
    <s v="Yes"/>
    <x v="1"/>
    <d v="2025-06-25T00:00:00"/>
    <s v="SOLVED"/>
    <s v=""/>
    <s v="5016454966NOT SCANNABLE "/>
    <x v="0"/>
    <x v="5"/>
    <b v="0"/>
    <n v="1"/>
    <n v="0"/>
  </r>
  <r>
    <n v="5016466566"/>
    <x v="1306"/>
    <n v="20250618743674"/>
    <x v="43"/>
    <s v="GB"/>
    <s v="U2-L5"/>
    <x v="1"/>
    <x v="8"/>
    <d v="2025-06-25T00:00:00"/>
    <s v="Yes"/>
    <x v="1"/>
    <d v="2025-06-25T00:00:00"/>
    <s v="SOLVED"/>
    <s v=""/>
    <s v="5016466566NOT SCANNABLE "/>
    <x v="0"/>
    <x v="5"/>
    <b v="0"/>
    <n v="1"/>
    <n v="0"/>
  </r>
  <r>
    <n v="5016466353"/>
    <x v="1307"/>
    <n v="20250618743829"/>
    <x v="213"/>
    <s v="GB"/>
    <n v="3402"/>
    <x v="1"/>
    <x v="0"/>
    <d v="2025-06-25T00:00:00"/>
    <s v="Yes"/>
    <x v="1"/>
    <d v="2025-06-25T00:00:00"/>
    <s v="SOLVED"/>
    <s v=""/>
    <s v="5016466353DAMAGE "/>
    <x v="0"/>
    <x v="5"/>
    <b v="0"/>
    <n v="1"/>
    <n v="0"/>
  </r>
  <r>
    <n v="5015998428"/>
    <x v="914"/>
    <n v="20250505710495"/>
    <x v="43"/>
    <s v="GB"/>
    <s v="U2-L5"/>
    <x v="1"/>
    <x v="3"/>
    <d v="2025-06-25T00:00:00"/>
    <s v="Yes"/>
    <x v="1"/>
    <d v="2025-06-25T00:00:00"/>
    <s v="SOLVED"/>
    <s v=""/>
    <s v="5015998428NO LABELS"/>
    <x v="0"/>
    <x v="5"/>
    <b v="0"/>
    <n v="1"/>
    <n v="0"/>
  </r>
  <r>
    <n v="5016466514"/>
    <x v="1308"/>
    <n v="20250619744476"/>
    <x v="20"/>
    <s v="GB"/>
    <s v="OYL1"/>
    <x v="2"/>
    <x v="5"/>
    <d v="2025-06-25T00:00:00"/>
    <s v="NA"/>
    <x v="1"/>
    <d v="2025-06-25T00:00:00"/>
    <s v="SOLVED"/>
    <s v="1 received 1 manco, supplier added  goods on 1 pallet, confirmed by NCC"/>
    <s v="5016466514AMOUNT"/>
    <x v="0"/>
    <x v="5"/>
    <b v="0"/>
    <n v="1"/>
    <n v="0"/>
  </r>
  <r>
    <n v="5016466514"/>
    <x v="1308"/>
    <n v="20250619744476"/>
    <x v="20"/>
    <s v="GB"/>
    <s v="OYL1"/>
    <x v="2"/>
    <x v="3"/>
    <d v="2025-06-25T00:00:00"/>
    <s v="Yes"/>
    <x v="1"/>
    <d v="2025-06-25T00:00:00"/>
    <s v="SOLVED"/>
    <s v="1 received 1 manco, supplier added  goods on 1 pallet, confirmed by NCC"/>
    <s v="5016466514NO LABELS"/>
    <x v="0"/>
    <x v="5"/>
    <b v="0"/>
    <n v="1"/>
    <n v="0"/>
  </r>
  <r>
    <n v="5016481877"/>
    <x v="1309"/>
    <n v="20250620745390"/>
    <x v="153"/>
    <s v="GB"/>
    <s v="MY02"/>
    <x v="2"/>
    <x v="8"/>
    <d v="2025-06-25T00:00:00"/>
    <s v="Yes"/>
    <x v="1"/>
    <d v="2025-06-25T00:00:00"/>
    <s v="SOLVED"/>
    <s v=""/>
    <s v="5016481877NOT SCANNABLE "/>
    <x v="0"/>
    <x v="5"/>
    <b v="0"/>
    <n v="1"/>
    <n v="0"/>
  </r>
  <r>
    <n v="5016481875"/>
    <x v="1309"/>
    <n v="20250620745396"/>
    <x v="153"/>
    <s v="GB"/>
    <s v="DX01-L5"/>
    <x v="2"/>
    <x v="8"/>
    <d v="2025-06-25T00:00:00"/>
    <s v="Yes"/>
    <x v="1"/>
    <d v="2025-06-25T00:00:00"/>
    <s v="SOLVED"/>
    <s v=""/>
    <s v="5016481875NOT SCANNABLE "/>
    <x v="0"/>
    <x v="5"/>
    <b v="0"/>
    <n v="1"/>
    <n v="0"/>
  </r>
  <r>
    <n v="5016481874"/>
    <x v="1309"/>
    <n v="20250620745400"/>
    <x v="153"/>
    <s v="GB"/>
    <s v="DX01-L5"/>
    <x v="2"/>
    <x v="8"/>
    <d v="2025-06-25T00:00:00"/>
    <s v="Yes"/>
    <x v="1"/>
    <d v="2025-06-25T00:00:00"/>
    <s v="SOLVED"/>
    <s v=""/>
    <s v="5016481874NOT SCANNABLE "/>
    <x v="0"/>
    <x v="5"/>
    <b v="0"/>
    <n v="1"/>
    <n v="0"/>
  </r>
  <r>
    <n v="5016466368"/>
    <x v="1310"/>
    <n v="20250618743905"/>
    <x v="81"/>
    <s v="GB"/>
    <n v="3401"/>
    <x v="0"/>
    <x v="3"/>
    <d v="2025-06-26T00:00:00"/>
    <s v="Yes"/>
    <x v="1"/>
    <d v="2025-06-26T00:00:00"/>
    <s v="SOLVED"/>
    <s v=""/>
    <s v="5016466368NO LABELS"/>
    <x v="0"/>
    <x v="5"/>
    <b v="0"/>
    <n v="1"/>
    <n v="0"/>
  </r>
  <r>
    <n v="5016466400"/>
    <x v="1311"/>
    <n v="20250609736386"/>
    <x v="258"/>
    <s v="FR"/>
    <n v="3705"/>
    <x v="6"/>
    <x v="3"/>
    <d v="2025-06-26T00:00:00"/>
    <s v="Yes"/>
    <x v="1"/>
    <d v="2025-06-26T00:00:00"/>
    <s v="SOLVED"/>
    <s v=""/>
    <s v="5016466400NO LABELS"/>
    <x v="0"/>
    <x v="5"/>
    <b v="0"/>
    <n v="1"/>
    <n v="0"/>
  </r>
  <r>
    <n v="5016481799"/>
    <x v="1312"/>
    <n v="20250619744544"/>
    <x v="260"/>
    <s v="FR"/>
    <n v="3705"/>
    <x v="6"/>
    <x v="3"/>
    <d v="2025-06-26T00:00:00"/>
    <s v="Yes"/>
    <x v="1"/>
    <d v="2025-06-26T00:00:00"/>
    <s v="SOLVED"/>
    <s v=""/>
    <s v="5016481799NO LABELS"/>
    <x v="0"/>
    <x v="5"/>
    <b v="0"/>
    <n v="1"/>
    <n v="0"/>
  </r>
  <r>
    <n v="5016481724"/>
    <x v="1313"/>
    <n v="20250620745560"/>
    <x v="259"/>
    <s v="FR"/>
    <n v="3705"/>
    <x v="6"/>
    <x v="8"/>
    <d v="2025-06-26T00:00:00"/>
    <s v="Yes"/>
    <x v="1"/>
    <d v="2025-06-26T00:00:00"/>
    <s v="SOLVED"/>
    <s v=""/>
    <s v="5016481724NOT SCANNABLE "/>
    <x v="0"/>
    <x v="5"/>
    <b v="0"/>
    <n v="1"/>
    <n v="0"/>
  </r>
  <r>
    <n v="5016481848"/>
    <x v="1314"/>
    <n v="20250626749994"/>
    <x v="81"/>
    <s v="GB"/>
    <n v="3401"/>
    <x v="1"/>
    <x v="5"/>
    <d v="2025-06-26T00:00:00"/>
    <s v="NA"/>
    <x v="1"/>
    <d v="2025-06-27T00:00:00"/>
    <s v="SOLVED"/>
    <s v=""/>
    <s v="5016481848AMOUNT"/>
    <x v="0"/>
    <x v="5"/>
    <b v="0"/>
    <n v="1"/>
    <n v="0"/>
  </r>
  <r>
    <n v="5016465845"/>
    <x v="1315"/>
    <n v="20250618743663"/>
    <x v="115"/>
    <s v="GB"/>
    <s v="MY02"/>
    <x v="2"/>
    <x v="3"/>
    <d v="2025-06-26T00:00:00"/>
    <s v="Yes"/>
    <x v="1"/>
    <d v="2025-06-25T00:00:00"/>
    <s v="SOLVED"/>
    <s v=""/>
    <s v="5016465845NO LABELS"/>
    <x v="0"/>
    <x v="5"/>
    <b v="0"/>
    <n v="1"/>
    <n v="0"/>
  </r>
  <r>
    <n v="5016465948"/>
    <x v="1316"/>
    <n v="20250618744019"/>
    <x v="171"/>
    <s v="GB"/>
    <s v="MZ02"/>
    <x v="0"/>
    <x v="3"/>
    <d v="2025-06-27T00:00:00"/>
    <s v="Yes"/>
    <x v="1"/>
    <d v="2025-06-27T00:00:00"/>
    <s v="SOLVED"/>
    <s v=""/>
    <s v="5016465948NO LABELS"/>
    <x v="0"/>
    <x v="5"/>
    <b v="0"/>
    <n v="1"/>
    <n v="0"/>
  </r>
  <r>
    <n v="5016495749"/>
    <x v="1317"/>
    <n v="20250620745565"/>
    <x v="81"/>
    <s v="GB"/>
    <n v="3402"/>
    <x v="0"/>
    <x v="3"/>
    <d v="2025-06-27T00:00:00"/>
    <s v="Yes"/>
    <x v="1"/>
    <d v="2025-06-27T00:00:00"/>
    <s v="SOLVED"/>
    <s v=""/>
    <s v="5016495749NO LABELS"/>
    <x v="0"/>
    <x v="5"/>
    <b v="0"/>
    <n v="1"/>
    <n v="0"/>
  </r>
  <r>
    <n v="5016482028"/>
    <x v="1318"/>
    <n v="20250620745566"/>
    <x v="81"/>
    <s v="GB"/>
    <n v="3401"/>
    <x v="0"/>
    <x v="3"/>
    <d v="2025-06-27T00:00:00"/>
    <s v="Yes"/>
    <x v="1"/>
    <d v="2025-06-27T00:00:00"/>
    <s v="SOLVED"/>
    <s v=""/>
    <s v="5016482028NO LABELS"/>
    <x v="0"/>
    <x v="5"/>
    <b v="0"/>
    <n v="1"/>
    <n v="0"/>
  </r>
  <r>
    <n v="5016427568"/>
    <x v="1319"/>
    <n v="20250612739568"/>
    <x v="134"/>
    <s v="GB"/>
    <n v="3402"/>
    <x v="5"/>
    <x v="0"/>
    <d v="2025-06-27T00:00:00"/>
    <s v="Yes"/>
    <x v="1"/>
    <d v="2025-06-27T00:00:00"/>
    <s v="SOLVED"/>
    <s v=""/>
    <s v="5016427568DAMAGE "/>
    <x v="0"/>
    <x v="5"/>
    <b v="0"/>
    <n v="1"/>
    <n v="0"/>
  </r>
  <r>
    <n v="5016455063"/>
    <x v="1320"/>
    <n v="20250616741039"/>
    <x v="67"/>
    <s v="GB"/>
    <s v="MZ02"/>
    <x v="5"/>
    <x v="6"/>
    <d v="2025-06-27T00:00:00"/>
    <s v="Yes"/>
    <x v="1"/>
    <d v="2025-06-27T00:00:00"/>
    <s v="SOLVED"/>
    <s v=""/>
    <s v="5016455063XX LABELS"/>
    <x v="0"/>
    <x v="5"/>
    <b v="0"/>
    <n v="1"/>
    <n v="0"/>
  </r>
  <r>
    <n v="5016454626"/>
    <x v="1321"/>
    <n v="20250617742575"/>
    <x v="51"/>
    <s v="FR"/>
    <n v="3705"/>
    <x v="5"/>
    <x v="3"/>
    <d v="2025-06-27T00:00:00"/>
    <s v="Yes"/>
    <x v="1"/>
    <d v="2025-06-27T00:00:00"/>
    <s v="SOLVED"/>
    <s v=""/>
    <s v="5016454626NO LABELS"/>
    <x v="0"/>
    <x v="5"/>
    <b v="0"/>
    <n v="1"/>
    <n v="0"/>
  </r>
  <r>
    <n v="5016481410"/>
    <x v="1322"/>
    <n v="20250618743284"/>
    <x v="40"/>
    <s v="GB"/>
    <s v="DX01-L5"/>
    <x v="5"/>
    <x v="2"/>
    <d v="2025-06-27T00:00:00"/>
    <s v="Yes"/>
    <x v="1"/>
    <d v="2025-06-27T00:00:00"/>
    <s v="SOLVED"/>
    <s v=""/>
    <s v="5016481410MISSING LABELS ON SOME UNITS"/>
    <x v="0"/>
    <x v="5"/>
    <b v="0"/>
    <n v="1"/>
    <n v="0"/>
  </r>
  <r>
    <n v="5016481708"/>
    <x v="1323"/>
    <n v="20250619744359"/>
    <x v="51"/>
    <s v="GB"/>
    <n v="3402"/>
    <x v="5"/>
    <x v="3"/>
    <d v="2025-06-27T00:00:00"/>
    <s v="Yes"/>
    <x v="1"/>
    <d v="2025-06-27T00:00:00"/>
    <s v="SOLVED"/>
    <s v=""/>
    <s v="5016481708NO LABELS"/>
    <x v="0"/>
    <x v="5"/>
    <b v="0"/>
    <n v="1"/>
    <n v="0"/>
  </r>
  <r>
    <n v="5016466013"/>
    <x v="1324"/>
    <n v="20250619744684"/>
    <x v="221"/>
    <s v="GB"/>
    <s v="DK-BM01"/>
    <x v="5"/>
    <x v="2"/>
    <d v="2025-06-27T00:00:00"/>
    <s v="Yes"/>
    <x v="1"/>
    <d v="2025-06-27T00:00:00"/>
    <s v="SOLVED"/>
    <s v=""/>
    <s v="5016466013MISSING LABELS ON SOME UNITS"/>
    <x v="0"/>
    <x v="5"/>
    <b v="0"/>
    <n v="1"/>
    <n v="0"/>
  </r>
  <r>
    <n v="5016466441"/>
    <x v="1325"/>
    <n v="20250612738993"/>
    <x v="52"/>
    <s v="GB"/>
    <s v="U2-L5"/>
    <x v="1"/>
    <x v="8"/>
    <d v="2025-06-27T00:00:00"/>
    <s v="Yes"/>
    <x v="1"/>
    <d v="2025-06-27T00:00:00"/>
    <s v="SOLVED"/>
    <s v=""/>
    <s v="5016466441NOT SCANNABLE "/>
    <x v="0"/>
    <x v="5"/>
    <b v="0"/>
    <n v="1"/>
    <n v="0"/>
  </r>
  <r>
    <n v="5016481905"/>
    <x v="1326"/>
    <n v="20250616741004"/>
    <x v="18"/>
    <s v="GB"/>
    <s v="OYL1"/>
    <x v="1"/>
    <x v="6"/>
    <d v="2025-06-27T00:00:00"/>
    <s v="Yes"/>
    <x v="1"/>
    <d v="2025-06-27T00:00:00"/>
    <s v="SOLVED"/>
    <s v=""/>
    <s v="5016481905XX LABELS"/>
    <x v="0"/>
    <x v="5"/>
    <b v="0"/>
    <n v="1"/>
    <n v="0"/>
  </r>
  <r>
    <n v="5016481482"/>
    <x v="1327"/>
    <n v="20250617742674"/>
    <x v="267"/>
    <s v="GB"/>
    <s v="OYL1"/>
    <x v="1"/>
    <x v="3"/>
    <d v="2025-06-27T00:00:00"/>
    <s v="Yes"/>
    <x v="1"/>
    <d v="2025-06-27T00:00:00"/>
    <s v="SOLVED"/>
    <s v=""/>
    <s v="5016481482NO LABELS"/>
    <x v="0"/>
    <x v="5"/>
    <b v="0"/>
    <n v="1"/>
    <n v="0"/>
  </r>
  <r>
    <n v="5016496259"/>
    <x v="1328"/>
    <n v="20250620745479"/>
    <x v="44"/>
    <s v="GB"/>
    <s v="DX01-L5"/>
    <x v="1"/>
    <x v="3"/>
    <d v="2025-06-27T00:00:00"/>
    <s v="No"/>
    <x v="1"/>
    <d v="2025-06-27T00:00:00"/>
    <s v="SOLVED"/>
    <s v=""/>
    <s v="5016496259NO LABELS"/>
    <x v="0"/>
    <x v="5"/>
    <b v="1"/>
    <n v="1"/>
    <n v="0"/>
  </r>
  <r>
    <n v="5016496259"/>
    <x v="1328"/>
    <n v="20250620745479"/>
    <x v="44"/>
    <s v="GB"/>
    <s v="DX01-L5"/>
    <x v="1"/>
    <x v="3"/>
    <d v="2025-06-27T00:00:00"/>
    <s v="Yes"/>
    <x v="1"/>
    <d v="2025-06-27T00:00:00"/>
    <s v="SOLVED"/>
    <s v=""/>
    <s v="5016496259NO LABELS"/>
    <x v="0"/>
    <x v="5"/>
    <b v="1"/>
    <n v="1"/>
    <n v="0"/>
  </r>
  <r>
    <n v="5016481421"/>
    <x v="1329"/>
    <n v="20250620745502"/>
    <x v="107"/>
    <s v="GB"/>
    <s v="MY02"/>
    <x v="1"/>
    <x v="0"/>
    <d v="2025-06-27T00:00:00"/>
    <s v="Yes"/>
    <x v="1"/>
    <d v="2025-06-27T00:00:00"/>
    <s v="SOLVED"/>
    <s v=""/>
    <s v="5016481421DAMAGE "/>
    <x v="0"/>
    <x v="5"/>
    <b v="0"/>
    <n v="1"/>
    <n v="0"/>
  </r>
  <r>
    <n v="5016495652"/>
    <x v="1330"/>
    <n v="20250623746612"/>
    <x v="16"/>
    <s v="GB"/>
    <s v="MZ02"/>
    <x v="1"/>
    <x v="3"/>
    <d v="2025-06-27T00:00:00"/>
    <s v="Yes"/>
    <x v="1"/>
    <d v="2025-06-27T00:00:00"/>
    <s v="SOLVED"/>
    <s v=""/>
    <s v="5016495652NO LABELS"/>
    <x v="0"/>
    <x v="5"/>
    <b v="0"/>
    <n v="1"/>
    <n v="0"/>
  </r>
  <r>
    <n v="5016511591"/>
    <x v="1331"/>
    <n v="20250625748450"/>
    <x v="70"/>
    <s v="GB"/>
    <s v="MY02"/>
    <x v="1"/>
    <x v="3"/>
    <d v="2025-06-27T00:00:00"/>
    <s v="Yes"/>
    <x v="1"/>
    <d v="2025-06-27T00:00:00"/>
    <s v="SOLVED"/>
    <s v=""/>
    <s v="5016511591NO LABELS"/>
    <x v="0"/>
    <x v="5"/>
    <b v="0"/>
    <n v="1"/>
    <n v="0"/>
  </r>
  <r>
    <n v="5016482125"/>
    <x v="1332"/>
    <n v="20250619744365"/>
    <x v="7"/>
    <s v="GB"/>
    <s v="DK-BM01"/>
    <x v="2"/>
    <x v="3"/>
    <d v="2025-06-27T00:00:00"/>
    <s v="Yes"/>
    <x v="1"/>
    <d v="2025-06-27T00:00:00"/>
    <s v="SOLVED"/>
    <s v=""/>
    <s v="5016482125NO LABELS"/>
    <x v="0"/>
    <x v="5"/>
    <b v="0"/>
    <n v="1"/>
    <n v="0"/>
  </r>
  <r>
    <n v="5016495716"/>
    <x v="1333"/>
    <n v="20250619744549"/>
    <x v="139"/>
    <s v="GB"/>
    <s v="DX01-L5"/>
    <x v="2"/>
    <x v="3"/>
    <d v="2025-06-27T00:00:00"/>
    <s v="Yes"/>
    <x v="1"/>
    <d v="2025-06-27T00:00:00"/>
    <s v="SOLVED"/>
    <s v=""/>
    <s v="5016495716NO LABELS"/>
    <x v="0"/>
    <x v="5"/>
    <b v="0"/>
    <n v="1"/>
    <n v="0"/>
  </r>
  <r>
    <n v="5016527004"/>
    <x v="1334"/>
    <n v="20250624748008"/>
    <x v="81"/>
    <s v="GB"/>
    <n v="3402"/>
    <x v="0"/>
    <x v="3"/>
    <d v="2025-06-30T00:00:00"/>
    <s v="Yes"/>
    <x v="1"/>
    <d v="2025-06-30T00:00:00"/>
    <s v="SOLVED"/>
    <s v=""/>
    <s v="5016527004NO LABELS"/>
    <x v="0"/>
    <x v="5"/>
    <b v="0"/>
    <n v="1"/>
    <n v="0"/>
  </r>
  <r>
    <n v="5016527004"/>
    <x v="1334"/>
    <n v="20250624748008"/>
    <x v="81"/>
    <s v="GB"/>
    <n v="3402"/>
    <x v="0"/>
    <x v="0"/>
    <d v="2025-06-30T00:00:00"/>
    <s v="Yes"/>
    <x v="1"/>
    <d v="2025-07-04T00:00:00"/>
    <s v="SOLVED"/>
    <s v=""/>
    <s v="5016527004DAMAGE "/>
    <x v="0"/>
    <x v="5"/>
    <b v="0"/>
    <n v="1"/>
    <n v="0"/>
  </r>
  <r>
    <n v="5016527004"/>
    <x v="1334"/>
    <n v="20250624748008"/>
    <x v="81"/>
    <s v="GB"/>
    <n v="3402"/>
    <x v="0"/>
    <x v="5"/>
    <d v="2025-06-30T00:00:00"/>
    <s v="Yes"/>
    <x v="1"/>
    <d v="2025-07-04T00:00:00"/>
    <s v="SOLVED"/>
    <s v=""/>
    <s v="5016527004AMOUNT"/>
    <x v="0"/>
    <x v="5"/>
    <b v="0"/>
    <n v="1"/>
    <n v="0"/>
  </r>
  <r>
    <n v="5016522374"/>
    <x v="1335"/>
    <n v="20250626750036"/>
    <x v="81"/>
    <s v="GB"/>
    <n v="3402"/>
    <x v="0"/>
    <x v="3"/>
    <d v="2025-06-30T00:00:00"/>
    <s v="Yes"/>
    <x v="1"/>
    <d v="2025-06-30T00:00:00"/>
    <s v="SOLVED"/>
    <s v=""/>
    <s v="5016522374NO LABELS"/>
    <x v="0"/>
    <x v="5"/>
    <b v="0"/>
    <n v="1"/>
    <n v="0"/>
  </r>
  <r>
    <n v="5016522374"/>
    <x v="1335"/>
    <n v="20250626750036"/>
    <x v="81"/>
    <s v="GB"/>
    <n v="3402"/>
    <x v="0"/>
    <x v="5"/>
    <d v="2025-06-30T00:00:00"/>
    <s v="Yes"/>
    <x v="1"/>
    <d v="2025-07-17T00:00:00"/>
    <s v="SOLVED"/>
    <s v=""/>
    <s v="5016522374AMOUNT"/>
    <x v="0"/>
    <x v="5"/>
    <b v="0"/>
    <n v="1"/>
    <n v="0"/>
  </r>
  <r>
    <n v="5016512138"/>
    <x v="1336"/>
    <n v="20250609736388"/>
    <x v="258"/>
    <s v="FR"/>
    <n v="3705"/>
    <x v="6"/>
    <x v="3"/>
    <d v="2025-06-30T00:00:00"/>
    <s v="Yes"/>
    <x v="1"/>
    <d v="2025-06-30T00:00:00"/>
    <s v="SOLVED"/>
    <s v=""/>
    <s v="5016512138NO LABELS"/>
    <x v="0"/>
    <x v="5"/>
    <b v="0"/>
    <n v="1"/>
    <n v="0"/>
  </r>
  <r>
    <n v="5016496124"/>
    <x v="1337"/>
    <n v="20250619745111"/>
    <x v="268"/>
    <s v="FR"/>
    <n v="3705"/>
    <x v="6"/>
    <x v="3"/>
    <d v="2025-06-30T00:00:00"/>
    <s v="Yes"/>
    <x v="1"/>
    <d v="2025-06-30T00:00:00"/>
    <s v="SOLVED"/>
    <s v=""/>
    <s v="5016496124NO LABELS"/>
    <x v="0"/>
    <x v="5"/>
    <b v="0"/>
    <n v="1"/>
    <n v="0"/>
  </r>
  <r>
    <n v="5016511508"/>
    <x v="1338"/>
    <n v="20250620745520"/>
    <x v="269"/>
    <s v="FR"/>
    <n v="3705"/>
    <x v="6"/>
    <x v="3"/>
    <d v="2025-06-30T00:00:00"/>
    <s v="Yes"/>
    <x v="1"/>
    <d v="2025-06-30T00:00:00"/>
    <s v="SOLVED"/>
    <s v=""/>
    <s v="5016511508NO LABELS"/>
    <x v="0"/>
    <x v="5"/>
    <b v="0"/>
    <n v="1"/>
    <n v="0"/>
  </r>
  <r>
    <n v="5016511754"/>
    <x v="1339"/>
    <n v="20250624747417"/>
    <x v="254"/>
    <s v="FR"/>
    <n v="3705"/>
    <x v="6"/>
    <x v="3"/>
    <d v="2025-06-30T00:00:00"/>
    <s v="Yes"/>
    <x v="1"/>
    <d v="2025-06-30T00:00:00"/>
    <s v="SOLVED"/>
    <s v=""/>
    <s v="5016511754NO LABELS"/>
    <x v="0"/>
    <x v="5"/>
    <b v="0"/>
    <n v="1"/>
    <n v="0"/>
  </r>
  <r>
    <n v="5016465909"/>
    <x v="1340"/>
    <n v="20250617742803"/>
    <x v="128"/>
    <s v="GB"/>
    <s v="DK-LW08"/>
    <x v="5"/>
    <x v="3"/>
    <d v="2025-06-30T00:00:00"/>
    <s v="Yes"/>
    <x v="1"/>
    <d v="2025-06-30T00:00:00"/>
    <s v="SOLVED"/>
    <s v=""/>
    <s v="5016465909NO LABELS"/>
    <x v="0"/>
    <x v="5"/>
    <b v="0"/>
    <n v="1"/>
    <n v="0"/>
  </r>
  <r>
    <n v="5016495936"/>
    <x v="1341"/>
    <n v="20250623746121"/>
    <x v="15"/>
    <s v="GB"/>
    <s v="U2-L5"/>
    <x v="1"/>
    <x v="3"/>
    <d v="2025-06-30T00:00:00"/>
    <s v="Yes"/>
    <x v="1"/>
    <d v="2025-06-30T00:00:00"/>
    <s v="SOLVED"/>
    <s v=""/>
    <s v="5016495936NO LABELS"/>
    <x v="0"/>
    <x v="5"/>
    <b v="0"/>
    <n v="1"/>
    <n v="0"/>
  </r>
  <r>
    <n v="5016511080"/>
    <x v="1342"/>
    <n v="20250623746501"/>
    <x v="55"/>
    <s v="GB"/>
    <s v="DX01-L5"/>
    <x v="1"/>
    <x v="9"/>
    <d v="2025-06-30T00:00:00"/>
    <s v="NA"/>
    <x v="1"/>
    <d v="2025-07-01T00:00:00"/>
    <s v="SOLVED"/>
    <s v="arrived without manifest 01-07"/>
    <s v="5016511080MANCO"/>
    <x v="0"/>
    <x v="5"/>
    <b v="0"/>
    <n v="1"/>
    <n v="0"/>
  </r>
  <r>
    <n v="5016511747"/>
    <x v="1343"/>
    <n v="20250624747494"/>
    <x v="213"/>
    <s v="GB"/>
    <s v="MZ07"/>
    <x v="1"/>
    <x v="0"/>
    <d v="2025-06-30T00:00:00"/>
    <s v="Yes"/>
    <x v="1"/>
    <d v="2025-06-30T00:00:00"/>
    <s v="SOLVED"/>
    <s v=""/>
    <s v="5016511747DAMAGE "/>
    <x v="0"/>
    <x v="5"/>
    <b v="0"/>
    <n v="1"/>
    <n v="0"/>
  </r>
  <r>
    <n v="5016526931"/>
    <x v="1344"/>
    <n v="20250625748261"/>
    <x v="30"/>
    <s v="GB"/>
    <s v="OYL1"/>
    <x v="0"/>
    <x v="0"/>
    <d v="2025-07-01T00:00:00"/>
    <s v="Yes"/>
    <x v="1"/>
    <d v="2025-07-01T00:00:00"/>
    <s v="SOLVED"/>
    <s v=""/>
    <s v="5016526931DAMAGE "/>
    <x v="0"/>
    <x v="6"/>
    <b v="0"/>
    <n v="1"/>
    <n v="0"/>
  </r>
  <r>
    <n v="5016527735"/>
    <x v="1345"/>
    <n v="20250625748456"/>
    <x v="191"/>
    <s v="GB"/>
    <n v="3402"/>
    <x v="0"/>
    <x v="8"/>
    <d v="2025-07-01T00:00:00"/>
    <s v="Yes"/>
    <x v="1"/>
    <d v="2025-07-01T00:00:00"/>
    <s v="SOLVED"/>
    <s v=""/>
    <s v="5016527735NOT SCANNABLE "/>
    <x v="0"/>
    <x v="6"/>
    <b v="0"/>
    <n v="1"/>
    <n v="0"/>
  </r>
  <r>
    <n v="5016250586"/>
    <x v="1346"/>
    <n v="20250528728409"/>
    <x v="232"/>
    <s v="GB"/>
    <s v="DX01-L5"/>
    <x v="5"/>
    <x v="10"/>
    <d v="2025-07-01T00:00:00"/>
    <s v="Yes"/>
    <x v="1"/>
    <d v="2025-07-03T00:00:00"/>
    <s v="SOLVED"/>
    <s v="Shipment not in eorder and cancelled in our system PROCESSED AS 20250630-S-70124"/>
    <s v="5016250586OTHER"/>
    <x v="0"/>
    <x v="6"/>
    <b v="0"/>
    <n v="1"/>
    <n v="0"/>
  </r>
  <r>
    <n v="5016496090"/>
    <x v="1347"/>
    <n v="20250619744349"/>
    <x v="134"/>
    <s v="GB"/>
    <n v="3402"/>
    <x v="5"/>
    <x v="3"/>
    <d v="2025-07-01T00:00:00"/>
    <s v="No"/>
    <x v="1"/>
    <d v="2025-07-01T00:00:00"/>
    <s v="SOLVED"/>
    <s v=""/>
    <s v="5016496090NO LABELS"/>
    <x v="0"/>
    <x v="6"/>
    <b v="0"/>
    <n v="1"/>
    <n v="0"/>
  </r>
  <r>
    <n v="5016527792"/>
    <x v="1348"/>
    <n v="20250620745511"/>
    <x v="44"/>
    <s v="GB"/>
    <s v="DX01-L5"/>
    <x v="1"/>
    <x v="3"/>
    <d v="2025-07-01T00:00:00"/>
    <s v="Yes"/>
    <x v="1"/>
    <d v="2025-07-01T00:00:00"/>
    <s v="SOLVED"/>
    <s v=""/>
    <s v="5016527792NO LABELS"/>
    <x v="0"/>
    <x v="6"/>
    <b v="0"/>
    <n v="1"/>
    <n v="0"/>
  </r>
  <r>
    <n v="5016527594"/>
    <x v="1349"/>
    <n v="20250623746732"/>
    <x v="54"/>
    <s v="GB"/>
    <n v="3402"/>
    <x v="1"/>
    <x v="8"/>
    <d v="2025-07-01T00:00:00"/>
    <s v="Yes"/>
    <x v="1"/>
    <d v="2025-07-01T00:00:00"/>
    <s v="SOLVED"/>
    <s v=""/>
    <s v="5016527594NOT SCANNABLE "/>
    <x v="0"/>
    <x v="6"/>
    <b v="0"/>
    <n v="1"/>
    <n v="0"/>
  </r>
  <r>
    <n v="5016526988"/>
    <x v="1350"/>
    <n v="20250625748249"/>
    <x v="45"/>
    <s v="GB"/>
    <s v="DX01-L5"/>
    <x v="1"/>
    <x v="8"/>
    <d v="2025-07-01T00:00:00"/>
    <s v="Yes"/>
    <x v="1"/>
    <d v="2025-07-01T00:00:00"/>
    <s v="SOLVED"/>
    <s v=""/>
    <s v="5016526988NOT SCANNABLE "/>
    <x v="0"/>
    <x v="6"/>
    <b v="0"/>
    <n v="1"/>
    <n v="0"/>
  </r>
  <r>
    <n v="5016527779"/>
    <x v="1351"/>
    <n v="20250625748327"/>
    <x v="217"/>
    <s v="GB"/>
    <s v="DX01-L5"/>
    <x v="1"/>
    <x v="3"/>
    <d v="2025-07-01T00:00:00"/>
    <s v="Yes"/>
    <x v="1"/>
    <d v="2025-07-01T00:00:00"/>
    <s v="SOLVED"/>
    <s v=""/>
    <s v="5016527779NO LABELS"/>
    <x v="0"/>
    <x v="6"/>
    <b v="0"/>
    <n v="1"/>
    <n v="0"/>
  </r>
  <r>
    <n v="5016541927"/>
    <x v="1352"/>
    <n v="20250625748762"/>
    <x v="226"/>
    <s v="GB"/>
    <s v="MZ02"/>
    <x v="1"/>
    <x v="3"/>
    <d v="2025-07-01T00:00:00"/>
    <s v="Yes"/>
    <x v="1"/>
    <d v="2025-07-01T00:00:00"/>
    <s v="SOLVED"/>
    <s v=""/>
    <s v="5016541927NO LABELS"/>
    <x v="0"/>
    <x v="6"/>
    <b v="0"/>
    <n v="1"/>
    <n v="0"/>
  </r>
  <r>
    <n v="5016527614"/>
    <x v="1353"/>
    <n v="20250625748819"/>
    <x v="16"/>
    <s v="GB"/>
    <s v="DX01-L5"/>
    <x v="1"/>
    <x v="3"/>
    <d v="2025-07-01T00:00:00"/>
    <s v="Yes"/>
    <x v="1"/>
    <d v="2025-07-01T00:00:00"/>
    <s v="SOLVED"/>
    <s v=""/>
    <s v="5016527614NO LABELS"/>
    <x v="0"/>
    <x v="6"/>
    <b v="0"/>
    <n v="1"/>
    <n v="0"/>
  </r>
  <r>
    <n v="5016527492"/>
    <x v="1354"/>
    <n v="20250624747683"/>
    <x v="68"/>
    <s v="FR"/>
    <n v="3705"/>
    <x v="3"/>
    <x v="3"/>
    <d v="2025-07-02T00:00:00"/>
    <s v="Yes"/>
    <x v="1"/>
    <d v="2025-07-02T00:00:00"/>
    <s v="SOLVED"/>
    <s v=""/>
    <s v="5016527492NO LABELS"/>
    <x v="0"/>
    <x v="6"/>
    <b v="0"/>
    <n v="1"/>
    <n v="0"/>
  </r>
  <r>
    <n v="5016427850"/>
    <x v="1355"/>
    <n v="20250613740332"/>
    <x v="248"/>
    <s v="GB"/>
    <s v="OYL1"/>
    <x v="1"/>
    <x v="3"/>
    <d v="2025-07-02T00:00:00"/>
    <s v="Yes"/>
    <x v="1"/>
    <d v="2025-07-02T00:00:00"/>
    <s v="SOLVED"/>
    <s v=""/>
    <s v="5016427850NO LABELS"/>
    <x v="0"/>
    <x v="6"/>
    <b v="0"/>
    <n v="1"/>
    <n v="0"/>
  </r>
  <r>
    <n v="5016495766"/>
    <x v="1356"/>
    <n v="20250619745155"/>
    <x v="88"/>
    <s v="GB"/>
    <s v="DX01-L5"/>
    <x v="1"/>
    <x v="6"/>
    <d v="2025-07-02T00:00:00"/>
    <s v="Yes"/>
    <x v="1"/>
    <d v="2025-07-02T00:00:00"/>
    <s v="SOLVED"/>
    <s v=""/>
    <s v="5016495766XX LABELS"/>
    <x v="0"/>
    <x v="6"/>
    <b v="0"/>
    <n v="1"/>
    <n v="0"/>
  </r>
  <r>
    <n v="5016527517"/>
    <x v="1357"/>
    <n v="20250623746684"/>
    <x v="152"/>
    <s v="GB"/>
    <s v="MZ02"/>
    <x v="1"/>
    <x v="3"/>
    <d v="2025-07-02T00:00:00"/>
    <s v="Yes"/>
    <x v="1"/>
    <d v="2025-07-02T00:00:00"/>
    <s v="SOLVED"/>
    <s v=""/>
    <s v="5016527517NO LABELS"/>
    <x v="0"/>
    <x v="6"/>
    <b v="0"/>
    <n v="1"/>
    <n v="0"/>
  </r>
  <r>
    <n v="5016541965"/>
    <x v="1358"/>
    <n v="20250625748343"/>
    <x v="112"/>
    <s v="GB"/>
    <n v="3402"/>
    <x v="1"/>
    <x v="8"/>
    <d v="2025-07-02T00:00:00"/>
    <s v="Yes"/>
    <x v="1"/>
    <d v="2025-07-02T00:00:00"/>
    <s v="SOLVED"/>
    <s v=""/>
    <s v="5016541965NOT SCANNABLE "/>
    <x v="0"/>
    <x v="6"/>
    <b v="0"/>
    <n v="1"/>
    <n v="0"/>
  </r>
  <r>
    <n v="5016541922"/>
    <x v="1359"/>
    <n v="20250626749569"/>
    <x v="85"/>
    <s v="GB"/>
    <s v="DX01"/>
    <x v="1"/>
    <x v="3"/>
    <d v="2025-07-02T00:00:00"/>
    <s v="Yes"/>
    <x v="1"/>
    <d v="2025-07-02T00:00:00"/>
    <s v="SOLVED"/>
    <s v=""/>
    <s v="5016541922NO LABELS"/>
    <x v="0"/>
    <x v="6"/>
    <b v="0"/>
    <n v="1"/>
    <n v="0"/>
  </r>
  <r>
    <n v="5016542162"/>
    <x v="1360"/>
    <n v="20250626749883"/>
    <x v="18"/>
    <s v="GB"/>
    <s v="OYL1"/>
    <x v="1"/>
    <x v="2"/>
    <d v="2025-07-02T00:00:00"/>
    <s v="Yes"/>
    <x v="1"/>
    <d v="2025-07-02T00:00:00"/>
    <s v="SOLVED"/>
    <s v=""/>
    <s v="5016542162MISSING LABELS ON SOME UNITS"/>
    <x v="0"/>
    <x v="6"/>
    <b v="0"/>
    <n v="1"/>
    <n v="0"/>
  </r>
  <r>
    <n v="5016511199"/>
    <x v="1361"/>
    <n v="20250623746440"/>
    <x v="51"/>
    <s v="GB"/>
    <s v="U2-L5"/>
    <x v="5"/>
    <x v="3"/>
    <d v="2025-07-03T00:00:00"/>
    <s v="Yes"/>
    <x v="1"/>
    <d v="2025-07-03T00:00:00"/>
    <s v="SOLVED"/>
    <s v=""/>
    <s v="5016511199NO LABELS"/>
    <x v="0"/>
    <x v="6"/>
    <b v="0"/>
    <n v="1"/>
    <n v="0"/>
  </r>
  <r>
    <n v="5016512008"/>
    <x v="1362"/>
    <n v="20250624747562"/>
    <x v="22"/>
    <s v="GB"/>
    <s v="DX01-L5"/>
    <x v="5"/>
    <x v="8"/>
    <d v="2025-07-03T00:00:00"/>
    <s v="No"/>
    <x v="1"/>
    <d v="2025-07-03T00:00:00"/>
    <s v="SOLVED"/>
    <s v=""/>
    <s v="5016512008NOT SCANNABLE "/>
    <x v="0"/>
    <x v="6"/>
    <b v="0"/>
    <n v="1"/>
    <n v="0"/>
  </r>
  <r>
    <n v="5016512009"/>
    <x v="1362"/>
    <n v="20250624747622"/>
    <x v="22"/>
    <s v="GB"/>
    <s v="MZ02"/>
    <x v="5"/>
    <x v="8"/>
    <d v="2025-07-03T00:00:00"/>
    <s v="No"/>
    <x v="1"/>
    <d v="2025-07-03T00:00:00"/>
    <s v="SOLVED"/>
    <s v=""/>
    <s v="5016512009NOT SCANNABLE "/>
    <x v="0"/>
    <x v="6"/>
    <b v="0"/>
    <n v="1"/>
    <n v="0"/>
  </r>
  <r>
    <n v="5016512007"/>
    <x v="1362"/>
    <n v="20250624747644"/>
    <x v="22"/>
    <s v="GB"/>
    <s v="MY02"/>
    <x v="5"/>
    <x v="8"/>
    <d v="2025-07-03T00:00:00"/>
    <s v="No"/>
    <x v="1"/>
    <d v="2025-07-03T00:00:00"/>
    <s v="SOLVED"/>
    <s v=""/>
    <s v="5016512007NOT SCANNABLE "/>
    <x v="0"/>
    <x v="6"/>
    <b v="0"/>
    <n v="1"/>
    <n v="0"/>
  </r>
  <r>
    <n v="5016542490"/>
    <x v="1363"/>
    <n v="20250625748568"/>
    <x v="51"/>
    <s v="GB"/>
    <s v="U2-L5"/>
    <x v="5"/>
    <x v="3"/>
    <d v="2025-07-03T00:00:00"/>
    <s v="Yes"/>
    <x v="1"/>
    <d v="2025-07-03T00:00:00"/>
    <s v="SOLVED"/>
    <s v=""/>
    <s v="5016542490NO LABELS"/>
    <x v="0"/>
    <x v="6"/>
    <b v="0"/>
    <n v="1"/>
    <n v="0"/>
  </r>
  <r>
    <n v="5016542291"/>
    <x v="1364"/>
    <n v="20250625749070"/>
    <x v="29"/>
    <s v="GB"/>
    <s v="OYL1"/>
    <x v="1"/>
    <x v="3"/>
    <d v="2025-07-03T00:00:00"/>
    <s v="Yes"/>
    <x v="1"/>
    <d v="2025-07-03T00:00:00"/>
    <s v="SOLVED"/>
    <s v=""/>
    <s v="5016542291NO LABELS"/>
    <x v="0"/>
    <x v="6"/>
    <b v="0"/>
    <n v="1"/>
    <n v="0"/>
  </r>
  <r>
    <n v="5016541888"/>
    <x v="1365"/>
    <n v="20250626749521"/>
    <x v="135"/>
    <s v="GB"/>
    <n v="3402"/>
    <x v="1"/>
    <x v="3"/>
    <d v="2025-07-03T00:00:00"/>
    <s v="Yes"/>
    <x v="1"/>
    <d v="2025-07-03T00:00:00"/>
    <s v="SOLVED"/>
    <s v=""/>
    <s v="5016541888NO LABELS"/>
    <x v="0"/>
    <x v="6"/>
    <b v="0"/>
    <n v="1"/>
    <n v="0"/>
  </r>
  <r>
    <n v="5016541890"/>
    <x v="1365"/>
    <n v="20250626749776"/>
    <x v="135"/>
    <s v="GB"/>
    <s v="MZ02"/>
    <x v="1"/>
    <x v="2"/>
    <d v="2025-07-03T00:00:00"/>
    <s v="Yes"/>
    <x v="1"/>
    <d v="2025-07-03T00:00:00"/>
    <s v="SOLVED"/>
    <s v=""/>
    <s v="5016541890MISSING LABELS ON SOME UNITS"/>
    <x v="0"/>
    <x v="6"/>
    <b v="0"/>
    <n v="1"/>
    <n v="0"/>
  </r>
  <r>
    <n v="5016527213"/>
    <x v="1366"/>
    <n v="20250625748251"/>
    <x v="56"/>
    <s v="GB"/>
    <s v="OYL1"/>
    <x v="0"/>
    <x v="3"/>
    <d v="2025-07-04T00:00:00"/>
    <s v="Yes"/>
    <x v="1"/>
    <d v="2025-07-04T00:00:00"/>
    <s v="SOLVED"/>
    <s v=""/>
    <s v="5016527213NO LABELS"/>
    <x v="0"/>
    <x v="6"/>
    <b v="0"/>
    <n v="1"/>
    <n v="0"/>
  </r>
  <r>
    <n v="5016558349"/>
    <x v="1367"/>
    <n v="20250626749852"/>
    <x v="117"/>
    <s v="GB"/>
    <s v="OYL1"/>
    <x v="0"/>
    <x v="3"/>
    <d v="2025-07-04T00:00:00"/>
    <s v="Yes"/>
    <x v="1"/>
    <d v="2025-07-04T00:00:00"/>
    <s v="SOLVED"/>
    <s v=""/>
    <s v="5016558349NO LABELS"/>
    <x v="0"/>
    <x v="6"/>
    <b v="0"/>
    <n v="1"/>
    <n v="0"/>
  </r>
  <r>
    <n v="5016542249"/>
    <x v="1368"/>
    <n v="20250626750172"/>
    <x v="57"/>
    <s v="GB"/>
    <s v="DX01-L5"/>
    <x v="0"/>
    <x v="6"/>
    <d v="2025-07-04T00:00:00"/>
    <s v="Yes"/>
    <x v="1"/>
    <d v="2025-07-04T00:00:00"/>
    <s v="SOLVED"/>
    <s v=""/>
    <s v="5016542249XX LABELS"/>
    <x v="0"/>
    <x v="6"/>
    <b v="0"/>
    <n v="1"/>
    <n v="0"/>
  </r>
  <r>
    <n v="5016542438"/>
    <x v="1369"/>
    <n v="20250618744038"/>
    <x v="52"/>
    <s v="GB"/>
    <n v="3402"/>
    <x v="1"/>
    <x v="8"/>
    <d v="2025-07-04T00:00:00"/>
    <s v="Yes"/>
    <x v="1"/>
    <d v="2025-07-04T00:00:00"/>
    <s v="SOLVED"/>
    <s v=""/>
    <s v="5016542438NOT SCANNABLE "/>
    <x v="0"/>
    <x v="6"/>
    <b v="0"/>
    <n v="1"/>
    <n v="0"/>
  </r>
  <r>
    <n v="5016512122"/>
    <x v="1370"/>
    <n v="20250624747658"/>
    <x v="19"/>
    <s v="GB"/>
    <s v="DX01-L5"/>
    <x v="1"/>
    <x v="3"/>
    <d v="2025-07-04T00:00:00"/>
    <s v="Yes"/>
    <x v="1"/>
    <d v="2025-07-04T00:00:00"/>
    <s v="SOLVED"/>
    <s v=""/>
    <s v="5016512122NO LABELS"/>
    <x v="0"/>
    <x v="6"/>
    <b v="0"/>
    <n v="1"/>
    <n v="0"/>
  </r>
  <r>
    <n v="5016573537"/>
    <x v="1371"/>
    <n v="20250630752024"/>
    <x v="44"/>
    <s v="GB"/>
    <s v="DX01-L5"/>
    <x v="1"/>
    <x v="3"/>
    <d v="2025-07-04T00:00:00"/>
    <s v="Yes"/>
    <x v="1"/>
    <d v="2025-07-04T00:00:00"/>
    <s v="SOLVED"/>
    <s v=""/>
    <s v="5016573537NO LABELS"/>
    <x v="0"/>
    <x v="6"/>
    <b v="0"/>
    <n v="1"/>
    <n v="0"/>
  </r>
  <r>
    <n v="5016573573"/>
    <x v="1372"/>
    <n v="20250626749956"/>
    <x v="139"/>
    <s v="GB"/>
    <s v="DX01-L5"/>
    <x v="2"/>
    <x v="3"/>
    <d v="2025-07-04T00:00:00"/>
    <s v="Yes"/>
    <x v="1"/>
    <d v="2025-07-04T00:00:00"/>
    <s v="SOLVED"/>
    <s v=""/>
    <s v="5016573573NO LABELS"/>
    <x v="0"/>
    <x v="6"/>
    <b v="0"/>
    <n v="1"/>
    <n v="0"/>
  </r>
  <r>
    <n v="5016558691"/>
    <x v="1373"/>
    <n v="20250624747888"/>
    <x v="270"/>
    <s v="GB"/>
    <s v="U2-L5"/>
    <x v="0"/>
    <x v="9"/>
    <d v="2025-07-07T00:00:00"/>
    <s v="NA"/>
    <x v="1"/>
    <d v="2025-07-09T00:00:00"/>
    <s v="SOLVED"/>
    <s v="Delivery 09-07"/>
    <s v="5016558691MANCO"/>
    <x v="0"/>
    <x v="6"/>
    <b v="0"/>
    <n v="1"/>
    <n v="0"/>
  </r>
  <r>
    <n v="5016573564"/>
    <x v="1374"/>
    <n v="20250630752258"/>
    <x v="57"/>
    <s v="GB"/>
    <s v="DX01-L5"/>
    <x v="0"/>
    <x v="6"/>
    <d v="2025-07-07T00:00:00"/>
    <s v="Yes"/>
    <x v="1"/>
    <d v="2025-07-07T00:00:00"/>
    <s v="SOLVED"/>
    <s v=""/>
    <s v="5016573564XX LABELS"/>
    <x v="0"/>
    <x v="6"/>
    <b v="0"/>
    <n v="1"/>
    <n v="0"/>
  </r>
  <r>
    <n v="5016573569"/>
    <x v="1375"/>
    <n v="20250630752300"/>
    <x v="183"/>
    <s v="GB"/>
    <s v="OYL1"/>
    <x v="0"/>
    <x v="3"/>
    <d v="2025-07-07T00:00:00"/>
    <s v="No"/>
    <x v="1"/>
    <d v="2025-07-07T00:00:00"/>
    <s v="SOLVED"/>
    <s v=""/>
    <s v="5016573569NO LABELS"/>
    <x v="0"/>
    <x v="6"/>
    <b v="0"/>
    <n v="1"/>
    <n v="0"/>
  </r>
  <r>
    <n v="5016573605"/>
    <x v="1376"/>
    <n v="20250624747503"/>
    <x v="268"/>
    <s v="FR"/>
    <n v="3705"/>
    <x v="6"/>
    <x v="8"/>
    <d v="2025-07-07T00:00:00"/>
    <s v="Yes"/>
    <x v="1"/>
    <d v="2025-07-07T00:00:00"/>
    <s v="SOLVED"/>
    <s v=""/>
    <s v="5016573605NOT SCANNABLE "/>
    <x v="0"/>
    <x v="6"/>
    <b v="0"/>
    <n v="1"/>
    <n v="0"/>
  </r>
  <r>
    <n v="5016573116"/>
    <x v="1377"/>
    <n v="20250630751854"/>
    <x v="251"/>
    <s v="FR"/>
    <n v="3705"/>
    <x v="6"/>
    <x v="8"/>
    <d v="2025-07-07T00:00:00"/>
    <s v="Yes"/>
    <x v="1"/>
    <d v="2025-07-07T00:00:00"/>
    <s v="SOLVED"/>
    <s v=""/>
    <s v="5016573116NOT SCANNABLE "/>
    <x v="0"/>
    <x v="6"/>
    <b v="0"/>
    <n v="1"/>
    <n v="0"/>
  </r>
  <r>
    <n v="5016587527"/>
    <x v="1378"/>
    <n v="20250701752794"/>
    <x v="259"/>
    <s v="FR"/>
    <n v="3705"/>
    <x v="6"/>
    <x v="6"/>
    <d v="2025-07-07T00:00:00"/>
    <s v="Yes"/>
    <x v="1"/>
    <d v="2025-07-07T00:00:00"/>
    <s v="SOLVED"/>
    <s v=""/>
    <s v="5016587527XX LABELS"/>
    <x v="0"/>
    <x v="6"/>
    <b v="0"/>
    <n v="1"/>
    <n v="0"/>
  </r>
  <r>
    <n v="5016558632"/>
    <x v="1379"/>
    <n v="20250627750921"/>
    <x v="153"/>
    <s v="GB"/>
    <s v="DX01-L5"/>
    <x v="7"/>
    <x v="8"/>
    <d v="2025-07-07T00:00:00"/>
    <s v="Yes"/>
    <x v="1"/>
    <d v="2025-07-07T00:00:00"/>
    <s v="SOLVED"/>
    <s v=""/>
    <s v="5016558632NOT SCANNABLE "/>
    <x v="0"/>
    <x v="6"/>
    <b v="0"/>
    <n v="1"/>
    <n v="0"/>
  </r>
  <r>
    <n v="5016558633"/>
    <x v="1379"/>
    <n v="20250627750931"/>
    <x v="153"/>
    <s v="GB"/>
    <s v="DX01-L5"/>
    <x v="7"/>
    <x v="8"/>
    <d v="2025-07-07T00:00:00"/>
    <s v="Yes"/>
    <x v="1"/>
    <d v="2025-07-07T00:00:00"/>
    <s v="SOLVED"/>
    <s v=""/>
    <s v="5016558633NOT SCANNABLE "/>
    <x v="0"/>
    <x v="6"/>
    <b v="0"/>
    <n v="1"/>
    <n v="0"/>
  </r>
  <r>
    <n v="5016573758"/>
    <x v="1380"/>
    <n v="20250630751749"/>
    <x v="153"/>
    <s v="GB"/>
    <n v="3402"/>
    <x v="7"/>
    <x v="8"/>
    <d v="2025-07-07T00:00:00"/>
    <s v="Yes"/>
    <x v="1"/>
    <d v="2025-07-07T00:00:00"/>
    <s v="SOLVED"/>
    <s v=""/>
    <s v="5016573758NOT SCANNABLE "/>
    <x v="0"/>
    <x v="6"/>
    <b v="0"/>
    <n v="1"/>
    <n v="0"/>
  </r>
  <r>
    <n v="5016588433"/>
    <x v="1381"/>
    <n v="20250701752669"/>
    <x v="153"/>
    <s v="GB"/>
    <s v="DK-LW08"/>
    <x v="7"/>
    <x v="8"/>
    <d v="2025-07-07T00:00:00"/>
    <s v="Yes"/>
    <x v="1"/>
    <d v="2025-07-07T00:00:00"/>
    <s v="SOLVED"/>
    <s v=""/>
    <s v="5016588433NOT SCANNABLE "/>
    <x v="0"/>
    <x v="6"/>
    <b v="0"/>
    <n v="1"/>
    <n v="0"/>
  </r>
  <r>
    <n v="5016541994"/>
    <x v="1382"/>
    <n v="20250625748911"/>
    <x v="271"/>
    <s v="FR"/>
    <n v="3705"/>
    <x v="5"/>
    <x v="3"/>
    <d v="2025-07-07T00:00:00"/>
    <s v="Yes"/>
    <x v="1"/>
    <d v="2025-07-07T00:00:00"/>
    <s v="SOLVED"/>
    <s v=""/>
    <s v="5016541994NO LABELS"/>
    <x v="0"/>
    <x v="6"/>
    <b v="0"/>
    <n v="1"/>
    <n v="0"/>
  </r>
  <r>
    <n v="5016558481"/>
    <x v="1383"/>
    <n v="20250626749811"/>
    <x v="272"/>
    <s v="FR"/>
    <n v="3705"/>
    <x v="5"/>
    <x v="3"/>
    <d v="2025-07-07T00:00:00"/>
    <s v="Yes"/>
    <x v="1"/>
    <d v="2025-07-07T00:00:00"/>
    <s v="SOLVED"/>
    <s v=""/>
    <s v="5016558481NO LABELS"/>
    <x v="0"/>
    <x v="6"/>
    <b v="0"/>
    <n v="1"/>
    <n v="0"/>
  </r>
  <r>
    <n v="5016573431"/>
    <x v="1384"/>
    <n v="20250627750785"/>
    <x v="69"/>
    <s v="GB"/>
    <n v="3402"/>
    <x v="1"/>
    <x v="3"/>
    <d v="2025-07-07T00:00:00"/>
    <s v="Yes"/>
    <x v="1"/>
    <d v="2025-07-07T00:00:00"/>
    <s v="SOLVED"/>
    <s v=""/>
    <s v="5016573431NO LABELS"/>
    <x v="0"/>
    <x v="6"/>
    <b v="0"/>
    <n v="1"/>
    <n v="0"/>
  </r>
  <r>
    <n v="5016588450"/>
    <x v="1385"/>
    <n v="20250627750894"/>
    <x v="224"/>
    <s v="GB"/>
    <n v="3402"/>
    <x v="1"/>
    <x v="3"/>
    <d v="2025-07-07T00:00:00"/>
    <s v="Yes"/>
    <x v="1"/>
    <d v="2025-07-07T00:00:00"/>
    <s v="SOLVED"/>
    <s v=""/>
    <s v="5016588450NO LABELS"/>
    <x v="0"/>
    <x v="6"/>
    <b v="0"/>
    <n v="1"/>
    <n v="0"/>
  </r>
  <r>
    <n v="5016588450"/>
    <x v="1385"/>
    <n v="20250627750894"/>
    <x v="224"/>
    <s v="GB"/>
    <n v="3402"/>
    <x v="1"/>
    <x v="0"/>
    <d v="2025-07-07T00:00:00"/>
    <s v="Yes"/>
    <x v="1"/>
    <d v="2025-07-07T00:00:00"/>
    <s v="SOLVED"/>
    <s v=""/>
    <s v="5016588450DAMAGE "/>
    <x v="0"/>
    <x v="6"/>
    <b v="0"/>
    <n v="1"/>
    <n v="0"/>
  </r>
  <r>
    <n v="5016573223"/>
    <x v="1386"/>
    <n v="20250627751155"/>
    <x v="15"/>
    <s v="GB"/>
    <s v="U2-L5"/>
    <x v="1"/>
    <x v="3"/>
    <d v="2025-07-07T00:00:00"/>
    <s v="Yes"/>
    <x v="1"/>
    <d v="2025-07-07T00:00:00"/>
    <s v="SOLVED"/>
    <s v=""/>
    <s v="5016573223NO LABELS"/>
    <x v="0"/>
    <x v="6"/>
    <b v="0"/>
    <n v="1"/>
    <n v="0"/>
  </r>
  <r>
    <n v="5016587336"/>
    <x v="1387"/>
    <n v="20250630751728"/>
    <x v="78"/>
    <s v="GB"/>
    <n v="3402"/>
    <x v="1"/>
    <x v="3"/>
    <d v="2025-07-07T00:00:00"/>
    <s v="Yes"/>
    <x v="1"/>
    <d v="2025-07-07T00:00:00"/>
    <s v="SOLVED"/>
    <s v=""/>
    <s v="5016587336NO LABELS"/>
    <x v="0"/>
    <x v="6"/>
    <b v="0"/>
    <n v="1"/>
    <n v="0"/>
  </r>
  <r>
    <n v="5016573575"/>
    <x v="1388"/>
    <n v="20250630751871"/>
    <x v="213"/>
    <s v="GB"/>
    <s v="MZ03"/>
    <x v="1"/>
    <x v="5"/>
    <d v="2025-07-07T00:00:00"/>
    <s v="NA"/>
    <x v="1"/>
    <d v="2025-07-09T00:00:00"/>
    <s v="SOLVED"/>
    <s v="4 out of 5 delivered per request of Lukasz send out "/>
    <s v="5016573575AMOUNT"/>
    <x v="0"/>
    <x v="6"/>
    <b v="0"/>
    <n v="1"/>
    <n v="0"/>
  </r>
  <r>
    <n v="5016587425"/>
    <x v="1389"/>
    <n v="20250701753313"/>
    <x v="96"/>
    <s v="GB"/>
    <s v="DX01-L5"/>
    <x v="1"/>
    <x v="3"/>
    <d v="2025-07-07T00:00:00"/>
    <s v="Yes"/>
    <x v="1"/>
    <d v="2025-07-07T00:00:00"/>
    <s v="SOLVED"/>
    <s v=""/>
    <s v="5016587425NO LABELS"/>
    <x v="0"/>
    <x v="6"/>
    <b v="0"/>
    <n v="1"/>
    <n v="0"/>
  </r>
  <r>
    <n v="5016885336"/>
    <x v="1390"/>
    <n v="20250722768432"/>
    <x v="109"/>
    <s v="GB"/>
    <s v="DK-BM01"/>
    <x v="2"/>
    <x v="5"/>
    <d v="2025-07-07T00:00:00"/>
    <s v="NA"/>
    <x v="0"/>
    <d v="2025-07-08T00:00:00"/>
    <s v="SOLVED"/>
    <s v="25 recevied 39 expected, confirmed to ship 25 as per NCC"/>
    <s v="5016885336AMOUNT"/>
    <x v="0"/>
    <x v="6"/>
    <b v="0"/>
    <n v="1"/>
    <n v="0"/>
  </r>
  <r>
    <n v="5016542278"/>
    <x v="1391"/>
    <n v="20250626750151"/>
    <x v="47"/>
    <s v="GB"/>
    <s v="U2-L5"/>
    <x v="0"/>
    <x v="9"/>
    <d v="2025-07-08T00:00:00"/>
    <s v="NA"/>
    <x v="1"/>
    <d v="2025-07-10T00:00:00"/>
    <s v="SOLVED"/>
    <s v="Arrived 10-07"/>
    <s v="5016542278MANCO"/>
    <x v="0"/>
    <x v="6"/>
    <b v="0"/>
    <n v="1"/>
    <n v="0"/>
  </r>
  <r>
    <n v="5016573558"/>
    <x v="1392"/>
    <n v="20250630751701"/>
    <x v="65"/>
    <s v="GB"/>
    <s v="DK-BM01"/>
    <x v="0"/>
    <x v="3"/>
    <d v="2025-07-08T00:00:00"/>
    <s v="Yes"/>
    <x v="1"/>
    <d v="2025-07-08T00:00:00"/>
    <s v="SOLVED"/>
    <s v=""/>
    <s v="5016573558NO LABELS"/>
    <x v="0"/>
    <x v="6"/>
    <b v="0"/>
    <n v="1"/>
    <n v="0"/>
  </r>
  <r>
    <n v="5016587722"/>
    <x v="1393"/>
    <n v="20250701752725"/>
    <x v="121"/>
    <s v="GB"/>
    <s v="OYL1"/>
    <x v="0"/>
    <x v="8"/>
    <d v="2025-07-08T00:00:00"/>
    <s v="Yes"/>
    <x v="1"/>
    <d v="2025-07-08T00:00:00"/>
    <s v="SOLVED"/>
    <s v=""/>
    <s v="5016587722NOT SCANNABLE "/>
    <x v="0"/>
    <x v="6"/>
    <b v="0"/>
    <n v="1"/>
    <n v="0"/>
  </r>
  <r>
    <n v="5016602847"/>
    <x v="1394"/>
    <n v="20250702753817"/>
    <x v="57"/>
    <s v="GB"/>
    <s v="DX01-L5"/>
    <x v="0"/>
    <x v="6"/>
    <d v="2025-07-08T00:00:00"/>
    <s v="Yes"/>
    <x v="1"/>
    <d v="2025-07-08T00:00:00"/>
    <s v="SOLVED"/>
    <s v=""/>
    <s v="5016602847XX LABELS"/>
    <x v="0"/>
    <x v="6"/>
    <b v="0"/>
    <n v="1"/>
    <n v="0"/>
  </r>
  <r>
    <n v="5016558261"/>
    <x v="1395"/>
    <n v="20250620745341"/>
    <x v="257"/>
    <s v="GB"/>
    <n v="3402"/>
    <x v="5"/>
    <x v="8"/>
    <d v="2025-07-08T00:00:00"/>
    <s v="Yes"/>
    <x v="1"/>
    <d v="2025-07-08T00:00:00"/>
    <s v="SOLVED"/>
    <s v=""/>
    <s v="5016558261NOT SCANNABLE "/>
    <x v="0"/>
    <x v="6"/>
    <b v="0"/>
    <n v="1"/>
    <n v="0"/>
  </r>
  <r>
    <n v="5016573783"/>
    <x v="1396"/>
    <n v="20250627750943"/>
    <x v="273"/>
    <s v="GB"/>
    <s v="DX01"/>
    <x v="5"/>
    <x v="6"/>
    <d v="2025-07-08T00:00:00"/>
    <s v="Yes"/>
    <x v="1"/>
    <d v="2025-07-08T00:00:00"/>
    <s v="SOLVED"/>
    <s v=""/>
    <s v="5016573783XX LABELS"/>
    <x v="0"/>
    <x v="6"/>
    <b v="0"/>
    <n v="1"/>
    <n v="0"/>
  </r>
  <r>
    <n v="5016588462"/>
    <x v="1397"/>
    <n v="20250701752673"/>
    <x v="37"/>
    <s v="GB"/>
    <s v="DX01-L5"/>
    <x v="5"/>
    <x v="3"/>
    <d v="2025-07-08T00:00:00"/>
    <s v="Yes"/>
    <x v="1"/>
    <d v="2025-07-08T00:00:00"/>
    <s v="SOLVED"/>
    <s v=""/>
    <s v="5016588462NO LABELS"/>
    <x v="0"/>
    <x v="6"/>
    <b v="0"/>
    <n v="1"/>
    <n v="0"/>
  </r>
  <r>
    <n v="5016602355"/>
    <x v="1398"/>
    <n v="20250630751997"/>
    <x v="182"/>
    <s v="GB"/>
    <s v="DX01-L5"/>
    <x v="3"/>
    <x v="6"/>
    <d v="2025-07-08T00:00:00"/>
    <s v="Yes"/>
    <x v="1"/>
    <d v="2025-07-08T00:00:00"/>
    <s v="SOLVED"/>
    <s v=""/>
    <s v="5016602355XX LABELS"/>
    <x v="0"/>
    <x v="6"/>
    <b v="0"/>
    <n v="1"/>
    <n v="0"/>
  </r>
  <r>
    <n v="5016558327"/>
    <x v="1399"/>
    <n v="20250620745446"/>
    <x v="184"/>
    <s v="GB"/>
    <s v="OYL1"/>
    <x v="1"/>
    <x v="8"/>
    <d v="2025-07-08T00:00:00"/>
    <s v="Yes"/>
    <x v="1"/>
    <d v="2025-07-08T00:00:00"/>
    <s v="SOLVED"/>
    <s v=""/>
    <s v="5016558327NOT SCANNABLE "/>
    <x v="0"/>
    <x v="6"/>
    <b v="0"/>
    <n v="1"/>
    <n v="0"/>
  </r>
  <r>
    <n v="5016602507"/>
    <x v="1400"/>
    <n v="20250624747833"/>
    <x v="82"/>
    <s v="GB"/>
    <s v="OYL1"/>
    <x v="1"/>
    <x v="3"/>
    <d v="2025-07-08T00:00:00"/>
    <s v="Yes"/>
    <x v="1"/>
    <d v="2025-07-08T00:00:00"/>
    <s v="SOLVED"/>
    <s v=""/>
    <s v="5016602507NO LABELS"/>
    <x v="0"/>
    <x v="6"/>
    <b v="0"/>
    <n v="1"/>
    <n v="0"/>
  </r>
  <r>
    <n v="5016602504"/>
    <x v="1400"/>
    <n v="20250626749576"/>
    <x v="82"/>
    <s v="GB"/>
    <s v="OYL1"/>
    <x v="1"/>
    <x v="3"/>
    <d v="2025-07-08T00:00:00"/>
    <s v="Yes"/>
    <x v="1"/>
    <d v="2025-07-08T00:00:00"/>
    <s v="SOLVED"/>
    <s v=""/>
    <s v="5016602504NO LABELS"/>
    <x v="0"/>
    <x v="6"/>
    <b v="0"/>
    <n v="1"/>
    <n v="0"/>
  </r>
  <r>
    <n v="5016602462"/>
    <x v="1401"/>
    <n v="20250701752562"/>
    <x v="138"/>
    <s v="GB"/>
    <s v="DX01-L5"/>
    <x v="1"/>
    <x v="9"/>
    <d v="2025-07-08T00:00:00"/>
    <s v="NA"/>
    <x v="1"/>
    <d v="2025-07-11T00:00:00"/>
    <s v="SOLVED"/>
    <s v="instead received 20250703-S-70296 "/>
    <s v="5016602462MANCO"/>
    <x v="0"/>
    <x v="6"/>
    <b v="0"/>
    <n v="1"/>
    <n v="0"/>
  </r>
  <r>
    <n v="5016602602"/>
    <x v="1402"/>
    <n v="20250701752684"/>
    <x v="213"/>
    <s v="GB"/>
    <n v="3402"/>
    <x v="1"/>
    <x v="3"/>
    <d v="2025-07-08T00:00:00"/>
    <s v="Yes"/>
    <x v="1"/>
    <d v="2025-07-08T00:00:00"/>
    <s v="SOLVED"/>
    <s v=""/>
    <s v="5016602602NO LABELS"/>
    <x v="0"/>
    <x v="6"/>
    <b v="0"/>
    <n v="1"/>
    <n v="0"/>
  </r>
  <r>
    <n v="5016602479"/>
    <x v="1403"/>
    <n v="20250702753832"/>
    <x v="44"/>
    <s v="GB"/>
    <s v="DX01-L5"/>
    <x v="1"/>
    <x v="3"/>
    <d v="2025-07-08T00:00:00"/>
    <s v="Yes"/>
    <x v="1"/>
    <d v="2025-07-08T00:00:00"/>
    <s v="SOLVED"/>
    <s v=""/>
    <s v="5016602479NO LABELS"/>
    <x v="0"/>
    <x v="6"/>
    <b v="0"/>
    <n v="1"/>
    <n v="0"/>
  </r>
  <r>
    <n v="5016602725"/>
    <x v="1404"/>
    <n v="20250702753919"/>
    <x v="45"/>
    <s v="GB"/>
    <s v="DX01-L5"/>
    <x v="1"/>
    <x v="3"/>
    <d v="2025-07-08T00:00:00"/>
    <s v="Yes"/>
    <x v="1"/>
    <d v="2025-07-08T00:00:00"/>
    <s v="SOLVED"/>
    <s v=""/>
    <s v="5016602725NO LABELS"/>
    <x v="0"/>
    <x v="6"/>
    <b v="0"/>
    <n v="1"/>
    <n v="0"/>
  </r>
  <r>
    <n v="5016602703"/>
    <x v="1405"/>
    <n v="20250702754256"/>
    <x v="213"/>
    <s v="GB"/>
    <n v="3402"/>
    <x v="1"/>
    <x v="3"/>
    <d v="2025-07-08T00:00:00"/>
    <s v="Yes"/>
    <x v="1"/>
    <d v="2025-07-08T00:00:00"/>
    <s v="SOLVED"/>
    <s v=""/>
    <s v="5016602703NO LABELS"/>
    <x v="0"/>
    <x v="6"/>
    <b v="0"/>
    <n v="1"/>
    <n v="0"/>
  </r>
  <r>
    <n v="5016602753"/>
    <x v="1406"/>
    <n v="20250701752813"/>
    <x v="58"/>
    <s v="GB"/>
    <n v="3402"/>
    <x v="1"/>
    <x v="9"/>
    <d v="2025-07-08T00:00:00"/>
    <s v="NA"/>
    <x v="1"/>
    <d v="2025-07-08T00:00:00"/>
    <s v="SOLVED"/>
    <s v="instead received 20250701-S-70301"/>
    <s v="5016602753MANCO"/>
    <x v="0"/>
    <x v="6"/>
    <b v="0"/>
    <n v="1"/>
    <n v="0"/>
  </r>
  <r>
    <n v="5016573250"/>
    <x v="1407"/>
    <n v="20250627751323"/>
    <x v="7"/>
    <s v="GB"/>
    <s v="DK-BM01"/>
    <x v="2"/>
    <x v="3"/>
    <d v="2025-07-08T00:00:00"/>
    <s v="Yes"/>
    <x v="1"/>
    <d v="2025-07-08T00:00:00"/>
    <s v="SOLVED"/>
    <s v=""/>
    <s v="5016573250NO LABELS"/>
    <x v="0"/>
    <x v="6"/>
    <b v="0"/>
    <n v="1"/>
    <n v="0"/>
  </r>
  <r>
    <n v="5016602583"/>
    <x v="1408"/>
    <n v="20250702753756"/>
    <x v="191"/>
    <s v="GB"/>
    <n v="3402"/>
    <x v="0"/>
    <x v="6"/>
    <d v="2025-07-09T00:00:00"/>
    <s v="Yes"/>
    <x v="1"/>
    <d v="2025-07-09T00:00:00"/>
    <s v="SOLVED"/>
    <s v=""/>
    <s v="5016602583XX LABELS"/>
    <x v="0"/>
    <x v="6"/>
    <b v="0"/>
    <n v="1"/>
    <n v="0"/>
  </r>
  <r>
    <n v="5016616807"/>
    <x v="1409"/>
    <n v="20250701752929"/>
    <x v="254"/>
    <s v="FR"/>
    <n v="3705"/>
    <x v="6"/>
    <x v="3"/>
    <d v="2025-07-09T00:00:00"/>
    <s v="Yes"/>
    <x v="1"/>
    <d v="2025-07-09T00:00:00"/>
    <s v="SOLVED"/>
    <s v=""/>
    <s v="5016616807NO LABELS"/>
    <x v="0"/>
    <x v="6"/>
    <b v="0"/>
    <n v="1"/>
    <n v="0"/>
  </r>
  <r>
    <n v="5016602830"/>
    <x v="1410"/>
    <n v="20250701753069"/>
    <x v="260"/>
    <s v="FR"/>
    <n v="3705"/>
    <x v="6"/>
    <x v="3"/>
    <d v="2025-07-09T00:00:00"/>
    <s v="Yes"/>
    <x v="1"/>
    <d v="2025-07-09T00:00:00"/>
    <s v="SOLVED"/>
    <s v=""/>
    <s v="5016602830NO LABELS"/>
    <x v="0"/>
    <x v="6"/>
    <b v="0"/>
    <n v="1"/>
    <n v="0"/>
  </r>
  <r>
    <n v="5016573262"/>
    <x v="1411"/>
    <n v="20250626749640"/>
    <x v="50"/>
    <s v="GB"/>
    <n v="3402"/>
    <x v="5"/>
    <x v="3"/>
    <d v="2025-07-09T00:00:00"/>
    <s v="Yes"/>
    <x v="1"/>
    <d v="2025-07-09T00:00:00"/>
    <s v="SOLVED"/>
    <s v=""/>
    <s v="5016573262NO LABELS"/>
    <x v="0"/>
    <x v="6"/>
    <b v="0"/>
    <n v="1"/>
    <n v="0"/>
  </r>
  <r>
    <n v="5016573595"/>
    <x v="1412"/>
    <n v="20250627750866"/>
    <x v="134"/>
    <s v="GB"/>
    <n v="3402"/>
    <x v="5"/>
    <x v="9"/>
    <d v="2025-07-09T00:00:00"/>
    <s v="NA"/>
    <x v="1"/>
    <d v="2025-07-09T00:00:00"/>
    <s v="SOLVED"/>
    <s v="03-07 delivered but presented again with cmr 09-07"/>
    <s v="5016573595MANCO"/>
    <x v="0"/>
    <x v="6"/>
    <b v="0"/>
    <n v="1"/>
    <n v="0"/>
  </r>
  <r>
    <n v="5016587514"/>
    <x v="1413"/>
    <n v="20250630751666"/>
    <x v="273"/>
    <s v="GB"/>
    <s v="DX01"/>
    <x v="5"/>
    <x v="9"/>
    <d v="2025-07-09T00:00:00"/>
    <s v="NA"/>
    <x v="1"/>
    <d v="2025-07-10T00:00:00"/>
    <s v="SOLVED"/>
    <s v=""/>
    <s v="5016587514MANCO"/>
    <x v="0"/>
    <x v="6"/>
    <b v="0"/>
    <n v="1"/>
    <n v="0"/>
  </r>
  <r>
    <n v="5016553997"/>
    <x v="1414"/>
    <n v="20250630752107"/>
    <x v="232"/>
    <s v="GB"/>
    <s v="DX01-L5"/>
    <x v="5"/>
    <x v="9"/>
    <d v="2025-07-09T00:00:00"/>
    <s v="NA"/>
    <x v="1"/>
    <d v="2025-07-09T00:00:00"/>
    <s v="SOLVED"/>
    <s v="03-07 delivered but presented again with cmr 09-07"/>
    <s v="5016553997MANCO"/>
    <x v="0"/>
    <x v="6"/>
    <b v="0"/>
    <n v="1"/>
    <n v="0"/>
  </r>
  <r>
    <n v="5016617103"/>
    <x v="1415"/>
    <n v="20250703754906"/>
    <x v="14"/>
    <s v="GB"/>
    <s v="DX01-L5"/>
    <x v="3"/>
    <x v="2"/>
    <d v="2025-07-09T00:00:00"/>
    <s v="Yes"/>
    <x v="1"/>
    <d v="2025-07-09T00:00:00"/>
    <s v="SOLVED"/>
    <s v=""/>
    <s v="5016617103MISSING LABELS ON SOME UNITS"/>
    <x v="0"/>
    <x v="6"/>
    <b v="0"/>
    <n v="1"/>
    <n v="0"/>
  </r>
  <r>
    <n v="5016558253"/>
    <x v="1416"/>
    <n v="20250626750205"/>
    <x v="40"/>
    <s v="GB"/>
    <s v="DX01-L5"/>
    <x v="8"/>
    <x v="2"/>
    <d v="2025-07-09T00:00:00"/>
    <s v="No"/>
    <x v="1"/>
    <d v="2025-07-09T00:00:00"/>
    <s v="SOLVED"/>
    <s v=""/>
    <s v="5016558253MISSING LABELS ON SOME UNITS"/>
    <x v="0"/>
    <x v="6"/>
    <b v="0"/>
    <n v="1"/>
    <n v="0"/>
  </r>
  <r>
    <n v="5016617068"/>
    <x v="1417"/>
    <n v="20250702753581"/>
    <x v="135"/>
    <s v="GB"/>
    <n v="3402"/>
    <x v="1"/>
    <x v="8"/>
    <d v="2025-07-09T00:00:00"/>
    <s v="Yes"/>
    <x v="1"/>
    <d v="2025-07-09T00:00:00"/>
    <s v="SOLVED"/>
    <s v=""/>
    <s v="5016617068NOT SCANNABLE "/>
    <x v="0"/>
    <x v="6"/>
    <b v="0"/>
    <n v="1"/>
    <n v="0"/>
  </r>
  <r>
    <n v="5016617024"/>
    <x v="1418"/>
    <n v="20250702753825"/>
    <x v="112"/>
    <s v="GB"/>
    <n v="3402"/>
    <x v="1"/>
    <x v="8"/>
    <d v="2025-07-09T00:00:00"/>
    <s v="Yes"/>
    <x v="1"/>
    <d v="2025-07-09T00:00:00"/>
    <s v="SOLVED"/>
    <s v=""/>
    <s v="5016617024NOT SCANNABLE "/>
    <x v="0"/>
    <x v="6"/>
    <b v="0"/>
    <n v="1"/>
    <n v="0"/>
  </r>
  <r>
    <n v="5016602829"/>
    <x v="1419"/>
    <n v="20250702753890"/>
    <x v="16"/>
    <s v="GB"/>
    <s v="DX01-L5"/>
    <x v="1"/>
    <x v="3"/>
    <d v="2025-07-09T00:00:00"/>
    <s v="Yes"/>
    <x v="1"/>
    <d v="2025-07-09T00:00:00"/>
    <s v="SOLVED"/>
    <s v=""/>
    <s v="5016602829NO LABELS"/>
    <x v="0"/>
    <x v="6"/>
    <b v="0"/>
    <n v="1"/>
    <n v="0"/>
  </r>
  <r>
    <n v="5016632329"/>
    <x v="1420"/>
    <n v="20250701753240"/>
    <x v="148"/>
    <s v="GB"/>
    <s v="U2-L5"/>
    <x v="2"/>
    <x v="8"/>
    <d v="2025-07-09T00:00:00"/>
    <s v="Yes"/>
    <x v="1"/>
    <d v="2025-07-09T00:00:00"/>
    <s v="SOLVED"/>
    <s v=""/>
    <s v="5016632329NOT SCANNABLE "/>
    <x v="0"/>
    <x v="6"/>
    <b v="0"/>
    <n v="1"/>
    <n v="0"/>
  </r>
  <r>
    <n v="5016632969"/>
    <x v="1421"/>
    <n v="20250704755975"/>
    <x v="274"/>
    <s v="GB"/>
    <s v="OYL1"/>
    <x v="7"/>
    <x v="4"/>
    <d v="2025-07-10T00:00:00"/>
    <s v="Yes"/>
    <x v="1"/>
    <d v="2025-07-10T00:00:00"/>
    <s v="SOLVED"/>
    <s v="System says leicester and labels  say Stockton"/>
    <s v="5016632969INCORRECT LABELS "/>
    <x v="0"/>
    <x v="6"/>
    <b v="0"/>
    <n v="1"/>
    <n v="0"/>
  </r>
  <r>
    <n v="5016588504"/>
    <x v="1422"/>
    <n v="20250630751638"/>
    <x v="51"/>
    <s v="FR"/>
    <n v="3705"/>
    <x v="5"/>
    <x v="3"/>
    <d v="2025-07-10T00:00:00"/>
    <s v="Yes"/>
    <x v="1"/>
    <d v="2025-07-10T00:00:00"/>
    <s v="SOLVED"/>
    <s v=""/>
    <s v="5016588504NO LABELS"/>
    <x v="0"/>
    <x v="6"/>
    <b v="0"/>
    <n v="1"/>
    <n v="0"/>
  </r>
  <r>
    <n v="5016602384"/>
    <x v="1423"/>
    <n v="20250701752888"/>
    <x v="51"/>
    <s v="FR"/>
    <n v="3705"/>
    <x v="5"/>
    <x v="3"/>
    <d v="2025-07-10T00:00:00"/>
    <s v="Yes"/>
    <x v="1"/>
    <d v="2025-07-10T00:00:00"/>
    <s v="SOLVED"/>
    <s v=""/>
    <s v="5016602384NO LABELS"/>
    <x v="0"/>
    <x v="6"/>
    <b v="0"/>
    <n v="1"/>
    <n v="0"/>
  </r>
  <r>
    <n v="5016616797"/>
    <x v="1424"/>
    <n v="20250627750654"/>
    <x v="53"/>
    <s v="GB"/>
    <s v="U2-L5"/>
    <x v="1"/>
    <x v="8"/>
    <d v="2025-07-10T00:00:00"/>
    <s v="Yes"/>
    <x v="1"/>
    <d v="2025-07-10T00:00:00"/>
    <s v="SOLVED"/>
    <s v=""/>
    <s v="5016616797NOT SCANNABLE "/>
    <x v="0"/>
    <x v="6"/>
    <b v="0"/>
    <n v="1"/>
    <n v="0"/>
  </r>
  <r>
    <n v="5016616717"/>
    <x v="1425"/>
    <n v="20250701752609"/>
    <x v="52"/>
    <s v="GB"/>
    <s v="U2-L5"/>
    <x v="1"/>
    <x v="8"/>
    <d v="2025-07-10T00:00:00"/>
    <s v="No"/>
    <x v="1"/>
    <d v="2025-07-10T00:00:00"/>
    <s v="SOLVED"/>
    <s v=""/>
    <s v="5016616717NOT SCANNABLE "/>
    <x v="0"/>
    <x v="6"/>
    <b v="0"/>
    <n v="1"/>
    <n v="0"/>
  </r>
  <r>
    <n v="5016616759"/>
    <x v="1426"/>
    <n v="20250701752664"/>
    <x v="213"/>
    <s v="GB"/>
    <s v="MZ02"/>
    <x v="1"/>
    <x v="2"/>
    <d v="2025-07-10T00:00:00"/>
    <s v="Yes"/>
    <x v="1"/>
    <d v="2025-07-10T00:00:00"/>
    <s v="SOLVED"/>
    <s v=""/>
    <s v="5016616759MISSING LABELS ON SOME UNITS"/>
    <x v="0"/>
    <x v="6"/>
    <b v="0"/>
    <n v="1"/>
    <n v="0"/>
  </r>
  <r>
    <n v="5016616718"/>
    <x v="1425"/>
    <n v="20250702754207"/>
    <x v="52"/>
    <s v="GB"/>
    <n v="3402"/>
    <x v="1"/>
    <x v="8"/>
    <d v="2025-07-10T00:00:00"/>
    <s v="Yes"/>
    <x v="1"/>
    <d v="2025-07-10T00:00:00"/>
    <s v="SOLVED"/>
    <s v=""/>
    <s v="5016616718NOT SCANNABLE "/>
    <x v="0"/>
    <x v="6"/>
    <b v="0"/>
    <n v="1"/>
    <n v="0"/>
  </r>
  <r>
    <n v="5016616951"/>
    <x v="1427"/>
    <n v="20250703754725"/>
    <x v="85"/>
    <s v="GB"/>
    <s v="DX01"/>
    <x v="1"/>
    <x v="2"/>
    <d v="2025-07-10T00:00:00"/>
    <s v="Yes"/>
    <x v="1"/>
    <d v="2025-07-10T00:00:00"/>
    <s v="SOLVED"/>
    <s v=""/>
    <s v="5016616951MISSING LABELS ON SOME UNITS"/>
    <x v="0"/>
    <x v="6"/>
    <b v="0"/>
    <n v="1"/>
    <n v="0"/>
  </r>
  <r>
    <n v="5016632804"/>
    <x v="1428"/>
    <n v="20250703755427"/>
    <x v="15"/>
    <s v="GB"/>
    <s v="U2-L5"/>
    <x v="1"/>
    <x v="3"/>
    <d v="2025-07-10T00:00:00"/>
    <s v="Yes"/>
    <x v="1"/>
    <d v="2025-07-10T00:00:00"/>
    <s v="SOLVED"/>
    <s v=""/>
    <s v="5016632804NO LABELS"/>
    <x v="0"/>
    <x v="6"/>
    <b v="0"/>
    <n v="1"/>
    <n v="0"/>
  </r>
  <r>
    <n v="5016632672"/>
    <x v="1429"/>
    <n v="20250704755909"/>
    <x v="107"/>
    <s v="GB"/>
    <s v="MY02"/>
    <x v="1"/>
    <x v="0"/>
    <d v="2025-07-10T00:00:00"/>
    <s v="Yes"/>
    <x v="1"/>
    <d v="2025-07-10T00:00:00"/>
    <s v="SOLVED"/>
    <s v="Shipment came in stacked"/>
    <s v="5016632672DAMAGE "/>
    <x v="0"/>
    <x v="6"/>
    <b v="0"/>
    <n v="1"/>
    <n v="0"/>
  </r>
  <r>
    <n v="5016632467"/>
    <x v="1430"/>
    <n v="20250701753245"/>
    <x v="148"/>
    <s v="GB"/>
    <s v="U2-L5"/>
    <x v="2"/>
    <x v="8"/>
    <d v="2025-07-10T00:00:00"/>
    <s v="Yes"/>
    <x v="1"/>
    <d v="2025-07-10T00:00:00"/>
    <s v="SOLVED"/>
    <s v=""/>
    <s v="5016632467NOT SCANNABLE "/>
    <x v="0"/>
    <x v="6"/>
    <b v="0"/>
    <n v="1"/>
    <n v="0"/>
  </r>
  <r>
    <n v="5016587875"/>
    <x v="1431"/>
    <n v="20250626750056"/>
    <x v="237"/>
    <s v="GB"/>
    <s v="U2-L5"/>
    <x v="0"/>
    <x v="6"/>
    <d v="2025-07-11T00:00:00"/>
    <s v="No"/>
    <x v="1"/>
    <d v="2025-07-11T00:00:00"/>
    <s v="SOLVED"/>
    <s v=""/>
    <s v="5016587875XX LABELS"/>
    <x v="0"/>
    <x v="6"/>
    <b v="0"/>
    <n v="1"/>
    <n v="0"/>
  </r>
  <r>
    <n v="5016616767"/>
    <x v="1432"/>
    <n v="20250703755113"/>
    <x v="121"/>
    <s v="GB"/>
    <s v="U2-L5"/>
    <x v="0"/>
    <x v="8"/>
    <d v="2025-07-11T00:00:00"/>
    <s v="No"/>
    <x v="1"/>
    <d v="2025-07-11T00:00:00"/>
    <s v="SOLVED"/>
    <s v=""/>
    <s v="5016616767NOT SCANNABLE "/>
    <x v="0"/>
    <x v="6"/>
    <b v="0"/>
    <n v="1"/>
    <n v="0"/>
  </r>
  <r>
    <n v="5016633063"/>
    <x v="1433"/>
    <n v="20250704756009"/>
    <x v="81"/>
    <s v="GB"/>
    <n v="3402"/>
    <x v="0"/>
    <x v="3"/>
    <d v="2025-07-11T00:00:00"/>
    <s v="Yes"/>
    <x v="1"/>
    <d v="2025-07-11T00:00:00"/>
    <s v="SOLVED"/>
    <s v=""/>
    <s v="5016633063NO LABELS"/>
    <x v="0"/>
    <x v="6"/>
    <b v="0"/>
    <n v="1"/>
    <n v="0"/>
  </r>
  <r>
    <n v="5016647454"/>
    <x v="1434"/>
    <n v="20250704756032"/>
    <x v="27"/>
    <s v="GB"/>
    <s v="U2-L5"/>
    <x v="0"/>
    <x v="8"/>
    <d v="2025-07-11T00:00:00"/>
    <s v="Yes"/>
    <x v="1"/>
    <d v="2025-07-11T00:00:00"/>
    <s v="SOLVED"/>
    <s v=""/>
    <s v="5016647454NOT SCANNABLE "/>
    <x v="0"/>
    <x v="6"/>
    <b v="0"/>
    <n v="1"/>
    <n v="0"/>
  </r>
  <r>
    <n v="5016633310"/>
    <x v="1435"/>
    <n v="20250704756467"/>
    <x v="57"/>
    <s v="GB"/>
    <s v="DX01-L5"/>
    <x v="0"/>
    <x v="6"/>
    <d v="2025-07-11T00:00:00"/>
    <s v="Yes"/>
    <x v="1"/>
    <d v="2025-07-11T00:00:00"/>
    <s v="SOLVED"/>
    <s v=""/>
    <s v="5016633310XX LABELS"/>
    <x v="0"/>
    <x v="6"/>
    <b v="0"/>
    <n v="1"/>
    <n v="0"/>
  </r>
  <r>
    <n v="5016662155"/>
    <x v="1436"/>
    <n v="20250708757664"/>
    <x v="262"/>
    <s v="FR"/>
    <n v="3705"/>
    <x v="0"/>
    <x v="9"/>
    <d v="2025-07-11T00:00:00"/>
    <s v="NA"/>
    <x v="1"/>
    <d v="2025-07-17T00:00:00"/>
    <s v="SOLVED"/>
    <s v="Arrived and shipped 16-07"/>
    <s v="5016662155MANCO"/>
    <x v="0"/>
    <x v="6"/>
    <b v="0"/>
    <n v="1"/>
    <n v="0"/>
  </r>
  <r>
    <n v="5016662474"/>
    <x v="1437"/>
    <n v="20250708757675"/>
    <x v="262"/>
    <s v="FR"/>
    <n v="3705"/>
    <x v="0"/>
    <x v="9"/>
    <d v="2025-07-11T00:00:00"/>
    <s v="NA"/>
    <x v="1"/>
    <d v="2025-07-17T00:00:00"/>
    <s v="SOLVED"/>
    <s v="Arrived and shipped 16-07"/>
    <s v="5016662474MANCO"/>
    <x v="0"/>
    <x v="6"/>
    <b v="0"/>
    <n v="1"/>
    <n v="0"/>
  </r>
  <r>
    <n v="5016587923"/>
    <x v="1438"/>
    <n v="20250701752930"/>
    <x v="22"/>
    <s v="GB"/>
    <s v="DX01-L5"/>
    <x v="8"/>
    <x v="9"/>
    <d v="2025-07-11T00:00:00"/>
    <s v="NA"/>
    <x v="1"/>
    <d v="2025-07-24T00:00:00"/>
    <s v="SOLVED"/>
    <s v=""/>
    <s v="5016587923MANCO"/>
    <x v="0"/>
    <x v="6"/>
    <b v="0"/>
    <n v="1"/>
    <n v="0"/>
  </r>
  <r>
    <n v="5016587926"/>
    <x v="1438"/>
    <n v="20250701753017"/>
    <x v="22"/>
    <s v="GB"/>
    <s v="OYL1"/>
    <x v="8"/>
    <x v="9"/>
    <d v="2025-07-11T00:00:00"/>
    <s v="NA"/>
    <x v="1"/>
    <d v="2025-07-24T00:00:00"/>
    <s v="SOLVED"/>
    <s v=""/>
    <s v="5016587926MANCO"/>
    <x v="0"/>
    <x v="6"/>
    <b v="0"/>
    <n v="1"/>
    <n v="0"/>
  </r>
  <r>
    <n v="5016602264"/>
    <x v="1439"/>
    <n v="20250630751936"/>
    <x v="275"/>
    <s v="GB"/>
    <s v="DX01-L5"/>
    <x v="1"/>
    <x v="3"/>
    <d v="2025-07-11T00:00:00"/>
    <s v="Yes"/>
    <x v="1"/>
    <d v="2025-07-11T00:00:00"/>
    <s v="SOLVED"/>
    <s v=""/>
    <s v="5016602264NO LABELS"/>
    <x v="0"/>
    <x v="6"/>
    <b v="0"/>
    <n v="1"/>
    <n v="0"/>
  </r>
  <r>
    <n v="5016646808"/>
    <x v="1440"/>
    <n v="20250707756843"/>
    <x v="44"/>
    <s v="GB"/>
    <s v="DX01-L5"/>
    <x v="1"/>
    <x v="3"/>
    <d v="2025-07-11T00:00:00"/>
    <s v="Yes"/>
    <x v="1"/>
    <d v="2025-07-11T00:00:00"/>
    <s v="SOLVED"/>
    <s v=""/>
    <s v="5016646808NO LABELS"/>
    <x v="0"/>
    <x v="6"/>
    <b v="0"/>
    <n v="1"/>
    <n v="0"/>
  </r>
  <r>
    <n v="5016646838"/>
    <x v="1441"/>
    <n v="20250707756893"/>
    <x v="85"/>
    <s v="GB"/>
    <s v="DX01"/>
    <x v="1"/>
    <x v="2"/>
    <d v="2025-07-11T00:00:00"/>
    <s v="Yes"/>
    <x v="1"/>
    <d v="2025-07-11T00:00:00"/>
    <s v="SOLVED"/>
    <s v=""/>
    <s v="5016646838MISSING LABELS ON SOME UNITS"/>
    <x v="0"/>
    <x v="6"/>
    <b v="0"/>
    <n v="1"/>
    <n v="0"/>
  </r>
  <r>
    <n v="5016632836"/>
    <x v="1442"/>
    <n v="20250701752768"/>
    <x v="4"/>
    <s v="GB"/>
    <s v="DX01-L5"/>
    <x v="0"/>
    <x v="9"/>
    <d v="2025-07-14T00:00:00"/>
    <s v="NA"/>
    <x v="1"/>
    <d v="2025-07-14T00:00:00"/>
    <s v="SOLVED"/>
    <s v=""/>
    <s v="5016632836MANCO"/>
    <x v="0"/>
    <x v="6"/>
    <b v="0"/>
    <n v="1"/>
    <n v="0"/>
  </r>
  <r>
    <n v="5016647557"/>
    <x v="1443"/>
    <n v="20250707757070"/>
    <x v="254"/>
    <s v="FR"/>
    <n v="3705"/>
    <x v="6"/>
    <x v="3"/>
    <d v="2025-07-14T00:00:00"/>
    <s v="Yes"/>
    <x v="1"/>
    <d v="2025-07-14T00:00:00"/>
    <s v="SOLVED"/>
    <s v=""/>
    <s v="5016647557NO LABELS"/>
    <x v="0"/>
    <x v="6"/>
    <b v="0"/>
    <n v="1"/>
    <n v="0"/>
  </r>
  <r>
    <n v="5016647557"/>
    <x v="1443"/>
    <n v="20250707757070"/>
    <x v="254"/>
    <s v="FR"/>
    <n v="3705"/>
    <x v="6"/>
    <x v="0"/>
    <d v="2025-07-14T00:00:00"/>
    <s v="Yes"/>
    <x v="1"/>
    <d v="2025-07-14T00:00:00"/>
    <s v="SOLVED"/>
    <s v=""/>
    <s v="5016647557DAMAGE "/>
    <x v="0"/>
    <x v="6"/>
    <b v="0"/>
    <n v="1"/>
    <n v="0"/>
  </r>
  <r>
    <n v="5016662027"/>
    <x v="1444"/>
    <n v="20250707757413"/>
    <x v="276"/>
    <s v="FR"/>
    <n v="3705"/>
    <x v="6"/>
    <x v="2"/>
    <d v="2025-07-14T00:00:00"/>
    <s v="No"/>
    <x v="1"/>
    <d v="2025-07-14T00:00:00"/>
    <s v="SOLVED"/>
    <s v=""/>
    <s v="5016662027MISSING LABELS ON SOME UNITS"/>
    <x v="0"/>
    <x v="6"/>
    <b v="0"/>
    <n v="1"/>
    <n v="0"/>
  </r>
  <r>
    <n v="5016690159"/>
    <x v="1445"/>
    <n v="20250710760186"/>
    <x v="277"/>
    <s v="FR"/>
    <n v="3705"/>
    <x v="6"/>
    <x v="3"/>
    <d v="2025-07-14T00:00:00"/>
    <s v="Yes"/>
    <x v="1"/>
    <d v="2025-07-14T00:00:00"/>
    <s v="SOLVED"/>
    <s v=""/>
    <s v="5016690159NO LABELS"/>
    <x v="0"/>
    <x v="6"/>
    <b v="0"/>
    <n v="1"/>
    <n v="0"/>
  </r>
  <r>
    <n v="5016616888"/>
    <x v="1446"/>
    <n v="20250703754983"/>
    <x v="118"/>
    <s v="FR"/>
    <n v="3705"/>
    <x v="5"/>
    <x v="6"/>
    <d v="2025-07-14T00:00:00"/>
    <s v="Yes"/>
    <x v="1"/>
    <d v="2025-07-14T00:00:00"/>
    <s v="SOLVED"/>
    <s v=""/>
    <s v="5016616888XX LABELS"/>
    <x v="0"/>
    <x v="6"/>
    <b v="0"/>
    <n v="1"/>
    <n v="0"/>
  </r>
  <r>
    <n v="5016661707"/>
    <x v="1447"/>
    <n v="20250708757640"/>
    <x v="278"/>
    <s v="FR"/>
    <n v="3705"/>
    <x v="3"/>
    <x v="6"/>
    <d v="2025-07-14T00:00:00"/>
    <s v="No"/>
    <x v="1"/>
    <d v="2025-07-14T00:00:00"/>
    <s v="SOLVED"/>
    <s v=""/>
    <s v="5016661707XX LABELS"/>
    <x v="0"/>
    <x v="6"/>
    <b v="0"/>
    <n v="1"/>
    <n v="0"/>
  </r>
  <r>
    <n v="5016573253"/>
    <x v="1448"/>
    <n v="20250625748982"/>
    <x v="67"/>
    <s v="GB"/>
    <s v="DX01-L5"/>
    <x v="8"/>
    <x v="9"/>
    <d v="2025-07-14T00:00:00"/>
    <s v="NA"/>
    <x v="1"/>
    <d v="2025-07-18T00:00:00"/>
    <s v="SOLVED"/>
    <s v="Confirmed as lost by Jan V. 18-07 15,00"/>
    <s v="5016573253MANCO"/>
    <x v="0"/>
    <x v="6"/>
    <b v="0"/>
    <n v="1"/>
    <n v="0"/>
  </r>
  <r>
    <n v="5016646958"/>
    <x v="1449"/>
    <n v="20250707756920"/>
    <x v="70"/>
    <s v="GB"/>
    <s v="MY02"/>
    <x v="1"/>
    <x v="3"/>
    <d v="2025-07-14T00:00:00"/>
    <s v="Yes"/>
    <x v="1"/>
    <d v="2025-07-14T00:00:00"/>
    <s v="SOLVED"/>
    <s v=""/>
    <s v="5016646958NO LABELS"/>
    <x v="0"/>
    <x v="6"/>
    <b v="0"/>
    <n v="1"/>
    <n v="0"/>
  </r>
  <r>
    <n v="5016662133"/>
    <x v="1450"/>
    <n v="20250707757348"/>
    <x v="107"/>
    <s v="GB"/>
    <s v="MY02"/>
    <x v="1"/>
    <x v="3"/>
    <d v="2025-07-14T00:00:00"/>
    <s v="Yes"/>
    <x v="1"/>
    <d v="2025-07-14T00:00:00"/>
    <s v="SOLVED"/>
    <s v=""/>
    <s v="5016662133NO LABELS"/>
    <x v="0"/>
    <x v="6"/>
    <b v="0"/>
    <n v="1"/>
    <n v="0"/>
  </r>
  <r>
    <n v="5016661757"/>
    <x v="1451"/>
    <n v="20250708758045"/>
    <x v="43"/>
    <s v="GB"/>
    <s v="U2-L5"/>
    <x v="1"/>
    <x v="3"/>
    <d v="2025-07-14T00:00:00"/>
    <s v="Yes"/>
    <x v="1"/>
    <d v="2025-07-14T00:00:00"/>
    <s v="SOLVED"/>
    <s v=""/>
    <s v="5016661757NO LABELS"/>
    <x v="0"/>
    <x v="6"/>
    <b v="0"/>
    <n v="1"/>
    <n v="0"/>
  </r>
  <r>
    <n v="5016661788"/>
    <x v="1452"/>
    <n v="20250709758825"/>
    <x v="201"/>
    <s v="GB"/>
    <n v="3402"/>
    <x v="1"/>
    <x v="3"/>
    <d v="2025-07-14T00:00:00"/>
    <s v="Yes"/>
    <x v="1"/>
    <d v="2025-07-14T00:00:00"/>
    <s v="SOLVED"/>
    <s v=""/>
    <s v="5016661788NO LABELS"/>
    <x v="0"/>
    <x v="6"/>
    <b v="0"/>
    <n v="1"/>
    <n v="0"/>
  </r>
  <r>
    <n v="5016647508"/>
    <x v="1453"/>
    <n v="20250703755386"/>
    <x v="139"/>
    <s v="GB"/>
    <s v="DX01-L5"/>
    <x v="2"/>
    <x v="3"/>
    <d v="2025-07-14T00:00:00"/>
    <s v="Yes"/>
    <x v="1"/>
    <d v="2025-07-14T00:00:00"/>
    <s v="SOLVED"/>
    <s v=""/>
    <s v="5016647508NO LABELS"/>
    <x v="0"/>
    <x v="6"/>
    <b v="0"/>
    <n v="1"/>
    <n v="0"/>
  </r>
  <r>
    <n v="5016647533"/>
    <x v="1454"/>
    <n v="20250704755711"/>
    <x v="7"/>
    <s v="GB"/>
    <s v="DK-BM01"/>
    <x v="2"/>
    <x v="3"/>
    <d v="2025-07-14T00:00:00"/>
    <s v="Yes"/>
    <x v="1"/>
    <d v="2025-07-14T00:00:00"/>
    <s v="SOLVED"/>
    <s v=""/>
    <s v="5016647533NO LABELS"/>
    <x v="0"/>
    <x v="6"/>
    <b v="0"/>
    <n v="1"/>
    <n v="0"/>
  </r>
  <r>
    <n v="5016661798"/>
    <x v="1455"/>
    <n v="20250707756938"/>
    <x v="239"/>
    <s v="GB"/>
    <s v="DK-BM01"/>
    <x v="2"/>
    <x v="2"/>
    <d v="2025-07-14T00:00:00"/>
    <s v="Yes"/>
    <x v="1"/>
    <d v="2025-07-14T00:00:00"/>
    <s v="SOLVED"/>
    <s v=""/>
    <s v="5016661798MISSING LABELS ON SOME UNITS"/>
    <x v="0"/>
    <x v="6"/>
    <b v="0"/>
    <n v="1"/>
    <n v="0"/>
  </r>
  <r>
    <n v="5016632587"/>
    <x v="1456"/>
    <n v="20250703755394"/>
    <x v="131"/>
    <s v="GB"/>
    <s v="OYL1"/>
    <x v="0"/>
    <x v="3"/>
    <d v="2025-07-15T00:00:00"/>
    <s v="Yes"/>
    <x v="1"/>
    <d v="2025-07-15T00:00:00"/>
    <s v="SOLVED"/>
    <s v=""/>
    <s v="5016632587NO LABELS"/>
    <x v="0"/>
    <x v="6"/>
    <b v="0"/>
    <n v="1"/>
    <n v="0"/>
  </r>
  <r>
    <n v="5016676478"/>
    <x v="1457"/>
    <n v="20250709758900"/>
    <x v="81"/>
    <s v="GB"/>
    <n v="3402"/>
    <x v="0"/>
    <x v="3"/>
    <d v="2025-07-15T00:00:00"/>
    <s v="Yes"/>
    <x v="1"/>
    <d v="2025-07-15T00:00:00"/>
    <s v="SOLVED"/>
    <s v=""/>
    <s v="5016676478NO LABELS"/>
    <x v="0"/>
    <x v="6"/>
    <b v="0"/>
    <n v="1"/>
    <n v="0"/>
  </r>
  <r>
    <n v="5016675975"/>
    <x v="1458"/>
    <n v="20250709758909"/>
    <x v="81"/>
    <s v="GB"/>
    <n v="3402"/>
    <x v="0"/>
    <x v="3"/>
    <d v="2025-07-15T00:00:00"/>
    <s v="Yes"/>
    <x v="1"/>
    <d v="2025-07-15T00:00:00"/>
    <s v="SOLVED"/>
    <s v=""/>
    <s v="5016675975NO LABELS"/>
    <x v="0"/>
    <x v="6"/>
    <b v="0"/>
    <n v="1"/>
    <n v="0"/>
  </r>
  <r>
    <n v="5016588335"/>
    <x v="1459"/>
    <n v="20250701752949"/>
    <x v="19"/>
    <s v="GB"/>
    <s v="MZ02"/>
    <x v="1"/>
    <x v="3"/>
    <d v="2025-07-15T00:00:00"/>
    <s v="Yes"/>
    <x v="1"/>
    <d v="2025-07-15T00:00:00"/>
    <s v="SOLVED"/>
    <s v=""/>
    <s v="5016588335NO LABELS"/>
    <x v="0"/>
    <x v="6"/>
    <b v="0"/>
    <n v="1"/>
    <n v="0"/>
  </r>
  <r>
    <n v="5016588333"/>
    <x v="1459"/>
    <n v="20250701752955"/>
    <x v="19"/>
    <s v="GB"/>
    <s v="DX01-L5"/>
    <x v="1"/>
    <x v="3"/>
    <d v="2025-07-15T00:00:00"/>
    <s v="Yes"/>
    <x v="1"/>
    <d v="2025-07-15T00:00:00"/>
    <s v="SOLVED"/>
    <s v=""/>
    <s v="5016588333NO LABELS"/>
    <x v="0"/>
    <x v="6"/>
    <b v="0"/>
    <n v="1"/>
    <n v="0"/>
  </r>
  <r>
    <n v="5016647409"/>
    <x v="1460"/>
    <n v="20250707756932"/>
    <x v="279"/>
    <s v="GB"/>
    <s v="DX01-L5"/>
    <x v="1"/>
    <x v="9"/>
    <d v="2025-07-15T00:00:00"/>
    <s v="Yes"/>
    <x v="1"/>
    <d v="2025-07-15T00:00:00"/>
    <s v="SOLVED"/>
    <s v=""/>
    <s v="5016647409MANCO"/>
    <x v="0"/>
    <x v="6"/>
    <b v="0"/>
    <n v="1"/>
    <n v="0"/>
  </r>
  <r>
    <n v="5016676346"/>
    <x v="1461"/>
    <n v="20250708757645"/>
    <x v="168"/>
    <s v="GB"/>
    <s v="U2-L5"/>
    <x v="1"/>
    <x v="2"/>
    <d v="2025-07-15T00:00:00"/>
    <s v="Yes"/>
    <x v="1"/>
    <d v="2025-07-15T00:00:00"/>
    <s v="SOLVED"/>
    <s v=""/>
    <s v="5016676346MISSING LABELS ON SOME UNITS"/>
    <x v="0"/>
    <x v="6"/>
    <b v="0"/>
    <n v="1"/>
    <n v="0"/>
  </r>
  <r>
    <n v="5016676100"/>
    <x v="1462"/>
    <n v="20250709758794"/>
    <x v="45"/>
    <s v="GB"/>
    <s v="DX01-L5"/>
    <x v="1"/>
    <x v="8"/>
    <d v="2025-07-15T00:00:00"/>
    <s v="Yes"/>
    <x v="1"/>
    <d v="2025-07-15T00:00:00"/>
    <s v="SOLVED"/>
    <s v=""/>
    <s v="5016676100NOT SCANNABLE "/>
    <x v="0"/>
    <x v="6"/>
    <b v="0"/>
    <n v="1"/>
    <n v="0"/>
  </r>
  <r>
    <n v="5016676556"/>
    <x v="1463"/>
    <n v="20250709758804"/>
    <x v="43"/>
    <s v="GB"/>
    <s v="U2-L5"/>
    <x v="1"/>
    <x v="3"/>
    <d v="2025-07-15T00:00:00"/>
    <s v="Yes"/>
    <x v="1"/>
    <d v="2025-07-15T00:00:00"/>
    <s v="SOLVED"/>
    <s v=""/>
    <s v="5016676556NO LABELS"/>
    <x v="0"/>
    <x v="6"/>
    <b v="0"/>
    <n v="1"/>
    <n v="0"/>
  </r>
  <r>
    <n v="5016676599"/>
    <x v="1464"/>
    <n v="20250709759018"/>
    <x v="70"/>
    <s v="GB"/>
    <s v="MZ02"/>
    <x v="1"/>
    <x v="9"/>
    <d v="2025-07-15T00:00:00"/>
    <s v="NA"/>
    <x v="1"/>
    <d v="2025-07-17T00:00:00"/>
    <s v="SOLVED"/>
    <s v=""/>
    <s v="5016676599MANCO"/>
    <x v="0"/>
    <x v="6"/>
    <b v="0"/>
    <n v="1"/>
    <n v="0"/>
  </r>
  <r>
    <n v="5016690121"/>
    <x v="1465"/>
    <n v="20250709759028"/>
    <x v="152"/>
    <s v="GB"/>
    <s v="DX01"/>
    <x v="1"/>
    <x v="3"/>
    <d v="2025-07-15T00:00:00"/>
    <s v="Yes"/>
    <x v="1"/>
    <d v="2025-07-15T00:00:00"/>
    <s v="SOLVED"/>
    <s v=""/>
    <s v="5016690121NO LABELS"/>
    <x v="0"/>
    <x v="6"/>
    <b v="0"/>
    <n v="1"/>
    <n v="0"/>
  </r>
  <r>
    <n v="5016647409"/>
    <x v="1460"/>
    <n v="20250707756932"/>
    <x v="279"/>
    <s v="GB"/>
    <s v="DX01-L5"/>
    <x v="2"/>
    <x v="5"/>
    <d v="2025-07-15T00:00:00"/>
    <s v="Yes"/>
    <x v="1"/>
    <d v="2025-07-16T00:00:00"/>
    <s v="SOLVED"/>
    <s v=""/>
    <s v="5016647409AMOUNT"/>
    <x v="0"/>
    <x v="6"/>
    <b v="0"/>
    <n v="1"/>
    <n v="0"/>
  </r>
  <r>
    <n v="5016662169"/>
    <x v="1466"/>
    <n v="20250704756312"/>
    <x v="216"/>
    <s v="GB"/>
    <s v="DX01-L5"/>
    <x v="0"/>
    <x v="2"/>
    <d v="2025-07-16T00:00:00"/>
    <s v="Yes"/>
    <x v="1"/>
    <d v="2025-07-16T00:00:00"/>
    <s v="SOLVED"/>
    <s v="Missing label on 1pallet"/>
    <s v="5016662169MISSING LABELS ON SOME UNITS"/>
    <x v="0"/>
    <x v="6"/>
    <b v="0"/>
    <n v="1"/>
    <n v="0"/>
  </r>
  <r>
    <n v="5016690142"/>
    <x v="1467"/>
    <n v="20250707757283"/>
    <x v="258"/>
    <s v="FR"/>
    <n v="3705"/>
    <x v="6"/>
    <x v="3"/>
    <d v="2025-07-16T00:00:00"/>
    <s v="Yes"/>
    <x v="1"/>
    <d v="2025-07-16T00:00:00"/>
    <s v="SOLVED"/>
    <s v=""/>
    <s v="5016690142NO LABELS"/>
    <x v="0"/>
    <x v="6"/>
    <b v="0"/>
    <n v="1"/>
    <n v="0"/>
  </r>
  <r>
    <n v="5016662009"/>
    <x v="1468"/>
    <n v="20250708757901"/>
    <x v="254"/>
    <s v="FR"/>
    <n v="3705"/>
    <x v="6"/>
    <x v="3"/>
    <d v="2025-07-16T00:00:00"/>
    <s v="Yes"/>
    <x v="1"/>
    <d v="2025-07-16T00:00:00"/>
    <s v="SOLVED"/>
    <s v=""/>
    <s v="5016662009NO LABELS"/>
    <x v="0"/>
    <x v="6"/>
    <b v="0"/>
    <n v="1"/>
    <n v="0"/>
  </r>
  <r>
    <n v="5016633465"/>
    <x v="1469"/>
    <n v="20250703754753"/>
    <x v="271"/>
    <s v="FR"/>
    <n v="3705"/>
    <x v="5"/>
    <x v="3"/>
    <d v="2025-07-16T00:00:00"/>
    <s v="Yes"/>
    <x v="1"/>
    <d v="2025-07-16T00:00:00"/>
    <s v="SOLVED"/>
    <s v=""/>
    <s v="5016633465NO LABELS"/>
    <x v="0"/>
    <x v="6"/>
    <b v="0"/>
    <n v="1"/>
    <n v="0"/>
  </r>
  <r>
    <n v="5016647181"/>
    <x v="1470"/>
    <n v="20250703755419"/>
    <x v="50"/>
    <s v="GB"/>
    <n v="3402"/>
    <x v="5"/>
    <x v="3"/>
    <d v="2025-07-16T00:00:00"/>
    <s v="Yes"/>
    <x v="1"/>
    <d v="2025-07-16T00:00:00"/>
    <s v="SOLVED"/>
    <s v=""/>
    <s v="5016647181NO LABELS"/>
    <x v="0"/>
    <x v="6"/>
    <b v="0"/>
    <n v="1"/>
    <n v="0"/>
  </r>
  <r>
    <n v="5016675996"/>
    <x v="1471"/>
    <n v="20250708757737"/>
    <x v="51"/>
    <s v="FR"/>
    <n v="3705"/>
    <x v="5"/>
    <x v="3"/>
    <d v="2025-07-16T00:00:00"/>
    <s v="Yes"/>
    <x v="1"/>
    <d v="2025-07-16T00:00:00"/>
    <s v="SOLVED"/>
    <s v=""/>
    <s v="5016675996NO LABELS"/>
    <x v="0"/>
    <x v="6"/>
    <b v="0"/>
    <n v="1"/>
    <n v="0"/>
  </r>
  <r>
    <n v="5016689925"/>
    <x v="1472"/>
    <n v="20250709758837"/>
    <x v="51"/>
    <s v="GB"/>
    <n v="3402"/>
    <x v="5"/>
    <x v="3"/>
    <d v="2025-07-16T00:00:00"/>
    <s v="Yes"/>
    <x v="1"/>
    <d v="2025-07-16T00:00:00"/>
    <s v="SOLVED"/>
    <s v=""/>
    <s v="5016689925NO LABELS"/>
    <x v="0"/>
    <x v="6"/>
    <b v="0"/>
    <n v="1"/>
    <n v="0"/>
  </r>
  <r>
    <n v="5016616826"/>
    <x v="1473"/>
    <n v="20250703755149"/>
    <x v="248"/>
    <s v="GB"/>
    <s v="OYL1"/>
    <x v="1"/>
    <x v="3"/>
    <d v="2025-07-16T00:00:00"/>
    <s v="Yes"/>
    <x v="1"/>
    <d v="2025-07-16T00:00:00"/>
    <s v="SOLVED"/>
    <s v=""/>
    <s v="5016616826NO LABELS"/>
    <x v="0"/>
    <x v="6"/>
    <b v="0"/>
    <n v="1"/>
    <n v="0"/>
  </r>
  <r>
    <n v="5016690158"/>
    <x v="1474"/>
    <n v="20250703755426"/>
    <x v="53"/>
    <s v="GB"/>
    <s v="U2-L5"/>
    <x v="1"/>
    <x v="8"/>
    <d v="2025-07-16T00:00:00"/>
    <s v="Yes"/>
    <x v="1"/>
    <d v="2025-07-16T00:00:00"/>
    <s v="SOLVED"/>
    <s v=""/>
    <s v="5016690158NOT SCANNABLE "/>
    <x v="0"/>
    <x v="6"/>
    <b v="0"/>
    <n v="1"/>
    <n v="0"/>
  </r>
  <r>
    <n v="5016662224"/>
    <x v="1475"/>
    <n v="20250708757993"/>
    <x v="19"/>
    <s v="GB"/>
    <s v="DX01-L5"/>
    <x v="1"/>
    <x v="3"/>
    <d v="2025-07-16T00:00:00"/>
    <s v="No"/>
    <x v="1"/>
    <d v="2025-07-16T00:00:00"/>
    <s v="SOLVED"/>
    <s v=""/>
    <s v="5016662224NO LABELS"/>
    <x v="0"/>
    <x v="6"/>
    <b v="0"/>
    <n v="1"/>
    <n v="0"/>
  </r>
  <r>
    <n v="5016676460"/>
    <x v="1476"/>
    <n v="20250708758001"/>
    <x v="16"/>
    <s v="GB"/>
    <s v="DX01-L5"/>
    <x v="1"/>
    <x v="3"/>
    <d v="2025-07-16T00:00:00"/>
    <s v="Yes"/>
    <x v="1"/>
    <d v="2025-07-16T00:00:00"/>
    <s v="SOLVED"/>
    <s v=""/>
    <s v="5016676460NO LABELS"/>
    <x v="0"/>
    <x v="6"/>
    <b v="0"/>
    <n v="1"/>
    <n v="0"/>
  </r>
  <r>
    <n v="5016662225"/>
    <x v="1475"/>
    <n v="20250708758072"/>
    <x v="19"/>
    <s v="GB"/>
    <s v="MZ02"/>
    <x v="1"/>
    <x v="3"/>
    <d v="2025-07-16T00:00:00"/>
    <s v="No"/>
    <x v="1"/>
    <d v="2025-07-16T00:00:00"/>
    <s v="SOLVED"/>
    <s v=""/>
    <s v="5016662225NO LABELS"/>
    <x v="0"/>
    <x v="6"/>
    <b v="0"/>
    <n v="1"/>
    <n v="0"/>
  </r>
  <r>
    <n v="5016662364"/>
    <x v="1477"/>
    <n v="20250708758164"/>
    <x v="201"/>
    <s v="GB"/>
    <n v="3402"/>
    <x v="1"/>
    <x v="3"/>
    <d v="2025-07-16T00:00:00"/>
    <s v="Yes"/>
    <x v="1"/>
    <d v="2025-07-16T00:00:00"/>
    <s v="SOLVED"/>
    <s v=""/>
    <s v="5016662364NO LABELS"/>
    <x v="0"/>
    <x v="6"/>
    <b v="0"/>
    <n v="1"/>
    <n v="0"/>
  </r>
  <r>
    <n v="5016662178"/>
    <x v="1478"/>
    <n v="20250708758188"/>
    <x v="280"/>
    <s v="GB"/>
    <s v="DX01"/>
    <x v="1"/>
    <x v="3"/>
    <d v="2025-07-16T00:00:00"/>
    <s v="Yes"/>
    <x v="1"/>
    <d v="2025-07-16T00:00:00"/>
    <s v="SOLVED"/>
    <s v=""/>
    <s v="5016662178NO LABELS"/>
    <x v="0"/>
    <x v="6"/>
    <b v="0"/>
    <n v="1"/>
    <n v="0"/>
  </r>
  <r>
    <n v="5016662179"/>
    <x v="1478"/>
    <n v="20250708758189"/>
    <x v="280"/>
    <s v="GB"/>
    <s v="MZ02"/>
    <x v="1"/>
    <x v="3"/>
    <d v="2025-07-16T00:00:00"/>
    <s v="Yes"/>
    <x v="1"/>
    <d v="2025-07-16T00:00:00"/>
    <s v="SOLVED"/>
    <s v=""/>
    <s v="5016662179NO LABELS"/>
    <x v="0"/>
    <x v="6"/>
    <b v="0"/>
    <n v="1"/>
    <n v="0"/>
  </r>
  <r>
    <n v="5016690180"/>
    <x v="1479"/>
    <n v="20250708758280"/>
    <x v="36"/>
    <s v="GB"/>
    <s v="MZ02"/>
    <x v="1"/>
    <x v="3"/>
    <d v="2025-07-16T00:00:00"/>
    <s v="Yes"/>
    <x v="1"/>
    <d v="2025-07-16T00:00:00"/>
    <s v="SOLVED"/>
    <s v=""/>
    <s v="5016690180NO LABELS"/>
    <x v="0"/>
    <x v="6"/>
    <b v="0"/>
    <n v="1"/>
    <n v="0"/>
  </r>
  <r>
    <n v="5016676065"/>
    <x v="1480"/>
    <n v="20250709758850"/>
    <x v="44"/>
    <s v="GB"/>
    <s v="DX01-L5"/>
    <x v="1"/>
    <x v="3"/>
    <d v="2025-07-16T00:00:00"/>
    <s v="Yes"/>
    <x v="1"/>
    <d v="2025-07-16T00:00:00"/>
    <s v="SOLVED"/>
    <s v=""/>
    <s v="5016676065NO LABELS"/>
    <x v="0"/>
    <x v="6"/>
    <b v="0"/>
    <n v="1"/>
    <n v="0"/>
  </r>
  <r>
    <n v="5016676532"/>
    <x v="1481"/>
    <n v="20250709758914"/>
    <x v="81"/>
    <s v="GB"/>
    <n v="3402"/>
    <x v="1"/>
    <x v="3"/>
    <d v="2025-07-16T00:00:00"/>
    <s v="NA"/>
    <x v="1"/>
    <d v="2025-07-17T00:00:00"/>
    <s v="SOLVED"/>
    <s v="47 recevied in stead of 46 as per EXA and invoice"/>
    <s v="5016676532NO LABELS"/>
    <x v="0"/>
    <x v="6"/>
    <b v="0"/>
    <n v="1"/>
    <n v="0"/>
  </r>
  <r>
    <n v="5016690200"/>
    <x v="1482"/>
    <n v="20250710759928"/>
    <x v="86"/>
    <s v="GB"/>
    <n v="3402"/>
    <x v="1"/>
    <x v="3"/>
    <d v="2025-07-16T00:00:00"/>
    <s v="Yes"/>
    <x v="1"/>
    <d v="2025-07-16T00:00:00"/>
    <s v="SOLVED"/>
    <s v=""/>
    <s v="5016690200NO LABELS"/>
    <x v="0"/>
    <x v="6"/>
    <b v="0"/>
    <n v="1"/>
    <n v="0"/>
  </r>
  <r>
    <n v="5016704809"/>
    <x v="1483"/>
    <n v="20250710760562"/>
    <x v="97"/>
    <s v="GB"/>
    <n v="3402"/>
    <x v="1"/>
    <x v="3"/>
    <d v="2025-07-16T00:00:00"/>
    <s v="Yes"/>
    <x v="1"/>
    <d v="2025-07-16T00:00:00"/>
    <s v="SOLVED"/>
    <s v=""/>
    <s v="5016704809NO LABELS"/>
    <x v="0"/>
    <x v="6"/>
    <b v="0"/>
    <n v="1"/>
    <n v="0"/>
  </r>
  <r>
    <n v="5016689892"/>
    <x v="1484"/>
    <n v="20250711761107"/>
    <x v="152"/>
    <s v="GB"/>
    <s v="MZ02"/>
    <x v="1"/>
    <x v="9"/>
    <d v="2025-07-16T00:00:00"/>
    <s v="Yes"/>
    <x v="1"/>
    <d v="2025-07-24T00:00:00"/>
    <s v="SOLVED"/>
    <s v="9 expected 13 received rectified with Bonnast Bart 24-07"/>
    <s v="5016689892MANCO"/>
    <x v="0"/>
    <x v="6"/>
    <b v="0"/>
    <n v="1"/>
    <n v="0"/>
  </r>
  <r>
    <n v="5016541978"/>
    <x v="1485"/>
    <n v="20250626749873"/>
    <x v="281"/>
    <s v="GB"/>
    <s v="OYL1"/>
    <x v="2"/>
    <x v="6"/>
    <d v="2025-07-16T00:00:00"/>
    <s v="Yes"/>
    <x v="1"/>
    <d v="2025-07-16T00:00:00"/>
    <s v="SOLVED"/>
    <s v=""/>
    <s v="5016541978XX LABELS"/>
    <x v="0"/>
    <x v="6"/>
    <b v="0"/>
    <n v="1"/>
    <n v="0"/>
  </r>
  <r>
    <n v="5016676051"/>
    <x v="1486"/>
    <n v="20250709758663"/>
    <x v="231"/>
    <s v="GB"/>
    <s v="OYL1"/>
    <x v="2"/>
    <x v="3"/>
    <d v="2025-07-16T00:00:00"/>
    <s v="Yes"/>
    <x v="1"/>
    <d v="2025-07-16T00:00:00"/>
    <s v="SOLVED"/>
    <s v=""/>
    <s v="5016676051NO LABELS"/>
    <x v="0"/>
    <x v="6"/>
    <b v="0"/>
    <n v="1"/>
    <n v="0"/>
  </r>
  <r>
    <n v="5016704885"/>
    <x v="1487"/>
    <n v="20250709758852"/>
    <x v="257"/>
    <s v="GB"/>
    <n v="3402"/>
    <x v="5"/>
    <x v="8"/>
    <d v="2025-07-17T00:00:00"/>
    <s v="No"/>
    <x v="1"/>
    <d v="2025-07-17T00:00:00"/>
    <s v="SOLVED"/>
    <s v=""/>
    <s v="5016704885NOT SCANNABLE "/>
    <x v="0"/>
    <x v="6"/>
    <b v="0"/>
    <n v="1"/>
    <n v="0"/>
  </r>
  <r>
    <n v="5016689934"/>
    <x v="1488"/>
    <n v="20250709759392"/>
    <x v="15"/>
    <s v="GB"/>
    <s v="U2-L5"/>
    <x v="1"/>
    <x v="3"/>
    <d v="2025-07-17T00:00:00"/>
    <s v="Yes"/>
    <x v="1"/>
    <d v="2025-07-17T00:00:00"/>
    <s v="SOLVED"/>
    <s v=""/>
    <s v="5016689934NO LABELS"/>
    <x v="0"/>
    <x v="6"/>
    <b v="0"/>
    <n v="1"/>
    <n v="0"/>
  </r>
  <r>
    <n v="5016705057"/>
    <x v="1489"/>
    <n v="20250708757914"/>
    <x v="148"/>
    <s v="GB"/>
    <s v="U2-L5"/>
    <x v="2"/>
    <x v="1"/>
    <d v="2025-07-17T00:00:00"/>
    <s v="Yes"/>
    <x v="1"/>
    <d v="2025-07-17T00:00:00"/>
    <s v="SOLVED"/>
    <s v=""/>
    <s v="5016705057DAMAGED LABEL"/>
    <x v="0"/>
    <x v="6"/>
    <b v="0"/>
    <n v="1"/>
    <n v="0"/>
  </r>
  <r>
    <n v="5016661837"/>
    <x v="1490"/>
    <n v="20250708758023"/>
    <x v="48"/>
    <s v="GB"/>
    <s v="DX01-L5"/>
    <x v="2"/>
    <x v="2"/>
    <d v="2025-07-17T00:00:00"/>
    <s v="Yes"/>
    <x v="1"/>
    <d v="2025-07-17T00:00:00"/>
    <s v="SOLVED"/>
    <s v=""/>
    <s v="5016661837MISSING LABELS ON SOME UNITS"/>
    <x v="0"/>
    <x v="6"/>
    <b v="0"/>
    <n v="1"/>
    <n v="0"/>
  </r>
  <r>
    <n v="5016704831"/>
    <x v="1491"/>
    <n v="20250711761129"/>
    <x v="153"/>
    <s v="GB"/>
    <s v="MY02"/>
    <x v="2"/>
    <x v="8"/>
    <d v="2025-07-17T00:00:00"/>
    <s v="No"/>
    <x v="1"/>
    <d v="2025-07-17T00:00:00"/>
    <s v="SOLVED"/>
    <s v=""/>
    <s v="5016704831NOT SCANNABLE "/>
    <x v="0"/>
    <x v="6"/>
    <b v="0"/>
    <n v="1"/>
    <n v="0"/>
  </r>
  <r>
    <n v="5016704832"/>
    <x v="1491"/>
    <n v="20250711761143"/>
    <x v="153"/>
    <s v="GB"/>
    <s v="DX01-L5"/>
    <x v="2"/>
    <x v="8"/>
    <d v="2025-07-17T00:00:00"/>
    <s v="No"/>
    <x v="1"/>
    <d v="2025-07-17T00:00:00"/>
    <s v="SOLVED"/>
    <s v=""/>
    <s v="5016704832NOT SCANNABLE "/>
    <x v="0"/>
    <x v="6"/>
    <b v="0"/>
    <n v="1"/>
    <n v="0"/>
  </r>
  <r>
    <n v="5016704830"/>
    <x v="1491"/>
    <n v="20250711761150"/>
    <x v="153"/>
    <s v="GB"/>
    <s v="DX01-L5"/>
    <x v="2"/>
    <x v="8"/>
    <d v="2025-07-17T00:00:00"/>
    <s v="No"/>
    <x v="1"/>
    <d v="2025-07-17T00:00:00"/>
    <s v="SOLVED"/>
    <s v=""/>
    <s v="5016704830NOT SCANNABLE "/>
    <x v="0"/>
    <x v="6"/>
    <b v="0"/>
    <n v="1"/>
    <n v="0"/>
  </r>
  <r>
    <n v="5016689843"/>
    <x v="1492"/>
    <n v="20250709759175"/>
    <x v="2"/>
    <s v="GB"/>
    <s v="OYL1"/>
    <x v="0"/>
    <x v="8"/>
    <d v="2025-07-18T00:00:00"/>
    <s v="Yes"/>
    <x v="1"/>
    <d v="2025-07-18T00:00:00"/>
    <s v="SOLVED"/>
    <s v=""/>
    <s v="5016689843NOT SCANNABLE "/>
    <x v="0"/>
    <x v="6"/>
    <b v="0"/>
    <n v="1"/>
    <n v="0"/>
  </r>
  <r>
    <n v="5016689845"/>
    <x v="1492"/>
    <n v="20250709759223"/>
    <x v="2"/>
    <s v="GB"/>
    <s v="OYL1"/>
    <x v="0"/>
    <x v="5"/>
    <d v="2025-07-18T00:00:00"/>
    <s v="No"/>
    <x v="1"/>
    <d v="2025-07-23T00:00:00"/>
    <s v="SOLVED"/>
    <s v="only 02 of the 3 recevied, 1 Manco 1 Lost 2 shipped out "/>
    <s v="5016689845AMOUNT"/>
    <x v="0"/>
    <x v="6"/>
    <b v="0"/>
    <n v="1"/>
    <n v="0"/>
  </r>
  <r>
    <n v="5016704985"/>
    <x v="1493"/>
    <n v="20250710760552"/>
    <x v="57"/>
    <s v="GB"/>
    <s v="DX01-L5"/>
    <x v="0"/>
    <x v="9"/>
    <d v="2025-07-18T00:00:00"/>
    <s v="NA"/>
    <x v="1"/>
    <d v="2025-07-23T00:00:00"/>
    <s v="SOLVED"/>
    <s v="shipment manco, received 23/07/2025"/>
    <s v="5016704985MANCO"/>
    <x v="0"/>
    <x v="6"/>
    <b v="0"/>
    <n v="1"/>
    <n v="0"/>
  </r>
  <r>
    <n v="5016676229"/>
    <x v="1494"/>
    <n v="20250708758011"/>
    <x v="75"/>
    <s v="GB"/>
    <s v="DX01"/>
    <x v="8"/>
    <x v="3"/>
    <d v="2025-07-18T00:00:00"/>
    <s v="No"/>
    <x v="1"/>
    <d v="2025-07-18T00:00:00"/>
    <s v="SOLVED"/>
    <s v=""/>
    <s v="5016676229NO LABELS"/>
    <x v="0"/>
    <x v="6"/>
    <b v="0"/>
    <n v="1"/>
    <n v="0"/>
  </r>
  <r>
    <n v="5016676230"/>
    <x v="1494"/>
    <n v="20250708758017"/>
    <x v="75"/>
    <s v="GB"/>
    <s v="DX01"/>
    <x v="8"/>
    <x v="3"/>
    <d v="2025-07-18T00:00:00"/>
    <s v="No"/>
    <x v="1"/>
    <d v="2025-07-18T00:00:00"/>
    <s v="SOLVED"/>
    <s v=""/>
    <s v="5016676230NO LABELS"/>
    <x v="0"/>
    <x v="6"/>
    <b v="0"/>
    <n v="1"/>
    <n v="0"/>
  </r>
  <r>
    <n v="5016676232"/>
    <x v="1494"/>
    <n v="20250708758026"/>
    <x v="75"/>
    <s v="GB"/>
    <s v="DX01"/>
    <x v="8"/>
    <x v="3"/>
    <d v="2025-07-18T00:00:00"/>
    <s v="No"/>
    <x v="1"/>
    <d v="2025-07-18T00:00:00"/>
    <s v="SOLVED"/>
    <s v=""/>
    <s v="5016676232NO LABELS"/>
    <x v="0"/>
    <x v="6"/>
    <b v="0"/>
    <n v="1"/>
    <n v="0"/>
  </r>
  <r>
    <n v="5016676235"/>
    <x v="1494"/>
    <n v="20250708758034"/>
    <x v="75"/>
    <s v="GB"/>
    <s v="DX01"/>
    <x v="8"/>
    <x v="3"/>
    <d v="2025-07-18T00:00:00"/>
    <s v="No"/>
    <x v="1"/>
    <d v="2025-07-18T00:00:00"/>
    <s v="SOLVED"/>
    <s v=""/>
    <s v="5016676235NO LABELS"/>
    <x v="0"/>
    <x v="6"/>
    <b v="0"/>
    <n v="1"/>
    <n v="0"/>
  </r>
  <r>
    <n v="5016676233"/>
    <x v="1494"/>
    <n v="20250708758314"/>
    <x v="75"/>
    <s v="GB"/>
    <s v="DX01"/>
    <x v="8"/>
    <x v="3"/>
    <d v="2025-07-18T00:00:00"/>
    <s v="No"/>
    <x v="1"/>
    <d v="2025-07-18T00:00:00"/>
    <s v="SOLVED"/>
    <s v=""/>
    <s v="5016676233NO LABELS"/>
    <x v="0"/>
    <x v="6"/>
    <b v="0"/>
    <n v="1"/>
    <n v="0"/>
  </r>
  <r>
    <n v="5016588333"/>
    <x v="1459"/>
    <n v="20250701752955"/>
    <x v="19"/>
    <s v="GB"/>
    <s v="DX01-L5"/>
    <x v="1"/>
    <x v="5"/>
    <d v="2025-07-18T00:00:00"/>
    <s v="Yes"/>
    <x v="1"/>
    <d v="2025-07-22T00:00:00"/>
    <s v="SOLVED"/>
    <s v=""/>
    <s v="5016588333AMOUNT"/>
    <x v="0"/>
    <x v="6"/>
    <b v="0"/>
    <n v="1"/>
    <n v="0"/>
  </r>
  <r>
    <n v="5016690007"/>
    <x v="1495"/>
    <n v="20250704756384"/>
    <x v="52"/>
    <s v="GB"/>
    <s v="U2-L5"/>
    <x v="1"/>
    <x v="8"/>
    <d v="2025-07-18T00:00:00"/>
    <s v="Yes"/>
    <x v="1"/>
    <d v="2025-07-18T00:00:00"/>
    <s v="SOLVED"/>
    <s v=""/>
    <s v="5016690007NOT SCANNABLE "/>
    <x v="0"/>
    <x v="6"/>
    <b v="0"/>
    <n v="1"/>
    <n v="0"/>
  </r>
  <r>
    <n v="5016704734"/>
    <x v="1496"/>
    <n v="20250711761132"/>
    <x v="15"/>
    <s v="GB"/>
    <s v="U2-L5"/>
    <x v="1"/>
    <x v="5"/>
    <d v="2025-07-18T00:00:00"/>
    <s v="NA"/>
    <x v="1"/>
    <d v="2025-07-18T00:00:00"/>
    <s v="SOLVED"/>
    <s v="1 out of two delivered , supplier confirmed only 1 colli"/>
    <s v="5016704734AMOUNT"/>
    <x v="0"/>
    <x v="6"/>
    <b v="0"/>
    <n v="1"/>
    <n v="0"/>
  </r>
  <r>
    <n v="5016704978"/>
    <x v="1497"/>
    <n v="20250711761183"/>
    <x v="19"/>
    <s v="GB"/>
    <s v="DX01-L5"/>
    <x v="1"/>
    <x v="3"/>
    <d v="2025-07-18T00:00:00"/>
    <s v="Yes"/>
    <x v="1"/>
    <d v="2025-07-18T00:00:00"/>
    <s v="SOLVED"/>
    <s v=""/>
    <s v="5016704978NO LABELS"/>
    <x v="0"/>
    <x v="6"/>
    <b v="0"/>
    <n v="1"/>
    <n v="0"/>
  </r>
  <r>
    <n v="5016717940"/>
    <x v="1498"/>
    <n v="20250711761634"/>
    <x v="84"/>
    <s v="GB"/>
    <s v="U2-L5"/>
    <x v="1"/>
    <x v="8"/>
    <d v="2025-07-18T00:00:00"/>
    <s v="Yes"/>
    <x v="1"/>
    <d v="2025-07-18T00:00:00"/>
    <s v="SOLVED"/>
    <s v=""/>
    <s v="5016717940NOT SCANNABLE "/>
    <x v="0"/>
    <x v="6"/>
    <b v="0"/>
    <n v="1"/>
    <n v="0"/>
  </r>
  <r>
    <n v="5016717939"/>
    <x v="1498"/>
    <n v="20250711761644"/>
    <x v="84"/>
    <s v="GB"/>
    <s v="U2-L5"/>
    <x v="1"/>
    <x v="8"/>
    <d v="2025-07-18T00:00:00"/>
    <s v="No"/>
    <x v="1"/>
    <d v="2025-07-18T00:00:00"/>
    <s v="SOLVED"/>
    <s v=""/>
    <s v="5016717939NOT SCANNABLE "/>
    <x v="0"/>
    <x v="6"/>
    <b v="0"/>
    <n v="1"/>
    <n v="0"/>
  </r>
  <r>
    <n v="5016717340"/>
    <x v="1499"/>
    <n v="20250714762211"/>
    <x v="85"/>
    <s v="GB"/>
    <s v="DX01"/>
    <x v="1"/>
    <x v="2"/>
    <d v="2025-07-18T00:00:00"/>
    <s v="No"/>
    <x v="1"/>
    <d v="2025-07-18T00:00:00"/>
    <s v="SOLVED"/>
    <s v=""/>
    <s v="5016717340MISSING LABELS ON SOME UNITS"/>
    <x v="0"/>
    <x v="6"/>
    <b v="0"/>
    <n v="1"/>
    <n v="0"/>
  </r>
  <r>
    <n v="5016717340"/>
    <x v="1499"/>
    <n v="20250714762211"/>
    <x v="85"/>
    <s v="GB"/>
    <s v="DX01"/>
    <x v="1"/>
    <x v="1"/>
    <d v="2025-07-18T00:00:00"/>
    <s v="Yes"/>
    <x v="1"/>
    <d v="2025-07-18T00:00:00"/>
    <s v="SOLVED"/>
    <s v=""/>
    <s v="5016717340DAMAGED LABEL"/>
    <x v="0"/>
    <x v="6"/>
    <b v="0"/>
    <n v="1"/>
    <n v="0"/>
  </r>
  <r>
    <n v="5016718029"/>
    <x v="1500"/>
    <n v="20250708758353"/>
    <x v="116"/>
    <s v="GB"/>
    <s v="OYL1"/>
    <x v="2"/>
    <x v="5"/>
    <d v="2025-07-18T00:00:00"/>
    <s v="NA"/>
    <x v="1"/>
    <d v="2025-07-23T00:00:00"/>
    <s v="SOLVED"/>
    <s v="6 out of 7 delivered, confirmed 6"/>
    <s v="5016718029AMOUNT"/>
    <x v="0"/>
    <x v="6"/>
    <b v="0"/>
    <n v="1"/>
    <n v="0"/>
  </r>
  <r>
    <n v="5016704692"/>
    <x v="1501"/>
    <n v="20250710760213"/>
    <x v="38"/>
    <s v="GB"/>
    <s v="MZ02"/>
    <x v="2"/>
    <x v="6"/>
    <d v="2025-07-18T00:00:00"/>
    <s v="Yes"/>
    <x v="1"/>
    <d v="2025-07-18T00:00:00"/>
    <s v="SOLVED"/>
    <s v=""/>
    <s v="5016704692XX LABELS"/>
    <x v="0"/>
    <x v="6"/>
    <b v="0"/>
    <n v="1"/>
    <n v="0"/>
  </r>
  <r>
    <n v="5016704752"/>
    <x v="1502"/>
    <n v="20250710760847"/>
    <x v="282"/>
    <s v="GB"/>
    <s v="DK-BM01"/>
    <x v="2"/>
    <x v="3"/>
    <d v="2025-07-18T00:00:00"/>
    <s v="Yes"/>
    <x v="1"/>
    <d v="2025-07-18T00:00:00"/>
    <s v="SOLVED"/>
    <s v=""/>
    <s v="5016704752NO LABELS"/>
    <x v="0"/>
    <x v="6"/>
    <b v="0"/>
    <n v="1"/>
    <n v="0"/>
  </r>
  <r>
    <n v="5016732382"/>
    <x v="1503"/>
    <n v="20250714762766"/>
    <x v="81"/>
    <s v="GB"/>
    <n v="3402"/>
    <x v="0"/>
    <x v="3"/>
    <d v="2025-07-22T00:00:00"/>
    <s v="No"/>
    <x v="1"/>
    <d v="2025-07-22T00:00:00"/>
    <s v="SOLVED"/>
    <s v=""/>
    <s v="5016732382NO LABELS"/>
    <x v="0"/>
    <x v="6"/>
    <b v="0"/>
    <n v="1"/>
    <n v="0"/>
  </r>
  <r>
    <n v="5016742810"/>
    <x v="1504"/>
    <n v="20250717765580"/>
    <x v="81"/>
    <s v="GB"/>
    <n v="3402"/>
    <x v="0"/>
    <x v="3"/>
    <d v="2025-07-22T00:00:00"/>
    <s v="No"/>
    <x v="1"/>
    <d v="2025-07-22T00:00:00"/>
    <s v="SOLVED"/>
    <s v=""/>
    <s v="5016742810NO LABELS"/>
    <x v="0"/>
    <x v="6"/>
    <b v="0"/>
    <n v="1"/>
    <n v="0"/>
  </r>
  <r>
    <n v="5016746787"/>
    <x v="1505"/>
    <n v="20250714762600"/>
    <x v="238"/>
    <s v="GB"/>
    <s v="DX01-L5"/>
    <x v="8"/>
    <x v="1"/>
    <d v="2025-07-22T00:00:00"/>
    <s v="Yes"/>
    <x v="1"/>
    <d v="2025-07-22T00:00:00"/>
    <s v="SOLVED"/>
    <s v=""/>
    <s v="5016746787DAMAGED LABEL"/>
    <x v="0"/>
    <x v="6"/>
    <b v="0"/>
    <n v="1"/>
    <n v="0"/>
  </r>
  <r>
    <n v="5016732277"/>
    <x v="1506"/>
    <n v="20250711761367"/>
    <x v="174"/>
    <s v="GB"/>
    <s v="OYL1"/>
    <x v="1"/>
    <x v="3"/>
    <d v="2025-07-22T00:00:00"/>
    <s v="Yes"/>
    <x v="1"/>
    <d v="2025-07-22T00:00:00"/>
    <s v="SOLVED"/>
    <s v=""/>
    <s v="5016732277NO LABELS"/>
    <x v="0"/>
    <x v="6"/>
    <b v="0"/>
    <n v="1"/>
    <n v="0"/>
  </r>
  <r>
    <n v="5016704493"/>
    <x v="1507"/>
    <n v="20250711761446"/>
    <x v="213"/>
    <s v="GB"/>
    <s v="MZ07"/>
    <x v="1"/>
    <x v="0"/>
    <d v="2025-07-22T00:00:00"/>
    <s v="Yes"/>
    <x v="1"/>
    <d v="2025-07-22T00:00:00"/>
    <s v="SOLVED"/>
    <s v=""/>
    <s v="5016704493DAMAGE "/>
    <x v="0"/>
    <x v="6"/>
    <b v="0"/>
    <n v="1"/>
    <n v="0"/>
  </r>
  <r>
    <n v="5016717935"/>
    <x v="1508"/>
    <n v="20250714762293"/>
    <x v="44"/>
    <s v="GB"/>
    <s v="DX01-L5"/>
    <x v="1"/>
    <x v="3"/>
    <d v="2025-07-22T00:00:00"/>
    <s v="Yes"/>
    <x v="1"/>
    <d v="2025-07-22T00:00:00"/>
    <s v="SOLVED"/>
    <s v=""/>
    <s v="5016717935NO LABELS"/>
    <x v="0"/>
    <x v="6"/>
    <b v="0"/>
    <n v="1"/>
    <n v="0"/>
  </r>
  <r>
    <n v="5016718067"/>
    <x v="1509"/>
    <n v="20250714762326"/>
    <x v="213"/>
    <s v="GB"/>
    <s v="MZ07"/>
    <x v="1"/>
    <x v="0"/>
    <d v="2025-07-22T00:00:00"/>
    <s v="Yes"/>
    <x v="1"/>
    <d v="2025-07-22T00:00:00"/>
    <s v="SOLVED"/>
    <s v=""/>
    <s v="5016718067DAMAGE "/>
    <x v="0"/>
    <x v="6"/>
    <b v="0"/>
    <n v="1"/>
    <n v="0"/>
  </r>
  <r>
    <n v="5016746747"/>
    <x v="1510"/>
    <n v="20250715763411"/>
    <x v="16"/>
    <s v="GB"/>
    <s v="DX01"/>
    <x v="1"/>
    <x v="3"/>
    <d v="2025-07-22T00:00:00"/>
    <s v="Yes"/>
    <x v="1"/>
    <d v="2025-07-22T00:00:00"/>
    <s v="SOLVED"/>
    <s v=""/>
    <s v="5016746747NO LABELS"/>
    <x v="0"/>
    <x v="6"/>
    <b v="0"/>
    <n v="1"/>
    <n v="0"/>
  </r>
  <r>
    <n v="5016732393"/>
    <x v="1511"/>
    <n v="20250715763559"/>
    <x v="19"/>
    <s v="GB"/>
    <s v="MZ02"/>
    <x v="1"/>
    <x v="3"/>
    <d v="2025-07-22T00:00:00"/>
    <s v="Yes"/>
    <x v="1"/>
    <d v="2025-07-22T00:00:00"/>
    <s v="SOLVED"/>
    <s v=""/>
    <s v="5016732393NO LABELS"/>
    <x v="0"/>
    <x v="6"/>
    <b v="0"/>
    <n v="1"/>
    <n v="0"/>
  </r>
  <r>
    <n v="5016746964"/>
    <x v="1512"/>
    <n v="20250716764015"/>
    <x v="45"/>
    <s v="GB"/>
    <s v="DX01-L5"/>
    <x v="1"/>
    <x v="1"/>
    <d v="2025-07-22T00:00:00"/>
    <s v="Yes"/>
    <x v="1"/>
    <d v="2025-07-22T00:00:00"/>
    <s v="SOLVED"/>
    <s v=""/>
    <s v="5016746964DAMAGED LABEL"/>
    <x v="0"/>
    <x v="6"/>
    <b v="0"/>
    <n v="1"/>
    <n v="0"/>
  </r>
  <r>
    <n v="5016746896"/>
    <x v="1513"/>
    <n v="20250714762545"/>
    <x v="180"/>
    <s v="GB"/>
    <s v="DX01-L5"/>
    <x v="0"/>
    <x v="2"/>
    <d v="2025-07-23T00:00:00"/>
    <s v="No"/>
    <x v="1"/>
    <d v="2025-07-23T00:00:00"/>
    <s v="SOLVED"/>
    <s v=""/>
    <s v="5016746896MISSING LABELS ON SOME UNITS"/>
    <x v="0"/>
    <x v="6"/>
    <b v="0"/>
    <n v="1"/>
    <n v="0"/>
  </r>
  <r>
    <n v="5016746951"/>
    <x v="1514"/>
    <n v="20250716764100"/>
    <x v="191"/>
    <s v="GB"/>
    <n v="3402"/>
    <x v="0"/>
    <x v="0"/>
    <d v="2025-07-23T00:00:00"/>
    <s v="No"/>
    <x v="1"/>
    <d v="2025-07-23T00:00:00"/>
    <s v="SOLVED"/>
    <s v=""/>
    <s v="5016746951DAMAGE "/>
    <x v="0"/>
    <x v="6"/>
    <b v="0"/>
    <n v="1"/>
    <n v="0"/>
  </r>
  <r>
    <n v="5016717552"/>
    <x v="1515"/>
    <n v="20250707757287"/>
    <x v="258"/>
    <s v="FR"/>
    <n v="3705"/>
    <x v="6"/>
    <x v="3"/>
    <d v="2025-07-23T00:00:00"/>
    <s v="No"/>
    <x v="1"/>
    <d v="2025-07-23T00:00:00"/>
    <s v="SOLVED"/>
    <s v=""/>
    <s v="5016717552NO LABELS"/>
    <x v="0"/>
    <x v="6"/>
    <b v="0"/>
    <n v="1"/>
    <n v="0"/>
  </r>
  <r>
    <n v="5016717830"/>
    <x v="1516"/>
    <n v="20250709759156"/>
    <x v="268"/>
    <s v="FR"/>
    <n v="3705"/>
    <x v="6"/>
    <x v="8"/>
    <d v="2025-07-23T00:00:00"/>
    <s v="No"/>
    <x v="1"/>
    <d v="2025-07-23T00:00:00"/>
    <s v="SOLVED"/>
    <s v=""/>
    <s v="5016717830NOT SCANNABLE "/>
    <x v="0"/>
    <x v="6"/>
    <b v="0"/>
    <n v="1"/>
    <n v="0"/>
  </r>
  <r>
    <n v="5016718018"/>
    <x v="1517"/>
    <n v="20250714762178"/>
    <x v="251"/>
    <s v="FR"/>
    <n v="3705"/>
    <x v="6"/>
    <x v="8"/>
    <d v="2025-07-23T00:00:00"/>
    <s v="No"/>
    <x v="1"/>
    <d v="2025-07-23T00:00:00"/>
    <s v="SOLVED"/>
    <s v=""/>
    <s v="5016718018NOT SCANNABLE "/>
    <x v="0"/>
    <x v="6"/>
    <b v="0"/>
    <n v="1"/>
    <n v="0"/>
  </r>
  <r>
    <n v="5016690029"/>
    <x v="1518"/>
    <n v="20250709758789"/>
    <x v="205"/>
    <s v="GB"/>
    <s v="OYL1"/>
    <x v="5"/>
    <x v="3"/>
    <d v="2025-07-23T00:00:00"/>
    <s v="Yes"/>
    <x v="1"/>
    <d v="2025-07-23T00:00:00"/>
    <s v="SOLVED"/>
    <s v=""/>
    <s v="5016690029NO LABELS"/>
    <x v="0"/>
    <x v="6"/>
    <b v="0"/>
    <n v="1"/>
    <n v="0"/>
  </r>
  <r>
    <n v="5016746966"/>
    <x v="1519"/>
    <n v="20250715763500"/>
    <x v="19"/>
    <s v="GB"/>
    <s v="DX01-L5"/>
    <x v="1"/>
    <x v="3"/>
    <d v="2025-07-23T00:00:00"/>
    <s v="Yes"/>
    <x v="1"/>
    <d v="2025-07-23T00:00:00"/>
    <s v="SOLVED"/>
    <s v=""/>
    <s v="5016746966NO LABELS"/>
    <x v="0"/>
    <x v="6"/>
    <b v="0"/>
    <n v="1"/>
    <n v="0"/>
  </r>
  <r>
    <n v="5016746965"/>
    <x v="1519"/>
    <n v="20250715763563"/>
    <x v="19"/>
    <s v="GB"/>
    <s v="DX01-L5"/>
    <x v="1"/>
    <x v="3"/>
    <d v="2025-07-23T00:00:00"/>
    <s v="Yes"/>
    <x v="1"/>
    <d v="2025-07-23T00:00:00"/>
    <s v="SOLVED"/>
    <s v=""/>
    <s v="5016746965NO LABELS"/>
    <x v="0"/>
    <x v="6"/>
    <b v="0"/>
    <n v="1"/>
    <n v="0"/>
  </r>
  <r>
    <n v="5016746905"/>
    <x v="1520"/>
    <n v="20250716764003"/>
    <x v="37"/>
    <s v="GB"/>
    <s v="DX01-L5"/>
    <x v="1"/>
    <x v="3"/>
    <d v="2025-07-23T00:00:00"/>
    <s v="Yes"/>
    <x v="1"/>
    <d v="2025-07-23T00:00:00"/>
    <s v="SOLVED"/>
    <s v=""/>
    <s v="5016746905NO LABELS"/>
    <x v="0"/>
    <x v="6"/>
    <b v="0"/>
    <n v="1"/>
    <n v="0"/>
  </r>
  <r>
    <n v="5016746922"/>
    <x v="1521"/>
    <n v="20250716764213"/>
    <x v="44"/>
    <s v="GB"/>
    <s v="DX01-L5"/>
    <x v="1"/>
    <x v="3"/>
    <d v="2025-07-23T00:00:00"/>
    <s v="Yes"/>
    <x v="1"/>
    <d v="2025-07-23T00:00:00"/>
    <s v="SOLVED"/>
    <s v=""/>
    <s v="5016746922NO LABELS"/>
    <x v="0"/>
    <x v="6"/>
    <b v="0"/>
    <n v="1"/>
    <n v="0"/>
  </r>
  <r>
    <n v="5016746907"/>
    <x v="1522"/>
    <n v="20250716764377"/>
    <x v="19"/>
    <s v="GB"/>
    <s v="DX01-L5"/>
    <x v="1"/>
    <x v="3"/>
    <d v="2025-07-23T00:00:00"/>
    <s v="Yes"/>
    <x v="1"/>
    <d v="2025-07-23T00:00:00"/>
    <s v="SOLVED"/>
    <s v=""/>
    <s v="5016746907NO LABELS"/>
    <x v="0"/>
    <x v="6"/>
    <b v="0"/>
    <n v="1"/>
    <n v="0"/>
  </r>
  <r>
    <n v="5016747000"/>
    <x v="1523"/>
    <n v="20250702754230"/>
    <x v="283"/>
    <s v="GB"/>
    <s v="MZ07"/>
    <x v="2"/>
    <x v="8"/>
    <d v="2025-07-23T00:00:00"/>
    <s v="Yes"/>
    <x v="1"/>
    <d v="2025-07-23T00:00:00"/>
    <s v="SOLVED"/>
    <s v=""/>
    <s v="5016747000NOT SCANNABLE "/>
    <x v="0"/>
    <x v="6"/>
    <b v="0"/>
    <n v="1"/>
    <n v="0"/>
  </r>
  <r>
    <n v="5016717664"/>
    <x v="1524"/>
    <n v="20250709759357"/>
    <x v="139"/>
    <s v="GB"/>
    <s v="DX01-L5"/>
    <x v="2"/>
    <x v="3"/>
    <d v="2025-07-23T00:00:00"/>
    <s v="Yes"/>
    <x v="1"/>
    <d v="2025-07-23T00:00:00"/>
    <s v="SOLVED"/>
    <s v=""/>
    <s v="5016717664NO LABELS"/>
    <x v="0"/>
    <x v="6"/>
    <b v="0"/>
    <n v="1"/>
    <n v="0"/>
  </r>
  <r>
    <n v="5016704860"/>
    <x v="1525"/>
    <n v="20250711761343"/>
    <x v="91"/>
    <s v="GB"/>
    <s v="DX01-L5"/>
    <x v="2"/>
    <x v="2"/>
    <d v="2025-07-23T00:00:00"/>
    <s v="Yes"/>
    <x v="1"/>
    <d v="2025-07-23T00:00:00"/>
    <s v="SOLVED"/>
    <s v=""/>
    <s v="5016704860MISSING LABELS ON SOME UNITS"/>
    <x v="0"/>
    <x v="6"/>
    <b v="0"/>
    <n v="1"/>
    <n v="0"/>
  </r>
  <r>
    <n v="5016717796"/>
    <x v="1526"/>
    <n v="20250714762381"/>
    <x v="115"/>
    <s v="GB"/>
    <s v="MY02"/>
    <x v="2"/>
    <x v="6"/>
    <d v="2025-07-23T00:00:00"/>
    <s v="Yes"/>
    <x v="1"/>
    <d v="2025-07-23T00:00:00"/>
    <s v="SOLVED"/>
    <s v=""/>
    <s v="5016717796XX LABELS"/>
    <x v="0"/>
    <x v="6"/>
    <b v="0"/>
    <n v="1"/>
    <n v="0"/>
  </r>
  <r>
    <n v="5016717795"/>
    <x v="1526"/>
    <n v="20250714762389"/>
    <x v="115"/>
    <s v="GB"/>
    <s v="MY02"/>
    <x v="2"/>
    <x v="6"/>
    <d v="2025-07-23T00:00:00"/>
    <s v="Yes"/>
    <x v="1"/>
    <d v="2025-07-23T00:00:00"/>
    <s v="SOLVED"/>
    <s v=""/>
    <s v="5016717795XX LABELS"/>
    <x v="0"/>
    <x v="6"/>
    <b v="0"/>
    <n v="1"/>
    <n v="0"/>
  </r>
  <r>
    <n v="5016717789"/>
    <x v="1526"/>
    <n v="20250714762395"/>
    <x v="115"/>
    <s v="GB"/>
    <s v="MY02"/>
    <x v="2"/>
    <x v="6"/>
    <d v="2025-07-23T00:00:00"/>
    <s v="Yes"/>
    <x v="1"/>
    <d v="2025-07-23T00:00:00"/>
    <s v="SOLVED"/>
    <s v=""/>
    <s v="5016717789XX LABELS"/>
    <x v="0"/>
    <x v="6"/>
    <b v="0"/>
    <n v="1"/>
    <n v="0"/>
  </r>
  <r>
    <n v="5016717797"/>
    <x v="1526"/>
    <n v="20250714762402"/>
    <x v="115"/>
    <s v="GB"/>
    <s v="MY02"/>
    <x v="2"/>
    <x v="6"/>
    <d v="2025-07-23T00:00:00"/>
    <s v="Yes"/>
    <x v="1"/>
    <d v="2025-07-23T00:00:00"/>
    <s v="SOLVED"/>
    <s v=""/>
    <s v="5016717797XX LABELS"/>
    <x v="0"/>
    <x v="6"/>
    <b v="0"/>
    <n v="1"/>
    <n v="0"/>
  </r>
  <r>
    <n v="5016717794"/>
    <x v="1526"/>
    <n v="20250714762406"/>
    <x v="115"/>
    <s v="GB"/>
    <s v="MY02"/>
    <x v="2"/>
    <x v="6"/>
    <d v="2025-07-23T00:00:00"/>
    <s v="Yes"/>
    <x v="1"/>
    <d v="2025-07-23T00:00:00"/>
    <s v="SOLVED"/>
    <s v=""/>
    <s v="5016717794XX LABELS"/>
    <x v="0"/>
    <x v="6"/>
    <b v="0"/>
    <n v="1"/>
    <n v="0"/>
  </r>
  <r>
    <n v="5016717784"/>
    <x v="1526"/>
    <n v="20250714762412"/>
    <x v="115"/>
    <s v="GB"/>
    <s v="MY02"/>
    <x v="2"/>
    <x v="6"/>
    <d v="2025-07-23T00:00:00"/>
    <s v="Yes"/>
    <x v="1"/>
    <d v="2025-07-23T00:00:00"/>
    <s v="SOLVED"/>
    <s v="EC"/>
    <s v="5016717784XX LABELS"/>
    <x v="0"/>
    <x v="6"/>
    <b v="0"/>
    <n v="1"/>
    <n v="0"/>
  </r>
  <r>
    <n v="5016746848"/>
    <x v="1527"/>
    <n v="20250716764467"/>
    <x v="6"/>
    <s v="GB"/>
    <s v="MZ02"/>
    <x v="2"/>
    <x v="3"/>
    <d v="2025-07-23T00:00:00"/>
    <s v="Yes"/>
    <x v="1"/>
    <d v="2025-07-23T00:00:00"/>
    <s v="SOLVED"/>
    <s v=""/>
    <s v="5016746848NO LABELS"/>
    <x v="0"/>
    <x v="6"/>
    <b v="0"/>
    <n v="1"/>
    <n v="0"/>
  </r>
  <r>
    <n v="5016760260"/>
    <x v="1528"/>
    <n v="20250716764644"/>
    <x v="231"/>
    <s v="GB"/>
    <s v="OYL1"/>
    <x v="2"/>
    <x v="3"/>
    <d v="2025-07-23T00:00:00"/>
    <s v="Yes"/>
    <x v="1"/>
    <d v="2025-07-23T00:00:00"/>
    <s v="SOLVED"/>
    <s v=""/>
    <s v="5016760260NO LABELS"/>
    <x v="0"/>
    <x v="6"/>
    <b v="0"/>
    <n v="1"/>
    <n v="0"/>
  </r>
  <r>
    <n v="5016774917"/>
    <x v="1529"/>
    <n v="20250717764992"/>
    <x v="282"/>
    <s v="GB"/>
    <s v="DK-BM01"/>
    <x v="2"/>
    <x v="3"/>
    <d v="2025-07-23T00:00:00"/>
    <s v="Yes"/>
    <x v="1"/>
    <d v="2025-07-23T00:00:00"/>
    <s v="SOLVED"/>
    <s v=""/>
    <s v="5016774917NO LABELS"/>
    <x v="0"/>
    <x v="6"/>
    <b v="0"/>
    <n v="1"/>
    <n v="0"/>
  </r>
  <r>
    <n v="5016760320"/>
    <x v="1530"/>
    <n v="20250716764053"/>
    <x v="215"/>
    <s v="GB"/>
    <s v="OYL1"/>
    <x v="0"/>
    <x v="4"/>
    <d v="2025-07-24T00:00:00"/>
    <s v="Yes"/>
    <x v="1"/>
    <d v="2025-07-24T00:00:00"/>
    <s v="SOLVED"/>
    <s v=""/>
    <s v="5016760320INCORRECT LABELS "/>
    <x v="0"/>
    <x v="6"/>
    <b v="0"/>
    <n v="1"/>
    <n v="0"/>
  </r>
  <r>
    <n v="5016718102"/>
    <x v="1531"/>
    <n v="20250710760818"/>
    <x v="284"/>
    <s v="GB"/>
    <s v="DX01-L5"/>
    <x v="5"/>
    <x v="2"/>
    <d v="2025-07-24T00:00:00"/>
    <s v="Yes"/>
    <x v="1"/>
    <d v="2025-07-24T00:00:00"/>
    <s v="SOLVED"/>
    <s v=""/>
    <s v="5016718102MISSING LABELS ON SOME UNITS"/>
    <x v="0"/>
    <x v="6"/>
    <b v="0"/>
    <n v="1"/>
    <n v="0"/>
  </r>
  <r>
    <n v="5016717262"/>
    <x v="1532"/>
    <n v="20250710760819"/>
    <x v="284"/>
    <s v="GB"/>
    <s v="DX01-L5"/>
    <x v="5"/>
    <x v="6"/>
    <d v="2025-07-24T00:00:00"/>
    <s v="Yes"/>
    <x v="1"/>
    <d v="2025-07-24T00:00:00"/>
    <s v="SOLVED"/>
    <s v=""/>
    <s v="5016717262XX LABELS"/>
    <x v="0"/>
    <x v="6"/>
    <b v="0"/>
    <n v="1"/>
    <n v="0"/>
  </r>
  <r>
    <n v="5016746912"/>
    <x v="1533"/>
    <n v="20250710760820"/>
    <x v="284"/>
    <s v="GB"/>
    <s v="DX01-L5"/>
    <x v="5"/>
    <x v="2"/>
    <d v="2025-07-24T00:00:00"/>
    <s v="Yes"/>
    <x v="1"/>
    <d v="2025-07-24T00:00:00"/>
    <s v="SOLVED"/>
    <s v=""/>
    <s v="5016746912MISSING LABELS ON SOME UNITS"/>
    <x v="0"/>
    <x v="6"/>
    <b v="0"/>
    <n v="1"/>
    <n v="0"/>
  </r>
  <r>
    <n v="5016587923"/>
    <x v="1438"/>
    <n v="20250701752930"/>
    <x v="22"/>
    <s v="GB"/>
    <s v="DX01-L5"/>
    <x v="8"/>
    <x v="8"/>
    <d v="2025-07-24T00:00:00"/>
    <s v="No"/>
    <x v="1"/>
    <d v="2025-07-24T00:00:00"/>
    <s v="SOLVED"/>
    <s v=""/>
    <s v="5016587923NOT SCANNABLE "/>
    <x v="0"/>
    <x v="6"/>
    <b v="0"/>
    <n v="1"/>
    <n v="0"/>
  </r>
  <r>
    <n v="5016647059"/>
    <x v="1534"/>
    <n v="20250701752959"/>
    <x v="22"/>
    <s v="GB"/>
    <s v="MY02"/>
    <x v="8"/>
    <x v="8"/>
    <d v="2025-07-24T00:00:00"/>
    <s v="No"/>
    <x v="1"/>
    <d v="2025-07-24T00:00:00"/>
    <s v="SOLVED"/>
    <s v=""/>
    <s v="5016647059NOT SCANNABLE "/>
    <x v="0"/>
    <x v="6"/>
    <b v="0"/>
    <n v="1"/>
    <n v="0"/>
  </r>
  <r>
    <n v="5016587926"/>
    <x v="1438"/>
    <n v="20250701753017"/>
    <x v="22"/>
    <s v="GB"/>
    <s v="OYL1"/>
    <x v="8"/>
    <x v="8"/>
    <d v="2025-07-24T00:00:00"/>
    <s v="No"/>
    <x v="1"/>
    <d v="2025-07-24T00:00:00"/>
    <s v="SOLVED"/>
    <s v=""/>
    <s v="5016587926NOT SCANNABLE "/>
    <x v="0"/>
    <x v="6"/>
    <b v="0"/>
    <n v="1"/>
    <n v="0"/>
  </r>
  <r>
    <n v="5016661940"/>
    <x v="1535"/>
    <n v="20250708757929"/>
    <x v="22"/>
    <s v="GB"/>
    <s v="DX01-L5"/>
    <x v="8"/>
    <x v="8"/>
    <d v="2025-07-24T00:00:00"/>
    <s v="No"/>
    <x v="1"/>
    <d v="2025-07-24T00:00:00"/>
    <s v="SOLVED"/>
    <s v=""/>
    <s v="5016661940NOT SCANNABLE "/>
    <x v="0"/>
    <x v="6"/>
    <b v="0"/>
    <n v="1"/>
    <n v="0"/>
  </r>
  <r>
    <n v="5016746893"/>
    <x v="1536"/>
    <n v="20250716764106"/>
    <x v="152"/>
    <s v="GB"/>
    <s v="DX01-L5"/>
    <x v="1"/>
    <x v="3"/>
    <d v="2025-07-24T00:00:00"/>
    <s v="Yes"/>
    <x v="1"/>
    <d v="2025-07-24T00:00:00"/>
    <s v="SOLVED"/>
    <s v=""/>
    <s v="5016746893NO LABELS"/>
    <x v="0"/>
    <x v="6"/>
    <b v="0"/>
    <n v="1"/>
    <n v="0"/>
  </r>
  <r>
    <n v="5016746884"/>
    <x v="1537"/>
    <n v="20250716764113"/>
    <x v="152"/>
    <s v="GB"/>
    <s v="DX01-L5"/>
    <x v="1"/>
    <x v="3"/>
    <d v="2025-07-24T00:00:00"/>
    <s v="Yes"/>
    <x v="1"/>
    <d v="2025-07-24T00:00:00"/>
    <s v="SOLVED"/>
    <s v=""/>
    <s v="5016746884NO LABELS"/>
    <x v="0"/>
    <x v="6"/>
    <b v="0"/>
    <n v="1"/>
    <n v="0"/>
  </r>
  <r>
    <n v="5016760194"/>
    <x v="1538"/>
    <n v="20250717765208"/>
    <x v="19"/>
    <s v="GB"/>
    <s v="DX01-L5"/>
    <x v="1"/>
    <x v="3"/>
    <d v="2025-07-24T00:00:00"/>
    <s v="Yes"/>
    <x v="1"/>
    <d v="2025-07-24T00:00:00"/>
    <s v="SOLVED"/>
    <s v="New Ref 20250723-S-70396 TO 20250723769417"/>
    <s v="5016760194NO LABELS"/>
    <x v="0"/>
    <x v="6"/>
    <b v="0"/>
    <n v="1"/>
    <n v="0"/>
  </r>
  <r>
    <n v="5016760235"/>
    <x v="1539"/>
    <n v="20250717765418"/>
    <x v="152"/>
    <s v="GB"/>
    <s v="DX01-L5"/>
    <x v="1"/>
    <x v="3"/>
    <d v="2025-07-24T00:00:00"/>
    <s v="Yes"/>
    <x v="1"/>
    <d v="2025-07-24T00:00:00"/>
    <s v="SOLVED"/>
    <s v="20 received, 10 on EXA Bart Bonnast checked and confirmed to ship 20 on 24Jul2025"/>
    <s v="5016760235NO LABELS"/>
    <x v="0"/>
    <x v="6"/>
    <b v="0"/>
    <n v="1"/>
    <n v="0"/>
  </r>
  <r>
    <n v="5016774996"/>
    <x v="1540"/>
    <n v="20250717765641"/>
    <x v="28"/>
    <s v="GB"/>
    <s v="OYL1"/>
    <x v="1"/>
    <x v="0"/>
    <d v="2025-07-24T00:00:00"/>
    <s v="Yes"/>
    <x v="1"/>
    <d v="2025-07-24T00:00:00"/>
    <s v="SOLVED"/>
    <s v=""/>
    <s v="5016774996DAMAGE "/>
    <x v="0"/>
    <x v="6"/>
    <b v="0"/>
    <n v="1"/>
    <n v="0"/>
  </r>
  <r>
    <n v="5016775004"/>
    <x v="1541"/>
    <n v="20250718766380"/>
    <x v="19"/>
    <s v="GB"/>
    <s v="MZ02"/>
    <x v="1"/>
    <x v="3"/>
    <d v="2025-07-24T00:00:00"/>
    <s v="Yes"/>
    <x v="1"/>
    <d v="2025-07-24T00:00:00"/>
    <s v="SOLVED"/>
    <s v=""/>
    <s v="5016775004NO LABELS"/>
    <x v="0"/>
    <x v="6"/>
    <b v="0"/>
    <n v="1"/>
    <n v="0"/>
  </r>
  <r>
    <n v="5016760184"/>
    <x v="1542"/>
    <n v="20250716764612"/>
    <x v="4"/>
    <s v="GB"/>
    <s v="DX01-L5"/>
    <x v="0"/>
    <x v="3"/>
    <d v="2025-07-25T00:00:00"/>
    <s v="Yes"/>
    <x v="1"/>
    <d v="2025-07-25T00:00:00"/>
    <s v="SOLVED"/>
    <s v=""/>
    <s v="5016760184NO LABELS"/>
    <x v="0"/>
    <x v="6"/>
    <b v="0"/>
    <n v="1"/>
    <n v="0"/>
  </r>
  <r>
    <n v="5016774805"/>
    <x v="1543"/>
    <n v="20250715763683"/>
    <x v="36"/>
    <s v="GB"/>
    <s v="MZ02"/>
    <x v="1"/>
    <x v="3"/>
    <d v="2025-07-25T00:00:00"/>
    <s v="Yes"/>
    <x v="1"/>
    <d v="2025-07-25T00:00:00"/>
    <s v="SOLVED"/>
    <s v=""/>
    <s v="5016774805NO LABELS"/>
    <x v="0"/>
    <x v="6"/>
    <b v="0"/>
    <n v="1"/>
    <n v="0"/>
  </r>
  <r>
    <n v="5016775088"/>
    <x v="1544"/>
    <n v="20250718766056"/>
    <x v="107"/>
    <s v="GB"/>
    <s v="MY02"/>
    <x v="1"/>
    <x v="0"/>
    <d v="2025-07-25T00:00:00"/>
    <s v="Yes"/>
    <x v="1"/>
    <d v="2025-07-25T00:00:00"/>
    <s v="SOLVED"/>
    <s v=""/>
    <s v="5016775088DAMAGE "/>
    <x v="0"/>
    <x v="6"/>
    <b v="0"/>
    <n v="1"/>
    <n v="0"/>
  </r>
  <r>
    <n v="5016775088"/>
    <x v="1544"/>
    <n v="20250718766056"/>
    <x v="107"/>
    <s v="GB"/>
    <s v="MY02"/>
    <x v="1"/>
    <x v="2"/>
    <d v="2025-07-25T00:00:00"/>
    <s v="Yes"/>
    <x v="1"/>
    <d v="2025-07-25T00:00:00"/>
    <s v="SOLVED"/>
    <s v=""/>
    <s v="5016775088MISSING LABELS ON SOME UNITS"/>
    <x v="0"/>
    <x v="6"/>
    <b v="0"/>
    <n v="1"/>
    <n v="0"/>
  </r>
  <r>
    <n v="5016774956"/>
    <x v="1545"/>
    <n v="20250718766602"/>
    <x v="70"/>
    <s v="GB"/>
    <s v="MZ02"/>
    <x v="1"/>
    <x v="3"/>
    <d v="2025-07-25T00:00:00"/>
    <s v="Yes"/>
    <x v="1"/>
    <d v="2025-07-25T00:00:00"/>
    <s v="SOLVED"/>
    <s v=""/>
    <s v="5016774956NO LABELS"/>
    <x v="0"/>
    <x v="6"/>
    <b v="0"/>
    <n v="1"/>
    <n v="0"/>
  </r>
  <r>
    <n v="5016804123"/>
    <x v="1546"/>
    <n v="20250722767977"/>
    <x v="70"/>
    <s v="GB"/>
    <s v="MY02"/>
    <x v="1"/>
    <x v="3"/>
    <d v="2025-07-25T00:00:00"/>
    <s v="Yes"/>
    <x v="1"/>
    <d v="2025-07-25T00:00:00"/>
    <s v="SOLVED"/>
    <s v=""/>
    <s v="5016804123NO LABELS"/>
    <x v="0"/>
    <x v="6"/>
    <b v="0"/>
    <n v="1"/>
    <n v="0"/>
  </r>
  <r>
    <n v="5016732313"/>
    <x v="1547"/>
    <n v="20250715763364"/>
    <x v="48"/>
    <s v="GB"/>
    <s v="DX01-L5"/>
    <x v="2"/>
    <x v="0"/>
    <d v="2025-07-25T00:00:00"/>
    <s v="Yes"/>
    <x v="1"/>
    <d v="2025-07-25T00:00:00"/>
    <s v="SOLVED"/>
    <s v=""/>
    <s v="5016732313DAMAGE "/>
    <x v="0"/>
    <x v="6"/>
    <b v="0"/>
    <n v="1"/>
    <n v="0"/>
  </r>
  <r>
    <n v="5016789276"/>
    <x v="1548"/>
    <n v="20250717765694"/>
    <x v="139"/>
    <s v="GB"/>
    <s v="DX01-L5"/>
    <x v="2"/>
    <x v="3"/>
    <d v="2025-07-25T00:00:00"/>
    <s v="Yes"/>
    <x v="1"/>
    <d v="2025-07-25T00:00:00"/>
    <s v="SOLVED"/>
    <s v=""/>
    <s v="5016789276NO LABELS"/>
    <x v="0"/>
    <x v="6"/>
    <b v="0"/>
    <n v="1"/>
    <n v="0"/>
  </r>
  <r>
    <n v="5016775062"/>
    <x v="1549"/>
    <n v="20250718766129"/>
    <x v="12"/>
    <s v="GB"/>
    <s v="DX01-L5"/>
    <x v="2"/>
    <x v="3"/>
    <d v="2025-07-25T00:00:00"/>
    <s v="Yes"/>
    <x v="1"/>
    <d v="2025-07-25T00:00:00"/>
    <s v="SOLVED"/>
    <s v=""/>
    <s v="5016775062NO LABELS"/>
    <x v="0"/>
    <x v="6"/>
    <b v="0"/>
    <n v="1"/>
    <n v="0"/>
  </r>
  <r>
    <n v="5016804236"/>
    <x v="1550"/>
    <n v="20250718766560"/>
    <x v="209"/>
    <s v="GB"/>
    <s v="OYL1"/>
    <x v="2"/>
    <x v="5"/>
    <d v="2025-07-25T00:00:00"/>
    <s v="NA"/>
    <x v="1"/>
    <d v="2025-07-25T00:00:00"/>
    <s v="SOLVED"/>
    <s v="6 out of 7 delivered"/>
    <s v="5016804236AMOUNT"/>
    <x v="0"/>
    <x v="6"/>
    <b v="0"/>
    <n v="1"/>
    <n v="0"/>
  </r>
  <r>
    <n v="5016789267"/>
    <x v="1551"/>
    <n v="20250721767485"/>
    <x v="79"/>
    <s v="GB"/>
    <s v="DK-BM01"/>
    <x v="2"/>
    <x v="4"/>
    <d v="2025-07-25T00:00:00"/>
    <s v="Yes"/>
    <x v="1"/>
    <d v="2025-07-25T00:00:00"/>
    <s v="SOLVED"/>
    <s v=""/>
    <s v="5016789267INCORRECT LABELS "/>
    <x v="0"/>
    <x v="6"/>
    <b v="0"/>
    <n v="1"/>
    <n v="0"/>
  </r>
  <r>
    <n v="5016804176"/>
    <x v="1552"/>
    <n v="20250722767919"/>
    <x v="153"/>
    <s v="GB"/>
    <s v="DX01-L5"/>
    <x v="2"/>
    <x v="8"/>
    <d v="2025-07-25T00:00:00"/>
    <s v="Yes"/>
    <x v="1"/>
    <d v="2025-07-25T00:00:00"/>
    <s v="SOLVED"/>
    <s v=""/>
    <s v="5016804176NOT SCANNABLE "/>
    <x v="0"/>
    <x v="6"/>
    <b v="0"/>
    <n v="1"/>
    <n v="0"/>
  </r>
  <r>
    <n v="5016804175"/>
    <x v="1552"/>
    <n v="20250722767928"/>
    <x v="153"/>
    <s v="GB"/>
    <s v="DX01-L5"/>
    <x v="2"/>
    <x v="3"/>
    <d v="2025-07-25T00:00:00"/>
    <s v="Yes"/>
    <x v="1"/>
    <d v="2025-07-25T00:00:00"/>
    <s v="SOLVED"/>
    <s v=""/>
    <s v="5016804175NO LABELS"/>
    <x v="0"/>
    <x v="6"/>
    <b v="0"/>
    <n v="1"/>
    <n v="0"/>
  </r>
  <r>
    <n v="5016775099"/>
    <x v="1553"/>
    <n v="20250716764817"/>
    <x v="171"/>
    <s v="GB"/>
    <s v="DX01"/>
    <x v="0"/>
    <x v="3"/>
    <d v="2025-07-28T00:00:00"/>
    <s v="Yes"/>
    <x v="1"/>
    <d v="2025-07-28T00:00:00"/>
    <s v="SOLVED"/>
    <s v=""/>
    <s v="5016775099NO LABELS"/>
    <x v="0"/>
    <x v="6"/>
    <b v="0"/>
    <n v="1"/>
    <n v="0"/>
  </r>
  <r>
    <n v="5016804131"/>
    <x v="1554"/>
    <n v="20250717765855"/>
    <x v="92"/>
    <s v="GB"/>
    <n v="3402"/>
    <x v="0"/>
    <x v="2"/>
    <d v="2025-07-28T00:00:00"/>
    <s v="Yes"/>
    <x v="1"/>
    <d v="2025-07-28T00:00:00"/>
    <s v="SOLVED"/>
    <s v=""/>
    <s v="5016804131MISSING LABELS ON SOME UNITS"/>
    <x v="0"/>
    <x v="6"/>
    <b v="0"/>
    <n v="1"/>
    <n v="0"/>
  </r>
  <r>
    <n v="5016804131"/>
    <x v="1554"/>
    <n v="20250717765855"/>
    <x v="92"/>
    <s v="GB"/>
    <n v="3402"/>
    <x v="0"/>
    <x v="6"/>
    <d v="2025-07-28T00:00:00"/>
    <s v="Yes"/>
    <x v="1"/>
    <d v="2025-07-28T00:00:00"/>
    <s v="SOLVED"/>
    <s v=""/>
    <s v="5016804131XX LABELS"/>
    <x v="0"/>
    <x v="6"/>
    <b v="0"/>
    <n v="1"/>
    <n v="0"/>
  </r>
  <r>
    <n v="5016804131"/>
    <x v="1554"/>
    <n v="20250717765855"/>
    <x v="92"/>
    <s v="GB"/>
    <n v="3402"/>
    <x v="0"/>
    <x v="0"/>
    <d v="2025-07-28T00:00:00"/>
    <s v="Yes"/>
    <x v="1"/>
    <d v="2025-07-28T00:00:00"/>
    <s v="SOLVED"/>
    <s v=""/>
    <s v="5016804131DAMAGE "/>
    <x v="0"/>
    <x v="6"/>
    <b v="0"/>
    <n v="1"/>
    <n v="0"/>
  </r>
  <r>
    <n v="5016804250"/>
    <x v="1555"/>
    <n v="20250722767907"/>
    <x v="59"/>
    <s v="GB"/>
    <s v="OYL1"/>
    <x v="0"/>
    <x v="0"/>
    <d v="2025-07-28T00:00:00"/>
    <s v="Yes"/>
    <x v="1"/>
    <d v="2025-07-28T00:00:00"/>
    <s v="SOLVED"/>
    <s v=""/>
    <s v="5016804250DAMAGE "/>
    <x v="0"/>
    <x v="6"/>
    <b v="0"/>
    <n v="1"/>
    <n v="0"/>
  </r>
  <r>
    <n v="5016804250"/>
    <x v="1555"/>
    <n v="20250722767907"/>
    <x v="59"/>
    <s v="GB"/>
    <s v="OYL1"/>
    <x v="0"/>
    <x v="2"/>
    <d v="2025-07-28T00:00:00"/>
    <s v="Yes"/>
    <x v="1"/>
    <d v="2025-07-28T00:00:00"/>
    <s v="SOLVED"/>
    <s v=""/>
    <s v="5016804250MISSING LABELS ON SOME UNITS"/>
    <x v="0"/>
    <x v="6"/>
    <b v="0"/>
    <n v="1"/>
    <n v="0"/>
  </r>
  <r>
    <n v="5016716838"/>
    <x v="1556"/>
    <n v="20250710759838"/>
    <x v="271"/>
    <s v="FR"/>
    <n v="3705"/>
    <x v="5"/>
    <x v="3"/>
    <d v="2025-07-28T00:00:00"/>
    <s v="Yes"/>
    <x v="1"/>
    <d v="2025-07-28T00:00:00"/>
    <s v="SOLVED"/>
    <s v=""/>
    <s v="5016716838NO LABELS"/>
    <x v="0"/>
    <x v="6"/>
    <b v="0"/>
    <n v="1"/>
    <n v="0"/>
  </r>
  <r>
    <n v="5016633327"/>
    <x v="1557"/>
    <n v="20250703754998"/>
    <x v="184"/>
    <s v="GB"/>
    <s v="OYL1"/>
    <x v="8"/>
    <x v="6"/>
    <d v="2025-07-28T00:00:00"/>
    <s v="Yes"/>
    <x v="1"/>
    <d v="2025-07-28T00:00:00"/>
    <s v="SOLVED"/>
    <s v=""/>
    <s v="5016633327XX LABELS"/>
    <x v="0"/>
    <x v="6"/>
    <b v="0"/>
    <n v="1"/>
    <n v="0"/>
  </r>
  <r>
    <n v="5016732437"/>
    <x v="1558"/>
    <n v="20250715763024"/>
    <x v="22"/>
    <s v="GB"/>
    <s v="DX01-L5"/>
    <x v="8"/>
    <x v="8"/>
    <d v="2025-07-28T00:00:00"/>
    <s v="Yes"/>
    <x v="1"/>
    <d v="2025-07-28T00:00:00"/>
    <s v="SOLVED"/>
    <s v=""/>
    <s v="5016732437NOT SCANNABLE "/>
    <x v="0"/>
    <x v="6"/>
    <b v="0"/>
    <n v="1"/>
    <n v="0"/>
  </r>
  <r>
    <n v="5016732435"/>
    <x v="1558"/>
    <n v="20250715763092"/>
    <x v="22"/>
    <s v="GB"/>
    <s v="MY02"/>
    <x v="8"/>
    <x v="8"/>
    <d v="2025-07-28T00:00:00"/>
    <s v="Yes"/>
    <x v="1"/>
    <d v="2025-07-28T00:00:00"/>
    <s v="SOLVED"/>
    <s v=""/>
    <s v="5016732435NOT SCANNABLE "/>
    <x v="0"/>
    <x v="6"/>
    <b v="0"/>
    <n v="1"/>
    <n v="0"/>
  </r>
  <r>
    <n v="5016732436"/>
    <x v="1558"/>
    <n v="20250715763151"/>
    <x v="22"/>
    <s v="GB"/>
    <s v="OYL1"/>
    <x v="8"/>
    <x v="8"/>
    <d v="2025-07-28T00:00:00"/>
    <s v="Yes"/>
    <x v="1"/>
    <d v="2025-07-28T00:00:00"/>
    <s v="SOLVED"/>
    <s v=""/>
    <s v="5016732436NOT SCANNABLE "/>
    <x v="0"/>
    <x v="6"/>
    <b v="0"/>
    <n v="1"/>
    <n v="0"/>
  </r>
  <r>
    <n v="5016732438"/>
    <x v="1558"/>
    <n v="20250715763177"/>
    <x v="22"/>
    <s v="GB"/>
    <s v="MZ02"/>
    <x v="8"/>
    <x v="8"/>
    <d v="2025-07-28T00:00:00"/>
    <s v="Yes"/>
    <x v="1"/>
    <d v="2025-07-28T00:00:00"/>
    <s v="SOLVED"/>
    <s v=""/>
    <s v="5016732438NOT SCANNABLE "/>
    <x v="0"/>
    <x v="6"/>
    <b v="0"/>
    <n v="1"/>
    <n v="0"/>
  </r>
  <r>
    <n v="5016789112"/>
    <x v="1559"/>
    <n v="20250718766069"/>
    <x v="18"/>
    <s v="GB"/>
    <s v="DX01-L5"/>
    <x v="1"/>
    <x v="1"/>
    <d v="2025-07-28T00:00:00"/>
    <s v="Yes"/>
    <x v="1"/>
    <d v="2025-07-28T00:00:00"/>
    <s v="SOLVED"/>
    <s v=""/>
    <s v="5016789112DAMAGED LABEL"/>
    <x v="0"/>
    <x v="6"/>
    <b v="0"/>
    <n v="1"/>
    <n v="0"/>
  </r>
  <r>
    <n v="5016789112"/>
    <x v="1559"/>
    <n v="20250718766069"/>
    <x v="18"/>
    <s v="GB"/>
    <s v="DX01-L5"/>
    <x v="1"/>
    <x v="2"/>
    <d v="2025-07-28T00:00:00"/>
    <s v="Yes"/>
    <x v="1"/>
    <d v="2025-07-28T00:00:00"/>
    <s v="SOLVED"/>
    <s v=""/>
    <s v="5016789112MISSING LABELS ON SOME UNITS"/>
    <x v="0"/>
    <x v="6"/>
    <b v="0"/>
    <n v="1"/>
    <n v="0"/>
  </r>
  <r>
    <n v="5016789112"/>
    <x v="1559"/>
    <n v="20250718766069"/>
    <x v="18"/>
    <s v="GB"/>
    <s v="DX01-L5"/>
    <x v="1"/>
    <x v="5"/>
    <d v="2025-07-28T00:00:00"/>
    <s v="NA"/>
    <x v="1"/>
    <d v="2025-07-28T00:00:00"/>
    <s v="SOLVED"/>
    <s v=""/>
    <s v="5016789112AMOUNT"/>
    <x v="0"/>
    <x v="6"/>
    <b v="0"/>
    <n v="1"/>
    <n v="0"/>
  </r>
  <r>
    <n v="5016789059"/>
    <x v="1560"/>
    <n v="20250718766517"/>
    <x v="248"/>
    <s v="GB"/>
    <s v="ES01"/>
    <x v="1"/>
    <x v="2"/>
    <d v="2025-07-28T00:00:00"/>
    <s v="Yes"/>
    <x v="1"/>
    <d v="2025-07-28T00:00:00"/>
    <s v="SOLVED"/>
    <s v=""/>
    <s v="5016789059MISSING LABELS ON SOME UNITS"/>
    <x v="0"/>
    <x v="6"/>
    <b v="0"/>
    <n v="1"/>
    <n v="0"/>
  </r>
  <r>
    <n v="5016804343"/>
    <x v="1561"/>
    <n v="20250721766988"/>
    <x v="285"/>
    <s v="GB"/>
    <s v="DK-BM01"/>
    <x v="1"/>
    <x v="3"/>
    <d v="2025-07-28T00:00:00"/>
    <s v="Yes"/>
    <x v="1"/>
    <d v="2025-07-28T00:00:00"/>
    <s v="SOLVED"/>
    <s v=""/>
    <s v="5016804343NO LABELS"/>
    <x v="0"/>
    <x v="6"/>
    <b v="0"/>
    <n v="1"/>
    <n v="0"/>
  </r>
  <r>
    <n v="5016789093"/>
    <x v="1562"/>
    <n v="20250721767045"/>
    <x v="44"/>
    <s v="GB"/>
    <s v="DX01-L5"/>
    <x v="1"/>
    <x v="3"/>
    <d v="2025-07-28T00:00:00"/>
    <s v="Yes"/>
    <x v="1"/>
    <d v="2025-07-28T00:00:00"/>
    <s v="SOLVED"/>
    <s v=""/>
    <s v="5016789093NO LABELS"/>
    <x v="0"/>
    <x v="6"/>
    <b v="0"/>
    <n v="1"/>
    <n v="0"/>
  </r>
  <r>
    <n v="5016789253"/>
    <x v="1563"/>
    <n v="20250721766923"/>
    <x v="65"/>
    <s v="GB"/>
    <s v="DK-BM01"/>
    <x v="0"/>
    <x v="2"/>
    <d v="2025-07-29T00:00:00"/>
    <s v="Yes"/>
    <x v="1"/>
    <d v="2025-07-29T00:00:00"/>
    <s v="SOLVED"/>
    <s v=""/>
    <s v="5016789253MISSING LABELS ON SOME UNITS"/>
    <x v="0"/>
    <x v="6"/>
    <b v="0"/>
    <n v="1"/>
    <n v="0"/>
  </r>
  <r>
    <n v="5016819009"/>
    <x v="1564"/>
    <n v="20250716764346"/>
    <x v="82"/>
    <s v="GB"/>
    <s v="OYL1"/>
    <x v="1"/>
    <x v="2"/>
    <d v="2025-07-29T00:00:00"/>
    <s v="Yes"/>
    <x v="1"/>
    <d v="2025-07-29T00:00:00"/>
    <s v="SOLVED"/>
    <s v=""/>
    <s v="5016819009MISSING LABELS ON SOME UNITS"/>
    <x v="0"/>
    <x v="6"/>
    <b v="0"/>
    <n v="1"/>
    <n v="0"/>
  </r>
  <r>
    <n v="5016804073"/>
    <x v="1565"/>
    <n v="20250721767429"/>
    <x v="28"/>
    <s v="GB"/>
    <s v="DK-BM01"/>
    <x v="1"/>
    <x v="9"/>
    <d v="2025-07-29T00:00:00"/>
    <s v="Yes"/>
    <x v="1"/>
    <d v="2025-07-31T00:00:00"/>
    <s v="SOLVED"/>
    <s v="Shipment recevied and shipped out under the old TO 20250717765027 = same shipment"/>
    <s v="5016804073MANCO"/>
    <x v="0"/>
    <x v="6"/>
    <b v="0"/>
    <n v="1"/>
    <n v="0"/>
  </r>
  <r>
    <n v="5016819057"/>
    <x v="1566"/>
    <n v="20250722767868"/>
    <x v="16"/>
    <s v="GB"/>
    <s v="DX01-L5"/>
    <x v="1"/>
    <x v="3"/>
    <d v="2025-07-29T00:00:00"/>
    <s v="Yes"/>
    <x v="1"/>
    <d v="2025-07-29T00:00:00"/>
    <s v="SOLVED"/>
    <s v=""/>
    <s v="5016819057NO LABELS"/>
    <x v="0"/>
    <x v="6"/>
    <b v="0"/>
    <n v="1"/>
    <n v="0"/>
  </r>
  <r>
    <n v="5016818995"/>
    <x v="1567"/>
    <n v="20250722768455"/>
    <x v="152"/>
    <s v="GB"/>
    <s v="MZ02"/>
    <x v="1"/>
    <x v="3"/>
    <d v="2025-07-29T00:00:00"/>
    <s v="Yes"/>
    <x v="1"/>
    <d v="2025-07-29T00:00:00"/>
    <s v="SOLVED"/>
    <s v=""/>
    <s v="5016818995NO LABELS"/>
    <x v="0"/>
    <x v="6"/>
    <b v="0"/>
    <n v="1"/>
    <n v="0"/>
  </r>
  <r>
    <n v="5016818993"/>
    <x v="1567"/>
    <n v="20250722768463"/>
    <x v="152"/>
    <s v="GB"/>
    <s v="DX01-L5"/>
    <x v="1"/>
    <x v="3"/>
    <d v="2025-07-29T00:00:00"/>
    <s v="Yes"/>
    <x v="1"/>
    <d v="2025-07-29T00:00:00"/>
    <s v="SOLVED"/>
    <s v=""/>
    <s v="5016818993NO LABELS"/>
    <x v="0"/>
    <x v="6"/>
    <b v="0"/>
    <n v="1"/>
    <n v="0"/>
  </r>
  <r>
    <n v="5016818858"/>
    <x v="1568"/>
    <n v="20250723768832"/>
    <x v="45"/>
    <s v="GB"/>
    <s v="DX01-L5"/>
    <x v="1"/>
    <x v="8"/>
    <d v="2025-07-29T00:00:00"/>
    <s v="No"/>
    <x v="1"/>
    <d v="2025-07-29T00:00:00"/>
    <s v="SOLVED"/>
    <s v=""/>
    <s v="5016818858NOT SCANNABLE "/>
    <x v="0"/>
    <x v="6"/>
    <b v="0"/>
    <n v="1"/>
    <n v="0"/>
  </r>
  <r>
    <n v="5016818973"/>
    <x v="1569"/>
    <n v="20250723768846"/>
    <x v="37"/>
    <s v="GB"/>
    <s v="DX01-L5"/>
    <x v="1"/>
    <x v="3"/>
    <d v="2025-07-29T00:00:00"/>
    <s v="No"/>
    <x v="1"/>
    <d v="2025-07-29T00:00:00"/>
    <s v="SOLVED"/>
    <s v=""/>
    <s v="5016818973NO LABELS"/>
    <x v="0"/>
    <x v="6"/>
    <b v="0"/>
    <n v="1"/>
    <n v="0"/>
  </r>
  <r>
    <n v="5016819112"/>
    <x v="1570"/>
    <n v="20250723768864"/>
    <x v="44"/>
    <s v="GB"/>
    <s v="DX01-L5"/>
    <x v="1"/>
    <x v="3"/>
    <d v="2025-07-29T00:00:00"/>
    <s v="Yes"/>
    <x v="1"/>
    <d v="2025-07-29T00:00:00"/>
    <s v="SOLVED"/>
    <s v=""/>
    <s v="5016819112NO LABELS"/>
    <x v="0"/>
    <x v="6"/>
    <b v="0"/>
    <n v="1"/>
    <n v="0"/>
  </r>
  <r>
    <n v="5016831997"/>
    <x v="1571"/>
    <n v="20250723769008"/>
    <x v="70"/>
    <s v="GB"/>
    <s v="MY02"/>
    <x v="1"/>
    <x v="3"/>
    <d v="2025-07-29T00:00:00"/>
    <s v="Yes"/>
    <x v="1"/>
    <d v="2025-07-29T00:00:00"/>
    <s v="SOLVED"/>
    <s v=""/>
    <s v="5016831997NO LABELS"/>
    <x v="0"/>
    <x v="6"/>
    <b v="0"/>
    <n v="1"/>
    <n v="0"/>
  </r>
  <r>
    <n v="5016804202"/>
    <x v="1572"/>
    <n v="20250717765848"/>
    <x v="151"/>
    <s v="GB"/>
    <s v="DK-BM01"/>
    <x v="2"/>
    <x v="5"/>
    <d v="2025-07-29T00:00:00"/>
    <s v="NA"/>
    <x v="1"/>
    <d v="2025-07-31T00:00:00"/>
    <s v="SOLVED"/>
    <s v="only 10 instead of 11 recevied, but loadinglist supplier mentiones 10 pallet (received with CMR ) not uploaded to e-order, confirmed only 10 shipped by supplier"/>
    <s v="5016804202AMOUNT"/>
    <x v="0"/>
    <x v="6"/>
    <b v="0"/>
    <n v="1"/>
    <n v="0"/>
  </r>
  <r>
    <n v="5016818813"/>
    <x v="1573"/>
    <n v="20250721766912"/>
    <x v="286"/>
    <s v="GB"/>
    <s v="OYL1"/>
    <x v="0"/>
    <x v="0"/>
    <d v="2025-07-30T00:00:00"/>
    <s v="Yes"/>
    <x v="1"/>
    <d v="2025-07-30T00:00:00"/>
    <s v="SOLVED"/>
    <s v=""/>
    <s v="5016818813DAMAGE "/>
    <x v="0"/>
    <x v="6"/>
    <b v="0"/>
    <n v="1"/>
    <n v="0"/>
  </r>
  <r>
    <n v="5016818898"/>
    <x v="1574"/>
    <n v="20250718766590"/>
    <x v="31"/>
    <s v="GB"/>
    <s v="DX01-L5"/>
    <x v="5"/>
    <x v="3"/>
    <d v="2025-07-30T00:00:00"/>
    <s v="Yes"/>
    <x v="1"/>
    <d v="2025-07-30T00:00:00"/>
    <s v="SOLVED"/>
    <s v=""/>
    <s v="5016818898NO LABELS"/>
    <x v="0"/>
    <x v="6"/>
    <b v="0"/>
    <n v="1"/>
    <n v="0"/>
  </r>
  <r>
    <n v="5016818887"/>
    <x v="1575"/>
    <n v="20250718766600"/>
    <x v="31"/>
    <s v="GB"/>
    <s v="DX01-L5"/>
    <x v="5"/>
    <x v="3"/>
    <d v="2025-07-30T00:00:00"/>
    <s v="Yes"/>
    <x v="1"/>
    <d v="2025-07-30T00:00:00"/>
    <s v="SOLVED"/>
    <s v=""/>
    <s v="5016818887NO LABELS"/>
    <x v="0"/>
    <x v="6"/>
    <b v="0"/>
    <n v="1"/>
    <n v="0"/>
  </r>
  <r>
    <n v="5016818859"/>
    <x v="1576"/>
    <n v="20250718766606"/>
    <x v="31"/>
    <s v="GB"/>
    <s v="DX01-L5"/>
    <x v="5"/>
    <x v="1"/>
    <d v="2025-07-30T00:00:00"/>
    <s v="Yes"/>
    <x v="1"/>
    <d v="2025-07-30T00:00:00"/>
    <s v="SOLVED"/>
    <s v=""/>
    <s v="5016818859DAMAGED LABEL"/>
    <x v="0"/>
    <x v="6"/>
    <b v="0"/>
    <n v="1"/>
    <n v="0"/>
  </r>
  <r>
    <n v="5016804082"/>
    <x v="1577"/>
    <n v="20250722767961"/>
    <x v="22"/>
    <s v="GB"/>
    <s v="DX01-L5"/>
    <x v="8"/>
    <x v="8"/>
    <d v="2025-07-30T00:00:00"/>
    <s v="Yes"/>
    <x v="1"/>
    <d v="2025-07-30T00:00:00"/>
    <s v="SOLVED"/>
    <s v=""/>
    <s v="5016804082NOT SCANNABLE "/>
    <x v="0"/>
    <x v="6"/>
    <b v="0"/>
    <n v="1"/>
    <n v="0"/>
  </r>
  <r>
    <n v="5016804286"/>
    <x v="1578"/>
    <n v="20250717765764"/>
    <x v="123"/>
    <s v="GB"/>
    <s v="DX01-L5"/>
    <x v="1"/>
    <x v="6"/>
    <d v="2025-07-30T00:00:00"/>
    <s v="Yes"/>
    <x v="1"/>
    <d v="2025-07-30T00:00:00"/>
    <s v="SOLVED"/>
    <s v=""/>
    <s v="5016804286XX LABELS"/>
    <x v="0"/>
    <x v="6"/>
    <b v="0"/>
    <n v="1"/>
    <n v="0"/>
  </r>
  <r>
    <n v="5016804286"/>
    <x v="1578"/>
    <n v="20250717765764"/>
    <x v="123"/>
    <s v="GB"/>
    <s v="DX01-L5"/>
    <x v="1"/>
    <x v="5"/>
    <d v="2025-07-30T00:00:00"/>
    <s v="NA"/>
    <x v="1"/>
    <d v="2025-07-30T00:00:00"/>
    <s v="SOLVED"/>
    <s v=""/>
    <s v="5016804286AMOUNT"/>
    <x v="0"/>
    <x v="6"/>
    <b v="0"/>
    <n v="1"/>
    <n v="0"/>
  </r>
  <r>
    <n v="5016819095"/>
    <x v="1579"/>
    <n v="20250722767971"/>
    <x v="19"/>
    <s v="GB"/>
    <s v="DX01-L5"/>
    <x v="1"/>
    <x v="3"/>
    <d v="2025-07-30T00:00:00"/>
    <s v="Yes"/>
    <x v="1"/>
    <d v="2025-07-30T00:00:00"/>
    <s v="SOLVED"/>
    <s v=""/>
    <s v="5016819095NO LABELS"/>
    <x v="0"/>
    <x v="6"/>
    <b v="0"/>
    <n v="1"/>
    <n v="0"/>
  </r>
  <r>
    <n v="5016819096"/>
    <x v="1579"/>
    <n v="20250723769363"/>
    <x v="19"/>
    <s v="GB"/>
    <s v="DX01-L5"/>
    <x v="1"/>
    <x v="3"/>
    <d v="2025-07-30T00:00:00"/>
    <s v="Yes"/>
    <x v="1"/>
    <d v="2025-07-30T00:00:00"/>
    <s v="SOLVED"/>
    <s v=""/>
    <s v="5016819096NO LABELS"/>
    <x v="0"/>
    <x v="6"/>
    <b v="0"/>
    <n v="1"/>
    <n v="0"/>
  </r>
  <r>
    <n v="5016832087"/>
    <x v="1580"/>
    <n v="20250723769370"/>
    <x v="84"/>
    <s v="GB"/>
    <s v="U2-L5"/>
    <x v="1"/>
    <x v="3"/>
    <d v="2025-07-30T00:00:00"/>
    <s v="Yes"/>
    <x v="1"/>
    <d v="2025-07-30T00:00:00"/>
    <s v="SOLVED"/>
    <s v=""/>
    <s v="5016832087NO LABELS"/>
    <x v="0"/>
    <x v="6"/>
    <b v="0"/>
    <n v="1"/>
    <n v="0"/>
  </r>
  <r>
    <n v="5016832094"/>
    <x v="1581"/>
    <n v="20250724769966"/>
    <x v="96"/>
    <s v="GB"/>
    <s v="DX01-L5"/>
    <x v="1"/>
    <x v="3"/>
    <d v="2025-07-30T00:00:00"/>
    <s v="Yes"/>
    <x v="1"/>
    <d v="2025-07-30T00:00:00"/>
    <s v="SOLVED"/>
    <s v=""/>
    <s v="5016832094NO LABELS"/>
    <x v="0"/>
    <x v="6"/>
    <b v="0"/>
    <n v="1"/>
    <n v="0"/>
  </r>
  <r>
    <n v="5016818879"/>
    <x v="1582"/>
    <n v="20250718766581"/>
    <x v="149"/>
    <s v="GB"/>
    <s v="DK-LW08"/>
    <x v="2"/>
    <x v="11"/>
    <d v="2025-07-30T00:00:00"/>
    <s v="Yes"/>
    <x v="1"/>
    <d v="2025-07-30T00:00:00"/>
    <s v="SOLVED"/>
    <s v=""/>
    <s v="5016818879PALLET FIX"/>
    <x v="0"/>
    <x v="6"/>
    <b v="0"/>
    <n v="1"/>
    <n v="0"/>
  </r>
  <r>
    <n v="5016832143"/>
    <x v="1583"/>
    <n v="20250723769444"/>
    <x v="282"/>
    <s v="GB"/>
    <s v="DK-BM01"/>
    <x v="2"/>
    <x v="3"/>
    <d v="2025-07-30T00:00:00"/>
    <s v="Yes"/>
    <x v="1"/>
    <d v="2025-07-30T00:00:00"/>
    <s v="SOLVED"/>
    <s v=""/>
    <s v="5016832143NO LABELS"/>
    <x v="0"/>
    <x v="6"/>
    <b v="0"/>
    <n v="1"/>
    <n v="0"/>
  </r>
  <r>
    <n v="5016846914"/>
    <x v="1584"/>
    <n v="20250623746222"/>
    <x v="98"/>
    <s v="GB"/>
    <s v="OYL1"/>
    <x v="2"/>
    <x v="9"/>
    <d v="2025-07-30T00:00:00"/>
    <s v="NA"/>
    <x v="1"/>
    <d v="2025-07-31T00:00:00"/>
    <s v="SOLVED"/>
    <s v=""/>
    <s v="5016846914MANCO"/>
    <x v="0"/>
    <x v="6"/>
    <b v="0"/>
    <n v="1"/>
    <n v="0"/>
  </r>
  <r>
    <n v="5016822427"/>
    <x v="1585"/>
    <n v="20250722768534"/>
    <x v="0"/>
    <s v="GB"/>
    <s v="OYL1"/>
    <x v="0"/>
    <x v="3"/>
    <d v="2025-07-31T00:00:00"/>
    <s v="Yes"/>
    <x v="1"/>
    <d v="2025-07-31T00:00:00"/>
    <s v="SOLVED"/>
    <s v=""/>
    <s v="5016822427NO LABELS"/>
    <x v="0"/>
    <x v="6"/>
    <b v="0"/>
    <n v="1"/>
    <n v="0"/>
  </r>
  <r>
    <n v="5016822427"/>
    <x v="1585"/>
    <n v="20250722768534"/>
    <x v="0"/>
    <s v="GB"/>
    <s v="OYL1"/>
    <x v="0"/>
    <x v="5"/>
    <d v="2025-07-31T00:00:00"/>
    <s v="Yes"/>
    <x v="1"/>
    <d v="2025-07-31T00:00:00"/>
    <s v="SOLVED"/>
    <s v=""/>
    <s v="5016822427AMOUNT"/>
    <x v="0"/>
    <x v="6"/>
    <b v="0"/>
    <n v="1"/>
    <n v="0"/>
  </r>
  <r>
    <n v="5016846767"/>
    <x v="1586"/>
    <n v="20250724770295"/>
    <x v="81"/>
    <s v="GB"/>
    <n v="3402"/>
    <x v="0"/>
    <x v="3"/>
    <d v="2025-07-31T00:00:00"/>
    <s v="Yes"/>
    <x v="1"/>
    <d v="2025-07-31T00:00:00"/>
    <s v="SOLVED"/>
    <s v=""/>
    <s v="5016846767NO LABELS"/>
    <x v="0"/>
    <x v="6"/>
    <b v="0"/>
    <n v="1"/>
    <n v="0"/>
  </r>
  <r>
    <n v="5016846919"/>
    <x v="1587"/>
    <n v="20250725770905"/>
    <x v="70"/>
    <s v="GB"/>
    <s v="MY02"/>
    <x v="1"/>
    <x v="3"/>
    <d v="2025-07-31T00:00:00"/>
    <s v="Yes"/>
    <x v="1"/>
    <d v="2025-07-31T00:00:00"/>
    <s v="SOLVED"/>
    <s v=""/>
    <s v="5016846919NO LABELS"/>
    <x v="0"/>
    <x v="6"/>
    <b v="0"/>
    <n v="1"/>
    <n v="0"/>
  </r>
  <r>
    <n v="5016846717"/>
    <x v="1588"/>
    <n v="20250728771653"/>
    <x v="18"/>
    <s v="GB"/>
    <s v="OYL1"/>
    <x v="1"/>
    <x v="3"/>
    <d v="2025-07-31T00:00:00"/>
    <s v="Yes"/>
    <x v="1"/>
    <d v="2025-07-31T00:00:00"/>
    <s v="SOLVED"/>
    <s v=""/>
    <s v="5016846717NO LABELS"/>
    <x v="0"/>
    <x v="6"/>
    <b v="0"/>
    <n v="1"/>
    <n v="0"/>
  </r>
  <r>
    <n v="5016846904"/>
    <x v="1589"/>
    <n v="20250709758630"/>
    <x v="249"/>
    <s v="GB"/>
    <s v="DK-BM01"/>
    <x v="2"/>
    <x v="3"/>
    <d v="2025-07-31T00:00:00"/>
    <s v="Yes"/>
    <x v="1"/>
    <d v="2025-07-31T00:00:00"/>
    <s v="SOLVED"/>
    <s v=""/>
    <s v="5016846904NO LABELS"/>
    <x v="0"/>
    <x v="6"/>
    <b v="0"/>
    <n v="1"/>
    <n v="0"/>
  </r>
  <r>
    <n v="5016789024"/>
    <x v="1590"/>
    <n v="20250717765837"/>
    <x v="30"/>
    <s v="GB"/>
    <n v="3402"/>
    <x v="2"/>
    <x v="6"/>
    <d v="2025-07-31T00:00:00"/>
    <s v="Yes"/>
    <x v="1"/>
    <d v="2025-07-31T00:00:00"/>
    <s v="SOLVED"/>
    <s v=""/>
    <s v="5016789024XX LABELS"/>
    <x v="0"/>
    <x v="6"/>
    <b v="0"/>
    <n v="1"/>
    <n v="0"/>
  </r>
  <r>
    <n v="5016832210"/>
    <x v="1591"/>
    <n v="20250723768883"/>
    <x v="287"/>
    <s v="GB"/>
    <n v="3402"/>
    <x v="2"/>
    <x v="3"/>
    <d v="2025-07-31T00:00:00"/>
    <s v="Yes"/>
    <x v="1"/>
    <d v="2025-07-31T00:00:00"/>
    <s v="SOLVED"/>
    <s v=""/>
    <s v="5016832210NO LABELS"/>
    <x v="0"/>
    <x v="6"/>
    <b v="0"/>
    <n v="1"/>
    <n v="0"/>
  </r>
  <r>
    <n v="5016875155"/>
    <x v="1592"/>
    <n v="20250728771590"/>
    <x v="218"/>
    <s v="GB"/>
    <n v="3402"/>
    <x v="0"/>
    <x v="3"/>
    <d v="2025-08-01T00:00:00"/>
    <s v="Yes"/>
    <x v="1"/>
    <d v="2025-08-01T00:00:00"/>
    <s v="SOLVED"/>
    <s v=""/>
    <s v="5016875155NO LABELS"/>
    <x v="0"/>
    <x v="7"/>
    <b v="0"/>
    <n v="1"/>
    <n v="0"/>
  </r>
  <r>
    <n v="5016846628"/>
    <x v="1593"/>
    <n v="20250725770727"/>
    <x v="107"/>
    <s v="GB"/>
    <s v="MY02"/>
    <x v="1"/>
    <x v="2"/>
    <d v="2025-08-01T00:00:00"/>
    <s v="Yes"/>
    <x v="1"/>
    <d v="2025-08-01T00:00:00"/>
    <s v="SOLVED"/>
    <s v=""/>
    <s v="5016846628MISSING LABELS ON SOME UNITS"/>
    <x v="0"/>
    <x v="7"/>
    <b v="0"/>
    <n v="1"/>
    <n v="0"/>
  </r>
  <r>
    <n v="5016861117"/>
    <x v="1594"/>
    <n v="20250728771684"/>
    <x v="213"/>
    <s v="GB"/>
    <s v="MZ07"/>
    <x v="1"/>
    <x v="2"/>
    <d v="2025-08-01T00:00:00"/>
    <s v="No"/>
    <x v="1"/>
    <d v="2025-08-01T00:00:00"/>
    <s v="SOLVED"/>
    <s v=""/>
    <s v="5016861117MISSING LABELS ON SOME UNITS"/>
    <x v="0"/>
    <x v="7"/>
    <b v="0"/>
    <n v="1"/>
    <n v="0"/>
  </r>
  <r>
    <n v="5016861078"/>
    <x v="1595"/>
    <n v="20250728771742"/>
    <x v="18"/>
    <s v="GB"/>
    <s v="MZ02"/>
    <x v="1"/>
    <x v="3"/>
    <d v="2025-08-01T00:00:00"/>
    <s v="Yes"/>
    <x v="1"/>
    <d v="2025-08-01T00:00:00"/>
    <s v="SOLVED"/>
    <s v=""/>
    <s v="5016861078NO LABELS"/>
    <x v="0"/>
    <x v="7"/>
    <b v="0"/>
    <n v="1"/>
    <n v="0"/>
  </r>
  <r>
    <n v="5016860909"/>
    <x v="1596"/>
    <n v="20250724770302"/>
    <x v="139"/>
    <s v="GB"/>
    <s v="DX01-L5"/>
    <x v="2"/>
    <x v="3"/>
    <d v="2025-08-01T00:00:00"/>
    <s v="Yes"/>
    <x v="1"/>
    <d v="2025-08-01T00:00:00"/>
    <s v="SOLVED"/>
    <s v=""/>
    <s v="5016860909NO LABELS"/>
    <x v="0"/>
    <x v="7"/>
    <b v="0"/>
    <n v="1"/>
    <n v="0"/>
  </r>
  <r>
    <n v="5016875148"/>
    <x v="1597"/>
    <n v="20250729772404"/>
    <x v="153"/>
    <s v="GB"/>
    <s v="OYL1"/>
    <x v="2"/>
    <x v="8"/>
    <d v="2025-08-01T00:00:00"/>
    <s v="Yes"/>
    <x v="1"/>
    <d v="2025-08-01T00:00:00"/>
    <s v="SOLVED"/>
    <s v=""/>
    <s v="5016875148NOT SCANNABLE "/>
    <x v="0"/>
    <x v="7"/>
    <b v="0"/>
    <n v="1"/>
    <n v="0"/>
  </r>
  <r>
    <n v="5016875149"/>
    <x v="1597"/>
    <n v="20250729772412"/>
    <x v="153"/>
    <s v="GB"/>
    <s v="DK-LW08"/>
    <x v="2"/>
    <x v="8"/>
    <d v="2025-08-01T00:00:00"/>
    <s v="Yes"/>
    <x v="1"/>
    <d v="2025-08-01T00:00:00"/>
    <s v="SOLVED"/>
    <s v=""/>
    <s v="5016875149NOT SCANNABLE "/>
    <x v="0"/>
    <x v="7"/>
    <b v="0"/>
    <n v="1"/>
    <n v="0"/>
  </r>
  <r>
    <n v="5016832079"/>
    <x v="1598"/>
    <n v="20250722768109"/>
    <x v="24"/>
    <s v="GB"/>
    <s v="U2-L5"/>
    <x v="0"/>
    <x v="6"/>
    <d v="2025-08-04T00:00:00"/>
    <s v="Yes"/>
    <x v="1"/>
    <d v="2025-08-04T00:00:00"/>
    <s v="SOLVED"/>
    <s v=""/>
    <s v="5016832079XX LABELS"/>
    <x v="0"/>
    <x v="7"/>
    <b v="0"/>
    <n v="1"/>
    <n v="0"/>
  </r>
  <r>
    <n v="5016875617"/>
    <x v="1599"/>
    <n v="20250724770311"/>
    <x v="81"/>
    <s v="GB"/>
    <n v="3402"/>
    <x v="0"/>
    <x v="3"/>
    <d v="2025-08-04T00:00:00"/>
    <s v="Yes"/>
    <x v="1"/>
    <d v="2025-08-04T00:00:00"/>
    <s v="SOLVED"/>
    <s v=""/>
    <s v="5016875617NO LABELS"/>
    <x v="0"/>
    <x v="7"/>
    <b v="0"/>
    <n v="1"/>
    <n v="0"/>
  </r>
  <r>
    <n v="5016874947"/>
    <x v="1600"/>
    <n v="20250728772071"/>
    <x v="276"/>
    <s v="FR"/>
    <n v="3705"/>
    <x v="6"/>
    <x v="3"/>
    <d v="2025-08-04T00:00:00"/>
    <s v="Yes"/>
    <x v="1"/>
    <d v="2025-08-04T00:00:00"/>
    <s v="SOLVED"/>
    <s v=""/>
    <s v="5016874947NO LABELS"/>
    <x v="0"/>
    <x v="7"/>
    <b v="0"/>
    <n v="1"/>
    <n v="0"/>
  </r>
  <r>
    <n v="5016860742"/>
    <x v="1601"/>
    <n v="20250725770885"/>
    <x v="279"/>
    <s v="GB"/>
    <s v="MZ02"/>
    <x v="9"/>
    <x v="3"/>
    <d v="2025-08-04T00:00:00"/>
    <s v="Yes"/>
    <x v="1"/>
    <d v="2025-08-04T00:00:00"/>
    <s v="SOLVED"/>
    <s v=""/>
    <s v="5016860742NO LABELS"/>
    <x v="0"/>
    <x v="7"/>
    <b v="0"/>
    <n v="1"/>
    <n v="0"/>
  </r>
  <r>
    <n v="5016875667"/>
    <x v="1602"/>
    <n v="20250728772063"/>
    <x v="151"/>
    <s v="GB"/>
    <s v="DK-BM01"/>
    <x v="2"/>
    <x v="5"/>
    <d v="2025-08-04T00:00:00"/>
    <s v="Yes"/>
    <x v="1"/>
    <d v="2025-08-05T00:00:00"/>
    <s v="SOLVED"/>
    <s v="8 expected 5 received mail send out to CAT 5 confirmed by Lukasz in meeting 05-08 "/>
    <s v="5016875667AMOUNT"/>
    <x v="0"/>
    <x v="7"/>
    <b v="0"/>
    <n v="1"/>
    <n v="0"/>
  </r>
  <r>
    <n v="5016861157"/>
    <x v="1603"/>
    <n v="20250630751703"/>
    <x v="62"/>
    <s v="GB"/>
    <s v="DK-BM01"/>
    <x v="0"/>
    <x v="6"/>
    <d v="2025-08-05T00:00:00"/>
    <s v="No"/>
    <x v="1"/>
    <d v="2025-08-05T00:00:00"/>
    <s v="SOLVED"/>
    <s v=""/>
    <s v="5016861157XX LABELS"/>
    <x v="0"/>
    <x v="7"/>
    <b v="0"/>
    <n v="1"/>
    <n v="0"/>
  </r>
  <r>
    <n v="5016889297"/>
    <x v="1604"/>
    <n v="20250630751711"/>
    <x v="62"/>
    <s v="GB"/>
    <s v="DK-BM01"/>
    <x v="0"/>
    <x v="5"/>
    <d v="2025-08-05T00:00:00"/>
    <s v="NA"/>
    <x v="1"/>
    <d v="2025-08-07T00:00:00"/>
    <s v="SOLVED"/>
    <s v="32 instead of the 17 expected received greenlighted for shipping out during meeting 07-08"/>
    <s v="5016889297AMOUNT"/>
    <x v="0"/>
    <x v="7"/>
    <b v="0"/>
    <n v="1"/>
    <n v="0"/>
  </r>
  <r>
    <n v="5016875105"/>
    <x v="1605"/>
    <n v="20250717765856"/>
    <x v="92"/>
    <s v="GB"/>
    <n v="3402"/>
    <x v="0"/>
    <x v="2"/>
    <d v="2025-08-05T00:00:00"/>
    <s v="Yes"/>
    <x v="1"/>
    <d v="2025-08-05T00:00:00"/>
    <s v="SOLVED"/>
    <s v=""/>
    <s v="5016875105MISSING LABELS ON SOME UNITS"/>
    <x v="0"/>
    <x v="7"/>
    <b v="0"/>
    <n v="1"/>
    <n v="0"/>
  </r>
  <r>
    <n v="5016832004"/>
    <x v="1606"/>
    <n v="20250724769885"/>
    <x v="121"/>
    <s v="GB"/>
    <s v="U2-L5"/>
    <x v="0"/>
    <x v="8"/>
    <d v="2025-08-05T00:00:00"/>
    <s v="No"/>
    <x v="1"/>
    <d v="2025-08-05T00:00:00"/>
    <s v="SOLVED"/>
    <s v=""/>
    <s v="5016832004NOT SCANNABLE "/>
    <x v="0"/>
    <x v="7"/>
    <b v="0"/>
    <n v="1"/>
    <n v="0"/>
  </r>
  <r>
    <n v="5016861181"/>
    <x v="1607"/>
    <n v="20250724770313"/>
    <x v="81"/>
    <s v="GB"/>
    <n v="3402"/>
    <x v="0"/>
    <x v="3"/>
    <d v="2025-08-05T00:00:00"/>
    <s v="Yes"/>
    <x v="1"/>
    <d v="2025-08-05T00:00:00"/>
    <s v="SOLVED"/>
    <s v=""/>
    <s v="5016861181NO LABELS"/>
    <x v="0"/>
    <x v="7"/>
    <b v="0"/>
    <n v="1"/>
    <n v="0"/>
  </r>
  <r>
    <n v="5016861133"/>
    <x v="1608"/>
    <n v="20250725771222"/>
    <x v="0"/>
    <s v="GB"/>
    <s v="OYL1"/>
    <x v="0"/>
    <x v="3"/>
    <d v="2025-08-05T00:00:00"/>
    <s v="Yes"/>
    <x v="1"/>
    <d v="2025-08-05T00:00:00"/>
    <s v="SOLVED"/>
    <s v=""/>
    <s v="5016861133NO LABELS"/>
    <x v="0"/>
    <x v="7"/>
    <b v="0"/>
    <n v="1"/>
    <n v="0"/>
  </r>
  <r>
    <n v="5016861190"/>
    <x v="1609"/>
    <n v="20250728771615"/>
    <x v="121"/>
    <s v="GB"/>
    <n v="3402"/>
    <x v="0"/>
    <x v="8"/>
    <d v="2025-08-05T00:00:00"/>
    <s v="Yes"/>
    <x v="1"/>
    <d v="2025-08-05T00:00:00"/>
    <s v="SOLVED"/>
    <s v=""/>
    <s v="5016861190NOT SCANNABLE "/>
    <x v="0"/>
    <x v="7"/>
    <b v="0"/>
    <n v="1"/>
    <n v="0"/>
  </r>
  <r>
    <n v="5016889311"/>
    <x v="1610"/>
    <n v="20250731774196"/>
    <x v="47"/>
    <s v="GB"/>
    <s v="DK-BM01"/>
    <x v="0"/>
    <x v="2"/>
    <d v="2025-08-05T00:00:00"/>
    <s v="Yes"/>
    <x v="0"/>
    <d v="2025-08-05T00:00:00"/>
    <s v="SOLVED"/>
    <s v=""/>
    <s v="5016889311MISSING LABELS ON SOME UNITS"/>
    <x v="0"/>
    <x v="7"/>
    <b v="0"/>
    <n v="1"/>
    <n v="0"/>
  </r>
  <r>
    <n v="5016861055"/>
    <x v="1611"/>
    <n v="20250722768541"/>
    <x v="284"/>
    <s v="GB"/>
    <s v="DX01-L5"/>
    <x v="5"/>
    <x v="1"/>
    <d v="2025-08-05T00:00:00"/>
    <s v="Yes"/>
    <x v="2"/>
    <d v="2025-08-05T00:00:00"/>
    <s v="SOLVED"/>
    <s v=""/>
    <s v="5016861055DAMAGED LABEL"/>
    <x v="0"/>
    <x v="7"/>
    <b v="0"/>
    <n v="1"/>
    <n v="0"/>
  </r>
  <r>
    <n v="5016860622"/>
    <x v="1612"/>
    <n v="20250723769270"/>
    <x v="50"/>
    <s v="GB"/>
    <n v="3402"/>
    <x v="5"/>
    <x v="3"/>
    <d v="2025-08-05T00:00:00"/>
    <s v="Yes"/>
    <x v="1"/>
    <d v="2025-08-05T00:00:00"/>
    <s v="SOLVED"/>
    <s v=""/>
    <s v="5016860622NO LABELS"/>
    <x v="0"/>
    <x v="7"/>
    <b v="0"/>
    <n v="1"/>
    <n v="0"/>
  </r>
  <r>
    <n v="5016889352"/>
    <x v="1613"/>
    <n v="20250729772369"/>
    <x v="122"/>
    <s v="GB"/>
    <n v="3402"/>
    <x v="5"/>
    <x v="3"/>
    <d v="2025-08-05T00:00:00"/>
    <s v="Yes"/>
    <x v="1"/>
    <d v="2025-08-05T00:00:00"/>
    <s v="SOLVED"/>
    <s v=""/>
    <s v="5016889352NO LABELS"/>
    <x v="0"/>
    <x v="7"/>
    <b v="0"/>
    <n v="1"/>
    <n v="0"/>
  </r>
  <r>
    <n v="5016913081"/>
    <x v="1614"/>
    <n v="20250730773711"/>
    <x v="284"/>
    <s v="GB"/>
    <s v="DX01-L5"/>
    <x v="5"/>
    <x v="2"/>
    <d v="2025-08-05T00:00:00"/>
    <s v="Yes"/>
    <x v="1"/>
    <d v="2025-08-05T00:00:00"/>
    <s v="SOLVED"/>
    <s v=""/>
    <s v="5016913081MISSING LABELS ON SOME UNITS"/>
    <x v="0"/>
    <x v="7"/>
    <b v="0"/>
    <n v="1"/>
    <n v="0"/>
  </r>
  <r>
    <n v="5016875343"/>
    <x v="1615"/>
    <n v="20250728771497"/>
    <x v="126"/>
    <s v="GB"/>
    <s v="U2-L5"/>
    <x v="1"/>
    <x v="1"/>
    <d v="2025-08-05T00:00:00"/>
    <s v="Yes"/>
    <x v="2"/>
    <d v="2025-08-05T00:00:00"/>
    <s v="SOLVED"/>
    <s v=""/>
    <s v="5016875343DAMAGED LABEL"/>
    <x v="0"/>
    <x v="7"/>
    <b v="0"/>
    <n v="1"/>
    <n v="0"/>
  </r>
  <r>
    <n v="5016875045"/>
    <x v="1616"/>
    <n v="20250728771830"/>
    <x v="19"/>
    <s v="GB"/>
    <s v="DX01-L5"/>
    <x v="1"/>
    <x v="3"/>
    <d v="2025-08-05T00:00:00"/>
    <s v="Yes"/>
    <x v="1"/>
    <d v="2025-08-05T00:00:00"/>
    <s v="SOLVED"/>
    <s v=""/>
    <s v="5016875045NO LABELS"/>
    <x v="0"/>
    <x v="7"/>
    <b v="0"/>
    <n v="1"/>
    <n v="0"/>
  </r>
  <r>
    <n v="5016889470"/>
    <x v="1617"/>
    <n v="20250728771848"/>
    <x v="125"/>
    <s v="GB"/>
    <s v="OYL1"/>
    <x v="1"/>
    <x v="8"/>
    <d v="2025-08-05T00:00:00"/>
    <s v="Yes"/>
    <x v="1"/>
    <d v="2025-08-05T00:00:00"/>
    <s v="SOLVED"/>
    <s v=""/>
    <s v="5016889470NOT SCANNABLE "/>
    <x v="0"/>
    <x v="7"/>
    <b v="0"/>
    <n v="1"/>
    <n v="0"/>
  </r>
  <r>
    <n v="5016875047"/>
    <x v="1616"/>
    <n v="20250729772581"/>
    <x v="19"/>
    <s v="GB"/>
    <s v="DX01-L5"/>
    <x v="1"/>
    <x v="3"/>
    <d v="2025-08-05T00:00:00"/>
    <s v="Yes"/>
    <x v="1"/>
    <d v="2025-08-05T00:00:00"/>
    <s v="SOLVED"/>
    <s v=""/>
    <s v="5016875047NO LABELS"/>
    <x v="0"/>
    <x v="7"/>
    <b v="0"/>
    <n v="1"/>
    <n v="0"/>
  </r>
  <r>
    <n v="5016889222"/>
    <x v="1618"/>
    <n v="20250729772622"/>
    <x v="168"/>
    <s v="GB"/>
    <s v="U2-L5"/>
    <x v="1"/>
    <x v="2"/>
    <d v="2025-08-05T00:00:00"/>
    <s v="Yes"/>
    <x v="1"/>
    <d v="2025-08-05T00:00:00"/>
    <s v="SOLVED"/>
    <s v=""/>
    <s v="5016889222MISSING LABELS ON SOME UNITS"/>
    <x v="0"/>
    <x v="7"/>
    <b v="0"/>
    <n v="1"/>
    <n v="0"/>
  </r>
  <r>
    <n v="5016875670"/>
    <x v="1619"/>
    <n v="20250729772609"/>
    <x v="59"/>
    <s v="GB"/>
    <s v="OYL1"/>
    <x v="0"/>
    <x v="4"/>
    <d v="2025-08-06T00:00:00"/>
    <s v="Yes"/>
    <x v="1"/>
    <d v="2025-08-06T00:00:00"/>
    <s v="SOLVED"/>
    <m/>
    <s v="5016875670INCORRECT LABELS "/>
    <x v="0"/>
    <x v="7"/>
    <b v="0"/>
    <n v="1"/>
    <n v="0"/>
  </r>
  <r>
    <n v="5016915388"/>
    <x v="1620"/>
    <n v="20250731773961"/>
    <x v="27"/>
    <s v="GB"/>
    <s v="U2-L5"/>
    <x v="0"/>
    <x v="8"/>
    <d v="2025-08-06T00:00:00"/>
    <s v="Yes"/>
    <x v="1"/>
    <d v="2025-08-06T00:00:00"/>
    <s v="SOLVED"/>
    <m/>
    <s v="5016915388NOT SCANNABLE "/>
    <x v="0"/>
    <x v="7"/>
    <b v="0"/>
    <n v="1"/>
    <n v="0"/>
  </r>
  <r>
    <n v="5016915389"/>
    <x v="1620"/>
    <n v="20250731773941"/>
    <x v="27"/>
    <s v="GB"/>
    <s v="U2-L5"/>
    <x v="0"/>
    <x v="8"/>
    <d v="2025-08-06T00:00:00"/>
    <s v="Yes"/>
    <x v="1"/>
    <d v="2025-08-06T00:00:00"/>
    <s v="SOLVED"/>
    <m/>
    <s v="5016915389NOT SCANNABLE "/>
    <x v="0"/>
    <x v="7"/>
    <b v="0"/>
    <n v="1"/>
    <n v="0"/>
  </r>
  <r>
    <n v="5016874979"/>
    <x v="1621"/>
    <n v="20250729772374"/>
    <x v="39"/>
    <s v="GB"/>
    <s v="DK-BM01"/>
    <x v="0"/>
    <x v="6"/>
    <d v="2025-08-06T00:00:00"/>
    <s v="Yes"/>
    <x v="1"/>
    <d v="2025-08-06T00:00:00"/>
    <s v="SOLVED"/>
    <m/>
    <s v="5016874979XX LABELS"/>
    <x v="0"/>
    <x v="7"/>
    <b v="0"/>
    <n v="1"/>
    <n v="0"/>
  </r>
  <r>
    <n v="5016888926"/>
    <x v="1622"/>
    <n v="20250729772906"/>
    <x v="276"/>
    <s v="FR"/>
    <n v="3705"/>
    <x v="6"/>
    <x v="3"/>
    <d v="2025-08-06T00:00:00"/>
    <s v="Yes"/>
    <x v="1"/>
    <d v="2025-08-06T00:00:00"/>
    <s v="SOLVED"/>
    <m/>
    <s v="5016888926NO LABELS"/>
    <x v="0"/>
    <x v="7"/>
    <b v="0"/>
    <n v="1"/>
    <n v="0"/>
  </r>
  <r>
    <n v="5016901968"/>
    <x v="1623"/>
    <n v="20250730773116"/>
    <x v="15"/>
    <s v="GB"/>
    <s v="U2-L5"/>
    <x v="1"/>
    <x v="3"/>
    <d v="2025-08-06T00:00:00"/>
    <s v="Yes"/>
    <x v="1"/>
    <d v="2025-08-06T00:00:00"/>
    <s v="SOLVED"/>
    <m/>
    <s v="5016901968NO LABELS"/>
    <x v="0"/>
    <x v="7"/>
    <b v="0"/>
    <n v="1"/>
    <n v="0"/>
  </r>
  <r>
    <n v="5016889335"/>
    <x v="1624"/>
    <n v="20250730773445"/>
    <x v="19"/>
    <s v="GB"/>
    <s v="DX01-L5"/>
    <x v="1"/>
    <x v="3"/>
    <d v="2025-08-06T00:00:00"/>
    <s v="Yes"/>
    <x v="1"/>
    <d v="2025-08-06T00:00:00"/>
    <s v="SOLVED"/>
    <m/>
    <s v="5016889335NO LABELS"/>
    <x v="0"/>
    <x v="7"/>
    <b v="0"/>
    <n v="1"/>
    <n v="0"/>
  </r>
  <r>
    <n v="5016901715"/>
    <x v="1625"/>
    <n v="20250728771878"/>
    <x v="53"/>
    <s v="GB"/>
    <n v="3402"/>
    <x v="1"/>
    <x v="8"/>
    <d v="2025-08-06T00:00:00"/>
    <s v="Yes"/>
    <x v="1"/>
    <d v="2025-08-06T00:00:00"/>
    <s v="SOLVED"/>
    <m/>
    <s v="5016901715NOT SCANNABLE "/>
    <x v="0"/>
    <x v="7"/>
    <b v="0"/>
    <n v="1"/>
    <n v="0"/>
  </r>
  <r>
    <n v="5016901716"/>
    <x v="1625"/>
    <n v="20250725770663"/>
    <x v="53"/>
    <s v="GB"/>
    <s v="U2-L5"/>
    <x v="1"/>
    <x v="8"/>
    <d v="2025-08-06T00:00:00"/>
    <s v="Yes"/>
    <x v="1"/>
    <d v="2025-08-06T00:00:00"/>
    <s v="SOLVED"/>
    <m/>
    <s v="5016901716NOT SCANNABLE "/>
    <x v="0"/>
    <x v="7"/>
    <b v="0"/>
    <n v="1"/>
    <n v="0"/>
  </r>
  <r>
    <n v="5016901731"/>
    <x v="1626"/>
    <n v="20250730773623"/>
    <x v="52"/>
    <s v="GB"/>
    <s v="U2-L5"/>
    <x v="1"/>
    <x v="8"/>
    <d v="2025-08-06T00:00:00"/>
    <s v="Yes"/>
    <x v="1"/>
    <d v="2025-08-06T00:00:00"/>
    <s v="SOLVED"/>
    <m/>
    <s v="5016901731NOT SCANNABLE "/>
    <x v="0"/>
    <x v="7"/>
    <b v="0"/>
    <n v="1"/>
    <n v="0"/>
  </r>
  <r>
    <n v="5016901730"/>
    <x v="1626"/>
    <n v="20250731774082"/>
    <x v="52"/>
    <s v="GB"/>
    <n v="3402"/>
    <x v="1"/>
    <x v="8"/>
    <d v="2025-08-06T00:00:00"/>
    <s v="Yes"/>
    <x v="1"/>
    <d v="2025-08-06T00:00:00"/>
    <s v="SOLVED"/>
    <m/>
    <s v="5016901730NOT SCANNABLE "/>
    <x v="0"/>
    <x v="7"/>
    <b v="0"/>
    <n v="1"/>
    <n v="0"/>
  </r>
  <r>
    <n v="5016901997"/>
    <x v="1627"/>
    <n v="20250725770665"/>
    <x v="112"/>
    <s v="GB"/>
    <n v="3402"/>
    <x v="1"/>
    <x v="8"/>
    <d v="2025-08-06T00:00:00"/>
    <s v="Yes"/>
    <x v="1"/>
    <d v="2025-08-06T00:00:00"/>
    <s v="SOLVED"/>
    <m/>
    <s v="5016901997NOT SCANNABLE "/>
    <x v="0"/>
    <x v="7"/>
    <b v="0"/>
    <n v="1"/>
    <n v="0"/>
  </r>
  <r>
    <n v="5016901993"/>
    <x v="1628"/>
    <n v="20250731774175"/>
    <x v="16"/>
    <s v="GB"/>
    <s v="MZ02"/>
    <x v="1"/>
    <x v="3"/>
    <d v="2025-08-06T00:00:00"/>
    <s v="Yes"/>
    <x v="1"/>
    <d v="2025-08-06T00:00:00"/>
    <s v="SOLVED"/>
    <m/>
    <s v="5016901993NO LABELS"/>
    <x v="0"/>
    <x v="7"/>
    <b v="0"/>
    <n v="1"/>
    <n v="0"/>
  </r>
  <r>
    <n v="5016889334"/>
    <x v="1629"/>
    <n v="20250730773137"/>
    <x v="152"/>
    <s v="GB"/>
    <s v="DX01-L5"/>
    <x v="1"/>
    <x v="3"/>
    <d v="2025-08-06T00:00:00"/>
    <s v="Yes"/>
    <x v="1"/>
    <d v="2025-08-06T00:00:00"/>
    <s v="SOLVED"/>
    <m/>
    <s v="5016889334NO LABELS"/>
    <x v="0"/>
    <x v="7"/>
    <b v="0"/>
    <n v="1"/>
    <n v="0"/>
  </r>
  <r>
    <n v="5016889332"/>
    <x v="1629"/>
    <n v="20250730773131"/>
    <x v="152"/>
    <s v="GB"/>
    <s v="MZ02"/>
    <x v="1"/>
    <x v="3"/>
    <d v="2025-08-06T00:00:00"/>
    <s v="Yes"/>
    <x v="1"/>
    <d v="2025-08-06T00:00:00"/>
    <s v="SOLVED"/>
    <m/>
    <s v="5016889332NO LABELS"/>
    <x v="0"/>
    <x v="7"/>
    <b v="0"/>
    <n v="1"/>
    <n v="0"/>
  </r>
  <r>
    <n v="5016901989"/>
    <x v="1630"/>
    <n v="20250731773919"/>
    <x v="197"/>
    <s v="GB"/>
    <s v="U2-L5"/>
    <x v="1"/>
    <x v="2"/>
    <d v="2025-08-06T00:00:00"/>
    <s v="Yes"/>
    <x v="1"/>
    <d v="2025-08-06T00:00:00"/>
    <s v="SOLVED"/>
    <m/>
    <s v="5016901989MISSING LABELS ON SOME UNITS"/>
    <x v="0"/>
    <x v="7"/>
    <b v="0"/>
    <n v="1"/>
    <n v="0"/>
  </r>
  <r>
    <n v="5016915484"/>
    <x v="1631"/>
    <n v="20250801775017"/>
    <x v="42"/>
    <s v="GB"/>
    <s v="DX01-L5"/>
    <x v="1"/>
    <x v="9"/>
    <d v="2025-08-06T00:00:00"/>
    <s v="NA"/>
    <x v="2"/>
    <d v="2025-08-14T00:00:00"/>
    <s v="SOLVED"/>
    <s v="shipment confirmed arrived in UK"/>
    <s v="5016915484MANCO"/>
    <x v="0"/>
    <x v="7"/>
    <b v="0"/>
    <n v="1"/>
    <n v="0"/>
  </r>
  <r>
    <n v="5016915501"/>
    <x v="1632"/>
    <n v="20250731774125"/>
    <x v="57"/>
    <s v="GB"/>
    <s v="DX01-L5"/>
    <x v="0"/>
    <x v="1"/>
    <d v="2025-08-07T00:00:00"/>
    <s v="Yes"/>
    <x v="2"/>
    <d v="2025-08-07T00:00:00"/>
    <s v="SOLVED"/>
    <m/>
    <s v="5016915501DAMAGED LABEL"/>
    <x v="0"/>
    <x v="7"/>
    <b v="0"/>
    <n v="1"/>
    <n v="0"/>
  </r>
  <r>
    <n v="5016889244"/>
    <x v="1633"/>
    <n v="20250729772523"/>
    <x v="238"/>
    <s v="GB"/>
    <s v="MZ02"/>
    <x v="8"/>
    <x v="3"/>
    <d v="2025-08-07T00:00:00"/>
    <s v="Yes"/>
    <x v="1"/>
    <d v="2025-08-07T00:00:00"/>
    <s v="SOLVED"/>
    <m/>
    <s v="5016889244NO LABELS"/>
    <x v="0"/>
    <x v="7"/>
    <b v="0"/>
    <n v="1"/>
    <n v="0"/>
  </r>
  <r>
    <n v="5016901908"/>
    <x v="1634"/>
    <n v="20250730773735"/>
    <x v="57"/>
    <s v="GB"/>
    <s v="DX01-L5"/>
    <x v="0"/>
    <x v="9"/>
    <d v="2025-08-07T00:00:00"/>
    <s v="NA"/>
    <x v="2"/>
    <d v="2025-08-11T00:00:00"/>
    <s v="SOLVED"/>
    <s v="instead 20250731-S-70223 received, received on 11Aug2025"/>
    <s v="5016901908MANCO"/>
    <x v="0"/>
    <x v="7"/>
    <b v="0"/>
    <n v="1"/>
    <n v="0"/>
  </r>
  <r>
    <n v="5016915373"/>
    <x v="1635"/>
    <n v="20250801774771"/>
    <x v="153"/>
    <s v="GB"/>
    <s v="DX01-L5"/>
    <x v="2"/>
    <x v="8"/>
    <d v="2025-08-07T00:00:00"/>
    <s v="Yes"/>
    <x v="1"/>
    <d v="2025-08-07T00:00:00"/>
    <s v="SOLVED"/>
    <m/>
    <s v="5016915373NOT SCANNABLE "/>
    <x v="0"/>
    <x v="7"/>
    <b v="0"/>
    <n v="1"/>
    <n v="0"/>
  </r>
  <r>
    <n v="5016915374"/>
    <x v="1635"/>
    <n v="20250801774728"/>
    <x v="153"/>
    <s v="GB"/>
    <s v="DX01-L5"/>
    <x v="2"/>
    <x v="8"/>
    <d v="2025-08-07T00:00:00"/>
    <s v="Yes"/>
    <x v="1"/>
    <d v="2025-08-07T00:00:00"/>
    <s v="SOLVED"/>
    <m/>
    <s v="5016915374NOT SCANNABLE "/>
    <x v="0"/>
    <x v="7"/>
    <b v="0"/>
    <n v="1"/>
    <n v="0"/>
  </r>
  <r>
    <n v="5016927483"/>
    <x v="1636"/>
    <n v="20250801774970"/>
    <x v="201"/>
    <s v="GB"/>
    <n v="3402"/>
    <x v="1"/>
    <x v="3"/>
    <d v="2025-08-08T00:00:00"/>
    <s v="Yes"/>
    <x v="1"/>
    <d v="2025-08-08T00:00:00"/>
    <s v="SOLVED"/>
    <m/>
    <s v="5016927483NO LABELS"/>
    <x v="0"/>
    <x v="7"/>
    <b v="0"/>
    <n v="1"/>
    <n v="0"/>
  </r>
  <r>
    <n v="5016927485"/>
    <x v="1636"/>
    <n v="20250801774952"/>
    <x v="201"/>
    <s v="GB"/>
    <n v="3402"/>
    <x v="1"/>
    <x v="3"/>
    <d v="2025-08-08T00:00:00"/>
    <s v="Yes"/>
    <x v="1"/>
    <d v="2025-08-08T00:00:00"/>
    <s v="SOLVED"/>
    <m/>
    <s v="5016927485NO LABELS"/>
    <x v="0"/>
    <x v="7"/>
    <b v="0"/>
    <n v="1"/>
    <n v="0"/>
  </r>
  <r>
    <n v="5016901950"/>
    <x v="1637"/>
    <n v="20250730773217"/>
    <x v="155"/>
    <s v="GB"/>
    <s v="DK-BM01"/>
    <x v="1"/>
    <x v="3"/>
    <d v="2025-08-08T00:00:00"/>
    <s v="Yes"/>
    <x v="1"/>
    <d v="2025-08-08T00:00:00"/>
    <s v="SOLVED"/>
    <m/>
    <s v="5016901950NO LABELS"/>
    <x v="0"/>
    <x v="7"/>
    <b v="0"/>
    <n v="1"/>
    <n v="0"/>
  </r>
  <r>
    <n v="5016915341"/>
    <x v="1638"/>
    <n v="20250801774664"/>
    <x v="15"/>
    <s v="GB"/>
    <s v="U2-L5"/>
    <x v="1"/>
    <x v="3"/>
    <d v="2025-08-08T00:00:00"/>
    <s v="Yes"/>
    <x v="1"/>
    <d v="2025-08-08T00:00:00"/>
    <s v="SOLVED"/>
    <m/>
    <s v="5016915341NO LABELS"/>
    <x v="0"/>
    <x v="7"/>
    <b v="0"/>
    <n v="1"/>
    <n v="0"/>
  </r>
  <r>
    <n v="5016927371"/>
    <x v="1639"/>
    <n v="20250801774923"/>
    <x v="151"/>
    <s v="GB"/>
    <s v="DK-BM01"/>
    <x v="2"/>
    <x v="3"/>
    <d v="2025-08-08T00:00:00"/>
    <s v="Yes"/>
    <x v="1"/>
    <d v="2025-08-08T00:00:00"/>
    <s v="SOLVED"/>
    <m/>
    <s v="5016927371NO LABELS"/>
    <x v="0"/>
    <x v="7"/>
    <b v="0"/>
    <n v="1"/>
    <n v="0"/>
  </r>
  <r>
    <n v="5016901812"/>
    <x v="1640"/>
    <n v="20250731774033"/>
    <x v="118"/>
    <s v="GB"/>
    <n v="3402"/>
    <x v="5"/>
    <x v="2"/>
    <d v="2025-08-08T00:00:00"/>
    <s v="Yes"/>
    <x v="0"/>
    <d v="2025-08-08T00:00:00"/>
    <s v="SOLVED"/>
    <m/>
    <s v="5016901812MISSING LABELS ON SOME UNITS"/>
    <x v="0"/>
    <x v="7"/>
    <b v="0"/>
    <n v="1"/>
    <n v="0"/>
  </r>
  <r>
    <n v="5016874962"/>
    <x v="1641"/>
    <n v="20250729772525"/>
    <x v="22"/>
    <s v="GB"/>
    <s v="OYL1"/>
    <x v="8"/>
    <x v="8"/>
    <d v="2025-08-11T00:00:00"/>
    <s v="Yes"/>
    <x v="1"/>
    <d v="2025-08-11T00:00:00"/>
    <s v="SOLVED"/>
    <m/>
    <s v="5016874962NOT SCANNABLE "/>
    <x v="0"/>
    <x v="7"/>
    <b v="0"/>
    <n v="1"/>
    <n v="0"/>
  </r>
  <r>
    <n v="5016940723"/>
    <x v="1642"/>
    <n v="20250804775711"/>
    <x v="211"/>
    <s v="GB"/>
    <n v="3402"/>
    <x v="1"/>
    <x v="3"/>
    <d v="2025-08-11T00:00:00"/>
    <s v="Yes"/>
    <x v="1"/>
    <d v="2025-08-11T00:00:00"/>
    <s v="SOLVED"/>
    <m/>
    <s v="5016940723NO LABELS"/>
    <x v="0"/>
    <x v="7"/>
    <b v="0"/>
    <n v="1"/>
    <n v="0"/>
  </r>
  <r>
    <n v="5016927360"/>
    <x v="1643"/>
    <n v="20250731773980"/>
    <x v="135"/>
    <s v="GB"/>
    <s v="DX01-L5"/>
    <x v="1"/>
    <x v="8"/>
    <d v="2025-08-11T00:00:00"/>
    <s v="Yes"/>
    <x v="1"/>
    <d v="2025-08-11T00:00:00"/>
    <s v="SOLVED"/>
    <m/>
    <s v="5016927360NOT SCANNABLE "/>
    <x v="0"/>
    <x v="7"/>
    <b v="0"/>
    <n v="1"/>
    <n v="0"/>
  </r>
  <r>
    <n v="5016927498"/>
    <x v="1644"/>
    <n v="20250804775469"/>
    <x v="43"/>
    <s v="GB"/>
    <s v="U2-L5"/>
    <x v="1"/>
    <x v="3"/>
    <d v="2025-08-11T00:00:00"/>
    <s v="Yes"/>
    <x v="1"/>
    <d v="2025-08-11T00:00:00"/>
    <s v="SOLVED"/>
    <m/>
    <s v="5016927498NO LABELS"/>
    <x v="0"/>
    <x v="7"/>
    <b v="0"/>
    <n v="1"/>
    <n v="0"/>
  </r>
  <r>
    <n v="5016940668"/>
    <x v="1645"/>
    <n v="20250805776332"/>
    <x v="213"/>
    <s v="GB"/>
    <s v="MZ07"/>
    <x v="1"/>
    <x v="0"/>
    <d v="2025-08-11T00:00:00"/>
    <s v="Yes"/>
    <x v="2"/>
    <d v="2025-08-11T00:00:00"/>
    <s v="SOLVED"/>
    <m/>
    <s v="5016940668DAMAGE "/>
    <x v="0"/>
    <x v="7"/>
    <b v="0"/>
    <n v="1"/>
    <n v="0"/>
  </r>
  <r>
    <n v="5016940932"/>
    <x v="1646"/>
    <n v="20250804775783"/>
    <x v="177"/>
    <s v="GB"/>
    <s v="DX01-L5"/>
    <x v="3"/>
    <x v="6"/>
    <d v="2025-08-11T00:00:00"/>
    <s v="No"/>
    <x v="1"/>
    <d v="2025-08-11T00:00:00"/>
    <s v="SOLVED"/>
    <m/>
    <s v="5016940932XX LABELS"/>
    <x v="0"/>
    <x v="7"/>
    <b v="0"/>
    <n v="1"/>
    <n v="0"/>
  </r>
  <r>
    <n v="5016940934"/>
    <x v="1646"/>
    <n v="20250804775801"/>
    <x v="177"/>
    <s v="GB"/>
    <s v="DX01-L5"/>
    <x v="3"/>
    <x v="6"/>
    <d v="2025-08-11T00:00:00"/>
    <s v="No"/>
    <x v="1"/>
    <d v="2025-08-11T00:00:00"/>
    <s v="SOLVED"/>
    <m/>
    <s v="5016940934XX LABELS"/>
    <x v="0"/>
    <x v="7"/>
    <b v="0"/>
    <n v="1"/>
    <n v="0"/>
  </r>
  <r>
    <n v="5016940936"/>
    <x v="1646"/>
    <n v="20250805776496"/>
    <x v="177"/>
    <s v="GB"/>
    <s v="DX01-L5"/>
    <x v="3"/>
    <x v="6"/>
    <d v="2025-08-11T00:00:00"/>
    <s v="No"/>
    <x v="1"/>
    <d v="2025-08-11T00:00:00"/>
    <s v="SOLVED"/>
    <m/>
    <s v="5016940936XX LABELS"/>
    <x v="0"/>
    <x v="7"/>
    <b v="0"/>
    <n v="1"/>
    <n v="0"/>
  </r>
  <r>
    <n v="5016965519"/>
    <x v="1647"/>
    <n v="20250721767251"/>
    <x v="288"/>
    <s v="FR"/>
    <n v="3705"/>
    <x v="0"/>
    <x v="9"/>
    <d v="2025-08-11T00:00:00"/>
    <s v="NA"/>
    <x v="2"/>
    <d v="2025-08-13T00:00:00"/>
    <s v="SOLVED"/>
    <s v="will be delivered on 13Aug2025, received on 13Aug2025"/>
    <s v="5016965519MANCO"/>
    <x v="0"/>
    <x v="7"/>
    <b v="0"/>
    <n v="1"/>
    <n v="0"/>
  </r>
  <r>
    <n v="5016952483"/>
    <x v="1648"/>
    <n v="20250805776098"/>
    <x v="289"/>
    <s v="FR"/>
    <n v="3705"/>
    <x v="8"/>
    <x v="3"/>
    <d v="2025-08-12T00:00:00"/>
    <s v="Yes"/>
    <x v="1"/>
    <d v="2025-08-12T00:00:00"/>
    <s v="SOLVED"/>
    <m/>
    <s v="5016952483NO LABELS"/>
    <x v="0"/>
    <x v="7"/>
    <b v="0"/>
    <n v="1"/>
    <n v="0"/>
  </r>
  <r>
    <n v="5016965764"/>
    <x v="1649"/>
    <n v="20250807777873"/>
    <x v="153"/>
    <s v="GB"/>
    <s v="MY02"/>
    <x v="2"/>
    <x v="8"/>
    <d v="2025-08-12T00:00:00"/>
    <s v="Yes"/>
    <x v="1"/>
    <d v="2025-08-12T00:00:00"/>
    <s v="SOLVED"/>
    <m/>
    <s v="5016965764NOT SCANNABLE "/>
    <x v="0"/>
    <x v="7"/>
    <b v="0"/>
    <n v="1"/>
    <n v="0"/>
  </r>
  <r>
    <n v="5016940718"/>
    <x v="1650"/>
    <n v="20250805776330"/>
    <x v="217"/>
    <s v="GB"/>
    <s v="DX01-L5"/>
    <x v="1"/>
    <x v="3"/>
    <d v="2025-08-12T00:00:00"/>
    <s v="Yes"/>
    <x v="1"/>
    <d v="2025-08-12T00:00:00"/>
    <s v="SOLVED"/>
    <m/>
    <s v="5016940718NO LABELS"/>
    <x v="0"/>
    <x v="7"/>
    <b v="0"/>
    <n v="1"/>
    <n v="0"/>
  </r>
  <r>
    <n v="5016952775"/>
    <x v="1651"/>
    <n v="20250806777215"/>
    <x v="152"/>
    <s v="GB"/>
    <s v="DX01-L5"/>
    <x v="1"/>
    <x v="3"/>
    <d v="2025-08-12T00:00:00"/>
    <s v="Yes"/>
    <x v="1"/>
    <d v="2025-08-12T00:00:00"/>
    <s v="SOLVED"/>
    <m/>
    <s v="5016952775NO LABELS"/>
    <x v="0"/>
    <x v="7"/>
    <b v="0"/>
    <n v="1"/>
    <n v="0"/>
  </r>
  <r>
    <n v="5016940634"/>
    <x v="1652"/>
    <n v="20250804775520"/>
    <x v="19"/>
    <s v="GB"/>
    <s v="DX01-L5"/>
    <x v="1"/>
    <x v="3"/>
    <d v="2025-08-12T00:00:00"/>
    <s v="Yes"/>
    <x v="1"/>
    <d v="2025-08-12T00:00:00"/>
    <s v="SOLVED"/>
    <m/>
    <s v="5016940634NO LABELS"/>
    <x v="0"/>
    <x v="7"/>
    <b v="0"/>
    <n v="1"/>
    <n v="0"/>
  </r>
  <r>
    <n v="5016940636"/>
    <x v="1652"/>
    <n v="20250805776474"/>
    <x v="19"/>
    <s v="GB"/>
    <s v="DX01-L5"/>
    <x v="1"/>
    <x v="3"/>
    <d v="2025-08-12T00:00:00"/>
    <s v="Yes"/>
    <x v="1"/>
    <d v="2025-08-12T00:00:00"/>
    <s v="SOLVED"/>
    <m/>
    <s v="5016940636NO LABELS"/>
    <x v="0"/>
    <x v="7"/>
    <b v="0"/>
    <n v="1"/>
    <n v="0"/>
  </r>
  <r>
    <n v="5016952573"/>
    <x v="1653"/>
    <n v="20250805776613"/>
    <x v="152"/>
    <s v="GB"/>
    <s v="MZ02"/>
    <x v="1"/>
    <x v="3"/>
    <d v="2025-08-12T00:00:00"/>
    <s v="Yes"/>
    <x v="1"/>
    <d v="2025-08-12T00:00:00"/>
    <s v="SOLVED"/>
    <m/>
    <s v="5016952573NO LABELS"/>
    <x v="0"/>
    <x v="7"/>
    <b v="0"/>
    <n v="1"/>
    <n v="0"/>
  </r>
  <r>
    <n v="5016940945"/>
    <x v="1654"/>
    <n v="20250805776165"/>
    <x v="107"/>
    <s v="GB"/>
    <s v="MY02"/>
    <x v="1"/>
    <x v="0"/>
    <d v="2025-08-12T00:00:00"/>
    <s v="Yes"/>
    <x v="2"/>
    <d v="2025-08-12T00:00:00"/>
    <s v="SOLVED"/>
    <s v="Woodward pallets were stacked, possbile damage? Nothing visible"/>
    <s v="5016940945DAMAGE "/>
    <x v="0"/>
    <x v="7"/>
    <b v="0"/>
    <n v="1"/>
    <n v="0"/>
  </r>
  <r>
    <n v="5016927202"/>
    <x v="1655"/>
    <n v="20250804775694"/>
    <x v="121"/>
    <s v="GB"/>
    <n v="3402"/>
    <x v="0"/>
    <x v="8"/>
    <d v="2025-08-12T00:00:00"/>
    <s v="Yes"/>
    <x v="1"/>
    <d v="2025-08-12T00:00:00"/>
    <s v="SOLVED"/>
    <m/>
    <s v="5016927202NOT SCANNABLE "/>
    <x v="0"/>
    <x v="7"/>
    <b v="0"/>
    <n v="1"/>
    <n v="0"/>
  </r>
  <r>
    <n v="5016965791"/>
    <x v="1656"/>
    <n v="20250806777167"/>
    <x v="27"/>
    <s v="GB"/>
    <s v="U2-L5"/>
    <x v="0"/>
    <x v="8"/>
    <d v="2025-08-12T00:00:00"/>
    <s v="Yes"/>
    <x v="1"/>
    <d v="2025-08-12T00:00:00"/>
    <s v="SOLVED"/>
    <m/>
    <s v="5016965791NOT SCANNABLE "/>
    <x v="0"/>
    <x v="7"/>
    <b v="0"/>
    <n v="1"/>
    <n v="0"/>
  </r>
  <r>
    <n v="5016940633"/>
    <x v="1652"/>
    <n v="20250801774773"/>
    <x v="19"/>
    <s v="GB"/>
    <s v="DX01-L5"/>
    <x v="1"/>
    <x v="3"/>
    <d v="2025-08-12T00:00:00"/>
    <s v="Yes"/>
    <x v="1"/>
    <d v="2025-08-12T00:00:00"/>
    <s v="SOLVED"/>
    <m/>
    <s v="5016940633NO LABELS"/>
    <x v="0"/>
    <x v="7"/>
    <b v="0"/>
    <n v="1"/>
    <n v="0"/>
  </r>
  <r>
    <n v="5016927330"/>
    <x v="1657"/>
    <n v="20250731774341"/>
    <x v="50"/>
    <s v="GB"/>
    <n v="3402"/>
    <x v="5"/>
    <x v="3"/>
    <d v="2025-08-12T00:00:00"/>
    <s v="Yes"/>
    <x v="1"/>
    <d v="2025-08-12T00:00:00"/>
    <s v="SOLVED"/>
    <m/>
    <s v="5016927330NO LABELS"/>
    <x v="0"/>
    <x v="7"/>
    <b v="0"/>
    <n v="1"/>
    <n v="0"/>
  </r>
  <r>
    <n v="5016927517"/>
    <x v="1658"/>
    <n v="20250804775605"/>
    <x v="59"/>
    <s v="GB"/>
    <s v="OYL1"/>
    <x v="0"/>
    <x v="6"/>
    <d v="2025-08-12T00:00:00"/>
    <s v="Yes"/>
    <x v="1"/>
    <d v="2025-08-12T00:00:00"/>
    <s v="SOLVED"/>
    <m/>
    <s v="5016927517XX LABELS"/>
    <x v="0"/>
    <x v="7"/>
    <b v="0"/>
    <n v="1"/>
    <n v="0"/>
  </r>
  <r>
    <n v="5016901882"/>
    <x v="1659"/>
    <n v="20250730773322"/>
    <x v="51"/>
    <s v="GB"/>
    <n v="3402"/>
    <x v="7"/>
    <x v="3"/>
    <d v="2025-08-12T00:00:00"/>
    <s v="Yes"/>
    <x v="1"/>
    <d v="2025-08-12T00:00:00"/>
    <s v="SOLVED"/>
    <m/>
    <s v="5016901882NO LABELS"/>
    <x v="0"/>
    <x v="7"/>
    <b v="0"/>
    <n v="1"/>
    <n v="0"/>
  </r>
  <r>
    <n v="5016940684"/>
    <x v="1660"/>
    <n v="20250730773354"/>
    <x v="9"/>
    <s v="GB"/>
    <s v="DX01-L5"/>
    <x v="8"/>
    <x v="8"/>
    <d v="2025-08-12T00:00:00"/>
    <s v="Yes"/>
    <x v="1"/>
    <d v="2025-08-12T00:00:00"/>
    <s v="SOLVED"/>
    <m/>
    <s v="5016940684NOT SCANNABLE "/>
    <x v="0"/>
    <x v="7"/>
    <b v="0"/>
    <n v="1"/>
    <n v="0"/>
  </r>
  <r>
    <n v="5016965461"/>
    <x v="1661"/>
    <n v="20250801774826"/>
    <x v="53"/>
    <s v="GB"/>
    <s v="U2-L5"/>
    <x v="1"/>
    <x v="8"/>
    <d v="2025-08-13T00:00:00"/>
    <s v="Yes"/>
    <x v="1"/>
    <d v="2025-08-13T00:00:00"/>
    <s v="SOLVED"/>
    <m/>
    <s v="5016965461NOT SCANNABLE "/>
    <x v="0"/>
    <x v="7"/>
    <b v="0"/>
    <n v="1"/>
    <n v="0"/>
  </r>
  <r>
    <n v="5016965501"/>
    <x v="1662"/>
    <n v="20250807777819"/>
    <x v="136"/>
    <s v="GB"/>
    <n v="3402"/>
    <x v="1"/>
    <x v="3"/>
    <d v="2025-08-13T00:00:00"/>
    <s v="Yes"/>
    <x v="1"/>
    <d v="2025-08-13T00:00:00"/>
    <s v="SOLVED"/>
    <m/>
    <s v="5016965501NO LABELS"/>
    <x v="0"/>
    <x v="7"/>
    <b v="0"/>
    <n v="1"/>
    <n v="0"/>
  </r>
  <r>
    <n v="5016965692"/>
    <x v="1663"/>
    <n v="20250805776668"/>
    <x v="31"/>
    <s v="GB"/>
    <s v="DX01-L5"/>
    <x v="5"/>
    <x v="3"/>
    <d v="2025-08-13T00:00:00"/>
    <s v="Yes"/>
    <x v="1"/>
    <d v="2025-08-13T00:00:00"/>
    <s v="SOLVED"/>
    <m/>
    <s v="5016965692NO LABELS"/>
    <x v="0"/>
    <x v="7"/>
    <b v="0"/>
    <n v="1"/>
    <n v="0"/>
  </r>
  <r>
    <n v="5016940740"/>
    <x v="1664"/>
    <n v="20250805776103"/>
    <x v="22"/>
    <s v="GB"/>
    <s v="DX01-L5"/>
    <x v="8"/>
    <x v="8"/>
    <d v="2025-08-13T00:00:00"/>
    <s v="Yes"/>
    <x v="1"/>
    <d v="2025-08-13T00:00:00"/>
    <s v="SOLVED"/>
    <m/>
    <s v="5016940740NOT SCANNABLE "/>
    <x v="0"/>
    <x v="7"/>
    <b v="0"/>
    <n v="1"/>
    <n v="0"/>
  </r>
  <r>
    <n v="5016952598"/>
    <x v="1665"/>
    <n v="20250805776335"/>
    <x v="122"/>
    <s v="GB"/>
    <s v="U2-L5"/>
    <x v="5"/>
    <x v="3"/>
    <d v="2025-08-13T00:00:00"/>
    <s v="Yes"/>
    <x v="1"/>
    <d v="2025-08-13T00:00:00"/>
    <s v="SOLVED"/>
    <m/>
    <s v="5016952598NO LABELS"/>
    <x v="0"/>
    <x v="7"/>
    <b v="0"/>
    <n v="1"/>
    <n v="0"/>
  </r>
  <r>
    <n v="5016952599"/>
    <x v="1665"/>
    <n v="20250805776336"/>
    <x v="122"/>
    <s v="GB"/>
    <n v="3402"/>
    <x v="5"/>
    <x v="3"/>
    <d v="2025-08-13T00:00:00"/>
    <s v="Yes"/>
    <x v="1"/>
    <d v="2025-08-13T00:00:00"/>
    <s v="SOLVED"/>
    <m/>
    <s v="5016952599NO LABELS"/>
    <x v="0"/>
    <x v="7"/>
    <b v="0"/>
    <n v="1"/>
    <n v="0"/>
  </r>
  <r>
    <n v="5016952542"/>
    <x v="1666"/>
    <n v="20250805776150"/>
    <x v="282"/>
    <s v="GB"/>
    <s v="DK-BM01"/>
    <x v="2"/>
    <x v="3"/>
    <d v="2025-08-13T00:00:00"/>
    <s v="Yes"/>
    <x v="1"/>
    <d v="2025-08-13T00:00:00"/>
    <s v="SOLVED"/>
    <m/>
    <s v="5016952542NO LABELS"/>
    <x v="0"/>
    <x v="7"/>
    <b v="0"/>
    <n v="1"/>
    <n v="0"/>
  </r>
  <r>
    <n v="5016978271"/>
    <x v="1667"/>
    <n v="20250807777943"/>
    <x v="290"/>
    <s v="FR"/>
    <n v="3705"/>
    <x v="0"/>
    <x v="6"/>
    <d v="2025-08-13T00:00:00"/>
    <s v="Yes"/>
    <x v="1"/>
    <d v="2025-08-13T00:00:00"/>
    <s v="SOLVED"/>
    <m/>
    <s v="5016978271XX LABELS"/>
    <x v="0"/>
    <x v="7"/>
    <b v="0"/>
    <n v="1"/>
    <n v="0"/>
  </r>
  <r>
    <n v="5016977948"/>
    <x v="1668"/>
    <n v="20250807778054"/>
    <x v="262"/>
    <s v="FR"/>
    <n v="3705"/>
    <x v="0"/>
    <x v="3"/>
    <d v="2025-08-13T00:00:00"/>
    <s v="Yes"/>
    <x v="1"/>
    <d v="2025-08-13T00:00:00"/>
    <s v="SOLVED"/>
    <m/>
    <s v="5016977948NO LABELS"/>
    <x v="0"/>
    <x v="7"/>
    <b v="0"/>
    <n v="1"/>
    <n v="0"/>
  </r>
  <r>
    <n v="5016940681"/>
    <x v="1669"/>
    <n v="20250805776333"/>
    <x v="39"/>
    <s v="GB"/>
    <s v="DK-BM01"/>
    <x v="0"/>
    <x v="6"/>
    <d v="2025-08-13T00:00:00"/>
    <s v="Yes"/>
    <x v="1"/>
    <d v="2025-08-13T00:00:00"/>
    <s v="SOLVED"/>
    <m/>
    <s v="5016940681XX LABELS"/>
    <x v="0"/>
    <x v="7"/>
    <b v="0"/>
    <n v="1"/>
    <n v="0"/>
  </r>
  <r>
    <n v="5016952729"/>
    <x v="1670"/>
    <n v="20250806777010"/>
    <x v="47"/>
    <s v="GB"/>
    <s v="DK-BM01"/>
    <x v="0"/>
    <x v="6"/>
    <d v="2025-08-14T00:00:00"/>
    <s v="Yes"/>
    <x v="1"/>
    <d v="2025-08-14T00:00:00"/>
    <s v="SOLVED"/>
    <s v="6 received, paperwork from supplier is 6 nothing on data file"/>
    <s v="5016952729XX LABELS"/>
    <x v="0"/>
    <x v="7"/>
    <b v="0"/>
    <n v="1"/>
    <n v="0"/>
  </r>
  <r>
    <n v="5016965803"/>
    <x v="1671"/>
    <n v="20250806777076"/>
    <x v="9"/>
    <s v="GB"/>
    <s v="MZ07"/>
    <x v="8"/>
    <x v="8"/>
    <d v="2025-08-14T00:00:00"/>
    <s v="Yes"/>
    <x v="1"/>
    <d v="2025-08-14T00:00:00"/>
    <s v="SOLVED"/>
    <m/>
    <s v="5016965803NOT SCANNABLE "/>
    <x v="0"/>
    <x v="7"/>
    <b v="0"/>
    <n v="1"/>
    <n v="0"/>
  </r>
  <r>
    <n v="5016978289"/>
    <x v="1672"/>
    <n v="20250809779198"/>
    <x v="291"/>
    <s v="GB"/>
    <s v="OYL1"/>
    <x v="2"/>
    <x v="3"/>
    <d v="2025-08-14T00:00:00"/>
    <s v="Yes"/>
    <x v="1"/>
    <d v="2025-08-14T00:00:00"/>
    <s v="SOLVED"/>
    <m/>
    <s v="5016978289NO LABELS"/>
    <x v="0"/>
    <x v="7"/>
    <b v="0"/>
    <n v="1"/>
    <n v="0"/>
  </r>
  <r>
    <n v="5016990272"/>
    <x v="1673"/>
    <n v="20250811779381"/>
    <x v="153"/>
    <s v="GB"/>
    <n v="3402"/>
    <x v="2"/>
    <x v="8"/>
    <d v="2025-08-14T00:00:00"/>
    <s v="Yes"/>
    <x v="1"/>
    <d v="2025-08-14T00:00:00"/>
    <s v="SOLVED"/>
    <m/>
    <s v="5016990272NOT SCANNABLE "/>
    <x v="0"/>
    <x v="7"/>
    <b v="0"/>
    <n v="1"/>
    <n v="0"/>
  </r>
  <r>
    <n v="5016978176"/>
    <x v="1674"/>
    <n v="20250808779034"/>
    <x v="52"/>
    <s v="GB"/>
    <s v="U2-L5"/>
    <x v="1"/>
    <x v="8"/>
    <d v="2025-08-14T00:00:00"/>
    <s v="Yes"/>
    <x v="1"/>
    <d v="2025-08-14T00:00:00"/>
    <s v="SOLVED"/>
    <m/>
    <s v="5016978176NOT SCANNABLE "/>
    <x v="0"/>
    <x v="7"/>
    <b v="0"/>
    <n v="1"/>
    <n v="0"/>
  </r>
  <r>
    <n v="5016965671"/>
    <x v="1675"/>
    <n v="20250801775108"/>
    <x v="52"/>
    <s v="GB"/>
    <s v="U2-L5"/>
    <x v="1"/>
    <x v="8"/>
    <d v="2025-08-14T00:00:00"/>
    <s v="Yes"/>
    <x v="1"/>
    <d v="2025-08-14T00:00:00"/>
    <s v="SOLVED"/>
    <m/>
    <s v="5016965671NOT SCANNABLE "/>
    <x v="0"/>
    <x v="7"/>
    <b v="0"/>
    <n v="1"/>
    <n v="0"/>
  </r>
  <r>
    <n v="5016965451"/>
    <x v="1676"/>
    <n v="20250801774961"/>
    <x v="52"/>
    <s v="GB"/>
    <n v="3402"/>
    <x v="1"/>
    <x v="8"/>
    <d v="2025-08-14T00:00:00"/>
    <s v="Yes"/>
    <x v="1"/>
    <d v="2025-08-14T00:00:00"/>
    <s v="SOLVED"/>
    <m/>
    <s v="5016965451NOT SCANNABLE "/>
    <x v="0"/>
    <x v="7"/>
    <b v="0"/>
    <n v="1"/>
    <n v="0"/>
  </r>
  <r>
    <n v="5016977981"/>
    <x v="1677"/>
    <n v="20250808778622"/>
    <x v="44"/>
    <s v="GB"/>
    <s v="DX01-L5"/>
    <x v="1"/>
    <x v="3"/>
    <d v="2025-08-14T00:00:00"/>
    <s v="Yes"/>
    <x v="1"/>
    <d v="2025-08-14T00:00:00"/>
    <s v="SOLVED"/>
    <m/>
    <s v="5016977981NO LABELS"/>
    <x v="0"/>
    <x v="7"/>
    <b v="0"/>
    <n v="1"/>
    <n v="0"/>
  </r>
  <r>
    <n v="5016965563"/>
    <x v="1678"/>
    <n v="20250807778130"/>
    <x v="19"/>
    <s v="GB"/>
    <s v="DX01-L5"/>
    <x v="1"/>
    <x v="3"/>
    <d v="2025-08-14T00:00:00"/>
    <s v="Yes"/>
    <x v="1"/>
    <d v="2025-08-14T00:00:00"/>
    <s v="SOLVED"/>
    <m/>
    <s v="5016965563NO LABELS"/>
    <x v="0"/>
    <x v="7"/>
    <b v="0"/>
    <n v="1"/>
    <n v="0"/>
  </r>
  <r>
    <n v="5016940801"/>
    <x v="1679"/>
    <n v="20250731774437"/>
    <x v="123"/>
    <s v="GB"/>
    <s v="DX01-L5"/>
    <x v="1"/>
    <x v="6"/>
    <d v="2025-08-14T00:00:00"/>
    <s v="No"/>
    <x v="1"/>
    <d v="2025-08-14T00:00:00"/>
    <s v="SOLVED"/>
    <m/>
    <s v="5016940801XX LABELS"/>
    <x v="0"/>
    <x v="7"/>
    <b v="0"/>
    <n v="1"/>
    <n v="0"/>
  </r>
  <r>
    <n v="5016915384"/>
    <x v="1680"/>
    <n v="20250801774692"/>
    <x v="48"/>
    <s v="GB"/>
    <s v="MZ02"/>
    <x v="2"/>
    <x v="3"/>
    <d v="2025-08-14T00:00:00"/>
    <s v="Yes"/>
    <x v="1"/>
    <d v="2025-08-14T00:00:00"/>
    <s v="SOLVED"/>
    <m/>
    <s v="5016915384NO LABELS"/>
    <x v="0"/>
    <x v="7"/>
    <b v="0"/>
    <n v="1"/>
    <n v="0"/>
  </r>
  <r>
    <n v="5016927466"/>
    <x v="1681"/>
    <n v="20250731774266"/>
    <x v="30"/>
    <s v="GB"/>
    <s v="U2-L5"/>
    <x v="2"/>
    <x v="6"/>
    <d v="2025-08-14T00:00:00"/>
    <s v="No"/>
    <x v="1"/>
    <d v="2025-08-14T00:00:00"/>
    <s v="SOLVED"/>
    <m/>
    <s v="5016927466XX LABELS"/>
    <x v="0"/>
    <x v="7"/>
    <b v="0"/>
    <n v="1"/>
    <n v="0"/>
  </r>
  <r>
    <n v="5016990401"/>
    <x v="1682"/>
    <n v="20250811779716"/>
    <x v="251"/>
    <s v="FR"/>
    <n v="3705"/>
    <x v="6"/>
    <x v="8"/>
    <d v="2025-08-18T00:00:00"/>
    <s v="Yes"/>
    <x v="1"/>
    <d v="2025-08-18T00:00:00"/>
    <s v="SOLVED"/>
    <m/>
    <s v="5016990401NOT SCANNABLE "/>
    <x v="0"/>
    <x v="7"/>
    <b v="0"/>
    <n v="1"/>
    <n v="0"/>
  </r>
  <r>
    <n v="5016990367"/>
    <x v="1683"/>
    <n v="20250805776737"/>
    <x v="4"/>
    <s v="GB"/>
    <s v="MZ02"/>
    <x v="0"/>
    <x v="3"/>
    <d v="2025-08-18T00:00:00"/>
    <s v="Yes"/>
    <x v="1"/>
    <d v="2025-08-18T00:00:00"/>
    <s v="SOLVED"/>
    <m/>
    <s v="5016990367NO LABELS"/>
    <x v="0"/>
    <x v="7"/>
    <b v="0"/>
    <n v="1"/>
    <n v="0"/>
  </r>
  <r>
    <n v="5016990301"/>
    <x v="1684"/>
    <n v="20250805776691"/>
    <x v="201"/>
    <s v="GB"/>
    <n v="3402"/>
    <x v="1"/>
    <x v="3"/>
    <d v="2025-08-18T00:00:00"/>
    <s v="Yes"/>
    <x v="1"/>
    <d v="2025-08-18T00:00:00"/>
    <s v="SOLVED"/>
    <m/>
    <s v="5016990301NO LABELS"/>
    <x v="0"/>
    <x v="7"/>
    <b v="0"/>
    <n v="1"/>
    <n v="0"/>
  </r>
  <r>
    <n v="5017002877"/>
    <x v="1685"/>
    <n v="20250811779501"/>
    <x v="147"/>
    <s v="GB"/>
    <n v="3402"/>
    <x v="1"/>
    <x v="2"/>
    <d v="2025-08-18T00:00:00"/>
    <s v="Yes"/>
    <x v="1"/>
    <d v="2025-08-18T00:00:00"/>
    <s v="SOLVED"/>
    <m/>
    <s v="5017002877MISSING LABELS ON SOME UNITS"/>
    <x v="0"/>
    <x v="7"/>
    <b v="0"/>
    <n v="1"/>
    <n v="0"/>
  </r>
  <r>
    <n v="5016990411"/>
    <x v="1686"/>
    <n v="20250722768006"/>
    <x v="268"/>
    <s v="FR"/>
    <n v="3705"/>
    <x v="6"/>
    <x v="8"/>
    <d v="2025-08-18T00:00:00"/>
    <s v="Yes"/>
    <x v="1"/>
    <d v="2025-08-18T00:00:00"/>
    <s v="SOLVED"/>
    <m/>
    <s v="5016990411NOT SCANNABLE "/>
    <x v="0"/>
    <x v="7"/>
    <b v="0"/>
    <n v="1"/>
    <n v="0"/>
  </r>
  <r>
    <n v="5016990362"/>
    <x v="1687"/>
    <n v="20250801775119"/>
    <x v="69"/>
    <s v="GB"/>
    <n v="3402"/>
    <x v="1"/>
    <x v="2"/>
    <d v="2025-08-18T00:00:00"/>
    <s v="Yes"/>
    <x v="1"/>
    <d v="2025-08-18T00:00:00"/>
    <s v="SOLVED"/>
    <m/>
    <s v="5016990362MISSING LABELS ON SOME UNITS"/>
    <x v="0"/>
    <x v="7"/>
    <b v="0"/>
    <n v="1"/>
    <n v="0"/>
  </r>
  <r>
    <n v="5016977968"/>
    <x v="1688"/>
    <n v="20250801774690"/>
    <x v="292"/>
    <s v="FR"/>
    <n v="3705"/>
    <x v="6"/>
    <x v="3"/>
    <d v="2025-08-18T00:00:00"/>
    <s v="Yes"/>
    <x v="1"/>
    <d v="2025-08-18T00:00:00"/>
    <s v="SOLVED"/>
    <m/>
    <s v="5016977968NO LABELS"/>
    <x v="0"/>
    <x v="7"/>
    <b v="0"/>
    <n v="1"/>
    <n v="0"/>
  </r>
  <r>
    <n v="5016978296"/>
    <x v="1689"/>
    <n v="20250808778668"/>
    <x v="217"/>
    <s v="GB"/>
    <s v="DX01-L5"/>
    <x v="1"/>
    <x v="3"/>
    <d v="2025-08-18T00:00:00"/>
    <s v="Yes"/>
    <x v="1"/>
    <d v="2025-08-18T00:00:00"/>
    <s v="SOLVED"/>
    <m/>
    <s v="5016978296NO LABELS"/>
    <x v="0"/>
    <x v="7"/>
    <b v="0"/>
    <n v="1"/>
    <n v="0"/>
  </r>
  <r>
    <n v="5016990373"/>
    <x v="1690"/>
    <n v="20250722768000"/>
    <x v="268"/>
    <s v="FR"/>
    <n v="3705"/>
    <x v="6"/>
    <x v="8"/>
    <d v="2025-08-18T00:00:00"/>
    <s v="Yes"/>
    <x v="1"/>
    <d v="2025-08-18T00:00:00"/>
    <s v="SOLVED"/>
    <m/>
    <s v="5016990373NOT SCANNABLE "/>
    <x v="0"/>
    <x v="7"/>
    <b v="0"/>
    <n v="1"/>
    <n v="0"/>
  </r>
  <r>
    <n v="5016990295"/>
    <x v="1691"/>
    <n v="20250811779671"/>
    <x v="293"/>
    <s v="FR"/>
    <n v="3705"/>
    <x v="6"/>
    <x v="3"/>
    <d v="2025-08-18T00:00:00"/>
    <s v="Yes"/>
    <x v="1"/>
    <d v="2025-08-18T00:00:00"/>
    <s v="SOLVED"/>
    <m/>
    <s v="5016990295NO LABELS"/>
    <x v="0"/>
    <x v="7"/>
    <b v="0"/>
    <n v="1"/>
    <n v="0"/>
  </r>
  <r>
    <n v="5016990209"/>
    <x v="1692"/>
    <n v="20250811779538"/>
    <x v="18"/>
    <s v="GB"/>
    <s v="DX01-L5"/>
    <x v="1"/>
    <x v="3"/>
    <d v="2025-08-18T00:00:00"/>
    <s v="Yes"/>
    <x v="1"/>
    <d v="2025-08-18T00:00:00"/>
    <s v="SOLVED"/>
    <m/>
    <s v="5016990209NO LABELS"/>
    <x v="0"/>
    <x v="7"/>
    <b v="0"/>
    <n v="1"/>
    <n v="0"/>
  </r>
  <r>
    <n v="5017002914"/>
    <x v="1693"/>
    <n v="20250812780140"/>
    <x v="294"/>
    <s v="GB"/>
    <s v="MZ02"/>
    <x v="1"/>
    <x v="3"/>
    <d v="2025-08-18T00:00:00"/>
    <s v="Yes"/>
    <x v="1"/>
    <d v="2025-08-18T00:00:00"/>
    <s v="SOLVED"/>
    <m/>
    <s v="5017002914NO LABELS"/>
    <x v="0"/>
    <x v="7"/>
    <b v="0"/>
    <n v="1"/>
    <n v="0"/>
  </r>
  <r>
    <n v="5017014580"/>
    <x v="1694"/>
    <n v="20250812780497"/>
    <x v="97"/>
    <s v="GB"/>
    <s v="OYL1"/>
    <x v="0"/>
    <x v="3"/>
    <d v="2025-08-18T00:00:00"/>
    <s v="Yes"/>
    <x v="1"/>
    <d v="2025-08-18T00:00:00"/>
    <s v="SOLVED"/>
    <m/>
    <s v="5017014580NO LABELS"/>
    <x v="0"/>
    <x v="7"/>
    <b v="0"/>
    <n v="1"/>
    <n v="0"/>
  </r>
  <r>
    <n v="5017002912"/>
    <x v="1695"/>
    <n v="20250812780261"/>
    <x v="44"/>
    <s v="GB"/>
    <s v="DX01-L5"/>
    <x v="1"/>
    <x v="3"/>
    <d v="2025-08-18T00:00:00"/>
    <s v="Yes"/>
    <x v="1"/>
    <d v="2025-08-18T00:00:00"/>
    <s v="SOLVED"/>
    <m/>
    <s v="5017002912NO LABELS"/>
    <x v="0"/>
    <x v="7"/>
    <b v="0"/>
    <n v="1"/>
    <n v="0"/>
  </r>
  <r>
    <n v="5016990222"/>
    <x v="1696"/>
    <n v="20250811779478"/>
    <x v="265"/>
    <s v="FR"/>
    <n v="3705"/>
    <x v="6"/>
    <x v="3"/>
    <d v="2025-08-18T00:00:00"/>
    <s v="Yes"/>
    <x v="1"/>
    <d v="2025-08-18T00:00:00"/>
    <s v="SOLVED"/>
    <m/>
    <s v="5016990222NO LABELS"/>
    <x v="0"/>
    <x v="7"/>
    <b v="0"/>
    <n v="1"/>
    <n v="0"/>
  </r>
  <r>
    <n v="5016676461"/>
    <x v="1697"/>
    <n v="20250708758367"/>
    <x v="41"/>
    <s v="GB"/>
    <s v="DX01-L5"/>
    <x v="5"/>
    <x v="3"/>
    <d v="2025-08-18T00:00:00"/>
    <s v="Yes"/>
    <x v="1"/>
    <d v="2025-08-18T00:00:00"/>
    <s v="SOLVED"/>
    <m/>
    <s v="5016676461NO LABELS"/>
    <x v="0"/>
    <x v="7"/>
    <b v="0"/>
    <n v="1"/>
    <n v="0"/>
  </r>
  <r>
    <n v="5016977917"/>
    <x v="1698"/>
    <n v="20250807777888"/>
    <x v="51"/>
    <s v="GB"/>
    <n v="3402"/>
    <x v="5"/>
    <x v="3"/>
    <d v="2025-08-18T00:00:00"/>
    <s v="Yes"/>
    <x v="1"/>
    <d v="2025-08-18T00:00:00"/>
    <s v="SOLVED"/>
    <m/>
    <s v="5016977917NO LABELS"/>
    <x v="0"/>
    <x v="7"/>
    <b v="0"/>
    <n v="1"/>
    <n v="0"/>
  </r>
  <r>
    <n v="5016977918"/>
    <x v="1698"/>
    <n v="20250807777907"/>
    <x v="51"/>
    <s v="GB"/>
    <n v="3402"/>
    <x v="5"/>
    <x v="3"/>
    <d v="2025-08-18T00:00:00"/>
    <s v="Yes"/>
    <x v="1"/>
    <d v="2025-08-18T00:00:00"/>
    <s v="SOLVED"/>
    <m/>
    <s v="5016977918NO LABELS"/>
    <x v="0"/>
    <x v="7"/>
    <b v="0"/>
    <n v="1"/>
    <n v="0"/>
  </r>
  <r>
    <n v="5017014465"/>
    <x v="1699"/>
    <n v="20250813780859"/>
    <x v="16"/>
    <s v="GB"/>
    <s v="DX01-L5"/>
    <x v="1"/>
    <x v="3"/>
    <d v="2025-08-19T00:00:00"/>
    <s v="Yes"/>
    <x v="1"/>
    <d v="2025-08-19T00:00:00"/>
    <s v="SOLVED"/>
    <m/>
    <s v="5017014465NO LABELS"/>
    <x v="0"/>
    <x v="7"/>
    <b v="0"/>
    <n v="1"/>
    <n v="0"/>
  </r>
  <r>
    <n v="5017014561"/>
    <x v="1700"/>
    <n v="20250813781122"/>
    <x v="152"/>
    <s v="GB"/>
    <s v="MZ02"/>
    <x v="1"/>
    <x v="3"/>
    <d v="2025-08-19T00:00:00"/>
    <s v="Yes"/>
    <x v="1"/>
    <d v="2025-08-19T00:00:00"/>
    <s v="SOLVED"/>
    <m/>
    <s v="5017014561NO LABELS"/>
    <x v="0"/>
    <x v="7"/>
    <b v="0"/>
    <n v="1"/>
    <n v="0"/>
  </r>
  <r>
    <n v="5017014563"/>
    <x v="1700"/>
    <n v="20250813781173"/>
    <x v="152"/>
    <s v="GB"/>
    <s v="DX01-L5"/>
    <x v="1"/>
    <x v="3"/>
    <d v="2025-08-19T00:00:00"/>
    <s v="Yes"/>
    <x v="1"/>
    <d v="2025-08-19T00:00:00"/>
    <s v="SOLVED"/>
    <m/>
    <s v="5017014563NO LABELS"/>
    <x v="0"/>
    <x v="7"/>
    <b v="0"/>
    <n v="1"/>
    <n v="0"/>
  </r>
  <r>
    <n v="5017020022"/>
    <x v="1701"/>
    <n v="20250813781083"/>
    <x v="226"/>
    <s v="GB"/>
    <s v="DX01-L5"/>
    <x v="1"/>
    <x v="3"/>
    <d v="2025-08-19T00:00:00"/>
    <s v="Yes"/>
    <x v="1"/>
    <d v="2025-08-19T00:00:00"/>
    <s v="SOLVED"/>
    <m/>
    <s v="5017020022NO LABELS"/>
    <x v="0"/>
    <x v="7"/>
    <b v="0"/>
    <n v="1"/>
    <n v="0"/>
  </r>
  <r>
    <n v="5017020023"/>
    <x v="1701"/>
    <n v="20250813781203"/>
    <x v="226"/>
    <s v="GB"/>
    <s v="MZ02"/>
    <x v="1"/>
    <x v="3"/>
    <d v="2025-08-19T00:00:00"/>
    <s v="Yes"/>
    <x v="1"/>
    <d v="2025-08-19T00:00:00"/>
    <s v="SOLVED"/>
    <m/>
    <s v="5017020023NO LABELS"/>
    <x v="0"/>
    <x v="7"/>
    <b v="0"/>
    <n v="1"/>
    <n v="0"/>
  </r>
  <r>
    <n v="5017002908"/>
    <x v="1702"/>
    <n v="20250811779331"/>
    <x v="295"/>
    <s v="GB"/>
    <s v="OYL1"/>
    <x v="1"/>
    <x v="5"/>
    <d v="2025-08-19T00:00:00"/>
    <s v="NA"/>
    <x v="2"/>
    <d v="2025-08-20T00:00:00"/>
    <s v="SOLVED"/>
    <s v="only 1 of the 2 received, last pallet received on 20Aug2025"/>
    <s v="5017002908AMOUNT"/>
    <x v="0"/>
    <x v="7"/>
    <b v="0"/>
    <n v="1"/>
    <n v="0"/>
  </r>
  <r>
    <n v="5016990318"/>
    <x v="1703"/>
    <n v="20250807777858"/>
    <x v="50"/>
    <s v="GB"/>
    <n v="3402"/>
    <x v="5"/>
    <x v="3"/>
    <d v="2025-08-19T00:00:00"/>
    <s v="Yes"/>
    <x v="1"/>
    <d v="2025-08-19T00:00:00"/>
    <s v="SOLVED"/>
    <m/>
    <s v="5016990318NO LABELS"/>
    <x v="0"/>
    <x v="7"/>
    <b v="0"/>
    <n v="1"/>
    <n v="0"/>
  </r>
  <r>
    <n v="5016977937"/>
    <x v="1704"/>
    <n v="20250807778035"/>
    <x v="22"/>
    <s v="GB"/>
    <s v="OYL1"/>
    <x v="8"/>
    <x v="8"/>
    <d v="2025-08-19T00:00:00"/>
    <s v="Yes"/>
    <x v="1"/>
    <d v="2025-08-19T00:00:00"/>
    <s v="SOLVED"/>
    <m/>
    <s v="5016977937NOT SCANNABLE "/>
    <x v="0"/>
    <x v="7"/>
    <b v="0"/>
    <n v="1"/>
    <n v="0"/>
  </r>
  <r>
    <n v="5016965684"/>
    <x v="1705"/>
    <n v="20250806777219"/>
    <x v="232"/>
    <s v="GB"/>
    <s v="DX01-L5"/>
    <x v="8"/>
    <x v="6"/>
    <d v="2025-08-19T00:00:00"/>
    <s v="Yes"/>
    <x v="1"/>
    <d v="2025-08-19T00:00:00"/>
    <s v="SOLVED"/>
    <m/>
    <s v="5016965684XX LABELS"/>
    <x v="0"/>
    <x v="7"/>
    <b v="0"/>
    <n v="1"/>
    <n v="0"/>
  </r>
  <r>
    <n v="5016965786"/>
    <x v="1706"/>
    <n v="20250807777879"/>
    <x v="229"/>
    <s v="GB"/>
    <s v="MZ02"/>
    <x v="8"/>
    <x v="3"/>
    <d v="2025-08-19T00:00:00"/>
    <s v="Yes"/>
    <x v="1"/>
    <d v="2025-08-19T00:00:00"/>
    <s v="SOLVED"/>
    <m/>
    <s v="5016965786NO LABELS"/>
    <x v="0"/>
    <x v="7"/>
    <b v="0"/>
    <n v="1"/>
    <n v="0"/>
  </r>
  <r>
    <n v="5016978045"/>
    <x v="1707"/>
    <n v="20250808778929"/>
    <x v="158"/>
    <s v="GB"/>
    <s v="MZ02"/>
    <x v="8"/>
    <x v="3"/>
    <d v="2025-08-19T00:00:00"/>
    <s v="Yes"/>
    <x v="1"/>
    <d v="2025-08-19T00:00:00"/>
    <s v="SOLVED"/>
    <m/>
    <s v="5016978045NO LABELS"/>
    <x v="0"/>
    <x v="7"/>
    <b v="0"/>
    <n v="1"/>
    <n v="0"/>
  </r>
  <r>
    <n v="5017034357"/>
    <x v="1708"/>
    <n v="20250813781420"/>
    <x v="91"/>
    <s v="GB"/>
    <s v="DX01-L5"/>
    <x v="2"/>
    <x v="9"/>
    <d v="2025-08-19T00:00:00"/>
    <s v="NA"/>
    <x v="2"/>
    <d v="2025-08-22T00:00:00"/>
    <s v="SOLVED"/>
    <s v="shipment received on 22Aug2025"/>
    <s v="5017034357MANCO"/>
    <x v="0"/>
    <x v="7"/>
    <b v="0"/>
    <n v="1"/>
    <n v="0"/>
  </r>
  <r>
    <n v="5017020002"/>
    <x v="1709"/>
    <n v="20250813781246"/>
    <x v="263"/>
    <s v="GB"/>
    <s v="OYL1"/>
    <x v="2"/>
    <x v="3"/>
    <d v="2025-08-19T00:00:00"/>
    <s v="Yes"/>
    <x v="1"/>
    <d v="2025-08-19T00:00:00"/>
    <s v="SOLVED"/>
    <m/>
    <s v="5017020002NO LABELS"/>
    <x v="0"/>
    <x v="7"/>
    <b v="0"/>
    <n v="1"/>
    <n v="0"/>
  </r>
  <r>
    <n v="5016952663"/>
    <x v="1710"/>
    <n v="20250806777104"/>
    <x v="296"/>
    <s v="GB"/>
    <s v="DX01-L5"/>
    <x v="5"/>
    <x v="3"/>
    <d v="2025-08-19T00:00:00"/>
    <s v="Yes"/>
    <x v="1"/>
    <d v="2025-08-19T00:00:00"/>
    <s v="SOLVED"/>
    <m/>
    <s v="5016952663NO LABELS"/>
    <x v="0"/>
    <x v="7"/>
    <b v="0"/>
    <n v="1"/>
    <n v="0"/>
  </r>
  <r>
    <n v="5016990398"/>
    <x v="1711"/>
    <n v="20250807778296"/>
    <x v="30"/>
    <s v="GB"/>
    <n v="3402"/>
    <x v="2"/>
    <x v="6"/>
    <d v="2025-08-19T00:00:00"/>
    <s v="Yes"/>
    <x v="1"/>
    <d v="2025-08-19T00:00:00"/>
    <s v="SOLVED"/>
    <m/>
    <s v="5016990398XX LABELS"/>
    <x v="0"/>
    <x v="7"/>
    <b v="0"/>
    <n v="1"/>
    <n v="0"/>
  </r>
  <r>
    <n v="5017002846"/>
    <x v="1712"/>
    <n v="20250812780109"/>
    <x v="177"/>
    <s v="GB"/>
    <s v="DX01-L5"/>
    <x v="3"/>
    <x v="6"/>
    <d v="2025-08-20T00:00:00"/>
    <s v="Yes"/>
    <x v="1"/>
    <d v="2025-08-20T00:00:00"/>
    <s v="SOLVED"/>
    <m/>
    <s v="5017002846XX LABELS"/>
    <x v="0"/>
    <x v="7"/>
    <b v="0"/>
    <n v="1"/>
    <n v="0"/>
  </r>
  <r>
    <n v="5017002848"/>
    <x v="1712"/>
    <n v="20250812780118"/>
    <x v="177"/>
    <s v="GB"/>
    <s v="DX01-L5"/>
    <x v="3"/>
    <x v="6"/>
    <d v="2025-08-20T00:00:00"/>
    <s v="Yes"/>
    <x v="1"/>
    <d v="2025-08-20T00:00:00"/>
    <s v="SOLVED"/>
    <m/>
    <s v="5017002848XX LABELS"/>
    <x v="0"/>
    <x v="7"/>
    <b v="0"/>
    <n v="1"/>
    <n v="0"/>
  </r>
  <r>
    <n v="5017020095"/>
    <x v="1713"/>
    <n v="20250814782067"/>
    <x v="53"/>
    <s v="GB"/>
    <s v="U2-L5"/>
    <x v="1"/>
    <x v="8"/>
    <d v="2025-08-20T00:00:00"/>
    <s v="Yes"/>
    <x v="1"/>
    <d v="2025-08-20T00:00:00"/>
    <s v="SOLVED"/>
    <m/>
    <s v="5017020095NOT SCANNABLE "/>
    <x v="0"/>
    <x v="7"/>
    <b v="0"/>
    <n v="1"/>
    <n v="0"/>
  </r>
  <r>
    <n v="5017020094"/>
    <x v="1713"/>
    <n v="20250808778815"/>
    <x v="53"/>
    <s v="GB"/>
    <n v="3402"/>
    <x v="1"/>
    <x v="8"/>
    <d v="2025-08-20T00:00:00"/>
    <s v="Yes"/>
    <x v="1"/>
    <d v="2025-08-20T00:00:00"/>
    <s v="SOLVED"/>
    <m/>
    <s v="5017020094NOT SCANNABLE "/>
    <x v="0"/>
    <x v="7"/>
    <b v="0"/>
    <n v="1"/>
    <n v="0"/>
  </r>
  <r>
    <n v="5017020046"/>
    <x v="1714"/>
    <n v="20250812780088"/>
    <x v="112"/>
    <s v="GB"/>
    <n v="3402"/>
    <x v="1"/>
    <x v="8"/>
    <d v="2025-08-20T00:00:00"/>
    <s v="Yes"/>
    <x v="1"/>
    <d v="2025-08-20T00:00:00"/>
    <s v="SOLVED"/>
    <m/>
    <s v="5017020046NOT SCANNABLE "/>
    <x v="0"/>
    <x v="7"/>
    <b v="0"/>
    <n v="1"/>
    <n v="0"/>
  </r>
  <r>
    <n v="5017020073"/>
    <x v="1715"/>
    <n v="20250807778257"/>
    <x v="52"/>
    <s v="GB"/>
    <n v="3402"/>
    <x v="1"/>
    <x v="8"/>
    <d v="2025-08-20T00:00:00"/>
    <s v="Yes"/>
    <x v="1"/>
    <d v="2025-08-20T00:00:00"/>
    <s v="SOLVED"/>
    <m/>
    <s v="5017020073NOT SCANNABLE "/>
    <x v="0"/>
    <x v="7"/>
    <b v="0"/>
    <n v="1"/>
    <n v="0"/>
  </r>
  <r>
    <n v="5017020045"/>
    <x v="1716"/>
    <n v="20250814782031"/>
    <x v="136"/>
    <s v="GB"/>
    <n v="3402"/>
    <x v="1"/>
    <x v="3"/>
    <d v="2025-08-20T00:00:00"/>
    <s v="Yes"/>
    <x v="1"/>
    <d v="2025-08-20T00:00:00"/>
    <s v="SOLVED"/>
    <m/>
    <s v="5017020045NO LABELS"/>
    <x v="0"/>
    <x v="7"/>
    <b v="0"/>
    <n v="1"/>
    <n v="0"/>
  </r>
  <r>
    <n v="5017003115"/>
    <x v="1717"/>
    <n v="20250808778854"/>
    <x v="19"/>
    <s v="GB"/>
    <s v="DX01-L5"/>
    <x v="1"/>
    <x v="5"/>
    <d v="2025-08-20T00:00:00"/>
    <s v="NA"/>
    <x v="2"/>
    <d v="2025-08-21T00:00:00"/>
    <s v="SOLVED"/>
    <s v="3 of the 5 received, correct? Only 3 on CMR , confirmed 3"/>
    <s v="5017003115AMOUNT"/>
    <x v="0"/>
    <x v="7"/>
    <b v="0"/>
    <n v="1"/>
    <n v="0"/>
  </r>
  <r>
    <n v="5017019961"/>
    <x v="1718"/>
    <n v="20250813780838"/>
    <x v="51"/>
    <s v="FR"/>
    <n v="3705"/>
    <x v="5"/>
    <x v="3"/>
    <d v="2025-08-20T00:00:00"/>
    <s v="Yes"/>
    <x v="1"/>
    <d v="2025-08-20T00:00:00"/>
    <s v="SOLVED"/>
    <m/>
    <s v="5017019961NO LABELS"/>
    <x v="0"/>
    <x v="7"/>
    <b v="0"/>
    <n v="1"/>
    <n v="0"/>
  </r>
  <r>
    <n v="5017019964"/>
    <x v="1719"/>
    <n v="20250812780534"/>
    <x v="231"/>
    <s v="GB"/>
    <s v="OYL1"/>
    <x v="2"/>
    <x v="3"/>
    <d v="2025-08-20T00:00:00"/>
    <s v="Yes"/>
    <x v="1"/>
    <d v="2025-08-20T00:00:00"/>
    <s v="SOLVED"/>
    <m/>
    <s v="5017019964NO LABELS"/>
    <x v="0"/>
    <x v="7"/>
    <b v="0"/>
    <n v="1"/>
    <n v="0"/>
  </r>
  <r>
    <n v="5017002637"/>
    <x v="1720"/>
    <n v="20250809779208"/>
    <x v="115"/>
    <s v="GB"/>
    <s v="MY02"/>
    <x v="2"/>
    <x v="6"/>
    <d v="2025-08-20T00:00:00"/>
    <s v="Yes"/>
    <x v="1"/>
    <d v="2025-08-20T00:00:00"/>
    <s v="SOLVED"/>
    <m/>
    <s v="5017002637XX LABELS"/>
    <x v="0"/>
    <x v="7"/>
    <b v="0"/>
    <n v="1"/>
    <n v="0"/>
  </r>
  <r>
    <n v="5017002909"/>
    <x v="1721"/>
    <n v="20250812780086"/>
    <x v="282"/>
    <s v="GB"/>
    <s v="DK-BM01"/>
    <x v="2"/>
    <x v="3"/>
    <d v="2025-08-20T00:00:00"/>
    <s v="Yes"/>
    <x v="1"/>
    <d v="2025-08-20T00:00:00"/>
    <s v="SOLVED"/>
    <m/>
    <s v="5017002909NO LABELS"/>
    <x v="0"/>
    <x v="7"/>
    <b v="0"/>
    <n v="1"/>
    <n v="0"/>
  </r>
  <r>
    <n v="5017020033"/>
    <x v="1722"/>
    <n v="20250813780910"/>
    <x v="282"/>
    <s v="GB"/>
    <s v="DK-BM01"/>
    <x v="2"/>
    <x v="3"/>
    <d v="2025-08-21T00:00:00"/>
    <s v="Yes"/>
    <x v="1"/>
    <d v="2025-08-21T00:00:00"/>
    <s v="SOLVED"/>
    <m/>
    <s v="5017020033NO LABELS"/>
    <x v="0"/>
    <x v="7"/>
    <b v="0"/>
    <n v="1"/>
    <n v="0"/>
  </r>
  <r>
    <n v="5017020091"/>
    <x v="1723"/>
    <n v="20250811779922"/>
    <x v="258"/>
    <s v="FR"/>
    <n v="3705"/>
    <x v="6"/>
    <x v="8"/>
    <d v="2025-08-21T00:00:00"/>
    <s v="Yes"/>
    <x v="1"/>
    <d v="2025-08-21T00:00:00"/>
    <s v="SOLVED"/>
    <m/>
    <s v="5017020091NOT SCANNABLE "/>
    <x v="0"/>
    <x v="7"/>
    <b v="0"/>
    <n v="1"/>
    <n v="0"/>
  </r>
  <r>
    <n v="5017034319"/>
    <x v="1724"/>
    <n v="20250814781854"/>
    <x v="260"/>
    <s v="FR"/>
    <n v="3705"/>
    <x v="6"/>
    <x v="3"/>
    <d v="2025-08-21T00:00:00"/>
    <s v="Yes"/>
    <x v="1"/>
    <d v="2025-08-21T00:00:00"/>
    <s v="SOLVED"/>
    <m/>
    <s v="5017034319NO LABELS"/>
    <x v="0"/>
    <x v="7"/>
    <b v="0"/>
    <n v="1"/>
    <n v="0"/>
  </r>
  <r>
    <n v="5017059139"/>
    <x v="1725"/>
    <n v="20250814782211"/>
    <x v="265"/>
    <s v="FR"/>
    <n v="3705"/>
    <x v="6"/>
    <x v="3"/>
    <d v="2025-08-21T00:00:00"/>
    <s v="Yes"/>
    <x v="1"/>
    <d v="2025-08-21T00:00:00"/>
    <s v="SOLVED"/>
    <m/>
    <s v="5017059139NO LABELS"/>
    <x v="0"/>
    <x v="7"/>
    <b v="0"/>
    <n v="1"/>
    <n v="0"/>
  </r>
  <r>
    <n v="5017002645"/>
    <x v="1726"/>
    <n v="20250805776191"/>
    <x v="4"/>
    <s v="GB"/>
    <n v="3402"/>
    <x v="0"/>
    <x v="3"/>
    <d v="2025-08-21T00:00:00"/>
    <s v="Yes"/>
    <x v="1"/>
    <d v="2025-08-21T00:00:00"/>
    <s v="SOLVED"/>
    <m/>
    <s v="5017002645NO LABELS"/>
    <x v="0"/>
    <x v="7"/>
    <b v="0"/>
    <n v="1"/>
    <n v="0"/>
  </r>
  <r>
    <n v="5017058773"/>
    <x v="1727"/>
    <n v="20250819784282"/>
    <x v="153"/>
    <s v="GB"/>
    <s v="U2-L5"/>
    <x v="2"/>
    <x v="8"/>
    <d v="2025-08-22T00:00:00"/>
    <s v="Yes"/>
    <x v="1"/>
    <d v="2025-08-22T00:00:00"/>
    <s v="SOLVED"/>
    <m/>
    <s v="5017058773NOT SCANNABLE "/>
    <x v="0"/>
    <x v="7"/>
    <b v="0"/>
    <n v="1"/>
    <n v="0"/>
  </r>
  <r>
    <n v="5017059028"/>
    <x v="1728"/>
    <n v="20250819784332"/>
    <x v="297"/>
    <s v="GB"/>
    <s v="OYL1"/>
    <x v="2"/>
    <x v="6"/>
    <d v="2025-08-22T00:00:00"/>
    <s v="Yes"/>
    <x v="1"/>
    <d v="2025-08-22T00:00:00"/>
    <s v="SOLVED"/>
    <m/>
    <s v="5017059028XX LABELS"/>
    <x v="0"/>
    <x v="7"/>
    <b v="0"/>
    <n v="1"/>
    <n v="0"/>
  </r>
  <r>
    <n v="5017034324"/>
    <x v="1729"/>
    <n v="20250811779678"/>
    <x v="143"/>
    <s v="GB"/>
    <n v="3402"/>
    <x v="1"/>
    <x v="3"/>
    <d v="2025-08-22T00:00:00"/>
    <s v="Yes"/>
    <x v="1"/>
    <d v="2025-08-22T00:00:00"/>
    <s v="SOLVED"/>
    <m/>
    <s v="5017034324NO LABELS"/>
    <x v="0"/>
    <x v="7"/>
    <b v="0"/>
    <n v="1"/>
    <n v="0"/>
  </r>
  <r>
    <n v="5016978112"/>
    <x v="1730"/>
    <n v="20250808779062"/>
    <x v="43"/>
    <s v="GB"/>
    <s v="U2-L5"/>
    <x v="1"/>
    <x v="3"/>
    <d v="2025-08-22T00:00:00"/>
    <s v="Yes"/>
    <x v="1"/>
    <d v="2025-08-22T00:00:00"/>
    <s v="SOLVED"/>
    <m/>
    <s v="5016978112NO LABELS"/>
    <x v="0"/>
    <x v="7"/>
    <b v="0"/>
    <n v="1"/>
    <n v="0"/>
  </r>
  <r>
    <n v="5017039866"/>
    <x v="1731"/>
    <n v="20250807777866"/>
    <x v="267"/>
    <s v="GB"/>
    <s v="OYL1"/>
    <x v="1"/>
    <x v="8"/>
    <d v="2025-08-22T00:00:00"/>
    <s v="Yes"/>
    <x v="1"/>
    <d v="2025-08-22T00:00:00"/>
    <s v="SOLVED"/>
    <m/>
    <s v="5017039866NOT SCANNABLE "/>
    <x v="0"/>
    <x v="7"/>
    <b v="0"/>
    <n v="1"/>
    <n v="0"/>
  </r>
  <r>
    <n v="5017039754"/>
    <x v="1731"/>
    <n v="20250806777193"/>
    <x v="267"/>
    <s v="GB"/>
    <s v="OYL1"/>
    <x v="1"/>
    <x v="8"/>
    <d v="2025-08-22T00:00:00"/>
    <s v="Yes"/>
    <x v="1"/>
    <d v="2025-08-22T00:00:00"/>
    <s v="SOLVED"/>
    <m/>
    <s v="5017039754NOT SCANNABLE "/>
    <x v="0"/>
    <x v="7"/>
    <b v="0"/>
    <n v="1"/>
    <n v="0"/>
  </r>
  <r>
    <n v="5017034290"/>
    <x v="1732"/>
    <n v="20250815782684"/>
    <x v="44"/>
    <s v="GB"/>
    <s v="DX01-L5"/>
    <x v="1"/>
    <x v="3"/>
    <d v="2025-08-22T00:00:00"/>
    <s v="Yes"/>
    <x v="1"/>
    <d v="2025-08-22T00:00:00"/>
    <s v="SOLVED"/>
    <m/>
    <s v="5017034290NO LABELS"/>
    <x v="0"/>
    <x v="7"/>
    <b v="0"/>
    <n v="1"/>
    <n v="0"/>
  </r>
  <r>
    <n v="5017034292"/>
    <x v="1732"/>
    <n v="20250815782683"/>
    <x v="44"/>
    <s v="GB"/>
    <s v="DX01-L5"/>
    <x v="1"/>
    <x v="3"/>
    <d v="2025-08-22T00:00:00"/>
    <s v="Yes"/>
    <x v="1"/>
    <d v="2025-08-22T00:00:00"/>
    <s v="SOLVED"/>
    <m/>
    <s v="5017034292NO LABELS"/>
    <x v="0"/>
    <x v="7"/>
    <b v="0"/>
    <n v="1"/>
    <n v="0"/>
  </r>
  <r>
    <n v="5017019943"/>
    <x v="1733"/>
    <n v="20250813780894"/>
    <x v="232"/>
    <s v="GB"/>
    <s v="DX01-L5"/>
    <x v="8"/>
    <x v="6"/>
    <d v="2025-08-22T00:00:00"/>
    <s v="Yes"/>
    <x v="1"/>
    <d v="2025-08-22T00:00:00"/>
    <s v="SOLVED"/>
    <m/>
    <s v="5017019943XX LABELS"/>
    <x v="0"/>
    <x v="7"/>
    <b v="0"/>
    <n v="1"/>
    <n v="0"/>
  </r>
  <r>
    <n v="5017003052"/>
    <x v="1734"/>
    <n v="20250812780099"/>
    <x v="22"/>
    <s v="GB"/>
    <s v="DX01-L5"/>
    <x v="8"/>
    <x v="8"/>
    <d v="2025-08-22T00:00:00"/>
    <s v="No"/>
    <x v="1"/>
    <d v="2025-08-22T00:00:00"/>
    <s v="SOLVED"/>
    <m/>
    <s v="5017003052NOT SCANNABLE "/>
    <x v="0"/>
    <x v="7"/>
    <b v="0"/>
    <n v="1"/>
    <n v="0"/>
  </r>
  <r>
    <n v="5017059003"/>
    <x v="1735"/>
    <n v="20250819784419"/>
    <x v="44"/>
    <s v="GB"/>
    <s v="DX01-L5"/>
    <x v="1"/>
    <x v="3"/>
    <d v="2025-08-25T00:00:00"/>
    <s v="Yes"/>
    <x v="1"/>
    <d v="2025-08-25T00:00:00"/>
    <s v="SOLVED"/>
    <m/>
    <s v="5017059003NO LABELS"/>
    <x v="0"/>
    <x v="7"/>
    <b v="0"/>
    <n v="1"/>
    <n v="0"/>
  </r>
  <r>
    <n v="5017059283"/>
    <x v="1736"/>
    <n v="20250818783280"/>
    <x v="69"/>
    <s v="GB"/>
    <n v="3402"/>
    <x v="1"/>
    <x v="3"/>
    <d v="2025-08-25T00:00:00"/>
    <s v="Yes"/>
    <x v="1"/>
    <d v="2025-08-25T00:00:00"/>
    <s v="SOLVED"/>
    <m/>
    <s v="5017059283NO LABELS"/>
    <x v="0"/>
    <x v="7"/>
    <b v="0"/>
    <n v="1"/>
    <n v="0"/>
  </r>
  <r>
    <n v="5017047116"/>
    <x v="1737"/>
    <n v="20250818783489"/>
    <x v="43"/>
    <s v="GB"/>
    <s v="U2-L5"/>
    <x v="1"/>
    <x v="3"/>
    <d v="2025-08-25T00:00:00"/>
    <s v="Yes"/>
    <x v="1"/>
    <d v="2025-08-25T00:00:00"/>
    <s v="SOLVED"/>
    <m/>
    <s v="5017047116NO LABELS"/>
    <x v="0"/>
    <x v="7"/>
    <b v="0"/>
    <n v="1"/>
    <n v="0"/>
  </r>
  <r>
    <n v="5017047111"/>
    <x v="1738"/>
    <n v="20250813781236"/>
    <x v="58"/>
    <s v="GB"/>
    <n v="3402"/>
    <x v="1"/>
    <x v="3"/>
    <d v="2025-08-25T00:00:00"/>
    <s v="Yes"/>
    <x v="1"/>
    <d v="2025-08-25T00:00:00"/>
    <s v="SOLVED"/>
    <m/>
    <s v="5017047111NO LABELS"/>
    <x v="0"/>
    <x v="7"/>
    <b v="0"/>
    <n v="1"/>
    <n v="0"/>
  </r>
  <r>
    <n v="5017047110"/>
    <x v="1738"/>
    <n v="20250813781248"/>
    <x v="58"/>
    <s v="GB"/>
    <n v="3402"/>
    <x v="1"/>
    <x v="3"/>
    <d v="2025-08-25T00:00:00"/>
    <s v="Yes"/>
    <x v="1"/>
    <d v="2025-08-25T00:00:00"/>
    <s v="SOLVED"/>
    <m/>
    <s v="5017047110NO LABELS"/>
    <x v="0"/>
    <x v="7"/>
    <b v="0"/>
    <n v="1"/>
    <n v="0"/>
  </r>
  <r>
    <n v="5017072244"/>
    <x v="1739"/>
    <n v="20250820785401"/>
    <x v="6"/>
    <s v="GB"/>
    <s v="DK-BM01"/>
    <x v="2"/>
    <x v="2"/>
    <d v="2025-08-25T00:00:00"/>
    <s v="Yes"/>
    <x v="1"/>
    <d v="2025-08-25T00:00:00"/>
    <s v="SOLVED"/>
    <m/>
    <s v="5017072244MISSING LABELS ON SOME UNITS"/>
    <x v="0"/>
    <x v="7"/>
    <b v="0"/>
    <n v="1"/>
    <n v="0"/>
  </r>
  <r>
    <n v="5017059039"/>
    <x v="1740"/>
    <n v="20250811779771"/>
    <x v="218"/>
    <s v="GB"/>
    <n v="3402"/>
    <x v="0"/>
    <x v="8"/>
    <d v="2025-08-25T00:00:00"/>
    <s v="Yes"/>
    <x v="1"/>
    <d v="2025-08-25T00:00:00"/>
    <s v="SOLVED"/>
    <m/>
    <s v="5017059039NOT SCANNABLE "/>
    <x v="0"/>
    <x v="7"/>
    <b v="0"/>
    <n v="1"/>
    <n v="0"/>
  </r>
  <r>
    <n v="5017046939"/>
    <x v="1741"/>
    <n v="20250808779061"/>
    <x v="59"/>
    <s v="GB"/>
    <s v="OYL1"/>
    <x v="0"/>
    <x v="0"/>
    <d v="2025-08-25T00:00:00"/>
    <s v="Yes"/>
    <x v="1"/>
    <d v="2025-08-25T00:00:00"/>
    <s v="SOLVED"/>
    <m/>
    <s v="5017046939DAMAGE "/>
    <x v="0"/>
    <x v="7"/>
    <b v="0"/>
    <n v="1"/>
    <n v="0"/>
  </r>
  <r>
    <n v="5017059090"/>
    <x v="1742"/>
    <n v="20250819784555"/>
    <x v="37"/>
    <s v="GB"/>
    <s v="DX01-L5"/>
    <x v="1"/>
    <x v="3"/>
    <d v="2025-08-25T00:00:00"/>
    <s v="Yes"/>
    <x v="1"/>
    <d v="2025-08-25T00:00:00"/>
    <s v="SOLVED"/>
    <m/>
    <s v="5017059090NO LABELS"/>
    <x v="0"/>
    <x v="7"/>
    <b v="0"/>
    <n v="1"/>
    <n v="0"/>
  </r>
  <r>
    <n v="5017046848"/>
    <x v="1743"/>
    <n v="20250813781414"/>
    <x v="268"/>
    <s v="FR"/>
    <n v="3705"/>
    <x v="6"/>
    <x v="8"/>
    <d v="2025-08-25T00:00:00"/>
    <s v="Yes"/>
    <x v="1"/>
    <d v="2025-08-25T00:00:00"/>
    <s v="SOLVED"/>
    <m/>
    <s v="5017046848NOT SCANNABLE "/>
    <x v="0"/>
    <x v="7"/>
    <b v="0"/>
    <n v="1"/>
    <n v="0"/>
  </r>
  <r>
    <n v="5017058962"/>
    <x v="1744"/>
    <n v="20250818783488"/>
    <x v="81"/>
    <s v="GB"/>
    <n v="3402"/>
    <x v="0"/>
    <x v="3"/>
    <d v="2025-08-25T00:00:00"/>
    <s v="Yes"/>
    <x v="1"/>
    <d v="2025-08-25T00:00:00"/>
    <s v="SOLVED"/>
    <m/>
    <s v="5017058962NO LABELS"/>
    <x v="0"/>
    <x v="7"/>
    <b v="0"/>
    <n v="1"/>
    <n v="0"/>
  </r>
  <r>
    <n v="5017047076"/>
    <x v="1745"/>
    <n v="20250818783390"/>
    <x v="251"/>
    <s v="FR"/>
    <n v="3705"/>
    <x v="6"/>
    <x v="8"/>
    <d v="2025-08-25T00:00:00"/>
    <s v="Yes"/>
    <x v="1"/>
    <d v="2025-08-25T00:00:00"/>
    <s v="SOLVED"/>
    <m/>
    <s v="5017047076NOT SCANNABLE "/>
    <x v="0"/>
    <x v="7"/>
    <b v="0"/>
    <n v="1"/>
    <n v="0"/>
  </r>
  <r>
    <n v="5017058919"/>
    <x v="1746"/>
    <n v="20250819784464"/>
    <x v="259"/>
    <s v="FR"/>
    <n v="3705"/>
    <x v="6"/>
    <x v="6"/>
    <d v="2025-08-25T00:00:00"/>
    <s v="Yes"/>
    <x v="1"/>
    <d v="2025-08-25T00:00:00"/>
    <s v="SOLVED"/>
    <m/>
    <s v="5017058919XX LABELS"/>
    <x v="0"/>
    <x v="7"/>
    <b v="0"/>
    <n v="1"/>
    <n v="0"/>
  </r>
  <r>
    <n v="5017046780"/>
    <x v="1747"/>
    <n v="20250818783473"/>
    <x v="254"/>
    <s v="FR"/>
    <n v="3705"/>
    <x v="6"/>
    <x v="3"/>
    <d v="2025-08-25T00:00:00"/>
    <s v="Yes"/>
    <x v="1"/>
    <d v="2025-08-25T00:00:00"/>
    <s v="SOLVED"/>
    <m/>
    <s v="5017046780NO LABELS"/>
    <x v="0"/>
    <x v="7"/>
    <b v="0"/>
    <n v="1"/>
    <n v="0"/>
  </r>
  <r>
    <n v="5017059175"/>
    <x v="1748"/>
    <n v="20250818783479"/>
    <x v="81"/>
    <s v="GB"/>
    <n v="3402"/>
    <x v="0"/>
    <x v="3"/>
    <d v="2025-08-25T00:00:00"/>
    <s v="Yes"/>
    <x v="1"/>
    <d v="2025-08-25T00:00:00"/>
    <s v="SOLVED"/>
    <m/>
    <s v="5017059175NO LABELS"/>
    <x v="0"/>
    <x v="7"/>
    <b v="0"/>
    <n v="1"/>
    <n v="0"/>
  </r>
  <r>
    <n v="5017072080"/>
    <x v="1749"/>
    <n v="20250819784543"/>
    <x v="152"/>
    <s v="GB"/>
    <s v="MZ02"/>
    <x v="1"/>
    <x v="3"/>
    <d v="2025-08-26T00:00:00"/>
    <s v="Yes"/>
    <x v="1"/>
    <d v="2025-08-26T00:00:00"/>
    <s v="SOLVED"/>
    <m/>
    <s v="5017072080NO LABELS"/>
    <x v="0"/>
    <x v="7"/>
    <b v="0"/>
    <n v="1"/>
    <n v="0"/>
  </r>
  <r>
    <n v="5017072083"/>
    <x v="1749"/>
    <n v="20250819784586"/>
    <x v="152"/>
    <s v="GB"/>
    <s v="DX01-L5"/>
    <x v="1"/>
    <x v="3"/>
    <d v="2025-08-26T00:00:00"/>
    <s v="Yes"/>
    <x v="1"/>
    <d v="2025-08-26T00:00:00"/>
    <s v="SOLVED"/>
    <m/>
    <s v="5017072083NO LABELS"/>
    <x v="0"/>
    <x v="7"/>
    <b v="0"/>
    <n v="1"/>
    <n v="0"/>
  </r>
  <r>
    <n v="5017072082"/>
    <x v="1749"/>
    <n v="20250819784591"/>
    <x v="152"/>
    <s v="GB"/>
    <s v="DX01-L5"/>
    <x v="1"/>
    <x v="3"/>
    <d v="2025-08-26T00:00:00"/>
    <s v="Yes"/>
    <x v="1"/>
    <d v="2025-08-26T00:00:00"/>
    <s v="SOLVED"/>
    <m/>
    <s v="5017072082NO LABELS"/>
    <x v="0"/>
    <x v="7"/>
    <b v="0"/>
    <n v="1"/>
    <n v="0"/>
  </r>
  <r>
    <n v="5017071975"/>
    <x v="1750"/>
    <n v="20250818783594"/>
    <x v="143"/>
    <s v="GB"/>
    <n v="3402"/>
    <x v="1"/>
    <x v="3"/>
    <d v="2025-08-26T00:00:00"/>
    <s v="Yes"/>
    <x v="1"/>
    <d v="2025-08-26T00:00:00"/>
    <s v="SOLVED"/>
    <m/>
    <s v="5017071975NO LABELS"/>
    <x v="0"/>
    <x v="7"/>
    <b v="0"/>
    <n v="1"/>
    <n v="0"/>
  </r>
  <r>
    <n v="5017072507"/>
    <x v="1751"/>
    <n v="20250820785188"/>
    <x v="45"/>
    <s v="GB"/>
    <s v="DX01-L5"/>
    <x v="1"/>
    <x v="8"/>
    <d v="2025-08-26T00:00:00"/>
    <s v="Yes"/>
    <x v="1"/>
    <d v="2025-08-26T00:00:00"/>
    <s v="SOLVED"/>
    <m/>
    <s v="5017072507NOT SCANNABLE "/>
    <x v="0"/>
    <x v="7"/>
    <b v="0"/>
    <n v="1"/>
    <n v="0"/>
  </r>
  <r>
    <n v="5017072041"/>
    <x v="1752"/>
    <n v="20250820785357"/>
    <x v="217"/>
    <s v="GB"/>
    <s v="DX01-L5"/>
    <x v="1"/>
    <x v="3"/>
    <d v="2025-08-26T00:00:00"/>
    <s v="Yes"/>
    <x v="1"/>
    <d v="2025-08-26T00:00:00"/>
    <s v="SOLVED"/>
    <m/>
    <s v="5017072041NO LABELS"/>
    <x v="0"/>
    <x v="7"/>
    <b v="0"/>
    <n v="1"/>
    <n v="0"/>
  </r>
  <r>
    <n v="5017072365"/>
    <x v="1753"/>
    <n v="20250818783537"/>
    <x v="54"/>
    <s v="GB"/>
    <n v="3402"/>
    <x v="1"/>
    <x v="0"/>
    <d v="2025-08-26T00:00:00"/>
    <s v="Yes"/>
    <x v="1"/>
    <d v="2025-08-26T00:00:00"/>
    <s v="SOLVED"/>
    <m/>
    <s v="5017072365DAMAGE "/>
    <x v="0"/>
    <x v="7"/>
    <b v="0"/>
    <n v="1"/>
    <n v="0"/>
  </r>
  <r>
    <n v="5017059261"/>
    <x v="1754"/>
    <n v="20250813781174"/>
    <x v="19"/>
    <s v="GB"/>
    <s v="DX01-L5"/>
    <x v="1"/>
    <x v="3"/>
    <d v="2025-08-26T00:00:00"/>
    <s v="Yes"/>
    <x v="1"/>
    <d v="2025-08-26T00:00:00"/>
    <s v="SOLVED"/>
    <m/>
    <s v="5017059261NO LABELS"/>
    <x v="0"/>
    <x v="7"/>
    <b v="0"/>
    <n v="1"/>
    <n v="0"/>
  </r>
  <r>
    <n v="5017059260"/>
    <x v="1754"/>
    <n v="20250819784515"/>
    <x v="19"/>
    <s v="GB"/>
    <s v="DX01-L5"/>
    <x v="1"/>
    <x v="3"/>
    <d v="2025-08-26T00:00:00"/>
    <s v="Yes"/>
    <x v="1"/>
    <d v="2025-08-26T00:00:00"/>
    <s v="SOLVED"/>
    <m/>
    <s v="5017059260NO LABELS"/>
    <x v="0"/>
    <x v="7"/>
    <b v="0"/>
    <n v="1"/>
    <n v="0"/>
  </r>
  <r>
    <n v="5017059259"/>
    <x v="1754"/>
    <n v="20250819784537"/>
    <x v="19"/>
    <s v="GB"/>
    <s v="DX01-L5"/>
    <x v="1"/>
    <x v="3"/>
    <d v="2025-08-26T00:00:00"/>
    <s v="Yes"/>
    <x v="1"/>
    <d v="2025-08-26T00:00:00"/>
    <s v="SOLVED"/>
    <m/>
    <s v="5017059259NO LABELS"/>
    <x v="0"/>
    <x v="7"/>
    <b v="0"/>
    <n v="1"/>
    <n v="0"/>
  </r>
  <r>
    <n v="5017085072"/>
    <x v="1755"/>
    <n v="20250821786615"/>
    <x v="274"/>
    <s v="GB"/>
    <s v="OYL1"/>
    <x v="2"/>
    <x v="3"/>
    <d v="2025-08-26T00:00:00"/>
    <s v="Yes"/>
    <x v="1"/>
    <d v="2025-08-26T00:00:00"/>
    <s v="SOLVED"/>
    <m/>
    <s v="5017085072NO LABELS"/>
    <x v="0"/>
    <x v="7"/>
    <b v="0"/>
    <n v="1"/>
    <n v="0"/>
  </r>
  <r>
    <n v="5017047109"/>
    <x v="1756"/>
    <n v="20250812780170"/>
    <x v="50"/>
    <s v="GB"/>
    <n v="3402"/>
    <x v="5"/>
    <x v="3"/>
    <d v="2025-08-26T00:00:00"/>
    <s v="Yes"/>
    <x v="1"/>
    <d v="2025-08-26T00:00:00"/>
    <s v="SOLVED"/>
    <m/>
    <s v="5017047109NO LABELS"/>
    <x v="0"/>
    <x v="7"/>
    <b v="0"/>
    <n v="1"/>
    <n v="0"/>
  </r>
  <r>
    <n v="5017020087"/>
    <x v="1757"/>
    <n v="20250814781823"/>
    <x v="205"/>
    <s v="GB"/>
    <s v="OYL1"/>
    <x v="5"/>
    <x v="3"/>
    <d v="2025-08-26T00:00:00"/>
    <s v="Yes"/>
    <x v="1"/>
    <d v="2025-08-26T00:00:00"/>
    <s v="SOLVED"/>
    <m/>
    <s v="5017020087NO LABELS"/>
    <x v="0"/>
    <x v="7"/>
    <b v="0"/>
    <n v="1"/>
    <n v="0"/>
  </r>
  <r>
    <n v="5017034410"/>
    <x v="1758"/>
    <n v="20250730773471"/>
    <x v="257"/>
    <s v="FR"/>
    <n v="3705"/>
    <x v="5"/>
    <x v="8"/>
    <d v="2025-08-26T00:00:00"/>
    <s v="Yes"/>
    <x v="1"/>
    <d v="2025-08-26T00:00:00"/>
    <s v="SOLVED"/>
    <m/>
    <s v="5017034410NOT SCANNABLE "/>
    <x v="0"/>
    <x v="7"/>
    <b v="0"/>
    <n v="1"/>
    <n v="0"/>
  </r>
  <r>
    <n v="5017034408"/>
    <x v="1758"/>
    <n v="20250731774122"/>
    <x v="257"/>
    <s v="FR"/>
    <n v="3705"/>
    <x v="5"/>
    <x v="8"/>
    <d v="2025-08-26T00:00:00"/>
    <s v="Yes"/>
    <x v="1"/>
    <d v="2025-08-26T00:00:00"/>
    <s v="SOLVED"/>
    <m/>
    <s v="5017034408NOT SCANNABLE "/>
    <x v="0"/>
    <x v="7"/>
    <b v="0"/>
    <n v="1"/>
    <n v="0"/>
  </r>
  <r>
    <n v="5017047133"/>
    <x v="1759"/>
    <n v="20250814782307"/>
    <x v="30"/>
    <s v="GB"/>
    <s v="U2-L5"/>
    <x v="2"/>
    <x v="6"/>
    <d v="2025-08-26T00:00:00"/>
    <s v="Yes"/>
    <x v="1"/>
    <d v="2025-08-26T00:00:00"/>
    <s v="SOLVED"/>
    <m/>
    <s v="5017047133XX LABELS"/>
    <x v="0"/>
    <x v="7"/>
    <b v="0"/>
    <n v="1"/>
    <n v="0"/>
  </r>
  <r>
    <n v="5017072169"/>
    <x v="1760"/>
    <n v="20250818783796"/>
    <x v="282"/>
    <s v="GB"/>
    <s v="DK-BM01"/>
    <x v="2"/>
    <x v="3"/>
    <d v="2025-08-27T00:00:00"/>
    <s v="Yes"/>
    <x v="1"/>
    <d v="2025-08-27T00:00:00"/>
    <s v="SOLVED"/>
    <m/>
    <s v="5017072169NO LABELS"/>
    <x v="0"/>
    <x v="7"/>
    <b v="0"/>
    <n v="1"/>
    <n v="0"/>
  </r>
  <r>
    <n v="5017059106"/>
    <x v="1761"/>
    <n v="20250801775062"/>
    <x v="287"/>
    <s v="GB"/>
    <n v="3402"/>
    <x v="2"/>
    <x v="3"/>
    <d v="2025-08-27T00:00:00"/>
    <s v="Yes"/>
    <x v="1"/>
    <d v="2025-08-27T00:00:00"/>
    <s v="SOLVED"/>
    <m/>
    <s v="5017059106NO LABELS"/>
    <x v="0"/>
    <x v="7"/>
    <b v="0"/>
    <n v="1"/>
    <n v="0"/>
  </r>
  <r>
    <n v="5017046692"/>
    <x v="1762"/>
    <n v="20250818783458"/>
    <x v="298"/>
    <s v="GB"/>
    <s v="DK-BM01"/>
    <x v="2"/>
    <x v="3"/>
    <d v="2025-08-27T00:00:00"/>
    <s v="Yes"/>
    <x v="1"/>
    <d v="2025-08-27T00:00:00"/>
    <s v="SOLVED"/>
    <m/>
    <s v="5017046692NO LABELS"/>
    <x v="0"/>
    <x v="7"/>
    <b v="0"/>
    <n v="1"/>
    <n v="0"/>
  </r>
  <r>
    <n v="5017085058"/>
    <x v="1763"/>
    <n v="20250819784848"/>
    <x v="97"/>
    <s v="GB"/>
    <n v="3402"/>
    <x v="1"/>
    <x v="2"/>
    <d v="2025-08-27T00:00:00"/>
    <s v="Yes"/>
    <x v="1"/>
    <d v="2025-08-27T00:00:00"/>
    <s v="SOLVED"/>
    <m/>
    <s v="5017085058MISSING LABELS ON SOME UNITS"/>
    <x v="0"/>
    <x v="7"/>
    <b v="0"/>
    <n v="1"/>
    <n v="0"/>
  </r>
  <r>
    <n v="5017072098"/>
    <x v="1764"/>
    <n v="20250819784599"/>
    <x v="16"/>
    <s v="GB"/>
    <s v="DX01-L5"/>
    <x v="1"/>
    <x v="3"/>
    <d v="2025-08-27T00:00:00"/>
    <s v="Yes"/>
    <x v="1"/>
    <d v="2025-08-27T00:00:00"/>
    <s v="SOLVED"/>
    <m/>
    <s v="5017072098NO LABELS"/>
    <x v="0"/>
    <x v="7"/>
    <b v="0"/>
    <n v="1"/>
    <n v="0"/>
  </r>
  <r>
    <n v="5017085091"/>
    <x v="1765"/>
    <n v="20250819784461"/>
    <x v="53"/>
    <s v="GB"/>
    <n v="3402"/>
    <x v="1"/>
    <x v="8"/>
    <d v="2025-08-27T00:00:00"/>
    <s v="Yes"/>
    <x v="1"/>
    <d v="2025-08-27T00:00:00"/>
    <s v="SOLVED"/>
    <m/>
    <s v="5017085091NOT SCANNABLE "/>
    <x v="0"/>
    <x v="7"/>
    <b v="0"/>
    <n v="1"/>
    <n v="0"/>
  </r>
  <r>
    <n v="5017085092"/>
    <x v="1765"/>
    <n v="20250821786380"/>
    <x v="53"/>
    <s v="GB"/>
    <s v="U2-L5"/>
    <x v="1"/>
    <x v="8"/>
    <d v="2025-08-27T00:00:00"/>
    <s v="Yes"/>
    <x v="1"/>
    <d v="2025-08-27T00:00:00"/>
    <s v="SOLVED"/>
    <m/>
    <s v="5017085092NOT SCANNABLE "/>
    <x v="0"/>
    <x v="7"/>
    <b v="0"/>
    <n v="1"/>
    <n v="0"/>
  </r>
  <r>
    <n v="5017072448"/>
    <x v="1766"/>
    <n v="20250818783347"/>
    <x v="82"/>
    <s v="GB"/>
    <s v="OYL1"/>
    <x v="1"/>
    <x v="1"/>
    <d v="2025-08-27T00:00:00"/>
    <s v="Yes"/>
    <x v="1"/>
    <d v="2025-08-27T00:00:00"/>
    <s v="SOLVED"/>
    <s v="Label obscured by carrier label"/>
    <s v="5017072448DAMAGED LABEL"/>
    <x v="0"/>
    <x v="7"/>
    <b v="0"/>
    <n v="1"/>
    <n v="0"/>
  </r>
  <r>
    <n v="5017072163"/>
    <x v="1767"/>
    <n v="20250820785468"/>
    <x v="19"/>
    <s v="GB"/>
    <s v="DX01-L5"/>
    <x v="1"/>
    <x v="3"/>
    <d v="2025-08-27T00:00:00"/>
    <s v="Yes"/>
    <x v="1"/>
    <d v="2025-08-27T00:00:00"/>
    <s v="SOLVED"/>
    <m/>
    <s v="5017072163NO LABELS"/>
    <x v="0"/>
    <x v="7"/>
    <b v="0"/>
    <n v="1"/>
    <n v="0"/>
  </r>
  <r>
    <n v="5017085003"/>
    <x v="1768"/>
    <n v="20250821786724"/>
    <x v="43"/>
    <s v="GB"/>
    <s v="U2-L5"/>
    <x v="1"/>
    <x v="3"/>
    <d v="2025-08-27T00:00:00"/>
    <s v="Yes"/>
    <x v="1"/>
    <d v="2025-08-27T00:00:00"/>
    <s v="SOLVED"/>
    <m/>
    <s v="5017085003NO LABELS"/>
    <x v="0"/>
    <x v="7"/>
    <b v="0"/>
    <n v="1"/>
    <n v="0"/>
  </r>
  <r>
    <n v="5017076994"/>
    <x v="1769"/>
    <n v="20250820786010"/>
    <x v="201"/>
    <s v="GB"/>
    <n v="3402"/>
    <x v="1"/>
    <x v="3"/>
    <d v="2025-08-27T00:00:00"/>
    <s v="Yes"/>
    <x v="1"/>
    <d v="2025-08-27T00:00:00"/>
    <s v="SOLVED"/>
    <m/>
    <s v="5017076994NO LABELS"/>
    <x v="0"/>
    <x v="7"/>
    <b v="0"/>
    <n v="1"/>
    <n v="0"/>
  </r>
  <r>
    <n v="5017084891"/>
    <x v="1770"/>
    <n v="20250821786366"/>
    <x v="135"/>
    <s v="GB"/>
    <s v="MZ02"/>
    <x v="1"/>
    <x v="0"/>
    <d v="2025-08-27T00:00:00"/>
    <s v="Yes"/>
    <x v="1"/>
    <d v="2025-08-27T00:00:00"/>
    <s v="SOLVED"/>
    <m/>
    <s v="5017084891DAMAGE "/>
    <x v="0"/>
    <x v="7"/>
    <b v="0"/>
    <n v="1"/>
    <n v="0"/>
  </r>
  <r>
    <n v="5017085069"/>
    <x v="1771"/>
    <n v="20250820785361"/>
    <x v="112"/>
    <s v="GB"/>
    <n v="3402"/>
    <x v="1"/>
    <x v="8"/>
    <d v="2025-08-27T00:00:00"/>
    <s v="Yes"/>
    <x v="1"/>
    <d v="2025-08-27T00:00:00"/>
    <s v="SOLVED"/>
    <m/>
    <s v="5017085069NOT SCANNABLE "/>
    <x v="0"/>
    <x v="7"/>
    <b v="0"/>
    <n v="1"/>
    <n v="0"/>
  </r>
  <r>
    <n v="5017072189"/>
    <x v="1772"/>
    <n v="20250813781478"/>
    <x v="258"/>
    <s v="FR"/>
    <n v="3705"/>
    <x v="6"/>
    <x v="3"/>
    <d v="2025-08-27T00:00:00"/>
    <s v="Yes"/>
    <x v="1"/>
    <d v="2025-08-27T00:00:00"/>
    <s v="SOLVED"/>
    <m/>
    <s v="5017072189NO LABELS"/>
    <x v="0"/>
    <x v="7"/>
    <b v="0"/>
    <n v="1"/>
    <n v="0"/>
  </r>
  <r>
    <n v="5017085050"/>
    <x v="1773"/>
    <n v="20250821786293"/>
    <x v="14"/>
    <s v="GB"/>
    <s v="DX01-L5"/>
    <x v="3"/>
    <x v="2"/>
    <d v="2025-08-27T00:00:00"/>
    <s v="Yes"/>
    <x v="1"/>
    <d v="2025-08-27T00:00:00"/>
    <s v="SOLVED"/>
    <m/>
    <s v="5017085050MISSING LABELS ON SOME UNITS"/>
    <x v="0"/>
    <x v="7"/>
    <b v="0"/>
    <n v="1"/>
    <n v="0"/>
  </r>
  <r>
    <n v="5017034376"/>
    <x v="1774"/>
    <n v="20250814781818"/>
    <x v="51"/>
    <s v="GB"/>
    <n v="3402"/>
    <x v="5"/>
    <x v="3"/>
    <d v="2025-08-27T00:00:00"/>
    <s v="Yes"/>
    <x v="1"/>
    <d v="2025-08-27T00:00:00"/>
    <s v="SOLVED"/>
    <m/>
    <s v="5017034376NO LABELS"/>
    <x v="0"/>
    <x v="7"/>
    <b v="0"/>
    <n v="1"/>
    <n v="0"/>
  </r>
  <r>
    <n v="5017072465"/>
    <x v="1775"/>
    <n v="20250819784095"/>
    <x v="299"/>
    <s v="FR"/>
    <n v="3705"/>
    <x v="8"/>
    <x v="3"/>
    <d v="2025-08-27T00:00:00"/>
    <s v="Yes"/>
    <x v="1"/>
    <d v="2025-08-27T00:00:00"/>
    <s v="SOLVED"/>
    <m/>
    <s v="5017072465NO LABELS"/>
    <x v="0"/>
    <x v="7"/>
    <b v="0"/>
    <n v="1"/>
    <n v="0"/>
  </r>
  <r>
    <n v="5017058950"/>
    <x v="1776"/>
    <n v="20250818784029"/>
    <x v="22"/>
    <s v="GB"/>
    <s v="DX01-L5"/>
    <x v="8"/>
    <x v="8"/>
    <d v="2025-08-27T00:00:00"/>
    <s v="Yes"/>
    <x v="1"/>
    <d v="2025-08-27T00:00:00"/>
    <s v="SOLVED"/>
    <m/>
    <s v="5017058950NOT SCANNABLE "/>
    <x v="0"/>
    <x v="7"/>
    <b v="0"/>
    <n v="1"/>
    <n v="0"/>
  </r>
  <r>
    <n v="5017072292"/>
    <x v="1777"/>
    <n v="20250819784792"/>
    <x v="158"/>
    <s v="GB"/>
    <s v="MZ02"/>
    <x v="8"/>
    <x v="6"/>
    <d v="2025-08-27T00:00:00"/>
    <s v="Yes"/>
    <x v="1"/>
    <d v="2025-08-27T00:00:00"/>
    <s v="SOLVED"/>
    <m/>
    <s v="5017072292XX LABELS"/>
    <x v="0"/>
    <x v="7"/>
    <b v="0"/>
    <n v="1"/>
    <n v="0"/>
  </r>
  <r>
    <n v="5017084879"/>
    <x v="1778"/>
    <n v="20250819784455"/>
    <x v="52"/>
    <s v="GB"/>
    <n v="3402"/>
    <x v="1"/>
    <x v="8"/>
    <d v="2025-08-28T00:00:00"/>
    <s v="Yes"/>
    <x v="1"/>
    <d v="2025-08-28T00:00:00"/>
    <s v="SOLVED"/>
    <s v="Incorrect labeled by supplier, corrected"/>
    <s v="5017084879NOT SCANNABLE "/>
    <x v="0"/>
    <x v="7"/>
    <b v="0"/>
    <n v="1"/>
    <n v="0"/>
  </r>
  <r>
    <n v="5017084878"/>
    <x v="1778"/>
    <n v="20250821786355"/>
    <x v="52"/>
    <s v="GB"/>
    <s v="U2-L5"/>
    <x v="1"/>
    <x v="3"/>
    <d v="2025-08-28T00:00:00"/>
    <s v="Yes"/>
    <x v="1"/>
    <d v="2025-08-28T00:00:00"/>
    <s v="SOLVED"/>
    <s v="Incorrect labeled by supplier, corrected"/>
    <s v="5017084878NO LABELS"/>
    <x v="0"/>
    <x v="7"/>
    <b v="0"/>
    <n v="1"/>
    <n v="0"/>
  </r>
  <r>
    <n v="5017099343"/>
    <x v="1779"/>
    <n v="20250821786288"/>
    <x v="197"/>
    <s v="GB"/>
    <s v="U2-L5"/>
    <x v="1"/>
    <x v="8"/>
    <d v="2025-08-28T00:00:00"/>
    <s v="Yes"/>
    <x v="1"/>
    <d v="2025-08-28T00:00:00"/>
    <s v="SOLVED"/>
    <m/>
    <s v="5017099343NOT SCANNABLE "/>
    <x v="0"/>
    <x v="7"/>
    <b v="0"/>
    <n v="1"/>
    <n v="0"/>
  </r>
  <r>
    <n v="5017099740"/>
    <x v="1780"/>
    <n v="20250822787395"/>
    <x v="15"/>
    <s v="GB"/>
    <s v="U2-L5"/>
    <x v="1"/>
    <x v="3"/>
    <d v="2025-08-28T00:00:00"/>
    <s v="Yes"/>
    <x v="1"/>
    <d v="2025-08-28T00:00:00"/>
    <s v="SOLVED"/>
    <m/>
    <s v="5017099740NO LABELS"/>
    <x v="0"/>
    <x v="7"/>
    <b v="0"/>
    <n v="1"/>
    <n v="0"/>
  </r>
  <r>
    <n v="5017099912"/>
    <x v="1781"/>
    <n v="20250821786769"/>
    <x v="70"/>
    <s v="GB"/>
    <s v="MZ02"/>
    <x v="1"/>
    <x v="3"/>
    <d v="2025-08-28T00:00:00"/>
    <s v="Yes"/>
    <x v="1"/>
    <d v="2025-08-28T00:00:00"/>
    <s v="SOLVED"/>
    <m/>
    <s v="5017099912NO LABELS"/>
    <x v="0"/>
    <x v="7"/>
    <b v="0"/>
    <n v="1"/>
    <n v="0"/>
  </r>
  <r>
    <n v="5017114532"/>
    <x v="1782"/>
    <n v="20250821786538"/>
    <x v="27"/>
    <s v="GB"/>
    <s v="U2-L5"/>
    <x v="0"/>
    <x v="8"/>
    <d v="2025-08-28T00:00:00"/>
    <s v="Yes"/>
    <x v="1"/>
    <d v="2025-08-28T00:00:00"/>
    <s v="SOLVED"/>
    <m/>
    <s v="5017114532NOT SCANNABLE "/>
    <x v="0"/>
    <x v="7"/>
    <b v="0"/>
    <n v="1"/>
    <n v="0"/>
  </r>
  <r>
    <n v="5017114536"/>
    <x v="1783"/>
    <n v="20250825788143"/>
    <x v="153"/>
    <s v="GB"/>
    <s v="U2-L5"/>
    <x v="2"/>
    <x v="8"/>
    <d v="2025-08-28T00:00:00"/>
    <s v="Yes"/>
    <x v="1"/>
    <d v="2025-08-28T00:00:00"/>
    <s v="SOLVED"/>
    <m/>
    <s v="5017114536NOT SCANNABLE "/>
    <x v="0"/>
    <x v="7"/>
    <b v="0"/>
    <n v="1"/>
    <n v="0"/>
  </r>
  <r>
    <n v="5017114528"/>
    <x v="1784"/>
    <n v="20250825788521"/>
    <x v="209"/>
    <s v="GB"/>
    <s v="OYL1"/>
    <x v="2"/>
    <x v="5"/>
    <d v="2025-08-28T00:00:00"/>
    <s v="NA"/>
    <x v="0"/>
    <d v="2025-08-28T00:00:00"/>
    <s v="SOLVED"/>
    <s v="only 3 of the 4 received, 1 manco, confirmed only 3 shipped"/>
    <s v="5017114528AMOUNT"/>
    <x v="0"/>
    <x v="7"/>
    <b v="0"/>
    <n v="1"/>
    <n v="0"/>
  </r>
  <r>
    <n v="5017099944"/>
    <x v="1785"/>
    <n v="20250728771685"/>
    <x v="148"/>
    <s v="GB"/>
    <s v="U2-L5"/>
    <x v="0"/>
    <x v="1"/>
    <d v="2025-08-28T00:00:00"/>
    <s v="Yes"/>
    <x v="1"/>
    <d v="2025-08-28T00:00:00"/>
    <s v="SOLVED"/>
    <m/>
    <s v="5017099944DAMAGED LABEL"/>
    <x v="0"/>
    <x v="7"/>
    <b v="0"/>
    <n v="1"/>
    <n v="0"/>
  </r>
  <r>
    <n v="5017084822"/>
    <x v="1786"/>
    <n v="20250820785532"/>
    <x v="51"/>
    <s v="GB"/>
    <n v="3402"/>
    <x v="5"/>
    <x v="3"/>
    <d v="2025-08-28T00:00:00"/>
    <s v="Yes"/>
    <x v="1"/>
    <d v="2025-08-28T00:00:00"/>
    <s v="SOLVED"/>
    <m/>
    <s v="5017084822NO LABELS"/>
    <x v="0"/>
    <x v="7"/>
    <b v="0"/>
    <n v="1"/>
    <n v="0"/>
  </r>
  <r>
    <n v="5017071952"/>
    <x v="1787"/>
    <n v="20250819784753"/>
    <x v="41"/>
    <s v="GB"/>
    <s v="DX01-L5"/>
    <x v="5"/>
    <x v="3"/>
    <d v="2025-08-28T00:00:00"/>
    <s v="Yes"/>
    <x v="1"/>
    <d v="2025-08-28T00:00:00"/>
    <s v="SOLVED"/>
    <m/>
    <s v="5017071952NO LABELS"/>
    <x v="0"/>
    <x v="7"/>
    <b v="0"/>
    <n v="1"/>
    <n v="0"/>
  </r>
  <r>
    <n v="5017099930"/>
    <x v="1788"/>
    <n v="20250822787381"/>
    <x v="44"/>
    <s v="GB"/>
    <s v="DX01-L5"/>
    <x v="1"/>
    <x v="3"/>
    <d v="2025-08-29T00:00:00"/>
    <s v="Yes"/>
    <x v="1"/>
    <d v="2025-08-29T00:00:00"/>
    <s v="SOLVED"/>
    <m/>
    <s v="5017099930NO LABELS"/>
    <x v="0"/>
    <x v="7"/>
    <b v="0"/>
    <n v="1"/>
    <n v="0"/>
  </r>
  <r>
    <n v="5017099893"/>
    <x v="1789"/>
    <n v="20250822787649"/>
    <x v="117"/>
    <s v="GB"/>
    <s v="OYL1"/>
    <x v="0"/>
    <x v="3"/>
    <d v="2025-08-29T00:00:00"/>
    <s v="Yes"/>
    <x v="1"/>
    <d v="2025-08-29T00:00:00"/>
    <s v="SOLVED"/>
    <m/>
    <s v="5017099893NO LABELS"/>
    <x v="0"/>
    <x v="7"/>
    <b v="0"/>
    <n v="1"/>
    <n v="0"/>
  </r>
  <r>
    <n v="5017072207"/>
    <x v="1790"/>
    <n v="20250813780878"/>
    <x v="180"/>
    <s v="GB"/>
    <s v="DX01-L5"/>
    <x v="0"/>
    <x v="6"/>
    <d v="2025-08-29T00:00:00"/>
    <s v="Yes"/>
    <x v="1"/>
    <d v="2025-08-29T00:00:00"/>
    <s v="SOLVED"/>
    <s v="all labels XX labels"/>
    <s v="5017072207XX LABELS"/>
    <x v="0"/>
    <x v="7"/>
    <b v="0"/>
    <n v="1"/>
    <n v="0"/>
  </r>
  <r>
    <n v="5017099925"/>
    <x v="1791"/>
    <n v="20250822787416"/>
    <x v="81"/>
    <s v="GB"/>
    <n v="3402"/>
    <x v="0"/>
    <x v="3"/>
    <d v="2025-08-29T00:00:00"/>
    <s v="Yes"/>
    <x v="1"/>
    <d v="2025-08-29T00:00:00"/>
    <s v="SOLVED"/>
    <m/>
    <s v="5017099925NO LABELS"/>
    <x v="0"/>
    <x v="7"/>
    <b v="0"/>
    <n v="1"/>
    <n v="0"/>
  </r>
  <r>
    <n v="5017099933"/>
    <x v="1792"/>
    <n v="20250822787412"/>
    <x v="81"/>
    <s v="GB"/>
    <n v="3402"/>
    <x v="0"/>
    <x v="3"/>
    <d v="2025-08-29T00:00:00"/>
    <s v="Yes"/>
    <x v="1"/>
    <d v="2025-08-29T00:00:00"/>
    <s v="SOLVED"/>
    <m/>
    <s v="5017099933NO LABELS"/>
    <x v="0"/>
    <x v="7"/>
    <b v="0"/>
    <n v="1"/>
    <n v="0"/>
  </r>
  <r>
    <n v="5017128538"/>
    <x v="1793"/>
    <n v="20250826789287"/>
    <x v="153"/>
    <s v="GB"/>
    <s v="OYL1"/>
    <x v="2"/>
    <x v="8"/>
    <d v="2025-08-29T00:00:00"/>
    <s v="Yes"/>
    <x v="1"/>
    <d v="2025-08-29T00:00:00"/>
    <s v="SOLVED"/>
    <m/>
    <s v="5017128538NOT SCANNABLE "/>
    <x v="0"/>
    <x v="7"/>
    <b v="0"/>
    <n v="1"/>
    <n v="0"/>
  </r>
  <r>
    <n v="5017128539"/>
    <x v="1793"/>
    <n v="20250826789246"/>
    <x v="153"/>
    <s v="GB"/>
    <s v="U2-L5"/>
    <x v="2"/>
    <x v="8"/>
    <d v="2025-08-29T00:00:00"/>
    <s v="Yes"/>
    <x v="1"/>
    <d v="2025-08-29T00:00:00"/>
    <s v="SOLVED"/>
    <m/>
    <s v="5017128539NOT SCANNABLE "/>
    <x v="0"/>
    <x v="7"/>
    <b v="0"/>
    <n v="1"/>
    <n v="0"/>
  </r>
  <r>
    <n v="5017071987"/>
    <x v="1794"/>
    <n v="20250819784635"/>
    <x v="51"/>
    <s v="FR"/>
    <n v="3705"/>
    <x v="5"/>
    <x v="3"/>
    <d v="2025-08-29T00:00:00"/>
    <s v="Yes"/>
    <x v="1"/>
    <d v="2025-08-29T00:00:00"/>
    <s v="SOLVED"/>
    <m/>
    <s v="5017071987NO LABELS"/>
    <x v="0"/>
    <x v="7"/>
    <b v="0"/>
    <n v="1"/>
    <n v="0"/>
  </r>
  <r>
    <n v="5017114484"/>
    <x v="1795"/>
    <n v="20250822787256"/>
    <x v="51"/>
    <s v="GB"/>
    <n v="3402"/>
    <x v="5"/>
    <x v="3"/>
    <d v="2025-08-29T00:00:00"/>
    <s v="Yes"/>
    <x v="1"/>
    <d v="2025-08-29T00:00:00"/>
    <s v="SOLVED"/>
    <m/>
    <s v="5017114484NO LABELS"/>
    <x v="0"/>
    <x v="7"/>
    <b v="0"/>
    <n v="1"/>
    <n v="0"/>
  </r>
  <r>
    <n v="5017114486"/>
    <x v="1795"/>
    <n v="20250822787638"/>
    <x v="51"/>
    <s v="GB"/>
    <n v="3402"/>
    <x v="5"/>
    <x v="3"/>
    <d v="2025-08-29T00:00:00"/>
    <s v="Yes"/>
    <x v="1"/>
    <d v="2025-08-29T00:00:00"/>
    <s v="SOLVED"/>
    <m/>
    <s v="5017114486NO LABELS"/>
    <x v="0"/>
    <x v="7"/>
    <b v="0"/>
    <n v="1"/>
    <n v="0"/>
  </r>
  <r>
    <n v="5017100033"/>
    <x v="1796"/>
    <n v="20250808778803"/>
    <x v="215"/>
    <s v="GB"/>
    <s v="OYL1"/>
    <x v="0"/>
    <x v="2"/>
    <d v="2025-08-29T00:00:00"/>
    <s v="Yes"/>
    <x v="1"/>
    <d v="2025-08-29T00:00:00"/>
    <s v="SOLVED"/>
    <m/>
    <s v="5017100033MISSING LABELS ON SOME UNITS"/>
    <x v="0"/>
    <x v="7"/>
    <b v="0"/>
    <n v="1"/>
    <n v="0"/>
  </r>
  <r>
    <n v="5017084815"/>
    <x v="1797"/>
    <n v="20250818783773"/>
    <x v="24"/>
    <s v="GB"/>
    <s v="OYL1"/>
    <x v="0"/>
    <x v="3"/>
    <d v="2025-08-29T00:00:00"/>
    <s v="Yes"/>
    <x v="1"/>
    <d v="2025-08-29T00:00:00"/>
    <s v="SOLVED"/>
    <m/>
    <s v="5017084815NO LABELS"/>
    <x v="0"/>
    <x v="7"/>
    <b v="0"/>
    <n v="1"/>
    <n v="0"/>
  </r>
  <r>
    <n v="5017084934"/>
    <x v="1798"/>
    <n v="20250820785338"/>
    <x v="300"/>
    <s v="GB"/>
    <s v="DK-BM01"/>
    <x v="0"/>
    <x v="6"/>
    <d v="2025-09-01T00:00:00"/>
    <s v="Yes"/>
    <x v="1"/>
    <d v="2025-09-01T00:00:00"/>
    <s v="SOLVED"/>
    <m/>
    <s v="5017084934XX LABELS"/>
    <x v="0"/>
    <x v="8"/>
    <b v="0"/>
    <n v="1"/>
    <n v="0"/>
  </r>
  <r>
    <n v="5017128791"/>
    <x v="1799"/>
    <n v="20250822787850"/>
    <x v="36"/>
    <s v="GB"/>
    <s v="MZ02"/>
    <x v="1"/>
    <x v="3"/>
    <d v="2025-09-01T00:00:00"/>
    <s v="Yes"/>
    <x v="1"/>
    <d v="2025-09-01T00:00:00"/>
    <s v="SOLVED"/>
    <m/>
    <s v="5017128791NO LABELS"/>
    <x v="0"/>
    <x v="8"/>
    <b v="0"/>
    <n v="1"/>
    <n v="0"/>
  </r>
  <r>
    <n v="5017128625"/>
    <x v="1800"/>
    <n v="20250825788678"/>
    <x v="301"/>
    <s v="FR"/>
    <n v="3705"/>
    <x v="0"/>
    <x v="3"/>
    <d v="2025-09-01T00:00:00"/>
    <s v="Yes"/>
    <x v="1"/>
    <d v="2025-09-01T00:00:00"/>
    <s v="SOLVED"/>
    <m/>
    <s v="5017128625NO LABELS"/>
    <x v="0"/>
    <x v="8"/>
    <b v="0"/>
    <n v="1"/>
    <n v="0"/>
  </r>
  <r>
    <n v="5017128957"/>
    <x v="1801"/>
    <n v="20250826789318"/>
    <x v="44"/>
    <s v="GB"/>
    <s v="DX01-L5"/>
    <x v="1"/>
    <x v="3"/>
    <d v="2025-09-01T00:00:00"/>
    <s v="Yes"/>
    <x v="1"/>
    <d v="2025-09-01T00:00:00"/>
    <s v="SOLVED"/>
    <m/>
    <s v="5017128957NO LABELS"/>
    <x v="0"/>
    <x v="8"/>
    <b v="0"/>
    <n v="1"/>
    <n v="0"/>
  </r>
  <r>
    <n v="5017128783"/>
    <x v="1802"/>
    <n v="20250825788771"/>
    <x v="135"/>
    <s v="GB"/>
    <s v="DK-LW08"/>
    <x v="1"/>
    <x v="3"/>
    <d v="2025-09-01T00:00:00"/>
    <s v="Yes"/>
    <x v="1"/>
    <d v="2025-09-01T00:00:00"/>
    <s v="SOLVED"/>
    <m/>
    <s v="5017128783NO LABELS"/>
    <x v="0"/>
    <x v="8"/>
    <b v="0"/>
    <n v="1"/>
    <n v="0"/>
  </r>
  <r>
    <n v="5017128971"/>
    <x v="1803"/>
    <n v="20250826789049"/>
    <x v="69"/>
    <s v="GB"/>
    <n v="3402"/>
    <x v="1"/>
    <x v="3"/>
    <d v="2025-09-01T00:00:00"/>
    <s v="Yes"/>
    <x v="1"/>
    <d v="2025-09-01T00:00:00"/>
    <s v="SOLVED"/>
    <m/>
    <s v="5017128971NO LABELS"/>
    <x v="0"/>
    <x v="8"/>
    <b v="0"/>
    <n v="1"/>
    <n v="0"/>
  </r>
  <r>
    <n v="5017128840"/>
    <x v="1804"/>
    <n v="20250825788446"/>
    <x v="126"/>
    <s v="GB"/>
    <s v="U2-L5"/>
    <x v="1"/>
    <x v="0"/>
    <d v="2025-09-01T00:00:00"/>
    <s v="Yes"/>
    <x v="1"/>
    <d v="2025-09-01T00:00:00"/>
    <s v="SOLVED"/>
    <m/>
    <s v="5017128840DAMAGE "/>
    <x v="0"/>
    <x v="8"/>
    <b v="0"/>
    <n v="1"/>
    <n v="0"/>
  </r>
  <r>
    <n v="5017128840"/>
    <x v="1804"/>
    <n v="20250825788446"/>
    <x v="126"/>
    <s v="GB"/>
    <s v="U2-L5"/>
    <x v="1"/>
    <x v="1"/>
    <d v="2025-09-01T00:00:00"/>
    <s v="Yes"/>
    <x v="1"/>
    <d v="2025-09-01T00:00:00"/>
    <s v="SOLVED"/>
    <m/>
    <s v="5017128840DAMAGED LABEL"/>
    <x v="0"/>
    <x v="8"/>
    <b v="0"/>
    <n v="1"/>
    <n v="0"/>
  </r>
  <r>
    <n v="5017128740"/>
    <x v="1805"/>
    <n v="20250822787877"/>
    <x v="29"/>
    <s v="GB"/>
    <s v="OYL1"/>
    <x v="1"/>
    <x v="3"/>
    <d v="2025-09-01T00:00:00"/>
    <s v="Yes"/>
    <x v="1"/>
    <d v="2025-09-01T00:00:00"/>
    <s v="SOLVED"/>
    <m/>
    <s v="5017128740NO LABELS"/>
    <x v="0"/>
    <x v="8"/>
    <b v="0"/>
    <n v="1"/>
    <n v="0"/>
  </r>
  <r>
    <n v="5017128068"/>
    <x v="1806"/>
    <n v="20250826789209"/>
    <x v="37"/>
    <s v="GB"/>
    <s v="DX01-L5"/>
    <x v="1"/>
    <x v="3"/>
    <d v="2025-09-01T00:00:00"/>
    <s v="Yes"/>
    <x v="1"/>
    <d v="2025-09-01T00:00:00"/>
    <s v="SOLVED"/>
    <m/>
    <s v="5017128068NO LABELS"/>
    <x v="0"/>
    <x v="8"/>
    <b v="0"/>
    <n v="1"/>
    <n v="0"/>
  </r>
  <r>
    <n v="5017128665"/>
    <x v="1807"/>
    <n v="20250822787801"/>
    <x v="12"/>
    <s v="GB"/>
    <s v="DX01-L5"/>
    <x v="2"/>
    <x v="3"/>
    <d v="2025-09-01T00:00:00"/>
    <s v="Yes"/>
    <x v="1"/>
    <d v="2025-09-01T00:00:00"/>
    <s v="SOLVED"/>
    <m/>
    <s v="5017128665NO LABELS"/>
    <x v="0"/>
    <x v="8"/>
    <b v="0"/>
    <n v="1"/>
    <n v="0"/>
  </r>
  <r>
    <n v="5017143538"/>
    <x v="1808"/>
    <n v="20250827790819"/>
    <x v="12"/>
    <s v="GB"/>
    <s v="DX01-L5"/>
    <x v="2"/>
    <x v="3"/>
    <d v="2025-09-01T00:00:00"/>
    <s v="Yes"/>
    <x v="1"/>
    <d v="2025-09-01T00:00:00"/>
    <s v="SOLVED"/>
    <m/>
    <s v="5017143538NO LABELS"/>
    <x v="0"/>
    <x v="8"/>
    <b v="0"/>
    <n v="1"/>
    <n v="0"/>
  </r>
  <r>
    <n v="5017128184"/>
    <x v="1809"/>
    <n v="20250826789197"/>
    <x v="96"/>
    <s v="GB"/>
    <s v="DX01-L5"/>
    <x v="1"/>
    <x v="3"/>
    <d v="2025-09-01T00:00:00"/>
    <s v="Yes"/>
    <x v="1"/>
    <d v="2025-09-01T00:00:00"/>
    <s v="SOLVED"/>
    <m/>
    <s v="5017128184NO LABELS"/>
    <x v="0"/>
    <x v="8"/>
    <b v="0"/>
    <n v="1"/>
    <n v="0"/>
  </r>
  <r>
    <n v="5017128841"/>
    <x v="1810"/>
    <n v="20250825788238"/>
    <x v="92"/>
    <s v="GB"/>
    <n v="3402"/>
    <x v="0"/>
    <x v="8"/>
    <d v="2025-09-01T00:00:00"/>
    <s v="Yes"/>
    <x v="1"/>
    <d v="2025-09-01T00:00:00"/>
    <s v="SOLVED"/>
    <s v="1 label not scannable, damaged label"/>
    <s v="5017128841NOT SCANNABLE "/>
    <x v="0"/>
    <x v="8"/>
    <b v="0"/>
    <n v="1"/>
    <n v="0"/>
  </r>
  <r>
    <n v="5017099680"/>
    <x v="1811"/>
    <n v="20250821786765"/>
    <x v="302"/>
    <s v="FR"/>
    <n v="3705"/>
    <x v="6"/>
    <x v="3"/>
    <d v="2025-09-01T00:00:00"/>
    <s v="Yes"/>
    <x v="1"/>
    <d v="2025-09-01T00:00:00"/>
    <s v="SOLVED"/>
    <m/>
    <s v="5017099680NO LABELS"/>
    <x v="0"/>
    <x v="8"/>
    <b v="0"/>
    <n v="1"/>
    <n v="0"/>
  </r>
  <r>
    <n v="5017114534"/>
    <x v="1812"/>
    <n v="20250822787484"/>
    <x v="251"/>
    <s v="FR"/>
    <n v="3705"/>
    <x v="6"/>
    <x v="8"/>
    <d v="2025-09-01T00:00:00"/>
    <s v="Yes"/>
    <x v="1"/>
    <d v="2025-09-01T00:00:00"/>
    <s v="SOLVED"/>
    <m/>
    <s v="5017114534NOT SCANNABLE "/>
    <x v="0"/>
    <x v="8"/>
    <b v="0"/>
    <n v="1"/>
    <n v="0"/>
  </r>
  <r>
    <n v="5017099444"/>
    <x v="1813"/>
    <n v="20250821786687"/>
    <x v="260"/>
    <s v="FR"/>
    <n v="3705"/>
    <x v="6"/>
    <x v="3"/>
    <d v="2025-09-01T00:00:00"/>
    <s v="Yes"/>
    <x v="1"/>
    <d v="2025-09-01T00:00:00"/>
    <s v="SOLVED"/>
    <m/>
    <s v="5017099444NO LABELS"/>
    <x v="0"/>
    <x v="8"/>
    <b v="0"/>
    <n v="1"/>
    <n v="0"/>
  </r>
  <r>
    <n v="5017128710"/>
    <x v="1814"/>
    <n v="20250826789336"/>
    <x v="121"/>
    <s v="GB"/>
    <s v="U2-L5"/>
    <x v="0"/>
    <x v="8"/>
    <d v="2025-09-02T00:00:00"/>
    <s v="Yes"/>
    <x v="1"/>
    <d v="2025-09-02T00:00:00"/>
    <s v="SOLVED"/>
    <m/>
    <s v="5017128710NOT SCANNABLE "/>
    <x v="0"/>
    <x v="8"/>
    <b v="0"/>
    <n v="1"/>
    <n v="0"/>
  </r>
  <r>
    <n v="5017142877"/>
    <x v="1815"/>
    <n v="20250825788700"/>
    <x v="180"/>
    <s v="GB"/>
    <s v="DX01-L5"/>
    <x v="0"/>
    <x v="2"/>
    <d v="2025-09-02T00:00:00"/>
    <s v="Yes"/>
    <x v="1"/>
    <d v="2025-09-02T00:00:00"/>
    <s v="SOLVED"/>
    <m/>
    <s v="5017142877MISSING LABELS ON SOME UNITS"/>
    <x v="0"/>
    <x v="8"/>
    <b v="0"/>
    <n v="1"/>
    <n v="0"/>
  </r>
  <r>
    <n v="5017114255"/>
    <x v="1816"/>
    <n v="20250825788376"/>
    <x v="14"/>
    <s v="GB"/>
    <s v="DX01-L5"/>
    <x v="3"/>
    <x v="1"/>
    <d v="2025-09-02T00:00:00"/>
    <s v="Yes"/>
    <x v="1"/>
    <d v="2025-09-02T00:00:00"/>
    <s v="SOLVED"/>
    <m/>
    <s v="5017114255DAMAGED LABEL"/>
    <x v="0"/>
    <x v="8"/>
    <b v="0"/>
    <n v="1"/>
    <n v="0"/>
  </r>
  <r>
    <n v="5017143197"/>
    <x v="1817"/>
    <n v="20250826789189"/>
    <x v="238"/>
    <s v="GB"/>
    <s v="MZ02"/>
    <x v="8"/>
    <x v="3"/>
    <d v="2025-09-02T00:00:00"/>
    <s v="Yes"/>
    <x v="1"/>
    <d v="2025-09-02T00:00:00"/>
    <s v="SOLVED"/>
    <m/>
    <s v="5017143197NO LABELS"/>
    <x v="0"/>
    <x v="8"/>
    <b v="0"/>
    <n v="1"/>
    <n v="0"/>
  </r>
  <r>
    <n v="5017157208"/>
    <x v="1818"/>
    <n v="20250826789835"/>
    <x v="209"/>
    <s v="GB"/>
    <s v="OYL1"/>
    <x v="2"/>
    <x v="5"/>
    <d v="2025-09-02T00:00:00"/>
    <s v="NA"/>
    <x v="0"/>
    <d v="2025-09-02T00:00:00"/>
    <s v="SOLVED"/>
    <s v="3 instead of only 2 pallets received, 1 extra, confirmed 3"/>
    <s v="5017157208AMOUNT"/>
    <x v="0"/>
    <x v="8"/>
    <b v="0"/>
    <n v="1"/>
    <n v="0"/>
  </r>
  <r>
    <n v="5017156881"/>
    <x v="1819"/>
    <n v="20250827791075"/>
    <x v="303"/>
    <s v="GB"/>
    <s v="DK-BM01"/>
    <x v="2"/>
    <x v="9"/>
    <d v="2025-09-02T00:00:00"/>
    <s v="NA"/>
    <x v="2"/>
    <d v="2025-09-08T00:00:00"/>
    <s v="SOLVED"/>
    <s v="Will be delivered on 08Sep2025, arrived 08Sep2025"/>
    <s v="5017156881MANCO"/>
    <x v="0"/>
    <x v="8"/>
    <b v="0"/>
    <n v="1"/>
    <n v="0"/>
  </r>
  <r>
    <n v="5017099891"/>
    <x v="1820"/>
    <n v="20250821786516"/>
    <x v="257"/>
    <s v="FR"/>
    <n v="3705"/>
    <x v="5"/>
    <x v="8"/>
    <d v="2025-09-02T00:00:00"/>
    <s v="Yes"/>
    <x v="1"/>
    <d v="2025-09-02T00:00:00"/>
    <s v="SOLVED"/>
    <m/>
    <s v="5017099891NOT SCANNABLE "/>
    <x v="0"/>
    <x v="8"/>
    <b v="0"/>
    <n v="1"/>
    <n v="0"/>
  </r>
  <r>
    <n v="5017099316"/>
    <x v="1821"/>
    <n v="20250821786493"/>
    <x v="257"/>
    <s v="GB"/>
    <n v="3402"/>
    <x v="5"/>
    <x v="8"/>
    <d v="2025-09-02T00:00:00"/>
    <s v="Yes"/>
    <x v="1"/>
    <d v="2025-09-02T00:00:00"/>
    <s v="SOLVED"/>
    <m/>
    <s v="5017099316NOT SCANNABLE "/>
    <x v="0"/>
    <x v="8"/>
    <b v="0"/>
    <n v="1"/>
    <n v="0"/>
  </r>
  <r>
    <n v="5017100010"/>
    <x v="1822"/>
    <n v="20250822787407"/>
    <x v="304"/>
    <s v="GB"/>
    <s v="MZ02"/>
    <x v="5"/>
    <x v="8"/>
    <d v="2025-09-02T00:00:00"/>
    <s v="Yes"/>
    <x v="1"/>
    <d v="2025-09-02T00:00:00"/>
    <s v="SOLVED"/>
    <s v="1 label not scannable, covered"/>
    <s v="5017100010NOT SCANNABLE "/>
    <x v="0"/>
    <x v="8"/>
    <b v="0"/>
    <n v="1"/>
    <n v="0"/>
  </r>
  <r>
    <n v="5017128413"/>
    <x v="1823"/>
    <n v="20250826789349"/>
    <x v="48"/>
    <s v="GB"/>
    <s v="DX01-L5"/>
    <x v="2"/>
    <x v="0"/>
    <d v="2025-09-02T00:00:00"/>
    <s v="Yes"/>
    <x v="1"/>
    <d v="2025-09-02T00:00:00"/>
    <s v="SOLVED"/>
    <m/>
    <s v="5017128413DAMAGE "/>
    <x v="0"/>
    <x v="8"/>
    <b v="0"/>
    <n v="1"/>
    <n v="0"/>
  </r>
  <r>
    <n v="5017128413"/>
    <x v="1823"/>
    <n v="20250826789349"/>
    <x v="48"/>
    <s v="GB"/>
    <s v="DX01-L5"/>
    <x v="2"/>
    <x v="2"/>
    <d v="2025-09-02T00:00:00"/>
    <s v="Yes"/>
    <x v="1"/>
    <d v="2025-09-02T00:00:00"/>
    <s v="SOLVED"/>
    <m/>
    <s v="5017128413MISSING LABELS ON SOME UNITS"/>
    <x v="0"/>
    <x v="8"/>
    <b v="0"/>
    <n v="1"/>
    <n v="0"/>
  </r>
  <r>
    <n v="5017142756"/>
    <x v="1824"/>
    <n v="20250826789547"/>
    <x v="127"/>
    <s v="GB"/>
    <s v="DX01-L5"/>
    <x v="10"/>
    <x v="2"/>
    <d v="2025-09-03T00:00:00"/>
    <s v="Yes"/>
    <x v="1"/>
    <d v="2025-09-03T00:00:00"/>
    <s v="SOLVED"/>
    <m/>
    <s v="5017142756MISSING LABELS ON SOME UNITS"/>
    <x v="0"/>
    <x v="8"/>
    <b v="0"/>
    <n v="1"/>
    <n v="0"/>
  </r>
  <r>
    <n v="5017143598"/>
    <x v="1825"/>
    <n v="20250827790138"/>
    <x v="15"/>
    <s v="GB"/>
    <s v="U2-L5"/>
    <x v="1"/>
    <x v="3"/>
    <d v="2025-09-03T00:00:00"/>
    <s v="Yes"/>
    <x v="1"/>
    <d v="2025-09-03T00:00:00"/>
    <s v="SOLVED"/>
    <m/>
    <s v="5017143598NO LABELS"/>
    <x v="0"/>
    <x v="8"/>
    <b v="0"/>
    <n v="1"/>
    <n v="0"/>
  </r>
  <r>
    <n v="5017157487"/>
    <x v="1826"/>
    <n v="20250825788191"/>
    <x v="52"/>
    <s v="GB"/>
    <s v="U2-L5"/>
    <x v="1"/>
    <x v="8"/>
    <d v="2025-09-03T00:00:00"/>
    <s v="Yes"/>
    <x v="1"/>
    <d v="2025-09-03T00:00:00"/>
    <s v="SOLVED"/>
    <m/>
    <s v="5017157487NOT SCANNABLE "/>
    <x v="0"/>
    <x v="8"/>
    <b v="0"/>
    <n v="1"/>
    <n v="0"/>
  </r>
  <r>
    <n v="5017157485"/>
    <x v="1826"/>
    <n v="20250828791400"/>
    <x v="52"/>
    <s v="GB"/>
    <n v="3402"/>
    <x v="1"/>
    <x v="8"/>
    <d v="2025-09-03T00:00:00"/>
    <s v="Yes"/>
    <x v="1"/>
    <d v="2025-09-03T00:00:00"/>
    <s v="SOLVED"/>
    <m/>
    <s v="5017157485NOT SCANNABLE "/>
    <x v="0"/>
    <x v="8"/>
    <b v="0"/>
    <n v="1"/>
    <n v="0"/>
  </r>
  <r>
    <n v="5017128718"/>
    <x v="1827"/>
    <n v="20250821787067"/>
    <x v="284"/>
    <s v="GB"/>
    <s v="MZ02"/>
    <x v="5"/>
    <x v="3"/>
    <d v="2025-09-03T00:00:00"/>
    <s v="Yes"/>
    <x v="1"/>
    <d v="2025-09-03T00:00:00"/>
    <s v="SOLVED"/>
    <m/>
    <s v="5017128718NO LABELS"/>
    <x v="0"/>
    <x v="8"/>
    <b v="0"/>
    <n v="1"/>
    <n v="0"/>
  </r>
  <r>
    <n v="5017172451"/>
    <x v="1828"/>
    <n v="20250828791449"/>
    <x v="136"/>
    <s v="GB"/>
    <n v="3402"/>
    <x v="1"/>
    <x v="3"/>
    <d v="2025-09-03T00:00:00"/>
    <s v="Yes"/>
    <x v="1"/>
    <d v="2025-09-03T00:00:00"/>
    <s v="SOLVED"/>
    <m/>
    <s v="5017172451NO LABELS"/>
    <x v="0"/>
    <x v="8"/>
    <b v="0"/>
    <n v="1"/>
    <n v="0"/>
  </r>
  <r>
    <n v="5017142721"/>
    <x v="1829"/>
    <n v="20250827790178"/>
    <x v="16"/>
    <s v="GB"/>
    <s v="MZ02"/>
    <x v="1"/>
    <x v="3"/>
    <d v="2025-09-03T00:00:00"/>
    <s v="Yes"/>
    <x v="1"/>
    <d v="2025-09-03T00:00:00"/>
    <s v="SOLVED"/>
    <m/>
    <s v="5017142721NO LABELS"/>
    <x v="0"/>
    <x v="8"/>
    <b v="0"/>
    <n v="1"/>
    <n v="0"/>
  </r>
  <r>
    <n v="5017142719"/>
    <x v="1829"/>
    <n v="20250827790174"/>
    <x v="16"/>
    <s v="GB"/>
    <s v="DX01-L5"/>
    <x v="1"/>
    <x v="3"/>
    <d v="2025-09-03T00:00:00"/>
    <s v="Yes"/>
    <x v="1"/>
    <d v="2025-09-03T00:00:00"/>
    <s v="SOLVED"/>
    <m/>
    <s v="5017142719NO LABELS"/>
    <x v="0"/>
    <x v="8"/>
    <b v="0"/>
    <n v="1"/>
    <n v="0"/>
  </r>
  <r>
    <n v="5017128745"/>
    <x v="1830"/>
    <n v="20250826789672"/>
    <x v="196"/>
    <s v="GB"/>
    <s v="DX01"/>
    <x v="0"/>
    <x v="3"/>
    <d v="2025-09-03T00:00:00"/>
    <s v="Yes"/>
    <x v="1"/>
    <d v="2025-09-03T00:00:00"/>
    <s v="SOLVED"/>
    <m/>
    <s v="5017128745NO LABELS"/>
    <x v="0"/>
    <x v="8"/>
    <b v="0"/>
    <n v="1"/>
    <n v="0"/>
  </r>
  <r>
    <n v="5017143523"/>
    <x v="1831"/>
    <n v="20250827790293"/>
    <x v="62"/>
    <s v="GB"/>
    <s v="DK-BM01"/>
    <x v="0"/>
    <x v="6"/>
    <d v="2025-09-03T00:00:00"/>
    <s v="Yes"/>
    <x v="1"/>
    <d v="2025-09-03T00:00:00"/>
    <s v="SOLVED"/>
    <m/>
    <s v="5017143523XX LABELS"/>
    <x v="0"/>
    <x v="8"/>
    <b v="0"/>
    <n v="1"/>
    <n v="0"/>
  </r>
  <r>
    <n v="5017128848"/>
    <x v="1832"/>
    <n v="20250821787040"/>
    <x v="123"/>
    <s v="GB"/>
    <s v="DX01-L5"/>
    <x v="1"/>
    <x v="6"/>
    <d v="2025-09-03T00:00:00"/>
    <s v="Yes"/>
    <x v="1"/>
    <d v="2025-09-03T00:00:00"/>
    <s v="SOLVED"/>
    <m/>
    <s v="5017128848XX LABELS"/>
    <x v="0"/>
    <x v="8"/>
    <b v="0"/>
    <n v="1"/>
    <n v="0"/>
  </r>
  <r>
    <n v="5017114370"/>
    <x v="1833"/>
    <n v="20250821786775"/>
    <x v="50"/>
    <s v="GB"/>
    <n v="3402"/>
    <x v="5"/>
    <x v="3"/>
    <d v="2025-09-03T00:00:00"/>
    <s v="Yes"/>
    <x v="1"/>
    <d v="2025-09-03T00:00:00"/>
    <s v="SOLVED"/>
    <m/>
    <s v="5017114370NO LABELS"/>
    <x v="0"/>
    <x v="8"/>
    <b v="0"/>
    <n v="1"/>
    <n v="0"/>
  </r>
  <r>
    <n v="5017143227"/>
    <x v="1834"/>
    <n v="20250826789933"/>
    <x v="81"/>
    <s v="GB"/>
    <n v="3402"/>
    <x v="0"/>
    <x v="3"/>
    <d v="2025-09-03T00:00:00"/>
    <s v="Yes"/>
    <x v="1"/>
    <d v="2025-09-03T00:00:00"/>
    <s v="SOLVED"/>
    <m/>
    <s v="5017143227NO LABELS"/>
    <x v="0"/>
    <x v="8"/>
    <b v="0"/>
    <n v="1"/>
    <n v="0"/>
  </r>
  <r>
    <n v="5017157098"/>
    <x v="1835"/>
    <n v="20250827790768"/>
    <x v="126"/>
    <s v="GB"/>
    <s v="DX01-L5"/>
    <x v="1"/>
    <x v="1"/>
    <d v="2025-09-03T00:00:00"/>
    <s v="Yes"/>
    <x v="1"/>
    <d v="2025-09-03T00:00:00"/>
    <s v="SOLVED"/>
    <m/>
    <s v="5017157098DAMAGED LABEL"/>
    <x v="0"/>
    <x v="8"/>
    <b v="0"/>
    <n v="1"/>
    <n v="0"/>
  </r>
  <r>
    <n v="5017157275"/>
    <x v="1836"/>
    <n v="20250825788780"/>
    <x v="112"/>
    <s v="GB"/>
    <n v="3402"/>
    <x v="1"/>
    <x v="1"/>
    <d v="2025-09-03T00:00:00"/>
    <s v="Yes"/>
    <x v="1"/>
    <d v="2025-09-03T00:00:00"/>
    <s v="SOLVED"/>
    <m/>
    <s v="5017157275DAMAGED LABEL"/>
    <x v="0"/>
    <x v="8"/>
    <b v="0"/>
    <n v="1"/>
    <n v="0"/>
  </r>
  <r>
    <n v="5017157262"/>
    <x v="1837"/>
    <n v="20250827790755"/>
    <x v="248"/>
    <s v="GB"/>
    <s v="ES01"/>
    <x v="1"/>
    <x v="2"/>
    <d v="2025-09-03T00:00:00"/>
    <s v="Yes"/>
    <x v="1"/>
    <d v="2025-09-03T00:00:00"/>
    <s v="SOLVED"/>
    <m/>
    <s v="5017157262MISSING LABELS ON SOME UNITS"/>
    <x v="0"/>
    <x v="8"/>
    <b v="0"/>
    <n v="1"/>
    <n v="0"/>
  </r>
  <r>
    <n v="5017143235"/>
    <x v="1838"/>
    <n v="20250827790447"/>
    <x v="45"/>
    <s v="GB"/>
    <s v="DX01-L5"/>
    <x v="1"/>
    <x v="6"/>
    <d v="2025-09-04T00:00:00"/>
    <s v="Yes"/>
    <x v="1"/>
    <d v="2025-09-04T00:00:00"/>
    <s v="SOLVED"/>
    <m/>
    <s v="5017143235XX LABELS"/>
    <x v="0"/>
    <x v="8"/>
    <b v="0"/>
    <n v="1"/>
    <n v="0"/>
  </r>
  <r>
    <n v="5017114318"/>
    <x v="1839"/>
    <n v="20250825788374"/>
    <x v="213"/>
    <s v="GB"/>
    <s v="MZ07"/>
    <x v="1"/>
    <x v="0"/>
    <d v="2025-09-04T00:00:00"/>
    <s v="Yes"/>
    <x v="1"/>
    <d v="2025-09-04T00:00:00"/>
    <s v="SOLVED"/>
    <m/>
    <s v="5017114318DAMAGE "/>
    <x v="0"/>
    <x v="8"/>
    <b v="0"/>
    <n v="1"/>
    <n v="0"/>
  </r>
  <r>
    <n v="5017143268"/>
    <x v="1840"/>
    <n v="20250825788767"/>
    <x v="135"/>
    <s v="GB"/>
    <n v="3402"/>
    <x v="1"/>
    <x v="0"/>
    <d v="2025-09-04T00:00:00"/>
    <s v="Yes"/>
    <x v="1"/>
    <d v="2025-09-04T00:00:00"/>
    <s v="SOLVED"/>
    <m/>
    <s v="5017143268DAMAGE "/>
    <x v="0"/>
    <x v="8"/>
    <b v="0"/>
    <n v="1"/>
    <n v="0"/>
  </r>
  <r>
    <n v="5017172546"/>
    <x v="1841"/>
    <n v="20250804775592"/>
    <x v="98"/>
    <s v="GB"/>
    <s v="OYL1"/>
    <x v="2"/>
    <x v="6"/>
    <d v="2025-09-04T00:00:00"/>
    <s v="Yes"/>
    <x v="1"/>
    <d v="2025-09-04T00:00:00"/>
    <s v="SOLVED"/>
    <m/>
    <s v="5017172546XX LABELS"/>
    <x v="0"/>
    <x v="8"/>
    <b v="0"/>
    <n v="1"/>
    <n v="0"/>
  </r>
  <r>
    <n v="5017186882"/>
    <x v="1842"/>
    <n v="20250901793757"/>
    <x v="153"/>
    <s v="GB"/>
    <n v="3402"/>
    <x v="2"/>
    <x v="8"/>
    <d v="2025-09-04T00:00:00"/>
    <s v="Yes"/>
    <x v="1"/>
    <d v="2025-09-04T00:00:00"/>
    <s v="SOLVED"/>
    <m/>
    <s v="5017186882NOT SCANNABLE "/>
    <x v="0"/>
    <x v="8"/>
    <b v="0"/>
    <n v="1"/>
    <n v="0"/>
  </r>
  <r>
    <n v="5017172443"/>
    <x v="1843"/>
    <n v="20250829792536"/>
    <x v="153"/>
    <s v="GB"/>
    <s v="DX01-L5"/>
    <x v="2"/>
    <x v="8"/>
    <d v="2025-09-04T00:00:00"/>
    <s v="Yes"/>
    <x v="1"/>
    <d v="2025-09-04T00:00:00"/>
    <s v="SOLVED"/>
    <m/>
    <s v="5017172443NOT SCANNABLE "/>
    <x v="0"/>
    <x v="8"/>
    <b v="0"/>
    <n v="1"/>
    <n v="0"/>
  </r>
  <r>
    <n v="5017172444"/>
    <x v="1843"/>
    <n v="20250829792540"/>
    <x v="153"/>
    <s v="GB"/>
    <s v="DX01-L5"/>
    <x v="2"/>
    <x v="8"/>
    <d v="2025-09-04T00:00:00"/>
    <s v="Yes"/>
    <x v="1"/>
    <d v="2025-09-04T00:00:00"/>
    <s v="SOLVED"/>
    <m/>
    <s v="5017172444NOT SCANNABLE "/>
    <x v="0"/>
    <x v="8"/>
    <b v="0"/>
    <n v="1"/>
    <n v="0"/>
  </r>
  <r>
    <n v="5017157114"/>
    <x v="1844"/>
    <n v="20250828791472"/>
    <x v="59"/>
    <s v="GB"/>
    <s v="OYL1"/>
    <x v="0"/>
    <x v="2"/>
    <d v="2025-09-04T00:00:00"/>
    <s v="Yes"/>
    <x v="1"/>
    <d v="2025-09-04T00:00:00"/>
    <s v="SOLVED"/>
    <m/>
    <s v="5017157114MISSING LABELS ON SOME UNITS"/>
    <x v="0"/>
    <x v="8"/>
    <b v="0"/>
    <n v="1"/>
    <n v="0"/>
  </r>
  <r>
    <n v="5017143440"/>
    <x v="1845"/>
    <n v="20250827790425"/>
    <x v="152"/>
    <s v="GB"/>
    <s v="MZ02"/>
    <x v="1"/>
    <x v="3"/>
    <d v="2025-09-04T00:00:00"/>
    <s v="Yes"/>
    <x v="1"/>
    <d v="2025-09-04T00:00:00"/>
    <s v="SOLVED"/>
    <m/>
    <s v="5017143440NO LABELS"/>
    <x v="0"/>
    <x v="8"/>
    <b v="0"/>
    <n v="1"/>
    <n v="0"/>
  </r>
  <r>
    <n v="5017172501"/>
    <x v="1846"/>
    <n v="20250829792728"/>
    <x v="292"/>
    <s v="FR"/>
    <n v="3705"/>
    <x v="6"/>
    <x v="3"/>
    <d v="2025-09-04T00:00:00"/>
    <s v="Yes"/>
    <x v="1"/>
    <d v="2025-09-04T00:00:00"/>
    <s v="SOLVED"/>
    <m/>
    <s v="5017172501NO LABELS"/>
    <x v="0"/>
    <x v="8"/>
    <b v="0"/>
    <n v="1"/>
    <n v="0"/>
  </r>
  <r>
    <n v="5017157024"/>
    <x v="1847"/>
    <n v="20250827790680"/>
    <x v="51"/>
    <s v="FR"/>
    <n v="3705"/>
    <x v="5"/>
    <x v="3"/>
    <d v="2025-09-04T00:00:00"/>
    <s v="Yes"/>
    <x v="1"/>
    <d v="2025-09-04T00:00:00"/>
    <s v="SOLVED"/>
    <m/>
    <s v="5017157024NO LABELS"/>
    <x v="0"/>
    <x v="8"/>
    <b v="0"/>
    <n v="1"/>
    <n v="0"/>
  </r>
  <r>
    <n v="5017157025"/>
    <x v="1847"/>
    <n v="20250827790694"/>
    <x v="51"/>
    <s v="GB"/>
    <n v="3402"/>
    <x v="11"/>
    <x v="3"/>
    <d v="2025-09-04T00:00:00"/>
    <s v="Yes"/>
    <x v="1"/>
    <d v="2025-09-04T00:00:00"/>
    <s v="SOLVED"/>
    <m/>
    <s v="5017157025NO LABELS"/>
    <x v="0"/>
    <x v="8"/>
    <b v="0"/>
    <n v="1"/>
    <n v="0"/>
  </r>
  <r>
    <n v="5017172666"/>
    <x v="1848"/>
    <n v="20250828792207"/>
    <x v="81"/>
    <s v="GB"/>
    <n v="3402"/>
    <x v="0"/>
    <x v="3"/>
    <d v="2025-09-04T00:00:00"/>
    <s v="Yes"/>
    <x v="1"/>
    <d v="2025-09-04T00:00:00"/>
    <s v="SOLVED"/>
    <m/>
    <s v="5017172666NO LABELS"/>
    <x v="0"/>
    <x v="8"/>
    <b v="0"/>
    <n v="1"/>
    <n v="0"/>
  </r>
  <r>
    <n v="5017157493"/>
    <x v="1849"/>
    <n v="20250827790845"/>
    <x v="216"/>
    <s v="GB"/>
    <s v="MZ02"/>
    <x v="0"/>
    <x v="9"/>
    <d v="2025-09-04T00:00:00"/>
    <s v="NA"/>
    <x v="0"/>
    <d v="2025-09-11T00:00:00"/>
    <s v="SOLVED"/>
    <s v="Supplier confirmed never shipped"/>
    <s v="5017157493MANCO"/>
    <x v="0"/>
    <x v="8"/>
    <b v="0"/>
    <n v="1"/>
    <n v="0"/>
  </r>
  <r>
    <n v="5017157504"/>
    <x v="1850"/>
    <n v="20250822787722"/>
    <x v="53"/>
    <s v="GB"/>
    <s v="U2-L5"/>
    <x v="1"/>
    <x v="8"/>
    <d v="2025-09-04T00:00:00"/>
    <s v="Yes"/>
    <x v="1"/>
    <d v="2025-09-04T00:00:00"/>
    <s v="SOLVED"/>
    <m/>
    <s v="5017157504NOT SCANNABLE "/>
    <x v="0"/>
    <x v="8"/>
    <b v="0"/>
    <n v="1"/>
    <n v="0"/>
  </r>
  <r>
    <n v="5017157503"/>
    <x v="1850"/>
    <n v="20250825788778"/>
    <x v="53"/>
    <s v="GB"/>
    <n v="3402"/>
    <x v="1"/>
    <x v="8"/>
    <d v="2025-09-04T00:00:00"/>
    <s v="Yes"/>
    <x v="1"/>
    <d v="2025-09-04T00:00:00"/>
    <s v="SOLVED"/>
    <m/>
    <s v="5017157503NOT SCANNABLE "/>
    <x v="0"/>
    <x v="8"/>
    <b v="0"/>
    <n v="1"/>
    <n v="0"/>
  </r>
  <r>
    <n v="5017172320"/>
    <x v="1851"/>
    <n v="20250828791962"/>
    <x v="143"/>
    <s v="GB"/>
    <s v="U2-L5"/>
    <x v="1"/>
    <x v="3"/>
    <d v="2025-09-04T00:00:00"/>
    <s v="Yes"/>
    <x v="1"/>
    <d v="2025-09-04T00:00:00"/>
    <s v="SOLVED"/>
    <m/>
    <s v="5017172320NO LABELS"/>
    <x v="0"/>
    <x v="8"/>
    <b v="0"/>
    <n v="1"/>
    <n v="0"/>
  </r>
  <r>
    <n v="5017172321"/>
    <x v="1851"/>
    <n v="20250828791925"/>
    <x v="143"/>
    <s v="GB"/>
    <n v="3402"/>
    <x v="1"/>
    <x v="3"/>
    <d v="2025-09-04T00:00:00"/>
    <s v="No"/>
    <x v="1"/>
    <d v="2025-09-04T00:00:00"/>
    <s v="SOLVED"/>
    <m/>
    <s v="5017172321NO LABELS"/>
    <x v="0"/>
    <x v="8"/>
    <b v="0"/>
    <n v="1"/>
    <n v="0"/>
  </r>
  <r>
    <n v="5017172427"/>
    <x v="1852"/>
    <n v="20250731773990"/>
    <x v="192"/>
    <s v="GB"/>
    <s v="OYL1"/>
    <x v="1"/>
    <x v="3"/>
    <d v="2025-09-04T00:00:00"/>
    <s v="Yes"/>
    <x v="1"/>
    <d v="2025-09-04T00:00:00"/>
    <s v="SOLVED"/>
    <m/>
    <s v="5017172427NO LABELS"/>
    <x v="0"/>
    <x v="8"/>
    <b v="0"/>
    <n v="1"/>
    <n v="0"/>
  </r>
  <r>
    <n v="5017127998"/>
    <x v="1853"/>
    <n v="20250825788681"/>
    <x v="22"/>
    <s v="GB"/>
    <s v="DX01-L5"/>
    <x v="8"/>
    <x v="8"/>
    <d v="2025-09-04T00:00:00"/>
    <s v="Yes"/>
    <x v="1"/>
    <d v="2025-09-04T00:00:00"/>
    <s v="SOLVED"/>
    <m/>
    <s v="5017127998NOT SCANNABLE "/>
    <x v="0"/>
    <x v="8"/>
    <b v="0"/>
    <n v="1"/>
    <n v="0"/>
  </r>
  <r>
    <n v="5017127993"/>
    <x v="1853"/>
    <n v="20250825788635"/>
    <x v="22"/>
    <s v="GB"/>
    <s v="MY02"/>
    <x v="8"/>
    <x v="8"/>
    <d v="2025-09-04T00:00:00"/>
    <s v="Yes"/>
    <x v="1"/>
    <d v="2025-09-04T00:00:00"/>
    <s v="SOLVED"/>
    <m/>
    <s v="5017127993NOT SCANNABLE "/>
    <x v="0"/>
    <x v="8"/>
    <b v="0"/>
    <n v="1"/>
    <n v="0"/>
  </r>
  <r>
    <n v="5017127997"/>
    <x v="1853"/>
    <n v="20250825788641"/>
    <x v="22"/>
    <s v="GB"/>
    <s v="OYL1"/>
    <x v="8"/>
    <x v="8"/>
    <d v="2025-09-04T00:00:00"/>
    <s v="Yes"/>
    <x v="1"/>
    <d v="2025-09-04T00:00:00"/>
    <s v="SOLVED"/>
    <m/>
    <s v="5017127997NOT SCANNABLE "/>
    <x v="0"/>
    <x v="8"/>
    <b v="0"/>
    <n v="1"/>
    <n v="0"/>
  </r>
  <r>
    <n v="5017127995"/>
    <x v="1853"/>
    <n v="20250825788652"/>
    <x v="22"/>
    <s v="GB"/>
    <s v="MZ02"/>
    <x v="8"/>
    <x v="8"/>
    <d v="2025-09-04T00:00:00"/>
    <s v="Yes"/>
    <x v="1"/>
    <d v="2025-09-04T00:00:00"/>
    <s v="SOLVED"/>
    <m/>
    <s v="5017127995NOT SCANNABLE "/>
    <x v="0"/>
    <x v="8"/>
    <b v="0"/>
    <n v="1"/>
    <n v="0"/>
  </r>
  <r>
    <n v="5017172781"/>
    <x v="1854"/>
    <n v="20250827790322"/>
    <x v="9"/>
    <s v="GB"/>
    <s v="MZ07"/>
    <x v="8"/>
    <x v="8"/>
    <d v="2025-09-04T00:00:00"/>
    <s v="Yes"/>
    <x v="1"/>
    <d v="2025-09-04T00:00:00"/>
    <s v="SOLVED"/>
    <m/>
    <s v="5017172781NOT SCANNABLE "/>
    <x v="0"/>
    <x v="8"/>
    <b v="0"/>
    <n v="1"/>
    <n v="0"/>
  </r>
  <r>
    <n v="5017143086"/>
    <x v="1855"/>
    <n v="20250826789503"/>
    <x v="4"/>
    <s v="GB"/>
    <s v="MZ02"/>
    <x v="0"/>
    <x v="3"/>
    <d v="2025-09-04T00:00:00"/>
    <s v="Yes"/>
    <x v="1"/>
    <d v="2025-09-04T00:00:00"/>
    <s v="SOLVED"/>
    <m/>
    <s v="5017143086NO LABELS"/>
    <x v="0"/>
    <x v="8"/>
    <b v="0"/>
    <n v="1"/>
    <n v="0"/>
  </r>
  <r>
    <n v="5017157110"/>
    <x v="1856"/>
    <n v="20250828791667"/>
    <x v="215"/>
    <s v="GB"/>
    <s v="OYL1"/>
    <x v="0"/>
    <x v="3"/>
    <d v="2025-09-04T00:00:00"/>
    <s v="No"/>
    <x v="1"/>
    <d v="2025-09-04T00:00:00"/>
    <s v="SOLVED"/>
    <m/>
    <s v="5017157110NO LABELS"/>
    <x v="0"/>
    <x v="8"/>
    <b v="0"/>
    <n v="1"/>
    <n v="0"/>
  </r>
  <r>
    <n v="5017142409"/>
    <x v="1857"/>
    <n v="20250826789714"/>
    <x v="47"/>
    <s v="GB"/>
    <s v="DK-BM01"/>
    <x v="0"/>
    <x v="2"/>
    <d v="2025-09-04T00:00:00"/>
    <s v="No"/>
    <x v="1"/>
    <d v="2025-09-04T00:00:00"/>
    <s v="SOLVED"/>
    <m/>
    <s v="5017142409MISSING LABELS ON SOME UNITS"/>
    <x v="0"/>
    <x v="8"/>
    <b v="0"/>
    <n v="1"/>
    <n v="0"/>
  </r>
  <r>
    <n v="5017142406"/>
    <x v="1857"/>
    <n v="20250826789719"/>
    <x v="47"/>
    <s v="GB"/>
    <s v="DX01-L5"/>
    <x v="0"/>
    <x v="9"/>
    <d v="2025-09-04T00:00:00"/>
    <s v="NA"/>
    <x v="2"/>
    <d v="2025-09-11T00:00:00"/>
    <s v="SOLVED"/>
    <s v="will be delivered on 10Sep2025, received on 11Sep2025"/>
    <s v="5017142406MANCO"/>
    <x v="0"/>
    <x v="8"/>
    <b v="0"/>
    <n v="1"/>
    <n v="0"/>
  </r>
  <r>
    <n v="5017143204"/>
    <x v="1858"/>
    <n v="20250826789185"/>
    <x v="230"/>
    <s v="GB"/>
    <s v="MZ02"/>
    <x v="0"/>
    <x v="3"/>
    <d v="2025-09-04T00:00:00"/>
    <s v="Yes"/>
    <x v="1"/>
    <d v="2025-09-04T00:00:00"/>
    <s v="SOLVED"/>
    <m/>
    <s v="5017143204NO LABELS"/>
    <x v="0"/>
    <x v="8"/>
    <b v="0"/>
    <n v="1"/>
    <n v="0"/>
  </r>
  <r>
    <n v="5017142409"/>
    <x v="1857"/>
    <n v="20250826789714"/>
    <x v="47"/>
    <s v="GB"/>
    <s v="DK-BM01"/>
    <x v="0"/>
    <x v="5"/>
    <d v="2025-09-04T00:00:00"/>
    <s v="NA"/>
    <x v="1"/>
    <d v="2025-09-05T00:00:00"/>
    <s v="SOLVED"/>
    <s v="18 instead of 17 received, 1 extra, confirmed by NCC to ship out, was priority shipment"/>
    <s v="5017142409AMOUNT"/>
    <x v="0"/>
    <x v="8"/>
    <b v="0"/>
    <n v="1"/>
    <n v="0"/>
  </r>
  <r>
    <n v="5017172373"/>
    <x v="1859"/>
    <n v="20250828792031"/>
    <x v="117"/>
    <s v="GB"/>
    <s v="OYL1"/>
    <x v="0"/>
    <x v="3"/>
    <d v="2025-09-05T00:00:00"/>
    <s v="Yes"/>
    <x v="1"/>
    <d v="2025-09-05T00:00:00"/>
    <s v="SOLVED"/>
    <m/>
    <s v="5017172373NO LABELS"/>
    <x v="0"/>
    <x v="8"/>
    <b v="0"/>
    <n v="1"/>
    <n v="0"/>
  </r>
  <r>
    <n v="5017187348"/>
    <x v="1860"/>
    <n v="20250829792919"/>
    <x v="70"/>
    <s v="GB"/>
    <s v="MY02"/>
    <x v="1"/>
    <x v="3"/>
    <d v="2025-09-05T00:00:00"/>
    <s v="Yes"/>
    <x v="1"/>
    <d v="2025-09-05T00:00:00"/>
    <s v="SOLVED"/>
    <m/>
    <s v="5017187348NO LABELS"/>
    <x v="0"/>
    <x v="8"/>
    <b v="0"/>
    <n v="1"/>
    <n v="0"/>
  </r>
  <r>
    <n v="5017172632"/>
    <x v="1861"/>
    <n v="20250829792603"/>
    <x v="44"/>
    <s v="GB"/>
    <s v="DX01-L5"/>
    <x v="1"/>
    <x v="3"/>
    <d v="2025-09-05T00:00:00"/>
    <s v="Yes"/>
    <x v="1"/>
    <d v="2025-09-05T00:00:00"/>
    <s v="SOLVED"/>
    <m/>
    <s v="5017172632NO LABELS"/>
    <x v="0"/>
    <x v="8"/>
    <b v="0"/>
    <n v="1"/>
    <n v="0"/>
  </r>
  <r>
    <n v="5017172484"/>
    <x v="1862"/>
    <n v="20250828791442"/>
    <x v="114"/>
    <s v="GB"/>
    <s v="OYL1"/>
    <x v="1"/>
    <x v="3"/>
    <d v="2025-09-05T00:00:00"/>
    <s v="Yes"/>
    <x v="1"/>
    <d v="2025-09-05T00:00:00"/>
    <s v="SOLVED"/>
    <m/>
    <s v="5017172484NO LABELS"/>
    <x v="0"/>
    <x v="8"/>
    <b v="0"/>
    <n v="1"/>
    <n v="0"/>
  </r>
  <r>
    <n v="5017187214"/>
    <x v="1863"/>
    <n v="20250829792755"/>
    <x v="21"/>
    <s v="GB"/>
    <s v="DX01"/>
    <x v="1"/>
    <x v="1"/>
    <d v="2025-09-05T00:00:00"/>
    <s v="Yes"/>
    <x v="1"/>
    <d v="2025-09-05T00:00:00"/>
    <s v="SOLVED"/>
    <m/>
    <s v="5017187214DAMAGED LABEL"/>
    <x v="0"/>
    <x v="8"/>
    <b v="0"/>
    <n v="1"/>
    <n v="0"/>
  </r>
  <r>
    <n v="5017201717"/>
    <x v="1864"/>
    <n v="20250902794448"/>
    <x v="153"/>
    <s v="GB"/>
    <s v="U2-L5"/>
    <x v="2"/>
    <x v="8"/>
    <d v="2025-09-05T00:00:00"/>
    <s v="Yes"/>
    <x v="1"/>
    <d v="2025-09-05T00:00:00"/>
    <s v="SOLVED"/>
    <m/>
    <s v="5017201717NOT SCANNABLE "/>
    <x v="0"/>
    <x v="8"/>
    <b v="0"/>
    <n v="1"/>
    <n v="0"/>
  </r>
  <r>
    <n v="5016927146"/>
    <x v="1865"/>
    <n v="20250729772563"/>
    <x v="18"/>
    <s v="GB"/>
    <s v="DX01-L5"/>
    <x v="1"/>
    <x v="5"/>
    <d v="2025-09-05T00:00:00"/>
    <s v="Yes"/>
    <x v="1"/>
    <d v="2025-09-05T00:00:00"/>
    <s v="SOLVED"/>
    <s v="only 2 of the 5 received, 3 Manco - Confirmed 2"/>
    <s v="5016927146AMOUNT"/>
    <x v="0"/>
    <x v="8"/>
    <b v="0"/>
    <n v="1"/>
    <n v="0"/>
  </r>
  <r>
    <n v="5017186903"/>
    <x v="1866"/>
    <n v="20250901793665"/>
    <x v="139"/>
    <s v="GB"/>
    <s v="DX01-L5"/>
    <x v="0"/>
    <x v="3"/>
    <d v="2025-09-05T00:00:00"/>
    <s v="Yes"/>
    <x v="1"/>
    <d v="2025-09-05T00:00:00"/>
    <s v="SOLVED"/>
    <m/>
    <s v="5017186903NO LABELS"/>
    <x v="0"/>
    <x v="8"/>
    <b v="0"/>
    <n v="1"/>
    <n v="0"/>
  </r>
  <r>
    <n v="5017157451"/>
    <x v="1867"/>
    <n v="20250828791739"/>
    <x v="118"/>
    <s v="FR"/>
    <n v="3705"/>
    <x v="5"/>
    <x v="8"/>
    <d v="2025-09-05T00:00:00"/>
    <s v="Yes"/>
    <x v="1"/>
    <d v="2025-09-05T00:00:00"/>
    <s v="SOLVED"/>
    <s v="labels copied, very bad quality"/>
    <s v="5017157451NOT SCANNABLE "/>
    <x v="0"/>
    <x v="8"/>
    <b v="0"/>
    <n v="1"/>
    <n v="0"/>
  </r>
  <r>
    <n v="5017156813"/>
    <x v="1868"/>
    <n v="20250828791773"/>
    <x v="221"/>
    <s v="GB"/>
    <s v="DK-BM01"/>
    <x v="5"/>
    <x v="3"/>
    <d v="2025-09-05T00:00:00"/>
    <s v="Yes"/>
    <x v="1"/>
    <d v="2025-09-05T00:00:00"/>
    <s v="SOLVED"/>
    <m/>
    <s v="5017156813NO LABELS"/>
    <x v="0"/>
    <x v="8"/>
    <b v="0"/>
    <n v="1"/>
    <n v="0"/>
  </r>
  <r>
    <n v="5017157448"/>
    <x v="1867"/>
    <n v="20250828791517"/>
    <x v="118"/>
    <s v="FR"/>
    <n v="3705"/>
    <x v="5"/>
    <x v="8"/>
    <d v="2025-09-05T00:00:00"/>
    <s v="No"/>
    <x v="1"/>
    <d v="2025-09-05T00:00:00"/>
    <s v="SOLVED"/>
    <m/>
    <s v="5017157448NOT SCANNABLE "/>
    <x v="0"/>
    <x v="8"/>
    <b v="0"/>
    <n v="1"/>
    <n v="0"/>
  </r>
  <r>
    <n v="5017187125"/>
    <x v="1869"/>
    <n v="20250829792323"/>
    <x v="282"/>
    <s v="GB"/>
    <s v="DK-BM01"/>
    <x v="2"/>
    <x v="3"/>
    <d v="2025-09-08T00:00:00"/>
    <s v="Yes"/>
    <x v="1"/>
    <d v="2025-09-08T00:00:00"/>
    <s v="SOLVED"/>
    <m/>
    <s v="5017187125NO LABELS"/>
    <x v="0"/>
    <x v="8"/>
    <b v="0"/>
    <n v="1"/>
    <n v="0"/>
  </r>
  <r>
    <n v="5017201376"/>
    <x v="1870"/>
    <n v="20250829792821"/>
    <x v="92"/>
    <s v="GB"/>
    <n v="3402"/>
    <x v="0"/>
    <x v="0"/>
    <d v="2025-09-08T00:00:00"/>
    <s v="Yes"/>
    <x v="1"/>
    <d v="2025-09-08T00:00:00"/>
    <s v="SOLVED"/>
    <m/>
    <s v="5017201376DAMAGE "/>
    <x v="0"/>
    <x v="8"/>
    <b v="0"/>
    <n v="1"/>
    <n v="0"/>
  </r>
  <r>
    <n v="5017187270"/>
    <x v="1871"/>
    <n v="20250731774373"/>
    <x v="62"/>
    <s v="GB"/>
    <s v="DK-BM01"/>
    <x v="0"/>
    <x v="6"/>
    <d v="2025-09-08T00:00:00"/>
    <s v="Yes"/>
    <x v="1"/>
    <d v="2025-09-08T00:00:00"/>
    <s v="SOLVED"/>
    <s v="XX label only on the extra pallets, labeling was correct"/>
    <s v="5017187270XX LABELS"/>
    <x v="0"/>
    <x v="8"/>
    <b v="0"/>
    <n v="1"/>
    <n v="0"/>
  </r>
  <r>
    <n v="5017187320"/>
    <x v="1872"/>
    <n v="20250901793428"/>
    <x v="43"/>
    <s v="GB"/>
    <s v="U2-L5"/>
    <x v="1"/>
    <x v="3"/>
    <d v="2025-09-08T00:00:00"/>
    <s v="Yes"/>
    <x v="1"/>
    <d v="2025-09-08T00:00:00"/>
    <s v="SOLVED"/>
    <m/>
    <s v="5017187320NO LABELS"/>
    <x v="0"/>
    <x v="8"/>
    <b v="0"/>
    <n v="1"/>
    <n v="0"/>
  </r>
  <r>
    <n v="5017201524"/>
    <x v="1873"/>
    <n v="20250902794894"/>
    <x v="70"/>
    <s v="GB"/>
    <s v="MZ02"/>
    <x v="1"/>
    <x v="3"/>
    <d v="2025-09-08T00:00:00"/>
    <s v="Yes"/>
    <x v="1"/>
    <d v="2025-09-08T00:00:00"/>
    <s v="SOLVED"/>
    <m/>
    <s v="5017201524NO LABELS"/>
    <x v="0"/>
    <x v="8"/>
    <b v="0"/>
    <n v="1"/>
    <n v="0"/>
  </r>
  <r>
    <n v="5017201603"/>
    <x v="1874"/>
    <n v="20250902794721"/>
    <x v="96"/>
    <s v="GB"/>
    <s v="DX01-L5"/>
    <x v="1"/>
    <x v="3"/>
    <d v="2025-09-08T00:00:00"/>
    <s v="No"/>
    <x v="1"/>
    <d v="2025-09-08T00:00:00"/>
    <s v="SOLVED"/>
    <m/>
    <s v="5017201603NO LABELS"/>
    <x v="0"/>
    <x v="8"/>
    <b v="0"/>
    <n v="1"/>
    <n v="0"/>
  </r>
  <r>
    <n v="5017202153"/>
    <x v="1875"/>
    <n v="20250902794463"/>
    <x v="44"/>
    <s v="GB"/>
    <s v="DX01-L5"/>
    <x v="1"/>
    <x v="3"/>
    <d v="2025-09-08T00:00:00"/>
    <s v="Yes"/>
    <x v="1"/>
    <d v="2025-09-08T00:00:00"/>
    <s v="SOLVED"/>
    <m/>
    <s v="5017202153NO LABELS"/>
    <x v="0"/>
    <x v="8"/>
    <b v="0"/>
    <n v="1"/>
    <n v="0"/>
  </r>
  <r>
    <n v="5017202061"/>
    <x v="1876"/>
    <n v="20250902794423"/>
    <x v="37"/>
    <s v="GB"/>
    <s v="DX01-L5"/>
    <x v="1"/>
    <x v="3"/>
    <d v="2025-09-08T00:00:00"/>
    <s v="Yes"/>
    <x v="1"/>
    <d v="2025-09-08T00:00:00"/>
    <s v="SOLVED"/>
    <m/>
    <s v="5017202061NO LABELS"/>
    <x v="0"/>
    <x v="8"/>
    <b v="0"/>
    <n v="1"/>
    <n v="0"/>
  </r>
  <r>
    <n v="5017202147"/>
    <x v="1877"/>
    <n v="20250828791924"/>
    <x v="201"/>
    <s v="GB"/>
    <n v="3402"/>
    <x v="1"/>
    <x v="3"/>
    <d v="2025-09-08T00:00:00"/>
    <s v="Yes"/>
    <x v="1"/>
    <d v="2025-09-08T00:00:00"/>
    <s v="SOLVED"/>
    <m/>
    <s v="5017202147NO LABELS"/>
    <x v="0"/>
    <x v="8"/>
    <b v="0"/>
    <n v="1"/>
    <n v="0"/>
  </r>
  <r>
    <n v="5017186887"/>
    <x v="1878"/>
    <n v="20250901793478"/>
    <x v="213"/>
    <s v="GB"/>
    <s v="MZ07"/>
    <x v="1"/>
    <x v="4"/>
    <d v="2025-09-08T00:00:00"/>
    <s v="Yes"/>
    <x v="1"/>
    <d v="2025-09-08T00:00:00"/>
    <s v="SOLVED"/>
    <s v="2 missing labels on 2 palets 4 labels on 2 other palets"/>
    <s v="5017186887INCORRECT LABELS "/>
    <x v="0"/>
    <x v="8"/>
    <b v="0"/>
    <n v="1"/>
    <n v="0"/>
  </r>
  <r>
    <n v="5017186887"/>
    <x v="1878"/>
    <n v="20250901793478"/>
    <x v="213"/>
    <s v="GB"/>
    <s v="MZ07"/>
    <x v="1"/>
    <x v="0"/>
    <d v="2025-09-08T00:00:00"/>
    <s v="Yes"/>
    <x v="1"/>
    <d v="2025-09-08T00:00:00"/>
    <s v="SOLVED"/>
    <m/>
    <s v="5017186887DAMAGE "/>
    <x v="0"/>
    <x v="8"/>
    <b v="0"/>
    <n v="1"/>
    <n v="0"/>
  </r>
  <r>
    <n v="5017186939"/>
    <x v="1879"/>
    <n v="20250901793249"/>
    <x v="69"/>
    <s v="GB"/>
    <n v="3402"/>
    <x v="1"/>
    <x v="2"/>
    <d v="2025-09-08T00:00:00"/>
    <s v="Yes"/>
    <x v="1"/>
    <d v="2025-09-08T00:00:00"/>
    <s v="SOLVED"/>
    <s v="1 unit was missing a label"/>
    <s v="5017186939MISSING LABELS ON SOME UNITS"/>
    <x v="0"/>
    <x v="8"/>
    <b v="0"/>
    <n v="1"/>
    <n v="0"/>
  </r>
  <r>
    <n v="5017187009"/>
    <x v="1880"/>
    <n v="20250827791029"/>
    <x v="57"/>
    <s v="GB"/>
    <s v="DX01-L5"/>
    <x v="0"/>
    <x v="6"/>
    <d v="2025-09-08T00:00:00"/>
    <s v="Yes"/>
    <x v="1"/>
    <d v="2025-09-08T00:00:00"/>
    <s v="SOLVED"/>
    <s v="XX label only on the extra pallets, labeling was correct"/>
    <s v="5017187009XX LABELS"/>
    <x v="0"/>
    <x v="8"/>
    <b v="0"/>
    <n v="1"/>
    <n v="0"/>
  </r>
  <r>
    <n v="5017172614"/>
    <x v="1881"/>
    <n v="20250826789711"/>
    <x v="270"/>
    <s v="GB"/>
    <s v="U2-L5"/>
    <x v="0"/>
    <x v="6"/>
    <d v="2025-09-08T00:00:00"/>
    <s v="Yes"/>
    <x v="1"/>
    <d v="2025-09-08T00:00:00"/>
    <s v="SOLVED"/>
    <s v="XX label instead of cat label "/>
    <s v="5017172614XX LABELS"/>
    <x v="0"/>
    <x v="8"/>
    <b v="0"/>
    <n v="1"/>
    <n v="0"/>
  </r>
  <r>
    <n v="5017156786"/>
    <x v="1882"/>
    <n v="20250828791670"/>
    <x v="121"/>
    <s v="GB"/>
    <n v="3402"/>
    <x v="0"/>
    <x v="8"/>
    <d v="2025-09-08T00:00:00"/>
    <s v="Yes"/>
    <x v="1"/>
    <d v="2025-09-08T00:00:00"/>
    <s v="SOLVED"/>
    <m/>
    <s v="5017156786NOT SCANNABLE "/>
    <x v="0"/>
    <x v="8"/>
    <b v="0"/>
    <n v="1"/>
    <n v="0"/>
  </r>
  <r>
    <n v="5017201874"/>
    <x v="1883"/>
    <n v="20250901794090"/>
    <x v="262"/>
    <s v="FR"/>
    <n v="3705"/>
    <x v="0"/>
    <x v="2"/>
    <d v="2025-09-08T00:00:00"/>
    <s v="Yes"/>
    <x v="1"/>
    <d v="2025-09-08T00:00:00"/>
    <s v="SOLVED"/>
    <s v="1 colli missing label"/>
    <s v="5017201874MISSING LABELS ON SOME UNITS"/>
    <x v="0"/>
    <x v="8"/>
    <b v="0"/>
    <n v="1"/>
    <n v="0"/>
  </r>
  <r>
    <n v="5017187230"/>
    <x v="1884"/>
    <n v="20250901793298"/>
    <x v="121"/>
    <s v="GB"/>
    <s v="U2-L5"/>
    <x v="0"/>
    <x v="8"/>
    <d v="2025-09-08T00:00:00"/>
    <s v="Yes"/>
    <x v="1"/>
    <d v="2025-09-08T00:00:00"/>
    <s v="SOLVED"/>
    <m/>
    <s v="5017187230NOT SCANNABLE "/>
    <x v="0"/>
    <x v="8"/>
    <b v="0"/>
    <n v="1"/>
    <n v="0"/>
  </r>
  <r>
    <n v="5017186853"/>
    <x v="1885"/>
    <n v="20250827790803"/>
    <x v="268"/>
    <s v="FR"/>
    <n v="3705"/>
    <x v="6"/>
    <x v="8"/>
    <d v="2025-09-08T00:00:00"/>
    <s v="Yes"/>
    <x v="1"/>
    <d v="2025-09-08T00:00:00"/>
    <s v="SOLVED"/>
    <m/>
    <s v="5017186853NOT SCANNABLE "/>
    <x v="0"/>
    <x v="8"/>
    <b v="0"/>
    <n v="1"/>
    <n v="0"/>
  </r>
  <r>
    <n v="5017186855"/>
    <x v="1885"/>
    <n v="20250827790804"/>
    <x v="268"/>
    <s v="FR"/>
    <n v="3705"/>
    <x v="6"/>
    <x v="8"/>
    <d v="2025-09-08T00:00:00"/>
    <s v="Yes"/>
    <x v="1"/>
    <d v="2025-09-08T00:00:00"/>
    <s v="SOLVED"/>
    <m/>
    <s v="5017186855NOT SCANNABLE "/>
    <x v="0"/>
    <x v="8"/>
    <b v="0"/>
    <n v="1"/>
    <n v="0"/>
  </r>
  <r>
    <n v="5017187054"/>
    <x v="1886"/>
    <n v="20250901793501"/>
    <x v="251"/>
    <s v="FR"/>
    <n v="3705"/>
    <x v="6"/>
    <x v="8"/>
    <d v="2025-09-08T00:00:00"/>
    <s v="Yes"/>
    <x v="1"/>
    <d v="2025-09-08T00:00:00"/>
    <s v="SOLVED"/>
    <m/>
    <s v="5017187054NOT SCANNABLE "/>
    <x v="0"/>
    <x v="8"/>
    <b v="0"/>
    <n v="1"/>
    <n v="0"/>
  </r>
  <r>
    <n v="5017201936"/>
    <x v="1887"/>
    <n v="20250822787444"/>
    <x v="305"/>
    <s v="FR"/>
    <n v="3705"/>
    <x v="6"/>
    <x v="3"/>
    <d v="2025-09-08T00:00:00"/>
    <s v="Yes"/>
    <x v="1"/>
    <d v="2025-09-08T00:00:00"/>
    <s v="SOLVED"/>
    <m/>
    <s v="5017201936NO LABELS"/>
    <x v="0"/>
    <x v="8"/>
    <b v="0"/>
    <n v="1"/>
    <n v="0"/>
  </r>
  <r>
    <n v="5017231261"/>
    <x v="1888"/>
    <n v="20250813781243"/>
    <x v="283"/>
    <s v="GB"/>
    <s v="MZ07"/>
    <x v="2"/>
    <x v="8"/>
    <d v="2025-09-09T00:00:00"/>
    <s v="Yes"/>
    <x v="1"/>
    <d v="2025-09-09T00:00:00"/>
    <s v="SOLVED"/>
    <s v="1 label of the 7 not scannable"/>
    <s v="5017231261NOT SCANNABLE "/>
    <x v="0"/>
    <x v="8"/>
    <b v="0"/>
    <n v="1"/>
    <n v="0"/>
  </r>
  <r>
    <n v="5017231238"/>
    <x v="1889"/>
    <n v="20250904796741"/>
    <x v="5"/>
    <s v="GB"/>
    <s v="U2-L5"/>
    <x v="2"/>
    <x v="0"/>
    <d v="2025-09-09T00:00:00"/>
    <s v="Yes"/>
    <x v="1"/>
    <d v="2025-09-09T00:00:00"/>
    <s v="SOLVED"/>
    <m/>
    <s v="5017231238DAMAGE "/>
    <x v="0"/>
    <x v="8"/>
    <b v="0"/>
    <n v="1"/>
    <n v="0"/>
  </r>
  <r>
    <n v="5017200888"/>
    <x v="1890"/>
    <n v="20250827791032"/>
    <x v="57"/>
    <s v="GB"/>
    <s v="DX01-L5"/>
    <x v="0"/>
    <x v="6"/>
    <d v="2025-09-09T00:00:00"/>
    <s v="Yes"/>
    <x v="1"/>
    <d v="2025-09-09T00:00:00"/>
    <s v="SOLVED"/>
    <s v="1 XX label only the extra, correct labeled"/>
    <s v="5017200888XX LABELS"/>
    <x v="0"/>
    <x v="8"/>
    <b v="0"/>
    <n v="1"/>
    <n v="0"/>
  </r>
  <r>
    <n v="5017200928"/>
    <x v="1891"/>
    <n v="20250902794436"/>
    <x v="12"/>
    <s v="GB"/>
    <s v="DX01-L5"/>
    <x v="2"/>
    <x v="3"/>
    <d v="2025-09-09T00:00:00"/>
    <s v="Yes"/>
    <x v="1"/>
    <d v="2025-09-09T00:00:00"/>
    <s v="SOLVED"/>
    <m/>
    <s v="5017200928NO LABELS"/>
    <x v="0"/>
    <x v="8"/>
    <b v="0"/>
    <n v="1"/>
    <n v="0"/>
  </r>
  <r>
    <n v="5017216517"/>
    <x v="1892"/>
    <n v="20250903795436"/>
    <x v="12"/>
    <s v="GB"/>
    <s v="DX01-L5"/>
    <x v="2"/>
    <x v="3"/>
    <d v="2025-09-09T00:00:00"/>
    <s v="Yes"/>
    <x v="1"/>
    <d v="2025-09-09T00:00:00"/>
    <s v="SOLVED"/>
    <m/>
    <s v="5017216517NO LABELS"/>
    <x v="0"/>
    <x v="8"/>
    <b v="0"/>
    <n v="1"/>
    <n v="0"/>
  </r>
  <r>
    <n v="5017216598"/>
    <x v="1893"/>
    <n v="20250828791846"/>
    <x v="249"/>
    <s v="GB"/>
    <s v="DK-BM01"/>
    <x v="2"/>
    <x v="5"/>
    <d v="2025-09-09T00:00:00"/>
    <s v="NA"/>
    <x v="0"/>
    <d v="2025-09-12T00:00:00"/>
    <s v="SOLVED"/>
    <s v="only 10 of the 16 recevied, 6 Manco, all received on 12Sep2025"/>
    <s v="5017216598AMOUNT"/>
    <x v="0"/>
    <x v="8"/>
    <b v="0"/>
    <n v="1"/>
    <n v="0"/>
  </r>
  <r>
    <n v="5017216579"/>
    <x v="1894"/>
    <n v="20250902794402"/>
    <x v="299"/>
    <s v="FR"/>
    <n v="3705"/>
    <x v="8"/>
    <x v="3"/>
    <d v="2025-09-09T00:00:00"/>
    <s v="Yes"/>
    <x v="1"/>
    <d v="2025-09-09T00:00:00"/>
    <s v="SOLVED"/>
    <m/>
    <s v="5017216579NO LABELS"/>
    <x v="0"/>
    <x v="8"/>
    <b v="0"/>
    <n v="1"/>
    <n v="0"/>
  </r>
  <r>
    <n v="5017216764"/>
    <x v="1895"/>
    <n v="20250901793970"/>
    <x v="306"/>
    <s v="GB"/>
    <s v="DX01-L5"/>
    <x v="2"/>
    <x v="1"/>
    <d v="2025-09-09T00:00:00"/>
    <s v="Yes"/>
    <x v="1"/>
    <d v="2025-09-09T00:00:00"/>
    <s v="SOLVED"/>
    <m/>
    <s v="5017216764DAMAGED LABEL"/>
    <x v="0"/>
    <x v="8"/>
    <b v="0"/>
    <n v="1"/>
    <n v="0"/>
  </r>
  <r>
    <n v="5017216710"/>
    <x v="1896"/>
    <n v="20250902794690"/>
    <x v="51"/>
    <s v="FR"/>
    <n v="3705"/>
    <x v="12"/>
    <x v="3"/>
    <d v="2025-09-09T00:00:00"/>
    <s v="Yes"/>
    <x v="1"/>
    <d v="2025-09-09T00:00:00"/>
    <s v="SOLVED"/>
    <m/>
    <s v="5017216710NO LABELS"/>
    <x v="0"/>
    <x v="8"/>
    <b v="0"/>
    <n v="1"/>
    <n v="0"/>
  </r>
  <r>
    <n v="5017172381"/>
    <x v="1897"/>
    <n v="20250828791605"/>
    <x v="257"/>
    <s v="FR"/>
    <n v="3705"/>
    <x v="5"/>
    <x v="8"/>
    <d v="2025-09-09T00:00:00"/>
    <s v="Yes"/>
    <x v="1"/>
    <d v="2025-09-09T00:00:00"/>
    <s v="SOLVED"/>
    <m/>
    <s v="5017172381NOT SCANNABLE "/>
    <x v="0"/>
    <x v="8"/>
    <b v="0"/>
    <n v="1"/>
    <n v="0"/>
  </r>
  <r>
    <n v="5017172380"/>
    <x v="1897"/>
    <n v="20250828791623"/>
    <x v="257"/>
    <s v="GB"/>
    <n v="3402"/>
    <x v="5"/>
    <x v="8"/>
    <d v="2025-09-09T00:00:00"/>
    <s v="Yes"/>
    <x v="1"/>
    <d v="2025-09-09T00:00:00"/>
    <s v="SOLVED"/>
    <m/>
    <s v="5017172380NOT SCANNABLE "/>
    <x v="0"/>
    <x v="8"/>
    <b v="0"/>
    <n v="1"/>
    <n v="0"/>
  </r>
  <r>
    <n v="5017246505"/>
    <x v="1898"/>
    <n v="20250904796655"/>
    <x v="27"/>
    <s v="GB"/>
    <s v="U2-L5"/>
    <x v="0"/>
    <x v="8"/>
    <d v="2025-09-10T00:00:00"/>
    <s v="Yes"/>
    <x v="1"/>
    <d v="2025-09-10T00:00:00"/>
    <s v="SOLVED"/>
    <m/>
    <s v="5017246505NOT SCANNABLE "/>
    <x v="0"/>
    <x v="8"/>
    <b v="0"/>
    <n v="1"/>
    <n v="0"/>
  </r>
  <r>
    <n v="5017246792"/>
    <x v="1899"/>
    <n v="20250904796702"/>
    <x v="27"/>
    <s v="GB"/>
    <s v="U2-L5"/>
    <x v="0"/>
    <x v="8"/>
    <d v="2025-09-10T00:00:00"/>
    <s v="Yes"/>
    <x v="1"/>
    <d v="2025-09-10T00:00:00"/>
    <s v="SOLVED"/>
    <m/>
    <s v="5017246792NOT SCANNABLE "/>
    <x v="0"/>
    <x v="8"/>
    <b v="0"/>
    <n v="1"/>
    <n v="0"/>
  </r>
  <r>
    <n v="5017216704"/>
    <x v="1900"/>
    <n v="20250901793686"/>
    <x v="125"/>
    <s v="GB"/>
    <s v="OYL1"/>
    <x v="1"/>
    <x v="1"/>
    <d v="2025-09-10T00:00:00"/>
    <s v="Yes"/>
    <x v="2"/>
    <d v="2025-09-10T00:00:00"/>
    <s v="SOLVED"/>
    <m/>
    <s v="5017216704DAMAGED LABEL"/>
    <x v="0"/>
    <x v="8"/>
    <b v="0"/>
    <n v="1"/>
    <n v="0"/>
  </r>
  <r>
    <n v="5017216595"/>
    <x v="1901"/>
    <n v="20250903795348"/>
    <x v="28"/>
    <s v="GB"/>
    <s v="U2-L5"/>
    <x v="1"/>
    <x v="6"/>
    <d v="2025-09-10T00:00:00"/>
    <s v="Yes"/>
    <x v="1"/>
    <d v="2025-09-10T00:00:00"/>
    <s v="SOLVED"/>
    <s v="all labels XX labels, incorrect"/>
    <s v="5017216595XX LABELS"/>
    <x v="0"/>
    <x v="8"/>
    <b v="0"/>
    <n v="1"/>
    <n v="0"/>
  </r>
  <r>
    <n v="5017216582"/>
    <x v="1902"/>
    <n v="20250902794891"/>
    <x v="248"/>
    <s v="GB"/>
    <s v="ES01"/>
    <x v="1"/>
    <x v="2"/>
    <d v="2025-09-10T00:00:00"/>
    <s v="Yes"/>
    <x v="2"/>
    <d v="2025-09-10T00:00:00"/>
    <s v="SOLVED"/>
    <m/>
    <s v="5017216582MISSING LABELS ON SOME UNITS"/>
    <x v="0"/>
    <x v="8"/>
    <b v="0"/>
    <n v="1"/>
    <n v="0"/>
  </r>
  <r>
    <n v="5017216220"/>
    <x v="1903"/>
    <n v="20250903795266"/>
    <x v="45"/>
    <s v="GB"/>
    <s v="MZ02"/>
    <x v="1"/>
    <x v="8"/>
    <d v="2025-09-10T00:00:00"/>
    <s v="Yes"/>
    <x v="1"/>
    <d v="2025-09-10T00:00:00"/>
    <s v="SOLVED"/>
    <m/>
    <s v="5017216220NOT SCANNABLE "/>
    <x v="0"/>
    <x v="8"/>
    <b v="0"/>
    <n v="1"/>
    <n v="0"/>
  </r>
  <r>
    <n v="5017216222"/>
    <x v="1903"/>
    <n v="20250903795269"/>
    <x v="45"/>
    <s v="GB"/>
    <s v="DX01-L5"/>
    <x v="1"/>
    <x v="8"/>
    <d v="2025-09-10T00:00:00"/>
    <s v="Yes"/>
    <x v="1"/>
    <d v="2025-09-10T00:00:00"/>
    <s v="SOLVED"/>
    <m/>
    <s v="5017216222NOT SCANNABLE "/>
    <x v="0"/>
    <x v="8"/>
    <b v="0"/>
    <n v="1"/>
    <n v="0"/>
  </r>
  <r>
    <n v="5017201863"/>
    <x v="1904"/>
    <n v="20250901793679"/>
    <x v="19"/>
    <s v="GB"/>
    <s v="DX01-L5"/>
    <x v="1"/>
    <x v="3"/>
    <d v="2025-09-10T00:00:00"/>
    <s v="Yes"/>
    <x v="1"/>
    <d v="2025-09-10T00:00:00"/>
    <s v="SOLVED"/>
    <m/>
    <s v="5017201863NO LABELS"/>
    <x v="0"/>
    <x v="8"/>
    <b v="0"/>
    <n v="1"/>
    <n v="0"/>
  </r>
  <r>
    <n v="5017231035"/>
    <x v="1905"/>
    <n v="20250904796566"/>
    <x v="14"/>
    <s v="GB"/>
    <s v="DX01-L5"/>
    <x v="3"/>
    <x v="2"/>
    <d v="2025-09-10T00:00:00"/>
    <s v="Yes"/>
    <x v="1"/>
    <d v="2025-09-10T00:00:00"/>
    <s v="SOLVED"/>
    <m/>
    <s v="5017231035MISSING LABELS ON SOME UNITS"/>
    <x v="0"/>
    <x v="8"/>
    <b v="0"/>
    <n v="1"/>
    <n v="0"/>
  </r>
  <r>
    <n v="5017201074"/>
    <x v="1906"/>
    <n v="20250902794896"/>
    <x v="121"/>
    <s v="GB"/>
    <s v="OYL1"/>
    <x v="0"/>
    <x v="8"/>
    <d v="2025-09-10T00:00:00"/>
    <s v="Yes"/>
    <x v="1"/>
    <d v="2025-09-10T00:00:00"/>
    <s v="SOLVED"/>
    <m/>
    <s v="5017201074NOT SCANNABLE "/>
    <x v="0"/>
    <x v="8"/>
    <b v="0"/>
    <n v="1"/>
    <n v="0"/>
  </r>
  <r>
    <n v="5017200901"/>
    <x v="1907"/>
    <n v="20250901793713"/>
    <x v="254"/>
    <s v="FR"/>
    <n v="3705"/>
    <x v="6"/>
    <x v="3"/>
    <d v="2025-09-10T00:00:00"/>
    <s v="Yes"/>
    <x v="1"/>
    <d v="2025-09-10T00:00:00"/>
    <s v="SOLVED"/>
    <m/>
    <s v="5017200901NO LABELS"/>
    <x v="0"/>
    <x v="8"/>
    <b v="0"/>
    <n v="1"/>
    <n v="0"/>
  </r>
  <r>
    <n v="5017200900"/>
    <x v="1907"/>
    <n v="20250902794742"/>
    <x v="254"/>
    <s v="FR"/>
    <n v="3705"/>
    <x v="6"/>
    <x v="3"/>
    <d v="2025-09-10T00:00:00"/>
    <s v="Yes"/>
    <x v="1"/>
    <d v="2025-09-10T00:00:00"/>
    <s v="SOLVED"/>
    <m/>
    <s v="5017200900NO LABELS"/>
    <x v="0"/>
    <x v="8"/>
    <b v="0"/>
    <n v="1"/>
    <n v="0"/>
  </r>
  <r>
    <n v="5017216589"/>
    <x v="1908"/>
    <n v="20250902794593"/>
    <x v="259"/>
    <s v="FR"/>
    <n v="3705"/>
    <x v="6"/>
    <x v="6"/>
    <d v="2025-09-10T00:00:00"/>
    <s v="Yes"/>
    <x v="1"/>
    <d v="2025-09-10T00:00:00"/>
    <s v="SOLVED"/>
    <s v="1 label XX, incorrect"/>
    <s v="5017216589XX LABELS"/>
    <x v="0"/>
    <x v="8"/>
    <b v="0"/>
    <n v="1"/>
    <n v="0"/>
  </r>
  <r>
    <n v="5017231195"/>
    <x v="1909"/>
    <n v="20250827790673"/>
    <x v="258"/>
    <s v="FR"/>
    <n v="3705"/>
    <x v="6"/>
    <x v="1"/>
    <d v="2025-09-10T00:00:00"/>
    <s v="Yes"/>
    <x v="2"/>
    <d v="2025-09-10T00:00:00"/>
    <s v="SOLVED"/>
    <m/>
    <s v="5017231195DAMAGED LABEL"/>
    <x v="0"/>
    <x v="8"/>
    <b v="0"/>
    <n v="1"/>
    <n v="0"/>
  </r>
  <r>
    <n v="5017157442"/>
    <x v="1910"/>
    <n v="20250827790800"/>
    <x v="131"/>
    <s v="GB"/>
    <s v="OYL1"/>
    <x v="0"/>
    <x v="3"/>
    <d v="2025-09-10T00:00:00"/>
    <s v="Yes"/>
    <x v="1"/>
    <d v="2025-09-10T00:00:00"/>
    <s v="SOLVED"/>
    <m/>
    <s v="5017157442NO LABELS"/>
    <x v="0"/>
    <x v="8"/>
    <b v="0"/>
    <n v="1"/>
    <n v="0"/>
  </r>
  <r>
    <n v="5017201866"/>
    <x v="1911"/>
    <n v="20250901794127"/>
    <x v="81"/>
    <s v="GB"/>
    <n v="3402"/>
    <x v="0"/>
    <x v="3"/>
    <d v="2025-09-10T00:00:00"/>
    <s v="Yes"/>
    <x v="1"/>
    <d v="2025-09-10T00:00:00"/>
    <s v="SOLVED"/>
    <m/>
    <s v="5017201866NO LABELS"/>
    <x v="0"/>
    <x v="8"/>
    <b v="0"/>
    <n v="1"/>
    <n v="0"/>
  </r>
  <r>
    <n v="5017142670"/>
    <x v="1912"/>
    <n v="20250827790766"/>
    <x v="2"/>
    <s v="GB"/>
    <s v="OYL1"/>
    <x v="0"/>
    <x v="3"/>
    <d v="2025-09-10T00:00:00"/>
    <s v="No"/>
    <x v="1"/>
    <d v="2025-09-10T00:00:00"/>
    <s v="SOLVED"/>
    <s v="Due to the high priority of the shipment and other griefs shipment was matched with documents from eorder and shipped out, without pictures taken "/>
    <s v="5017142670NO LABELS"/>
    <x v="0"/>
    <x v="8"/>
    <b v="0"/>
    <n v="1"/>
    <n v="0"/>
  </r>
  <r>
    <n v="5017142669"/>
    <x v="1912"/>
    <n v="20250827790762"/>
    <x v="2"/>
    <s v="GB"/>
    <s v="OYL1"/>
    <x v="0"/>
    <x v="3"/>
    <d v="2025-09-10T00:00:00"/>
    <s v="No"/>
    <x v="1"/>
    <d v="2025-09-10T00:00:00"/>
    <s v="SOLVED"/>
    <s v="Due to the high priority of the shipment and other griefs shipment was matched with documents from eorder and shipped out, without pictures taken "/>
    <s v="5017142669NO LABELS"/>
    <x v="0"/>
    <x v="8"/>
    <b v="0"/>
    <n v="1"/>
    <n v="0"/>
  </r>
  <r>
    <n v="5017142668"/>
    <x v="1912"/>
    <n v="20250827790556"/>
    <x v="2"/>
    <s v="GB"/>
    <s v="OYL1"/>
    <x v="0"/>
    <x v="3"/>
    <d v="2025-09-10T00:00:00"/>
    <s v="No"/>
    <x v="1"/>
    <d v="2025-09-10T00:00:00"/>
    <s v="SOLVED"/>
    <s v="Due to the high priority of the shipment and other griefs shipment was matched with documents from eorder and shipped out, without pictures taken "/>
    <s v="5017142668NO LABELS"/>
    <x v="0"/>
    <x v="8"/>
    <b v="0"/>
    <n v="1"/>
    <n v="0"/>
  </r>
  <r>
    <n v="5017142666"/>
    <x v="1912"/>
    <n v="20250827790769"/>
    <x v="2"/>
    <s v="GB"/>
    <s v="OYL1"/>
    <x v="0"/>
    <x v="3"/>
    <d v="2025-09-10T00:00:00"/>
    <s v="No"/>
    <x v="1"/>
    <d v="2025-09-10T00:00:00"/>
    <s v="SOLVED"/>
    <s v="Due to the high priority of the shipment and other griefs shipment was matched with documents from eorder and shipped out, without pictures taken "/>
    <s v="5017142666NO LABELS"/>
    <x v="0"/>
    <x v="8"/>
    <b v="0"/>
    <n v="1"/>
    <n v="0"/>
  </r>
  <r>
    <n v="5017142673"/>
    <x v="1912"/>
    <n v="20250827790665"/>
    <x v="2"/>
    <s v="GB"/>
    <s v="OYL1"/>
    <x v="0"/>
    <x v="1"/>
    <d v="2025-09-10T00:00:00"/>
    <s v="No"/>
    <x v="1"/>
    <d v="2025-09-10T00:00:00"/>
    <s v="SOLVED"/>
    <s v="Due to the high priority of the shipment and other griefs shipment was matched with documents from eorder and shipped out, without pictures taken "/>
    <s v="5017142673DAMAGED LABEL"/>
    <x v="0"/>
    <x v="8"/>
    <b v="0"/>
    <n v="1"/>
    <n v="0"/>
  </r>
  <r>
    <n v="5017142674"/>
    <x v="1912"/>
    <n v="20250827790671"/>
    <x v="2"/>
    <s v="GB"/>
    <s v="OYL1"/>
    <x v="0"/>
    <x v="3"/>
    <d v="2025-09-10T00:00:00"/>
    <s v="No"/>
    <x v="1"/>
    <d v="2025-09-10T00:00:00"/>
    <s v="SOLVED"/>
    <s v="Due to the high priority of the shipment and other griefs shipment was matched with documents from eorder and shipped out, without pictures taken "/>
    <s v="5017142674NO LABELS"/>
    <x v="0"/>
    <x v="8"/>
    <b v="0"/>
    <n v="1"/>
    <n v="0"/>
  </r>
  <r>
    <n v="5017142672"/>
    <x v="1912"/>
    <n v="20250827790535"/>
    <x v="2"/>
    <s v="GB"/>
    <s v="OYL1"/>
    <x v="0"/>
    <x v="3"/>
    <d v="2025-09-10T00:00:00"/>
    <s v="No"/>
    <x v="1"/>
    <d v="2025-09-10T00:00:00"/>
    <s v="SOLVED"/>
    <s v="Due to the high priority of the shipment and other griefs shipment was matched with documents from eorder and shipped out, without pictures taken "/>
    <s v="5017142672NO LABELS"/>
    <x v="0"/>
    <x v="8"/>
    <b v="0"/>
    <n v="1"/>
    <n v="0"/>
  </r>
  <r>
    <n v="5017247155"/>
    <x v="1913"/>
    <n v="20250905797485"/>
    <x v="153"/>
    <s v="GB"/>
    <s v="DX01-L5"/>
    <x v="2"/>
    <x v="8"/>
    <d v="2025-09-10T00:00:00"/>
    <s v="Yes"/>
    <x v="1"/>
    <d v="2025-09-10T00:00:00"/>
    <s v="SOLVED"/>
    <m/>
    <s v="5017247155NOT SCANNABLE "/>
    <x v="0"/>
    <x v="8"/>
    <b v="0"/>
    <n v="1"/>
    <n v="0"/>
  </r>
  <r>
    <n v="5017247153"/>
    <x v="1913"/>
    <n v="20250905797521"/>
    <x v="153"/>
    <s v="GB"/>
    <s v="DX01-L5"/>
    <x v="2"/>
    <x v="8"/>
    <d v="2025-09-10T00:00:00"/>
    <s v="Yes"/>
    <x v="1"/>
    <d v="2025-09-10T00:00:00"/>
    <s v="SOLVED"/>
    <m/>
    <s v="5017247153NOT SCANNABLE "/>
    <x v="0"/>
    <x v="8"/>
    <b v="0"/>
    <n v="1"/>
    <n v="0"/>
  </r>
  <r>
    <n v="5017246527"/>
    <x v="1914"/>
    <n v="20250904796374"/>
    <x v="206"/>
    <s v="GB"/>
    <s v="OYL1"/>
    <x v="2"/>
    <x v="9"/>
    <d v="2025-09-10T00:00:00"/>
    <s v="NA"/>
    <x v="2"/>
    <d v="2025-09-11T00:00:00"/>
    <s v="SOLVED"/>
    <m/>
    <s v="5017246527MANCO"/>
    <x v="0"/>
    <x v="8"/>
    <b v="0"/>
    <n v="1"/>
    <n v="0"/>
  </r>
  <r>
    <n v="5017216355"/>
    <x v="1915"/>
    <n v="20250903795398"/>
    <x v="152"/>
    <s v="GB"/>
    <s v="MZ02"/>
    <x v="1"/>
    <x v="3"/>
    <d v="2025-09-10T00:00:00"/>
    <s v="Yes"/>
    <x v="1"/>
    <d v="2025-09-10T00:00:00"/>
    <s v="SOLVED"/>
    <m/>
    <s v="5017216355NO LABELS"/>
    <x v="0"/>
    <x v="8"/>
    <b v="0"/>
    <n v="1"/>
    <n v="0"/>
  </r>
  <r>
    <n v="5017216354"/>
    <x v="1915"/>
    <n v="20250903795402"/>
    <x v="152"/>
    <s v="GB"/>
    <s v="DX01-L5"/>
    <x v="1"/>
    <x v="3"/>
    <d v="2025-09-10T00:00:00"/>
    <s v="Yes"/>
    <x v="1"/>
    <d v="2025-09-10T00:00:00"/>
    <s v="SOLVED"/>
    <m/>
    <s v="5017216354NO LABELS"/>
    <x v="0"/>
    <x v="8"/>
    <b v="0"/>
    <n v="1"/>
    <n v="0"/>
  </r>
  <r>
    <n v="5017231018"/>
    <x v="1916"/>
    <n v="20250902794864"/>
    <x v="200"/>
    <s v="GB"/>
    <s v="OYL1"/>
    <x v="1"/>
    <x v="2"/>
    <d v="2025-09-10T00:00:00"/>
    <s v="Yes"/>
    <x v="1"/>
    <d v="2025-09-10T00:00:00"/>
    <s v="SOLVED"/>
    <m/>
    <s v="5017231018MISSING LABELS ON SOME UNITS"/>
    <x v="0"/>
    <x v="8"/>
    <b v="0"/>
    <n v="1"/>
    <n v="0"/>
  </r>
  <r>
    <n v="5017231367"/>
    <x v="1917"/>
    <n v="20250902794371"/>
    <x v="112"/>
    <s v="GB"/>
    <n v="3402"/>
    <x v="1"/>
    <x v="8"/>
    <d v="2025-09-10T00:00:00"/>
    <s v="Yes"/>
    <x v="1"/>
    <d v="2025-09-10T00:00:00"/>
    <s v="SOLVED"/>
    <m/>
    <s v="5017231367NOT SCANNABLE "/>
    <x v="0"/>
    <x v="8"/>
    <b v="0"/>
    <n v="1"/>
    <n v="0"/>
  </r>
  <r>
    <n v="5017231367"/>
    <x v="1917"/>
    <n v="20250902794371"/>
    <x v="112"/>
    <s v="GB"/>
    <n v="3402"/>
    <x v="1"/>
    <x v="0"/>
    <d v="2025-09-10T00:00:00"/>
    <s v="Yes"/>
    <x v="2"/>
    <d v="2025-09-10T00:00:00"/>
    <s v="SOLVED"/>
    <m/>
    <s v="5017231367DAMAGE "/>
    <x v="0"/>
    <x v="8"/>
    <b v="0"/>
    <n v="1"/>
    <n v="0"/>
  </r>
  <r>
    <n v="5017216726"/>
    <x v="1918"/>
    <n v="20250902794557"/>
    <x v="16"/>
    <s v="GB"/>
    <s v="DX01-L5"/>
    <x v="1"/>
    <x v="3"/>
    <d v="2025-09-10T00:00:00"/>
    <s v="Yes"/>
    <x v="2"/>
    <d v="2025-09-10T00:00:00"/>
    <s v="SOLVED"/>
    <m/>
    <s v="5017216726NO LABELS"/>
    <x v="0"/>
    <x v="8"/>
    <b v="0"/>
    <n v="1"/>
    <n v="0"/>
  </r>
  <r>
    <n v="5017231288"/>
    <x v="1919"/>
    <n v="20250904796481"/>
    <x v="43"/>
    <s v="GB"/>
    <s v="U2-L5"/>
    <x v="1"/>
    <x v="3"/>
    <d v="2025-09-10T00:00:00"/>
    <s v="Yes"/>
    <x v="1"/>
    <d v="2025-09-10T00:00:00"/>
    <s v="SOLVED"/>
    <m/>
    <s v="5017231288NO LABELS"/>
    <x v="0"/>
    <x v="8"/>
    <b v="0"/>
    <n v="1"/>
    <n v="0"/>
  </r>
  <r>
    <n v="5017247111"/>
    <x v="1920"/>
    <n v="20250904796824"/>
    <x v="276"/>
    <s v="FR"/>
    <n v="3705"/>
    <x v="6"/>
    <x v="1"/>
    <d v="2025-09-11T00:00:00"/>
    <s v="Yes"/>
    <x v="2"/>
    <d v="2025-09-11T00:00:00"/>
    <s v="SOLVED"/>
    <m/>
    <s v="5017247111DAMAGED LABEL"/>
    <x v="0"/>
    <x v="8"/>
    <b v="0"/>
    <n v="1"/>
    <n v="0"/>
  </r>
  <r>
    <n v="5017231169"/>
    <x v="1921"/>
    <n v="20250903795517"/>
    <x v="51"/>
    <s v="GB"/>
    <n v="3402"/>
    <x v="5"/>
    <x v="3"/>
    <d v="2025-09-11T00:00:00"/>
    <s v="Yes"/>
    <x v="1"/>
    <d v="2025-09-11T00:00:00"/>
    <s v="SOLVED"/>
    <m/>
    <s v="5017231169NO LABELS"/>
    <x v="0"/>
    <x v="8"/>
    <b v="0"/>
    <n v="1"/>
    <n v="0"/>
  </r>
  <r>
    <n v="5017200930"/>
    <x v="1922"/>
    <n v="20250901794139"/>
    <x v="22"/>
    <s v="GB"/>
    <s v="DX01-L5"/>
    <x v="8"/>
    <x v="8"/>
    <d v="2025-09-11T00:00:00"/>
    <s v="Yes"/>
    <x v="1"/>
    <d v="2025-09-11T00:00:00"/>
    <s v="SOLVED"/>
    <m/>
    <s v="5017200930NOT SCANNABLE "/>
    <x v="0"/>
    <x v="8"/>
    <b v="0"/>
    <n v="1"/>
    <n v="0"/>
  </r>
  <r>
    <n v="5017200931"/>
    <x v="1922"/>
    <n v="20250901794138"/>
    <x v="22"/>
    <s v="GB"/>
    <s v="MZ02"/>
    <x v="8"/>
    <x v="8"/>
    <d v="2025-09-11T00:00:00"/>
    <s v="Yes"/>
    <x v="1"/>
    <d v="2025-09-11T00:00:00"/>
    <s v="SOLVED"/>
    <m/>
    <s v="5017200931NOT SCANNABLE "/>
    <x v="0"/>
    <x v="8"/>
    <b v="0"/>
    <n v="1"/>
    <n v="0"/>
  </r>
  <r>
    <n v="5017200932"/>
    <x v="1922"/>
    <n v="20250901794020"/>
    <x v="22"/>
    <s v="GB"/>
    <s v="OYL1"/>
    <x v="8"/>
    <x v="8"/>
    <d v="2025-09-11T00:00:00"/>
    <s v="Yes"/>
    <x v="1"/>
    <d v="2025-09-11T00:00:00"/>
    <s v="SOLVED"/>
    <m/>
    <s v="5017200932NOT SCANNABLE "/>
    <x v="0"/>
    <x v="8"/>
    <b v="0"/>
    <n v="1"/>
    <n v="0"/>
  </r>
  <r>
    <n v="5017231239"/>
    <x v="1923"/>
    <n v="20250903796080"/>
    <x v="79"/>
    <s v="GB"/>
    <s v="DK-BM01"/>
    <x v="2"/>
    <x v="0"/>
    <d v="2025-09-11T00:00:00"/>
    <s v="Yes"/>
    <x v="1"/>
    <d v="2025-09-11T00:00:00"/>
    <s v="SOLVED"/>
    <m/>
    <s v="5017231239DAMAGE "/>
    <x v="0"/>
    <x v="8"/>
    <b v="0"/>
    <n v="1"/>
    <n v="0"/>
  </r>
  <r>
    <n v="5017216271"/>
    <x v="1924"/>
    <n v="20250901793881"/>
    <x v="180"/>
    <s v="GB"/>
    <s v="DX01-L5"/>
    <x v="0"/>
    <x v="2"/>
    <d v="2025-09-11T00:00:00"/>
    <s v="Yes"/>
    <x v="1"/>
    <d v="2025-09-11T00:00:00"/>
    <s v="SOLVED"/>
    <m/>
    <s v="5017216271MISSING LABELS ON SOME UNITS"/>
    <x v="0"/>
    <x v="8"/>
    <b v="0"/>
    <n v="1"/>
    <n v="0"/>
  </r>
  <r>
    <n v="5017231100"/>
    <x v="1925"/>
    <n v="20250901793295"/>
    <x v="52"/>
    <s v="GB"/>
    <s v="U2-L5"/>
    <x v="1"/>
    <x v="8"/>
    <d v="2025-09-11T00:00:00"/>
    <s v="Yes"/>
    <x v="1"/>
    <d v="2025-09-11T00:00:00"/>
    <s v="SOLVED"/>
    <m/>
    <s v="5017231100NOT SCANNABLE "/>
    <x v="0"/>
    <x v="8"/>
    <b v="0"/>
    <n v="1"/>
    <n v="0"/>
  </r>
  <r>
    <n v="5017231101"/>
    <x v="1925"/>
    <n v="20250901793306"/>
    <x v="52"/>
    <s v="GB"/>
    <n v="3402"/>
    <x v="1"/>
    <x v="8"/>
    <d v="2025-09-11T00:00:00"/>
    <s v="Yes"/>
    <x v="1"/>
    <d v="2025-09-11T00:00:00"/>
    <s v="SOLVED"/>
    <m/>
    <s v="5017231101NOT SCANNABLE "/>
    <x v="0"/>
    <x v="8"/>
    <b v="0"/>
    <n v="1"/>
    <n v="0"/>
  </r>
  <r>
    <n v="5017247064"/>
    <x v="1926"/>
    <n v="20250903795343"/>
    <x v="54"/>
    <s v="GB"/>
    <s v="OYL1"/>
    <x v="1"/>
    <x v="1"/>
    <d v="2025-09-11T00:00:00"/>
    <s v="Yes"/>
    <x v="1"/>
    <d v="2025-09-11T00:00:00"/>
    <s v="SOLVED"/>
    <m/>
    <s v="5017247064DAMAGED LABEL"/>
    <x v="0"/>
    <x v="8"/>
    <b v="0"/>
    <n v="1"/>
    <n v="0"/>
  </r>
  <r>
    <n v="5017246975"/>
    <x v="1927"/>
    <n v="20250904796501"/>
    <x v="15"/>
    <s v="GB"/>
    <s v="U2-L5"/>
    <x v="1"/>
    <x v="3"/>
    <d v="2025-09-11T00:00:00"/>
    <s v="Yes"/>
    <x v="1"/>
    <d v="2025-09-11T00:00:00"/>
    <s v="SOLVED"/>
    <m/>
    <s v="5017246975NO LABELS"/>
    <x v="0"/>
    <x v="8"/>
    <b v="0"/>
    <n v="1"/>
    <n v="0"/>
  </r>
  <r>
    <n v="5017231132"/>
    <x v="1928"/>
    <n v="20250903795393"/>
    <x v="62"/>
    <s v="GB"/>
    <s v="DK-BM01"/>
    <x v="0"/>
    <x v="6"/>
    <d v="2025-09-11T00:00:00"/>
    <s v="Yes"/>
    <x v="1"/>
    <d v="2025-09-11T00:00:00"/>
    <s v="SOLVED"/>
    <s v="1 XX label only the extra, correct labeled"/>
    <s v="5017231132XX LABELS"/>
    <x v="0"/>
    <x v="8"/>
    <b v="0"/>
    <n v="1"/>
    <n v="0"/>
  </r>
  <r>
    <n v="5017246985"/>
    <x v="1929"/>
    <n v="20250904797081"/>
    <x v="117"/>
    <s v="GB"/>
    <s v="OYL1"/>
    <x v="0"/>
    <x v="3"/>
    <d v="2025-09-11T00:00:00"/>
    <s v="Yes"/>
    <x v="1"/>
    <d v="2025-09-11T00:00:00"/>
    <s v="SOLVED"/>
    <m/>
    <s v="5017246985NO LABELS"/>
    <x v="0"/>
    <x v="8"/>
    <b v="0"/>
    <n v="1"/>
    <n v="0"/>
  </r>
  <r>
    <n v="5017231192"/>
    <x v="1930"/>
    <n v="20250903795999"/>
    <x v="216"/>
    <s v="GB"/>
    <s v="DX01-L5"/>
    <x v="0"/>
    <x v="2"/>
    <d v="2025-09-11T00:00:00"/>
    <s v="Yes"/>
    <x v="2"/>
    <d v="2025-09-11T00:00:00"/>
    <s v="SOLVED"/>
    <m/>
    <s v="5017231192MISSING LABELS ON SOME UNITS"/>
    <x v="0"/>
    <x v="8"/>
    <b v="0"/>
    <n v="1"/>
    <n v="0"/>
  </r>
  <r>
    <n v="5017230978"/>
    <x v="1931"/>
    <n v="20250901793907"/>
    <x v="24"/>
    <s v="GB"/>
    <s v="U2-L5"/>
    <x v="0"/>
    <x v="2"/>
    <d v="2025-09-11T00:00:00"/>
    <s v="Yes"/>
    <x v="2"/>
    <d v="2025-09-11T00:00:00"/>
    <s v="SOLVED"/>
    <m/>
    <s v="5017230978MISSING LABELS ON SOME UNITS"/>
    <x v="0"/>
    <x v="8"/>
    <b v="0"/>
    <n v="1"/>
    <n v="0"/>
  </r>
  <r>
    <n v="5017261423"/>
    <x v="1932"/>
    <n v="20250904796693"/>
    <x v="57"/>
    <s v="GB"/>
    <s v="DX01-L5"/>
    <x v="0"/>
    <x v="1"/>
    <d v="2025-09-12T00:00:00"/>
    <s v="Yes"/>
    <x v="2"/>
    <d v="2025-09-12T00:00:00"/>
    <s v="SOLVED"/>
    <m/>
    <s v="5017261423DAMAGED LABEL"/>
    <x v="0"/>
    <x v="8"/>
    <b v="0"/>
    <n v="1"/>
    <n v="0"/>
  </r>
  <r>
    <n v="5017261004"/>
    <x v="1933"/>
    <n v="20250905797570"/>
    <x v="21"/>
    <s v="GB"/>
    <s v="DX01"/>
    <x v="0"/>
    <x v="1"/>
    <d v="2025-09-12T00:00:00"/>
    <s v="Yes"/>
    <x v="2"/>
    <d v="2025-09-12T00:00:00"/>
    <s v="SOLVED"/>
    <m/>
    <s v="5017261004DAMAGED LABEL"/>
    <x v="0"/>
    <x v="8"/>
    <b v="0"/>
    <n v="1"/>
    <n v="0"/>
  </r>
  <r>
    <n v="5017231246"/>
    <x v="1934"/>
    <n v="20250828791926"/>
    <x v="53"/>
    <s v="GB"/>
    <s v="U2-L5"/>
    <x v="1"/>
    <x v="8"/>
    <d v="2025-09-12T00:00:00"/>
    <s v="Yes"/>
    <x v="1"/>
    <d v="2025-09-12T00:00:00"/>
    <s v="SOLVED"/>
    <m/>
    <s v="5017231246NOT SCANNABLE "/>
    <x v="0"/>
    <x v="8"/>
    <b v="0"/>
    <n v="1"/>
    <n v="0"/>
  </r>
  <r>
    <n v="5017246767"/>
    <x v="1935"/>
    <n v="20250904796682"/>
    <x v="52"/>
    <s v="GB"/>
    <n v="3402"/>
    <x v="1"/>
    <x v="8"/>
    <d v="2025-09-12T00:00:00"/>
    <s v="Yes"/>
    <x v="1"/>
    <d v="2025-09-12T00:00:00"/>
    <s v="SOLVED"/>
    <m/>
    <s v="5017246767NOT SCANNABLE "/>
    <x v="0"/>
    <x v="8"/>
    <b v="0"/>
    <n v="1"/>
    <n v="0"/>
  </r>
  <r>
    <n v="5017231285"/>
    <x v="1936"/>
    <n v="20250904796365"/>
    <x v="136"/>
    <s v="GB"/>
    <n v="3402"/>
    <x v="1"/>
    <x v="3"/>
    <d v="2025-09-12T00:00:00"/>
    <s v="Yes"/>
    <x v="1"/>
    <d v="2025-09-12T00:00:00"/>
    <s v="SOLVED"/>
    <m/>
    <s v="5017231285NO LABELS"/>
    <x v="0"/>
    <x v="8"/>
    <b v="0"/>
    <n v="1"/>
    <n v="0"/>
  </r>
  <r>
    <n v="5017247029"/>
    <x v="1937"/>
    <n v="20250905797587"/>
    <x v="217"/>
    <s v="GB"/>
    <s v="DX01-L5"/>
    <x v="1"/>
    <x v="3"/>
    <d v="2025-09-12T00:00:00"/>
    <s v="No"/>
    <x v="1"/>
    <d v="2025-09-12T00:00:00"/>
    <s v="SOLVED"/>
    <m/>
    <s v="5017247029NO LABELS"/>
    <x v="0"/>
    <x v="8"/>
    <b v="0"/>
    <n v="1"/>
    <n v="0"/>
  </r>
  <r>
    <n v="5017246406"/>
    <x v="1938"/>
    <n v="20250905797458"/>
    <x v="44"/>
    <s v="GB"/>
    <s v="DX01-L5"/>
    <x v="1"/>
    <x v="3"/>
    <d v="2025-09-12T00:00:00"/>
    <s v="Yes"/>
    <x v="1"/>
    <d v="2025-09-12T00:00:00"/>
    <s v="SOLVED"/>
    <m/>
    <s v="5017246406NO LABELS"/>
    <x v="0"/>
    <x v="8"/>
    <b v="0"/>
    <n v="1"/>
    <n v="0"/>
  </r>
  <r>
    <n v="5017261485"/>
    <x v="1939"/>
    <n v="20250905797641"/>
    <x v="51"/>
    <s v="GB"/>
    <n v="3402"/>
    <x v="5"/>
    <x v="3"/>
    <d v="2025-09-12T00:00:00"/>
    <s v="Yes"/>
    <x v="1"/>
    <d v="2025-09-12T00:00:00"/>
    <s v="SOLVED"/>
    <m/>
    <s v="5017261485NO LABELS"/>
    <x v="0"/>
    <x v="8"/>
    <b v="0"/>
    <n v="1"/>
    <n v="0"/>
  </r>
  <r>
    <n v="5017216269"/>
    <x v="1924"/>
    <n v="20250902794414"/>
    <x v="180"/>
    <s v="GB"/>
    <s v="MZ02"/>
    <x v="13"/>
    <x v="4"/>
    <d v="2025-09-15T00:00:00"/>
    <s v="No"/>
    <x v="1"/>
    <d v="2025-09-15T00:00:00"/>
    <s v="SOLVED"/>
    <s v="Incorrect labeled by supplier, corrected"/>
    <s v="5017216269INCORRECT LABELS "/>
    <x v="0"/>
    <x v="8"/>
    <b v="0"/>
    <n v="1"/>
    <n v="0"/>
  </r>
  <r>
    <n v="5017261440"/>
    <x v="1940"/>
    <n v="20250904797183"/>
    <x v="139"/>
    <s v="GB"/>
    <s v="DX01-L5"/>
    <x v="2"/>
    <x v="3"/>
    <d v="2025-09-15T00:00:00"/>
    <s v="Yes"/>
    <x v="1"/>
    <d v="2025-09-15T00:00:00"/>
    <s v="SOLVED"/>
    <m/>
    <s v="5017261440NO LABELS"/>
    <x v="0"/>
    <x v="8"/>
    <b v="0"/>
    <n v="1"/>
    <n v="0"/>
  </r>
  <r>
    <n v="5017276026"/>
    <x v="1941"/>
    <n v="20250909799435"/>
    <x v="78"/>
    <s v="GB"/>
    <s v="DK-BM01"/>
    <x v="1"/>
    <x v="8"/>
    <d v="2025-09-15T00:00:00"/>
    <s v="Yes"/>
    <x v="1"/>
    <d v="2025-09-15T00:00:00"/>
    <s v="SOLVED"/>
    <m/>
    <s v="5017276026NOT SCANNABLE "/>
    <x v="0"/>
    <x v="8"/>
    <b v="0"/>
    <n v="1"/>
    <n v="0"/>
  </r>
  <r>
    <n v="5017276024"/>
    <x v="1941"/>
    <n v="20250908798446"/>
    <x v="78"/>
    <s v="GB"/>
    <n v="3402"/>
    <x v="1"/>
    <x v="3"/>
    <d v="2025-09-15T00:00:00"/>
    <s v="Yes"/>
    <x v="1"/>
    <d v="2025-09-15T00:00:00"/>
    <s v="SOLVED"/>
    <m/>
    <s v="5017276024NO LABELS"/>
    <x v="0"/>
    <x v="8"/>
    <b v="0"/>
    <n v="1"/>
    <n v="0"/>
  </r>
  <r>
    <n v="5017261292"/>
    <x v="1942"/>
    <n v="20250908798380"/>
    <x v="126"/>
    <s v="GB"/>
    <s v="U2-L5"/>
    <x v="1"/>
    <x v="1"/>
    <d v="2025-09-15T00:00:00"/>
    <s v="Yes"/>
    <x v="2"/>
    <d v="2025-09-15T00:00:00"/>
    <s v="SOLVED"/>
    <m/>
    <s v="5017261292DAMAGED LABEL"/>
    <x v="0"/>
    <x v="8"/>
    <b v="0"/>
    <n v="1"/>
    <n v="0"/>
  </r>
  <r>
    <n v="5017276359"/>
    <x v="1943"/>
    <n v="20250909799804"/>
    <x v="307"/>
    <s v="GB"/>
    <s v="OYL1"/>
    <x v="1"/>
    <x v="9"/>
    <d v="2025-09-15T00:00:00"/>
    <s v="NA"/>
    <x v="2"/>
    <d v="2025-09-16T00:00:00"/>
    <s v="SOLVED"/>
    <s v="not booked in Transwide extra on truck, only 1 out of 2 colli arrived, received on 16/09/2025"/>
    <s v="5017276359MANCO"/>
    <x v="0"/>
    <x v="8"/>
    <b v="0"/>
    <n v="1"/>
    <n v="0"/>
  </r>
  <r>
    <n v="5017291611"/>
    <x v="1944"/>
    <n v="20250910800480"/>
    <x v="209"/>
    <s v="GB"/>
    <s v="DK-BM01"/>
    <x v="2"/>
    <x v="9"/>
    <d v="2025-09-15T00:00:00"/>
    <s v="NA"/>
    <x v="2"/>
    <d v="2025-09-15T00:00:00"/>
    <s v="SOLVED"/>
    <s v="This shipment was booked on Transwide but it was not delivered, driver had no documents with him relating to this shipment."/>
    <s v="5017291611MANCO"/>
    <x v="0"/>
    <x v="8"/>
    <b v="0"/>
    <n v="1"/>
    <n v="0"/>
  </r>
  <r>
    <n v="5017291644"/>
    <x v="1945"/>
    <n v="20250909800108"/>
    <x v="206"/>
    <s v="GB"/>
    <s v="DK-BM01"/>
    <x v="2"/>
    <x v="9"/>
    <d v="2025-09-15T00:00:00"/>
    <s v="NA"/>
    <x v="2"/>
    <d v="2025-09-15T00:00:00"/>
    <s v="SOLVED"/>
    <s v="This shipment was booked on Transwide but it was not delivered, driver had no documents with him relating to this shipment."/>
    <s v="5017291644MANCO"/>
    <x v="0"/>
    <x v="8"/>
    <b v="0"/>
    <n v="1"/>
    <n v="0"/>
  </r>
  <r>
    <n v="5017246611"/>
    <x v="1946"/>
    <n v="20250904796526"/>
    <x v="22"/>
    <s v="GB"/>
    <s v="MZ02"/>
    <x v="8"/>
    <x v="8"/>
    <d v="2025-09-15T00:00:00"/>
    <s v="Yes"/>
    <x v="1"/>
    <d v="2025-09-15T00:00:00"/>
    <s v="SOLVED"/>
    <m/>
    <s v="5017246611NOT SCANNABLE "/>
    <x v="0"/>
    <x v="8"/>
    <b v="0"/>
    <n v="1"/>
    <n v="0"/>
  </r>
  <r>
    <n v="5017261418"/>
    <x v="1947"/>
    <n v="20250904796817"/>
    <x v="75"/>
    <s v="GB"/>
    <s v="DX01"/>
    <x v="8"/>
    <x v="3"/>
    <d v="2025-09-15T00:00:00"/>
    <s v="Yes"/>
    <x v="1"/>
    <d v="2025-09-15T00:00:00"/>
    <s v="SOLVED"/>
    <m/>
    <s v="5017261418NO LABELS"/>
    <x v="0"/>
    <x v="8"/>
    <b v="0"/>
    <n v="1"/>
    <n v="0"/>
  </r>
  <r>
    <n v="5017291656"/>
    <x v="1948"/>
    <n v="20250909799424"/>
    <x v="191"/>
    <s v="GB"/>
    <n v="3402"/>
    <x v="0"/>
    <x v="3"/>
    <d v="2025-09-15T00:00:00"/>
    <s v="Yes"/>
    <x v="1"/>
    <d v="2025-09-15T00:00:00"/>
    <s v="SOLVED"/>
    <m/>
    <s v="5017291656NO LABELS"/>
    <x v="0"/>
    <x v="8"/>
    <b v="0"/>
    <n v="1"/>
    <n v="0"/>
  </r>
  <r>
    <n v="5017216460"/>
    <x v="1949"/>
    <n v="20250902794985"/>
    <x v="47"/>
    <s v="GB"/>
    <s v="DX01-L5"/>
    <x v="0"/>
    <x v="9"/>
    <d v="2025-09-15T00:00:00"/>
    <s v="Yes"/>
    <x v="1"/>
    <d v="2025-09-17T00:00:00"/>
    <s v="SOLVED"/>
    <s v="shipment was manco but ufo on truck, shipment confirmed to be the UFO"/>
    <s v="5017216460MANCO"/>
    <x v="0"/>
    <x v="8"/>
    <b v="0"/>
    <n v="1"/>
    <n v="0"/>
  </r>
  <r>
    <n v="5017261163"/>
    <x v="1950"/>
    <n v="20250908798353"/>
    <x v="121"/>
    <s v="GB"/>
    <n v="3402"/>
    <x v="0"/>
    <x v="9"/>
    <d v="2025-09-15T00:00:00"/>
    <s v="Yes"/>
    <x v="1"/>
    <d v="2025-09-16T00:00:00"/>
    <s v="SOLVED"/>
    <s v="Shipment delivered on 16Sep2025"/>
    <s v="5017261163MANCO"/>
    <x v="0"/>
    <x v="8"/>
    <b v="0"/>
    <n v="1"/>
    <n v="0"/>
  </r>
  <r>
    <n v="5017261226"/>
    <x v="1951"/>
    <n v="20250908798346"/>
    <x v="68"/>
    <s v="FR"/>
    <n v="3705"/>
    <x v="3"/>
    <x v="2"/>
    <d v="2025-09-15T00:00:00"/>
    <s v="Yes"/>
    <x v="1"/>
    <d v="2025-09-15T00:00:00"/>
    <s v="SOLVED"/>
    <m/>
    <s v="5017261226MISSING LABELS ON SOME UNITS"/>
    <x v="0"/>
    <x v="8"/>
    <b v="0"/>
    <n v="1"/>
    <n v="0"/>
  </r>
  <r>
    <n v="5017276452"/>
    <x v="1952"/>
    <n v="20250908798942"/>
    <x v="276"/>
    <s v="FR"/>
    <n v="3705"/>
    <x v="6"/>
    <x v="2"/>
    <d v="2025-09-15T00:00:00"/>
    <s v="Yes"/>
    <x v="1"/>
    <d v="2025-09-15T00:00:00"/>
    <s v="SOLVED"/>
    <m/>
    <s v="5017276452MISSING LABELS ON SOME UNITS"/>
    <x v="0"/>
    <x v="8"/>
    <b v="0"/>
    <n v="1"/>
    <n v="0"/>
  </r>
  <r>
    <n v="5017276410"/>
    <x v="1953"/>
    <n v="20250909799763"/>
    <x v="259"/>
    <s v="FR"/>
    <n v="3705"/>
    <x v="6"/>
    <x v="6"/>
    <d v="2025-09-15T00:00:00"/>
    <s v="Yes"/>
    <x v="1"/>
    <d v="2025-09-15T00:00:00"/>
    <s v="SOLVED"/>
    <s v="All colli had xx labels not only the extra "/>
    <s v="5017276410XX LABELS"/>
    <x v="0"/>
    <x v="8"/>
    <b v="0"/>
    <n v="1"/>
    <n v="0"/>
  </r>
  <r>
    <n v="5017275818"/>
    <x v="1954"/>
    <n v="20250908799050"/>
    <x v="64"/>
    <s v="GB"/>
    <n v="3402"/>
    <x v="0"/>
    <x v="6"/>
    <d v="2025-09-15T00:00:00"/>
    <s v="Yes"/>
    <x v="1"/>
    <d v="2025-09-15T00:00:00"/>
    <s v="SOLVED"/>
    <m/>
    <s v="5017275818XX LABELS"/>
    <x v="0"/>
    <x v="8"/>
    <b v="0"/>
    <n v="1"/>
    <n v="0"/>
  </r>
  <r>
    <n v="5017247046"/>
    <x v="1955"/>
    <n v="20250901794003"/>
    <x v="4"/>
    <s v="GB"/>
    <s v="DX01-L5"/>
    <x v="0"/>
    <x v="0"/>
    <d v="2025-09-15T00:00:00"/>
    <s v="Yes"/>
    <x v="2"/>
    <d v="2025-09-15T00:00:00"/>
    <s v="SOLVED"/>
    <m/>
    <s v="5017247046DAMAGE "/>
    <x v="0"/>
    <x v="8"/>
    <b v="0"/>
    <n v="1"/>
    <n v="0"/>
  </r>
  <r>
    <n v="5017276427"/>
    <x v="1956"/>
    <n v="20250909799790"/>
    <x v="59"/>
    <s v="GB"/>
    <s v="OYL1"/>
    <x v="0"/>
    <x v="2"/>
    <d v="2025-09-15T00:00:00"/>
    <s v="Yes"/>
    <x v="1"/>
    <d v="2025-09-15T00:00:00"/>
    <s v="SOLVED"/>
    <m/>
    <s v="5017276427MISSING LABELS ON SOME UNITS"/>
    <x v="0"/>
    <x v="8"/>
    <b v="0"/>
    <n v="1"/>
    <n v="0"/>
  </r>
  <r>
    <n v="5017276427"/>
    <x v="1956"/>
    <n v="20250909799790"/>
    <x v="59"/>
    <s v="GB"/>
    <s v="OYL1"/>
    <x v="0"/>
    <x v="0"/>
    <d v="2025-09-15T00:00:00"/>
    <s v="Yes"/>
    <x v="1"/>
    <d v="2025-09-15T00:00:00"/>
    <s v="SOLVED"/>
    <m/>
    <s v="5017276427DAMAGE "/>
    <x v="0"/>
    <x v="8"/>
    <b v="0"/>
    <n v="1"/>
    <n v="0"/>
  </r>
  <r>
    <n v="5017260989"/>
    <x v="1957"/>
    <n v="20250909799397"/>
    <x v="248"/>
    <s v="GB"/>
    <s v="ES01"/>
    <x v="1"/>
    <x v="2"/>
    <d v="2025-09-15T00:00:00"/>
    <s v="Yes"/>
    <x v="1"/>
    <d v="2025-09-15T00:00:00"/>
    <s v="SOLVED"/>
    <m/>
    <s v="5017260989MISSING LABELS ON SOME UNITS"/>
    <x v="0"/>
    <x v="8"/>
    <b v="0"/>
    <n v="1"/>
    <n v="0"/>
  </r>
  <r>
    <n v="5017291431"/>
    <x v="1958"/>
    <n v="20250909799695"/>
    <x v="51"/>
    <s v="FR"/>
    <n v="3705"/>
    <x v="5"/>
    <x v="3"/>
    <d v="2025-09-16T00:00:00"/>
    <s v="Yes"/>
    <x v="1"/>
    <d v="2025-09-16T00:00:00"/>
    <s v="SOLVED"/>
    <m/>
    <s v="5017291431NO LABELS"/>
    <x v="0"/>
    <x v="8"/>
    <b v="0"/>
    <n v="1"/>
    <n v="0"/>
  </r>
  <r>
    <n v="5017261483"/>
    <x v="1959"/>
    <n v="20250904797181"/>
    <x v="284"/>
    <s v="GB"/>
    <s v="DX01-L5"/>
    <x v="5"/>
    <x v="2"/>
    <d v="2025-09-16T00:00:00"/>
    <s v="Yes"/>
    <x v="1"/>
    <d v="2025-09-16T00:00:00"/>
    <s v="SOLVED"/>
    <m/>
    <s v="5017261483MISSING LABELS ON SOME UNITS"/>
    <x v="0"/>
    <x v="8"/>
    <b v="0"/>
    <n v="1"/>
    <n v="0"/>
  </r>
  <r>
    <n v="5017260929"/>
    <x v="1960"/>
    <n v="20250908798815"/>
    <x v="48"/>
    <s v="GB"/>
    <s v="DX01-L5"/>
    <x v="2"/>
    <x v="0"/>
    <d v="2025-09-16T00:00:00"/>
    <s v="Yes"/>
    <x v="2"/>
    <d v="2025-09-16T00:00:00"/>
    <s v="SOLVED"/>
    <m/>
    <s v="5017260929DAMAGE "/>
    <x v="0"/>
    <x v="8"/>
    <b v="0"/>
    <n v="1"/>
    <n v="0"/>
  </r>
  <r>
    <n v="5017260928"/>
    <x v="1960"/>
    <n v="20250908798837"/>
    <x v="48"/>
    <s v="GB"/>
    <s v="MZ02"/>
    <x v="2"/>
    <x v="3"/>
    <d v="2025-09-16T00:00:00"/>
    <s v="Yes"/>
    <x v="1"/>
    <d v="2025-09-16T00:00:00"/>
    <s v="SOLVED"/>
    <m/>
    <s v="5017260928NO LABELS"/>
    <x v="0"/>
    <x v="8"/>
    <b v="0"/>
    <n v="1"/>
    <n v="0"/>
  </r>
  <r>
    <n v="5017276158"/>
    <x v="1961"/>
    <n v="20250909799485"/>
    <x v="44"/>
    <s v="GB"/>
    <s v="DX01-L5"/>
    <x v="1"/>
    <x v="3"/>
    <d v="2025-09-16T00:00:00"/>
    <s v="Yes"/>
    <x v="1"/>
    <d v="2025-09-16T00:00:00"/>
    <s v="SOLVED"/>
    <m/>
    <s v="5017276158NO LABELS"/>
    <x v="0"/>
    <x v="8"/>
    <b v="0"/>
    <n v="1"/>
    <n v="0"/>
  </r>
  <r>
    <n v="5017291352"/>
    <x v="1962"/>
    <n v="20250910800649"/>
    <x v="16"/>
    <s v="GB"/>
    <s v="DX01-L5"/>
    <x v="1"/>
    <x v="3"/>
    <d v="2025-09-16T00:00:00"/>
    <s v="Yes"/>
    <x v="1"/>
    <d v="2025-09-16T00:00:00"/>
    <s v="SOLVED"/>
    <m/>
    <s v="5017291352NO LABELS"/>
    <x v="0"/>
    <x v="8"/>
    <b v="0"/>
    <n v="1"/>
    <n v="0"/>
  </r>
  <r>
    <n v="5017291354"/>
    <x v="1962"/>
    <n v="20250910800626"/>
    <x v="16"/>
    <s v="GB"/>
    <s v="MZ02"/>
    <x v="1"/>
    <x v="3"/>
    <d v="2025-09-16T00:00:00"/>
    <s v="Yes"/>
    <x v="1"/>
    <d v="2025-09-16T00:00:00"/>
    <s v="SOLVED"/>
    <m/>
    <s v="5017291354NO LABELS"/>
    <x v="0"/>
    <x v="8"/>
    <b v="0"/>
    <n v="1"/>
    <n v="0"/>
  </r>
  <r>
    <n v="5017291535"/>
    <x v="1963"/>
    <n v="20250910800422"/>
    <x v="85"/>
    <s v="GB"/>
    <s v="MY02"/>
    <x v="1"/>
    <x v="3"/>
    <d v="2025-09-16T00:00:00"/>
    <s v="Yes"/>
    <x v="1"/>
    <d v="2025-09-16T00:00:00"/>
    <s v="SOLVED"/>
    <m/>
    <s v="5017291535NO LABELS"/>
    <x v="0"/>
    <x v="8"/>
    <b v="0"/>
    <n v="1"/>
    <n v="0"/>
  </r>
  <r>
    <n v="5017246624"/>
    <x v="1964"/>
    <n v="20250903795847"/>
    <x v="257"/>
    <s v="GB"/>
    <n v="3402"/>
    <x v="5"/>
    <x v="8"/>
    <d v="2025-09-16T00:00:00"/>
    <s v="Yes"/>
    <x v="1"/>
    <d v="2025-09-16T00:00:00"/>
    <s v="SOLVED"/>
    <m/>
    <s v="5017246624NOT SCANNABLE "/>
    <x v="0"/>
    <x v="8"/>
    <b v="0"/>
    <n v="1"/>
    <n v="0"/>
  </r>
  <r>
    <n v="5017246625"/>
    <x v="1964"/>
    <n v="20250903795829"/>
    <x v="257"/>
    <s v="FR"/>
    <n v="3705"/>
    <x v="5"/>
    <x v="8"/>
    <d v="2025-09-16T00:00:00"/>
    <s v="Yes"/>
    <x v="1"/>
    <d v="2025-09-16T00:00:00"/>
    <s v="SOLVED"/>
    <m/>
    <s v="5017246625NOT SCANNABLE "/>
    <x v="0"/>
    <x v="8"/>
    <b v="0"/>
    <n v="1"/>
    <n v="0"/>
  </r>
  <r>
    <n v="5017291288"/>
    <x v="1965"/>
    <n v="20250909800075"/>
    <x v="308"/>
    <s v="GB"/>
    <s v="U2-L5"/>
    <x v="5"/>
    <x v="3"/>
    <d v="2025-09-16T00:00:00"/>
    <s v="Yes"/>
    <x v="1"/>
    <d v="2025-09-16T00:00:00"/>
    <s v="SOLVED"/>
    <m/>
    <s v="5017291288NO LABELS"/>
    <x v="0"/>
    <x v="8"/>
    <b v="0"/>
    <n v="1"/>
    <n v="0"/>
  </r>
  <r>
    <n v="5017246539"/>
    <x v="1966"/>
    <n v="20250904796329"/>
    <x v="40"/>
    <s v="GB"/>
    <s v="DX01-L5"/>
    <x v="8"/>
    <x v="2"/>
    <d v="2025-09-16T00:00:00"/>
    <s v="Yes"/>
    <x v="1"/>
    <d v="2025-09-16T00:00:00"/>
    <s v="SOLVED"/>
    <m/>
    <s v="5017246539MISSING LABELS ON SOME UNITS"/>
    <x v="0"/>
    <x v="8"/>
    <b v="0"/>
    <n v="1"/>
    <n v="0"/>
  </r>
  <r>
    <n v="5017276406"/>
    <x v="1967"/>
    <n v="20250909799626"/>
    <x v="36"/>
    <s v="GB"/>
    <s v="MZ02"/>
    <x v="1"/>
    <x v="3"/>
    <d v="2025-09-16T00:00:00"/>
    <s v="Yes"/>
    <x v="1"/>
    <d v="2025-09-16T00:00:00"/>
    <s v="SOLVED"/>
    <m/>
    <s v="5017276406NO LABELS"/>
    <x v="0"/>
    <x v="8"/>
    <b v="0"/>
    <n v="1"/>
    <n v="0"/>
  </r>
  <r>
    <n v="5017276475"/>
    <x v="1968"/>
    <n v="20250909799455"/>
    <x v="37"/>
    <s v="GB"/>
    <s v="DX01-L5"/>
    <x v="1"/>
    <x v="3"/>
    <d v="2025-09-16T00:00:00"/>
    <s v="Yes"/>
    <x v="1"/>
    <d v="2025-09-16T00:00:00"/>
    <s v="SOLVED"/>
    <m/>
    <s v="5017276475NO LABELS"/>
    <x v="0"/>
    <x v="8"/>
    <b v="0"/>
    <n v="1"/>
    <n v="0"/>
  </r>
  <r>
    <n v="5017275790"/>
    <x v="1969"/>
    <n v="20250909799708"/>
    <x v="28"/>
    <s v="GB"/>
    <s v="DK-BM01"/>
    <x v="1"/>
    <x v="2"/>
    <d v="2025-09-16T00:00:00"/>
    <s v="Yes"/>
    <x v="0"/>
    <d v="2025-09-16T00:00:00"/>
    <s v="SOLVED"/>
    <m/>
    <s v="5017275790MISSING LABELS ON SOME UNITS"/>
    <x v="0"/>
    <x v="8"/>
    <b v="0"/>
    <n v="1"/>
    <n v="0"/>
  </r>
  <r>
    <n v="5017275853"/>
    <x v="1970"/>
    <n v="20250909799816"/>
    <x v="19"/>
    <s v="GB"/>
    <s v="DX01-L5"/>
    <x v="1"/>
    <x v="3"/>
    <d v="2025-09-16T00:00:00"/>
    <s v="No"/>
    <x v="1"/>
    <d v="2025-09-16T00:00:00"/>
    <s v="SOLVED"/>
    <m/>
    <s v="5017275853NO LABELS"/>
    <x v="0"/>
    <x v="8"/>
    <b v="0"/>
    <n v="1"/>
    <n v="0"/>
  </r>
  <r>
    <n v="5017275852"/>
    <x v="1970"/>
    <n v="20250905797622"/>
    <x v="19"/>
    <s v="GB"/>
    <s v="DX01-L5"/>
    <x v="1"/>
    <x v="3"/>
    <d v="2025-09-16T00:00:00"/>
    <s v="Yes"/>
    <x v="1"/>
    <d v="2025-09-16T00:00:00"/>
    <s v="SOLVED"/>
    <m/>
    <s v="5017275852NO LABELS"/>
    <x v="0"/>
    <x v="8"/>
    <b v="0"/>
    <n v="1"/>
    <n v="0"/>
  </r>
  <r>
    <n v="5017216460"/>
    <x v="1949"/>
    <n v="20250902794985"/>
    <x v="47"/>
    <s v="GB"/>
    <s v="DX01-L5"/>
    <x v="13"/>
    <x v="3"/>
    <d v="2025-09-16T00:00:00"/>
    <s v="No"/>
    <x v="1"/>
    <d v="2025-09-16T00:00:00"/>
    <s v="SOLVED"/>
    <m/>
    <s v="5017216460NO LABELS"/>
    <x v="0"/>
    <x v="8"/>
    <b v="0"/>
    <n v="1"/>
    <n v="0"/>
  </r>
  <r>
    <n v="5017261163"/>
    <x v="1950"/>
    <n v="20250908798353"/>
    <x v="121"/>
    <s v="GB"/>
    <n v="3402"/>
    <x v="0"/>
    <x v="6"/>
    <d v="2025-09-16T00:00:00"/>
    <s v="Yes"/>
    <x v="1"/>
    <d v="2025-09-16T00:00:00"/>
    <s v="SOLVED"/>
    <s v="Whole shipment was labeled as XX"/>
    <s v="5017261163XX LABELS"/>
    <x v="0"/>
    <x v="8"/>
    <b v="0"/>
    <n v="1"/>
    <n v="0"/>
  </r>
  <r>
    <n v="5017260979"/>
    <x v="1971"/>
    <n v="20250905798107"/>
    <x v="47"/>
    <s v="GB"/>
    <s v="U2-L5"/>
    <x v="0"/>
    <x v="1"/>
    <d v="2025-09-16T00:00:00"/>
    <s v="Yes"/>
    <x v="1"/>
    <d v="2025-09-16T00:00:00"/>
    <s v="SOLVED"/>
    <m/>
    <s v="5017260979DAMAGED LABEL"/>
    <x v="0"/>
    <x v="8"/>
    <b v="0"/>
    <n v="1"/>
    <n v="0"/>
  </r>
  <r>
    <n v="5017260979"/>
    <x v="1971"/>
    <n v="20250905798107"/>
    <x v="47"/>
    <s v="GB"/>
    <s v="U2-L5"/>
    <x v="0"/>
    <x v="6"/>
    <d v="2025-09-16T00:00:00"/>
    <s v="Yes"/>
    <x v="1"/>
    <d v="2025-09-16T00:00:00"/>
    <s v="SOLVED"/>
    <s v="addiotional pallet labeled with XX"/>
    <s v="5017260979XX LABELS"/>
    <x v="0"/>
    <x v="8"/>
    <b v="0"/>
    <n v="1"/>
    <n v="0"/>
  </r>
  <r>
    <n v="5017291504"/>
    <x v="1972"/>
    <n v="20250910800453"/>
    <x v="245"/>
    <s v="FR"/>
    <n v="3705"/>
    <x v="0"/>
    <x v="3"/>
    <d v="2025-09-16T00:00:00"/>
    <s v="Yes"/>
    <x v="1"/>
    <d v="2025-09-16T00:00:00"/>
    <s v="SOLVED"/>
    <m/>
    <s v="5017291504NO LABELS"/>
    <x v="0"/>
    <x v="8"/>
    <b v="0"/>
    <n v="1"/>
    <n v="0"/>
  </r>
  <r>
    <n v="5017275711"/>
    <x v="1973"/>
    <n v="20250908799057"/>
    <x v="230"/>
    <s v="GB"/>
    <s v="MZ02"/>
    <x v="0"/>
    <x v="3"/>
    <d v="2025-09-16T00:00:00"/>
    <s v="Yes"/>
    <x v="1"/>
    <d v="2025-09-16T00:00:00"/>
    <s v="SOLVED"/>
    <m/>
    <s v="5017275711NO LABELS"/>
    <x v="0"/>
    <x v="8"/>
    <b v="0"/>
    <n v="1"/>
    <n v="0"/>
  </r>
  <r>
    <n v="5017291495"/>
    <x v="1974"/>
    <n v="20250908798816"/>
    <x v="205"/>
    <s v="GB"/>
    <s v="OYL1"/>
    <x v="5"/>
    <x v="12"/>
    <d v="2025-09-16T00:00:00"/>
    <s v="Yes"/>
    <x v="2"/>
    <d v="2025-09-19T00:00:00"/>
    <s v="SOLVED"/>
    <s v="possible ufo, confirmed correct ref by supplier"/>
    <s v="5017291495UFO"/>
    <x v="0"/>
    <x v="8"/>
    <b v="0"/>
    <n v="1"/>
    <n v="0"/>
  </r>
  <r>
    <n v="5017275926"/>
    <x v="1975"/>
    <n v="20250909799584"/>
    <x v="65"/>
    <s v="GB"/>
    <s v="DK-BM01"/>
    <x v="0"/>
    <x v="1"/>
    <d v="2025-09-16T00:00:00"/>
    <s v="Yes"/>
    <x v="2"/>
    <d v="2025-09-16T00:00:00"/>
    <s v="SOLVED"/>
    <m/>
    <s v="5017275926DAMAGED LABEL"/>
    <x v="0"/>
    <x v="8"/>
    <b v="0"/>
    <n v="1"/>
    <n v="0"/>
  </r>
  <r>
    <n v="5017291417"/>
    <x v="1976"/>
    <n v="20250908798327"/>
    <x v="299"/>
    <s v="FR"/>
    <n v="3705"/>
    <x v="8"/>
    <x v="3"/>
    <d v="2025-09-17T00:00:00"/>
    <s v="Yes"/>
    <x v="1"/>
    <d v="2025-09-17T00:00:00"/>
    <s v="SOLVED"/>
    <m/>
    <s v="5017291417NO LABELS"/>
    <x v="0"/>
    <x v="8"/>
    <b v="0"/>
    <n v="1"/>
    <n v="0"/>
  </r>
  <r>
    <n v="5017260971"/>
    <x v="1977"/>
    <n v="20250908798516"/>
    <x v="38"/>
    <s v="GB"/>
    <s v="DX01-L5"/>
    <x v="2"/>
    <x v="0"/>
    <d v="2025-09-17T00:00:00"/>
    <s v="Yes"/>
    <x v="2"/>
    <d v="2025-09-17T00:00:00"/>
    <s v="SOLVED"/>
    <m/>
    <s v="5017260971DAMAGE "/>
    <x v="0"/>
    <x v="8"/>
    <b v="0"/>
    <n v="1"/>
    <n v="0"/>
  </r>
  <r>
    <n v="5017291524"/>
    <x v="1978"/>
    <n v="20250903795881"/>
    <x v="82"/>
    <s v="GB"/>
    <s v="OYL1"/>
    <x v="1"/>
    <x v="0"/>
    <d v="2025-09-17T00:00:00"/>
    <s v="Yes"/>
    <x v="2"/>
    <d v="2025-09-17T00:00:00"/>
    <s v="SOLVED"/>
    <m/>
    <s v="5017291524DAMAGE "/>
    <x v="0"/>
    <x v="8"/>
    <b v="0"/>
    <n v="1"/>
    <n v="0"/>
  </r>
  <r>
    <n v="5017305715"/>
    <x v="1979"/>
    <n v="20250910800599"/>
    <x v="34"/>
    <s v="GB"/>
    <s v="U2-L5"/>
    <x v="1"/>
    <x v="0"/>
    <d v="2025-09-17T00:00:00"/>
    <s v="Yes"/>
    <x v="2"/>
    <d v="2025-09-17T00:00:00"/>
    <s v="SOLVED"/>
    <m/>
    <s v="5017305715DAMAGE "/>
    <x v="0"/>
    <x v="8"/>
    <b v="0"/>
    <n v="1"/>
    <n v="0"/>
  </r>
  <r>
    <n v="5017276064"/>
    <x v="1980"/>
    <n v="20250908799019"/>
    <x v="201"/>
    <s v="GB"/>
    <n v="3402"/>
    <x v="1"/>
    <x v="3"/>
    <d v="2025-09-17T00:00:00"/>
    <s v="Yes"/>
    <x v="1"/>
    <d v="2025-09-17T00:00:00"/>
    <s v="SOLVED"/>
    <m/>
    <s v="5017276064NO LABELS"/>
    <x v="0"/>
    <x v="8"/>
    <b v="0"/>
    <n v="1"/>
    <n v="0"/>
  </r>
  <r>
    <n v="5017305649"/>
    <x v="1981"/>
    <n v="20250911801631"/>
    <x v="136"/>
    <s v="GB"/>
    <n v="3402"/>
    <x v="1"/>
    <x v="3"/>
    <d v="2025-09-17T00:00:00"/>
    <s v="Yes"/>
    <x v="1"/>
    <d v="2025-09-17T00:00:00"/>
    <s v="SOLVED"/>
    <m/>
    <s v="5017305649NO LABELS"/>
    <x v="0"/>
    <x v="8"/>
    <b v="0"/>
    <n v="1"/>
    <n v="0"/>
  </r>
  <r>
    <n v="5017306202"/>
    <x v="1982"/>
    <n v="20250911801768"/>
    <x v="86"/>
    <s v="GB"/>
    <n v="3402"/>
    <x v="1"/>
    <x v="3"/>
    <d v="2025-09-17T00:00:00"/>
    <s v="Yes"/>
    <x v="1"/>
    <d v="2025-09-17T00:00:00"/>
    <s v="SOLVED"/>
    <m/>
    <s v="5017306202NO LABELS"/>
    <x v="0"/>
    <x v="8"/>
    <b v="0"/>
    <n v="1"/>
    <n v="0"/>
  </r>
  <r>
    <n v="5017305858"/>
    <x v="1983"/>
    <n v="20250910800555"/>
    <x v="152"/>
    <s v="GB"/>
    <s v="MZ02"/>
    <x v="1"/>
    <x v="3"/>
    <d v="2025-09-17T00:00:00"/>
    <s v="Yes"/>
    <x v="1"/>
    <d v="2025-09-17T00:00:00"/>
    <s v="SOLVED"/>
    <m/>
    <s v="5017305858NO LABELS"/>
    <x v="0"/>
    <x v="8"/>
    <b v="0"/>
    <n v="1"/>
    <n v="0"/>
  </r>
  <r>
    <n v="5017305857"/>
    <x v="1983"/>
    <n v="20250910800582"/>
    <x v="152"/>
    <s v="GB"/>
    <s v="DX01-L5"/>
    <x v="1"/>
    <x v="3"/>
    <d v="2025-09-17T00:00:00"/>
    <s v="Yes"/>
    <x v="1"/>
    <d v="2025-09-17T00:00:00"/>
    <s v="SOLVED"/>
    <m/>
    <s v="5017305857NO LABELS"/>
    <x v="0"/>
    <x v="8"/>
    <b v="0"/>
    <n v="1"/>
    <n v="0"/>
  </r>
  <r>
    <n v="5017231301"/>
    <x v="1984"/>
    <n v="20250904796634"/>
    <x v="307"/>
    <s v="GB"/>
    <s v="OYL1"/>
    <x v="1"/>
    <x v="9"/>
    <d v="2025-09-17T00:00:00"/>
    <s v="NA"/>
    <x v="2"/>
    <d v="2025-09-19T00:00:00"/>
    <s v="SOLVED"/>
    <s v="not received, planned delivery 23Sep2025, received on 19Sp2025"/>
    <s v="5017231301MANCO"/>
    <x v="0"/>
    <x v="8"/>
    <b v="0"/>
    <n v="1"/>
    <n v="0"/>
  </r>
  <r>
    <n v="5017305446"/>
    <x v="1985"/>
    <n v="20250910800488"/>
    <x v="49"/>
    <s v="GB"/>
    <s v="U2-L5"/>
    <x v="0"/>
    <x v="3"/>
    <d v="2025-09-17T00:00:00"/>
    <s v="Yes"/>
    <x v="1"/>
    <d v="2025-09-17T00:00:00"/>
    <s v="SOLVED"/>
    <m/>
    <s v="5017305446NO LABELS"/>
    <x v="0"/>
    <x v="8"/>
    <b v="0"/>
    <n v="1"/>
    <n v="0"/>
  </r>
  <r>
    <n v="5017305407"/>
    <x v="1986"/>
    <n v="20250910801278"/>
    <x v="216"/>
    <s v="GB"/>
    <s v="DX01-L5"/>
    <x v="0"/>
    <x v="2"/>
    <d v="2025-09-17T00:00:00"/>
    <s v="Yes"/>
    <x v="2"/>
    <d v="2025-09-17T00:00:00"/>
    <s v="SOLVED"/>
    <m/>
    <s v="5017305407MISSING LABELS ON SOME UNITS"/>
    <x v="0"/>
    <x v="8"/>
    <b v="0"/>
    <n v="1"/>
    <n v="0"/>
  </r>
  <r>
    <n v="5017305341"/>
    <x v="1987"/>
    <n v="20250910800854"/>
    <x v="51"/>
    <s v="GB"/>
    <s v="U2-L5"/>
    <x v="5"/>
    <x v="3"/>
    <d v="2025-09-17T00:00:00"/>
    <s v="No"/>
    <x v="1"/>
    <d v="2025-09-17T00:00:00"/>
    <s v="SOLVED"/>
    <m/>
    <s v="5017305341NO LABELS"/>
    <x v="0"/>
    <x v="8"/>
    <b v="0"/>
    <n v="1"/>
    <n v="0"/>
  </r>
  <r>
    <n v="5017305342"/>
    <x v="1987"/>
    <n v="20250910800714"/>
    <x v="51"/>
    <s v="GB"/>
    <n v="3402"/>
    <x v="5"/>
    <x v="3"/>
    <d v="2025-09-17T00:00:00"/>
    <s v="No"/>
    <x v="1"/>
    <d v="2025-09-17T00:00:00"/>
    <s v="SOLVED"/>
    <m/>
    <s v="5017305342NO LABELS"/>
    <x v="0"/>
    <x v="8"/>
    <b v="0"/>
    <n v="1"/>
    <n v="0"/>
  </r>
  <r>
    <n v="5017291236"/>
    <x v="1988"/>
    <n v="20250908798678"/>
    <x v="180"/>
    <s v="GB"/>
    <s v="DX01-L5"/>
    <x v="0"/>
    <x v="6"/>
    <d v="2025-09-17T00:00:00"/>
    <s v="Yes"/>
    <x v="1"/>
    <d v="2025-09-17T00:00:00"/>
    <s v="SOLVED"/>
    <s v="1 xx label , correct"/>
    <s v="5017291236XX LABELS"/>
    <x v="0"/>
    <x v="8"/>
    <b v="0"/>
    <n v="1"/>
    <n v="0"/>
  </r>
  <r>
    <n v="5017305578"/>
    <x v="1989"/>
    <n v="20250911801641"/>
    <x v="14"/>
    <s v="GB"/>
    <s v="DX01-L5"/>
    <x v="3"/>
    <x v="2"/>
    <d v="2025-09-17T00:00:00"/>
    <s v="Yes"/>
    <x v="2"/>
    <d v="2025-09-17T00:00:00"/>
    <s v="SOLVED"/>
    <m/>
    <s v="5017305578MISSING LABELS ON SOME UNITS"/>
    <x v="0"/>
    <x v="8"/>
    <b v="0"/>
    <n v="1"/>
    <n v="0"/>
  </r>
  <r>
    <n v="5017231166"/>
    <x v="1990"/>
    <n v="20250903795832"/>
    <x v="30"/>
    <s v="GB"/>
    <n v="3402"/>
    <x v="2"/>
    <x v="0"/>
    <d v="2025-09-17T00:00:00"/>
    <s v="Yes"/>
    <x v="2"/>
    <d v="2025-09-17T00:00:00"/>
    <s v="SOLVED"/>
    <m/>
    <s v="5017231166DAMAGE "/>
    <x v="0"/>
    <x v="8"/>
    <b v="0"/>
    <n v="1"/>
    <n v="0"/>
  </r>
  <r>
    <n v="5017276232"/>
    <x v="1991"/>
    <n v="20250908798819"/>
    <x v="265"/>
    <s v="FR"/>
    <n v="3705"/>
    <x v="6"/>
    <x v="3"/>
    <d v="2025-09-17T00:00:00"/>
    <s v="No"/>
    <x v="1"/>
    <d v="2025-09-17T00:00:00"/>
    <s v="SOLVED"/>
    <m/>
    <s v="5017276232NO LABELS"/>
    <x v="0"/>
    <x v="8"/>
    <b v="0"/>
    <n v="1"/>
    <n v="0"/>
  </r>
  <r>
    <n v="5017305576"/>
    <x v="1992"/>
    <n v="20250911801583"/>
    <x v="15"/>
    <s v="GB"/>
    <s v="U2-L5"/>
    <x v="1"/>
    <x v="3"/>
    <d v="2025-09-17T00:00:00"/>
    <s v="Yes"/>
    <x v="1"/>
    <d v="2025-09-17T00:00:00"/>
    <s v="SOLVED"/>
    <m/>
    <s v="5017305576NO LABELS"/>
    <x v="0"/>
    <x v="8"/>
    <b v="0"/>
    <n v="1"/>
    <n v="0"/>
  </r>
  <r>
    <n v="5017305550"/>
    <x v="1993"/>
    <n v="20250911801805"/>
    <x v="213"/>
    <s v="GB"/>
    <s v="MZ07"/>
    <x v="1"/>
    <x v="2"/>
    <d v="2025-09-17T00:00:00"/>
    <s v="Yes"/>
    <x v="1"/>
    <d v="2025-09-17T00:00:00"/>
    <s v="SOLVED"/>
    <m/>
    <s v="5017305550MISSING LABELS ON SOME UNITS"/>
    <x v="0"/>
    <x v="8"/>
    <b v="0"/>
    <n v="1"/>
    <n v="0"/>
  </r>
  <r>
    <n v="5017305550"/>
    <x v="1993"/>
    <n v="20250911801805"/>
    <x v="213"/>
    <s v="GB"/>
    <s v="MZ07"/>
    <x v="1"/>
    <x v="0"/>
    <d v="2025-09-17T00:00:00"/>
    <s v="Yes"/>
    <x v="1"/>
    <d v="2025-09-17T00:00:00"/>
    <s v="SOLVED"/>
    <m/>
    <s v="5017305550DAMAGE "/>
    <x v="0"/>
    <x v="8"/>
    <b v="0"/>
    <n v="1"/>
    <n v="0"/>
  </r>
  <r>
    <n v="5017305773"/>
    <x v="1994"/>
    <n v="20250909800042"/>
    <x v="226"/>
    <s v="GB"/>
    <s v="DX01-L5"/>
    <x v="1"/>
    <x v="3"/>
    <d v="2025-09-17T00:00:00"/>
    <s v="Yes"/>
    <x v="1"/>
    <d v="2025-09-17T00:00:00"/>
    <s v="SOLVED"/>
    <m/>
    <s v="5017305773NO LABELS"/>
    <x v="0"/>
    <x v="8"/>
    <b v="0"/>
    <n v="1"/>
    <n v="0"/>
  </r>
  <r>
    <n v="5017291522"/>
    <x v="1995"/>
    <n v="20250910800746"/>
    <x v="213"/>
    <s v="GB"/>
    <s v="MZ07"/>
    <x v="1"/>
    <x v="0"/>
    <d v="2025-09-17T00:00:00"/>
    <s v="Yes"/>
    <x v="1"/>
    <d v="2025-09-17T00:00:00"/>
    <s v="SOLVED"/>
    <m/>
    <s v="5017291522DAMAGE "/>
    <x v="0"/>
    <x v="8"/>
    <b v="0"/>
    <n v="1"/>
    <n v="0"/>
  </r>
  <r>
    <n v="5017305729"/>
    <x v="1996"/>
    <n v="20250909800082"/>
    <x v="295"/>
    <s v="GB"/>
    <s v="OYL1"/>
    <x v="0"/>
    <x v="0"/>
    <d v="2025-09-17T00:00:00"/>
    <s v="Yes"/>
    <x v="2"/>
    <d v="2025-09-17T00:00:00"/>
    <s v="SOLVED"/>
    <m/>
    <s v="5017305729DAMAGE "/>
    <x v="0"/>
    <x v="8"/>
    <b v="0"/>
    <n v="1"/>
    <n v="0"/>
  </r>
  <r>
    <n v="5017305856"/>
    <x v="1983"/>
    <n v="20250910800574"/>
    <x v="152"/>
    <s v="GB"/>
    <s v="DX01-L5"/>
    <x v="1"/>
    <x v="3"/>
    <d v="2025-09-17T00:00:00"/>
    <s v="Yes"/>
    <x v="1"/>
    <d v="2025-09-17T00:00:00"/>
    <s v="SOLVED"/>
    <m/>
    <s v="5017305856NO LABELS"/>
    <x v="0"/>
    <x v="8"/>
    <b v="0"/>
    <n v="1"/>
    <n v="0"/>
  </r>
  <r>
    <n v="5017321350"/>
    <x v="1997"/>
    <n v="20250912802763"/>
    <x v="44"/>
    <s v="GB"/>
    <s v="DX01-L5"/>
    <x v="1"/>
    <x v="3"/>
    <d v="2025-09-18T00:00:00"/>
    <s v="Yes"/>
    <x v="1"/>
    <d v="2025-09-18T00:00:00"/>
    <s v="SOLVED"/>
    <m/>
    <s v="5017321350NO LABELS"/>
    <x v="0"/>
    <x v="8"/>
    <b v="0"/>
    <n v="1"/>
    <n v="0"/>
  </r>
  <r>
    <n v="5017321667"/>
    <x v="1998"/>
    <n v="20250912802744"/>
    <x v="43"/>
    <s v="GB"/>
    <s v="U2-L5"/>
    <x v="1"/>
    <x v="3"/>
    <d v="2025-09-18T00:00:00"/>
    <s v="Yes"/>
    <x v="1"/>
    <d v="2025-09-18T00:00:00"/>
    <s v="SOLVED"/>
    <m/>
    <s v="5017321667NO LABELS"/>
    <x v="0"/>
    <x v="8"/>
    <b v="0"/>
    <n v="1"/>
    <n v="0"/>
  </r>
  <r>
    <n v="5017321535"/>
    <x v="1999"/>
    <n v="20250911802368"/>
    <x v="54"/>
    <s v="GB"/>
    <n v="3402"/>
    <x v="1"/>
    <x v="0"/>
    <d v="2025-09-18T00:00:00"/>
    <s v="Yes"/>
    <x v="2"/>
    <d v="2025-09-18T00:00:00"/>
    <s v="SOLVED"/>
    <m/>
    <s v="5017321535DAMAGE "/>
    <x v="0"/>
    <x v="8"/>
    <b v="0"/>
    <n v="1"/>
    <n v="0"/>
  </r>
  <r>
    <n v="5017305644"/>
    <x v="2000"/>
    <n v="20250909799426"/>
    <x v="112"/>
    <s v="GB"/>
    <n v="3402"/>
    <x v="1"/>
    <x v="8"/>
    <d v="2025-09-18T00:00:00"/>
    <s v="Yes"/>
    <x v="1"/>
    <d v="2025-09-18T00:00:00"/>
    <s v="SOLVED"/>
    <s v="all not scannable"/>
    <s v="5017305644NOT SCANNABLE "/>
    <x v="0"/>
    <x v="8"/>
    <b v="0"/>
    <n v="1"/>
    <n v="0"/>
  </r>
  <r>
    <n v="5017321332"/>
    <x v="2001"/>
    <n v="20250912802971"/>
    <x v="19"/>
    <s v="GB"/>
    <s v="DX01-L5"/>
    <x v="1"/>
    <x v="2"/>
    <d v="2025-09-18T00:00:00"/>
    <s v="Yes"/>
    <x v="1"/>
    <d v="2025-09-18T00:00:00"/>
    <s v="SOLVED"/>
    <m/>
    <s v="5017321332MISSING LABELS ON SOME UNITS"/>
    <x v="0"/>
    <x v="8"/>
    <b v="0"/>
    <n v="1"/>
    <n v="0"/>
  </r>
  <r>
    <n v="5017321780"/>
    <x v="2002"/>
    <n v="20250911802101"/>
    <x v="27"/>
    <s v="GB"/>
    <s v="U2-L5"/>
    <x v="0"/>
    <x v="8"/>
    <d v="2025-09-18T00:00:00"/>
    <s v="Yes"/>
    <x v="1"/>
    <d v="2025-09-18T00:00:00"/>
    <s v="SOLVED"/>
    <m/>
    <s v="5017321780NOT SCANNABLE "/>
    <x v="0"/>
    <x v="8"/>
    <b v="0"/>
    <n v="1"/>
    <n v="0"/>
  </r>
  <r>
    <n v="5017321781"/>
    <x v="2002"/>
    <n v="20250911802123"/>
    <x v="27"/>
    <s v="FR"/>
    <n v="3705"/>
    <x v="0"/>
    <x v="8"/>
    <d v="2025-09-18T00:00:00"/>
    <s v="Yes"/>
    <x v="1"/>
    <d v="2025-09-18T00:00:00"/>
    <s v="SOLVED"/>
    <m/>
    <s v="5017321781NOT SCANNABLE "/>
    <x v="0"/>
    <x v="8"/>
    <b v="0"/>
    <n v="1"/>
    <n v="0"/>
  </r>
  <r>
    <n v="5017305652"/>
    <x v="2003"/>
    <n v="20250911801644"/>
    <x v="52"/>
    <s v="GB"/>
    <n v="3402"/>
    <x v="1"/>
    <x v="8"/>
    <d v="2025-09-18T00:00:00"/>
    <s v="Yes"/>
    <x v="1"/>
    <d v="2025-09-18T00:00:00"/>
    <s v="SOLVED"/>
    <m/>
    <s v="5017305652NOT SCANNABLE "/>
    <x v="0"/>
    <x v="8"/>
    <b v="0"/>
    <n v="1"/>
    <n v="0"/>
  </r>
  <r>
    <n v="5017305653"/>
    <x v="2003"/>
    <n v="20250905797484"/>
    <x v="52"/>
    <s v="GB"/>
    <s v="U2-L5"/>
    <x v="1"/>
    <x v="8"/>
    <d v="2025-09-18T00:00:00"/>
    <s v="Yes"/>
    <x v="1"/>
    <d v="2025-09-18T00:00:00"/>
    <s v="SOLVED"/>
    <m/>
    <s v="5017305653NOT SCANNABLE "/>
    <x v="0"/>
    <x v="8"/>
    <b v="0"/>
    <n v="1"/>
    <n v="0"/>
  </r>
  <r>
    <n v="5017305632"/>
    <x v="2004"/>
    <n v="20250908798683"/>
    <x v="53"/>
    <s v="GB"/>
    <n v="3402"/>
    <x v="1"/>
    <x v="8"/>
    <d v="2025-09-18T00:00:00"/>
    <s v="Yes"/>
    <x v="1"/>
    <d v="2025-09-18T00:00:00"/>
    <s v="SOLVED"/>
    <m/>
    <s v="5017305632NOT SCANNABLE "/>
    <x v="0"/>
    <x v="8"/>
    <b v="0"/>
    <n v="1"/>
    <n v="0"/>
  </r>
  <r>
    <n v="5017336265"/>
    <x v="2005"/>
    <n v="20250915804290"/>
    <x v="303"/>
    <s v="GB"/>
    <s v="DK-BM01"/>
    <x v="5"/>
    <x v="9"/>
    <d v="2025-09-18T00:00:00"/>
    <s v="NA"/>
    <x v="2"/>
    <d v="2025-09-19T00:00:00"/>
    <s v="SOLVED"/>
    <m/>
    <s v="5017336265MANCO"/>
    <x v="0"/>
    <x v="8"/>
    <b v="0"/>
    <n v="1"/>
    <n v="0"/>
  </r>
  <r>
    <n v="5017276421"/>
    <x v="2006"/>
    <n v="20250909799427"/>
    <x v="22"/>
    <s v="GB"/>
    <s v="DX01-L5"/>
    <x v="8"/>
    <x v="8"/>
    <d v="2025-09-18T00:00:00"/>
    <s v="Yes"/>
    <x v="1"/>
    <d v="2025-09-18T00:00:00"/>
    <s v="SOLVED"/>
    <m/>
    <s v="5017276421NOT SCANNABLE "/>
    <x v="0"/>
    <x v="8"/>
    <b v="0"/>
    <n v="1"/>
    <n v="0"/>
  </r>
  <r>
    <n v="5017291246"/>
    <x v="2007"/>
    <n v="20250909799653"/>
    <x v="57"/>
    <s v="GB"/>
    <s v="DX01-L5"/>
    <x v="0"/>
    <x v="0"/>
    <d v="2025-09-18T00:00:00"/>
    <s v="Yes"/>
    <x v="0"/>
    <d v="2025-09-18T00:00:00"/>
    <s v="SOLVED"/>
    <m/>
    <s v="5017291246DAMAGE "/>
    <x v="0"/>
    <x v="8"/>
    <b v="0"/>
    <n v="1"/>
    <n v="0"/>
  </r>
  <r>
    <n v="5017291246"/>
    <x v="2007"/>
    <n v="20250909799653"/>
    <x v="57"/>
    <s v="GB"/>
    <s v="DX01-L5"/>
    <x v="0"/>
    <x v="6"/>
    <d v="2025-09-18T00:00:00"/>
    <s v="Yes"/>
    <x v="0"/>
    <d v="2025-09-18T00:00:00"/>
    <s v="SOLVED"/>
    <s v="xx labels on extra collies"/>
    <s v="5017291246XX LABELS"/>
    <x v="0"/>
    <x v="8"/>
    <b v="0"/>
    <n v="1"/>
    <n v="0"/>
  </r>
  <r>
    <n v="5017291807"/>
    <x v="2008"/>
    <n v="20250909799927"/>
    <x v="128"/>
    <s v="GB"/>
    <s v="DK-LW01"/>
    <x v="5"/>
    <x v="3"/>
    <d v="2025-09-18T00:00:00"/>
    <s v="Yes"/>
    <x v="1"/>
    <d v="2025-09-18T00:00:00"/>
    <s v="SOLVED"/>
    <m/>
    <s v="5017291807NO LABELS"/>
    <x v="0"/>
    <x v="8"/>
    <b v="0"/>
    <n v="1"/>
    <n v="0"/>
  </r>
  <r>
    <n v="5017276421"/>
    <x v="2006"/>
    <n v="20250909799427"/>
    <x v="22"/>
    <s v="GB"/>
    <s v="DX01-L5"/>
    <x v="8"/>
    <x v="0"/>
    <d v="2025-09-18T00:00:00"/>
    <s v="Yes"/>
    <x v="1"/>
    <d v="2025-09-18T00:00:00"/>
    <s v="SOLVED"/>
    <m/>
    <s v="5017276421DAMAGE "/>
    <x v="0"/>
    <x v="8"/>
    <b v="0"/>
    <n v="1"/>
    <n v="0"/>
  </r>
  <r>
    <n v="5017321686"/>
    <x v="2009"/>
    <n v="20250911802193"/>
    <x v="102"/>
    <s v="GB"/>
    <s v="DK-BM01"/>
    <x v="0"/>
    <x v="8"/>
    <d v="2025-09-19T00:00:00"/>
    <s v="Yes"/>
    <x v="1"/>
    <d v="2025-09-19T00:00:00"/>
    <s v="SOLVED"/>
    <m/>
    <s v="5017321686NOT SCANNABLE "/>
    <x v="0"/>
    <x v="8"/>
    <b v="0"/>
    <n v="1"/>
    <n v="0"/>
  </r>
  <r>
    <n v="5017321649"/>
    <x v="2010"/>
    <n v="20250911801634"/>
    <x v="252"/>
    <s v="GB"/>
    <s v="DK-BM01"/>
    <x v="1"/>
    <x v="2"/>
    <d v="2025-09-19T00:00:00"/>
    <s v="Yes"/>
    <x v="2"/>
    <d v="2025-09-19T00:00:00"/>
    <s v="SOLVED"/>
    <m/>
    <s v="5017321649MISSING LABELS ON SOME UNITS"/>
    <x v="0"/>
    <x v="8"/>
    <b v="0"/>
    <n v="1"/>
    <n v="0"/>
  </r>
  <r>
    <n v="5017336117"/>
    <x v="2011"/>
    <n v="20250915803939"/>
    <x v="201"/>
    <s v="GB"/>
    <n v="3402"/>
    <x v="1"/>
    <x v="3"/>
    <d v="2025-09-19T00:00:00"/>
    <s v="Yes"/>
    <x v="1"/>
    <d v="2025-09-19T00:00:00"/>
    <s v="SOLVED"/>
    <m/>
    <s v="5017336117NO LABELS"/>
    <x v="0"/>
    <x v="8"/>
    <b v="0"/>
    <n v="1"/>
    <n v="0"/>
  </r>
  <r>
    <n v="5017231372"/>
    <x v="2012"/>
    <n v="20250903795657"/>
    <x v="155"/>
    <s v="GB"/>
    <s v="DK-BM01"/>
    <x v="1"/>
    <x v="9"/>
    <d v="2025-09-19T00:00:00"/>
    <s v="NA"/>
    <x v="2"/>
    <d v="2025-09-19T00:00:00"/>
    <s v="SOLVED"/>
    <s v="new ref 20250909-S-70784 "/>
    <s v="5017231372MANCO"/>
    <x v="0"/>
    <x v="8"/>
    <b v="0"/>
    <n v="1"/>
    <n v="0"/>
  </r>
  <r>
    <n v="5017321767"/>
    <x v="2013"/>
    <n v="20250911801646"/>
    <x v="282"/>
    <s v="GB"/>
    <s v="DK-BM01"/>
    <x v="2"/>
    <x v="3"/>
    <d v="2025-09-19T00:00:00"/>
    <s v="Yes"/>
    <x v="1"/>
    <d v="2025-09-19T00:00:00"/>
    <s v="SOLVED"/>
    <m/>
    <s v="5017321767NO LABELS"/>
    <x v="0"/>
    <x v="8"/>
    <b v="0"/>
    <n v="1"/>
    <n v="0"/>
  </r>
  <r>
    <n v="5017261237"/>
    <x v="2014"/>
    <n v="20250905797639"/>
    <x v="282"/>
    <s v="GB"/>
    <s v="DK-BM01"/>
    <x v="2"/>
    <x v="3"/>
    <d v="2025-09-19T00:00:00"/>
    <s v="Yes"/>
    <x v="1"/>
    <d v="2025-09-19T00:00:00"/>
    <s v="SOLVED"/>
    <m/>
    <s v="5017261237NO LABELS"/>
    <x v="0"/>
    <x v="8"/>
    <b v="0"/>
    <n v="1"/>
    <n v="0"/>
  </r>
  <r>
    <n v="5017336076"/>
    <x v="2015"/>
    <n v="20250915803763"/>
    <x v="73"/>
    <s v="GB"/>
    <s v="OYL1"/>
    <x v="2"/>
    <x v="3"/>
    <d v="2025-09-19T00:00:00"/>
    <s v="Yes"/>
    <x v="1"/>
    <d v="2025-09-19T00:00:00"/>
    <s v="SOLVED"/>
    <m/>
    <s v="5017336076NO LABELS"/>
    <x v="0"/>
    <x v="8"/>
    <b v="0"/>
    <n v="1"/>
    <n v="0"/>
  </r>
  <r>
    <n v="5017187336"/>
    <x v="2016"/>
    <n v="20250828791639"/>
    <x v="50"/>
    <s v="GB"/>
    <n v="3402"/>
    <x v="5"/>
    <x v="3"/>
    <d v="2025-09-19T00:00:00"/>
    <s v="Yes"/>
    <x v="1"/>
    <d v="2025-09-19T00:00:00"/>
    <s v="SOLVED"/>
    <m/>
    <s v="5017187336NO LABELS"/>
    <x v="0"/>
    <x v="8"/>
    <b v="0"/>
    <n v="1"/>
    <n v="0"/>
  </r>
  <r>
    <n v="5017305549"/>
    <x v="2017"/>
    <n v="20250911801995"/>
    <x v="118"/>
    <s v="FR"/>
    <n v="3705"/>
    <x v="12"/>
    <x v="3"/>
    <d v="2025-09-19T00:00:00"/>
    <s v="Yes"/>
    <x v="0"/>
    <d v="2025-09-19T00:00:00"/>
    <s v="SOLVED"/>
    <m/>
    <s v="5017305549NO LABELS"/>
    <x v="0"/>
    <x v="8"/>
    <b v="0"/>
    <n v="1"/>
    <n v="0"/>
  </r>
  <r>
    <n v="5017335889"/>
    <x v="2018"/>
    <n v="20250911801882"/>
    <x v="116"/>
    <s v="GB"/>
    <s v="OYL1"/>
    <x v="2"/>
    <x v="6"/>
    <d v="2025-09-19T00:00:00"/>
    <s v="No"/>
    <x v="1"/>
    <d v="2025-09-19T00:00:00"/>
    <s v="SOLVED"/>
    <s v="only 3 Xx label, correct labeled only the extra's"/>
    <s v="5017335889XX LABELS"/>
    <x v="0"/>
    <x v="8"/>
    <b v="0"/>
    <n v="1"/>
    <n v="0"/>
  </r>
  <r>
    <n v="5017321397"/>
    <x v="2019"/>
    <n v="20250912802909"/>
    <x v="4"/>
    <s v="GB"/>
    <s v="MZ02"/>
    <x v="0"/>
    <x v="3"/>
    <d v="2025-09-22T00:00:00"/>
    <s v="Yes"/>
    <x v="1"/>
    <d v="2025-09-22T00:00:00"/>
    <s v="SOLVED"/>
    <m/>
    <s v="5017321397NO LABELS"/>
    <x v="0"/>
    <x v="8"/>
    <b v="0"/>
    <n v="1"/>
    <n v="0"/>
  </r>
  <r>
    <n v="5017351497"/>
    <x v="2020"/>
    <n v="20250916804989"/>
    <x v="259"/>
    <s v="FR"/>
    <n v="3705"/>
    <x v="6"/>
    <x v="6"/>
    <d v="2025-09-22T00:00:00"/>
    <s v="Yes"/>
    <x v="1"/>
    <d v="2025-09-22T00:00:00"/>
    <s v="SOLVED"/>
    <m/>
    <s v="5017351497XX LABELS"/>
    <x v="0"/>
    <x v="8"/>
    <b v="0"/>
    <n v="1"/>
    <n v="0"/>
  </r>
  <r>
    <n v="5017336015"/>
    <x v="2021"/>
    <n v="20250911802379"/>
    <x v="268"/>
    <s v="FR"/>
    <n v="3705"/>
    <x v="6"/>
    <x v="8"/>
    <d v="2025-09-22T00:00:00"/>
    <s v="Yes"/>
    <x v="1"/>
    <d v="2025-09-22T00:00:00"/>
    <s v="SOLVED"/>
    <m/>
    <s v="5017336015NOT SCANNABLE "/>
    <x v="0"/>
    <x v="8"/>
    <b v="0"/>
    <n v="1"/>
    <n v="0"/>
  </r>
  <r>
    <n v="5017336013"/>
    <x v="2021"/>
    <n v="20250911802376"/>
    <x v="268"/>
    <s v="FR"/>
    <n v="3705"/>
    <x v="6"/>
    <x v="8"/>
    <d v="2025-09-22T00:00:00"/>
    <s v="Yes"/>
    <x v="1"/>
    <d v="2025-09-22T00:00:00"/>
    <s v="SOLVED"/>
    <m/>
    <s v="5017336013NOT SCANNABLE "/>
    <x v="0"/>
    <x v="8"/>
    <b v="0"/>
    <n v="1"/>
    <n v="0"/>
  </r>
  <r>
    <n v="5017336364"/>
    <x v="2022"/>
    <n v="20250915803748"/>
    <x v="251"/>
    <s v="FR"/>
    <n v="3705"/>
    <x v="6"/>
    <x v="8"/>
    <d v="2025-09-22T00:00:00"/>
    <s v="Yes"/>
    <x v="1"/>
    <d v="2025-09-22T00:00:00"/>
    <s v="SOLVED"/>
    <m/>
    <s v="5017336364NOT SCANNABLE "/>
    <x v="0"/>
    <x v="8"/>
    <b v="0"/>
    <n v="1"/>
    <n v="0"/>
  </r>
  <r>
    <n v="5017367001"/>
    <x v="2023"/>
    <n v="20250916804745"/>
    <x v="193"/>
    <s v="GB"/>
    <s v="DX01-L5"/>
    <x v="1"/>
    <x v="2"/>
    <d v="2025-09-22T00:00:00"/>
    <s v="Yes"/>
    <x v="1"/>
    <d v="2025-09-22T00:00:00"/>
    <s v="SOLVED"/>
    <m/>
    <s v="5017367001MISSING LABELS ON SOME UNITS"/>
    <x v="0"/>
    <x v="8"/>
    <b v="0"/>
    <n v="1"/>
    <n v="0"/>
  </r>
  <r>
    <n v="5017366896"/>
    <x v="2024"/>
    <n v="20250917805679"/>
    <x v="153"/>
    <s v="GB"/>
    <s v="MY02"/>
    <x v="2"/>
    <x v="8"/>
    <d v="2025-09-22T00:00:00"/>
    <s v="Yes"/>
    <x v="1"/>
    <d v="2025-09-22T00:00:00"/>
    <s v="SOLVED"/>
    <m/>
    <s v="5017366896NOT SCANNABLE "/>
    <x v="0"/>
    <x v="8"/>
    <b v="0"/>
    <n v="1"/>
    <n v="0"/>
  </r>
  <r>
    <n v="5017366896"/>
    <x v="2024"/>
    <n v="20250917805679"/>
    <x v="153"/>
    <s v="GB"/>
    <s v="MY02"/>
    <x v="2"/>
    <x v="1"/>
    <d v="2025-09-22T00:00:00"/>
    <s v="Yes"/>
    <x v="2"/>
    <d v="2025-09-22T00:00:00"/>
    <s v="SOLVED"/>
    <m/>
    <s v="5017366896DAMAGED LABEL"/>
    <x v="0"/>
    <x v="8"/>
    <b v="0"/>
    <n v="1"/>
    <n v="0"/>
  </r>
  <r>
    <n v="5017351714"/>
    <x v="2025"/>
    <n v="20250916804565"/>
    <x v="44"/>
    <s v="GB"/>
    <s v="DX01-L5"/>
    <x v="1"/>
    <x v="3"/>
    <d v="2025-09-22T00:00:00"/>
    <s v="Yes"/>
    <x v="1"/>
    <d v="2025-09-22T00:00:00"/>
    <s v="SOLVED"/>
    <m/>
    <s v="5017351714NO LABELS"/>
    <x v="0"/>
    <x v="8"/>
    <b v="0"/>
    <n v="1"/>
    <n v="0"/>
  </r>
  <r>
    <n v="5017351648"/>
    <x v="2026"/>
    <n v="20250911802287"/>
    <x v="174"/>
    <s v="GB"/>
    <s v="OYL1"/>
    <x v="1"/>
    <x v="8"/>
    <d v="2025-09-22T00:00:00"/>
    <s v="Yes"/>
    <x v="1"/>
    <d v="2025-09-22T00:00:00"/>
    <s v="SOLVED"/>
    <m/>
    <s v="5017351648NOT SCANNABLE "/>
    <x v="0"/>
    <x v="8"/>
    <b v="0"/>
    <n v="1"/>
    <n v="0"/>
  </r>
  <r>
    <n v="5017336086"/>
    <x v="2027"/>
    <n v="20250912802739"/>
    <x v="97"/>
    <s v="GB"/>
    <s v="OYL1"/>
    <x v="1"/>
    <x v="3"/>
    <d v="2025-09-22T00:00:00"/>
    <s v="Yes"/>
    <x v="1"/>
    <d v="2025-09-22T00:00:00"/>
    <s v="SOLVED"/>
    <m/>
    <s v="5017336086NO LABELS"/>
    <x v="0"/>
    <x v="8"/>
    <b v="0"/>
    <n v="1"/>
    <n v="0"/>
  </r>
  <r>
    <n v="5017367289"/>
    <x v="2028"/>
    <n v="20250915803575"/>
    <x v="97"/>
    <s v="GB"/>
    <s v="OYL1"/>
    <x v="1"/>
    <x v="3"/>
    <d v="2025-09-22T00:00:00"/>
    <s v="Yes"/>
    <x v="1"/>
    <d v="2025-09-22T00:00:00"/>
    <s v="SOLVED"/>
    <m/>
    <s v="5017367289NO LABELS"/>
    <x v="0"/>
    <x v="8"/>
    <b v="0"/>
    <n v="1"/>
    <n v="0"/>
  </r>
  <r>
    <n v="5017336101"/>
    <x v="2029"/>
    <n v="20250915804135"/>
    <x v="309"/>
    <s v="GB"/>
    <s v="DK-BM01"/>
    <x v="1"/>
    <x v="3"/>
    <d v="2025-09-22T00:00:00"/>
    <s v="Yes"/>
    <x v="1"/>
    <d v="2025-09-22T00:00:00"/>
    <s v="SOLVED"/>
    <m/>
    <s v="5017336101NO LABELS"/>
    <x v="0"/>
    <x v="8"/>
    <b v="0"/>
    <n v="1"/>
    <n v="0"/>
  </r>
  <r>
    <n v="5017351371"/>
    <x v="2030"/>
    <n v="20250915803955"/>
    <x v="295"/>
    <s v="GB"/>
    <s v="OYL1"/>
    <x v="1"/>
    <x v="3"/>
    <d v="2025-09-22T00:00:00"/>
    <s v="Yes"/>
    <x v="1"/>
    <d v="2025-09-22T00:00:00"/>
    <s v="SOLVED"/>
    <m/>
    <s v="5017351371NO LABELS"/>
    <x v="0"/>
    <x v="8"/>
    <b v="0"/>
    <n v="1"/>
    <n v="0"/>
  </r>
  <r>
    <n v="5017336300"/>
    <x v="2031"/>
    <n v="20250915804332"/>
    <x v="79"/>
    <s v="GB"/>
    <s v="DK-BM01"/>
    <x v="2"/>
    <x v="0"/>
    <d v="2025-09-22T00:00:00"/>
    <s v="Yes"/>
    <x v="1"/>
    <d v="2025-09-22T00:00:00"/>
    <s v="SOLVED"/>
    <m/>
    <s v="5017336300DAMAGE "/>
    <x v="0"/>
    <x v="8"/>
    <b v="0"/>
    <n v="1"/>
    <n v="0"/>
  </r>
  <r>
    <n v="5017336317"/>
    <x v="2032"/>
    <n v="20250911801611"/>
    <x v="139"/>
    <s v="GB"/>
    <s v="DX01-L5"/>
    <x v="2"/>
    <x v="3"/>
    <d v="2025-09-22T00:00:00"/>
    <s v="Yes"/>
    <x v="1"/>
    <d v="2025-09-22T00:00:00"/>
    <s v="SOLVED"/>
    <m/>
    <s v="5017336317NO LABELS"/>
    <x v="0"/>
    <x v="8"/>
    <b v="0"/>
    <n v="1"/>
    <n v="0"/>
  </r>
  <r>
    <n v="5017351751"/>
    <x v="2033"/>
    <n v="20250915803628"/>
    <x v="266"/>
    <s v="GB"/>
    <s v="OYL1"/>
    <x v="2"/>
    <x v="1"/>
    <d v="2025-09-22T00:00:00"/>
    <s v="Yes"/>
    <x v="1"/>
    <d v="2025-09-22T00:00:00"/>
    <s v="SOLVED"/>
    <m/>
    <s v="5017351751DAMAGED LABEL"/>
    <x v="0"/>
    <x v="8"/>
    <b v="0"/>
    <n v="1"/>
    <n v="0"/>
  </r>
  <r>
    <n v="5017366995"/>
    <x v="2034"/>
    <n v="20250916805229"/>
    <x v="231"/>
    <s v="GB"/>
    <s v="OYL1"/>
    <x v="2"/>
    <x v="3"/>
    <d v="2025-09-22T00:00:00"/>
    <s v="Yes"/>
    <x v="1"/>
    <d v="2025-09-22T00:00:00"/>
    <s v="SOLVED"/>
    <m/>
    <s v="5017366995NO LABELS"/>
    <x v="0"/>
    <x v="8"/>
    <b v="0"/>
    <n v="1"/>
    <n v="0"/>
  </r>
  <r>
    <n v="5017305558"/>
    <x v="2035"/>
    <n v="20250911801866"/>
    <x v="121"/>
    <s v="GB"/>
    <s v="U2-L5"/>
    <x v="0"/>
    <x v="8"/>
    <d v="2025-09-22T00:00:00"/>
    <s v="Yes"/>
    <x v="1"/>
    <d v="2025-09-22T00:00:00"/>
    <s v="SOLVED"/>
    <m/>
    <s v="5017305558NOT SCANNABLE "/>
    <x v="0"/>
    <x v="8"/>
    <b v="0"/>
    <n v="1"/>
    <n v="0"/>
  </r>
  <r>
    <n v="5017305706"/>
    <x v="2036"/>
    <n v="20250908798979"/>
    <x v="24"/>
    <s v="GB"/>
    <s v="U2-L5"/>
    <x v="0"/>
    <x v="2"/>
    <d v="2025-09-22T00:00:00"/>
    <s v="Yes"/>
    <x v="1"/>
    <d v="2025-09-22T00:00:00"/>
    <s v="SOLVED"/>
    <m/>
    <s v="5017305706MISSING LABELS ON SOME UNITS"/>
    <x v="0"/>
    <x v="8"/>
    <b v="0"/>
    <n v="1"/>
    <n v="0"/>
  </r>
  <r>
    <n v="5017366777"/>
    <x v="2037"/>
    <n v="20250917805664"/>
    <x v="43"/>
    <s v="GB"/>
    <s v="U2-L5"/>
    <x v="14"/>
    <x v="3"/>
    <d v="2025-09-23T00:00:00"/>
    <s v="Yes"/>
    <x v="1"/>
    <d v="2025-09-23T00:00:00"/>
    <s v="SOLVED"/>
    <m/>
    <s v="5017366777NO LABELS"/>
    <x v="0"/>
    <x v="8"/>
    <b v="0"/>
    <n v="1"/>
    <n v="0"/>
  </r>
  <r>
    <n v="5017291747"/>
    <x v="2038"/>
    <n v="20250910800755"/>
    <x v="45"/>
    <s v="GB"/>
    <s v="DX01"/>
    <x v="1"/>
    <x v="8"/>
    <d v="2025-09-23T00:00:00"/>
    <s v="Yes"/>
    <x v="1"/>
    <d v="2025-09-23T00:00:00"/>
    <s v="SOLVED"/>
    <m/>
    <s v="5017291747NOT SCANNABLE "/>
    <x v="0"/>
    <x v="8"/>
    <b v="0"/>
    <n v="1"/>
    <n v="0"/>
  </r>
  <r>
    <n v="5017366833"/>
    <x v="2039"/>
    <n v="20250917805792"/>
    <x v="45"/>
    <s v="GB"/>
    <s v="DX01-L5"/>
    <x v="1"/>
    <x v="8"/>
    <d v="2025-09-23T00:00:00"/>
    <s v="Yes"/>
    <x v="1"/>
    <d v="2025-09-23T00:00:00"/>
    <s v="SOLVED"/>
    <m/>
    <s v="5017366833NOT SCANNABLE "/>
    <x v="0"/>
    <x v="8"/>
    <b v="0"/>
    <n v="1"/>
    <n v="0"/>
  </r>
  <r>
    <n v="5017366834"/>
    <x v="2039"/>
    <n v="20250917805588"/>
    <x v="45"/>
    <s v="GB"/>
    <s v="DX01-L5"/>
    <x v="1"/>
    <x v="8"/>
    <d v="2025-09-23T00:00:00"/>
    <s v="Yes"/>
    <x v="1"/>
    <d v="2025-09-23T00:00:00"/>
    <s v="SOLVED"/>
    <m/>
    <s v="5017366834NOT SCANNABLE "/>
    <x v="0"/>
    <x v="8"/>
    <b v="0"/>
    <n v="1"/>
    <n v="0"/>
  </r>
  <r>
    <n v="5017366832"/>
    <x v="2039"/>
    <n v="20250917805627"/>
    <x v="45"/>
    <s v="GB"/>
    <s v="DX01-L5"/>
    <x v="1"/>
    <x v="8"/>
    <d v="2025-09-23T00:00:00"/>
    <s v="Yes"/>
    <x v="1"/>
    <d v="2025-09-23T00:00:00"/>
    <s v="SOLVED"/>
    <m/>
    <s v="5017366832NOT SCANNABLE "/>
    <x v="0"/>
    <x v="8"/>
    <b v="0"/>
    <n v="1"/>
    <n v="0"/>
  </r>
  <r>
    <n v="5017351439"/>
    <x v="2040"/>
    <n v="20250916804621"/>
    <x v="37"/>
    <s v="GB"/>
    <s v="DX01-L5"/>
    <x v="1"/>
    <x v="3"/>
    <d v="2025-09-23T00:00:00"/>
    <s v="Yes"/>
    <x v="1"/>
    <d v="2025-09-23T00:00:00"/>
    <s v="SOLVED"/>
    <m/>
    <s v="5017351439NO LABELS"/>
    <x v="0"/>
    <x v="8"/>
    <b v="0"/>
    <n v="1"/>
    <n v="0"/>
  </r>
  <r>
    <n v="5017351271"/>
    <x v="2041"/>
    <n v="20250911802453"/>
    <x v="310"/>
    <s v="GB"/>
    <s v="MY02"/>
    <x v="1"/>
    <x v="3"/>
    <d v="2025-09-23T00:00:00"/>
    <s v="Yes"/>
    <x v="1"/>
    <d v="2025-09-23T00:00:00"/>
    <s v="SOLVED"/>
    <m/>
    <s v="5017351271NO LABELS"/>
    <x v="0"/>
    <x v="8"/>
    <b v="0"/>
    <n v="1"/>
    <n v="0"/>
  </r>
  <r>
    <n v="5017367318"/>
    <x v="2042"/>
    <n v="20250916804581"/>
    <x v="214"/>
    <s v="GB"/>
    <s v="MZ02"/>
    <x v="1"/>
    <x v="3"/>
    <d v="2025-09-23T00:00:00"/>
    <s v="Yes"/>
    <x v="1"/>
    <d v="2025-09-23T00:00:00"/>
    <s v="SOLVED"/>
    <m/>
    <s v="5017367318NO LABELS"/>
    <x v="0"/>
    <x v="8"/>
    <b v="0"/>
    <n v="1"/>
    <n v="0"/>
  </r>
  <r>
    <n v="5017382609"/>
    <x v="2043"/>
    <n v="20250918807222"/>
    <x v="5"/>
    <s v="GB"/>
    <s v="U2-L5"/>
    <x v="2"/>
    <x v="0"/>
    <d v="2025-09-23T00:00:00"/>
    <s v="Yes"/>
    <x v="2"/>
    <d v="2025-09-23T00:00:00"/>
    <s v="SOLVED"/>
    <m/>
    <s v="5017382609DAMAGE "/>
    <x v="0"/>
    <x v="8"/>
    <b v="0"/>
    <n v="1"/>
    <n v="0"/>
  </r>
  <r>
    <n v="5017351462"/>
    <x v="2044"/>
    <n v="20250916804846"/>
    <x v="19"/>
    <s v="GB"/>
    <s v="DX01-L5"/>
    <x v="1"/>
    <x v="3"/>
    <d v="2025-09-23T00:00:00"/>
    <s v="No"/>
    <x v="1"/>
    <d v="2025-09-23T00:00:00"/>
    <s v="SOLVED"/>
    <m/>
    <s v="5017351462NO LABELS"/>
    <x v="0"/>
    <x v="8"/>
    <b v="0"/>
    <n v="1"/>
    <n v="0"/>
  </r>
  <r>
    <n v="5017351463"/>
    <x v="2044"/>
    <n v="20250916804669"/>
    <x v="19"/>
    <s v="GB"/>
    <s v="DX01-L5"/>
    <x v="1"/>
    <x v="3"/>
    <d v="2025-09-23T00:00:00"/>
    <s v="No"/>
    <x v="1"/>
    <d v="2025-09-23T00:00:00"/>
    <s v="SOLVED"/>
    <m/>
    <s v="5017351463NO LABELS"/>
    <x v="0"/>
    <x v="8"/>
    <b v="0"/>
    <n v="1"/>
    <n v="0"/>
  </r>
  <r>
    <n v="5017351461"/>
    <x v="2044"/>
    <n v="20250915804055"/>
    <x v="19"/>
    <s v="GB"/>
    <s v="DX01-L5"/>
    <x v="1"/>
    <x v="3"/>
    <d v="2025-09-23T00:00:00"/>
    <s v="No"/>
    <x v="1"/>
    <d v="2025-09-23T00:00:00"/>
    <s v="SOLVED"/>
    <m/>
    <s v="5017351461NO LABELS"/>
    <x v="0"/>
    <x v="8"/>
    <b v="0"/>
    <n v="1"/>
    <n v="0"/>
  </r>
  <r>
    <n v="5017351356"/>
    <x v="2045"/>
    <n v="20250915804196"/>
    <x v="68"/>
    <s v="GB"/>
    <s v="DX01-L5"/>
    <x v="3"/>
    <x v="11"/>
    <d v="2025-09-23T00:00:00"/>
    <s v="Yes"/>
    <x v="1"/>
    <d v="2025-09-23T00:00:00"/>
    <s v="SOLVED"/>
    <m/>
    <s v="5017351356PALLET FIX"/>
    <x v="0"/>
    <x v="8"/>
    <b v="0"/>
    <n v="1"/>
    <n v="0"/>
  </r>
  <r>
    <n v="5017351356"/>
    <x v="2045"/>
    <n v="20250915804196"/>
    <x v="68"/>
    <s v="GB"/>
    <s v="DX01-L5"/>
    <x v="3"/>
    <x v="2"/>
    <d v="2025-09-23T00:00:00"/>
    <s v="Yes"/>
    <x v="1"/>
    <d v="2025-09-23T00:00:00"/>
    <s v="SOLVED"/>
    <m/>
    <s v="5017351356MISSING LABELS ON SOME UNITS"/>
    <x v="0"/>
    <x v="8"/>
    <b v="0"/>
    <n v="1"/>
    <n v="0"/>
  </r>
  <r>
    <n v="5017336272"/>
    <x v="2046"/>
    <n v="20250911801783"/>
    <x v="50"/>
    <s v="GB"/>
    <n v="3402"/>
    <x v="5"/>
    <x v="3"/>
    <d v="2025-09-23T00:00:00"/>
    <s v="Yes"/>
    <x v="1"/>
    <d v="2025-09-23T00:00:00"/>
    <s v="SOLVED"/>
    <m/>
    <s v="5017336272NO LABELS"/>
    <x v="0"/>
    <x v="8"/>
    <b v="0"/>
    <n v="1"/>
    <n v="0"/>
  </r>
  <r>
    <n v="5017321778"/>
    <x v="2047"/>
    <n v="20250911801753"/>
    <x v="221"/>
    <s v="GB"/>
    <s v="DK-BM01"/>
    <x v="5"/>
    <x v="3"/>
    <d v="2025-09-23T00:00:00"/>
    <s v="Yes"/>
    <x v="1"/>
    <d v="2025-09-23T00:00:00"/>
    <s v="SOLVED"/>
    <m/>
    <s v="5017321778NO LABELS"/>
    <x v="0"/>
    <x v="8"/>
    <b v="0"/>
    <n v="1"/>
    <n v="0"/>
  </r>
  <r>
    <n v="5017382738"/>
    <x v="2048"/>
    <n v="20250917806017"/>
    <x v="36"/>
    <s v="GB"/>
    <s v="MZ02"/>
    <x v="15"/>
    <x v="3"/>
    <d v="2025-09-23T00:00:00"/>
    <s v="Yes"/>
    <x v="1"/>
    <d v="2025-09-23T00:00:00"/>
    <s v="SOLVED"/>
    <m/>
    <s v="5017382738NO LABELS"/>
    <x v="0"/>
    <x v="8"/>
    <b v="0"/>
    <n v="1"/>
    <n v="0"/>
  </r>
  <r>
    <n v="5017367050"/>
    <x v="2049"/>
    <n v="20250916804612"/>
    <x v="299"/>
    <s v="FR"/>
    <n v="3705"/>
    <x v="8"/>
    <x v="3"/>
    <d v="2025-09-23T00:00:00"/>
    <s v="Yes"/>
    <x v="1"/>
    <d v="2025-09-23T00:00:00"/>
    <s v="SOLVED"/>
    <m/>
    <s v="5017367050NO LABELS"/>
    <x v="0"/>
    <x v="8"/>
    <b v="0"/>
    <n v="1"/>
    <n v="0"/>
  </r>
  <r>
    <n v="5017261278"/>
    <x v="2050"/>
    <n v="20250905797795"/>
    <x v="279"/>
    <s v="GB"/>
    <s v="MZ02"/>
    <x v="2"/>
    <x v="3"/>
    <d v="2025-09-23T00:00:00"/>
    <s v="Yes"/>
    <x v="1"/>
    <d v="2025-09-23T00:00:00"/>
    <s v="SOLVED"/>
    <m/>
    <s v="5017261278NO LABELS"/>
    <x v="0"/>
    <x v="8"/>
    <b v="0"/>
    <n v="1"/>
    <n v="0"/>
  </r>
  <r>
    <n v="5017321813"/>
    <x v="2051"/>
    <n v="20250910801068"/>
    <x v="257"/>
    <s v="FR"/>
    <n v="3705"/>
    <x v="5"/>
    <x v="8"/>
    <d v="2025-09-23T00:00:00"/>
    <s v="Yes"/>
    <x v="1"/>
    <d v="2025-09-23T00:00:00"/>
    <s v="SOLVED"/>
    <m/>
    <s v="5017321813NOT SCANNABLE "/>
    <x v="0"/>
    <x v="8"/>
    <b v="0"/>
    <n v="1"/>
    <n v="0"/>
  </r>
  <r>
    <n v="5017321815"/>
    <x v="2051"/>
    <n v="20250910801077"/>
    <x v="257"/>
    <s v="FR"/>
    <n v="3705"/>
    <x v="5"/>
    <x v="8"/>
    <d v="2025-09-23T00:00:00"/>
    <s v="Yes"/>
    <x v="1"/>
    <d v="2025-09-23T00:00:00"/>
    <s v="SOLVED"/>
    <m/>
    <s v="5017321815NOT SCANNABLE "/>
    <x v="0"/>
    <x v="8"/>
    <b v="0"/>
    <n v="1"/>
    <n v="0"/>
  </r>
  <r>
    <n v="5017351581"/>
    <x v="2052"/>
    <n v="20250915803706"/>
    <x v="273"/>
    <s v="GB"/>
    <s v="DX01"/>
    <x v="5"/>
    <x v="2"/>
    <d v="2025-09-23T00:00:00"/>
    <s v="Yes"/>
    <x v="1"/>
    <d v="2025-09-23T00:00:00"/>
    <s v="SOLVED"/>
    <m/>
    <s v="5017351581MISSING LABELS ON SOME UNITS"/>
    <x v="0"/>
    <x v="8"/>
    <b v="0"/>
    <n v="1"/>
    <n v="0"/>
  </r>
  <r>
    <n v="5017367097"/>
    <x v="2053"/>
    <n v="20250916804763"/>
    <x v="51"/>
    <s v="FR"/>
    <n v="3705"/>
    <x v="5"/>
    <x v="3"/>
    <d v="2025-09-23T00:00:00"/>
    <s v="Yes"/>
    <x v="1"/>
    <d v="2025-09-23T00:00:00"/>
    <s v="SOLVED"/>
    <m/>
    <s v="5017367097NO LABELS"/>
    <x v="0"/>
    <x v="8"/>
    <b v="0"/>
    <n v="1"/>
    <n v="0"/>
  </r>
  <r>
    <n v="5017305723"/>
    <x v="2054"/>
    <n v="20250911802122"/>
    <x v="2"/>
    <s v="GB"/>
    <s v="OYL1"/>
    <x v="0"/>
    <x v="8"/>
    <d v="2025-09-23T00:00:00"/>
    <s v="Yes"/>
    <x v="1"/>
    <d v="2025-09-23T00:00:00"/>
    <s v="SOLVED"/>
    <m/>
    <s v="5017305723NOT SCANNABLE "/>
    <x v="0"/>
    <x v="8"/>
    <b v="0"/>
    <n v="1"/>
    <n v="0"/>
  </r>
  <r>
    <n v="5017351398"/>
    <x v="2055"/>
    <n v="20250915804321"/>
    <x v="47"/>
    <s v="GB"/>
    <s v="DK-BM01"/>
    <x v="0"/>
    <x v="2"/>
    <d v="2025-09-23T00:00:00"/>
    <s v="Yes"/>
    <x v="0"/>
    <d v="2025-09-23T00:00:00"/>
    <s v="SOLVED"/>
    <m/>
    <s v="5017351398MISSING LABELS ON SOME UNITS"/>
    <x v="0"/>
    <x v="8"/>
    <b v="0"/>
    <n v="1"/>
    <n v="0"/>
  </r>
  <r>
    <n v="5017305724"/>
    <x v="2054"/>
    <n v="20250911802128"/>
    <x v="2"/>
    <s v="GB"/>
    <s v="OYL1"/>
    <x v="0"/>
    <x v="3"/>
    <d v="2025-09-23T00:00:00"/>
    <s v="Yes"/>
    <x v="1"/>
    <d v="2025-09-23T00:00:00"/>
    <s v="SOLVED"/>
    <m/>
    <s v="5017305724NO LABELS"/>
    <x v="0"/>
    <x v="8"/>
    <b v="0"/>
    <n v="1"/>
    <n v="0"/>
  </r>
  <r>
    <n v="5017305725"/>
    <x v="2054"/>
    <n v="20250911802136"/>
    <x v="2"/>
    <s v="GB"/>
    <s v="OYL1"/>
    <x v="0"/>
    <x v="3"/>
    <d v="2025-09-23T00:00:00"/>
    <s v="Yes"/>
    <x v="0"/>
    <d v="2025-09-23T00:00:00"/>
    <s v="SOLVED"/>
    <m/>
    <s v="5017305725NO LABELS"/>
    <x v="0"/>
    <x v="8"/>
    <b v="0"/>
    <n v="1"/>
    <n v="0"/>
  </r>
  <r>
    <n v="5017305722"/>
    <x v="2054"/>
    <n v="20250911802139"/>
    <x v="2"/>
    <s v="GB"/>
    <s v="OYL1"/>
    <x v="0"/>
    <x v="3"/>
    <d v="2025-09-23T00:00:00"/>
    <s v="Yes"/>
    <x v="1"/>
    <d v="2025-09-23T00:00:00"/>
    <s v="SOLVED"/>
    <m/>
    <s v="5017305722NO LABELS"/>
    <x v="0"/>
    <x v="8"/>
    <b v="0"/>
    <n v="1"/>
    <n v="0"/>
  </r>
  <r>
    <n v="5017305721"/>
    <x v="2054"/>
    <n v="20250911802134"/>
    <x v="2"/>
    <s v="GB"/>
    <s v="OYL1"/>
    <x v="0"/>
    <x v="3"/>
    <d v="2025-09-23T00:00:00"/>
    <s v="Yes"/>
    <x v="1"/>
    <d v="2025-09-23T00:00:00"/>
    <s v="SOLVED"/>
    <m/>
    <s v="5017305721NO LABELS"/>
    <x v="0"/>
    <x v="8"/>
    <b v="0"/>
    <n v="1"/>
    <n v="0"/>
  </r>
  <r>
    <n v="5017382579"/>
    <x v="2056"/>
    <n v="20250918806712"/>
    <x v="136"/>
    <s v="GB"/>
    <n v="3402"/>
    <x v="1"/>
    <x v="3"/>
    <d v="2025-09-24T00:00:00"/>
    <s v="Yes"/>
    <x v="1"/>
    <d v="2025-09-24T00:00:00"/>
    <s v="SOLVED"/>
    <m/>
    <s v="5017382579NO LABELS"/>
    <x v="0"/>
    <x v="8"/>
    <b v="0"/>
    <n v="1"/>
    <n v="0"/>
  </r>
  <r>
    <n v="5017367147"/>
    <x v="2057"/>
    <n v="20250916804550"/>
    <x v="311"/>
    <s v="GB"/>
    <s v="MZ02"/>
    <x v="1"/>
    <x v="3"/>
    <d v="2025-09-24T00:00:00"/>
    <s v="Yes"/>
    <x v="1"/>
    <d v="2025-09-24T00:00:00"/>
    <s v="SOLVED"/>
    <m/>
    <s v="5017367147NO LABELS"/>
    <x v="0"/>
    <x v="8"/>
    <b v="0"/>
    <n v="1"/>
    <n v="0"/>
  </r>
  <r>
    <n v="5017382697"/>
    <x v="2058"/>
    <n v="20250917806105"/>
    <x v="152"/>
    <s v="GB"/>
    <s v="DX01-L5"/>
    <x v="1"/>
    <x v="3"/>
    <d v="2025-09-24T00:00:00"/>
    <s v="Yes"/>
    <x v="1"/>
    <d v="2025-09-24T00:00:00"/>
    <s v="SOLVED"/>
    <m/>
    <s v="5017382697NO LABELS"/>
    <x v="0"/>
    <x v="8"/>
    <b v="0"/>
    <n v="1"/>
    <n v="0"/>
  </r>
  <r>
    <n v="5017366876"/>
    <x v="2059"/>
    <n v="20250916804774"/>
    <x v="16"/>
    <s v="GB"/>
    <s v="DX01-L5"/>
    <x v="1"/>
    <x v="3"/>
    <d v="2025-09-24T00:00:00"/>
    <s v="Yes"/>
    <x v="1"/>
    <d v="2025-09-24T00:00:00"/>
    <s v="SOLVED"/>
    <m/>
    <s v="5017366876NO LABELS"/>
    <x v="0"/>
    <x v="8"/>
    <b v="0"/>
    <n v="1"/>
    <n v="0"/>
  </r>
  <r>
    <n v="5017382598"/>
    <x v="2060"/>
    <n v="20250916804957"/>
    <x v="213"/>
    <s v="GB"/>
    <n v="3402"/>
    <x v="1"/>
    <x v="3"/>
    <d v="2025-09-24T00:00:00"/>
    <s v="Yes"/>
    <x v="1"/>
    <d v="2025-09-24T00:00:00"/>
    <s v="SOLVED"/>
    <m/>
    <s v="5017382598NO LABELS"/>
    <x v="0"/>
    <x v="8"/>
    <b v="0"/>
    <n v="1"/>
    <n v="0"/>
  </r>
  <r>
    <n v="5017382211"/>
    <x v="2061"/>
    <n v="20250915804150"/>
    <x v="53"/>
    <s v="GB"/>
    <s v="U2-L5"/>
    <x v="1"/>
    <x v="8"/>
    <d v="2025-09-24T00:00:00"/>
    <s v="Yes"/>
    <x v="1"/>
    <d v="2025-09-24T00:00:00"/>
    <s v="SOLVED"/>
    <m/>
    <s v="5017382211NOT SCANNABLE "/>
    <x v="0"/>
    <x v="8"/>
    <b v="0"/>
    <n v="1"/>
    <n v="0"/>
  </r>
  <r>
    <n v="5017382670"/>
    <x v="2062"/>
    <n v="20250911802289"/>
    <x v="112"/>
    <s v="GB"/>
    <n v="3402"/>
    <x v="1"/>
    <x v="8"/>
    <d v="2025-09-24T00:00:00"/>
    <s v="Yes"/>
    <x v="1"/>
    <d v="2025-09-24T00:00:00"/>
    <s v="SOLVED"/>
    <m/>
    <s v="5017382670NOT SCANNABLE "/>
    <x v="0"/>
    <x v="8"/>
    <b v="0"/>
    <n v="1"/>
    <n v="0"/>
  </r>
  <r>
    <n v="5017351559"/>
    <x v="2063"/>
    <n v="20250911802524"/>
    <x v="123"/>
    <s v="GB"/>
    <s v="DX01-L5"/>
    <x v="1"/>
    <x v="6"/>
    <d v="2025-09-24T00:00:00"/>
    <s v="Yes"/>
    <x v="1"/>
    <d v="2025-09-24T00:00:00"/>
    <s v="SOLVED"/>
    <s v="xx labels on extra collies"/>
    <s v="5017351559XX LABELS"/>
    <x v="0"/>
    <x v="8"/>
    <b v="0"/>
    <n v="1"/>
    <n v="0"/>
  </r>
  <r>
    <n v="5017367468"/>
    <x v="2064"/>
    <n v="20250912803030"/>
    <x v="31"/>
    <s v="GB"/>
    <s v="DX01-L5"/>
    <x v="5"/>
    <x v="1"/>
    <d v="2025-09-24T00:00:00"/>
    <s v="Yes"/>
    <x v="1"/>
    <d v="2025-09-24T00:00:00"/>
    <s v="SOLVED"/>
    <m/>
    <s v="5017367468DAMAGED LABEL"/>
    <x v="0"/>
    <x v="8"/>
    <b v="0"/>
    <n v="1"/>
    <n v="0"/>
  </r>
  <r>
    <n v="5017367299"/>
    <x v="2065"/>
    <n v="20250917805784"/>
    <x v="59"/>
    <s v="GB"/>
    <s v="MZ02"/>
    <x v="0"/>
    <x v="0"/>
    <d v="2025-09-24T00:00:00"/>
    <s v="Yes"/>
    <x v="1"/>
    <d v="2025-09-24T00:00:00"/>
    <s v="SOLVED"/>
    <m/>
    <s v="5017367299DAMAGE "/>
    <x v="0"/>
    <x v="8"/>
    <b v="0"/>
    <n v="1"/>
    <n v="0"/>
  </r>
  <r>
    <n v="5017382776"/>
    <x v="2066"/>
    <n v="20250918807186"/>
    <x v="27"/>
    <s v="FR"/>
    <n v="3705"/>
    <x v="0"/>
    <x v="8"/>
    <d v="2025-09-24T00:00:00"/>
    <s v="Yes"/>
    <x v="1"/>
    <d v="2025-09-24T00:00:00"/>
    <s v="SOLVED"/>
    <m/>
    <s v="5017382776NOT SCANNABLE "/>
    <x v="0"/>
    <x v="8"/>
    <b v="0"/>
    <n v="1"/>
    <n v="0"/>
  </r>
  <r>
    <n v="5017335915"/>
    <x v="2067"/>
    <n v="20250911802508"/>
    <x v="284"/>
    <s v="GB"/>
    <s v="DX01-L5"/>
    <x v="5"/>
    <x v="6"/>
    <d v="2025-09-24T00:00:00"/>
    <s v="Yes"/>
    <x v="1"/>
    <d v="2025-09-24T00:00:00"/>
    <s v="SOLVED"/>
    <m/>
    <s v="5017335915XX LABELS"/>
    <x v="0"/>
    <x v="8"/>
    <b v="0"/>
    <n v="1"/>
    <n v="0"/>
  </r>
  <r>
    <n v="5017335915"/>
    <x v="2067"/>
    <n v="20250911802508"/>
    <x v="284"/>
    <s v="GB"/>
    <s v="DX01-L5"/>
    <x v="5"/>
    <x v="2"/>
    <d v="2025-09-24T00:00:00"/>
    <s v="Yes"/>
    <x v="2"/>
    <d v="2025-09-24T00:00:00"/>
    <s v="SOLVED"/>
    <m/>
    <s v="5017335915MISSING LABELS ON SOME UNITS"/>
    <x v="0"/>
    <x v="8"/>
    <b v="0"/>
    <n v="1"/>
    <n v="0"/>
  </r>
  <r>
    <n v="5017321734"/>
    <x v="2068"/>
    <n v="20250905797614"/>
    <x v="100"/>
    <s v="GB"/>
    <n v="3402"/>
    <x v="2"/>
    <x v="8"/>
    <d v="2025-09-24T00:00:00"/>
    <s v="Yes"/>
    <x v="1"/>
    <d v="2025-09-24T00:00:00"/>
    <s v="SOLVED"/>
    <m/>
    <s v="5017321734NOT SCANNABLE "/>
    <x v="0"/>
    <x v="8"/>
    <b v="0"/>
    <n v="1"/>
    <n v="0"/>
  </r>
  <r>
    <n v="5017351709"/>
    <x v="2069"/>
    <n v="20250916804680"/>
    <x v="48"/>
    <s v="GB"/>
    <s v="MZ02"/>
    <x v="2"/>
    <x v="6"/>
    <d v="2025-09-24T00:00:00"/>
    <s v="Yes"/>
    <x v="1"/>
    <d v="2025-09-24T00:00:00"/>
    <s v="SOLVED"/>
    <s v="all xx labels incorrect labeled"/>
    <s v="5017351709XX LABELS"/>
    <x v="0"/>
    <x v="8"/>
    <b v="0"/>
    <n v="1"/>
    <n v="0"/>
  </r>
  <r>
    <n v="5017351710"/>
    <x v="2069"/>
    <n v="20250916805005"/>
    <x v="48"/>
    <s v="GB"/>
    <s v="DX01-L5"/>
    <x v="2"/>
    <x v="6"/>
    <d v="2025-09-24T00:00:00"/>
    <s v="Yes"/>
    <x v="1"/>
    <d v="2025-09-24T00:00:00"/>
    <s v="SOLVED"/>
    <s v="all xx labels incorrect labeled"/>
    <s v="5017351710XX LABELS"/>
    <x v="0"/>
    <x v="8"/>
    <b v="0"/>
    <n v="1"/>
    <n v="0"/>
  </r>
  <r>
    <n v="5017335906"/>
    <x v="2070"/>
    <n v="20250911801635"/>
    <x v="30"/>
    <s v="GB"/>
    <s v="U2-L5"/>
    <x v="2"/>
    <x v="6"/>
    <d v="2025-09-24T00:00:00"/>
    <s v="Yes"/>
    <x v="1"/>
    <d v="2025-09-24T00:00:00"/>
    <s v="SOLVED"/>
    <m/>
    <s v="5017335906XX LABELS"/>
    <x v="0"/>
    <x v="8"/>
    <b v="0"/>
    <n v="1"/>
    <n v="0"/>
  </r>
  <r>
    <n v="5017382432"/>
    <x v="2071"/>
    <n v="20250917806487"/>
    <x v="216"/>
    <s v="GB"/>
    <s v="DX01-L5"/>
    <x v="0"/>
    <x v="2"/>
    <d v="2025-09-25T00:00:00"/>
    <s v="Yes"/>
    <x v="2"/>
    <d v="2025-09-25T00:00:00"/>
    <s v="SOLVED"/>
    <m/>
    <s v="5017382432MISSING LABELS ON SOME UNITS"/>
    <x v="0"/>
    <x v="8"/>
    <b v="0"/>
    <n v="1"/>
    <n v="0"/>
  </r>
  <r>
    <n v="5017397766"/>
    <x v="2072"/>
    <n v="20250919807975"/>
    <x v="15"/>
    <s v="GB"/>
    <s v="U2-L5"/>
    <x v="1"/>
    <x v="3"/>
    <d v="2025-09-25T00:00:00"/>
    <s v="Yes"/>
    <x v="1"/>
    <d v="2025-09-25T00:00:00"/>
    <s v="SOLVED"/>
    <m/>
    <s v="5017397766NO LABELS"/>
    <x v="0"/>
    <x v="8"/>
    <b v="0"/>
    <n v="1"/>
    <n v="0"/>
  </r>
  <r>
    <n v="5017398252"/>
    <x v="2073"/>
    <n v="20250918806837"/>
    <x v="44"/>
    <s v="GB"/>
    <s v="DX01-L5"/>
    <x v="1"/>
    <x v="3"/>
    <d v="2025-09-25T00:00:00"/>
    <s v="Yes"/>
    <x v="1"/>
    <d v="2025-09-25T00:00:00"/>
    <s v="SOLVED"/>
    <m/>
    <s v="5017398252NO LABELS"/>
    <x v="0"/>
    <x v="8"/>
    <b v="0"/>
    <n v="1"/>
    <n v="0"/>
  </r>
  <r>
    <n v="5017417692"/>
    <x v="2073"/>
    <n v="20250923810428"/>
    <x v="44"/>
    <s v="GB"/>
    <s v="DX01-L5"/>
    <x v="1"/>
    <x v="3"/>
    <d v="2025-09-25T00:00:00"/>
    <s v="Yes"/>
    <x v="1"/>
    <d v="2025-09-25T00:00:00"/>
    <s v="SOLVED"/>
    <m/>
    <s v="5017417692NO LABELS"/>
    <x v="0"/>
    <x v="8"/>
    <b v="0"/>
    <n v="1"/>
    <n v="0"/>
  </r>
  <r>
    <n v="5017382366"/>
    <x v="2074"/>
    <n v="20250917806344"/>
    <x v="285"/>
    <s v="GB"/>
    <s v="DK-BM01"/>
    <x v="1"/>
    <x v="3"/>
    <d v="2025-09-25T00:00:00"/>
    <s v="Yes"/>
    <x v="1"/>
    <d v="2025-09-25T00:00:00"/>
    <s v="SOLVED"/>
    <m/>
    <s v="5017382366NO LABELS"/>
    <x v="0"/>
    <x v="8"/>
    <b v="0"/>
    <n v="1"/>
    <n v="0"/>
  </r>
  <r>
    <n v="5017367190"/>
    <x v="2075"/>
    <n v="20250916804715"/>
    <x v="155"/>
    <s v="GB"/>
    <s v="DK-BM01"/>
    <x v="1"/>
    <x v="9"/>
    <d v="2025-09-25T00:00:00"/>
    <s v="NA"/>
    <x v="0"/>
    <d v="2025-10-03T00:00:00"/>
    <s v="SOLVED"/>
    <s v="5017 398 084 20250919-S-70286 20250918807034 was on the truck, shipment not received"/>
    <s v="5017367190MANCO"/>
    <x v="0"/>
    <x v="8"/>
    <b v="1"/>
    <n v="1"/>
    <n v="0"/>
  </r>
  <r>
    <n v="5017366943"/>
    <x v="2076"/>
    <n v="20250915804367"/>
    <x v="102"/>
    <s v="GB"/>
    <s v="DK-BM01"/>
    <x v="0"/>
    <x v="8"/>
    <d v="2025-09-25T00:00:00"/>
    <s v="Yes"/>
    <x v="1"/>
    <d v="2025-09-25T00:00:00"/>
    <s v="SOLVED"/>
    <m/>
    <s v="5017366943NOT SCANNABLE "/>
    <x v="0"/>
    <x v="8"/>
    <b v="0"/>
    <n v="1"/>
    <n v="0"/>
  </r>
  <r>
    <n v="5017366942"/>
    <x v="2076"/>
    <n v="20250916805141"/>
    <x v="102"/>
    <s v="GB"/>
    <s v="DK-BM01"/>
    <x v="0"/>
    <x v="8"/>
    <d v="2025-09-25T00:00:00"/>
    <s v="Yes"/>
    <x v="1"/>
    <d v="2025-09-25T00:00:00"/>
    <s v="SOLVED"/>
    <m/>
    <s v="5017366942NOT SCANNABLE "/>
    <x v="0"/>
    <x v="8"/>
    <b v="0"/>
    <n v="1"/>
    <n v="0"/>
  </r>
  <r>
    <n v="5017367123"/>
    <x v="2077"/>
    <n v="20250916804911"/>
    <x v="237"/>
    <s v="GB"/>
    <s v="U2-L5"/>
    <x v="0"/>
    <x v="11"/>
    <d v="2025-09-25T00:00:00"/>
    <s v="Yes"/>
    <x v="1"/>
    <d v="2025-09-25T00:00:00"/>
    <s v="SOLVED"/>
    <m/>
    <s v="5017367123PALLET FIX"/>
    <x v="0"/>
    <x v="8"/>
    <b v="0"/>
    <n v="1"/>
    <n v="0"/>
  </r>
  <r>
    <n v="5017382679"/>
    <x v="2078"/>
    <n v="20250915804334"/>
    <x v="286"/>
    <s v="GB"/>
    <s v="OYL1"/>
    <x v="0"/>
    <x v="11"/>
    <d v="2025-09-25T00:00:00"/>
    <s v="Yes"/>
    <x v="1"/>
    <d v="2025-09-25T00:00:00"/>
    <s v="SOLVED"/>
    <m/>
    <s v="5017382679PALLET FIX"/>
    <x v="0"/>
    <x v="8"/>
    <b v="0"/>
    <n v="1"/>
    <n v="0"/>
  </r>
  <r>
    <n v="5017397957"/>
    <x v="2079"/>
    <n v="20250918807263"/>
    <x v="282"/>
    <s v="GB"/>
    <s v="DK-BM01"/>
    <x v="2"/>
    <x v="3"/>
    <d v="2025-09-26T00:00:00"/>
    <s v="Yes"/>
    <x v="1"/>
    <d v="2025-09-26T00:00:00"/>
    <s v="SOLVED"/>
    <m/>
    <s v="5017397957NO LABELS"/>
    <x v="0"/>
    <x v="8"/>
    <b v="0"/>
    <n v="1"/>
    <n v="0"/>
  </r>
  <r>
    <n v="5017397852"/>
    <x v="2080"/>
    <n v="20250922808647"/>
    <x v="37"/>
    <s v="GB"/>
    <s v="DX01-L5"/>
    <x v="1"/>
    <x v="3"/>
    <d v="2025-09-26T00:00:00"/>
    <s v="Yes"/>
    <x v="1"/>
    <d v="2025-09-26T00:00:00"/>
    <s v="SOLVED"/>
    <m/>
    <s v="5017397852NO LABELS"/>
    <x v="0"/>
    <x v="8"/>
    <b v="0"/>
    <n v="1"/>
    <n v="0"/>
  </r>
  <r>
    <n v="5017414009"/>
    <x v="2081"/>
    <n v="20250922809014"/>
    <x v="69"/>
    <s v="GB"/>
    <n v="3402"/>
    <x v="1"/>
    <x v="2"/>
    <d v="2025-09-26T00:00:00"/>
    <s v="Yes"/>
    <x v="2"/>
    <d v="2025-09-26T00:00:00"/>
    <s v="SOLVED"/>
    <m/>
    <s v="5017414009MISSING LABELS ON SOME UNITS"/>
    <x v="0"/>
    <x v="8"/>
    <b v="0"/>
    <n v="1"/>
    <n v="0"/>
  </r>
  <r>
    <n v="5017398059"/>
    <x v="2082"/>
    <n v="20250918806889"/>
    <x v="114"/>
    <s v="GB"/>
    <s v="OYL1"/>
    <x v="1"/>
    <x v="3"/>
    <d v="2025-09-26T00:00:00"/>
    <s v="Yes"/>
    <x v="1"/>
    <d v="2025-09-26T00:00:00"/>
    <s v="SOLVED"/>
    <m/>
    <s v="5017398059NO LABELS"/>
    <x v="0"/>
    <x v="8"/>
    <b v="0"/>
    <n v="1"/>
    <n v="0"/>
  </r>
  <r>
    <n v="5017413956"/>
    <x v="2083"/>
    <n v="20250922808704"/>
    <x v="43"/>
    <s v="GB"/>
    <s v="U2-L5"/>
    <x v="1"/>
    <x v="3"/>
    <d v="2025-09-26T00:00:00"/>
    <s v="Yes"/>
    <x v="1"/>
    <d v="2025-09-26T00:00:00"/>
    <s v="SOLVED"/>
    <m/>
    <s v="5017413956NO LABELS"/>
    <x v="0"/>
    <x v="8"/>
    <b v="0"/>
    <n v="1"/>
    <n v="0"/>
  </r>
  <r>
    <n v="5017413348"/>
    <x v="2084"/>
    <n v="20250919807814"/>
    <x v="248"/>
    <s v="GB"/>
    <s v="ES01"/>
    <x v="1"/>
    <x v="2"/>
    <d v="2025-09-26T00:00:00"/>
    <s v="Yes"/>
    <x v="2"/>
    <d v="2025-09-26T00:00:00"/>
    <s v="SOLVED"/>
    <m/>
    <s v="5017413348MISSING LABELS ON SOME UNITS"/>
    <x v="0"/>
    <x v="8"/>
    <b v="0"/>
    <n v="1"/>
    <n v="0"/>
  </r>
  <r>
    <n v="5017398282"/>
    <x v="2085"/>
    <n v="20250922809166"/>
    <x v="215"/>
    <s v="GB"/>
    <s v="OYL1"/>
    <x v="16"/>
    <x v="3"/>
    <d v="2025-09-26T00:00:00"/>
    <s v="Yes"/>
    <x v="1"/>
    <d v="2025-09-26T00:00:00"/>
    <s v="SOLVED"/>
    <m/>
    <s v="5017398282NO LABELS"/>
    <x v="0"/>
    <x v="8"/>
    <b v="0"/>
    <n v="1"/>
    <n v="0"/>
  </r>
  <r>
    <n v="5017351660"/>
    <x v="2086"/>
    <n v="20250915804217"/>
    <x v="22"/>
    <s v="GB"/>
    <s v="DX01-L5"/>
    <x v="8"/>
    <x v="8"/>
    <d v="2025-09-26T00:00:00"/>
    <s v="Yes"/>
    <x v="1"/>
    <d v="2025-09-26T00:00:00"/>
    <s v="SOLVED"/>
    <m/>
    <s v="5017351660NOT SCANNABLE "/>
    <x v="0"/>
    <x v="8"/>
    <b v="0"/>
    <n v="1"/>
    <n v="0"/>
  </r>
  <r>
    <n v="5017351661"/>
    <x v="2086"/>
    <n v="20250915804085"/>
    <x v="22"/>
    <s v="GB"/>
    <s v="MZ02"/>
    <x v="8"/>
    <x v="8"/>
    <d v="2025-09-26T00:00:00"/>
    <s v="Yes"/>
    <x v="1"/>
    <d v="2025-09-26T00:00:00"/>
    <s v="SOLVED"/>
    <m/>
    <s v="5017351661NOT SCANNABLE "/>
    <x v="0"/>
    <x v="8"/>
    <b v="0"/>
    <n v="1"/>
    <n v="0"/>
  </r>
  <r>
    <n v="5017351662"/>
    <x v="2086"/>
    <n v="20250915804062"/>
    <x v="22"/>
    <s v="GB"/>
    <s v="OYL1"/>
    <x v="8"/>
    <x v="8"/>
    <d v="2025-09-26T00:00:00"/>
    <s v="Yes"/>
    <x v="1"/>
    <d v="2025-09-26T00:00:00"/>
    <s v="SOLVED"/>
    <m/>
    <s v="5017351662NOT SCANNABLE "/>
    <x v="0"/>
    <x v="8"/>
    <b v="0"/>
    <n v="1"/>
    <n v="0"/>
  </r>
  <r>
    <n v="5017413361"/>
    <x v="2087"/>
    <n v="20250921808530"/>
    <x v="81"/>
    <s v="GB"/>
    <n v="3402"/>
    <x v="0"/>
    <x v="3"/>
    <d v="2025-09-26T00:00:00"/>
    <s v="Yes"/>
    <x v="1"/>
    <d v="2025-09-26T00:00:00"/>
    <s v="SOLVED"/>
    <m/>
    <s v="5017413361NO LABELS"/>
    <x v="0"/>
    <x v="8"/>
    <b v="0"/>
    <n v="1"/>
    <n v="0"/>
  </r>
  <r>
    <n v="5017398303"/>
    <x v="2088"/>
    <n v="20250918806726"/>
    <x v="51"/>
    <s v="GB"/>
    <s v="U2-L5"/>
    <x v="5"/>
    <x v="3"/>
    <d v="2025-09-26T00:00:00"/>
    <s v="Yes"/>
    <x v="1"/>
    <d v="2025-09-26T00:00:00"/>
    <s v="SOLVED"/>
    <m/>
    <s v="5017398303NO LABELS"/>
    <x v="0"/>
    <x v="8"/>
    <b v="0"/>
    <n v="1"/>
    <n v="0"/>
  </r>
  <r>
    <n v="5017398304"/>
    <x v="2088"/>
    <n v="20250918806719"/>
    <x v="51"/>
    <s v="FR"/>
    <n v="3705"/>
    <x v="5"/>
    <x v="9"/>
    <d v="2025-09-26T00:00:00"/>
    <s v="Yes"/>
    <x v="2"/>
    <d v="2025-10-03T00:00:00"/>
    <s v="SOLVED"/>
    <m/>
    <s v="5017398304MANCO"/>
    <x v="0"/>
    <x v="8"/>
    <b v="0"/>
    <n v="1"/>
    <n v="0"/>
  </r>
  <r>
    <n v="5017382339"/>
    <x v="2089"/>
    <n v="20250918807006"/>
    <x v="304"/>
    <s v="GB"/>
    <s v="DX01-L5"/>
    <x v="5"/>
    <x v="3"/>
    <d v="2025-09-29T00:00:00"/>
    <s v="Yes"/>
    <x v="1"/>
    <d v="2025-09-29T00:00:00"/>
    <s v="SOLVED"/>
    <m/>
    <s v="5017382339NO LABELS"/>
    <x v="0"/>
    <x v="8"/>
    <b v="0"/>
    <n v="1"/>
    <n v="0"/>
  </r>
  <r>
    <n v="5017429460"/>
    <x v="2090"/>
    <n v="20250919808350"/>
    <x v="249"/>
    <s v="GB"/>
    <s v="DK-BM01"/>
    <x v="17"/>
    <x v="0"/>
    <d v="2025-09-29T00:00:00"/>
    <s v="Yes"/>
    <x v="2"/>
    <d v="2025-09-29T00:00:00"/>
    <s v="SOLVED"/>
    <m/>
    <s v="5017429460DAMAGE "/>
    <x v="0"/>
    <x v="8"/>
    <b v="0"/>
    <n v="1"/>
    <n v="0"/>
  </r>
  <r>
    <n v="5017429434"/>
    <x v="2091"/>
    <n v="20250923810040"/>
    <x v="44"/>
    <s v="GB"/>
    <s v="DX01-L5"/>
    <x v="1"/>
    <x v="3"/>
    <d v="2025-09-29T00:00:00"/>
    <s v="Yes"/>
    <x v="1"/>
    <d v="2025-09-29T00:00:00"/>
    <s v="SOLVED"/>
    <m/>
    <s v="5017429434NO LABELS"/>
    <x v="0"/>
    <x v="8"/>
    <b v="0"/>
    <n v="1"/>
    <n v="0"/>
  </r>
  <r>
    <n v="5017455470"/>
    <x v="2092"/>
    <n v="20250922809421"/>
    <x v="198"/>
    <s v="GB"/>
    <n v="3402"/>
    <x v="1"/>
    <x v="3"/>
    <d v="2025-09-29T00:00:00"/>
    <s v="Yes"/>
    <x v="1"/>
    <d v="2025-09-29T00:00:00"/>
    <s v="SOLVED"/>
    <m/>
    <s v="5017455470NO LABELS"/>
    <x v="0"/>
    <x v="8"/>
    <b v="0"/>
    <n v="1"/>
    <n v="0"/>
  </r>
  <r>
    <n v="5017398301"/>
    <x v="2093"/>
    <n v="20250918806979"/>
    <x v="302"/>
    <s v="FR"/>
    <n v="3705"/>
    <x v="6"/>
    <x v="3"/>
    <d v="2025-09-29T00:00:00"/>
    <s v="Yes"/>
    <x v="1"/>
    <d v="2025-09-29T00:00:00"/>
    <s v="SOLVED"/>
    <m/>
    <s v="5017398301NO LABELS"/>
    <x v="0"/>
    <x v="8"/>
    <b v="0"/>
    <n v="1"/>
    <n v="0"/>
  </r>
  <r>
    <n v="5017398301"/>
    <x v="2093"/>
    <n v="20250918806979"/>
    <x v="302"/>
    <s v="FR"/>
    <n v="3705"/>
    <x v="6"/>
    <x v="0"/>
    <d v="2025-09-29T00:00:00"/>
    <s v="Yes"/>
    <x v="1"/>
    <d v="2025-09-29T00:00:00"/>
    <s v="SOLVED"/>
    <m/>
    <s v="5017398301DAMAGE "/>
    <x v="0"/>
    <x v="8"/>
    <b v="0"/>
    <n v="1"/>
    <n v="0"/>
  </r>
  <r>
    <n v="5017413969"/>
    <x v="2094"/>
    <n v="20250917805939"/>
    <x v="268"/>
    <s v="FR"/>
    <n v="3705"/>
    <x v="6"/>
    <x v="8"/>
    <d v="2025-09-29T00:00:00"/>
    <s v="Yes"/>
    <x v="1"/>
    <d v="2025-09-29T00:00:00"/>
    <s v="SOLVED"/>
    <m/>
    <s v="5017413969NOT SCANNABLE "/>
    <x v="0"/>
    <x v="8"/>
    <b v="1"/>
    <n v="1"/>
    <n v="0"/>
  </r>
  <r>
    <n v="5017413969"/>
    <x v="2094"/>
    <n v="20250917805939"/>
    <x v="268"/>
    <s v="FR"/>
    <n v="3705"/>
    <x v="6"/>
    <x v="8"/>
    <d v="2025-09-29T00:00:00"/>
    <s v="Yes"/>
    <x v="1"/>
    <d v="2025-09-29T00:00:00"/>
    <s v="SOLVED"/>
    <m/>
    <s v="5017413969NOT SCANNABLE "/>
    <x v="0"/>
    <x v="8"/>
    <b v="1"/>
    <n v="1"/>
    <n v="0"/>
  </r>
  <r>
    <n v="5017413967"/>
    <x v="2094"/>
    <n v="20250917805943"/>
    <x v="268"/>
    <s v="FR"/>
    <n v="3705"/>
    <x v="6"/>
    <x v="8"/>
    <d v="2025-09-29T00:00:00"/>
    <s v="Yes"/>
    <x v="1"/>
    <d v="2025-09-29T00:00:00"/>
    <s v="SOLVED"/>
    <m/>
    <s v="5017413967NOT SCANNABLE "/>
    <x v="0"/>
    <x v="8"/>
    <b v="0"/>
    <n v="1"/>
    <n v="0"/>
  </r>
  <r>
    <n v="5017413309"/>
    <x v="2095"/>
    <n v="20250922808707"/>
    <x v="251"/>
    <s v="FR"/>
    <n v="3705"/>
    <x v="6"/>
    <x v="8"/>
    <d v="2025-09-29T00:00:00"/>
    <s v="Yes"/>
    <x v="1"/>
    <d v="2025-09-29T00:00:00"/>
    <s v="SOLVED"/>
    <m/>
    <s v="5017413309NOT SCANNABLE "/>
    <x v="0"/>
    <x v="8"/>
    <b v="0"/>
    <n v="1"/>
    <n v="0"/>
  </r>
  <r>
    <n v="5017429592"/>
    <x v="2096"/>
    <n v="20250923809890"/>
    <x v="259"/>
    <s v="FR"/>
    <n v="3705"/>
    <x v="6"/>
    <x v="6"/>
    <d v="2025-09-29T00:00:00"/>
    <s v="Yes"/>
    <x v="1"/>
    <d v="2025-09-29T00:00:00"/>
    <s v="SOLVED"/>
    <s v="extra pallet contained xx label"/>
    <s v="5017429592XX LABELS"/>
    <x v="0"/>
    <x v="8"/>
    <b v="0"/>
    <n v="1"/>
    <n v="0"/>
  </r>
  <r>
    <n v="5017398347"/>
    <x v="2097"/>
    <n v="20250918807454"/>
    <x v="271"/>
    <s v="FR"/>
    <n v="3705"/>
    <x v="5"/>
    <x v="3"/>
    <d v="2025-09-29T00:00:00"/>
    <s v="Yes"/>
    <x v="1"/>
    <d v="2025-09-29T00:00:00"/>
    <s v="SOLVED"/>
    <m/>
    <s v="5017398347NO LABELS"/>
    <x v="0"/>
    <x v="8"/>
    <b v="0"/>
    <n v="1"/>
    <n v="0"/>
  </r>
  <r>
    <n v="5017428924"/>
    <x v="2098"/>
    <n v="20250922808815"/>
    <x v="27"/>
    <s v="FR"/>
    <n v="3705"/>
    <x v="0"/>
    <x v="8"/>
    <d v="2025-09-29T00:00:00"/>
    <s v="Yes"/>
    <x v="1"/>
    <d v="2025-09-29T00:00:00"/>
    <s v="SOLVED"/>
    <m/>
    <s v="5017428924NOT SCANNABLE "/>
    <x v="0"/>
    <x v="8"/>
    <b v="0"/>
    <n v="1"/>
    <n v="0"/>
  </r>
  <r>
    <n v="5017413427"/>
    <x v="2099"/>
    <n v="20250919808263"/>
    <x v="102"/>
    <s v="GB"/>
    <s v="DK-BM01"/>
    <x v="0"/>
    <x v="8"/>
    <d v="2025-09-29T00:00:00"/>
    <s v="Yes"/>
    <x v="1"/>
    <d v="2025-09-29T00:00:00"/>
    <s v="SOLVED"/>
    <m/>
    <s v="5017413427NOT SCANNABLE "/>
    <x v="0"/>
    <x v="8"/>
    <b v="0"/>
    <n v="1"/>
    <n v="0"/>
  </r>
  <r>
    <n v="5017444634"/>
    <x v="2100"/>
    <n v="20250923809739"/>
    <x v="299"/>
    <s v="FR"/>
    <n v="3705"/>
    <x v="8"/>
    <x v="0"/>
    <d v="2025-09-29T00:00:00"/>
    <s v="Yes"/>
    <x v="2"/>
    <d v="2025-09-29T00:00:00"/>
    <s v="SOLVED"/>
    <m/>
    <s v="5017444634DAMAGE "/>
    <x v="0"/>
    <x v="8"/>
    <b v="0"/>
    <n v="1"/>
    <n v="0"/>
  </r>
  <r>
    <n v="5017429663"/>
    <x v="2101"/>
    <n v="20250923809776"/>
    <x v="231"/>
    <s v="GB"/>
    <s v="OYL1"/>
    <x v="2"/>
    <x v="3"/>
    <d v="2025-09-29T00:00:00"/>
    <s v="Yes"/>
    <x v="1"/>
    <d v="2025-09-29T00:00:00"/>
    <s v="SOLVED"/>
    <m/>
    <s v="5017429663NO LABELS"/>
    <x v="0"/>
    <x v="8"/>
    <b v="0"/>
    <n v="1"/>
    <n v="0"/>
  </r>
  <r>
    <n v="5017414000"/>
    <x v="2102"/>
    <n v="20250908799082"/>
    <x v="62"/>
    <s v="GB"/>
    <s v="DK-BM01"/>
    <x v="0"/>
    <x v="6"/>
    <d v="2025-09-29T00:00:00"/>
    <s v="Yes"/>
    <x v="1"/>
    <d v="2025-09-29T00:00:00"/>
    <s v="SOLVED"/>
    <s v="only extra boxes, correct labeled"/>
    <s v="5017414000XX LABELS"/>
    <x v="0"/>
    <x v="8"/>
    <b v="0"/>
    <n v="1"/>
    <n v="0"/>
  </r>
  <r>
    <n v="5017429529"/>
    <x v="2103"/>
    <n v="20250919808311"/>
    <x v="92"/>
    <s v="GB"/>
    <n v="3402"/>
    <x v="0"/>
    <x v="0"/>
    <d v="2025-09-29T00:00:00"/>
    <s v="Yes"/>
    <x v="2"/>
    <d v="2025-09-29T00:00:00"/>
    <s v="SOLVED"/>
    <m/>
    <s v="5017429529DAMAGE "/>
    <x v="0"/>
    <x v="8"/>
    <b v="0"/>
    <n v="1"/>
    <n v="0"/>
  </r>
  <r>
    <n v="5017444204"/>
    <x v="2104"/>
    <n v="20250923810471"/>
    <x v="68"/>
    <s v="FR"/>
    <n v="3705"/>
    <x v="3"/>
    <x v="2"/>
    <d v="2025-09-30T00:00:00"/>
    <s v="Yes"/>
    <x v="2"/>
    <d v="2025-09-30T00:00:00"/>
    <s v="SOLVED"/>
    <m/>
    <s v="5017444204MISSING LABELS ON SOME UNITS"/>
    <x v="0"/>
    <x v="8"/>
    <b v="0"/>
    <n v="1"/>
    <n v="0"/>
  </r>
  <r>
    <n v="5017428977"/>
    <x v="2105"/>
    <n v="20250923810095"/>
    <x v="177"/>
    <s v="GB"/>
    <s v="DX01-L5"/>
    <x v="3"/>
    <x v="9"/>
    <d v="2025-09-30T00:00:00"/>
    <s v="NA"/>
    <x v="0"/>
    <d v="2025-10-02T00:00:00"/>
    <s v="SOLVED"/>
    <s v="2 of the 3 TO's received but only 2 announced on CMR, all 3 TO's were booked, confirmed not shipped by supplier, cancelled as per NCC"/>
    <s v="5017428977MANCO"/>
    <x v="0"/>
    <x v="8"/>
    <b v="0"/>
    <n v="1"/>
    <n v="0"/>
  </r>
  <r>
    <n v="5017413475"/>
    <x v="2106"/>
    <n v="20250922808807"/>
    <x v="217"/>
    <s v="GB"/>
    <s v="DX01-L5"/>
    <x v="1"/>
    <x v="3"/>
    <d v="2025-09-30T00:00:00"/>
    <s v="Yes"/>
    <x v="1"/>
    <d v="2025-09-30T00:00:00"/>
    <s v="SOLVED"/>
    <m/>
    <s v="5017413475NO LABELS"/>
    <x v="0"/>
    <x v="8"/>
    <b v="0"/>
    <n v="1"/>
    <n v="0"/>
  </r>
  <r>
    <n v="5017428891"/>
    <x v="2107"/>
    <n v="20250923810246"/>
    <x v="19"/>
    <s v="GB"/>
    <s v="DX01-L5"/>
    <x v="1"/>
    <x v="3"/>
    <d v="2025-09-30T00:00:00"/>
    <s v="Yes"/>
    <x v="1"/>
    <d v="2025-09-30T00:00:00"/>
    <s v="SOLVED"/>
    <m/>
    <s v="5017428891NO LABELS"/>
    <x v="0"/>
    <x v="8"/>
    <b v="0"/>
    <n v="1"/>
    <n v="0"/>
  </r>
  <r>
    <n v="5017397878"/>
    <x v="2108"/>
    <n v="20250917806052"/>
    <x v="257"/>
    <s v="FR"/>
    <n v="3705"/>
    <x v="5"/>
    <x v="8"/>
    <d v="2025-09-30T00:00:00"/>
    <s v="Yes"/>
    <x v="1"/>
    <d v="2025-09-30T00:00:00"/>
    <s v="SOLVED"/>
    <m/>
    <s v="5017397878NOT SCANNABLE "/>
    <x v="0"/>
    <x v="8"/>
    <b v="0"/>
    <n v="1"/>
    <n v="0"/>
  </r>
  <r>
    <n v="5017429531"/>
    <x v="2109"/>
    <n v="20250922808904"/>
    <x v="12"/>
    <s v="GB"/>
    <s v="DX01-L5"/>
    <x v="2"/>
    <x v="3"/>
    <d v="2025-09-30T00:00:00"/>
    <s v="No"/>
    <x v="1"/>
    <d v="2025-09-30T00:00:00"/>
    <s v="SOLVED"/>
    <m/>
    <s v="5017429531NO LABELS"/>
    <x v="0"/>
    <x v="8"/>
    <b v="0"/>
    <n v="1"/>
    <n v="0"/>
  </r>
  <r>
    <n v="5017429526"/>
    <x v="2110"/>
    <n v="20250923810450"/>
    <x v="12"/>
    <s v="GB"/>
    <s v="DX01-L5"/>
    <x v="2"/>
    <x v="3"/>
    <d v="2025-09-30T00:00:00"/>
    <s v="Yes"/>
    <x v="1"/>
    <d v="2025-09-30T00:00:00"/>
    <s v="SOLVED"/>
    <m/>
    <s v="5017429526NO LABELS"/>
    <x v="0"/>
    <x v="8"/>
    <b v="0"/>
    <n v="1"/>
    <n v="0"/>
  </r>
  <r>
    <n v="5017429484"/>
    <x v="2111"/>
    <n v="20250923810003"/>
    <x v="39"/>
    <s v="GB"/>
    <s v="DK-BM01"/>
    <x v="0"/>
    <x v="8"/>
    <d v="2025-09-30T00:00:00"/>
    <s v="Yes"/>
    <x v="1"/>
    <d v="2025-09-30T00:00:00"/>
    <s v="SOLVED"/>
    <m/>
    <s v="5017429484NOT SCANNABLE "/>
    <x v="0"/>
    <x v="8"/>
    <b v="0"/>
    <n v="1"/>
    <n v="0"/>
  </r>
  <r>
    <n v="5017460295"/>
    <x v="2112"/>
    <n v="20250925812019"/>
    <x v="153"/>
    <s v="GB"/>
    <s v="DK-LW01"/>
    <x v="2"/>
    <x v="8"/>
    <d v="2025-09-30T00:00:00"/>
    <s v="Yes"/>
    <x v="1"/>
    <d v="2025-09-30T00:00:00"/>
    <s v="SOLVED"/>
    <m/>
    <s v="5017460295NOT SCANNABLE "/>
    <x v="0"/>
    <x v="8"/>
    <b v="0"/>
    <n v="1"/>
    <n v="0"/>
  </r>
  <r>
    <n v="5017429765"/>
    <x v="2113"/>
    <n v="20250922809301"/>
    <x v="262"/>
    <s v="FR"/>
    <n v="3705"/>
    <x v="0"/>
    <x v="6"/>
    <d v="2025-09-30T00:00:00"/>
    <s v="Yes"/>
    <x v="1"/>
    <d v="2025-09-30T00:00:00"/>
    <s v="SOLVED"/>
    <s v="correct, only the extra pallet"/>
    <s v="5017429765XX LABELS"/>
    <x v="0"/>
    <x v="8"/>
    <b v="0"/>
    <n v="1"/>
    <n v="0"/>
  </r>
  <r>
    <n v="5017413281"/>
    <x v="2114"/>
    <n v="20250922809017"/>
    <x v="48"/>
    <s v="GB"/>
    <s v="DX01-L5"/>
    <x v="2"/>
    <x v="0"/>
    <d v="2025-09-30T00:00:00"/>
    <s v="Yes"/>
    <x v="2"/>
    <d v="2025-09-30T00:00:00"/>
    <s v="SOLVED"/>
    <m/>
    <s v="5017413281DAMAGE "/>
    <x v="0"/>
    <x v="8"/>
    <b v="0"/>
    <n v="1"/>
    <n v="0"/>
  </r>
  <r>
    <n v="5017460464"/>
    <x v="2115"/>
    <n v="20250925812018"/>
    <x v="229"/>
    <s v="GB"/>
    <s v="DX01-L5"/>
    <x v="8"/>
    <x v="0"/>
    <d v="2025-10-01T00:00:00"/>
    <s v="Yes"/>
    <x v="2"/>
    <d v="2025-10-01T00:00:00"/>
    <s v="SOLVED"/>
    <m/>
    <s v="5017460464DAMAGE "/>
    <x v="0"/>
    <x v="9"/>
    <b v="0"/>
    <n v="1"/>
    <n v="0"/>
  </r>
  <r>
    <n v="5017413482"/>
    <x v="2116"/>
    <n v="20250918807321"/>
    <x v="298"/>
    <s v="GB"/>
    <s v="DK-BM01"/>
    <x v="2"/>
    <x v="8"/>
    <d v="2025-10-01T00:00:00"/>
    <s v="Yes"/>
    <x v="1"/>
    <d v="2025-10-01T00:00:00"/>
    <s v="SOLVED"/>
    <m/>
    <s v="5017413482NOT SCANNABLE "/>
    <x v="0"/>
    <x v="9"/>
    <b v="0"/>
    <n v="1"/>
    <n v="0"/>
  </r>
  <r>
    <n v="5017476121"/>
    <x v="2117"/>
    <n v="20250926813014"/>
    <x v="153"/>
    <s v="GB"/>
    <s v="DX01-L5"/>
    <x v="2"/>
    <x v="8"/>
    <d v="2025-10-01T00:00:00"/>
    <s v="Yes"/>
    <x v="1"/>
    <d v="2025-10-01T00:00:00"/>
    <s v="SOLVED"/>
    <m/>
    <s v="5017476121NOT SCANNABLE "/>
    <x v="0"/>
    <x v="9"/>
    <b v="0"/>
    <n v="1"/>
    <n v="0"/>
  </r>
  <r>
    <n v="5017476119"/>
    <x v="2117"/>
    <n v="20250926813023"/>
    <x v="153"/>
    <s v="GB"/>
    <s v="DX01-L5"/>
    <x v="2"/>
    <x v="8"/>
    <d v="2025-10-01T00:00:00"/>
    <s v="No"/>
    <x v="1"/>
    <d v="2025-10-01T00:00:00"/>
    <s v="SOLVED"/>
    <m/>
    <s v="5017476119NOT SCANNABLE "/>
    <x v="0"/>
    <x v="9"/>
    <b v="0"/>
    <n v="1"/>
    <n v="0"/>
  </r>
  <r>
    <n v="5017476118"/>
    <x v="2117"/>
    <n v="20250926813038"/>
    <x v="153"/>
    <s v="GB"/>
    <s v="DK-LW01"/>
    <x v="2"/>
    <x v="8"/>
    <d v="2025-10-01T00:00:00"/>
    <s v="Yes"/>
    <x v="1"/>
    <d v="2025-10-01T00:00:00"/>
    <s v="SOLVED"/>
    <m/>
    <s v="5017476118NOT SCANNABLE "/>
    <x v="0"/>
    <x v="9"/>
    <b v="0"/>
    <n v="1"/>
    <n v="0"/>
  </r>
  <r>
    <n v="5017460422"/>
    <x v="2118"/>
    <n v="20250925811976"/>
    <x v="136"/>
    <s v="GB"/>
    <n v="3402"/>
    <x v="1"/>
    <x v="3"/>
    <d v="2025-10-01T00:00:00"/>
    <s v="Yes"/>
    <x v="1"/>
    <d v="2025-10-01T00:00:00"/>
    <s v="SOLVED"/>
    <m/>
    <s v="5017460422NO LABELS"/>
    <x v="0"/>
    <x v="9"/>
    <b v="0"/>
    <n v="1"/>
    <n v="0"/>
  </r>
  <r>
    <n v="5017460169"/>
    <x v="2119"/>
    <n v="20250925812110"/>
    <x v="112"/>
    <s v="GB"/>
    <n v="3402"/>
    <x v="1"/>
    <x v="8"/>
    <d v="2025-10-01T00:00:00"/>
    <s v="Yes"/>
    <x v="1"/>
    <d v="2025-10-01T00:00:00"/>
    <s v="SOLVED"/>
    <m/>
    <s v="5017460169NOT SCANNABLE "/>
    <x v="0"/>
    <x v="9"/>
    <b v="0"/>
    <n v="1"/>
    <n v="0"/>
  </r>
  <r>
    <n v="5017460298"/>
    <x v="2120"/>
    <n v="20250922809125"/>
    <x v="52"/>
    <s v="GB"/>
    <n v="3402"/>
    <x v="1"/>
    <x v="8"/>
    <d v="2025-10-01T00:00:00"/>
    <s v="Yes"/>
    <x v="1"/>
    <d v="2025-10-01T00:00:00"/>
    <s v="SOLVED"/>
    <m/>
    <s v="5017460298NOT SCANNABLE "/>
    <x v="0"/>
    <x v="9"/>
    <b v="0"/>
    <n v="1"/>
    <n v="0"/>
  </r>
  <r>
    <n v="5017460297"/>
    <x v="2120"/>
    <n v="20250922809134"/>
    <x v="52"/>
    <s v="GB"/>
    <s v="U2-L5"/>
    <x v="1"/>
    <x v="8"/>
    <d v="2025-10-01T00:00:00"/>
    <s v="Yes"/>
    <x v="1"/>
    <d v="2025-10-01T00:00:00"/>
    <s v="SOLVED"/>
    <m/>
    <s v="5017460297NOT SCANNABLE "/>
    <x v="0"/>
    <x v="9"/>
    <b v="0"/>
    <n v="1"/>
    <n v="0"/>
  </r>
  <r>
    <n v="5017460249"/>
    <x v="2121"/>
    <n v="20250922809148"/>
    <x v="53"/>
    <s v="GB"/>
    <s v="U2-L5"/>
    <x v="1"/>
    <x v="8"/>
    <d v="2025-10-01T00:00:00"/>
    <s v="Yes"/>
    <x v="1"/>
    <d v="2025-10-01T00:00:00"/>
    <s v="SOLVED"/>
    <m/>
    <s v="5017460249NOT SCANNABLE "/>
    <x v="0"/>
    <x v="9"/>
    <b v="0"/>
    <n v="1"/>
    <n v="0"/>
  </r>
  <r>
    <n v="5017444717"/>
    <x v="2122"/>
    <n v="20250924811111"/>
    <x v="152"/>
    <s v="GB"/>
    <s v="DX01-L5"/>
    <x v="1"/>
    <x v="3"/>
    <d v="2025-10-01T00:00:00"/>
    <s v="Yes"/>
    <x v="1"/>
    <d v="2025-10-01T00:00:00"/>
    <s v="SOLVED"/>
    <m/>
    <s v="5017444717NO LABELS"/>
    <x v="0"/>
    <x v="9"/>
    <b v="0"/>
    <n v="1"/>
    <n v="0"/>
  </r>
  <r>
    <n v="5017444721"/>
    <x v="2122"/>
    <n v="20250924811116"/>
    <x v="152"/>
    <s v="GB"/>
    <s v="DX01-L5"/>
    <x v="1"/>
    <x v="3"/>
    <d v="2025-10-01T00:00:00"/>
    <s v="Yes"/>
    <x v="1"/>
    <d v="2025-10-01T00:00:00"/>
    <s v="SOLVED"/>
    <m/>
    <s v="5017444721NO LABELS"/>
    <x v="0"/>
    <x v="9"/>
    <b v="0"/>
    <n v="1"/>
    <n v="0"/>
  </r>
  <r>
    <n v="5017444718"/>
    <x v="2122"/>
    <n v="20250924811120"/>
    <x v="152"/>
    <s v="GB"/>
    <s v="MZ02"/>
    <x v="1"/>
    <x v="3"/>
    <d v="2025-10-01T00:00:00"/>
    <s v="Yes"/>
    <x v="1"/>
    <d v="2025-10-01T00:00:00"/>
    <s v="SOLVED"/>
    <m/>
    <s v="5017444718NO LABELS"/>
    <x v="0"/>
    <x v="9"/>
    <b v="0"/>
    <n v="1"/>
    <n v="0"/>
  </r>
  <r>
    <n v="5017460428"/>
    <x v="2123"/>
    <n v="20250923809759"/>
    <x v="97"/>
    <s v="GB"/>
    <n v="3402"/>
    <x v="1"/>
    <x v="2"/>
    <d v="2025-10-01T00:00:00"/>
    <s v="Yes"/>
    <x v="2"/>
    <d v="2025-10-01T00:00:00"/>
    <s v="SOLVED"/>
    <m/>
    <s v="5017460428MISSING LABELS ON SOME UNITS"/>
    <x v="0"/>
    <x v="9"/>
    <b v="0"/>
    <n v="1"/>
    <n v="0"/>
  </r>
  <r>
    <n v="5017444757"/>
    <x v="2124"/>
    <n v="20250923809838"/>
    <x v="28"/>
    <s v="GB"/>
    <s v="DK-BM01"/>
    <x v="1"/>
    <x v="3"/>
    <d v="2025-10-01T00:00:00"/>
    <s v="Yes"/>
    <x v="1"/>
    <d v="2025-10-01T00:00:00"/>
    <s v="SOLVED"/>
    <m/>
    <s v="5017444757NO LABELS"/>
    <x v="0"/>
    <x v="9"/>
    <b v="0"/>
    <n v="1"/>
    <n v="0"/>
  </r>
  <r>
    <n v="5017460100"/>
    <x v="2125"/>
    <n v="20250924811345"/>
    <x v="226"/>
    <s v="GB"/>
    <s v="DX01-L5"/>
    <x v="1"/>
    <x v="2"/>
    <d v="2025-10-01T00:00:00"/>
    <s v="Yes"/>
    <x v="2"/>
    <d v="2025-10-01T00:00:00"/>
    <s v="SOLVED"/>
    <m/>
    <s v="5017460100MISSING LABELS ON SOME UNITS"/>
    <x v="0"/>
    <x v="9"/>
    <b v="0"/>
    <n v="1"/>
    <n v="0"/>
  </r>
  <r>
    <n v="5017460486"/>
    <x v="2126"/>
    <n v="20250925812219"/>
    <x v="54"/>
    <s v="GB"/>
    <n v="3402"/>
    <x v="1"/>
    <x v="0"/>
    <d v="2025-10-01T00:00:00"/>
    <s v="Yes"/>
    <x v="2"/>
    <d v="2025-10-01T00:00:00"/>
    <s v="SOLVED"/>
    <m/>
    <s v="5017460486DAMAGE "/>
    <x v="0"/>
    <x v="9"/>
    <b v="0"/>
    <n v="1"/>
    <n v="0"/>
  </r>
  <r>
    <n v="5017476507"/>
    <x v="2127"/>
    <n v="20250925811972"/>
    <x v="97"/>
    <s v="GB"/>
    <n v="3402"/>
    <x v="1"/>
    <x v="3"/>
    <d v="2025-10-01T00:00:00"/>
    <s v="Yes"/>
    <x v="1"/>
    <d v="2025-10-01T00:00:00"/>
    <s v="SOLVED"/>
    <m/>
    <s v="5017476507NO LABELS"/>
    <x v="0"/>
    <x v="9"/>
    <b v="0"/>
    <n v="1"/>
    <n v="0"/>
  </r>
  <r>
    <n v="5017367190"/>
    <x v="2075"/>
    <n v="20250916804715"/>
    <x v="155"/>
    <s v="GB"/>
    <s v="DK-BM01"/>
    <x v="1"/>
    <x v="9"/>
    <d v="2025-10-01T00:00:00"/>
    <s v="NA"/>
    <x v="2"/>
    <d v="2025-10-07T00:00:00"/>
    <s v="SOLVED"/>
    <s v="recieved 1 pal of the 2 received, 1 manco (1 box shipped as per NCC)"/>
    <s v="5017367190MANCO"/>
    <x v="0"/>
    <x v="9"/>
    <b v="1"/>
    <n v="1"/>
    <n v="0"/>
  </r>
  <r>
    <n v="5017398304"/>
    <x v="2088"/>
    <n v="20250918806719"/>
    <x v="51"/>
    <s v="FR"/>
    <n v="3705"/>
    <x v="5"/>
    <x v="3"/>
    <d v="2025-10-01T00:00:00"/>
    <s v="Yes"/>
    <x v="1"/>
    <d v="2025-10-01T00:00:00"/>
    <s v="SOLVED"/>
    <m/>
    <s v="5017398304NO LABELS"/>
    <x v="0"/>
    <x v="9"/>
    <b v="0"/>
    <n v="1"/>
    <n v="0"/>
  </r>
  <r>
    <n v="5017460396"/>
    <x v="2128"/>
    <n v="20250924811756"/>
    <x v="51"/>
    <s v="GB"/>
    <n v="3402"/>
    <x v="5"/>
    <x v="3"/>
    <d v="2025-10-01T00:00:00"/>
    <s v="Yes"/>
    <x v="1"/>
    <d v="2025-10-01T00:00:00"/>
    <s v="SOLVED"/>
    <m/>
    <s v="5017460396NO LABELS"/>
    <x v="0"/>
    <x v="9"/>
    <b v="0"/>
    <n v="1"/>
    <n v="0"/>
  </r>
  <r>
    <n v="5017460394"/>
    <x v="2128"/>
    <n v="20250924811188"/>
    <x v="51"/>
    <s v="FR"/>
    <n v="3705"/>
    <x v="5"/>
    <x v="3"/>
    <d v="2025-10-01T00:00:00"/>
    <s v="Yes"/>
    <x v="1"/>
    <d v="2025-10-01T00:00:00"/>
    <s v="SOLVED"/>
    <m/>
    <s v="5017460394NO LABELS"/>
    <x v="0"/>
    <x v="9"/>
    <b v="0"/>
    <n v="1"/>
    <n v="0"/>
  </r>
  <r>
    <n v="5017460393"/>
    <x v="2128"/>
    <n v="20250924811171"/>
    <x v="51"/>
    <s v="GB"/>
    <s v="U2-L5"/>
    <x v="5"/>
    <x v="3"/>
    <d v="2025-10-01T00:00:00"/>
    <s v="Yes"/>
    <x v="1"/>
    <d v="2025-10-01T00:00:00"/>
    <s v="SOLVED"/>
    <m/>
    <s v="5017460393NO LABELS"/>
    <x v="0"/>
    <x v="9"/>
    <b v="0"/>
    <n v="1"/>
    <n v="0"/>
  </r>
  <r>
    <n v="5017444669"/>
    <x v="2129"/>
    <n v="20250922809428"/>
    <x v="31"/>
    <s v="GB"/>
    <s v="DX01-L5"/>
    <x v="5"/>
    <x v="0"/>
    <d v="2025-10-01T00:00:00"/>
    <s v="Yes"/>
    <x v="2"/>
    <d v="2025-10-01T00:00:00"/>
    <s v="SOLVED"/>
    <m/>
    <s v="5017444669DAMAGE "/>
    <x v="0"/>
    <x v="9"/>
    <b v="0"/>
    <n v="1"/>
    <n v="0"/>
  </r>
  <r>
    <n v="5017444225"/>
    <x v="2130"/>
    <n v="20250923809750"/>
    <x v="122"/>
    <s v="GB"/>
    <n v="3402"/>
    <x v="5"/>
    <x v="3"/>
    <d v="2025-10-01T00:00:00"/>
    <s v="Yes"/>
    <x v="1"/>
    <d v="2025-10-01T00:00:00"/>
    <s v="SOLVED"/>
    <m/>
    <s v="5017444225NO LABELS"/>
    <x v="0"/>
    <x v="9"/>
    <b v="0"/>
    <n v="1"/>
    <n v="0"/>
  </r>
  <r>
    <n v="5017444456"/>
    <x v="2131"/>
    <n v="20250923810523"/>
    <x v="260"/>
    <s v="FR"/>
    <n v="3705"/>
    <x v="6"/>
    <x v="3"/>
    <d v="2025-10-01T00:00:00"/>
    <s v="No"/>
    <x v="1"/>
    <d v="2025-10-01T00:00:00"/>
    <s v="SOLVED"/>
    <m/>
    <s v="5017444456NO LABELS"/>
    <x v="0"/>
    <x v="9"/>
    <b v="0"/>
    <n v="1"/>
    <n v="0"/>
  </r>
  <r>
    <n v="5017444375"/>
    <x v="2132"/>
    <n v="20250923810234"/>
    <x v="312"/>
    <s v="FR"/>
    <n v="3705"/>
    <x v="6"/>
    <x v="3"/>
    <d v="2025-10-01T00:00:00"/>
    <s v="Yes"/>
    <x v="1"/>
    <d v="2025-10-01T00:00:00"/>
    <s v="SOLVED"/>
    <m/>
    <s v="5017444375NO LABELS"/>
    <x v="0"/>
    <x v="9"/>
    <b v="0"/>
    <n v="1"/>
    <n v="0"/>
  </r>
  <r>
    <n v="5017414034"/>
    <x v="2133"/>
    <n v="20250918806973"/>
    <x v="50"/>
    <s v="GB"/>
    <n v="3402"/>
    <x v="5"/>
    <x v="3"/>
    <d v="2025-10-01T00:00:00"/>
    <s v="Yes"/>
    <x v="1"/>
    <d v="2025-10-01T00:00:00"/>
    <s v="SOLVED"/>
    <m/>
    <s v="5017414034NO LABELS"/>
    <x v="0"/>
    <x v="9"/>
    <b v="0"/>
    <n v="1"/>
    <n v="0"/>
  </r>
  <r>
    <n v="5017429367"/>
    <x v="2134"/>
    <n v="20250923809920"/>
    <x v="22"/>
    <s v="GB"/>
    <s v="DX01-L5"/>
    <x v="8"/>
    <x v="8"/>
    <d v="2025-10-01T00:00:00"/>
    <s v="No"/>
    <x v="1"/>
    <d v="2025-10-01T00:00:00"/>
    <s v="SOLVED"/>
    <m/>
    <s v="5017429367NOT SCANNABLE "/>
    <x v="0"/>
    <x v="9"/>
    <b v="0"/>
    <n v="1"/>
    <n v="0"/>
  </r>
  <r>
    <n v="5017429365"/>
    <x v="2134"/>
    <n v="20250923809863"/>
    <x v="22"/>
    <s v="GB"/>
    <s v="MY02"/>
    <x v="8"/>
    <x v="8"/>
    <d v="2025-10-01T00:00:00"/>
    <s v="No"/>
    <x v="1"/>
    <d v="2025-10-01T00:00:00"/>
    <s v="SOLVED"/>
    <m/>
    <s v="5017429365NOT SCANNABLE "/>
    <x v="0"/>
    <x v="9"/>
    <b v="0"/>
    <n v="1"/>
    <n v="0"/>
  </r>
  <r>
    <n v="5017476590"/>
    <x v="2135"/>
    <n v="20250925812588"/>
    <x v="36"/>
    <s v="GB"/>
    <s v="MZ02"/>
    <x v="1"/>
    <x v="3"/>
    <d v="2025-10-02T00:00:00"/>
    <s v="Yes"/>
    <x v="1"/>
    <d v="2025-10-02T00:00:00"/>
    <s v="SOLVED"/>
    <m/>
    <s v="5017476590NO LABELS"/>
    <x v="0"/>
    <x v="9"/>
    <b v="0"/>
    <n v="1"/>
    <n v="0"/>
  </r>
  <r>
    <n v="5017444712"/>
    <x v="2136"/>
    <n v="20250924811073"/>
    <x v="16"/>
    <s v="GB"/>
    <s v="DX01-L5"/>
    <x v="1"/>
    <x v="3"/>
    <d v="2025-10-02T00:00:00"/>
    <s v="Yes"/>
    <x v="1"/>
    <d v="2025-10-02T00:00:00"/>
    <s v="SOLVED"/>
    <m/>
    <s v="5017444712NO LABELS"/>
    <x v="0"/>
    <x v="9"/>
    <b v="0"/>
    <n v="1"/>
    <n v="0"/>
  </r>
  <r>
    <n v="5017476345"/>
    <x v="2137"/>
    <n v="20250925812254"/>
    <x v="44"/>
    <s v="GB"/>
    <s v="DX01-L5"/>
    <x v="1"/>
    <x v="3"/>
    <d v="2025-10-02T00:00:00"/>
    <s v="No"/>
    <x v="1"/>
    <d v="2025-10-02T00:00:00"/>
    <s v="SOLVED"/>
    <m/>
    <s v="5017476345NO LABELS"/>
    <x v="0"/>
    <x v="9"/>
    <b v="0"/>
    <n v="1"/>
    <n v="0"/>
  </r>
  <r>
    <n v="5017476770"/>
    <x v="2138"/>
    <n v="20250926813044"/>
    <x v="43"/>
    <s v="GB"/>
    <s v="U2-L5"/>
    <x v="1"/>
    <x v="3"/>
    <d v="2025-10-02T00:00:00"/>
    <s v="Yes"/>
    <x v="1"/>
    <d v="2025-10-02T00:00:00"/>
    <s v="SOLVED"/>
    <m/>
    <s v="5017476770NO LABELS"/>
    <x v="0"/>
    <x v="9"/>
    <b v="0"/>
    <n v="1"/>
    <n v="0"/>
  </r>
  <r>
    <n v="5017460000"/>
    <x v="2139"/>
    <n v="20250925812318"/>
    <x v="197"/>
    <s v="GB"/>
    <s v="U2-L5"/>
    <x v="1"/>
    <x v="8"/>
    <d v="2025-10-02T00:00:00"/>
    <s v="Yes"/>
    <x v="1"/>
    <d v="2025-10-02T00:00:00"/>
    <s v="SOLVED"/>
    <m/>
    <s v="5017460000NOT SCANNABLE "/>
    <x v="0"/>
    <x v="9"/>
    <b v="0"/>
    <n v="1"/>
    <n v="0"/>
  </r>
  <r>
    <n v="5017460604"/>
    <x v="2140"/>
    <n v="20250924811322"/>
    <x v="258"/>
    <s v="FR"/>
    <n v="3705"/>
    <x v="6"/>
    <x v="3"/>
    <d v="2025-10-02T00:00:00"/>
    <s v="Yes"/>
    <x v="1"/>
    <d v="2025-10-02T00:00:00"/>
    <s v="SOLVED"/>
    <m/>
    <s v="5017460604NO LABELS"/>
    <x v="0"/>
    <x v="9"/>
    <b v="0"/>
    <n v="1"/>
    <n v="0"/>
  </r>
  <r>
    <n v="5017476220"/>
    <x v="2141"/>
    <n v="20250925812245"/>
    <x v="51"/>
    <s v="GB"/>
    <s v="U2-L5"/>
    <x v="5"/>
    <x v="3"/>
    <d v="2025-10-02T00:00:00"/>
    <s v="Yes"/>
    <x v="1"/>
    <d v="2025-10-02T00:00:00"/>
    <s v="SOLVED"/>
    <m/>
    <s v="5017476220NO LABELS"/>
    <x v="0"/>
    <x v="9"/>
    <b v="0"/>
    <n v="1"/>
    <n v="0"/>
  </r>
  <r>
    <n v="5017476216"/>
    <x v="2141"/>
    <n v="20250925812382"/>
    <x v="51"/>
    <s v="GB"/>
    <n v="3402"/>
    <x v="5"/>
    <x v="3"/>
    <d v="2025-10-02T00:00:00"/>
    <s v="Yes"/>
    <x v="1"/>
    <d v="2025-10-02T00:00:00"/>
    <s v="SOLVED"/>
    <m/>
    <s v="5017476216NO LABELS"/>
    <x v="0"/>
    <x v="9"/>
    <b v="0"/>
    <n v="1"/>
    <n v="0"/>
  </r>
  <r>
    <n v="5017444602"/>
    <x v="2142"/>
    <n v="20250924811230"/>
    <x v="47"/>
    <s v="GB"/>
    <s v="DK-BM01"/>
    <x v="0"/>
    <x v="6"/>
    <d v="2025-10-02T00:00:00"/>
    <s v="Yes"/>
    <x v="1"/>
    <d v="2025-10-02T00:00:00"/>
    <s v="SOLVED"/>
    <s v="correct, only the extra pallet"/>
    <s v="5017444602XX LABELS"/>
    <x v="0"/>
    <x v="9"/>
    <b v="0"/>
    <n v="1"/>
    <n v="0"/>
  </r>
  <r>
    <n v="5017460367"/>
    <x v="2143"/>
    <n v="20250925812217"/>
    <x v="274"/>
    <s v="GB"/>
    <s v="OYL1"/>
    <x v="2"/>
    <x v="3"/>
    <d v="2025-10-02T00:00:00"/>
    <s v="Yes"/>
    <x v="1"/>
    <d v="2025-10-02T00:00:00"/>
    <s v="SOLVED"/>
    <m/>
    <s v="5017460367NO LABELS"/>
    <x v="0"/>
    <x v="9"/>
    <b v="1"/>
    <n v="1"/>
    <n v="0"/>
  </r>
  <r>
    <n v="5017460083"/>
    <x v="2144"/>
    <n v="20250919808085"/>
    <x v="102"/>
    <s v="GB"/>
    <s v="DK-BM01"/>
    <x v="0"/>
    <x v="6"/>
    <d v="2025-10-02T00:00:00"/>
    <s v="Yes"/>
    <x v="1"/>
    <d v="2025-10-02T00:00:00"/>
    <s v="SOLVED"/>
    <s v="incorrect, all pallets XX labeled"/>
    <s v="5017460083XX LABELS"/>
    <x v="0"/>
    <x v="9"/>
    <b v="0"/>
    <n v="1"/>
    <n v="0"/>
  </r>
  <r>
    <n v="5017460367"/>
    <x v="2143"/>
    <n v="20250925812217"/>
    <x v="274"/>
    <s v="GB"/>
    <s v="OYL1"/>
    <x v="2"/>
    <x v="3"/>
    <d v="2025-10-02T00:00:00"/>
    <s v="Yes"/>
    <x v="2"/>
    <d v="2025-10-02T00:00:00"/>
    <s v="SOLVED"/>
    <m/>
    <s v="5017460367NO LABELS"/>
    <x v="0"/>
    <x v="9"/>
    <b v="1"/>
    <n v="1"/>
    <n v="0"/>
  </r>
  <r>
    <n v="5017492206"/>
    <x v="2145"/>
    <n v="20250925812773"/>
    <x v="151"/>
    <s v="GB"/>
    <s v="DK-BM01"/>
    <x v="2"/>
    <x v="2"/>
    <d v="2025-10-03T00:00:00"/>
    <s v="Yes"/>
    <x v="1"/>
    <d v="2025-10-03T00:00:00"/>
    <s v="SOLVED"/>
    <m/>
    <s v="5017492206MISSING LABELS ON SOME UNITS"/>
    <x v="0"/>
    <x v="9"/>
    <b v="0"/>
    <n v="1"/>
    <n v="0"/>
  </r>
  <r>
    <n v="5017492603"/>
    <x v="2146"/>
    <n v="20250929813921"/>
    <x v="69"/>
    <s v="GB"/>
    <n v="3402"/>
    <x v="1"/>
    <x v="2"/>
    <d v="2025-10-03T00:00:00"/>
    <s v="Yes"/>
    <x v="1"/>
    <d v="2025-10-03T00:00:00"/>
    <s v="SOLVED"/>
    <m/>
    <s v="5017492603MISSING LABELS ON SOME UNITS"/>
    <x v="0"/>
    <x v="9"/>
    <b v="0"/>
    <n v="1"/>
    <n v="0"/>
  </r>
  <r>
    <n v="5017492564"/>
    <x v="2147"/>
    <n v="20250926813655"/>
    <x v="84"/>
    <s v="GB"/>
    <n v="3402"/>
    <x v="1"/>
    <x v="8"/>
    <d v="2025-10-03T00:00:00"/>
    <s v="Yes"/>
    <x v="1"/>
    <d v="2025-10-03T00:00:00"/>
    <s v="SOLVED"/>
    <m/>
    <s v="5017492564NOT SCANNABLE "/>
    <x v="0"/>
    <x v="9"/>
    <b v="0"/>
    <n v="1"/>
    <n v="0"/>
  </r>
  <r>
    <n v="5017476713"/>
    <x v="2148"/>
    <n v="20250923809834"/>
    <x v="18"/>
    <s v="GB"/>
    <s v="OYL1"/>
    <x v="1"/>
    <x v="3"/>
    <d v="2025-10-03T00:00:00"/>
    <s v="Yes"/>
    <x v="1"/>
    <d v="2025-10-03T00:00:00"/>
    <s v="SOLVED"/>
    <m/>
    <s v="5017476713NO LABELS"/>
    <x v="0"/>
    <x v="9"/>
    <b v="0"/>
    <n v="1"/>
    <n v="0"/>
  </r>
  <r>
    <n v="5017509511"/>
    <x v="2149"/>
    <n v="20250930814981"/>
    <x v="153"/>
    <s v="GB"/>
    <s v="OYL1"/>
    <x v="2"/>
    <x v="8"/>
    <d v="2025-10-03T00:00:00"/>
    <s v="No"/>
    <x v="1"/>
    <d v="2025-10-03T00:00:00"/>
    <s v="SOLVED"/>
    <m/>
    <s v="5017509511NOT SCANNABLE "/>
    <x v="0"/>
    <x v="9"/>
    <b v="0"/>
    <n v="1"/>
    <n v="0"/>
  </r>
  <r>
    <n v="5017509512"/>
    <x v="2149"/>
    <n v="20250930814997"/>
    <x v="153"/>
    <s v="GB"/>
    <n v="3402"/>
    <x v="2"/>
    <x v="8"/>
    <d v="2025-10-03T00:00:00"/>
    <s v="No"/>
    <x v="1"/>
    <d v="2025-10-03T00:00:00"/>
    <s v="SOLVED"/>
    <m/>
    <s v="5017509512NOT SCANNABLE "/>
    <x v="0"/>
    <x v="9"/>
    <b v="0"/>
    <n v="1"/>
    <n v="0"/>
  </r>
  <r>
    <n v="5017413995"/>
    <x v="2150"/>
    <n v="20250918807498"/>
    <x v="284"/>
    <s v="GB"/>
    <s v="MZ02"/>
    <x v="5"/>
    <x v="6"/>
    <d v="2025-10-03T00:00:00"/>
    <s v="Yes"/>
    <x v="1"/>
    <d v="2025-10-03T00:00:00"/>
    <s v="SOLVED"/>
    <s v="xx labels on extra collies"/>
    <s v="5017413995XX LABELS"/>
    <x v="0"/>
    <x v="9"/>
    <b v="0"/>
    <n v="1"/>
    <n v="0"/>
  </r>
  <r>
    <n v="5017476461"/>
    <x v="2151"/>
    <n v="20250924811128"/>
    <x v="45"/>
    <s v="GB"/>
    <s v="DX01-L5"/>
    <x v="1"/>
    <x v="8"/>
    <d v="2025-10-03T00:00:00"/>
    <s v="Yes"/>
    <x v="1"/>
    <d v="2025-10-03T00:00:00"/>
    <s v="SOLVED"/>
    <m/>
    <s v="5017476461NOT SCANNABLE "/>
    <x v="0"/>
    <x v="9"/>
    <b v="0"/>
    <n v="1"/>
    <n v="0"/>
  </r>
  <r>
    <n v="5017492275"/>
    <x v="2152"/>
    <n v="20250924811389"/>
    <x v="18"/>
    <s v="GB"/>
    <s v="DX01-L5"/>
    <x v="1"/>
    <x v="3"/>
    <d v="2025-10-03T00:00:00"/>
    <s v="Yes"/>
    <x v="1"/>
    <d v="2025-10-03T00:00:00"/>
    <s v="SOLVED"/>
    <m/>
    <s v="5017492275NO LABELS"/>
    <x v="0"/>
    <x v="9"/>
    <b v="0"/>
    <n v="1"/>
    <n v="0"/>
  </r>
  <r>
    <n v="5017444470"/>
    <x v="2153"/>
    <n v="20250923810331"/>
    <x v="298"/>
    <s v="FR"/>
    <n v="3705"/>
    <x v="2"/>
    <x v="8"/>
    <d v="2025-10-06T00:00:00"/>
    <s v="Yes"/>
    <x v="1"/>
    <d v="2025-10-06T00:00:00"/>
    <s v="SOLVED"/>
    <m/>
    <s v="5017444470NOT SCANNABLE "/>
    <x v="0"/>
    <x v="9"/>
    <b v="0"/>
    <n v="1"/>
    <n v="0"/>
  </r>
  <r>
    <n v="5017476262"/>
    <x v="2154"/>
    <n v="20250925812158"/>
    <x v="102"/>
    <s v="GB"/>
    <s v="DK-BM01"/>
    <x v="0"/>
    <x v="8"/>
    <d v="2025-10-06T00:00:00"/>
    <s v="Yes"/>
    <x v="1"/>
    <d v="2025-10-06T00:00:00"/>
    <s v="SOLVED"/>
    <m/>
    <s v="5017476262NOT SCANNABLE "/>
    <x v="0"/>
    <x v="9"/>
    <b v="0"/>
    <n v="1"/>
    <n v="0"/>
  </r>
  <r>
    <n v="5017492850"/>
    <x v="2155"/>
    <n v="20250929814104"/>
    <x v="251"/>
    <s v="FR"/>
    <n v="3705"/>
    <x v="6"/>
    <x v="8"/>
    <d v="2025-10-06T00:00:00"/>
    <s v="Yes"/>
    <x v="1"/>
    <d v="2025-10-06T00:00:00"/>
    <s v="SOLVED"/>
    <m/>
    <s v="5017492850NOT SCANNABLE "/>
    <x v="0"/>
    <x v="9"/>
    <b v="0"/>
    <n v="1"/>
    <n v="0"/>
  </r>
  <r>
    <n v="5017444415"/>
    <x v="2156"/>
    <n v="20250924811174"/>
    <x v="306"/>
    <s v="GB"/>
    <s v="DX01-L5"/>
    <x v="2"/>
    <x v="2"/>
    <d v="2025-10-06T00:00:00"/>
    <s v="Yes"/>
    <x v="1"/>
    <d v="2025-10-06T00:00:00"/>
    <s v="SOLVED"/>
    <m/>
    <s v="5017444415MISSING LABELS ON SOME UNITS"/>
    <x v="0"/>
    <x v="9"/>
    <b v="0"/>
    <n v="1"/>
    <n v="0"/>
  </r>
  <r>
    <n v="5017460473"/>
    <x v="2157"/>
    <n v="20250925812052"/>
    <x v="118"/>
    <s v="GB"/>
    <n v="3402"/>
    <x v="5"/>
    <x v="9"/>
    <d v="2025-10-06T00:00:00"/>
    <s v="NA"/>
    <x v="1"/>
    <d v="2025-10-07T00:00:00"/>
    <s v="SOLVED"/>
    <m/>
    <s v="5017460473MANCO"/>
    <x v="0"/>
    <x v="9"/>
    <b v="0"/>
    <n v="1"/>
    <n v="0"/>
  </r>
  <r>
    <n v="5017460472"/>
    <x v="2157"/>
    <n v="20250925812038"/>
    <x v="118"/>
    <s v="FR"/>
    <n v="3705"/>
    <x v="5"/>
    <x v="9"/>
    <d v="2025-10-06T00:00:00"/>
    <s v="NA"/>
    <x v="1"/>
    <d v="2025-10-07T00:00:00"/>
    <s v="SOLVED"/>
    <m/>
    <s v="5017460472MANCO"/>
    <x v="0"/>
    <x v="9"/>
    <b v="0"/>
    <n v="1"/>
    <n v="0"/>
  </r>
  <r>
    <n v="5017492203"/>
    <x v="2158"/>
    <n v="20250927813781"/>
    <x v="81"/>
    <s v="GB"/>
    <n v="3402"/>
    <x v="0"/>
    <x v="9"/>
    <d v="2025-10-06T00:00:00"/>
    <s v="NA"/>
    <x v="2"/>
    <d v="2025-10-09T00:00:00"/>
    <s v="SOLVED"/>
    <s v="41 pallets instead of the 43 expected 2 pallets manco "/>
    <s v="5017492203MANCO"/>
    <x v="0"/>
    <x v="9"/>
    <b v="0"/>
    <n v="1"/>
    <n v="0"/>
  </r>
  <r>
    <n v="5017492203"/>
    <x v="2158"/>
    <n v="20250927813781"/>
    <x v="81"/>
    <s v="GB"/>
    <n v="3402"/>
    <x v="0"/>
    <x v="3"/>
    <d v="2025-10-06T00:00:00"/>
    <s v="Yes"/>
    <x v="1"/>
    <d v="2025-10-06T00:00:00"/>
    <s v="SOLVED"/>
    <m/>
    <s v="5017492203NO LABELS"/>
    <x v="0"/>
    <x v="9"/>
    <b v="0"/>
    <n v="1"/>
    <n v="0"/>
  </r>
  <r>
    <n v="5017508256"/>
    <x v="2159"/>
    <n v="20250926813148"/>
    <x v="286"/>
    <s v="GB"/>
    <s v="DK-BM01"/>
    <x v="0"/>
    <x v="2"/>
    <d v="2025-10-07T00:00:00"/>
    <s v="Yes"/>
    <x v="0"/>
    <d v="2025-10-07T00:00:00"/>
    <s v="SOLVED"/>
    <m/>
    <s v="5017508256MISSING LABELS ON SOME UNITS"/>
    <x v="0"/>
    <x v="9"/>
    <b v="0"/>
    <n v="1"/>
    <n v="0"/>
  </r>
  <r>
    <n v="5017508430"/>
    <x v="2160"/>
    <n v="20250929814456"/>
    <x v="191"/>
    <s v="GB"/>
    <n v="3402"/>
    <x v="0"/>
    <x v="8"/>
    <d v="2025-10-07T00:00:00"/>
    <s v="Yes"/>
    <x v="1"/>
    <d v="2025-10-07T00:00:00"/>
    <s v="SOLVED"/>
    <m/>
    <s v="5017508430NOT SCANNABLE "/>
    <x v="0"/>
    <x v="9"/>
    <b v="0"/>
    <n v="1"/>
    <n v="0"/>
  </r>
  <r>
    <n v="5017492504"/>
    <x v="2161"/>
    <n v="20250908799087"/>
    <x v="62"/>
    <s v="GB"/>
    <s v="DK-BM01"/>
    <x v="0"/>
    <x v="2"/>
    <d v="2025-10-07T00:00:00"/>
    <s v="Yes"/>
    <x v="0"/>
    <d v="2025-10-07T00:00:00"/>
    <s v="SOLVED"/>
    <m/>
    <s v="5017492504MISSING LABELS ON SOME UNITS"/>
    <x v="0"/>
    <x v="9"/>
    <b v="0"/>
    <n v="1"/>
    <n v="0"/>
  </r>
  <r>
    <n v="5017476514"/>
    <x v="2162"/>
    <n v="20250926813209"/>
    <x v="47"/>
    <s v="GB"/>
    <s v="DK-BM01"/>
    <x v="0"/>
    <x v="6"/>
    <d v="2025-10-07T00:00:00"/>
    <s v="Yes"/>
    <x v="1"/>
    <d v="2025-10-07T00:00:00"/>
    <s v="SOLVED"/>
    <s v="xx label on extra colli correct "/>
    <s v="5017476514XX LABELS"/>
    <x v="0"/>
    <x v="9"/>
    <b v="0"/>
    <n v="1"/>
    <n v="0"/>
  </r>
  <r>
    <n v="5017476514"/>
    <x v="2162"/>
    <n v="20250926813209"/>
    <x v="47"/>
    <s v="GB"/>
    <s v="DK-BM01"/>
    <x v="0"/>
    <x v="0"/>
    <d v="2025-10-07T00:00:00"/>
    <s v="Yes"/>
    <x v="3"/>
    <d v="2025-10-07T00:00:00"/>
    <s v="SOLVED"/>
    <m/>
    <s v="5017476514DAMAGE "/>
    <x v="0"/>
    <x v="9"/>
    <b v="0"/>
    <n v="1"/>
    <n v="0"/>
  </r>
  <r>
    <n v="5017444271"/>
    <x v="2163"/>
    <n v="20250923810042"/>
    <x v="237"/>
    <s v="GB"/>
    <s v="U2-L5"/>
    <x v="0"/>
    <x v="0"/>
    <d v="2025-10-07T00:00:00"/>
    <s v="Yes"/>
    <x v="3"/>
    <d v="2025-10-07T00:00:00"/>
    <s v="SOLVED"/>
    <m/>
    <s v="5017444271DAMAGE "/>
    <x v="0"/>
    <x v="9"/>
    <b v="0"/>
    <n v="1"/>
    <n v="0"/>
  </r>
  <r>
    <n v="5017492717"/>
    <x v="2164"/>
    <n v="20250926812935"/>
    <x v="282"/>
    <s v="GB"/>
    <s v="DK-BM01"/>
    <x v="17"/>
    <x v="3"/>
    <d v="2025-10-07T00:00:00"/>
    <s v="Yes"/>
    <x v="1"/>
    <d v="2025-10-07T00:00:00"/>
    <s v="SOLVED"/>
    <m/>
    <s v="5017492717NO LABELS"/>
    <x v="0"/>
    <x v="9"/>
    <b v="0"/>
    <n v="1"/>
    <n v="0"/>
  </r>
  <r>
    <n v="5017508199"/>
    <x v="2165"/>
    <n v="20250925812214"/>
    <x v="313"/>
    <s v="GB"/>
    <s v="DK-BM01"/>
    <x v="2"/>
    <x v="8"/>
    <d v="2025-10-07T00:00:00"/>
    <s v="Yes"/>
    <x v="1"/>
    <d v="2025-10-07T00:00:00"/>
    <s v="SOLVED"/>
    <m/>
    <s v="5017508199NOT SCANNABLE "/>
    <x v="0"/>
    <x v="9"/>
    <b v="0"/>
    <n v="1"/>
    <n v="0"/>
  </r>
  <r>
    <n v="5017508134"/>
    <x v="2166"/>
    <n v="20250929814535"/>
    <x v="38"/>
    <s v="GB"/>
    <s v="DX01-L5"/>
    <x v="2"/>
    <x v="0"/>
    <d v="2025-10-07T00:00:00"/>
    <s v="Yes"/>
    <x v="3"/>
    <d v="2025-10-07T00:00:00"/>
    <s v="SOLVED"/>
    <m/>
    <s v="5017508134DAMAGE "/>
    <x v="0"/>
    <x v="9"/>
    <b v="1"/>
    <n v="1"/>
    <n v="0"/>
  </r>
  <r>
    <n v="5017509459"/>
    <x v="2167"/>
    <n v="20250930814909"/>
    <x v="45"/>
    <s v="GB"/>
    <s v="DX01-L5"/>
    <x v="1"/>
    <x v="8"/>
    <d v="2025-10-07T00:00:00"/>
    <s v="Yes"/>
    <x v="1"/>
    <d v="2025-10-07T00:00:00"/>
    <s v="SOLVED"/>
    <m/>
    <s v="5017509459NOT SCANNABLE "/>
    <x v="0"/>
    <x v="9"/>
    <b v="0"/>
    <n v="1"/>
    <n v="0"/>
  </r>
  <r>
    <n v="5017508157"/>
    <x v="2168"/>
    <n v="20250929814341"/>
    <x v="125"/>
    <s v="GB"/>
    <s v="OYL1"/>
    <x v="1"/>
    <x v="8"/>
    <d v="2025-10-07T00:00:00"/>
    <s v="Yes"/>
    <x v="1"/>
    <d v="2025-10-07T00:00:00"/>
    <s v="SOLVED"/>
    <m/>
    <s v="5017508157NOT SCANNABLE "/>
    <x v="0"/>
    <x v="9"/>
    <b v="0"/>
    <n v="1"/>
    <n v="0"/>
  </r>
  <r>
    <n v="5017508456"/>
    <x v="2169"/>
    <n v="20250930815106"/>
    <x v="44"/>
    <s v="GB"/>
    <s v="DX01-L5"/>
    <x v="1"/>
    <x v="3"/>
    <d v="2025-10-07T00:00:00"/>
    <s v="Yes"/>
    <x v="1"/>
    <d v="2025-10-07T00:00:00"/>
    <s v="SOLVED"/>
    <m/>
    <s v="5017508456NO LABELS"/>
    <x v="0"/>
    <x v="9"/>
    <b v="0"/>
    <n v="1"/>
    <n v="0"/>
  </r>
  <r>
    <n v="5017508882"/>
    <x v="2170"/>
    <n v="20250930815026"/>
    <x v="217"/>
    <s v="GB"/>
    <s v="DX01-L5"/>
    <x v="1"/>
    <x v="3"/>
    <d v="2025-10-07T00:00:00"/>
    <s v="Yes"/>
    <x v="1"/>
    <d v="2025-10-07T00:00:00"/>
    <s v="SOLVED"/>
    <m/>
    <s v="5017508882NO LABELS"/>
    <x v="0"/>
    <x v="9"/>
    <b v="0"/>
    <n v="1"/>
    <n v="0"/>
  </r>
  <r>
    <n v="5017508678"/>
    <x v="2171"/>
    <n v="20250930815472"/>
    <x v="70"/>
    <s v="GB"/>
    <s v="MZ02"/>
    <x v="1"/>
    <x v="3"/>
    <d v="2025-10-07T00:00:00"/>
    <s v="Yes"/>
    <x v="1"/>
    <d v="2025-10-07T00:00:00"/>
    <s v="SOLVED"/>
    <m/>
    <s v="5017508678NO LABELS"/>
    <x v="0"/>
    <x v="9"/>
    <b v="0"/>
    <n v="1"/>
    <n v="0"/>
  </r>
  <r>
    <n v="5017508068"/>
    <x v="2172"/>
    <n v="20250930815406"/>
    <x v="36"/>
    <s v="GB"/>
    <s v="MZ02"/>
    <x v="1"/>
    <x v="3"/>
    <d v="2025-10-07T00:00:00"/>
    <s v="Yes"/>
    <x v="1"/>
    <d v="2025-10-07T00:00:00"/>
    <s v="SOLVED"/>
    <m/>
    <s v="5017508068NO LABELS"/>
    <x v="0"/>
    <x v="9"/>
    <b v="0"/>
    <n v="1"/>
    <n v="0"/>
  </r>
  <r>
    <n v="5017508679"/>
    <x v="2171"/>
    <n v="20250930815445"/>
    <x v="70"/>
    <s v="GB"/>
    <s v="MY02"/>
    <x v="1"/>
    <x v="3"/>
    <d v="2025-10-07T00:00:00"/>
    <s v="Yes"/>
    <x v="1"/>
    <d v="2025-10-07T00:00:00"/>
    <s v="SOLVED"/>
    <m/>
    <s v="5017508679NO LABELS"/>
    <x v="0"/>
    <x v="9"/>
    <b v="0"/>
    <n v="1"/>
    <n v="0"/>
  </r>
  <r>
    <n v="5017509518"/>
    <x v="2173"/>
    <n v="20250929814224"/>
    <x v="12"/>
    <s v="GB"/>
    <s v="DX01-L5"/>
    <x v="2"/>
    <x v="3"/>
    <d v="2025-10-07T00:00:00"/>
    <s v="Yes"/>
    <x v="1"/>
    <d v="2025-10-07T00:00:00"/>
    <s v="SOLVED"/>
    <m/>
    <s v="5017509518NO LABELS"/>
    <x v="0"/>
    <x v="9"/>
    <b v="0"/>
    <n v="1"/>
    <n v="0"/>
  </r>
  <r>
    <n v="5017509519"/>
    <x v="2173"/>
    <n v="20250930814905"/>
    <x v="12"/>
    <s v="GB"/>
    <s v="DX01-L5"/>
    <x v="2"/>
    <x v="3"/>
    <d v="2025-10-07T00:00:00"/>
    <s v="Yes"/>
    <x v="1"/>
    <d v="2025-10-07T00:00:00"/>
    <s v="SOLVED"/>
    <m/>
    <s v="5017509519NO LABELS"/>
    <x v="0"/>
    <x v="9"/>
    <b v="0"/>
    <n v="1"/>
    <n v="0"/>
  </r>
  <r>
    <n v="5017492231"/>
    <x v="2174"/>
    <n v="20250927813782"/>
    <x v="81"/>
    <s v="GB"/>
    <n v="3402"/>
    <x v="0"/>
    <x v="3"/>
    <d v="2025-10-07T00:00:00"/>
    <s v="Yes"/>
    <x v="1"/>
    <d v="2025-10-07T00:00:00"/>
    <s v="SOLVED"/>
    <m/>
    <s v="5017492231NO LABELS"/>
    <x v="0"/>
    <x v="9"/>
    <b v="0"/>
    <n v="1"/>
    <n v="0"/>
  </r>
  <r>
    <n v="5017476382"/>
    <x v="2175"/>
    <n v="20250925811917"/>
    <x v="257"/>
    <s v="GB"/>
    <n v="3402"/>
    <x v="5"/>
    <x v="8"/>
    <d v="2025-10-07T00:00:00"/>
    <s v="Yes"/>
    <x v="1"/>
    <d v="2025-10-07T00:00:00"/>
    <s v="SOLVED"/>
    <m/>
    <s v="5017476382NOT SCANNABLE "/>
    <x v="0"/>
    <x v="9"/>
    <b v="0"/>
    <n v="1"/>
    <n v="0"/>
  </r>
  <r>
    <n v="5017476381"/>
    <x v="2175"/>
    <n v="20250925811920"/>
    <x v="257"/>
    <s v="FR"/>
    <n v="3705"/>
    <x v="5"/>
    <x v="8"/>
    <d v="2025-10-07T00:00:00"/>
    <s v="Yes"/>
    <x v="1"/>
    <d v="2025-10-07T00:00:00"/>
    <s v="SOLVED"/>
    <m/>
    <s v="5017476381NOT SCANNABLE "/>
    <x v="0"/>
    <x v="9"/>
    <b v="0"/>
    <n v="1"/>
    <n v="0"/>
  </r>
  <r>
    <n v="5017508134"/>
    <x v="2166"/>
    <n v="20250929814535"/>
    <x v="38"/>
    <s v="GB"/>
    <s v="DX01-L5"/>
    <x v="2"/>
    <x v="0"/>
    <d v="2025-10-07T00:00:00"/>
    <s v="Yes"/>
    <x v="2"/>
    <d v="2025-10-07T00:00:00"/>
    <s v="SOLVED"/>
    <m/>
    <s v="5017508134DAMAGE "/>
    <x v="0"/>
    <x v="9"/>
    <b v="1"/>
    <n v="1"/>
    <n v="0"/>
  </r>
  <r>
    <n v="5017538818"/>
    <x v="2176"/>
    <n v="20251002817158"/>
    <x v="218"/>
    <s v="GB"/>
    <n v="3402"/>
    <x v="0"/>
    <x v="8"/>
    <d v="2025-10-08T00:00:00"/>
    <s v="Yes"/>
    <x v="1"/>
    <d v="2025-10-08T00:00:00"/>
    <s v="SOLVED"/>
    <m/>
    <s v="5017538818NOT SCANNABLE "/>
    <x v="0"/>
    <x v="9"/>
    <b v="0"/>
    <n v="1"/>
    <n v="0"/>
  </r>
  <r>
    <n v="5017492827"/>
    <x v="2177"/>
    <n v="20250925812552"/>
    <x v="4"/>
    <s v="GB"/>
    <s v="DX01-L5"/>
    <x v="0"/>
    <x v="3"/>
    <d v="2025-10-08T00:00:00"/>
    <s v="Yes"/>
    <x v="1"/>
    <d v="2025-10-08T00:00:00"/>
    <s v="SOLVED"/>
    <m/>
    <s v="5017492827NO LABELS"/>
    <x v="0"/>
    <x v="9"/>
    <b v="0"/>
    <n v="1"/>
    <n v="0"/>
  </r>
  <r>
    <n v="5017538874"/>
    <x v="2178"/>
    <n v="20251001816593"/>
    <x v="49"/>
    <s v="GB"/>
    <n v="3402"/>
    <x v="0"/>
    <x v="3"/>
    <d v="2025-10-08T00:00:00"/>
    <s v="Yes"/>
    <x v="1"/>
    <d v="2025-10-08T00:00:00"/>
    <s v="SOLVED"/>
    <m/>
    <s v="5017538874NO LABELS"/>
    <x v="0"/>
    <x v="9"/>
    <b v="0"/>
    <n v="1"/>
    <n v="0"/>
  </r>
  <r>
    <n v="5017538873"/>
    <x v="2178"/>
    <n v="20251001816587"/>
    <x v="49"/>
    <s v="GB"/>
    <s v="U2-L5"/>
    <x v="0"/>
    <x v="3"/>
    <d v="2025-10-08T00:00:00"/>
    <s v="Yes"/>
    <x v="1"/>
    <d v="2025-10-08T00:00:00"/>
    <s v="SOLVED"/>
    <m/>
    <s v="5017538873NO LABELS"/>
    <x v="0"/>
    <x v="9"/>
    <b v="0"/>
    <n v="1"/>
    <n v="0"/>
  </r>
  <r>
    <n v="5017524210"/>
    <x v="2179"/>
    <n v="20250930815378"/>
    <x v="51"/>
    <s v="FR"/>
    <n v="3705"/>
    <x v="5"/>
    <x v="3"/>
    <d v="2025-10-08T00:00:00"/>
    <s v="Yes"/>
    <x v="1"/>
    <d v="2025-10-08T00:00:00"/>
    <s v="SOLVED"/>
    <m/>
    <s v="5017524210NO LABELS"/>
    <x v="0"/>
    <x v="9"/>
    <b v="0"/>
    <n v="1"/>
    <n v="0"/>
  </r>
  <r>
    <n v="5017551835"/>
    <x v="2180"/>
    <n v="20251003818227"/>
    <x v="153"/>
    <s v="GB"/>
    <s v="DX01-L5"/>
    <x v="2"/>
    <x v="2"/>
    <d v="2025-10-08T00:00:00"/>
    <s v="Yes"/>
    <x v="1"/>
    <d v="2025-10-08T00:00:00"/>
    <s v="SOLVED"/>
    <m/>
    <s v="5017551835MISSING LABELS ON SOME UNITS"/>
    <x v="0"/>
    <x v="9"/>
    <b v="0"/>
    <n v="1"/>
    <n v="0"/>
  </r>
  <r>
    <n v="5017509591"/>
    <x v="2181"/>
    <n v="20250930815171"/>
    <x v="136"/>
    <s v="GB"/>
    <n v="3402"/>
    <x v="1"/>
    <x v="3"/>
    <d v="2025-10-08T00:00:00"/>
    <s v="Yes"/>
    <x v="1"/>
    <d v="2025-10-08T00:00:00"/>
    <s v="SOLVED"/>
    <m/>
    <s v="5017509591NO LABELS"/>
    <x v="0"/>
    <x v="9"/>
    <b v="0"/>
    <n v="1"/>
    <n v="0"/>
  </r>
  <r>
    <n v="5017509591"/>
    <x v="2181"/>
    <n v="20250930815171"/>
    <x v="136"/>
    <s v="GB"/>
    <n v="3402"/>
    <x v="1"/>
    <x v="0"/>
    <d v="2025-10-08T00:00:00"/>
    <s v="Yes"/>
    <x v="2"/>
    <d v="2025-10-08T00:00:00"/>
    <s v="SOLVED"/>
    <m/>
    <s v="5017509591DAMAGE "/>
    <x v="0"/>
    <x v="9"/>
    <b v="0"/>
    <n v="1"/>
    <n v="0"/>
  </r>
  <r>
    <n v="5017538883"/>
    <x v="2182"/>
    <n v="20251002817583"/>
    <x v="54"/>
    <s v="GB"/>
    <n v="3402"/>
    <x v="1"/>
    <x v="0"/>
    <d v="2025-10-08T00:00:00"/>
    <s v="Yes"/>
    <x v="2"/>
    <d v="2025-10-08T00:00:00"/>
    <s v="SOLVED"/>
    <m/>
    <s v="5017538883DAMAGE "/>
    <x v="0"/>
    <x v="9"/>
    <b v="0"/>
    <n v="1"/>
    <n v="0"/>
  </r>
  <r>
    <n v="5017538845"/>
    <x v="2183"/>
    <n v="20250930815551"/>
    <x v="224"/>
    <s v="GB"/>
    <n v="3402"/>
    <x v="1"/>
    <x v="0"/>
    <d v="2025-10-08T00:00:00"/>
    <s v="Yes"/>
    <x v="2"/>
    <d v="2025-10-08T00:00:00"/>
    <s v="SOLVED"/>
    <m/>
    <s v="5017538845DAMAGE "/>
    <x v="0"/>
    <x v="9"/>
    <b v="0"/>
    <n v="1"/>
    <n v="0"/>
  </r>
  <r>
    <n v="5017538853"/>
    <x v="2184"/>
    <n v="20250930815344"/>
    <x v="201"/>
    <s v="GB"/>
    <n v="3402"/>
    <x v="1"/>
    <x v="3"/>
    <d v="2025-10-08T00:00:00"/>
    <s v="Yes"/>
    <x v="1"/>
    <d v="2025-10-08T00:00:00"/>
    <s v="SOLVED"/>
    <m/>
    <s v="5017538853NO LABELS"/>
    <x v="0"/>
    <x v="9"/>
    <b v="0"/>
    <n v="1"/>
    <n v="0"/>
  </r>
  <r>
    <n v="5017508252"/>
    <x v="2185"/>
    <n v="20250930815260"/>
    <x v="16"/>
    <s v="GB"/>
    <s v="DX01-L5"/>
    <x v="1"/>
    <x v="3"/>
    <d v="2025-10-08T00:00:00"/>
    <s v="Yes"/>
    <x v="1"/>
    <d v="2025-10-08T00:00:00"/>
    <s v="SOLVED"/>
    <m/>
    <s v="5017508252NO LABELS"/>
    <x v="0"/>
    <x v="9"/>
    <b v="0"/>
    <n v="1"/>
    <n v="0"/>
  </r>
  <r>
    <n v="5017538829"/>
    <x v="2186"/>
    <n v="20250929814132"/>
    <x v="53"/>
    <s v="GB"/>
    <s v="U2-L5"/>
    <x v="1"/>
    <x v="8"/>
    <d v="2025-10-08T00:00:00"/>
    <s v="Yes"/>
    <x v="1"/>
    <d v="2025-10-08T00:00:00"/>
    <s v="SOLVED"/>
    <m/>
    <s v="5017538829NOT SCANNABLE "/>
    <x v="0"/>
    <x v="9"/>
    <b v="0"/>
    <n v="1"/>
    <n v="0"/>
  </r>
  <r>
    <n v="5017538649"/>
    <x v="2187"/>
    <n v="20251001816548"/>
    <x v="126"/>
    <s v="GB"/>
    <s v="DX01-L5"/>
    <x v="1"/>
    <x v="0"/>
    <d v="2025-10-08T00:00:00"/>
    <s v="Yes"/>
    <x v="2"/>
    <d v="2025-10-08T00:00:00"/>
    <s v="SOLVED"/>
    <m/>
    <s v="5017538649DAMAGE "/>
    <x v="0"/>
    <x v="9"/>
    <b v="0"/>
    <n v="1"/>
    <n v="0"/>
  </r>
  <r>
    <n v="5017538829"/>
    <x v="2186"/>
    <n v="20250929814132"/>
    <x v="53"/>
    <s v="GB"/>
    <s v="U2-L5"/>
    <x v="1"/>
    <x v="0"/>
    <d v="2025-10-08T00:00:00"/>
    <s v="Yes"/>
    <x v="2"/>
    <d v="2025-10-08T00:00:00"/>
    <s v="SOLVED"/>
    <m/>
    <s v="5017538829DAMAGE "/>
    <x v="0"/>
    <x v="9"/>
    <b v="0"/>
    <n v="1"/>
    <n v="0"/>
  </r>
  <r>
    <n v="5017538924"/>
    <x v="2188"/>
    <n v="20250930815307"/>
    <x v="37"/>
    <s v="GB"/>
    <s v="DX01-L5"/>
    <x v="1"/>
    <x v="3"/>
    <d v="2025-10-08T00:00:00"/>
    <s v="Yes"/>
    <x v="1"/>
    <d v="2025-10-08T00:00:00"/>
    <s v="SOLVED"/>
    <m/>
    <s v="5017538924NO LABELS"/>
    <x v="0"/>
    <x v="9"/>
    <b v="0"/>
    <n v="1"/>
    <n v="0"/>
  </r>
  <r>
    <n v="5017538924"/>
    <x v="2188"/>
    <n v="20250930815307"/>
    <x v="37"/>
    <s v="GB"/>
    <s v="DX01-L5"/>
    <x v="1"/>
    <x v="0"/>
    <d v="2025-10-08T00:00:00"/>
    <s v="Yes"/>
    <x v="2"/>
    <d v="2025-10-08T00:00:00"/>
    <s v="SOLVED"/>
    <m/>
    <s v="5017538924DAMAGE "/>
    <x v="0"/>
    <x v="9"/>
    <b v="0"/>
    <n v="1"/>
    <n v="0"/>
  </r>
  <r>
    <n v="5017538650"/>
    <x v="2187"/>
    <n v="20251001816533"/>
    <x v="126"/>
    <s v="GB"/>
    <s v="U2-L5"/>
    <x v="1"/>
    <x v="9"/>
    <d v="2025-10-08T00:00:00"/>
    <s v="NA"/>
    <x v="0"/>
    <d v="2025-10-09T00:00:00"/>
    <s v="SOLVED"/>
    <s v="Supplier confirmed never shipped, as per NCC"/>
    <s v="5017538650MANCO"/>
    <x v="0"/>
    <x v="9"/>
    <b v="0"/>
    <n v="1"/>
    <n v="0"/>
  </r>
  <r>
    <n v="5017538652"/>
    <x v="2187"/>
    <n v="20251001816549"/>
    <x v="126"/>
    <s v="GB"/>
    <s v="DX01-L5"/>
    <x v="1"/>
    <x v="5"/>
    <d v="2025-10-08T00:00:00"/>
    <s v="NA"/>
    <x v="2"/>
    <d v="2025-10-09T00:00:00"/>
    <s v="SOLVED"/>
    <s v="ONLY 9 INSTEAD OF 13 RECIEVED 4 MANCO, received on 09Oct2025"/>
    <s v="5017538652AMOUNT"/>
    <x v="0"/>
    <x v="9"/>
    <b v="0"/>
    <n v="1"/>
    <n v="0"/>
  </r>
  <r>
    <n v="5017538740"/>
    <x v="2189"/>
    <n v="20250929814391"/>
    <x v="109"/>
    <s v="GB"/>
    <s v="DK-BM01"/>
    <x v="2"/>
    <x v="2"/>
    <d v="2025-10-08T00:00:00"/>
    <s v="Yes"/>
    <x v="1"/>
    <d v="2025-10-08T00:00:00"/>
    <s v="SOLVED"/>
    <m/>
    <s v="5017538740MISSING LABELS ON SOME UNITS"/>
    <x v="0"/>
    <x v="9"/>
    <b v="0"/>
    <n v="1"/>
    <n v="0"/>
  </r>
  <r>
    <n v="5017524233"/>
    <x v="2190"/>
    <n v="20251001816058"/>
    <x v="276"/>
    <s v="FR"/>
    <n v="3705"/>
    <x v="6"/>
    <x v="4"/>
    <d v="2025-10-08T00:00:00"/>
    <s v="Yes"/>
    <x v="1"/>
    <d v="2025-10-08T00:00:00"/>
    <s v="SOLVED"/>
    <m/>
    <s v="5017524233INCORRECT LABELS "/>
    <x v="0"/>
    <x v="9"/>
    <b v="0"/>
    <n v="1"/>
    <n v="0"/>
  </r>
  <r>
    <n v="5017538657"/>
    <x v="2191"/>
    <n v="20251002817198"/>
    <x v="14"/>
    <s v="GB"/>
    <s v="DX01-L5"/>
    <x v="3"/>
    <x v="2"/>
    <d v="2025-10-08T00:00:00"/>
    <s v="Yes"/>
    <x v="1"/>
    <d v="2025-10-08T00:00:00"/>
    <s v="SOLVED"/>
    <m/>
    <s v="5017538657MISSING LABELS ON SOME UNITS"/>
    <x v="0"/>
    <x v="9"/>
    <b v="0"/>
    <n v="1"/>
    <n v="0"/>
  </r>
  <r>
    <n v="5017492101"/>
    <x v="2192"/>
    <n v="20250926812951"/>
    <x v="314"/>
    <s v="GB"/>
    <s v="DK-BM01"/>
    <x v="8"/>
    <x v="3"/>
    <d v="2025-10-09T00:00:00"/>
    <s v="Yes"/>
    <x v="1"/>
    <d v="2025-10-09T00:00:00"/>
    <s v="SOLVED"/>
    <m/>
    <s v="5017492101NO LABELS"/>
    <x v="0"/>
    <x v="9"/>
    <b v="0"/>
    <n v="1"/>
    <n v="0"/>
  </r>
  <r>
    <n v="5017508769"/>
    <x v="2193"/>
    <n v="20250929814157"/>
    <x v="22"/>
    <s v="GB"/>
    <s v="MZ02"/>
    <x v="8"/>
    <x v="8"/>
    <d v="2025-10-09T00:00:00"/>
    <s v="Yes"/>
    <x v="1"/>
    <d v="2025-10-09T00:00:00"/>
    <s v="SOLVED"/>
    <m/>
    <s v="5017508769NOT SCANNABLE "/>
    <x v="0"/>
    <x v="9"/>
    <b v="0"/>
    <n v="1"/>
    <n v="0"/>
  </r>
  <r>
    <n v="5017508770"/>
    <x v="2193"/>
    <n v="20250929814286"/>
    <x v="22"/>
    <s v="GB"/>
    <s v="DX01-L5"/>
    <x v="8"/>
    <x v="8"/>
    <d v="2025-10-09T00:00:00"/>
    <s v="No"/>
    <x v="1"/>
    <d v="2025-10-09T00:00:00"/>
    <s v="SOLVED"/>
    <m/>
    <s v="5017508770NOT SCANNABLE "/>
    <x v="0"/>
    <x v="9"/>
    <b v="0"/>
    <n v="1"/>
    <n v="0"/>
  </r>
  <r>
    <n v="5017492174"/>
    <x v="2194"/>
    <n v="20250929814191"/>
    <x v="22"/>
    <s v="GB"/>
    <s v="OYL1"/>
    <x v="8"/>
    <x v="8"/>
    <d v="2025-10-09T00:00:00"/>
    <s v="Yes"/>
    <x v="1"/>
    <d v="2025-10-09T00:00:00"/>
    <s v="SOLVED"/>
    <m/>
    <s v="5017492174NOT SCANNABLE "/>
    <x v="0"/>
    <x v="9"/>
    <b v="0"/>
    <n v="1"/>
    <n v="0"/>
  </r>
  <r>
    <n v="5017538777"/>
    <x v="2195"/>
    <n v="20250929814125"/>
    <x v="112"/>
    <s v="GB"/>
    <n v="3402"/>
    <x v="1"/>
    <x v="8"/>
    <d v="2025-10-09T00:00:00"/>
    <s v="Yes"/>
    <x v="1"/>
    <d v="2025-10-09T00:00:00"/>
    <s v="SOLVED"/>
    <m/>
    <s v="5017538777NOT SCANNABLE "/>
    <x v="0"/>
    <x v="9"/>
    <b v="0"/>
    <n v="1"/>
    <n v="0"/>
  </r>
  <r>
    <n v="5017551795"/>
    <x v="2196"/>
    <n v="20251002817903"/>
    <x v="69"/>
    <s v="GB"/>
    <n v="3402"/>
    <x v="1"/>
    <x v="3"/>
    <d v="2025-10-09T00:00:00"/>
    <s v="Yes"/>
    <x v="1"/>
    <d v="2025-10-09T00:00:00"/>
    <s v="SOLVED"/>
    <m/>
    <s v="5017551795NO LABELS"/>
    <x v="0"/>
    <x v="9"/>
    <b v="0"/>
    <n v="1"/>
    <n v="0"/>
  </r>
  <r>
    <n v="5017509146"/>
    <x v="2197"/>
    <n v="20250930815327"/>
    <x v="19"/>
    <s v="GB"/>
    <s v="DX01-L5"/>
    <x v="1"/>
    <x v="3"/>
    <d v="2025-10-09T00:00:00"/>
    <s v="Yes"/>
    <x v="1"/>
    <d v="2025-10-09T00:00:00"/>
    <s v="SOLVED"/>
    <m/>
    <s v="5017509146NO LABELS"/>
    <x v="0"/>
    <x v="9"/>
    <b v="0"/>
    <n v="1"/>
    <n v="0"/>
  </r>
  <r>
    <n v="5017551920"/>
    <x v="2198"/>
    <n v="20251001816115"/>
    <x v="44"/>
    <s v="GB"/>
    <s v="DX01-L5"/>
    <x v="1"/>
    <x v="3"/>
    <d v="2025-10-09T00:00:00"/>
    <s v="Yes"/>
    <x v="1"/>
    <d v="2025-10-09T00:00:00"/>
    <s v="SOLVED"/>
    <m/>
    <s v="5017551920NO LABELS"/>
    <x v="0"/>
    <x v="9"/>
    <b v="0"/>
    <n v="1"/>
    <n v="0"/>
  </r>
  <r>
    <n v="5017524378"/>
    <x v="2199"/>
    <n v="20250929814572"/>
    <x v="180"/>
    <s v="GB"/>
    <s v="DX01-L5"/>
    <x v="0"/>
    <x v="2"/>
    <d v="2025-10-09T00:00:00"/>
    <s v="Yes"/>
    <x v="1"/>
    <d v="2025-10-09T00:00:00"/>
    <s v="SOLVED"/>
    <m/>
    <s v="5017524378MISSING LABELS ON SOME UNITS"/>
    <x v="0"/>
    <x v="9"/>
    <b v="0"/>
    <n v="1"/>
    <n v="0"/>
  </r>
  <r>
    <n v="5017492870"/>
    <x v="2200"/>
    <n v="20250925812770"/>
    <x v="284"/>
    <s v="GB"/>
    <s v="DX01-L5"/>
    <x v="5"/>
    <x v="6"/>
    <d v="2025-10-09T00:00:00"/>
    <s v="Yes"/>
    <x v="1"/>
    <d v="2025-10-09T00:00:00"/>
    <s v="SOLVED"/>
    <s v="xx labels on extra collies"/>
    <s v="5017492870XX LABELS"/>
    <x v="0"/>
    <x v="9"/>
    <b v="0"/>
    <n v="1"/>
    <n v="0"/>
  </r>
  <r>
    <n v="5017492595"/>
    <x v="2201"/>
    <n v="20250925812771"/>
    <x v="284"/>
    <s v="GB"/>
    <s v="DX01-L5"/>
    <x v="5"/>
    <x v="6"/>
    <d v="2025-10-09T00:00:00"/>
    <s v="Yes"/>
    <x v="1"/>
    <d v="2025-10-09T00:00:00"/>
    <s v="SOLVED"/>
    <s v="xx label on extra colli correct "/>
    <s v="5017492595XX LABELS"/>
    <x v="0"/>
    <x v="9"/>
    <b v="0"/>
    <n v="1"/>
    <n v="0"/>
  </r>
  <r>
    <n v="5017492595"/>
    <x v="2201"/>
    <n v="20250925812771"/>
    <x v="284"/>
    <s v="GB"/>
    <s v="DX01-L5"/>
    <x v="5"/>
    <x v="2"/>
    <d v="2025-10-09T00:00:00"/>
    <s v="Yes"/>
    <x v="1"/>
    <d v="2025-10-09T00:00:00"/>
    <s v="SOLVED"/>
    <m/>
    <s v="5017492595MISSING LABELS ON SOME UNITS"/>
    <x v="0"/>
    <x v="9"/>
    <b v="0"/>
    <n v="1"/>
    <n v="0"/>
  </r>
  <r>
    <n v="5017492595"/>
    <x v="2201"/>
    <n v="20250925812771"/>
    <x v="284"/>
    <s v="GB"/>
    <s v="DX01-L5"/>
    <x v="5"/>
    <x v="4"/>
    <d v="2025-10-09T00:00:00"/>
    <s v="Yes"/>
    <x v="1"/>
    <d v="2025-10-09T00:00:00"/>
    <s v="SOLVED"/>
    <s v="double labeling"/>
    <s v="5017492595INCORRECT LABELS "/>
    <x v="0"/>
    <x v="9"/>
    <b v="0"/>
    <n v="1"/>
    <n v="0"/>
  </r>
  <r>
    <n v="5017538729"/>
    <x v="2202"/>
    <n v="20251001816403"/>
    <x v="152"/>
    <s v="GB"/>
    <s v="MZ02"/>
    <x v="1"/>
    <x v="3"/>
    <d v="2025-10-09T00:00:00"/>
    <s v="Yes"/>
    <x v="1"/>
    <d v="2025-10-09T00:00:00"/>
    <s v="SOLVED"/>
    <m/>
    <s v="5017538729NO LABELS"/>
    <x v="0"/>
    <x v="9"/>
    <b v="0"/>
    <n v="1"/>
    <n v="0"/>
  </r>
  <r>
    <n v="5017538727"/>
    <x v="2202"/>
    <n v="20251001816389"/>
    <x v="152"/>
    <s v="GB"/>
    <s v="DX01-L5"/>
    <x v="1"/>
    <x v="3"/>
    <d v="2025-10-09T00:00:00"/>
    <s v="Yes"/>
    <x v="1"/>
    <d v="2025-10-09T00:00:00"/>
    <s v="SOLVED"/>
    <m/>
    <s v="5017538727NO LABELS"/>
    <x v="0"/>
    <x v="9"/>
    <b v="0"/>
    <n v="1"/>
    <n v="0"/>
  </r>
  <r>
    <n v="5017538728"/>
    <x v="2202"/>
    <n v="20251001816396"/>
    <x v="152"/>
    <s v="GB"/>
    <s v="DX01-L5"/>
    <x v="1"/>
    <x v="3"/>
    <d v="2025-10-09T00:00:00"/>
    <s v="Yes"/>
    <x v="1"/>
    <d v="2025-10-09T00:00:00"/>
    <s v="SOLVED"/>
    <m/>
    <s v="5017538728NO LABELS"/>
    <x v="0"/>
    <x v="9"/>
    <b v="0"/>
    <n v="1"/>
    <n v="0"/>
  </r>
  <r>
    <n v="5017539008"/>
    <x v="2203"/>
    <n v="20251001816404"/>
    <x v="51"/>
    <s v="GB"/>
    <n v="3402"/>
    <x v="5"/>
    <x v="3"/>
    <d v="2025-10-09T00:00:00"/>
    <s v="Yes"/>
    <x v="1"/>
    <d v="2025-10-09T00:00:00"/>
    <s v="SOLVED"/>
    <m/>
    <s v="5017539008NO LABELS"/>
    <x v="0"/>
    <x v="9"/>
    <b v="0"/>
    <n v="1"/>
    <n v="0"/>
  </r>
  <r>
    <n v="5017492708"/>
    <x v="2204"/>
    <n v="20250925812449"/>
    <x v="50"/>
    <s v="GB"/>
    <n v="3402"/>
    <x v="5"/>
    <x v="3"/>
    <d v="2025-10-09T00:00:00"/>
    <s v="Yes"/>
    <x v="1"/>
    <d v="2025-10-09T00:00:00"/>
    <s v="SOLVED"/>
    <m/>
    <s v="5017492708NO LABELS"/>
    <x v="0"/>
    <x v="9"/>
    <b v="0"/>
    <n v="1"/>
    <n v="0"/>
  </r>
  <r>
    <n v="5017508353"/>
    <x v="2205"/>
    <n v="20250930815045"/>
    <x v="221"/>
    <s v="GB"/>
    <s v="DK-BM01"/>
    <x v="5"/>
    <x v="3"/>
    <d v="2025-10-09T00:00:00"/>
    <s v="Yes"/>
    <x v="1"/>
    <d v="2025-10-09T00:00:00"/>
    <s v="SOLVED"/>
    <m/>
    <s v="5017508353NO LABELS"/>
    <x v="0"/>
    <x v="9"/>
    <b v="0"/>
    <n v="1"/>
    <n v="0"/>
  </r>
  <r>
    <n v="5017509094"/>
    <x v="2206"/>
    <n v="20250924811687"/>
    <x v="315"/>
    <s v="GB"/>
    <n v="3401"/>
    <x v="2"/>
    <x v="0"/>
    <d v="2025-10-10T00:00:00"/>
    <s v="Yes"/>
    <x v="2"/>
    <d v="2025-10-10T00:00:00"/>
    <s v="SOLVED"/>
    <m/>
    <s v="5017509094DAMAGE "/>
    <x v="0"/>
    <x v="9"/>
    <b v="0"/>
    <n v="1"/>
    <n v="0"/>
  </r>
  <r>
    <n v="5017566239"/>
    <x v="2207"/>
    <n v="20251006818972"/>
    <x v="43"/>
    <s v="GB"/>
    <s v="U2-L5"/>
    <x v="1"/>
    <x v="3"/>
    <d v="2025-10-10T00:00:00"/>
    <s v="Yes"/>
    <x v="1"/>
    <d v="2025-10-10T00:00:00"/>
    <s v="SOLVED"/>
    <m/>
    <s v="5017566239NO LABELS"/>
    <x v="0"/>
    <x v="9"/>
    <b v="0"/>
    <n v="1"/>
    <n v="0"/>
  </r>
  <r>
    <n v="5017538944"/>
    <x v="2208"/>
    <n v="20251002817217"/>
    <x v="52"/>
    <s v="GB"/>
    <s v="U2-L5"/>
    <x v="1"/>
    <x v="8"/>
    <d v="2025-10-10T00:00:00"/>
    <s v="Yes"/>
    <x v="1"/>
    <d v="2025-10-10T00:00:00"/>
    <s v="SOLVED"/>
    <m/>
    <s v="5017538944NOT SCANNABLE "/>
    <x v="0"/>
    <x v="9"/>
    <b v="0"/>
    <n v="1"/>
    <n v="0"/>
  </r>
  <r>
    <n v="5017551819"/>
    <x v="2209"/>
    <n v="20251002817835"/>
    <x v="117"/>
    <s v="GB"/>
    <s v="OYL1"/>
    <x v="0"/>
    <x v="3"/>
    <d v="2025-10-10T00:00:00"/>
    <s v="Yes"/>
    <x v="1"/>
    <d v="2025-10-10T00:00:00"/>
    <s v="SOLVED"/>
    <m/>
    <s v="5017551819NO LABELS"/>
    <x v="0"/>
    <x v="9"/>
    <b v="0"/>
    <n v="1"/>
    <n v="0"/>
  </r>
  <r>
    <n v="5017524305"/>
    <x v="2210"/>
    <n v="20250930815584"/>
    <x v="4"/>
    <s v="GB"/>
    <s v="MZ02"/>
    <x v="0"/>
    <x v="6"/>
    <d v="2025-10-10T00:00:00"/>
    <s v="Yes"/>
    <x v="1"/>
    <d v="2025-10-10T00:00:00"/>
    <s v="SOLVED"/>
    <m/>
    <s v="5017524305XX LABELS"/>
    <x v="0"/>
    <x v="9"/>
    <b v="0"/>
    <n v="1"/>
    <n v="0"/>
  </r>
  <r>
    <n v="5017551978"/>
    <x v="2211"/>
    <n v="20251001816012"/>
    <x v="286"/>
    <s v="GB"/>
    <s v="DK-BM01"/>
    <x v="0"/>
    <x v="11"/>
    <d v="2025-10-10T00:00:00"/>
    <s v="Yes"/>
    <x v="1"/>
    <d v="2025-10-10T00:00:00"/>
    <s v="SOLVED"/>
    <m/>
    <s v="5017551978PALLET FIX"/>
    <x v="0"/>
    <x v="9"/>
    <b v="0"/>
    <n v="1"/>
    <n v="0"/>
  </r>
  <r>
    <n v="5017583963"/>
    <x v="2212"/>
    <n v="20251007819916"/>
    <x v="12"/>
    <s v="GB"/>
    <s v="DX01-L5"/>
    <x v="2"/>
    <x v="3"/>
    <d v="2025-10-10T00:00:00"/>
    <s v="Yes"/>
    <x v="1"/>
    <d v="2025-10-10T00:00:00"/>
    <s v="SOLVED"/>
    <m/>
    <s v="5017583963NO LABELS"/>
    <x v="0"/>
    <x v="9"/>
    <b v="0"/>
    <n v="1"/>
    <n v="0"/>
  </r>
  <r>
    <n v="5017583329"/>
    <x v="2213"/>
    <n v="20251006819372"/>
    <x v="301"/>
    <s v="FR"/>
    <n v="3705"/>
    <x v="0"/>
    <x v="5"/>
    <d v="2025-10-13T00:00:00"/>
    <s v="NA"/>
    <x v="2"/>
    <d v="2025-10-14T00:00:00"/>
    <s v="SOLVED"/>
    <s v="Only 2 pallets of the 9 received, 7 manco, 7 pallets received on 14Oct2025"/>
    <s v="5017583329AMOUNT"/>
    <x v="0"/>
    <x v="9"/>
    <b v="0"/>
    <n v="1"/>
    <n v="0"/>
  </r>
  <r>
    <n v="5017583585"/>
    <x v="2214"/>
    <n v="20251006819378"/>
    <x v="316"/>
    <s v="FR"/>
    <n v="3705"/>
    <x v="0"/>
    <x v="9"/>
    <d v="2025-10-13T00:00:00"/>
    <s v="NA"/>
    <x v="2"/>
    <d v="2025-10-14T00:00:00"/>
    <s v="SOLVED"/>
    <s v="Not received, 2 pallets of  20251006819372 received, 2 manco pal received on 14Oct2025"/>
    <s v="5017583585MANCO"/>
    <x v="0"/>
    <x v="9"/>
    <b v="0"/>
    <n v="1"/>
    <n v="0"/>
  </r>
  <r>
    <n v="5017551578"/>
    <x v="2215"/>
    <n v="20251002817792"/>
    <x v="201"/>
    <s v="GB"/>
    <n v="3402"/>
    <x v="1"/>
    <x v="3"/>
    <d v="2025-10-13T00:00:00"/>
    <s v="Yes"/>
    <x v="1"/>
    <d v="2025-10-13T00:00:00"/>
    <s v="SOLVED"/>
    <m/>
    <s v="5017551578NO LABELS"/>
    <x v="0"/>
    <x v="9"/>
    <b v="0"/>
    <n v="1"/>
    <n v="0"/>
  </r>
  <r>
    <n v="5017583914"/>
    <x v="2216"/>
    <n v="20251007819991"/>
    <x v="43"/>
    <s v="GB"/>
    <s v="U2-L5"/>
    <x v="1"/>
    <x v="3"/>
    <d v="2025-10-13T00:00:00"/>
    <s v="Yes"/>
    <x v="1"/>
    <d v="2025-10-13T00:00:00"/>
    <s v="SOLVED"/>
    <m/>
    <s v="5017583914NO LABELS"/>
    <x v="0"/>
    <x v="9"/>
    <b v="0"/>
    <n v="1"/>
    <n v="0"/>
  </r>
  <r>
    <n v="5017622633"/>
    <x v="2075"/>
    <n v="20250916804715"/>
    <x v="155"/>
    <s v="GB"/>
    <s v="NI"/>
    <x v="1"/>
    <x v="8"/>
    <d v="2025-10-13T00:00:00"/>
    <s v="Yes"/>
    <x v="2"/>
    <d v="2025-10-13T00:00:00"/>
    <s v="SOLVED"/>
    <s v="labels not scannable due to duplicater EDI, shipment received in 2 parts"/>
    <s v="5017622633NOT SCANNABLE "/>
    <x v="0"/>
    <x v="9"/>
    <b v="0"/>
    <n v="1"/>
    <n v="0"/>
  </r>
  <r>
    <n v="5017583767"/>
    <x v="2217"/>
    <n v="20251003818598"/>
    <x v="265"/>
    <s v="FR"/>
    <n v="3705"/>
    <x v="6"/>
    <x v="8"/>
    <d v="2025-10-13T00:00:00"/>
    <s v="Yes"/>
    <x v="1"/>
    <d v="2025-10-13T00:00:00"/>
    <s v="SOLVED"/>
    <m/>
    <s v="5017583767NOT SCANNABLE "/>
    <x v="0"/>
    <x v="9"/>
    <b v="0"/>
    <n v="1"/>
    <n v="0"/>
  </r>
  <r>
    <n v="5017615242"/>
    <x v="2218"/>
    <n v="20251007820568"/>
    <x v="259"/>
    <s v="FR"/>
    <n v="3705"/>
    <x v="6"/>
    <x v="6"/>
    <d v="2025-10-13T00:00:00"/>
    <s v="Yes"/>
    <x v="1"/>
    <d v="2025-10-13T00:00:00"/>
    <s v="SOLVED"/>
    <s v="2 XX labels, correct only the extra"/>
    <s v="5017615242XX LABELS"/>
    <x v="0"/>
    <x v="9"/>
    <b v="0"/>
    <n v="1"/>
    <n v="0"/>
  </r>
  <r>
    <n v="5017566367"/>
    <x v="2219"/>
    <n v="20251003818202"/>
    <x v="282"/>
    <s v="GB"/>
    <s v="DK-BM01"/>
    <x v="2"/>
    <x v="3"/>
    <d v="2025-10-13T00:00:00"/>
    <s v="Yes"/>
    <x v="1"/>
    <d v="2025-10-13T00:00:00"/>
    <s v="SOLVED"/>
    <m/>
    <s v="5017566367NO LABELS"/>
    <x v="0"/>
    <x v="9"/>
    <b v="0"/>
    <n v="1"/>
    <n v="0"/>
  </r>
  <r>
    <n v="5017583655"/>
    <x v="2220"/>
    <n v="20250930815681"/>
    <x v="313"/>
    <s v="GB"/>
    <s v="DK-BM01"/>
    <x v="2"/>
    <x v="9"/>
    <d v="2025-10-13T00:00:00"/>
    <s v="NA"/>
    <x v="0"/>
    <d v="2025-10-13T00:00:00"/>
    <s v="SOLVED"/>
    <s v="confirmed supplier did not ship this TO, cancelled"/>
    <s v="5017583655MANCO"/>
    <x v="0"/>
    <x v="9"/>
    <b v="0"/>
    <n v="1"/>
    <n v="0"/>
  </r>
  <r>
    <n v="5017583794"/>
    <x v="2221"/>
    <n v="20251007820672"/>
    <x v="151"/>
    <s v="GB"/>
    <s v="DK-BM01"/>
    <x v="2"/>
    <x v="9"/>
    <d v="2025-10-13T00:00:00"/>
    <s v="NA"/>
    <x v="0"/>
    <d v="2025-10-14T00:00:00"/>
    <s v="SOLVED"/>
    <s v="cancelled as per NCC, never shipped by supplier"/>
    <s v="5017583794MANCO"/>
    <x v="0"/>
    <x v="9"/>
    <b v="0"/>
    <n v="1"/>
    <n v="0"/>
  </r>
  <r>
    <n v="5017583936"/>
    <x v="2222"/>
    <n v="20251003818743"/>
    <x v="92"/>
    <s v="GB"/>
    <n v="3402"/>
    <x v="0"/>
    <x v="2"/>
    <d v="2025-10-13T00:00:00"/>
    <s v="Yes"/>
    <x v="2"/>
    <d v="2025-10-13T00:00:00"/>
    <s v="SOLVED"/>
    <m/>
    <s v="5017583936MISSING LABELS ON SOME UNITS"/>
    <x v="0"/>
    <x v="9"/>
    <b v="0"/>
    <n v="1"/>
    <n v="0"/>
  </r>
  <r>
    <n v="5017583936"/>
    <x v="2222"/>
    <n v="20251003818743"/>
    <x v="92"/>
    <s v="GB"/>
    <n v="3402"/>
    <x v="0"/>
    <x v="0"/>
    <d v="2025-10-13T00:00:00"/>
    <s v="Yes"/>
    <x v="2"/>
    <d v="2025-10-13T00:00:00"/>
    <s v="SOLVED"/>
    <m/>
    <s v="5017583936DAMAGE "/>
    <x v="0"/>
    <x v="9"/>
    <b v="0"/>
    <n v="1"/>
    <n v="0"/>
  </r>
  <r>
    <n v="5017508268"/>
    <x v="2223"/>
    <n v="20250930815235"/>
    <x v="4"/>
    <s v="GB"/>
    <n v="3402"/>
    <x v="0"/>
    <x v="0"/>
    <d v="2025-10-13T00:00:00"/>
    <s v="Yes"/>
    <x v="2"/>
    <d v="2025-10-13T00:00:00"/>
    <s v="SOLVED"/>
    <m/>
    <s v="5017508268DAMAGE "/>
    <x v="0"/>
    <x v="9"/>
    <b v="0"/>
    <n v="1"/>
    <n v="0"/>
  </r>
  <r>
    <n v="5017583691"/>
    <x v="2224"/>
    <n v="20251007819947"/>
    <x v="64"/>
    <s v="GB"/>
    <n v="3402"/>
    <x v="0"/>
    <x v="6"/>
    <d v="2025-10-13T00:00:00"/>
    <s v="Yes"/>
    <x v="1"/>
    <d v="2025-10-13T00:00:00"/>
    <s v="SOLVED"/>
    <s v="1 XX label, correct only extra label"/>
    <s v="5017583691XX LABELS"/>
    <x v="0"/>
    <x v="9"/>
    <b v="0"/>
    <n v="1"/>
    <n v="0"/>
  </r>
  <r>
    <n v="5017566573"/>
    <x v="2225"/>
    <n v="20251003818517"/>
    <x v="51"/>
    <s v="GB"/>
    <s v="U2-L5"/>
    <x v="5"/>
    <x v="3"/>
    <d v="2025-10-13T00:00:00"/>
    <s v="Yes"/>
    <x v="1"/>
    <d v="2025-10-13T00:00:00"/>
    <s v="SOLVED"/>
    <m/>
    <s v="5017566573NO LABELS"/>
    <x v="0"/>
    <x v="9"/>
    <b v="0"/>
    <n v="1"/>
    <n v="0"/>
  </r>
  <r>
    <n v="5017583599"/>
    <x v="2226"/>
    <n v="20251006819444"/>
    <x v="51"/>
    <s v="GB"/>
    <s v="U2-L5"/>
    <x v="5"/>
    <x v="3"/>
    <d v="2025-10-13T00:00:00"/>
    <s v="Yes"/>
    <x v="1"/>
    <d v="2025-10-13T00:00:00"/>
    <s v="SOLVED"/>
    <m/>
    <s v="5017583599NO LABELS"/>
    <x v="0"/>
    <x v="9"/>
    <b v="0"/>
    <n v="1"/>
    <n v="0"/>
  </r>
  <r>
    <n v="5017599695"/>
    <x v="2227"/>
    <n v="20251008820906"/>
    <x v="245"/>
    <s v="FR"/>
    <n v="3705"/>
    <x v="0"/>
    <x v="3"/>
    <d v="2025-10-14T00:00:00"/>
    <s v="Yes"/>
    <x v="1"/>
    <d v="2025-10-14T00:00:00"/>
    <s v="SOLVED"/>
    <m/>
    <s v="5017599695NO LABELS"/>
    <x v="0"/>
    <x v="9"/>
    <b v="0"/>
    <n v="1"/>
    <n v="0"/>
  </r>
  <r>
    <n v="5017583775"/>
    <x v="2228"/>
    <n v="20251007820238"/>
    <x v="44"/>
    <s v="GB"/>
    <s v="DX01-L5"/>
    <x v="1"/>
    <x v="3"/>
    <d v="2025-10-14T00:00:00"/>
    <s v="Yes"/>
    <x v="1"/>
    <d v="2025-10-14T00:00:00"/>
    <s v="SOLVED"/>
    <m/>
    <s v="5017583775NO LABELS"/>
    <x v="0"/>
    <x v="9"/>
    <b v="0"/>
    <n v="1"/>
    <n v="0"/>
  </r>
  <r>
    <n v="5017551558"/>
    <x v="2229"/>
    <n v="20251002817947"/>
    <x v="114"/>
    <s v="GB"/>
    <s v="OYL1"/>
    <x v="1"/>
    <x v="3"/>
    <d v="2025-10-14T00:00:00"/>
    <s v="Yes"/>
    <x v="1"/>
    <d v="2025-10-14T00:00:00"/>
    <s v="SOLVED"/>
    <m/>
    <s v="5017551558NO LABELS"/>
    <x v="0"/>
    <x v="9"/>
    <b v="0"/>
    <n v="1"/>
    <n v="0"/>
  </r>
  <r>
    <n v="5017583363"/>
    <x v="2230"/>
    <n v="20251007820297"/>
    <x v="96"/>
    <s v="GB"/>
    <s v="DX01-L5"/>
    <x v="1"/>
    <x v="3"/>
    <d v="2025-10-14T00:00:00"/>
    <s v="Yes"/>
    <x v="1"/>
    <d v="2025-10-14T00:00:00"/>
    <s v="SOLVED"/>
    <m/>
    <s v="5017583363NO LABELS"/>
    <x v="0"/>
    <x v="9"/>
    <b v="0"/>
    <n v="1"/>
    <n v="0"/>
  </r>
  <r>
    <n v="5017600259"/>
    <x v="2231"/>
    <n v="20251007820514"/>
    <x v="16"/>
    <s v="GB"/>
    <s v="DX01-L5"/>
    <x v="1"/>
    <x v="3"/>
    <d v="2025-10-14T00:00:00"/>
    <s v="Yes"/>
    <x v="1"/>
    <d v="2025-10-14T00:00:00"/>
    <s v="SOLVED"/>
    <m/>
    <s v="5017600259NO LABELS"/>
    <x v="0"/>
    <x v="9"/>
    <b v="0"/>
    <n v="1"/>
    <n v="0"/>
  </r>
  <r>
    <n v="5017600301"/>
    <x v="2232"/>
    <n v="20251007820539"/>
    <x v="19"/>
    <s v="GB"/>
    <s v="DX01-L5"/>
    <x v="1"/>
    <x v="3"/>
    <d v="2025-10-14T00:00:00"/>
    <s v="Yes"/>
    <x v="1"/>
    <d v="2025-10-14T00:00:00"/>
    <s v="SOLVED"/>
    <m/>
    <s v="5017600301NO LABELS"/>
    <x v="0"/>
    <x v="9"/>
    <b v="0"/>
    <n v="1"/>
    <n v="0"/>
  </r>
  <r>
    <n v="5017600209"/>
    <x v="2233"/>
    <n v="20251006819449"/>
    <x v="31"/>
    <s v="GB"/>
    <s v="DX01-L5"/>
    <x v="5"/>
    <x v="2"/>
    <d v="2025-10-14T00:00:00"/>
    <s v="Yes"/>
    <x v="1"/>
    <d v="2025-10-14T00:00:00"/>
    <s v="SOLVED"/>
    <m/>
    <s v="5017600209MISSING LABELS ON SOME UNITS"/>
    <x v="0"/>
    <x v="9"/>
    <b v="0"/>
    <n v="1"/>
    <n v="0"/>
  </r>
  <r>
    <n v="5017551594"/>
    <x v="2234"/>
    <n v="20250930815519"/>
    <x v="257"/>
    <s v="GB"/>
    <n v="3402"/>
    <x v="5"/>
    <x v="1"/>
    <d v="2025-10-14T00:00:00"/>
    <s v="Yes"/>
    <x v="2"/>
    <d v="2025-10-14T00:00:00"/>
    <s v="SOLVED"/>
    <m/>
    <s v="5017551594DAMAGED LABEL"/>
    <x v="0"/>
    <x v="9"/>
    <b v="0"/>
    <n v="1"/>
    <n v="0"/>
  </r>
  <r>
    <n v="5017615630"/>
    <x v="2235"/>
    <n v="20251007820708"/>
    <x v="249"/>
    <s v="GB"/>
    <s v="DK-BM01"/>
    <x v="2"/>
    <x v="6"/>
    <d v="2025-10-14T00:00:00"/>
    <s v="Yes"/>
    <x v="1"/>
    <d v="2025-10-14T00:00:00"/>
    <s v="SOLVED"/>
    <s v="correct labeled only extra boxes xx labels"/>
    <s v="5017615630XX LABELS"/>
    <x v="0"/>
    <x v="9"/>
    <b v="0"/>
    <n v="1"/>
    <n v="0"/>
  </r>
  <r>
    <n v="5017566727"/>
    <x v="2236"/>
    <n v="20251003818381"/>
    <x v="272"/>
    <s v="FR"/>
    <n v="3705"/>
    <x v="5"/>
    <x v="3"/>
    <d v="2025-10-14T00:00:00"/>
    <s v="Yes"/>
    <x v="1"/>
    <d v="2025-10-14T00:00:00"/>
    <s v="SOLVED"/>
    <m/>
    <s v="5017566727NO LABELS"/>
    <x v="0"/>
    <x v="9"/>
    <b v="0"/>
    <n v="1"/>
    <n v="0"/>
  </r>
  <r>
    <n v="5017615494"/>
    <x v="2237"/>
    <n v="20251008821216"/>
    <x v="152"/>
    <s v="GB"/>
    <s v="DX01-L5"/>
    <x v="1"/>
    <x v="3"/>
    <d v="2025-10-15T00:00:00"/>
    <s v="Yes"/>
    <x v="1"/>
    <d v="2025-10-15T00:00:00"/>
    <s v="SOLVED"/>
    <m/>
    <s v="5017615494NO LABELS"/>
    <x v="0"/>
    <x v="9"/>
    <b v="0"/>
    <n v="1"/>
    <n v="0"/>
  </r>
  <r>
    <n v="5017600337"/>
    <x v="2237"/>
    <n v="20251008821182"/>
    <x v="152"/>
    <s v="GB"/>
    <s v="MZ02"/>
    <x v="1"/>
    <x v="3"/>
    <d v="2025-10-15T00:00:00"/>
    <s v="Yes"/>
    <x v="1"/>
    <d v="2025-10-15T00:00:00"/>
    <s v="SOLVED"/>
    <m/>
    <s v="5017600337NO LABELS"/>
    <x v="0"/>
    <x v="9"/>
    <b v="0"/>
    <n v="1"/>
    <n v="0"/>
  </r>
  <r>
    <n v="5017615422"/>
    <x v="2238"/>
    <n v="20251009821930"/>
    <x v="126"/>
    <s v="GB"/>
    <s v="DX01-L5"/>
    <x v="1"/>
    <x v="6"/>
    <d v="2025-10-15T00:00:00"/>
    <s v="Yes"/>
    <x v="1"/>
    <d v="2025-10-15T00:00:00"/>
    <s v="SOLVED"/>
    <s v="xx labels on extra collies"/>
    <s v="5017615422XX LABELS"/>
    <x v="0"/>
    <x v="9"/>
    <b v="0"/>
    <n v="1"/>
    <n v="0"/>
  </r>
  <r>
    <n v="5017615478"/>
    <x v="2239"/>
    <n v="20250929814127"/>
    <x v="52"/>
    <s v="GB"/>
    <s v="U2-L5"/>
    <x v="1"/>
    <x v="8"/>
    <d v="2025-10-15T00:00:00"/>
    <s v="Yes"/>
    <x v="1"/>
    <d v="2025-10-15T00:00:00"/>
    <s v="SOLVED"/>
    <m/>
    <s v="5017615478NOT SCANNABLE "/>
    <x v="0"/>
    <x v="9"/>
    <b v="0"/>
    <n v="1"/>
    <n v="0"/>
  </r>
  <r>
    <n v="5017615477"/>
    <x v="2239"/>
    <n v="20251006819172"/>
    <x v="52"/>
    <s v="GB"/>
    <n v="3402"/>
    <x v="1"/>
    <x v="8"/>
    <d v="2025-10-15T00:00:00"/>
    <s v="Yes"/>
    <x v="1"/>
    <d v="2025-10-15T00:00:00"/>
    <s v="SOLVED"/>
    <m/>
    <s v="5017615477NOT SCANNABLE "/>
    <x v="0"/>
    <x v="9"/>
    <b v="0"/>
    <n v="1"/>
    <n v="0"/>
  </r>
  <r>
    <n v="5017615366"/>
    <x v="2240"/>
    <n v="20251007820223"/>
    <x v="69"/>
    <s v="GB"/>
    <n v="3402"/>
    <x v="1"/>
    <x v="2"/>
    <d v="2025-10-15T00:00:00"/>
    <s v="Yes"/>
    <x v="1"/>
    <d v="2025-10-15T00:00:00"/>
    <s v="SOLVED"/>
    <s v="3 missing labels"/>
    <s v="5017615366MISSING LABELS ON SOME UNITS"/>
    <x v="0"/>
    <x v="9"/>
    <b v="0"/>
    <n v="1"/>
    <n v="0"/>
  </r>
  <r>
    <n v="5017615355"/>
    <x v="2241"/>
    <n v="20251008821386"/>
    <x v="201"/>
    <s v="GB"/>
    <n v="3402"/>
    <x v="1"/>
    <x v="3"/>
    <d v="2025-10-15T00:00:00"/>
    <s v="Yes"/>
    <x v="1"/>
    <d v="2025-10-15T00:00:00"/>
    <s v="SOLVED"/>
    <m/>
    <s v="5017615355NO LABELS"/>
    <x v="0"/>
    <x v="9"/>
    <b v="0"/>
    <n v="1"/>
    <n v="0"/>
  </r>
  <r>
    <n v="5017632045"/>
    <x v="2242"/>
    <n v="20251009822748"/>
    <x v="317"/>
    <s v="GB"/>
    <s v="DK-BM01"/>
    <x v="2"/>
    <x v="9"/>
    <d v="2025-10-15T00:00:00"/>
    <s v="NA"/>
    <x v="2"/>
    <d v="2025-10-16T00:00:00"/>
    <s v="SOLVED"/>
    <s v="Shipment arrived 16/10/2025"/>
    <s v="5017632045MANCO"/>
    <x v="0"/>
    <x v="9"/>
    <b v="0"/>
    <n v="1"/>
    <n v="0"/>
  </r>
  <r>
    <n v="5017632249"/>
    <x v="2243"/>
    <n v="20251010823153"/>
    <x v="153"/>
    <s v="GB"/>
    <n v="3402"/>
    <x v="2"/>
    <x v="8"/>
    <d v="2025-10-15T00:00:00"/>
    <s v="Yes"/>
    <x v="1"/>
    <d v="2025-10-15T00:00:00"/>
    <s v="SOLVED"/>
    <m/>
    <s v="5017632249NOT SCANNABLE "/>
    <x v="0"/>
    <x v="9"/>
    <b v="0"/>
    <n v="1"/>
    <n v="0"/>
  </r>
  <r>
    <n v="5017632250"/>
    <x v="2243"/>
    <n v="20251010823146"/>
    <x v="153"/>
    <s v="GB"/>
    <s v="DX01-L5"/>
    <x v="2"/>
    <x v="8"/>
    <d v="2025-10-15T00:00:00"/>
    <s v="No"/>
    <x v="1"/>
    <d v="2025-10-15T00:00:00"/>
    <s v="SOLVED"/>
    <m/>
    <s v="5017632250NOT SCANNABLE "/>
    <x v="0"/>
    <x v="9"/>
    <b v="0"/>
    <n v="1"/>
    <n v="0"/>
  </r>
  <r>
    <n v="5017566908"/>
    <x v="2244"/>
    <n v="20251003818311"/>
    <x v="318"/>
    <s v="GB"/>
    <s v="DK-LW08"/>
    <x v="0"/>
    <x v="3"/>
    <d v="2025-10-15T00:00:00"/>
    <s v="Yes"/>
    <x v="1"/>
    <d v="2025-10-15T00:00:00"/>
    <s v="SOLVED"/>
    <m/>
    <s v="5017566908NO LABELS"/>
    <x v="0"/>
    <x v="9"/>
    <b v="0"/>
    <n v="1"/>
    <n v="0"/>
  </r>
  <r>
    <n v="5017600267"/>
    <x v="2245"/>
    <n v="20251007820082"/>
    <x v="39"/>
    <s v="GB"/>
    <s v="DK-BM01"/>
    <x v="0"/>
    <x v="3"/>
    <d v="2025-10-15T00:00:00"/>
    <s v="Yes"/>
    <x v="1"/>
    <d v="2025-10-15T00:00:00"/>
    <s v="SOLVED"/>
    <m/>
    <s v="5017600267NO LABELS"/>
    <x v="0"/>
    <x v="9"/>
    <b v="0"/>
    <n v="1"/>
    <n v="0"/>
  </r>
  <r>
    <n v="5017583496"/>
    <x v="2246"/>
    <n v="20251002817936"/>
    <x v="123"/>
    <s v="GB"/>
    <s v="DX01-L5"/>
    <x v="1"/>
    <x v="6"/>
    <d v="2025-10-15T00:00:00"/>
    <s v="Yes"/>
    <x v="1"/>
    <d v="2025-10-15T00:00:00"/>
    <s v="SOLVED"/>
    <s v="xx labels on extra collies"/>
    <s v="5017583496XX LABELS"/>
    <x v="0"/>
    <x v="9"/>
    <b v="0"/>
    <n v="1"/>
    <n v="0"/>
  </r>
  <r>
    <n v="5017600051"/>
    <x v="2247"/>
    <n v="20250929814675"/>
    <x v="258"/>
    <s v="FR"/>
    <n v="3705"/>
    <x v="6"/>
    <x v="3"/>
    <d v="2025-10-15T00:00:00"/>
    <s v="No"/>
    <x v="1"/>
    <d v="2025-10-15T00:00:00"/>
    <s v="SOLVED"/>
    <m/>
    <s v="5017600051NO LABELS"/>
    <x v="0"/>
    <x v="9"/>
    <b v="0"/>
    <n v="1"/>
    <n v="0"/>
  </r>
  <r>
    <n v="5017615678"/>
    <x v="2248"/>
    <n v="20251007820580"/>
    <x v="258"/>
    <s v="FR"/>
    <n v="3705"/>
    <x v="6"/>
    <x v="8"/>
    <d v="2025-10-15T00:00:00"/>
    <s v="Yes"/>
    <x v="1"/>
    <d v="2025-10-15T00:00:00"/>
    <s v="SOLVED"/>
    <m/>
    <s v="5017615678NOT SCANNABLE "/>
    <x v="0"/>
    <x v="9"/>
    <b v="0"/>
    <n v="1"/>
    <n v="0"/>
  </r>
  <r>
    <n v="5017599798"/>
    <x v="2249"/>
    <n v="20251008821427"/>
    <x v="292"/>
    <s v="FR"/>
    <n v="3705"/>
    <x v="6"/>
    <x v="3"/>
    <d v="2025-10-15T00:00:00"/>
    <s v="Yes"/>
    <x v="1"/>
    <d v="2025-10-15T00:00:00"/>
    <s v="SOLVED"/>
    <m/>
    <s v="5017599798NO LABELS"/>
    <x v="0"/>
    <x v="9"/>
    <b v="0"/>
    <n v="1"/>
    <n v="0"/>
  </r>
  <r>
    <n v="5017600213"/>
    <x v="2250"/>
    <n v="20251006819568"/>
    <x v="180"/>
    <s v="GB"/>
    <s v="DX01-L5"/>
    <x v="0"/>
    <x v="2"/>
    <d v="2025-10-15T00:00:00"/>
    <s v="Yes"/>
    <x v="1"/>
    <d v="2025-10-15T00:00:00"/>
    <s v="SOLVED"/>
    <m/>
    <s v="5017600213MISSING LABELS ON SOME UNITS"/>
    <x v="0"/>
    <x v="9"/>
    <b v="0"/>
    <n v="1"/>
    <n v="0"/>
  </r>
  <r>
    <n v="5017615547"/>
    <x v="2251"/>
    <n v="20251007820513"/>
    <x v="229"/>
    <s v="GB"/>
    <s v="DX01-L5"/>
    <x v="8"/>
    <x v="0"/>
    <d v="2025-10-15T00:00:00"/>
    <s v="Yes"/>
    <x v="2"/>
    <d v="2025-10-15T00:00:00"/>
    <s v="SOLVED"/>
    <m/>
    <s v="5017615547DAMAGE "/>
    <x v="0"/>
    <x v="9"/>
    <b v="0"/>
    <n v="1"/>
    <n v="0"/>
  </r>
  <r>
    <n v="5017615331"/>
    <x v="2252"/>
    <n v="20251009822123"/>
    <x v="14"/>
    <s v="GB"/>
    <s v="DX01-L5"/>
    <x v="3"/>
    <x v="2"/>
    <d v="2025-10-16T00:00:00"/>
    <s v="Yes"/>
    <x v="1"/>
    <d v="2025-10-16T00:00:00"/>
    <s v="SOLVED"/>
    <m/>
    <s v="5017615331MISSING LABELS ON SOME UNITS"/>
    <x v="0"/>
    <x v="9"/>
    <b v="0"/>
    <n v="1"/>
    <n v="0"/>
  </r>
  <r>
    <n v="5017615407"/>
    <x v="2253"/>
    <n v="20251007820596"/>
    <x v="119"/>
    <s v="GB"/>
    <n v="3402"/>
    <x v="2"/>
    <x v="6"/>
    <d v="2025-10-16T00:00:00"/>
    <s v="Yes"/>
    <x v="1"/>
    <d v="2025-10-16T00:00:00"/>
    <s v="SOLVED"/>
    <m/>
    <s v="5017615407XX LABELS"/>
    <x v="0"/>
    <x v="9"/>
    <b v="0"/>
    <n v="1"/>
    <n v="0"/>
  </r>
  <r>
    <n v="5017631616"/>
    <x v="2254"/>
    <n v="20251013824163"/>
    <x v="37"/>
    <s v="GB"/>
    <s v="DX01-L5"/>
    <x v="1"/>
    <x v="3"/>
    <d v="2025-10-16T00:00:00"/>
    <s v="Yes"/>
    <x v="1"/>
    <d v="2025-10-16T00:00:00"/>
    <s v="SOLVED"/>
    <m/>
    <s v="5017631616NO LABELS"/>
    <x v="0"/>
    <x v="9"/>
    <b v="0"/>
    <n v="1"/>
    <n v="0"/>
  </r>
  <r>
    <n v="5017632228"/>
    <x v="2255"/>
    <n v="20251008820986"/>
    <x v="135"/>
    <s v="GB"/>
    <s v="DK-LW08"/>
    <x v="1"/>
    <x v="0"/>
    <d v="2025-10-16T00:00:00"/>
    <s v="Yes"/>
    <x v="2"/>
    <d v="2025-10-16T00:00:00"/>
    <s v="SOLVED"/>
    <m/>
    <s v="5017632228DAMAGE "/>
    <x v="0"/>
    <x v="9"/>
    <b v="0"/>
    <n v="1"/>
    <n v="0"/>
  </r>
  <r>
    <n v="5017632036"/>
    <x v="2256"/>
    <n v="20251010823274"/>
    <x v="44"/>
    <s v="GB"/>
    <s v="DX01-L5"/>
    <x v="1"/>
    <x v="3"/>
    <d v="2025-10-16T00:00:00"/>
    <s v="Yes"/>
    <x v="1"/>
    <d v="2025-10-16T00:00:00"/>
    <s v="SOLVED"/>
    <m/>
    <s v="5017632036NO LABELS"/>
    <x v="0"/>
    <x v="9"/>
    <b v="0"/>
    <n v="1"/>
    <n v="0"/>
  </r>
  <r>
    <n v="5017632208"/>
    <x v="2257"/>
    <n v="20251010823522"/>
    <x v="15"/>
    <s v="GB"/>
    <s v="U2-L5"/>
    <x v="1"/>
    <x v="3"/>
    <d v="2025-10-16T00:00:00"/>
    <s v="Yes"/>
    <x v="1"/>
    <d v="2025-10-16T00:00:00"/>
    <s v="SOLVED"/>
    <m/>
    <s v="5017632208NO LABELS"/>
    <x v="0"/>
    <x v="9"/>
    <b v="0"/>
    <n v="1"/>
    <n v="0"/>
  </r>
  <r>
    <n v="5017631865"/>
    <x v="2258"/>
    <n v="20251010823148"/>
    <x v="117"/>
    <s v="GB"/>
    <s v="OYL1"/>
    <x v="0"/>
    <x v="3"/>
    <d v="2025-10-16T00:00:00"/>
    <s v="Yes"/>
    <x v="1"/>
    <d v="2025-10-16T00:00:00"/>
    <s v="SOLVED"/>
    <m/>
    <s v="5017631865NO LABELS"/>
    <x v="0"/>
    <x v="9"/>
    <b v="0"/>
    <n v="1"/>
    <n v="0"/>
  </r>
  <r>
    <n v="5017646240"/>
    <x v="2259"/>
    <n v="20251013824038"/>
    <x v="153"/>
    <s v="GB"/>
    <s v="DX01-L5"/>
    <x v="2"/>
    <x v="1"/>
    <d v="2025-10-16T00:00:00"/>
    <s v="Yes"/>
    <x v="2"/>
    <d v="2025-10-16T00:00:00"/>
    <s v="SOLVED"/>
    <m/>
    <s v="5017646240DAMAGED LABEL"/>
    <x v="0"/>
    <x v="9"/>
    <b v="0"/>
    <n v="1"/>
    <n v="0"/>
  </r>
  <r>
    <n v="5017615634"/>
    <x v="2260"/>
    <n v="20251008821642"/>
    <x v="51"/>
    <s v="GB"/>
    <n v="3402"/>
    <x v="5"/>
    <x v="3"/>
    <d v="2025-10-16T00:00:00"/>
    <s v="Yes"/>
    <x v="1"/>
    <d v="2025-10-16T00:00:00"/>
    <s v="SOLVED"/>
    <m/>
    <s v="5017615634NO LABELS"/>
    <x v="0"/>
    <x v="9"/>
    <b v="0"/>
    <n v="1"/>
    <n v="0"/>
  </r>
  <r>
    <n v="5017600378"/>
    <x v="2261"/>
    <n v="20251008821555"/>
    <x v="131"/>
    <s v="GB"/>
    <s v="OYL1"/>
    <x v="0"/>
    <x v="3"/>
    <d v="2025-10-17T00:00:00"/>
    <s v="Yes"/>
    <x v="1"/>
    <d v="2025-10-17T00:00:00"/>
    <s v="SOLVED"/>
    <m/>
    <s v="5017600378NO LABELS"/>
    <x v="0"/>
    <x v="9"/>
    <b v="0"/>
    <n v="1"/>
    <n v="0"/>
  </r>
  <r>
    <n v="5017631885"/>
    <x v="2262"/>
    <n v="20251009822413"/>
    <x v="215"/>
    <s v="GB"/>
    <s v="OYL1"/>
    <x v="0"/>
    <x v="9"/>
    <d v="2025-10-17T00:00:00"/>
    <s v="NA"/>
    <x v="2"/>
    <d v="2025-10-20T00:00:00"/>
    <s v="SOLVED"/>
    <s v="delivered 20/10/2025"/>
    <s v="5017631885MANCO"/>
    <x v="0"/>
    <x v="9"/>
    <b v="0"/>
    <n v="1"/>
    <n v="0"/>
  </r>
  <r>
    <n v="5017566931"/>
    <x v="2263"/>
    <n v="20251002817280"/>
    <x v="67"/>
    <s v="GB"/>
    <s v="DX01-L5"/>
    <x v="8"/>
    <x v="1"/>
    <d v="2025-10-17T00:00:00"/>
    <s v="Yes"/>
    <x v="2"/>
    <d v="2025-10-17T00:00:00"/>
    <s v="SOLVED"/>
    <m/>
    <s v="5017566931DAMAGED LABEL"/>
    <x v="0"/>
    <x v="9"/>
    <b v="0"/>
    <n v="1"/>
    <n v="0"/>
  </r>
  <r>
    <n v="5017583759"/>
    <x v="2264"/>
    <n v="20251007820148"/>
    <x v="22"/>
    <s v="GB"/>
    <s v="MZ02"/>
    <x v="8"/>
    <x v="8"/>
    <d v="2025-10-17T00:00:00"/>
    <s v="Yes"/>
    <x v="1"/>
    <d v="2025-10-17T00:00:00"/>
    <s v="SOLVED"/>
    <m/>
    <s v="5017583759NOT SCANNABLE "/>
    <x v="0"/>
    <x v="9"/>
    <b v="0"/>
    <n v="1"/>
    <n v="0"/>
  </r>
  <r>
    <n v="5017583760"/>
    <x v="2264"/>
    <n v="20251007820108"/>
    <x v="22"/>
    <s v="GB"/>
    <s v="DX01-L5"/>
    <x v="8"/>
    <x v="8"/>
    <d v="2025-10-17T00:00:00"/>
    <s v="Yes"/>
    <x v="1"/>
    <d v="2025-10-17T00:00:00"/>
    <s v="SOLVED"/>
    <m/>
    <s v="5017583760NOT SCANNABLE "/>
    <x v="0"/>
    <x v="9"/>
    <b v="0"/>
    <n v="1"/>
    <n v="0"/>
  </r>
  <r>
    <n v="5017646089"/>
    <x v="2265"/>
    <n v="20251010822995"/>
    <x v="58"/>
    <s v="GB"/>
    <n v="3402"/>
    <x v="1"/>
    <x v="1"/>
    <d v="2025-10-17T00:00:00"/>
    <s v="Yes"/>
    <x v="2"/>
    <d v="2025-10-17T00:00:00"/>
    <s v="SOLVED"/>
    <m/>
    <s v="5017646089DAMAGED LABEL"/>
    <x v="0"/>
    <x v="9"/>
    <b v="0"/>
    <n v="1"/>
    <n v="0"/>
  </r>
  <r>
    <n v="5017645971"/>
    <x v="2266"/>
    <n v="20251009822148"/>
    <x v="18"/>
    <s v="GB"/>
    <s v="DX01-L5"/>
    <x v="1"/>
    <x v="2"/>
    <d v="2025-10-17T00:00:00"/>
    <s v="No"/>
    <x v="1"/>
    <d v="2025-10-17T00:00:00"/>
    <s v="SOLVED"/>
    <m/>
    <s v="5017645971MISSING LABELS ON SOME UNITS"/>
    <x v="0"/>
    <x v="9"/>
    <b v="0"/>
    <n v="1"/>
    <n v="0"/>
  </r>
  <r>
    <n v="5017646156"/>
    <x v="2267"/>
    <n v="20251013824203"/>
    <x v="213"/>
    <s v="GB"/>
    <s v="MZ07"/>
    <x v="1"/>
    <x v="0"/>
    <d v="2025-10-17T00:00:00"/>
    <s v="Yes"/>
    <x v="2"/>
    <d v="2025-10-17T00:00:00"/>
    <s v="SOLVED"/>
    <m/>
    <s v="5017646156DAMAGE "/>
    <x v="0"/>
    <x v="9"/>
    <b v="0"/>
    <n v="1"/>
    <n v="0"/>
  </r>
  <r>
    <n v="5017646199"/>
    <x v="2268"/>
    <n v="20251008821080"/>
    <x v="45"/>
    <s v="GB"/>
    <s v="DX01-L5"/>
    <x v="1"/>
    <x v="0"/>
    <d v="2025-10-17T00:00:00"/>
    <s v="Yes"/>
    <x v="2"/>
    <d v="2025-10-17T00:00:00"/>
    <s v="SOLVED"/>
    <m/>
    <s v="5017646199DAMAGE "/>
    <x v="0"/>
    <x v="9"/>
    <b v="0"/>
    <n v="1"/>
    <n v="0"/>
  </r>
  <r>
    <n v="5017646199"/>
    <x v="2268"/>
    <n v="20251008821080"/>
    <x v="45"/>
    <s v="GB"/>
    <s v="DX01-L5"/>
    <x v="1"/>
    <x v="8"/>
    <d v="2025-10-17T00:00:00"/>
    <s v="Yes"/>
    <x v="1"/>
    <d v="2025-10-17T00:00:00"/>
    <s v="SOLVED"/>
    <m/>
    <s v="5017646199NOT SCANNABLE "/>
    <x v="0"/>
    <x v="9"/>
    <b v="0"/>
    <n v="1"/>
    <n v="0"/>
  </r>
  <r>
    <n v="5017662505"/>
    <x v="2269"/>
    <n v="20251014825157"/>
    <x v="153"/>
    <s v="GB"/>
    <s v="U2-L5"/>
    <x v="2"/>
    <x v="2"/>
    <d v="2025-10-17T00:00:00"/>
    <s v="No"/>
    <x v="1"/>
    <d v="2025-10-17T00:00:00"/>
    <s v="SOLVED"/>
    <m/>
    <s v="5017662505MISSING LABELS ON SOME UNITS"/>
    <x v="0"/>
    <x v="9"/>
    <b v="0"/>
    <n v="1"/>
    <n v="0"/>
  </r>
  <r>
    <n v="5017645914"/>
    <x v="2270"/>
    <n v="20251013824661"/>
    <x v="115"/>
    <s v="GB"/>
    <s v="MY02"/>
    <x v="2"/>
    <x v="6"/>
    <d v="2025-10-17T00:00:00"/>
    <s v="Yes"/>
    <x v="1"/>
    <d v="2025-10-17T00:00:00"/>
    <s v="SOLVED"/>
    <m/>
    <s v="5017645914XX LABELS"/>
    <x v="0"/>
    <x v="9"/>
    <b v="0"/>
    <n v="1"/>
    <n v="0"/>
  </r>
  <r>
    <n v="5017645911"/>
    <x v="2270"/>
    <n v="20251013824664"/>
    <x v="115"/>
    <s v="GB"/>
    <s v="MY02"/>
    <x v="2"/>
    <x v="6"/>
    <d v="2025-10-17T00:00:00"/>
    <s v="No"/>
    <x v="1"/>
    <d v="2025-10-17T00:00:00"/>
    <s v="SOLVED"/>
    <m/>
    <s v="5017645911XX LABELS"/>
    <x v="0"/>
    <x v="9"/>
    <b v="0"/>
    <n v="1"/>
    <n v="0"/>
  </r>
  <r>
    <n v="5017645910"/>
    <x v="2270"/>
    <n v="20251013824656"/>
    <x v="115"/>
    <s v="GB"/>
    <s v="MY02"/>
    <x v="2"/>
    <x v="6"/>
    <d v="2025-10-17T00:00:00"/>
    <s v="Yes"/>
    <x v="1"/>
    <d v="2025-10-17T00:00:00"/>
    <s v="SOLVED"/>
    <m/>
    <s v="5017645910XX LABELS"/>
    <x v="0"/>
    <x v="9"/>
    <b v="0"/>
    <n v="1"/>
    <n v="0"/>
  </r>
  <r>
    <n v="5017645913"/>
    <x v="2270"/>
    <n v="20251013824653"/>
    <x v="115"/>
    <s v="GB"/>
    <s v="MY02"/>
    <x v="2"/>
    <x v="9"/>
    <d v="2025-10-17T00:00:00"/>
    <s v="NA"/>
    <x v="2"/>
    <d v="2025-10-17T00:00:00"/>
    <s v="SOLVED"/>
    <s v="confirmed not shipped by supplier by NCC"/>
    <s v="5017645913MANCO"/>
    <x v="0"/>
    <x v="9"/>
    <b v="0"/>
    <n v="1"/>
    <n v="0"/>
  </r>
  <r>
    <n v="5017645912"/>
    <x v="2270"/>
    <n v="20251013824659"/>
    <x v="115"/>
    <s v="GB"/>
    <s v="MY02"/>
    <x v="2"/>
    <x v="6"/>
    <d v="2025-10-17T00:00:00"/>
    <s v="Yes"/>
    <x v="1"/>
    <d v="2025-10-17T00:00:00"/>
    <s v="SOLVED"/>
    <m/>
    <s v="5017645912XX LABELS"/>
    <x v="0"/>
    <x v="9"/>
    <b v="0"/>
    <n v="1"/>
    <n v="0"/>
  </r>
  <r>
    <n v="5017646587"/>
    <x v="2271"/>
    <n v="20251009822604"/>
    <x v="231"/>
    <s v="GB"/>
    <s v="OYL1"/>
    <x v="2"/>
    <x v="3"/>
    <d v="2025-10-17T00:00:00"/>
    <s v="Yes"/>
    <x v="1"/>
    <d v="2025-10-17T00:00:00"/>
    <s v="SOLVED"/>
    <m/>
    <s v="5017646587NO LABELS"/>
    <x v="0"/>
    <x v="9"/>
    <b v="0"/>
    <n v="1"/>
    <n v="0"/>
  </r>
  <r>
    <n v="5017646577"/>
    <x v="2272"/>
    <n v="20251009822002"/>
    <x v="139"/>
    <s v="GB"/>
    <s v="DX01-L5"/>
    <x v="2"/>
    <x v="3"/>
    <d v="2025-10-17T00:00:00"/>
    <s v="Yes"/>
    <x v="1"/>
    <d v="2025-10-17T00:00:00"/>
    <s v="SOLVED"/>
    <m/>
    <s v="5017646577NO LABELS"/>
    <x v="0"/>
    <x v="9"/>
    <b v="0"/>
    <n v="1"/>
    <n v="0"/>
  </r>
  <r>
    <n v="5017646316"/>
    <x v="2273"/>
    <n v="20251011823795"/>
    <x v="81"/>
    <s v="GB"/>
    <n v="3402"/>
    <x v="0"/>
    <x v="3"/>
    <d v="2025-10-17T00:00:00"/>
    <s v="Yes"/>
    <x v="1"/>
    <d v="2025-10-17T00:00:00"/>
    <s v="SOLVED"/>
    <s v="Note : Old labels on collies"/>
    <s v="5017646316NO LABELS"/>
    <x v="0"/>
    <x v="9"/>
    <b v="0"/>
    <n v="1"/>
    <n v="0"/>
  </r>
  <r>
    <n v="5017662493"/>
    <x v="2274"/>
    <n v="20251014824895"/>
    <x v="12"/>
    <s v="GB"/>
    <s v="DX01-L5"/>
    <x v="2"/>
    <x v="3"/>
    <d v="2025-10-20T00:00:00"/>
    <s v="Yes"/>
    <x v="1"/>
    <d v="2025-10-20T00:00:00"/>
    <s v="SOLVED"/>
    <m/>
    <s v="5017662493NO LABELS"/>
    <x v="0"/>
    <x v="9"/>
    <b v="0"/>
    <n v="1"/>
    <n v="0"/>
  </r>
  <r>
    <n v="5017631930"/>
    <x v="2275"/>
    <n v="20251006819584"/>
    <x v="148"/>
    <s v="GB"/>
    <s v="U2-L5"/>
    <x v="2"/>
    <x v="1"/>
    <d v="2025-10-20T00:00:00"/>
    <s v="Yes"/>
    <x v="2"/>
    <d v="2025-10-20T00:00:00"/>
    <s v="SOLVED"/>
    <m/>
    <s v="5017631930DAMAGED LABEL"/>
    <x v="0"/>
    <x v="9"/>
    <b v="0"/>
    <n v="1"/>
    <n v="0"/>
  </r>
  <r>
    <n v="5017631930"/>
    <x v="2275"/>
    <n v="20251006819584"/>
    <x v="148"/>
    <s v="GB"/>
    <s v="U2-L5"/>
    <x v="2"/>
    <x v="0"/>
    <d v="2025-10-20T00:00:00"/>
    <s v="Yes"/>
    <x v="2"/>
    <d v="2025-10-20T00:00:00"/>
    <s v="SOLVED"/>
    <s v="water damage and normal damage"/>
    <s v="5017631930DAMAGE "/>
    <x v="0"/>
    <x v="9"/>
    <b v="0"/>
    <n v="1"/>
    <n v="0"/>
  </r>
  <r>
    <n v="5017662485"/>
    <x v="2276"/>
    <n v="20251013824436"/>
    <x v="46"/>
    <s v="GB"/>
    <s v="DX01-L5"/>
    <x v="2"/>
    <x v="0"/>
    <d v="2025-10-20T00:00:00"/>
    <s v="Yes"/>
    <x v="2"/>
    <d v="2025-10-20T00:00:00"/>
    <s v="SOLVED"/>
    <m/>
    <s v="5017662485DAMAGE "/>
    <x v="0"/>
    <x v="9"/>
    <b v="0"/>
    <n v="1"/>
    <n v="0"/>
  </r>
  <r>
    <n v="5017678220"/>
    <x v="2277"/>
    <n v="20251015826362"/>
    <x v="70"/>
    <s v="GB"/>
    <s v="MZ02"/>
    <x v="1"/>
    <x v="3"/>
    <d v="2025-10-20T00:00:00"/>
    <s v="Yes"/>
    <x v="1"/>
    <d v="2025-10-20T00:00:00"/>
    <s v="SOLVED"/>
    <m/>
    <s v="5017678220NO LABELS"/>
    <x v="0"/>
    <x v="9"/>
    <b v="0"/>
    <n v="1"/>
    <n v="0"/>
  </r>
  <r>
    <n v="5017678218"/>
    <x v="2277"/>
    <n v="20251015826385"/>
    <x v="70"/>
    <s v="GB"/>
    <s v="MY02"/>
    <x v="1"/>
    <x v="3"/>
    <d v="2025-10-20T00:00:00"/>
    <s v="Yes"/>
    <x v="1"/>
    <d v="2025-10-20T00:00:00"/>
    <s v="SOLVED"/>
    <m/>
    <s v="5017678218NO LABELS"/>
    <x v="0"/>
    <x v="9"/>
    <b v="0"/>
    <n v="1"/>
    <n v="0"/>
  </r>
  <r>
    <n v="5017632106"/>
    <x v="2278"/>
    <n v="20251009821925"/>
    <x v="282"/>
    <s v="GB"/>
    <s v="DK-BM01"/>
    <x v="2"/>
    <x v="3"/>
    <d v="2025-10-20T00:00:00"/>
    <s v="Yes"/>
    <x v="1"/>
    <d v="2025-10-20T00:00:00"/>
    <s v="SOLVED"/>
    <m/>
    <s v="5017632106NO LABELS"/>
    <x v="0"/>
    <x v="9"/>
    <b v="0"/>
    <n v="1"/>
    <n v="0"/>
  </r>
  <r>
    <n v="5017615514"/>
    <x v="2279"/>
    <n v="20251009822125"/>
    <x v="118"/>
    <s v="FR"/>
    <n v="3705"/>
    <x v="5"/>
    <x v="4"/>
    <d v="2025-10-20T00:00:00"/>
    <s v="Yes"/>
    <x v="1"/>
    <d v="2025-10-20T00:00:00"/>
    <s v="SOLVED"/>
    <s v="Duplicate labels all labels were _001"/>
    <s v="5017615514INCORRECT LABELS "/>
    <x v="0"/>
    <x v="9"/>
    <b v="0"/>
    <n v="1"/>
    <n v="0"/>
  </r>
  <r>
    <n v="5017662018"/>
    <x v="2280"/>
    <n v="20251009822681"/>
    <x v="167"/>
    <s v="GB"/>
    <n v="3401"/>
    <x v="10"/>
    <x v="0"/>
    <d v="2025-10-20T00:00:00"/>
    <s v="Yes"/>
    <x v="2"/>
    <d v="2025-10-20T00:00:00"/>
    <s v="SOLVED"/>
    <m/>
    <s v="5017662018DAMAGE "/>
    <x v="0"/>
    <x v="9"/>
    <b v="0"/>
    <n v="1"/>
    <n v="0"/>
  </r>
  <r>
    <n v="5017662590"/>
    <x v="2281"/>
    <n v="20251013824600"/>
    <x v="319"/>
    <s v="GB"/>
    <s v="U2-L5"/>
    <x v="7"/>
    <x v="4"/>
    <d v="2025-10-20T00:00:00"/>
    <s v="Yes"/>
    <x v="1"/>
    <d v="2025-10-20T00:00:00"/>
    <s v="SOLVED"/>
    <s v="goods were labeled as 20251013-S-70798 confirmed cancelled and relabeld as 20251013-S-70799"/>
    <s v="5017662590INCORRECT LABELS "/>
    <x v="0"/>
    <x v="9"/>
    <b v="0"/>
    <n v="1"/>
    <n v="0"/>
  </r>
  <r>
    <n v="5017661970"/>
    <x v="2282"/>
    <n v="20251013824461"/>
    <x v="260"/>
    <s v="FR"/>
    <n v="3705"/>
    <x v="6"/>
    <x v="8"/>
    <d v="2025-10-20T00:00:00"/>
    <s v="Yes"/>
    <x v="1"/>
    <d v="2025-10-20T00:00:00"/>
    <s v="SOLVED"/>
    <m/>
    <s v="5017661970NOT SCANNABLE "/>
    <x v="0"/>
    <x v="9"/>
    <b v="0"/>
    <n v="1"/>
    <n v="0"/>
  </r>
  <r>
    <n v="5017646247"/>
    <x v="2283"/>
    <n v="20251013824311"/>
    <x v="292"/>
    <s v="FR"/>
    <n v="3705"/>
    <x v="6"/>
    <x v="3"/>
    <d v="2025-10-20T00:00:00"/>
    <s v="Yes"/>
    <x v="1"/>
    <d v="2025-10-20T00:00:00"/>
    <s v="SOLVED"/>
    <m/>
    <s v="5017646247NO LABELS"/>
    <x v="0"/>
    <x v="9"/>
    <b v="0"/>
    <n v="1"/>
    <n v="0"/>
  </r>
  <r>
    <n v="5017662515"/>
    <x v="2284"/>
    <n v="20251013824022"/>
    <x v="218"/>
    <s v="GB"/>
    <n v="3402"/>
    <x v="0"/>
    <x v="8"/>
    <d v="2025-10-20T00:00:00"/>
    <s v="Yes"/>
    <x v="1"/>
    <d v="2025-10-20T00:00:00"/>
    <s v="SOLVED"/>
    <m/>
    <s v="5017662515NOT SCANNABLE "/>
    <x v="0"/>
    <x v="9"/>
    <b v="0"/>
    <n v="1"/>
    <n v="0"/>
  </r>
  <r>
    <n v="5017662176"/>
    <x v="2285"/>
    <n v="20251014824890"/>
    <x v="245"/>
    <s v="FR"/>
    <n v="3705"/>
    <x v="0"/>
    <x v="3"/>
    <d v="2025-10-20T00:00:00"/>
    <s v="Yes"/>
    <x v="1"/>
    <d v="2025-10-20T00:00:00"/>
    <s v="SOLVED"/>
    <m/>
    <s v="5017662176NO LABELS"/>
    <x v="0"/>
    <x v="9"/>
    <b v="0"/>
    <n v="1"/>
    <n v="0"/>
  </r>
  <r>
    <n v="5017662174"/>
    <x v="2285"/>
    <n v="20251014824861"/>
    <x v="245"/>
    <s v="FR"/>
    <n v="3705"/>
    <x v="0"/>
    <x v="3"/>
    <d v="2025-10-20T00:00:00"/>
    <s v="Yes"/>
    <x v="1"/>
    <d v="2025-10-20T00:00:00"/>
    <s v="SOLVED"/>
    <m/>
    <s v="5017662174NO LABELS"/>
    <x v="0"/>
    <x v="9"/>
    <b v="0"/>
    <n v="1"/>
    <n v="0"/>
  </r>
  <r>
    <n v="5017662177"/>
    <x v="2285"/>
    <n v="20251014824868"/>
    <x v="245"/>
    <s v="FR"/>
    <n v="3705"/>
    <x v="0"/>
    <x v="3"/>
    <d v="2025-10-20T00:00:00"/>
    <s v="Yes"/>
    <x v="1"/>
    <d v="2025-10-20T00:00:00"/>
    <s v="SOLVED"/>
    <m/>
    <s v="5017662177NO LABELS"/>
    <x v="0"/>
    <x v="9"/>
    <b v="0"/>
    <n v="1"/>
    <n v="0"/>
  </r>
  <r>
    <n v="5017662331"/>
    <x v="2286"/>
    <n v="20251014825533"/>
    <x v="288"/>
    <s v="FR"/>
    <n v="3705"/>
    <x v="0"/>
    <x v="0"/>
    <d v="2025-10-20T00:00:00"/>
    <s v="Yes"/>
    <x v="1"/>
    <d v="2025-10-20T00:00:00"/>
    <s v="SOLVED"/>
    <m/>
    <s v="5017662331DAMAGE "/>
    <x v="0"/>
    <x v="9"/>
    <b v="0"/>
    <n v="1"/>
    <n v="0"/>
  </r>
  <r>
    <n v="5017662615"/>
    <x v="2287"/>
    <n v="20251014825042"/>
    <x v="27"/>
    <s v="FR"/>
    <n v="3705"/>
    <x v="0"/>
    <x v="9"/>
    <d v="2025-10-20T00:00:00"/>
    <s v="Yes"/>
    <x v="0"/>
    <d v="2025-10-21T00:00:00"/>
    <s v="SOLVED"/>
    <s v="cancelled as per NCC, never shipped by supplier"/>
    <s v="5017662615MANCO"/>
    <x v="0"/>
    <x v="9"/>
    <b v="0"/>
    <n v="1"/>
    <n v="0"/>
  </r>
  <r>
    <n v="5017678427"/>
    <x v="2288"/>
    <n v="20251015826455"/>
    <x v="70"/>
    <s v="GB"/>
    <s v="MY02"/>
    <x v="1"/>
    <x v="3"/>
    <d v="2025-10-20T00:00:00"/>
    <s v="Yes"/>
    <x v="1"/>
    <d v="2025-10-20T00:00:00"/>
    <s v="SOLVED"/>
    <m/>
    <s v="5017678427NO LABELS"/>
    <x v="0"/>
    <x v="9"/>
    <b v="0"/>
    <n v="1"/>
    <n v="0"/>
  </r>
  <r>
    <n v="5017661474"/>
    <x v="2289"/>
    <n v="20251010823610"/>
    <x v="92"/>
    <s v="GB"/>
    <n v="3402"/>
    <x v="0"/>
    <x v="0"/>
    <d v="2025-10-20T00:00:00"/>
    <s v="Yes"/>
    <x v="2"/>
    <d v="2025-10-20T00:00:00"/>
    <s v="SOLVED"/>
    <m/>
    <s v="5017661474DAMAGE "/>
    <x v="0"/>
    <x v="9"/>
    <b v="0"/>
    <n v="1"/>
    <n v="0"/>
  </r>
  <r>
    <n v="5017661474"/>
    <x v="2289"/>
    <n v="20251010823610"/>
    <x v="92"/>
    <s v="GB"/>
    <n v="3402"/>
    <x v="0"/>
    <x v="1"/>
    <d v="2025-10-20T00:00:00"/>
    <s v="Yes"/>
    <x v="2"/>
    <d v="2025-10-20T00:00:00"/>
    <s v="SOLVED"/>
    <m/>
    <s v="5017661474DAMAGED LABEL"/>
    <x v="0"/>
    <x v="9"/>
    <b v="0"/>
    <n v="1"/>
    <n v="0"/>
  </r>
  <r>
    <n v="5017662554"/>
    <x v="2290"/>
    <n v="20251014824887"/>
    <x v="66"/>
    <s v="GB"/>
    <n v="3402"/>
    <x v="0"/>
    <x v="6"/>
    <d v="2025-10-20T00:00:00"/>
    <s v="Yes"/>
    <x v="1"/>
    <d v="2025-10-20T00:00:00"/>
    <s v="SOLVED"/>
    <s v="xx label on extra colli correct "/>
    <s v="5017662554XX LABELS"/>
    <x v="0"/>
    <x v="9"/>
    <b v="0"/>
    <n v="1"/>
    <n v="0"/>
  </r>
  <r>
    <n v="5017661514"/>
    <x v="2291"/>
    <n v="20251013824019"/>
    <x v="78"/>
    <s v="GB"/>
    <s v="DK-BM01"/>
    <x v="1"/>
    <x v="3"/>
    <d v="2025-10-20T00:00:00"/>
    <s v="Yes"/>
    <x v="1"/>
    <d v="2025-10-20T00:00:00"/>
    <s v="SOLVED"/>
    <m/>
    <s v="5017661514NO LABELS"/>
    <x v="0"/>
    <x v="9"/>
    <b v="0"/>
    <n v="1"/>
    <n v="0"/>
  </r>
  <r>
    <n v="5017662350"/>
    <x v="2292"/>
    <n v="20251013824572"/>
    <x v="36"/>
    <s v="GB"/>
    <s v="MZ02"/>
    <x v="1"/>
    <x v="3"/>
    <d v="2025-10-20T00:00:00"/>
    <s v="Yes"/>
    <x v="1"/>
    <d v="2025-10-20T00:00:00"/>
    <s v="SOLVED"/>
    <m/>
    <s v="5017662350NO LABELS"/>
    <x v="0"/>
    <x v="9"/>
    <b v="0"/>
    <n v="1"/>
    <n v="0"/>
  </r>
  <r>
    <n v="5017661436"/>
    <x v="2293"/>
    <n v="20251014825397"/>
    <x v="19"/>
    <s v="GB"/>
    <s v="DX01-L5"/>
    <x v="1"/>
    <x v="3"/>
    <d v="2025-10-20T00:00:00"/>
    <s v="Yes"/>
    <x v="1"/>
    <d v="2025-10-20T00:00:00"/>
    <s v="SOLVED"/>
    <m/>
    <s v="5017661436NO LABELS"/>
    <x v="0"/>
    <x v="9"/>
    <b v="0"/>
    <n v="1"/>
    <n v="0"/>
  </r>
  <r>
    <n v="5017661435"/>
    <x v="2293"/>
    <n v="20251013824533"/>
    <x v="19"/>
    <s v="GB"/>
    <s v="DX01-L5"/>
    <x v="1"/>
    <x v="3"/>
    <d v="2025-10-20T00:00:00"/>
    <s v="Yes"/>
    <x v="1"/>
    <d v="2025-10-20T00:00:00"/>
    <s v="SOLVED"/>
    <m/>
    <s v="5017661435NO LABELS"/>
    <x v="0"/>
    <x v="9"/>
    <b v="0"/>
    <n v="1"/>
    <n v="0"/>
  </r>
  <r>
    <n v="5017661435"/>
    <x v="2293"/>
    <n v="20251013824533"/>
    <x v="19"/>
    <s v="GB"/>
    <s v="DX01-L5"/>
    <x v="1"/>
    <x v="0"/>
    <d v="2025-10-20T00:00:00"/>
    <s v="Yes"/>
    <x v="2"/>
    <d v="2025-10-20T00:00:00"/>
    <s v="SOLVED"/>
    <m/>
    <s v="5017661435DAMAGE "/>
    <x v="0"/>
    <x v="9"/>
    <b v="0"/>
    <n v="1"/>
    <n v="0"/>
  </r>
  <r>
    <n v="5017662543"/>
    <x v="2294"/>
    <n v="20251014825391"/>
    <x v="320"/>
    <s v="GB"/>
    <s v="U2-L5"/>
    <x v="1"/>
    <x v="0"/>
    <d v="2025-10-20T00:00:00"/>
    <s v="Yes"/>
    <x v="2"/>
    <d v="2025-10-20T00:00:00"/>
    <s v="SOLVED"/>
    <m/>
    <s v="5017662543DAMAGE "/>
    <x v="0"/>
    <x v="9"/>
    <b v="0"/>
    <n v="1"/>
    <n v="0"/>
  </r>
  <r>
    <n v="5017662288"/>
    <x v="2295"/>
    <n v="20251014824999"/>
    <x v="43"/>
    <s v="GB"/>
    <s v="U2-L5"/>
    <x v="1"/>
    <x v="3"/>
    <d v="2025-10-20T00:00:00"/>
    <s v="Yes"/>
    <x v="1"/>
    <d v="2025-10-20T00:00:00"/>
    <s v="SOLVED"/>
    <m/>
    <s v="5017662288NO LABELS"/>
    <x v="0"/>
    <x v="9"/>
    <b v="0"/>
    <n v="1"/>
    <n v="0"/>
  </r>
  <r>
    <n v="5017661647"/>
    <x v="2296"/>
    <n v="20251014825203"/>
    <x v="44"/>
    <s v="GB"/>
    <s v="DX01-L5"/>
    <x v="1"/>
    <x v="3"/>
    <d v="2025-10-20T00:00:00"/>
    <s v="Yes"/>
    <x v="1"/>
    <d v="2025-10-20T00:00:00"/>
    <s v="SOLVED"/>
    <m/>
    <s v="5017661647NO LABELS"/>
    <x v="0"/>
    <x v="9"/>
    <b v="0"/>
    <n v="1"/>
    <n v="0"/>
  </r>
  <r>
    <n v="5017661560"/>
    <x v="2297"/>
    <n v="20251014825388"/>
    <x v="37"/>
    <s v="GB"/>
    <s v="DX01-L5"/>
    <x v="1"/>
    <x v="3"/>
    <d v="2025-10-20T00:00:00"/>
    <s v="Yes"/>
    <x v="1"/>
    <d v="2025-10-20T00:00:00"/>
    <s v="SOLVED"/>
    <m/>
    <s v="5017661560NO LABELS"/>
    <x v="0"/>
    <x v="9"/>
    <b v="0"/>
    <n v="1"/>
    <n v="0"/>
  </r>
  <r>
    <n v="5017661560"/>
    <x v="2297"/>
    <n v="20251014825388"/>
    <x v="37"/>
    <s v="GB"/>
    <s v="DX01-L5"/>
    <x v="1"/>
    <x v="0"/>
    <d v="2025-10-20T00:00:00"/>
    <s v="Yes"/>
    <x v="1"/>
    <d v="2025-10-20T00:00:00"/>
    <s v="SOLVED"/>
    <m/>
    <s v="5017661560DAMAGE "/>
    <x v="0"/>
    <x v="9"/>
    <b v="0"/>
    <n v="1"/>
    <n v="0"/>
  </r>
  <r>
    <n v="5017661988"/>
    <x v="2298"/>
    <n v="20251014825102"/>
    <x v="86"/>
    <s v="GB"/>
    <n v="3402"/>
    <x v="1"/>
    <x v="0"/>
    <d v="2025-10-20T00:00:00"/>
    <s v="Yes"/>
    <x v="2"/>
    <d v="2025-10-20T00:00:00"/>
    <s v="SOLVED"/>
    <m/>
    <s v="5017661988DAMAGE "/>
    <x v="0"/>
    <x v="9"/>
    <b v="0"/>
    <n v="1"/>
    <n v="0"/>
  </r>
  <r>
    <n v="5017661988"/>
    <x v="2298"/>
    <n v="20251014825102"/>
    <x v="86"/>
    <s v="GB"/>
    <n v="3402"/>
    <x v="1"/>
    <x v="2"/>
    <d v="2025-10-20T00:00:00"/>
    <s v="Yes"/>
    <x v="1"/>
    <d v="2025-10-20T00:00:00"/>
    <s v="SOLVED"/>
    <m/>
    <s v="5017661988MISSING LABELS ON SOME UNITS"/>
    <x v="0"/>
    <x v="9"/>
    <b v="0"/>
    <n v="1"/>
    <n v="0"/>
  </r>
  <r>
    <n v="5017661987"/>
    <x v="2298"/>
    <n v="20251014825131"/>
    <x v="86"/>
    <s v="GB"/>
    <s v="U2-L5"/>
    <x v="1"/>
    <x v="4"/>
    <d v="2025-10-20T00:00:00"/>
    <s v="Yes"/>
    <x v="1"/>
    <d v="2025-10-20T00:00:00"/>
    <s v="SOLVED"/>
    <s v="sticker of 20251014825102 on shipment"/>
    <s v="5017661987INCORRECT LABELS "/>
    <x v="0"/>
    <x v="9"/>
    <b v="0"/>
    <n v="1"/>
    <n v="0"/>
  </r>
  <r>
    <n v="5017662486"/>
    <x v="2299"/>
    <n v="20251014825099"/>
    <x v="18"/>
    <s v="GB"/>
    <s v="OYL1"/>
    <x v="1"/>
    <x v="0"/>
    <d v="2025-10-20T00:00:00"/>
    <s v="Yes"/>
    <x v="1"/>
    <d v="2025-10-20T00:00:00"/>
    <s v="SOLVED"/>
    <m/>
    <s v="5017662486DAMAGE "/>
    <x v="0"/>
    <x v="9"/>
    <b v="0"/>
    <n v="1"/>
    <n v="0"/>
  </r>
  <r>
    <n v="5017662586"/>
    <x v="2300"/>
    <n v="20251014825328"/>
    <x v="58"/>
    <s v="GB"/>
    <n v="3402"/>
    <x v="1"/>
    <x v="3"/>
    <d v="2025-10-20T00:00:00"/>
    <s v="Yes"/>
    <x v="1"/>
    <d v="2025-10-20T00:00:00"/>
    <s v="SOLVED"/>
    <m/>
    <s v="5017662586NO LABELS"/>
    <x v="0"/>
    <x v="9"/>
    <b v="0"/>
    <n v="1"/>
    <n v="0"/>
  </r>
  <r>
    <n v="5017646426"/>
    <x v="2301"/>
    <n v="20251013824374"/>
    <x v="294"/>
    <s v="GB"/>
    <s v="MZ02"/>
    <x v="1"/>
    <x v="3"/>
    <d v="2025-10-20T00:00:00"/>
    <s v="Yes"/>
    <x v="1"/>
    <d v="2025-10-20T00:00:00"/>
    <s v="SOLVED"/>
    <m/>
    <s v="5017646426NO LABELS"/>
    <x v="0"/>
    <x v="9"/>
    <b v="0"/>
    <n v="1"/>
    <n v="0"/>
  </r>
  <r>
    <n v="5017662073"/>
    <x v="2302"/>
    <n v="20251014825252"/>
    <x v="39"/>
    <s v="GB"/>
    <s v="DK-BM01"/>
    <x v="0"/>
    <x v="6"/>
    <d v="2025-10-21T00:00:00"/>
    <s v="Yes"/>
    <x v="1"/>
    <d v="2025-10-21T00:00:00"/>
    <s v="SOLVED"/>
    <m/>
    <s v="5017662073XX LABELS"/>
    <x v="0"/>
    <x v="9"/>
    <b v="0"/>
    <n v="1"/>
    <n v="0"/>
  </r>
  <r>
    <n v="5017678769"/>
    <x v="2303"/>
    <n v="20251013823983"/>
    <x v="191"/>
    <s v="GB"/>
    <n v="3402"/>
    <x v="0"/>
    <x v="1"/>
    <d v="2025-10-21T00:00:00"/>
    <s v="Yes"/>
    <x v="1"/>
    <d v="2025-10-21T00:00:00"/>
    <s v="SOLVED"/>
    <m/>
    <s v="5017678769DAMAGED LABEL"/>
    <x v="0"/>
    <x v="9"/>
    <b v="0"/>
    <n v="1"/>
    <n v="0"/>
  </r>
  <r>
    <n v="5017631870"/>
    <x v="2304"/>
    <n v="20251008821142"/>
    <x v="257"/>
    <s v="FR"/>
    <n v="3705"/>
    <x v="5"/>
    <x v="2"/>
    <d v="2025-10-21T00:00:00"/>
    <s v="Yes"/>
    <x v="1"/>
    <d v="2025-10-21T00:00:00"/>
    <s v="SOLVED"/>
    <m/>
    <s v="5017631870MISSING LABELS ON SOME UNITS"/>
    <x v="0"/>
    <x v="9"/>
    <b v="0"/>
    <n v="1"/>
    <n v="0"/>
  </r>
  <r>
    <n v="5017600368"/>
    <x v="2305"/>
    <n v="20251008821088"/>
    <x v="47"/>
    <s v="GB"/>
    <s v="DK-BM01"/>
    <x v="0"/>
    <x v="6"/>
    <d v="2025-10-21T00:00:00"/>
    <s v="Yes"/>
    <x v="1"/>
    <d v="2025-10-21T00:00:00"/>
    <s v="SOLVED"/>
    <s v="10 palets instead of 9"/>
    <s v="5017600368XX LABELS"/>
    <x v="0"/>
    <x v="9"/>
    <b v="0"/>
    <n v="1"/>
    <n v="0"/>
  </r>
  <r>
    <n v="5017600368"/>
    <x v="2305"/>
    <n v="20251008821088"/>
    <x v="47"/>
    <s v="GB"/>
    <s v="DK-BM01"/>
    <x v="0"/>
    <x v="2"/>
    <d v="2025-10-21T00:00:00"/>
    <s v="Yes"/>
    <x v="1"/>
    <d v="2025-10-21T00:00:00"/>
    <s v="SOLVED"/>
    <m/>
    <s v="5017600368MISSING LABELS ON SOME UNITS"/>
    <x v="0"/>
    <x v="9"/>
    <b v="0"/>
    <n v="1"/>
    <n v="0"/>
  </r>
  <r>
    <n v="5017678469"/>
    <x v="2306"/>
    <n v="20251015825856"/>
    <x v="299"/>
    <s v="FR"/>
    <n v="3705"/>
    <x v="8"/>
    <x v="9"/>
    <d v="2025-10-21T00:00:00"/>
    <s v="NA"/>
    <x v="2"/>
    <d v="2025-10-22T00:00:00"/>
    <s v="SOLVED"/>
    <s v="delivered 22/10/2025"/>
    <s v="5017678469MANCO"/>
    <x v="0"/>
    <x v="9"/>
    <b v="0"/>
    <n v="1"/>
    <n v="0"/>
  </r>
  <r>
    <n v="5017631949"/>
    <x v="2307"/>
    <n v="20251009822577"/>
    <x v="232"/>
    <s v="GB"/>
    <s v="DX01-L5"/>
    <x v="8"/>
    <x v="9"/>
    <d v="2025-10-21T00:00:00"/>
    <s v="NA"/>
    <x v="2"/>
    <d v="2025-10-22T00:00:00"/>
    <s v="SOLVED"/>
    <s v="delivered 22/10/2025"/>
    <s v="5017631949MANCO"/>
    <x v="0"/>
    <x v="9"/>
    <b v="0"/>
    <n v="1"/>
    <n v="0"/>
  </r>
  <r>
    <n v="5017678596"/>
    <x v="2308"/>
    <n v="20251010823214"/>
    <x v="249"/>
    <s v="GB"/>
    <s v="DK-BM01"/>
    <x v="2"/>
    <x v="4"/>
    <d v="2025-10-21T00:00:00"/>
    <s v="Yes"/>
    <x v="1"/>
    <d v="2025-10-21T00:00:00"/>
    <s v="SOLVED"/>
    <s v="normal labels used instead of xx"/>
    <s v="5017678596INCORRECT LABELS "/>
    <x v="0"/>
    <x v="9"/>
    <b v="0"/>
    <n v="1"/>
    <n v="0"/>
  </r>
  <r>
    <n v="5017646082"/>
    <x v="2309"/>
    <n v="20251010823393"/>
    <x v="284"/>
    <s v="GB"/>
    <s v="DX01-L5"/>
    <x v="5"/>
    <x v="2"/>
    <d v="2025-10-21T00:00:00"/>
    <s v="Yes"/>
    <x v="0"/>
    <d v="2025-10-21T00:00:00"/>
    <s v="SOLVED"/>
    <m/>
    <s v="5017646082MISSING LABELS ON SOME UNITS"/>
    <x v="0"/>
    <x v="9"/>
    <b v="0"/>
    <n v="1"/>
    <n v="0"/>
  </r>
  <r>
    <n v="5017707269"/>
    <x v="2310"/>
    <n v="20251010823430"/>
    <x v="284"/>
    <s v="GB"/>
    <s v="DX01-L5"/>
    <x v="5"/>
    <x v="2"/>
    <d v="2025-10-21T00:00:00"/>
    <s v="Yes"/>
    <x v="0"/>
    <d v="2025-10-21T00:00:00"/>
    <s v="SOLVED"/>
    <m/>
    <s v="5017707269MISSING LABELS ON SOME UNITS"/>
    <x v="0"/>
    <x v="9"/>
    <b v="0"/>
    <n v="1"/>
    <n v="0"/>
  </r>
  <r>
    <n v="5017646563"/>
    <x v="2311"/>
    <n v="20251009821994"/>
    <x v="50"/>
    <s v="GB"/>
    <n v="3402"/>
    <x v="5"/>
    <x v="3"/>
    <d v="2025-10-21T00:00:00"/>
    <s v="Yes"/>
    <x v="1"/>
    <d v="2025-10-21T00:00:00"/>
    <s v="SOLVED"/>
    <m/>
    <s v="5017646563NO LABELS"/>
    <x v="0"/>
    <x v="9"/>
    <b v="0"/>
    <n v="1"/>
    <n v="0"/>
  </r>
  <r>
    <n v="5017632152"/>
    <x v="2312"/>
    <n v="20251009822769"/>
    <x v="271"/>
    <s v="FR"/>
    <n v="3705"/>
    <x v="5"/>
    <x v="3"/>
    <d v="2025-10-21T00:00:00"/>
    <s v="Yes"/>
    <x v="1"/>
    <d v="2025-10-21T00:00:00"/>
    <s v="SOLVED"/>
    <m/>
    <s v="5017632152NO LABELS"/>
    <x v="0"/>
    <x v="9"/>
    <b v="0"/>
    <n v="1"/>
    <n v="0"/>
  </r>
  <r>
    <n v="5017646233"/>
    <x v="2313"/>
    <n v="20251013824224"/>
    <x v="182"/>
    <s v="GB"/>
    <s v="DX01-L5"/>
    <x v="3"/>
    <x v="6"/>
    <d v="2025-10-21T00:00:00"/>
    <s v="Yes"/>
    <x v="1"/>
    <d v="2025-10-21T00:00:00"/>
    <s v="SOLVED"/>
    <m/>
    <s v="5017646233XX LABELS"/>
    <x v="0"/>
    <x v="9"/>
    <b v="0"/>
    <n v="1"/>
    <n v="0"/>
  </r>
  <r>
    <n v="5017646007"/>
    <x v="2314"/>
    <n v="20251009822648"/>
    <x v="75"/>
    <s v="GB"/>
    <s v="DX01"/>
    <x v="8"/>
    <x v="3"/>
    <d v="2025-10-21T00:00:00"/>
    <s v="Yes"/>
    <x v="1"/>
    <d v="2025-10-21T00:00:00"/>
    <s v="SOLVED"/>
    <m/>
    <s v="5017646007NO LABELS"/>
    <x v="0"/>
    <x v="9"/>
    <b v="0"/>
    <n v="1"/>
    <n v="0"/>
  </r>
  <r>
    <n v="5017646004"/>
    <x v="2314"/>
    <n v="20251009822658"/>
    <x v="75"/>
    <s v="GB"/>
    <s v="DX01"/>
    <x v="8"/>
    <x v="3"/>
    <d v="2025-10-21T00:00:00"/>
    <s v="Yes"/>
    <x v="1"/>
    <d v="2025-10-21T00:00:00"/>
    <s v="SOLVED"/>
    <m/>
    <s v="5017646004NO LABELS"/>
    <x v="0"/>
    <x v="9"/>
    <b v="0"/>
    <n v="1"/>
    <n v="0"/>
  </r>
  <r>
    <n v="5017646006"/>
    <x v="2314"/>
    <n v="20251009822639"/>
    <x v="75"/>
    <s v="GB"/>
    <s v="DX01"/>
    <x v="8"/>
    <x v="3"/>
    <d v="2025-10-21T00:00:00"/>
    <s v="Yes"/>
    <x v="1"/>
    <d v="2025-10-21T00:00:00"/>
    <s v="SOLVED"/>
    <m/>
    <s v="5017646006NO LABELS"/>
    <x v="0"/>
    <x v="9"/>
    <b v="0"/>
    <n v="1"/>
    <n v="0"/>
  </r>
  <r>
    <n v="5017646005"/>
    <x v="2314"/>
    <n v="20251009822643"/>
    <x v="75"/>
    <s v="GB"/>
    <s v="DX01"/>
    <x v="8"/>
    <x v="3"/>
    <d v="2025-10-21T00:00:00"/>
    <s v="Yes"/>
    <x v="1"/>
    <d v="2025-10-21T00:00:00"/>
    <s v="SOLVED"/>
    <m/>
    <s v="5017646005NO LABELS"/>
    <x v="0"/>
    <x v="9"/>
    <b v="0"/>
    <n v="1"/>
    <n v="0"/>
  </r>
  <r>
    <n v="5017678440"/>
    <x v="2315"/>
    <n v="20251014825612"/>
    <x v="34"/>
    <s v="GB"/>
    <s v="U2-L5"/>
    <x v="1"/>
    <x v="0"/>
    <d v="2025-10-21T00:00:00"/>
    <s v="Yes"/>
    <x v="1"/>
    <d v="2025-10-21T00:00:00"/>
    <s v="SOLVED"/>
    <m/>
    <s v="5017678440DAMAGE "/>
    <x v="0"/>
    <x v="9"/>
    <b v="0"/>
    <n v="1"/>
    <n v="0"/>
  </r>
  <r>
    <n v="5017678349"/>
    <x v="2316"/>
    <n v="20251014825511"/>
    <x v="16"/>
    <s v="GB"/>
    <s v="DX01-L5"/>
    <x v="1"/>
    <x v="3"/>
    <d v="2025-10-21T00:00:00"/>
    <s v="Yes"/>
    <x v="1"/>
    <d v="2025-10-21T00:00:00"/>
    <s v="SOLVED"/>
    <m/>
    <s v="5017678349NO LABELS"/>
    <x v="0"/>
    <x v="9"/>
    <b v="0"/>
    <n v="1"/>
    <n v="0"/>
  </r>
  <r>
    <n v="5017662592"/>
    <x v="2317"/>
    <n v="20251014825289"/>
    <x v="213"/>
    <s v="GB"/>
    <s v="MZ07"/>
    <x v="1"/>
    <x v="0"/>
    <d v="2025-10-21T00:00:00"/>
    <s v="Yes"/>
    <x v="1"/>
    <d v="2025-10-21T00:00:00"/>
    <s v="SOLVED"/>
    <m/>
    <s v="5017662592DAMAGE "/>
    <x v="0"/>
    <x v="9"/>
    <b v="0"/>
    <n v="1"/>
    <n v="0"/>
  </r>
  <r>
    <n v="5017694297"/>
    <x v="2318"/>
    <n v="20251015826352"/>
    <x v="226"/>
    <s v="GB"/>
    <s v="MZ02"/>
    <x v="1"/>
    <x v="2"/>
    <d v="2025-10-21T00:00:00"/>
    <s v="Yes"/>
    <x v="0"/>
    <d v="2025-10-21T00:00:00"/>
    <s v="SOLVED"/>
    <m/>
    <s v="5017694297MISSING LABELS ON SOME UNITS"/>
    <x v="0"/>
    <x v="9"/>
    <b v="0"/>
    <n v="1"/>
    <n v="0"/>
  </r>
  <r>
    <n v="5017661454"/>
    <x v="2319"/>
    <n v="20251014825125"/>
    <x v="217"/>
    <s v="GB"/>
    <s v="DX01-L5"/>
    <x v="1"/>
    <x v="3"/>
    <d v="2025-10-21T00:00:00"/>
    <s v="Yes"/>
    <x v="1"/>
    <d v="2025-10-21T00:00:00"/>
    <s v="SOLVED"/>
    <m/>
    <s v="5017661454NO LABELS"/>
    <x v="0"/>
    <x v="9"/>
    <b v="0"/>
    <n v="1"/>
    <n v="0"/>
  </r>
  <r>
    <n v="5017661454"/>
    <x v="2319"/>
    <n v="20251014825125"/>
    <x v="217"/>
    <s v="GB"/>
    <s v="DX01-L5"/>
    <x v="1"/>
    <x v="0"/>
    <d v="2025-10-21T00:00:00"/>
    <s v="Yes"/>
    <x v="2"/>
    <d v="2025-10-21T00:00:00"/>
    <s v="SOLVED"/>
    <m/>
    <s v="5017661454DAMAGE "/>
    <x v="0"/>
    <x v="9"/>
    <b v="0"/>
    <n v="1"/>
    <n v="0"/>
  </r>
  <r>
    <n v="5017678781"/>
    <x v="2320"/>
    <n v="20251015825946"/>
    <x v="45"/>
    <s v="GB"/>
    <s v="DX01-L5"/>
    <x v="1"/>
    <x v="1"/>
    <d v="2025-10-21T00:00:00"/>
    <s v="Yes"/>
    <x v="2"/>
    <d v="2025-10-21T00:00:00"/>
    <s v="SOLVED"/>
    <m/>
    <s v="5017678781DAMAGED LABEL"/>
    <x v="0"/>
    <x v="9"/>
    <b v="0"/>
    <n v="1"/>
    <n v="0"/>
  </r>
  <r>
    <n v="5017678787"/>
    <x v="2321"/>
    <n v="20251014825587"/>
    <x v="81"/>
    <s v="GB"/>
    <n v="3402"/>
    <x v="0"/>
    <x v="3"/>
    <d v="2025-10-21T00:00:00"/>
    <s v="Yes"/>
    <x v="1"/>
    <d v="2025-10-21T00:00:00"/>
    <s v="SOLVED"/>
    <m/>
    <s v="5017678787NO LABELS"/>
    <x v="0"/>
    <x v="9"/>
    <b v="0"/>
    <n v="1"/>
    <n v="0"/>
  </r>
  <r>
    <n v="5017678744"/>
    <x v="2322"/>
    <n v="20251014825588"/>
    <x v="81"/>
    <s v="GB"/>
    <n v="3402"/>
    <x v="0"/>
    <x v="3"/>
    <d v="2025-10-21T00:00:00"/>
    <s v="Yes"/>
    <x v="1"/>
    <d v="2025-10-21T00:00:00"/>
    <s v="SOLVED"/>
    <m/>
    <s v="5017678744NO LABELS"/>
    <x v="0"/>
    <x v="9"/>
    <b v="0"/>
    <n v="1"/>
    <n v="0"/>
  </r>
  <r>
    <n v="5017600368"/>
    <x v="2305"/>
    <n v="20251008821088"/>
    <x v="47"/>
    <s v="GB"/>
    <s v="DK-BM01"/>
    <x v="0"/>
    <x v="5"/>
    <d v="2025-10-21T00:00:00"/>
    <s v="NA"/>
    <x v="1"/>
    <d v="2025-10-21T00:00:00"/>
    <s v="SOLVED"/>
    <s v="10 instead of 9 boxes recevied, confirmed 10 shipped by supplier"/>
    <s v="5017600368AMOUNT"/>
    <x v="0"/>
    <x v="9"/>
    <b v="0"/>
    <n v="1"/>
    <n v="0"/>
  </r>
  <r>
    <n v="5017692890"/>
    <x v="2323"/>
    <n v="20251015826336"/>
    <x v="152"/>
    <s v="GB"/>
    <s v="DX01-L5"/>
    <x v="1"/>
    <x v="5"/>
    <d v="2025-10-22T00:00:00"/>
    <s v="NA"/>
    <x v="0"/>
    <d v="2025-10-28T00:00:00"/>
    <s v="SOLVED"/>
    <s v="39 instead of 36 received, all 39 shipped as per NCC"/>
    <s v="5017692890AMOUNT"/>
    <x v="0"/>
    <x v="9"/>
    <b v="0"/>
    <n v="1"/>
    <n v="0"/>
  </r>
  <r>
    <n v="5017692890"/>
    <x v="2323"/>
    <n v="20251015826336"/>
    <x v="152"/>
    <s v="GB"/>
    <s v="DX01-L5"/>
    <x v="1"/>
    <x v="3"/>
    <d v="2025-10-22T00:00:00"/>
    <s v="Yes"/>
    <x v="1"/>
    <d v="2025-10-22T00:00:00"/>
    <s v="SOLVED"/>
    <m/>
    <s v="5017692890NO LABELS"/>
    <x v="0"/>
    <x v="9"/>
    <b v="0"/>
    <n v="1"/>
    <n v="0"/>
  </r>
  <r>
    <n v="5017692890"/>
    <x v="2323"/>
    <n v="20251015826336"/>
    <x v="152"/>
    <s v="GB"/>
    <s v="DX01-L5"/>
    <x v="1"/>
    <x v="0"/>
    <d v="2025-10-22T00:00:00"/>
    <s v="Yes"/>
    <x v="2"/>
    <d v="2025-10-22T00:00:00"/>
    <s v="SOLVED"/>
    <m/>
    <s v="5017692890DAMAGE "/>
    <x v="0"/>
    <x v="9"/>
    <b v="0"/>
    <n v="1"/>
    <n v="0"/>
  </r>
  <r>
    <n v="5017692889"/>
    <x v="2323"/>
    <n v="20251015826301"/>
    <x v="152"/>
    <s v="GB"/>
    <s v="MZ02"/>
    <x v="1"/>
    <x v="9"/>
    <d v="2025-10-22T00:00:00"/>
    <s v="NA"/>
    <x v="0"/>
    <d v="2025-10-28T00:00:00"/>
    <s v="SOLVED"/>
    <s v="not yet shipped by supplier, can be canceled, as per NCC"/>
    <s v="5017692889MANCO"/>
    <x v="0"/>
    <x v="9"/>
    <b v="0"/>
    <n v="1"/>
    <n v="0"/>
  </r>
  <r>
    <n v="5017694614"/>
    <x v="2324"/>
    <n v="20251013824589"/>
    <x v="52"/>
    <s v="GB"/>
    <s v="U2-L5"/>
    <x v="1"/>
    <x v="8"/>
    <d v="2025-10-22T00:00:00"/>
    <s v="Yes"/>
    <x v="1"/>
    <d v="2025-10-22T00:00:00"/>
    <s v="SOLVED"/>
    <m/>
    <s v="5017694614NOT SCANNABLE "/>
    <x v="0"/>
    <x v="9"/>
    <b v="0"/>
    <n v="1"/>
    <n v="0"/>
  </r>
  <r>
    <n v="5017694613"/>
    <x v="2324"/>
    <n v="20251015826719"/>
    <x v="52"/>
    <s v="GB"/>
    <n v="3402"/>
    <x v="1"/>
    <x v="8"/>
    <d v="2025-10-22T00:00:00"/>
    <s v="Yes"/>
    <x v="1"/>
    <d v="2025-10-22T00:00:00"/>
    <s v="SOLVED"/>
    <m/>
    <s v="5017694613NOT SCANNABLE "/>
    <x v="0"/>
    <x v="9"/>
    <b v="0"/>
    <n v="1"/>
    <n v="0"/>
  </r>
  <r>
    <n v="5017694683"/>
    <x v="2325"/>
    <n v="20251013824595"/>
    <x v="53"/>
    <s v="GB"/>
    <n v="3402"/>
    <x v="1"/>
    <x v="8"/>
    <d v="2025-10-22T00:00:00"/>
    <s v="Yes"/>
    <x v="1"/>
    <d v="2025-10-22T00:00:00"/>
    <s v="SOLVED"/>
    <m/>
    <s v="5017694683NOT SCANNABLE "/>
    <x v="0"/>
    <x v="9"/>
    <b v="0"/>
    <n v="1"/>
    <n v="0"/>
  </r>
  <r>
    <n v="5017678305"/>
    <x v="2326"/>
    <n v="20251014825636"/>
    <x v="56"/>
    <s v="GB"/>
    <s v="OYL1"/>
    <x v="0"/>
    <x v="3"/>
    <d v="2025-10-22T00:00:00"/>
    <s v="Yes"/>
    <x v="1"/>
    <d v="2025-10-22T00:00:00"/>
    <s v="SOLVED"/>
    <m/>
    <s v="5017678305NO LABELS"/>
    <x v="0"/>
    <x v="9"/>
    <b v="0"/>
    <n v="1"/>
    <n v="0"/>
  </r>
  <r>
    <n v="5017678231"/>
    <x v="2327"/>
    <n v="20251013824145"/>
    <x v="230"/>
    <s v="GB"/>
    <s v="MZ02"/>
    <x v="0"/>
    <x v="3"/>
    <d v="2025-10-22T00:00:00"/>
    <s v="Yes"/>
    <x v="1"/>
    <d v="2025-10-22T00:00:00"/>
    <s v="SOLVED"/>
    <m/>
    <s v="5017678231NO LABELS"/>
    <x v="0"/>
    <x v="9"/>
    <b v="0"/>
    <n v="1"/>
    <n v="0"/>
  </r>
  <r>
    <n v="5017661852"/>
    <x v="2328"/>
    <n v="20251014825309"/>
    <x v="196"/>
    <s v="GB"/>
    <s v="DX01"/>
    <x v="0"/>
    <x v="3"/>
    <d v="2025-10-22T00:00:00"/>
    <s v="Yes"/>
    <x v="1"/>
    <d v="2025-10-22T00:00:00"/>
    <s v="SOLVED"/>
    <m/>
    <s v="5017661852NO LABELS"/>
    <x v="0"/>
    <x v="9"/>
    <b v="0"/>
    <n v="1"/>
    <n v="0"/>
  </r>
  <r>
    <n v="5017678732"/>
    <x v="2329"/>
    <n v="20251014825514"/>
    <x v="290"/>
    <s v="FR"/>
    <n v="3705"/>
    <x v="0"/>
    <x v="3"/>
    <d v="2025-10-22T00:00:00"/>
    <s v="Yes"/>
    <x v="1"/>
    <d v="2025-10-22T00:00:00"/>
    <s v="SOLVED"/>
    <m/>
    <s v="5017678732NO LABELS"/>
    <x v="0"/>
    <x v="9"/>
    <b v="0"/>
    <n v="1"/>
    <n v="0"/>
  </r>
  <r>
    <n v="5017661774"/>
    <x v="2330"/>
    <n v="20251013824663"/>
    <x v="3"/>
    <s v="GB"/>
    <s v="MZ02"/>
    <x v="0"/>
    <x v="2"/>
    <d v="2025-10-22T00:00:00"/>
    <s v="Yes"/>
    <x v="2"/>
    <d v="2025-10-22T00:00:00"/>
    <s v="SOLVED"/>
    <m/>
    <s v="5017661774MISSING LABELS ON SOME UNITS"/>
    <x v="0"/>
    <x v="9"/>
    <b v="0"/>
    <n v="1"/>
    <n v="0"/>
  </r>
  <r>
    <n v="5017678607"/>
    <x v="2331"/>
    <n v="20251014825184"/>
    <x v="258"/>
    <s v="FR"/>
    <n v="3705"/>
    <x v="6"/>
    <x v="8"/>
    <d v="2025-10-22T00:00:00"/>
    <s v="Yes"/>
    <x v="1"/>
    <d v="2025-10-22T00:00:00"/>
    <s v="SOLVED"/>
    <m/>
    <s v="5017678607NOT SCANNABLE "/>
    <x v="0"/>
    <x v="9"/>
    <b v="0"/>
    <n v="1"/>
    <n v="0"/>
  </r>
  <r>
    <n v="5017661824"/>
    <x v="2332"/>
    <n v="20251014824967"/>
    <x v="22"/>
    <s v="GB"/>
    <s v="MZ02"/>
    <x v="8"/>
    <x v="9"/>
    <d v="2025-10-22T00:00:00"/>
    <s v="Yes"/>
    <x v="2"/>
    <d v="2025-10-28T00:00:00"/>
    <s v="SOLVED"/>
    <s v="2 out of 3 boxes delivered"/>
    <s v="5017661824MANCO"/>
    <x v="0"/>
    <x v="9"/>
    <b v="0"/>
    <n v="1"/>
    <n v="0"/>
  </r>
  <r>
    <n v="5017661826"/>
    <x v="2332"/>
    <n v="20251014824973"/>
    <x v="22"/>
    <s v="GB"/>
    <s v="DX01-L5"/>
    <x v="8"/>
    <x v="8"/>
    <d v="2025-10-22T00:00:00"/>
    <s v="Yes"/>
    <x v="1"/>
    <d v="2025-10-22T00:00:00"/>
    <s v="SOLVED"/>
    <m/>
    <s v="5017661826NOT SCANNABLE "/>
    <x v="0"/>
    <x v="9"/>
    <b v="0"/>
    <n v="1"/>
    <n v="0"/>
  </r>
  <r>
    <n v="5017662570"/>
    <x v="2333"/>
    <n v="20251006819070"/>
    <x v="9"/>
    <s v="GB"/>
    <s v="DX01-L5"/>
    <x v="8"/>
    <x v="0"/>
    <d v="2025-10-22T00:00:00"/>
    <s v="Yes"/>
    <x v="1"/>
    <d v="2025-10-22T00:00:00"/>
    <s v="SOLVED"/>
    <m/>
    <s v="5017662570DAMAGE "/>
    <x v="0"/>
    <x v="9"/>
    <b v="0"/>
    <n v="1"/>
    <n v="0"/>
  </r>
  <r>
    <n v="5017678270"/>
    <x v="2334"/>
    <n v="20251014825182"/>
    <x v="51"/>
    <s v="FR"/>
    <n v="3705"/>
    <x v="5"/>
    <x v="3"/>
    <d v="2025-10-22T00:00:00"/>
    <s v="Yes"/>
    <x v="1"/>
    <d v="2025-10-22T00:00:00"/>
    <s v="SOLVED"/>
    <m/>
    <s v="5017678270NO LABELS"/>
    <x v="0"/>
    <x v="9"/>
    <b v="0"/>
    <n v="1"/>
    <n v="0"/>
  </r>
  <r>
    <n v="5017646473"/>
    <x v="2335"/>
    <n v="20251010823344"/>
    <x v="273"/>
    <s v="GB"/>
    <s v="DX01"/>
    <x v="5"/>
    <x v="3"/>
    <d v="2025-10-22T00:00:00"/>
    <s v="Yes"/>
    <x v="1"/>
    <d v="2025-10-22T00:00:00"/>
    <s v="SOLVED"/>
    <m/>
    <s v="5017646473NO LABELS"/>
    <x v="0"/>
    <x v="9"/>
    <b v="0"/>
    <n v="1"/>
    <n v="0"/>
  </r>
  <r>
    <n v="5017662612"/>
    <x v="2336"/>
    <n v="20251014825187"/>
    <x v="48"/>
    <s v="GB"/>
    <s v="DX01-L5"/>
    <x v="2"/>
    <x v="1"/>
    <d v="2025-10-22T00:00:00"/>
    <s v="No"/>
    <x v="2"/>
    <d v="2025-10-22T00:00:00"/>
    <s v="SOLVED"/>
    <s v="label covered with another label"/>
    <s v="5017662612DAMAGED LABEL"/>
    <x v="0"/>
    <x v="9"/>
    <b v="0"/>
    <n v="1"/>
    <n v="0"/>
  </r>
  <r>
    <n v="5017646035"/>
    <x v="2337"/>
    <n v="20251010823105"/>
    <x v="30"/>
    <s v="GB"/>
    <n v="3402"/>
    <x v="2"/>
    <x v="0"/>
    <d v="2025-10-22T00:00:00"/>
    <s v="Yes"/>
    <x v="2"/>
    <d v="2025-10-22T00:00:00"/>
    <s v="SOLVED"/>
    <m/>
    <s v="5017646035DAMAGE "/>
    <x v="0"/>
    <x v="9"/>
    <b v="0"/>
    <n v="1"/>
    <n v="0"/>
  </r>
  <r>
    <n v="5017646035"/>
    <x v="2337"/>
    <n v="20251010823105"/>
    <x v="30"/>
    <s v="GB"/>
    <n v="3402"/>
    <x v="2"/>
    <x v="4"/>
    <d v="2025-10-22T00:00:00"/>
    <s v="Yes"/>
    <x v="1"/>
    <d v="2025-10-22T00:00:00"/>
    <s v="SOLVED"/>
    <s v="wrong labeled by the supplier"/>
    <s v="5017646035INCORRECT LABELS "/>
    <x v="0"/>
    <x v="9"/>
    <b v="0"/>
    <n v="1"/>
    <n v="0"/>
  </r>
  <r>
    <n v="5017678469"/>
    <x v="2306"/>
    <n v="20251015825856"/>
    <x v="299"/>
    <s v="FR"/>
    <n v="3705"/>
    <x v="8"/>
    <x v="3"/>
    <d v="2025-10-22T00:00:00"/>
    <s v="Yes"/>
    <x v="1"/>
    <d v="2025-10-22T00:00:00"/>
    <s v="SOLVED"/>
    <m/>
    <s v="5017678469NO LABELS"/>
    <x v="0"/>
    <x v="9"/>
    <b v="0"/>
    <n v="1"/>
    <n v="0"/>
  </r>
  <r>
    <n v="5017646036"/>
    <x v="2337"/>
    <n v="20251010823109"/>
    <x v="30"/>
    <s v="GB"/>
    <s v="U2-L5"/>
    <x v="2"/>
    <x v="4"/>
    <d v="2025-10-22T00:00:00"/>
    <s v="Yes"/>
    <x v="1"/>
    <d v="2025-10-22T00:00:00"/>
    <s v="SOLVED"/>
    <s v="wrong labeled by the supplier"/>
    <s v="5017646036INCORRECT LABELS "/>
    <x v="0"/>
    <x v="9"/>
    <b v="0"/>
    <n v="1"/>
    <n v="0"/>
  </r>
  <r>
    <n v="5017631949"/>
    <x v="2307"/>
    <n v="20251009822577"/>
    <x v="232"/>
    <s v="GB"/>
    <s v="DX01-L5"/>
    <x v="8"/>
    <x v="3"/>
    <d v="2025-10-22T00:00:00"/>
    <s v="Yes"/>
    <x v="1"/>
    <d v="2025-10-22T00:00:00"/>
    <s v="SOLVED"/>
    <m/>
    <s v="5017631949NO LABELS"/>
    <x v="0"/>
    <x v="9"/>
    <b v="0"/>
    <n v="1"/>
    <n v="0"/>
  </r>
  <r>
    <n v="5017631949"/>
    <x v="2307"/>
    <n v="20251009822577"/>
    <x v="232"/>
    <s v="GB"/>
    <s v="DX01-L5"/>
    <x v="8"/>
    <x v="0"/>
    <d v="2025-10-22T00:00:00"/>
    <s v="Yes"/>
    <x v="2"/>
    <d v="2025-10-22T00:00:00"/>
    <s v="SOLVED"/>
    <m/>
    <s v="5017631949DAMAGE "/>
    <x v="0"/>
    <x v="9"/>
    <b v="0"/>
    <n v="1"/>
    <n v="0"/>
  </r>
  <r>
    <n v="5017646214"/>
    <x v="2338"/>
    <n v="20251010823426"/>
    <x v="284"/>
    <s v="GB"/>
    <s v="DX01-L5"/>
    <x v="5"/>
    <x v="0"/>
    <d v="2025-10-22T00:00:00"/>
    <s v="Yes"/>
    <x v="2"/>
    <d v="2025-10-22T00:00:00"/>
    <s v="SOLVED"/>
    <s v="damage + broken pallet"/>
    <s v="5017646214DAMAGE "/>
    <x v="0"/>
    <x v="9"/>
    <b v="0"/>
    <n v="1"/>
    <n v="0"/>
  </r>
  <r>
    <n v="5017662612"/>
    <x v="2336"/>
    <n v="20251014825187"/>
    <x v="48"/>
    <s v="GB"/>
    <s v="DX01-L5"/>
    <x v="2"/>
    <x v="0"/>
    <d v="2025-10-22T00:00:00"/>
    <s v="Yes"/>
    <x v="2"/>
    <d v="2025-10-22T00:00:00"/>
    <s v="SOLVED"/>
    <m/>
    <s v="5017662612DAMAGE "/>
    <x v="0"/>
    <x v="9"/>
    <b v="0"/>
    <n v="1"/>
    <n v="0"/>
  </r>
  <r>
    <n v="5017662268"/>
    <x v="2339"/>
    <n v="20251009822847"/>
    <x v="123"/>
    <s v="GB"/>
    <s v="DX01-L5"/>
    <x v="1"/>
    <x v="6"/>
    <d v="2025-10-22T00:00:00"/>
    <s v="Yes"/>
    <x v="1"/>
    <d v="2025-10-22T00:00:00"/>
    <s v="SOLVED"/>
    <s v="incorrect XX labels added, for Lokeren masterlabel was for Nuneaton/Peterborough"/>
    <s v="5017662268XX LABELS"/>
    <x v="0"/>
    <x v="9"/>
    <b v="0"/>
    <n v="1"/>
    <n v="0"/>
  </r>
  <r>
    <n v="5017694651"/>
    <x v="2340"/>
    <n v="20251013824578"/>
    <x v="53"/>
    <s v="GB"/>
    <s v="U2-L5"/>
    <x v="1"/>
    <x v="8"/>
    <d v="2025-10-22T00:00:00"/>
    <s v="Yes"/>
    <x v="1"/>
    <d v="2025-10-22T00:00:00"/>
    <s v="SOLVED"/>
    <m/>
    <s v="5017694651NOT SCANNABLE "/>
    <x v="0"/>
    <x v="9"/>
    <b v="0"/>
    <n v="1"/>
    <n v="0"/>
  </r>
  <r>
    <n v="5017678689"/>
    <x v="2341"/>
    <n v="20251014825471"/>
    <x v="122"/>
    <s v="GB"/>
    <n v="3402"/>
    <x v="5"/>
    <x v="3"/>
    <d v="2025-10-23T00:00:00"/>
    <s v="Yes"/>
    <x v="1"/>
    <d v="2025-10-23T00:00:00"/>
    <s v="SOLVED"/>
    <m/>
    <s v="5017678689NO LABELS"/>
    <x v="0"/>
    <x v="9"/>
    <b v="0"/>
    <n v="1"/>
    <n v="0"/>
  </r>
  <r>
    <n v="5017678691"/>
    <x v="2341"/>
    <n v="20251014825468"/>
    <x v="122"/>
    <s v="GB"/>
    <s v="U2-L5"/>
    <x v="5"/>
    <x v="3"/>
    <d v="2025-10-23T00:00:00"/>
    <s v="Yes"/>
    <x v="1"/>
    <d v="2025-10-23T00:00:00"/>
    <s v="SOLVED"/>
    <m/>
    <s v="5017678691NO LABELS"/>
    <x v="0"/>
    <x v="9"/>
    <b v="0"/>
    <n v="1"/>
    <n v="0"/>
  </r>
  <r>
    <n v="5017710383"/>
    <x v="2342"/>
    <n v="20251016827243"/>
    <x v="78"/>
    <s v="GB"/>
    <e v="#N/A"/>
    <x v="1"/>
    <x v="3"/>
    <d v="2025-10-23T00:00:00"/>
    <s v="Yes"/>
    <x v="1"/>
    <d v="2025-10-23T00:00:00"/>
    <s v="SOLVED"/>
    <m/>
    <s v="5017710383NO LABELS"/>
    <x v="0"/>
    <x v="9"/>
    <b v="0"/>
    <n v="1"/>
    <n v="0"/>
  </r>
  <r>
    <n v="5017710094"/>
    <x v="2343"/>
    <n v="20251017828430"/>
    <x v="44"/>
    <s v="GB"/>
    <s v="DX01-L5"/>
    <x v="1"/>
    <x v="3"/>
    <d v="2025-10-23T00:00:00"/>
    <s v="Yes"/>
    <x v="1"/>
    <d v="2025-10-23T00:00:00"/>
    <s v="SOLVED"/>
    <m/>
    <s v="5017710094NO LABELS"/>
    <x v="0"/>
    <x v="9"/>
    <b v="0"/>
    <n v="1"/>
    <n v="0"/>
  </r>
  <r>
    <n v="5017710095"/>
    <x v="2343"/>
    <n v="20251017828434"/>
    <x v="44"/>
    <s v="GB"/>
    <s v="DX01-L5"/>
    <x v="1"/>
    <x v="3"/>
    <d v="2025-10-23T00:00:00"/>
    <s v="Yes"/>
    <x v="1"/>
    <d v="2025-10-23T00:00:00"/>
    <s v="SOLVED"/>
    <m/>
    <s v="5017710095NO LABELS"/>
    <x v="0"/>
    <x v="9"/>
    <b v="0"/>
    <n v="1"/>
    <n v="0"/>
  </r>
  <r>
    <n v="5017710095"/>
    <x v="2343"/>
    <n v="20251017828434"/>
    <x v="44"/>
    <s v="GB"/>
    <s v="DX01-L5"/>
    <x v="1"/>
    <x v="0"/>
    <d v="2025-10-23T00:00:00"/>
    <s v="Yes"/>
    <x v="1"/>
    <d v="2025-10-23T00:00:00"/>
    <s v="SOLVED"/>
    <m/>
    <s v="5017710095DAMAGE "/>
    <x v="0"/>
    <x v="9"/>
    <b v="0"/>
    <n v="1"/>
    <n v="0"/>
  </r>
  <r>
    <n v="5017694622"/>
    <x v="2344"/>
    <n v="20251015825968"/>
    <x v="161"/>
    <s v="GB"/>
    <s v="DK-LW01"/>
    <x v="1"/>
    <x v="6"/>
    <d v="2025-10-23T00:00:00"/>
    <s v="Yes"/>
    <x v="1"/>
    <d v="2025-10-23T00:00:00"/>
    <s v="SOLVED"/>
    <s v="only 1 colli and colli had xx label"/>
    <s v="5017694622XX LABELS"/>
    <x v="0"/>
    <x v="9"/>
    <b v="0"/>
    <n v="1"/>
    <n v="0"/>
  </r>
  <r>
    <n v="5017725324"/>
    <x v="2345"/>
    <n v="20251013824350"/>
    <x v="148"/>
    <s v="GB"/>
    <s v="U2-L5"/>
    <x v="2"/>
    <x v="0"/>
    <d v="2025-10-23T00:00:00"/>
    <s v="Yes"/>
    <x v="1"/>
    <d v="2025-10-23T00:00:00"/>
    <s v="SOLVED"/>
    <m/>
    <s v="5017725324DAMAGE "/>
    <x v="0"/>
    <x v="9"/>
    <b v="0"/>
    <n v="1"/>
    <n v="0"/>
  </r>
  <r>
    <n v="5017694337"/>
    <x v="2346"/>
    <n v="20251016827458"/>
    <x v="15"/>
    <s v="GB"/>
    <s v="U2-L5"/>
    <x v="1"/>
    <x v="3"/>
    <d v="2025-10-23T00:00:00"/>
    <s v="Yes"/>
    <x v="1"/>
    <d v="2025-10-23T00:00:00"/>
    <s v="SOLVED"/>
    <m/>
    <s v="5017694337NO LABELS"/>
    <x v="0"/>
    <x v="9"/>
    <b v="0"/>
    <n v="1"/>
    <n v="0"/>
  </r>
  <r>
    <n v="5017694337"/>
    <x v="2346"/>
    <n v="20251016827458"/>
    <x v="15"/>
    <s v="GB"/>
    <s v="U2-L5"/>
    <x v="1"/>
    <x v="0"/>
    <d v="2025-10-23T00:00:00"/>
    <s v="Yes"/>
    <x v="1"/>
    <d v="2025-10-23T00:00:00"/>
    <s v="SOLVED"/>
    <m/>
    <s v="5017694337DAMAGE "/>
    <x v="0"/>
    <x v="9"/>
    <b v="0"/>
    <n v="1"/>
    <n v="0"/>
  </r>
  <r>
    <n v="5017710553"/>
    <x v="2347"/>
    <n v="20251016827046"/>
    <x v="136"/>
    <s v="GB"/>
    <n v="3402"/>
    <x v="1"/>
    <x v="3"/>
    <d v="2025-10-23T00:00:00"/>
    <s v="Yes"/>
    <x v="1"/>
    <d v="2025-10-23T00:00:00"/>
    <s v="SOLVED"/>
    <m/>
    <s v="5017710553NO LABELS"/>
    <x v="0"/>
    <x v="9"/>
    <b v="0"/>
    <n v="1"/>
    <n v="0"/>
  </r>
  <r>
    <n v="5017710331"/>
    <x v="2348"/>
    <n v="20251017828763"/>
    <x v="117"/>
    <s v="GB"/>
    <s v="OYL1"/>
    <x v="0"/>
    <x v="3"/>
    <d v="2025-10-24T00:00:00"/>
    <s v="Yes"/>
    <x v="1"/>
    <d v="2025-10-24T00:00:00"/>
    <s v="SOLVED"/>
    <m/>
    <s v="5017710331NO LABELS"/>
    <x v="0"/>
    <x v="9"/>
    <b v="0"/>
    <n v="1"/>
    <n v="0"/>
  </r>
  <r>
    <n v="5017710750"/>
    <x v="2349"/>
    <n v="20251015825973"/>
    <x v="215"/>
    <s v="GB"/>
    <s v="OYL1"/>
    <x v="0"/>
    <x v="0"/>
    <d v="2025-10-24T00:00:00"/>
    <s v="Yes"/>
    <x v="2"/>
    <d v="2025-10-24T00:00:00"/>
    <s v="SOLVED"/>
    <m/>
    <s v="5017710750DAMAGE "/>
    <x v="0"/>
    <x v="9"/>
    <b v="0"/>
    <n v="1"/>
    <n v="0"/>
  </r>
  <r>
    <n v="5017661820"/>
    <x v="2350"/>
    <n v="20251010823425"/>
    <x v="271"/>
    <s v="FR"/>
    <n v="3705"/>
    <x v="5"/>
    <x v="3"/>
    <d v="2025-10-24T00:00:00"/>
    <s v="Yes"/>
    <x v="1"/>
    <d v="2025-10-24T00:00:00"/>
    <s v="SOLVED"/>
    <m/>
    <s v="5017661820NO LABELS"/>
    <x v="0"/>
    <x v="9"/>
    <b v="0"/>
    <n v="1"/>
    <n v="0"/>
  </r>
  <r>
    <n v="5017725313"/>
    <x v="2351"/>
    <n v="20251017828217"/>
    <x v="51"/>
    <s v="GB"/>
    <n v="3402"/>
    <x v="5"/>
    <x v="3"/>
    <d v="2025-10-24T00:00:00"/>
    <s v="Yes"/>
    <x v="1"/>
    <d v="2025-10-24T00:00:00"/>
    <s v="SOLVED"/>
    <m/>
    <s v="5017725313NO LABELS"/>
    <x v="0"/>
    <x v="9"/>
    <b v="0"/>
    <n v="1"/>
    <n v="0"/>
  </r>
  <r>
    <n v="5017710539"/>
    <x v="2352"/>
    <n v="20251014825608"/>
    <x v="57"/>
    <s v="GB"/>
    <s v="DX01-L5"/>
    <x v="0"/>
    <x v="6"/>
    <d v="2025-10-24T00:00:00"/>
    <s v="Yes"/>
    <x v="1"/>
    <d v="2025-10-24T00:00:00"/>
    <s v="SOLVED"/>
    <s v="xx label on extra colli correct "/>
    <s v="5017710539XX LABELS"/>
    <x v="0"/>
    <x v="9"/>
    <b v="0"/>
    <n v="1"/>
    <n v="0"/>
  </r>
  <r>
    <n v="5017725254"/>
    <x v="2353"/>
    <n v="20251014825643"/>
    <x v="57"/>
    <s v="GB"/>
    <s v="DX01-L5"/>
    <x v="0"/>
    <x v="6"/>
    <d v="2025-10-24T00:00:00"/>
    <s v="Yes"/>
    <x v="1"/>
    <d v="2025-10-24T00:00:00"/>
    <s v="SOLVED"/>
    <s v="xx label on extra colli correct "/>
    <s v="5017725254XX LABELS"/>
    <x v="0"/>
    <x v="9"/>
    <b v="0"/>
    <n v="1"/>
    <n v="0"/>
  </r>
  <r>
    <n v="5017661824"/>
    <x v="2332"/>
    <n v="20251014824967"/>
    <x v="22"/>
    <s v="GB"/>
    <s v="MZ02"/>
    <x v="8"/>
    <x v="8"/>
    <d v="2025-10-24T00:00:00"/>
    <s v="Yes"/>
    <x v="1"/>
    <d v="2025-10-24T00:00:00"/>
    <s v="SOLVED"/>
    <m/>
    <s v="5017661824NOT SCANNABLE "/>
    <x v="0"/>
    <x v="9"/>
    <b v="0"/>
    <n v="1"/>
    <n v="0"/>
  </r>
  <r>
    <n v="5017661824"/>
    <x v="2332"/>
    <n v="20251014824967"/>
    <x v="22"/>
    <s v="GB"/>
    <s v="MZ02"/>
    <x v="8"/>
    <x v="5"/>
    <d v="2025-10-24T00:00:00"/>
    <s v="NA"/>
    <x v="2"/>
    <d v="2025-10-29T00:00:00"/>
    <s v="SOLVED"/>
    <s v="2 out of 3 boxes delivered, 2 colli shipped out to final destination as per NCC, 1 colli considerd lost"/>
    <s v="5017661824AMOUNT"/>
    <x v="0"/>
    <x v="9"/>
    <b v="0"/>
    <n v="1"/>
    <n v="0"/>
  </r>
  <r>
    <n v="5017694457"/>
    <x v="2354"/>
    <n v="20251014825469"/>
    <x v="321"/>
    <s v="GB"/>
    <s v="U2-L5"/>
    <x v="8"/>
    <x v="9"/>
    <d v="2025-10-24T00:00:00"/>
    <s v="NA"/>
    <x v="2"/>
    <d v="2025-10-27T00:00:00"/>
    <s v="SOLVED"/>
    <s v="Shipment completely manco, received 27/10/2025"/>
    <s v="5017694457MANCO"/>
    <x v="0"/>
    <x v="9"/>
    <b v="0"/>
    <n v="1"/>
    <n v="0"/>
  </r>
  <r>
    <n v="5017757042"/>
    <x v="2355"/>
    <n v="20251022831426"/>
    <x v="110"/>
    <s v="GB"/>
    <s v="DX01-L5"/>
    <x v="8"/>
    <x v="0"/>
    <d v="2025-10-27T00:00:00"/>
    <s v="Yes"/>
    <x v="2"/>
    <d v="2025-10-27T00:00:00"/>
    <s v="SOLVED"/>
    <s v="heavy damaged"/>
    <s v="5017757042DAMAGE "/>
    <x v="0"/>
    <x v="9"/>
    <b v="0"/>
    <n v="1"/>
    <n v="0"/>
  </r>
  <r>
    <n v="5017725028"/>
    <x v="2356"/>
    <n v="20251016827311"/>
    <x v="139"/>
    <s v="GB"/>
    <s v="DX01-L5"/>
    <x v="2"/>
    <x v="3"/>
    <d v="2025-10-27T00:00:00"/>
    <s v="Yes"/>
    <x v="1"/>
    <d v="2025-10-27T00:00:00"/>
    <s v="SOLVED"/>
    <m/>
    <s v="5017725028NO LABELS"/>
    <x v="0"/>
    <x v="9"/>
    <b v="0"/>
    <n v="1"/>
    <n v="0"/>
  </r>
  <r>
    <n v="5017694522"/>
    <x v="2357"/>
    <n v="20251016827314"/>
    <x v="217"/>
    <s v="GB"/>
    <s v="DX01-L5"/>
    <x v="1"/>
    <x v="3"/>
    <d v="2025-10-27T00:00:00"/>
    <s v="Yes"/>
    <x v="1"/>
    <d v="2025-10-27T00:00:00"/>
    <s v="SOLVED"/>
    <m/>
    <s v="5017694522NO LABELS"/>
    <x v="0"/>
    <x v="9"/>
    <b v="0"/>
    <n v="1"/>
    <n v="0"/>
  </r>
  <r>
    <n v="5017694404"/>
    <x v="2358"/>
    <n v="20251015826871"/>
    <x v="282"/>
    <s v="GB"/>
    <s v="DK-BM01"/>
    <x v="2"/>
    <x v="3"/>
    <d v="2025-10-27T00:00:00"/>
    <s v="Yes"/>
    <x v="1"/>
    <d v="2025-10-27T00:00:00"/>
    <s v="SOLVED"/>
    <m/>
    <s v="5017694404NO LABELS"/>
    <x v="0"/>
    <x v="9"/>
    <b v="0"/>
    <n v="1"/>
    <n v="0"/>
  </r>
  <r>
    <n v="5017725085"/>
    <x v="2359"/>
    <n v="20251014824996"/>
    <x v="322"/>
    <s v="GB"/>
    <s v="OYL1"/>
    <x v="2"/>
    <x v="3"/>
    <d v="2025-10-27T00:00:00"/>
    <s v="Yes"/>
    <x v="1"/>
    <d v="2025-10-27T00:00:00"/>
    <s v="SOLVED"/>
    <m/>
    <s v="5017725085NO LABELS"/>
    <x v="0"/>
    <x v="9"/>
    <b v="0"/>
    <n v="1"/>
    <n v="0"/>
  </r>
  <r>
    <n v="5017742374"/>
    <x v="2360"/>
    <n v="20251007820439"/>
    <x v="51"/>
    <s v="FR"/>
    <n v="3705"/>
    <x v="5"/>
    <x v="3"/>
    <d v="2025-10-27T00:00:00"/>
    <s v="Yes"/>
    <x v="1"/>
    <d v="2025-10-27T00:00:00"/>
    <s v="SOLVED"/>
    <m/>
    <s v="5017742374NO LABELS"/>
    <x v="0"/>
    <x v="9"/>
    <b v="0"/>
    <n v="1"/>
    <n v="0"/>
  </r>
  <r>
    <n v="5017742352"/>
    <x v="2361"/>
    <n v="20251022831559"/>
    <x v="294"/>
    <s v="GB"/>
    <s v="MZ02"/>
    <x v="1"/>
    <x v="6"/>
    <d v="2025-10-27T00:00:00"/>
    <s v="Yes"/>
    <x v="1"/>
    <d v="2025-10-27T00:00:00"/>
    <s v="SOLVED"/>
    <m/>
    <s v="5017742352XX LABELS"/>
    <x v="0"/>
    <x v="9"/>
    <b v="0"/>
    <n v="1"/>
    <n v="0"/>
  </r>
  <r>
    <n v="5017725250"/>
    <x v="2362"/>
    <n v="20251017828859"/>
    <x v="84"/>
    <s v="GB"/>
    <s v="U2-L5"/>
    <x v="1"/>
    <x v="1"/>
    <d v="2025-10-27T00:00:00"/>
    <s v="Yes"/>
    <x v="1"/>
    <d v="2025-10-27T00:00:00"/>
    <s v="SOLVED"/>
    <m/>
    <s v="5017725250DAMAGED LABEL"/>
    <x v="0"/>
    <x v="9"/>
    <b v="0"/>
    <n v="1"/>
    <n v="0"/>
  </r>
  <r>
    <n v="5017741643"/>
    <x v="2363"/>
    <n v="20251017828439"/>
    <x v="44"/>
    <s v="GB"/>
    <s v="DX01-L5"/>
    <x v="1"/>
    <x v="3"/>
    <d v="2025-10-27T00:00:00"/>
    <s v="Yes"/>
    <x v="1"/>
    <d v="2025-10-27T00:00:00"/>
    <s v="SOLVED"/>
    <m/>
    <s v="5017741643NO LABELS"/>
    <x v="0"/>
    <x v="9"/>
    <b v="0"/>
    <n v="1"/>
    <n v="0"/>
  </r>
  <r>
    <n v="5017694476"/>
    <x v="2364"/>
    <n v="20251013824245"/>
    <x v="132"/>
    <s v="GB"/>
    <n v="3417"/>
    <x v="5"/>
    <x v="1"/>
    <d v="2025-10-27T00:00:00"/>
    <s v="Yes"/>
    <x v="1"/>
    <d v="2025-10-27T00:00:00"/>
    <s v="SOLVED"/>
    <m/>
    <s v="5017694476DAMAGED LABEL"/>
    <x v="0"/>
    <x v="9"/>
    <b v="0"/>
    <n v="1"/>
    <n v="0"/>
  </r>
  <r>
    <n v="5017725208"/>
    <x v="2365"/>
    <n v="20251020829183"/>
    <x v="323"/>
    <s v="GB"/>
    <s v="U2-L5"/>
    <x v="1"/>
    <x v="3"/>
    <d v="2025-10-27T00:00:00"/>
    <s v="Yes"/>
    <x v="1"/>
    <d v="2025-10-27T00:00:00"/>
    <s v="SOLVED"/>
    <m/>
    <s v="5017725208NO LABELS"/>
    <x v="0"/>
    <x v="9"/>
    <b v="0"/>
    <n v="1"/>
    <n v="0"/>
  </r>
  <r>
    <n v="5017742491"/>
    <x v="2366"/>
    <n v="20251021830487"/>
    <x v="217"/>
    <s v="GB"/>
    <s v="DX01-L5"/>
    <x v="1"/>
    <x v="3"/>
    <d v="2025-10-27T00:00:00"/>
    <s v="Yes"/>
    <x v="1"/>
    <d v="2025-10-27T00:00:00"/>
    <s v="SOLVED"/>
    <m/>
    <s v="5017742491NO LABELS"/>
    <x v="0"/>
    <x v="9"/>
    <b v="0"/>
    <n v="1"/>
    <n v="0"/>
  </r>
  <r>
    <n v="5017694638"/>
    <x v="2367"/>
    <n v="20251016827345"/>
    <x v="121"/>
    <s v="GB"/>
    <s v="U2-L5"/>
    <x v="0"/>
    <x v="2"/>
    <d v="2025-10-27T00:00:00"/>
    <s v="Yes"/>
    <x v="1"/>
    <d v="2025-10-27T00:00:00"/>
    <s v="SOLVED"/>
    <m/>
    <s v="5017694638MISSING LABELS ON SOME UNITS"/>
    <x v="0"/>
    <x v="9"/>
    <b v="0"/>
    <n v="1"/>
    <n v="0"/>
  </r>
  <r>
    <n v="5017742601"/>
    <x v="2368"/>
    <n v="20251020829691"/>
    <x v="36"/>
    <s v="GB"/>
    <s v="MZ02"/>
    <x v="1"/>
    <x v="3"/>
    <d v="2025-10-27T00:00:00"/>
    <s v="Yes"/>
    <x v="1"/>
    <d v="2025-10-27T00:00:00"/>
    <s v="SOLVED"/>
    <m/>
    <s v="5017742601NO LABELS"/>
    <x v="0"/>
    <x v="9"/>
    <b v="0"/>
    <n v="1"/>
    <n v="0"/>
  </r>
  <r>
    <n v="5017741623"/>
    <x v="2369"/>
    <n v="20251021830837"/>
    <x v="138"/>
    <s v="GB"/>
    <s v="DX01-L5"/>
    <x v="1"/>
    <x v="4"/>
    <d v="2025-10-27T00:00:00"/>
    <s v="Yes"/>
    <x v="1"/>
    <d v="2025-10-27T00:00:00"/>
    <s v="SOLVED"/>
    <s v="box had a dubbel labeling from TO 20251021830844"/>
    <s v="5017741623INCORRECT LABELS "/>
    <x v="0"/>
    <x v="9"/>
    <b v="0"/>
    <n v="1"/>
    <n v="0"/>
  </r>
  <r>
    <n v="5017772754"/>
    <x v="2370"/>
    <n v="20251022831570"/>
    <x v="226"/>
    <s v="GB"/>
    <s v="DX01-L5"/>
    <x v="1"/>
    <x v="2"/>
    <d v="2025-10-28T00:00:00"/>
    <s v="Yes"/>
    <x v="2"/>
    <d v="2025-10-28T00:00:00"/>
    <s v="SOLVED"/>
    <m/>
    <s v="5017772754MISSING LABELS ON SOME UNITS"/>
    <x v="0"/>
    <x v="9"/>
    <b v="0"/>
    <n v="1"/>
    <n v="0"/>
  </r>
  <r>
    <n v="5017757104"/>
    <x v="2371"/>
    <n v="20251022831686"/>
    <x v="324"/>
    <s v="GB"/>
    <s v="MZ02"/>
    <x v="1"/>
    <x v="3"/>
    <d v="2025-10-28T00:00:00"/>
    <s v="Yes"/>
    <x v="1"/>
    <d v="2025-10-28T00:00:00"/>
    <s v="SOLVED"/>
    <m/>
    <s v="5017757104NO LABELS"/>
    <x v="0"/>
    <x v="9"/>
    <b v="0"/>
    <n v="1"/>
    <n v="0"/>
  </r>
  <r>
    <n v="5017742002"/>
    <x v="2372"/>
    <n v="20251015826495"/>
    <x v="13"/>
    <s v="GB"/>
    <s v="MZ07"/>
    <x v="3"/>
    <x v="0"/>
    <d v="2025-10-28T00:00:00"/>
    <s v="Yes"/>
    <x v="2"/>
    <d v="2025-10-28T00:00:00"/>
    <s v="SOLVED"/>
    <m/>
    <s v="5017742002DAMAGE "/>
    <x v="0"/>
    <x v="9"/>
    <b v="0"/>
    <n v="1"/>
    <n v="0"/>
  </r>
  <r>
    <n v="5017742291"/>
    <x v="2373"/>
    <n v="20251021830512"/>
    <x v="121"/>
    <s v="GB"/>
    <s v="OYL1"/>
    <x v="0"/>
    <x v="0"/>
    <d v="2025-10-28T00:00:00"/>
    <s v="Yes"/>
    <x v="2"/>
    <d v="2025-10-28T00:00:00"/>
    <s v="SOLVED"/>
    <m/>
    <s v="5017742291DAMAGE "/>
    <x v="0"/>
    <x v="9"/>
    <b v="0"/>
    <n v="1"/>
    <n v="0"/>
  </r>
  <r>
    <n v="5017710133"/>
    <x v="2374"/>
    <n v="20251016827565"/>
    <x v="257"/>
    <s v="GB"/>
    <n v="3402"/>
    <x v="5"/>
    <x v="8"/>
    <d v="2025-10-28T00:00:00"/>
    <s v="Yes"/>
    <x v="1"/>
    <d v="2025-10-28T00:00:00"/>
    <s v="SOLVED"/>
    <m/>
    <s v="5017710133NOT SCANNABLE "/>
    <x v="0"/>
    <x v="9"/>
    <b v="0"/>
    <n v="1"/>
    <n v="0"/>
  </r>
  <r>
    <n v="5017710134"/>
    <x v="2374"/>
    <n v="20251016827573"/>
    <x v="257"/>
    <s v="FR"/>
    <n v="3705"/>
    <x v="5"/>
    <x v="8"/>
    <d v="2025-10-28T00:00:00"/>
    <s v="Yes"/>
    <x v="1"/>
    <d v="2025-10-28T00:00:00"/>
    <s v="SOLVED"/>
    <m/>
    <s v="5017710134NOT SCANNABLE "/>
    <x v="0"/>
    <x v="9"/>
    <b v="0"/>
    <n v="1"/>
    <n v="0"/>
  </r>
  <r>
    <n v="5017772663"/>
    <x v="2375"/>
    <n v="20251023832642"/>
    <x v="6"/>
    <s v="GB"/>
    <s v="DK-BM01"/>
    <x v="2"/>
    <x v="3"/>
    <d v="2025-10-28T00:00:00"/>
    <s v="Yes"/>
    <x v="1"/>
    <d v="2025-10-28T00:00:00"/>
    <s v="SOLVED"/>
    <m/>
    <s v="5017772663NO LABELS"/>
    <x v="0"/>
    <x v="9"/>
    <b v="0"/>
    <n v="1"/>
    <n v="0"/>
  </r>
  <r>
    <n v="5017742332"/>
    <x v="2376"/>
    <n v="20251020829796"/>
    <x v="68"/>
    <s v="GB"/>
    <s v="DX01-L5"/>
    <x v="3"/>
    <x v="0"/>
    <d v="2025-10-28T00:00:00"/>
    <s v="Yes"/>
    <x v="1"/>
    <d v="2025-10-28T00:00:00"/>
    <s v="SOLVED"/>
    <m/>
    <s v="5017742332DAMAGE "/>
    <x v="0"/>
    <x v="9"/>
    <b v="0"/>
    <n v="1"/>
    <n v="0"/>
  </r>
  <r>
    <n v="5017757147"/>
    <x v="2377"/>
    <n v="20251021830546"/>
    <x v="51"/>
    <s v="FR"/>
    <n v="3705"/>
    <x v="5"/>
    <x v="3"/>
    <d v="2025-10-28T00:00:00"/>
    <s v="Yes"/>
    <x v="1"/>
    <d v="2025-10-28T00:00:00"/>
    <s v="SOLVED"/>
    <m/>
    <s v="5017757147NO LABELS"/>
    <x v="0"/>
    <x v="9"/>
    <b v="0"/>
    <n v="1"/>
    <n v="0"/>
  </r>
  <r>
    <n v="5017725338"/>
    <x v="2378"/>
    <n v="20251017828469"/>
    <x v="273"/>
    <s v="GB"/>
    <s v="DX01"/>
    <x v="5"/>
    <x v="1"/>
    <d v="2025-10-28T00:00:00"/>
    <s v="Yes"/>
    <x v="1"/>
    <d v="2025-10-28T00:00:00"/>
    <s v="SOLVED"/>
    <m/>
    <s v="5017725338DAMAGED LABEL"/>
    <x v="0"/>
    <x v="9"/>
    <b v="0"/>
    <n v="1"/>
    <n v="0"/>
  </r>
  <r>
    <n v="5017742331"/>
    <x v="2379"/>
    <n v="20251017828882"/>
    <x v="92"/>
    <s v="GB"/>
    <n v="3402"/>
    <x v="16"/>
    <x v="0"/>
    <d v="2025-10-28T00:00:00"/>
    <s v="Yes"/>
    <x v="2"/>
    <d v="2025-10-28T00:00:00"/>
    <s v="SOLVED"/>
    <m/>
    <s v="5017742331DAMAGE "/>
    <x v="0"/>
    <x v="9"/>
    <b v="0"/>
    <n v="1"/>
    <n v="0"/>
  </r>
  <r>
    <n v="5017742332"/>
    <x v="2376"/>
    <n v="20251020829796"/>
    <x v="68"/>
    <s v="GB"/>
    <s v="DX01-L5"/>
    <x v="0"/>
    <x v="2"/>
    <d v="2025-10-28T00:00:00"/>
    <s v="Yes"/>
    <x v="2"/>
    <d v="2025-10-28T00:00:00"/>
    <s v="SOLVED"/>
    <m/>
    <s v="5017742332MISSING LABELS ON SOME UNITS"/>
    <x v="0"/>
    <x v="9"/>
    <b v="0"/>
    <n v="1"/>
    <n v="0"/>
  </r>
  <r>
    <n v="5017710232"/>
    <x v="2380"/>
    <n v="20251014825509"/>
    <x v="325"/>
    <s v="GB"/>
    <n v="3402"/>
    <x v="0"/>
    <x v="0"/>
    <d v="2025-10-28T00:00:00"/>
    <s v="Yes"/>
    <x v="2"/>
    <d v="2025-10-28T00:00:00"/>
    <s v="SOLVED"/>
    <m/>
    <s v="5017710232DAMAGE "/>
    <x v="0"/>
    <x v="9"/>
    <b v="0"/>
    <n v="1"/>
    <n v="0"/>
  </r>
  <r>
    <n v="5017710230"/>
    <x v="2380"/>
    <n v="20251014825508"/>
    <x v="325"/>
    <s v="GB"/>
    <s v="DX01-L5"/>
    <x v="0"/>
    <x v="0"/>
    <d v="2025-10-28T00:00:00"/>
    <s v="Yes"/>
    <x v="2"/>
    <d v="2025-10-28T00:00:00"/>
    <s v="SOLVED"/>
    <m/>
    <s v="5017710230DAMAGE "/>
    <x v="0"/>
    <x v="9"/>
    <b v="0"/>
    <n v="1"/>
    <n v="0"/>
  </r>
  <r>
    <n v="5017741686"/>
    <x v="2381"/>
    <n v="20251020829235"/>
    <x v="326"/>
    <s v="GB"/>
    <s v="MZ02"/>
    <x v="8"/>
    <x v="9"/>
    <d v="2025-10-28T00:00:00"/>
    <s v="NA"/>
    <x v="2"/>
    <d v="2025-10-29T00:00:00"/>
    <s v="SOLVED"/>
    <m/>
    <s v="5017741686MANCO"/>
    <x v="0"/>
    <x v="9"/>
    <b v="0"/>
    <n v="1"/>
    <n v="0"/>
  </r>
  <r>
    <n v="5017756799"/>
    <x v="2382"/>
    <n v="20251022831556"/>
    <x v="45"/>
    <s v="GB"/>
    <s v="DX01-L5"/>
    <x v="1"/>
    <x v="8"/>
    <d v="2025-10-28T00:00:00"/>
    <s v="Yes"/>
    <x v="2"/>
    <d v="2025-10-28T00:00:00"/>
    <s v="SOLVED"/>
    <m/>
    <s v="5017756799NOT SCANNABLE "/>
    <x v="0"/>
    <x v="9"/>
    <b v="0"/>
    <n v="1"/>
    <n v="0"/>
  </r>
  <r>
    <n v="5017742456"/>
    <x v="2383"/>
    <n v="20251020829593"/>
    <x v="174"/>
    <s v="GB"/>
    <s v="OYL1"/>
    <x v="1"/>
    <x v="3"/>
    <d v="2025-10-28T00:00:00"/>
    <s v="Yes"/>
    <x v="1"/>
    <d v="2025-10-28T00:00:00"/>
    <s v="SOLVED"/>
    <m/>
    <s v="5017742456NO LABELS"/>
    <x v="0"/>
    <x v="9"/>
    <b v="0"/>
    <n v="1"/>
    <n v="0"/>
  </r>
  <r>
    <n v="5017741927"/>
    <x v="2384"/>
    <n v="20251021830560"/>
    <x v="213"/>
    <s v="GB"/>
    <s v="MZ03"/>
    <x v="1"/>
    <x v="0"/>
    <d v="2025-10-28T00:00:00"/>
    <s v="Yes"/>
    <x v="2"/>
    <d v="2025-10-28T00:00:00"/>
    <s v="SOLVED"/>
    <m/>
    <s v="5017741927DAMAGE "/>
    <x v="0"/>
    <x v="9"/>
    <b v="0"/>
    <n v="1"/>
    <n v="0"/>
  </r>
  <r>
    <n v="5017757411"/>
    <x v="2385"/>
    <n v="20251022831226"/>
    <x v="54"/>
    <s v="GB"/>
    <n v="3402"/>
    <x v="1"/>
    <x v="0"/>
    <d v="2025-10-28T00:00:00"/>
    <s v="Yes"/>
    <x v="2"/>
    <d v="2025-10-28T00:00:00"/>
    <s v="SOLVED"/>
    <m/>
    <s v="5017757411DAMAGE "/>
    <x v="0"/>
    <x v="9"/>
    <b v="0"/>
    <n v="1"/>
    <n v="0"/>
  </r>
  <r>
    <n v="5017742211"/>
    <x v="2386"/>
    <n v="20251021830347"/>
    <x v="37"/>
    <s v="GB"/>
    <s v="DX01-L5"/>
    <x v="1"/>
    <x v="3"/>
    <d v="2025-10-28T00:00:00"/>
    <s v="Yes"/>
    <x v="1"/>
    <d v="2025-10-28T00:00:00"/>
    <s v="SOLVED"/>
    <m/>
    <s v="5017742211NO LABELS"/>
    <x v="0"/>
    <x v="9"/>
    <b v="0"/>
    <n v="1"/>
    <n v="0"/>
  </r>
  <r>
    <n v="5017742415"/>
    <x v="2387"/>
    <n v="20251021830372"/>
    <x v="19"/>
    <s v="GB"/>
    <s v="DX01-L5"/>
    <x v="1"/>
    <x v="1"/>
    <d v="2025-10-28T00:00:00"/>
    <s v="Yes"/>
    <x v="2"/>
    <d v="2025-10-28T00:00:00"/>
    <s v="SOLVED"/>
    <m/>
    <s v="5017742415DAMAGED LABEL"/>
    <x v="0"/>
    <x v="9"/>
    <b v="0"/>
    <n v="1"/>
    <n v="0"/>
  </r>
  <r>
    <n v="5017742415"/>
    <x v="2387"/>
    <n v="20251021830372"/>
    <x v="19"/>
    <s v="GB"/>
    <s v="DX01-L5"/>
    <x v="1"/>
    <x v="0"/>
    <d v="2025-10-28T00:00:00"/>
    <s v="Yes"/>
    <x v="2"/>
    <d v="2025-10-28T00:00:00"/>
    <s v="SOLVED"/>
    <m/>
    <s v="5017742415DAMAGE "/>
    <x v="0"/>
    <x v="9"/>
    <b v="0"/>
    <n v="1"/>
    <n v="0"/>
  </r>
  <r>
    <n v="5017757068"/>
    <x v="2388"/>
    <n v="20251022831708"/>
    <x v="224"/>
    <s v="GB"/>
    <n v="3402"/>
    <x v="1"/>
    <x v="2"/>
    <d v="2025-10-28T00:00:00"/>
    <s v="Yes"/>
    <x v="1"/>
    <d v="2025-10-28T00:00:00"/>
    <s v="SOLVED"/>
    <m/>
    <s v="5017757068MISSING LABELS ON SOME UNITS"/>
    <x v="0"/>
    <x v="9"/>
    <b v="0"/>
    <n v="1"/>
    <n v="0"/>
  </r>
  <r>
    <n v="5017757387"/>
    <x v="2389"/>
    <n v="20251021830421"/>
    <x v="16"/>
    <s v="GB"/>
    <s v="DX01-L5"/>
    <x v="1"/>
    <x v="3"/>
    <d v="2025-10-29T00:00:00"/>
    <s v="Yes"/>
    <x v="1"/>
    <d v="2025-10-29T00:00:00"/>
    <s v="SOLVED"/>
    <m/>
    <s v="5017757387NO LABELS"/>
    <x v="0"/>
    <x v="9"/>
    <b v="0"/>
    <n v="1"/>
    <n v="0"/>
  </r>
  <r>
    <n v="5017757385"/>
    <x v="2389"/>
    <n v="20251021830376"/>
    <x v="16"/>
    <s v="GB"/>
    <s v="MZ02"/>
    <x v="1"/>
    <x v="3"/>
    <d v="2025-10-29T00:00:00"/>
    <s v="Yes"/>
    <x v="1"/>
    <d v="2025-10-29T00:00:00"/>
    <s v="SOLVED"/>
    <m/>
    <s v="5017757385NO LABELS"/>
    <x v="0"/>
    <x v="9"/>
    <b v="0"/>
    <n v="1"/>
    <n v="0"/>
  </r>
  <r>
    <n v="5017772181"/>
    <x v="2390"/>
    <n v="20251021830135"/>
    <x v="213"/>
    <s v="GB"/>
    <n v="3402"/>
    <x v="1"/>
    <x v="6"/>
    <d v="2025-10-29T00:00:00"/>
    <s v="Yes"/>
    <x v="1"/>
    <d v="2025-10-29T00:00:00"/>
    <s v="SOLVED"/>
    <s v="correct labeled only extra boxes xx labels"/>
    <s v="5017772181XX LABELS"/>
    <x v="0"/>
    <x v="9"/>
    <b v="0"/>
    <n v="1"/>
    <n v="0"/>
  </r>
  <r>
    <n v="5017772181"/>
    <x v="2390"/>
    <n v="20251021830135"/>
    <x v="213"/>
    <s v="GB"/>
    <n v="3402"/>
    <x v="1"/>
    <x v="0"/>
    <d v="2025-10-29T00:00:00"/>
    <s v="Yes"/>
    <x v="1"/>
    <d v="2025-10-29T00:00:00"/>
    <s v="SOLVED"/>
    <m/>
    <s v="5017772181DAMAGE "/>
    <x v="0"/>
    <x v="9"/>
    <b v="0"/>
    <n v="1"/>
    <n v="0"/>
  </r>
  <r>
    <n v="5017772826"/>
    <x v="2391"/>
    <n v="20251021830668"/>
    <x v="52"/>
    <s v="GB"/>
    <s v="U2-L5"/>
    <x v="1"/>
    <x v="8"/>
    <d v="2025-10-29T00:00:00"/>
    <s v="Yes"/>
    <x v="1"/>
    <d v="2025-10-29T00:00:00"/>
    <s v="SOLVED"/>
    <m/>
    <s v="5017772826NOT SCANNABLE "/>
    <x v="0"/>
    <x v="9"/>
    <b v="0"/>
    <n v="1"/>
    <n v="0"/>
  </r>
  <r>
    <n v="5017758038"/>
    <x v="2392"/>
    <n v="20251022831498"/>
    <x v="323"/>
    <s v="GB"/>
    <s v="U2-L5"/>
    <x v="1"/>
    <x v="3"/>
    <d v="2025-10-29T00:00:00"/>
    <s v="Yes"/>
    <x v="1"/>
    <d v="2025-10-29T00:00:00"/>
    <s v="SOLVED"/>
    <m/>
    <s v="5017758038NO LABELS"/>
    <x v="0"/>
    <x v="9"/>
    <b v="0"/>
    <n v="1"/>
    <n v="0"/>
  </r>
  <r>
    <n v="5017772798"/>
    <x v="2393"/>
    <n v="20251021830659"/>
    <x v="53"/>
    <s v="GB"/>
    <n v="3402"/>
    <x v="1"/>
    <x v="8"/>
    <d v="2025-10-29T00:00:00"/>
    <s v="Yes"/>
    <x v="1"/>
    <d v="2025-10-29T00:00:00"/>
    <s v="SOLVED"/>
    <m/>
    <s v="5017772798NOT SCANNABLE "/>
    <x v="0"/>
    <x v="9"/>
    <b v="0"/>
    <n v="1"/>
    <n v="0"/>
  </r>
  <r>
    <n v="5017772338"/>
    <x v="2394"/>
    <n v="20251023832477"/>
    <x v="327"/>
    <s v="GB"/>
    <s v="MY02"/>
    <x v="1"/>
    <x v="9"/>
    <d v="2025-10-29T00:00:00"/>
    <s v="NA"/>
    <x v="2"/>
    <d v="2025-10-29T00:00:00"/>
    <s v="SOLVED"/>
    <s v="carir"/>
    <s v="5017772338MANCO"/>
    <x v="0"/>
    <x v="9"/>
    <b v="0"/>
    <n v="1"/>
    <n v="0"/>
  </r>
  <r>
    <n v="5017772339"/>
    <x v="2394"/>
    <n v="20251023832480"/>
    <x v="327"/>
    <s v="GB"/>
    <s v="MY02"/>
    <x v="1"/>
    <x v="9"/>
    <d v="2025-10-29T00:00:00"/>
    <s v="NA"/>
    <x v="2"/>
    <d v="2025-10-29T00:00:00"/>
    <s v="SOLVED"/>
    <m/>
    <s v="5017772339MANCO"/>
    <x v="0"/>
    <x v="9"/>
    <b v="0"/>
    <n v="1"/>
    <n v="0"/>
  </r>
  <r>
    <n v="5017742712"/>
    <x v="2395"/>
    <n v="20251014825208"/>
    <x v="9"/>
    <s v="GB"/>
    <s v="DX01-L5"/>
    <x v="8"/>
    <x v="0"/>
    <d v="2025-10-29T00:00:00"/>
    <s v="Yes"/>
    <x v="2"/>
    <d v="2025-10-29T00:00:00"/>
    <s v="SOLVED"/>
    <m/>
    <s v="5017742712DAMAGE "/>
    <x v="0"/>
    <x v="9"/>
    <b v="0"/>
    <n v="1"/>
    <n v="0"/>
  </r>
  <r>
    <n v="5017758170"/>
    <x v="2396"/>
    <n v="20251021830721"/>
    <x v="60"/>
    <s v="GB"/>
    <s v="OYL1"/>
    <x v="8"/>
    <x v="0"/>
    <d v="2025-10-29T00:00:00"/>
    <s v="Yes"/>
    <x v="2"/>
    <d v="2025-10-29T00:00:00"/>
    <s v="SOLVED"/>
    <m/>
    <s v="5017758170DAMAGE "/>
    <x v="0"/>
    <x v="9"/>
    <b v="0"/>
    <n v="1"/>
    <n v="0"/>
  </r>
  <r>
    <n v="5017741849"/>
    <x v="2397"/>
    <n v="20251021830141"/>
    <x v="12"/>
    <s v="GB"/>
    <s v="DX01-L5"/>
    <x v="8"/>
    <x v="3"/>
    <d v="2025-10-29T00:00:00"/>
    <s v="Yes"/>
    <x v="1"/>
    <d v="2025-10-29T00:00:00"/>
    <s v="SOLVED"/>
    <m/>
    <s v="5017741849NO LABELS"/>
    <x v="0"/>
    <x v="9"/>
    <b v="0"/>
    <n v="1"/>
    <n v="0"/>
  </r>
  <r>
    <n v="5017741562"/>
    <x v="2398"/>
    <n v="20251016827205"/>
    <x v="328"/>
    <s v="GB"/>
    <s v="U2-L5"/>
    <x v="8"/>
    <x v="1"/>
    <d v="2025-10-29T00:00:00"/>
    <s v="Yes"/>
    <x v="2"/>
    <d v="2025-10-29T00:00:00"/>
    <s v="SOLVED"/>
    <m/>
    <s v="5017741562DAMAGED LABEL"/>
    <x v="0"/>
    <x v="9"/>
    <b v="0"/>
    <n v="1"/>
    <n v="0"/>
  </r>
  <r>
    <n v="5017788096"/>
    <x v="2399"/>
    <n v="20251024833656"/>
    <x v="153"/>
    <s v="GB"/>
    <n v="3402"/>
    <x v="2"/>
    <x v="5"/>
    <d v="2025-10-29T00:00:00"/>
    <s v="NA"/>
    <x v="2"/>
    <d v="2025-10-31T00:00:00"/>
    <s v="SOLVED"/>
    <s v="3 colli manco "/>
    <s v="5017788096AMOUNT"/>
    <x v="0"/>
    <x v="9"/>
    <b v="0"/>
    <n v="1"/>
    <n v="0"/>
  </r>
  <r>
    <n v="5017787772"/>
    <x v="2400"/>
    <n v="20251024833670"/>
    <x v="153"/>
    <s v="GB"/>
    <s v="MY02"/>
    <x v="2"/>
    <x v="5"/>
    <d v="2025-10-29T00:00:00"/>
    <s v="NA"/>
    <x v="2"/>
    <d v="2025-10-31T00:00:00"/>
    <s v="SOLVED"/>
    <s v="2 colli manco "/>
    <s v="5017787772AMOUNT"/>
    <x v="0"/>
    <x v="9"/>
    <b v="0"/>
    <n v="1"/>
    <n v="0"/>
  </r>
  <r>
    <n v="5017756968"/>
    <x v="2401"/>
    <n v="20251021830731"/>
    <x v="56"/>
    <s v="GB"/>
    <s v="OYL1"/>
    <x v="16"/>
    <x v="3"/>
    <d v="2025-10-30T00:00:00"/>
    <s v="Yes"/>
    <x v="1"/>
    <d v="2025-10-30T00:00:00"/>
    <s v="SOLVED"/>
    <m/>
    <s v="5017756968NO LABELS"/>
    <x v="0"/>
    <x v="9"/>
    <b v="0"/>
    <n v="1"/>
    <n v="0"/>
  </r>
  <r>
    <n v="5017772389"/>
    <x v="2402"/>
    <n v="20251022831157"/>
    <x v="282"/>
    <s v="GB"/>
    <s v="DK-BM01"/>
    <x v="2"/>
    <x v="3"/>
    <d v="2025-10-30T00:00:00"/>
    <s v="Yes"/>
    <x v="1"/>
    <d v="2025-10-30T00:00:00"/>
    <s v="SOLVED"/>
    <m/>
    <s v="5017772389NO LABELS"/>
    <x v="0"/>
    <x v="9"/>
    <b v="0"/>
    <n v="1"/>
    <n v="0"/>
  </r>
  <r>
    <n v="5017820653"/>
    <x v="2403"/>
    <n v="20251027834492"/>
    <x v="263"/>
    <s v="GB"/>
    <s v="U2-L5"/>
    <x v="2"/>
    <x v="3"/>
    <d v="2025-10-30T00:00:00"/>
    <s v="Yes"/>
    <x v="1"/>
    <d v="2025-10-30T00:00:00"/>
    <s v="SOLVED"/>
    <m/>
    <s v="5017820653NO LABELS"/>
    <x v="0"/>
    <x v="9"/>
    <b v="0"/>
    <n v="1"/>
    <n v="0"/>
  </r>
  <r>
    <n v="5017803791"/>
    <x v="2404"/>
    <n v="20251027834874"/>
    <x v="130"/>
    <s v="GB"/>
    <s v="OYL1"/>
    <x v="2"/>
    <x v="0"/>
    <d v="2025-10-30T00:00:00"/>
    <s v="Yes"/>
    <x v="2"/>
    <d v="2025-10-30T00:00:00"/>
    <s v="SOLVED"/>
    <m/>
    <s v="5017803791DAMAGE "/>
    <x v="0"/>
    <x v="9"/>
    <b v="0"/>
    <n v="1"/>
    <n v="0"/>
  </r>
  <r>
    <n v="5017803464"/>
    <x v="2405"/>
    <n v="20251027834654"/>
    <x v="231"/>
    <s v="GB"/>
    <s v="OYL1"/>
    <x v="2"/>
    <x v="3"/>
    <d v="2025-10-30T00:00:00"/>
    <s v="Yes"/>
    <x v="1"/>
    <d v="2025-10-30T00:00:00"/>
    <s v="SOLVED"/>
    <m/>
    <s v="5017803464NO LABELS"/>
    <x v="0"/>
    <x v="9"/>
    <b v="0"/>
    <n v="1"/>
    <n v="0"/>
  </r>
  <r>
    <n v="5017772876"/>
    <x v="2406"/>
    <n v="20251022831501"/>
    <x v="51"/>
    <s v="GB"/>
    <n v="3402"/>
    <x v="5"/>
    <x v="3"/>
    <d v="2025-10-30T00:00:00"/>
    <s v="Yes"/>
    <x v="1"/>
    <d v="2025-10-30T00:00:00"/>
    <s v="SOLVED"/>
    <m/>
    <s v="5017772876NO LABELS"/>
    <x v="0"/>
    <x v="9"/>
    <b v="0"/>
    <n v="1"/>
    <n v="0"/>
  </r>
  <r>
    <n v="5017710642"/>
    <x v="2407"/>
    <n v="20251016827177"/>
    <x v="122"/>
    <s v="GB"/>
    <s v="U2-L5"/>
    <x v="5"/>
    <x v="3"/>
    <d v="2025-10-30T00:00:00"/>
    <s v="Yes"/>
    <x v="1"/>
    <d v="2025-10-30T00:00:00"/>
    <s v="SOLVED"/>
    <m/>
    <s v="5017710642NO LABELS"/>
    <x v="0"/>
    <x v="9"/>
    <b v="0"/>
    <n v="1"/>
    <n v="0"/>
  </r>
  <r>
    <n v="5017757027"/>
    <x v="2408"/>
    <n v="20251020829697"/>
    <x v="180"/>
    <s v="GB"/>
    <s v="DX01-L5"/>
    <x v="0"/>
    <x v="2"/>
    <d v="2025-10-30T00:00:00"/>
    <s v="Yes"/>
    <x v="0"/>
    <d v="2025-10-30T00:00:00"/>
    <s v="SOLVED"/>
    <m/>
    <s v="5017757027MISSING LABELS ON SOME UNITS"/>
    <x v="0"/>
    <x v="9"/>
    <b v="0"/>
    <n v="1"/>
    <n v="0"/>
  </r>
  <r>
    <n v="5017772908"/>
    <x v="2409"/>
    <n v="20251023832484"/>
    <x v="136"/>
    <s v="GB"/>
    <n v="3402"/>
    <x v="1"/>
    <x v="3"/>
    <d v="2025-10-30T00:00:00"/>
    <s v="Yes"/>
    <x v="1"/>
    <d v="2025-10-30T00:00:00"/>
    <s v="SOLVED"/>
    <m/>
    <s v="5017772908NO LABELS"/>
    <x v="0"/>
    <x v="9"/>
    <b v="0"/>
    <n v="1"/>
    <n v="0"/>
  </r>
  <r>
    <n v="5017772922"/>
    <x v="2410"/>
    <n v="20251021830765"/>
    <x v="53"/>
    <s v="GB"/>
    <s v="U2-L5"/>
    <x v="1"/>
    <x v="8"/>
    <d v="2025-10-30T00:00:00"/>
    <s v="Yes"/>
    <x v="1"/>
    <d v="2025-10-30T00:00:00"/>
    <s v="SOLVED"/>
    <m/>
    <s v="5017772922NOT SCANNABLE "/>
    <x v="0"/>
    <x v="9"/>
    <b v="0"/>
    <n v="1"/>
    <n v="0"/>
  </r>
  <r>
    <n v="5017772922"/>
    <x v="2410"/>
    <n v="20251021830765"/>
    <x v="53"/>
    <s v="GB"/>
    <s v="U2-L5"/>
    <x v="1"/>
    <x v="0"/>
    <d v="2025-10-30T00:00:00"/>
    <s v="Yes"/>
    <x v="2"/>
    <d v="2025-10-30T00:00:00"/>
    <s v="SOLVED"/>
    <m/>
    <s v="5017772922DAMAGE "/>
    <x v="0"/>
    <x v="9"/>
    <b v="0"/>
    <n v="1"/>
    <n v="0"/>
  </r>
  <r>
    <n v="5017803947"/>
    <x v="2411"/>
    <n v="20251027834818"/>
    <x v="213"/>
    <s v="GB"/>
    <s v="MZ07"/>
    <x v="1"/>
    <x v="1"/>
    <d v="2025-10-30T00:00:00"/>
    <s v="Yes"/>
    <x v="2"/>
    <d v="2025-10-30T00:00:00"/>
    <s v="SOLVED"/>
    <m/>
    <s v="5017803947DAMAGED LABEL"/>
    <x v="0"/>
    <x v="9"/>
    <b v="0"/>
    <n v="1"/>
    <n v="0"/>
  </r>
  <r>
    <n v="5017820784"/>
    <x v="2412"/>
    <n v="20251028835878"/>
    <x v="5"/>
    <s v="GB"/>
    <n v="3402"/>
    <x v="2"/>
    <x v="0"/>
    <d v="2025-10-31T00:00:00"/>
    <s v="Yes"/>
    <x v="2"/>
    <d v="2025-10-31T00:00:00"/>
    <s v="SOLVED"/>
    <m/>
    <s v="5017820784DAMAGE "/>
    <x v="0"/>
    <x v="9"/>
    <b v="0"/>
    <n v="1"/>
    <n v="0"/>
  </r>
  <r>
    <n v="5017820784"/>
    <x v="2412"/>
    <n v="20251028835878"/>
    <x v="5"/>
    <s v="GB"/>
    <n v="3402"/>
    <x v="2"/>
    <x v="6"/>
    <d v="2025-10-31T00:00:00"/>
    <s v="Yes"/>
    <x v="1"/>
    <d v="2025-10-31T00:00:00"/>
    <s v="SOLVED"/>
    <s v="xx labels on all collies"/>
    <s v="5017820784XX LABELS"/>
    <x v="0"/>
    <x v="9"/>
    <b v="0"/>
    <n v="1"/>
    <n v="0"/>
  </r>
  <r>
    <n v="5017772666"/>
    <x v="2413"/>
    <n v="20251020829666"/>
    <x v="24"/>
    <s v="GB"/>
    <s v="U2-L5"/>
    <x v="0"/>
    <x v="6"/>
    <d v="2025-10-31T00:00:00"/>
    <s v="Yes"/>
    <x v="1"/>
    <d v="2025-10-31T00:00:00"/>
    <s v="SOLVED"/>
    <s v="xx labels son extra collies"/>
    <s v="5017772666XX LABELS"/>
    <x v="0"/>
    <x v="9"/>
    <b v="0"/>
    <n v="1"/>
    <n v="0"/>
  </r>
  <r>
    <n v="5017787502"/>
    <x v="2414"/>
    <n v="20251023832578"/>
    <x v="329"/>
    <s v="GB"/>
    <s v="OYL1"/>
    <x v="0"/>
    <x v="0"/>
    <d v="2025-10-31T00:00:00"/>
    <s v="Yes"/>
    <x v="2"/>
    <d v="2025-10-31T00:00:00"/>
    <s v="SOLVED"/>
    <m/>
    <s v="5017787502DAMAGE "/>
    <x v="0"/>
    <x v="9"/>
    <b v="0"/>
    <n v="1"/>
    <n v="0"/>
  </r>
  <r>
    <n v="5017788087"/>
    <x v="2415"/>
    <n v="20251023832654"/>
    <x v="2"/>
    <s v="GB"/>
    <s v="OYL1"/>
    <x v="0"/>
    <x v="9"/>
    <d v="2025-10-31T00:00:00"/>
    <s v="Yes"/>
    <x v="2"/>
    <d v="2025-10-31T00:00:00"/>
    <s v="SOLVED"/>
    <s v="20251027-S-70467  A-pack was on truck, not shipped by supplier"/>
    <s v="5017788087MANCO"/>
    <x v="0"/>
    <x v="9"/>
    <b v="0"/>
    <n v="1"/>
    <n v="0"/>
  </r>
  <r>
    <n v="5017787905"/>
    <x v="2416"/>
    <n v="20251023832594"/>
    <x v="267"/>
    <s v="GB"/>
    <s v="OYL1"/>
    <x v="1"/>
    <x v="0"/>
    <d v="2025-10-31T00:00:00"/>
    <s v="Yes"/>
    <x v="2"/>
    <d v="2025-10-31T00:00:00"/>
    <s v="SOLVED"/>
    <m/>
    <s v="5017787905DAMAGE "/>
    <x v="0"/>
    <x v="9"/>
    <b v="0"/>
    <n v="1"/>
    <n v="0"/>
  </r>
  <r>
    <n v="5017787680"/>
    <x v="2417"/>
    <n v="20251022831164"/>
    <x v="15"/>
    <s v="GB"/>
    <s v="U2-L5"/>
    <x v="1"/>
    <x v="3"/>
    <d v="2025-10-31T00:00:00"/>
    <s v="Yes"/>
    <x v="2"/>
    <d v="2025-10-31T00:00:00"/>
    <s v="SOLVED"/>
    <m/>
    <s v="5017787680NO LABELS"/>
    <x v="0"/>
    <x v="9"/>
    <b v="0"/>
    <n v="1"/>
    <n v="0"/>
  </r>
  <r>
    <n v="5017787762"/>
    <x v="2418"/>
    <n v="20251017828443"/>
    <x v="44"/>
    <s v="GB"/>
    <s v="DX01-L5"/>
    <x v="1"/>
    <x v="3"/>
    <d v="2025-10-31T00:00:00"/>
    <s v="Yes"/>
    <x v="2"/>
    <d v="2025-10-31T00:00:00"/>
    <s v="SOLVED"/>
    <m/>
    <s v="5017787762NO LABELS"/>
    <x v="0"/>
    <x v="9"/>
    <b v="0"/>
    <n v="1"/>
    <n v="0"/>
  </r>
  <r>
    <n v="5017803175"/>
    <x v="2419"/>
    <n v="20251023832952"/>
    <x v="126"/>
    <s v="GB"/>
    <s v="U2-L5"/>
    <x v="1"/>
    <x v="4"/>
    <d v="2025-10-31T00:00:00"/>
    <s v="Yes"/>
    <x v="1"/>
    <d v="2025-10-31T00:00:00"/>
    <s v="SOLVED"/>
    <s v="labels too small to scan"/>
    <s v="5017803175INCORRECT LABELS "/>
    <x v="0"/>
    <x v="9"/>
    <b v="0"/>
    <n v="1"/>
    <n v="0"/>
  </r>
  <r>
    <n v="5017803599"/>
    <x v="2420"/>
    <n v="20251017828635"/>
    <x v="82"/>
    <s v="GB"/>
    <s v="OYL1"/>
    <x v="1"/>
    <x v="5"/>
    <d v="2025-10-31T00:00:00"/>
    <s v="NA"/>
    <x v="2"/>
    <d v="2025-11-03T00:00:00"/>
    <s v="SOLVED"/>
    <s v="2 out of 3 colli receieved, last one will be delivered on 03/11, last pallet received on 03/11/2025"/>
    <s v="5017803599AMOUNT"/>
    <x v="0"/>
    <x v="9"/>
    <b v="0"/>
    <n v="1"/>
    <n v="0"/>
  </r>
  <r>
    <n v="5017803842"/>
    <x v="2421"/>
    <n v="20251024833964"/>
    <x v="18"/>
    <s v="GB"/>
    <s v="DX01-L5"/>
    <x v="1"/>
    <x v="9"/>
    <d v="2025-10-31T00:00:00"/>
    <s v="NA"/>
    <x v="2"/>
    <d v="2025-11-03T00:00:00"/>
    <s v="SOLVED"/>
    <m/>
    <s v="5017803842MANCO"/>
    <x v="0"/>
    <x v="9"/>
    <b v="0"/>
    <n v="1"/>
    <n v="0"/>
  </r>
  <r>
    <n v="5017742235"/>
    <x v="2422"/>
    <n v="20251021830270"/>
    <x v="330"/>
    <s v="GB"/>
    <s v="DX01-L5"/>
    <x v="8"/>
    <x v="8"/>
    <d v="2025-10-31T00:00:00"/>
    <s v="Yes"/>
    <x v="1"/>
    <d v="2025-10-31T00:00:00"/>
    <s v="SOLVED"/>
    <m/>
    <s v="5017742235NOT SCANNABLE "/>
    <x v="0"/>
    <x v="9"/>
    <b v="0"/>
    <n v="1"/>
    <n v="0"/>
  </r>
  <r>
    <n v="5017742233"/>
    <x v="2422"/>
    <n v="20251021830398"/>
    <x v="22"/>
    <s v="GB"/>
    <s v="MY02"/>
    <x v="8"/>
    <x v="8"/>
    <d v="2025-10-31T00:00:00"/>
    <s v="Yes"/>
    <x v="1"/>
    <d v="2025-10-31T00:00:00"/>
    <s v="SOLVED"/>
    <m/>
    <s v="5017742233NOT SCANNABLE "/>
    <x v="0"/>
    <x v="9"/>
    <b v="0"/>
    <n v="1"/>
    <n v="0"/>
  </r>
  <r>
    <n v="5017742234"/>
    <x v="2422"/>
    <n v="20251021830316"/>
    <x v="330"/>
    <s v="GB"/>
    <s v="MZ02"/>
    <x v="8"/>
    <x v="8"/>
    <d v="2025-10-31T00:00:00"/>
    <s v="Yes"/>
    <x v="1"/>
    <d v="2025-10-31T00:00:00"/>
    <s v="SOLVED"/>
    <m/>
    <s v="5017742234NOT SCANNABLE "/>
    <x v="0"/>
    <x v="9"/>
    <b v="0"/>
    <n v="1"/>
    <n v="0"/>
  </r>
  <r>
    <n v="5017819134"/>
    <x v="2423"/>
    <n v="20251027835139"/>
    <x v="218"/>
    <s v="GB"/>
    <n v="3402"/>
    <x v="0"/>
    <x v="8"/>
    <d v="2025-11-03T00:00:00"/>
    <s v="Yes"/>
    <x v="1"/>
    <d v="2025-11-03T00:00:00"/>
    <s v="SOLVED"/>
    <m/>
    <s v="5017819134NOT SCANNABLE "/>
    <x v="0"/>
    <x v="10"/>
    <b v="0"/>
    <n v="1"/>
    <n v="0"/>
  </r>
  <r>
    <n v="5017820760"/>
    <x v="2424"/>
    <n v="20251028835640"/>
    <x v="217"/>
    <s v="GB"/>
    <s v="DX01-L5"/>
    <x v="1"/>
    <x v="3"/>
    <d v="2025-11-03T00:00:00"/>
    <s v="Yes"/>
    <x v="1"/>
    <d v="2025-11-03T00:00:00"/>
    <s v="SOLVED"/>
    <m/>
    <s v="5017820760NO LABELS"/>
    <x v="0"/>
    <x v="10"/>
    <b v="0"/>
    <n v="1"/>
    <n v="0"/>
  </r>
  <r>
    <n v="5017818976"/>
    <x v="2425"/>
    <n v="20251028835685"/>
    <x v="37"/>
    <s v="GB"/>
    <s v="DX01-L5"/>
    <x v="1"/>
    <x v="3"/>
    <d v="2025-11-03T00:00:00"/>
    <s v="Yes"/>
    <x v="1"/>
    <d v="2025-11-03T00:00:00"/>
    <s v="SOLVED"/>
    <m/>
    <s v="5017818976NO LABELS"/>
    <x v="0"/>
    <x v="10"/>
    <b v="0"/>
    <n v="1"/>
    <n v="0"/>
  </r>
  <r>
    <n v="5017803805"/>
    <x v="2426"/>
    <n v="20251027834463"/>
    <x v="311"/>
    <s v="GB"/>
    <s v="MZ02"/>
    <x v="1"/>
    <x v="3"/>
    <d v="2025-11-03T00:00:00"/>
    <s v="Yes"/>
    <x v="1"/>
    <d v="2025-11-03T00:00:00"/>
    <s v="SOLVED"/>
    <m/>
    <s v="5017803805NO LABELS"/>
    <x v="0"/>
    <x v="10"/>
    <b v="0"/>
    <n v="1"/>
    <n v="0"/>
  </r>
  <r>
    <n v="5017819638"/>
    <x v="2427"/>
    <n v="20251028835675"/>
    <x v="45"/>
    <s v="GB"/>
    <s v="DX01-L5"/>
    <x v="1"/>
    <x v="8"/>
    <d v="2025-11-03T00:00:00"/>
    <s v="Yes"/>
    <x v="1"/>
    <d v="2025-11-03T00:00:00"/>
    <s v="SOLVED"/>
    <m/>
    <s v="5017819638NOT SCANNABLE "/>
    <x v="0"/>
    <x v="10"/>
    <b v="0"/>
    <n v="1"/>
    <n v="0"/>
  </r>
  <r>
    <n v="5017803533"/>
    <x v="2428"/>
    <n v="20251017828446"/>
    <x v="44"/>
    <s v="GB"/>
    <s v="DX01-L5"/>
    <x v="1"/>
    <x v="3"/>
    <d v="2025-11-03T00:00:00"/>
    <s v="Yes"/>
    <x v="1"/>
    <d v="2025-11-03T00:00:00"/>
    <s v="SOLVED"/>
    <m/>
    <s v="5017803533NO LABELS"/>
    <x v="0"/>
    <x v="10"/>
    <b v="0"/>
    <n v="1"/>
    <n v="0"/>
  </r>
  <r>
    <n v="5017835272"/>
    <x v="2429"/>
    <n v="20251027834984"/>
    <x v="317"/>
    <s v="GB"/>
    <s v="DK-BM01"/>
    <x v="2"/>
    <x v="8"/>
    <d v="2025-11-03T00:00:00"/>
    <s v="Yes"/>
    <x v="2"/>
    <d v="2025-11-03T00:00:00"/>
    <s v="SOLVED"/>
    <s v="Barcode covered"/>
    <s v="5017835272NOT SCANNABLE "/>
    <x v="0"/>
    <x v="10"/>
    <b v="0"/>
    <n v="1"/>
    <n v="0"/>
  </r>
  <r>
    <n v="5017772626"/>
    <x v="2430"/>
    <n v="20251024833484"/>
    <x v="298"/>
    <s v="GB"/>
    <s v="DK-BM01"/>
    <x v="2"/>
    <x v="8"/>
    <d v="2025-11-03T00:00:00"/>
    <s v="Yes"/>
    <x v="1"/>
    <d v="2025-11-03T00:00:00"/>
    <s v="SOLVED"/>
    <m/>
    <s v="5017772626NOT SCANNABLE "/>
    <x v="0"/>
    <x v="10"/>
    <b v="0"/>
    <n v="1"/>
    <n v="0"/>
  </r>
  <r>
    <n v="5017819807"/>
    <x v="2431"/>
    <n v="20251028835532"/>
    <x v="276"/>
    <s v="FR"/>
    <n v="3705"/>
    <x v="6"/>
    <x v="3"/>
    <d v="2025-11-03T00:00:00"/>
    <s v="Yes"/>
    <x v="1"/>
    <d v="2025-11-03T00:00:00"/>
    <s v="SOLVED"/>
    <m/>
    <s v="5017819807NO LABELS"/>
    <x v="0"/>
    <x v="10"/>
    <b v="0"/>
    <n v="1"/>
    <n v="0"/>
  </r>
  <r>
    <n v="5017820878"/>
    <x v="2432"/>
    <n v="20251028835985"/>
    <x v="260"/>
    <s v="FR"/>
    <n v="3705"/>
    <x v="6"/>
    <x v="8"/>
    <d v="2025-11-03T00:00:00"/>
    <s v="Yes"/>
    <x v="1"/>
    <d v="2025-11-03T00:00:00"/>
    <s v="SOLVED"/>
    <m/>
    <s v="5017820878NOT SCANNABLE "/>
    <x v="0"/>
    <x v="10"/>
    <b v="0"/>
    <n v="1"/>
    <n v="0"/>
  </r>
  <r>
    <n v="5017819756"/>
    <x v="2433"/>
    <n v="20251022832065"/>
    <x v="119"/>
    <s v="GB"/>
    <s v="U2-L5"/>
    <x v="2"/>
    <x v="3"/>
    <d v="2025-11-03T00:00:00"/>
    <s v="Yes"/>
    <x v="1"/>
    <d v="2025-11-03T00:00:00"/>
    <s v="SOLVED"/>
    <m/>
    <s v="5017819756NO LABELS"/>
    <x v="0"/>
    <x v="10"/>
    <b v="0"/>
    <n v="1"/>
    <n v="0"/>
  </r>
  <r>
    <n v="5017820705"/>
    <x v="2434"/>
    <n v="20251020829586"/>
    <x v="331"/>
    <s v="FR"/>
    <n v="3705"/>
    <x v="6"/>
    <x v="3"/>
    <d v="2025-11-03T00:00:00"/>
    <s v="Yes"/>
    <x v="1"/>
    <d v="2025-11-03T00:00:00"/>
    <s v="SOLVED"/>
    <m/>
    <s v="5017820705NO LABELS"/>
    <x v="0"/>
    <x v="10"/>
    <b v="0"/>
    <n v="1"/>
    <n v="0"/>
  </r>
  <r>
    <n v="5017850734"/>
    <x v="2435"/>
    <n v="20251030838013"/>
    <x v="6"/>
    <s v="GB"/>
    <s v="DK-BM01"/>
    <x v="2"/>
    <x v="0"/>
    <d v="2025-11-04T00:00:00"/>
    <s v="Yes"/>
    <x v="1"/>
    <d v="2025-11-04T00:00:00"/>
    <s v="SOLVED"/>
    <m/>
    <s v="5017850734DAMAGE "/>
    <x v="0"/>
    <x v="10"/>
    <b v="0"/>
    <n v="1"/>
    <n v="0"/>
  </r>
  <r>
    <n v="5017835851"/>
    <x v="2436"/>
    <n v="20251028835968"/>
    <x v="220"/>
    <s v="GB"/>
    <n v="3402"/>
    <x v="0"/>
    <x v="4"/>
    <d v="2025-11-04T00:00:00"/>
    <s v="Yes"/>
    <x v="1"/>
    <d v="2025-11-04T00:00:00"/>
    <s v="SOLVED"/>
    <s v="had labels of 20251028835651"/>
    <s v="5017835851INCORRECT LABELS "/>
    <x v="0"/>
    <x v="10"/>
    <b v="0"/>
    <n v="1"/>
    <n v="0"/>
  </r>
  <r>
    <n v="5017835853"/>
    <x v="2436"/>
    <n v="20251028835651"/>
    <x v="220"/>
    <s v="GB"/>
    <s v="U2-L5"/>
    <x v="0"/>
    <x v="4"/>
    <d v="2025-11-04T00:00:00"/>
    <s v="Yes"/>
    <x v="1"/>
    <d v="2025-11-04T00:00:00"/>
    <s v="SOLVED"/>
    <s v="had labels of 20251028835968"/>
    <s v="5017835853INCORRECT LABELS "/>
    <x v="0"/>
    <x v="10"/>
    <b v="0"/>
    <n v="1"/>
    <n v="0"/>
  </r>
  <r>
    <n v="5017835729"/>
    <x v="2437"/>
    <n v="20251027835050"/>
    <x v="14"/>
    <s v="GB"/>
    <s v="DX01-L5"/>
    <x v="3"/>
    <x v="1"/>
    <d v="2025-11-04T00:00:00"/>
    <s v="Yes"/>
    <x v="1"/>
    <d v="2025-11-04T00:00:00"/>
    <s v="SOLVED"/>
    <m/>
    <s v="5017835729DAMAGED LABEL"/>
    <x v="0"/>
    <x v="10"/>
    <b v="0"/>
    <n v="1"/>
    <n v="0"/>
  </r>
  <r>
    <n v="5017835473"/>
    <x v="2438"/>
    <n v="20251027834742"/>
    <x v="54"/>
    <s v="GB"/>
    <n v="3402"/>
    <x v="1"/>
    <x v="0"/>
    <d v="2025-11-04T00:00:00"/>
    <s v="Yes"/>
    <x v="1"/>
    <d v="2025-11-04T00:00:00"/>
    <s v="SOLVED"/>
    <m/>
    <s v="5017835473DAMAGE "/>
    <x v="0"/>
    <x v="10"/>
    <b v="0"/>
    <n v="1"/>
    <n v="0"/>
  </r>
  <r>
    <n v="5017835473"/>
    <x v="2438"/>
    <n v="20251027834742"/>
    <x v="54"/>
    <s v="GB"/>
    <n v="3402"/>
    <x v="1"/>
    <x v="1"/>
    <d v="2025-11-04T00:00:00"/>
    <s v="Yes"/>
    <x v="1"/>
    <d v="2025-11-04T00:00:00"/>
    <s v="SOLVED"/>
    <m/>
    <s v="5017835473DAMAGED LABEL"/>
    <x v="0"/>
    <x v="10"/>
    <b v="0"/>
    <n v="1"/>
    <n v="0"/>
  </r>
  <r>
    <n v="5017819869"/>
    <x v="2439"/>
    <n v="20251028835607"/>
    <x v="86"/>
    <s v="GB"/>
    <s v="U2-L5"/>
    <x v="1"/>
    <x v="3"/>
    <d v="2025-11-04T00:00:00"/>
    <s v="Yes"/>
    <x v="0"/>
    <d v="2025-11-04T00:00:00"/>
    <s v="SOLVED"/>
    <m/>
    <s v="5017819869NO LABELS"/>
    <x v="0"/>
    <x v="10"/>
    <b v="0"/>
    <n v="1"/>
    <n v="0"/>
  </r>
  <r>
    <n v="5017819868"/>
    <x v="2439"/>
    <n v="20251028835603"/>
    <x v="86"/>
    <s v="GB"/>
    <n v="3402"/>
    <x v="1"/>
    <x v="3"/>
    <d v="2025-11-04T00:00:00"/>
    <s v="Yes"/>
    <x v="0"/>
    <d v="2025-11-04T00:00:00"/>
    <s v="SOLVED"/>
    <m/>
    <s v="5017819868NO LABELS"/>
    <x v="0"/>
    <x v="10"/>
    <b v="0"/>
    <n v="1"/>
    <n v="0"/>
  </r>
  <r>
    <n v="5017802510"/>
    <x v="2440"/>
    <n v="20251023832531"/>
    <x v="50"/>
    <s v="GB"/>
    <n v="3402"/>
    <x v="5"/>
    <x v="3"/>
    <d v="2025-11-04T00:00:00"/>
    <s v="Yes"/>
    <x v="1"/>
    <d v="2025-11-04T00:00:00"/>
    <s v="SOLVED"/>
    <m/>
    <s v="5017802510NO LABELS"/>
    <x v="0"/>
    <x v="10"/>
    <b v="0"/>
    <n v="1"/>
    <n v="0"/>
  </r>
  <r>
    <n v="5017787923"/>
    <x v="2441"/>
    <n v="20251024833469"/>
    <x v="257"/>
    <s v="GB"/>
    <n v="3402"/>
    <x v="5"/>
    <x v="8"/>
    <d v="2025-11-04T00:00:00"/>
    <s v="No"/>
    <x v="1"/>
    <d v="2025-11-04T00:00:00"/>
    <s v="SOLVED"/>
    <m/>
    <s v="5017787923NOT SCANNABLE "/>
    <x v="0"/>
    <x v="10"/>
    <b v="0"/>
    <n v="1"/>
    <n v="0"/>
  </r>
  <r>
    <n v="5017803824"/>
    <x v="2442"/>
    <n v="20251023833277"/>
    <x v="284"/>
    <s v="GB"/>
    <s v="DX01-L5"/>
    <x v="5"/>
    <x v="6"/>
    <d v="2025-11-04T00:00:00"/>
    <s v="Yes"/>
    <x v="1"/>
    <d v="2025-11-04T00:00:00"/>
    <s v="SOLVED"/>
    <s v="XX label on extra colli correct "/>
    <s v="5017803824XX LABELS"/>
    <x v="0"/>
    <x v="10"/>
    <b v="0"/>
    <n v="1"/>
    <n v="0"/>
  </r>
  <r>
    <n v="5017803824"/>
    <x v="2442"/>
    <n v="20251023833277"/>
    <x v="284"/>
    <s v="GB"/>
    <s v="DX01-L5"/>
    <x v="5"/>
    <x v="0"/>
    <d v="2025-11-04T00:00:00"/>
    <s v="Yes"/>
    <x v="2"/>
    <d v="2025-11-04T00:00:00"/>
    <s v="SOLVED"/>
    <m/>
    <s v="5017803824DAMAGE "/>
    <x v="0"/>
    <x v="10"/>
    <b v="0"/>
    <n v="1"/>
    <n v="0"/>
  </r>
  <r>
    <n v="5017836148"/>
    <x v="2443"/>
    <n v="20251029836815"/>
    <x v="36"/>
    <s v="GB"/>
    <s v="MZ02"/>
    <x v="1"/>
    <x v="3"/>
    <d v="2025-11-04T00:00:00"/>
    <s v="Yes"/>
    <x v="1"/>
    <d v="2025-11-04T00:00:00"/>
    <s v="SOLVED"/>
    <m/>
    <s v="5017836148NO LABELS"/>
    <x v="0"/>
    <x v="10"/>
    <b v="0"/>
    <n v="1"/>
    <n v="0"/>
  </r>
  <r>
    <n v="5017787994"/>
    <x v="2444"/>
    <n v="20251023832539"/>
    <x v="118"/>
    <s v="GB"/>
    <n v="3402"/>
    <x v="5"/>
    <x v="6"/>
    <d v="2025-11-04T00:00:00"/>
    <s v="Yes"/>
    <x v="1"/>
    <d v="2025-11-04T00:00:00"/>
    <s v="SOLVED"/>
    <s v="incorrect, all XX label"/>
    <s v="5017787994XX LABELS"/>
    <x v="0"/>
    <x v="10"/>
    <b v="0"/>
    <n v="1"/>
    <n v="0"/>
  </r>
  <r>
    <n v="5017836396"/>
    <x v="2445"/>
    <n v="20251028835976"/>
    <x v="81"/>
    <s v="GB"/>
    <n v="3402"/>
    <x v="0"/>
    <x v="3"/>
    <d v="2025-11-04T00:00:00"/>
    <s v="Yes"/>
    <x v="1"/>
    <d v="2025-11-04T00:00:00"/>
    <s v="SOLVED"/>
    <m/>
    <s v="5017836396NO LABELS"/>
    <x v="0"/>
    <x v="10"/>
    <b v="0"/>
    <n v="1"/>
    <n v="0"/>
  </r>
  <r>
    <n v="5017820871"/>
    <x v="2446"/>
    <n v="20251027835016"/>
    <x v="84"/>
    <s v="GB"/>
    <n v="3402"/>
    <x v="1"/>
    <x v="3"/>
    <d v="2025-11-04T00:00:00"/>
    <s v="Yes"/>
    <x v="1"/>
    <d v="2025-11-04T00:00:00"/>
    <s v="SOLVED"/>
    <m/>
    <s v="5017820871NO LABELS"/>
    <x v="0"/>
    <x v="10"/>
    <b v="0"/>
    <n v="1"/>
    <n v="0"/>
  </r>
  <r>
    <n v="5017819618"/>
    <x v="2447"/>
    <n v="20251024833643"/>
    <x v="19"/>
    <s v="GB"/>
    <s v="DX01-L5"/>
    <x v="18"/>
    <x v="3"/>
    <d v="2025-11-04T00:00:00"/>
    <s v="Yes"/>
    <x v="1"/>
    <d v="2025-11-04T00:00:00"/>
    <s v="SOLVED"/>
    <m/>
    <s v="5017819618NO LABELS"/>
    <x v="0"/>
    <x v="10"/>
    <b v="0"/>
    <n v="1"/>
    <n v="0"/>
  </r>
  <r>
    <n v="5017818969"/>
    <x v="2448"/>
    <n v="20251028835803"/>
    <x v="213"/>
    <s v="GB"/>
    <s v="MZ02"/>
    <x v="1"/>
    <x v="2"/>
    <d v="2025-11-04T00:00:00"/>
    <s v="Yes"/>
    <x v="1"/>
    <d v="2025-11-04T00:00:00"/>
    <s v="SOLVED"/>
    <m/>
    <s v="5017818969MISSING LABELS ON SOME UNITS"/>
    <x v="0"/>
    <x v="10"/>
    <b v="0"/>
    <n v="1"/>
    <n v="0"/>
  </r>
  <r>
    <n v="5017850553"/>
    <x v="2449"/>
    <n v="20251030837549"/>
    <x v="15"/>
    <s v="GB"/>
    <s v="U2-L5"/>
    <x v="1"/>
    <x v="3"/>
    <d v="2025-11-04T00:00:00"/>
    <s v="Yes"/>
    <x v="1"/>
    <d v="2025-11-04T00:00:00"/>
    <s v="SOLVED"/>
    <m/>
    <s v="5017850553NO LABELS"/>
    <x v="0"/>
    <x v="10"/>
    <b v="0"/>
    <n v="1"/>
    <n v="0"/>
  </r>
  <r>
    <n v="5017787664"/>
    <x v="2450"/>
    <n v="20251021830323"/>
    <x v="39"/>
    <s v="GB"/>
    <s v="DK-BM01"/>
    <x v="0"/>
    <x v="5"/>
    <d v="2025-11-05T00:00:00"/>
    <s v="NA"/>
    <x v="0"/>
    <m/>
    <s v="ONGOING"/>
    <s v="only 11 of the 13 expected received, CMR was for 11 - 2 manco or not shipped?"/>
    <s v="5017787664AMOUNT"/>
    <x v="0"/>
    <x v="10"/>
    <b v="0"/>
    <n v="0"/>
    <n v="1"/>
  </r>
  <r>
    <n v="5017787664"/>
    <x v="2450"/>
    <n v="20251021830323"/>
    <x v="39"/>
    <s v="GB"/>
    <s v="DK-BM01"/>
    <x v="0"/>
    <x v="6"/>
    <d v="2025-11-05T00:00:00"/>
    <s v="Yes"/>
    <x v="1"/>
    <d v="2025-11-05T00:00:00"/>
    <s v="SOLVED"/>
    <s v="2 XX labels incorrect labeled"/>
    <s v="5017787664XX LABELS"/>
    <x v="0"/>
    <x v="10"/>
    <b v="0"/>
    <n v="1"/>
    <n v="0"/>
  </r>
  <r>
    <n v="5017850361"/>
    <x v="2451"/>
    <n v="20251029837311"/>
    <x v="126"/>
    <s v="GB"/>
    <s v="DX01-L5"/>
    <x v="1"/>
    <x v="8"/>
    <d v="2025-11-05T00:00:00"/>
    <s v="Yes"/>
    <x v="1"/>
    <d v="2025-11-05T00:00:00"/>
    <s v="SOLVED"/>
    <m/>
    <s v="5017850361NOT SCANNABLE "/>
    <x v="0"/>
    <x v="10"/>
    <b v="0"/>
    <n v="1"/>
    <n v="0"/>
  </r>
  <r>
    <n v="5017850359"/>
    <x v="2451"/>
    <n v="20251029837314"/>
    <x v="126"/>
    <s v="GB"/>
    <s v="DX01-L5"/>
    <x v="1"/>
    <x v="8"/>
    <d v="2025-11-05T00:00:00"/>
    <s v="Yes"/>
    <x v="1"/>
    <d v="2025-11-05T00:00:00"/>
    <s v="SOLVED"/>
    <m/>
    <s v="5017850359NOT SCANNABLE "/>
    <x v="0"/>
    <x v="10"/>
    <b v="0"/>
    <n v="1"/>
    <n v="0"/>
  </r>
  <r>
    <n v="5017788112"/>
    <x v="2452"/>
    <n v="20251024833634"/>
    <x v="208"/>
    <s v="GB"/>
    <s v="DX01-L5"/>
    <x v="1"/>
    <x v="0"/>
    <d v="2025-11-05T00:00:00"/>
    <s v="Yes"/>
    <x v="2"/>
    <d v="2025-11-05T00:00:00"/>
    <s v="SOLVED"/>
    <m/>
    <s v="5017788112DAMAGE "/>
    <x v="0"/>
    <x v="10"/>
    <b v="0"/>
    <n v="1"/>
    <n v="0"/>
  </r>
  <r>
    <n v="5017820641"/>
    <x v="2453"/>
    <n v="20251028835580"/>
    <x v="22"/>
    <s v="GB"/>
    <s v="MZ02"/>
    <x v="8"/>
    <x v="8"/>
    <d v="2025-11-05T00:00:00"/>
    <s v="Yes"/>
    <x v="1"/>
    <d v="2025-11-05T00:00:00"/>
    <s v="SOLVED"/>
    <m/>
    <s v="5017820641NOT SCANNABLE "/>
    <x v="0"/>
    <x v="10"/>
    <b v="0"/>
    <n v="1"/>
    <n v="0"/>
  </r>
  <r>
    <n v="5017836199"/>
    <x v="2454"/>
    <n v="20251027834608"/>
    <x v="326"/>
    <s v="GB"/>
    <s v="MZ02"/>
    <x v="8"/>
    <x v="6"/>
    <d v="2025-11-05T00:00:00"/>
    <s v="Yes"/>
    <x v="1"/>
    <d v="2025-11-05T00:00:00"/>
    <s v="SOLVED"/>
    <s v="not correct labeled only 1 pal."/>
    <s v="5017836199XX LABELS"/>
    <x v="0"/>
    <x v="10"/>
    <b v="0"/>
    <n v="1"/>
    <n v="0"/>
  </r>
  <r>
    <n v="5017819616"/>
    <x v="2455"/>
    <n v="20251028835559"/>
    <x v="22"/>
    <s v="GB"/>
    <s v="DX01-L5"/>
    <x v="8"/>
    <x v="8"/>
    <d v="2025-11-05T00:00:00"/>
    <s v="Yes"/>
    <x v="1"/>
    <d v="2025-11-05T00:00:00"/>
    <s v="SOLVED"/>
    <m/>
    <s v="5017819616NOT SCANNABLE "/>
    <x v="0"/>
    <x v="10"/>
    <b v="0"/>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A7CF68-E8E1-49F3-8758-B82ADAB3CAAE}"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0:C33" firstHeaderRow="0" firstDataRow="1" firstDataCol="1"/>
  <pivotFields count="20">
    <pivotField dataField="1" showAll="0"/>
    <pivotField axis="axisRow" showAll="0">
      <items count="2459">
        <item sd="0" x="0"/>
        <item sd="0" x="5"/>
        <item sd="0" x="4"/>
        <item sd="0" x="6"/>
        <item sd="0" x="1"/>
        <item sd="0" x="19"/>
        <item sd="0" x="9"/>
        <item sd="0" x="12"/>
        <item sd="0" x="2"/>
        <item sd="0" x="28"/>
        <item sd="0" x="13"/>
        <item sd="0" x="14"/>
        <item sd="0" x="7"/>
        <item sd="0" x="22"/>
        <item sd="0" x="8"/>
        <item sd="0" x="34"/>
        <item sd="0" x="15"/>
        <item sd="0" x="32"/>
        <item sd="0" x="20"/>
        <item sd="0" x="39"/>
        <item sd="0" x="21"/>
        <item sd="0" x="10"/>
        <item sd="0" x="17"/>
        <item sd="0" x="29"/>
        <item sd="0" x="63"/>
        <item sd="0" x="36"/>
        <item sd="0" x="33"/>
        <item sd="0" x="37"/>
        <item sd="0" x="3"/>
        <item sd="0" x="51"/>
        <item sd="0" x="11"/>
        <item sd="0" x="16"/>
        <item sd="0" x="23"/>
        <item sd="0" x="25"/>
        <item sd="0" x="55"/>
        <item sd="0" x="18"/>
        <item sd="0" x="52"/>
        <item sd="0" x="66"/>
        <item sd="0" x="30"/>
        <item sd="0" x="42"/>
        <item sd="0" x="31"/>
        <item sd="0" x="47"/>
        <item sd="0" x="26"/>
        <item sd="0" x="44"/>
        <item sd="0" x="43"/>
        <item sd="0" x="40"/>
        <item sd="0" x="35"/>
        <item sd="0" x="53"/>
        <item sd="0" x="27"/>
        <item sd="0" x="45"/>
        <item x="56"/>
        <item sd="0" x="64"/>
        <item sd="0" x="89"/>
        <item sd="0" x="49"/>
        <item sd="0" x="57"/>
        <item sd="0" x="46"/>
        <item sd="0" x="84"/>
        <item sd="0" x="75"/>
        <item sd="0" x="70"/>
        <item sd="0" x="58"/>
        <item sd="0" x="59"/>
        <item sd="0" x="79"/>
        <item sd="0" x="78"/>
        <item sd="0" x="61"/>
        <item sd="0" x="60"/>
        <item sd="0" x="62"/>
        <item sd="0" x="85"/>
        <item sd="0" x="65"/>
        <item sd="0" x="68"/>
        <item sd="0" x="82"/>
        <item sd="0" x="72"/>
        <item sd="0" x="71"/>
        <item sd="0" x="73"/>
        <item sd="0" x="74"/>
        <item sd="0" x="80"/>
        <item sd="0" x="83"/>
        <item sd="0" x="90"/>
        <item sd="0" x="77"/>
        <item sd="0" x="106"/>
        <item sd="0" x="54"/>
        <item sd="0" x="86"/>
        <item sd="0" x="124"/>
        <item sd="0" x="69"/>
        <item sd="0" x="81"/>
        <item sd="0" x="137"/>
        <item sd="0" x="87"/>
        <item sd="0" x="107"/>
        <item sd="0" x="95"/>
        <item sd="0" x="91"/>
        <item sd="0" x="108"/>
        <item sd="0" x="110"/>
        <item sd="0" x="97"/>
        <item sd="0" x="118"/>
        <item sd="0" x="103"/>
        <item sd="0" x="120"/>
        <item sd="0" x="93"/>
        <item sd="0" x="92"/>
        <item sd="0" x="99"/>
        <item sd="0" x="101"/>
        <item sd="0" x="105"/>
        <item sd="0" x="121"/>
        <item sd="0" x="104"/>
        <item sd="0" x="96"/>
        <item sd="0" x="98"/>
        <item sd="0" x="122"/>
        <item sd="0" x="100"/>
        <item sd="0" x="127"/>
        <item sd="0" x="128"/>
        <item sd="0" x="88"/>
        <item sd="0" x="130"/>
        <item sd="0" x="114"/>
        <item sd="0" x="129"/>
        <item sd="0" x="113"/>
        <item sd="0" x="102"/>
        <item sd="0" x="112"/>
        <item sd="0" x="117"/>
        <item sd="0" x="111"/>
        <item sd="0" x="223"/>
        <item sd="0" x="134"/>
        <item sd="0" x="133"/>
        <item sd="0" x="126"/>
        <item sd="0" x="125"/>
        <item sd="0" x="135"/>
        <item sd="0" x="119"/>
        <item sd="0" x="132"/>
        <item sd="0" x="131"/>
        <item sd="0" x="136"/>
        <item sd="0" x="123"/>
        <item sd="0" x="115"/>
        <item sd="0" x="116"/>
        <item sd="0" x="141"/>
        <item sd="0" x="139"/>
        <item sd="0" x="138"/>
        <item sd="0" x="145"/>
        <item sd="0" x="140"/>
        <item sd="0" x="149"/>
        <item sd="0" x="142"/>
        <item sd="0" x="174"/>
        <item sd="0" x="146"/>
        <item sd="0" x="144"/>
        <item sd="0" x="166"/>
        <item sd="0" x="148"/>
        <item sd="0" x="147"/>
        <item sd="0" x="151"/>
        <item sd="0" x="153"/>
        <item sd="0" x="150"/>
        <item sd="0" x="160"/>
        <item sd="0" x="155"/>
        <item sd="0" x="157"/>
        <item sd="0" x="152"/>
        <item sd="0" x="156"/>
        <item sd="0" x="154"/>
        <item sd="0" x="172"/>
        <item sd="0" x="161"/>
        <item sd="0" x="170"/>
        <item sd="0" x="162"/>
        <item sd="0" x="159"/>
        <item sd="0" x="167"/>
        <item sd="0" x="158"/>
        <item sd="0" x="163"/>
        <item sd="0" x="175"/>
        <item sd="0" x="164"/>
        <item sd="0" x="168"/>
        <item sd="0" x="177"/>
        <item sd="0" x="171"/>
        <item sd="0" x="181"/>
        <item sd="0" x="165"/>
        <item sd="0" x="173"/>
        <item sd="0" x="179"/>
        <item sd="0" x="176"/>
        <item sd="0" x="178"/>
        <item sd="0" x="205"/>
        <item sd="0" x="183"/>
        <item sd="0" x="203"/>
        <item sd="0" x="207"/>
        <item sd="0" x="192"/>
        <item sd="0" x="191"/>
        <item sd="0" x="199"/>
        <item sd="0" x="189"/>
        <item sd="0" x="184"/>
        <item sd="0" x="202"/>
        <item sd="0" x="188"/>
        <item sd="0" x="211"/>
        <item sd="0" x="169"/>
        <item sd="0" x="180"/>
        <item sd="0" x="200"/>
        <item sd="0" x="193"/>
        <item sd="0" x="196"/>
        <item sd="0" x="195"/>
        <item sd="0" x="190"/>
        <item sd="0" x="206"/>
        <item sd="0" x="182"/>
        <item sd="0" x="194"/>
        <item sd="0" x="185"/>
        <item sd="0" x="204"/>
        <item sd="0" x="201"/>
        <item sd="0" x="197"/>
        <item sd="0" x="209"/>
        <item sd="0" x="219"/>
        <item sd="0" x="198"/>
        <item sd="0" x="208"/>
        <item sd="0" x="235"/>
        <item sd="0" x="215"/>
        <item sd="0" x="213"/>
        <item sd="0" x="187"/>
        <item sd="0" x="186"/>
        <item sd="0" x="233"/>
        <item sd="0" x="216"/>
        <item sd="0" x="212"/>
        <item sd="0" x="232"/>
        <item sd="0" x="230"/>
        <item sd="0" x="210"/>
        <item sd="0" x="243"/>
        <item sd="0" x="231"/>
        <item sd="0" x="225"/>
        <item sd="0" x="228"/>
        <item sd="0" x="214"/>
        <item sd="0" x="218"/>
        <item sd="0" x="238"/>
        <item sd="0" x="222"/>
        <item sd="0" x="227"/>
        <item sd="0" x="234"/>
        <item sd="0" x="224"/>
        <item sd="0" x="245"/>
        <item sd="0" x="236"/>
        <item sd="0" x="229"/>
        <item sd="0" x="253"/>
        <item sd="0" x="242"/>
        <item sd="0" x="239"/>
        <item sd="0" x="252"/>
        <item sd="0" x="237"/>
        <item sd="0" x="244"/>
        <item sd="0" x="267"/>
        <item sd="0" x="221"/>
        <item sd="0" x="251"/>
        <item sd="0" x="255"/>
        <item sd="0" x="256"/>
        <item sd="0" x="250"/>
        <item sd="0" x="263"/>
        <item sd="0" x="246"/>
        <item sd="0" x="257"/>
        <item sd="0" x="272"/>
        <item sd="0" x="264"/>
        <item sd="0" x="247"/>
        <item sd="0" x="258"/>
        <item sd="0" x="241"/>
        <item sd="0" x="254"/>
        <item sd="0" x="248"/>
        <item sd="0" x="249"/>
        <item sd="0" x="268"/>
        <item sd="0" x="261"/>
        <item sd="0" x="271"/>
        <item sd="0" x="269"/>
        <item sd="0" x="260"/>
        <item sd="0" x="262"/>
        <item sd="0" x="291"/>
        <item sd="0" x="274"/>
        <item sd="0" x="259"/>
        <item sd="0" x="266"/>
        <item sd="0" x="265"/>
        <item sd="0" x="277"/>
        <item sd="0" x="290"/>
        <item sd="0" x="275"/>
        <item sd="0" x="279"/>
        <item sd="0" x="278"/>
        <item sd="0" x="282"/>
        <item sd="0" x="280"/>
        <item sd="0" x="285"/>
        <item sd="0" x="286"/>
        <item sd="0" x="284"/>
        <item sd="0" x="305"/>
        <item sd="0" x="276"/>
        <item sd="0" x="289"/>
        <item sd="0" x="287"/>
        <item sd="0" x="288"/>
        <item sd="0" x="281"/>
        <item sd="0" x="299"/>
        <item sd="0" x="283"/>
        <item sd="0" x="298"/>
        <item sd="0" x="297"/>
        <item sd="0" x="301"/>
        <item sd="0" x="295"/>
        <item sd="0" x="292"/>
        <item sd="0" x="303"/>
        <item sd="0" x="300"/>
        <item sd="0" x="302"/>
        <item sd="0" x="321"/>
        <item sd="0" x="294"/>
        <item sd="0" x="326"/>
        <item sd="0" x="314"/>
        <item sd="0" x="312"/>
        <item sd="0" x="309"/>
        <item sd="0" x="319"/>
        <item sd="0" x="310"/>
        <item sd="0" x="313"/>
        <item sd="0" x="304"/>
        <item sd="0" x="307"/>
        <item sd="0" x="325"/>
        <item sd="0" x="322"/>
        <item sd="0" x="318"/>
        <item sd="0" x="324"/>
        <item sd="0" x="332"/>
        <item sd="0" x="338"/>
        <item sd="0" x="323"/>
        <item sd="0" x="315"/>
        <item sd="0" x="335"/>
        <item sd="0" x="339"/>
        <item sd="0" x="311"/>
        <item sd="0" x="316"/>
        <item sd="0" x="317"/>
        <item sd="0" x="346"/>
        <item sd="0" x="336"/>
        <item sd="0" x="331"/>
        <item sd="0" x="351"/>
        <item sd="0" x="329"/>
        <item sd="0" x="320"/>
        <item sd="0" x="342"/>
        <item sd="0" x="345"/>
        <item sd="0" x="330"/>
        <item sd="0" x="328"/>
        <item sd="0" x="349"/>
        <item sd="0" x="337"/>
        <item sd="0" x="350"/>
        <item sd="0" x="348"/>
        <item sd="0" x="358"/>
        <item sd="0" x="352"/>
        <item sd="0" x="343"/>
        <item sd="0" x="353"/>
        <item sd="0" x="334"/>
        <item sd="0" x="333"/>
        <item sd="0" x="340"/>
        <item sd="0" x="360"/>
        <item sd="0" x="357"/>
        <item sd="0" x="355"/>
        <item sd="0" x="366"/>
        <item sd="0" x="354"/>
        <item sd="0" x="361"/>
        <item sd="0" x="341"/>
        <item sd="0" x="356"/>
        <item sd="0" x="365"/>
        <item sd="0" x="397"/>
        <item sd="0" x="368"/>
        <item sd="0" x="367"/>
        <item sd="0" x="380"/>
        <item sd="0" x="374"/>
        <item sd="0" x="394"/>
        <item sd="0" x="362"/>
        <item sd="0" x="359"/>
        <item sd="0" x="412"/>
        <item sd="0" x="363"/>
        <item sd="0" x="370"/>
        <item sd="0" x="408"/>
        <item sd="0" x="410"/>
        <item sd="0" x="369"/>
        <item sd="0" x="372"/>
        <item sd="0" x="382"/>
        <item sd="0" x="383"/>
        <item sd="0" x="375"/>
        <item sd="0" x="376"/>
        <item sd="0" x="378"/>
        <item sd="0" x="371"/>
        <item sd="0" x="377"/>
        <item sd="0" x="384"/>
        <item sd="0" x="364"/>
        <item sd="0" x="379"/>
        <item sd="0" x="373"/>
        <item sd="0" x="401"/>
        <item sd="0" x="385"/>
        <item sd="0" x="409"/>
        <item sd="0" x="398"/>
        <item sd="0" x="381"/>
        <item sd="0" x="390"/>
        <item sd="0" x="400"/>
        <item sd="0" x="388"/>
        <item sd="0" x="393"/>
        <item sd="0" x="387"/>
        <item sd="0" x="391"/>
        <item sd="0" x="395"/>
        <item sd="0" x="396"/>
        <item sd="0" x="402"/>
        <item sd="0" x="386"/>
        <item sd="0" x="414"/>
        <item sd="0" x="404"/>
        <item sd="0" x="405"/>
        <item sd="0" x="421"/>
        <item sd="0" x="392"/>
        <item sd="0" x="411"/>
        <item sd="0" x="403"/>
        <item sd="0" x="413"/>
        <item sd="0" x="438"/>
        <item sd="0" x="415"/>
        <item sd="0" x="435"/>
        <item sd="0" x="399"/>
        <item sd="0" x="407"/>
        <item sd="0" x="436"/>
        <item sd="0" x="406"/>
        <item sd="0" x="418"/>
        <item sd="0" x="416"/>
        <item sd="0" x="420"/>
        <item sd="0" x="431"/>
        <item sd="0" x="419"/>
        <item sd="0" x="446"/>
        <item sd="0" x="424"/>
        <item sd="0" x="427"/>
        <item sd="0" x="430"/>
        <item sd="0" x="423"/>
        <item sd="0" x="444"/>
        <item sd="0" x="417"/>
        <item sd="0" x="428"/>
        <item sd="0" x="425"/>
        <item sd="0" x="432"/>
        <item sd="0" x="570"/>
        <item sd="0" x="437"/>
        <item sd="0" x="441"/>
        <item sd="0" x="455"/>
        <item sd="0" x="486"/>
        <item sd="0" x="433"/>
        <item sd="0" x="474"/>
        <item sd="0" x="456"/>
        <item sd="0" x="440"/>
        <item sd="0" x="442"/>
        <item sd="0" x="422"/>
        <item sd="0" x="439"/>
        <item sd="0" x="450"/>
        <item sd="0" x="443"/>
        <item sd="0" x="447"/>
        <item sd="0" x="429"/>
        <item sd="0" x="451"/>
        <item sd="0" x="457"/>
        <item sd="0" x="454"/>
        <item sd="0" x="445"/>
        <item sd="0" x="449"/>
        <item sd="0" x="452"/>
        <item sd="0" x="453"/>
        <item sd="0" x="448"/>
        <item sd="0" x="458"/>
        <item sd="0" x="465"/>
        <item sd="0" x="462"/>
        <item sd="0" x="460"/>
        <item sd="0" x="459"/>
        <item sd="0" x="466"/>
        <item sd="0" x="477"/>
        <item sd="0" x="463"/>
        <item sd="0" x="482"/>
        <item sd="0" x="467"/>
        <item sd="0" x="461"/>
        <item sd="0" x="469"/>
        <item sd="0" x="464"/>
        <item sd="0" x="472"/>
        <item sd="0" x="500"/>
        <item sd="0" x="470"/>
        <item sd="0" x="468"/>
        <item sd="0" x="471"/>
        <item sd="0" x="501"/>
        <item sd="0" x="499"/>
        <item sd="0" x="434"/>
        <item sd="0" x="476"/>
        <item sd="0" x="488"/>
        <item sd="0" x="479"/>
        <item sd="0" x="478"/>
        <item sd="0" x="484"/>
        <item sd="0" x="494"/>
        <item sd="0" x="473"/>
        <item sd="0" x="481"/>
        <item sd="0" x="487"/>
        <item sd="0" x="511"/>
        <item sd="0" x="510"/>
        <item sd="0" x="512"/>
        <item sd="0" x="485"/>
        <item sd="0" x="516"/>
        <item sd="0" x="496"/>
        <item sd="0" x="504"/>
        <item sd="0" x="513"/>
        <item sd="0" x="491"/>
        <item sd="0" x="492"/>
        <item sd="0" x="490"/>
        <item sd="0" x="495"/>
        <item sd="0" x="517"/>
        <item sd="0" x="498"/>
        <item sd="0" x="508"/>
        <item sd="0" x="483"/>
        <item sd="0" x="521"/>
        <item sd="0" x="506"/>
        <item sd="0" x="503"/>
        <item sd="0" x="520"/>
        <item sd="0" x="507"/>
        <item sd="0" x="522"/>
        <item sd="0" x="502"/>
        <item sd="0" x="493"/>
        <item sd="0" x="505"/>
        <item sd="0" x="524"/>
        <item sd="0" x="514"/>
        <item sd="0" x="519"/>
        <item sd="0" x="538"/>
        <item sd="0" x="518"/>
        <item sd="0" x="509"/>
        <item sd="0" x="515"/>
        <item sd="0" x="540"/>
        <item sd="0" x="526"/>
        <item sd="0" x="533"/>
        <item sd="0" x="497"/>
        <item sd="0" x="541"/>
        <item sd="0" x="532"/>
        <item sd="0" x="523"/>
        <item sd="0" x="551"/>
        <item sd="0" x="530"/>
        <item sd="0" x="535"/>
        <item sd="0" x="531"/>
        <item sd="0" x="537"/>
        <item sd="0" x="534"/>
        <item sd="0" x="546"/>
        <item sd="0" x="543"/>
        <item sd="0" x="529"/>
        <item sd="0" x="536"/>
        <item sd="0" x="574"/>
        <item sd="0" x="550"/>
        <item sd="0" x="539"/>
        <item sd="0" x="563"/>
        <item sd="0" x="542"/>
        <item sd="0" x="548"/>
        <item sd="0" x="545"/>
        <item sd="0" x="578"/>
        <item sd="0" x="553"/>
        <item sd="0" x="561"/>
        <item sd="0" x="571"/>
        <item sd="0" x="554"/>
        <item sd="0" x="565"/>
        <item sd="0" x="555"/>
        <item sd="0" x="547"/>
        <item sd="0" x="573"/>
        <item sd="0" x="549"/>
        <item sd="0" x="559"/>
        <item sd="0" x="557"/>
        <item sd="0" x="568"/>
        <item sd="0" x="552"/>
        <item sd="0" x="566"/>
        <item sd="0" x="576"/>
        <item sd="0" x="577"/>
        <item sd="0" x="564"/>
        <item sd="0" x="556"/>
        <item sd="0" x="575"/>
        <item sd="0" x="572"/>
        <item sd="0" x="562"/>
        <item sd="0" x="567"/>
        <item sd="0" x="558"/>
        <item sd="0" x="582"/>
        <item sd="0" x="588"/>
        <item sd="0" x="569"/>
        <item sd="0" x="579"/>
        <item sd="0" x="592"/>
        <item sd="0" x="584"/>
        <item sd="0" x="589"/>
        <item sd="0" x="595"/>
        <item sd="0" x="583"/>
        <item sd="0" x="586"/>
        <item sd="0" x="590"/>
        <item sd="0" x="581"/>
        <item sd="0" x="587"/>
        <item sd="0" x="585"/>
        <item sd="0" x="602"/>
        <item sd="0" x="598"/>
        <item sd="0" x="603"/>
        <item sd="0" x="601"/>
        <item sd="0" x="641"/>
        <item sd="0" x="591"/>
        <item sd="0" x="594"/>
        <item sd="0" x="599"/>
        <item sd="0" x="605"/>
        <item sd="0" x="593"/>
        <item sd="0" x="606"/>
        <item sd="0" x="596"/>
        <item sd="0" x="633"/>
        <item sd="0" x="597"/>
        <item sd="0" x="617"/>
        <item sd="0" x="600"/>
        <item sd="0" x="630"/>
        <item sd="0" x="625"/>
        <item sd="0" x="608"/>
        <item sd="0" x="609"/>
        <item sd="0" x="616"/>
        <item sd="0" x="621"/>
        <item sd="0" x="610"/>
        <item sd="0" x="612"/>
        <item sd="0" x="623"/>
        <item sd="0" x="615"/>
        <item sd="0" x="629"/>
        <item sd="0" x="634"/>
        <item sd="0" x="607"/>
        <item sd="0" x="622"/>
        <item sd="0" x="618"/>
        <item sd="0" x="604"/>
        <item sd="0" x="620"/>
        <item sd="0" x="626"/>
        <item sd="0" x="639"/>
        <item sd="0" x="635"/>
        <item sd="0" x="638"/>
        <item sd="0" x="613"/>
        <item sd="0" x="624"/>
        <item sd="0" x="614"/>
        <item sd="0" x="632"/>
        <item sd="0" x="636"/>
        <item sd="0" x="627"/>
        <item sd="0" x="678"/>
        <item sd="0" x="647"/>
        <item sd="0" x="652"/>
        <item sd="0" x="628"/>
        <item sd="0" x="650"/>
        <item sd="0" x="643"/>
        <item sd="0" x="640"/>
        <item sd="0" x="642"/>
        <item sd="0" x="646"/>
        <item sd="0" x="656"/>
        <item sd="0" x="651"/>
        <item sd="0" x="655"/>
        <item sd="0" x="654"/>
        <item sd="0" x="645"/>
        <item sd="0" x="637"/>
        <item sd="0" x="648"/>
        <item sd="0" x="649"/>
        <item sd="0" x="653"/>
        <item sd="0" x="690"/>
        <item sd="0" x="661"/>
        <item sd="0" x="644"/>
        <item sd="0" x="668"/>
        <item sd="0" x="675"/>
        <item sd="0" x="663"/>
        <item sd="0" x="664"/>
        <item sd="0" x="667"/>
        <item sd="0" x="715"/>
        <item sd="0" x="674"/>
        <item sd="0" x="658"/>
        <item sd="0" x="659"/>
        <item sd="0" x="688"/>
        <item sd="0" x="826"/>
        <item sd="0" x="681"/>
        <item sd="0" x="666"/>
        <item sd="0" x="673"/>
        <item sd="0" x="665"/>
        <item sd="0" x="714"/>
        <item sd="0" x="657"/>
        <item sd="0" x="662"/>
        <item sd="0" x="716"/>
        <item sd="0" x="686"/>
        <item sd="0" x="660"/>
        <item sd="0" x="669"/>
        <item sd="0" x="682"/>
        <item sd="0" x="705"/>
        <item sd="0" x="672"/>
        <item sd="0" x="677"/>
        <item sd="0" x="691"/>
        <item sd="0" x="670"/>
        <item sd="0" x="695"/>
        <item sd="0" x="697"/>
        <item sd="0" x="671"/>
        <item sd="0" x="692"/>
        <item sd="0" x="708"/>
        <item sd="0" x="719"/>
        <item sd="0" x="679"/>
        <item sd="0" x="683"/>
        <item sd="0" x="706"/>
        <item sd="0" x="680"/>
        <item sd="0" x="700"/>
        <item sd="0" x="684"/>
        <item sd="0" x="689"/>
        <item sd="0" x="685"/>
        <item sd="0" x="701"/>
        <item sd="0" x="699"/>
        <item sd="0" x="693"/>
        <item sd="0" x="730"/>
        <item sd="0" x="707"/>
        <item sd="0" x="687"/>
        <item sd="0" x="709"/>
        <item sd="0" x="720"/>
        <item sd="0" x="721"/>
        <item sd="0" x="702"/>
        <item sd="0" x="846"/>
        <item sd="0" x="694"/>
        <item sd="0" x="722"/>
        <item sd="0" x="738"/>
        <item sd="0" x="726"/>
        <item sd="0" x="703"/>
        <item sd="0" x="696"/>
        <item sd="0" x="710"/>
        <item sd="0" x="704"/>
        <item sd="0" x="761"/>
        <item sd="0" x="717"/>
        <item sd="0" x="786"/>
        <item sd="0" x="711"/>
        <item sd="0" x="723"/>
        <item sd="0" x="728"/>
        <item sd="0" x="718"/>
        <item sd="0" x="727"/>
        <item sd="0" x="732"/>
        <item sd="0" x="747"/>
        <item sd="0" x="724"/>
        <item sd="0" x="712"/>
        <item sd="0" x="739"/>
        <item sd="0" x="734"/>
        <item sd="0" x="713"/>
        <item sd="0" x="729"/>
        <item sd="0" x="733"/>
        <item sd="0" x="745"/>
        <item sd="0" x="725"/>
        <item sd="0" x="769"/>
        <item sd="0" x="741"/>
        <item sd="0" x="753"/>
        <item sd="0" x="736"/>
        <item sd="0" x="759"/>
        <item sd="0" x="782"/>
        <item sd="0" x="740"/>
        <item sd="0" x="737"/>
        <item sd="0" x="742"/>
        <item sd="0" x="746"/>
        <item sd="0" x="731"/>
        <item sd="0" x="735"/>
        <item sd="0" x="770"/>
        <item sd="0" x="762"/>
        <item sd="0" x="750"/>
        <item sd="0" x="743"/>
        <item sd="0" x="748"/>
        <item sd="0" x="751"/>
        <item sd="0" x="796"/>
        <item sd="0" x="763"/>
        <item sd="0" x="754"/>
        <item sd="0" x="771"/>
        <item sd="0" x="752"/>
        <item sd="0" x="780"/>
        <item sd="0" x="768"/>
        <item sd="0" x="828"/>
        <item sd="0" x="773"/>
        <item sd="0" x="775"/>
        <item sd="0" x="774"/>
        <item sd="0" x="755"/>
        <item sd="0" x="756"/>
        <item sd="0" x="787"/>
        <item sd="0" x="765"/>
        <item sd="0" x="749"/>
        <item sd="0" x="772"/>
        <item sd="0" x="757"/>
        <item sd="0" x="776"/>
        <item sd="0" x="758"/>
        <item sd="0" x="907"/>
        <item sd="0" x="764"/>
        <item sd="0" x="788"/>
        <item sd="0" x="766"/>
        <item sd="0" x="794"/>
        <item sd="0" x="797"/>
        <item sd="0" x="789"/>
        <item sd="0" x="817"/>
        <item sd="0" x="760"/>
        <item sd="0" x="783"/>
        <item sd="0" x="784"/>
        <item sd="0" x="790"/>
        <item sd="0" x="813"/>
        <item sd="0" x="802"/>
        <item sd="0" x="798"/>
        <item sd="0" x="807"/>
        <item sd="0" x="801"/>
        <item sd="0" x="827"/>
        <item sd="0" x="792"/>
        <item sd="0" x="830"/>
        <item sd="0" x="785"/>
        <item sd="0" x="795"/>
        <item sd="0" x="818"/>
        <item sd="0" x="800"/>
        <item sd="0" x="814"/>
        <item sd="0" x="803"/>
        <item sd="0" x="810"/>
        <item sd="0" x="816"/>
        <item sd="0" x="809"/>
        <item sd="0" x="819"/>
        <item sd="0" x="820"/>
        <item sd="0" x="832"/>
        <item sd="0" x="853"/>
        <item sd="0" x="821"/>
        <item sd="0" x="779"/>
        <item sd="0" x="791"/>
        <item sd="0" x="778"/>
        <item sd="0" x="842"/>
        <item sd="0" x="805"/>
        <item sd="0" x="812"/>
        <item sd="0" x="847"/>
        <item sd="0" x="822"/>
        <item sd="0" x="811"/>
        <item sd="0" x="833"/>
        <item sd="0" x="845"/>
        <item sd="0" x="806"/>
        <item sd="0" x="843"/>
        <item sd="0" x="829"/>
        <item sd="0" x="835"/>
        <item sd="0" x="834"/>
        <item sd="0" x="824"/>
        <item sd="0" x="825"/>
        <item sd="0" x="848"/>
        <item sd="0" x="823"/>
        <item sd="0" x="839"/>
        <item sd="0" x="836"/>
        <item sd="0" x="844"/>
        <item sd="0" x="849"/>
        <item sd="0" x="856"/>
        <item sd="0" x="855"/>
        <item sd="0" x="878"/>
        <item sd="0" x="854"/>
        <item sd="0" x="850"/>
        <item sd="0" x="857"/>
        <item sd="0" x="837"/>
        <item sd="0" x="838"/>
        <item sd="0" x="851"/>
        <item sd="0" x="852"/>
        <item sd="0" x="879"/>
        <item sd="0" x="866"/>
        <item sd="0" x="874"/>
        <item sd="0" x="908"/>
        <item sd="0" x="880"/>
        <item sd="0" x="875"/>
        <item sd="0" x="859"/>
        <item sd="0" x="840"/>
        <item sd="0" x="841"/>
        <item sd="0" x="865"/>
        <item sd="0" x="860"/>
        <item sd="0" x="893"/>
        <item sd="0" x="858"/>
        <item sd="0" x="861"/>
        <item sd="0" x="869"/>
        <item sd="0" x="871"/>
        <item sd="0" x="897"/>
        <item sd="0" x="867"/>
        <item sd="0" x="862"/>
        <item sd="0" x="904"/>
        <item sd="0" x="870"/>
        <item sd="0" x="888"/>
        <item sd="0" x="887"/>
        <item sd="0" x="872"/>
        <item sd="0" x="863"/>
        <item sd="0" x="891"/>
        <item sd="0" x="890"/>
        <item sd="0" x="892"/>
        <item sd="0" x="877"/>
        <item sd="0" x="895"/>
        <item sd="0" x="883"/>
        <item sd="0" x="882"/>
        <item sd="0" x="881"/>
        <item sd="0" x="905"/>
        <item sd="0" x="876"/>
        <item sd="0" x="889"/>
        <item sd="0" x="884"/>
        <item sd="0" x="885"/>
        <item sd="0" x="896"/>
        <item sd="0" x="906"/>
        <item sd="0" x="909"/>
        <item sd="0" x="951"/>
        <item sd="0" x="923"/>
        <item sd="0" x="934"/>
        <item sd="0" x="920"/>
        <item sd="0" x="929"/>
        <item sd="0" x="933"/>
        <item sd="0" x="898"/>
        <item sd="0" x="931"/>
        <item sd="0" x="922"/>
        <item sd="0" x="924"/>
        <item sd="0" x="942"/>
        <item sd="0" x="899"/>
        <item sd="0" x="911"/>
        <item sd="0" x="912"/>
        <item sd="0" x="903"/>
        <item sd="0" x="910"/>
        <item sd="0" x="900"/>
        <item sd="0" x="917"/>
        <item sd="0" x="913"/>
        <item sd="0" x="914"/>
        <item sd="0" x="932"/>
        <item sd="0" x="901"/>
        <item sd="0" x="918"/>
        <item sd="0" x="930"/>
        <item sd="0" x="902"/>
        <item sd="0" x="919"/>
        <item sd="0" x="928"/>
        <item sd="0" x="915"/>
        <item sd="0" x="984"/>
        <item sd="0" x="925"/>
        <item sd="0" x="916"/>
        <item sd="0" x="944"/>
        <item sd="0" x="936"/>
        <item sd="0" x="926"/>
        <item sd="0" x="935"/>
        <item sd="0" x="927"/>
        <item sd="0" x="945"/>
        <item sd="0" x="985"/>
        <item sd="0" x="921"/>
        <item sd="0" x="940"/>
        <item sd="0" x="952"/>
        <item sd="0" x="941"/>
        <item sd="0" x="953"/>
        <item sd="0" x="937"/>
        <item sd="0" x="938"/>
        <item sd="0" x="939"/>
        <item sd="0" x="943"/>
        <item sd="0" x="946"/>
        <item sd="0" x="986"/>
        <item sd="0" x="972"/>
        <item sd="0" x="947"/>
        <item sd="0" x="956"/>
        <item sd="0" x="948"/>
        <item sd="0" x="950"/>
        <item sd="0" x="962"/>
        <item sd="0" x="987"/>
        <item sd="0" x="958"/>
        <item sd="0" x="982"/>
        <item sd="0" x="964"/>
        <item sd="0" x="975"/>
        <item sd="0" x="955"/>
        <item sd="0" x="954"/>
        <item sd="0" x="957"/>
        <item sd="0" x="960"/>
        <item sd="0" x="949"/>
        <item sd="0" x="971"/>
        <item sd="0" x="973"/>
        <item sd="0" x="978"/>
        <item sd="0" x="959"/>
        <item sd="0" x="966"/>
        <item sd="0" x="965"/>
        <item sd="0" x="974"/>
        <item sd="0" x="963"/>
        <item sd="0" x="968"/>
        <item sd="0" x="983"/>
        <item sd="0" x="989"/>
        <item sd="0" x="992"/>
        <item sd="0" x="967"/>
        <item sd="0" x="979"/>
        <item sd="0" x="981"/>
        <item sd="0" x="976"/>
        <item sd="0" x="977"/>
        <item sd="0" x="980"/>
        <item sd="0" x="961"/>
        <item sd="0" x="970"/>
        <item sd="0" x="994"/>
        <item sd="0" x="990"/>
        <item sd="0" x="995"/>
        <item sd="0" x="993"/>
        <item sd="0" x="1002"/>
        <item sd="0" x="1006"/>
        <item sd="0" x="999"/>
        <item sd="0" x="998"/>
        <item sd="0" x="1001"/>
        <item sd="0" x="997"/>
        <item sd="0" x="1000"/>
        <item sd="0" x="1008"/>
        <item sd="0" x="996"/>
        <item sd="0" x="1010"/>
        <item sd="0" x="1005"/>
        <item sd="0" x="1004"/>
        <item sd="0" x="1016"/>
        <item sd="0" x="1015"/>
        <item sd="0" x="1003"/>
        <item sd="0" x="1013"/>
        <item sd="0" x="1012"/>
        <item sd="0" x="1011"/>
        <item sd="0" x="1021"/>
        <item sd="0" x="1022"/>
        <item sd="0" x="1020"/>
        <item sd="0" x="1024"/>
        <item sd="0" x="1025"/>
        <item sd="0" x="1033"/>
        <item sd="0" x="1007"/>
        <item sd="0" x="1031"/>
        <item sd="0" x="1009"/>
        <item sd="0" x="1062"/>
        <item sd="0" x="1014"/>
        <item sd="0" x="1018"/>
        <item sd="0" x="1032"/>
        <item sd="0" x="1043"/>
        <item sd="0" x="1036"/>
        <item sd="0" x="1035"/>
        <item sd="0" x="1028"/>
        <item sd="0" x="1029"/>
        <item sd="0" x="1042"/>
        <item sd="0" x="1019"/>
        <item sd="0" x="1074"/>
        <item sd="0" x="1026"/>
        <item sd="0" x="1037"/>
        <item sd="0" x="1017"/>
        <item sd="0" x="1064"/>
        <item sd="0" x="1048"/>
        <item sd="0" x="1050"/>
        <item sd="0" x="1040"/>
        <item sd="0" x="1041"/>
        <item sd="0" x="1053"/>
        <item sd="0" x="1055"/>
        <item sd="0" x="1044"/>
        <item sd="0" x="1030"/>
        <item sd="0" x="1046"/>
        <item sd="0" x="1038"/>
        <item sd="0" x="1075"/>
        <item sd="0" x="1079"/>
        <item sd="0" x="1039"/>
        <item sd="0" x="1083"/>
        <item sd="0" x="1066"/>
        <item sd="0" x="1052"/>
        <item sd="0" x="1063"/>
        <item sd="0" x="1071"/>
        <item sd="0" x="1045"/>
        <item sd="0" x="1049"/>
        <item sd="0" x="1051"/>
        <item sd="0" x="1076"/>
        <item sd="0" x="1057"/>
        <item sd="0" x="1103"/>
        <item sd="0" x="1056"/>
        <item sd="0" x="1081"/>
        <item sd="0" x="1058"/>
        <item sd="0" x="1059"/>
        <item sd="0" x="1072"/>
        <item sd="0" x="1070"/>
        <item sd="0" x="1060"/>
        <item sd="0" x="1061"/>
        <item sd="0" x="1082"/>
        <item sd="0" x="1054"/>
        <item sd="0" x="1067"/>
        <item sd="0" x="1065"/>
        <item sd="0" x="1068"/>
        <item sd="0" x="1084"/>
        <item sd="0" x="1110"/>
        <item sd="0" x="1111"/>
        <item sd="0" x="1098"/>
        <item sd="0" x="1130"/>
        <item sd="0" x="1142"/>
        <item sd="0" x="1085"/>
        <item sd="0" x="1091"/>
        <item sd="0" x="1141"/>
        <item sd="0" x="1073"/>
        <item sd="0" x="1099"/>
        <item sd="0" x="1108"/>
        <item sd="0" x="1100"/>
        <item sd="0" x="1097"/>
        <item sd="0" x="1077"/>
        <item sd="0" x="1080"/>
        <item sd="0" x="1088"/>
        <item sd="0" x="1086"/>
        <item sd="0" x="1131"/>
        <item sd="0" x="1123"/>
        <item sd="0" x="1105"/>
        <item sd="0" x="1126"/>
        <item sd="0" x="1090"/>
        <item sd="0" x="1128"/>
        <item sd="0" x="1093"/>
        <item sd="0" x="1095"/>
        <item sd="0" x="1094"/>
        <item sd="0" x="1092"/>
        <item sd="0" x="1124"/>
        <item sd="0" x="1101"/>
        <item sd="0" x="1120"/>
        <item sd="0" x="1096"/>
        <item sd="0" x="1125"/>
        <item sd="0" x="1132"/>
        <item sd="0" x="1106"/>
        <item sd="0" x="1127"/>
        <item sd="0" x="1121"/>
        <item sd="0" x="1129"/>
        <item sd="0" x="1119"/>
        <item sd="0" x="1102"/>
        <item sd="0" x="1107"/>
        <item sd="0" x="1109"/>
        <item sd="0" x="1113"/>
        <item sd="0" x="1112"/>
        <item sd="0" x="1115"/>
        <item sd="0" x="1118"/>
        <item sd="0" x="1089"/>
        <item sd="0" x="1117"/>
        <item sd="0" x="1114"/>
        <item sd="0" x="1104"/>
        <item sd="0" x="1135"/>
        <item sd="0" x="1155"/>
        <item sd="0" x="1166"/>
        <item sd="0" x="1136"/>
        <item sd="0" x="1122"/>
        <item sd="0" x="1143"/>
        <item sd="0" x="1154"/>
        <item sd="0" x="1156"/>
        <item sd="0" x="1150"/>
        <item sd="0" x="1133"/>
        <item sd="0" x="1148"/>
        <item sd="0" x="1149"/>
        <item sd="0" x="1144"/>
        <item sd="0" x="1145"/>
        <item sd="0" x="1167"/>
        <item sd="0" x="1169"/>
        <item sd="0" x="1137"/>
        <item sd="0" x="1138"/>
        <item sd="0" x="1139"/>
        <item sd="0" x="1140"/>
        <item sd="0" x="1184"/>
        <item sd="0" x="1152"/>
        <item sd="0" x="1163"/>
        <item sd="0" x="1165"/>
        <item sd="0" x="1146"/>
        <item sd="0" x="1158"/>
        <item sd="0" x="1134"/>
        <item sd="0" x="1170"/>
        <item sd="0" x="1153"/>
        <item sd="0" x="1147"/>
        <item sd="0" x="1160"/>
        <item sd="0" x="1178"/>
        <item sd="0" x="1179"/>
        <item sd="0" x="1177"/>
        <item sd="0" x="1180"/>
        <item sd="0" x="1162"/>
        <item sd="0" x="1175"/>
        <item sd="0" x="1159"/>
        <item sd="0" x="1204"/>
        <item sd="0" x="1171"/>
        <item sd="0" x="1157"/>
        <item sd="0" x="1172"/>
        <item sd="0" x="1173"/>
        <item sd="0" x="1199"/>
        <item sd="0" x="1223"/>
        <item sd="0" x="1185"/>
        <item sd="0" x="1227"/>
        <item sd="0" x="1174"/>
        <item sd="0" x="1226"/>
        <item sd="0" x="1183"/>
        <item sd="0" x="1202"/>
        <item sd="0" x="1164"/>
        <item sd="0" x="1176"/>
        <item sd="0" x="1194"/>
        <item sd="0" x="1193"/>
        <item sd="0" x="1209"/>
        <item sd="0" x="1196"/>
        <item sd="0" x="1181"/>
        <item sd="0" x="1188"/>
        <item sd="0" x="1197"/>
        <item sd="0" x="1198"/>
        <item sd="0" x="1219"/>
        <item sd="0" x="1189"/>
        <item sd="0" x="1216"/>
        <item sd="0" x="1229"/>
        <item sd="0" x="1200"/>
        <item sd="0" x="1220"/>
        <item sd="0" x="1186"/>
        <item sd="0" x="1190"/>
        <item sd="0" x="1217"/>
        <item sd="0" x="1205"/>
        <item sd="0" x="1192"/>
        <item sd="0" x="1230"/>
        <item sd="0" x="1187"/>
        <item sd="0" x="1224"/>
        <item sd="0" x="1211"/>
        <item sd="0" x="1210"/>
        <item sd="0" x="1208"/>
        <item sd="0" x="1212"/>
        <item sd="0" x="1206"/>
        <item sd="0" x="1207"/>
        <item sd="0" x="1221"/>
        <item sd="0" x="1222"/>
        <item sd="0" x="1201"/>
        <item sd="0" x="1233"/>
        <item sd="0" x="1213"/>
        <item sd="0" x="1235"/>
        <item sd="0" x="1236"/>
        <item sd="0" x="1214"/>
        <item sd="0" x="1234"/>
        <item sd="0" x="1225"/>
        <item sd="0" x="1218"/>
        <item sd="0" x="1228"/>
        <item sd="0" x="1237"/>
        <item sd="0" x="1215"/>
        <item sd="0" x="1232"/>
        <item sd="0" x="1238"/>
        <item x="24"/>
        <item x="38"/>
        <item x="48"/>
        <item x="41"/>
        <item x="50"/>
        <item x="67"/>
        <item x="76"/>
        <item x="94"/>
        <item x="109"/>
        <item x="143"/>
        <item x="217"/>
        <item x="226"/>
        <item x="240"/>
        <item x="273"/>
        <item x="270"/>
        <item x="293"/>
        <item x="296"/>
        <item x="306"/>
        <item x="308"/>
        <item x="327"/>
        <item x="344"/>
        <item x="347"/>
        <item x="389"/>
        <item x="426"/>
        <item x="480"/>
        <item x="475"/>
        <item x="489"/>
        <item x="528"/>
        <item x="525"/>
        <item x="527"/>
        <item x="544"/>
        <item x="560"/>
        <item x="580"/>
        <item x="611"/>
        <item x="619"/>
        <item x="631"/>
        <item x="676"/>
        <item x="698"/>
        <item x="744"/>
        <item x="777"/>
        <item x="767"/>
        <item x="781"/>
        <item x="799"/>
        <item x="804"/>
        <item x="793"/>
        <item x="808"/>
        <item x="815"/>
        <item x="831"/>
        <item x="864"/>
        <item x="873"/>
        <item x="868"/>
        <item x="886"/>
        <item x="894"/>
        <item x="969"/>
        <item x="991"/>
        <item x="988"/>
        <item x="1023"/>
        <item x="1027"/>
        <item x="1034"/>
        <item x="1047"/>
        <item x="1069"/>
        <item x="1078"/>
        <item x="1087"/>
        <item x="1116"/>
        <item x="1151"/>
        <item x="1161"/>
        <item x="1182"/>
        <item x="1168"/>
        <item x="1191"/>
        <item x="1195"/>
        <item x="1203"/>
        <item x="1231"/>
        <item x="1244"/>
        <item x="1245"/>
        <item x="1246"/>
        <item x="1239"/>
        <item x="1241"/>
        <item x="1247"/>
        <item x="1248"/>
        <item x="1252"/>
        <item x="1240"/>
        <item x="1249"/>
        <item x="1242"/>
        <item x="1250"/>
        <item x="1243"/>
        <item x="1251"/>
        <item x="1254"/>
        <item x="1257"/>
        <item x="1255"/>
        <item x="1253"/>
        <item x="1258"/>
        <item x="1256"/>
        <item x="1262"/>
        <item x="1266"/>
        <item x="1268"/>
        <item x="1263"/>
        <item x="1269"/>
        <item x="1270"/>
        <item x="1271"/>
        <item x="1259"/>
        <item x="1260"/>
        <item x="1272"/>
        <item x="1273"/>
        <item x="1274"/>
        <item x="1264"/>
        <item x="1267"/>
        <item x="1261"/>
        <item x="1265"/>
        <item x="1275"/>
        <item x="1277"/>
        <item x="1278"/>
        <item x="1282"/>
        <item x="1283"/>
        <item x="1279"/>
        <item x="1284"/>
        <item x="1292"/>
        <item x="1281"/>
        <item x="1285"/>
        <item x="1290"/>
        <item x="1286"/>
        <item x="1287"/>
        <item x="1291"/>
        <item x="1280"/>
        <item x="1289"/>
        <item x="1276"/>
        <item x="1288"/>
        <item x="1296"/>
        <item x="1297"/>
        <item x="1300"/>
        <item x="1301"/>
        <item x="1298"/>
        <item x="1302"/>
        <item x="1293"/>
        <item x="1303"/>
        <item x="1304"/>
        <item x="1305"/>
        <item x="1294"/>
        <item x="1306"/>
        <item x="1307"/>
        <item x="1295"/>
        <item x="1308"/>
        <item x="1309"/>
        <item x="1299"/>
        <item x="1311"/>
        <item x="1315"/>
        <item x="1310"/>
        <item x="1312"/>
        <item x="1313"/>
        <item x="1314"/>
        <item x="1325"/>
        <item x="1319"/>
        <item x="1326"/>
        <item x="1320"/>
        <item x="1321"/>
        <item x="1327"/>
        <item x="1322"/>
        <item x="1316"/>
        <item x="1323"/>
        <item x="1332"/>
        <item x="1333"/>
        <item x="1324"/>
        <item x="1328"/>
        <item x="1329"/>
        <item x="1317"/>
        <item x="1318"/>
        <item x="1330"/>
        <item x="1331"/>
        <item x="1336"/>
        <item x="1340"/>
        <item x="1337"/>
        <item x="1338"/>
        <item x="1341"/>
        <item x="1342"/>
        <item x="1339"/>
        <item x="1343"/>
        <item x="1334"/>
        <item x="1335"/>
        <item x="1346"/>
        <item x="1347"/>
        <item x="1348"/>
        <item x="1349"/>
        <item x="1350"/>
        <item x="1344"/>
        <item x="1351"/>
        <item x="1345"/>
        <item x="1352"/>
        <item x="1353"/>
        <item x="1355"/>
        <item x="1356"/>
        <item x="1357"/>
        <item x="1354"/>
        <item x="1358"/>
        <item x="1359"/>
        <item x="1360"/>
        <item x="1361"/>
        <item x="1362"/>
        <item x="1363"/>
        <item x="1364"/>
        <item x="1365"/>
        <item x="1369"/>
        <item x="1370"/>
        <item x="1366"/>
        <item x="1367"/>
        <item x="1372"/>
        <item x="1368"/>
        <item x="1371"/>
        <item x="1376"/>
        <item x="1373"/>
        <item x="1382"/>
        <item x="1383"/>
        <item x="1384"/>
        <item x="1385"/>
        <item x="1379"/>
        <item x="1386"/>
        <item x="1387"/>
        <item x="1380"/>
        <item x="1377"/>
        <item x="1388"/>
        <item x="1374"/>
        <item x="1375"/>
        <item x="1381"/>
        <item x="1378"/>
        <item x="1389"/>
        <item x="1395"/>
        <item x="1399"/>
        <item x="1400"/>
        <item x="1391"/>
        <item x="1396"/>
        <item x="1407"/>
        <item x="1392"/>
        <item x="1398"/>
        <item x="1401"/>
        <item x="1397"/>
        <item x="1402"/>
        <item x="1393"/>
        <item x="1406"/>
        <item x="1394"/>
        <item x="1403"/>
        <item x="1404"/>
        <item x="1405"/>
        <item x="1411"/>
        <item x="1416"/>
        <item x="1412"/>
        <item x="1413"/>
        <item x="1414"/>
        <item x="1409"/>
        <item x="1410"/>
        <item x="1420"/>
        <item x="1417"/>
        <item x="1408"/>
        <item x="1418"/>
        <item x="1419"/>
        <item x="1415"/>
        <item x="1424"/>
        <item x="1422"/>
        <item x="1425"/>
        <item x="1426"/>
        <item x="1423"/>
        <item x="1430"/>
        <item x="1427"/>
        <item x="1428"/>
        <item x="1429"/>
        <item x="1421"/>
        <item x="1431"/>
        <item x="1439"/>
        <item x="1438"/>
        <item x="1432"/>
        <item x="1433"/>
        <item x="1434"/>
        <item x="1435"/>
        <item x="1440"/>
        <item x="1441"/>
        <item x="1436"/>
        <item x="1437"/>
        <item x="1448"/>
        <item x="1442"/>
        <item x="1446"/>
        <item x="1453"/>
        <item x="1454"/>
        <item x="1449"/>
        <item x="1455"/>
        <item x="1443"/>
        <item x="1450"/>
        <item x="1444"/>
        <item x="1447"/>
        <item x="1451"/>
        <item x="1452"/>
        <item x="1445"/>
        <item x="1459"/>
        <item x="1456"/>
        <item x="1460"/>
        <item x="1461"/>
        <item x="1462"/>
        <item x="1463"/>
        <item x="1457"/>
        <item x="1458"/>
        <item x="1464"/>
        <item x="1465"/>
        <item x="1485"/>
        <item x="1469"/>
        <item x="1473"/>
        <item x="1470"/>
        <item x="1474"/>
        <item x="1466"/>
        <item x="1467"/>
        <item x="1471"/>
        <item x="1468"/>
        <item x="1475"/>
        <item x="1476"/>
        <item x="1477"/>
        <item x="1478"/>
        <item x="1479"/>
        <item x="1486"/>
        <item x="1472"/>
        <item x="1480"/>
        <item x="1481"/>
        <item x="1482"/>
        <item sd="0" x="1483"/>
        <item x="1484"/>
        <item x="1489"/>
        <item x="1490"/>
        <item x="1487"/>
        <item x="1488"/>
        <item x="1491"/>
        <item x="1495"/>
        <item x="1494"/>
        <item x="1500"/>
        <item x="1492"/>
        <item x="1501"/>
        <item x="1493"/>
        <item x="1502"/>
        <item x="1496"/>
        <item x="1497"/>
        <item x="1498"/>
        <item x="1499"/>
        <item x="1506"/>
        <item x="1507"/>
        <item x="1508"/>
        <item x="1509"/>
        <item x="1505"/>
        <item x="1503"/>
        <item x="1510"/>
        <item x="1511"/>
        <item x="1512"/>
        <item x="1504"/>
        <item x="1523"/>
        <item x="1515"/>
        <item x="1518"/>
        <item x="1516"/>
        <item x="1524"/>
        <item x="1525"/>
        <item x="1517"/>
        <item x="1526"/>
        <item x="1513"/>
        <item x="1519"/>
        <item x="1520"/>
        <item x="1514"/>
        <item x="1521"/>
        <item x="1522"/>
        <item x="1527"/>
        <item x="1528"/>
        <item x="1529"/>
        <item x="1534"/>
        <item x="1535"/>
        <item x="1531"/>
        <item x="1532"/>
        <item x="1533"/>
        <item x="1530"/>
        <item x="1536"/>
        <item x="1537"/>
        <item x="1538"/>
        <item x="1539"/>
        <item x="1540"/>
        <item x="1541"/>
        <item x="1547"/>
        <item x="1543"/>
        <item x="1542"/>
        <item x="1548"/>
        <item x="1544"/>
        <item x="1549"/>
        <item x="1550"/>
        <item x="1545"/>
        <item x="1551"/>
        <item x="1552"/>
        <item x="1546"/>
        <item x="1557"/>
        <item x="1556"/>
        <item x="1558"/>
        <item x="1553"/>
        <item x="1554"/>
        <item x="1559"/>
        <item x="1560"/>
        <item x="1561"/>
        <item x="1562"/>
        <item x="1555"/>
        <item x="1564"/>
        <item x="1572"/>
        <item x="1563"/>
        <item x="1565"/>
        <item x="1566"/>
        <item x="1567"/>
        <item x="1568"/>
        <item x="1569"/>
        <item x="1570"/>
        <item x="1571"/>
        <item x="1578"/>
        <item x="1582"/>
        <item x="1574"/>
        <item x="1575"/>
        <item x="1576"/>
        <item x="1573"/>
        <item x="1577"/>
        <item x="1579"/>
        <item x="1580"/>
        <item x="1583"/>
        <item x="1581"/>
        <item x="1584"/>
        <item x="1589"/>
        <item x="1590"/>
        <item x="1585"/>
        <item x="1591"/>
        <item x="1586"/>
        <item x="1587"/>
        <item x="1588"/>
        <item x="1596"/>
        <item x="1593"/>
        <item x="1592"/>
        <item x="1594"/>
        <item x="1595"/>
        <item x="1597"/>
        <item x="1598"/>
        <item x="1601"/>
        <item x="1602"/>
        <item x="1600"/>
        <item x="1599"/>
        <item x="1603"/>
        <item x="1604"/>
        <item x="1605"/>
        <item x="1611"/>
        <item x="1612"/>
        <item x="1606"/>
        <item x="1607"/>
        <item x="1608"/>
        <item x="1615"/>
        <item x="1609"/>
        <item x="1616"/>
        <item x="1617"/>
        <item x="1613"/>
        <item x="1618"/>
        <item x="1614"/>
        <item x="1610"/>
        <item x="1622"/>
        <item x="1623"/>
        <item x="1624"/>
        <item x="1619"/>
        <item x="1620"/>
        <item x="1621"/>
        <item x="1625"/>
        <item x="1626"/>
        <item x="1627"/>
        <item x="1628"/>
        <item x="1629"/>
        <item x="1630"/>
        <item x="1631"/>
        <item x="220"/>
        <item x="1632"/>
        <item x="1633"/>
        <item x="1634"/>
        <item x="1635"/>
        <item x="1390"/>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m="1" x="2457"/>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m="1" x="2456"/>
        <item x="2450"/>
        <item x="2451"/>
        <item x="2452"/>
        <item x="2453"/>
        <item x="2454"/>
        <item x="2455"/>
        <item t="default" sd="0"/>
      </items>
    </pivotField>
    <pivotField dataField="1" showAll="0"/>
    <pivotField axis="axisRow" showAll="0" sortType="descending">
      <items count="334">
        <item sd="0" m="1" x="332"/>
        <item sd="0" x="119"/>
        <item sd="0" x="116"/>
        <item sd="0" x="189"/>
        <item sd="0" x="257"/>
        <item sd="0" x="105"/>
        <item sd="0" x="233"/>
        <item sd="0" x="232"/>
        <item sd="0" x="108"/>
        <item sd="0" x="143"/>
        <item sd="0" x="254"/>
        <item sd="0" x="210"/>
        <item sd="0" x="46"/>
        <item sd="0" x="135"/>
        <item sd="0" x="25"/>
        <item sd="0" x="67"/>
        <item sd="0" x="284"/>
        <item sd="0" x="114"/>
        <item sd="0" x="240"/>
        <item sd="0" x="43"/>
        <item sd="0" x="146"/>
        <item sd="0" x="96"/>
        <item sd="0" x="64"/>
        <item sd="0" x="219"/>
        <item sd="0" x="103"/>
        <item sd="0" x="190"/>
        <item sd="0" x="245"/>
        <item sd="0" x="138"/>
        <item sd="0" x="3"/>
        <item sd="0" x="121"/>
        <item sd="0" x="237"/>
        <item sd="0" x="255"/>
        <item sd="0" x="166"/>
        <item sd="0" x="253"/>
        <item sd="0" x="197"/>
        <item sd="0" x="10"/>
        <item sd="0" x="35"/>
        <item sd="0" x="152"/>
        <item sd="0" x="98"/>
        <item sd="0" x="23"/>
        <item sd="0" x="51"/>
        <item sd="0" x="136"/>
        <item sd="0" x="40"/>
        <item sd="0" x="31"/>
        <item sd="0" x="16"/>
        <item sd="0" x="227"/>
        <item sd="0" x="61"/>
        <item sd="0" x="236"/>
        <item sd="0" x="49"/>
        <item sd="0" x="30"/>
        <item sd="0" x="153"/>
        <item sd="0" x="204"/>
        <item sd="0" x="142"/>
        <item sd="0" x="9"/>
        <item sd="0" x="38"/>
        <item sd="0" x="163"/>
        <item sd="0" x="60"/>
        <item sd="0" x="247"/>
        <item sd="0" x="54"/>
        <item sd="0" x="18"/>
        <item sd="0" x="48"/>
        <item sd="0" x="28"/>
        <item sd="0" x="193"/>
        <item sd="0" x="250"/>
        <item sd="0" x="206"/>
        <item sd="0" x="41"/>
        <item sd="0" x="56"/>
        <item sd="0" x="120"/>
        <item sd="0" x="45"/>
        <item sd="0" x="194"/>
        <item sd="0" x="246"/>
        <item sd="0" x="225"/>
        <item sd="0" x="167"/>
        <item sd="0" x="209"/>
        <item sd="0" x="183"/>
        <item sd="0" x="181"/>
        <item sd="0" x="144"/>
        <item sd="0" x="59"/>
        <item sd="0" x="215"/>
        <item sd="0" x="93"/>
        <item sd="0" x="224"/>
        <item sd="0" x="141"/>
        <item sd="0" x="72"/>
        <item sd="0" x="248"/>
        <item sd="0" x="65"/>
        <item sd="0" x="115"/>
        <item sd="0" x="131"/>
        <item sd="0" x="15"/>
        <item sd="0" x="151"/>
        <item sd="0" x="24"/>
        <item sd="0" x="85"/>
        <item sd="0" x="195"/>
        <item sd="0" x="29"/>
        <item sd="0" x="202"/>
        <item sd="0" x="83"/>
        <item sd="0" x="234"/>
        <item sd="0" x="130"/>
        <item sd="0" x="205"/>
        <item sd="0" x="127"/>
        <item sd="0" x="211"/>
        <item sd="0" x="112"/>
        <item sd="0" x="52"/>
        <item sd="0" x="53"/>
        <item sd="0" x="223"/>
        <item sd="0" x="128"/>
        <item sd="0" x="5"/>
        <item sd="0" x="80"/>
        <item sd="0" x="70"/>
        <item sd="0" x="218"/>
        <item sd="0" x="106"/>
        <item sd="0" x="164"/>
        <item sd="0" x="82"/>
        <item sd="0" x="50"/>
        <item sd="0" x="239"/>
        <item sd="0" x="14"/>
        <item sd="0" x="1"/>
        <item sd="0" x="249"/>
        <item sd="0" x="244"/>
        <item sd="0" x="76"/>
        <item sd="0" x="89"/>
        <item sd="0" x="20"/>
        <item sd="0" x="213"/>
        <item sd="0" x="104"/>
        <item sd="0" x="168"/>
        <item sd="0" x="62"/>
        <item sd="0" x="242"/>
        <item sd="0" x="26"/>
        <item sd="0" x="221"/>
        <item sd="0" x="55"/>
        <item sd="0" x="139"/>
        <item sd="0" x="90"/>
        <item sd="0" x="214"/>
        <item sd="0" x="216"/>
        <item sd="0" x="191"/>
        <item sd="0" x="132"/>
        <item sd="0" x="118"/>
        <item sd="0" x="37"/>
        <item sd="0" x="229"/>
        <item sd="0" x="174"/>
        <item sd="0" x="172"/>
        <item sd="0" x="220"/>
        <item sd="0" x="162"/>
        <item sd="0" x="77"/>
        <item sd="0" x="69"/>
        <item sd="0" x="2"/>
        <item sd="0" x="27"/>
        <item sd="0" x="68"/>
        <item sd="0" x="17"/>
        <item sd="0" x="226"/>
        <item sd="0" x="125"/>
        <item sd="0" x="73"/>
        <item sd="0" x="217"/>
        <item sd="0" x="113"/>
        <item sd="0" x="137"/>
        <item sd="0" x="187"/>
        <item sd="0" x="235"/>
        <item sd="0" x="243"/>
        <item sd="0" x="92"/>
        <item sd="0" x="192"/>
        <item sd="0" x="81"/>
        <item sd="0" x="84"/>
        <item sd="0" x="74"/>
        <item sd="0" x="75"/>
        <item sd="0" x="57"/>
        <item sd="0" x="117"/>
        <item sd="0" x="19"/>
        <item sd="0" x="252"/>
        <item sd="0" x="47"/>
        <item sd="0" x="39"/>
        <item sd="0" x="12"/>
        <item sd="0" x="109"/>
        <item sd="0" x="251"/>
        <item sd="0" x="101"/>
        <item sd="0" x="230"/>
        <item sd="0" x="22"/>
        <item sd="0" x="222"/>
        <item sd="0" x="100"/>
        <item sd="0" x="79"/>
        <item sd="0" x="133"/>
        <item sd="0" x="177"/>
        <item sd="0" x="147"/>
        <item sd="0" x="36"/>
        <item sd="0" x="44"/>
        <item sd="0" x="78"/>
        <item sd="0" x="238"/>
        <item sd="0" x="148"/>
        <item sd="0" x="123"/>
        <item sd="0" x="7"/>
        <item sd="0" x="176"/>
        <item sd="0" x="184"/>
        <item sd="0" x="122"/>
        <item sd="0" x="208"/>
        <item sd="0" x="157"/>
        <item sd="0" x="87"/>
        <item sd="0" x="42"/>
        <item sd="0" x="107"/>
        <item sd="0" x="212"/>
        <item sd="0" x="129"/>
        <item sd="0" x="201"/>
        <item sd="0" x="0"/>
        <item sd="0" x="4"/>
        <item sd="0" x="6"/>
        <item sd="0" x="8"/>
        <item sd="0" x="11"/>
        <item sd="0" x="13"/>
        <item sd="0" x="21"/>
        <item sd="0" x="34"/>
        <item sd="0" x="32"/>
        <item sd="0" x="33"/>
        <item sd="0" x="58"/>
        <item sd="0" x="63"/>
        <item sd="0" x="66"/>
        <item sd="0" x="71"/>
        <item sd="0" x="86"/>
        <item sd="0" x="88"/>
        <item sd="0" x="91"/>
        <item sd="0" x="94"/>
        <item sd="0" x="95"/>
        <item sd="0" x="97"/>
        <item sd="0" x="99"/>
        <item sd="0" x="102"/>
        <item sd="0" x="110"/>
        <item sd="0" x="111"/>
        <item sd="0" x="126"/>
        <item sd="0" x="124"/>
        <item sd="0" x="134"/>
        <item sd="0" x="140"/>
        <item sd="0" x="145"/>
        <item sd="0" x="149"/>
        <item sd="0" x="150"/>
        <item sd="0" x="154"/>
        <item sd="0" x="155"/>
        <item sd="0" x="156"/>
        <item sd="0" x="158"/>
        <item sd="0" x="159"/>
        <item sd="0" x="161"/>
        <item sd="0" x="160"/>
        <item sd="0" x="165"/>
        <item sd="0" x="169"/>
        <item sd="0" x="170"/>
        <item sd="0" x="171"/>
        <item sd="0" x="173"/>
        <item sd="0" x="175"/>
        <item sd="0" x="178"/>
        <item sd="0" x="179"/>
        <item sd="0" x="180"/>
        <item sd="0" x="182"/>
        <item sd="0" x="185"/>
        <item sd="0" x="188"/>
        <item sd="0" x="196"/>
        <item sd="0" x="199"/>
        <item sd="0" x="198"/>
        <item sd="0" x="186"/>
        <item sd="0" x="200"/>
        <item sd="0" x="203"/>
        <item sd="0" x="207"/>
        <item sd="0" x="228"/>
        <item sd="0" x="231"/>
        <item sd="0" x="241"/>
        <item sd="0" x="256"/>
        <item sd="0" x="258"/>
        <item sd="0" x="261"/>
        <item sd="0" x="259"/>
        <item sd="0" x="260"/>
        <item sd="0" x="263"/>
        <item sd="0" x="262"/>
        <item sd="0" x="264"/>
        <item sd="0" x="265"/>
        <item sd="0" x="266"/>
        <item sd="0" x="267"/>
        <item sd="0" x="268"/>
        <item sd="0" x="269"/>
        <item sd="0" x="270"/>
        <item sd="0" x="271"/>
        <item sd="0" x="272"/>
        <item sd="0" x="273"/>
        <item sd="0" x="274"/>
        <item sd="0" x="275"/>
        <item sd="0" x="276"/>
        <item sd="0" x="278"/>
        <item sd="0" x="277"/>
        <item sd="0" x="279"/>
        <item sd="0" x="281"/>
        <item sd="0" x="280"/>
        <item sd="0" x="282"/>
        <item sd="0" x="283"/>
        <item sd="0" x="285"/>
        <item sd="0" x="286"/>
        <item sd="0" x="287"/>
        <item x="288"/>
        <item x="289"/>
        <item x="290"/>
        <item x="291"/>
        <item x="292"/>
        <item x="293"/>
        <item x="294"/>
        <item x="295"/>
        <item x="296"/>
        <item x="297"/>
        <item x="298"/>
        <item x="299"/>
        <item x="300"/>
        <item x="302"/>
        <item x="303"/>
        <item x="304"/>
        <item x="305"/>
        <item x="306"/>
        <item x="307"/>
        <item x="308"/>
        <item x="309"/>
        <item x="310"/>
        <item x="311"/>
        <item x="312"/>
        <item x="301"/>
        <item x="313"/>
        <item x="314"/>
        <item x="315"/>
        <item x="316"/>
        <item x="317"/>
        <item x="318"/>
        <item x="320"/>
        <item x="319"/>
        <item x="321"/>
        <item x="322"/>
        <item x="323"/>
        <item x="324"/>
        <item x="325"/>
        <item x="326"/>
        <item x="327"/>
        <item x="328"/>
        <item x="329"/>
        <item x="330"/>
        <item x="331"/>
        <item t="default" sd="0"/>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21">
        <item sd="0" x="0"/>
        <item sd="0" x="6"/>
        <item sd="0" x="5"/>
        <item sd="0" x="3"/>
        <item sd="0" m="1" x="19"/>
        <item sd="0" x="4"/>
        <item sd="0" x="1"/>
        <item sd="0" x="2"/>
        <item sd="0" x="13"/>
        <item sd="0" x="12"/>
        <item sd="0" x="17"/>
        <item sd="0" x="14"/>
        <item sd="0" x="7"/>
        <item sd="0" x="8"/>
        <item sd="0" x="9"/>
        <item sd="0" x="10"/>
        <item sd="0" x="11"/>
        <item sd="0" x="15"/>
        <item sd="0" x="16"/>
        <item x="18"/>
        <item t="default" sd="0"/>
      </items>
      <autoSortScope>
        <pivotArea dataOnly="0" outline="0" fieldPosition="0">
          <references count="1">
            <reference field="4294967294" count="1" selected="0">
              <x v="0"/>
            </reference>
          </references>
        </pivotArea>
      </autoSortScope>
    </pivotField>
    <pivotField axis="axisRow" showAll="0" sortType="descending">
      <items count="16">
        <item sd="0" x="5"/>
        <item sd="0" x="0"/>
        <item sd="0" m="1" x="14"/>
        <item sd="0" x="1"/>
        <item sd="0" x="7"/>
        <item sd="0" x="4"/>
        <item sd="0" x="9"/>
        <item sd="0" x="2"/>
        <item sd="0" x="3"/>
        <item sd="0" x="8"/>
        <item sd="0" x="6"/>
        <item sd="0" m="1" x="13"/>
        <item sd="0" x="10"/>
        <item sd="0" x="11"/>
        <item x="12"/>
        <item t="default" sd="0"/>
      </items>
      <autoSortScope>
        <pivotArea dataOnly="0" outline="0" fieldPosition="0">
          <references count="1">
            <reference field="4294967294" count="1" selected="0">
              <x v="0"/>
            </reference>
          </references>
        </pivotArea>
      </autoSortScope>
    </pivotField>
    <pivotField numFmtId="14" showAll="0"/>
    <pivotField showAll="0"/>
    <pivotField showAll="0"/>
    <pivotField showAll="0"/>
    <pivotField showAll="0"/>
    <pivotField showAll="0"/>
    <pivotField showAll="0"/>
    <pivotField axis="axisRow" showAll="0">
      <items count="3">
        <item sd="0" m="1" x="1"/>
        <item x="0"/>
        <item t="default" sd="0"/>
      </items>
    </pivotField>
    <pivotField axis="axisRow" showAll="0">
      <items count="12">
        <item sd="0" x="0"/>
        <item sd="0" x="1"/>
        <item sd="0" x="2"/>
        <item sd="0" x="3"/>
        <item sd="0" x="4"/>
        <item sd="0" x="5"/>
        <item sd="0" x="6"/>
        <item sd="0" x="7"/>
        <item sd="0" x="8"/>
        <item x="9"/>
        <item x="10"/>
        <item t="default" sd="0"/>
      </items>
    </pivotField>
    <pivotField showAll="0"/>
    <pivotField showAll="0"/>
    <pivotField showAll="0"/>
  </pivotFields>
  <rowFields count="6">
    <field x="15"/>
    <field x="6"/>
    <field x="16"/>
    <field x="7"/>
    <field x="3"/>
    <field x="1"/>
  </rowFields>
  <rowItems count="23">
    <i>
      <x v="1"/>
    </i>
    <i r="1">
      <x v="6"/>
    </i>
    <i r="1">
      <x/>
    </i>
    <i r="1">
      <x v="2"/>
    </i>
    <i r="1">
      <x v="7"/>
    </i>
    <i r="1">
      <x v="13"/>
    </i>
    <i r="1">
      <x v="1"/>
    </i>
    <i r="1">
      <x v="3"/>
    </i>
    <i r="1">
      <x v="12"/>
    </i>
    <i r="1">
      <x v="18"/>
    </i>
    <i r="1">
      <x v="5"/>
    </i>
    <i r="1">
      <x v="15"/>
    </i>
    <i r="1">
      <x v="8"/>
    </i>
    <i r="1">
      <x v="9"/>
    </i>
    <i r="1">
      <x v="10"/>
    </i>
    <i r="1">
      <x v="14"/>
    </i>
    <i r="1">
      <x v="11"/>
    </i>
    <i r="1">
      <x v="19"/>
    </i>
    <i r="2">
      <x v="10"/>
    </i>
    <i r="3">
      <x v="8"/>
    </i>
    <i r="1">
      <x v="16"/>
    </i>
    <i r="1">
      <x v="17"/>
    </i>
    <i t="grand">
      <x/>
    </i>
  </rowItems>
  <colFields count="1">
    <field x="-2"/>
  </colFields>
  <colItems count="2">
    <i>
      <x/>
    </i>
    <i i="1">
      <x v="1"/>
    </i>
  </colItems>
  <dataFields count="2">
    <dataField name="Instances" fld="0" subtotal="count" baseField="0" baseItem="0"/>
    <dataField name="%" fld="2" baseField="6" baseItem="6" numFmtId="10">
      <extLst>
        <ext xmlns:x14="http://schemas.microsoft.com/office/spreadsheetml/2009/9/main" uri="{E15A36E0-9728-4e99-A89B-3F7291B0FE68}">
          <x14:dataField pivotShowAs="percentOfParentRow"/>
        </ext>
      </extLst>
    </dataField>
  </dataFields>
  <formats count="7">
    <format dxfId="29">
      <pivotArea type="all" dataOnly="0" outline="0" fieldPosition="0"/>
    </format>
    <format dxfId="28">
      <pivotArea outline="0" collapsedLevelsAreSubtotals="1" fieldPosition="0"/>
    </format>
    <format dxfId="27">
      <pivotArea field="6" type="button" dataOnly="0" labelOnly="1" outline="0" axis="axisRow" fieldPosition="1"/>
    </format>
    <format dxfId="26">
      <pivotArea dataOnly="0" labelOnly="1" fieldPosition="0">
        <references count="1">
          <reference field="6" count="0"/>
        </references>
      </pivotArea>
    </format>
    <format dxfId="25">
      <pivotArea dataOnly="0" labelOnly="1" grandRow="1" outline="0" fieldPosition="0"/>
    </format>
    <format dxfId="24">
      <pivotArea dataOnly="0" labelOnly="1" outline="0" axis="axisValues" fieldPosition="0"/>
    </format>
    <format dxfId="23">
      <pivotArea outline="0" fieldPosition="0">
        <references count="1">
          <reference field="4294967294"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31C6C3-DBFA-4B8E-8BF4-431FF98999A1}"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10" firstHeaderRow="0" firstDataRow="0" firstDataCol="0" rowPageCount="5" colPageCount="1"/>
  <pivotFields count="20">
    <pivotField showAll="0"/>
    <pivotField showAll="0"/>
    <pivotField showAll="0"/>
    <pivotField showAll="0"/>
    <pivotField showAll="0"/>
    <pivotField showAll="0"/>
    <pivotField axis="axisPage" showAll="0">
      <items count="21">
        <item sd="0" x="0"/>
        <item sd="0" x="6"/>
        <item sd="0" x="5"/>
        <item sd="0" x="3"/>
        <item sd="0" m="1" x="19"/>
        <item sd="0" x="4"/>
        <item sd="0" x="1"/>
        <item sd="0" x="2"/>
        <item sd="0" x="13"/>
        <item sd="0" x="12"/>
        <item sd="0" x="17"/>
        <item sd="0" x="14"/>
        <item sd="0" x="7"/>
        <item sd="0" x="8"/>
        <item sd="0" x="9"/>
        <item x="10"/>
        <item x="11"/>
        <item x="15"/>
        <item x="16"/>
        <item x="18"/>
        <item t="default" sd="0"/>
      </items>
    </pivotField>
    <pivotField axis="axisPage" showAll="0">
      <items count="16">
        <item sd="0" x="5"/>
        <item sd="0" x="0"/>
        <item sd="0" m="1" x="14"/>
        <item sd="0" x="1"/>
        <item sd="0" x="7"/>
        <item sd="0" x="4"/>
        <item sd="0" x="9"/>
        <item sd="0" x="2"/>
        <item sd="0" x="3"/>
        <item sd="0" x="8"/>
        <item sd="0" x="6"/>
        <item sd="0" m="1" x="13"/>
        <item sd="0" x="10"/>
        <item sd="0" x="11"/>
        <item x="12"/>
        <item t="default" sd="0"/>
      </items>
    </pivotField>
    <pivotField numFmtId="14" showAll="0"/>
    <pivotField showAll="0"/>
    <pivotField axis="axisPage" showAll="0">
      <items count="7">
        <item x="2"/>
        <item x="0"/>
        <item x="1"/>
        <item m="1" x="4"/>
        <item m="1" x="5"/>
        <item x="3"/>
        <item t="default"/>
      </items>
    </pivotField>
    <pivotField showAll="0"/>
    <pivotField showAll="0"/>
    <pivotField showAll="0"/>
    <pivotField showAll="0"/>
    <pivotField axis="axisPage" showAll="0">
      <items count="3">
        <item m="1" x="1"/>
        <item x="0"/>
        <item t="default"/>
      </items>
    </pivotField>
    <pivotField axis="axisPage" showAll="0">
      <items count="12">
        <item x="0"/>
        <item x="1"/>
        <item x="2"/>
        <item x="3"/>
        <item x="4"/>
        <item x="5"/>
        <item x="6"/>
        <item x="7"/>
        <item x="8"/>
        <item x="9"/>
        <item x="10"/>
        <item t="default"/>
      </items>
    </pivotField>
    <pivotField showAll="0"/>
    <pivotField showAll="0"/>
    <pivotField showAll="0"/>
  </pivotFields>
  <pageFields count="5">
    <pageField fld="6" hier="-1"/>
    <pageField fld="7" hier="-1"/>
    <pageField fld="10" hier="-1"/>
    <pageField fld="15" hier="-1"/>
    <pageField fld="16" hier="-1"/>
  </pageFields>
  <formats count="6">
    <format dxfId="35">
      <pivotArea type="all" dataOnly="0" outline="0" fieldPosition="0"/>
    </format>
    <format dxfId="34">
      <pivotArea outline="0" collapsedLevelsAreSubtotals="1" fieldPosition="0"/>
    </format>
    <format dxfId="33">
      <pivotArea field="6" type="button" dataOnly="0" labelOnly="1" outline="0" axis="axisPage" fieldPosition="0"/>
    </format>
    <format dxfId="32">
      <pivotArea dataOnly="0" labelOnly="1" fieldPosition="0">
        <references count="1">
          <reference field="6" count="0"/>
        </references>
      </pivotArea>
    </format>
    <format dxfId="31">
      <pivotArea dataOnly="0" labelOnly="1" grandRow="1" outline="0" fieldPosition="0"/>
    </format>
    <format dxfId="30">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A803C5D-5541-4DEE-9145-FDF112E7A6FC}" autoFormatId="16" applyNumberFormats="0" applyBorderFormats="0" applyFontFormats="0" applyPatternFormats="0" applyAlignmentFormats="0" applyWidthHeightFormats="0">
  <queryTableRefresh nextId="17" unboundColumnsRight="1">
    <queryTableFields count="16">
      <queryTableField id="1" name="Consignee City" tableColumnId="1"/>
      <queryTableField id="2" name="Pal" tableColumnId="2"/>
      <queryTableField id="3" name="KG" tableColumnId="3"/>
      <queryTableField id="4" name="LDM" tableColumnId="4"/>
      <queryTableField id="5" name="S Ref" tableColumnId="5"/>
      <queryTableField id="6" name="Tracking Number" tableColumnId="6"/>
      <queryTableField id="7" name="Collection Date To" tableColumnId="7"/>
      <queryTableField id="8" name="TO Ref" tableColumnId="8"/>
      <queryTableField id="9" name="CBM" tableColumnId="9"/>
      <queryTableField id="10" name="Pickup Country Code" tableColumnId="10"/>
      <queryTableField id="11" name="Communication Reference" tableColumnId="11"/>
      <queryTableField id="12" name="Delivery Country Code" tableColumnId="12"/>
      <queryTableField id="13" name="INBOUND REF" tableColumnId="13"/>
      <queryTableField id="14" name="Pickup Customer Name" tableColumnId="14"/>
      <queryTableField id="15" name="Delivery Bp Customer Code" tableColumnId="15"/>
      <queryTableField id="16" dataBound="0"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6B0985A-A527-42C3-9426-E1D31F065C68}" sourceName="Year">
  <pivotTables>
    <pivotTable tabId="23" name="PivotTable1"/>
    <pivotTable tabId="23" name="PivotTable2"/>
  </pivotTables>
  <data>
    <tabular pivotCacheId="1612889047">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BB08F39-7FC1-4FC4-908E-1AF8EB0698BD}" sourceName="Month">
  <pivotTables>
    <pivotTable tabId="23" name="PivotTable1"/>
    <pivotTable tabId="23" name="PivotTable2"/>
  </pivotTables>
  <data>
    <tabular pivotCacheId="1612889047">
      <items count="11">
        <i x="0" s="1"/>
        <i x="1" s="1"/>
        <i x="2" s="1"/>
        <i x="3" s="1"/>
        <i x="4" s="1"/>
        <i x="5" s="1"/>
        <i x="6" s="1"/>
        <i x="7" s="1"/>
        <i x="8" s="1"/>
        <i x="9" s="1"/>
        <i x="1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B3B7A14B-4270-490C-8283-B8016D09EDB8}" sourceName="Ctry">
  <extLst>
    <x:ext xmlns:x15="http://schemas.microsoft.com/office/spreadsheetml/2010/11/main" uri="{2F2917AC-EB37-4324-AD4E-5DD8C200BD13}">
      <x15:tableSlicerCache tableId="2" column="18"/>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97DC11FB-B1FC-4DBE-BF79-061BBBB3B261}" sourceName="Status ">
  <extLst>
    <x:ext xmlns:x15="http://schemas.microsoft.com/office/spreadsheetml/2010/11/main" uri="{2F2917AC-EB37-4324-AD4E-5DD8C200BD13}">
      <x15:tableSlicerCache tableId="2" column="10"/>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ED06CE49-83A9-4400-A596-F198A58D7975}" sourceName="Year">
  <extLst>
    <x:ext xmlns:x15="http://schemas.microsoft.com/office/spreadsheetml/2010/11/main" uri="{2F2917AC-EB37-4324-AD4E-5DD8C200BD13}">
      <x15:tableSlicerCache tableId="2" column="15"/>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4D1A53E3-D3CC-4A4E-9957-76558E7CB9C9}" sourceName="Month">
  <extLst>
    <x:ext xmlns:x15="http://schemas.microsoft.com/office/spreadsheetml/2010/11/main" uri="{2F2917AC-EB37-4324-AD4E-5DD8C200BD13}">
      <x15:tableSlicerCache tableId="2" column="16"/>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 xr10:uid="{183AE7D6-CAAA-4518-90FD-9F74B8D49AA4}" sourceName="Loc">
  <extLst>
    <x:ext xmlns:x15="http://schemas.microsoft.com/office/spreadsheetml/2010/11/main" uri="{2F2917AC-EB37-4324-AD4E-5DD8C200BD13}">
      <x15:tableSlicerCache tableId="2" column="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C58579CF-BD4B-4F42-846E-8F99E878DC62}" cache="Slicer_Country1" caption="Ctry" style="SlicerStyleDark1" rowHeight="241300"/>
  <slicer name="Status  1" xr10:uid="{FAB8BED3-9035-47C5-BB45-94744FAEB602}" cache="Slicer_Status1" caption="Status " style="SlicerStyleDark1" rowHeight="241300"/>
  <slicer name="Year 1" xr10:uid="{71851437-7203-4376-A7F0-1D6AAEC1F3A8}" cache="Slicer_Year1" caption="Year" style="SlicerStyleDark1" rowHeight="241300"/>
  <slicer name="Month 1" xr10:uid="{94C674DF-9ED2-4305-85D6-4FB0B4E913B3}" cache="Slicer_Month1" caption="Month" columnCount="3" style="SlicerStyleDark1" rowHeight="241300"/>
  <slicer name="Loc" xr10:uid="{F84E4784-F895-449D-804E-F88C4C0FC641}" cache="Slicer_Loc" caption="Loc" columnCount="5" style="SlicerStyleDark1"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D9E5AC9-ED69-4F5B-A424-78BE52EAC2E2}" cache="Slicer_Year" caption="Year" style="SlicerStyleDark1" rowHeight="216000"/>
  <slicer name="Month" xr10:uid="{F9648D02-0717-4F90-A503-5D74BDE26731}" cache="Slicer_Month" caption="Month" columnCount="3" style="SlicerStyleDark1" rowHeight="216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880F53-D58E-4B69-906E-293B4021337F}" name="Table2" displayName="Table2" ref="A10:T2942" totalsRowShown="0" headerRowDxfId="60" dataDxfId="58" headerRowBorderDxfId="59" tableBorderDxfId="57" totalsRowBorderDxfId="56">
  <autoFilter ref="A10:T2942" xr:uid="{B9880F53-D58E-4B69-906E-293B4021337F}"/>
  <sortState xmlns:xlrd2="http://schemas.microsoft.com/office/spreadsheetml/2017/richdata2" ref="A11:T2913">
    <sortCondition ref="I10:I2913"/>
  </sortState>
  <tableColumns count="20">
    <tableColumn id="1" xr3:uid="{87F99425-5A33-465A-A4E8-F5624A3823B1}" name="K&amp;N REF " dataDxfId="55"/>
    <tableColumn id="2" xr3:uid="{C992A664-9D94-4A10-B00D-0B5A8312CE84}" name="Ship ID" dataDxfId="54">
      <calculatedColumnFormula>_xlfn.XLOOKUP(Table2[[#This Row],[K&amp;N REF ]],CAT_Details[Tracking Number],CAT_Details[S Ref],,0)</calculatedColumnFormula>
    </tableColumn>
    <tableColumn id="3" xr3:uid="{3F17C501-8ADD-46D4-9190-68B4F1D69292}" name="TO Ref" dataDxfId="53">
      <calculatedColumnFormula>_xlfn.XLOOKUP(Table2[[#This Row],[K&amp;N REF ]],CAT_Details[Tracking Number],CAT_Details[TO Ref],,0)</calculatedColumnFormula>
    </tableColumn>
    <tableColumn id="4" xr3:uid="{89115D8F-75AF-41A6-AB72-1A36FE3745DB}" name="Supplier Name" dataDxfId="52">
      <calculatedColumnFormula>_xlfn.XLOOKUP(Table2[[#This Row],[K&amp;N REF ]],CAT_Details[Tracking Number],CAT_Details[Pickup Customer Name],,0)</calculatedColumnFormula>
    </tableColumn>
    <tableColumn id="18" xr3:uid="{966A841D-3950-41DF-B029-C2A133F60BFD}" name="Ctry" dataDxfId="51">
      <calculatedColumnFormula>_xlfn.XLOOKUP(Table2[[#This Row],[K&amp;N REF ]],CAT_Details[Tracking Number],CAT_Details[Delivery Country Code],,0)</calculatedColumnFormula>
    </tableColumn>
    <tableColumn id="5" xr3:uid="{9B1F28C1-DFDE-457C-8D52-E97A77651A82}" name="Loc" dataDxfId="50">
      <calculatedColumnFormula>_xlfn.XLOOKUP(Table2[[#This Row],[TO Ref]],CAT_Details[TO Ref],CAT_Details[Loc],,0)</calculatedColumnFormula>
    </tableColumn>
    <tableColumn id="17" xr3:uid="{207C2B17-B208-4ECD-AC93-5F681CDB4BE1}" name="Carrier" dataDxfId="49"/>
    <tableColumn id="6" xr3:uid="{2BFD8818-F3AD-4839-BD7B-ABBFDC9F5F11}" name="Issue type " dataDxfId="48"/>
    <tableColumn id="7" xr3:uid="{346F73CB-11DF-4582-9CE1-E78C88740F6B}" name="Date " dataDxfId="47"/>
    <tableColumn id="8" xr3:uid="{3915644F-79CD-423F-B778-1CF95CB72D01}" name="Image" dataDxfId="46"/>
    <tableColumn id="9" xr3:uid="{BBC07C62-DFE6-4305-8A09-4A1BA75A8C03}" name="Causing party " dataDxfId="45"/>
    <tableColumn id="19" xr3:uid="{E949111A-0D2E-4726-B28C-FB4A26242516}" name="Resolve Date" dataDxfId="44"/>
    <tableColumn id="10" xr3:uid="{71F1F3FF-4CB3-4B31-9667-8CF429ECFC3C}" name="Status " dataDxfId="43">
      <calculatedColumnFormula>IF(Table2[[#This Row],[Resolve Date]]="","ONGOING","SOLVED")</calculatedColumnFormula>
    </tableColumn>
    <tableColumn id="13" xr3:uid="{598419C1-5902-40F7-86B6-B9D02AC77146}" name="Note " dataDxfId="42"/>
    <tableColumn id="14" xr3:uid="{6C5FF3D9-4F2C-4C62-83E8-069CDB8C0734}" name="Unique" dataDxfId="41">
      <calculatedColumnFormula>Table2[[#This Row],[K&amp;N REF ]]&amp;Table2[[#This Row],[Issue type ]]</calculatedColumnFormula>
    </tableColumn>
    <tableColumn id="15" xr3:uid="{3CE7D092-3DF1-4CA5-B03D-80223931A8BB}" name="Year" dataDxfId="40">
      <calculatedColumnFormula>YEAR(Table2[[#This Row],[Date ]])</calculatedColumnFormula>
    </tableColumn>
    <tableColumn id="16" xr3:uid="{5FCAD478-A8F8-4E45-B76A-537FE88F7681}" name="Month" dataDxfId="39">
      <calculatedColumnFormula>VLOOKUP(MONTH(Table2[[#This Row],[Date ]]),Months,2,0)</calculatedColumnFormula>
    </tableColumn>
    <tableColumn id="20" xr3:uid="{C8888E28-8A9D-479E-98C3-297A5AB0DF5C}" name="Duplicate" dataDxfId="38">
      <calculatedColumnFormula>COUNTIFS(Table2[Unique],Table2[[#This Row],[Unique]])&gt;1</calculatedColumnFormula>
    </tableColumn>
    <tableColumn id="12" xr3:uid="{E45E6DFB-A649-4B05-ABF5-F9293F3A0EA6}" name="Solved" dataDxfId="37">
      <calculatedColumnFormula>IF(Table2[[#This Row],[Status ]]="Solved",1,0)</calculatedColumnFormula>
    </tableColumn>
    <tableColumn id="21" xr3:uid="{DC9DE2FF-0432-4CD9-8029-50CC18650DCE}" name="Ongoing" dataDxfId="36">
      <calculatedColumnFormula>IF(Table2[[#This Row],[Status ]]="ongoing",1,0)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EEB496-4DE8-4150-A9A7-FD70FEA24739}" name="CAT_Details" displayName="CAT_Details" ref="A1:P14481" tableType="queryTable" totalsRowShown="0">
  <autoFilter ref="A1:P14481" xr:uid="{15EEB496-4DE8-4150-A9A7-FD70FEA24739}"/>
  <sortState xmlns:xlrd2="http://schemas.microsoft.com/office/spreadsheetml/2017/richdata2" ref="A2:P14481">
    <sortCondition ref="G1:G14481"/>
  </sortState>
  <tableColumns count="16">
    <tableColumn id="1" xr3:uid="{4BC85F9C-524B-462D-8FF4-2566223C45A5}" uniqueName="1" name="Consignee City" queryTableFieldId="1" dataDxfId="22"/>
    <tableColumn id="2" xr3:uid="{DD41BD20-DBA8-40EB-B2BC-692DE49E9476}" uniqueName="2" name="Pal" queryTableFieldId="2"/>
    <tableColumn id="3" xr3:uid="{7F8E0C1F-5BD1-4C46-B6E6-B80F6512D44D}" uniqueName="3" name="KG" queryTableFieldId="3"/>
    <tableColumn id="4" xr3:uid="{B16C1B26-E95B-4C80-B8E8-EFB07D0DD987}" uniqueName="4" name="LDM" queryTableFieldId="4"/>
    <tableColumn id="5" xr3:uid="{FFE0B410-318C-4DB7-BD13-7F038B4C8D0B}" uniqueName="5" name="S Ref" queryTableFieldId="5" dataDxfId="21"/>
    <tableColumn id="6" xr3:uid="{A3F693AB-4755-46CB-9FE1-05A6D082897C}" uniqueName="6" name="Tracking Number" queryTableFieldId="6"/>
    <tableColumn id="7" xr3:uid="{E8A9D9F3-C9BE-482F-806B-83E6FA33ED7C}" uniqueName="7" name="Collection Date To" queryTableFieldId="7" dataDxfId="20"/>
    <tableColumn id="8" xr3:uid="{155709A9-9EB5-4CEC-A616-7DD03C3E3B97}" uniqueName="8" name="TO Ref" queryTableFieldId="8"/>
    <tableColumn id="9" xr3:uid="{28F2DF5B-8918-4B5E-A292-567C331F8777}" uniqueName="9" name="CBM" queryTableFieldId="9"/>
    <tableColumn id="10" xr3:uid="{76309AAF-EB8D-45B7-A848-F6C19328626A}" uniqueName="10" name="Pickup Country Code" queryTableFieldId="10" dataDxfId="19"/>
    <tableColumn id="11" xr3:uid="{DB81A7B4-109D-4183-A59E-299492542BC7}" uniqueName="11" name="Communication Reference" queryTableFieldId="11" dataDxfId="18"/>
    <tableColumn id="12" xr3:uid="{C9048CEA-4CAE-4CBA-AE51-16F4FC007384}" uniqueName="12" name="Delivery Country Code" queryTableFieldId="12" dataDxfId="17"/>
    <tableColumn id="13" xr3:uid="{CA28CBB3-3A80-4A1A-B742-029DD51A97D9}" uniqueName="13" name="INBOUND REF" queryTableFieldId="13" dataDxfId="16"/>
    <tableColumn id="14" xr3:uid="{FB5614D0-F782-432A-95C1-F87A00973323}" uniqueName="14" name="Pickup Customer Name" queryTableFieldId="14" dataDxfId="15"/>
    <tableColumn id="15" xr3:uid="{5F63E181-7A58-4AD8-A161-40C3BB185BE9}" uniqueName="15" name="Delivery Bp Customer Code" queryTableFieldId="15" dataDxfId="14"/>
    <tableColumn id="16" xr3:uid="{E9D7D14E-D8AB-452F-802F-F60EF4A9532E}" uniqueName="16" name="Loc" queryTableFieldId="16" dataDxfId="13">
      <calculatedColumnFormula>VLOOKUP(CAT_Details[[#This Row],[Delivery Bp Customer Code]],Table6[],2,0)</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36FA1D-B57B-4AF0-BF5F-317870C72869}" name="Table9" displayName="Table9" ref="A3:B17" totalsRowShown="0">
  <autoFilter ref="A3:B17" xr:uid="{0B36FA1D-B57B-4AF0-BF5F-317870C72869}"/>
  <tableColumns count="2">
    <tableColumn id="1" xr3:uid="{F72385DC-3084-42CC-B923-BC9114F33BF1}" name="Issue Type"/>
    <tableColumn id="2" xr3:uid="{07521CA8-29A1-4099-A14D-9E9290E6C039}"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D0C5CCD-41C1-44B7-8EE5-C145DF734ADD}" name="Table11" displayName="Table11" ref="D3:D6" totalsRowShown="0">
  <autoFilter ref="D3:D6" xr:uid="{FD0C5CCD-41C1-44B7-8EE5-C145DF734ADD}"/>
  <tableColumns count="1">
    <tableColumn id="1" xr3:uid="{F7DFA4FA-F2E6-4DF7-8CC1-0707F80C7966}" name="Imag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DBDFDE7-12DD-4EBD-908A-963EDA0A0C73}" name="Table12" displayName="Table12" ref="F3:F6" totalsRowShown="0">
  <autoFilter ref="F3:F6" xr:uid="{ADBDFDE7-12DD-4EBD-908A-963EDA0A0C73}"/>
  <tableColumns count="1">
    <tableColumn id="1" xr3:uid="{BC0BC0C1-5E4C-46AB-BE0D-80AEA825586F}" name="Causing Par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0D8462E-1954-4426-86EC-C90D3D88DA8C}" name="Table13" displayName="Table13" ref="H3:H5" totalsRowShown="0">
  <autoFilter ref="H3:H5" xr:uid="{A0D8462E-1954-4426-86EC-C90D3D88DA8C}"/>
  <tableColumns count="1">
    <tableColumn id="1" xr3:uid="{9BECED43-77B4-4BB8-8270-B97D8AB9465A}" nam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F0BD16-648B-4D0B-94A2-C9DBED5A6E8E}" name="Table14" displayName="Table14" ref="J3:K15" totalsRowShown="0">
  <autoFilter ref="J3:K15" xr:uid="{55F0BD16-648B-4D0B-94A2-C9DBED5A6E8E}"/>
  <tableColumns count="2">
    <tableColumn id="1" xr3:uid="{83DF278C-A1C7-46EE-97BB-B0CDD60EAA53}" name="month nr"/>
    <tableColumn id="2" xr3:uid="{0E47E400-6689-41FF-8352-DBA16309F88B}" name="month nam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3AAD97-B843-4B1E-BF6F-0122B13CF92F}" name="Table3" displayName="Table3" ref="M3:M15" totalsRowShown="0">
  <autoFilter ref="M3:M15" xr:uid="{753AAD97-B843-4B1E-BF6F-0122B13CF92F}"/>
  <sortState xmlns:xlrd2="http://schemas.microsoft.com/office/spreadsheetml/2017/richdata2" ref="M4:M13">
    <sortCondition ref="M3:M13"/>
  </sortState>
  <tableColumns count="1">
    <tableColumn id="1" xr3:uid="{5B709991-B616-45C6-9759-DD850CF4355B}" name="Carrier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DD160F-97A5-4F1E-B2D6-FB4EEC7EBF7C}" name="Table6" displayName="Table6" ref="O3:P51" totalsRowShown="0">
  <autoFilter ref="O3:P51" xr:uid="{E8DD160F-97A5-4F1E-B2D6-FB4EEC7EBF7C}"/>
  <tableColumns count="2">
    <tableColumn id="1" xr3:uid="{83053F9B-9568-4237-ADDD-598226AF8130}" name="RoadLOG Codes"/>
    <tableColumn id="2" xr3:uid="{21C3A827-17AD-4E01-8DF8-FD3E5574AFB7}" name="Loc"/>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KN">
      <a:dk1>
        <a:sysClr val="windowText" lastClr="000000"/>
      </a:dk1>
      <a:lt1>
        <a:sysClr val="window" lastClr="FFFFFF"/>
      </a:lt1>
      <a:dk2>
        <a:srgbClr val="44546A"/>
      </a:dk2>
      <a:lt2>
        <a:srgbClr val="E7E6E6"/>
      </a:lt2>
      <a:accent1>
        <a:srgbClr val="003D79"/>
      </a:accent1>
      <a:accent2>
        <a:srgbClr val="08C792"/>
      </a:accent2>
      <a:accent3>
        <a:srgbClr val="A5A5A5"/>
      </a:accent3>
      <a:accent4>
        <a:srgbClr val="FFC000"/>
      </a:accent4>
      <a:accent5>
        <a:srgbClr val="44546A"/>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9/04/relationships/namedSheetView" Target="../namedSheetViews/namedSheetView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7D99C-3AFE-41F1-A714-BE6F67620E57}">
  <sheetPr codeName="Sheet1">
    <tabColor theme="4"/>
  </sheetPr>
  <dimension ref="A1:T2942"/>
  <sheetViews>
    <sheetView tabSelected="1" zoomScaleNormal="100" workbookViewId="0">
      <pane ySplit="10" topLeftCell="A2908" activePane="bottomLeft" state="frozen"/>
      <selection pane="bottomLeft" activeCell="J2937" sqref="J2937"/>
    </sheetView>
  </sheetViews>
  <sheetFormatPr defaultRowHeight="15" x14ac:dyDescent="0.25"/>
  <cols>
    <col min="1" max="1" width="14.85546875" bestFit="1" customWidth="1"/>
    <col min="2" max="3" width="16.5703125" bestFit="1" customWidth="1"/>
    <col min="4" max="4" width="59" bestFit="1" customWidth="1"/>
    <col min="5" max="5" width="6.85546875" bestFit="1" customWidth="1"/>
    <col min="6" max="6" width="9" bestFit="1" customWidth="1"/>
    <col min="7" max="7" width="12.140625" bestFit="1" customWidth="1"/>
    <col min="8" max="8" width="30.42578125" bestFit="1" customWidth="1"/>
    <col min="9" max="9" width="10.7109375" style="282" bestFit="1" customWidth="1"/>
    <col min="10" max="10" width="9" bestFit="1" customWidth="1"/>
    <col min="11" max="11" width="15.7109375" bestFit="1" customWidth="1"/>
    <col min="12" max="12" width="14.85546875" style="282" bestFit="1" customWidth="1"/>
    <col min="13" max="13" width="9.85546875" bestFit="1" customWidth="1"/>
    <col min="14" max="14" width="90" customWidth="1"/>
    <col min="15" max="15" width="21.7109375" hidden="1" customWidth="1"/>
    <col min="16" max="16" width="7.28515625" hidden="1" customWidth="1"/>
    <col min="17" max="17" width="9.28515625" hidden="1" customWidth="1"/>
    <col min="18" max="18" width="9.140625" hidden="1" customWidth="1"/>
    <col min="19" max="19" width="0" hidden="1" customWidth="1"/>
    <col min="20" max="20" width="4" hidden="1" customWidth="1"/>
  </cols>
  <sheetData>
    <row r="1" spans="1:20" ht="21" x14ac:dyDescent="0.35">
      <c r="A1" s="12" t="s">
        <v>0</v>
      </c>
      <c r="B1" s="12"/>
      <c r="C1" s="12"/>
      <c r="D1" s="12"/>
      <c r="E1" s="12"/>
      <c r="F1" s="12"/>
      <c r="G1" s="12"/>
      <c r="H1" s="12"/>
      <c r="I1" s="277"/>
      <c r="J1" s="12"/>
      <c r="K1" s="12"/>
      <c r="L1" s="277"/>
      <c r="M1" s="12"/>
      <c r="N1" s="12"/>
      <c r="O1" s="3"/>
      <c r="P1" s="3"/>
      <c r="Q1" s="3"/>
    </row>
    <row r="2" spans="1:20" x14ac:dyDescent="0.25">
      <c r="A2" s="3"/>
      <c r="B2" s="3"/>
      <c r="C2" s="3"/>
      <c r="D2" s="3"/>
      <c r="E2" s="3"/>
      <c r="F2" s="3"/>
      <c r="G2" s="3"/>
      <c r="H2" s="3"/>
      <c r="I2" s="278"/>
      <c r="J2" s="3"/>
      <c r="K2" s="3"/>
      <c r="L2" s="278"/>
      <c r="M2" s="3"/>
      <c r="N2" s="3"/>
      <c r="O2" s="3"/>
      <c r="P2" s="3"/>
      <c r="Q2" s="3"/>
    </row>
    <row r="3" spans="1:20" x14ac:dyDescent="0.25">
      <c r="A3" s="3"/>
      <c r="B3" s="3"/>
      <c r="C3" s="3"/>
      <c r="D3" s="3"/>
      <c r="E3" s="3"/>
      <c r="F3" s="3"/>
      <c r="G3" s="3"/>
      <c r="H3" s="3"/>
      <c r="I3" s="278"/>
      <c r="J3" s="266" t="s">
        <v>1</v>
      </c>
      <c r="K3" s="267">
        <f>SUBTOTAL(3,Table2[[Status ]])</f>
        <v>2932</v>
      </c>
      <c r="L3" s="278"/>
      <c r="M3" s="3"/>
      <c r="N3" s="3"/>
      <c r="O3" s="3"/>
      <c r="P3" s="3"/>
      <c r="Q3" s="3"/>
    </row>
    <row r="4" spans="1:20" x14ac:dyDescent="0.25">
      <c r="A4" s="3"/>
      <c r="B4" s="3"/>
      <c r="C4" s="3"/>
      <c r="D4" s="3"/>
      <c r="E4" s="3"/>
      <c r="F4" s="3"/>
      <c r="G4" s="3"/>
      <c r="H4" s="3"/>
      <c r="I4" s="278"/>
      <c r="J4" s="266" t="s">
        <v>2</v>
      </c>
      <c r="K4" s="267">
        <f>SUBTOTAL(9,Table2[Solved])</f>
        <v>2930</v>
      </c>
      <c r="L4" s="278"/>
      <c r="M4" s="3"/>
      <c r="N4" s="3"/>
      <c r="O4" s="3"/>
      <c r="P4" s="3"/>
      <c r="Q4" s="3"/>
    </row>
    <row r="5" spans="1:20" x14ac:dyDescent="0.25">
      <c r="A5" s="3"/>
      <c r="B5" s="3"/>
      <c r="C5" s="3"/>
      <c r="D5" s="3"/>
      <c r="E5" s="3"/>
      <c r="F5" s="3"/>
      <c r="G5" s="3"/>
      <c r="H5" s="3"/>
      <c r="I5" s="278"/>
      <c r="J5" s="266" t="s">
        <v>3</v>
      </c>
      <c r="K5" s="267">
        <f>SUBTOTAL(9,Table2[Ongoing])</f>
        <v>2</v>
      </c>
      <c r="L5" s="278"/>
      <c r="M5" s="3"/>
      <c r="O5" s="3"/>
      <c r="P5" s="3"/>
      <c r="Q5" s="3"/>
    </row>
    <row r="6" spans="1:20" x14ac:dyDescent="0.25">
      <c r="A6" s="3"/>
      <c r="B6" s="3"/>
      <c r="C6" s="3"/>
      <c r="D6" s="3"/>
      <c r="E6" s="3"/>
      <c r="F6" s="3"/>
      <c r="G6" s="3"/>
      <c r="H6" s="3"/>
      <c r="I6" s="278"/>
      <c r="J6" s="3"/>
      <c r="K6" s="3"/>
      <c r="L6" s="278"/>
      <c r="M6" s="3"/>
      <c r="N6" s="3"/>
      <c r="O6" s="3"/>
      <c r="P6" s="3"/>
      <c r="Q6" s="3"/>
    </row>
    <row r="7" spans="1:20" x14ac:dyDescent="0.25">
      <c r="A7" s="3"/>
      <c r="B7" s="3"/>
      <c r="C7" s="3"/>
      <c r="D7" s="3"/>
      <c r="E7" s="3"/>
      <c r="F7" s="3"/>
      <c r="G7" s="3"/>
      <c r="H7" s="3"/>
      <c r="I7" s="278"/>
      <c r="J7" s="3"/>
      <c r="K7" s="3"/>
      <c r="L7" s="278"/>
      <c r="M7" s="3"/>
      <c r="N7" s="3"/>
      <c r="O7" s="3"/>
      <c r="P7" s="3"/>
      <c r="Q7" s="3"/>
    </row>
    <row r="8" spans="1:20" x14ac:dyDescent="0.25">
      <c r="A8" s="3"/>
      <c r="B8" s="3"/>
      <c r="C8" s="3"/>
      <c r="D8" s="3"/>
      <c r="E8" s="3"/>
      <c r="F8" s="3"/>
      <c r="G8" s="3"/>
      <c r="H8" s="3"/>
      <c r="I8" s="278"/>
      <c r="J8" s="3"/>
      <c r="K8" s="3"/>
      <c r="L8" s="278"/>
      <c r="M8" s="3"/>
      <c r="N8" s="3"/>
      <c r="O8" s="3"/>
      <c r="P8" s="3"/>
      <c r="Q8" s="3"/>
    </row>
    <row r="9" spans="1:20" x14ac:dyDescent="0.25">
      <c r="A9" s="3"/>
      <c r="B9" s="3"/>
      <c r="C9" s="3"/>
      <c r="D9" s="3"/>
      <c r="E9" s="3"/>
      <c r="F9" s="3"/>
      <c r="G9" s="3"/>
      <c r="H9" s="3"/>
      <c r="I9" s="278"/>
      <c r="J9" s="3"/>
      <c r="K9" s="3"/>
      <c r="L9" s="278"/>
      <c r="M9" s="3"/>
      <c r="N9" s="3"/>
      <c r="O9" s="3"/>
      <c r="P9" s="3"/>
      <c r="Q9" s="3"/>
    </row>
    <row r="10" spans="1:20" x14ac:dyDescent="0.25">
      <c r="A10" s="1" t="s">
        <v>4</v>
      </c>
      <c r="B10" s="7" t="s">
        <v>5</v>
      </c>
      <c r="C10" s="8" t="s">
        <v>6</v>
      </c>
      <c r="D10" s="7" t="s">
        <v>7</v>
      </c>
      <c r="E10" s="7" t="s">
        <v>8</v>
      </c>
      <c r="F10" s="7" t="s">
        <v>9</v>
      </c>
      <c r="G10" s="2" t="s">
        <v>10</v>
      </c>
      <c r="H10" s="2" t="s">
        <v>11</v>
      </c>
      <c r="I10" s="279" t="s">
        <v>12</v>
      </c>
      <c r="J10" s="275" t="s">
        <v>13</v>
      </c>
      <c r="K10" s="2" t="s">
        <v>14</v>
      </c>
      <c r="L10" s="279" t="s">
        <v>15</v>
      </c>
      <c r="M10" s="2" t="s">
        <v>16</v>
      </c>
      <c r="N10" s="2" t="s">
        <v>17</v>
      </c>
      <c r="O10" s="4" t="s">
        <v>18</v>
      </c>
      <c r="P10" s="4" t="s">
        <v>19</v>
      </c>
      <c r="Q10" s="6" t="s">
        <v>20</v>
      </c>
      <c r="R10" s="4" t="s">
        <v>21</v>
      </c>
      <c r="S10" s="4" t="s">
        <v>22</v>
      </c>
      <c r="T10" s="4" t="s">
        <v>23</v>
      </c>
    </row>
    <row r="11" spans="1:20" x14ac:dyDescent="0.25">
      <c r="A11" s="262">
        <v>5014641074</v>
      </c>
      <c r="B11" s="269" t="str">
        <f>_xlfn.XLOOKUP(Table2[[#This Row],[K&amp;N REF ]],CAT_Details[Tracking Number],CAT_Details[S Ref],,0)</f>
        <v>20241213-S-70149</v>
      </c>
      <c r="C11" s="270">
        <f>_xlfn.XLOOKUP(Table2[[#This Row],[K&amp;N REF ]],CAT_Details[Tracking Number],CAT_Details[TO Ref],,0)</f>
        <v>20241213617107</v>
      </c>
      <c r="D11" s="270" t="str">
        <f>_xlfn.XLOOKUP(Table2[[#This Row],[K&amp;N REF ]],CAT_Details[Tracking Number],CAT_Details[Pickup Customer Name],,0)</f>
        <v>Carraro Drive Tech Spa</v>
      </c>
      <c r="E11" s="271" t="str">
        <f>_xlfn.XLOOKUP(Table2[[#This Row],[K&amp;N REF ]],CAT_Details[Tracking Number],CAT_Details[Delivery Country Code],,0)</f>
        <v>GB</v>
      </c>
      <c r="F11" s="271" t="str">
        <f>_xlfn.XLOOKUP(Table2[[#This Row],[TO Ref]],CAT_Details[TO Ref],CAT_Details[Loc],,0)</f>
        <v>DK-BM01</v>
      </c>
      <c r="G11" s="257" t="s">
        <v>24</v>
      </c>
      <c r="H11" s="257" t="s">
        <v>25</v>
      </c>
      <c r="I11" s="280">
        <v>45659</v>
      </c>
      <c r="J11" s="257" t="s">
        <v>26</v>
      </c>
      <c r="K11" s="257" t="s">
        <v>27</v>
      </c>
      <c r="L11" s="280">
        <v>45665</v>
      </c>
      <c r="M11" s="257" t="str">
        <f>IF(Table2[[#This Row],[Resolve Date]]="","ONGOING","SOLVED")</f>
        <v>SOLVED</v>
      </c>
      <c r="N11" s="258" t="s">
        <v>28</v>
      </c>
      <c r="O11" s="257" t="str">
        <f>Table2[[#This Row],[K&amp;N REF ]]&amp;Table2[[#This Row],[Issue type ]]</f>
        <v xml:space="preserve">5014641074DAMAGE </v>
      </c>
      <c r="P11" s="257">
        <f>YEAR(Table2[[#This Row],[Date ]])</f>
        <v>2025</v>
      </c>
      <c r="Q11" s="257" t="str">
        <f>VLOOKUP(MONTH(Table2[[#This Row],[Date ]]),Months,2,0)</f>
        <v>January</v>
      </c>
      <c r="R11" s="259" t="b">
        <f>COUNTIFS(Table2[Unique],Table2[[#This Row],[Unique]])&gt;1</f>
        <v>0</v>
      </c>
      <c r="S11" s="259">
        <f>IF(Table2[[#This Row],[Status ]]="Solved",1,0)</f>
        <v>1</v>
      </c>
      <c r="T11" s="259">
        <f>IF(Table2[[#This Row],[Status ]]="ongoing",1,0)</f>
        <v>0</v>
      </c>
    </row>
    <row r="12" spans="1:20" x14ac:dyDescent="0.25">
      <c r="A12" s="262">
        <v>5014663869</v>
      </c>
      <c r="B12" s="269" t="str">
        <f>_xlfn.XLOOKUP(Table2[[#This Row],[K&amp;N REF ]],CAT_Details[Tracking Number],CAT_Details[S Ref],,0)</f>
        <v>20241213-S-70401</v>
      </c>
      <c r="C12" s="270">
        <f>_xlfn.XLOOKUP(Table2[[#This Row],[K&amp;N REF ]],CAT_Details[Tracking Number],CAT_Details[TO Ref],,0)</f>
        <v>20241213617318</v>
      </c>
      <c r="D12" s="270" t="str">
        <f>_xlfn.XLOOKUP(Table2[[#This Row],[K&amp;N REF ]],CAT_Details[Tracking Number],CAT_Details[Pickup Customer Name],,0)</f>
        <v>Leading Metal-Mechanic Solutions</v>
      </c>
      <c r="E12" s="271" t="str">
        <f>_xlfn.XLOOKUP(Table2[[#This Row],[K&amp;N REF ]],CAT_Details[Tracking Number],CAT_Details[Delivery Country Code],,0)</f>
        <v>GB</v>
      </c>
      <c r="F12" s="271" t="str">
        <f>_xlfn.XLOOKUP(Table2[[#This Row],[TO Ref]],CAT_Details[TO Ref],CAT_Details[Loc],,0)</f>
        <v>DX01-L5</v>
      </c>
      <c r="G12" s="257" t="s">
        <v>24</v>
      </c>
      <c r="H12" s="257" t="s">
        <v>29</v>
      </c>
      <c r="I12" s="280">
        <v>45659</v>
      </c>
      <c r="J12" s="257" t="s">
        <v>26</v>
      </c>
      <c r="K12" s="257" t="s">
        <v>27</v>
      </c>
      <c r="L12" s="280">
        <v>45659</v>
      </c>
      <c r="M12" s="257" t="str">
        <f>IF(Table2[[#This Row],[Resolve Date]]="","ONGOING","SOLVED")</f>
        <v>SOLVED</v>
      </c>
      <c r="N12" s="258" t="s">
        <v>30</v>
      </c>
      <c r="O12" s="257" t="str">
        <f>Table2[[#This Row],[K&amp;N REF ]]&amp;Table2[[#This Row],[Issue type ]]</f>
        <v>5014663869DAMAGED LABEL</v>
      </c>
      <c r="P12" s="257">
        <f>YEAR(Table2[[#This Row],[Date ]])</f>
        <v>2025</v>
      </c>
      <c r="Q12" s="257" t="str">
        <f>VLOOKUP(MONTH(Table2[[#This Row],[Date ]]),Months,2,0)</f>
        <v>January</v>
      </c>
      <c r="R12" s="257" t="b">
        <f>COUNTIFS(Table2[Unique],Table2[[#This Row],[Unique]])&gt;1</f>
        <v>0</v>
      </c>
      <c r="S12" s="257">
        <f>IF(Table2[[#This Row],[Status ]]="Solved",1,0)</f>
        <v>1</v>
      </c>
      <c r="T12" s="257">
        <f>IF(Table2[[#This Row],[Status ]]="ongoing",1,0)</f>
        <v>0</v>
      </c>
    </row>
    <row r="13" spans="1:20" x14ac:dyDescent="0.25">
      <c r="A13" s="262">
        <v>5014663982</v>
      </c>
      <c r="B13" s="269" t="str">
        <f>_xlfn.XLOOKUP(Table2[[#This Row],[K&amp;N REF ]],CAT_Details[Tracking Number],CAT_Details[S Ref],,0)</f>
        <v>20241217-S-70243</v>
      </c>
      <c r="C13" s="270">
        <f>_xlfn.XLOOKUP(Table2[[#This Row],[K&amp;N REF ]],CAT_Details[Tracking Number],CAT_Details[TO Ref],,0)</f>
        <v>20241217618573</v>
      </c>
      <c r="D13" s="270" t="str">
        <f>_xlfn.XLOOKUP(Table2[[#This Row],[K&amp;N REF ]],CAT_Details[Tracking Number],CAT_Details[Pickup Customer Name],,0)</f>
        <v>PARKER HANNIFIN ITALY SRL</v>
      </c>
      <c r="E13" s="271" t="str">
        <f>_xlfn.XLOOKUP(Table2[[#This Row],[K&amp;N REF ]],CAT_Details[Tracking Number],CAT_Details[Delivery Country Code],,0)</f>
        <v>GB</v>
      </c>
      <c r="F13" s="271" t="str">
        <f>_xlfn.XLOOKUP(Table2[[#This Row],[TO Ref]],CAT_Details[TO Ref],CAT_Details[Loc],,0)</f>
        <v>OYL1</v>
      </c>
      <c r="G13" s="257" t="s">
        <v>24</v>
      </c>
      <c r="H13" s="257" t="s">
        <v>31</v>
      </c>
      <c r="I13" s="280">
        <v>45659</v>
      </c>
      <c r="J13" s="257" t="s">
        <v>26</v>
      </c>
      <c r="K13" s="257" t="s">
        <v>32</v>
      </c>
      <c r="L13" s="280">
        <v>45664</v>
      </c>
      <c r="M13" s="257" t="str">
        <f>IF(Table2[[#This Row],[Resolve Date]]="","ONGOING","SOLVED")</f>
        <v>SOLVED</v>
      </c>
      <c r="N13" s="258" t="s">
        <v>33</v>
      </c>
      <c r="O13" s="257" t="str">
        <f>Table2[[#This Row],[K&amp;N REF ]]&amp;Table2[[#This Row],[Issue type ]]</f>
        <v>5014663982MISSING LABELS ON SOME UNITS</v>
      </c>
      <c r="P13" s="257">
        <f>YEAR(Table2[[#This Row],[Date ]])</f>
        <v>2025</v>
      </c>
      <c r="Q13" s="257" t="str">
        <f>VLOOKUP(MONTH(Table2[[#This Row],[Date ]]),Months,2,0)</f>
        <v>January</v>
      </c>
      <c r="R13" s="257" t="b">
        <f>COUNTIFS(Table2[Unique],Table2[[#This Row],[Unique]])&gt;1</f>
        <v>0</v>
      </c>
      <c r="S13" s="257">
        <f>IF(Table2[[#This Row],[Status ]]="Solved",1,0)</f>
        <v>1</v>
      </c>
      <c r="T13" s="257">
        <f>IF(Table2[[#This Row],[Status ]]="ongoing",1,0)</f>
        <v>0</v>
      </c>
    </row>
    <row r="14" spans="1:20" x14ac:dyDescent="0.25">
      <c r="A14" s="262">
        <v>5014687500</v>
      </c>
      <c r="B14" s="269" t="str">
        <f>_xlfn.XLOOKUP(Table2[[#This Row],[K&amp;N REF ]],CAT_Details[Tracking Number],CAT_Details[S Ref],,0)</f>
        <v>20241227-S-70053</v>
      </c>
      <c r="C14" s="270">
        <f>_xlfn.XLOOKUP(Table2[[#This Row],[K&amp;N REF ]],CAT_Details[Tracking Number],CAT_Details[TO Ref],,0)</f>
        <v>20241227621751</v>
      </c>
      <c r="D14" s="270" t="str">
        <f>_xlfn.XLOOKUP(Table2[[#This Row],[K&amp;N REF ]],CAT_Details[Tracking Number],CAT_Details[Pickup Customer Name],,0)</f>
        <v>CNH INDUSTRIAL ITALIA SPA</v>
      </c>
      <c r="E14" s="271" t="str">
        <f>_xlfn.XLOOKUP(Table2[[#This Row],[K&amp;N REF ]],CAT_Details[Tracking Number],CAT_Details[Delivery Country Code],,0)</f>
        <v>GB</v>
      </c>
      <c r="F14" s="271" t="str">
        <f>_xlfn.XLOOKUP(Table2[[#This Row],[TO Ref]],CAT_Details[TO Ref],CAT_Details[Loc],,0)</f>
        <v>No Loc</v>
      </c>
      <c r="G14" s="257" t="s">
        <v>34</v>
      </c>
      <c r="H14" s="257" t="s">
        <v>35</v>
      </c>
      <c r="I14" s="280">
        <v>45659</v>
      </c>
      <c r="J14" s="257" t="s">
        <v>26</v>
      </c>
      <c r="K14" s="257" t="s">
        <v>32</v>
      </c>
      <c r="L14" s="280">
        <v>45660</v>
      </c>
      <c r="M14" s="257" t="str">
        <f>IF(Table2[[#This Row],[Resolve Date]]="","ONGOING","SOLVED")</f>
        <v>SOLVED</v>
      </c>
      <c r="N14" s="258" t="s">
        <v>30</v>
      </c>
      <c r="O14" s="257" t="str">
        <f>Table2[[#This Row],[K&amp;N REF ]]&amp;Table2[[#This Row],[Issue type ]]</f>
        <v>5014687500NO LABELS</v>
      </c>
      <c r="P14" s="257">
        <f>YEAR(Table2[[#This Row],[Date ]])</f>
        <v>2025</v>
      </c>
      <c r="Q14" s="257" t="str">
        <f>VLOOKUP(MONTH(Table2[[#This Row],[Date ]]),Months,2,0)</f>
        <v>January</v>
      </c>
      <c r="R14" s="257" t="b">
        <f>COUNTIFS(Table2[Unique],Table2[[#This Row],[Unique]])&gt;1</f>
        <v>0</v>
      </c>
      <c r="S14" s="257">
        <f>IF(Table2[[#This Row],[Status ]]="Solved",1,0)</f>
        <v>1</v>
      </c>
      <c r="T14" s="257">
        <f>IF(Table2[[#This Row],[Status ]]="ongoing",1,0)</f>
        <v>0</v>
      </c>
    </row>
    <row r="15" spans="1:20" x14ac:dyDescent="0.25">
      <c r="A15" s="262">
        <v>5014664000</v>
      </c>
      <c r="B15" s="269" t="str">
        <f>_xlfn.XLOOKUP(Table2[[#This Row],[K&amp;N REF ]],CAT_Details[Tracking Number],CAT_Details[S Ref],,0)</f>
        <v>20241213-S-70372</v>
      </c>
      <c r="C15" s="270">
        <f>_xlfn.XLOOKUP(Table2[[#This Row],[K&amp;N REF ]],CAT_Details[Tracking Number],CAT_Details[TO Ref],,0)</f>
        <v>20241210613950</v>
      </c>
      <c r="D15" s="270" t="str">
        <f>_xlfn.XLOOKUP(Table2[[#This Row],[K&amp;N REF ]],CAT_Details[Tracking Number],CAT_Details[Pickup Customer Name],,0)</f>
        <v>DAYCO EUROPE S.R.L.</v>
      </c>
      <c r="E15" s="271" t="str">
        <f>_xlfn.XLOOKUP(Table2[[#This Row],[K&amp;N REF ]],CAT_Details[Tracking Number],CAT_Details[Delivery Country Code],,0)</f>
        <v>GB</v>
      </c>
      <c r="F15" s="271" t="str">
        <f>_xlfn.XLOOKUP(Table2[[#This Row],[TO Ref]],CAT_Details[TO Ref],CAT_Details[Loc],,0)</f>
        <v>DX01-L5</v>
      </c>
      <c r="G15" s="257" t="s">
        <v>24</v>
      </c>
      <c r="H15" s="257" t="s">
        <v>35</v>
      </c>
      <c r="I15" s="280">
        <v>45660</v>
      </c>
      <c r="J15" s="257" t="s">
        <v>26</v>
      </c>
      <c r="K15" s="257" t="s">
        <v>32</v>
      </c>
      <c r="L15" s="280">
        <v>45660</v>
      </c>
      <c r="M15" s="257" t="str">
        <f>IF(Table2[[#This Row],[Resolve Date]]="","ONGOING","SOLVED")</f>
        <v>SOLVED</v>
      </c>
      <c r="N15" s="258" t="s">
        <v>30</v>
      </c>
      <c r="O15" s="257" t="str">
        <f>Table2[[#This Row],[K&amp;N REF ]]&amp;Table2[[#This Row],[Issue type ]]</f>
        <v>5014664000NO LABELS</v>
      </c>
      <c r="P15" s="257">
        <f>YEAR(Table2[[#This Row],[Date ]])</f>
        <v>2025</v>
      </c>
      <c r="Q15" s="257" t="str">
        <f>VLOOKUP(MONTH(Table2[[#This Row],[Date ]]),Months,2,0)</f>
        <v>January</v>
      </c>
      <c r="R15" s="257" t="b">
        <f>COUNTIFS(Table2[Unique],Table2[[#This Row],[Unique]])&gt;1</f>
        <v>0</v>
      </c>
      <c r="S15" s="257">
        <f>IF(Table2[[#This Row],[Status ]]="Solved",1,0)</f>
        <v>1</v>
      </c>
      <c r="T15" s="257">
        <f>IF(Table2[[#This Row],[Status ]]="ongoing",1,0)</f>
        <v>0</v>
      </c>
    </row>
    <row r="16" spans="1:20" x14ac:dyDescent="0.25">
      <c r="A16" s="262">
        <v>5014672438</v>
      </c>
      <c r="B16" s="269" t="str">
        <f>_xlfn.XLOOKUP(Table2[[#This Row],[K&amp;N REF ]],CAT_Details[Tracking Number],CAT_Details[S Ref],,0)</f>
        <v>20241213-S-70186</v>
      </c>
      <c r="C16" s="270">
        <f>_xlfn.XLOOKUP(Table2[[#This Row],[K&amp;N REF ]],CAT_Details[Tracking Number],CAT_Details[TO Ref],,0)</f>
        <v>20241213616986</v>
      </c>
      <c r="D16" s="270" t="str">
        <f>_xlfn.XLOOKUP(Table2[[#This Row],[K&amp;N REF ]],CAT_Details[Tracking Number],CAT_Details[Pickup Customer Name],,0)</f>
        <v>DAYCO EUROPE S.R.L.</v>
      </c>
      <c r="E16" s="271" t="str">
        <f>_xlfn.XLOOKUP(Table2[[#This Row],[K&amp;N REF ]],CAT_Details[Tracking Number],CAT_Details[Delivery Country Code],,0)</f>
        <v>GB</v>
      </c>
      <c r="F16" s="271" t="str">
        <f>_xlfn.XLOOKUP(Table2[[#This Row],[TO Ref]],CAT_Details[TO Ref],CAT_Details[Loc],,0)</f>
        <v>DX01-L5</v>
      </c>
      <c r="G16" s="257" t="s">
        <v>24</v>
      </c>
      <c r="H16" s="257" t="s">
        <v>35</v>
      </c>
      <c r="I16" s="280">
        <v>45660</v>
      </c>
      <c r="J16" s="257" t="s">
        <v>26</v>
      </c>
      <c r="K16" s="257" t="s">
        <v>32</v>
      </c>
      <c r="L16" s="280">
        <v>45663</v>
      </c>
      <c r="M16" s="257" t="str">
        <f>IF(Table2[[#This Row],[Resolve Date]]="","ONGOING","SOLVED")</f>
        <v>SOLVED</v>
      </c>
      <c r="N16" s="258" t="s">
        <v>30</v>
      </c>
      <c r="O16" s="257" t="str">
        <f>Table2[[#This Row],[K&amp;N REF ]]&amp;Table2[[#This Row],[Issue type ]]</f>
        <v>5014672438NO LABELS</v>
      </c>
      <c r="P16" s="257">
        <f>YEAR(Table2[[#This Row],[Date ]])</f>
        <v>2025</v>
      </c>
      <c r="Q16" s="257" t="str">
        <f>VLOOKUP(MONTH(Table2[[#This Row],[Date ]]),Months,2,0)</f>
        <v>January</v>
      </c>
      <c r="R16" s="257" t="b">
        <f>COUNTIFS(Table2[Unique],Table2[[#This Row],[Unique]])&gt;1</f>
        <v>0</v>
      </c>
      <c r="S16" s="257">
        <f>IF(Table2[[#This Row],[Status ]]="Solved",1,0)</f>
        <v>1</v>
      </c>
      <c r="T16" s="257">
        <f>IF(Table2[[#This Row],[Status ]]="ongoing",1,0)</f>
        <v>0</v>
      </c>
    </row>
    <row r="17" spans="1:20" x14ac:dyDescent="0.25">
      <c r="A17" s="262">
        <v>5014696362</v>
      </c>
      <c r="B17" s="269" t="str">
        <f>_xlfn.XLOOKUP(Table2[[#This Row],[K&amp;N REF ]],CAT_Details[Tracking Number],CAT_Details[S Ref],,0)</f>
        <v>20241213-S-70374</v>
      </c>
      <c r="C17" s="270">
        <f>_xlfn.XLOOKUP(Table2[[#This Row],[K&amp;N REF ]],CAT_Details[Tracking Number],CAT_Details[TO Ref],,0)</f>
        <v>20241212616129</v>
      </c>
      <c r="D17" s="270" t="str">
        <f>_xlfn.XLOOKUP(Table2[[#This Row],[K&amp;N REF ]],CAT_Details[Tracking Number],CAT_Details[Pickup Customer Name],,0)</f>
        <v>Isoform NV</v>
      </c>
      <c r="E17" s="271" t="str">
        <f>_xlfn.XLOOKUP(Table2[[#This Row],[K&amp;N REF ]],CAT_Details[Tracking Number],CAT_Details[Delivery Country Code],,0)</f>
        <v>GB</v>
      </c>
      <c r="F17" s="271">
        <f>_xlfn.XLOOKUP(Table2[[#This Row],[TO Ref]],CAT_Details[TO Ref],CAT_Details[Loc],,0)</f>
        <v>3402</v>
      </c>
      <c r="G17" s="257" t="s">
        <v>36</v>
      </c>
      <c r="H17" s="257" t="s">
        <v>25</v>
      </c>
      <c r="I17" s="280">
        <v>45660</v>
      </c>
      <c r="J17" s="257" t="s">
        <v>26</v>
      </c>
      <c r="K17" s="257" t="s">
        <v>27</v>
      </c>
      <c r="L17" s="280">
        <v>45660</v>
      </c>
      <c r="M17" s="257" t="str">
        <f>IF(Table2[[#This Row],[Resolve Date]]="","ONGOING","SOLVED")</f>
        <v>SOLVED</v>
      </c>
      <c r="N17" s="258" t="s">
        <v>37</v>
      </c>
      <c r="O17" s="257" t="str">
        <f>Table2[[#This Row],[K&amp;N REF ]]&amp;Table2[[#This Row],[Issue type ]]</f>
        <v xml:space="preserve">5014696362DAMAGE </v>
      </c>
      <c r="P17" s="257">
        <f>YEAR(Table2[[#This Row],[Date ]])</f>
        <v>2025</v>
      </c>
      <c r="Q17" s="257" t="str">
        <f>VLOOKUP(MONTH(Table2[[#This Row],[Date ]]),Months,2,0)</f>
        <v>January</v>
      </c>
      <c r="R17" s="257" t="b">
        <f>COUNTIFS(Table2[Unique],Table2[[#This Row],[Unique]])&gt;1</f>
        <v>0</v>
      </c>
      <c r="S17" s="257">
        <f>IF(Table2[[#This Row],[Status ]]="Solved",1,0)</f>
        <v>1</v>
      </c>
      <c r="T17" s="257">
        <f>IF(Table2[[#This Row],[Status ]]="ongoing",1,0)</f>
        <v>0</v>
      </c>
    </row>
    <row r="18" spans="1:20" x14ac:dyDescent="0.25">
      <c r="A18" s="262">
        <v>5014672444</v>
      </c>
      <c r="B18" s="269" t="str">
        <f>_xlfn.XLOOKUP(Table2[[#This Row],[K&amp;N REF ]],CAT_Details[Tracking Number],CAT_Details[S Ref],,0)</f>
        <v>20241219-S-70138</v>
      </c>
      <c r="C18" s="270">
        <f>_xlfn.XLOOKUP(Table2[[#This Row],[K&amp;N REF ]],CAT_Details[Tracking Number],CAT_Details[TO Ref],,0)</f>
        <v>20241219619872</v>
      </c>
      <c r="D18" s="270" t="str">
        <f>_xlfn.XLOOKUP(Table2[[#This Row],[K&amp;N REF ]],CAT_Details[Tracking Number],CAT_Details[Pickup Customer Name],,0)</f>
        <v>GRIMONPREZ TRANSMISSION GEARS</v>
      </c>
      <c r="E18" s="271" t="str">
        <f>_xlfn.XLOOKUP(Table2[[#This Row],[K&amp;N REF ]],CAT_Details[Tracking Number],CAT_Details[Delivery Country Code],,0)</f>
        <v>GB</v>
      </c>
      <c r="F18" s="271" t="str">
        <f>_xlfn.XLOOKUP(Table2[[#This Row],[TO Ref]],CAT_Details[TO Ref],CAT_Details[Loc],,0)</f>
        <v>DK-BM01</v>
      </c>
      <c r="G18" s="257" t="s">
        <v>36</v>
      </c>
      <c r="H18" s="257" t="s">
        <v>31</v>
      </c>
      <c r="I18" s="280">
        <v>45660</v>
      </c>
      <c r="J18" s="257" t="s">
        <v>26</v>
      </c>
      <c r="K18" s="257" t="s">
        <v>27</v>
      </c>
      <c r="L18" s="280">
        <v>45660</v>
      </c>
      <c r="M18" s="257" t="str">
        <f>IF(Table2[[#This Row],[Resolve Date]]="","ONGOING","SOLVED")</f>
        <v>SOLVED</v>
      </c>
      <c r="N18" s="258" t="s">
        <v>30</v>
      </c>
      <c r="O18" s="257" t="str">
        <f>Table2[[#This Row],[K&amp;N REF ]]&amp;Table2[[#This Row],[Issue type ]]</f>
        <v>5014672444MISSING LABELS ON SOME UNITS</v>
      </c>
      <c r="P18" s="257">
        <f>YEAR(Table2[[#This Row],[Date ]])</f>
        <v>2025</v>
      </c>
      <c r="Q18" s="257" t="str">
        <f>VLOOKUP(MONTH(Table2[[#This Row],[Date ]]),Months,2,0)</f>
        <v>January</v>
      </c>
      <c r="R18" s="257" t="b">
        <f>COUNTIFS(Table2[Unique],Table2[[#This Row],[Unique]])&gt;1</f>
        <v>0</v>
      </c>
      <c r="S18" s="257">
        <f>IF(Table2[[#This Row],[Status ]]="Solved",1,0)</f>
        <v>1</v>
      </c>
      <c r="T18" s="257">
        <f>IF(Table2[[#This Row],[Status ]]="ongoing",1,0)</f>
        <v>0</v>
      </c>
    </row>
    <row r="19" spans="1:20" x14ac:dyDescent="0.25">
      <c r="A19" s="262">
        <v>5014683074</v>
      </c>
      <c r="B19" s="269" t="str">
        <f>_xlfn.XLOOKUP(Table2[[#This Row],[K&amp;N REF ]],CAT_Details[Tracking Number],CAT_Details[S Ref],,0)</f>
        <v>20241220-S-70134</v>
      </c>
      <c r="C19" s="270">
        <f>_xlfn.XLOOKUP(Table2[[#This Row],[K&amp;N REF ]],CAT_Details[Tracking Number],CAT_Details[TO Ref],,0)</f>
        <v>20241220620410</v>
      </c>
      <c r="D19" s="270" t="str">
        <f>_xlfn.XLOOKUP(Table2[[#This Row],[K&amp;N REF ]],CAT_Details[Tracking Number],CAT_Details[Pickup Customer Name],,0)</f>
        <v>TIMKEN EUROPEAN SERVICE CENTER</v>
      </c>
      <c r="E19" s="271" t="str">
        <f>_xlfn.XLOOKUP(Table2[[#This Row],[K&amp;N REF ]],CAT_Details[Tracking Number],CAT_Details[Delivery Country Code],,0)</f>
        <v>GB</v>
      </c>
      <c r="F19" s="271" t="str">
        <f>_xlfn.XLOOKUP(Table2[[#This Row],[TO Ref]],CAT_Details[TO Ref],CAT_Details[Loc],,0)</f>
        <v>DK-BM01</v>
      </c>
      <c r="G19" s="257" t="s">
        <v>36</v>
      </c>
      <c r="H19" s="257" t="s">
        <v>35</v>
      </c>
      <c r="I19" s="280">
        <v>45663</v>
      </c>
      <c r="J19" s="257" t="s">
        <v>26</v>
      </c>
      <c r="K19" s="257" t="s">
        <v>32</v>
      </c>
      <c r="L19" s="280">
        <v>45664</v>
      </c>
      <c r="M19" s="257" t="str">
        <f>IF(Table2[[#This Row],[Resolve Date]]="","ONGOING","SOLVED")</f>
        <v>SOLVED</v>
      </c>
      <c r="N19" s="258" t="s">
        <v>30</v>
      </c>
      <c r="O19" s="257" t="str">
        <f>Table2[[#This Row],[K&amp;N REF ]]&amp;Table2[[#This Row],[Issue type ]]</f>
        <v>5014683074NO LABELS</v>
      </c>
      <c r="P19" s="257">
        <f>YEAR(Table2[[#This Row],[Date ]])</f>
        <v>2025</v>
      </c>
      <c r="Q19" s="257" t="str">
        <f>VLOOKUP(MONTH(Table2[[#This Row],[Date ]]),Months,2,0)</f>
        <v>January</v>
      </c>
      <c r="R19" s="257" t="b">
        <f>COUNTIFS(Table2[Unique],Table2[[#This Row],[Unique]])&gt;1</f>
        <v>0</v>
      </c>
      <c r="S19" s="257">
        <f>IF(Table2[[#This Row],[Status ]]="Solved",1,0)</f>
        <v>1</v>
      </c>
      <c r="T19" s="257">
        <f>IF(Table2[[#This Row],[Status ]]="ongoing",1,0)</f>
        <v>0</v>
      </c>
    </row>
    <row r="20" spans="1:20" x14ac:dyDescent="0.25">
      <c r="A20" s="262">
        <v>5014700284</v>
      </c>
      <c r="B20" s="269" t="str">
        <f>_xlfn.XLOOKUP(Table2[[#This Row],[K&amp;N REF ]],CAT_Details[Tracking Number],CAT_Details[S Ref],,0)</f>
        <v>20241216-S-70263</v>
      </c>
      <c r="C20" s="270">
        <f>_xlfn.XLOOKUP(Table2[[#This Row],[K&amp;N REF ]],CAT_Details[Tracking Number],CAT_Details[TO Ref],,0)</f>
        <v>20241216617533</v>
      </c>
      <c r="D20" s="270" t="str">
        <f>_xlfn.XLOOKUP(Table2[[#This Row],[K&amp;N REF ]],CAT_Details[Tracking Number],CAT_Details[Pickup Customer Name],,0)</f>
        <v>DONALDSON CZECH REPUBLIC s.r.o.</v>
      </c>
      <c r="E20" s="271" t="str">
        <f>_xlfn.XLOOKUP(Table2[[#This Row],[K&amp;N REF ]],CAT_Details[Tracking Number],CAT_Details[Delivery Country Code],,0)</f>
        <v>GB</v>
      </c>
      <c r="F20" s="271" t="str">
        <f>_xlfn.XLOOKUP(Table2[[#This Row],[TO Ref]],CAT_Details[TO Ref],CAT_Details[Loc],,0)</f>
        <v>DK-LW08</v>
      </c>
      <c r="G20" s="257" t="s">
        <v>38</v>
      </c>
      <c r="H20" s="257" t="s">
        <v>35</v>
      </c>
      <c r="I20" s="280">
        <v>45664</v>
      </c>
      <c r="J20" s="257" t="s">
        <v>26</v>
      </c>
      <c r="K20" s="257" t="s">
        <v>32</v>
      </c>
      <c r="L20" s="280">
        <v>45664</v>
      </c>
      <c r="M20" s="257" t="str">
        <f>IF(Table2[[#This Row],[Resolve Date]]="","ONGOING","SOLVED")</f>
        <v>SOLVED</v>
      </c>
      <c r="N20" s="258" t="s">
        <v>30</v>
      </c>
      <c r="O20" s="257" t="str">
        <f>Table2[[#This Row],[K&amp;N REF ]]&amp;Table2[[#This Row],[Issue type ]]</f>
        <v>5014700284NO LABELS</v>
      </c>
      <c r="P20" s="257">
        <f>YEAR(Table2[[#This Row],[Date ]])</f>
        <v>2025</v>
      </c>
      <c r="Q20" s="257" t="str">
        <f>VLOOKUP(MONTH(Table2[[#This Row],[Date ]]),Months,2,0)</f>
        <v>January</v>
      </c>
      <c r="R20" s="257" t="b">
        <f>COUNTIFS(Table2[Unique],Table2[[#This Row],[Unique]])&gt;1</f>
        <v>0</v>
      </c>
      <c r="S20" s="257">
        <f>IF(Table2[[#This Row],[Status ]]="Solved",1,0)</f>
        <v>1</v>
      </c>
      <c r="T20" s="257">
        <f>IF(Table2[[#This Row],[Status ]]="ongoing",1,0)</f>
        <v>0</v>
      </c>
    </row>
    <row r="21" spans="1:20" x14ac:dyDescent="0.25">
      <c r="A21" s="262">
        <v>5014700303</v>
      </c>
      <c r="B21" s="269" t="str">
        <f>_xlfn.XLOOKUP(Table2[[#This Row],[K&amp;N REF ]],CAT_Details[Tracking Number],CAT_Details[S Ref],,0)</f>
        <v>20241223-S-70459</v>
      </c>
      <c r="C21" s="270">
        <f>_xlfn.XLOOKUP(Table2[[#This Row],[K&amp;N REF ]],CAT_Details[Tracking Number],CAT_Details[TO Ref],,0)</f>
        <v>20241220620495</v>
      </c>
      <c r="D21" s="270" t="str">
        <f>_xlfn.XLOOKUP(Table2[[#This Row],[K&amp;N REF ]],CAT_Details[Tracking Number],CAT_Details[Pickup Customer Name],,0)</f>
        <v>DONALDSON CZECH REPUBLIC s.r.o.</v>
      </c>
      <c r="E21" s="271" t="str">
        <f>_xlfn.XLOOKUP(Table2[[#This Row],[K&amp;N REF ]],CAT_Details[Tracking Number],CAT_Details[Delivery Country Code],,0)</f>
        <v>GB</v>
      </c>
      <c r="F21" s="271" t="str">
        <f>_xlfn.XLOOKUP(Table2[[#This Row],[TO Ref]],CAT_Details[TO Ref],CAT_Details[Loc],,0)</f>
        <v>DK-LW08</v>
      </c>
      <c r="G21" s="257" t="s">
        <v>38</v>
      </c>
      <c r="H21" s="257" t="s">
        <v>35</v>
      </c>
      <c r="I21" s="280">
        <v>45664</v>
      </c>
      <c r="J21" s="257" t="s">
        <v>26</v>
      </c>
      <c r="K21" s="257" t="s">
        <v>32</v>
      </c>
      <c r="L21" s="280">
        <v>45665</v>
      </c>
      <c r="M21" s="257" t="str">
        <f>IF(Table2[[#This Row],[Resolve Date]]="","ONGOING","SOLVED")</f>
        <v>SOLVED</v>
      </c>
      <c r="N21" s="258" t="s">
        <v>30</v>
      </c>
      <c r="O21" s="257" t="str">
        <f>Table2[[#This Row],[K&amp;N REF ]]&amp;Table2[[#This Row],[Issue type ]]</f>
        <v>5014700303NO LABELS</v>
      </c>
      <c r="P21" s="257">
        <f>YEAR(Table2[[#This Row],[Date ]])</f>
        <v>2025</v>
      </c>
      <c r="Q21" s="257" t="str">
        <f>VLOOKUP(MONTH(Table2[[#This Row],[Date ]]),Months,2,0)</f>
        <v>January</v>
      </c>
      <c r="R21" s="257" t="b">
        <f>COUNTIFS(Table2[Unique],Table2[[#This Row],[Unique]])&gt;1</f>
        <v>0</v>
      </c>
      <c r="S21" s="257">
        <f>IF(Table2[[#This Row],[Status ]]="Solved",1,0)</f>
        <v>1</v>
      </c>
      <c r="T21" s="257">
        <f>IF(Table2[[#This Row],[Status ]]="ongoing",1,0)</f>
        <v>0</v>
      </c>
    </row>
    <row r="22" spans="1:20" x14ac:dyDescent="0.25">
      <c r="A22" s="262">
        <v>5014696416</v>
      </c>
      <c r="B22" s="269" t="str">
        <f>_xlfn.XLOOKUP(Table2[[#This Row],[K&amp;N REF ]],CAT_Details[Tracking Number],CAT_Details[S Ref],,0)</f>
        <v>20241230-S-70039</v>
      </c>
      <c r="C22" s="270">
        <f>_xlfn.XLOOKUP(Table2[[#This Row],[K&amp;N REF ]],CAT_Details[Tracking Number],CAT_Details[TO Ref],,0)</f>
        <v>20241220620594</v>
      </c>
      <c r="D22" s="270" t="str">
        <f>_xlfn.XLOOKUP(Table2[[#This Row],[K&amp;N REF ]],CAT_Details[Tracking Number],CAT_Details[Pickup Customer Name],,0)</f>
        <v>DONALDSON POLSKA SP. Z.O.O</v>
      </c>
      <c r="E22" s="271" t="str">
        <f>_xlfn.XLOOKUP(Table2[[#This Row],[K&amp;N REF ]],CAT_Details[Tracking Number],CAT_Details[Delivery Country Code],,0)</f>
        <v>GB</v>
      </c>
      <c r="F22" s="271" t="str">
        <f>_xlfn.XLOOKUP(Table2[[#This Row],[TO Ref]],CAT_Details[TO Ref],CAT_Details[Loc],,0)</f>
        <v>No Loc</v>
      </c>
      <c r="G22" s="257" t="s">
        <v>39</v>
      </c>
      <c r="H22" s="257" t="s">
        <v>35</v>
      </c>
      <c r="I22" s="280">
        <v>45664</v>
      </c>
      <c r="J22" s="257" t="s">
        <v>26</v>
      </c>
      <c r="K22" s="257" t="s">
        <v>27</v>
      </c>
      <c r="L22" s="280">
        <v>45664</v>
      </c>
      <c r="M22" s="257" t="str">
        <f>IF(Table2[[#This Row],[Resolve Date]]="","ONGOING","SOLVED")</f>
        <v>SOLVED</v>
      </c>
      <c r="N22" s="258" t="s">
        <v>30</v>
      </c>
      <c r="O22" s="257" t="str">
        <f>Table2[[#This Row],[K&amp;N REF ]]&amp;Table2[[#This Row],[Issue type ]]</f>
        <v>5014696416NO LABELS</v>
      </c>
      <c r="P22" s="257">
        <f>YEAR(Table2[[#This Row],[Date ]])</f>
        <v>2025</v>
      </c>
      <c r="Q22" s="257" t="str">
        <f>VLOOKUP(MONTH(Table2[[#This Row],[Date ]]),Months,2,0)</f>
        <v>January</v>
      </c>
      <c r="R22" s="257" t="b">
        <f>COUNTIFS(Table2[Unique],Table2[[#This Row],[Unique]])&gt;1</f>
        <v>0</v>
      </c>
      <c r="S22" s="257">
        <f>IF(Table2[[#This Row],[Status ]]="Solved",1,0)</f>
        <v>1</v>
      </c>
      <c r="T22" s="257">
        <f>IF(Table2[[#This Row],[Status ]]="ongoing",1,0)</f>
        <v>0</v>
      </c>
    </row>
    <row r="23" spans="1:20" x14ac:dyDescent="0.25">
      <c r="A23" s="262">
        <v>5014696429</v>
      </c>
      <c r="B23" s="269" t="str">
        <f>_xlfn.XLOOKUP(Table2[[#This Row],[K&amp;N REF ]],CAT_Details[Tracking Number],CAT_Details[S Ref],,0)</f>
        <v>20241217-S-70063</v>
      </c>
      <c r="C23" s="270">
        <f>_xlfn.XLOOKUP(Table2[[#This Row],[K&amp;N REF ]],CAT_Details[Tracking Number],CAT_Details[TO Ref],,0)</f>
        <v>20241213617124</v>
      </c>
      <c r="D23" s="270" t="str">
        <f>_xlfn.XLOOKUP(Table2[[#This Row],[K&amp;N REF ]],CAT_Details[Tracking Number],CAT_Details[Pickup Customer Name],,0)</f>
        <v>DONALDSON POLSKA SP. Z.O.O</v>
      </c>
      <c r="E23" s="271" t="str">
        <f>_xlfn.XLOOKUP(Table2[[#This Row],[K&amp;N REF ]],CAT_Details[Tracking Number],CAT_Details[Delivery Country Code],,0)</f>
        <v>GB</v>
      </c>
      <c r="F23" s="271" t="str">
        <f>_xlfn.XLOOKUP(Table2[[#This Row],[TO Ref]],CAT_Details[TO Ref],CAT_Details[Loc],,0)</f>
        <v>DX01-L5</v>
      </c>
      <c r="G23" s="257" t="s">
        <v>39</v>
      </c>
      <c r="H23" s="257" t="s">
        <v>40</v>
      </c>
      <c r="I23" s="280">
        <v>45664</v>
      </c>
      <c r="J23" s="257" t="s">
        <v>26</v>
      </c>
      <c r="K23" s="257" t="s">
        <v>32</v>
      </c>
      <c r="L23" s="280">
        <v>45664</v>
      </c>
      <c r="M23" s="257" t="str">
        <f>IF(Table2[[#This Row],[Resolve Date]]="","ONGOING","SOLVED")</f>
        <v>SOLVED</v>
      </c>
      <c r="N23" s="258" t="s">
        <v>30</v>
      </c>
      <c r="O23" s="257" t="str">
        <f>Table2[[#This Row],[K&amp;N REF ]]&amp;Table2[[#This Row],[Issue type ]]</f>
        <v xml:space="preserve">5014696429INCORRECT LABELS </v>
      </c>
      <c r="P23" s="257">
        <f>YEAR(Table2[[#This Row],[Date ]])</f>
        <v>2025</v>
      </c>
      <c r="Q23" s="257" t="str">
        <f>VLOOKUP(MONTH(Table2[[#This Row],[Date ]]),Months,2,0)</f>
        <v>January</v>
      </c>
      <c r="R23" s="257" t="b">
        <f>COUNTIFS(Table2[Unique],Table2[[#This Row],[Unique]])&gt;1</f>
        <v>0</v>
      </c>
      <c r="S23" s="257">
        <f>IF(Table2[[#This Row],[Status ]]="Solved",1,0)</f>
        <v>1</v>
      </c>
      <c r="T23" s="257">
        <f>IF(Table2[[#This Row],[Status ]]="ongoing",1,0)</f>
        <v>0</v>
      </c>
    </row>
    <row r="24" spans="1:20" x14ac:dyDescent="0.25">
      <c r="A24" s="262">
        <v>5014653375</v>
      </c>
      <c r="B24" s="269" t="str">
        <f>_xlfn.XLOOKUP(Table2[[#This Row],[K&amp;N REF ]],CAT_Details[Tracking Number],CAT_Details[S Ref],,0)</f>
        <v>20241218-S-70056</v>
      </c>
      <c r="C24" s="270">
        <f>_xlfn.XLOOKUP(Table2[[#This Row],[K&amp;N REF ]],CAT_Details[Tracking Number],CAT_Details[TO Ref],,0)</f>
        <v>20241218619021</v>
      </c>
      <c r="D24" s="270" t="str">
        <f>_xlfn.XLOOKUP(Table2[[#This Row],[K&amp;N REF ]],CAT_Details[Tracking Number],CAT_Details[Pickup Customer Name],,0)</f>
        <v>Contitech Fluid Automotive Romania</v>
      </c>
      <c r="E24" s="271" t="str">
        <f>_xlfn.XLOOKUP(Table2[[#This Row],[K&amp;N REF ]],CAT_Details[Tracking Number],CAT_Details[Delivery Country Code],,0)</f>
        <v>GB</v>
      </c>
      <c r="F24" s="271" t="str">
        <f>_xlfn.XLOOKUP(Table2[[#This Row],[TO Ref]],CAT_Details[TO Ref],CAT_Details[Loc],,0)</f>
        <v>No Loc</v>
      </c>
      <c r="G24" s="257" t="s">
        <v>34</v>
      </c>
      <c r="H24" s="257" t="s">
        <v>29</v>
      </c>
      <c r="I24" s="280">
        <v>45664</v>
      </c>
      <c r="J24" s="257" t="s">
        <v>26</v>
      </c>
      <c r="K24" s="257" t="s">
        <v>27</v>
      </c>
      <c r="L24" s="280">
        <v>45664</v>
      </c>
      <c r="M24" s="257" t="str">
        <f>IF(Table2[[#This Row],[Resolve Date]]="","ONGOING","SOLVED")</f>
        <v>SOLVED</v>
      </c>
      <c r="N24" s="258" t="s">
        <v>30</v>
      </c>
      <c r="O24" s="257" t="str">
        <f>Table2[[#This Row],[K&amp;N REF ]]&amp;Table2[[#This Row],[Issue type ]]</f>
        <v>5014653375DAMAGED LABEL</v>
      </c>
      <c r="P24" s="257">
        <f>YEAR(Table2[[#This Row],[Date ]])</f>
        <v>2025</v>
      </c>
      <c r="Q24" s="257" t="str">
        <f>VLOOKUP(MONTH(Table2[[#This Row],[Date ]]),Months,2,0)</f>
        <v>January</v>
      </c>
      <c r="R24" s="257" t="b">
        <f>COUNTIFS(Table2[Unique],Table2[[#This Row],[Unique]])&gt;1</f>
        <v>0</v>
      </c>
      <c r="S24" s="257">
        <f>IF(Table2[[#This Row],[Status ]]="Solved",1,0)</f>
        <v>1</v>
      </c>
      <c r="T24" s="257">
        <f>IF(Table2[[#This Row],[Status ]]="ongoing",1,0)</f>
        <v>0</v>
      </c>
    </row>
    <row r="25" spans="1:20" x14ac:dyDescent="0.25">
      <c r="A25" s="262">
        <v>5014653340</v>
      </c>
      <c r="B25" s="269" t="str">
        <f>_xlfn.XLOOKUP(Table2[[#This Row],[K&amp;N REF ]],CAT_Details[Tracking Number],CAT_Details[S Ref],,0)</f>
        <v>20241218-S-70074</v>
      </c>
      <c r="C25" s="270">
        <f>_xlfn.XLOOKUP(Table2[[#This Row],[K&amp;N REF ]],CAT_Details[Tracking Number],CAT_Details[TO Ref],,0)</f>
        <v>20241218619255</v>
      </c>
      <c r="D25" s="270" t="str">
        <f>_xlfn.XLOOKUP(Table2[[#This Row],[K&amp;N REF ]],CAT_Details[Tracking Number],CAT_Details[Pickup Customer Name],,0)</f>
        <v>TE CONNECTIVITY SENSORS SOLUTION</v>
      </c>
      <c r="E25" s="271" t="str">
        <f>_xlfn.XLOOKUP(Table2[[#This Row],[K&amp;N REF ]],CAT_Details[Tracking Number],CAT_Details[Delivery Country Code],,0)</f>
        <v>GB</v>
      </c>
      <c r="F25" s="271" t="str">
        <f>_xlfn.XLOOKUP(Table2[[#This Row],[TO Ref]],CAT_Details[TO Ref],CAT_Details[Loc],,0)</f>
        <v>U2-L5</v>
      </c>
      <c r="G25" s="257" t="s">
        <v>34</v>
      </c>
      <c r="H25" s="257" t="s">
        <v>35</v>
      </c>
      <c r="I25" s="280">
        <v>45664</v>
      </c>
      <c r="J25" s="257" t="s">
        <v>26</v>
      </c>
      <c r="K25" s="257" t="s">
        <v>32</v>
      </c>
      <c r="L25" s="280">
        <v>45664</v>
      </c>
      <c r="M25" s="257" t="str">
        <f>IF(Table2[[#This Row],[Resolve Date]]="","ONGOING","SOLVED")</f>
        <v>SOLVED</v>
      </c>
      <c r="N25" s="258" t="s">
        <v>30</v>
      </c>
      <c r="O25" s="257" t="str">
        <f>Table2[[#This Row],[K&amp;N REF ]]&amp;Table2[[#This Row],[Issue type ]]</f>
        <v>5014653340NO LABELS</v>
      </c>
      <c r="P25" s="257">
        <f>YEAR(Table2[[#This Row],[Date ]])</f>
        <v>2025</v>
      </c>
      <c r="Q25" s="257" t="str">
        <f>VLOOKUP(MONTH(Table2[[#This Row],[Date ]]),Months,2,0)</f>
        <v>January</v>
      </c>
      <c r="R25" s="257" t="b">
        <f>COUNTIFS(Table2[Unique],Table2[[#This Row],[Unique]])&gt;1</f>
        <v>0</v>
      </c>
      <c r="S25" s="257">
        <f>IF(Table2[[#This Row],[Status ]]="Solved",1,0)</f>
        <v>1</v>
      </c>
      <c r="T25" s="257">
        <f>IF(Table2[[#This Row],[Status ]]="ongoing",1,0)</f>
        <v>0</v>
      </c>
    </row>
    <row r="26" spans="1:20" x14ac:dyDescent="0.25">
      <c r="A26" s="262">
        <v>5014683072</v>
      </c>
      <c r="B26" s="269" t="str">
        <f>_xlfn.XLOOKUP(Table2[[#This Row],[K&amp;N REF ]],CAT_Details[Tracking Number],CAT_Details[S Ref],,0)</f>
        <v>20241223-S-70071</v>
      </c>
      <c r="C26" s="270">
        <f>_xlfn.XLOOKUP(Table2[[#This Row],[K&amp;N REF ]],CAT_Details[Tracking Number],CAT_Details[TO Ref],,0)</f>
        <v>20241223621018</v>
      </c>
      <c r="D26" s="270" t="str">
        <f>_xlfn.XLOOKUP(Table2[[#This Row],[K&amp;N REF ]],CAT_Details[Tracking Number],CAT_Details[Pickup Customer Name],,0)</f>
        <v>Contitech Fluid Automotive Romania</v>
      </c>
      <c r="E26" s="271" t="str">
        <f>_xlfn.XLOOKUP(Table2[[#This Row],[K&amp;N REF ]],CAT_Details[Tracking Number],CAT_Details[Delivery Country Code],,0)</f>
        <v>GB</v>
      </c>
      <c r="F26" s="271" t="str">
        <f>_xlfn.XLOOKUP(Table2[[#This Row],[TO Ref]],CAT_Details[TO Ref],CAT_Details[Loc],,0)</f>
        <v>No Loc</v>
      </c>
      <c r="G26" s="257" t="s">
        <v>34</v>
      </c>
      <c r="H26" s="257" t="s">
        <v>35</v>
      </c>
      <c r="I26" s="280">
        <v>45664</v>
      </c>
      <c r="J26" s="257" t="s">
        <v>26</v>
      </c>
      <c r="K26" s="257" t="s">
        <v>32</v>
      </c>
      <c r="L26" s="280">
        <v>45664</v>
      </c>
      <c r="M26" s="257" t="str">
        <f>IF(Table2[[#This Row],[Resolve Date]]="","ONGOING","SOLVED")</f>
        <v>SOLVED</v>
      </c>
      <c r="N26" s="258" t="s">
        <v>30</v>
      </c>
      <c r="O26" s="257" t="str">
        <f>Table2[[#This Row],[K&amp;N REF ]]&amp;Table2[[#This Row],[Issue type ]]</f>
        <v>5014683072NO LABELS</v>
      </c>
      <c r="P26" s="257">
        <f>YEAR(Table2[[#This Row],[Date ]])</f>
        <v>2025</v>
      </c>
      <c r="Q26" s="257" t="str">
        <f>VLOOKUP(MONTH(Table2[[#This Row],[Date ]]),Months,2,0)</f>
        <v>January</v>
      </c>
      <c r="R26" s="257" t="b">
        <f>COUNTIFS(Table2[Unique],Table2[[#This Row],[Unique]])&gt;1</f>
        <v>0</v>
      </c>
      <c r="S26" s="257">
        <f>IF(Table2[[#This Row],[Status ]]="Solved",1,0)</f>
        <v>1</v>
      </c>
      <c r="T26" s="257">
        <f>IF(Table2[[#This Row],[Status ]]="ongoing",1,0)</f>
        <v>0</v>
      </c>
    </row>
    <row r="27" spans="1:20" x14ac:dyDescent="0.25">
      <c r="A27" s="262">
        <v>5014696577</v>
      </c>
      <c r="B27" s="269" t="str">
        <f>_xlfn.XLOOKUP(Table2[[#This Row],[K&amp;N REF ]],CAT_Details[Tracking Number],CAT_Details[S Ref],,0)</f>
        <v>20241230-S-70063</v>
      </c>
      <c r="C27" s="270">
        <f>_xlfn.XLOOKUP(Table2[[#This Row],[K&amp;N REF ]],CAT_Details[Tracking Number],CAT_Details[TO Ref],,0)</f>
        <v>20241230621958</v>
      </c>
      <c r="D27" s="270" t="str">
        <f>_xlfn.XLOOKUP(Table2[[#This Row],[K&amp;N REF ]],CAT_Details[Tracking Number],CAT_Details[Pickup Customer Name],,0)</f>
        <v>SOGEFI FILTRATION FRANCE</v>
      </c>
      <c r="E27" s="271" t="str">
        <f>_xlfn.XLOOKUP(Table2[[#This Row],[K&amp;N REF ]],CAT_Details[Tracking Number],CAT_Details[Delivery Country Code],,0)</f>
        <v>GB</v>
      </c>
      <c r="F27" s="271" t="str">
        <f>_xlfn.XLOOKUP(Table2[[#This Row],[TO Ref]],CAT_Details[TO Ref],CAT_Details[Loc],,0)</f>
        <v>DX01-L5</v>
      </c>
      <c r="G27" s="257" t="s">
        <v>36</v>
      </c>
      <c r="H27" s="257" t="s">
        <v>35</v>
      </c>
      <c r="I27" s="280">
        <v>45664</v>
      </c>
      <c r="J27" s="257" t="s">
        <v>26</v>
      </c>
      <c r="K27" s="257" t="s">
        <v>32</v>
      </c>
      <c r="L27" s="280">
        <v>45664</v>
      </c>
      <c r="M27" s="257" t="str">
        <f>IF(Table2[[#This Row],[Resolve Date]]="","ONGOING","SOLVED")</f>
        <v>SOLVED</v>
      </c>
      <c r="N27" s="258" t="s">
        <v>30</v>
      </c>
      <c r="O27" s="257" t="str">
        <f>Table2[[#This Row],[K&amp;N REF ]]&amp;Table2[[#This Row],[Issue type ]]</f>
        <v>5014696577NO LABELS</v>
      </c>
      <c r="P27" s="257">
        <f>YEAR(Table2[[#This Row],[Date ]])</f>
        <v>2025</v>
      </c>
      <c r="Q27" s="257" t="str">
        <f>VLOOKUP(MONTH(Table2[[#This Row],[Date ]]),Months,2,0)</f>
        <v>January</v>
      </c>
      <c r="R27" s="257" t="b">
        <f>COUNTIFS(Table2[Unique],Table2[[#This Row],[Unique]])&gt;1</f>
        <v>0</v>
      </c>
      <c r="S27" s="257">
        <f>IF(Table2[[#This Row],[Status ]]="Solved",1,0)</f>
        <v>1</v>
      </c>
      <c r="T27" s="257">
        <f>IF(Table2[[#This Row],[Status ]]="ongoing",1,0)</f>
        <v>0</v>
      </c>
    </row>
    <row r="28" spans="1:20" x14ac:dyDescent="0.25">
      <c r="A28" s="262">
        <v>5014707456</v>
      </c>
      <c r="B28" s="269" t="str">
        <f>_xlfn.XLOOKUP(Table2[[#This Row],[K&amp;N REF ]],CAT_Details[Tracking Number],CAT_Details[S Ref],,0)</f>
        <v>20241223-S-70461</v>
      </c>
      <c r="C28" s="270">
        <f>_xlfn.XLOOKUP(Table2[[#This Row],[K&amp;N REF ]],CAT_Details[Tracking Number],CAT_Details[TO Ref],,0)</f>
        <v>20241218619391</v>
      </c>
      <c r="D28" s="270" t="str">
        <f>_xlfn.XLOOKUP(Table2[[#This Row],[K&amp;N REF ]],CAT_Details[Tracking Number],CAT_Details[Pickup Customer Name],,0)</f>
        <v>AFSI EUROPE S.R.O.</v>
      </c>
      <c r="E28" s="271" t="str">
        <f>_xlfn.XLOOKUP(Table2[[#This Row],[K&amp;N REF ]],CAT_Details[Tracking Number],CAT_Details[Delivery Country Code],,0)</f>
        <v>GB</v>
      </c>
      <c r="F28" s="271" t="str">
        <f>_xlfn.XLOOKUP(Table2[[#This Row],[TO Ref]],CAT_Details[TO Ref],CAT_Details[Loc],,0)</f>
        <v>DK-LW08</v>
      </c>
      <c r="G28" s="257" t="s">
        <v>38</v>
      </c>
      <c r="H28" s="257" t="s">
        <v>31</v>
      </c>
      <c r="I28" s="280">
        <v>45665</v>
      </c>
      <c r="J28" s="257" t="s">
        <v>26</v>
      </c>
      <c r="K28" s="257" t="s">
        <v>32</v>
      </c>
      <c r="L28" s="280">
        <v>45665</v>
      </c>
      <c r="M28" s="257" t="str">
        <f>IF(Table2[[#This Row],[Resolve Date]]="","ONGOING","SOLVED")</f>
        <v>SOLVED</v>
      </c>
      <c r="N28" s="258" t="s">
        <v>30</v>
      </c>
      <c r="O28" s="257" t="str">
        <f>Table2[[#This Row],[K&amp;N REF ]]&amp;Table2[[#This Row],[Issue type ]]</f>
        <v>5014707456MISSING LABELS ON SOME UNITS</v>
      </c>
      <c r="P28" s="257">
        <f>YEAR(Table2[[#This Row],[Date ]])</f>
        <v>2025</v>
      </c>
      <c r="Q28" s="257" t="str">
        <f>VLOOKUP(MONTH(Table2[[#This Row],[Date ]]),Months,2,0)</f>
        <v>January</v>
      </c>
      <c r="R28" s="257" t="b">
        <f>COUNTIFS(Table2[Unique],Table2[[#This Row],[Unique]])&gt;1</f>
        <v>0</v>
      </c>
      <c r="S28" s="257">
        <f>IF(Table2[[#This Row],[Status ]]="Solved",1,0)</f>
        <v>1</v>
      </c>
      <c r="T28" s="257">
        <f>IF(Table2[[#This Row],[Status ]]="ongoing",1,0)</f>
        <v>0</v>
      </c>
    </row>
    <row r="29" spans="1:20" x14ac:dyDescent="0.25">
      <c r="A29" s="262">
        <v>5014707484</v>
      </c>
      <c r="B29" s="269" t="str">
        <f>_xlfn.XLOOKUP(Table2[[#This Row],[K&amp;N REF ]],CAT_Details[Tracking Number],CAT_Details[S Ref],,0)</f>
        <v>20250102-S-70257</v>
      </c>
      <c r="C29" s="270">
        <f>_xlfn.XLOOKUP(Table2[[#This Row],[K&amp;N REF ]],CAT_Details[Tracking Number],CAT_Details[TO Ref],,0)</f>
        <v>20250102622573</v>
      </c>
      <c r="D29" s="270" t="str">
        <f>_xlfn.XLOOKUP(Table2[[#This Row],[K&amp;N REF ]],CAT_Details[Tracking Number],CAT_Details[Pickup Customer Name],,0)</f>
        <v>LASEK spol. s r.o.</v>
      </c>
      <c r="E29" s="271" t="str">
        <f>_xlfn.XLOOKUP(Table2[[#This Row],[K&amp;N REF ]],CAT_Details[Tracking Number],CAT_Details[Delivery Country Code],,0)</f>
        <v>GB</v>
      </c>
      <c r="F29" s="271" t="str">
        <f>_xlfn.XLOOKUP(Table2[[#This Row],[TO Ref]],CAT_Details[TO Ref],CAT_Details[Loc],,0)</f>
        <v>DX01-L5</v>
      </c>
      <c r="G29" s="257" t="s">
        <v>38</v>
      </c>
      <c r="H29" s="257" t="s">
        <v>31</v>
      </c>
      <c r="I29" s="280">
        <v>45665</v>
      </c>
      <c r="J29" s="257" t="s">
        <v>26</v>
      </c>
      <c r="K29" s="257" t="s">
        <v>32</v>
      </c>
      <c r="L29" s="280">
        <v>45665</v>
      </c>
      <c r="M29" s="257" t="str">
        <f>IF(Table2[[#This Row],[Resolve Date]]="","ONGOING","SOLVED")</f>
        <v>SOLVED</v>
      </c>
      <c r="N29" s="258" t="s">
        <v>30</v>
      </c>
      <c r="O29" s="257" t="str">
        <f>Table2[[#This Row],[K&amp;N REF ]]&amp;Table2[[#This Row],[Issue type ]]</f>
        <v>5014707484MISSING LABELS ON SOME UNITS</v>
      </c>
      <c r="P29" s="257">
        <f>YEAR(Table2[[#This Row],[Date ]])</f>
        <v>2025</v>
      </c>
      <c r="Q29" s="257" t="str">
        <f>VLOOKUP(MONTH(Table2[[#This Row],[Date ]]),Months,2,0)</f>
        <v>January</v>
      </c>
      <c r="R29" s="257" t="b">
        <f>COUNTIFS(Table2[Unique],Table2[[#This Row],[Unique]])&gt;1</f>
        <v>0</v>
      </c>
      <c r="S29" s="257">
        <f>IF(Table2[[#This Row],[Status ]]="Solved",1,0)</f>
        <v>1</v>
      </c>
      <c r="T29" s="257">
        <f>IF(Table2[[#This Row],[Status ]]="ongoing",1,0)</f>
        <v>0</v>
      </c>
    </row>
    <row r="30" spans="1:20" x14ac:dyDescent="0.25">
      <c r="A30" s="262">
        <v>5014641161</v>
      </c>
      <c r="B30" s="269" t="str">
        <f>_xlfn.XLOOKUP(Table2[[#This Row],[K&amp;N REF ]],CAT_Details[Tracking Number],CAT_Details[S Ref],,0)</f>
        <v>20241216-S-70121</v>
      </c>
      <c r="C30" s="270">
        <f>_xlfn.XLOOKUP(Table2[[#This Row],[K&amp;N REF ]],CAT_Details[Tracking Number],CAT_Details[TO Ref],,0)</f>
        <v>20241216617544</v>
      </c>
      <c r="D30" s="270" t="str">
        <f>_xlfn.XLOOKUP(Table2[[#This Row],[K&amp;N REF ]],CAT_Details[Tracking Number],CAT_Details[Pickup Customer Name],,0)</f>
        <v>Grammer Technical Components GmbH</v>
      </c>
      <c r="E30" s="271" t="str">
        <f>_xlfn.XLOOKUP(Table2[[#This Row],[K&amp;N REF ]],CAT_Details[Tracking Number],CAT_Details[Delivery Country Code],,0)</f>
        <v>GB</v>
      </c>
      <c r="F30" s="271" t="str">
        <f>_xlfn.XLOOKUP(Table2[[#This Row],[TO Ref]],CAT_Details[TO Ref],CAT_Details[Loc],,0)</f>
        <v>U2-L5</v>
      </c>
      <c r="G30" s="257" t="s">
        <v>34</v>
      </c>
      <c r="H30" s="257" t="s">
        <v>35</v>
      </c>
      <c r="I30" s="280">
        <v>45665</v>
      </c>
      <c r="J30" s="257" t="s">
        <v>41</v>
      </c>
      <c r="K30" s="257" t="s">
        <v>32</v>
      </c>
      <c r="L30" s="280">
        <v>45665</v>
      </c>
      <c r="M30" s="257" t="str">
        <f>IF(Table2[[#This Row],[Resolve Date]]="","ONGOING","SOLVED")</f>
        <v>SOLVED</v>
      </c>
      <c r="N30" s="258" t="s">
        <v>30</v>
      </c>
      <c r="O30" s="257" t="str">
        <f>Table2[[#This Row],[K&amp;N REF ]]&amp;Table2[[#This Row],[Issue type ]]</f>
        <v>5014641161NO LABELS</v>
      </c>
      <c r="P30" s="257">
        <f>YEAR(Table2[[#This Row],[Date ]])</f>
        <v>2025</v>
      </c>
      <c r="Q30" s="257" t="str">
        <f>VLOOKUP(MONTH(Table2[[#This Row],[Date ]]),Months,2,0)</f>
        <v>January</v>
      </c>
      <c r="R30" s="257" t="b">
        <f>COUNTIFS(Table2[Unique],Table2[[#This Row],[Unique]])&gt;1</f>
        <v>0</v>
      </c>
      <c r="S30" s="257">
        <f>IF(Table2[[#This Row],[Status ]]="Solved",1,0)</f>
        <v>1</v>
      </c>
      <c r="T30" s="257">
        <f>IF(Table2[[#This Row],[Status ]]="ongoing",1,0)</f>
        <v>0</v>
      </c>
    </row>
    <row r="31" spans="1:20" x14ac:dyDescent="0.25">
      <c r="A31" s="262">
        <v>5014641162</v>
      </c>
      <c r="B31" s="269" t="str">
        <f>_xlfn.XLOOKUP(Table2[[#This Row],[K&amp;N REF ]],CAT_Details[Tracking Number],CAT_Details[S Ref],,0)</f>
        <v>20241216-S-70121</v>
      </c>
      <c r="C31" s="270">
        <f>_xlfn.XLOOKUP(Table2[[#This Row],[K&amp;N REF ]],CAT_Details[Tracking Number],CAT_Details[TO Ref],,0)</f>
        <v>20241216617552</v>
      </c>
      <c r="D31" s="270" t="str">
        <f>_xlfn.XLOOKUP(Table2[[#This Row],[K&amp;N REF ]],CAT_Details[Tracking Number],CAT_Details[Pickup Customer Name],,0)</f>
        <v>Grammer Technical Components GmbH</v>
      </c>
      <c r="E31" s="271" t="str">
        <f>_xlfn.XLOOKUP(Table2[[#This Row],[K&amp;N REF ]],CAT_Details[Tracking Number],CAT_Details[Delivery Country Code],,0)</f>
        <v>GB</v>
      </c>
      <c r="F31" s="271" t="str">
        <f>_xlfn.XLOOKUP(Table2[[#This Row],[TO Ref]],CAT_Details[TO Ref],CAT_Details[Loc],,0)</f>
        <v>U2-L5</v>
      </c>
      <c r="G31" s="257" t="s">
        <v>34</v>
      </c>
      <c r="H31" s="257" t="s">
        <v>35</v>
      </c>
      <c r="I31" s="280">
        <v>45665</v>
      </c>
      <c r="J31" s="257" t="s">
        <v>41</v>
      </c>
      <c r="K31" s="257" t="s">
        <v>32</v>
      </c>
      <c r="L31" s="280">
        <v>45666</v>
      </c>
      <c r="M31" s="257" t="str">
        <f>IF(Table2[[#This Row],[Resolve Date]]="","ONGOING","SOLVED")</f>
        <v>SOLVED</v>
      </c>
      <c r="N31" s="258" t="s">
        <v>30</v>
      </c>
      <c r="O31" s="257" t="str">
        <f>Table2[[#This Row],[K&amp;N REF ]]&amp;Table2[[#This Row],[Issue type ]]</f>
        <v>5014641162NO LABELS</v>
      </c>
      <c r="P31" s="257">
        <f>YEAR(Table2[[#This Row],[Date ]])</f>
        <v>2025</v>
      </c>
      <c r="Q31" s="257" t="str">
        <f>VLOOKUP(MONTH(Table2[[#This Row],[Date ]]),Months,2,0)</f>
        <v>January</v>
      </c>
      <c r="R31" s="257" t="b">
        <f>COUNTIFS(Table2[Unique],Table2[[#This Row],[Unique]])&gt;1</f>
        <v>0</v>
      </c>
      <c r="S31" s="257">
        <f>IF(Table2[[#This Row],[Status ]]="Solved",1,0)</f>
        <v>1</v>
      </c>
      <c r="T31" s="257">
        <f>IF(Table2[[#This Row],[Status ]]="ongoing",1,0)</f>
        <v>0</v>
      </c>
    </row>
    <row r="32" spans="1:20" x14ac:dyDescent="0.25">
      <c r="A32" s="262">
        <v>5014707450</v>
      </c>
      <c r="B32" s="269" t="str">
        <f>_xlfn.XLOOKUP(Table2[[#This Row],[K&amp;N REF ]],CAT_Details[Tracking Number],CAT_Details[S Ref],,0)</f>
        <v>20241223-S-70416</v>
      </c>
      <c r="C32" s="270">
        <f>_xlfn.XLOOKUP(Table2[[#This Row],[K&amp;N REF ]],CAT_Details[Tracking Number],CAT_Details[TO Ref],,0)</f>
        <v>20241218618997</v>
      </c>
      <c r="D32" s="270" t="str">
        <f>_xlfn.XLOOKUP(Table2[[#This Row],[K&amp;N REF ]],CAT_Details[Tracking Number],CAT_Details[Pickup Customer Name],,0)</f>
        <v>Dichtungstechnik G. Bruss GmbH &amp; Co. KG</v>
      </c>
      <c r="E32" s="271" t="str">
        <f>_xlfn.XLOOKUP(Table2[[#This Row],[K&amp;N REF ]],CAT_Details[Tracking Number],CAT_Details[Delivery Country Code],,0)</f>
        <v>GB</v>
      </c>
      <c r="F32" s="271" t="str">
        <f>_xlfn.XLOOKUP(Table2[[#This Row],[TO Ref]],CAT_Details[TO Ref],CAT_Details[Loc],,0)</f>
        <v>DX01-L5</v>
      </c>
      <c r="G32" s="257" t="s">
        <v>34</v>
      </c>
      <c r="H32" s="257" t="s">
        <v>35</v>
      </c>
      <c r="I32" s="280">
        <v>45665</v>
      </c>
      <c r="J32" s="257" t="s">
        <v>26</v>
      </c>
      <c r="K32" s="257" t="s">
        <v>32</v>
      </c>
      <c r="L32" s="280">
        <v>45665</v>
      </c>
      <c r="M32" s="257" t="str">
        <f>IF(Table2[[#This Row],[Resolve Date]]="","ONGOING","SOLVED")</f>
        <v>SOLVED</v>
      </c>
      <c r="N32" s="258" t="s">
        <v>30</v>
      </c>
      <c r="O32" s="257" t="str">
        <f>Table2[[#This Row],[K&amp;N REF ]]&amp;Table2[[#This Row],[Issue type ]]</f>
        <v>5014707450NO LABELS</v>
      </c>
      <c r="P32" s="257">
        <f>YEAR(Table2[[#This Row],[Date ]])</f>
        <v>2025</v>
      </c>
      <c r="Q32" s="257" t="str">
        <f>VLOOKUP(MONTH(Table2[[#This Row],[Date ]]),Months,2,0)</f>
        <v>January</v>
      </c>
      <c r="R32" s="257" t="b">
        <f>COUNTIFS(Table2[Unique],Table2[[#This Row],[Unique]])&gt;1</f>
        <v>0</v>
      </c>
      <c r="S32" s="257">
        <f>IF(Table2[[#This Row],[Status ]]="Solved",1,0)</f>
        <v>1</v>
      </c>
      <c r="T32" s="257">
        <f>IF(Table2[[#This Row],[Status ]]="ongoing",1,0)</f>
        <v>0</v>
      </c>
    </row>
    <row r="33" spans="1:20" x14ac:dyDescent="0.25">
      <c r="A33" s="262">
        <v>5014713403</v>
      </c>
      <c r="B33" s="269" t="str">
        <f>_xlfn.XLOOKUP(Table2[[#This Row],[K&amp;N REF ]],CAT_Details[Tracking Number],CAT_Details[S Ref],,0)</f>
        <v>20241223-S-70418</v>
      </c>
      <c r="C33" s="270">
        <f>_xlfn.XLOOKUP(Table2[[#This Row],[K&amp;N REF ]],CAT_Details[Tracking Number],CAT_Details[TO Ref],,0)</f>
        <v>20241219619994</v>
      </c>
      <c r="D33" s="270" t="str">
        <f>_xlfn.XLOOKUP(Table2[[#This Row],[K&amp;N REF ]],CAT_Details[Tracking Number],CAT_Details[Pickup Customer Name],,0)</f>
        <v>PIERBURG GMBH</v>
      </c>
      <c r="E33" s="271" t="str">
        <f>_xlfn.XLOOKUP(Table2[[#This Row],[K&amp;N REF ]],CAT_Details[Tracking Number],CAT_Details[Delivery Country Code],,0)</f>
        <v>GB</v>
      </c>
      <c r="F33" s="271" t="str">
        <f>_xlfn.XLOOKUP(Table2[[#This Row],[TO Ref]],CAT_Details[TO Ref],CAT_Details[Loc],,0)</f>
        <v>DX01-L5</v>
      </c>
      <c r="G33" s="257" t="s">
        <v>34</v>
      </c>
      <c r="H33" s="257" t="s">
        <v>42</v>
      </c>
      <c r="I33" s="280">
        <v>45665</v>
      </c>
      <c r="J33" s="257" t="s">
        <v>26</v>
      </c>
      <c r="K33" s="257" t="s">
        <v>32</v>
      </c>
      <c r="L33" s="280">
        <v>45665</v>
      </c>
      <c r="M33" s="257" t="str">
        <f>IF(Table2[[#This Row],[Resolve Date]]="","ONGOING","SOLVED")</f>
        <v>SOLVED</v>
      </c>
      <c r="N33" s="258" t="s">
        <v>43</v>
      </c>
      <c r="O33" s="257" t="str">
        <f>Table2[[#This Row],[K&amp;N REF ]]&amp;Table2[[#This Row],[Issue type ]]</f>
        <v>5014713403AMOUNT</v>
      </c>
      <c r="P33" s="257">
        <f>YEAR(Table2[[#This Row],[Date ]])</f>
        <v>2025</v>
      </c>
      <c r="Q33" s="257" t="str">
        <f>VLOOKUP(MONTH(Table2[[#This Row],[Date ]]),Months,2,0)</f>
        <v>January</v>
      </c>
      <c r="R33" s="257" t="b">
        <f>COUNTIFS(Table2[Unique],Table2[[#This Row],[Unique]])&gt;1</f>
        <v>0</v>
      </c>
      <c r="S33" s="257">
        <f>IF(Table2[[#This Row],[Status ]]="Solved",1,0)</f>
        <v>1</v>
      </c>
      <c r="T33" s="257">
        <f>IF(Table2[[#This Row],[Status ]]="ongoing",1,0)</f>
        <v>0</v>
      </c>
    </row>
    <row r="34" spans="1:20" x14ac:dyDescent="0.25">
      <c r="A34" s="262">
        <v>5014713654</v>
      </c>
      <c r="B34" s="269" t="str">
        <f>_xlfn.XLOOKUP(Table2[[#This Row],[K&amp;N REF ]],CAT_Details[Tracking Number],CAT_Details[S Ref],,0)</f>
        <v>20241220-S-70133</v>
      </c>
      <c r="C34" s="270">
        <f>_xlfn.XLOOKUP(Table2[[#This Row],[K&amp;N REF ]],CAT_Details[Tracking Number],CAT_Details[TO Ref],,0)</f>
        <v>20241220620692</v>
      </c>
      <c r="D34" s="270" t="str">
        <f>_xlfn.XLOOKUP(Table2[[#This Row],[K&amp;N REF ]],CAT_Details[Tracking Number],CAT_Details[Pickup Customer Name],,0)</f>
        <v>Elring Klinger Ag</v>
      </c>
      <c r="E34" s="271" t="str">
        <f>_xlfn.XLOOKUP(Table2[[#This Row],[K&amp;N REF ]],CAT_Details[Tracking Number],CAT_Details[Delivery Country Code],,0)</f>
        <v>GB</v>
      </c>
      <c r="F34" s="271" t="str">
        <f>_xlfn.XLOOKUP(Table2[[#This Row],[TO Ref]],CAT_Details[TO Ref],CAT_Details[Loc],,0)</f>
        <v>OYL1</v>
      </c>
      <c r="G34" s="257" t="s">
        <v>34</v>
      </c>
      <c r="H34" s="257" t="s">
        <v>35</v>
      </c>
      <c r="I34" s="280">
        <v>45665</v>
      </c>
      <c r="J34" s="257" t="s">
        <v>26</v>
      </c>
      <c r="K34" s="257" t="s">
        <v>32</v>
      </c>
      <c r="L34" s="280">
        <v>45665</v>
      </c>
      <c r="M34" s="257" t="str">
        <f>IF(Table2[[#This Row],[Resolve Date]]="","ONGOING","SOLVED")</f>
        <v>SOLVED</v>
      </c>
      <c r="N34" s="258" t="s">
        <v>30</v>
      </c>
      <c r="O34" s="257" t="str">
        <f>Table2[[#This Row],[K&amp;N REF ]]&amp;Table2[[#This Row],[Issue type ]]</f>
        <v>5014713654NO LABELS</v>
      </c>
      <c r="P34" s="257">
        <f>YEAR(Table2[[#This Row],[Date ]])</f>
        <v>2025</v>
      </c>
      <c r="Q34" s="257" t="str">
        <f>VLOOKUP(MONTH(Table2[[#This Row],[Date ]]),Months,2,0)</f>
        <v>January</v>
      </c>
      <c r="R34" s="257" t="b">
        <f>COUNTIFS(Table2[Unique],Table2[[#This Row],[Unique]])&gt;1</f>
        <v>0</v>
      </c>
      <c r="S34" s="257">
        <f>IF(Table2[[#This Row],[Status ]]="Solved",1,0)</f>
        <v>1</v>
      </c>
      <c r="T34" s="257">
        <f>IF(Table2[[#This Row],[Status ]]="ongoing",1,0)</f>
        <v>0</v>
      </c>
    </row>
    <row r="35" spans="1:20" x14ac:dyDescent="0.25">
      <c r="A35" s="262">
        <v>5014713398</v>
      </c>
      <c r="B35" s="269" t="str">
        <f>_xlfn.XLOOKUP(Table2[[#This Row],[K&amp;N REF ]],CAT_Details[Tracking Number],CAT_Details[S Ref],,0)</f>
        <v>20241230-S-70132</v>
      </c>
      <c r="C35" s="270">
        <f>_xlfn.XLOOKUP(Table2[[#This Row],[K&amp;N REF ]],CAT_Details[Tracking Number],CAT_Details[TO Ref],,0)</f>
        <v>20241230622008</v>
      </c>
      <c r="D35" s="270" t="str">
        <f>_xlfn.XLOOKUP(Table2[[#This Row],[K&amp;N REF ]],CAT_Details[Tracking Number],CAT_Details[Pickup Customer Name],,0)</f>
        <v>Elring Klinger Ag</v>
      </c>
      <c r="E35" s="271" t="str">
        <f>_xlfn.XLOOKUP(Table2[[#This Row],[K&amp;N REF ]],CAT_Details[Tracking Number],CAT_Details[Delivery Country Code],,0)</f>
        <v>GB</v>
      </c>
      <c r="F35" s="271" t="str">
        <f>_xlfn.XLOOKUP(Table2[[#This Row],[TO Ref]],CAT_Details[TO Ref],CAT_Details[Loc],,0)</f>
        <v>OYL1</v>
      </c>
      <c r="G35" s="257" t="s">
        <v>34</v>
      </c>
      <c r="H35" s="257" t="s">
        <v>35</v>
      </c>
      <c r="I35" s="280">
        <v>45665</v>
      </c>
      <c r="J35" s="257" t="s">
        <v>26</v>
      </c>
      <c r="K35" s="257" t="s">
        <v>32</v>
      </c>
      <c r="L35" s="280">
        <v>45665</v>
      </c>
      <c r="M35" s="257" t="str">
        <f>IF(Table2[[#This Row],[Resolve Date]]="","ONGOING","SOLVED")</f>
        <v>SOLVED</v>
      </c>
      <c r="N35" s="258" t="s">
        <v>30</v>
      </c>
      <c r="O35" s="257" t="str">
        <f>Table2[[#This Row],[K&amp;N REF ]]&amp;Table2[[#This Row],[Issue type ]]</f>
        <v>5014713398NO LABELS</v>
      </c>
      <c r="P35" s="257">
        <f>YEAR(Table2[[#This Row],[Date ]])</f>
        <v>2025</v>
      </c>
      <c r="Q35" s="257" t="str">
        <f>VLOOKUP(MONTH(Table2[[#This Row],[Date ]]),Months,2,0)</f>
        <v>January</v>
      </c>
      <c r="R35" s="257" t="b">
        <f>COUNTIFS(Table2[Unique],Table2[[#This Row],[Unique]])&gt;1</f>
        <v>0</v>
      </c>
      <c r="S35" s="257">
        <f>IF(Table2[[#This Row],[Status ]]="Solved",1,0)</f>
        <v>1</v>
      </c>
      <c r="T35" s="257">
        <f>IF(Table2[[#This Row],[Status ]]="ongoing",1,0)</f>
        <v>0</v>
      </c>
    </row>
    <row r="36" spans="1:20" x14ac:dyDescent="0.25">
      <c r="A36" s="262">
        <v>5014713431</v>
      </c>
      <c r="B36" s="269" t="str">
        <f>_xlfn.XLOOKUP(Table2[[#This Row],[K&amp;N REF ]],CAT_Details[Tracking Number],CAT_Details[S Ref],,0)</f>
        <v>20250103-S-70228</v>
      </c>
      <c r="C36" s="270">
        <f>_xlfn.XLOOKUP(Table2[[#This Row],[K&amp;N REF ]],CAT_Details[Tracking Number],CAT_Details[TO Ref],,0)</f>
        <v>20250103623318</v>
      </c>
      <c r="D36" s="270" t="str">
        <f>_xlfn.XLOOKUP(Table2[[#This Row],[K&amp;N REF ]],CAT_Details[Tracking Number],CAT_Details[Pickup Customer Name],,0)</f>
        <v>SENSATA TECHNOLOGIES GERMANY GMBH</v>
      </c>
      <c r="E36" s="271" t="str">
        <f>_xlfn.XLOOKUP(Table2[[#This Row],[K&amp;N REF ]],CAT_Details[Tracking Number],CAT_Details[Delivery Country Code],,0)</f>
        <v>GB</v>
      </c>
      <c r="F36" s="271" t="str">
        <f>_xlfn.XLOOKUP(Table2[[#This Row],[TO Ref]],CAT_Details[TO Ref],CAT_Details[Loc],,0)</f>
        <v>DX01-L5</v>
      </c>
      <c r="G36" s="257" t="s">
        <v>34</v>
      </c>
      <c r="H36" s="257" t="s">
        <v>35</v>
      </c>
      <c r="I36" s="280">
        <v>45665</v>
      </c>
      <c r="J36" s="257" t="s">
        <v>26</v>
      </c>
      <c r="K36" s="257" t="s">
        <v>32</v>
      </c>
      <c r="L36" s="280">
        <v>45665</v>
      </c>
      <c r="M36" s="257" t="str">
        <f>IF(Table2[[#This Row],[Resolve Date]]="","ONGOING","SOLVED")</f>
        <v>SOLVED</v>
      </c>
      <c r="N36" s="258" t="s">
        <v>30</v>
      </c>
      <c r="O36" s="257" t="str">
        <f>Table2[[#This Row],[K&amp;N REF ]]&amp;Table2[[#This Row],[Issue type ]]</f>
        <v>5014713431NO LABELS</v>
      </c>
      <c r="P36" s="257">
        <f>YEAR(Table2[[#This Row],[Date ]])</f>
        <v>2025</v>
      </c>
      <c r="Q36" s="257" t="str">
        <f>VLOOKUP(MONTH(Table2[[#This Row],[Date ]]),Months,2,0)</f>
        <v>January</v>
      </c>
      <c r="R36" s="257" t="b">
        <f>COUNTIFS(Table2[Unique],Table2[[#This Row],[Unique]])&gt;1</f>
        <v>0</v>
      </c>
      <c r="S36" s="257">
        <f>IF(Table2[[#This Row],[Status ]]="Solved",1,0)</f>
        <v>1</v>
      </c>
      <c r="T36" s="257">
        <f>IF(Table2[[#This Row],[Status ]]="ongoing",1,0)</f>
        <v>0</v>
      </c>
    </row>
    <row r="37" spans="1:20" x14ac:dyDescent="0.25">
      <c r="A37" s="262">
        <v>5014700292</v>
      </c>
      <c r="B37" s="269" t="str">
        <f>_xlfn.XLOOKUP(Table2[[#This Row],[K&amp;N REF ]],CAT_Details[Tracking Number],CAT_Details[S Ref],,0)</f>
        <v>20241231-S-70084</v>
      </c>
      <c r="C37" s="270">
        <f>_xlfn.XLOOKUP(Table2[[#This Row],[K&amp;N REF ]],CAT_Details[Tracking Number],CAT_Details[TO Ref],,0)</f>
        <v>20241231622303</v>
      </c>
      <c r="D37" s="270" t="str">
        <f>_xlfn.XLOOKUP(Table2[[#This Row],[K&amp;N REF ]],CAT_Details[Tracking Number],CAT_Details[Pickup Customer Name],,0)</f>
        <v>TIMKEN EUROPEAN SERVICE CENTER</v>
      </c>
      <c r="E37" s="271" t="str">
        <f>_xlfn.XLOOKUP(Table2[[#This Row],[K&amp;N REF ]],CAT_Details[Tracking Number],CAT_Details[Delivery Country Code],,0)</f>
        <v>GB</v>
      </c>
      <c r="F37" s="271" t="str">
        <f>_xlfn.XLOOKUP(Table2[[#This Row],[TO Ref]],CAT_Details[TO Ref],CAT_Details[Loc],,0)</f>
        <v>DK-BM01</v>
      </c>
      <c r="G37" s="257" t="s">
        <v>36</v>
      </c>
      <c r="H37" s="257" t="s">
        <v>35</v>
      </c>
      <c r="I37" s="280">
        <v>45665</v>
      </c>
      <c r="J37" s="257" t="s">
        <v>26</v>
      </c>
      <c r="K37" s="257" t="s">
        <v>32</v>
      </c>
      <c r="L37" s="280">
        <v>45665</v>
      </c>
      <c r="M37" s="257" t="str">
        <f>IF(Table2[[#This Row],[Resolve Date]]="","ONGOING","SOLVED")</f>
        <v>SOLVED</v>
      </c>
      <c r="N37" s="258" t="s">
        <v>30</v>
      </c>
      <c r="O37" s="257" t="str">
        <f>Table2[[#This Row],[K&amp;N REF ]]&amp;Table2[[#This Row],[Issue type ]]</f>
        <v>5014700292NO LABELS</v>
      </c>
      <c r="P37" s="257">
        <f>YEAR(Table2[[#This Row],[Date ]])</f>
        <v>2025</v>
      </c>
      <c r="Q37" s="257" t="str">
        <f>VLOOKUP(MONTH(Table2[[#This Row],[Date ]]),Months,2,0)</f>
        <v>January</v>
      </c>
      <c r="R37" s="257" t="b">
        <f>COUNTIFS(Table2[Unique],Table2[[#This Row],[Unique]])&gt;1</f>
        <v>0</v>
      </c>
      <c r="S37" s="257">
        <f>IF(Table2[[#This Row],[Status ]]="Solved",1,0)</f>
        <v>1</v>
      </c>
      <c r="T37" s="257">
        <f>IF(Table2[[#This Row],[Status ]]="ongoing",1,0)</f>
        <v>0</v>
      </c>
    </row>
    <row r="38" spans="1:20" x14ac:dyDescent="0.25">
      <c r="A38" s="262">
        <v>5014713464</v>
      </c>
      <c r="B38" s="269" t="str">
        <f>_xlfn.XLOOKUP(Table2[[#This Row],[K&amp;N REF ]],CAT_Details[Tracking Number],CAT_Details[S Ref],,0)</f>
        <v>20250106-S-70052</v>
      </c>
      <c r="C38" s="270">
        <f>_xlfn.XLOOKUP(Table2[[#This Row],[K&amp;N REF ]],CAT_Details[Tracking Number],CAT_Details[TO Ref],,0)</f>
        <v>20250102622548</v>
      </c>
      <c r="D38" s="270" t="str">
        <f>_xlfn.XLOOKUP(Table2[[#This Row],[K&amp;N REF ]],CAT_Details[Tracking Number],CAT_Details[Pickup Customer Name],,0)</f>
        <v>MALMAR</v>
      </c>
      <c r="E38" s="271" t="str">
        <f>_xlfn.XLOOKUP(Table2[[#This Row],[K&amp;N REF ]],CAT_Details[Tracking Number],CAT_Details[Delivery Country Code],,0)</f>
        <v>GB</v>
      </c>
      <c r="F38" s="271" t="str">
        <f>_xlfn.XLOOKUP(Table2[[#This Row],[TO Ref]],CAT_Details[TO Ref],CAT_Details[Loc],,0)</f>
        <v>OYL1</v>
      </c>
      <c r="G38" s="257" t="s">
        <v>36</v>
      </c>
      <c r="H38" s="257" t="s">
        <v>35</v>
      </c>
      <c r="I38" s="280">
        <v>45665</v>
      </c>
      <c r="J38" s="257" t="s">
        <v>26</v>
      </c>
      <c r="K38" s="257" t="s">
        <v>32</v>
      </c>
      <c r="L38" s="280">
        <v>45665</v>
      </c>
      <c r="M38" s="257" t="str">
        <f>IF(Table2[[#This Row],[Resolve Date]]="","ONGOING","SOLVED")</f>
        <v>SOLVED</v>
      </c>
      <c r="N38" s="258" t="s">
        <v>30</v>
      </c>
      <c r="O38" s="257" t="str">
        <f>Table2[[#This Row],[K&amp;N REF ]]&amp;Table2[[#This Row],[Issue type ]]</f>
        <v>5014713464NO LABELS</v>
      </c>
      <c r="P38" s="257">
        <f>YEAR(Table2[[#This Row],[Date ]])</f>
        <v>2025</v>
      </c>
      <c r="Q38" s="257" t="str">
        <f>VLOOKUP(MONTH(Table2[[#This Row],[Date ]]),Months,2,0)</f>
        <v>January</v>
      </c>
      <c r="R38" s="257" t="b">
        <f>COUNTIFS(Table2[Unique],Table2[[#This Row],[Unique]])&gt;1</f>
        <v>0</v>
      </c>
      <c r="S38" s="257">
        <f>IF(Table2[[#This Row],[Status ]]="Solved",1,0)</f>
        <v>1</v>
      </c>
      <c r="T38" s="257">
        <f>IF(Table2[[#This Row],[Status ]]="ongoing",1,0)</f>
        <v>0</v>
      </c>
    </row>
    <row r="39" spans="1:20" x14ac:dyDescent="0.25">
      <c r="A39" s="262">
        <v>5014751234</v>
      </c>
      <c r="B39" s="269" t="str">
        <f>_xlfn.XLOOKUP(Table2[[#This Row],[K&amp;N REF ]],CAT_Details[Tracking Number],CAT_Details[S Ref],,0)</f>
        <v>20250107-S-70057</v>
      </c>
      <c r="C39" s="270">
        <f>_xlfn.XLOOKUP(Table2[[#This Row],[K&amp;N REF ]],CAT_Details[Tracking Number],CAT_Details[TO Ref],,0)</f>
        <v>20250106623721</v>
      </c>
      <c r="D39" s="270" t="str">
        <f>_xlfn.XLOOKUP(Table2[[#This Row],[K&amp;N REF ]],CAT_Details[Tracking Number],CAT_Details[Pickup Customer Name],,0)</f>
        <v>KUSAUTO EUROPE B.V.</v>
      </c>
      <c r="E39" s="271" t="str">
        <f>_xlfn.XLOOKUP(Table2[[#This Row],[K&amp;N REF ]],CAT_Details[Tracking Number],CAT_Details[Delivery Country Code],,0)</f>
        <v>GB</v>
      </c>
      <c r="F39" s="271" t="str">
        <f>_xlfn.XLOOKUP(Table2[[#This Row],[TO Ref]],CAT_Details[TO Ref],CAT_Details[Loc],,0)</f>
        <v>No Loc</v>
      </c>
      <c r="G39" s="257" t="s">
        <v>24</v>
      </c>
      <c r="H39" s="257" t="s">
        <v>35</v>
      </c>
      <c r="I39" s="280">
        <v>45666</v>
      </c>
      <c r="J39" s="257" t="s">
        <v>26</v>
      </c>
      <c r="K39" s="257" t="s">
        <v>32</v>
      </c>
      <c r="L39" s="280">
        <v>45666</v>
      </c>
      <c r="M39" s="257" t="str">
        <f>IF(Table2[[#This Row],[Resolve Date]]="","ONGOING","SOLVED")</f>
        <v>SOLVED</v>
      </c>
      <c r="N39" s="258" t="s">
        <v>30</v>
      </c>
      <c r="O39" s="257" t="str">
        <f>Table2[[#This Row],[K&amp;N REF ]]&amp;Table2[[#This Row],[Issue type ]]</f>
        <v>5014751234NO LABELS</v>
      </c>
      <c r="P39" s="257">
        <f>YEAR(Table2[[#This Row],[Date ]])</f>
        <v>2025</v>
      </c>
      <c r="Q39" s="257" t="str">
        <f>VLOOKUP(MONTH(Table2[[#This Row],[Date ]]),Months,2,0)</f>
        <v>January</v>
      </c>
      <c r="R39" s="257" t="b">
        <f>COUNTIFS(Table2[Unique],Table2[[#This Row],[Unique]])&gt;1</f>
        <v>0</v>
      </c>
      <c r="S39" s="257">
        <f>IF(Table2[[#This Row],[Status ]]="Solved",1,0)</f>
        <v>1</v>
      </c>
      <c r="T39" s="257">
        <f>IF(Table2[[#This Row],[Status ]]="ongoing",1,0)</f>
        <v>0</v>
      </c>
    </row>
    <row r="40" spans="1:20" x14ac:dyDescent="0.25">
      <c r="A40" s="262">
        <v>5014653108</v>
      </c>
      <c r="B40" s="269" t="str">
        <f>_xlfn.XLOOKUP(Table2[[#This Row],[K&amp;N REF ]],CAT_Details[Tracking Number],CAT_Details[S Ref],,0)</f>
        <v>20241217-S-70282</v>
      </c>
      <c r="C40" s="270">
        <f>_xlfn.XLOOKUP(Table2[[#This Row],[K&amp;N REF ]],CAT_Details[Tracking Number],CAT_Details[TO Ref],,0)</f>
        <v>20241217618547</v>
      </c>
      <c r="D40" s="270" t="str">
        <f>_xlfn.XLOOKUP(Table2[[#This Row],[K&amp;N REF ]],CAT_Details[Tracking Number],CAT_Details[Pickup Customer Name],,0)</f>
        <v>Standard Motor Product Poland ( SMP Poland)</v>
      </c>
      <c r="E40" s="271" t="str">
        <f>_xlfn.XLOOKUP(Table2[[#This Row],[K&amp;N REF ]],CAT_Details[Tracking Number],CAT_Details[Delivery Country Code],,0)</f>
        <v>GB</v>
      </c>
      <c r="F40" s="271" t="str">
        <f>_xlfn.XLOOKUP(Table2[[#This Row],[TO Ref]],CAT_Details[TO Ref],CAT_Details[Loc],,0)</f>
        <v>DX01-L5</v>
      </c>
      <c r="G40" s="257" t="s">
        <v>44</v>
      </c>
      <c r="H40" s="257" t="s">
        <v>42</v>
      </c>
      <c r="I40" s="280">
        <v>45666</v>
      </c>
      <c r="J40" s="257" t="s">
        <v>45</v>
      </c>
      <c r="K40" s="257" t="s">
        <v>27</v>
      </c>
      <c r="L40" s="280">
        <v>45666</v>
      </c>
      <c r="M40" s="257" t="str">
        <f>IF(Table2[[#This Row],[Resolve Date]]="","ONGOING","SOLVED")</f>
        <v>SOLVED</v>
      </c>
      <c r="N40" s="258" t="s">
        <v>46</v>
      </c>
      <c r="O40" s="257" t="str">
        <f>Table2[[#This Row],[K&amp;N REF ]]&amp;Table2[[#This Row],[Issue type ]]</f>
        <v>5014653108AMOUNT</v>
      </c>
      <c r="P40" s="257">
        <f>YEAR(Table2[[#This Row],[Date ]])</f>
        <v>2025</v>
      </c>
      <c r="Q40" s="257" t="str">
        <f>VLOOKUP(MONTH(Table2[[#This Row],[Date ]]),Months,2,0)</f>
        <v>January</v>
      </c>
      <c r="R40" s="257" t="b">
        <f>COUNTIFS(Table2[Unique],Table2[[#This Row],[Unique]])&gt;1</f>
        <v>0</v>
      </c>
      <c r="S40" s="257">
        <f>IF(Table2[[#This Row],[Status ]]="Solved",1,0)</f>
        <v>1</v>
      </c>
      <c r="T40" s="257">
        <f>IF(Table2[[#This Row],[Status ]]="ongoing",1,0)</f>
        <v>0</v>
      </c>
    </row>
    <row r="41" spans="1:20" x14ac:dyDescent="0.25">
      <c r="A41" s="262">
        <v>5014653108</v>
      </c>
      <c r="B41" s="269" t="str">
        <f>_xlfn.XLOOKUP(Table2[[#This Row],[K&amp;N REF ]],CAT_Details[Tracking Number],CAT_Details[S Ref],,0)</f>
        <v>20241217-S-70282</v>
      </c>
      <c r="C41" s="270">
        <f>_xlfn.XLOOKUP(Table2[[#This Row],[K&amp;N REF ]],CAT_Details[Tracking Number],CAT_Details[TO Ref],,0)</f>
        <v>20241217618547</v>
      </c>
      <c r="D41" s="270" t="str">
        <f>_xlfn.XLOOKUP(Table2[[#This Row],[K&amp;N REF ]],CAT_Details[Tracking Number],CAT_Details[Pickup Customer Name],,0)</f>
        <v>Standard Motor Product Poland ( SMP Poland)</v>
      </c>
      <c r="E41" s="271" t="str">
        <f>_xlfn.XLOOKUP(Table2[[#This Row],[K&amp;N REF ]],CAT_Details[Tracking Number],CAT_Details[Delivery Country Code],,0)</f>
        <v>GB</v>
      </c>
      <c r="F41" s="271" t="str">
        <f>_xlfn.XLOOKUP(Table2[[#This Row],[TO Ref]],CAT_Details[TO Ref],CAT_Details[Loc],,0)</f>
        <v>DX01-L5</v>
      </c>
      <c r="G41" s="257" t="s">
        <v>44</v>
      </c>
      <c r="H41" s="257" t="s">
        <v>40</v>
      </c>
      <c r="I41" s="280">
        <v>45666</v>
      </c>
      <c r="J41" s="257" t="s">
        <v>26</v>
      </c>
      <c r="K41" s="257" t="s">
        <v>32</v>
      </c>
      <c r="L41" s="280">
        <v>45667</v>
      </c>
      <c r="M41" s="257" t="str">
        <f>IF(Table2[[#This Row],[Resolve Date]]="","ONGOING","SOLVED")</f>
        <v>SOLVED</v>
      </c>
      <c r="N41" s="258" t="s">
        <v>47</v>
      </c>
      <c r="O41" s="257" t="str">
        <f>Table2[[#This Row],[K&amp;N REF ]]&amp;Table2[[#This Row],[Issue type ]]</f>
        <v xml:space="preserve">5014653108INCORRECT LABELS </v>
      </c>
      <c r="P41" s="257">
        <f>YEAR(Table2[[#This Row],[Date ]])</f>
        <v>2025</v>
      </c>
      <c r="Q41" s="257" t="str">
        <f>VLOOKUP(MONTH(Table2[[#This Row],[Date ]]),Months,2,0)</f>
        <v>January</v>
      </c>
      <c r="R41" s="257" t="b">
        <f>COUNTIFS(Table2[Unique],Table2[[#This Row],[Unique]])&gt;1</f>
        <v>0</v>
      </c>
      <c r="S41" s="257">
        <f>IF(Table2[[#This Row],[Status ]]="Solved",1,0)</f>
        <v>1</v>
      </c>
      <c r="T41" s="257">
        <f>IF(Table2[[#This Row],[Status ]]="ongoing",1,0)</f>
        <v>0</v>
      </c>
    </row>
    <row r="42" spans="1:20" x14ac:dyDescent="0.25">
      <c r="A42" s="262">
        <v>5014713540</v>
      </c>
      <c r="B42" s="269" t="str">
        <f>_xlfn.XLOOKUP(Table2[[#This Row],[K&amp;N REF ]],CAT_Details[Tracking Number],CAT_Details[S Ref],,0)</f>
        <v>20241224-S-70108</v>
      </c>
      <c r="C42" s="270">
        <f>_xlfn.XLOOKUP(Table2[[#This Row],[K&amp;N REF ]],CAT_Details[Tracking Number],CAT_Details[TO Ref],,0)</f>
        <v>20241219619852</v>
      </c>
      <c r="D42" s="270" t="str">
        <f>_xlfn.XLOOKUP(Table2[[#This Row],[K&amp;N REF ]],CAT_Details[Tracking Number],CAT_Details[Pickup Customer Name],,0)</f>
        <v>Grammer Technical Components GmbH</v>
      </c>
      <c r="E42" s="271" t="str">
        <f>_xlfn.XLOOKUP(Table2[[#This Row],[K&amp;N REF ]],CAT_Details[Tracking Number],CAT_Details[Delivery Country Code],,0)</f>
        <v>GB</v>
      </c>
      <c r="F42" s="271" t="str">
        <f>_xlfn.XLOOKUP(Table2[[#This Row],[TO Ref]],CAT_Details[TO Ref],CAT_Details[Loc],,0)</f>
        <v>U2-L5</v>
      </c>
      <c r="G42" s="257" t="s">
        <v>34</v>
      </c>
      <c r="H42" s="257" t="s">
        <v>35</v>
      </c>
      <c r="I42" s="280">
        <v>45666</v>
      </c>
      <c r="J42" s="257" t="s">
        <v>26</v>
      </c>
      <c r="K42" s="257" t="s">
        <v>32</v>
      </c>
      <c r="L42" s="280">
        <v>45666</v>
      </c>
      <c r="M42" s="257" t="str">
        <f>IF(Table2[[#This Row],[Resolve Date]]="","ONGOING","SOLVED")</f>
        <v>SOLVED</v>
      </c>
      <c r="N42" s="258" t="s">
        <v>30</v>
      </c>
      <c r="O42" s="257" t="str">
        <f>Table2[[#This Row],[K&amp;N REF ]]&amp;Table2[[#This Row],[Issue type ]]</f>
        <v>5014713540NO LABELS</v>
      </c>
      <c r="P42" s="257">
        <f>YEAR(Table2[[#This Row],[Date ]])</f>
        <v>2025</v>
      </c>
      <c r="Q42" s="257" t="str">
        <f>VLOOKUP(MONTH(Table2[[#This Row],[Date ]]),Months,2,0)</f>
        <v>January</v>
      </c>
      <c r="R42" s="257" t="b">
        <f>COUNTIFS(Table2[Unique],Table2[[#This Row],[Unique]])&gt;1</f>
        <v>0</v>
      </c>
      <c r="S42" s="257">
        <f>IF(Table2[[#This Row],[Status ]]="Solved",1,0)</f>
        <v>1</v>
      </c>
      <c r="T42" s="257">
        <f>IF(Table2[[#This Row],[Status ]]="ongoing",1,0)</f>
        <v>0</v>
      </c>
    </row>
    <row r="43" spans="1:20" x14ac:dyDescent="0.25">
      <c r="A43" s="262">
        <v>5014726538</v>
      </c>
      <c r="B43" s="269" t="str">
        <f>_xlfn.XLOOKUP(Table2[[#This Row],[K&amp;N REF ]],CAT_Details[Tracking Number],CAT_Details[S Ref],,0)</f>
        <v>20250102-S-70348</v>
      </c>
      <c r="C43" s="270">
        <f>_xlfn.XLOOKUP(Table2[[#This Row],[K&amp;N REF ]],CAT_Details[Tracking Number],CAT_Details[TO Ref],,0)</f>
        <v>20250102622887</v>
      </c>
      <c r="D43" s="270" t="str">
        <f>_xlfn.XLOOKUP(Table2[[#This Row],[K&amp;N REF ]],CAT_Details[Tracking Number],CAT_Details[Pickup Customer Name],,0)</f>
        <v>D.P.M</v>
      </c>
      <c r="E43" s="271" t="str">
        <f>_xlfn.XLOOKUP(Table2[[#This Row],[K&amp;N REF ]],CAT_Details[Tracking Number],CAT_Details[Delivery Country Code],,0)</f>
        <v>GB</v>
      </c>
      <c r="F43" s="271" t="str">
        <f>_xlfn.XLOOKUP(Table2[[#This Row],[TO Ref]],CAT_Details[TO Ref],CAT_Details[Loc],,0)</f>
        <v>OYL1</v>
      </c>
      <c r="G43" s="257" t="s">
        <v>36</v>
      </c>
      <c r="H43" s="257" t="s">
        <v>42</v>
      </c>
      <c r="I43" s="280">
        <v>45666</v>
      </c>
      <c r="J43" s="257" t="s">
        <v>41</v>
      </c>
      <c r="K43" s="257" t="s">
        <v>27</v>
      </c>
      <c r="L43" s="280">
        <v>45671</v>
      </c>
      <c r="M43" s="257" t="str">
        <f>IF(Table2[[#This Row],[Resolve Date]]="","ONGOING","SOLVED")</f>
        <v>SOLVED</v>
      </c>
      <c r="N43" s="258" t="s">
        <v>30</v>
      </c>
      <c r="O43" s="257" t="str">
        <f>Table2[[#This Row],[K&amp;N REF ]]&amp;Table2[[#This Row],[Issue type ]]</f>
        <v>5014726538AMOUNT</v>
      </c>
      <c r="P43" s="257">
        <f>YEAR(Table2[[#This Row],[Date ]])</f>
        <v>2025</v>
      </c>
      <c r="Q43" s="257" t="str">
        <f>VLOOKUP(MONTH(Table2[[#This Row],[Date ]]),Months,2,0)</f>
        <v>January</v>
      </c>
      <c r="R43" s="257" t="b">
        <f>COUNTIFS(Table2[Unique],Table2[[#This Row],[Unique]])&gt;1</f>
        <v>0</v>
      </c>
      <c r="S43" s="257">
        <f>IF(Table2[[#This Row],[Status ]]="Solved",1,0)</f>
        <v>1</v>
      </c>
      <c r="T43" s="257">
        <f>IF(Table2[[#This Row],[Status ]]="ongoing",1,0)</f>
        <v>0</v>
      </c>
    </row>
    <row r="44" spans="1:20" x14ac:dyDescent="0.25">
      <c r="A44" s="262">
        <v>5014713475</v>
      </c>
      <c r="B44" s="269" t="str">
        <f>_xlfn.XLOOKUP(Table2[[#This Row],[K&amp;N REF ]],CAT_Details[Tracking Number],CAT_Details[S Ref],,0)</f>
        <v>20250103-S-70234</v>
      </c>
      <c r="C44" s="270">
        <f>_xlfn.XLOOKUP(Table2[[#This Row],[K&amp;N REF ]],CAT_Details[Tracking Number],CAT_Details[TO Ref],,0)</f>
        <v>20250103623279</v>
      </c>
      <c r="D44" s="270" t="str">
        <f>_xlfn.XLOOKUP(Table2[[#This Row],[K&amp;N REF ]],CAT_Details[Tracking Number],CAT_Details[Pickup Customer Name],,0)</f>
        <v>TIMKEN EUROPEAN SERVICE CENTER</v>
      </c>
      <c r="E44" s="271" t="str">
        <f>_xlfn.XLOOKUP(Table2[[#This Row],[K&amp;N REF ]],CAT_Details[Tracking Number],CAT_Details[Delivery Country Code],,0)</f>
        <v>GB</v>
      </c>
      <c r="F44" s="271" t="str">
        <f>_xlfn.XLOOKUP(Table2[[#This Row],[TO Ref]],CAT_Details[TO Ref],CAT_Details[Loc],,0)</f>
        <v>DK-BM01</v>
      </c>
      <c r="G44" s="257" t="s">
        <v>36</v>
      </c>
      <c r="H44" s="257" t="s">
        <v>35</v>
      </c>
      <c r="I44" s="280">
        <v>45666</v>
      </c>
      <c r="J44" s="257" t="s">
        <v>26</v>
      </c>
      <c r="K44" s="257" t="s">
        <v>32</v>
      </c>
      <c r="L44" s="280">
        <v>45666</v>
      </c>
      <c r="M44" s="257" t="str">
        <f>IF(Table2[[#This Row],[Resolve Date]]="","ONGOING","SOLVED")</f>
        <v>SOLVED</v>
      </c>
      <c r="N44" s="258" t="s">
        <v>30</v>
      </c>
      <c r="O44" s="257" t="str">
        <f>Table2[[#This Row],[K&amp;N REF ]]&amp;Table2[[#This Row],[Issue type ]]</f>
        <v>5014713475NO LABELS</v>
      </c>
      <c r="P44" s="257">
        <f>YEAR(Table2[[#This Row],[Date ]])</f>
        <v>2025</v>
      </c>
      <c r="Q44" s="257" t="str">
        <f>VLOOKUP(MONTH(Table2[[#This Row],[Date ]]),Months,2,0)</f>
        <v>January</v>
      </c>
      <c r="R44" s="257" t="b">
        <f>COUNTIFS(Table2[Unique],Table2[[#This Row],[Unique]])&gt;1</f>
        <v>0</v>
      </c>
      <c r="S44" s="257">
        <f>IF(Table2[[#This Row],[Status ]]="Solved",1,0)</f>
        <v>1</v>
      </c>
      <c r="T44" s="257">
        <f>IF(Table2[[#This Row],[Status ]]="ongoing",1,0)</f>
        <v>0</v>
      </c>
    </row>
    <row r="45" spans="1:20" x14ac:dyDescent="0.25">
      <c r="A45" s="262">
        <v>5014700365</v>
      </c>
      <c r="B45" s="269" t="str">
        <f>_xlfn.XLOOKUP(Table2[[#This Row],[K&amp;N REF ]],CAT_Details[Tracking Number],CAT_Details[S Ref],,0)</f>
        <v>20241223-S-70408</v>
      </c>
      <c r="C45" s="270">
        <f>_xlfn.XLOOKUP(Table2[[#This Row],[K&amp;N REF ]],CAT_Details[Tracking Number],CAT_Details[TO Ref],,0)</f>
        <v>20241217618710</v>
      </c>
      <c r="D45" s="270" t="str">
        <f>_xlfn.XLOOKUP(Table2[[#This Row],[K&amp;N REF ]],CAT_Details[Tracking Number],CAT_Details[Pickup Customer Name],,0)</f>
        <v>Groeneveld Italia Srl</v>
      </c>
      <c r="E45" s="271" t="str">
        <f>_xlfn.XLOOKUP(Table2[[#This Row],[K&amp;N REF ]],CAT_Details[Tracking Number],CAT_Details[Delivery Country Code],,0)</f>
        <v>GB</v>
      </c>
      <c r="F45" s="271" t="str">
        <f>_xlfn.XLOOKUP(Table2[[#This Row],[TO Ref]],CAT_Details[TO Ref],CAT_Details[Loc],,0)</f>
        <v>U2-L5</v>
      </c>
      <c r="G45" s="257" t="s">
        <v>24</v>
      </c>
      <c r="H45" s="257" t="s">
        <v>35</v>
      </c>
      <c r="I45" s="280">
        <v>45667</v>
      </c>
      <c r="J45" s="257" t="s">
        <v>26</v>
      </c>
      <c r="K45" s="257" t="s">
        <v>32</v>
      </c>
      <c r="L45" s="280">
        <v>45667</v>
      </c>
      <c r="M45" s="257" t="str">
        <f>IF(Table2[[#This Row],[Resolve Date]]="","ONGOING","SOLVED")</f>
        <v>SOLVED</v>
      </c>
      <c r="N45" s="258" t="s">
        <v>30</v>
      </c>
      <c r="O45" s="257" t="str">
        <f>Table2[[#This Row],[K&amp;N REF ]]&amp;Table2[[#This Row],[Issue type ]]</f>
        <v>5014700365NO LABELS</v>
      </c>
      <c r="P45" s="257">
        <f>YEAR(Table2[[#This Row],[Date ]])</f>
        <v>2025</v>
      </c>
      <c r="Q45" s="257" t="str">
        <f>VLOOKUP(MONTH(Table2[[#This Row],[Date ]]),Months,2,0)</f>
        <v>January</v>
      </c>
      <c r="R45" s="257" t="b">
        <f>COUNTIFS(Table2[Unique],Table2[[#This Row],[Unique]])&gt;1</f>
        <v>0</v>
      </c>
      <c r="S45" s="257">
        <f>IF(Table2[[#This Row],[Status ]]="Solved",1,0)</f>
        <v>1</v>
      </c>
      <c r="T45" s="257">
        <f>IF(Table2[[#This Row],[Status ]]="ongoing",1,0)</f>
        <v>0</v>
      </c>
    </row>
    <row r="46" spans="1:20" x14ac:dyDescent="0.25">
      <c r="A46" s="262">
        <v>5014713376</v>
      </c>
      <c r="B46" s="269" t="str">
        <f>_xlfn.XLOOKUP(Table2[[#This Row],[K&amp;N REF ]],CAT_Details[Tracking Number],CAT_Details[S Ref],,0)</f>
        <v>20241224-S-70463</v>
      </c>
      <c r="C46" s="270">
        <f>_xlfn.XLOOKUP(Table2[[#This Row],[K&amp;N REF ]],CAT_Details[Tracking Number],CAT_Details[TO Ref],,0)</f>
        <v>20241218619222</v>
      </c>
      <c r="D46" s="270" t="str">
        <f>_xlfn.XLOOKUP(Table2[[#This Row],[K&amp;N REF ]],CAT_Details[Tracking Number],CAT_Details[Pickup Customer Name],,0)</f>
        <v>BORGHI IMPIANTI OLEDINAMICI</v>
      </c>
      <c r="E46" s="271" t="str">
        <f>_xlfn.XLOOKUP(Table2[[#This Row],[K&amp;N REF ]],CAT_Details[Tracking Number],CAT_Details[Delivery Country Code],,0)</f>
        <v>GB</v>
      </c>
      <c r="F46" s="271" t="str">
        <f>_xlfn.XLOOKUP(Table2[[#This Row],[TO Ref]],CAT_Details[TO Ref],CAT_Details[Loc],,0)</f>
        <v>DK-BM01</v>
      </c>
      <c r="G46" s="257" t="s">
        <v>24</v>
      </c>
      <c r="H46" s="257" t="s">
        <v>35</v>
      </c>
      <c r="I46" s="280">
        <v>45667</v>
      </c>
      <c r="J46" s="257" t="s">
        <v>26</v>
      </c>
      <c r="K46" s="257" t="s">
        <v>32</v>
      </c>
      <c r="L46" s="280">
        <v>45667</v>
      </c>
      <c r="M46" s="257" t="str">
        <f>IF(Table2[[#This Row],[Resolve Date]]="","ONGOING","SOLVED")</f>
        <v>SOLVED</v>
      </c>
      <c r="N46" s="258" t="s">
        <v>30</v>
      </c>
      <c r="O46" s="257" t="str">
        <f>Table2[[#This Row],[K&amp;N REF ]]&amp;Table2[[#This Row],[Issue type ]]</f>
        <v>5014713376NO LABELS</v>
      </c>
      <c r="P46" s="257">
        <f>YEAR(Table2[[#This Row],[Date ]])</f>
        <v>2025</v>
      </c>
      <c r="Q46" s="257" t="str">
        <f>VLOOKUP(MONTH(Table2[[#This Row],[Date ]]),Months,2,0)</f>
        <v>January</v>
      </c>
      <c r="R46" s="257" t="b">
        <f>COUNTIFS(Table2[Unique],Table2[[#This Row],[Unique]])&gt;1</f>
        <v>0</v>
      </c>
      <c r="S46" s="257">
        <f>IF(Table2[[#This Row],[Status ]]="Solved",1,0)</f>
        <v>1</v>
      </c>
      <c r="T46" s="257">
        <f>IF(Table2[[#This Row],[Status ]]="ongoing",1,0)</f>
        <v>0</v>
      </c>
    </row>
    <row r="47" spans="1:20" x14ac:dyDescent="0.25">
      <c r="A47" s="262">
        <v>5014713371</v>
      </c>
      <c r="B47" s="269" t="str">
        <f>_xlfn.XLOOKUP(Table2[[#This Row],[K&amp;N REF ]],CAT_Details[Tracking Number],CAT_Details[S Ref],,0)</f>
        <v>20241224-S-70463</v>
      </c>
      <c r="C47" s="270">
        <f>_xlfn.XLOOKUP(Table2[[#This Row],[K&amp;N REF ]],CAT_Details[Tracking Number],CAT_Details[TO Ref],,0)</f>
        <v>20241218619247</v>
      </c>
      <c r="D47" s="270" t="str">
        <f>_xlfn.XLOOKUP(Table2[[#This Row],[K&amp;N REF ]],CAT_Details[Tracking Number],CAT_Details[Pickup Customer Name],,0)</f>
        <v>BORGHI IMPIANTI OLEDINAMICI</v>
      </c>
      <c r="E47" s="271" t="str">
        <f>_xlfn.XLOOKUP(Table2[[#This Row],[K&amp;N REF ]],CAT_Details[Tracking Number],CAT_Details[Delivery Country Code],,0)</f>
        <v>GB</v>
      </c>
      <c r="F47" s="271" t="str">
        <f>_xlfn.XLOOKUP(Table2[[#This Row],[TO Ref]],CAT_Details[TO Ref],CAT_Details[Loc],,0)</f>
        <v>OYL1</v>
      </c>
      <c r="G47" s="257" t="s">
        <v>24</v>
      </c>
      <c r="H47" s="257" t="s">
        <v>35</v>
      </c>
      <c r="I47" s="280">
        <v>45667</v>
      </c>
      <c r="J47" s="257" t="s">
        <v>26</v>
      </c>
      <c r="K47" s="257" t="s">
        <v>32</v>
      </c>
      <c r="L47" s="280">
        <v>45667</v>
      </c>
      <c r="M47" s="257" t="str">
        <f>IF(Table2[[#This Row],[Resolve Date]]="","ONGOING","SOLVED")</f>
        <v>SOLVED</v>
      </c>
      <c r="N47" s="258" t="s">
        <v>30</v>
      </c>
      <c r="O47" s="257" t="str">
        <f>Table2[[#This Row],[K&amp;N REF ]]&amp;Table2[[#This Row],[Issue type ]]</f>
        <v>5014713371NO LABELS</v>
      </c>
      <c r="P47" s="257">
        <f>YEAR(Table2[[#This Row],[Date ]])</f>
        <v>2025</v>
      </c>
      <c r="Q47" s="257" t="str">
        <f>VLOOKUP(MONTH(Table2[[#This Row],[Date ]]),Months,2,0)</f>
        <v>January</v>
      </c>
      <c r="R47" s="257" t="b">
        <f>COUNTIFS(Table2[Unique],Table2[[#This Row],[Unique]])&gt;1</f>
        <v>0</v>
      </c>
      <c r="S47" s="257">
        <f>IF(Table2[[#This Row],[Status ]]="Solved",1,0)</f>
        <v>1</v>
      </c>
      <c r="T47" s="257">
        <f>IF(Table2[[#This Row],[Status ]]="ongoing",1,0)</f>
        <v>0</v>
      </c>
    </row>
    <row r="48" spans="1:20" x14ac:dyDescent="0.25">
      <c r="A48" s="262">
        <v>5014696532</v>
      </c>
      <c r="B48" s="269" t="str">
        <f>_xlfn.XLOOKUP(Table2[[#This Row],[K&amp;N REF ]],CAT_Details[Tracking Number],CAT_Details[S Ref],,0)</f>
        <v>20241220-S-70138</v>
      </c>
      <c r="C48" s="270">
        <f>_xlfn.XLOOKUP(Table2[[#This Row],[K&amp;N REF ]],CAT_Details[Tracking Number],CAT_Details[TO Ref],,0)</f>
        <v>20241220620652</v>
      </c>
      <c r="D48" s="270" t="str">
        <f>_xlfn.XLOOKUP(Table2[[#This Row],[K&amp;N REF ]],CAT_Details[Tracking Number],CAT_Details[Pickup Customer Name],,0)</f>
        <v>Miba Steeltec</v>
      </c>
      <c r="E48" s="271" t="str">
        <f>_xlfn.XLOOKUP(Table2[[#This Row],[K&amp;N REF ]],CAT_Details[Tracking Number],CAT_Details[Delivery Country Code],,0)</f>
        <v>GB</v>
      </c>
      <c r="F48" s="271" t="str">
        <f>_xlfn.XLOOKUP(Table2[[#This Row],[TO Ref]],CAT_Details[TO Ref],CAT_Details[Loc],,0)</f>
        <v>DK-BM01</v>
      </c>
      <c r="G48" s="257" t="s">
        <v>44</v>
      </c>
      <c r="H48" s="257" t="s">
        <v>35</v>
      </c>
      <c r="I48" s="280">
        <v>45667</v>
      </c>
      <c r="J48" s="257" t="s">
        <v>26</v>
      </c>
      <c r="K48" s="257" t="s">
        <v>32</v>
      </c>
      <c r="L48" s="280">
        <v>45667</v>
      </c>
      <c r="M48" s="257" t="str">
        <f>IF(Table2[[#This Row],[Resolve Date]]="","ONGOING","SOLVED")</f>
        <v>SOLVED</v>
      </c>
      <c r="N48" s="258" t="s">
        <v>30</v>
      </c>
      <c r="O48" s="257" t="str">
        <f>Table2[[#This Row],[K&amp;N REF ]]&amp;Table2[[#This Row],[Issue type ]]</f>
        <v>5014696532NO LABELS</v>
      </c>
      <c r="P48" s="257">
        <f>YEAR(Table2[[#This Row],[Date ]])</f>
        <v>2025</v>
      </c>
      <c r="Q48" s="257" t="str">
        <f>VLOOKUP(MONTH(Table2[[#This Row],[Date ]]),Months,2,0)</f>
        <v>January</v>
      </c>
      <c r="R48" s="257" t="b">
        <f>COUNTIFS(Table2[Unique],Table2[[#This Row],[Unique]])&gt;1</f>
        <v>0</v>
      </c>
      <c r="S48" s="257">
        <f>IF(Table2[[#This Row],[Status ]]="Solved",1,0)</f>
        <v>1</v>
      </c>
      <c r="T48" s="257">
        <f>IF(Table2[[#This Row],[Status ]]="ongoing",1,0)</f>
        <v>0</v>
      </c>
    </row>
    <row r="49" spans="1:20" x14ac:dyDescent="0.25">
      <c r="A49" s="262">
        <v>5014726342</v>
      </c>
      <c r="B49" s="269" t="str">
        <f>_xlfn.XLOOKUP(Table2[[#This Row],[K&amp;N REF ]],CAT_Details[Tracking Number],CAT_Details[S Ref],,0)</f>
        <v>20250106-S-70262</v>
      </c>
      <c r="C49" s="270">
        <f>_xlfn.XLOOKUP(Table2[[#This Row],[K&amp;N REF ]],CAT_Details[Tracking Number],CAT_Details[TO Ref],,0)</f>
        <v>20250106623726</v>
      </c>
      <c r="D49" s="270" t="str">
        <f>_xlfn.XLOOKUP(Table2[[#This Row],[K&amp;N REF ]],CAT_Details[Tracking Number],CAT_Details[Pickup Customer Name],,0)</f>
        <v>PEKAGO KUNSTSTOFFEN B.V.</v>
      </c>
      <c r="E49" s="271" t="str">
        <f>_xlfn.XLOOKUP(Table2[[#This Row],[K&amp;N REF ]],CAT_Details[Tracking Number],CAT_Details[Delivery Country Code],,0)</f>
        <v>GB</v>
      </c>
      <c r="F49" s="271" t="str">
        <f>_xlfn.XLOOKUP(Table2[[#This Row],[TO Ref]],CAT_Details[TO Ref],CAT_Details[Loc],,0)</f>
        <v>U2-L5</v>
      </c>
      <c r="G49" s="257" t="s">
        <v>44</v>
      </c>
      <c r="H49" s="257" t="s">
        <v>40</v>
      </c>
      <c r="I49" s="280">
        <v>45667</v>
      </c>
      <c r="J49" s="257" t="s">
        <v>26</v>
      </c>
      <c r="K49" s="257" t="s">
        <v>32</v>
      </c>
      <c r="L49" s="280">
        <v>45667</v>
      </c>
      <c r="M49" s="257" t="str">
        <f>IF(Table2[[#This Row],[Resolve Date]]="","ONGOING","SOLVED")</f>
        <v>SOLVED</v>
      </c>
      <c r="N49" s="258" t="s">
        <v>47</v>
      </c>
      <c r="O49" s="257" t="str">
        <f>Table2[[#This Row],[K&amp;N REF ]]&amp;Table2[[#This Row],[Issue type ]]</f>
        <v xml:space="preserve">5014726342INCORRECT LABELS </v>
      </c>
      <c r="P49" s="257">
        <f>YEAR(Table2[[#This Row],[Date ]])</f>
        <v>2025</v>
      </c>
      <c r="Q49" s="257" t="str">
        <f>VLOOKUP(MONTH(Table2[[#This Row],[Date ]]),Months,2,0)</f>
        <v>January</v>
      </c>
      <c r="R49" s="257" t="b">
        <f>COUNTIFS(Table2[Unique],Table2[[#This Row],[Unique]])&gt;1</f>
        <v>0</v>
      </c>
      <c r="S49" s="257">
        <f>IF(Table2[[#This Row],[Status ]]="Solved",1,0)</f>
        <v>1</v>
      </c>
      <c r="T49" s="257">
        <f>IF(Table2[[#This Row],[Status ]]="ongoing",1,0)</f>
        <v>0</v>
      </c>
    </row>
    <row r="50" spans="1:20" x14ac:dyDescent="0.25">
      <c r="A50" s="262">
        <v>5014726478</v>
      </c>
      <c r="B50" s="269" t="str">
        <f>_xlfn.XLOOKUP(Table2[[#This Row],[K&amp;N REF ]],CAT_Details[Tracking Number],CAT_Details[S Ref],,0)</f>
        <v>20241224-S-70156</v>
      </c>
      <c r="C50" s="270">
        <f>_xlfn.XLOOKUP(Table2[[#This Row],[K&amp;N REF ]],CAT_Details[Tracking Number],CAT_Details[TO Ref],,0)</f>
        <v>20241216617602</v>
      </c>
      <c r="D50" s="270" t="str">
        <f>_xlfn.XLOOKUP(Table2[[#This Row],[K&amp;N REF ]],CAT_Details[Tracking Number],CAT_Details[Pickup Customer Name],,0)</f>
        <v>Elso</v>
      </c>
      <c r="E50" s="271" t="str">
        <f>_xlfn.XLOOKUP(Table2[[#This Row],[K&amp;N REF ]],CAT_Details[Tracking Number],CAT_Details[Delivery Country Code],,0)</f>
        <v>GB</v>
      </c>
      <c r="F50" s="271" t="str">
        <f>_xlfn.XLOOKUP(Table2[[#This Row],[TO Ref]],CAT_Details[TO Ref],CAT_Details[Loc],,0)</f>
        <v>DK-BM01</v>
      </c>
      <c r="G50" s="257" t="s">
        <v>34</v>
      </c>
      <c r="H50" s="257" t="s">
        <v>42</v>
      </c>
      <c r="I50" s="280">
        <v>45667</v>
      </c>
      <c r="J50" s="257" t="s">
        <v>45</v>
      </c>
      <c r="K50" s="257" t="s">
        <v>27</v>
      </c>
      <c r="L50" s="280">
        <v>45667</v>
      </c>
      <c r="M50" s="257" t="str">
        <f>IF(Table2[[#This Row],[Resolve Date]]="","ONGOING","SOLVED")</f>
        <v>SOLVED</v>
      </c>
      <c r="N50" s="258" t="s">
        <v>48</v>
      </c>
      <c r="O50" s="257" t="str">
        <f>Table2[[#This Row],[K&amp;N REF ]]&amp;Table2[[#This Row],[Issue type ]]</f>
        <v>5014726478AMOUNT</v>
      </c>
      <c r="P50" s="257">
        <f>YEAR(Table2[[#This Row],[Date ]])</f>
        <v>2025</v>
      </c>
      <c r="Q50" s="257" t="str">
        <f>VLOOKUP(MONTH(Table2[[#This Row],[Date ]]),Months,2,0)</f>
        <v>January</v>
      </c>
      <c r="R50" s="257" t="b">
        <f>COUNTIFS(Table2[Unique],Table2[[#This Row],[Unique]])&gt;1</f>
        <v>0</v>
      </c>
      <c r="S50" s="257">
        <f>IF(Table2[[#This Row],[Status ]]="Solved",1,0)</f>
        <v>1</v>
      </c>
      <c r="T50" s="257">
        <f>IF(Table2[[#This Row],[Status ]]="ongoing",1,0)</f>
        <v>0</v>
      </c>
    </row>
    <row r="51" spans="1:20" x14ac:dyDescent="0.25">
      <c r="A51" s="262">
        <v>5014713553</v>
      </c>
      <c r="B51" s="269" t="str">
        <f>_xlfn.XLOOKUP(Table2[[#This Row],[K&amp;N REF ]],CAT_Details[Tracking Number],CAT_Details[S Ref],,0)</f>
        <v>20241224-S-70464</v>
      </c>
      <c r="C51" s="270">
        <f>_xlfn.XLOOKUP(Table2[[#This Row],[K&amp;N REF ]],CAT_Details[Tracking Number],CAT_Details[TO Ref],,0)</f>
        <v>20241219619755</v>
      </c>
      <c r="D51" s="270" t="str">
        <f>_xlfn.XLOOKUP(Table2[[#This Row],[K&amp;N REF ]],CAT_Details[Tracking Number],CAT_Details[Pickup Customer Name],,0)</f>
        <v>HAVIT HYDRAULIK GMBH</v>
      </c>
      <c r="E51" s="271" t="str">
        <f>_xlfn.XLOOKUP(Table2[[#This Row],[K&amp;N REF ]],CAT_Details[Tracking Number],CAT_Details[Delivery Country Code],,0)</f>
        <v>GB</v>
      </c>
      <c r="F51" s="271" t="str">
        <f>_xlfn.XLOOKUP(Table2[[#This Row],[TO Ref]],CAT_Details[TO Ref],CAT_Details[Loc],,0)</f>
        <v>OYL1</v>
      </c>
      <c r="G51" s="257" t="s">
        <v>34</v>
      </c>
      <c r="H51" s="257" t="s">
        <v>35</v>
      </c>
      <c r="I51" s="280">
        <v>45667</v>
      </c>
      <c r="J51" s="257" t="s">
        <v>26</v>
      </c>
      <c r="K51" s="257" t="s">
        <v>32</v>
      </c>
      <c r="L51" s="280">
        <v>45670</v>
      </c>
      <c r="M51" s="257" t="str">
        <f>IF(Table2[[#This Row],[Resolve Date]]="","ONGOING","SOLVED")</f>
        <v>SOLVED</v>
      </c>
      <c r="N51" s="258" t="s">
        <v>30</v>
      </c>
      <c r="O51" s="257" t="str">
        <f>Table2[[#This Row],[K&amp;N REF ]]&amp;Table2[[#This Row],[Issue type ]]</f>
        <v>5014713553NO LABELS</v>
      </c>
      <c r="P51" s="257">
        <f>YEAR(Table2[[#This Row],[Date ]])</f>
        <v>2025</v>
      </c>
      <c r="Q51" s="257" t="str">
        <f>VLOOKUP(MONTH(Table2[[#This Row],[Date ]]),Months,2,0)</f>
        <v>January</v>
      </c>
      <c r="R51" s="257" t="b">
        <f>COUNTIFS(Table2[Unique],Table2[[#This Row],[Unique]])&gt;1</f>
        <v>0</v>
      </c>
      <c r="S51" s="257">
        <f>IF(Table2[[#This Row],[Status ]]="Solved",1,0)</f>
        <v>1</v>
      </c>
      <c r="T51" s="257">
        <f>IF(Table2[[#This Row],[Status ]]="ongoing",1,0)</f>
        <v>0</v>
      </c>
    </row>
    <row r="52" spans="1:20" x14ac:dyDescent="0.25">
      <c r="A52" s="262">
        <v>5014726375</v>
      </c>
      <c r="B52" s="269" t="str">
        <f>_xlfn.XLOOKUP(Table2[[#This Row],[K&amp;N REF ]],CAT_Details[Tracking Number],CAT_Details[S Ref],,0)</f>
        <v>20241224-S-70423</v>
      </c>
      <c r="C52" s="270">
        <f>_xlfn.XLOOKUP(Table2[[#This Row],[K&amp;N REF ]],CAT_Details[Tracking Number],CAT_Details[TO Ref],,0)</f>
        <v>20241219620243</v>
      </c>
      <c r="D52" s="270" t="str">
        <f>_xlfn.XLOOKUP(Table2[[#This Row],[K&amp;N REF ]],CAT_Details[Tracking Number],CAT_Details[Pickup Customer Name],,0)</f>
        <v>Doga, S.A.</v>
      </c>
      <c r="E52" s="271" t="str">
        <f>_xlfn.XLOOKUP(Table2[[#This Row],[K&amp;N REF ]],CAT_Details[Tracking Number],CAT_Details[Delivery Country Code],,0)</f>
        <v>GB</v>
      </c>
      <c r="F52" s="271">
        <f>_xlfn.XLOOKUP(Table2[[#This Row],[TO Ref]],CAT_Details[TO Ref],CAT_Details[Loc],,0)</f>
        <v>3402</v>
      </c>
      <c r="G52" s="257" t="s">
        <v>24</v>
      </c>
      <c r="H52" s="257" t="s">
        <v>49</v>
      </c>
      <c r="I52" s="280">
        <v>45670</v>
      </c>
      <c r="J52" s="257" t="s">
        <v>26</v>
      </c>
      <c r="K52" s="257" t="s">
        <v>32</v>
      </c>
      <c r="L52" s="280">
        <v>45671</v>
      </c>
      <c r="M52" s="257" t="str">
        <f>IF(Table2[[#This Row],[Resolve Date]]="","ONGOING","SOLVED")</f>
        <v>SOLVED</v>
      </c>
      <c r="N52" s="258" t="s">
        <v>30</v>
      </c>
      <c r="O52" s="257" t="str">
        <f>Table2[[#This Row],[K&amp;N REF ]]&amp;Table2[[#This Row],[Issue type ]]</f>
        <v>5014726375XX LABELS</v>
      </c>
      <c r="P52" s="257">
        <f>YEAR(Table2[[#This Row],[Date ]])</f>
        <v>2025</v>
      </c>
      <c r="Q52" s="257" t="str">
        <f>VLOOKUP(MONTH(Table2[[#This Row],[Date ]]),Months,2,0)</f>
        <v>January</v>
      </c>
      <c r="R52" s="257" t="b">
        <f>COUNTIFS(Table2[Unique],Table2[[#This Row],[Unique]])&gt;1</f>
        <v>0</v>
      </c>
      <c r="S52" s="257">
        <f>IF(Table2[[#This Row],[Status ]]="Solved",1,0)</f>
        <v>1</v>
      </c>
      <c r="T52" s="257">
        <f>IF(Table2[[#This Row],[Status ]]="ongoing",1,0)</f>
        <v>0</v>
      </c>
    </row>
    <row r="53" spans="1:20" x14ac:dyDescent="0.25">
      <c r="A53" s="262">
        <v>5014707466</v>
      </c>
      <c r="B53" s="269" t="str">
        <f>_xlfn.XLOOKUP(Table2[[#This Row],[K&amp;N REF ]],CAT_Details[Tracking Number],CAT_Details[S Ref],,0)</f>
        <v>20241223-S-70417</v>
      </c>
      <c r="C53" s="270">
        <f>_xlfn.XLOOKUP(Table2[[#This Row],[K&amp;N REF ]],CAT_Details[Tracking Number],CAT_Details[TO Ref],,0)</f>
        <v>20241219619907</v>
      </c>
      <c r="D53" s="270" t="str">
        <f>_xlfn.XLOOKUP(Table2[[#This Row],[K&amp;N REF ]],CAT_Details[Tracking Number],CAT_Details[Pickup Customer Name],,0)</f>
        <v>Denso Magyarorszag Kft</v>
      </c>
      <c r="E53" s="271" t="str">
        <f>_xlfn.XLOOKUP(Table2[[#This Row],[K&amp;N REF ]],CAT_Details[Tracking Number],CAT_Details[Delivery Country Code],,0)</f>
        <v>GB</v>
      </c>
      <c r="F53" s="271" t="str">
        <f>_xlfn.XLOOKUP(Table2[[#This Row],[TO Ref]],CAT_Details[TO Ref],CAT_Details[Loc],,0)</f>
        <v>No Loc</v>
      </c>
      <c r="G53" s="257" t="s">
        <v>44</v>
      </c>
      <c r="H53" s="257" t="s">
        <v>31</v>
      </c>
      <c r="I53" s="280">
        <v>45670</v>
      </c>
      <c r="J53" s="257" t="s">
        <v>26</v>
      </c>
      <c r="K53" s="257" t="s">
        <v>27</v>
      </c>
      <c r="L53" s="280">
        <v>45670</v>
      </c>
      <c r="M53" s="257" t="str">
        <f>IF(Table2[[#This Row],[Resolve Date]]="","ONGOING","SOLVED")</f>
        <v>SOLVED</v>
      </c>
      <c r="N53" s="258" t="s">
        <v>30</v>
      </c>
      <c r="O53" s="257" t="str">
        <f>Table2[[#This Row],[K&amp;N REF ]]&amp;Table2[[#This Row],[Issue type ]]</f>
        <v>5014707466MISSING LABELS ON SOME UNITS</v>
      </c>
      <c r="P53" s="257">
        <f>YEAR(Table2[[#This Row],[Date ]])</f>
        <v>2025</v>
      </c>
      <c r="Q53" s="257" t="str">
        <f>VLOOKUP(MONTH(Table2[[#This Row],[Date ]]),Months,2,0)</f>
        <v>January</v>
      </c>
      <c r="R53" s="257" t="b">
        <f>COUNTIFS(Table2[Unique],Table2[[#This Row],[Unique]])&gt;1</f>
        <v>0</v>
      </c>
      <c r="S53" s="257">
        <f>IF(Table2[[#This Row],[Status ]]="Solved",1,0)</f>
        <v>1</v>
      </c>
      <c r="T53" s="257">
        <f>IF(Table2[[#This Row],[Status ]]="ongoing",1,0)</f>
        <v>0</v>
      </c>
    </row>
    <row r="54" spans="1:20" x14ac:dyDescent="0.25">
      <c r="A54" s="262">
        <v>5014741544</v>
      </c>
      <c r="B54" s="269" t="str">
        <f>_xlfn.XLOOKUP(Table2[[#This Row],[K&amp;N REF ]],CAT_Details[Tracking Number],CAT_Details[S Ref],,0)</f>
        <v>20250106-S-70196</v>
      </c>
      <c r="C54" s="270">
        <f>_xlfn.XLOOKUP(Table2[[#This Row],[K&amp;N REF ]],CAT_Details[Tracking Number],CAT_Details[TO Ref],,0)</f>
        <v>20250106623855</v>
      </c>
      <c r="D54" s="270" t="str">
        <f>_xlfn.XLOOKUP(Table2[[#This Row],[K&amp;N REF ]],CAT_Details[Tracking Number],CAT_Details[Pickup Customer Name],,0)</f>
        <v>MODINE HUNGÁRIA KFT.</v>
      </c>
      <c r="E54" s="271" t="str">
        <f>_xlfn.XLOOKUP(Table2[[#This Row],[K&amp;N REF ]],CAT_Details[Tracking Number],CAT_Details[Delivery Country Code],,0)</f>
        <v>GB</v>
      </c>
      <c r="F54" s="271" t="str">
        <f>_xlfn.XLOOKUP(Table2[[#This Row],[TO Ref]],CAT_Details[TO Ref],CAT_Details[Loc],,0)</f>
        <v>No Loc</v>
      </c>
      <c r="G54" s="257" t="s">
        <v>44</v>
      </c>
      <c r="H54" s="257" t="s">
        <v>35</v>
      </c>
      <c r="I54" s="280">
        <v>45670</v>
      </c>
      <c r="J54" s="257" t="s">
        <v>26</v>
      </c>
      <c r="K54" s="257" t="s">
        <v>27</v>
      </c>
      <c r="L54" s="280">
        <v>45670</v>
      </c>
      <c r="M54" s="257" t="str">
        <f>IF(Table2[[#This Row],[Resolve Date]]="","ONGOING","SOLVED")</f>
        <v>SOLVED</v>
      </c>
      <c r="N54" s="258" t="s">
        <v>30</v>
      </c>
      <c r="O54" s="257" t="str">
        <f>Table2[[#This Row],[K&amp;N REF ]]&amp;Table2[[#This Row],[Issue type ]]</f>
        <v>5014741544NO LABELS</v>
      </c>
      <c r="P54" s="257">
        <f>YEAR(Table2[[#This Row],[Date ]])</f>
        <v>2025</v>
      </c>
      <c r="Q54" s="257" t="str">
        <f>VLOOKUP(MONTH(Table2[[#This Row],[Date ]]),Months,2,0)</f>
        <v>January</v>
      </c>
      <c r="R54" s="257" t="b">
        <f>COUNTIFS(Table2[Unique],Table2[[#This Row],[Unique]])&gt;1</f>
        <v>0</v>
      </c>
      <c r="S54" s="257">
        <f>IF(Table2[[#This Row],[Status ]]="Solved",1,0)</f>
        <v>1</v>
      </c>
      <c r="T54" s="257">
        <f>IF(Table2[[#This Row],[Status ]]="ongoing",1,0)</f>
        <v>0</v>
      </c>
    </row>
    <row r="55" spans="1:20" x14ac:dyDescent="0.25">
      <c r="A55" s="262">
        <v>5014757635</v>
      </c>
      <c r="B55" s="269" t="str">
        <f>_xlfn.XLOOKUP(Table2[[#This Row],[K&amp;N REF ]],CAT_Details[Tracking Number],CAT_Details[S Ref],,0)</f>
        <v>20250106-S-70293</v>
      </c>
      <c r="C55" s="270">
        <f>_xlfn.XLOOKUP(Table2[[#This Row],[K&amp;N REF ]],CAT_Details[Tracking Number],CAT_Details[TO Ref],,0)</f>
        <v>20250106623905</v>
      </c>
      <c r="D55" s="270" t="str">
        <f>_xlfn.XLOOKUP(Table2[[#This Row],[K&amp;N REF ]],CAT_Details[Tracking Number],CAT_Details[Pickup Customer Name],,0)</f>
        <v>HUNGARO-SLR GÉPIPARI KFT</v>
      </c>
      <c r="E55" s="271" t="str">
        <f>_xlfn.XLOOKUP(Table2[[#This Row],[K&amp;N REF ]],CAT_Details[Tracking Number],CAT_Details[Delivery Country Code],,0)</f>
        <v>GB</v>
      </c>
      <c r="F55" s="271" t="str">
        <f>_xlfn.XLOOKUP(Table2[[#This Row],[TO Ref]],CAT_Details[TO Ref],CAT_Details[Loc],,0)</f>
        <v>DK-BM01</v>
      </c>
      <c r="G55" s="257" t="s">
        <v>44</v>
      </c>
      <c r="H55" s="257" t="s">
        <v>31</v>
      </c>
      <c r="I55" s="280">
        <v>45670</v>
      </c>
      <c r="J55" s="257" t="s">
        <v>26</v>
      </c>
      <c r="K55" s="257" t="s">
        <v>27</v>
      </c>
      <c r="L55" s="280">
        <v>45670</v>
      </c>
      <c r="M55" s="257" t="str">
        <f>IF(Table2[[#This Row],[Resolve Date]]="","ONGOING","SOLVED")</f>
        <v>SOLVED</v>
      </c>
      <c r="N55" s="258" t="s">
        <v>30</v>
      </c>
      <c r="O55" s="257" t="str">
        <f>Table2[[#This Row],[K&amp;N REF ]]&amp;Table2[[#This Row],[Issue type ]]</f>
        <v>5014757635MISSING LABELS ON SOME UNITS</v>
      </c>
      <c r="P55" s="257">
        <f>YEAR(Table2[[#This Row],[Date ]])</f>
        <v>2025</v>
      </c>
      <c r="Q55" s="257" t="str">
        <f>VLOOKUP(MONTH(Table2[[#This Row],[Date ]]),Months,2,0)</f>
        <v>January</v>
      </c>
      <c r="R55" s="257" t="b">
        <f>COUNTIFS(Table2[Unique],Table2[[#This Row],[Unique]])&gt;1</f>
        <v>0</v>
      </c>
      <c r="S55" s="257">
        <f>IF(Table2[[#This Row],[Status ]]="Solved",1,0)</f>
        <v>1</v>
      </c>
      <c r="T55" s="257">
        <f>IF(Table2[[#This Row],[Status ]]="ongoing",1,0)</f>
        <v>0</v>
      </c>
    </row>
    <row r="56" spans="1:20" x14ac:dyDescent="0.25">
      <c r="A56" s="262">
        <v>5014726777</v>
      </c>
      <c r="B56" s="269" t="str">
        <f>_xlfn.XLOOKUP(Table2[[#This Row],[K&amp;N REF ]],CAT_Details[Tracking Number],CAT_Details[S Ref],,0)</f>
        <v>20250103-S-70227</v>
      </c>
      <c r="C56" s="270">
        <f>_xlfn.XLOOKUP(Table2[[#This Row],[K&amp;N REF ]],CAT_Details[Tracking Number],CAT_Details[TO Ref],,0)</f>
        <v>20250103623231</v>
      </c>
      <c r="D56" s="270" t="str">
        <f>_xlfn.XLOOKUP(Table2[[#This Row],[K&amp;N REF ]],CAT_Details[Tracking Number],CAT_Details[Pickup Customer Name],,0)</f>
        <v>DANFOSS DISTRIBUTION II A/S</v>
      </c>
      <c r="E56" s="271" t="str">
        <f>_xlfn.XLOOKUP(Table2[[#This Row],[K&amp;N REF ]],CAT_Details[Tracking Number],CAT_Details[Delivery Country Code],,0)</f>
        <v>GB</v>
      </c>
      <c r="F56" s="271" t="str">
        <f>_xlfn.XLOOKUP(Table2[[#This Row],[TO Ref]],CAT_Details[TO Ref],CAT_Details[Loc],,0)</f>
        <v>U2-L5</v>
      </c>
      <c r="G56" s="257" t="s">
        <v>34</v>
      </c>
      <c r="H56" s="257" t="s">
        <v>29</v>
      </c>
      <c r="I56" s="280">
        <v>45670</v>
      </c>
      <c r="J56" s="257" t="s">
        <v>26</v>
      </c>
      <c r="K56" s="257" t="s">
        <v>50</v>
      </c>
      <c r="L56" s="280">
        <v>45670</v>
      </c>
      <c r="M56" s="257" t="str">
        <f>IF(Table2[[#This Row],[Resolve Date]]="","ONGOING","SOLVED")</f>
        <v>SOLVED</v>
      </c>
      <c r="N56" s="258" t="s">
        <v>30</v>
      </c>
      <c r="O56" s="257" t="str">
        <f>Table2[[#This Row],[K&amp;N REF ]]&amp;Table2[[#This Row],[Issue type ]]</f>
        <v>5014726777DAMAGED LABEL</v>
      </c>
      <c r="P56" s="257">
        <f>YEAR(Table2[[#This Row],[Date ]])</f>
        <v>2025</v>
      </c>
      <c r="Q56" s="257" t="str">
        <f>VLOOKUP(MONTH(Table2[[#This Row],[Date ]]),Months,2,0)</f>
        <v>January</v>
      </c>
      <c r="R56" s="257" t="b">
        <f>COUNTIFS(Table2[Unique],Table2[[#This Row],[Unique]])&gt;1</f>
        <v>0</v>
      </c>
      <c r="S56" s="257">
        <f>IF(Table2[[#This Row],[Status ]]="Solved",1,0)</f>
        <v>1</v>
      </c>
      <c r="T56" s="257">
        <f>IF(Table2[[#This Row],[Status ]]="ongoing",1,0)</f>
        <v>0</v>
      </c>
    </row>
    <row r="57" spans="1:20" x14ac:dyDescent="0.25">
      <c r="A57" s="262">
        <v>5014741965</v>
      </c>
      <c r="B57" s="269" t="str">
        <f>_xlfn.XLOOKUP(Table2[[#This Row],[K&amp;N REF ]],CAT_Details[Tracking Number],CAT_Details[S Ref],,0)</f>
        <v>20250106-S-70141</v>
      </c>
      <c r="C57" s="270">
        <f>_xlfn.XLOOKUP(Table2[[#This Row],[K&amp;N REF ]],CAT_Details[Tracking Number],CAT_Details[TO Ref],,0)</f>
        <v>20250106623653</v>
      </c>
      <c r="D57" s="270" t="str">
        <f>_xlfn.XLOOKUP(Table2[[#This Row],[K&amp;N REF ]],CAT_Details[Tracking Number],CAT_Details[Pickup Customer Name],,0)</f>
        <v>Contitech Mgw</v>
      </c>
      <c r="E57" s="271" t="str">
        <f>_xlfn.XLOOKUP(Table2[[#This Row],[K&amp;N REF ]],CAT_Details[Tracking Number],CAT_Details[Delivery Country Code],,0)</f>
        <v>GB</v>
      </c>
      <c r="F57" s="271" t="str">
        <f>_xlfn.XLOOKUP(Table2[[#This Row],[TO Ref]],CAT_Details[TO Ref],CAT_Details[Loc],,0)</f>
        <v>No Loc</v>
      </c>
      <c r="G57" s="257" t="s">
        <v>34</v>
      </c>
      <c r="H57" s="257" t="s">
        <v>29</v>
      </c>
      <c r="I57" s="280">
        <v>45670</v>
      </c>
      <c r="J57" s="257" t="s">
        <v>26</v>
      </c>
      <c r="K57" s="257" t="s">
        <v>27</v>
      </c>
      <c r="L57" s="280">
        <v>45670</v>
      </c>
      <c r="M57" s="257" t="str">
        <f>IF(Table2[[#This Row],[Resolve Date]]="","ONGOING","SOLVED")</f>
        <v>SOLVED</v>
      </c>
      <c r="N57" s="258" t="s">
        <v>30</v>
      </c>
      <c r="O57" s="257" t="str">
        <f>Table2[[#This Row],[K&amp;N REF ]]&amp;Table2[[#This Row],[Issue type ]]</f>
        <v>5014741965DAMAGED LABEL</v>
      </c>
      <c r="P57" s="257">
        <f>YEAR(Table2[[#This Row],[Date ]])</f>
        <v>2025</v>
      </c>
      <c r="Q57" s="257" t="str">
        <f>VLOOKUP(MONTH(Table2[[#This Row],[Date ]]),Months,2,0)</f>
        <v>January</v>
      </c>
      <c r="R57" s="257" t="b">
        <f>COUNTIFS(Table2[Unique],Table2[[#This Row],[Unique]])&gt;1</f>
        <v>0</v>
      </c>
      <c r="S57" s="257">
        <f>IF(Table2[[#This Row],[Status ]]="Solved",1,0)</f>
        <v>1</v>
      </c>
      <c r="T57" s="257">
        <f>IF(Table2[[#This Row],[Status ]]="ongoing",1,0)</f>
        <v>0</v>
      </c>
    </row>
    <row r="58" spans="1:20" x14ac:dyDescent="0.25">
      <c r="A58" s="262">
        <v>5014741717</v>
      </c>
      <c r="B58" s="269" t="str">
        <f>_xlfn.XLOOKUP(Table2[[#This Row],[K&amp;N REF ]],CAT_Details[Tracking Number],CAT_Details[S Ref],,0)</f>
        <v>20250106-S-70127</v>
      </c>
      <c r="C58" s="270">
        <f>_xlfn.XLOOKUP(Table2[[#This Row],[K&amp;N REF ]],CAT_Details[Tracking Number],CAT_Details[TO Ref],,0)</f>
        <v>20250106623680</v>
      </c>
      <c r="D58" s="270" t="str">
        <f>_xlfn.XLOOKUP(Table2[[#This Row],[K&amp;N REF ]],CAT_Details[Tracking Number],CAT_Details[Pickup Customer Name],,0)</f>
        <v>TENNECO INC</v>
      </c>
      <c r="E58" s="271" t="str">
        <f>_xlfn.XLOOKUP(Table2[[#This Row],[K&amp;N REF ]],CAT_Details[Tracking Number],CAT_Details[Delivery Country Code],,0)</f>
        <v>GB</v>
      </c>
      <c r="F58" s="271" t="str">
        <f>_xlfn.XLOOKUP(Table2[[#This Row],[TO Ref]],CAT_Details[TO Ref],CAT_Details[Loc],,0)</f>
        <v>No Loc</v>
      </c>
      <c r="G58" s="257" t="s">
        <v>34</v>
      </c>
      <c r="H58" s="257" t="s">
        <v>35</v>
      </c>
      <c r="I58" s="280">
        <v>45670</v>
      </c>
      <c r="J58" s="257" t="s">
        <v>26</v>
      </c>
      <c r="K58" s="257" t="s">
        <v>32</v>
      </c>
      <c r="L58" s="280">
        <v>45670</v>
      </c>
      <c r="M58" s="257" t="str">
        <f>IF(Table2[[#This Row],[Resolve Date]]="","ONGOING","SOLVED")</f>
        <v>SOLVED</v>
      </c>
      <c r="N58" s="258" t="s">
        <v>30</v>
      </c>
      <c r="O58" s="257" t="str">
        <f>Table2[[#This Row],[K&amp;N REF ]]&amp;Table2[[#This Row],[Issue type ]]</f>
        <v>5014741717NO LABELS</v>
      </c>
      <c r="P58" s="257">
        <f>YEAR(Table2[[#This Row],[Date ]])</f>
        <v>2025</v>
      </c>
      <c r="Q58" s="257" t="str">
        <f>VLOOKUP(MONTH(Table2[[#This Row],[Date ]]),Months,2,0)</f>
        <v>January</v>
      </c>
      <c r="R58" s="257" t="b">
        <f>COUNTIFS(Table2[Unique],Table2[[#This Row],[Unique]])&gt;1</f>
        <v>0</v>
      </c>
      <c r="S58" s="257">
        <f>IF(Table2[[#This Row],[Status ]]="Solved",1,0)</f>
        <v>1</v>
      </c>
      <c r="T58" s="257">
        <f>IF(Table2[[#This Row],[Status ]]="ongoing",1,0)</f>
        <v>0</v>
      </c>
    </row>
    <row r="59" spans="1:20" x14ac:dyDescent="0.25">
      <c r="A59" s="262">
        <v>5014741901</v>
      </c>
      <c r="B59" s="269" t="str">
        <f>_xlfn.XLOOKUP(Table2[[#This Row],[K&amp;N REF ]],CAT_Details[Tracking Number],CAT_Details[S Ref],,0)</f>
        <v>20250107-S-70064</v>
      </c>
      <c r="C59" s="270">
        <f>_xlfn.XLOOKUP(Table2[[#This Row],[K&amp;N REF ]],CAT_Details[Tracking Number],CAT_Details[TO Ref],,0)</f>
        <v>20250107624205</v>
      </c>
      <c r="D59" s="270" t="str">
        <f>_xlfn.XLOOKUP(Table2[[#This Row],[K&amp;N REF ]],CAT_Details[Tracking Number],CAT_Details[Pickup Customer Name],,0)</f>
        <v>Grammer Technical Components GmbH</v>
      </c>
      <c r="E59" s="271" t="str">
        <f>_xlfn.XLOOKUP(Table2[[#This Row],[K&amp;N REF ]],CAT_Details[Tracking Number],CAT_Details[Delivery Country Code],,0)</f>
        <v>GB</v>
      </c>
      <c r="F59" s="271" t="str">
        <f>_xlfn.XLOOKUP(Table2[[#This Row],[TO Ref]],CAT_Details[TO Ref],CAT_Details[Loc],,0)</f>
        <v>U2-L5</v>
      </c>
      <c r="G59" s="257" t="s">
        <v>34</v>
      </c>
      <c r="H59" s="257" t="s">
        <v>35</v>
      </c>
      <c r="I59" s="280">
        <v>45670</v>
      </c>
      <c r="J59" s="257" t="s">
        <v>26</v>
      </c>
      <c r="K59" s="257" t="s">
        <v>32</v>
      </c>
      <c r="L59" s="280">
        <v>45670</v>
      </c>
      <c r="M59" s="257" t="str">
        <f>IF(Table2[[#This Row],[Resolve Date]]="","ONGOING","SOLVED")</f>
        <v>SOLVED</v>
      </c>
      <c r="N59" s="258" t="s">
        <v>30</v>
      </c>
      <c r="O59" s="257" t="str">
        <f>Table2[[#This Row],[K&amp;N REF ]]&amp;Table2[[#This Row],[Issue type ]]</f>
        <v>5014741901NO LABELS</v>
      </c>
      <c r="P59" s="257">
        <f>YEAR(Table2[[#This Row],[Date ]])</f>
        <v>2025</v>
      </c>
      <c r="Q59" s="257" t="str">
        <f>VLOOKUP(MONTH(Table2[[#This Row],[Date ]]),Months,2,0)</f>
        <v>January</v>
      </c>
      <c r="R59" s="257" t="b">
        <f>COUNTIFS(Table2[Unique],Table2[[#This Row],[Unique]])&gt;1</f>
        <v>0</v>
      </c>
      <c r="S59" s="257">
        <f>IF(Table2[[#This Row],[Status ]]="Solved",1,0)</f>
        <v>1</v>
      </c>
      <c r="T59" s="257">
        <f>IF(Table2[[#This Row],[Status ]]="ongoing",1,0)</f>
        <v>0</v>
      </c>
    </row>
    <row r="60" spans="1:20" x14ac:dyDescent="0.25">
      <c r="A60" s="262">
        <v>5014741749</v>
      </c>
      <c r="B60" s="269" t="str">
        <f>_xlfn.XLOOKUP(Table2[[#This Row],[K&amp;N REF ]],CAT_Details[Tracking Number],CAT_Details[S Ref],,0)</f>
        <v>20250107-S-70115</v>
      </c>
      <c r="C60" s="270">
        <f>_xlfn.XLOOKUP(Table2[[#This Row],[K&amp;N REF ]],CAT_Details[Tracking Number],CAT_Details[TO Ref],,0)</f>
        <v>20250107624626</v>
      </c>
      <c r="D60" s="270" t="str">
        <f>_xlfn.XLOOKUP(Table2[[#This Row],[K&amp;N REF ]],CAT_Details[Tracking Number],CAT_Details[Pickup Customer Name],,0)</f>
        <v>Norgren Gmbh</v>
      </c>
      <c r="E60" s="271" t="str">
        <f>_xlfn.XLOOKUP(Table2[[#This Row],[K&amp;N REF ]],CAT_Details[Tracking Number],CAT_Details[Delivery Country Code],,0)</f>
        <v>GB</v>
      </c>
      <c r="F60" s="271" t="str">
        <f>_xlfn.XLOOKUP(Table2[[#This Row],[TO Ref]],CAT_Details[TO Ref],CAT_Details[Loc],,0)</f>
        <v>DX01-L5</v>
      </c>
      <c r="G60" s="257" t="s">
        <v>34</v>
      </c>
      <c r="H60" s="257" t="s">
        <v>35</v>
      </c>
      <c r="I60" s="280">
        <v>45670</v>
      </c>
      <c r="J60" s="257" t="s">
        <v>26</v>
      </c>
      <c r="K60" s="257" t="s">
        <v>27</v>
      </c>
      <c r="L60" s="280">
        <v>45670</v>
      </c>
      <c r="M60" s="257" t="str">
        <f>IF(Table2[[#This Row],[Resolve Date]]="","ONGOING","SOLVED")</f>
        <v>SOLVED</v>
      </c>
      <c r="N60" s="258" t="s">
        <v>30</v>
      </c>
      <c r="O60" s="257" t="str">
        <f>Table2[[#This Row],[K&amp;N REF ]]&amp;Table2[[#This Row],[Issue type ]]</f>
        <v>5014741749NO LABELS</v>
      </c>
      <c r="P60" s="257">
        <f>YEAR(Table2[[#This Row],[Date ]])</f>
        <v>2025</v>
      </c>
      <c r="Q60" s="257" t="str">
        <f>VLOOKUP(MONTH(Table2[[#This Row],[Date ]]),Months,2,0)</f>
        <v>January</v>
      </c>
      <c r="R60" s="257" t="b">
        <f>COUNTIFS(Table2[Unique],Table2[[#This Row],[Unique]])&gt;1</f>
        <v>0</v>
      </c>
      <c r="S60" s="257">
        <f>IF(Table2[[#This Row],[Status ]]="Solved",1,0)</f>
        <v>1</v>
      </c>
      <c r="T60" s="257">
        <f>IF(Table2[[#This Row],[Status ]]="ongoing",1,0)</f>
        <v>0</v>
      </c>
    </row>
    <row r="61" spans="1:20" x14ac:dyDescent="0.25">
      <c r="A61" s="262">
        <v>5014726861</v>
      </c>
      <c r="B61" s="269" t="str">
        <f>_xlfn.XLOOKUP(Table2[[#This Row],[K&amp;N REF ]],CAT_Details[Tracking Number],CAT_Details[S Ref],,0)</f>
        <v>20250103-S-70255</v>
      </c>
      <c r="C61" s="270">
        <f>_xlfn.XLOOKUP(Table2[[#This Row],[K&amp;N REF ]],CAT_Details[Tracking Number],CAT_Details[TO Ref],,0)</f>
        <v>20250103623372</v>
      </c>
      <c r="D61" s="270" t="str">
        <f>_xlfn.XLOOKUP(Table2[[#This Row],[K&amp;N REF ]],CAT_Details[Tracking Number],CAT_Details[Pickup Customer Name],,0)</f>
        <v>Duncha France Sas</v>
      </c>
      <c r="E61" s="271" t="str">
        <f>_xlfn.XLOOKUP(Table2[[#This Row],[K&amp;N REF ]],CAT_Details[Tracking Number],CAT_Details[Delivery Country Code],,0)</f>
        <v>GB</v>
      </c>
      <c r="F61" s="271" t="str">
        <f>_xlfn.XLOOKUP(Table2[[#This Row],[TO Ref]],CAT_Details[TO Ref],CAT_Details[Loc],,0)</f>
        <v>DX01-L5</v>
      </c>
      <c r="G61" s="257" t="s">
        <v>36</v>
      </c>
      <c r="H61" s="257" t="s">
        <v>31</v>
      </c>
      <c r="I61" s="280">
        <v>45670</v>
      </c>
      <c r="J61" s="257" t="s">
        <v>26</v>
      </c>
      <c r="K61" s="257" t="s">
        <v>32</v>
      </c>
      <c r="L61" s="280">
        <v>45670</v>
      </c>
      <c r="M61" s="257" t="str">
        <f>IF(Table2[[#This Row],[Resolve Date]]="","ONGOING","SOLVED")</f>
        <v>SOLVED</v>
      </c>
      <c r="N61" s="258" t="s">
        <v>30</v>
      </c>
      <c r="O61" s="257" t="str">
        <f>Table2[[#This Row],[K&amp;N REF ]]&amp;Table2[[#This Row],[Issue type ]]</f>
        <v>5014726861MISSING LABELS ON SOME UNITS</v>
      </c>
      <c r="P61" s="257">
        <f>YEAR(Table2[[#This Row],[Date ]])</f>
        <v>2025</v>
      </c>
      <c r="Q61" s="257" t="str">
        <f>VLOOKUP(MONTH(Table2[[#This Row],[Date ]]),Months,2,0)</f>
        <v>January</v>
      </c>
      <c r="R61" s="257" t="b">
        <f>COUNTIFS(Table2[Unique],Table2[[#This Row],[Unique]])&gt;1</f>
        <v>0</v>
      </c>
      <c r="S61" s="257">
        <f>IF(Table2[[#This Row],[Status ]]="Solved",1,0)</f>
        <v>1</v>
      </c>
      <c r="T61" s="257">
        <f>IF(Table2[[#This Row],[Status ]]="ongoing",1,0)</f>
        <v>0</v>
      </c>
    </row>
    <row r="62" spans="1:20" x14ac:dyDescent="0.25">
      <c r="A62" s="262">
        <v>5014741606</v>
      </c>
      <c r="B62" s="269" t="str">
        <f>_xlfn.XLOOKUP(Table2[[#This Row],[K&amp;N REF ]],CAT_Details[Tracking Number],CAT_Details[S Ref],,0)</f>
        <v>20250106-S-70103</v>
      </c>
      <c r="C62" s="270">
        <f>_xlfn.XLOOKUP(Table2[[#This Row],[K&amp;N REF ]],CAT_Details[Tracking Number],CAT_Details[TO Ref],,0)</f>
        <v>20250106623759</v>
      </c>
      <c r="D62" s="270" t="str">
        <f>_xlfn.XLOOKUP(Table2[[#This Row],[K&amp;N REF ]],CAT_Details[Tracking Number],CAT_Details[Pickup Customer Name],,0)</f>
        <v>SOGEFI FILTRATION FRANCE</v>
      </c>
      <c r="E62" s="271" t="str">
        <f>_xlfn.XLOOKUP(Table2[[#This Row],[K&amp;N REF ]],CAT_Details[Tracking Number],CAT_Details[Delivery Country Code],,0)</f>
        <v>GB</v>
      </c>
      <c r="F62" s="271" t="str">
        <f>_xlfn.XLOOKUP(Table2[[#This Row],[TO Ref]],CAT_Details[TO Ref],CAT_Details[Loc],,0)</f>
        <v>DX01-L5</v>
      </c>
      <c r="G62" s="257" t="s">
        <v>36</v>
      </c>
      <c r="H62" s="257" t="s">
        <v>35</v>
      </c>
      <c r="I62" s="280">
        <v>45670</v>
      </c>
      <c r="J62" s="257" t="s">
        <v>26</v>
      </c>
      <c r="K62" s="257" t="s">
        <v>32</v>
      </c>
      <c r="L62" s="280">
        <v>45670</v>
      </c>
      <c r="M62" s="257" t="str">
        <f>IF(Table2[[#This Row],[Resolve Date]]="","ONGOING","SOLVED")</f>
        <v>SOLVED</v>
      </c>
      <c r="N62" s="258" t="s">
        <v>30</v>
      </c>
      <c r="O62" s="257" t="str">
        <f>Table2[[#This Row],[K&amp;N REF ]]&amp;Table2[[#This Row],[Issue type ]]</f>
        <v>5014741606NO LABELS</v>
      </c>
      <c r="P62" s="257">
        <f>YEAR(Table2[[#This Row],[Date ]])</f>
        <v>2025</v>
      </c>
      <c r="Q62" s="257" t="str">
        <f>VLOOKUP(MONTH(Table2[[#This Row],[Date ]]),Months,2,0)</f>
        <v>January</v>
      </c>
      <c r="R62" s="257" t="b">
        <f>COUNTIFS(Table2[Unique],Table2[[#This Row],[Unique]])&gt;1</f>
        <v>0</v>
      </c>
      <c r="S62" s="257">
        <f>IF(Table2[[#This Row],[Status ]]="Solved",1,0)</f>
        <v>1</v>
      </c>
      <c r="T62" s="257">
        <f>IF(Table2[[#This Row],[Status ]]="ongoing",1,0)</f>
        <v>0</v>
      </c>
    </row>
    <row r="63" spans="1:20" x14ac:dyDescent="0.25">
      <c r="A63" s="262">
        <v>5014741754</v>
      </c>
      <c r="B63" s="269" t="str">
        <f>_xlfn.XLOOKUP(Table2[[#This Row],[K&amp;N REF ]],CAT_Details[Tracking Number],CAT_Details[S Ref],,0)</f>
        <v>20250107-S-70102</v>
      </c>
      <c r="C63" s="270">
        <f>_xlfn.XLOOKUP(Table2[[#This Row],[K&amp;N REF ]],CAT_Details[Tracking Number],CAT_Details[TO Ref],,0)</f>
        <v>20250107624346</v>
      </c>
      <c r="D63" s="270" t="str">
        <f>_xlfn.XLOOKUP(Table2[[#This Row],[K&amp;N REF ]],CAT_Details[Tracking Number],CAT_Details[Pickup Customer Name],,0)</f>
        <v>SK WELLMAN SRL</v>
      </c>
      <c r="E63" s="271" t="str">
        <f>_xlfn.XLOOKUP(Table2[[#This Row],[K&amp;N REF ]],CAT_Details[Tracking Number],CAT_Details[Delivery Country Code],,0)</f>
        <v>GB</v>
      </c>
      <c r="F63" s="271" t="str">
        <f>_xlfn.XLOOKUP(Table2[[#This Row],[TO Ref]],CAT_Details[TO Ref],CAT_Details[Loc],,0)</f>
        <v>DK-BM01</v>
      </c>
      <c r="G63" s="257" t="s">
        <v>24</v>
      </c>
      <c r="H63" s="257" t="s">
        <v>31</v>
      </c>
      <c r="I63" s="280">
        <v>45671</v>
      </c>
      <c r="J63" s="257" t="s">
        <v>26</v>
      </c>
      <c r="K63" s="257" t="s">
        <v>27</v>
      </c>
      <c r="L63" s="280">
        <v>45671</v>
      </c>
      <c r="M63" s="257" t="str">
        <f>IF(Table2[[#This Row],[Resolve Date]]="","ONGOING","SOLVED")</f>
        <v>SOLVED</v>
      </c>
      <c r="N63" s="258" t="s">
        <v>30</v>
      </c>
      <c r="O63" s="257" t="str">
        <f>Table2[[#This Row],[K&amp;N REF ]]&amp;Table2[[#This Row],[Issue type ]]</f>
        <v>5014741754MISSING LABELS ON SOME UNITS</v>
      </c>
      <c r="P63" s="257">
        <f>YEAR(Table2[[#This Row],[Date ]])</f>
        <v>2025</v>
      </c>
      <c r="Q63" s="257" t="str">
        <f>VLOOKUP(MONTH(Table2[[#This Row],[Date ]]),Months,2,0)</f>
        <v>January</v>
      </c>
      <c r="R63" s="257" t="b">
        <f>COUNTIFS(Table2[Unique],Table2[[#This Row],[Unique]])&gt;1</f>
        <v>0</v>
      </c>
      <c r="S63" s="257">
        <f>IF(Table2[[#This Row],[Status ]]="Solved",1,0)</f>
        <v>1</v>
      </c>
      <c r="T63" s="257">
        <f>IF(Table2[[#This Row],[Status ]]="ongoing",1,0)</f>
        <v>0</v>
      </c>
    </row>
    <row r="64" spans="1:20" x14ac:dyDescent="0.25">
      <c r="A64" s="262">
        <v>5014713436</v>
      </c>
      <c r="B64" s="269" t="str">
        <f>_xlfn.XLOOKUP(Table2[[#This Row],[K&amp;N REF ]],CAT_Details[Tracking Number],CAT_Details[S Ref],,0)</f>
        <v>20241224-S-70443</v>
      </c>
      <c r="C64" s="270">
        <f>_xlfn.XLOOKUP(Table2[[#This Row],[K&amp;N REF ]],CAT_Details[Tracking Number],CAT_Details[TO Ref],,0)</f>
        <v>20241216617873</v>
      </c>
      <c r="D64" s="270" t="str">
        <f>_xlfn.XLOOKUP(Table2[[#This Row],[K&amp;N REF ]],CAT_Details[Tracking Number],CAT_Details[Pickup Customer Name],,0)</f>
        <v>Miba Steeltec</v>
      </c>
      <c r="E64" s="271" t="str">
        <f>_xlfn.XLOOKUP(Table2[[#This Row],[K&amp;N REF ]],CAT_Details[Tracking Number],CAT_Details[Delivery Country Code],,0)</f>
        <v>GB</v>
      </c>
      <c r="F64" s="271" t="str">
        <f>_xlfn.XLOOKUP(Table2[[#This Row],[TO Ref]],CAT_Details[TO Ref],CAT_Details[Loc],,0)</f>
        <v>OYL1</v>
      </c>
      <c r="G64" s="257" t="s">
        <v>44</v>
      </c>
      <c r="H64" s="257" t="s">
        <v>35</v>
      </c>
      <c r="I64" s="280">
        <v>45671</v>
      </c>
      <c r="J64" s="257" t="s">
        <v>26</v>
      </c>
      <c r="K64" s="257" t="s">
        <v>32</v>
      </c>
      <c r="L64" s="280">
        <v>45672</v>
      </c>
      <c r="M64" s="257" t="str">
        <f>IF(Table2[[#This Row],[Resolve Date]]="","ONGOING","SOLVED")</f>
        <v>SOLVED</v>
      </c>
      <c r="N64" s="258" t="s">
        <v>30</v>
      </c>
      <c r="O64" s="257" t="str">
        <f>Table2[[#This Row],[K&amp;N REF ]]&amp;Table2[[#This Row],[Issue type ]]</f>
        <v>5014713436NO LABELS</v>
      </c>
      <c r="P64" s="257">
        <f>YEAR(Table2[[#This Row],[Date ]])</f>
        <v>2025</v>
      </c>
      <c r="Q64" s="257" t="str">
        <f>VLOOKUP(MONTH(Table2[[#This Row],[Date ]]),Months,2,0)</f>
        <v>January</v>
      </c>
      <c r="R64" s="257" t="b">
        <f>COUNTIFS(Table2[Unique],Table2[[#This Row],[Unique]])&gt;1</f>
        <v>0</v>
      </c>
      <c r="S64" s="257">
        <f>IF(Table2[[#This Row],[Status ]]="Solved",1,0)</f>
        <v>1</v>
      </c>
      <c r="T64" s="257">
        <f>IF(Table2[[#This Row],[Status ]]="ongoing",1,0)</f>
        <v>0</v>
      </c>
    </row>
    <row r="65" spans="1:20" x14ac:dyDescent="0.25">
      <c r="A65" s="262">
        <v>5014713500</v>
      </c>
      <c r="B65" s="269" t="str">
        <f>_xlfn.XLOOKUP(Table2[[#This Row],[K&amp;N REF ]],CAT_Details[Tracking Number],CAT_Details[S Ref],,0)</f>
        <v>20241227-S-70104</v>
      </c>
      <c r="C65" s="270">
        <f>_xlfn.XLOOKUP(Table2[[#This Row],[K&amp;N REF ]],CAT_Details[Tracking Number],CAT_Details[TO Ref],,0)</f>
        <v>20241220620658</v>
      </c>
      <c r="D65" s="270" t="str">
        <f>_xlfn.XLOOKUP(Table2[[#This Row],[K&amp;N REF ]],CAT_Details[Tracking Number],CAT_Details[Pickup Customer Name],,0)</f>
        <v>Dayco Poland Sp. z o.o.</v>
      </c>
      <c r="E65" s="271" t="str">
        <f>_xlfn.XLOOKUP(Table2[[#This Row],[K&amp;N REF ]],CAT_Details[Tracking Number],CAT_Details[Delivery Country Code],,0)</f>
        <v>GB</v>
      </c>
      <c r="F65" s="271" t="str">
        <f>_xlfn.XLOOKUP(Table2[[#This Row],[TO Ref]],CAT_Details[TO Ref],CAT_Details[Loc],,0)</f>
        <v>DX01-L5</v>
      </c>
      <c r="G65" s="257" t="s">
        <v>44</v>
      </c>
      <c r="H65" s="257" t="s">
        <v>31</v>
      </c>
      <c r="I65" s="280">
        <v>45671</v>
      </c>
      <c r="J65" s="257" t="s">
        <v>26</v>
      </c>
      <c r="K65" s="257" t="s">
        <v>32</v>
      </c>
      <c r="L65" s="280">
        <v>45671</v>
      </c>
      <c r="M65" s="257" t="str">
        <f>IF(Table2[[#This Row],[Resolve Date]]="","ONGOING","SOLVED")</f>
        <v>SOLVED</v>
      </c>
      <c r="N65" s="258" t="s">
        <v>30</v>
      </c>
      <c r="O65" s="257" t="str">
        <f>Table2[[#This Row],[K&amp;N REF ]]&amp;Table2[[#This Row],[Issue type ]]</f>
        <v>5014713500MISSING LABELS ON SOME UNITS</v>
      </c>
      <c r="P65" s="257">
        <f>YEAR(Table2[[#This Row],[Date ]])</f>
        <v>2025</v>
      </c>
      <c r="Q65" s="257" t="str">
        <f>VLOOKUP(MONTH(Table2[[#This Row],[Date ]]),Months,2,0)</f>
        <v>January</v>
      </c>
      <c r="R65" s="257" t="b">
        <f>COUNTIFS(Table2[Unique],Table2[[#This Row],[Unique]])&gt;1</f>
        <v>0</v>
      </c>
      <c r="S65" s="257">
        <f>IF(Table2[[#This Row],[Status ]]="Solved",1,0)</f>
        <v>1</v>
      </c>
      <c r="T65" s="257">
        <f>IF(Table2[[#This Row],[Status ]]="ongoing",1,0)</f>
        <v>0</v>
      </c>
    </row>
    <row r="66" spans="1:20" x14ac:dyDescent="0.25">
      <c r="A66" s="262">
        <v>5014713441</v>
      </c>
      <c r="B66" s="269" t="str">
        <f>_xlfn.XLOOKUP(Table2[[#This Row],[K&amp;N REF ]],CAT_Details[Tracking Number],CAT_Details[S Ref],,0)</f>
        <v>20250102-S-70281</v>
      </c>
      <c r="C66" s="270">
        <f>_xlfn.XLOOKUP(Table2[[#This Row],[K&amp;N REF ]],CAT_Details[Tracking Number],CAT_Details[TO Ref],,0)</f>
        <v>20250102622764</v>
      </c>
      <c r="D66" s="270" t="str">
        <f>_xlfn.XLOOKUP(Table2[[#This Row],[K&amp;N REF ]],CAT_Details[Tracking Number],CAT_Details[Pickup Customer Name],,0)</f>
        <v>FAMECO AB</v>
      </c>
      <c r="E66" s="271" t="str">
        <f>_xlfn.XLOOKUP(Table2[[#This Row],[K&amp;N REF ]],CAT_Details[Tracking Number],CAT_Details[Delivery Country Code],,0)</f>
        <v>GB</v>
      </c>
      <c r="F66" s="271" t="str">
        <f>_xlfn.XLOOKUP(Table2[[#This Row],[TO Ref]],CAT_Details[TO Ref],CAT_Details[Loc],,0)</f>
        <v>DX01-L5</v>
      </c>
      <c r="G66" s="257" t="s">
        <v>44</v>
      </c>
      <c r="H66" s="257" t="s">
        <v>29</v>
      </c>
      <c r="I66" s="280">
        <v>45671</v>
      </c>
      <c r="J66" s="257" t="s">
        <v>26</v>
      </c>
      <c r="K66" s="257" t="s">
        <v>27</v>
      </c>
      <c r="L66" s="280">
        <v>45671</v>
      </c>
      <c r="M66" s="257" t="str">
        <f>IF(Table2[[#This Row],[Resolve Date]]="","ONGOING","SOLVED")</f>
        <v>SOLVED</v>
      </c>
      <c r="N66" s="258" t="s">
        <v>30</v>
      </c>
      <c r="O66" s="257" t="str">
        <f>Table2[[#This Row],[K&amp;N REF ]]&amp;Table2[[#This Row],[Issue type ]]</f>
        <v>5014713441DAMAGED LABEL</v>
      </c>
      <c r="P66" s="257">
        <f>YEAR(Table2[[#This Row],[Date ]])</f>
        <v>2025</v>
      </c>
      <c r="Q66" s="257" t="str">
        <f>VLOOKUP(MONTH(Table2[[#This Row],[Date ]]),Months,2,0)</f>
        <v>January</v>
      </c>
      <c r="R66" s="257" t="b">
        <f>COUNTIFS(Table2[Unique],Table2[[#This Row],[Unique]])&gt;1</f>
        <v>0</v>
      </c>
      <c r="S66" s="257">
        <f>IF(Table2[[#This Row],[Status ]]="Solved",1,0)</f>
        <v>1</v>
      </c>
      <c r="T66" s="257">
        <f>IF(Table2[[#This Row],[Status ]]="ongoing",1,0)</f>
        <v>0</v>
      </c>
    </row>
    <row r="67" spans="1:20" x14ac:dyDescent="0.25">
      <c r="A67" s="262">
        <v>5014726833</v>
      </c>
      <c r="B67" s="269" t="str">
        <f>_xlfn.XLOOKUP(Table2[[#This Row],[K&amp;N REF ]],CAT_Details[Tracking Number],CAT_Details[S Ref],,0)</f>
        <v>20250106-S-70263</v>
      </c>
      <c r="C67" s="270">
        <f>_xlfn.XLOOKUP(Table2[[#This Row],[K&amp;N REF ]],CAT_Details[Tracking Number],CAT_Details[TO Ref],,0)</f>
        <v>20250106623705</v>
      </c>
      <c r="D67" s="270" t="str">
        <f>_xlfn.XLOOKUP(Table2[[#This Row],[K&amp;N REF ]],CAT_Details[Tracking Number],CAT_Details[Pickup Customer Name],,0)</f>
        <v>PEKAGO KUNSTSTOFFEN B.V.</v>
      </c>
      <c r="E67" s="271" t="str">
        <f>_xlfn.XLOOKUP(Table2[[#This Row],[K&amp;N REF ]],CAT_Details[Tracking Number],CAT_Details[Delivery Country Code],,0)</f>
        <v>GB</v>
      </c>
      <c r="F67" s="271" t="str">
        <f>_xlfn.XLOOKUP(Table2[[#This Row],[TO Ref]],CAT_Details[TO Ref],CAT_Details[Loc],,0)</f>
        <v>U2-L5</v>
      </c>
      <c r="G67" s="257" t="s">
        <v>44</v>
      </c>
      <c r="H67" s="257" t="s">
        <v>40</v>
      </c>
      <c r="I67" s="280">
        <v>45671</v>
      </c>
      <c r="J67" s="257" t="s">
        <v>26</v>
      </c>
      <c r="K67" s="257" t="s">
        <v>32</v>
      </c>
      <c r="L67" s="280">
        <v>45671</v>
      </c>
      <c r="M67" s="257" t="str">
        <f>IF(Table2[[#This Row],[Resolve Date]]="","ONGOING","SOLVED")</f>
        <v>SOLVED</v>
      </c>
      <c r="N67" s="258" t="s">
        <v>47</v>
      </c>
      <c r="O67" s="257" t="str">
        <f>Table2[[#This Row],[K&amp;N REF ]]&amp;Table2[[#This Row],[Issue type ]]</f>
        <v xml:space="preserve">5014726833INCORRECT LABELS </v>
      </c>
      <c r="P67" s="257">
        <f>YEAR(Table2[[#This Row],[Date ]])</f>
        <v>2025</v>
      </c>
      <c r="Q67" s="257" t="str">
        <f>VLOOKUP(MONTH(Table2[[#This Row],[Date ]]),Months,2,0)</f>
        <v>January</v>
      </c>
      <c r="R67" s="257" t="b">
        <f>COUNTIFS(Table2[Unique],Table2[[#This Row],[Unique]])&gt;1</f>
        <v>0</v>
      </c>
      <c r="S67" s="257">
        <f>IF(Table2[[#This Row],[Status ]]="Solved",1,0)</f>
        <v>1</v>
      </c>
      <c r="T67" s="257">
        <f>IF(Table2[[#This Row],[Status ]]="ongoing",1,0)</f>
        <v>0</v>
      </c>
    </row>
    <row r="68" spans="1:20" x14ac:dyDescent="0.25">
      <c r="A68" s="262">
        <v>5014726826</v>
      </c>
      <c r="B68" s="269" t="str">
        <f>_xlfn.XLOOKUP(Table2[[#This Row],[K&amp;N REF ]],CAT_Details[Tracking Number],CAT_Details[S Ref],,0)</f>
        <v>20250106-S-70263</v>
      </c>
      <c r="C68" s="270">
        <f>_xlfn.XLOOKUP(Table2[[#This Row],[K&amp;N REF ]],CAT_Details[Tracking Number],CAT_Details[TO Ref],,0)</f>
        <v>20250106623741</v>
      </c>
      <c r="D68" s="270" t="str">
        <f>_xlfn.XLOOKUP(Table2[[#This Row],[K&amp;N REF ]],CAT_Details[Tracking Number],CAT_Details[Pickup Customer Name],,0)</f>
        <v>PEKAGO KUNSTSTOFFEN B.V.</v>
      </c>
      <c r="E68" s="271" t="str">
        <f>_xlfn.XLOOKUP(Table2[[#This Row],[K&amp;N REF ]],CAT_Details[Tracking Number],CAT_Details[Delivery Country Code],,0)</f>
        <v>GB</v>
      </c>
      <c r="F68" s="271" t="str">
        <f>_xlfn.XLOOKUP(Table2[[#This Row],[TO Ref]],CAT_Details[TO Ref],CAT_Details[Loc],,0)</f>
        <v>U2-L5</v>
      </c>
      <c r="G68" s="257" t="s">
        <v>44</v>
      </c>
      <c r="H68" s="257" t="s">
        <v>40</v>
      </c>
      <c r="I68" s="280">
        <v>45671</v>
      </c>
      <c r="J68" s="257" t="s">
        <v>26</v>
      </c>
      <c r="K68" s="257" t="s">
        <v>32</v>
      </c>
      <c r="L68" s="280">
        <v>45671</v>
      </c>
      <c r="M68" s="257" t="str">
        <f>IF(Table2[[#This Row],[Resolve Date]]="","ONGOING","SOLVED")</f>
        <v>SOLVED</v>
      </c>
      <c r="N68" s="258" t="s">
        <v>47</v>
      </c>
      <c r="O68" s="257" t="str">
        <f>Table2[[#This Row],[K&amp;N REF ]]&amp;Table2[[#This Row],[Issue type ]]</f>
        <v xml:space="preserve">5014726826INCORRECT LABELS </v>
      </c>
      <c r="P68" s="257">
        <f>YEAR(Table2[[#This Row],[Date ]])</f>
        <v>2025</v>
      </c>
      <c r="Q68" s="257" t="str">
        <f>VLOOKUP(MONTH(Table2[[#This Row],[Date ]]),Months,2,0)</f>
        <v>January</v>
      </c>
      <c r="R68" s="257" t="b">
        <f>COUNTIFS(Table2[Unique],Table2[[#This Row],[Unique]])&gt;1</f>
        <v>0</v>
      </c>
      <c r="S68" s="257">
        <f>IF(Table2[[#This Row],[Status ]]="Solved",1,0)</f>
        <v>1</v>
      </c>
      <c r="T68" s="257">
        <f>IF(Table2[[#This Row],[Status ]]="ongoing",1,0)</f>
        <v>0</v>
      </c>
    </row>
    <row r="69" spans="1:20" x14ac:dyDescent="0.25">
      <c r="A69" s="262">
        <v>5014772020</v>
      </c>
      <c r="B69" s="269" t="str">
        <f>_xlfn.XLOOKUP(Table2[[#This Row],[K&amp;N REF ]],CAT_Details[Tracking Number],CAT_Details[S Ref],,0)</f>
        <v>20250109-S-70463</v>
      </c>
      <c r="C69" s="270">
        <f>_xlfn.XLOOKUP(Table2[[#This Row],[K&amp;N REF ]],CAT_Details[Tracking Number],CAT_Details[TO Ref],,0)</f>
        <v>20250108626046</v>
      </c>
      <c r="D69" s="270" t="str">
        <f>_xlfn.XLOOKUP(Table2[[#This Row],[K&amp;N REF ]],CAT_Details[Tracking Number],CAT_Details[Pickup Customer Name],,0)</f>
        <v>PEKAGO KUNSTSTOFFEN B.V.</v>
      </c>
      <c r="E69" s="271" t="str">
        <f>_xlfn.XLOOKUP(Table2[[#This Row],[K&amp;N REF ]],CAT_Details[Tracking Number],CAT_Details[Delivery Country Code],,0)</f>
        <v>GB</v>
      </c>
      <c r="F69" s="271" t="str">
        <f>_xlfn.XLOOKUP(Table2[[#This Row],[TO Ref]],CAT_Details[TO Ref],CAT_Details[Loc],,0)</f>
        <v>U2-L5</v>
      </c>
      <c r="G69" s="257" t="s">
        <v>44</v>
      </c>
      <c r="H69" s="257" t="s">
        <v>40</v>
      </c>
      <c r="I69" s="280">
        <v>45671</v>
      </c>
      <c r="J69" s="257" t="s">
        <v>26</v>
      </c>
      <c r="K69" s="257" t="s">
        <v>32</v>
      </c>
      <c r="L69" s="280">
        <v>45671</v>
      </c>
      <c r="M69" s="257" t="str">
        <f>IF(Table2[[#This Row],[Resolve Date]]="","ONGOING","SOLVED")</f>
        <v>SOLVED</v>
      </c>
      <c r="N69" s="258" t="s">
        <v>47</v>
      </c>
      <c r="O69" s="257" t="str">
        <f>Table2[[#This Row],[K&amp;N REF ]]&amp;Table2[[#This Row],[Issue type ]]</f>
        <v xml:space="preserve">5014772020INCORRECT LABELS </v>
      </c>
      <c r="P69" s="257">
        <f>YEAR(Table2[[#This Row],[Date ]])</f>
        <v>2025</v>
      </c>
      <c r="Q69" s="257" t="str">
        <f>VLOOKUP(MONTH(Table2[[#This Row],[Date ]]),Months,2,0)</f>
        <v>January</v>
      </c>
      <c r="R69" s="257" t="b">
        <f>COUNTIFS(Table2[Unique],Table2[[#This Row],[Unique]])&gt;1</f>
        <v>0</v>
      </c>
      <c r="S69" s="257">
        <f>IF(Table2[[#This Row],[Status ]]="Solved",1,0)</f>
        <v>1</v>
      </c>
      <c r="T69" s="257">
        <f>IF(Table2[[#This Row],[Status ]]="ongoing",1,0)</f>
        <v>0</v>
      </c>
    </row>
    <row r="70" spans="1:20" x14ac:dyDescent="0.25">
      <c r="A70" s="262">
        <v>5014726742</v>
      </c>
      <c r="B70" s="269" t="str">
        <f>_xlfn.XLOOKUP(Table2[[#This Row],[K&amp;N REF ]],CAT_Details[Tracking Number],CAT_Details[S Ref],,0)</f>
        <v>20250102-S-70256</v>
      </c>
      <c r="C70" s="270">
        <f>_xlfn.XLOOKUP(Table2[[#This Row],[K&amp;N REF ]],CAT_Details[Tracking Number],CAT_Details[TO Ref],,0)</f>
        <v>20250102622463</v>
      </c>
      <c r="D70" s="270" t="str">
        <f>_xlfn.XLOOKUP(Table2[[#This Row],[K&amp;N REF ]],CAT_Details[Tracking Number],CAT_Details[Pickup Customer Name],,0)</f>
        <v>AFSI EUROPE S.R.O.</v>
      </c>
      <c r="E70" s="271" t="str">
        <f>_xlfn.XLOOKUP(Table2[[#This Row],[K&amp;N REF ]],CAT_Details[Tracking Number],CAT_Details[Delivery Country Code],,0)</f>
        <v>GB</v>
      </c>
      <c r="F70" s="271" t="str">
        <f>_xlfn.XLOOKUP(Table2[[#This Row],[TO Ref]],CAT_Details[TO Ref],CAT_Details[Loc],,0)</f>
        <v>MZ07</v>
      </c>
      <c r="G70" s="257" t="s">
        <v>38</v>
      </c>
      <c r="H70" s="257" t="s">
        <v>31</v>
      </c>
      <c r="I70" s="280">
        <v>45671</v>
      </c>
      <c r="J70" s="257" t="s">
        <v>26</v>
      </c>
      <c r="K70" s="257" t="s">
        <v>27</v>
      </c>
      <c r="L70" s="280">
        <v>45671</v>
      </c>
      <c r="M70" s="257" t="str">
        <f>IF(Table2[[#This Row],[Resolve Date]]="","ONGOING","SOLVED")</f>
        <v>SOLVED</v>
      </c>
      <c r="N70" s="258" t="s">
        <v>30</v>
      </c>
      <c r="O70" s="257" t="str">
        <f>Table2[[#This Row],[K&amp;N REF ]]&amp;Table2[[#This Row],[Issue type ]]</f>
        <v>5014726742MISSING LABELS ON SOME UNITS</v>
      </c>
      <c r="P70" s="257">
        <f>YEAR(Table2[[#This Row],[Date ]])</f>
        <v>2025</v>
      </c>
      <c r="Q70" s="257" t="str">
        <f>VLOOKUP(MONTH(Table2[[#This Row],[Date ]]),Months,2,0)</f>
        <v>January</v>
      </c>
      <c r="R70" s="257" t="b">
        <f>COUNTIFS(Table2[Unique],Table2[[#This Row],[Unique]])&gt;1</f>
        <v>0</v>
      </c>
      <c r="S70" s="257">
        <f>IF(Table2[[#This Row],[Status ]]="Solved",1,0)</f>
        <v>1</v>
      </c>
      <c r="T70" s="257">
        <f>IF(Table2[[#This Row],[Status ]]="ongoing",1,0)</f>
        <v>0</v>
      </c>
    </row>
    <row r="71" spans="1:20" x14ac:dyDescent="0.25">
      <c r="A71" s="262">
        <v>5014726389</v>
      </c>
      <c r="B71" s="269" t="str">
        <f>_xlfn.XLOOKUP(Table2[[#This Row],[K&amp;N REF ]],CAT_Details[Tracking Number],CAT_Details[S Ref],,0)</f>
        <v>20250107-S-70084</v>
      </c>
      <c r="C71" s="270">
        <f>_xlfn.XLOOKUP(Table2[[#This Row],[K&amp;N REF ]],CAT_Details[Tracking Number],CAT_Details[TO Ref],,0)</f>
        <v>20250107624204</v>
      </c>
      <c r="D71" s="270" t="str">
        <f>_xlfn.XLOOKUP(Table2[[#This Row],[K&amp;N REF ]],CAT_Details[Tracking Number],CAT_Details[Pickup Customer Name],,0)</f>
        <v>LASEK spol. s r.o.</v>
      </c>
      <c r="E71" s="271" t="str">
        <f>_xlfn.XLOOKUP(Table2[[#This Row],[K&amp;N REF ]],CAT_Details[Tracking Number],CAT_Details[Delivery Country Code],,0)</f>
        <v>GB</v>
      </c>
      <c r="F71" s="271" t="str">
        <f>_xlfn.XLOOKUP(Table2[[#This Row],[TO Ref]],CAT_Details[TO Ref],CAT_Details[Loc],,0)</f>
        <v>DX01-L5</v>
      </c>
      <c r="G71" s="257" t="s">
        <v>38</v>
      </c>
      <c r="H71" s="257" t="s">
        <v>31</v>
      </c>
      <c r="I71" s="280">
        <v>45671</v>
      </c>
      <c r="J71" s="257" t="s">
        <v>26</v>
      </c>
      <c r="K71" s="257" t="s">
        <v>27</v>
      </c>
      <c r="L71" s="280">
        <v>45671</v>
      </c>
      <c r="M71" s="257" t="str">
        <f>IF(Table2[[#This Row],[Resolve Date]]="","ONGOING","SOLVED")</f>
        <v>SOLVED</v>
      </c>
      <c r="N71" s="258" t="s">
        <v>30</v>
      </c>
      <c r="O71" s="257" t="str">
        <f>Table2[[#This Row],[K&amp;N REF ]]&amp;Table2[[#This Row],[Issue type ]]</f>
        <v>5014726389MISSING LABELS ON SOME UNITS</v>
      </c>
      <c r="P71" s="257">
        <f>YEAR(Table2[[#This Row],[Date ]])</f>
        <v>2025</v>
      </c>
      <c r="Q71" s="257" t="str">
        <f>VLOOKUP(MONTH(Table2[[#This Row],[Date ]]),Months,2,0)</f>
        <v>January</v>
      </c>
      <c r="R71" s="257" t="b">
        <f>COUNTIFS(Table2[Unique],Table2[[#This Row],[Unique]])&gt;1</f>
        <v>0</v>
      </c>
      <c r="S71" s="257">
        <f>IF(Table2[[#This Row],[Status ]]="Solved",1,0)</f>
        <v>1</v>
      </c>
      <c r="T71" s="257">
        <f>IF(Table2[[#This Row],[Status ]]="ongoing",1,0)</f>
        <v>0</v>
      </c>
    </row>
    <row r="72" spans="1:20" x14ac:dyDescent="0.25">
      <c r="A72" s="262">
        <v>5014741970</v>
      </c>
      <c r="B72" s="269" t="str">
        <f>_xlfn.XLOOKUP(Table2[[#This Row],[K&amp;N REF ]],CAT_Details[Tracking Number],CAT_Details[S Ref],,0)</f>
        <v>20250107-S-70107</v>
      </c>
      <c r="C72" s="270">
        <f>_xlfn.XLOOKUP(Table2[[#This Row],[K&amp;N REF ]],CAT_Details[Tracking Number],CAT_Details[TO Ref],,0)</f>
        <v>20250107624590</v>
      </c>
      <c r="D72" s="270" t="str">
        <f>_xlfn.XLOOKUP(Table2[[#This Row],[K&amp;N REF ]],CAT_Details[Tracking Number],CAT_Details[Pickup Customer Name],,0)</f>
        <v>SENSATA TECHNOLOGIES GERMANY GMBH</v>
      </c>
      <c r="E72" s="271" t="str">
        <f>_xlfn.XLOOKUP(Table2[[#This Row],[K&amp;N REF ]],CAT_Details[Tracking Number],CAT_Details[Delivery Country Code],,0)</f>
        <v>GB</v>
      </c>
      <c r="F72" s="271" t="str">
        <f>_xlfn.XLOOKUP(Table2[[#This Row],[TO Ref]],CAT_Details[TO Ref],CAT_Details[Loc],,0)</f>
        <v>DX01-L5</v>
      </c>
      <c r="G72" s="257" t="s">
        <v>34</v>
      </c>
      <c r="H72" s="257" t="s">
        <v>35</v>
      </c>
      <c r="I72" s="280">
        <v>45671</v>
      </c>
      <c r="J72" s="257" t="s">
        <v>26</v>
      </c>
      <c r="K72" s="257" t="s">
        <v>32</v>
      </c>
      <c r="L72" s="280">
        <v>45671</v>
      </c>
      <c r="M72" s="257" t="str">
        <f>IF(Table2[[#This Row],[Resolve Date]]="","ONGOING","SOLVED")</f>
        <v>SOLVED</v>
      </c>
      <c r="N72" s="258" t="s">
        <v>30</v>
      </c>
      <c r="O72" s="257" t="str">
        <f>Table2[[#This Row],[K&amp;N REF ]]&amp;Table2[[#This Row],[Issue type ]]</f>
        <v>5014741970NO LABELS</v>
      </c>
      <c r="P72" s="257">
        <f>YEAR(Table2[[#This Row],[Date ]])</f>
        <v>2025</v>
      </c>
      <c r="Q72" s="257" t="str">
        <f>VLOOKUP(MONTH(Table2[[#This Row],[Date ]]),Months,2,0)</f>
        <v>January</v>
      </c>
      <c r="R72" s="257" t="b">
        <f>COUNTIFS(Table2[Unique],Table2[[#This Row],[Unique]])&gt;1</f>
        <v>0</v>
      </c>
      <c r="S72" s="257">
        <f>IF(Table2[[#This Row],[Status ]]="Solved",1,0)</f>
        <v>1</v>
      </c>
      <c r="T72" s="257">
        <f>IF(Table2[[#This Row],[Status ]]="ongoing",1,0)</f>
        <v>0</v>
      </c>
    </row>
    <row r="73" spans="1:20" x14ac:dyDescent="0.25">
      <c r="A73" s="262">
        <v>5014756944</v>
      </c>
      <c r="B73" s="269" t="str">
        <f>_xlfn.XLOOKUP(Table2[[#This Row],[K&amp;N REF ]],CAT_Details[Tracking Number],CAT_Details[S Ref],,0)</f>
        <v>20250107-S-70396</v>
      </c>
      <c r="C73" s="270">
        <f>_xlfn.XLOOKUP(Table2[[#This Row],[K&amp;N REF ]],CAT_Details[Tracking Number],CAT_Details[TO Ref],,0)</f>
        <v>20250107624821</v>
      </c>
      <c r="D73" s="270" t="str">
        <f>_xlfn.XLOOKUP(Table2[[#This Row],[K&amp;N REF ]],CAT_Details[Tracking Number],CAT_Details[Pickup Customer Name],,0)</f>
        <v>Wabco Logistik Gmbh</v>
      </c>
      <c r="E73" s="271" t="str">
        <f>_xlfn.XLOOKUP(Table2[[#This Row],[K&amp;N REF ]],CAT_Details[Tracking Number],CAT_Details[Delivery Country Code],,0)</f>
        <v>GB</v>
      </c>
      <c r="F73" s="271" t="str">
        <f>_xlfn.XLOOKUP(Table2[[#This Row],[TO Ref]],CAT_Details[TO Ref],CAT_Details[Loc],,0)</f>
        <v>DX01-L5</v>
      </c>
      <c r="G73" s="257" t="s">
        <v>34</v>
      </c>
      <c r="H73" s="257" t="s">
        <v>35</v>
      </c>
      <c r="I73" s="280">
        <v>45671</v>
      </c>
      <c r="J73" s="257" t="s">
        <v>26</v>
      </c>
      <c r="K73" s="257" t="s">
        <v>32</v>
      </c>
      <c r="L73" s="280">
        <v>45671</v>
      </c>
      <c r="M73" s="257" t="str">
        <f>IF(Table2[[#This Row],[Resolve Date]]="","ONGOING","SOLVED")</f>
        <v>SOLVED</v>
      </c>
      <c r="N73" s="258" t="s">
        <v>30</v>
      </c>
      <c r="O73" s="257" t="str">
        <f>Table2[[#This Row],[K&amp;N REF ]]&amp;Table2[[#This Row],[Issue type ]]</f>
        <v>5014756944NO LABELS</v>
      </c>
      <c r="P73" s="257">
        <f>YEAR(Table2[[#This Row],[Date ]])</f>
        <v>2025</v>
      </c>
      <c r="Q73" s="257" t="str">
        <f>VLOOKUP(MONTH(Table2[[#This Row],[Date ]]),Months,2,0)</f>
        <v>January</v>
      </c>
      <c r="R73" s="257" t="b">
        <f>COUNTIFS(Table2[Unique],Table2[[#This Row],[Unique]])&gt;1</f>
        <v>0</v>
      </c>
      <c r="S73" s="257">
        <f>IF(Table2[[#This Row],[Status ]]="Solved",1,0)</f>
        <v>1</v>
      </c>
      <c r="T73" s="257">
        <f>IF(Table2[[#This Row],[Status ]]="ongoing",1,0)</f>
        <v>0</v>
      </c>
    </row>
    <row r="74" spans="1:20" x14ac:dyDescent="0.25">
      <c r="A74" s="262">
        <v>5014757155</v>
      </c>
      <c r="B74" s="269" t="str">
        <f>_xlfn.XLOOKUP(Table2[[#This Row],[K&amp;N REF ]],CAT_Details[Tracking Number],CAT_Details[S Ref],,0)</f>
        <v>20250108-S-70205</v>
      </c>
      <c r="C74" s="270">
        <f>_xlfn.XLOOKUP(Table2[[#This Row],[K&amp;N REF ]],CAT_Details[Tracking Number],CAT_Details[TO Ref],,0)</f>
        <v>20250108625109</v>
      </c>
      <c r="D74" s="270" t="str">
        <f>_xlfn.XLOOKUP(Table2[[#This Row],[K&amp;N REF ]],CAT_Details[Tracking Number],CAT_Details[Pickup Customer Name],,0)</f>
        <v>Bosch Rexroth AG Werk Horb</v>
      </c>
      <c r="E74" s="271" t="str">
        <f>_xlfn.XLOOKUP(Table2[[#This Row],[K&amp;N REF ]],CAT_Details[Tracking Number],CAT_Details[Delivery Country Code],,0)</f>
        <v>GB</v>
      </c>
      <c r="F74" s="271" t="str">
        <f>_xlfn.XLOOKUP(Table2[[#This Row],[TO Ref]],CAT_Details[TO Ref],CAT_Details[Loc],,0)</f>
        <v>U2-L5</v>
      </c>
      <c r="G74" s="257" t="s">
        <v>34</v>
      </c>
      <c r="H74" s="257" t="s">
        <v>35</v>
      </c>
      <c r="I74" s="280">
        <v>45671</v>
      </c>
      <c r="J74" s="257" t="s">
        <v>26</v>
      </c>
      <c r="K74" s="257" t="s">
        <v>32</v>
      </c>
      <c r="L74" s="280">
        <v>45671</v>
      </c>
      <c r="M74" s="257" t="str">
        <f>IF(Table2[[#This Row],[Resolve Date]]="","ONGOING","SOLVED")</f>
        <v>SOLVED</v>
      </c>
      <c r="N74" s="258" t="s">
        <v>30</v>
      </c>
      <c r="O74" s="257" t="str">
        <f>Table2[[#This Row],[K&amp;N REF ]]&amp;Table2[[#This Row],[Issue type ]]</f>
        <v>5014757155NO LABELS</v>
      </c>
      <c r="P74" s="257">
        <f>YEAR(Table2[[#This Row],[Date ]])</f>
        <v>2025</v>
      </c>
      <c r="Q74" s="257" t="str">
        <f>VLOOKUP(MONTH(Table2[[#This Row],[Date ]]),Months,2,0)</f>
        <v>January</v>
      </c>
      <c r="R74" s="257" t="b">
        <f>COUNTIFS(Table2[Unique],Table2[[#This Row],[Unique]])&gt;1</f>
        <v>0</v>
      </c>
      <c r="S74" s="257">
        <f>IF(Table2[[#This Row],[Status ]]="Solved",1,0)</f>
        <v>1</v>
      </c>
      <c r="T74" s="257">
        <f>IF(Table2[[#This Row],[Status ]]="ongoing",1,0)</f>
        <v>0</v>
      </c>
    </row>
    <row r="75" spans="1:20" x14ac:dyDescent="0.25">
      <c r="A75" s="262">
        <v>5014757537</v>
      </c>
      <c r="B75" s="269" t="str">
        <f>_xlfn.XLOOKUP(Table2[[#This Row],[K&amp;N REF ]],CAT_Details[Tracking Number],CAT_Details[S Ref],,0)</f>
        <v>20250108-S-70218</v>
      </c>
      <c r="C75" s="270">
        <f>_xlfn.XLOOKUP(Table2[[#This Row],[K&amp;N REF ]],CAT_Details[Tracking Number],CAT_Details[TO Ref],,0)</f>
        <v>20250108625211</v>
      </c>
      <c r="D75" s="270" t="str">
        <f>_xlfn.XLOOKUP(Table2[[#This Row],[K&amp;N REF ]],CAT_Details[Tracking Number],CAT_Details[Pickup Customer Name],,0)</f>
        <v>TENNECO ZWICKAU GMBH</v>
      </c>
      <c r="E75" s="271" t="str">
        <f>_xlfn.XLOOKUP(Table2[[#This Row],[K&amp;N REF ]],CAT_Details[Tracking Number],CAT_Details[Delivery Country Code],,0)</f>
        <v>GB</v>
      </c>
      <c r="F75" s="271" t="str">
        <f>_xlfn.XLOOKUP(Table2[[#This Row],[TO Ref]],CAT_Details[TO Ref],CAT_Details[Loc],,0)</f>
        <v>DX01-L5</v>
      </c>
      <c r="G75" s="257" t="s">
        <v>34</v>
      </c>
      <c r="H75" s="257" t="s">
        <v>35</v>
      </c>
      <c r="I75" s="280">
        <v>45671</v>
      </c>
      <c r="J75" s="257" t="s">
        <v>26</v>
      </c>
      <c r="K75" s="257" t="s">
        <v>32</v>
      </c>
      <c r="L75" s="280">
        <v>45671</v>
      </c>
      <c r="M75" s="257" t="str">
        <f>IF(Table2[[#This Row],[Resolve Date]]="","ONGOING","SOLVED")</f>
        <v>SOLVED</v>
      </c>
      <c r="N75" s="258" t="s">
        <v>30</v>
      </c>
      <c r="O75" s="257" t="str">
        <f>Table2[[#This Row],[K&amp;N REF ]]&amp;Table2[[#This Row],[Issue type ]]</f>
        <v>5014757537NO LABELS</v>
      </c>
      <c r="P75" s="257">
        <f>YEAR(Table2[[#This Row],[Date ]])</f>
        <v>2025</v>
      </c>
      <c r="Q75" s="257" t="str">
        <f>VLOOKUP(MONTH(Table2[[#This Row],[Date ]]),Months,2,0)</f>
        <v>January</v>
      </c>
      <c r="R75" s="257" t="b">
        <f>COUNTIFS(Table2[Unique],Table2[[#This Row],[Unique]])&gt;1</f>
        <v>0</v>
      </c>
      <c r="S75" s="257">
        <f>IF(Table2[[#This Row],[Status ]]="Solved",1,0)</f>
        <v>1</v>
      </c>
      <c r="T75" s="257">
        <f>IF(Table2[[#This Row],[Status ]]="ongoing",1,0)</f>
        <v>0</v>
      </c>
    </row>
    <row r="76" spans="1:20" x14ac:dyDescent="0.25">
      <c r="A76" s="262">
        <v>5014757667</v>
      </c>
      <c r="B76" s="269" t="str">
        <f>_xlfn.XLOOKUP(Table2[[#This Row],[K&amp;N REF ]],CAT_Details[Tracking Number],CAT_Details[S Ref],,0)</f>
        <v>20250108-S-70216</v>
      </c>
      <c r="C76" s="270">
        <f>_xlfn.XLOOKUP(Table2[[#This Row],[K&amp;N REF ]],CAT_Details[Tracking Number],CAT_Details[TO Ref],,0)</f>
        <v>20250108625486</v>
      </c>
      <c r="D76" s="270" t="str">
        <f>_xlfn.XLOOKUP(Table2[[#This Row],[K&amp;N REF ]],CAT_Details[Tracking Number],CAT_Details[Pickup Customer Name],,0)</f>
        <v>FEDERAL MOGUL VALVETRAIN GMBH</v>
      </c>
      <c r="E76" s="271" t="str">
        <f>_xlfn.XLOOKUP(Table2[[#This Row],[K&amp;N REF ]],CAT_Details[Tracking Number],CAT_Details[Delivery Country Code],,0)</f>
        <v>GB</v>
      </c>
      <c r="F76" s="271" t="str">
        <f>_xlfn.XLOOKUP(Table2[[#This Row],[TO Ref]],CAT_Details[TO Ref],CAT_Details[Loc],,0)</f>
        <v>No Loc</v>
      </c>
      <c r="G76" s="257" t="s">
        <v>34</v>
      </c>
      <c r="H76" s="257" t="s">
        <v>40</v>
      </c>
      <c r="I76" s="280">
        <v>45671</v>
      </c>
      <c r="J76" s="257" t="s">
        <v>26</v>
      </c>
      <c r="K76" s="257" t="s">
        <v>32</v>
      </c>
      <c r="L76" s="280">
        <v>45671</v>
      </c>
      <c r="M76" s="257" t="str">
        <f>IF(Table2[[#This Row],[Resolve Date]]="","ONGOING","SOLVED")</f>
        <v>SOLVED</v>
      </c>
      <c r="N76" s="258" t="s">
        <v>47</v>
      </c>
      <c r="O76" s="257" t="str">
        <f>Table2[[#This Row],[K&amp;N REF ]]&amp;Table2[[#This Row],[Issue type ]]</f>
        <v xml:space="preserve">5014757667INCORRECT LABELS </v>
      </c>
      <c r="P76" s="257">
        <f>YEAR(Table2[[#This Row],[Date ]])</f>
        <v>2025</v>
      </c>
      <c r="Q76" s="257" t="str">
        <f>VLOOKUP(MONTH(Table2[[#This Row],[Date ]]),Months,2,0)</f>
        <v>January</v>
      </c>
      <c r="R76" s="257" t="b">
        <f>COUNTIFS(Table2[Unique],Table2[[#This Row],[Unique]])&gt;1</f>
        <v>0</v>
      </c>
      <c r="S76" s="257">
        <f>IF(Table2[[#This Row],[Status ]]="Solved",1,0)</f>
        <v>1</v>
      </c>
      <c r="T76" s="257">
        <f>IF(Table2[[#This Row],[Status ]]="ongoing",1,0)</f>
        <v>0</v>
      </c>
    </row>
    <row r="77" spans="1:20" x14ac:dyDescent="0.25">
      <c r="A77" s="262">
        <v>5014757570</v>
      </c>
      <c r="B77" s="269" t="str">
        <f>_xlfn.XLOOKUP(Table2[[#This Row],[K&amp;N REF ]],CAT_Details[Tracking Number],CAT_Details[S Ref],,0)</f>
        <v>20250108-S-70221</v>
      </c>
      <c r="C77" s="270">
        <f>_xlfn.XLOOKUP(Table2[[#This Row],[K&amp;N REF ]],CAT_Details[Tracking Number],CAT_Details[TO Ref],,0)</f>
        <v>20250108625483</v>
      </c>
      <c r="D77" s="270" t="str">
        <f>_xlfn.XLOOKUP(Table2[[#This Row],[K&amp;N REF ]],CAT_Details[Tracking Number],CAT_Details[Pickup Customer Name],,0)</f>
        <v>BONTAZ CENTRE SAS</v>
      </c>
      <c r="E77" s="271" t="str">
        <f>_xlfn.XLOOKUP(Table2[[#This Row],[K&amp;N REF ]],CAT_Details[Tracking Number],CAT_Details[Delivery Country Code],,0)</f>
        <v>GB</v>
      </c>
      <c r="F77" s="271" t="str">
        <f>_xlfn.XLOOKUP(Table2[[#This Row],[TO Ref]],CAT_Details[TO Ref],CAT_Details[Loc],,0)</f>
        <v>No Loc</v>
      </c>
      <c r="G77" s="257" t="s">
        <v>36</v>
      </c>
      <c r="H77" s="257" t="s">
        <v>35</v>
      </c>
      <c r="I77" s="280">
        <v>45671</v>
      </c>
      <c r="J77" s="257" t="s">
        <v>26</v>
      </c>
      <c r="K77" s="257" t="s">
        <v>32</v>
      </c>
      <c r="L77" s="280">
        <v>45671</v>
      </c>
      <c r="M77" s="257" t="str">
        <f>IF(Table2[[#This Row],[Resolve Date]]="","ONGOING","SOLVED")</f>
        <v>SOLVED</v>
      </c>
      <c r="N77" s="258" t="s">
        <v>30</v>
      </c>
      <c r="O77" s="257" t="str">
        <f>Table2[[#This Row],[K&amp;N REF ]]&amp;Table2[[#This Row],[Issue type ]]</f>
        <v>5014757570NO LABELS</v>
      </c>
      <c r="P77" s="257">
        <f>YEAR(Table2[[#This Row],[Date ]])</f>
        <v>2025</v>
      </c>
      <c r="Q77" s="257" t="str">
        <f>VLOOKUP(MONTH(Table2[[#This Row],[Date ]]),Months,2,0)</f>
        <v>January</v>
      </c>
      <c r="R77" s="257" t="b">
        <f>COUNTIFS(Table2[Unique],Table2[[#This Row],[Unique]])&gt;1</f>
        <v>0</v>
      </c>
      <c r="S77" s="257">
        <f>IF(Table2[[#This Row],[Status ]]="Solved",1,0)</f>
        <v>1</v>
      </c>
      <c r="T77" s="257">
        <f>IF(Table2[[#This Row],[Status ]]="ongoing",1,0)</f>
        <v>0</v>
      </c>
    </row>
    <row r="78" spans="1:20" x14ac:dyDescent="0.25">
      <c r="A78" s="262">
        <v>5014726734</v>
      </c>
      <c r="B78" s="269" t="str">
        <f>_xlfn.XLOOKUP(Table2[[#This Row],[K&amp;N REF ]],CAT_Details[Tracking Number],CAT_Details[S Ref],,0)</f>
        <v>20241224-S-70122</v>
      </c>
      <c r="C78" s="270">
        <f>_xlfn.XLOOKUP(Table2[[#This Row],[K&amp;N REF ]],CAT_Details[Tracking Number],CAT_Details[TO Ref],,0)</f>
        <v>20241216617890</v>
      </c>
      <c r="D78" s="270" t="str">
        <f>_xlfn.XLOOKUP(Table2[[#This Row],[K&amp;N REF ]],CAT_Details[Tracking Number],CAT_Details[Pickup Customer Name],,0)</f>
        <v>Siap Spa</v>
      </c>
      <c r="E78" s="271" t="str">
        <f>_xlfn.XLOOKUP(Table2[[#This Row],[K&amp;N REF ]],CAT_Details[Tracking Number],CAT_Details[Delivery Country Code],,0)</f>
        <v>GB</v>
      </c>
      <c r="F78" s="271" t="str">
        <f>_xlfn.XLOOKUP(Table2[[#This Row],[TO Ref]],CAT_Details[TO Ref],CAT_Details[Loc],,0)</f>
        <v>DK-BM01</v>
      </c>
      <c r="G78" s="257" t="s">
        <v>24</v>
      </c>
      <c r="H78" s="257" t="s">
        <v>31</v>
      </c>
      <c r="I78" s="280">
        <v>45672</v>
      </c>
      <c r="J78" s="257" t="s">
        <v>26</v>
      </c>
      <c r="K78" s="257" t="s">
        <v>27</v>
      </c>
      <c r="L78" s="280">
        <v>45673</v>
      </c>
      <c r="M78" s="257" t="str">
        <f>IF(Table2[[#This Row],[Resolve Date]]="","ONGOING","SOLVED")</f>
        <v>SOLVED</v>
      </c>
      <c r="N78" s="258" t="s">
        <v>30</v>
      </c>
      <c r="O78" s="257" t="str">
        <f>Table2[[#This Row],[K&amp;N REF ]]&amp;Table2[[#This Row],[Issue type ]]</f>
        <v>5014726734MISSING LABELS ON SOME UNITS</v>
      </c>
      <c r="P78" s="257">
        <f>YEAR(Table2[[#This Row],[Date ]])</f>
        <v>2025</v>
      </c>
      <c r="Q78" s="257" t="str">
        <f>VLOOKUP(MONTH(Table2[[#This Row],[Date ]]),Months,2,0)</f>
        <v>January</v>
      </c>
      <c r="R78" s="257" t="b">
        <f>COUNTIFS(Table2[Unique],Table2[[#This Row],[Unique]])&gt;1</f>
        <v>0</v>
      </c>
      <c r="S78" s="257">
        <f>IF(Table2[[#This Row],[Status ]]="Solved",1,0)</f>
        <v>1</v>
      </c>
      <c r="T78" s="257">
        <f>IF(Table2[[#This Row],[Status ]]="ongoing",1,0)</f>
        <v>0</v>
      </c>
    </row>
    <row r="79" spans="1:20" x14ac:dyDescent="0.25">
      <c r="A79" s="262">
        <v>5014741918</v>
      </c>
      <c r="B79" s="269" t="str">
        <f>_xlfn.XLOOKUP(Table2[[#This Row],[K&amp;N REF ]],CAT_Details[Tracking Number],CAT_Details[S Ref],,0)</f>
        <v>20250107-S-70097</v>
      </c>
      <c r="C79" s="270">
        <f>_xlfn.XLOOKUP(Table2[[#This Row],[K&amp;N REF ]],CAT_Details[Tracking Number],CAT_Details[TO Ref],,0)</f>
        <v>20250107624394</v>
      </c>
      <c r="D79" s="270" t="str">
        <f>_xlfn.XLOOKUP(Table2[[#This Row],[K&amp;N REF ]],CAT_Details[Tracking Number],CAT_Details[Pickup Customer Name],,0)</f>
        <v>Elring Klinger, S.A</v>
      </c>
      <c r="E79" s="271" t="str">
        <f>_xlfn.XLOOKUP(Table2[[#This Row],[K&amp;N REF ]],CAT_Details[Tracking Number],CAT_Details[Delivery Country Code],,0)</f>
        <v>GB</v>
      </c>
      <c r="F79" s="271" t="str">
        <f>_xlfn.XLOOKUP(Table2[[#This Row],[TO Ref]],CAT_Details[TO Ref],CAT_Details[Loc],,0)</f>
        <v>DX01-L5</v>
      </c>
      <c r="G79" s="257" t="s">
        <v>24</v>
      </c>
      <c r="H79" s="257" t="s">
        <v>31</v>
      </c>
      <c r="I79" s="280">
        <v>45672</v>
      </c>
      <c r="J79" s="257" t="s">
        <v>41</v>
      </c>
      <c r="K79" s="257" t="s">
        <v>32</v>
      </c>
      <c r="L79" s="280">
        <v>45672</v>
      </c>
      <c r="M79" s="257" t="str">
        <f>IF(Table2[[#This Row],[Resolve Date]]="","ONGOING","SOLVED")</f>
        <v>SOLVED</v>
      </c>
      <c r="N79" s="258" t="s">
        <v>30</v>
      </c>
      <c r="O79" s="257" t="str">
        <f>Table2[[#This Row],[K&amp;N REF ]]&amp;Table2[[#This Row],[Issue type ]]</f>
        <v>5014741918MISSING LABELS ON SOME UNITS</v>
      </c>
      <c r="P79" s="257">
        <f>YEAR(Table2[[#This Row],[Date ]])</f>
        <v>2025</v>
      </c>
      <c r="Q79" s="257" t="str">
        <f>VLOOKUP(MONTH(Table2[[#This Row],[Date ]]),Months,2,0)</f>
        <v>January</v>
      </c>
      <c r="R79" s="257" t="b">
        <f>COUNTIFS(Table2[Unique],Table2[[#This Row],[Unique]])&gt;1</f>
        <v>0</v>
      </c>
      <c r="S79" s="257">
        <f>IF(Table2[[#This Row],[Status ]]="Solved",1,0)</f>
        <v>1</v>
      </c>
      <c r="T79" s="257">
        <f>IF(Table2[[#This Row],[Status ]]="ongoing",1,0)</f>
        <v>0</v>
      </c>
    </row>
    <row r="80" spans="1:20" x14ac:dyDescent="0.25">
      <c r="A80" s="262">
        <v>5014772335</v>
      </c>
      <c r="B80" s="269" t="str">
        <f>_xlfn.XLOOKUP(Table2[[#This Row],[K&amp;N REF ]],CAT_Details[Tracking Number],CAT_Details[S Ref],,0)</f>
        <v>20250108-S-70238</v>
      </c>
      <c r="C80" s="270">
        <f>_xlfn.XLOOKUP(Table2[[#This Row],[K&amp;N REF ]],CAT_Details[Tracking Number],CAT_Details[TO Ref],,0)</f>
        <v>20250107624939</v>
      </c>
      <c r="D80" s="270" t="str">
        <f>_xlfn.XLOOKUP(Table2[[#This Row],[K&amp;N REF ]],CAT_Details[Tracking Number],CAT_Details[Pickup Customer Name],,0)</f>
        <v>Doga Italia Srl</v>
      </c>
      <c r="E80" s="271" t="str">
        <f>_xlfn.XLOOKUP(Table2[[#This Row],[K&amp;N REF ]],CAT_Details[Tracking Number],CAT_Details[Delivery Country Code],,0)</f>
        <v>GB</v>
      </c>
      <c r="F80" s="271" t="str">
        <f>_xlfn.XLOOKUP(Table2[[#This Row],[TO Ref]],CAT_Details[TO Ref],CAT_Details[Loc],,0)</f>
        <v>U2-L5</v>
      </c>
      <c r="G80" s="257" t="s">
        <v>24</v>
      </c>
      <c r="H80" s="257" t="s">
        <v>35</v>
      </c>
      <c r="I80" s="280">
        <v>45672</v>
      </c>
      <c r="J80" s="257" t="s">
        <v>26</v>
      </c>
      <c r="K80" s="257" t="s">
        <v>32</v>
      </c>
      <c r="L80" s="280">
        <v>45672</v>
      </c>
      <c r="M80" s="257" t="str">
        <f>IF(Table2[[#This Row],[Resolve Date]]="","ONGOING","SOLVED")</f>
        <v>SOLVED</v>
      </c>
      <c r="N80" s="258" t="s">
        <v>30</v>
      </c>
      <c r="O80" s="257" t="str">
        <f>Table2[[#This Row],[K&amp;N REF ]]&amp;Table2[[#This Row],[Issue type ]]</f>
        <v>5014772335NO LABELS</v>
      </c>
      <c r="P80" s="257">
        <f>YEAR(Table2[[#This Row],[Date ]])</f>
        <v>2025</v>
      </c>
      <c r="Q80" s="257" t="str">
        <f>VLOOKUP(MONTH(Table2[[#This Row],[Date ]]),Months,2,0)</f>
        <v>January</v>
      </c>
      <c r="R80" s="257" t="b">
        <f>COUNTIFS(Table2[Unique],Table2[[#This Row],[Unique]])&gt;1</f>
        <v>0</v>
      </c>
      <c r="S80" s="257">
        <f>IF(Table2[[#This Row],[Status ]]="Solved",1,0)</f>
        <v>1</v>
      </c>
      <c r="T80" s="257">
        <f>IF(Table2[[#This Row],[Status ]]="ongoing",1,0)</f>
        <v>0</v>
      </c>
    </row>
    <row r="81" spans="1:20" x14ac:dyDescent="0.25">
      <c r="A81" s="262">
        <v>5014757597</v>
      </c>
      <c r="B81" s="269" t="str">
        <f>_xlfn.XLOOKUP(Table2[[#This Row],[K&amp;N REF ]],CAT_Details[Tracking Number],CAT_Details[S Ref],,0)</f>
        <v>20250102-S-70298</v>
      </c>
      <c r="C81" s="270">
        <f>_xlfn.XLOOKUP(Table2[[#This Row],[K&amp;N REF ]],CAT_Details[Tracking Number],CAT_Details[TO Ref],,0)</f>
        <v>20250102622843</v>
      </c>
      <c r="D81" s="270" t="str">
        <f>_xlfn.XLOOKUP(Table2[[#This Row],[K&amp;N REF ]],CAT_Details[Tracking Number],CAT_Details[Pickup Customer Name],,0)</f>
        <v>KONGSBERG AUTOMOTIVE ASA</v>
      </c>
      <c r="E81" s="271" t="str">
        <f>_xlfn.XLOOKUP(Table2[[#This Row],[K&amp;N REF ]],CAT_Details[Tracking Number],CAT_Details[Delivery Country Code],,0)</f>
        <v>GB</v>
      </c>
      <c r="F81" s="271">
        <f>_xlfn.XLOOKUP(Table2[[#This Row],[TO Ref]],CAT_Details[TO Ref],CAT_Details[Loc],,0)</f>
        <v>3402</v>
      </c>
      <c r="G81" s="257" t="s">
        <v>44</v>
      </c>
      <c r="H81" s="257" t="s">
        <v>35</v>
      </c>
      <c r="I81" s="280">
        <v>45672</v>
      </c>
      <c r="J81" s="257" t="s">
        <v>26</v>
      </c>
      <c r="K81" s="257" t="s">
        <v>32</v>
      </c>
      <c r="L81" s="280">
        <v>45672</v>
      </c>
      <c r="M81" s="257" t="str">
        <f>IF(Table2[[#This Row],[Resolve Date]]="","ONGOING","SOLVED")</f>
        <v>SOLVED</v>
      </c>
      <c r="N81" s="258" t="s">
        <v>30</v>
      </c>
      <c r="O81" s="257" t="str">
        <f>Table2[[#This Row],[K&amp;N REF ]]&amp;Table2[[#This Row],[Issue type ]]</f>
        <v>5014757597NO LABELS</v>
      </c>
      <c r="P81" s="257">
        <f>YEAR(Table2[[#This Row],[Date ]])</f>
        <v>2025</v>
      </c>
      <c r="Q81" s="257" t="str">
        <f>VLOOKUP(MONTH(Table2[[#This Row],[Date ]]),Months,2,0)</f>
        <v>January</v>
      </c>
      <c r="R81" s="257" t="b">
        <f>COUNTIFS(Table2[Unique],Table2[[#This Row],[Unique]])&gt;1</f>
        <v>0</v>
      </c>
      <c r="S81" s="257">
        <f>IF(Table2[[#This Row],[Status ]]="Solved",1,0)</f>
        <v>1</v>
      </c>
      <c r="T81" s="257">
        <f>IF(Table2[[#This Row],[Status ]]="ongoing",1,0)</f>
        <v>0</v>
      </c>
    </row>
    <row r="82" spans="1:20" x14ac:dyDescent="0.25">
      <c r="A82" s="262">
        <v>5014772374</v>
      </c>
      <c r="B82" s="269" t="str">
        <f>_xlfn.XLOOKUP(Table2[[#This Row],[K&amp;N REF ]],CAT_Details[Tracking Number],CAT_Details[S Ref],,0)</f>
        <v>20250108-S-70234</v>
      </c>
      <c r="C82" s="270">
        <f>_xlfn.XLOOKUP(Table2[[#This Row],[K&amp;N REF ]],CAT_Details[Tracking Number],CAT_Details[TO Ref],,0)</f>
        <v>20250108625290</v>
      </c>
      <c r="D82" s="270" t="str">
        <f>_xlfn.XLOOKUP(Table2[[#This Row],[K&amp;N REF ]],CAT_Details[Tracking Number],CAT_Details[Pickup Customer Name],,0)</f>
        <v>DANFOSS A/S</v>
      </c>
      <c r="E82" s="271" t="str">
        <f>_xlfn.XLOOKUP(Table2[[#This Row],[K&amp;N REF ]],CAT_Details[Tracking Number],CAT_Details[Delivery Country Code],,0)</f>
        <v>GB</v>
      </c>
      <c r="F82" s="271">
        <f>_xlfn.XLOOKUP(Table2[[#This Row],[TO Ref]],CAT_Details[TO Ref],CAT_Details[Loc],,0)</f>
        <v>3402</v>
      </c>
      <c r="G82" s="257" t="s">
        <v>44</v>
      </c>
      <c r="H82" s="257" t="s">
        <v>35</v>
      </c>
      <c r="I82" s="280">
        <v>45672</v>
      </c>
      <c r="J82" s="257" t="s">
        <v>26</v>
      </c>
      <c r="K82" s="257" t="s">
        <v>32</v>
      </c>
      <c r="L82" s="280">
        <v>45672</v>
      </c>
      <c r="M82" s="257" t="str">
        <f>IF(Table2[[#This Row],[Resolve Date]]="","ONGOING","SOLVED")</f>
        <v>SOLVED</v>
      </c>
      <c r="N82" s="258" t="s">
        <v>30</v>
      </c>
      <c r="O82" s="257" t="str">
        <f>Table2[[#This Row],[K&amp;N REF ]]&amp;Table2[[#This Row],[Issue type ]]</f>
        <v>5014772374NO LABELS</v>
      </c>
      <c r="P82" s="257">
        <f>YEAR(Table2[[#This Row],[Date ]])</f>
        <v>2025</v>
      </c>
      <c r="Q82" s="257" t="str">
        <f>VLOOKUP(MONTH(Table2[[#This Row],[Date ]]),Months,2,0)</f>
        <v>January</v>
      </c>
      <c r="R82" s="257" t="b">
        <f>COUNTIFS(Table2[Unique],Table2[[#This Row],[Unique]])&gt;1</f>
        <v>0</v>
      </c>
      <c r="S82" s="257">
        <f>IF(Table2[[#This Row],[Status ]]="Solved",1,0)</f>
        <v>1</v>
      </c>
      <c r="T82" s="257">
        <f>IF(Table2[[#This Row],[Status ]]="ongoing",1,0)</f>
        <v>0</v>
      </c>
    </row>
    <row r="83" spans="1:20" x14ac:dyDescent="0.25">
      <c r="A83" s="262">
        <v>5014772375</v>
      </c>
      <c r="B83" s="269" t="str">
        <f>_xlfn.XLOOKUP(Table2[[#This Row],[K&amp;N REF ]],CAT_Details[Tracking Number],CAT_Details[S Ref],,0)</f>
        <v>20250108-S-70234</v>
      </c>
      <c r="C83" s="270">
        <f>_xlfn.XLOOKUP(Table2[[#This Row],[K&amp;N REF ]],CAT_Details[Tracking Number],CAT_Details[TO Ref],,0)</f>
        <v>20250108625617</v>
      </c>
      <c r="D83" s="270" t="str">
        <f>_xlfn.XLOOKUP(Table2[[#This Row],[K&amp;N REF ]],CAT_Details[Tracking Number],CAT_Details[Pickup Customer Name],,0)</f>
        <v>DANFOSS A/S</v>
      </c>
      <c r="E83" s="271" t="str">
        <f>_xlfn.XLOOKUP(Table2[[#This Row],[K&amp;N REF ]],CAT_Details[Tracking Number],CAT_Details[Delivery Country Code],,0)</f>
        <v>GB</v>
      </c>
      <c r="F83" s="271" t="str">
        <f>_xlfn.XLOOKUP(Table2[[#This Row],[TO Ref]],CAT_Details[TO Ref],CAT_Details[Loc],,0)</f>
        <v>U2-L5</v>
      </c>
      <c r="G83" s="257" t="s">
        <v>44</v>
      </c>
      <c r="H83" s="257" t="s">
        <v>35</v>
      </c>
      <c r="I83" s="280">
        <v>45672</v>
      </c>
      <c r="J83" s="257" t="s">
        <v>26</v>
      </c>
      <c r="K83" s="257" t="s">
        <v>32</v>
      </c>
      <c r="L83" s="280">
        <v>45672</v>
      </c>
      <c r="M83" s="257" t="str">
        <f>IF(Table2[[#This Row],[Resolve Date]]="","ONGOING","SOLVED")</f>
        <v>SOLVED</v>
      </c>
      <c r="N83" s="258" t="s">
        <v>30</v>
      </c>
      <c r="O83" s="257" t="str">
        <f>Table2[[#This Row],[K&amp;N REF ]]&amp;Table2[[#This Row],[Issue type ]]</f>
        <v>5014772375NO LABELS</v>
      </c>
      <c r="P83" s="257">
        <f>YEAR(Table2[[#This Row],[Date ]])</f>
        <v>2025</v>
      </c>
      <c r="Q83" s="257" t="str">
        <f>VLOOKUP(MONTH(Table2[[#This Row],[Date ]]),Months,2,0)</f>
        <v>January</v>
      </c>
      <c r="R83" s="257" t="b">
        <f>COUNTIFS(Table2[Unique],Table2[[#This Row],[Unique]])&gt;1</f>
        <v>0</v>
      </c>
      <c r="S83" s="257">
        <f>IF(Table2[[#This Row],[Status ]]="Solved",1,0)</f>
        <v>1</v>
      </c>
      <c r="T83" s="257">
        <f>IF(Table2[[#This Row],[Status ]]="ongoing",1,0)</f>
        <v>0</v>
      </c>
    </row>
    <row r="84" spans="1:20" x14ac:dyDescent="0.25">
      <c r="A84" s="262">
        <v>5014757385</v>
      </c>
      <c r="B84" s="269" t="str">
        <f>_xlfn.XLOOKUP(Table2[[#This Row],[K&amp;N REF ]],CAT_Details[Tracking Number],CAT_Details[S Ref],,0)</f>
        <v>20250108-S-70473</v>
      </c>
      <c r="C84" s="270">
        <f>_xlfn.XLOOKUP(Table2[[#This Row],[K&amp;N REF ]],CAT_Details[Tracking Number],CAT_Details[TO Ref],,0)</f>
        <v>20250108625763</v>
      </c>
      <c r="D84" s="270" t="str">
        <f>_xlfn.XLOOKUP(Table2[[#This Row],[K&amp;N REF ]],CAT_Details[Tracking Number],CAT_Details[Pickup Customer Name],,0)</f>
        <v>DONALDSON CZECH REPUBLIC s.r.o.</v>
      </c>
      <c r="E84" s="271" t="str">
        <f>_xlfn.XLOOKUP(Table2[[#This Row],[K&amp;N REF ]],CAT_Details[Tracking Number],CAT_Details[Delivery Country Code],,0)</f>
        <v>GB</v>
      </c>
      <c r="F84" s="271" t="str">
        <f>_xlfn.XLOOKUP(Table2[[#This Row],[TO Ref]],CAT_Details[TO Ref],CAT_Details[Loc],,0)</f>
        <v>DK-LW08</v>
      </c>
      <c r="G84" s="257" t="s">
        <v>38</v>
      </c>
      <c r="H84" s="257" t="s">
        <v>35</v>
      </c>
      <c r="I84" s="280">
        <v>45672</v>
      </c>
      <c r="J84" s="257" t="s">
        <v>26</v>
      </c>
      <c r="K84" s="257" t="s">
        <v>32</v>
      </c>
      <c r="L84" s="280">
        <v>45672</v>
      </c>
      <c r="M84" s="257" t="str">
        <f>IF(Table2[[#This Row],[Resolve Date]]="","ONGOING","SOLVED")</f>
        <v>SOLVED</v>
      </c>
      <c r="N84" s="258" t="s">
        <v>30</v>
      </c>
      <c r="O84" s="257" t="str">
        <f>Table2[[#This Row],[K&amp;N REF ]]&amp;Table2[[#This Row],[Issue type ]]</f>
        <v>5014757385NO LABELS</v>
      </c>
      <c r="P84" s="257">
        <f>YEAR(Table2[[#This Row],[Date ]])</f>
        <v>2025</v>
      </c>
      <c r="Q84" s="257" t="str">
        <f>VLOOKUP(MONTH(Table2[[#This Row],[Date ]]),Months,2,0)</f>
        <v>January</v>
      </c>
      <c r="R84" s="257" t="b">
        <f>COUNTIFS(Table2[Unique],Table2[[#This Row],[Unique]])&gt;1</f>
        <v>0</v>
      </c>
      <c r="S84" s="257">
        <f>IF(Table2[[#This Row],[Status ]]="Solved",1,0)</f>
        <v>1</v>
      </c>
      <c r="T84" s="257">
        <f>IF(Table2[[#This Row],[Status ]]="ongoing",1,0)</f>
        <v>0</v>
      </c>
    </row>
    <row r="85" spans="1:20" x14ac:dyDescent="0.25">
      <c r="A85" s="262">
        <v>5014771982</v>
      </c>
      <c r="B85" s="269" t="str">
        <f>_xlfn.XLOOKUP(Table2[[#This Row],[K&amp;N REF ]],CAT_Details[Tracking Number],CAT_Details[S Ref],,0)</f>
        <v>20250110-S-70071</v>
      </c>
      <c r="C85" s="270">
        <f>_xlfn.XLOOKUP(Table2[[#This Row],[K&amp;N REF ]],CAT_Details[Tracking Number],CAT_Details[TO Ref],,0)</f>
        <v>20250110627282</v>
      </c>
      <c r="D85" s="270" t="str">
        <f>_xlfn.XLOOKUP(Table2[[#This Row],[K&amp;N REF ]],CAT_Details[Tracking Number],CAT_Details[Pickup Customer Name],,0)</f>
        <v>LASEK spol. s r.o.</v>
      </c>
      <c r="E85" s="271" t="str">
        <f>_xlfn.XLOOKUP(Table2[[#This Row],[K&amp;N REF ]],CAT_Details[Tracking Number],CAT_Details[Delivery Country Code],,0)</f>
        <v>GB</v>
      </c>
      <c r="F85" s="271" t="str">
        <f>_xlfn.XLOOKUP(Table2[[#This Row],[TO Ref]],CAT_Details[TO Ref],CAT_Details[Loc],,0)</f>
        <v>DX01-L5</v>
      </c>
      <c r="G85" s="257" t="s">
        <v>38</v>
      </c>
      <c r="H85" s="257" t="s">
        <v>49</v>
      </c>
      <c r="I85" s="280">
        <v>45672</v>
      </c>
      <c r="J85" s="257" t="s">
        <v>26</v>
      </c>
      <c r="K85" s="257" t="s">
        <v>32</v>
      </c>
      <c r="L85" s="280">
        <v>45672</v>
      </c>
      <c r="M85" s="257" t="str">
        <f>IF(Table2[[#This Row],[Resolve Date]]="","ONGOING","SOLVED")</f>
        <v>SOLVED</v>
      </c>
      <c r="N85" s="258" t="s">
        <v>30</v>
      </c>
      <c r="O85" s="257" t="str">
        <f>Table2[[#This Row],[K&amp;N REF ]]&amp;Table2[[#This Row],[Issue type ]]</f>
        <v>5014771982XX LABELS</v>
      </c>
      <c r="P85" s="257">
        <f>YEAR(Table2[[#This Row],[Date ]])</f>
        <v>2025</v>
      </c>
      <c r="Q85" s="257" t="str">
        <f>VLOOKUP(MONTH(Table2[[#This Row],[Date ]]),Months,2,0)</f>
        <v>January</v>
      </c>
      <c r="R85" s="257" t="b">
        <f>COUNTIFS(Table2[Unique],Table2[[#This Row],[Unique]])&gt;1</f>
        <v>0</v>
      </c>
      <c r="S85" s="257">
        <f>IF(Table2[[#This Row],[Status ]]="Solved",1,0)</f>
        <v>1</v>
      </c>
      <c r="T85" s="257">
        <f>IF(Table2[[#This Row],[Status ]]="ongoing",1,0)</f>
        <v>0</v>
      </c>
    </row>
    <row r="86" spans="1:20" x14ac:dyDescent="0.25">
      <c r="A86" s="262">
        <v>5014757608</v>
      </c>
      <c r="B86" s="269" t="str">
        <f>_xlfn.XLOOKUP(Table2[[#This Row],[K&amp;N REF ]],CAT_Details[Tracking Number],CAT_Details[S Ref],,0)</f>
        <v>20250107-S-70225</v>
      </c>
      <c r="C86" s="270">
        <f>_xlfn.XLOOKUP(Table2[[#This Row],[K&amp;N REF ]],CAT_Details[Tracking Number],CAT_Details[TO Ref],,0)</f>
        <v>20250107624711</v>
      </c>
      <c r="D86" s="270" t="str">
        <f>_xlfn.XLOOKUP(Table2[[#This Row],[K&amp;N REF ]],CAT_Details[Tracking Number],CAT_Details[Pickup Customer Name],,0)</f>
        <v>Dichtungstechnik G. Bruss GmbH &amp; Co. KG</v>
      </c>
      <c r="E86" s="271" t="str">
        <f>_xlfn.XLOOKUP(Table2[[#This Row],[K&amp;N REF ]],CAT_Details[Tracking Number],CAT_Details[Delivery Country Code],,0)</f>
        <v>GB</v>
      </c>
      <c r="F86" s="271" t="str">
        <f>_xlfn.XLOOKUP(Table2[[#This Row],[TO Ref]],CAT_Details[TO Ref],CAT_Details[Loc],,0)</f>
        <v>DX01-L5</v>
      </c>
      <c r="G86" s="257" t="s">
        <v>34</v>
      </c>
      <c r="H86" s="257" t="s">
        <v>35</v>
      </c>
      <c r="I86" s="280">
        <v>45672</v>
      </c>
      <c r="J86" s="257" t="s">
        <v>26</v>
      </c>
      <c r="K86" s="257" t="s">
        <v>32</v>
      </c>
      <c r="L86" s="280">
        <v>45672</v>
      </c>
      <c r="M86" s="257" t="str">
        <f>IF(Table2[[#This Row],[Resolve Date]]="","ONGOING","SOLVED")</f>
        <v>SOLVED</v>
      </c>
      <c r="N86" s="258" t="s">
        <v>30</v>
      </c>
      <c r="O86" s="257" t="str">
        <f>Table2[[#This Row],[K&amp;N REF ]]&amp;Table2[[#This Row],[Issue type ]]</f>
        <v>5014757608NO LABELS</v>
      </c>
      <c r="P86" s="257">
        <f>YEAR(Table2[[#This Row],[Date ]])</f>
        <v>2025</v>
      </c>
      <c r="Q86" s="257" t="str">
        <f>VLOOKUP(MONTH(Table2[[#This Row],[Date ]]),Months,2,0)</f>
        <v>January</v>
      </c>
      <c r="R86" s="257" t="b">
        <f>COUNTIFS(Table2[Unique],Table2[[#This Row],[Unique]])&gt;1</f>
        <v>0</v>
      </c>
      <c r="S86" s="257">
        <f>IF(Table2[[#This Row],[Status ]]="Solved",1,0)</f>
        <v>1</v>
      </c>
      <c r="T86" s="257">
        <f>IF(Table2[[#This Row],[Status ]]="ongoing",1,0)</f>
        <v>0</v>
      </c>
    </row>
    <row r="87" spans="1:20" x14ac:dyDescent="0.25">
      <c r="A87" s="262">
        <v>5014771997</v>
      </c>
      <c r="B87" s="269" t="str">
        <f>_xlfn.XLOOKUP(Table2[[#This Row],[K&amp;N REF ]],CAT_Details[Tracking Number],CAT_Details[S Ref],,0)</f>
        <v>20250109-S-70275</v>
      </c>
      <c r="C87" s="270">
        <f>_xlfn.XLOOKUP(Table2[[#This Row],[K&amp;N REF ]],CAT_Details[Tracking Number],CAT_Details[TO Ref],,0)</f>
        <v>20250109626446</v>
      </c>
      <c r="D87" s="270" t="str">
        <f>_xlfn.XLOOKUP(Table2[[#This Row],[K&amp;N REF ]],CAT_Details[Tracking Number],CAT_Details[Pickup Customer Name],,0)</f>
        <v>HYDAC SERVICE GMBH</v>
      </c>
      <c r="E87" s="271" t="str">
        <f>_xlfn.XLOOKUP(Table2[[#This Row],[K&amp;N REF ]],CAT_Details[Tracking Number],CAT_Details[Delivery Country Code],,0)</f>
        <v>GB</v>
      </c>
      <c r="F87" s="271" t="str">
        <f>_xlfn.XLOOKUP(Table2[[#This Row],[TO Ref]],CAT_Details[TO Ref],CAT_Details[Loc],,0)</f>
        <v>U2-L5</v>
      </c>
      <c r="G87" s="257" t="s">
        <v>34</v>
      </c>
      <c r="H87" s="257" t="s">
        <v>40</v>
      </c>
      <c r="I87" s="280">
        <v>45672</v>
      </c>
      <c r="J87" s="257" t="s">
        <v>26</v>
      </c>
      <c r="K87" s="257" t="s">
        <v>32</v>
      </c>
      <c r="L87" s="280">
        <v>45673</v>
      </c>
      <c r="M87" s="257" t="str">
        <f>IF(Table2[[#This Row],[Resolve Date]]="","ONGOING","SOLVED")</f>
        <v>SOLVED</v>
      </c>
      <c r="N87" s="258" t="s">
        <v>47</v>
      </c>
      <c r="O87" s="257" t="str">
        <f>Table2[[#This Row],[K&amp;N REF ]]&amp;Table2[[#This Row],[Issue type ]]</f>
        <v xml:space="preserve">5014771997INCORRECT LABELS </v>
      </c>
      <c r="P87" s="257">
        <f>YEAR(Table2[[#This Row],[Date ]])</f>
        <v>2025</v>
      </c>
      <c r="Q87" s="257" t="str">
        <f>VLOOKUP(MONTH(Table2[[#This Row],[Date ]]),Months,2,0)</f>
        <v>January</v>
      </c>
      <c r="R87" s="257" t="b">
        <f>COUNTIFS(Table2[Unique],Table2[[#This Row],[Unique]])&gt;1</f>
        <v>0</v>
      </c>
      <c r="S87" s="257">
        <f>IF(Table2[[#This Row],[Status ]]="Solved",1,0)</f>
        <v>1</v>
      </c>
      <c r="T87" s="257">
        <f>IF(Table2[[#This Row],[Status ]]="ongoing",1,0)</f>
        <v>0</v>
      </c>
    </row>
    <row r="88" spans="1:20" x14ac:dyDescent="0.25">
      <c r="A88" s="262">
        <v>5014772228</v>
      </c>
      <c r="B88" s="269" t="str">
        <f>_xlfn.XLOOKUP(Table2[[#This Row],[K&amp;N REF ]],CAT_Details[Tracking Number],CAT_Details[S Ref],,0)</f>
        <v>20250109-S-70263</v>
      </c>
      <c r="C88" s="270">
        <f>_xlfn.XLOOKUP(Table2[[#This Row],[K&amp;N REF ]],CAT_Details[Tracking Number],CAT_Details[TO Ref],,0)</f>
        <v>20250109626453</v>
      </c>
      <c r="D88" s="270" t="str">
        <f>_xlfn.XLOOKUP(Table2[[#This Row],[K&amp;N REF ]],CAT_Details[Tracking Number],CAT_Details[Pickup Customer Name],,0)</f>
        <v>HYDAC TECHNOLOGY GMBH</v>
      </c>
      <c r="E88" s="271" t="str">
        <f>_xlfn.XLOOKUP(Table2[[#This Row],[K&amp;N REF ]],CAT_Details[Tracking Number],CAT_Details[Delivery Country Code],,0)</f>
        <v>GB</v>
      </c>
      <c r="F88" s="271" t="str">
        <f>_xlfn.XLOOKUP(Table2[[#This Row],[TO Ref]],CAT_Details[TO Ref],CAT_Details[Loc],,0)</f>
        <v>U2-L5</v>
      </c>
      <c r="G88" s="257" t="s">
        <v>34</v>
      </c>
      <c r="H88" s="257" t="s">
        <v>29</v>
      </c>
      <c r="I88" s="280">
        <v>45672</v>
      </c>
      <c r="J88" s="257" t="s">
        <v>26</v>
      </c>
      <c r="K88" s="257" t="s">
        <v>27</v>
      </c>
      <c r="L88" s="280">
        <v>45672</v>
      </c>
      <c r="M88" s="257" t="str">
        <f>IF(Table2[[#This Row],[Resolve Date]]="","ONGOING","SOLVED")</f>
        <v>SOLVED</v>
      </c>
      <c r="N88" s="258" t="s">
        <v>30</v>
      </c>
      <c r="O88" s="257" t="str">
        <f>Table2[[#This Row],[K&amp;N REF ]]&amp;Table2[[#This Row],[Issue type ]]</f>
        <v>5014772228DAMAGED LABEL</v>
      </c>
      <c r="P88" s="257">
        <f>YEAR(Table2[[#This Row],[Date ]])</f>
        <v>2025</v>
      </c>
      <c r="Q88" s="257" t="str">
        <f>VLOOKUP(MONTH(Table2[[#This Row],[Date ]]),Months,2,0)</f>
        <v>January</v>
      </c>
      <c r="R88" s="257" t="b">
        <f>COUNTIFS(Table2[Unique],Table2[[#This Row],[Unique]])&gt;1</f>
        <v>0</v>
      </c>
      <c r="S88" s="257">
        <f>IF(Table2[[#This Row],[Status ]]="Solved",1,0)</f>
        <v>1</v>
      </c>
      <c r="T88" s="257">
        <f>IF(Table2[[#This Row],[Status ]]="ongoing",1,0)</f>
        <v>0</v>
      </c>
    </row>
    <row r="89" spans="1:20" x14ac:dyDescent="0.25">
      <c r="A89" s="262">
        <v>5014771994</v>
      </c>
      <c r="B89" s="269" t="str">
        <f>_xlfn.XLOOKUP(Table2[[#This Row],[K&amp;N REF ]],CAT_Details[Tracking Number],CAT_Details[S Ref],,0)</f>
        <v>20250109-S-70286</v>
      </c>
      <c r="C89" s="270">
        <f>_xlfn.XLOOKUP(Table2[[#This Row],[K&amp;N REF ]],CAT_Details[Tracking Number],CAT_Details[TO Ref],,0)</f>
        <v>20250109626460</v>
      </c>
      <c r="D89" s="270" t="str">
        <f>_xlfn.XLOOKUP(Table2[[#This Row],[K&amp;N REF ]],CAT_Details[Tracking Number],CAT_Details[Pickup Customer Name],,0)</f>
        <v>Elobau GmbH &amp; Co. KG</v>
      </c>
      <c r="E89" s="271" t="str">
        <f>_xlfn.XLOOKUP(Table2[[#This Row],[K&amp;N REF ]],CAT_Details[Tracking Number],CAT_Details[Delivery Country Code],,0)</f>
        <v>GB</v>
      </c>
      <c r="F89" s="271">
        <f>_xlfn.XLOOKUP(Table2[[#This Row],[TO Ref]],CAT_Details[TO Ref],CAT_Details[Loc],,0)</f>
        <v>3402</v>
      </c>
      <c r="G89" s="257" t="s">
        <v>34</v>
      </c>
      <c r="H89" s="257" t="s">
        <v>25</v>
      </c>
      <c r="I89" s="280">
        <v>45672</v>
      </c>
      <c r="J89" s="257" t="s">
        <v>26</v>
      </c>
      <c r="K89" s="257" t="s">
        <v>27</v>
      </c>
      <c r="L89" s="280">
        <v>45672</v>
      </c>
      <c r="M89" s="257" t="str">
        <f>IF(Table2[[#This Row],[Resolve Date]]="","ONGOING","SOLVED")</f>
        <v>SOLVED</v>
      </c>
      <c r="N89" s="258" t="s">
        <v>51</v>
      </c>
      <c r="O89" s="257" t="str">
        <f>Table2[[#This Row],[K&amp;N REF ]]&amp;Table2[[#This Row],[Issue type ]]</f>
        <v xml:space="preserve">5014771994DAMAGE </v>
      </c>
      <c r="P89" s="257">
        <f>YEAR(Table2[[#This Row],[Date ]])</f>
        <v>2025</v>
      </c>
      <c r="Q89" s="257" t="str">
        <f>VLOOKUP(MONTH(Table2[[#This Row],[Date ]]),Months,2,0)</f>
        <v>January</v>
      </c>
      <c r="R89" s="257" t="b">
        <f>COUNTIFS(Table2[Unique],Table2[[#This Row],[Unique]])&gt;1</f>
        <v>0</v>
      </c>
      <c r="S89" s="257">
        <f>IF(Table2[[#This Row],[Status ]]="Solved",1,0)</f>
        <v>1</v>
      </c>
      <c r="T89" s="257">
        <f>IF(Table2[[#This Row],[Status ]]="ongoing",1,0)</f>
        <v>0</v>
      </c>
    </row>
    <row r="90" spans="1:20" x14ac:dyDescent="0.25">
      <c r="A90" s="262">
        <v>5014772026</v>
      </c>
      <c r="B90" s="269" t="str">
        <f>_xlfn.XLOOKUP(Table2[[#This Row],[K&amp;N REF ]],CAT_Details[Tracking Number],CAT_Details[S Ref],,0)</f>
        <v>20250109-S-70288</v>
      </c>
      <c r="C90" s="270">
        <f>_xlfn.XLOOKUP(Table2[[#This Row],[K&amp;N REF ]],CAT_Details[Tracking Number],CAT_Details[TO Ref],,0)</f>
        <v>20250109626688</v>
      </c>
      <c r="D90" s="270" t="str">
        <f>_xlfn.XLOOKUP(Table2[[#This Row],[K&amp;N REF ]],CAT_Details[Tracking Number],CAT_Details[Pickup Customer Name],,0)</f>
        <v>MoldTecs GmbH</v>
      </c>
      <c r="E90" s="271" t="str">
        <f>_xlfn.XLOOKUP(Table2[[#This Row],[K&amp;N REF ]],CAT_Details[Tracking Number],CAT_Details[Delivery Country Code],,0)</f>
        <v>GB</v>
      </c>
      <c r="F90" s="271" t="str">
        <f>_xlfn.XLOOKUP(Table2[[#This Row],[TO Ref]],CAT_Details[TO Ref],CAT_Details[Loc],,0)</f>
        <v>DX01-L5</v>
      </c>
      <c r="G90" s="257" t="s">
        <v>34</v>
      </c>
      <c r="H90" s="257" t="s">
        <v>35</v>
      </c>
      <c r="I90" s="280">
        <v>45672</v>
      </c>
      <c r="J90" s="257" t="s">
        <v>26</v>
      </c>
      <c r="K90" s="257" t="s">
        <v>27</v>
      </c>
      <c r="L90" s="280">
        <v>45672</v>
      </c>
      <c r="M90" s="257" t="str">
        <f>IF(Table2[[#This Row],[Resolve Date]]="","ONGOING","SOLVED")</f>
        <v>SOLVED</v>
      </c>
      <c r="N90" s="258" t="s">
        <v>30</v>
      </c>
      <c r="O90" s="257" t="str">
        <f>Table2[[#This Row],[K&amp;N REF ]]&amp;Table2[[#This Row],[Issue type ]]</f>
        <v>5014772026NO LABELS</v>
      </c>
      <c r="P90" s="257">
        <f>YEAR(Table2[[#This Row],[Date ]])</f>
        <v>2025</v>
      </c>
      <c r="Q90" s="257" t="str">
        <f>VLOOKUP(MONTH(Table2[[#This Row],[Date ]]),Months,2,0)</f>
        <v>January</v>
      </c>
      <c r="R90" s="257" t="b">
        <f>COUNTIFS(Table2[Unique],Table2[[#This Row],[Unique]])&gt;1</f>
        <v>0</v>
      </c>
      <c r="S90" s="257">
        <f>IF(Table2[[#This Row],[Status ]]="Solved",1,0)</f>
        <v>1</v>
      </c>
      <c r="T90" s="257">
        <f>IF(Table2[[#This Row],[Status ]]="ongoing",1,0)</f>
        <v>0</v>
      </c>
    </row>
    <row r="91" spans="1:20" x14ac:dyDescent="0.25">
      <c r="A91" s="262">
        <v>5014756958</v>
      </c>
      <c r="B91" s="269" t="str">
        <f>_xlfn.XLOOKUP(Table2[[#This Row],[K&amp;N REF ]],CAT_Details[Tracking Number],CAT_Details[S Ref],,0)</f>
        <v>20250107-S-70152</v>
      </c>
      <c r="C91" s="270">
        <f>_xlfn.XLOOKUP(Table2[[#This Row],[K&amp;N REF ]],CAT_Details[Tracking Number],CAT_Details[TO Ref],,0)</f>
        <v>20250107624438</v>
      </c>
      <c r="D91" s="270" t="str">
        <f>_xlfn.XLOOKUP(Table2[[#This Row],[K&amp;N REF ]],CAT_Details[Tracking Number],CAT_Details[Pickup Customer Name],,0)</f>
        <v>Faster Spa</v>
      </c>
      <c r="E91" s="271" t="str">
        <f>_xlfn.XLOOKUP(Table2[[#This Row],[K&amp;N REF ]],CAT_Details[Tracking Number],CAT_Details[Delivery Country Code],,0)</f>
        <v>GB</v>
      </c>
      <c r="F91" s="271" t="str">
        <f>_xlfn.XLOOKUP(Table2[[#This Row],[TO Ref]],CAT_Details[TO Ref],CAT_Details[Loc],,0)</f>
        <v>OYL1</v>
      </c>
      <c r="G91" s="257" t="s">
        <v>24</v>
      </c>
      <c r="H91" s="257" t="s">
        <v>35</v>
      </c>
      <c r="I91" s="280">
        <v>45673</v>
      </c>
      <c r="J91" s="257" t="s">
        <v>26</v>
      </c>
      <c r="K91" s="257" t="s">
        <v>32</v>
      </c>
      <c r="L91" s="280">
        <v>45673</v>
      </c>
      <c r="M91" s="257" t="str">
        <f>IF(Table2[[#This Row],[Resolve Date]]="","ONGOING","SOLVED")</f>
        <v>SOLVED</v>
      </c>
      <c r="N91" s="258" t="s">
        <v>30</v>
      </c>
      <c r="O91" s="257" t="str">
        <f>Table2[[#This Row],[K&amp;N REF ]]&amp;Table2[[#This Row],[Issue type ]]</f>
        <v>5014756958NO LABELS</v>
      </c>
      <c r="P91" s="257">
        <f>YEAR(Table2[[#This Row],[Date ]])</f>
        <v>2025</v>
      </c>
      <c r="Q91" s="257" t="str">
        <f>VLOOKUP(MONTH(Table2[[#This Row],[Date ]]),Months,2,0)</f>
        <v>January</v>
      </c>
      <c r="R91" s="257" t="b">
        <f>COUNTIFS(Table2[Unique],Table2[[#This Row],[Unique]])&gt;1</f>
        <v>0</v>
      </c>
      <c r="S91" s="257">
        <f>IF(Table2[[#This Row],[Status ]]="Solved",1,0)</f>
        <v>1</v>
      </c>
      <c r="T91" s="257">
        <f>IF(Table2[[#This Row],[Status ]]="ongoing",1,0)</f>
        <v>0</v>
      </c>
    </row>
    <row r="92" spans="1:20" x14ac:dyDescent="0.25">
      <c r="A92" s="262">
        <v>5014772275</v>
      </c>
      <c r="B92" s="269" t="str">
        <f>_xlfn.XLOOKUP(Table2[[#This Row],[K&amp;N REF ]],CAT_Details[Tracking Number],CAT_Details[S Ref],,0)</f>
        <v>20250108-S-70242</v>
      </c>
      <c r="C92" s="270">
        <f>_xlfn.XLOOKUP(Table2[[#This Row],[K&amp;N REF ]],CAT_Details[Tracking Number],CAT_Details[TO Ref],,0)</f>
        <v>20250108625620</v>
      </c>
      <c r="D92" s="270" t="str">
        <f>_xlfn.XLOOKUP(Table2[[#This Row],[K&amp;N REF ]],CAT_Details[Tracking Number],CAT_Details[Pickup Customer Name],,0)</f>
        <v>BORGHI IMPIANTI OLEDINAMICI</v>
      </c>
      <c r="E92" s="271" t="str">
        <f>_xlfn.XLOOKUP(Table2[[#This Row],[K&amp;N REF ]],CAT_Details[Tracking Number],CAT_Details[Delivery Country Code],,0)</f>
        <v>GB</v>
      </c>
      <c r="F92" s="271" t="str">
        <f>_xlfn.XLOOKUP(Table2[[#This Row],[TO Ref]],CAT_Details[TO Ref],CAT_Details[Loc],,0)</f>
        <v>DK-BM01</v>
      </c>
      <c r="G92" s="257" t="s">
        <v>24</v>
      </c>
      <c r="H92" s="257" t="s">
        <v>35</v>
      </c>
      <c r="I92" s="280">
        <v>45673</v>
      </c>
      <c r="J92" s="257" t="s">
        <v>26</v>
      </c>
      <c r="K92" s="257" t="s">
        <v>32</v>
      </c>
      <c r="L92" s="280">
        <v>45673</v>
      </c>
      <c r="M92" s="257" t="str">
        <f>IF(Table2[[#This Row],[Resolve Date]]="","ONGOING","SOLVED")</f>
        <v>SOLVED</v>
      </c>
      <c r="N92" s="258" t="s">
        <v>30</v>
      </c>
      <c r="O92" s="257" t="str">
        <f>Table2[[#This Row],[K&amp;N REF ]]&amp;Table2[[#This Row],[Issue type ]]</f>
        <v>5014772275NO LABELS</v>
      </c>
      <c r="P92" s="257">
        <f>YEAR(Table2[[#This Row],[Date ]])</f>
        <v>2025</v>
      </c>
      <c r="Q92" s="257" t="str">
        <f>VLOOKUP(MONTH(Table2[[#This Row],[Date ]]),Months,2,0)</f>
        <v>January</v>
      </c>
      <c r="R92" s="257" t="b">
        <f>COUNTIFS(Table2[Unique],Table2[[#This Row],[Unique]])&gt;1</f>
        <v>0</v>
      </c>
      <c r="S92" s="257">
        <f>IF(Table2[[#This Row],[Status ]]="Solved",1,0)</f>
        <v>1</v>
      </c>
      <c r="T92" s="257">
        <f>IF(Table2[[#This Row],[Status ]]="ongoing",1,0)</f>
        <v>0</v>
      </c>
    </row>
    <row r="93" spans="1:20" x14ac:dyDescent="0.25">
      <c r="A93" s="262">
        <v>5014788538</v>
      </c>
      <c r="B93" s="269" t="str">
        <f>_xlfn.XLOOKUP(Table2[[#This Row],[K&amp;N REF ]],CAT_Details[Tracking Number],CAT_Details[S Ref],,0)</f>
        <v>20250109-S-70386</v>
      </c>
      <c r="C93" s="270">
        <f>_xlfn.XLOOKUP(Table2[[#This Row],[K&amp;N REF ]],CAT_Details[Tracking Number],CAT_Details[TO Ref],,0)</f>
        <v>20250109626604</v>
      </c>
      <c r="D93" s="270" t="str">
        <f>_xlfn.XLOOKUP(Table2[[#This Row],[K&amp;N REF ]],CAT_Details[Tracking Number],CAT_Details[Pickup Customer Name],,0)</f>
        <v>SATA GROUP</v>
      </c>
      <c r="E93" s="271" t="str">
        <f>_xlfn.XLOOKUP(Table2[[#This Row],[K&amp;N REF ]],CAT_Details[Tracking Number],CAT_Details[Delivery Country Code],,0)</f>
        <v>GB</v>
      </c>
      <c r="F93" s="271" t="str">
        <f>_xlfn.XLOOKUP(Table2[[#This Row],[TO Ref]],CAT_Details[TO Ref],CAT_Details[Loc],,0)</f>
        <v>DX01-L5</v>
      </c>
      <c r="G93" s="257" t="s">
        <v>24</v>
      </c>
      <c r="H93" s="257" t="s">
        <v>29</v>
      </c>
      <c r="I93" s="280">
        <v>45673</v>
      </c>
      <c r="J93" s="257" t="s">
        <v>26</v>
      </c>
      <c r="K93" s="257" t="s">
        <v>27</v>
      </c>
      <c r="L93" s="280">
        <v>45673</v>
      </c>
      <c r="M93" s="257" t="str">
        <f>IF(Table2[[#This Row],[Resolve Date]]="","ONGOING","SOLVED")</f>
        <v>SOLVED</v>
      </c>
      <c r="N93" s="258" t="s">
        <v>30</v>
      </c>
      <c r="O93" s="257" t="str">
        <f>Table2[[#This Row],[K&amp;N REF ]]&amp;Table2[[#This Row],[Issue type ]]</f>
        <v>5014788538DAMAGED LABEL</v>
      </c>
      <c r="P93" s="257">
        <f>YEAR(Table2[[#This Row],[Date ]])</f>
        <v>2025</v>
      </c>
      <c r="Q93" s="257" t="str">
        <f>VLOOKUP(MONTH(Table2[[#This Row],[Date ]]),Months,2,0)</f>
        <v>January</v>
      </c>
      <c r="R93" s="257" t="b">
        <f>COUNTIFS(Table2[Unique],Table2[[#This Row],[Unique]])&gt;1</f>
        <v>0</v>
      </c>
      <c r="S93" s="257">
        <f>IF(Table2[[#This Row],[Status ]]="Solved",1,0)</f>
        <v>1</v>
      </c>
      <c r="T93" s="257">
        <f>IF(Table2[[#This Row],[Status ]]="ongoing",1,0)</f>
        <v>0</v>
      </c>
    </row>
    <row r="94" spans="1:20" x14ac:dyDescent="0.25">
      <c r="A94" s="262">
        <v>5014757068</v>
      </c>
      <c r="B94" s="269" t="str">
        <f>_xlfn.XLOOKUP(Table2[[#This Row],[K&amp;N REF ]],CAT_Details[Tracking Number],CAT_Details[S Ref],,0)</f>
        <v>20250108-S-70210</v>
      </c>
      <c r="C94" s="270">
        <f>_xlfn.XLOOKUP(Table2[[#This Row],[K&amp;N REF ]],CAT_Details[Tracking Number],CAT_Details[TO Ref],,0)</f>
        <v>20250108625367</v>
      </c>
      <c r="D94" s="270" t="str">
        <f>_xlfn.XLOOKUP(Table2[[#This Row],[K&amp;N REF ]],CAT_Details[Tracking Number],CAT_Details[Pickup Customer Name],,0)</f>
        <v>Standard Motor Product Poland ( SMP Poland)</v>
      </c>
      <c r="E94" s="271" t="str">
        <f>_xlfn.XLOOKUP(Table2[[#This Row],[K&amp;N REF ]],CAT_Details[Tracking Number],CAT_Details[Delivery Country Code],,0)</f>
        <v>GB</v>
      </c>
      <c r="F94" s="271" t="str">
        <f>_xlfn.XLOOKUP(Table2[[#This Row],[TO Ref]],CAT_Details[TO Ref],CAT_Details[Loc],,0)</f>
        <v>DX01-L5</v>
      </c>
      <c r="G94" s="257" t="s">
        <v>44</v>
      </c>
      <c r="H94" s="257" t="s">
        <v>40</v>
      </c>
      <c r="I94" s="280">
        <v>45673</v>
      </c>
      <c r="J94" s="257" t="s">
        <v>26</v>
      </c>
      <c r="K94" s="257" t="s">
        <v>32</v>
      </c>
      <c r="L94" s="280">
        <v>16</v>
      </c>
      <c r="M94" s="257" t="str">
        <f>IF(Table2[[#This Row],[Resolve Date]]="","ONGOING","SOLVED")</f>
        <v>SOLVED</v>
      </c>
      <c r="N94" s="258" t="s">
        <v>47</v>
      </c>
      <c r="O94" s="257" t="str">
        <f>Table2[[#This Row],[K&amp;N REF ]]&amp;Table2[[#This Row],[Issue type ]]</f>
        <v xml:space="preserve">5014757068INCORRECT LABELS </v>
      </c>
      <c r="P94" s="257">
        <f>YEAR(Table2[[#This Row],[Date ]])</f>
        <v>2025</v>
      </c>
      <c r="Q94" s="257" t="str">
        <f>VLOOKUP(MONTH(Table2[[#This Row],[Date ]]),Months,2,0)</f>
        <v>January</v>
      </c>
      <c r="R94" s="257" t="b">
        <f>COUNTIFS(Table2[Unique],Table2[[#This Row],[Unique]])&gt;1</f>
        <v>0</v>
      </c>
      <c r="S94" s="257">
        <f>IF(Table2[[#This Row],[Status ]]="Solved",1,0)</f>
        <v>1</v>
      </c>
      <c r="T94" s="257">
        <f>IF(Table2[[#This Row],[Status ]]="ongoing",1,0)</f>
        <v>0</v>
      </c>
    </row>
    <row r="95" spans="1:20" x14ac:dyDescent="0.25">
      <c r="A95" s="262">
        <v>5014757101</v>
      </c>
      <c r="B95" s="269" t="str">
        <f>_xlfn.XLOOKUP(Table2[[#This Row],[K&amp;N REF ]],CAT_Details[Tracking Number],CAT_Details[S Ref],,0)</f>
        <v>20250108-S-70206</v>
      </c>
      <c r="C95" s="270">
        <f>_xlfn.XLOOKUP(Table2[[#This Row],[K&amp;N REF ]],CAT_Details[Tracking Number],CAT_Details[TO Ref],,0)</f>
        <v>20250108625382</v>
      </c>
      <c r="D95" s="270" t="str">
        <f>_xlfn.XLOOKUP(Table2[[#This Row],[K&amp;N REF ]],CAT_Details[Tracking Number],CAT_Details[Pickup Customer Name],,0)</f>
        <v>Standard Motor Product Poland ( SMP Poland)</v>
      </c>
      <c r="E95" s="271" t="str">
        <f>_xlfn.XLOOKUP(Table2[[#This Row],[K&amp;N REF ]],CAT_Details[Tracking Number],CAT_Details[Delivery Country Code],,0)</f>
        <v>GB</v>
      </c>
      <c r="F95" s="271" t="str">
        <f>_xlfn.XLOOKUP(Table2[[#This Row],[TO Ref]],CAT_Details[TO Ref],CAT_Details[Loc],,0)</f>
        <v>OYL1</v>
      </c>
      <c r="G95" s="257" t="s">
        <v>44</v>
      </c>
      <c r="H95" s="257" t="s">
        <v>40</v>
      </c>
      <c r="I95" s="280">
        <v>45673</v>
      </c>
      <c r="J95" s="257" t="s">
        <v>26</v>
      </c>
      <c r="K95" s="257" t="s">
        <v>32</v>
      </c>
      <c r="L95" s="280">
        <v>45674</v>
      </c>
      <c r="M95" s="257" t="str">
        <f>IF(Table2[[#This Row],[Resolve Date]]="","ONGOING","SOLVED")</f>
        <v>SOLVED</v>
      </c>
      <c r="N95" s="258" t="s">
        <v>52</v>
      </c>
      <c r="O95" s="257" t="str">
        <f>Table2[[#This Row],[K&amp;N REF ]]&amp;Table2[[#This Row],[Issue type ]]</f>
        <v xml:space="preserve">5014757101INCORRECT LABELS </v>
      </c>
      <c r="P95" s="257">
        <f>YEAR(Table2[[#This Row],[Date ]])</f>
        <v>2025</v>
      </c>
      <c r="Q95" s="257" t="str">
        <f>VLOOKUP(MONTH(Table2[[#This Row],[Date ]]),Months,2,0)</f>
        <v>January</v>
      </c>
      <c r="R95" s="257" t="b">
        <f>COUNTIFS(Table2[Unique],Table2[[#This Row],[Unique]])&gt;1</f>
        <v>0</v>
      </c>
      <c r="S95" s="257">
        <f>IF(Table2[[#This Row],[Status ]]="Solved",1,0)</f>
        <v>1</v>
      </c>
      <c r="T95" s="257">
        <f>IF(Table2[[#This Row],[Status ]]="ongoing",1,0)</f>
        <v>0</v>
      </c>
    </row>
    <row r="96" spans="1:20" x14ac:dyDescent="0.25">
      <c r="A96" s="262">
        <v>5014772287</v>
      </c>
      <c r="B96" s="269" t="str">
        <f>_xlfn.XLOOKUP(Table2[[#This Row],[K&amp;N REF ]],CAT_Details[Tracking Number],CAT_Details[S Ref],,0)</f>
        <v>20250109-S-70296</v>
      </c>
      <c r="C96" s="270">
        <f>_xlfn.XLOOKUP(Table2[[#This Row],[K&amp;N REF ]],CAT_Details[Tracking Number],CAT_Details[TO Ref],,0)</f>
        <v>20250109626663</v>
      </c>
      <c r="D96" s="270" t="str">
        <f>_xlfn.XLOOKUP(Table2[[#This Row],[K&amp;N REF ]],CAT_Details[Tracking Number],CAT_Details[Pickup Customer Name],,0)</f>
        <v>Wurth Elektronik Ics Gmbh &amp; Co. Kg</v>
      </c>
      <c r="E96" s="271" t="str">
        <f>_xlfn.XLOOKUP(Table2[[#This Row],[K&amp;N REF ]],CAT_Details[Tracking Number],CAT_Details[Delivery Country Code],,0)</f>
        <v>GB</v>
      </c>
      <c r="F96" s="271">
        <f>_xlfn.XLOOKUP(Table2[[#This Row],[TO Ref]],CAT_Details[TO Ref],CAT_Details[Loc],,0)</f>
        <v>3402</v>
      </c>
      <c r="G96" s="257" t="s">
        <v>34</v>
      </c>
      <c r="H96" s="257" t="s">
        <v>35</v>
      </c>
      <c r="I96" s="280">
        <v>45673</v>
      </c>
      <c r="J96" s="257" t="s">
        <v>26</v>
      </c>
      <c r="K96" s="257" t="s">
        <v>32</v>
      </c>
      <c r="L96" s="280">
        <v>45673</v>
      </c>
      <c r="M96" s="257" t="str">
        <f>IF(Table2[[#This Row],[Resolve Date]]="","ONGOING","SOLVED")</f>
        <v>SOLVED</v>
      </c>
      <c r="N96" s="258" t="s">
        <v>30</v>
      </c>
      <c r="O96" s="257" t="str">
        <f>Table2[[#This Row],[K&amp;N REF ]]&amp;Table2[[#This Row],[Issue type ]]</f>
        <v>5014772287NO LABELS</v>
      </c>
      <c r="P96" s="257">
        <f>YEAR(Table2[[#This Row],[Date ]])</f>
        <v>2025</v>
      </c>
      <c r="Q96" s="257" t="str">
        <f>VLOOKUP(MONTH(Table2[[#This Row],[Date ]]),Months,2,0)</f>
        <v>January</v>
      </c>
      <c r="R96" s="257" t="b">
        <f>COUNTIFS(Table2[Unique],Table2[[#This Row],[Unique]])&gt;1</f>
        <v>0</v>
      </c>
      <c r="S96" s="257">
        <f>IF(Table2[[#This Row],[Status ]]="Solved",1,0)</f>
        <v>1</v>
      </c>
      <c r="T96" s="257">
        <f>IF(Table2[[#This Row],[Status ]]="ongoing",1,0)</f>
        <v>0</v>
      </c>
    </row>
    <row r="97" spans="1:20" x14ac:dyDescent="0.25">
      <c r="A97" s="262">
        <v>5014772215</v>
      </c>
      <c r="B97" s="269" t="str">
        <f>_xlfn.XLOOKUP(Table2[[#This Row],[K&amp;N REF ]],CAT_Details[Tracking Number],CAT_Details[S Ref],,0)</f>
        <v>20250110-S-70095</v>
      </c>
      <c r="C97" s="270">
        <f>_xlfn.XLOOKUP(Table2[[#This Row],[K&amp;N REF ]],CAT_Details[Tracking Number],CAT_Details[TO Ref],,0)</f>
        <v>20250110627526</v>
      </c>
      <c r="D97" s="270" t="str">
        <f>_xlfn.XLOOKUP(Table2[[#This Row],[K&amp;N REF ]],CAT_Details[Tracking Number],CAT_Details[Pickup Customer Name],,0)</f>
        <v>SENSATA TECHNOLOGIES GERMANY GMBH</v>
      </c>
      <c r="E97" s="271" t="str">
        <f>_xlfn.XLOOKUP(Table2[[#This Row],[K&amp;N REF ]],CAT_Details[Tracking Number],CAT_Details[Delivery Country Code],,0)</f>
        <v>GB</v>
      </c>
      <c r="F97" s="271" t="str">
        <f>_xlfn.XLOOKUP(Table2[[#This Row],[TO Ref]],CAT_Details[TO Ref],CAT_Details[Loc],,0)</f>
        <v>DX01-L5</v>
      </c>
      <c r="G97" s="257" t="s">
        <v>34</v>
      </c>
      <c r="H97" s="257" t="s">
        <v>35</v>
      </c>
      <c r="I97" s="280">
        <v>45673</v>
      </c>
      <c r="J97" s="257" t="s">
        <v>26</v>
      </c>
      <c r="K97" s="257" t="s">
        <v>32</v>
      </c>
      <c r="L97" s="280">
        <v>45673</v>
      </c>
      <c r="M97" s="257" t="str">
        <f>IF(Table2[[#This Row],[Resolve Date]]="","ONGOING","SOLVED")</f>
        <v>SOLVED</v>
      </c>
      <c r="N97" s="258" t="s">
        <v>30</v>
      </c>
      <c r="O97" s="257" t="str">
        <f>Table2[[#This Row],[K&amp;N REF ]]&amp;Table2[[#This Row],[Issue type ]]</f>
        <v>5014772215NO LABELS</v>
      </c>
      <c r="P97" s="257">
        <f>YEAR(Table2[[#This Row],[Date ]])</f>
        <v>2025</v>
      </c>
      <c r="Q97" s="257" t="str">
        <f>VLOOKUP(MONTH(Table2[[#This Row],[Date ]]),Months,2,0)</f>
        <v>January</v>
      </c>
      <c r="R97" s="257" t="b">
        <f>COUNTIFS(Table2[Unique],Table2[[#This Row],[Unique]])&gt;1</f>
        <v>0</v>
      </c>
      <c r="S97" s="257">
        <f>IF(Table2[[#This Row],[Status ]]="Solved",1,0)</f>
        <v>1</v>
      </c>
      <c r="T97" s="257">
        <f>IF(Table2[[#This Row],[Status ]]="ongoing",1,0)</f>
        <v>0</v>
      </c>
    </row>
    <row r="98" spans="1:20" x14ac:dyDescent="0.25">
      <c r="A98" s="262">
        <v>5014788389</v>
      </c>
      <c r="B98" s="269" t="str">
        <f>_xlfn.XLOOKUP(Table2[[#This Row],[K&amp;N REF ]],CAT_Details[Tracking Number],CAT_Details[S Ref],,0)</f>
        <v>20250109-S-70032</v>
      </c>
      <c r="C98" s="270">
        <f>_xlfn.XLOOKUP(Table2[[#This Row],[K&amp;N REF ]],CAT_Details[Tracking Number],CAT_Details[TO Ref],,0)</f>
        <v>20250108626058</v>
      </c>
      <c r="D98" s="270" t="str">
        <f>_xlfn.XLOOKUP(Table2[[#This Row],[K&amp;N REF ]],CAT_Details[Tracking Number],CAT_Details[Pickup Customer Name],,0)</f>
        <v>TIMKEN EUROPEAN SERVICE CENTER</v>
      </c>
      <c r="E98" s="271" t="str">
        <f>_xlfn.XLOOKUP(Table2[[#This Row],[K&amp;N REF ]],CAT_Details[Tracking Number],CAT_Details[Delivery Country Code],,0)</f>
        <v>GB</v>
      </c>
      <c r="F98" s="271" t="str">
        <f>_xlfn.XLOOKUP(Table2[[#This Row],[TO Ref]],CAT_Details[TO Ref],CAT_Details[Loc],,0)</f>
        <v>DK-BM01</v>
      </c>
      <c r="G98" s="257" t="s">
        <v>36</v>
      </c>
      <c r="H98" s="257" t="s">
        <v>35</v>
      </c>
      <c r="I98" s="280">
        <v>45673</v>
      </c>
      <c r="J98" s="257" t="s">
        <v>26</v>
      </c>
      <c r="K98" s="257" t="s">
        <v>32</v>
      </c>
      <c r="L98" s="280">
        <v>45673</v>
      </c>
      <c r="M98" s="257" t="str">
        <f>IF(Table2[[#This Row],[Resolve Date]]="","ONGOING","SOLVED")</f>
        <v>SOLVED</v>
      </c>
      <c r="N98" s="258" t="s">
        <v>30</v>
      </c>
      <c r="O98" s="257" t="str">
        <f>Table2[[#This Row],[K&amp;N REF ]]&amp;Table2[[#This Row],[Issue type ]]</f>
        <v>5014788389NO LABELS</v>
      </c>
      <c r="P98" s="257">
        <f>YEAR(Table2[[#This Row],[Date ]])</f>
        <v>2025</v>
      </c>
      <c r="Q98" s="257" t="str">
        <f>VLOOKUP(MONTH(Table2[[#This Row],[Date ]]),Months,2,0)</f>
        <v>January</v>
      </c>
      <c r="R98" s="257" t="b">
        <f>COUNTIFS(Table2[Unique],Table2[[#This Row],[Unique]])&gt;1</f>
        <v>0</v>
      </c>
      <c r="S98" s="257">
        <f>IF(Table2[[#This Row],[Status ]]="Solved",1,0)</f>
        <v>1</v>
      </c>
      <c r="T98" s="257">
        <f>IF(Table2[[#This Row],[Status ]]="ongoing",1,0)</f>
        <v>0</v>
      </c>
    </row>
    <row r="99" spans="1:20" x14ac:dyDescent="0.25">
      <c r="A99" s="262">
        <v>5014772254</v>
      </c>
      <c r="B99" s="269" t="str">
        <f>_xlfn.XLOOKUP(Table2[[#This Row],[K&amp;N REF ]],CAT_Details[Tracking Number],CAT_Details[S Ref],,0)</f>
        <v>20250109-S-70377</v>
      </c>
      <c r="C99" s="270">
        <f>_xlfn.XLOOKUP(Table2[[#This Row],[K&amp;N REF ]],CAT_Details[Tracking Number],CAT_Details[TO Ref],,0)</f>
        <v>20250109626488</v>
      </c>
      <c r="D99" s="270" t="str">
        <f>_xlfn.XLOOKUP(Table2[[#This Row],[K&amp;N REF ]],CAT_Details[Tracking Number],CAT_Details[Pickup Customer Name],,0)</f>
        <v>FONTANA LUIGI S.P.A.</v>
      </c>
      <c r="E99" s="271" t="str">
        <f>_xlfn.XLOOKUP(Table2[[#This Row],[K&amp;N REF ]],CAT_Details[Tracking Number],CAT_Details[Delivery Country Code],,0)</f>
        <v>GB</v>
      </c>
      <c r="F99" s="271" t="str">
        <f>_xlfn.XLOOKUP(Table2[[#This Row],[TO Ref]],CAT_Details[TO Ref],CAT_Details[Loc],,0)</f>
        <v>OYL1</v>
      </c>
      <c r="G99" s="257" t="s">
        <v>24</v>
      </c>
      <c r="H99" s="257" t="s">
        <v>31</v>
      </c>
      <c r="I99" s="280">
        <v>45674</v>
      </c>
      <c r="J99" s="257" t="s">
        <v>26</v>
      </c>
      <c r="K99" s="257" t="s">
        <v>27</v>
      </c>
      <c r="L99" s="280">
        <v>45678</v>
      </c>
      <c r="M99" s="257" t="str">
        <f>IF(Table2[[#This Row],[Resolve Date]]="","ONGOING","SOLVED")</f>
        <v>SOLVED</v>
      </c>
      <c r="N99" s="258" t="s">
        <v>30</v>
      </c>
      <c r="O99" s="257" t="str">
        <f>Table2[[#This Row],[K&amp;N REF ]]&amp;Table2[[#This Row],[Issue type ]]</f>
        <v>5014772254MISSING LABELS ON SOME UNITS</v>
      </c>
      <c r="P99" s="257">
        <f>YEAR(Table2[[#This Row],[Date ]])</f>
        <v>2025</v>
      </c>
      <c r="Q99" s="257" t="str">
        <f>VLOOKUP(MONTH(Table2[[#This Row],[Date ]]),Months,2,0)</f>
        <v>January</v>
      </c>
      <c r="R99" s="257" t="b">
        <f>COUNTIFS(Table2[Unique],Table2[[#This Row],[Unique]])&gt;1</f>
        <v>0</v>
      </c>
      <c r="S99" s="257">
        <f>IF(Table2[[#This Row],[Status ]]="Solved",1,0)</f>
        <v>1</v>
      </c>
      <c r="T99" s="257">
        <f>IF(Table2[[#This Row],[Status ]]="ongoing",1,0)</f>
        <v>0</v>
      </c>
    </row>
    <row r="100" spans="1:20" x14ac:dyDescent="0.25">
      <c r="A100" s="262">
        <v>5014757705</v>
      </c>
      <c r="B100" s="269" t="str">
        <f>_xlfn.XLOOKUP(Table2[[#This Row],[K&amp;N REF ]],CAT_Details[Tracking Number],CAT_Details[S Ref],,0)</f>
        <v>20250107-S-70146</v>
      </c>
      <c r="C100" s="270">
        <f>_xlfn.XLOOKUP(Table2[[#This Row],[K&amp;N REF ]],CAT_Details[Tracking Number],CAT_Details[TO Ref],,0)</f>
        <v>20250107624546</v>
      </c>
      <c r="D100" s="270" t="str">
        <f>_xlfn.XLOOKUP(Table2[[#This Row],[K&amp;N REF ]],CAT_Details[Tracking Number],CAT_Details[Pickup Customer Name],,0)</f>
        <v>Electrical Components International Sp. z o.o.</v>
      </c>
      <c r="E100" s="271" t="str">
        <f>_xlfn.XLOOKUP(Table2[[#This Row],[K&amp;N REF ]],CAT_Details[Tracking Number],CAT_Details[Delivery Country Code],,0)</f>
        <v>GB</v>
      </c>
      <c r="F100" s="271" t="str">
        <f>_xlfn.XLOOKUP(Table2[[#This Row],[TO Ref]],CAT_Details[TO Ref],CAT_Details[Loc],,0)</f>
        <v>U2-L5</v>
      </c>
      <c r="G100" s="257" t="s">
        <v>44</v>
      </c>
      <c r="H100" s="257" t="s">
        <v>35</v>
      </c>
      <c r="I100" s="280">
        <v>45674</v>
      </c>
      <c r="J100" s="257" t="s">
        <v>26</v>
      </c>
      <c r="K100" s="257" t="s">
        <v>32</v>
      </c>
      <c r="L100" s="280">
        <v>45674</v>
      </c>
      <c r="M100" s="257" t="str">
        <f>IF(Table2[[#This Row],[Resolve Date]]="","ONGOING","SOLVED")</f>
        <v>SOLVED</v>
      </c>
      <c r="N100" s="258" t="s">
        <v>30</v>
      </c>
      <c r="O100" s="257" t="str">
        <f>Table2[[#This Row],[K&amp;N REF ]]&amp;Table2[[#This Row],[Issue type ]]</f>
        <v>5014757705NO LABELS</v>
      </c>
      <c r="P100" s="257">
        <f>YEAR(Table2[[#This Row],[Date ]])</f>
        <v>2025</v>
      </c>
      <c r="Q100" s="257" t="str">
        <f>VLOOKUP(MONTH(Table2[[#This Row],[Date ]]),Months,2,0)</f>
        <v>January</v>
      </c>
      <c r="R100" s="257" t="b">
        <f>COUNTIFS(Table2[Unique],Table2[[#This Row],[Unique]])&gt;1</f>
        <v>0</v>
      </c>
      <c r="S100" s="257">
        <f>IF(Table2[[#This Row],[Status ]]="Solved",1,0)</f>
        <v>1</v>
      </c>
      <c r="T100" s="257">
        <f>IF(Table2[[#This Row],[Status ]]="ongoing",1,0)</f>
        <v>0</v>
      </c>
    </row>
    <row r="101" spans="1:20" x14ac:dyDescent="0.25">
      <c r="A101" s="262">
        <v>5014772036</v>
      </c>
      <c r="B101" s="269" t="str">
        <f>_xlfn.XLOOKUP(Table2[[#This Row],[K&amp;N REF ]],CAT_Details[Tracking Number],CAT_Details[S Ref],,0)</f>
        <v>20250108-S-70231</v>
      </c>
      <c r="C101" s="270">
        <f>_xlfn.XLOOKUP(Table2[[#This Row],[K&amp;N REF ]],CAT_Details[Tracking Number],CAT_Details[TO Ref],,0)</f>
        <v>20250108625388</v>
      </c>
      <c r="D101" s="270" t="str">
        <f>_xlfn.XLOOKUP(Table2[[#This Row],[K&amp;N REF ]],CAT_Details[Tracking Number],CAT_Details[Pickup Customer Name],,0)</f>
        <v>Electrical Components International Sp. z o.o.</v>
      </c>
      <c r="E101" s="271" t="str">
        <f>_xlfn.XLOOKUP(Table2[[#This Row],[K&amp;N REF ]],CAT_Details[Tracking Number],CAT_Details[Delivery Country Code],,0)</f>
        <v>GB</v>
      </c>
      <c r="F101" s="271">
        <f>_xlfn.XLOOKUP(Table2[[#This Row],[TO Ref]],CAT_Details[TO Ref],CAT_Details[Loc],,0)</f>
        <v>3402</v>
      </c>
      <c r="G101" s="257" t="s">
        <v>44</v>
      </c>
      <c r="H101" s="257" t="s">
        <v>42</v>
      </c>
      <c r="I101" s="280">
        <v>45674</v>
      </c>
      <c r="J101" s="257" t="s">
        <v>45</v>
      </c>
      <c r="K101" s="257" t="s">
        <v>27</v>
      </c>
      <c r="L101" s="280">
        <v>45674</v>
      </c>
      <c r="M101" s="257" t="str">
        <f>IF(Table2[[#This Row],[Resolve Date]]="","ONGOING","SOLVED")</f>
        <v>SOLVED</v>
      </c>
      <c r="N101" s="258" t="s">
        <v>53</v>
      </c>
      <c r="O101" s="257" t="str">
        <f>Table2[[#This Row],[K&amp;N REF ]]&amp;Table2[[#This Row],[Issue type ]]</f>
        <v>5014772036AMOUNT</v>
      </c>
      <c r="P101" s="257">
        <f>YEAR(Table2[[#This Row],[Date ]])</f>
        <v>2025</v>
      </c>
      <c r="Q101" s="257" t="str">
        <f>VLOOKUP(MONTH(Table2[[#This Row],[Date ]]),Months,2,0)</f>
        <v>January</v>
      </c>
      <c r="R101" s="257" t="b">
        <f>COUNTIFS(Table2[Unique],Table2[[#This Row],[Unique]])&gt;1</f>
        <v>0</v>
      </c>
      <c r="S101" s="257">
        <f>IF(Table2[[#This Row],[Status ]]="Solved",1,0)</f>
        <v>1</v>
      </c>
      <c r="T101" s="257">
        <f>IF(Table2[[#This Row],[Status ]]="ongoing",1,0)</f>
        <v>0</v>
      </c>
    </row>
    <row r="102" spans="1:20" x14ac:dyDescent="0.25">
      <c r="A102" s="262">
        <v>5014772190</v>
      </c>
      <c r="B102" s="269" t="str">
        <f>_xlfn.XLOOKUP(Table2[[#This Row],[K&amp;N REF ]],CAT_Details[Tracking Number],CAT_Details[S Ref],,0)</f>
        <v>20250109-S-70485</v>
      </c>
      <c r="C102" s="270">
        <f>_xlfn.XLOOKUP(Table2[[#This Row],[K&amp;N REF ]],CAT_Details[Tracking Number],CAT_Details[TO Ref],,0)</f>
        <v>20250109626669</v>
      </c>
      <c r="D102" s="270" t="str">
        <f>_xlfn.XLOOKUP(Table2[[#This Row],[K&amp;N REF ]],CAT_Details[Tracking Number],CAT_Details[Pickup Customer Name],,0)</f>
        <v>Miba Steeltec</v>
      </c>
      <c r="E102" s="271" t="str">
        <f>_xlfn.XLOOKUP(Table2[[#This Row],[K&amp;N REF ]],CAT_Details[Tracking Number],CAT_Details[Delivery Country Code],,0)</f>
        <v>GB</v>
      </c>
      <c r="F102" s="271" t="str">
        <f>_xlfn.XLOOKUP(Table2[[#This Row],[TO Ref]],CAT_Details[TO Ref],CAT_Details[Loc],,0)</f>
        <v>DK-BM01</v>
      </c>
      <c r="G102" s="257" t="s">
        <v>44</v>
      </c>
      <c r="H102" s="257" t="s">
        <v>35</v>
      </c>
      <c r="I102" s="280">
        <v>45674</v>
      </c>
      <c r="J102" s="257" t="s">
        <v>26</v>
      </c>
      <c r="K102" s="257" t="s">
        <v>32</v>
      </c>
      <c r="L102" s="280">
        <v>45674</v>
      </c>
      <c r="M102" s="257" t="str">
        <f>IF(Table2[[#This Row],[Resolve Date]]="","ONGOING","SOLVED")</f>
        <v>SOLVED</v>
      </c>
      <c r="N102" s="258" t="s">
        <v>30</v>
      </c>
      <c r="O102" s="257" t="str">
        <f>Table2[[#This Row],[K&amp;N REF ]]&amp;Table2[[#This Row],[Issue type ]]</f>
        <v>5014772190NO LABELS</v>
      </c>
      <c r="P102" s="257">
        <f>YEAR(Table2[[#This Row],[Date ]])</f>
        <v>2025</v>
      </c>
      <c r="Q102" s="257" t="str">
        <f>VLOOKUP(MONTH(Table2[[#This Row],[Date ]]),Months,2,0)</f>
        <v>January</v>
      </c>
      <c r="R102" s="257" t="b">
        <f>COUNTIFS(Table2[Unique],Table2[[#This Row],[Unique]])&gt;1</f>
        <v>0</v>
      </c>
      <c r="S102" s="257">
        <f>IF(Table2[[#This Row],[Status ]]="Solved",1,0)</f>
        <v>1</v>
      </c>
      <c r="T102" s="257">
        <f>IF(Table2[[#This Row],[Status ]]="ongoing",1,0)</f>
        <v>0</v>
      </c>
    </row>
    <row r="103" spans="1:20" x14ac:dyDescent="0.25">
      <c r="A103" s="262">
        <v>5014788794</v>
      </c>
      <c r="B103" s="269" t="str">
        <f>_xlfn.XLOOKUP(Table2[[#This Row],[K&amp;N REF ]],CAT_Details[Tracking Number],CAT_Details[S Ref],,0)</f>
        <v>20250110-S-70171</v>
      </c>
      <c r="C103" s="270">
        <f>_xlfn.XLOOKUP(Table2[[#This Row],[K&amp;N REF ]],CAT_Details[Tracking Number],CAT_Details[TO Ref],,0)</f>
        <v>20250110627545</v>
      </c>
      <c r="D103" s="270" t="str">
        <f>_xlfn.XLOOKUP(Table2[[#This Row],[K&amp;N REF ]],CAT_Details[Tracking Number],CAT_Details[Pickup Customer Name],,0)</f>
        <v>Dinex Deutschland GmbH</v>
      </c>
      <c r="E103" s="271" t="str">
        <f>_xlfn.XLOOKUP(Table2[[#This Row],[K&amp;N REF ]],CAT_Details[Tracking Number],CAT_Details[Delivery Country Code],,0)</f>
        <v>GB</v>
      </c>
      <c r="F103" s="271" t="str">
        <f>_xlfn.XLOOKUP(Table2[[#This Row],[TO Ref]],CAT_Details[TO Ref],CAT_Details[Loc],,0)</f>
        <v>U2-L5</v>
      </c>
      <c r="G103" s="257" t="s">
        <v>34</v>
      </c>
      <c r="H103" s="257" t="s">
        <v>31</v>
      </c>
      <c r="I103" s="280">
        <v>45674</v>
      </c>
      <c r="J103" s="257" t="s">
        <v>26</v>
      </c>
      <c r="K103" s="257" t="s">
        <v>27</v>
      </c>
      <c r="L103" s="280">
        <v>45674</v>
      </c>
      <c r="M103" s="257" t="str">
        <f>IF(Table2[[#This Row],[Resolve Date]]="","ONGOING","SOLVED")</f>
        <v>SOLVED</v>
      </c>
      <c r="N103" s="258" t="s">
        <v>30</v>
      </c>
      <c r="O103" s="257" t="str">
        <f>Table2[[#This Row],[K&amp;N REF ]]&amp;Table2[[#This Row],[Issue type ]]</f>
        <v>5014788794MISSING LABELS ON SOME UNITS</v>
      </c>
      <c r="P103" s="257">
        <f>YEAR(Table2[[#This Row],[Date ]])</f>
        <v>2025</v>
      </c>
      <c r="Q103" s="257" t="str">
        <f>VLOOKUP(MONTH(Table2[[#This Row],[Date ]]),Months,2,0)</f>
        <v>January</v>
      </c>
      <c r="R103" s="257" t="b">
        <f>COUNTIFS(Table2[Unique],Table2[[#This Row],[Unique]])&gt;1</f>
        <v>0</v>
      </c>
      <c r="S103" s="257">
        <f>IF(Table2[[#This Row],[Status ]]="Solved",1,0)</f>
        <v>1</v>
      </c>
      <c r="T103" s="257">
        <f>IF(Table2[[#This Row],[Status ]]="ongoing",1,0)</f>
        <v>0</v>
      </c>
    </row>
    <row r="104" spans="1:20" x14ac:dyDescent="0.25">
      <c r="A104" s="262">
        <v>5014818032</v>
      </c>
      <c r="B104" s="269" t="str">
        <f>_xlfn.XLOOKUP(Table2[[#This Row],[K&amp;N REF ]],CAT_Details[Tracking Number],CAT_Details[S Ref],,0)</f>
        <v>20250115-S-70060</v>
      </c>
      <c r="C104" s="270">
        <f>_xlfn.XLOOKUP(Table2[[#This Row],[K&amp;N REF ]],CAT_Details[Tracking Number],CAT_Details[TO Ref],,0)</f>
        <v>20250113628700</v>
      </c>
      <c r="D104" s="270" t="str">
        <f>_xlfn.XLOOKUP(Table2[[#This Row],[K&amp;N REF ]],CAT_Details[Tracking Number],CAT_Details[Pickup Customer Name],,0)</f>
        <v>DONALDSON POLSKA SP. Z.O.O</v>
      </c>
      <c r="E104" s="271" t="str">
        <f>_xlfn.XLOOKUP(Table2[[#This Row],[K&amp;N REF ]],CAT_Details[Tracking Number],CAT_Details[Delivery Country Code],,0)</f>
        <v>GB</v>
      </c>
      <c r="F104" s="271" t="str">
        <f>_xlfn.XLOOKUP(Table2[[#This Row],[TO Ref]],CAT_Details[TO Ref],CAT_Details[Loc],,0)</f>
        <v>DX01-L5</v>
      </c>
      <c r="G104" s="257" t="s">
        <v>34</v>
      </c>
      <c r="H104" s="257" t="s">
        <v>35</v>
      </c>
      <c r="I104" s="280">
        <v>45674</v>
      </c>
      <c r="J104" s="257" t="s">
        <v>26</v>
      </c>
      <c r="K104" s="257" t="s">
        <v>32</v>
      </c>
      <c r="L104" s="280">
        <v>45677</v>
      </c>
      <c r="M104" s="257" t="str">
        <f>IF(Table2[[#This Row],[Resolve Date]]="","ONGOING","SOLVED")</f>
        <v>SOLVED</v>
      </c>
      <c r="N104" s="258" t="s">
        <v>30</v>
      </c>
      <c r="O104" s="257" t="str">
        <f>Table2[[#This Row],[K&amp;N REF ]]&amp;Table2[[#This Row],[Issue type ]]</f>
        <v>5014818032NO LABELS</v>
      </c>
      <c r="P104" s="257">
        <f>YEAR(Table2[[#This Row],[Date ]])</f>
        <v>2025</v>
      </c>
      <c r="Q104" s="257" t="str">
        <f>VLOOKUP(MONTH(Table2[[#This Row],[Date ]]),Months,2,0)</f>
        <v>January</v>
      </c>
      <c r="R104" s="257" t="b">
        <f>COUNTIFS(Table2[Unique],Table2[[#This Row],[Unique]])&gt;1</f>
        <v>0</v>
      </c>
      <c r="S104" s="257">
        <f>IF(Table2[[#This Row],[Status ]]="Solved",1,0)</f>
        <v>1</v>
      </c>
      <c r="T104" s="257">
        <f>IF(Table2[[#This Row],[Status ]]="ongoing",1,0)</f>
        <v>0</v>
      </c>
    </row>
    <row r="105" spans="1:20" x14ac:dyDescent="0.25">
      <c r="A105" s="262">
        <v>5014742138</v>
      </c>
      <c r="B105" s="269" t="str">
        <f>_xlfn.XLOOKUP(Table2[[#This Row],[K&amp;N REF ]],CAT_Details[Tracking Number],CAT_Details[S Ref],,0)</f>
        <v>20250107-S-70101</v>
      </c>
      <c r="C105" s="270">
        <f>_xlfn.XLOOKUP(Table2[[#This Row],[K&amp;N REF ]],CAT_Details[Tracking Number],CAT_Details[TO Ref],,0)</f>
        <v>20250107624487</v>
      </c>
      <c r="D105" s="270" t="str">
        <f>_xlfn.XLOOKUP(Table2[[#This Row],[K&amp;N REF ]],CAT_Details[Tracking Number],CAT_Details[Pickup Customer Name],,0)</f>
        <v>FONTANA LUIGI S.P.A.</v>
      </c>
      <c r="E105" s="271" t="str">
        <f>_xlfn.XLOOKUP(Table2[[#This Row],[K&amp;N REF ]],CAT_Details[Tracking Number],CAT_Details[Delivery Country Code],,0)</f>
        <v>GB</v>
      </c>
      <c r="F105" s="271" t="str">
        <f>_xlfn.XLOOKUP(Table2[[#This Row],[TO Ref]],CAT_Details[TO Ref],CAT_Details[Loc],,0)</f>
        <v>OYL1</v>
      </c>
      <c r="G105" s="257" t="s">
        <v>24</v>
      </c>
      <c r="H105" s="257" t="s">
        <v>42</v>
      </c>
      <c r="I105" s="280">
        <v>45677</v>
      </c>
      <c r="J105" s="257" t="s">
        <v>41</v>
      </c>
      <c r="K105" s="257" t="s">
        <v>32</v>
      </c>
      <c r="L105" s="280">
        <v>45677</v>
      </c>
      <c r="M105" s="257" t="str">
        <f>IF(Table2[[#This Row],[Resolve Date]]="","ONGOING","SOLVED")</f>
        <v>SOLVED</v>
      </c>
      <c r="N105" s="258" t="s">
        <v>54</v>
      </c>
      <c r="O105" s="257" t="str">
        <f>Table2[[#This Row],[K&amp;N REF ]]&amp;Table2[[#This Row],[Issue type ]]</f>
        <v>5014742138AMOUNT</v>
      </c>
      <c r="P105" s="257">
        <f>YEAR(Table2[[#This Row],[Date ]])</f>
        <v>2025</v>
      </c>
      <c r="Q105" s="257" t="str">
        <f>VLOOKUP(MONTH(Table2[[#This Row],[Date ]]),Months,2,0)</f>
        <v>January</v>
      </c>
      <c r="R105" s="257" t="b">
        <f>COUNTIFS(Table2[Unique],Table2[[#This Row],[Unique]])&gt;1</f>
        <v>0</v>
      </c>
      <c r="S105" s="257">
        <f>IF(Table2[[#This Row],[Status ]]="Solved",1,0)</f>
        <v>1</v>
      </c>
      <c r="T105" s="257">
        <f>IF(Table2[[#This Row],[Status ]]="ongoing",1,0)</f>
        <v>0</v>
      </c>
    </row>
    <row r="106" spans="1:20" x14ac:dyDescent="0.25">
      <c r="A106" s="262">
        <v>5014802662</v>
      </c>
      <c r="B106" s="269" t="str">
        <f>_xlfn.XLOOKUP(Table2[[#This Row],[K&amp;N REF ]],CAT_Details[Tracking Number],CAT_Details[S Ref],,0)</f>
        <v>20250109-S-70379</v>
      </c>
      <c r="C106" s="270">
        <f>_xlfn.XLOOKUP(Table2[[#This Row],[K&amp;N REF ]],CAT_Details[Tracking Number],CAT_Details[TO Ref],,0)</f>
        <v>20250109626451</v>
      </c>
      <c r="D106" s="270" t="str">
        <f>_xlfn.XLOOKUP(Table2[[#This Row],[K&amp;N REF ]],CAT_Details[Tracking Number],CAT_Details[Pickup Customer Name],,0)</f>
        <v>METALCASTELLO SPA</v>
      </c>
      <c r="E106" s="271" t="str">
        <f>_xlfn.XLOOKUP(Table2[[#This Row],[K&amp;N REF ]],CAT_Details[Tracking Number],CAT_Details[Delivery Country Code],,0)</f>
        <v>GB</v>
      </c>
      <c r="F106" s="271" t="str">
        <f>_xlfn.XLOOKUP(Table2[[#This Row],[TO Ref]],CAT_Details[TO Ref],CAT_Details[Loc],,0)</f>
        <v>DK-BM01</v>
      </c>
      <c r="G106" s="257" t="s">
        <v>24</v>
      </c>
      <c r="H106" s="257" t="s">
        <v>31</v>
      </c>
      <c r="I106" s="280">
        <v>45677</v>
      </c>
      <c r="J106" s="257" t="s">
        <v>26</v>
      </c>
      <c r="K106" s="257" t="s">
        <v>27</v>
      </c>
      <c r="L106" s="280">
        <v>45677</v>
      </c>
      <c r="M106" s="257" t="str">
        <f>IF(Table2[[#This Row],[Resolve Date]]="","ONGOING","SOLVED")</f>
        <v>SOLVED</v>
      </c>
      <c r="N106" s="258" t="s">
        <v>30</v>
      </c>
      <c r="O106" s="257" t="str">
        <f>Table2[[#This Row],[K&amp;N REF ]]&amp;Table2[[#This Row],[Issue type ]]</f>
        <v>5014802662MISSING LABELS ON SOME UNITS</v>
      </c>
      <c r="P106" s="257">
        <f>YEAR(Table2[[#This Row],[Date ]])</f>
        <v>2025</v>
      </c>
      <c r="Q106" s="257" t="str">
        <f>VLOOKUP(MONTH(Table2[[#This Row],[Date ]]),Months,2,0)</f>
        <v>January</v>
      </c>
      <c r="R106" s="257" t="b">
        <f>COUNTIFS(Table2[Unique],Table2[[#This Row],[Unique]])&gt;1</f>
        <v>0</v>
      </c>
      <c r="S106" s="257">
        <f>IF(Table2[[#This Row],[Status ]]="Solved",1,0)</f>
        <v>1</v>
      </c>
      <c r="T106" s="257">
        <f>IF(Table2[[#This Row],[Status ]]="ongoing",1,0)</f>
        <v>0</v>
      </c>
    </row>
    <row r="107" spans="1:20" x14ac:dyDescent="0.25">
      <c r="A107" s="262">
        <v>5014817807</v>
      </c>
      <c r="B107" s="269" t="str">
        <f>_xlfn.XLOOKUP(Table2[[#This Row],[K&amp;N REF ]],CAT_Details[Tracking Number],CAT_Details[S Ref],,0)</f>
        <v>20250110-S-70376</v>
      </c>
      <c r="C107" s="270">
        <f>_xlfn.XLOOKUP(Table2[[#This Row],[K&amp;N REF ]],CAT_Details[Tracking Number],CAT_Details[TO Ref],,0)</f>
        <v>20250110627869</v>
      </c>
      <c r="D107" s="270" t="str">
        <f>_xlfn.XLOOKUP(Table2[[#This Row],[K&amp;N REF ]],CAT_Details[Tracking Number],CAT_Details[Pickup Customer Name],,0)</f>
        <v>SAG TUBI S.P.A</v>
      </c>
      <c r="E107" s="271" t="str">
        <f>_xlfn.XLOOKUP(Table2[[#This Row],[K&amp;N REF ]],CAT_Details[Tracking Number],CAT_Details[Delivery Country Code],,0)</f>
        <v>GB</v>
      </c>
      <c r="F107" s="271">
        <f>_xlfn.XLOOKUP(Table2[[#This Row],[TO Ref]],CAT_Details[TO Ref],CAT_Details[Loc],,0)</f>
        <v>3402</v>
      </c>
      <c r="G107" s="257" t="s">
        <v>24</v>
      </c>
      <c r="H107" s="257" t="s">
        <v>31</v>
      </c>
      <c r="I107" s="280">
        <v>45677</v>
      </c>
      <c r="J107" s="257" t="s">
        <v>26</v>
      </c>
      <c r="K107" s="257" t="s">
        <v>27</v>
      </c>
      <c r="L107" s="280">
        <v>45677</v>
      </c>
      <c r="M107" s="257" t="str">
        <f>IF(Table2[[#This Row],[Resolve Date]]="","ONGOING","SOLVED")</f>
        <v>SOLVED</v>
      </c>
      <c r="N107" s="258" t="s">
        <v>30</v>
      </c>
      <c r="O107" s="257" t="str">
        <f>Table2[[#This Row],[K&amp;N REF ]]&amp;Table2[[#This Row],[Issue type ]]</f>
        <v>5014817807MISSING LABELS ON SOME UNITS</v>
      </c>
      <c r="P107" s="257">
        <f>YEAR(Table2[[#This Row],[Date ]])</f>
        <v>2025</v>
      </c>
      <c r="Q107" s="257" t="str">
        <f>VLOOKUP(MONTH(Table2[[#This Row],[Date ]]),Months,2,0)</f>
        <v>January</v>
      </c>
      <c r="R107" s="257" t="b">
        <f>COUNTIFS(Table2[Unique],Table2[[#This Row],[Unique]])&gt;1</f>
        <v>0</v>
      </c>
      <c r="S107" s="257">
        <f>IF(Table2[[#This Row],[Status ]]="Solved",1,0)</f>
        <v>1</v>
      </c>
      <c r="T107" s="257">
        <f>IF(Table2[[#This Row],[Status ]]="ongoing",1,0)</f>
        <v>0</v>
      </c>
    </row>
    <row r="108" spans="1:20" x14ac:dyDescent="0.25">
      <c r="A108" s="262">
        <v>5014817546</v>
      </c>
      <c r="B108" s="269" t="str">
        <f>_xlfn.XLOOKUP(Table2[[#This Row],[K&amp;N REF ]],CAT_Details[Tracking Number],CAT_Details[S Ref],,0)</f>
        <v>20250113-S-70350</v>
      </c>
      <c r="C108" s="270">
        <f>_xlfn.XLOOKUP(Table2[[#This Row],[K&amp;N REF ]],CAT_Details[Tracking Number],CAT_Details[TO Ref],,0)</f>
        <v>20250110627999</v>
      </c>
      <c r="D108" s="270" t="str">
        <f>_xlfn.XLOOKUP(Table2[[#This Row],[K&amp;N REF ]],CAT_Details[Tracking Number],CAT_Details[Pickup Customer Name],,0)</f>
        <v>CASAPPA S.P.A.</v>
      </c>
      <c r="E108" s="271" t="str">
        <f>_xlfn.XLOOKUP(Table2[[#This Row],[K&amp;N REF ]],CAT_Details[Tracking Number],CAT_Details[Delivery Country Code],,0)</f>
        <v>GB</v>
      </c>
      <c r="F108" s="271" t="str">
        <f>_xlfn.XLOOKUP(Table2[[#This Row],[TO Ref]],CAT_Details[TO Ref],CAT_Details[Loc],,0)</f>
        <v>U2-L5</v>
      </c>
      <c r="G108" s="257" t="s">
        <v>24</v>
      </c>
      <c r="H108" s="257" t="s">
        <v>49</v>
      </c>
      <c r="I108" s="280">
        <v>45677</v>
      </c>
      <c r="J108" s="257" t="s">
        <v>26</v>
      </c>
      <c r="K108" s="257" t="s">
        <v>32</v>
      </c>
      <c r="L108" s="280">
        <v>45677</v>
      </c>
      <c r="M108" s="257" t="str">
        <f>IF(Table2[[#This Row],[Resolve Date]]="","ONGOING","SOLVED")</f>
        <v>SOLVED</v>
      </c>
      <c r="N108" s="258" t="s">
        <v>30</v>
      </c>
      <c r="O108" s="257" t="str">
        <f>Table2[[#This Row],[K&amp;N REF ]]&amp;Table2[[#This Row],[Issue type ]]</f>
        <v>5014817546XX LABELS</v>
      </c>
      <c r="P108" s="257">
        <f>YEAR(Table2[[#This Row],[Date ]])</f>
        <v>2025</v>
      </c>
      <c r="Q108" s="257" t="str">
        <f>VLOOKUP(MONTH(Table2[[#This Row],[Date ]]),Months,2,0)</f>
        <v>January</v>
      </c>
      <c r="R108" s="257" t="b">
        <f>COUNTIFS(Table2[Unique],Table2[[#This Row],[Unique]])&gt;1</f>
        <v>0</v>
      </c>
      <c r="S108" s="257">
        <f>IF(Table2[[#This Row],[Status ]]="Solved",1,0)</f>
        <v>1</v>
      </c>
      <c r="T108" s="257">
        <f>IF(Table2[[#This Row],[Status ]]="ongoing",1,0)</f>
        <v>0</v>
      </c>
    </row>
    <row r="109" spans="1:20" x14ac:dyDescent="0.25">
      <c r="A109" s="262">
        <v>5014802774</v>
      </c>
      <c r="B109" s="269" t="str">
        <f>_xlfn.XLOOKUP(Table2[[#This Row],[K&amp;N REF ]],CAT_Details[Tracking Number],CAT_Details[S Ref],,0)</f>
        <v>20250113-S-70342</v>
      </c>
      <c r="C109" s="270">
        <f>_xlfn.XLOOKUP(Table2[[#This Row],[K&amp;N REF ]],CAT_Details[Tracking Number],CAT_Details[TO Ref],,0)</f>
        <v>20250113628346</v>
      </c>
      <c r="D109" s="270" t="str">
        <f>_xlfn.XLOOKUP(Table2[[#This Row],[K&amp;N REF ]],CAT_Details[Tracking Number],CAT_Details[Pickup Customer Name],,0)</f>
        <v>Galba Srl</v>
      </c>
      <c r="E109" s="271" t="str">
        <f>_xlfn.XLOOKUP(Table2[[#This Row],[K&amp;N REF ]],CAT_Details[Tracking Number],CAT_Details[Delivery Country Code],,0)</f>
        <v>GB</v>
      </c>
      <c r="F109" s="271" t="str">
        <f>_xlfn.XLOOKUP(Table2[[#This Row],[TO Ref]],CAT_Details[TO Ref],CAT_Details[Loc],,0)</f>
        <v>DK-BM01</v>
      </c>
      <c r="G109" s="257" t="s">
        <v>24</v>
      </c>
      <c r="H109" s="257" t="s">
        <v>49</v>
      </c>
      <c r="I109" s="280">
        <v>45677</v>
      </c>
      <c r="J109" s="257" t="s">
        <v>26</v>
      </c>
      <c r="K109" s="257" t="s">
        <v>32</v>
      </c>
      <c r="L109" s="280">
        <v>45677</v>
      </c>
      <c r="M109" s="257" t="str">
        <f>IF(Table2[[#This Row],[Resolve Date]]="","ONGOING","SOLVED")</f>
        <v>SOLVED</v>
      </c>
      <c r="N109" s="258" t="s">
        <v>30</v>
      </c>
      <c r="O109" s="257" t="str">
        <f>Table2[[#This Row],[K&amp;N REF ]]&amp;Table2[[#This Row],[Issue type ]]</f>
        <v>5014802774XX LABELS</v>
      </c>
      <c r="P109" s="257">
        <f>YEAR(Table2[[#This Row],[Date ]])</f>
        <v>2025</v>
      </c>
      <c r="Q109" s="257" t="str">
        <f>VLOOKUP(MONTH(Table2[[#This Row],[Date ]]),Months,2,0)</f>
        <v>January</v>
      </c>
      <c r="R109" s="257" t="b">
        <f>COUNTIFS(Table2[Unique],Table2[[#This Row],[Unique]])&gt;1</f>
        <v>0</v>
      </c>
      <c r="S109" s="257">
        <f>IF(Table2[[#This Row],[Status ]]="Solved",1,0)</f>
        <v>1</v>
      </c>
      <c r="T109" s="257">
        <f>IF(Table2[[#This Row],[Status ]]="ongoing",1,0)</f>
        <v>0</v>
      </c>
    </row>
    <row r="110" spans="1:20" x14ac:dyDescent="0.25">
      <c r="A110" s="262">
        <v>5014817867</v>
      </c>
      <c r="B110" s="269" t="str">
        <f>_xlfn.XLOOKUP(Table2[[#This Row],[K&amp;N REF ]],CAT_Details[Tracking Number],CAT_Details[S Ref],,0)</f>
        <v>20250113-S-70361</v>
      </c>
      <c r="C110" s="270">
        <f>_xlfn.XLOOKUP(Table2[[#This Row],[K&amp;N REF ]],CAT_Details[Tracking Number],CAT_Details[TO Ref],,0)</f>
        <v>20250113628601</v>
      </c>
      <c r="D110" s="270" t="str">
        <f>_xlfn.XLOOKUP(Table2[[#This Row],[K&amp;N REF ]],CAT_Details[Tracking Number],CAT_Details[Pickup Customer Name],,0)</f>
        <v>Seat S.r.l.</v>
      </c>
      <c r="E110" s="271" t="str">
        <f>_xlfn.XLOOKUP(Table2[[#This Row],[K&amp;N REF ]],CAT_Details[Tracking Number],CAT_Details[Delivery Country Code],,0)</f>
        <v>GB</v>
      </c>
      <c r="F110" s="271">
        <f>_xlfn.XLOOKUP(Table2[[#This Row],[TO Ref]],CAT_Details[TO Ref],CAT_Details[Loc],,0)</f>
        <v>3402</v>
      </c>
      <c r="G110" s="257" t="s">
        <v>24</v>
      </c>
      <c r="H110" s="257" t="s">
        <v>31</v>
      </c>
      <c r="I110" s="280">
        <v>45677</v>
      </c>
      <c r="J110" s="257" t="s">
        <v>41</v>
      </c>
      <c r="K110" s="257" t="s">
        <v>27</v>
      </c>
      <c r="L110" s="280">
        <v>45677</v>
      </c>
      <c r="M110" s="257" t="str">
        <f>IF(Table2[[#This Row],[Resolve Date]]="","ONGOING","SOLVED")</f>
        <v>SOLVED</v>
      </c>
      <c r="N110" s="258" t="s">
        <v>30</v>
      </c>
      <c r="O110" s="257" t="str">
        <f>Table2[[#This Row],[K&amp;N REF ]]&amp;Table2[[#This Row],[Issue type ]]</f>
        <v>5014817867MISSING LABELS ON SOME UNITS</v>
      </c>
      <c r="P110" s="257">
        <f>YEAR(Table2[[#This Row],[Date ]])</f>
        <v>2025</v>
      </c>
      <c r="Q110" s="257" t="str">
        <f>VLOOKUP(MONTH(Table2[[#This Row],[Date ]]),Months,2,0)</f>
        <v>January</v>
      </c>
      <c r="R110" s="257" t="b">
        <f>COUNTIFS(Table2[Unique],Table2[[#This Row],[Unique]])&gt;1</f>
        <v>0</v>
      </c>
      <c r="S110" s="257">
        <f>IF(Table2[[#This Row],[Status ]]="Solved",1,0)</f>
        <v>1</v>
      </c>
      <c r="T110" s="257">
        <f>IF(Table2[[#This Row],[Status ]]="ongoing",1,0)</f>
        <v>0</v>
      </c>
    </row>
    <row r="111" spans="1:20" x14ac:dyDescent="0.25">
      <c r="A111" s="262">
        <v>5014802624</v>
      </c>
      <c r="B111" s="269" t="str">
        <f>_xlfn.XLOOKUP(Table2[[#This Row],[K&amp;N REF ]],CAT_Details[Tracking Number],CAT_Details[S Ref],,0)</f>
        <v>20250110-S-70186</v>
      </c>
      <c r="C111" s="270">
        <f>_xlfn.XLOOKUP(Table2[[#This Row],[K&amp;N REF ]],CAT_Details[Tracking Number],CAT_Details[TO Ref],,0)</f>
        <v>20250110627323</v>
      </c>
      <c r="D111" s="270" t="str">
        <f>_xlfn.XLOOKUP(Table2[[#This Row],[K&amp;N REF ]],CAT_Details[Tracking Number],CAT_Details[Pickup Customer Name],,0)</f>
        <v>BorgWarner Blonie</v>
      </c>
      <c r="E111" s="271" t="str">
        <f>_xlfn.XLOOKUP(Table2[[#This Row],[K&amp;N REF ]],CAT_Details[Tracking Number],CAT_Details[Delivery Country Code],,0)</f>
        <v>GB</v>
      </c>
      <c r="F111" s="271" t="str">
        <f>_xlfn.XLOOKUP(Table2[[#This Row],[TO Ref]],CAT_Details[TO Ref],CAT_Details[Loc],,0)</f>
        <v>DX01-L5</v>
      </c>
      <c r="G111" s="257" t="s">
        <v>44</v>
      </c>
      <c r="H111" s="257" t="s">
        <v>42</v>
      </c>
      <c r="I111" s="280">
        <v>45677</v>
      </c>
      <c r="J111" s="257" t="s">
        <v>45</v>
      </c>
      <c r="K111" s="257" t="s">
        <v>50</v>
      </c>
      <c r="L111" s="280">
        <v>45677</v>
      </c>
      <c r="M111" s="257" t="str">
        <f>IF(Table2[[#This Row],[Resolve Date]]="","ONGOING","SOLVED")</f>
        <v>SOLVED</v>
      </c>
      <c r="N111" s="258" t="s">
        <v>55</v>
      </c>
      <c r="O111" s="257" t="str">
        <f>Table2[[#This Row],[K&amp;N REF ]]&amp;Table2[[#This Row],[Issue type ]]</f>
        <v>5014802624AMOUNT</v>
      </c>
      <c r="P111" s="257">
        <f>YEAR(Table2[[#This Row],[Date ]])</f>
        <v>2025</v>
      </c>
      <c r="Q111" s="257" t="str">
        <f>VLOOKUP(MONTH(Table2[[#This Row],[Date ]]),Months,2,0)</f>
        <v>January</v>
      </c>
      <c r="R111" s="257" t="b">
        <f>COUNTIFS(Table2[Unique],Table2[[#This Row],[Unique]])&gt;1</f>
        <v>0</v>
      </c>
      <c r="S111" s="257">
        <f>IF(Table2[[#This Row],[Status ]]="Solved",1,0)</f>
        <v>1</v>
      </c>
      <c r="T111" s="257">
        <f>IF(Table2[[#This Row],[Status ]]="ongoing",1,0)</f>
        <v>0</v>
      </c>
    </row>
    <row r="112" spans="1:20" x14ac:dyDescent="0.25">
      <c r="A112" s="262">
        <v>5014817920</v>
      </c>
      <c r="B112" s="269" t="str">
        <f>_xlfn.XLOOKUP(Table2[[#This Row],[K&amp;N REF ]],CAT_Details[Tracking Number],CAT_Details[S Ref],,0)</f>
        <v>20250114-S-70192</v>
      </c>
      <c r="C112" s="270">
        <f>_xlfn.XLOOKUP(Table2[[#This Row],[K&amp;N REF ]],CAT_Details[Tracking Number],CAT_Details[TO Ref],,0)</f>
        <v>20250113628948</v>
      </c>
      <c r="D112" s="270" t="str">
        <f>_xlfn.XLOOKUP(Table2[[#This Row],[K&amp;N REF ]],CAT_Details[Tracking Number],CAT_Details[Pickup Customer Name],,0)</f>
        <v>PEKM KABELTECHNIK S.R.O.</v>
      </c>
      <c r="E112" s="271" t="str">
        <f>_xlfn.XLOOKUP(Table2[[#This Row],[K&amp;N REF ]],CAT_Details[Tracking Number],CAT_Details[Delivery Country Code],,0)</f>
        <v>GB</v>
      </c>
      <c r="F112" s="271" t="str">
        <f>_xlfn.XLOOKUP(Table2[[#This Row],[TO Ref]],CAT_Details[TO Ref],CAT_Details[Loc],,0)</f>
        <v>DX01-L5</v>
      </c>
      <c r="G112" s="257" t="s">
        <v>38</v>
      </c>
      <c r="H112" s="257" t="s">
        <v>35</v>
      </c>
      <c r="I112" s="280">
        <v>45677</v>
      </c>
      <c r="J112" s="257" t="s">
        <v>26</v>
      </c>
      <c r="K112" s="257" t="s">
        <v>27</v>
      </c>
      <c r="L112" s="280">
        <v>45677</v>
      </c>
      <c r="M112" s="257" t="str">
        <f>IF(Table2[[#This Row],[Resolve Date]]="","ONGOING","SOLVED")</f>
        <v>SOLVED</v>
      </c>
      <c r="N112" s="258" t="s">
        <v>30</v>
      </c>
      <c r="O112" s="257" t="str">
        <f>Table2[[#This Row],[K&amp;N REF ]]&amp;Table2[[#This Row],[Issue type ]]</f>
        <v>5014817920NO LABELS</v>
      </c>
      <c r="P112" s="257">
        <f>YEAR(Table2[[#This Row],[Date ]])</f>
        <v>2025</v>
      </c>
      <c r="Q112" s="257" t="str">
        <f>VLOOKUP(MONTH(Table2[[#This Row],[Date ]]),Months,2,0)</f>
        <v>January</v>
      </c>
      <c r="R112" s="257" t="b">
        <f>COUNTIFS(Table2[Unique],Table2[[#This Row],[Unique]])&gt;1</f>
        <v>0</v>
      </c>
      <c r="S112" s="257">
        <f>IF(Table2[[#This Row],[Status ]]="Solved",1,0)</f>
        <v>1</v>
      </c>
      <c r="T112" s="257">
        <f>IF(Table2[[#This Row],[Status ]]="ongoing",1,0)</f>
        <v>0</v>
      </c>
    </row>
    <row r="113" spans="1:20" x14ac:dyDescent="0.25">
      <c r="A113" s="262">
        <v>5014802477</v>
      </c>
      <c r="B113" s="269" t="str">
        <f>_xlfn.XLOOKUP(Table2[[#This Row],[K&amp;N REF ]],CAT_Details[Tracking Number],CAT_Details[S Ref],,0)</f>
        <v>20250113-S-70267</v>
      </c>
      <c r="C113" s="270">
        <f>_xlfn.XLOOKUP(Table2[[#This Row],[K&amp;N REF ]],CAT_Details[Tracking Number],CAT_Details[TO Ref],,0)</f>
        <v>20250113628335</v>
      </c>
      <c r="D113" s="270" t="str">
        <f>_xlfn.XLOOKUP(Table2[[#This Row],[K&amp;N REF ]],CAT_Details[Tracking Number],CAT_Details[Pickup Customer Name],,0)</f>
        <v>PACOMA GMBH</v>
      </c>
      <c r="E113" s="271" t="str">
        <f>_xlfn.XLOOKUP(Table2[[#This Row],[K&amp;N REF ]],CAT_Details[Tracking Number],CAT_Details[Delivery Country Code],,0)</f>
        <v>GB</v>
      </c>
      <c r="F113" s="271">
        <f>_xlfn.XLOOKUP(Table2[[#This Row],[TO Ref]],CAT_Details[TO Ref],CAT_Details[Loc],,0)</f>
        <v>3402</v>
      </c>
      <c r="G113" s="257" t="s">
        <v>34</v>
      </c>
      <c r="H113" s="257" t="s">
        <v>35</v>
      </c>
      <c r="I113" s="280">
        <v>45677</v>
      </c>
      <c r="J113" s="257" t="s">
        <v>26</v>
      </c>
      <c r="K113" s="257" t="s">
        <v>32</v>
      </c>
      <c r="L113" s="280">
        <v>45677</v>
      </c>
      <c r="M113" s="257" t="str">
        <f>IF(Table2[[#This Row],[Resolve Date]]="","ONGOING","SOLVED")</f>
        <v>SOLVED</v>
      </c>
      <c r="N113" s="258" t="s">
        <v>30</v>
      </c>
      <c r="O113" s="257" t="str">
        <f>Table2[[#This Row],[K&amp;N REF ]]&amp;Table2[[#This Row],[Issue type ]]</f>
        <v>5014802477NO LABELS</v>
      </c>
      <c r="P113" s="257">
        <f>YEAR(Table2[[#This Row],[Date ]])</f>
        <v>2025</v>
      </c>
      <c r="Q113" s="257" t="str">
        <f>VLOOKUP(MONTH(Table2[[#This Row],[Date ]]),Months,2,0)</f>
        <v>January</v>
      </c>
      <c r="R113" s="257" t="b">
        <f>COUNTIFS(Table2[Unique],Table2[[#This Row],[Unique]])&gt;1</f>
        <v>0</v>
      </c>
      <c r="S113" s="257">
        <f>IF(Table2[[#This Row],[Status ]]="Solved",1,0)</f>
        <v>1</v>
      </c>
      <c r="T113" s="257">
        <f>IF(Table2[[#This Row],[Status ]]="ongoing",1,0)</f>
        <v>0</v>
      </c>
    </row>
    <row r="114" spans="1:20" x14ac:dyDescent="0.25">
      <c r="A114" s="262">
        <v>5014817896</v>
      </c>
      <c r="B114" s="269" t="str">
        <f>_xlfn.XLOOKUP(Table2[[#This Row],[K&amp;N REF ]],CAT_Details[Tracking Number],CAT_Details[S Ref],,0)</f>
        <v>20250114-S-70193</v>
      </c>
      <c r="C114" s="270">
        <f>_xlfn.XLOOKUP(Table2[[#This Row],[K&amp;N REF ]],CAT_Details[Tracking Number],CAT_Details[TO Ref],,0)</f>
        <v>20250114629284</v>
      </c>
      <c r="D114" s="270" t="str">
        <f>_xlfn.XLOOKUP(Table2[[#This Row],[K&amp;N REF ]],CAT_Details[Tracking Number],CAT_Details[Pickup Customer Name],,0)</f>
        <v>Contitech Fluid Automotive Romania</v>
      </c>
      <c r="E114" s="271" t="str">
        <f>_xlfn.XLOOKUP(Table2[[#This Row],[K&amp;N REF ]],CAT_Details[Tracking Number],CAT_Details[Delivery Country Code],,0)</f>
        <v>GB</v>
      </c>
      <c r="F114" s="271" t="str">
        <f>_xlfn.XLOOKUP(Table2[[#This Row],[TO Ref]],CAT_Details[TO Ref],CAT_Details[Loc],,0)</f>
        <v>No Loc</v>
      </c>
      <c r="G114" s="257" t="s">
        <v>34</v>
      </c>
      <c r="H114" s="257" t="s">
        <v>29</v>
      </c>
      <c r="I114" s="280">
        <v>45677</v>
      </c>
      <c r="J114" s="257" t="s">
        <v>26</v>
      </c>
      <c r="K114" s="257" t="s">
        <v>50</v>
      </c>
      <c r="L114" s="280">
        <v>45679</v>
      </c>
      <c r="M114" s="257" t="str">
        <f>IF(Table2[[#This Row],[Resolve Date]]="","ONGOING","SOLVED")</f>
        <v>SOLVED</v>
      </c>
      <c r="N114" s="258" t="s">
        <v>30</v>
      </c>
      <c r="O114" s="257" t="str">
        <f>Table2[[#This Row],[K&amp;N REF ]]&amp;Table2[[#This Row],[Issue type ]]</f>
        <v>5014817896DAMAGED LABEL</v>
      </c>
      <c r="P114" s="257">
        <f>YEAR(Table2[[#This Row],[Date ]])</f>
        <v>2025</v>
      </c>
      <c r="Q114" s="257" t="str">
        <f>VLOOKUP(MONTH(Table2[[#This Row],[Date ]]),Months,2,0)</f>
        <v>January</v>
      </c>
      <c r="R114" s="257" t="b">
        <f>COUNTIFS(Table2[Unique],Table2[[#This Row],[Unique]])&gt;1</f>
        <v>0</v>
      </c>
      <c r="S114" s="257">
        <f>IF(Table2[[#This Row],[Status ]]="Solved",1,0)</f>
        <v>1</v>
      </c>
      <c r="T114" s="257">
        <f>IF(Table2[[#This Row],[Status ]]="ongoing",1,0)</f>
        <v>0</v>
      </c>
    </row>
    <row r="115" spans="1:20" x14ac:dyDescent="0.25">
      <c r="A115" s="262">
        <v>5014802547</v>
      </c>
      <c r="B115" s="269" t="str">
        <f>_xlfn.XLOOKUP(Table2[[#This Row],[K&amp;N REF ]],CAT_Details[Tracking Number],CAT_Details[S Ref],,0)</f>
        <v>20250114-S-70062</v>
      </c>
      <c r="C115" s="270">
        <f>_xlfn.XLOOKUP(Table2[[#This Row],[K&amp;N REF ]],CAT_Details[Tracking Number],CAT_Details[TO Ref],,0)</f>
        <v>20250114629324</v>
      </c>
      <c r="D115" s="270" t="str">
        <f>_xlfn.XLOOKUP(Table2[[#This Row],[K&amp;N REF ]],CAT_Details[Tracking Number],CAT_Details[Pickup Customer Name],,0)</f>
        <v>Isselburg Guß- und Bearbeitung Gmbh</v>
      </c>
      <c r="E115" s="271" t="str">
        <f>_xlfn.XLOOKUP(Table2[[#This Row],[K&amp;N REF ]],CAT_Details[Tracking Number],CAT_Details[Delivery Country Code],,0)</f>
        <v>GB</v>
      </c>
      <c r="F115" s="271" t="str">
        <f>_xlfn.XLOOKUP(Table2[[#This Row],[TO Ref]],CAT_Details[TO Ref],CAT_Details[Loc],,0)</f>
        <v>No Loc</v>
      </c>
      <c r="G115" s="257" t="s">
        <v>34</v>
      </c>
      <c r="H115" s="257" t="s">
        <v>35</v>
      </c>
      <c r="I115" s="280">
        <v>45677</v>
      </c>
      <c r="J115" s="257" t="s">
        <v>26</v>
      </c>
      <c r="K115" s="257" t="s">
        <v>32</v>
      </c>
      <c r="L115" s="280">
        <v>45677</v>
      </c>
      <c r="M115" s="257" t="str">
        <f>IF(Table2[[#This Row],[Resolve Date]]="","ONGOING","SOLVED")</f>
        <v>SOLVED</v>
      </c>
      <c r="N115" s="258" t="s">
        <v>30</v>
      </c>
      <c r="O115" s="257" t="str">
        <f>Table2[[#This Row],[K&amp;N REF ]]&amp;Table2[[#This Row],[Issue type ]]</f>
        <v>5014802547NO LABELS</v>
      </c>
      <c r="P115" s="257">
        <f>YEAR(Table2[[#This Row],[Date ]])</f>
        <v>2025</v>
      </c>
      <c r="Q115" s="257" t="str">
        <f>VLOOKUP(MONTH(Table2[[#This Row],[Date ]]),Months,2,0)</f>
        <v>January</v>
      </c>
      <c r="R115" s="257" t="b">
        <f>COUNTIFS(Table2[Unique],Table2[[#This Row],[Unique]])&gt;1</f>
        <v>0</v>
      </c>
      <c r="S115" s="257">
        <f>IF(Table2[[#This Row],[Status ]]="Solved",1,0)</f>
        <v>1</v>
      </c>
      <c r="T115" s="257">
        <f>IF(Table2[[#This Row],[Status ]]="ongoing",1,0)</f>
        <v>0</v>
      </c>
    </row>
    <row r="116" spans="1:20" x14ac:dyDescent="0.25">
      <c r="A116" s="262">
        <v>5014818109</v>
      </c>
      <c r="B116" s="269" t="str">
        <f>_xlfn.XLOOKUP(Table2[[#This Row],[K&amp;N REF ]],CAT_Details[Tracking Number],CAT_Details[S Ref],,0)</f>
        <v>20250114-S-70202</v>
      </c>
      <c r="C116" s="270">
        <f>_xlfn.XLOOKUP(Table2[[#This Row],[K&amp;N REF ]],CAT_Details[Tracking Number],CAT_Details[TO Ref],,0)</f>
        <v>20250114629380</v>
      </c>
      <c r="D116" s="270" t="str">
        <f>_xlfn.XLOOKUP(Table2[[#This Row],[K&amp;N REF ]],CAT_Details[Tracking Number],CAT_Details[Pickup Customer Name],,0)</f>
        <v>TENNECO ZWICKAU GMBH</v>
      </c>
      <c r="E116" s="271" t="str">
        <f>_xlfn.XLOOKUP(Table2[[#This Row],[K&amp;N REF ]],CAT_Details[Tracking Number],CAT_Details[Delivery Country Code],,0)</f>
        <v>GB</v>
      </c>
      <c r="F116" s="271" t="str">
        <f>_xlfn.XLOOKUP(Table2[[#This Row],[TO Ref]],CAT_Details[TO Ref],CAT_Details[Loc],,0)</f>
        <v>DX01-L5</v>
      </c>
      <c r="G116" s="257" t="s">
        <v>34</v>
      </c>
      <c r="H116" s="257" t="s">
        <v>35</v>
      </c>
      <c r="I116" s="280">
        <v>45677</v>
      </c>
      <c r="J116" s="257" t="s">
        <v>26</v>
      </c>
      <c r="K116" s="257" t="s">
        <v>32</v>
      </c>
      <c r="L116" s="280">
        <v>45677</v>
      </c>
      <c r="M116" s="257" t="str">
        <f>IF(Table2[[#This Row],[Resolve Date]]="","ONGOING","SOLVED")</f>
        <v>SOLVED</v>
      </c>
      <c r="N116" s="258" t="s">
        <v>30</v>
      </c>
      <c r="O116" s="257" t="str">
        <f>Table2[[#This Row],[K&amp;N REF ]]&amp;Table2[[#This Row],[Issue type ]]</f>
        <v>5014818109NO LABELS</v>
      </c>
      <c r="P116" s="257">
        <f>YEAR(Table2[[#This Row],[Date ]])</f>
        <v>2025</v>
      </c>
      <c r="Q116" s="257" t="str">
        <f>VLOOKUP(MONTH(Table2[[#This Row],[Date ]]),Months,2,0)</f>
        <v>January</v>
      </c>
      <c r="R116" s="257" t="b">
        <f>COUNTIFS(Table2[Unique],Table2[[#This Row],[Unique]])&gt;1</f>
        <v>0</v>
      </c>
      <c r="S116" s="257">
        <f>IF(Table2[[#This Row],[Status ]]="Solved",1,0)</f>
        <v>1</v>
      </c>
      <c r="T116" s="257">
        <f>IF(Table2[[#This Row],[Status ]]="ongoing",1,0)</f>
        <v>0</v>
      </c>
    </row>
    <row r="117" spans="1:20" x14ac:dyDescent="0.25">
      <c r="A117" s="262">
        <v>5014802685</v>
      </c>
      <c r="B117" s="269" t="str">
        <f>_xlfn.XLOOKUP(Table2[[#This Row],[K&amp;N REF ]],CAT_Details[Tracking Number],CAT_Details[S Ref],,0)</f>
        <v>20250114-S-70089</v>
      </c>
      <c r="C117" s="270">
        <f>_xlfn.XLOOKUP(Table2[[#This Row],[K&amp;N REF ]],CAT_Details[Tracking Number],CAT_Details[TO Ref],,0)</f>
        <v>20250114629493</v>
      </c>
      <c r="D117" s="270" t="str">
        <f>_xlfn.XLOOKUP(Table2[[#This Row],[K&amp;N REF ]],CAT_Details[Tracking Number],CAT_Details[Pickup Customer Name],,0)</f>
        <v>FEDERAL-MOGUL NURNBERG GMBH, (AT GB</v>
      </c>
      <c r="E117" s="271" t="str">
        <f>_xlfn.XLOOKUP(Table2[[#This Row],[K&amp;N REF ]],CAT_Details[Tracking Number],CAT_Details[Delivery Country Code],,0)</f>
        <v>GB</v>
      </c>
      <c r="F117" s="271" t="str">
        <f>_xlfn.XLOOKUP(Table2[[#This Row],[TO Ref]],CAT_Details[TO Ref],CAT_Details[Loc],,0)</f>
        <v>No Loc</v>
      </c>
      <c r="G117" s="257" t="s">
        <v>34</v>
      </c>
      <c r="H117" s="257" t="s">
        <v>35</v>
      </c>
      <c r="I117" s="280">
        <v>45677</v>
      </c>
      <c r="J117" s="257" t="s">
        <v>26</v>
      </c>
      <c r="K117" s="257" t="s">
        <v>32</v>
      </c>
      <c r="L117" s="280">
        <v>45677</v>
      </c>
      <c r="M117" s="257" t="str">
        <f>IF(Table2[[#This Row],[Resolve Date]]="","ONGOING","SOLVED")</f>
        <v>SOLVED</v>
      </c>
      <c r="N117" s="258" t="s">
        <v>30</v>
      </c>
      <c r="O117" s="257" t="str">
        <f>Table2[[#This Row],[K&amp;N REF ]]&amp;Table2[[#This Row],[Issue type ]]</f>
        <v>5014802685NO LABELS</v>
      </c>
      <c r="P117" s="257">
        <f>YEAR(Table2[[#This Row],[Date ]])</f>
        <v>2025</v>
      </c>
      <c r="Q117" s="257" t="str">
        <f>VLOOKUP(MONTH(Table2[[#This Row],[Date ]]),Months,2,0)</f>
        <v>January</v>
      </c>
      <c r="R117" s="257" t="b">
        <f>COUNTIFS(Table2[Unique],Table2[[#This Row],[Unique]])&gt;1</f>
        <v>0</v>
      </c>
      <c r="S117" s="257">
        <f>IF(Table2[[#This Row],[Status ]]="Solved",1,0)</f>
        <v>1</v>
      </c>
      <c r="T117" s="257">
        <f>IF(Table2[[#This Row],[Status ]]="ongoing",1,0)</f>
        <v>0</v>
      </c>
    </row>
    <row r="118" spans="1:20" x14ac:dyDescent="0.25">
      <c r="A118" s="262">
        <v>5014849339</v>
      </c>
      <c r="B118" s="269" t="str">
        <f>_xlfn.XLOOKUP(Table2[[#This Row],[K&amp;N REF ]],CAT_Details[Tracking Number],CAT_Details[S Ref],,0)</f>
        <v>20250115-S-70211</v>
      </c>
      <c r="C118" s="270">
        <f>_xlfn.XLOOKUP(Table2[[#This Row],[K&amp;N REF ]],CAT_Details[Tracking Number],CAT_Details[TO Ref],,0)</f>
        <v>20250115630823</v>
      </c>
      <c r="D118" s="270" t="str">
        <f>_xlfn.XLOOKUP(Table2[[#This Row],[K&amp;N REF ]],CAT_Details[Tracking Number],CAT_Details[Pickup Customer Name],,0)</f>
        <v>FRITZ MEIER SYSTEMS GMBH</v>
      </c>
      <c r="E118" s="271" t="str">
        <f>_xlfn.XLOOKUP(Table2[[#This Row],[K&amp;N REF ]],CAT_Details[Tracking Number],CAT_Details[Delivery Country Code],,0)</f>
        <v>GB</v>
      </c>
      <c r="F118" s="271" t="str">
        <f>_xlfn.XLOOKUP(Table2[[#This Row],[TO Ref]],CAT_Details[TO Ref],CAT_Details[Loc],,0)</f>
        <v>No Loc</v>
      </c>
      <c r="G118" s="257" t="s">
        <v>34</v>
      </c>
      <c r="H118" s="257" t="s">
        <v>42</v>
      </c>
      <c r="I118" s="280">
        <v>45677</v>
      </c>
      <c r="J118" s="257" t="s">
        <v>41</v>
      </c>
      <c r="K118" s="257" t="s">
        <v>32</v>
      </c>
      <c r="L118" s="280">
        <v>45678</v>
      </c>
      <c r="M118" s="257" t="str">
        <f>IF(Table2[[#This Row],[Resolve Date]]="","ONGOING","SOLVED")</f>
        <v>SOLVED</v>
      </c>
      <c r="N118" s="258" t="s">
        <v>56</v>
      </c>
      <c r="O118" s="257" t="str">
        <f>Table2[[#This Row],[K&amp;N REF ]]&amp;Table2[[#This Row],[Issue type ]]</f>
        <v>5014849339AMOUNT</v>
      </c>
      <c r="P118" s="257">
        <f>YEAR(Table2[[#This Row],[Date ]])</f>
        <v>2025</v>
      </c>
      <c r="Q118" s="257" t="str">
        <f>VLOOKUP(MONTH(Table2[[#This Row],[Date ]]),Months,2,0)</f>
        <v>January</v>
      </c>
      <c r="R118" s="257" t="b">
        <f>COUNTIFS(Table2[Unique],Table2[[#This Row],[Unique]])&gt;1</f>
        <v>0</v>
      </c>
      <c r="S118" s="257">
        <f>IF(Table2[[#This Row],[Status ]]="Solved",1,0)</f>
        <v>1</v>
      </c>
      <c r="T118" s="257">
        <f>IF(Table2[[#This Row],[Status ]]="ongoing",1,0)</f>
        <v>0</v>
      </c>
    </row>
    <row r="119" spans="1:20" x14ac:dyDescent="0.25">
      <c r="A119" s="262">
        <v>5014817854</v>
      </c>
      <c r="B119" s="269" t="str">
        <f>_xlfn.XLOOKUP(Table2[[#This Row],[K&amp;N REF ]],CAT_Details[Tracking Number],CAT_Details[S Ref],,0)</f>
        <v>20250113-S-70327</v>
      </c>
      <c r="C119" s="270">
        <f>_xlfn.XLOOKUP(Table2[[#This Row],[K&amp;N REF ]],CAT_Details[Tracking Number],CAT_Details[TO Ref],,0)</f>
        <v>20250113628583</v>
      </c>
      <c r="D119" s="270" t="str">
        <f>_xlfn.XLOOKUP(Table2[[#This Row],[K&amp;N REF ]],CAT_Details[Tracking Number],CAT_Details[Pickup Customer Name],,0)</f>
        <v>Plastiques Poppelmann France</v>
      </c>
      <c r="E119" s="271" t="str">
        <f>_xlfn.XLOOKUP(Table2[[#This Row],[K&amp;N REF ]],CAT_Details[Tracking Number],CAT_Details[Delivery Country Code],,0)</f>
        <v>GB</v>
      </c>
      <c r="F119" s="271" t="str">
        <f>_xlfn.XLOOKUP(Table2[[#This Row],[TO Ref]],CAT_Details[TO Ref],CAT_Details[Loc],,0)</f>
        <v>OYL1</v>
      </c>
      <c r="G119" s="257" t="s">
        <v>36</v>
      </c>
      <c r="H119" s="257" t="s">
        <v>35</v>
      </c>
      <c r="I119" s="280">
        <v>45677</v>
      </c>
      <c r="J119" s="257" t="s">
        <v>26</v>
      </c>
      <c r="K119" s="257" t="s">
        <v>27</v>
      </c>
      <c r="L119" s="280">
        <v>45677</v>
      </c>
      <c r="M119" s="257" t="str">
        <f>IF(Table2[[#This Row],[Resolve Date]]="","ONGOING","SOLVED")</f>
        <v>SOLVED</v>
      </c>
      <c r="N119" s="258" t="s">
        <v>30</v>
      </c>
      <c r="O119" s="257" t="str">
        <f>Table2[[#This Row],[K&amp;N REF ]]&amp;Table2[[#This Row],[Issue type ]]</f>
        <v>5014817854NO LABELS</v>
      </c>
      <c r="P119" s="257">
        <f>YEAR(Table2[[#This Row],[Date ]])</f>
        <v>2025</v>
      </c>
      <c r="Q119" s="257" t="str">
        <f>VLOOKUP(MONTH(Table2[[#This Row],[Date ]]),Months,2,0)</f>
        <v>January</v>
      </c>
      <c r="R119" s="257" t="b">
        <f>COUNTIFS(Table2[Unique],Table2[[#This Row],[Unique]])&gt;1</f>
        <v>0</v>
      </c>
      <c r="S119" s="257">
        <f>IF(Table2[[#This Row],[Status ]]="Solved",1,0)</f>
        <v>1</v>
      </c>
      <c r="T119" s="257">
        <f>IF(Table2[[#This Row],[Status ]]="ongoing",1,0)</f>
        <v>0</v>
      </c>
    </row>
    <row r="120" spans="1:20" x14ac:dyDescent="0.25">
      <c r="A120" s="262">
        <v>5014817458</v>
      </c>
      <c r="B120" s="269" t="str">
        <f>_xlfn.XLOOKUP(Table2[[#This Row],[K&amp;N REF ]],CAT_Details[Tracking Number],CAT_Details[S Ref],,0)</f>
        <v>20250114-S-70191</v>
      </c>
      <c r="C120" s="270">
        <f>_xlfn.XLOOKUP(Table2[[#This Row],[K&amp;N REF ]],CAT_Details[Tracking Number],CAT_Details[TO Ref],,0)</f>
        <v>20250114629563</v>
      </c>
      <c r="D120" s="270" t="str">
        <f>_xlfn.XLOOKUP(Table2[[#This Row],[K&amp;N REF ]],CAT_Details[Tracking Number],CAT_Details[Pickup Customer Name],,0)</f>
        <v>FONTANA LUIGI S.P.A.</v>
      </c>
      <c r="E120" s="271" t="str">
        <f>_xlfn.XLOOKUP(Table2[[#This Row],[K&amp;N REF ]],CAT_Details[Tracking Number],CAT_Details[Delivery Country Code],,0)</f>
        <v>GB</v>
      </c>
      <c r="F120" s="271" t="str">
        <f>_xlfn.XLOOKUP(Table2[[#This Row],[TO Ref]],CAT_Details[TO Ref],CAT_Details[Loc],,0)</f>
        <v>OYL1</v>
      </c>
      <c r="G120" s="257" t="s">
        <v>24</v>
      </c>
      <c r="H120" s="257" t="s">
        <v>49</v>
      </c>
      <c r="I120" s="280">
        <v>45678</v>
      </c>
      <c r="J120" s="257" t="s">
        <v>26</v>
      </c>
      <c r="K120" s="257" t="s">
        <v>32</v>
      </c>
      <c r="L120" s="280">
        <v>45678</v>
      </c>
      <c r="M120" s="257" t="str">
        <f>IF(Table2[[#This Row],[Resolve Date]]="","ONGOING","SOLVED")</f>
        <v>SOLVED</v>
      </c>
      <c r="N120" s="258" t="s">
        <v>30</v>
      </c>
      <c r="O120" s="257" t="str">
        <f>Table2[[#This Row],[K&amp;N REF ]]&amp;Table2[[#This Row],[Issue type ]]</f>
        <v>5014817458XX LABELS</v>
      </c>
      <c r="P120" s="257">
        <f>YEAR(Table2[[#This Row],[Date ]])</f>
        <v>2025</v>
      </c>
      <c r="Q120" s="257" t="str">
        <f>VLOOKUP(MONTH(Table2[[#This Row],[Date ]]),Months,2,0)</f>
        <v>January</v>
      </c>
      <c r="R120" s="257" t="b">
        <f>COUNTIFS(Table2[Unique],Table2[[#This Row],[Unique]])&gt;1</f>
        <v>0</v>
      </c>
      <c r="S120" s="257">
        <f>IF(Table2[[#This Row],[Status ]]="Solved",1,0)</f>
        <v>1</v>
      </c>
      <c r="T120" s="257">
        <f>IF(Table2[[#This Row],[Status ]]="ongoing",1,0)</f>
        <v>0</v>
      </c>
    </row>
    <row r="121" spans="1:20" x14ac:dyDescent="0.25">
      <c r="A121" s="262">
        <v>5014817713</v>
      </c>
      <c r="B121" s="269" t="str">
        <f>_xlfn.XLOOKUP(Table2[[#This Row],[K&amp;N REF ]],CAT_Details[Tracking Number],CAT_Details[S Ref],,0)</f>
        <v>20250114-S-70188</v>
      </c>
      <c r="C121" s="270">
        <f>_xlfn.XLOOKUP(Table2[[#This Row],[K&amp;N REF ]],CAT_Details[Tracking Number],CAT_Details[TO Ref],,0)</f>
        <v>20250114629640</v>
      </c>
      <c r="D121" s="270" t="str">
        <f>_xlfn.XLOOKUP(Table2[[#This Row],[K&amp;N REF ]],CAT_Details[Tracking Number],CAT_Details[Pickup Customer Name],,0)</f>
        <v>FONTANA LUIGI S.P.A.</v>
      </c>
      <c r="E121" s="271" t="str">
        <f>_xlfn.XLOOKUP(Table2[[#This Row],[K&amp;N REF ]],CAT_Details[Tracking Number],CAT_Details[Delivery Country Code],,0)</f>
        <v>GB</v>
      </c>
      <c r="F121" s="271" t="str">
        <f>_xlfn.XLOOKUP(Table2[[#This Row],[TO Ref]],CAT_Details[TO Ref],CAT_Details[Loc],,0)</f>
        <v>OYL1</v>
      </c>
      <c r="G121" s="257" t="s">
        <v>24</v>
      </c>
      <c r="H121" s="257" t="s">
        <v>49</v>
      </c>
      <c r="I121" s="280">
        <v>45678</v>
      </c>
      <c r="J121" s="257" t="s">
        <v>26</v>
      </c>
      <c r="K121" s="257" t="s">
        <v>32</v>
      </c>
      <c r="L121" s="280">
        <v>45678</v>
      </c>
      <c r="M121" s="257" t="str">
        <f>IF(Table2[[#This Row],[Resolve Date]]="","ONGOING","SOLVED")</f>
        <v>SOLVED</v>
      </c>
      <c r="N121" s="258" t="s">
        <v>30</v>
      </c>
      <c r="O121" s="257" t="str">
        <f>Table2[[#This Row],[K&amp;N REF ]]&amp;Table2[[#This Row],[Issue type ]]</f>
        <v>5014817713XX LABELS</v>
      </c>
      <c r="P121" s="257">
        <f>YEAR(Table2[[#This Row],[Date ]])</f>
        <v>2025</v>
      </c>
      <c r="Q121" s="257" t="str">
        <f>VLOOKUP(MONTH(Table2[[#This Row],[Date ]]),Months,2,0)</f>
        <v>January</v>
      </c>
      <c r="R121" s="257" t="b">
        <f>COUNTIFS(Table2[Unique],Table2[[#This Row],[Unique]])&gt;1</f>
        <v>0</v>
      </c>
      <c r="S121" s="257">
        <f>IF(Table2[[#This Row],[Status ]]="Solved",1,0)</f>
        <v>1</v>
      </c>
      <c r="T121" s="257">
        <f>IF(Table2[[#This Row],[Status ]]="ongoing",1,0)</f>
        <v>0</v>
      </c>
    </row>
    <row r="122" spans="1:20" x14ac:dyDescent="0.25">
      <c r="A122" s="262">
        <v>5014802744</v>
      </c>
      <c r="B122" s="269" t="str">
        <f>_xlfn.XLOOKUP(Table2[[#This Row],[K&amp;N REF ]],CAT_Details[Tracking Number],CAT_Details[S Ref],,0)</f>
        <v>20250109-S-70448</v>
      </c>
      <c r="C122" s="270">
        <f>_xlfn.XLOOKUP(Table2[[#This Row],[K&amp;N REF ]],CAT_Details[Tracking Number],CAT_Details[TO Ref],,0)</f>
        <v>20250109626294</v>
      </c>
      <c r="D122" s="270" t="str">
        <f>_xlfn.XLOOKUP(Table2[[#This Row],[K&amp;N REF ]],CAT_Details[Tracking Number],CAT_Details[Pickup Customer Name],,0)</f>
        <v>Sanden Logistic Poland</v>
      </c>
      <c r="E122" s="271" t="str">
        <f>_xlfn.XLOOKUP(Table2[[#This Row],[K&amp;N REF ]],CAT_Details[Tracking Number],CAT_Details[Delivery Country Code],,0)</f>
        <v>GB</v>
      </c>
      <c r="F122" s="271" t="str">
        <f>_xlfn.XLOOKUP(Table2[[#This Row],[TO Ref]],CAT_Details[TO Ref],CAT_Details[Loc],,0)</f>
        <v>No Loc</v>
      </c>
      <c r="G122" s="257" t="s">
        <v>44</v>
      </c>
      <c r="H122" s="257" t="s">
        <v>42</v>
      </c>
      <c r="I122" s="280">
        <v>45678</v>
      </c>
      <c r="J122" s="257" t="s">
        <v>45</v>
      </c>
      <c r="K122" s="257" t="s">
        <v>32</v>
      </c>
      <c r="L122" s="280">
        <v>45678</v>
      </c>
      <c r="M122" s="257" t="str">
        <f>IF(Table2[[#This Row],[Resolve Date]]="","ONGOING","SOLVED")</f>
        <v>SOLVED</v>
      </c>
      <c r="N122" s="258" t="s">
        <v>57</v>
      </c>
      <c r="O122" s="257" t="str">
        <f>Table2[[#This Row],[K&amp;N REF ]]&amp;Table2[[#This Row],[Issue type ]]</f>
        <v>5014802744AMOUNT</v>
      </c>
      <c r="P122" s="257">
        <f>YEAR(Table2[[#This Row],[Date ]])</f>
        <v>2025</v>
      </c>
      <c r="Q122" s="257" t="str">
        <f>VLOOKUP(MONTH(Table2[[#This Row],[Date ]]),Months,2,0)</f>
        <v>January</v>
      </c>
      <c r="R122" s="257" t="b">
        <f>COUNTIFS(Table2[Unique],Table2[[#This Row],[Unique]])&gt;1</f>
        <v>0</v>
      </c>
      <c r="S122" s="257">
        <f>IF(Table2[[#This Row],[Status ]]="Solved",1,0)</f>
        <v>1</v>
      </c>
      <c r="T122" s="257">
        <f>IF(Table2[[#This Row],[Status ]]="ongoing",1,0)</f>
        <v>0</v>
      </c>
    </row>
    <row r="123" spans="1:20" x14ac:dyDescent="0.25">
      <c r="A123" s="262">
        <v>5014802739</v>
      </c>
      <c r="B123" s="269" t="str">
        <f>_xlfn.XLOOKUP(Table2[[#This Row],[K&amp;N REF ]],CAT_Details[Tracking Number],CAT_Details[S Ref],,0)</f>
        <v>20250110-S-70185</v>
      </c>
      <c r="C123" s="270">
        <f>_xlfn.XLOOKUP(Table2[[#This Row],[K&amp;N REF ]],CAT_Details[Tracking Number],CAT_Details[TO Ref],,0)</f>
        <v>20250110627486</v>
      </c>
      <c r="D123" s="270" t="str">
        <f>_xlfn.XLOOKUP(Table2[[#This Row],[K&amp;N REF ]],CAT_Details[Tracking Number],CAT_Details[Pickup Customer Name],,0)</f>
        <v>KONGSBERG AUTOMOTIVE ASA</v>
      </c>
      <c r="E123" s="271" t="str">
        <f>_xlfn.XLOOKUP(Table2[[#This Row],[K&amp;N REF ]],CAT_Details[Tracking Number],CAT_Details[Delivery Country Code],,0)</f>
        <v>GB</v>
      </c>
      <c r="F123" s="271">
        <f>_xlfn.XLOOKUP(Table2[[#This Row],[TO Ref]],CAT_Details[TO Ref],CAT_Details[Loc],,0)</f>
        <v>3402</v>
      </c>
      <c r="G123" s="257" t="s">
        <v>44</v>
      </c>
      <c r="H123" s="257" t="s">
        <v>35</v>
      </c>
      <c r="I123" s="280">
        <v>45678</v>
      </c>
      <c r="J123" s="257" t="s">
        <v>26</v>
      </c>
      <c r="K123" s="257" t="s">
        <v>32</v>
      </c>
      <c r="L123" s="280">
        <v>45678</v>
      </c>
      <c r="M123" s="257" t="str">
        <f>IF(Table2[[#This Row],[Resolve Date]]="","ONGOING","SOLVED")</f>
        <v>SOLVED</v>
      </c>
      <c r="N123" s="258" t="s">
        <v>30</v>
      </c>
      <c r="O123" s="257" t="str">
        <f>Table2[[#This Row],[K&amp;N REF ]]&amp;Table2[[#This Row],[Issue type ]]</f>
        <v>5014802739NO LABELS</v>
      </c>
      <c r="P123" s="257">
        <f>YEAR(Table2[[#This Row],[Date ]])</f>
        <v>2025</v>
      </c>
      <c r="Q123" s="257" t="str">
        <f>VLOOKUP(MONTH(Table2[[#This Row],[Date ]]),Months,2,0)</f>
        <v>January</v>
      </c>
      <c r="R123" s="257" t="b">
        <f>COUNTIFS(Table2[Unique],Table2[[#This Row],[Unique]])&gt;1</f>
        <v>0</v>
      </c>
      <c r="S123" s="257">
        <f>IF(Table2[[#This Row],[Status ]]="Solved",1,0)</f>
        <v>1</v>
      </c>
      <c r="T123" s="257">
        <f>IF(Table2[[#This Row],[Status ]]="ongoing",1,0)</f>
        <v>0</v>
      </c>
    </row>
    <row r="124" spans="1:20" x14ac:dyDescent="0.25">
      <c r="A124" s="262">
        <v>5014832554</v>
      </c>
      <c r="B124" s="269" t="str">
        <f>_xlfn.XLOOKUP(Table2[[#This Row],[K&amp;N REF ]],CAT_Details[Tracking Number],CAT_Details[S Ref],,0)</f>
        <v>20250110-S-70503</v>
      </c>
      <c r="C124" s="270">
        <f>_xlfn.XLOOKUP(Table2[[#This Row],[K&amp;N REF ]],CAT_Details[Tracking Number],CAT_Details[TO Ref],,0)</f>
        <v>20250110627837</v>
      </c>
      <c r="D124" s="270" t="str">
        <f>_xlfn.XLOOKUP(Table2[[#This Row],[K&amp;N REF ]],CAT_Details[Tracking Number],CAT_Details[Pickup Customer Name],,0)</f>
        <v>Denso Magyarorszag Kft</v>
      </c>
      <c r="E124" s="271" t="str">
        <f>_xlfn.XLOOKUP(Table2[[#This Row],[K&amp;N REF ]],CAT_Details[Tracking Number],CAT_Details[Delivery Country Code],,0)</f>
        <v>GB</v>
      </c>
      <c r="F124" s="271" t="str">
        <f>_xlfn.XLOOKUP(Table2[[#This Row],[TO Ref]],CAT_Details[TO Ref],CAT_Details[Loc],,0)</f>
        <v>DX01-L5</v>
      </c>
      <c r="G124" s="257" t="s">
        <v>44</v>
      </c>
      <c r="H124" s="257" t="s">
        <v>31</v>
      </c>
      <c r="I124" s="280">
        <v>45678</v>
      </c>
      <c r="J124" s="257" t="s">
        <v>26</v>
      </c>
      <c r="K124" s="257" t="s">
        <v>32</v>
      </c>
      <c r="L124" s="280">
        <v>45678</v>
      </c>
      <c r="M124" s="257" t="str">
        <f>IF(Table2[[#This Row],[Resolve Date]]="","ONGOING","SOLVED")</f>
        <v>SOLVED</v>
      </c>
      <c r="N124" s="258" t="s">
        <v>30</v>
      </c>
      <c r="O124" s="257" t="str">
        <f>Table2[[#This Row],[K&amp;N REF ]]&amp;Table2[[#This Row],[Issue type ]]</f>
        <v>5014832554MISSING LABELS ON SOME UNITS</v>
      </c>
      <c r="P124" s="257">
        <f>YEAR(Table2[[#This Row],[Date ]])</f>
        <v>2025</v>
      </c>
      <c r="Q124" s="257" t="str">
        <f>VLOOKUP(MONTH(Table2[[#This Row],[Date ]]),Months,2,0)</f>
        <v>January</v>
      </c>
      <c r="R124" s="257" t="b">
        <f>COUNTIFS(Table2[Unique],Table2[[#This Row],[Unique]])&gt;1</f>
        <v>0</v>
      </c>
      <c r="S124" s="257">
        <f>IF(Table2[[#This Row],[Status ]]="Solved",1,0)</f>
        <v>1</v>
      </c>
      <c r="T124" s="257">
        <f>IF(Table2[[#This Row],[Status ]]="ongoing",1,0)</f>
        <v>0</v>
      </c>
    </row>
    <row r="125" spans="1:20" x14ac:dyDescent="0.25">
      <c r="A125" s="262">
        <v>5014817684</v>
      </c>
      <c r="B125" s="269" t="str">
        <f>_xlfn.XLOOKUP(Table2[[#This Row],[K&amp;N REF ]],CAT_Details[Tracking Number],CAT_Details[S Ref],,0)</f>
        <v>20250113-S-70403</v>
      </c>
      <c r="C125" s="270">
        <f>_xlfn.XLOOKUP(Table2[[#This Row],[K&amp;N REF ]],CAT_Details[Tracking Number],CAT_Details[TO Ref],,0)</f>
        <v>20250113628508</v>
      </c>
      <c r="D125" s="270" t="str">
        <f>_xlfn.XLOOKUP(Table2[[#This Row],[K&amp;N REF ]],CAT_Details[Tracking Number],CAT_Details[Pickup Customer Name],,0)</f>
        <v>Sanden Logistics Poland</v>
      </c>
      <c r="E125" s="271" t="str">
        <f>_xlfn.XLOOKUP(Table2[[#This Row],[K&amp;N REF ]],CAT_Details[Tracking Number],CAT_Details[Delivery Country Code],,0)</f>
        <v>GB</v>
      </c>
      <c r="F125" s="271" t="str">
        <f>_xlfn.XLOOKUP(Table2[[#This Row],[TO Ref]],CAT_Details[TO Ref],CAT_Details[Loc],,0)</f>
        <v>No Loc</v>
      </c>
      <c r="G125" s="257" t="s">
        <v>44</v>
      </c>
      <c r="H125" s="257" t="s">
        <v>35</v>
      </c>
      <c r="I125" s="280">
        <v>45678</v>
      </c>
      <c r="J125" s="257" t="s">
        <v>26</v>
      </c>
      <c r="K125" s="257" t="s">
        <v>32</v>
      </c>
      <c r="L125" s="280">
        <v>45678</v>
      </c>
      <c r="M125" s="257" t="str">
        <f>IF(Table2[[#This Row],[Resolve Date]]="","ONGOING","SOLVED")</f>
        <v>SOLVED</v>
      </c>
      <c r="N125" s="258" t="s">
        <v>30</v>
      </c>
      <c r="O125" s="257" t="str">
        <f>Table2[[#This Row],[K&amp;N REF ]]&amp;Table2[[#This Row],[Issue type ]]</f>
        <v>5014817684NO LABELS</v>
      </c>
      <c r="P125" s="257">
        <f>YEAR(Table2[[#This Row],[Date ]])</f>
        <v>2025</v>
      </c>
      <c r="Q125" s="257" t="str">
        <f>VLOOKUP(MONTH(Table2[[#This Row],[Date ]]),Months,2,0)</f>
        <v>January</v>
      </c>
      <c r="R125" s="257" t="b">
        <f>COUNTIFS(Table2[Unique],Table2[[#This Row],[Unique]])&gt;1</f>
        <v>0</v>
      </c>
      <c r="S125" s="257">
        <f>IF(Table2[[#This Row],[Status ]]="Solved",1,0)</f>
        <v>1</v>
      </c>
      <c r="T125" s="257">
        <f>IF(Table2[[#This Row],[Status ]]="ongoing",1,0)</f>
        <v>0</v>
      </c>
    </row>
    <row r="126" spans="1:20" x14ac:dyDescent="0.25">
      <c r="A126" s="262">
        <v>5014817983</v>
      </c>
      <c r="B126" s="269" t="str">
        <f>_xlfn.XLOOKUP(Table2[[#This Row],[K&amp;N REF ]],CAT_Details[Tracking Number],CAT_Details[S Ref],,0)</f>
        <v>20250113-S-70262</v>
      </c>
      <c r="C126" s="270">
        <f>_xlfn.XLOOKUP(Table2[[#This Row],[K&amp;N REF ]],CAT_Details[Tracking Number],CAT_Details[TO Ref],,0)</f>
        <v>20250113628364</v>
      </c>
      <c r="D126" s="270" t="str">
        <f>_xlfn.XLOOKUP(Table2[[#This Row],[K&amp;N REF ]],CAT_Details[Tracking Number],CAT_Details[Pickup Customer Name],,0)</f>
        <v>Mahle Behr Berga GmbH</v>
      </c>
      <c r="E126" s="271" t="str">
        <f>_xlfn.XLOOKUP(Table2[[#This Row],[K&amp;N REF ]],CAT_Details[Tracking Number],CAT_Details[Delivery Country Code],,0)</f>
        <v>GB</v>
      </c>
      <c r="F126" s="271" t="str">
        <f>_xlfn.XLOOKUP(Table2[[#This Row],[TO Ref]],CAT_Details[TO Ref],CAT_Details[Loc],,0)</f>
        <v>No Loc</v>
      </c>
      <c r="G126" s="257" t="s">
        <v>34</v>
      </c>
      <c r="H126" s="257" t="s">
        <v>49</v>
      </c>
      <c r="I126" s="280">
        <v>45678</v>
      </c>
      <c r="J126" s="257" t="s">
        <v>26</v>
      </c>
      <c r="K126" s="257" t="s">
        <v>32</v>
      </c>
      <c r="L126" s="280">
        <v>45678</v>
      </c>
      <c r="M126" s="257" t="str">
        <f>IF(Table2[[#This Row],[Resolve Date]]="","ONGOING","SOLVED")</f>
        <v>SOLVED</v>
      </c>
      <c r="N126" s="258" t="s">
        <v>30</v>
      </c>
      <c r="O126" s="257" t="str">
        <f>Table2[[#This Row],[K&amp;N REF ]]&amp;Table2[[#This Row],[Issue type ]]</f>
        <v>5014817983XX LABELS</v>
      </c>
      <c r="P126" s="257">
        <f>YEAR(Table2[[#This Row],[Date ]])</f>
        <v>2025</v>
      </c>
      <c r="Q126" s="257" t="str">
        <f>VLOOKUP(MONTH(Table2[[#This Row],[Date ]]),Months,2,0)</f>
        <v>January</v>
      </c>
      <c r="R126" s="257" t="b">
        <f>COUNTIFS(Table2[Unique],Table2[[#This Row],[Unique]])&gt;1</f>
        <v>0</v>
      </c>
      <c r="S126" s="257">
        <f>IF(Table2[[#This Row],[Status ]]="Solved",1,0)</f>
        <v>1</v>
      </c>
      <c r="T126" s="257">
        <f>IF(Table2[[#This Row],[Status ]]="ongoing",1,0)</f>
        <v>0</v>
      </c>
    </row>
    <row r="127" spans="1:20" x14ac:dyDescent="0.25">
      <c r="A127" s="262">
        <v>5014832812</v>
      </c>
      <c r="B127" s="269" t="str">
        <f>_xlfn.XLOOKUP(Table2[[#This Row],[K&amp;N REF ]],CAT_Details[Tracking Number],CAT_Details[S Ref],,0)</f>
        <v>20250116-S-70063</v>
      </c>
      <c r="C127" s="270">
        <f>_xlfn.XLOOKUP(Table2[[#This Row],[K&amp;N REF ]],CAT_Details[Tracking Number],CAT_Details[TO Ref],,0)</f>
        <v>20250114629303</v>
      </c>
      <c r="D127" s="270" t="str">
        <f>_xlfn.XLOOKUP(Table2[[#This Row],[K&amp;N REF ]],CAT_Details[Tracking Number],CAT_Details[Pickup Customer Name],,0)</f>
        <v>DONALDSON POLSKA SP. Z.O.O</v>
      </c>
      <c r="E127" s="271" t="str">
        <f>_xlfn.XLOOKUP(Table2[[#This Row],[K&amp;N REF ]],CAT_Details[Tracking Number],CAT_Details[Delivery Country Code],,0)</f>
        <v>GB</v>
      </c>
      <c r="F127" s="271" t="str">
        <f>_xlfn.XLOOKUP(Table2[[#This Row],[TO Ref]],CAT_Details[TO Ref],CAT_Details[Loc],,0)</f>
        <v>DX01-L5</v>
      </c>
      <c r="G127" s="257" t="s">
        <v>34</v>
      </c>
      <c r="H127" s="257" t="s">
        <v>35</v>
      </c>
      <c r="I127" s="280">
        <v>45678</v>
      </c>
      <c r="J127" s="257" t="s">
        <v>26</v>
      </c>
      <c r="K127" s="257" t="s">
        <v>32</v>
      </c>
      <c r="L127" s="280">
        <v>45678</v>
      </c>
      <c r="M127" s="257" t="str">
        <f>IF(Table2[[#This Row],[Resolve Date]]="","ONGOING","SOLVED")</f>
        <v>SOLVED</v>
      </c>
      <c r="N127" s="258" t="s">
        <v>30</v>
      </c>
      <c r="O127" s="257" t="str">
        <f>Table2[[#This Row],[K&amp;N REF ]]&amp;Table2[[#This Row],[Issue type ]]</f>
        <v>5014832812NO LABELS</v>
      </c>
      <c r="P127" s="257">
        <f>YEAR(Table2[[#This Row],[Date ]])</f>
        <v>2025</v>
      </c>
      <c r="Q127" s="257" t="str">
        <f>VLOOKUP(MONTH(Table2[[#This Row],[Date ]]),Months,2,0)</f>
        <v>January</v>
      </c>
      <c r="R127" s="257" t="b">
        <f>COUNTIFS(Table2[Unique],Table2[[#This Row],[Unique]])&gt;1</f>
        <v>0</v>
      </c>
      <c r="S127" s="257">
        <f>IF(Table2[[#This Row],[Status ]]="Solved",1,0)</f>
        <v>1</v>
      </c>
      <c r="T127" s="257">
        <f>IF(Table2[[#This Row],[Status ]]="ongoing",1,0)</f>
        <v>0</v>
      </c>
    </row>
    <row r="128" spans="1:20" x14ac:dyDescent="0.25">
      <c r="A128" s="262">
        <v>5014832429</v>
      </c>
      <c r="B128" s="269" t="str">
        <f>_xlfn.XLOOKUP(Table2[[#This Row],[K&amp;N REF ]],CAT_Details[Tracking Number],CAT_Details[S Ref],,0)</f>
        <v>20250115-S-70268</v>
      </c>
      <c r="C128" s="270">
        <f>_xlfn.XLOOKUP(Table2[[#This Row],[K&amp;N REF ]],CAT_Details[Tracking Number],CAT_Details[TO Ref],,0)</f>
        <v>20250114629754</v>
      </c>
      <c r="D128" s="270" t="str">
        <f>_xlfn.XLOOKUP(Table2[[#This Row],[K&amp;N REF ]],CAT_Details[Tracking Number],CAT_Details[Pickup Customer Name],,0)</f>
        <v>Dichtungstechnik G. Bruss GmbH &amp; Co. KG</v>
      </c>
      <c r="E128" s="271" t="str">
        <f>_xlfn.XLOOKUP(Table2[[#This Row],[K&amp;N REF ]],CAT_Details[Tracking Number],CAT_Details[Delivery Country Code],,0)</f>
        <v>GB</v>
      </c>
      <c r="F128" s="271" t="str">
        <f>_xlfn.XLOOKUP(Table2[[#This Row],[TO Ref]],CAT_Details[TO Ref],CAT_Details[Loc],,0)</f>
        <v>No Loc</v>
      </c>
      <c r="G128" s="257" t="s">
        <v>34</v>
      </c>
      <c r="H128" s="257" t="s">
        <v>35</v>
      </c>
      <c r="I128" s="280">
        <v>45678</v>
      </c>
      <c r="J128" s="257" t="s">
        <v>26</v>
      </c>
      <c r="K128" s="257" t="s">
        <v>32</v>
      </c>
      <c r="L128" s="280">
        <v>45678</v>
      </c>
      <c r="M128" s="257" t="str">
        <f>IF(Table2[[#This Row],[Resolve Date]]="","ONGOING","SOLVED")</f>
        <v>SOLVED</v>
      </c>
      <c r="N128" s="258" t="s">
        <v>30</v>
      </c>
      <c r="O128" s="257" t="str">
        <f>Table2[[#This Row],[K&amp;N REF ]]&amp;Table2[[#This Row],[Issue type ]]</f>
        <v>5014832429NO LABELS</v>
      </c>
      <c r="P128" s="257">
        <f>YEAR(Table2[[#This Row],[Date ]])</f>
        <v>2025</v>
      </c>
      <c r="Q128" s="257" t="str">
        <f>VLOOKUP(MONTH(Table2[[#This Row],[Date ]]),Months,2,0)</f>
        <v>January</v>
      </c>
      <c r="R128" s="257" t="b">
        <f>COUNTIFS(Table2[Unique],Table2[[#This Row],[Unique]])&gt;1</f>
        <v>0</v>
      </c>
      <c r="S128" s="257">
        <f>IF(Table2[[#This Row],[Status ]]="Solved",1,0)</f>
        <v>1</v>
      </c>
      <c r="T128" s="257">
        <f>IF(Table2[[#This Row],[Status ]]="ongoing",1,0)</f>
        <v>0</v>
      </c>
    </row>
    <row r="129" spans="1:20" x14ac:dyDescent="0.25">
      <c r="A129" s="262">
        <v>5014832815</v>
      </c>
      <c r="B129" s="269" t="str">
        <f>_xlfn.XLOOKUP(Table2[[#This Row],[K&amp;N REF ]],CAT_Details[Tracking Number],CAT_Details[S Ref],,0)</f>
        <v>20250115-S-70144</v>
      </c>
      <c r="C129" s="270">
        <f>_xlfn.XLOOKUP(Table2[[#This Row],[K&amp;N REF ]],CAT_Details[Tracking Number],CAT_Details[TO Ref],,0)</f>
        <v>20250115630349</v>
      </c>
      <c r="D129" s="270" t="str">
        <f>_xlfn.XLOOKUP(Table2[[#This Row],[K&amp;N REF ]],CAT_Details[Tracking Number],CAT_Details[Pickup Customer Name],,0)</f>
        <v>Federal Mogul Valvetrain GmbH</v>
      </c>
      <c r="E129" s="271" t="str">
        <f>_xlfn.XLOOKUP(Table2[[#This Row],[K&amp;N REF ]],CAT_Details[Tracking Number],CAT_Details[Delivery Country Code],,0)</f>
        <v>GB</v>
      </c>
      <c r="F129" s="271" t="str">
        <f>_xlfn.XLOOKUP(Table2[[#This Row],[TO Ref]],CAT_Details[TO Ref],CAT_Details[Loc],,0)</f>
        <v>DX01-L5</v>
      </c>
      <c r="G129" s="257" t="s">
        <v>34</v>
      </c>
      <c r="H129" s="257" t="s">
        <v>29</v>
      </c>
      <c r="I129" s="280">
        <v>45678</v>
      </c>
      <c r="J129" s="257" t="s">
        <v>26</v>
      </c>
      <c r="K129" s="257" t="s">
        <v>27</v>
      </c>
      <c r="L129" s="280">
        <v>45678</v>
      </c>
      <c r="M129" s="257" t="str">
        <f>IF(Table2[[#This Row],[Resolve Date]]="","ONGOING","SOLVED")</f>
        <v>SOLVED</v>
      </c>
      <c r="N129" s="258" t="s">
        <v>30</v>
      </c>
      <c r="O129" s="257" t="str">
        <f>Table2[[#This Row],[K&amp;N REF ]]&amp;Table2[[#This Row],[Issue type ]]</f>
        <v>5014832815DAMAGED LABEL</v>
      </c>
      <c r="P129" s="257">
        <f>YEAR(Table2[[#This Row],[Date ]])</f>
        <v>2025</v>
      </c>
      <c r="Q129" s="257" t="str">
        <f>VLOOKUP(MONTH(Table2[[#This Row],[Date ]]),Months,2,0)</f>
        <v>January</v>
      </c>
      <c r="R129" s="257" t="b">
        <f>COUNTIFS(Table2[Unique],Table2[[#This Row],[Unique]])&gt;1</f>
        <v>0</v>
      </c>
      <c r="S129" s="257">
        <f>IF(Table2[[#This Row],[Status ]]="Solved",1,0)</f>
        <v>1</v>
      </c>
      <c r="T129" s="257">
        <f>IF(Table2[[#This Row],[Status ]]="ongoing",1,0)</f>
        <v>0</v>
      </c>
    </row>
    <row r="130" spans="1:20" x14ac:dyDescent="0.25">
      <c r="A130" s="262">
        <v>5014832258</v>
      </c>
      <c r="B130" s="269" t="str">
        <f>_xlfn.XLOOKUP(Table2[[#This Row],[K&amp;N REF ]],CAT_Details[Tracking Number],CAT_Details[S Ref],,0)</f>
        <v>20250115-S-70132</v>
      </c>
      <c r="C130" s="270">
        <f>_xlfn.XLOOKUP(Table2[[#This Row],[K&amp;N REF ]],CAT_Details[Tracking Number],CAT_Details[TO Ref],,0)</f>
        <v>20250115630365</v>
      </c>
      <c r="D130" s="270" t="str">
        <f>_xlfn.XLOOKUP(Table2[[#This Row],[K&amp;N REF ]],CAT_Details[Tracking Number],CAT_Details[Pickup Customer Name],,0)</f>
        <v>TENNECO ZWICKAU GMBH</v>
      </c>
      <c r="E130" s="271" t="str">
        <f>_xlfn.XLOOKUP(Table2[[#This Row],[K&amp;N REF ]],CAT_Details[Tracking Number],CAT_Details[Delivery Country Code],,0)</f>
        <v>GB</v>
      </c>
      <c r="F130" s="271" t="str">
        <f>_xlfn.XLOOKUP(Table2[[#This Row],[TO Ref]],CAT_Details[TO Ref],CAT_Details[Loc],,0)</f>
        <v>DX01-L5</v>
      </c>
      <c r="G130" s="257" t="s">
        <v>34</v>
      </c>
      <c r="H130" s="257" t="s">
        <v>35</v>
      </c>
      <c r="I130" s="280">
        <v>45678</v>
      </c>
      <c r="J130" s="257" t="s">
        <v>26</v>
      </c>
      <c r="K130" s="257" t="s">
        <v>32</v>
      </c>
      <c r="L130" s="280">
        <v>45678</v>
      </c>
      <c r="M130" s="257" t="str">
        <f>IF(Table2[[#This Row],[Resolve Date]]="","ONGOING","SOLVED")</f>
        <v>SOLVED</v>
      </c>
      <c r="N130" s="258" t="s">
        <v>30</v>
      </c>
      <c r="O130" s="257" t="str">
        <f>Table2[[#This Row],[K&amp;N REF ]]&amp;Table2[[#This Row],[Issue type ]]</f>
        <v>5014832258NO LABELS</v>
      </c>
      <c r="P130" s="257">
        <f>YEAR(Table2[[#This Row],[Date ]])</f>
        <v>2025</v>
      </c>
      <c r="Q130" s="257" t="str">
        <f>VLOOKUP(MONTH(Table2[[#This Row],[Date ]]),Months,2,0)</f>
        <v>January</v>
      </c>
      <c r="R130" s="257" t="b">
        <f>COUNTIFS(Table2[Unique],Table2[[#This Row],[Unique]])&gt;1</f>
        <v>0</v>
      </c>
      <c r="S130" s="257">
        <f>IF(Table2[[#This Row],[Status ]]="Solved",1,0)</f>
        <v>1</v>
      </c>
      <c r="T130" s="257">
        <f>IF(Table2[[#This Row],[Status ]]="ongoing",1,0)</f>
        <v>0</v>
      </c>
    </row>
    <row r="131" spans="1:20" x14ac:dyDescent="0.25">
      <c r="A131" s="262">
        <v>5014847638</v>
      </c>
      <c r="B131" s="269" t="str">
        <f>_xlfn.XLOOKUP(Table2[[#This Row],[K&amp;N REF ]],CAT_Details[Tracking Number],CAT_Details[S Ref],,0)</f>
        <v>20250116-S-70505</v>
      </c>
      <c r="C131" s="270">
        <f>_xlfn.XLOOKUP(Table2[[#This Row],[K&amp;N REF ]],CAT_Details[Tracking Number],CAT_Details[TO Ref],,0)</f>
        <v>20250116632051</v>
      </c>
      <c r="D131" s="270" t="str">
        <f>_xlfn.XLOOKUP(Table2[[#This Row],[K&amp;N REF ]],CAT_Details[Tracking Number],CAT_Details[Pickup Customer Name],,0)</f>
        <v>OSK KIEFER GMBH</v>
      </c>
      <c r="E131" s="271" t="str">
        <f>_xlfn.XLOOKUP(Table2[[#This Row],[K&amp;N REF ]],CAT_Details[Tracking Number],CAT_Details[Delivery Country Code],,0)</f>
        <v>GB</v>
      </c>
      <c r="F131" s="271" t="str">
        <f>_xlfn.XLOOKUP(Table2[[#This Row],[TO Ref]],CAT_Details[TO Ref],CAT_Details[Loc],,0)</f>
        <v>DK-BM01</v>
      </c>
      <c r="G131" s="257" t="s">
        <v>34</v>
      </c>
      <c r="H131" s="257" t="s">
        <v>35</v>
      </c>
      <c r="I131" s="280">
        <v>45678</v>
      </c>
      <c r="J131" s="257" t="s">
        <v>26</v>
      </c>
      <c r="K131" s="257" t="s">
        <v>32</v>
      </c>
      <c r="L131" s="280">
        <v>45679</v>
      </c>
      <c r="M131" s="257" t="str">
        <f>IF(Table2[[#This Row],[Resolve Date]]="","ONGOING","SOLVED")</f>
        <v>SOLVED</v>
      </c>
      <c r="N131" s="258" t="s">
        <v>30</v>
      </c>
      <c r="O131" s="257" t="str">
        <f>Table2[[#This Row],[K&amp;N REF ]]&amp;Table2[[#This Row],[Issue type ]]</f>
        <v>5014847638NO LABELS</v>
      </c>
      <c r="P131" s="257">
        <f>YEAR(Table2[[#This Row],[Date ]])</f>
        <v>2025</v>
      </c>
      <c r="Q131" s="257" t="str">
        <f>VLOOKUP(MONTH(Table2[[#This Row],[Date ]]),Months,2,0)</f>
        <v>January</v>
      </c>
      <c r="R131" s="257" t="b">
        <f>COUNTIFS(Table2[Unique],Table2[[#This Row],[Unique]])&gt;1</f>
        <v>0</v>
      </c>
      <c r="S131" s="257">
        <f>IF(Table2[[#This Row],[Status ]]="Solved",1,0)</f>
        <v>1</v>
      </c>
      <c r="T131" s="257">
        <f>IF(Table2[[#This Row],[Status ]]="ongoing",1,0)</f>
        <v>0</v>
      </c>
    </row>
    <row r="132" spans="1:20" x14ac:dyDescent="0.25">
      <c r="A132" s="262">
        <v>5014839964</v>
      </c>
      <c r="B132" s="269" t="str">
        <f>_xlfn.XLOOKUP(Table2[[#This Row],[K&amp;N REF ]],CAT_Details[Tracking Number],CAT_Details[S Ref],,0)</f>
        <v>20250117-S-70093</v>
      </c>
      <c r="C132" s="270">
        <f>_xlfn.XLOOKUP(Table2[[#This Row],[K&amp;N REF ]],CAT_Details[Tracking Number],CAT_Details[TO Ref],,0)</f>
        <v>20250117632557</v>
      </c>
      <c r="D132" s="270" t="str">
        <f>_xlfn.XLOOKUP(Table2[[#This Row],[K&amp;N REF ]],CAT_Details[Tracking Number],CAT_Details[Pickup Customer Name],,0)</f>
        <v>THOMAS MAGNETE GMBH</v>
      </c>
      <c r="E132" s="271" t="str">
        <f>_xlfn.XLOOKUP(Table2[[#This Row],[K&amp;N REF ]],CAT_Details[Tracking Number],CAT_Details[Delivery Country Code],,0)</f>
        <v>GB</v>
      </c>
      <c r="F132" s="271">
        <f>_xlfn.XLOOKUP(Table2[[#This Row],[TO Ref]],CAT_Details[TO Ref],CAT_Details[Loc],,0)</f>
        <v>3402</v>
      </c>
      <c r="G132" s="257" t="s">
        <v>34</v>
      </c>
      <c r="H132" s="257" t="s">
        <v>29</v>
      </c>
      <c r="I132" s="280">
        <v>45678</v>
      </c>
      <c r="J132" s="257" t="s">
        <v>26</v>
      </c>
      <c r="K132" s="257" t="s">
        <v>27</v>
      </c>
      <c r="L132" s="280">
        <v>45678</v>
      </c>
      <c r="M132" s="257" t="str">
        <f>IF(Table2[[#This Row],[Resolve Date]]="","ONGOING","SOLVED")</f>
        <v>SOLVED</v>
      </c>
      <c r="N132" s="258" t="s">
        <v>30</v>
      </c>
      <c r="O132" s="257" t="str">
        <f>Table2[[#This Row],[K&amp;N REF ]]&amp;Table2[[#This Row],[Issue type ]]</f>
        <v>5014839964DAMAGED LABEL</v>
      </c>
      <c r="P132" s="257">
        <f>YEAR(Table2[[#This Row],[Date ]])</f>
        <v>2025</v>
      </c>
      <c r="Q132" s="257" t="str">
        <f>VLOOKUP(MONTH(Table2[[#This Row],[Date ]]),Months,2,0)</f>
        <v>January</v>
      </c>
      <c r="R132" s="257" t="b">
        <f>COUNTIFS(Table2[Unique],Table2[[#This Row],[Unique]])&gt;1</f>
        <v>0</v>
      </c>
      <c r="S132" s="257">
        <f>IF(Table2[[#This Row],[Status ]]="Solved",1,0)</f>
        <v>1</v>
      </c>
      <c r="T132" s="257">
        <f>IF(Table2[[#This Row],[Status ]]="ongoing",1,0)</f>
        <v>0</v>
      </c>
    </row>
    <row r="133" spans="1:20" x14ac:dyDescent="0.25">
      <c r="A133" s="262">
        <v>5014832656</v>
      </c>
      <c r="B133" s="269" t="str">
        <f>_xlfn.XLOOKUP(Table2[[#This Row],[K&amp;N REF ]],CAT_Details[Tracking Number],CAT_Details[S Ref],,0)</f>
        <v>20250115-S-70341</v>
      </c>
      <c r="C133" s="270">
        <f>_xlfn.XLOOKUP(Table2[[#This Row],[K&amp;N REF ]],CAT_Details[Tracking Number],CAT_Details[TO Ref],,0)</f>
        <v>20250113628342</v>
      </c>
      <c r="D133" s="270" t="str">
        <f>_xlfn.XLOOKUP(Table2[[#This Row],[K&amp;N REF ]],CAT_Details[Tracking Number],CAT_Details[Pickup Customer Name],,0)</f>
        <v>STREIT MECANIQUE</v>
      </c>
      <c r="E133" s="271" t="str">
        <f>_xlfn.XLOOKUP(Table2[[#This Row],[K&amp;N REF ]],CAT_Details[Tracking Number],CAT_Details[Delivery Country Code],,0)</f>
        <v>GB</v>
      </c>
      <c r="F133" s="271" t="str">
        <f>_xlfn.XLOOKUP(Table2[[#This Row],[TO Ref]],CAT_Details[TO Ref],CAT_Details[Loc],,0)</f>
        <v>OYL1</v>
      </c>
      <c r="G133" s="257" t="s">
        <v>36</v>
      </c>
      <c r="H133" s="257" t="s">
        <v>35</v>
      </c>
      <c r="I133" s="280">
        <v>45678</v>
      </c>
      <c r="J133" s="257" t="s">
        <v>26</v>
      </c>
      <c r="K133" s="257" t="s">
        <v>32</v>
      </c>
      <c r="L133" s="280">
        <v>45678</v>
      </c>
      <c r="M133" s="257" t="str">
        <f>IF(Table2[[#This Row],[Resolve Date]]="","ONGOING","SOLVED")</f>
        <v>SOLVED</v>
      </c>
      <c r="N133" s="258" t="s">
        <v>30</v>
      </c>
      <c r="O133" s="257" t="str">
        <f>Table2[[#This Row],[K&amp;N REF ]]&amp;Table2[[#This Row],[Issue type ]]</f>
        <v>5014832656NO LABELS</v>
      </c>
      <c r="P133" s="257">
        <f>YEAR(Table2[[#This Row],[Date ]])</f>
        <v>2025</v>
      </c>
      <c r="Q133" s="257" t="str">
        <f>VLOOKUP(MONTH(Table2[[#This Row],[Date ]]),Months,2,0)</f>
        <v>January</v>
      </c>
      <c r="R133" s="257" t="b">
        <f>COUNTIFS(Table2[Unique],Table2[[#This Row],[Unique]])&gt;1</f>
        <v>0</v>
      </c>
      <c r="S133" s="257">
        <f>IF(Table2[[#This Row],[Status ]]="Solved",1,0)</f>
        <v>1</v>
      </c>
      <c r="T133" s="257">
        <f>IF(Table2[[#This Row],[Status ]]="ongoing",1,0)</f>
        <v>0</v>
      </c>
    </row>
    <row r="134" spans="1:20" x14ac:dyDescent="0.25">
      <c r="A134" s="262">
        <v>5014832659</v>
      </c>
      <c r="B134" s="269" t="str">
        <f>_xlfn.XLOOKUP(Table2[[#This Row],[K&amp;N REF ]],CAT_Details[Tracking Number],CAT_Details[S Ref],,0)</f>
        <v>20250115-S-70341</v>
      </c>
      <c r="C134" s="270">
        <f>_xlfn.XLOOKUP(Table2[[#This Row],[K&amp;N REF ]],CAT_Details[Tracking Number],CAT_Details[TO Ref],,0)</f>
        <v>20250113628347</v>
      </c>
      <c r="D134" s="270" t="str">
        <f>_xlfn.XLOOKUP(Table2[[#This Row],[K&amp;N REF ]],CAT_Details[Tracking Number],CAT_Details[Pickup Customer Name],,0)</f>
        <v>STREIT MECANIQUE</v>
      </c>
      <c r="E134" s="271" t="str">
        <f>_xlfn.XLOOKUP(Table2[[#This Row],[K&amp;N REF ]],CAT_Details[Tracking Number],CAT_Details[Delivery Country Code],,0)</f>
        <v>GB</v>
      </c>
      <c r="F134" s="271" t="str">
        <f>_xlfn.XLOOKUP(Table2[[#This Row],[TO Ref]],CAT_Details[TO Ref],CAT_Details[Loc],,0)</f>
        <v>OYL1</v>
      </c>
      <c r="G134" s="257" t="s">
        <v>36</v>
      </c>
      <c r="H134" s="257" t="s">
        <v>35</v>
      </c>
      <c r="I134" s="280">
        <v>45678</v>
      </c>
      <c r="J134" s="257" t="s">
        <v>26</v>
      </c>
      <c r="K134" s="257" t="s">
        <v>32</v>
      </c>
      <c r="L134" s="280">
        <v>45678</v>
      </c>
      <c r="M134" s="257" t="str">
        <f>IF(Table2[[#This Row],[Resolve Date]]="","ONGOING","SOLVED")</f>
        <v>SOLVED</v>
      </c>
      <c r="N134" s="258" t="s">
        <v>30</v>
      </c>
      <c r="O134" s="257" t="str">
        <f>Table2[[#This Row],[K&amp;N REF ]]&amp;Table2[[#This Row],[Issue type ]]</f>
        <v>5014832659NO LABELS</v>
      </c>
      <c r="P134" s="257">
        <f>YEAR(Table2[[#This Row],[Date ]])</f>
        <v>2025</v>
      </c>
      <c r="Q134" s="257" t="str">
        <f>VLOOKUP(MONTH(Table2[[#This Row],[Date ]]),Months,2,0)</f>
        <v>January</v>
      </c>
      <c r="R134" s="257" t="b">
        <f>COUNTIFS(Table2[Unique],Table2[[#This Row],[Unique]])&gt;1</f>
        <v>0</v>
      </c>
      <c r="S134" s="257">
        <f>IF(Table2[[#This Row],[Status ]]="Solved",1,0)</f>
        <v>1</v>
      </c>
      <c r="T134" s="257">
        <f>IF(Table2[[#This Row],[Status ]]="ongoing",1,0)</f>
        <v>0</v>
      </c>
    </row>
    <row r="135" spans="1:20" x14ac:dyDescent="0.25">
      <c r="A135" s="262">
        <v>5014817604</v>
      </c>
      <c r="B135" s="269" t="str">
        <f>_xlfn.XLOOKUP(Table2[[#This Row],[K&amp;N REF ]],CAT_Details[Tracking Number],CAT_Details[S Ref],,0)</f>
        <v>20250113-S-70320</v>
      </c>
      <c r="C135" s="270">
        <f>_xlfn.XLOOKUP(Table2[[#This Row],[K&amp;N REF ]],CAT_Details[Tracking Number],CAT_Details[TO Ref],,0)</f>
        <v>20250113628438</v>
      </c>
      <c r="D135" s="270" t="str">
        <f>_xlfn.XLOOKUP(Table2[[#This Row],[K&amp;N REF ]],CAT_Details[Tracking Number],CAT_Details[Pickup Customer Name],,0)</f>
        <v>SOGEFI FILTRATION FRANCE</v>
      </c>
      <c r="E135" s="271" t="str">
        <f>_xlfn.XLOOKUP(Table2[[#This Row],[K&amp;N REF ]],CAT_Details[Tracking Number],CAT_Details[Delivery Country Code],,0)</f>
        <v>GB</v>
      </c>
      <c r="F135" s="271" t="str">
        <f>_xlfn.XLOOKUP(Table2[[#This Row],[TO Ref]],CAT_Details[TO Ref],CAT_Details[Loc],,0)</f>
        <v>DX01-L5</v>
      </c>
      <c r="G135" s="257" t="s">
        <v>36</v>
      </c>
      <c r="H135" s="257" t="s">
        <v>35</v>
      </c>
      <c r="I135" s="280">
        <v>45678</v>
      </c>
      <c r="J135" s="257" t="s">
        <v>26</v>
      </c>
      <c r="K135" s="257" t="s">
        <v>32</v>
      </c>
      <c r="L135" s="280">
        <v>45678</v>
      </c>
      <c r="M135" s="257" t="str">
        <f>IF(Table2[[#This Row],[Resolve Date]]="","ONGOING","SOLVED")</f>
        <v>SOLVED</v>
      </c>
      <c r="N135" s="258" t="s">
        <v>30</v>
      </c>
      <c r="O135" s="257" t="str">
        <f>Table2[[#This Row],[K&amp;N REF ]]&amp;Table2[[#This Row],[Issue type ]]</f>
        <v>5014817604NO LABELS</v>
      </c>
      <c r="P135" s="257">
        <f>YEAR(Table2[[#This Row],[Date ]])</f>
        <v>2025</v>
      </c>
      <c r="Q135" s="257" t="str">
        <f>VLOOKUP(MONTH(Table2[[#This Row],[Date ]]),Months,2,0)</f>
        <v>January</v>
      </c>
      <c r="R135" s="257" t="b">
        <f>COUNTIFS(Table2[Unique],Table2[[#This Row],[Unique]])&gt;1</f>
        <v>0</v>
      </c>
      <c r="S135" s="257">
        <f>IF(Table2[[#This Row],[Status ]]="Solved",1,0)</f>
        <v>1</v>
      </c>
      <c r="T135" s="257">
        <f>IF(Table2[[#This Row],[Status ]]="ongoing",1,0)</f>
        <v>0</v>
      </c>
    </row>
    <row r="136" spans="1:20" x14ac:dyDescent="0.25">
      <c r="A136" s="262">
        <v>5014847575</v>
      </c>
      <c r="B136" s="269" t="str">
        <f>_xlfn.XLOOKUP(Table2[[#This Row],[K&amp;N REF ]],CAT_Details[Tracking Number],CAT_Details[S Ref],,0)</f>
        <v>20250116-S-70245</v>
      </c>
      <c r="C136" s="270">
        <f>_xlfn.XLOOKUP(Table2[[#This Row],[K&amp;N REF ]],CAT_Details[Tracking Number],CAT_Details[TO Ref],,0)</f>
        <v>20250115630992</v>
      </c>
      <c r="D136" s="270" t="str">
        <f>_xlfn.XLOOKUP(Table2[[#This Row],[K&amp;N REF ]],CAT_Details[Tracking Number],CAT_Details[Pickup Customer Name],,0)</f>
        <v>ISS LOGISTIQUE</v>
      </c>
      <c r="E136" s="271" t="str">
        <f>_xlfn.XLOOKUP(Table2[[#This Row],[K&amp;N REF ]],CAT_Details[Tracking Number],CAT_Details[Delivery Country Code],,0)</f>
        <v>GB</v>
      </c>
      <c r="F136" s="271" t="str">
        <f>_xlfn.XLOOKUP(Table2[[#This Row],[TO Ref]],CAT_Details[TO Ref],CAT_Details[Loc],,0)</f>
        <v>OYL1</v>
      </c>
      <c r="G136" s="257" t="s">
        <v>36</v>
      </c>
      <c r="H136" s="257" t="s">
        <v>35</v>
      </c>
      <c r="I136" s="280">
        <v>45678</v>
      </c>
      <c r="J136" s="257" t="s">
        <v>26</v>
      </c>
      <c r="K136" s="257" t="s">
        <v>32</v>
      </c>
      <c r="L136" s="280">
        <v>45678</v>
      </c>
      <c r="M136" s="257" t="str">
        <f>IF(Table2[[#This Row],[Resolve Date]]="","ONGOING","SOLVED")</f>
        <v>SOLVED</v>
      </c>
      <c r="N136" s="258" t="s">
        <v>30</v>
      </c>
      <c r="O136" s="257" t="str">
        <f>Table2[[#This Row],[K&amp;N REF ]]&amp;Table2[[#This Row],[Issue type ]]</f>
        <v>5014847575NO LABELS</v>
      </c>
      <c r="P136" s="257">
        <f>YEAR(Table2[[#This Row],[Date ]])</f>
        <v>2025</v>
      </c>
      <c r="Q136" s="257" t="str">
        <f>VLOOKUP(MONTH(Table2[[#This Row],[Date ]]),Months,2,0)</f>
        <v>January</v>
      </c>
      <c r="R136" s="257" t="b">
        <f>COUNTIFS(Table2[Unique],Table2[[#This Row],[Unique]])&gt;1</f>
        <v>0</v>
      </c>
      <c r="S136" s="257">
        <f>IF(Table2[[#This Row],[Status ]]="Solved",1,0)</f>
        <v>1</v>
      </c>
      <c r="T136" s="257">
        <f>IF(Table2[[#This Row],[Status ]]="ongoing",1,0)</f>
        <v>0</v>
      </c>
    </row>
    <row r="137" spans="1:20" x14ac:dyDescent="0.25">
      <c r="A137" s="262">
        <v>5014817996</v>
      </c>
      <c r="B137" s="269" t="str">
        <f>_xlfn.XLOOKUP(Table2[[#This Row],[K&amp;N REF ]],CAT_Details[Tracking Number],CAT_Details[S Ref],,0)</f>
        <v>20250113-S-70339</v>
      </c>
      <c r="C137" s="270">
        <f>_xlfn.XLOOKUP(Table2[[#This Row],[K&amp;N REF ]],CAT_Details[Tracking Number],CAT_Details[TO Ref],,0)</f>
        <v>20250113628612</v>
      </c>
      <c r="D137" s="270" t="str">
        <f>_xlfn.XLOOKUP(Table2[[#This Row],[K&amp;N REF ]],CAT_Details[Tracking Number],CAT_Details[Pickup Customer Name],,0)</f>
        <v>SATA GROUP</v>
      </c>
      <c r="E137" s="271" t="str">
        <f>_xlfn.XLOOKUP(Table2[[#This Row],[K&amp;N REF ]],CAT_Details[Tracking Number],CAT_Details[Delivery Country Code],,0)</f>
        <v>GB</v>
      </c>
      <c r="F137" s="271" t="str">
        <f>_xlfn.XLOOKUP(Table2[[#This Row],[TO Ref]],CAT_Details[TO Ref],CAT_Details[Loc],,0)</f>
        <v>DX01-L5</v>
      </c>
      <c r="G137" s="257" t="s">
        <v>24</v>
      </c>
      <c r="H137" s="257" t="s">
        <v>31</v>
      </c>
      <c r="I137" s="280">
        <v>45679</v>
      </c>
      <c r="J137" s="257" t="s">
        <v>26</v>
      </c>
      <c r="K137" s="257" t="s">
        <v>27</v>
      </c>
      <c r="L137" s="280">
        <v>45687</v>
      </c>
      <c r="M137" s="257" t="str">
        <f>IF(Table2[[#This Row],[Resolve Date]]="","ONGOING","SOLVED")</f>
        <v>SOLVED</v>
      </c>
      <c r="N137" s="258" t="s">
        <v>30</v>
      </c>
      <c r="O137" s="257" t="str">
        <f>Table2[[#This Row],[K&amp;N REF ]]&amp;Table2[[#This Row],[Issue type ]]</f>
        <v>5014817996MISSING LABELS ON SOME UNITS</v>
      </c>
      <c r="P137" s="257">
        <f>YEAR(Table2[[#This Row],[Date ]])</f>
        <v>2025</v>
      </c>
      <c r="Q137" s="257" t="str">
        <f>VLOOKUP(MONTH(Table2[[#This Row],[Date ]]),Months,2,0)</f>
        <v>January</v>
      </c>
      <c r="R137" s="257" t="b">
        <f>COUNTIFS(Table2[Unique],Table2[[#This Row],[Unique]])&gt;1</f>
        <v>0</v>
      </c>
      <c r="S137" s="257">
        <f>IF(Table2[[#This Row],[Status ]]="Solved",1,0)</f>
        <v>1</v>
      </c>
      <c r="T137" s="257">
        <f>IF(Table2[[#This Row],[Status ]]="ongoing",1,0)</f>
        <v>0</v>
      </c>
    </row>
    <row r="138" spans="1:20" x14ac:dyDescent="0.25">
      <c r="A138" s="262">
        <v>5014818268</v>
      </c>
      <c r="B138" s="269" t="str">
        <f>_xlfn.XLOOKUP(Table2[[#This Row],[K&amp;N REF ]],CAT_Details[Tracking Number],CAT_Details[S Ref],,0)</f>
        <v>20250114-S-70190</v>
      </c>
      <c r="C138" s="270">
        <f>_xlfn.XLOOKUP(Table2[[#This Row],[K&amp;N REF ]],CAT_Details[Tracking Number],CAT_Details[TO Ref],,0)</f>
        <v>20250113628908</v>
      </c>
      <c r="D138" s="270" t="str">
        <f>_xlfn.XLOOKUP(Table2[[#This Row],[K&amp;N REF ]],CAT_Details[Tracking Number],CAT_Details[Pickup Customer Name],,0)</f>
        <v>SAN MARTINO (AT)/SELMAT SRL</v>
      </c>
      <c r="E138" s="271" t="str">
        <f>_xlfn.XLOOKUP(Table2[[#This Row],[K&amp;N REF ]],CAT_Details[Tracking Number],CAT_Details[Delivery Country Code],,0)</f>
        <v>GB</v>
      </c>
      <c r="F138" s="271">
        <f>_xlfn.XLOOKUP(Table2[[#This Row],[TO Ref]],CAT_Details[TO Ref],CAT_Details[Loc],,0)</f>
        <v>3402</v>
      </c>
      <c r="G138" s="257" t="s">
        <v>24</v>
      </c>
      <c r="H138" s="257" t="s">
        <v>35</v>
      </c>
      <c r="I138" s="280">
        <v>45679</v>
      </c>
      <c r="J138" s="257" t="s">
        <v>26</v>
      </c>
      <c r="K138" s="257" t="s">
        <v>32</v>
      </c>
      <c r="L138" s="280">
        <v>45679</v>
      </c>
      <c r="M138" s="257" t="str">
        <f>IF(Table2[[#This Row],[Resolve Date]]="","ONGOING","SOLVED")</f>
        <v>SOLVED</v>
      </c>
      <c r="N138" s="258" t="s">
        <v>30</v>
      </c>
      <c r="O138" s="257" t="str">
        <f>Table2[[#This Row],[K&amp;N REF ]]&amp;Table2[[#This Row],[Issue type ]]</f>
        <v>5014818268NO LABELS</v>
      </c>
      <c r="P138" s="257">
        <f>YEAR(Table2[[#This Row],[Date ]])</f>
        <v>2025</v>
      </c>
      <c r="Q138" s="257" t="str">
        <f>VLOOKUP(MONTH(Table2[[#This Row],[Date ]]),Months,2,0)</f>
        <v>January</v>
      </c>
      <c r="R138" s="257" t="b">
        <f>COUNTIFS(Table2[Unique],Table2[[#This Row],[Unique]])&gt;1</f>
        <v>0</v>
      </c>
      <c r="S138" s="257">
        <f>IF(Table2[[#This Row],[Status ]]="Solved",1,0)</f>
        <v>1</v>
      </c>
      <c r="T138" s="257">
        <f>IF(Table2[[#This Row],[Status ]]="ongoing",1,0)</f>
        <v>0</v>
      </c>
    </row>
    <row r="139" spans="1:20" x14ac:dyDescent="0.25">
      <c r="A139" s="262">
        <v>5014817418</v>
      </c>
      <c r="B139" s="269" t="str">
        <f>_xlfn.XLOOKUP(Table2[[#This Row],[K&amp;N REF ]],CAT_Details[Tracking Number],CAT_Details[S Ref],,0)</f>
        <v>20250114-S-70195</v>
      </c>
      <c r="C139" s="270">
        <f>_xlfn.XLOOKUP(Table2[[#This Row],[K&amp;N REF ]],CAT_Details[Tracking Number],CAT_Details[TO Ref],,0)</f>
        <v>20250114629407</v>
      </c>
      <c r="D139" s="270" t="str">
        <f>_xlfn.XLOOKUP(Table2[[#This Row],[K&amp;N REF ]],CAT_Details[Tracking Number],CAT_Details[Pickup Customer Name],,0)</f>
        <v>Standard Motor Product Poland ( SMP Poland)</v>
      </c>
      <c r="E139" s="271" t="str">
        <f>_xlfn.XLOOKUP(Table2[[#This Row],[K&amp;N REF ]],CAT_Details[Tracking Number],CAT_Details[Delivery Country Code],,0)</f>
        <v>GB</v>
      </c>
      <c r="F139" s="271" t="str">
        <f>_xlfn.XLOOKUP(Table2[[#This Row],[TO Ref]],CAT_Details[TO Ref],CAT_Details[Loc],,0)</f>
        <v>DX01-L5</v>
      </c>
      <c r="G139" s="257" t="s">
        <v>44</v>
      </c>
      <c r="H139" s="257" t="s">
        <v>29</v>
      </c>
      <c r="I139" s="280">
        <v>45679</v>
      </c>
      <c r="J139" s="257" t="s">
        <v>26</v>
      </c>
      <c r="K139" s="257" t="s">
        <v>32</v>
      </c>
      <c r="L139" s="280">
        <v>45679</v>
      </c>
      <c r="M139" s="257" t="str">
        <f>IF(Table2[[#This Row],[Resolve Date]]="","ONGOING","SOLVED")</f>
        <v>SOLVED</v>
      </c>
      <c r="N139" s="258" t="s">
        <v>47</v>
      </c>
      <c r="O139" s="257" t="str">
        <f>Table2[[#This Row],[K&amp;N REF ]]&amp;Table2[[#This Row],[Issue type ]]</f>
        <v>5014817418DAMAGED LABEL</v>
      </c>
      <c r="P139" s="257">
        <f>YEAR(Table2[[#This Row],[Date ]])</f>
        <v>2025</v>
      </c>
      <c r="Q139" s="257" t="str">
        <f>VLOOKUP(MONTH(Table2[[#This Row],[Date ]]),Months,2,0)</f>
        <v>January</v>
      </c>
      <c r="R139" s="257" t="b">
        <f>COUNTIFS(Table2[Unique],Table2[[#This Row],[Unique]])&gt;1</f>
        <v>0</v>
      </c>
      <c r="S139" s="257">
        <f>IF(Table2[[#This Row],[Status ]]="Solved",1,0)</f>
        <v>1</v>
      </c>
      <c r="T139" s="257">
        <f>IF(Table2[[#This Row],[Status ]]="ongoing",1,0)</f>
        <v>0</v>
      </c>
    </row>
    <row r="140" spans="1:20" x14ac:dyDescent="0.25">
      <c r="A140" s="262">
        <v>5014847622</v>
      </c>
      <c r="B140" s="269" t="str">
        <f>_xlfn.XLOOKUP(Table2[[#This Row],[K&amp;N REF ]],CAT_Details[Tracking Number],CAT_Details[S Ref],,0)</f>
        <v>20250116-S-70463</v>
      </c>
      <c r="C140" s="270">
        <f>_xlfn.XLOOKUP(Table2[[#This Row],[K&amp;N REF ]],CAT_Details[Tracking Number],CAT_Details[TO Ref],,0)</f>
        <v>20250115630796</v>
      </c>
      <c r="D140" s="270" t="str">
        <f>_xlfn.XLOOKUP(Table2[[#This Row],[K&amp;N REF ]],CAT_Details[Tracking Number],CAT_Details[Pickup Customer Name],,0)</f>
        <v>DANFOSS A/S</v>
      </c>
      <c r="E140" s="271" t="str">
        <f>_xlfn.XLOOKUP(Table2[[#This Row],[K&amp;N REF ]],CAT_Details[Tracking Number],CAT_Details[Delivery Country Code],,0)</f>
        <v>GB</v>
      </c>
      <c r="F140" s="271" t="str">
        <f>_xlfn.XLOOKUP(Table2[[#This Row],[TO Ref]],CAT_Details[TO Ref],CAT_Details[Loc],,0)</f>
        <v>U2-L5</v>
      </c>
      <c r="G140" s="257" t="s">
        <v>44</v>
      </c>
      <c r="H140" s="257" t="s">
        <v>35</v>
      </c>
      <c r="I140" s="280">
        <v>45679</v>
      </c>
      <c r="J140" s="257" t="s">
        <v>26</v>
      </c>
      <c r="K140" s="257" t="s">
        <v>32</v>
      </c>
      <c r="L140" s="280">
        <v>45679</v>
      </c>
      <c r="M140" s="257" t="str">
        <f>IF(Table2[[#This Row],[Resolve Date]]="","ONGOING","SOLVED")</f>
        <v>SOLVED</v>
      </c>
      <c r="N140" s="258" t="s">
        <v>30</v>
      </c>
      <c r="O140" s="257" t="str">
        <f>Table2[[#This Row],[K&amp;N REF ]]&amp;Table2[[#This Row],[Issue type ]]</f>
        <v>5014847622NO LABELS</v>
      </c>
      <c r="P140" s="257">
        <f>YEAR(Table2[[#This Row],[Date ]])</f>
        <v>2025</v>
      </c>
      <c r="Q140" s="257" t="str">
        <f>VLOOKUP(MONTH(Table2[[#This Row],[Date ]]),Months,2,0)</f>
        <v>January</v>
      </c>
      <c r="R140" s="257" t="b">
        <f>COUNTIFS(Table2[Unique],Table2[[#This Row],[Unique]])&gt;1</f>
        <v>0</v>
      </c>
      <c r="S140" s="257">
        <f>IF(Table2[[#This Row],[Status ]]="Solved",1,0)</f>
        <v>1</v>
      </c>
      <c r="T140" s="257">
        <f>IF(Table2[[#This Row],[Status ]]="ongoing",1,0)</f>
        <v>0</v>
      </c>
    </row>
    <row r="141" spans="1:20" x14ac:dyDescent="0.25">
      <c r="A141" s="262">
        <v>5014833102</v>
      </c>
      <c r="B141" s="269" t="str">
        <f>_xlfn.XLOOKUP(Table2[[#This Row],[K&amp;N REF ]],CAT_Details[Tracking Number],CAT_Details[S Ref],,0)</f>
        <v>20250109-S-70542</v>
      </c>
      <c r="C141" s="270">
        <f>_xlfn.XLOOKUP(Table2[[#This Row],[K&amp;N REF ]],CAT_Details[Tracking Number],CAT_Details[TO Ref],,0)</f>
        <v>20250108625723</v>
      </c>
      <c r="D141" s="270" t="str">
        <f>_xlfn.XLOOKUP(Table2[[#This Row],[K&amp;N REF ]],CAT_Details[Tracking Number],CAT_Details[Pickup Customer Name],,0)</f>
        <v>KELLER AND KALMBACH GMBH</v>
      </c>
      <c r="E141" s="271" t="str">
        <f>_xlfn.XLOOKUP(Table2[[#This Row],[K&amp;N REF ]],CAT_Details[Tracking Number],CAT_Details[Delivery Country Code],,0)</f>
        <v>GB</v>
      </c>
      <c r="F141" s="271" t="str">
        <f>_xlfn.XLOOKUP(Table2[[#This Row],[TO Ref]],CAT_Details[TO Ref],CAT_Details[Loc],,0)</f>
        <v>OYL1</v>
      </c>
      <c r="G141" s="257" t="s">
        <v>34</v>
      </c>
      <c r="H141" s="257" t="s">
        <v>40</v>
      </c>
      <c r="I141" s="280">
        <v>45679</v>
      </c>
      <c r="J141" s="257" t="s">
        <v>26</v>
      </c>
      <c r="K141" s="257" t="s">
        <v>32</v>
      </c>
      <c r="L141" s="280">
        <v>45679</v>
      </c>
      <c r="M141" s="257" t="str">
        <f>IF(Table2[[#This Row],[Resolve Date]]="","ONGOING","SOLVED")</f>
        <v>SOLVED</v>
      </c>
      <c r="N141" s="258" t="s">
        <v>58</v>
      </c>
      <c r="O141" s="257" t="str">
        <f>Table2[[#This Row],[K&amp;N REF ]]&amp;Table2[[#This Row],[Issue type ]]</f>
        <v xml:space="preserve">5014833102INCORRECT LABELS </v>
      </c>
      <c r="P141" s="257">
        <f>YEAR(Table2[[#This Row],[Date ]])</f>
        <v>2025</v>
      </c>
      <c r="Q141" s="257" t="str">
        <f>VLOOKUP(MONTH(Table2[[#This Row],[Date ]]),Months,2,0)</f>
        <v>January</v>
      </c>
      <c r="R141" s="257" t="b">
        <f>COUNTIFS(Table2[Unique],Table2[[#This Row],[Unique]])&gt;1</f>
        <v>0</v>
      </c>
      <c r="S141" s="257">
        <f>IF(Table2[[#This Row],[Status ]]="Solved",1,0)</f>
        <v>1</v>
      </c>
      <c r="T141" s="257">
        <f>IF(Table2[[#This Row],[Status ]]="ongoing",1,0)</f>
        <v>0</v>
      </c>
    </row>
    <row r="142" spans="1:20" x14ac:dyDescent="0.25">
      <c r="A142" s="262">
        <v>5014847442</v>
      </c>
      <c r="B142" s="269" t="str">
        <f>_xlfn.XLOOKUP(Table2[[#This Row],[K&amp;N REF ]],CAT_Details[Tracking Number],CAT_Details[S Ref],,0)</f>
        <v>20250116-S-70241</v>
      </c>
      <c r="C142" s="270">
        <f>_xlfn.XLOOKUP(Table2[[#This Row],[K&amp;N REF ]],CAT_Details[Tracking Number],CAT_Details[TO Ref],,0)</f>
        <v>20250113628569</v>
      </c>
      <c r="D142" s="270" t="str">
        <f>_xlfn.XLOOKUP(Table2[[#This Row],[K&amp;N REF ]],CAT_Details[Tracking Number],CAT_Details[Pickup Customer Name],,0)</f>
        <v>HYDAC TECHNOLOGY GMBH</v>
      </c>
      <c r="E142" s="271" t="str">
        <f>_xlfn.XLOOKUP(Table2[[#This Row],[K&amp;N REF ]],CAT_Details[Tracking Number],CAT_Details[Delivery Country Code],,0)</f>
        <v>GB</v>
      </c>
      <c r="F142" s="271">
        <f>_xlfn.XLOOKUP(Table2[[#This Row],[TO Ref]],CAT_Details[TO Ref],CAT_Details[Loc],,0)</f>
        <v>3402</v>
      </c>
      <c r="G142" s="257" t="s">
        <v>34</v>
      </c>
      <c r="H142" s="257" t="s">
        <v>40</v>
      </c>
      <c r="I142" s="280">
        <v>45679</v>
      </c>
      <c r="J142" s="257" t="s">
        <v>26</v>
      </c>
      <c r="K142" s="257" t="s">
        <v>32</v>
      </c>
      <c r="L142" s="280">
        <v>45679</v>
      </c>
      <c r="M142" s="257" t="str">
        <f>IF(Table2[[#This Row],[Resolve Date]]="","ONGOING","SOLVED")</f>
        <v>SOLVED</v>
      </c>
      <c r="N142" s="258" t="s">
        <v>47</v>
      </c>
      <c r="O142" s="257" t="str">
        <f>Table2[[#This Row],[K&amp;N REF ]]&amp;Table2[[#This Row],[Issue type ]]</f>
        <v xml:space="preserve">5014847442INCORRECT LABELS </v>
      </c>
      <c r="P142" s="257">
        <f>YEAR(Table2[[#This Row],[Date ]])</f>
        <v>2025</v>
      </c>
      <c r="Q142" s="257" t="str">
        <f>VLOOKUP(MONTH(Table2[[#This Row],[Date ]]),Months,2,0)</f>
        <v>January</v>
      </c>
      <c r="R142" s="257" t="b">
        <f>COUNTIFS(Table2[Unique],Table2[[#This Row],[Unique]])&gt;1</f>
        <v>0</v>
      </c>
      <c r="S142" s="257">
        <f>IF(Table2[[#This Row],[Status ]]="Solved",1,0)</f>
        <v>1</v>
      </c>
      <c r="T142" s="257">
        <f>IF(Table2[[#This Row],[Status ]]="ongoing",1,0)</f>
        <v>0</v>
      </c>
    </row>
    <row r="143" spans="1:20" x14ac:dyDescent="0.25">
      <c r="A143" s="262">
        <v>5014847670</v>
      </c>
      <c r="B143" s="269" t="str">
        <f>_xlfn.XLOOKUP(Table2[[#This Row],[K&amp;N REF ]],CAT_Details[Tracking Number],CAT_Details[S Ref],,0)</f>
        <v>20250116-S-70237</v>
      </c>
      <c r="C143" s="270">
        <f>_xlfn.XLOOKUP(Table2[[#This Row],[K&amp;N REF ]],CAT_Details[Tracking Number],CAT_Details[TO Ref],,0)</f>
        <v>20250113628580</v>
      </c>
      <c r="D143" s="270" t="str">
        <f>_xlfn.XLOOKUP(Table2[[#This Row],[K&amp;N REF ]],CAT_Details[Tracking Number],CAT_Details[Pickup Customer Name],,0)</f>
        <v>HYDAC SERVICE GMBH</v>
      </c>
      <c r="E143" s="271" t="str">
        <f>_xlfn.XLOOKUP(Table2[[#This Row],[K&amp;N REF ]],CAT_Details[Tracking Number],CAT_Details[Delivery Country Code],,0)</f>
        <v>GB</v>
      </c>
      <c r="F143" s="271" t="str">
        <f>_xlfn.XLOOKUP(Table2[[#This Row],[TO Ref]],CAT_Details[TO Ref],CAT_Details[Loc],,0)</f>
        <v>U2-L5</v>
      </c>
      <c r="G143" s="257" t="s">
        <v>34</v>
      </c>
      <c r="H143" s="257" t="s">
        <v>40</v>
      </c>
      <c r="I143" s="280">
        <v>45679</v>
      </c>
      <c r="J143" s="257" t="s">
        <v>26</v>
      </c>
      <c r="K143" s="257" t="s">
        <v>32</v>
      </c>
      <c r="L143" s="280">
        <v>45679</v>
      </c>
      <c r="M143" s="257" t="str">
        <f>IF(Table2[[#This Row],[Resolve Date]]="","ONGOING","SOLVED")</f>
        <v>SOLVED</v>
      </c>
      <c r="N143" s="258" t="s">
        <v>47</v>
      </c>
      <c r="O143" s="257" t="str">
        <f>Table2[[#This Row],[K&amp;N REF ]]&amp;Table2[[#This Row],[Issue type ]]</f>
        <v xml:space="preserve">5014847670INCORRECT LABELS </v>
      </c>
      <c r="P143" s="257">
        <f>YEAR(Table2[[#This Row],[Date ]])</f>
        <v>2025</v>
      </c>
      <c r="Q143" s="257" t="str">
        <f>VLOOKUP(MONTH(Table2[[#This Row],[Date ]]),Months,2,0)</f>
        <v>January</v>
      </c>
      <c r="R143" s="257" t="b">
        <f>COUNTIFS(Table2[Unique],Table2[[#This Row],[Unique]])&gt;1</f>
        <v>0</v>
      </c>
      <c r="S143" s="257">
        <f>IF(Table2[[#This Row],[Status ]]="Solved",1,0)</f>
        <v>1</v>
      </c>
      <c r="T143" s="257">
        <f>IF(Table2[[#This Row],[Status ]]="ongoing",1,0)</f>
        <v>0</v>
      </c>
    </row>
    <row r="144" spans="1:20" x14ac:dyDescent="0.25">
      <c r="A144" s="262">
        <v>5014847444</v>
      </c>
      <c r="B144" s="269" t="str">
        <f>_xlfn.XLOOKUP(Table2[[#This Row],[K&amp;N REF ]],CAT_Details[Tracking Number],CAT_Details[S Ref],,0)</f>
        <v>20250116-S-70241</v>
      </c>
      <c r="C144" s="270">
        <f>_xlfn.XLOOKUP(Table2[[#This Row],[K&amp;N REF ]],CAT_Details[Tracking Number],CAT_Details[TO Ref],,0)</f>
        <v>20250113628584</v>
      </c>
      <c r="D144" s="270" t="str">
        <f>_xlfn.XLOOKUP(Table2[[#This Row],[K&amp;N REF ]],CAT_Details[Tracking Number],CAT_Details[Pickup Customer Name],,0)</f>
        <v>HYDAC TECHNOLOGY GMBH</v>
      </c>
      <c r="E144" s="271" t="str">
        <f>_xlfn.XLOOKUP(Table2[[#This Row],[K&amp;N REF ]],CAT_Details[Tracking Number],CAT_Details[Delivery Country Code],,0)</f>
        <v>GB</v>
      </c>
      <c r="F144" s="271" t="str">
        <f>_xlfn.XLOOKUP(Table2[[#This Row],[TO Ref]],CAT_Details[TO Ref],CAT_Details[Loc],,0)</f>
        <v>U2-L5</v>
      </c>
      <c r="G144" s="257" t="s">
        <v>34</v>
      </c>
      <c r="H144" s="257" t="s">
        <v>40</v>
      </c>
      <c r="I144" s="280">
        <v>45679</v>
      </c>
      <c r="J144" s="257" t="s">
        <v>26</v>
      </c>
      <c r="K144" s="257" t="s">
        <v>32</v>
      </c>
      <c r="L144" s="280">
        <v>45679</v>
      </c>
      <c r="M144" s="257" t="str">
        <f>IF(Table2[[#This Row],[Resolve Date]]="","ONGOING","SOLVED")</f>
        <v>SOLVED</v>
      </c>
      <c r="N144" s="258" t="s">
        <v>47</v>
      </c>
      <c r="O144" s="257" t="str">
        <f>Table2[[#This Row],[K&amp;N REF ]]&amp;Table2[[#This Row],[Issue type ]]</f>
        <v xml:space="preserve">5014847444INCORRECT LABELS </v>
      </c>
      <c r="P144" s="257">
        <f>YEAR(Table2[[#This Row],[Date ]])</f>
        <v>2025</v>
      </c>
      <c r="Q144" s="257" t="str">
        <f>VLOOKUP(MONTH(Table2[[#This Row],[Date ]]),Months,2,0)</f>
        <v>January</v>
      </c>
      <c r="R144" s="257" t="b">
        <f>COUNTIFS(Table2[Unique],Table2[[#This Row],[Unique]])&gt;1</f>
        <v>0</v>
      </c>
      <c r="S144" s="257">
        <f>IF(Table2[[#This Row],[Status ]]="Solved",1,0)</f>
        <v>1</v>
      </c>
      <c r="T144" s="257">
        <f>IF(Table2[[#This Row],[Status ]]="ongoing",1,0)</f>
        <v>0</v>
      </c>
    </row>
    <row r="145" spans="1:20" x14ac:dyDescent="0.25">
      <c r="A145" s="262">
        <v>5014818218</v>
      </c>
      <c r="B145" s="269" t="str">
        <f>_xlfn.XLOOKUP(Table2[[#This Row],[K&amp;N REF ]],CAT_Details[Tracking Number],CAT_Details[S Ref],,0)</f>
        <v>20250114-S-70205</v>
      </c>
      <c r="C145" s="270">
        <f>_xlfn.XLOOKUP(Table2[[#This Row],[K&amp;N REF ]],CAT_Details[Tracking Number],CAT_Details[TO Ref],,0)</f>
        <v>20250113628964</v>
      </c>
      <c r="D145" s="270" t="str">
        <f>_xlfn.XLOOKUP(Table2[[#This Row],[K&amp;N REF ]],CAT_Details[Tracking Number],CAT_Details[Pickup Customer Name],,0)</f>
        <v>Heinzmann Gmbh &amp; Co. Kg</v>
      </c>
      <c r="E145" s="271" t="str">
        <f>_xlfn.XLOOKUP(Table2[[#This Row],[K&amp;N REF ]],CAT_Details[Tracking Number],CAT_Details[Delivery Country Code],,0)</f>
        <v>GB</v>
      </c>
      <c r="F145" s="271" t="str">
        <f>_xlfn.XLOOKUP(Table2[[#This Row],[TO Ref]],CAT_Details[TO Ref],CAT_Details[Loc],,0)</f>
        <v>MY02</v>
      </c>
      <c r="G145" s="257" t="s">
        <v>34</v>
      </c>
      <c r="H145" s="257" t="s">
        <v>35</v>
      </c>
      <c r="I145" s="280">
        <v>45679</v>
      </c>
      <c r="J145" s="257" t="s">
        <v>41</v>
      </c>
      <c r="K145" s="257" t="s">
        <v>32</v>
      </c>
      <c r="L145" s="280">
        <v>45679</v>
      </c>
      <c r="M145" s="257" t="str">
        <f>IF(Table2[[#This Row],[Resolve Date]]="","ONGOING","SOLVED")</f>
        <v>SOLVED</v>
      </c>
      <c r="N145" s="258" t="s">
        <v>30</v>
      </c>
      <c r="O145" s="257" t="str">
        <f>Table2[[#This Row],[K&amp;N REF ]]&amp;Table2[[#This Row],[Issue type ]]</f>
        <v>5014818218NO LABELS</v>
      </c>
      <c r="P145" s="257">
        <f>YEAR(Table2[[#This Row],[Date ]])</f>
        <v>2025</v>
      </c>
      <c r="Q145" s="257" t="str">
        <f>VLOOKUP(MONTH(Table2[[#This Row],[Date ]]),Months,2,0)</f>
        <v>January</v>
      </c>
      <c r="R145" s="257" t="b">
        <f>COUNTIFS(Table2[Unique],Table2[[#This Row],[Unique]])&gt;1</f>
        <v>0</v>
      </c>
      <c r="S145" s="257">
        <f>IF(Table2[[#This Row],[Status ]]="Solved",1,0)</f>
        <v>1</v>
      </c>
      <c r="T145" s="257">
        <f>IF(Table2[[#This Row],[Status ]]="ongoing",1,0)</f>
        <v>0</v>
      </c>
    </row>
    <row r="146" spans="1:20" x14ac:dyDescent="0.25">
      <c r="A146" s="262">
        <v>5014817850</v>
      </c>
      <c r="B146" s="269" t="str">
        <f>_xlfn.XLOOKUP(Table2[[#This Row],[K&amp;N REF ]],CAT_Details[Tracking Number],CAT_Details[S Ref],,0)</f>
        <v>20250114-S-70211</v>
      </c>
      <c r="C146" s="270">
        <f>_xlfn.XLOOKUP(Table2[[#This Row],[K&amp;N REF ]],CAT_Details[Tracking Number],CAT_Details[TO Ref],,0)</f>
        <v>20250114629451</v>
      </c>
      <c r="D146" s="270" t="str">
        <f>_xlfn.XLOOKUP(Table2[[#This Row],[K&amp;N REF ]],CAT_Details[Tracking Number],CAT_Details[Pickup Customer Name],,0)</f>
        <v>Elring Klinger, S.A</v>
      </c>
      <c r="E146" s="271" t="str">
        <f>_xlfn.XLOOKUP(Table2[[#This Row],[K&amp;N REF ]],CAT_Details[Tracking Number],CAT_Details[Delivery Country Code],,0)</f>
        <v>GB</v>
      </c>
      <c r="F146" s="271" t="str">
        <f>_xlfn.XLOOKUP(Table2[[#This Row],[TO Ref]],CAT_Details[TO Ref],CAT_Details[Loc],,0)</f>
        <v>DX01-L5</v>
      </c>
      <c r="G146" s="257" t="s">
        <v>34</v>
      </c>
      <c r="H146" s="257" t="s">
        <v>31</v>
      </c>
      <c r="I146" s="280">
        <v>45679</v>
      </c>
      <c r="J146" s="257" t="s">
        <v>26</v>
      </c>
      <c r="K146" s="257" t="s">
        <v>50</v>
      </c>
      <c r="L146" s="280">
        <v>45679</v>
      </c>
      <c r="M146" s="257" t="str">
        <f>IF(Table2[[#This Row],[Resolve Date]]="","ONGOING","SOLVED")</f>
        <v>SOLVED</v>
      </c>
      <c r="N146" s="258" t="s">
        <v>30</v>
      </c>
      <c r="O146" s="257" t="str">
        <f>Table2[[#This Row],[K&amp;N REF ]]&amp;Table2[[#This Row],[Issue type ]]</f>
        <v>5014817850MISSING LABELS ON SOME UNITS</v>
      </c>
      <c r="P146" s="257">
        <f>YEAR(Table2[[#This Row],[Date ]])</f>
        <v>2025</v>
      </c>
      <c r="Q146" s="257" t="str">
        <f>VLOOKUP(MONTH(Table2[[#This Row],[Date ]]),Months,2,0)</f>
        <v>January</v>
      </c>
      <c r="R146" s="257" t="b">
        <f>COUNTIFS(Table2[Unique],Table2[[#This Row],[Unique]])&gt;1</f>
        <v>0</v>
      </c>
      <c r="S146" s="257">
        <f>IF(Table2[[#This Row],[Status ]]="Solved",1,0)</f>
        <v>1</v>
      </c>
      <c r="T146" s="257">
        <f>IF(Table2[[#This Row],[Status ]]="ongoing",1,0)</f>
        <v>0</v>
      </c>
    </row>
    <row r="147" spans="1:20" x14ac:dyDescent="0.25">
      <c r="A147" s="262">
        <v>5014832469</v>
      </c>
      <c r="B147" s="269" t="str">
        <f>_xlfn.XLOOKUP(Table2[[#This Row],[K&amp;N REF ]],CAT_Details[Tracking Number],CAT_Details[S Ref],,0)</f>
        <v>20250115-S-70139</v>
      </c>
      <c r="C147" s="270">
        <f>_xlfn.XLOOKUP(Table2[[#This Row],[K&amp;N REF ]],CAT_Details[Tracking Number],CAT_Details[TO Ref],,0)</f>
        <v>20250114629962</v>
      </c>
      <c r="D147" s="270" t="str">
        <f>_xlfn.XLOOKUP(Table2[[#This Row],[K&amp;N REF ]],CAT_Details[Tracking Number],CAT_Details[Pickup Customer Name],,0)</f>
        <v>Wabco Logistik Gmbh</v>
      </c>
      <c r="E147" s="271" t="str">
        <f>_xlfn.XLOOKUP(Table2[[#This Row],[K&amp;N REF ]],CAT_Details[Tracking Number],CAT_Details[Delivery Country Code],,0)</f>
        <v>GB</v>
      </c>
      <c r="F147" s="271" t="str">
        <f>_xlfn.XLOOKUP(Table2[[#This Row],[TO Ref]],CAT_Details[TO Ref],CAT_Details[Loc],,0)</f>
        <v>DX01-L5</v>
      </c>
      <c r="G147" s="257" t="s">
        <v>34</v>
      </c>
      <c r="H147" s="257" t="s">
        <v>35</v>
      </c>
      <c r="I147" s="280">
        <v>45679</v>
      </c>
      <c r="J147" s="257" t="s">
        <v>26</v>
      </c>
      <c r="K147" s="257" t="s">
        <v>32</v>
      </c>
      <c r="L147" s="280">
        <v>45679</v>
      </c>
      <c r="M147" s="257" t="str">
        <f>IF(Table2[[#This Row],[Resolve Date]]="","ONGOING","SOLVED")</f>
        <v>SOLVED</v>
      </c>
      <c r="N147" s="258" t="s">
        <v>30</v>
      </c>
      <c r="O147" s="257" t="str">
        <f>Table2[[#This Row],[K&amp;N REF ]]&amp;Table2[[#This Row],[Issue type ]]</f>
        <v>5014832469NO LABELS</v>
      </c>
      <c r="P147" s="257">
        <f>YEAR(Table2[[#This Row],[Date ]])</f>
        <v>2025</v>
      </c>
      <c r="Q147" s="257" t="str">
        <f>VLOOKUP(MONTH(Table2[[#This Row],[Date ]]),Months,2,0)</f>
        <v>January</v>
      </c>
      <c r="R147" s="257" t="b">
        <f>COUNTIFS(Table2[Unique],Table2[[#This Row],[Unique]])&gt;1</f>
        <v>0</v>
      </c>
      <c r="S147" s="257">
        <f>IF(Table2[[#This Row],[Status ]]="Solved",1,0)</f>
        <v>1</v>
      </c>
      <c r="T147" s="257">
        <f>IF(Table2[[#This Row],[Status ]]="ongoing",1,0)</f>
        <v>0</v>
      </c>
    </row>
    <row r="148" spans="1:20" x14ac:dyDescent="0.25">
      <c r="A148" s="262">
        <v>5014832380</v>
      </c>
      <c r="B148" s="269" t="str">
        <f>_xlfn.XLOOKUP(Table2[[#This Row],[K&amp;N REF ]],CAT_Details[Tracking Number],CAT_Details[S Ref],,0)</f>
        <v>20250115-S-70131</v>
      </c>
      <c r="C148" s="270">
        <f>_xlfn.XLOOKUP(Table2[[#This Row],[K&amp;N REF ]],CAT_Details[Tracking Number],CAT_Details[TO Ref],,0)</f>
        <v>20250115630322</v>
      </c>
      <c r="D148" s="270" t="str">
        <f>_xlfn.XLOOKUP(Table2[[#This Row],[K&amp;N REF ]],CAT_Details[Tracking Number],CAT_Details[Pickup Customer Name],,0)</f>
        <v>Grammer Technical Components GmbH</v>
      </c>
      <c r="E148" s="271" t="str">
        <f>_xlfn.XLOOKUP(Table2[[#This Row],[K&amp;N REF ]],CAT_Details[Tracking Number],CAT_Details[Delivery Country Code],,0)</f>
        <v>GB</v>
      </c>
      <c r="F148" s="271" t="str">
        <f>_xlfn.XLOOKUP(Table2[[#This Row],[TO Ref]],CAT_Details[TO Ref],CAT_Details[Loc],,0)</f>
        <v>U2-L5</v>
      </c>
      <c r="G148" s="257" t="s">
        <v>34</v>
      </c>
      <c r="H148" s="257" t="s">
        <v>35</v>
      </c>
      <c r="I148" s="280">
        <v>45679</v>
      </c>
      <c r="J148" s="257" t="s">
        <v>26</v>
      </c>
      <c r="K148" s="257" t="s">
        <v>32</v>
      </c>
      <c r="L148" s="280">
        <v>45679</v>
      </c>
      <c r="M148" s="257" t="str">
        <f>IF(Table2[[#This Row],[Resolve Date]]="","ONGOING","SOLVED")</f>
        <v>SOLVED</v>
      </c>
      <c r="N148" s="258" t="s">
        <v>30</v>
      </c>
      <c r="O148" s="257" t="str">
        <f>Table2[[#This Row],[K&amp;N REF ]]&amp;Table2[[#This Row],[Issue type ]]</f>
        <v>5014832380NO LABELS</v>
      </c>
      <c r="P148" s="257">
        <f>YEAR(Table2[[#This Row],[Date ]])</f>
        <v>2025</v>
      </c>
      <c r="Q148" s="257" t="str">
        <f>VLOOKUP(MONTH(Table2[[#This Row],[Date ]]),Months,2,0)</f>
        <v>January</v>
      </c>
      <c r="R148" s="257" t="b">
        <f>COUNTIFS(Table2[Unique],Table2[[#This Row],[Unique]])&gt;1</f>
        <v>0</v>
      </c>
      <c r="S148" s="257">
        <f>IF(Table2[[#This Row],[Status ]]="Solved",1,0)</f>
        <v>1</v>
      </c>
      <c r="T148" s="257">
        <f>IF(Table2[[#This Row],[Status ]]="ongoing",1,0)</f>
        <v>0</v>
      </c>
    </row>
    <row r="149" spans="1:20" x14ac:dyDescent="0.25">
      <c r="A149" s="262">
        <v>5014847578</v>
      </c>
      <c r="B149" s="269" t="str">
        <f>_xlfn.XLOOKUP(Table2[[#This Row],[K&amp;N REF ]],CAT_Details[Tracking Number],CAT_Details[S Ref],,0)</f>
        <v>20250116-S-70250</v>
      </c>
      <c r="C149" s="270">
        <f>_xlfn.XLOOKUP(Table2[[#This Row],[K&amp;N REF ]],CAT_Details[Tracking Number],CAT_Details[TO Ref],,0)</f>
        <v>20250115630512</v>
      </c>
      <c r="D149" s="270" t="str">
        <f>_xlfn.XLOOKUP(Table2[[#This Row],[K&amp;N REF ]],CAT_Details[Tracking Number],CAT_Details[Pickup Customer Name],,0)</f>
        <v>SAND PROFILE GMBH</v>
      </c>
      <c r="E149" s="271" t="str">
        <f>_xlfn.XLOOKUP(Table2[[#This Row],[K&amp;N REF ]],CAT_Details[Tracking Number],CAT_Details[Delivery Country Code],,0)</f>
        <v>GB</v>
      </c>
      <c r="F149" s="271" t="str">
        <f>_xlfn.XLOOKUP(Table2[[#This Row],[TO Ref]],CAT_Details[TO Ref],CAT_Details[Loc],,0)</f>
        <v>U2-L5</v>
      </c>
      <c r="G149" s="257" t="s">
        <v>34</v>
      </c>
      <c r="H149" s="257" t="s">
        <v>35</v>
      </c>
      <c r="I149" s="280">
        <v>45679</v>
      </c>
      <c r="J149" s="257" t="s">
        <v>26</v>
      </c>
      <c r="K149" s="257" t="s">
        <v>32</v>
      </c>
      <c r="L149" s="280">
        <v>45679</v>
      </c>
      <c r="M149" s="257" t="str">
        <f>IF(Table2[[#This Row],[Resolve Date]]="","ONGOING","SOLVED")</f>
        <v>SOLVED</v>
      </c>
      <c r="N149" s="258" t="s">
        <v>30</v>
      </c>
      <c r="O149" s="257" t="str">
        <f>Table2[[#This Row],[K&amp;N REF ]]&amp;Table2[[#This Row],[Issue type ]]</f>
        <v>5014847578NO LABELS</v>
      </c>
      <c r="P149" s="257">
        <f>YEAR(Table2[[#This Row],[Date ]])</f>
        <v>2025</v>
      </c>
      <c r="Q149" s="257" t="str">
        <f>VLOOKUP(MONTH(Table2[[#This Row],[Date ]]),Months,2,0)</f>
        <v>January</v>
      </c>
      <c r="R149" s="257" t="b">
        <f>COUNTIFS(Table2[Unique],Table2[[#This Row],[Unique]])&gt;1</f>
        <v>0</v>
      </c>
      <c r="S149" s="257">
        <f>IF(Table2[[#This Row],[Status ]]="Solved",1,0)</f>
        <v>1</v>
      </c>
      <c r="T149" s="257">
        <f>IF(Table2[[#This Row],[Status ]]="ongoing",1,0)</f>
        <v>0</v>
      </c>
    </row>
    <row r="150" spans="1:20" x14ac:dyDescent="0.25">
      <c r="A150" s="262">
        <v>5014847696</v>
      </c>
      <c r="B150" s="269" t="str">
        <f>_xlfn.XLOOKUP(Table2[[#This Row],[K&amp;N REF ]],CAT_Details[Tracking Number],CAT_Details[S Ref],,0)</f>
        <v>20250116-S-70249</v>
      </c>
      <c r="C150" s="270">
        <f>_xlfn.XLOOKUP(Table2[[#This Row],[K&amp;N REF ]],CAT_Details[Tracking Number],CAT_Details[TO Ref],,0)</f>
        <v>20250115630748</v>
      </c>
      <c r="D150" s="270" t="str">
        <f>_xlfn.XLOOKUP(Table2[[#This Row],[K&amp;N REF ]],CAT_Details[Tracking Number],CAT_Details[Pickup Customer Name],,0)</f>
        <v>Elring Klinger Ag</v>
      </c>
      <c r="E150" s="271" t="str">
        <f>_xlfn.XLOOKUP(Table2[[#This Row],[K&amp;N REF ]],CAT_Details[Tracking Number],CAT_Details[Delivery Country Code],,0)</f>
        <v>GB</v>
      </c>
      <c r="F150" s="271" t="str">
        <f>_xlfn.XLOOKUP(Table2[[#This Row],[TO Ref]],CAT_Details[TO Ref],CAT_Details[Loc],,0)</f>
        <v>No Loc</v>
      </c>
      <c r="G150" s="257" t="s">
        <v>34</v>
      </c>
      <c r="H150" s="257" t="s">
        <v>35</v>
      </c>
      <c r="I150" s="280">
        <v>45679</v>
      </c>
      <c r="J150" s="257" t="s">
        <v>26</v>
      </c>
      <c r="K150" s="257" t="s">
        <v>32</v>
      </c>
      <c r="L150" s="280">
        <v>45679</v>
      </c>
      <c r="M150" s="257" t="str">
        <f>IF(Table2[[#This Row],[Resolve Date]]="","ONGOING","SOLVED")</f>
        <v>SOLVED</v>
      </c>
      <c r="N150" s="258" t="s">
        <v>30</v>
      </c>
      <c r="O150" s="257" t="str">
        <f>Table2[[#This Row],[K&amp;N REF ]]&amp;Table2[[#This Row],[Issue type ]]</f>
        <v>5014847696NO LABELS</v>
      </c>
      <c r="P150" s="257">
        <f>YEAR(Table2[[#This Row],[Date ]])</f>
        <v>2025</v>
      </c>
      <c r="Q150" s="257" t="str">
        <f>VLOOKUP(MONTH(Table2[[#This Row],[Date ]]),Months,2,0)</f>
        <v>January</v>
      </c>
      <c r="R150" s="257" t="b">
        <f>COUNTIFS(Table2[Unique],Table2[[#This Row],[Unique]])&gt;1</f>
        <v>0</v>
      </c>
      <c r="S150" s="257">
        <f>IF(Table2[[#This Row],[Status ]]="Solved",1,0)</f>
        <v>1</v>
      </c>
      <c r="T150" s="257">
        <f>IF(Table2[[#This Row],[Status ]]="ongoing",1,0)</f>
        <v>0</v>
      </c>
    </row>
    <row r="151" spans="1:20" x14ac:dyDescent="0.25">
      <c r="A151" s="262">
        <v>5014847644</v>
      </c>
      <c r="B151" s="269" t="str">
        <f>_xlfn.XLOOKUP(Table2[[#This Row],[K&amp;N REF ]],CAT_Details[Tracking Number],CAT_Details[S Ref],,0)</f>
        <v>20250116-S-70235</v>
      </c>
      <c r="C151" s="270">
        <f>_xlfn.XLOOKUP(Table2[[#This Row],[K&amp;N REF ]],CAT_Details[Tracking Number],CAT_Details[TO Ref],,0)</f>
        <v>20250116631289</v>
      </c>
      <c r="D151" s="270" t="str">
        <f>_xlfn.XLOOKUP(Table2[[#This Row],[K&amp;N REF ]],CAT_Details[Tracking Number],CAT_Details[Pickup Customer Name],,0)</f>
        <v>Hasse &amp; Wrede Gmbh</v>
      </c>
      <c r="E151" s="271" t="str">
        <f>_xlfn.XLOOKUP(Table2[[#This Row],[K&amp;N REF ]],CAT_Details[Tracking Number],CAT_Details[Delivery Country Code],,0)</f>
        <v>GB</v>
      </c>
      <c r="F151" s="271" t="str">
        <f>_xlfn.XLOOKUP(Table2[[#This Row],[TO Ref]],CAT_Details[TO Ref],CAT_Details[Loc],,0)</f>
        <v>No Loc</v>
      </c>
      <c r="G151" s="257" t="s">
        <v>34</v>
      </c>
      <c r="H151" s="257" t="s">
        <v>40</v>
      </c>
      <c r="I151" s="280">
        <v>45679</v>
      </c>
      <c r="J151" s="257" t="s">
        <v>26</v>
      </c>
      <c r="K151" s="257" t="s">
        <v>32</v>
      </c>
      <c r="L151" s="280">
        <v>45680</v>
      </c>
      <c r="M151" s="257" t="str">
        <f>IF(Table2[[#This Row],[Resolve Date]]="","ONGOING","SOLVED")</f>
        <v>SOLVED</v>
      </c>
      <c r="N151" s="258" t="s">
        <v>58</v>
      </c>
      <c r="O151" s="257" t="str">
        <f>Table2[[#This Row],[K&amp;N REF ]]&amp;Table2[[#This Row],[Issue type ]]</f>
        <v xml:space="preserve">5014847644INCORRECT LABELS </v>
      </c>
      <c r="P151" s="257">
        <f>YEAR(Table2[[#This Row],[Date ]])</f>
        <v>2025</v>
      </c>
      <c r="Q151" s="257" t="str">
        <f>VLOOKUP(MONTH(Table2[[#This Row],[Date ]]),Months,2,0)</f>
        <v>January</v>
      </c>
      <c r="R151" s="257" t="b">
        <f>COUNTIFS(Table2[Unique],Table2[[#This Row],[Unique]])&gt;1</f>
        <v>0</v>
      </c>
      <c r="S151" s="257">
        <f>IF(Table2[[#This Row],[Status ]]="Solved",1,0)</f>
        <v>1</v>
      </c>
      <c r="T151" s="257">
        <f>IF(Table2[[#This Row],[Status ]]="ongoing",1,0)</f>
        <v>0</v>
      </c>
    </row>
    <row r="152" spans="1:20" x14ac:dyDescent="0.25">
      <c r="A152" s="262">
        <v>5014847677</v>
      </c>
      <c r="B152" s="269" t="str">
        <f>_xlfn.XLOOKUP(Table2[[#This Row],[K&amp;N REF ]],CAT_Details[Tracking Number],CAT_Details[S Ref],,0)</f>
        <v>20250116-S-70231</v>
      </c>
      <c r="C152" s="270">
        <f>_xlfn.XLOOKUP(Table2[[#This Row],[K&amp;N REF ]],CAT_Details[Tracking Number],CAT_Details[TO Ref],,0)</f>
        <v>20250116631321</v>
      </c>
      <c r="D152" s="270" t="str">
        <f>_xlfn.XLOOKUP(Table2[[#This Row],[K&amp;N REF ]],CAT_Details[Tracking Number],CAT_Details[Pickup Customer Name],,0)</f>
        <v>Bosch Rexroth AG Werk Horb</v>
      </c>
      <c r="E152" s="271" t="str">
        <f>_xlfn.XLOOKUP(Table2[[#This Row],[K&amp;N REF ]],CAT_Details[Tracking Number],CAT_Details[Delivery Country Code],,0)</f>
        <v>GB</v>
      </c>
      <c r="F152" s="271" t="str">
        <f>_xlfn.XLOOKUP(Table2[[#This Row],[TO Ref]],CAT_Details[TO Ref],CAT_Details[Loc],,0)</f>
        <v>U2-L5</v>
      </c>
      <c r="G152" s="257" t="s">
        <v>34</v>
      </c>
      <c r="H152" s="257" t="s">
        <v>42</v>
      </c>
      <c r="I152" s="280">
        <v>45679</v>
      </c>
      <c r="J152" s="257" t="s">
        <v>45</v>
      </c>
      <c r="K152" s="257" t="s">
        <v>27</v>
      </c>
      <c r="L152" s="280">
        <v>45679</v>
      </c>
      <c r="M152" s="257" t="str">
        <f>IF(Table2[[#This Row],[Resolve Date]]="","ONGOING","SOLVED")</f>
        <v>SOLVED</v>
      </c>
      <c r="N152" s="258" t="s">
        <v>59</v>
      </c>
      <c r="O152" s="257" t="str">
        <f>Table2[[#This Row],[K&amp;N REF ]]&amp;Table2[[#This Row],[Issue type ]]</f>
        <v>5014847677AMOUNT</v>
      </c>
      <c r="P152" s="257">
        <f>YEAR(Table2[[#This Row],[Date ]])</f>
        <v>2025</v>
      </c>
      <c r="Q152" s="257" t="str">
        <f>VLOOKUP(MONTH(Table2[[#This Row],[Date ]]),Months,2,0)</f>
        <v>January</v>
      </c>
      <c r="R152" s="257" t="b">
        <f>COUNTIFS(Table2[Unique],Table2[[#This Row],[Unique]])&gt;1</f>
        <v>0</v>
      </c>
      <c r="S152" s="257">
        <f>IF(Table2[[#This Row],[Status ]]="Solved",1,0)</f>
        <v>1</v>
      </c>
      <c r="T152" s="257">
        <f>IF(Table2[[#This Row],[Status ]]="ongoing",1,0)</f>
        <v>0</v>
      </c>
    </row>
    <row r="153" spans="1:20" x14ac:dyDescent="0.25">
      <c r="A153" s="262">
        <v>5014847487</v>
      </c>
      <c r="B153" s="269" t="str">
        <f>_xlfn.XLOOKUP(Table2[[#This Row],[K&amp;N REF ]],CAT_Details[Tracking Number],CAT_Details[S Ref],,0)</f>
        <v>20250116-S-70242</v>
      </c>
      <c r="C153" s="270">
        <f>_xlfn.XLOOKUP(Table2[[#This Row],[K&amp;N REF ]],CAT_Details[Tracking Number],CAT_Details[TO Ref],,0)</f>
        <v>20250116631441</v>
      </c>
      <c r="D153" s="270" t="str">
        <f>_xlfn.XLOOKUP(Table2[[#This Row],[K&amp;N REF ]],CAT_Details[Tracking Number],CAT_Details[Pickup Customer Name],,0)</f>
        <v>KUEHNE + NAGEL AG AND CO. KG</v>
      </c>
      <c r="E153" s="271" t="str">
        <f>_xlfn.XLOOKUP(Table2[[#This Row],[K&amp;N REF ]],CAT_Details[Tracking Number],CAT_Details[Delivery Country Code],,0)</f>
        <v>GB</v>
      </c>
      <c r="F153" s="271">
        <f>_xlfn.XLOOKUP(Table2[[#This Row],[TO Ref]],CAT_Details[TO Ref],CAT_Details[Loc],,0)</f>
        <v>3402</v>
      </c>
      <c r="G153" s="257" t="s">
        <v>34</v>
      </c>
      <c r="H153" s="257" t="s">
        <v>29</v>
      </c>
      <c r="I153" s="280">
        <v>45679</v>
      </c>
      <c r="J153" s="257" t="s">
        <v>26</v>
      </c>
      <c r="K153" s="257" t="s">
        <v>27</v>
      </c>
      <c r="L153" s="280">
        <v>45679</v>
      </c>
      <c r="M153" s="257" t="str">
        <f>IF(Table2[[#This Row],[Resolve Date]]="","ONGOING","SOLVED")</f>
        <v>SOLVED</v>
      </c>
      <c r="N153" s="258" t="s">
        <v>60</v>
      </c>
      <c r="O153" s="257" t="str">
        <f>Table2[[#This Row],[K&amp;N REF ]]&amp;Table2[[#This Row],[Issue type ]]</f>
        <v>5014847487DAMAGED LABEL</v>
      </c>
      <c r="P153" s="257">
        <f>YEAR(Table2[[#This Row],[Date ]])</f>
        <v>2025</v>
      </c>
      <c r="Q153" s="257" t="str">
        <f>VLOOKUP(MONTH(Table2[[#This Row],[Date ]]),Months,2,0)</f>
        <v>January</v>
      </c>
      <c r="R153" s="257" t="b">
        <f>COUNTIFS(Table2[Unique],Table2[[#This Row],[Unique]])&gt;1</f>
        <v>0</v>
      </c>
      <c r="S153" s="257">
        <f>IF(Table2[[#This Row],[Status ]]="Solved",1,0)</f>
        <v>1</v>
      </c>
      <c r="T153" s="257">
        <f>IF(Table2[[#This Row],[Status ]]="ongoing",1,0)</f>
        <v>0</v>
      </c>
    </row>
    <row r="154" spans="1:20" x14ac:dyDescent="0.25">
      <c r="A154" s="262">
        <v>5014847615</v>
      </c>
      <c r="B154" s="269" t="str">
        <f>_xlfn.XLOOKUP(Table2[[#This Row],[K&amp;N REF ]],CAT_Details[Tracking Number],CAT_Details[S Ref],,0)</f>
        <v>20250116-S-70309</v>
      </c>
      <c r="C154" s="270">
        <f>_xlfn.XLOOKUP(Table2[[#This Row],[K&amp;N REF ]],CAT_Details[Tracking Number],CAT_Details[TO Ref],,0)</f>
        <v>20250116631562</v>
      </c>
      <c r="D154" s="270" t="str">
        <f>_xlfn.XLOOKUP(Table2[[#This Row],[K&amp;N REF ]],CAT_Details[Tracking Number],CAT_Details[Pickup Customer Name],,0)</f>
        <v>VOSS Automotive GmbH</v>
      </c>
      <c r="E154" s="271" t="str">
        <f>_xlfn.XLOOKUP(Table2[[#This Row],[K&amp;N REF ]],CAT_Details[Tracking Number],CAT_Details[Delivery Country Code],,0)</f>
        <v>GB</v>
      </c>
      <c r="F154" s="271" t="str">
        <f>_xlfn.XLOOKUP(Table2[[#This Row],[TO Ref]],CAT_Details[TO Ref],CAT_Details[Loc],,0)</f>
        <v>OYL1</v>
      </c>
      <c r="G154" s="257" t="s">
        <v>34</v>
      </c>
      <c r="H154" s="257" t="s">
        <v>29</v>
      </c>
      <c r="I154" s="280">
        <v>45679</v>
      </c>
      <c r="J154" s="257" t="s">
        <v>26</v>
      </c>
      <c r="K154" s="257" t="s">
        <v>32</v>
      </c>
      <c r="L154" s="280">
        <v>45679</v>
      </c>
      <c r="M154" s="257" t="str">
        <f>IF(Table2[[#This Row],[Resolve Date]]="","ONGOING","SOLVED")</f>
        <v>SOLVED</v>
      </c>
      <c r="N154" s="258" t="s">
        <v>61</v>
      </c>
      <c r="O154" s="257" t="str">
        <f>Table2[[#This Row],[K&amp;N REF ]]&amp;Table2[[#This Row],[Issue type ]]</f>
        <v>5014847615DAMAGED LABEL</v>
      </c>
      <c r="P154" s="257">
        <f>YEAR(Table2[[#This Row],[Date ]])</f>
        <v>2025</v>
      </c>
      <c r="Q154" s="257" t="str">
        <f>VLOOKUP(MONTH(Table2[[#This Row],[Date ]]),Months,2,0)</f>
        <v>January</v>
      </c>
      <c r="R154" s="257" t="b">
        <f>COUNTIFS(Table2[Unique],Table2[[#This Row],[Unique]])&gt;1</f>
        <v>0</v>
      </c>
      <c r="S154" s="257">
        <f>IF(Table2[[#This Row],[Status ]]="Solved",1,0)</f>
        <v>1</v>
      </c>
      <c r="T154" s="257">
        <f>IF(Table2[[#This Row],[Status ]]="ongoing",1,0)</f>
        <v>0</v>
      </c>
    </row>
    <row r="155" spans="1:20" x14ac:dyDescent="0.25">
      <c r="A155" s="262">
        <v>5014802772</v>
      </c>
      <c r="B155" s="269" t="str">
        <f>_xlfn.XLOOKUP(Table2[[#This Row],[K&amp;N REF ]],CAT_Details[Tracking Number],CAT_Details[S Ref],,0)</f>
        <v>20250110-S-70106</v>
      </c>
      <c r="C155" s="270">
        <f>_xlfn.XLOOKUP(Table2[[#This Row],[K&amp;N REF ]],CAT_Details[Tracking Number],CAT_Details[TO Ref],,0)</f>
        <v>20250109627086</v>
      </c>
      <c r="D155" s="270" t="str">
        <f>_xlfn.XLOOKUP(Table2[[#This Row],[K&amp;N REF ]],CAT_Details[Tracking Number],CAT_Details[Pickup Customer Name],,0)</f>
        <v>BORGWARNER EMISSIONS SYSTEMS PORTUGAL UNIPESSOAL LDA</v>
      </c>
      <c r="E155" s="271" t="str">
        <f>_xlfn.XLOOKUP(Table2[[#This Row],[K&amp;N REF ]],CAT_Details[Tracking Number],CAT_Details[Delivery Country Code],,0)</f>
        <v>GB</v>
      </c>
      <c r="F155" s="271" t="str">
        <f>_xlfn.XLOOKUP(Table2[[#This Row],[TO Ref]],CAT_Details[TO Ref],CAT_Details[Loc],,0)</f>
        <v>DX01-L5</v>
      </c>
      <c r="G155" s="257" t="s">
        <v>44</v>
      </c>
      <c r="H155" s="257" t="s">
        <v>42</v>
      </c>
      <c r="I155" s="280">
        <v>45680</v>
      </c>
      <c r="J155" s="257" t="s">
        <v>45</v>
      </c>
      <c r="K155" s="257" t="s">
        <v>27</v>
      </c>
      <c r="L155" s="280">
        <v>45680</v>
      </c>
      <c r="M155" s="257" t="str">
        <f>IF(Table2[[#This Row],[Resolve Date]]="","ONGOING","SOLVED")</f>
        <v>SOLVED</v>
      </c>
      <c r="N155" s="258" t="s">
        <v>62</v>
      </c>
      <c r="O155" s="257" t="str">
        <f>Table2[[#This Row],[K&amp;N REF ]]&amp;Table2[[#This Row],[Issue type ]]</f>
        <v>5014802772AMOUNT</v>
      </c>
      <c r="P155" s="257">
        <f>YEAR(Table2[[#This Row],[Date ]])</f>
        <v>2025</v>
      </c>
      <c r="Q155" s="257" t="str">
        <f>VLOOKUP(MONTH(Table2[[#This Row],[Date ]]),Months,2,0)</f>
        <v>January</v>
      </c>
      <c r="R155" s="257" t="b">
        <f>COUNTIFS(Table2[Unique],Table2[[#This Row],[Unique]])&gt;1</f>
        <v>0</v>
      </c>
      <c r="S155" s="257">
        <f>IF(Table2[[#This Row],[Status ]]="Solved",1,0)</f>
        <v>1</v>
      </c>
      <c r="T155" s="257">
        <f>IF(Table2[[#This Row],[Status ]]="ongoing",1,0)</f>
        <v>0</v>
      </c>
    </row>
    <row r="156" spans="1:20" x14ac:dyDescent="0.25">
      <c r="A156" s="262">
        <v>5014863073</v>
      </c>
      <c r="B156" s="269" t="str">
        <f>_xlfn.XLOOKUP(Table2[[#This Row],[K&amp;N REF ]],CAT_Details[Tracking Number],CAT_Details[S Ref],,0)</f>
        <v>20250117-S-70115</v>
      </c>
      <c r="C156" s="270">
        <f>_xlfn.XLOOKUP(Table2[[#This Row],[K&amp;N REF ]],CAT_Details[Tracking Number],CAT_Details[TO Ref],,0)</f>
        <v>20250116631969</v>
      </c>
      <c r="D156" s="270" t="str">
        <f>_xlfn.XLOOKUP(Table2[[#This Row],[K&amp;N REF ]],CAT_Details[Tracking Number],CAT_Details[Pickup Customer Name],,0)</f>
        <v>TENNECO INC</v>
      </c>
      <c r="E156" s="271" t="str">
        <f>_xlfn.XLOOKUP(Table2[[#This Row],[K&amp;N REF ]],CAT_Details[Tracking Number],CAT_Details[Delivery Country Code],,0)</f>
        <v>GB</v>
      </c>
      <c r="F156" s="271" t="str">
        <f>_xlfn.XLOOKUP(Table2[[#This Row],[TO Ref]],CAT_Details[TO Ref],CAT_Details[Loc],,0)</f>
        <v>No Loc</v>
      </c>
      <c r="G156" s="257" t="s">
        <v>34</v>
      </c>
      <c r="H156" s="257" t="s">
        <v>42</v>
      </c>
      <c r="I156" s="280">
        <v>45680</v>
      </c>
      <c r="J156" s="257" t="s">
        <v>45</v>
      </c>
      <c r="K156" s="257" t="s">
        <v>27</v>
      </c>
      <c r="L156" s="280">
        <v>45686</v>
      </c>
      <c r="M156" s="257" t="str">
        <f>IF(Table2[[#This Row],[Resolve Date]]="","ONGOING","SOLVED")</f>
        <v>SOLVED</v>
      </c>
      <c r="N156" s="258" t="s">
        <v>63</v>
      </c>
      <c r="O156" s="257" t="str">
        <f>Table2[[#This Row],[K&amp;N REF ]]&amp;Table2[[#This Row],[Issue type ]]</f>
        <v>5014863073AMOUNT</v>
      </c>
      <c r="P156" s="257">
        <f>YEAR(Table2[[#This Row],[Date ]])</f>
        <v>2025</v>
      </c>
      <c r="Q156" s="257" t="str">
        <f>VLOOKUP(MONTH(Table2[[#This Row],[Date ]]),Months,2,0)</f>
        <v>January</v>
      </c>
      <c r="R156" s="257" t="b">
        <f>COUNTIFS(Table2[Unique],Table2[[#This Row],[Unique]])&gt;1</f>
        <v>0</v>
      </c>
      <c r="S156" s="257">
        <f>IF(Table2[[#This Row],[Status ]]="Solved",1,0)</f>
        <v>1</v>
      </c>
      <c r="T156" s="257">
        <f>IF(Table2[[#This Row],[Status ]]="ongoing",1,0)</f>
        <v>0</v>
      </c>
    </row>
    <row r="157" spans="1:20" x14ac:dyDescent="0.25">
      <c r="A157" s="262">
        <v>5014863073</v>
      </c>
      <c r="B157" s="269" t="str">
        <f>_xlfn.XLOOKUP(Table2[[#This Row],[K&amp;N REF ]],CAT_Details[Tracking Number],CAT_Details[S Ref],,0)</f>
        <v>20250117-S-70115</v>
      </c>
      <c r="C157" s="270">
        <f>_xlfn.XLOOKUP(Table2[[#This Row],[K&amp;N REF ]],CAT_Details[Tracking Number],CAT_Details[TO Ref],,0)</f>
        <v>20250116631969</v>
      </c>
      <c r="D157" s="270" t="str">
        <f>_xlfn.XLOOKUP(Table2[[#This Row],[K&amp;N REF ]],CAT_Details[Tracking Number],CAT_Details[Pickup Customer Name],,0)</f>
        <v>TENNECO INC</v>
      </c>
      <c r="E157" s="271" t="str">
        <f>_xlfn.XLOOKUP(Table2[[#This Row],[K&amp;N REF ]],CAT_Details[Tracking Number],CAT_Details[Delivery Country Code],,0)</f>
        <v>GB</v>
      </c>
      <c r="F157" s="271" t="str">
        <f>_xlfn.XLOOKUP(Table2[[#This Row],[TO Ref]],CAT_Details[TO Ref],CAT_Details[Loc],,0)</f>
        <v>No Loc</v>
      </c>
      <c r="G157" s="257" t="s">
        <v>34</v>
      </c>
      <c r="H157" s="257" t="s">
        <v>35</v>
      </c>
      <c r="I157" s="280">
        <v>45680</v>
      </c>
      <c r="J157" s="257" t="s">
        <v>26</v>
      </c>
      <c r="K157" s="257" t="s">
        <v>32</v>
      </c>
      <c r="L157" s="280">
        <v>45680</v>
      </c>
      <c r="M157" s="257" t="str">
        <f>IF(Table2[[#This Row],[Resolve Date]]="","ONGOING","SOLVED")</f>
        <v>SOLVED</v>
      </c>
      <c r="N157" s="258" t="s">
        <v>30</v>
      </c>
      <c r="O157" s="257" t="str">
        <f>Table2[[#This Row],[K&amp;N REF ]]&amp;Table2[[#This Row],[Issue type ]]</f>
        <v>5014863073NO LABELS</v>
      </c>
      <c r="P157" s="257">
        <f>YEAR(Table2[[#This Row],[Date ]])</f>
        <v>2025</v>
      </c>
      <c r="Q157" s="257" t="str">
        <f>VLOOKUP(MONTH(Table2[[#This Row],[Date ]]),Months,2,0)</f>
        <v>January</v>
      </c>
      <c r="R157" s="257" t="b">
        <f>COUNTIFS(Table2[Unique],Table2[[#This Row],[Unique]])&gt;1</f>
        <v>0</v>
      </c>
      <c r="S157" s="257">
        <f>IF(Table2[[#This Row],[Status ]]="Solved",1,0)</f>
        <v>1</v>
      </c>
      <c r="T157" s="257">
        <f>IF(Table2[[#This Row],[Status ]]="ongoing",1,0)</f>
        <v>0</v>
      </c>
    </row>
    <row r="158" spans="1:20" x14ac:dyDescent="0.25">
      <c r="A158" s="262">
        <v>5014863190</v>
      </c>
      <c r="B158" s="269" t="str">
        <f>_xlfn.XLOOKUP(Table2[[#This Row],[K&amp;N REF ]],CAT_Details[Tracking Number],CAT_Details[S Ref],,0)</f>
        <v>20250117-S-70107</v>
      </c>
      <c r="C158" s="270">
        <f>_xlfn.XLOOKUP(Table2[[#This Row],[K&amp;N REF ]],CAT_Details[Tracking Number],CAT_Details[TO Ref],,0)</f>
        <v>20250117632455</v>
      </c>
      <c r="D158" s="270" t="str">
        <f>_xlfn.XLOOKUP(Table2[[#This Row],[K&amp;N REF ]],CAT_Details[Tracking Number],CAT_Details[Pickup Customer Name],,0)</f>
        <v>TENNECO ZWICKAU GMBH</v>
      </c>
      <c r="E158" s="271" t="str">
        <f>_xlfn.XLOOKUP(Table2[[#This Row],[K&amp;N REF ]],CAT_Details[Tracking Number],CAT_Details[Delivery Country Code],,0)</f>
        <v>GB</v>
      </c>
      <c r="F158" s="271" t="str">
        <f>_xlfn.XLOOKUP(Table2[[#This Row],[TO Ref]],CAT_Details[TO Ref],CAT_Details[Loc],,0)</f>
        <v>DX01-L5</v>
      </c>
      <c r="G158" s="257" t="s">
        <v>34</v>
      </c>
      <c r="H158" s="257" t="s">
        <v>35</v>
      </c>
      <c r="I158" s="280">
        <v>45680</v>
      </c>
      <c r="J158" s="257" t="s">
        <v>41</v>
      </c>
      <c r="K158" s="257" t="s">
        <v>32</v>
      </c>
      <c r="L158" s="280">
        <v>45680</v>
      </c>
      <c r="M158" s="257" t="str">
        <f>IF(Table2[[#This Row],[Resolve Date]]="","ONGOING","SOLVED")</f>
        <v>SOLVED</v>
      </c>
      <c r="N158" s="258" t="s">
        <v>30</v>
      </c>
      <c r="O158" s="257" t="str">
        <f>Table2[[#This Row],[K&amp;N REF ]]&amp;Table2[[#This Row],[Issue type ]]</f>
        <v>5014863190NO LABELS</v>
      </c>
      <c r="P158" s="257">
        <f>YEAR(Table2[[#This Row],[Date ]])</f>
        <v>2025</v>
      </c>
      <c r="Q158" s="257" t="str">
        <f>VLOOKUP(MONTH(Table2[[#This Row],[Date ]]),Months,2,0)</f>
        <v>January</v>
      </c>
      <c r="R158" s="257" t="b">
        <f>COUNTIFS(Table2[Unique],Table2[[#This Row],[Unique]])&gt;1</f>
        <v>0</v>
      </c>
      <c r="S158" s="257">
        <f>IF(Table2[[#This Row],[Status ]]="Solved",1,0)</f>
        <v>1</v>
      </c>
      <c r="T158" s="257">
        <f>IF(Table2[[#This Row],[Status ]]="ongoing",1,0)</f>
        <v>0</v>
      </c>
    </row>
    <row r="159" spans="1:20" x14ac:dyDescent="0.25">
      <c r="A159" s="262">
        <v>5014863266</v>
      </c>
      <c r="B159" s="269" t="str">
        <f>_xlfn.XLOOKUP(Table2[[#This Row],[K&amp;N REF ]],CAT_Details[Tracking Number],CAT_Details[S Ref],,0)</f>
        <v>20250117-S-70125</v>
      </c>
      <c r="C159" s="270">
        <f>_xlfn.XLOOKUP(Table2[[#This Row],[K&amp;N REF ]],CAT_Details[Tracking Number],CAT_Details[TO Ref],,0)</f>
        <v>20250117632612</v>
      </c>
      <c r="D159" s="270" t="str">
        <f>_xlfn.XLOOKUP(Table2[[#This Row],[K&amp;N REF ]],CAT_Details[Tracking Number],CAT_Details[Pickup Customer Name],,0)</f>
        <v>Mahle Ventiltrieb GMBH</v>
      </c>
      <c r="E159" s="271" t="str">
        <f>_xlfn.XLOOKUP(Table2[[#This Row],[K&amp;N REF ]],CAT_Details[Tracking Number],CAT_Details[Delivery Country Code],,0)</f>
        <v>GB</v>
      </c>
      <c r="F159" s="271" t="str">
        <f>_xlfn.XLOOKUP(Table2[[#This Row],[TO Ref]],CAT_Details[TO Ref],CAT_Details[Loc],,0)</f>
        <v>No Loc</v>
      </c>
      <c r="G159" s="257" t="s">
        <v>34</v>
      </c>
      <c r="H159" s="257" t="s">
        <v>35</v>
      </c>
      <c r="I159" s="280">
        <v>45680</v>
      </c>
      <c r="J159" s="257" t="s">
        <v>41</v>
      </c>
      <c r="K159" s="257" t="s">
        <v>32</v>
      </c>
      <c r="L159" s="280">
        <v>45681</v>
      </c>
      <c r="M159" s="257" t="str">
        <f>IF(Table2[[#This Row],[Resolve Date]]="","ONGOING","SOLVED")</f>
        <v>SOLVED</v>
      </c>
      <c r="N159" s="258" t="s">
        <v>30</v>
      </c>
      <c r="O159" s="257" t="str">
        <f>Table2[[#This Row],[K&amp;N REF ]]&amp;Table2[[#This Row],[Issue type ]]</f>
        <v>5014863266NO LABELS</v>
      </c>
      <c r="P159" s="257">
        <f>YEAR(Table2[[#This Row],[Date ]])</f>
        <v>2025</v>
      </c>
      <c r="Q159" s="257" t="str">
        <f>VLOOKUP(MONTH(Table2[[#This Row],[Date ]]),Months,2,0)</f>
        <v>January</v>
      </c>
      <c r="R159" s="257" t="b">
        <f>COUNTIFS(Table2[Unique],Table2[[#This Row],[Unique]])&gt;1</f>
        <v>0</v>
      </c>
      <c r="S159" s="257">
        <f>IF(Table2[[#This Row],[Status ]]="Solved",1,0)</f>
        <v>1</v>
      </c>
      <c r="T159" s="257">
        <f>IF(Table2[[#This Row],[Status ]]="ongoing",1,0)</f>
        <v>0</v>
      </c>
    </row>
    <row r="160" spans="1:20" x14ac:dyDescent="0.25">
      <c r="A160" s="262">
        <v>5014863057</v>
      </c>
      <c r="B160" s="269" t="str">
        <f>_xlfn.XLOOKUP(Table2[[#This Row],[K&amp;N REF ]],CAT_Details[Tracking Number],CAT_Details[S Ref],,0)</f>
        <v>20250117-S-70104</v>
      </c>
      <c r="C160" s="270">
        <f>_xlfn.XLOOKUP(Table2[[#This Row],[K&amp;N REF ]],CAT_Details[Tracking Number],CAT_Details[TO Ref],,0)</f>
        <v>20250117632735</v>
      </c>
      <c r="D160" s="270" t="str">
        <f>_xlfn.XLOOKUP(Table2[[#This Row],[K&amp;N REF ]],CAT_Details[Tracking Number],CAT_Details[Pickup Customer Name],,0)</f>
        <v>Dinex Deutschland GmbH</v>
      </c>
      <c r="E160" s="271" t="str">
        <f>_xlfn.XLOOKUP(Table2[[#This Row],[K&amp;N REF ]],CAT_Details[Tracking Number],CAT_Details[Delivery Country Code],,0)</f>
        <v>GB</v>
      </c>
      <c r="F160" s="271" t="str">
        <f>_xlfn.XLOOKUP(Table2[[#This Row],[TO Ref]],CAT_Details[TO Ref],CAT_Details[Loc],,0)</f>
        <v>U2-L5</v>
      </c>
      <c r="G160" s="257" t="s">
        <v>34</v>
      </c>
      <c r="H160" s="257" t="s">
        <v>31</v>
      </c>
      <c r="I160" s="280">
        <v>45681</v>
      </c>
      <c r="J160" s="257" t="s">
        <v>26</v>
      </c>
      <c r="K160" s="257" t="s">
        <v>27</v>
      </c>
      <c r="L160" s="280">
        <v>45681</v>
      </c>
      <c r="M160" s="257" t="str">
        <f>IF(Table2[[#This Row],[Resolve Date]]="","ONGOING","SOLVED")</f>
        <v>SOLVED</v>
      </c>
      <c r="N160" s="258" t="s">
        <v>30</v>
      </c>
      <c r="O160" s="257" t="str">
        <f>Table2[[#This Row],[K&amp;N REF ]]&amp;Table2[[#This Row],[Issue type ]]</f>
        <v>5014863057MISSING LABELS ON SOME UNITS</v>
      </c>
      <c r="P160" s="257">
        <f>YEAR(Table2[[#This Row],[Date ]])</f>
        <v>2025</v>
      </c>
      <c r="Q160" s="257" t="str">
        <f>VLOOKUP(MONTH(Table2[[#This Row],[Date ]]),Months,2,0)</f>
        <v>January</v>
      </c>
      <c r="R160" s="257" t="b">
        <f>COUNTIFS(Table2[Unique],Table2[[#This Row],[Unique]])&gt;1</f>
        <v>0</v>
      </c>
      <c r="S160" s="257">
        <f>IF(Table2[[#This Row],[Status ]]="Solved",1,0)</f>
        <v>1</v>
      </c>
      <c r="T160" s="257">
        <f>IF(Table2[[#This Row],[Status ]]="ongoing",1,0)</f>
        <v>0</v>
      </c>
    </row>
    <row r="161" spans="1:20" x14ac:dyDescent="0.25">
      <c r="A161" s="262">
        <v>5014876353</v>
      </c>
      <c r="B161" s="269" t="str">
        <f>_xlfn.XLOOKUP(Table2[[#This Row],[K&amp;N REF ]],CAT_Details[Tracking Number],CAT_Details[S Ref],,0)</f>
        <v>20250120-S-70165</v>
      </c>
      <c r="C161" s="270">
        <f>_xlfn.XLOOKUP(Table2[[#This Row],[K&amp;N REF ]],CAT_Details[Tracking Number],CAT_Details[TO Ref],,0)</f>
        <v>20250120633729</v>
      </c>
      <c r="D161" s="270" t="str">
        <f>_xlfn.XLOOKUP(Table2[[#This Row],[K&amp;N REF ]],CAT_Details[Tracking Number],CAT_Details[Pickup Customer Name],,0)</f>
        <v>MOTORTECH GmbH</v>
      </c>
      <c r="E161" s="271" t="str">
        <f>_xlfn.XLOOKUP(Table2[[#This Row],[K&amp;N REF ]],CAT_Details[Tracking Number],CAT_Details[Delivery Country Code],,0)</f>
        <v>GB</v>
      </c>
      <c r="F161" s="271" t="str">
        <f>_xlfn.XLOOKUP(Table2[[#This Row],[TO Ref]],CAT_Details[TO Ref],CAT_Details[Loc],,0)</f>
        <v>MY02</v>
      </c>
      <c r="G161" s="257" t="s">
        <v>34</v>
      </c>
      <c r="H161" s="257" t="s">
        <v>35</v>
      </c>
      <c r="I161" s="280">
        <v>45681</v>
      </c>
      <c r="J161" s="257" t="s">
        <v>26</v>
      </c>
      <c r="K161" s="257" t="s">
        <v>32</v>
      </c>
      <c r="L161" s="280">
        <v>45684</v>
      </c>
      <c r="M161" s="257" t="str">
        <f>IF(Table2[[#This Row],[Resolve Date]]="","ONGOING","SOLVED")</f>
        <v>SOLVED</v>
      </c>
      <c r="N161" s="258" t="s">
        <v>30</v>
      </c>
      <c r="O161" s="257" t="str">
        <f>Table2[[#This Row],[K&amp;N REF ]]&amp;Table2[[#This Row],[Issue type ]]</f>
        <v>5014876353NO LABELS</v>
      </c>
      <c r="P161" s="257">
        <f>YEAR(Table2[[#This Row],[Date ]])</f>
        <v>2025</v>
      </c>
      <c r="Q161" s="257" t="str">
        <f>VLOOKUP(MONTH(Table2[[#This Row],[Date ]]),Months,2,0)</f>
        <v>January</v>
      </c>
      <c r="R161" s="257" t="b">
        <f>COUNTIFS(Table2[Unique],Table2[[#This Row],[Unique]])&gt;1</f>
        <v>0</v>
      </c>
      <c r="S161" s="257">
        <f>IF(Table2[[#This Row],[Status ]]="Solved",1,0)</f>
        <v>1</v>
      </c>
      <c r="T161" s="257">
        <f>IF(Table2[[#This Row],[Status ]]="ongoing",1,0)</f>
        <v>0</v>
      </c>
    </row>
    <row r="162" spans="1:20" x14ac:dyDescent="0.25">
      <c r="A162" s="262">
        <v>5014862950</v>
      </c>
      <c r="B162" s="269" t="str">
        <f>_xlfn.XLOOKUP(Table2[[#This Row],[K&amp;N REF ]],CAT_Details[Tracking Number],CAT_Details[S Ref],,0)</f>
        <v>20250117-S-70114</v>
      </c>
      <c r="C162" s="270">
        <f>_xlfn.XLOOKUP(Table2[[#This Row],[K&amp;N REF ]],CAT_Details[Tracking Number],CAT_Details[TO Ref],,0)</f>
        <v>20250117632725</v>
      </c>
      <c r="D162" s="270" t="str">
        <f>_xlfn.XLOOKUP(Table2[[#This Row],[K&amp;N REF ]],CAT_Details[Tracking Number],CAT_Details[Pickup Customer Name],,0)</f>
        <v>DENSO BARCELONA. S.A.U.</v>
      </c>
      <c r="E162" s="271" t="str">
        <f>_xlfn.XLOOKUP(Table2[[#This Row],[K&amp;N REF ]],CAT_Details[Tracking Number],CAT_Details[Delivery Country Code],,0)</f>
        <v>GB</v>
      </c>
      <c r="F162" s="271" t="str">
        <f>_xlfn.XLOOKUP(Table2[[#This Row],[TO Ref]],CAT_Details[TO Ref],CAT_Details[Loc],,0)</f>
        <v>DX01-L5</v>
      </c>
      <c r="G162" s="257" t="s">
        <v>24</v>
      </c>
      <c r="H162" s="257" t="s">
        <v>35</v>
      </c>
      <c r="I162" s="280">
        <v>45684</v>
      </c>
      <c r="J162" s="257" t="s">
        <v>41</v>
      </c>
      <c r="K162" s="257" t="s">
        <v>32</v>
      </c>
      <c r="L162" s="280">
        <v>45685</v>
      </c>
      <c r="M162" s="257" t="str">
        <f>IF(Table2[[#This Row],[Resolve Date]]="","ONGOING","SOLVED")</f>
        <v>SOLVED</v>
      </c>
      <c r="N162" s="258" t="s">
        <v>30</v>
      </c>
      <c r="O162" s="257" t="str">
        <f>Table2[[#This Row],[K&amp;N REF ]]&amp;Table2[[#This Row],[Issue type ]]</f>
        <v>5014862950NO LABELS</v>
      </c>
      <c r="P162" s="257">
        <f>YEAR(Table2[[#This Row],[Date ]])</f>
        <v>2025</v>
      </c>
      <c r="Q162" s="257" t="str">
        <f>VLOOKUP(MONTH(Table2[[#This Row],[Date ]]),Months,2,0)</f>
        <v>January</v>
      </c>
      <c r="R162" s="257" t="b">
        <f>COUNTIFS(Table2[Unique],Table2[[#This Row],[Unique]])&gt;1</f>
        <v>0</v>
      </c>
      <c r="S162" s="257">
        <f>IF(Table2[[#This Row],[Status ]]="Solved",1,0)</f>
        <v>1</v>
      </c>
      <c r="T162" s="257">
        <f>IF(Table2[[#This Row],[Status ]]="ongoing",1,0)</f>
        <v>0</v>
      </c>
    </row>
    <row r="163" spans="1:20" x14ac:dyDescent="0.25">
      <c r="A163" s="262">
        <v>5014891470</v>
      </c>
      <c r="B163" s="269" t="str">
        <f>_xlfn.XLOOKUP(Table2[[#This Row],[K&amp;N REF ]],CAT_Details[Tracking Number],CAT_Details[S Ref],,0)</f>
        <v>20250121-S-70106</v>
      </c>
      <c r="C163" s="270">
        <f>_xlfn.XLOOKUP(Table2[[#This Row],[K&amp;N REF ]],CAT_Details[Tracking Number],CAT_Details[TO Ref],,0)</f>
        <v>20250120634032</v>
      </c>
      <c r="D163" s="270" t="str">
        <f>_xlfn.XLOOKUP(Table2[[#This Row],[K&amp;N REF ]],CAT_Details[Tracking Number],CAT_Details[Pickup Customer Name],,0)</f>
        <v>SATA GROUP</v>
      </c>
      <c r="E163" s="271" t="str">
        <f>_xlfn.XLOOKUP(Table2[[#This Row],[K&amp;N REF ]],CAT_Details[Tracking Number],CAT_Details[Delivery Country Code],,0)</f>
        <v>GB</v>
      </c>
      <c r="F163" s="271" t="str">
        <f>_xlfn.XLOOKUP(Table2[[#This Row],[TO Ref]],CAT_Details[TO Ref],CAT_Details[Loc],,0)</f>
        <v>DX01-L5</v>
      </c>
      <c r="G163" s="257" t="s">
        <v>24</v>
      </c>
      <c r="H163" s="257" t="s">
        <v>29</v>
      </c>
      <c r="I163" s="280">
        <v>45684</v>
      </c>
      <c r="J163" s="257" t="s">
        <v>41</v>
      </c>
      <c r="K163" s="257" t="s">
        <v>50</v>
      </c>
      <c r="L163" s="280">
        <v>45684</v>
      </c>
      <c r="M163" s="257" t="str">
        <f>IF(Table2[[#This Row],[Resolve Date]]="","ONGOING","SOLVED")</f>
        <v>SOLVED</v>
      </c>
      <c r="N163" s="258" t="s">
        <v>30</v>
      </c>
      <c r="O163" s="257" t="str">
        <f>Table2[[#This Row],[K&amp;N REF ]]&amp;Table2[[#This Row],[Issue type ]]</f>
        <v>5014891470DAMAGED LABEL</v>
      </c>
      <c r="P163" s="257">
        <f>YEAR(Table2[[#This Row],[Date ]])</f>
        <v>2025</v>
      </c>
      <c r="Q163" s="257" t="str">
        <f>VLOOKUP(MONTH(Table2[[#This Row],[Date ]]),Months,2,0)</f>
        <v>January</v>
      </c>
      <c r="R163" s="257" t="b">
        <f>COUNTIFS(Table2[Unique],Table2[[#This Row],[Unique]])&gt;1</f>
        <v>0</v>
      </c>
      <c r="S163" s="257">
        <f>IF(Table2[[#This Row],[Status ]]="Solved",1,0)</f>
        <v>1</v>
      </c>
      <c r="T163" s="257">
        <f>IF(Table2[[#This Row],[Status ]]="ongoing",1,0)</f>
        <v>0</v>
      </c>
    </row>
    <row r="164" spans="1:20" x14ac:dyDescent="0.25">
      <c r="A164" s="262">
        <v>5014863235</v>
      </c>
      <c r="B164" s="269" t="str">
        <f>_xlfn.XLOOKUP(Table2[[#This Row],[K&amp;N REF ]],CAT_Details[Tracking Number],CAT_Details[S Ref],,0)</f>
        <v>20250117-S-70123</v>
      </c>
      <c r="C164" s="270">
        <f>_xlfn.XLOOKUP(Table2[[#This Row],[K&amp;N REF ]],CAT_Details[Tracking Number],CAT_Details[TO Ref],,0)</f>
        <v>20250117632806</v>
      </c>
      <c r="D164" s="270" t="str">
        <f>_xlfn.XLOOKUP(Table2[[#This Row],[K&amp;N REF ]],CAT_Details[Tracking Number],CAT_Details[Pickup Customer Name],,0)</f>
        <v>Standard Motor Product Poland ( SMP Poland)</v>
      </c>
      <c r="E164" s="271" t="str">
        <f>_xlfn.XLOOKUP(Table2[[#This Row],[K&amp;N REF ]],CAT_Details[Tracking Number],CAT_Details[Delivery Country Code],,0)</f>
        <v>GB</v>
      </c>
      <c r="F164" s="271" t="str">
        <f>_xlfn.XLOOKUP(Table2[[#This Row],[TO Ref]],CAT_Details[TO Ref],CAT_Details[Loc],,0)</f>
        <v>MY02</v>
      </c>
      <c r="G164" s="257" t="s">
        <v>44</v>
      </c>
      <c r="H164" s="257" t="s">
        <v>29</v>
      </c>
      <c r="I164" s="280">
        <v>45684</v>
      </c>
      <c r="J164" s="257" t="s">
        <v>41</v>
      </c>
      <c r="K164" s="257" t="s">
        <v>32</v>
      </c>
      <c r="L164" s="280">
        <v>45684</v>
      </c>
      <c r="M164" s="257" t="str">
        <f>IF(Table2[[#This Row],[Resolve Date]]="","ONGOING","SOLVED")</f>
        <v>SOLVED</v>
      </c>
      <c r="N164" s="258" t="s">
        <v>47</v>
      </c>
      <c r="O164" s="257" t="str">
        <f>Table2[[#This Row],[K&amp;N REF ]]&amp;Table2[[#This Row],[Issue type ]]</f>
        <v>5014863235DAMAGED LABEL</v>
      </c>
      <c r="P164" s="257">
        <f>YEAR(Table2[[#This Row],[Date ]])</f>
        <v>2025</v>
      </c>
      <c r="Q164" s="257" t="str">
        <f>VLOOKUP(MONTH(Table2[[#This Row],[Date ]]),Months,2,0)</f>
        <v>January</v>
      </c>
      <c r="R164" s="257" t="b">
        <f>COUNTIFS(Table2[Unique],Table2[[#This Row],[Unique]])&gt;1</f>
        <v>0</v>
      </c>
      <c r="S164" s="257">
        <f>IF(Table2[[#This Row],[Status ]]="Solved",1,0)</f>
        <v>1</v>
      </c>
      <c r="T164" s="257">
        <f>IF(Table2[[#This Row],[Status ]]="ongoing",1,0)</f>
        <v>0</v>
      </c>
    </row>
    <row r="165" spans="1:20" x14ac:dyDescent="0.25">
      <c r="A165" s="262">
        <v>5014891459</v>
      </c>
      <c r="B165" s="269" t="str">
        <f>_xlfn.XLOOKUP(Table2[[#This Row],[K&amp;N REF ]],CAT_Details[Tracking Number],CAT_Details[S Ref],,0)</f>
        <v>20250121-S-70105</v>
      </c>
      <c r="C165" s="270">
        <f>_xlfn.XLOOKUP(Table2[[#This Row],[K&amp;N REF ]],CAT_Details[Tracking Number],CAT_Details[TO Ref],,0)</f>
        <v>20250116631646</v>
      </c>
      <c r="D165" s="270" t="str">
        <f>_xlfn.XLOOKUP(Table2[[#This Row],[K&amp;N REF ]],CAT_Details[Tracking Number],CAT_Details[Pickup Customer Name],,0)</f>
        <v>SAG TUBI SPA</v>
      </c>
      <c r="E165" s="271" t="str">
        <f>_xlfn.XLOOKUP(Table2[[#This Row],[K&amp;N REF ]],CAT_Details[Tracking Number],CAT_Details[Delivery Country Code],,0)</f>
        <v>GB</v>
      </c>
      <c r="F165" s="271">
        <f>_xlfn.XLOOKUP(Table2[[#This Row],[TO Ref]],CAT_Details[TO Ref],CAT_Details[Loc],,0)</f>
        <v>3402</v>
      </c>
      <c r="G165" s="257" t="s">
        <v>24</v>
      </c>
      <c r="H165" s="257" t="s">
        <v>29</v>
      </c>
      <c r="I165" s="280">
        <v>45685</v>
      </c>
      <c r="J165" s="257" t="s">
        <v>41</v>
      </c>
      <c r="K165" s="257" t="s">
        <v>27</v>
      </c>
      <c r="L165" s="280">
        <v>45685</v>
      </c>
      <c r="M165" s="257" t="str">
        <f>IF(Table2[[#This Row],[Resolve Date]]="","ONGOING","SOLVED")</f>
        <v>SOLVED</v>
      </c>
      <c r="N165" s="258" t="s">
        <v>30</v>
      </c>
      <c r="O165" s="257" t="str">
        <f>Table2[[#This Row],[K&amp;N REF ]]&amp;Table2[[#This Row],[Issue type ]]</f>
        <v>5014891459DAMAGED LABEL</v>
      </c>
      <c r="P165" s="257">
        <f>YEAR(Table2[[#This Row],[Date ]])</f>
        <v>2025</v>
      </c>
      <c r="Q165" s="257" t="str">
        <f>VLOOKUP(MONTH(Table2[[#This Row],[Date ]]),Months,2,0)</f>
        <v>January</v>
      </c>
      <c r="R165" s="257" t="b">
        <f>COUNTIFS(Table2[Unique],Table2[[#This Row],[Unique]])&gt;1</f>
        <v>0</v>
      </c>
      <c r="S165" s="257">
        <f>IF(Table2[[#This Row],[Status ]]="Solved",1,0)</f>
        <v>1</v>
      </c>
      <c r="T165" s="257">
        <f>IF(Table2[[#This Row],[Status ]]="ongoing",1,0)</f>
        <v>0</v>
      </c>
    </row>
    <row r="166" spans="1:20" x14ac:dyDescent="0.25">
      <c r="A166" s="262">
        <v>5014891410</v>
      </c>
      <c r="B166" s="269" t="str">
        <f>_xlfn.XLOOKUP(Table2[[#This Row],[K&amp;N REF ]],CAT_Details[Tracking Number],CAT_Details[S Ref],,0)</f>
        <v>20250121-S-70149</v>
      </c>
      <c r="C166" s="270">
        <f>_xlfn.XLOOKUP(Table2[[#This Row],[K&amp;N REF ]],CAT_Details[Tracking Number],CAT_Details[TO Ref],,0)</f>
        <v>20250116632131</v>
      </c>
      <c r="D166" s="270" t="str">
        <f>_xlfn.XLOOKUP(Table2[[#This Row],[K&amp;N REF ]],CAT_Details[Tracking Number],CAT_Details[Pickup Customer Name],,0)</f>
        <v>FOR S.P.A. A SOCIO UNICO</v>
      </c>
      <c r="E166" s="271" t="str">
        <f>_xlfn.XLOOKUP(Table2[[#This Row],[K&amp;N REF ]],CAT_Details[Tracking Number],CAT_Details[Delivery Country Code],,0)</f>
        <v>GB</v>
      </c>
      <c r="F166" s="271" t="str">
        <f>_xlfn.XLOOKUP(Table2[[#This Row],[TO Ref]],CAT_Details[TO Ref],CAT_Details[Loc],,0)</f>
        <v>OYL1</v>
      </c>
      <c r="G166" s="257" t="s">
        <v>24</v>
      </c>
      <c r="H166" s="257" t="s">
        <v>35</v>
      </c>
      <c r="I166" s="280">
        <v>45685</v>
      </c>
      <c r="J166" s="257" t="s">
        <v>26</v>
      </c>
      <c r="K166" s="257" t="s">
        <v>32</v>
      </c>
      <c r="L166" s="280">
        <v>45685</v>
      </c>
      <c r="M166" s="257" t="str">
        <f>IF(Table2[[#This Row],[Resolve Date]]="","ONGOING","SOLVED")</f>
        <v>SOLVED</v>
      </c>
      <c r="N166" s="258" t="s">
        <v>30</v>
      </c>
      <c r="O166" s="257" t="str">
        <f>Table2[[#This Row],[K&amp;N REF ]]&amp;Table2[[#This Row],[Issue type ]]</f>
        <v>5014891410NO LABELS</v>
      </c>
      <c r="P166" s="257">
        <f>YEAR(Table2[[#This Row],[Date ]])</f>
        <v>2025</v>
      </c>
      <c r="Q166" s="257" t="str">
        <f>VLOOKUP(MONTH(Table2[[#This Row],[Date ]]),Months,2,0)</f>
        <v>January</v>
      </c>
      <c r="R166" s="257" t="b">
        <f>COUNTIFS(Table2[Unique],Table2[[#This Row],[Unique]])&gt;1</f>
        <v>0</v>
      </c>
      <c r="S166" s="257">
        <f>IF(Table2[[#This Row],[Status ]]="Solved",1,0)</f>
        <v>1</v>
      </c>
      <c r="T166" s="257">
        <f>IF(Table2[[#This Row],[Status ]]="ongoing",1,0)</f>
        <v>0</v>
      </c>
    </row>
    <row r="167" spans="1:20" x14ac:dyDescent="0.25">
      <c r="A167" s="262">
        <v>5014891041</v>
      </c>
      <c r="B167" s="269" t="str">
        <f>_xlfn.XLOOKUP(Table2[[#This Row],[K&amp;N REF ]],CAT_Details[Tracking Number],CAT_Details[S Ref],,0)</f>
        <v>20250121-S-70132</v>
      </c>
      <c r="C167" s="270">
        <f>_xlfn.XLOOKUP(Table2[[#This Row],[K&amp;N REF ]],CAT_Details[Tracking Number],CAT_Details[TO Ref],,0)</f>
        <v>20250120633956</v>
      </c>
      <c r="D167" s="270" t="str">
        <f>_xlfn.XLOOKUP(Table2[[#This Row],[K&amp;N REF ]],CAT_Details[Tracking Number],CAT_Details[Pickup Customer Name],,0)</f>
        <v>CASAPPA S.P.A.</v>
      </c>
      <c r="E167" s="271" t="str">
        <f>_xlfn.XLOOKUP(Table2[[#This Row],[K&amp;N REF ]],CAT_Details[Tracking Number],CAT_Details[Delivery Country Code],,0)</f>
        <v>GB</v>
      </c>
      <c r="F167" s="271" t="str">
        <f>_xlfn.XLOOKUP(Table2[[#This Row],[TO Ref]],CAT_Details[TO Ref],CAT_Details[Loc],,0)</f>
        <v>U2-L5</v>
      </c>
      <c r="G167" s="257" t="s">
        <v>24</v>
      </c>
      <c r="H167" s="257" t="s">
        <v>49</v>
      </c>
      <c r="I167" s="280">
        <v>45685</v>
      </c>
      <c r="J167" s="257" t="s">
        <v>26</v>
      </c>
      <c r="K167" s="257" t="s">
        <v>32</v>
      </c>
      <c r="L167" s="280">
        <v>45685</v>
      </c>
      <c r="M167" s="257" t="str">
        <f>IF(Table2[[#This Row],[Resolve Date]]="","ONGOING","SOLVED")</f>
        <v>SOLVED</v>
      </c>
      <c r="N167" s="258" t="s">
        <v>30</v>
      </c>
      <c r="O167" s="257" t="str">
        <f>Table2[[#This Row],[K&amp;N REF ]]&amp;Table2[[#This Row],[Issue type ]]</f>
        <v>5014891041XX LABELS</v>
      </c>
      <c r="P167" s="257">
        <f>YEAR(Table2[[#This Row],[Date ]])</f>
        <v>2025</v>
      </c>
      <c r="Q167" s="257" t="str">
        <f>VLOOKUP(MONTH(Table2[[#This Row],[Date ]]),Months,2,0)</f>
        <v>January</v>
      </c>
      <c r="R167" s="257" t="b">
        <f>COUNTIFS(Table2[Unique],Table2[[#This Row],[Unique]])&gt;1</f>
        <v>0</v>
      </c>
      <c r="S167" s="257">
        <f>IF(Table2[[#This Row],[Status ]]="Solved",1,0)</f>
        <v>1</v>
      </c>
      <c r="T167" s="257">
        <f>IF(Table2[[#This Row],[Status ]]="ongoing",1,0)</f>
        <v>0</v>
      </c>
    </row>
    <row r="168" spans="1:20" x14ac:dyDescent="0.25">
      <c r="A168" s="262">
        <v>5014891414</v>
      </c>
      <c r="B168" s="269" t="str">
        <f>_xlfn.XLOOKUP(Table2[[#This Row],[K&amp;N REF ]],CAT_Details[Tracking Number],CAT_Details[S Ref],,0)</f>
        <v>20250121-S-70149</v>
      </c>
      <c r="C168" s="270">
        <f>_xlfn.XLOOKUP(Table2[[#This Row],[K&amp;N REF ]],CAT_Details[Tracking Number],CAT_Details[TO Ref],,0)</f>
        <v>20250121634365</v>
      </c>
      <c r="D168" s="270" t="str">
        <f>_xlfn.XLOOKUP(Table2[[#This Row],[K&amp;N REF ]],CAT_Details[Tracking Number],CAT_Details[Pickup Customer Name],,0)</f>
        <v>FOR S.P.A. A SOCIO UNICO</v>
      </c>
      <c r="E168" s="271" t="str">
        <f>_xlfn.XLOOKUP(Table2[[#This Row],[K&amp;N REF ]],CAT_Details[Tracking Number],CAT_Details[Delivery Country Code],,0)</f>
        <v>GB</v>
      </c>
      <c r="F168" s="271" t="str">
        <f>_xlfn.XLOOKUP(Table2[[#This Row],[TO Ref]],CAT_Details[TO Ref],CAT_Details[Loc],,0)</f>
        <v>DK-LW01</v>
      </c>
      <c r="G168" s="257" t="s">
        <v>24</v>
      </c>
      <c r="H168" s="257" t="s">
        <v>35</v>
      </c>
      <c r="I168" s="280">
        <v>45685</v>
      </c>
      <c r="J168" s="257" t="s">
        <v>26</v>
      </c>
      <c r="K168" s="257" t="s">
        <v>32</v>
      </c>
      <c r="L168" s="280">
        <v>45685</v>
      </c>
      <c r="M168" s="257" t="str">
        <f>IF(Table2[[#This Row],[Resolve Date]]="","ONGOING","SOLVED")</f>
        <v>SOLVED</v>
      </c>
      <c r="N168" s="258" t="s">
        <v>30</v>
      </c>
      <c r="O168" s="257" t="str">
        <f>Table2[[#This Row],[K&amp;N REF ]]&amp;Table2[[#This Row],[Issue type ]]</f>
        <v>5014891414NO LABELS</v>
      </c>
      <c r="P168" s="257">
        <f>YEAR(Table2[[#This Row],[Date ]])</f>
        <v>2025</v>
      </c>
      <c r="Q168" s="257" t="str">
        <f>VLOOKUP(MONTH(Table2[[#This Row],[Date ]]),Months,2,0)</f>
        <v>January</v>
      </c>
      <c r="R168" s="257" t="b">
        <f>COUNTIFS(Table2[Unique],Table2[[#This Row],[Unique]])&gt;1</f>
        <v>0</v>
      </c>
      <c r="S168" s="257">
        <f>IF(Table2[[#This Row],[Status ]]="Solved",1,0)</f>
        <v>1</v>
      </c>
      <c r="T168" s="257">
        <f>IF(Table2[[#This Row],[Status ]]="ongoing",1,0)</f>
        <v>0</v>
      </c>
    </row>
    <row r="169" spans="1:20" x14ac:dyDescent="0.25">
      <c r="A169" s="262">
        <v>5014876308</v>
      </c>
      <c r="B169" s="269" t="str">
        <f>_xlfn.XLOOKUP(Table2[[#This Row],[K&amp;N REF ]],CAT_Details[Tracking Number],CAT_Details[S Ref],,0)</f>
        <v>20250120-S-70124</v>
      </c>
      <c r="C169" s="270">
        <f>_xlfn.XLOOKUP(Table2[[#This Row],[K&amp;N REF ]],CAT_Details[Tracking Number],CAT_Details[TO Ref],,0)</f>
        <v>20250120633816</v>
      </c>
      <c r="D169" s="270" t="str">
        <f>_xlfn.XLOOKUP(Table2[[#This Row],[K&amp;N REF ]],CAT_Details[Tracking Number],CAT_Details[Pickup Customer Name],,0)</f>
        <v>SATES S.R.O.</v>
      </c>
      <c r="E169" s="271" t="str">
        <f>_xlfn.XLOOKUP(Table2[[#This Row],[K&amp;N REF ]],CAT_Details[Tracking Number],CAT_Details[Delivery Country Code],,0)</f>
        <v>GB</v>
      </c>
      <c r="F169" s="271" t="str">
        <f>_xlfn.XLOOKUP(Table2[[#This Row],[TO Ref]],CAT_Details[TO Ref],CAT_Details[Loc],,0)</f>
        <v>DK-BM01</v>
      </c>
      <c r="G169" s="257" t="s">
        <v>38</v>
      </c>
      <c r="H169" s="257" t="s">
        <v>35</v>
      </c>
      <c r="I169" s="280">
        <v>45685</v>
      </c>
      <c r="J169" s="257" t="s">
        <v>26</v>
      </c>
      <c r="K169" s="257" t="s">
        <v>32</v>
      </c>
      <c r="L169" s="280">
        <v>45685</v>
      </c>
      <c r="M169" s="257" t="str">
        <f>IF(Table2[[#This Row],[Resolve Date]]="","ONGOING","SOLVED")</f>
        <v>SOLVED</v>
      </c>
      <c r="N169" s="258" t="s">
        <v>30</v>
      </c>
      <c r="O169" s="257" t="str">
        <f>Table2[[#This Row],[K&amp;N REF ]]&amp;Table2[[#This Row],[Issue type ]]</f>
        <v>5014876308NO LABELS</v>
      </c>
      <c r="P169" s="257">
        <f>YEAR(Table2[[#This Row],[Date ]])</f>
        <v>2025</v>
      </c>
      <c r="Q169" s="257" t="str">
        <f>VLOOKUP(MONTH(Table2[[#This Row],[Date ]]),Months,2,0)</f>
        <v>January</v>
      </c>
      <c r="R169" s="257" t="b">
        <f>COUNTIFS(Table2[Unique],Table2[[#This Row],[Unique]])&gt;1</f>
        <v>0</v>
      </c>
      <c r="S169" s="257">
        <f>IF(Table2[[#This Row],[Status ]]="Solved",1,0)</f>
        <v>1</v>
      </c>
      <c r="T169" s="257">
        <f>IF(Table2[[#This Row],[Status ]]="ongoing",1,0)</f>
        <v>0</v>
      </c>
    </row>
    <row r="170" spans="1:20" x14ac:dyDescent="0.25">
      <c r="A170" s="262">
        <v>5014905318</v>
      </c>
      <c r="B170" s="269" t="str">
        <f>_xlfn.XLOOKUP(Table2[[#This Row],[K&amp;N REF ]],CAT_Details[Tracking Number],CAT_Details[S Ref],,0)</f>
        <v>20250122-S-70243</v>
      </c>
      <c r="C170" s="270">
        <f>_xlfn.XLOOKUP(Table2[[#This Row],[K&amp;N REF ]],CAT_Details[Tracking Number],CAT_Details[TO Ref],,0)</f>
        <v>20250120633611</v>
      </c>
      <c r="D170" s="270" t="str">
        <f>_xlfn.XLOOKUP(Table2[[#This Row],[K&amp;N REF ]],CAT_Details[Tracking Number],CAT_Details[Pickup Customer Name],,0)</f>
        <v>Dichtungstechnik G. Bruss GmbH &amp; Co. KG</v>
      </c>
      <c r="E170" s="271" t="str">
        <f>_xlfn.XLOOKUP(Table2[[#This Row],[K&amp;N REF ]],CAT_Details[Tracking Number],CAT_Details[Delivery Country Code],,0)</f>
        <v>GB</v>
      </c>
      <c r="F170" s="271" t="str">
        <f>_xlfn.XLOOKUP(Table2[[#This Row],[TO Ref]],CAT_Details[TO Ref],CAT_Details[Loc],,0)</f>
        <v>DX01-L5</v>
      </c>
      <c r="G170" s="257" t="s">
        <v>34</v>
      </c>
      <c r="H170" s="257" t="s">
        <v>35</v>
      </c>
      <c r="I170" s="280">
        <v>45685</v>
      </c>
      <c r="J170" s="257" t="s">
        <v>26</v>
      </c>
      <c r="K170" s="257" t="s">
        <v>32</v>
      </c>
      <c r="L170" s="280">
        <v>45685</v>
      </c>
      <c r="M170" s="257" t="str">
        <f>IF(Table2[[#This Row],[Resolve Date]]="","ONGOING","SOLVED")</f>
        <v>SOLVED</v>
      </c>
      <c r="N170" s="258" t="s">
        <v>30</v>
      </c>
      <c r="O170" s="257" t="str">
        <f>Table2[[#This Row],[K&amp;N REF ]]&amp;Table2[[#This Row],[Issue type ]]</f>
        <v>5014905318NO LABELS</v>
      </c>
      <c r="P170" s="257">
        <f>YEAR(Table2[[#This Row],[Date ]])</f>
        <v>2025</v>
      </c>
      <c r="Q170" s="257" t="str">
        <f>VLOOKUP(MONTH(Table2[[#This Row],[Date ]]),Months,2,0)</f>
        <v>January</v>
      </c>
      <c r="R170" s="257" t="b">
        <f>COUNTIFS(Table2[Unique],Table2[[#This Row],[Unique]])&gt;1</f>
        <v>0</v>
      </c>
      <c r="S170" s="257">
        <f>IF(Table2[[#This Row],[Status ]]="Solved",1,0)</f>
        <v>1</v>
      </c>
      <c r="T170" s="257">
        <f>IF(Table2[[#This Row],[Status ]]="ongoing",1,0)</f>
        <v>0</v>
      </c>
    </row>
    <row r="171" spans="1:20" x14ac:dyDescent="0.25">
      <c r="A171" s="262">
        <v>5014891359</v>
      </c>
      <c r="B171" s="269" t="str">
        <f>_xlfn.XLOOKUP(Table2[[#This Row],[K&amp;N REF ]],CAT_Details[Tracking Number],CAT_Details[S Ref],,0)</f>
        <v>20250121-S-70297</v>
      </c>
      <c r="C171" s="270">
        <f>_xlfn.XLOOKUP(Table2[[#This Row],[K&amp;N REF ]],CAT_Details[Tracking Number],CAT_Details[TO Ref],,0)</f>
        <v>20250121634837</v>
      </c>
      <c r="D171" s="270" t="str">
        <f>_xlfn.XLOOKUP(Table2[[#This Row],[K&amp;N REF ]],CAT_Details[Tracking Number],CAT_Details[Pickup Customer Name],,0)</f>
        <v>TE CONNECTIVITY SENSORS SOLUTION</v>
      </c>
      <c r="E171" s="271" t="str">
        <f>_xlfn.XLOOKUP(Table2[[#This Row],[K&amp;N REF ]],CAT_Details[Tracking Number],CAT_Details[Delivery Country Code],,0)</f>
        <v>GB</v>
      </c>
      <c r="F171" s="271" t="str">
        <f>_xlfn.XLOOKUP(Table2[[#This Row],[TO Ref]],CAT_Details[TO Ref],CAT_Details[Loc],,0)</f>
        <v>U2-L5</v>
      </c>
      <c r="G171" s="257" t="s">
        <v>34</v>
      </c>
      <c r="H171" s="257" t="s">
        <v>35</v>
      </c>
      <c r="I171" s="280">
        <v>45685</v>
      </c>
      <c r="J171" s="257" t="s">
        <v>26</v>
      </c>
      <c r="K171" s="257" t="s">
        <v>32</v>
      </c>
      <c r="L171" s="280">
        <v>45685</v>
      </c>
      <c r="M171" s="257" t="str">
        <f>IF(Table2[[#This Row],[Resolve Date]]="","ONGOING","SOLVED")</f>
        <v>SOLVED</v>
      </c>
      <c r="N171" s="258" t="s">
        <v>30</v>
      </c>
      <c r="O171" s="257" t="str">
        <f>Table2[[#This Row],[K&amp;N REF ]]&amp;Table2[[#This Row],[Issue type ]]</f>
        <v>5014891359NO LABELS</v>
      </c>
      <c r="P171" s="257">
        <f>YEAR(Table2[[#This Row],[Date ]])</f>
        <v>2025</v>
      </c>
      <c r="Q171" s="257" t="str">
        <f>VLOOKUP(MONTH(Table2[[#This Row],[Date ]]),Months,2,0)</f>
        <v>January</v>
      </c>
      <c r="R171" s="257" t="b">
        <f>COUNTIFS(Table2[Unique],Table2[[#This Row],[Unique]])&gt;1</f>
        <v>0</v>
      </c>
      <c r="S171" s="257">
        <f>IF(Table2[[#This Row],[Status ]]="Solved",1,0)</f>
        <v>1</v>
      </c>
      <c r="T171" s="257">
        <f>IF(Table2[[#This Row],[Status ]]="ongoing",1,0)</f>
        <v>0</v>
      </c>
    </row>
    <row r="172" spans="1:20" x14ac:dyDescent="0.25">
      <c r="A172" s="262">
        <v>5014905656</v>
      </c>
      <c r="B172" s="269" t="str">
        <f>_xlfn.XLOOKUP(Table2[[#This Row],[K&amp;N REF ]],CAT_Details[Tracking Number],CAT_Details[S Ref],,0)</f>
        <v>20250122-S-70264</v>
      </c>
      <c r="C172" s="270">
        <f>_xlfn.XLOOKUP(Table2[[#This Row],[K&amp;N REF ]],CAT_Details[Tracking Number],CAT_Details[TO Ref],,0)</f>
        <v>20250121635099</v>
      </c>
      <c r="D172" s="270" t="str">
        <f>_xlfn.XLOOKUP(Table2[[#This Row],[K&amp;N REF ]],CAT_Details[Tracking Number],CAT_Details[Pickup Customer Name],,0)</f>
        <v>JUICE AMERICAS, INC.</v>
      </c>
      <c r="E172" s="271" t="str">
        <f>_xlfn.XLOOKUP(Table2[[#This Row],[K&amp;N REF ]],CAT_Details[Tracking Number],CAT_Details[Delivery Country Code],,0)</f>
        <v>GB</v>
      </c>
      <c r="F172" s="271">
        <f>_xlfn.XLOOKUP(Table2[[#This Row],[TO Ref]],CAT_Details[TO Ref],CAT_Details[Loc],,0)</f>
        <v>3401</v>
      </c>
      <c r="G172" s="257" t="s">
        <v>34</v>
      </c>
      <c r="H172" s="257" t="s">
        <v>35</v>
      </c>
      <c r="I172" s="280">
        <v>45685</v>
      </c>
      <c r="J172" s="257" t="s">
        <v>26</v>
      </c>
      <c r="K172" s="257" t="s">
        <v>32</v>
      </c>
      <c r="L172" s="280">
        <v>45685</v>
      </c>
      <c r="M172" s="257" t="str">
        <f>IF(Table2[[#This Row],[Resolve Date]]="","ONGOING","SOLVED")</f>
        <v>SOLVED</v>
      </c>
      <c r="N172" s="258" t="s">
        <v>30</v>
      </c>
      <c r="O172" s="257" t="str">
        <f>Table2[[#This Row],[K&amp;N REF ]]&amp;Table2[[#This Row],[Issue type ]]</f>
        <v>5014905656NO LABELS</v>
      </c>
      <c r="P172" s="257">
        <f>YEAR(Table2[[#This Row],[Date ]])</f>
        <v>2025</v>
      </c>
      <c r="Q172" s="257" t="str">
        <f>VLOOKUP(MONTH(Table2[[#This Row],[Date ]]),Months,2,0)</f>
        <v>January</v>
      </c>
      <c r="R172" s="257" t="b">
        <f>COUNTIFS(Table2[Unique],Table2[[#This Row],[Unique]])&gt;1</f>
        <v>0</v>
      </c>
      <c r="S172" s="257">
        <f>IF(Table2[[#This Row],[Status ]]="Solved",1,0)</f>
        <v>1</v>
      </c>
      <c r="T172" s="257">
        <f>IF(Table2[[#This Row],[Status ]]="ongoing",1,0)</f>
        <v>0</v>
      </c>
    </row>
    <row r="173" spans="1:20" x14ac:dyDescent="0.25">
      <c r="A173" s="262">
        <v>5014905592</v>
      </c>
      <c r="B173" s="269" t="str">
        <f>_xlfn.XLOOKUP(Table2[[#This Row],[K&amp;N REF ]],CAT_Details[Tracking Number],CAT_Details[S Ref],,0)</f>
        <v>20250122-S-70238</v>
      </c>
      <c r="C173" s="270">
        <f>_xlfn.XLOOKUP(Table2[[#This Row],[K&amp;N REF ]],CAT_Details[Tracking Number],CAT_Details[TO Ref],,0)</f>
        <v>20250122635264</v>
      </c>
      <c r="D173" s="270" t="str">
        <f>_xlfn.XLOOKUP(Table2[[#This Row],[K&amp;N REF ]],CAT_Details[Tracking Number],CAT_Details[Pickup Customer Name],,0)</f>
        <v>Grammer Technical Components GmbH</v>
      </c>
      <c r="E173" s="271" t="str">
        <f>_xlfn.XLOOKUP(Table2[[#This Row],[K&amp;N REF ]],CAT_Details[Tracking Number],CAT_Details[Delivery Country Code],,0)</f>
        <v>GB</v>
      </c>
      <c r="F173" s="271" t="str">
        <f>_xlfn.XLOOKUP(Table2[[#This Row],[TO Ref]],CAT_Details[TO Ref],CAT_Details[Loc],,0)</f>
        <v>U2-L5</v>
      </c>
      <c r="G173" s="257" t="s">
        <v>34</v>
      </c>
      <c r="H173" s="257" t="s">
        <v>35</v>
      </c>
      <c r="I173" s="280">
        <v>45685</v>
      </c>
      <c r="J173" s="257" t="s">
        <v>26</v>
      </c>
      <c r="K173" s="257" t="s">
        <v>32</v>
      </c>
      <c r="L173" s="280">
        <v>45685</v>
      </c>
      <c r="M173" s="257" t="str">
        <f>IF(Table2[[#This Row],[Resolve Date]]="","ONGOING","SOLVED")</f>
        <v>SOLVED</v>
      </c>
      <c r="N173" s="258" t="s">
        <v>30</v>
      </c>
      <c r="O173" s="257" t="str">
        <f>Table2[[#This Row],[K&amp;N REF ]]&amp;Table2[[#This Row],[Issue type ]]</f>
        <v>5014905592NO LABELS</v>
      </c>
      <c r="P173" s="257">
        <f>YEAR(Table2[[#This Row],[Date ]])</f>
        <v>2025</v>
      </c>
      <c r="Q173" s="257" t="str">
        <f>VLOOKUP(MONTH(Table2[[#This Row],[Date ]]),Months,2,0)</f>
        <v>January</v>
      </c>
      <c r="R173" s="257" t="b">
        <f>COUNTIFS(Table2[Unique],Table2[[#This Row],[Unique]])&gt;1</f>
        <v>0</v>
      </c>
      <c r="S173" s="257">
        <f>IF(Table2[[#This Row],[Status ]]="Solved",1,0)</f>
        <v>1</v>
      </c>
      <c r="T173" s="257">
        <f>IF(Table2[[#This Row],[Status ]]="ongoing",1,0)</f>
        <v>0</v>
      </c>
    </row>
    <row r="174" spans="1:20" x14ac:dyDescent="0.25">
      <c r="A174" s="262">
        <v>5014905892</v>
      </c>
      <c r="B174" s="269" t="str">
        <f>_xlfn.XLOOKUP(Table2[[#This Row],[K&amp;N REF ]],CAT_Details[Tracking Number],CAT_Details[S Ref],,0)</f>
        <v>20250122-S-70274</v>
      </c>
      <c r="C174" s="270">
        <f>_xlfn.XLOOKUP(Table2[[#This Row],[K&amp;N REF ]],CAT_Details[Tracking Number],CAT_Details[TO Ref],,0)</f>
        <v>20250122635496</v>
      </c>
      <c r="D174" s="270" t="str">
        <f>_xlfn.XLOOKUP(Table2[[#This Row],[K&amp;N REF ]],CAT_Details[Tracking Number],CAT_Details[Pickup Customer Name],,0)</f>
        <v>KUEHNE + NAGEL AG AND CO. KG</v>
      </c>
      <c r="E174" s="271" t="str">
        <f>_xlfn.XLOOKUP(Table2[[#This Row],[K&amp;N REF ]],CAT_Details[Tracking Number],CAT_Details[Delivery Country Code],,0)</f>
        <v>GB</v>
      </c>
      <c r="F174" s="271" t="str">
        <f>_xlfn.XLOOKUP(Table2[[#This Row],[TO Ref]],CAT_Details[TO Ref],CAT_Details[Loc],,0)</f>
        <v>U2-L5</v>
      </c>
      <c r="G174" s="257" t="s">
        <v>34</v>
      </c>
      <c r="H174" s="257" t="s">
        <v>35</v>
      </c>
      <c r="I174" s="280">
        <v>45685</v>
      </c>
      <c r="J174" s="257" t="s">
        <v>26</v>
      </c>
      <c r="K174" s="257" t="s">
        <v>32</v>
      </c>
      <c r="L174" s="280">
        <v>45688</v>
      </c>
      <c r="M174" s="257" t="str">
        <f>IF(Table2[[#This Row],[Resolve Date]]="","ONGOING","SOLVED")</f>
        <v>SOLVED</v>
      </c>
      <c r="N174" s="258" t="s">
        <v>30</v>
      </c>
      <c r="O174" s="257" t="str">
        <f>Table2[[#This Row],[K&amp;N REF ]]&amp;Table2[[#This Row],[Issue type ]]</f>
        <v>5014905892NO LABELS</v>
      </c>
      <c r="P174" s="257">
        <f>YEAR(Table2[[#This Row],[Date ]])</f>
        <v>2025</v>
      </c>
      <c r="Q174" s="257" t="str">
        <f>VLOOKUP(MONTH(Table2[[#This Row],[Date ]]),Months,2,0)</f>
        <v>January</v>
      </c>
      <c r="R174" s="257" t="b">
        <f>COUNTIFS(Table2[Unique],Table2[[#This Row],[Unique]])&gt;1</f>
        <v>0</v>
      </c>
      <c r="S174" s="257">
        <f>IF(Table2[[#This Row],[Status ]]="Solved",1,0)</f>
        <v>1</v>
      </c>
      <c r="T174" s="257">
        <f>IF(Table2[[#This Row],[Status ]]="ongoing",1,0)</f>
        <v>0</v>
      </c>
    </row>
    <row r="175" spans="1:20" x14ac:dyDescent="0.25">
      <c r="A175" s="262">
        <v>5014905517</v>
      </c>
      <c r="B175" s="269" t="str">
        <f>_xlfn.XLOOKUP(Table2[[#This Row],[K&amp;N REF ]],CAT_Details[Tracking Number],CAT_Details[S Ref],,0)</f>
        <v>20250122-S-70248</v>
      </c>
      <c r="C175" s="270">
        <f>_xlfn.XLOOKUP(Table2[[#This Row],[K&amp;N REF ]],CAT_Details[Tracking Number],CAT_Details[TO Ref],,0)</f>
        <v>20250122635543</v>
      </c>
      <c r="D175" s="270" t="str">
        <f>_xlfn.XLOOKUP(Table2[[#This Row],[K&amp;N REF ]],CAT_Details[Tracking Number],CAT_Details[Pickup Customer Name],,0)</f>
        <v>TENNECO ZWICKAU GMBH</v>
      </c>
      <c r="E175" s="271" t="str">
        <f>_xlfn.XLOOKUP(Table2[[#This Row],[K&amp;N REF ]],CAT_Details[Tracking Number],CAT_Details[Delivery Country Code],,0)</f>
        <v>GB</v>
      </c>
      <c r="F175" s="271" t="str">
        <f>_xlfn.XLOOKUP(Table2[[#This Row],[TO Ref]],CAT_Details[TO Ref],CAT_Details[Loc],,0)</f>
        <v>DX01-L5</v>
      </c>
      <c r="G175" s="257" t="s">
        <v>34</v>
      </c>
      <c r="H175" s="257" t="s">
        <v>35</v>
      </c>
      <c r="I175" s="280">
        <v>45685</v>
      </c>
      <c r="J175" s="257" t="s">
        <v>26</v>
      </c>
      <c r="K175" s="257" t="s">
        <v>32</v>
      </c>
      <c r="L175" s="280">
        <v>45685</v>
      </c>
      <c r="M175" s="257" t="str">
        <f>IF(Table2[[#This Row],[Resolve Date]]="","ONGOING","SOLVED")</f>
        <v>SOLVED</v>
      </c>
      <c r="N175" s="258" t="s">
        <v>30</v>
      </c>
      <c r="O175" s="257" t="str">
        <f>Table2[[#This Row],[K&amp;N REF ]]&amp;Table2[[#This Row],[Issue type ]]</f>
        <v>5014905517NO LABELS</v>
      </c>
      <c r="P175" s="257">
        <f>YEAR(Table2[[#This Row],[Date ]])</f>
        <v>2025</v>
      </c>
      <c r="Q175" s="257" t="str">
        <f>VLOOKUP(MONTH(Table2[[#This Row],[Date ]]),Months,2,0)</f>
        <v>January</v>
      </c>
      <c r="R175" s="257" t="b">
        <f>COUNTIFS(Table2[Unique],Table2[[#This Row],[Unique]])&gt;1</f>
        <v>0</v>
      </c>
      <c r="S175" s="257">
        <f>IF(Table2[[#This Row],[Status ]]="Solved",1,0)</f>
        <v>1</v>
      </c>
      <c r="T175" s="257">
        <f>IF(Table2[[#This Row],[Status ]]="ongoing",1,0)</f>
        <v>0</v>
      </c>
    </row>
    <row r="176" spans="1:20" x14ac:dyDescent="0.25">
      <c r="A176" s="262">
        <v>5014905601</v>
      </c>
      <c r="B176" s="269" t="str">
        <f>_xlfn.XLOOKUP(Table2[[#This Row],[K&amp;N REF ]],CAT_Details[Tracking Number],CAT_Details[S Ref],,0)</f>
        <v>20250122-S-70269</v>
      </c>
      <c r="C176" s="270">
        <f>_xlfn.XLOOKUP(Table2[[#This Row],[K&amp;N REF ]],CAT_Details[Tracking Number],CAT_Details[TO Ref],,0)</f>
        <v>20250122635588</v>
      </c>
      <c r="D176" s="270" t="str">
        <f>_xlfn.XLOOKUP(Table2[[#This Row],[K&amp;N REF ]],CAT_Details[Tracking Number],CAT_Details[Pickup Customer Name],,0)</f>
        <v>BRUSS KUNSTSTOFFTECHNIK GMBH</v>
      </c>
      <c r="E176" s="271" t="str">
        <f>_xlfn.XLOOKUP(Table2[[#This Row],[K&amp;N REF ]],CAT_Details[Tracking Number],CAT_Details[Delivery Country Code],,0)</f>
        <v>GB</v>
      </c>
      <c r="F176" s="271" t="str">
        <f>_xlfn.XLOOKUP(Table2[[#This Row],[TO Ref]],CAT_Details[TO Ref],CAT_Details[Loc],,0)</f>
        <v>DX01-L5</v>
      </c>
      <c r="G176" s="257" t="s">
        <v>34</v>
      </c>
      <c r="H176" s="257" t="s">
        <v>35</v>
      </c>
      <c r="I176" s="280">
        <v>45685</v>
      </c>
      <c r="J176" s="257" t="s">
        <v>26</v>
      </c>
      <c r="K176" s="257" t="s">
        <v>32</v>
      </c>
      <c r="L176" s="280">
        <v>45685</v>
      </c>
      <c r="M176" s="257" t="str">
        <f>IF(Table2[[#This Row],[Resolve Date]]="","ONGOING","SOLVED")</f>
        <v>SOLVED</v>
      </c>
      <c r="N176" s="258" t="s">
        <v>30</v>
      </c>
      <c r="O176" s="257" t="str">
        <f>Table2[[#This Row],[K&amp;N REF ]]&amp;Table2[[#This Row],[Issue type ]]</f>
        <v>5014905601NO LABELS</v>
      </c>
      <c r="P176" s="257">
        <f>YEAR(Table2[[#This Row],[Date ]])</f>
        <v>2025</v>
      </c>
      <c r="Q176" s="257" t="str">
        <f>VLOOKUP(MONTH(Table2[[#This Row],[Date ]]),Months,2,0)</f>
        <v>January</v>
      </c>
      <c r="R176" s="257" t="b">
        <f>COUNTIFS(Table2[Unique],Table2[[#This Row],[Unique]])&gt;1</f>
        <v>0</v>
      </c>
      <c r="S176" s="257">
        <f>IF(Table2[[#This Row],[Status ]]="Solved",1,0)</f>
        <v>1</v>
      </c>
      <c r="T176" s="257">
        <f>IF(Table2[[#This Row],[Status ]]="ongoing",1,0)</f>
        <v>0</v>
      </c>
    </row>
    <row r="177" spans="1:20" x14ac:dyDescent="0.25">
      <c r="A177" s="262">
        <v>5014905722</v>
      </c>
      <c r="B177" s="269" t="str">
        <f>_xlfn.XLOOKUP(Table2[[#This Row],[K&amp;N REF ]],CAT_Details[Tracking Number],CAT_Details[S Ref],,0)</f>
        <v>20250122-S-70263</v>
      </c>
      <c r="C177" s="270">
        <f>_xlfn.XLOOKUP(Table2[[#This Row],[K&amp;N REF ]],CAT_Details[Tracking Number],CAT_Details[TO Ref],,0)</f>
        <v>20250113628452</v>
      </c>
      <c r="D177" s="270" t="str">
        <f>_xlfn.XLOOKUP(Table2[[#This Row],[K&amp;N REF ]],CAT_Details[Tracking Number],CAT_Details[Pickup Customer Name],,0)</f>
        <v>KELLER AND KALMBACH GMBH</v>
      </c>
      <c r="E177" s="271" t="str">
        <f>_xlfn.XLOOKUP(Table2[[#This Row],[K&amp;N REF ]],CAT_Details[Tracking Number],CAT_Details[Delivery Country Code],,0)</f>
        <v>GB</v>
      </c>
      <c r="F177" s="271" t="str">
        <f>_xlfn.XLOOKUP(Table2[[#This Row],[TO Ref]],CAT_Details[TO Ref],CAT_Details[Loc],,0)</f>
        <v>OYL1</v>
      </c>
      <c r="G177" s="257" t="s">
        <v>34</v>
      </c>
      <c r="H177" s="257" t="s">
        <v>29</v>
      </c>
      <c r="I177" s="280">
        <v>45686</v>
      </c>
      <c r="J177" s="257" t="s">
        <v>26</v>
      </c>
      <c r="K177" s="257" t="s">
        <v>32</v>
      </c>
      <c r="L177" s="280">
        <v>45686</v>
      </c>
      <c r="M177" s="257" t="str">
        <f>IF(Table2[[#This Row],[Resolve Date]]="","ONGOING","SOLVED")</f>
        <v>SOLVED</v>
      </c>
      <c r="N177" s="258" t="s">
        <v>47</v>
      </c>
      <c r="O177" s="257" t="str">
        <f>Table2[[#This Row],[K&amp;N REF ]]&amp;Table2[[#This Row],[Issue type ]]</f>
        <v>5014905722DAMAGED LABEL</v>
      </c>
      <c r="P177" s="257">
        <f>YEAR(Table2[[#This Row],[Date ]])</f>
        <v>2025</v>
      </c>
      <c r="Q177" s="257" t="str">
        <f>VLOOKUP(MONTH(Table2[[#This Row],[Date ]]),Months,2,0)</f>
        <v>January</v>
      </c>
      <c r="R177" s="257" t="b">
        <f>COUNTIFS(Table2[Unique],Table2[[#This Row],[Unique]])&gt;1</f>
        <v>0</v>
      </c>
      <c r="S177" s="257">
        <f>IF(Table2[[#This Row],[Status ]]="Solved",1,0)</f>
        <v>1</v>
      </c>
      <c r="T177" s="257">
        <f>IF(Table2[[#This Row],[Status ]]="ongoing",1,0)</f>
        <v>0</v>
      </c>
    </row>
    <row r="178" spans="1:20" x14ac:dyDescent="0.25">
      <c r="A178" s="262">
        <v>5014918694</v>
      </c>
      <c r="B178" s="269" t="str">
        <f>_xlfn.XLOOKUP(Table2[[#This Row],[K&amp;N REF ]],CAT_Details[Tracking Number],CAT_Details[S Ref],,0)</f>
        <v>20250123-S-70241</v>
      </c>
      <c r="C178" s="270">
        <f>_xlfn.XLOOKUP(Table2[[#This Row],[K&amp;N REF ]],CAT_Details[Tracking Number],CAT_Details[TO Ref],,0)</f>
        <v>20250121635001</v>
      </c>
      <c r="D178" s="270" t="str">
        <f>_xlfn.XLOOKUP(Table2[[#This Row],[K&amp;N REF ]],CAT_Details[Tracking Number],CAT_Details[Pickup Customer Name],,0)</f>
        <v>HYDAC TECHNOLOGY GMBH</v>
      </c>
      <c r="E178" s="271" t="str">
        <f>_xlfn.XLOOKUP(Table2[[#This Row],[K&amp;N REF ]],CAT_Details[Tracking Number],CAT_Details[Delivery Country Code],,0)</f>
        <v>GB</v>
      </c>
      <c r="F178" s="271">
        <f>_xlfn.XLOOKUP(Table2[[#This Row],[TO Ref]],CAT_Details[TO Ref],CAT_Details[Loc],,0)</f>
        <v>3402</v>
      </c>
      <c r="G178" s="257" t="s">
        <v>34</v>
      </c>
      <c r="H178" s="257" t="s">
        <v>29</v>
      </c>
      <c r="I178" s="280">
        <v>45686</v>
      </c>
      <c r="J178" s="257" t="s">
        <v>26</v>
      </c>
      <c r="K178" s="257" t="s">
        <v>32</v>
      </c>
      <c r="L178" s="280">
        <v>45686</v>
      </c>
      <c r="M178" s="257" t="str">
        <f>IF(Table2[[#This Row],[Resolve Date]]="","ONGOING","SOLVED")</f>
        <v>SOLVED</v>
      </c>
      <c r="N178" s="258" t="s">
        <v>64</v>
      </c>
      <c r="O178" s="257" t="str">
        <f>Table2[[#This Row],[K&amp;N REF ]]&amp;Table2[[#This Row],[Issue type ]]</f>
        <v>5014918694DAMAGED LABEL</v>
      </c>
      <c r="P178" s="257">
        <f>YEAR(Table2[[#This Row],[Date ]])</f>
        <v>2025</v>
      </c>
      <c r="Q178" s="257" t="str">
        <f>VLOOKUP(MONTH(Table2[[#This Row],[Date ]]),Months,2,0)</f>
        <v>January</v>
      </c>
      <c r="R178" s="257" t="b">
        <f>COUNTIFS(Table2[Unique],Table2[[#This Row],[Unique]])&gt;1</f>
        <v>0</v>
      </c>
      <c r="S178" s="257">
        <f>IF(Table2[[#This Row],[Status ]]="Solved",1,0)</f>
        <v>1</v>
      </c>
      <c r="T178" s="257">
        <f>IF(Table2[[#This Row],[Status ]]="ongoing",1,0)</f>
        <v>0</v>
      </c>
    </row>
    <row r="179" spans="1:20" x14ac:dyDescent="0.25">
      <c r="A179" s="262">
        <v>5014918766</v>
      </c>
      <c r="B179" s="269" t="str">
        <f>_xlfn.XLOOKUP(Table2[[#This Row],[K&amp;N REF ]],CAT_Details[Tracking Number],CAT_Details[S Ref],,0)</f>
        <v>20250123-S-70225</v>
      </c>
      <c r="C179" s="270">
        <f>_xlfn.XLOOKUP(Table2[[#This Row],[K&amp;N REF ]],CAT_Details[Tracking Number],CAT_Details[TO Ref],,0)</f>
        <v>20250122635671</v>
      </c>
      <c r="D179" s="270" t="str">
        <f>_xlfn.XLOOKUP(Table2[[#This Row],[K&amp;N REF ]],CAT_Details[Tracking Number],CAT_Details[Pickup Customer Name],,0)</f>
        <v>WORLD CLASS INDUSTRIES EUROPA GMBH</v>
      </c>
      <c r="E179" s="271" t="str">
        <f>_xlfn.XLOOKUP(Table2[[#This Row],[K&amp;N REF ]],CAT_Details[Tracking Number],CAT_Details[Delivery Country Code],,0)</f>
        <v>GB</v>
      </c>
      <c r="F179" s="271">
        <f>_xlfn.XLOOKUP(Table2[[#This Row],[TO Ref]],CAT_Details[TO Ref],CAT_Details[Loc],,0)</f>
        <v>3402</v>
      </c>
      <c r="G179" s="257" t="s">
        <v>34</v>
      </c>
      <c r="H179" s="257" t="s">
        <v>35</v>
      </c>
      <c r="I179" s="280">
        <v>45686</v>
      </c>
      <c r="J179" s="257" t="s">
        <v>26</v>
      </c>
      <c r="K179" s="257" t="s">
        <v>32</v>
      </c>
      <c r="L179" s="280">
        <v>45686</v>
      </c>
      <c r="M179" s="257" t="str">
        <f>IF(Table2[[#This Row],[Resolve Date]]="","ONGOING","SOLVED")</f>
        <v>SOLVED</v>
      </c>
      <c r="N179" s="258" t="s">
        <v>30</v>
      </c>
      <c r="O179" s="257" t="str">
        <f>Table2[[#This Row],[K&amp;N REF ]]&amp;Table2[[#This Row],[Issue type ]]</f>
        <v>5014918766NO LABELS</v>
      </c>
      <c r="P179" s="257">
        <f>YEAR(Table2[[#This Row],[Date ]])</f>
        <v>2025</v>
      </c>
      <c r="Q179" s="257" t="str">
        <f>VLOOKUP(MONTH(Table2[[#This Row],[Date ]]),Months,2,0)</f>
        <v>January</v>
      </c>
      <c r="R179" s="257" t="b">
        <f>COUNTIFS(Table2[Unique],Table2[[#This Row],[Unique]])&gt;1</f>
        <v>0</v>
      </c>
      <c r="S179" s="257">
        <f>IF(Table2[[#This Row],[Status ]]="Solved",1,0)</f>
        <v>1</v>
      </c>
      <c r="T179" s="257">
        <f>IF(Table2[[#This Row],[Status ]]="ongoing",1,0)</f>
        <v>0</v>
      </c>
    </row>
    <row r="180" spans="1:20" x14ac:dyDescent="0.25">
      <c r="A180" s="262">
        <v>5014905437</v>
      </c>
      <c r="B180" s="269" t="str">
        <f>_xlfn.XLOOKUP(Table2[[#This Row],[K&amp;N REF ]],CAT_Details[Tracking Number],CAT_Details[S Ref],,0)</f>
        <v>20250122-S-70247</v>
      </c>
      <c r="C180" s="270">
        <f>_xlfn.XLOOKUP(Table2[[#This Row],[K&amp;N REF ]],CAT_Details[Tracking Number],CAT_Details[TO Ref],,0)</f>
        <v>20250122635674</v>
      </c>
      <c r="D180" s="270" t="str">
        <f>_xlfn.XLOOKUP(Table2[[#This Row],[K&amp;N REF ]],CAT_Details[Tracking Number],CAT_Details[Pickup Customer Name],,0)</f>
        <v>PIERBURG GMBH</v>
      </c>
      <c r="E180" s="271" t="str">
        <f>_xlfn.XLOOKUP(Table2[[#This Row],[K&amp;N REF ]],CAT_Details[Tracking Number],CAT_Details[Delivery Country Code],,0)</f>
        <v>GB</v>
      </c>
      <c r="F180" s="271" t="str">
        <f>_xlfn.XLOOKUP(Table2[[#This Row],[TO Ref]],CAT_Details[TO Ref],CAT_Details[Loc],,0)</f>
        <v>DX01-L5</v>
      </c>
      <c r="G180" s="257" t="s">
        <v>34</v>
      </c>
      <c r="H180" s="257" t="s">
        <v>42</v>
      </c>
      <c r="I180" s="280">
        <v>45686</v>
      </c>
      <c r="J180" s="257" t="s">
        <v>45</v>
      </c>
      <c r="K180" s="257" t="s">
        <v>27</v>
      </c>
      <c r="L180" s="280">
        <v>45686</v>
      </c>
      <c r="M180" s="257" t="str">
        <f>IF(Table2[[#This Row],[Resolve Date]]="","ONGOING","SOLVED")</f>
        <v>SOLVED</v>
      </c>
      <c r="N180" s="258" t="s">
        <v>65</v>
      </c>
      <c r="O180" s="257" t="str">
        <f>Table2[[#This Row],[K&amp;N REF ]]&amp;Table2[[#This Row],[Issue type ]]</f>
        <v>5014905437AMOUNT</v>
      </c>
      <c r="P180" s="257">
        <f>YEAR(Table2[[#This Row],[Date ]])</f>
        <v>2025</v>
      </c>
      <c r="Q180" s="257" t="str">
        <f>VLOOKUP(MONTH(Table2[[#This Row],[Date ]]),Months,2,0)</f>
        <v>January</v>
      </c>
      <c r="R180" s="257" t="b">
        <f>COUNTIFS(Table2[Unique],Table2[[#This Row],[Unique]])&gt;1</f>
        <v>0</v>
      </c>
      <c r="S180" s="257">
        <f>IF(Table2[[#This Row],[Status ]]="Solved",1,0)</f>
        <v>1</v>
      </c>
      <c r="T180" s="257">
        <f>IF(Table2[[#This Row],[Status ]]="ongoing",1,0)</f>
        <v>0</v>
      </c>
    </row>
    <row r="181" spans="1:20" x14ac:dyDescent="0.25">
      <c r="A181" s="262">
        <v>5014905437</v>
      </c>
      <c r="B181" s="269" t="str">
        <f>_xlfn.XLOOKUP(Table2[[#This Row],[K&amp;N REF ]],CAT_Details[Tracking Number],CAT_Details[S Ref],,0)</f>
        <v>20250122-S-70247</v>
      </c>
      <c r="C181" s="270">
        <f>_xlfn.XLOOKUP(Table2[[#This Row],[K&amp;N REF ]],CAT_Details[Tracking Number],CAT_Details[TO Ref],,0)</f>
        <v>20250122635674</v>
      </c>
      <c r="D181" s="270" t="str">
        <f>_xlfn.XLOOKUP(Table2[[#This Row],[K&amp;N REF ]],CAT_Details[Tracking Number],CAT_Details[Pickup Customer Name],,0)</f>
        <v>PIERBURG GMBH</v>
      </c>
      <c r="E181" s="271" t="str">
        <f>_xlfn.XLOOKUP(Table2[[#This Row],[K&amp;N REF ]],CAT_Details[Tracking Number],CAT_Details[Delivery Country Code],,0)</f>
        <v>GB</v>
      </c>
      <c r="F181" s="271" t="str">
        <f>_xlfn.XLOOKUP(Table2[[#This Row],[TO Ref]],CAT_Details[TO Ref],CAT_Details[Loc],,0)</f>
        <v>DX01-L5</v>
      </c>
      <c r="G181" s="257" t="s">
        <v>34</v>
      </c>
      <c r="H181" s="257" t="s">
        <v>31</v>
      </c>
      <c r="I181" s="280">
        <v>45686</v>
      </c>
      <c r="J181" s="257" t="s">
        <v>26</v>
      </c>
      <c r="K181" s="257" t="s">
        <v>32</v>
      </c>
      <c r="L181" s="280">
        <v>45686</v>
      </c>
      <c r="M181" s="257" t="str">
        <f>IF(Table2[[#This Row],[Resolve Date]]="","ONGOING","SOLVED")</f>
        <v>SOLVED</v>
      </c>
      <c r="N181" s="258" t="s">
        <v>66</v>
      </c>
      <c r="O181" s="257" t="str">
        <f>Table2[[#This Row],[K&amp;N REF ]]&amp;Table2[[#This Row],[Issue type ]]</f>
        <v>5014905437MISSING LABELS ON SOME UNITS</v>
      </c>
      <c r="P181" s="257">
        <f>YEAR(Table2[[#This Row],[Date ]])</f>
        <v>2025</v>
      </c>
      <c r="Q181" s="257" t="str">
        <f>VLOOKUP(MONTH(Table2[[#This Row],[Date ]]),Months,2,0)</f>
        <v>January</v>
      </c>
      <c r="R181" s="257" t="b">
        <f>COUNTIFS(Table2[Unique],Table2[[#This Row],[Unique]])&gt;1</f>
        <v>0</v>
      </c>
      <c r="S181" s="257">
        <f>IF(Table2[[#This Row],[Status ]]="Solved",1,0)</f>
        <v>1</v>
      </c>
      <c r="T181" s="257">
        <f>IF(Table2[[#This Row],[Status ]]="ongoing",1,0)</f>
        <v>0</v>
      </c>
    </row>
    <row r="182" spans="1:20" x14ac:dyDescent="0.25">
      <c r="A182" s="262">
        <v>5014918855</v>
      </c>
      <c r="B182" s="269" t="str">
        <f>_xlfn.XLOOKUP(Table2[[#This Row],[K&amp;N REF ]],CAT_Details[Tracking Number],CAT_Details[S Ref],,0)</f>
        <v>20250123-S-70219</v>
      </c>
      <c r="C182" s="270">
        <f>_xlfn.XLOOKUP(Table2[[#This Row],[K&amp;N REF ]],CAT_Details[Tracking Number],CAT_Details[TO Ref],,0)</f>
        <v>20250122635801</v>
      </c>
      <c r="D182" s="270" t="str">
        <f>_xlfn.XLOOKUP(Table2[[#This Row],[K&amp;N REF ]],CAT_Details[Tracking Number],CAT_Details[Pickup Customer Name],,0)</f>
        <v>Bosch Rexroth AG Werk Horb</v>
      </c>
      <c r="E182" s="271" t="str">
        <f>_xlfn.XLOOKUP(Table2[[#This Row],[K&amp;N REF ]],CAT_Details[Tracking Number],CAT_Details[Delivery Country Code],,0)</f>
        <v>GB</v>
      </c>
      <c r="F182" s="271" t="str">
        <f>_xlfn.XLOOKUP(Table2[[#This Row],[TO Ref]],CAT_Details[TO Ref],CAT_Details[Loc],,0)</f>
        <v>U2-L5</v>
      </c>
      <c r="G182" s="257" t="s">
        <v>34</v>
      </c>
      <c r="H182" s="257" t="s">
        <v>35</v>
      </c>
      <c r="I182" s="280">
        <v>45686</v>
      </c>
      <c r="J182" s="257" t="s">
        <v>26</v>
      </c>
      <c r="K182" s="257" t="s">
        <v>32</v>
      </c>
      <c r="L182" s="280">
        <v>45686</v>
      </c>
      <c r="M182" s="257" t="str">
        <f>IF(Table2[[#This Row],[Resolve Date]]="","ONGOING","SOLVED")</f>
        <v>SOLVED</v>
      </c>
      <c r="N182" s="258" t="s">
        <v>30</v>
      </c>
      <c r="O182" s="257" t="str">
        <f>Table2[[#This Row],[K&amp;N REF ]]&amp;Table2[[#This Row],[Issue type ]]</f>
        <v>5014918855NO LABELS</v>
      </c>
      <c r="P182" s="257">
        <f>YEAR(Table2[[#This Row],[Date ]])</f>
        <v>2025</v>
      </c>
      <c r="Q182" s="257" t="str">
        <f>VLOOKUP(MONTH(Table2[[#This Row],[Date ]]),Months,2,0)</f>
        <v>January</v>
      </c>
      <c r="R182" s="257" t="b">
        <f>COUNTIFS(Table2[Unique],Table2[[#This Row],[Unique]])&gt;1</f>
        <v>0</v>
      </c>
      <c r="S182" s="257">
        <f>IF(Table2[[#This Row],[Status ]]="Solved",1,0)</f>
        <v>1</v>
      </c>
      <c r="T182" s="257">
        <f>IF(Table2[[#This Row],[Status ]]="ongoing",1,0)</f>
        <v>0</v>
      </c>
    </row>
    <row r="183" spans="1:20" x14ac:dyDescent="0.25">
      <c r="A183" s="262">
        <v>5014918933</v>
      </c>
      <c r="B183" s="269" t="str">
        <f>_xlfn.XLOOKUP(Table2[[#This Row],[K&amp;N REF ]],CAT_Details[Tracking Number],CAT_Details[S Ref],,0)</f>
        <v>20250123-S-70223</v>
      </c>
      <c r="C183" s="270">
        <f>_xlfn.XLOOKUP(Table2[[#This Row],[K&amp;N REF ]],CAT_Details[Tracking Number],CAT_Details[TO Ref],,0)</f>
        <v>20250123636444</v>
      </c>
      <c r="D183" s="270" t="str">
        <f>_xlfn.XLOOKUP(Table2[[#This Row],[K&amp;N REF ]],CAT_Details[Tracking Number],CAT_Details[Pickup Customer Name],,0)</f>
        <v>KUEHNE + NAGEL AG AND CO. KG</v>
      </c>
      <c r="E183" s="271" t="str">
        <f>_xlfn.XLOOKUP(Table2[[#This Row],[K&amp;N REF ]],CAT_Details[Tracking Number],CAT_Details[Delivery Country Code],,0)</f>
        <v>GB</v>
      </c>
      <c r="F183" s="271">
        <f>_xlfn.XLOOKUP(Table2[[#This Row],[TO Ref]],CAT_Details[TO Ref],CAT_Details[Loc],,0)</f>
        <v>3402</v>
      </c>
      <c r="G183" s="257" t="s">
        <v>34</v>
      </c>
      <c r="H183" s="257" t="s">
        <v>35</v>
      </c>
      <c r="I183" s="280">
        <v>45686</v>
      </c>
      <c r="J183" s="257" t="s">
        <v>26</v>
      </c>
      <c r="K183" s="257" t="s">
        <v>32</v>
      </c>
      <c r="L183" s="280">
        <v>45688</v>
      </c>
      <c r="M183" s="257" t="str">
        <f>IF(Table2[[#This Row],[Resolve Date]]="","ONGOING","SOLVED")</f>
        <v>SOLVED</v>
      </c>
      <c r="N183" s="258" t="s">
        <v>30</v>
      </c>
      <c r="O183" s="257" t="str">
        <f>Table2[[#This Row],[K&amp;N REF ]]&amp;Table2[[#This Row],[Issue type ]]</f>
        <v>5014918933NO LABELS</v>
      </c>
      <c r="P183" s="257">
        <f>YEAR(Table2[[#This Row],[Date ]])</f>
        <v>2025</v>
      </c>
      <c r="Q183" s="257" t="str">
        <f>VLOOKUP(MONTH(Table2[[#This Row],[Date ]]),Months,2,0)</f>
        <v>January</v>
      </c>
      <c r="R183" s="257" t="b">
        <f>COUNTIFS(Table2[Unique],Table2[[#This Row],[Unique]])&gt;1</f>
        <v>0</v>
      </c>
      <c r="S183" s="257">
        <f>IF(Table2[[#This Row],[Status ]]="Solved",1,0)</f>
        <v>1</v>
      </c>
      <c r="T183" s="257">
        <f>IF(Table2[[#This Row],[Status ]]="ongoing",1,0)</f>
        <v>0</v>
      </c>
    </row>
    <row r="184" spans="1:20" x14ac:dyDescent="0.25">
      <c r="A184" s="262">
        <v>5014918806</v>
      </c>
      <c r="B184" s="269" t="str">
        <f>_xlfn.XLOOKUP(Table2[[#This Row],[K&amp;N REF ]],CAT_Details[Tracking Number],CAT_Details[S Ref],,0)</f>
        <v>20250123-S-70450</v>
      </c>
      <c r="C184" s="270">
        <f>_xlfn.XLOOKUP(Table2[[#This Row],[K&amp;N REF ]],CAT_Details[Tracking Number],CAT_Details[TO Ref],,0)</f>
        <v>20250123636893</v>
      </c>
      <c r="D184" s="270" t="str">
        <f>_xlfn.XLOOKUP(Table2[[#This Row],[K&amp;N REF ]],CAT_Details[Tracking Number],CAT_Details[Pickup Customer Name],,0)</f>
        <v>Isselburg Guß- und Bearbeitung Gmbh</v>
      </c>
      <c r="E184" s="271" t="str">
        <f>_xlfn.XLOOKUP(Table2[[#This Row],[K&amp;N REF ]],CAT_Details[Tracking Number],CAT_Details[Delivery Country Code],,0)</f>
        <v>GB</v>
      </c>
      <c r="F184" s="271" t="str">
        <f>_xlfn.XLOOKUP(Table2[[#This Row],[TO Ref]],CAT_Details[TO Ref],CAT_Details[Loc],,0)</f>
        <v>No Loc</v>
      </c>
      <c r="G184" s="257" t="s">
        <v>34</v>
      </c>
      <c r="H184" s="257" t="s">
        <v>35</v>
      </c>
      <c r="I184" s="280">
        <v>45686</v>
      </c>
      <c r="J184" s="257" t="s">
        <v>26</v>
      </c>
      <c r="K184" s="257" t="s">
        <v>32</v>
      </c>
      <c r="L184" s="280">
        <v>45686</v>
      </c>
      <c r="M184" s="257" t="str">
        <f>IF(Table2[[#This Row],[Resolve Date]]="","ONGOING","SOLVED")</f>
        <v>SOLVED</v>
      </c>
      <c r="N184" s="258" t="s">
        <v>30</v>
      </c>
      <c r="O184" s="257" t="str">
        <f>Table2[[#This Row],[K&amp;N REF ]]&amp;Table2[[#This Row],[Issue type ]]</f>
        <v>5014918806NO LABELS</v>
      </c>
      <c r="P184" s="257">
        <f>YEAR(Table2[[#This Row],[Date ]])</f>
        <v>2025</v>
      </c>
      <c r="Q184" s="257" t="str">
        <f>VLOOKUP(MONTH(Table2[[#This Row],[Date ]]),Months,2,0)</f>
        <v>January</v>
      </c>
      <c r="R184" s="257" t="b">
        <f>COUNTIFS(Table2[Unique],Table2[[#This Row],[Unique]])&gt;1</f>
        <v>0</v>
      </c>
      <c r="S184" s="257">
        <f>IF(Table2[[#This Row],[Status ]]="Solved",1,0)</f>
        <v>1</v>
      </c>
      <c r="T184" s="257">
        <f>IF(Table2[[#This Row],[Status ]]="ongoing",1,0)</f>
        <v>0</v>
      </c>
    </row>
    <row r="185" spans="1:20" x14ac:dyDescent="0.25">
      <c r="A185" s="262">
        <v>5014919055</v>
      </c>
      <c r="B185" s="269" t="str">
        <f>_xlfn.XLOOKUP(Table2[[#This Row],[K&amp;N REF ]],CAT_Details[Tracking Number],CAT_Details[S Ref],,0)</f>
        <v>20250124-S-70080</v>
      </c>
      <c r="C185" s="270">
        <f>_xlfn.XLOOKUP(Table2[[#This Row],[K&amp;N REF ]],CAT_Details[Tracking Number],CAT_Details[TO Ref],,0)</f>
        <v>20250123636515</v>
      </c>
      <c r="D185" s="270" t="str">
        <f>_xlfn.XLOOKUP(Table2[[#This Row],[K&amp;N REF ]],CAT_Details[Tracking Number],CAT_Details[Pickup Customer Name],,0)</f>
        <v>TIMKEN EUROPEAN SERVICE CENTER</v>
      </c>
      <c r="E185" s="271" t="str">
        <f>_xlfn.XLOOKUP(Table2[[#This Row],[K&amp;N REF ]],CAT_Details[Tracking Number],CAT_Details[Delivery Country Code],,0)</f>
        <v>GB</v>
      </c>
      <c r="F185" s="271" t="str">
        <f>_xlfn.XLOOKUP(Table2[[#This Row],[TO Ref]],CAT_Details[TO Ref],CAT_Details[Loc],,0)</f>
        <v>DK-BM01</v>
      </c>
      <c r="G185" s="257" t="s">
        <v>36</v>
      </c>
      <c r="H185" s="257" t="s">
        <v>35</v>
      </c>
      <c r="I185" s="280">
        <v>45686</v>
      </c>
      <c r="J185" s="257" t="s">
        <v>41</v>
      </c>
      <c r="K185" s="257" t="s">
        <v>32</v>
      </c>
      <c r="L185" s="280">
        <v>45688</v>
      </c>
      <c r="M185" s="257" t="str">
        <f>IF(Table2[[#This Row],[Resolve Date]]="","ONGOING","SOLVED")</f>
        <v>SOLVED</v>
      </c>
      <c r="N185" s="258" t="s">
        <v>30</v>
      </c>
      <c r="O185" s="257" t="str">
        <f>Table2[[#This Row],[K&amp;N REF ]]&amp;Table2[[#This Row],[Issue type ]]</f>
        <v>5014919055NO LABELS</v>
      </c>
      <c r="P185" s="257">
        <f>YEAR(Table2[[#This Row],[Date ]])</f>
        <v>2025</v>
      </c>
      <c r="Q185" s="257" t="str">
        <f>VLOOKUP(MONTH(Table2[[#This Row],[Date ]]),Months,2,0)</f>
        <v>January</v>
      </c>
      <c r="R185" s="257" t="b">
        <f>COUNTIFS(Table2[Unique],Table2[[#This Row],[Unique]])&gt;1</f>
        <v>0</v>
      </c>
      <c r="S185" s="257">
        <f>IF(Table2[[#This Row],[Status ]]="Solved",1,0)</f>
        <v>1</v>
      </c>
      <c r="T185" s="257">
        <f>IF(Table2[[#This Row],[Status ]]="ongoing",1,0)</f>
        <v>0</v>
      </c>
    </row>
    <row r="186" spans="1:20" x14ac:dyDescent="0.25">
      <c r="A186" s="262">
        <v>5014934016</v>
      </c>
      <c r="B186" s="269" t="str">
        <f>_xlfn.XLOOKUP(Table2[[#This Row],[K&amp;N REF ]],CAT_Details[Tracking Number],CAT_Details[S Ref],,0)</f>
        <v>20250124-S-70229</v>
      </c>
      <c r="C186" s="270">
        <f>_xlfn.XLOOKUP(Table2[[#This Row],[K&amp;N REF ]],CAT_Details[Tracking Number],CAT_Details[TO Ref],,0)</f>
        <v>20250124637677</v>
      </c>
      <c r="D186" s="270" t="str">
        <f>_xlfn.XLOOKUP(Table2[[#This Row],[K&amp;N REF ]],CAT_Details[Tracking Number],CAT_Details[Pickup Customer Name],,0)</f>
        <v>COONEN GRAPHICS</v>
      </c>
      <c r="E186" s="271" t="str">
        <f>_xlfn.XLOOKUP(Table2[[#This Row],[K&amp;N REF ]],CAT_Details[Tracking Number],CAT_Details[Delivery Country Code],,0)</f>
        <v>GB</v>
      </c>
      <c r="F186" s="271" t="str">
        <f>_xlfn.XLOOKUP(Table2[[#This Row],[TO Ref]],CAT_Details[TO Ref],CAT_Details[Loc],,0)</f>
        <v>OYL1</v>
      </c>
      <c r="G186" s="257" t="s">
        <v>36</v>
      </c>
      <c r="H186" s="257" t="s">
        <v>42</v>
      </c>
      <c r="I186" s="280">
        <v>45686</v>
      </c>
      <c r="J186" s="257" t="s">
        <v>45</v>
      </c>
      <c r="K186" s="257" t="s">
        <v>27</v>
      </c>
      <c r="L186" s="280">
        <v>45688</v>
      </c>
      <c r="M186" s="257" t="str">
        <f>IF(Table2[[#This Row],[Resolve Date]]="","ONGOING","SOLVED")</f>
        <v>SOLVED</v>
      </c>
      <c r="N186" s="258" t="s">
        <v>67</v>
      </c>
      <c r="O186" s="257" t="str">
        <f>Table2[[#This Row],[K&amp;N REF ]]&amp;Table2[[#This Row],[Issue type ]]</f>
        <v>5014934016AMOUNT</v>
      </c>
      <c r="P186" s="257">
        <f>YEAR(Table2[[#This Row],[Date ]])</f>
        <v>2025</v>
      </c>
      <c r="Q186" s="257" t="str">
        <f>VLOOKUP(MONTH(Table2[[#This Row],[Date ]]),Months,2,0)</f>
        <v>January</v>
      </c>
      <c r="R186" s="257" t="b">
        <f>COUNTIFS(Table2[Unique],Table2[[#This Row],[Unique]])&gt;1</f>
        <v>0</v>
      </c>
      <c r="S186" s="257">
        <f>IF(Table2[[#This Row],[Status ]]="Solved",1,0)</f>
        <v>1</v>
      </c>
      <c r="T186" s="257">
        <f>IF(Table2[[#This Row],[Status ]]="ongoing",1,0)</f>
        <v>0</v>
      </c>
    </row>
    <row r="187" spans="1:20" x14ac:dyDescent="0.25">
      <c r="A187" s="262">
        <v>5014891070</v>
      </c>
      <c r="B187" s="269" t="str">
        <f>_xlfn.XLOOKUP(Table2[[#This Row],[K&amp;N REF ]],CAT_Details[Tracking Number],CAT_Details[S Ref],,0)</f>
        <v>20250121-S-70116</v>
      </c>
      <c r="C187" s="270">
        <f>_xlfn.XLOOKUP(Table2[[#This Row],[K&amp;N REF ]],CAT_Details[Tracking Number],CAT_Details[TO Ref],,0)</f>
        <v>20250120634034</v>
      </c>
      <c r="D187" s="270" t="str">
        <f>_xlfn.XLOOKUP(Table2[[#This Row],[K&amp;N REF ]],CAT_Details[Tracking Number],CAT_Details[Pickup Customer Name],,0)</f>
        <v>Standard Motor Product Poland ( SMP Poland)</v>
      </c>
      <c r="E187" s="271" t="str">
        <f>_xlfn.XLOOKUP(Table2[[#This Row],[K&amp;N REF ]],CAT_Details[Tracking Number],CAT_Details[Delivery Country Code],,0)</f>
        <v>GB</v>
      </c>
      <c r="F187" s="271" t="str">
        <f>_xlfn.XLOOKUP(Table2[[#This Row],[TO Ref]],CAT_Details[TO Ref],CAT_Details[Loc],,0)</f>
        <v>DX01-L5</v>
      </c>
      <c r="G187" s="257" t="s">
        <v>44</v>
      </c>
      <c r="H187" s="257" t="s">
        <v>40</v>
      </c>
      <c r="I187" s="280">
        <v>45687</v>
      </c>
      <c r="J187" s="257" t="s">
        <v>26</v>
      </c>
      <c r="K187" s="257" t="s">
        <v>32</v>
      </c>
      <c r="L187" s="280">
        <v>45693</v>
      </c>
      <c r="M187" s="257" t="str">
        <f>IF(Table2[[#This Row],[Resolve Date]]="","ONGOING","SOLVED")</f>
        <v>SOLVED</v>
      </c>
      <c r="N187" s="258" t="s">
        <v>30</v>
      </c>
      <c r="O187" s="257" t="str">
        <f>Table2[[#This Row],[K&amp;N REF ]]&amp;Table2[[#This Row],[Issue type ]]</f>
        <v xml:space="preserve">5014891070INCORRECT LABELS </v>
      </c>
      <c r="P187" s="257">
        <f>YEAR(Table2[[#This Row],[Date ]])</f>
        <v>2025</v>
      </c>
      <c r="Q187" s="257" t="str">
        <f>VLOOKUP(MONTH(Table2[[#This Row],[Date ]]),Months,2,0)</f>
        <v>January</v>
      </c>
      <c r="R187" s="257" t="b">
        <f>COUNTIFS(Table2[Unique],Table2[[#This Row],[Unique]])&gt;1</f>
        <v>0</v>
      </c>
      <c r="S187" s="257">
        <f>IF(Table2[[#This Row],[Status ]]="Solved",1,0)</f>
        <v>1</v>
      </c>
      <c r="T187" s="257">
        <f>IF(Table2[[#This Row],[Status ]]="ongoing",1,0)</f>
        <v>0</v>
      </c>
    </row>
    <row r="188" spans="1:20" x14ac:dyDescent="0.25">
      <c r="A188" s="262">
        <v>5014918895</v>
      </c>
      <c r="B188" s="269" t="str">
        <f>_xlfn.XLOOKUP(Table2[[#This Row],[K&amp;N REF ]],CAT_Details[Tracking Number],CAT_Details[S Ref],,0)</f>
        <v>20250123-S-70230</v>
      </c>
      <c r="C188" s="270">
        <f>_xlfn.XLOOKUP(Table2[[#This Row],[K&amp;N REF ]],CAT_Details[Tracking Number],CAT_Details[TO Ref],,0)</f>
        <v>20250116631925</v>
      </c>
      <c r="D188" s="270" t="str">
        <f>_xlfn.XLOOKUP(Table2[[#This Row],[K&amp;N REF ]],CAT_Details[Tracking Number],CAT_Details[Pickup Customer Name],,0)</f>
        <v>HYDAC SERVICE GMBH</v>
      </c>
      <c r="E188" s="271" t="str">
        <f>_xlfn.XLOOKUP(Table2[[#This Row],[K&amp;N REF ]],CAT_Details[Tracking Number],CAT_Details[Delivery Country Code],,0)</f>
        <v>GB</v>
      </c>
      <c r="F188" s="271" t="str">
        <f>_xlfn.XLOOKUP(Table2[[#This Row],[TO Ref]],CAT_Details[TO Ref],CAT_Details[Loc],,0)</f>
        <v>U2-L5</v>
      </c>
      <c r="G188" s="257" t="s">
        <v>34</v>
      </c>
      <c r="H188" s="257" t="s">
        <v>29</v>
      </c>
      <c r="I188" s="280">
        <v>45687</v>
      </c>
      <c r="J188" s="257" t="s">
        <v>26</v>
      </c>
      <c r="K188" s="257" t="s">
        <v>32</v>
      </c>
      <c r="L188" s="280">
        <v>45687</v>
      </c>
      <c r="M188" s="257" t="str">
        <f>IF(Table2[[#This Row],[Resolve Date]]="","ONGOING","SOLVED")</f>
        <v>SOLVED</v>
      </c>
      <c r="N188" s="258" t="s">
        <v>68</v>
      </c>
      <c r="O188" s="257" t="str">
        <f>Table2[[#This Row],[K&amp;N REF ]]&amp;Table2[[#This Row],[Issue type ]]</f>
        <v>5014918895DAMAGED LABEL</v>
      </c>
      <c r="P188" s="257">
        <f>YEAR(Table2[[#This Row],[Date ]])</f>
        <v>2025</v>
      </c>
      <c r="Q188" s="257" t="str">
        <f>VLOOKUP(MONTH(Table2[[#This Row],[Date ]]),Months,2,0)</f>
        <v>January</v>
      </c>
      <c r="R188" s="257" t="b">
        <f>COUNTIFS(Table2[Unique],Table2[[#This Row],[Unique]])&gt;1</f>
        <v>0</v>
      </c>
      <c r="S188" s="257">
        <f>IF(Table2[[#This Row],[Status ]]="Solved",1,0)</f>
        <v>1</v>
      </c>
      <c r="T188" s="257">
        <f>IF(Table2[[#This Row],[Status ]]="ongoing",1,0)</f>
        <v>0</v>
      </c>
    </row>
    <row r="189" spans="1:20" x14ac:dyDescent="0.25">
      <c r="A189" s="262">
        <v>5014934076</v>
      </c>
      <c r="B189" s="269" t="str">
        <f>_xlfn.XLOOKUP(Table2[[#This Row],[K&amp;N REF ]],CAT_Details[Tracking Number],CAT_Details[S Ref],,0)</f>
        <v>20250124-S-70204</v>
      </c>
      <c r="C189" s="270">
        <f>_xlfn.XLOOKUP(Table2[[#This Row],[K&amp;N REF ]],CAT_Details[Tracking Number],CAT_Details[TO Ref],,0)</f>
        <v>20250122635662</v>
      </c>
      <c r="D189" s="270" t="str">
        <f>_xlfn.XLOOKUP(Table2[[#This Row],[K&amp;N REF ]],CAT_Details[Tracking Number],CAT_Details[Pickup Customer Name],,0)</f>
        <v>Dinex Deutschland GmbH</v>
      </c>
      <c r="E189" s="271" t="str">
        <f>_xlfn.XLOOKUP(Table2[[#This Row],[K&amp;N REF ]],CAT_Details[Tracking Number],CAT_Details[Delivery Country Code],,0)</f>
        <v>GB</v>
      </c>
      <c r="F189" s="271" t="str">
        <f>_xlfn.XLOOKUP(Table2[[#This Row],[TO Ref]],CAT_Details[TO Ref],CAT_Details[Loc],,0)</f>
        <v>U2-L5</v>
      </c>
      <c r="G189" s="257" t="s">
        <v>34</v>
      </c>
      <c r="H189" s="257" t="s">
        <v>29</v>
      </c>
      <c r="I189" s="280">
        <v>45687</v>
      </c>
      <c r="J189" s="257" t="s">
        <v>26</v>
      </c>
      <c r="K189" s="257" t="s">
        <v>27</v>
      </c>
      <c r="L189" s="280">
        <v>45687</v>
      </c>
      <c r="M189" s="257" t="str">
        <f>IF(Table2[[#This Row],[Resolve Date]]="","ONGOING","SOLVED")</f>
        <v>SOLVED</v>
      </c>
      <c r="N189" s="258" t="s">
        <v>30</v>
      </c>
      <c r="O189" s="257" t="str">
        <f>Table2[[#This Row],[K&amp;N REF ]]&amp;Table2[[#This Row],[Issue type ]]</f>
        <v>5014934076DAMAGED LABEL</v>
      </c>
      <c r="P189" s="257">
        <f>YEAR(Table2[[#This Row],[Date ]])</f>
        <v>2025</v>
      </c>
      <c r="Q189" s="257" t="str">
        <f>VLOOKUP(MONTH(Table2[[#This Row],[Date ]]),Months,2,0)</f>
        <v>January</v>
      </c>
      <c r="R189" s="257" t="b">
        <f>COUNTIFS(Table2[Unique],Table2[[#This Row],[Unique]])&gt;1</f>
        <v>0</v>
      </c>
      <c r="S189" s="257">
        <f>IF(Table2[[#This Row],[Status ]]="Solved",1,0)</f>
        <v>1</v>
      </c>
      <c r="T189" s="257">
        <f>IF(Table2[[#This Row],[Status ]]="ongoing",1,0)</f>
        <v>0</v>
      </c>
    </row>
    <row r="190" spans="1:20" x14ac:dyDescent="0.25">
      <c r="A190" s="262">
        <v>5014963726</v>
      </c>
      <c r="B190" s="269" t="str">
        <f>_xlfn.XLOOKUP(Table2[[#This Row],[K&amp;N REF ]],CAT_Details[Tracking Number],CAT_Details[S Ref],,0)</f>
        <v>20250128-S-70553</v>
      </c>
      <c r="C190" s="270">
        <f>_xlfn.XLOOKUP(Table2[[#This Row],[K&amp;N REF ]],CAT_Details[Tracking Number],CAT_Details[TO Ref],,0)</f>
        <v>20250128639516</v>
      </c>
      <c r="D190" s="270" t="str">
        <f>_xlfn.XLOOKUP(Table2[[#This Row],[K&amp;N REF ]],CAT_Details[Tracking Number],CAT_Details[Pickup Customer Name],,0)</f>
        <v>Elring Klinger Ag</v>
      </c>
      <c r="E190" s="271" t="str">
        <f>_xlfn.XLOOKUP(Table2[[#This Row],[K&amp;N REF ]],CAT_Details[Tracking Number],CAT_Details[Delivery Country Code],,0)</f>
        <v>GB</v>
      </c>
      <c r="F190" s="271" t="str">
        <f>_xlfn.XLOOKUP(Table2[[#This Row],[TO Ref]],CAT_Details[TO Ref],CAT_Details[Loc],,0)</f>
        <v>DX01-L5</v>
      </c>
      <c r="G190" s="257" t="s">
        <v>34</v>
      </c>
      <c r="H190" s="257" t="s">
        <v>42</v>
      </c>
      <c r="I190" s="280">
        <v>45687</v>
      </c>
      <c r="J190" s="257" t="s">
        <v>45</v>
      </c>
      <c r="K190" s="257" t="s">
        <v>27</v>
      </c>
      <c r="L190" s="280">
        <v>45687</v>
      </c>
      <c r="M190" s="257" t="str">
        <f>IF(Table2[[#This Row],[Resolve Date]]="","ONGOING","SOLVED")</f>
        <v>SOLVED</v>
      </c>
      <c r="N190" s="258" t="s">
        <v>69</v>
      </c>
      <c r="O190" s="257" t="str">
        <f>Table2[[#This Row],[K&amp;N REF ]]&amp;Table2[[#This Row],[Issue type ]]</f>
        <v>5014963726AMOUNT</v>
      </c>
      <c r="P190" s="257">
        <f>YEAR(Table2[[#This Row],[Date ]])</f>
        <v>2025</v>
      </c>
      <c r="Q190" s="257" t="str">
        <f>VLOOKUP(MONTH(Table2[[#This Row],[Date ]]),Months,2,0)</f>
        <v>January</v>
      </c>
      <c r="R190" s="257" t="b">
        <f>COUNTIFS(Table2[Unique],Table2[[#This Row],[Unique]])&gt;1</f>
        <v>0</v>
      </c>
      <c r="S190" s="257">
        <f>IF(Table2[[#This Row],[Status ]]="Solved",1,0)</f>
        <v>1</v>
      </c>
      <c r="T190" s="257">
        <f>IF(Table2[[#This Row],[Status ]]="ongoing",1,0)</f>
        <v>0</v>
      </c>
    </row>
    <row r="191" spans="1:20" x14ac:dyDescent="0.25">
      <c r="A191" s="262">
        <v>5014934099</v>
      </c>
      <c r="B191" s="269" t="str">
        <f>_xlfn.XLOOKUP(Table2[[#This Row],[K&amp;N REF ]],CAT_Details[Tracking Number],CAT_Details[S Ref],,0)</f>
        <v>20250123-S-70222</v>
      </c>
      <c r="C191" s="270">
        <f>_xlfn.XLOOKUP(Table2[[#This Row],[K&amp;N REF ]],CAT_Details[Tracking Number],CAT_Details[TO Ref],,0)</f>
        <v>20250114630011</v>
      </c>
      <c r="D191" s="270" t="str">
        <f>_xlfn.XLOOKUP(Table2[[#This Row],[K&amp;N REF ]],CAT_Details[Tracking Number],CAT_Details[Pickup Customer Name],,0)</f>
        <v>Ufm Permec Sas</v>
      </c>
      <c r="E191" s="271" t="str">
        <f>_xlfn.XLOOKUP(Table2[[#This Row],[K&amp;N REF ]],CAT_Details[Tracking Number],CAT_Details[Delivery Country Code],,0)</f>
        <v>GB</v>
      </c>
      <c r="F191" s="271" t="str">
        <f>_xlfn.XLOOKUP(Table2[[#This Row],[TO Ref]],CAT_Details[TO Ref],CAT_Details[Loc],,0)</f>
        <v>DK-BM01</v>
      </c>
      <c r="G191" s="257" t="s">
        <v>36</v>
      </c>
      <c r="H191" s="257" t="s">
        <v>42</v>
      </c>
      <c r="I191" s="280">
        <v>45687</v>
      </c>
      <c r="J191" s="257" t="s">
        <v>26</v>
      </c>
      <c r="K191" s="257" t="s">
        <v>32</v>
      </c>
      <c r="L191" s="280">
        <v>45687</v>
      </c>
      <c r="M191" s="257" t="str">
        <f>IF(Table2[[#This Row],[Resolve Date]]="","ONGOING","SOLVED")</f>
        <v>SOLVED</v>
      </c>
      <c r="N191" s="258" t="s">
        <v>70</v>
      </c>
      <c r="O191" s="257" t="str">
        <f>Table2[[#This Row],[K&amp;N REF ]]&amp;Table2[[#This Row],[Issue type ]]</f>
        <v>5014934099AMOUNT</v>
      </c>
      <c r="P191" s="257">
        <f>YEAR(Table2[[#This Row],[Date ]])</f>
        <v>2025</v>
      </c>
      <c r="Q191" s="257" t="str">
        <f>VLOOKUP(MONTH(Table2[[#This Row],[Date ]]),Months,2,0)</f>
        <v>January</v>
      </c>
      <c r="R191" s="257" t="b">
        <f>COUNTIFS(Table2[Unique],Table2[[#This Row],[Unique]])&gt;1</f>
        <v>0</v>
      </c>
      <c r="S191" s="257">
        <f>IF(Table2[[#This Row],[Status ]]="Solved",1,0)</f>
        <v>1</v>
      </c>
      <c r="T191" s="257">
        <f>IF(Table2[[#This Row],[Status ]]="ongoing",1,0)</f>
        <v>0</v>
      </c>
    </row>
    <row r="192" spans="1:20" x14ac:dyDescent="0.25">
      <c r="A192" s="262">
        <v>5014933911</v>
      </c>
      <c r="B192" s="269" t="str">
        <f>_xlfn.XLOOKUP(Table2[[#This Row],[K&amp;N REF ]],CAT_Details[Tracking Number],CAT_Details[S Ref],,0)</f>
        <v>20250124-S-70212</v>
      </c>
      <c r="C192" s="270">
        <f>_xlfn.XLOOKUP(Table2[[#This Row],[K&amp;N REF ]],CAT_Details[Tracking Number],CAT_Details[TO Ref],,0)</f>
        <v>20250121634366</v>
      </c>
      <c r="D192" s="270" t="str">
        <f>_xlfn.XLOOKUP(Table2[[#This Row],[K&amp;N REF ]],CAT_Details[Tracking Number],CAT_Details[Pickup Customer Name],,0)</f>
        <v>STARGLASS ASTURIAS</v>
      </c>
      <c r="E192" s="271" t="str">
        <f>_xlfn.XLOOKUP(Table2[[#This Row],[K&amp;N REF ]],CAT_Details[Tracking Number],CAT_Details[Delivery Country Code],,0)</f>
        <v>GB</v>
      </c>
      <c r="F192" s="271">
        <f>_xlfn.XLOOKUP(Table2[[#This Row],[TO Ref]],CAT_Details[TO Ref],CAT_Details[Loc],,0)</f>
        <v>3402</v>
      </c>
      <c r="G192" s="257" t="s">
        <v>24</v>
      </c>
      <c r="H192" s="257" t="s">
        <v>35</v>
      </c>
      <c r="I192" s="280">
        <v>45688</v>
      </c>
      <c r="J192" s="257" t="s">
        <v>26</v>
      </c>
      <c r="K192" s="257" t="s">
        <v>32</v>
      </c>
      <c r="L192" s="280">
        <v>45688</v>
      </c>
      <c r="M192" s="257" t="str">
        <f>IF(Table2[[#This Row],[Resolve Date]]="","ONGOING","SOLVED")</f>
        <v>SOLVED</v>
      </c>
      <c r="N192" s="258" t="s">
        <v>30</v>
      </c>
      <c r="O192" s="257" t="str">
        <f>Table2[[#This Row],[K&amp;N REF ]]&amp;Table2[[#This Row],[Issue type ]]</f>
        <v>5014933911NO LABELS</v>
      </c>
      <c r="P192" s="257">
        <f>YEAR(Table2[[#This Row],[Date ]])</f>
        <v>2025</v>
      </c>
      <c r="Q192" s="257" t="str">
        <f>VLOOKUP(MONTH(Table2[[#This Row],[Date ]]),Months,2,0)</f>
        <v>January</v>
      </c>
      <c r="R192" s="257" t="b">
        <f>COUNTIFS(Table2[Unique],Table2[[#This Row],[Unique]])&gt;1</f>
        <v>0</v>
      </c>
      <c r="S192" s="257">
        <f>IF(Table2[[#This Row],[Status ]]="Solved",1,0)</f>
        <v>1</v>
      </c>
      <c r="T192" s="257">
        <f>IF(Table2[[#This Row],[Status ]]="ongoing",1,0)</f>
        <v>0</v>
      </c>
    </row>
    <row r="193" spans="1:20" x14ac:dyDescent="0.25">
      <c r="A193" s="262">
        <v>5014919134</v>
      </c>
      <c r="B193" s="269" t="str">
        <f>_xlfn.XLOOKUP(Table2[[#This Row],[K&amp;N REF ]],CAT_Details[Tracking Number],CAT_Details[S Ref],,0)</f>
        <v>20250123-S-70204</v>
      </c>
      <c r="C193" s="270">
        <f>_xlfn.XLOOKUP(Table2[[#This Row],[K&amp;N REF ]],CAT_Details[Tracking Number],CAT_Details[TO Ref],,0)</f>
        <v>20250122635958</v>
      </c>
      <c r="D193" s="270" t="str">
        <f>_xlfn.XLOOKUP(Table2[[#This Row],[K&amp;N REF ]],CAT_Details[Tracking Number],CAT_Details[Pickup Customer Name],,0)</f>
        <v>SRL PROPULSION SOLUTIONS</v>
      </c>
      <c r="E193" s="271" t="str">
        <f>_xlfn.XLOOKUP(Table2[[#This Row],[K&amp;N REF ]],CAT_Details[Tracking Number],CAT_Details[Delivery Country Code],,0)</f>
        <v>GB</v>
      </c>
      <c r="F193" s="271" t="str">
        <f>_xlfn.XLOOKUP(Table2[[#This Row],[TO Ref]],CAT_Details[TO Ref],CAT_Details[Loc],,0)</f>
        <v>DX01-L5</v>
      </c>
      <c r="G193" s="257" t="s">
        <v>24</v>
      </c>
      <c r="H193" s="257" t="s">
        <v>31</v>
      </c>
      <c r="I193" s="280">
        <v>45688</v>
      </c>
      <c r="J193" s="257" t="s">
        <v>41</v>
      </c>
      <c r="K193" s="257" t="s">
        <v>27</v>
      </c>
      <c r="L193" s="280">
        <v>45693</v>
      </c>
      <c r="M193" s="257" t="str">
        <f>IF(Table2[[#This Row],[Resolve Date]]="","ONGOING","SOLVED")</f>
        <v>SOLVED</v>
      </c>
      <c r="N193" s="258" t="s">
        <v>30</v>
      </c>
      <c r="O193" s="257" t="str">
        <f>Table2[[#This Row],[K&amp;N REF ]]&amp;Table2[[#This Row],[Issue type ]]</f>
        <v>5014919134MISSING LABELS ON SOME UNITS</v>
      </c>
      <c r="P193" s="257">
        <f>YEAR(Table2[[#This Row],[Date ]])</f>
        <v>2025</v>
      </c>
      <c r="Q193" s="257" t="str">
        <f>VLOOKUP(MONTH(Table2[[#This Row],[Date ]]),Months,2,0)</f>
        <v>January</v>
      </c>
      <c r="R193" s="257" t="b">
        <f>COUNTIFS(Table2[Unique],Table2[[#This Row],[Unique]])&gt;1</f>
        <v>0</v>
      </c>
      <c r="S193" s="257">
        <f>IF(Table2[[#This Row],[Status ]]="Solved",1,0)</f>
        <v>1</v>
      </c>
      <c r="T193" s="257">
        <f>IF(Table2[[#This Row],[Status ]]="ongoing",1,0)</f>
        <v>0</v>
      </c>
    </row>
    <row r="194" spans="1:20" x14ac:dyDescent="0.25">
      <c r="A194" s="262">
        <v>5014934398</v>
      </c>
      <c r="B194" s="269" t="str">
        <f>_xlfn.XLOOKUP(Table2[[#This Row],[K&amp;N REF ]],CAT_Details[Tracking Number],CAT_Details[S Ref],,0)</f>
        <v>20250124-S-70593</v>
      </c>
      <c r="C194" s="270">
        <f>_xlfn.XLOOKUP(Table2[[#This Row],[K&amp;N REF ]],CAT_Details[Tracking Number],CAT_Details[TO Ref],,0)</f>
        <v>20250124638058</v>
      </c>
      <c r="D194" s="270" t="str">
        <f>_xlfn.XLOOKUP(Table2[[#This Row],[K&amp;N REF ]],CAT_Details[Tracking Number],CAT_Details[Pickup Customer Name],,0)</f>
        <v>P&amp;P SPA.</v>
      </c>
      <c r="E194" s="271" t="str">
        <f>_xlfn.XLOOKUP(Table2[[#This Row],[K&amp;N REF ]],CAT_Details[Tracking Number],CAT_Details[Delivery Country Code],,0)</f>
        <v>GB</v>
      </c>
      <c r="F194" s="271" t="str">
        <f>_xlfn.XLOOKUP(Table2[[#This Row],[TO Ref]],CAT_Details[TO Ref],CAT_Details[Loc],,0)</f>
        <v>DK-BM01</v>
      </c>
      <c r="G194" s="257" t="s">
        <v>24</v>
      </c>
      <c r="H194" s="257" t="s">
        <v>42</v>
      </c>
      <c r="I194" s="280">
        <v>45688</v>
      </c>
      <c r="J194" s="257" t="s">
        <v>45</v>
      </c>
      <c r="K194" s="257" t="s">
        <v>27</v>
      </c>
      <c r="L194" s="280">
        <v>45688</v>
      </c>
      <c r="M194" s="257" t="str">
        <f>IF(Table2[[#This Row],[Resolve Date]]="","ONGOING","SOLVED")</f>
        <v>SOLVED</v>
      </c>
      <c r="N194" s="258" t="s">
        <v>71</v>
      </c>
      <c r="O194" s="257" t="str">
        <f>Table2[[#This Row],[K&amp;N REF ]]&amp;Table2[[#This Row],[Issue type ]]</f>
        <v>5014934398AMOUNT</v>
      </c>
      <c r="P194" s="257">
        <f>YEAR(Table2[[#This Row],[Date ]])</f>
        <v>2025</v>
      </c>
      <c r="Q194" s="257" t="str">
        <f>VLOOKUP(MONTH(Table2[[#This Row],[Date ]]),Months,2,0)</f>
        <v>January</v>
      </c>
      <c r="R194" s="257" t="b">
        <f>COUNTIFS(Table2[Unique],Table2[[#This Row],[Unique]])&gt;1</f>
        <v>0</v>
      </c>
      <c r="S194" s="257">
        <f>IF(Table2[[#This Row],[Status ]]="Solved",1,0)</f>
        <v>1</v>
      </c>
      <c r="T194" s="257">
        <f>IF(Table2[[#This Row],[Status ]]="ongoing",1,0)</f>
        <v>0</v>
      </c>
    </row>
    <row r="195" spans="1:20" x14ac:dyDescent="0.25">
      <c r="A195" s="262">
        <v>5014876238</v>
      </c>
      <c r="B195" s="269" t="str">
        <f>_xlfn.XLOOKUP(Table2[[#This Row],[K&amp;N REF ]],CAT_Details[Tracking Number],CAT_Details[S Ref],,0)</f>
        <v>20250120-S-70238</v>
      </c>
      <c r="C195" s="270">
        <f>_xlfn.XLOOKUP(Table2[[#This Row],[K&amp;N REF ]],CAT_Details[Tracking Number],CAT_Details[TO Ref],,0)</f>
        <v>20250116632168</v>
      </c>
      <c r="D195" s="270" t="str">
        <f>_xlfn.XLOOKUP(Table2[[#This Row],[K&amp;N REF ]],CAT_Details[Tracking Number],CAT_Details[Pickup Customer Name],,0)</f>
        <v>BORGWARNER EMISSIONS SYSTEMS PORTUGAL UNIPESSOAL LDA</v>
      </c>
      <c r="E195" s="271" t="str">
        <f>_xlfn.XLOOKUP(Table2[[#This Row],[K&amp;N REF ]],CAT_Details[Tracking Number],CAT_Details[Delivery Country Code],,0)</f>
        <v>GB</v>
      </c>
      <c r="F195" s="271" t="str">
        <f>_xlfn.XLOOKUP(Table2[[#This Row],[TO Ref]],CAT_Details[TO Ref],CAT_Details[Loc],,0)</f>
        <v>No Loc</v>
      </c>
      <c r="G195" s="257" t="s">
        <v>44</v>
      </c>
      <c r="H195" s="257" t="s">
        <v>49</v>
      </c>
      <c r="I195" s="280">
        <v>45688</v>
      </c>
      <c r="J195" s="257" t="s">
        <v>26</v>
      </c>
      <c r="K195" s="257" t="s">
        <v>32</v>
      </c>
      <c r="L195" s="280">
        <v>45691</v>
      </c>
      <c r="M195" s="257" t="str">
        <f>IF(Table2[[#This Row],[Resolve Date]]="","ONGOING","SOLVED")</f>
        <v>SOLVED</v>
      </c>
      <c r="N195" s="258" t="s">
        <v>30</v>
      </c>
      <c r="O195" s="257" t="str">
        <f>Table2[[#This Row],[K&amp;N REF ]]&amp;Table2[[#This Row],[Issue type ]]</f>
        <v>5014876238XX LABELS</v>
      </c>
      <c r="P195" s="257">
        <f>YEAR(Table2[[#This Row],[Date ]])</f>
        <v>2025</v>
      </c>
      <c r="Q195" s="257" t="str">
        <f>VLOOKUP(MONTH(Table2[[#This Row],[Date ]]),Months,2,0)</f>
        <v>January</v>
      </c>
      <c r="R195" s="257" t="b">
        <f>COUNTIFS(Table2[Unique],Table2[[#This Row],[Unique]])&gt;1</f>
        <v>0</v>
      </c>
      <c r="S195" s="257">
        <f>IF(Table2[[#This Row],[Status ]]="Solved",1,0)</f>
        <v>1</v>
      </c>
      <c r="T195" s="257">
        <f>IF(Table2[[#This Row],[Status ]]="ongoing",1,0)</f>
        <v>0</v>
      </c>
    </row>
    <row r="196" spans="1:20" x14ac:dyDescent="0.25">
      <c r="A196" s="262">
        <v>5014918892</v>
      </c>
      <c r="B196" s="269" t="str">
        <f>_xlfn.XLOOKUP(Table2[[#This Row],[K&amp;N REF ]],CAT_Details[Tracking Number],CAT_Details[S Ref],,0)</f>
        <v>20250123-S-70580</v>
      </c>
      <c r="C196" s="270">
        <f>_xlfn.XLOOKUP(Table2[[#This Row],[K&amp;N REF ]],CAT_Details[Tracking Number],CAT_Details[TO Ref],,0)</f>
        <v>20250123637056</v>
      </c>
      <c r="D196" s="270" t="str">
        <f>_xlfn.XLOOKUP(Table2[[#This Row],[K&amp;N REF ]],CAT_Details[Tracking Number],CAT_Details[Pickup Customer Name],,0)</f>
        <v>SENSATA TECHNOLOGIES GERMANY GMBH</v>
      </c>
      <c r="E196" s="271" t="str">
        <f>_xlfn.XLOOKUP(Table2[[#This Row],[K&amp;N REF ]],CAT_Details[Tracking Number],CAT_Details[Delivery Country Code],,0)</f>
        <v>GB</v>
      </c>
      <c r="F196" s="271" t="str">
        <f>_xlfn.XLOOKUP(Table2[[#This Row],[TO Ref]],CAT_Details[TO Ref],CAT_Details[Loc],,0)</f>
        <v>DX01-L5</v>
      </c>
      <c r="G196" s="257" t="s">
        <v>34</v>
      </c>
      <c r="H196" s="257" t="s">
        <v>42</v>
      </c>
      <c r="I196" s="280">
        <v>45688</v>
      </c>
      <c r="J196" s="257" t="s">
        <v>45</v>
      </c>
      <c r="K196" s="257" t="s">
        <v>27</v>
      </c>
      <c r="L196" s="280">
        <v>45688</v>
      </c>
      <c r="M196" s="257" t="str">
        <f>IF(Table2[[#This Row],[Resolve Date]]="","ONGOING","SOLVED")</f>
        <v>SOLVED</v>
      </c>
      <c r="N196" s="258" t="s">
        <v>59</v>
      </c>
      <c r="O196" s="257" t="str">
        <f>Table2[[#This Row],[K&amp;N REF ]]&amp;Table2[[#This Row],[Issue type ]]</f>
        <v>5014918892AMOUNT</v>
      </c>
      <c r="P196" s="257">
        <f>YEAR(Table2[[#This Row],[Date ]])</f>
        <v>2025</v>
      </c>
      <c r="Q196" s="257" t="str">
        <f>VLOOKUP(MONTH(Table2[[#This Row],[Date ]]),Months,2,0)</f>
        <v>January</v>
      </c>
      <c r="R196" s="257" t="b">
        <f>COUNTIFS(Table2[Unique],Table2[[#This Row],[Unique]])&gt;1</f>
        <v>0</v>
      </c>
      <c r="S196" s="257">
        <f>IF(Table2[[#This Row],[Status ]]="Solved",1,0)</f>
        <v>1</v>
      </c>
      <c r="T196" s="257">
        <f>IF(Table2[[#This Row],[Status ]]="ongoing",1,0)</f>
        <v>0</v>
      </c>
    </row>
    <row r="197" spans="1:20" x14ac:dyDescent="0.25">
      <c r="A197" s="262">
        <v>5014948226</v>
      </c>
      <c r="B197" s="269" t="str">
        <f>_xlfn.XLOOKUP(Table2[[#This Row],[K&amp;N REF ]],CAT_Details[Tracking Number],CAT_Details[S Ref],,0)</f>
        <v>20250127-S-70195</v>
      </c>
      <c r="C197" s="270">
        <f>_xlfn.XLOOKUP(Table2[[#This Row],[K&amp;N REF ]],CAT_Details[Tracking Number],CAT_Details[TO Ref],,0)</f>
        <v>20250127638429</v>
      </c>
      <c r="D197" s="270" t="str">
        <f>_xlfn.XLOOKUP(Table2[[#This Row],[K&amp;N REF ]],CAT_Details[Tracking Number],CAT_Details[Pickup Customer Name],,0)</f>
        <v>TENNECO ZWICKAU GMBH</v>
      </c>
      <c r="E197" s="271" t="str">
        <f>_xlfn.XLOOKUP(Table2[[#This Row],[K&amp;N REF ]],CAT_Details[Tracking Number],CAT_Details[Delivery Country Code],,0)</f>
        <v>GB</v>
      </c>
      <c r="F197" s="271" t="str">
        <f>_xlfn.XLOOKUP(Table2[[#This Row],[TO Ref]],CAT_Details[TO Ref],CAT_Details[Loc],,0)</f>
        <v>DX01-L5</v>
      </c>
      <c r="G197" s="257" t="s">
        <v>34</v>
      </c>
      <c r="H197" s="257" t="s">
        <v>35</v>
      </c>
      <c r="I197" s="280">
        <v>45688</v>
      </c>
      <c r="J197" s="257" t="s">
        <v>26</v>
      </c>
      <c r="K197" s="257" t="s">
        <v>32</v>
      </c>
      <c r="L197" s="280">
        <v>45688</v>
      </c>
      <c r="M197" s="257" t="str">
        <f>IF(Table2[[#This Row],[Resolve Date]]="","ONGOING","SOLVED")</f>
        <v>SOLVED</v>
      </c>
      <c r="N197" s="258" t="s">
        <v>30</v>
      </c>
      <c r="O197" s="257" t="str">
        <f>Table2[[#This Row],[K&amp;N REF ]]&amp;Table2[[#This Row],[Issue type ]]</f>
        <v>5014948226NO LABELS</v>
      </c>
      <c r="P197" s="257">
        <f>YEAR(Table2[[#This Row],[Date ]])</f>
        <v>2025</v>
      </c>
      <c r="Q197" s="257" t="str">
        <f>VLOOKUP(MONTH(Table2[[#This Row],[Date ]]),Months,2,0)</f>
        <v>January</v>
      </c>
      <c r="R197" s="257" t="b">
        <f>COUNTIFS(Table2[Unique],Table2[[#This Row],[Unique]])&gt;1</f>
        <v>0</v>
      </c>
      <c r="S197" s="257">
        <f>IF(Table2[[#This Row],[Status ]]="Solved",1,0)</f>
        <v>1</v>
      </c>
      <c r="T197" s="257">
        <f>IF(Table2[[#This Row],[Status ]]="ongoing",1,0)</f>
        <v>0</v>
      </c>
    </row>
    <row r="198" spans="1:20" x14ac:dyDescent="0.25">
      <c r="A198" s="262">
        <v>5014934383</v>
      </c>
      <c r="B198" s="269" t="str">
        <f>_xlfn.XLOOKUP(Table2[[#This Row],[K&amp;N REF ]],CAT_Details[Tracking Number],CAT_Details[S Ref],,0)</f>
        <v>20250124-S-70211</v>
      </c>
      <c r="C198" s="270">
        <f>_xlfn.XLOOKUP(Table2[[#This Row],[K&amp;N REF ]],CAT_Details[Tracking Number],CAT_Details[TO Ref],,0)</f>
        <v>20250123636441</v>
      </c>
      <c r="D198" s="270" t="str">
        <f>_xlfn.XLOOKUP(Table2[[#This Row],[K&amp;N REF ]],CAT_Details[Tracking Number],CAT_Details[Pickup Customer Name],,0)</f>
        <v>CASSETTO</v>
      </c>
      <c r="E198" s="271" t="str">
        <f>_xlfn.XLOOKUP(Table2[[#This Row],[K&amp;N REF ]],CAT_Details[Tracking Number],CAT_Details[Delivery Country Code],,0)</f>
        <v>GB</v>
      </c>
      <c r="F198" s="271" t="str">
        <f>_xlfn.XLOOKUP(Table2[[#This Row],[TO Ref]],CAT_Details[TO Ref],CAT_Details[Loc],,0)</f>
        <v>OYL1</v>
      </c>
      <c r="G198" s="257" t="s">
        <v>24</v>
      </c>
      <c r="H198" s="257" t="s">
        <v>29</v>
      </c>
      <c r="I198" s="280">
        <v>45691</v>
      </c>
      <c r="J198" s="257" t="s">
        <v>41</v>
      </c>
      <c r="K198" s="257" t="s">
        <v>32</v>
      </c>
      <c r="L198" s="280">
        <v>45691</v>
      </c>
      <c r="M198" s="257" t="str">
        <f>IF(Table2[[#This Row],[Resolve Date]]="","ONGOING","SOLVED")</f>
        <v>SOLVED</v>
      </c>
      <c r="N198" s="258" t="s">
        <v>47</v>
      </c>
      <c r="O198" s="257" t="str">
        <f>Table2[[#This Row],[K&amp;N REF ]]&amp;Table2[[#This Row],[Issue type ]]</f>
        <v>5014934383DAMAGED LABEL</v>
      </c>
      <c r="P198" s="257">
        <f>YEAR(Table2[[#This Row],[Date ]])</f>
        <v>2025</v>
      </c>
      <c r="Q198" s="257" t="str">
        <f>VLOOKUP(MONTH(Table2[[#This Row],[Date ]]),Months,2,0)</f>
        <v>February</v>
      </c>
      <c r="R198" s="257" t="b">
        <f>COUNTIFS(Table2[Unique],Table2[[#This Row],[Unique]])&gt;1</f>
        <v>0</v>
      </c>
      <c r="S198" s="257">
        <f>IF(Table2[[#This Row],[Status ]]="Solved",1,0)</f>
        <v>1</v>
      </c>
      <c r="T198" s="257">
        <f>IF(Table2[[#This Row],[Status ]]="ongoing",1,0)</f>
        <v>0</v>
      </c>
    </row>
    <row r="199" spans="1:20" x14ac:dyDescent="0.25">
      <c r="A199" s="262">
        <v>5014948085</v>
      </c>
      <c r="B199" s="269" t="str">
        <f>_xlfn.XLOOKUP(Table2[[#This Row],[K&amp;N REF ]],CAT_Details[Tracking Number],CAT_Details[S Ref],,0)</f>
        <v>20250127-S-70204</v>
      </c>
      <c r="C199" s="270">
        <f>_xlfn.XLOOKUP(Table2[[#This Row],[K&amp;N REF ]],CAT_Details[Tracking Number],CAT_Details[TO Ref],,0)</f>
        <v>20250127638220</v>
      </c>
      <c r="D199" s="270" t="str">
        <f>_xlfn.XLOOKUP(Table2[[#This Row],[K&amp;N REF ]],CAT_Details[Tracking Number],CAT_Details[Pickup Customer Name],,0)</f>
        <v>Elso</v>
      </c>
      <c r="E199" s="271" t="str">
        <f>_xlfn.XLOOKUP(Table2[[#This Row],[K&amp;N REF ]],CAT_Details[Tracking Number],CAT_Details[Delivery Country Code],,0)</f>
        <v>GB</v>
      </c>
      <c r="F199" s="271" t="str">
        <f>_xlfn.XLOOKUP(Table2[[#This Row],[TO Ref]],CAT_Details[TO Ref],CAT_Details[Loc],,0)</f>
        <v>DK-BM01</v>
      </c>
      <c r="G199" s="257" t="s">
        <v>34</v>
      </c>
      <c r="H199" s="257" t="s">
        <v>35</v>
      </c>
      <c r="I199" s="280">
        <v>45691</v>
      </c>
      <c r="J199" s="257" t="s">
        <v>26</v>
      </c>
      <c r="K199" s="257" t="s">
        <v>32</v>
      </c>
      <c r="L199" s="280">
        <v>45691</v>
      </c>
      <c r="M199" s="257" t="str">
        <f>IF(Table2[[#This Row],[Resolve Date]]="","ONGOING","SOLVED")</f>
        <v>SOLVED</v>
      </c>
      <c r="N199" s="258" t="s">
        <v>30</v>
      </c>
      <c r="O199" s="257" t="str">
        <f>Table2[[#This Row],[K&amp;N REF ]]&amp;Table2[[#This Row],[Issue type ]]</f>
        <v>5014948085NO LABELS</v>
      </c>
      <c r="P199" s="257">
        <f>YEAR(Table2[[#This Row],[Date ]])</f>
        <v>2025</v>
      </c>
      <c r="Q199" s="257" t="str">
        <f>VLOOKUP(MONTH(Table2[[#This Row],[Date ]]),Months,2,0)</f>
        <v>February</v>
      </c>
      <c r="R199" s="257" t="b">
        <f>COUNTIFS(Table2[Unique],Table2[[#This Row],[Unique]])&gt;1</f>
        <v>0</v>
      </c>
      <c r="S199" s="257">
        <f>IF(Table2[[#This Row],[Status ]]="Solved",1,0)</f>
        <v>1</v>
      </c>
      <c r="T199" s="257">
        <f>IF(Table2[[#This Row],[Status ]]="ongoing",1,0)</f>
        <v>0</v>
      </c>
    </row>
    <row r="200" spans="1:20" x14ac:dyDescent="0.25">
      <c r="A200" s="262">
        <v>5014948460</v>
      </c>
      <c r="B200" s="269" t="str">
        <f>_xlfn.XLOOKUP(Table2[[#This Row],[K&amp;N REF ]],CAT_Details[Tracking Number],CAT_Details[S Ref],,0)</f>
        <v>20250127-S-70183</v>
      </c>
      <c r="C200" s="270">
        <f>_xlfn.XLOOKUP(Table2[[#This Row],[K&amp;N REF ]],CAT_Details[Tracking Number],CAT_Details[TO Ref],,0)</f>
        <v>20250127638502</v>
      </c>
      <c r="D200" s="270" t="str">
        <f>_xlfn.XLOOKUP(Table2[[#This Row],[K&amp;N REF ]],CAT_Details[Tracking Number],CAT_Details[Pickup Customer Name],,0)</f>
        <v>MANN AND HUMMEL GMBH</v>
      </c>
      <c r="E200" s="271" t="str">
        <f>_xlfn.XLOOKUP(Table2[[#This Row],[K&amp;N REF ]],CAT_Details[Tracking Number],CAT_Details[Delivery Country Code],,0)</f>
        <v>GB</v>
      </c>
      <c r="F200" s="271" t="str">
        <f>_xlfn.XLOOKUP(Table2[[#This Row],[TO Ref]],CAT_Details[TO Ref],CAT_Details[Loc],,0)</f>
        <v>MZ07</v>
      </c>
      <c r="G200" s="257" t="s">
        <v>34</v>
      </c>
      <c r="H200" s="257" t="s">
        <v>25</v>
      </c>
      <c r="I200" s="280">
        <v>45691</v>
      </c>
      <c r="J200" s="257" t="s">
        <v>26</v>
      </c>
      <c r="K200" s="257" t="s">
        <v>50</v>
      </c>
      <c r="L200" s="280">
        <v>45693</v>
      </c>
      <c r="M200" s="257" t="str">
        <f>IF(Table2[[#This Row],[Resolve Date]]="","ONGOING","SOLVED")</f>
        <v>SOLVED</v>
      </c>
      <c r="N200" s="258" t="s">
        <v>30</v>
      </c>
      <c r="O200" s="257" t="str">
        <f>Table2[[#This Row],[K&amp;N REF ]]&amp;Table2[[#This Row],[Issue type ]]</f>
        <v xml:space="preserve">5014948460DAMAGE </v>
      </c>
      <c r="P200" s="257">
        <f>YEAR(Table2[[#This Row],[Date ]])</f>
        <v>2025</v>
      </c>
      <c r="Q200" s="257" t="str">
        <f>VLOOKUP(MONTH(Table2[[#This Row],[Date ]]),Months,2,0)</f>
        <v>February</v>
      </c>
      <c r="R200" s="257" t="b">
        <f>COUNTIFS(Table2[Unique],Table2[[#This Row],[Unique]])&gt;1</f>
        <v>0</v>
      </c>
      <c r="S200" s="257">
        <f>IF(Table2[[#This Row],[Status ]]="Solved",1,0)</f>
        <v>1</v>
      </c>
      <c r="T200" s="257">
        <f>IF(Table2[[#This Row],[Status ]]="ongoing",1,0)</f>
        <v>0</v>
      </c>
    </row>
    <row r="201" spans="1:20" x14ac:dyDescent="0.25">
      <c r="A201" s="262">
        <v>5014963665</v>
      </c>
      <c r="B201" s="269" t="str">
        <f>_xlfn.XLOOKUP(Table2[[#This Row],[K&amp;N REF ]],CAT_Details[Tracking Number],CAT_Details[S Ref],,0)</f>
        <v>20250129-S-70057</v>
      </c>
      <c r="C201" s="270">
        <f>_xlfn.XLOOKUP(Table2[[#This Row],[K&amp;N REF ]],CAT_Details[Tracking Number],CAT_Details[TO Ref],,0)</f>
        <v>20250129640415</v>
      </c>
      <c r="D201" s="270" t="str">
        <f>_xlfn.XLOOKUP(Table2[[#This Row],[K&amp;N REF ]],CAT_Details[Tracking Number],CAT_Details[Pickup Customer Name],,0)</f>
        <v>Contitech Fluid Automotive Romania</v>
      </c>
      <c r="E201" s="271" t="str">
        <f>_xlfn.XLOOKUP(Table2[[#This Row],[K&amp;N REF ]],CAT_Details[Tracking Number],CAT_Details[Delivery Country Code],,0)</f>
        <v>GB</v>
      </c>
      <c r="F201" s="271" t="str">
        <f>_xlfn.XLOOKUP(Table2[[#This Row],[TO Ref]],CAT_Details[TO Ref],CAT_Details[Loc],,0)</f>
        <v>No Loc</v>
      </c>
      <c r="G201" s="257" t="s">
        <v>34</v>
      </c>
      <c r="H201" s="257" t="s">
        <v>42</v>
      </c>
      <c r="I201" s="280">
        <v>45691</v>
      </c>
      <c r="J201" s="257" t="s">
        <v>45</v>
      </c>
      <c r="K201" s="257" t="s">
        <v>27</v>
      </c>
      <c r="L201" s="280">
        <v>45691</v>
      </c>
      <c r="M201" s="257" t="str">
        <f>IF(Table2[[#This Row],[Resolve Date]]="","ONGOING","SOLVED")</f>
        <v>SOLVED</v>
      </c>
      <c r="N201" s="258" t="s">
        <v>72</v>
      </c>
      <c r="O201" s="257" t="str">
        <f>Table2[[#This Row],[K&amp;N REF ]]&amp;Table2[[#This Row],[Issue type ]]</f>
        <v>5014963665AMOUNT</v>
      </c>
      <c r="P201" s="257">
        <f>YEAR(Table2[[#This Row],[Date ]])</f>
        <v>2025</v>
      </c>
      <c r="Q201" s="257" t="str">
        <f>VLOOKUP(MONTH(Table2[[#This Row],[Date ]]),Months,2,0)</f>
        <v>February</v>
      </c>
      <c r="R201" s="257" t="b">
        <f>COUNTIFS(Table2[Unique],Table2[[#This Row],[Unique]])&gt;1</f>
        <v>0</v>
      </c>
      <c r="S201" s="257">
        <f>IF(Table2[[#This Row],[Status ]]="Solved",1,0)</f>
        <v>1</v>
      </c>
      <c r="T201" s="257">
        <f>IF(Table2[[#This Row],[Status ]]="ongoing",1,0)</f>
        <v>0</v>
      </c>
    </row>
    <row r="202" spans="1:20" x14ac:dyDescent="0.25">
      <c r="A202" s="262">
        <v>5014933942</v>
      </c>
      <c r="B202" s="269" t="str">
        <f>_xlfn.XLOOKUP(Table2[[#This Row],[K&amp;N REF ]],CAT_Details[Tracking Number],CAT_Details[S Ref],,0)</f>
        <v>20250124-S-70213</v>
      </c>
      <c r="C202" s="270">
        <f>_xlfn.XLOOKUP(Table2[[#This Row],[K&amp;N REF ]],CAT_Details[Tracking Number],CAT_Details[TO Ref],,0)</f>
        <v>20250122635923</v>
      </c>
      <c r="D202" s="270" t="str">
        <f>_xlfn.XLOOKUP(Table2[[#This Row],[K&amp;N REF ]],CAT_Details[Tracking Number],CAT_Details[Pickup Customer Name],,0)</f>
        <v>ALC ALLGEMEINESLOGISTIK CENTER</v>
      </c>
      <c r="E202" s="271" t="str">
        <f>_xlfn.XLOOKUP(Table2[[#This Row],[K&amp;N REF ]],CAT_Details[Tracking Number],CAT_Details[Delivery Country Code],,0)</f>
        <v>GB</v>
      </c>
      <c r="F202" s="271" t="str">
        <f>_xlfn.XLOOKUP(Table2[[#This Row],[TO Ref]],CAT_Details[TO Ref],CAT_Details[Loc],,0)</f>
        <v>OYL1</v>
      </c>
      <c r="G202" s="257" t="s">
        <v>34</v>
      </c>
      <c r="H202" s="257" t="s">
        <v>29</v>
      </c>
      <c r="I202" s="280">
        <v>45691</v>
      </c>
      <c r="J202" s="257" t="s">
        <v>26</v>
      </c>
      <c r="K202" s="257" t="s">
        <v>32</v>
      </c>
      <c r="L202" s="280">
        <v>45691</v>
      </c>
      <c r="M202" s="257" t="str">
        <f>IF(Table2[[#This Row],[Resolve Date]]="","ONGOING","SOLVED")</f>
        <v>SOLVED</v>
      </c>
      <c r="N202" s="258" t="s">
        <v>73</v>
      </c>
      <c r="O202" s="257" t="str">
        <f>Table2[[#This Row],[K&amp;N REF ]]&amp;Table2[[#This Row],[Issue type ]]</f>
        <v>5014933942DAMAGED LABEL</v>
      </c>
      <c r="P202" s="257">
        <f>YEAR(Table2[[#This Row],[Date ]])</f>
        <v>2025</v>
      </c>
      <c r="Q202" s="257" t="str">
        <f>VLOOKUP(MONTH(Table2[[#This Row],[Date ]]),Months,2,0)</f>
        <v>February</v>
      </c>
      <c r="R202" s="257" t="b">
        <f>COUNTIFS(Table2[Unique],Table2[[#This Row],[Unique]])&gt;1</f>
        <v>0</v>
      </c>
      <c r="S202" s="257">
        <f>IF(Table2[[#This Row],[Status ]]="Solved",1,0)</f>
        <v>1</v>
      </c>
      <c r="T202" s="257">
        <f>IF(Table2[[#This Row],[Status ]]="ongoing",1,0)</f>
        <v>0</v>
      </c>
    </row>
    <row r="203" spans="1:20" x14ac:dyDescent="0.25">
      <c r="A203" s="262">
        <v>5014977914</v>
      </c>
      <c r="B203" s="269" t="str">
        <f>_xlfn.XLOOKUP(Table2[[#This Row],[K&amp;N REF ]],CAT_Details[Tracking Number],CAT_Details[S Ref],,0)</f>
        <v>20250129-S-70160</v>
      </c>
      <c r="C203" s="270">
        <f>_xlfn.XLOOKUP(Table2[[#This Row],[K&amp;N REF ]],CAT_Details[Tracking Number],CAT_Details[TO Ref],,0)</f>
        <v>20250129640521</v>
      </c>
      <c r="D203" s="270" t="str">
        <f>_xlfn.XLOOKUP(Table2[[#This Row],[K&amp;N REF ]],CAT_Details[Tracking Number],CAT_Details[Pickup Customer Name],,0)</f>
        <v>GRIMONPREZ TRANSMISSION GEARS</v>
      </c>
      <c r="E203" s="271" t="str">
        <f>_xlfn.XLOOKUP(Table2[[#This Row],[K&amp;N REF ]],CAT_Details[Tracking Number],CAT_Details[Delivery Country Code],,0)</f>
        <v>GB</v>
      </c>
      <c r="F203" s="271" t="str">
        <f>_xlfn.XLOOKUP(Table2[[#This Row],[TO Ref]],CAT_Details[TO Ref],CAT_Details[Loc],,0)</f>
        <v>DK-BM01</v>
      </c>
      <c r="G203" s="257" t="s">
        <v>36</v>
      </c>
      <c r="H203" s="257" t="s">
        <v>31</v>
      </c>
      <c r="I203" s="280">
        <v>45691</v>
      </c>
      <c r="J203" s="257" t="s">
        <v>26</v>
      </c>
      <c r="K203" s="257" t="s">
        <v>32</v>
      </c>
      <c r="L203" s="280">
        <v>45692</v>
      </c>
      <c r="M203" s="257" t="str">
        <f>IF(Table2[[#This Row],[Resolve Date]]="","ONGOING","SOLVED")</f>
        <v>SOLVED</v>
      </c>
      <c r="N203" s="258" t="s">
        <v>30</v>
      </c>
      <c r="O203" s="257" t="str">
        <f>Table2[[#This Row],[K&amp;N REF ]]&amp;Table2[[#This Row],[Issue type ]]</f>
        <v>5014977914MISSING LABELS ON SOME UNITS</v>
      </c>
      <c r="P203" s="257">
        <f>YEAR(Table2[[#This Row],[Date ]])</f>
        <v>2025</v>
      </c>
      <c r="Q203" s="257" t="str">
        <f>VLOOKUP(MONTH(Table2[[#This Row],[Date ]]),Months,2,0)</f>
        <v>February</v>
      </c>
      <c r="R203" s="257" t="b">
        <f>COUNTIFS(Table2[Unique],Table2[[#This Row],[Unique]])&gt;1</f>
        <v>0</v>
      </c>
      <c r="S203" s="257">
        <f>IF(Table2[[#This Row],[Status ]]="Solved",1,0)</f>
        <v>1</v>
      </c>
      <c r="T203" s="257">
        <f>IF(Table2[[#This Row],[Status ]]="ongoing",1,0)</f>
        <v>0</v>
      </c>
    </row>
    <row r="204" spans="1:20" x14ac:dyDescent="0.25">
      <c r="A204" s="262">
        <v>5014948420</v>
      </c>
      <c r="B204" s="269" t="str">
        <f>_xlfn.XLOOKUP(Table2[[#This Row],[K&amp;N REF ]],CAT_Details[Tracking Number],CAT_Details[S Ref],,0)</f>
        <v>20250127-S-70547</v>
      </c>
      <c r="C204" s="270">
        <f>_xlfn.XLOOKUP(Table2[[#This Row],[K&amp;N REF ]],CAT_Details[Tracking Number],CAT_Details[TO Ref],,0)</f>
        <v>20250123637164</v>
      </c>
      <c r="D204" s="270" t="str">
        <f>_xlfn.XLOOKUP(Table2[[#This Row],[K&amp;N REF ]],CAT_Details[Tracking Number],CAT_Details[Pickup Customer Name],,0)</f>
        <v>BORGWARNER EMISSIONS SYSTEMS PORTUGAL UNIPESSOAL LDA</v>
      </c>
      <c r="E204" s="271" t="str">
        <f>_xlfn.XLOOKUP(Table2[[#This Row],[K&amp;N REF ]],CAT_Details[Tracking Number],CAT_Details[Delivery Country Code],,0)</f>
        <v>GB</v>
      </c>
      <c r="F204" s="271" t="str">
        <f>_xlfn.XLOOKUP(Table2[[#This Row],[TO Ref]],CAT_Details[TO Ref],CAT_Details[Loc],,0)</f>
        <v>DX01-L5</v>
      </c>
      <c r="G204" s="257" t="s">
        <v>44</v>
      </c>
      <c r="H204" s="257" t="s">
        <v>31</v>
      </c>
      <c r="I204" s="280">
        <v>45692</v>
      </c>
      <c r="J204" s="257" t="s">
        <v>26</v>
      </c>
      <c r="K204" s="257" t="s">
        <v>32</v>
      </c>
      <c r="L204" s="280">
        <v>45692</v>
      </c>
      <c r="M204" s="257" t="str">
        <f>IF(Table2[[#This Row],[Resolve Date]]="","ONGOING","SOLVED")</f>
        <v>SOLVED</v>
      </c>
      <c r="N204" s="258" t="s">
        <v>30</v>
      </c>
      <c r="O204" s="257" t="str">
        <f>Table2[[#This Row],[K&amp;N REF ]]&amp;Table2[[#This Row],[Issue type ]]</f>
        <v>5014948420MISSING LABELS ON SOME UNITS</v>
      </c>
      <c r="P204" s="257">
        <f>YEAR(Table2[[#This Row],[Date ]])</f>
        <v>2025</v>
      </c>
      <c r="Q204" s="257" t="str">
        <f>VLOOKUP(MONTH(Table2[[#This Row],[Date ]]),Months,2,0)</f>
        <v>February</v>
      </c>
      <c r="R204" s="257" t="b">
        <f>COUNTIFS(Table2[Unique],Table2[[#This Row],[Unique]])&gt;1</f>
        <v>0</v>
      </c>
      <c r="S204" s="257">
        <f>IF(Table2[[#This Row],[Status ]]="Solved",1,0)</f>
        <v>1</v>
      </c>
      <c r="T204" s="257">
        <f>IF(Table2[[#This Row],[Status ]]="ongoing",1,0)</f>
        <v>0</v>
      </c>
    </row>
    <row r="205" spans="1:20" x14ac:dyDescent="0.25">
      <c r="A205" s="262">
        <v>5014963697</v>
      </c>
      <c r="B205" s="269" t="str">
        <f>_xlfn.XLOOKUP(Table2[[#This Row],[K&amp;N REF ]],CAT_Details[Tracking Number],CAT_Details[S Ref],,0)</f>
        <v>20250128-S-70232</v>
      </c>
      <c r="C205" s="270">
        <f>_xlfn.XLOOKUP(Table2[[#This Row],[K&amp;N REF ]],CAT_Details[Tracking Number],CAT_Details[TO Ref],,0)</f>
        <v>20250128639511</v>
      </c>
      <c r="D205" s="270" t="str">
        <f>_xlfn.XLOOKUP(Table2[[#This Row],[K&amp;N REF ]],CAT_Details[Tracking Number],CAT_Details[Pickup Customer Name],,0)</f>
        <v>Standard Motor Product Poland ( SMP Poland)</v>
      </c>
      <c r="E205" s="271" t="str">
        <f>_xlfn.XLOOKUP(Table2[[#This Row],[K&amp;N REF ]],CAT_Details[Tracking Number],CAT_Details[Delivery Country Code],,0)</f>
        <v>GB</v>
      </c>
      <c r="F205" s="271" t="str">
        <f>_xlfn.XLOOKUP(Table2[[#This Row],[TO Ref]],CAT_Details[TO Ref],CAT_Details[Loc],,0)</f>
        <v>DX01-L5</v>
      </c>
      <c r="G205" s="257" t="s">
        <v>44</v>
      </c>
      <c r="H205" s="257" t="s">
        <v>35</v>
      </c>
      <c r="I205" s="280">
        <v>45692</v>
      </c>
      <c r="J205" s="257" t="s">
        <v>26</v>
      </c>
      <c r="K205" s="257" t="s">
        <v>32</v>
      </c>
      <c r="L205" s="280">
        <v>45692</v>
      </c>
      <c r="M205" s="257" t="str">
        <f>IF(Table2[[#This Row],[Resolve Date]]="","ONGOING","SOLVED")</f>
        <v>SOLVED</v>
      </c>
      <c r="N205" s="258" t="s">
        <v>74</v>
      </c>
      <c r="O205" s="257" t="str">
        <f>Table2[[#This Row],[K&amp;N REF ]]&amp;Table2[[#This Row],[Issue type ]]</f>
        <v>5014963697NO LABELS</v>
      </c>
      <c r="P205" s="257">
        <f>YEAR(Table2[[#This Row],[Date ]])</f>
        <v>2025</v>
      </c>
      <c r="Q205" s="257" t="str">
        <f>VLOOKUP(MONTH(Table2[[#This Row],[Date ]]),Months,2,0)</f>
        <v>February</v>
      </c>
      <c r="R205" s="257" t="b">
        <f>COUNTIFS(Table2[Unique],Table2[[#This Row],[Unique]])&gt;1</f>
        <v>0</v>
      </c>
      <c r="S205" s="257">
        <f>IF(Table2[[#This Row],[Status ]]="Solved",1,0)</f>
        <v>1</v>
      </c>
      <c r="T205" s="257">
        <f>IF(Table2[[#This Row],[Status ]]="ongoing",1,0)</f>
        <v>0</v>
      </c>
    </row>
    <row r="206" spans="1:20" x14ac:dyDescent="0.25">
      <c r="A206" s="262">
        <v>5014963698</v>
      </c>
      <c r="B206" s="269" t="str">
        <f>_xlfn.XLOOKUP(Table2[[#This Row],[K&amp;N REF ]],CAT_Details[Tracking Number],CAT_Details[S Ref],,0)</f>
        <v>20250128-S-70232</v>
      </c>
      <c r="C206" s="270">
        <f>_xlfn.XLOOKUP(Table2[[#This Row],[K&amp;N REF ]],CAT_Details[Tracking Number],CAT_Details[TO Ref],,0)</f>
        <v>20250128639525</v>
      </c>
      <c r="D206" s="270" t="str">
        <f>_xlfn.XLOOKUP(Table2[[#This Row],[K&amp;N REF ]],CAT_Details[Tracking Number],CAT_Details[Pickup Customer Name],,0)</f>
        <v>Standard Motor Product Poland ( SMP Poland)</v>
      </c>
      <c r="E206" s="271" t="str">
        <f>_xlfn.XLOOKUP(Table2[[#This Row],[K&amp;N REF ]],CAT_Details[Tracking Number],CAT_Details[Delivery Country Code],,0)</f>
        <v>GB</v>
      </c>
      <c r="F206" s="271" t="str">
        <f>_xlfn.XLOOKUP(Table2[[#This Row],[TO Ref]],CAT_Details[TO Ref],CAT_Details[Loc],,0)</f>
        <v>OYL1</v>
      </c>
      <c r="G206" s="257" t="s">
        <v>44</v>
      </c>
      <c r="H206" s="257" t="s">
        <v>35</v>
      </c>
      <c r="I206" s="280">
        <v>45692</v>
      </c>
      <c r="J206" s="257" t="s">
        <v>26</v>
      </c>
      <c r="K206" s="257" t="s">
        <v>32</v>
      </c>
      <c r="L206" s="280">
        <v>45692</v>
      </c>
      <c r="M206" s="257" t="str">
        <f>IF(Table2[[#This Row],[Resolve Date]]="","ONGOING","SOLVED")</f>
        <v>SOLVED</v>
      </c>
      <c r="N206" s="258" t="s">
        <v>75</v>
      </c>
      <c r="O206" s="257" t="str">
        <f>Table2[[#This Row],[K&amp;N REF ]]&amp;Table2[[#This Row],[Issue type ]]</f>
        <v>5014963698NO LABELS</v>
      </c>
      <c r="P206" s="257">
        <f>YEAR(Table2[[#This Row],[Date ]])</f>
        <v>2025</v>
      </c>
      <c r="Q206" s="257" t="str">
        <f>VLOOKUP(MONTH(Table2[[#This Row],[Date ]]),Months,2,0)</f>
        <v>February</v>
      </c>
      <c r="R206" s="257" t="b">
        <f>COUNTIFS(Table2[Unique],Table2[[#This Row],[Unique]])&gt;1</f>
        <v>0</v>
      </c>
      <c r="S206" s="257">
        <f>IF(Table2[[#This Row],[Status ]]="Solved",1,0)</f>
        <v>1</v>
      </c>
      <c r="T206" s="257">
        <f>IF(Table2[[#This Row],[Status ]]="ongoing",1,0)</f>
        <v>0</v>
      </c>
    </row>
    <row r="207" spans="1:20" x14ac:dyDescent="0.25">
      <c r="A207" s="262">
        <v>5014963699</v>
      </c>
      <c r="B207" s="269" t="str">
        <f>_xlfn.XLOOKUP(Table2[[#This Row],[K&amp;N REF ]],CAT_Details[Tracking Number],CAT_Details[S Ref],,0)</f>
        <v>20250128-S-70232</v>
      </c>
      <c r="C207" s="270">
        <f>_xlfn.XLOOKUP(Table2[[#This Row],[K&amp;N REF ]],CAT_Details[Tracking Number],CAT_Details[TO Ref],,0)</f>
        <v>20250128639596</v>
      </c>
      <c r="D207" s="270" t="str">
        <f>_xlfn.XLOOKUP(Table2[[#This Row],[K&amp;N REF ]],CAT_Details[Tracking Number],CAT_Details[Pickup Customer Name],,0)</f>
        <v>Standard Motor Product Poland ( SMP Poland)</v>
      </c>
      <c r="E207" s="271" t="str">
        <f>_xlfn.XLOOKUP(Table2[[#This Row],[K&amp;N REF ]],CAT_Details[Tracking Number],CAT_Details[Delivery Country Code],,0)</f>
        <v>GB</v>
      </c>
      <c r="F207" s="271" t="str">
        <f>_xlfn.XLOOKUP(Table2[[#This Row],[TO Ref]],CAT_Details[TO Ref],CAT_Details[Loc],,0)</f>
        <v>No Loc</v>
      </c>
      <c r="G207" s="257" t="s">
        <v>44</v>
      </c>
      <c r="H207" s="257" t="s">
        <v>35</v>
      </c>
      <c r="I207" s="280">
        <v>45692</v>
      </c>
      <c r="J207" s="257" t="s">
        <v>26</v>
      </c>
      <c r="K207" s="257" t="s">
        <v>32</v>
      </c>
      <c r="L207" s="280">
        <v>45693</v>
      </c>
      <c r="M207" s="257" t="str">
        <f>IF(Table2[[#This Row],[Resolve Date]]="","ONGOING","SOLVED")</f>
        <v>SOLVED</v>
      </c>
      <c r="N207" s="258" t="s">
        <v>76</v>
      </c>
      <c r="O207" s="257" t="str">
        <f>Table2[[#This Row],[K&amp;N REF ]]&amp;Table2[[#This Row],[Issue type ]]</f>
        <v>5014963699NO LABELS</v>
      </c>
      <c r="P207" s="257">
        <f>YEAR(Table2[[#This Row],[Date ]])</f>
        <v>2025</v>
      </c>
      <c r="Q207" s="257" t="str">
        <f>VLOOKUP(MONTH(Table2[[#This Row],[Date ]]),Months,2,0)</f>
        <v>February</v>
      </c>
      <c r="R207" s="257" t="b">
        <f>COUNTIFS(Table2[Unique],Table2[[#This Row],[Unique]])&gt;1</f>
        <v>0</v>
      </c>
      <c r="S207" s="257">
        <f>IF(Table2[[#This Row],[Status ]]="Solved",1,0)</f>
        <v>1</v>
      </c>
      <c r="T207" s="257">
        <f>IF(Table2[[#This Row],[Status ]]="ongoing",1,0)</f>
        <v>0</v>
      </c>
    </row>
    <row r="208" spans="1:20" x14ac:dyDescent="0.25">
      <c r="A208" s="262">
        <v>5014977911</v>
      </c>
      <c r="B208" s="269" t="str">
        <f>_xlfn.XLOOKUP(Table2[[#This Row],[K&amp;N REF ]],CAT_Details[Tracking Number],CAT_Details[S Ref],,0)</f>
        <v>20250129-S-70187</v>
      </c>
      <c r="C208" s="270">
        <f>_xlfn.XLOOKUP(Table2[[#This Row],[K&amp;N REF ]],CAT_Details[Tracking Number],CAT_Details[TO Ref],,0)</f>
        <v>20250128639743</v>
      </c>
      <c r="D208" s="270" t="str">
        <f>_xlfn.XLOOKUP(Table2[[#This Row],[K&amp;N REF ]],CAT_Details[Tracking Number],CAT_Details[Pickup Customer Name],,0)</f>
        <v>DANFOSS A/S</v>
      </c>
      <c r="E208" s="271" t="str">
        <f>_xlfn.XLOOKUP(Table2[[#This Row],[K&amp;N REF ]],CAT_Details[Tracking Number],CAT_Details[Delivery Country Code],,0)</f>
        <v>GB</v>
      </c>
      <c r="F208" s="271" t="str">
        <f>_xlfn.XLOOKUP(Table2[[#This Row],[TO Ref]],CAT_Details[TO Ref],CAT_Details[Loc],,0)</f>
        <v>U2-L5</v>
      </c>
      <c r="G208" s="257" t="s">
        <v>44</v>
      </c>
      <c r="H208" s="257" t="s">
        <v>35</v>
      </c>
      <c r="I208" s="280">
        <v>45692</v>
      </c>
      <c r="J208" s="257" t="s">
        <v>26</v>
      </c>
      <c r="K208" s="257" t="s">
        <v>32</v>
      </c>
      <c r="L208" s="280">
        <v>45692</v>
      </c>
      <c r="M208" s="257" t="str">
        <f>IF(Table2[[#This Row],[Resolve Date]]="","ONGOING","SOLVED")</f>
        <v>SOLVED</v>
      </c>
      <c r="N208" s="258" t="s">
        <v>30</v>
      </c>
      <c r="O208" s="257" t="str">
        <f>Table2[[#This Row],[K&amp;N REF ]]&amp;Table2[[#This Row],[Issue type ]]</f>
        <v>5014977911NO LABELS</v>
      </c>
      <c r="P208" s="257">
        <f>YEAR(Table2[[#This Row],[Date ]])</f>
        <v>2025</v>
      </c>
      <c r="Q208" s="257" t="str">
        <f>VLOOKUP(MONTH(Table2[[#This Row],[Date ]]),Months,2,0)</f>
        <v>February</v>
      </c>
      <c r="R208" s="257" t="b">
        <f>COUNTIFS(Table2[Unique],Table2[[#This Row],[Unique]])&gt;1</f>
        <v>0</v>
      </c>
      <c r="S208" s="257">
        <f>IF(Table2[[#This Row],[Status ]]="Solved",1,0)</f>
        <v>1</v>
      </c>
      <c r="T208" s="257">
        <f>IF(Table2[[#This Row],[Status ]]="ongoing",1,0)</f>
        <v>0</v>
      </c>
    </row>
    <row r="209" spans="1:20" x14ac:dyDescent="0.25">
      <c r="A209" s="262">
        <v>5014992091</v>
      </c>
      <c r="B209" s="269" t="str">
        <f>_xlfn.XLOOKUP(Table2[[#This Row],[K&amp;N REF ]],CAT_Details[Tracking Number],CAT_Details[S Ref],,0)</f>
        <v>20250130-S-70242</v>
      </c>
      <c r="C209" s="270">
        <f>_xlfn.XLOOKUP(Table2[[#This Row],[K&amp;N REF ]],CAT_Details[Tracking Number],CAT_Details[TO Ref],,0)</f>
        <v>20250129641070</v>
      </c>
      <c r="D209" s="270" t="str">
        <f>_xlfn.XLOOKUP(Table2[[#This Row],[K&amp;N REF ]],CAT_Details[Tracking Number],CAT_Details[Pickup Customer Name],,0)</f>
        <v>Johnson Electric International Ag</v>
      </c>
      <c r="E209" s="271" t="str">
        <f>_xlfn.XLOOKUP(Table2[[#This Row],[K&amp;N REF ]],CAT_Details[Tracking Number],CAT_Details[Delivery Country Code],,0)</f>
        <v>GB</v>
      </c>
      <c r="F209" s="271">
        <f>_xlfn.XLOOKUP(Table2[[#This Row],[TO Ref]],CAT_Details[TO Ref],CAT_Details[Loc],,0)</f>
        <v>3402</v>
      </c>
      <c r="G209" s="257" t="s">
        <v>44</v>
      </c>
      <c r="H209" s="257" t="s">
        <v>35</v>
      </c>
      <c r="I209" s="280">
        <v>45692</v>
      </c>
      <c r="J209" s="257" t="s">
        <v>26</v>
      </c>
      <c r="K209" s="257" t="s">
        <v>32</v>
      </c>
      <c r="L209" s="280">
        <v>45692</v>
      </c>
      <c r="M209" s="257" t="str">
        <f>IF(Table2[[#This Row],[Resolve Date]]="","ONGOING","SOLVED")</f>
        <v>SOLVED</v>
      </c>
      <c r="N209" s="258" t="s">
        <v>30</v>
      </c>
      <c r="O209" s="257" t="str">
        <f>Table2[[#This Row],[K&amp;N REF ]]&amp;Table2[[#This Row],[Issue type ]]</f>
        <v>5014992091NO LABELS</v>
      </c>
      <c r="P209" s="257">
        <f>YEAR(Table2[[#This Row],[Date ]])</f>
        <v>2025</v>
      </c>
      <c r="Q209" s="257" t="str">
        <f>VLOOKUP(MONTH(Table2[[#This Row],[Date ]]),Months,2,0)</f>
        <v>February</v>
      </c>
      <c r="R209" s="257" t="b">
        <f>COUNTIFS(Table2[Unique],Table2[[#This Row],[Unique]])&gt;1</f>
        <v>0</v>
      </c>
      <c r="S209" s="257">
        <f>IF(Table2[[#This Row],[Status ]]="Solved",1,0)</f>
        <v>1</v>
      </c>
      <c r="T209" s="257">
        <f>IF(Table2[[#This Row],[Status ]]="ongoing",1,0)</f>
        <v>0</v>
      </c>
    </row>
    <row r="210" spans="1:20" x14ac:dyDescent="0.25">
      <c r="A210" s="262">
        <v>5014992000</v>
      </c>
      <c r="B210" s="269" t="str">
        <f>_xlfn.XLOOKUP(Table2[[#This Row],[K&amp;N REF ]],CAT_Details[Tracking Number],CAT_Details[S Ref],,0)</f>
        <v>20250130-S-70234</v>
      </c>
      <c r="C210" s="270">
        <f>_xlfn.XLOOKUP(Table2[[#This Row],[K&amp;N REF ]],CAT_Details[Tracking Number],CAT_Details[TO Ref],,0)</f>
        <v>20250127638353</v>
      </c>
      <c r="D210" s="270" t="str">
        <f>_xlfn.XLOOKUP(Table2[[#This Row],[K&amp;N REF ]],CAT_Details[Tracking Number],CAT_Details[Pickup Customer Name],,0)</f>
        <v>HYDAC TECHNOLOGY GMBH</v>
      </c>
      <c r="E210" s="271" t="str">
        <f>_xlfn.XLOOKUP(Table2[[#This Row],[K&amp;N REF ]],CAT_Details[Tracking Number],CAT_Details[Delivery Country Code],,0)</f>
        <v>GB</v>
      </c>
      <c r="F210" s="271" t="str">
        <f>_xlfn.XLOOKUP(Table2[[#This Row],[TO Ref]],CAT_Details[TO Ref],CAT_Details[Loc],,0)</f>
        <v>U2-L5</v>
      </c>
      <c r="G210" s="257" t="s">
        <v>34</v>
      </c>
      <c r="H210" s="257" t="s">
        <v>29</v>
      </c>
      <c r="I210" s="280">
        <v>45692</v>
      </c>
      <c r="J210" s="257" t="s">
        <v>26</v>
      </c>
      <c r="K210" s="257" t="s">
        <v>32</v>
      </c>
      <c r="L210" s="280">
        <v>45692</v>
      </c>
      <c r="M210" s="257" t="str">
        <f>IF(Table2[[#This Row],[Resolve Date]]="","ONGOING","SOLVED")</f>
        <v>SOLVED</v>
      </c>
      <c r="N210" s="258" t="s">
        <v>77</v>
      </c>
      <c r="O210" s="257" t="str">
        <f>Table2[[#This Row],[K&amp;N REF ]]&amp;Table2[[#This Row],[Issue type ]]</f>
        <v>5014992000DAMAGED LABEL</v>
      </c>
      <c r="P210" s="257">
        <f>YEAR(Table2[[#This Row],[Date ]])</f>
        <v>2025</v>
      </c>
      <c r="Q210" s="257" t="str">
        <f>VLOOKUP(MONTH(Table2[[#This Row],[Date ]]),Months,2,0)</f>
        <v>February</v>
      </c>
      <c r="R210" s="257" t="b">
        <f>COUNTIFS(Table2[Unique],Table2[[#This Row],[Unique]])&gt;1</f>
        <v>0</v>
      </c>
      <c r="S210" s="257">
        <f>IF(Table2[[#This Row],[Status ]]="Solved",1,0)</f>
        <v>1</v>
      </c>
      <c r="T210" s="257">
        <f>IF(Table2[[#This Row],[Status ]]="ongoing",1,0)</f>
        <v>0</v>
      </c>
    </row>
    <row r="211" spans="1:20" x14ac:dyDescent="0.25">
      <c r="A211" s="262">
        <v>5014963243</v>
      </c>
      <c r="B211" s="269" t="str">
        <f>_xlfn.XLOOKUP(Table2[[#This Row],[K&amp;N REF ]],CAT_Details[Tracking Number],CAT_Details[S Ref],,0)</f>
        <v>20250128-S-70249</v>
      </c>
      <c r="C211" s="270">
        <f>_xlfn.XLOOKUP(Table2[[#This Row],[K&amp;N REF ]],CAT_Details[Tracking Number],CAT_Details[TO Ref],,0)</f>
        <v>20250127638411</v>
      </c>
      <c r="D211" s="270" t="str">
        <f>_xlfn.XLOOKUP(Table2[[#This Row],[K&amp;N REF ]],CAT_Details[Tracking Number],CAT_Details[Pickup Customer Name],,0)</f>
        <v>THOMAS MAGNETE GMBH</v>
      </c>
      <c r="E211" s="271" t="str">
        <f>_xlfn.XLOOKUP(Table2[[#This Row],[K&amp;N REF ]],CAT_Details[Tracking Number],CAT_Details[Delivery Country Code],,0)</f>
        <v>GB</v>
      </c>
      <c r="F211" s="271" t="str">
        <f>_xlfn.XLOOKUP(Table2[[#This Row],[TO Ref]],CAT_Details[TO Ref],CAT_Details[Loc],,0)</f>
        <v>DK-BM01</v>
      </c>
      <c r="G211" s="257" t="s">
        <v>34</v>
      </c>
      <c r="H211" s="257" t="s">
        <v>35</v>
      </c>
      <c r="I211" s="280">
        <v>45692</v>
      </c>
      <c r="J211" s="257" t="s">
        <v>26</v>
      </c>
      <c r="K211" s="257" t="s">
        <v>32</v>
      </c>
      <c r="L211" s="280">
        <v>45692</v>
      </c>
      <c r="M211" s="257" t="str">
        <f>IF(Table2[[#This Row],[Resolve Date]]="","ONGOING","SOLVED")</f>
        <v>SOLVED</v>
      </c>
      <c r="N211" s="258" t="s">
        <v>30</v>
      </c>
      <c r="O211" s="257" t="str">
        <f>Table2[[#This Row],[K&amp;N REF ]]&amp;Table2[[#This Row],[Issue type ]]</f>
        <v>5014963243NO LABELS</v>
      </c>
      <c r="P211" s="257">
        <f>YEAR(Table2[[#This Row],[Date ]])</f>
        <v>2025</v>
      </c>
      <c r="Q211" s="257" t="str">
        <f>VLOOKUP(MONTH(Table2[[#This Row],[Date ]]),Months,2,0)</f>
        <v>February</v>
      </c>
      <c r="R211" s="257" t="b">
        <f>COUNTIFS(Table2[Unique],Table2[[#This Row],[Unique]])&gt;1</f>
        <v>0</v>
      </c>
      <c r="S211" s="257">
        <f>IF(Table2[[#This Row],[Status ]]="Solved",1,0)</f>
        <v>1</v>
      </c>
      <c r="T211" s="257">
        <f>IF(Table2[[#This Row],[Status ]]="ongoing",1,0)</f>
        <v>0</v>
      </c>
    </row>
    <row r="212" spans="1:20" x14ac:dyDescent="0.25">
      <c r="A212" s="262">
        <v>5014963386</v>
      </c>
      <c r="B212" s="269" t="str">
        <f>_xlfn.XLOOKUP(Table2[[#This Row],[K&amp;N REF ]],CAT_Details[Tracking Number],CAT_Details[S Ref],,0)</f>
        <v>20250128-S-70230</v>
      </c>
      <c r="C212" s="270">
        <f>_xlfn.XLOOKUP(Table2[[#This Row],[K&amp;N REF ]],CAT_Details[Tracking Number],CAT_Details[TO Ref],,0)</f>
        <v>20250128639295</v>
      </c>
      <c r="D212" s="270" t="str">
        <f>_xlfn.XLOOKUP(Table2[[#This Row],[K&amp;N REF ]],CAT_Details[Tracking Number],CAT_Details[Pickup Customer Name],,0)</f>
        <v>Woodward Aken GmbH</v>
      </c>
      <c r="E212" s="271" t="str">
        <f>_xlfn.XLOOKUP(Table2[[#This Row],[K&amp;N REF ]],CAT_Details[Tracking Number],CAT_Details[Delivery Country Code],,0)</f>
        <v>GB</v>
      </c>
      <c r="F212" s="271" t="str">
        <f>_xlfn.XLOOKUP(Table2[[#This Row],[TO Ref]],CAT_Details[TO Ref],CAT_Details[Loc],,0)</f>
        <v>MY02</v>
      </c>
      <c r="G212" s="257" t="s">
        <v>34</v>
      </c>
      <c r="H212" s="257" t="s">
        <v>31</v>
      </c>
      <c r="I212" s="280">
        <v>45692</v>
      </c>
      <c r="J212" s="257" t="s">
        <v>41</v>
      </c>
      <c r="K212" s="257" t="s">
        <v>27</v>
      </c>
      <c r="L212" s="280">
        <v>45692</v>
      </c>
      <c r="M212" s="257" t="str">
        <f>IF(Table2[[#This Row],[Resolve Date]]="","ONGOING","SOLVED")</f>
        <v>SOLVED</v>
      </c>
      <c r="N212" s="258" t="s">
        <v>30</v>
      </c>
      <c r="O212" s="257" t="str">
        <f>Table2[[#This Row],[K&amp;N REF ]]&amp;Table2[[#This Row],[Issue type ]]</f>
        <v>5014963386MISSING LABELS ON SOME UNITS</v>
      </c>
      <c r="P212" s="257">
        <f>YEAR(Table2[[#This Row],[Date ]])</f>
        <v>2025</v>
      </c>
      <c r="Q212" s="257" t="str">
        <f>VLOOKUP(MONTH(Table2[[#This Row],[Date ]]),Months,2,0)</f>
        <v>February</v>
      </c>
      <c r="R212" s="257" t="b">
        <f>COUNTIFS(Table2[Unique],Table2[[#This Row],[Unique]])&gt;1</f>
        <v>0</v>
      </c>
      <c r="S212" s="257">
        <f>IF(Table2[[#This Row],[Status ]]="Solved",1,0)</f>
        <v>1</v>
      </c>
      <c r="T212" s="257">
        <f>IF(Table2[[#This Row],[Status ]]="ongoing",1,0)</f>
        <v>0</v>
      </c>
    </row>
    <row r="213" spans="1:20" x14ac:dyDescent="0.25">
      <c r="A213" s="262">
        <v>5014977950</v>
      </c>
      <c r="B213" s="269" t="str">
        <f>_xlfn.XLOOKUP(Table2[[#This Row],[K&amp;N REF ]],CAT_Details[Tracking Number],CAT_Details[S Ref],,0)</f>
        <v>20250129-S-70156</v>
      </c>
      <c r="C213" s="270">
        <f>_xlfn.XLOOKUP(Table2[[#This Row],[K&amp;N REF ]],CAT_Details[Tracking Number],CAT_Details[TO Ref],,0)</f>
        <v>20250128639431</v>
      </c>
      <c r="D213" s="270" t="str">
        <f>_xlfn.XLOOKUP(Table2[[#This Row],[K&amp;N REF ]],CAT_Details[Tracking Number],CAT_Details[Pickup Customer Name],,0)</f>
        <v>Dichtungstechnik G. Bruss GmbH &amp; Co. KG</v>
      </c>
      <c r="E213" s="271" t="str">
        <f>_xlfn.XLOOKUP(Table2[[#This Row],[K&amp;N REF ]],CAT_Details[Tracking Number],CAT_Details[Delivery Country Code],,0)</f>
        <v>GB</v>
      </c>
      <c r="F213" s="271" t="str">
        <f>_xlfn.XLOOKUP(Table2[[#This Row],[TO Ref]],CAT_Details[TO Ref],CAT_Details[Loc],,0)</f>
        <v>DX01-L5</v>
      </c>
      <c r="G213" s="257" t="s">
        <v>34</v>
      </c>
      <c r="H213" s="257" t="s">
        <v>35</v>
      </c>
      <c r="I213" s="280">
        <v>45692</v>
      </c>
      <c r="J213" s="257" t="s">
        <v>26</v>
      </c>
      <c r="K213" s="257" t="s">
        <v>32</v>
      </c>
      <c r="L213" s="280">
        <v>45692</v>
      </c>
      <c r="M213" s="257" t="str">
        <f>IF(Table2[[#This Row],[Resolve Date]]="","ONGOING","SOLVED")</f>
        <v>SOLVED</v>
      </c>
      <c r="N213" s="258" t="s">
        <v>30</v>
      </c>
      <c r="O213" s="257" t="str">
        <f>Table2[[#This Row],[K&amp;N REF ]]&amp;Table2[[#This Row],[Issue type ]]</f>
        <v>5014977950NO LABELS</v>
      </c>
      <c r="P213" s="257">
        <f>YEAR(Table2[[#This Row],[Date ]])</f>
        <v>2025</v>
      </c>
      <c r="Q213" s="257" t="str">
        <f>VLOOKUP(MONTH(Table2[[#This Row],[Date ]]),Months,2,0)</f>
        <v>February</v>
      </c>
      <c r="R213" s="257" t="b">
        <f>COUNTIFS(Table2[Unique],Table2[[#This Row],[Unique]])&gt;1</f>
        <v>0</v>
      </c>
      <c r="S213" s="257">
        <f>IF(Table2[[#This Row],[Status ]]="Solved",1,0)</f>
        <v>1</v>
      </c>
      <c r="T213" s="257">
        <f>IF(Table2[[#This Row],[Status ]]="ongoing",1,0)</f>
        <v>0</v>
      </c>
    </row>
    <row r="214" spans="1:20" x14ac:dyDescent="0.25">
      <c r="A214" s="262">
        <v>5014963263</v>
      </c>
      <c r="B214" s="269" t="str">
        <f>_xlfn.XLOOKUP(Table2[[#This Row],[K&amp;N REF ]],CAT_Details[Tracking Number],CAT_Details[S Ref],,0)</f>
        <v>20250128-S-70227</v>
      </c>
      <c r="C214" s="270">
        <f>_xlfn.XLOOKUP(Table2[[#This Row],[K&amp;N REF ]],CAT_Details[Tracking Number],CAT_Details[TO Ref],,0)</f>
        <v>20250128639448</v>
      </c>
      <c r="D214" s="270" t="str">
        <f>_xlfn.XLOOKUP(Table2[[#This Row],[K&amp;N REF ]],CAT_Details[Tracking Number],CAT_Details[Pickup Customer Name],,0)</f>
        <v>TENNECO ZWICKAU GMBH</v>
      </c>
      <c r="E214" s="271" t="str">
        <f>_xlfn.XLOOKUP(Table2[[#This Row],[K&amp;N REF ]],CAT_Details[Tracking Number],CAT_Details[Delivery Country Code],,0)</f>
        <v>GB</v>
      </c>
      <c r="F214" s="271" t="str">
        <f>_xlfn.XLOOKUP(Table2[[#This Row],[TO Ref]],CAT_Details[TO Ref],CAT_Details[Loc],,0)</f>
        <v>DX01-L5</v>
      </c>
      <c r="G214" s="257" t="s">
        <v>34</v>
      </c>
      <c r="H214" s="257" t="s">
        <v>35</v>
      </c>
      <c r="I214" s="280">
        <v>45692</v>
      </c>
      <c r="J214" s="257" t="s">
        <v>26</v>
      </c>
      <c r="K214" s="257" t="s">
        <v>32</v>
      </c>
      <c r="L214" s="280">
        <v>45692</v>
      </c>
      <c r="M214" s="257" t="str">
        <f>IF(Table2[[#This Row],[Resolve Date]]="","ONGOING","SOLVED")</f>
        <v>SOLVED</v>
      </c>
      <c r="N214" s="258" t="s">
        <v>30</v>
      </c>
      <c r="O214" s="257" t="str">
        <f>Table2[[#This Row],[K&amp;N REF ]]&amp;Table2[[#This Row],[Issue type ]]</f>
        <v>5014963263NO LABELS</v>
      </c>
      <c r="P214" s="257">
        <f>YEAR(Table2[[#This Row],[Date ]])</f>
        <v>2025</v>
      </c>
      <c r="Q214" s="257" t="str">
        <f>VLOOKUP(MONTH(Table2[[#This Row],[Date ]]),Months,2,0)</f>
        <v>February</v>
      </c>
      <c r="R214" s="257" t="b">
        <f>COUNTIFS(Table2[Unique],Table2[[#This Row],[Unique]])&gt;1</f>
        <v>0</v>
      </c>
      <c r="S214" s="257">
        <f>IF(Table2[[#This Row],[Status ]]="Solved",1,0)</f>
        <v>1</v>
      </c>
      <c r="T214" s="257">
        <f>IF(Table2[[#This Row],[Status ]]="ongoing",1,0)</f>
        <v>0</v>
      </c>
    </row>
    <row r="215" spans="1:20" x14ac:dyDescent="0.25">
      <c r="A215" s="262">
        <v>5014962976</v>
      </c>
      <c r="B215" s="269" t="str">
        <f>_xlfn.XLOOKUP(Table2[[#This Row],[K&amp;N REF ]],CAT_Details[Tracking Number],CAT_Details[S Ref],,0)</f>
        <v>20250128-S-70225</v>
      </c>
      <c r="C215" s="270">
        <f>_xlfn.XLOOKUP(Table2[[#This Row],[K&amp;N REF ]],CAT_Details[Tracking Number],CAT_Details[TO Ref],,0)</f>
        <v>20250128639475</v>
      </c>
      <c r="D215" s="270" t="str">
        <f>_xlfn.XLOOKUP(Table2[[#This Row],[K&amp;N REF ]],CAT_Details[Tracking Number],CAT_Details[Pickup Customer Name],,0)</f>
        <v>TENNECO INC</v>
      </c>
      <c r="E215" s="271" t="str">
        <f>_xlfn.XLOOKUP(Table2[[#This Row],[K&amp;N REF ]],CAT_Details[Tracking Number],CAT_Details[Delivery Country Code],,0)</f>
        <v>GB</v>
      </c>
      <c r="F215" s="271" t="str">
        <f>_xlfn.XLOOKUP(Table2[[#This Row],[TO Ref]],CAT_Details[TO Ref],CAT_Details[Loc],,0)</f>
        <v>No Loc</v>
      </c>
      <c r="G215" s="257" t="s">
        <v>34</v>
      </c>
      <c r="H215" s="257" t="s">
        <v>35</v>
      </c>
      <c r="I215" s="280">
        <v>45692</v>
      </c>
      <c r="J215" s="257" t="s">
        <v>26</v>
      </c>
      <c r="K215" s="257" t="s">
        <v>32</v>
      </c>
      <c r="L215" s="280">
        <v>45692</v>
      </c>
      <c r="M215" s="257" t="str">
        <f>IF(Table2[[#This Row],[Resolve Date]]="","ONGOING","SOLVED")</f>
        <v>SOLVED</v>
      </c>
      <c r="N215" s="258" t="s">
        <v>30</v>
      </c>
      <c r="O215" s="257" t="str">
        <f>Table2[[#This Row],[K&amp;N REF ]]&amp;Table2[[#This Row],[Issue type ]]</f>
        <v>5014962976NO LABELS</v>
      </c>
      <c r="P215" s="257">
        <f>YEAR(Table2[[#This Row],[Date ]])</f>
        <v>2025</v>
      </c>
      <c r="Q215" s="257" t="str">
        <f>VLOOKUP(MONTH(Table2[[#This Row],[Date ]]),Months,2,0)</f>
        <v>February</v>
      </c>
      <c r="R215" s="257" t="b">
        <f>COUNTIFS(Table2[Unique],Table2[[#This Row],[Unique]])&gt;1</f>
        <v>0</v>
      </c>
      <c r="S215" s="257">
        <f>IF(Table2[[#This Row],[Status ]]="Solved",1,0)</f>
        <v>1</v>
      </c>
      <c r="T215" s="257">
        <f>IF(Table2[[#This Row],[Status ]]="ongoing",1,0)</f>
        <v>0</v>
      </c>
    </row>
    <row r="216" spans="1:20" x14ac:dyDescent="0.25">
      <c r="A216" s="262">
        <v>5014977774</v>
      </c>
      <c r="B216" s="269" t="str">
        <f>_xlfn.XLOOKUP(Table2[[#This Row],[K&amp;N REF ]],CAT_Details[Tracking Number],CAT_Details[S Ref],,0)</f>
        <v>20250129-S-70149</v>
      </c>
      <c r="C216" s="270">
        <f>_xlfn.XLOOKUP(Table2[[#This Row],[K&amp;N REF ]],CAT_Details[Tracking Number],CAT_Details[TO Ref],,0)</f>
        <v>20250128639587</v>
      </c>
      <c r="D216" s="270" t="str">
        <f>_xlfn.XLOOKUP(Table2[[#This Row],[K&amp;N REF ]],CAT_Details[Tracking Number],CAT_Details[Pickup Customer Name],,0)</f>
        <v>Grammer Technical Components GmbH</v>
      </c>
      <c r="E216" s="271" t="str">
        <f>_xlfn.XLOOKUP(Table2[[#This Row],[K&amp;N REF ]],CAT_Details[Tracking Number],CAT_Details[Delivery Country Code],,0)</f>
        <v>GB</v>
      </c>
      <c r="F216" s="271" t="str">
        <f>_xlfn.XLOOKUP(Table2[[#This Row],[TO Ref]],CAT_Details[TO Ref],CAT_Details[Loc],,0)</f>
        <v>U2-L5</v>
      </c>
      <c r="G216" s="257" t="s">
        <v>34</v>
      </c>
      <c r="H216" s="257" t="s">
        <v>35</v>
      </c>
      <c r="I216" s="280">
        <v>45692</v>
      </c>
      <c r="J216" s="257" t="s">
        <v>26</v>
      </c>
      <c r="K216" s="257" t="s">
        <v>32</v>
      </c>
      <c r="L216" s="280">
        <v>45692</v>
      </c>
      <c r="M216" s="257" t="str">
        <f>IF(Table2[[#This Row],[Resolve Date]]="","ONGOING","SOLVED")</f>
        <v>SOLVED</v>
      </c>
      <c r="N216" s="258" t="s">
        <v>30</v>
      </c>
      <c r="O216" s="257" t="str">
        <f>Table2[[#This Row],[K&amp;N REF ]]&amp;Table2[[#This Row],[Issue type ]]</f>
        <v>5014977774NO LABELS</v>
      </c>
      <c r="P216" s="257">
        <f>YEAR(Table2[[#This Row],[Date ]])</f>
        <v>2025</v>
      </c>
      <c r="Q216" s="257" t="str">
        <f>VLOOKUP(MONTH(Table2[[#This Row],[Date ]]),Months,2,0)</f>
        <v>February</v>
      </c>
      <c r="R216" s="257" t="b">
        <f>COUNTIFS(Table2[Unique],Table2[[#This Row],[Unique]])&gt;1</f>
        <v>0</v>
      </c>
      <c r="S216" s="257">
        <f>IF(Table2[[#This Row],[Status ]]="Solved",1,0)</f>
        <v>1</v>
      </c>
      <c r="T216" s="257">
        <f>IF(Table2[[#This Row],[Status ]]="ongoing",1,0)</f>
        <v>0</v>
      </c>
    </row>
    <row r="217" spans="1:20" x14ac:dyDescent="0.25">
      <c r="A217" s="262">
        <v>5014978090</v>
      </c>
      <c r="B217" s="269" t="str">
        <f>_xlfn.XLOOKUP(Table2[[#This Row],[K&amp;N REF ]],CAT_Details[Tracking Number],CAT_Details[S Ref],,0)</f>
        <v>20250129-S-70178</v>
      </c>
      <c r="C217" s="270">
        <f>_xlfn.XLOOKUP(Table2[[#This Row],[K&amp;N REF ]],CAT_Details[Tracking Number],CAT_Details[TO Ref],,0)</f>
        <v>20250129640480</v>
      </c>
      <c r="D217" s="270" t="str">
        <f>_xlfn.XLOOKUP(Table2[[#This Row],[K&amp;N REF ]],CAT_Details[Tracking Number],CAT_Details[Pickup Customer Name],,0)</f>
        <v>Federal Mogul Valvetrain GmbH</v>
      </c>
      <c r="E217" s="271" t="str">
        <f>_xlfn.XLOOKUP(Table2[[#This Row],[K&amp;N REF ]],CAT_Details[Tracking Number],CAT_Details[Delivery Country Code],,0)</f>
        <v>GB</v>
      </c>
      <c r="F217" s="271" t="str">
        <f>_xlfn.XLOOKUP(Table2[[#This Row],[TO Ref]],CAT_Details[TO Ref],CAT_Details[Loc],,0)</f>
        <v>DX01-L5</v>
      </c>
      <c r="G217" s="257" t="s">
        <v>34</v>
      </c>
      <c r="H217" s="257" t="s">
        <v>25</v>
      </c>
      <c r="I217" s="280">
        <v>45692</v>
      </c>
      <c r="J217" s="257" t="s">
        <v>26</v>
      </c>
      <c r="K217" s="257" t="s">
        <v>27</v>
      </c>
      <c r="L217" s="280">
        <v>45692</v>
      </c>
      <c r="M217" s="257" t="str">
        <f>IF(Table2[[#This Row],[Resolve Date]]="","ONGOING","SOLVED")</f>
        <v>SOLVED</v>
      </c>
      <c r="N217" s="258" t="s">
        <v>78</v>
      </c>
      <c r="O217" s="257" t="str">
        <f>Table2[[#This Row],[K&amp;N REF ]]&amp;Table2[[#This Row],[Issue type ]]</f>
        <v xml:space="preserve">5014978090DAMAGE </v>
      </c>
      <c r="P217" s="257">
        <f>YEAR(Table2[[#This Row],[Date ]])</f>
        <v>2025</v>
      </c>
      <c r="Q217" s="257" t="str">
        <f>VLOOKUP(MONTH(Table2[[#This Row],[Date ]]),Months,2,0)</f>
        <v>February</v>
      </c>
      <c r="R217" s="257" t="b">
        <f>COUNTIFS(Table2[Unique],Table2[[#This Row],[Unique]])&gt;1</f>
        <v>0</v>
      </c>
      <c r="S217" s="257">
        <f>IF(Table2[[#This Row],[Status ]]="Solved",1,0)</f>
        <v>1</v>
      </c>
      <c r="T217" s="257">
        <f>IF(Table2[[#This Row],[Status ]]="ongoing",1,0)</f>
        <v>0</v>
      </c>
    </row>
    <row r="218" spans="1:20" x14ac:dyDescent="0.25">
      <c r="A218" s="262">
        <v>5014978053</v>
      </c>
      <c r="B218" s="269" t="str">
        <f>_xlfn.XLOOKUP(Table2[[#This Row],[K&amp;N REF ]],CAT_Details[Tracking Number],CAT_Details[S Ref],,0)</f>
        <v>20250129-S-70152</v>
      </c>
      <c r="C218" s="270">
        <f>_xlfn.XLOOKUP(Table2[[#This Row],[K&amp;N REF ]],CAT_Details[Tracking Number],CAT_Details[TO Ref],,0)</f>
        <v>20250129640503</v>
      </c>
      <c r="D218" s="270" t="str">
        <f>_xlfn.XLOOKUP(Table2[[#This Row],[K&amp;N REF ]],CAT_Details[Tracking Number],CAT_Details[Pickup Customer Name],,0)</f>
        <v>TENNECO ZWICKAU GMBH</v>
      </c>
      <c r="E218" s="271" t="str">
        <f>_xlfn.XLOOKUP(Table2[[#This Row],[K&amp;N REF ]],CAT_Details[Tracking Number],CAT_Details[Delivery Country Code],,0)</f>
        <v>GB</v>
      </c>
      <c r="F218" s="271" t="str">
        <f>_xlfn.XLOOKUP(Table2[[#This Row],[TO Ref]],CAT_Details[TO Ref],CAT_Details[Loc],,0)</f>
        <v>DX01-L5</v>
      </c>
      <c r="G218" s="257" t="s">
        <v>34</v>
      </c>
      <c r="H218" s="257" t="s">
        <v>35</v>
      </c>
      <c r="I218" s="280">
        <v>45692</v>
      </c>
      <c r="J218" s="257" t="s">
        <v>26</v>
      </c>
      <c r="K218" s="257" t="s">
        <v>32</v>
      </c>
      <c r="L218" s="280">
        <v>45692</v>
      </c>
      <c r="M218" s="257" t="str">
        <f>IF(Table2[[#This Row],[Resolve Date]]="","ONGOING","SOLVED")</f>
        <v>SOLVED</v>
      </c>
      <c r="N218" s="258" t="s">
        <v>30</v>
      </c>
      <c r="O218" s="257" t="str">
        <f>Table2[[#This Row],[K&amp;N REF ]]&amp;Table2[[#This Row],[Issue type ]]</f>
        <v>5014978053NO LABELS</v>
      </c>
      <c r="P218" s="257">
        <f>YEAR(Table2[[#This Row],[Date ]])</f>
        <v>2025</v>
      </c>
      <c r="Q218" s="257" t="str">
        <f>VLOOKUP(MONTH(Table2[[#This Row],[Date ]]),Months,2,0)</f>
        <v>February</v>
      </c>
      <c r="R218" s="257" t="b">
        <f>COUNTIFS(Table2[Unique],Table2[[#This Row],[Unique]])&gt;1</f>
        <v>0</v>
      </c>
      <c r="S218" s="257">
        <f>IF(Table2[[#This Row],[Status ]]="Solved",1,0)</f>
        <v>1</v>
      </c>
      <c r="T218" s="257">
        <f>IF(Table2[[#This Row],[Status ]]="ongoing",1,0)</f>
        <v>0</v>
      </c>
    </row>
    <row r="219" spans="1:20" x14ac:dyDescent="0.25">
      <c r="A219" s="262">
        <v>5014977967</v>
      </c>
      <c r="B219" s="269" t="str">
        <f>_xlfn.XLOOKUP(Table2[[#This Row],[K&amp;N REF ]],CAT_Details[Tracking Number],CAT_Details[S Ref],,0)</f>
        <v>20250129-S-70150</v>
      </c>
      <c r="C219" s="270">
        <f>_xlfn.XLOOKUP(Table2[[#This Row],[K&amp;N REF ]],CAT_Details[Tracking Number],CAT_Details[TO Ref],,0)</f>
        <v>20250129640582</v>
      </c>
      <c r="D219" s="270" t="str">
        <f>_xlfn.XLOOKUP(Table2[[#This Row],[K&amp;N REF ]],CAT_Details[Tracking Number],CAT_Details[Pickup Customer Name],,0)</f>
        <v>PIERBURG GMBH</v>
      </c>
      <c r="E219" s="271" t="str">
        <f>_xlfn.XLOOKUP(Table2[[#This Row],[K&amp;N REF ]],CAT_Details[Tracking Number],CAT_Details[Delivery Country Code],,0)</f>
        <v>GB</v>
      </c>
      <c r="F219" s="271" t="str">
        <f>_xlfn.XLOOKUP(Table2[[#This Row],[TO Ref]],CAT_Details[TO Ref],CAT_Details[Loc],,0)</f>
        <v>DX01-L5</v>
      </c>
      <c r="G219" s="257" t="s">
        <v>34</v>
      </c>
      <c r="H219" s="257" t="s">
        <v>29</v>
      </c>
      <c r="I219" s="280">
        <v>45692</v>
      </c>
      <c r="J219" s="257" t="s">
        <v>26</v>
      </c>
      <c r="K219" s="257" t="s">
        <v>27</v>
      </c>
      <c r="L219" s="280">
        <v>45692</v>
      </c>
      <c r="M219" s="257" t="str">
        <f>IF(Table2[[#This Row],[Resolve Date]]="","ONGOING","SOLVED")</f>
        <v>SOLVED</v>
      </c>
      <c r="N219" s="258" t="s">
        <v>30</v>
      </c>
      <c r="O219" s="257" t="str">
        <f>Table2[[#This Row],[K&amp;N REF ]]&amp;Table2[[#This Row],[Issue type ]]</f>
        <v>5014977967DAMAGED LABEL</v>
      </c>
      <c r="P219" s="257">
        <f>YEAR(Table2[[#This Row],[Date ]])</f>
        <v>2025</v>
      </c>
      <c r="Q219" s="257" t="str">
        <f>VLOOKUP(MONTH(Table2[[#This Row],[Date ]]),Months,2,0)</f>
        <v>February</v>
      </c>
      <c r="R219" s="257" t="b">
        <f>COUNTIFS(Table2[Unique],Table2[[#This Row],[Unique]])&gt;1</f>
        <v>0</v>
      </c>
      <c r="S219" s="257">
        <f>IF(Table2[[#This Row],[Status ]]="Solved",1,0)</f>
        <v>1</v>
      </c>
      <c r="T219" s="257">
        <f>IF(Table2[[#This Row],[Status ]]="ongoing",1,0)</f>
        <v>0</v>
      </c>
    </row>
    <row r="220" spans="1:20" x14ac:dyDescent="0.25">
      <c r="A220" s="262">
        <v>5014978023</v>
      </c>
      <c r="B220" s="269" t="str">
        <f>_xlfn.XLOOKUP(Table2[[#This Row],[K&amp;N REF ]],CAT_Details[Tracking Number],CAT_Details[S Ref],,0)</f>
        <v>20250130-S-70059</v>
      </c>
      <c r="C220" s="270">
        <f>_xlfn.XLOOKUP(Table2[[#This Row],[K&amp;N REF ]],CAT_Details[Tracking Number],CAT_Details[TO Ref],,0)</f>
        <v>20250130641337</v>
      </c>
      <c r="D220" s="270" t="str">
        <f>_xlfn.XLOOKUP(Table2[[#This Row],[K&amp;N REF ]],CAT_Details[Tracking Number],CAT_Details[Pickup Customer Name],,0)</f>
        <v>VOSS Automotive GmbH</v>
      </c>
      <c r="E220" s="271" t="str">
        <f>_xlfn.XLOOKUP(Table2[[#This Row],[K&amp;N REF ]],CAT_Details[Tracking Number],CAT_Details[Delivery Country Code],,0)</f>
        <v>GB</v>
      </c>
      <c r="F220" s="271" t="str">
        <f>_xlfn.XLOOKUP(Table2[[#This Row],[TO Ref]],CAT_Details[TO Ref],CAT_Details[Loc],,0)</f>
        <v>OYL1</v>
      </c>
      <c r="G220" s="257" t="s">
        <v>34</v>
      </c>
      <c r="H220" s="257" t="s">
        <v>29</v>
      </c>
      <c r="I220" s="280">
        <v>45692</v>
      </c>
      <c r="J220" s="257" t="s">
        <v>26</v>
      </c>
      <c r="K220" s="257" t="s">
        <v>32</v>
      </c>
      <c r="L220" s="280">
        <v>45692</v>
      </c>
      <c r="M220" s="257" t="str">
        <f>IF(Table2[[#This Row],[Resolve Date]]="","ONGOING","SOLVED")</f>
        <v>SOLVED</v>
      </c>
      <c r="N220" s="258" t="s">
        <v>79</v>
      </c>
      <c r="O220" s="257" t="str">
        <f>Table2[[#This Row],[K&amp;N REF ]]&amp;Table2[[#This Row],[Issue type ]]</f>
        <v>5014978023DAMAGED LABEL</v>
      </c>
      <c r="P220" s="257">
        <f>YEAR(Table2[[#This Row],[Date ]])</f>
        <v>2025</v>
      </c>
      <c r="Q220" s="257" t="str">
        <f>VLOOKUP(MONTH(Table2[[#This Row],[Date ]]),Months,2,0)</f>
        <v>February</v>
      </c>
      <c r="R220" s="257" t="b">
        <f>COUNTIFS(Table2[Unique],Table2[[#This Row],[Unique]])&gt;1</f>
        <v>0</v>
      </c>
      <c r="S220" s="257">
        <f>IF(Table2[[#This Row],[Status ]]="Solved",1,0)</f>
        <v>1</v>
      </c>
      <c r="T220" s="257">
        <f>IF(Table2[[#This Row],[Status ]]="ongoing",1,0)</f>
        <v>0</v>
      </c>
    </row>
    <row r="221" spans="1:20" x14ac:dyDescent="0.25">
      <c r="A221" s="262">
        <v>5014991742</v>
      </c>
      <c r="B221" s="269" t="str">
        <f>_xlfn.XLOOKUP(Table2[[#This Row],[K&amp;N REF ]],CAT_Details[Tracking Number],CAT_Details[S Ref],,0)</f>
        <v>20250130-S-70223</v>
      </c>
      <c r="C221" s="270">
        <f>_xlfn.XLOOKUP(Table2[[#This Row],[K&amp;N REF ]],CAT_Details[Tracking Number],CAT_Details[TO Ref],,0)</f>
        <v>20250115631011</v>
      </c>
      <c r="D221" s="270" t="str">
        <f>_xlfn.XLOOKUP(Table2[[#This Row],[K&amp;N REF ]],CAT_Details[Tracking Number],CAT_Details[Pickup Customer Name],,0)</f>
        <v>ARTECO</v>
      </c>
      <c r="E221" s="271" t="str">
        <f>_xlfn.XLOOKUP(Table2[[#This Row],[K&amp;N REF ]],CAT_Details[Tracking Number],CAT_Details[Delivery Country Code],,0)</f>
        <v>GB</v>
      </c>
      <c r="F221" s="271" t="str">
        <f>_xlfn.XLOOKUP(Table2[[#This Row],[TO Ref]],CAT_Details[TO Ref],CAT_Details[Loc],,0)</f>
        <v>MZ07</v>
      </c>
      <c r="G221" s="257" t="s">
        <v>36</v>
      </c>
      <c r="H221" s="257" t="s">
        <v>29</v>
      </c>
      <c r="I221" s="280">
        <v>45692</v>
      </c>
      <c r="J221" s="257" t="s">
        <v>26</v>
      </c>
      <c r="K221" s="257" t="s">
        <v>27</v>
      </c>
      <c r="L221" s="280">
        <v>45692</v>
      </c>
      <c r="M221" s="257" t="str">
        <f>IF(Table2[[#This Row],[Resolve Date]]="","ONGOING","SOLVED")</f>
        <v>SOLVED</v>
      </c>
      <c r="N221" s="258" t="s">
        <v>30</v>
      </c>
      <c r="O221" s="257" t="str">
        <f>Table2[[#This Row],[K&amp;N REF ]]&amp;Table2[[#This Row],[Issue type ]]</f>
        <v>5014991742DAMAGED LABEL</v>
      </c>
      <c r="P221" s="257">
        <f>YEAR(Table2[[#This Row],[Date ]])</f>
        <v>2025</v>
      </c>
      <c r="Q221" s="257" t="str">
        <f>VLOOKUP(MONTH(Table2[[#This Row],[Date ]]),Months,2,0)</f>
        <v>February</v>
      </c>
      <c r="R221" s="257" t="b">
        <f>COUNTIFS(Table2[Unique],Table2[[#This Row],[Unique]])&gt;1</f>
        <v>0</v>
      </c>
      <c r="S221" s="257">
        <f>IF(Table2[[#This Row],[Status ]]="Solved",1,0)</f>
        <v>1</v>
      </c>
      <c r="T221" s="257">
        <f>IF(Table2[[#This Row],[Status ]]="ongoing",1,0)</f>
        <v>0</v>
      </c>
    </row>
    <row r="222" spans="1:20" x14ac:dyDescent="0.25">
      <c r="A222" s="262">
        <v>5014963196</v>
      </c>
      <c r="B222" s="269" t="str">
        <f>_xlfn.XLOOKUP(Table2[[#This Row],[K&amp;N REF ]],CAT_Details[Tracking Number],CAT_Details[S Ref],,0)</f>
        <v>20250128-S-70228</v>
      </c>
      <c r="C222" s="270">
        <f>_xlfn.XLOOKUP(Table2[[#This Row],[K&amp;N REF ]],CAT_Details[Tracking Number],CAT_Details[TO Ref],,0)</f>
        <v>20250128639308</v>
      </c>
      <c r="D222" s="270" t="str">
        <f>_xlfn.XLOOKUP(Table2[[#This Row],[K&amp;N REF ]],CAT_Details[Tracking Number],CAT_Details[Pickup Customer Name],,0)</f>
        <v>SOGEFI FILTRATION FRANCE</v>
      </c>
      <c r="E222" s="271" t="str">
        <f>_xlfn.XLOOKUP(Table2[[#This Row],[K&amp;N REF ]],CAT_Details[Tracking Number],CAT_Details[Delivery Country Code],,0)</f>
        <v>GB</v>
      </c>
      <c r="F222" s="271" t="str">
        <f>_xlfn.XLOOKUP(Table2[[#This Row],[TO Ref]],CAT_Details[TO Ref],CAT_Details[Loc],,0)</f>
        <v>DX01-L5</v>
      </c>
      <c r="G222" s="257" t="s">
        <v>36</v>
      </c>
      <c r="H222" s="257" t="s">
        <v>35</v>
      </c>
      <c r="I222" s="280">
        <v>45692</v>
      </c>
      <c r="J222" s="257" t="s">
        <v>26</v>
      </c>
      <c r="K222" s="257" t="s">
        <v>32</v>
      </c>
      <c r="L222" s="280">
        <v>45692</v>
      </c>
      <c r="M222" s="257" t="str">
        <f>IF(Table2[[#This Row],[Resolve Date]]="","ONGOING","SOLVED")</f>
        <v>SOLVED</v>
      </c>
      <c r="N222" s="258" t="s">
        <v>30</v>
      </c>
      <c r="O222" s="257" t="str">
        <f>Table2[[#This Row],[K&amp;N REF ]]&amp;Table2[[#This Row],[Issue type ]]</f>
        <v>5014963196NO LABELS</v>
      </c>
      <c r="P222" s="257">
        <f>YEAR(Table2[[#This Row],[Date ]])</f>
        <v>2025</v>
      </c>
      <c r="Q222" s="257" t="str">
        <f>VLOOKUP(MONTH(Table2[[#This Row],[Date ]]),Months,2,0)</f>
        <v>February</v>
      </c>
      <c r="R222" s="257" t="b">
        <f>COUNTIFS(Table2[Unique],Table2[[#This Row],[Unique]])&gt;1</f>
        <v>0</v>
      </c>
      <c r="S222" s="257">
        <f>IF(Table2[[#This Row],[Status ]]="Solved",1,0)</f>
        <v>1</v>
      </c>
      <c r="T222" s="257">
        <f>IF(Table2[[#This Row],[Status ]]="ongoing",1,0)</f>
        <v>0</v>
      </c>
    </row>
    <row r="223" spans="1:20" x14ac:dyDescent="0.25">
      <c r="A223" s="262">
        <v>5014977899</v>
      </c>
      <c r="B223" s="269" t="str">
        <f>_xlfn.XLOOKUP(Table2[[#This Row],[K&amp;N REF ]],CAT_Details[Tracking Number],CAT_Details[S Ref],,0)</f>
        <v>20250129-S-70145</v>
      </c>
      <c r="C223" s="270">
        <f>_xlfn.XLOOKUP(Table2[[#This Row],[K&amp;N REF ]],CAT_Details[Tracking Number],CAT_Details[TO Ref],,0)</f>
        <v>20250128639512</v>
      </c>
      <c r="D223" s="270" t="str">
        <f>_xlfn.XLOOKUP(Table2[[#This Row],[K&amp;N REF ]],CAT_Details[Tracking Number],CAT_Details[Pickup Customer Name],,0)</f>
        <v>SOMECAB</v>
      </c>
      <c r="E223" s="271" t="str">
        <f>_xlfn.XLOOKUP(Table2[[#This Row],[K&amp;N REF ]],CAT_Details[Tracking Number],CAT_Details[Delivery Country Code],,0)</f>
        <v>GB</v>
      </c>
      <c r="F223" s="271" t="str">
        <f>_xlfn.XLOOKUP(Table2[[#This Row],[TO Ref]],CAT_Details[TO Ref],CAT_Details[Loc],,0)</f>
        <v>DK-BM01</v>
      </c>
      <c r="G223" s="257" t="s">
        <v>36</v>
      </c>
      <c r="H223" s="257" t="s">
        <v>35</v>
      </c>
      <c r="I223" s="280">
        <v>45692</v>
      </c>
      <c r="J223" s="257" t="s">
        <v>26</v>
      </c>
      <c r="K223" s="257" t="s">
        <v>32</v>
      </c>
      <c r="L223" s="280">
        <v>45692</v>
      </c>
      <c r="M223" s="257" t="str">
        <f>IF(Table2[[#This Row],[Resolve Date]]="","ONGOING","SOLVED")</f>
        <v>SOLVED</v>
      </c>
      <c r="N223" s="258" t="s">
        <v>30</v>
      </c>
      <c r="O223" s="257" t="str">
        <f>Table2[[#This Row],[K&amp;N REF ]]&amp;Table2[[#This Row],[Issue type ]]</f>
        <v>5014977899NO LABELS</v>
      </c>
      <c r="P223" s="257">
        <f>YEAR(Table2[[#This Row],[Date ]])</f>
        <v>2025</v>
      </c>
      <c r="Q223" s="257" t="str">
        <f>VLOOKUP(MONTH(Table2[[#This Row],[Date ]]),Months,2,0)</f>
        <v>February</v>
      </c>
      <c r="R223" s="257" t="b">
        <f>COUNTIFS(Table2[Unique],Table2[[#This Row],[Unique]])&gt;1</f>
        <v>0</v>
      </c>
      <c r="S223" s="257">
        <f>IF(Table2[[#This Row],[Status ]]="Solved",1,0)</f>
        <v>1</v>
      </c>
      <c r="T223" s="257">
        <f>IF(Table2[[#This Row],[Status ]]="ongoing",1,0)</f>
        <v>0</v>
      </c>
    </row>
    <row r="224" spans="1:20" x14ac:dyDescent="0.25">
      <c r="A224" s="262">
        <v>5014978006</v>
      </c>
      <c r="B224" s="269" t="str">
        <f>_xlfn.XLOOKUP(Table2[[#This Row],[K&amp;N REF ]],CAT_Details[Tracking Number],CAT_Details[S Ref],,0)</f>
        <v>20250130-S-70030</v>
      </c>
      <c r="C224" s="270">
        <f>_xlfn.XLOOKUP(Table2[[#This Row],[K&amp;N REF ]],CAT_Details[Tracking Number],CAT_Details[TO Ref],,0)</f>
        <v>20250130641244</v>
      </c>
      <c r="D224" s="270" t="str">
        <f>_xlfn.XLOOKUP(Table2[[#This Row],[K&amp;N REF ]],CAT_Details[Tracking Number],CAT_Details[Pickup Customer Name],,0)</f>
        <v>TIMKEN EUROPEAN SERVICE CENTER</v>
      </c>
      <c r="E224" s="271" t="str">
        <f>_xlfn.XLOOKUP(Table2[[#This Row],[K&amp;N REF ]],CAT_Details[Tracking Number],CAT_Details[Delivery Country Code],,0)</f>
        <v>GB</v>
      </c>
      <c r="F224" s="271" t="str">
        <f>_xlfn.XLOOKUP(Table2[[#This Row],[TO Ref]],CAT_Details[TO Ref],CAT_Details[Loc],,0)</f>
        <v>DK-BM01</v>
      </c>
      <c r="G224" s="257" t="s">
        <v>36</v>
      </c>
      <c r="H224" s="257" t="s">
        <v>35</v>
      </c>
      <c r="I224" s="280">
        <v>45692</v>
      </c>
      <c r="J224" s="257" t="s">
        <v>26</v>
      </c>
      <c r="K224" s="257" t="s">
        <v>32</v>
      </c>
      <c r="L224" s="280">
        <v>45692</v>
      </c>
      <c r="M224" s="257" t="str">
        <f>IF(Table2[[#This Row],[Resolve Date]]="","ONGOING","SOLVED")</f>
        <v>SOLVED</v>
      </c>
      <c r="N224" s="258" t="s">
        <v>30</v>
      </c>
      <c r="O224" s="257" t="str">
        <f>Table2[[#This Row],[K&amp;N REF ]]&amp;Table2[[#This Row],[Issue type ]]</f>
        <v>5014978006NO LABELS</v>
      </c>
      <c r="P224" s="257">
        <f>YEAR(Table2[[#This Row],[Date ]])</f>
        <v>2025</v>
      </c>
      <c r="Q224" s="257" t="str">
        <f>VLOOKUP(MONTH(Table2[[#This Row],[Date ]]),Months,2,0)</f>
        <v>February</v>
      </c>
      <c r="R224" s="257" t="b">
        <f>COUNTIFS(Table2[Unique],Table2[[#This Row],[Unique]])&gt;1</f>
        <v>0</v>
      </c>
      <c r="S224" s="257">
        <f>IF(Table2[[#This Row],[Status ]]="Solved",1,0)</f>
        <v>1</v>
      </c>
      <c r="T224" s="257">
        <f>IF(Table2[[#This Row],[Status ]]="ongoing",1,0)</f>
        <v>0</v>
      </c>
    </row>
    <row r="225" spans="1:20" x14ac:dyDescent="0.25">
      <c r="A225" s="262">
        <v>5014963188</v>
      </c>
      <c r="B225" s="269" t="str">
        <f>_xlfn.XLOOKUP(Table2[[#This Row],[K&amp;N REF ]],CAT_Details[Tracking Number],CAT_Details[S Ref],,0)</f>
        <v>20250128-S-70239</v>
      </c>
      <c r="C225" s="270">
        <f>_xlfn.XLOOKUP(Table2[[#This Row],[K&amp;N REF ]],CAT_Details[Tracking Number],CAT_Details[TO Ref],,0)</f>
        <v>20250127639036</v>
      </c>
      <c r="D225" s="270" t="str">
        <f>_xlfn.XLOOKUP(Table2[[#This Row],[K&amp;N REF ]],CAT_Details[Tracking Number],CAT_Details[Pickup Customer Name],,0)</f>
        <v>CNH INDUSTRIAL ITALIA SPA</v>
      </c>
      <c r="E225" s="271" t="str">
        <f>_xlfn.XLOOKUP(Table2[[#This Row],[K&amp;N REF ]],CAT_Details[Tracking Number],CAT_Details[Delivery Country Code],,0)</f>
        <v>GB</v>
      </c>
      <c r="F225" s="271" t="str">
        <f>_xlfn.XLOOKUP(Table2[[#This Row],[TO Ref]],CAT_Details[TO Ref],CAT_Details[Loc],,0)</f>
        <v>No Loc</v>
      </c>
      <c r="G225" s="257" t="s">
        <v>24</v>
      </c>
      <c r="H225" s="257" t="s">
        <v>35</v>
      </c>
      <c r="I225" s="280">
        <v>45693</v>
      </c>
      <c r="J225" s="257" t="s">
        <v>26</v>
      </c>
      <c r="K225" s="257" t="s">
        <v>32</v>
      </c>
      <c r="L225" s="280">
        <v>45693</v>
      </c>
      <c r="M225" s="257" t="str">
        <f>IF(Table2[[#This Row],[Resolve Date]]="","ONGOING","SOLVED")</f>
        <v>SOLVED</v>
      </c>
      <c r="N225" s="258" t="s">
        <v>30</v>
      </c>
      <c r="O225" s="257" t="str">
        <f>Table2[[#This Row],[K&amp;N REF ]]&amp;Table2[[#This Row],[Issue type ]]</f>
        <v>5014963188NO LABELS</v>
      </c>
      <c r="P225" s="257">
        <f>YEAR(Table2[[#This Row],[Date ]])</f>
        <v>2025</v>
      </c>
      <c r="Q225" s="257" t="str">
        <f>VLOOKUP(MONTH(Table2[[#This Row],[Date ]]),Months,2,0)</f>
        <v>February</v>
      </c>
      <c r="R225" s="257" t="b">
        <f>COUNTIFS(Table2[Unique],Table2[[#This Row],[Unique]])&gt;1</f>
        <v>0</v>
      </c>
      <c r="S225" s="257">
        <f>IF(Table2[[#This Row],[Status ]]="Solved",1,0)</f>
        <v>1</v>
      </c>
      <c r="T225" s="257">
        <f>IF(Table2[[#This Row],[Status ]]="ongoing",1,0)</f>
        <v>0</v>
      </c>
    </row>
    <row r="226" spans="1:20" x14ac:dyDescent="0.25">
      <c r="A226" s="262">
        <v>5014963448</v>
      </c>
      <c r="B226" s="269" t="str">
        <f>_xlfn.XLOOKUP(Table2[[#This Row],[K&amp;N REF ]],CAT_Details[Tracking Number],CAT_Details[S Ref],,0)</f>
        <v>20250128-S-70214</v>
      </c>
      <c r="C226" s="270">
        <f>_xlfn.XLOOKUP(Table2[[#This Row],[K&amp;N REF ]],CAT_Details[Tracking Number],CAT_Details[TO Ref],,0)</f>
        <v>20250128639568</v>
      </c>
      <c r="D226" s="270" t="str">
        <f>_xlfn.XLOOKUP(Table2[[#This Row],[K&amp;N REF ]],CAT_Details[Tracking Number],CAT_Details[Pickup Customer Name],,0)</f>
        <v>FONTANA LUIGI S.P.A.</v>
      </c>
      <c r="E226" s="271" t="str">
        <f>_xlfn.XLOOKUP(Table2[[#This Row],[K&amp;N REF ]],CAT_Details[Tracking Number],CAT_Details[Delivery Country Code],,0)</f>
        <v>GB</v>
      </c>
      <c r="F226" s="271" t="str">
        <f>_xlfn.XLOOKUP(Table2[[#This Row],[TO Ref]],CAT_Details[TO Ref],CAT_Details[Loc],,0)</f>
        <v>OYL1</v>
      </c>
      <c r="G226" s="257" t="s">
        <v>24</v>
      </c>
      <c r="H226" s="257" t="s">
        <v>49</v>
      </c>
      <c r="I226" s="280">
        <v>45693</v>
      </c>
      <c r="J226" s="257" t="s">
        <v>26</v>
      </c>
      <c r="K226" s="257" t="s">
        <v>32</v>
      </c>
      <c r="L226" s="280">
        <v>45693</v>
      </c>
      <c r="M226" s="257" t="str">
        <f>IF(Table2[[#This Row],[Resolve Date]]="","ONGOING","SOLVED")</f>
        <v>SOLVED</v>
      </c>
      <c r="N226" s="258" t="s">
        <v>30</v>
      </c>
      <c r="O226" s="257" t="str">
        <f>Table2[[#This Row],[K&amp;N REF ]]&amp;Table2[[#This Row],[Issue type ]]</f>
        <v>5014963448XX LABELS</v>
      </c>
      <c r="P226" s="257">
        <f>YEAR(Table2[[#This Row],[Date ]])</f>
        <v>2025</v>
      </c>
      <c r="Q226" s="257" t="str">
        <f>VLOOKUP(MONTH(Table2[[#This Row],[Date ]]),Months,2,0)</f>
        <v>February</v>
      </c>
      <c r="R226" s="257" t="b">
        <f>COUNTIFS(Table2[Unique],Table2[[#This Row],[Unique]])&gt;1</f>
        <v>0</v>
      </c>
      <c r="S226" s="257">
        <f>IF(Table2[[#This Row],[Status ]]="Solved",1,0)</f>
        <v>1</v>
      </c>
      <c r="T226" s="257">
        <f>IF(Table2[[#This Row],[Status ]]="ongoing",1,0)</f>
        <v>0</v>
      </c>
    </row>
    <row r="227" spans="1:20" x14ac:dyDescent="0.25">
      <c r="A227" s="262">
        <v>5014977728</v>
      </c>
      <c r="B227" s="269" t="str">
        <f>_xlfn.XLOOKUP(Table2[[#This Row],[K&amp;N REF ]],CAT_Details[Tracking Number],CAT_Details[S Ref],,0)</f>
        <v>20250129-S-70404</v>
      </c>
      <c r="C227" s="270">
        <f>_xlfn.XLOOKUP(Table2[[#This Row],[K&amp;N REF ]],CAT_Details[Tracking Number],CAT_Details[TO Ref],,0)</f>
        <v>20250129640458</v>
      </c>
      <c r="D227" s="270" t="str">
        <f>_xlfn.XLOOKUP(Table2[[#This Row],[K&amp;N REF ]],CAT_Details[Tracking Number],CAT_Details[Pickup Customer Name],,0)</f>
        <v>PARKER HANNIFIN ITALY SRL</v>
      </c>
      <c r="E227" s="271" t="str">
        <f>_xlfn.XLOOKUP(Table2[[#This Row],[K&amp;N REF ]],CAT_Details[Tracking Number],CAT_Details[Delivery Country Code],,0)</f>
        <v>GB</v>
      </c>
      <c r="F227" s="271" t="str">
        <f>_xlfn.XLOOKUP(Table2[[#This Row],[TO Ref]],CAT_Details[TO Ref],CAT_Details[Loc],,0)</f>
        <v>OYL1</v>
      </c>
      <c r="G227" s="257" t="s">
        <v>24</v>
      </c>
      <c r="H227" s="257" t="s">
        <v>29</v>
      </c>
      <c r="I227" s="280">
        <v>45693</v>
      </c>
      <c r="J227" s="257" t="s">
        <v>41</v>
      </c>
      <c r="K227" s="257" t="s">
        <v>32</v>
      </c>
      <c r="L227" s="280">
        <v>45693</v>
      </c>
      <c r="M227" s="257" t="str">
        <f>IF(Table2[[#This Row],[Resolve Date]]="","ONGOING","SOLVED")</f>
        <v>SOLVED</v>
      </c>
      <c r="N227" s="258" t="s">
        <v>80</v>
      </c>
      <c r="O227" s="257" t="str">
        <f>Table2[[#This Row],[K&amp;N REF ]]&amp;Table2[[#This Row],[Issue type ]]</f>
        <v>5014977728DAMAGED LABEL</v>
      </c>
      <c r="P227" s="257">
        <f>YEAR(Table2[[#This Row],[Date ]])</f>
        <v>2025</v>
      </c>
      <c r="Q227" s="257" t="str">
        <f>VLOOKUP(MONTH(Table2[[#This Row],[Date ]]),Months,2,0)</f>
        <v>February</v>
      </c>
      <c r="R227" s="257" t="b">
        <f>COUNTIFS(Table2[Unique],Table2[[#This Row],[Unique]])&gt;1</f>
        <v>0</v>
      </c>
      <c r="S227" s="257">
        <f>IF(Table2[[#This Row],[Status ]]="Solved",1,0)</f>
        <v>1</v>
      </c>
      <c r="T227" s="257">
        <f>IF(Table2[[#This Row],[Status ]]="ongoing",1,0)</f>
        <v>0</v>
      </c>
    </row>
    <row r="228" spans="1:20" x14ac:dyDescent="0.25">
      <c r="A228" s="262">
        <v>5014977730</v>
      </c>
      <c r="B228" s="269" t="str">
        <f>_xlfn.XLOOKUP(Table2[[#This Row],[K&amp;N REF ]],CAT_Details[Tracking Number],CAT_Details[S Ref],,0)</f>
        <v>20250129-S-70404</v>
      </c>
      <c r="C228" s="270">
        <f>_xlfn.XLOOKUP(Table2[[#This Row],[K&amp;N REF ]],CAT_Details[Tracking Number],CAT_Details[TO Ref],,0)</f>
        <v>20250129640782</v>
      </c>
      <c r="D228" s="270" t="str">
        <f>_xlfn.XLOOKUP(Table2[[#This Row],[K&amp;N REF ]],CAT_Details[Tracking Number],CAT_Details[Pickup Customer Name],,0)</f>
        <v>PARKER HANNIFIN ITALY SRL</v>
      </c>
      <c r="E228" s="271" t="str">
        <f>_xlfn.XLOOKUP(Table2[[#This Row],[K&amp;N REF ]],CAT_Details[Tracking Number],CAT_Details[Delivery Country Code],,0)</f>
        <v>GB</v>
      </c>
      <c r="F228" s="271" t="str">
        <f>_xlfn.XLOOKUP(Table2[[#This Row],[TO Ref]],CAT_Details[TO Ref],CAT_Details[Loc],,0)</f>
        <v>OYL1</v>
      </c>
      <c r="G228" s="257" t="s">
        <v>24</v>
      </c>
      <c r="H228" s="257" t="s">
        <v>29</v>
      </c>
      <c r="I228" s="280">
        <v>45693</v>
      </c>
      <c r="J228" s="257" t="s">
        <v>41</v>
      </c>
      <c r="K228" s="257" t="s">
        <v>32</v>
      </c>
      <c r="L228" s="280">
        <v>45693</v>
      </c>
      <c r="M228" s="257" t="str">
        <f>IF(Table2[[#This Row],[Resolve Date]]="","ONGOING","SOLVED")</f>
        <v>SOLVED</v>
      </c>
      <c r="N228" s="258" t="s">
        <v>80</v>
      </c>
      <c r="O228" s="257" t="str">
        <f>Table2[[#This Row],[K&amp;N REF ]]&amp;Table2[[#This Row],[Issue type ]]</f>
        <v>5014977730DAMAGED LABEL</v>
      </c>
      <c r="P228" s="257">
        <f>YEAR(Table2[[#This Row],[Date ]])</f>
        <v>2025</v>
      </c>
      <c r="Q228" s="257" t="str">
        <f>VLOOKUP(MONTH(Table2[[#This Row],[Date ]]),Months,2,0)</f>
        <v>February</v>
      </c>
      <c r="R228" s="257" t="b">
        <f>COUNTIFS(Table2[Unique],Table2[[#This Row],[Unique]])&gt;1</f>
        <v>0</v>
      </c>
      <c r="S228" s="257">
        <f>IF(Table2[[#This Row],[Status ]]="Solved",1,0)</f>
        <v>1</v>
      </c>
      <c r="T228" s="257">
        <f>IF(Table2[[#This Row],[Status ]]="ongoing",1,0)</f>
        <v>0</v>
      </c>
    </row>
    <row r="229" spans="1:20" x14ac:dyDescent="0.25">
      <c r="A229" s="262">
        <v>5014948017</v>
      </c>
      <c r="B229" s="269" t="str">
        <f>_xlfn.XLOOKUP(Table2[[#This Row],[K&amp;N REF ]],CAT_Details[Tracking Number],CAT_Details[S Ref],,0)</f>
        <v>20250127-S-70497</v>
      </c>
      <c r="C229" s="270">
        <f>_xlfn.XLOOKUP(Table2[[#This Row],[K&amp;N REF ]],CAT_Details[Tracking Number],CAT_Details[TO Ref],,0)</f>
        <v>20250124637550</v>
      </c>
      <c r="D229" s="270" t="str">
        <f>_xlfn.XLOOKUP(Table2[[#This Row],[K&amp;N REF ]],CAT_Details[Tracking Number],CAT_Details[Pickup Customer Name],,0)</f>
        <v>KONGSBERG AUTOMOTIVE ASA</v>
      </c>
      <c r="E229" s="271" t="str">
        <f>_xlfn.XLOOKUP(Table2[[#This Row],[K&amp;N REF ]],CAT_Details[Tracking Number],CAT_Details[Delivery Country Code],,0)</f>
        <v>GB</v>
      </c>
      <c r="F229" s="271">
        <f>_xlfn.XLOOKUP(Table2[[#This Row],[TO Ref]],CAT_Details[TO Ref],CAT_Details[Loc],,0)</f>
        <v>3402</v>
      </c>
      <c r="G229" s="257" t="s">
        <v>44</v>
      </c>
      <c r="H229" s="257" t="s">
        <v>35</v>
      </c>
      <c r="I229" s="280">
        <v>45693</v>
      </c>
      <c r="J229" s="257" t="s">
        <v>26</v>
      </c>
      <c r="K229" s="257" t="s">
        <v>32</v>
      </c>
      <c r="L229" s="280">
        <v>45694</v>
      </c>
      <c r="M229" s="257" t="str">
        <f>IF(Table2[[#This Row],[Resolve Date]]="","ONGOING","SOLVED")</f>
        <v>SOLVED</v>
      </c>
      <c r="N229" s="258" t="s">
        <v>30</v>
      </c>
      <c r="O229" s="257" t="str">
        <f>Table2[[#This Row],[K&amp;N REF ]]&amp;Table2[[#This Row],[Issue type ]]</f>
        <v>5014948017NO LABELS</v>
      </c>
      <c r="P229" s="257">
        <f>YEAR(Table2[[#This Row],[Date ]])</f>
        <v>2025</v>
      </c>
      <c r="Q229" s="257" t="str">
        <f>VLOOKUP(MONTH(Table2[[#This Row],[Date ]]),Months,2,0)</f>
        <v>February</v>
      </c>
      <c r="R229" s="257" t="b">
        <f>COUNTIFS(Table2[Unique],Table2[[#This Row],[Unique]])&gt;1</f>
        <v>0</v>
      </c>
      <c r="S229" s="257">
        <f>IF(Table2[[#This Row],[Status ]]="Solved",1,0)</f>
        <v>1</v>
      </c>
      <c r="T229" s="257">
        <f>IF(Table2[[#This Row],[Status ]]="ongoing",1,0)</f>
        <v>0</v>
      </c>
    </row>
    <row r="230" spans="1:20" x14ac:dyDescent="0.25">
      <c r="A230" s="262">
        <v>5014977815</v>
      </c>
      <c r="B230" s="269" t="str">
        <f>_xlfn.XLOOKUP(Table2[[#This Row],[K&amp;N REF ]],CAT_Details[Tracking Number],CAT_Details[S Ref],,0)</f>
        <v>20250129-S-70159</v>
      </c>
      <c r="C230" s="270">
        <f>_xlfn.XLOOKUP(Table2[[#This Row],[K&amp;N REF ]],CAT_Details[Tracking Number],CAT_Details[TO Ref],,0)</f>
        <v>20250129640451</v>
      </c>
      <c r="D230" s="270" t="str">
        <f>_xlfn.XLOOKUP(Table2[[#This Row],[K&amp;N REF ]],CAT_Details[Tracking Number],CAT_Details[Pickup Customer Name],,0)</f>
        <v>7R Cityflex Airport Logistics Park</v>
      </c>
      <c r="E230" s="271" t="str">
        <f>_xlfn.XLOOKUP(Table2[[#This Row],[K&amp;N REF ]],CAT_Details[Tracking Number],CAT_Details[Delivery Country Code],,0)</f>
        <v>GB</v>
      </c>
      <c r="F230" s="271" t="str">
        <f>_xlfn.XLOOKUP(Table2[[#This Row],[TO Ref]],CAT_Details[TO Ref],CAT_Details[Loc],,0)</f>
        <v>DX01-L5</v>
      </c>
      <c r="G230" s="257" t="s">
        <v>44</v>
      </c>
      <c r="H230" s="257" t="s">
        <v>25</v>
      </c>
      <c r="I230" s="280">
        <v>45693</v>
      </c>
      <c r="J230" s="257" t="s">
        <v>26</v>
      </c>
      <c r="K230" s="257" t="s">
        <v>50</v>
      </c>
      <c r="L230" s="280">
        <v>45693</v>
      </c>
      <c r="M230" s="257" t="str">
        <f>IF(Table2[[#This Row],[Resolve Date]]="","ONGOING","SOLVED")</f>
        <v>SOLVED</v>
      </c>
      <c r="N230" s="258" t="s">
        <v>81</v>
      </c>
      <c r="O230" s="257" t="str">
        <f>Table2[[#This Row],[K&amp;N REF ]]&amp;Table2[[#This Row],[Issue type ]]</f>
        <v xml:space="preserve">5014977815DAMAGE </v>
      </c>
      <c r="P230" s="257">
        <f>YEAR(Table2[[#This Row],[Date ]])</f>
        <v>2025</v>
      </c>
      <c r="Q230" s="257" t="str">
        <f>VLOOKUP(MONTH(Table2[[#This Row],[Date ]]),Months,2,0)</f>
        <v>February</v>
      </c>
      <c r="R230" s="257" t="b">
        <f>COUNTIFS(Table2[Unique],Table2[[#This Row],[Unique]])&gt;1</f>
        <v>0</v>
      </c>
      <c r="S230" s="257">
        <f>IF(Table2[[#This Row],[Status ]]="Solved",1,0)</f>
        <v>1</v>
      </c>
      <c r="T230" s="257">
        <f>IF(Table2[[#This Row],[Status ]]="ongoing",1,0)</f>
        <v>0</v>
      </c>
    </row>
    <row r="231" spans="1:20" x14ac:dyDescent="0.25">
      <c r="A231" s="262">
        <v>5014963265</v>
      </c>
      <c r="B231" s="269" t="str">
        <f>_xlfn.XLOOKUP(Table2[[#This Row],[K&amp;N REF ]],CAT_Details[Tracking Number],CAT_Details[S Ref],,0)</f>
        <v>20250128-S-70220</v>
      </c>
      <c r="C231" s="270">
        <f>_xlfn.XLOOKUP(Table2[[#This Row],[K&amp;N REF ]],CAT_Details[Tracking Number],CAT_Details[TO Ref],,0)</f>
        <v>20250127638776</v>
      </c>
      <c r="D231" s="270" t="str">
        <f>_xlfn.XLOOKUP(Table2[[#This Row],[K&amp;N REF ]],CAT_Details[Tracking Number],CAT_Details[Pickup Customer Name],,0)</f>
        <v>PEKM KABELTECHNIK S.R.O.</v>
      </c>
      <c r="E231" s="271" t="str">
        <f>_xlfn.XLOOKUP(Table2[[#This Row],[K&amp;N REF ]],CAT_Details[Tracking Number],CAT_Details[Delivery Country Code],,0)</f>
        <v>GB</v>
      </c>
      <c r="F231" s="271" t="str">
        <f>_xlfn.XLOOKUP(Table2[[#This Row],[TO Ref]],CAT_Details[TO Ref],CAT_Details[Loc],,0)</f>
        <v>DX01-L5</v>
      </c>
      <c r="G231" s="257" t="s">
        <v>38</v>
      </c>
      <c r="H231" s="257" t="s">
        <v>42</v>
      </c>
      <c r="I231" s="280">
        <v>45693</v>
      </c>
      <c r="J231" s="257" t="s">
        <v>45</v>
      </c>
      <c r="K231" s="257" t="s">
        <v>27</v>
      </c>
      <c r="L231" s="280">
        <v>45693</v>
      </c>
      <c r="M231" s="257" t="str">
        <f>IF(Table2[[#This Row],[Resolve Date]]="","ONGOING","SOLVED")</f>
        <v>SOLVED</v>
      </c>
      <c r="N231" s="258" t="s">
        <v>82</v>
      </c>
      <c r="O231" s="257" t="str">
        <f>Table2[[#This Row],[K&amp;N REF ]]&amp;Table2[[#This Row],[Issue type ]]</f>
        <v>5014963265AMOUNT</v>
      </c>
      <c r="P231" s="257">
        <f>YEAR(Table2[[#This Row],[Date ]])</f>
        <v>2025</v>
      </c>
      <c r="Q231" s="257" t="str">
        <f>VLOOKUP(MONTH(Table2[[#This Row],[Date ]]),Months,2,0)</f>
        <v>February</v>
      </c>
      <c r="R231" s="257" t="b">
        <f>COUNTIFS(Table2[Unique],Table2[[#This Row],[Unique]])&gt;1</f>
        <v>0</v>
      </c>
      <c r="S231" s="257">
        <f>IF(Table2[[#This Row],[Status ]]="Solved",1,0)</f>
        <v>1</v>
      </c>
      <c r="T231" s="257">
        <f>IF(Table2[[#This Row],[Status ]]="ongoing",1,0)</f>
        <v>0</v>
      </c>
    </row>
    <row r="232" spans="1:20" x14ac:dyDescent="0.25">
      <c r="A232" s="262">
        <v>5014963265</v>
      </c>
      <c r="B232" s="269" t="str">
        <f>_xlfn.XLOOKUP(Table2[[#This Row],[K&amp;N REF ]],CAT_Details[Tracking Number],CAT_Details[S Ref],,0)</f>
        <v>20250128-S-70220</v>
      </c>
      <c r="C232" s="270">
        <f>_xlfn.XLOOKUP(Table2[[#This Row],[K&amp;N REF ]],CAT_Details[Tracking Number],CAT_Details[TO Ref],,0)</f>
        <v>20250127638776</v>
      </c>
      <c r="D232" s="270" t="str">
        <f>_xlfn.XLOOKUP(Table2[[#This Row],[K&amp;N REF ]],CAT_Details[Tracking Number],CAT_Details[Pickup Customer Name],,0)</f>
        <v>PEKM KABELTECHNIK S.R.O.</v>
      </c>
      <c r="E232" s="271" t="str">
        <f>_xlfn.XLOOKUP(Table2[[#This Row],[K&amp;N REF ]],CAT_Details[Tracking Number],CAT_Details[Delivery Country Code],,0)</f>
        <v>GB</v>
      </c>
      <c r="F232" s="271" t="str">
        <f>_xlfn.XLOOKUP(Table2[[#This Row],[TO Ref]],CAT_Details[TO Ref],CAT_Details[Loc],,0)</f>
        <v>DX01-L5</v>
      </c>
      <c r="G232" s="257" t="s">
        <v>38</v>
      </c>
      <c r="H232" s="257" t="s">
        <v>35</v>
      </c>
      <c r="I232" s="280">
        <v>45693</v>
      </c>
      <c r="J232" s="257" t="s">
        <v>26</v>
      </c>
      <c r="K232" s="257" t="s">
        <v>32</v>
      </c>
      <c r="L232" s="280">
        <v>45693</v>
      </c>
      <c r="M232" s="257" t="str">
        <f>IF(Table2[[#This Row],[Resolve Date]]="","ONGOING","SOLVED")</f>
        <v>SOLVED</v>
      </c>
      <c r="N232" s="258" t="s">
        <v>30</v>
      </c>
      <c r="O232" s="257" t="str">
        <f>Table2[[#This Row],[K&amp;N REF ]]&amp;Table2[[#This Row],[Issue type ]]</f>
        <v>5014963265NO LABELS</v>
      </c>
      <c r="P232" s="257">
        <f>YEAR(Table2[[#This Row],[Date ]])</f>
        <v>2025</v>
      </c>
      <c r="Q232" s="257" t="str">
        <f>VLOOKUP(MONTH(Table2[[#This Row],[Date ]]),Months,2,0)</f>
        <v>February</v>
      </c>
      <c r="R232" s="257" t="b">
        <f>COUNTIFS(Table2[Unique],Table2[[#This Row],[Unique]])&gt;1</f>
        <v>0</v>
      </c>
      <c r="S232" s="257">
        <f>IF(Table2[[#This Row],[Status ]]="Solved",1,0)</f>
        <v>1</v>
      </c>
      <c r="T232" s="257">
        <f>IF(Table2[[#This Row],[Status ]]="ongoing",1,0)</f>
        <v>0</v>
      </c>
    </row>
    <row r="233" spans="1:20" x14ac:dyDescent="0.25">
      <c r="A233" s="262">
        <v>5014991830</v>
      </c>
      <c r="B233" s="269" t="str">
        <f>_xlfn.XLOOKUP(Table2[[#This Row],[K&amp;N REF ]],CAT_Details[Tracking Number],CAT_Details[S Ref],,0)</f>
        <v>20250130-S-70226</v>
      </c>
      <c r="C233" s="270">
        <f>_xlfn.XLOOKUP(Table2[[#This Row],[K&amp;N REF ]],CAT_Details[Tracking Number],CAT_Details[TO Ref],,0)</f>
        <v>20250130641297</v>
      </c>
      <c r="D233" s="270" t="str">
        <f>_xlfn.XLOOKUP(Table2[[#This Row],[K&amp;N REF ]],CAT_Details[Tracking Number],CAT_Details[Pickup Customer Name],,0)</f>
        <v>Hasse &amp; Wrede Gmbh</v>
      </c>
      <c r="E233" s="271" t="str">
        <f>_xlfn.XLOOKUP(Table2[[#This Row],[K&amp;N REF ]],CAT_Details[Tracking Number],CAT_Details[Delivery Country Code],,0)</f>
        <v>GB</v>
      </c>
      <c r="F233" s="271" t="str">
        <f>_xlfn.XLOOKUP(Table2[[#This Row],[TO Ref]],CAT_Details[TO Ref],CAT_Details[Loc],,0)</f>
        <v>No Loc</v>
      </c>
      <c r="G233" s="257" t="s">
        <v>34</v>
      </c>
      <c r="H233" s="257" t="s">
        <v>29</v>
      </c>
      <c r="I233" s="280">
        <v>45693</v>
      </c>
      <c r="J233" s="257" t="s">
        <v>26</v>
      </c>
      <c r="K233" s="257" t="s">
        <v>32</v>
      </c>
      <c r="L233" s="280">
        <v>45693</v>
      </c>
      <c r="M233" s="257" t="str">
        <f>IF(Table2[[#This Row],[Resolve Date]]="","ONGOING","SOLVED")</f>
        <v>SOLVED</v>
      </c>
      <c r="N233" s="258" t="s">
        <v>83</v>
      </c>
      <c r="O233" s="257" t="str">
        <f>Table2[[#This Row],[K&amp;N REF ]]&amp;Table2[[#This Row],[Issue type ]]</f>
        <v>5014991830DAMAGED LABEL</v>
      </c>
      <c r="P233" s="257">
        <f>YEAR(Table2[[#This Row],[Date ]])</f>
        <v>2025</v>
      </c>
      <c r="Q233" s="257" t="str">
        <f>VLOOKUP(MONTH(Table2[[#This Row],[Date ]]),Months,2,0)</f>
        <v>February</v>
      </c>
      <c r="R233" s="257" t="b">
        <f>COUNTIFS(Table2[Unique],Table2[[#This Row],[Unique]])&gt;1</f>
        <v>0</v>
      </c>
      <c r="S233" s="257">
        <f>IF(Table2[[#This Row],[Status ]]="Solved",1,0)</f>
        <v>1</v>
      </c>
      <c r="T233" s="257">
        <f>IF(Table2[[#This Row],[Status ]]="ongoing",1,0)</f>
        <v>0</v>
      </c>
    </row>
    <row r="234" spans="1:20" x14ac:dyDescent="0.25">
      <c r="A234" s="262">
        <v>5014991968</v>
      </c>
      <c r="B234" s="269" t="str">
        <f>_xlfn.XLOOKUP(Table2[[#This Row],[K&amp;N REF ]],CAT_Details[Tracking Number],CAT_Details[S Ref],,0)</f>
        <v>20250130-S-70212</v>
      </c>
      <c r="C234" s="270">
        <f>_xlfn.XLOOKUP(Table2[[#This Row],[K&amp;N REF ]],CAT_Details[Tracking Number],CAT_Details[TO Ref],,0)</f>
        <v>20250129641121</v>
      </c>
      <c r="D234" s="270" t="str">
        <f>_xlfn.XLOOKUP(Table2[[#This Row],[K&amp;N REF ]],CAT_Details[Tracking Number],CAT_Details[Pickup Customer Name],,0)</f>
        <v>SRL PROPULSION SOLUTIONS</v>
      </c>
      <c r="E234" s="271" t="str">
        <f>_xlfn.XLOOKUP(Table2[[#This Row],[K&amp;N REF ]],CAT_Details[Tracking Number],CAT_Details[Delivery Country Code],,0)</f>
        <v>GB</v>
      </c>
      <c r="F234" s="271" t="str">
        <f>_xlfn.XLOOKUP(Table2[[#This Row],[TO Ref]],CAT_Details[TO Ref],CAT_Details[Loc],,0)</f>
        <v>DX01-L5</v>
      </c>
      <c r="G234" s="257" t="s">
        <v>24</v>
      </c>
      <c r="H234" s="257" t="s">
        <v>31</v>
      </c>
      <c r="I234" s="280">
        <v>45694</v>
      </c>
      <c r="J234" s="257" t="s">
        <v>26</v>
      </c>
      <c r="K234" s="257" t="s">
        <v>27</v>
      </c>
      <c r="L234" s="280">
        <v>45694</v>
      </c>
      <c r="M234" s="257" t="str">
        <f>IF(Table2[[#This Row],[Resolve Date]]="","ONGOING","SOLVED")</f>
        <v>SOLVED</v>
      </c>
      <c r="N234" s="258" t="s">
        <v>30</v>
      </c>
      <c r="O234" s="257" t="str">
        <f>Table2[[#This Row],[K&amp;N REF ]]&amp;Table2[[#This Row],[Issue type ]]</f>
        <v>5014991968MISSING LABELS ON SOME UNITS</v>
      </c>
      <c r="P234" s="257">
        <f>YEAR(Table2[[#This Row],[Date ]])</f>
        <v>2025</v>
      </c>
      <c r="Q234" s="257" t="str">
        <f>VLOOKUP(MONTH(Table2[[#This Row],[Date ]]),Months,2,0)</f>
        <v>February</v>
      </c>
      <c r="R234" s="257" t="b">
        <f>COUNTIFS(Table2[Unique],Table2[[#This Row],[Unique]])&gt;1</f>
        <v>0</v>
      </c>
      <c r="S234" s="257">
        <f>IF(Table2[[#This Row],[Status ]]="Solved",1,0)</f>
        <v>1</v>
      </c>
      <c r="T234" s="257">
        <f>IF(Table2[[#This Row],[Status ]]="ongoing",1,0)</f>
        <v>0</v>
      </c>
    </row>
    <row r="235" spans="1:20" x14ac:dyDescent="0.25">
      <c r="A235" s="262">
        <v>5015007483</v>
      </c>
      <c r="B235" s="269" t="str">
        <f>_xlfn.XLOOKUP(Table2[[#This Row],[K&amp;N REF ]],CAT_Details[Tracking Number],CAT_Details[S Ref],,0)</f>
        <v>20250131-S-70290</v>
      </c>
      <c r="C235" s="270">
        <f>_xlfn.XLOOKUP(Table2[[#This Row],[K&amp;N REF ]],CAT_Details[Tracking Number],CAT_Details[TO Ref],,0)</f>
        <v>20250130641695</v>
      </c>
      <c r="D235" s="270" t="str">
        <f>_xlfn.XLOOKUP(Table2[[#This Row],[K&amp;N REF ]],CAT_Details[Tracking Number],CAT_Details[Pickup Customer Name],,0)</f>
        <v>CNH INDUSTRIAL ITALIA SPA</v>
      </c>
      <c r="E235" s="271" t="str">
        <f>_xlfn.XLOOKUP(Table2[[#This Row],[K&amp;N REF ]],CAT_Details[Tracking Number],CAT_Details[Delivery Country Code],,0)</f>
        <v>GB</v>
      </c>
      <c r="F235" s="271" t="str">
        <f>_xlfn.XLOOKUP(Table2[[#This Row],[TO Ref]],CAT_Details[TO Ref],CAT_Details[Loc],,0)</f>
        <v>No Loc</v>
      </c>
      <c r="G235" s="257" t="s">
        <v>24</v>
      </c>
      <c r="H235" s="257" t="s">
        <v>35</v>
      </c>
      <c r="I235" s="280">
        <v>45694</v>
      </c>
      <c r="J235" s="257" t="s">
        <v>26</v>
      </c>
      <c r="K235" s="257" t="s">
        <v>32</v>
      </c>
      <c r="L235" s="280">
        <v>45694</v>
      </c>
      <c r="M235" s="257" t="str">
        <f>IF(Table2[[#This Row],[Resolve Date]]="","ONGOING","SOLVED")</f>
        <v>SOLVED</v>
      </c>
      <c r="N235" s="258" t="s">
        <v>30</v>
      </c>
      <c r="O235" s="257" t="str">
        <f>Table2[[#This Row],[K&amp;N REF ]]&amp;Table2[[#This Row],[Issue type ]]</f>
        <v>5015007483NO LABELS</v>
      </c>
      <c r="P235" s="257">
        <f>YEAR(Table2[[#This Row],[Date ]])</f>
        <v>2025</v>
      </c>
      <c r="Q235" s="257" t="str">
        <f>VLOOKUP(MONTH(Table2[[#This Row],[Date ]]),Months,2,0)</f>
        <v>February</v>
      </c>
      <c r="R235" s="257" t="b">
        <f>COUNTIFS(Table2[Unique],Table2[[#This Row],[Unique]])&gt;1</f>
        <v>0</v>
      </c>
      <c r="S235" s="257">
        <f>IF(Table2[[#This Row],[Status ]]="Solved",1,0)</f>
        <v>1</v>
      </c>
      <c r="T235" s="257">
        <f>IF(Table2[[#This Row],[Status ]]="ongoing",1,0)</f>
        <v>0</v>
      </c>
    </row>
    <row r="236" spans="1:20" x14ac:dyDescent="0.25">
      <c r="A236" s="262">
        <v>5014963171</v>
      </c>
      <c r="B236" s="269" t="str">
        <f>_xlfn.XLOOKUP(Table2[[#This Row],[K&amp;N REF ]],CAT_Details[Tracking Number],CAT_Details[S Ref],,0)</f>
        <v>20250128-S-70263</v>
      </c>
      <c r="C236" s="270">
        <f>_xlfn.XLOOKUP(Table2[[#This Row],[K&amp;N REF ]],CAT_Details[Tracking Number],CAT_Details[TO Ref],,0)</f>
        <v>20250127638206</v>
      </c>
      <c r="D236" s="270" t="str">
        <f>_xlfn.XLOOKUP(Table2[[#This Row],[K&amp;N REF ]],CAT_Details[Tracking Number],CAT_Details[Pickup Customer Name],,0)</f>
        <v>TRIDON CLAMP PRODUCTS SP Z O O</v>
      </c>
      <c r="E236" s="271" t="str">
        <f>_xlfn.XLOOKUP(Table2[[#This Row],[K&amp;N REF ]],CAT_Details[Tracking Number],CAT_Details[Delivery Country Code],,0)</f>
        <v>GB</v>
      </c>
      <c r="F236" s="271" t="str">
        <f>_xlfn.XLOOKUP(Table2[[#This Row],[TO Ref]],CAT_Details[TO Ref],CAT_Details[Loc],,0)</f>
        <v>OYL1</v>
      </c>
      <c r="G236" s="257" t="s">
        <v>44</v>
      </c>
      <c r="H236" s="257" t="s">
        <v>49</v>
      </c>
      <c r="I236" s="280">
        <v>45694</v>
      </c>
      <c r="J236" s="257" t="s">
        <v>26</v>
      </c>
      <c r="K236" s="257" t="s">
        <v>32</v>
      </c>
      <c r="L236" s="280">
        <v>45694</v>
      </c>
      <c r="M236" s="257" t="str">
        <f>IF(Table2[[#This Row],[Resolve Date]]="","ONGOING","SOLVED")</f>
        <v>SOLVED</v>
      </c>
      <c r="N236" s="258" t="s">
        <v>30</v>
      </c>
      <c r="O236" s="257" t="str">
        <f>Table2[[#This Row],[K&amp;N REF ]]&amp;Table2[[#This Row],[Issue type ]]</f>
        <v>5014963171XX LABELS</v>
      </c>
      <c r="P236" s="257">
        <f>YEAR(Table2[[#This Row],[Date ]])</f>
        <v>2025</v>
      </c>
      <c r="Q236" s="257" t="str">
        <f>VLOOKUP(MONTH(Table2[[#This Row],[Date ]]),Months,2,0)</f>
        <v>February</v>
      </c>
      <c r="R236" s="257" t="b">
        <f>COUNTIFS(Table2[Unique],Table2[[#This Row],[Unique]])&gt;1</f>
        <v>0</v>
      </c>
      <c r="S236" s="257">
        <f>IF(Table2[[#This Row],[Status ]]="Solved",1,0)</f>
        <v>1</v>
      </c>
      <c r="T236" s="257">
        <f>IF(Table2[[#This Row],[Status ]]="ongoing",1,0)</f>
        <v>0</v>
      </c>
    </row>
    <row r="237" spans="1:20" x14ac:dyDescent="0.25">
      <c r="A237" s="262">
        <v>5014991801</v>
      </c>
      <c r="B237" s="269" t="str">
        <f>_xlfn.XLOOKUP(Table2[[#This Row],[K&amp;N REF ]],CAT_Details[Tracking Number],CAT_Details[S Ref],,0)</f>
        <v>20250130-S-70248</v>
      </c>
      <c r="C237" s="270">
        <f>_xlfn.XLOOKUP(Table2[[#This Row],[K&amp;N REF ]],CAT_Details[Tracking Number],CAT_Details[TO Ref],,0)</f>
        <v>20250127638352</v>
      </c>
      <c r="D237" s="270" t="str">
        <f>_xlfn.XLOOKUP(Table2[[#This Row],[K&amp;N REF ]],CAT_Details[Tracking Number],CAT_Details[Pickup Customer Name],,0)</f>
        <v>Hydac Fluidtechnik</v>
      </c>
      <c r="E237" s="271" t="str">
        <f>_xlfn.XLOOKUP(Table2[[#This Row],[K&amp;N REF ]],CAT_Details[Tracking Number],CAT_Details[Delivery Country Code],,0)</f>
        <v>GB</v>
      </c>
      <c r="F237" s="271">
        <f>_xlfn.XLOOKUP(Table2[[#This Row],[TO Ref]],CAT_Details[TO Ref],CAT_Details[Loc],,0)</f>
        <v>3402</v>
      </c>
      <c r="G237" s="257" t="s">
        <v>34</v>
      </c>
      <c r="H237" s="257" t="s">
        <v>40</v>
      </c>
      <c r="I237" s="280">
        <v>45694</v>
      </c>
      <c r="J237" s="257" t="s">
        <v>26</v>
      </c>
      <c r="K237" s="257" t="s">
        <v>32</v>
      </c>
      <c r="L237" s="280">
        <v>45694</v>
      </c>
      <c r="M237" s="257" t="str">
        <f>IF(Table2[[#This Row],[Resolve Date]]="","ONGOING","SOLVED")</f>
        <v>SOLVED</v>
      </c>
      <c r="N237" s="258" t="s">
        <v>58</v>
      </c>
      <c r="O237" s="257" t="str">
        <f>Table2[[#This Row],[K&amp;N REF ]]&amp;Table2[[#This Row],[Issue type ]]</f>
        <v xml:space="preserve">5014991801INCORRECT LABELS </v>
      </c>
      <c r="P237" s="257">
        <f>YEAR(Table2[[#This Row],[Date ]])</f>
        <v>2025</v>
      </c>
      <c r="Q237" s="257" t="str">
        <f>VLOOKUP(MONTH(Table2[[#This Row],[Date ]]),Months,2,0)</f>
        <v>February</v>
      </c>
      <c r="R237" s="257" t="b">
        <f>COUNTIFS(Table2[Unique],Table2[[#This Row],[Unique]])&gt;1</f>
        <v>0</v>
      </c>
      <c r="S237" s="257">
        <f>IF(Table2[[#This Row],[Status ]]="Solved",1,0)</f>
        <v>1</v>
      </c>
      <c r="T237" s="257">
        <f>IF(Table2[[#This Row],[Status ]]="ongoing",1,0)</f>
        <v>0</v>
      </c>
    </row>
    <row r="238" spans="1:20" x14ac:dyDescent="0.25">
      <c r="A238" s="262">
        <v>5014991778</v>
      </c>
      <c r="B238" s="269" t="str">
        <f>_xlfn.XLOOKUP(Table2[[#This Row],[K&amp;N REF ]],CAT_Details[Tracking Number],CAT_Details[S Ref],,0)</f>
        <v>20250130-S-70232</v>
      </c>
      <c r="C238" s="270">
        <f>_xlfn.XLOOKUP(Table2[[#This Row],[K&amp;N REF ]],CAT_Details[Tracking Number],CAT_Details[TO Ref],,0)</f>
        <v>20250127638884</v>
      </c>
      <c r="D238" s="270" t="str">
        <f>_xlfn.XLOOKUP(Table2[[#This Row],[K&amp;N REF ]],CAT_Details[Tracking Number],CAT_Details[Pickup Customer Name],,0)</f>
        <v>HYDAC SERVICE GMBH</v>
      </c>
      <c r="E238" s="271" t="str">
        <f>_xlfn.XLOOKUP(Table2[[#This Row],[K&amp;N REF ]],CAT_Details[Tracking Number],CAT_Details[Delivery Country Code],,0)</f>
        <v>GB</v>
      </c>
      <c r="F238" s="271" t="str">
        <f>_xlfn.XLOOKUP(Table2[[#This Row],[TO Ref]],CAT_Details[TO Ref],CAT_Details[Loc],,0)</f>
        <v>U2-L5</v>
      </c>
      <c r="G238" s="257" t="s">
        <v>34</v>
      </c>
      <c r="H238" s="257" t="s">
        <v>40</v>
      </c>
      <c r="I238" s="280">
        <v>45694</v>
      </c>
      <c r="J238" s="257" t="s">
        <v>26</v>
      </c>
      <c r="K238" s="257" t="s">
        <v>32</v>
      </c>
      <c r="L238" s="280">
        <v>45694</v>
      </c>
      <c r="M238" s="257" t="str">
        <f>IF(Table2[[#This Row],[Resolve Date]]="","ONGOING","SOLVED")</f>
        <v>SOLVED</v>
      </c>
      <c r="N238" s="258" t="s">
        <v>84</v>
      </c>
      <c r="O238" s="257" t="str">
        <f>Table2[[#This Row],[K&amp;N REF ]]&amp;Table2[[#This Row],[Issue type ]]</f>
        <v xml:space="preserve">5014991778INCORRECT LABELS </v>
      </c>
      <c r="P238" s="257">
        <f>YEAR(Table2[[#This Row],[Date ]])</f>
        <v>2025</v>
      </c>
      <c r="Q238" s="257" t="str">
        <f>VLOOKUP(MONTH(Table2[[#This Row],[Date ]]),Months,2,0)</f>
        <v>February</v>
      </c>
      <c r="R238" s="257" t="b">
        <f>COUNTIFS(Table2[Unique],Table2[[#This Row],[Unique]])&gt;1</f>
        <v>0</v>
      </c>
      <c r="S238" s="257">
        <f>IF(Table2[[#This Row],[Status ]]="Solved",1,0)</f>
        <v>1</v>
      </c>
      <c r="T238" s="257">
        <f>IF(Table2[[#This Row],[Status ]]="ongoing",1,0)</f>
        <v>0</v>
      </c>
    </row>
    <row r="239" spans="1:20" x14ac:dyDescent="0.25">
      <c r="A239" s="262">
        <v>5015007053</v>
      </c>
      <c r="B239" s="269" t="str">
        <f>_xlfn.XLOOKUP(Table2[[#This Row],[K&amp;N REF ]],CAT_Details[Tracking Number],CAT_Details[S Ref],,0)</f>
        <v>20250131-S-70301</v>
      </c>
      <c r="C239" s="270">
        <f>_xlfn.XLOOKUP(Table2[[#This Row],[K&amp;N REF ]],CAT_Details[Tracking Number],CAT_Details[TO Ref],,0)</f>
        <v>20250129640774</v>
      </c>
      <c r="D239" s="270" t="str">
        <f>_xlfn.XLOOKUP(Table2[[#This Row],[K&amp;N REF ]],CAT_Details[Tracking Number],CAT_Details[Pickup Customer Name],,0)</f>
        <v>ALC ALLGEMEINESLOGISTIK CENTER</v>
      </c>
      <c r="E239" s="271" t="str">
        <f>_xlfn.XLOOKUP(Table2[[#This Row],[K&amp;N REF ]],CAT_Details[Tracking Number],CAT_Details[Delivery Country Code],,0)</f>
        <v>GB</v>
      </c>
      <c r="F239" s="271" t="str">
        <f>_xlfn.XLOOKUP(Table2[[#This Row],[TO Ref]],CAT_Details[TO Ref],CAT_Details[Loc],,0)</f>
        <v>OYL1</v>
      </c>
      <c r="G239" s="257" t="s">
        <v>34</v>
      </c>
      <c r="H239" s="257" t="s">
        <v>40</v>
      </c>
      <c r="I239" s="280">
        <v>45694</v>
      </c>
      <c r="J239" s="257" t="s">
        <v>26</v>
      </c>
      <c r="K239" s="257" t="s">
        <v>32</v>
      </c>
      <c r="L239" s="280">
        <v>45694</v>
      </c>
      <c r="M239" s="257" t="str">
        <f>IF(Table2[[#This Row],[Resolve Date]]="","ONGOING","SOLVED")</f>
        <v>SOLVED</v>
      </c>
      <c r="N239" s="258" t="s">
        <v>84</v>
      </c>
      <c r="O239" s="257" t="str">
        <f>Table2[[#This Row],[K&amp;N REF ]]&amp;Table2[[#This Row],[Issue type ]]</f>
        <v xml:space="preserve">5015007053INCORRECT LABELS </v>
      </c>
      <c r="P239" s="257">
        <f>YEAR(Table2[[#This Row],[Date ]])</f>
        <v>2025</v>
      </c>
      <c r="Q239" s="257" t="str">
        <f>VLOOKUP(MONTH(Table2[[#This Row],[Date ]]),Months,2,0)</f>
        <v>February</v>
      </c>
      <c r="R239" s="257" t="b">
        <f>COUNTIFS(Table2[Unique],Table2[[#This Row],[Unique]])&gt;1</f>
        <v>0</v>
      </c>
      <c r="S239" s="257">
        <f>IF(Table2[[#This Row],[Status ]]="Solved",1,0)</f>
        <v>1</v>
      </c>
      <c r="T239" s="257">
        <f>IF(Table2[[#This Row],[Status ]]="ongoing",1,0)</f>
        <v>0</v>
      </c>
    </row>
    <row r="240" spans="1:20" x14ac:dyDescent="0.25">
      <c r="A240" s="262">
        <v>5014991875</v>
      </c>
      <c r="B240" s="269" t="str">
        <f>_xlfn.XLOOKUP(Table2[[#This Row],[K&amp;N REF ]],CAT_Details[Tracking Number],CAT_Details[S Ref],,0)</f>
        <v>20250130-S-70229</v>
      </c>
      <c r="C240" s="270">
        <f>_xlfn.XLOOKUP(Table2[[#This Row],[K&amp;N REF ]],CAT_Details[Tracking Number],CAT_Details[TO Ref],,0)</f>
        <v>20250130641405</v>
      </c>
      <c r="D240" s="270" t="str">
        <f>_xlfn.XLOOKUP(Table2[[#This Row],[K&amp;N REF ]],CAT_Details[Tracking Number],CAT_Details[Pickup Customer Name],,0)</f>
        <v>KUEHNE + NAGEL AG AND CO. KG</v>
      </c>
      <c r="E240" s="271" t="str">
        <f>_xlfn.XLOOKUP(Table2[[#This Row],[K&amp;N REF ]],CAT_Details[Tracking Number],CAT_Details[Delivery Country Code],,0)</f>
        <v>GB</v>
      </c>
      <c r="F240" s="271">
        <f>_xlfn.XLOOKUP(Table2[[#This Row],[TO Ref]],CAT_Details[TO Ref],CAT_Details[Loc],,0)</f>
        <v>3402</v>
      </c>
      <c r="G240" s="257" t="s">
        <v>34</v>
      </c>
      <c r="H240" s="257" t="s">
        <v>29</v>
      </c>
      <c r="I240" s="280">
        <v>45694</v>
      </c>
      <c r="J240" s="257" t="s">
        <v>26</v>
      </c>
      <c r="K240" s="257" t="s">
        <v>32</v>
      </c>
      <c r="L240" s="280">
        <v>45694</v>
      </c>
      <c r="M240" s="257" t="str">
        <f>IF(Table2[[#This Row],[Resolve Date]]="","ONGOING","SOLVED")</f>
        <v>SOLVED</v>
      </c>
      <c r="N240" s="258" t="s">
        <v>30</v>
      </c>
      <c r="O240" s="257" t="str">
        <f>Table2[[#This Row],[K&amp;N REF ]]&amp;Table2[[#This Row],[Issue type ]]</f>
        <v>5014991875DAMAGED LABEL</v>
      </c>
      <c r="P240" s="257">
        <f>YEAR(Table2[[#This Row],[Date ]])</f>
        <v>2025</v>
      </c>
      <c r="Q240" s="257" t="str">
        <f>VLOOKUP(MONTH(Table2[[#This Row],[Date ]]),Months,2,0)</f>
        <v>February</v>
      </c>
      <c r="R240" s="257" t="b">
        <f>COUNTIFS(Table2[Unique],Table2[[#This Row],[Unique]])&gt;1</f>
        <v>0</v>
      </c>
      <c r="S240" s="257">
        <f>IF(Table2[[#This Row],[Status ]]="Solved",1,0)</f>
        <v>1</v>
      </c>
      <c r="T240" s="257">
        <f>IF(Table2[[#This Row],[Status ]]="ongoing",1,0)</f>
        <v>0</v>
      </c>
    </row>
    <row r="241" spans="1:20" x14ac:dyDescent="0.25">
      <c r="A241" s="262">
        <v>5014991751</v>
      </c>
      <c r="B241" s="269" t="str">
        <f>_xlfn.XLOOKUP(Table2[[#This Row],[K&amp;N REF ]],CAT_Details[Tracking Number],CAT_Details[S Ref],,0)</f>
        <v>20250130-S-70246</v>
      </c>
      <c r="C241" s="270">
        <f>_xlfn.XLOOKUP(Table2[[#This Row],[K&amp;N REF ]],CAT_Details[Tracking Number],CAT_Details[TO Ref],,0)</f>
        <v>20250130641471</v>
      </c>
      <c r="D241" s="270" t="str">
        <f>_xlfn.XLOOKUP(Table2[[#This Row],[K&amp;N REF ]],CAT_Details[Tracking Number],CAT_Details[Pickup Customer Name],,0)</f>
        <v>ROBERT BOSCH GMBH CENTRAL WHS</v>
      </c>
      <c r="E241" s="271" t="str">
        <f>_xlfn.XLOOKUP(Table2[[#This Row],[K&amp;N REF ]],CAT_Details[Tracking Number],CAT_Details[Delivery Country Code],,0)</f>
        <v>GB</v>
      </c>
      <c r="F241" s="271" t="str">
        <f>_xlfn.XLOOKUP(Table2[[#This Row],[TO Ref]],CAT_Details[TO Ref],CAT_Details[Loc],,0)</f>
        <v>DX01-L5</v>
      </c>
      <c r="G241" s="257" t="s">
        <v>34</v>
      </c>
      <c r="H241" s="257" t="s">
        <v>35</v>
      </c>
      <c r="I241" s="280">
        <v>45694</v>
      </c>
      <c r="J241" s="257" t="s">
        <v>26</v>
      </c>
      <c r="K241" s="257" t="s">
        <v>32</v>
      </c>
      <c r="L241" s="280">
        <v>45694</v>
      </c>
      <c r="M241" s="257" t="str">
        <f>IF(Table2[[#This Row],[Resolve Date]]="","ONGOING","SOLVED")</f>
        <v>SOLVED</v>
      </c>
      <c r="N241" s="258" t="s">
        <v>30</v>
      </c>
      <c r="O241" s="257" t="str">
        <f>Table2[[#This Row],[K&amp;N REF ]]&amp;Table2[[#This Row],[Issue type ]]</f>
        <v>5014991751NO LABELS</v>
      </c>
      <c r="P241" s="257">
        <f>YEAR(Table2[[#This Row],[Date ]])</f>
        <v>2025</v>
      </c>
      <c r="Q241" s="257" t="str">
        <f>VLOOKUP(MONTH(Table2[[#This Row],[Date ]]),Months,2,0)</f>
        <v>February</v>
      </c>
      <c r="R241" s="257" t="b">
        <f>COUNTIFS(Table2[Unique],Table2[[#This Row],[Unique]])&gt;1</f>
        <v>0</v>
      </c>
      <c r="S241" s="257">
        <f>IF(Table2[[#This Row],[Status ]]="Solved",1,0)</f>
        <v>1</v>
      </c>
      <c r="T241" s="257">
        <f>IF(Table2[[#This Row],[Status ]]="ongoing",1,0)</f>
        <v>0</v>
      </c>
    </row>
    <row r="242" spans="1:20" x14ac:dyDescent="0.25">
      <c r="A242" s="262">
        <v>5014991840</v>
      </c>
      <c r="B242" s="269" t="str">
        <f>_xlfn.XLOOKUP(Table2[[#This Row],[K&amp;N REF ]],CAT_Details[Tracking Number],CAT_Details[S Ref],,0)</f>
        <v>20250130-S-70535</v>
      </c>
      <c r="C242" s="270">
        <f>_xlfn.XLOOKUP(Table2[[#This Row],[K&amp;N REF ]],CAT_Details[Tracking Number],CAT_Details[TO Ref],,0)</f>
        <v>20250130641853</v>
      </c>
      <c r="D242" s="270" t="str">
        <f>_xlfn.XLOOKUP(Table2[[#This Row],[K&amp;N REF ]],CAT_Details[Tracking Number],CAT_Details[Pickup Customer Name],,0)</f>
        <v>SENSATA TECHNOLOGIES GERMANY GMBH</v>
      </c>
      <c r="E242" s="271" t="str">
        <f>_xlfn.XLOOKUP(Table2[[#This Row],[K&amp;N REF ]],CAT_Details[Tracking Number],CAT_Details[Delivery Country Code],,0)</f>
        <v>GB</v>
      </c>
      <c r="F242" s="271" t="str">
        <f>_xlfn.XLOOKUP(Table2[[#This Row],[TO Ref]],CAT_Details[TO Ref],CAT_Details[Loc],,0)</f>
        <v>DX01-L5</v>
      </c>
      <c r="G242" s="257" t="s">
        <v>34</v>
      </c>
      <c r="H242" s="257" t="s">
        <v>35</v>
      </c>
      <c r="I242" s="280">
        <v>45694</v>
      </c>
      <c r="J242" s="257" t="s">
        <v>26</v>
      </c>
      <c r="K242" s="257" t="s">
        <v>32</v>
      </c>
      <c r="L242" s="280">
        <v>45694</v>
      </c>
      <c r="M242" s="257" t="str">
        <f>IF(Table2[[#This Row],[Resolve Date]]="","ONGOING","SOLVED")</f>
        <v>SOLVED</v>
      </c>
      <c r="N242" s="258" t="s">
        <v>30</v>
      </c>
      <c r="O242" s="257" t="str">
        <f>Table2[[#This Row],[K&amp;N REF ]]&amp;Table2[[#This Row],[Issue type ]]</f>
        <v>5014991840NO LABELS</v>
      </c>
      <c r="P242" s="257">
        <f>YEAR(Table2[[#This Row],[Date ]])</f>
        <v>2025</v>
      </c>
      <c r="Q242" s="257" t="str">
        <f>VLOOKUP(MONTH(Table2[[#This Row],[Date ]]),Months,2,0)</f>
        <v>February</v>
      </c>
      <c r="R242" s="257" t="b">
        <f>COUNTIFS(Table2[Unique],Table2[[#This Row],[Unique]])&gt;1</f>
        <v>0</v>
      </c>
      <c r="S242" s="257">
        <f>IF(Table2[[#This Row],[Status ]]="Solved",1,0)</f>
        <v>1</v>
      </c>
      <c r="T242" s="257">
        <f>IF(Table2[[#This Row],[Status ]]="ongoing",1,0)</f>
        <v>0</v>
      </c>
    </row>
    <row r="243" spans="1:20" x14ac:dyDescent="0.25">
      <c r="A243" s="262">
        <v>5015007126</v>
      </c>
      <c r="B243" s="269" t="str">
        <f>_xlfn.XLOOKUP(Table2[[#This Row],[K&amp;N REF ]],CAT_Details[Tracking Number],CAT_Details[S Ref],,0)</f>
        <v>20250131-S-70303</v>
      </c>
      <c r="C243" s="270">
        <f>_xlfn.XLOOKUP(Table2[[#This Row],[K&amp;N REF ]],CAT_Details[Tracking Number],CAT_Details[TO Ref],,0)</f>
        <v>20250131642323</v>
      </c>
      <c r="D243" s="270" t="str">
        <f>_xlfn.XLOOKUP(Table2[[#This Row],[K&amp;N REF ]],CAT_Details[Tracking Number],CAT_Details[Pickup Customer Name],,0)</f>
        <v>BOSCH REXROTH AG</v>
      </c>
      <c r="E243" s="271" t="str">
        <f>_xlfn.XLOOKUP(Table2[[#This Row],[K&amp;N REF ]],CAT_Details[Tracking Number],CAT_Details[Delivery Country Code],,0)</f>
        <v>GB</v>
      </c>
      <c r="F243" s="271" t="str">
        <f>_xlfn.XLOOKUP(Table2[[#This Row],[TO Ref]],CAT_Details[TO Ref],CAT_Details[Loc],,0)</f>
        <v>OYL1</v>
      </c>
      <c r="G243" s="257" t="s">
        <v>34</v>
      </c>
      <c r="H243" s="257" t="s">
        <v>35</v>
      </c>
      <c r="I243" s="280">
        <v>45694</v>
      </c>
      <c r="J243" s="257" t="s">
        <v>26</v>
      </c>
      <c r="K243" s="257" t="s">
        <v>32</v>
      </c>
      <c r="L243" s="280">
        <v>45694</v>
      </c>
      <c r="M243" s="257" t="str">
        <f>IF(Table2[[#This Row],[Resolve Date]]="","ONGOING","SOLVED")</f>
        <v>SOLVED</v>
      </c>
      <c r="N243" s="258" t="s">
        <v>30</v>
      </c>
      <c r="O243" s="257" t="str">
        <f>Table2[[#This Row],[K&amp;N REF ]]&amp;Table2[[#This Row],[Issue type ]]</f>
        <v>5015007126NO LABELS</v>
      </c>
      <c r="P243" s="257">
        <f>YEAR(Table2[[#This Row],[Date ]])</f>
        <v>2025</v>
      </c>
      <c r="Q243" s="257" t="str">
        <f>VLOOKUP(MONTH(Table2[[#This Row],[Date ]]),Months,2,0)</f>
        <v>February</v>
      </c>
      <c r="R243" s="257" t="b">
        <f>COUNTIFS(Table2[Unique],Table2[[#This Row],[Unique]])&gt;1</f>
        <v>0</v>
      </c>
      <c r="S243" s="257">
        <f>IF(Table2[[#This Row],[Status ]]="Solved",1,0)</f>
        <v>1</v>
      </c>
      <c r="T243" s="257">
        <f>IF(Table2[[#This Row],[Status ]]="ongoing",1,0)</f>
        <v>0</v>
      </c>
    </row>
    <row r="244" spans="1:20" x14ac:dyDescent="0.25">
      <c r="A244" s="262">
        <v>5014991867</v>
      </c>
      <c r="B244" s="269" t="str">
        <f>_xlfn.XLOOKUP(Table2[[#This Row],[K&amp;N REF ]],CAT_Details[Tracking Number],CAT_Details[S Ref],,0)</f>
        <v>20250130-S-70221</v>
      </c>
      <c r="C244" s="270">
        <f>_xlfn.XLOOKUP(Table2[[#This Row],[K&amp;N REF ]],CAT_Details[Tracking Number],CAT_Details[TO Ref],,0)</f>
        <v>20250129640361</v>
      </c>
      <c r="D244" s="270" t="str">
        <f>_xlfn.XLOOKUP(Table2[[#This Row],[K&amp;N REF ]],CAT_Details[Tracking Number],CAT_Details[Pickup Customer Name],,0)</f>
        <v>GEFCO VITROLLES</v>
      </c>
      <c r="E244" s="271" t="str">
        <f>_xlfn.XLOOKUP(Table2[[#This Row],[K&amp;N REF ]],CAT_Details[Tracking Number],CAT_Details[Delivery Country Code],,0)</f>
        <v>GB</v>
      </c>
      <c r="F244" s="271" t="str">
        <f>_xlfn.XLOOKUP(Table2[[#This Row],[TO Ref]],CAT_Details[TO Ref],CAT_Details[Loc],,0)</f>
        <v>MY02</v>
      </c>
      <c r="G244" s="257" t="s">
        <v>36</v>
      </c>
      <c r="H244" s="257" t="s">
        <v>35</v>
      </c>
      <c r="I244" s="280">
        <v>45694</v>
      </c>
      <c r="J244" s="257" t="s">
        <v>26</v>
      </c>
      <c r="K244" s="257" t="s">
        <v>32</v>
      </c>
      <c r="L244" s="280">
        <v>45694</v>
      </c>
      <c r="M244" s="257" t="str">
        <f>IF(Table2[[#This Row],[Resolve Date]]="","ONGOING","SOLVED")</f>
        <v>SOLVED</v>
      </c>
      <c r="N244" s="258" t="s">
        <v>30</v>
      </c>
      <c r="O244" s="257" t="str">
        <f>Table2[[#This Row],[K&amp;N REF ]]&amp;Table2[[#This Row],[Issue type ]]</f>
        <v>5014991867NO LABELS</v>
      </c>
      <c r="P244" s="257">
        <f>YEAR(Table2[[#This Row],[Date ]])</f>
        <v>2025</v>
      </c>
      <c r="Q244" s="257" t="str">
        <f>VLOOKUP(MONTH(Table2[[#This Row],[Date ]]),Months,2,0)</f>
        <v>February</v>
      </c>
      <c r="R244" s="257" t="b">
        <f>COUNTIFS(Table2[Unique],Table2[[#This Row],[Unique]])&gt;1</f>
        <v>0</v>
      </c>
      <c r="S244" s="257">
        <f>IF(Table2[[#This Row],[Status ]]="Solved",1,0)</f>
        <v>1</v>
      </c>
      <c r="T244" s="257">
        <f>IF(Table2[[#This Row],[Status ]]="ongoing",1,0)</f>
        <v>0</v>
      </c>
    </row>
    <row r="245" spans="1:20" x14ac:dyDescent="0.25">
      <c r="A245" s="262">
        <v>5014991871</v>
      </c>
      <c r="B245" s="269" t="str">
        <f>_xlfn.XLOOKUP(Table2[[#This Row],[K&amp;N REF ]],CAT_Details[Tracking Number],CAT_Details[S Ref],,0)</f>
        <v>20250130-S-70221</v>
      </c>
      <c r="C245" s="270">
        <f>_xlfn.XLOOKUP(Table2[[#This Row],[K&amp;N REF ]],CAT_Details[Tracking Number],CAT_Details[TO Ref],,0)</f>
        <v>20250129640365</v>
      </c>
      <c r="D245" s="270" t="str">
        <f>_xlfn.XLOOKUP(Table2[[#This Row],[K&amp;N REF ]],CAT_Details[Tracking Number],CAT_Details[Pickup Customer Name],,0)</f>
        <v>GEFCO VITROLLES</v>
      </c>
      <c r="E245" s="271" t="str">
        <f>_xlfn.XLOOKUP(Table2[[#This Row],[K&amp;N REF ]],CAT_Details[Tracking Number],CAT_Details[Delivery Country Code],,0)</f>
        <v>GB</v>
      </c>
      <c r="F245" s="271" t="str">
        <f>_xlfn.XLOOKUP(Table2[[#This Row],[TO Ref]],CAT_Details[TO Ref],CAT_Details[Loc],,0)</f>
        <v>MY02</v>
      </c>
      <c r="G245" s="257" t="s">
        <v>36</v>
      </c>
      <c r="H245" s="257" t="s">
        <v>35</v>
      </c>
      <c r="I245" s="280">
        <v>45694</v>
      </c>
      <c r="J245" s="257" t="s">
        <v>26</v>
      </c>
      <c r="K245" s="257" t="s">
        <v>32</v>
      </c>
      <c r="L245" s="280">
        <v>45694</v>
      </c>
      <c r="M245" s="257" t="str">
        <f>IF(Table2[[#This Row],[Resolve Date]]="","ONGOING","SOLVED")</f>
        <v>SOLVED</v>
      </c>
      <c r="N245" s="258" t="s">
        <v>30</v>
      </c>
      <c r="O245" s="257" t="str">
        <f>Table2[[#This Row],[K&amp;N REF ]]&amp;Table2[[#This Row],[Issue type ]]</f>
        <v>5014991871NO LABELS</v>
      </c>
      <c r="P245" s="257">
        <f>YEAR(Table2[[#This Row],[Date ]])</f>
        <v>2025</v>
      </c>
      <c r="Q245" s="257" t="str">
        <f>VLOOKUP(MONTH(Table2[[#This Row],[Date ]]),Months,2,0)</f>
        <v>February</v>
      </c>
      <c r="R245" s="257" t="b">
        <f>COUNTIFS(Table2[Unique],Table2[[#This Row],[Unique]])&gt;1</f>
        <v>0</v>
      </c>
      <c r="S245" s="257">
        <f>IF(Table2[[#This Row],[Status ]]="Solved",1,0)</f>
        <v>1</v>
      </c>
      <c r="T245" s="257">
        <f>IF(Table2[[#This Row],[Status ]]="ongoing",1,0)</f>
        <v>0</v>
      </c>
    </row>
    <row r="246" spans="1:20" x14ac:dyDescent="0.25">
      <c r="A246" s="262">
        <v>5014991870</v>
      </c>
      <c r="B246" s="269" t="str">
        <f>_xlfn.XLOOKUP(Table2[[#This Row],[K&amp;N REF ]],CAT_Details[Tracking Number],CAT_Details[S Ref],,0)</f>
        <v>20250130-S-70221</v>
      </c>
      <c r="C246" s="270">
        <f>_xlfn.XLOOKUP(Table2[[#This Row],[K&amp;N REF ]],CAT_Details[Tracking Number],CAT_Details[TO Ref],,0)</f>
        <v>20250129640368</v>
      </c>
      <c r="D246" s="270" t="str">
        <f>_xlfn.XLOOKUP(Table2[[#This Row],[K&amp;N REF ]],CAT_Details[Tracking Number],CAT_Details[Pickup Customer Name],,0)</f>
        <v>GEFCO VITROLLES</v>
      </c>
      <c r="E246" s="271" t="str">
        <f>_xlfn.XLOOKUP(Table2[[#This Row],[K&amp;N REF ]],CAT_Details[Tracking Number],CAT_Details[Delivery Country Code],,0)</f>
        <v>GB</v>
      </c>
      <c r="F246" s="271" t="str">
        <f>_xlfn.XLOOKUP(Table2[[#This Row],[TO Ref]],CAT_Details[TO Ref],CAT_Details[Loc],,0)</f>
        <v>MY02</v>
      </c>
      <c r="G246" s="257" t="s">
        <v>36</v>
      </c>
      <c r="H246" s="257" t="s">
        <v>35</v>
      </c>
      <c r="I246" s="280">
        <v>45694</v>
      </c>
      <c r="J246" s="257" t="s">
        <v>26</v>
      </c>
      <c r="K246" s="257" t="s">
        <v>32</v>
      </c>
      <c r="L246" s="280">
        <v>45694</v>
      </c>
      <c r="M246" s="257" t="str">
        <f>IF(Table2[[#This Row],[Resolve Date]]="","ONGOING","SOLVED")</f>
        <v>SOLVED</v>
      </c>
      <c r="N246" s="258" t="s">
        <v>30</v>
      </c>
      <c r="O246" s="257" t="str">
        <f>Table2[[#This Row],[K&amp;N REF ]]&amp;Table2[[#This Row],[Issue type ]]</f>
        <v>5014991870NO LABELS</v>
      </c>
      <c r="P246" s="257">
        <f>YEAR(Table2[[#This Row],[Date ]])</f>
        <v>2025</v>
      </c>
      <c r="Q246" s="257" t="str">
        <f>VLOOKUP(MONTH(Table2[[#This Row],[Date ]]),Months,2,0)</f>
        <v>February</v>
      </c>
      <c r="R246" s="257" t="b">
        <f>COUNTIFS(Table2[Unique],Table2[[#This Row],[Unique]])&gt;1</f>
        <v>0</v>
      </c>
      <c r="S246" s="257">
        <f>IF(Table2[[#This Row],[Status ]]="Solved",1,0)</f>
        <v>1</v>
      </c>
      <c r="T246" s="257">
        <f>IF(Table2[[#This Row],[Status ]]="ongoing",1,0)</f>
        <v>0</v>
      </c>
    </row>
    <row r="247" spans="1:20" x14ac:dyDescent="0.25">
      <c r="A247" s="262">
        <v>5014991863</v>
      </c>
      <c r="B247" s="269" t="str">
        <f>_xlfn.XLOOKUP(Table2[[#This Row],[K&amp;N REF ]],CAT_Details[Tracking Number],CAT_Details[S Ref],,0)</f>
        <v>20250130-S-70221</v>
      </c>
      <c r="C247" s="270">
        <f>_xlfn.XLOOKUP(Table2[[#This Row],[K&amp;N REF ]],CAT_Details[Tracking Number],CAT_Details[TO Ref],,0)</f>
        <v>20250129640374</v>
      </c>
      <c r="D247" s="270" t="str">
        <f>_xlfn.XLOOKUP(Table2[[#This Row],[K&amp;N REF ]],CAT_Details[Tracking Number],CAT_Details[Pickup Customer Name],,0)</f>
        <v>GEFCO VITROLLES</v>
      </c>
      <c r="E247" s="271" t="str">
        <f>_xlfn.XLOOKUP(Table2[[#This Row],[K&amp;N REF ]],CAT_Details[Tracking Number],CAT_Details[Delivery Country Code],,0)</f>
        <v>GB</v>
      </c>
      <c r="F247" s="271" t="str">
        <f>_xlfn.XLOOKUP(Table2[[#This Row],[TO Ref]],CAT_Details[TO Ref],CAT_Details[Loc],,0)</f>
        <v>MY02</v>
      </c>
      <c r="G247" s="257" t="s">
        <v>36</v>
      </c>
      <c r="H247" s="257" t="s">
        <v>35</v>
      </c>
      <c r="I247" s="280">
        <v>45694</v>
      </c>
      <c r="J247" s="257" t="s">
        <v>26</v>
      </c>
      <c r="K247" s="257" t="s">
        <v>32</v>
      </c>
      <c r="L247" s="280">
        <v>45694</v>
      </c>
      <c r="M247" s="257" t="str">
        <f>IF(Table2[[#This Row],[Resolve Date]]="","ONGOING","SOLVED")</f>
        <v>SOLVED</v>
      </c>
      <c r="N247" s="258" t="s">
        <v>30</v>
      </c>
      <c r="O247" s="257" t="str">
        <f>Table2[[#This Row],[K&amp;N REF ]]&amp;Table2[[#This Row],[Issue type ]]</f>
        <v>5014991863NO LABELS</v>
      </c>
      <c r="P247" s="257">
        <f>YEAR(Table2[[#This Row],[Date ]])</f>
        <v>2025</v>
      </c>
      <c r="Q247" s="257" t="str">
        <f>VLOOKUP(MONTH(Table2[[#This Row],[Date ]]),Months,2,0)</f>
        <v>February</v>
      </c>
      <c r="R247" s="257" t="b">
        <f>COUNTIFS(Table2[Unique],Table2[[#This Row],[Unique]])&gt;1</f>
        <v>0</v>
      </c>
      <c r="S247" s="257">
        <f>IF(Table2[[#This Row],[Status ]]="Solved",1,0)</f>
        <v>1</v>
      </c>
      <c r="T247" s="257">
        <f>IF(Table2[[#This Row],[Status ]]="ongoing",1,0)</f>
        <v>0</v>
      </c>
    </row>
    <row r="248" spans="1:20" x14ac:dyDescent="0.25">
      <c r="A248" s="262">
        <v>5015021320</v>
      </c>
      <c r="B248" s="269" t="str">
        <f>_xlfn.XLOOKUP(Table2[[#This Row],[K&amp;N REF ]],CAT_Details[Tracking Number],CAT_Details[S Ref],,0)</f>
        <v>20250203-S-70163</v>
      </c>
      <c r="C248" s="270">
        <f>_xlfn.XLOOKUP(Table2[[#This Row],[K&amp;N REF ]],CAT_Details[Tracking Number],CAT_Details[TO Ref],,0)</f>
        <v>20250129640228</v>
      </c>
      <c r="D248" s="270" t="str">
        <f>_xlfn.XLOOKUP(Table2[[#This Row],[K&amp;N REF ]],CAT_Details[Tracking Number],CAT_Details[Pickup Customer Name],,0)</f>
        <v>ADEMIS</v>
      </c>
      <c r="E248" s="271" t="str">
        <f>_xlfn.XLOOKUP(Table2[[#This Row],[K&amp;N REF ]],CAT_Details[Tracking Number],CAT_Details[Delivery Country Code],,0)</f>
        <v>GB</v>
      </c>
      <c r="F248" s="271" t="str">
        <f>_xlfn.XLOOKUP(Table2[[#This Row],[TO Ref]],CAT_Details[TO Ref],CAT_Details[Loc],,0)</f>
        <v>OYL1</v>
      </c>
      <c r="G248" s="257" t="s">
        <v>36</v>
      </c>
      <c r="H248" s="257" t="s">
        <v>49</v>
      </c>
      <c r="I248" s="280">
        <v>45694</v>
      </c>
      <c r="J248" s="257" t="s">
        <v>41</v>
      </c>
      <c r="K248" s="257" t="s">
        <v>32</v>
      </c>
      <c r="L248" s="280">
        <v>45712</v>
      </c>
      <c r="M248" s="257" t="str">
        <f>IF(Table2[[#This Row],[Resolve Date]]="","ONGOING","SOLVED")</f>
        <v>SOLVED</v>
      </c>
      <c r="N248" s="258" t="s">
        <v>30</v>
      </c>
      <c r="O248" s="257" t="str">
        <f>Table2[[#This Row],[K&amp;N REF ]]&amp;Table2[[#This Row],[Issue type ]]</f>
        <v>5015021320XX LABELS</v>
      </c>
      <c r="P248" s="257">
        <f>YEAR(Table2[[#This Row],[Date ]])</f>
        <v>2025</v>
      </c>
      <c r="Q248" s="257" t="str">
        <f>VLOOKUP(MONTH(Table2[[#This Row],[Date ]]),Months,2,0)</f>
        <v>February</v>
      </c>
      <c r="R248" s="257" t="b">
        <f>COUNTIFS(Table2[Unique],Table2[[#This Row],[Unique]])&gt;1</f>
        <v>0</v>
      </c>
      <c r="S248" s="257">
        <f>IF(Table2[[#This Row],[Status ]]="Solved",1,0)</f>
        <v>1</v>
      </c>
      <c r="T248" s="257">
        <f>IF(Table2[[#This Row],[Status ]]="ongoing",1,0)</f>
        <v>0</v>
      </c>
    </row>
    <row r="249" spans="1:20" x14ac:dyDescent="0.25">
      <c r="A249" s="262">
        <v>5015028519</v>
      </c>
      <c r="B249" s="269" t="str">
        <f>_xlfn.XLOOKUP(Table2[[#This Row],[K&amp;N REF ]],CAT_Details[Tracking Number],CAT_Details[S Ref],,0)</f>
        <v>20250205-S-70023</v>
      </c>
      <c r="C249" s="270">
        <f>_xlfn.XLOOKUP(Table2[[#This Row],[K&amp;N REF ]],CAT_Details[Tracking Number],CAT_Details[TO Ref],,0)</f>
        <v>20250205645442</v>
      </c>
      <c r="D249" s="270" t="str">
        <f>_xlfn.XLOOKUP(Table2[[#This Row],[K&amp;N REF ]],CAT_Details[Tracking Number],CAT_Details[Pickup Customer Name],,0)</f>
        <v>ADEMIS</v>
      </c>
      <c r="E249" s="271" t="str">
        <f>_xlfn.XLOOKUP(Table2[[#This Row],[K&amp;N REF ]],CAT_Details[Tracking Number],CAT_Details[Delivery Country Code],,0)</f>
        <v>GB</v>
      </c>
      <c r="F249" s="271" t="str">
        <f>_xlfn.XLOOKUP(Table2[[#This Row],[TO Ref]],CAT_Details[TO Ref],CAT_Details[Loc],,0)</f>
        <v>OYL1</v>
      </c>
      <c r="G249" s="257" t="s">
        <v>36</v>
      </c>
      <c r="H249" s="257" t="s">
        <v>35</v>
      </c>
      <c r="I249" s="280">
        <v>45694</v>
      </c>
      <c r="J249" s="257" t="s">
        <v>41</v>
      </c>
      <c r="K249" s="257" t="s">
        <v>32</v>
      </c>
      <c r="L249" s="280">
        <v>45694</v>
      </c>
      <c r="M249" s="257" t="str">
        <f>IF(Table2[[#This Row],[Resolve Date]]="","ONGOING","SOLVED")</f>
        <v>SOLVED</v>
      </c>
      <c r="N249" s="258" t="s">
        <v>30</v>
      </c>
      <c r="O249" s="257" t="str">
        <f>Table2[[#This Row],[K&amp;N REF ]]&amp;Table2[[#This Row],[Issue type ]]</f>
        <v>5015028519NO LABELS</v>
      </c>
      <c r="P249" s="257">
        <f>YEAR(Table2[[#This Row],[Date ]])</f>
        <v>2025</v>
      </c>
      <c r="Q249" s="257" t="str">
        <f>VLOOKUP(MONTH(Table2[[#This Row],[Date ]]),Months,2,0)</f>
        <v>February</v>
      </c>
      <c r="R249" s="257" t="b">
        <f>COUNTIFS(Table2[Unique],Table2[[#This Row],[Unique]])&gt;1</f>
        <v>0</v>
      </c>
      <c r="S249" s="257">
        <f>IF(Table2[[#This Row],[Status ]]="Solved",1,0)</f>
        <v>1</v>
      </c>
      <c r="T249" s="257">
        <f>IF(Table2[[#This Row],[Status ]]="ongoing",1,0)</f>
        <v>0</v>
      </c>
    </row>
    <row r="250" spans="1:20" x14ac:dyDescent="0.25">
      <c r="A250" s="262">
        <v>5015007306</v>
      </c>
      <c r="B250" s="269" t="str">
        <f>_xlfn.XLOOKUP(Table2[[#This Row],[K&amp;N REF ]],CAT_Details[Tracking Number],CAT_Details[S Ref],,0)</f>
        <v>20250131-S-70573</v>
      </c>
      <c r="C250" s="270">
        <f>_xlfn.XLOOKUP(Table2[[#This Row],[K&amp;N REF ]],CAT_Details[Tracking Number],CAT_Details[TO Ref],,0)</f>
        <v>20250131643037</v>
      </c>
      <c r="D250" s="270" t="str">
        <f>_xlfn.XLOOKUP(Table2[[#This Row],[K&amp;N REF ]],CAT_Details[Tracking Number],CAT_Details[Pickup Customer Name],,0)</f>
        <v>Sbe - V.Ar.Vit.Spa</v>
      </c>
      <c r="E250" s="271" t="str">
        <f>_xlfn.XLOOKUP(Table2[[#This Row],[K&amp;N REF ]],CAT_Details[Tracking Number],CAT_Details[Delivery Country Code],,0)</f>
        <v>GB</v>
      </c>
      <c r="F250" s="271" t="str">
        <f>_xlfn.XLOOKUP(Table2[[#This Row],[TO Ref]],CAT_Details[TO Ref],CAT_Details[Loc],,0)</f>
        <v>OYL1</v>
      </c>
      <c r="G250" s="257" t="s">
        <v>24</v>
      </c>
      <c r="H250" s="257" t="s">
        <v>35</v>
      </c>
      <c r="I250" s="280">
        <v>45695</v>
      </c>
      <c r="J250" s="257" t="s">
        <v>26</v>
      </c>
      <c r="K250" s="257" t="s">
        <v>32</v>
      </c>
      <c r="L250" s="280">
        <v>45695</v>
      </c>
      <c r="M250" s="257" t="str">
        <f>IF(Table2[[#This Row],[Resolve Date]]="","ONGOING","SOLVED")</f>
        <v>SOLVED</v>
      </c>
      <c r="N250" s="258" t="s">
        <v>30</v>
      </c>
      <c r="O250" s="257" t="str">
        <f>Table2[[#This Row],[K&amp;N REF ]]&amp;Table2[[#This Row],[Issue type ]]</f>
        <v>5015007306NO LABELS</v>
      </c>
      <c r="P250" s="257">
        <f>YEAR(Table2[[#This Row],[Date ]])</f>
        <v>2025</v>
      </c>
      <c r="Q250" s="257" t="str">
        <f>VLOOKUP(MONTH(Table2[[#This Row],[Date ]]),Months,2,0)</f>
        <v>February</v>
      </c>
      <c r="R250" s="257" t="b">
        <f>COUNTIFS(Table2[Unique],Table2[[#This Row],[Unique]])&gt;1</f>
        <v>0</v>
      </c>
      <c r="S250" s="257">
        <f>IF(Table2[[#This Row],[Status ]]="Solved",1,0)</f>
        <v>1</v>
      </c>
      <c r="T250" s="257">
        <f>IF(Table2[[#This Row],[Status ]]="ongoing",1,0)</f>
        <v>0</v>
      </c>
    </row>
    <row r="251" spans="1:20" x14ac:dyDescent="0.25">
      <c r="A251" s="262">
        <v>5014847676</v>
      </c>
      <c r="B251" s="269" t="str">
        <f>_xlfn.XLOOKUP(Table2[[#This Row],[K&amp;N REF ]],CAT_Details[Tracking Number],CAT_Details[S Ref],,0)</f>
        <v>20250116-S-70229</v>
      </c>
      <c r="C251" s="270">
        <f>_xlfn.XLOOKUP(Table2[[#This Row],[K&amp;N REF ]],CAT_Details[Tracking Number],CAT_Details[TO Ref],,0)</f>
        <v>20250116631329</v>
      </c>
      <c r="D251" s="270" t="str">
        <f>_xlfn.XLOOKUP(Table2[[#This Row],[K&amp;N REF ]],CAT_Details[Tracking Number],CAT_Details[Pickup Customer Name],,0)</f>
        <v>Nordic Lights Ltd</v>
      </c>
      <c r="E251" s="271" t="str">
        <f>_xlfn.XLOOKUP(Table2[[#This Row],[K&amp;N REF ]],CAT_Details[Tracking Number],CAT_Details[Delivery Country Code],,0)</f>
        <v>GB</v>
      </c>
      <c r="F251" s="271">
        <f>_xlfn.XLOOKUP(Table2[[#This Row],[TO Ref]],CAT_Details[TO Ref],CAT_Details[Loc],,0)</f>
        <v>3402</v>
      </c>
      <c r="G251" s="257" t="s">
        <v>44</v>
      </c>
      <c r="H251" s="257" t="s">
        <v>42</v>
      </c>
      <c r="I251" s="280">
        <v>45695</v>
      </c>
      <c r="J251" s="257" t="s">
        <v>45</v>
      </c>
      <c r="K251" s="257" t="s">
        <v>27</v>
      </c>
      <c r="L251" s="280">
        <v>45695</v>
      </c>
      <c r="M251" s="257" t="str">
        <f>IF(Table2[[#This Row],[Resolve Date]]="","ONGOING","SOLVED")</f>
        <v>SOLVED</v>
      </c>
      <c r="N251" s="258" t="s">
        <v>85</v>
      </c>
      <c r="O251" s="257" t="str">
        <f>Table2[[#This Row],[K&amp;N REF ]]&amp;Table2[[#This Row],[Issue type ]]</f>
        <v>5014847676AMOUNT</v>
      </c>
      <c r="P251" s="257">
        <f>YEAR(Table2[[#This Row],[Date ]])</f>
        <v>2025</v>
      </c>
      <c r="Q251" s="257" t="str">
        <f>VLOOKUP(MONTH(Table2[[#This Row],[Date ]]),Months,2,0)</f>
        <v>February</v>
      </c>
      <c r="R251" s="257" t="b">
        <f>COUNTIFS(Table2[Unique],Table2[[#This Row],[Unique]])&gt;1</f>
        <v>0</v>
      </c>
      <c r="S251" s="257">
        <f>IF(Table2[[#This Row],[Status ]]="Solved",1,0)</f>
        <v>1</v>
      </c>
      <c r="T251" s="257">
        <f>IF(Table2[[#This Row],[Status ]]="ongoing",1,0)</f>
        <v>0</v>
      </c>
    </row>
    <row r="252" spans="1:20" x14ac:dyDescent="0.25">
      <c r="A252" s="262">
        <v>5014847676</v>
      </c>
      <c r="B252" s="269" t="str">
        <f>_xlfn.XLOOKUP(Table2[[#This Row],[K&amp;N REF ]],CAT_Details[Tracking Number],CAT_Details[S Ref],,0)</f>
        <v>20250116-S-70229</v>
      </c>
      <c r="C252" s="270">
        <f>_xlfn.XLOOKUP(Table2[[#This Row],[K&amp;N REF ]],CAT_Details[Tracking Number],CAT_Details[TO Ref],,0)</f>
        <v>20250116631329</v>
      </c>
      <c r="D252" s="270" t="str">
        <f>_xlfn.XLOOKUP(Table2[[#This Row],[K&amp;N REF ]],CAT_Details[Tracking Number],CAT_Details[Pickup Customer Name],,0)</f>
        <v>Nordic Lights Ltd</v>
      </c>
      <c r="E252" s="271" t="str">
        <f>_xlfn.XLOOKUP(Table2[[#This Row],[K&amp;N REF ]],CAT_Details[Tracking Number],CAT_Details[Delivery Country Code],,0)</f>
        <v>GB</v>
      </c>
      <c r="F252" s="271">
        <f>_xlfn.XLOOKUP(Table2[[#This Row],[TO Ref]],CAT_Details[TO Ref],CAT_Details[Loc],,0)</f>
        <v>3402</v>
      </c>
      <c r="G252" s="257" t="s">
        <v>44</v>
      </c>
      <c r="H252" s="257" t="s">
        <v>31</v>
      </c>
      <c r="I252" s="280">
        <v>45695</v>
      </c>
      <c r="J252" s="257" t="s">
        <v>41</v>
      </c>
      <c r="K252" s="257" t="s">
        <v>32</v>
      </c>
      <c r="L252" s="280">
        <v>45695</v>
      </c>
      <c r="M252" s="257" t="str">
        <f>IF(Table2[[#This Row],[Resolve Date]]="","ONGOING","SOLVED")</f>
        <v>SOLVED</v>
      </c>
      <c r="N252" s="258" t="s">
        <v>30</v>
      </c>
      <c r="O252" s="257" t="str">
        <f>Table2[[#This Row],[K&amp;N REF ]]&amp;Table2[[#This Row],[Issue type ]]</f>
        <v>5014847676MISSING LABELS ON SOME UNITS</v>
      </c>
      <c r="P252" s="257">
        <f>YEAR(Table2[[#This Row],[Date ]])</f>
        <v>2025</v>
      </c>
      <c r="Q252" s="257" t="str">
        <f>VLOOKUP(MONTH(Table2[[#This Row],[Date ]]),Months,2,0)</f>
        <v>February</v>
      </c>
      <c r="R252" s="257" t="b">
        <f>COUNTIFS(Table2[Unique],Table2[[#This Row],[Unique]])&gt;1</f>
        <v>0</v>
      </c>
      <c r="S252" s="257">
        <f>IF(Table2[[#This Row],[Status ]]="Solved",1,0)</f>
        <v>1</v>
      </c>
      <c r="T252" s="257">
        <f>IF(Table2[[#This Row],[Status ]]="ongoing",1,0)</f>
        <v>0</v>
      </c>
    </row>
    <row r="253" spans="1:20" x14ac:dyDescent="0.25">
      <c r="A253" s="262">
        <v>5015021887</v>
      </c>
      <c r="B253" s="269" t="str">
        <f>_xlfn.XLOOKUP(Table2[[#This Row],[K&amp;N REF ]],CAT_Details[Tracking Number],CAT_Details[S Ref],,0)</f>
        <v>20250203-S-70184</v>
      </c>
      <c r="C253" s="270">
        <f>_xlfn.XLOOKUP(Table2[[#This Row],[K&amp;N REF ]],CAT_Details[Tracking Number],CAT_Details[TO Ref],,0)</f>
        <v>20250128639520</v>
      </c>
      <c r="D253" s="270" t="str">
        <f>_xlfn.XLOOKUP(Table2[[#This Row],[K&amp;N REF ]],CAT_Details[Tracking Number],CAT_Details[Pickup Customer Name],,0)</f>
        <v>Wurth Elektronik Ics Gmbh &amp; Co. Kg</v>
      </c>
      <c r="E253" s="271" t="str">
        <f>_xlfn.XLOOKUP(Table2[[#This Row],[K&amp;N REF ]],CAT_Details[Tracking Number],CAT_Details[Delivery Country Code],,0)</f>
        <v>GB</v>
      </c>
      <c r="F253" s="271">
        <f>_xlfn.XLOOKUP(Table2[[#This Row],[TO Ref]],CAT_Details[TO Ref],CAT_Details[Loc],,0)</f>
        <v>3402</v>
      </c>
      <c r="G253" s="257" t="s">
        <v>34</v>
      </c>
      <c r="H253" s="257" t="s">
        <v>29</v>
      </c>
      <c r="I253" s="280">
        <v>45695</v>
      </c>
      <c r="J253" s="257" t="s">
        <v>26</v>
      </c>
      <c r="K253" s="257" t="s">
        <v>32</v>
      </c>
      <c r="L253" s="280">
        <v>45695</v>
      </c>
      <c r="M253" s="257" t="str">
        <f>IF(Table2[[#This Row],[Resolve Date]]="","ONGOING","SOLVED")</f>
        <v>SOLVED</v>
      </c>
      <c r="N253" s="258" t="s">
        <v>86</v>
      </c>
      <c r="O253" s="257" t="str">
        <f>Table2[[#This Row],[K&amp;N REF ]]&amp;Table2[[#This Row],[Issue type ]]</f>
        <v>5015021887DAMAGED LABEL</v>
      </c>
      <c r="P253" s="257">
        <f>YEAR(Table2[[#This Row],[Date ]])</f>
        <v>2025</v>
      </c>
      <c r="Q253" s="257" t="str">
        <f>VLOOKUP(MONTH(Table2[[#This Row],[Date ]]),Months,2,0)</f>
        <v>February</v>
      </c>
      <c r="R253" s="257" t="b">
        <f>COUNTIFS(Table2[Unique],Table2[[#This Row],[Unique]])&gt;1</f>
        <v>0</v>
      </c>
      <c r="S253" s="257">
        <f>IF(Table2[[#This Row],[Status ]]="Solved",1,0)</f>
        <v>1</v>
      </c>
      <c r="T253" s="257">
        <f>IF(Table2[[#This Row],[Status ]]="ongoing",1,0)</f>
        <v>0</v>
      </c>
    </row>
    <row r="254" spans="1:20" x14ac:dyDescent="0.25">
      <c r="A254" s="262">
        <v>5015007202</v>
      </c>
      <c r="B254" s="269" t="str">
        <f>_xlfn.XLOOKUP(Table2[[#This Row],[K&amp;N REF ]],CAT_Details[Tracking Number],CAT_Details[S Ref],,0)</f>
        <v>20250131-S-70299</v>
      </c>
      <c r="C254" s="270">
        <f>_xlfn.XLOOKUP(Table2[[#This Row],[K&amp;N REF ]],CAT_Details[Tracking Number],CAT_Details[TO Ref],,0)</f>
        <v>20250130641780</v>
      </c>
      <c r="D254" s="270" t="str">
        <f>_xlfn.XLOOKUP(Table2[[#This Row],[K&amp;N REF ]],CAT_Details[Tracking Number],CAT_Details[Pickup Customer Name],,0)</f>
        <v>Mahle Behr Berga GmbH</v>
      </c>
      <c r="E254" s="271" t="str">
        <f>_xlfn.XLOOKUP(Table2[[#This Row],[K&amp;N REF ]],CAT_Details[Tracking Number],CAT_Details[Delivery Country Code],,0)</f>
        <v>GB</v>
      </c>
      <c r="F254" s="271" t="str">
        <f>_xlfn.XLOOKUP(Table2[[#This Row],[TO Ref]],CAT_Details[TO Ref],CAT_Details[Loc],,0)</f>
        <v>No Loc</v>
      </c>
      <c r="G254" s="257" t="s">
        <v>34</v>
      </c>
      <c r="H254" s="257" t="s">
        <v>25</v>
      </c>
      <c r="I254" s="280">
        <v>45695</v>
      </c>
      <c r="J254" s="257" t="s">
        <v>26</v>
      </c>
      <c r="K254" s="257" t="s">
        <v>32</v>
      </c>
      <c r="L254" s="280">
        <v>45695</v>
      </c>
      <c r="M254" s="257" t="str">
        <f>IF(Table2[[#This Row],[Resolve Date]]="","ONGOING","SOLVED")</f>
        <v>SOLVED</v>
      </c>
      <c r="N254" s="258" t="s">
        <v>58</v>
      </c>
      <c r="O254" s="257" t="str">
        <f>Table2[[#This Row],[K&amp;N REF ]]&amp;Table2[[#This Row],[Issue type ]]</f>
        <v xml:space="preserve">5015007202DAMAGE </v>
      </c>
      <c r="P254" s="257">
        <f>YEAR(Table2[[#This Row],[Date ]])</f>
        <v>2025</v>
      </c>
      <c r="Q254" s="257" t="str">
        <f>VLOOKUP(MONTH(Table2[[#This Row],[Date ]]),Months,2,0)</f>
        <v>February</v>
      </c>
      <c r="R254" s="257" t="b">
        <f>COUNTIFS(Table2[Unique],Table2[[#This Row],[Unique]])&gt;1</f>
        <v>0</v>
      </c>
      <c r="S254" s="257">
        <f>IF(Table2[[#This Row],[Status ]]="Solved",1,0)</f>
        <v>1</v>
      </c>
      <c r="T254" s="257">
        <f>IF(Table2[[#This Row],[Status ]]="ongoing",1,0)</f>
        <v>0</v>
      </c>
    </row>
    <row r="255" spans="1:20" x14ac:dyDescent="0.25">
      <c r="A255" s="262">
        <v>5015022071</v>
      </c>
      <c r="B255" s="269" t="str">
        <f>_xlfn.XLOOKUP(Table2[[#This Row],[K&amp;N REF ]],CAT_Details[Tracking Number],CAT_Details[S Ref],,0)</f>
        <v>20250203-S-70181</v>
      </c>
      <c r="C255" s="270">
        <f>_xlfn.XLOOKUP(Table2[[#This Row],[K&amp;N REF ]],CAT_Details[Tracking Number],CAT_Details[TO Ref],,0)</f>
        <v>20250131642424</v>
      </c>
      <c r="D255" s="270" t="str">
        <f>_xlfn.XLOOKUP(Table2[[#This Row],[K&amp;N REF ]],CAT_Details[Tracking Number],CAT_Details[Pickup Customer Name],,0)</f>
        <v>ROBERT BOSCH GMBH CENTRAL WHS</v>
      </c>
      <c r="E255" s="271" t="str">
        <f>_xlfn.XLOOKUP(Table2[[#This Row],[K&amp;N REF ]],CAT_Details[Tracking Number],CAT_Details[Delivery Country Code],,0)</f>
        <v>GB</v>
      </c>
      <c r="F255" s="271" t="str">
        <f>_xlfn.XLOOKUP(Table2[[#This Row],[TO Ref]],CAT_Details[TO Ref],CAT_Details[Loc],,0)</f>
        <v>DX01-L5</v>
      </c>
      <c r="G255" s="257" t="s">
        <v>34</v>
      </c>
      <c r="H255" s="257" t="s">
        <v>35</v>
      </c>
      <c r="I255" s="280">
        <v>45695</v>
      </c>
      <c r="J255" s="257" t="s">
        <v>26</v>
      </c>
      <c r="K255" s="257" t="s">
        <v>32</v>
      </c>
      <c r="L255" s="280">
        <v>45695</v>
      </c>
      <c r="M255" s="257" t="str">
        <f>IF(Table2[[#This Row],[Resolve Date]]="","ONGOING","SOLVED")</f>
        <v>SOLVED</v>
      </c>
      <c r="N255" s="258" t="s">
        <v>30</v>
      </c>
      <c r="O255" s="257" t="str">
        <f>Table2[[#This Row],[K&amp;N REF ]]&amp;Table2[[#This Row],[Issue type ]]</f>
        <v>5015022071NO LABELS</v>
      </c>
      <c r="P255" s="257">
        <f>YEAR(Table2[[#This Row],[Date ]])</f>
        <v>2025</v>
      </c>
      <c r="Q255" s="257" t="str">
        <f>VLOOKUP(MONTH(Table2[[#This Row],[Date ]]),Months,2,0)</f>
        <v>February</v>
      </c>
      <c r="R255" s="257" t="b">
        <f>COUNTIFS(Table2[Unique],Table2[[#This Row],[Unique]])&gt;1</f>
        <v>0</v>
      </c>
      <c r="S255" s="257">
        <f>IF(Table2[[#This Row],[Status ]]="Solved",1,0)</f>
        <v>1</v>
      </c>
      <c r="T255" s="257">
        <f>IF(Table2[[#This Row],[Status ]]="ongoing",1,0)</f>
        <v>0</v>
      </c>
    </row>
    <row r="256" spans="1:20" x14ac:dyDescent="0.25">
      <c r="A256" s="262">
        <v>5015021403</v>
      </c>
      <c r="B256" s="269" t="str">
        <f>_xlfn.XLOOKUP(Table2[[#This Row],[K&amp;N REF ]],CAT_Details[Tracking Number],CAT_Details[S Ref],,0)</f>
        <v>20250131-S-70602</v>
      </c>
      <c r="C256" s="270">
        <f>_xlfn.XLOOKUP(Table2[[#This Row],[K&amp;N REF ]],CAT_Details[Tracking Number],CAT_Details[TO Ref],,0)</f>
        <v>20250131642640</v>
      </c>
      <c r="D256" s="270" t="str">
        <f>_xlfn.XLOOKUP(Table2[[#This Row],[K&amp;N REF ]],CAT_Details[Tracking Number],CAT_Details[Pickup Customer Name],,0)</f>
        <v>Elring Klinger Ag</v>
      </c>
      <c r="E256" s="271" t="str">
        <f>_xlfn.XLOOKUP(Table2[[#This Row],[K&amp;N REF ]],CAT_Details[Tracking Number],CAT_Details[Delivery Country Code],,0)</f>
        <v>GB</v>
      </c>
      <c r="F256" s="271" t="str">
        <f>_xlfn.XLOOKUP(Table2[[#This Row],[TO Ref]],CAT_Details[TO Ref],CAT_Details[Loc],,0)</f>
        <v>DX01-L5</v>
      </c>
      <c r="G256" s="257" t="s">
        <v>34</v>
      </c>
      <c r="H256" s="257" t="s">
        <v>29</v>
      </c>
      <c r="I256" s="280">
        <v>45695</v>
      </c>
      <c r="J256" s="257" t="s">
        <v>26</v>
      </c>
      <c r="K256" s="257" t="s">
        <v>32</v>
      </c>
      <c r="L256" s="280">
        <v>45695</v>
      </c>
      <c r="M256" s="257" t="str">
        <f>IF(Table2[[#This Row],[Resolve Date]]="","ONGOING","SOLVED")</f>
        <v>SOLVED</v>
      </c>
      <c r="N256" s="258" t="s">
        <v>87</v>
      </c>
      <c r="O256" s="257" t="str">
        <f>Table2[[#This Row],[K&amp;N REF ]]&amp;Table2[[#This Row],[Issue type ]]</f>
        <v>5015021403DAMAGED LABEL</v>
      </c>
      <c r="P256" s="257">
        <f>YEAR(Table2[[#This Row],[Date ]])</f>
        <v>2025</v>
      </c>
      <c r="Q256" s="257" t="str">
        <f>VLOOKUP(MONTH(Table2[[#This Row],[Date ]]),Months,2,0)</f>
        <v>February</v>
      </c>
      <c r="R256" s="257" t="b">
        <f>COUNTIFS(Table2[Unique],Table2[[#This Row],[Unique]])&gt;1</f>
        <v>0</v>
      </c>
      <c r="S256" s="257">
        <f>IF(Table2[[#This Row],[Status ]]="Solved",1,0)</f>
        <v>1</v>
      </c>
      <c r="T256" s="257">
        <f>IF(Table2[[#This Row],[Status ]]="ongoing",1,0)</f>
        <v>0</v>
      </c>
    </row>
    <row r="257" spans="1:20" x14ac:dyDescent="0.25">
      <c r="A257" s="262">
        <v>5015007171</v>
      </c>
      <c r="B257" s="269" t="str">
        <f>_xlfn.XLOOKUP(Table2[[#This Row],[K&amp;N REF ]],CAT_Details[Tracking Number],CAT_Details[S Ref],,0)</f>
        <v>20250131-S-70300</v>
      </c>
      <c r="C257" s="270">
        <f>_xlfn.XLOOKUP(Table2[[#This Row],[K&amp;N REF ]],CAT_Details[Tracking Number],CAT_Details[TO Ref],,0)</f>
        <v>20250131642868</v>
      </c>
      <c r="D257" s="270" t="str">
        <f>_xlfn.XLOOKUP(Table2[[#This Row],[K&amp;N REF ]],CAT_Details[Tracking Number],CAT_Details[Pickup Customer Name],,0)</f>
        <v>SAND PROFILE GMBH</v>
      </c>
      <c r="E257" s="271" t="str">
        <f>_xlfn.XLOOKUP(Table2[[#This Row],[K&amp;N REF ]],CAT_Details[Tracking Number],CAT_Details[Delivery Country Code],,0)</f>
        <v>GB</v>
      </c>
      <c r="F257" s="271" t="str">
        <f>_xlfn.XLOOKUP(Table2[[#This Row],[TO Ref]],CAT_Details[TO Ref],CAT_Details[Loc],,0)</f>
        <v>U2-L5</v>
      </c>
      <c r="G257" s="257" t="s">
        <v>34</v>
      </c>
      <c r="H257" s="257" t="s">
        <v>29</v>
      </c>
      <c r="I257" s="280">
        <v>45695</v>
      </c>
      <c r="J257" s="257" t="s">
        <v>26</v>
      </c>
      <c r="K257" s="257" t="s">
        <v>32</v>
      </c>
      <c r="L257" s="280">
        <v>45695</v>
      </c>
      <c r="M257" s="257" t="str">
        <f>IF(Table2[[#This Row],[Resolve Date]]="","ONGOING","SOLVED")</f>
        <v>SOLVED</v>
      </c>
      <c r="N257" s="258" t="s">
        <v>58</v>
      </c>
      <c r="O257" s="257" t="str">
        <f>Table2[[#This Row],[K&amp;N REF ]]&amp;Table2[[#This Row],[Issue type ]]</f>
        <v>5015007171DAMAGED LABEL</v>
      </c>
      <c r="P257" s="257">
        <f>YEAR(Table2[[#This Row],[Date ]])</f>
        <v>2025</v>
      </c>
      <c r="Q257" s="257" t="str">
        <f>VLOOKUP(MONTH(Table2[[#This Row],[Date ]]),Months,2,0)</f>
        <v>February</v>
      </c>
      <c r="R257" s="257" t="b">
        <f>COUNTIFS(Table2[Unique],Table2[[#This Row],[Unique]])&gt;1</f>
        <v>0</v>
      </c>
      <c r="S257" s="257">
        <f>IF(Table2[[#This Row],[Status ]]="Solved",1,0)</f>
        <v>1</v>
      </c>
      <c r="T257" s="257">
        <f>IF(Table2[[#This Row],[Status ]]="ongoing",1,0)</f>
        <v>0</v>
      </c>
    </row>
    <row r="258" spans="1:20" x14ac:dyDescent="0.25">
      <c r="A258" s="262">
        <v>5015022005</v>
      </c>
      <c r="B258" s="269" t="str">
        <f>_xlfn.XLOOKUP(Table2[[#This Row],[K&amp;N REF ]],CAT_Details[Tracking Number],CAT_Details[S Ref],,0)</f>
        <v>20250203-S-70524</v>
      </c>
      <c r="C258" s="270">
        <f>_xlfn.XLOOKUP(Table2[[#This Row],[K&amp;N REF ]],CAT_Details[Tracking Number],CAT_Details[TO Ref],,0)</f>
        <v>20250203643971</v>
      </c>
      <c r="D258" s="270" t="str">
        <f>_xlfn.XLOOKUP(Table2[[#This Row],[K&amp;N REF ]],CAT_Details[Tracking Number],CAT_Details[Pickup Customer Name],,0)</f>
        <v>PACOMA GMBH</v>
      </c>
      <c r="E258" s="271" t="str">
        <f>_xlfn.XLOOKUP(Table2[[#This Row],[K&amp;N REF ]],CAT_Details[Tracking Number],CAT_Details[Delivery Country Code],,0)</f>
        <v>GB</v>
      </c>
      <c r="F258" s="271">
        <f>_xlfn.XLOOKUP(Table2[[#This Row],[TO Ref]],CAT_Details[TO Ref],CAT_Details[Loc],,0)</f>
        <v>3402</v>
      </c>
      <c r="G258" s="257" t="s">
        <v>34</v>
      </c>
      <c r="H258" s="257" t="s">
        <v>31</v>
      </c>
      <c r="I258" s="280">
        <v>45695</v>
      </c>
      <c r="J258" s="257" t="s">
        <v>26</v>
      </c>
      <c r="K258" s="257" t="s">
        <v>32</v>
      </c>
      <c r="L258" s="280">
        <v>45695</v>
      </c>
      <c r="M258" s="257" t="str">
        <f>IF(Table2[[#This Row],[Resolve Date]]="","ONGOING","SOLVED")</f>
        <v>SOLVED</v>
      </c>
      <c r="N258" s="258" t="s">
        <v>30</v>
      </c>
      <c r="O258" s="257" t="str">
        <f>Table2[[#This Row],[K&amp;N REF ]]&amp;Table2[[#This Row],[Issue type ]]</f>
        <v>5015022005MISSING LABELS ON SOME UNITS</v>
      </c>
      <c r="P258" s="257">
        <f>YEAR(Table2[[#This Row],[Date ]])</f>
        <v>2025</v>
      </c>
      <c r="Q258" s="257" t="str">
        <f>VLOOKUP(MONTH(Table2[[#This Row],[Date ]]),Months,2,0)</f>
        <v>February</v>
      </c>
      <c r="R258" s="257" t="b">
        <f>COUNTIFS(Table2[Unique],Table2[[#This Row],[Unique]])&gt;1</f>
        <v>0</v>
      </c>
      <c r="S258" s="257">
        <f>IF(Table2[[#This Row],[Status ]]="Solved",1,0)</f>
        <v>1</v>
      </c>
      <c r="T258" s="257">
        <f>IF(Table2[[#This Row],[Status ]]="ongoing",1,0)</f>
        <v>0</v>
      </c>
    </row>
    <row r="259" spans="1:20" x14ac:dyDescent="0.25">
      <c r="A259" s="262">
        <v>5015007180</v>
      </c>
      <c r="B259" s="269" t="str">
        <f>_xlfn.XLOOKUP(Table2[[#This Row],[K&amp;N REF ]],CAT_Details[Tracking Number],CAT_Details[S Ref],,0)</f>
        <v>20250131-S-70288</v>
      </c>
      <c r="C259" s="270">
        <f>_xlfn.XLOOKUP(Table2[[#This Row],[K&amp;N REF ]],CAT_Details[Tracking Number],CAT_Details[TO Ref],,0)</f>
        <v>20250130641988</v>
      </c>
      <c r="D259" s="270" t="str">
        <f>_xlfn.XLOOKUP(Table2[[#This Row],[K&amp;N REF ]],CAT_Details[Tracking Number],CAT_Details[Pickup Customer Name],,0)</f>
        <v>ABL Lights</v>
      </c>
      <c r="E259" s="271" t="str">
        <f>_xlfn.XLOOKUP(Table2[[#This Row],[K&amp;N REF ]],CAT_Details[Tracking Number],CAT_Details[Delivery Country Code],,0)</f>
        <v>GB</v>
      </c>
      <c r="F259" s="271">
        <f>_xlfn.XLOOKUP(Table2[[#This Row],[TO Ref]],CAT_Details[TO Ref],CAT_Details[Loc],,0)</f>
        <v>3402</v>
      </c>
      <c r="G259" s="257" t="s">
        <v>36</v>
      </c>
      <c r="H259" s="257" t="s">
        <v>42</v>
      </c>
      <c r="I259" s="280">
        <v>45695</v>
      </c>
      <c r="J259" s="257" t="s">
        <v>26</v>
      </c>
      <c r="K259" s="257" t="s">
        <v>32</v>
      </c>
      <c r="L259" s="280">
        <v>45702</v>
      </c>
      <c r="M259" s="257" t="str">
        <f>IF(Table2[[#This Row],[Resolve Date]]="","ONGOING","SOLVED")</f>
        <v>SOLVED</v>
      </c>
      <c r="N259" s="258" t="s">
        <v>88</v>
      </c>
      <c r="O259" s="257" t="str">
        <f>Table2[[#This Row],[K&amp;N REF ]]&amp;Table2[[#This Row],[Issue type ]]</f>
        <v>5015007180AMOUNT</v>
      </c>
      <c r="P259" s="257">
        <f>YEAR(Table2[[#This Row],[Date ]])</f>
        <v>2025</v>
      </c>
      <c r="Q259" s="257" t="str">
        <f>VLOOKUP(MONTH(Table2[[#This Row],[Date ]]),Months,2,0)</f>
        <v>February</v>
      </c>
      <c r="R259" s="257" t="b">
        <f>COUNTIFS(Table2[Unique],Table2[[#This Row],[Unique]])&gt;1</f>
        <v>0</v>
      </c>
      <c r="S259" s="257">
        <f>IF(Table2[[#This Row],[Status ]]="Solved",1,0)</f>
        <v>1</v>
      </c>
      <c r="T259" s="257">
        <f>IF(Table2[[#This Row],[Status ]]="ongoing",1,0)</f>
        <v>0</v>
      </c>
    </row>
    <row r="260" spans="1:20" x14ac:dyDescent="0.25">
      <c r="A260" s="262">
        <v>5015007494</v>
      </c>
      <c r="B260" s="269" t="str">
        <f>_xlfn.XLOOKUP(Table2[[#This Row],[K&amp;N REF ]],CAT_Details[Tracking Number],CAT_Details[S Ref],,0)</f>
        <v>20250131-S-70296</v>
      </c>
      <c r="C260" s="270">
        <f>_xlfn.XLOOKUP(Table2[[#This Row],[K&amp;N REF ]],CAT_Details[Tracking Number],CAT_Details[TO Ref],,0)</f>
        <v>20250129640791</v>
      </c>
      <c r="D260" s="270" t="str">
        <f>_xlfn.XLOOKUP(Table2[[#This Row],[K&amp;N REF ]],CAT_Details[Tracking Number],CAT_Details[Pickup Customer Name],,0)</f>
        <v>FEAT GROUP SPA</v>
      </c>
      <c r="E260" s="271" t="str">
        <f>_xlfn.XLOOKUP(Table2[[#This Row],[K&amp;N REF ]],CAT_Details[Tracking Number],CAT_Details[Delivery Country Code],,0)</f>
        <v>GB</v>
      </c>
      <c r="F260" s="271" t="str">
        <f>_xlfn.XLOOKUP(Table2[[#This Row],[TO Ref]],CAT_Details[TO Ref],CAT_Details[Loc],,0)</f>
        <v>U2-L5</v>
      </c>
      <c r="G260" s="257" t="s">
        <v>24</v>
      </c>
      <c r="H260" s="257" t="s">
        <v>35</v>
      </c>
      <c r="I260" s="280">
        <v>45698</v>
      </c>
      <c r="J260" s="257" t="s">
        <v>26</v>
      </c>
      <c r="K260" s="257" t="s">
        <v>32</v>
      </c>
      <c r="L260" s="280">
        <v>45698</v>
      </c>
      <c r="M260" s="257" t="str">
        <f>IF(Table2[[#This Row],[Resolve Date]]="","ONGOING","SOLVED")</f>
        <v>SOLVED</v>
      </c>
      <c r="N260" s="258" t="s">
        <v>30</v>
      </c>
      <c r="O260" s="257" t="str">
        <f>Table2[[#This Row],[K&amp;N REF ]]&amp;Table2[[#This Row],[Issue type ]]</f>
        <v>5015007494NO LABELS</v>
      </c>
      <c r="P260" s="257">
        <f>YEAR(Table2[[#This Row],[Date ]])</f>
        <v>2025</v>
      </c>
      <c r="Q260" s="257" t="str">
        <f>VLOOKUP(MONTH(Table2[[#This Row],[Date ]]),Months,2,0)</f>
        <v>February</v>
      </c>
      <c r="R260" s="257" t="b">
        <f>COUNTIFS(Table2[Unique],Table2[[#This Row],[Unique]])&gt;1</f>
        <v>0</v>
      </c>
      <c r="S260" s="257">
        <f>IF(Table2[[#This Row],[Status ]]="Solved",1,0)</f>
        <v>1</v>
      </c>
      <c r="T260" s="257">
        <f>IF(Table2[[#This Row],[Status ]]="ongoing",1,0)</f>
        <v>0</v>
      </c>
    </row>
    <row r="261" spans="1:20" x14ac:dyDescent="0.25">
      <c r="A261" s="262">
        <v>5015007512</v>
      </c>
      <c r="B261" s="269" t="str">
        <f>_xlfn.XLOOKUP(Table2[[#This Row],[K&amp;N REF ]],CAT_Details[Tracking Number],CAT_Details[S Ref],,0)</f>
        <v>20250131-S-70284</v>
      </c>
      <c r="C261" s="270">
        <f>_xlfn.XLOOKUP(Table2[[#This Row],[K&amp;N REF ]],CAT_Details[Tracking Number],CAT_Details[TO Ref],,0)</f>
        <v>20250130641752</v>
      </c>
      <c r="D261" s="270" t="str">
        <f>_xlfn.XLOOKUP(Table2[[#This Row],[K&amp;N REF ]],CAT_Details[Tracking Number],CAT_Details[Pickup Customer Name],,0)</f>
        <v>SATA GROUP</v>
      </c>
      <c r="E261" s="271" t="str">
        <f>_xlfn.XLOOKUP(Table2[[#This Row],[K&amp;N REF ]],CAT_Details[Tracking Number],CAT_Details[Delivery Country Code],,0)</f>
        <v>GB</v>
      </c>
      <c r="F261" s="271" t="str">
        <f>_xlfn.XLOOKUP(Table2[[#This Row],[TO Ref]],CAT_Details[TO Ref],CAT_Details[Loc],,0)</f>
        <v>DX01-L5</v>
      </c>
      <c r="G261" s="257" t="s">
        <v>24</v>
      </c>
      <c r="H261" s="257" t="s">
        <v>31</v>
      </c>
      <c r="I261" s="280">
        <v>45698</v>
      </c>
      <c r="J261" s="257" t="s">
        <v>41</v>
      </c>
      <c r="K261" s="257" t="s">
        <v>27</v>
      </c>
      <c r="L261" s="280">
        <v>45706</v>
      </c>
      <c r="M261" s="257" t="str">
        <f>IF(Table2[[#This Row],[Resolve Date]]="","ONGOING","SOLVED")</f>
        <v>SOLVED</v>
      </c>
      <c r="N261" s="258" t="s">
        <v>30</v>
      </c>
      <c r="O261" s="257" t="str">
        <f>Table2[[#This Row],[K&amp;N REF ]]&amp;Table2[[#This Row],[Issue type ]]</f>
        <v>5015007512MISSING LABELS ON SOME UNITS</v>
      </c>
      <c r="P261" s="257">
        <f>YEAR(Table2[[#This Row],[Date ]])</f>
        <v>2025</v>
      </c>
      <c r="Q261" s="257" t="str">
        <f>VLOOKUP(MONTH(Table2[[#This Row],[Date ]]),Months,2,0)</f>
        <v>February</v>
      </c>
      <c r="R261" s="257" t="b">
        <f>COUNTIFS(Table2[Unique],Table2[[#This Row],[Unique]])&gt;1</f>
        <v>0</v>
      </c>
      <c r="S261" s="257">
        <f>IF(Table2[[#This Row],[Status ]]="Solved",1,0)</f>
        <v>1</v>
      </c>
      <c r="T261" s="257">
        <f>IF(Table2[[#This Row],[Status ]]="ongoing",1,0)</f>
        <v>0</v>
      </c>
    </row>
    <row r="262" spans="1:20" x14ac:dyDescent="0.25">
      <c r="A262" s="262">
        <v>5014991670</v>
      </c>
      <c r="B262" s="269" t="str">
        <f>_xlfn.XLOOKUP(Table2[[#This Row],[K&amp;N REF ]],CAT_Details[Tracking Number],CAT_Details[S Ref],,0)</f>
        <v>20250130-S-70243</v>
      </c>
      <c r="C262" s="270">
        <f>_xlfn.XLOOKUP(Table2[[#This Row],[K&amp;N REF ]],CAT_Details[Tracking Number],CAT_Details[TO Ref],,0)</f>
        <v>20250130641759</v>
      </c>
      <c r="D262" s="270" t="str">
        <f>_xlfn.XLOOKUP(Table2[[#This Row],[K&amp;N REF ]],CAT_Details[Tracking Number],CAT_Details[Pickup Customer Name],,0)</f>
        <v>COBO SPA</v>
      </c>
      <c r="E262" s="271" t="str">
        <f>_xlfn.XLOOKUP(Table2[[#This Row],[K&amp;N REF ]],CAT_Details[Tracking Number],CAT_Details[Delivery Country Code],,0)</f>
        <v>GB</v>
      </c>
      <c r="F262" s="271" t="str">
        <f>_xlfn.XLOOKUP(Table2[[#This Row],[TO Ref]],CAT_Details[TO Ref],CAT_Details[Loc],,0)</f>
        <v>U2-L5</v>
      </c>
      <c r="G262" s="257" t="s">
        <v>24</v>
      </c>
      <c r="H262" s="257" t="s">
        <v>40</v>
      </c>
      <c r="I262" s="280">
        <v>45698</v>
      </c>
      <c r="J262" s="257" t="s">
        <v>26</v>
      </c>
      <c r="K262" s="257" t="s">
        <v>32</v>
      </c>
      <c r="L262" s="280">
        <v>45698</v>
      </c>
      <c r="M262" s="257" t="str">
        <f>IF(Table2[[#This Row],[Resolve Date]]="","ONGOING","SOLVED")</f>
        <v>SOLVED</v>
      </c>
      <c r="N262" s="258" t="s">
        <v>80</v>
      </c>
      <c r="O262" s="257" t="str">
        <f>Table2[[#This Row],[K&amp;N REF ]]&amp;Table2[[#This Row],[Issue type ]]</f>
        <v xml:space="preserve">5014991670INCORRECT LABELS </v>
      </c>
      <c r="P262" s="257">
        <f>YEAR(Table2[[#This Row],[Date ]])</f>
        <v>2025</v>
      </c>
      <c r="Q262" s="257" t="str">
        <f>VLOOKUP(MONTH(Table2[[#This Row],[Date ]]),Months,2,0)</f>
        <v>February</v>
      </c>
      <c r="R262" s="257" t="b">
        <f>COUNTIFS(Table2[Unique],Table2[[#This Row],[Unique]])&gt;1</f>
        <v>0</v>
      </c>
      <c r="S262" s="257">
        <f>IF(Table2[[#This Row],[Status ]]="Solved",1,0)</f>
        <v>1</v>
      </c>
      <c r="T262" s="257">
        <f>IF(Table2[[#This Row],[Status ]]="ongoing",1,0)</f>
        <v>0</v>
      </c>
    </row>
    <row r="263" spans="1:20" x14ac:dyDescent="0.25">
      <c r="A263" s="262">
        <v>5015021249</v>
      </c>
      <c r="B263" s="269" t="str">
        <f>_xlfn.XLOOKUP(Table2[[#This Row],[K&amp;N REF ]],CAT_Details[Tracking Number],CAT_Details[S Ref],,0)</f>
        <v>20250203-S-70171</v>
      </c>
      <c r="C263" s="270">
        <f>_xlfn.XLOOKUP(Table2[[#This Row],[K&amp;N REF ]],CAT_Details[Tracking Number],CAT_Details[TO Ref],,0)</f>
        <v>20250203643637</v>
      </c>
      <c r="D263" s="270" t="str">
        <f>_xlfn.XLOOKUP(Table2[[#This Row],[K&amp;N REF ]],CAT_Details[Tracking Number],CAT_Details[Pickup Customer Name],,0)</f>
        <v>COBO SPA</v>
      </c>
      <c r="E263" s="271" t="str">
        <f>_xlfn.XLOOKUP(Table2[[#This Row],[K&amp;N REF ]],CAT_Details[Tracking Number],CAT_Details[Delivery Country Code],,0)</f>
        <v>GB</v>
      </c>
      <c r="F263" s="271">
        <f>_xlfn.XLOOKUP(Table2[[#This Row],[TO Ref]],CAT_Details[TO Ref],CAT_Details[Loc],,0)</f>
        <v>3402</v>
      </c>
      <c r="G263" s="257" t="s">
        <v>24</v>
      </c>
      <c r="H263" s="257" t="s">
        <v>40</v>
      </c>
      <c r="I263" s="280">
        <v>45698</v>
      </c>
      <c r="J263" s="257" t="s">
        <v>26</v>
      </c>
      <c r="K263" s="257" t="s">
        <v>32</v>
      </c>
      <c r="L263" s="280">
        <v>45698</v>
      </c>
      <c r="M263" s="257" t="str">
        <f>IF(Table2[[#This Row],[Resolve Date]]="","ONGOING","SOLVED")</f>
        <v>SOLVED</v>
      </c>
      <c r="N263" s="258" t="s">
        <v>80</v>
      </c>
      <c r="O263" s="257" t="str">
        <f>Table2[[#This Row],[K&amp;N REF ]]&amp;Table2[[#This Row],[Issue type ]]</f>
        <v xml:space="preserve">5015021249INCORRECT LABELS </v>
      </c>
      <c r="P263" s="257">
        <f>YEAR(Table2[[#This Row],[Date ]])</f>
        <v>2025</v>
      </c>
      <c r="Q263" s="257" t="str">
        <f>VLOOKUP(MONTH(Table2[[#This Row],[Date ]]),Months,2,0)</f>
        <v>February</v>
      </c>
      <c r="R263" s="257" t="b">
        <f>COUNTIFS(Table2[Unique],Table2[[#This Row],[Unique]])&gt;1</f>
        <v>0</v>
      </c>
      <c r="S263" s="257">
        <f>IF(Table2[[#This Row],[Status ]]="Solved",1,0)</f>
        <v>1</v>
      </c>
      <c r="T263" s="257">
        <f>IF(Table2[[#This Row],[Status ]]="ongoing",1,0)</f>
        <v>0</v>
      </c>
    </row>
    <row r="264" spans="1:20" x14ac:dyDescent="0.25">
      <c r="A264" s="262">
        <v>5014991607</v>
      </c>
      <c r="B264" s="269" t="str">
        <f>_xlfn.XLOOKUP(Table2[[#This Row],[K&amp;N REF ]],CAT_Details[Tracking Number],CAT_Details[S Ref],,0)</f>
        <v>20250130-S-70227</v>
      </c>
      <c r="C264" s="270">
        <f>_xlfn.XLOOKUP(Table2[[#This Row],[K&amp;N REF ]],CAT_Details[Tracking Number],CAT_Details[TO Ref],,0)</f>
        <v>20250130641733</v>
      </c>
      <c r="D264" s="270" t="str">
        <f>_xlfn.XLOOKUP(Table2[[#This Row],[K&amp;N REF ]],CAT_Details[Tracking Number],CAT_Details[Pickup Customer Name],,0)</f>
        <v>Miba Steeltec</v>
      </c>
      <c r="E264" s="271" t="str">
        <f>_xlfn.XLOOKUP(Table2[[#This Row],[K&amp;N REF ]],CAT_Details[Tracking Number],CAT_Details[Delivery Country Code],,0)</f>
        <v>GB</v>
      </c>
      <c r="F264" s="271" t="str">
        <f>_xlfn.XLOOKUP(Table2[[#This Row],[TO Ref]],CAT_Details[TO Ref],CAT_Details[Loc],,0)</f>
        <v>DK-BM01</v>
      </c>
      <c r="G264" s="257" t="s">
        <v>44</v>
      </c>
      <c r="H264" s="257" t="s">
        <v>42</v>
      </c>
      <c r="I264" s="280">
        <v>45698</v>
      </c>
      <c r="J264" s="257" t="s">
        <v>45</v>
      </c>
      <c r="K264" s="257" t="s">
        <v>27</v>
      </c>
      <c r="L264" s="280">
        <v>45700</v>
      </c>
      <c r="M264" s="257" t="str">
        <f>IF(Table2[[#This Row],[Resolve Date]]="","ONGOING","SOLVED")</f>
        <v>SOLVED</v>
      </c>
      <c r="N264" s="258" t="s">
        <v>89</v>
      </c>
      <c r="O264" s="257" t="str">
        <f>Table2[[#This Row],[K&amp;N REF ]]&amp;Table2[[#This Row],[Issue type ]]</f>
        <v>5014991607AMOUNT</v>
      </c>
      <c r="P264" s="257">
        <f>YEAR(Table2[[#This Row],[Date ]])</f>
        <v>2025</v>
      </c>
      <c r="Q264" s="257" t="str">
        <f>VLOOKUP(MONTH(Table2[[#This Row],[Date ]]),Months,2,0)</f>
        <v>February</v>
      </c>
      <c r="R264" s="257" t="b">
        <f>COUNTIFS(Table2[Unique],Table2[[#This Row],[Unique]])&gt;1</f>
        <v>0</v>
      </c>
      <c r="S264" s="257">
        <f>IF(Table2[[#This Row],[Status ]]="Solved",1,0)</f>
        <v>1</v>
      </c>
      <c r="T264" s="257">
        <f>IF(Table2[[#This Row],[Status ]]="ongoing",1,0)</f>
        <v>0</v>
      </c>
    </row>
    <row r="265" spans="1:20" x14ac:dyDescent="0.25">
      <c r="A265" s="262">
        <v>5015021258</v>
      </c>
      <c r="B265" s="269" t="str">
        <f>_xlfn.XLOOKUP(Table2[[#This Row],[K&amp;N REF ]],CAT_Details[Tracking Number],CAT_Details[S Ref],,0)</f>
        <v>20250203-S-70192</v>
      </c>
      <c r="C265" s="270">
        <f>_xlfn.XLOOKUP(Table2[[#This Row],[K&amp;N REF ]],CAT_Details[Tracking Number],CAT_Details[TO Ref],,0)</f>
        <v>20250131642338</v>
      </c>
      <c r="D265" s="270" t="str">
        <f>_xlfn.XLOOKUP(Table2[[#This Row],[K&amp;N REF ]],CAT_Details[Tracking Number],CAT_Details[Pickup Customer Name],,0)</f>
        <v>DANFOSS A/S</v>
      </c>
      <c r="E265" s="271" t="str">
        <f>_xlfn.XLOOKUP(Table2[[#This Row],[K&amp;N REF ]],CAT_Details[Tracking Number],CAT_Details[Delivery Country Code],,0)</f>
        <v>GB</v>
      </c>
      <c r="F265" s="271">
        <f>_xlfn.XLOOKUP(Table2[[#This Row],[TO Ref]],CAT_Details[TO Ref],CAT_Details[Loc],,0)</f>
        <v>3402</v>
      </c>
      <c r="G265" s="257" t="s">
        <v>44</v>
      </c>
      <c r="H265" s="257" t="s">
        <v>35</v>
      </c>
      <c r="I265" s="280">
        <v>45698</v>
      </c>
      <c r="J265" s="257" t="s">
        <v>41</v>
      </c>
      <c r="K265" s="257" t="s">
        <v>32</v>
      </c>
      <c r="L265" s="280">
        <v>45698</v>
      </c>
      <c r="M265" s="257" t="str">
        <f>IF(Table2[[#This Row],[Resolve Date]]="","ONGOING","SOLVED")</f>
        <v>SOLVED</v>
      </c>
      <c r="N265" s="258" t="s">
        <v>30</v>
      </c>
      <c r="O265" s="257" t="str">
        <f>Table2[[#This Row],[K&amp;N REF ]]&amp;Table2[[#This Row],[Issue type ]]</f>
        <v>5015021258NO LABELS</v>
      </c>
      <c r="P265" s="257">
        <f>YEAR(Table2[[#This Row],[Date ]])</f>
        <v>2025</v>
      </c>
      <c r="Q265" s="257" t="str">
        <f>VLOOKUP(MONTH(Table2[[#This Row],[Date ]]),Months,2,0)</f>
        <v>February</v>
      </c>
      <c r="R265" s="257" t="b">
        <f>COUNTIFS(Table2[Unique],Table2[[#This Row],[Unique]])&gt;1</f>
        <v>0</v>
      </c>
      <c r="S265" s="257">
        <f>IF(Table2[[#This Row],[Status ]]="Solved",1,0)</f>
        <v>1</v>
      </c>
      <c r="T265" s="257">
        <f>IF(Table2[[#This Row],[Status ]]="ongoing",1,0)</f>
        <v>0</v>
      </c>
    </row>
    <row r="266" spans="1:20" x14ac:dyDescent="0.25">
      <c r="A266" s="262">
        <v>5015037220</v>
      </c>
      <c r="B266" s="269" t="str">
        <f>_xlfn.XLOOKUP(Table2[[#This Row],[K&amp;N REF ]],CAT_Details[Tracking Number],CAT_Details[S Ref],,0)</f>
        <v>20250204-S-70160</v>
      </c>
      <c r="C266" s="270">
        <f>_xlfn.XLOOKUP(Table2[[#This Row],[K&amp;N REF ]],CAT_Details[Tracking Number],CAT_Details[TO Ref],,0)</f>
        <v>20250204644572</v>
      </c>
      <c r="D266" s="270" t="str">
        <f>_xlfn.XLOOKUP(Table2[[#This Row],[K&amp;N REF ]],CAT_Details[Tracking Number],CAT_Details[Pickup Customer Name],,0)</f>
        <v>Valeo Auto-Electric Magyarorszag Kft.</v>
      </c>
      <c r="E266" s="271" t="str">
        <f>_xlfn.XLOOKUP(Table2[[#This Row],[K&amp;N REF ]],CAT_Details[Tracking Number],CAT_Details[Delivery Country Code],,0)</f>
        <v>GB</v>
      </c>
      <c r="F266" s="271" t="str">
        <f>_xlfn.XLOOKUP(Table2[[#This Row],[TO Ref]],CAT_Details[TO Ref],CAT_Details[Loc],,0)</f>
        <v>U2-L5</v>
      </c>
      <c r="G266" s="257" t="s">
        <v>44</v>
      </c>
      <c r="H266" s="257" t="s">
        <v>42</v>
      </c>
      <c r="I266" s="280">
        <v>45698</v>
      </c>
      <c r="J266" s="257" t="s">
        <v>45</v>
      </c>
      <c r="K266" s="257" t="s">
        <v>27</v>
      </c>
      <c r="L266" s="280">
        <v>45698</v>
      </c>
      <c r="M266" s="257" t="str">
        <f>IF(Table2[[#This Row],[Resolve Date]]="","ONGOING","SOLVED")</f>
        <v>SOLVED</v>
      </c>
      <c r="N266" s="258" t="s">
        <v>90</v>
      </c>
      <c r="O266" s="257" t="str">
        <f>Table2[[#This Row],[K&amp;N REF ]]&amp;Table2[[#This Row],[Issue type ]]</f>
        <v>5015037220AMOUNT</v>
      </c>
      <c r="P266" s="257">
        <f>YEAR(Table2[[#This Row],[Date ]])</f>
        <v>2025</v>
      </c>
      <c r="Q266" s="257" t="str">
        <f>VLOOKUP(MONTH(Table2[[#This Row],[Date ]]),Months,2,0)</f>
        <v>February</v>
      </c>
      <c r="R266" s="257" t="b">
        <f>COUNTIFS(Table2[Unique],Table2[[#This Row],[Unique]])&gt;1</f>
        <v>0</v>
      </c>
      <c r="S266" s="257">
        <f>IF(Table2[[#This Row],[Status ]]="Solved",1,0)</f>
        <v>1</v>
      </c>
      <c r="T266" s="257">
        <f>IF(Table2[[#This Row],[Status ]]="ongoing",1,0)</f>
        <v>0</v>
      </c>
    </row>
    <row r="267" spans="1:20" x14ac:dyDescent="0.25">
      <c r="A267" s="262">
        <v>5015007354</v>
      </c>
      <c r="B267" s="269" t="str">
        <f>_xlfn.XLOOKUP(Table2[[#This Row],[K&amp;N REF ]],CAT_Details[Tracking Number],CAT_Details[S Ref],,0)</f>
        <v>20250131-S-70529</v>
      </c>
      <c r="C267" s="270">
        <f>_xlfn.XLOOKUP(Table2[[#This Row],[K&amp;N REF ]],CAT_Details[Tracking Number],CAT_Details[TO Ref],,0)</f>
        <v>20250129641057</v>
      </c>
      <c r="D267" s="270" t="str">
        <f>_xlfn.XLOOKUP(Table2[[#This Row],[K&amp;N REF ]],CAT_Details[Tracking Number],CAT_Details[Pickup Customer Name],,0)</f>
        <v>Tibbett Logistics</v>
      </c>
      <c r="E267" s="271" t="str">
        <f>_xlfn.XLOOKUP(Table2[[#This Row],[K&amp;N REF ]],CAT_Details[Tracking Number],CAT_Details[Delivery Country Code],,0)</f>
        <v>GB</v>
      </c>
      <c r="F267" s="271" t="str">
        <f>_xlfn.XLOOKUP(Table2[[#This Row],[TO Ref]],CAT_Details[TO Ref],CAT_Details[Loc],,0)</f>
        <v>DX01-L5</v>
      </c>
      <c r="G267" s="257" t="s">
        <v>34</v>
      </c>
      <c r="H267" s="257" t="s">
        <v>42</v>
      </c>
      <c r="I267" s="280">
        <v>45698</v>
      </c>
      <c r="J267" s="257" t="s">
        <v>41</v>
      </c>
      <c r="K267" s="257" t="s">
        <v>27</v>
      </c>
      <c r="L267" s="280">
        <v>45699</v>
      </c>
      <c r="M267" s="257" t="str">
        <f>IF(Table2[[#This Row],[Resolve Date]]="","ONGOING","SOLVED")</f>
        <v>SOLVED</v>
      </c>
      <c r="N267" s="258" t="s">
        <v>91</v>
      </c>
      <c r="O267" s="257" t="str">
        <f>Table2[[#This Row],[K&amp;N REF ]]&amp;Table2[[#This Row],[Issue type ]]</f>
        <v>5015007354AMOUNT</v>
      </c>
      <c r="P267" s="257">
        <f>YEAR(Table2[[#This Row],[Date ]])</f>
        <v>2025</v>
      </c>
      <c r="Q267" s="257" t="str">
        <f>VLOOKUP(MONTH(Table2[[#This Row],[Date ]]),Months,2,0)</f>
        <v>February</v>
      </c>
      <c r="R267" s="257" t="b">
        <f>COUNTIFS(Table2[Unique],Table2[[#This Row],[Unique]])&gt;1</f>
        <v>0</v>
      </c>
      <c r="S267" s="257">
        <f>IF(Table2[[#This Row],[Status ]]="Solved",1,0)</f>
        <v>1</v>
      </c>
      <c r="T267" s="257">
        <f>IF(Table2[[#This Row],[Status ]]="ongoing",1,0)</f>
        <v>0</v>
      </c>
    </row>
    <row r="268" spans="1:20" x14ac:dyDescent="0.25">
      <c r="A268" s="262">
        <v>5015037119</v>
      </c>
      <c r="B268" s="269" t="str">
        <f>_xlfn.XLOOKUP(Table2[[#This Row],[K&amp;N REF ]],CAT_Details[Tracking Number],CAT_Details[S Ref],,0)</f>
        <v>20250204-S-70147</v>
      </c>
      <c r="C268" s="270">
        <f>_xlfn.XLOOKUP(Table2[[#This Row],[K&amp;N REF ]],CAT_Details[Tracking Number],CAT_Details[TO Ref],,0)</f>
        <v>20250204644469</v>
      </c>
      <c r="D268" s="270" t="str">
        <f>_xlfn.XLOOKUP(Table2[[#This Row],[K&amp;N REF ]],CAT_Details[Tracking Number],CAT_Details[Pickup Customer Name],,0)</f>
        <v>TENNECO ZWICKAU GMBH</v>
      </c>
      <c r="E268" s="271" t="str">
        <f>_xlfn.XLOOKUP(Table2[[#This Row],[K&amp;N REF ]],CAT_Details[Tracking Number],CAT_Details[Delivery Country Code],,0)</f>
        <v>GB</v>
      </c>
      <c r="F268" s="271" t="str">
        <f>_xlfn.XLOOKUP(Table2[[#This Row],[TO Ref]],CAT_Details[TO Ref],CAT_Details[Loc],,0)</f>
        <v>DX01-L5</v>
      </c>
      <c r="G268" s="257" t="s">
        <v>34</v>
      </c>
      <c r="H268" s="257" t="s">
        <v>35</v>
      </c>
      <c r="I268" s="280">
        <v>45698</v>
      </c>
      <c r="J268" s="257" t="s">
        <v>41</v>
      </c>
      <c r="K268" s="257" t="s">
        <v>32</v>
      </c>
      <c r="L268" s="280">
        <v>45698</v>
      </c>
      <c r="M268" s="257" t="str">
        <f>IF(Table2[[#This Row],[Resolve Date]]="","ONGOING","SOLVED")</f>
        <v>SOLVED</v>
      </c>
      <c r="N268" s="258" t="s">
        <v>30</v>
      </c>
      <c r="O268" s="257" t="str">
        <f>Table2[[#This Row],[K&amp;N REF ]]&amp;Table2[[#This Row],[Issue type ]]</f>
        <v>5015037119NO LABELS</v>
      </c>
      <c r="P268" s="257">
        <f>YEAR(Table2[[#This Row],[Date ]])</f>
        <v>2025</v>
      </c>
      <c r="Q268" s="257" t="str">
        <f>VLOOKUP(MONTH(Table2[[#This Row],[Date ]]),Months,2,0)</f>
        <v>February</v>
      </c>
      <c r="R268" s="257" t="b">
        <f>COUNTIFS(Table2[Unique],Table2[[#This Row],[Unique]])&gt;1</f>
        <v>0</v>
      </c>
      <c r="S268" s="257">
        <f>IF(Table2[[#This Row],[Status ]]="Solved",1,0)</f>
        <v>1</v>
      </c>
      <c r="T268" s="257">
        <f>IF(Table2[[#This Row],[Status ]]="ongoing",1,0)</f>
        <v>0</v>
      </c>
    </row>
    <row r="269" spans="1:20" x14ac:dyDescent="0.25">
      <c r="A269" s="262">
        <v>5015037120</v>
      </c>
      <c r="B269" s="269" t="str">
        <f>_xlfn.XLOOKUP(Table2[[#This Row],[K&amp;N REF ]],CAT_Details[Tracking Number],CAT_Details[S Ref],,0)</f>
        <v>20250204-S-70147</v>
      </c>
      <c r="C269" s="270">
        <f>_xlfn.XLOOKUP(Table2[[#This Row],[K&amp;N REF ]],CAT_Details[Tracking Number],CAT_Details[TO Ref],,0)</f>
        <v>20250204644473</v>
      </c>
      <c r="D269" s="270" t="str">
        <f>_xlfn.XLOOKUP(Table2[[#This Row],[K&amp;N REF ]],CAT_Details[Tracking Number],CAT_Details[Pickup Customer Name],,0)</f>
        <v>TENNECO ZWICKAU GMBH</v>
      </c>
      <c r="E269" s="271" t="str">
        <f>_xlfn.XLOOKUP(Table2[[#This Row],[K&amp;N REF ]],CAT_Details[Tracking Number],CAT_Details[Delivery Country Code],,0)</f>
        <v>GB</v>
      </c>
      <c r="F269" s="271" t="str">
        <f>_xlfn.XLOOKUP(Table2[[#This Row],[TO Ref]],CAT_Details[TO Ref],CAT_Details[Loc],,0)</f>
        <v>DX01-L5</v>
      </c>
      <c r="G269" s="257" t="s">
        <v>34</v>
      </c>
      <c r="H269" s="257" t="s">
        <v>35</v>
      </c>
      <c r="I269" s="280">
        <v>45698</v>
      </c>
      <c r="J269" s="257" t="s">
        <v>41</v>
      </c>
      <c r="K269" s="257" t="s">
        <v>32</v>
      </c>
      <c r="L269" s="280">
        <v>45698</v>
      </c>
      <c r="M269" s="257" t="str">
        <f>IF(Table2[[#This Row],[Resolve Date]]="","ONGOING","SOLVED")</f>
        <v>SOLVED</v>
      </c>
      <c r="N269" s="258" t="s">
        <v>30</v>
      </c>
      <c r="O269" s="257" t="str">
        <f>Table2[[#This Row],[K&amp;N REF ]]&amp;Table2[[#This Row],[Issue type ]]</f>
        <v>5015037120NO LABELS</v>
      </c>
      <c r="P269" s="257">
        <f>YEAR(Table2[[#This Row],[Date ]])</f>
        <v>2025</v>
      </c>
      <c r="Q269" s="257" t="str">
        <f>VLOOKUP(MONTH(Table2[[#This Row],[Date ]]),Months,2,0)</f>
        <v>February</v>
      </c>
      <c r="R269" s="257" t="b">
        <f>COUNTIFS(Table2[Unique],Table2[[#This Row],[Unique]])&gt;1</f>
        <v>0</v>
      </c>
      <c r="S269" s="257">
        <f>IF(Table2[[#This Row],[Status ]]="Solved",1,0)</f>
        <v>1</v>
      </c>
      <c r="T269" s="257">
        <f>IF(Table2[[#This Row],[Status ]]="ongoing",1,0)</f>
        <v>0</v>
      </c>
    </row>
    <row r="270" spans="1:20" x14ac:dyDescent="0.25">
      <c r="A270" s="262">
        <v>5015051310</v>
      </c>
      <c r="B270" s="269" t="str">
        <f>_xlfn.XLOOKUP(Table2[[#This Row],[K&amp;N REF ]],CAT_Details[Tracking Number],CAT_Details[S Ref],,0)</f>
        <v>20250204-S-70343</v>
      </c>
      <c r="C270" s="270">
        <f>_xlfn.XLOOKUP(Table2[[#This Row],[K&amp;N REF ]],CAT_Details[Tracking Number],CAT_Details[TO Ref],,0)</f>
        <v>20250204644998</v>
      </c>
      <c r="D270" s="270" t="str">
        <f>_xlfn.XLOOKUP(Table2[[#This Row],[K&amp;N REF ]],CAT_Details[Tracking Number],CAT_Details[Pickup Customer Name],,0)</f>
        <v>Isselburg Guß- und Bearbeitung Gmbh</v>
      </c>
      <c r="E270" s="271" t="str">
        <f>_xlfn.XLOOKUP(Table2[[#This Row],[K&amp;N REF ]],CAT_Details[Tracking Number],CAT_Details[Delivery Country Code],,0)</f>
        <v>GB</v>
      </c>
      <c r="F270" s="271" t="str">
        <f>_xlfn.XLOOKUP(Table2[[#This Row],[TO Ref]],CAT_Details[TO Ref],CAT_Details[Loc],,0)</f>
        <v>MY02</v>
      </c>
      <c r="G270" s="257" t="s">
        <v>34</v>
      </c>
      <c r="H270" s="257" t="s">
        <v>35</v>
      </c>
      <c r="I270" s="280">
        <v>45698</v>
      </c>
      <c r="J270" s="257" t="s">
        <v>26</v>
      </c>
      <c r="K270" s="257" t="s">
        <v>32</v>
      </c>
      <c r="L270" s="280">
        <v>45699</v>
      </c>
      <c r="M270" s="257" t="str">
        <f>IF(Table2[[#This Row],[Resolve Date]]="","ONGOING","SOLVED")</f>
        <v>SOLVED</v>
      </c>
      <c r="N270" s="258" t="s">
        <v>30</v>
      </c>
      <c r="O270" s="257" t="str">
        <f>Table2[[#This Row],[K&amp;N REF ]]&amp;Table2[[#This Row],[Issue type ]]</f>
        <v>5015051310NO LABELS</v>
      </c>
      <c r="P270" s="257">
        <f>YEAR(Table2[[#This Row],[Date ]])</f>
        <v>2025</v>
      </c>
      <c r="Q270" s="257" t="str">
        <f>VLOOKUP(MONTH(Table2[[#This Row],[Date ]]),Months,2,0)</f>
        <v>February</v>
      </c>
      <c r="R270" s="257" t="b">
        <f>COUNTIFS(Table2[Unique],Table2[[#This Row],[Unique]])&gt;1</f>
        <v>0</v>
      </c>
      <c r="S270" s="257">
        <f>IF(Table2[[#This Row],[Status ]]="Solved",1,0)</f>
        <v>1</v>
      </c>
      <c r="T270" s="257">
        <f>IF(Table2[[#This Row],[Status ]]="ongoing",1,0)</f>
        <v>0</v>
      </c>
    </row>
    <row r="271" spans="1:20" x14ac:dyDescent="0.25">
      <c r="A271" s="262">
        <v>5015065544</v>
      </c>
      <c r="B271" s="269" t="str">
        <f>_xlfn.XLOOKUP(Table2[[#This Row],[K&amp;N REF ]],CAT_Details[Tracking Number],CAT_Details[S Ref],,0)</f>
        <v>20250206-S-70126</v>
      </c>
      <c r="C271" s="270">
        <f>_xlfn.XLOOKUP(Table2[[#This Row],[K&amp;N REF ]],CAT_Details[Tracking Number],CAT_Details[TO Ref],,0)</f>
        <v>20250206646977</v>
      </c>
      <c r="D271" s="270" t="str">
        <f>_xlfn.XLOOKUP(Table2[[#This Row],[K&amp;N REF ]],CAT_Details[Tracking Number],CAT_Details[Pickup Customer Name],,0)</f>
        <v>Isoform NV</v>
      </c>
      <c r="E271" s="271" t="str">
        <f>_xlfn.XLOOKUP(Table2[[#This Row],[K&amp;N REF ]],CAT_Details[Tracking Number],CAT_Details[Delivery Country Code],,0)</f>
        <v>GB</v>
      </c>
      <c r="F271" s="271" t="str">
        <f>_xlfn.XLOOKUP(Table2[[#This Row],[TO Ref]],CAT_Details[TO Ref],CAT_Details[Loc],,0)</f>
        <v>U2-L5</v>
      </c>
      <c r="G271" s="257" t="s">
        <v>36</v>
      </c>
      <c r="H271" s="257" t="s">
        <v>42</v>
      </c>
      <c r="I271" s="280">
        <v>45698</v>
      </c>
      <c r="J271" s="257" t="s">
        <v>45</v>
      </c>
      <c r="K271" s="257" t="s">
        <v>27</v>
      </c>
      <c r="L271" s="280">
        <v>45698</v>
      </c>
      <c r="M271" s="257" t="str">
        <f>IF(Table2[[#This Row],[Resolve Date]]="","ONGOING","SOLVED")</f>
        <v>SOLVED</v>
      </c>
      <c r="N271" s="258" t="s">
        <v>92</v>
      </c>
      <c r="O271" s="257" t="str">
        <f>Table2[[#This Row],[K&amp;N REF ]]&amp;Table2[[#This Row],[Issue type ]]</f>
        <v>5015065544AMOUNT</v>
      </c>
      <c r="P271" s="257">
        <f>YEAR(Table2[[#This Row],[Date ]])</f>
        <v>2025</v>
      </c>
      <c r="Q271" s="257" t="str">
        <f>VLOOKUP(MONTH(Table2[[#This Row],[Date ]]),Months,2,0)</f>
        <v>February</v>
      </c>
      <c r="R271" s="257" t="b">
        <f>COUNTIFS(Table2[Unique],Table2[[#This Row],[Unique]])&gt;1</f>
        <v>0</v>
      </c>
      <c r="S271" s="257">
        <f>IF(Table2[[#This Row],[Status ]]="Solved",1,0)</f>
        <v>1</v>
      </c>
      <c r="T271" s="257">
        <f>IF(Table2[[#This Row],[Status ]]="ongoing",1,0)</f>
        <v>0</v>
      </c>
    </row>
    <row r="272" spans="1:20" x14ac:dyDescent="0.25">
      <c r="A272" s="262">
        <v>5015036420</v>
      </c>
      <c r="B272" s="269" t="str">
        <f>_xlfn.XLOOKUP(Table2[[#This Row],[K&amp;N REF ]],CAT_Details[Tracking Number],CAT_Details[S Ref],,0)</f>
        <v>20250204-S-70144</v>
      </c>
      <c r="C272" s="270">
        <f>_xlfn.XLOOKUP(Table2[[#This Row],[K&amp;N REF ]],CAT_Details[Tracking Number],CAT_Details[TO Ref],,0)</f>
        <v>20250204644612</v>
      </c>
      <c r="D272" s="270" t="str">
        <f>_xlfn.XLOOKUP(Table2[[#This Row],[K&amp;N REF ]],CAT_Details[Tracking Number],CAT_Details[Pickup Customer Name],,0)</f>
        <v>Standard Motor Product Poland ( SMP Poland)</v>
      </c>
      <c r="E272" s="271" t="str">
        <f>_xlfn.XLOOKUP(Table2[[#This Row],[K&amp;N REF ]],CAT_Details[Tracking Number],CAT_Details[Delivery Country Code],,0)</f>
        <v>GB</v>
      </c>
      <c r="F272" s="271" t="str">
        <f>_xlfn.XLOOKUP(Table2[[#This Row],[TO Ref]],CAT_Details[TO Ref],CAT_Details[Loc],,0)</f>
        <v>DX01-L5</v>
      </c>
      <c r="G272" s="257" t="s">
        <v>44</v>
      </c>
      <c r="H272" s="257" t="s">
        <v>40</v>
      </c>
      <c r="I272" s="280">
        <v>45699</v>
      </c>
      <c r="J272" s="257" t="s">
        <v>41</v>
      </c>
      <c r="K272" s="257" t="s">
        <v>32</v>
      </c>
      <c r="L272" s="280">
        <v>45700</v>
      </c>
      <c r="M272" s="257" t="str">
        <f>IF(Table2[[#This Row],[Resolve Date]]="","ONGOING","SOLVED")</f>
        <v>SOLVED</v>
      </c>
      <c r="N272" s="258" t="s">
        <v>58</v>
      </c>
      <c r="O272" s="257" t="str">
        <f>Table2[[#This Row],[K&amp;N REF ]]&amp;Table2[[#This Row],[Issue type ]]</f>
        <v xml:space="preserve">5015036420INCORRECT LABELS </v>
      </c>
      <c r="P272" s="257">
        <f>YEAR(Table2[[#This Row],[Date ]])</f>
        <v>2025</v>
      </c>
      <c r="Q272" s="257" t="str">
        <f>VLOOKUP(MONTH(Table2[[#This Row],[Date ]]),Months,2,0)</f>
        <v>February</v>
      </c>
      <c r="R272" s="257" t="b">
        <f>COUNTIFS(Table2[Unique],Table2[[#This Row],[Unique]])&gt;1</f>
        <v>0</v>
      </c>
      <c r="S272" s="257">
        <f>IF(Table2[[#This Row],[Status ]]="Solved",1,0)</f>
        <v>1</v>
      </c>
      <c r="T272" s="257">
        <f>IF(Table2[[#This Row],[Status ]]="ongoing",1,0)</f>
        <v>0</v>
      </c>
    </row>
    <row r="273" spans="1:20" x14ac:dyDescent="0.25">
      <c r="A273" s="262">
        <v>5015007194</v>
      </c>
      <c r="B273" s="269" t="str">
        <f>_xlfn.XLOOKUP(Table2[[#This Row],[K&amp;N REF ]],CAT_Details[Tracking Number],CAT_Details[S Ref],,0)</f>
        <v>20250131-S-70291</v>
      </c>
      <c r="C273" s="270">
        <f>_xlfn.XLOOKUP(Table2[[#This Row],[K&amp;N REF ]],CAT_Details[Tracking Number],CAT_Details[TO Ref],,0)</f>
        <v>20250130641673</v>
      </c>
      <c r="D273" s="270" t="str">
        <f>_xlfn.XLOOKUP(Table2[[#This Row],[K&amp;N REF ]],CAT_Details[Tracking Number],CAT_Details[Pickup Customer Name],,0)</f>
        <v>DAYCO EUROPE S.R.L.</v>
      </c>
      <c r="E273" s="271" t="str">
        <f>_xlfn.XLOOKUP(Table2[[#This Row],[K&amp;N REF ]],CAT_Details[Tracking Number],CAT_Details[Delivery Country Code],,0)</f>
        <v>GB</v>
      </c>
      <c r="F273" s="271" t="str">
        <f>_xlfn.XLOOKUP(Table2[[#This Row],[TO Ref]],CAT_Details[TO Ref],CAT_Details[Loc],,0)</f>
        <v>DX01-L5</v>
      </c>
      <c r="G273" s="257" t="s">
        <v>24</v>
      </c>
      <c r="H273" s="257" t="s">
        <v>49</v>
      </c>
      <c r="I273" s="280">
        <v>45700</v>
      </c>
      <c r="J273" s="257" t="s">
        <v>41</v>
      </c>
      <c r="K273" s="257" t="s">
        <v>32</v>
      </c>
      <c r="L273" s="280">
        <v>45700</v>
      </c>
      <c r="M273" s="257" t="str">
        <f>IF(Table2[[#This Row],[Resolve Date]]="","ONGOING","SOLVED")</f>
        <v>SOLVED</v>
      </c>
      <c r="N273" s="258" t="s">
        <v>30</v>
      </c>
      <c r="O273" s="257" t="str">
        <f>Table2[[#This Row],[K&amp;N REF ]]&amp;Table2[[#This Row],[Issue type ]]</f>
        <v>5015007194XX LABELS</v>
      </c>
      <c r="P273" s="257">
        <f>YEAR(Table2[[#This Row],[Date ]])</f>
        <v>2025</v>
      </c>
      <c r="Q273" s="257" t="str">
        <f>VLOOKUP(MONTH(Table2[[#This Row],[Date ]]),Months,2,0)</f>
        <v>February</v>
      </c>
      <c r="R273" s="257" t="b">
        <f>COUNTIFS(Table2[Unique],Table2[[#This Row],[Unique]])&gt;1</f>
        <v>0</v>
      </c>
      <c r="S273" s="257">
        <f>IF(Table2[[#This Row],[Status ]]="Solved",1,0)</f>
        <v>1</v>
      </c>
      <c r="T273" s="257">
        <f>IF(Table2[[#This Row],[Status ]]="ongoing",1,0)</f>
        <v>0</v>
      </c>
    </row>
    <row r="274" spans="1:20" x14ac:dyDescent="0.25">
      <c r="A274" s="262">
        <v>5015036773</v>
      </c>
      <c r="B274" s="269" t="str">
        <f>_xlfn.XLOOKUP(Table2[[#This Row],[K&amp;N REF ]],CAT_Details[Tracking Number],CAT_Details[S Ref],,0)</f>
        <v>20250204-S-70163</v>
      </c>
      <c r="C274" s="270">
        <f>_xlfn.XLOOKUP(Table2[[#This Row],[K&amp;N REF ]],CAT_Details[Tracking Number],CAT_Details[TO Ref],,0)</f>
        <v>20250204644831</v>
      </c>
      <c r="D274" s="270" t="str">
        <f>_xlfn.XLOOKUP(Table2[[#This Row],[K&amp;N REF ]],CAT_Details[Tracking Number],CAT_Details[Pickup Customer Name],,0)</f>
        <v>Seat S.r.l.</v>
      </c>
      <c r="E274" s="271" t="str">
        <f>_xlfn.XLOOKUP(Table2[[#This Row],[K&amp;N REF ]],CAT_Details[Tracking Number],CAT_Details[Delivery Country Code],,0)</f>
        <v>GB</v>
      </c>
      <c r="F274" s="271">
        <f>_xlfn.XLOOKUP(Table2[[#This Row],[TO Ref]],CAT_Details[TO Ref],CAT_Details[Loc],,0)</f>
        <v>3402</v>
      </c>
      <c r="G274" s="257" t="s">
        <v>24</v>
      </c>
      <c r="H274" s="257" t="s">
        <v>49</v>
      </c>
      <c r="I274" s="280">
        <v>45700</v>
      </c>
      <c r="J274" s="257" t="s">
        <v>26</v>
      </c>
      <c r="K274" s="257" t="s">
        <v>32</v>
      </c>
      <c r="L274" s="280">
        <v>45700</v>
      </c>
      <c r="M274" s="257" t="str">
        <f>IF(Table2[[#This Row],[Resolve Date]]="","ONGOING","SOLVED")</f>
        <v>SOLVED</v>
      </c>
      <c r="N274" s="258" t="s">
        <v>30</v>
      </c>
      <c r="O274" s="257" t="str">
        <f>Table2[[#This Row],[K&amp;N REF ]]&amp;Table2[[#This Row],[Issue type ]]</f>
        <v>5015036773XX LABELS</v>
      </c>
      <c r="P274" s="257">
        <f>YEAR(Table2[[#This Row],[Date ]])</f>
        <v>2025</v>
      </c>
      <c r="Q274" s="257" t="str">
        <f>VLOOKUP(MONTH(Table2[[#This Row],[Date ]]),Months,2,0)</f>
        <v>February</v>
      </c>
      <c r="R274" s="257" t="b">
        <f>COUNTIFS(Table2[Unique],Table2[[#This Row],[Unique]])&gt;1</f>
        <v>0</v>
      </c>
      <c r="S274" s="257">
        <f>IF(Table2[[#This Row],[Status ]]="Solved",1,0)</f>
        <v>1</v>
      </c>
      <c r="T274" s="257">
        <f>IF(Table2[[#This Row],[Status ]]="ongoing",1,0)</f>
        <v>0</v>
      </c>
    </row>
    <row r="275" spans="1:20" x14ac:dyDescent="0.25">
      <c r="A275" s="262">
        <v>5015021243</v>
      </c>
      <c r="B275" s="269" t="str">
        <f>_xlfn.XLOOKUP(Table2[[#This Row],[K&amp;N REF ]],CAT_Details[Tracking Number],CAT_Details[S Ref],,0)</f>
        <v>20250203-S-70190</v>
      </c>
      <c r="C275" s="270">
        <f>_xlfn.XLOOKUP(Table2[[#This Row],[K&amp;N REF ]],CAT_Details[Tracking Number],CAT_Details[TO Ref],,0)</f>
        <v>20250129640332</v>
      </c>
      <c r="D275" s="270" t="str">
        <f>_xlfn.XLOOKUP(Table2[[#This Row],[K&amp;N REF ]],CAT_Details[Tracking Number],CAT_Details[Pickup Customer Name],,0)</f>
        <v>KONGSBERG AUTOMOTIVE ASA</v>
      </c>
      <c r="E275" s="271" t="str">
        <f>_xlfn.XLOOKUP(Table2[[#This Row],[K&amp;N REF ]],CAT_Details[Tracking Number],CAT_Details[Delivery Country Code],,0)</f>
        <v>GB</v>
      </c>
      <c r="F275" s="271">
        <f>_xlfn.XLOOKUP(Table2[[#This Row],[TO Ref]],CAT_Details[TO Ref],CAT_Details[Loc],,0)</f>
        <v>3402</v>
      </c>
      <c r="G275" s="257" t="s">
        <v>44</v>
      </c>
      <c r="H275" s="257" t="s">
        <v>35</v>
      </c>
      <c r="I275" s="280">
        <v>45700</v>
      </c>
      <c r="J275" s="257" t="s">
        <v>26</v>
      </c>
      <c r="K275" s="257" t="s">
        <v>32</v>
      </c>
      <c r="L275" s="280">
        <v>45700</v>
      </c>
      <c r="M275" s="257" t="str">
        <f>IF(Table2[[#This Row],[Resolve Date]]="","ONGOING","SOLVED")</f>
        <v>SOLVED</v>
      </c>
      <c r="N275" s="258" t="s">
        <v>30</v>
      </c>
      <c r="O275" s="257" t="str">
        <f>Table2[[#This Row],[K&amp;N REF ]]&amp;Table2[[#This Row],[Issue type ]]</f>
        <v>5015021243NO LABELS</v>
      </c>
      <c r="P275" s="257">
        <f>YEAR(Table2[[#This Row],[Date ]])</f>
        <v>2025</v>
      </c>
      <c r="Q275" s="257" t="str">
        <f>VLOOKUP(MONTH(Table2[[#This Row],[Date ]]),Months,2,0)</f>
        <v>February</v>
      </c>
      <c r="R275" s="257" t="b">
        <f>COUNTIFS(Table2[Unique],Table2[[#This Row],[Unique]])&gt;1</f>
        <v>0</v>
      </c>
      <c r="S275" s="257">
        <f>IF(Table2[[#This Row],[Status ]]="Solved",1,0)</f>
        <v>1</v>
      </c>
      <c r="T275" s="257">
        <f>IF(Table2[[#This Row],[Status ]]="ongoing",1,0)</f>
        <v>0</v>
      </c>
    </row>
    <row r="276" spans="1:20" x14ac:dyDescent="0.25">
      <c r="A276" s="262">
        <v>5015051722</v>
      </c>
      <c r="B276" s="269" t="str">
        <f>_xlfn.XLOOKUP(Table2[[#This Row],[K&amp;N REF ]],CAT_Details[Tracking Number],CAT_Details[S Ref],,0)</f>
        <v>20250205-S-70135</v>
      </c>
      <c r="C276" s="270">
        <f>_xlfn.XLOOKUP(Table2[[#This Row],[K&amp;N REF ]],CAT_Details[Tracking Number],CAT_Details[TO Ref],,0)</f>
        <v>20250204644659</v>
      </c>
      <c r="D276" s="270" t="str">
        <f>_xlfn.XLOOKUP(Table2[[#This Row],[K&amp;N REF ]],CAT_Details[Tracking Number],CAT_Details[Pickup Customer Name],,0)</f>
        <v>DANFOSS A/S</v>
      </c>
      <c r="E276" s="271" t="str">
        <f>_xlfn.XLOOKUP(Table2[[#This Row],[K&amp;N REF ]],CAT_Details[Tracking Number],CAT_Details[Delivery Country Code],,0)</f>
        <v>GB</v>
      </c>
      <c r="F276" s="271" t="str">
        <f>_xlfn.XLOOKUP(Table2[[#This Row],[TO Ref]],CAT_Details[TO Ref],CAT_Details[Loc],,0)</f>
        <v>U2-L5</v>
      </c>
      <c r="G276" s="257" t="s">
        <v>44</v>
      </c>
      <c r="H276" s="257" t="s">
        <v>35</v>
      </c>
      <c r="I276" s="280">
        <v>45700</v>
      </c>
      <c r="J276" s="257" t="s">
        <v>26</v>
      </c>
      <c r="K276" s="257" t="s">
        <v>32</v>
      </c>
      <c r="L276" s="280">
        <v>45700</v>
      </c>
      <c r="M276" s="257" t="str">
        <f>IF(Table2[[#This Row],[Resolve Date]]="","ONGOING","SOLVED")</f>
        <v>SOLVED</v>
      </c>
      <c r="N276" s="258" t="s">
        <v>30</v>
      </c>
      <c r="O276" s="257" t="str">
        <f>Table2[[#This Row],[K&amp;N REF ]]&amp;Table2[[#This Row],[Issue type ]]</f>
        <v>5015051722NO LABELS</v>
      </c>
      <c r="P276" s="257">
        <f>YEAR(Table2[[#This Row],[Date ]])</f>
        <v>2025</v>
      </c>
      <c r="Q276" s="257" t="str">
        <f>VLOOKUP(MONTH(Table2[[#This Row],[Date ]]),Months,2,0)</f>
        <v>February</v>
      </c>
      <c r="R276" s="257" t="b">
        <f>COUNTIFS(Table2[Unique],Table2[[#This Row],[Unique]])&gt;1</f>
        <v>0</v>
      </c>
      <c r="S276" s="257">
        <f>IF(Table2[[#This Row],[Status ]]="Solved",1,0)</f>
        <v>1</v>
      </c>
      <c r="T276" s="257">
        <f>IF(Table2[[#This Row],[Status ]]="ongoing",1,0)</f>
        <v>0</v>
      </c>
    </row>
    <row r="277" spans="1:20" x14ac:dyDescent="0.25">
      <c r="A277" s="262">
        <v>5015065158</v>
      </c>
      <c r="B277" s="269" t="str">
        <f>_xlfn.XLOOKUP(Table2[[#This Row],[K&amp;N REF ]],CAT_Details[Tracking Number],CAT_Details[S Ref],,0)</f>
        <v>20250206-S-70120</v>
      </c>
      <c r="C277" s="270">
        <f>_xlfn.XLOOKUP(Table2[[#This Row],[K&amp;N REF ]],CAT_Details[Tracking Number],CAT_Details[TO Ref],,0)</f>
        <v>20250205645468</v>
      </c>
      <c r="D277" s="270" t="str">
        <f>_xlfn.XLOOKUP(Table2[[#This Row],[K&amp;N REF ]],CAT_Details[Tracking Number],CAT_Details[Pickup Customer Name],,0)</f>
        <v>BorgWarner Blonie</v>
      </c>
      <c r="E277" s="271" t="str">
        <f>_xlfn.XLOOKUP(Table2[[#This Row],[K&amp;N REF ]],CAT_Details[Tracking Number],CAT_Details[Delivery Country Code],,0)</f>
        <v>GB</v>
      </c>
      <c r="F277" s="271" t="str">
        <f>_xlfn.XLOOKUP(Table2[[#This Row],[TO Ref]],CAT_Details[TO Ref],CAT_Details[Loc],,0)</f>
        <v>No Loc</v>
      </c>
      <c r="G277" s="257" t="s">
        <v>44</v>
      </c>
      <c r="H277" s="257" t="s">
        <v>35</v>
      </c>
      <c r="I277" s="280">
        <v>45700</v>
      </c>
      <c r="J277" s="257" t="s">
        <v>41</v>
      </c>
      <c r="K277" s="257" t="s">
        <v>32</v>
      </c>
      <c r="L277" s="280">
        <v>45700</v>
      </c>
      <c r="M277" s="257" t="str">
        <f>IF(Table2[[#This Row],[Resolve Date]]="","ONGOING","SOLVED")</f>
        <v>SOLVED</v>
      </c>
      <c r="N277" s="258" t="s">
        <v>30</v>
      </c>
      <c r="O277" s="257" t="str">
        <f>Table2[[#This Row],[K&amp;N REF ]]&amp;Table2[[#This Row],[Issue type ]]</f>
        <v>5015065158NO LABELS</v>
      </c>
      <c r="P277" s="257">
        <f>YEAR(Table2[[#This Row],[Date ]])</f>
        <v>2025</v>
      </c>
      <c r="Q277" s="257" t="str">
        <f>VLOOKUP(MONTH(Table2[[#This Row],[Date ]]),Months,2,0)</f>
        <v>February</v>
      </c>
      <c r="R277" s="257" t="b">
        <f>COUNTIFS(Table2[Unique],Table2[[#This Row],[Unique]])&gt;1</f>
        <v>0</v>
      </c>
      <c r="S277" s="257">
        <f>IF(Table2[[#This Row],[Status ]]="Solved",1,0)</f>
        <v>1</v>
      </c>
      <c r="T277" s="257">
        <f>IF(Table2[[#This Row],[Status ]]="ongoing",1,0)</f>
        <v>0</v>
      </c>
    </row>
    <row r="278" spans="1:20" x14ac:dyDescent="0.25">
      <c r="A278" s="262">
        <v>5015065780</v>
      </c>
      <c r="B278" s="269" t="str">
        <f>_xlfn.XLOOKUP(Table2[[#This Row],[K&amp;N REF ]],CAT_Details[Tracking Number],CAT_Details[S Ref],,0)</f>
        <v>20250206-S-70142</v>
      </c>
      <c r="C278" s="270">
        <f>_xlfn.XLOOKUP(Table2[[#This Row],[K&amp;N REF ]],CAT_Details[Tracking Number],CAT_Details[TO Ref],,0)</f>
        <v>20250206646477</v>
      </c>
      <c r="D278" s="270" t="str">
        <f>_xlfn.XLOOKUP(Table2[[#This Row],[K&amp;N REF ]],CAT_Details[Tracking Number],CAT_Details[Pickup Customer Name],,0)</f>
        <v xml:space="preserve">ELITEX NEPOMUK, A.S. </v>
      </c>
      <c r="E278" s="271" t="str">
        <f>_xlfn.XLOOKUP(Table2[[#This Row],[K&amp;N REF ]],CAT_Details[Tracking Number],CAT_Details[Delivery Country Code],,0)</f>
        <v>GB</v>
      </c>
      <c r="F278" s="271" t="str">
        <f>_xlfn.XLOOKUP(Table2[[#This Row],[TO Ref]],CAT_Details[TO Ref],CAT_Details[Loc],,0)</f>
        <v>OYL1</v>
      </c>
      <c r="G278" s="257" t="s">
        <v>38</v>
      </c>
      <c r="H278" s="257" t="s">
        <v>35</v>
      </c>
      <c r="I278" s="280">
        <v>45700</v>
      </c>
      <c r="J278" s="257" t="s">
        <v>26</v>
      </c>
      <c r="K278" s="257" t="s">
        <v>32</v>
      </c>
      <c r="L278" s="280">
        <v>45701</v>
      </c>
      <c r="M278" s="257" t="str">
        <f>IF(Table2[[#This Row],[Resolve Date]]="","ONGOING","SOLVED")</f>
        <v>SOLVED</v>
      </c>
      <c r="N278" s="258" t="s">
        <v>30</v>
      </c>
      <c r="O278" s="257" t="str">
        <f>Table2[[#This Row],[K&amp;N REF ]]&amp;Table2[[#This Row],[Issue type ]]</f>
        <v>5015065780NO LABELS</v>
      </c>
      <c r="P278" s="257">
        <f>YEAR(Table2[[#This Row],[Date ]])</f>
        <v>2025</v>
      </c>
      <c r="Q278" s="257" t="str">
        <f>VLOOKUP(MONTH(Table2[[#This Row],[Date ]]),Months,2,0)</f>
        <v>February</v>
      </c>
      <c r="R278" s="257" t="b">
        <f>COUNTIFS(Table2[Unique],Table2[[#This Row],[Unique]])&gt;1</f>
        <v>0</v>
      </c>
      <c r="S278" s="257">
        <f>IF(Table2[[#This Row],[Status ]]="Solved",1,0)</f>
        <v>1</v>
      </c>
      <c r="T278" s="257">
        <f>IF(Table2[[#This Row],[Status ]]="ongoing",1,0)</f>
        <v>0</v>
      </c>
    </row>
    <row r="279" spans="1:20" x14ac:dyDescent="0.25">
      <c r="A279" s="262">
        <v>5015065428</v>
      </c>
      <c r="B279" s="269" t="str">
        <f>_xlfn.XLOOKUP(Table2[[#This Row],[K&amp;N REF ]],CAT_Details[Tracking Number],CAT_Details[S Ref],,0)</f>
        <v>20250206-S-70158</v>
      </c>
      <c r="C279" s="270">
        <f>_xlfn.XLOOKUP(Table2[[#This Row],[K&amp;N REF ]],CAT_Details[Tracking Number],CAT_Details[TO Ref],,0)</f>
        <v>20250131643065</v>
      </c>
      <c r="D279" s="270" t="str">
        <f>_xlfn.XLOOKUP(Table2[[#This Row],[K&amp;N REF ]],CAT_Details[Tracking Number],CAT_Details[Pickup Customer Name],,0)</f>
        <v>HYDAC TECHNOLOGY GMBH</v>
      </c>
      <c r="E279" s="271" t="str">
        <f>_xlfn.XLOOKUP(Table2[[#This Row],[K&amp;N REF ]],CAT_Details[Tracking Number],CAT_Details[Delivery Country Code],,0)</f>
        <v>GB</v>
      </c>
      <c r="F279" s="271" t="str">
        <f>_xlfn.XLOOKUP(Table2[[#This Row],[TO Ref]],CAT_Details[TO Ref],CAT_Details[Loc],,0)</f>
        <v>U2-L5</v>
      </c>
      <c r="G279" s="257" t="s">
        <v>34</v>
      </c>
      <c r="H279" s="257" t="s">
        <v>40</v>
      </c>
      <c r="I279" s="280">
        <v>45700</v>
      </c>
      <c r="J279" s="257" t="s">
        <v>41</v>
      </c>
      <c r="K279" s="257" t="s">
        <v>32</v>
      </c>
      <c r="L279" s="280">
        <v>45700</v>
      </c>
      <c r="M279" s="257" t="str">
        <f>IF(Table2[[#This Row],[Resolve Date]]="","ONGOING","SOLVED")</f>
        <v>SOLVED</v>
      </c>
      <c r="N279" s="258" t="s">
        <v>58</v>
      </c>
      <c r="O279" s="257" t="str">
        <f>Table2[[#This Row],[K&amp;N REF ]]&amp;Table2[[#This Row],[Issue type ]]</f>
        <v xml:space="preserve">5015065428INCORRECT LABELS </v>
      </c>
      <c r="P279" s="257">
        <f>YEAR(Table2[[#This Row],[Date ]])</f>
        <v>2025</v>
      </c>
      <c r="Q279" s="257" t="str">
        <f>VLOOKUP(MONTH(Table2[[#This Row],[Date ]]),Months,2,0)</f>
        <v>February</v>
      </c>
      <c r="R279" s="257" t="b">
        <f>COUNTIFS(Table2[Unique],Table2[[#This Row],[Unique]])&gt;1</f>
        <v>0</v>
      </c>
      <c r="S279" s="257">
        <f>IF(Table2[[#This Row],[Status ]]="Solved",1,0)</f>
        <v>1</v>
      </c>
      <c r="T279" s="257">
        <f>IF(Table2[[#This Row],[Status ]]="ongoing",1,0)</f>
        <v>0</v>
      </c>
    </row>
    <row r="280" spans="1:20" x14ac:dyDescent="0.25">
      <c r="A280" s="262">
        <v>5015051458</v>
      </c>
      <c r="B280" s="269" t="str">
        <f>_xlfn.XLOOKUP(Table2[[#This Row],[K&amp;N REF ]],CAT_Details[Tracking Number],CAT_Details[S Ref],,0)</f>
        <v>20250205-S-70107</v>
      </c>
      <c r="C280" s="270">
        <f>_xlfn.XLOOKUP(Table2[[#This Row],[K&amp;N REF ]],CAT_Details[Tracking Number],CAT_Details[TO Ref],,0)</f>
        <v>20250203644073</v>
      </c>
      <c r="D280" s="270" t="str">
        <f>_xlfn.XLOOKUP(Table2[[#This Row],[K&amp;N REF ]],CAT_Details[Tracking Number],CAT_Details[Pickup Customer Name],,0)</f>
        <v>Pister Kugelhähne GmbH</v>
      </c>
      <c r="E280" s="271" t="str">
        <f>_xlfn.XLOOKUP(Table2[[#This Row],[K&amp;N REF ]],CAT_Details[Tracking Number],CAT_Details[Delivery Country Code],,0)</f>
        <v>GB</v>
      </c>
      <c r="F280" s="271" t="str">
        <f>_xlfn.XLOOKUP(Table2[[#This Row],[TO Ref]],CAT_Details[TO Ref],CAT_Details[Loc],,0)</f>
        <v>OYL1</v>
      </c>
      <c r="G280" s="257" t="s">
        <v>34</v>
      </c>
      <c r="H280" s="257" t="s">
        <v>40</v>
      </c>
      <c r="I280" s="280">
        <v>45700</v>
      </c>
      <c r="J280" s="257" t="s">
        <v>26</v>
      </c>
      <c r="K280" s="257" t="s">
        <v>32</v>
      </c>
      <c r="L280" s="280">
        <v>45700</v>
      </c>
      <c r="M280" s="257" t="str">
        <f>IF(Table2[[#This Row],[Resolve Date]]="","ONGOING","SOLVED")</f>
        <v>SOLVED</v>
      </c>
      <c r="N280" s="258" t="s">
        <v>58</v>
      </c>
      <c r="O280" s="257" t="str">
        <f>Table2[[#This Row],[K&amp;N REF ]]&amp;Table2[[#This Row],[Issue type ]]</f>
        <v xml:space="preserve">5015051458INCORRECT LABELS </v>
      </c>
      <c r="P280" s="257">
        <f>YEAR(Table2[[#This Row],[Date ]])</f>
        <v>2025</v>
      </c>
      <c r="Q280" s="257" t="str">
        <f>VLOOKUP(MONTH(Table2[[#This Row],[Date ]]),Months,2,0)</f>
        <v>February</v>
      </c>
      <c r="R280" s="257" t="b">
        <f>COUNTIFS(Table2[Unique],Table2[[#This Row],[Unique]])&gt;1</f>
        <v>0</v>
      </c>
      <c r="S280" s="257">
        <f>IF(Table2[[#This Row],[Status ]]="Solved",1,0)</f>
        <v>1</v>
      </c>
      <c r="T280" s="257">
        <f>IF(Table2[[#This Row],[Status ]]="ongoing",1,0)</f>
        <v>0</v>
      </c>
    </row>
    <row r="281" spans="1:20" x14ac:dyDescent="0.25">
      <c r="A281" s="262">
        <v>5015051447</v>
      </c>
      <c r="B281" s="269" t="str">
        <f>_xlfn.XLOOKUP(Table2[[#This Row],[K&amp;N REF ]],CAT_Details[Tracking Number],CAT_Details[S Ref],,0)</f>
        <v>20250205-S-70088</v>
      </c>
      <c r="C281" s="270">
        <f>_xlfn.XLOOKUP(Table2[[#This Row],[K&amp;N REF ]],CAT_Details[Tracking Number],CAT_Details[TO Ref],,0)</f>
        <v>20250204644597</v>
      </c>
      <c r="D281" s="270" t="str">
        <f>_xlfn.XLOOKUP(Table2[[#This Row],[K&amp;N REF ]],CAT_Details[Tracking Number],CAT_Details[Pickup Customer Name],,0)</f>
        <v>Dichtungstechnik G. Bruss GmbH &amp; Co. KG</v>
      </c>
      <c r="E281" s="271" t="str">
        <f>_xlfn.XLOOKUP(Table2[[#This Row],[K&amp;N REF ]],CAT_Details[Tracking Number],CAT_Details[Delivery Country Code],,0)</f>
        <v>GB</v>
      </c>
      <c r="F281" s="271" t="str">
        <f>_xlfn.XLOOKUP(Table2[[#This Row],[TO Ref]],CAT_Details[TO Ref],CAT_Details[Loc],,0)</f>
        <v>DX01-L5</v>
      </c>
      <c r="G281" s="257" t="s">
        <v>34</v>
      </c>
      <c r="H281" s="257" t="s">
        <v>35</v>
      </c>
      <c r="I281" s="280">
        <v>45700</v>
      </c>
      <c r="J281" s="257" t="s">
        <v>26</v>
      </c>
      <c r="K281" s="257" t="s">
        <v>32</v>
      </c>
      <c r="L281" s="280">
        <v>45700</v>
      </c>
      <c r="M281" s="257" t="str">
        <f>IF(Table2[[#This Row],[Resolve Date]]="","ONGOING","SOLVED")</f>
        <v>SOLVED</v>
      </c>
      <c r="N281" s="258" t="s">
        <v>30</v>
      </c>
      <c r="O281" s="257" t="str">
        <f>Table2[[#This Row],[K&amp;N REF ]]&amp;Table2[[#This Row],[Issue type ]]</f>
        <v>5015051447NO LABELS</v>
      </c>
      <c r="P281" s="257">
        <f>YEAR(Table2[[#This Row],[Date ]])</f>
        <v>2025</v>
      </c>
      <c r="Q281" s="257" t="str">
        <f>VLOOKUP(MONTH(Table2[[#This Row],[Date ]]),Months,2,0)</f>
        <v>February</v>
      </c>
      <c r="R281" s="257" t="b">
        <f>COUNTIFS(Table2[Unique],Table2[[#This Row],[Unique]])&gt;1</f>
        <v>0</v>
      </c>
      <c r="S281" s="257">
        <f>IF(Table2[[#This Row],[Status ]]="Solved",1,0)</f>
        <v>1</v>
      </c>
      <c r="T281" s="257">
        <f>IF(Table2[[#This Row],[Status ]]="ongoing",1,0)</f>
        <v>0</v>
      </c>
    </row>
    <row r="282" spans="1:20" x14ac:dyDescent="0.25">
      <c r="A282" s="262">
        <v>5015037238</v>
      </c>
      <c r="B282" s="269" t="str">
        <f>_xlfn.XLOOKUP(Table2[[#This Row],[K&amp;N REF ]],CAT_Details[Tracking Number],CAT_Details[S Ref],,0)</f>
        <v>20250204-S-70150</v>
      </c>
      <c r="C282" s="270">
        <f>_xlfn.XLOOKUP(Table2[[#This Row],[K&amp;N REF ]],CAT_Details[Tracking Number],CAT_Details[TO Ref],,0)</f>
        <v>20250204644643</v>
      </c>
      <c r="D282" s="270" t="str">
        <f>_xlfn.XLOOKUP(Table2[[#This Row],[K&amp;N REF ]],CAT_Details[Tracking Number],CAT_Details[Pickup Customer Name],,0)</f>
        <v>Heinzmann Gmbh &amp; Co. Kg</v>
      </c>
      <c r="E282" s="271" t="str">
        <f>_xlfn.XLOOKUP(Table2[[#This Row],[K&amp;N REF ]],CAT_Details[Tracking Number],CAT_Details[Delivery Country Code],,0)</f>
        <v>GB</v>
      </c>
      <c r="F282" s="271" t="str">
        <f>_xlfn.XLOOKUP(Table2[[#This Row],[TO Ref]],CAT_Details[TO Ref],CAT_Details[Loc],,0)</f>
        <v>MY02</v>
      </c>
      <c r="G282" s="257" t="s">
        <v>34</v>
      </c>
      <c r="H282" s="257" t="s">
        <v>40</v>
      </c>
      <c r="I282" s="280">
        <v>45700</v>
      </c>
      <c r="J282" s="257" t="s">
        <v>41</v>
      </c>
      <c r="K282" s="257" t="s">
        <v>32</v>
      </c>
      <c r="L282" s="280">
        <v>45700</v>
      </c>
      <c r="M282" s="257" t="str">
        <f>IF(Table2[[#This Row],[Resolve Date]]="","ONGOING","SOLVED")</f>
        <v>SOLVED</v>
      </c>
      <c r="N282" s="258" t="s">
        <v>93</v>
      </c>
      <c r="O282" s="257" t="str">
        <f>Table2[[#This Row],[K&amp;N REF ]]&amp;Table2[[#This Row],[Issue type ]]</f>
        <v xml:space="preserve">5015037238INCORRECT LABELS </v>
      </c>
      <c r="P282" s="257">
        <f>YEAR(Table2[[#This Row],[Date ]])</f>
        <v>2025</v>
      </c>
      <c r="Q282" s="257" t="str">
        <f>VLOOKUP(MONTH(Table2[[#This Row],[Date ]]),Months,2,0)</f>
        <v>February</v>
      </c>
      <c r="R282" s="257" t="b">
        <f>COUNTIFS(Table2[Unique],Table2[[#This Row],[Unique]])&gt;1</f>
        <v>0</v>
      </c>
      <c r="S282" s="257">
        <f>IF(Table2[[#This Row],[Status ]]="Solved",1,0)</f>
        <v>1</v>
      </c>
      <c r="T282" s="257">
        <f>IF(Table2[[#This Row],[Status ]]="ongoing",1,0)</f>
        <v>0</v>
      </c>
    </row>
    <row r="283" spans="1:20" x14ac:dyDescent="0.25">
      <c r="A283" s="262">
        <v>5015037236</v>
      </c>
      <c r="B283" s="269" t="str">
        <f>_xlfn.XLOOKUP(Table2[[#This Row],[K&amp;N REF ]],CAT_Details[Tracking Number],CAT_Details[S Ref],,0)</f>
        <v>20250204-S-70150</v>
      </c>
      <c r="C283" s="270">
        <f>_xlfn.XLOOKUP(Table2[[#This Row],[K&amp;N REF ]],CAT_Details[Tracking Number],CAT_Details[TO Ref],,0)</f>
        <v>20250204644653</v>
      </c>
      <c r="D283" s="270" t="str">
        <f>_xlfn.XLOOKUP(Table2[[#This Row],[K&amp;N REF ]],CAT_Details[Tracking Number],CAT_Details[Pickup Customer Name],,0)</f>
        <v>Heinzmann Gmbh &amp; Co. Kg</v>
      </c>
      <c r="E283" s="271" t="str">
        <f>_xlfn.XLOOKUP(Table2[[#This Row],[K&amp;N REF ]],CAT_Details[Tracking Number],CAT_Details[Delivery Country Code],,0)</f>
        <v>GB</v>
      </c>
      <c r="F283" s="271" t="str">
        <f>_xlfn.XLOOKUP(Table2[[#This Row],[TO Ref]],CAT_Details[TO Ref],CAT_Details[Loc],,0)</f>
        <v>MY02</v>
      </c>
      <c r="G283" s="257" t="s">
        <v>34</v>
      </c>
      <c r="H283" s="257" t="s">
        <v>40</v>
      </c>
      <c r="I283" s="280">
        <v>45700</v>
      </c>
      <c r="J283" s="257" t="s">
        <v>41</v>
      </c>
      <c r="K283" s="257" t="s">
        <v>32</v>
      </c>
      <c r="L283" s="280">
        <v>45700</v>
      </c>
      <c r="M283" s="257" t="str">
        <f>IF(Table2[[#This Row],[Resolve Date]]="","ONGOING","SOLVED")</f>
        <v>SOLVED</v>
      </c>
      <c r="N283" s="258" t="s">
        <v>93</v>
      </c>
      <c r="O283" s="257" t="str">
        <f>Table2[[#This Row],[K&amp;N REF ]]&amp;Table2[[#This Row],[Issue type ]]</f>
        <v xml:space="preserve">5015037236INCORRECT LABELS </v>
      </c>
      <c r="P283" s="257">
        <f>YEAR(Table2[[#This Row],[Date ]])</f>
        <v>2025</v>
      </c>
      <c r="Q283" s="257" t="str">
        <f>VLOOKUP(MONTH(Table2[[#This Row],[Date ]]),Months,2,0)</f>
        <v>February</v>
      </c>
      <c r="R283" s="257" t="b">
        <f>COUNTIFS(Table2[Unique],Table2[[#This Row],[Unique]])&gt;1</f>
        <v>0</v>
      </c>
      <c r="S283" s="257">
        <f>IF(Table2[[#This Row],[Status ]]="Solved",1,0)</f>
        <v>1</v>
      </c>
      <c r="T283" s="257">
        <f>IF(Table2[[#This Row],[Status ]]="ongoing",1,0)</f>
        <v>0</v>
      </c>
    </row>
    <row r="284" spans="1:20" x14ac:dyDescent="0.25">
      <c r="A284" s="262">
        <v>5015051331</v>
      </c>
      <c r="B284" s="269" t="str">
        <f>_xlfn.XLOOKUP(Table2[[#This Row],[K&amp;N REF ]],CAT_Details[Tracking Number],CAT_Details[S Ref],,0)</f>
        <v>20250204-S-70125</v>
      </c>
      <c r="C284" s="270">
        <f>_xlfn.XLOOKUP(Table2[[#This Row],[K&amp;N REF ]],CAT_Details[Tracking Number],CAT_Details[TO Ref],,0)</f>
        <v>20250204644880</v>
      </c>
      <c r="D284" s="270" t="str">
        <f>_xlfn.XLOOKUP(Table2[[#This Row],[K&amp;N REF ]],CAT_Details[Tracking Number],CAT_Details[Pickup Customer Name],,0)</f>
        <v>Grammer Technical Components GmbH</v>
      </c>
      <c r="E284" s="271" t="str">
        <f>_xlfn.XLOOKUP(Table2[[#This Row],[K&amp;N REF ]],CAT_Details[Tracking Number],CAT_Details[Delivery Country Code],,0)</f>
        <v>GB</v>
      </c>
      <c r="F284" s="271" t="str">
        <f>_xlfn.XLOOKUP(Table2[[#This Row],[TO Ref]],CAT_Details[TO Ref],CAT_Details[Loc],,0)</f>
        <v>U2-L5</v>
      </c>
      <c r="G284" s="257" t="s">
        <v>34</v>
      </c>
      <c r="H284" s="257" t="s">
        <v>35</v>
      </c>
      <c r="I284" s="280">
        <v>45700</v>
      </c>
      <c r="J284" s="257" t="s">
        <v>26</v>
      </c>
      <c r="K284" s="257" t="s">
        <v>32</v>
      </c>
      <c r="L284" s="280">
        <v>45700</v>
      </c>
      <c r="M284" s="257" t="str">
        <f>IF(Table2[[#This Row],[Resolve Date]]="","ONGOING","SOLVED")</f>
        <v>SOLVED</v>
      </c>
      <c r="N284" s="258" t="s">
        <v>30</v>
      </c>
      <c r="O284" s="257" t="str">
        <f>Table2[[#This Row],[K&amp;N REF ]]&amp;Table2[[#This Row],[Issue type ]]</f>
        <v>5015051331NO LABELS</v>
      </c>
      <c r="P284" s="257">
        <f>YEAR(Table2[[#This Row],[Date ]])</f>
        <v>2025</v>
      </c>
      <c r="Q284" s="257" t="str">
        <f>VLOOKUP(MONTH(Table2[[#This Row],[Date ]]),Months,2,0)</f>
        <v>February</v>
      </c>
      <c r="R284" s="257" t="b">
        <f>COUNTIFS(Table2[Unique],Table2[[#This Row],[Unique]])&gt;1</f>
        <v>0</v>
      </c>
      <c r="S284" s="257">
        <f>IF(Table2[[#This Row],[Status ]]="Solved",1,0)</f>
        <v>1</v>
      </c>
      <c r="T284" s="257">
        <f>IF(Table2[[#This Row],[Status ]]="ongoing",1,0)</f>
        <v>0</v>
      </c>
    </row>
    <row r="285" spans="1:20" x14ac:dyDescent="0.25">
      <c r="A285" s="262">
        <v>5015037237</v>
      </c>
      <c r="B285" s="269" t="str">
        <f>_xlfn.XLOOKUP(Table2[[#This Row],[K&amp;N REF ]],CAT_Details[Tracking Number],CAT_Details[S Ref],,0)</f>
        <v>20250204-S-70150</v>
      </c>
      <c r="C285" s="270">
        <f>_xlfn.XLOOKUP(Table2[[#This Row],[K&amp;N REF ]],CAT_Details[Tracking Number],CAT_Details[TO Ref],,0)</f>
        <v>20250204644893</v>
      </c>
      <c r="D285" s="270" t="str">
        <f>_xlfn.XLOOKUP(Table2[[#This Row],[K&amp;N REF ]],CAT_Details[Tracking Number],CAT_Details[Pickup Customer Name],,0)</f>
        <v>Heinzmann Gmbh &amp; Co. Kg</v>
      </c>
      <c r="E285" s="271" t="str">
        <f>_xlfn.XLOOKUP(Table2[[#This Row],[K&amp;N REF ]],CAT_Details[Tracking Number],CAT_Details[Delivery Country Code],,0)</f>
        <v>GB</v>
      </c>
      <c r="F285" s="271" t="str">
        <f>_xlfn.XLOOKUP(Table2[[#This Row],[TO Ref]],CAT_Details[TO Ref],CAT_Details[Loc],,0)</f>
        <v>MY02</v>
      </c>
      <c r="G285" s="257" t="s">
        <v>34</v>
      </c>
      <c r="H285" s="257" t="s">
        <v>40</v>
      </c>
      <c r="I285" s="280">
        <v>45700</v>
      </c>
      <c r="J285" s="257" t="s">
        <v>41</v>
      </c>
      <c r="K285" s="257" t="s">
        <v>32</v>
      </c>
      <c r="L285" s="280">
        <v>45700</v>
      </c>
      <c r="M285" s="257" t="str">
        <f>IF(Table2[[#This Row],[Resolve Date]]="","ONGOING","SOLVED")</f>
        <v>SOLVED</v>
      </c>
      <c r="N285" s="258" t="s">
        <v>93</v>
      </c>
      <c r="O285" s="257" t="str">
        <f>Table2[[#This Row],[K&amp;N REF ]]&amp;Table2[[#This Row],[Issue type ]]</f>
        <v xml:space="preserve">5015037237INCORRECT LABELS </v>
      </c>
      <c r="P285" s="257">
        <f>YEAR(Table2[[#This Row],[Date ]])</f>
        <v>2025</v>
      </c>
      <c r="Q285" s="257" t="str">
        <f>VLOOKUP(MONTH(Table2[[#This Row],[Date ]]),Months,2,0)</f>
        <v>February</v>
      </c>
      <c r="R285" s="257" t="b">
        <f>COUNTIFS(Table2[Unique],Table2[[#This Row],[Unique]])&gt;1</f>
        <v>0</v>
      </c>
      <c r="S285" s="257">
        <f>IF(Table2[[#This Row],[Status ]]="Solved",1,0)</f>
        <v>1</v>
      </c>
      <c r="T285" s="257">
        <f>IF(Table2[[#This Row],[Status ]]="ongoing",1,0)</f>
        <v>0</v>
      </c>
    </row>
    <row r="286" spans="1:20" x14ac:dyDescent="0.25">
      <c r="A286" s="262">
        <v>5015065567</v>
      </c>
      <c r="B286" s="269" t="str">
        <f>_xlfn.XLOOKUP(Table2[[#This Row],[K&amp;N REF ]],CAT_Details[Tracking Number],CAT_Details[S Ref],,0)</f>
        <v>20250206-S-70139</v>
      </c>
      <c r="C286" s="270">
        <f>_xlfn.XLOOKUP(Table2[[#This Row],[K&amp;N REF ]],CAT_Details[Tracking Number],CAT_Details[TO Ref],,0)</f>
        <v>20250204645018</v>
      </c>
      <c r="D286" s="270" t="str">
        <f>_xlfn.XLOOKUP(Table2[[#This Row],[K&amp;N REF ]],CAT_Details[Tracking Number],CAT_Details[Pickup Customer Name],,0)</f>
        <v>TENNECO INC</v>
      </c>
      <c r="E286" s="271" t="str">
        <f>_xlfn.XLOOKUP(Table2[[#This Row],[K&amp;N REF ]],CAT_Details[Tracking Number],CAT_Details[Delivery Country Code],,0)</f>
        <v>GB</v>
      </c>
      <c r="F286" s="271" t="str">
        <f>_xlfn.XLOOKUP(Table2[[#This Row],[TO Ref]],CAT_Details[TO Ref],CAT_Details[Loc],,0)</f>
        <v>No Loc</v>
      </c>
      <c r="G286" s="257" t="s">
        <v>34</v>
      </c>
      <c r="H286" s="257" t="s">
        <v>35</v>
      </c>
      <c r="I286" s="280">
        <v>45700</v>
      </c>
      <c r="J286" s="257" t="s">
        <v>41</v>
      </c>
      <c r="K286" s="257" t="s">
        <v>32</v>
      </c>
      <c r="L286" s="280">
        <v>45700</v>
      </c>
      <c r="M286" s="257" t="str">
        <f>IF(Table2[[#This Row],[Resolve Date]]="","ONGOING","SOLVED")</f>
        <v>SOLVED</v>
      </c>
      <c r="N286" s="258" t="s">
        <v>30</v>
      </c>
      <c r="O286" s="257" t="str">
        <f>Table2[[#This Row],[K&amp;N REF ]]&amp;Table2[[#This Row],[Issue type ]]</f>
        <v>5015065567NO LABELS</v>
      </c>
      <c r="P286" s="257">
        <f>YEAR(Table2[[#This Row],[Date ]])</f>
        <v>2025</v>
      </c>
      <c r="Q286" s="257" t="str">
        <f>VLOOKUP(MONTH(Table2[[#This Row],[Date ]]),Months,2,0)</f>
        <v>February</v>
      </c>
      <c r="R286" s="257" t="b">
        <f>COUNTIFS(Table2[Unique],Table2[[#This Row],[Unique]])&gt;1</f>
        <v>0</v>
      </c>
      <c r="S286" s="257">
        <f>IF(Table2[[#This Row],[Status ]]="Solved",1,0)</f>
        <v>1</v>
      </c>
      <c r="T286" s="257">
        <f>IF(Table2[[#This Row],[Status ]]="ongoing",1,0)</f>
        <v>0</v>
      </c>
    </row>
    <row r="287" spans="1:20" x14ac:dyDescent="0.25">
      <c r="A287" s="262">
        <v>5015051510</v>
      </c>
      <c r="B287" s="269" t="str">
        <f>_xlfn.XLOOKUP(Table2[[#This Row],[K&amp;N REF ]],CAT_Details[Tracking Number],CAT_Details[S Ref],,0)</f>
        <v>20250205-S-70091</v>
      </c>
      <c r="C287" s="270">
        <f>_xlfn.XLOOKUP(Table2[[#This Row],[K&amp;N REF ]],CAT_Details[Tracking Number],CAT_Details[TO Ref],,0)</f>
        <v>20250205645498</v>
      </c>
      <c r="D287" s="270" t="str">
        <f>_xlfn.XLOOKUP(Table2[[#This Row],[K&amp;N REF ]],CAT_Details[Tracking Number],CAT_Details[Pickup Customer Name],,0)</f>
        <v>Bosch Rexroth AG Werk Horb</v>
      </c>
      <c r="E287" s="271" t="str">
        <f>_xlfn.XLOOKUP(Table2[[#This Row],[K&amp;N REF ]],CAT_Details[Tracking Number],CAT_Details[Delivery Country Code],,0)</f>
        <v>GB</v>
      </c>
      <c r="F287" s="271" t="str">
        <f>_xlfn.XLOOKUP(Table2[[#This Row],[TO Ref]],CAT_Details[TO Ref],CAT_Details[Loc],,0)</f>
        <v>U2-L5</v>
      </c>
      <c r="G287" s="257" t="s">
        <v>34</v>
      </c>
      <c r="H287" s="257" t="s">
        <v>35</v>
      </c>
      <c r="I287" s="280">
        <v>45700</v>
      </c>
      <c r="J287" s="257" t="s">
        <v>41</v>
      </c>
      <c r="K287" s="257" t="s">
        <v>32</v>
      </c>
      <c r="L287" s="280">
        <v>45700</v>
      </c>
      <c r="M287" s="257" t="str">
        <f>IF(Table2[[#This Row],[Resolve Date]]="","ONGOING","SOLVED")</f>
        <v>SOLVED</v>
      </c>
      <c r="N287" s="258" t="s">
        <v>30</v>
      </c>
      <c r="O287" s="257" t="str">
        <f>Table2[[#This Row],[K&amp;N REF ]]&amp;Table2[[#This Row],[Issue type ]]</f>
        <v>5015051510NO LABELS</v>
      </c>
      <c r="P287" s="257">
        <f>YEAR(Table2[[#This Row],[Date ]])</f>
        <v>2025</v>
      </c>
      <c r="Q287" s="257" t="str">
        <f>VLOOKUP(MONTH(Table2[[#This Row],[Date ]]),Months,2,0)</f>
        <v>February</v>
      </c>
      <c r="R287" s="257" t="b">
        <f>COUNTIFS(Table2[Unique],Table2[[#This Row],[Unique]])&gt;1</f>
        <v>0</v>
      </c>
      <c r="S287" s="257">
        <f>IF(Table2[[#This Row],[Status ]]="Solved",1,0)</f>
        <v>1</v>
      </c>
      <c r="T287" s="257">
        <f>IF(Table2[[#This Row],[Status ]]="ongoing",1,0)</f>
        <v>0</v>
      </c>
    </row>
    <row r="288" spans="1:20" x14ac:dyDescent="0.25">
      <c r="A288" s="262">
        <v>5015051562</v>
      </c>
      <c r="B288" s="269" t="str">
        <f>_xlfn.XLOOKUP(Table2[[#This Row],[K&amp;N REF ]],CAT_Details[Tracking Number],CAT_Details[S Ref],,0)</f>
        <v>20250205-S-70095</v>
      </c>
      <c r="C288" s="270">
        <f>_xlfn.XLOOKUP(Table2[[#This Row],[K&amp;N REF ]],CAT_Details[Tracking Number],CAT_Details[TO Ref],,0)</f>
        <v>20250205645605</v>
      </c>
      <c r="D288" s="270" t="str">
        <f>_xlfn.XLOOKUP(Table2[[#This Row],[K&amp;N REF ]],CAT_Details[Tracking Number],CAT_Details[Pickup Customer Name],,0)</f>
        <v>TENNECO ZWICKAU GMBH</v>
      </c>
      <c r="E288" s="271" t="str">
        <f>_xlfn.XLOOKUP(Table2[[#This Row],[K&amp;N REF ]],CAT_Details[Tracking Number],CAT_Details[Delivery Country Code],,0)</f>
        <v>GB</v>
      </c>
      <c r="F288" s="271" t="str">
        <f>_xlfn.XLOOKUP(Table2[[#This Row],[TO Ref]],CAT_Details[TO Ref],CAT_Details[Loc],,0)</f>
        <v>DX01-L5</v>
      </c>
      <c r="G288" s="257" t="s">
        <v>34</v>
      </c>
      <c r="H288" s="257" t="s">
        <v>35</v>
      </c>
      <c r="I288" s="280">
        <v>45700</v>
      </c>
      <c r="J288" s="257" t="s">
        <v>26</v>
      </c>
      <c r="K288" s="257" t="s">
        <v>32</v>
      </c>
      <c r="L288" s="280">
        <v>45700</v>
      </c>
      <c r="M288" s="257" t="str">
        <f>IF(Table2[[#This Row],[Resolve Date]]="","ONGOING","SOLVED")</f>
        <v>SOLVED</v>
      </c>
      <c r="N288" s="258" t="s">
        <v>30</v>
      </c>
      <c r="O288" s="257" t="str">
        <f>Table2[[#This Row],[K&amp;N REF ]]&amp;Table2[[#This Row],[Issue type ]]</f>
        <v>5015051562NO LABELS</v>
      </c>
      <c r="P288" s="257">
        <f>YEAR(Table2[[#This Row],[Date ]])</f>
        <v>2025</v>
      </c>
      <c r="Q288" s="257" t="str">
        <f>VLOOKUP(MONTH(Table2[[#This Row],[Date ]]),Months,2,0)</f>
        <v>February</v>
      </c>
      <c r="R288" s="257" t="b">
        <f>COUNTIFS(Table2[Unique],Table2[[#This Row],[Unique]])&gt;1</f>
        <v>0</v>
      </c>
      <c r="S288" s="257">
        <f>IF(Table2[[#This Row],[Status ]]="Solved",1,0)</f>
        <v>1</v>
      </c>
      <c r="T288" s="257">
        <f>IF(Table2[[#This Row],[Status ]]="ongoing",1,0)</f>
        <v>0</v>
      </c>
    </row>
    <row r="289" spans="1:20" x14ac:dyDescent="0.25">
      <c r="A289" s="262">
        <v>5015051279</v>
      </c>
      <c r="B289" s="269" t="str">
        <f>_xlfn.XLOOKUP(Table2[[#This Row],[K&amp;N REF ]],CAT_Details[Tracking Number],CAT_Details[S Ref],,0)</f>
        <v>20250206-S-70026</v>
      </c>
      <c r="C289" s="270">
        <f>_xlfn.XLOOKUP(Table2[[#This Row],[K&amp;N REF ]],CAT_Details[Tracking Number],CAT_Details[TO Ref],,0)</f>
        <v>20250205646336</v>
      </c>
      <c r="D289" s="270" t="str">
        <f>_xlfn.XLOOKUP(Table2[[#This Row],[K&amp;N REF ]],CAT_Details[Tracking Number],CAT_Details[Pickup Customer Name],,0)</f>
        <v>BRUSS KUNSTSTOFFTECHNIK GMBH</v>
      </c>
      <c r="E289" s="271" t="str">
        <f>_xlfn.XLOOKUP(Table2[[#This Row],[K&amp;N REF ]],CAT_Details[Tracking Number],CAT_Details[Delivery Country Code],,0)</f>
        <v>GB</v>
      </c>
      <c r="F289" s="271" t="str">
        <f>_xlfn.XLOOKUP(Table2[[#This Row],[TO Ref]],CAT_Details[TO Ref],CAT_Details[Loc],,0)</f>
        <v>DX01-L5</v>
      </c>
      <c r="G289" s="257" t="s">
        <v>34</v>
      </c>
      <c r="H289" s="257" t="s">
        <v>35</v>
      </c>
      <c r="I289" s="280">
        <v>45700</v>
      </c>
      <c r="J289" s="257" t="s">
        <v>26</v>
      </c>
      <c r="K289" s="257" t="s">
        <v>32</v>
      </c>
      <c r="L289" s="280">
        <v>45700</v>
      </c>
      <c r="M289" s="257" t="str">
        <f>IF(Table2[[#This Row],[Resolve Date]]="","ONGOING","SOLVED")</f>
        <v>SOLVED</v>
      </c>
      <c r="N289" s="258" t="s">
        <v>30</v>
      </c>
      <c r="O289" s="257" t="str">
        <f>Table2[[#This Row],[K&amp;N REF ]]&amp;Table2[[#This Row],[Issue type ]]</f>
        <v>5015051279NO LABELS</v>
      </c>
      <c r="P289" s="257">
        <f>YEAR(Table2[[#This Row],[Date ]])</f>
        <v>2025</v>
      </c>
      <c r="Q289" s="257" t="str">
        <f>VLOOKUP(MONTH(Table2[[#This Row],[Date ]]),Months,2,0)</f>
        <v>February</v>
      </c>
      <c r="R289" s="257" t="b">
        <f>COUNTIFS(Table2[Unique],Table2[[#This Row],[Unique]])&gt;1</f>
        <v>0</v>
      </c>
      <c r="S289" s="257">
        <f>IF(Table2[[#This Row],[Status ]]="Solved",1,0)</f>
        <v>1</v>
      </c>
      <c r="T289" s="257">
        <f>IF(Table2[[#This Row],[Status ]]="ongoing",1,0)</f>
        <v>0</v>
      </c>
    </row>
    <row r="290" spans="1:20" x14ac:dyDescent="0.25">
      <c r="A290" s="262">
        <v>5015065482</v>
      </c>
      <c r="B290" s="269" t="str">
        <f>_xlfn.XLOOKUP(Table2[[#This Row],[K&amp;N REF ]],CAT_Details[Tracking Number],CAT_Details[S Ref],,0)</f>
        <v>20250206-S-70125</v>
      </c>
      <c r="C290" s="270">
        <f>_xlfn.XLOOKUP(Table2[[#This Row],[K&amp;N REF ]],CAT_Details[Tracking Number],CAT_Details[TO Ref],,0)</f>
        <v>20250206646472</v>
      </c>
      <c r="D290" s="270" t="str">
        <f>_xlfn.XLOOKUP(Table2[[#This Row],[K&amp;N REF ]],CAT_Details[Tracking Number],CAT_Details[Pickup Customer Name],,0)</f>
        <v>Donaldson Filtration Deutschland GmbH</v>
      </c>
      <c r="E290" s="271" t="str">
        <f>_xlfn.XLOOKUP(Table2[[#This Row],[K&amp;N REF ]],CAT_Details[Tracking Number],CAT_Details[Delivery Country Code],,0)</f>
        <v>GB</v>
      </c>
      <c r="F290" s="271" t="str">
        <f>_xlfn.XLOOKUP(Table2[[#This Row],[TO Ref]],CAT_Details[TO Ref],CAT_Details[Loc],,0)</f>
        <v>DX01-L5</v>
      </c>
      <c r="G290" s="257" t="s">
        <v>34</v>
      </c>
      <c r="H290" s="257" t="s">
        <v>31</v>
      </c>
      <c r="I290" s="280">
        <v>45700</v>
      </c>
      <c r="J290" s="257" t="s">
        <v>41</v>
      </c>
      <c r="K290" s="257" t="s">
        <v>27</v>
      </c>
      <c r="L290" s="280">
        <v>45700</v>
      </c>
      <c r="M290" s="257" t="str">
        <f>IF(Table2[[#This Row],[Resolve Date]]="","ONGOING","SOLVED")</f>
        <v>SOLVED</v>
      </c>
      <c r="N290" s="258" t="s">
        <v>30</v>
      </c>
      <c r="O290" s="257" t="str">
        <f>Table2[[#This Row],[K&amp;N REF ]]&amp;Table2[[#This Row],[Issue type ]]</f>
        <v>5015065482MISSING LABELS ON SOME UNITS</v>
      </c>
      <c r="P290" s="257">
        <f>YEAR(Table2[[#This Row],[Date ]])</f>
        <v>2025</v>
      </c>
      <c r="Q290" s="257" t="str">
        <f>VLOOKUP(MONTH(Table2[[#This Row],[Date ]]),Months,2,0)</f>
        <v>February</v>
      </c>
      <c r="R290" s="257" t="b">
        <f>COUNTIFS(Table2[Unique],Table2[[#This Row],[Unique]])&gt;1</f>
        <v>0</v>
      </c>
      <c r="S290" s="257">
        <f>IF(Table2[[#This Row],[Status ]]="Solved",1,0)</f>
        <v>1</v>
      </c>
      <c r="T290" s="257">
        <f>IF(Table2[[#This Row],[Status ]]="ongoing",1,0)</f>
        <v>0</v>
      </c>
    </row>
    <row r="291" spans="1:20" x14ac:dyDescent="0.25">
      <c r="A291" s="262">
        <v>5015094770</v>
      </c>
      <c r="B291" s="269" t="str">
        <f>_xlfn.XLOOKUP(Table2[[#This Row],[K&amp;N REF ]],CAT_Details[Tracking Number],CAT_Details[S Ref],,0)</f>
        <v>20250210-S-70135</v>
      </c>
      <c r="C291" s="270">
        <f>_xlfn.XLOOKUP(Table2[[#This Row],[K&amp;N REF ]],CAT_Details[Tracking Number],CAT_Details[TO Ref],,0)</f>
        <v>20250206646760</v>
      </c>
      <c r="D291" s="270" t="str">
        <f>_xlfn.XLOOKUP(Table2[[#This Row],[K&amp;N REF ]],CAT_Details[Tracking Number],CAT_Details[Pickup Customer Name],,0)</f>
        <v>PACOMA GMBH</v>
      </c>
      <c r="E291" s="271" t="str">
        <f>_xlfn.XLOOKUP(Table2[[#This Row],[K&amp;N REF ]],CAT_Details[Tracking Number],CAT_Details[Delivery Country Code],,0)</f>
        <v>GB</v>
      </c>
      <c r="F291" s="271">
        <f>_xlfn.XLOOKUP(Table2[[#This Row],[TO Ref]],CAT_Details[TO Ref],CAT_Details[Loc],,0)</f>
        <v>3402</v>
      </c>
      <c r="G291" s="257" t="s">
        <v>34</v>
      </c>
      <c r="H291" s="257" t="s">
        <v>35</v>
      </c>
      <c r="I291" s="280">
        <v>45700</v>
      </c>
      <c r="J291" s="257" t="s">
        <v>26</v>
      </c>
      <c r="K291" s="257" t="s">
        <v>32</v>
      </c>
      <c r="L291" s="280">
        <v>45700</v>
      </c>
      <c r="M291" s="257" t="str">
        <f>IF(Table2[[#This Row],[Resolve Date]]="","ONGOING","SOLVED")</f>
        <v>SOLVED</v>
      </c>
      <c r="N291" s="258" t="s">
        <v>30</v>
      </c>
      <c r="O291" s="257" t="str">
        <f>Table2[[#This Row],[K&amp;N REF ]]&amp;Table2[[#This Row],[Issue type ]]</f>
        <v>5015094770NO LABELS</v>
      </c>
      <c r="P291" s="257">
        <f>YEAR(Table2[[#This Row],[Date ]])</f>
        <v>2025</v>
      </c>
      <c r="Q291" s="257" t="str">
        <f>VLOOKUP(MONTH(Table2[[#This Row],[Date ]]),Months,2,0)</f>
        <v>February</v>
      </c>
      <c r="R291" s="257" t="b">
        <f>COUNTIFS(Table2[Unique],Table2[[#This Row],[Unique]])&gt;1</f>
        <v>0</v>
      </c>
      <c r="S291" s="257">
        <f>IF(Table2[[#This Row],[Status ]]="Solved",1,0)</f>
        <v>1</v>
      </c>
      <c r="T291" s="257">
        <f>IF(Table2[[#This Row],[Status ]]="ongoing",1,0)</f>
        <v>0</v>
      </c>
    </row>
    <row r="292" spans="1:20" x14ac:dyDescent="0.25">
      <c r="A292" s="262">
        <v>5015080393</v>
      </c>
      <c r="B292" s="269" t="str">
        <f>_xlfn.XLOOKUP(Table2[[#This Row],[K&amp;N REF ]],CAT_Details[Tracking Number],CAT_Details[S Ref],,0)</f>
        <v>20250207-S-70278</v>
      </c>
      <c r="C292" s="270">
        <f>_xlfn.XLOOKUP(Table2[[#This Row],[K&amp;N REF ]],CAT_Details[Tracking Number],CAT_Details[TO Ref],,0)</f>
        <v>20250207647986</v>
      </c>
      <c r="D292" s="270" t="str">
        <f>_xlfn.XLOOKUP(Table2[[#This Row],[K&amp;N REF ]],CAT_Details[Tracking Number],CAT_Details[Pickup Customer Name],,0)</f>
        <v>SENSATA TECHNOLOGIES GERMANY GMBH</v>
      </c>
      <c r="E292" s="271" t="str">
        <f>_xlfn.XLOOKUP(Table2[[#This Row],[K&amp;N REF ]],CAT_Details[Tracking Number],CAT_Details[Delivery Country Code],,0)</f>
        <v>GB</v>
      </c>
      <c r="F292" s="271" t="str">
        <f>_xlfn.XLOOKUP(Table2[[#This Row],[TO Ref]],CAT_Details[TO Ref],CAT_Details[Loc],,0)</f>
        <v>DX01-L5</v>
      </c>
      <c r="G292" s="257" t="s">
        <v>34</v>
      </c>
      <c r="H292" s="257" t="s">
        <v>35</v>
      </c>
      <c r="I292" s="280">
        <v>45700</v>
      </c>
      <c r="J292" s="257" t="s">
        <v>41</v>
      </c>
      <c r="K292" s="257" t="s">
        <v>32</v>
      </c>
      <c r="L292" s="280">
        <v>45700</v>
      </c>
      <c r="M292" s="257" t="str">
        <f>IF(Table2[[#This Row],[Resolve Date]]="","ONGOING","SOLVED")</f>
        <v>SOLVED</v>
      </c>
      <c r="N292" s="258" t="s">
        <v>30</v>
      </c>
      <c r="O292" s="257" t="str">
        <f>Table2[[#This Row],[K&amp;N REF ]]&amp;Table2[[#This Row],[Issue type ]]</f>
        <v>5015080393NO LABELS</v>
      </c>
      <c r="P292" s="257">
        <f>YEAR(Table2[[#This Row],[Date ]])</f>
        <v>2025</v>
      </c>
      <c r="Q292" s="257" t="str">
        <f>VLOOKUP(MONTH(Table2[[#This Row],[Date ]]),Months,2,0)</f>
        <v>February</v>
      </c>
      <c r="R292" s="257" t="b">
        <f>COUNTIFS(Table2[Unique],Table2[[#This Row],[Unique]])&gt;1</f>
        <v>0</v>
      </c>
      <c r="S292" s="257">
        <f>IF(Table2[[#This Row],[Status ]]="Solved",1,0)</f>
        <v>1</v>
      </c>
      <c r="T292" s="257">
        <f>IF(Table2[[#This Row],[Status ]]="ongoing",1,0)</f>
        <v>0</v>
      </c>
    </row>
    <row r="293" spans="1:20" x14ac:dyDescent="0.25">
      <c r="A293" s="262">
        <v>5015065673</v>
      </c>
      <c r="B293" s="269" t="str">
        <f>_xlfn.XLOOKUP(Table2[[#This Row],[K&amp;N REF ]],CAT_Details[Tracking Number],CAT_Details[S Ref],,0)</f>
        <v>20250206-S-70174</v>
      </c>
      <c r="C293" s="270">
        <f>_xlfn.XLOOKUP(Table2[[#This Row],[K&amp;N REF ]],CAT_Details[Tracking Number],CAT_Details[TO Ref],,0)</f>
        <v>20250131643064</v>
      </c>
      <c r="D293" s="270" t="str">
        <f>_xlfn.XLOOKUP(Table2[[#This Row],[K&amp;N REF ]],CAT_Details[Tracking Number],CAT_Details[Pickup Customer Name],,0)</f>
        <v>HYDAC SERVICE GMBH</v>
      </c>
      <c r="E293" s="271" t="str">
        <f>_xlfn.XLOOKUP(Table2[[#This Row],[K&amp;N REF ]],CAT_Details[Tracking Number],CAT_Details[Delivery Country Code],,0)</f>
        <v>GB</v>
      </c>
      <c r="F293" s="271" t="str">
        <f>_xlfn.XLOOKUP(Table2[[#This Row],[TO Ref]],CAT_Details[TO Ref],CAT_Details[Loc],,0)</f>
        <v>U2-L5</v>
      </c>
      <c r="G293" s="257" t="s">
        <v>34</v>
      </c>
      <c r="H293" s="257" t="s">
        <v>40</v>
      </c>
      <c r="I293" s="280">
        <v>45700</v>
      </c>
      <c r="J293" s="257" t="s">
        <v>26</v>
      </c>
      <c r="K293" s="257" t="s">
        <v>32</v>
      </c>
      <c r="L293" s="280">
        <v>45700</v>
      </c>
      <c r="M293" s="257" t="str">
        <f>IF(Table2[[#This Row],[Resolve Date]]="","ONGOING","SOLVED")</f>
        <v>SOLVED</v>
      </c>
      <c r="N293" s="258" t="s">
        <v>58</v>
      </c>
      <c r="O293" s="257" t="str">
        <f>Table2[[#This Row],[K&amp;N REF ]]&amp;Table2[[#This Row],[Issue type ]]</f>
        <v xml:space="preserve">5015065673INCORRECT LABELS </v>
      </c>
      <c r="P293" s="257">
        <f>YEAR(Table2[[#This Row],[Date ]])</f>
        <v>2025</v>
      </c>
      <c r="Q293" s="257" t="str">
        <f>VLOOKUP(MONTH(Table2[[#This Row],[Date ]]),Months,2,0)</f>
        <v>February</v>
      </c>
      <c r="R293" s="257" t="b">
        <f>COUNTIFS(Table2[Unique],Table2[[#This Row],[Unique]])&gt;1</f>
        <v>0</v>
      </c>
      <c r="S293" s="257">
        <f>IF(Table2[[#This Row],[Status ]]="Solved",1,0)</f>
        <v>1</v>
      </c>
      <c r="T293" s="257">
        <f>IF(Table2[[#This Row],[Status ]]="ongoing",1,0)</f>
        <v>0</v>
      </c>
    </row>
    <row r="294" spans="1:20" x14ac:dyDescent="0.25">
      <c r="A294" s="262">
        <v>5015037239</v>
      </c>
      <c r="B294" s="269" t="str">
        <f>_xlfn.XLOOKUP(Table2[[#This Row],[K&amp;N REF ]],CAT_Details[Tracking Number],CAT_Details[S Ref],,0)</f>
        <v>20250204-S-70150</v>
      </c>
      <c r="C294" s="270">
        <f>_xlfn.XLOOKUP(Table2[[#This Row],[K&amp;N REF ]],CAT_Details[Tracking Number],CAT_Details[TO Ref],,0)</f>
        <v>20250204644663</v>
      </c>
      <c r="D294" s="270" t="str">
        <f>_xlfn.XLOOKUP(Table2[[#This Row],[K&amp;N REF ]],CAT_Details[Tracking Number],CAT_Details[Pickup Customer Name],,0)</f>
        <v>Heinzmann Gmbh &amp; Co. Kg</v>
      </c>
      <c r="E294" s="271" t="str">
        <f>_xlfn.XLOOKUP(Table2[[#This Row],[K&amp;N REF ]],CAT_Details[Tracking Number],CAT_Details[Delivery Country Code],,0)</f>
        <v>GB</v>
      </c>
      <c r="F294" s="271" t="str">
        <f>_xlfn.XLOOKUP(Table2[[#This Row],[TO Ref]],CAT_Details[TO Ref],CAT_Details[Loc],,0)</f>
        <v>MY02</v>
      </c>
      <c r="G294" s="257" t="s">
        <v>34</v>
      </c>
      <c r="H294" s="257" t="s">
        <v>40</v>
      </c>
      <c r="I294" s="280">
        <v>45700</v>
      </c>
      <c r="J294" s="257" t="s">
        <v>41</v>
      </c>
      <c r="K294" s="257" t="s">
        <v>32</v>
      </c>
      <c r="L294" s="280">
        <v>45700</v>
      </c>
      <c r="M294" s="257" t="str">
        <f>IF(Table2[[#This Row],[Resolve Date]]="","ONGOING","SOLVED")</f>
        <v>SOLVED</v>
      </c>
      <c r="N294" s="258" t="s">
        <v>93</v>
      </c>
      <c r="O294" s="257" t="str">
        <f>Table2[[#This Row],[K&amp;N REF ]]&amp;Table2[[#This Row],[Issue type ]]</f>
        <v xml:space="preserve">5015037239INCORRECT LABELS </v>
      </c>
      <c r="P294" s="257">
        <f>YEAR(Table2[[#This Row],[Date ]])</f>
        <v>2025</v>
      </c>
      <c r="Q294" s="257" t="str">
        <f>VLOOKUP(MONTH(Table2[[#This Row],[Date ]]),Months,2,0)</f>
        <v>February</v>
      </c>
      <c r="R294" s="257" t="b">
        <f>COUNTIFS(Table2[Unique],Table2[[#This Row],[Unique]])&gt;1</f>
        <v>0</v>
      </c>
      <c r="S294" s="257">
        <f>IF(Table2[[#This Row],[Status ]]="Solved",1,0)</f>
        <v>1</v>
      </c>
      <c r="T294" s="257">
        <f>IF(Table2[[#This Row],[Status ]]="ongoing",1,0)</f>
        <v>0</v>
      </c>
    </row>
    <row r="295" spans="1:20" x14ac:dyDescent="0.25">
      <c r="A295" s="262">
        <v>5015117653</v>
      </c>
      <c r="B295" s="269" t="str">
        <f>_xlfn.XLOOKUP(Table2[[#This Row],[K&amp;N REF ]],CAT_Details[Tracking Number],CAT_Details[S Ref],,0)</f>
        <v>20250207-S-70579</v>
      </c>
      <c r="C295" s="270">
        <f>_xlfn.XLOOKUP(Table2[[#This Row],[K&amp;N REF ]],CAT_Details[Tracking Number],CAT_Details[TO Ref],,0)</f>
        <v>20250205646241</v>
      </c>
      <c r="D295" s="270" t="str">
        <f>_xlfn.XLOOKUP(Table2[[#This Row],[K&amp;N REF ]],CAT_Details[Tracking Number],CAT_Details[Pickup Customer Name],,0)</f>
        <v>FONTANA LUIGI S.P.A.</v>
      </c>
      <c r="E295" s="271" t="str">
        <f>_xlfn.XLOOKUP(Table2[[#This Row],[K&amp;N REF ]],CAT_Details[Tracking Number],CAT_Details[Delivery Country Code],,0)</f>
        <v>GB</v>
      </c>
      <c r="F295" s="271" t="str">
        <f>_xlfn.XLOOKUP(Table2[[#This Row],[TO Ref]],CAT_Details[TO Ref],CAT_Details[Loc],,0)</f>
        <v>OYL1</v>
      </c>
      <c r="G295" s="257" t="s">
        <v>24</v>
      </c>
      <c r="H295" s="257" t="s">
        <v>42</v>
      </c>
      <c r="I295" s="280">
        <v>45701</v>
      </c>
      <c r="J295" s="257" t="s">
        <v>26</v>
      </c>
      <c r="K295" s="257" t="s">
        <v>32</v>
      </c>
      <c r="L295" s="280">
        <v>45701</v>
      </c>
      <c r="M295" s="257" t="str">
        <f>IF(Table2[[#This Row],[Resolve Date]]="","ONGOING","SOLVED")</f>
        <v>SOLVED</v>
      </c>
      <c r="N295" s="258" t="s">
        <v>94</v>
      </c>
      <c r="O295" s="257" t="str">
        <f>Table2[[#This Row],[K&amp;N REF ]]&amp;Table2[[#This Row],[Issue type ]]</f>
        <v>5015117653AMOUNT</v>
      </c>
      <c r="P295" s="257">
        <f>YEAR(Table2[[#This Row],[Date ]])</f>
        <v>2025</v>
      </c>
      <c r="Q295" s="257" t="str">
        <f>VLOOKUP(MONTH(Table2[[#This Row],[Date ]]),Months,2,0)</f>
        <v>February</v>
      </c>
      <c r="R295" s="257" t="b">
        <f>COUNTIFS(Table2[Unique],Table2[[#This Row],[Unique]])&gt;1</f>
        <v>0</v>
      </c>
      <c r="S295" s="257">
        <f>IF(Table2[[#This Row],[Status ]]="Solved",1,0)</f>
        <v>1</v>
      </c>
      <c r="T295" s="257">
        <f>IF(Table2[[#This Row],[Status ]]="ongoing",1,0)</f>
        <v>0</v>
      </c>
    </row>
    <row r="296" spans="1:20" x14ac:dyDescent="0.25">
      <c r="A296" s="262">
        <v>5015051729</v>
      </c>
      <c r="B296" s="269" t="str">
        <f>_xlfn.XLOOKUP(Table2[[#This Row],[K&amp;N REF ]],CAT_Details[Tracking Number],CAT_Details[S Ref],,0)</f>
        <v>20250205-S-70133</v>
      </c>
      <c r="C296" s="270">
        <f>_xlfn.XLOOKUP(Table2[[#This Row],[K&amp;N REF ]],CAT_Details[Tracking Number],CAT_Details[TO Ref],,0)</f>
        <v>20250204644684</v>
      </c>
      <c r="D296" s="270" t="str">
        <f>_xlfn.XLOOKUP(Table2[[#This Row],[K&amp;N REF ]],CAT_Details[Tracking Number],CAT_Details[Pickup Customer Name],,0)</f>
        <v>Hidria Aet d.o.o.</v>
      </c>
      <c r="E296" s="271" t="str">
        <f>_xlfn.XLOOKUP(Table2[[#This Row],[K&amp;N REF ]],CAT_Details[Tracking Number],CAT_Details[Delivery Country Code],,0)</f>
        <v>GB</v>
      </c>
      <c r="F296" s="271" t="str">
        <f>_xlfn.XLOOKUP(Table2[[#This Row],[TO Ref]],CAT_Details[TO Ref],CAT_Details[Loc],,0)</f>
        <v>DX01-L5</v>
      </c>
      <c r="G296" s="257" t="s">
        <v>44</v>
      </c>
      <c r="H296" s="257" t="s">
        <v>35</v>
      </c>
      <c r="I296" s="280">
        <v>45701</v>
      </c>
      <c r="J296" s="257" t="s">
        <v>26</v>
      </c>
      <c r="K296" s="257" t="s">
        <v>32</v>
      </c>
      <c r="L296" s="280">
        <v>45706</v>
      </c>
      <c r="M296" s="257" t="str">
        <f>IF(Table2[[#This Row],[Resolve Date]]="","ONGOING","SOLVED")</f>
        <v>SOLVED</v>
      </c>
      <c r="N296" s="258" t="s">
        <v>30</v>
      </c>
      <c r="O296" s="257" t="str">
        <f>Table2[[#This Row],[K&amp;N REF ]]&amp;Table2[[#This Row],[Issue type ]]</f>
        <v>5015051729NO LABELS</v>
      </c>
      <c r="P296" s="257">
        <f>YEAR(Table2[[#This Row],[Date ]])</f>
        <v>2025</v>
      </c>
      <c r="Q296" s="257" t="str">
        <f>VLOOKUP(MONTH(Table2[[#This Row],[Date ]]),Months,2,0)</f>
        <v>February</v>
      </c>
      <c r="R296" s="257" t="b">
        <f>COUNTIFS(Table2[Unique],Table2[[#This Row],[Unique]])&gt;1</f>
        <v>0</v>
      </c>
      <c r="S296" s="257">
        <f>IF(Table2[[#This Row],[Status ]]="Solved",1,0)</f>
        <v>1</v>
      </c>
      <c r="T296" s="257">
        <f>IF(Table2[[#This Row],[Status ]]="ongoing",1,0)</f>
        <v>0</v>
      </c>
    </row>
    <row r="297" spans="1:20" x14ac:dyDescent="0.25">
      <c r="A297" s="262">
        <v>5015065406</v>
      </c>
      <c r="B297" s="269" t="str">
        <f>_xlfn.XLOOKUP(Table2[[#This Row],[K&amp;N REF ]],CAT_Details[Tracking Number],CAT_Details[S Ref],,0)</f>
        <v>20250206-S-70113</v>
      </c>
      <c r="C297" s="270">
        <f>_xlfn.XLOOKUP(Table2[[#This Row],[K&amp;N REF ]],CAT_Details[Tracking Number],CAT_Details[TO Ref],,0)</f>
        <v>20250205645445</v>
      </c>
      <c r="D297" s="270" t="str">
        <f>_xlfn.XLOOKUP(Table2[[#This Row],[K&amp;N REF ]],CAT_Details[Tracking Number],CAT_Details[Pickup Customer Name],,0)</f>
        <v>INDUSTRILAS AB</v>
      </c>
      <c r="E297" s="271" t="str">
        <f>_xlfn.XLOOKUP(Table2[[#This Row],[K&amp;N REF ]],CAT_Details[Tracking Number],CAT_Details[Delivery Country Code],,0)</f>
        <v>GB</v>
      </c>
      <c r="F297" s="271" t="str">
        <f>_xlfn.XLOOKUP(Table2[[#This Row],[TO Ref]],CAT_Details[TO Ref],CAT_Details[Loc],,0)</f>
        <v>DK-LW01</v>
      </c>
      <c r="G297" s="257" t="s">
        <v>44</v>
      </c>
      <c r="H297" s="257" t="s">
        <v>35</v>
      </c>
      <c r="I297" s="280">
        <v>45701</v>
      </c>
      <c r="J297" s="257" t="s">
        <v>26</v>
      </c>
      <c r="K297" s="257" t="s">
        <v>32</v>
      </c>
      <c r="L297" s="280">
        <v>45701</v>
      </c>
      <c r="M297" s="257" t="str">
        <f>IF(Table2[[#This Row],[Resolve Date]]="","ONGOING","SOLVED")</f>
        <v>SOLVED</v>
      </c>
      <c r="N297" s="258" t="s">
        <v>30</v>
      </c>
      <c r="O297" s="257" t="str">
        <f>Table2[[#This Row],[K&amp;N REF ]]&amp;Table2[[#This Row],[Issue type ]]</f>
        <v>5015065406NO LABELS</v>
      </c>
      <c r="P297" s="257">
        <f>YEAR(Table2[[#This Row],[Date ]])</f>
        <v>2025</v>
      </c>
      <c r="Q297" s="257" t="str">
        <f>VLOOKUP(MONTH(Table2[[#This Row],[Date ]]),Months,2,0)</f>
        <v>February</v>
      </c>
      <c r="R297" s="257" t="b">
        <f>COUNTIFS(Table2[Unique],Table2[[#This Row],[Unique]])&gt;1</f>
        <v>0</v>
      </c>
      <c r="S297" s="257">
        <f>IF(Table2[[#This Row],[Status ]]="Solved",1,0)</f>
        <v>1</v>
      </c>
      <c r="T297" s="257">
        <f>IF(Table2[[#This Row],[Status ]]="ongoing",1,0)</f>
        <v>0</v>
      </c>
    </row>
    <row r="298" spans="1:20" x14ac:dyDescent="0.25">
      <c r="A298" s="262">
        <v>5015094607</v>
      </c>
      <c r="B298" s="269" t="str">
        <f>_xlfn.XLOOKUP(Table2[[#This Row],[K&amp;N REF ]],CAT_Details[Tracking Number],CAT_Details[S Ref],,0)</f>
        <v>20250210-S-70155</v>
      </c>
      <c r="C298" s="270">
        <f>_xlfn.XLOOKUP(Table2[[#This Row],[K&amp;N REF ]],CAT_Details[Tracking Number],CAT_Details[TO Ref],,0)</f>
        <v>20250130641487</v>
      </c>
      <c r="D298" s="270" t="str">
        <f>_xlfn.XLOOKUP(Table2[[#This Row],[K&amp;N REF ]],CAT_Details[Tracking Number],CAT_Details[Pickup Customer Name],,0)</f>
        <v>ZF FRIEDRICHSHAFEN</v>
      </c>
      <c r="E298" s="271" t="str">
        <f>_xlfn.XLOOKUP(Table2[[#This Row],[K&amp;N REF ]],CAT_Details[Tracking Number],CAT_Details[Delivery Country Code],,0)</f>
        <v>GB</v>
      </c>
      <c r="F298" s="271">
        <f>_xlfn.XLOOKUP(Table2[[#This Row],[TO Ref]],CAT_Details[TO Ref],CAT_Details[Loc],,0)</f>
        <v>3402</v>
      </c>
      <c r="G298" s="257" t="s">
        <v>34</v>
      </c>
      <c r="H298" s="257" t="s">
        <v>35</v>
      </c>
      <c r="I298" s="280">
        <v>45701</v>
      </c>
      <c r="J298" s="257" t="s">
        <v>26</v>
      </c>
      <c r="K298" s="257" t="s">
        <v>32</v>
      </c>
      <c r="L298" s="280">
        <v>45702</v>
      </c>
      <c r="M298" s="257" t="str">
        <f>IF(Table2[[#This Row],[Resolve Date]]="","ONGOING","SOLVED")</f>
        <v>SOLVED</v>
      </c>
      <c r="N298" s="258" t="s">
        <v>30</v>
      </c>
      <c r="O298" s="257" t="str">
        <f>Table2[[#This Row],[K&amp;N REF ]]&amp;Table2[[#This Row],[Issue type ]]</f>
        <v>5015094607NO LABELS</v>
      </c>
      <c r="P298" s="257">
        <f>YEAR(Table2[[#This Row],[Date ]])</f>
        <v>2025</v>
      </c>
      <c r="Q298" s="257" t="str">
        <f>VLOOKUP(MONTH(Table2[[#This Row],[Date ]]),Months,2,0)</f>
        <v>February</v>
      </c>
      <c r="R298" s="257" t="b">
        <f>COUNTIFS(Table2[Unique],Table2[[#This Row],[Unique]])&gt;1</f>
        <v>0</v>
      </c>
      <c r="S298" s="257">
        <f>IF(Table2[[#This Row],[Status ]]="Solved",1,0)</f>
        <v>1</v>
      </c>
      <c r="T298" s="257">
        <f>IF(Table2[[#This Row],[Status ]]="ongoing",1,0)</f>
        <v>0</v>
      </c>
    </row>
    <row r="299" spans="1:20" x14ac:dyDescent="0.25">
      <c r="A299" s="262">
        <v>5015094798</v>
      </c>
      <c r="B299" s="269" t="str">
        <f>_xlfn.XLOOKUP(Table2[[#This Row],[K&amp;N REF ]],CAT_Details[Tracking Number],CAT_Details[S Ref],,0)</f>
        <v>20250210-S-70152</v>
      </c>
      <c r="C299" s="270">
        <f>_xlfn.XLOOKUP(Table2[[#This Row],[K&amp;N REF ]],CAT_Details[Tracking Number],CAT_Details[TO Ref],,0)</f>
        <v>20250210648718</v>
      </c>
      <c r="D299" s="270" t="str">
        <f>_xlfn.XLOOKUP(Table2[[#This Row],[K&amp;N REF ]],CAT_Details[Tracking Number],CAT_Details[Pickup Customer Name],,0)</f>
        <v>Hercorub N.V.</v>
      </c>
      <c r="E299" s="271" t="str">
        <f>_xlfn.XLOOKUP(Table2[[#This Row],[K&amp;N REF ]],CAT_Details[Tracking Number],CAT_Details[Delivery Country Code],,0)</f>
        <v>GB</v>
      </c>
      <c r="F299" s="271" t="str">
        <f>_xlfn.XLOOKUP(Table2[[#This Row],[TO Ref]],CAT_Details[TO Ref],CAT_Details[Loc],,0)</f>
        <v>OYL1</v>
      </c>
      <c r="G299" s="257" t="s">
        <v>36</v>
      </c>
      <c r="H299" s="257" t="s">
        <v>35</v>
      </c>
      <c r="I299" s="280">
        <v>45701</v>
      </c>
      <c r="J299" s="257" t="s">
        <v>26</v>
      </c>
      <c r="K299" s="257" t="s">
        <v>32</v>
      </c>
      <c r="L299" s="280">
        <v>45701</v>
      </c>
      <c r="M299" s="257" t="str">
        <f>IF(Table2[[#This Row],[Resolve Date]]="","ONGOING","SOLVED")</f>
        <v>SOLVED</v>
      </c>
      <c r="N299" s="258" t="s">
        <v>30</v>
      </c>
      <c r="O299" s="257" t="str">
        <f>Table2[[#This Row],[K&amp;N REF ]]&amp;Table2[[#This Row],[Issue type ]]</f>
        <v>5015094798NO LABELS</v>
      </c>
      <c r="P299" s="257">
        <f>YEAR(Table2[[#This Row],[Date ]])</f>
        <v>2025</v>
      </c>
      <c r="Q299" s="257" t="str">
        <f>VLOOKUP(MONTH(Table2[[#This Row],[Date ]]),Months,2,0)</f>
        <v>February</v>
      </c>
      <c r="R299" s="257" t="b">
        <f>COUNTIFS(Table2[Unique],Table2[[#This Row],[Unique]])&gt;1</f>
        <v>0</v>
      </c>
      <c r="S299" s="257">
        <f>IF(Table2[[#This Row],[Status ]]="Solved",1,0)</f>
        <v>1</v>
      </c>
      <c r="T299" s="257">
        <f>IF(Table2[[#This Row],[Status ]]="ongoing",1,0)</f>
        <v>0</v>
      </c>
    </row>
    <row r="300" spans="1:20" x14ac:dyDescent="0.25">
      <c r="A300" s="262">
        <v>5015036743</v>
      </c>
      <c r="B300" s="269" t="str">
        <f>_xlfn.XLOOKUP(Table2[[#This Row],[K&amp;N REF ]],CAT_Details[Tracking Number],CAT_Details[S Ref],,0)</f>
        <v>20250204-S-70167</v>
      </c>
      <c r="C300" s="270">
        <f>_xlfn.XLOOKUP(Table2[[#This Row],[K&amp;N REF ]],CAT_Details[Tracking Number],CAT_Details[TO Ref],,0)</f>
        <v>20250203644065</v>
      </c>
      <c r="D300" s="270" t="str">
        <f>_xlfn.XLOOKUP(Table2[[#This Row],[K&amp;N REF ]],CAT_Details[Tracking Number],CAT_Details[Pickup Customer Name],,0)</f>
        <v>GKN Sinter Metals AG</v>
      </c>
      <c r="E300" s="271" t="str">
        <f>_xlfn.XLOOKUP(Table2[[#This Row],[K&amp;N REF ]],CAT_Details[Tracking Number],CAT_Details[Delivery Country Code],,0)</f>
        <v>GB</v>
      </c>
      <c r="F300" s="271" t="str">
        <f>_xlfn.XLOOKUP(Table2[[#This Row],[TO Ref]],CAT_Details[TO Ref],CAT_Details[Loc],,0)</f>
        <v>OYL1</v>
      </c>
      <c r="G300" s="257" t="s">
        <v>24</v>
      </c>
      <c r="H300" s="257" t="s">
        <v>35</v>
      </c>
      <c r="I300" s="280">
        <v>45702</v>
      </c>
      <c r="J300" s="257" t="s">
        <v>26</v>
      </c>
      <c r="K300" s="257" t="s">
        <v>32</v>
      </c>
      <c r="L300" s="280">
        <v>45702</v>
      </c>
      <c r="M300" s="257" t="str">
        <f>IF(Table2[[#This Row],[Resolve Date]]="","ONGOING","SOLVED")</f>
        <v>SOLVED</v>
      </c>
      <c r="N300" s="258" t="s">
        <v>30</v>
      </c>
      <c r="O300" s="257" t="str">
        <f>Table2[[#This Row],[K&amp;N REF ]]&amp;Table2[[#This Row],[Issue type ]]</f>
        <v>5015036743NO LABELS</v>
      </c>
      <c r="P300" s="257">
        <f>YEAR(Table2[[#This Row],[Date ]])</f>
        <v>2025</v>
      </c>
      <c r="Q300" s="257" t="str">
        <f>VLOOKUP(MONTH(Table2[[#This Row],[Date ]]),Months,2,0)</f>
        <v>February</v>
      </c>
      <c r="R300" s="257" t="b">
        <f>COUNTIFS(Table2[Unique],Table2[[#This Row],[Unique]])&gt;1</f>
        <v>0</v>
      </c>
      <c r="S300" s="257">
        <f>IF(Table2[[#This Row],[Status ]]="Solved",1,0)</f>
        <v>1</v>
      </c>
      <c r="T300" s="257">
        <f>IF(Table2[[#This Row],[Status ]]="ongoing",1,0)</f>
        <v>0</v>
      </c>
    </row>
    <row r="301" spans="1:20" x14ac:dyDescent="0.25">
      <c r="A301" s="262">
        <v>5015065576</v>
      </c>
      <c r="B301" s="269" t="str">
        <f>_xlfn.XLOOKUP(Table2[[#This Row],[K&amp;N REF ]],CAT_Details[Tracking Number],CAT_Details[S Ref],,0)</f>
        <v>20250206-S-70173</v>
      </c>
      <c r="C301" s="270">
        <f>_xlfn.XLOOKUP(Table2[[#This Row],[K&amp;N REF ]],CAT_Details[Tracking Number],CAT_Details[TO Ref],,0)</f>
        <v>20250206646724</v>
      </c>
      <c r="D301" s="270" t="str">
        <f>_xlfn.XLOOKUP(Table2[[#This Row],[K&amp;N REF ]],CAT_Details[Tracking Number],CAT_Details[Pickup Customer Name],,0)</f>
        <v>COBO SPA</v>
      </c>
      <c r="E301" s="271" t="str">
        <f>_xlfn.XLOOKUP(Table2[[#This Row],[K&amp;N REF ]],CAT_Details[Tracking Number],CAT_Details[Delivery Country Code],,0)</f>
        <v>GB</v>
      </c>
      <c r="F301" s="271" t="str">
        <f>_xlfn.XLOOKUP(Table2[[#This Row],[TO Ref]],CAT_Details[TO Ref],CAT_Details[Loc],,0)</f>
        <v>U2-L5</v>
      </c>
      <c r="G301" s="257" t="s">
        <v>24</v>
      </c>
      <c r="H301" s="257" t="s">
        <v>29</v>
      </c>
      <c r="I301" s="280">
        <v>45702</v>
      </c>
      <c r="J301" s="257" t="s">
        <v>26</v>
      </c>
      <c r="K301" s="257" t="s">
        <v>32</v>
      </c>
      <c r="L301" s="280">
        <v>45702</v>
      </c>
      <c r="M301" s="257" t="str">
        <f>IF(Table2[[#This Row],[Resolve Date]]="","ONGOING","SOLVED")</f>
        <v>SOLVED</v>
      </c>
      <c r="N301" s="258" t="s">
        <v>58</v>
      </c>
      <c r="O301" s="257" t="str">
        <f>Table2[[#This Row],[K&amp;N REF ]]&amp;Table2[[#This Row],[Issue type ]]</f>
        <v>5015065576DAMAGED LABEL</v>
      </c>
      <c r="P301" s="257">
        <f>YEAR(Table2[[#This Row],[Date ]])</f>
        <v>2025</v>
      </c>
      <c r="Q301" s="257" t="str">
        <f>VLOOKUP(MONTH(Table2[[#This Row],[Date ]]),Months,2,0)</f>
        <v>February</v>
      </c>
      <c r="R301" s="257" t="b">
        <f>COUNTIFS(Table2[Unique],Table2[[#This Row],[Unique]])&gt;1</f>
        <v>0</v>
      </c>
      <c r="S301" s="257">
        <f>IF(Table2[[#This Row],[Status ]]="Solved",1,0)</f>
        <v>1</v>
      </c>
      <c r="T301" s="257">
        <f>IF(Table2[[#This Row],[Status ]]="ongoing",1,0)</f>
        <v>0</v>
      </c>
    </row>
    <row r="302" spans="1:20" x14ac:dyDescent="0.25">
      <c r="A302" s="262">
        <v>5015080338</v>
      </c>
      <c r="B302" s="269" t="str">
        <f>_xlfn.XLOOKUP(Table2[[#This Row],[K&amp;N REF ]],CAT_Details[Tracking Number],CAT_Details[S Ref],,0)</f>
        <v>20250207-S-70181</v>
      </c>
      <c r="C302" s="270">
        <f>_xlfn.XLOOKUP(Table2[[#This Row],[K&amp;N REF ]],CAT_Details[Tracking Number],CAT_Details[TO Ref],,0)</f>
        <v>20250206647117</v>
      </c>
      <c r="D302" s="270" t="str">
        <f>_xlfn.XLOOKUP(Table2[[#This Row],[K&amp;N REF ]],CAT_Details[Tracking Number],CAT_Details[Pickup Customer Name],,0)</f>
        <v>FOR S.P.A. A SOCIO UNICO</v>
      </c>
      <c r="E302" s="271" t="str">
        <f>_xlfn.XLOOKUP(Table2[[#This Row],[K&amp;N REF ]],CAT_Details[Tracking Number],CAT_Details[Delivery Country Code],,0)</f>
        <v>GB</v>
      </c>
      <c r="F302" s="271" t="str">
        <f>_xlfn.XLOOKUP(Table2[[#This Row],[TO Ref]],CAT_Details[TO Ref],CAT_Details[Loc],,0)</f>
        <v>OYL1</v>
      </c>
      <c r="G302" s="257" t="s">
        <v>24</v>
      </c>
      <c r="H302" s="257" t="s">
        <v>35</v>
      </c>
      <c r="I302" s="280">
        <v>45702</v>
      </c>
      <c r="J302" s="257" t="s">
        <v>26</v>
      </c>
      <c r="K302" s="257" t="s">
        <v>32</v>
      </c>
      <c r="L302" s="280">
        <v>45702</v>
      </c>
      <c r="M302" s="257" t="str">
        <f>IF(Table2[[#This Row],[Resolve Date]]="","ONGOING","SOLVED")</f>
        <v>SOLVED</v>
      </c>
      <c r="N302" s="258" t="s">
        <v>30</v>
      </c>
      <c r="O302" s="257" t="str">
        <f>Table2[[#This Row],[K&amp;N REF ]]&amp;Table2[[#This Row],[Issue type ]]</f>
        <v>5015080338NO LABELS</v>
      </c>
      <c r="P302" s="257">
        <f>YEAR(Table2[[#This Row],[Date ]])</f>
        <v>2025</v>
      </c>
      <c r="Q302" s="257" t="str">
        <f>VLOOKUP(MONTH(Table2[[#This Row],[Date ]]),Months,2,0)</f>
        <v>February</v>
      </c>
      <c r="R302" s="257" t="b">
        <f>COUNTIFS(Table2[Unique],Table2[[#This Row],[Unique]])&gt;1</f>
        <v>0</v>
      </c>
      <c r="S302" s="257">
        <f>IF(Table2[[#This Row],[Status ]]="Solved",1,0)</f>
        <v>1</v>
      </c>
      <c r="T302" s="257">
        <f>IF(Table2[[#This Row],[Status ]]="ongoing",1,0)</f>
        <v>0</v>
      </c>
    </row>
    <row r="303" spans="1:20" x14ac:dyDescent="0.25">
      <c r="A303" s="262">
        <v>5015080433</v>
      </c>
      <c r="B303" s="269" t="str">
        <f>_xlfn.XLOOKUP(Table2[[#This Row],[K&amp;N REF ]],CAT_Details[Tracking Number],CAT_Details[S Ref],,0)</f>
        <v>20250207-S-70174</v>
      </c>
      <c r="C303" s="270">
        <f>_xlfn.XLOOKUP(Table2[[#This Row],[K&amp;N REF ]],CAT_Details[Tracking Number],CAT_Details[TO Ref],,0)</f>
        <v>20250206647234</v>
      </c>
      <c r="D303" s="270" t="str">
        <f>_xlfn.XLOOKUP(Table2[[#This Row],[K&amp;N REF ]],CAT_Details[Tracking Number],CAT_Details[Pickup Customer Name],,0)</f>
        <v>SATA GROUP</v>
      </c>
      <c r="E303" s="271" t="str">
        <f>_xlfn.XLOOKUP(Table2[[#This Row],[K&amp;N REF ]],CAT_Details[Tracking Number],CAT_Details[Delivery Country Code],,0)</f>
        <v>GB</v>
      </c>
      <c r="F303" s="271" t="str">
        <f>_xlfn.XLOOKUP(Table2[[#This Row],[TO Ref]],CAT_Details[TO Ref],CAT_Details[Loc],,0)</f>
        <v>DX01-L5</v>
      </c>
      <c r="G303" s="257" t="s">
        <v>24</v>
      </c>
      <c r="H303" s="257" t="s">
        <v>49</v>
      </c>
      <c r="I303" s="280">
        <v>45702</v>
      </c>
      <c r="J303" s="257" t="s">
        <v>26</v>
      </c>
      <c r="K303" s="257" t="s">
        <v>32</v>
      </c>
      <c r="L303" s="280">
        <v>45702</v>
      </c>
      <c r="M303" s="257" t="str">
        <f>IF(Table2[[#This Row],[Resolve Date]]="","ONGOING","SOLVED")</f>
        <v>SOLVED</v>
      </c>
      <c r="N303" s="258" t="s">
        <v>30</v>
      </c>
      <c r="O303" s="257" t="str">
        <f>Table2[[#This Row],[K&amp;N REF ]]&amp;Table2[[#This Row],[Issue type ]]</f>
        <v>5015080433XX LABELS</v>
      </c>
      <c r="P303" s="257">
        <f>YEAR(Table2[[#This Row],[Date ]])</f>
        <v>2025</v>
      </c>
      <c r="Q303" s="257" t="str">
        <f>VLOOKUP(MONTH(Table2[[#This Row],[Date ]]),Months,2,0)</f>
        <v>February</v>
      </c>
      <c r="R303" s="257" t="b">
        <f>COUNTIFS(Table2[Unique],Table2[[#This Row],[Unique]])&gt;1</f>
        <v>0</v>
      </c>
      <c r="S303" s="257">
        <f>IF(Table2[[#This Row],[Status ]]="Solved",1,0)</f>
        <v>1</v>
      </c>
      <c r="T303" s="257">
        <f>IF(Table2[[#This Row],[Status ]]="ongoing",1,0)</f>
        <v>0</v>
      </c>
    </row>
    <row r="304" spans="1:20" x14ac:dyDescent="0.25">
      <c r="A304" s="262">
        <v>5015080489</v>
      </c>
      <c r="B304" s="269" t="str">
        <f>_xlfn.XLOOKUP(Table2[[#This Row],[K&amp;N REF ]],CAT_Details[Tracking Number],CAT_Details[S Ref],,0)</f>
        <v>20250207-S-70176</v>
      </c>
      <c r="C304" s="270">
        <f>_xlfn.XLOOKUP(Table2[[#This Row],[K&amp;N REF ]],CAT_Details[Tracking Number],CAT_Details[TO Ref],,0)</f>
        <v>20250206647284</v>
      </c>
      <c r="D304" s="270" t="str">
        <f>_xlfn.XLOOKUP(Table2[[#This Row],[K&amp;N REF ]],CAT_Details[Tracking Number],CAT_Details[Pickup Customer Name],,0)</f>
        <v>Sbe - V.Ar.Vit.Spa</v>
      </c>
      <c r="E304" s="271" t="str">
        <f>_xlfn.XLOOKUP(Table2[[#This Row],[K&amp;N REF ]],CAT_Details[Tracking Number],CAT_Details[Delivery Country Code],,0)</f>
        <v>GB</v>
      </c>
      <c r="F304" s="271" t="str">
        <f>_xlfn.XLOOKUP(Table2[[#This Row],[TO Ref]],CAT_Details[TO Ref],CAT_Details[Loc],,0)</f>
        <v>OYL1</v>
      </c>
      <c r="G304" s="257" t="s">
        <v>24</v>
      </c>
      <c r="H304" s="257" t="s">
        <v>35</v>
      </c>
      <c r="I304" s="280">
        <v>45702</v>
      </c>
      <c r="J304" s="257" t="s">
        <v>26</v>
      </c>
      <c r="K304" s="257" t="s">
        <v>32</v>
      </c>
      <c r="L304" s="280">
        <v>45705</v>
      </c>
      <c r="M304" s="257" t="str">
        <f>IF(Table2[[#This Row],[Resolve Date]]="","ONGOING","SOLVED")</f>
        <v>SOLVED</v>
      </c>
      <c r="N304" s="258" t="s">
        <v>30</v>
      </c>
      <c r="O304" s="257" t="str">
        <f>Table2[[#This Row],[K&amp;N REF ]]&amp;Table2[[#This Row],[Issue type ]]</f>
        <v>5015080489NO LABELS</v>
      </c>
      <c r="P304" s="257">
        <f>YEAR(Table2[[#This Row],[Date ]])</f>
        <v>2025</v>
      </c>
      <c r="Q304" s="257" t="str">
        <f>VLOOKUP(MONTH(Table2[[#This Row],[Date ]]),Months,2,0)</f>
        <v>February</v>
      </c>
      <c r="R304" s="257" t="b">
        <f>COUNTIFS(Table2[Unique],Table2[[#This Row],[Unique]])&gt;1</f>
        <v>0</v>
      </c>
      <c r="S304" s="257">
        <f>IF(Table2[[#This Row],[Status ]]="Solved",1,0)</f>
        <v>1</v>
      </c>
      <c r="T304" s="257">
        <f>IF(Table2[[#This Row],[Status ]]="ongoing",1,0)</f>
        <v>0</v>
      </c>
    </row>
    <row r="305" spans="1:20" x14ac:dyDescent="0.25">
      <c r="A305" s="262">
        <v>5015065350</v>
      </c>
      <c r="B305" s="269" t="str">
        <f>_xlfn.XLOOKUP(Table2[[#This Row],[K&amp;N REF ]],CAT_Details[Tracking Number],CAT_Details[S Ref],,0)</f>
        <v>20250206-S-70111</v>
      </c>
      <c r="C305" s="270">
        <f>_xlfn.XLOOKUP(Table2[[#This Row],[K&amp;N REF ]],CAT_Details[Tracking Number],CAT_Details[TO Ref],,0)</f>
        <v>20250204644965</v>
      </c>
      <c r="D305" s="270" t="str">
        <f>_xlfn.XLOOKUP(Table2[[#This Row],[K&amp;N REF ]],CAT_Details[Tracking Number],CAT_Details[Pickup Customer Name],,0)</f>
        <v>Nokian Heavy Tyres Ltd</v>
      </c>
      <c r="E305" s="271" t="str">
        <f>_xlfn.XLOOKUP(Table2[[#This Row],[K&amp;N REF ]],CAT_Details[Tracking Number],CAT_Details[Delivery Country Code],,0)</f>
        <v>GB</v>
      </c>
      <c r="F305" s="271">
        <f>_xlfn.XLOOKUP(Table2[[#This Row],[TO Ref]],CAT_Details[TO Ref],CAT_Details[Loc],,0)</f>
        <v>3417</v>
      </c>
      <c r="G305" s="257" t="s">
        <v>44</v>
      </c>
      <c r="H305" s="257" t="s">
        <v>35</v>
      </c>
      <c r="I305" s="280">
        <v>45702</v>
      </c>
      <c r="J305" s="257" t="s">
        <v>26</v>
      </c>
      <c r="K305" s="257" t="s">
        <v>32</v>
      </c>
      <c r="L305" s="280">
        <v>45702</v>
      </c>
      <c r="M305" s="257" t="str">
        <f>IF(Table2[[#This Row],[Resolve Date]]="","ONGOING","SOLVED")</f>
        <v>SOLVED</v>
      </c>
      <c r="N305" s="258" t="s">
        <v>30</v>
      </c>
      <c r="O305" s="257" t="str">
        <f>Table2[[#This Row],[K&amp;N REF ]]&amp;Table2[[#This Row],[Issue type ]]</f>
        <v>5015065350NO LABELS</v>
      </c>
      <c r="P305" s="257">
        <f>YEAR(Table2[[#This Row],[Date ]])</f>
        <v>2025</v>
      </c>
      <c r="Q305" s="257" t="str">
        <f>VLOOKUP(MONTH(Table2[[#This Row],[Date ]]),Months,2,0)</f>
        <v>February</v>
      </c>
      <c r="R305" s="257" t="b">
        <f>COUNTIFS(Table2[Unique],Table2[[#This Row],[Unique]])&gt;1</f>
        <v>0</v>
      </c>
      <c r="S305" s="257">
        <f>IF(Table2[[#This Row],[Status ]]="Solved",1,0)</f>
        <v>1</v>
      </c>
      <c r="T305" s="257">
        <f>IF(Table2[[#This Row],[Status ]]="ongoing",1,0)</f>
        <v>0</v>
      </c>
    </row>
    <row r="306" spans="1:20" x14ac:dyDescent="0.25">
      <c r="A306" s="262">
        <v>5015080230</v>
      </c>
      <c r="B306" s="269" t="str">
        <f>_xlfn.XLOOKUP(Table2[[#This Row],[K&amp;N REF ]],CAT_Details[Tracking Number],CAT_Details[S Ref],,0)</f>
        <v>20250207-S-70273</v>
      </c>
      <c r="C306" s="270">
        <f>_xlfn.XLOOKUP(Table2[[#This Row],[K&amp;N REF ]],CAT_Details[Tracking Number],CAT_Details[TO Ref],,0)</f>
        <v>20250206646817</v>
      </c>
      <c r="D306" s="270" t="str">
        <f>_xlfn.XLOOKUP(Table2[[#This Row],[K&amp;N REF ]],CAT_Details[Tracking Number],CAT_Details[Pickup Customer Name],,0)</f>
        <v>TALENT PLASTICS</v>
      </c>
      <c r="E306" s="271" t="str">
        <f>_xlfn.XLOOKUP(Table2[[#This Row],[K&amp;N REF ]],CAT_Details[Tracking Number],CAT_Details[Delivery Country Code],,0)</f>
        <v>GB</v>
      </c>
      <c r="F306" s="271" t="str">
        <f>_xlfn.XLOOKUP(Table2[[#This Row],[TO Ref]],CAT_Details[TO Ref],CAT_Details[Loc],,0)</f>
        <v>DX01-L5</v>
      </c>
      <c r="G306" s="257" t="s">
        <v>44</v>
      </c>
      <c r="H306" s="257" t="s">
        <v>35</v>
      </c>
      <c r="I306" s="280">
        <v>45702</v>
      </c>
      <c r="J306" s="257" t="s">
        <v>26</v>
      </c>
      <c r="K306" s="257" t="s">
        <v>32</v>
      </c>
      <c r="L306" s="280">
        <v>45702</v>
      </c>
      <c r="M306" s="257" t="str">
        <f>IF(Table2[[#This Row],[Resolve Date]]="","ONGOING","SOLVED")</f>
        <v>SOLVED</v>
      </c>
      <c r="N306" s="258" t="s">
        <v>30</v>
      </c>
      <c r="O306" s="257" t="str">
        <f>Table2[[#This Row],[K&amp;N REF ]]&amp;Table2[[#This Row],[Issue type ]]</f>
        <v>5015080230NO LABELS</v>
      </c>
      <c r="P306" s="257">
        <f>YEAR(Table2[[#This Row],[Date ]])</f>
        <v>2025</v>
      </c>
      <c r="Q306" s="257" t="str">
        <f>VLOOKUP(MONTH(Table2[[#This Row],[Date ]]),Months,2,0)</f>
        <v>February</v>
      </c>
      <c r="R306" s="257" t="b">
        <f>COUNTIFS(Table2[Unique],Table2[[#This Row],[Unique]])&gt;1</f>
        <v>0</v>
      </c>
      <c r="S306" s="257">
        <f>IF(Table2[[#This Row],[Status ]]="Solved",1,0)</f>
        <v>1</v>
      </c>
      <c r="T306" s="257">
        <f>IF(Table2[[#This Row],[Status ]]="ongoing",1,0)</f>
        <v>0</v>
      </c>
    </row>
    <row r="307" spans="1:20" x14ac:dyDescent="0.25">
      <c r="A307" s="262">
        <v>5015094848</v>
      </c>
      <c r="B307" s="269" t="str">
        <f>_xlfn.XLOOKUP(Table2[[#This Row],[K&amp;N REF ]],CAT_Details[Tracking Number],CAT_Details[S Ref],,0)</f>
        <v>20250210-S-70132</v>
      </c>
      <c r="C307" s="270">
        <f>_xlfn.XLOOKUP(Table2[[#This Row],[K&amp;N REF ]],CAT_Details[Tracking Number],CAT_Details[TO Ref],,0)</f>
        <v>20250210648789</v>
      </c>
      <c r="D307" s="270" t="str">
        <f>_xlfn.XLOOKUP(Table2[[#This Row],[K&amp;N REF ]],CAT_Details[Tracking Number],CAT_Details[Pickup Customer Name],,0)</f>
        <v>TENNECO ZWICKAU GMBH</v>
      </c>
      <c r="E307" s="271" t="str">
        <f>_xlfn.XLOOKUP(Table2[[#This Row],[K&amp;N REF ]],CAT_Details[Tracking Number],CAT_Details[Delivery Country Code],,0)</f>
        <v>GB</v>
      </c>
      <c r="F307" s="271" t="str">
        <f>_xlfn.XLOOKUP(Table2[[#This Row],[TO Ref]],CAT_Details[TO Ref],CAT_Details[Loc],,0)</f>
        <v>DX01-L5</v>
      </c>
      <c r="G307" s="257" t="s">
        <v>34</v>
      </c>
      <c r="H307" s="257" t="s">
        <v>35</v>
      </c>
      <c r="I307" s="280">
        <v>45702</v>
      </c>
      <c r="J307" s="257" t="s">
        <v>26</v>
      </c>
      <c r="K307" s="257" t="s">
        <v>32</v>
      </c>
      <c r="L307" s="280">
        <v>45702</v>
      </c>
      <c r="M307" s="257" t="str">
        <f>IF(Table2[[#This Row],[Resolve Date]]="","ONGOING","SOLVED")</f>
        <v>SOLVED</v>
      </c>
      <c r="N307" s="258" t="s">
        <v>30</v>
      </c>
      <c r="O307" s="257" t="str">
        <f>Table2[[#This Row],[K&amp;N REF ]]&amp;Table2[[#This Row],[Issue type ]]</f>
        <v>5015094848NO LABELS</v>
      </c>
      <c r="P307" s="257">
        <f>YEAR(Table2[[#This Row],[Date ]])</f>
        <v>2025</v>
      </c>
      <c r="Q307" s="257" t="str">
        <f>VLOOKUP(MONTH(Table2[[#This Row],[Date ]]),Months,2,0)</f>
        <v>February</v>
      </c>
      <c r="R307" s="257" t="b">
        <f>COUNTIFS(Table2[Unique],Table2[[#This Row],[Unique]])&gt;1</f>
        <v>0</v>
      </c>
      <c r="S307" s="257">
        <f>IF(Table2[[#This Row],[Status ]]="Solved",1,0)</f>
        <v>1</v>
      </c>
      <c r="T307" s="257">
        <f>IF(Table2[[#This Row],[Status ]]="ongoing",1,0)</f>
        <v>0</v>
      </c>
    </row>
    <row r="308" spans="1:20" x14ac:dyDescent="0.25">
      <c r="A308" s="262">
        <v>5015108463</v>
      </c>
      <c r="B308" s="269" t="str">
        <f>_xlfn.XLOOKUP(Table2[[#This Row],[K&amp;N REF ]],CAT_Details[Tracking Number],CAT_Details[S Ref],,0)</f>
        <v>20250211-S-70177</v>
      </c>
      <c r="C308" s="270">
        <f>_xlfn.XLOOKUP(Table2[[#This Row],[K&amp;N REF ]],CAT_Details[Tracking Number],CAT_Details[TO Ref],,0)</f>
        <v>20250210649157</v>
      </c>
      <c r="D308" s="270" t="str">
        <f>_xlfn.XLOOKUP(Table2[[#This Row],[K&amp;N REF ]],CAT_Details[Tracking Number],CAT_Details[Pickup Customer Name],,0)</f>
        <v>CASAPPA S.P.A.</v>
      </c>
      <c r="E308" s="271" t="str">
        <f>_xlfn.XLOOKUP(Table2[[#This Row],[K&amp;N REF ]],CAT_Details[Tracking Number],CAT_Details[Delivery Country Code],,0)</f>
        <v>GB</v>
      </c>
      <c r="F308" s="271">
        <f>_xlfn.XLOOKUP(Table2[[#This Row],[TO Ref]],CAT_Details[TO Ref],CAT_Details[Loc],,0)</f>
        <v>3402</v>
      </c>
      <c r="G308" s="257" t="s">
        <v>24</v>
      </c>
      <c r="H308" s="257" t="s">
        <v>49</v>
      </c>
      <c r="I308" s="280">
        <v>45705</v>
      </c>
      <c r="J308" s="257" t="s">
        <v>26</v>
      </c>
      <c r="K308" s="257" t="s">
        <v>32</v>
      </c>
      <c r="L308" s="280">
        <v>45706</v>
      </c>
      <c r="M308" s="257" t="str">
        <f>IF(Table2[[#This Row],[Resolve Date]]="","ONGOING","SOLVED")</f>
        <v>SOLVED</v>
      </c>
      <c r="N308" s="258" t="s">
        <v>30</v>
      </c>
      <c r="O308" s="257" t="str">
        <f>Table2[[#This Row],[K&amp;N REF ]]&amp;Table2[[#This Row],[Issue type ]]</f>
        <v>5015108463XX LABELS</v>
      </c>
      <c r="P308" s="257">
        <f>YEAR(Table2[[#This Row],[Date ]])</f>
        <v>2025</v>
      </c>
      <c r="Q308" s="257" t="str">
        <f>VLOOKUP(MONTH(Table2[[#This Row],[Date ]]),Months,2,0)</f>
        <v>February</v>
      </c>
      <c r="R308" s="257" t="b">
        <f>COUNTIFS(Table2[Unique],Table2[[#This Row],[Unique]])&gt;1</f>
        <v>0</v>
      </c>
      <c r="S308" s="257">
        <f>IF(Table2[[#This Row],[Status ]]="Solved",1,0)</f>
        <v>1</v>
      </c>
      <c r="T308" s="257">
        <f>IF(Table2[[#This Row],[Status ]]="ongoing",1,0)</f>
        <v>0</v>
      </c>
    </row>
    <row r="309" spans="1:20" x14ac:dyDescent="0.25">
      <c r="A309" s="262">
        <v>5015122867</v>
      </c>
      <c r="B309" s="269" t="str">
        <f>_xlfn.XLOOKUP(Table2[[#This Row],[K&amp;N REF ]],CAT_Details[Tracking Number],CAT_Details[S Ref],,0)</f>
        <v>20250212-S-70202</v>
      </c>
      <c r="C309" s="270">
        <f>_xlfn.XLOOKUP(Table2[[#This Row],[K&amp;N REF ]],CAT_Details[Tracking Number],CAT_Details[TO Ref],,0)</f>
        <v>20250211649930</v>
      </c>
      <c r="D309" s="270" t="str">
        <f>_xlfn.XLOOKUP(Table2[[#This Row],[K&amp;N REF ]],CAT_Details[Tracking Number],CAT_Details[Pickup Customer Name],,0)</f>
        <v>SAN MARTINO (AT)/SELMAT SRL</v>
      </c>
      <c r="E309" s="271" t="str">
        <f>_xlfn.XLOOKUP(Table2[[#This Row],[K&amp;N REF ]],CAT_Details[Tracking Number],CAT_Details[Delivery Country Code],,0)</f>
        <v>GB</v>
      </c>
      <c r="F309" s="271">
        <f>_xlfn.XLOOKUP(Table2[[#This Row],[TO Ref]],CAT_Details[TO Ref],CAT_Details[Loc],,0)</f>
        <v>3402</v>
      </c>
      <c r="G309" s="257" t="s">
        <v>24</v>
      </c>
      <c r="H309" s="257" t="s">
        <v>35</v>
      </c>
      <c r="I309" s="280">
        <v>45705</v>
      </c>
      <c r="J309" s="257" t="s">
        <v>26</v>
      </c>
      <c r="K309" s="257" t="s">
        <v>32</v>
      </c>
      <c r="L309" s="280">
        <v>45705</v>
      </c>
      <c r="M309" s="257" t="str">
        <f>IF(Table2[[#This Row],[Resolve Date]]="","ONGOING","SOLVED")</f>
        <v>SOLVED</v>
      </c>
      <c r="N309" s="258" t="s">
        <v>30</v>
      </c>
      <c r="O309" s="257" t="str">
        <f>Table2[[#This Row],[K&amp;N REF ]]&amp;Table2[[#This Row],[Issue type ]]</f>
        <v>5015122867NO LABELS</v>
      </c>
      <c r="P309" s="257">
        <f>YEAR(Table2[[#This Row],[Date ]])</f>
        <v>2025</v>
      </c>
      <c r="Q309" s="257" t="str">
        <f>VLOOKUP(MONTH(Table2[[#This Row],[Date ]]),Months,2,0)</f>
        <v>February</v>
      </c>
      <c r="R309" s="257" t="b">
        <f>COUNTIFS(Table2[Unique],Table2[[#This Row],[Unique]])&gt;1</f>
        <v>0</v>
      </c>
      <c r="S309" s="257">
        <f>IF(Table2[[#This Row],[Status ]]="Solved",1,0)</f>
        <v>1</v>
      </c>
      <c r="T309" s="257">
        <f>IF(Table2[[#This Row],[Status ]]="ongoing",1,0)</f>
        <v>0</v>
      </c>
    </row>
    <row r="310" spans="1:20" x14ac:dyDescent="0.25">
      <c r="A310" s="262">
        <v>5015094756</v>
      </c>
      <c r="B310" s="269" t="str">
        <f>_xlfn.XLOOKUP(Table2[[#This Row],[K&amp;N REF ]],CAT_Details[Tracking Number],CAT_Details[S Ref],,0)</f>
        <v>20250210-S-70214</v>
      </c>
      <c r="C310" s="270">
        <f>_xlfn.XLOOKUP(Table2[[#This Row],[K&amp;N REF ]],CAT_Details[Tracking Number],CAT_Details[TO Ref],,0)</f>
        <v>20250205646122</v>
      </c>
      <c r="D310" s="270" t="str">
        <f>_xlfn.XLOOKUP(Table2[[#This Row],[K&amp;N REF ]],CAT_Details[Tracking Number],CAT_Details[Pickup Customer Name],,0)</f>
        <v>KONGSBERG POWER PRODUCTS</v>
      </c>
      <c r="E310" s="271" t="str">
        <f>_xlfn.XLOOKUP(Table2[[#This Row],[K&amp;N REF ]],CAT_Details[Tracking Number],CAT_Details[Delivery Country Code],,0)</f>
        <v>GB</v>
      </c>
      <c r="F310" s="271">
        <f>_xlfn.XLOOKUP(Table2[[#This Row],[TO Ref]],CAT_Details[TO Ref],CAT_Details[Loc],,0)</f>
        <v>3402</v>
      </c>
      <c r="G310" s="257" t="s">
        <v>44</v>
      </c>
      <c r="H310" s="257" t="s">
        <v>35</v>
      </c>
      <c r="I310" s="280">
        <v>45705</v>
      </c>
      <c r="J310" s="257" t="s">
        <v>26</v>
      </c>
      <c r="K310" s="257" t="s">
        <v>32</v>
      </c>
      <c r="L310" s="280">
        <v>45705</v>
      </c>
      <c r="M310" s="257" t="str">
        <f>IF(Table2[[#This Row],[Resolve Date]]="","ONGOING","SOLVED")</f>
        <v>SOLVED</v>
      </c>
      <c r="N310" s="258" t="s">
        <v>30</v>
      </c>
      <c r="O310" s="257" t="str">
        <f>Table2[[#This Row],[K&amp;N REF ]]&amp;Table2[[#This Row],[Issue type ]]</f>
        <v>5015094756NO LABELS</v>
      </c>
      <c r="P310" s="257">
        <f>YEAR(Table2[[#This Row],[Date ]])</f>
        <v>2025</v>
      </c>
      <c r="Q310" s="257" t="str">
        <f>VLOOKUP(MONTH(Table2[[#This Row],[Date ]]),Months,2,0)</f>
        <v>February</v>
      </c>
      <c r="R310" s="257" t="b">
        <f>COUNTIFS(Table2[Unique],Table2[[#This Row],[Unique]])&gt;1</f>
        <v>0</v>
      </c>
      <c r="S310" s="257">
        <f>IF(Table2[[#This Row],[Status ]]="Solved",1,0)</f>
        <v>1</v>
      </c>
      <c r="T310" s="257">
        <f>IF(Table2[[#This Row],[Status ]]="ongoing",1,0)</f>
        <v>0</v>
      </c>
    </row>
    <row r="311" spans="1:20" x14ac:dyDescent="0.25">
      <c r="A311" s="262">
        <v>5015108855</v>
      </c>
      <c r="B311" s="269" t="str">
        <f>_xlfn.XLOOKUP(Table2[[#This Row],[K&amp;N REF ]],CAT_Details[Tracking Number],CAT_Details[S Ref],,0)</f>
        <v>20250211-S-70199</v>
      </c>
      <c r="C311" s="270">
        <f>_xlfn.XLOOKUP(Table2[[#This Row],[K&amp;N REF ]],CAT_Details[Tracking Number],CAT_Details[TO Ref],,0)</f>
        <v>20250211649626</v>
      </c>
      <c r="D311" s="270" t="str">
        <f>_xlfn.XLOOKUP(Table2[[#This Row],[K&amp;N REF ]],CAT_Details[Tracking Number],CAT_Details[Pickup Customer Name],,0)</f>
        <v>Norgren Gmbh</v>
      </c>
      <c r="E311" s="271" t="str">
        <f>_xlfn.XLOOKUP(Table2[[#This Row],[K&amp;N REF ]],CAT_Details[Tracking Number],CAT_Details[Delivery Country Code],,0)</f>
        <v>GB</v>
      </c>
      <c r="F311" s="271" t="str">
        <f>_xlfn.XLOOKUP(Table2[[#This Row],[TO Ref]],CAT_Details[TO Ref],CAT_Details[Loc],,0)</f>
        <v>DX01-L5</v>
      </c>
      <c r="G311" s="257" t="s">
        <v>34</v>
      </c>
      <c r="H311" s="257" t="s">
        <v>35</v>
      </c>
      <c r="I311" s="280">
        <v>45705</v>
      </c>
      <c r="J311" s="257" t="s">
        <v>26</v>
      </c>
      <c r="K311" s="257" t="s">
        <v>32</v>
      </c>
      <c r="L311" s="280">
        <v>45705</v>
      </c>
      <c r="M311" s="257" t="str">
        <f>IF(Table2[[#This Row],[Resolve Date]]="","ONGOING","SOLVED")</f>
        <v>SOLVED</v>
      </c>
      <c r="N311" s="258" t="s">
        <v>30</v>
      </c>
      <c r="O311" s="257" t="str">
        <f>Table2[[#This Row],[K&amp;N REF ]]&amp;Table2[[#This Row],[Issue type ]]</f>
        <v>5015108855NO LABELS</v>
      </c>
      <c r="P311" s="257">
        <f>YEAR(Table2[[#This Row],[Date ]])</f>
        <v>2025</v>
      </c>
      <c r="Q311" s="257" t="str">
        <f>VLOOKUP(MONTH(Table2[[#This Row],[Date ]]),Months,2,0)</f>
        <v>February</v>
      </c>
      <c r="R311" s="257" t="b">
        <f>COUNTIFS(Table2[Unique],Table2[[#This Row],[Unique]])&gt;1</f>
        <v>0</v>
      </c>
      <c r="S311" s="257">
        <f>IF(Table2[[#This Row],[Status ]]="Solved",1,0)</f>
        <v>1</v>
      </c>
      <c r="T311" s="257">
        <f>IF(Table2[[#This Row],[Status ]]="ongoing",1,0)</f>
        <v>0</v>
      </c>
    </row>
    <row r="312" spans="1:20" x14ac:dyDescent="0.25">
      <c r="A312" s="262">
        <v>5015108926</v>
      </c>
      <c r="B312" s="269" t="str">
        <f>_xlfn.XLOOKUP(Table2[[#This Row],[K&amp;N REF ]],CAT_Details[Tracking Number],CAT_Details[S Ref],,0)</f>
        <v>20250211-S-70179</v>
      </c>
      <c r="C312" s="270">
        <f>_xlfn.XLOOKUP(Table2[[#This Row],[K&amp;N REF ]],CAT_Details[Tracking Number],CAT_Details[TO Ref],,0)</f>
        <v>20250211649805</v>
      </c>
      <c r="D312" s="270" t="str">
        <f>_xlfn.XLOOKUP(Table2[[#This Row],[K&amp;N REF ]],CAT_Details[Tracking Number],CAT_Details[Pickup Customer Name],,0)</f>
        <v>TENNECO ZWICKAU GMBH</v>
      </c>
      <c r="E312" s="271" t="str">
        <f>_xlfn.XLOOKUP(Table2[[#This Row],[K&amp;N REF ]],CAT_Details[Tracking Number],CAT_Details[Delivery Country Code],,0)</f>
        <v>GB</v>
      </c>
      <c r="F312" s="271" t="str">
        <f>_xlfn.XLOOKUP(Table2[[#This Row],[TO Ref]],CAT_Details[TO Ref],CAT_Details[Loc],,0)</f>
        <v>DX01-L5</v>
      </c>
      <c r="G312" s="257" t="s">
        <v>34</v>
      </c>
      <c r="H312" s="257" t="s">
        <v>35</v>
      </c>
      <c r="I312" s="280">
        <v>45705</v>
      </c>
      <c r="J312" s="257" t="s">
        <v>26</v>
      </c>
      <c r="K312" s="257" t="s">
        <v>32</v>
      </c>
      <c r="L312" s="280">
        <v>45705</v>
      </c>
      <c r="M312" s="257" t="str">
        <f>IF(Table2[[#This Row],[Resolve Date]]="","ONGOING","SOLVED")</f>
        <v>SOLVED</v>
      </c>
      <c r="N312" s="258" t="s">
        <v>30</v>
      </c>
      <c r="O312" s="257" t="str">
        <f>Table2[[#This Row],[K&amp;N REF ]]&amp;Table2[[#This Row],[Issue type ]]</f>
        <v>5015108926NO LABELS</v>
      </c>
      <c r="P312" s="257">
        <f>YEAR(Table2[[#This Row],[Date ]])</f>
        <v>2025</v>
      </c>
      <c r="Q312" s="257" t="str">
        <f>VLOOKUP(MONTH(Table2[[#This Row],[Date ]]),Months,2,0)</f>
        <v>February</v>
      </c>
      <c r="R312" s="257" t="b">
        <f>COUNTIFS(Table2[Unique],Table2[[#This Row],[Unique]])&gt;1</f>
        <v>0</v>
      </c>
      <c r="S312" s="257">
        <f>IF(Table2[[#This Row],[Status ]]="Solved",1,0)</f>
        <v>1</v>
      </c>
      <c r="T312" s="257">
        <f>IF(Table2[[#This Row],[Status ]]="ongoing",1,0)</f>
        <v>0</v>
      </c>
    </row>
    <row r="313" spans="1:20" x14ac:dyDescent="0.25">
      <c r="A313" s="262">
        <v>5015108630</v>
      </c>
      <c r="B313" s="269" t="str">
        <f>_xlfn.XLOOKUP(Table2[[#This Row],[K&amp;N REF ]],CAT_Details[Tracking Number],CAT_Details[S Ref],,0)</f>
        <v>20250212-S-70060</v>
      </c>
      <c r="C313" s="270">
        <f>_xlfn.XLOOKUP(Table2[[#This Row],[K&amp;N REF ]],CAT_Details[Tracking Number],CAT_Details[TO Ref],,0)</f>
        <v>20250212650757</v>
      </c>
      <c r="D313" s="270" t="str">
        <f>_xlfn.XLOOKUP(Table2[[#This Row],[K&amp;N REF ]],CAT_Details[Tracking Number],CAT_Details[Pickup Customer Name],,0)</f>
        <v>Contitech Fluid Automotive Romania</v>
      </c>
      <c r="E313" s="271" t="str">
        <f>_xlfn.XLOOKUP(Table2[[#This Row],[K&amp;N REF ]],CAT_Details[Tracking Number],CAT_Details[Delivery Country Code],,0)</f>
        <v>GB</v>
      </c>
      <c r="F313" s="271" t="str">
        <f>_xlfn.XLOOKUP(Table2[[#This Row],[TO Ref]],CAT_Details[TO Ref],CAT_Details[Loc],,0)</f>
        <v>No Loc</v>
      </c>
      <c r="G313" s="257" t="s">
        <v>34</v>
      </c>
      <c r="H313" s="257" t="s">
        <v>31</v>
      </c>
      <c r="I313" s="280">
        <v>45705</v>
      </c>
      <c r="J313" s="257" t="s">
        <v>41</v>
      </c>
      <c r="K313" s="257" t="s">
        <v>27</v>
      </c>
      <c r="L313" s="280">
        <v>45705</v>
      </c>
      <c r="M313" s="257" t="str">
        <f>IF(Table2[[#This Row],[Resolve Date]]="","ONGOING","SOLVED")</f>
        <v>SOLVED</v>
      </c>
      <c r="N313" s="258" t="s">
        <v>30</v>
      </c>
      <c r="O313" s="257" t="str">
        <f>Table2[[#This Row],[K&amp;N REF ]]&amp;Table2[[#This Row],[Issue type ]]</f>
        <v>5015108630MISSING LABELS ON SOME UNITS</v>
      </c>
      <c r="P313" s="257">
        <f>YEAR(Table2[[#This Row],[Date ]])</f>
        <v>2025</v>
      </c>
      <c r="Q313" s="257" t="str">
        <f>VLOOKUP(MONTH(Table2[[#This Row],[Date ]]),Months,2,0)</f>
        <v>February</v>
      </c>
      <c r="R313" s="257" t="b">
        <f>COUNTIFS(Table2[Unique],Table2[[#This Row],[Unique]])&gt;1</f>
        <v>0</v>
      </c>
      <c r="S313" s="257">
        <f>IF(Table2[[#This Row],[Status ]]="Solved",1,0)</f>
        <v>1</v>
      </c>
      <c r="T313" s="257">
        <f>IF(Table2[[#This Row],[Status ]]="ongoing",1,0)</f>
        <v>0</v>
      </c>
    </row>
    <row r="314" spans="1:20" x14ac:dyDescent="0.25">
      <c r="A314" s="262">
        <v>5015108629</v>
      </c>
      <c r="B314" s="269" t="str">
        <f>_xlfn.XLOOKUP(Table2[[#This Row],[K&amp;N REF ]],CAT_Details[Tracking Number],CAT_Details[S Ref],,0)</f>
        <v>20250212-S-70060</v>
      </c>
      <c r="C314" s="270">
        <f>_xlfn.XLOOKUP(Table2[[#This Row],[K&amp;N REF ]],CAT_Details[Tracking Number],CAT_Details[TO Ref],,0)</f>
        <v>20250212650760</v>
      </c>
      <c r="D314" s="270" t="str">
        <f>_xlfn.XLOOKUP(Table2[[#This Row],[K&amp;N REF ]],CAT_Details[Tracking Number],CAT_Details[Pickup Customer Name],,0)</f>
        <v>Contitech Fluid Automotive Romania</v>
      </c>
      <c r="E314" s="271" t="str">
        <f>_xlfn.XLOOKUP(Table2[[#This Row],[K&amp;N REF ]],CAT_Details[Tracking Number],CAT_Details[Delivery Country Code],,0)</f>
        <v>GB</v>
      </c>
      <c r="F314" s="271" t="str">
        <f>_xlfn.XLOOKUP(Table2[[#This Row],[TO Ref]],CAT_Details[TO Ref],CAT_Details[Loc],,0)</f>
        <v>No Loc</v>
      </c>
      <c r="G314" s="257" t="s">
        <v>34</v>
      </c>
      <c r="H314" s="257" t="s">
        <v>35</v>
      </c>
      <c r="I314" s="280">
        <v>45705</v>
      </c>
      <c r="J314" s="257" t="s">
        <v>41</v>
      </c>
      <c r="K314" s="257" t="s">
        <v>27</v>
      </c>
      <c r="L314" s="280">
        <v>45705</v>
      </c>
      <c r="M314" s="257" t="str">
        <f>IF(Table2[[#This Row],[Resolve Date]]="","ONGOING","SOLVED")</f>
        <v>SOLVED</v>
      </c>
      <c r="N314" s="258" t="s">
        <v>30</v>
      </c>
      <c r="O314" s="257" t="str">
        <f>Table2[[#This Row],[K&amp;N REF ]]&amp;Table2[[#This Row],[Issue type ]]</f>
        <v>5015108629NO LABELS</v>
      </c>
      <c r="P314" s="257">
        <f>YEAR(Table2[[#This Row],[Date ]])</f>
        <v>2025</v>
      </c>
      <c r="Q314" s="257" t="str">
        <f>VLOOKUP(MONTH(Table2[[#This Row],[Date ]]),Months,2,0)</f>
        <v>February</v>
      </c>
      <c r="R314" s="257" t="b">
        <f>COUNTIFS(Table2[Unique],Table2[[#This Row],[Unique]])&gt;1</f>
        <v>0</v>
      </c>
      <c r="S314" s="257">
        <f>IF(Table2[[#This Row],[Status ]]="Solved",1,0)</f>
        <v>1</v>
      </c>
      <c r="T314" s="257">
        <f>IF(Table2[[#This Row],[Status ]]="ongoing",1,0)</f>
        <v>0</v>
      </c>
    </row>
    <row r="315" spans="1:20" x14ac:dyDescent="0.25">
      <c r="A315" s="262">
        <v>5015153064</v>
      </c>
      <c r="B315" s="269" t="str">
        <f>_xlfn.XLOOKUP(Table2[[#This Row],[K&amp;N REF ]],CAT_Details[Tracking Number],CAT_Details[S Ref],,0)</f>
        <v>20250212-S-70556</v>
      </c>
      <c r="C315" s="270">
        <f>_xlfn.XLOOKUP(Table2[[#This Row],[K&amp;N REF ]],CAT_Details[Tracking Number],CAT_Details[TO Ref],,0)</f>
        <v>20250211649713</v>
      </c>
      <c r="D315" s="270" t="str">
        <f>_xlfn.XLOOKUP(Table2[[#This Row],[K&amp;N REF ]],CAT_Details[Tracking Number],CAT_Details[Pickup Customer Name],,0)</f>
        <v>FONTANA LUIGI S.P.A.</v>
      </c>
      <c r="E315" s="271" t="str">
        <f>_xlfn.XLOOKUP(Table2[[#This Row],[K&amp;N REF ]],CAT_Details[Tracking Number],CAT_Details[Delivery Country Code],,0)</f>
        <v>GB</v>
      </c>
      <c r="F315" s="271" t="str">
        <f>_xlfn.XLOOKUP(Table2[[#This Row],[TO Ref]],CAT_Details[TO Ref],CAT_Details[Loc],,0)</f>
        <v>OYL1</v>
      </c>
      <c r="G315" s="257" t="s">
        <v>24</v>
      </c>
      <c r="H315" s="257" t="s">
        <v>49</v>
      </c>
      <c r="I315" s="280">
        <v>45706</v>
      </c>
      <c r="J315" s="257" t="s">
        <v>26</v>
      </c>
      <c r="K315" s="257" t="s">
        <v>32</v>
      </c>
      <c r="L315" s="280">
        <v>45706</v>
      </c>
      <c r="M315" s="257" t="str">
        <f>IF(Table2[[#This Row],[Resolve Date]]="","ONGOING","SOLVED")</f>
        <v>SOLVED</v>
      </c>
      <c r="N315" s="258" t="s">
        <v>30</v>
      </c>
      <c r="O315" s="257" t="str">
        <f>Table2[[#This Row],[K&amp;N REF ]]&amp;Table2[[#This Row],[Issue type ]]</f>
        <v>5015153064XX LABELS</v>
      </c>
      <c r="P315" s="257">
        <f>YEAR(Table2[[#This Row],[Date ]])</f>
        <v>2025</v>
      </c>
      <c r="Q315" s="257" t="str">
        <f>VLOOKUP(MONTH(Table2[[#This Row],[Date ]]),Months,2,0)</f>
        <v>February</v>
      </c>
      <c r="R315" s="257" t="b">
        <f>COUNTIFS(Table2[Unique],Table2[[#This Row],[Unique]])&gt;1</f>
        <v>0</v>
      </c>
      <c r="S315" s="257">
        <f>IF(Table2[[#This Row],[Status ]]="Solved",1,0)</f>
        <v>1</v>
      </c>
      <c r="T315" s="257">
        <f>IF(Table2[[#This Row],[Status ]]="ongoing",1,0)</f>
        <v>0</v>
      </c>
    </row>
    <row r="316" spans="1:20" x14ac:dyDescent="0.25">
      <c r="A316" s="262">
        <v>5015153064</v>
      </c>
      <c r="B316" s="269" t="str">
        <f>_xlfn.XLOOKUP(Table2[[#This Row],[K&amp;N REF ]],CAT_Details[Tracking Number],CAT_Details[S Ref],,0)</f>
        <v>20250212-S-70556</v>
      </c>
      <c r="C316" s="270">
        <f>_xlfn.XLOOKUP(Table2[[#This Row],[K&amp;N REF ]],CAT_Details[Tracking Number],CAT_Details[TO Ref],,0)</f>
        <v>20250211649713</v>
      </c>
      <c r="D316" s="270" t="str">
        <f>_xlfn.XLOOKUP(Table2[[#This Row],[K&amp;N REF ]],CAT_Details[Tracking Number],CAT_Details[Pickup Customer Name],,0)</f>
        <v>FONTANA LUIGI S.P.A.</v>
      </c>
      <c r="E316" s="271" t="str">
        <f>_xlfn.XLOOKUP(Table2[[#This Row],[K&amp;N REF ]],CAT_Details[Tracking Number],CAT_Details[Delivery Country Code],,0)</f>
        <v>GB</v>
      </c>
      <c r="F316" s="271" t="str">
        <f>_xlfn.XLOOKUP(Table2[[#This Row],[TO Ref]],CAT_Details[TO Ref],CAT_Details[Loc],,0)</f>
        <v>OYL1</v>
      </c>
      <c r="G316" s="257" t="s">
        <v>24</v>
      </c>
      <c r="H316" s="257" t="s">
        <v>25</v>
      </c>
      <c r="I316" s="280">
        <v>45706</v>
      </c>
      <c r="J316" s="257" t="s">
        <v>26</v>
      </c>
      <c r="K316" s="257" t="s">
        <v>32</v>
      </c>
      <c r="L316" s="280">
        <v>45706</v>
      </c>
      <c r="M316" s="257" t="str">
        <f>IF(Table2[[#This Row],[Resolve Date]]="","ONGOING","SOLVED")</f>
        <v>SOLVED</v>
      </c>
      <c r="N316" s="258" t="s">
        <v>95</v>
      </c>
      <c r="O316" s="257" t="str">
        <f>Table2[[#This Row],[K&amp;N REF ]]&amp;Table2[[#This Row],[Issue type ]]</f>
        <v xml:space="preserve">5015153064DAMAGE </v>
      </c>
      <c r="P316" s="257">
        <f>YEAR(Table2[[#This Row],[Date ]])</f>
        <v>2025</v>
      </c>
      <c r="Q316" s="257" t="str">
        <f>VLOOKUP(MONTH(Table2[[#This Row],[Date ]]),Months,2,0)</f>
        <v>February</v>
      </c>
      <c r="R316" s="257" t="b">
        <f>COUNTIFS(Table2[Unique],Table2[[#This Row],[Unique]])&gt;1</f>
        <v>0</v>
      </c>
      <c r="S316" s="257">
        <f>IF(Table2[[#This Row],[Status ]]="Solved",1,0)</f>
        <v>1</v>
      </c>
      <c r="T316" s="257">
        <f>IF(Table2[[#This Row],[Status ]]="ongoing",1,0)</f>
        <v>0</v>
      </c>
    </row>
    <row r="317" spans="1:20" x14ac:dyDescent="0.25">
      <c r="A317" s="262">
        <v>5015108957</v>
      </c>
      <c r="B317" s="269" t="str">
        <f>_xlfn.XLOOKUP(Table2[[#This Row],[K&amp;N REF ]],CAT_Details[Tracking Number],CAT_Details[S Ref],,0)</f>
        <v>20250211-S-70206</v>
      </c>
      <c r="C317" s="270">
        <f>_xlfn.XLOOKUP(Table2[[#This Row],[K&amp;N REF ]],CAT_Details[Tracking Number],CAT_Details[TO Ref],,0)</f>
        <v>20250210649203</v>
      </c>
      <c r="D317" s="270" t="str">
        <f>_xlfn.XLOOKUP(Table2[[#This Row],[K&amp;N REF ]],CAT_Details[Tracking Number],CAT_Details[Pickup Customer Name],,0)</f>
        <v>Johnson Electric International Ag</v>
      </c>
      <c r="E317" s="271" t="str">
        <f>_xlfn.XLOOKUP(Table2[[#This Row],[K&amp;N REF ]],CAT_Details[Tracking Number],CAT_Details[Delivery Country Code],,0)</f>
        <v>GB</v>
      </c>
      <c r="F317" s="271">
        <f>_xlfn.XLOOKUP(Table2[[#This Row],[TO Ref]],CAT_Details[TO Ref],CAT_Details[Loc],,0)</f>
        <v>3402</v>
      </c>
      <c r="G317" s="257" t="s">
        <v>44</v>
      </c>
      <c r="H317" s="257" t="s">
        <v>40</v>
      </c>
      <c r="I317" s="280">
        <v>45706</v>
      </c>
      <c r="J317" s="257" t="s">
        <v>26</v>
      </c>
      <c r="K317" s="257" t="s">
        <v>32</v>
      </c>
      <c r="L317" s="280">
        <v>45706</v>
      </c>
      <c r="M317" s="257" t="str">
        <f>IF(Table2[[#This Row],[Resolve Date]]="","ONGOING","SOLVED")</f>
        <v>SOLVED</v>
      </c>
      <c r="N317" s="258" t="s">
        <v>58</v>
      </c>
      <c r="O317" s="257" t="str">
        <f>Table2[[#This Row],[K&amp;N REF ]]&amp;Table2[[#This Row],[Issue type ]]</f>
        <v xml:space="preserve">5015108957INCORRECT LABELS </v>
      </c>
      <c r="P317" s="257">
        <f>YEAR(Table2[[#This Row],[Date ]])</f>
        <v>2025</v>
      </c>
      <c r="Q317" s="257" t="str">
        <f>VLOOKUP(MONTH(Table2[[#This Row],[Date ]]),Months,2,0)</f>
        <v>February</v>
      </c>
      <c r="R317" s="257" t="b">
        <f>COUNTIFS(Table2[Unique],Table2[[#This Row],[Unique]])&gt;1</f>
        <v>0</v>
      </c>
      <c r="S317" s="257">
        <f>IF(Table2[[#This Row],[Status ]]="Solved",1,0)</f>
        <v>1</v>
      </c>
      <c r="T317" s="257">
        <f>IF(Table2[[#This Row],[Status ]]="ongoing",1,0)</f>
        <v>0</v>
      </c>
    </row>
    <row r="318" spans="1:20" x14ac:dyDescent="0.25">
      <c r="A318" s="262">
        <v>5015136694</v>
      </c>
      <c r="B318" s="269" t="str">
        <f>_xlfn.XLOOKUP(Table2[[#This Row],[K&amp;N REF ]],CAT_Details[Tracking Number],CAT_Details[S Ref],,0)</f>
        <v>20250213-S-70138</v>
      </c>
      <c r="C318" s="270">
        <f>_xlfn.XLOOKUP(Table2[[#This Row],[K&amp;N REF ]],CAT_Details[Tracking Number],CAT_Details[TO Ref],,0)</f>
        <v>20250211650169</v>
      </c>
      <c r="D318" s="270" t="str">
        <f>_xlfn.XLOOKUP(Table2[[#This Row],[K&amp;N REF ]],CAT_Details[Tracking Number],CAT_Details[Pickup Customer Name],,0)</f>
        <v>PEKAGO KUNSTSTOFFEN B.V.</v>
      </c>
      <c r="E318" s="271" t="str">
        <f>_xlfn.XLOOKUP(Table2[[#This Row],[K&amp;N REF ]],CAT_Details[Tracking Number],CAT_Details[Delivery Country Code],,0)</f>
        <v>GB</v>
      </c>
      <c r="F318" s="271" t="str">
        <f>_xlfn.XLOOKUP(Table2[[#This Row],[TO Ref]],CAT_Details[TO Ref],CAT_Details[Loc],,0)</f>
        <v>U2-L5</v>
      </c>
      <c r="G318" s="257" t="s">
        <v>44</v>
      </c>
      <c r="H318" s="257" t="s">
        <v>40</v>
      </c>
      <c r="I318" s="280">
        <v>45706</v>
      </c>
      <c r="J318" s="257" t="s">
        <v>26</v>
      </c>
      <c r="K318" s="257" t="s">
        <v>32</v>
      </c>
      <c r="L318" s="280">
        <v>45707</v>
      </c>
      <c r="M318" s="257" t="str">
        <f>IF(Table2[[#This Row],[Resolve Date]]="","ONGOING","SOLVED")</f>
        <v>SOLVED</v>
      </c>
      <c r="N318" s="258" t="s">
        <v>58</v>
      </c>
      <c r="O318" s="257" t="str">
        <f>Table2[[#This Row],[K&amp;N REF ]]&amp;Table2[[#This Row],[Issue type ]]</f>
        <v xml:space="preserve">5015136694INCORRECT LABELS </v>
      </c>
      <c r="P318" s="257">
        <f>YEAR(Table2[[#This Row],[Date ]])</f>
        <v>2025</v>
      </c>
      <c r="Q318" s="257" t="str">
        <f>VLOOKUP(MONTH(Table2[[#This Row],[Date ]]),Months,2,0)</f>
        <v>February</v>
      </c>
      <c r="R318" s="257" t="b">
        <f>COUNTIFS(Table2[Unique],Table2[[#This Row],[Unique]])&gt;1</f>
        <v>0</v>
      </c>
      <c r="S318" s="257">
        <f>IF(Table2[[#This Row],[Status ]]="Solved",1,0)</f>
        <v>1</v>
      </c>
      <c r="T318" s="257">
        <f>IF(Table2[[#This Row],[Status ]]="ongoing",1,0)</f>
        <v>0</v>
      </c>
    </row>
    <row r="319" spans="1:20" x14ac:dyDescent="0.25">
      <c r="A319" s="262">
        <v>5015136695</v>
      </c>
      <c r="B319" s="269" t="str">
        <f>_xlfn.XLOOKUP(Table2[[#This Row],[K&amp;N REF ]],CAT_Details[Tracking Number],CAT_Details[S Ref],,0)</f>
        <v>20250213-S-70138</v>
      </c>
      <c r="C319" s="270">
        <f>_xlfn.XLOOKUP(Table2[[#This Row],[K&amp;N REF ]],CAT_Details[Tracking Number],CAT_Details[TO Ref],,0)</f>
        <v>20250211650197</v>
      </c>
      <c r="D319" s="270" t="str">
        <f>_xlfn.XLOOKUP(Table2[[#This Row],[K&amp;N REF ]],CAT_Details[Tracking Number],CAT_Details[Pickup Customer Name],,0)</f>
        <v>PEKAGO KUNSTSTOFFEN B.V.</v>
      </c>
      <c r="E319" s="271" t="str">
        <f>_xlfn.XLOOKUP(Table2[[#This Row],[K&amp;N REF ]],CAT_Details[Tracking Number],CAT_Details[Delivery Country Code],,0)</f>
        <v>GB</v>
      </c>
      <c r="F319" s="271" t="str">
        <f>_xlfn.XLOOKUP(Table2[[#This Row],[TO Ref]],CAT_Details[TO Ref],CAT_Details[Loc],,0)</f>
        <v>U2-L5</v>
      </c>
      <c r="G319" s="257" t="s">
        <v>44</v>
      </c>
      <c r="H319" s="257" t="s">
        <v>40</v>
      </c>
      <c r="I319" s="280">
        <v>45706</v>
      </c>
      <c r="J319" s="257" t="s">
        <v>26</v>
      </c>
      <c r="K319" s="257" t="s">
        <v>32</v>
      </c>
      <c r="L319" s="280">
        <v>45706</v>
      </c>
      <c r="M319" s="257" t="str">
        <f>IF(Table2[[#This Row],[Resolve Date]]="","ONGOING","SOLVED")</f>
        <v>SOLVED</v>
      </c>
      <c r="N319" s="258" t="s">
        <v>96</v>
      </c>
      <c r="O319" s="257" t="str">
        <f>Table2[[#This Row],[K&amp;N REF ]]&amp;Table2[[#This Row],[Issue type ]]</f>
        <v xml:space="preserve">5015136695INCORRECT LABELS </v>
      </c>
      <c r="P319" s="257">
        <f>YEAR(Table2[[#This Row],[Date ]])</f>
        <v>2025</v>
      </c>
      <c r="Q319" s="257" t="str">
        <f>VLOOKUP(MONTH(Table2[[#This Row],[Date ]]),Months,2,0)</f>
        <v>February</v>
      </c>
      <c r="R319" s="257" t="b">
        <f>COUNTIFS(Table2[Unique],Table2[[#This Row],[Unique]])&gt;1</f>
        <v>0</v>
      </c>
      <c r="S319" s="257">
        <f>IF(Table2[[#This Row],[Status ]]="Solved",1,0)</f>
        <v>1</v>
      </c>
      <c r="T319" s="257">
        <f>IF(Table2[[#This Row],[Status ]]="ongoing",1,0)</f>
        <v>0</v>
      </c>
    </row>
    <row r="320" spans="1:20" x14ac:dyDescent="0.25">
      <c r="A320" s="262">
        <v>5015122883</v>
      </c>
      <c r="B320" s="269" t="str">
        <f>_xlfn.XLOOKUP(Table2[[#This Row],[K&amp;N REF ]],CAT_Details[Tracking Number],CAT_Details[S Ref],,0)</f>
        <v>20250212-S-70178</v>
      </c>
      <c r="C320" s="270">
        <f>_xlfn.XLOOKUP(Table2[[#This Row],[K&amp;N REF ]],CAT_Details[Tracking Number],CAT_Details[TO Ref],,0)</f>
        <v>20250211649693</v>
      </c>
      <c r="D320" s="270" t="str">
        <f>_xlfn.XLOOKUP(Table2[[#This Row],[K&amp;N REF ]],CAT_Details[Tracking Number],CAT_Details[Pickup Customer Name],,0)</f>
        <v>Dichtungstechnik G. Bruss GmbH &amp; Co. KG</v>
      </c>
      <c r="E320" s="271" t="str">
        <f>_xlfn.XLOOKUP(Table2[[#This Row],[K&amp;N REF ]],CAT_Details[Tracking Number],CAT_Details[Delivery Country Code],,0)</f>
        <v>GB</v>
      </c>
      <c r="F320" s="271" t="str">
        <f>_xlfn.XLOOKUP(Table2[[#This Row],[TO Ref]],CAT_Details[TO Ref],CAT_Details[Loc],,0)</f>
        <v>DX01-L5</v>
      </c>
      <c r="G320" s="257" t="s">
        <v>34</v>
      </c>
      <c r="H320" s="257" t="s">
        <v>35</v>
      </c>
      <c r="I320" s="280">
        <v>45706</v>
      </c>
      <c r="J320" s="257" t="s">
        <v>26</v>
      </c>
      <c r="K320" s="257" t="s">
        <v>32</v>
      </c>
      <c r="L320" s="280">
        <v>45706</v>
      </c>
      <c r="M320" s="257" t="str">
        <f>IF(Table2[[#This Row],[Resolve Date]]="","ONGOING","SOLVED")</f>
        <v>SOLVED</v>
      </c>
      <c r="N320" s="258" t="s">
        <v>30</v>
      </c>
      <c r="O320" s="257" t="str">
        <f>Table2[[#This Row],[K&amp;N REF ]]&amp;Table2[[#This Row],[Issue type ]]</f>
        <v>5015122883NO LABELS</v>
      </c>
      <c r="P320" s="257">
        <f>YEAR(Table2[[#This Row],[Date ]])</f>
        <v>2025</v>
      </c>
      <c r="Q320" s="257" t="str">
        <f>VLOOKUP(MONTH(Table2[[#This Row],[Date ]]),Months,2,0)</f>
        <v>February</v>
      </c>
      <c r="R320" s="257" t="b">
        <f>COUNTIFS(Table2[Unique],Table2[[#This Row],[Unique]])&gt;1</f>
        <v>0</v>
      </c>
      <c r="S320" s="257">
        <f>IF(Table2[[#This Row],[Status ]]="Solved",1,0)</f>
        <v>1</v>
      </c>
      <c r="T320" s="257">
        <f>IF(Table2[[#This Row],[Status ]]="ongoing",1,0)</f>
        <v>0</v>
      </c>
    </row>
    <row r="321" spans="1:20" x14ac:dyDescent="0.25">
      <c r="A321" s="262">
        <v>5015122952</v>
      </c>
      <c r="B321" s="269" t="str">
        <f>_xlfn.XLOOKUP(Table2[[#This Row],[K&amp;N REF ]],CAT_Details[Tracking Number],CAT_Details[S Ref],,0)</f>
        <v>20250212-S-70136</v>
      </c>
      <c r="C321" s="270">
        <f>_xlfn.XLOOKUP(Table2[[#This Row],[K&amp;N REF ]],CAT_Details[Tracking Number],CAT_Details[TO Ref],,0)</f>
        <v>20250212650629</v>
      </c>
      <c r="D321" s="270" t="str">
        <f>_xlfn.XLOOKUP(Table2[[#This Row],[K&amp;N REF ]],CAT_Details[Tracking Number],CAT_Details[Pickup Customer Name],,0)</f>
        <v>TENNECO ZWICKAU GMBH</v>
      </c>
      <c r="E321" s="271" t="str">
        <f>_xlfn.XLOOKUP(Table2[[#This Row],[K&amp;N REF ]],CAT_Details[Tracking Number],CAT_Details[Delivery Country Code],,0)</f>
        <v>GB</v>
      </c>
      <c r="F321" s="271" t="str">
        <f>_xlfn.XLOOKUP(Table2[[#This Row],[TO Ref]],CAT_Details[TO Ref],CAT_Details[Loc],,0)</f>
        <v>DX01-L5</v>
      </c>
      <c r="G321" s="257" t="s">
        <v>34</v>
      </c>
      <c r="H321" s="257" t="s">
        <v>35</v>
      </c>
      <c r="I321" s="280">
        <v>45706</v>
      </c>
      <c r="J321" s="257" t="s">
        <v>26</v>
      </c>
      <c r="K321" s="257" t="s">
        <v>32</v>
      </c>
      <c r="L321" s="280">
        <v>45706</v>
      </c>
      <c r="M321" s="257" t="str">
        <f>IF(Table2[[#This Row],[Resolve Date]]="","ONGOING","SOLVED")</f>
        <v>SOLVED</v>
      </c>
      <c r="N321" s="258" t="s">
        <v>30</v>
      </c>
      <c r="O321" s="257" t="str">
        <f>Table2[[#This Row],[K&amp;N REF ]]&amp;Table2[[#This Row],[Issue type ]]</f>
        <v>5015122952NO LABELS</v>
      </c>
      <c r="P321" s="257">
        <f>YEAR(Table2[[#This Row],[Date ]])</f>
        <v>2025</v>
      </c>
      <c r="Q321" s="257" t="str">
        <f>VLOOKUP(MONTH(Table2[[#This Row],[Date ]]),Months,2,0)</f>
        <v>February</v>
      </c>
      <c r="R321" s="257" t="b">
        <f>COUNTIFS(Table2[Unique],Table2[[#This Row],[Unique]])&gt;1</f>
        <v>0</v>
      </c>
      <c r="S321" s="257">
        <f>IF(Table2[[#This Row],[Status ]]="Solved",1,0)</f>
        <v>1</v>
      </c>
      <c r="T321" s="257">
        <f>IF(Table2[[#This Row],[Status ]]="ongoing",1,0)</f>
        <v>0</v>
      </c>
    </row>
    <row r="322" spans="1:20" x14ac:dyDescent="0.25">
      <c r="A322" s="262">
        <v>5015122893</v>
      </c>
      <c r="B322" s="269" t="str">
        <f>_xlfn.XLOOKUP(Table2[[#This Row],[K&amp;N REF ]],CAT_Details[Tracking Number],CAT_Details[S Ref],,0)</f>
        <v>20250212-S-70139</v>
      </c>
      <c r="C322" s="270">
        <f>_xlfn.XLOOKUP(Table2[[#This Row],[K&amp;N REF ]],CAT_Details[Tracking Number],CAT_Details[TO Ref],,0)</f>
        <v>20250212650686</v>
      </c>
      <c r="D322" s="270" t="str">
        <f>_xlfn.XLOOKUP(Table2[[#This Row],[K&amp;N REF ]],CAT_Details[Tracking Number],CAT_Details[Pickup Customer Name],,0)</f>
        <v>Borg Warner Cooling Systems Gmbh</v>
      </c>
      <c r="E322" s="271" t="str">
        <f>_xlfn.XLOOKUP(Table2[[#This Row],[K&amp;N REF ]],CAT_Details[Tracking Number],CAT_Details[Delivery Country Code],,0)</f>
        <v>GB</v>
      </c>
      <c r="F322" s="271" t="str">
        <f>_xlfn.XLOOKUP(Table2[[#This Row],[TO Ref]],CAT_Details[TO Ref],CAT_Details[Loc],,0)</f>
        <v>DX01-L5</v>
      </c>
      <c r="G322" s="257" t="s">
        <v>34</v>
      </c>
      <c r="H322" s="257" t="s">
        <v>35</v>
      </c>
      <c r="I322" s="280">
        <v>45706</v>
      </c>
      <c r="J322" s="257" t="s">
        <v>26</v>
      </c>
      <c r="K322" s="257" t="s">
        <v>32</v>
      </c>
      <c r="L322" s="280">
        <v>45706</v>
      </c>
      <c r="M322" s="257" t="str">
        <f>IF(Table2[[#This Row],[Resolve Date]]="","ONGOING","SOLVED")</f>
        <v>SOLVED</v>
      </c>
      <c r="N322" s="258" t="s">
        <v>30</v>
      </c>
      <c r="O322" s="257" t="str">
        <f>Table2[[#This Row],[K&amp;N REF ]]&amp;Table2[[#This Row],[Issue type ]]</f>
        <v>5015122893NO LABELS</v>
      </c>
      <c r="P322" s="257">
        <f>YEAR(Table2[[#This Row],[Date ]])</f>
        <v>2025</v>
      </c>
      <c r="Q322" s="257" t="str">
        <f>VLOOKUP(MONTH(Table2[[#This Row],[Date ]]),Months,2,0)</f>
        <v>February</v>
      </c>
      <c r="R322" s="257" t="b">
        <f>COUNTIFS(Table2[Unique],Table2[[#This Row],[Unique]])&gt;1</f>
        <v>0</v>
      </c>
      <c r="S322" s="257">
        <f>IF(Table2[[#This Row],[Status ]]="Solved",1,0)</f>
        <v>1</v>
      </c>
      <c r="T322" s="257">
        <f>IF(Table2[[#This Row],[Status ]]="ongoing",1,0)</f>
        <v>0</v>
      </c>
    </row>
    <row r="323" spans="1:20" x14ac:dyDescent="0.25">
      <c r="A323" s="262">
        <v>5015123103</v>
      </c>
      <c r="B323" s="269" t="str">
        <f>_xlfn.XLOOKUP(Table2[[#This Row],[K&amp;N REF ]],CAT_Details[Tracking Number],CAT_Details[S Ref],,0)</f>
        <v>20250212-S-70293</v>
      </c>
      <c r="C323" s="270">
        <f>_xlfn.XLOOKUP(Table2[[#This Row],[K&amp;N REF ]],CAT_Details[Tracking Number],CAT_Details[TO Ref],,0)</f>
        <v>20250212651109</v>
      </c>
      <c r="D323" s="270" t="str">
        <f>_xlfn.XLOOKUP(Table2[[#This Row],[K&amp;N REF ]],CAT_Details[Tracking Number],CAT_Details[Pickup Customer Name],,0)</f>
        <v>Federal Mogul Valvetrain GmbH</v>
      </c>
      <c r="E323" s="271" t="str">
        <f>_xlfn.XLOOKUP(Table2[[#This Row],[K&amp;N REF ]],CAT_Details[Tracking Number],CAT_Details[Delivery Country Code],,0)</f>
        <v>GB</v>
      </c>
      <c r="F323" s="271" t="str">
        <f>_xlfn.XLOOKUP(Table2[[#This Row],[TO Ref]],CAT_Details[TO Ref],CAT_Details[Loc],,0)</f>
        <v>DX01-L5</v>
      </c>
      <c r="G323" s="257" t="s">
        <v>34</v>
      </c>
      <c r="H323" s="257" t="s">
        <v>40</v>
      </c>
      <c r="I323" s="280">
        <v>45706</v>
      </c>
      <c r="J323" s="257" t="s">
        <v>26</v>
      </c>
      <c r="K323" s="257" t="s">
        <v>32</v>
      </c>
      <c r="L323" s="280">
        <v>45706</v>
      </c>
      <c r="M323" s="257" t="str">
        <f>IF(Table2[[#This Row],[Resolve Date]]="","ONGOING","SOLVED")</f>
        <v>SOLVED</v>
      </c>
      <c r="N323" s="258" t="s">
        <v>97</v>
      </c>
      <c r="O323" s="257" t="str">
        <f>Table2[[#This Row],[K&amp;N REF ]]&amp;Table2[[#This Row],[Issue type ]]</f>
        <v xml:space="preserve">5015123103INCORRECT LABELS </v>
      </c>
      <c r="P323" s="257">
        <f>YEAR(Table2[[#This Row],[Date ]])</f>
        <v>2025</v>
      </c>
      <c r="Q323" s="257" t="str">
        <f>VLOOKUP(MONTH(Table2[[#This Row],[Date ]]),Months,2,0)</f>
        <v>February</v>
      </c>
      <c r="R323" s="257" t="b">
        <f>COUNTIFS(Table2[Unique],Table2[[#This Row],[Unique]])&gt;1</f>
        <v>0</v>
      </c>
      <c r="S323" s="257">
        <f>IF(Table2[[#This Row],[Status ]]="Solved",1,0)</f>
        <v>1</v>
      </c>
      <c r="T323" s="257">
        <f>IF(Table2[[#This Row],[Status ]]="ongoing",1,0)</f>
        <v>0</v>
      </c>
    </row>
    <row r="324" spans="1:20" x14ac:dyDescent="0.25">
      <c r="A324" s="262">
        <v>5015122944</v>
      </c>
      <c r="B324" s="269" t="str">
        <f>_xlfn.XLOOKUP(Table2[[#This Row],[K&amp;N REF ]],CAT_Details[Tracking Number],CAT_Details[S Ref],,0)</f>
        <v>20250212-S-70324</v>
      </c>
      <c r="C324" s="270">
        <f>_xlfn.XLOOKUP(Table2[[#This Row],[K&amp;N REF ]],CAT_Details[Tracking Number],CAT_Details[TO Ref],,0)</f>
        <v>20250212651209</v>
      </c>
      <c r="D324" s="270" t="str">
        <f>_xlfn.XLOOKUP(Table2[[#This Row],[K&amp;N REF ]],CAT_Details[Tracking Number],CAT_Details[Pickup Customer Name],,0)</f>
        <v>Isselburg Guß- und Bearbeitung Gmbh</v>
      </c>
      <c r="E324" s="271" t="str">
        <f>_xlfn.XLOOKUP(Table2[[#This Row],[K&amp;N REF ]],CAT_Details[Tracking Number],CAT_Details[Delivery Country Code],,0)</f>
        <v>GB</v>
      </c>
      <c r="F324" s="271" t="str">
        <f>_xlfn.XLOOKUP(Table2[[#This Row],[TO Ref]],CAT_Details[TO Ref],CAT_Details[Loc],,0)</f>
        <v>No Loc</v>
      </c>
      <c r="G324" s="257" t="s">
        <v>34</v>
      </c>
      <c r="H324" s="257" t="s">
        <v>35</v>
      </c>
      <c r="I324" s="280">
        <v>45706</v>
      </c>
      <c r="J324" s="257" t="s">
        <v>26</v>
      </c>
      <c r="K324" s="257" t="s">
        <v>32</v>
      </c>
      <c r="L324" s="280">
        <v>45706</v>
      </c>
      <c r="M324" s="257" t="str">
        <f>IF(Table2[[#This Row],[Resolve Date]]="","ONGOING","SOLVED")</f>
        <v>SOLVED</v>
      </c>
      <c r="N324" s="258" t="s">
        <v>30</v>
      </c>
      <c r="O324" s="257" t="str">
        <f>Table2[[#This Row],[K&amp;N REF ]]&amp;Table2[[#This Row],[Issue type ]]</f>
        <v>5015122944NO LABELS</v>
      </c>
      <c r="P324" s="257">
        <f>YEAR(Table2[[#This Row],[Date ]])</f>
        <v>2025</v>
      </c>
      <c r="Q324" s="257" t="str">
        <f>VLOOKUP(MONTH(Table2[[#This Row],[Date ]]),Months,2,0)</f>
        <v>February</v>
      </c>
      <c r="R324" s="257" t="b">
        <f>COUNTIFS(Table2[Unique],Table2[[#This Row],[Unique]])&gt;1</f>
        <v>0</v>
      </c>
      <c r="S324" s="257">
        <f>IF(Table2[[#This Row],[Status ]]="Solved",1,0)</f>
        <v>1</v>
      </c>
      <c r="T324" s="257">
        <f>IF(Table2[[#This Row],[Status ]]="ongoing",1,0)</f>
        <v>0</v>
      </c>
    </row>
    <row r="325" spans="1:20" ht="30" x14ac:dyDescent="0.25">
      <c r="A325" s="262">
        <v>5015123080</v>
      </c>
      <c r="B325" s="269" t="str">
        <f>_xlfn.XLOOKUP(Table2[[#This Row],[K&amp;N REF ]],CAT_Details[Tracking Number],CAT_Details[S Ref],,0)</f>
        <v>20250212-S-70203</v>
      </c>
      <c r="C325" s="270">
        <f>_xlfn.XLOOKUP(Table2[[#This Row],[K&amp;N REF ]],CAT_Details[Tracking Number],CAT_Details[TO Ref],,0)</f>
        <v>20250211649932</v>
      </c>
      <c r="D325" s="270" t="str">
        <f>_xlfn.XLOOKUP(Table2[[#This Row],[K&amp;N REF ]],CAT_Details[Tracking Number],CAT_Details[Pickup Customer Name],,0)</f>
        <v>SAN MARTINO (AT)/SELMAT SRL</v>
      </c>
      <c r="E325" s="271" t="str">
        <f>_xlfn.XLOOKUP(Table2[[#This Row],[K&amp;N REF ]],CAT_Details[Tracking Number],CAT_Details[Delivery Country Code],,0)</f>
        <v>GB</v>
      </c>
      <c r="F325" s="271">
        <f>_xlfn.XLOOKUP(Table2[[#This Row],[TO Ref]],CAT_Details[TO Ref],CAT_Details[Loc],,0)</f>
        <v>3402</v>
      </c>
      <c r="G325" s="257" t="s">
        <v>24</v>
      </c>
      <c r="H325" s="257" t="s">
        <v>42</v>
      </c>
      <c r="I325" s="280">
        <v>45707</v>
      </c>
      <c r="J325" s="257" t="s">
        <v>26</v>
      </c>
      <c r="K325" s="257" t="s">
        <v>27</v>
      </c>
      <c r="L325" s="280">
        <v>45707</v>
      </c>
      <c r="M325" s="257" t="str">
        <f>IF(Table2[[#This Row],[Resolve Date]]="","ONGOING","SOLVED")</f>
        <v>SOLVED</v>
      </c>
      <c r="N325" s="258" t="s">
        <v>98</v>
      </c>
      <c r="O325" s="257" t="str">
        <f>Table2[[#This Row],[K&amp;N REF ]]&amp;Table2[[#This Row],[Issue type ]]</f>
        <v>5015123080AMOUNT</v>
      </c>
      <c r="P325" s="257">
        <f>YEAR(Table2[[#This Row],[Date ]])</f>
        <v>2025</v>
      </c>
      <c r="Q325" s="257" t="str">
        <f>VLOOKUP(MONTH(Table2[[#This Row],[Date ]]),Months,2,0)</f>
        <v>February</v>
      </c>
      <c r="R325" s="257" t="b">
        <f>COUNTIFS(Table2[Unique],Table2[[#This Row],[Unique]])&gt;1</f>
        <v>0</v>
      </c>
      <c r="S325" s="257">
        <f>IF(Table2[[#This Row],[Status ]]="Solved",1,0)</f>
        <v>1</v>
      </c>
      <c r="T325" s="257">
        <f>IF(Table2[[#This Row],[Status ]]="ongoing",1,0)</f>
        <v>0</v>
      </c>
    </row>
    <row r="326" spans="1:20" x14ac:dyDescent="0.25">
      <c r="A326" s="262">
        <v>5015123080</v>
      </c>
      <c r="B326" s="269" t="str">
        <f>_xlfn.XLOOKUP(Table2[[#This Row],[K&amp;N REF ]],CAT_Details[Tracking Number],CAT_Details[S Ref],,0)</f>
        <v>20250212-S-70203</v>
      </c>
      <c r="C326" s="270">
        <f>_xlfn.XLOOKUP(Table2[[#This Row],[K&amp;N REF ]],CAT_Details[Tracking Number],CAT_Details[TO Ref],,0)</f>
        <v>20250211649932</v>
      </c>
      <c r="D326" s="270" t="str">
        <f>_xlfn.XLOOKUP(Table2[[#This Row],[K&amp;N REF ]],CAT_Details[Tracking Number],CAT_Details[Pickup Customer Name],,0)</f>
        <v>SAN MARTINO (AT)/SELMAT SRL</v>
      </c>
      <c r="E326" s="271" t="str">
        <f>_xlfn.XLOOKUP(Table2[[#This Row],[K&amp;N REF ]],CAT_Details[Tracking Number],CAT_Details[Delivery Country Code],,0)</f>
        <v>GB</v>
      </c>
      <c r="F326" s="271">
        <f>_xlfn.XLOOKUP(Table2[[#This Row],[TO Ref]],CAT_Details[TO Ref],CAT_Details[Loc],,0)</f>
        <v>3402</v>
      </c>
      <c r="G326" s="257" t="s">
        <v>24</v>
      </c>
      <c r="H326" s="257" t="s">
        <v>35</v>
      </c>
      <c r="I326" s="280">
        <v>45707</v>
      </c>
      <c r="J326" s="257" t="s">
        <v>26</v>
      </c>
      <c r="K326" s="257" t="s">
        <v>32</v>
      </c>
      <c r="L326" s="280">
        <v>45707</v>
      </c>
      <c r="M326" s="257" t="str">
        <f>IF(Table2[[#This Row],[Resolve Date]]="","ONGOING","SOLVED")</f>
        <v>SOLVED</v>
      </c>
      <c r="N326" s="258" t="s">
        <v>30</v>
      </c>
      <c r="O326" s="257" t="str">
        <f>Table2[[#This Row],[K&amp;N REF ]]&amp;Table2[[#This Row],[Issue type ]]</f>
        <v>5015123080NO LABELS</v>
      </c>
      <c r="P326" s="257">
        <f>YEAR(Table2[[#This Row],[Date ]])</f>
        <v>2025</v>
      </c>
      <c r="Q326" s="257" t="str">
        <f>VLOOKUP(MONTH(Table2[[#This Row],[Date ]]),Months,2,0)</f>
        <v>February</v>
      </c>
      <c r="R326" s="257" t="b">
        <f>COUNTIFS(Table2[Unique],Table2[[#This Row],[Unique]])&gt;1</f>
        <v>0</v>
      </c>
      <c r="S326" s="257">
        <f>IF(Table2[[#This Row],[Status ]]="Solved",1,0)</f>
        <v>1</v>
      </c>
      <c r="T326" s="257">
        <f>IF(Table2[[#This Row],[Status ]]="ongoing",1,0)</f>
        <v>0</v>
      </c>
    </row>
    <row r="327" spans="1:20" x14ac:dyDescent="0.25">
      <c r="A327" s="262">
        <v>5015094608</v>
      </c>
      <c r="B327" s="269" t="str">
        <f>_xlfn.XLOOKUP(Table2[[#This Row],[K&amp;N REF ]],CAT_Details[Tracking Number],CAT_Details[S Ref],,0)</f>
        <v>20250210-S-70215</v>
      </c>
      <c r="C327" s="270">
        <f>_xlfn.XLOOKUP(Table2[[#This Row],[K&amp;N REF ]],CAT_Details[Tracking Number],CAT_Details[TO Ref],,0)</f>
        <v>20250206647418</v>
      </c>
      <c r="D327" s="270" t="str">
        <f>_xlfn.XLOOKUP(Table2[[#This Row],[K&amp;N REF ]],CAT_Details[Tracking Number],CAT_Details[Pickup Customer Name],,0)</f>
        <v>BORGWARNER EMISSIONS SYSTEMS PORTUGAL UNIPESSOAL LDA</v>
      </c>
      <c r="E327" s="271" t="str">
        <f>_xlfn.XLOOKUP(Table2[[#This Row],[K&amp;N REF ]],CAT_Details[Tracking Number],CAT_Details[Delivery Country Code],,0)</f>
        <v>GB</v>
      </c>
      <c r="F327" s="271" t="str">
        <f>_xlfn.XLOOKUP(Table2[[#This Row],[TO Ref]],CAT_Details[TO Ref],CAT_Details[Loc],,0)</f>
        <v>No Loc</v>
      </c>
      <c r="G327" s="257" t="s">
        <v>44</v>
      </c>
      <c r="H327" s="257" t="s">
        <v>49</v>
      </c>
      <c r="I327" s="280">
        <v>45707</v>
      </c>
      <c r="J327" s="257" t="s">
        <v>41</v>
      </c>
      <c r="K327" s="257" t="s">
        <v>32</v>
      </c>
      <c r="L327" s="280">
        <v>45707</v>
      </c>
      <c r="M327" s="257" t="str">
        <f>IF(Table2[[#This Row],[Resolve Date]]="","ONGOING","SOLVED")</f>
        <v>SOLVED</v>
      </c>
      <c r="N327" s="258" t="s">
        <v>30</v>
      </c>
      <c r="O327" s="257" t="str">
        <f>Table2[[#This Row],[K&amp;N REF ]]&amp;Table2[[#This Row],[Issue type ]]</f>
        <v>5015094608XX LABELS</v>
      </c>
      <c r="P327" s="257">
        <f>YEAR(Table2[[#This Row],[Date ]])</f>
        <v>2025</v>
      </c>
      <c r="Q327" s="257" t="str">
        <f>VLOOKUP(MONTH(Table2[[#This Row],[Date ]]),Months,2,0)</f>
        <v>February</v>
      </c>
      <c r="R327" s="257" t="b">
        <f>COUNTIFS(Table2[Unique],Table2[[#This Row],[Unique]])&gt;1</f>
        <v>0</v>
      </c>
      <c r="S327" s="257">
        <f>IF(Table2[[#This Row],[Status ]]="Solved",1,0)</f>
        <v>1</v>
      </c>
      <c r="T327" s="257">
        <f>IF(Table2[[#This Row],[Status ]]="ongoing",1,0)</f>
        <v>0</v>
      </c>
    </row>
    <row r="328" spans="1:20" x14ac:dyDescent="0.25">
      <c r="A328" s="262">
        <v>5015094519</v>
      </c>
      <c r="B328" s="269" t="str">
        <f>_xlfn.XLOOKUP(Table2[[#This Row],[K&amp;N REF ]],CAT_Details[Tracking Number],CAT_Details[S Ref],,0)</f>
        <v>20250210-S-70120</v>
      </c>
      <c r="C328" s="270">
        <f>_xlfn.XLOOKUP(Table2[[#This Row],[K&amp;N REF ]],CAT_Details[Tracking Number],CAT_Details[TO Ref],,0)</f>
        <v>20250206647423</v>
      </c>
      <c r="D328" s="270" t="str">
        <f>_xlfn.XLOOKUP(Table2[[#This Row],[K&amp;N REF ]],CAT_Details[Tracking Number],CAT_Details[Pickup Customer Name],,0)</f>
        <v>BORGWARNER EMISSIONS SYSTEMS PORTUGAL UNIPESSOAL LDA</v>
      </c>
      <c r="E328" s="271" t="str">
        <f>_xlfn.XLOOKUP(Table2[[#This Row],[K&amp;N REF ]],CAT_Details[Tracking Number],CAT_Details[Delivery Country Code],,0)</f>
        <v>GB</v>
      </c>
      <c r="F328" s="271" t="str">
        <f>_xlfn.XLOOKUP(Table2[[#This Row],[TO Ref]],CAT_Details[TO Ref],CAT_Details[Loc],,0)</f>
        <v>DX01-L5</v>
      </c>
      <c r="G328" s="257" t="s">
        <v>44</v>
      </c>
      <c r="H328" s="257" t="s">
        <v>49</v>
      </c>
      <c r="I328" s="280">
        <v>45707</v>
      </c>
      <c r="J328" s="257" t="s">
        <v>26</v>
      </c>
      <c r="K328" s="257" t="s">
        <v>32</v>
      </c>
      <c r="L328" s="280">
        <v>45707</v>
      </c>
      <c r="M328" s="257" t="str">
        <f>IF(Table2[[#This Row],[Resolve Date]]="","ONGOING","SOLVED")</f>
        <v>SOLVED</v>
      </c>
      <c r="N328" s="258" t="s">
        <v>99</v>
      </c>
      <c r="O328" s="257" t="str">
        <f>Table2[[#This Row],[K&amp;N REF ]]&amp;Table2[[#This Row],[Issue type ]]</f>
        <v>5015094519XX LABELS</v>
      </c>
      <c r="P328" s="257">
        <f>YEAR(Table2[[#This Row],[Date ]])</f>
        <v>2025</v>
      </c>
      <c r="Q328" s="257" t="str">
        <f>VLOOKUP(MONTH(Table2[[#This Row],[Date ]]),Months,2,0)</f>
        <v>February</v>
      </c>
      <c r="R328" s="257" t="b">
        <f>COUNTIFS(Table2[Unique],Table2[[#This Row],[Unique]])&gt;1</f>
        <v>0</v>
      </c>
      <c r="S328" s="257">
        <f>IF(Table2[[#This Row],[Status ]]="Solved",1,0)</f>
        <v>1</v>
      </c>
      <c r="T328" s="257">
        <f>IF(Table2[[#This Row],[Status ]]="ongoing",1,0)</f>
        <v>0</v>
      </c>
    </row>
    <row r="329" spans="1:20" x14ac:dyDescent="0.25">
      <c r="A329" s="262">
        <v>5015136670</v>
      </c>
      <c r="B329" s="269" t="str">
        <f>_xlfn.XLOOKUP(Table2[[#This Row],[K&amp;N REF ]],CAT_Details[Tracking Number],CAT_Details[S Ref],,0)</f>
        <v>20250213-S-70166</v>
      </c>
      <c r="C329" s="270">
        <f>_xlfn.XLOOKUP(Table2[[#This Row],[K&amp;N REF ]],CAT_Details[Tracking Number],CAT_Details[TO Ref],,0)</f>
        <v>20250212650945</v>
      </c>
      <c r="D329" s="270" t="str">
        <f>_xlfn.XLOOKUP(Table2[[#This Row],[K&amp;N REF ]],CAT_Details[Tracking Number],CAT_Details[Pickup Customer Name],,0)</f>
        <v>DANFOSS A/S</v>
      </c>
      <c r="E329" s="271" t="str">
        <f>_xlfn.XLOOKUP(Table2[[#This Row],[K&amp;N REF ]],CAT_Details[Tracking Number],CAT_Details[Delivery Country Code],,0)</f>
        <v>GB</v>
      </c>
      <c r="F329" s="271" t="str">
        <f>_xlfn.XLOOKUP(Table2[[#This Row],[TO Ref]],CAT_Details[TO Ref],CAT_Details[Loc],,0)</f>
        <v>U2-L5</v>
      </c>
      <c r="G329" s="257" t="s">
        <v>44</v>
      </c>
      <c r="H329" s="257" t="s">
        <v>35</v>
      </c>
      <c r="I329" s="280">
        <v>45707</v>
      </c>
      <c r="J329" s="257" t="s">
        <v>26</v>
      </c>
      <c r="K329" s="257" t="s">
        <v>32</v>
      </c>
      <c r="L329" s="280">
        <v>45707</v>
      </c>
      <c r="M329" s="257" t="str">
        <f>IF(Table2[[#This Row],[Resolve Date]]="","ONGOING","SOLVED")</f>
        <v>SOLVED</v>
      </c>
      <c r="N329" s="258" t="s">
        <v>30</v>
      </c>
      <c r="O329" s="257" t="str">
        <f>Table2[[#This Row],[K&amp;N REF ]]&amp;Table2[[#This Row],[Issue type ]]</f>
        <v>5015136670NO LABELS</v>
      </c>
      <c r="P329" s="257">
        <f>YEAR(Table2[[#This Row],[Date ]])</f>
        <v>2025</v>
      </c>
      <c r="Q329" s="257" t="str">
        <f>VLOOKUP(MONTH(Table2[[#This Row],[Date ]]),Months,2,0)</f>
        <v>February</v>
      </c>
      <c r="R329" s="257" t="b">
        <f>COUNTIFS(Table2[Unique],Table2[[#This Row],[Unique]])&gt;1</f>
        <v>0</v>
      </c>
      <c r="S329" s="257">
        <f>IF(Table2[[#This Row],[Status ]]="Solved",1,0)</f>
        <v>1</v>
      </c>
      <c r="T329" s="257">
        <f>IF(Table2[[#This Row],[Status ]]="ongoing",1,0)</f>
        <v>0</v>
      </c>
    </row>
    <row r="330" spans="1:20" x14ac:dyDescent="0.25">
      <c r="A330" s="262">
        <v>5015136672</v>
      </c>
      <c r="B330" s="269" t="str">
        <f>_xlfn.XLOOKUP(Table2[[#This Row],[K&amp;N REF ]],CAT_Details[Tracking Number],CAT_Details[S Ref],,0)</f>
        <v>20250213-S-70166</v>
      </c>
      <c r="C330" s="270">
        <f>_xlfn.XLOOKUP(Table2[[#This Row],[K&amp;N REF ]],CAT_Details[Tracking Number],CAT_Details[TO Ref],,0)</f>
        <v>20250212650955</v>
      </c>
      <c r="D330" s="270" t="str">
        <f>_xlfn.XLOOKUP(Table2[[#This Row],[K&amp;N REF ]],CAT_Details[Tracking Number],CAT_Details[Pickup Customer Name],,0)</f>
        <v>DANFOSS A/S</v>
      </c>
      <c r="E330" s="271" t="str">
        <f>_xlfn.XLOOKUP(Table2[[#This Row],[K&amp;N REF ]],CAT_Details[Tracking Number],CAT_Details[Delivery Country Code],,0)</f>
        <v>GB</v>
      </c>
      <c r="F330" s="271">
        <f>_xlfn.XLOOKUP(Table2[[#This Row],[TO Ref]],CAT_Details[TO Ref],CAT_Details[Loc],,0)</f>
        <v>3402</v>
      </c>
      <c r="G330" s="257" t="s">
        <v>44</v>
      </c>
      <c r="H330" s="257" t="s">
        <v>35</v>
      </c>
      <c r="I330" s="280">
        <v>45707</v>
      </c>
      <c r="J330" s="257" t="s">
        <v>26</v>
      </c>
      <c r="K330" s="257" t="s">
        <v>32</v>
      </c>
      <c r="L330" s="280">
        <v>45707</v>
      </c>
      <c r="M330" s="257" t="str">
        <f>IF(Table2[[#This Row],[Resolve Date]]="","ONGOING","SOLVED")</f>
        <v>SOLVED</v>
      </c>
      <c r="N330" s="258" t="s">
        <v>30</v>
      </c>
      <c r="O330" s="257" t="str">
        <f>Table2[[#This Row],[K&amp;N REF ]]&amp;Table2[[#This Row],[Issue type ]]</f>
        <v>5015136672NO LABELS</v>
      </c>
      <c r="P330" s="257">
        <f>YEAR(Table2[[#This Row],[Date ]])</f>
        <v>2025</v>
      </c>
      <c r="Q330" s="257" t="str">
        <f>VLOOKUP(MONTH(Table2[[#This Row],[Date ]]),Months,2,0)</f>
        <v>February</v>
      </c>
      <c r="R330" s="257" t="b">
        <f>COUNTIFS(Table2[Unique],Table2[[#This Row],[Unique]])&gt;1</f>
        <v>0</v>
      </c>
      <c r="S330" s="257">
        <f>IF(Table2[[#This Row],[Status ]]="Solved",1,0)</f>
        <v>1</v>
      </c>
      <c r="T330" s="257">
        <f>IF(Table2[[#This Row],[Status ]]="ongoing",1,0)</f>
        <v>0</v>
      </c>
    </row>
    <row r="331" spans="1:20" x14ac:dyDescent="0.25">
      <c r="A331" s="262">
        <v>5015151968</v>
      </c>
      <c r="B331" s="269" t="str">
        <f>_xlfn.XLOOKUP(Table2[[#This Row],[K&amp;N REF ]],CAT_Details[Tracking Number],CAT_Details[S Ref],,0)</f>
        <v>20250214-S-70251</v>
      </c>
      <c r="C331" s="270">
        <f>_xlfn.XLOOKUP(Table2[[#This Row],[K&amp;N REF ]],CAT_Details[Tracking Number],CAT_Details[TO Ref],,0)</f>
        <v>20250214653054</v>
      </c>
      <c r="D331" s="270" t="str">
        <f>_xlfn.XLOOKUP(Table2[[#This Row],[K&amp;N REF ]],CAT_Details[Tracking Number],CAT_Details[Pickup Customer Name],,0)</f>
        <v>MALMAR</v>
      </c>
      <c r="E331" s="271" t="str">
        <f>_xlfn.XLOOKUP(Table2[[#This Row],[K&amp;N REF ]],CAT_Details[Tracking Number],CAT_Details[Delivery Country Code],,0)</f>
        <v>GB</v>
      </c>
      <c r="F331" s="271" t="str">
        <f>_xlfn.XLOOKUP(Table2[[#This Row],[TO Ref]],CAT_Details[TO Ref],CAT_Details[Loc],,0)</f>
        <v>OYL1</v>
      </c>
      <c r="G331" s="257" t="s">
        <v>36</v>
      </c>
      <c r="H331" s="257" t="s">
        <v>35</v>
      </c>
      <c r="I331" s="280">
        <v>45707</v>
      </c>
      <c r="J331" s="257" t="s">
        <v>26</v>
      </c>
      <c r="K331" s="257" t="s">
        <v>32</v>
      </c>
      <c r="L331" s="280">
        <v>45708</v>
      </c>
      <c r="M331" s="257" t="str">
        <f>IF(Table2[[#This Row],[Resolve Date]]="","ONGOING","SOLVED")</f>
        <v>SOLVED</v>
      </c>
      <c r="N331" s="258" t="s">
        <v>30</v>
      </c>
      <c r="O331" s="257" t="str">
        <f>Table2[[#This Row],[K&amp;N REF ]]&amp;Table2[[#This Row],[Issue type ]]</f>
        <v>5015151968NO LABELS</v>
      </c>
      <c r="P331" s="257">
        <f>YEAR(Table2[[#This Row],[Date ]])</f>
        <v>2025</v>
      </c>
      <c r="Q331" s="257" t="str">
        <f>VLOOKUP(MONTH(Table2[[#This Row],[Date ]]),Months,2,0)</f>
        <v>February</v>
      </c>
      <c r="R331" s="257" t="b">
        <f>COUNTIFS(Table2[Unique],Table2[[#This Row],[Unique]])&gt;1</f>
        <v>0</v>
      </c>
      <c r="S331" s="257">
        <f>IF(Table2[[#This Row],[Status ]]="Solved",1,0)</f>
        <v>1</v>
      </c>
      <c r="T331" s="257">
        <f>IF(Table2[[#This Row],[Status ]]="ongoing",1,0)</f>
        <v>0</v>
      </c>
    </row>
    <row r="332" spans="1:20" x14ac:dyDescent="0.25">
      <c r="A332" s="262">
        <v>5015152147</v>
      </c>
      <c r="B332" s="269" t="str">
        <f>_xlfn.XLOOKUP(Table2[[#This Row],[K&amp;N REF ]],CAT_Details[Tracking Number],CAT_Details[S Ref],,0)</f>
        <v>20250214-S-70273</v>
      </c>
      <c r="C332" s="270">
        <f>_xlfn.XLOOKUP(Table2[[#This Row],[K&amp;N REF ]],CAT_Details[Tracking Number],CAT_Details[TO Ref],,0)</f>
        <v>20250213652355</v>
      </c>
      <c r="D332" s="270" t="str">
        <f>_xlfn.XLOOKUP(Table2[[#This Row],[K&amp;N REF ]],CAT_Details[Tracking Number],CAT_Details[Pickup Customer Name],,0)</f>
        <v>DANFOSS A/S</v>
      </c>
      <c r="E332" s="271" t="str">
        <f>_xlfn.XLOOKUP(Table2[[#This Row],[K&amp;N REF ]],CAT_Details[Tracking Number],CAT_Details[Delivery Country Code],,0)</f>
        <v>GB</v>
      </c>
      <c r="F332" s="271">
        <f>_xlfn.XLOOKUP(Table2[[#This Row],[TO Ref]],CAT_Details[TO Ref],CAT_Details[Loc],,0)</f>
        <v>3402</v>
      </c>
      <c r="G332" s="257" t="s">
        <v>44</v>
      </c>
      <c r="H332" s="257" t="s">
        <v>35</v>
      </c>
      <c r="I332" s="280">
        <v>45708</v>
      </c>
      <c r="J332" s="257" t="s">
        <v>26</v>
      </c>
      <c r="K332" s="257" t="s">
        <v>32</v>
      </c>
      <c r="L332" s="280">
        <v>45709</v>
      </c>
      <c r="M332" s="257" t="str">
        <f>IF(Table2[[#This Row],[Resolve Date]]="","ONGOING","SOLVED")</f>
        <v>SOLVED</v>
      </c>
      <c r="N332" s="258" t="s">
        <v>30</v>
      </c>
      <c r="O332" s="257" t="str">
        <f>Table2[[#This Row],[K&amp;N REF ]]&amp;Table2[[#This Row],[Issue type ]]</f>
        <v>5015152147NO LABELS</v>
      </c>
      <c r="P332" s="257">
        <f>YEAR(Table2[[#This Row],[Date ]])</f>
        <v>2025</v>
      </c>
      <c r="Q332" s="257" t="str">
        <f>VLOOKUP(MONTH(Table2[[#This Row],[Date ]]),Months,2,0)</f>
        <v>February</v>
      </c>
      <c r="R332" s="257" t="b">
        <f>COUNTIFS(Table2[Unique],Table2[[#This Row],[Unique]])&gt;1</f>
        <v>0</v>
      </c>
      <c r="S332" s="257">
        <f>IF(Table2[[#This Row],[Status ]]="Solved",1,0)</f>
        <v>1</v>
      </c>
      <c r="T332" s="257">
        <f>IF(Table2[[#This Row],[Status ]]="ongoing",1,0)</f>
        <v>0</v>
      </c>
    </row>
    <row r="333" spans="1:20" x14ac:dyDescent="0.25">
      <c r="A333" s="262">
        <v>5015136691</v>
      </c>
      <c r="B333" s="269" t="str">
        <f>_xlfn.XLOOKUP(Table2[[#This Row],[K&amp;N REF ]],CAT_Details[Tracking Number],CAT_Details[S Ref],,0)</f>
        <v>20250213-S-70160</v>
      </c>
      <c r="C333" s="270">
        <f>_xlfn.XLOOKUP(Table2[[#This Row],[K&amp;N REF ]],CAT_Details[Tracking Number],CAT_Details[TO Ref],,0)</f>
        <v>20250210649287</v>
      </c>
      <c r="D333" s="270" t="str">
        <f>_xlfn.XLOOKUP(Table2[[#This Row],[K&amp;N REF ]],CAT_Details[Tracking Number],CAT_Details[Pickup Customer Name],,0)</f>
        <v>Hydac Fluidtechnik</v>
      </c>
      <c r="E333" s="271" t="str">
        <f>_xlfn.XLOOKUP(Table2[[#This Row],[K&amp;N REF ]],CAT_Details[Tracking Number],CAT_Details[Delivery Country Code],,0)</f>
        <v>GB</v>
      </c>
      <c r="F333" s="271">
        <f>_xlfn.XLOOKUP(Table2[[#This Row],[TO Ref]],CAT_Details[TO Ref],CAT_Details[Loc],,0)</f>
        <v>3402</v>
      </c>
      <c r="G333" s="257" t="s">
        <v>34</v>
      </c>
      <c r="H333" s="257" t="s">
        <v>40</v>
      </c>
      <c r="I333" s="280">
        <v>45708</v>
      </c>
      <c r="J333" s="257" t="s">
        <v>26</v>
      </c>
      <c r="K333" s="257" t="s">
        <v>32</v>
      </c>
      <c r="L333" s="280">
        <v>45708</v>
      </c>
      <c r="M333" s="257" t="str">
        <f>IF(Table2[[#This Row],[Resolve Date]]="","ONGOING","SOLVED")</f>
        <v>SOLVED</v>
      </c>
      <c r="N333" s="258" t="s">
        <v>58</v>
      </c>
      <c r="O333" s="257" t="str">
        <f>Table2[[#This Row],[K&amp;N REF ]]&amp;Table2[[#This Row],[Issue type ]]</f>
        <v xml:space="preserve">5015136691INCORRECT LABELS </v>
      </c>
      <c r="P333" s="257">
        <f>YEAR(Table2[[#This Row],[Date ]])</f>
        <v>2025</v>
      </c>
      <c r="Q333" s="257" t="str">
        <f>VLOOKUP(MONTH(Table2[[#This Row],[Date ]]),Months,2,0)</f>
        <v>February</v>
      </c>
      <c r="R333" s="257" t="b">
        <f>COUNTIFS(Table2[Unique],Table2[[#This Row],[Unique]])&gt;1</f>
        <v>0</v>
      </c>
      <c r="S333" s="257">
        <f>IF(Table2[[#This Row],[Status ]]="Solved",1,0)</f>
        <v>1</v>
      </c>
      <c r="T333" s="257">
        <f>IF(Table2[[#This Row],[Status ]]="ongoing",1,0)</f>
        <v>0</v>
      </c>
    </row>
    <row r="334" spans="1:20" x14ac:dyDescent="0.25">
      <c r="A334" s="262">
        <v>5015137680</v>
      </c>
      <c r="B334" s="269" t="str">
        <f>_xlfn.XLOOKUP(Table2[[#This Row],[K&amp;N REF ]],CAT_Details[Tracking Number],CAT_Details[S Ref],,0)</f>
        <v>20250213-S-70151</v>
      </c>
      <c r="C334" s="270">
        <f>_xlfn.XLOOKUP(Table2[[#This Row],[K&amp;N REF ]],CAT_Details[Tracking Number],CAT_Details[TO Ref],,0)</f>
        <v>20250210649290</v>
      </c>
      <c r="D334" s="270" t="str">
        <f>_xlfn.XLOOKUP(Table2[[#This Row],[K&amp;N REF ]],CAT_Details[Tracking Number],CAT_Details[Pickup Customer Name],,0)</f>
        <v>HYDAC TECHNOLOGY GMBH</v>
      </c>
      <c r="E334" s="271" t="str">
        <f>_xlfn.XLOOKUP(Table2[[#This Row],[K&amp;N REF ]],CAT_Details[Tracking Number],CAT_Details[Delivery Country Code],,0)</f>
        <v>GB</v>
      </c>
      <c r="F334" s="271" t="str">
        <f>_xlfn.XLOOKUP(Table2[[#This Row],[TO Ref]],CAT_Details[TO Ref],CAT_Details[Loc],,0)</f>
        <v>U2-L5</v>
      </c>
      <c r="G334" s="257" t="s">
        <v>34</v>
      </c>
      <c r="H334" s="257" t="s">
        <v>40</v>
      </c>
      <c r="I334" s="280">
        <v>45708</v>
      </c>
      <c r="J334" s="257" t="s">
        <v>26</v>
      </c>
      <c r="K334" s="257" t="s">
        <v>32</v>
      </c>
      <c r="L334" s="280">
        <v>45708</v>
      </c>
      <c r="M334" s="257" t="str">
        <f>IF(Table2[[#This Row],[Resolve Date]]="","ONGOING","SOLVED")</f>
        <v>SOLVED</v>
      </c>
      <c r="N334" s="258" t="s">
        <v>58</v>
      </c>
      <c r="O334" s="257" t="str">
        <f>Table2[[#This Row],[K&amp;N REF ]]&amp;Table2[[#This Row],[Issue type ]]</f>
        <v xml:space="preserve">5015137680INCORRECT LABELS </v>
      </c>
      <c r="P334" s="257">
        <f>YEAR(Table2[[#This Row],[Date ]])</f>
        <v>2025</v>
      </c>
      <c r="Q334" s="257" t="str">
        <f>VLOOKUP(MONTH(Table2[[#This Row],[Date ]]),Months,2,0)</f>
        <v>February</v>
      </c>
      <c r="R334" s="257" t="b">
        <f>COUNTIFS(Table2[Unique],Table2[[#This Row],[Unique]])&gt;1</f>
        <v>0</v>
      </c>
      <c r="S334" s="257">
        <f>IF(Table2[[#This Row],[Status ]]="Solved",1,0)</f>
        <v>1</v>
      </c>
      <c r="T334" s="257">
        <f>IF(Table2[[#This Row],[Status ]]="ongoing",1,0)</f>
        <v>0</v>
      </c>
    </row>
    <row r="335" spans="1:20" x14ac:dyDescent="0.25">
      <c r="A335" s="262">
        <v>5015136772</v>
      </c>
      <c r="B335" s="269" t="str">
        <f>_xlfn.XLOOKUP(Table2[[#This Row],[K&amp;N REF ]],CAT_Details[Tracking Number],CAT_Details[S Ref],,0)</f>
        <v>20250213-S-70147</v>
      </c>
      <c r="C335" s="270">
        <f>_xlfn.XLOOKUP(Table2[[#This Row],[K&amp;N REF ]],CAT_Details[Tracking Number],CAT_Details[TO Ref],,0)</f>
        <v>20250210649293</v>
      </c>
      <c r="D335" s="270" t="str">
        <f>_xlfn.XLOOKUP(Table2[[#This Row],[K&amp;N REF ]],CAT_Details[Tracking Number],CAT_Details[Pickup Customer Name],,0)</f>
        <v>HYDAC SERVICE GMBH</v>
      </c>
      <c r="E335" s="271" t="str">
        <f>_xlfn.XLOOKUP(Table2[[#This Row],[K&amp;N REF ]],CAT_Details[Tracking Number],CAT_Details[Delivery Country Code],,0)</f>
        <v>GB</v>
      </c>
      <c r="F335" s="271" t="str">
        <f>_xlfn.XLOOKUP(Table2[[#This Row],[TO Ref]],CAT_Details[TO Ref],CAT_Details[Loc],,0)</f>
        <v>U2-L5</v>
      </c>
      <c r="G335" s="257" t="s">
        <v>34</v>
      </c>
      <c r="H335" s="257" t="s">
        <v>40</v>
      </c>
      <c r="I335" s="280">
        <v>45708</v>
      </c>
      <c r="J335" s="257" t="s">
        <v>26</v>
      </c>
      <c r="K335" s="257" t="s">
        <v>32</v>
      </c>
      <c r="L335" s="280">
        <v>45708</v>
      </c>
      <c r="M335" s="257" t="str">
        <f>IF(Table2[[#This Row],[Resolve Date]]="","ONGOING","SOLVED")</f>
        <v>SOLVED</v>
      </c>
      <c r="N335" s="258" t="s">
        <v>58</v>
      </c>
      <c r="O335" s="257" t="str">
        <f>Table2[[#This Row],[K&amp;N REF ]]&amp;Table2[[#This Row],[Issue type ]]</f>
        <v xml:space="preserve">5015136772INCORRECT LABELS </v>
      </c>
      <c r="P335" s="257">
        <f>YEAR(Table2[[#This Row],[Date ]])</f>
        <v>2025</v>
      </c>
      <c r="Q335" s="257" t="str">
        <f>VLOOKUP(MONTH(Table2[[#This Row],[Date ]]),Months,2,0)</f>
        <v>February</v>
      </c>
      <c r="R335" s="257" t="b">
        <f>COUNTIFS(Table2[Unique],Table2[[#This Row],[Unique]])&gt;1</f>
        <v>0</v>
      </c>
      <c r="S335" s="257">
        <f>IF(Table2[[#This Row],[Status ]]="Solved",1,0)</f>
        <v>1</v>
      </c>
      <c r="T335" s="257">
        <f>IF(Table2[[#This Row],[Status ]]="ongoing",1,0)</f>
        <v>0</v>
      </c>
    </row>
    <row r="336" spans="1:20" x14ac:dyDescent="0.25">
      <c r="A336" s="262">
        <v>5015137134</v>
      </c>
      <c r="B336" s="269" t="str">
        <f>_xlfn.XLOOKUP(Table2[[#This Row],[K&amp;N REF ]],CAT_Details[Tracking Number],CAT_Details[S Ref],,0)</f>
        <v>20250213-S-70142</v>
      </c>
      <c r="C336" s="270">
        <f>_xlfn.XLOOKUP(Table2[[#This Row],[K&amp;N REF ]],CAT_Details[Tracking Number],CAT_Details[TO Ref],,0)</f>
        <v>20250212650910</v>
      </c>
      <c r="D336" s="270" t="str">
        <f>_xlfn.XLOOKUP(Table2[[#This Row],[K&amp;N REF ]],CAT_Details[Tracking Number],CAT_Details[Pickup Customer Name],,0)</f>
        <v>WORLD CLASS INDUSTRIES EUROPA GMBH</v>
      </c>
      <c r="E336" s="271" t="str">
        <f>_xlfn.XLOOKUP(Table2[[#This Row],[K&amp;N REF ]],CAT_Details[Tracking Number],CAT_Details[Delivery Country Code],,0)</f>
        <v>GB</v>
      </c>
      <c r="F336" s="271">
        <f>_xlfn.XLOOKUP(Table2[[#This Row],[TO Ref]],CAT_Details[TO Ref],CAT_Details[Loc],,0)</f>
        <v>3402</v>
      </c>
      <c r="G336" s="257" t="s">
        <v>34</v>
      </c>
      <c r="H336" s="257" t="s">
        <v>35</v>
      </c>
      <c r="I336" s="280">
        <v>45708</v>
      </c>
      <c r="J336" s="257" t="s">
        <v>26</v>
      </c>
      <c r="K336" s="257" t="s">
        <v>32</v>
      </c>
      <c r="L336" s="280">
        <v>45708</v>
      </c>
      <c r="M336" s="257" t="str">
        <f>IF(Table2[[#This Row],[Resolve Date]]="","ONGOING","SOLVED")</f>
        <v>SOLVED</v>
      </c>
      <c r="N336" s="258" t="s">
        <v>30</v>
      </c>
      <c r="O336" s="257" t="str">
        <f>Table2[[#This Row],[K&amp;N REF ]]&amp;Table2[[#This Row],[Issue type ]]</f>
        <v>5015137134NO LABELS</v>
      </c>
      <c r="P336" s="257">
        <f>YEAR(Table2[[#This Row],[Date ]])</f>
        <v>2025</v>
      </c>
      <c r="Q336" s="257" t="str">
        <f>VLOOKUP(MONTH(Table2[[#This Row],[Date ]]),Months,2,0)</f>
        <v>February</v>
      </c>
      <c r="R336" s="257" t="b">
        <f>COUNTIFS(Table2[Unique],Table2[[#This Row],[Unique]])&gt;1</f>
        <v>0</v>
      </c>
      <c r="S336" s="257">
        <f>IF(Table2[[#This Row],[Status ]]="Solved",1,0)</f>
        <v>1</v>
      </c>
      <c r="T336" s="257">
        <f>IF(Table2[[#This Row],[Status ]]="ongoing",1,0)</f>
        <v>0</v>
      </c>
    </row>
    <row r="337" spans="1:20" x14ac:dyDescent="0.25">
      <c r="A337" s="262">
        <v>5015137677</v>
      </c>
      <c r="B337" s="269" t="str">
        <f>_xlfn.XLOOKUP(Table2[[#This Row],[K&amp;N REF ]],CAT_Details[Tracking Number],CAT_Details[S Ref],,0)</f>
        <v>20250213-S-70135</v>
      </c>
      <c r="C337" s="270">
        <f>_xlfn.XLOOKUP(Table2[[#This Row],[K&amp;N REF ]],CAT_Details[Tracking Number],CAT_Details[TO Ref],,0)</f>
        <v>20250213651757</v>
      </c>
      <c r="D337" s="270" t="str">
        <f>_xlfn.XLOOKUP(Table2[[#This Row],[K&amp;N REF ]],CAT_Details[Tracking Number],CAT_Details[Pickup Customer Name],,0)</f>
        <v>DANFOSS POWER SOLUTIONS  C/O HERBER</v>
      </c>
      <c r="E337" s="271" t="str">
        <f>_xlfn.XLOOKUP(Table2[[#This Row],[K&amp;N REF ]],CAT_Details[Tracking Number],CAT_Details[Delivery Country Code],,0)</f>
        <v>GB</v>
      </c>
      <c r="F337" s="271">
        <f>_xlfn.XLOOKUP(Table2[[#This Row],[TO Ref]],CAT_Details[TO Ref],CAT_Details[Loc],,0)</f>
        <v>3402</v>
      </c>
      <c r="G337" s="257" t="s">
        <v>34</v>
      </c>
      <c r="H337" s="257" t="s">
        <v>35</v>
      </c>
      <c r="I337" s="280">
        <v>45708</v>
      </c>
      <c r="J337" s="257" t="s">
        <v>26</v>
      </c>
      <c r="K337" s="257" t="s">
        <v>32</v>
      </c>
      <c r="L337" s="280">
        <v>45708</v>
      </c>
      <c r="M337" s="257" t="str">
        <f>IF(Table2[[#This Row],[Resolve Date]]="","ONGOING","SOLVED")</f>
        <v>SOLVED</v>
      </c>
      <c r="N337" s="258" t="s">
        <v>30</v>
      </c>
      <c r="O337" s="257" t="str">
        <f>Table2[[#This Row],[K&amp;N REF ]]&amp;Table2[[#This Row],[Issue type ]]</f>
        <v>5015137677NO LABELS</v>
      </c>
      <c r="P337" s="257">
        <f>YEAR(Table2[[#This Row],[Date ]])</f>
        <v>2025</v>
      </c>
      <c r="Q337" s="257" t="str">
        <f>VLOOKUP(MONTH(Table2[[#This Row],[Date ]]),Months,2,0)</f>
        <v>February</v>
      </c>
      <c r="R337" s="257" t="b">
        <f>COUNTIFS(Table2[Unique],Table2[[#This Row],[Unique]])&gt;1</f>
        <v>0</v>
      </c>
      <c r="S337" s="257">
        <f>IF(Table2[[#This Row],[Status ]]="Solved",1,0)</f>
        <v>1</v>
      </c>
      <c r="T337" s="257">
        <f>IF(Table2[[#This Row],[Status ]]="ongoing",1,0)</f>
        <v>0</v>
      </c>
    </row>
    <row r="338" spans="1:20" x14ac:dyDescent="0.25">
      <c r="A338" s="262">
        <v>5015152075</v>
      </c>
      <c r="B338" s="269" t="str">
        <f>_xlfn.XLOOKUP(Table2[[#This Row],[K&amp;N REF ]],CAT_Details[Tracking Number],CAT_Details[S Ref],,0)</f>
        <v>20250214-S-70232</v>
      </c>
      <c r="C338" s="270">
        <f>_xlfn.XLOOKUP(Table2[[#This Row],[K&amp;N REF ]],CAT_Details[Tracking Number],CAT_Details[TO Ref],,0)</f>
        <v>20250214652758</v>
      </c>
      <c r="D338" s="270" t="str">
        <f>_xlfn.XLOOKUP(Table2[[#This Row],[K&amp;N REF ]],CAT_Details[Tracking Number],CAT_Details[Pickup Customer Name],,0)</f>
        <v>Grammer Technical Components GmbH</v>
      </c>
      <c r="E338" s="271" t="str">
        <f>_xlfn.XLOOKUP(Table2[[#This Row],[K&amp;N REF ]],CAT_Details[Tracking Number],CAT_Details[Delivery Country Code],,0)</f>
        <v>GB</v>
      </c>
      <c r="F338" s="271" t="str">
        <f>_xlfn.XLOOKUP(Table2[[#This Row],[TO Ref]],CAT_Details[TO Ref],CAT_Details[Loc],,0)</f>
        <v>U2-L5</v>
      </c>
      <c r="G338" s="257" t="s">
        <v>34</v>
      </c>
      <c r="H338" s="257" t="s">
        <v>35</v>
      </c>
      <c r="I338" s="280">
        <v>45708</v>
      </c>
      <c r="J338" s="257" t="s">
        <v>26</v>
      </c>
      <c r="K338" s="257" t="s">
        <v>32</v>
      </c>
      <c r="L338" s="280">
        <v>45708</v>
      </c>
      <c r="M338" s="257" t="str">
        <f>IF(Table2[[#This Row],[Resolve Date]]="","ONGOING","SOLVED")</f>
        <v>SOLVED</v>
      </c>
      <c r="N338" s="258" t="s">
        <v>30</v>
      </c>
      <c r="O338" s="257" t="str">
        <f>Table2[[#This Row],[K&amp;N REF ]]&amp;Table2[[#This Row],[Issue type ]]</f>
        <v>5015152075NO LABELS</v>
      </c>
      <c r="P338" s="257">
        <f>YEAR(Table2[[#This Row],[Date ]])</f>
        <v>2025</v>
      </c>
      <c r="Q338" s="257" t="str">
        <f>VLOOKUP(MONTH(Table2[[#This Row],[Date ]]),Months,2,0)</f>
        <v>February</v>
      </c>
      <c r="R338" s="257" t="b">
        <f>COUNTIFS(Table2[Unique],Table2[[#This Row],[Unique]])&gt;1</f>
        <v>0</v>
      </c>
      <c r="S338" s="257">
        <f>IF(Table2[[#This Row],[Status ]]="Solved",1,0)</f>
        <v>1</v>
      </c>
      <c r="T338" s="257">
        <f>IF(Table2[[#This Row],[Status ]]="ongoing",1,0)</f>
        <v>0</v>
      </c>
    </row>
    <row r="339" spans="1:20" x14ac:dyDescent="0.25">
      <c r="A339" s="262">
        <v>5015136708</v>
      </c>
      <c r="B339" s="269" t="str">
        <f>_xlfn.XLOOKUP(Table2[[#This Row],[K&amp;N REF ]],CAT_Details[Tracking Number],CAT_Details[S Ref],,0)</f>
        <v>20250213-S-70153</v>
      </c>
      <c r="C339" s="270">
        <f>_xlfn.XLOOKUP(Table2[[#This Row],[K&amp;N REF ]],CAT_Details[Tracking Number],CAT_Details[TO Ref],,0)</f>
        <v>20250206647285</v>
      </c>
      <c r="D339" s="270" t="str">
        <f>_xlfn.XLOOKUP(Table2[[#This Row],[K&amp;N REF ]],CAT_Details[Tracking Number],CAT_Details[Pickup Customer Name],,0)</f>
        <v>ABL Lights</v>
      </c>
      <c r="E339" s="271" t="str">
        <f>_xlfn.XLOOKUP(Table2[[#This Row],[K&amp;N REF ]],CAT_Details[Tracking Number],CAT_Details[Delivery Country Code],,0)</f>
        <v>GB</v>
      </c>
      <c r="F339" s="271" t="str">
        <f>_xlfn.XLOOKUP(Table2[[#This Row],[TO Ref]],CAT_Details[TO Ref],CAT_Details[Loc],,0)</f>
        <v>U2-L5</v>
      </c>
      <c r="G339" s="257" t="s">
        <v>36</v>
      </c>
      <c r="H339" s="257" t="s">
        <v>35</v>
      </c>
      <c r="I339" s="280">
        <v>45708</v>
      </c>
      <c r="J339" s="257" t="s">
        <v>26</v>
      </c>
      <c r="K339" s="257" t="s">
        <v>32</v>
      </c>
      <c r="L339" s="280">
        <v>45708</v>
      </c>
      <c r="M339" s="257" t="str">
        <f>IF(Table2[[#This Row],[Resolve Date]]="","ONGOING","SOLVED")</f>
        <v>SOLVED</v>
      </c>
      <c r="N339" s="258" t="s">
        <v>30</v>
      </c>
      <c r="O339" s="257" t="str">
        <f>Table2[[#This Row],[K&amp;N REF ]]&amp;Table2[[#This Row],[Issue type ]]</f>
        <v>5015136708NO LABELS</v>
      </c>
      <c r="P339" s="257">
        <f>YEAR(Table2[[#This Row],[Date ]])</f>
        <v>2025</v>
      </c>
      <c r="Q339" s="257" t="str">
        <f>VLOOKUP(MONTH(Table2[[#This Row],[Date ]]),Months,2,0)</f>
        <v>February</v>
      </c>
      <c r="R339" s="257" t="b">
        <f>COUNTIFS(Table2[Unique],Table2[[#This Row],[Unique]])&gt;1</f>
        <v>0</v>
      </c>
      <c r="S339" s="257">
        <f>IF(Table2[[#This Row],[Status ]]="Solved",1,0)</f>
        <v>1</v>
      </c>
      <c r="T339" s="257">
        <f>IF(Table2[[#This Row],[Status ]]="ongoing",1,0)</f>
        <v>0</v>
      </c>
    </row>
    <row r="340" spans="1:20" x14ac:dyDescent="0.25">
      <c r="A340" s="262">
        <v>5015152175</v>
      </c>
      <c r="B340" s="269" t="str">
        <f>_xlfn.XLOOKUP(Table2[[#This Row],[K&amp;N REF ]],CAT_Details[Tracking Number],CAT_Details[S Ref],,0)</f>
        <v>20250214-S-70244</v>
      </c>
      <c r="C340" s="270">
        <f>_xlfn.XLOOKUP(Table2[[#This Row],[K&amp;N REF ]],CAT_Details[Tracking Number],CAT_Details[TO Ref],,0)</f>
        <v>20250213652409</v>
      </c>
      <c r="D340" s="270" t="str">
        <f>_xlfn.XLOOKUP(Table2[[#This Row],[K&amp;N REF ]],CAT_Details[Tracking Number],CAT_Details[Pickup Customer Name],,0)</f>
        <v>ABL Lights</v>
      </c>
      <c r="E340" s="271" t="str">
        <f>_xlfn.XLOOKUP(Table2[[#This Row],[K&amp;N REF ]],CAT_Details[Tracking Number],CAT_Details[Delivery Country Code],,0)</f>
        <v>GB</v>
      </c>
      <c r="F340" s="271">
        <f>_xlfn.XLOOKUP(Table2[[#This Row],[TO Ref]],CAT_Details[TO Ref],CAT_Details[Loc],,0)</f>
        <v>3402</v>
      </c>
      <c r="G340" s="257" t="s">
        <v>36</v>
      </c>
      <c r="H340" s="257" t="s">
        <v>35</v>
      </c>
      <c r="I340" s="280">
        <v>45708</v>
      </c>
      <c r="J340" s="257" t="s">
        <v>26</v>
      </c>
      <c r="K340" s="257" t="s">
        <v>32</v>
      </c>
      <c r="L340" s="280">
        <v>45708</v>
      </c>
      <c r="M340" s="257" t="str">
        <f>IF(Table2[[#This Row],[Resolve Date]]="","ONGOING","SOLVED")</f>
        <v>SOLVED</v>
      </c>
      <c r="N340" s="258" t="s">
        <v>30</v>
      </c>
      <c r="O340" s="257" t="str">
        <f>Table2[[#This Row],[K&amp;N REF ]]&amp;Table2[[#This Row],[Issue type ]]</f>
        <v>5015152175NO LABELS</v>
      </c>
      <c r="P340" s="257">
        <f>YEAR(Table2[[#This Row],[Date ]])</f>
        <v>2025</v>
      </c>
      <c r="Q340" s="257" t="str">
        <f>VLOOKUP(MONTH(Table2[[#This Row],[Date ]]),Months,2,0)</f>
        <v>February</v>
      </c>
      <c r="R340" s="257" t="b">
        <f>COUNTIFS(Table2[Unique],Table2[[#This Row],[Unique]])&gt;1</f>
        <v>0</v>
      </c>
      <c r="S340" s="257">
        <f>IF(Table2[[#This Row],[Status ]]="Solved",1,0)</f>
        <v>1</v>
      </c>
      <c r="T340" s="257">
        <f>IF(Table2[[#This Row],[Status ]]="ongoing",1,0)</f>
        <v>0</v>
      </c>
    </row>
    <row r="341" spans="1:20" x14ac:dyDescent="0.25">
      <c r="A341" s="262">
        <v>5015152132</v>
      </c>
      <c r="B341" s="269" t="str">
        <f>_xlfn.XLOOKUP(Table2[[#This Row],[K&amp;N REF ]],CAT_Details[Tracking Number],CAT_Details[S Ref],,0)</f>
        <v>20250214-S-70244</v>
      </c>
      <c r="C341" s="270">
        <f>_xlfn.XLOOKUP(Table2[[#This Row],[K&amp;N REF ]],CAT_Details[Tracking Number],CAT_Details[TO Ref],,0)</f>
        <v>20250213652411</v>
      </c>
      <c r="D341" s="270" t="str">
        <f>_xlfn.XLOOKUP(Table2[[#This Row],[K&amp;N REF ]],CAT_Details[Tracking Number],CAT_Details[Pickup Customer Name],,0)</f>
        <v>ABL Lights</v>
      </c>
      <c r="E341" s="271" t="str">
        <f>_xlfn.XLOOKUP(Table2[[#This Row],[K&amp;N REF ]],CAT_Details[Tracking Number],CAT_Details[Delivery Country Code],,0)</f>
        <v>GB</v>
      </c>
      <c r="F341" s="271">
        <f>_xlfn.XLOOKUP(Table2[[#This Row],[TO Ref]],CAT_Details[TO Ref],CAT_Details[Loc],,0)</f>
        <v>3402</v>
      </c>
      <c r="G341" s="257" t="s">
        <v>36</v>
      </c>
      <c r="H341" s="257" t="s">
        <v>35</v>
      </c>
      <c r="I341" s="280">
        <v>45708</v>
      </c>
      <c r="J341" s="257" t="s">
        <v>26</v>
      </c>
      <c r="K341" s="257" t="s">
        <v>32</v>
      </c>
      <c r="L341" s="280">
        <v>45708</v>
      </c>
      <c r="M341" s="257" t="str">
        <f>IF(Table2[[#This Row],[Resolve Date]]="","ONGOING","SOLVED")</f>
        <v>SOLVED</v>
      </c>
      <c r="N341" s="258" t="s">
        <v>30</v>
      </c>
      <c r="O341" s="257" t="str">
        <f>Table2[[#This Row],[K&amp;N REF ]]&amp;Table2[[#This Row],[Issue type ]]</f>
        <v>5015152132NO LABELS</v>
      </c>
      <c r="P341" s="257">
        <f>YEAR(Table2[[#This Row],[Date ]])</f>
        <v>2025</v>
      </c>
      <c r="Q341" s="257" t="str">
        <f>VLOOKUP(MONTH(Table2[[#This Row],[Date ]]),Months,2,0)</f>
        <v>February</v>
      </c>
      <c r="R341" s="257" t="b">
        <f>COUNTIFS(Table2[Unique],Table2[[#This Row],[Unique]])&gt;1</f>
        <v>0</v>
      </c>
      <c r="S341" s="257">
        <f>IF(Table2[[#This Row],[Status ]]="Solved",1,0)</f>
        <v>1</v>
      </c>
      <c r="T341" s="257">
        <f>IF(Table2[[#This Row],[Status ]]="ongoing",1,0)</f>
        <v>0</v>
      </c>
    </row>
    <row r="342" spans="1:20" x14ac:dyDescent="0.25">
      <c r="A342" s="262">
        <v>5015151928</v>
      </c>
      <c r="B342" s="269" t="str">
        <f>_xlfn.XLOOKUP(Table2[[#This Row],[K&amp;N REF ]],CAT_Details[Tracking Number],CAT_Details[S Ref],,0)</f>
        <v>20250214-S-70229</v>
      </c>
      <c r="C342" s="270">
        <f>_xlfn.XLOOKUP(Table2[[#This Row],[K&amp;N REF ]],CAT_Details[Tracking Number],CAT_Details[TO Ref],,0)</f>
        <v>20250213652050</v>
      </c>
      <c r="D342" s="270" t="str">
        <f>_xlfn.XLOOKUP(Table2[[#This Row],[K&amp;N REF ]],CAT_Details[Tracking Number],CAT_Details[Pickup Customer Name],,0)</f>
        <v>Sbe - V.Ar.Vit.Spa</v>
      </c>
      <c r="E342" s="271" t="str">
        <f>_xlfn.XLOOKUP(Table2[[#This Row],[K&amp;N REF ]],CAT_Details[Tracking Number],CAT_Details[Delivery Country Code],,0)</f>
        <v>GB</v>
      </c>
      <c r="F342" s="271" t="str">
        <f>_xlfn.XLOOKUP(Table2[[#This Row],[TO Ref]],CAT_Details[TO Ref],CAT_Details[Loc],,0)</f>
        <v>OYL1</v>
      </c>
      <c r="G342" s="257" t="s">
        <v>24</v>
      </c>
      <c r="H342" s="257" t="s">
        <v>35</v>
      </c>
      <c r="I342" s="280">
        <v>45709</v>
      </c>
      <c r="J342" s="257" t="s">
        <v>26</v>
      </c>
      <c r="K342" s="257" t="s">
        <v>32</v>
      </c>
      <c r="L342" s="280">
        <v>45709</v>
      </c>
      <c r="M342" s="257" t="str">
        <f>IF(Table2[[#This Row],[Resolve Date]]="","ONGOING","SOLVED")</f>
        <v>SOLVED</v>
      </c>
      <c r="N342" s="258" t="s">
        <v>30</v>
      </c>
      <c r="O342" s="257" t="str">
        <f>Table2[[#This Row],[K&amp;N REF ]]&amp;Table2[[#This Row],[Issue type ]]</f>
        <v>5015151928NO LABELS</v>
      </c>
      <c r="P342" s="257">
        <f>YEAR(Table2[[#This Row],[Date ]])</f>
        <v>2025</v>
      </c>
      <c r="Q342" s="257" t="str">
        <f>VLOOKUP(MONTH(Table2[[#This Row],[Date ]]),Months,2,0)</f>
        <v>February</v>
      </c>
      <c r="R342" s="257" t="b">
        <f>COUNTIFS(Table2[Unique],Table2[[#This Row],[Unique]])&gt;1</f>
        <v>0</v>
      </c>
      <c r="S342" s="257">
        <f>IF(Table2[[#This Row],[Status ]]="Solved",1,0)</f>
        <v>1</v>
      </c>
      <c r="T342" s="257">
        <f>IF(Table2[[#This Row],[Status ]]="ongoing",1,0)</f>
        <v>0</v>
      </c>
    </row>
    <row r="343" spans="1:20" x14ac:dyDescent="0.25">
      <c r="A343" s="262">
        <v>5015151928</v>
      </c>
      <c r="B343" s="269" t="str">
        <f>_xlfn.XLOOKUP(Table2[[#This Row],[K&amp;N REF ]],CAT_Details[Tracking Number],CAT_Details[S Ref],,0)</f>
        <v>20250214-S-70229</v>
      </c>
      <c r="C343" s="270">
        <f>_xlfn.XLOOKUP(Table2[[#This Row],[K&amp;N REF ]],CAT_Details[Tracking Number],CAT_Details[TO Ref],,0)</f>
        <v>20250213652050</v>
      </c>
      <c r="D343" s="270" t="str">
        <f>_xlfn.XLOOKUP(Table2[[#This Row],[K&amp;N REF ]],CAT_Details[Tracking Number],CAT_Details[Pickup Customer Name],,0)</f>
        <v>Sbe - V.Ar.Vit.Spa</v>
      </c>
      <c r="E343" s="271" t="str">
        <f>_xlfn.XLOOKUP(Table2[[#This Row],[K&amp;N REF ]],CAT_Details[Tracking Number],CAT_Details[Delivery Country Code],,0)</f>
        <v>GB</v>
      </c>
      <c r="F343" s="271" t="str">
        <f>_xlfn.XLOOKUP(Table2[[#This Row],[TO Ref]],CAT_Details[TO Ref],CAT_Details[Loc],,0)</f>
        <v>OYL1</v>
      </c>
      <c r="G343" s="257" t="s">
        <v>24</v>
      </c>
      <c r="H343" s="257" t="s">
        <v>25</v>
      </c>
      <c r="I343" s="280">
        <v>45709</v>
      </c>
      <c r="J343" s="257" t="s">
        <v>26</v>
      </c>
      <c r="K343" s="257" t="s">
        <v>32</v>
      </c>
      <c r="L343" s="280">
        <v>45709</v>
      </c>
      <c r="M343" s="257" t="str">
        <f>IF(Table2[[#This Row],[Resolve Date]]="","ONGOING","SOLVED")</f>
        <v>SOLVED</v>
      </c>
      <c r="N343" s="258" t="s">
        <v>30</v>
      </c>
      <c r="O343" s="257" t="str">
        <f>Table2[[#This Row],[K&amp;N REF ]]&amp;Table2[[#This Row],[Issue type ]]</f>
        <v xml:space="preserve">5015151928DAMAGE </v>
      </c>
      <c r="P343" s="257">
        <f>YEAR(Table2[[#This Row],[Date ]])</f>
        <v>2025</v>
      </c>
      <c r="Q343" s="257" t="str">
        <f>VLOOKUP(MONTH(Table2[[#This Row],[Date ]]),Months,2,0)</f>
        <v>February</v>
      </c>
      <c r="R343" s="257" t="b">
        <f>COUNTIFS(Table2[Unique],Table2[[#This Row],[Unique]])&gt;1</f>
        <v>0</v>
      </c>
      <c r="S343" s="257">
        <f>IF(Table2[[#This Row],[Status ]]="Solved",1,0)</f>
        <v>1</v>
      </c>
      <c r="T343" s="257">
        <f>IF(Table2[[#This Row],[Status ]]="ongoing",1,0)</f>
        <v>0</v>
      </c>
    </row>
    <row r="344" spans="1:20" x14ac:dyDescent="0.25">
      <c r="A344" s="262">
        <v>5015166359</v>
      </c>
      <c r="B344" s="269" t="str">
        <f>_xlfn.XLOOKUP(Table2[[#This Row],[K&amp;N REF ]],CAT_Details[Tracking Number],CAT_Details[S Ref],,0)</f>
        <v>20250217-S-70261</v>
      </c>
      <c r="C344" s="270">
        <f>_xlfn.XLOOKUP(Table2[[#This Row],[K&amp;N REF ]],CAT_Details[Tracking Number],CAT_Details[TO Ref],,0)</f>
        <v>20250211650008</v>
      </c>
      <c r="D344" s="270" t="str">
        <f>_xlfn.XLOOKUP(Table2[[#This Row],[K&amp;N REF ]],CAT_Details[Tracking Number],CAT_Details[Pickup Customer Name],,0)</f>
        <v>PACOMA GMBH</v>
      </c>
      <c r="E344" s="271" t="str">
        <f>_xlfn.XLOOKUP(Table2[[#This Row],[K&amp;N REF ]],CAT_Details[Tracking Number],CAT_Details[Delivery Country Code],,0)</f>
        <v>GB</v>
      </c>
      <c r="F344" s="271">
        <f>_xlfn.XLOOKUP(Table2[[#This Row],[TO Ref]],CAT_Details[TO Ref],CAT_Details[Loc],,0)</f>
        <v>3402</v>
      </c>
      <c r="G344" s="257" t="s">
        <v>34</v>
      </c>
      <c r="H344" s="257" t="s">
        <v>35</v>
      </c>
      <c r="I344" s="280">
        <v>45709</v>
      </c>
      <c r="J344" s="257" t="s">
        <v>26</v>
      </c>
      <c r="K344" s="257" t="s">
        <v>32</v>
      </c>
      <c r="L344" s="280">
        <v>45709</v>
      </c>
      <c r="M344" s="257" t="str">
        <f>IF(Table2[[#This Row],[Resolve Date]]="","ONGOING","SOLVED")</f>
        <v>SOLVED</v>
      </c>
      <c r="N344" s="258" t="s">
        <v>30</v>
      </c>
      <c r="O344" s="257" t="str">
        <f>Table2[[#This Row],[K&amp;N REF ]]&amp;Table2[[#This Row],[Issue type ]]</f>
        <v>5015166359NO LABELS</v>
      </c>
      <c r="P344" s="257">
        <f>YEAR(Table2[[#This Row],[Date ]])</f>
        <v>2025</v>
      </c>
      <c r="Q344" s="257" t="str">
        <f>VLOOKUP(MONTH(Table2[[#This Row],[Date ]]),Months,2,0)</f>
        <v>February</v>
      </c>
      <c r="R344" s="257" t="b">
        <f>COUNTIFS(Table2[Unique],Table2[[#This Row],[Unique]])&gt;1</f>
        <v>0</v>
      </c>
      <c r="S344" s="257">
        <f>IF(Table2[[#This Row],[Status ]]="Solved",1,0)</f>
        <v>1</v>
      </c>
      <c r="T344" s="257">
        <f>IF(Table2[[#This Row],[Status ]]="ongoing",1,0)</f>
        <v>0</v>
      </c>
    </row>
    <row r="345" spans="1:20" x14ac:dyDescent="0.25">
      <c r="A345" s="262">
        <v>5015122999</v>
      </c>
      <c r="B345" s="269" t="str">
        <f>_xlfn.XLOOKUP(Table2[[#This Row],[K&amp;N REF ]],CAT_Details[Tracking Number],CAT_Details[S Ref],,0)</f>
        <v>20250212-S-70199</v>
      </c>
      <c r="C345" s="270">
        <f>_xlfn.XLOOKUP(Table2[[#This Row],[K&amp;N REF ]],CAT_Details[Tracking Number],CAT_Details[TO Ref],,0)</f>
        <v>20250211650079</v>
      </c>
      <c r="D345" s="270" t="str">
        <f>_xlfn.XLOOKUP(Table2[[#This Row],[K&amp;N REF ]],CAT_Details[Tracking Number],CAT_Details[Pickup Customer Name],,0)</f>
        <v>Roquet Eastern Europe Srl</v>
      </c>
      <c r="E345" s="271" t="str">
        <f>_xlfn.XLOOKUP(Table2[[#This Row],[K&amp;N REF ]],CAT_Details[Tracking Number],CAT_Details[Delivery Country Code],,0)</f>
        <v>GB</v>
      </c>
      <c r="F345" s="271">
        <f>_xlfn.XLOOKUP(Table2[[#This Row],[TO Ref]],CAT_Details[TO Ref],CAT_Details[Loc],,0)</f>
        <v>3402</v>
      </c>
      <c r="G345" s="257" t="s">
        <v>34</v>
      </c>
      <c r="H345" s="257" t="s">
        <v>49</v>
      </c>
      <c r="I345" s="280">
        <v>45709</v>
      </c>
      <c r="J345" s="257" t="s">
        <v>26</v>
      </c>
      <c r="K345" s="257" t="s">
        <v>32</v>
      </c>
      <c r="L345" s="280">
        <v>45712</v>
      </c>
      <c r="M345" s="257" t="str">
        <f>IF(Table2[[#This Row],[Resolve Date]]="","ONGOING","SOLVED")</f>
        <v>SOLVED</v>
      </c>
      <c r="N345" s="258" t="s">
        <v>30</v>
      </c>
      <c r="O345" s="257" t="str">
        <f>Table2[[#This Row],[K&amp;N REF ]]&amp;Table2[[#This Row],[Issue type ]]</f>
        <v>5015122999XX LABELS</v>
      </c>
      <c r="P345" s="257">
        <f>YEAR(Table2[[#This Row],[Date ]])</f>
        <v>2025</v>
      </c>
      <c r="Q345" s="257" t="str">
        <f>VLOOKUP(MONTH(Table2[[#This Row],[Date ]]),Months,2,0)</f>
        <v>February</v>
      </c>
      <c r="R345" s="257" t="b">
        <f>COUNTIFS(Table2[Unique],Table2[[#This Row],[Unique]])&gt;1</f>
        <v>0</v>
      </c>
      <c r="S345" s="257">
        <f>IF(Table2[[#This Row],[Status ]]="Solved",1,0)</f>
        <v>1</v>
      </c>
      <c r="T345" s="257">
        <f>IF(Table2[[#This Row],[Status ]]="ongoing",1,0)</f>
        <v>0</v>
      </c>
    </row>
    <row r="346" spans="1:20" x14ac:dyDescent="0.25">
      <c r="A346" s="262">
        <v>5015152098</v>
      </c>
      <c r="B346" s="269" t="str">
        <f>_xlfn.XLOOKUP(Table2[[#This Row],[K&amp;N REF ]],CAT_Details[Tracking Number],CAT_Details[S Ref],,0)</f>
        <v>20250214-S-70241</v>
      </c>
      <c r="C346" s="270">
        <f>_xlfn.XLOOKUP(Table2[[#This Row],[K&amp;N REF ]],CAT_Details[Tracking Number],CAT_Details[TO Ref],,0)</f>
        <v>20250213651993</v>
      </c>
      <c r="D346" s="270" t="str">
        <f>_xlfn.XLOOKUP(Table2[[#This Row],[K&amp;N REF ]],CAT_Details[Tracking Number],CAT_Details[Pickup Customer Name],,0)</f>
        <v>TENNECO ZWICKAU GMBH</v>
      </c>
      <c r="E346" s="271" t="str">
        <f>_xlfn.XLOOKUP(Table2[[#This Row],[K&amp;N REF ]],CAT_Details[Tracking Number],CAT_Details[Delivery Country Code],,0)</f>
        <v>GB</v>
      </c>
      <c r="F346" s="271" t="str">
        <f>_xlfn.XLOOKUP(Table2[[#This Row],[TO Ref]],CAT_Details[TO Ref],CAT_Details[Loc],,0)</f>
        <v>DX01-L5</v>
      </c>
      <c r="G346" s="257" t="s">
        <v>34</v>
      </c>
      <c r="H346" s="257" t="s">
        <v>35</v>
      </c>
      <c r="I346" s="280">
        <v>45709</v>
      </c>
      <c r="J346" s="257" t="s">
        <v>26</v>
      </c>
      <c r="K346" s="257" t="s">
        <v>32</v>
      </c>
      <c r="L346" s="280">
        <v>45709</v>
      </c>
      <c r="M346" s="257" t="str">
        <f>IF(Table2[[#This Row],[Resolve Date]]="","ONGOING","SOLVED")</f>
        <v>SOLVED</v>
      </c>
      <c r="N346" s="258" t="s">
        <v>30</v>
      </c>
      <c r="O346" s="257" t="str">
        <f>Table2[[#This Row],[K&amp;N REF ]]&amp;Table2[[#This Row],[Issue type ]]</f>
        <v>5015152098NO LABELS</v>
      </c>
      <c r="P346" s="257">
        <f>YEAR(Table2[[#This Row],[Date ]])</f>
        <v>2025</v>
      </c>
      <c r="Q346" s="257" t="str">
        <f>VLOOKUP(MONTH(Table2[[#This Row],[Date ]]),Months,2,0)</f>
        <v>February</v>
      </c>
      <c r="R346" s="257" t="b">
        <f>COUNTIFS(Table2[Unique],Table2[[#This Row],[Unique]])&gt;1</f>
        <v>0</v>
      </c>
      <c r="S346" s="257">
        <f>IF(Table2[[#This Row],[Status ]]="Solved",1,0)</f>
        <v>1</v>
      </c>
      <c r="T346" s="257">
        <f>IF(Table2[[#This Row],[Status ]]="ongoing",1,0)</f>
        <v>0</v>
      </c>
    </row>
    <row r="347" spans="1:20" x14ac:dyDescent="0.25">
      <c r="A347" s="262">
        <v>5015166467</v>
      </c>
      <c r="B347" s="269" t="str">
        <f>_xlfn.XLOOKUP(Table2[[#This Row],[K&amp;N REF ]],CAT_Details[Tracking Number],CAT_Details[S Ref],,0)</f>
        <v>20250217-S-70268</v>
      </c>
      <c r="C347" s="270">
        <f>_xlfn.XLOOKUP(Table2[[#This Row],[K&amp;N REF ]],CAT_Details[Tracking Number],CAT_Details[TO Ref],,0)</f>
        <v>20250214652862</v>
      </c>
      <c r="D347" s="270" t="str">
        <f>_xlfn.XLOOKUP(Table2[[#This Row],[K&amp;N REF ]],CAT_Details[Tracking Number],CAT_Details[Pickup Customer Name],,0)</f>
        <v>Centa Antriebe Kirschey Gmbh</v>
      </c>
      <c r="E347" s="271" t="str">
        <f>_xlfn.XLOOKUP(Table2[[#This Row],[K&amp;N REF ]],CAT_Details[Tracking Number],CAT_Details[Delivery Country Code],,0)</f>
        <v>GB</v>
      </c>
      <c r="F347" s="271" t="str">
        <f>_xlfn.XLOOKUP(Table2[[#This Row],[TO Ref]],CAT_Details[TO Ref],CAT_Details[Loc],,0)</f>
        <v>DX01-L5</v>
      </c>
      <c r="G347" s="257" t="s">
        <v>34</v>
      </c>
      <c r="H347" s="257" t="s">
        <v>35</v>
      </c>
      <c r="I347" s="280">
        <v>45709</v>
      </c>
      <c r="J347" s="257" t="s">
        <v>26</v>
      </c>
      <c r="K347" s="257" t="s">
        <v>32</v>
      </c>
      <c r="L347" s="280">
        <v>45709</v>
      </c>
      <c r="M347" s="257" t="str">
        <f>IF(Table2[[#This Row],[Resolve Date]]="","ONGOING","SOLVED")</f>
        <v>SOLVED</v>
      </c>
      <c r="N347" s="258" t="s">
        <v>30</v>
      </c>
      <c r="O347" s="257" t="str">
        <f>Table2[[#This Row],[K&amp;N REF ]]&amp;Table2[[#This Row],[Issue type ]]</f>
        <v>5015166467NO LABELS</v>
      </c>
      <c r="P347" s="257">
        <f>YEAR(Table2[[#This Row],[Date ]])</f>
        <v>2025</v>
      </c>
      <c r="Q347" s="257" t="str">
        <f>VLOOKUP(MONTH(Table2[[#This Row],[Date ]]),Months,2,0)</f>
        <v>February</v>
      </c>
      <c r="R347" s="257" t="b">
        <f>COUNTIFS(Table2[Unique],Table2[[#This Row],[Unique]])&gt;1</f>
        <v>0</v>
      </c>
      <c r="S347" s="257">
        <f>IF(Table2[[#This Row],[Status ]]="Solved",1,0)</f>
        <v>1</v>
      </c>
      <c r="T347" s="257">
        <f>IF(Table2[[#This Row],[Status ]]="ongoing",1,0)</f>
        <v>0</v>
      </c>
    </row>
    <row r="348" spans="1:20" x14ac:dyDescent="0.25">
      <c r="A348" s="262">
        <v>5015166621</v>
      </c>
      <c r="B348" s="269" t="str">
        <f>_xlfn.XLOOKUP(Table2[[#This Row],[K&amp;N REF ]],CAT_Details[Tracking Number],CAT_Details[S Ref],,0)</f>
        <v>20250217-S-70257</v>
      </c>
      <c r="C348" s="270">
        <f>_xlfn.XLOOKUP(Table2[[#This Row],[K&amp;N REF ]],CAT_Details[Tracking Number],CAT_Details[TO Ref],,0)</f>
        <v>20250217654057</v>
      </c>
      <c r="D348" s="270" t="str">
        <f>_xlfn.XLOOKUP(Table2[[#This Row],[K&amp;N REF ]],CAT_Details[Tracking Number],CAT_Details[Pickup Customer Name],,0)</f>
        <v>MANN AND HUMMEL GMBH</v>
      </c>
      <c r="E348" s="271" t="str">
        <f>_xlfn.XLOOKUP(Table2[[#This Row],[K&amp;N REF ]],CAT_Details[Tracking Number],CAT_Details[Delivery Country Code],,0)</f>
        <v>GB</v>
      </c>
      <c r="F348" s="271" t="str">
        <f>_xlfn.XLOOKUP(Table2[[#This Row],[TO Ref]],CAT_Details[TO Ref],CAT_Details[Loc],,0)</f>
        <v>MZ07</v>
      </c>
      <c r="G348" s="257" t="s">
        <v>34</v>
      </c>
      <c r="H348" s="257" t="s">
        <v>25</v>
      </c>
      <c r="I348" s="280">
        <v>45709</v>
      </c>
      <c r="J348" s="257" t="s">
        <v>26</v>
      </c>
      <c r="K348" s="257" t="s">
        <v>50</v>
      </c>
      <c r="L348" s="280">
        <v>45709</v>
      </c>
      <c r="M348" s="257" t="str">
        <f>IF(Table2[[#This Row],[Resolve Date]]="","ONGOING","SOLVED")</f>
        <v>SOLVED</v>
      </c>
      <c r="N348" s="258" t="s">
        <v>30</v>
      </c>
      <c r="O348" s="257" t="str">
        <f>Table2[[#This Row],[K&amp;N REF ]]&amp;Table2[[#This Row],[Issue type ]]</f>
        <v xml:space="preserve">5015166621DAMAGE </v>
      </c>
      <c r="P348" s="257">
        <f>YEAR(Table2[[#This Row],[Date ]])</f>
        <v>2025</v>
      </c>
      <c r="Q348" s="257" t="str">
        <f>VLOOKUP(MONTH(Table2[[#This Row],[Date ]]),Months,2,0)</f>
        <v>February</v>
      </c>
      <c r="R348" s="257" t="b">
        <f>COUNTIFS(Table2[Unique],Table2[[#This Row],[Unique]])&gt;1</f>
        <v>0</v>
      </c>
      <c r="S348" s="257">
        <f>IF(Table2[[#This Row],[Status ]]="Solved",1,0)</f>
        <v>1</v>
      </c>
      <c r="T348" s="257">
        <f>IF(Table2[[#This Row],[Status ]]="ongoing",1,0)</f>
        <v>0</v>
      </c>
    </row>
    <row r="349" spans="1:20" x14ac:dyDescent="0.25">
      <c r="A349" s="262">
        <v>5015166333</v>
      </c>
      <c r="B349" s="269" t="str">
        <f>_xlfn.XLOOKUP(Table2[[#This Row],[K&amp;N REF ]],CAT_Details[Tracking Number],CAT_Details[S Ref],,0)</f>
        <v>20250217-S-70251</v>
      </c>
      <c r="C349" s="270">
        <f>_xlfn.XLOOKUP(Table2[[#This Row],[K&amp;N REF ]],CAT_Details[Tracking Number],CAT_Details[TO Ref],,0)</f>
        <v>20250217654230</v>
      </c>
      <c r="D349" s="270" t="str">
        <f>_xlfn.XLOOKUP(Table2[[#This Row],[K&amp;N REF ]],CAT_Details[Tracking Number],CAT_Details[Pickup Customer Name],,0)</f>
        <v>Bosch Rexroth AG Werk Horb</v>
      </c>
      <c r="E349" s="271" t="str">
        <f>_xlfn.XLOOKUP(Table2[[#This Row],[K&amp;N REF ]],CAT_Details[Tracking Number],CAT_Details[Delivery Country Code],,0)</f>
        <v>GB</v>
      </c>
      <c r="F349" s="271" t="str">
        <f>_xlfn.XLOOKUP(Table2[[#This Row],[TO Ref]],CAT_Details[TO Ref],CAT_Details[Loc],,0)</f>
        <v>U2-L5</v>
      </c>
      <c r="G349" s="257" t="s">
        <v>34</v>
      </c>
      <c r="H349" s="257" t="s">
        <v>35</v>
      </c>
      <c r="I349" s="280">
        <v>45709</v>
      </c>
      <c r="J349" s="257" t="s">
        <v>26</v>
      </c>
      <c r="K349" s="257" t="s">
        <v>32</v>
      </c>
      <c r="L349" s="280">
        <v>45709</v>
      </c>
      <c r="M349" s="257" t="str">
        <f>IF(Table2[[#This Row],[Resolve Date]]="","ONGOING","SOLVED")</f>
        <v>SOLVED</v>
      </c>
      <c r="N349" s="258" t="s">
        <v>30</v>
      </c>
      <c r="O349" s="257" t="str">
        <f>Table2[[#This Row],[K&amp;N REF ]]&amp;Table2[[#This Row],[Issue type ]]</f>
        <v>5015166333NO LABELS</v>
      </c>
      <c r="P349" s="257">
        <f>YEAR(Table2[[#This Row],[Date ]])</f>
        <v>2025</v>
      </c>
      <c r="Q349" s="257" t="str">
        <f>VLOOKUP(MONTH(Table2[[#This Row],[Date ]]),Months,2,0)</f>
        <v>February</v>
      </c>
      <c r="R349" s="257" t="b">
        <f>COUNTIFS(Table2[Unique],Table2[[#This Row],[Unique]])&gt;1</f>
        <v>0</v>
      </c>
      <c r="S349" s="257">
        <f>IF(Table2[[#This Row],[Status ]]="Solved",1,0)</f>
        <v>1</v>
      </c>
      <c r="T349" s="257">
        <f>IF(Table2[[#This Row],[Status ]]="ongoing",1,0)</f>
        <v>0</v>
      </c>
    </row>
    <row r="350" spans="1:20" x14ac:dyDescent="0.25">
      <c r="A350" s="262">
        <v>5015166331</v>
      </c>
      <c r="B350" s="269" t="str">
        <f>_xlfn.XLOOKUP(Table2[[#This Row],[K&amp;N REF ]],CAT_Details[Tracking Number],CAT_Details[S Ref],,0)</f>
        <v>20250217-S-70258</v>
      </c>
      <c r="C350" s="270">
        <f>_xlfn.XLOOKUP(Table2[[#This Row],[K&amp;N REF ]],CAT_Details[Tracking Number],CAT_Details[TO Ref],,0)</f>
        <v>20250213651722</v>
      </c>
      <c r="D350" s="270" t="str">
        <f>_xlfn.XLOOKUP(Table2[[#This Row],[K&amp;N REF ]],CAT_Details[Tracking Number],CAT_Details[Pickup Customer Name],,0)</f>
        <v>MOTA SA</v>
      </c>
      <c r="E350" s="271" t="str">
        <f>_xlfn.XLOOKUP(Table2[[#This Row],[K&amp;N REF ]],CAT_Details[Tracking Number],CAT_Details[Delivery Country Code],,0)</f>
        <v>GB</v>
      </c>
      <c r="F350" s="271" t="str">
        <f>_xlfn.XLOOKUP(Table2[[#This Row],[TO Ref]],CAT_Details[TO Ref],CAT_Details[Loc],,0)</f>
        <v>DX01-L5</v>
      </c>
      <c r="G350" s="257" t="s">
        <v>36</v>
      </c>
      <c r="H350" s="257" t="s">
        <v>35</v>
      </c>
      <c r="I350" s="280">
        <v>45709</v>
      </c>
      <c r="J350" s="257" t="s">
        <v>26</v>
      </c>
      <c r="K350" s="257" t="s">
        <v>32</v>
      </c>
      <c r="L350" s="280">
        <v>45709</v>
      </c>
      <c r="M350" s="257" t="str">
        <f>IF(Table2[[#This Row],[Resolve Date]]="","ONGOING","SOLVED")</f>
        <v>SOLVED</v>
      </c>
      <c r="N350" s="258" t="s">
        <v>30</v>
      </c>
      <c r="O350" s="257" t="str">
        <f>Table2[[#This Row],[K&amp;N REF ]]&amp;Table2[[#This Row],[Issue type ]]</f>
        <v>5015166331NO LABELS</v>
      </c>
      <c r="P350" s="257">
        <f>YEAR(Table2[[#This Row],[Date ]])</f>
        <v>2025</v>
      </c>
      <c r="Q350" s="257" t="str">
        <f>VLOOKUP(MONTH(Table2[[#This Row],[Date ]]),Months,2,0)</f>
        <v>February</v>
      </c>
      <c r="R350" s="257" t="b">
        <f>COUNTIFS(Table2[Unique],Table2[[#This Row],[Unique]])&gt;1</f>
        <v>0</v>
      </c>
      <c r="S350" s="257">
        <f>IF(Table2[[#This Row],[Status ]]="Solved",1,0)</f>
        <v>1</v>
      </c>
      <c r="T350" s="257">
        <f>IF(Table2[[#This Row],[Status ]]="ongoing",1,0)</f>
        <v>0</v>
      </c>
    </row>
    <row r="351" spans="1:20" x14ac:dyDescent="0.25">
      <c r="A351" s="262">
        <v>5015181711</v>
      </c>
      <c r="B351" s="269" t="str">
        <f>_xlfn.XLOOKUP(Table2[[#This Row],[K&amp;N REF ]],CAT_Details[Tracking Number],CAT_Details[S Ref],,0)</f>
        <v>20250218-S-70127</v>
      </c>
      <c r="C351" s="270">
        <f>_xlfn.XLOOKUP(Table2[[#This Row],[K&amp;N REF ]],CAT_Details[Tracking Number],CAT_Details[TO Ref],,0)</f>
        <v>20250217654067</v>
      </c>
      <c r="D351" s="270" t="str">
        <f>_xlfn.XLOOKUP(Table2[[#This Row],[K&amp;N REF ]],CAT_Details[Tracking Number],CAT_Details[Pickup Customer Name],,0)</f>
        <v>BONTAZ CENTRE SAS</v>
      </c>
      <c r="E351" s="271" t="str">
        <f>_xlfn.XLOOKUP(Table2[[#This Row],[K&amp;N REF ]],CAT_Details[Tracking Number],CAT_Details[Delivery Country Code],,0)</f>
        <v>GB</v>
      </c>
      <c r="F351" s="271" t="str">
        <f>_xlfn.XLOOKUP(Table2[[#This Row],[TO Ref]],CAT_Details[TO Ref],CAT_Details[Loc],,0)</f>
        <v>DX01-L5</v>
      </c>
      <c r="G351" s="257" t="s">
        <v>36</v>
      </c>
      <c r="H351" s="257" t="s">
        <v>35</v>
      </c>
      <c r="I351" s="280">
        <v>45709</v>
      </c>
      <c r="J351" s="257" t="s">
        <v>26</v>
      </c>
      <c r="K351" s="257" t="s">
        <v>32</v>
      </c>
      <c r="L351" s="280">
        <v>45709</v>
      </c>
      <c r="M351" s="257" t="str">
        <f>IF(Table2[[#This Row],[Resolve Date]]="","ONGOING","SOLVED")</f>
        <v>SOLVED</v>
      </c>
      <c r="N351" s="258" t="s">
        <v>30</v>
      </c>
      <c r="O351" s="257" t="str">
        <f>Table2[[#This Row],[K&amp;N REF ]]&amp;Table2[[#This Row],[Issue type ]]</f>
        <v>5015181711NO LABELS</v>
      </c>
      <c r="P351" s="257">
        <f>YEAR(Table2[[#This Row],[Date ]])</f>
        <v>2025</v>
      </c>
      <c r="Q351" s="257" t="str">
        <f>VLOOKUP(MONTH(Table2[[#This Row],[Date ]]),Months,2,0)</f>
        <v>February</v>
      </c>
      <c r="R351" s="257" t="b">
        <f>COUNTIFS(Table2[Unique],Table2[[#This Row],[Unique]])&gt;1</f>
        <v>0</v>
      </c>
      <c r="S351" s="257">
        <f>IF(Table2[[#This Row],[Status ]]="Solved",1,0)</f>
        <v>1</v>
      </c>
      <c r="T351" s="257">
        <f>IF(Table2[[#This Row],[Status ]]="ongoing",1,0)</f>
        <v>0</v>
      </c>
    </row>
    <row r="352" spans="1:20" x14ac:dyDescent="0.25">
      <c r="A352" s="262">
        <v>5015166406</v>
      </c>
      <c r="B352" s="269" t="str">
        <f>_xlfn.XLOOKUP(Table2[[#This Row],[K&amp;N REF ]],CAT_Details[Tracking Number],CAT_Details[S Ref],,0)</f>
        <v>20250217-S-70240</v>
      </c>
      <c r="C352" s="270">
        <f>_xlfn.XLOOKUP(Table2[[#This Row],[K&amp;N REF ]],CAT_Details[Tracking Number],CAT_Details[TO Ref],,0)</f>
        <v>20250214653509</v>
      </c>
      <c r="D352" s="270" t="str">
        <f>_xlfn.XLOOKUP(Table2[[#This Row],[K&amp;N REF ]],CAT_Details[Tracking Number],CAT_Details[Pickup Customer Name],,0)</f>
        <v>FONTANA LUIGI S.P.A.</v>
      </c>
      <c r="E352" s="271" t="str">
        <f>_xlfn.XLOOKUP(Table2[[#This Row],[K&amp;N REF ]],CAT_Details[Tracking Number],CAT_Details[Delivery Country Code],,0)</f>
        <v>GB</v>
      </c>
      <c r="F352" s="271" t="str">
        <f>_xlfn.XLOOKUP(Table2[[#This Row],[TO Ref]],CAT_Details[TO Ref],CAT_Details[Loc],,0)</f>
        <v>OYL1</v>
      </c>
      <c r="G352" s="257" t="s">
        <v>24</v>
      </c>
      <c r="H352" s="257" t="s">
        <v>25</v>
      </c>
      <c r="I352" s="280">
        <v>45712</v>
      </c>
      <c r="J352" s="257" t="s">
        <v>26</v>
      </c>
      <c r="K352" s="257" t="s">
        <v>32</v>
      </c>
      <c r="L352" s="280">
        <v>45713</v>
      </c>
      <c r="M352" s="257" t="str">
        <f>IF(Table2[[#This Row],[Resolve Date]]="","ONGOING","SOLVED")</f>
        <v>SOLVED</v>
      </c>
      <c r="N352" s="258" t="s">
        <v>30</v>
      </c>
      <c r="O352" s="257" t="str">
        <f>Table2[[#This Row],[K&amp;N REF ]]&amp;Table2[[#This Row],[Issue type ]]</f>
        <v xml:space="preserve">5015166406DAMAGE </v>
      </c>
      <c r="P352" s="257">
        <f>YEAR(Table2[[#This Row],[Date ]])</f>
        <v>2025</v>
      </c>
      <c r="Q352" s="257" t="str">
        <f>VLOOKUP(MONTH(Table2[[#This Row],[Date ]]),Months,2,0)</f>
        <v>February</v>
      </c>
      <c r="R352" s="257" t="b">
        <f>COUNTIFS(Table2[Unique],Table2[[#This Row],[Unique]])&gt;1</f>
        <v>0</v>
      </c>
      <c r="S352" s="257">
        <f>IF(Table2[[#This Row],[Status ]]="Solved",1,0)</f>
        <v>1</v>
      </c>
      <c r="T352" s="257">
        <f>IF(Table2[[#This Row],[Status ]]="ongoing",1,0)</f>
        <v>0</v>
      </c>
    </row>
    <row r="353" spans="1:20" x14ac:dyDescent="0.25">
      <c r="A353" s="262">
        <v>5015166343</v>
      </c>
      <c r="B353" s="269" t="str">
        <f>_xlfn.XLOOKUP(Table2[[#This Row],[K&amp;N REF ]],CAT_Details[Tracking Number],CAT_Details[S Ref],,0)</f>
        <v>20250217-S-70259</v>
      </c>
      <c r="C353" s="270">
        <f>_xlfn.XLOOKUP(Table2[[#This Row],[K&amp;N REF ]],CAT_Details[Tracking Number],CAT_Details[TO Ref],,0)</f>
        <v>20250217654154</v>
      </c>
      <c r="D353" s="270" t="str">
        <f>_xlfn.XLOOKUP(Table2[[#This Row],[K&amp;N REF ]],CAT_Details[Tracking Number],CAT_Details[Pickup Customer Name],,0)</f>
        <v>COBO SPA</v>
      </c>
      <c r="E353" s="271" t="str">
        <f>_xlfn.XLOOKUP(Table2[[#This Row],[K&amp;N REF ]],CAT_Details[Tracking Number],CAT_Details[Delivery Country Code],,0)</f>
        <v>GB</v>
      </c>
      <c r="F353" s="271">
        <f>_xlfn.XLOOKUP(Table2[[#This Row],[TO Ref]],CAT_Details[TO Ref],CAT_Details[Loc],,0)</f>
        <v>3402</v>
      </c>
      <c r="G353" s="257" t="s">
        <v>24</v>
      </c>
      <c r="H353" s="257" t="s">
        <v>40</v>
      </c>
      <c r="I353" s="280">
        <v>45712</v>
      </c>
      <c r="J353" s="257" t="s">
        <v>26</v>
      </c>
      <c r="K353" s="257" t="s">
        <v>32</v>
      </c>
      <c r="L353" s="280">
        <v>45712</v>
      </c>
      <c r="M353" s="257" t="str">
        <f>IF(Table2[[#This Row],[Resolve Date]]="","ONGOING","SOLVED")</f>
        <v>SOLVED</v>
      </c>
      <c r="N353" s="258" t="s">
        <v>30</v>
      </c>
      <c r="O353" s="257" t="str">
        <f>Table2[[#This Row],[K&amp;N REF ]]&amp;Table2[[#This Row],[Issue type ]]</f>
        <v xml:space="preserve">5015166343INCORRECT LABELS </v>
      </c>
      <c r="P353" s="257">
        <f>YEAR(Table2[[#This Row],[Date ]])</f>
        <v>2025</v>
      </c>
      <c r="Q353" s="257" t="str">
        <f>VLOOKUP(MONTH(Table2[[#This Row],[Date ]]),Months,2,0)</f>
        <v>February</v>
      </c>
      <c r="R353" s="257" t="b">
        <f>COUNTIFS(Table2[Unique],Table2[[#This Row],[Unique]])&gt;1</f>
        <v>0</v>
      </c>
      <c r="S353" s="257">
        <f>IF(Table2[[#This Row],[Status ]]="Solved",1,0)</f>
        <v>1</v>
      </c>
      <c r="T353" s="257">
        <f>IF(Table2[[#This Row],[Status ]]="ongoing",1,0)</f>
        <v>0</v>
      </c>
    </row>
    <row r="354" spans="1:20" x14ac:dyDescent="0.25">
      <c r="A354" s="262">
        <v>5015166377</v>
      </c>
      <c r="B354" s="269" t="str">
        <f>_xlfn.XLOOKUP(Table2[[#This Row],[K&amp;N REF ]],CAT_Details[Tracking Number],CAT_Details[S Ref],,0)</f>
        <v>20250217-S-70239</v>
      </c>
      <c r="C354" s="270">
        <f>_xlfn.XLOOKUP(Table2[[#This Row],[K&amp;N REF ]],CAT_Details[Tracking Number],CAT_Details[TO Ref],,0)</f>
        <v>20250217654010</v>
      </c>
      <c r="D354" s="270" t="str">
        <f>_xlfn.XLOOKUP(Table2[[#This Row],[K&amp;N REF ]],CAT_Details[Tracking Number],CAT_Details[Pickup Customer Name],,0)</f>
        <v>FONTANA LUIGI S.P.A.</v>
      </c>
      <c r="E354" s="271" t="str">
        <f>_xlfn.XLOOKUP(Table2[[#This Row],[K&amp;N REF ]],CAT_Details[Tracking Number],CAT_Details[Delivery Country Code],,0)</f>
        <v>GB</v>
      </c>
      <c r="F354" s="271" t="str">
        <f>_xlfn.XLOOKUP(Table2[[#This Row],[TO Ref]],CAT_Details[TO Ref],CAT_Details[Loc],,0)</f>
        <v>OYL1</v>
      </c>
      <c r="G354" s="257" t="s">
        <v>24</v>
      </c>
      <c r="H354" s="257" t="s">
        <v>49</v>
      </c>
      <c r="I354" s="280">
        <v>45712</v>
      </c>
      <c r="J354" s="257" t="s">
        <v>26</v>
      </c>
      <c r="K354" s="257" t="s">
        <v>32</v>
      </c>
      <c r="L354" s="280">
        <v>45712</v>
      </c>
      <c r="M354" s="257" t="str">
        <f>IF(Table2[[#This Row],[Resolve Date]]="","ONGOING","SOLVED")</f>
        <v>SOLVED</v>
      </c>
      <c r="N354" s="258" t="s">
        <v>30</v>
      </c>
      <c r="O354" s="257" t="str">
        <f>Table2[[#This Row],[K&amp;N REF ]]&amp;Table2[[#This Row],[Issue type ]]</f>
        <v>5015166377XX LABELS</v>
      </c>
      <c r="P354" s="257">
        <f>YEAR(Table2[[#This Row],[Date ]])</f>
        <v>2025</v>
      </c>
      <c r="Q354" s="257" t="str">
        <f>VLOOKUP(MONTH(Table2[[#This Row],[Date ]]),Months,2,0)</f>
        <v>February</v>
      </c>
      <c r="R354" s="257" t="b">
        <f>COUNTIFS(Table2[Unique],Table2[[#This Row],[Unique]])&gt;1</f>
        <v>0</v>
      </c>
      <c r="S354" s="257">
        <f>IF(Table2[[#This Row],[Status ]]="Solved",1,0)</f>
        <v>1</v>
      </c>
      <c r="T354" s="257">
        <f>IF(Table2[[#This Row],[Status ]]="ongoing",1,0)</f>
        <v>0</v>
      </c>
    </row>
    <row r="355" spans="1:20" x14ac:dyDescent="0.25">
      <c r="A355" s="262">
        <v>5015181743</v>
      </c>
      <c r="B355" s="269" t="str">
        <f>_xlfn.XLOOKUP(Table2[[#This Row],[K&amp;N REF ]],CAT_Details[Tracking Number],CAT_Details[S Ref],,0)</f>
        <v>20250218-S-70124</v>
      </c>
      <c r="C355" s="270">
        <f>_xlfn.XLOOKUP(Table2[[#This Row],[K&amp;N REF ]],CAT_Details[Tracking Number],CAT_Details[TO Ref],,0)</f>
        <v>20250218654997</v>
      </c>
      <c r="D355" s="270" t="str">
        <f>_xlfn.XLOOKUP(Table2[[#This Row],[K&amp;N REF ]],CAT_Details[Tracking Number],CAT_Details[Pickup Customer Name],,0)</f>
        <v>STARTERS E-COMPONENTS GENERTOR</v>
      </c>
      <c r="E355" s="271" t="str">
        <f>_xlfn.XLOOKUP(Table2[[#This Row],[K&amp;N REF ]],CAT_Details[Tracking Number],CAT_Details[Delivery Country Code],,0)</f>
        <v>GB</v>
      </c>
      <c r="F355" s="271" t="str">
        <f>_xlfn.XLOOKUP(Table2[[#This Row],[TO Ref]],CAT_Details[TO Ref],CAT_Details[Loc],,0)</f>
        <v>DX01-L5</v>
      </c>
      <c r="G355" s="257" t="s">
        <v>44</v>
      </c>
      <c r="H355" s="257" t="s">
        <v>35</v>
      </c>
      <c r="I355" s="280">
        <v>45712</v>
      </c>
      <c r="J355" s="257" t="s">
        <v>26</v>
      </c>
      <c r="K355" s="257" t="s">
        <v>32</v>
      </c>
      <c r="L355" s="280">
        <v>45712</v>
      </c>
      <c r="M355" s="257" t="str">
        <f>IF(Table2[[#This Row],[Resolve Date]]="","ONGOING","SOLVED")</f>
        <v>SOLVED</v>
      </c>
      <c r="N355" s="258" t="s">
        <v>30</v>
      </c>
      <c r="O355" s="257" t="str">
        <f>Table2[[#This Row],[K&amp;N REF ]]&amp;Table2[[#This Row],[Issue type ]]</f>
        <v>5015181743NO LABELS</v>
      </c>
      <c r="P355" s="257">
        <f>YEAR(Table2[[#This Row],[Date ]])</f>
        <v>2025</v>
      </c>
      <c r="Q355" s="257" t="str">
        <f>VLOOKUP(MONTH(Table2[[#This Row],[Date ]]),Months,2,0)</f>
        <v>February</v>
      </c>
      <c r="R355" s="257" t="b">
        <f>COUNTIFS(Table2[Unique],Table2[[#This Row],[Unique]])&gt;1</f>
        <v>0</v>
      </c>
      <c r="S355" s="257">
        <f>IF(Table2[[#This Row],[Status ]]="Solved",1,0)</f>
        <v>1</v>
      </c>
      <c r="T355" s="257">
        <f>IF(Table2[[#This Row],[Status ]]="ongoing",1,0)</f>
        <v>0</v>
      </c>
    </row>
    <row r="356" spans="1:20" x14ac:dyDescent="0.25">
      <c r="A356" s="262">
        <v>5015181863</v>
      </c>
      <c r="B356" s="269" t="str">
        <f>_xlfn.XLOOKUP(Table2[[#This Row],[K&amp;N REF ]],CAT_Details[Tracking Number],CAT_Details[S Ref],,0)</f>
        <v>20250218-S-70136</v>
      </c>
      <c r="C356" s="270">
        <f>_xlfn.XLOOKUP(Table2[[#This Row],[K&amp;N REF ]],CAT_Details[Tracking Number],CAT_Details[TO Ref],,0)</f>
        <v>20250213652118</v>
      </c>
      <c r="D356" s="270" t="str">
        <f>_xlfn.XLOOKUP(Table2[[#This Row],[K&amp;N REF ]],CAT_Details[Tracking Number],CAT_Details[Pickup Customer Name],,0)</f>
        <v>Friedrich Graepel AG</v>
      </c>
      <c r="E356" s="271" t="str">
        <f>_xlfn.XLOOKUP(Table2[[#This Row],[K&amp;N REF ]],CAT_Details[Tracking Number],CAT_Details[Delivery Country Code],,0)</f>
        <v>GB</v>
      </c>
      <c r="F356" s="271">
        <f>_xlfn.XLOOKUP(Table2[[#This Row],[TO Ref]],CAT_Details[TO Ref],CAT_Details[Loc],,0)</f>
        <v>3402</v>
      </c>
      <c r="G356" s="257" t="s">
        <v>34</v>
      </c>
      <c r="H356" s="257" t="s">
        <v>35</v>
      </c>
      <c r="I356" s="280">
        <v>45712</v>
      </c>
      <c r="J356" s="257" t="s">
        <v>26</v>
      </c>
      <c r="K356" s="257" t="s">
        <v>32</v>
      </c>
      <c r="L356" s="280">
        <v>45712</v>
      </c>
      <c r="M356" s="257" t="str">
        <f>IF(Table2[[#This Row],[Resolve Date]]="","ONGOING","SOLVED")</f>
        <v>SOLVED</v>
      </c>
      <c r="N356" s="258" t="s">
        <v>30</v>
      </c>
      <c r="O356" s="257" t="str">
        <f>Table2[[#This Row],[K&amp;N REF ]]&amp;Table2[[#This Row],[Issue type ]]</f>
        <v>5015181863NO LABELS</v>
      </c>
      <c r="P356" s="257">
        <f>YEAR(Table2[[#This Row],[Date ]])</f>
        <v>2025</v>
      </c>
      <c r="Q356" s="257" t="str">
        <f>VLOOKUP(MONTH(Table2[[#This Row],[Date ]]),Months,2,0)</f>
        <v>February</v>
      </c>
      <c r="R356" s="257" t="b">
        <f>COUNTIFS(Table2[Unique],Table2[[#This Row],[Unique]])&gt;1</f>
        <v>0</v>
      </c>
      <c r="S356" s="257">
        <f>IF(Table2[[#This Row],[Status ]]="Solved",1,0)</f>
        <v>1</v>
      </c>
      <c r="T356" s="257">
        <f>IF(Table2[[#This Row],[Status ]]="ongoing",1,0)</f>
        <v>0</v>
      </c>
    </row>
    <row r="357" spans="1:20" x14ac:dyDescent="0.25">
      <c r="A357" s="262">
        <v>5015181795</v>
      </c>
      <c r="B357" s="269" t="str">
        <f>_xlfn.XLOOKUP(Table2[[#This Row],[K&amp;N REF ]],CAT_Details[Tracking Number],CAT_Details[S Ref],,0)</f>
        <v>20250218-S-70139</v>
      </c>
      <c r="C357" s="270">
        <f>_xlfn.XLOOKUP(Table2[[#This Row],[K&amp;N REF ]],CAT_Details[Tracking Number],CAT_Details[TO Ref],,0)</f>
        <v>20250217653900</v>
      </c>
      <c r="D357" s="270" t="str">
        <f>_xlfn.XLOOKUP(Table2[[#This Row],[K&amp;N REF ]],CAT_Details[Tracking Number],CAT_Details[Pickup Customer Name],,0)</f>
        <v>Centa Antriebe Kirschey Gmbh</v>
      </c>
      <c r="E357" s="271" t="str">
        <f>_xlfn.XLOOKUP(Table2[[#This Row],[K&amp;N REF ]],CAT_Details[Tracking Number],CAT_Details[Delivery Country Code],,0)</f>
        <v>GB</v>
      </c>
      <c r="F357" s="271" t="str">
        <f>_xlfn.XLOOKUP(Table2[[#This Row],[TO Ref]],CAT_Details[TO Ref],CAT_Details[Loc],,0)</f>
        <v>DX01-L5</v>
      </c>
      <c r="G357" s="257" t="s">
        <v>34</v>
      </c>
      <c r="H357" s="257" t="s">
        <v>35</v>
      </c>
      <c r="I357" s="280">
        <v>45712</v>
      </c>
      <c r="J357" s="257" t="s">
        <v>26</v>
      </c>
      <c r="K357" s="257" t="s">
        <v>32</v>
      </c>
      <c r="L357" s="280">
        <v>45712</v>
      </c>
      <c r="M357" s="257" t="str">
        <f>IF(Table2[[#This Row],[Resolve Date]]="","ONGOING","SOLVED")</f>
        <v>SOLVED</v>
      </c>
      <c r="N357" s="258" t="s">
        <v>30</v>
      </c>
      <c r="O357" s="257" t="str">
        <f>Table2[[#This Row],[K&amp;N REF ]]&amp;Table2[[#This Row],[Issue type ]]</f>
        <v>5015181795NO LABELS</v>
      </c>
      <c r="P357" s="257">
        <f>YEAR(Table2[[#This Row],[Date ]])</f>
        <v>2025</v>
      </c>
      <c r="Q357" s="257" t="str">
        <f>VLOOKUP(MONTH(Table2[[#This Row],[Date ]]),Months,2,0)</f>
        <v>February</v>
      </c>
      <c r="R357" s="257" t="b">
        <f>COUNTIFS(Table2[Unique],Table2[[#This Row],[Unique]])&gt;1</f>
        <v>0</v>
      </c>
      <c r="S357" s="257">
        <f>IF(Table2[[#This Row],[Status ]]="Solved",1,0)</f>
        <v>1</v>
      </c>
      <c r="T357" s="257">
        <f>IF(Table2[[#This Row],[Status ]]="ongoing",1,0)</f>
        <v>0</v>
      </c>
    </row>
    <row r="358" spans="1:20" x14ac:dyDescent="0.25">
      <c r="A358" s="262">
        <v>5015181694</v>
      </c>
      <c r="B358" s="269" t="str">
        <f>_xlfn.XLOOKUP(Table2[[#This Row],[K&amp;N REF ]],CAT_Details[Tracking Number],CAT_Details[S Ref],,0)</f>
        <v>20250218-S-70105</v>
      </c>
      <c r="C358" s="270">
        <f>_xlfn.XLOOKUP(Table2[[#This Row],[K&amp;N REF ]],CAT_Details[Tracking Number],CAT_Details[TO Ref],,0)</f>
        <v>20250217654371</v>
      </c>
      <c r="D358" s="270" t="str">
        <f>_xlfn.XLOOKUP(Table2[[#This Row],[K&amp;N REF ]],CAT_Details[Tracking Number],CAT_Details[Pickup Customer Name],,0)</f>
        <v>Heinzmann Gmbh &amp; Co. Kg</v>
      </c>
      <c r="E358" s="271" t="str">
        <f>_xlfn.XLOOKUP(Table2[[#This Row],[K&amp;N REF ]],CAT_Details[Tracking Number],CAT_Details[Delivery Country Code],,0)</f>
        <v>GB</v>
      </c>
      <c r="F358" s="271" t="str">
        <f>_xlfn.XLOOKUP(Table2[[#This Row],[TO Ref]],CAT_Details[TO Ref],CAT_Details[Loc],,0)</f>
        <v>MY02</v>
      </c>
      <c r="G358" s="257" t="s">
        <v>34</v>
      </c>
      <c r="H358" s="257" t="s">
        <v>40</v>
      </c>
      <c r="I358" s="280">
        <v>45712</v>
      </c>
      <c r="J358" s="257" t="s">
        <v>26</v>
      </c>
      <c r="K358" s="257" t="s">
        <v>32</v>
      </c>
      <c r="L358" s="280">
        <v>45712</v>
      </c>
      <c r="M358" s="257" t="str">
        <f>IF(Table2[[#This Row],[Resolve Date]]="","ONGOING","SOLVED")</f>
        <v>SOLVED</v>
      </c>
      <c r="N358" s="258" t="s">
        <v>58</v>
      </c>
      <c r="O358" s="257" t="str">
        <f>Table2[[#This Row],[K&amp;N REF ]]&amp;Table2[[#This Row],[Issue type ]]</f>
        <v xml:space="preserve">5015181694INCORRECT LABELS </v>
      </c>
      <c r="P358" s="257">
        <f>YEAR(Table2[[#This Row],[Date ]])</f>
        <v>2025</v>
      </c>
      <c r="Q358" s="257" t="str">
        <f>VLOOKUP(MONTH(Table2[[#This Row],[Date ]]),Months,2,0)</f>
        <v>February</v>
      </c>
      <c r="R358" s="257" t="b">
        <f>COUNTIFS(Table2[Unique],Table2[[#This Row],[Unique]])&gt;1</f>
        <v>0</v>
      </c>
      <c r="S358" s="257">
        <f>IF(Table2[[#This Row],[Status ]]="Solved",1,0)</f>
        <v>1</v>
      </c>
      <c r="T358" s="257">
        <f>IF(Table2[[#This Row],[Status ]]="ongoing",1,0)</f>
        <v>0</v>
      </c>
    </row>
    <row r="359" spans="1:20" x14ac:dyDescent="0.25">
      <c r="A359" s="262">
        <v>5015181696</v>
      </c>
      <c r="B359" s="269" t="str">
        <f>_xlfn.XLOOKUP(Table2[[#This Row],[K&amp;N REF ]],CAT_Details[Tracking Number],CAT_Details[S Ref],,0)</f>
        <v>20250218-S-70105</v>
      </c>
      <c r="C359" s="270">
        <f>_xlfn.XLOOKUP(Table2[[#This Row],[K&amp;N REF ]],CAT_Details[Tracking Number],CAT_Details[TO Ref],,0)</f>
        <v>20250217654373</v>
      </c>
      <c r="D359" s="270" t="str">
        <f>_xlfn.XLOOKUP(Table2[[#This Row],[K&amp;N REF ]],CAT_Details[Tracking Number],CAT_Details[Pickup Customer Name],,0)</f>
        <v>Heinzmann Gmbh &amp; Co. Kg</v>
      </c>
      <c r="E359" s="271" t="str">
        <f>_xlfn.XLOOKUP(Table2[[#This Row],[K&amp;N REF ]],CAT_Details[Tracking Number],CAT_Details[Delivery Country Code],,0)</f>
        <v>GB</v>
      </c>
      <c r="F359" s="271" t="str">
        <f>_xlfn.XLOOKUP(Table2[[#This Row],[TO Ref]],CAT_Details[TO Ref],CAT_Details[Loc],,0)</f>
        <v>MY02</v>
      </c>
      <c r="G359" s="257" t="s">
        <v>34</v>
      </c>
      <c r="H359" s="257" t="s">
        <v>40</v>
      </c>
      <c r="I359" s="280">
        <v>45712</v>
      </c>
      <c r="J359" s="257" t="s">
        <v>26</v>
      </c>
      <c r="K359" s="257" t="s">
        <v>32</v>
      </c>
      <c r="L359" s="280">
        <v>45712</v>
      </c>
      <c r="M359" s="257" t="str">
        <f>IF(Table2[[#This Row],[Resolve Date]]="","ONGOING","SOLVED")</f>
        <v>SOLVED</v>
      </c>
      <c r="N359" s="258" t="s">
        <v>58</v>
      </c>
      <c r="O359" s="257" t="str">
        <f>Table2[[#This Row],[K&amp;N REF ]]&amp;Table2[[#This Row],[Issue type ]]</f>
        <v xml:space="preserve">5015181696INCORRECT LABELS </v>
      </c>
      <c r="P359" s="257">
        <f>YEAR(Table2[[#This Row],[Date ]])</f>
        <v>2025</v>
      </c>
      <c r="Q359" s="257" t="str">
        <f>VLOOKUP(MONTH(Table2[[#This Row],[Date ]]),Months,2,0)</f>
        <v>February</v>
      </c>
      <c r="R359" s="257" t="b">
        <f>COUNTIFS(Table2[Unique],Table2[[#This Row],[Unique]])&gt;1</f>
        <v>0</v>
      </c>
      <c r="S359" s="257">
        <f>IF(Table2[[#This Row],[Status ]]="Solved",1,0)</f>
        <v>1</v>
      </c>
      <c r="T359" s="257">
        <f>IF(Table2[[#This Row],[Status ]]="ongoing",1,0)</f>
        <v>0</v>
      </c>
    </row>
    <row r="360" spans="1:20" x14ac:dyDescent="0.25">
      <c r="A360" s="262">
        <v>5015181692</v>
      </c>
      <c r="B360" s="269" t="str">
        <f>_xlfn.XLOOKUP(Table2[[#This Row],[K&amp;N REF ]],CAT_Details[Tracking Number],CAT_Details[S Ref],,0)</f>
        <v>20250218-S-70105</v>
      </c>
      <c r="C360" s="270">
        <f>_xlfn.XLOOKUP(Table2[[#This Row],[K&amp;N REF ]],CAT_Details[Tracking Number],CAT_Details[TO Ref],,0)</f>
        <v>20250217654376</v>
      </c>
      <c r="D360" s="270" t="str">
        <f>_xlfn.XLOOKUP(Table2[[#This Row],[K&amp;N REF ]],CAT_Details[Tracking Number],CAT_Details[Pickup Customer Name],,0)</f>
        <v>Heinzmann Gmbh &amp; Co. Kg</v>
      </c>
      <c r="E360" s="271" t="str">
        <f>_xlfn.XLOOKUP(Table2[[#This Row],[K&amp;N REF ]],CAT_Details[Tracking Number],CAT_Details[Delivery Country Code],,0)</f>
        <v>GB</v>
      </c>
      <c r="F360" s="271" t="str">
        <f>_xlfn.XLOOKUP(Table2[[#This Row],[TO Ref]],CAT_Details[TO Ref],CAT_Details[Loc],,0)</f>
        <v>MY02</v>
      </c>
      <c r="G360" s="257" t="s">
        <v>34</v>
      </c>
      <c r="H360" s="257" t="s">
        <v>40</v>
      </c>
      <c r="I360" s="280">
        <v>45712</v>
      </c>
      <c r="J360" s="257" t="s">
        <v>26</v>
      </c>
      <c r="K360" s="257" t="s">
        <v>32</v>
      </c>
      <c r="L360" s="280">
        <v>45712</v>
      </c>
      <c r="M360" s="257" t="str">
        <f>IF(Table2[[#This Row],[Resolve Date]]="","ONGOING","SOLVED")</f>
        <v>SOLVED</v>
      </c>
      <c r="N360" s="258" t="s">
        <v>58</v>
      </c>
      <c r="O360" s="257" t="str">
        <f>Table2[[#This Row],[K&amp;N REF ]]&amp;Table2[[#This Row],[Issue type ]]</f>
        <v xml:space="preserve">5015181692INCORRECT LABELS </v>
      </c>
      <c r="P360" s="257">
        <f>YEAR(Table2[[#This Row],[Date ]])</f>
        <v>2025</v>
      </c>
      <c r="Q360" s="257" t="str">
        <f>VLOOKUP(MONTH(Table2[[#This Row],[Date ]]),Months,2,0)</f>
        <v>February</v>
      </c>
      <c r="R360" s="257" t="b">
        <f>COUNTIFS(Table2[Unique],Table2[[#This Row],[Unique]])&gt;1</f>
        <v>0</v>
      </c>
      <c r="S360" s="257">
        <f>IF(Table2[[#This Row],[Status ]]="Solved",1,0)</f>
        <v>1</v>
      </c>
      <c r="T360" s="257">
        <f>IF(Table2[[#This Row],[Status ]]="ongoing",1,0)</f>
        <v>0</v>
      </c>
    </row>
    <row r="361" spans="1:20" x14ac:dyDescent="0.25">
      <c r="A361" s="262">
        <v>5015181689</v>
      </c>
      <c r="B361" s="269" t="str">
        <f>_xlfn.XLOOKUP(Table2[[#This Row],[K&amp;N REF ]],CAT_Details[Tracking Number],CAT_Details[S Ref],,0)</f>
        <v>20250218-S-70105</v>
      </c>
      <c r="C361" s="270">
        <f>_xlfn.XLOOKUP(Table2[[#This Row],[K&amp;N REF ]],CAT_Details[Tracking Number],CAT_Details[TO Ref],,0)</f>
        <v>20250217654461</v>
      </c>
      <c r="D361" s="270" t="str">
        <f>_xlfn.XLOOKUP(Table2[[#This Row],[K&amp;N REF ]],CAT_Details[Tracking Number],CAT_Details[Pickup Customer Name],,0)</f>
        <v>Heinzmann Gmbh &amp; Co. Kg</v>
      </c>
      <c r="E361" s="271" t="str">
        <f>_xlfn.XLOOKUP(Table2[[#This Row],[K&amp;N REF ]],CAT_Details[Tracking Number],CAT_Details[Delivery Country Code],,0)</f>
        <v>GB</v>
      </c>
      <c r="F361" s="271" t="str">
        <f>_xlfn.XLOOKUP(Table2[[#This Row],[TO Ref]],CAT_Details[TO Ref],CAT_Details[Loc],,0)</f>
        <v>MY02</v>
      </c>
      <c r="G361" s="257" t="s">
        <v>34</v>
      </c>
      <c r="H361" s="257" t="s">
        <v>40</v>
      </c>
      <c r="I361" s="280">
        <v>45712</v>
      </c>
      <c r="J361" s="257" t="s">
        <v>26</v>
      </c>
      <c r="K361" s="257" t="s">
        <v>32</v>
      </c>
      <c r="L361" s="280">
        <v>45712</v>
      </c>
      <c r="M361" s="257" t="str">
        <f>IF(Table2[[#This Row],[Resolve Date]]="","ONGOING","SOLVED")</f>
        <v>SOLVED</v>
      </c>
      <c r="N361" s="258" t="s">
        <v>58</v>
      </c>
      <c r="O361" s="257" t="str">
        <f>Table2[[#This Row],[K&amp;N REF ]]&amp;Table2[[#This Row],[Issue type ]]</f>
        <v xml:space="preserve">5015181689INCORRECT LABELS </v>
      </c>
      <c r="P361" s="257">
        <f>YEAR(Table2[[#This Row],[Date ]])</f>
        <v>2025</v>
      </c>
      <c r="Q361" s="257" t="str">
        <f>VLOOKUP(MONTH(Table2[[#This Row],[Date ]]),Months,2,0)</f>
        <v>February</v>
      </c>
      <c r="R361" s="257" t="b">
        <f>COUNTIFS(Table2[Unique],Table2[[#This Row],[Unique]])&gt;1</f>
        <v>0</v>
      </c>
      <c r="S361" s="257">
        <f>IF(Table2[[#This Row],[Status ]]="Solved",1,0)</f>
        <v>1</v>
      </c>
      <c r="T361" s="257">
        <f>IF(Table2[[#This Row],[Status ]]="ongoing",1,0)</f>
        <v>0</v>
      </c>
    </row>
    <row r="362" spans="1:20" x14ac:dyDescent="0.25">
      <c r="A362" s="262">
        <v>5015181695</v>
      </c>
      <c r="B362" s="269" t="str">
        <f>_xlfn.XLOOKUP(Table2[[#This Row],[K&amp;N REF ]],CAT_Details[Tracking Number],CAT_Details[S Ref],,0)</f>
        <v>20250218-S-70105</v>
      </c>
      <c r="C362" s="270">
        <f>_xlfn.XLOOKUP(Table2[[#This Row],[K&amp;N REF ]],CAT_Details[Tracking Number],CAT_Details[TO Ref],,0)</f>
        <v>20250218654953</v>
      </c>
      <c r="D362" s="270" t="str">
        <f>_xlfn.XLOOKUP(Table2[[#This Row],[K&amp;N REF ]],CAT_Details[Tracking Number],CAT_Details[Pickup Customer Name],,0)</f>
        <v>Heinzmann Gmbh &amp; Co. Kg</v>
      </c>
      <c r="E362" s="271" t="str">
        <f>_xlfn.XLOOKUP(Table2[[#This Row],[K&amp;N REF ]],CAT_Details[Tracking Number],CAT_Details[Delivery Country Code],,0)</f>
        <v>GB</v>
      </c>
      <c r="F362" s="271" t="str">
        <f>_xlfn.XLOOKUP(Table2[[#This Row],[TO Ref]],CAT_Details[TO Ref],CAT_Details[Loc],,0)</f>
        <v>MY02</v>
      </c>
      <c r="G362" s="257" t="s">
        <v>34</v>
      </c>
      <c r="H362" s="257" t="s">
        <v>40</v>
      </c>
      <c r="I362" s="280">
        <v>45712</v>
      </c>
      <c r="J362" s="257" t="s">
        <v>26</v>
      </c>
      <c r="K362" s="257" t="s">
        <v>32</v>
      </c>
      <c r="L362" s="280">
        <v>45712</v>
      </c>
      <c r="M362" s="257" t="str">
        <f>IF(Table2[[#This Row],[Resolve Date]]="","ONGOING","SOLVED")</f>
        <v>SOLVED</v>
      </c>
      <c r="N362" s="258" t="s">
        <v>58</v>
      </c>
      <c r="O362" s="257" t="str">
        <f>Table2[[#This Row],[K&amp;N REF ]]&amp;Table2[[#This Row],[Issue type ]]</f>
        <v xml:space="preserve">5015181695INCORRECT LABELS </v>
      </c>
      <c r="P362" s="257">
        <f>YEAR(Table2[[#This Row],[Date ]])</f>
        <v>2025</v>
      </c>
      <c r="Q362" s="257" t="str">
        <f>VLOOKUP(MONTH(Table2[[#This Row],[Date ]]),Months,2,0)</f>
        <v>February</v>
      </c>
      <c r="R362" s="257" t="b">
        <f>COUNTIFS(Table2[Unique],Table2[[#This Row],[Unique]])&gt;1</f>
        <v>0</v>
      </c>
      <c r="S362" s="257">
        <f>IF(Table2[[#This Row],[Status ]]="Solved",1,0)</f>
        <v>1</v>
      </c>
      <c r="T362" s="257">
        <f>IF(Table2[[#This Row],[Status ]]="ongoing",1,0)</f>
        <v>0</v>
      </c>
    </row>
    <row r="363" spans="1:20" x14ac:dyDescent="0.25">
      <c r="A363" s="262">
        <v>5015166274</v>
      </c>
      <c r="B363" s="269" t="str">
        <f>_xlfn.XLOOKUP(Table2[[#This Row],[K&amp;N REF ]],CAT_Details[Tracking Number],CAT_Details[S Ref],,0)</f>
        <v>20250217-S-70252</v>
      </c>
      <c r="C363" s="270">
        <f>_xlfn.XLOOKUP(Table2[[#This Row],[K&amp;N REF ]],CAT_Details[Tracking Number],CAT_Details[TO Ref],,0)</f>
        <v>20250214652990</v>
      </c>
      <c r="D363" s="270" t="str">
        <f>_xlfn.XLOOKUP(Table2[[#This Row],[K&amp;N REF ]],CAT_Details[Tracking Number],CAT_Details[Pickup Customer Name],,0)</f>
        <v>Duncha France Sas</v>
      </c>
      <c r="E363" s="271" t="str">
        <f>_xlfn.XLOOKUP(Table2[[#This Row],[K&amp;N REF ]],CAT_Details[Tracking Number],CAT_Details[Delivery Country Code],,0)</f>
        <v>GB</v>
      </c>
      <c r="F363" s="271" t="str">
        <f>_xlfn.XLOOKUP(Table2[[#This Row],[TO Ref]],CAT_Details[TO Ref],CAT_Details[Loc],,0)</f>
        <v>DX01-L5</v>
      </c>
      <c r="G363" s="257" t="s">
        <v>36</v>
      </c>
      <c r="H363" s="257" t="s">
        <v>49</v>
      </c>
      <c r="I363" s="280">
        <v>45712</v>
      </c>
      <c r="J363" s="257" t="s">
        <v>26</v>
      </c>
      <c r="K363" s="257" t="s">
        <v>32</v>
      </c>
      <c r="L363" s="280">
        <v>45712</v>
      </c>
      <c r="M363" s="257" t="str">
        <f>IF(Table2[[#This Row],[Resolve Date]]="","ONGOING","SOLVED")</f>
        <v>SOLVED</v>
      </c>
      <c r="N363" s="258" t="s">
        <v>30</v>
      </c>
      <c r="O363" s="257" t="str">
        <f>Table2[[#This Row],[K&amp;N REF ]]&amp;Table2[[#This Row],[Issue type ]]</f>
        <v>5015166274XX LABELS</v>
      </c>
      <c r="P363" s="257">
        <f>YEAR(Table2[[#This Row],[Date ]])</f>
        <v>2025</v>
      </c>
      <c r="Q363" s="257" t="str">
        <f>VLOOKUP(MONTH(Table2[[#This Row],[Date ]]),Months,2,0)</f>
        <v>February</v>
      </c>
      <c r="R363" s="257" t="b">
        <f>COUNTIFS(Table2[Unique],Table2[[#This Row],[Unique]])&gt;1</f>
        <v>0</v>
      </c>
      <c r="S363" s="257">
        <f>IF(Table2[[#This Row],[Status ]]="Solved",1,0)</f>
        <v>1</v>
      </c>
      <c r="T363" s="257">
        <f>IF(Table2[[#This Row],[Status ]]="ongoing",1,0)</f>
        <v>0</v>
      </c>
    </row>
    <row r="364" spans="1:20" x14ac:dyDescent="0.25">
      <c r="A364" s="262">
        <v>5015196833</v>
      </c>
      <c r="B364" s="269" t="str">
        <f>_xlfn.XLOOKUP(Table2[[#This Row],[K&amp;N REF ]],CAT_Details[Tracking Number],CAT_Details[S Ref],,0)</f>
        <v>20250219-S-70156</v>
      </c>
      <c r="C364" s="270">
        <f>_xlfn.XLOOKUP(Table2[[#This Row],[K&amp;N REF ]],CAT_Details[Tracking Number],CAT_Details[TO Ref],,0)</f>
        <v>20250219656002</v>
      </c>
      <c r="D364" s="270" t="str">
        <f>_xlfn.XLOOKUP(Table2[[#This Row],[K&amp;N REF ]],CAT_Details[Tracking Number],CAT_Details[Pickup Customer Name],,0)</f>
        <v>GRIMONPREZ TRANSMISSION GEARS</v>
      </c>
      <c r="E364" s="271" t="str">
        <f>_xlfn.XLOOKUP(Table2[[#This Row],[K&amp;N REF ]],CAT_Details[Tracking Number],CAT_Details[Delivery Country Code],,0)</f>
        <v>GB</v>
      </c>
      <c r="F364" s="271" t="str">
        <f>_xlfn.XLOOKUP(Table2[[#This Row],[TO Ref]],CAT_Details[TO Ref],CAT_Details[Loc],,0)</f>
        <v>DK-BM01</v>
      </c>
      <c r="G364" s="257" t="s">
        <v>36</v>
      </c>
      <c r="H364" s="257" t="s">
        <v>31</v>
      </c>
      <c r="I364" s="280">
        <v>45712</v>
      </c>
      <c r="J364" s="257" t="s">
        <v>26</v>
      </c>
      <c r="K364" s="257" t="s">
        <v>32</v>
      </c>
      <c r="L364" s="280">
        <v>45712</v>
      </c>
      <c r="M364" s="257" t="str">
        <f>IF(Table2[[#This Row],[Resolve Date]]="","ONGOING","SOLVED")</f>
        <v>SOLVED</v>
      </c>
      <c r="N364" s="258" t="s">
        <v>30</v>
      </c>
      <c r="O364" s="257" t="str">
        <f>Table2[[#This Row],[K&amp;N REF ]]&amp;Table2[[#This Row],[Issue type ]]</f>
        <v>5015196833MISSING LABELS ON SOME UNITS</v>
      </c>
      <c r="P364" s="257">
        <f>YEAR(Table2[[#This Row],[Date ]])</f>
        <v>2025</v>
      </c>
      <c r="Q364" s="257" t="str">
        <f>VLOOKUP(MONTH(Table2[[#This Row],[Date ]]),Months,2,0)</f>
        <v>February</v>
      </c>
      <c r="R364" s="257" t="b">
        <f>COUNTIFS(Table2[Unique],Table2[[#This Row],[Unique]])&gt;1</f>
        <v>0</v>
      </c>
      <c r="S364" s="257">
        <f>IF(Table2[[#This Row],[Status ]]="Solved",1,0)</f>
        <v>1</v>
      </c>
      <c r="T364" s="257">
        <f>IF(Table2[[#This Row],[Status ]]="ongoing",1,0)</f>
        <v>0</v>
      </c>
    </row>
    <row r="365" spans="1:20" x14ac:dyDescent="0.25">
      <c r="A365" s="262">
        <v>5015152053</v>
      </c>
      <c r="B365" s="269" t="str">
        <f>_xlfn.XLOOKUP(Table2[[#This Row],[K&amp;N REF ]],CAT_Details[Tracking Number],CAT_Details[S Ref],,0)</f>
        <v>20250214-S-70246</v>
      </c>
      <c r="C365" s="270">
        <f>_xlfn.XLOOKUP(Table2[[#This Row],[K&amp;N REF ]],CAT_Details[Tracking Number],CAT_Details[TO Ref],,0)</f>
        <v>20250212650995</v>
      </c>
      <c r="D365" s="270" t="str">
        <f>_xlfn.XLOOKUP(Table2[[#This Row],[K&amp;N REF ]],CAT_Details[Tracking Number],CAT_Details[Pickup Customer Name],,0)</f>
        <v>DAYCO EUROPE S.R.L.</v>
      </c>
      <c r="E365" s="271" t="str">
        <f>_xlfn.XLOOKUP(Table2[[#This Row],[K&amp;N REF ]],CAT_Details[Tracking Number],CAT_Details[Delivery Country Code],,0)</f>
        <v>GB</v>
      </c>
      <c r="F365" s="271" t="str">
        <f>_xlfn.XLOOKUP(Table2[[#This Row],[TO Ref]],CAT_Details[TO Ref],CAT_Details[Loc],,0)</f>
        <v>DX01-L5</v>
      </c>
      <c r="G365" s="257" t="s">
        <v>24</v>
      </c>
      <c r="H365" s="257" t="s">
        <v>25</v>
      </c>
      <c r="I365" s="280">
        <v>45713</v>
      </c>
      <c r="J365" s="257" t="s">
        <v>26</v>
      </c>
      <c r="K365" s="257" t="s">
        <v>32</v>
      </c>
      <c r="L365" s="280">
        <v>45714</v>
      </c>
      <c r="M365" s="257" t="str">
        <f>IF(Table2[[#This Row],[Resolve Date]]="","ONGOING","SOLVED")</f>
        <v>SOLVED</v>
      </c>
      <c r="N365" s="258" t="s">
        <v>100</v>
      </c>
      <c r="O365" s="257" t="str">
        <f>Table2[[#This Row],[K&amp;N REF ]]&amp;Table2[[#This Row],[Issue type ]]</f>
        <v xml:space="preserve">5015152053DAMAGE </v>
      </c>
      <c r="P365" s="257">
        <f>YEAR(Table2[[#This Row],[Date ]])</f>
        <v>2025</v>
      </c>
      <c r="Q365" s="257" t="str">
        <f>VLOOKUP(MONTH(Table2[[#This Row],[Date ]]),Months,2,0)</f>
        <v>February</v>
      </c>
      <c r="R365" s="257" t="b">
        <f>COUNTIFS(Table2[Unique],Table2[[#This Row],[Unique]])&gt;1</f>
        <v>0</v>
      </c>
      <c r="S365" s="257">
        <f>IF(Table2[[#This Row],[Status ]]="Solved",1,0)</f>
        <v>1</v>
      </c>
      <c r="T365" s="257">
        <f>IF(Table2[[#This Row],[Status ]]="ongoing",1,0)</f>
        <v>0</v>
      </c>
    </row>
    <row r="366" spans="1:20" x14ac:dyDescent="0.25">
      <c r="A366" s="262">
        <v>5015180903</v>
      </c>
      <c r="B366" s="269" t="str">
        <f>_xlfn.XLOOKUP(Table2[[#This Row],[K&amp;N REF ]],CAT_Details[Tracking Number],CAT_Details[S Ref],,0)</f>
        <v>20250218-S-70094</v>
      </c>
      <c r="C366" s="270">
        <f>_xlfn.XLOOKUP(Table2[[#This Row],[K&amp;N REF ]],CAT_Details[Tracking Number],CAT_Details[TO Ref],,0)</f>
        <v>20250213652394</v>
      </c>
      <c r="D366" s="270" t="str">
        <f>_xlfn.XLOOKUP(Table2[[#This Row],[K&amp;N REF ]],CAT_Details[Tracking Number],CAT_Details[Pickup Customer Name],,0)</f>
        <v>SAG TUBI S.P.A</v>
      </c>
      <c r="E366" s="271" t="str">
        <f>_xlfn.XLOOKUP(Table2[[#This Row],[K&amp;N REF ]],CAT_Details[Tracking Number],CAT_Details[Delivery Country Code],,0)</f>
        <v>GB</v>
      </c>
      <c r="F366" s="271">
        <f>_xlfn.XLOOKUP(Table2[[#This Row],[TO Ref]],CAT_Details[TO Ref],CAT_Details[Loc],,0)</f>
        <v>3402</v>
      </c>
      <c r="G366" s="257" t="s">
        <v>24</v>
      </c>
      <c r="H366" s="257" t="s">
        <v>35</v>
      </c>
      <c r="I366" s="280">
        <v>45713</v>
      </c>
      <c r="J366" s="257" t="s">
        <v>26</v>
      </c>
      <c r="K366" s="257" t="s">
        <v>32</v>
      </c>
      <c r="L366" s="280">
        <v>45713</v>
      </c>
      <c r="M366" s="257" t="str">
        <f>IF(Table2[[#This Row],[Resolve Date]]="","ONGOING","SOLVED")</f>
        <v>SOLVED</v>
      </c>
      <c r="N366" s="258" t="s">
        <v>30</v>
      </c>
      <c r="O366" s="257" t="str">
        <f>Table2[[#This Row],[K&amp;N REF ]]&amp;Table2[[#This Row],[Issue type ]]</f>
        <v>5015180903NO LABELS</v>
      </c>
      <c r="P366" s="257">
        <f>YEAR(Table2[[#This Row],[Date ]])</f>
        <v>2025</v>
      </c>
      <c r="Q366" s="257" t="str">
        <f>VLOOKUP(MONTH(Table2[[#This Row],[Date ]]),Months,2,0)</f>
        <v>February</v>
      </c>
      <c r="R366" s="257" t="b">
        <f>COUNTIFS(Table2[Unique],Table2[[#This Row],[Unique]])&gt;1</f>
        <v>0</v>
      </c>
      <c r="S366" s="257">
        <f>IF(Table2[[#This Row],[Status ]]="Solved",1,0)</f>
        <v>1</v>
      </c>
      <c r="T366" s="257">
        <f>IF(Table2[[#This Row],[Status ]]="ongoing",1,0)</f>
        <v>0</v>
      </c>
    </row>
    <row r="367" spans="1:20" x14ac:dyDescent="0.25">
      <c r="A367" s="262">
        <v>5015180903</v>
      </c>
      <c r="B367" s="269" t="str">
        <f>_xlfn.XLOOKUP(Table2[[#This Row],[K&amp;N REF ]],CAT_Details[Tracking Number],CAT_Details[S Ref],,0)</f>
        <v>20250218-S-70094</v>
      </c>
      <c r="C367" s="270">
        <f>_xlfn.XLOOKUP(Table2[[#This Row],[K&amp;N REF ]],CAT_Details[Tracking Number],CAT_Details[TO Ref],,0)</f>
        <v>20250213652394</v>
      </c>
      <c r="D367" s="270" t="str">
        <f>_xlfn.XLOOKUP(Table2[[#This Row],[K&amp;N REF ]],CAT_Details[Tracking Number],CAT_Details[Pickup Customer Name],,0)</f>
        <v>SAG TUBI S.P.A</v>
      </c>
      <c r="E367" s="271" t="str">
        <f>_xlfn.XLOOKUP(Table2[[#This Row],[K&amp;N REF ]],CAT_Details[Tracking Number],CAT_Details[Delivery Country Code],,0)</f>
        <v>GB</v>
      </c>
      <c r="F367" s="271">
        <f>_xlfn.XLOOKUP(Table2[[#This Row],[TO Ref]],CAT_Details[TO Ref],CAT_Details[Loc],,0)</f>
        <v>3402</v>
      </c>
      <c r="G367" s="257" t="s">
        <v>24</v>
      </c>
      <c r="H367" s="257" t="s">
        <v>25</v>
      </c>
      <c r="I367" s="280">
        <v>45713</v>
      </c>
      <c r="J367" s="257" t="s">
        <v>26</v>
      </c>
      <c r="K367" s="257" t="s">
        <v>32</v>
      </c>
      <c r="L367" s="280">
        <v>45713</v>
      </c>
      <c r="M367" s="257" t="str">
        <f>IF(Table2[[#This Row],[Resolve Date]]="","ONGOING","SOLVED")</f>
        <v>SOLVED</v>
      </c>
      <c r="N367" s="258" t="s">
        <v>100</v>
      </c>
      <c r="O367" s="257" t="str">
        <f>Table2[[#This Row],[K&amp;N REF ]]&amp;Table2[[#This Row],[Issue type ]]</f>
        <v xml:space="preserve">5015180903DAMAGE </v>
      </c>
      <c r="P367" s="257">
        <f>YEAR(Table2[[#This Row],[Date ]])</f>
        <v>2025</v>
      </c>
      <c r="Q367" s="257" t="str">
        <f>VLOOKUP(MONTH(Table2[[#This Row],[Date ]]),Months,2,0)</f>
        <v>February</v>
      </c>
      <c r="R367" s="257" t="b">
        <f>COUNTIFS(Table2[Unique],Table2[[#This Row],[Unique]])&gt;1</f>
        <v>0</v>
      </c>
      <c r="S367" s="257">
        <f>IF(Table2[[#This Row],[Status ]]="Solved",1,0)</f>
        <v>1</v>
      </c>
      <c r="T367" s="257">
        <f>IF(Table2[[#This Row],[Status ]]="ongoing",1,0)</f>
        <v>0</v>
      </c>
    </row>
    <row r="368" spans="1:20" x14ac:dyDescent="0.25">
      <c r="A368" s="262">
        <v>5015181004</v>
      </c>
      <c r="B368" s="269" t="str">
        <f>_xlfn.XLOOKUP(Table2[[#This Row],[K&amp;N REF ]],CAT_Details[Tracking Number],CAT_Details[S Ref],,0)</f>
        <v>20250218-S-70117</v>
      </c>
      <c r="C368" s="270">
        <f>_xlfn.XLOOKUP(Table2[[#This Row],[K&amp;N REF ]],CAT_Details[Tracking Number],CAT_Details[TO Ref],,0)</f>
        <v>20250217654307</v>
      </c>
      <c r="D368" s="270" t="str">
        <f>_xlfn.XLOOKUP(Table2[[#This Row],[K&amp;N REF ]],CAT_Details[Tracking Number],CAT_Details[Pickup Customer Name],,0)</f>
        <v>CNH INDUSTRIAL ITALIA SPA</v>
      </c>
      <c r="E368" s="271" t="str">
        <f>_xlfn.XLOOKUP(Table2[[#This Row],[K&amp;N REF ]],CAT_Details[Tracking Number],CAT_Details[Delivery Country Code],,0)</f>
        <v>GB</v>
      </c>
      <c r="F368" s="271" t="str">
        <f>_xlfn.XLOOKUP(Table2[[#This Row],[TO Ref]],CAT_Details[TO Ref],CAT_Details[Loc],,0)</f>
        <v>No Loc</v>
      </c>
      <c r="G368" s="257" t="s">
        <v>24</v>
      </c>
      <c r="H368" s="257" t="s">
        <v>35</v>
      </c>
      <c r="I368" s="280">
        <v>45713</v>
      </c>
      <c r="J368" s="257" t="s">
        <v>26</v>
      </c>
      <c r="K368" s="257" t="s">
        <v>32</v>
      </c>
      <c r="L368" s="280">
        <v>45713</v>
      </c>
      <c r="M368" s="257" t="str">
        <f>IF(Table2[[#This Row],[Resolve Date]]="","ONGOING","SOLVED")</f>
        <v>SOLVED</v>
      </c>
      <c r="N368" s="258" t="s">
        <v>30</v>
      </c>
      <c r="O368" s="257" t="str">
        <f>Table2[[#This Row],[K&amp;N REF ]]&amp;Table2[[#This Row],[Issue type ]]</f>
        <v>5015181004NO LABELS</v>
      </c>
      <c r="P368" s="257">
        <f>YEAR(Table2[[#This Row],[Date ]])</f>
        <v>2025</v>
      </c>
      <c r="Q368" s="257" t="str">
        <f>VLOOKUP(MONTH(Table2[[#This Row],[Date ]]),Months,2,0)</f>
        <v>February</v>
      </c>
      <c r="R368" s="257" t="b">
        <f>COUNTIFS(Table2[Unique],Table2[[#This Row],[Unique]])&gt;1</f>
        <v>0</v>
      </c>
      <c r="S368" s="257">
        <f>IF(Table2[[#This Row],[Status ]]="Solved",1,0)</f>
        <v>1</v>
      </c>
      <c r="T368" s="257">
        <f>IF(Table2[[#This Row],[Status ]]="ongoing",1,0)</f>
        <v>0</v>
      </c>
    </row>
    <row r="369" spans="1:20" x14ac:dyDescent="0.25">
      <c r="A369" s="262">
        <v>5015181651</v>
      </c>
      <c r="B369" s="269" t="str">
        <f>_xlfn.XLOOKUP(Table2[[#This Row],[K&amp;N REF ]],CAT_Details[Tracking Number],CAT_Details[S Ref],,0)</f>
        <v>20250218-S-70106</v>
      </c>
      <c r="C369" s="270">
        <f>_xlfn.XLOOKUP(Table2[[#This Row],[K&amp;N REF ]],CAT_Details[Tracking Number],CAT_Details[TO Ref],,0)</f>
        <v>20250218654987</v>
      </c>
      <c r="D369" s="270" t="str">
        <f>_xlfn.XLOOKUP(Table2[[#This Row],[K&amp;N REF ]],CAT_Details[Tracking Number],CAT_Details[Pickup Customer Name],,0)</f>
        <v>Donaldson Italia SRL</v>
      </c>
      <c r="E369" s="271" t="str">
        <f>_xlfn.XLOOKUP(Table2[[#This Row],[K&amp;N REF ]],CAT_Details[Tracking Number],CAT_Details[Delivery Country Code],,0)</f>
        <v>GB</v>
      </c>
      <c r="F369" s="271">
        <f>_xlfn.XLOOKUP(Table2[[#This Row],[TO Ref]],CAT_Details[TO Ref],CAT_Details[Loc],,0)</f>
        <v>3402</v>
      </c>
      <c r="G369" s="257" t="s">
        <v>24</v>
      </c>
      <c r="H369" s="257" t="s">
        <v>25</v>
      </c>
      <c r="I369" s="280">
        <v>45713</v>
      </c>
      <c r="J369" s="257" t="s">
        <v>26</v>
      </c>
      <c r="K369" s="257" t="s">
        <v>32</v>
      </c>
      <c r="L369" s="280">
        <v>45713</v>
      </c>
      <c r="M369" s="257" t="str">
        <f>IF(Table2[[#This Row],[Resolve Date]]="","ONGOING","SOLVED")</f>
        <v>SOLVED</v>
      </c>
      <c r="N369" s="258" t="s">
        <v>100</v>
      </c>
      <c r="O369" s="257" t="str">
        <f>Table2[[#This Row],[K&amp;N REF ]]&amp;Table2[[#This Row],[Issue type ]]</f>
        <v xml:space="preserve">5015181651DAMAGE </v>
      </c>
      <c r="P369" s="257">
        <f>YEAR(Table2[[#This Row],[Date ]])</f>
        <v>2025</v>
      </c>
      <c r="Q369" s="257" t="str">
        <f>VLOOKUP(MONTH(Table2[[#This Row],[Date ]]),Months,2,0)</f>
        <v>February</v>
      </c>
      <c r="R369" s="257" t="b">
        <f>COUNTIFS(Table2[Unique],Table2[[#This Row],[Unique]])&gt;1</f>
        <v>0</v>
      </c>
      <c r="S369" s="257">
        <f>IF(Table2[[#This Row],[Status ]]="Solved",1,0)</f>
        <v>1</v>
      </c>
      <c r="T369" s="257">
        <f>IF(Table2[[#This Row],[Status ]]="ongoing",1,0)</f>
        <v>0</v>
      </c>
    </row>
    <row r="370" spans="1:20" x14ac:dyDescent="0.25">
      <c r="A370" s="262">
        <v>5015181339</v>
      </c>
      <c r="B370" s="269" t="str">
        <f>_xlfn.XLOOKUP(Table2[[#This Row],[K&amp;N REF ]],CAT_Details[Tracking Number],CAT_Details[S Ref],,0)</f>
        <v>20250218-S-70091</v>
      </c>
      <c r="C370" s="270">
        <f>_xlfn.XLOOKUP(Table2[[#This Row],[K&amp;N REF ]],CAT_Details[Tracking Number],CAT_Details[TO Ref],,0)</f>
        <v>20250218655087</v>
      </c>
      <c r="D370" s="270" t="str">
        <f>_xlfn.XLOOKUP(Table2[[#This Row],[K&amp;N REF ]],CAT_Details[Tracking Number],CAT_Details[Pickup Customer Name],,0)</f>
        <v>FONTANA LUIGI S.P.A.</v>
      </c>
      <c r="E370" s="271" t="str">
        <f>_xlfn.XLOOKUP(Table2[[#This Row],[K&amp;N REF ]],CAT_Details[Tracking Number],CAT_Details[Delivery Country Code],,0)</f>
        <v>GB</v>
      </c>
      <c r="F370" s="271" t="str">
        <f>_xlfn.XLOOKUP(Table2[[#This Row],[TO Ref]],CAT_Details[TO Ref],CAT_Details[Loc],,0)</f>
        <v>OYL1</v>
      </c>
      <c r="G370" s="257" t="s">
        <v>24</v>
      </c>
      <c r="H370" s="257" t="s">
        <v>25</v>
      </c>
      <c r="I370" s="280">
        <v>45713</v>
      </c>
      <c r="J370" s="257" t="s">
        <v>26</v>
      </c>
      <c r="K370" s="257" t="s">
        <v>32</v>
      </c>
      <c r="L370" s="280">
        <v>45713</v>
      </c>
      <c r="M370" s="257" t="str">
        <f>IF(Table2[[#This Row],[Resolve Date]]="","ONGOING","SOLVED")</f>
        <v>SOLVED</v>
      </c>
      <c r="N370" s="258" t="s">
        <v>30</v>
      </c>
      <c r="O370" s="257" t="str">
        <f>Table2[[#This Row],[K&amp;N REF ]]&amp;Table2[[#This Row],[Issue type ]]</f>
        <v xml:space="preserve">5015181339DAMAGE </v>
      </c>
      <c r="P370" s="257">
        <f>YEAR(Table2[[#This Row],[Date ]])</f>
        <v>2025</v>
      </c>
      <c r="Q370" s="257" t="str">
        <f>VLOOKUP(MONTH(Table2[[#This Row],[Date ]]),Months,2,0)</f>
        <v>February</v>
      </c>
      <c r="R370" s="257" t="b">
        <f>COUNTIFS(Table2[Unique],Table2[[#This Row],[Unique]])&gt;1</f>
        <v>0</v>
      </c>
      <c r="S370" s="257">
        <f>IF(Table2[[#This Row],[Status ]]="Solved",1,0)</f>
        <v>1</v>
      </c>
      <c r="T370" s="257">
        <f>IF(Table2[[#This Row],[Status ]]="ongoing",1,0)</f>
        <v>0</v>
      </c>
    </row>
    <row r="371" spans="1:20" x14ac:dyDescent="0.25">
      <c r="A371" s="262">
        <v>5015166396</v>
      </c>
      <c r="B371" s="269" t="str">
        <f>_xlfn.XLOOKUP(Table2[[#This Row],[K&amp;N REF ]],CAT_Details[Tracking Number],CAT_Details[S Ref],,0)</f>
        <v>20250217-S-70148</v>
      </c>
      <c r="C371" s="270">
        <f>_xlfn.XLOOKUP(Table2[[#This Row],[K&amp;N REF ]],CAT_Details[Tracking Number],CAT_Details[TO Ref],,0)</f>
        <v>20250213651902</v>
      </c>
      <c r="D371" s="270" t="str">
        <f>_xlfn.XLOOKUP(Table2[[#This Row],[K&amp;N REF ]],CAT_Details[Tracking Number],CAT_Details[Pickup Customer Name],,0)</f>
        <v>KONGSBERG AUTOMOTIVE ASA</v>
      </c>
      <c r="E371" s="271" t="str">
        <f>_xlfn.XLOOKUP(Table2[[#This Row],[K&amp;N REF ]],CAT_Details[Tracking Number],CAT_Details[Delivery Country Code],,0)</f>
        <v>GB</v>
      </c>
      <c r="F371" s="271">
        <f>_xlfn.XLOOKUP(Table2[[#This Row],[TO Ref]],CAT_Details[TO Ref],CAT_Details[Loc],,0)</f>
        <v>3402</v>
      </c>
      <c r="G371" s="257" t="s">
        <v>44</v>
      </c>
      <c r="H371" s="257" t="s">
        <v>35</v>
      </c>
      <c r="I371" s="280">
        <v>45713</v>
      </c>
      <c r="J371" s="257" t="s">
        <v>26</v>
      </c>
      <c r="K371" s="257" t="s">
        <v>32</v>
      </c>
      <c r="L371" s="280">
        <v>45713</v>
      </c>
      <c r="M371" s="257" t="str">
        <f>IF(Table2[[#This Row],[Resolve Date]]="","ONGOING","SOLVED")</f>
        <v>SOLVED</v>
      </c>
      <c r="N371" s="258" t="s">
        <v>30</v>
      </c>
      <c r="O371" s="257" t="str">
        <f>Table2[[#This Row],[K&amp;N REF ]]&amp;Table2[[#This Row],[Issue type ]]</f>
        <v>5015166396NO LABELS</v>
      </c>
      <c r="P371" s="257">
        <f>YEAR(Table2[[#This Row],[Date ]])</f>
        <v>2025</v>
      </c>
      <c r="Q371" s="257" t="str">
        <f>VLOOKUP(MONTH(Table2[[#This Row],[Date ]]),Months,2,0)</f>
        <v>February</v>
      </c>
      <c r="R371" s="257" t="b">
        <f>COUNTIFS(Table2[Unique],Table2[[#This Row],[Unique]])&gt;1</f>
        <v>0</v>
      </c>
      <c r="S371" s="257">
        <f>IF(Table2[[#This Row],[Status ]]="Solved",1,0)</f>
        <v>1</v>
      </c>
      <c r="T371" s="257">
        <f>IF(Table2[[#This Row],[Status ]]="ongoing",1,0)</f>
        <v>0</v>
      </c>
    </row>
    <row r="372" spans="1:20" x14ac:dyDescent="0.25">
      <c r="A372" s="262">
        <v>5015166426</v>
      </c>
      <c r="B372" s="269" t="str">
        <f>_xlfn.XLOOKUP(Table2[[#This Row],[K&amp;N REF ]],CAT_Details[Tracking Number],CAT_Details[S Ref],,0)</f>
        <v>20250217-S-70245</v>
      </c>
      <c r="C372" s="270">
        <f>_xlfn.XLOOKUP(Table2[[#This Row],[K&amp;N REF ]],CAT_Details[Tracking Number],CAT_Details[TO Ref],,0)</f>
        <v>20250214653249</v>
      </c>
      <c r="D372" s="270" t="str">
        <f>_xlfn.XLOOKUP(Table2[[#This Row],[K&amp;N REF ]],CAT_Details[Tracking Number],CAT_Details[Pickup Customer Name],,0)</f>
        <v>BorgWarner Blonie</v>
      </c>
      <c r="E372" s="271" t="str">
        <f>_xlfn.XLOOKUP(Table2[[#This Row],[K&amp;N REF ]],CAT_Details[Tracking Number],CAT_Details[Delivery Country Code],,0)</f>
        <v>GB</v>
      </c>
      <c r="F372" s="271" t="str">
        <f>_xlfn.XLOOKUP(Table2[[#This Row],[TO Ref]],CAT_Details[TO Ref],CAT_Details[Loc],,0)</f>
        <v>DX01-L5</v>
      </c>
      <c r="G372" s="257" t="s">
        <v>44</v>
      </c>
      <c r="H372" s="257" t="s">
        <v>31</v>
      </c>
      <c r="I372" s="280">
        <v>45713</v>
      </c>
      <c r="J372" s="257" t="s">
        <v>41</v>
      </c>
      <c r="K372" s="257" t="s">
        <v>32</v>
      </c>
      <c r="L372" s="280">
        <v>45713</v>
      </c>
      <c r="M372" s="257" t="str">
        <f>IF(Table2[[#This Row],[Resolve Date]]="","ONGOING","SOLVED")</f>
        <v>SOLVED</v>
      </c>
      <c r="N372" s="258" t="s">
        <v>30</v>
      </c>
      <c r="O372" s="257" t="str">
        <f>Table2[[#This Row],[K&amp;N REF ]]&amp;Table2[[#This Row],[Issue type ]]</f>
        <v>5015166426MISSING LABELS ON SOME UNITS</v>
      </c>
      <c r="P372" s="257">
        <f>YEAR(Table2[[#This Row],[Date ]])</f>
        <v>2025</v>
      </c>
      <c r="Q372" s="257" t="str">
        <f>VLOOKUP(MONTH(Table2[[#This Row],[Date ]]),Months,2,0)</f>
        <v>February</v>
      </c>
      <c r="R372" s="257" t="b">
        <f>COUNTIFS(Table2[Unique],Table2[[#This Row],[Unique]])&gt;1</f>
        <v>0</v>
      </c>
      <c r="S372" s="257">
        <f>IF(Table2[[#This Row],[Status ]]="Solved",1,0)</f>
        <v>1</v>
      </c>
      <c r="T372" s="257">
        <f>IF(Table2[[#This Row],[Status ]]="ongoing",1,0)</f>
        <v>0</v>
      </c>
    </row>
    <row r="373" spans="1:20" x14ac:dyDescent="0.25">
      <c r="A373" s="262">
        <v>5015196472</v>
      </c>
      <c r="B373" s="269" t="str">
        <f>_xlfn.XLOOKUP(Table2[[#This Row],[K&amp;N REF ]],CAT_Details[Tracking Number],CAT_Details[S Ref],,0)</f>
        <v>20250219-S-70183</v>
      </c>
      <c r="C373" s="270">
        <f>_xlfn.XLOOKUP(Table2[[#This Row],[K&amp;N REF ]],CAT_Details[Tracking Number],CAT_Details[TO Ref],,0)</f>
        <v>20250218654971</v>
      </c>
      <c r="D373" s="270" t="str">
        <f>_xlfn.XLOOKUP(Table2[[#This Row],[K&amp;N REF ]],CAT_Details[Tracking Number],CAT_Details[Pickup Customer Name],,0)</f>
        <v>DANFOSS A/S</v>
      </c>
      <c r="E373" s="271" t="str">
        <f>_xlfn.XLOOKUP(Table2[[#This Row],[K&amp;N REF ]],CAT_Details[Tracking Number],CAT_Details[Delivery Country Code],,0)</f>
        <v>GB</v>
      </c>
      <c r="F373" s="271" t="str">
        <f>_xlfn.XLOOKUP(Table2[[#This Row],[TO Ref]],CAT_Details[TO Ref],CAT_Details[Loc],,0)</f>
        <v>U2-L5</v>
      </c>
      <c r="G373" s="257" t="s">
        <v>44</v>
      </c>
      <c r="H373" s="257" t="s">
        <v>35</v>
      </c>
      <c r="I373" s="280">
        <v>45713</v>
      </c>
      <c r="J373" s="257" t="s">
        <v>26</v>
      </c>
      <c r="K373" s="257" t="s">
        <v>32</v>
      </c>
      <c r="L373" s="280">
        <v>45713</v>
      </c>
      <c r="M373" s="257" t="str">
        <f>IF(Table2[[#This Row],[Resolve Date]]="","ONGOING","SOLVED")</f>
        <v>SOLVED</v>
      </c>
      <c r="N373" s="258" t="s">
        <v>30</v>
      </c>
      <c r="O373" s="257" t="str">
        <f>Table2[[#This Row],[K&amp;N REF ]]&amp;Table2[[#This Row],[Issue type ]]</f>
        <v>5015196472NO LABELS</v>
      </c>
      <c r="P373" s="257">
        <f>YEAR(Table2[[#This Row],[Date ]])</f>
        <v>2025</v>
      </c>
      <c r="Q373" s="257" t="str">
        <f>VLOOKUP(MONTH(Table2[[#This Row],[Date ]]),Months,2,0)</f>
        <v>February</v>
      </c>
      <c r="R373" s="257" t="b">
        <f>COUNTIFS(Table2[Unique],Table2[[#This Row],[Unique]])&gt;1</f>
        <v>0</v>
      </c>
      <c r="S373" s="257">
        <f>IF(Table2[[#This Row],[Status ]]="Solved",1,0)</f>
        <v>1</v>
      </c>
      <c r="T373" s="257">
        <f>IF(Table2[[#This Row],[Status ]]="ongoing",1,0)</f>
        <v>0</v>
      </c>
    </row>
    <row r="374" spans="1:20" x14ac:dyDescent="0.25">
      <c r="A374" s="262">
        <v>5015196572</v>
      </c>
      <c r="B374" s="269" t="str">
        <f>_xlfn.XLOOKUP(Table2[[#This Row],[K&amp;N REF ]],CAT_Details[Tracking Number],CAT_Details[S Ref],,0)</f>
        <v>20250219-S-70153</v>
      </c>
      <c r="C374" s="270">
        <f>_xlfn.XLOOKUP(Table2[[#This Row],[K&amp;N REF ]],CAT_Details[Tracking Number],CAT_Details[TO Ref],,0)</f>
        <v>20250219655985</v>
      </c>
      <c r="D374" s="270" t="str">
        <f>_xlfn.XLOOKUP(Table2[[#This Row],[K&amp;N REF ]],CAT_Details[Tracking Number],CAT_Details[Pickup Customer Name],,0)</f>
        <v>TENNECO ZWICKAU GMBH</v>
      </c>
      <c r="E374" s="271" t="str">
        <f>_xlfn.XLOOKUP(Table2[[#This Row],[K&amp;N REF ]],CAT_Details[Tracking Number],CAT_Details[Delivery Country Code],,0)</f>
        <v>GB</v>
      </c>
      <c r="F374" s="271" t="str">
        <f>_xlfn.XLOOKUP(Table2[[#This Row],[TO Ref]],CAT_Details[TO Ref],CAT_Details[Loc],,0)</f>
        <v>DX01-L5</v>
      </c>
      <c r="G374" s="257" t="s">
        <v>34</v>
      </c>
      <c r="H374" s="257" t="s">
        <v>35</v>
      </c>
      <c r="I374" s="280">
        <v>45713</v>
      </c>
      <c r="J374" s="257" t="s">
        <v>26</v>
      </c>
      <c r="K374" s="257" t="s">
        <v>32</v>
      </c>
      <c r="L374" s="280">
        <v>45713</v>
      </c>
      <c r="M374" s="257" t="str">
        <f>IF(Table2[[#This Row],[Resolve Date]]="","ONGOING","SOLVED")</f>
        <v>SOLVED</v>
      </c>
      <c r="N374" s="258" t="s">
        <v>30</v>
      </c>
      <c r="O374" s="257" t="str">
        <f>Table2[[#This Row],[K&amp;N REF ]]&amp;Table2[[#This Row],[Issue type ]]</f>
        <v>5015196572NO LABELS</v>
      </c>
      <c r="P374" s="257">
        <f>YEAR(Table2[[#This Row],[Date ]])</f>
        <v>2025</v>
      </c>
      <c r="Q374" s="257" t="str">
        <f>VLOOKUP(MONTH(Table2[[#This Row],[Date ]]),Months,2,0)</f>
        <v>February</v>
      </c>
      <c r="R374" s="257" t="b">
        <f>COUNTIFS(Table2[Unique],Table2[[#This Row],[Unique]])&gt;1</f>
        <v>0</v>
      </c>
      <c r="S374" s="257">
        <f>IF(Table2[[#This Row],[Status ]]="Solved",1,0)</f>
        <v>1</v>
      </c>
      <c r="T374" s="257">
        <f>IF(Table2[[#This Row],[Status ]]="ongoing",1,0)</f>
        <v>0</v>
      </c>
    </row>
    <row r="375" spans="1:20" x14ac:dyDescent="0.25">
      <c r="A375" s="262">
        <v>5015196706</v>
      </c>
      <c r="B375" s="269" t="str">
        <f>_xlfn.XLOOKUP(Table2[[#This Row],[K&amp;N REF ]],CAT_Details[Tracking Number],CAT_Details[S Ref],,0)</f>
        <v>20250219-S-70180</v>
      </c>
      <c r="C375" s="270">
        <f>_xlfn.XLOOKUP(Table2[[#This Row],[K&amp;N REF ]],CAT_Details[Tracking Number],CAT_Details[TO Ref],,0)</f>
        <v>20250219656119</v>
      </c>
      <c r="D375" s="270" t="str">
        <f>_xlfn.XLOOKUP(Table2[[#This Row],[K&amp;N REF ]],CAT_Details[Tracking Number],CAT_Details[Pickup Customer Name],,0)</f>
        <v>Federal Mogul Valvetrain GmbH</v>
      </c>
      <c r="E375" s="271" t="str">
        <f>_xlfn.XLOOKUP(Table2[[#This Row],[K&amp;N REF ]],CAT_Details[Tracking Number],CAT_Details[Delivery Country Code],,0)</f>
        <v>GB</v>
      </c>
      <c r="F375" s="271" t="str">
        <f>_xlfn.XLOOKUP(Table2[[#This Row],[TO Ref]],CAT_Details[TO Ref],CAT_Details[Loc],,0)</f>
        <v>DX01-L5</v>
      </c>
      <c r="G375" s="257" t="s">
        <v>34</v>
      </c>
      <c r="H375" s="257" t="s">
        <v>40</v>
      </c>
      <c r="I375" s="280">
        <v>45713</v>
      </c>
      <c r="J375" s="257" t="s">
        <v>26</v>
      </c>
      <c r="K375" s="257" t="s">
        <v>32</v>
      </c>
      <c r="L375" s="280">
        <v>45713</v>
      </c>
      <c r="M375" s="257" t="str">
        <f>IF(Table2[[#This Row],[Resolve Date]]="","ONGOING","SOLVED")</f>
        <v>SOLVED</v>
      </c>
      <c r="N375" s="258" t="s">
        <v>58</v>
      </c>
      <c r="O375" s="257" t="str">
        <f>Table2[[#This Row],[K&amp;N REF ]]&amp;Table2[[#This Row],[Issue type ]]</f>
        <v xml:space="preserve">5015196706INCORRECT LABELS </v>
      </c>
      <c r="P375" s="257">
        <f>YEAR(Table2[[#This Row],[Date ]])</f>
        <v>2025</v>
      </c>
      <c r="Q375" s="257" t="str">
        <f>VLOOKUP(MONTH(Table2[[#This Row],[Date ]]),Months,2,0)</f>
        <v>February</v>
      </c>
      <c r="R375" s="257" t="b">
        <f>COUNTIFS(Table2[Unique],Table2[[#This Row],[Unique]])&gt;1</f>
        <v>0</v>
      </c>
      <c r="S375" s="257">
        <f>IF(Table2[[#This Row],[Status ]]="Solved",1,0)</f>
        <v>1</v>
      </c>
      <c r="T375" s="257">
        <f>IF(Table2[[#This Row],[Status ]]="ongoing",1,0)</f>
        <v>0</v>
      </c>
    </row>
    <row r="376" spans="1:20" x14ac:dyDescent="0.25">
      <c r="A376" s="262">
        <v>5015196685</v>
      </c>
      <c r="B376" s="269" t="str">
        <f>_xlfn.XLOOKUP(Table2[[#This Row],[K&amp;N REF ]],CAT_Details[Tracking Number],CAT_Details[S Ref],,0)</f>
        <v>20250219-S-70144</v>
      </c>
      <c r="C376" s="270">
        <f>_xlfn.XLOOKUP(Table2[[#This Row],[K&amp;N REF ]],CAT_Details[Tracking Number],CAT_Details[TO Ref],,0)</f>
        <v>20250219656174</v>
      </c>
      <c r="D376" s="270" t="str">
        <f>_xlfn.XLOOKUP(Table2[[#This Row],[K&amp;N REF ]],CAT_Details[Tracking Number],CAT_Details[Pickup Customer Name],,0)</f>
        <v>Grammer Technical Components GmbH</v>
      </c>
      <c r="E376" s="271" t="str">
        <f>_xlfn.XLOOKUP(Table2[[#This Row],[K&amp;N REF ]],CAT_Details[Tracking Number],CAT_Details[Delivery Country Code],,0)</f>
        <v>GB</v>
      </c>
      <c r="F376" s="271" t="str">
        <f>_xlfn.XLOOKUP(Table2[[#This Row],[TO Ref]],CAT_Details[TO Ref],CAT_Details[Loc],,0)</f>
        <v>U2-L5</v>
      </c>
      <c r="G376" s="257" t="s">
        <v>34</v>
      </c>
      <c r="H376" s="257" t="s">
        <v>35</v>
      </c>
      <c r="I376" s="280">
        <v>45713</v>
      </c>
      <c r="J376" s="257" t="s">
        <v>26</v>
      </c>
      <c r="K376" s="257" t="s">
        <v>32</v>
      </c>
      <c r="L376" s="280">
        <v>45713</v>
      </c>
      <c r="M376" s="257" t="str">
        <f>IF(Table2[[#This Row],[Resolve Date]]="","ONGOING","SOLVED")</f>
        <v>SOLVED</v>
      </c>
      <c r="N376" s="258" t="s">
        <v>30</v>
      </c>
      <c r="O376" s="257" t="str">
        <f>Table2[[#This Row],[K&amp;N REF ]]&amp;Table2[[#This Row],[Issue type ]]</f>
        <v>5015196685NO LABELS</v>
      </c>
      <c r="P376" s="257">
        <f>YEAR(Table2[[#This Row],[Date ]])</f>
        <v>2025</v>
      </c>
      <c r="Q376" s="257" t="str">
        <f>VLOOKUP(MONTH(Table2[[#This Row],[Date ]]),Months,2,0)</f>
        <v>February</v>
      </c>
      <c r="R376" s="257" t="b">
        <f>COUNTIFS(Table2[Unique],Table2[[#This Row],[Unique]])&gt;1</f>
        <v>0</v>
      </c>
      <c r="S376" s="257">
        <f>IF(Table2[[#This Row],[Status ]]="Solved",1,0)</f>
        <v>1</v>
      </c>
      <c r="T376" s="257">
        <f>IF(Table2[[#This Row],[Status ]]="ongoing",1,0)</f>
        <v>0</v>
      </c>
    </row>
    <row r="377" spans="1:20" x14ac:dyDescent="0.25">
      <c r="A377" s="262">
        <v>5015181362</v>
      </c>
      <c r="B377" s="269" t="str">
        <f>_xlfn.XLOOKUP(Table2[[#This Row],[K&amp;N REF ]],CAT_Details[Tracking Number],CAT_Details[S Ref],,0)</f>
        <v>20250218-S-70109</v>
      </c>
      <c r="C377" s="270">
        <f>_xlfn.XLOOKUP(Table2[[#This Row],[K&amp;N REF ]],CAT_Details[Tracking Number],CAT_Details[TO Ref],,0)</f>
        <v>20250217654072</v>
      </c>
      <c r="D377" s="270" t="str">
        <f>_xlfn.XLOOKUP(Table2[[#This Row],[K&amp;N REF ]],CAT_Details[Tracking Number],CAT_Details[Pickup Customer Name],,0)</f>
        <v>SOGEFI FILTRATION FRANCE</v>
      </c>
      <c r="E377" s="271" t="str">
        <f>_xlfn.XLOOKUP(Table2[[#This Row],[K&amp;N REF ]],CAT_Details[Tracking Number],CAT_Details[Delivery Country Code],,0)</f>
        <v>GB</v>
      </c>
      <c r="F377" s="271" t="str">
        <f>_xlfn.XLOOKUP(Table2[[#This Row],[TO Ref]],CAT_Details[TO Ref],CAT_Details[Loc],,0)</f>
        <v>DX01-L5</v>
      </c>
      <c r="G377" s="257" t="s">
        <v>36</v>
      </c>
      <c r="H377" s="257" t="s">
        <v>35</v>
      </c>
      <c r="I377" s="280">
        <v>45713</v>
      </c>
      <c r="J377" s="257" t="s">
        <v>41</v>
      </c>
      <c r="K377" s="257" t="s">
        <v>32</v>
      </c>
      <c r="L377" s="280">
        <v>45713</v>
      </c>
      <c r="M377" s="257" t="str">
        <f>IF(Table2[[#This Row],[Resolve Date]]="","ONGOING","SOLVED")</f>
        <v>SOLVED</v>
      </c>
      <c r="N377" s="258" t="s">
        <v>30</v>
      </c>
      <c r="O377" s="257" t="str">
        <f>Table2[[#This Row],[K&amp;N REF ]]&amp;Table2[[#This Row],[Issue type ]]</f>
        <v>5015181362NO LABELS</v>
      </c>
      <c r="P377" s="257">
        <f>YEAR(Table2[[#This Row],[Date ]])</f>
        <v>2025</v>
      </c>
      <c r="Q377" s="257" t="str">
        <f>VLOOKUP(MONTH(Table2[[#This Row],[Date ]]),Months,2,0)</f>
        <v>February</v>
      </c>
      <c r="R377" s="257" t="b">
        <f>COUNTIFS(Table2[Unique],Table2[[#This Row],[Unique]])&gt;1</f>
        <v>0</v>
      </c>
      <c r="S377" s="257">
        <f>IF(Table2[[#This Row],[Status ]]="Solved",1,0)</f>
        <v>1</v>
      </c>
      <c r="T377" s="257">
        <f>IF(Table2[[#This Row],[Status ]]="ongoing",1,0)</f>
        <v>0</v>
      </c>
    </row>
    <row r="378" spans="1:20" x14ac:dyDescent="0.25">
      <c r="A378" s="262">
        <v>5015210169</v>
      </c>
      <c r="B378" s="269" t="str">
        <f>_xlfn.XLOOKUP(Table2[[#This Row],[K&amp;N REF ]],CAT_Details[Tracking Number],CAT_Details[S Ref],,0)</f>
        <v>20250220-S-70299</v>
      </c>
      <c r="C378" s="270">
        <f>_xlfn.XLOOKUP(Table2[[#This Row],[K&amp;N REF ]],CAT_Details[Tracking Number],CAT_Details[TO Ref],,0)</f>
        <v>20250220657154</v>
      </c>
      <c r="D378" s="270" t="str">
        <f>_xlfn.XLOOKUP(Table2[[#This Row],[K&amp;N REF ]],CAT_Details[Tracking Number],CAT_Details[Pickup Customer Name],,0)</f>
        <v>ISS LOGISTIQUE</v>
      </c>
      <c r="E378" s="271" t="str">
        <f>_xlfn.XLOOKUP(Table2[[#This Row],[K&amp;N REF ]],CAT_Details[Tracking Number],CAT_Details[Delivery Country Code],,0)</f>
        <v>GB</v>
      </c>
      <c r="F378" s="271" t="str">
        <f>_xlfn.XLOOKUP(Table2[[#This Row],[TO Ref]],CAT_Details[TO Ref],CAT_Details[Loc],,0)</f>
        <v>OYL1</v>
      </c>
      <c r="G378" s="257" t="s">
        <v>36</v>
      </c>
      <c r="H378" s="257" t="s">
        <v>35</v>
      </c>
      <c r="I378" s="280">
        <v>45713</v>
      </c>
      <c r="J378" s="257" t="s">
        <v>41</v>
      </c>
      <c r="K378" s="257" t="s">
        <v>32</v>
      </c>
      <c r="L378" s="280">
        <v>45713</v>
      </c>
      <c r="M378" s="257" t="str">
        <f>IF(Table2[[#This Row],[Resolve Date]]="","ONGOING","SOLVED")</f>
        <v>SOLVED</v>
      </c>
      <c r="N378" s="258" t="s">
        <v>30</v>
      </c>
      <c r="O378" s="257" t="str">
        <f>Table2[[#This Row],[K&amp;N REF ]]&amp;Table2[[#This Row],[Issue type ]]</f>
        <v>5015210169NO LABELS</v>
      </c>
      <c r="P378" s="257">
        <f>YEAR(Table2[[#This Row],[Date ]])</f>
        <v>2025</v>
      </c>
      <c r="Q378" s="257" t="str">
        <f>VLOOKUP(MONTH(Table2[[#This Row],[Date ]]),Months,2,0)</f>
        <v>February</v>
      </c>
      <c r="R378" s="257" t="b">
        <f>COUNTIFS(Table2[Unique],Table2[[#This Row],[Unique]])&gt;1</f>
        <v>0</v>
      </c>
      <c r="S378" s="257">
        <f>IF(Table2[[#This Row],[Status ]]="Solved",1,0)</f>
        <v>1</v>
      </c>
      <c r="T378" s="257">
        <f>IF(Table2[[#This Row],[Status ]]="ongoing",1,0)</f>
        <v>0</v>
      </c>
    </row>
    <row r="379" spans="1:20" x14ac:dyDescent="0.25">
      <c r="A379" s="262">
        <v>5015210320</v>
      </c>
      <c r="B379" s="269" t="str">
        <f>_xlfn.XLOOKUP(Table2[[#This Row],[K&amp;N REF ]],CAT_Details[Tracking Number],CAT_Details[S Ref],,0)</f>
        <v>20250220-S-70294</v>
      </c>
      <c r="C379" s="270">
        <f>_xlfn.XLOOKUP(Table2[[#This Row],[K&amp;N REF ]],CAT_Details[Tracking Number],CAT_Details[TO Ref],,0)</f>
        <v>20250220657173</v>
      </c>
      <c r="D379" s="270" t="str">
        <f>_xlfn.XLOOKUP(Table2[[#This Row],[K&amp;N REF ]],CAT_Details[Tracking Number],CAT_Details[Pickup Customer Name],,0)</f>
        <v>MALMAR</v>
      </c>
      <c r="E379" s="271" t="str">
        <f>_xlfn.XLOOKUP(Table2[[#This Row],[K&amp;N REF ]],CAT_Details[Tracking Number],CAT_Details[Delivery Country Code],,0)</f>
        <v>GB</v>
      </c>
      <c r="F379" s="271" t="str">
        <f>_xlfn.XLOOKUP(Table2[[#This Row],[TO Ref]],CAT_Details[TO Ref],CAT_Details[Loc],,0)</f>
        <v>OYL1</v>
      </c>
      <c r="G379" s="257" t="s">
        <v>36</v>
      </c>
      <c r="H379" s="257" t="s">
        <v>35</v>
      </c>
      <c r="I379" s="280">
        <v>45713</v>
      </c>
      <c r="J379" s="257" t="s">
        <v>26</v>
      </c>
      <c r="K379" s="257" t="s">
        <v>32</v>
      </c>
      <c r="L379" s="280">
        <v>45713</v>
      </c>
      <c r="M379" s="257" t="str">
        <f>IF(Table2[[#This Row],[Resolve Date]]="","ONGOING","SOLVED")</f>
        <v>SOLVED</v>
      </c>
      <c r="N379" s="258" t="s">
        <v>30</v>
      </c>
      <c r="O379" s="257" t="str">
        <f>Table2[[#This Row],[K&amp;N REF ]]&amp;Table2[[#This Row],[Issue type ]]</f>
        <v>5015210320NO LABELS</v>
      </c>
      <c r="P379" s="257">
        <f>YEAR(Table2[[#This Row],[Date ]])</f>
        <v>2025</v>
      </c>
      <c r="Q379" s="257" t="str">
        <f>VLOOKUP(MONTH(Table2[[#This Row],[Date ]]),Months,2,0)</f>
        <v>February</v>
      </c>
      <c r="R379" s="257" t="b">
        <f>COUNTIFS(Table2[Unique],Table2[[#This Row],[Unique]])&gt;1</f>
        <v>0</v>
      </c>
      <c r="S379" s="257">
        <f>IF(Table2[[#This Row],[Status ]]="Solved",1,0)</f>
        <v>1</v>
      </c>
      <c r="T379" s="257">
        <f>IF(Table2[[#This Row],[Status ]]="ongoing",1,0)</f>
        <v>0</v>
      </c>
    </row>
    <row r="380" spans="1:20" x14ac:dyDescent="0.25">
      <c r="A380" s="262">
        <v>5015181371</v>
      </c>
      <c r="B380" s="269" t="str">
        <f>_xlfn.XLOOKUP(Table2[[#This Row],[K&amp;N REF ]],CAT_Details[Tracking Number],CAT_Details[S Ref],,0)</f>
        <v>20250218-S-70125</v>
      </c>
      <c r="C380" s="270">
        <f>_xlfn.XLOOKUP(Table2[[#This Row],[K&amp;N REF ]],CAT_Details[Tracking Number],CAT_Details[TO Ref],,0)</f>
        <v>20250217654003</v>
      </c>
      <c r="D380" s="270" t="str">
        <f>_xlfn.XLOOKUP(Table2[[#This Row],[K&amp;N REF ]],CAT_Details[Tracking Number],CAT_Details[Pickup Customer Name],,0)</f>
        <v>Siap Spa</v>
      </c>
      <c r="E380" s="271" t="str">
        <f>_xlfn.XLOOKUP(Table2[[#This Row],[K&amp;N REF ]],CAT_Details[Tracking Number],CAT_Details[Delivery Country Code],,0)</f>
        <v>GB</v>
      </c>
      <c r="F380" s="271" t="str">
        <f>_xlfn.XLOOKUP(Table2[[#This Row],[TO Ref]],CAT_Details[TO Ref],CAT_Details[Loc],,0)</f>
        <v>DK-BM01</v>
      </c>
      <c r="G380" s="257" t="s">
        <v>24</v>
      </c>
      <c r="H380" s="257" t="s">
        <v>31</v>
      </c>
      <c r="I380" s="280">
        <v>45714</v>
      </c>
      <c r="J380" s="257" t="s">
        <v>26</v>
      </c>
      <c r="K380" s="257" t="s">
        <v>32</v>
      </c>
      <c r="L380" s="280">
        <v>45714</v>
      </c>
      <c r="M380" s="257" t="str">
        <f>IF(Table2[[#This Row],[Resolve Date]]="","ONGOING","SOLVED")</f>
        <v>SOLVED</v>
      </c>
      <c r="N380" s="258" t="s">
        <v>30</v>
      </c>
      <c r="O380" s="257" t="str">
        <f>Table2[[#This Row],[K&amp;N REF ]]&amp;Table2[[#This Row],[Issue type ]]</f>
        <v>5015181371MISSING LABELS ON SOME UNITS</v>
      </c>
      <c r="P380" s="257">
        <f>YEAR(Table2[[#This Row],[Date ]])</f>
        <v>2025</v>
      </c>
      <c r="Q380" s="257" t="str">
        <f>VLOOKUP(MONTH(Table2[[#This Row],[Date ]]),Months,2,0)</f>
        <v>February</v>
      </c>
      <c r="R380" s="257" t="b">
        <f>COUNTIFS(Table2[Unique],Table2[[#This Row],[Unique]])&gt;1</f>
        <v>0</v>
      </c>
      <c r="S380" s="257">
        <f>IF(Table2[[#This Row],[Status ]]="Solved",1,0)</f>
        <v>1</v>
      </c>
      <c r="T380" s="257">
        <f>IF(Table2[[#This Row],[Status ]]="ongoing",1,0)</f>
        <v>0</v>
      </c>
    </row>
    <row r="381" spans="1:20" x14ac:dyDescent="0.25">
      <c r="A381" s="262">
        <v>5015196758</v>
      </c>
      <c r="B381" s="269" t="str">
        <f>_xlfn.XLOOKUP(Table2[[#This Row],[K&amp;N REF ]],CAT_Details[Tracking Number],CAT_Details[S Ref],,0)</f>
        <v>20250219-S-70143</v>
      </c>
      <c r="C381" s="270">
        <f>_xlfn.XLOOKUP(Table2[[#This Row],[K&amp;N REF ]],CAT_Details[Tracking Number],CAT_Details[TO Ref],,0)</f>
        <v>20250218655569</v>
      </c>
      <c r="D381" s="270" t="str">
        <f>_xlfn.XLOOKUP(Table2[[#This Row],[K&amp;N REF ]],CAT_Details[Tracking Number],CAT_Details[Pickup Customer Name],,0)</f>
        <v>SATA GROUP</v>
      </c>
      <c r="E381" s="271" t="str">
        <f>_xlfn.XLOOKUP(Table2[[#This Row],[K&amp;N REF ]],CAT_Details[Tracking Number],CAT_Details[Delivery Country Code],,0)</f>
        <v>GB</v>
      </c>
      <c r="F381" s="271" t="str">
        <f>_xlfn.XLOOKUP(Table2[[#This Row],[TO Ref]],CAT_Details[TO Ref],CAT_Details[Loc],,0)</f>
        <v>DX01-L5</v>
      </c>
      <c r="G381" s="257" t="s">
        <v>24</v>
      </c>
      <c r="H381" s="257" t="s">
        <v>31</v>
      </c>
      <c r="I381" s="280">
        <v>45714</v>
      </c>
      <c r="J381" s="257" t="s">
        <v>26</v>
      </c>
      <c r="K381" s="257" t="s">
        <v>32</v>
      </c>
      <c r="L381" s="280">
        <v>45714</v>
      </c>
      <c r="M381" s="257" t="str">
        <f>IF(Table2[[#This Row],[Resolve Date]]="","ONGOING","SOLVED")</f>
        <v>SOLVED</v>
      </c>
      <c r="N381" s="258" t="s">
        <v>30</v>
      </c>
      <c r="O381" s="257" t="str">
        <f>Table2[[#This Row],[K&amp;N REF ]]&amp;Table2[[#This Row],[Issue type ]]</f>
        <v>5015196758MISSING LABELS ON SOME UNITS</v>
      </c>
      <c r="P381" s="257">
        <f>YEAR(Table2[[#This Row],[Date ]])</f>
        <v>2025</v>
      </c>
      <c r="Q381" s="257" t="str">
        <f>VLOOKUP(MONTH(Table2[[#This Row],[Date ]]),Months,2,0)</f>
        <v>February</v>
      </c>
      <c r="R381" s="257" t="b">
        <f>COUNTIFS(Table2[Unique],Table2[[#This Row],[Unique]])&gt;1</f>
        <v>0</v>
      </c>
      <c r="S381" s="257">
        <f>IF(Table2[[#This Row],[Status ]]="Solved",1,0)</f>
        <v>1</v>
      </c>
      <c r="T381" s="257">
        <f>IF(Table2[[#This Row],[Status ]]="ongoing",1,0)</f>
        <v>0</v>
      </c>
    </row>
    <row r="382" spans="1:20" x14ac:dyDescent="0.25">
      <c r="A382" s="262">
        <v>5015210166</v>
      </c>
      <c r="B382" s="269" t="str">
        <f>_xlfn.XLOOKUP(Table2[[#This Row],[K&amp;N REF ]],CAT_Details[Tracking Number],CAT_Details[S Ref],,0)</f>
        <v>20250220-S-70262</v>
      </c>
      <c r="C382" s="270">
        <f>_xlfn.XLOOKUP(Table2[[#This Row],[K&amp;N REF ]],CAT_Details[Tracking Number],CAT_Details[TO Ref],,0)</f>
        <v>20250220657381</v>
      </c>
      <c r="D382" s="270" t="str">
        <f>_xlfn.XLOOKUP(Table2[[#This Row],[K&amp;N REF ]],CAT_Details[Tracking Number],CAT_Details[Pickup Customer Name],,0)</f>
        <v>FONTANA LUIGI S.P.A.</v>
      </c>
      <c r="E382" s="271" t="str">
        <f>_xlfn.XLOOKUP(Table2[[#This Row],[K&amp;N REF ]],CAT_Details[Tracking Number],CAT_Details[Delivery Country Code],,0)</f>
        <v>GB</v>
      </c>
      <c r="F382" s="271" t="str">
        <f>_xlfn.XLOOKUP(Table2[[#This Row],[TO Ref]],CAT_Details[TO Ref],CAT_Details[Loc],,0)</f>
        <v>No Loc</v>
      </c>
      <c r="G382" s="257" t="s">
        <v>24</v>
      </c>
      <c r="H382" s="257" t="s">
        <v>35</v>
      </c>
      <c r="I382" s="280">
        <v>45714</v>
      </c>
      <c r="J382" s="257" t="s">
        <v>26</v>
      </c>
      <c r="K382" s="257" t="s">
        <v>32</v>
      </c>
      <c r="L382" s="280">
        <v>45714</v>
      </c>
      <c r="M382" s="257" t="str">
        <f>IF(Table2[[#This Row],[Resolve Date]]="","ONGOING","SOLVED")</f>
        <v>SOLVED</v>
      </c>
      <c r="N382" s="258" t="s">
        <v>30</v>
      </c>
      <c r="O382" s="257" t="str">
        <f>Table2[[#This Row],[K&amp;N REF ]]&amp;Table2[[#This Row],[Issue type ]]</f>
        <v>5015210166NO LABELS</v>
      </c>
      <c r="P382" s="257">
        <f>YEAR(Table2[[#This Row],[Date ]])</f>
        <v>2025</v>
      </c>
      <c r="Q382" s="257" t="str">
        <f>VLOOKUP(MONTH(Table2[[#This Row],[Date ]]),Months,2,0)</f>
        <v>February</v>
      </c>
      <c r="R382" s="257" t="b">
        <f>COUNTIFS(Table2[Unique],Table2[[#This Row],[Unique]])&gt;1</f>
        <v>0</v>
      </c>
      <c r="S382" s="257">
        <f>IF(Table2[[#This Row],[Status ]]="Solved",1,0)</f>
        <v>1</v>
      </c>
      <c r="T382" s="257">
        <f>IF(Table2[[#This Row],[Status ]]="ongoing",1,0)</f>
        <v>0</v>
      </c>
    </row>
    <row r="383" spans="1:20" x14ac:dyDescent="0.25">
      <c r="A383" s="262">
        <v>5015210166</v>
      </c>
      <c r="B383" s="269" t="str">
        <f>_xlfn.XLOOKUP(Table2[[#This Row],[K&amp;N REF ]],CAT_Details[Tracking Number],CAT_Details[S Ref],,0)</f>
        <v>20250220-S-70262</v>
      </c>
      <c r="C383" s="270">
        <f>_xlfn.XLOOKUP(Table2[[#This Row],[K&amp;N REF ]],CAT_Details[Tracking Number],CAT_Details[TO Ref],,0)</f>
        <v>20250220657381</v>
      </c>
      <c r="D383" s="270" t="str">
        <f>_xlfn.XLOOKUP(Table2[[#This Row],[K&amp;N REF ]],CAT_Details[Tracking Number],CAT_Details[Pickup Customer Name],,0)</f>
        <v>FONTANA LUIGI S.P.A.</v>
      </c>
      <c r="E383" s="271" t="str">
        <f>_xlfn.XLOOKUP(Table2[[#This Row],[K&amp;N REF ]],CAT_Details[Tracking Number],CAT_Details[Delivery Country Code],,0)</f>
        <v>GB</v>
      </c>
      <c r="F383" s="271" t="str">
        <f>_xlfn.XLOOKUP(Table2[[#This Row],[TO Ref]],CAT_Details[TO Ref],CAT_Details[Loc],,0)</f>
        <v>No Loc</v>
      </c>
      <c r="G383" s="257" t="s">
        <v>24</v>
      </c>
      <c r="H383" s="257" t="s">
        <v>25</v>
      </c>
      <c r="I383" s="280">
        <v>45714</v>
      </c>
      <c r="J383" s="257" t="s">
        <v>26</v>
      </c>
      <c r="K383" s="257" t="s">
        <v>32</v>
      </c>
      <c r="L383" s="280">
        <v>45714</v>
      </c>
      <c r="M383" s="257" t="str">
        <f>IF(Table2[[#This Row],[Resolve Date]]="","ONGOING","SOLVED")</f>
        <v>SOLVED</v>
      </c>
      <c r="N383" s="258" t="s">
        <v>101</v>
      </c>
      <c r="O383" s="257" t="str">
        <f>Table2[[#This Row],[K&amp;N REF ]]&amp;Table2[[#This Row],[Issue type ]]</f>
        <v xml:space="preserve">5015210166DAMAGE </v>
      </c>
      <c r="P383" s="257">
        <f>YEAR(Table2[[#This Row],[Date ]])</f>
        <v>2025</v>
      </c>
      <c r="Q383" s="257" t="str">
        <f>VLOOKUP(MONTH(Table2[[#This Row],[Date ]]),Months,2,0)</f>
        <v>February</v>
      </c>
      <c r="R383" s="257" t="b">
        <f>COUNTIFS(Table2[Unique],Table2[[#This Row],[Unique]])&gt;1</f>
        <v>0</v>
      </c>
      <c r="S383" s="257">
        <f>IF(Table2[[#This Row],[Status ]]="Solved",1,0)</f>
        <v>1</v>
      </c>
      <c r="T383" s="257">
        <f>IF(Table2[[#This Row],[Status ]]="ongoing",1,0)</f>
        <v>0</v>
      </c>
    </row>
    <row r="384" spans="1:20" x14ac:dyDescent="0.25">
      <c r="A384" s="262">
        <v>5015181290</v>
      </c>
      <c r="B384" s="269" t="str">
        <f>_xlfn.XLOOKUP(Table2[[#This Row],[K&amp;N REF ]],CAT_Details[Tracking Number],CAT_Details[S Ref],,0)</f>
        <v>20250218-S-70112</v>
      </c>
      <c r="C384" s="270">
        <f>_xlfn.XLOOKUP(Table2[[#This Row],[K&amp;N REF ]],CAT_Details[Tracking Number],CAT_Details[TO Ref],,0)</f>
        <v>20250217654493</v>
      </c>
      <c r="D384" s="270" t="str">
        <f>_xlfn.XLOOKUP(Table2[[#This Row],[K&amp;N REF ]],CAT_Details[Tracking Number],CAT_Details[Pickup Customer Name],,0)</f>
        <v>Standard Motor Product Poland ( SMP Poland)</v>
      </c>
      <c r="E384" s="271" t="str">
        <f>_xlfn.XLOOKUP(Table2[[#This Row],[K&amp;N REF ]],CAT_Details[Tracking Number],CAT_Details[Delivery Country Code],,0)</f>
        <v>GB</v>
      </c>
      <c r="F384" s="271" t="str">
        <f>_xlfn.XLOOKUP(Table2[[#This Row],[TO Ref]],CAT_Details[TO Ref],CAT_Details[Loc],,0)</f>
        <v>DX01-L5</v>
      </c>
      <c r="G384" s="257" t="s">
        <v>44</v>
      </c>
      <c r="H384" s="257" t="s">
        <v>40</v>
      </c>
      <c r="I384" s="280">
        <v>45714</v>
      </c>
      <c r="J384" s="257" t="s">
        <v>26</v>
      </c>
      <c r="K384" s="257" t="s">
        <v>32</v>
      </c>
      <c r="L384" s="280">
        <v>45714</v>
      </c>
      <c r="M384" s="257" t="str">
        <f>IF(Table2[[#This Row],[Resolve Date]]="","ONGOING","SOLVED")</f>
        <v>SOLVED</v>
      </c>
      <c r="N384" s="258" t="s">
        <v>58</v>
      </c>
      <c r="O384" s="257" t="str">
        <f>Table2[[#This Row],[K&amp;N REF ]]&amp;Table2[[#This Row],[Issue type ]]</f>
        <v xml:space="preserve">5015181290INCORRECT LABELS </v>
      </c>
      <c r="P384" s="257">
        <f>YEAR(Table2[[#This Row],[Date ]])</f>
        <v>2025</v>
      </c>
      <c r="Q384" s="257" t="str">
        <f>VLOOKUP(MONTH(Table2[[#This Row],[Date ]]),Months,2,0)</f>
        <v>February</v>
      </c>
      <c r="R384" s="257" t="b">
        <f>COUNTIFS(Table2[Unique],Table2[[#This Row],[Unique]])&gt;1</f>
        <v>0</v>
      </c>
      <c r="S384" s="257">
        <f>IF(Table2[[#This Row],[Status ]]="Solved",1,0)</f>
        <v>1</v>
      </c>
      <c r="T384" s="257">
        <f>IF(Table2[[#This Row],[Status ]]="ongoing",1,0)</f>
        <v>0</v>
      </c>
    </row>
    <row r="385" spans="1:20" x14ac:dyDescent="0.25">
      <c r="A385" s="262">
        <v>5015181289</v>
      </c>
      <c r="B385" s="269" t="str">
        <f>_xlfn.XLOOKUP(Table2[[#This Row],[K&amp;N REF ]],CAT_Details[Tracking Number],CAT_Details[S Ref],,0)</f>
        <v>20250218-S-70112</v>
      </c>
      <c r="C385" s="270">
        <f>_xlfn.XLOOKUP(Table2[[#This Row],[K&amp;N REF ]],CAT_Details[Tracking Number],CAT_Details[TO Ref],,0)</f>
        <v>20250217654500</v>
      </c>
      <c r="D385" s="270" t="str">
        <f>_xlfn.XLOOKUP(Table2[[#This Row],[K&amp;N REF ]],CAT_Details[Tracking Number],CAT_Details[Pickup Customer Name],,0)</f>
        <v>Standard Motor Product Poland ( SMP Poland)</v>
      </c>
      <c r="E385" s="271" t="str">
        <f>_xlfn.XLOOKUP(Table2[[#This Row],[K&amp;N REF ]],CAT_Details[Tracking Number],CAT_Details[Delivery Country Code],,0)</f>
        <v>GB</v>
      </c>
      <c r="F385" s="271" t="str">
        <f>_xlfn.XLOOKUP(Table2[[#This Row],[TO Ref]],CAT_Details[TO Ref],CAT_Details[Loc],,0)</f>
        <v>No Loc</v>
      </c>
      <c r="G385" s="257" t="s">
        <v>44</v>
      </c>
      <c r="H385" s="257" t="s">
        <v>40</v>
      </c>
      <c r="I385" s="280">
        <v>45714</v>
      </c>
      <c r="J385" s="257" t="s">
        <v>26</v>
      </c>
      <c r="K385" s="257" t="s">
        <v>32</v>
      </c>
      <c r="L385" s="280">
        <v>45714</v>
      </c>
      <c r="M385" s="257" t="str">
        <f>IF(Table2[[#This Row],[Resolve Date]]="","ONGOING","SOLVED")</f>
        <v>SOLVED</v>
      </c>
      <c r="N385" s="258" t="s">
        <v>96</v>
      </c>
      <c r="O385" s="257" t="str">
        <f>Table2[[#This Row],[K&amp;N REF ]]&amp;Table2[[#This Row],[Issue type ]]</f>
        <v xml:space="preserve">5015181289INCORRECT LABELS </v>
      </c>
      <c r="P385" s="257">
        <f>YEAR(Table2[[#This Row],[Date ]])</f>
        <v>2025</v>
      </c>
      <c r="Q385" s="257" t="str">
        <f>VLOOKUP(MONTH(Table2[[#This Row],[Date ]]),Months,2,0)</f>
        <v>February</v>
      </c>
      <c r="R385" s="257" t="b">
        <f>COUNTIFS(Table2[Unique],Table2[[#This Row],[Unique]])&gt;1</f>
        <v>0</v>
      </c>
      <c r="S385" s="257">
        <f>IF(Table2[[#This Row],[Status ]]="Solved",1,0)</f>
        <v>1</v>
      </c>
      <c r="T385" s="257">
        <f>IF(Table2[[#This Row],[Status ]]="ongoing",1,0)</f>
        <v>0</v>
      </c>
    </row>
    <row r="386" spans="1:20" x14ac:dyDescent="0.25">
      <c r="A386" s="262">
        <v>5015181235</v>
      </c>
      <c r="B386" s="269" t="str">
        <f>_xlfn.XLOOKUP(Table2[[#This Row],[K&amp;N REF ]],CAT_Details[Tracking Number],CAT_Details[S Ref],,0)</f>
        <v>20250218-S-70126</v>
      </c>
      <c r="C386" s="270">
        <f>_xlfn.XLOOKUP(Table2[[#This Row],[K&amp;N REF ]],CAT_Details[Tracking Number],CAT_Details[TO Ref],,0)</f>
        <v>20250218654924</v>
      </c>
      <c r="D386" s="270" t="str">
        <f>_xlfn.XLOOKUP(Table2[[#This Row],[K&amp;N REF ]],CAT_Details[Tracking Number],CAT_Details[Pickup Customer Name],,0)</f>
        <v>Miba Steeltec</v>
      </c>
      <c r="E386" s="271" t="str">
        <f>_xlfn.XLOOKUP(Table2[[#This Row],[K&amp;N REF ]],CAT_Details[Tracking Number],CAT_Details[Delivery Country Code],,0)</f>
        <v>GB</v>
      </c>
      <c r="F386" s="271" t="str">
        <f>_xlfn.XLOOKUP(Table2[[#This Row],[TO Ref]],CAT_Details[TO Ref],CAT_Details[Loc],,0)</f>
        <v>DK-BM01</v>
      </c>
      <c r="G386" s="257" t="s">
        <v>44</v>
      </c>
      <c r="H386" s="257" t="s">
        <v>35</v>
      </c>
      <c r="I386" s="280">
        <v>45714</v>
      </c>
      <c r="J386" s="257" t="s">
        <v>26</v>
      </c>
      <c r="K386" s="257" t="s">
        <v>32</v>
      </c>
      <c r="L386" s="280">
        <v>45714</v>
      </c>
      <c r="M386" s="257" t="str">
        <f>IF(Table2[[#This Row],[Resolve Date]]="","ONGOING","SOLVED")</f>
        <v>SOLVED</v>
      </c>
      <c r="N386" s="258" t="s">
        <v>30</v>
      </c>
      <c r="O386" s="257" t="str">
        <f>Table2[[#This Row],[K&amp;N REF ]]&amp;Table2[[#This Row],[Issue type ]]</f>
        <v>5015181235NO LABELS</v>
      </c>
      <c r="P386" s="257">
        <f>YEAR(Table2[[#This Row],[Date ]])</f>
        <v>2025</v>
      </c>
      <c r="Q386" s="257" t="str">
        <f>VLOOKUP(MONTH(Table2[[#This Row],[Date ]]),Months,2,0)</f>
        <v>February</v>
      </c>
      <c r="R386" s="257" t="b">
        <f>COUNTIFS(Table2[Unique],Table2[[#This Row],[Unique]])&gt;1</f>
        <v>0</v>
      </c>
      <c r="S386" s="257">
        <f>IF(Table2[[#This Row],[Status ]]="Solved",1,0)</f>
        <v>1</v>
      </c>
      <c r="T386" s="257">
        <f>IF(Table2[[#This Row],[Status ]]="ongoing",1,0)</f>
        <v>0</v>
      </c>
    </row>
    <row r="387" spans="1:20" x14ac:dyDescent="0.25">
      <c r="A387" s="262">
        <v>5015209936</v>
      </c>
      <c r="B387" s="269" t="str">
        <f>_xlfn.XLOOKUP(Table2[[#This Row],[K&amp;N REF ]],CAT_Details[Tracking Number],CAT_Details[S Ref],,0)</f>
        <v>20250220-S-70426</v>
      </c>
      <c r="C387" s="270">
        <f>_xlfn.XLOOKUP(Table2[[#This Row],[K&amp;N REF ]],CAT_Details[Tracking Number],CAT_Details[TO Ref],,0)</f>
        <v>20250219656091</v>
      </c>
      <c r="D387" s="270" t="str">
        <f>_xlfn.XLOOKUP(Table2[[#This Row],[K&amp;N REF ]],CAT_Details[Tracking Number],CAT_Details[Pickup Customer Name],,0)</f>
        <v>DANFOSS A/S</v>
      </c>
      <c r="E387" s="271" t="str">
        <f>_xlfn.XLOOKUP(Table2[[#This Row],[K&amp;N REF ]],CAT_Details[Tracking Number],CAT_Details[Delivery Country Code],,0)</f>
        <v>GB</v>
      </c>
      <c r="F387" s="271">
        <f>_xlfn.XLOOKUP(Table2[[#This Row],[TO Ref]],CAT_Details[TO Ref],CAT_Details[Loc],,0)</f>
        <v>3402</v>
      </c>
      <c r="G387" s="257" t="s">
        <v>44</v>
      </c>
      <c r="H387" s="257" t="s">
        <v>35</v>
      </c>
      <c r="I387" s="280">
        <v>45714</v>
      </c>
      <c r="J387" s="257" t="s">
        <v>26</v>
      </c>
      <c r="K387" s="257" t="s">
        <v>32</v>
      </c>
      <c r="L387" s="280">
        <v>45714</v>
      </c>
      <c r="M387" s="257" t="str">
        <f>IF(Table2[[#This Row],[Resolve Date]]="","ONGOING","SOLVED")</f>
        <v>SOLVED</v>
      </c>
      <c r="N387" s="258" t="s">
        <v>30</v>
      </c>
      <c r="O387" s="257" t="str">
        <f>Table2[[#This Row],[K&amp;N REF ]]&amp;Table2[[#This Row],[Issue type ]]</f>
        <v>5015209936NO LABELS</v>
      </c>
      <c r="P387" s="257">
        <f>YEAR(Table2[[#This Row],[Date ]])</f>
        <v>2025</v>
      </c>
      <c r="Q387" s="257" t="str">
        <f>VLOOKUP(MONTH(Table2[[#This Row],[Date ]]),Months,2,0)</f>
        <v>February</v>
      </c>
      <c r="R387" s="257" t="b">
        <f>COUNTIFS(Table2[Unique],Table2[[#This Row],[Unique]])&gt;1</f>
        <v>0</v>
      </c>
      <c r="S387" s="257">
        <f>IF(Table2[[#This Row],[Status ]]="Solved",1,0)</f>
        <v>1</v>
      </c>
      <c r="T387" s="257">
        <f>IF(Table2[[#This Row],[Status ]]="ongoing",1,0)</f>
        <v>0</v>
      </c>
    </row>
    <row r="388" spans="1:20" x14ac:dyDescent="0.25">
      <c r="A388" s="262">
        <v>5015225953</v>
      </c>
      <c r="B388" s="269" t="str">
        <f>_xlfn.XLOOKUP(Table2[[#This Row],[K&amp;N REF ]],CAT_Details[Tracking Number],CAT_Details[S Ref],,0)</f>
        <v>20250221-S-70246</v>
      </c>
      <c r="C388" s="270">
        <f>_xlfn.XLOOKUP(Table2[[#This Row],[K&amp;N REF ]],CAT_Details[Tracking Number],CAT_Details[TO Ref],,0)</f>
        <v>20250220657217</v>
      </c>
      <c r="D388" s="270" t="str">
        <f>_xlfn.XLOOKUP(Table2[[#This Row],[K&amp;N REF ]],CAT_Details[Tracking Number],CAT_Details[Pickup Customer Name],,0)</f>
        <v>PEKAGO KUNSTSTOFFEN B.V.</v>
      </c>
      <c r="E388" s="271" t="str">
        <f>_xlfn.XLOOKUP(Table2[[#This Row],[K&amp;N REF ]],CAT_Details[Tracking Number],CAT_Details[Delivery Country Code],,0)</f>
        <v>GB</v>
      </c>
      <c r="F388" s="271" t="str">
        <f>_xlfn.XLOOKUP(Table2[[#This Row],[TO Ref]],CAT_Details[TO Ref],CAT_Details[Loc],,0)</f>
        <v>U2-L5</v>
      </c>
      <c r="G388" s="257" t="s">
        <v>44</v>
      </c>
      <c r="H388" s="257" t="s">
        <v>29</v>
      </c>
      <c r="I388" s="280">
        <v>45714</v>
      </c>
      <c r="J388" s="257" t="s">
        <v>26</v>
      </c>
      <c r="K388" s="257" t="s">
        <v>32</v>
      </c>
      <c r="L388" s="280">
        <v>45714</v>
      </c>
      <c r="M388" s="257" t="str">
        <f>IF(Table2[[#This Row],[Resolve Date]]="","ONGOING","SOLVED")</f>
        <v>SOLVED</v>
      </c>
      <c r="N388" s="258" t="s">
        <v>102</v>
      </c>
      <c r="O388" s="257" t="str">
        <f>Table2[[#This Row],[K&amp;N REF ]]&amp;Table2[[#This Row],[Issue type ]]</f>
        <v>5015225953DAMAGED LABEL</v>
      </c>
      <c r="P388" s="257">
        <f>YEAR(Table2[[#This Row],[Date ]])</f>
        <v>2025</v>
      </c>
      <c r="Q388" s="257" t="str">
        <f>VLOOKUP(MONTH(Table2[[#This Row],[Date ]]),Months,2,0)</f>
        <v>February</v>
      </c>
      <c r="R388" s="257" t="b">
        <f>COUNTIFS(Table2[Unique],Table2[[#This Row],[Unique]])&gt;1</f>
        <v>0</v>
      </c>
      <c r="S388" s="257">
        <f>IF(Table2[[#This Row],[Status ]]="Solved",1,0)</f>
        <v>1</v>
      </c>
      <c r="T388" s="257">
        <f>IF(Table2[[#This Row],[Status ]]="ongoing",1,0)</f>
        <v>0</v>
      </c>
    </row>
    <row r="389" spans="1:20" x14ac:dyDescent="0.25">
      <c r="A389" s="262">
        <v>5015196814</v>
      </c>
      <c r="B389" s="269" t="str">
        <f>_xlfn.XLOOKUP(Table2[[#This Row],[K&amp;N REF ]],CAT_Details[Tracking Number],CAT_Details[S Ref],,0)</f>
        <v>20250219-S-70177</v>
      </c>
      <c r="C389" s="270">
        <f>_xlfn.XLOOKUP(Table2[[#This Row],[K&amp;N REF ]],CAT_Details[Tracking Number],CAT_Details[TO Ref],,0)</f>
        <v>20250213651680</v>
      </c>
      <c r="D389" s="270" t="str">
        <f>_xlfn.XLOOKUP(Table2[[#This Row],[K&amp;N REF ]],CAT_Details[Tracking Number],CAT_Details[Pickup Customer Name],,0)</f>
        <v>FRITZ MEIER SYSTEMS GMBH</v>
      </c>
      <c r="E389" s="271" t="str">
        <f>_xlfn.XLOOKUP(Table2[[#This Row],[K&amp;N REF ]],CAT_Details[Tracking Number],CAT_Details[Delivery Country Code],,0)</f>
        <v>GB</v>
      </c>
      <c r="F389" s="271" t="str">
        <f>_xlfn.XLOOKUP(Table2[[#This Row],[TO Ref]],CAT_Details[TO Ref],CAT_Details[Loc],,0)</f>
        <v>OYL1</v>
      </c>
      <c r="G389" s="257" t="s">
        <v>34</v>
      </c>
      <c r="H389" s="257" t="s">
        <v>35</v>
      </c>
      <c r="I389" s="280">
        <v>45714</v>
      </c>
      <c r="J389" s="257" t="s">
        <v>26</v>
      </c>
      <c r="K389" s="257" t="s">
        <v>32</v>
      </c>
      <c r="L389" s="280">
        <v>45714</v>
      </c>
      <c r="M389" s="257" t="str">
        <f>IF(Table2[[#This Row],[Resolve Date]]="","ONGOING","SOLVED")</f>
        <v>SOLVED</v>
      </c>
      <c r="N389" s="258" t="s">
        <v>30</v>
      </c>
      <c r="O389" s="257" t="str">
        <f>Table2[[#This Row],[K&amp;N REF ]]&amp;Table2[[#This Row],[Issue type ]]</f>
        <v>5015196814NO LABELS</v>
      </c>
      <c r="P389" s="257">
        <f>YEAR(Table2[[#This Row],[Date ]])</f>
        <v>2025</v>
      </c>
      <c r="Q389" s="257" t="str">
        <f>VLOOKUP(MONTH(Table2[[#This Row],[Date ]]),Months,2,0)</f>
        <v>February</v>
      </c>
      <c r="R389" s="257" t="b">
        <f>COUNTIFS(Table2[Unique],Table2[[#This Row],[Unique]])&gt;1</f>
        <v>0</v>
      </c>
      <c r="S389" s="257">
        <f>IF(Table2[[#This Row],[Status ]]="Solved",1,0)</f>
        <v>1</v>
      </c>
      <c r="T389" s="257">
        <f>IF(Table2[[#This Row],[Status ]]="ongoing",1,0)</f>
        <v>0</v>
      </c>
    </row>
    <row r="390" spans="1:20" x14ac:dyDescent="0.25">
      <c r="A390" s="262">
        <v>5015210202</v>
      </c>
      <c r="B390" s="269" t="str">
        <f>_xlfn.XLOOKUP(Table2[[#This Row],[K&amp;N REF ]],CAT_Details[Tracking Number],CAT_Details[S Ref],,0)</f>
        <v>20250220-S-70277</v>
      </c>
      <c r="C390" s="270">
        <f>_xlfn.XLOOKUP(Table2[[#This Row],[K&amp;N REF ]],CAT_Details[Tracking Number],CAT_Details[TO Ref],,0)</f>
        <v>20250217654367</v>
      </c>
      <c r="D390" s="270" t="str">
        <f>_xlfn.XLOOKUP(Table2[[#This Row],[K&amp;N REF ]],CAT_Details[Tracking Number],CAT_Details[Pickup Customer Name],,0)</f>
        <v>HYDAC TECHNOLOGY GMBH</v>
      </c>
      <c r="E390" s="271" t="str">
        <f>_xlfn.XLOOKUP(Table2[[#This Row],[K&amp;N REF ]],CAT_Details[Tracking Number],CAT_Details[Delivery Country Code],,0)</f>
        <v>GB</v>
      </c>
      <c r="F390" s="271" t="str">
        <f>_xlfn.XLOOKUP(Table2[[#This Row],[TO Ref]],CAT_Details[TO Ref],CAT_Details[Loc],,0)</f>
        <v>U2-L5</v>
      </c>
      <c r="G390" s="257" t="s">
        <v>34</v>
      </c>
      <c r="H390" s="257" t="s">
        <v>40</v>
      </c>
      <c r="I390" s="280">
        <v>45714</v>
      </c>
      <c r="J390" s="257" t="s">
        <v>26</v>
      </c>
      <c r="K390" s="257" t="s">
        <v>32</v>
      </c>
      <c r="L390" s="280">
        <v>45714</v>
      </c>
      <c r="M390" s="257" t="str">
        <f>IF(Table2[[#This Row],[Resolve Date]]="","ONGOING","SOLVED")</f>
        <v>SOLVED</v>
      </c>
      <c r="N390" s="258" t="s">
        <v>58</v>
      </c>
      <c r="O390" s="257" t="str">
        <f>Table2[[#This Row],[K&amp;N REF ]]&amp;Table2[[#This Row],[Issue type ]]</f>
        <v xml:space="preserve">5015210202INCORRECT LABELS </v>
      </c>
      <c r="P390" s="257">
        <f>YEAR(Table2[[#This Row],[Date ]])</f>
        <v>2025</v>
      </c>
      <c r="Q390" s="257" t="str">
        <f>VLOOKUP(MONTH(Table2[[#This Row],[Date ]]),Months,2,0)</f>
        <v>February</v>
      </c>
      <c r="R390" s="257" t="b">
        <f>COUNTIFS(Table2[Unique],Table2[[#This Row],[Unique]])&gt;1</f>
        <v>0</v>
      </c>
      <c r="S390" s="257">
        <f>IF(Table2[[#This Row],[Status ]]="Solved",1,0)</f>
        <v>1</v>
      </c>
      <c r="T390" s="257">
        <f>IF(Table2[[#This Row],[Status ]]="ongoing",1,0)</f>
        <v>0</v>
      </c>
    </row>
    <row r="391" spans="1:20" x14ac:dyDescent="0.25">
      <c r="A391" s="262">
        <v>5015196576</v>
      </c>
      <c r="B391" s="269" t="str">
        <f>_xlfn.XLOOKUP(Table2[[#This Row],[K&amp;N REF ]],CAT_Details[Tracking Number],CAT_Details[S Ref],,0)</f>
        <v>20250219-S-70145</v>
      </c>
      <c r="C391" s="270">
        <f>_xlfn.XLOOKUP(Table2[[#This Row],[K&amp;N REF ]],CAT_Details[Tracking Number],CAT_Details[TO Ref],,0)</f>
        <v>20250218655232</v>
      </c>
      <c r="D391" s="270" t="str">
        <f>_xlfn.XLOOKUP(Table2[[#This Row],[K&amp;N REF ]],CAT_Details[Tracking Number],CAT_Details[Pickup Customer Name],,0)</f>
        <v>Dichtungstechnik G. Bruss GmbH &amp; Co. KG</v>
      </c>
      <c r="E391" s="271" t="str">
        <f>_xlfn.XLOOKUP(Table2[[#This Row],[K&amp;N REF ]],CAT_Details[Tracking Number],CAT_Details[Delivery Country Code],,0)</f>
        <v>GB</v>
      </c>
      <c r="F391" s="271" t="str">
        <f>_xlfn.XLOOKUP(Table2[[#This Row],[TO Ref]],CAT_Details[TO Ref],CAT_Details[Loc],,0)</f>
        <v>DX01-L5</v>
      </c>
      <c r="G391" s="257" t="s">
        <v>34</v>
      </c>
      <c r="H391" s="257" t="s">
        <v>35</v>
      </c>
      <c r="I391" s="280">
        <v>45714</v>
      </c>
      <c r="J391" s="257" t="s">
        <v>26</v>
      </c>
      <c r="K391" s="257" t="s">
        <v>32</v>
      </c>
      <c r="L391" s="280">
        <v>45714</v>
      </c>
      <c r="M391" s="257" t="str">
        <f>IF(Table2[[#This Row],[Resolve Date]]="","ONGOING","SOLVED")</f>
        <v>SOLVED</v>
      </c>
      <c r="N391" s="258" t="s">
        <v>30</v>
      </c>
      <c r="O391" s="257" t="str">
        <f>Table2[[#This Row],[K&amp;N REF ]]&amp;Table2[[#This Row],[Issue type ]]</f>
        <v>5015196576NO LABELS</v>
      </c>
      <c r="P391" s="257">
        <f>YEAR(Table2[[#This Row],[Date ]])</f>
        <v>2025</v>
      </c>
      <c r="Q391" s="257" t="str">
        <f>VLOOKUP(MONTH(Table2[[#This Row],[Date ]]),Months,2,0)</f>
        <v>February</v>
      </c>
      <c r="R391" s="257" t="b">
        <f>COUNTIFS(Table2[Unique],Table2[[#This Row],[Unique]])&gt;1</f>
        <v>0</v>
      </c>
      <c r="S391" s="257">
        <f>IF(Table2[[#This Row],[Status ]]="Solved",1,0)</f>
        <v>1</v>
      </c>
      <c r="T391" s="257">
        <f>IF(Table2[[#This Row],[Status ]]="ongoing",1,0)</f>
        <v>0</v>
      </c>
    </row>
    <row r="392" spans="1:20" x14ac:dyDescent="0.25">
      <c r="A392" s="262">
        <v>5015196634</v>
      </c>
      <c r="B392" s="269" t="str">
        <f>_xlfn.XLOOKUP(Table2[[#This Row],[K&amp;N REF ]],CAT_Details[Tracking Number],CAT_Details[S Ref],,0)</f>
        <v>20250219-S-70178</v>
      </c>
      <c r="C392" s="270">
        <f>_xlfn.XLOOKUP(Table2[[#This Row],[K&amp;N REF ]],CAT_Details[Tracking Number],CAT_Details[TO Ref],,0)</f>
        <v>20250218655243</v>
      </c>
      <c r="D392" s="270" t="str">
        <f>_xlfn.XLOOKUP(Table2[[#This Row],[K&amp;N REF ]],CAT_Details[Tracking Number],CAT_Details[Pickup Customer Name],,0)</f>
        <v>Aurora Konrad G.Schulz GmbH &amp; Co.KG</v>
      </c>
      <c r="E392" s="271" t="str">
        <f>_xlfn.XLOOKUP(Table2[[#This Row],[K&amp;N REF ]],CAT_Details[Tracking Number],CAT_Details[Delivery Country Code],,0)</f>
        <v>GB</v>
      </c>
      <c r="F392" s="271" t="str">
        <f>_xlfn.XLOOKUP(Table2[[#This Row],[TO Ref]],CAT_Details[TO Ref],CAT_Details[Loc],,0)</f>
        <v>U2-L5</v>
      </c>
      <c r="G392" s="257" t="s">
        <v>34</v>
      </c>
      <c r="H392" s="257" t="s">
        <v>35</v>
      </c>
      <c r="I392" s="280">
        <v>45714</v>
      </c>
      <c r="J392" s="257" t="s">
        <v>26</v>
      </c>
      <c r="K392" s="257" t="s">
        <v>32</v>
      </c>
      <c r="L392" s="280">
        <v>45714</v>
      </c>
      <c r="M392" s="257" t="str">
        <f>IF(Table2[[#This Row],[Resolve Date]]="","ONGOING","SOLVED")</f>
        <v>SOLVED</v>
      </c>
      <c r="N392" s="258" t="s">
        <v>30</v>
      </c>
      <c r="O392" s="257" t="str">
        <f>Table2[[#This Row],[K&amp;N REF ]]&amp;Table2[[#This Row],[Issue type ]]</f>
        <v>5015196634NO LABELS</v>
      </c>
      <c r="P392" s="257">
        <f>YEAR(Table2[[#This Row],[Date ]])</f>
        <v>2025</v>
      </c>
      <c r="Q392" s="257" t="str">
        <f>VLOOKUP(MONTH(Table2[[#This Row],[Date ]]),Months,2,0)</f>
        <v>February</v>
      </c>
      <c r="R392" s="257" t="b">
        <f>COUNTIFS(Table2[Unique],Table2[[#This Row],[Unique]])&gt;1</f>
        <v>0</v>
      </c>
      <c r="S392" s="257">
        <f>IF(Table2[[#This Row],[Status ]]="Solved",1,0)</f>
        <v>1</v>
      </c>
      <c r="T392" s="257">
        <f>IF(Table2[[#This Row],[Status ]]="ongoing",1,0)</f>
        <v>0</v>
      </c>
    </row>
    <row r="393" spans="1:20" x14ac:dyDescent="0.25">
      <c r="A393" s="262">
        <v>5015181017</v>
      </c>
      <c r="B393" s="269" t="str">
        <f>_xlfn.XLOOKUP(Table2[[#This Row],[K&amp;N REF ]],CAT_Details[Tracking Number],CAT_Details[S Ref],,0)</f>
        <v>20250218-S-70509</v>
      </c>
      <c r="C393" s="270">
        <f>_xlfn.XLOOKUP(Table2[[#This Row],[K&amp;N REF ]],CAT_Details[Tracking Number],CAT_Details[TO Ref],,0)</f>
        <v>20250218655607</v>
      </c>
      <c r="D393" s="270" t="str">
        <f>_xlfn.XLOOKUP(Table2[[#This Row],[K&amp;N REF ]],CAT_Details[Tracking Number],CAT_Details[Pickup Customer Name],,0)</f>
        <v>Contitech Fluid Automotive Romania</v>
      </c>
      <c r="E393" s="271" t="str">
        <f>_xlfn.XLOOKUP(Table2[[#This Row],[K&amp;N REF ]],CAT_Details[Tracking Number],CAT_Details[Delivery Country Code],,0)</f>
        <v>GB</v>
      </c>
      <c r="F393" s="271" t="str">
        <f>_xlfn.XLOOKUP(Table2[[#This Row],[TO Ref]],CAT_Details[TO Ref],CAT_Details[Loc],,0)</f>
        <v>No Loc</v>
      </c>
      <c r="G393" s="257" t="s">
        <v>34</v>
      </c>
      <c r="H393" s="257" t="s">
        <v>35</v>
      </c>
      <c r="I393" s="280">
        <v>45714</v>
      </c>
      <c r="J393" s="257" t="s">
        <v>26</v>
      </c>
      <c r="K393" s="257" t="s">
        <v>32</v>
      </c>
      <c r="L393" s="280">
        <v>45715</v>
      </c>
      <c r="M393" s="257" t="str">
        <f>IF(Table2[[#This Row],[Resolve Date]]="","ONGOING","SOLVED")</f>
        <v>SOLVED</v>
      </c>
      <c r="N393" s="258" t="s">
        <v>30</v>
      </c>
      <c r="O393" s="257" t="str">
        <f>Table2[[#This Row],[K&amp;N REF ]]&amp;Table2[[#This Row],[Issue type ]]</f>
        <v>5015181017NO LABELS</v>
      </c>
      <c r="P393" s="257">
        <f>YEAR(Table2[[#This Row],[Date ]])</f>
        <v>2025</v>
      </c>
      <c r="Q393" s="257" t="str">
        <f>VLOOKUP(MONTH(Table2[[#This Row],[Date ]]),Months,2,0)</f>
        <v>February</v>
      </c>
      <c r="R393" s="257" t="b">
        <f>COUNTIFS(Table2[Unique],Table2[[#This Row],[Unique]])&gt;1</f>
        <v>0</v>
      </c>
      <c r="S393" s="257">
        <f>IF(Table2[[#This Row],[Status ]]="Solved",1,0)</f>
        <v>1</v>
      </c>
      <c r="T393" s="257">
        <f>IF(Table2[[#This Row],[Status ]]="ongoing",1,0)</f>
        <v>0</v>
      </c>
    </row>
    <row r="394" spans="1:20" x14ac:dyDescent="0.25">
      <c r="A394" s="262">
        <v>5015181014</v>
      </c>
      <c r="B394" s="269" t="str">
        <f>_xlfn.XLOOKUP(Table2[[#This Row],[K&amp;N REF ]],CAT_Details[Tracking Number],CAT_Details[S Ref],,0)</f>
        <v>20250218-S-70509</v>
      </c>
      <c r="C394" s="270">
        <f>_xlfn.XLOOKUP(Table2[[#This Row],[K&amp;N REF ]],CAT_Details[Tracking Number],CAT_Details[TO Ref],,0)</f>
        <v>20250218655621</v>
      </c>
      <c r="D394" s="270" t="str">
        <f>_xlfn.XLOOKUP(Table2[[#This Row],[K&amp;N REF ]],CAT_Details[Tracking Number],CAT_Details[Pickup Customer Name],,0)</f>
        <v>Contitech Fluid Automotive Romania</v>
      </c>
      <c r="E394" s="271" t="str">
        <f>_xlfn.XLOOKUP(Table2[[#This Row],[K&amp;N REF ]],CAT_Details[Tracking Number],CAT_Details[Delivery Country Code],,0)</f>
        <v>GB</v>
      </c>
      <c r="F394" s="271" t="str">
        <f>_xlfn.XLOOKUP(Table2[[#This Row],[TO Ref]],CAT_Details[TO Ref],CAT_Details[Loc],,0)</f>
        <v>No Loc</v>
      </c>
      <c r="G394" s="257" t="s">
        <v>34</v>
      </c>
      <c r="H394" s="257" t="s">
        <v>31</v>
      </c>
      <c r="I394" s="280">
        <v>45714</v>
      </c>
      <c r="J394" s="257" t="s">
        <v>26</v>
      </c>
      <c r="K394" s="257" t="s">
        <v>32</v>
      </c>
      <c r="L394" s="280">
        <v>45714</v>
      </c>
      <c r="M394" s="257" t="str">
        <f>IF(Table2[[#This Row],[Resolve Date]]="","ONGOING","SOLVED")</f>
        <v>SOLVED</v>
      </c>
      <c r="N394" s="258" t="s">
        <v>30</v>
      </c>
      <c r="O394" s="257" t="str">
        <f>Table2[[#This Row],[K&amp;N REF ]]&amp;Table2[[#This Row],[Issue type ]]</f>
        <v>5015181014MISSING LABELS ON SOME UNITS</v>
      </c>
      <c r="P394" s="257">
        <f>YEAR(Table2[[#This Row],[Date ]])</f>
        <v>2025</v>
      </c>
      <c r="Q394" s="257" t="str">
        <f>VLOOKUP(MONTH(Table2[[#This Row],[Date ]]),Months,2,0)</f>
        <v>February</v>
      </c>
      <c r="R394" s="257" t="b">
        <f>COUNTIFS(Table2[Unique],Table2[[#This Row],[Unique]])&gt;1</f>
        <v>0</v>
      </c>
      <c r="S394" s="257">
        <f>IF(Table2[[#This Row],[Status ]]="Solved",1,0)</f>
        <v>1</v>
      </c>
      <c r="T394" s="257">
        <f>IF(Table2[[#This Row],[Status ]]="ongoing",1,0)</f>
        <v>0</v>
      </c>
    </row>
    <row r="395" spans="1:20" x14ac:dyDescent="0.25">
      <c r="A395" s="262">
        <v>5015196892</v>
      </c>
      <c r="B395" s="269" t="str">
        <f>_xlfn.XLOOKUP(Table2[[#This Row],[K&amp;N REF ]],CAT_Details[Tracking Number],CAT_Details[S Ref],,0)</f>
        <v>20250219-S-70174</v>
      </c>
      <c r="C395" s="270">
        <f>_xlfn.XLOOKUP(Table2[[#This Row],[K&amp;N REF ]],CAT_Details[Tracking Number],CAT_Details[TO Ref],,0)</f>
        <v>20250219656261</v>
      </c>
      <c r="D395" s="270" t="str">
        <f>_xlfn.XLOOKUP(Table2[[#This Row],[K&amp;N REF ]],CAT_Details[Tracking Number],CAT_Details[Pickup Customer Name],,0)</f>
        <v>Heinzmann Gmbh &amp; Co. Kg</v>
      </c>
      <c r="E395" s="271" t="str">
        <f>_xlfn.XLOOKUP(Table2[[#This Row],[K&amp;N REF ]],CAT_Details[Tracking Number],CAT_Details[Delivery Country Code],,0)</f>
        <v>GB</v>
      </c>
      <c r="F395" s="271" t="str">
        <f>_xlfn.XLOOKUP(Table2[[#This Row],[TO Ref]],CAT_Details[TO Ref],CAT_Details[Loc],,0)</f>
        <v>MY02</v>
      </c>
      <c r="G395" s="257" t="s">
        <v>34</v>
      </c>
      <c r="H395" s="257" t="s">
        <v>40</v>
      </c>
      <c r="I395" s="280">
        <v>45714</v>
      </c>
      <c r="J395" s="257" t="s">
        <v>26</v>
      </c>
      <c r="K395" s="257" t="s">
        <v>32</v>
      </c>
      <c r="L395" s="280">
        <v>45714</v>
      </c>
      <c r="M395" s="257" t="str">
        <f>IF(Table2[[#This Row],[Resolve Date]]="","ONGOING","SOLVED")</f>
        <v>SOLVED</v>
      </c>
      <c r="N395" s="258" t="s">
        <v>96</v>
      </c>
      <c r="O395" s="257" t="str">
        <f>Table2[[#This Row],[K&amp;N REF ]]&amp;Table2[[#This Row],[Issue type ]]</f>
        <v xml:space="preserve">5015196892INCORRECT LABELS </v>
      </c>
      <c r="P395" s="257">
        <f>YEAR(Table2[[#This Row],[Date ]])</f>
        <v>2025</v>
      </c>
      <c r="Q395" s="257" t="str">
        <f>VLOOKUP(MONTH(Table2[[#This Row],[Date ]]),Months,2,0)</f>
        <v>February</v>
      </c>
      <c r="R395" s="257" t="b">
        <f>COUNTIFS(Table2[Unique],Table2[[#This Row],[Unique]])&gt;1</f>
        <v>0</v>
      </c>
      <c r="S395" s="257">
        <f>IF(Table2[[#This Row],[Status ]]="Solved",1,0)</f>
        <v>1</v>
      </c>
      <c r="T395" s="257">
        <f>IF(Table2[[#This Row],[Status ]]="ongoing",1,0)</f>
        <v>0</v>
      </c>
    </row>
    <row r="396" spans="1:20" x14ac:dyDescent="0.25">
      <c r="A396" s="262">
        <v>5015210308</v>
      </c>
      <c r="B396" s="269" t="str">
        <f>_xlfn.XLOOKUP(Table2[[#This Row],[K&amp;N REF ]],CAT_Details[Tracking Number],CAT_Details[S Ref],,0)</f>
        <v>20250220-S-70271</v>
      </c>
      <c r="C396" s="270">
        <f>_xlfn.XLOOKUP(Table2[[#This Row],[K&amp;N REF ]],CAT_Details[Tracking Number],CAT_Details[TO Ref],,0)</f>
        <v>20250220657124</v>
      </c>
      <c r="D396" s="270" t="str">
        <f>_xlfn.XLOOKUP(Table2[[#This Row],[K&amp;N REF ]],CAT_Details[Tracking Number],CAT_Details[Pickup Customer Name],,0)</f>
        <v>Bosch Rexroth AG Werk Horb</v>
      </c>
      <c r="E396" s="271" t="str">
        <f>_xlfn.XLOOKUP(Table2[[#This Row],[K&amp;N REF ]],CAT_Details[Tracking Number],CAT_Details[Delivery Country Code],,0)</f>
        <v>GB</v>
      </c>
      <c r="F396" s="271" t="str">
        <f>_xlfn.XLOOKUP(Table2[[#This Row],[TO Ref]],CAT_Details[TO Ref],CAT_Details[Loc],,0)</f>
        <v>U2-L5</v>
      </c>
      <c r="G396" s="257" t="s">
        <v>34</v>
      </c>
      <c r="H396" s="257" t="s">
        <v>35</v>
      </c>
      <c r="I396" s="280">
        <v>45714</v>
      </c>
      <c r="J396" s="257" t="s">
        <v>26</v>
      </c>
      <c r="K396" s="257" t="s">
        <v>32</v>
      </c>
      <c r="L396" s="280">
        <v>45714</v>
      </c>
      <c r="M396" s="257" t="str">
        <f>IF(Table2[[#This Row],[Resolve Date]]="","ONGOING","SOLVED")</f>
        <v>SOLVED</v>
      </c>
      <c r="N396" s="258" t="s">
        <v>30</v>
      </c>
      <c r="O396" s="257" t="str">
        <f>Table2[[#This Row],[K&amp;N REF ]]&amp;Table2[[#This Row],[Issue type ]]</f>
        <v>5015210308NO LABELS</v>
      </c>
      <c r="P396" s="257">
        <f>YEAR(Table2[[#This Row],[Date ]])</f>
        <v>2025</v>
      </c>
      <c r="Q396" s="257" t="str">
        <f>VLOOKUP(MONTH(Table2[[#This Row],[Date ]]),Months,2,0)</f>
        <v>February</v>
      </c>
      <c r="R396" s="257" t="b">
        <f>COUNTIFS(Table2[Unique],Table2[[#This Row],[Unique]])&gt;1</f>
        <v>0</v>
      </c>
      <c r="S396" s="257">
        <f>IF(Table2[[#This Row],[Status ]]="Solved",1,0)</f>
        <v>1</v>
      </c>
      <c r="T396" s="257">
        <f>IF(Table2[[#This Row],[Status ]]="ongoing",1,0)</f>
        <v>0</v>
      </c>
    </row>
    <row r="397" spans="1:20" x14ac:dyDescent="0.25">
      <c r="A397" s="262">
        <v>5015196851</v>
      </c>
      <c r="B397" s="269" t="str">
        <f>_xlfn.XLOOKUP(Table2[[#This Row],[K&amp;N REF ]],CAT_Details[Tracking Number],CAT_Details[S Ref],,0)</f>
        <v>20250220-S-70047</v>
      </c>
      <c r="C397" s="270">
        <f>_xlfn.XLOOKUP(Table2[[#This Row],[K&amp;N REF ]],CAT_Details[Tracking Number],CAT_Details[TO Ref],,0)</f>
        <v>20250220657206</v>
      </c>
      <c r="D397" s="270" t="str">
        <f>_xlfn.XLOOKUP(Table2[[#This Row],[K&amp;N REF ]],CAT_Details[Tracking Number],CAT_Details[Pickup Customer Name],,0)</f>
        <v>DANFOSS POWER SOLUTIONS  C/O HERBER</v>
      </c>
      <c r="E397" s="271" t="str">
        <f>_xlfn.XLOOKUP(Table2[[#This Row],[K&amp;N REF ]],CAT_Details[Tracking Number],CAT_Details[Delivery Country Code],,0)</f>
        <v>GB</v>
      </c>
      <c r="F397" s="271">
        <f>_xlfn.XLOOKUP(Table2[[#This Row],[TO Ref]],CAT_Details[TO Ref],CAT_Details[Loc],,0)</f>
        <v>3402</v>
      </c>
      <c r="G397" s="257" t="s">
        <v>34</v>
      </c>
      <c r="H397" s="257" t="s">
        <v>35</v>
      </c>
      <c r="I397" s="280">
        <v>45714</v>
      </c>
      <c r="J397" s="257" t="s">
        <v>26</v>
      </c>
      <c r="K397" s="257" t="s">
        <v>32</v>
      </c>
      <c r="L397" s="280">
        <v>45714</v>
      </c>
      <c r="M397" s="257" t="str">
        <f>IF(Table2[[#This Row],[Resolve Date]]="","ONGOING","SOLVED")</f>
        <v>SOLVED</v>
      </c>
      <c r="N397" s="258" t="s">
        <v>30</v>
      </c>
      <c r="O397" s="257" t="str">
        <f>Table2[[#This Row],[K&amp;N REF ]]&amp;Table2[[#This Row],[Issue type ]]</f>
        <v>5015196851NO LABELS</v>
      </c>
      <c r="P397" s="257">
        <f>YEAR(Table2[[#This Row],[Date ]])</f>
        <v>2025</v>
      </c>
      <c r="Q397" s="257" t="str">
        <f>VLOOKUP(MONTH(Table2[[#This Row],[Date ]]),Months,2,0)</f>
        <v>February</v>
      </c>
      <c r="R397" s="257" t="b">
        <f>COUNTIFS(Table2[Unique],Table2[[#This Row],[Unique]])&gt;1</f>
        <v>0</v>
      </c>
      <c r="S397" s="257">
        <f>IF(Table2[[#This Row],[Status ]]="Solved",1,0)</f>
        <v>1</v>
      </c>
      <c r="T397" s="257">
        <f>IF(Table2[[#This Row],[Status ]]="ongoing",1,0)</f>
        <v>0</v>
      </c>
    </row>
    <row r="398" spans="1:20" x14ac:dyDescent="0.25">
      <c r="A398" s="262">
        <v>5015210141</v>
      </c>
      <c r="B398" s="269" t="str">
        <f>_xlfn.XLOOKUP(Table2[[#This Row],[K&amp;N REF ]],CAT_Details[Tracking Number],CAT_Details[S Ref],,0)</f>
        <v>20250220-S-70263</v>
      </c>
      <c r="C398" s="270">
        <f>_xlfn.XLOOKUP(Table2[[#This Row],[K&amp;N REF ]],CAT_Details[Tracking Number],CAT_Details[TO Ref],,0)</f>
        <v>20250220657332</v>
      </c>
      <c r="D398" s="270" t="str">
        <f>_xlfn.XLOOKUP(Table2[[#This Row],[K&amp;N REF ]],CAT_Details[Tracking Number],CAT_Details[Pickup Customer Name],,0)</f>
        <v>FONTANA LUIGI S.P.A.</v>
      </c>
      <c r="E398" s="271" t="str">
        <f>_xlfn.XLOOKUP(Table2[[#This Row],[K&amp;N REF ]],CAT_Details[Tracking Number],CAT_Details[Delivery Country Code],,0)</f>
        <v>GB</v>
      </c>
      <c r="F398" s="271" t="str">
        <f>_xlfn.XLOOKUP(Table2[[#This Row],[TO Ref]],CAT_Details[TO Ref],CAT_Details[Loc],,0)</f>
        <v>OYL1</v>
      </c>
      <c r="G398" s="257" t="s">
        <v>24</v>
      </c>
      <c r="H398" s="257" t="s">
        <v>42</v>
      </c>
      <c r="I398" s="280">
        <v>45715</v>
      </c>
      <c r="J398" s="257" t="s">
        <v>45</v>
      </c>
      <c r="K398" s="257" t="s">
        <v>27</v>
      </c>
      <c r="L398" s="280">
        <v>45715</v>
      </c>
      <c r="M398" s="257" t="str">
        <f>IF(Table2[[#This Row],[Resolve Date]]="","ONGOING","SOLVED")</f>
        <v>SOLVED</v>
      </c>
      <c r="N398" s="258" t="s">
        <v>103</v>
      </c>
      <c r="O398" s="257" t="str">
        <f>Table2[[#This Row],[K&amp;N REF ]]&amp;Table2[[#This Row],[Issue type ]]</f>
        <v>5015210141AMOUNT</v>
      </c>
      <c r="P398" s="257">
        <f>YEAR(Table2[[#This Row],[Date ]])</f>
        <v>2025</v>
      </c>
      <c r="Q398" s="257" t="str">
        <f>VLOOKUP(MONTH(Table2[[#This Row],[Date ]]),Months,2,0)</f>
        <v>February</v>
      </c>
      <c r="R398" s="257" t="b">
        <f>COUNTIFS(Table2[Unique],Table2[[#This Row],[Unique]])&gt;1</f>
        <v>0</v>
      </c>
      <c r="S398" s="257">
        <f>IF(Table2[[#This Row],[Status ]]="Solved",1,0)</f>
        <v>1</v>
      </c>
      <c r="T398" s="257">
        <f>IF(Table2[[#This Row],[Status ]]="ongoing",1,0)</f>
        <v>0</v>
      </c>
    </row>
    <row r="399" spans="1:20" x14ac:dyDescent="0.25">
      <c r="A399" s="262">
        <v>5015210141</v>
      </c>
      <c r="B399" s="269" t="str">
        <f>_xlfn.XLOOKUP(Table2[[#This Row],[K&amp;N REF ]],CAT_Details[Tracking Number],CAT_Details[S Ref],,0)</f>
        <v>20250220-S-70263</v>
      </c>
      <c r="C399" s="270">
        <f>_xlfn.XLOOKUP(Table2[[#This Row],[K&amp;N REF ]],CAT_Details[Tracking Number],CAT_Details[TO Ref],,0)</f>
        <v>20250220657332</v>
      </c>
      <c r="D399" s="270" t="str">
        <f>_xlfn.XLOOKUP(Table2[[#This Row],[K&amp;N REF ]],CAT_Details[Tracking Number],CAT_Details[Pickup Customer Name],,0)</f>
        <v>FONTANA LUIGI S.P.A.</v>
      </c>
      <c r="E399" s="271" t="str">
        <f>_xlfn.XLOOKUP(Table2[[#This Row],[K&amp;N REF ]],CAT_Details[Tracking Number],CAT_Details[Delivery Country Code],,0)</f>
        <v>GB</v>
      </c>
      <c r="F399" s="271" t="str">
        <f>_xlfn.XLOOKUP(Table2[[#This Row],[TO Ref]],CAT_Details[TO Ref],CAT_Details[Loc],,0)</f>
        <v>OYL1</v>
      </c>
      <c r="G399" s="257" t="s">
        <v>24</v>
      </c>
      <c r="H399" s="257" t="s">
        <v>31</v>
      </c>
      <c r="I399" s="280">
        <v>45715</v>
      </c>
      <c r="J399" s="257" t="s">
        <v>26</v>
      </c>
      <c r="K399" s="257" t="s">
        <v>32</v>
      </c>
      <c r="L399" s="280">
        <v>45715</v>
      </c>
      <c r="M399" s="257" t="str">
        <f>IF(Table2[[#This Row],[Resolve Date]]="","ONGOING","SOLVED")</f>
        <v>SOLVED</v>
      </c>
      <c r="N399" s="258" t="s">
        <v>30</v>
      </c>
      <c r="O399" s="257" t="str">
        <f>Table2[[#This Row],[K&amp;N REF ]]&amp;Table2[[#This Row],[Issue type ]]</f>
        <v>5015210141MISSING LABELS ON SOME UNITS</v>
      </c>
      <c r="P399" s="257">
        <f>YEAR(Table2[[#This Row],[Date ]])</f>
        <v>2025</v>
      </c>
      <c r="Q399" s="257" t="str">
        <f>VLOOKUP(MONTH(Table2[[#This Row],[Date ]]),Months,2,0)</f>
        <v>February</v>
      </c>
      <c r="R399" s="257" t="b">
        <f>COUNTIFS(Table2[Unique],Table2[[#This Row],[Unique]])&gt;1</f>
        <v>0</v>
      </c>
      <c r="S399" s="257">
        <f>IF(Table2[[#This Row],[Status ]]="Solved",1,0)</f>
        <v>1</v>
      </c>
      <c r="T399" s="257">
        <f>IF(Table2[[#This Row],[Status ]]="ongoing",1,0)</f>
        <v>0</v>
      </c>
    </row>
    <row r="400" spans="1:20" x14ac:dyDescent="0.25">
      <c r="A400" s="262">
        <v>5015196437</v>
      </c>
      <c r="B400" s="269" t="str">
        <f>_xlfn.XLOOKUP(Table2[[#This Row],[K&amp;N REF ]],CAT_Details[Tracking Number],CAT_Details[S Ref],,0)</f>
        <v>20250219-S-70152</v>
      </c>
      <c r="C400" s="270">
        <f>_xlfn.XLOOKUP(Table2[[#This Row],[K&amp;N REF ]],CAT_Details[Tracking Number],CAT_Details[TO Ref],,0)</f>
        <v>20250218654988</v>
      </c>
      <c r="D400" s="270" t="str">
        <f>_xlfn.XLOOKUP(Table2[[#This Row],[K&amp;N REF ]],CAT_Details[Tracking Number],CAT_Details[Pickup Customer Name],,0)</f>
        <v>Valeo Auto-Electric Magyarorszag Kft.</v>
      </c>
      <c r="E400" s="271" t="str">
        <f>_xlfn.XLOOKUP(Table2[[#This Row],[K&amp;N REF ]],CAT_Details[Tracking Number],CAT_Details[Delivery Country Code],,0)</f>
        <v>GB</v>
      </c>
      <c r="F400" s="271">
        <f>_xlfn.XLOOKUP(Table2[[#This Row],[TO Ref]],CAT_Details[TO Ref],CAT_Details[Loc],,0)</f>
        <v>3402</v>
      </c>
      <c r="G400" s="257" t="s">
        <v>44</v>
      </c>
      <c r="H400" s="257" t="s">
        <v>31</v>
      </c>
      <c r="I400" s="280">
        <v>45715</v>
      </c>
      <c r="J400" s="257" t="s">
        <v>41</v>
      </c>
      <c r="K400" s="257" t="s">
        <v>32</v>
      </c>
      <c r="L400" s="280">
        <v>45719</v>
      </c>
      <c r="M400" s="257" t="str">
        <f>IF(Table2[[#This Row],[Resolve Date]]="","ONGOING","SOLVED")</f>
        <v>SOLVED</v>
      </c>
      <c r="N400" s="258" t="s">
        <v>30</v>
      </c>
      <c r="O400" s="257" t="str">
        <f>Table2[[#This Row],[K&amp;N REF ]]&amp;Table2[[#This Row],[Issue type ]]</f>
        <v>5015196437MISSING LABELS ON SOME UNITS</v>
      </c>
      <c r="P400" s="257">
        <f>YEAR(Table2[[#This Row],[Date ]])</f>
        <v>2025</v>
      </c>
      <c r="Q400" s="257" t="str">
        <f>VLOOKUP(MONTH(Table2[[#This Row],[Date ]]),Months,2,0)</f>
        <v>February</v>
      </c>
      <c r="R400" s="257" t="b">
        <f>COUNTIFS(Table2[Unique],Table2[[#This Row],[Unique]])&gt;1</f>
        <v>0</v>
      </c>
      <c r="S400" s="257">
        <f>IF(Table2[[#This Row],[Status ]]="Solved",1,0)</f>
        <v>1</v>
      </c>
      <c r="T400" s="257">
        <f>IF(Table2[[#This Row],[Status ]]="ongoing",1,0)</f>
        <v>0</v>
      </c>
    </row>
    <row r="401" spans="1:20" x14ac:dyDescent="0.25">
      <c r="A401" s="262">
        <v>5015210158</v>
      </c>
      <c r="B401" s="269" t="str">
        <f>_xlfn.XLOOKUP(Table2[[#This Row],[K&amp;N REF ]],CAT_Details[Tracking Number],CAT_Details[S Ref],,0)</f>
        <v>20250220-S-70275</v>
      </c>
      <c r="C401" s="270">
        <f>_xlfn.XLOOKUP(Table2[[#This Row],[K&amp;N REF ]],CAT_Details[Tracking Number],CAT_Details[TO Ref],,0)</f>
        <v>20250220657626</v>
      </c>
      <c r="D401" s="270" t="str">
        <f>_xlfn.XLOOKUP(Table2[[#This Row],[K&amp;N REF ]],CAT_Details[Tracking Number],CAT_Details[Pickup Customer Name],,0)</f>
        <v>Miba Steeltec</v>
      </c>
      <c r="E401" s="271" t="str">
        <f>_xlfn.XLOOKUP(Table2[[#This Row],[K&amp;N REF ]],CAT_Details[Tracking Number],CAT_Details[Delivery Country Code],,0)</f>
        <v>GB</v>
      </c>
      <c r="F401" s="271" t="str">
        <f>_xlfn.XLOOKUP(Table2[[#This Row],[TO Ref]],CAT_Details[TO Ref],CAT_Details[Loc],,0)</f>
        <v>DK-BM01</v>
      </c>
      <c r="G401" s="257" t="s">
        <v>44</v>
      </c>
      <c r="H401" s="257" t="s">
        <v>35</v>
      </c>
      <c r="I401" s="280">
        <v>45715</v>
      </c>
      <c r="J401" s="257" t="s">
        <v>26</v>
      </c>
      <c r="K401" s="257" t="s">
        <v>32</v>
      </c>
      <c r="L401" s="280">
        <v>45715</v>
      </c>
      <c r="M401" s="257" t="str">
        <f>IF(Table2[[#This Row],[Resolve Date]]="","ONGOING","SOLVED")</f>
        <v>SOLVED</v>
      </c>
      <c r="N401" s="258" t="s">
        <v>30</v>
      </c>
      <c r="O401" s="257" t="str">
        <f>Table2[[#This Row],[K&amp;N REF ]]&amp;Table2[[#This Row],[Issue type ]]</f>
        <v>5015210158NO LABELS</v>
      </c>
      <c r="P401" s="257">
        <f>YEAR(Table2[[#This Row],[Date ]])</f>
        <v>2025</v>
      </c>
      <c r="Q401" s="257" t="str">
        <f>VLOOKUP(MONTH(Table2[[#This Row],[Date ]]),Months,2,0)</f>
        <v>February</v>
      </c>
      <c r="R401" s="257" t="b">
        <f>COUNTIFS(Table2[Unique],Table2[[#This Row],[Unique]])&gt;1</f>
        <v>0</v>
      </c>
      <c r="S401" s="257">
        <f>IF(Table2[[#This Row],[Status ]]="Solved",1,0)</f>
        <v>1</v>
      </c>
      <c r="T401" s="257">
        <f>IF(Table2[[#This Row],[Status ]]="ongoing",1,0)</f>
        <v>0</v>
      </c>
    </row>
    <row r="402" spans="1:20" x14ac:dyDescent="0.25">
      <c r="A402" s="262">
        <v>5015210032</v>
      </c>
      <c r="B402" s="269" t="str">
        <f>_xlfn.XLOOKUP(Table2[[#This Row],[K&amp;N REF ]],CAT_Details[Tracking Number],CAT_Details[S Ref],,0)</f>
        <v>20250220-S-70291</v>
      </c>
      <c r="C402" s="270">
        <f>_xlfn.XLOOKUP(Table2[[#This Row],[K&amp;N REF ]],CAT_Details[Tracking Number],CAT_Details[TO Ref],,0)</f>
        <v>20250219656711</v>
      </c>
      <c r="D402" s="270" t="str">
        <f>_xlfn.XLOOKUP(Table2[[#This Row],[K&amp;N REF ]],CAT_Details[Tracking Number],CAT_Details[Pickup Customer Name],,0)</f>
        <v>HYDAC SERVICE GMBH</v>
      </c>
      <c r="E402" s="271" t="str">
        <f>_xlfn.XLOOKUP(Table2[[#This Row],[K&amp;N REF ]],CAT_Details[Tracking Number],CAT_Details[Delivery Country Code],,0)</f>
        <v>GB</v>
      </c>
      <c r="F402" s="271">
        <f>_xlfn.XLOOKUP(Table2[[#This Row],[TO Ref]],CAT_Details[TO Ref],CAT_Details[Loc],,0)</f>
        <v>3402</v>
      </c>
      <c r="G402" s="257" t="s">
        <v>34</v>
      </c>
      <c r="H402" s="257" t="s">
        <v>40</v>
      </c>
      <c r="I402" s="280">
        <v>45715</v>
      </c>
      <c r="J402" s="257" t="s">
        <v>26</v>
      </c>
      <c r="K402" s="257" t="s">
        <v>32</v>
      </c>
      <c r="L402" s="280">
        <v>45715</v>
      </c>
      <c r="M402" s="257" t="str">
        <f>IF(Table2[[#This Row],[Resolve Date]]="","ONGOING","SOLVED")</f>
        <v>SOLVED</v>
      </c>
      <c r="N402" s="258" t="s">
        <v>93</v>
      </c>
      <c r="O402" s="257" t="str">
        <f>Table2[[#This Row],[K&amp;N REF ]]&amp;Table2[[#This Row],[Issue type ]]</f>
        <v xml:space="preserve">5015210032INCORRECT LABELS </v>
      </c>
      <c r="P402" s="257">
        <f>YEAR(Table2[[#This Row],[Date ]])</f>
        <v>2025</v>
      </c>
      <c r="Q402" s="257" t="str">
        <f>VLOOKUP(MONTH(Table2[[#This Row],[Date ]]),Months,2,0)</f>
        <v>February</v>
      </c>
      <c r="R402" s="257" t="b">
        <f>COUNTIFS(Table2[Unique],Table2[[#This Row],[Unique]])&gt;1</f>
        <v>0</v>
      </c>
      <c r="S402" s="257">
        <f>IF(Table2[[#This Row],[Status ]]="Solved",1,0)</f>
        <v>1</v>
      </c>
      <c r="T402" s="257">
        <f>IF(Table2[[#This Row],[Status ]]="ongoing",1,0)</f>
        <v>0</v>
      </c>
    </row>
    <row r="403" spans="1:20" x14ac:dyDescent="0.25">
      <c r="A403" s="262">
        <v>5015225890</v>
      </c>
      <c r="B403" s="269" t="str">
        <f>_xlfn.XLOOKUP(Table2[[#This Row],[K&amp;N REF ]],CAT_Details[Tracking Number],CAT_Details[S Ref],,0)</f>
        <v>20250221-S-70240</v>
      </c>
      <c r="C403" s="270">
        <f>_xlfn.XLOOKUP(Table2[[#This Row],[K&amp;N REF ]],CAT_Details[Tracking Number],CAT_Details[TO Ref],,0)</f>
        <v>20250220657489</v>
      </c>
      <c r="D403" s="270" t="str">
        <f>_xlfn.XLOOKUP(Table2[[#This Row],[K&amp;N REF ]],CAT_Details[Tracking Number],CAT_Details[Pickup Customer Name],,0)</f>
        <v>TENNECO INC</v>
      </c>
      <c r="E403" s="271" t="str">
        <f>_xlfn.XLOOKUP(Table2[[#This Row],[K&amp;N REF ]],CAT_Details[Tracking Number],CAT_Details[Delivery Country Code],,0)</f>
        <v>GB</v>
      </c>
      <c r="F403" s="271" t="str">
        <f>_xlfn.XLOOKUP(Table2[[#This Row],[TO Ref]],CAT_Details[TO Ref],CAT_Details[Loc],,0)</f>
        <v>No Loc</v>
      </c>
      <c r="G403" s="257" t="s">
        <v>34</v>
      </c>
      <c r="H403" s="257" t="s">
        <v>35</v>
      </c>
      <c r="I403" s="280">
        <v>45715</v>
      </c>
      <c r="J403" s="257" t="s">
        <v>26</v>
      </c>
      <c r="K403" s="257" t="s">
        <v>32</v>
      </c>
      <c r="L403" s="280">
        <v>45715</v>
      </c>
      <c r="M403" s="257" t="str">
        <f>IF(Table2[[#This Row],[Resolve Date]]="","ONGOING","SOLVED")</f>
        <v>SOLVED</v>
      </c>
      <c r="N403" s="258" t="s">
        <v>30</v>
      </c>
      <c r="O403" s="257" t="str">
        <f>Table2[[#This Row],[K&amp;N REF ]]&amp;Table2[[#This Row],[Issue type ]]</f>
        <v>5015225890NO LABELS</v>
      </c>
      <c r="P403" s="257">
        <f>YEAR(Table2[[#This Row],[Date ]])</f>
        <v>2025</v>
      </c>
      <c r="Q403" s="257" t="str">
        <f>VLOOKUP(MONTH(Table2[[#This Row],[Date ]]),Months,2,0)</f>
        <v>February</v>
      </c>
      <c r="R403" s="257" t="b">
        <f>COUNTIFS(Table2[Unique],Table2[[#This Row],[Unique]])&gt;1</f>
        <v>0</v>
      </c>
      <c r="S403" s="257">
        <f>IF(Table2[[#This Row],[Status ]]="Solved",1,0)</f>
        <v>1</v>
      </c>
      <c r="T403" s="257">
        <f>IF(Table2[[#This Row],[Status ]]="ongoing",1,0)</f>
        <v>0</v>
      </c>
    </row>
    <row r="404" spans="1:20" x14ac:dyDescent="0.25">
      <c r="A404" s="262">
        <v>5015225715</v>
      </c>
      <c r="B404" s="269" t="str">
        <f>_xlfn.XLOOKUP(Table2[[#This Row],[K&amp;N REF ]],CAT_Details[Tracking Number],CAT_Details[S Ref],,0)</f>
        <v>20250221-S-70235</v>
      </c>
      <c r="C404" s="270">
        <f>_xlfn.XLOOKUP(Table2[[#This Row],[K&amp;N REF ]],CAT_Details[Tracking Number],CAT_Details[TO Ref],,0)</f>
        <v>20250221658473</v>
      </c>
      <c r="D404" s="270" t="str">
        <f>_xlfn.XLOOKUP(Table2[[#This Row],[K&amp;N REF ]],CAT_Details[Tracking Number],CAT_Details[Pickup Customer Name],,0)</f>
        <v>Dinex Deutschland GmbH</v>
      </c>
      <c r="E404" s="271" t="str">
        <f>_xlfn.XLOOKUP(Table2[[#This Row],[K&amp;N REF ]],CAT_Details[Tracking Number],CAT_Details[Delivery Country Code],,0)</f>
        <v>GB</v>
      </c>
      <c r="F404" s="271" t="str">
        <f>_xlfn.XLOOKUP(Table2[[#This Row],[TO Ref]],CAT_Details[TO Ref],CAT_Details[Loc],,0)</f>
        <v>U2-L5</v>
      </c>
      <c r="G404" s="257" t="s">
        <v>34</v>
      </c>
      <c r="H404" s="257" t="s">
        <v>31</v>
      </c>
      <c r="I404" s="280">
        <v>45715</v>
      </c>
      <c r="J404" s="257" t="s">
        <v>26</v>
      </c>
      <c r="K404" s="257" t="s">
        <v>32</v>
      </c>
      <c r="L404" s="280">
        <v>45715</v>
      </c>
      <c r="M404" s="257" t="str">
        <f>IF(Table2[[#This Row],[Resolve Date]]="","ONGOING","SOLVED")</f>
        <v>SOLVED</v>
      </c>
      <c r="N404" s="258" t="s">
        <v>30</v>
      </c>
      <c r="O404" s="257" t="str">
        <f>Table2[[#This Row],[K&amp;N REF ]]&amp;Table2[[#This Row],[Issue type ]]</f>
        <v>5015225715MISSING LABELS ON SOME UNITS</v>
      </c>
      <c r="P404" s="257">
        <f>YEAR(Table2[[#This Row],[Date ]])</f>
        <v>2025</v>
      </c>
      <c r="Q404" s="257" t="str">
        <f>VLOOKUP(MONTH(Table2[[#This Row],[Date ]]),Months,2,0)</f>
        <v>February</v>
      </c>
      <c r="R404" s="257" t="b">
        <f>COUNTIFS(Table2[Unique],Table2[[#This Row],[Unique]])&gt;1</f>
        <v>0</v>
      </c>
      <c r="S404" s="257">
        <f>IF(Table2[[#This Row],[Status ]]="Solved",1,0)</f>
        <v>1</v>
      </c>
      <c r="T404" s="257">
        <f>IF(Table2[[#This Row],[Status ]]="ongoing",1,0)</f>
        <v>0</v>
      </c>
    </row>
    <row r="405" spans="1:20" x14ac:dyDescent="0.25">
      <c r="A405" s="262">
        <v>5015226169</v>
      </c>
      <c r="B405" s="269" t="str">
        <f>_xlfn.XLOOKUP(Table2[[#This Row],[K&amp;N REF ]],CAT_Details[Tracking Number],CAT_Details[S Ref],,0)</f>
        <v>20250221-S-70252</v>
      </c>
      <c r="C405" s="270">
        <f>_xlfn.XLOOKUP(Table2[[#This Row],[K&amp;N REF ]],CAT_Details[Tracking Number],CAT_Details[TO Ref],,0)</f>
        <v>20250220657878</v>
      </c>
      <c r="D405" s="270" t="str">
        <f>_xlfn.XLOOKUP(Table2[[#This Row],[K&amp;N REF ]],CAT_Details[Tracking Number],CAT_Details[Pickup Customer Name],,0)</f>
        <v>FONDERIE GHM</v>
      </c>
      <c r="E405" s="271" t="str">
        <f>_xlfn.XLOOKUP(Table2[[#This Row],[K&amp;N REF ]],CAT_Details[Tracking Number],CAT_Details[Delivery Country Code],,0)</f>
        <v>GB</v>
      </c>
      <c r="F405" s="271" t="str">
        <f>_xlfn.XLOOKUP(Table2[[#This Row],[TO Ref]],CAT_Details[TO Ref],CAT_Details[Loc],,0)</f>
        <v>OYL1</v>
      </c>
      <c r="G405" s="257" t="s">
        <v>36</v>
      </c>
      <c r="H405" s="257" t="s">
        <v>35</v>
      </c>
      <c r="I405" s="280">
        <v>45715</v>
      </c>
      <c r="J405" s="257" t="s">
        <v>26</v>
      </c>
      <c r="K405" s="257" t="s">
        <v>32</v>
      </c>
      <c r="L405" s="280">
        <v>45715</v>
      </c>
      <c r="M405" s="257" t="str">
        <f>IF(Table2[[#This Row],[Resolve Date]]="","ONGOING","SOLVED")</f>
        <v>SOLVED</v>
      </c>
      <c r="N405" s="258" t="s">
        <v>30</v>
      </c>
      <c r="O405" s="257" t="str">
        <f>Table2[[#This Row],[K&amp;N REF ]]&amp;Table2[[#This Row],[Issue type ]]</f>
        <v>5015226169NO LABELS</v>
      </c>
      <c r="P405" s="257">
        <f>YEAR(Table2[[#This Row],[Date ]])</f>
        <v>2025</v>
      </c>
      <c r="Q405" s="257" t="str">
        <f>VLOOKUP(MONTH(Table2[[#This Row],[Date ]]),Months,2,0)</f>
        <v>February</v>
      </c>
      <c r="R405" s="257" t="b">
        <f>COUNTIFS(Table2[Unique],Table2[[#This Row],[Unique]])&gt;1</f>
        <v>0</v>
      </c>
      <c r="S405" s="257">
        <f>IF(Table2[[#This Row],[Status ]]="Solved",1,0)</f>
        <v>1</v>
      </c>
      <c r="T405" s="257">
        <f>IF(Table2[[#This Row],[Status ]]="ongoing",1,0)</f>
        <v>0</v>
      </c>
    </row>
    <row r="406" spans="1:20" x14ac:dyDescent="0.25">
      <c r="A406" s="262">
        <v>5015225964</v>
      </c>
      <c r="B406" s="269" t="str">
        <f>_xlfn.XLOOKUP(Table2[[#This Row],[K&amp;N REF ]],CAT_Details[Tracking Number],CAT_Details[S Ref],,0)</f>
        <v>20250221-S-70233</v>
      </c>
      <c r="C406" s="270">
        <f>_xlfn.XLOOKUP(Table2[[#This Row],[K&amp;N REF ]],CAT_Details[Tracking Number],CAT_Details[TO Ref],,0)</f>
        <v>20250218655523</v>
      </c>
      <c r="D406" s="270" t="str">
        <f>_xlfn.XLOOKUP(Table2[[#This Row],[K&amp;N REF ]],CAT_Details[Tracking Number],CAT_Details[Pickup Customer Name],,0)</f>
        <v>STARGLASS SA</v>
      </c>
      <c r="E406" s="271" t="str">
        <f>_xlfn.XLOOKUP(Table2[[#This Row],[K&amp;N REF ]],CAT_Details[Tracking Number],CAT_Details[Delivery Country Code],,0)</f>
        <v>GB</v>
      </c>
      <c r="F406" s="271">
        <f>_xlfn.XLOOKUP(Table2[[#This Row],[TO Ref]],CAT_Details[TO Ref],CAT_Details[Loc],,0)</f>
        <v>3402</v>
      </c>
      <c r="G406" s="257" t="s">
        <v>24</v>
      </c>
      <c r="H406" s="257" t="s">
        <v>42</v>
      </c>
      <c r="I406" s="280">
        <v>45716</v>
      </c>
      <c r="J406" s="257" t="s">
        <v>26</v>
      </c>
      <c r="K406" s="257" t="s">
        <v>32</v>
      </c>
      <c r="L406" s="280">
        <v>45717</v>
      </c>
      <c r="M406" s="257" t="str">
        <f>IF(Table2[[#This Row],[Resolve Date]]="","ONGOING","SOLVED")</f>
        <v>SOLVED</v>
      </c>
      <c r="N406" s="258" t="s">
        <v>104</v>
      </c>
      <c r="O406" s="257" t="str">
        <f>Table2[[#This Row],[K&amp;N REF ]]&amp;Table2[[#This Row],[Issue type ]]</f>
        <v>5015225964AMOUNT</v>
      </c>
      <c r="P406" s="257">
        <f>YEAR(Table2[[#This Row],[Date ]])</f>
        <v>2025</v>
      </c>
      <c r="Q406" s="257" t="str">
        <f>VLOOKUP(MONTH(Table2[[#This Row],[Date ]]),Months,2,0)</f>
        <v>February</v>
      </c>
      <c r="R406" s="257" t="b">
        <f>COUNTIFS(Table2[Unique],Table2[[#This Row],[Unique]])&gt;1</f>
        <v>0</v>
      </c>
      <c r="S406" s="257">
        <f>IF(Table2[[#This Row],[Status ]]="Solved",1,0)</f>
        <v>1</v>
      </c>
      <c r="T406" s="257">
        <f>IF(Table2[[#This Row],[Status ]]="ongoing",1,0)</f>
        <v>0</v>
      </c>
    </row>
    <row r="407" spans="1:20" x14ac:dyDescent="0.25">
      <c r="A407" s="262">
        <v>5015210310</v>
      </c>
      <c r="B407" s="269" t="str">
        <f>_xlfn.XLOOKUP(Table2[[#This Row],[K&amp;N REF ]],CAT_Details[Tracking Number],CAT_Details[S Ref],,0)</f>
        <v>20250220-S-70272</v>
      </c>
      <c r="C407" s="270">
        <f>_xlfn.XLOOKUP(Table2[[#This Row],[K&amp;N REF ]],CAT_Details[Tracking Number],CAT_Details[TO Ref],,0)</f>
        <v>20250219656464</v>
      </c>
      <c r="D407" s="270" t="str">
        <f>_xlfn.XLOOKUP(Table2[[#This Row],[K&amp;N REF ]],CAT_Details[Tracking Number],CAT_Details[Pickup Customer Name],,0)</f>
        <v>BRAHM PRECISION PRODUCTS CORPORATION SPAIN S.A</v>
      </c>
      <c r="E407" s="271" t="str">
        <f>_xlfn.XLOOKUP(Table2[[#This Row],[K&amp;N REF ]],CAT_Details[Tracking Number],CAT_Details[Delivery Country Code],,0)</f>
        <v>GB</v>
      </c>
      <c r="F407" s="271" t="str">
        <f>_xlfn.XLOOKUP(Table2[[#This Row],[TO Ref]],CAT_Details[TO Ref],CAT_Details[Loc],,0)</f>
        <v>MY02</v>
      </c>
      <c r="G407" s="257" t="s">
        <v>24</v>
      </c>
      <c r="H407" s="257" t="s">
        <v>40</v>
      </c>
      <c r="I407" s="280">
        <v>45716</v>
      </c>
      <c r="J407" s="257" t="s">
        <v>26</v>
      </c>
      <c r="K407" s="257" t="s">
        <v>32</v>
      </c>
      <c r="L407" s="280">
        <v>45716</v>
      </c>
      <c r="M407" s="257" t="str">
        <f>IF(Table2[[#This Row],[Resolve Date]]="","ONGOING","SOLVED")</f>
        <v>SOLVED</v>
      </c>
      <c r="N407" s="258" t="s">
        <v>105</v>
      </c>
      <c r="O407" s="257" t="str">
        <f>Table2[[#This Row],[K&amp;N REF ]]&amp;Table2[[#This Row],[Issue type ]]</f>
        <v xml:space="preserve">5015210310INCORRECT LABELS </v>
      </c>
      <c r="P407" s="257">
        <f>YEAR(Table2[[#This Row],[Date ]])</f>
        <v>2025</v>
      </c>
      <c r="Q407" s="257" t="str">
        <f>VLOOKUP(MONTH(Table2[[#This Row],[Date ]]),Months,2,0)</f>
        <v>February</v>
      </c>
      <c r="R407" s="257" t="b">
        <f>COUNTIFS(Table2[Unique],Table2[[#This Row],[Unique]])&gt;1</f>
        <v>0</v>
      </c>
      <c r="S407" s="257">
        <f>IF(Table2[[#This Row],[Status ]]="Solved",1,0)</f>
        <v>1</v>
      </c>
      <c r="T407" s="257">
        <f>IF(Table2[[#This Row],[Status ]]="ongoing",1,0)</f>
        <v>0</v>
      </c>
    </row>
    <row r="408" spans="1:20" x14ac:dyDescent="0.25">
      <c r="A408" s="262">
        <v>5015241565</v>
      </c>
      <c r="B408" s="269" t="str">
        <f>_xlfn.XLOOKUP(Table2[[#This Row],[K&amp;N REF ]],CAT_Details[Tracking Number],CAT_Details[S Ref],,0)</f>
        <v>20250224-S-70199</v>
      </c>
      <c r="C408" s="270">
        <f>_xlfn.XLOOKUP(Table2[[#This Row],[K&amp;N REF ]],CAT_Details[Tracking Number],CAT_Details[TO Ref],,0)</f>
        <v>20250224659423</v>
      </c>
      <c r="D408" s="270" t="str">
        <f>_xlfn.XLOOKUP(Table2[[#This Row],[K&amp;N REF ]],CAT_Details[Tracking Number],CAT_Details[Pickup Customer Name],,0)</f>
        <v>TE Connectivity Kissling Products GmbH</v>
      </c>
      <c r="E408" s="271" t="str">
        <f>_xlfn.XLOOKUP(Table2[[#This Row],[K&amp;N REF ]],CAT_Details[Tracking Number],CAT_Details[Delivery Country Code],,0)</f>
        <v>GB</v>
      </c>
      <c r="F408" s="271">
        <f>_xlfn.XLOOKUP(Table2[[#This Row],[TO Ref]],CAT_Details[TO Ref],CAT_Details[Loc],,0)</f>
        <v>3402</v>
      </c>
      <c r="G408" s="257" t="s">
        <v>34</v>
      </c>
      <c r="H408" s="257" t="s">
        <v>35</v>
      </c>
      <c r="I408" s="280">
        <v>45716</v>
      </c>
      <c r="J408" s="257" t="s">
        <v>26</v>
      </c>
      <c r="K408" s="257" t="s">
        <v>32</v>
      </c>
      <c r="L408" s="280">
        <v>45723</v>
      </c>
      <c r="M408" s="257" t="str">
        <f>IF(Table2[[#This Row],[Resolve Date]]="","ONGOING","SOLVED")</f>
        <v>SOLVED</v>
      </c>
      <c r="N408" s="258" t="s">
        <v>30</v>
      </c>
      <c r="O408" s="257" t="str">
        <f>Table2[[#This Row],[K&amp;N REF ]]&amp;Table2[[#This Row],[Issue type ]]</f>
        <v>5015241565NO LABELS</v>
      </c>
      <c r="P408" s="257">
        <f>YEAR(Table2[[#This Row],[Date ]])</f>
        <v>2025</v>
      </c>
      <c r="Q408" s="257" t="str">
        <f>VLOOKUP(MONTH(Table2[[#This Row],[Date ]]),Months,2,0)</f>
        <v>February</v>
      </c>
      <c r="R408" s="257" t="b">
        <f>COUNTIFS(Table2[Unique],Table2[[#This Row],[Unique]])&gt;1</f>
        <v>0</v>
      </c>
      <c r="S408" s="257">
        <f>IF(Table2[[#This Row],[Status ]]="Solved",1,0)</f>
        <v>1</v>
      </c>
      <c r="T408" s="257">
        <f>IF(Table2[[#This Row],[Status ]]="ongoing",1,0)</f>
        <v>0</v>
      </c>
    </row>
    <row r="409" spans="1:20" x14ac:dyDescent="0.25">
      <c r="A409" s="262">
        <v>5015225599</v>
      </c>
      <c r="B409" s="269" t="str">
        <f>_xlfn.XLOOKUP(Table2[[#This Row],[K&amp;N REF ]],CAT_Details[Tracking Number],CAT_Details[S Ref],,0)</f>
        <v>20250221-S-70232</v>
      </c>
      <c r="C409" s="270">
        <f>_xlfn.XLOOKUP(Table2[[#This Row],[K&amp;N REF ]],CAT_Details[Tracking Number],CAT_Details[TO Ref],,0)</f>
        <v>20250218655022</v>
      </c>
      <c r="D409" s="270" t="str">
        <f>_xlfn.XLOOKUP(Table2[[#This Row],[K&amp;N REF ]],CAT_Details[Tracking Number],CAT_Details[Pickup Customer Name],,0)</f>
        <v>TIAG C/ VERLHAC INDUSTRIE</v>
      </c>
      <c r="E409" s="271" t="str">
        <f>_xlfn.XLOOKUP(Table2[[#This Row],[K&amp;N REF ]],CAT_Details[Tracking Number],CAT_Details[Delivery Country Code],,0)</f>
        <v>GB</v>
      </c>
      <c r="F409" s="271" t="str">
        <f>_xlfn.XLOOKUP(Table2[[#This Row],[TO Ref]],CAT_Details[TO Ref],CAT_Details[Loc],,0)</f>
        <v>U2-L5</v>
      </c>
      <c r="G409" s="257" t="s">
        <v>36</v>
      </c>
      <c r="H409" s="257" t="s">
        <v>31</v>
      </c>
      <c r="I409" s="280">
        <v>45716</v>
      </c>
      <c r="J409" s="257" t="s">
        <v>26</v>
      </c>
      <c r="K409" s="257" t="s">
        <v>32</v>
      </c>
      <c r="L409" s="280">
        <v>45716</v>
      </c>
      <c r="M409" s="257" t="str">
        <f>IF(Table2[[#This Row],[Resolve Date]]="","ONGOING","SOLVED")</f>
        <v>SOLVED</v>
      </c>
      <c r="N409" s="258" t="s">
        <v>30</v>
      </c>
      <c r="O409" s="257" t="str">
        <f>Table2[[#This Row],[K&amp;N REF ]]&amp;Table2[[#This Row],[Issue type ]]</f>
        <v>5015225599MISSING LABELS ON SOME UNITS</v>
      </c>
      <c r="P409" s="257">
        <f>YEAR(Table2[[#This Row],[Date ]])</f>
        <v>2025</v>
      </c>
      <c r="Q409" s="257" t="str">
        <f>VLOOKUP(MONTH(Table2[[#This Row],[Date ]]),Months,2,0)</f>
        <v>February</v>
      </c>
      <c r="R409" s="257" t="b">
        <f>COUNTIFS(Table2[Unique],Table2[[#This Row],[Unique]])&gt;1</f>
        <v>0</v>
      </c>
      <c r="S409" s="257">
        <f>IF(Table2[[#This Row],[Status ]]="Solved",1,0)</f>
        <v>1</v>
      </c>
      <c r="T409" s="257">
        <f>IF(Table2[[#This Row],[Status ]]="ongoing",1,0)</f>
        <v>0</v>
      </c>
    </row>
    <row r="410" spans="1:20" x14ac:dyDescent="0.25">
      <c r="A410" s="262">
        <v>5015225951</v>
      </c>
      <c r="B410" s="269" t="str">
        <f>_xlfn.XLOOKUP(Table2[[#This Row],[K&amp;N REF ]],CAT_Details[Tracking Number],CAT_Details[S Ref],,0)</f>
        <v>20250221-S-70244</v>
      </c>
      <c r="C410" s="270">
        <f>_xlfn.XLOOKUP(Table2[[#This Row],[K&amp;N REF ]],CAT_Details[Tracking Number],CAT_Details[TO Ref],,0)</f>
        <v>20250220657854</v>
      </c>
      <c r="D410" s="270" t="str">
        <f>_xlfn.XLOOKUP(Table2[[#This Row],[K&amp;N REF ]],CAT_Details[Tracking Number],CAT_Details[Pickup Customer Name],,0)</f>
        <v>LOGISTIQUE JUNG DAMBACH / SOCOMEC F</v>
      </c>
      <c r="E410" s="271" t="str">
        <f>_xlfn.XLOOKUP(Table2[[#This Row],[K&amp;N REF ]],CAT_Details[Tracking Number],CAT_Details[Delivery Country Code],,0)</f>
        <v>GB</v>
      </c>
      <c r="F410" s="271" t="str">
        <f>_xlfn.XLOOKUP(Table2[[#This Row],[TO Ref]],CAT_Details[TO Ref],CAT_Details[Loc],,0)</f>
        <v>DK-LW08</v>
      </c>
      <c r="G410" s="257" t="s">
        <v>36</v>
      </c>
      <c r="H410" s="257" t="s">
        <v>42</v>
      </c>
      <c r="I410" s="280">
        <v>45716</v>
      </c>
      <c r="J410" s="257" t="s">
        <v>26</v>
      </c>
      <c r="K410" s="257" t="s">
        <v>50</v>
      </c>
      <c r="L410" s="280">
        <v>45716</v>
      </c>
      <c r="M410" s="257" t="str">
        <f>IF(Table2[[#This Row],[Resolve Date]]="","ONGOING","SOLVED")</f>
        <v>SOLVED</v>
      </c>
      <c r="N410" s="258" t="s">
        <v>106</v>
      </c>
      <c r="O410" s="257" t="str">
        <f>Table2[[#This Row],[K&amp;N REF ]]&amp;Table2[[#This Row],[Issue type ]]</f>
        <v>5015225951AMOUNT</v>
      </c>
      <c r="P410" s="257">
        <f>YEAR(Table2[[#This Row],[Date ]])</f>
        <v>2025</v>
      </c>
      <c r="Q410" s="257" t="str">
        <f>VLOOKUP(MONTH(Table2[[#This Row],[Date ]]),Months,2,0)</f>
        <v>February</v>
      </c>
      <c r="R410" s="257" t="b">
        <f>COUNTIFS(Table2[Unique],Table2[[#This Row],[Unique]])&gt;1</f>
        <v>0</v>
      </c>
      <c r="S410" s="257">
        <f>IF(Table2[[#This Row],[Status ]]="Solved",1,0)</f>
        <v>1</v>
      </c>
      <c r="T410" s="257">
        <f>IF(Table2[[#This Row],[Status ]]="ongoing",1,0)</f>
        <v>0</v>
      </c>
    </row>
    <row r="411" spans="1:20" x14ac:dyDescent="0.25">
      <c r="A411" s="262">
        <v>5015241210</v>
      </c>
      <c r="B411" s="269" t="str">
        <f>_xlfn.XLOOKUP(Table2[[#This Row],[K&amp;N REF ]],CAT_Details[Tracking Number],CAT_Details[S Ref],,0)</f>
        <v>20250224-S-70195</v>
      </c>
      <c r="C411" s="270">
        <f>_xlfn.XLOOKUP(Table2[[#This Row],[K&amp;N REF ]],CAT_Details[Tracking Number],CAT_Details[TO Ref],,0)</f>
        <v>20250221658303</v>
      </c>
      <c r="D411" s="270" t="str">
        <f>_xlfn.XLOOKUP(Table2[[#This Row],[K&amp;N REF ]],CAT_Details[Tracking Number],CAT_Details[Pickup Customer Name],,0)</f>
        <v>Centa Antriebe Kirschey Gmbh</v>
      </c>
      <c r="E411" s="271" t="str">
        <f>_xlfn.XLOOKUP(Table2[[#This Row],[K&amp;N REF ]],CAT_Details[Tracking Number],CAT_Details[Delivery Country Code],,0)</f>
        <v>GB</v>
      </c>
      <c r="F411" s="271" t="str">
        <f>_xlfn.XLOOKUP(Table2[[#This Row],[TO Ref]],CAT_Details[TO Ref],CAT_Details[Loc],,0)</f>
        <v>DX01-L5</v>
      </c>
      <c r="G411" s="257" t="s">
        <v>34</v>
      </c>
      <c r="H411" s="257" t="s">
        <v>35</v>
      </c>
      <c r="I411" s="280">
        <v>45717</v>
      </c>
      <c r="J411" s="257" t="s">
        <v>26</v>
      </c>
      <c r="K411" s="257" t="s">
        <v>32</v>
      </c>
      <c r="L411" s="280">
        <v>45744</v>
      </c>
      <c r="M411" s="257" t="str">
        <f>IF(Table2[[#This Row],[Resolve Date]]="","ONGOING","SOLVED")</f>
        <v>SOLVED</v>
      </c>
      <c r="N411" s="258" t="s">
        <v>30</v>
      </c>
      <c r="O411" s="257" t="str">
        <f>Table2[[#This Row],[K&amp;N REF ]]&amp;Table2[[#This Row],[Issue type ]]</f>
        <v>5015241210NO LABELS</v>
      </c>
      <c r="P411" s="257">
        <f>YEAR(Table2[[#This Row],[Date ]])</f>
        <v>2025</v>
      </c>
      <c r="Q411" s="257" t="str">
        <f>VLOOKUP(MONTH(Table2[[#This Row],[Date ]]),Months,2,0)</f>
        <v>March</v>
      </c>
      <c r="R411" s="257" t="b">
        <f>COUNTIFS(Table2[Unique],Table2[[#This Row],[Unique]])&gt;1</f>
        <v>0</v>
      </c>
      <c r="S411" s="257">
        <f>IF(Table2[[#This Row],[Status ]]="Solved",1,0)</f>
        <v>1</v>
      </c>
      <c r="T411" s="257">
        <f>IF(Table2[[#This Row],[Status ]]="ongoing",1,0)</f>
        <v>0</v>
      </c>
    </row>
    <row r="412" spans="1:20" x14ac:dyDescent="0.25">
      <c r="A412" s="262">
        <v>5015241305</v>
      </c>
      <c r="B412" s="269" t="str">
        <f>_xlfn.XLOOKUP(Table2[[#This Row],[K&amp;N REF ]],CAT_Details[Tracking Number],CAT_Details[S Ref],,0)</f>
        <v>20250224-S-70233</v>
      </c>
      <c r="C412" s="270">
        <f>_xlfn.XLOOKUP(Table2[[#This Row],[K&amp;N REF ]],CAT_Details[Tracking Number],CAT_Details[TO Ref],,0)</f>
        <v>20250213652022</v>
      </c>
      <c r="D412" s="270" t="str">
        <f>_xlfn.XLOOKUP(Table2[[#This Row],[K&amp;N REF ]],CAT_Details[Tracking Number],CAT_Details[Pickup Customer Name],,0)</f>
        <v>METALCASTELLO SPA</v>
      </c>
      <c r="E412" s="271" t="str">
        <f>_xlfn.XLOOKUP(Table2[[#This Row],[K&amp;N REF ]],CAT_Details[Tracking Number],CAT_Details[Delivery Country Code],,0)</f>
        <v>GB</v>
      </c>
      <c r="F412" s="271" t="str">
        <f>_xlfn.XLOOKUP(Table2[[#This Row],[TO Ref]],CAT_Details[TO Ref],CAT_Details[Loc],,0)</f>
        <v>DK-BM01</v>
      </c>
      <c r="G412" s="257" t="s">
        <v>24</v>
      </c>
      <c r="H412" s="257" t="s">
        <v>31</v>
      </c>
      <c r="I412" s="280">
        <v>45719</v>
      </c>
      <c r="J412" s="257" t="s">
        <v>41</v>
      </c>
      <c r="K412" s="257" t="s">
        <v>27</v>
      </c>
      <c r="L412" s="280">
        <v>45719</v>
      </c>
      <c r="M412" s="257" t="str">
        <f>IF(Table2[[#This Row],[Resolve Date]]="","ONGOING","SOLVED")</f>
        <v>SOLVED</v>
      </c>
      <c r="N412" s="258" t="s">
        <v>30</v>
      </c>
      <c r="O412" s="257" t="str">
        <f>Table2[[#This Row],[K&amp;N REF ]]&amp;Table2[[#This Row],[Issue type ]]</f>
        <v>5015241305MISSING LABELS ON SOME UNITS</v>
      </c>
      <c r="P412" s="257">
        <f>YEAR(Table2[[#This Row],[Date ]])</f>
        <v>2025</v>
      </c>
      <c r="Q412" s="257" t="str">
        <f>VLOOKUP(MONTH(Table2[[#This Row],[Date ]]),Months,2,0)</f>
        <v>March</v>
      </c>
      <c r="R412" s="257" t="b">
        <f>COUNTIFS(Table2[Unique],Table2[[#This Row],[Unique]])&gt;1</f>
        <v>0</v>
      </c>
      <c r="S412" s="257">
        <f>IF(Table2[[#This Row],[Status ]]="Solved",1,0)</f>
        <v>1</v>
      </c>
      <c r="T412" s="257">
        <f>IF(Table2[[#This Row],[Status ]]="ongoing",1,0)</f>
        <v>0</v>
      </c>
    </row>
    <row r="413" spans="1:20" x14ac:dyDescent="0.25">
      <c r="A413" s="262">
        <v>5015255845</v>
      </c>
      <c r="B413" s="269" t="str">
        <f>_xlfn.XLOOKUP(Table2[[#This Row],[K&amp;N REF ]],CAT_Details[Tracking Number],CAT_Details[S Ref],,0)</f>
        <v>20250225-S-70203</v>
      </c>
      <c r="C413" s="270">
        <f>_xlfn.XLOOKUP(Table2[[#This Row],[K&amp;N REF ]],CAT_Details[Tracking Number],CAT_Details[TO Ref],,0)</f>
        <v>20250217654404</v>
      </c>
      <c r="D413" s="270" t="str">
        <f>_xlfn.XLOOKUP(Table2[[#This Row],[K&amp;N REF ]],CAT_Details[Tracking Number],CAT_Details[Pickup Customer Name],,0)</f>
        <v>Fontana Fasteners Italia Spa</v>
      </c>
      <c r="E413" s="271" t="str">
        <f>_xlfn.XLOOKUP(Table2[[#This Row],[K&amp;N REF ]],CAT_Details[Tracking Number],CAT_Details[Delivery Country Code],,0)</f>
        <v>GB</v>
      </c>
      <c r="F413" s="271" t="str">
        <f>_xlfn.XLOOKUP(Table2[[#This Row],[TO Ref]],CAT_Details[TO Ref],CAT_Details[Loc],,0)</f>
        <v>OYL1</v>
      </c>
      <c r="G413" s="257" t="s">
        <v>24</v>
      </c>
      <c r="H413" s="257" t="s">
        <v>35</v>
      </c>
      <c r="I413" s="280">
        <v>45719</v>
      </c>
      <c r="J413" s="257" t="s">
        <v>26</v>
      </c>
      <c r="K413" s="257" t="s">
        <v>32</v>
      </c>
      <c r="L413" s="280">
        <v>45719</v>
      </c>
      <c r="M413" s="257" t="str">
        <f>IF(Table2[[#This Row],[Resolve Date]]="","ONGOING","SOLVED")</f>
        <v>SOLVED</v>
      </c>
      <c r="N413" s="258" t="s">
        <v>30</v>
      </c>
      <c r="O413" s="257" t="str">
        <f>Table2[[#This Row],[K&amp;N REF ]]&amp;Table2[[#This Row],[Issue type ]]</f>
        <v>5015255845NO LABELS</v>
      </c>
      <c r="P413" s="257">
        <f>YEAR(Table2[[#This Row],[Date ]])</f>
        <v>2025</v>
      </c>
      <c r="Q413" s="257" t="str">
        <f>VLOOKUP(MONTH(Table2[[#This Row],[Date ]]),Months,2,0)</f>
        <v>March</v>
      </c>
      <c r="R413" s="257" t="b">
        <f>COUNTIFS(Table2[Unique],Table2[[#This Row],[Unique]])&gt;1</f>
        <v>0</v>
      </c>
      <c r="S413" s="257">
        <f>IF(Table2[[#This Row],[Status ]]="Solved",1,0)</f>
        <v>1</v>
      </c>
      <c r="T413" s="257">
        <f>IF(Table2[[#This Row],[Status ]]="ongoing",1,0)</f>
        <v>0</v>
      </c>
    </row>
    <row r="414" spans="1:20" x14ac:dyDescent="0.25">
      <c r="A414" s="262">
        <v>5015225687</v>
      </c>
      <c r="B414" s="269" t="str">
        <f>_xlfn.XLOOKUP(Table2[[#This Row],[K&amp;N REF ]],CAT_Details[Tracking Number],CAT_Details[S Ref],,0)</f>
        <v>20250221-S-70262</v>
      </c>
      <c r="C414" s="270">
        <f>_xlfn.XLOOKUP(Table2[[#This Row],[K&amp;N REF ]],CAT_Details[Tracking Number],CAT_Details[TO Ref],,0)</f>
        <v>20250219656675</v>
      </c>
      <c r="D414" s="270" t="str">
        <f>_xlfn.XLOOKUP(Table2[[#This Row],[K&amp;N REF ]],CAT_Details[Tracking Number],CAT_Details[Pickup Customer Name],,0)</f>
        <v>DAYCO EUROPE S.R.L.</v>
      </c>
      <c r="E414" s="271" t="str">
        <f>_xlfn.XLOOKUP(Table2[[#This Row],[K&amp;N REF ]],CAT_Details[Tracking Number],CAT_Details[Delivery Country Code],,0)</f>
        <v>GB</v>
      </c>
      <c r="F414" s="271">
        <f>_xlfn.XLOOKUP(Table2[[#This Row],[TO Ref]],CAT_Details[TO Ref],CAT_Details[Loc],,0)</f>
        <v>3402</v>
      </c>
      <c r="G414" s="257" t="s">
        <v>24</v>
      </c>
      <c r="H414" s="257" t="s">
        <v>35</v>
      </c>
      <c r="I414" s="280">
        <v>45719</v>
      </c>
      <c r="J414" s="257" t="s">
        <v>26</v>
      </c>
      <c r="K414" s="257" t="s">
        <v>32</v>
      </c>
      <c r="L414" s="280">
        <v>45719</v>
      </c>
      <c r="M414" s="257" t="str">
        <f>IF(Table2[[#This Row],[Resolve Date]]="","ONGOING","SOLVED")</f>
        <v>SOLVED</v>
      </c>
      <c r="N414" s="258" t="s">
        <v>30</v>
      </c>
      <c r="O414" s="257" t="str">
        <f>Table2[[#This Row],[K&amp;N REF ]]&amp;Table2[[#This Row],[Issue type ]]</f>
        <v>5015225687NO LABELS</v>
      </c>
      <c r="P414" s="257">
        <f>YEAR(Table2[[#This Row],[Date ]])</f>
        <v>2025</v>
      </c>
      <c r="Q414" s="257" t="str">
        <f>VLOOKUP(MONTH(Table2[[#This Row],[Date ]]),Months,2,0)</f>
        <v>March</v>
      </c>
      <c r="R414" s="257" t="b">
        <f>COUNTIFS(Table2[Unique],Table2[[#This Row],[Unique]])&gt;1</f>
        <v>0</v>
      </c>
      <c r="S414" s="257">
        <f>IF(Table2[[#This Row],[Status ]]="Solved",1,0)</f>
        <v>1</v>
      </c>
      <c r="T414" s="257">
        <f>IF(Table2[[#This Row],[Status ]]="ongoing",1,0)</f>
        <v>0</v>
      </c>
    </row>
    <row r="415" spans="1:20" x14ac:dyDescent="0.25">
      <c r="A415" s="262">
        <v>5015225727</v>
      </c>
      <c r="B415" s="269" t="str">
        <f>_xlfn.XLOOKUP(Table2[[#This Row],[K&amp;N REF ]],CAT_Details[Tracking Number],CAT_Details[S Ref],,0)</f>
        <v>20250221-S-70238</v>
      </c>
      <c r="C415" s="270">
        <f>_xlfn.XLOOKUP(Table2[[#This Row],[K&amp;N REF ]],CAT_Details[Tracking Number],CAT_Details[TO Ref],,0)</f>
        <v>20250220657958</v>
      </c>
      <c r="D415" s="270" t="str">
        <f>_xlfn.XLOOKUP(Table2[[#This Row],[K&amp;N REF ]],CAT_Details[Tracking Number],CAT_Details[Pickup Customer Name],,0)</f>
        <v>Sbe - V.Ar.Vit.Spa</v>
      </c>
      <c r="E415" s="271" t="str">
        <f>_xlfn.XLOOKUP(Table2[[#This Row],[K&amp;N REF ]],CAT_Details[Tracking Number],CAT_Details[Delivery Country Code],,0)</f>
        <v>GB</v>
      </c>
      <c r="F415" s="271" t="str">
        <f>_xlfn.XLOOKUP(Table2[[#This Row],[TO Ref]],CAT_Details[TO Ref],CAT_Details[Loc],,0)</f>
        <v>OYL1</v>
      </c>
      <c r="G415" s="257" t="s">
        <v>24</v>
      </c>
      <c r="H415" s="257" t="s">
        <v>35</v>
      </c>
      <c r="I415" s="280">
        <v>45719</v>
      </c>
      <c r="J415" s="257" t="s">
        <v>26</v>
      </c>
      <c r="K415" s="257" t="s">
        <v>32</v>
      </c>
      <c r="L415" s="280">
        <v>45719</v>
      </c>
      <c r="M415" s="257" t="str">
        <f>IF(Table2[[#This Row],[Resolve Date]]="","ONGOING","SOLVED")</f>
        <v>SOLVED</v>
      </c>
      <c r="N415" s="258" t="s">
        <v>30</v>
      </c>
      <c r="O415" s="257" t="str">
        <f>Table2[[#This Row],[K&amp;N REF ]]&amp;Table2[[#This Row],[Issue type ]]</f>
        <v>5015225727NO LABELS</v>
      </c>
      <c r="P415" s="257">
        <f>YEAR(Table2[[#This Row],[Date ]])</f>
        <v>2025</v>
      </c>
      <c r="Q415" s="257" t="str">
        <f>VLOOKUP(MONTH(Table2[[#This Row],[Date ]]),Months,2,0)</f>
        <v>March</v>
      </c>
      <c r="R415" s="257" t="b">
        <f>COUNTIFS(Table2[Unique],Table2[[#This Row],[Unique]])&gt;1</f>
        <v>0</v>
      </c>
      <c r="S415" s="257">
        <f>IF(Table2[[#This Row],[Status ]]="Solved",1,0)</f>
        <v>1</v>
      </c>
      <c r="T415" s="257">
        <f>IF(Table2[[#This Row],[Status ]]="ongoing",1,0)</f>
        <v>0</v>
      </c>
    </row>
    <row r="416" spans="1:20" x14ac:dyDescent="0.25">
      <c r="A416" s="262">
        <v>5015240781</v>
      </c>
      <c r="B416" s="269" t="str">
        <f>_xlfn.XLOOKUP(Table2[[#This Row],[K&amp;N REF ]],CAT_Details[Tracking Number],CAT_Details[S Ref],,0)</f>
        <v>20250224-S-70143</v>
      </c>
      <c r="C416" s="270">
        <f>_xlfn.XLOOKUP(Table2[[#This Row],[K&amp;N REF ]],CAT_Details[Tracking Number],CAT_Details[TO Ref],,0)</f>
        <v>20250224659455</v>
      </c>
      <c r="D416" s="270" t="str">
        <f>_xlfn.XLOOKUP(Table2[[#This Row],[K&amp;N REF ]],CAT_Details[Tracking Number],CAT_Details[Pickup Customer Name],,0)</f>
        <v>COBO SPA</v>
      </c>
      <c r="E416" s="271" t="str">
        <f>_xlfn.XLOOKUP(Table2[[#This Row],[K&amp;N REF ]],CAT_Details[Tracking Number],CAT_Details[Delivery Country Code],,0)</f>
        <v>GB</v>
      </c>
      <c r="F416" s="271">
        <f>_xlfn.XLOOKUP(Table2[[#This Row],[TO Ref]],CAT_Details[TO Ref],CAT_Details[Loc],,0)</f>
        <v>3402</v>
      </c>
      <c r="G416" s="257" t="s">
        <v>24</v>
      </c>
      <c r="H416" s="257" t="s">
        <v>40</v>
      </c>
      <c r="I416" s="280">
        <v>45719</v>
      </c>
      <c r="J416" s="257" t="s">
        <v>26</v>
      </c>
      <c r="K416" s="257" t="s">
        <v>32</v>
      </c>
      <c r="L416" s="280">
        <v>45719</v>
      </c>
      <c r="M416" s="257" t="str">
        <f>IF(Table2[[#This Row],[Resolve Date]]="","ONGOING","SOLVED")</f>
        <v>SOLVED</v>
      </c>
      <c r="N416" s="258" t="s">
        <v>58</v>
      </c>
      <c r="O416" s="257" t="str">
        <f>Table2[[#This Row],[K&amp;N REF ]]&amp;Table2[[#This Row],[Issue type ]]</f>
        <v xml:space="preserve">5015240781INCORRECT LABELS </v>
      </c>
      <c r="P416" s="257">
        <f>YEAR(Table2[[#This Row],[Date ]])</f>
        <v>2025</v>
      </c>
      <c r="Q416" s="257" t="str">
        <f>VLOOKUP(MONTH(Table2[[#This Row],[Date ]]),Months,2,0)</f>
        <v>March</v>
      </c>
      <c r="R416" s="257" t="b">
        <f>COUNTIFS(Table2[Unique],Table2[[#This Row],[Unique]])&gt;1</f>
        <v>0</v>
      </c>
      <c r="S416" s="257">
        <f>IF(Table2[[#This Row],[Status ]]="Solved",1,0)</f>
        <v>1</v>
      </c>
      <c r="T416" s="257">
        <f>IF(Table2[[#This Row],[Status ]]="ongoing",1,0)</f>
        <v>0</v>
      </c>
    </row>
    <row r="417" spans="1:20" x14ac:dyDescent="0.25">
      <c r="A417" s="262">
        <v>5015240990</v>
      </c>
      <c r="B417" s="269" t="str">
        <f>_xlfn.XLOOKUP(Table2[[#This Row],[K&amp;N REF ]],CAT_Details[Tracking Number],CAT_Details[S Ref],,0)</f>
        <v>20250224-S-70141</v>
      </c>
      <c r="C417" s="270">
        <f>_xlfn.XLOOKUP(Table2[[#This Row],[K&amp;N REF ]],CAT_Details[Tracking Number],CAT_Details[TO Ref],,0)</f>
        <v>20250224659721</v>
      </c>
      <c r="D417" s="270" t="str">
        <f>_xlfn.XLOOKUP(Table2[[#This Row],[K&amp;N REF ]],CAT_Details[Tracking Number],CAT_Details[Pickup Customer Name],,0)</f>
        <v>FONTANA LUIGI S.P.A.</v>
      </c>
      <c r="E417" s="271" t="str">
        <f>_xlfn.XLOOKUP(Table2[[#This Row],[K&amp;N REF ]],CAT_Details[Tracking Number],CAT_Details[Delivery Country Code],,0)</f>
        <v>GB</v>
      </c>
      <c r="F417" s="271" t="str">
        <f>_xlfn.XLOOKUP(Table2[[#This Row],[TO Ref]],CAT_Details[TO Ref],CAT_Details[Loc],,0)</f>
        <v>OYL1</v>
      </c>
      <c r="G417" s="257" t="s">
        <v>24</v>
      </c>
      <c r="H417" s="257" t="s">
        <v>31</v>
      </c>
      <c r="I417" s="280">
        <v>45719</v>
      </c>
      <c r="J417" s="257" t="s">
        <v>26</v>
      </c>
      <c r="K417" s="257" t="s">
        <v>27</v>
      </c>
      <c r="L417" s="280">
        <v>45719</v>
      </c>
      <c r="M417" s="257" t="str">
        <f>IF(Table2[[#This Row],[Resolve Date]]="","ONGOING","SOLVED")</f>
        <v>SOLVED</v>
      </c>
      <c r="N417" s="258" t="s">
        <v>30</v>
      </c>
      <c r="O417" s="257" t="str">
        <f>Table2[[#This Row],[K&amp;N REF ]]&amp;Table2[[#This Row],[Issue type ]]</f>
        <v>5015240990MISSING LABELS ON SOME UNITS</v>
      </c>
      <c r="P417" s="257">
        <f>YEAR(Table2[[#This Row],[Date ]])</f>
        <v>2025</v>
      </c>
      <c r="Q417" s="257" t="str">
        <f>VLOOKUP(MONTH(Table2[[#This Row],[Date ]]),Months,2,0)</f>
        <v>March</v>
      </c>
      <c r="R417" s="257" t="b">
        <f>COUNTIFS(Table2[Unique],Table2[[#This Row],[Unique]])&gt;1</f>
        <v>0</v>
      </c>
      <c r="S417" s="257">
        <f>IF(Table2[[#This Row],[Status ]]="Solved",1,0)</f>
        <v>1</v>
      </c>
      <c r="T417" s="257">
        <f>IF(Table2[[#This Row],[Status ]]="ongoing",1,0)</f>
        <v>0</v>
      </c>
    </row>
    <row r="418" spans="1:20" x14ac:dyDescent="0.25">
      <c r="A418" s="262">
        <v>5015240990</v>
      </c>
      <c r="B418" s="269" t="str">
        <f>_xlfn.XLOOKUP(Table2[[#This Row],[K&amp;N REF ]],CAT_Details[Tracking Number],CAT_Details[S Ref],,0)</f>
        <v>20250224-S-70141</v>
      </c>
      <c r="C418" s="270">
        <f>_xlfn.XLOOKUP(Table2[[#This Row],[K&amp;N REF ]],CAT_Details[Tracking Number],CAT_Details[TO Ref],,0)</f>
        <v>20250224659721</v>
      </c>
      <c r="D418" s="270" t="str">
        <f>_xlfn.XLOOKUP(Table2[[#This Row],[K&amp;N REF ]],CAT_Details[Tracking Number],CAT_Details[Pickup Customer Name],,0)</f>
        <v>FONTANA LUIGI S.P.A.</v>
      </c>
      <c r="E418" s="271" t="str">
        <f>_xlfn.XLOOKUP(Table2[[#This Row],[K&amp;N REF ]],CAT_Details[Tracking Number],CAT_Details[Delivery Country Code],,0)</f>
        <v>GB</v>
      </c>
      <c r="F418" s="271" t="str">
        <f>_xlfn.XLOOKUP(Table2[[#This Row],[TO Ref]],CAT_Details[TO Ref],CAT_Details[Loc],,0)</f>
        <v>OYL1</v>
      </c>
      <c r="G418" s="257" t="s">
        <v>24</v>
      </c>
      <c r="H418" s="257" t="s">
        <v>25</v>
      </c>
      <c r="I418" s="280">
        <v>45719</v>
      </c>
      <c r="J418" s="257" t="s">
        <v>26</v>
      </c>
      <c r="K418" s="257" t="s">
        <v>27</v>
      </c>
      <c r="L418" s="280">
        <v>45719</v>
      </c>
      <c r="M418" s="257" t="str">
        <f>IF(Table2[[#This Row],[Resolve Date]]="","ONGOING","SOLVED")</f>
        <v>SOLVED</v>
      </c>
      <c r="N418" s="258" t="s">
        <v>30</v>
      </c>
      <c r="O418" s="257" t="str">
        <f>Table2[[#This Row],[K&amp;N REF ]]&amp;Table2[[#This Row],[Issue type ]]</f>
        <v xml:space="preserve">5015240990DAMAGE </v>
      </c>
      <c r="P418" s="257">
        <f>YEAR(Table2[[#This Row],[Date ]])</f>
        <v>2025</v>
      </c>
      <c r="Q418" s="257" t="str">
        <f>VLOOKUP(MONTH(Table2[[#This Row],[Date ]]),Months,2,0)</f>
        <v>March</v>
      </c>
      <c r="R418" s="257" t="b">
        <f>COUNTIFS(Table2[Unique],Table2[[#This Row],[Unique]])&gt;1</f>
        <v>0</v>
      </c>
      <c r="S418" s="257">
        <f>IF(Table2[[#This Row],[Status ]]="Solved",1,0)</f>
        <v>1</v>
      </c>
      <c r="T418" s="257">
        <f>IF(Table2[[#This Row],[Status ]]="ongoing",1,0)</f>
        <v>0</v>
      </c>
    </row>
    <row r="419" spans="1:20" x14ac:dyDescent="0.25">
      <c r="A419" s="262">
        <v>5015240782</v>
      </c>
      <c r="B419" s="269" t="str">
        <f>_xlfn.XLOOKUP(Table2[[#This Row],[K&amp;N REF ]],CAT_Details[Tracking Number],CAT_Details[S Ref],,0)</f>
        <v>20250224-S-70143</v>
      </c>
      <c r="C419" s="270">
        <f>_xlfn.XLOOKUP(Table2[[#This Row],[K&amp;N REF ]],CAT_Details[Tracking Number],CAT_Details[TO Ref],,0)</f>
        <v>20250224659831</v>
      </c>
      <c r="D419" s="270" t="str">
        <f>_xlfn.XLOOKUP(Table2[[#This Row],[K&amp;N REF ]],CAT_Details[Tracking Number],CAT_Details[Pickup Customer Name],,0)</f>
        <v>COBO SPA</v>
      </c>
      <c r="E419" s="271" t="str">
        <f>_xlfn.XLOOKUP(Table2[[#This Row],[K&amp;N REF ]],CAT_Details[Tracking Number],CAT_Details[Delivery Country Code],,0)</f>
        <v>GB</v>
      </c>
      <c r="F419" s="271" t="str">
        <f>_xlfn.XLOOKUP(Table2[[#This Row],[TO Ref]],CAT_Details[TO Ref],CAT_Details[Loc],,0)</f>
        <v>OYL1</v>
      </c>
      <c r="G419" s="257" t="s">
        <v>24</v>
      </c>
      <c r="H419" s="257" t="s">
        <v>40</v>
      </c>
      <c r="I419" s="280">
        <v>45719</v>
      </c>
      <c r="J419" s="257" t="s">
        <v>26</v>
      </c>
      <c r="K419" s="257" t="s">
        <v>32</v>
      </c>
      <c r="L419" s="280">
        <v>45719</v>
      </c>
      <c r="M419" s="257" t="str">
        <f>IF(Table2[[#This Row],[Resolve Date]]="","ONGOING","SOLVED")</f>
        <v>SOLVED</v>
      </c>
      <c r="N419" s="258" t="s">
        <v>58</v>
      </c>
      <c r="O419" s="257" t="str">
        <f>Table2[[#This Row],[K&amp;N REF ]]&amp;Table2[[#This Row],[Issue type ]]</f>
        <v xml:space="preserve">5015240782INCORRECT LABELS </v>
      </c>
      <c r="P419" s="257">
        <f>YEAR(Table2[[#This Row],[Date ]])</f>
        <v>2025</v>
      </c>
      <c r="Q419" s="257" t="str">
        <f>VLOOKUP(MONTH(Table2[[#This Row],[Date ]]),Months,2,0)</f>
        <v>March</v>
      </c>
      <c r="R419" s="257" t="b">
        <f>COUNTIFS(Table2[Unique],Table2[[#This Row],[Unique]])&gt;1</f>
        <v>0</v>
      </c>
      <c r="S419" s="257">
        <f>IF(Table2[[#This Row],[Status ]]="Solved",1,0)</f>
        <v>1</v>
      </c>
      <c r="T419" s="257">
        <f>IF(Table2[[#This Row],[Status ]]="ongoing",1,0)</f>
        <v>0</v>
      </c>
    </row>
    <row r="420" spans="1:20" x14ac:dyDescent="0.25">
      <c r="A420" s="262">
        <v>5015255642</v>
      </c>
      <c r="B420" s="269" t="str">
        <f>_xlfn.XLOOKUP(Table2[[#This Row],[K&amp;N REF ]],CAT_Details[Tracking Number],CAT_Details[S Ref],,0)</f>
        <v>20250225-S-70157</v>
      </c>
      <c r="C420" s="270">
        <f>_xlfn.XLOOKUP(Table2[[#This Row],[K&amp;N REF ]],CAT_Details[Tracking Number],CAT_Details[TO Ref],,0)</f>
        <v>20250225660656</v>
      </c>
      <c r="D420" s="270" t="str">
        <f>_xlfn.XLOOKUP(Table2[[#This Row],[K&amp;N REF ]],CAT_Details[Tracking Number],CAT_Details[Pickup Customer Name],,0)</f>
        <v>FONTANA LUIGI S.P.A.</v>
      </c>
      <c r="E420" s="271" t="str">
        <f>_xlfn.XLOOKUP(Table2[[#This Row],[K&amp;N REF ]],CAT_Details[Tracking Number],CAT_Details[Delivery Country Code],,0)</f>
        <v>GB</v>
      </c>
      <c r="F420" s="271" t="str">
        <f>_xlfn.XLOOKUP(Table2[[#This Row],[TO Ref]],CAT_Details[TO Ref],CAT_Details[Loc],,0)</f>
        <v>OYL1</v>
      </c>
      <c r="G420" s="257" t="s">
        <v>24</v>
      </c>
      <c r="H420" s="257" t="s">
        <v>42</v>
      </c>
      <c r="I420" s="280">
        <v>45719</v>
      </c>
      <c r="J420" s="257" t="s">
        <v>26</v>
      </c>
      <c r="K420" s="257" t="s">
        <v>32</v>
      </c>
      <c r="L420" s="280">
        <v>45723</v>
      </c>
      <c r="M420" s="257" t="str">
        <f>IF(Table2[[#This Row],[Resolve Date]]="","ONGOING","SOLVED")</f>
        <v>SOLVED</v>
      </c>
      <c r="N420" s="258" t="s">
        <v>107</v>
      </c>
      <c r="O420" s="257" t="str">
        <f>Table2[[#This Row],[K&amp;N REF ]]&amp;Table2[[#This Row],[Issue type ]]</f>
        <v>5015255642AMOUNT</v>
      </c>
      <c r="P420" s="257">
        <f>YEAR(Table2[[#This Row],[Date ]])</f>
        <v>2025</v>
      </c>
      <c r="Q420" s="257" t="str">
        <f>VLOOKUP(MONTH(Table2[[#This Row],[Date ]]),Months,2,0)</f>
        <v>March</v>
      </c>
      <c r="R420" s="257" t="b">
        <f>COUNTIFS(Table2[Unique],Table2[[#This Row],[Unique]])&gt;1</f>
        <v>0</v>
      </c>
      <c r="S420" s="257">
        <f>IF(Table2[[#This Row],[Status ]]="Solved",1,0)</f>
        <v>1</v>
      </c>
      <c r="T420" s="257">
        <f>IF(Table2[[#This Row],[Status ]]="ongoing",1,0)</f>
        <v>0</v>
      </c>
    </row>
    <row r="421" spans="1:20" ht="30" x14ac:dyDescent="0.25">
      <c r="A421" s="262">
        <v>5014817807</v>
      </c>
      <c r="B421" s="269" t="str">
        <f>_xlfn.XLOOKUP(Table2[[#This Row],[K&amp;N REF ]],CAT_Details[Tracking Number],CAT_Details[S Ref],,0)</f>
        <v>20250110-S-70376</v>
      </c>
      <c r="C421" s="270">
        <f>_xlfn.XLOOKUP(Table2[[#This Row],[K&amp;N REF ]],CAT_Details[Tracking Number],CAT_Details[TO Ref],,0)</f>
        <v>20250110627869</v>
      </c>
      <c r="D421" s="270" t="str">
        <f>_xlfn.XLOOKUP(Table2[[#This Row],[K&amp;N REF ]],CAT_Details[Tracking Number],CAT_Details[Pickup Customer Name],,0)</f>
        <v>SAG TUBI S.P.A</v>
      </c>
      <c r="E421" s="271" t="str">
        <f>_xlfn.XLOOKUP(Table2[[#This Row],[K&amp;N REF ]],CAT_Details[Tracking Number],CAT_Details[Delivery Country Code],,0)</f>
        <v>GB</v>
      </c>
      <c r="F421" s="271">
        <f>_xlfn.XLOOKUP(Table2[[#This Row],[TO Ref]],CAT_Details[TO Ref],CAT_Details[Loc],,0)</f>
        <v>3402</v>
      </c>
      <c r="G421" s="257" t="s">
        <v>24</v>
      </c>
      <c r="H421" s="257" t="s">
        <v>42</v>
      </c>
      <c r="I421" s="280">
        <v>45719</v>
      </c>
      <c r="J421" s="257" t="s">
        <v>26</v>
      </c>
      <c r="K421" s="257" t="s">
        <v>32</v>
      </c>
      <c r="L421" s="280">
        <v>45720</v>
      </c>
      <c r="M421" s="257" t="str">
        <f>IF(Table2[[#This Row],[Resolve Date]]="","ONGOING","SOLVED")</f>
        <v>SOLVED</v>
      </c>
      <c r="N421" s="258" t="s">
        <v>108</v>
      </c>
      <c r="O421" s="257" t="str">
        <f>Table2[[#This Row],[K&amp;N REF ]]&amp;Table2[[#This Row],[Issue type ]]</f>
        <v>5014817807AMOUNT</v>
      </c>
      <c r="P421" s="257">
        <f>YEAR(Table2[[#This Row],[Date ]])</f>
        <v>2025</v>
      </c>
      <c r="Q421" s="257" t="str">
        <f>VLOOKUP(MONTH(Table2[[#This Row],[Date ]]),Months,2,0)</f>
        <v>March</v>
      </c>
      <c r="R421" s="257" t="b">
        <f>COUNTIFS(Table2[Unique],Table2[[#This Row],[Unique]])&gt;1</f>
        <v>0</v>
      </c>
      <c r="S421" s="257">
        <f>IF(Table2[[#This Row],[Status ]]="Solved",1,0)</f>
        <v>1</v>
      </c>
      <c r="T421" s="257">
        <f>IF(Table2[[#This Row],[Status ]]="ongoing",1,0)</f>
        <v>0</v>
      </c>
    </row>
    <row r="422" spans="1:20" x14ac:dyDescent="0.25">
      <c r="A422" s="262">
        <v>5015240829</v>
      </c>
      <c r="B422" s="269" t="str">
        <f>_xlfn.XLOOKUP(Table2[[#This Row],[K&amp;N REF ]],CAT_Details[Tracking Number],CAT_Details[S Ref],,0)</f>
        <v>20250224-S-70235</v>
      </c>
      <c r="C422" s="270">
        <f>_xlfn.XLOOKUP(Table2[[#This Row],[K&amp;N REF ]],CAT_Details[Tracking Number],CAT_Details[TO Ref],,0)</f>
        <v>20250220657377</v>
      </c>
      <c r="D422" s="270" t="str">
        <f>_xlfn.XLOOKUP(Table2[[#This Row],[K&amp;N REF ]],CAT_Details[Tracking Number],CAT_Details[Pickup Customer Name],,0)</f>
        <v>KONGSBERG AUTOMOTIVE ASA</v>
      </c>
      <c r="E422" s="271" t="str">
        <f>_xlfn.XLOOKUP(Table2[[#This Row],[K&amp;N REF ]],CAT_Details[Tracking Number],CAT_Details[Delivery Country Code],,0)</f>
        <v>GB</v>
      </c>
      <c r="F422" s="271">
        <f>_xlfn.XLOOKUP(Table2[[#This Row],[TO Ref]],CAT_Details[TO Ref],CAT_Details[Loc],,0)</f>
        <v>3402</v>
      </c>
      <c r="G422" s="257" t="s">
        <v>44</v>
      </c>
      <c r="H422" s="257" t="s">
        <v>35</v>
      </c>
      <c r="I422" s="280">
        <v>45719</v>
      </c>
      <c r="J422" s="257" t="s">
        <v>26</v>
      </c>
      <c r="K422" s="257" t="s">
        <v>32</v>
      </c>
      <c r="L422" s="280">
        <v>45719</v>
      </c>
      <c r="M422" s="257" t="str">
        <f>IF(Table2[[#This Row],[Resolve Date]]="","ONGOING","SOLVED")</f>
        <v>SOLVED</v>
      </c>
      <c r="N422" s="258" t="s">
        <v>30</v>
      </c>
      <c r="O422" s="257" t="str">
        <f>Table2[[#This Row],[K&amp;N REF ]]&amp;Table2[[#This Row],[Issue type ]]</f>
        <v>5015240829NO LABELS</v>
      </c>
      <c r="P422" s="257">
        <f>YEAR(Table2[[#This Row],[Date ]])</f>
        <v>2025</v>
      </c>
      <c r="Q422" s="257" t="str">
        <f>VLOOKUP(MONTH(Table2[[#This Row],[Date ]]),Months,2,0)</f>
        <v>March</v>
      </c>
      <c r="R422" s="257" t="b">
        <f>COUNTIFS(Table2[Unique],Table2[[#This Row],[Unique]])&gt;1</f>
        <v>0</v>
      </c>
      <c r="S422" s="257">
        <f>IF(Table2[[#This Row],[Status ]]="Solved",1,0)</f>
        <v>1</v>
      </c>
      <c r="T422" s="257">
        <f>IF(Table2[[#This Row],[Status ]]="ongoing",1,0)</f>
        <v>0</v>
      </c>
    </row>
    <row r="423" spans="1:20" x14ac:dyDescent="0.25">
      <c r="A423" s="262">
        <v>5015255901</v>
      </c>
      <c r="B423" s="269" t="str">
        <f>_xlfn.XLOOKUP(Table2[[#This Row],[K&amp;N REF ]],CAT_Details[Tracking Number],CAT_Details[S Ref],,0)</f>
        <v>20250225-S-70186</v>
      </c>
      <c r="C423" s="270">
        <f>_xlfn.XLOOKUP(Table2[[#This Row],[K&amp;N REF ]],CAT_Details[Tracking Number],CAT_Details[TO Ref],,0)</f>
        <v>20250224659616</v>
      </c>
      <c r="D423" s="270" t="str">
        <f>_xlfn.XLOOKUP(Table2[[#This Row],[K&amp;N REF ]],CAT_Details[Tracking Number],CAT_Details[Pickup Customer Name],,0)</f>
        <v>Heinzmann Gmbh &amp; Co. Kg</v>
      </c>
      <c r="E423" s="271" t="str">
        <f>_xlfn.XLOOKUP(Table2[[#This Row],[K&amp;N REF ]],CAT_Details[Tracking Number],CAT_Details[Delivery Country Code],,0)</f>
        <v>GB</v>
      </c>
      <c r="F423" s="271" t="str">
        <f>_xlfn.XLOOKUP(Table2[[#This Row],[TO Ref]],CAT_Details[TO Ref],CAT_Details[Loc],,0)</f>
        <v>MY02</v>
      </c>
      <c r="G423" s="257" t="s">
        <v>34</v>
      </c>
      <c r="H423" s="257" t="s">
        <v>40</v>
      </c>
      <c r="I423" s="280">
        <v>45719</v>
      </c>
      <c r="J423" s="257" t="s">
        <v>26</v>
      </c>
      <c r="K423" s="257" t="s">
        <v>32</v>
      </c>
      <c r="L423" s="280">
        <v>45722</v>
      </c>
      <c r="M423" s="257" t="str">
        <f>IF(Table2[[#This Row],[Resolve Date]]="","ONGOING","SOLVED")</f>
        <v>SOLVED</v>
      </c>
      <c r="N423" s="258" t="s">
        <v>58</v>
      </c>
      <c r="O423" s="257" t="str">
        <f>Table2[[#This Row],[K&amp;N REF ]]&amp;Table2[[#This Row],[Issue type ]]</f>
        <v xml:space="preserve">5015255901INCORRECT LABELS </v>
      </c>
      <c r="P423" s="257">
        <f>YEAR(Table2[[#This Row],[Date ]])</f>
        <v>2025</v>
      </c>
      <c r="Q423" s="257" t="str">
        <f>VLOOKUP(MONTH(Table2[[#This Row],[Date ]]),Months,2,0)</f>
        <v>March</v>
      </c>
      <c r="R423" s="257" t="b">
        <f>COUNTIFS(Table2[Unique],Table2[[#This Row],[Unique]])&gt;1</f>
        <v>0</v>
      </c>
      <c r="S423" s="257">
        <f>IF(Table2[[#This Row],[Status ]]="Solved",1,0)</f>
        <v>1</v>
      </c>
      <c r="T423" s="257">
        <f>IF(Table2[[#This Row],[Status ]]="ongoing",1,0)</f>
        <v>0</v>
      </c>
    </row>
    <row r="424" spans="1:20" ht="30" x14ac:dyDescent="0.25">
      <c r="A424" s="262">
        <v>5015255433</v>
      </c>
      <c r="B424" s="269" t="str">
        <f>_xlfn.XLOOKUP(Table2[[#This Row],[K&amp;N REF ]],CAT_Details[Tracking Number],CAT_Details[S Ref],,0)</f>
        <v>20250225-S-70163</v>
      </c>
      <c r="C424" s="270">
        <f>_xlfn.XLOOKUP(Table2[[#This Row],[K&amp;N REF ]],CAT_Details[Tracking Number],CAT_Details[TO Ref],,0)</f>
        <v>20250224659872</v>
      </c>
      <c r="D424" s="270" t="str">
        <f>_xlfn.XLOOKUP(Table2[[#This Row],[K&amp;N REF ]],CAT_Details[Tracking Number],CAT_Details[Pickup Customer Name],,0)</f>
        <v>Contitech Mgw</v>
      </c>
      <c r="E424" s="271" t="str">
        <f>_xlfn.XLOOKUP(Table2[[#This Row],[K&amp;N REF ]],CAT_Details[Tracking Number],CAT_Details[Delivery Country Code],,0)</f>
        <v>GB</v>
      </c>
      <c r="F424" s="271" t="str">
        <f>_xlfn.XLOOKUP(Table2[[#This Row],[TO Ref]],CAT_Details[TO Ref],CAT_Details[Loc],,0)</f>
        <v>MY02</v>
      </c>
      <c r="G424" s="257" t="s">
        <v>34</v>
      </c>
      <c r="H424" s="257" t="s">
        <v>42</v>
      </c>
      <c r="I424" s="280">
        <v>45719</v>
      </c>
      <c r="J424" s="257" t="s">
        <v>26</v>
      </c>
      <c r="K424" s="257" t="s">
        <v>50</v>
      </c>
      <c r="L424" s="280">
        <v>45719</v>
      </c>
      <c r="M424" s="257" t="str">
        <f>IF(Table2[[#This Row],[Resolve Date]]="","ONGOING","SOLVED")</f>
        <v>SOLVED</v>
      </c>
      <c r="N424" s="258" t="s">
        <v>109</v>
      </c>
      <c r="O424" s="257" t="str">
        <f>Table2[[#This Row],[K&amp;N REF ]]&amp;Table2[[#This Row],[Issue type ]]</f>
        <v>5015255433AMOUNT</v>
      </c>
      <c r="P424" s="257">
        <f>YEAR(Table2[[#This Row],[Date ]])</f>
        <v>2025</v>
      </c>
      <c r="Q424" s="257" t="str">
        <f>VLOOKUP(MONTH(Table2[[#This Row],[Date ]]),Months,2,0)</f>
        <v>March</v>
      </c>
      <c r="R424" s="257" t="b">
        <f>COUNTIFS(Table2[Unique],Table2[[#This Row],[Unique]])&gt;1</f>
        <v>0</v>
      </c>
      <c r="S424" s="257">
        <f>IF(Table2[[#This Row],[Status ]]="Solved",1,0)</f>
        <v>1</v>
      </c>
      <c r="T424" s="257">
        <f>IF(Table2[[#This Row],[Status ]]="ongoing",1,0)</f>
        <v>0</v>
      </c>
    </row>
    <row r="425" spans="1:20" x14ac:dyDescent="0.25">
      <c r="A425" s="262">
        <v>5015255904</v>
      </c>
      <c r="B425" s="269" t="str">
        <f>_xlfn.XLOOKUP(Table2[[#This Row],[K&amp;N REF ]],CAT_Details[Tracking Number],CAT_Details[S Ref],,0)</f>
        <v>20250226-S-70037</v>
      </c>
      <c r="C425" s="270">
        <f>_xlfn.XLOOKUP(Table2[[#This Row],[K&amp;N REF ]],CAT_Details[Tracking Number],CAT_Details[TO Ref],,0)</f>
        <v>20250226661586</v>
      </c>
      <c r="D425" s="270" t="str">
        <f>_xlfn.XLOOKUP(Table2[[#This Row],[K&amp;N REF ]],CAT_Details[Tracking Number],CAT_Details[Pickup Customer Name],,0)</f>
        <v>FEDERAL-MOGUL NURNBERG GMBH, (AT GB</v>
      </c>
      <c r="E425" s="271" t="str">
        <f>_xlfn.XLOOKUP(Table2[[#This Row],[K&amp;N REF ]],CAT_Details[Tracking Number],CAT_Details[Delivery Country Code],,0)</f>
        <v>GB</v>
      </c>
      <c r="F425" s="271" t="str">
        <f>_xlfn.XLOOKUP(Table2[[#This Row],[TO Ref]],CAT_Details[TO Ref],CAT_Details[Loc],,0)</f>
        <v>No Loc</v>
      </c>
      <c r="G425" s="257" t="s">
        <v>34</v>
      </c>
      <c r="H425" s="257" t="s">
        <v>35</v>
      </c>
      <c r="I425" s="280">
        <v>45719</v>
      </c>
      <c r="J425" s="257" t="s">
        <v>26</v>
      </c>
      <c r="K425" s="257" t="s">
        <v>32</v>
      </c>
      <c r="L425" s="280">
        <v>45719</v>
      </c>
      <c r="M425" s="257" t="str">
        <f>IF(Table2[[#This Row],[Resolve Date]]="","ONGOING","SOLVED")</f>
        <v>SOLVED</v>
      </c>
      <c r="N425" s="258" t="s">
        <v>30</v>
      </c>
      <c r="O425" s="257" t="str">
        <f>Table2[[#This Row],[K&amp;N REF ]]&amp;Table2[[#This Row],[Issue type ]]</f>
        <v>5015255904NO LABELS</v>
      </c>
      <c r="P425" s="257">
        <f>YEAR(Table2[[#This Row],[Date ]])</f>
        <v>2025</v>
      </c>
      <c r="Q425" s="257" t="str">
        <f>VLOOKUP(MONTH(Table2[[#This Row],[Date ]]),Months,2,0)</f>
        <v>March</v>
      </c>
      <c r="R425" s="257" t="b">
        <f>COUNTIFS(Table2[Unique],Table2[[#This Row],[Unique]])&gt;1</f>
        <v>0</v>
      </c>
      <c r="S425" s="257">
        <f>IF(Table2[[#This Row],[Status ]]="Solved",1,0)</f>
        <v>1</v>
      </c>
      <c r="T425" s="257">
        <f>IF(Table2[[#This Row],[Status ]]="ongoing",1,0)</f>
        <v>0</v>
      </c>
    </row>
    <row r="426" spans="1:20" x14ac:dyDescent="0.25">
      <c r="A426" s="262">
        <v>5015241145</v>
      </c>
      <c r="B426" s="269" t="str">
        <f>_xlfn.XLOOKUP(Table2[[#This Row],[K&amp;N REF ]],CAT_Details[Tracking Number],CAT_Details[S Ref],,0)</f>
        <v>20250224-S-70156</v>
      </c>
      <c r="C426" s="270">
        <f>_xlfn.XLOOKUP(Table2[[#This Row],[K&amp;N REF ]],CAT_Details[Tracking Number],CAT_Details[TO Ref],,0)</f>
        <v>20250221658502</v>
      </c>
      <c r="D426" s="270" t="str">
        <f>_xlfn.XLOOKUP(Table2[[#This Row],[K&amp;N REF ]],CAT_Details[Tracking Number],CAT_Details[Pickup Customer Name],,0)</f>
        <v>Dichtungstechnik G. Bruss GmbH &amp; Co. KG</v>
      </c>
      <c r="E426" s="271" t="str">
        <f>_xlfn.XLOOKUP(Table2[[#This Row],[K&amp;N REF ]],CAT_Details[Tracking Number],CAT_Details[Delivery Country Code],,0)</f>
        <v>GB</v>
      </c>
      <c r="F426" s="271" t="str">
        <f>_xlfn.XLOOKUP(Table2[[#This Row],[TO Ref]],CAT_Details[TO Ref],CAT_Details[Loc],,0)</f>
        <v>No Loc</v>
      </c>
      <c r="G426" s="257" t="s">
        <v>36</v>
      </c>
      <c r="H426" s="257" t="s">
        <v>35</v>
      </c>
      <c r="I426" s="280">
        <v>45719</v>
      </c>
      <c r="J426" s="257" t="s">
        <v>26</v>
      </c>
      <c r="K426" s="257" t="s">
        <v>32</v>
      </c>
      <c r="L426" s="280">
        <v>45719</v>
      </c>
      <c r="M426" s="257" t="str">
        <f>IF(Table2[[#This Row],[Resolve Date]]="","ONGOING","SOLVED")</f>
        <v>SOLVED</v>
      </c>
      <c r="N426" s="258" t="s">
        <v>30</v>
      </c>
      <c r="O426" s="257" t="str">
        <f>Table2[[#This Row],[K&amp;N REF ]]&amp;Table2[[#This Row],[Issue type ]]</f>
        <v>5015241145NO LABELS</v>
      </c>
      <c r="P426" s="257">
        <f>YEAR(Table2[[#This Row],[Date ]])</f>
        <v>2025</v>
      </c>
      <c r="Q426" s="257" t="str">
        <f>VLOOKUP(MONTH(Table2[[#This Row],[Date ]]),Months,2,0)</f>
        <v>March</v>
      </c>
      <c r="R426" s="257" t="b">
        <f>COUNTIFS(Table2[Unique],Table2[[#This Row],[Unique]])&gt;1</f>
        <v>0</v>
      </c>
      <c r="S426" s="257">
        <f>IF(Table2[[#This Row],[Status ]]="Solved",1,0)</f>
        <v>1</v>
      </c>
      <c r="T426" s="257">
        <f>IF(Table2[[#This Row],[Status ]]="ongoing",1,0)</f>
        <v>0</v>
      </c>
    </row>
    <row r="427" spans="1:20" x14ac:dyDescent="0.25">
      <c r="A427" s="262">
        <v>5015255826</v>
      </c>
      <c r="B427" s="269" t="str">
        <f>_xlfn.XLOOKUP(Table2[[#This Row],[K&amp;N REF ]],CAT_Details[Tracking Number],CAT_Details[S Ref],,0)</f>
        <v>20250225-S-70182</v>
      </c>
      <c r="C427" s="270">
        <f>_xlfn.XLOOKUP(Table2[[#This Row],[K&amp;N REF ]],CAT_Details[Tracking Number],CAT_Details[TO Ref],,0)</f>
        <v>20250224659857</v>
      </c>
      <c r="D427" s="270" t="str">
        <f>_xlfn.XLOOKUP(Table2[[#This Row],[K&amp;N REF ]],CAT_Details[Tracking Number],CAT_Details[Pickup Customer Name],,0)</f>
        <v>SOGEFI FILTRATION FRANCE</v>
      </c>
      <c r="E427" s="271" t="str">
        <f>_xlfn.XLOOKUP(Table2[[#This Row],[K&amp;N REF ]],CAT_Details[Tracking Number],CAT_Details[Delivery Country Code],,0)</f>
        <v>GB</v>
      </c>
      <c r="F427" s="271" t="str">
        <f>_xlfn.XLOOKUP(Table2[[#This Row],[TO Ref]],CAT_Details[TO Ref],CAT_Details[Loc],,0)</f>
        <v>DX01-L5</v>
      </c>
      <c r="G427" s="257" t="s">
        <v>36</v>
      </c>
      <c r="H427" s="257" t="s">
        <v>35</v>
      </c>
      <c r="I427" s="280">
        <v>45719</v>
      </c>
      <c r="J427" s="257" t="s">
        <v>41</v>
      </c>
      <c r="K427" s="257" t="s">
        <v>32</v>
      </c>
      <c r="L427" s="280">
        <v>45719</v>
      </c>
      <c r="M427" s="257" t="str">
        <f>IF(Table2[[#This Row],[Resolve Date]]="","ONGOING","SOLVED")</f>
        <v>SOLVED</v>
      </c>
      <c r="N427" s="258" t="s">
        <v>30</v>
      </c>
      <c r="O427" s="257" t="str">
        <f>Table2[[#This Row],[K&amp;N REF ]]&amp;Table2[[#This Row],[Issue type ]]</f>
        <v>5015255826NO LABELS</v>
      </c>
      <c r="P427" s="257">
        <f>YEAR(Table2[[#This Row],[Date ]])</f>
        <v>2025</v>
      </c>
      <c r="Q427" s="257" t="str">
        <f>VLOOKUP(MONTH(Table2[[#This Row],[Date ]]),Months,2,0)</f>
        <v>March</v>
      </c>
      <c r="R427" s="257" t="b">
        <f>COUNTIFS(Table2[Unique],Table2[[#This Row],[Unique]])&gt;1</f>
        <v>0</v>
      </c>
      <c r="S427" s="257">
        <f>IF(Table2[[#This Row],[Status ]]="Solved",1,0)</f>
        <v>1</v>
      </c>
      <c r="T427" s="257">
        <f>IF(Table2[[#This Row],[Status ]]="ongoing",1,0)</f>
        <v>0</v>
      </c>
    </row>
    <row r="428" spans="1:20" x14ac:dyDescent="0.25">
      <c r="A428" s="262">
        <v>5015255814</v>
      </c>
      <c r="B428" s="269" t="str">
        <f>_xlfn.XLOOKUP(Table2[[#This Row],[K&amp;N REF ]],CAT_Details[Tracking Number],CAT_Details[S Ref],,0)</f>
        <v>20250225-S-70184</v>
      </c>
      <c r="C428" s="270">
        <f>_xlfn.XLOOKUP(Table2[[#This Row],[K&amp;N REF ]],CAT_Details[Tracking Number],CAT_Details[TO Ref],,0)</f>
        <v>20250224660066</v>
      </c>
      <c r="D428" s="270" t="str">
        <f>_xlfn.XLOOKUP(Table2[[#This Row],[K&amp;N REF ]],CAT_Details[Tracking Number],CAT_Details[Pickup Customer Name],,0)</f>
        <v>SENSATA TECHNOLOGIES GERMANY GMBH</v>
      </c>
      <c r="E428" s="271" t="str">
        <f>_xlfn.XLOOKUP(Table2[[#This Row],[K&amp;N REF ]],CAT_Details[Tracking Number],CAT_Details[Delivery Country Code],,0)</f>
        <v>GB</v>
      </c>
      <c r="F428" s="271" t="str">
        <f>_xlfn.XLOOKUP(Table2[[#This Row],[TO Ref]],CAT_Details[TO Ref],CAT_Details[Loc],,0)</f>
        <v>DX01-L5</v>
      </c>
      <c r="G428" s="257" t="s">
        <v>36</v>
      </c>
      <c r="H428" s="257" t="s">
        <v>31</v>
      </c>
      <c r="I428" s="280">
        <v>45719</v>
      </c>
      <c r="J428" s="257" t="s">
        <v>26</v>
      </c>
      <c r="K428" s="257" t="s">
        <v>32</v>
      </c>
      <c r="L428" s="280">
        <v>45719</v>
      </c>
      <c r="M428" s="257" t="str">
        <f>IF(Table2[[#This Row],[Resolve Date]]="","ONGOING","SOLVED")</f>
        <v>SOLVED</v>
      </c>
      <c r="N428" s="258" t="s">
        <v>30</v>
      </c>
      <c r="O428" s="257" t="str">
        <f>Table2[[#This Row],[K&amp;N REF ]]&amp;Table2[[#This Row],[Issue type ]]</f>
        <v>5015255814MISSING LABELS ON SOME UNITS</v>
      </c>
      <c r="P428" s="257">
        <f>YEAR(Table2[[#This Row],[Date ]])</f>
        <v>2025</v>
      </c>
      <c r="Q428" s="257" t="str">
        <f>VLOOKUP(MONTH(Table2[[#This Row],[Date ]]),Months,2,0)</f>
        <v>March</v>
      </c>
      <c r="R428" s="257" t="b">
        <f>COUNTIFS(Table2[Unique],Table2[[#This Row],[Unique]])&gt;1</f>
        <v>0</v>
      </c>
      <c r="S428" s="257">
        <f>IF(Table2[[#This Row],[Status ]]="Solved",1,0)</f>
        <v>1</v>
      </c>
      <c r="T428" s="257">
        <f>IF(Table2[[#This Row],[Status ]]="ongoing",1,0)</f>
        <v>0</v>
      </c>
    </row>
    <row r="429" spans="1:20" x14ac:dyDescent="0.25">
      <c r="A429" s="262">
        <v>5015255873</v>
      </c>
      <c r="B429" s="269" t="str">
        <f>_xlfn.XLOOKUP(Table2[[#This Row],[K&amp;N REF ]],CAT_Details[Tracking Number],CAT_Details[S Ref],,0)</f>
        <v>20250225-S-70187</v>
      </c>
      <c r="C429" s="270">
        <f>_xlfn.XLOOKUP(Table2[[#This Row],[K&amp;N REF ]],CAT_Details[Tracking Number],CAT_Details[TO Ref],,0)</f>
        <v>20250224660214</v>
      </c>
      <c r="D429" s="270" t="str">
        <f>_xlfn.XLOOKUP(Table2[[#This Row],[K&amp;N REF ]],CAT_Details[Tracking Number],CAT_Details[Pickup Customer Name],,0)</f>
        <v>GRIMONPREZ PRODUCTION GEARS</v>
      </c>
      <c r="E429" s="271" t="str">
        <f>_xlfn.XLOOKUP(Table2[[#This Row],[K&amp;N REF ]],CAT_Details[Tracking Number],CAT_Details[Delivery Country Code],,0)</f>
        <v>GB</v>
      </c>
      <c r="F429" s="271" t="str">
        <f>_xlfn.XLOOKUP(Table2[[#This Row],[TO Ref]],CAT_Details[TO Ref],CAT_Details[Loc],,0)</f>
        <v>DK-BM01</v>
      </c>
      <c r="G429" s="257" t="s">
        <v>36</v>
      </c>
      <c r="H429" s="257" t="s">
        <v>35</v>
      </c>
      <c r="I429" s="280">
        <v>45719</v>
      </c>
      <c r="J429" s="257" t="s">
        <v>26</v>
      </c>
      <c r="K429" s="257" t="s">
        <v>32</v>
      </c>
      <c r="L429" s="280">
        <v>45719</v>
      </c>
      <c r="M429" s="257" t="str">
        <f>IF(Table2[[#This Row],[Resolve Date]]="","ONGOING","SOLVED")</f>
        <v>SOLVED</v>
      </c>
      <c r="N429" s="258" t="s">
        <v>30</v>
      </c>
      <c r="O429" s="257" t="str">
        <f>Table2[[#This Row],[K&amp;N REF ]]&amp;Table2[[#This Row],[Issue type ]]</f>
        <v>5015255873NO LABELS</v>
      </c>
      <c r="P429" s="257">
        <f>YEAR(Table2[[#This Row],[Date ]])</f>
        <v>2025</v>
      </c>
      <c r="Q429" s="257" t="str">
        <f>VLOOKUP(MONTH(Table2[[#This Row],[Date ]]),Months,2,0)</f>
        <v>March</v>
      </c>
      <c r="R429" s="257" t="b">
        <f>COUNTIFS(Table2[Unique],Table2[[#This Row],[Unique]])&gt;1</f>
        <v>0</v>
      </c>
      <c r="S429" s="257">
        <f>IF(Table2[[#This Row],[Status ]]="Solved",1,0)</f>
        <v>1</v>
      </c>
      <c r="T429" s="257">
        <f>IF(Table2[[#This Row],[Status ]]="ongoing",1,0)</f>
        <v>0</v>
      </c>
    </row>
    <row r="430" spans="1:20" x14ac:dyDescent="0.25">
      <c r="A430" s="262">
        <v>5015255972</v>
      </c>
      <c r="B430" s="269" t="str">
        <f>_xlfn.XLOOKUP(Table2[[#This Row],[K&amp;N REF ]],CAT_Details[Tracking Number],CAT_Details[S Ref],,0)</f>
        <v>20250225-S-70185</v>
      </c>
      <c r="C430" s="270">
        <f>_xlfn.XLOOKUP(Table2[[#This Row],[K&amp;N REF ]],CAT_Details[Tracking Number],CAT_Details[TO Ref],,0)</f>
        <v>20250225660705</v>
      </c>
      <c r="D430" s="270" t="str">
        <f>_xlfn.XLOOKUP(Table2[[#This Row],[K&amp;N REF ]],CAT_Details[Tracking Number],CAT_Details[Pickup Customer Name],,0)</f>
        <v>CONTITECH TECHNO-CHEMIE GMBH PMS CIV</v>
      </c>
      <c r="E430" s="271" t="str">
        <f>_xlfn.XLOOKUP(Table2[[#This Row],[K&amp;N REF ]],CAT_Details[Tracking Number],CAT_Details[Delivery Country Code],,0)</f>
        <v>GB</v>
      </c>
      <c r="F430" s="271" t="str">
        <f>_xlfn.XLOOKUP(Table2[[#This Row],[TO Ref]],CAT_Details[TO Ref],CAT_Details[Loc],,0)</f>
        <v>DX01-L5</v>
      </c>
      <c r="G430" s="257" t="s">
        <v>36</v>
      </c>
      <c r="H430" s="257" t="s">
        <v>31</v>
      </c>
      <c r="I430" s="280">
        <v>45719</v>
      </c>
      <c r="J430" s="257" t="s">
        <v>26</v>
      </c>
      <c r="K430" s="257" t="s">
        <v>32</v>
      </c>
      <c r="L430" s="280">
        <v>45719</v>
      </c>
      <c r="M430" s="257" t="str">
        <f>IF(Table2[[#This Row],[Resolve Date]]="","ONGOING","SOLVED")</f>
        <v>SOLVED</v>
      </c>
      <c r="N430" s="258" t="s">
        <v>30</v>
      </c>
      <c r="O430" s="257" t="str">
        <f>Table2[[#This Row],[K&amp;N REF ]]&amp;Table2[[#This Row],[Issue type ]]</f>
        <v>5015255972MISSING LABELS ON SOME UNITS</v>
      </c>
      <c r="P430" s="257">
        <f>YEAR(Table2[[#This Row],[Date ]])</f>
        <v>2025</v>
      </c>
      <c r="Q430" s="257" t="str">
        <f>VLOOKUP(MONTH(Table2[[#This Row],[Date ]]),Months,2,0)</f>
        <v>March</v>
      </c>
      <c r="R430" s="257" t="b">
        <f>COUNTIFS(Table2[Unique],Table2[[#This Row],[Unique]])&gt;1</f>
        <v>0</v>
      </c>
      <c r="S430" s="257">
        <f>IF(Table2[[#This Row],[Status ]]="Solved",1,0)</f>
        <v>1</v>
      </c>
      <c r="T430" s="257">
        <f>IF(Table2[[#This Row],[Status ]]="ongoing",1,0)</f>
        <v>0</v>
      </c>
    </row>
    <row r="431" spans="1:20" x14ac:dyDescent="0.25">
      <c r="A431" s="262">
        <v>5015255882</v>
      </c>
      <c r="B431" s="269" t="str">
        <f>_xlfn.XLOOKUP(Table2[[#This Row],[K&amp;N REF ]],CAT_Details[Tracking Number],CAT_Details[S Ref],,0)</f>
        <v>20250225-S-70324</v>
      </c>
      <c r="C431" s="270">
        <f>_xlfn.XLOOKUP(Table2[[#This Row],[K&amp;N REF ]],CAT_Details[Tracking Number],CAT_Details[TO Ref],,0)</f>
        <v>20250225661045</v>
      </c>
      <c r="D431" s="270" t="str">
        <f>_xlfn.XLOOKUP(Table2[[#This Row],[K&amp;N REF ]],CAT_Details[Tracking Number],CAT_Details[Pickup Customer Name],,0)</f>
        <v>Isselburg Guß- und Bearbeitung Gmbh</v>
      </c>
      <c r="E431" s="271" t="str">
        <f>_xlfn.XLOOKUP(Table2[[#This Row],[K&amp;N REF ]],CAT_Details[Tracking Number],CAT_Details[Delivery Country Code],,0)</f>
        <v>GB</v>
      </c>
      <c r="F431" s="271" t="str">
        <f>_xlfn.XLOOKUP(Table2[[#This Row],[TO Ref]],CAT_Details[TO Ref],CAT_Details[Loc],,0)</f>
        <v>MY02</v>
      </c>
      <c r="G431" s="257" t="s">
        <v>36</v>
      </c>
      <c r="H431" s="257" t="s">
        <v>35</v>
      </c>
      <c r="I431" s="280">
        <v>45719</v>
      </c>
      <c r="J431" s="257" t="s">
        <v>26</v>
      </c>
      <c r="K431" s="257" t="s">
        <v>32</v>
      </c>
      <c r="L431" s="280">
        <v>45719</v>
      </c>
      <c r="M431" s="257" t="str">
        <f>IF(Table2[[#This Row],[Resolve Date]]="","ONGOING","SOLVED")</f>
        <v>SOLVED</v>
      </c>
      <c r="N431" s="258" t="s">
        <v>30</v>
      </c>
      <c r="O431" s="257" t="str">
        <f>Table2[[#This Row],[K&amp;N REF ]]&amp;Table2[[#This Row],[Issue type ]]</f>
        <v>5015255882NO LABELS</v>
      </c>
      <c r="P431" s="257">
        <f>YEAR(Table2[[#This Row],[Date ]])</f>
        <v>2025</v>
      </c>
      <c r="Q431" s="257" t="str">
        <f>VLOOKUP(MONTH(Table2[[#This Row],[Date ]]),Months,2,0)</f>
        <v>March</v>
      </c>
      <c r="R431" s="257" t="b">
        <f>COUNTIFS(Table2[Unique],Table2[[#This Row],[Unique]])&gt;1</f>
        <v>0</v>
      </c>
      <c r="S431" s="257">
        <f>IF(Table2[[#This Row],[Status ]]="Solved",1,0)</f>
        <v>1</v>
      </c>
      <c r="T431" s="257">
        <f>IF(Table2[[#This Row],[Status ]]="ongoing",1,0)</f>
        <v>0</v>
      </c>
    </row>
    <row r="432" spans="1:20" x14ac:dyDescent="0.25">
      <c r="A432" s="262">
        <v>5015241291</v>
      </c>
      <c r="B432" s="269" t="str">
        <f>_xlfn.XLOOKUP(Table2[[#This Row],[K&amp;N REF ]],CAT_Details[Tracking Number],CAT_Details[S Ref],,0)</f>
        <v>20250224-S-70146</v>
      </c>
      <c r="C432" s="270">
        <f>_xlfn.XLOOKUP(Table2[[#This Row],[K&amp;N REF ]],CAT_Details[Tracking Number],CAT_Details[TO Ref],,0)</f>
        <v>20250219656461</v>
      </c>
      <c r="D432" s="270" t="str">
        <f>_xlfn.XLOOKUP(Table2[[#This Row],[K&amp;N REF ]],CAT_Details[Tracking Number],CAT_Details[Pickup Customer Name],,0)</f>
        <v>BRAHM PRECISION PRODUCTS CORPORATION SPAIN S.A</v>
      </c>
      <c r="E432" s="271" t="str">
        <f>_xlfn.XLOOKUP(Table2[[#This Row],[K&amp;N REF ]],CAT_Details[Tracking Number],CAT_Details[Delivery Country Code],,0)</f>
        <v>GB</v>
      </c>
      <c r="F432" s="271" t="str">
        <f>_xlfn.XLOOKUP(Table2[[#This Row],[TO Ref]],CAT_Details[TO Ref],CAT_Details[Loc],,0)</f>
        <v>DX01-L5</v>
      </c>
      <c r="G432" s="257" t="s">
        <v>24</v>
      </c>
      <c r="H432" s="257" t="s">
        <v>31</v>
      </c>
      <c r="I432" s="280">
        <v>45720</v>
      </c>
      <c r="J432" s="257" t="s">
        <v>41</v>
      </c>
      <c r="K432" s="257" t="s">
        <v>32</v>
      </c>
      <c r="L432" s="280">
        <v>45721</v>
      </c>
      <c r="M432" s="257" t="str">
        <f>IF(Table2[[#This Row],[Resolve Date]]="","ONGOING","SOLVED")</f>
        <v>SOLVED</v>
      </c>
      <c r="N432" s="258" t="s">
        <v>30</v>
      </c>
      <c r="O432" s="257" t="str">
        <f>Table2[[#This Row],[K&amp;N REF ]]&amp;Table2[[#This Row],[Issue type ]]</f>
        <v>5015241291MISSING LABELS ON SOME UNITS</v>
      </c>
      <c r="P432" s="257">
        <f>YEAR(Table2[[#This Row],[Date ]])</f>
        <v>2025</v>
      </c>
      <c r="Q432" s="257" t="str">
        <f>VLOOKUP(MONTH(Table2[[#This Row],[Date ]]),Months,2,0)</f>
        <v>March</v>
      </c>
      <c r="R432" s="257" t="b">
        <f>COUNTIFS(Table2[Unique],Table2[[#This Row],[Unique]])&gt;1</f>
        <v>0</v>
      </c>
      <c r="S432" s="257">
        <f>IF(Table2[[#This Row],[Status ]]="Solved",1,0)</f>
        <v>1</v>
      </c>
      <c r="T432" s="257">
        <f>IF(Table2[[#This Row],[Status ]]="ongoing",1,0)</f>
        <v>0</v>
      </c>
    </row>
    <row r="433" spans="1:20" x14ac:dyDescent="0.25">
      <c r="A433" s="262">
        <v>5015271063</v>
      </c>
      <c r="B433" s="269" t="str">
        <f>_xlfn.XLOOKUP(Table2[[#This Row],[K&amp;N REF ]],CAT_Details[Tracking Number],CAT_Details[S Ref],,0)</f>
        <v>20250226-S-70233</v>
      </c>
      <c r="C433" s="270">
        <f>_xlfn.XLOOKUP(Table2[[#This Row],[K&amp;N REF ]],CAT_Details[Tracking Number],CAT_Details[TO Ref],,0)</f>
        <v>20250225661206</v>
      </c>
      <c r="D433" s="270" t="str">
        <f>_xlfn.XLOOKUP(Table2[[#This Row],[K&amp;N REF ]],CAT_Details[Tracking Number],CAT_Details[Pickup Customer Name],,0)</f>
        <v>P&amp;P SPA.</v>
      </c>
      <c r="E433" s="271" t="str">
        <f>_xlfn.XLOOKUP(Table2[[#This Row],[K&amp;N REF ]],CAT_Details[Tracking Number],CAT_Details[Delivery Country Code],,0)</f>
        <v>GB</v>
      </c>
      <c r="F433" s="271" t="str">
        <f>_xlfn.XLOOKUP(Table2[[#This Row],[TO Ref]],CAT_Details[TO Ref],CAT_Details[Loc],,0)</f>
        <v>DK-BM01</v>
      </c>
      <c r="G433" s="257" t="s">
        <v>24</v>
      </c>
      <c r="H433" s="257" t="s">
        <v>35</v>
      </c>
      <c r="I433" s="280">
        <v>45720</v>
      </c>
      <c r="J433" s="257" t="s">
        <v>26</v>
      </c>
      <c r="K433" s="257" t="s">
        <v>32</v>
      </c>
      <c r="L433" s="280">
        <v>45720</v>
      </c>
      <c r="M433" s="257" t="str">
        <f>IF(Table2[[#This Row],[Resolve Date]]="","ONGOING","SOLVED")</f>
        <v>SOLVED</v>
      </c>
      <c r="N433" s="258" t="s">
        <v>30</v>
      </c>
      <c r="O433" s="257" t="str">
        <f>Table2[[#This Row],[K&amp;N REF ]]&amp;Table2[[#This Row],[Issue type ]]</f>
        <v>5015271063NO LABELS</v>
      </c>
      <c r="P433" s="257">
        <f>YEAR(Table2[[#This Row],[Date ]])</f>
        <v>2025</v>
      </c>
      <c r="Q433" s="257" t="str">
        <f>VLOOKUP(MONTH(Table2[[#This Row],[Date ]]),Months,2,0)</f>
        <v>March</v>
      </c>
      <c r="R433" s="257" t="b">
        <f>COUNTIFS(Table2[Unique],Table2[[#This Row],[Unique]])&gt;1</f>
        <v>0</v>
      </c>
      <c r="S433" s="257">
        <f>IF(Table2[[#This Row],[Status ]]="Solved",1,0)</f>
        <v>1</v>
      </c>
      <c r="T433" s="257">
        <f>IF(Table2[[#This Row],[Status ]]="ongoing",1,0)</f>
        <v>0</v>
      </c>
    </row>
    <row r="434" spans="1:20" x14ac:dyDescent="0.25">
      <c r="A434" s="262">
        <v>5015256071</v>
      </c>
      <c r="B434" s="269" t="str">
        <f>_xlfn.XLOOKUP(Table2[[#This Row],[K&amp;N REF ]],CAT_Details[Tracking Number],CAT_Details[S Ref],,0)</f>
        <v>20250225-S-70178</v>
      </c>
      <c r="C434" s="270">
        <f>_xlfn.XLOOKUP(Table2[[#This Row],[K&amp;N REF ]],CAT_Details[Tracking Number],CAT_Details[TO Ref],,0)</f>
        <v>20250225660619</v>
      </c>
      <c r="D434" s="270" t="str">
        <f>_xlfn.XLOOKUP(Table2[[#This Row],[K&amp;N REF ]],CAT_Details[Tracking Number],CAT_Details[Pickup Customer Name],,0)</f>
        <v>Standard Motor Product Poland ( SMP Poland)</v>
      </c>
      <c r="E434" s="271" t="str">
        <f>_xlfn.XLOOKUP(Table2[[#This Row],[K&amp;N REF ]],CAT_Details[Tracking Number],CAT_Details[Delivery Country Code],,0)</f>
        <v>GB</v>
      </c>
      <c r="F434" s="271" t="str">
        <f>_xlfn.XLOOKUP(Table2[[#This Row],[TO Ref]],CAT_Details[TO Ref],CAT_Details[Loc],,0)</f>
        <v>DX01-L5</v>
      </c>
      <c r="G434" s="257" t="s">
        <v>44</v>
      </c>
      <c r="H434" s="257" t="s">
        <v>40</v>
      </c>
      <c r="I434" s="280">
        <v>45720</v>
      </c>
      <c r="J434" s="257" t="s">
        <v>26</v>
      </c>
      <c r="K434" s="257" t="s">
        <v>32</v>
      </c>
      <c r="L434" s="280">
        <v>45720</v>
      </c>
      <c r="M434" s="257" t="str">
        <f>IF(Table2[[#This Row],[Resolve Date]]="","ONGOING","SOLVED")</f>
        <v>SOLVED</v>
      </c>
      <c r="N434" s="258" t="s">
        <v>58</v>
      </c>
      <c r="O434" s="257" t="str">
        <f>Table2[[#This Row],[K&amp;N REF ]]&amp;Table2[[#This Row],[Issue type ]]</f>
        <v xml:space="preserve">5015256071INCORRECT LABELS </v>
      </c>
      <c r="P434" s="257">
        <f>YEAR(Table2[[#This Row],[Date ]])</f>
        <v>2025</v>
      </c>
      <c r="Q434" s="257" t="str">
        <f>VLOOKUP(MONTH(Table2[[#This Row],[Date ]]),Months,2,0)</f>
        <v>March</v>
      </c>
      <c r="R434" s="257" t="b">
        <f>COUNTIFS(Table2[Unique],Table2[[#This Row],[Unique]])&gt;1</f>
        <v>0</v>
      </c>
      <c r="S434" s="257">
        <f>IF(Table2[[#This Row],[Status ]]="Solved",1,0)</f>
        <v>1</v>
      </c>
      <c r="T434" s="257">
        <f>IF(Table2[[#This Row],[Status ]]="ongoing",1,0)</f>
        <v>0</v>
      </c>
    </row>
    <row r="435" spans="1:20" x14ac:dyDescent="0.25">
      <c r="A435" s="262">
        <v>5015256071</v>
      </c>
      <c r="B435" s="269" t="str">
        <f>_xlfn.XLOOKUP(Table2[[#This Row],[K&amp;N REF ]],CAT_Details[Tracking Number],CAT_Details[S Ref],,0)</f>
        <v>20250225-S-70178</v>
      </c>
      <c r="C435" s="270">
        <f>_xlfn.XLOOKUP(Table2[[#This Row],[K&amp;N REF ]],CAT_Details[Tracking Number],CAT_Details[TO Ref],,0)</f>
        <v>20250225660619</v>
      </c>
      <c r="D435" s="270" t="str">
        <f>_xlfn.XLOOKUP(Table2[[#This Row],[K&amp;N REF ]],CAT_Details[Tracking Number],CAT_Details[Pickup Customer Name],,0)</f>
        <v>Standard Motor Product Poland ( SMP Poland)</v>
      </c>
      <c r="E435" s="271" t="str">
        <f>_xlfn.XLOOKUP(Table2[[#This Row],[K&amp;N REF ]],CAT_Details[Tracking Number],CAT_Details[Delivery Country Code],,0)</f>
        <v>GB</v>
      </c>
      <c r="F435" s="271" t="str">
        <f>_xlfn.XLOOKUP(Table2[[#This Row],[TO Ref]],CAT_Details[TO Ref],CAT_Details[Loc],,0)</f>
        <v>DX01-L5</v>
      </c>
      <c r="G435" s="257" t="s">
        <v>44</v>
      </c>
      <c r="H435" s="257" t="s">
        <v>25</v>
      </c>
      <c r="I435" s="280">
        <v>45720</v>
      </c>
      <c r="J435" s="257" t="s">
        <v>26</v>
      </c>
      <c r="K435" s="257" t="s">
        <v>32</v>
      </c>
      <c r="L435" s="280">
        <v>45720</v>
      </c>
      <c r="M435" s="257" t="str">
        <f>IF(Table2[[#This Row],[Resolve Date]]="","ONGOING","SOLVED")</f>
        <v>SOLVED</v>
      </c>
      <c r="N435" s="258" t="s">
        <v>110</v>
      </c>
      <c r="O435" s="257" t="str">
        <f>Table2[[#This Row],[K&amp;N REF ]]&amp;Table2[[#This Row],[Issue type ]]</f>
        <v xml:space="preserve">5015256071DAMAGE </v>
      </c>
      <c r="P435" s="257">
        <f>YEAR(Table2[[#This Row],[Date ]])</f>
        <v>2025</v>
      </c>
      <c r="Q435" s="257" t="str">
        <f>VLOOKUP(MONTH(Table2[[#This Row],[Date ]]),Months,2,0)</f>
        <v>March</v>
      </c>
      <c r="R435" s="257" t="b">
        <f>COUNTIFS(Table2[Unique],Table2[[#This Row],[Unique]])&gt;1</f>
        <v>0</v>
      </c>
      <c r="S435" s="257">
        <f>IF(Table2[[#This Row],[Status ]]="Solved",1,0)</f>
        <v>1</v>
      </c>
      <c r="T435" s="257">
        <f>IF(Table2[[#This Row],[Status ]]="ongoing",1,0)</f>
        <v>0</v>
      </c>
    </row>
    <row r="436" spans="1:20" x14ac:dyDescent="0.25">
      <c r="A436" s="262">
        <v>5015255818</v>
      </c>
      <c r="B436" s="269" t="str">
        <f>_xlfn.XLOOKUP(Table2[[#This Row],[K&amp;N REF ]],CAT_Details[Tracking Number],CAT_Details[S Ref],,0)</f>
        <v>20250225-S-70180</v>
      </c>
      <c r="C436" s="270">
        <f>_xlfn.XLOOKUP(Table2[[#This Row],[K&amp;N REF ]],CAT_Details[Tracking Number],CAT_Details[TO Ref],,0)</f>
        <v>20250225660638</v>
      </c>
      <c r="D436" s="270" t="str">
        <f>_xlfn.XLOOKUP(Table2[[#This Row],[K&amp;N REF ]],CAT_Details[Tracking Number],CAT_Details[Pickup Customer Name],,0)</f>
        <v>Standard Motor Product Poland ( SMP Poland)</v>
      </c>
      <c r="E436" s="271" t="str">
        <f>_xlfn.XLOOKUP(Table2[[#This Row],[K&amp;N REF ]],CAT_Details[Tracking Number],CAT_Details[Delivery Country Code],,0)</f>
        <v>GB</v>
      </c>
      <c r="F436" s="271" t="str">
        <f>_xlfn.XLOOKUP(Table2[[#This Row],[TO Ref]],CAT_Details[TO Ref],CAT_Details[Loc],,0)</f>
        <v>OYL1</v>
      </c>
      <c r="G436" s="257" t="s">
        <v>44</v>
      </c>
      <c r="H436" s="257" t="s">
        <v>40</v>
      </c>
      <c r="I436" s="280">
        <v>45720</v>
      </c>
      <c r="J436" s="257" t="s">
        <v>26</v>
      </c>
      <c r="K436" s="257" t="s">
        <v>32</v>
      </c>
      <c r="L436" s="280">
        <v>45720</v>
      </c>
      <c r="M436" s="257" t="str">
        <f>IF(Table2[[#This Row],[Resolve Date]]="","ONGOING","SOLVED")</f>
        <v>SOLVED</v>
      </c>
      <c r="N436" s="258" t="s">
        <v>58</v>
      </c>
      <c r="O436" s="257" t="str">
        <f>Table2[[#This Row],[K&amp;N REF ]]&amp;Table2[[#This Row],[Issue type ]]</f>
        <v xml:space="preserve">5015255818INCORRECT LABELS </v>
      </c>
      <c r="P436" s="257">
        <f>YEAR(Table2[[#This Row],[Date ]])</f>
        <v>2025</v>
      </c>
      <c r="Q436" s="257" t="str">
        <f>VLOOKUP(MONTH(Table2[[#This Row],[Date ]]),Months,2,0)</f>
        <v>March</v>
      </c>
      <c r="R436" s="257" t="b">
        <f>COUNTIFS(Table2[Unique],Table2[[#This Row],[Unique]])&gt;1</f>
        <v>0</v>
      </c>
      <c r="S436" s="257">
        <f>IF(Table2[[#This Row],[Status ]]="Solved",1,0)</f>
        <v>1</v>
      </c>
      <c r="T436" s="257">
        <f>IF(Table2[[#This Row],[Status ]]="ongoing",1,0)</f>
        <v>0</v>
      </c>
    </row>
    <row r="437" spans="1:20" x14ac:dyDescent="0.25">
      <c r="A437" s="262">
        <v>5015256070</v>
      </c>
      <c r="B437" s="269" t="str">
        <f>_xlfn.XLOOKUP(Table2[[#This Row],[K&amp;N REF ]],CAT_Details[Tracking Number],CAT_Details[S Ref],,0)</f>
        <v>20250225-S-70178</v>
      </c>
      <c r="C437" s="270">
        <f>_xlfn.XLOOKUP(Table2[[#This Row],[K&amp;N REF ]],CAT_Details[Tracking Number],CAT_Details[TO Ref],,0)</f>
        <v>20250225660663</v>
      </c>
      <c r="D437" s="270" t="str">
        <f>_xlfn.XLOOKUP(Table2[[#This Row],[K&amp;N REF ]],CAT_Details[Tracking Number],CAT_Details[Pickup Customer Name],,0)</f>
        <v>Standard Motor Product Poland ( SMP Poland)</v>
      </c>
      <c r="E437" s="271" t="str">
        <f>_xlfn.XLOOKUP(Table2[[#This Row],[K&amp;N REF ]],CAT_Details[Tracking Number],CAT_Details[Delivery Country Code],,0)</f>
        <v>GB</v>
      </c>
      <c r="F437" s="271" t="str">
        <f>_xlfn.XLOOKUP(Table2[[#This Row],[TO Ref]],CAT_Details[TO Ref],CAT_Details[Loc],,0)</f>
        <v>MY02</v>
      </c>
      <c r="G437" s="257" t="s">
        <v>44</v>
      </c>
      <c r="H437" s="257" t="s">
        <v>40</v>
      </c>
      <c r="I437" s="280">
        <v>45720</v>
      </c>
      <c r="J437" s="257" t="s">
        <v>26</v>
      </c>
      <c r="K437" s="257" t="s">
        <v>32</v>
      </c>
      <c r="L437" s="280">
        <v>45720</v>
      </c>
      <c r="M437" s="257" t="str">
        <f>IF(Table2[[#This Row],[Resolve Date]]="","ONGOING","SOLVED")</f>
        <v>SOLVED</v>
      </c>
      <c r="N437" s="258" t="s">
        <v>58</v>
      </c>
      <c r="O437" s="257" t="str">
        <f>Table2[[#This Row],[K&amp;N REF ]]&amp;Table2[[#This Row],[Issue type ]]</f>
        <v xml:space="preserve">5015256070INCORRECT LABELS </v>
      </c>
      <c r="P437" s="257">
        <f>YEAR(Table2[[#This Row],[Date ]])</f>
        <v>2025</v>
      </c>
      <c r="Q437" s="257" t="str">
        <f>VLOOKUP(MONTH(Table2[[#This Row],[Date ]]),Months,2,0)</f>
        <v>March</v>
      </c>
      <c r="R437" s="257" t="b">
        <f>COUNTIFS(Table2[Unique],Table2[[#This Row],[Unique]])&gt;1</f>
        <v>0</v>
      </c>
      <c r="S437" s="257">
        <f>IF(Table2[[#This Row],[Status ]]="Solved",1,0)</f>
        <v>1</v>
      </c>
      <c r="T437" s="257">
        <f>IF(Table2[[#This Row],[Status ]]="ongoing",1,0)</f>
        <v>0</v>
      </c>
    </row>
    <row r="438" spans="1:20" x14ac:dyDescent="0.25">
      <c r="A438" s="262">
        <v>5015255587</v>
      </c>
      <c r="B438" s="269" t="str">
        <f>_xlfn.XLOOKUP(Table2[[#This Row],[K&amp;N REF ]],CAT_Details[Tracking Number],CAT_Details[S Ref],,0)</f>
        <v>20250225-S-70194</v>
      </c>
      <c r="C438" s="270">
        <f>_xlfn.XLOOKUP(Table2[[#This Row],[K&amp;N REF ]],CAT_Details[Tracking Number],CAT_Details[TO Ref],,0)</f>
        <v>20250225660760</v>
      </c>
      <c r="D438" s="270" t="str">
        <f>_xlfn.XLOOKUP(Table2[[#This Row],[K&amp;N REF ]],CAT_Details[Tracking Number],CAT_Details[Pickup Customer Name],,0)</f>
        <v>BOSCH REXROTH AG</v>
      </c>
      <c r="E438" s="271" t="str">
        <f>_xlfn.XLOOKUP(Table2[[#This Row],[K&amp;N REF ]],CAT_Details[Tracking Number],CAT_Details[Delivery Country Code],,0)</f>
        <v>GB</v>
      </c>
      <c r="F438" s="271" t="str">
        <f>_xlfn.XLOOKUP(Table2[[#This Row],[TO Ref]],CAT_Details[TO Ref],CAT_Details[Loc],,0)</f>
        <v>OYL1</v>
      </c>
      <c r="G438" s="257" t="s">
        <v>34</v>
      </c>
      <c r="H438" s="257" t="s">
        <v>35</v>
      </c>
      <c r="I438" s="280">
        <v>45720</v>
      </c>
      <c r="J438" s="257" t="s">
        <v>26</v>
      </c>
      <c r="K438" s="257" t="s">
        <v>32</v>
      </c>
      <c r="L438" s="280">
        <v>45720</v>
      </c>
      <c r="M438" s="257" t="str">
        <f>IF(Table2[[#This Row],[Resolve Date]]="","ONGOING","SOLVED")</f>
        <v>SOLVED</v>
      </c>
      <c r="N438" s="258" t="s">
        <v>30</v>
      </c>
      <c r="O438" s="257" t="str">
        <f>Table2[[#This Row],[K&amp;N REF ]]&amp;Table2[[#This Row],[Issue type ]]</f>
        <v>5015255587NO LABELS</v>
      </c>
      <c r="P438" s="257">
        <f>YEAR(Table2[[#This Row],[Date ]])</f>
        <v>2025</v>
      </c>
      <c r="Q438" s="257" t="str">
        <f>VLOOKUP(MONTH(Table2[[#This Row],[Date ]]),Months,2,0)</f>
        <v>March</v>
      </c>
      <c r="R438" s="257" t="b">
        <f>COUNTIFS(Table2[Unique],Table2[[#This Row],[Unique]])&gt;1</f>
        <v>0</v>
      </c>
      <c r="S438" s="257">
        <f>IF(Table2[[#This Row],[Status ]]="Solved",1,0)</f>
        <v>1</v>
      </c>
      <c r="T438" s="257">
        <f>IF(Table2[[#This Row],[Status ]]="ongoing",1,0)</f>
        <v>0</v>
      </c>
    </row>
    <row r="439" spans="1:20" x14ac:dyDescent="0.25">
      <c r="A439" s="262">
        <v>5015271456</v>
      </c>
      <c r="B439" s="269" t="str">
        <f>_xlfn.XLOOKUP(Table2[[#This Row],[K&amp;N REF ]],CAT_Details[Tracking Number],CAT_Details[S Ref],,0)</f>
        <v>20250226-S-70224</v>
      </c>
      <c r="C439" s="270">
        <f>_xlfn.XLOOKUP(Table2[[#This Row],[K&amp;N REF ]],CAT_Details[Tracking Number],CAT_Details[TO Ref],,0)</f>
        <v>20250226661522</v>
      </c>
      <c r="D439" s="270" t="str">
        <f>_xlfn.XLOOKUP(Table2[[#This Row],[K&amp;N REF ]],CAT_Details[Tracking Number],CAT_Details[Pickup Customer Name],,0)</f>
        <v>PIERBURG GMBH</v>
      </c>
      <c r="E439" s="271" t="str">
        <f>_xlfn.XLOOKUP(Table2[[#This Row],[K&amp;N REF ]],CAT_Details[Tracking Number],CAT_Details[Delivery Country Code],,0)</f>
        <v>GB</v>
      </c>
      <c r="F439" s="271" t="str">
        <f>_xlfn.XLOOKUP(Table2[[#This Row],[TO Ref]],CAT_Details[TO Ref],CAT_Details[Loc],,0)</f>
        <v>No Loc</v>
      </c>
      <c r="G439" s="257" t="s">
        <v>34</v>
      </c>
      <c r="H439" s="257" t="s">
        <v>31</v>
      </c>
      <c r="I439" s="280">
        <v>45720</v>
      </c>
      <c r="J439" s="257" t="s">
        <v>26</v>
      </c>
      <c r="K439" s="257" t="s">
        <v>32</v>
      </c>
      <c r="L439" s="280">
        <v>45720</v>
      </c>
      <c r="M439" s="257" t="str">
        <f>IF(Table2[[#This Row],[Resolve Date]]="","ONGOING","SOLVED")</f>
        <v>SOLVED</v>
      </c>
      <c r="N439" s="258" t="s">
        <v>30</v>
      </c>
      <c r="O439" s="257" t="str">
        <f>Table2[[#This Row],[K&amp;N REF ]]&amp;Table2[[#This Row],[Issue type ]]</f>
        <v>5015271456MISSING LABELS ON SOME UNITS</v>
      </c>
      <c r="P439" s="257">
        <f>YEAR(Table2[[#This Row],[Date ]])</f>
        <v>2025</v>
      </c>
      <c r="Q439" s="257" t="str">
        <f>VLOOKUP(MONTH(Table2[[#This Row],[Date ]]),Months,2,0)</f>
        <v>March</v>
      </c>
      <c r="R439" s="257" t="b">
        <f>COUNTIFS(Table2[Unique],Table2[[#This Row],[Unique]])&gt;1</f>
        <v>0</v>
      </c>
      <c r="S439" s="257">
        <f>IF(Table2[[#This Row],[Status ]]="Solved",1,0)</f>
        <v>1</v>
      </c>
      <c r="T439" s="257">
        <f>IF(Table2[[#This Row],[Status ]]="ongoing",1,0)</f>
        <v>0</v>
      </c>
    </row>
    <row r="440" spans="1:20" x14ac:dyDescent="0.25">
      <c r="A440" s="262">
        <v>5015271457</v>
      </c>
      <c r="B440" s="269" t="str">
        <f>_xlfn.XLOOKUP(Table2[[#This Row],[K&amp;N REF ]],CAT_Details[Tracking Number],CAT_Details[S Ref],,0)</f>
        <v>20250226-S-70224</v>
      </c>
      <c r="C440" s="270">
        <f>_xlfn.XLOOKUP(Table2[[#This Row],[K&amp;N REF ]],CAT_Details[Tracking Number],CAT_Details[TO Ref],,0)</f>
        <v>20250226661523</v>
      </c>
      <c r="D440" s="270" t="str">
        <f>_xlfn.XLOOKUP(Table2[[#This Row],[K&amp;N REF ]],CAT_Details[Tracking Number],CAT_Details[Pickup Customer Name],,0)</f>
        <v>PIERBURG GMBH</v>
      </c>
      <c r="E440" s="271" t="str">
        <f>_xlfn.XLOOKUP(Table2[[#This Row],[K&amp;N REF ]],CAT_Details[Tracking Number],CAT_Details[Delivery Country Code],,0)</f>
        <v>GB</v>
      </c>
      <c r="F440" s="271" t="str">
        <f>_xlfn.XLOOKUP(Table2[[#This Row],[TO Ref]],CAT_Details[TO Ref],CAT_Details[Loc],,0)</f>
        <v>DX01-L5</v>
      </c>
      <c r="G440" s="257" t="s">
        <v>34</v>
      </c>
      <c r="H440" s="257" t="s">
        <v>35</v>
      </c>
      <c r="I440" s="280">
        <v>45720</v>
      </c>
      <c r="J440" s="257" t="s">
        <v>26</v>
      </c>
      <c r="K440" s="257" t="s">
        <v>32</v>
      </c>
      <c r="L440" s="280">
        <v>45720</v>
      </c>
      <c r="M440" s="257" t="str">
        <f>IF(Table2[[#This Row],[Resolve Date]]="","ONGOING","SOLVED")</f>
        <v>SOLVED</v>
      </c>
      <c r="N440" s="258" t="s">
        <v>30</v>
      </c>
      <c r="O440" s="257" t="str">
        <f>Table2[[#This Row],[K&amp;N REF ]]&amp;Table2[[#This Row],[Issue type ]]</f>
        <v>5015271457NO LABELS</v>
      </c>
      <c r="P440" s="257">
        <f>YEAR(Table2[[#This Row],[Date ]])</f>
        <v>2025</v>
      </c>
      <c r="Q440" s="257" t="str">
        <f>VLOOKUP(MONTH(Table2[[#This Row],[Date ]]),Months,2,0)</f>
        <v>March</v>
      </c>
      <c r="R440" s="257" t="b">
        <f>COUNTIFS(Table2[Unique],Table2[[#This Row],[Unique]])&gt;1</f>
        <v>0</v>
      </c>
      <c r="S440" s="257">
        <f>IF(Table2[[#This Row],[Status ]]="Solved",1,0)</f>
        <v>1</v>
      </c>
      <c r="T440" s="257">
        <f>IF(Table2[[#This Row],[Status ]]="ongoing",1,0)</f>
        <v>0</v>
      </c>
    </row>
    <row r="441" spans="1:20" x14ac:dyDescent="0.25">
      <c r="A441" s="262">
        <v>5015271245</v>
      </c>
      <c r="B441" s="269" t="str">
        <f>_xlfn.XLOOKUP(Table2[[#This Row],[K&amp;N REF ]],CAT_Details[Tracking Number],CAT_Details[S Ref],,0)</f>
        <v>20250226-S-70262</v>
      </c>
      <c r="C441" s="270">
        <f>_xlfn.XLOOKUP(Table2[[#This Row],[K&amp;N REF ]],CAT_Details[Tracking Number],CAT_Details[TO Ref],,0)</f>
        <v>20250226661744</v>
      </c>
      <c r="D441" s="270" t="str">
        <f>_xlfn.XLOOKUP(Table2[[#This Row],[K&amp;N REF ]],CAT_Details[Tracking Number],CAT_Details[Pickup Customer Name],,0)</f>
        <v>Federal Mogul Valvetrain GmbH</v>
      </c>
      <c r="E441" s="271" t="str">
        <f>_xlfn.XLOOKUP(Table2[[#This Row],[K&amp;N REF ]],CAT_Details[Tracking Number],CAT_Details[Delivery Country Code],,0)</f>
        <v>GB</v>
      </c>
      <c r="F441" s="271" t="str">
        <f>_xlfn.XLOOKUP(Table2[[#This Row],[TO Ref]],CAT_Details[TO Ref],CAT_Details[Loc],,0)</f>
        <v>DX01-L5</v>
      </c>
      <c r="G441" s="257" t="s">
        <v>34</v>
      </c>
      <c r="H441" s="257" t="s">
        <v>35</v>
      </c>
      <c r="I441" s="280">
        <v>45720</v>
      </c>
      <c r="J441" s="257" t="s">
        <v>26</v>
      </c>
      <c r="K441" s="257" t="s">
        <v>32</v>
      </c>
      <c r="L441" s="280">
        <v>45720</v>
      </c>
      <c r="M441" s="257" t="str">
        <f>IF(Table2[[#This Row],[Resolve Date]]="","ONGOING","SOLVED")</f>
        <v>SOLVED</v>
      </c>
      <c r="N441" s="258" t="s">
        <v>30</v>
      </c>
      <c r="O441" s="257" t="str">
        <f>Table2[[#This Row],[K&amp;N REF ]]&amp;Table2[[#This Row],[Issue type ]]</f>
        <v>5015271245NO LABELS</v>
      </c>
      <c r="P441" s="257">
        <f>YEAR(Table2[[#This Row],[Date ]])</f>
        <v>2025</v>
      </c>
      <c r="Q441" s="257" t="str">
        <f>VLOOKUP(MONTH(Table2[[#This Row],[Date ]]),Months,2,0)</f>
        <v>March</v>
      </c>
      <c r="R441" s="257" t="b">
        <f>COUNTIFS(Table2[Unique],Table2[[#This Row],[Unique]])&gt;1</f>
        <v>0</v>
      </c>
      <c r="S441" s="257">
        <f>IF(Table2[[#This Row],[Status ]]="Solved",1,0)</f>
        <v>1</v>
      </c>
      <c r="T441" s="257">
        <f>IF(Table2[[#This Row],[Status ]]="ongoing",1,0)</f>
        <v>0</v>
      </c>
    </row>
    <row r="442" spans="1:20" x14ac:dyDescent="0.25">
      <c r="A442" s="262">
        <v>5015271184</v>
      </c>
      <c r="B442" s="269" t="str">
        <f>_xlfn.XLOOKUP(Table2[[#This Row],[K&amp;N REF ]],CAT_Details[Tracking Number],CAT_Details[S Ref],,0)</f>
        <v>20250226-S-70252</v>
      </c>
      <c r="C442" s="270">
        <f>_xlfn.XLOOKUP(Table2[[#This Row],[K&amp;N REF ]],CAT_Details[Tracking Number],CAT_Details[TO Ref],,0)</f>
        <v>20250226661777</v>
      </c>
      <c r="D442" s="270" t="str">
        <f>_xlfn.XLOOKUP(Table2[[#This Row],[K&amp;N REF ]],CAT_Details[Tracking Number],CAT_Details[Pickup Customer Name],,0)</f>
        <v>Borg Warner Cooling Systems Gmbh</v>
      </c>
      <c r="E442" s="271" t="str">
        <f>_xlfn.XLOOKUP(Table2[[#This Row],[K&amp;N REF ]],CAT_Details[Tracking Number],CAT_Details[Delivery Country Code],,0)</f>
        <v>GB</v>
      </c>
      <c r="F442" s="271">
        <f>_xlfn.XLOOKUP(Table2[[#This Row],[TO Ref]],CAT_Details[TO Ref],CAT_Details[Loc],,0)</f>
        <v>3402</v>
      </c>
      <c r="G442" s="257" t="s">
        <v>34</v>
      </c>
      <c r="H442" s="257" t="s">
        <v>35</v>
      </c>
      <c r="I442" s="280">
        <v>45720</v>
      </c>
      <c r="J442" s="257" t="s">
        <v>26</v>
      </c>
      <c r="K442" s="257" t="s">
        <v>32</v>
      </c>
      <c r="L442" s="280">
        <v>45720</v>
      </c>
      <c r="M442" s="257" t="str">
        <f>IF(Table2[[#This Row],[Resolve Date]]="","ONGOING","SOLVED")</f>
        <v>SOLVED</v>
      </c>
      <c r="N442" s="258" t="s">
        <v>30</v>
      </c>
      <c r="O442" s="257" t="str">
        <f>Table2[[#This Row],[K&amp;N REF ]]&amp;Table2[[#This Row],[Issue type ]]</f>
        <v>5015271184NO LABELS</v>
      </c>
      <c r="P442" s="257">
        <f>YEAR(Table2[[#This Row],[Date ]])</f>
        <v>2025</v>
      </c>
      <c r="Q442" s="257" t="str">
        <f>VLOOKUP(MONTH(Table2[[#This Row],[Date ]]),Months,2,0)</f>
        <v>March</v>
      </c>
      <c r="R442" s="257" t="b">
        <f>COUNTIFS(Table2[Unique],Table2[[#This Row],[Unique]])&gt;1</f>
        <v>0</v>
      </c>
      <c r="S442" s="257">
        <f>IF(Table2[[#This Row],[Status ]]="Solved",1,0)</f>
        <v>1</v>
      </c>
      <c r="T442" s="257">
        <f>IF(Table2[[#This Row],[Status ]]="ongoing",1,0)</f>
        <v>0</v>
      </c>
    </row>
    <row r="443" spans="1:20" x14ac:dyDescent="0.25">
      <c r="A443" s="262">
        <v>5015271103</v>
      </c>
      <c r="B443" s="269" t="str">
        <f>_xlfn.XLOOKUP(Table2[[#This Row],[K&amp;N REF ]],CAT_Details[Tracking Number],CAT_Details[S Ref],,0)</f>
        <v>20250226-S-70245</v>
      </c>
      <c r="C443" s="270">
        <f>_xlfn.XLOOKUP(Table2[[#This Row],[K&amp;N REF ]],CAT_Details[Tracking Number],CAT_Details[TO Ref],,0)</f>
        <v>20250226661789</v>
      </c>
      <c r="D443" s="270" t="str">
        <f>_xlfn.XLOOKUP(Table2[[#This Row],[K&amp;N REF ]],CAT_Details[Tracking Number],CAT_Details[Pickup Customer Name],,0)</f>
        <v>Isselburg Guß- und Bearbeitung Gmbh</v>
      </c>
      <c r="E443" s="271" t="str">
        <f>_xlfn.XLOOKUP(Table2[[#This Row],[K&amp;N REF ]],CAT_Details[Tracking Number],CAT_Details[Delivery Country Code],,0)</f>
        <v>GB</v>
      </c>
      <c r="F443" s="271" t="str">
        <f>_xlfn.XLOOKUP(Table2[[#This Row],[TO Ref]],CAT_Details[TO Ref],CAT_Details[Loc],,0)</f>
        <v>No Loc</v>
      </c>
      <c r="G443" s="257" t="s">
        <v>34</v>
      </c>
      <c r="H443" s="257" t="s">
        <v>35</v>
      </c>
      <c r="I443" s="280">
        <v>45720</v>
      </c>
      <c r="J443" s="257" t="s">
        <v>26</v>
      </c>
      <c r="K443" s="257" t="s">
        <v>32</v>
      </c>
      <c r="L443" s="280">
        <v>45720</v>
      </c>
      <c r="M443" s="257" t="str">
        <f>IF(Table2[[#This Row],[Resolve Date]]="","ONGOING","SOLVED")</f>
        <v>SOLVED</v>
      </c>
      <c r="N443" s="258" t="s">
        <v>30</v>
      </c>
      <c r="O443" s="257" t="str">
        <f>Table2[[#This Row],[K&amp;N REF ]]&amp;Table2[[#This Row],[Issue type ]]</f>
        <v>5015271103NO LABELS</v>
      </c>
      <c r="P443" s="257">
        <f>YEAR(Table2[[#This Row],[Date ]])</f>
        <v>2025</v>
      </c>
      <c r="Q443" s="257" t="str">
        <f>VLOOKUP(MONTH(Table2[[#This Row],[Date ]]),Months,2,0)</f>
        <v>March</v>
      </c>
      <c r="R443" s="257" t="b">
        <f>COUNTIFS(Table2[Unique],Table2[[#This Row],[Unique]])&gt;1</f>
        <v>0</v>
      </c>
      <c r="S443" s="257">
        <f>IF(Table2[[#This Row],[Status ]]="Solved",1,0)</f>
        <v>1</v>
      </c>
      <c r="T443" s="257">
        <f>IF(Table2[[#This Row],[Status ]]="ongoing",1,0)</f>
        <v>0</v>
      </c>
    </row>
    <row r="444" spans="1:20" x14ac:dyDescent="0.25">
      <c r="A444" s="262">
        <v>5015271563</v>
      </c>
      <c r="B444" s="269" t="str">
        <f>_xlfn.XLOOKUP(Table2[[#This Row],[K&amp;N REF ]],CAT_Details[Tracking Number],CAT_Details[S Ref],,0)</f>
        <v>20250226-S-70254</v>
      </c>
      <c r="C444" s="270">
        <f>_xlfn.XLOOKUP(Table2[[#This Row],[K&amp;N REF ]],CAT_Details[Tracking Number],CAT_Details[TO Ref],,0)</f>
        <v>20250226661984</v>
      </c>
      <c r="D444" s="270" t="str">
        <f>_xlfn.XLOOKUP(Table2[[#This Row],[K&amp;N REF ]],CAT_Details[Tracking Number],CAT_Details[Pickup Customer Name],,0)</f>
        <v>Mahle Ventiltrieb GMBH</v>
      </c>
      <c r="E444" s="271" t="str">
        <f>_xlfn.XLOOKUP(Table2[[#This Row],[K&amp;N REF ]],CAT_Details[Tracking Number],CAT_Details[Delivery Country Code],,0)</f>
        <v>GB</v>
      </c>
      <c r="F444" s="271" t="str">
        <f>_xlfn.XLOOKUP(Table2[[#This Row],[TO Ref]],CAT_Details[TO Ref],CAT_Details[Loc],,0)</f>
        <v>No Loc</v>
      </c>
      <c r="G444" s="257" t="s">
        <v>34</v>
      </c>
      <c r="H444" s="257" t="s">
        <v>35</v>
      </c>
      <c r="I444" s="280">
        <v>45720</v>
      </c>
      <c r="J444" s="257" t="s">
        <v>26</v>
      </c>
      <c r="K444" s="257" t="s">
        <v>32</v>
      </c>
      <c r="L444" s="280">
        <v>45720</v>
      </c>
      <c r="M444" s="257" t="str">
        <f>IF(Table2[[#This Row],[Resolve Date]]="","ONGOING","SOLVED")</f>
        <v>SOLVED</v>
      </c>
      <c r="N444" s="258" t="s">
        <v>30</v>
      </c>
      <c r="O444" s="257" t="str">
        <f>Table2[[#This Row],[K&amp;N REF ]]&amp;Table2[[#This Row],[Issue type ]]</f>
        <v>5015271563NO LABELS</v>
      </c>
      <c r="P444" s="257">
        <f>YEAR(Table2[[#This Row],[Date ]])</f>
        <v>2025</v>
      </c>
      <c r="Q444" s="257" t="str">
        <f>VLOOKUP(MONTH(Table2[[#This Row],[Date ]]),Months,2,0)</f>
        <v>March</v>
      </c>
      <c r="R444" s="257" t="b">
        <f>COUNTIFS(Table2[Unique],Table2[[#This Row],[Unique]])&gt;1</f>
        <v>0</v>
      </c>
      <c r="S444" s="257">
        <f>IF(Table2[[#This Row],[Status ]]="Solved",1,0)</f>
        <v>1</v>
      </c>
      <c r="T444" s="257">
        <f>IF(Table2[[#This Row],[Status ]]="ongoing",1,0)</f>
        <v>0</v>
      </c>
    </row>
    <row r="445" spans="1:20" x14ac:dyDescent="0.25">
      <c r="A445" s="262">
        <v>5015270974</v>
      </c>
      <c r="B445" s="269" t="str">
        <f>_xlfn.XLOOKUP(Table2[[#This Row],[K&amp;N REF ]],CAT_Details[Tracking Number],CAT_Details[S Ref],,0)</f>
        <v>20250226-S-70235</v>
      </c>
      <c r="C445" s="270">
        <f>_xlfn.XLOOKUP(Table2[[#This Row],[K&amp;N REF ]],CAT_Details[Tracking Number],CAT_Details[TO Ref],,0)</f>
        <v>20250226662034</v>
      </c>
      <c r="D445" s="270" t="str">
        <f>_xlfn.XLOOKUP(Table2[[#This Row],[K&amp;N REF ]],CAT_Details[Tracking Number],CAT_Details[Pickup Customer Name],,0)</f>
        <v>TENNECO ZWICKAU GMBH</v>
      </c>
      <c r="E445" s="271" t="str">
        <f>_xlfn.XLOOKUP(Table2[[#This Row],[K&amp;N REF ]],CAT_Details[Tracking Number],CAT_Details[Delivery Country Code],,0)</f>
        <v>GB</v>
      </c>
      <c r="F445" s="271" t="str">
        <f>_xlfn.XLOOKUP(Table2[[#This Row],[TO Ref]],CAT_Details[TO Ref],CAT_Details[Loc],,0)</f>
        <v>DX01-L5</v>
      </c>
      <c r="G445" s="257" t="s">
        <v>34</v>
      </c>
      <c r="H445" s="257" t="s">
        <v>35</v>
      </c>
      <c r="I445" s="280">
        <v>45720</v>
      </c>
      <c r="J445" s="257" t="s">
        <v>26</v>
      </c>
      <c r="K445" s="257" t="s">
        <v>32</v>
      </c>
      <c r="L445" s="280">
        <v>45720</v>
      </c>
      <c r="M445" s="257" t="str">
        <f>IF(Table2[[#This Row],[Resolve Date]]="","ONGOING","SOLVED")</f>
        <v>SOLVED</v>
      </c>
      <c r="N445" s="258" t="s">
        <v>30</v>
      </c>
      <c r="O445" s="257" t="str">
        <f>Table2[[#This Row],[K&amp;N REF ]]&amp;Table2[[#This Row],[Issue type ]]</f>
        <v>5015270974NO LABELS</v>
      </c>
      <c r="P445" s="257">
        <f>YEAR(Table2[[#This Row],[Date ]])</f>
        <v>2025</v>
      </c>
      <c r="Q445" s="257" t="str">
        <f>VLOOKUP(MONTH(Table2[[#This Row],[Date ]]),Months,2,0)</f>
        <v>March</v>
      </c>
      <c r="R445" s="257" t="b">
        <f>COUNTIFS(Table2[Unique],Table2[[#This Row],[Unique]])&gt;1</f>
        <v>0</v>
      </c>
      <c r="S445" s="257">
        <f>IF(Table2[[#This Row],[Status ]]="Solved",1,0)</f>
        <v>1</v>
      </c>
      <c r="T445" s="257">
        <f>IF(Table2[[#This Row],[Status ]]="ongoing",1,0)</f>
        <v>0</v>
      </c>
    </row>
    <row r="446" spans="1:20" x14ac:dyDescent="0.25">
      <c r="A446" s="262">
        <v>5015271490</v>
      </c>
      <c r="B446" s="269" t="str">
        <f>_xlfn.XLOOKUP(Table2[[#This Row],[K&amp;N REF ]],CAT_Details[Tracking Number],CAT_Details[S Ref],,0)</f>
        <v>20250226-S-70257</v>
      </c>
      <c r="C446" s="270">
        <f>_xlfn.XLOOKUP(Table2[[#This Row],[K&amp;N REF ]],CAT_Details[Tracking Number],CAT_Details[TO Ref],,0)</f>
        <v>20250226662068</v>
      </c>
      <c r="D446" s="270" t="str">
        <f>_xlfn.XLOOKUP(Table2[[#This Row],[K&amp;N REF ]],CAT_Details[Tracking Number],CAT_Details[Pickup Customer Name],,0)</f>
        <v>VOSS Automotive GmbH</v>
      </c>
      <c r="E446" s="271" t="str">
        <f>_xlfn.XLOOKUP(Table2[[#This Row],[K&amp;N REF ]],CAT_Details[Tracking Number],CAT_Details[Delivery Country Code],,0)</f>
        <v>GB</v>
      </c>
      <c r="F446" s="271" t="str">
        <f>_xlfn.XLOOKUP(Table2[[#This Row],[TO Ref]],CAT_Details[TO Ref],CAT_Details[Loc],,0)</f>
        <v>OYL1</v>
      </c>
      <c r="G446" s="257" t="s">
        <v>34</v>
      </c>
      <c r="H446" s="257" t="s">
        <v>40</v>
      </c>
      <c r="I446" s="280">
        <v>45720</v>
      </c>
      <c r="J446" s="257" t="s">
        <v>26</v>
      </c>
      <c r="K446" s="257" t="s">
        <v>32</v>
      </c>
      <c r="L446" s="280">
        <v>45720</v>
      </c>
      <c r="M446" s="257" t="str">
        <f>IF(Table2[[#This Row],[Resolve Date]]="","ONGOING","SOLVED")</f>
        <v>SOLVED</v>
      </c>
      <c r="N446" s="258" t="s">
        <v>58</v>
      </c>
      <c r="O446" s="257" t="str">
        <f>Table2[[#This Row],[K&amp;N REF ]]&amp;Table2[[#This Row],[Issue type ]]</f>
        <v xml:space="preserve">5015271490INCORRECT LABELS </v>
      </c>
      <c r="P446" s="257">
        <f>YEAR(Table2[[#This Row],[Date ]])</f>
        <v>2025</v>
      </c>
      <c r="Q446" s="257" t="str">
        <f>VLOOKUP(MONTH(Table2[[#This Row],[Date ]]),Months,2,0)</f>
        <v>March</v>
      </c>
      <c r="R446" s="257" t="b">
        <f>COUNTIFS(Table2[Unique],Table2[[#This Row],[Unique]])&gt;1</f>
        <v>0</v>
      </c>
      <c r="S446" s="257">
        <f>IF(Table2[[#This Row],[Status ]]="Solved",1,0)</f>
        <v>1</v>
      </c>
      <c r="T446" s="257">
        <f>IF(Table2[[#This Row],[Status ]]="ongoing",1,0)</f>
        <v>0</v>
      </c>
    </row>
    <row r="447" spans="1:20" x14ac:dyDescent="0.25">
      <c r="A447" s="262">
        <v>5015286070</v>
      </c>
      <c r="B447" s="269" t="str">
        <f>_xlfn.XLOOKUP(Table2[[#This Row],[K&amp;N REF ]],CAT_Details[Tracking Number],CAT_Details[S Ref],,0)</f>
        <v>20250227-S-70188</v>
      </c>
      <c r="C447" s="270">
        <f>_xlfn.XLOOKUP(Table2[[#This Row],[K&amp;N REF ]],CAT_Details[Tracking Number],CAT_Details[TO Ref],,0)</f>
        <v>20250227662805</v>
      </c>
      <c r="D447" s="270" t="str">
        <f>_xlfn.XLOOKUP(Table2[[#This Row],[K&amp;N REF ]],CAT_Details[Tracking Number],CAT_Details[Pickup Customer Name],,0)</f>
        <v>Donaldson Filtration Deutschland GmbH</v>
      </c>
      <c r="E447" s="271" t="str">
        <f>_xlfn.XLOOKUP(Table2[[#This Row],[K&amp;N REF ]],CAT_Details[Tracking Number],CAT_Details[Delivery Country Code],,0)</f>
        <v>GB</v>
      </c>
      <c r="F447" s="271" t="str">
        <f>_xlfn.XLOOKUP(Table2[[#This Row],[TO Ref]],CAT_Details[TO Ref],CAT_Details[Loc],,0)</f>
        <v>DX01-L5</v>
      </c>
      <c r="G447" s="257" t="s">
        <v>34</v>
      </c>
      <c r="H447" s="257" t="s">
        <v>29</v>
      </c>
      <c r="I447" s="280">
        <v>45720</v>
      </c>
      <c r="J447" s="257" t="s">
        <v>26</v>
      </c>
      <c r="K447" s="257" t="s">
        <v>32</v>
      </c>
      <c r="L447" s="280">
        <v>45720</v>
      </c>
      <c r="M447" s="257" t="str">
        <f>IF(Table2[[#This Row],[Resolve Date]]="","ONGOING","SOLVED")</f>
        <v>SOLVED</v>
      </c>
      <c r="N447" s="258" t="s">
        <v>30</v>
      </c>
      <c r="O447" s="257" t="str">
        <f>Table2[[#This Row],[K&amp;N REF ]]&amp;Table2[[#This Row],[Issue type ]]</f>
        <v>5015286070DAMAGED LABEL</v>
      </c>
      <c r="P447" s="257">
        <f>YEAR(Table2[[#This Row],[Date ]])</f>
        <v>2025</v>
      </c>
      <c r="Q447" s="257" t="str">
        <f>VLOOKUP(MONTH(Table2[[#This Row],[Date ]]),Months,2,0)</f>
        <v>March</v>
      </c>
      <c r="R447" s="257" t="b">
        <f>COUNTIFS(Table2[Unique],Table2[[#This Row],[Unique]])&gt;1</f>
        <v>0</v>
      </c>
      <c r="S447" s="257">
        <f>IF(Table2[[#This Row],[Status ]]="Solved",1,0)</f>
        <v>1</v>
      </c>
      <c r="T447" s="257">
        <f>IF(Table2[[#This Row],[Status ]]="ongoing",1,0)</f>
        <v>0</v>
      </c>
    </row>
    <row r="448" spans="1:20" x14ac:dyDescent="0.25">
      <c r="A448" s="262">
        <v>5015270969</v>
      </c>
      <c r="B448" s="269" t="str">
        <f>_xlfn.XLOOKUP(Table2[[#This Row],[K&amp;N REF ]],CAT_Details[Tracking Number],CAT_Details[S Ref],,0)</f>
        <v>20250226-S-70235</v>
      </c>
      <c r="C448" s="270">
        <f>_xlfn.XLOOKUP(Table2[[#This Row],[K&amp;N REF ]],CAT_Details[Tracking Number],CAT_Details[TO Ref],,0)</f>
        <v>20250226662020</v>
      </c>
      <c r="D448" s="270" t="str">
        <f>_xlfn.XLOOKUP(Table2[[#This Row],[K&amp;N REF ]],CAT_Details[Tracking Number],CAT_Details[Pickup Customer Name],,0)</f>
        <v>TENNECO ZWICKAU GMBH</v>
      </c>
      <c r="E448" s="271" t="str">
        <f>_xlfn.XLOOKUP(Table2[[#This Row],[K&amp;N REF ]],CAT_Details[Tracking Number],CAT_Details[Delivery Country Code],,0)</f>
        <v>GB</v>
      </c>
      <c r="F448" s="271" t="str">
        <f>_xlfn.XLOOKUP(Table2[[#This Row],[TO Ref]],CAT_Details[TO Ref],CAT_Details[Loc],,0)</f>
        <v>DX01-L5</v>
      </c>
      <c r="G448" s="257" t="s">
        <v>34</v>
      </c>
      <c r="H448" s="257" t="s">
        <v>35</v>
      </c>
      <c r="I448" s="280">
        <v>45720</v>
      </c>
      <c r="J448" s="257" t="s">
        <v>26</v>
      </c>
      <c r="K448" s="257" t="s">
        <v>32</v>
      </c>
      <c r="L448" s="280">
        <v>45720</v>
      </c>
      <c r="M448" s="257" t="str">
        <f>IF(Table2[[#This Row],[Resolve Date]]="","ONGOING","SOLVED")</f>
        <v>SOLVED</v>
      </c>
      <c r="N448" s="258" t="s">
        <v>30</v>
      </c>
      <c r="O448" s="257" t="str">
        <f>Table2[[#This Row],[K&amp;N REF ]]&amp;Table2[[#This Row],[Issue type ]]</f>
        <v>5015270969NO LABELS</v>
      </c>
      <c r="P448" s="257">
        <f>YEAR(Table2[[#This Row],[Date ]])</f>
        <v>2025</v>
      </c>
      <c r="Q448" s="257" t="str">
        <f>VLOOKUP(MONTH(Table2[[#This Row],[Date ]]),Months,2,0)</f>
        <v>March</v>
      </c>
      <c r="R448" s="257" t="b">
        <f>COUNTIFS(Table2[Unique],Table2[[#This Row],[Unique]])&gt;1</f>
        <v>0</v>
      </c>
      <c r="S448" s="257">
        <f>IF(Table2[[#This Row],[Status ]]="Solved",1,0)</f>
        <v>1</v>
      </c>
      <c r="T448" s="257">
        <f>IF(Table2[[#This Row],[Status ]]="ongoing",1,0)</f>
        <v>0</v>
      </c>
    </row>
    <row r="449" spans="1:20" x14ac:dyDescent="0.25">
      <c r="A449" s="262">
        <v>5015271294</v>
      </c>
      <c r="B449" s="269" t="str">
        <f>_xlfn.XLOOKUP(Table2[[#This Row],[K&amp;N REF ]],CAT_Details[Tracking Number],CAT_Details[S Ref],,0)</f>
        <v>20250226-S-70246</v>
      </c>
      <c r="C449" s="270">
        <f>_xlfn.XLOOKUP(Table2[[#This Row],[K&amp;N REF ]],CAT_Details[Tracking Number],CAT_Details[TO Ref],,0)</f>
        <v>20250226661830</v>
      </c>
      <c r="D449" s="270" t="str">
        <f>_xlfn.XLOOKUP(Table2[[#This Row],[K&amp;N REF ]],CAT_Details[Tracking Number],CAT_Details[Pickup Customer Name],,0)</f>
        <v>Donaldson Ed</v>
      </c>
      <c r="E449" s="271" t="str">
        <f>_xlfn.XLOOKUP(Table2[[#This Row],[K&amp;N REF ]],CAT_Details[Tracking Number],CAT_Details[Delivery Country Code],,0)</f>
        <v>GB</v>
      </c>
      <c r="F449" s="271" t="str">
        <f>_xlfn.XLOOKUP(Table2[[#This Row],[TO Ref]],CAT_Details[TO Ref],CAT_Details[Loc],,0)</f>
        <v>U2-L5</v>
      </c>
      <c r="G449" s="257" t="s">
        <v>36</v>
      </c>
      <c r="H449" s="257" t="s">
        <v>40</v>
      </c>
      <c r="I449" s="280">
        <v>45720</v>
      </c>
      <c r="J449" s="257" t="s">
        <v>26</v>
      </c>
      <c r="K449" s="257" t="s">
        <v>32</v>
      </c>
      <c r="L449" s="280">
        <v>45720</v>
      </c>
      <c r="M449" s="257" t="str">
        <f>IF(Table2[[#This Row],[Resolve Date]]="","ONGOING","SOLVED")</f>
        <v>SOLVED</v>
      </c>
      <c r="N449" s="258" t="s">
        <v>58</v>
      </c>
      <c r="O449" s="257" t="str">
        <f>Table2[[#This Row],[K&amp;N REF ]]&amp;Table2[[#This Row],[Issue type ]]</f>
        <v xml:space="preserve">5015271294INCORRECT LABELS </v>
      </c>
      <c r="P449" s="257">
        <f>YEAR(Table2[[#This Row],[Date ]])</f>
        <v>2025</v>
      </c>
      <c r="Q449" s="257" t="str">
        <f>VLOOKUP(MONTH(Table2[[#This Row],[Date ]]),Months,2,0)</f>
        <v>March</v>
      </c>
      <c r="R449" s="257" t="b">
        <f>COUNTIFS(Table2[Unique],Table2[[#This Row],[Unique]])&gt;1</f>
        <v>0</v>
      </c>
      <c r="S449" s="257">
        <f>IF(Table2[[#This Row],[Status ]]="Solved",1,0)</f>
        <v>1</v>
      </c>
      <c r="T449" s="257">
        <f>IF(Table2[[#This Row],[Status ]]="ongoing",1,0)</f>
        <v>0</v>
      </c>
    </row>
    <row r="450" spans="1:20" x14ac:dyDescent="0.25">
      <c r="A450" s="262">
        <v>5015271293</v>
      </c>
      <c r="B450" s="269" t="str">
        <f>_xlfn.XLOOKUP(Table2[[#This Row],[K&amp;N REF ]],CAT_Details[Tracking Number],CAT_Details[S Ref],,0)</f>
        <v>20250226-S-70246</v>
      </c>
      <c r="C450" s="270">
        <f>_xlfn.XLOOKUP(Table2[[#This Row],[K&amp;N REF ]],CAT_Details[Tracking Number],CAT_Details[TO Ref],,0)</f>
        <v>20250226661840</v>
      </c>
      <c r="D450" s="270" t="str">
        <f>_xlfn.XLOOKUP(Table2[[#This Row],[K&amp;N REF ]],CAT_Details[Tracking Number],CAT_Details[Pickup Customer Name],,0)</f>
        <v>Donaldson Ed</v>
      </c>
      <c r="E450" s="271" t="str">
        <f>_xlfn.XLOOKUP(Table2[[#This Row],[K&amp;N REF ]],CAT_Details[Tracking Number],CAT_Details[Delivery Country Code],,0)</f>
        <v>GB</v>
      </c>
      <c r="F450" s="271" t="str">
        <f>_xlfn.XLOOKUP(Table2[[#This Row],[TO Ref]],CAT_Details[TO Ref],CAT_Details[Loc],,0)</f>
        <v>OYL1</v>
      </c>
      <c r="G450" s="257" t="s">
        <v>36</v>
      </c>
      <c r="H450" s="257" t="s">
        <v>40</v>
      </c>
      <c r="I450" s="280">
        <v>45720</v>
      </c>
      <c r="J450" s="257" t="s">
        <v>26</v>
      </c>
      <c r="K450" s="257" t="s">
        <v>32</v>
      </c>
      <c r="L450" s="280">
        <v>45720</v>
      </c>
      <c r="M450" s="257" t="str">
        <f>IF(Table2[[#This Row],[Resolve Date]]="","ONGOING","SOLVED")</f>
        <v>SOLVED</v>
      </c>
      <c r="N450" s="258" t="s">
        <v>58</v>
      </c>
      <c r="O450" s="257" t="str">
        <f>Table2[[#This Row],[K&amp;N REF ]]&amp;Table2[[#This Row],[Issue type ]]</f>
        <v xml:space="preserve">5015271293INCORRECT LABELS </v>
      </c>
      <c r="P450" s="257">
        <f>YEAR(Table2[[#This Row],[Date ]])</f>
        <v>2025</v>
      </c>
      <c r="Q450" s="257" t="str">
        <f>VLOOKUP(MONTH(Table2[[#This Row],[Date ]]),Months,2,0)</f>
        <v>March</v>
      </c>
      <c r="R450" s="257" t="b">
        <f>COUNTIFS(Table2[Unique],Table2[[#This Row],[Unique]])&gt;1</f>
        <v>0</v>
      </c>
      <c r="S450" s="257">
        <f>IF(Table2[[#This Row],[Status ]]="Solved",1,0)</f>
        <v>1</v>
      </c>
      <c r="T450" s="257">
        <f>IF(Table2[[#This Row],[Status ]]="ongoing",1,0)</f>
        <v>0</v>
      </c>
    </row>
    <row r="451" spans="1:20" x14ac:dyDescent="0.25">
      <c r="A451" s="262">
        <v>5015241251</v>
      </c>
      <c r="B451" s="269" t="str">
        <f>_xlfn.XLOOKUP(Table2[[#This Row],[K&amp;N REF ]],CAT_Details[Tracking Number],CAT_Details[S Ref],,0)</f>
        <v>20250224-S-70160</v>
      </c>
      <c r="C451" s="270">
        <f>_xlfn.XLOOKUP(Table2[[#This Row],[K&amp;N REF ]],CAT_Details[Tracking Number],CAT_Details[TO Ref],,0)</f>
        <v>20250219656747</v>
      </c>
      <c r="D451" s="270" t="str">
        <f>_xlfn.XLOOKUP(Table2[[#This Row],[K&amp;N REF ]],CAT_Details[Tracking Number],CAT_Details[Pickup Customer Name],,0)</f>
        <v>DAYCO EUROPE S.R.L.</v>
      </c>
      <c r="E451" s="271" t="str">
        <f>_xlfn.XLOOKUP(Table2[[#This Row],[K&amp;N REF ]],CAT_Details[Tracking Number],CAT_Details[Delivery Country Code],,0)</f>
        <v>GB</v>
      </c>
      <c r="F451" s="271" t="str">
        <f>_xlfn.XLOOKUP(Table2[[#This Row],[TO Ref]],CAT_Details[TO Ref],CAT_Details[Loc],,0)</f>
        <v>DX01-L5</v>
      </c>
      <c r="G451" s="257" t="s">
        <v>24</v>
      </c>
      <c r="H451" s="257" t="s">
        <v>31</v>
      </c>
      <c r="I451" s="280">
        <v>45721</v>
      </c>
      <c r="J451" s="257" t="s">
        <v>26</v>
      </c>
      <c r="K451" s="257" t="s">
        <v>32</v>
      </c>
      <c r="L451" s="280">
        <v>45722</v>
      </c>
      <c r="M451" s="257" t="str">
        <f>IF(Table2[[#This Row],[Resolve Date]]="","ONGOING","SOLVED")</f>
        <v>SOLVED</v>
      </c>
      <c r="N451" s="258" t="s">
        <v>30</v>
      </c>
      <c r="O451" s="257" t="str">
        <f>Table2[[#This Row],[K&amp;N REF ]]&amp;Table2[[#This Row],[Issue type ]]</f>
        <v>5015241251MISSING LABELS ON SOME UNITS</v>
      </c>
      <c r="P451" s="257">
        <f>YEAR(Table2[[#This Row],[Date ]])</f>
        <v>2025</v>
      </c>
      <c r="Q451" s="257" t="str">
        <f>VLOOKUP(MONTH(Table2[[#This Row],[Date ]]),Months,2,0)</f>
        <v>March</v>
      </c>
      <c r="R451" s="257" t="b">
        <f>COUNTIFS(Table2[Unique],Table2[[#This Row],[Unique]])&gt;1</f>
        <v>0</v>
      </c>
      <c r="S451" s="257">
        <f>IF(Table2[[#This Row],[Status ]]="Solved",1,0)</f>
        <v>1</v>
      </c>
      <c r="T451" s="257">
        <f>IF(Table2[[#This Row],[Status ]]="ongoing",1,0)</f>
        <v>0</v>
      </c>
    </row>
    <row r="452" spans="1:20" x14ac:dyDescent="0.25">
      <c r="A452" s="262">
        <v>5015271431</v>
      </c>
      <c r="B452" s="269" t="str">
        <f>_xlfn.XLOOKUP(Table2[[#This Row],[K&amp;N REF ]],CAT_Details[Tracking Number],CAT_Details[S Ref],,0)</f>
        <v>20250226-S-70258</v>
      </c>
      <c r="C452" s="270">
        <f>_xlfn.XLOOKUP(Table2[[#This Row],[K&amp;N REF ]],CAT_Details[Tracking Number],CAT_Details[TO Ref],,0)</f>
        <v>20250225660986</v>
      </c>
      <c r="D452" s="270" t="str">
        <f>_xlfn.XLOOKUP(Table2[[#This Row],[K&amp;N REF ]],CAT_Details[Tracking Number],CAT_Details[Pickup Customer Name],,0)</f>
        <v>Faster Spa</v>
      </c>
      <c r="E452" s="271" t="str">
        <f>_xlfn.XLOOKUP(Table2[[#This Row],[K&amp;N REF ]],CAT_Details[Tracking Number],CAT_Details[Delivery Country Code],,0)</f>
        <v>GB</v>
      </c>
      <c r="F452" s="271" t="str">
        <f>_xlfn.XLOOKUP(Table2[[#This Row],[TO Ref]],CAT_Details[TO Ref],CAT_Details[Loc],,0)</f>
        <v>OYL1</v>
      </c>
      <c r="G452" s="257" t="s">
        <v>24</v>
      </c>
      <c r="H452" s="257" t="s">
        <v>35</v>
      </c>
      <c r="I452" s="280">
        <v>45721</v>
      </c>
      <c r="J452" s="257" t="s">
        <v>26</v>
      </c>
      <c r="K452" s="257" t="s">
        <v>32</v>
      </c>
      <c r="L452" s="280">
        <v>45757</v>
      </c>
      <c r="M452" s="257" t="str">
        <f>IF(Table2[[#This Row],[Resolve Date]]="","ONGOING","SOLVED")</f>
        <v>SOLVED</v>
      </c>
      <c r="N452" s="258" t="s">
        <v>30</v>
      </c>
      <c r="O452" s="257" t="str">
        <f>Table2[[#This Row],[K&amp;N REF ]]&amp;Table2[[#This Row],[Issue type ]]</f>
        <v>5015271431NO LABELS</v>
      </c>
      <c r="P452" s="257">
        <f>YEAR(Table2[[#This Row],[Date ]])</f>
        <v>2025</v>
      </c>
      <c r="Q452" s="257" t="str">
        <f>VLOOKUP(MONTH(Table2[[#This Row],[Date ]]),Months,2,0)</f>
        <v>March</v>
      </c>
      <c r="R452" s="257" t="b">
        <f>COUNTIFS(Table2[Unique],Table2[[#This Row],[Unique]])&gt;1</f>
        <v>0</v>
      </c>
      <c r="S452" s="257">
        <f>IF(Table2[[#This Row],[Status ]]="Solved",1,0)</f>
        <v>1</v>
      </c>
      <c r="T452" s="257">
        <f>IF(Table2[[#This Row],[Status ]]="ongoing",1,0)</f>
        <v>0</v>
      </c>
    </row>
    <row r="453" spans="1:20" ht="30" x14ac:dyDescent="0.25">
      <c r="A453" s="262">
        <v>5015271094</v>
      </c>
      <c r="B453" s="269" t="str">
        <f>_xlfn.XLOOKUP(Table2[[#This Row],[K&amp;N REF ]],CAT_Details[Tracking Number],CAT_Details[S Ref],,0)</f>
        <v>20250226-S-70259</v>
      </c>
      <c r="C453" s="270">
        <f>_xlfn.XLOOKUP(Table2[[#This Row],[K&amp;N REF ]],CAT_Details[Tracking Number],CAT_Details[TO Ref],,0)</f>
        <v>20250225661313</v>
      </c>
      <c r="D453" s="270" t="str">
        <f>_xlfn.XLOOKUP(Table2[[#This Row],[K&amp;N REF ]],CAT_Details[Tracking Number],CAT_Details[Pickup Customer Name],,0)</f>
        <v>CARRARO S.P.A.</v>
      </c>
      <c r="E453" s="271" t="str">
        <f>_xlfn.XLOOKUP(Table2[[#This Row],[K&amp;N REF ]],CAT_Details[Tracking Number],CAT_Details[Delivery Country Code],,0)</f>
        <v>GB</v>
      </c>
      <c r="F453" s="271" t="str">
        <f>_xlfn.XLOOKUP(Table2[[#This Row],[TO Ref]],CAT_Details[TO Ref],CAT_Details[Loc],,0)</f>
        <v>OYL1</v>
      </c>
      <c r="G453" s="257" t="s">
        <v>24</v>
      </c>
      <c r="H453" s="257" t="s">
        <v>42</v>
      </c>
      <c r="I453" s="280">
        <v>45721</v>
      </c>
      <c r="J453" s="257" t="s">
        <v>26</v>
      </c>
      <c r="K453" s="257" t="s">
        <v>32</v>
      </c>
      <c r="L453" s="280">
        <v>45723</v>
      </c>
      <c r="M453" s="257" t="str">
        <f>IF(Table2[[#This Row],[Resolve Date]]="","ONGOING","SOLVED")</f>
        <v>SOLVED</v>
      </c>
      <c r="N453" s="258" t="s">
        <v>111</v>
      </c>
      <c r="O453" s="257" t="str">
        <f>Table2[[#This Row],[K&amp;N REF ]]&amp;Table2[[#This Row],[Issue type ]]</f>
        <v>5015271094AMOUNT</v>
      </c>
      <c r="P453" s="257">
        <f>YEAR(Table2[[#This Row],[Date ]])</f>
        <v>2025</v>
      </c>
      <c r="Q453" s="257" t="str">
        <f>VLOOKUP(MONTH(Table2[[#This Row],[Date ]]),Months,2,0)</f>
        <v>March</v>
      </c>
      <c r="R453" s="257" t="b">
        <f>COUNTIFS(Table2[Unique],Table2[[#This Row],[Unique]])&gt;1</f>
        <v>0</v>
      </c>
      <c r="S453" s="257">
        <f>IF(Table2[[#This Row],[Status ]]="Solved",1,0)</f>
        <v>1</v>
      </c>
      <c r="T453" s="257">
        <f>IF(Table2[[#This Row],[Status ]]="ongoing",1,0)</f>
        <v>0</v>
      </c>
    </row>
    <row r="454" spans="1:20" x14ac:dyDescent="0.25">
      <c r="A454" s="262">
        <v>5015241008</v>
      </c>
      <c r="B454" s="269" t="str">
        <f>_xlfn.XLOOKUP(Table2[[#This Row],[K&amp;N REF ]],CAT_Details[Tracking Number],CAT_Details[S Ref],,0)</f>
        <v>20250224-S-70027</v>
      </c>
      <c r="C454" s="270">
        <f>_xlfn.XLOOKUP(Table2[[#This Row],[K&amp;N REF ]],CAT_Details[Tracking Number],CAT_Details[TO Ref],,0)</f>
        <v>20250220658050</v>
      </c>
      <c r="D454" s="270" t="str">
        <f>_xlfn.XLOOKUP(Table2[[#This Row],[K&amp;N REF ]],CAT_Details[Tracking Number],CAT_Details[Pickup Customer Name],,0)</f>
        <v>BORGWARNER EMISSIONS SYSTEMS PORTUGAL UNIPESSOAL LDA</v>
      </c>
      <c r="E454" s="271" t="str">
        <f>_xlfn.XLOOKUP(Table2[[#This Row],[K&amp;N REF ]],CAT_Details[Tracking Number],CAT_Details[Delivery Country Code],,0)</f>
        <v>GB</v>
      </c>
      <c r="F454" s="271" t="str">
        <f>_xlfn.XLOOKUP(Table2[[#This Row],[TO Ref]],CAT_Details[TO Ref],CAT_Details[Loc],,0)</f>
        <v>DX01-L5</v>
      </c>
      <c r="G454" s="257" t="s">
        <v>44</v>
      </c>
      <c r="H454" s="257" t="s">
        <v>49</v>
      </c>
      <c r="I454" s="280">
        <v>45721</v>
      </c>
      <c r="J454" s="257" t="s">
        <v>26</v>
      </c>
      <c r="K454" s="257" t="s">
        <v>32</v>
      </c>
      <c r="L454" s="280">
        <v>45721</v>
      </c>
      <c r="M454" s="257" t="str">
        <f>IF(Table2[[#This Row],[Resolve Date]]="","ONGOING","SOLVED")</f>
        <v>SOLVED</v>
      </c>
      <c r="N454" s="258" t="s">
        <v>30</v>
      </c>
      <c r="O454" s="257" t="str">
        <f>Table2[[#This Row],[K&amp;N REF ]]&amp;Table2[[#This Row],[Issue type ]]</f>
        <v>5015241008XX LABELS</v>
      </c>
      <c r="P454" s="257">
        <f>YEAR(Table2[[#This Row],[Date ]])</f>
        <v>2025</v>
      </c>
      <c r="Q454" s="257" t="str">
        <f>VLOOKUP(MONTH(Table2[[#This Row],[Date ]]),Months,2,0)</f>
        <v>March</v>
      </c>
      <c r="R454" s="257" t="b">
        <f>COUNTIFS(Table2[Unique],Table2[[#This Row],[Unique]])&gt;1</f>
        <v>0</v>
      </c>
      <c r="S454" s="257">
        <f>IF(Table2[[#This Row],[Status ]]="Solved",1,0)</f>
        <v>1</v>
      </c>
      <c r="T454" s="257">
        <f>IF(Table2[[#This Row],[Status ]]="ongoing",1,0)</f>
        <v>0</v>
      </c>
    </row>
    <row r="455" spans="1:20" x14ac:dyDescent="0.25">
      <c r="A455" s="262">
        <v>5015271220</v>
      </c>
      <c r="B455" s="269" t="str">
        <f>_xlfn.XLOOKUP(Table2[[#This Row],[K&amp;N REF ]],CAT_Details[Tracking Number],CAT_Details[S Ref],,0)</f>
        <v>20250226-S-70229</v>
      </c>
      <c r="C455" s="270">
        <f>_xlfn.XLOOKUP(Table2[[#This Row],[K&amp;N REF ]],CAT_Details[Tracking Number],CAT_Details[TO Ref],,0)</f>
        <v>20250225660716</v>
      </c>
      <c r="D455" s="270" t="str">
        <f>_xlfn.XLOOKUP(Table2[[#This Row],[K&amp;N REF ]],CAT_Details[Tracking Number],CAT_Details[Pickup Customer Name],,0)</f>
        <v>Valeo Auto-Electric Magyarorszag Kft.</v>
      </c>
      <c r="E455" s="271" t="str">
        <f>_xlfn.XLOOKUP(Table2[[#This Row],[K&amp;N REF ]],CAT_Details[Tracking Number],CAT_Details[Delivery Country Code],,0)</f>
        <v>GB</v>
      </c>
      <c r="F455" s="271" t="str">
        <f>_xlfn.XLOOKUP(Table2[[#This Row],[TO Ref]],CAT_Details[TO Ref],CAT_Details[Loc],,0)</f>
        <v>U2-L5</v>
      </c>
      <c r="G455" s="257" t="s">
        <v>44</v>
      </c>
      <c r="H455" s="257" t="s">
        <v>35</v>
      </c>
      <c r="I455" s="280">
        <v>45721</v>
      </c>
      <c r="J455" s="257" t="s">
        <v>26</v>
      </c>
      <c r="K455" s="257" t="s">
        <v>32</v>
      </c>
      <c r="L455" s="280">
        <v>45721</v>
      </c>
      <c r="M455" s="257" t="str">
        <f>IF(Table2[[#This Row],[Resolve Date]]="","ONGOING","SOLVED")</f>
        <v>SOLVED</v>
      </c>
      <c r="N455" s="258" t="s">
        <v>30</v>
      </c>
      <c r="O455" s="257" t="str">
        <f>Table2[[#This Row],[K&amp;N REF ]]&amp;Table2[[#This Row],[Issue type ]]</f>
        <v>5015271220NO LABELS</v>
      </c>
      <c r="P455" s="257">
        <f>YEAR(Table2[[#This Row],[Date ]])</f>
        <v>2025</v>
      </c>
      <c r="Q455" s="257" t="str">
        <f>VLOOKUP(MONTH(Table2[[#This Row],[Date ]]),Months,2,0)</f>
        <v>March</v>
      </c>
      <c r="R455" s="257" t="b">
        <f>COUNTIFS(Table2[Unique],Table2[[#This Row],[Unique]])&gt;1</f>
        <v>0</v>
      </c>
      <c r="S455" s="257">
        <f>IF(Table2[[#This Row],[Status ]]="Solved",1,0)</f>
        <v>1</v>
      </c>
      <c r="T455" s="257">
        <f>IF(Table2[[#This Row],[Status ]]="ongoing",1,0)</f>
        <v>0</v>
      </c>
    </row>
    <row r="456" spans="1:20" x14ac:dyDescent="0.25">
      <c r="A456" s="262">
        <v>5015271228</v>
      </c>
      <c r="B456" s="269" t="str">
        <f>_xlfn.XLOOKUP(Table2[[#This Row],[K&amp;N REF ]],CAT_Details[Tracking Number],CAT_Details[S Ref],,0)</f>
        <v>20250226-S-70229</v>
      </c>
      <c r="C456" s="270">
        <f>_xlfn.XLOOKUP(Table2[[#This Row],[K&amp;N REF ]],CAT_Details[Tracking Number],CAT_Details[TO Ref],,0)</f>
        <v>20250225660721</v>
      </c>
      <c r="D456" s="270" t="str">
        <f>_xlfn.XLOOKUP(Table2[[#This Row],[K&amp;N REF ]],CAT_Details[Tracking Number],CAT_Details[Pickup Customer Name],,0)</f>
        <v>Valeo Auto-Electric Magyarorszag Kft.</v>
      </c>
      <c r="E456" s="271" t="str">
        <f>_xlfn.XLOOKUP(Table2[[#This Row],[K&amp;N REF ]],CAT_Details[Tracking Number],CAT_Details[Delivery Country Code],,0)</f>
        <v>GB</v>
      </c>
      <c r="F456" s="271">
        <f>_xlfn.XLOOKUP(Table2[[#This Row],[TO Ref]],CAT_Details[TO Ref],CAT_Details[Loc],,0)</f>
        <v>3402</v>
      </c>
      <c r="G456" s="257" t="s">
        <v>44</v>
      </c>
      <c r="H456" s="257" t="s">
        <v>35</v>
      </c>
      <c r="I456" s="280">
        <v>45721</v>
      </c>
      <c r="J456" s="257" t="s">
        <v>26</v>
      </c>
      <c r="K456" s="257" t="s">
        <v>32</v>
      </c>
      <c r="L456" s="280">
        <v>45721</v>
      </c>
      <c r="M456" s="257" t="str">
        <f>IF(Table2[[#This Row],[Resolve Date]]="","ONGOING","SOLVED")</f>
        <v>SOLVED</v>
      </c>
      <c r="N456" s="258" t="s">
        <v>30</v>
      </c>
      <c r="O456" s="257" t="str">
        <f>Table2[[#This Row],[K&amp;N REF ]]&amp;Table2[[#This Row],[Issue type ]]</f>
        <v>5015271228NO LABELS</v>
      </c>
      <c r="P456" s="257">
        <f>YEAR(Table2[[#This Row],[Date ]])</f>
        <v>2025</v>
      </c>
      <c r="Q456" s="257" t="str">
        <f>VLOOKUP(MONTH(Table2[[#This Row],[Date ]]),Months,2,0)</f>
        <v>March</v>
      </c>
      <c r="R456" s="257" t="b">
        <f>COUNTIFS(Table2[Unique],Table2[[#This Row],[Unique]])&gt;1</f>
        <v>0</v>
      </c>
      <c r="S456" s="257">
        <f>IF(Table2[[#This Row],[Status ]]="Solved",1,0)</f>
        <v>1</v>
      </c>
      <c r="T456" s="257">
        <f>IF(Table2[[#This Row],[Status ]]="ongoing",1,0)</f>
        <v>0</v>
      </c>
    </row>
    <row r="457" spans="1:20" x14ac:dyDescent="0.25">
      <c r="A457" s="262">
        <v>5015285589</v>
      </c>
      <c r="B457" s="269" t="str">
        <f>_xlfn.XLOOKUP(Table2[[#This Row],[K&amp;N REF ]],CAT_Details[Tracking Number],CAT_Details[S Ref],,0)</f>
        <v>20250227-S-70218</v>
      </c>
      <c r="C457" s="270">
        <f>_xlfn.XLOOKUP(Table2[[#This Row],[K&amp;N REF ]],CAT_Details[Tracking Number],CAT_Details[TO Ref],,0)</f>
        <v>20250226661805</v>
      </c>
      <c r="D457" s="270" t="str">
        <f>_xlfn.XLOOKUP(Table2[[#This Row],[K&amp;N REF ]],CAT_Details[Tracking Number],CAT_Details[Pickup Customer Name],,0)</f>
        <v>DANFOSS A/S</v>
      </c>
      <c r="E457" s="271" t="str">
        <f>_xlfn.XLOOKUP(Table2[[#This Row],[K&amp;N REF ]],CAT_Details[Tracking Number],CAT_Details[Delivery Country Code],,0)</f>
        <v>GB</v>
      </c>
      <c r="F457" s="271">
        <f>_xlfn.XLOOKUP(Table2[[#This Row],[TO Ref]],CAT_Details[TO Ref],CAT_Details[Loc],,0)</f>
        <v>3402</v>
      </c>
      <c r="G457" s="257" t="s">
        <v>44</v>
      </c>
      <c r="H457" s="257" t="s">
        <v>35</v>
      </c>
      <c r="I457" s="280">
        <v>45721</v>
      </c>
      <c r="J457" s="257" t="s">
        <v>26</v>
      </c>
      <c r="K457" s="257" t="s">
        <v>32</v>
      </c>
      <c r="L457" s="280">
        <v>45721</v>
      </c>
      <c r="M457" s="257" t="str">
        <f>IF(Table2[[#This Row],[Resolve Date]]="","ONGOING","SOLVED")</f>
        <v>SOLVED</v>
      </c>
      <c r="N457" s="258" t="s">
        <v>30</v>
      </c>
      <c r="O457" s="257" t="str">
        <f>Table2[[#This Row],[K&amp;N REF ]]&amp;Table2[[#This Row],[Issue type ]]</f>
        <v>5015285589NO LABELS</v>
      </c>
      <c r="P457" s="257">
        <f>YEAR(Table2[[#This Row],[Date ]])</f>
        <v>2025</v>
      </c>
      <c r="Q457" s="257" t="str">
        <f>VLOOKUP(MONTH(Table2[[#This Row],[Date ]]),Months,2,0)</f>
        <v>March</v>
      </c>
      <c r="R457" s="257" t="b">
        <f>COUNTIFS(Table2[Unique],Table2[[#This Row],[Unique]])&gt;1</f>
        <v>0</v>
      </c>
      <c r="S457" s="257">
        <f>IF(Table2[[#This Row],[Status ]]="Solved",1,0)</f>
        <v>1</v>
      </c>
      <c r="T457" s="257">
        <f>IF(Table2[[#This Row],[Status ]]="ongoing",1,0)</f>
        <v>0</v>
      </c>
    </row>
    <row r="458" spans="1:20" x14ac:dyDescent="0.25">
      <c r="A458" s="262">
        <v>5015285588</v>
      </c>
      <c r="B458" s="269" t="str">
        <f>_xlfn.XLOOKUP(Table2[[#This Row],[K&amp;N REF ]],CAT_Details[Tracking Number],CAT_Details[S Ref],,0)</f>
        <v>20250227-S-70218</v>
      </c>
      <c r="C458" s="270">
        <f>_xlfn.XLOOKUP(Table2[[#This Row],[K&amp;N REF ]],CAT_Details[Tracking Number],CAT_Details[TO Ref],,0)</f>
        <v>20250226661820</v>
      </c>
      <c r="D458" s="270" t="str">
        <f>_xlfn.XLOOKUP(Table2[[#This Row],[K&amp;N REF ]],CAT_Details[Tracking Number],CAT_Details[Pickup Customer Name],,0)</f>
        <v>DANFOSS A/S</v>
      </c>
      <c r="E458" s="271" t="str">
        <f>_xlfn.XLOOKUP(Table2[[#This Row],[K&amp;N REF ]],CAT_Details[Tracking Number],CAT_Details[Delivery Country Code],,0)</f>
        <v>GB</v>
      </c>
      <c r="F458" s="271" t="str">
        <f>_xlfn.XLOOKUP(Table2[[#This Row],[TO Ref]],CAT_Details[TO Ref],CAT_Details[Loc],,0)</f>
        <v>U2-L5</v>
      </c>
      <c r="G458" s="257" t="s">
        <v>44</v>
      </c>
      <c r="H458" s="257" t="s">
        <v>35</v>
      </c>
      <c r="I458" s="280">
        <v>45721</v>
      </c>
      <c r="J458" s="257" t="s">
        <v>26</v>
      </c>
      <c r="K458" s="257" t="s">
        <v>32</v>
      </c>
      <c r="L458" s="280">
        <v>45721</v>
      </c>
      <c r="M458" s="257" t="str">
        <f>IF(Table2[[#This Row],[Resolve Date]]="","ONGOING","SOLVED")</f>
        <v>SOLVED</v>
      </c>
      <c r="N458" s="258" t="s">
        <v>30</v>
      </c>
      <c r="O458" s="257" t="str">
        <f>Table2[[#This Row],[K&amp;N REF ]]&amp;Table2[[#This Row],[Issue type ]]</f>
        <v>5015285588NO LABELS</v>
      </c>
      <c r="P458" s="257">
        <f>YEAR(Table2[[#This Row],[Date ]])</f>
        <v>2025</v>
      </c>
      <c r="Q458" s="257" t="str">
        <f>VLOOKUP(MONTH(Table2[[#This Row],[Date ]]),Months,2,0)</f>
        <v>March</v>
      </c>
      <c r="R458" s="257" t="b">
        <f>COUNTIFS(Table2[Unique],Table2[[#This Row],[Unique]])&gt;1</f>
        <v>0</v>
      </c>
      <c r="S458" s="257">
        <f>IF(Table2[[#This Row],[Status ]]="Solved",1,0)</f>
        <v>1</v>
      </c>
      <c r="T458" s="257">
        <f>IF(Table2[[#This Row],[Status ]]="ongoing",1,0)</f>
        <v>0</v>
      </c>
    </row>
    <row r="459" spans="1:20" x14ac:dyDescent="0.25">
      <c r="A459" s="262">
        <v>5015271522</v>
      </c>
      <c r="B459" s="269" t="str">
        <f>_xlfn.XLOOKUP(Table2[[#This Row],[K&amp;N REF ]],CAT_Details[Tracking Number],CAT_Details[S Ref],,0)</f>
        <v>20250226-S-70238</v>
      </c>
      <c r="C459" s="270">
        <f>_xlfn.XLOOKUP(Table2[[#This Row],[K&amp;N REF ]],CAT_Details[Tracking Number],CAT_Details[TO Ref],,0)</f>
        <v>20250224659512</v>
      </c>
      <c r="D459" s="270" t="str">
        <f>_xlfn.XLOOKUP(Table2[[#This Row],[K&amp;N REF ]],CAT_Details[Tracking Number],CAT_Details[Pickup Customer Name],,0)</f>
        <v>KELLER AND KALMBACH GMBH</v>
      </c>
      <c r="E459" s="271" t="str">
        <f>_xlfn.XLOOKUP(Table2[[#This Row],[K&amp;N REF ]],CAT_Details[Tracking Number],CAT_Details[Delivery Country Code],,0)</f>
        <v>GB</v>
      </c>
      <c r="F459" s="271" t="str">
        <f>_xlfn.XLOOKUP(Table2[[#This Row],[TO Ref]],CAT_Details[TO Ref],CAT_Details[Loc],,0)</f>
        <v>OYL1</v>
      </c>
      <c r="G459" s="257" t="s">
        <v>34</v>
      </c>
      <c r="H459" s="257" t="s">
        <v>29</v>
      </c>
      <c r="I459" s="280">
        <v>45721</v>
      </c>
      <c r="J459" s="257" t="s">
        <v>26</v>
      </c>
      <c r="K459" s="257" t="s">
        <v>32</v>
      </c>
      <c r="L459" s="280">
        <v>45721</v>
      </c>
      <c r="M459" s="257" t="str">
        <f>IF(Table2[[#This Row],[Resolve Date]]="","ONGOING","SOLVED")</f>
        <v>SOLVED</v>
      </c>
      <c r="N459" s="258" t="s">
        <v>30</v>
      </c>
      <c r="O459" s="257" t="str">
        <f>Table2[[#This Row],[K&amp;N REF ]]&amp;Table2[[#This Row],[Issue type ]]</f>
        <v>5015271522DAMAGED LABEL</v>
      </c>
      <c r="P459" s="257">
        <f>YEAR(Table2[[#This Row],[Date ]])</f>
        <v>2025</v>
      </c>
      <c r="Q459" s="257" t="str">
        <f>VLOOKUP(MONTH(Table2[[#This Row],[Date ]]),Months,2,0)</f>
        <v>March</v>
      </c>
      <c r="R459" s="257" t="b">
        <f>COUNTIFS(Table2[Unique],Table2[[#This Row],[Unique]])&gt;1</f>
        <v>0</v>
      </c>
      <c r="S459" s="257">
        <f>IF(Table2[[#This Row],[Status ]]="Solved",1,0)</f>
        <v>1</v>
      </c>
      <c r="T459" s="257">
        <f>IF(Table2[[#This Row],[Status ]]="ongoing",1,0)</f>
        <v>0</v>
      </c>
    </row>
    <row r="460" spans="1:20" x14ac:dyDescent="0.25">
      <c r="A460" s="262">
        <v>5015271648</v>
      </c>
      <c r="B460" s="269" t="str">
        <f>_xlfn.XLOOKUP(Table2[[#This Row],[K&amp;N REF ]],CAT_Details[Tracking Number],CAT_Details[S Ref],,0)</f>
        <v>20250226-S-70218</v>
      </c>
      <c r="C460" s="270">
        <f>_xlfn.XLOOKUP(Table2[[#This Row],[K&amp;N REF ]],CAT_Details[Tracking Number],CAT_Details[TO Ref],,0)</f>
        <v>20250225660941</v>
      </c>
      <c r="D460" s="270" t="str">
        <f>_xlfn.XLOOKUP(Table2[[#This Row],[K&amp;N REF ]],CAT_Details[Tracking Number],CAT_Details[Pickup Customer Name],,0)</f>
        <v>Dichtungstechnik G. Bruss GmbH &amp; Co. KG</v>
      </c>
      <c r="E460" s="271" t="str">
        <f>_xlfn.XLOOKUP(Table2[[#This Row],[K&amp;N REF ]],CAT_Details[Tracking Number],CAT_Details[Delivery Country Code],,0)</f>
        <v>GB</v>
      </c>
      <c r="F460" s="271" t="str">
        <f>_xlfn.XLOOKUP(Table2[[#This Row],[TO Ref]],CAT_Details[TO Ref],CAT_Details[Loc],,0)</f>
        <v>DX01-L5</v>
      </c>
      <c r="G460" s="257" t="s">
        <v>34</v>
      </c>
      <c r="H460" s="257" t="s">
        <v>35</v>
      </c>
      <c r="I460" s="280">
        <v>45721</v>
      </c>
      <c r="J460" s="257" t="s">
        <v>26</v>
      </c>
      <c r="K460" s="257" t="s">
        <v>32</v>
      </c>
      <c r="L460" s="280">
        <v>45721</v>
      </c>
      <c r="M460" s="257" t="str">
        <f>IF(Table2[[#This Row],[Resolve Date]]="","ONGOING","SOLVED")</f>
        <v>SOLVED</v>
      </c>
      <c r="N460" s="258" t="s">
        <v>30</v>
      </c>
      <c r="O460" s="257" t="str">
        <f>Table2[[#This Row],[K&amp;N REF ]]&amp;Table2[[#This Row],[Issue type ]]</f>
        <v>5015271648NO LABELS</v>
      </c>
      <c r="P460" s="257">
        <f>YEAR(Table2[[#This Row],[Date ]])</f>
        <v>2025</v>
      </c>
      <c r="Q460" s="257" t="str">
        <f>VLOOKUP(MONTH(Table2[[#This Row],[Date ]]),Months,2,0)</f>
        <v>March</v>
      </c>
      <c r="R460" s="257" t="b">
        <f>COUNTIFS(Table2[Unique],Table2[[#This Row],[Unique]])&gt;1</f>
        <v>0</v>
      </c>
      <c r="S460" s="257">
        <f>IF(Table2[[#This Row],[Status ]]="Solved",1,0)</f>
        <v>1</v>
      </c>
      <c r="T460" s="257">
        <f>IF(Table2[[#This Row],[Status ]]="ongoing",1,0)</f>
        <v>0</v>
      </c>
    </row>
    <row r="461" spans="1:20" x14ac:dyDescent="0.25">
      <c r="A461" s="262">
        <v>5015271183</v>
      </c>
      <c r="B461" s="269" t="str">
        <f>_xlfn.XLOOKUP(Table2[[#This Row],[K&amp;N REF ]],CAT_Details[Tracking Number],CAT_Details[S Ref],,0)</f>
        <v>20250226-S-70261</v>
      </c>
      <c r="C461" s="270">
        <f>_xlfn.XLOOKUP(Table2[[#This Row],[K&amp;N REF ]],CAT_Details[Tracking Number],CAT_Details[TO Ref],,0)</f>
        <v>20250225661242</v>
      </c>
      <c r="D461" s="270" t="str">
        <f>_xlfn.XLOOKUP(Table2[[#This Row],[K&amp;N REF ]],CAT_Details[Tracking Number],CAT_Details[Pickup Customer Name],,0)</f>
        <v>BOSCH REXROTH AG</v>
      </c>
      <c r="E461" s="271" t="str">
        <f>_xlfn.XLOOKUP(Table2[[#This Row],[K&amp;N REF ]],CAT_Details[Tracking Number],CAT_Details[Delivery Country Code],,0)</f>
        <v>GB</v>
      </c>
      <c r="F461" s="271" t="str">
        <f>_xlfn.XLOOKUP(Table2[[#This Row],[TO Ref]],CAT_Details[TO Ref],CAT_Details[Loc],,0)</f>
        <v>OYL1</v>
      </c>
      <c r="G461" s="257" t="s">
        <v>34</v>
      </c>
      <c r="H461" s="257" t="s">
        <v>35</v>
      </c>
      <c r="I461" s="280">
        <v>45721</v>
      </c>
      <c r="J461" s="257" t="s">
        <v>26</v>
      </c>
      <c r="K461" s="257" t="s">
        <v>32</v>
      </c>
      <c r="L461" s="280">
        <v>45721</v>
      </c>
      <c r="M461" s="257" t="str">
        <f>IF(Table2[[#This Row],[Resolve Date]]="","ONGOING","SOLVED")</f>
        <v>SOLVED</v>
      </c>
      <c r="N461" s="258" t="s">
        <v>30</v>
      </c>
      <c r="O461" s="257" t="str">
        <f>Table2[[#This Row],[K&amp;N REF ]]&amp;Table2[[#This Row],[Issue type ]]</f>
        <v>5015271183NO LABELS</v>
      </c>
      <c r="P461" s="257">
        <f>YEAR(Table2[[#This Row],[Date ]])</f>
        <v>2025</v>
      </c>
      <c r="Q461" s="257" t="str">
        <f>VLOOKUP(MONTH(Table2[[#This Row],[Date ]]),Months,2,0)</f>
        <v>March</v>
      </c>
      <c r="R461" s="257" t="b">
        <f>COUNTIFS(Table2[Unique],Table2[[#This Row],[Unique]])&gt;1</f>
        <v>0</v>
      </c>
      <c r="S461" s="257">
        <f>IF(Table2[[#This Row],[Status ]]="Solved",1,0)</f>
        <v>1</v>
      </c>
      <c r="T461" s="257">
        <f>IF(Table2[[#This Row],[Status ]]="ongoing",1,0)</f>
        <v>0</v>
      </c>
    </row>
    <row r="462" spans="1:20" x14ac:dyDescent="0.25">
      <c r="A462" s="262">
        <v>5015286037</v>
      </c>
      <c r="B462" s="269" t="str">
        <f>_xlfn.XLOOKUP(Table2[[#This Row],[K&amp;N REF ]],CAT_Details[Tracking Number],CAT_Details[S Ref],,0)</f>
        <v>20250227-S-70205</v>
      </c>
      <c r="C462" s="270">
        <f>_xlfn.XLOOKUP(Table2[[#This Row],[K&amp;N REF ]],CAT_Details[Tracking Number],CAT_Details[TO Ref],,0)</f>
        <v>20250226662269</v>
      </c>
      <c r="D462" s="270" t="str">
        <f>_xlfn.XLOOKUP(Table2[[#This Row],[K&amp;N REF ]],CAT_Details[Tracking Number],CAT_Details[Pickup Customer Name],,0)</f>
        <v>HAVIT HYDRAULIK GMBH</v>
      </c>
      <c r="E462" s="271" t="str">
        <f>_xlfn.XLOOKUP(Table2[[#This Row],[K&amp;N REF ]],CAT_Details[Tracking Number],CAT_Details[Delivery Country Code],,0)</f>
        <v>GB</v>
      </c>
      <c r="F462" s="271" t="str">
        <f>_xlfn.XLOOKUP(Table2[[#This Row],[TO Ref]],CAT_Details[TO Ref],CAT_Details[Loc],,0)</f>
        <v>OYL1</v>
      </c>
      <c r="G462" s="257" t="s">
        <v>34</v>
      </c>
      <c r="H462" s="257" t="s">
        <v>35</v>
      </c>
      <c r="I462" s="280">
        <v>45721</v>
      </c>
      <c r="J462" s="257" t="s">
        <v>26</v>
      </c>
      <c r="K462" s="257" t="s">
        <v>32</v>
      </c>
      <c r="L462" s="280">
        <v>45721</v>
      </c>
      <c r="M462" s="257" t="str">
        <f>IF(Table2[[#This Row],[Resolve Date]]="","ONGOING","SOLVED")</f>
        <v>SOLVED</v>
      </c>
      <c r="N462" s="258" t="s">
        <v>30</v>
      </c>
      <c r="O462" s="257" t="str">
        <f>Table2[[#This Row],[K&amp;N REF ]]&amp;Table2[[#This Row],[Issue type ]]</f>
        <v>5015286037NO LABELS</v>
      </c>
      <c r="P462" s="257">
        <f>YEAR(Table2[[#This Row],[Date ]])</f>
        <v>2025</v>
      </c>
      <c r="Q462" s="257" t="str">
        <f>VLOOKUP(MONTH(Table2[[#This Row],[Date ]]),Months,2,0)</f>
        <v>March</v>
      </c>
      <c r="R462" s="257" t="b">
        <f>COUNTIFS(Table2[Unique],Table2[[#This Row],[Unique]])&gt;1</f>
        <v>0</v>
      </c>
      <c r="S462" s="257">
        <f>IF(Table2[[#This Row],[Status ]]="Solved",1,0)</f>
        <v>1</v>
      </c>
      <c r="T462" s="257">
        <f>IF(Table2[[#This Row],[Status ]]="ongoing",1,0)</f>
        <v>0</v>
      </c>
    </row>
    <row r="463" spans="1:20" x14ac:dyDescent="0.25">
      <c r="A463" s="262">
        <v>5015285811</v>
      </c>
      <c r="B463" s="269" t="str">
        <f>_xlfn.XLOOKUP(Table2[[#This Row],[K&amp;N REF ]],CAT_Details[Tracking Number],CAT_Details[S Ref],,0)</f>
        <v>20250227-S-70179</v>
      </c>
      <c r="C463" s="270">
        <f>_xlfn.XLOOKUP(Table2[[#This Row],[K&amp;N REF ]],CAT_Details[Tracking Number],CAT_Details[TO Ref],,0)</f>
        <v>20250227662694</v>
      </c>
      <c r="D463" s="270" t="str">
        <f>_xlfn.XLOOKUP(Table2[[#This Row],[K&amp;N REF ]],CAT_Details[Tracking Number],CAT_Details[Pickup Customer Name],,0)</f>
        <v>Grammer Technical Components GmbH</v>
      </c>
      <c r="E463" s="271" t="str">
        <f>_xlfn.XLOOKUP(Table2[[#This Row],[K&amp;N REF ]],CAT_Details[Tracking Number],CAT_Details[Delivery Country Code],,0)</f>
        <v>GB</v>
      </c>
      <c r="F463" s="271" t="str">
        <f>_xlfn.XLOOKUP(Table2[[#This Row],[TO Ref]],CAT_Details[TO Ref],CAT_Details[Loc],,0)</f>
        <v>U2-L5</v>
      </c>
      <c r="G463" s="257" t="s">
        <v>34</v>
      </c>
      <c r="H463" s="257" t="s">
        <v>35</v>
      </c>
      <c r="I463" s="280">
        <v>45721</v>
      </c>
      <c r="J463" s="257" t="s">
        <v>26</v>
      </c>
      <c r="K463" s="257" t="s">
        <v>32</v>
      </c>
      <c r="L463" s="280">
        <v>45721</v>
      </c>
      <c r="M463" s="257" t="str">
        <f>IF(Table2[[#This Row],[Resolve Date]]="","ONGOING","SOLVED")</f>
        <v>SOLVED</v>
      </c>
      <c r="N463" s="258" t="s">
        <v>30</v>
      </c>
      <c r="O463" s="257" t="str">
        <f>Table2[[#This Row],[K&amp;N REF ]]&amp;Table2[[#This Row],[Issue type ]]</f>
        <v>5015285811NO LABELS</v>
      </c>
      <c r="P463" s="257">
        <f>YEAR(Table2[[#This Row],[Date ]])</f>
        <v>2025</v>
      </c>
      <c r="Q463" s="257" t="str">
        <f>VLOOKUP(MONTH(Table2[[#This Row],[Date ]]),Months,2,0)</f>
        <v>March</v>
      </c>
      <c r="R463" s="257" t="b">
        <f>COUNTIFS(Table2[Unique],Table2[[#This Row],[Unique]])&gt;1</f>
        <v>0</v>
      </c>
      <c r="S463" s="257">
        <f>IF(Table2[[#This Row],[Status ]]="Solved",1,0)</f>
        <v>1</v>
      </c>
      <c r="T463" s="257">
        <f>IF(Table2[[#This Row],[Status ]]="ongoing",1,0)</f>
        <v>0</v>
      </c>
    </row>
    <row r="464" spans="1:20" x14ac:dyDescent="0.25">
      <c r="A464" s="262">
        <v>5015285777</v>
      </c>
      <c r="B464" s="269" t="str">
        <f>_xlfn.XLOOKUP(Table2[[#This Row],[K&amp;N REF ]],CAT_Details[Tracking Number],CAT_Details[S Ref],,0)</f>
        <v>20250227-S-70182</v>
      </c>
      <c r="C464" s="270">
        <f>_xlfn.XLOOKUP(Table2[[#This Row],[K&amp;N REF ]],CAT_Details[Tracking Number],CAT_Details[TO Ref],,0)</f>
        <v>20250227662695</v>
      </c>
      <c r="D464" s="270" t="str">
        <f>_xlfn.XLOOKUP(Table2[[#This Row],[K&amp;N REF ]],CAT_Details[Tracking Number],CAT_Details[Pickup Customer Name],,0)</f>
        <v>Bosch Rexroth AG Werk Horb</v>
      </c>
      <c r="E464" s="271" t="str">
        <f>_xlfn.XLOOKUP(Table2[[#This Row],[K&amp;N REF ]],CAT_Details[Tracking Number],CAT_Details[Delivery Country Code],,0)</f>
        <v>GB</v>
      </c>
      <c r="F464" s="271" t="str">
        <f>_xlfn.XLOOKUP(Table2[[#This Row],[TO Ref]],CAT_Details[TO Ref],CAT_Details[Loc],,0)</f>
        <v>U2-L5</v>
      </c>
      <c r="G464" s="257" t="s">
        <v>34</v>
      </c>
      <c r="H464" s="257" t="s">
        <v>35</v>
      </c>
      <c r="I464" s="280">
        <v>45721</v>
      </c>
      <c r="J464" s="257" t="s">
        <v>26</v>
      </c>
      <c r="K464" s="257" t="s">
        <v>32</v>
      </c>
      <c r="L464" s="280">
        <v>45721</v>
      </c>
      <c r="M464" s="257" t="str">
        <f>IF(Table2[[#This Row],[Resolve Date]]="","ONGOING","SOLVED")</f>
        <v>SOLVED</v>
      </c>
      <c r="N464" s="258" t="s">
        <v>30</v>
      </c>
      <c r="O464" s="257" t="str">
        <f>Table2[[#This Row],[K&amp;N REF ]]&amp;Table2[[#This Row],[Issue type ]]</f>
        <v>5015285777NO LABELS</v>
      </c>
      <c r="P464" s="257">
        <f>YEAR(Table2[[#This Row],[Date ]])</f>
        <v>2025</v>
      </c>
      <c r="Q464" s="257" t="str">
        <f>VLOOKUP(MONTH(Table2[[#This Row],[Date ]]),Months,2,0)</f>
        <v>March</v>
      </c>
      <c r="R464" s="257" t="b">
        <f>COUNTIFS(Table2[Unique],Table2[[#This Row],[Unique]])&gt;1</f>
        <v>0</v>
      </c>
      <c r="S464" s="257">
        <f>IF(Table2[[#This Row],[Status ]]="Solved",1,0)</f>
        <v>1</v>
      </c>
      <c r="T464" s="257">
        <f>IF(Table2[[#This Row],[Status ]]="ongoing",1,0)</f>
        <v>0</v>
      </c>
    </row>
    <row r="465" spans="1:20" x14ac:dyDescent="0.25">
      <c r="A465" s="262">
        <v>5015301118</v>
      </c>
      <c r="B465" s="269" t="str">
        <f>_xlfn.XLOOKUP(Table2[[#This Row],[K&amp;N REF ]],CAT_Details[Tracking Number],CAT_Details[S Ref],,0)</f>
        <v>20250228-S-70138</v>
      </c>
      <c r="C465" s="270">
        <f>_xlfn.XLOOKUP(Table2[[#This Row],[K&amp;N REF ]],CAT_Details[Tracking Number],CAT_Details[TO Ref],,0)</f>
        <v>20250228664006</v>
      </c>
      <c r="D465" s="270" t="str">
        <f>_xlfn.XLOOKUP(Table2[[#This Row],[K&amp;N REF ]],CAT_Details[Tracking Number],CAT_Details[Pickup Customer Name],,0)</f>
        <v>Donaldson Ed</v>
      </c>
      <c r="E465" s="271" t="str">
        <f>_xlfn.XLOOKUP(Table2[[#This Row],[K&amp;N REF ]],CAT_Details[Tracking Number],CAT_Details[Delivery Country Code],,0)</f>
        <v>GB</v>
      </c>
      <c r="F465" s="271" t="str">
        <f>_xlfn.XLOOKUP(Table2[[#This Row],[TO Ref]],CAT_Details[TO Ref],CAT_Details[Loc],,0)</f>
        <v>DX01-L5</v>
      </c>
      <c r="G465" s="257" t="s">
        <v>36</v>
      </c>
      <c r="H465" s="257" t="s">
        <v>40</v>
      </c>
      <c r="I465" s="280">
        <v>45721</v>
      </c>
      <c r="J465" s="257" t="s">
        <v>26</v>
      </c>
      <c r="K465" s="257" t="s">
        <v>32</v>
      </c>
      <c r="L465" s="280">
        <v>45721</v>
      </c>
      <c r="M465" s="257" t="str">
        <f>IF(Table2[[#This Row],[Resolve Date]]="","ONGOING","SOLVED")</f>
        <v>SOLVED</v>
      </c>
      <c r="N465" s="258" t="s">
        <v>58</v>
      </c>
      <c r="O465" s="257" t="str">
        <f>Table2[[#This Row],[K&amp;N REF ]]&amp;Table2[[#This Row],[Issue type ]]</f>
        <v xml:space="preserve">5015301118INCORRECT LABELS </v>
      </c>
      <c r="P465" s="257">
        <f>YEAR(Table2[[#This Row],[Date ]])</f>
        <v>2025</v>
      </c>
      <c r="Q465" s="257" t="str">
        <f>VLOOKUP(MONTH(Table2[[#This Row],[Date ]]),Months,2,0)</f>
        <v>March</v>
      </c>
      <c r="R465" s="257" t="b">
        <f>COUNTIFS(Table2[Unique],Table2[[#This Row],[Unique]])&gt;1</f>
        <v>0</v>
      </c>
      <c r="S465" s="257">
        <f>IF(Table2[[#This Row],[Status ]]="Solved",1,0)</f>
        <v>1</v>
      </c>
      <c r="T465" s="257">
        <f>IF(Table2[[#This Row],[Status ]]="ongoing",1,0)</f>
        <v>0</v>
      </c>
    </row>
    <row r="466" spans="1:20" x14ac:dyDescent="0.25">
      <c r="A466" s="262">
        <v>5015301119</v>
      </c>
      <c r="B466" s="269" t="str">
        <f>_xlfn.XLOOKUP(Table2[[#This Row],[K&amp;N REF ]],CAT_Details[Tracking Number],CAT_Details[S Ref],,0)</f>
        <v>20250228-S-70138</v>
      </c>
      <c r="C466" s="270">
        <f>_xlfn.XLOOKUP(Table2[[#This Row],[K&amp;N REF ]],CAT_Details[Tracking Number],CAT_Details[TO Ref],,0)</f>
        <v>20250228664013</v>
      </c>
      <c r="D466" s="270" t="str">
        <f>_xlfn.XLOOKUP(Table2[[#This Row],[K&amp;N REF ]],CAT_Details[Tracking Number],CAT_Details[Pickup Customer Name],,0)</f>
        <v>Donaldson Ed</v>
      </c>
      <c r="E466" s="271" t="str">
        <f>_xlfn.XLOOKUP(Table2[[#This Row],[K&amp;N REF ]],CAT_Details[Tracking Number],CAT_Details[Delivery Country Code],,0)</f>
        <v>GB</v>
      </c>
      <c r="F466" s="271" t="str">
        <f>_xlfn.XLOOKUP(Table2[[#This Row],[TO Ref]],CAT_Details[TO Ref],CAT_Details[Loc],,0)</f>
        <v>DX01-L5</v>
      </c>
      <c r="G466" s="257" t="s">
        <v>36</v>
      </c>
      <c r="H466" s="257" t="s">
        <v>40</v>
      </c>
      <c r="I466" s="280">
        <v>45721</v>
      </c>
      <c r="J466" s="257" t="s">
        <v>26</v>
      </c>
      <c r="K466" s="257" t="s">
        <v>32</v>
      </c>
      <c r="L466" s="280">
        <v>45721</v>
      </c>
      <c r="M466" s="257" t="str">
        <f>IF(Table2[[#This Row],[Resolve Date]]="","ONGOING","SOLVED")</f>
        <v>SOLVED</v>
      </c>
      <c r="N466" s="258" t="s">
        <v>58</v>
      </c>
      <c r="O466" s="257" t="str">
        <f>Table2[[#This Row],[K&amp;N REF ]]&amp;Table2[[#This Row],[Issue type ]]</f>
        <v xml:space="preserve">5015301119INCORRECT LABELS </v>
      </c>
      <c r="P466" s="257">
        <f>YEAR(Table2[[#This Row],[Date ]])</f>
        <v>2025</v>
      </c>
      <c r="Q466" s="257" t="str">
        <f>VLOOKUP(MONTH(Table2[[#This Row],[Date ]]),Months,2,0)</f>
        <v>March</v>
      </c>
      <c r="R466" s="257" t="b">
        <f>COUNTIFS(Table2[Unique],Table2[[#This Row],[Unique]])&gt;1</f>
        <v>0</v>
      </c>
      <c r="S466" s="257">
        <f>IF(Table2[[#This Row],[Status ]]="Solved",1,0)</f>
        <v>1</v>
      </c>
      <c r="T466" s="257">
        <f>IF(Table2[[#This Row],[Status ]]="ongoing",1,0)</f>
        <v>0</v>
      </c>
    </row>
    <row r="467" spans="1:20" x14ac:dyDescent="0.25">
      <c r="A467" s="262">
        <v>5015301383</v>
      </c>
      <c r="B467" s="269" t="str">
        <f>_xlfn.XLOOKUP(Table2[[#This Row],[K&amp;N REF ]],CAT_Details[Tracking Number],CAT_Details[S Ref],,0)</f>
        <v>20250228-S-70104</v>
      </c>
      <c r="C467" s="270">
        <f>_xlfn.XLOOKUP(Table2[[#This Row],[K&amp;N REF ]],CAT_Details[Tracking Number],CAT_Details[TO Ref],,0)</f>
        <v>20250227663507</v>
      </c>
      <c r="D467" s="270" t="str">
        <f>_xlfn.XLOOKUP(Table2[[#This Row],[K&amp;N REF ]],CAT_Details[Tracking Number],CAT_Details[Pickup Customer Name],,0)</f>
        <v>Sbe - V.Ar.Vit.Spa</v>
      </c>
      <c r="E467" s="271" t="str">
        <f>_xlfn.XLOOKUP(Table2[[#This Row],[K&amp;N REF ]],CAT_Details[Tracking Number],CAT_Details[Delivery Country Code],,0)</f>
        <v>GB</v>
      </c>
      <c r="F467" s="271" t="str">
        <f>_xlfn.XLOOKUP(Table2[[#This Row],[TO Ref]],CAT_Details[TO Ref],CAT_Details[Loc],,0)</f>
        <v>OYL1</v>
      </c>
      <c r="G467" s="257" t="s">
        <v>24</v>
      </c>
      <c r="H467" s="257" t="s">
        <v>35</v>
      </c>
      <c r="I467" s="280">
        <v>45722</v>
      </c>
      <c r="J467" s="257" t="s">
        <v>41</v>
      </c>
      <c r="K467" s="257" t="s">
        <v>32</v>
      </c>
      <c r="L467" s="280">
        <v>45726</v>
      </c>
      <c r="M467" s="257" t="str">
        <f>IF(Table2[[#This Row],[Resolve Date]]="","ONGOING","SOLVED")</f>
        <v>SOLVED</v>
      </c>
      <c r="N467" s="258" t="s">
        <v>30</v>
      </c>
      <c r="O467" s="257" t="str">
        <f>Table2[[#This Row],[K&amp;N REF ]]&amp;Table2[[#This Row],[Issue type ]]</f>
        <v>5015301383NO LABELS</v>
      </c>
      <c r="P467" s="257">
        <f>YEAR(Table2[[#This Row],[Date ]])</f>
        <v>2025</v>
      </c>
      <c r="Q467" s="257" t="str">
        <f>VLOOKUP(MONTH(Table2[[#This Row],[Date ]]),Months,2,0)</f>
        <v>March</v>
      </c>
      <c r="R467" s="257" t="b">
        <f>COUNTIFS(Table2[Unique],Table2[[#This Row],[Unique]])&gt;1</f>
        <v>0</v>
      </c>
      <c r="S467" s="257">
        <f>IF(Table2[[#This Row],[Status ]]="Solved",1,0)</f>
        <v>1</v>
      </c>
      <c r="T467" s="257">
        <f>IF(Table2[[#This Row],[Status ]]="ongoing",1,0)</f>
        <v>0</v>
      </c>
    </row>
    <row r="468" spans="1:20" x14ac:dyDescent="0.25">
      <c r="A468" s="262">
        <v>5015241312</v>
      </c>
      <c r="B468" s="269" t="str">
        <f>_xlfn.XLOOKUP(Table2[[#This Row],[K&amp;N REF ]],CAT_Details[Tracking Number],CAT_Details[S Ref],,0)</f>
        <v>20250224-S-70239</v>
      </c>
      <c r="C468" s="270">
        <f>_xlfn.XLOOKUP(Table2[[#This Row],[K&amp;N REF ]],CAT_Details[Tracking Number],CAT_Details[TO Ref],,0)</f>
        <v>20250220658052</v>
      </c>
      <c r="D468" s="270" t="str">
        <f>_xlfn.XLOOKUP(Table2[[#This Row],[K&amp;N REF ]],CAT_Details[Tracking Number],CAT_Details[Pickup Customer Name],,0)</f>
        <v>BORGWARNER EMISSIONS SYSTEMS PORTUGAL UNIPESSOAL LDA</v>
      </c>
      <c r="E468" s="271" t="str">
        <f>_xlfn.XLOOKUP(Table2[[#This Row],[K&amp;N REF ]],CAT_Details[Tracking Number],CAT_Details[Delivery Country Code],,0)</f>
        <v>GB</v>
      </c>
      <c r="F468" s="271" t="str">
        <f>_xlfn.XLOOKUP(Table2[[#This Row],[TO Ref]],CAT_Details[TO Ref],CAT_Details[Loc],,0)</f>
        <v>DX01-L5</v>
      </c>
      <c r="G468" s="257" t="s">
        <v>44</v>
      </c>
      <c r="H468" s="257" t="s">
        <v>31</v>
      </c>
      <c r="I468" s="280">
        <v>45722</v>
      </c>
      <c r="J468" s="257" t="s">
        <v>41</v>
      </c>
      <c r="K468" s="257" t="s">
        <v>32</v>
      </c>
      <c r="L468" s="280">
        <v>45722</v>
      </c>
      <c r="M468" s="257" t="str">
        <f>IF(Table2[[#This Row],[Resolve Date]]="","ONGOING","SOLVED")</f>
        <v>SOLVED</v>
      </c>
      <c r="N468" s="258" t="s">
        <v>30</v>
      </c>
      <c r="O468" s="257" t="str">
        <f>Table2[[#This Row],[K&amp;N REF ]]&amp;Table2[[#This Row],[Issue type ]]</f>
        <v>5015241312MISSING LABELS ON SOME UNITS</v>
      </c>
      <c r="P468" s="257">
        <f>YEAR(Table2[[#This Row],[Date ]])</f>
        <v>2025</v>
      </c>
      <c r="Q468" s="257" t="str">
        <f>VLOOKUP(MONTH(Table2[[#This Row],[Date ]]),Months,2,0)</f>
        <v>March</v>
      </c>
      <c r="R468" s="257" t="b">
        <f>COUNTIFS(Table2[Unique],Table2[[#This Row],[Unique]])&gt;1</f>
        <v>0</v>
      </c>
      <c r="S468" s="257">
        <f>IF(Table2[[#This Row],[Status ]]="Solved",1,0)</f>
        <v>1</v>
      </c>
      <c r="T468" s="257">
        <f>IF(Table2[[#This Row],[Status ]]="ongoing",1,0)</f>
        <v>0</v>
      </c>
    </row>
    <row r="469" spans="1:20" x14ac:dyDescent="0.25">
      <c r="A469" s="262">
        <v>5015271340</v>
      </c>
      <c r="B469" s="269" t="str">
        <f>_xlfn.XLOOKUP(Table2[[#This Row],[K&amp;N REF ]],CAT_Details[Tracking Number],CAT_Details[S Ref],,0)</f>
        <v>20250226-S-70226</v>
      </c>
      <c r="C469" s="270">
        <f>_xlfn.XLOOKUP(Table2[[#This Row],[K&amp;N REF ]],CAT_Details[Tracking Number],CAT_Details[TO Ref],,0)</f>
        <v>20250226661898</v>
      </c>
      <c r="D469" s="270" t="str">
        <f>_xlfn.XLOOKUP(Table2[[#This Row],[K&amp;N REF ]],CAT_Details[Tracking Number],CAT_Details[Pickup Customer Name],,0)</f>
        <v>Sanden Logistic Poland</v>
      </c>
      <c r="E469" s="271" t="str">
        <f>_xlfn.XLOOKUP(Table2[[#This Row],[K&amp;N REF ]],CAT_Details[Tracking Number],CAT_Details[Delivery Country Code],,0)</f>
        <v>GB</v>
      </c>
      <c r="F469" s="271" t="str">
        <f>_xlfn.XLOOKUP(Table2[[#This Row],[TO Ref]],CAT_Details[TO Ref],CAT_Details[Loc],,0)</f>
        <v>No Loc</v>
      </c>
      <c r="G469" s="257" t="s">
        <v>44</v>
      </c>
      <c r="H469" s="257" t="s">
        <v>49</v>
      </c>
      <c r="I469" s="280">
        <v>45722</v>
      </c>
      <c r="J469" s="257" t="s">
        <v>41</v>
      </c>
      <c r="K469" s="257" t="s">
        <v>32</v>
      </c>
      <c r="L469" s="280">
        <v>45722</v>
      </c>
      <c r="M469" s="257" t="str">
        <f>IF(Table2[[#This Row],[Resolve Date]]="","ONGOING","SOLVED")</f>
        <v>SOLVED</v>
      </c>
      <c r="N469" s="258" t="s">
        <v>30</v>
      </c>
      <c r="O469" s="257" t="str">
        <f>Table2[[#This Row],[K&amp;N REF ]]&amp;Table2[[#This Row],[Issue type ]]</f>
        <v>5015271340XX LABELS</v>
      </c>
      <c r="P469" s="257">
        <f>YEAR(Table2[[#This Row],[Date ]])</f>
        <v>2025</v>
      </c>
      <c r="Q469" s="257" t="str">
        <f>VLOOKUP(MONTH(Table2[[#This Row],[Date ]]),Months,2,0)</f>
        <v>March</v>
      </c>
      <c r="R469" s="257" t="b">
        <f>COUNTIFS(Table2[Unique],Table2[[#This Row],[Unique]])&gt;1</f>
        <v>0</v>
      </c>
      <c r="S469" s="257">
        <f>IF(Table2[[#This Row],[Status ]]="Solved",1,0)</f>
        <v>1</v>
      </c>
      <c r="T469" s="257">
        <f>IF(Table2[[#This Row],[Status ]]="ongoing",1,0)</f>
        <v>0</v>
      </c>
    </row>
    <row r="470" spans="1:20" x14ac:dyDescent="0.25">
      <c r="A470" s="262">
        <v>5015255886</v>
      </c>
      <c r="B470" s="269" t="str">
        <f>_xlfn.XLOOKUP(Table2[[#This Row],[K&amp;N REF ]],CAT_Details[Tracking Number],CAT_Details[S Ref],,0)</f>
        <v>20250225-S-70121</v>
      </c>
      <c r="C470" s="270">
        <f>_xlfn.XLOOKUP(Table2[[#This Row],[K&amp;N REF ]],CAT_Details[Tracking Number],CAT_Details[TO Ref],,0)</f>
        <v>20250220657894</v>
      </c>
      <c r="D470" s="270" t="str">
        <f>_xlfn.XLOOKUP(Table2[[#This Row],[K&amp;N REF ]],CAT_Details[Tracking Number],CAT_Details[Pickup Customer Name],,0)</f>
        <v>Tibbett Logistics</v>
      </c>
      <c r="E470" s="271" t="str">
        <f>_xlfn.XLOOKUP(Table2[[#This Row],[K&amp;N REF ]],CAT_Details[Tracking Number],CAT_Details[Delivery Country Code],,0)</f>
        <v>GB</v>
      </c>
      <c r="F470" s="271" t="str">
        <f>_xlfn.XLOOKUP(Table2[[#This Row],[TO Ref]],CAT_Details[TO Ref],CAT_Details[Loc],,0)</f>
        <v>DX01-L5</v>
      </c>
      <c r="G470" s="257" t="s">
        <v>34</v>
      </c>
      <c r="H470" s="257" t="s">
        <v>49</v>
      </c>
      <c r="I470" s="280">
        <v>45722</v>
      </c>
      <c r="J470" s="257" t="s">
        <v>41</v>
      </c>
      <c r="K470" s="257" t="s">
        <v>32</v>
      </c>
      <c r="L470" s="280">
        <v>45722</v>
      </c>
      <c r="M470" s="257" t="str">
        <f>IF(Table2[[#This Row],[Resolve Date]]="","ONGOING","SOLVED")</f>
        <v>SOLVED</v>
      </c>
      <c r="N470" s="258" t="s">
        <v>30</v>
      </c>
      <c r="O470" s="257" t="str">
        <f>Table2[[#This Row],[K&amp;N REF ]]&amp;Table2[[#This Row],[Issue type ]]</f>
        <v>5015255886XX LABELS</v>
      </c>
      <c r="P470" s="257">
        <f>YEAR(Table2[[#This Row],[Date ]])</f>
        <v>2025</v>
      </c>
      <c r="Q470" s="257" t="str">
        <f>VLOOKUP(MONTH(Table2[[#This Row],[Date ]]),Months,2,0)</f>
        <v>March</v>
      </c>
      <c r="R470" s="257" t="b">
        <f>COUNTIFS(Table2[Unique],Table2[[#This Row],[Unique]])&gt;1</f>
        <v>0</v>
      </c>
      <c r="S470" s="257">
        <f>IF(Table2[[#This Row],[Status ]]="Solved",1,0)</f>
        <v>1</v>
      </c>
      <c r="T470" s="257">
        <f>IF(Table2[[#This Row],[Status ]]="ongoing",1,0)</f>
        <v>0</v>
      </c>
    </row>
    <row r="471" spans="1:20" x14ac:dyDescent="0.25">
      <c r="A471" s="262">
        <v>5015285997</v>
      </c>
      <c r="B471" s="269" t="str">
        <f>_xlfn.XLOOKUP(Table2[[#This Row],[K&amp;N REF ]],CAT_Details[Tracking Number],CAT_Details[S Ref],,0)</f>
        <v>20250227-S-70195</v>
      </c>
      <c r="C471" s="270">
        <f>_xlfn.XLOOKUP(Table2[[#This Row],[K&amp;N REF ]],CAT_Details[Tracking Number],CAT_Details[TO Ref],,0)</f>
        <v>20250221658481</v>
      </c>
      <c r="D471" s="270" t="str">
        <f>_xlfn.XLOOKUP(Table2[[#This Row],[K&amp;N REF ]],CAT_Details[Tracking Number],CAT_Details[Pickup Customer Name],,0)</f>
        <v>HYDAC SERVICE GMBH</v>
      </c>
      <c r="E471" s="271" t="str">
        <f>_xlfn.XLOOKUP(Table2[[#This Row],[K&amp;N REF ]],CAT_Details[Tracking Number],CAT_Details[Delivery Country Code],,0)</f>
        <v>GB</v>
      </c>
      <c r="F471" s="271" t="str">
        <f>_xlfn.XLOOKUP(Table2[[#This Row],[TO Ref]],CAT_Details[TO Ref],CAT_Details[Loc],,0)</f>
        <v>U2-L5</v>
      </c>
      <c r="G471" s="257" t="s">
        <v>34</v>
      </c>
      <c r="H471" s="257" t="s">
        <v>40</v>
      </c>
      <c r="I471" s="280">
        <v>45722</v>
      </c>
      <c r="J471" s="257" t="s">
        <v>26</v>
      </c>
      <c r="K471" s="257" t="s">
        <v>32</v>
      </c>
      <c r="L471" s="280">
        <v>45722</v>
      </c>
      <c r="M471" s="257" t="str">
        <f>IF(Table2[[#This Row],[Resolve Date]]="","ONGOING","SOLVED")</f>
        <v>SOLVED</v>
      </c>
      <c r="N471" s="258" t="s">
        <v>58</v>
      </c>
      <c r="O471" s="257" t="str">
        <f>Table2[[#This Row],[K&amp;N REF ]]&amp;Table2[[#This Row],[Issue type ]]</f>
        <v xml:space="preserve">5015285997INCORRECT LABELS </v>
      </c>
      <c r="P471" s="257">
        <f>YEAR(Table2[[#This Row],[Date ]])</f>
        <v>2025</v>
      </c>
      <c r="Q471" s="257" t="str">
        <f>VLOOKUP(MONTH(Table2[[#This Row],[Date ]]),Months,2,0)</f>
        <v>March</v>
      </c>
      <c r="R471" s="257" t="b">
        <f>COUNTIFS(Table2[Unique],Table2[[#This Row],[Unique]])&gt;1</f>
        <v>0</v>
      </c>
      <c r="S471" s="257">
        <f>IF(Table2[[#This Row],[Status ]]="Solved",1,0)</f>
        <v>1</v>
      </c>
      <c r="T471" s="257">
        <f>IF(Table2[[#This Row],[Status ]]="ongoing",1,0)</f>
        <v>0</v>
      </c>
    </row>
    <row r="472" spans="1:20" x14ac:dyDescent="0.25">
      <c r="A472" s="262">
        <v>5015240905</v>
      </c>
      <c r="B472" s="269" t="str">
        <f>_xlfn.XLOOKUP(Table2[[#This Row],[K&amp;N REF ]],CAT_Details[Tracking Number],CAT_Details[S Ref],,0)</f>
        <v>20250224-S-70232</v>
      </c>
      <c r="C472" s="270">
        <f>_xlfn.XLOOKUP(Table2[[#This Row],[K&amp;N REF ]],CAT_Details[Tracking Number],CAT_Details[TO Ref],,0)</f>
        <v>20250221658877</v>
      </c>
      <c r="D472" s="270" t="str">
        <f>_xlfn.XLOOKUP(Table2[[#This Row],[K&amp;N REF ]],CAT_Details[Tracking Number],CAT_Details[Pickup Customer Name],,0)</f>
        <v>Roquet Eastern Europe Srl</v>
      </c>
      <c r="E472" s="271" t="str">
        <f>_xlfn.XLOOKUP(Table2[[#This Row],[K&amp;N REF ]],CAT_Details[Tracking Number],CAT_Details[Delivery Country Code],,0)</f>
        <v>GB</v>
      </c>
      <c r="F472" s="271">
        <f>_xlfn.XLOOKUP(Table2[[#This Row],[TO Ref]],CAT_Details[TO Ref],CAT_Details[Loc],,0)</f>
        <v>3402</v>
      </c>
      <c r="G472" s="257" t="s">
        <v>34</v>
      </c>
      <c r="H472" s="257" t="s">
        <v>49</v>
      </c>
      <c r="I472" s="280">
        <v>45722</v>
      </c>
      <c r="J472" s="257" t="s">
        <v>26</v>
      </c>
      <c r="K472" s="257" t="s">
        <v>32</v>
      </c>
      <c r="L472" s="280">
        <v>45722</v>
      </c>
      <c r="M472" s="257" t="str">
        <f>IF(Table2[[#This Row],[Resolve Date]]="","ONGOING","SOLVED")</f>
        <v>SOLVED</v>
      </c>
      <c r="N472" s="258" t="s">
        <v>30</v>
      </c>
      <c r="O472" s="257" t="str">
        <f>Table2[[#This Row],[K&amp;N REF ]]&amp;Table2[[#This Row],[Issue type ]]</f>
        <v>5015240905XX LABELS</v>
      </c>
      <c r="P472" s="257">
        <f>YEAR(Table2[[#This Row],[Date ]])</f>
        <v>2025</v>
      </c>
      <c r="Q472" s="257" t="str">
        <f>VLOOKUP(MONTH(Table2[[#This Row],[Date ]]),Months,2,0)</f>
        <v>March</v>
      </c>
      <c r="R472" s="257" t="b">
        <f>COUNTIFS(Table2[Unique],Table2[[#This Row],[Unique]])&gt;1</f>
        <v>0</v>
      </c>
      <c r="S472" s="257">
        <f>IF(Table2[[#This Row],[Status ]]="Solved",1,0)</f>
        <v>1</v>
      </c>
      <c r="T472" s="257">
        <f>IF(Table2[[#This Row],[Status ]]="ongoing",1,0)</f>
        <v>0</v>
      </c>
    </row>
    <row r="473" spans="1:20" x14ac:dyDescent="0.25">
      <c r="A473" s="262">
        <v>5015285570</v>
      </c>
      <c r="B473" s="269" t="str">
        <f>_xlfn.XLOOKUP(Table2[[#This Row],[K&amp;N REF ]],CAT_Details[Tracking Number],CAT_Details[S Ref],,0)</f>
        <v>20250227-S-70210</v>
      </c>
      <c r="C473" s="270">
        <f>_xlfn.XLOOKUP(Table2[[#This Row],[K&amp;N REF ]],CAT_Details[Tracking Number],CAT_Details[TO Ref],,0)</f>
        <v>20250225660899</v>
      </c>
      <c r="D473" s="270" t="str">
        <f>_xlfn.XLOOKUP(Table2[[#This Row],[K&amp;N REF ]],CAT_Details[Tracking Number],CAT_Details[Pickup Customer Name],,0)</f>
        <v>HYDAC TECHNOLOGY GMBH</v>
      </c>
      <c r="E473" s="271" t="str">
        <f>_xlfn.XLOOKUP(Table2[[#This Row],[K&amp;N REF ]],CAT_Details[Tracking Number],CAT_Details[Delivery Country Code],,0)</f>
        <v>GB</v>
      </c>
      <c r="F473" s="271" t="str">
        <f>_xlfn.XLOOKUP(Table2[[#This Row],[TO Ref]],CAT_Details[TO Ref],CAT_Details[Loc],,0)</f>
        <v>U2-L5</v>
      </c>
      <c r="G473" s="257" t="s">
        <v>34</v>
      </c>
      <c r="H473" s="257" t="s">
        <v>40</v>
      </c>
      <c r="I473" s="280">
        <v>45722</v>
      </c>
      <c r="J473" s="257" t="s">
        <v>26</v>
      </c>
      <c r="K473" s="257" t="s">
        <v>32</v>
      </c>
      <c r="L473" s="280">
        <v>45694</v>
      </c>
      <c r="M473" s="257" t="str">
        <f>IF(Table2[[#This Row],[Resolve Date]]="","ONGOING","SOLVED")</f>
        <v>SOLVED</v>
      </c>
      <c r="N473" s="258" t="s">
        <v>58</v>
      </c>
      <c r="O473" s="257" t="str">
        <f>Table2[[#This Row],[K&amp;N REF ]]&amp;Table2[[#This Row],[Issue type ]]</f>
        <v xml:space="preserve">5015285570INCORRECT LABELS </v>
      </c>
      <c r="P473" s="257">
        <f>YEAR(Table2[[#This Row],[Date ]])</f>
        <v>2025</v>
      </c>
      <c r="Q473" s="257" t="str">
        <f>VLOOKUP(MONTH(Table2[[#This Row],[Date ]]),Months,2,0)</f>
        <v>March</v>
      </c>
      <c r="R473" s="257" t="b">
        <f>COUNTIFS(Table2[Unique],Table2[[#This Row],[Unique]])&gt;1</f>
        <v>0</v>
      </c>
      <c r="S473" s="257">
        <f>IF(Table2[[#This Row],[Status ]]="Solved",1,0)</f>
        <v>1</v>
      </c>
      <c r="T473" s="257">
        <f>IF(Table2[[#This Row],[Status ]]="ongoing",1,0)</f>
        <v>0</v>
      </c>
    </row>
    <row r="474" spans="1:20" x14ac:dyDescent="0.25">
      <c r="A474" s="262">
        <v>5015271160</v>
      </c>
      <c r="B474" s="269" t="str">
        <f>_xlfn.XLOOKUP(Table2[[#This Row],[K&amp;N REF ]],CAT_Details[Tracking Number],CAT_Details[S Ref],,0)</f>
        <v>20250227-S-70076</v>
      </c>
      <c r="C474" s="270">
        <f>_xlfn.XLOOKUP(Table2[[#This Row],[K&amp;N REF ]],CAT_Details[Tracking Number],CAT_Details[TO Ref],,0)</f>
        <v>20250226661860</v>
      </c>
      <c r="D474" s="270" t="str">
        <f>_xlfn.XLOOKUP(Table2[[#This Row],[K&amp;N REF ]],CAT_Details[Tracking Number],CAT_Details[Pickup Customer Name],,0)</f>
        <v>Contitech Fluid Automotive Romania</v>
      </c>
      <c r="E474" s="271" t="str">
        <f>_xlfn.XLOOKUP(Table2[[#This Row],[K&amp;N REF ]],CAT_Details[Tracking Number],CAT_Details[Delivery Country Code],,0)</f>
        <v>GB</v>
      </c>
      <c r="F474" s="271" t="str">
        <f>_xlfn.XLOOKUP(Table2[[#This Row],[TO Ref]],CAT_Details[TO Ref],CAT_Details[Loc],,0)</f>
        <v>No Loc</v>
      </c>
      <c r="G474" s="257" t="s">
        <v>34</v>
      </c>
      <c r="H474" s="257" t="s">
        <v>35</v>
      </c>
      <c r="I474" s="280">
        <v>45722</v>
      </c>
      <c r="J474" s="257" t="s">
        <v>41</v>
      </c>
      <c r="K474" s="257" t="s">
        <v>32</v>
      </c>
      <c r="L474" s="280">
        <v>45694</v>
      </c>
      <c r="M474" s="257" t="str">
        <f>IF(Table2[[#This Row],[Resolve Date]]="","ONGOING","SOLVED")</f>
        <v>SOLVED</v>
      </c>
      <c r="N474" s="258" t="s">
        <v>30</v>
      </c>
      <c r="O474" s="257" t="str">
        <f>Table2[[#This Row],[K&amp;N REF ]]&amp;Table2[[#This Row],[Issue type ]]</f>
        <v>5015271160NO LABELS</v>
      </c>
      <c r="P474" s="257">
        <f>YEAR(Table2[[#This Row],[Date ]])</f>
        <v>2025</v>
      </c>
      <c r="Q474" s="257" t="str">
        <f>VLOOKUP(MONTH(Table2[[#This Row],[Date ]]),Months,2,0)</f>
        <v>March</v>
      </c>
      <c r="R474" s="257" t="b">
        <f>COUNTIFS(Table2[Unique],Table2[[#This Row],[Unique]])&gt;1</f>
        <v>0</v>
      </c>
      <c r="S474" s="257">
        <f>IF(Table2[[#This Row],[Status ]]="Solved",1,0)</f>
        <v>1</v>
      </c>
      <c r="T474" s="257">
        <f>IF(Table2[[#This Row],[Status ]]="ongoing",1,0)</f>
        <v>0</v>
      </c>
    </row>
    <row r="475" spans="1:20" x14ac:dyDescent="0.25">
      <c r="A475" s="262">
        <v>5015271161</v>
      </c>
      <c r="B475" s="269" t="str">
        <f>_xlfn.XLOOKUP(Table2[[#This Row],[K&amp;N REF ]],CAT_Details[Tracking Number],CAT_Details[S Ref],,0)</f>
        <v>20250227-S-70076</v>
      </c>
      <c r="C475" s="270">
        <f>_xlfn.XLOOKUP(Table2[[#This Row],[K&amp;N REF ]],CAT_Details[Tracking Number],CAT_Details[TO Ref],,0)</f>
        <v>20250226661874</v>
      </c>
      <c r="D475" s="270" t="str">
        <f>_xlfn.XLOOKUP(Table2[[#This Row],[K&amp;N REF ]],CAT_Details[Tracking Number],CAT_Details[Pickup Customer Name],,0)</f>
        <v>Contitech Fluid Automotive Romania</v>
      </c>
      <c r="E475" s="271" t="str">
        <f>_xlfn.XLOOKUP(Table2[[#This Row],[K&amp;N REF ]],CAT_Details[Tracking Number],CAT_Details[Delivery Country Code],,0)</f>
        <v>GB</v>
      </c>
      <c r="F475" s="271" t="str">
        <f>_xlfn.XLOOKUP(Table2[[#This Row],[TO Ref]],CAT_Details[TO Ref],CAT_Details[Loc],,0)</f>
        <v>No Loc</v>
      </c>
      <c r="G475" s="257" t="s">
        <v>34</v>
      </c>
      <c r="H475" s="257" t="s">
        <v>35</v>
      </c>
      <c r="I475" s="280">
        <v>45722</v>
      </c>
      <c r="J475" s="257" t="s">
        <v>41</v>
      </c>
      <c r="K475" s="257" t="s">
        <v>32</v>
      </c>
      <c r="L475" s="280">
        <v>45694</v>
      </c>
      <c r="M475" s="257" t="str">
        <f>IF(Table2[[#This Row],[Resolve Date]]="","ONGOING","SOLVED")</f>
        <v>SOLVED</v>
      </c>
      <c r="N475" s="258" t="s">
        <v>30</v>
      </c>
      <c r="O475" s="257" t="str">
        <f>Table2[[#This Row],[K&amp;N REF ]]&amp;Table2[[#This Row],[Issue type ]]</f>
        <v>5015271161NO LABELS</v>
      </c>
      <c r="P475" s="257">
        <f>YEAR(Table2[[#This Row],[Date ]])</f>
        <v>2025</v>
      </c>
      <c r="Q475" s="257" t="str">
        <f>VLOOKUP(MONTH(Table2[[#This Row],[Date ]]),Months,2,0)</f>
        <v>March</v>
      </c>
      <c r="R475" s="257" t="b">
        <f>COUNTIFS(Table2[Unique],Table2[[#This Row],[Unique]])&gt;1</f>
        <v>0</v>
      </c>
      <c r="S475" s="257">
        <f>IF(Table2[[#This Row],[Status ]]="Solved",1,0)</f>
        <v>1</v>
      </c>
      <c r="T475" s="257">
        <f>IF(Table2[[#This Row],[Status ]]="ongoing",1,0)</f>
        <v>0</v>
      </c>
    </row>
    <row r="476" spans="1:20" x14ac:dyDescent="0.25">
      <c r="A476" s="262">
        <v>5015285637</v>
      </c>
      <c r="B476" s="269" t="str">
        <f>_xlfn.XLOOKUP(Table2[[#This Row],[K&amp;N REF ]],CAT_Details[Tracking Number],CAT_Details[S Ref],,0)</f>
        <v>20250227-S-70214</v>
      </c>
      <c r="C476" s="270">
        <f>_xlfn.XLOOKUP(Table2[[#This Row],[K&amp;N REF ]],CAT_Details[Tracking Number],CAT_Details[TO Ref],,0)</f>
        <v>20250227663131</v>
      </c>
      <c r="D476" s="270" t="str">
        <f>_xlfn.XLOOKUP(Table2[[#This Row],[K&amp;N REF ]],CAT_Details[Tracking Number],CAT_Details[Pickup Customer Name],,0)</f>
        <v>VOSS Automotive GmbH</v>
      </c>
      <c r="E476" s="271" t="str">
        <f>_xlfn.XLOOKUP(Table2[[#This Row],[K&amp;N REF ]],CAT_Details[Tracking Number],CAT_Details[Delivery Country Code],,0)</f>
        <v>GB</v>
      </c>
      <c r="F476" s="271" t="str">
        <f>_xlfn.XLOOKUP(Table2[[#This Row],[TO Ref]],CAT_Details[TO Ref],CAT_Details[Loc],,0)</f>
        <v>OYL1</v>
      </c>
      <c r="G476" s="257" t="s">
        <v>34</v>
      </c>
      <c r="H476" s="257" t="s">
        <v>35</v>
      </c>
      <c r="I476" s="280">
        <v>45722</v>
      </c>
      <c r="J476" s="257" t="s">
        <v>26</v>
      </c>
      <c r="K476" s="257" t="s">
        <v>32</v>
      </c>
      <c r="L476" s="280">
        <v>45722</v>
      </c>
      <c r="M476" s="257" t="str">
        <f>IF(Table2[[#This Row],[Resolve Date]]="","ONGOING","SOLVED")</f>
        <v>SOLVED</v>
      </c>
      <c r="N476" s="258" t="s">
        <v>30</v>
      </c>
      <c r="O476" s="257" t="str">
        <f>Table2[[#This Row],[K&amp;N REF ]]&amp;Table2[[#This Row],[Issue type ]]</f>
        <v>5015285637NO LABELS</v>
      </c>
      <c r="P476" s="257">
        <f>YEAR(Table2[[#This Row],[Date ]])</f>
        <v>2025</v>
      </c>
      <c r="Q476" s="257" t="str">
        <f>VLOOKUP(MONTH(Table2[[#This Row],[Date ]]),Months,2,0)</f>
        <v>March</v>
      </c>
      <c r="R476" s="257" t="b">
        <f>COUNTIFS(Table2[Unique],Table2[[#This Row],[Unique]])&gt;1</f>
        <v>0</v>
      </c>
      <c r="S476" s="257">
        <f>IF(Table2[[#This Row],[Status ]]="Solved",1,0)</f>
        <v>1</v>
      </c>
      <c r="T476" s="257">
        <f>IF(Table2[[#This Row],[Status ]]="ongoing",1,0)</f>
        <v>0</v>
      </c>
    </row>
    <row r="477" spans="1:20" x14ac:dyDescent="0.25">
      <c r="A477" s="262">
        <v>5015301005</v>
      </c>
      <c r="B477" s="269" t="str">
        <f>_xlfn.XLOOKUP(Table2[[#This Row],[K&amp;N REF ]],CAT_Details[Tracking Number],CAT_Details[S Ref],,0)</f>
        <v>20250228-S-70159</v>
      </c>
      <c r="C477" s="270">
        <f>_xlfn.XLOOKUP(Table2[[#This Row],[K&amp;N REF ]],CAT_Details[Tracking Number],CAT_Details[TO Ref],,0)</f>
        <v>20250227663301</v>
      </c>
      <c r="D477" s="270" t="str">
        <f>_xlfn.XLOOKUP(Table2[[#This Row],[K&amp;N REF ]],CAT_Details[Tracking Number],CAT_Details[Pickup Customer Name],,0)</f>
        <v>F. REYHER Nchfg. GmbH &amp; Co. KG</v>
      </c>
      <c r="E477" s="271" t="str">
        <f>_xlfn.XLOOKUP(Table2[[#This Row],[K&amp;N REF ]],CAT_Details[Tracking Number],CAT_Details[Delivery Country Code],,0)</f>
        <v>GB</v>
      </c>
      <c r="F477" s="271" t="str">
        <f>_xlfn.XLOOKUP(Table2[[#This Row],[TO Ref]],CAT_Details[TO Ref],CAT_Details[Loc],,0)</f>
        <v>DK-BM01</v>
      </c>
      <c r="G477" s="257" t="s">
        <v>34</v>
      </c>
      <c r="H477" s="257" t="s">
        <v>35</v>
      </c>
      <c r="I477" s="280">
        <v>45722</v>
      </c>
      <c r="J477" s="257" t="s">
        <v>26</v>
      </c>
      <c r="K477" s="257" t="s">
        <v>32</v>
      </c>
      <c r="L477" s="280">
        <v>45722</v>
      </c>
      <c r="M477" s="257" t="str">
        <f>IF(Table2[[#This Row],[Resolve Date]]="","ONGOING","SOLVED")</f>
        <v>SOLVED</v>
      </c>
      <c r="N477" s="258" t="s">
        <v>30</v>
      </c>
      <c r="O477" s="257" t="str">
        <f>Table2[[#This Row],[K&amp;N REF ]]&amp;Table2[[#This Row],[Issue type ]]</f>
        <v>5015301005NO LABELS</v>
      </c>
      <c r="P477" s="257">
        <f>YEAR(Table2[[#This Row],[Date ]])</f>
        <v>2025</v>
      </c>
      <c r="Q477" s="257" t="str">
        <f>VLOOKUP(MONTH(Table2[[#This Row],[Date ]]),Months,2,0)</f>
        <v>March</v>
      </c>
      <c r="R477" s="257" t="b">
        <f>COUNTIFS(Table2[Unique],Table2[[#This Row],[Unique]])&gt;1</f>
        <v>0</v>
      </c>
      <c r="S477" s="257">
        <f>IF(Table2[[#This Row],[Status ]]="Solved",1,0)</f>
        <v>1</v>
      </c>
      <c r="T477" s="257">
        <f>IF(Table2[[#This Row],[Status ]]="ongoing",1,0)</f>
        <v>0</v>
      </c>
    </row>
    <row r="478" spans="1:20" x14ac:dyDescent="0.25">
      <c r="A478" s="262">
        <v>5015315709</v>
      </c>
      <c r="B478" s="269" t="str">
        <f>_xlfn.XLOOKUP(Table2[[#This Row],[K&amp;N REF ]],CAT_Details[Tracking Number],CAT_Details[S Ref],,0)</f>
        <v>20250303-S-70355</v>
      </c>
      <c r="C478" s="270">
        <f>_xlfn.XLOOKUP(Table2[[#This Row],[K&amp;N REF ]],CAT_Details[Tracking Number],CAT_Details[TO Ref],,0)</f>
        <v>20250303664881</v>
      </c>
      <c r="D478" s="270" t="str">
        <f>_xlfn.XLOOKUP(Table2[[#This Row],[K&amp;N REF ]],CAT_Details[Tracking Number],CAT_Details[Pickup Customer Name],,0)</f>
        <v>Donaldson Ed</v>
      </c>
      <c r="E478" s="271" t="str">
        <f>_xlfn.XLOOKUP(Table2[[#This Row],[K&amp;N REF ]],CAT_Details[Tracking Number],CAT_Details[Delivery Country Code],,0)</f>
        <v>GB</v>
      </c>
      <c r="F478" s="271" t="str">
        <f>_xlfn.XLOOKUP(Table2[[#This Row],[TO Ref]],CAT_Details[TO Ref],CAT_Details[Loc],,0)</f>
        <v>U2-L5</v>
      </c>
      <c r="G478" s="257" t="s">
        <v>36</v>
      </c>
      <c r="H478" s="257" t="s">
        <v>40</v>
      </c>
      <c r="I478" s="280">
        <v>45722</v>
      </c>
      <c r="J478" s="257" t="s">
        <v>26</v>
      </c>
      <c r="K478" s="257" t="s">
        <v>32</v>
      </c>
      <c r="L478" s="280">
        <v>45722</v>
      </c>
      <c r="M478" s="257" t="str">
        <f>IF(Table2[[#This Row],[Resolve Date]]="","ONGOING","SOLVED")</f>
        <v>SOLVED</v>
      </c>
      <c r="N478" s="258" t="s">
        <v>112</v>
      </c>
      <c r="O478" s="257" t="str">
        <f>Table2[[#This Row],[K&amp;N REF ]]&amp;Table2[[#This Row],[Issue type ]]</f>
        <v xml:space="preserve">5015315709INCORRECT LABELS </v>
      </c>
      <c r="P478" s="257">
        <f>YEAR(Table2[[#This Row],[Date ]])</f>
        <v>2025</v>
      </c>
      <c r="Q478" s="257" t="str">
        <f>VLOOKUP(MONTH(Table2[[#This Row],[Date ]]),Months,2,0)</f>
        <v>March</v>
      </c>
      <c r="R478" s="257" t="b">
        <f>COUNTIFS(Table2[Unique],Table2[[#This Row],[Unique]])&gt;1</f>
        <v>0</v>
      </c>
      <c r="S478" s="257">
        <f>IF(Table2[[#This Row],[Status ]]="Solved",1,0)</f>
        <v>1</v>
      </c>
      <c r="T478" s="257">
        <f>IF(Table2[[#This Row],[Status ]]="ongoing",1,0)</f>
        <v>0</v>
      </c>
    </row>
    <row r="479" spans="1:20" x14ac:dyDescent="0.25">
      <c r="A479" s="262">
        <v>5015301368</v>
      </c>
      <c r="B479" s="269" t="str">
        <f>_xlfn.XLOOKUP(Table2[[#This Row],[K&amp;N REF ]],CAT_Details[Tracking Number],CAT_Details[S Ref],,0)</f>
        <v>20250228-S-70144</v>
      </c>
      <c r="C479" s="270">
        <f>_xlfn.XLOOKUP(Table2[[#This Row],[K&amp;N REF ]],CAT_Details[Tracking Number],CAT_Details[TO Ref],,0)</f>
        <v>20250226662303</v>
      </c>
      <c r="D479" s="270" t="str">
        <f>_xlfn.XLOOKUP(Table2[[#This Row],[K&amp;N REF ]],CAT_Details[Tracking Number],CAT_Details[Pickup Customer Name],,0)</f>
        <v>SRL PROPULSION SOLUTIONS</v>
      </c>
      <c r="E479" s="271" t="str">
        <f>_xlfn.XLOOKUP(Table2[[#This Row],[K&amp;N REF ]],CAT_Details[Tracking Number],CAT_Details[Delivery Country Code],,0)</f>
        <v>GB</v>
      </c>
      <c r="F479" s="271" t="str">
        <f>_xlfn.XLOOKUP(Table2[[#This Row],[TO Ref]],CAT_Details[TO Ref],CAT_Details[Loc],,0)</f>
        <v>No Loc</v>
      </c>
      <c r="G479" s="257" t="s">
        <v>24</v>
      </c>
      <c r="H479" s="257" t="s">
        <v>31</v>
      </c>
      <c r="I479" s="280">
        <v>45723</v>
      </c>
      <c r="J479" s="257" t="s">
        <v>26</v>
      </c>
      <c r="K479" s="257" t="s">
        <v>27</v>
      </c>
      <c r="L479" s="280">
        <v>45723</v>
      </c>
      <c r="M479" s="257" t="str">
        <f>IF(Table2[[#This Row],[Resolve Date]]="","ONGOING","SOLVED")</f>
        <v>SOLVED</v>
      </c>
      <c r="N479" s="258" t="s">
        <v>30</v>
      </c>
      <c r="O479" s="257" t="str">
        <f>Table2[[#This Row],[K&amp;N REF ]]&amp;Table2[[#This Row],[Issue type ]]</f>
        <v>5015301368MISSING LABELS ON SOME UNITS</v>
      </c>
      <c r="P479" s="257">
        <f>YEAR(Table2[[#This Row],[Date ]])</f>
        <v>2025</v>
      </c>
      <c r="Q479" s="257" t="str">
        <f>VLOOKUP(MONTH(Table2[[#This Row],[Date ]]),Months,2,0)</f>
        <v>March</v>
      </c>
      <c r="R479" s="257" t="b">
        <f>COUNTIFS(Table2[Unique],Table2[[#This Row],[Unique]])&gt;1</f>
        <v>0</v>
      </c>
      <c r="S479" s="257">
        <f>IF(Table2[[#This Row],[Status ]]="Solved",1,0)</f>
        <v>1</v>
      </c>
      <c r="T479" s="257">
        <f>IF(Table2[[#This Row],[Status ]]="ongoing",1,0)</f>
        <v>0</v>
      </c>
    </row>
    <row r="480" spans="1:20" x14ac:dyDescent="0.25">
      <c r="A480" s="262">
        <v>5015315826</v>
      </c>
      <c r="B480" s="269" t="str">
        <f>_xlfn.XLOOKUP(Table2[[#This Row],[K&amp;N REF ]],CAT_Details[Tracking Number],CAT_Details[S Ref],,0)</f>
        <v>20250303-S-70316</v>
      </c>
      <c r="C480" s="270">
        <f>_xlfn.XLOOKUP(Table2[[#This Row],[K&amp;N REF ]],CAT_Details[Tracking Number],CAT_Details[TO Ref],,0)</f>
        <v>20250303664942</v>
      </c>
      <c r="D480" s="270" t="str">
        <f>_xlfn.XLOOKUP(Table2[[#This Row],[K&amp;N REF ]],CAT_Details[Tracking Number],CAT_Details[Pickup Customer Name],,0)</f>
        <v>SAN MARTINO (AT)/SELMAT SRL</v>
      </c>
      <c r="E480" s="271" t="str">
        <f>_xlfn.XLOOKUP(Table2[[#This Row],[K&amp;N REF ]],CAT_Details[Tracking Number],CAT_Details[Delivery Country Code],,0)</f>
        <v>GB</v>
      </c>
      <c r="F480" s="271">
        <f>_xlfn.XLOOKUP(Table2[[#This Row],[TO Ref]],CAT_Details[TO Ref],CAT_Details[Loc],,0)</f>
        <v>3402</v>
      </c>
      <c r="G480" s="257" t="s">
        <v>24</v>
      </c>
      <c r="H480" s="257" t="s">
        <v>35</v>
      </c>
      <c r="I480" s="280">
        <v>45723</v>
      </c>
      <c r="J480" s="257" t="s">
        <v>26</v>
      </c>
      <c r="K480" s="257" t="s">
        <v>27</v>
      </c>
      <c r="L480" s="280">
        <v>45723</v>
      </c>
      <c r="M480" s="257" t="str">
        <f>IF(Table2[[#This Row],[Resolve Date]]="","ONGOING","SOLVED")</f>
        <v>SOLVED</v>
      </c>
      <c r="N480" s="258" t="s">
        <v>30</v>
      </c>
      <c r="O480" s="257" t="str">
        <f>Table2[[#This Row],[K&amp;N REF ]]&amp;Table2[[#This Row],[Issue type ]]</f>
        <v>5015315826NO LABELS</v>
      </c>
      <c r="P480" s="257">
        <f>YEAR(Table2[[#This Row],[Date ]])</f>
        <v>2025</v>
      </c>
      <c r="Q480" s="257" t="str">
        <f>VLOOKUP(MONTH(Table2[[#This Row],[Date ]]),Months,2,0)</f>
        <v>March</v>
      </c>
      <c r="R480" s="257" t="b">
        <f>COUNTIFS(Table2[Unique],Table2[[#This Row],[Unique]])&gt;1</f>
        <v>0</v>
      </c>
      <c r="S480" s="257">
        <f>IF(Table2[[#This Row],[Status ]]="Solved",1,0)</f>
        <v>1</v>
      </c>
      <c r="T480" s="257">
        <f>IF(Table2[[#This Row],[Status ]]="ongoing",1,0)</f>
        <v>0</v>
      </c>
    </row>
    <row r="481" spans="1:20" x14ac:dyDescent="0.25">
      <c r="A481" s="262">
        <v>5015301318</v>
      </c>
      <c r="B481" s="269" t="str">
        <f>_xlfn.XLOOKUP(Table2[[#This Row],[K&amp;N REF ]],CAT_Details[Tracking Number],CAT_Details[S Ref],,0)</f>
        <v>20250228-S-70280</v>
      </c>
      <c r="C481" s="270">
        <f>_xlfn.XLOOKUP(Table2[[#This Row],[K&amp;N REF ]],CAT_Details[Tracking Number],CAT_Details[TO Ref],,0)</f>
        <v>20250227662774</v>
      </c>
      <c r="D481" s="270" t="str">
        <f>_xlfn.XLOOKUP(Table2[[#This Row],[K&amp;N REF ]],CAT_Details[Tracking Number],CAT_Details[Pickup Customer Name],,0)</f>
        <v>TALENT PLASTICS LAX AB</v>
      </c>
      <c r="E481" s="271" t="str">
        <f>_xlfn.XLOOKUP(Table2[[#This Row],[K&amp;N REF ]],CAT_Details[Tracking Number],CAT_Details[Delivery Country Code],,0)</f>
        <v>GB</v>
      </c>
      <c r="F481" s="271" t="str">
        <f>_xlfn.XLOOKUP(Table2[[#This Row],[TO Ref]],CAT_Details[TO Ref],CAT_Details[Loc],,0)</f>
        <v>DX01-L5</v>
      </c>
      <c r="G481" s="257" t="s">
        <v>44</v>
      </c>
      <c r="H481" s="257" t="s">
        <v>35</v>
      </c>
      <c r="I481" s="280">
        <v>45723</v>
      </c>
      <c r="J481" s="257" t="s">
        <v>26</v>
      </c>
      <c r="K481" s="257" t="s">
        <v>32</v>
      </c>
      <c r="L481" s="280">
        <v>45723</v>
      </c>
      <c r="M481" s="257" t="str">
        <f>IF(Table2[[#This Row],[Resolve Date]]="","ONGOING","SOLVED")</f>
        <v>SOLVED</v>
      </c>
      <c r="N481" s="258" t="s">
        <v>30</v>
      </c>
      <c r="O481" s="257" t="str">
        <f>Table2[[#This Row],[K&amp;N REF ]]&amp;Table2[[#This Row],[Issue type ]]</f>
        <v>5015301318NO LABELS</v>
      </c>
      <c r="P481" s="257">
        <f>YEAR(Table2[[#This Row],[Date ]])</f>
        <v>2025</v>
      </c>
      <c r="Q481" s="257" t="str">
        <f>VLOOKUP(MONTH(Table2[[#This Row],[Date ]]),Months,2,0)</f>
        <v>March</v>
      </c>
      <c r="R481" s="257" t="b">
        <f>COUNTIFS(Table2[Unique],Table2[[#This Row],[Unique]])&gt;1</f>
        <v>0</v>
      </c>
      <c r="S481" s="257">
        <f>IF(Table2[[#This Row],[Status ]]="Solved",1,0)</f>
        <v>1</v>
      </c>
      <c r="T481" s="257">
        <f>IF(Table2[[#This Row],[Status ]]="ongoing",1,0)</f>
        <v>0</v>
      </c>
    </row>
    <row r="482" spans="1:20" x14ac:dyDescent="0.25">
      <c r="A482" s="262">
        <v>5015285818</v>
      </c>
      <c r="B482" s="269" t="str">
        <f>_xlfn.XLOOKUP(Table2[[#This Row],[K&amp;N REF ]],CAT_Details[Tracking Number],CAT_Details[S Ref],,0)</f>
        <v>20250227-S-70183</v>
      </c>
      <c r="C482" s="270">
        <f>_xlfn.XLOOKUP(Table2[[#This Row],[K&amp;N REF ]],CAT_Details[Tracking Number],CAT_Details[TO Ref],,0)</f>
        <v>20250227663153</v>
      </c>
      <c r="D482" s="270" t="str">
        <f>_xlfn.XLOOKUP(Table2[[#This Row],[K&amp;N REF ]],CAT_Details[Tracking Number],CAT_Details[Pickup Customer Name],,0)</f>
        <v>Miba Steeltec</v>
      </c>
      <c r="E482" s="271" t="str">
        <f>_xlfn.XLOOKUP(Table2[[#This Row],[K&amp;N REF ]],CAT_Details[Tracking Number],CAT_Details[Delivery Country Code],,0)</f>
        <v>GB</v>
      </c>
      <c r="F482" s="271" t="str">
        <f>_xlfn.XLOOKUP(Table2[[#This Row],[TO Ref]],CAT_Details[TO Ref],CAT_Details[Loc],,0)</f>
        <v>DK-BM01</v>
      </c>
      <c r="G482" s="257" t="s">
        <v>44</v>
      </c>
      <c r="H482" s="257" t="s">
        <v>35</v>
      </c>
      <c r="I482" s="280">
        <v>45723</v>
      </c>
      <c r="J482" s="257" t="s">
        <v>26</v>
      </c>
      <c r="K482" s="257" t="s">
        <v>32</v>
      </c>
      <c r="L482" s="280">
        <v>45723</v>
      </c>
      <c r="M482" s="257" t="str">
        <f>IF(Table2[[#This Row],[Resolve Date]]="","ONGOING","SOLVED")</f>
        <v>SOLVED</v>
      </c>
      <c r="N482" s="258" t="s">
        <v>30</v>
      </c>
      <c r="O482" s="257" t="str">
        <f>Table2[[#This Row],[K&amp;N REF ]]&amp;Table2[[#This Row],[Issue type ]]</f>
        <v>5015285818NO LABELS</v>
      </c>
      <c r="P482" s="257">
        <f>YEAR(Table2[[#This Row],[Date ]])</f>
        <v>2025</v>
      </c>
      <c r="Q482" s="257" t="str">
        <f>VLOOKUP(MONTH(Table2[[#This Row],[Date ]]),Months,2,0)</f>
        <v>March</v>
      </c>
      <c r="R482" s="257" t="b">
        <f>COUNTIFS(Table2[Unique],Table2[[#This Row],[Unique]])&gt;1</f>
        <v>0</v>
      </c>
      <c r="S482" s="257">
        <f>IF(Table2[[#This Row],[Status ]]="Solved",1,0)</f>
        <v>1</v>
      </c>
      <c r="T482" s="257">
        <f>IF(Table2[[#This Row],[Status ]]="ongoing",1,0)</f>
        <v>0</v>
      </c>
    </row>
    <row r="483" spans="1:20" x14ac:dyDescent="0.25">
      <c r="A483" s="262">
        <v>5015331590</v>
      </c>
      <c r="B483" s="269" t="str">
        <f>_xlfn.XLOOKUP(Table2[[#This Row],[K&amp;N REF ]],CAT_Details[Tracking Number],CAT_Details[S Ref],,0)</f>
        <v>20250304-S-70162</v>
      </c>
      <c r="C483" s="270">
        <f>_xlfn.XLOOKUP(Table2[[#This Row],[K&amp;N REF ]],CAT_Details[Tracking Number],CAT_Details[TO Ref],,0)</f>
        <v>20250227663396</v>
      </c>
      <c r="D483" s="270" t="str">
        <f>_xlfn.XLOOKUP(Table2[[#This Row],[K&amp;N REF ]],CAT_Details[Tracking Number],CAT_Details[Pickup Customer Name],,0)</f>
        <v>Johnson Electric International Ag</v>
      </c>
      <c r="E483" s="271" t="str">
        <f>_xlfn.XLOOKUP(Table2[[#This Row],[K&amp;N REF ]],CAT_Details[Tracking Number],CAT_Details[Delivery Country Code],,0)</f>
        <v>GB</v>
      </c>
      <c r="F483" s="271">
        <f>_xlfn.XLOOKUP(Table2[[#This Row],[TO Ref]],CAT_Details[TO Ref],CAT_Details[Loc],,0)</f>
        <v>3402</v>
      </c>
      <c r="G483" s="257" t="s">
        <v>44</v>
      </c>
      <c r="H483" s="257" t="s">
        <v>35</v>
      </c>
      <c r="I483" s="280">
        <v>45723</v>
      </c>
      <c r="J483" s="257" t="s">
        <v>26</v>
      </c>
      <c r="K483" s="257" t="s">
        <v>32</v>
      </c>
      <c r="L483" s="280">
        <v>45723</v>
      </c>
      <c r="M483" s="257" t="str">
        <f>IF(Table2[[#This Row],[Resolve Date]]="","ONGOING","SOLVED")</f>
        <v>SOLVED</v>
      </c>
      <c r="N483" s="258" t="s">
        <v>30</v>
      </c>
      <c r="O483" s="257" t="str">
        <f>Table2[[#This Row],[K&amp;N REF ]]&amp;Table2[[#This Row],[Issue type ]]</f>
        <v>5015331590NO LABELS</v>
      </c>
      <c r="P483" s="257">
        <f>YEAR(Table2[[#This Row],[Date ]])</f>
        <v>2025</v>
      </c>
      <c r="Q483" s="257" t="str">
        <f>VLOOKUP(MONTH(Table2[[#This Row],[Date ]]),Months,2,0)</f>
        <v>March</v>
      </c>
      <c r="R483" s="257" t="b">
        <f>COUNTIFS(Table2[Unique],Table2[[#This Row],[Unique]])&gt;1</f>
        <v>0</v>
      </c>
      <c r="S483" s="257">
        <f>IF(Table2[[#This Row],[Status ]]="Solved",1,0)</f>
        <v>1</v>
      </c>
      <c r="T483" s="257">
        <f>IF(Table2[[#This Row],[Status ]]="ongoing",1,0)</f>
        <v>0</v>
      </c>
    </row>
    <row r="484" spans="1:20" x14ac:dyDescent="0.25">
      <c r="A484" s="262">
        <v>5015315934</v>
      </c>
      <c r="B484" s="269" t="str">
        <f>_xlfn.XLOOKUP(Table2[[#This Row],[K&amp;N REF ]],CAT_Details[Tracking Number],CAT_Details[S Ref],,0)</f>
        <v>20250303-S-70344</v>
      </c>
      <c r="C484" s="270">
        <f>_xlfn.XLOOKUP(Table2[[#This Row],[K&amp;N REF ]],CAT_Details[Tracking Number],CAT_Details[TO Ref],,0)</f>
        <v>20250225660426</v>
      </c>
      <c r="D484" s="270" t="str">
        <f>_xlfn.XLOOKUP(Table2[[#This Row],[K&amp;N REF ]],CAT_Details[Tracking Number],CAT_Details[Pickup Customer Name],,0)</f>
        <v>PACOMA GMBH</v>
      </c>
      <c r="E484" s="271" t="str">
        <f>_xlfn.XLOOKUP(Table2[[#This Row],[K&amp;N REF ]],CAT_Details[Tracking Number],CAT_Details[Delivery Country Code],,0)</f>
        <v>GB</v>
      </c>
      <c r="F484" s="271">
        <f>_xlfn.XLOOKUP(Table2[[#This Row],[TO Ref]],CAT_Details[TO Ref],CAT_Details[Loc],,0)</f>
        <v>3402</v>
      </c>
      <c r="G484" s="257" t="s">
        <v>34</v>
      </c>
      <c r="H484" s="257" t="s">
        <v>31</v>
      </c>
      <c r="I484" s="280">
        <v>45723</v>
      </c>
      <c r="J484" s="257" t="s">
        <v>26</v>
      </c>
      <c r="K484" s="257" t="s">
        <v>27</v>
      </c>
      <c r="L484" s="280">
        <v>45723</v>
      </c>
      <c r="M484" s="257" t="str">
        <f>IF(Table2[[#This Row],[Resolve Date]]="","ONGOING","SOLVED")</f>
        <v>SOLVED</v>
      </c>
      <c r="N484" s="258" t="s">
        <v>30</v>
      </c>
      <c r="O484" s="257" t="str">
        <f>Table2[[#This Row],[K&amp;N REF ]]&amp;Table2[[#This Row],[Issue type ]]</f>
        <v>5015315934MISSING LABELS ON SOME UNITS</v>
      </c>
      <c r="P484" s="257">
        <f>YEAR(Table2[[#This Row],[Date ]])</f>
        <v>2025</v>
      </c>
      <c r="Q484" s="257" t="str">
        <f>VLOOKUP(MONTH(Table2[[#This Row],[Date ]]),Months,2,0)</f>
        <v>March</v>
      </c>
      <c r="R484" s="257" t="b">
        <f>COUNTIFS(Table2[Unique],Table2[[#This Row],[Unique]])&gt;1</f>
        <v>0</v>
      </c>
      <c r="S484" s="257">
        <f>IF(Table2[[#This Row],[Status ]]="Solved",1,0)</f>
        <v>1</v>
      </c>
      <c r="T484" s="257">
        <f>IF(Table2[[#This Row],[Status ]]="ongoing",1,0)</f>
        <v>0</v>
      </c>
    </row>
    <row r="485" spans="1:20" x14ac:dyDescent="0.25">
      <c r="A485" s="262">
        <v>5015315810</v>
      </c>
      <c r="B485" s="269" t="str">
        <f>_xlfn.XLOOKUP(Table2[[#This Row],[K&amp;N REF ]],CAT_Details[Tracking Number],CAT_Details[S Ref],,0)</f>
        <v>20250303-S-70322</v>
      </c>
      <c r="C485" s="270">
        <f>_xlfn.XLOOKUP(Table2[[#This Row],[K&amp;N REF ]],CAT_Details[Tracking Number],CAT_Details[TO Ref],,0)</f>
        <v>20250303664870</v>
      </c>
      <c r="D485" s="270" t="str">
        <f>_xlfn.XLOOKUP(Table2[[#This Row],[K&amp;N REF ]],CAT_Details[Tracking Number],CAT_Details[Pickup Customer Name],,0)</f>
        <v>TENNECO ZWICKAU GMBH</v>
      </c>
      <c r="E485" s="271" t="str">
        <f>_xlfn.XLOOKUP(Table2[[#This Row],[K&amp;N REF ]],CAT_Details[Tracking Number],CAT_Details[Delivery Country Code],,0)</f>
        <v>GB</v>
      </c>
      <c r="F485" s="271" t="str">
        <f>_xlfn.XLOOKUP(Table2[[#This Row],[TO Ref]],CAT_Details[TO Ref],CAT_Details[Loc],,0)</f>
        <v>DX01-L5</v>
      </c>
      <c r="G485" s="257" t="s">
        <v>34</v>
      </c>
      <c r="H485" s="257" t="s">
        <v>35</v>
      </c>
      <c r="I485" s="280">
        <v>45723</v>
      </c>
      <c r="J485" s="257" t="s">
        <v>26</v>
      </c>
      <c r="K485" s="257" t="s">
        <v>32</v>
      </c>
      <c r="L485" s="280">
        <v>45723</v>
      </c>
      <c r="M485" s="257" t="str">
        <f>IF(Table2[[#This Row],[Resolve Date]]="","ONGOING","SOLVED")</f>
        <v>SOLVED</v>
      </c>
      <c r="N485" s="258" t="s">
        <v>30</v>
      </c>
      <c r="O485" s="257" t="str">
        <f>Table2[[#This Row],[K&amp;N REF ]]&amp;Table2[[#This Row],[Issue type ]]</f>
        <v>5015315810NO LABELS</v>
      </c>
      <c r="P485" s="257">
        <f>YEAR(Table2[[#This Row],[Date ]])</f>
        <v>2025</v>
      </c>
      <c r="Q485" s="257" t="str">
        <f>VLOOKUP(MONTH(Table2[[#This Row],[Date ]]),Months,2,0)</f>
        <v>March</v>
      </c>
      <c r="R485" s="257" t="b">
        <f>COUNTIFS(Table2[Unique],Table2[[#This Row],[Unique]])&gt;1</f>
        <v>0</v>
      </c>
      <c r="S485" s="257">
        <f>IF(Table2[[#This Row],[Status ]]="Solved",1,0)</f>
        <v>1</v>
      </c>
      <c r="T485" s="257">
        <f>IF(Table2[[#This Row],[Status ]]="ongoing",1,0)</f>
        <v>0</v>
      </c>
    </row>
    <row r="486" spans="1:20" x14ac:dyDescent="0.25">
      <c r="A486" s="262">
        <v>5015315954</v>
      </c>
      <c r="B486" s="269" t="str">
        <f>_xlfn.XLOOKUP(Table2[[#This Row],[K&amp;N REF ]],CAT_Details[Tracking Number],CAT_Details[S Ref],,0)</f>
        <v>20250303-S-70365</v>
      </c>
      <c r="C486" s="270">
        <f>_xlfn.XLOOKUP(Table2[[#This Row],[K&amp;N REF ]],CAT_Details[Tracking Number],CAT_Details[TO Ref],,0)</f>
        <v>20250303665198</v>
      </c>
      <c r="D486" s="270" t="str">
        <f>_xlfn.XLOOKUP(Table2[[#This Row],[K&amp;N REF ]],CAT_Details[Tracking Number],CAT_Details[Pickup Customer Name],,0)</f>
        <v>Elring Klinger Ag</v>
      </c>
      <c r="E486" s="271" t="str">
        <f>_xlfn.XLOOKUP(Table2[[#This Row],[K&amp;N REF ]],CAT_Details[Tracking Number],CAT_Details[Delivery Country Code],,0)</f>
        <v>GB</v>
      </c>
      <c r="F486" s="271" t="str">
        <f>_xlfn.XLOOKUP(Table2[[#This Row],[TO Ref]],CAT_Details[TO Ref],CAT_Details[Loc],,0)</f>
        <v>DX01-L5</v>
      </c>
      <c r="G486" s="257" t="s">
        <v>34</v>
      </c>
      <c r="H486" s="257" t="s">
        <v>29</v>
      </c>
      <c r="I486" s="280">
        <v>45723</v>
      </c>
      <c r="J486" s="257" t="s">
        <v>26</v>
      </c>
      <c r="K486" s="257" t="s">
        <v>32</v>
      </c>
      <c r="L486" s="280">
        <v>45723</v>
      </c>
      <c r="M486" s="257" t="str">
        <f>IF(Table2[[#This Row],[Resolve Date]]="","ONGOING","SOLVED")</f>
        <v>SOLVED</v>
      </c>
      <c r="N486" s="258" t="s">
        <v>30</v>
      </c>
      <c r="O486" s="257" t="str">
        <f>Table2[[#This Row],[K&amp;N REF ]]&amp;Table2[[#This Row],[Issue type ]]</f>
        <v>5015315954DAMAGED LABEL</v>
      </c>
      <c r="P486" s="257">
        <f>YEAR(Table2[[#This Row],[Date ]])</f>
        <v>2025</v>
      </c>
      <c r="Q486" s="257" t="str">
        <f>VLOOKUP(MONTH(Table2[[#This Row],[Date ]]),Months,2,0)</f>
        <v>March</v>
      </c>
      <c r="R486" s="257" t="b">
        <f>COUNTIFS(Table2[Unique],Table2[[#This Row],[Unique]])&gt;1</f>
        <v>0</v>
      </c>
      <c r="S486" s="257">
        <f>IF(Table2[[#This Row],[Status ]]="Solved",1,0)</f>
        <v>1</v>
      </c>
      <c r="T486" s="257">
        <f>IF(Table2[[#This Row],[Status ]]="ongoing",1,0)</f>
        <v>0</v>
      </c>
    </row>
    <row r="487" spans="1:20" x14ac:dyDescent="0.25">
      <c r="A487" s="262">
        <v>5015315747</v>
      </c>
      <c r="B487" s="269" t="str">
        <f>_xlfn.XLOOKUP(Table2[[#This Row],[K&amp;N REF ]],CAT_Details[Tracking Number],CAT_Details[S Ref],,0)</f>
        <v>20250303-S-70573</v>
      </c>
      <c r="C487" s="270">
        <f>_xlfn.XLOOKUP(Table2[[#This Row],[K&amp;N REF ]],CAT_Details[Tracking Number],CAT_Details[TO Ref],,0)</f>
        <v>20250303665443</v>
      </c>
      <c r="D487" s="270" t="str">
        <f>_xlfn.XLOOKUP(Table2[[#This Row],[K&amp;N REF ]],CAT_Details[Tracking Number],CAT_Details[Pickup Customer Name],,0)</f>
        <v>Isselburg Guß- und Bearbeitung Gmbh</v>
      </c>
      <c r="E487" s="271" t="str">
        <f>_xlfn.XLOOKUP(Table2[[#This Row],[K&amp;N REF ]],CAT_Details[Tracking Number],CAT_Details[Delivery Country Code],,0)</f>
        <v>GB</v>
      </c>
      <c r="F487" s="271" t="str">
        <f>_xlfn.XLOOKUP(Table2[[#This Row],[TO Ref]],CAT_Details[TO Ref],CAT_Details[Loc],,0)</f>
        <v>No Loc</v>
      </c>
      <c r="G487" s="257" t="s">
        <v>34</v>
      </c>
      <c r="H487" s="257" t="s">
        <v>42</v>
      </c>
      <c r="I487" s="280">
        <v>45723</v>
      </c>
      <c r="J487" s="257" t="s">
        <v>45</v>
      </c>
      <c r="K487" s="257" t="s">
        <v>27</v>
      </c>
      <c r="L487" s="280">
        <v>45723</v>
      </c>
      <c r="M487" s="257" t="str">
        <f>IF(Table2[[#This Row],[Resolve Date]]="","ONGOING","SOLVED")</f>
        <v>SOLVED</v>
      </c>
      <c r="N487" s="258" t="s">
        <v>113</v>
      </c>
      <c r="O487" s="257" t="str">
        <f>Table2[[#This Row],[K&amp;N REF ]]&amp;Table2[[#This Row],[Issue type ]]</f>
        <v>5015315747AMOUNT</v>
      </c>
      <c r="P487" s="257">
        <f>YEAR(Table2[[#This Row],[Date ]])</f>
        <v>2025</v>
      </c>
      <c r="Q487" s="257" t="str">
        <f>VLOOKUP(MONTH(Table2[[#This Row],[Date ]]),Months,2,0)</f>
        <v>March</v>
      </c>
      <c r="R487" s="257" t="b">
        <f>COUNTIFS(Table2[Unique],Table2[[#This Row],[Unique]])&gt;1</f>
        <v>0</v>
      </c>
      <c r="S487" s="257">
        <f>IF(Table2[[#This Row],[Status ]]="Solved",1,0)</f>
        <v>1</v>
      </c>
      <c r="T487" s="257">
        <f>IF(Table2[[#This Row],[Status ]]="ongoing",1,0)</f>
        <v>0</v>
      </c>
    </row>
    <row r="488" spans="1:20" x14ac:dyDescent="0.25">
      <c r="A488" s="262">
        <v>5015330992</v>
      </c>
      <c r="B488" s="269" t="str">
        <f>_xlfn.XLOOKUP(Table2[[#This Row],[K&amp;N REF ]],CAT_Details[Tracking Number],CAT_Details[S Ref],,0)</f>
        <v>20250303-S-70331</v>
      </c>
      <c r="C488" s="270">
        <f>_xlfn.XLOOKUP(Table2[[#This Row],[K&amp;N REF ]],CAT_Details[Tracking Number],CAT_Details[TO Ref],,0)</f>
        <v>20250224660045</v>
      </c>
      <c r="D488" s="270" t="str">
        <f>_xlfn.XLOOKUP(Table2[[#This Row],[K&amp;N REF ]],CAT_Details[Tracking Number],CAT_Details[Pickup Customer Name],,0)</f>
        <v>VOESTALPINE SADEF NV</v>
      </c>
      <c r="E488" s="271" t="str">
        <f>_xlfn.XLOOKUP(Table2[[#This Row],[K&amp;N REF ]],CAT_Details[Tracking Number],CAT_Details[Delivery Country Code],,0)</f>
        <v>GB</v>
      </c>
      <c r="F488" s="271" t="str">
        <f>_xlfn.XLOOKUP(Table2[[#This Row],[TO Ref]],CAT_Details[TO Ref],CAT_Details[Loc],,0)</f>
        <v>No Loc</v>
      </c>
      <c r="G488" s="257" t="s">
        <v>36</v>
      </c>
      <c r="H488" s="257" t="s">
        <v>29</v>
      </c>
      <c r="I488" s="280">
        <v>45723</v>
      </c>
      <c r="J488" s="257" t="s">
        <v>26</v>
      </c>
      <c r="K488" s="257" t="s">
        <v>27</v>
      </c>
      <c r="L488" s="280">
        <v>45723</v>
      </c>
      <c r="M488" s="257" t="str">
        <f>IF(Table2[[#This Row],[Resolve Date]]="","ONGOING","SOLVED")</f>
        <v>SOLVED</v>
      </c>
      <c r="N488" s="258" t="s">
        <v>30</v>
      </c>
      <c r="O488" s="257" t="str">
        <f>Table2[[#This Row],[K&amp;N REF ]]&amp;Table2[[#This Row],[Issue type ]]</f>
        <v>5015330992DAMAGED LABEL</v>
      </c>
      <c r="P488" s="257">
        <f>YEAR(Table2[[#This Row],[Date ]])</f>
        <v>2025</v>
      </c>
      <c r="Q488" s="257" t="str">
        <f>VLOOKUP(MONTH(Table2[[#This Row],[Date ]]),Months,2,0)</f>
        <v>March</v>
      </c>
      <c r="R488" s="257" t="b">
        <f>COUNTIFS(Table2[Unique],Table2[[#This Row],[Unique]])&gt;1</f>
        <v>0</v>
      </c>
      <c r="S488" s="257">
        <f>IF(Table2[[#This Row],[Status ]]="Solved",1,0)</f>
        <v>1</v>
      </c>
      <c r="T488" s="257">
        <f>IF(Table2[[#This Row],[Status ]]="ongoing",1,0)</f>
        <v>0</v>
      </c>
    </row>
    <row r="489" spans="1:20" x14ac:dyDescent="0.25">
      <c r="A489" s="262">
        <v>5015316016</v>
      </c>
      <c r="B489" s="269" t="str">
        <f>_xlfn.XLOOKUP(Table2[[#This Row],[K&amp;N REF ]],CAT_Details[Tracking Number],CAT_Details[S Ref],,0)</f>
        <v>20250303-S-70364</v>
      </c>
      <c r="C489" s="270">
        <f>_xlfn.XLOOKUP(Table2[[#This Row],[K&amp;N REF ]],CAT_Details[Tracking Number],CAT_Details[TO Ref],,0)</f>
        <v>20250227662868</v>
      </c>
      <c r="D489" s="270" t="str">
        <f>_xlfn.XLOOKUP(Table2[[#This Row],[K&amp;N REF ]],CAT_Details[Tracking Number],CAT_Details[Pickup Customer Name],,0)</f>
        <v>MOTA SA</v>
      </c>
      <c r="E489" s="271" t="str">
        <f>_xlfn.XLOOKUP(Table2[[#This Row],[K&amp;N REF ]],CAT_Details[Tracking Number],CAT_Details[Delivery Country Code],,0)</f>
        <v>GB</v>
      </c>
      <c r="F489" s="271" t="str">
        <f>_xlfn.XLOOKUP(Table2[[#This Row],[TO Ref]],CAT_Details[TO Ref],CAT_Details[Loc],,0)</f>
        <v>DX01-L5</v>
      </c>
      <c r="G489" s="257" t="s">
        <v>36</v>
      </c>
      <c r="H489" s="257" t="s">
        <v>35</v>
      </c>
      <c r="I489" s="280">
        <v>45723</v>
      </c>
      <c r="J489" s="257" t="s">
        <v>26</v>
      </c>
      <c r="K489" s="257" t="s">
        <v>32</v>
      </c>
      <c r="L489" s="280">
        <v>45726</v>
      </c>
      <c r="M489" s="257" t="str">
        <f>IF(Table2[[#This Row],[Resolve Date]]="","ONGOING","SOLVED")</f>
        <v>SOLVED</v>
      </c>
      <c r="N489" s="258" t="s">
        <v>30</v>
      </c>
      <c r="O489" s="257" t="str">
        <f>Table2[[#This Row],[K&amp;N REF ]]&amp;Table2[[#This Row],[Issue type ]]</f>
        <v>5015316016NO LABELS</v>
      </c>
      <c r="P489" s="257">
        <f>YEAR(Table2[[#This Row],[Date ]])</f>
        <v>2025</v>
      </c>
      <c r="Q489" s="257" t="str">
        <f>VLOOKUP(MONTH(Table2[[#This Row],[Date ]]),Months,2,0)</f>
        <v>March</v>
      </c>
      <c r="R489" s="257" t="b">
        <f>COUNTIFS(Table2[Unique],Table2[[#This Row],[Unique]])&gt;1</f>
        <v>0</v>
      </c>
      <c r="S489" s="257">
        <f>IF(Table2[[#This Row],[Status ]]="Solved",1,0)</f>
        <v>1</v>
      </c>
      <c r="T489" s="257">
        <f>IF(Table2[[#This Row],[Status ]]="ongoing",1,0)</f>
        <v>0</v>
      </c>
    </row>
    <row r="490" spans="1:20" x14ac:dyDescent="0.25">
      <c r="A490" s="262">
        <v>5015347003</v>
      </c>
      <c r="B490" s="269" t="str">
        <f>_xlfn.XLOOKUP(Table2[[#This Row],[K&amp;N REF ]],CAT_Details[Tracking Number],CAT_Details[S Ref],,0)</f>
        <v>20250305-S-70047</v>
      </c>
      <c r="C490" s="270">
        <f>_xlfn.XLOOKUP(Table2[[#This Row],[K&amp;N REF ]],CAT_Details[Tracking Number],CAT_Details[TO Ref],,0)</f>
        <v>20250303664721</v>
      </c>
      <c r="D490" s="270" t="str">
        <f>_xlfn.XLOOKUP(Table2[[#This Row],[K&amp;N REF ]],CAT_Details[Tracking Number],CAT_Details[Pickup Customer Name],,0)</f>
        <v>GEFCO VITROLLES</v>
      </c>
      <c r="E490" s="271" t="str">
        <f>_xlfn.XLOOKUP(Table2[[#This Row],[K&amp;N REF ]],CAT_Details[Tracking Number],CAT_Details[Delivery Country Code],,0)</f>
        <v>GB</v>
      </c>
      <c r="F490" s="271" t="str">
        <f>_xlfn.XLOOKUP(Table2[[#This Row],[TO Ref]],CAT_Details[TO Ref],CAT_Details[Loc],,0)</f>
        <v>MY02</v>
      </c>
      <c r="G490" s="257" t="s">
        <v>36</v>
      </c>
      <c r="H490" s="257" t="s">
        <v>35</v>
      </c>
      <c r="I490" s="280">
        <v>45723</v>
      </c>
      <c r="J490" s="257" t="s">
        <v>26</v>
      </c>
      <c r="K490" s="257" t="s">
        <v>32</v>
      </c>
      <c r="L490" s="280">
        <v>45723</v>
      </c>
      <c r="M490" s="257" t="str">
        <f>IF(Table2[[#This Row],[Resolve Date]]="","ONGOING","SOLVED")</f>
        <v>SOLVED</v>
      </c>
      <c r="N490" s="258" t="s">
        <v>30</v>
      </c>
      <c r="O490" s="257" t="str">
        <f>Table2[[#This Row],[K&amp;N REF ]]&amp;Table2[[#This Row],[Issue type ]]</f>
        <v>5015347003NO LABELS</v>
      </c>
      <c r="P490" s="257">
        <f>YEAR(Table2[[#This Row],[Date ]])</f>
        <v>2025</v>
      </c>
      <c r="Q490" s="257" t="str">
        <f>VLOOKUP(MONTH(Table2[[#This Row],[Date ]]),Months,2,0)</f>
        <v>March</v>
      </c>
      <c r="R490" s="257" t="b">
        <f>COUNTIFS(Table2[Unique],Table2[[#This Row],[Unique]])&gt;1</f>
        <v>0</v>
      </c>
      <c r="S490" s="257">
        <f>IF(Table2[[#This Row],[Status ]]="Solved",1,0)</f>
        <v>1</v>
      </c>
      <c r="T490" s="257">
        <f>IF(Table2[[#This Row],[Status ]]="ongoing",1,0)</f>
        <v>0</v>
      </c>
    </row>
    <row r="491" spans="1:20" x14ac:dyDescent="0.25">
      <c r="A491" s="262">
        <v>5015315761</v>
      </c>
      <c r="B491" s="269" t="str">
        <f>_xlfn.XLOOKUP(Table2[[#This Row],[K&amp;N REF ]],CAT_Details[Tracking Number],CAT_Details[S Ref],,0)</f>
        <v>20250303-S-70340</v>
      </c>
      <c r="C491" s="270">
        <f>_xlfn.XLOOKUP(Table2[[#This Row],[K&amp;N REF ]],CAT_Details[Tracking Number],CAT_Details[TO Ref],,0)</f>
        <v>20250303664726</v>
      </c>
      <c r="D491" s="270" t="str">
        <f>_xlfn.XLOOKUP(Table2[[#This Row],[K&amp;N REF ]],CAT_Details[Tracking Number],CAT_Details[Pickup Customer Name],,0)</f>
        <v>GEFCO VITROLLES</v>
      </c>
      <c r="E491" s="271" t="str">
        <f>_xlfn.XLOOKUP(Table2[[#This Row],[K&amp;N REF ]],CAT_Details[Tracking Number],CAT_Details[Delivery Country Code],,0)</f>
        <v>GB</v>
      </c>
      <c r="F491" s="271" t="str">
        <f>_xlfn.XLOOKUP(Table2[[#This Row],[TO Ref]],CAT_Details[TO Ref],CAT_Details[Loc],,0)</f>
        <v>MY02</v>
      </c>
      <c r="G491" s="257" t="s">
        <v>36</v>
      </c>
      <c r="H491" s="257" t="s">
        <v>35</v>
      </c>
      <c r="I491" s="280">
        <v>45723</v>
      </c>
      <c r="J491" s="257" t="s">
        <v>26</v>
      </c>
      <c r="K491" s="257" t="s">
        <v>32</v>
      </c>
      <c r="L491" s="280">
        <v>45723</v>
      </c>
      <c r="M491" s="257" t="str">
        <f>IF(Table2[[#This Row],[Resolve Date]]="","ONGOING","SOLVED")</f>
        <v>SOLVED</v>
      </c>
      <c r="N491" s="258" t="s">
        <v>30</v>
      </c>
      <c r="O491" s="257" t="str">
        <f>Table2[[#This Row],[K&amp;N REF ]]&amp;Table2[[#This Row],[Issue type ]]</f>
        <v>5015315761NO LABELS</v>
      </c>
      <c r="P491" s="257">
        <f>YEAR(Table2[[#This Row],[Date ]])</f>
        <v>2025</v>
      </c>
      <c r="Q491" s="257" t="str">
        <f>VLOOKUP(MONTH(Table2[[#This Row],[Date ]]),Months,2,0)</f>
        <v>March</v>
      </c>
      <c r="R491" s="257" t="b">
        <f>COUNTIFS(Table2[Unique],Table2[[#This Row],[Unique]])&gt;1</f>
        <v>0</v>
      </c>
      <c r="S491" s="257">
        <f>IF(Table2[[#This Row],[Status ]]="Solved",1,0)</f>
        <v>1</v>
      </c>
      <c r="T491" s="257">
        <f>IF(Table2[[#This Row],[Status ]]="ongoing",1,0)</f>
        <v>0</v>
      </c>
    </row>
    <row r="492" spans="1:20" x14ac:dyDescent="0.25">
      <c r="A492" s="262">
        <v>5015315760</v>
      </c>
      <c r="B492" s="269" t="str">
        <f>_xlfn.XLOOKUP(Table2[[#This Row],[K&amp;N REF ]],CAT_Details[Tracking Number],CAT_Details[S Ref],,0)</f>
        <v>20250303-S-70340</v>
      </c>
      <c r="C492" s="270">
        <f>_xlfn.XLOOKUP(Table2[[#This Row],[K&amp;N REF ]],CAT_Details[Tracking Number],CAT_Details[TO Ref],,0)</f>
        <v>20250303664730</v>
      </c>
      <c r="D492" s="270" t="str">
        <f>_xlfn.XLOOKUP(Table2[[#This Row],[K&amp;N REF ]],CAT_Details[Tracking Number],CAT_Details[Pickup Customer Name],,0)</f>
        <v>GEFCO VITROLLES</v>
      </c>
      <c r="E492" s="271" t="str">
        <f>_xlfn.XLOOKUP(Table2[[#This Row],[K&amp;N REF ]],CAT_Details[Tracking Number],CAT_Details[Delivery Country Code],,0)</f>
        <v>GB</v>
      </c>
      <c r="F492" s="271" t="str">
        <f>_xlfn.XLOOKUP(Table2[[#This Row],[TO Ref]],CAT_Details[TO Ref],CAT_Details[Loc],,0)</f>
        <v>MY02</v>
      </c>
      <c r="G492" s="257" t="s">
        <v>36</v>
      </c>
      <c r="H492" s="257" t="s">
        <v>35</v>
      </c>
      <c r="I492" s="280">
        <v>45723</v>
      </c>
      <c r="J492" s="257" t="s">
        <v>26</v>
      </c>
      <c r="K492" s="257" t="s">
        <v>32</v>
      </c>
      <c r="L492" s="280">
        <v>45723</v>
      </c>
      <c r="M492" s="257" t="str">
        <f>IF(Table2[[#This Row],[Resolve Date]]="","ONGOING","SOLVED")</f>
        <v>SOLVED</v>
      </c>
      <c r="N492" s="258" t="s">
        <v>30</v>
      </c>
      <c r="O492" s="257" t="str">
        <f>Table2[[#This Row],[K&amp;N REF ]]&amp;Table2[[#This Row],[Issue type ]]</f>
        <v>5015315760NO LABELS</v>
      </c>
      <c r="P492" s="257">
        <f>YEAR(Table2[[#This Row],[Date ]])</f>
        <v>2025</v>
      </c>
      <c r="Q492" s="257" t="str">
        <f>VLOOKUP(MONTH(Table2[[#This Row],[Date ]]),Months,2,0)</f>
        <v>March</v>
      </c>
      <c r="R492" s="257" t="b">
        <f>COUNTIFS(Table2[Unique],Table2[[#This Row],[Unique]])&gt;1</f>
        <v>0</v>
      </c>
      <c r="S492" s="257">
        <f>IF(Table2[[#This Row],[Status ]]="Solved",1,0)</f>
        <v>1</v>
      </c>
      <c r="T492" s="257">
        <f>IF(Table2[[#This Row],[Status ]]="ongoing",1,0)</f>
        <v>0</v>
      </c>
    </row>
    <row r="493" spans="1:20" x14ac:dyDescent="0.25">
      <c r="A493" s="262">
        <v>5015315839</v>
      </c>
      <c r="B493" s="269" t="str">
        <f>_xlfn.XLOOKUP(Table2[[#This Row],[K&amp;N REF ]],CAT_Details[Tracking Number],CAT_Details[S Ref],,0)</f>
        <v>20250303-S-70315</v>
      </c>
      <c r="C493" s="270">
        <f>_xlfn.XLOOKUP(Table2[[#This Row],[K&amp;N REF ]],CAT_Details[Tracking Number],CAT_Details[TO Ref],,0)</f>
        <v>20250303664940</v>
      </c>
      <c r="D493" s="270" t="str">
        <f>_xlfn.XLOOKUP(Table2[[#This Row],[K&amp;N REF ]],CAT_Details[Tracking Number],CAT_Details[Pickup Customer Name],,0)</f>
        <v>SAN MARTINO (AT)/SELMAT SRL</v>
      </c>
      <c r="E493" s="271" t="str">
        <f>_xlfn.XLOOKUP(Table2[[#This Row],[K&amp;N REF ]],CAT_Details[Tracking Number],CAT_Details[Delivery Country Code],,0)</f>
        <v>GB</v>
      </c>
      <c r="F493" s="271">
        <f>_xlfn.XLOOKUP(Table2[[#This Row],[TO Ref]],CAT_Details[TO Ref],CAT_Details[Loc],,0)</f>
        <v>3402</v>
      </c>
      <c r="G493" s="257" t="s">
        <v>24</v>
      </c>
      <c r="H493" s="257" t="s">
        <v>35</v>
      </c>
      <c r="I493" s="280">
        <v>45726</v>
      </c>
      <c r="J493" s="257" t="s">
        <v>26</v>
      </c>
      <c r="K493" s="257" t="s">
        <v>32</v>
      </c>
      <c r="L493" s="280">
        <v>45726</v>
      </c>
      <c r="M493" s="257" t="str">
        <f>IF(Table2[[#This Row],[Resolve Date]]="","ONGOING","SOLVED")</f>
        <v>SOLVED</v>
      </c>
      <c r="N493" s="258" t="s">
        <v>30</v>
      </c>
      <c r="O493" s="257" t="str">
        <f>Table2[[#This Row],[K&amp;N REF ]]&amp;Table2[[#This Row],[Issue type ]]</f>
        <v>5015315839NO LABELS</v>
      </c>
      <c r="P493" s="257">
        <f>YEAR(Table2[[#This Row],[Date ]])</f>
        <v>2025</v>
      </c>
      <c r="Q493" s="257" t="str">
        <f>VLOOKUP(MONTH(Table2[[#This Row],[Date ]]),Months,2,0)</f>
        <v>March</v>
      </c>
      <c r="R493" s="257" t="b">
        <f>COUNTIFS(Table2[Unique],Table2[[#This Row],[Unique]])&gt;1</f>
        <v>0</v>
      </c>
      <c r="S493" s="257">
        <f>IF(Table2[[#This Row],[Status ]]="Solved",1,0)</f>
        <v>1</v>
      </c>
      <c r="T493" s="257">
        <f>IF(Table2[[#This Row],[Status ]]="ongoing",1,0)</f>
        <v>0</v>
      </c>
    </row>
    <row r="494" spans="1:20" x14ac:dyDescent="0.25">
      <c r="A494" s="262">
        <v>5015315839</v>
      </c>
      <c r="B494" s="269" t="str">
        <f>_xlfn.XLOOKUP(Table2[[#This Row],[K&amp;N REF ]],CAT_Details[Tracking Number],CAT_Details[S Ref],,0)</f>
        <v>20250303-S-70315</v>
      </c>
      <c r="C494" s="270">
        <f>_xlfn.XLOOKUP(Table2[[#This Row],[K&amp;N REF ]],CAT_Details[Tracking Number],CAT_Details[TO Ref],,0)</f>
        <v>20250303664940</v>
      </c>
      <c r="D494" s="270" t="str">
        <f>_xlfn.XLOOKUP(Table2[[#This Row],[K&amp;N REF ]],CAT_Details[Tracking Number],CAT_Details[Pickup Customer Name],,0)</f>
        <v>SAN MARTINO (AT)/SELMAT SRL</v>
      </c>
      <c r="E494" s="271" t="str">
        <f>_xlfn.XLOOKUP(Table2[[#This Row],[K&amp;N REF ]],CAT_Details[Tracking Number],CAT_Details[Delivery Country Code],,0)</f>
        <v>GB</v>
      </c>
      <c r="F494" s="271">
        <f>_xlfn.XLOOKUP(Table2[[#This Row],[TO Ref]],CAT_Details[TO Ref],CAT_Details[Loc],,0)</f>
        <v>3402</v>
      </c>
      <c r="G494" s="257" t="s">
        <v>24</v>
      </c>
      <c r="H494" s="257" t="s">
        <v>42</v>
      </c>
      <c r="I494" s="280">
        <v>45726</v>
      </c>
      <c r="J494" s="257" t="s">
        <v>26</v>
      </c>
      <c r="K494" s="257" t="s">
        <v>32</v>
      </c>
      <c r="L494" s="280">
        <v>45962</v>
      </c>
      <c r="M494" s="257" t="str">
        <f>IF(Table2[[#This Row],[Resolve Date]]="","ONGOING","SOLVED")</f>
        <v>SOLVED</v>
      </c>
      <c r="N494" s="258" t="s">
        <v>114</v>
      </c>
      <c r="O494" s="257" t="str">
        <f>Table2[[#This Row],[K&amp;N REF ]]&amp;Table2[[#This Row],[Issue type ]]</f>
        <v>5015315839AMOUNT</v>
      </c>
      <c r="P494" s="257">
        <f>YEAR(Table2[[#This Row],[Date ]])</f>
        <v>2025</v>
      </c>
      <c r="Q494" s="257" t="str">
        <f>VLOOKUP(MONTH(Table2[[#This Row],[Date ]]),Months,2,0)</f>
        <v>March</v>
      </c>
      <c r="R494" s="257" t="b">
        <f>COUNTIFS(Table2[Unique],Table2[[#This Row],[Unique]])&gt;1</f>
        <v>0</v>
      </c>
      <c r="S494" s="257">
        <f>IF(Table2[[#This Row],[Status ]]="Solved",1,0)</f>
        <v>1</v>
      </c>
      <c r="T494" s="257">
        <f>IF(Table2[[#This Row],[Status ]]="ongoing",1,0)</f>
        <v>0</v>
      </c>
    </row>
    <row r="495" spans="1:20" x14ac:dyDescent="0.25">
      <c r="A495" s="262">
        <v>5015315714</v>
      </c>
      <c r="B495" s="269" t="str">
        <f>_xlfn.XLOOKUP(Table2[[#This Row],[K&amp;N REF ]],CAT_Details[Tracking Number],CAT_Details[S Ref],,0)</f>
        <v>20250303-S-70368</v>
      </c>
      <c r="C495" s="270">
        <f>_xlfn.XLOOKUP(Table2[[#This Row],[K&amp;N REF ]],CAT_Details[Tracking Number],CAT_Details[TO Ref],,0)</f>
        <v>20250303664962</v>
      </c>
      <c r="D495" s="270" t="str">
        <f>_xlfn.XLOOKUP(Table2[[#This Row],[K&amp;N REF ]],CAT_Details[Tracking Number],CAT_Details[Pickup Customer Name],,0)</f>
        <v>COBO SPA</v>
      </c>
      <c r="E495" s="271" t="str">
        <f>_xlfn.XLOOKUP(Table2[[#This Row],[K&amp;N REF ]],CAT_Details[Tracking Number],CAT_Details[Delivery Country Code],,0)</f>
        <v>GB</v>
      </c>
      <c r="F495" s="271">
        <f>_xlfn.XLOOKUP(Table2[[#This Row],[TO Ref]],CAT_Details[TO Ref],CAT_Details[Loc],,0)</f>
        <v>3402</v>
      </c>
      <c r="G495" s="257" t="s">
        <v>24</v>
      </c>
      <c r="H495" s="257" t="s">
        <v>40</v>
      </c>
      <c r="I495" s="280">
        <v>45726</v>
      </c>
      <c r="J495" s="257" t="s">
        <v>26</v>
      </c>
      <c r="K495" s="257" t="s">
        <v>32</v>
      </c>
      <c r="L495" s="280">
        <v>45726</v>
      </c>
      <c r="M495" s="257" t="str">
        <f>IF(Table2[[#This Row],[Resolve Date]]="","ONGOING","SOLVED")</f>
        <v>SOLVED</v>
      </c>
      <c r="N495" s="258" t="s">
        <v>30</v>
      </c>
      <c r="O495" s="257" t="str">
        <f>Table2[[#This Row],[K&amp;N REF ]]&amp;Table2[[#This Row],[Issue type ]]</f>
        <v xml:space="preserve">5015315714INCORRECT LABELS </v>
      </c>
      <c r="P495" s="257">
        <f>YEAR(Table2[[#This Row],[Date ]])</f>
        <v>2025</v>
      </c>
      <c r="Q495" s="257" t="str">
        <f>VLOOKUP(MONTH(Table2[[#This Row],[Date ]]),Months,2,0)</f>
        <v>March</v>
      </c>
      <c r="R495" s="257" t="b">
        <f>COUNTIFS(Table2[Unique],Table2[[#This Row],[Unique]])&gt;1</f>
        <v>0</v>
      </c>
      <c r="S495" s="257">
        <f>IF(Table2[[#This Row],[Status ]]="Solved",1,0)</f>
        <v>1</v>
      </c>
      <c r="T495" s="257">
        <f>IF(Table2[[#This Row],[Status ]]="ongoing",1,0)</f>
        <v>0</v>
      </c>
    </row>
    <row r="496" spans="1:20" x14ac:dyDescent="0.25">
      <c r="A496" s="262">
        <v>5015331555</v>
      </c>
      <c r="B496" s="269" t="str">
        <f>_xlfn.XLOOKUP(Table2[[#This Row],[K&amp;N REF ]],CAT_Details[Tracking Number],CAT_Details[S Ref],,0)</f>
        <v>20250304-S-70109</v>
      </c>
      <c r="C496" s="270">
        <f>_xlfn.XLOOKUP(Table2[[#This Row],[K&amp;N REF ]],CAT_Details[Tracking Number],CAT_Details[TO Ref],,0)</f>
        <v>20250303664992</v>
      </c>
      <c r="D496" s="270" t="str">
        <f>_xlfn.XLOOKUP(Table2[[#This Row],[K&amp;N REF ]],CAT_Details[Tracking Number],CAT_Details[Pickup Customer Name],,0)</f>
        <v>SAN MARTINO (AT)/SELMAT SRL</v>
      </c>
      <c r="E496" s="271" t="str">
        <f>_xlfn.XLOOKUP(Table2[[#This Row],[K&amp;N REF ]],CAT_Details[Tracking Number],CAT_Details[Delivery Country Code],,0)</f>
        <v>GB</v>
      </c>
      <c r="F496" s="271">
        <f>_xlfn.XLOOKUP(Table2[[#This Row],[TO Ref]],CAT_Details[TO Ref],CAT_Details[Loc],,0)</f>
        <v>3402</v>
      </c>
      <c r="G496" s="257" t="s">
        <v>24</v>
      </c>
      <c r="H496" s="257" t="s">
        <v>35</v>
      </c>
      <c r="I496" s="280">
        <v>45726</v>
      </c>
      <c r="J496" s="257" t="s">
        <v>26</v>
      </c>
      <c r="K496" s="257" t="s">
        <v>32</v>
      </c>
      <c r="L496" s="280">
        <v>45726</v>
      </c>
      <c r="M496" s="257" t="str">
        <f>IF(Table2[[#This Row],[Resolve Date]]="","ONGOING","SOLVED")</f>
        <v>SOLVED</v>
      </c>
      <c r="N496" s="258" t="s">
        <v>30</v>
      </c>
      <c r="O496" s="257" t="str">
        <f>Table2[[#This Row],[K&amp;N REF ]]&amp;Table2[[#This Row],[Issue type ]]</f>
        <v>5015331555NO LABELS</v>
      </c>
      <c r="P496" s="257">
        <f>YEAR(Table2[[#This Row],[Date ]])</f>
        <v>2025</v>
      </c>
      <c r="Q496" s="257" t="str">
        <f>VLOOKUP(MONTH(Table2[[#This Row],[Date ]]),Months,2,0)</f>
        <v>March</v>
      </c>
      <c r="R496" s="257" t="b">
        <f>COUNTIFS(Table2[Unique],Table2[[#This Row],[Unique]])&gt;1</f>
        <v>0</v>
      </c>
      <c r="S496" s="257">
        <f>IF(Table2[[#This Row],[Status ]]="Solved",1,0)</f>
        <v>1</v>
      </c>
      <c r="T496" s="257">
        <f>IF(Table2[[#This Row],[Status ]]="ongoing",1,0)</f>
        <v>0</v>
      </c>
    </row>
    <row r="497" spans="1:20" x14ac:dyDescent="0.25">
      <c r="A497" s="262">
        <v>5015360199</v>
      </c>
      <c r="B497" s="269" t="str">
        <f>_xlfn.XLOOKUP(Table2[[#This Row],[K&amp;N REF ]],CAT_Details[Tracking Number],CAT_Details[S Ref],,0)</f>
        <v>20250307-S-70557</v>
      </c>
      <c r="C497" s="270">
        <f>_xlfn.XLOOKUP(Table2[[#This Row],[K&amp;N REF ]],CAT_Details[Tracking Number],CAT_Details[TO Ref],,0)</f>
        <v>20250307669692</v>
      </c>
      <c r="D497" s="270" t="str">
        <f>_xlfn.XLOOKUP(Table2[[#This Row],[K&amp;N REF ]],CAT_Details[Tracking Number],CAT_Details[Pickup Customer Name],,0)</f>
        <v>FONTANA LUIGI S.P.A.</v>
      </c>
      <c r="E497" s="271" t="str">
        <f>_xlfn.XLOOKUP(Table2[[#This Row],[K&amp;N REF ]],CAT_Details[Tracking Number],CAT_Details[Delivery Country Code],,0)</f>
        <v>GB</v>
      </c>
      <c r="F497" s="271" t="str">
        <f>_xlfn.XLOOKUP(Table2[[#This Row],[TO Ref]],CAT_Details[TO Ref],CAT_Details[Loc],,0)</f>
        <v>No Loc</v>
      </c>
      <c r="G497" s="257" t="s">
        <v>24</v>
      </c>
      <c r="H497" s="257" t="s">
        <v>40</v>
      </c>
      <c r="I497" s="280">
        <v>45726</v>
      </c>
      <c r="J497" s="257" t="s">
        <v>45</v>
      </c>
      <c r="K497" s="257" t="s">
        <v>32</v>
      </c>
      <c r="L497" s="280">
        <v>45726</v>
      </c>
      <c r="M497" s="257" t="str">
        <f>IF(Table2[[#This Row],[Resolve Date]]="","ONGOING","SOLVED")</f>
        <v>SOLVED</v>
      </c>
      <c r="N497" s="258" t="s">
        <v>115</v>
      </c>
      <c r="O497" s="257" t="str">
        <f>Table2[[#This Row],[K&amp;N REF ]]&amp;Table2[[#This Row],[Issue type ]]</f>
        <v xml:space="preserve">5015360199INCORRECT LABELS </v>
      </c>
      <c r="P497" s="257">
        <f>YEAR(Table2[[#This Row],[Date ]])</f>
        <v>2025</v>
      </c>
      <c r="Q497" s="257" t="str">
        <f>VLOOKUP(MONTH(Table2[[#This Row],[Date ]]),Months,2,0)</f>
        <v>March</v>
      </c>
      <c r="R497" s="257" t="b">
        <f>COUNTIFS(Table2[Unique],Table2[[#This Row],[Unique]])&gt;1</f>
        <v>0</v>
      </c>
      <c r="S497" s="257">
        <f>IF(Table2[[#This Row],[Status ]]="Solved",1,0)</f>
        <v>1</v>
      </c>
      <c r="T497" s="257">
        <f>IF(Table2[[#This Row],[Status ]]="ongoing",1,0)</f>
        <v>0</v>
      </c>
    </row>
    <row r="498" spans="1:20" x14ac:dyDescent="0.25">
      <c r="A498" s="262">
        <v>5015285649</v>
      </c>
      <c r="B498" s="269" t="str">
        <f>_xlfn.XLOOKUP(Table2[[#This Row],[K&amp;N REF ]],CAT_Details[Tracking Number],CAT_Details[S Ref],,0)</f>
        <v>20250227-S-70216</v>
      </c>
      <c r="C498" s="270">
        <f>_xlfn.XLOOKUP(Table2[[#This Row],[K&amp;N REF ]],CAT_Details[Tracking Number],CAT_Details[TO Ref],,0)</f>
        <v>20250224659921</v>
      </c>
      <c r="D498" s="270" t="str">
        <f>_xlfn.XLOOKUP(Table2[[#This Row],[K&amp;N REF ]],CAT_Details[Tracking Number],CAT_Details[Pickup Customer Name],,0)</f>
        <v>Nokian Heavy Tyres Ltd</v>
      </c>
      <c r="E498" s="271" t="str">
        <f>_xlfn.XLOOKUP(Table2[[#This Row],[K&amp;N REF ]],CAT_Details[Tracking Number],CAT_Details[Delivery Country Code],,0)</f>
        <v>GB</v>
      </c>
      <c r="F498" s="271">
        <f>_xlfn.XLOOKUP(Table2[[#This Row],[TO Ref]],CAT_Details[TO Ref],CAT_Details[Loc],,0)</f>
        <v>3417</v>
      </c>
      <c r="G498" s="257" t="s">
        <v>44</v>
      </c>
      <c r="H498" s="257" t="s">
        <v>35</v>
      </c>
      <c r="I498" s="280">
        <v>45726</v>
      </c>
      <c r="J498" s="257" t="s">
        <v>26</v>
      </c>
      <c r="K498" s="257" t="s">
        <v>32</v>
      </c>
      <c r="L498" s="280">
        <v>45726</v>
      </c>
      <c r="M498" s="257" t="str">
        <f>IF(Table2[[#This Row],[Resolve Date]]="","ONGOING","SOLVED")</f>
        <v>SOLVED</v>
      </c>
      <c r="N498" s="258" t="s">
        <v>30</v>
      </c>
      <c r="O498" s="257" t="str">
        <f>Table2[[#This Row],[K&amp;N REF ]]&amp;Table2[[#This Row],[Issue type ]]</f>
        <v>5015285649NO LABELS</v>
      </c>
      <c r="P498" s="257">
        <f>YEAR(Table2[[#This Row],[Date ]])</f>
        <v>2025</v>
      </c>
      <c r="Q498" s="257" t="str">
        <f>VLOOKUP(MONTH(Table2[[#This Row],[Date ]]),Months,2,0)</f>
        <v>March</v>
      </c>
      <c r="R498" s="257" t="b">
        <f>COUNTIFS(Table2[Unique],Table2[[#This Row],[Unique]])&gt;1</f>
        <v>0</v>
      </c>
      <c r="S498" s="257">
        <f>IF(Table2[[#This Row],[Status ]]="Solved",1,0)</f>
        <v>1</v>
      </c>
      <c r="T498" s="257">
        <f>IF(Table2[[#This Row],[Status ]]="ongoing",1,0)</f>
        <v>0</v>
      </c>
    </row>
    <row r="499" spans="1:20" x14ac:dyDescent="0.25">
      <c r="A499" s="262">
        <v>5015300918</v>
      </c>
      <c r="B499" s="269" t="str">
        <f>_xlfn.XLOOKUP(Table2[[#This Row],[K&amp;N REF ]],CAT_Details[Tracking Number],CAT_Details[S Ref],,0)</f>
        <v>20250228-S-70132</v>
      </c>
      <c r="C499" s="270">
        <f>_xlfn.XLOOKUP(Table2[[#This Row],[K&amp;N REF ]],CAT_Details[Tracking Number],CAT_Details[TO Ref],,0)</f>
        <v>20250228664028</v>
      </c>
      <c r="D499" s="270" t="str">
        <f>_xlfn.XLOOKUP(Table2[[#This Row],[K&amp;N REF ]],CAT_Details[Tracking Number],CAT_Details[Pickup Customer Name],,0)</f>
        <v>STARTERS E-COMPONENTS GENERTOR</v>
      </c>
      <c r="E499" s="271" t="str">
        <f>_xlfn.XLOOKUP(Table2[[#This Row],[K&amp;N REF ]],CAT_Details[Tracking Number],CAT_Details[Delivery Country Code],,0)</f>
        <v>GB</v>
      </c>
      <c r="F499" s="271" t="str">
        <f>_xlfn.XLOOKUP(Table2[[#This Row],[TO Ref]],CAT_Details[TO Ref],CAT_Details[Loc],,0)</f>
        <v>DX01-L5</v>
      </c>
      <c r="G499" s="257" t="s">
        <v>44</v>
      </c>
      <c r="H499" s="257" t="s">
        <v>35</v>
      </c>
      <c r="I499" s="280">
        <v>45726</v>
      </c>
      <c r="J499" s="257" t="s">
        <v>26</v>
      </c>
      <c r="K499" s="257" t="s">
        <v>32</v>
      </c>
      <c r="L499" s="280">
        <v>45726</v>
      </c>
      <c r="M499" s="257" t="str">
        <f>IF(Table2[[#This Row],[Resolve Date]]="","ONGOING","SOLVED")</f>
        <v>SOLVED</v>
      </c>
      <c r="N499" s="258" t="s">
        <v>30</v>
      </c>
      <c r="O499" s="257" t="str">
        <f>Table2[[#This Row],[K&amp;N REF ]]&amp;Table2[[#This Row],[Issue type ]]</f>
        <v>5015300918NO LABELS</v>
      </c>
      <c r="P499" s="257">
        <f>YEAR(Table2[[#This Row],[Date ]])</f>
        <v>2025</v>
      </c>
      <c r="Q499" s="257" t="str">
        <f>VLOOKUP(MONTH(Table2[[#This Row],[Date ]]),Months,2,0)</f>
        <v>March</v>
      </c>
      <c r="R499" s="257" t="b">
        <f>COUNTIFS(Table2[Unique],Table2[[#This Row],[Unique]])&gt;1</f>
        <v>0</v>
      </c>
      <c r="S499" s="257">
        <f>IF(Table2[[#This Row],[Status ]]="Solved",1,0)</f>
        <v>1</v>
      </c>
      <c r="T499" s="257">
        <f>IF(Table2[[#This Row],[Status ]]="ongoing",1,0)</f>
        <v>0</v>
      </c>
    </row>
    <row r="500" spans="1:20" x14ac:dyDescent="0.25">
      <c r="A500" s="262">
        <v>5015315772</v>
      </c>
      <c r="B500" s="269" t="str">
        <f>_xlfn.XLOOKUP(Table2[[#This Row],[K&amp;N REF ]],CAT_Details[Tracking Number],CAT_Details[S Ref],,0)</f>
        <v>20250303-S-70373</v>
      </c>
      <c r="C500" s="270">
        <f>_xlfn.XLOOKUP(Table2[[#This Row],[K&amp;N REF ]],CAT_Details[Tracking Number],CAT_Details[TO Ref],,0)</f>
        <v>20250303664894</v>
      </c>
      <c r="D500" s="270" t="str">
        <f>_xlfn.XLOOKUP(Table2[[#This Row],[K&amp;N REF ]],CAT_Details[Tracking Number],CAT_Details[Pickup Customer Name],,0)</f>
        <v>Standard Motor Product Poland ( SMP Poland)</v>
      </c>
      <c r="E500" s="271" t="str">
        <f>_xlfn.XLOOKUP(Table2[[#This Row],[K&amp;N REF ]],CAT_Details[Tracking Number],CAT_Details[Delivery Country Code],,0)</f>
        <v>GB</v>
      </c>
      <c r="F500" s="271" t="str">
        <f>_xlfn.XLOOKUP(Table2[[#This Row],[TO Ref]],CAT_Details[TO Ref],CAT_Details[Loc],,0)</f>
        <v>MY02</v>
      </c>
      <c r="G500" s="257" t="s">
        <v>44</v>
      </c>
      <c r="H500" s="257" t="s">
        <v>40</v>
      </c>
      <c r="I500" s="280">
        <v>45726</v>
      </c>
      <c r="J500" s="257" t="s">
        <v>26</v>
      </c>
      <c r="K500" s="257" t="s">
        <v>32</v>
      </c>
      <c r="L500" s="280">
        <v>45726</v>
      </c>
      <c r="M500" s="257" t="str">
        <f>IF(Table2[[#This Row],[Resolve Date]]="","ONGOING","SOLVED")</f>
        <v>SOLVED</v>
      </c>
      <c r="N500" s="258" t="s">
        <v>30</v>
      </c>
      <c r="O500" s="257" t="str">
        <f>Table2[[#This Row],[K&amp;N REF ]]&amp;Table2[[#This Row],[Issue type ]]</f>
        <v xml:space="preserve">5015315772INCORRECT LABELS </v>
      </c>
      <c r="P500" s="257">
        <f>YEAR(Table2[[#This Row],[Date ]])</f>
        <v>2025</v>
      </c>
      <c r="Q500" s="257" t="str">
        <f>VLOOKUP(MONTH(Table2[[#This Row],[Date ]]),Months,2,0)</f>
        <v>March</v>
      </c>
      <c r="R500" s="257" t="b">
        <f>COUNTIFS(Table2[Unique],Table2[[#This Row],[Unique]])&gt;1</f>
        <v>0</v>
      </c>
      <c r="S500" s="257">
        <f>IF(Table2[[#This Row],[Status ]]="Solved",1,0)</f>
        <v>1</v>
      </c>
      <c r="T500" s="257">
        <f>IF(Table2[[#This Row],[Status ]]="ongoing",1,0)</f>
        <v>0</v>
      </c>
    </row>
    <row r="501" spans="1:20" x14ac:dyDescent="0.25">
      <c r="A501" s="262">
        <v>5015285641</v>
      </c>
      <c r="B501" s="269" t="str">
        <f>_xlfn.XLOOKUP(Table2[[#This Row],[K&amp;N REF ]],CAT_Details[Tracking Number],CAT_Details[S Ref],,0)</f>
        <v>20250227-S-70212</v>
      </c>
      <c r="C501" s="270">
        <f>_xlfn.XLOOKUP(Table2[[#This Row],[K&amp;N REF ]],CAT_Details[Tracking Number],CAT_Details[TO Ref],,0)</f>
        <v>20250224659989</v>
      </c>
      <c r="D501" s="270" t="str">
        <f>_xlfn.XLOOKUP(Table2[[#This Row],[K&amp;N REF ]],CAT_Details[Tracking Number],CAT_Details[Pickup Customer Name],,0)</f>
        <v>Hydac Fluidtechnik</v>
      </c>
      <c r="E501" s="271" t="str">
        <f>_xlfn.XLOOKUP(Table2[[#This Row],[K&amp;N REF ]],CAT_Details[Tracking Number],CAT_Details[Delivery Country Code],,0)</f>
        <v>GB</v>
      </c>
      <c r="F501" s="271">
        <f>_xlfn.XLOOKUP(Table2[[#This Row],[TO Ref]],CAT_Details[TO Ref],CAT_Details[Loc],,0)</f>
        <v>3402</v>
      </c>
      <c r="G501" s="257" t="s">
        <v>34</v>
      </c>
      <c r="H501" s="257" t="s">
        <v>40</v>
      </c>
      <c r="I501" s="280">
        <v>45726</v>
      </c>
      <c r="J501" s="257" t="s">
        <v>26</v>
      </c>
      <c r="K501" s="257" t="s">
        <v>32</v>
      </c>
      <c r="L501" s="280">
        <v>45726</v>
      </c>
      <c r="M501" s="257" t="str">
        <f>IF(Table2[[#This Row],[Resolve Date]]="","ONGOING","SOLVED")</f>
        <v>SOLVED</v>
      </c>
      <c r="N501" s="258" t="s">
        <v>58</v>
      </c>
      <c r="O501" s="257" t="str">
        <f>Table2[[#This Row],[K&amp;N REF ]]&amp;Table2[[#This Row],[Issue type ]]</f>
        <v xml:space="preserve">5015285641INCORRECT LABELS </v>
      </c>
      <c r="P501" s="257">
        <f>YEAR(Table2[[#This Row],[Date ]])</f>
        <v>2025</v>
      </c>
      <c r="Q501" s="257" t="str">
        <f>VLOOKUP(MONTH(Table2[[#This Row],[Date ]]),Months,2,0)</f>
        <v>March</v>
      </c>
      <c r="R501" s="257" t="b">
        <f>COUNTIFS(Table2[Unique],Table2[[#This Row],[Unique]])&gt;1</f>
        <v>0</v>
      </c>
      <c r="S501" s="257">
        <f>IF(Table2[[#This Row],[Status ]]="Solved",1,0)</f>
        <v>1</v>
      </c>
      <c r="T501" s="257">
        <f>IF(Table2[[#This Row],[Status ]]="ongoing",1,0)</f>
        <v>0</v>
      </c>
    </row>
    <row r="502" spans="1:20" x14ac:dyDescent="0.25">
      <c r="A502" s="262">
        <v>5015331276</v>
      </c>
      <c r="B502" s="269" t="str">
        <f>_xlfn.XLOOKUP(Table2[[#This Row],[K&amp;N REF ]],CAT_Details[Tracking Number],CAT_Details[S Ref],,0)</f>
        <v>20250304-S-70166</v>
      </c>
      <c r="C502" s="270">
        <f>_xlfn.XLOOKUP(Table2[[#This Row],[K&amp;N REF ]],CAT_Details[Tracking Number],CAT_Details[TO Ref],,0)</f>
        <v>20250303664704</v>
      </c>
      <c r="D502" s="270" t="str">
        <f>_xlfn.XLOOKUP(Table2[[#This Row],[K&amp;N REF ]],CAT_Details[Tracking Number],CAT_Details[Pickup Customer Name],,0)</f>
        <v>Centa Antriebe Kirschey Gmbh</v>
      </c>
      <c r="E502" s="271" t="str">
        <f>_xlfn.XLOOKUP(Table2[[#This Row],[K&amp;N REF ]],CAT_Details[Tracking Number],CAT_Details[Delivery Country Code],,0)</f>
        <v>GB</v>
      </c>
      <c r="F502" s="271" t="str">
        <f>_xlfn.XLOOKUP(Table2[[#This Row],[TO Ref]],CAT_Details[TO Ref],CAT_Details[Loc],,0)</f>
        <v>DX01-L5</v>
      </c>
      <c r="G502" s="257" t="s">
        <v>34</v>
      </c>
      <c r="H502" s="257" t="s">
        <v>35</v>
      </c>
      <c r="I502" s="280">
        <v>45726</v>
      </c>
      <c r="J502" s="257" t="s">
        <v>26</v>
      </c>
      <c r="K502" s="257" t="s">
        <v>32</v>
      </c>
      <c r="L502" s="280">
        <v>45726</v>
      </c>
      <c r="M502" s="257" t="str">
        <f>IF(Table2[[#This Row],[Resolve Date]]="","ONGOING","SOLVED")</f>
        <v>SOLVED</v>
      </c>
      <c r="N502" s="258" t="s">
        <v>30</v>
      </c>
      <c r="O502" s="257" t="str">
        <f>Table2[[#This Row],[K&amp;N REF ]]&amp;Table2[[#This Row],[Issue type ]]</f>
        <v>5015331276NO LABELS</v>
      </c>
      <c r="P502" s="257">
        <f>YEAR(Table2[[#This Row],[Date ]])</f>
        <v>2025</v>
      </c>
      <c r="Q502" s="257" t="str">
        <f>VLOOKUP(MONTH(Table2[[#This Row],[Date ]]),Months,2,0)</f>
        <v>March</v>
      </c>
      <c r="R502" s="257" t="b">
        <f>COUNTIFS(Table2[Unique],Table2[[#This Row],[Unique]])&gt;1</f>
        <v>0</v>
      </c>
      <c r="S502" s="257">
        <f>IF(Table2[[#This Row],[Status ]]="Solved",1,0)</f>
        <v>1</v>
      </c>
      <c r="T502" s="257">
        <f>IF(Table2[[#This Row],[Status ]]="ongoing",1,0)</f>
        <v>0</v>
      </c>
    </row>
    <row r="503" spans="1:20" x14ac:dyDescent="0.25">
      <c r="A503" s="262">
        <v>5015331286</v>
      </c>
      <c r="B503" s="269" t="str">
        <f>_xlfn.XLOOKUP(Table2[[#This Row],[K&amp;N REF ]],CAT_Details[Tracking Number],CAT_Details[S Ref],,0)</f>
        <v>20250304-S-70150</v>
      </c>
      <c r="C503" s="270">
        <f>_xlfn.XLOOKUP(Table2[[#This Row],[K&amp;N REF ]],CAT_Details[Tracking Number],CAT_Details[TO Ref],,0)</f>
        <v>20250303665002</v>
      </c>
      <c r="D503" s="270" t="str">
        <f>_xlfn.XLOOKUP(Table2[[#This Row],[K&amp;N REF ]],CAT_Details[Tracking Number],CAT_Details[Pickup Customer Name],,0)</f>
        <v>Heinzmann Gmbh &amp; Co. Kg</v>
      </c>
      <c r="E503" s="271" t="str">
        <f>_xlfn.XLOOKUP(Table2[[#This Row],[K&amp;N REF ]],CAT_Details[Tracking Number],CAT_Details[Delivery Country Code],,0)</f>
        <v>GB</v>
      </c>
      <c r="F503" s="271" t="str">
        <f>_xlfn.XLOOKUP(Table2[[#This Row],[TO Ref]],CAT_Details[TO Ref],CAT_Details[Loc],,0)</f>
        <v>MY02</v>
      </c>
      <c r="G503" s="257" t="s">
        <v>34</v>
      </c>
      <c r="H503" s="257" t="s">
        <v>40</v>
      </c>
      <c r="I503" s="280">
        <v>45726</v>
      </c>
      <c r="J503" s="257" t="s">
        <v>26</v>
      </c>
      <c r="K503" s="257" t="s">
        <v>32</v>
      </c>
      <c r="L503" s="280">
        <v>45726</v>
      </c>
      <c r="M503" s="257" t="str">
        <f>IF(Table2[[#This Row],[Resolve Date]]="","ONGOING","SOLVED")</f>
        <v>SOLVED</v>
      </c>
      <c r="N503" s="258" t="s">
        <v>58</v>
      </c>
      <c r="O503" s="257" t="str">
        <f>Table2[[#This Row],[K&amp;N REF ]]&amp;Table2[[#This Row],[Issue type ]]</f>
        <v xml:space="preserve">5015331286INCORRECT LABELS </v>
      </c>
      <c r="P503" s="257">
        <f>YEAR(Table2[[#This Row],[Date ]])</f>
        <v>2025</v>
      </c>
      <c r="Q503" s="257" t="str">
        <f>VLOOKUP(MONTH(Table2[[#This Row],[Date ]]),Months,2,0)</f>
        <v>March</v>
      </c>
      <c r="R503" s="257" t="b">
        <f>COUNTIFS(Table2[Unique],Table2[[#This Row],[Unique]])&gt;1</f>
        <v>0</v>
      </c>
      <c r="S503" s="257">
        <f>IF(Table2[[#This Row],[Status ]]="Solved",1,0)</f>
        <v>1</v>
      </c>
      <c r="T503" s="257">
        <f>IF(Table2[[#This Row],[Status ]]="ongoing",1,0)</f>
        <v>0</v>
      </c>
    </row>
    <row r="504" spans="1:20" x14ac:dyDescent="0.25">
      <c r="A504" s="262">
        <v>5015331303</v>
      </c>
      <c r="B504" s="269" t="str">
        <f>_xlfn.XLOOKUP(Table2[[#This Row],[K&amp;N REF ]],CAT_Details[Tracking Number],CAT_Details[S Ref],,0)</f>
        <v>20250304-S-70150</v>
      </c>
      <c r="C504" s="270">
        <f>_xlfn.XLOOKUP(Table2[[#This Row],[K&amp;N REF ]],CAT_Details[Tracking Number],CAT_Details[TO Ref],,0)</f>
        <v>20250303665011</v>
      </c>
      <c r="D504" s="270" t="str">
        <f>_xlfn.XLOOKUP(Table2[[#This Row],[K&amp;N REF ]],CAT_Details[Tracking Number],CAT_Details[Pickup Customer Name],,0)</f>
        <v>Heinzmann Gmbh &amp; Co. Kg</v>
      </c>
      <c r="E504" s="271" t="str">
        <f>_xlfn.XLOOKUP(Table2[[#This Row],[K&amp;N REF ]],CAT_Details[Tracking Number],CAT_Details[Delivery Country Code],,0)</f>
        <v>GB</v>
      </c>
      <c r="F504" s="271" t="str">
        <f>_xlfn.XLOOKUP(Table2[[#This Row],[TO Ref]],CAT_Details[TO Ref],CAT_Details[Loc],,0)</f>
        <v>MY02</v>
      </c>
      <c r="G504" s="257" t="s">
        <v>34</v>
      </c>
      <c r="H504" s="257" t="s">
        <v>40</v>
      </c>
      <c r="I504" s="280">
        <v>45726</v>
      </c>
      <c r="J504" s="257" t="s">
        <v>26</v>
      </c>
      <c r="K504" s="257" t="s">
        <v>32</v>
      </c>
      <c r="L504" s="280">
        <v>45726</v>
      </c>
      <c r="M504" s="257" t="str">
        <f>IF(Table2[[#This Row],[Resolve Date]]="","ONGOING","SOLVED")</f>
        <v>SOLVED</v>
      </c>
      <c r="N504" s="258" t="s">
        <v>58</v>
      </c>
      <c r="O504" s="257" t="str">
        <f>Table2[[#This Row],[K&amp;N REF ]]&amp;Table2[[#This Row],[Issue type ]]</f>
        <v xml:space="preserve">5015331303INCORRECT LABELS </v>
      </c>
      <c r="P504" s="257">
        <f>YEAR(Table2[[#This Row],[Date ]])</f>
        <v>2025</v>
      </c>
      <c r="Q504" s="257" t="str">
        <f>VLOOKUP(MONTH(Table2[[#This Row],[Date ]]),Months,2,0)</f>
        <v>March</v>
      </c>
      <c r="R504" s="257" t="b">
        <f>COUNTIFS(Table2[Unique],Table2[[#This Row],[Unique]])&gt;1</f>
        <v>0</v>
      </c>
      <c r="S504" s="257">
        <f>IF(Table2[[#This Row],[Status ]]="Solved",1,0)</f>
        <v>1</v>
      </c>
      <c r="T504" s="257">
        <f>IF(Table2[[#This Row],[Status ]]="ongoing",1,0)</f>
        <v>0</v>
      </c>
    </row>
    <row r="505" spans="1:20" x14ac:dyDescent="0.25">
      <c r="A505" s="262">
        <v>5015315801</v>
      </c>
      <c r="B505" s="269" t="str">
        <f>_xlfn.XLOOKUP(Table2[[#This Row],[K&amp;N REF ]],CAT_Details[Tracking Number],CAT_Details[S Ref],,0)</f>
        <v>20250303-S-70381</v>
      </c>
      <c r="C505" s="270">
        <f>_xlfn.XLOOKUP(Table2[[#This Row],[K&amp;N REF ]],CAT_Details[Tracking Number],CAT_Details[TO Ref],,0)</f>
        <v>20250303665144</v>
      </c>
      <c r="D505" s="270" t="str">
        <f>_xlfn.XLOOKUP(Table2[[#This Row],[K&amp;N REF ]],CAT_Details[Tracking Number],CAT_Details[Pickup Customer Name],,0)</f>
        <v>Mahle Ventiltrieb GMBH</v>
      </c>
      <c r="E505" s="271" t="str">
        <f>_xlfn.XLOOKUP(Table2[[#This Row],[K&amp;N REF ]],CAT_Details[Tracking Number],CAT_Details[Delivery Country Code],,0)</f>
        <v>GB</v>
      </c>
      <c r="F505" s="271" t="str">
        <f>_xlfn.XLOOKUP(Table2[[#This Row],[TO Ref]],CAT_Details[TO Ref],CAT_Details[Loc],,0)</f>
        <v>No Loc</v>
      </c>
      <c r="G505" s="257" t="s">
        <v>34</v>
      </c>
      <c r="H505" s="257" t="s">
        <v>40</v>
      </c>
      <c r="I505" s="280">
        <v>45726</v>
      </c>
      <c r="J505" s="257" t="s">
        <v>26</v>
      </c>
      <c r="K505" s="257" t="s">
        <v>32</v>
      </c>
      <c r="L505" s="280">
        <v>45726</v>
      </c>
      <c r="M505" s="257" t="str">
        <f>IF(Table2[[#This Row],[Resolve Date]]="","ONGOING","SOLVED")</f>
        <v>SOLVED</v>
      </c>
      <c r="N505" s="258" t="s">
        <v>58</v>
      </c>
      <c r="O505" s="257" t="str">
        <f>Table2[[#This Row],[K&amp;N REF ]]&amp;Table2[[#This Row],[Issue type ]]</f>
        <v xml:space="preserve">5015315801INCORRECT LABELS </v>
      </c>
      <c r="P505" s="257">
        <f>YEAR(Table2[[#This Row],[Date ]])</f>
        <v>2025</v>
      </c>
      <c r="Q505" s="257" t="str">
        <f>VLOOKUP(MONTH(Table2[[#This Row],[Date ]]),Months,2,0)</f>
        <v>March</v>
      </c>
      <c r="R505" s="257" t="b">
        <f>COUNTIFS(Table2[Unique],Table2[[#This Row],[Unique]])&gt;1</f>
        <v>0</v>
      </c>
      <c r="S505" s="257">
        <f>IF(Table2[[#This Row],[Status ]]="Solved",1,0)</f>
        <v>1</v>
      </c>
      <c r="T505" s="257">
        <f>IF(Table2[[#This Row],[Status ]]="ongoing",1,0)</f>
        <v>0</v>
      </c>
    </row>
    <row r="506" spans="1:20" x14ac:dyDescent="0.25">
      <c r="A506" s="262">
        <v>5015315747</v>
      </c>
      <c r="B506" s="269" t="str">
        <f>_xlfn.XLOOKUP(Table2[[#This Row],[K&amp;N REF ]],CAT_Details[Tracking Number],CAT_Details[S Ref],,0)</f>
        <v>20250303-S-70573</v>
      </c>
      <c r="C506" s="270">
        <f>_xlfn.XLOOKUP(Table2[[#This Row],[K&amp;N REF ]],CAT_Details[Tracking Number],CAT_Details[TO Ref],,0)</f>
        <v>20250303665443</v>
      </c>
      <c r="D506" s="270" t="str">
        <f>_xlfn.XLOOKUP(Table2[[#This Row],[K&amp;N REF ]],CAT_Details[Tracking Number],CAT_Details[Pickup Customer Name],,0)</f>
        <v>Isselburg Guß- und Bearbeitung Gmbh</v>
      </c>
      <c r="E506" s="271" t="str">
        <f>_xlfn.XLOOKUP(Table2[[#This Row],[K&amp;N REF ]],CAT_Details[Tracking Number],CAT_Details[Delivery Country Code],,0)</f>
        <v>GB</v>
      </c>
      <c r="F506" s="271" t="str">
        <f>_xlfn.XLOOKUP(Table2[[#This Row],[TO Ref]],CAT_Details[TO Ref],CAT_Details[Loc],,0)</f>
        <v>No Loc</v>
      </c>
      <c r="G506" s="257" t="s">
        <v>34</v>
      </c>
      <c r="H506" s="257" t="s">
        <v>35</v>
      </c>
      <c r="I506" s="280">
        <v>45726</v>
      </c>
      <c r="J506" s="257" t="s">
        <v>26</v>
      </c>
      <c r="K506" s="257" t="s">
        <v>32</v>
      </c>
      <c r="L506" s="280">
        <v>45726</v>
      </c>
      <c r="M506" s="257" t="str">
        <f>IF(Table2[[#This Row],[Resolve Date]]="","ONGOING","SOLVED")</f>
        <v>SOLVED</v>
      </c>
      <c r="N506" s="258" t="s">
        <v>30</v>
      </c>
      <c r="O506" s="257" t="str">
        <f>Table2[[#This Row],[K&amp;N REF ]]&amp;Table2[[#This Row],[Issue type ]]</f>
        <v>5015315747NO LABELS</v>
      </c>
      <c r="P506" s="257">
        <f>YEAR(Table2[[#This Row],[Date ]])</f>
        <v>2025</v>
      </c>
      <c r="Q506" s="257" t="str">
        <f>VLOOKUP(MONTH(Table2[[#This Row],[Date ]]),Months,2,0)</f>
        <v>March</v>
      </c>
      <c r="R506" s="257" t="b">
        <f>COUNTIFS(Table2[Unique],Table2[[#This Row],[Unique]])&gt;1</f>
        <v>0</v>
      </c>
      <c r="S506" s="257">
        <f>IF(Table2[[#This Row],[Status ]]="Solved",1,0)</f>
        <v>1</v>
      </c>
      <c r="T506" s="257">
        <f>IF(Table2[[#This Row],[Status ]]="ongoing",1,0)</f>
        <v>0</v>
      </c>
    </row>
    <row r="507" spans="1:20" x14ac:dyDescent="0.25">
      <c r="A507" s="262">
        <v>5015330974</v>
      </c>
      <c r="B507" s="269" t="str">
        <f>_xlfn.XLOOKUP(Table2[[#This Row],[K&amp;N REF ]],CAT_Details[Tracking Number],CAT_Details[S Ref],,0)</f>
        <v>20250304-S-70155</v>
      </c>
      <c r="C507" s="270">
        <f>_xlfn.XLOOKUP(Table2[[#This Row],[K&amp;N REF ]],CAT_Details[Tracking Number],CAT_Details[TO Ref],,0)</f>
        <v>20250304665912</v>
      </c>
      <c r="D507" s="270" t="str">
        <f>_xlfn.XLOOKUP(Table2[[#This Row],[K&amp;N REF ]],CAT_Details[Tracking Number],CAT_Details[Pickup Customer Name],,0)</f>
        <v>SENSATA TECHNOLOGIES GERMANY GMBH</v>
      </c>
      <c r="E507" s="271" t="str">
        <f>_xlfn.XLOOKUP(Table2[[#This Row],[K&amp;N REF ]],CAT_Details[Tracking Number],CAT_Details[Delivery Country Code],,0)</f>
        <v>GB</v>
      </c>
      <c r="F507" s="271" t="str">
        <f>_xlfn.XLOOKUP(Table2[[#This Row],[TO Ref]],CAT_Details[TO Ref],CAT_Details[Loc],,0)</f>
        <v>DX01-L5</v>
      </c>
      <c r="G507" s="257" t="s">
        <v>34</v>
      </c>
      <c r="H507" s="257" t="s">
        <v>31</v>
      </c>
      <c r="I507" s="280">
        <v>45726</v>
      </c>
      <c r="J507" s="257" t="s">
        <v>26</v>
      </c>
      <c r="K507" s="257" t="s">
        <v>32</v>
      </c>
      <c r="L507" s="280">
        <v>45726</v>
      </c>
      <c r="M507" s="257" t="str">
        <f>IF(Table2[[#This Row],[Resolve Date]]="","ONGOING","SOLVED")</f>
        <v>SOLVED</v>
      </c>
      <c r="N507" s="258" t="s">
        <v>30</v>
      </c>
      <c r="O507" s="257" t="str">
        <f>Table2[[#This Row],[K&amp;N REF ]]&amp;Table2[[#This Row],[Issue type ]]</f>
        <v>5015330974MISSING LABELS ON SOME UNITS</v>
      </c>
      <c r="P507" s="257">
        <f>YEAR(Table2[[#This Row],[Date ]])</f>
        <v>2025</v>
      </c>
      <c r="Q507" s="257" t="str">
        <f>VLOOKUP(MONTH(Table2[[#This Row],[Date ]]),Months,2,0)</f>
        <v>March</v>
      </c>
      <c r="R507" s="257" t="b">
        <f>COUNTIFS(Table2[Unique],Table2[[#This Row],[Unique]])&gt;1</f>
        <v>0</v>
      </c>
      <c r="S507" s="257">
        <f>IF(Table2[[#This Row],[Status ]]="Solved",1,0)</f>
        <v>1</v>
      </c>
      <c r="T507" s="257">
        <f>IF(Table2[[#This Row],[Status ]]="ongoing",1,0)</f>
        <v>0</v>
      </c>
    </row>
    <row r="508" spans="1:20" x14ac:dyDescent="0.25">
      <c r="A508" s="262">
        <v>5015331322</v>
      </c>
      <c r="B508" s="269" t="str">
        <f>_xlfn.XLOOKUP(Table2[[#This Row],[K&amp;N REF ]],CAT_Details[Tracking Number],CAT_Details[S Ref],,0)</f>
        <v>20250304-S-70301</v>
      </c>
      <c r="C508" s="270">
        <f>_xlfn.XLOOKUP(Table2[[#This Row],[K&amp;N REF ]],CAT_Details[Tracking Number],CAT_Details[TO Ref],,0)</f>
        <v>20250304666353</v>
      </c>
      <c r="D508" s="270" t="str">
        <f>_xlfn.XLOOKUP(Table2[[#This Row],[K&amp;N REF ]],CAT_Details[Tracking Number],CAT_Details[Pickup Customer Name],,0)</f>
        <v>Norgren Gmbh</v>
      </c>
      <c r="E508" s="271" t="str">
        <f>_xlfn.XLOOKUP(Table2[[#This Row],[K&amp;N REF ]],CAT_Details[Tracking Number],CAT_Details[Delivery Country Code],,0)</f>
        <v>GB</v>
      </c>
      <c r="F508" s="271" t="str">
        <f>_xlfn.XLOOKUP(Table2[[#This Row],[TO Ref]],CAT_Details[TO Ref],CAT_Details[Loc],,0)</f>
        <v>DX01-L5</v>
      </c>
      <c r="G508" s="257" t="s">
        <v>34</v>
      </c>
      <c r="H508" s="257" t="s">
        <v>35</v>
      </c>
      <c r="I508" s="280">
        <v>45726</v>
      </c>
      <c r="J508" s="257" t="s">
        <v>26</v>
      </c>
      <c r="K508" s="257" t="s">
        <v>32</v>
      </c>
      <c r="L508" s="280">
        <v>45726</v>
      </c>
      <c r="M508" s="257" t="str">
        <f>IF(Table2[[#This Row],[Resolve Date]]="","ONGOING","SOLVED")</f>
        <v>SOLVED</v>
      </c>
      <c r="N508" s="258" t="s">
        <v>30</v>
      </c>
      <c r="O508" s="257" t="str">
        <f>Table2[[#This Row],[K&amp;N REF ]]&amp;Table2[[#This Row],[Issue type ]]</f>
        <v>5015331322NO LABELS</v>
      </c>
      <c r="P508" s="257">
        <f>YEAR(Table2[[#This Row],[Date ]])</f>
        <v>2025</v>
      </c>
      <c r="Q508" s="257" t="str">
        <f>VLOOKUP(MONTH(Table2[[#This Row],[Date ]]),Months,2,0)</f>
        <v>March</v>
      </c>
      <c r="R508" s="257" t="b">
        <f>COUNTIFS(Table2[Unique],Table2[[#This Row],[Unique]])&gt;1</f>
        <v>0</v>
      </c>
      <c r="S508" s="257">
        <f>IF(Table2[[#This Row],[Status ]]="Solved",1,0)</f>
        <v>1</v>
      </c>
      <c r="T508" s="257">
        <f>IF(Table2[[#This Row],[Status ]]="ongoing",1,0)</f>
        <v>0</v>
      </c>
    </row>
    <row r="509" spans="1:20" x14ac:dyDescent="0.25">
      <c r="A509" s="262">
        <v>5015315800</v>
      </c>
      <c r="B509" s="269" t="str">
        <f>_xlfn.XLOOKUP(Table2[[#This Row],[K&amp;N REF ]],CAT_Details[Tracking Number],CAT_Details[S Ref],,0)</f>
        <v>20250303-S-70353</v>
      </c>
      <c r="C509" s="270">
        <f>_xlfn.XLOOKUP(Table2[[#This Row],[K&amp;N REF ]],CAT_Details[Tracking Number],CAT_Details[TO Ref],,0)</f>
        <v>20250303664692</v>
      </c>
      <c r="D509" s="270" t="str">
        <f>_xlfn.XLOOKUP(Table2[[#This Row],[K&amp;N REF ]],CAT_Details[Tracking Number],CAT_Details[Pickup Customer Name],,0)</f>
        <v>TIMKEN EUROPEAN SERVICE CENTER</v>
      </c>
      <c r="E509" s="271" t="str">
        <f>_xlfn.XLOOKUP(Table2[[#This Row],[K&amp;N REF ]],CAT_Details[Tracking Number],CAT_Details[Delivery Country Code],,0)</f>
        <v>GB</v>
      </c>
      <c r="F509" s="271" t="str">
        <f>_xlfn.XLOOKUP(Table2[[#This Row],[TO Ref]],CAT_Details[TO Ref],CAT_Details[Loc],,0)</f>
        <v>DK-BM01</v>
      </c>
      <c r="G509" s="257" t="s">
        <v>36</v>
      </c>
      <c r="H509" s="257" t="s">
        <v>35</v>
      </c>
      <c r="I509" s="280">
        <v>45726</v>
      </c>
      <c r="J509" s="257" t="s">
        <v>26</v>
      </c>
      <c r="K509" s="257" t="s">
        <v>32</v>
      </c>
      <c r="L509" s="280">
        <v>45726</v>
      </c>
      <c r="M509" s="257" t="str">
        <f>IF(Table2[[#This Row],[Resolve Date]]="","ONGOING","SOLVED")</f>
        <v>SOLVED</v>
      </c>
      <c r="N509" s="258" t="s">
        <v>30</v>
      </c>
      <c r="O509" s="257" t="str">
        <f>Table2[[#This Row],[K&amp;N REF ]]&amp;Table2[[#This Row],[Issue type ]]</f>
        <v>5015315800NO LABELS</v>
      </c>
      <c r="P509" s="257">
        <f>YEAR(Table2[[#This Row],[Date ]])</f>
        <v>2025</v>
      </c>
      <c r="Q509" s="257" t="str">
        <f>VLOOKUP(MONTH(Table2[[#This Row],[Date ]]),Months,2,0)</f>
        <v>March</v>
      </c>
      <c r="R509" s="257" t="b">
        <f>COUNTIFS(Table2[Unique],Table2[[#This Row],[Unique]])&gt;1</f>
        <v>0</v>
      </c>
      <c r="S509" s="257">
        <f>IF(Table2[[#This Row],[Status ]]="Solved",1,0)</f>
        <v>1</v>
      </c>
      <c r="T509" s="257">
        <f>IF(Table2[[#This Row],[Status ]]="ongoing",1,0)</f>
        <v>0</v>
      </c>
    </row>
    <row r="510" spans="1:20" x14ac:dyDescent="0.25">
      <c r="A510" s="262">
        <v>5015347052</v>
      </c>
      <c r="B510" s="269" t="str">
        <f>_xlfn.XLOOKUP(Table2[[#This Row],[K&amp;N REF ]],CAT_Details[Tracking Number],CAT_Details[S Ref],,0)</f>
        <v>20250305-S-70276</v>
      </c>
      <c r="C510" s="270">
        <f>_xlfn.XLOOKUP(Table2[[#This Row],[K&amp;N REF ]],CAT_Details[Tracking Number],CAT_Details[TO Ref],,0)</f>
        <v>20250305666976</v>
      </c>
      <c r="D510" s="270" t="str">
        <f>_xlfn.XLOOKUP(Table2[[#This Row],[K&amp;N REF ]],CAT_Details[Tracking Number],CAT_Details[Pickup Customer Name],,0)</f>
        <v>Donaldson Ed</v>
      </c>
      <c r="E510" s="271" t="str">
        <f>_xlfn.XLOOKUP(Table2[[#This Row],[K&amp;N REF ]],CAT_Details[Tracking Number],CAT_Details[Delivery Country Code],,0)</f>
        <v>GB</v>
      </c>
      <c r="F510" s="271" t="str">
        <f>_xlfn.XLOOKUP(Table2[[#This Row],[TO Ref]],CAT_Details[TO Ref],CAT_Details[Loc],,0)</f>
        <v>DX01-L5</v>
      </c>
      <c r="G510" s="257" t="s">
        <v>36</v>
      </c>
      <c r="H510" s="257" t="s">
        <v>40</v>
      </c>
      <c r="I510" s="280">
        <v>45726</v>
      </c>
      <c r="J510" s="257" t="s">
        <v>26</v>
      </c>
      <c r="K510" s="257" t="s">
        <v>32</v>
      </c>
      <c r="L510" s="280">
        <v>45726</v>
      </c>
      <c r="M510" s="257" t="str">
        <f>IF(Table2[[#This Row],[Resolve Date]]="","ONGOING","SOLVED")</f>
        <v>SOLVED</v>
      </c>
      <c r="N510" s="258" t="s">
        <v>58</v>
      </c>
      <c r="O510" s="257" t="str">
        <f>Table2[[#This Row],[K&amp;N REF ]]&amp;Table2[[#This Row],[Issue type ]]</f>
        <v xml:space="preserve">5015347052INCORRECT LABELS </v>
      </c>
      <c r="P510" s="257">
        <f>YEAR(Table2[[#This Row],[Date ]])</f>
        <v>2025</v>
      </c>
      <c r="Q510" s="257" t="str">
        <f>VLOOKUP(MONTH(Table2[[#This Row],[Date ]]),Months,2,0)</f>
        <v>March</v>
      </c>
      <c r="R510" s="257" t="b">
        <f>COUNTIFS(Table2[Unique],Table2[[#This Row],[Unique]])&gt;1</f>
        <v>0</v>
      </c>
      <c r="S510" s="257">
        <f>IF(Table2[[#This Row],[Status ]]="Solved",1,0)</f>
        <v>1</v>
      </c>
      <c r="T510" s="257">
        <f>IF(Table2[[#This Row],[Status ]]="ongoing",1,0)</f>
        <v>0</v>
      </c>
    </row>
    <row r="511" spans="1:20" x14ac:dyDescent="0.25">
      <c r="A511" s="262">
        <v>5015316031</v>
      </c>
      <c r="B511" s="269" t="str">
        <f>_xlfn.XLOOKUP(Table2[[#This Row],[K&amp;N REF ]],CAT_Details[Tracking Number],CAT_Details[S Ref],,0)</f>
        <v>20250303-S-70320</v>
      </c>
      <c r="C511" s="270">
        <f>_xlfn.XLOOKUP(Table2[[#This Row],[K&amp;N REF ]],CAT_Details[Tracking Number],CAT_Details[TO Ref],,0)</f>
        <v>20250228663862</v>
      </c>
      <c r="D511" s="270" t="str">
        <f>_xlfn.XLOOKUP(Table2[[#This Row],[K&amp;N REF ]],CAT_Details[Tracking Number],CAT_Details[Pickup Customer Name],,0)</f>
        <v>BRAHM PRECISION PRODUCTS CORPORATION SPAIN S.A</v>
      </c>
      <c r="E511" s="271" t="str">
        <f>_xlfn.XLOOKUP(Table2[[#This Row],[K&amp;N REF ]],CAT_Details[Tracking Number],CAT_Details[Delivery Country Code],,0)</f>
        <v>GB</v>
      </c>
      <c r="F511" s="271" t="str">
        <f>_xlfn.XLOOKUP(Table2[[#This Row],[TO Ref]],CAT_Details[TO Ref],CAT_Details[Loc],,0)</f>
        <v>DX01-L5</v>
      </c>
      <c r="G511" s="257" t="s">
        <v>24</v>
      </c>
      <c r="H511" s="257" t="s">
        <v>29</v>
      </c>
      <c r="I511" s="280">
        <v>45727</v>
      </c>
      <c r="J511" s="257" t="s">
        <v>26</v>
      </c>
      <c r="K511" s="257" t="s">
        <v>27</v>
      </c>
      <c r="L511" s="280">
        <v>45730</v>
      </c>
      <c r="M511" s="257" t="str">
        <f>IF(Table2[[#This Row],[Resolve Date]]="","ONGOING","SOLVED")</f>
        <v>SOLVED</v>
      </c>
      <c r="N511" s="258" t="s">
        <v>30</v>
      </c>
      <c r="O511" s="257" t="str">
        <f>Table2[[#This Row],[K&amp;N REF ]]&amp;Table2[[#This Row],[Issue type ]]</f>
        <v>5015316031DAMAGED LABEL</v>
      </c>
      <c r="P511" s="257">
        <f>YEAR(Table2[[#This Row],[Date ]])</f>
        <v>2025</v>
      </c>
      <c r="Q511" s="257" t="str">
        <f>VLOOKUP(MONTH(Table2[[#This Row],[Date ]]),Months,2,0)</f>
        <v>March</v>
      </c>
      <c r="R511" s="257" t="b">
        <f>COUNTIFS(Table2[Unique],Table2[[#This Row],[Unique]])&gt;1</f>
        <v>0</v>
      </c>
      <c r="S511" s="257">
        <f>IF(Table2[[#This Row],[Status ]]="Solved",1,0)</f>
        <v>1</v>
      </c>
      <c r="T511" s="257">
        <f>IF(Table2[[#This Row],[Status ]]="ongoing",1,0)</f>
        <v>0</v>
      </c>
    </row>
    <row r="512" spans="1:20" x14ac:dyDescent="0.25">
      <c r="A512" s="262">
        <v>5015346899</v>
      </c>
      <c r="B512" s="269" t="str">
        <f>_xlfn.XLOOKUP(Table2[[#This Row],[K&amp;N REF ]],CAT_Details[Tracking Number],CAT_Details[S Ref],,0)</f>
        <v>20250304-S-70505</v>
      </c>
      <c r="C512" s="270">
        <f>_xlfn.XLOOKUP(Table2[[#This Row],[K&amp;N REF ]],CAT_Details[Tracking Number],CAT_Details[TO Ref],,0)</f>
        <v>20250304666273</v>
      </c>
      <c r="D512" s="270" t="str">
        <f>_xlfn.XLOOKUP(Table2[[#This Row],[K&amp;N REF ]],CAT_Details[Tracking Number],CAT_Details[Pickup Customer Name],,0)</f>
        <v>FONTANA LUIGI S.P.A.</v>
      </c>
      <c r="E512" s="271" t="str">
        <f>_xlfn.XLOOKUP(Table2[[#This Row],[K&amp;N REF ]],CAT_Details[Tracking Number],CAT_Details[Delivery Country Code],,0)</f>
        <v>GB</v>
      </c>
      <c r="F512" s="271" t="str">
        <f>_xlfn.XLOOKUP(Table2[[#This Row],[TO Ref]],CAT_Details[TO Ref],CAT_Details[Loc],,0)</f>
        <v>OYL1</v>
      </c>
      <c r="G512" s="257" t="s">
        <v>24</v>
      </c>
      <c r="H512" s="257" t="s">
        <v>49</v>
      </c>
      <c r="I512" s="280">
        <v>45727</v>
      </c>
      <c r="J512" s="257" t="s">
        <v>41</v>
      </c>
      <c r="K512" s="257" t="s">
        <v>32</v>
      </c>
      <c r="L512" s="280">
        <v>45729</v>
      </c>
      <c r="M512" s="257" t="str">
        <f>IF(Table2[[#This Row],[Resolve Date]]="","ONGOING","SOLVED")</f>
        <v>SOLVED</v>
      </c>
      <c r="N512" s="258" t="s">
        <v>30</v>
      </c>
      <c r="O512" s="257" t="str">
        <f>Table2[[#This Row],[K&amp;N REF ]]&amp;Table2[[#This Row],[Issue type ]]</f>
        <v>5015346899XX LABELS</v>
      </c>
      <c r="P512" s="257">
        <f>YEAR(Table2[[#This Row],[Date ]])</f>
        <v>2025</v>
      </c>
      <c r="Q512" s="257" t="str">
        <f>VLOOKUP(MONTH(Table2[[#This Row],[Date ]]),Months,2,0)</f>
        <v>March</v>
      </c>
      <c r="R512" s="257" t="b">
        <f>COUNTIFS(Table2[Unique],Table2[[#This Row],[Unique]])&gt;1</f>
        <v>0</v>
      </c>
      <c r="S512" s="257">
        <f>IF(Table2[[#This Row],[Status ]]="Solved",1,0)</f>
        <v>1</v>
      </c>
      <c r="T512" s="257">
        <f>IF(Table2[[#This Row],[Status ]]="ongoing",1,0)</f>
        <v>0</v>
      </c>
    </row>
    <row r="513" spans="1:20" x14ac:dyDescent="0.25">
      <c r="A513" s="262">
        <v>5015346909</v>
      </c>
      <c r="B513" s="269" t="str">
        <f>_xlfn.XLOOKUP(Table2[[#This Row],[K&amp;N REF ]],CAT_Details[Tracking Number],CAT_Details[S Ref],,0)</f>
        <v>20250305-S-70300</v>
      </c>
      <c r="C513" s="270">
        <f>_xlfn.XLOOKUP(Table2[[#This Row],[K&amp;N REF ]],CAT_Details[Tracking Number],CAT_Details[TO Ref],,0)</f>
        <v>20250304666126</v>
      </c>
      <c r="D513" s="270" t="str">
        <f>_xlfn.XLOOKUP(Table2[[#This Row],[K&amp;N REF ]],CAT_Details[Tracking Number],CAT_Details[Pickup Customer Name],,0)</f>
        <v>DANFOSS A/S</v>
      </c>
      <c r="E513" s="271" t="str">
        <f>_xlfn.XLOOKUP(Table2[[#This Row],[K&amp;N REF ]],CAT_Details[Tracking Number],CAT_Details[Delivery Country Code],,0)</f>
        <v>GB</v>
      </c>
      <c r="F513" s="271" t="str">
        <f>_xlfn.XLOOKUP(Table2[[#This Row],[TO Ref]],CAT_Details[TO Ref],CAT_Details[Loc],,0)</f>
        <v>U2-L5</v>
      </c>
      <c r="G513" s="257" t="s">
        <v>44</v>
      </c>
      <c r="H513" s="257" t="s">
        <v>35</v>
      </c>
      <c r="I513" s="280">
        <v>45727</v>
      </c>
      <c r="J513" s="257" t="s">
        <v>41</v>
      </c>
      <c r="K513" s="257" t="s">
        <v>32</v>
      </c>
      <c r="L513" s="280">
        <v>45727</v>
      </c>
      <c r="M513" s="257" t="str">
        <f>IF(Table2[[#This Row],[Resolve Date]]="","ONGOING","SOLVED")</f>
        <v>SOLVED</v>
      </c>
      <c r="N513" s="258" t="s">
        <v>30</v>
      </c>
      <c r="O513" s="257" t="str">
        <f>Table2[[#This Row],[K&amp;N REF ]]&amp;Table2[[#This Row],[Issue type ]]</f>
        <v>5015346909NO LABELS</v>
      </c>
      <c r="P513" s="257">
        <f>YEAR(Table2[[#This Row],[Date ]])</f>
        <v>2025</v>
      </c>
      <c r="Q513" s="257" t="str">
        <f>VLOOKUP(MONTH(Table2[[#This Row],[Date ]]),Months,2,0)</f>
        <v>March</v>
      </c>
      <c r="R513" s="257" t="b">
        <f>COUNTIFS(Table2[Unique],Table2[[#This Row],[Unique]])&gt;1</f>
        <v>0</v>
      </c>
      <c r="S513" s="257">
        <f>IF(Table2[[#This Row],[Status ]]="Solved",1,0)</f>
        <v>1</v>
      </c>
      <c r="T513" s="257">
        <f>IF(Table2[[#This Row],[Status ]]="ongoing",1,0)</f>
        <v>0</v>
      </c>
    </row>
    <row r="514" spans="1:20" x14ac:dyDescent="0.25">
      <c r="A514" s="262">
        <v>5015346910</v>
      </c>
      <c r="B514" s="269" t="str">
        <f>_xlfn.XLOOKUP(Table2[[#This Row],[K&amp;N REF ]],CAT_Details[Tracking Number],CAT_Details[S Ref],,0)</f>
        <v>20250305-S-70300</v>
      </c>
      <c r="C514" s="270">
        <f>_xlfn.XLOOKUP(Table2[[#This Row],[K&amp;N REF ]],CAT_Details[Tracking Number],CAT_Details[TO Ref],,0)</f>
        <v>20250304666375</v>
      </c>
      <c r="D514" s="270" t="str">
        <f>_xlfn.XLOOKUP(Table2[[#This Row],[K&amp;N REF ]],CAT_Details[Tracking Number],CAT_Details[Pickup Customer Name],,0)</f>
        <v>DANFOSS A/S</v>
      </c>
      <c r="E514" s="271" t="str">
        <f>_xlfn.XLOOKUP(Table2[[#This Row],[K&amp;N REF ]],CAT_Details[Tracking Number],CAT_Details[Delivery Country Code],,0)</f>
        <v>GB</v>
      </c>
      <c r="F514" s="271">
        <f>_xlfn.XLOOKUP(Table2[[#This Row],[TO Ref]],CAT_Details[TO Ref],CAT_Details[Loc],,0)</f>
        <v>3402</v>
      </c>
      <c r="G514" s="257" t="s">
        <v>44</v>
      </c>
      <c r="H514" s="257" t="s">
        <v>35</v>
      </c>
      <c r="I514" s="280">
        <v>45727</v>
      </c>
      <c r="J514" s="257" t="s">
        <v>41</v>
      </c>
      <c r="K514" s="257" t="s">
        <v>32</v>
      </c>
      <c r="L514" s="280">
        <v>45727</v>
      </c>
      <c r="M514" s="257" t="str">
        <f>IF(Table2[[#This Row],[Resolve Date]]="","ONGOING","SOLVED")</f>
        <v>SOLVED</v>
      </c>
      <c r="N514" s="258" t="s">
        <v>30</v>
      </c>
      <c r="O514" s="257" t="str">
        <f>Table2[[#This Row],[K&amp;N REF ]]&amp;Table2[[#This Row],[Issue type ]]</f>
        <v>5015346910NO LABELS</v>
      </c>
      <c r="P514" s="257">
        <f>YEAR(Table2[[#This Row],[Date ]])</f>
        <v>2025</v>
      </c>
      <c r="Q514" s="257" t="str">
        <f>VLOOKUP(MONTH(Table2[[#This Row],[Date ]]),Months,2,0)</f>
        <v>March</v>
      </c>
      <c r="R514" s="257" t="b">
        <f>COUNTIFS(Table2[Unique],Table2[[#This Row],[Unique]])&gt;1</f>
        <v>0</v>
      </c>
      <c r="S514" s="257">
        <f>IF(Table2[[#This Row],[Status ]]="Solved",1,0)</f>
        <v>1</v>
      </c>
      <c r="T514" s="257">
        <f>IF(Table2[[#This Row],[Status ]]="ongoing",1,0)</f>
        <v>0</v>
      </c>
    </row>
    <row r="515" spans="1:20" x14ac:dyDescent="0.25">
      <c r="A515" s="262">
        <v>5015346868</v>
      </c>
      <c r="B515" s="269" t="str">
        <f>_xlfn.XLOOKUP(Table2[[#This Row],[K&amp;N REF ]],CAT_Details[Tracking Number],CAT_Details[S Ref],,0)</f>
        <v>20250305-S-70277</v>
      </c>
      <c r="C515" s="270">
        <f>_xlfn.XLOOKUP(Table2[[#This Row],[K&amp;N REF ]],CAT_Details[Tracking Number],CAT_Details[TO Ref],,0)</f>
        <v>20250305666878</v>
      </c>
      <c r="D515" s="270" t="str">
        <f>_xlfn.XLOOKUP(Table2[[#This Row],[K&amp;N REF ]],CAT_Details[Tracking Number],CAT_Details[Pickup Customer Name],,0)</f>
        <v>Woodward Poland Sp. z o.o.</v>
      </c>
      <c r="E515" s="271" t="str">
        <f>_xlfn.XLOOKUP(Table2[[#This Row],[K&amp;N REF ]],CAT_Details[Tracking Number],CAT_Details[Delivery Country Code],,0)</f>
        <v>GB</v>
      </c>
      <c r="F515" s="271" t="str">
        <f>_xlfn.XLOOKUP(Table2[[#This Row],[TO Ref]],CAT_Details[TO Ref],CAT_Details[Loc],,0)</f>
        <v>No Loc</v>
      </c>
      <c r="G515" s="257" t="s">
        <v>44</v>
      </c>
      <c r="H515" s="257" t="s">
        <v>42</v>
      </c>
      <c r="I515" s="280">
        <v>45727</v>
      </c>
      <c r="J515" s="257" t="s">
        <v>45</v>
      </c>
      <c r="K515" s="257" t="s">
        <v>27</v>
      </c>
      <c r="L515" s="280">
        <v>45727</v>
      </c>
      <c r="M515" s="257" t="str">
        <f>IF(Table2[[#This Row],[Resolve Date]]="","ONGOING","SOLVED")</f>
        <v>SOLVED</v>
      </c>
      <c r="N515" s="258" t="s">
        <v>116</v>
      </c>
      <c r="O515" s="257" t="str">
        <f>Table2[[#This Row],[K&amp;N REF ]]&amp;Table2[[#This Row],[Issue type ]]</f>
        <v>5015346868AMOUNT</v>
      </c>
      <c r="P515" s="257">
        <f>YEAR(Table2[[#This Row],[Date ]])</f>
        <v>2025</v>
      </c>
      <c r="Q515" s="257" t="str">
        <f>VLOOKUP(MONTH(Table2[[#This Row],[Date ]]),Months,2,0)</f>
        <v>March</v>
      </c>
      <c r="R515" s="257" t="b">
        <f>COUNTIFS(Table2[Unique],Table2[[#This Row],[Unique]])&gt;1</f>
        <v>0</v>
      </c>
      <c r="S515" s="257">
        <f>IF(Table2[[#This Row],[Status ]]="Solved",1,0)</f>
        <v>1</v>
      </c>
      <c r="T515" s="257">
        <f>IF(Table2[[#This Row],[Status ]]="ongoing",1,0)</f>
        <v>0</v>
      </c>
    </row>
    <row r="516" spans="1:20" x14ac:dyDescent="0.25">
      <c r="A516" s="262">
        <v>5015331215</v>
      </c>
      <c r="B516" s="269" t="str">
        <f>_xlfn.XLOOKUP(Table2[[#This Row],[K&amp;N REF ]],CAT_Details[Tracking Number],CAT_Details[S Ref],,0)</f>
        <v>20250304-S-70245</v>
      </c>
      <c r="C516" s="270">
        <f>_xlfn.XLOOKUP(Table2[[#This Row],[K&amp;N REF ]],CAT_Details[Tracking Number],CAT_Details[TO Ref],,0)</f>
        <v>20250227663549</v>
      </c>
      <c r="D516" s="270" t="str">
        <f>_xlfn.XLOOKUP(Table2[[#This Row],[K&amp;N REF ]],CAT_Details[Tracking Number],CAT_Details[Pickup Customer Name],,0)</f>
        <v>Tibbett Logistics</v>
      </c>
      <c r="E516" s="271" t="str">
        <f>_xlfn.XLOOKUP(Table2[[#This Row],[K&amp;N REF ]],CAT_Details[Tracking Number],CAT_Details[Delivery Country Code],,0)</f>
        <v>GB</v>
      </c>
      <c r="F516" s="271" t="str">
        <f>_xlfn.XLOOKUP(Table2[[#This Row],[TO Ref]],CAT_Details[TO Ref],CAT_Details[Loc],,0)</f>
        <v>DX01-L5</v>
      </c>
      <c r="G516" s="257" t="s">
        <v>34</v>
      </c>
      <c r="H516" s="257" t="s">
        <v>49</v>
      </c>
      <c r="I516" s="280">
        <v>45727</v>
      </c>
      <c r="J516" s="257" t="s">
        <v>26</v>
      </c>
      <c r="K516" s="257" t="s">
        <v>32</v>
      </c>
      <c r="L516" s="280">
        <v>45727</v>
      </c>
      <c r="M516" s="257" t="str">
        <f>IF(Table2[[#This Row],[Resolve Date]]="","ONGOING","SOLVED")</f>
        <v>SOLVED</v>
      </c>
      <c r="N516" s="258" t="s">
        <v>30</v>
      </c>
      <c r="O516" s="257" t="str">
        <f>Table2[[#This Row],[K&amp;N REF ]]&amp;Table2[[#This Row],[Issue type ]]</f>
        <v>5015331215XX LABELS</v>
      </c>
      <c r="P516" s="257">
        <f>YEAR(Table2[[#This Row],[Date ]])</f>
        <v>2025</v>
      </c>
      <c r="Q516" s="257" t="str">
        <f>VLOOKUP(MONTH(Table2[[#This Row],[Date ]]),Months,2,0)</f>
        <v>March</v>
      </c>
      <c r="R516" s="257" t="b">
        <f>COUNTIFS(Table2[Unique],Table2[[#This Row],[Unique]])&gt;1</f>
        <v>0</v>
      </c>
      <c r="S516" s="257">
        <f>IF(Table2[[#This Row],[Status ]]="Solved",1,0)</f>
        <v>1</v>
      </c>
      <c r="T516" s="257">
        <f>IF(Table2[[#This Row],[Status ]]="ongoing",1,0)</f>
        <v>0</v>
      </c>
    </row>
    <row r="517" spans="1:20" x14ac:dyDescent="0.25">
      <c r="A517" s="262">
        <v>5015346990</v>
      </c>
      <c r="B517" s="269" t="str">
        <f>_xlfn.XLOOKUP(Table2[[#This Row],[K&amp;N REF ]],CAT_Details[Tracking Number],CAT_Details[S Ref],,0)</f>
        <v>20250305-S-70258</v>
      </c>
      <c r="C517" s="270">
        <f>_xlfn.XLOOKUP(Table2[[#This Row],[K&amp;N REF ]],CAT_Details[Tracking Number],CAT_Details[TO Ref],,0)</f>
        <v>20250304666120</v>
      </c>
      <c r="D517" s="270" t="str">
        <f>_xlfn.XLOOKUP(Table2[[#This Row],[K&amp;N REF ]],CAT_Details[Tracking Number],CAT_Details[Pickup Customer Name],,0)</f>
        <v>Dichtungstechnik G. Bruss GmbH &amp; Co. KG</v>
      </c>
      <c r="E517" s="271" t="str">
        <f>_xlfn.XLOOKUP(Table2[[#This Row],[K&amp;N REF ]],CAT_Details[Tracking Number],CAT_Details[Delivery Country Code],,0)</f>
        <v>GB</v>
      </c>
      <c r="F517" s="271" t="str">
        <f>_xlfn.XLOOKUP(Table2[[#This Row],[TO Ref]],CAT_Details[TO Ref],CAT_Details[Loc],,0)</f>
        <v>DX01-L5</v>
      </c>
      <c r="G517" s="257" t="s">
        <v>34</v>
      </c>
      <c r="H517" s="257" t="s">
        <v>35</v>
      </c>
      <c r="I517" s="280">
        <v>45727</v>
      </c>
      <c r="J517" s="257" t="s">
        <v>26</v>
      </c>
      <c r="K517" s="257" t="s">
        <v>32</v>
      </c>
      <c r="L517" s="280">
        <v>45727</v>
      </c>
      <c r="M517" s="257" t="str">
        <f>IF(Table2[[#This Row],[Resolve Date]]="","ONGOING","SOLVED")</f>
        <v>SOLVED</v>
      </c>
      <c r="N517" s="258" t="s">
        <v>30</v>
      </c>
      <c r="O517" s="257" t="str">
        <f>Table2[[#This Row],[K&amp;N REF ]]&amp;Table2[[#This Row],[Issue type ]]</f>
        <v>5015346990NO LABELS</v>
      </c>
      <c r="P517" s="257">
        <f>YEAR(Table2[[#This Row],[Date ]])</f>
        <v>2025</v>
      </c>
      <c r="Q517" s="257" t="str">
        <f>VLOOKUP(MONTH(Table2[[#This Row],[Date ]]),Months,2,0)</f>
        <v>March</v>
      </c>
      <c r="R517" s="257" t="b">
        <f>COUNTIFS(Table2[Unique],Table2[[#This Row],[Unique]])&gt;1</f>
        <v>0</v>
      </c>
      <c r="S517" s="257">
        <f>IF(Table2[[#This Row],[Status ]]="Solved",1,0)</f>
        <v>1</v>
      </c>
      <c r="T517" s="257">
        <f>IF(Table2[[#This Row],[Status ]]="ongoing",1,0)</f>
        <v>0</v>
      </c>
    </row>
    <row r="518" spans="1:20" x14ac:dyDescent="0.25">
      <c r="A518" s="262">
        <v>5015347014</v>
      </c>
      <c r="B518" s="269" t="str">
        <f>_xlfn.XLOOKUP(Table2[[#This Row],[K&amp;N REF ]],CAT_Details[Tracking Number],CAT_Details[S Ref],,0)</f>
        <v>20250305-S-70294</v>
      </c>
      <c r="C518" s="270">
        <f>_xlfn.XLOOKUP(Table2[[#This Row],[K&amp;N REF ]],CAT_Details[Tracking Number],CAT_Details[TO Ref],,0)</f>
        <v>20250305666911</v>
      </c>
      <c r="D518" s="270" t="str">
        <f>_xlfn.XLOOKUP(Table2[[#This Row],[K&amp;N REF ]],CAT_Details[Tracking Number],CAT_Details[Pickup Customer Name],,0)</f>
        <v>Heinzmann Gmbh &amp; Co. Kg</v>
      </c>
      <c r="E518" s="271" t="str">
        <f>_xlfn.XLOOKUP(Table2[[#This Row],[K&amp;N REF ]],CAT_Details[Tracking Number],CAT_Details[Delivery Country Code],,0)</f>
        <v>GB</v>
      </c>
      <c r="F518" s="271" t="str">
        <f>_xlfn.XLOOKUP(Table2[[#This Row],[TO Ref]],CAT_Details[TO Ref],CAT_Details[Loc],,0)</f>
        <v>MY02</v>
      </c>
      <c r="G518" s="257" t="s">
        <v>34</v>
      </c>
      <c r="H518" s="257" t="s">
        <v>40</v>
      </c>
      <c r="I518" s="280">
        <v>45727</v>
      </c>
      <c r="J518" s="257" t="s">
        <v>26</v>
      </c>
      <c r="K518" s="257" t="s">
        <v>32</v>
      </c>
      <c r="L518" s="280">
        <v>45727</v>
      </c>
      <c r="M518" s="257" t="str">
        <f>IF(Table2[[#This Row],[Resolve Date]]="","ONGOING","SOLVED")</f>
        <v>SOLVED</v>
      </c>
      <c r="N518" s="258" t="s">
        <v>58</v>
      </c>
      <c r="O518" s="257" t="str">
        <f>Table2[[#This Row],[K&amp;N REF ]]&amp;Table2[[#This Row],[Issue type ]]</f>
        <v xml:space="preserve">5015347014INCORRECT LABELS </v>
      </c>
      <c r="P518" s="257">
        <f>YEAR(Table2[[#This Row],[Date ]])</f>
        <v>2025</v>
      </c>
      <c r="Q518" s="257" t="str">
        <f>VLOOKUP(MONTH(Table2[[#This Row],[Date ]]),Months,2,0)</f>
        <v>March</v>
      </c>
      <c r="R518" s="257" t="b">
        <f>COUNTIFS(Table2[Unique],Table2[[#This Row],[Unique]])&gt;1</f>
        <v>0</v>
      </c>
      <c r="S518" s="257">
        <f>IF(Table2[[#This Row],[Status ]]="Solved",1,0)</f>
        <v>1</v>
      </c>
      <c r="T518" s="257">
        <f>IF(Table2[[#This Row],[Status ]]="ongoing",1,0)</f>
        <v>0</v>
      </c>
    </row>
    <row r="519" spans="1:20" x14ac:dyDescent="0.25">
      <c r="A519" s="262">
        <v>5015346923</v>
      </c>
      <c r="B519" s="269" t="str">
        <f>_xlfn.XLOOKUP(Table2[[#This Row],[K&amp;N REF ]],CAT_Details[Tracking Number],CAT_Details[S Ref],,0)</f>
        <v>20250305-S-70295</v>
      </c>
      <c r="C519" s="270">
        <f>_xlfn.XLOOKUP(Table2[[#This Row],[K&amp;N REF ]],CAT_Details[Tracking Number],CAT_Details[TO Ref],,0)</f>
        <v>20250305666949</v>
      </c>
      <c r="D519" s="270" t="str">
        <f>_xlfn.XLOOKUP(Table2[[#This Row],[K&amp;N REF ]],CAT_Details[Tracking Number],CAT_Details[Pickup Customer Name],,0)</f>
        <v>Federal Mogul Valvetrain GmbH</v>
      </c>
      <c r="E519" s="271" t="str">
        <f>_xlfn.XLOOKUP(Table2[[#This Row],[K&amp;N REF ]],CAT_Details[Tracking Number],CAT_Details[Delivery Country Code],,0)</f>
        <v>GB</v>
      </c>
      <c r="F519" s="271" t="str">
        <f>_xlfn.XLOOKUP(Table2[[#This Row],[TO Ref]],CAT_Details[TO Ref],CAT_Details[Loc],,0)</f>
        <v>DX01-L5</v>
      </c>
      <c r="G519" s="257" t="s">
        <v>34</v>
      </c>
      <c r="H519" s="257" t="s">
        <v>49</v>
      </c>
      <c r="I519" s="280">
        <v>45727</v>
      </c>
      <c r="J519" s="257" t="s">
        <v>26</v>
      </c>
      <c r="K519" s="257" t="s">
        <v>32</v>
      </c>
      <c r="L519" s="280">
        <v>45727</v>
      </c>
      <c r="M519" s="257" t="str">
        <f>IF(Table2[[#This Row],[Resolve Date]]="","ONGOING","SOLVED")</f>
        <v>SOLVED</v>
      </c>
      <c r="N519" s="258" t="s">
        <v>30</v>
      </c>
      <c r="O519" s="257" t="str">
        <f>Table2[[#This Row],[K&amp;N REF ]]&amp;Table2[[#This Row],[Issue type ]]</f>
        <v>5015346923XX LABELS</v>
      </c>
      <c r="P519" s="257">
        <f>YEAR(Table2[[#This Row],[Date ]])</f>
        <v>2025</v>
      </c>
      <c r="Q519" s="257" t="str">
        <f>VLOOKUP(MONTH(Table2[[#This Row],[Date ]]),Months,2,0)</f>
        <v>March</v>
      </c>
      <c r="R519" s="257" t="b">
        <f>COUNTIFS(Table2[Unique],Table2[[#This Row],[Unique]])&gt;1</f>
        <v>0</v>
      </c>
      <c r="S519" s="257">
        <f>IF(Table2[[#This Row],[Status ]]="Solved",1,0)</f>
        <v>1</v>
      </c>
      <c r="T519" s="257">
        <f>IF(Table2[[#This Row],[Status ]]="ongoing",1,0)</f>
        <v>0</v>
      </c>
    </row>
    <row r="520" spans="1:20" x14ac:dyDescent="0.25">
      <c r="A520" s="262">
        <v>5015346935</v>
      </c>
      <c r="B520" s="269" t="str">
        <f>_xlfn.XLOOKUP(Table2[[#This Row],[K&amp;N REF ]],CAT_Details[Tracking Number],CAT_Details[S Ref],,0)</f>
        <v>20250305-S-70261</v>
      </c>
      <c r="C520" s="270">
        <f>_xlfn.XLOOKUP(Table2[[#This Row],[K&amp;N REF ]],CAT_Details[Tracking Number],CAT_Details[TO Ref],,0)</f>
        <v>20250305667005</v>
      </c>
      <c r="D520" s="270" t="str">
        <f>_xlfn.XLOOKUP(Table2[[#This Row],[K&amp;N REF ]],CAT_Details[Tracking Number],CAT_Details[Pickup Customer Name],,0)</f>
        <v>TENNECO ZWICKAU GMBH</v>
      </c>
      <c r="E520" s="271" t="str">
        <f>_xlfn.XLOOKUP(Table2[[#This Row],[K&amp;N REF ]],CAT_Details[Tracking Number],CAT_Details[Delivery Country Code],,0)</f>
        <v>GB</v>
      </c>
      <c r="F520" s="271" t="str">
        <f>_xlfn.XLOOKUP(Table2[[#This Row],[TO Ref]],CAT_Details[TO Ref],CAT_Details[Loc],,0)</f>
        <v>DX01-L5</v>
      </c>
      <c r="G520" s="257" t="s">
        <v>34</v>
      </c>
      <c r="H520" s="257" t="s">
        <v>25</v>
      </c>
      <c r="I520" s="280">
        <v>45727</v>
      </c>
      <c r="J520" s="257" t="s">
        <v>26</v>
      </c>
      <c r="K520" s="257" t="s">
        <v>27</v>
      </c>
      <c r="L520" s="280">
        <v>45727</v>
      </c>
      <c r="M520" s="257" t="str">
        <f>IF(Table2[[#This Row],[Resolve Date]]="","ONGOING","SOLVED")</f>
        <v>SOLVED</v>
      </c>
      <c r="N520" s="258" t="s">
        <v>30</v>
      </c>
      <c r="O520" s="257" t="str">
        <f>Table2[[#This Row],[K&amp;N REF ]]&amp;Table2[[#This Row],[Issue type ]]</f>
        <v xml:space="preserve">5015346935DAMAGE </v>
      </c>
      <c r="P520" s="257">
        <f>YEAR(Table2[[#This Row],[Date ]])</f>
        <v>2025</v>
      </c>
      <c r="Q520" s="257" t="str">
        <f>VLOOKUP(MONTH(Table2[[#This Row],[Date ]]),Months,2,0)</f>
        <v>March</v>
      </c>
      <c r="R520" s="257" t="b">
        <f>COUNTIFS(Table2[Unique],Table2[[#This Row],[Unique]])&gt;1</f>
        <v>0</v>
      </c>
      <c r="S520" s="257">
        <f>IF(Table2[[#This Row],[Status ]]="Solved",1,0)</f>
        <v>1</v>
      </c>
      <c r="T520" s="257">
        <f>IF(Table2[[#This Row],[Status ]]="ongoing",1,0)</f>
        <v>0</v>
      </c>
    </row>
    <row r="521" spans="1:20" x14ac:dyDescent="0.25">
      <c r="A521" s="262">
        <v>5015346935</v>
      </c>
      <c r="B521" s="269" t="str">
        <f>_xlfn.XLOOKUP(Table2[[#This Row],[K&amp;N REF ]],CAT_Details[Tracking Number],CAT_Details[S Ref],,0)</f>
        <v>20250305-S-70261</v>
      </c>
      <c r="C521" s="270">
        <f>_xlfn.XLOOKUP(Table2[[#This Row],[K&amp;N REF ]],CAT_Details[Tracking Number],CAT_Details[TO Ref],,0)</f>
        <v>20250305667005</v>
      </c>
      <c r="D521" s="270" t="str">
        <f>_xlfn.XLOOKUP(Table2[[#This Row],[K&amp;N REF ]],CAT_Details[Tracking Number],CAT_Details[Pickup Customer Name],,0)</f>
        <v>TENNECO ZWICKAU GMBH</v>
      </c>
      <c r="E521" s="271" t="str">
        <f>_xlfn.XLOOKUP(Table2[[#This Row],[K&amp;N REF ]],CAT_Details[Tracking Number],CAT_Details[Delivery Country Code],,0)</f>
        <v>GB</v>
      </c>
      <c r="F521" s="271" t="str">
        <f>_xlfn.XLOOKUP(Table2[[#This Row],[TO Ref]],CAT_Details[TO Ref],CAT_Details[Loc],,0)</f>
        <v>DX01-L5</v>
      </c>
      <c r="G521" s="257" t="s">
        <v>34</v>
      </c>
      <c r="H521" s="257" t="s">
        <v>35</v>
      </c>
      <c r="I521" s="280">
        <v>45727</v>
      </c>
      <c r="J521" s="257" t="s">
        <v>26</v>
      </c>
      <c r="K521" s="257" t="s">
        <v>32</v>
      </c>
      <c r="L521" s="280">
        <v>45727</v>
      </c>
      <c r="M521" s="257" t="str">
        <f>IF(Table2[[#This Row],[Resolve Date]]="","ONGOING","SOLVED")</f>
        <v>SOLVED</v>
      </c>
      <c r="N521" s="258" t="s">
        <v>30</v>
      </c>
      <c r="O521" s="257" t="str">
        <f>Table2[[#This Row],[K&amp;N REF ]]&amp;Table2[[#This Row],[Issue type ]]</f>
        <v>5015346935NO LABELS</v>
      </c>
      <c r="P521" s="257">
        <f>YEAR(Table2[[#This Row],[Date ]])</f>
        <v>2025</v>
      </c>
      <c r="Q521" s="257" t="str">
        <f>VLOOKUP(MONTH(Table2[[#This Row],[Date ]]),Months,2,0)</f>
        <v>March</v>
      </c>
      <c r="R521" s="257" t="b">
        <f>COUNTIFS(Table2[Unique],Table2[[#This Row],[Unique]])&gt;1</f>
        <v>0</v>
      </c>
      <c r="S521" s="257">
        <f>IF(Table2[[#This Row],[Status ]]="Solved",1,0)</f>
        <v>1</v>
      </c>
      <c r="T521" s="257">
        <f>IF(Table2[[#This Row],[Status ]]="ongoing",1,0)</f>
        <v>0</v>
      </c>
    </row>
    <row r="522" spans="1:20" x14ac:dyDescent="0.25">
      <c r="A522" s="262">
        <v>5015316010</v>
      </c>
      <c r="B522" s="269" t="str">
        <f>_xlfn.XLOOKUP(Table2[[#This Row],[K&amp;N REF ]],CAT_Details[Tracking Number],CAT_Details[S Ref],,0)</f>
        <v>20250303-S-70386</v>
      </c>
      <c r="C522" s="270">
        <f>_xlfn.XLOOKUP(Table2[[#This Row],[K&amp;N REF ]],CAT_Details[Tracking Number],CAT_Details[TO Ref],,0)</f>
        <v>20250227663527</v>
      </c>
      <c r="D522" s="270" t="str">
        <f>_xlfn.XLOOKUP(Table2[[#This Row],[K&amp;N REF ]],CAT_Details[Tracking Number],CAT_Details[Pickup Customer Name],,0)</f>
        <v>BORGWARNER EMISSIONS SYSTEMS PORTUGAL UNIPESSOAL LDA</v>
      </c>
      <c r="E522" s="271" t="str">
        <f>_xlfn.XLOOKUP(Table2[[#This Row],[K&amp;N REF ]],CAT_Details[Tracking Number],CAT_Details[Delivery Country Code],,0)</f>
        <v>GB</v>
      </c>
      <c r="F522" s="271" t="str">
        <f>_xlfn.XLOOKUP(Table2[[#This Row],[TO Ref]],CAT_Details[TO Ref],CAT_Details[Loc],,0)</f>
        <v>No Loc</v>
      </c>
      <c r="G522" s="257" t="s">
        <v>44</v>
      </c>
      <c r="H522" s="257" t="s">
        <v>49</v>
      </c>
      <c r="I522" s="280">
        <v>45728</v>
      </c>
      <c r="J522" s="257" t="s">
        <v>41</v>
      </c>
      <c r="K522" s="257" t="s">
        <v>32</v>
      </c>
      <c r="L522" s="280">
        <v>45728</v>
      </c>
      <c r="M522" s="257" t="str">
        <f>IF(Table2[[#This Row],[Resolve Date]]="","ONGOING","SOLVED")</f>
        <v>SOLVED</v>
      </c>
      <c r="N522" s="258" t="s">
        <v>30</v>
      </c>
      <c r="O522" s="257" t="str">
        <f>Table2[[#This Row],[K&amp;N REF ]]&amp;Table2[[#This Row],[Issue type ]]</f>
        <v>5015316010XX LABELS</v>
      </c>
      <c r="P522" s="257">
        <f>YEAR(Table2[[#This Row],[Date ]])</f>
        <v>2025</v>
      </c>
      <c r="Q522" s="257" t="str">
        <f>VLOOKUP(MONTH(Table2[[#This Row],[Date ]]),Months,2,0)</f>
        <v>March</v>
      </c>
      <c r="R522" s="257" t="b">
        <f>COUNTIFS(Table2[Unique],Table2[[#This Row],[Unique]])&gt;1</f>
        <v>0</v>
      </c>
      <c r="S522" s="257">
        <f>IF(Table2[[#This Row],[Status ]]="Solved",1,0)</f>
        <v>1</v>
      </c>
      <c r="T522" s="257">
        <f>IF(Table2[[#This Row],[Status ]]="ongoing",1,0)</f>
        <v>0</v>
      </c>
    </row>
    <row r="523" spans="1:20" x14ac:dyDescent="0.25">
      <c r="A523" s="262">
        <v>5015331489</v>
      </c>
      <c r="B523" s="269" t="str">
        <f>_xlfn.XLOOKUP(Table2[[#This Row],[K&amp;N REF ]],CAT_Details[Tracking Number],CAT_Details[S Ref],,0)</f>
        <v>20250304-S-70129</v>
      </c>
      <c r="C523" s="270">
        <f>_xlfn.XLOOKUP(Table2[[#This Row],[K&amp;N REF ]],CAT_Details[Tracking Number],CAT_Details[TO Ref],,0)</f>
        <v>20250304665932</v>
      </c>
      <c r="D523" s="270" t="str">
        <f>_xlfn.XLOOKUP(Table2[[#This Row],[K&amp;N REF ]],CAT_Details[Tracking Number],CAT_Details[Pickup Customer Name],,0)</f>
        <v>Standard Motor Product Poland ( SMP Poland)</v>
      </c>
      <c r="E523" s="271" t="str">
        <f>_xlfn.XLOOKUP(Table2[[#This Row],[K&amp;N REF ]],CAT_Details[Tracking Number],CAT_Details[Delivery Country Code],,0)</f>
        <v>GB</v>
      </c>
      <c r="F523" s="271" t="str">
        <f>_xlfn.XLOOKUP(Table2[[#This Row],[TO Ref]],CAT_Details[TO Ref],CAT_Details[Loc],,0)</f>
        <v>DX01-L5</v>
      </c>
      <c r="G523" s="257" t="s">
        <v>44</v>
      </c>
      <c r="H523" s="257" t="s">
        <v>40</v>
      </c>
      <c r="I523" s="280">
        <v>45728</v>
      </c>
      <c r="J523" s="257" t="s">
        <v>41</v>
      </c>
      <c r="K523" s="257" t="s">
        <v>32</v>
      </c>
      <c r="L523" s="280">
        <v>45728</v>
      </c>
      <c r="M523" s="257" t="str">
        <f>IF(Table2[[#This Row],[Resolve Date]]="","ONGOING","SOLVED")</f>
        <v>SOLVED</v>
      </c>
      <c r="N523" s="258" t="s">
        <v>58</v>
      </c>
      <c r="O523" s="257" t="str">
        <f>Table2[[#This Row],[K&amp;N REF ]]&amp;Table2[[#This Row],[Issue type ]]</f>
        <v xml:space="preserve">5015331489INCORRECT LABELS </v>
      </c>
      <c r="P523" s="257">
        <f>YEAR(Table2[[#This Row],[Date ]])</f>
        <v>2025</v>
      </c>
      <c r="Q523" s="257" t="str">
        <f>VLOOKUP(MONTH(Table2[[#This Row],[Date ]]),Months,2,0)</f>
        <v>March</v>
      </c>
      <c r="R523" s="257" t="b">
        <f>COUNTIFS(Table2[Unique],Table2[[#This Row],[Unique]])&gt;1</f>
        <v>0</v>
      </c>
      <c r="S523" s="257">
        <f>IF(Table2[[#This Row],[Status ]]="Solved",1,0)</f>
        <v>1</v>
      </c>
      <c r="T523" s="257">
        <f>IF(Table2[[#This Row],[Status ]]="ongoing",1,0)</f>
        <v>0</v>
      </c>
    </row>
    <row r="524" spans="1:20" x14ac:dyDescent="0.25">
      <c r="A524" s="262">
        <v>5015331498</v>
      </c>
      <c r="B524" s="269" t="str">
        <f>_xlfn.XLOOKUP(Table2[[#This Row],[K&amp;N REF ]],CAT_Details[Tracking Number],CAT_Details[S Ref],,0)</f>
        <v>20250304-S-70129</v>
      </c>
      <c r="C524" s="270">
        <f>_xlfn.XLOOKUP(Table2[[#This Row],[K&amp;N REF ]],CAT_Details[Tracking Number],CAT_Details[TO Ref],,0)</f>
        <v>20250304665975</v>
      </c>
      <c r="D524" s="270" t="str">
        <f>_xlfn.XLOOKUP(Table2[[#This Row],[K&amp;N REF ]],CAT_Details[Tracking Number],CAT_Details[Pickup Customer Name],,0)</f>
        <v>Standard Motor Product Poland ( SMP Poland)</v>
      </c>
      <c r="E524" s="271" t="str">
        <f>_xlfn.XLOOKUP(Table2[[#This Row],[K&amp;N REF ]],CAT_Details[Tracking Number],CAT_Details[Delivery Country Code],,0)</f>
        <v>GB</v>
      </c>
      <c r="F524" s="271" t="str">
        <f>_xlfn.XLOOKUP(Table2[[#This Row],[TO Ref]],CAT_Details[TO Ref],CAT_Details[Loc],,0)</f>
        <v>No Loc</v>
      </c>
      <c r="G524" s="257" t="s">
        <v>44</v>
      </c>
      <c r="H524" s="257" t="s">
        <v>40</v>
      </c>
      <c r="I524" s="280">
        <v>45728</v>
      </c>
      <c r="J524" s="257" t="s">
        <v>41</v>
      </c>
      <c r="K524" s="257" t="s">
        <v>32</v>
      </c>
      <c r="L524" s="280">
        <v>45728</v>
      </c>
      <c r="M524" s="257" t="str">
        <f>IF(Table2[[#This Row],[Resolve Date]]="","ONGOING","SOLVED")</f>
        <v>SOLVED</v>
      </c>
      <c r="N524" s="258" t="s">
        <v>58</v>
      </c>
      <c r="O524" s="257" t="str">
        <f>Table2[[#This Row],[K&amp;N REF ]]&amp;Table2[[#This Row],[Issue type ]]</f>
        <v xml:space="preserve">5015331498INCORRECT LABELS </v>
      </c>
      <c r="P524" s="257">
        <f>YEAR(Table2[[#This Row],[Date ]])</f>
        <v>2025</v>
      </c>
      <c r="Q524" s="257" t="str">
        <f>VLOOKUP(MONTH(Table2[[#This Row],[Date ]]),Months,2,0)</f>
        <v>March</v>
      </c>
      <c r="R524" s="257" t="b">
        <f>COUNTIFS(Table2[Unique],Table2[[#This Row],[Unique]])&gt;1</f>
        <v>0</v>
      </c>
      <c r="S524" s="257">
        <f>IF(Table2[[#This Row],[Status ]]="Solved",1,0)</f>
        <v>1</v>
      </c>
      <c r="T524" s="257">
        <f>IF(Table2[[#This Row],[Status ]]="ongoing",1,0)</f>
        <v>0</v>
      </c>
    </row>
    <row r="525" spans="1:20" x14ac:dyDescent="0.25">
      <c r="A525" s="262">
        <v>5015346952</v>
      </c>
      <c r="B525" s="269" t="str">
        <f>_xlfn.XLOOKUP(Table2[[#This Row],[K&amp;N REF ]],CAT_Details[Tracking Number],CAT_Details[S Ref],,0)</f>
        <v>20250305-S-70259</v>
      </c>
      <c r="C525" s="270">
        <f>_xlfn.XLOOKUP(Table2[[#This Row],[K&amp;N REF ]],CAT_Details[Tracking Number],CAT_Details[TO Ref],,0)</f>
        <v>20250304666522</v>
      </c>
      <c r="D525" s="270" t="str">
        <f>_xlfn.XLOOKUP(Table2[[#This Row],[K&amp;N REF ]],CAT_Details[Tracking Number],CAT_Details[Pickup Customer Name],,0)</f>
        <v>TI POLAND SP Z O O</v>
      </c>
      <c r="E525" s="271" t="str">
        <f>_xlfn.XLOOKUP(Table2[[#This Row],[K&amp;N REF ]],CAT_Details[Tracking Number],CAT_Details[Delivery Country Code],,0)</f>
        <v>GB</v>
      </c>
      <c r="F525" s="271" t="str">
        <f>_xlfn.XLOOKUP(Table2[[#This Row],[TO Ref]],CAT_Details[TO Ref],CAT_Details[Loc],,0)</f>
        <v>DX01-L5</v>
      </c>
      <c r="G525" s="257" t="s">
        <v>44</v>
      </c>
      <c r="H525" s="257" t="s">
        <v>29</v>
      </c>
      <c r="I525" s="280">
        <v>45728</v>
      </c>
      <c r="J525" s="257" t="s">
        <v>26</v>
      </c>
      <c r="K525" s="257" t="s">
        <v>32</v>
      </c>
      <c r="L525" s="280">
        <v>45728</v>
      </c>
      <c r="M525" s="257" t="str">
        <f>IF(Table2[[#This Row],[Resolve Date]]="","ONGOING","SOLVED")</f>
        <v>SOLVED</v>
      </c>
      <c r="N525" s="258" t="s">
        <v>30</v>
      </c>
      <c r="O525" s="257" t="str">
        <f>Table2[[#This Row],[K&amp;N REF ]]&amp;Table2[[#This Row],[Issue type ]]</f>
        <v>5015346952DAMAGED LABEL</v>
      </c>
      <c r="P525" s="257">
        <f>YEAR(Table2[[#This Row],[Date ]])</f>
        <v>2025</v>
      </c>
      <c r="Q525" s="257" t="str">
        <f>VLOOKUP(MONTH(Table2[[#This Row],[Date ]]),Months,2,0)</f>
        <v>March</v>
      </c>
      <c r="R525" s="257" t="b">
        <f>COUNTIFS(Table2[Unique],Table2[[#This Row],[Unique]])&gt;1</f>
        <v>0</v>
      </c>
      <c r="S525" s="257">
        <f>IF(Table2[[#This Row],[Status ]]="Solved",1,0)</f>
        <v>1</v>
      </c>
      <c r="T525" s="257">
        <f>IF(Table2[[#This Row],[Status ]]="ongoing",1,0)</f>
        <v>0</v>
      </c>
    </row>
    <row r="526" spans="1:20" x14ac:dyDescent="0.25">
      <c r="A526" s="262">
        <v>5015360526</v>
      </c>
      <c r="B526" s="269" t="str">
        <f>_xlfn.XLOOKUP(Table2[[#This Row],[K&amp;N REF ]],CAT_Details[Tracking Number],CAT_Details[S Ref],,0)</f>
        <v>20250306-S-70147</v>
      </c>
      <c r="C526" s="270">
        <f>_xlfn.XLOOKUP(Table2[[#This Row],[K&amp;N REF ]],CAT_Details[Tracking Number],CAT_Details[TO Ref],,0)</f>
        <v>20250305667506</v>
      </c>
      <c r="D526" s="270" t="str">
        <f>_xlfn.XLOOKUP(Table2[[#This Row],[K&amp;N REF ]],CAT_Details[Tracking Number],CAT_Details[Pickup Customer Name],,0)</f>
        <v>DANFOSS A/S</v>
      </c>
      <c r="E526" s="271" t="str">
        <f>_xlfn.XLOOKUP(Table2[[#This Row],[K&amp;N REF ]],CAT_Details[Tracking Number],CAT_Details[Delivery Country Code],,0)</f>
        <v>GB</v>
      </c>
      <c r="F526" s="271">
        <f>_xlfn.XLOOKUP(Table2[[#This Row],[TO Ref]],CAT_Details[TO Ref],CAT_Details[Loc],,0)</f>
        <v>3402</v>
      </c>
      <c r="G526" s="257" t="s">
        <v>44</v>
      </c>
      <c r="H526" s="257" t="s">
        <v>35</v>
      </c>
      <c r="I526" s="280">
        <v>45728</v>
      </c>
      <c r="J526" s="257" t="s">
        <v>41</v>
      </c>
      <c r="K526" s="257" t="s">
        <v>32</v>
      </c>
      <c r="L526" s="280">
        <v>45729</v>
      </c>
      <c r="M526" s="257" t="str">
        <f>IF(Table2[[#This Row],[Resolve Date]]="","ONGOING","SOLVED")</f>
        <v>SOLVED</v>
      </c>
      <c r="N526" s="258" t="s">
        <v>30</v>
      </c>
      <c r="O526" s="257" t="str">
        <f>Table2[[#This Row],[K&amp;N REF ]]&amp;Table2[[#This Row],[Issue type ]]</f>
        <v>5015360526NO LABELS</v>
      </c>
      <c r="P526" s="257">
        <f>YEAR(Table2[[#This Row],[Date ]])</f>
        <v>2025</v>
      </c>
      <c r="Q526" s="257" t="str">
        <f>VLOOKUP(MONTH(Table2[[#This Row],[Date ]]),Months,2,0)</f>
        <v>March</v>
      </c>
      <c r="R526" s="257" t="b">
        <f>COUNTIFS(Table2[Unique],Table2[[#This Row],[Unique]])&gt;1</f>
        <v>0</v>
      </c>
      <c r="S526" s="257">
        <f>IF(Table2[[#This Row],[Status ]]="Solved",1,0)</f>
        <v>1</v>
      </c>
      <c r="T526" s="257">
        <f>IF(Table2[[#This Row],[Status ]]="ongoing",1,0)</f>
        <v>0</v>
      </c>
    </row>
    <row r="527" spans="1:20" x14ac:dyDescent="0.25">
      <c r="A527" s="262">
        <v>5015360627</v>
      </c>
      <c r="B527" s="269" t="str">
        <f>_xlfn.XLOOKUP(Table2[[#This Row],[K&amp;N REF ]],CAT_Details[Tracking Number],CAT_Details[S Ref],,0)</f>
        <v>20250306-S-70241</v>
      </c>
      <c r="C527" s="270">
        <f>_xlfn.XLOOKUP(Table2[[#This Row],[K&amp;N REF ]],CAT_Details[Tracking Number],CAT_Details[TO Ref],,0)</f>
        <v>20250305667745</v>
      </c>
      <c r="D527" s="270" t="str">
        <f>_xlfn.XLOOKUP(Table2[[#This Row],[K&amp;N REF ]],CAT_Details[Tracking Number],CAT_Details[Pickup Customer Name],,0)</f>
        <v>Donaldson Filtration Deutschland GmbH</v>
      </c>
      <c r="E527" s="271" t="str">
        <f>_xlfn.XLOOKUP(Table2[[#This Row],[K&amp;N REF ]],CAT_Details[Tracking Number],CAT_Details[Delivery Country Code],,0)</f>
        <v>GB</v>
      </c>
      <c r="F527" s="271" t="str">
        <f>_xlfn.XLOOKUP(Table2[[#This Row],[TO Ref]],CAT_Details[TO Ref],CAT_Details[Loc],,0)</f>
        <v>DX01-L5</v>
      </c>
      <c r="G527" s="257" t="s">
        <v>34</v>
      </c>
      <c r="H527" s="257" t="s">
        <v>42</v>
      </c>
      <c r="I527" s="280">
        <v>45728</v>
      </c>
      <c r="J527" s="257" t="s">
        <v>45</v>
      </c>
      <c r="K527" s="257" t="s">
        <v>27</v>
      </c>
      <c r="L527" s="280">
        <v>45733</v>
      </c>
      <c r="M527" s="257" t="str">
        <f>IF(Table2[[#This Row],[Resolve Date]]="","ONGOING","SOLVED")</f>
        <v>SOLVED</v>
      </c>
      <c r="N527" s="258" t="s">
        <v>117</v>
      </c>
      <c r="O527" s="257" t="str">
        <f>Table2[[#This Row],[K&amp;N REF ]]&amp;Table2[[#This Row],[Issue type ]]</f>
        <v>5015360627AMOUNT</v>
      </c>
      <c r="P527" s="257">
        <f>YEAR(Table2[[#This Row],[Date ]])</f>
        <v>2025</v>
      </c>
      <c r="Q527" s="257" t="str">
        <f>VLOOKUP(MONTH(Table2[[#This Row],[Date ]]),Months,2,0)</f>
        <v>March</v>
      </c>
      <c r="R527" s="257" t="b">
        <f>COUNTIFS(Table2[Unique],Table2[[#This Row],[Unique]])&gt;1</f>
        <v>0</v>
      </c>
      <c r="S527" s="257">
        <f>IF(Table2[[#This Row],[Status ]]="Solved",1,0)</f>
        <v>1</v>
      </c>
      <c r="T527" s="257">
        <f>IF(Table2[[#This Row],[Status ]]="ongoing",1,0)</f>
        <v>0</v>
      </c>
    </row>
    <row r="528" spans="1:20" x14ac:dyDescent="0.25">
      <c r="A528" s="262">
        <v>5015360429</v>
      </c>
      <c r="B528" s="269" t="str">
        <f>_xlfn.XLOOKUP(Table2[[#This Row],[K&amp;N REF ]],CAT_Details[Tracking Number],CAT_Details[S Ref],,0)</f>
        <v>20250306-S-70240</v>
      </c>
      <c r="C528" s="270">
        <f>_xlfn.XLOOKUP(Table2[[#This Row],[K&amp;N REF ]],CAT_Details[Tracking Number],CAT_Details[TO Ref],,0)</f>
        <v>20250306668111</v>
      </c>
      <c r="D528" s="270" t="str">
        <f>_xlfn.XLOOKUP(Table2[[#This Row],[K&amp;N REF ]],CAT_Details[Tracking Number],CAT_Details[Pickup Customer Name],,0)</f>
        <v>DANFOSS POWER SOLUTIONS  C/O HERBER</v>
      </c>
      <c r="E528" s="271" t="str">
        <f>_xlfn.XLOOKUP(Table2[[#This Row],[K&amp;N REF ]],CAT_Details[Tracking Number],CAT_Details[Delivery Country Code],,0)</f>
        <v>GB</v>
      </c>
      <c r="F528" s="271">
        <f>_xlfn.XLOOKUP(Table2[[#This Row],[TO Ref]],CAT_Details[TO Ref],CAT_Details[Loc],,0)</f>
        <v>3402</v>
      </c>
      <c r="G528" s="257" t="s">
        <v>34</v>
      </c>
      <c r="H528" s="257" t="s">
        <v>40</v>
      </c>
      <c r="I528" s="280">
        <v>45728</v>
      </c>
      <c r="J528" s="257" t="s">
        <v>26</v>
      </c>
      <c r="K528" s="257" t="s">
        <v>32</v>
      </c>
      <c r="L528" s="280">
        <v>45728</v>
      </c>
      <c r="M528" s="257" t="str">
        <f>IF(Table2[[#This Row],[Resolve Date]]="","ONGOING","SOLVED")</f>
        <v>SOLVED</v>
      </c>
      <c r="N528" s="258" t="s">
        <v>58</v>
      </c>
      <c r="O528" s="257" t="str">
        <f>Table2[[#This Row],[K&amp;N REF ]]&amp;Table2[[#This Row],[Issue type ]]</f>
        <v xml:space="preserve">5015360429INCORRECT LABELS </v>
      </c>
      <c r="P528" s="257">
        <f>YEAR(Table2[[#This Row],[Date ]])</f>
        <v>2025</v>
      </c>
      <c r="Q528" s="257" t="str">
        <f>VLOOKUP(MONTH(Table2[[#This Row],[Date ]]),Months,2,0)</f>
        <v>March</v>
      </c>
      <c r="R528" s="257" t="b">
        <f>COUNTIFS(Table2[Unique],Table2[[#This Row],[Unique]])&gt;1</f>
        <v>0</v>
      </c>
      <c r="S528" s="257">
        <f>IF(Table2[[#This Row],[Status ]]="Solved",1,0)</f>
        <v>1</v>
      </c>
      <c r="T528" s="257">
        <f>IF(Table2[[#This Row],[Status ]]="ongoing",1,0)</f>
        <v>0</v>
      </c>
    </row>
    <row r="529" spans="1:20" ht="30" x14ac:dyDescent="0.25">
      <c r="A529" s="262">
        <v>5015360446</v>
      </c>
      <c r="B529" s="269" t="str">
        <f>_xlfn.XLOOKUP(Table2[[#This Row],[K&amp;N REF ]],CAT_Details[Tracking Number],CAT_Details[S Ref],,0)</f>
        <v>20250306-S-70507</v>
      </c>
      <c r="C529" s="270">
        <f>_xlfn.XLOOKUP(Table2[[#This Row],[K&amp;N REF ]],CAT_Details[Tracking Number],CAT_Details[TO Ref],,0)</f>
        <v>20250306668232</v>
      </c>
      <c r="D529" s="270" t="str">
        <f>_xlfn.XLOOKUP(Table2[[#This Row],[K&amp;N REF ]],CAT_Details[Tracking Number],CAT_Details[Pickup Customer Name],,0)</f>
        <v>KUEHNE + NAGEL AG AND CO. KG</v>
      </c>
      <c r="E529" s="271" t="str">
        <f>_xlfn.XLOOKUP(Table2[[#This Row],[K&amp;N REF ]],CAT_Details[Tracking Number],CAT_Details[Delivery Country Code],,0)</f>
        <v>GB</v>
      </c>
      <c r="F529" s="271">
        <f>_xlfn.XLOOKUP(Table2[[#This Row],[TO Ref]],CAT_Details[TO Ref],CAT_Details[Loc],,0)</f>
        <v>3402</v>
      </c>
      <c r="G529" s="257" t="s">
        <v>34</v>
      </c>
      <c r="H529" s="257" t="s">
        <v>42</v>
      </c>
      <c r="I529" s="280">
        <v>45728</v>
      </c>
      <c r="J529" s="257" t="s">
        <v>45</v>
      </c>
      <c r="K529" s="257" t="s">
        <v>27</v>
      </c>
      <c r="L529" s="280">
        <v>45728</v>
      </c>
      <c r="M529" s="257" t="str">
        <f>IF(Table2[[#This Row],[Resolve Date]]="","ONGOING","SOLVED")</f>
        <v>SOLVED</v>
      </c>
      <c r="N529" s="258" t="s">
        <v>118</v>
      </c>
      <c r="O529" s="257" t="str">
        <f>Table2[[#This Row],[K&amp;N REF ]]&amp;Table2[[#This Row],[Issue type ]]</f>
        <v>5015360446AMOUNT</v>
      </c>
      <c r="P529" s="257">
        <f>YEAR(Table2[[#This Row],[Date ]])</f>
        <v>2025</v>
      </c>
      <c r="Q529" s="257" t="str">
        <f>VLOOKUP(MONTH(Table2[[#This Row],[Date ]]),Months,2,0)</f>
        <v>March</v>
      </c>
      <c r="R529" s="257" t="b">
        <f>COUNTIFS(Table2[Unique],Table2[[#This Row],[Unique]])&gt;1</f>
        <v>0</v>
      </c>
      <c r="S529" s="257">
        <f>IF(Table2[[#This Row],[Status ]]="Solved",1,0)</f>
        <v>1</v>
      </c>
      <c r="T529" s="257">
        <f>IF(Table2[[#This Row],[Status ]]="ongoing",1,0)</f>
        <v>0</v>
      </c>
    </row>
    <row r="530" spans="1:20" x14ac:dyDescent="0.25">
      <c r="A530" s="262">
        <v>5015360533</v>
      </c>
      <c r="B530" s="269" t="str">
        <f>_xlfn.XLOOKUP(Table2[[#This Row],[K&amp;N REF ]],CAT_Details[Tracking Number],CAT_Details[S Ref],,0)</f>
        <v>20250306-S-70238</v>
      </c>
      <c r="C530" s="270">
        <f>_xlfn.XLOOKUP(Table2[[#This Row],[K&amp;N REF ]],CAT_Details[Tracking Number],CAT_Details[TO Ref],,0)</f>
        <v>20250306668327</v>
      </c>
      <c r="D530" s="270" t="str">
        <f>_xlfn.XLOOKUP(Table2[[#This Row],[K&amp;N REF ]],CAT_Details[Tracking Number],CAT_Details[Pickup Customer Name],,0)</f>
        <v>Grammer Technical Components GmbH</v>
      </c>
      <c r="E530" s="271" t="str">
        <f>_xlfn.XLOOKUP(Table2[[#This Row],[K&amp;N REF ]],CAT_Details[Tracking Number],CAT_Details[Delivery Country Code],,0)</f>
        <v>GB</v>
      </c>
      <c r="F530" s="271" t="str">
        <f>_xlfn.XLOOKUP(Table2[[#This Row],[TO Ref]],CAT_Details[TO Ref],CAT_Details[Loc],,0)</f>
        <v>U2-L5</v>
      </c>
      <c r="G530" s="257" t="s">
        <v>34</v>
      </c>
      <c r="H530" s="257" t="s">
        <v>35</v>
      </c>
      <c r="I530" s="280">
        <v>45728</v>
      </c>
      <c r="J530" s="257" t="s">
        <v>41</v>
      </c>
      <c r="K530" s="257" t="s">
        <v>32</v>
      </c>
      <c r="L530" s="280">
        <v>45728</v>
      </c>
      <c r="M530" s="257" t="str">
        <f>IF(Table2[[#This Row],[Resolve Date]]="","ONGOING","SOLVED")</f>
        <v>SOLVED</v>
      </c>
      <c r="N530" s="258" t="s">
        <v>30</v>
      </c>
      <c r="O530" s="257" t="str">
        <f>Table2[[#This Row],[K&amp;N REF ]]&amp;Table2[[#This Row],[Issue type ]]</f>
        <v>5015360533NO LABELS</v>
      </c>
      <c r="P530" s="257">
        <f>YEAR(Table2[[#This Row],[Date ]])</f>
        <v>2025</v>
      </c>
      <c r="Q530" s="257" t="str">
        <f>VLOOKUP(MONTH(Table2[[#This Row],[Date ]]),Months,2,0)</f>
        <v>March</v>
      </c>
      <c r="R530" s="257" t="b">
        <f>COUNTIFS(Table2[Unique],Table2[[#This Row],[Unique]])&gt;1</f>
        <v>0</v>
      </c>
      <c r="S530" s="257">
        <f>IF(Table2[[#This Row],[Status ]]="Solved",1,0)</f>
        <v>1</v>
      </c>
      <c r="T530" s="257">
        <f>IF(Table2[[#This Row],[Status ]]="ongoing",1,0)</f>
        <v>0</v>
      </c>
    </row>
    <row r="531" spans="1:20" x14ac:dyDescent="0.25">
      <c r="A531" s="262">
        <v>5015360466</v>
      </c>
      <c r="B531" s="269" t="str">
        <f>_xlfn.XLOOKUP(Table2[[#This Row],[K&amp;N REF ]],CAT_Details[Tracking Number],CAT_Details[S Ref],,0)</f>
        <v>20250306-S-70255</v>
      </c>
      <c r="C531" s="270">
        <f>_xlfn.XLOOKUP(Table2[[#This Row],[K&amp;N REF ]],CAT_Details[Tracking Number],CAT_Details[TO Ref],,0)</f>
        <v>20250306668435</v>
      </c>
      <c r="D531" s="270" t="str">
        <f>_xlfn.XLOOKUP(Table2[[#This Row],[K&amp;N REF ]],CAT_Details[Tracking Number],CAT_Details[Pickup Customer Name],,0)</f>
        <v>BOSCH REXROTH AG</v>
      </c>
      <c r="E531" s="271" t="str">
        <f>_xlfn.XLOOKUP(Table2[[#This Row],[K&amp;N REF ]],CAT_Details[Tracking Number],CAT_Details[Delivery Country Code],,0)</f>
        <v>GB</v>
      </c>
      <c r="F531" s="271" t="str">
        <f>_xlfn.XLOOKUP(Table2[[#This Row],[TO Ref]],CAT_Details[TO Ref],CAT_Details[Loc],,0)</f>
        <v>OYL1</v>
      </c>
      <c r="G531" s="257" t="s">
        <v>34</v>
      </c>
      <c r="H531" s="257" t="s">
        <v>35</v>
      </c>
      <c r="I531" s="280">
        <v>45728</v>
      </c>
      <c r="J531" s="257" t="s">
        <v>26</v>
      </c>
      <c r="K531" s="257" t="s">
        <v>32</v>
      </c>
      <c r="L531" s="280">
        <v>45728</v>
      </c>
      <c r="M531" s="257" t="str">
        <f>IF(Table2[[#This Row],[Resolve Date]]="","ONGOING","SOLVED")</f>
        <v>SOLVED</v>
      </c>
      <c r="N531" s="258" t="s">
        <v>30</v>
      </c>
      <c r="O531" s="257" t="str">
        <f>Table2[[#This Row],[K&amp;N REF ]]&amp;Table2[[#This Row],[Issue type ]]</f>
        <v>5015360466NO LABELS</v>
      </c>
      <c r="P531" s="257">
        <f>YEAR(Table2[[#This Row],[Date ]])</f>
        <v>2025</v>
      </c>
      <c r="Q531" s="257" t="str">
        <f>VLOOKUP(MONTH(Table2[[#This Row],[Date ]]),Months,2,0)</f>
        <v>March</v>
      </c>
      <c r="R531" s="257" t="b">
        <f>COUNTIFS(Table2[Unique],Table2[[#This Row],[Unique]])&gt;1</f>
        <v>0</v>
      </c>
      <c r="S531" s="257">
        <f>IF(Table2[[#This Row],[Status ]]="Solved",1,0)</f>
        <v>1</v>
      </c>
      <c r="T531" s="257">
        <f>IF(Table2[[#This Row],[Status ]]="ongoing",1,0)</f>
        <v>0</v>
      </c>
    </row>
    <row r="532" spans="1:20" x14ac:dyDescent="0.25">
      <c r="A532" s="262">
        <v>5015375577</v>
      </c>
      <c r="B532" s="269" t="str">
        <f>_xlfn.XLOOKUP(Table2[[#This Row],[K&amp;N REF ]],CAT_Details[Tracking Number],CAT_Details[S Ref],,0)</f>
        <v>20250307-S-70247</v>
      </c>
      <c r="C532" s="270">
        <f>_xlfn.XLOOKUP(Table2[[#This Row],[K&amp;N REF ]],CAT_Details[Tracking Number],CAT_Details[TO Ref],,0)</f>
        <v>20250306668672</v>
      </c>
      <c r="D532" s="270" t="str">
        <f>_xlfn.XLOOKUP(Table2[[#This Row],[K&amp;N REF ]],CAT_Details[Tracking Number],CAT_Details[Pickup Customer Name],,0)</f>
        <v>Sbe - V.Ar.Vit.Spa</v>
      </c>
      <c r="E532" s="271" t="str">
        <f>_xlfn.XLOOKUP(Table2[[#This Row],[K&amp;N REF ]],CAT_Details[Tracking Number],CAT_Details[Delivery Country Code],,0)</f>
        <v>GB</v>
      </c>
      <c r="F532" s="271" t="str">
        <f>_xlfn.XLOOKUP(Table2[[#This Row],[TO Ref]],CAT_Details[TO Ref],CAT_Details[Loc],,0)</f>
        <v>OYL1</v>
      </c>
      <c r="G532" s="257" t="s">
        <v>24</v>
      </c>
      <c r="H532" s="257" t="s">
        <v>35</v>
      </c>
      <c r="I532" s="280">
        <v>45729</v>
      </c>
      <c r="J532" s="257" t="s">
        <v>26</v>
      </c>
      <c r="K532" s="257" t="s">
        <v>32</v>
      </c>
      <c r="L532" s="280">
        <v>45730</v>
      </c>
      <c r="M532" s="257" t="str">
        <f>IF(Table2[[#This Row],[Resolve Date]]="","ONGOING","SOLVED")</f>
        <v>SOLVED</v>
      </c>
      <c r="N532" s="258" t="s">
        <v>30</v>
      </c>
      <c r="O532" s="257" t="str">
        <f>Table2[[#This Row],[K&amp;N REF ]]&amp;Table2[[#This Row],[Issue type ]]</f>
        <v>5015375577NO LABELS</v>
      </c>
      <c r="P532" s="257">
        <f>YEAR(Table2[[#This Row],[Date ]])</f>
        <v>2025</v>
      </c>
      <c r="Q532" s="257" t="str">
        <f>VLOOKUP(MONTH(Table2[[#This Row],[Date ]]),Months,2,0)</f>
        <v>March</v>
      </c>
      <c r="R532" s="257" t="b">
        <f>COUNTIFS(Table2[Unique],Table2[[#This Row],[Unique]])&gt;1</f>
        <v>0</v>
      </c>
      <c r="S532" s="257">
        <f>IF(Table2[[#This Row],[Status ]]="Solved",1,0)</f>
        <v>1</v>
      </c>
      <c r="T532" s="257">
        <f>IF(Table2[[#This Row],[Status ]]="ongoing",1,0)</f>
        <v>0</v>
      </c>
    </row>
    <row r="533" spans="1:20" x14ac:dyDescent="0.25">
      <c r="A533" s="262">
        <v>5015360271</v>
      </c>
      <c r="B533" s="269" t="str">
        <f>_xlfn.XLOOKUP(Table2[[#This Row],[K&amp;N REF ]],CAT_Details[Tracking Number],CAT_Details[S Ref],,0)</f>
        <v>20250306-S-70235</v>
      </c>
      <c r="C533" s="270">
        <f>_xlfn.XLOOKUP(Table2[[#This Row],[K&amp;N REF ]],CAT_Details[Tracking Number],CAT_Details[TO Ref],,0)</f>
        <v>20250306668080</v>
      </c>
      <c r="D533" s="270" t="str">
        <f>_xlfn.XLOOKUP(Table2[[#This Row],[K&amp;N REF ]],CAT_Details[Tracking Number],CAT_Details[Pickup Customer Name],,0)</f>
        <v>Norma Poland Sp. Z.O.O.</v>
      </c>
      <c r="E533" s="271" t="str">
        <f>_xlfn.XLOOKUP(Table2[[#This Row],[K&amp;N REF ]],CAT_Details[Tracking Number],CAT_Details[Delivery Country Code],,0)</f>
        <v>GB</v>
      </c>
      <c r="F533" s="271" t="str">
        <f>_xlfn.XLOOKUP(Table2[[#This Row],[TO Ref]],CAT_Details[TO Ref],CAT_Details[Loc],,0)</f>
        <v>DX01-L5</v>
      </c>
      <c r="G533" s="257" t="s">
        <v>44</v>
      </c>
      <c r="H533" s="257" t="s">
        <v>35</v>
      </c>
      <c r="I533" s="280">
        <v>45729</v>
      </c>
      <c r="J533" s="257" t="s">
        <v>26</v>
      </c>
      <c r="K533" s="257" t="s">
        <v>32</v>
      </c>
      <c r="L533" s="280">
        <v>45729</v>
      </c>
      <c r="M533" s="257" t="str">
        <f>IF(Table2[[#This Row],[Resolve Date]]="","ONGOING","SOLVED")</f>
        <v>SOLVED</v>
      </c>
      <c r="N533" s="258" t="s">
        <v>30</v>
      </c>
      <c r="O533" s="257" t="str">
        <f>Table2[[#This Row],[K&amp;N REF ]]&amp;Table2[[#This Row],[Issue type ]]</f>
        <v>5015360271NO LABELS</v>
      </c>
      <c r="P533" s="257">
        <f>YEAR(Table2[[#This Row],[Date ]])</f>
        <v>2025</v>
      </c>
      <c r="Q533" s="257" t="str">
        <f>VLOOKUP(MONTH(Table2[[#This Row],[Date ]]),Months,2,0)</f>
        <v>March</v>
      </c>
      <c r="R533" s="257" t="b">
        <f>COUNTIFS(Table2[Unique],Table2[[#This Row],[Unique]])&gt;1</f>
        <v>0</v>
      </c>
      <c r="S533" s="257">
        <f>IF(Table2[[#This Row],[Status ]]="Solved",1,0)</f>
        <v>1</v>
      </c>
      <c r="T533" s="257">
        <f>IF(Table2[[#This Row],[Status ]]="ongoing",1,0)</f>
        <v>0</v>
      </c>
    </row>
    <row r="534" spans="1:20" x14ac:dyDescent="0.25">
      <c r="A534" s="262">
        <v>5015360286</v>
      </c>
      <c r="B534" s="269" t="str">
        <f>_xlfn.XLOOKUP(Table2[[#This Row],[K&amp;N REF ]],CAT_Details[Tracking Number],CAT_Details[S Ref],,0)</f>
        <v>20250306-S-70235</v>
      </c>
      <c r="C534" s="270">
        <f>_xlfn.XLOOKUP(Table2[[#This Row],[K&amp;N REF ]],CAT_Details[Tracking Number],CAT_Details[TO Ref],,0)</f>
        <v>20250306668220</v>
      </c>
      <c r="D534" s="270" t="str">
        <f>_xlfn.XLOOKUP(Table2[[#This Row],[K&amp;N REF ]],CAT_Details[Tracking Number],CAT_Details[Pickup Customer Name],,0)</f>
        <v>Norma Poland Sp. Z.O.O.</v>
      </c>
      <c r="E534" s="271" t="str">
        <f>_xlfn.XLOOKUP(Table2[[#This Row],[K&amp;N REF ]],CAT_Details[Tracking Number],CAT_Details[Delivery Country Code],,0)</f>
        <v>GB</v>
      </c>
      <c r="F534" s="271" t="str">
        <f>_xlfn.XLOOKUP(Table2[[#This Row],[TO Ref]],CAT_Details[TO Ref],CAT_Details[Loc],,0)</f>
        <v>No Loc</v>
      </c>
      <c r="G534" s="257" t="s">
        <v>44</v>
      </c>
      <c r="H534" s="257" t="s">
        <v>35</v>
      </c>
      <c r="I534" s="280">
        <v>45729</v>
      </c>
      <c r="J534" s="257" t="s">
        <v>26</v>
      </c>
      <c r="K534" s="257" t="s">
        <v>32</v>
      </c>
      <c r="L534" s="280">
        <v>45729</v>
      </c>
      <c r="M534" s="257" t="str">
        <f>IF(Table2[[#This Row],[Resolve Date]]="","ONGOING","SOLVED")</f>
        <v>SOLVED</v>
      </c>
      <c r="N534" s="258" t="s">
        <v>30</v>
      </c>
      <c r="O534" s="257" t="str">
        <f>Table2[[#This Row],[K&amp;N REF ]]&amp;Table2[[#This Row],[Issue type ]]</f>
        <v>5015360286NO LABELS</v>
      </c>
      <c r="P534" s="257">
        <f>YEAR(Table2[[#This Row],[Date ]])</f>
        <v>2025</v>
      </c>
      <c r="Q534" s="257" t="str">
        <f>VLOOKUP(MONTH(Table2[[#This Row],[Date ]]),Months,2,0)</f>
        <v>March</v>
      </c>
      <c r="R534" s="257" t="b">
        <f>COUNTIFS(Table2[Unique],Table2[[#This Row],[Unique]])&gt;1</f>
        <v>0</v>
      </c>
      <c r="S534" s="257">
        <f>IF(Table2[[#This Row],[Status ]]="Solved",1,0)</f>
        <v>1</v>
      </c>
      <c r="T534" s="257">
        <f>IF(Table2[[#This Row],[Status ]]="ongoing",1,0)</f>
        <v>0</v>
      </c>
    </row>
    <row r="535" spans="1:20" x14ac:dyDescent="0.25">
      <c r="A535" s="262">
        <v>5015360293</v>
      </c>
      <c r="B535" s="269" t="str">
        <f>_xlfn.XLOOKUP(Table2[[#This Row],[K&amp;N REF ]],CAT_Details[Tracking Number],CAT_Details[S Ref],,0)</f>
        <v>20250306-S-70253</v>
      </c>
      <c r="C535" s="270">
        <f>_xlfn.XLOOKUP(Table2[[#This Row],[K&amp;N REF ]],CAT_Details[Tracking Number],CAT_Details[TO Ref],,0)</f>
        <v>20250303665467</v>
      </c>
      <c r="D535" s="270" t="str">
        <f>_xlfn.XLOOKUP(Table2[[#This Row],[K&amp;N REF ]],CAT_Details[Tracking Number],CAT_Details[Pickup Customer Name],,0)</f>
        <v>HYDAC TECHNOLOGY GMBH</v>
      </c>
      <c r="E535" s="271" t="str">
        <f>_xlfn.XLOOKUP(Table2[[#This Row],[K&amp;N REF ]],CAT_Details[Tracking Number],CAT_Details[Delivery Country Code],,0)</f>
        <v>GB</v>
      </c>
      <c r="F535" s="271" t="str">
        <f>_xlfn.XLOOKUP(Table2[[#This Row],[TO Ref]],CAT_Details[TO Ref],CAT_Details[Loc],,0)</f>
        <v>U2-L5</v>
      </c>
      <c r="G535" s="257" t="s">
        <v>34</v>
      </c>
      <c r="H535" s="257" t="s">
        <v>40</v>
      </c>
      <c r="I535" s="280">
        <v>45729</v>
      </c>
      <c r="J535" s="257" t="s">
        <v>26</v>
      </c>
      <c r="K535" s="257" t="s">
        <v>32</v>
      </c>
      <c r="L535" s="280">
        <v>45729</v>
      </c>
      <c r="M535" s="257" t="str">
        <f>IF(Table2[[#This Row],[Resolve Date]]="","ONGOING","SOLVED")</f>
        <v>SOLVED</v>
      </c>
      <c r="N535" s="258" t="s">
        <v>58</v>
      </c>
      <c r="O535" s="257" t="str">
        <f>Table2[[#This Row],[K&amp;N REF ]]&amp;Table2[[#This Row],[Issue type ]]</f>
        <v xml:space="preserve">5015360293INCORRECT LABELS </v>
      </c>
      <c r="P535" s="257">
        <f>YEAR(Table2[[#This Row],[Date ]])</f>
        <v>2025</v>
      </c>
      <c r="Q535" s="257" t="str">
        <f>VLOOKUP(MONTH(Table2[[#This Row],[Date ]]),Months,2,0)</f>
        <v>March</v>
      </c>
      <c r="R535" s="257" t="b">
        <f>COUNTIFS(Table2[Unique],Table2[[#This Row],[Unique]])&gt;1</f>
        <v>0</v>
      </c>
      <c r="S535" s="257">
        <f>IF(Table2[[#This Row],[Status ]]="Solved",1,0)</f>
        <v>1</v>
      </c>
      <c r="T535" s="257">
        <f>IF(Table2[[#This Row],[Status ]]="ongoing",1,0)</f>
        <v>0</v>
      </c>
    </row>
    <row r="536" spans="1:20" x14ac:dyDescent="0.25">
      <c r="A536" s="262">
        <v>5015360674</v>
      </c>
      <c r="B536" s="269" t="str">
        <f>_xlfn.XLOOKUP(Table2[[#This Row],[K&amp;N REF ]],CAT_Details[Tracking Number],CAT_Details[S Ref],,0)</f>
        <v>20250306-S-70266</v>
      </c>
      <c r="C536" s="270">
        <f>_xlfn.XLOOKUP(Table2[[#This Row],[K&amp;N REF ]],CAT_Details[Tracking Number],CAT_Details[TO Ref],,0)</f>
        <v>20250303665472</v>
      </c>
      <c r="D536" s="270" t="str">
        <f>_xlfn.XLOOKUP(Table2[[#This Row],[K&amp;N REF ]],CAT_Details[Tracking Number],CAT_Details[Pickup Customer Name],,0)</f>
        <v>Hydac Fluidtechnik</v>
      </c>
      <c r="E536" s="271" t="str">
        <f>_xlfn.XLOOKUP(Table2[[#This Row],[K&amp;N REF ]],CAT_Details[Tracking Number],CAT_Details[Delivery Country Code],,0)</f>
        <v>GB</v>
      </c>
      <c r="F536" s="271">
        <f>_xlfn.XLOOKUP(Table2[[#This Row],[TO Ref]],CAT_Details[TO Ref],CAT_Details[Loc],,0)</f>
        <v>3402</v>
      </c>
      <c r="G536" s="257" t="s">
        <v>34</v>
      </c>
      <c r="H536" s="257" t="s">
        <v>35</v>
      </c>
      <c r="I536" s="280">
        <v>45729</v>
      </c>
      <c r="J536" s="257" t="s">
        <v>26</v>
      </c>
      <c r="K536" s="257" t="s">
        <v>32</v>
      </c>
      <c r="L536" s="280">
        <v>45729</v>
      </c>
      <c r="M536" s="257" t="str">
        <f>IF(Table2[[#This Row],[Resolve Date]]="","ONGOING","SOLVED")</f>
        <v>SOLVED</v>
      </c>
      <c r="N536" s="258" t="s">
        <v>30</v>
      </c>
      <c r="O536" s="257" t="str">
        <f>Table2[[#This Row],[K&amp;N REF ]]&amp;Table2[[#This Row],[Issue type ]]</f>
        <v>5015360674NO LABELS</v>
      </c>
      <c r="P536" s="257">
        <f>YEAR(Table2[[#This Row],[Date ]])</f>
        <v>2025</v>
      </c>
      <c r="Q536" s="257" t="str">
        <f>VLOOKUP(MONTH(Table2[[#This Row],[Date ]]),Months,2,0)</f>
        <v>March</v>
      </c>
      <c r="R536" s="257" t="b">
        <f>COUNTIFS(Table2[Unique],Table2[[#This Row],[Unique]])&gt;1</f>
        <v>0</v>
      </c>
      <c r="S536" s="257">
        <f>IF(Table2[[#This Row],[Status ]]="Solved",1,0)</f>
        <v>1</v>
      </c>
      <c r="T536" s="257">
        <f>IF(Table2[[#This Row],[Status ]]="ongoing",1,0)</f>
        <v>0</v>
      </c>
    </row>
    <row r="537" spans="1:20" x14ac:dyDescent="0.25">
      <c r="A537" s="262">
        <v>5015375632</v>
      </c>
      <c r="B537" s="269" t="str">
        <f>_xlfn.XLOOKUP(Table2[[#This Row],[K&amp;N REF ]],CAT_Details[Tracking Number],CAT_Details[S Ref],,0)</f>
        <v>20250307-S-70271</v>
      </c>
      <c r="C537" s="270">
        <f>_xlfn.XLOOKUP(Table2[[#This Row],[K&amp;N REF ]],CAT_Details[Tracking Number],CAT_Details[TO Ref],,0)</f>
        <v>20250305667613</v>
      </c>
      <c r="D537" s="270" t="str">
        <f>_xlfn.XLOOKUP(Table2[[#This Row],[K&amp;N REF ]],CAT_Details[Tracking Number],CAT_Details[Pickup Customer Name],,0)</f>
        <v>BEDIA Motorentechnik GmbH &amp; Co. KG</v>
      </c>
      <c r="E537" s="271" t="str">
        <f>_xlfn.XLOOKUP(Table2[[#This Row],[K&amp;N REF ]],CAT_Details[Tracking Number],CAT_Details[Delivery Country Code],,0)</f>
        <v>GB</v>
      </c>
      <c r="F537" s="271" t="str">
        <f>_xlfn.XLOOKUP(Table2[[#This Row],[TO Ref]],CAT_Details[TO Ref],CAT_Details[Loc],,0)</f>
        <v>DK-LW01</v>
      </c>
      <c r="G537" s="257" t="s">
        <v>34</v>
      </c>
      <c r="H537" s="257" t="s">
        <v>25</v>
      </c>
      <c r="I537" s="280">
        <v>45729</v>
      </c>
      <c r="J537" s="257" t="s">
        <v>26</v>
      </c>
      <c r="K537" s="257" t="s">
        <v>50</v>
      </c>
      <c r="L537" s="280">
        <v>45729</v>
      </c>
      <c r="M537" s="257" t="str">
        <f>IF(Table2[[#This Row],[Resolve Date]]="","ONGOING","SOLVED")</f>
        <v>SOLVED</v>
      </c>
      <c r="N537" s="258" t="s">
        <v>30</v>
      </c>
      <c r="O537" s="257" t="str">
        <f>Table2[[#This Row],[K&amp;N REF ]]&amp;Table2[[#This Row],[Issue type ]]</f>
        <v xml:space="preserve">5015375632DAMAGE </v>
      </c>
      <c r="P537" s="257">
        <f>YEAR(Table2[[#This Row],[Date ]])</f>
        <v>2025</v>
      </c>
      <c r="Q537" s="257" t="str">
        <f>VLOOKUP(MONTH(Table2[[#This Row],[Date ]]),Months,2,0)</f>
        <v>March</v>
      </c>
      <c r="R537" s="257" t="b">
        <f>COUNTIFS(Table2[Unique],Table2[[#This Row],[Unique]])&gt;1</f>
        <v>0</v>
      </c>
      <c r="S537" s="257">
        <f>IF(Table2[[#This Row],[Status ]]="Solved",1,0)</f>
        <v>1</v>
      </c>
      <c r="T537" s="257">
        <f>IF(Table2[[#This Row],[Status ]]="ongoing",1,0)</f>
        <v>0</v>
      </c>
    </row>
    <row r="538" spans="1:20" x14ac:dyDescent="0.25">
      <c r="A538" s="262">
        <v>5015360601</v>
      </c>
      <c r="B538" s="269" t="str">
        <f>_xlfn.XLOOKUP(Table2[[#This Row],[K&amp;N REF ]],CAT_Details[Tracking Number],CAT_Details[S Ref],,0)</f>
        <v>20250306-S-70539</v>
      </c>
      <c r="C538" s="270">
        <f>_xlfn.XLOOKUP(Table2[[#This Row],[K&amp;N REF ]],CAT_Details[Tracking Number],CAT_Details[TO Ref],,0)</f>
        <v>20250306668820</v>
      </c>
      <c r="D538" s="270" t="str">
        <f>_xlfn.XLOOKUP(Table2[[#This Row],[K&amp;N REF ]],CAT_Details[Tracking Number],CAT_Details[Pickup Customer Name],,0)</f>
        <v>TIMKEN EUROPEAN SERVICE CENTER</v>
      </c>
      <c r="E538" s="271" t="str">
        <f>_xlfn.XLOOKUP(Table2[[#This Row],[K&amp;N REF ]],CAT_Details[Tracking Number],CAT_Details[Delivery Country Code],,0)</f>
        <v>GB</v>
      </c>
      <c r="F538" s="271" t="str">
        <f>_xlfn.XLOOKUP(Table2[[#This Row],[TO Ref]],CAT_Details[TO Ref],CAT_Details[Loc],,0)</f>
        <v>DK-BM01</v>
      </c>
      <c r="G538" s="257" t="s">
        <v>34</v>
      </c>
      <c r="H538" s="257" t="s">
        <v>25</v>
      </c>
      <c r="I538" s="280">
        <v>45729</v>
      </c>
      <c r="J538" s="257" t="s">
        <v>26</v>
      </c>
      <c r="K538" s="257" t="s">
        <v>50</v>
      </c>
      <c r="L538" s="280">
        <v>45729</v>
      </c>
      <c r="M538" s="257" t="str">
        <f>IF(Table2[[#This Row],[Resolve Date]]="","ONGOING","SOLVED")</f>
        <v>SOLVED</v>
      </c>
      <c r="N538" s="258" t="s">
        <v>30</v>
      </c>
      <c r="O538" s="257" t="str">
        <f>Table2[[#This Row],[K&amp;N REF ]]&amp;Table2[[#This Row],[Issue type ]]</f>
        <v xml:space="preserve">5015360601DAMAGE </v>
      </c>
      <c r="P538" s="257">
        <f>YEAR(Table2[[#This Row],[Date ]])</f>
        <v>2025</v>
      </c>
      <c r="Q538" s="257" t="str">
        <f>VLOOKUP(MONTH(Table2[[#This Row],[Date ]]),Months,2,0)</f>
        <v>March</v>
      </c>
      <c r="R538" s="257" t="b">
        <f>COUNTIFS(Table2[Unique],Table2[[#This Row],[Unique]])&gt;1</f>
        <v>0</v>
      </c>
      <c r="S538" s="257">
        <f>IF(Table2[[#This Row],[Status ]]="Solved",1,0)</f>
        <v>1</v>
      </c>
      <c r="T538" s="257">
        <f>IF(Table2[[#This Row],[Status ]]="ongoing",1,0)</f>
        <v>0</v>
      </c>
    </row>
    <row r="539" spans="1:20" x14ac:dyDescent="0.25">
      <c r="A539" s="262">
        <v>5015375581</v>
      </c>
      <c r="B539" s="269" t="str">
        <f>_xlfn.XLOOKUP(Table2[[#This Row],[K&amp;N REF ]],CAT_Details[Tracking Number],CAT_Details[S Ref],,0)</f>
        <v>20250307-S-70265</v>
      </c>
      <c r="C539" s="270">
        <f>_xlfn.XLOOKUP(Table2[[#This Row],[K&amp;N REF ]],CAT_Details[Tracking Number],CAT_Details[TO Ref],,0)</f>
        <v>20250307669073</v>
      </c>
      <c r="D539" s="270" t="str">
        <f>_xlfn.XLOOKUP(Table2[[#This Row],[K&amp;N REF ]],CAT_Details[Tracking Number],CAT_Details[Pickup Customer Name],,0)</f>
        <v>Bosch Rexroth AG Werk Horb</v>
      </c>
      <c r="E539" s="271" t="str">
        <f>_xlfn.XLOOKUP(Table2[[#This Row],[K&amp;N REF ]],CAT_Details[Tracking Number],CAT_Details[Delivery Country Code],,0)</f>
        <v>GB</v>
      </c>
      <c r="F539" s="271" t="str">
        <f>_xlfn.XLOOKUP(Table2[[#This Row],[TO Ref]],CAT_Details[TO Ref],CAT_Details[Loc],,0)</f>
        <v>U2-L5</v>
      </c>
      <c r="G539" s="257" t="s">
        <v>34</v>
      </c>
      <c r="H539" s="257" t="s">
        <v>35</v>
      </c>
      <c r="I539" s="280">
        <v>45729</v>
      </c>
      <c r="J539" s="257" t="s">
        <v>41</v>
      </c>
      <c r="K539" s="257" t="s">
        <v>32</v>
      </c>
      <c r="L539" s="280">
        <v>45729</v>
      </c>
      <c r="M539" s="257" t="str">
        <f>IF(Table2[[#This Row],[Resolve Date]]="","ONGOING","SOLVED")</f>
        <v>SOLVED</v>
      </c>
      <c r="N539" s="258" t="s">
        <v>30</v>
      </c>
      <c r="O539" s="257" t="str">
        <f>Table2[[#This Row],[K&amp;N REF ]]&amp;Table2[[#This Row],[Issue type ]]</f>
        <v>5015375581NO LABELS</v>
      </c>
      <c r="P539" s="257">
        <f>YEAR(Table2[[#This Row],[Date ]])</f>
        <v>2025</v>
      </c>
      <c r="Q539" s="257" t="str">
        <f>VLOOKUP(MONTH(Table2[[#This Row],[Date ]]),Months,2,0)</f>
        <v>March</v>
      </c>
      <c r="R539" s="257" t="b">
        <f>COUNTIFS(Table2[Unique],Table2[[#This Row],[Unique]])&gt;1</f>
        <v>0</v>
      </c>
      <c r="S539" s="257">
        <f>IF(Table2[[#This Row],[Status ]]="Solved",1,0)</f>
        <v>1</v>
      </c>
      <c r="T539" s="257">
        <f>IF(Table2[[#This Row],[Status ]]="ongoing",1,0)</f>
        <v>0</v>
      </c>
    </row>
    <row r="540" spans="1:20" x14ac:dyDescent="0.25">
      <c r="A540" s="262">
        <v>5015375658</v>
      </c>
      <c r="B540" s="269" t="str">
        <f>_xlfn.XLOOKUP(Table2[[#This Row],[K&amp;N REF ]],CAT_Details[Tracking Number],CAT_Details[S Ref],,0)</f>
        <v>20250307-S-70272</v>
      </c>
      <c r="C540" s="270">
        <f>_xlfn.XLOOKUP(Table2[[#This Row],[K&amp;N REF ]],CAT_Details[Tracking Number],CAT_Details[TO Ref],,0)</f>
        <v>20250307669513</v>
      </c>
      <c r="D540" s="270" t="str">
        <f>_xlfn.XLOOKUP(Table2[[#This Row],[K&amp;N REF ]],CAT_Details[Tracking Number],CAT_Details[Pickup Customer Name],,0)</f>
        <v>Federal Mogul Valvetrain GmbH</v>
      </c>
      <c r="E540" s="271" t="str">
        <f>_xlfn.XLOOKUP(Table2[[#This Row],[K&amp;N REF ]],CAT_Details[Tracking Number],CAT_Details[Delivery Country Code],,0)</f>
        <v>GB</v>
      </c>
      <c r="F540" s="271" t="str">
        <f>_xlfn.XLOOKUP(Table2[[#This Row],[TO Ref]],CAT_Details[TO Ref],CAT_Details[Loc],,0)</f>
        <v>DX01-L5</v>
      </c>
      <c r="G540" s="257" t="s">
        <v>34</v>
      </c>
      <c r="H540" s="257" t="s">
        <v>25</v>
      </c>
      <c r="I540" s="280">
        <v>45729</v>
      </c>
      <c r="J540" s="257" t="s">
        <v>26</v>
      </c>
      <c r="K540" s="257" t="s">
        <v>50</v>
      </c>
      <c r="L540" s="280">
        <v>45729</v>
      </c>
      <c r="M540" s="257" t="str">
        <f>IF(Table2[[#This Row],[Resolve Date]]="","ONGOING","SOLVED")</f>
        <v>SOLVED</v>
      </c>
      <c r="N540" s="258" t="s">
        <v>30</v>
      </c>
      <c r="O540" s="257" t="str">
        <f>Table2[[#This Row],[K&amp;N REF ]]&amp;Table2[[#This Row],[Issue type ]]</f>
        <v xml:space="preserve">5015375658DAMAGE </v>
      </c>
      <c r="P540" s="257">
        <f>YEAR(Table2[[#This Row],[Date ]])</f>
        <v>2025</v>
      </c>
      <c r="Q540" s="257" t="str">
        <f>VLOOKUP(MONTH(Table2[[#This Row],[Date ]]),Months,2,0)</f>
        <v>March</v>
      </c>
      <c r="R540" s="257" t="b">
        <f>COUNTIFS(Table2[Unique],Table2[[#This Row],[Unique]])&gt;1</f>
        <v>0</v>
      </c>
      <c r="S540" s="257">
        <f>IF(Table2[[#This Row],[Status ]]="Solved",1,0)</f>
        <v>1</v>
      </c>
      <c r="T540" s="257">
        <f>IF(Table2[[#This Row],[Status ]]="ongoing",1,0)</f>
        <v>0</v>
      </c>
    </row>
    <row r="541" spans="1:20" x14ac:dyDescent="0.25">
      <c r="A541" s="262">
        <v>5015375410</v>
      </c>
      <c r="B541" s="269" t="str">
        <f>_xlfn.XLOOKUP(Table2[[#This Row],[K&amp;N REF ]],CAT_Details[Tracking Number],CAT_Details[S Ref],,0)</f>
        <v>20250307-S-70250</v>
      </c>
      <c r="C541" s="270">
        <f>_xlfn.XLOOKUP(Table2[[#This Row],[K&amp;N REF ]],CAT_Details[Tracking Number],CAT_Details[TO Ref],,0)</f>
        <v>20250307669515</v>
      </c>
      <c r="D541" s="270" t="str">
        <f>_xlfn.XLOOKUP(Table2[[#This Row],[K&amp;N REF ]],CAT_Details[Tracking Number],CAT_Details[Pickup Customer Name],,0)</f>
        <v>Dinex Deutschland GmbH</v>
      </c>
      <c r="E541" s="271" t="str">
        <f>_xlfn.XLOOKUP(Table2[[#This Row],[K&amp;N REF ]],CAT_Details[Tracking Number],CAT_Details[Delivery Country Code],,0)</f>
        <v>GB</v>
      </c>
      <c r="F541" s="271" t="str">
        <f>_xlfn.XLOOKUP(Table2[[#This Row],[TO Ref]],CAT_Details[TO Ref],CAT_Details[Loc],,0)</f>
        <v>U2-L5</v>
      </c>
      <c r="G541" s="257" t="s">
        <v>34</v>
      </c>
      <c r="H541" s="257" t="s">
        <v>25</v>
      </c>
      <c r="I541" s="280">
        <v>45729</v>
      </c>
      <c r="J541" s="257" t="s">
        <v>26</v>
      </c>
      <c r="K541" s="257" t="s">
        <v>50</v>
      </c>
      <c r="L541" s="280">
        <v>45729</v>
      </c>
      <c r="M541" s="257" t="str">
        <f>IF(Table2[[#This Row],[Resolve Date]]="","ONGOING","SOLVED")</f>
        <v>SOLVED</v>
      </c>
      <c r="N541" s="258" t="s">
        <v>30</v>
      </c>
      <c r="O541" s="257" t="str">
        <f>Table2[[#This Row],[K&amp;N REF ]]&amp;Table2[[#This Row],[Issue type ]]</f>
        <v xml:space="preserve">5015375410DAMAGE </v>
      </c>
      <c r="P541" s="257">
        <f>YEAR(Table2[[#This Row],[Date ]])</f>
        <v>2025</v>
      </c>
      <c r="Q541" s="257" t="str">
        <f>VLOOKUP(MONTH(Table2[[#This Row],[Date ]]),Months,2,0)</f>
        <v>March</v>
      </c>
      <c r="R541" s="257" t="b">
        <f>COUNTIFS(Table2[Unique],Table2[[#This Row],[Unique]])&gt;1</f>
        <v>0</v>
      </c>
      <c r="S541" s="257">
        <f>IF(Table2[[#This Row],[Status ]]="Solved",1,0)</f>
        <v>1</v>
      </c>
      <c r="T541" s="257">
        <f>IF(Table2[[#This Row],[Status ]]="ongoing",1,0)</f>
        <v>0</v>
      </c>
    </row>
    <row r="542" spans="1:20" x14ac:dyDescent="0.25">
      <c r="A542" s="262">
        <v>5015375410</v>
      </c>
      <c r="B542" s="269" t="str">
        <f>_xlfn.XLOOKUP(Table2[[#This Row],[K&amp;N REF ]],CAT_Details[Tracking Number],CAT_Details[S Ref],,0)</f>
        <v>20250307-S-70250</v>
      </c>
      <c r="C542" s="270">
        <f>_xlfn.XLOOKUP(Table2[[#This Row],[K&amp;N REF ]],CAT_Details[Tracking Number],CAT_Details[TO Ref],,0)</f>
        <v>20250307669515</v>
      </c>
      <c r="D542" s="270" t="str">
        <f>_xlfn.XLOOKUP(Table2[[#This Row],[K&amp;N REF ]],CAT_Details[Tracking Number],CAT_Details[Pickup Customer Name],,0)</f>
        <v>Dinex Deutschland GmbH</v>
      </c>
      <c r="E542" s="271" t="str">
        <f>_xlfn.XLOOKUP(Table2[[#This Row],[K&amp;N REF ]],CAT_Details[Tracking Number],CAT_Details[Delivery Country Code],,0)</f>
        <v>GB</v>
      </c>
      <c r="F542" s="271" t="str">
        <f>_xlfn.XLOOKUP(Table2[[#This Row],[TO Ref]],CAT_Details[TO Ref],CAT_Details[Loc],,0)</f>
        <v>U2-L5</v>
      </c>
      <c r="G542" s="257" t="s">
        <v>34</v>
      </c>
      <c r="H542" s="257" t="s">
        <v>31</v>
      </c>
      <c r="I542" s="280">
        <v>45729</v>
      </c>
      <c r="J542" s="257" t="s">
        <v>26</v>
      </c>
      <c r="K542" s="257" t="s">
        <v>50</v>
      </c>
      <c r="L542" s="280">
        <v>45729</v>
      </c>
      <c r="M542" s="257" t="str">
        <f>IF(Table2[[#This Row],[Resolve Date]]="","ONGOING","SOLVED")</f>
        <v>SOLVED</v>
      </c>
      <c r="N542" s="258" t="s">
        <v>30</v>
      </c>
      <c r="O542" s="257" t="str">
        <f>Table2[[#This Row],[K&amp;N REF ]]&amp;Table2[[#This Row],[Issue type ]]</f>
        <v>5015375410MISSING LABELS ON SOME UNITS</v>
      </c>
      <c r="P542" s="257">
        <f>YEAR(Table2[[#This Row],[Date ]])</f>
        <v>2025</v>
      </c>
      <c r="Q542" s="257" t="str">
        <f>VLOOKUP(MONTH(Table2[[#This Row],[Date ]]),Months,2,0)</f>
        <v>March</v>
      </c>
      <c r="R542" s="257" t="b">
        <f>COUNTIFS(Table2[Unique],Table2[[#This Row],[Unique]])&gt;1</f>
        <v>0</v>
      </c>
      <c r="S542" s="257">
        <f>IF(Table2[[#This Row],[Status ]]="Solved",1,0)</f>
        <v>1</v>
      </c>
      <c r="T542" s="257">
        <f>IF(Table2[[#This Row],[Status ]]="ongoing",1,0)</f>
        <v>0</v>
      </c>
    </row>
    <row r="543" spans="1:20" x14ac:dyDescent="0.25">
      <c r="A543" s="262">
        <v>5015390502</v>
      </c>
      <c r="B543" s="269" t="str">
        <f>_xlfn.XLOOKUP(Table2[[#This Row],[K&amp;N REF ]],CAT_Details[Tracking Number],CAT_Details[S Ref],,0)</f>
        <v>20250310-S-70186</v>
      </c>
      <c r="C543" s="270">
        <f>_xlfn.XLOOKUP(Table2[[#This Row],[K&amp;N REF ]],CAT_Details[Tracking Number],CAT_Details[TO Ref],,0)</f>
        <v>20250310669964</v>
      </c>
      <c r="D543" s="270" t="str">
        <f>_xlfn.XLOOKUP(Table2[[#This Row],[K&amp;N REF ]],CAT_Details[Tracking Number],CAT_Details[Pickup Customer Name],,0)</f>
        <v>Donaldson Ed</v>
      </c>
      <c r="E543" s="271" t="str">
        <f>_xlfn.XLOOKUP(Table2[[#This Row],[K&amp;N REF ]],CAT_Details[Tracking Number],CAT_Details[Delivery Country Code],,0)</f>
        <v>GB</v>
      </c>
      <c r="F543" s="271" t="str">
        <f>_xlfn.XLOOKUP(Table2[[#This Row],[TO Ref]],CAT_Details[TO Ref],CAT_Details[Loc],,0)</f>
        <v>U2-L5</v>
      </c>
      <c r="G543" s="257" t="s">
        <v>36</v>
      </c>
      <c r="H543" s="257" t="s">
        <v>40</v>
      </c>
      <c r="I543" s="280">
        <v>45729</v>
      </c>
      <c r="J543" s="257" t="s">
        <v>26</v>
      </c>
      <c r="K543" s="257" t="s">
        <v>32</v>
      </c>
      <c r="L543" s="280">
        <v>45729</v>
      </c>
      <c r="M543" s="257" t="str">
        <f>IF(Table2[[#This Row],[Resolve Date]]="","ONGOING","SOLVED")</f>
        <v>SOLVED</v>
      </c>
      <c r="N543" s="258" t="s">
        <v>58</v>
      </c>
      <c r="O543" s="257" t="str">
        <f>Table2[[#This Row],[K&amp;N REF ]]&amp;Table2[[#This Row],[Issue type ]]</f>
        <v xml:space="preserve">5015390502INCORRECT LABELS </v>
      </c>
      <c r="P543" s="257">
        <f>YEAR(Table2[[#This Row],[Date ]])</f>
        <v>2025</v>
      </c>
      <c r="Q543" s="257" t="str">
        <f>VLOOKUP(MONTH(Table2[[#This Row],[Date ]]),Months,2,0)</f>
        <v>March</v>
      </c>
      <c r="R543" s="257" t="b">
        <f>COUNTIFS(Table2[Unique],Table2[[#This Row],[Unique]])&gt;1</f>
        <v>0</v>
      </c>
      <c r="S543" s="257">
        <f>IF(Table2[[#This Row],[Status ]]="Solved",1,0)</f>
        <v>1</v>
      </c>
      <c r="T543" s="257">
        <f>IF(Table2[[#This Row],[Status ]]="ongoing",1,0)</f>
        <v>0</v>
      </c>
    </row>
    <row r="544" spans="1:20" x14ac:dyDescent="0.25">
      <c r="A544" s="262">
        <v>5015390518</v>
      </c>
      <c r="B544" s="269" t="str">
        <f>_xlfn.XLOOKUP(Table2[[#This Row],[K&amp;N REF ]],CAT_Details[Tracking Number],CAT_Details[S Ref],,0)</f>
        <v>20250310-S-70186</v>
      </c>
      <c r="C544" s="270">
        <f>_xlfn.XLOOKUP(Table2[[#This Row],[K&amp;N REF ]],CAT_Details[Tracking Number],CAT_Details[TO Ref],,0)</f>
        <v>20250310669987</v>
      </c>
      <c r="D544" s="270" t="str">
        <f>_xlfn.XLOOKUP(Table2[[#This Row],[K&amp;N REF ]],CAT_Details[Tracking Number],CAT_Details[Pickup Customer Name],,0)</f>
        <v>Donaldson Ed</v>
      </c>
      <c r="E544" s="271" t="str">
        <f>_xlfn.XLOOKUP(Table2[[#This Row],[K&amp;N REF ]],CAT_Details[Tracking Number],CAT_Details[Delivery Country Code],,0)</f>
        <v>GB</v>
      </c>
      <c r="F544" s="271">
        <f>_xlfn.XLOOKUP(Table2[[#This Row],[TO Ref]],CAT_Details[TO Ref],CAT_Details[Loc],,0)</f>
        <v>3402</v>
      </c>
      <c r="G544" s="257" t="s">
        <v>36</v>
      </c>
      <c r="H544" s="257" t="s">
        <v>40</v>
      </c>
      <c r="I544" s="280">
        <v>45729</v>
      </c>
      <c r="J544" s="257" t="s">
        <v>26</v>
      </c>
      <c r="K544" s="257" t="s">
        <v>32</v>
      </c>
      <c r="L544" s="280">
        <v>45729</v>
      </c>
      <c r="M544" s="257" t="str">
        <f>IF(Table2[[#This Row],[Resolve Date]]="","ONGOING","SOLVED")</f>
        <v>SOLVED</v>
      </c>
      <c r="N544" s="258" t="s">
        <v>58</v>
      </c>
      <c r="O544" s="257" t="str">
        <f>Table2[[#This Row],[K&amp;N REF ]]&amp;Table2[[#This Row],[Issue type ]]</f>
        <v xml:space="preserve">5015390518INCORRECT LABELS </v>
      </c>
      <c r="P544" s="257">
        <f>YEAR(Table2[[#This Row],[Date ]])</f>
        <v>2025</v>
      </c>
      <c r="Q544" s="257" t="str">
        <f>VLOOKUP(MONTH(Table2[[#This Row],[Date ]]),Months,2,0)</f>
        <v>March</v>
      </c>
      <c r="R544" s="257" t="b">
        <f>COUNTIFS(Table2[Unique],Table2[[#This Row],[Unique]])&gt;1</f>
        <v>0</v>
      </c>
      <c r="S544" s="257">
        <f>IF(Table2[[#This Row],[Status ]]="Solved",1,0)</f>
        <v>1</v>
      </c>
      <c r="T544" s="257">
        <f>IF(Table2[[#This Row],[Status ]]="ongoing",1,0)</f>
        <v>0</v>
      </c>
    </row>
    <row r="545" spans="1:20" x14ac:dyDescent="0.25">
      <c r="A545" s="262">
        <v>5015360352</v>
      </c>
      <c r="B545" s="269" t="str">
        <f>_xlfn.XLOOKUP(Table2[[#This Row],[K&amp;N REF ]],CAT_Details[Tracking Number],CAT_Details[S Ref],,0)</f>
        <v>20250304-S-70115</v>
      </c>
      <c r="C545" s="270">
        <f>_xlfn.XLOOKUP(Table2[[#This Row],[K&amp;N REF ]],CAT_Details[Tracking Number],CAT_Details[TO Ref],,0)</f>
        <v>20250303665092</v>
      </c>
      <c r="D545" s="270" t="str">
        <f>_xlfn.XLOOKUP(Table2[[#This Row],[K&amp;N REF ]],CAT_Details[Tracking Number],CAT_Details[Pickup Customer Name],,0)</f>
        <v>SAN MARTINO (AT)/SELMAT SRL</v>
      </c>
      <c r="E545" s="271" t="str">
        <f>_xlfn.XLOOKUP(Table2[[#This Row],[K&amp;N REF ]],CAT_Details[Tracking Number],CAT_Details[Delivery Country Code],,0)</f>
        <v>GB</v>
      </c>
      <c r="F545" s="271">
        <f>_xlfn.XLOOKUP(Table2[[#This Row],[TO Ref]],CAT_Details[TO Ref],CAT_Details[Loc],,0)</f>
        <v>3402</v>
      </c>
      <c r="G545" s="257" t="s">
        <v>24</v>
      </c>
      <c r="H545" s="257" t="s">
        <v>35</v>
      </c>
      <c r="I545" s="280">
        <v>45730</v>
      </c>
      <c r="J545" s="257" t="s">
        <v>26</v>
      </c>
      <c r="K545" s="257" t="s">
        <v>32</v>
      </c>
      <c r="L545" s="280">
        <v>45730</v>
      </c>
      <c r="M545" s="257" t="str">
        <f>IF(Table2[[#This Row],[Resolve Date]]="","ONGOING","SOLVED")</f>
        <v>SOLVED</v>
      </c>
      <c r="N545" s="258" t="s">
        <v>30</v>
      </c>
      <c r="O545" s="257" t="str">
        <f>Table2[[#This Row],[K&amp;N REF ]]&amp;Table2[[#This Row],[Issue type ]]</f>
        <v>5015360352NO LABELS</v>
      </c>
      <c r="P545" s="257">
        <f>YEAR(Table2[[#This Row],[Date ]])</f>
        <v>2025</v>
      </c>
      <c r="Q545" s="257" t="str">
        <f>VLOOKUP(MONTH(Table2[[#This Row],[Date ]]),Months,2,0)</f>
        <v>March</v>
      </c>
      <c r="R545" s="257" t="b">
        <f>COUNTIFS(Table2[Unique],Table2[[#This Row],[Unique]])&gt;1</f>
        <v>0</v>
      </c>
      <c r="S545" s="257">
        <f>IF(Table2[[#This Row],[Status ]]="Solved",1,0)</f>
        <v>1</v>
      </c>
      <c r="T545" s="257">
        <f>IF(Table2[[#This Row],[Status ]]="ongoing",1,0)</f>
        <v>0</v>
      </c>
    </row>
    <row r="546" spans="1:20" x14ac:dyDescent="0.25">
      <c r="A546" s="262">
        <v>5015360630</v>
      </c>
      <c r="B546" s="269" t="str">
        <f>_xlfn.XLOOKUP(Table2[[#This Row],[K&amp;N REF ]],CAT_Details[Tracking Number],CAT_Details[S Ref],,0)</f>
        <v>20250306-S-70259</v>
      </c>
      <c r="C546" s="270">
        <f>_xlfn.XLOOKUP(Table2[[#This Row],[K&amp;N REF ]],CAT_Details[Tracking Number],CAT_Details[TO Ref],,0)</f>
        <v>20250304666215</v>
      </c>
      <c r="D546" s="270" t="str">
        <f>_xlfn.XLOOKUP(Table2[[#This Row],[K&amp;N REF ]],CAT_Details[Tracking Number],CAT_Details[Pickup Customer Name],,0)</f>
        <v>ORLACO PRODUCTS BV</v>
      </c>
      <c r="E546" s="271" t="str">
        <f>_xlfn.XLOOKUP(Table2[[#This Row],[K&amp;N REF ]],CAT_Details[Tracking Number],CAT_Details[Delivery Country Code],,0)</f>
        <v>GB</v>
      </c>
      <c r="F546" s="271">
        <f>_xlfn.XLOOKUP(Table2[[#This Row],[TO Ref]],CAT_Details[TO Ref],CAT_Details[Loc],,0)</f>
        <v>3402</v>
      </c>
      <c r="G546" s="257" t="s">
        <v>44</v>
      </c>
      <c r="H546" s="257" t="s">
        <v>35</v>
      </c>
      <c r="I546" s="280">
        <v>45730</v>
      </c>
      <c r="J546" s="257" t="s">
        <v>26</v>
      </c>
      <c r="K546" s="257" t="s">
        <v>32</v>
      </c>
      <c r="L546" s="280">
        <v>45733</v>
      </c>
      <c r="M546" s="257" t="str">
        <f>IF(Table2[[#This Row],[Resolve Date]]="","ONGOING","SOLVED")</f>
        <v>SOLVED</v>
      </c>
      <c r="N546" s="258" t="s">
        <v>30</v>
      </c>
      <c r="O546" s="257" t="str">
        <f>Table2[[#This Row],[K&amp;N REF ]]&amp;Table2[[#This Row],[Issue type ]]</f>
        <v>5015360630NO LABELS</v>
      </c>
      <c r="P546" s="257">
        <f>YEAR(Table2[[#This Row],[Date ]])</f>
        <v>2025</v>
      </c>
      <c r="Q546" s="257" t="str">
        <f>VLOOKUP(MONTH(Table2[[#This Row],[Date ]]),Months,2,0)</f>
        <v>March</v>
      </c>
      <c r="R546" s="257" t="b">
        <f>COUNTIFS(Table2[Unique],Table2[[#This Row],[Unique]])&gt;1</f>
        <v>0</v>
      </c>
      <c r="S546" s="257">
        <f>IF(Table2[[#This Row],[Status ]]="Solved",1,0)</f>
        <v>1</v>
      </c>
      <c r="T546" s="257">
        <f>IF(Table2[[#This Row],[Status ]]="ongoing",1,0)</f>
        <v>0</v>
      </c>
    </row>
    <row r="547" spans="1:20" x14ac:dyDescent="0.25">
      <c r="A547" s="262">
        <v>5015389972</v>
      </c>
      <c r="B547" s="269" t="str">
        <f>_xlfn.XLOOKUP(Table2[[#This Row],[K&amp;N REF ]],CAT_Details[Tracking Number],CAT_Details[S Ref],,0)</f>
        <v>20250310-S-70152</v>
      </c>
      <c r="C547" s="270">
        <f>_xlfn.XLOOKUP(Table2[[#This Row],[K&amp;N REF ]],CAT_Details[Tracking Number],CAT_Details[TO Ref],,0)</f>
        <v>20250303665428</v>
      </c>
      <c r="D547" s="270" t="str">
        <f>_xlfn.XLOOKUP(Table2[[#This Row],[K&amp;N REF ]],CAT_Details[Tracking Number],CAT_Details[Pickup Customer Name],,0)</f>
        <v>EISENWERK MARTINLAMITZ GMBH</v>
      </c>
      <c r="E547" s="271" t="str">
        <f>_xlfn.XLOOKUP(Table2[[#This Row],[K&amp;N REF ]],CAT_Details[Tracking Number],CAT_Details[Delivery Country Code],,0)</f>
        <v>GB</v>
      </c>
      <c r="F547" s="271">
        <f>_xlfn.XLOOKUP(Table2[[#This Row],[TO Ref]],CAT_Details[TO Ref],CAT_Details[Loc],,0)</f>
        <v>3401</v>
      </c>
      <c r="G547" s="257" t="s">
        <v>34</v>
      </c>
      <c r="H547" s="257" t="s">
        <v>25</v>
      </c>
      <c r="I547" s="280">
        <v>45730</v>
      </c>
      <c r="J547" s="257" t="s">
        <v>26</v>
      </c>
      <c r="K547" s="257" t="s">
        <v>27</v>
      </c>
      <c r="L547" s="280">
        <v>45730</v>
      </c>
      <c r="M547" s="257" t="str">
        <f>IF(Table2[[#This Row],[Resolve Date]]="","ONGOING","SOLVED")</f>
        <v>SOLVED</v>
      </c>
      <c r="N547" s="258" t="s">
        <v>30</v>
      </c>
      <c r="O547" s="257" t="str">
        <f>Table2[[#This Row],[K&amp;N REF ]]&amp;Table2[[#This Row],[Issue type ]]</f>
        <v xml:space="preserve">5015389972DAMAGE </v>
      </c>
      <c r="P547" s="257">
        <f>YEAR(Table2[[#This Row],[Date ]])</f>
        <v>2025</v>
      </c>
      <c r="Q547" s="257" t="str">
        <f>VLOOKUP(MONTH(Table2[[#This Row],[Date ]]),Months,2,0)</f>
        <v>March</v>
      </c>
      <c r="R547" s="257" t="b">
        <f>COUNTIFS(Table2[Unique],Table2[[#This Row],[Unique]])&gt;1</f>
        <v>0</v>
      </c>
      <c r="S547" s="257">
        <f>IF(Table2[[#This Row],[Status ]]="Solved",1,0)</f>
        <v>1</v>
      </c>
      <c r="T547" s="257">
        <f>IF(Table2[[#This Row],[Status ]]="ongoing",1,0)</f>
        <v>0</v>
      </c>
    </row>
    <row r="548" spans="1:20" x14ac:dyDescent="0.25">
      <c r="A548" s="262">
        <v>5015360357</v>
      </c>
      <c r="B548" s="269" t="str">
        <f>_xlfn.XLOOKUP(Table2[[#This Row],[K&amp;N REF ]],CAT_Details[Tracking Number],CAT_Details[S Ref],,0)</f>
        <v>20250306-S-70254</v>
      </c>
      <c r="C548" s="270">
        <f>_xlfn.XLOOKUP(Table2[[#This Row],[K&amp;N REF ]],CAT_Details[Tracking Number],CAT_Details[TO Ref],,0)</f>
        <v>20250303665475</v>
      </c>
      <c r="D548" s="270" t="str">
        <f>_xlfn.XLOOKUP(Table2[[#This Row],[K&amp;N REF ]],CAT_Details[Tracking Number],CAT_Details[Pickup Customer Name],,0)</f>
        <v>HYDAC SERVICE GMBH</v>
      </c>
      <c r="E548" s="271" t="str">
        <f>_xlfn.XLOOKUP(Table2[[#This Row],[K&amp;N REF ]],CAT_Details[Tracking Number],CAT_Details[Delivery Country Code],,0)</f>
        <v>GB</v>
      </c>
      <c r="F548" s="271" t="str">
        <f>_xlfn.XLOOKUP(Table2[[#This Row],[TO Ref]],CAT_Details[TO Ref],CAT_Details[Loc],,0)</f>
        <v>U2-L5</v>
      </c>
      <c r="G548" s="257" t="s">
        <v>34</v>
      </c>
      <c r="H548" s="257" t="s">
        <v>40</v>
      </c>
      <c r="I548" s="280">
        <v>45730</v>
      </c>
      <c r="J548" s="257" t="s">
        <v>26</v>
      </c>
      <c r="K548" s="257" t="s">
        <v>32</v>
      </c>
      <c r="L548" s="280">
        <v>45730</v>
      </c>
      <c r="M548" s="257" t="str">
        <f>IF(Table2[[#This Row],[Resolve Date]]="","ONGOING","SOLVED")</f>
        <v>SOLVED</v>
      </c>
      <c r="N548" s="258" t="s">
        <v>58</v>
      </c>
      <c r="O548" s="257" t="str">
        <f>Table2[[#This Row],[K&amp;N REF ]]&amp;Table2[[#This Row],[Issue type ]]</f>
        <v xml:space="preserve">5015360357INCORRECT LABELS </v>
      </c>
      <c r="P548" s="257">
        <f>YEAR(Table2[[#This Row],[Date ]])</f>
        <v>2025</v>
      </c>
      <c r="Q548" s="257" t="str">
        <f>VLOOKUP(MONTH(Table2[[#This Row],[Date ]]),Months,2,0)</f>
        <v>March</v>
      </c>
      <c r="R548" s="257" t="b">
        <f>COUNTIFS(Table2[Unique],Table2[[#This Row],[Unique]])&gt;1</f>
        <v>0</v>
      </c>
      <c r="S548" s="257">
        <f>IF(Table2[[#This Row],[Status ]]="Solved",1,0)</f>
        <v>1</v>
      </c>
      <c r="T548" s="257">
        <f>IF(Table2[[#This Row],[Status ]]="ongoing",1,0)</f>
        <v>0</v>
      </c>
    </row>
    <row r="549" spans="1:20" x14ac:dyDescent="0.25">
      <c r="A549" s="262">
        <v>5015389731</v>
      </c>
      <c r="B549" s="269" t="str">
        <f>_xlfn.XLOOKUP(Table2[[#This Row],[K&amp;N REF ]],CAT_Details[Tracking Number],CAT_Details[S Ref],,0)</f>
        <v>20250310-S-70159</v>
      </c>
      <c r="C549" s="270">
        <f>_xlfn.XLOOKUP(Table2[[#This Row],[K&amp;N REF ]],CAT_Details[Tracking Number],CAT_Details[TO Ref],,0)</f>
        <v>20250307669620</v>
      </c>
      <c r="D549" s="270" t="str">
        <f>_xlfn.XLOOKUP(Table2[[#This Row],[K&amp;N REF ]],CAT_Details[Tracking Number],CAT_Details[Pickup Customer Name],,0)</f>
        <v>JTEKT BEARINGS DEUTSCHLAND GMBH</v>
      </c>
      <c r="E549" s="271" t="str">
        <f>_xlfn.XLOOKUP(Table2[[#This Row],[K&amp;N REF ]],CAT_Details[Tracking Number],CAT_Details[Delivery Country Code],,0)</f>
        <v>GB</v>
      </c>
      <c r="F549" s="271" t="str">
        <f>_xlfn.XLOOKUP(Table2[[#This Row],[TO Ref]],CAT_Details[TO Ref],CAT_Details[Loc],,0)</f>
        <v>OYL1</v>
      </c>
      <c r="G549" s="257" t="s">
        <v>34</v>
      </c>
      <c r="H549" s="257" t="s">
        <v>29</v>
      </c>
      <c r="I549" s="280">
        <v>45730</v>
      </c>
      <c r="J549" s="257" t="s">
        <v>26</v>
      </c>
      <c r="K549" s="257" t="s">
        <v>27</v>
      </c>
      <c r="L549" s="280">
        <v>45730</v>
      </c>
      <c r="M549" s="257" t="str">
        <f>IF(Table2[[#This Row],[Resolve Date]]="","ONGOING","SOLVED")</f>
        <v>SOLVED</v>
      </c>
      <c r="N549" s="258" t="s">
        <v>30</v>
      </c>
      <c r="O549" s="257" t="str">
        <f>Table2[[#This Row],[K&amp;N REF ]]&amp;Table2[[#This Row],[Issue type ]]</f>
        <v>5015389731DAMAGED LABEL</v>
      </c>
      <c r="P549" s="257">
        <f>YEAR(Table2[[#This Row],[Date ]])</f>
        <v>2025</v>
      </c>
      <c r="Q549" s="257" t="str">
        <f>VLOOKUP(MONTH(Table2[[#This Row],[Date ]]),Months,2,0)</f>
        <v>March</v>
      </c>
      <c r="R549" s="257" t="b">
        <f>COUNTIFS(Table2[Unique],Table2[[#This Row],[Unique]])&gt;1</f>
        <v>0</v>
      </c>
      <c r="S549" s="257">
        <f>IF(Table2[[#This Row],[Status ]]="Solved",1,0)</f>
        <v>1</v>
      </c>
      <c r="T549" s="257">
        <f>IF(Table2[[#This Row],[Status ]]="ongoing",1,0)</f>
        <v>0</v>
      </c>
    </row>
    <row r="550" spans="1:20" x14ac:dyDescent="0.25">
      <c r="A550" s="262">
        <v>5015390352</v>
      </c>
      <c r="B550" s="269" t="str">
        <f>_xlfn.XLOOKUP(Table2[[#This Row],[K&amp;N REF ]],CAT_Details[Tracking Number],CAT_Details[S Ref],,0)</f>
        <v>20250310-S-70158</v>
      </c>
      <c r="C550" s="270">
        <f>_xlfn.XLOOKUP(Table2[[#This Row],[K&amp;N REF ]],CAT_Details[Tracking Number],CAT_Details[TO Ref],,0)</f>
        <v>20250310670000</v>
      </c>
      <c r="D550" s="270" t="str">
        <f>_xlfn.XLOOKUP(Table2[[#This Row],[K&amp;N REF ]],CAT_Details[Tracking Number],CAT_Details[Pickup Customer Name],,0)</f>
        <v>TENNECO ZWICKAU GMBH</v>
      </c>
      <c r="E550" s="271" t="str">
        <f>_xlfn.XLOOKUP(Table2[[#This Row],[K&amp;N REF ]],CAT_Details[Tracking Number],CAT_Details[Delivery Country Code],,0)</f>
        <v>GB</v>
      </c>
      <c r="F550" s="271" t="str">
        <f>_xlfn.XLOOKUP(Table2[[#This Row],[TO Ref]],CAT_Details[TO Ref],CAT_Details[Loc],,0)</f>
        <v>DX01-L5</v>
      </c>
      <c r="G550" s="257" t="s">
        <v>34</v>
      </c>
      <c r="H550" s="257" t="s">
        <v>35</v>
      </c>
      <c r="I550" s="280">
        <v>45730</v>
      </c>
      <c r="J550" s="257" t="s">
        <v>26</v>
      </c>
      <c r="K550" s="257" t="s">
        <v>32</v>
      </c>
      <c r="L550" s="280">
        <v>45730</v>
      </c>
      <c r="M550" s="257" t="str">
        <f>IF(Table2[[#This Row],[Resolve Date]]="","ONGOING","SOLVED")</f>
        <v>SOLVED</v>
      </c>
      <c r="N550" s="258" t="s">
        <v>30</v>
      </c>
      <c r="O550" s="257" t="str">
        <f>Table2[[#This Row],[K&amp;N REF ]]&amp;Table2[[#This Row],[Issue type ]]</f>
        <v>5015390352NO LABELS</v>
      </c>
      <c r="P550" s="257">
        <f>YEAR(Table2[[#This Row],[Date ]])</f>
        <v>2025</v>
      </c>
      <c r="Q550" s="257" t="str">
        <f>VLOOKUP(MONTH(Table2[[#This Row],[Date ]]),Months,2,0)</f>
        <v>March</v>
      </c>
      <c r="R550" s="257" t="b">
        <f>COUNTIFS(Table2[Unique],Table2[[#This Row],[Unique]])&gt;1</f>
        <v>0</v>
      </c>
      <c r="S550" s="257">
        <f>IF(Table2[[#This Row],[Status ]]="Solved",1,0)</f>
        <v>1</v>
      </c>
      <c r="T550" s="257">
        <f>IF(Table2[[#This Row],[Status ]]="ongoing",1,0)</f>
        <v>0</v>
      </c>
    </row>
    <row r="551" spans="1:20" x14ac:dyDescent="0.25">
      <c r="A551" s="262">
        <v>5015360583</v>
      </c>
      <c r="B551" s="269" t="str">
        <f>_xlfn.XLOOKUP(Table2[[#This Row],[K&amp;N REF ]],CAT_Details[Tracking Number],CAT_Details[S Ref],,0)</f>
        <v>20250305-S-70445</v>
      </c>
      <c r="C551" s="270">
        <f>_xlfn.XLOOKUP(Table2[[#This Row],[K&amp;N REF ]],CAT_Details[Tracking Number],CAT_Details[TO Ref],,0)</f>
        <v>20250304665855</v>
      </c>
      <c r="D551" s="270" t="str">
        <f>_xlfn.XLOOKUP(Table2[[#This Row],[K&amp;N REF ]],CAT_Details[Tracking Number],CAT_Details[Pickup Customer Name],,0)</f>
        <v>Nokian Heavy Tyres Ltd</v>
      </c>
      <c r="E551" s="271" t="str">
        <f>_xlfn.XLOOKUP(Table2[[#This Row],[K&amp;N REF ]],CAT_Details[Tracking Number],CAT_Details[Delivery Country Code],,0)</f>
        <v>GB</v>
      </c>
      <c r="F551" s="271">
        <f>_xlfn.XLOOKUP(Table2[[#This Row],[TO Ref]],CAT_Details[TO Ref],CAT_Details[Loc],,0)</f>
        <v>3417</v>
      </c>
      <c r="G551" s="257" t="s">
        <v>36</v>
      </c>
      <c r="H551" s="257" t="s">
        <v>35</v>
      </c>
      <c r="I551" s="280">
        <v>45730</v>
      </c>
      <c r="J551" s="257" t="s">
        <v>26</v>
      </c>
      <c r="K551" s="257" t="s">
        <v>32</v>
      </c>
      <c r="L551" s="280">
        <v>45730</v>
      </c>
      <c r="M551" s="257" t="str">
        <f>IF(Table2[[#This Row],[Resolve Date]]="","ONGOING","SOLVED")</f>
        <v>SOLVED</v>
      </c>
      <c r="N551" s="258" t="s">
        <v>30</v>
      </c>
      <c r="O551" s="257" t="str">
        <f>Table2[[#This Row],[K&amp;N REF ]]&amp;Table2[[#This Row],[Issue type ]]</f>
        <v>5015360583NO LABELS</v>
      </c>
      <c r="P551" s="257">
        <f>YEAR(Table2[[#This Row],[Date ]])</f>
        <v>2025</v>
      </c>
      <c r="Q551" s="257" t="str">
        <f>VLOOKUP(MONTH(Table2[[#This Row],[Date ]]),Months,2,0)</f>
        <v>March</v>
      </c>
      <c r="R551" s="257" t="b">
        <f>COUNTIFS(Table2[Unique],Table2[[#This Row],[Unique]])&gt;1</f>
        <v>0</v>
      </c>
      <c r="S551" s="257">
        <f>IF(Table2[[#This Row],[Status ]]="Solved",1,0)</f>
        <v>1</v>
      </c>
      <c r="T551" s="257">
        <f>IF(Table2[[#This Row],[Status ]]="ongoing",1,0)</f>
        <v>0</v>
      </c>
    </row>
    <row r="552" spans="1:20" x14ac:dyDescent="0.25">
      <c r="A552" s="262">
        <v>5015389571</v>
      </c>
      <c r="B552" s="269" t="str">
        <f>_xlfn.XLOOKUP(Table2[[#This Row],[K&amp;N REF ]],CAT_Details[Tracking Number],CAT_Details[S Ref],,0)</f>
        <v>20250310-S-70189</v>
      </c>
      <c r="C552" s="270">
        <f>_xlfn.XLOOKUP(Table2[[#This Row],[K&amp;N REF ]],CAT_Details[Tracking Number],CAT_Details[TO Ref],,0)</f>
        <v>20250306667973</v>
      </c>
      <c r="D552" s="270" t="str">
        <f>_xlfn.XLOOKUP(Table2[[#This Row],[K&amp;N REF ]],CAT_Details[Tracking Number],CAT_Details[Pickup Customer Name],,0)</f>
        <v>MOTA SA</v>
      </c>
      <c r="E552" s="271" t="str">
        <f>_xlfn.XLOOKUP(Table2[[#This Row],[K&amp;N REF ]],CAT_Details[Tracking Number],CAT_Details[Delivery Country Code],,0)</f>
        <v>GB</v>
      </c>
      <c r="F552" s="271" t="str">
        <f>_xlfn.XLOOKUP(Table2[[#This Row],[TO Ref]],CAT_Details[TO Ref],CAT_Details[Loc],,0)</f>
        <v>DX01-L5</v>
      </c>
      <c r="G552" s="257" t="s">
        <v>36</v>
      </c>
      <c r="H552" s="257" t="s">
        <v>35</v>
      </c>
      <c r="I552" s="280">
        <v>45730</v>
      </c>
      <c r="J552" s="257" t="s">
        <v>26</v>
      </c>
      <c r="K552" s="257" t="s">
        <v>32</v>
      </c>
      <c r="L552" s="280">
        <v>45730</v>
      </c>
      <c r="M552" s="257" t="str">
        <f>IF(Table2[[#This Row],[Resolve Date]]="","ONGOING","SOLVED")</f>
        <v>SOLVED</v>
      </c>
      <c r="N552" s="258" t="s">
        <v>30</v>
      </c>
      <c r="O552" s="257" t="str">
        <f>Table2[[#This Row],[K&amp;N REF ]]&amp;Table2[[#This Row],[Issue type ]]</f>
        <v>5015389571NO LABELS</v>
      </c>
      <c r="P552" s="257">
        <f>YEAR(Table2[[#This Row],[Date ]])</f>
        <v>2025</v>
      </c>
      <c r="Q552" s="257" t="str">
        <f>VLOOKUP(MONTH(Table2[[#This Row],[Date ]]),Months,2,0)</f>
        <v>March</v>
      </c>
      <c r="R552" s="257" t="b">
        <f>COUNTIFS(Table2[Unique],Table2[[#This Row],[Unique]])&gt;1</f>
        <v>0</v>
      </c>
      <c r="S552" s="257">
        <f>IF(Table2[[#This Row],[Status ]]="Solved",1,0)</f>
        <v>1</v>
      </c>
      <c r="T552" s="257">
        <f>IF(Table2[[#This Row],[Status ]]="ongoing",1,0)</f>
        <v>0</v>
      </c>
    </row>
    <row r="553" spans="1:20" x14ac:dyDescent="0.25">
      <c r="A553" s="262">
        <v>5015360636</v>
      </c>
      <c r="B553" s="269" t="str">
        <f>_xlfn.XLOOKUP(Table2[[#This Row],[K&amp;N REF ]],CAT_Details[Tracking Number],CAT_Details[S Ref],,0)</f>
        <v>20250306-S-70261</v>
      </c>
      <c r="C553" s="270">
        <f>_xlfn.XLOOKUP(Table2[[#This Row],[K&amp;N REF ]],CAT_Details[Tracking Number],CAT_Details[TO Ref],,0)</f>
        <v>20250306668212</v>
      </c>
      <c r="D553" s="270" t="str">
        <f>_xlfn.XLOOKUP(Table2[[#This Row],[K&amp;N REF ]],CAT_Details[Tracking Number],CAT_Details[Pickup Customer Name],,0)</f>
        <v>COBO SPA</v>
      </c>
      <c r="E553" s="271" t="str">
        <f>_xlfn.XLOOKUP(Table2[[#This Row],[K&amp;N REF ]],CAT_Details[Tracking Number],CAT_Details[Delivery Country Code],,0)</f>
        <v>GB</v>
      </c>
      <c r="F553" s="271" t="str">
        <f>_xlfn.XLOOKUP(Table2[[#This Row],[TO Ref]],CAT_Details[TO Ref],CAT_Details[Loc],,0)</f>
        <v>U2-L5</v>
      </c>
      <c r="G553" s="257" t="s">
        <v>24</v>
      </c>
      <c r="H553" s="257" t="s">
        <v>29</v>
      </c>
      <c r="I553" s="280">
        <v>45733</v>
      </c>
      <c r="J553" s="257" t="s">
        <v>26</v>
      </c>
      <c r="K553" s="257" t="s">
        <v>32</v>
      </c>
      <c r="L553" s="280">
        <v>45733</v>
      </c>
      <c r="M553" s="257" t="str">
        <f>IF(Table2[[#This Row],[Resolve Date]]="","ONGOING","SOLVED")</f>
        <v>SOLVED</v>
      </c>
      <c r="N553" s="258" t="s">
        <v>30</v>
      </c>
      <c r="O553" s="257" t="str">
        <f>Table2[[#This Row],[K&amp;N REF ]]&amp;Table2[[#This Row],[Issue type ]]</f>
        <v>5015360636DAMAGED LABEL</v>
      </c>
      <c r="P553" s="257">
        <f>YEAR(Table2[[#This Row],[Date ]])</f>
        <v>2025</v>
      </c>
      <c r="Q553" s="257" t="str">
        <f>VLOOKUP(MONTH(Table2[[#This Row],[Date ]]),Months,2,0)</f>
        <v>March</v>
      </c>
      <c r="R553" s="257" t="b">
        <f>COUNTIFS(Table2[Unique],Table2[[#This Row],[Unique]])&gt;1</f>
        <v>0</v>
      </c>
      <c r="S553" s="257">
        <f>IF(Table2[[#This Row],[Status ]]="Solved",1,0)</f>
        <v>1</v>
      </c>
      <c r="T553" s="257">
        <f>IF(Table2[[#This Row],[Status ]]="ongoing",1,0)</f>
        <v>0</v>
      </c>
    </row>
    <row r="554" spans="1:20" x14ac:dyDescent="0.25">
      <c r="A554" s="262">
        <v>5015405287</v>
      </c>
      <c r="B554" s="269" t="str">
        <f>_xlfn.XLOOKUP(Table2[[#This Row],[K&amp;N REF ]],CAT_Details[Tracking Number],CAT_Details[S Ref],,0)</f>
        <v>20250311-S-70537</v>
      </c>
      <c r="C554" s="270">
        <f>_xlfn.XLOOKUP(Table2[[#This Row],[K&amp;N REF ]],CAT_Details[Tracking Number],CAT_Details[TO Ref],,0)</f>
        <v>20250310670013</v>
      </c>
      <c r="D554" s="270" t="str">
        <f>_xlfn.XLOOKUP(Table2[[#This Row],[K&amp;N REF ]],CAT_Details[Tracking Number],CAT_Details[Pickup Customer Name],,0)</f>
        <v>SAN MARTINO (AT)/SELMAT SRL</v>
      </c>
      <c r="E554" s="271" t="str">
        <f>_xlfn.XLOOKUP(Table2[[#This Row],[K&amp;N REF ]],CAT_Details[Tracking Number],CAT_Details[Delivery Country Code],,0)</f>
        <v>GB</v>
      </c>
      <c r="F554" s="271">
        <f>_xlfn.XLOOKUP(Table2[[#This Row],[TO Ref]],CAT_Details[TO Ref],CAT_Details[Loc],,0)</f>
        <v>3402</v>
      </c>
      <c r="G554" s="257" t="s">
        <v>24</v>
      </c>
      <c r="H554" s="257" t="s">
        <v>35</v>
      </c>
      <c r="I554" s="280">
        <v>45733</v>
      </c>
      <c r="J554" s="257" t="s">
        <v>26</v>
      </c>
      <c r="K554" s="257" t="s">
        <v>32</v>
      </c>
      <c r="L554" s="280">
        <v>45734</v>
      </c>
      <c r="M554" s="257" t="str">
        <f>IF(Table2[[#This Row],[Resolve Date]]="","ONGOING","SOLVED")</f>
        <v>SOLVED</v>
      </c>
      <c r="N554" s="258" t="s">
        <v>30</v>
      </c>
      <c r="O554" s="257" t="str">
        <f>Table2[[#This Row],[K&amp;N REF ]]&amp;Table2[[#This Row],[Issue type ]]</f>
        <v>5015405287NO LABELS</v>
      </c>
      <c r="P554" s="257">
        <f>YEAR(Table2[[#This Row],[Date ]])</f>
        <v>2025</v>
      </c>
      <c r="Q554" s="257" t="str">
        <f>VLOOKUP(MONTH(Table2[[#This Row],[Date ]]),Months,2,0)</f>
        <v>March</v>
      </c>
      <c r="R554" s="257" t="b">
        <f>COUNTIFS(Table2[Unique],Table2[[#This Row],[Unique]])&gt;1</f>
        <v>0</v>
      </c>
      <c r="S554" s="257">
        <f>IF(Table2[[#This Row],[Status ]]="Solved",1,0)</f>
        <v>1</v>
      </c>
      <c r="T554" s="257">
        <f>IF(Table2[[#This Row],[Status ]]="ongoing",1,0)</f>
        <v>0</v>
      </c>
    </row>
    <row r="555" spans="1:20" x14ac:dyDescent="0.25">
      <c r="A555" s="262">
        <v>5015390011</v>
      </c>
      <c r="B555" s="269" t="str">
        <f>_xlfn.XLOOKUP(Table2[[#This Row],[K&amp;N REF ]],CAT_Details[Tracking Number],CAT_Details[S Ref],,0)</f>
        <v>20250310-S-70173</v>
      </c>
      <c r="C555" s="270">
        <f>_xlfn.XLOOKUP(Table2[[#This Row],[K&amp;N REF ]],CAT_Details[Tracking Number],CAT_Details[TO Ref],,0)</f>
        <v>20250310670052</v>
      </c>
      <c r="D555" s="270" t="str">
        <f>_xlfn.XLOOKUP(Table2[[#This Row],[K&amp;N REF ]],CAT_Details[Tracking Number],CAT_Details[Pickup Customer Name],,0)</f>
        <v>COBO SPA</v>
      </c>
      <c r="E555" s="271" t="str">
        <f>_xlfn.XLOOKUP(Table2[[#This Row],[K&amp;N REF ]],CAT_Details[Tracking Number],CAT_Details[Delivery Country Code],,0)</f>
        <v>GB</v>
      </c>
      <c r="F555" s="271">
        <f>_xlfn.XLOOKUP(Table2[[#This Row],[TO Ref]],CAT_Details[TO Ref],CAT_Details[Loc],,0)</f>
        <v>3402</v>
      </c>
      <c r="G555" s="257" t="s">
        <v>24</v>
      </c>
      <c r="H555" s="257" t="s">
        <v>40</v>
      </c>
      <c r="I555" s="280">
        <v>45733</v>
      </c>
      <c r="J555" s="257" t="s">
        <v>26</v>
      </c>
      <c r="K555" s="257" t="s">
        <v>32</v>
      </c>
      <c r="L555" s="280">
        <v>45733</v>
      </c>
      <c r="M555" s="257" t="str">
        <f>IF(Table2[[#This Row],[Resolve Date]]="","ONGOING","SOLVED")</f>
        <v>SOLVED</v>
      </c>
      <c r="N555" s="258" t="s">
        <v>58</v>
      </c>
      <c r="O555" s="257" t="str">
        <f>Table2[[#This Row],[K&amp;N REF ]]&amp;Table2[[#This Row],[Issue type ]]</f>
        <v xml:space="preserve">5015390011INCORRECT LABELS </v>
      </c>
      <c r="P555" s="257">
        <f>YEAR(Table2[[#This Row],[Date ]])</f>
        <v>2025</v>
      </c>
      <c r="Q555" s="257" t="str">
        <f>VLOOKUP(MONTH(Table2[[#This Row],[Date ]]),Months,2,0)</f>
        <v>March</v>
      </c>
      <c r="R555" s="257" t="b">
        <f>COUNTIFS(Table2[Unique],Table2[[#This Row],[Unique]])&gt;1</f>
        <v>0</v>
      </c>
      <c r="S555" s="257">
        <f>IF(Table2[[#This Row],[Status ]]="Solved",1,0)</f>
        <v>1</v>
      </c>
      <c r="T555" s="257">
        <f>IF(Table2[[#This Row],[Status ]]="ongoing",1,0)</f>
        <v>0</v>
      </c>
    </row>
    <row r="556" spans="1:20" x14ac:dyDescent="0.25">
      <c r="A556" s="262">
        <v>5015404858</v>
      </c>
      <c r="B556" s="269" t="str">
        <f>_xlfn.XLOOKUP(Table2[[#This Row],[K&amp;N REF ]],CAT_Details[Tracking Number],CAT_Details[S Ref],,0)</f>
        <v>20250311-S-70219</v>
      </c>
      <c r="C556" s="270">
        <f>_xlfn.XLOOKUP(Table2[[#This Row],[K&amp;N REF ]],CAT_Details[Tracking Number],CAT_Details[TO Ref],,0)</f>
        <v>20250310670806</v>
      </c>
      <c r="D556" s="270" t="str">
        <f>_xlfn.XLOOKUP(Table2[[#This Row],[K&amp;N REF ]],CAT_Details[Tracking Number],CAT_Details[Pickup Customer Name],,0)</f>
        <v>SATA GROUP</v>
      </c>
      <c r="E556" s="271" t="str">
        <f>_xlfn.XLOOKUP(Table2[[#This Row],[K&amp;N REF ]],CAT_Details[Tracking Number],CAT_Details[Delivery Country Code],,0)</f>
        <v>GB</v>
      </c>
      <c r="F556" s="271" t="str">
        <f>_xlfn.XLOOKUP(Table2[[#This Row],[TO Ref]],CAT_Details[TO Ref],CAT_Details[Loc],,0)</f>
        <v>DX01-L5</v>
      </c>
      <c r="G556" s="257" t="s">
        <v>24</v>
      </c>
      <c r="H556" s="257" t="s">
        <v>49</v>
      </c>
      <c r="I556" s="280">
        <v>45733</v>
      </c>
      <c r="J556" s="257" t="s">
        <v>26</v>
      </c>
      <c r="K556" s="257" t="s">
        <v>32</v>
      </c>
      <c r="L556" s="280">
        <v>45733</v>
      </c>
      <c r="M556" s="257" t="str">
        <f>IF(Table2[[#This Row],[Resolve Date]]="","ONGOING","SOLVED")</f>
        <v>SOLVED</v>
      </c>
      <c r="N556" s="258" t="s">
        <v>30</v>
      </c>
      <c r="O556" s="257" t="str">
        <f>Table2[[#This Row],[K&amp;N REF ]]&amp;Table2[[#This Row],[Issue type ]]</f>
        <v>5015404858XX LABELS</v>
      </c>
      <c r="P556" s="257">
        <f>YEAR(Table2[[#This Row],[Date ]])</f>
        <v>2025</v>
      </c>
      <c r="Q556" s="257" t="str">
        <f>VLOOKUP(MONTH(Table2[[#This Row],[Date ]]),Months,2,0)</f>
        <v>March</v>
      </c>
      <c r="R556" s="257" t="b">
        <f>COUNTIFS(Table2[Unique],Table2[[#This Row],[Unique]])&gt;1</f>
        <v>0</v>
      </c>
      <c r="S556" s="257">
        <f>IF(Table2[[#This Row],[Status ]]="Solved",1,0)</f>
        <v>1</v>
      </c>
      <c r="T556" s="257">
        <f>IF(Table2[[#This Row],[Status ]]="ongoing",1,0)</f>
        <v>0</v>
      </c>
    </row>
    <row r="557" spans="1:20" x14ac:dyDescent="0.25">
      <c r="A557" s="262">
        <v>5015315825</v>
      </c>
      <c r="B557" s="269" t="str">
        <f>_xlfn.XLOOKUP(Table2[[#This Row],[K&amp;N REF ]],CAT_Details[Tracking Number],CAT_Details[S Ref],,0)</f>
        <v>20250303-S-70387</v>
      </c>
      <c r="C557" s="270">
        <f>_xlfn.XLOOKUP(Table2[[#This Row],[K&amp;N REF ]],CAT_Details[Tracking Number],CAT_Details[TO Ref],,0)</f>
        <v>20250225660432</v>
      </c>
      <c r="D557" s="270" t="str">
        <f>_xlfn.XLOOKUP(Table2[[#This Row],[K&amp;N REF ]],CAT_Details[Tracking Number],CAT_Details[Pickup Customer Name],,0)</f>
        <v>KONGSBERG AUTOMOTIVE ASA</v>
      </c>
      <c r="E557" s="271" t="str">
        <f>_xlfn.XLOOKUP(Table2[[#This Row],[K&amp;N REF ]],CAT_Details[Tracking Number],CAT_Details[Delivery Country Code],,0)</f>
        <v>GB</v>
      </c>
      <c r="F557" s="271">
        <f>_xlfn.XLOOKUP(Table2[[#This Row],[TO Ref]],CAT_Details[TO Ref],CAT_Details[Loc],,0)</f>
        <v>3402</v>
      </c>
      <c r="G557" s="257" t="s">
        <v>44</v>
      </c>
      <c r="H557" s="257" t="s">
        <v>35</v>
      </c>
      <c r="I557" s="280">
        <v>45733</v>
      </c>
      <c r="J557" s="257" t="s">
        <v>26</v>
      </c>
      <c r="K557" s="257" t="s">
        <v>32</v>
      </c>
      <c r="L557" s="280">
        <v>45733</v>
      </c>
      <c r="M557" s="257" t="str">
        <f>IF(Table2[[#This Row],[Resolve Date]]="","ONGOING","SOLVED")</f>
        <v>SOLVED</v>
      </c>
      <c r="N557" s="258" t="s">
        <v>30</v>
      </c>
      <c r="O557" s="257" t="str">
        <f>Table2[[#This Row],[K&amp;N REF ]]&amp;Table2[[#This Row],[Issue type ]]</f>
        <v>5015315825NO LABELS</v>
      </c>
      <c r="P557" s="257">
        <f>YEAR(Table2[[#This Row],[Date ]])</f>
        <v>2025</v>
      </c>
      <c r="Q557" s="257" t="str">
        <f>VLOOKUP(MONTH(Table2[[#This Row],[Date ]]),Months,2,0)</f>
        <v>March</v>
      </c>
      <c r="R557" s="257" t="b">
        <f>COUNTIFS(Table2[Unique],Table2[[#This Row],[Unique]])&gt;1</f>
        <v>0</v>
      </c>
      <c r="S557" s="257">
        <f>IF(Table2[[#This Row],[Status ]]="Solved",1,0)</f>
        <v>1</v>
      </c>
      <c r="T557" s="257">
        <f>IF(Table2[[#This Row],[Status ]]="ongoing",1,0)</f>
        <v>0</v>
      </c>
    </row>
    <row r="558" spans="1:20" x14ac:dyDescent="0.25">
      <c r="A558" s="262">
        <v>5015389409</v>
      </c>
      <c r="B558" s="269" t="str">
        <f>_xlfn.XLOOKUP(Table2[[#This Row],[K&amp;N REF ]],CAT_Details[Tracking Number],CAT_Details[S Ref],,0)</f>
        <v>20250310-S-70194</v>
      </c>
      <c r="C558" s="270">
        <f>_xlfn.XLOOKUP(Table2[[#This Row],[K&amp;N REF ]],CAT_Details[Tracking Number],CAT_Details[TO Ref],,0)</f>
        <v>20250306668019</v>
      </c>
      <c r="D558" s="270" t="str">
        <f>_xlfn.XLOOKUP(Table2[[#This Row],[K&amp;N REF ]],CAT_Details[Tracking Number],CAT_Details[Pickup Customer Name],,0)</f>
        <v>PACOMA GMBH</v>
      </c>
      <c r="E558" s="271" t="str">
        <f>_xlfn.XLOOKUP(Table2[[#This Row],[K&amp;N REF ]],CAT_Details[Tracking Number],CAT_Details[Delivery Country Code],,0)</f>
        <v>GB</v>
      </c>
      <c r="F558" s="271">
        <f>_xlfn.XLOOKUP(Table2[[#This Row],[TO Ref]],CAT_Details[TO Ref],CAT_Details[Loc],,0)</f>
        <v>3402</v>
      </c>
      <c r="G558" s="257" t="s">
        <v>34</v>
      </c>
      <c r="H558" s="257" t="s">
        <v>31</v>
      </c>
      <c r="I558" s="280">
        <v>45733</v>
      </c>
      <c r="J558" s="257" t="s">
        <v>26</v>
      </c>
      <c r="K558" s="257" t="s">
        <v>27</v>
      </c>
      <c r="L558" s="280">
        <v>45733</v>
      </c>
      <c r="M558" s="257" t="str">
        <f>IF(Table2[[#This Row],[Resolve Date]]="","ONGOING","SOLVED")</f>
        <v>SOLVED</v>
      </c>
      <c r="N558" s="258" t="s">
        <v>30</v>
      </c>
      <c r="O558" s="257" t="str">
        <f>Table2[[#This Row],[K&amp;N REF ]]&amp;Table2[[#This Row],[Issue type ]]</f>
        <v>5015389409MISSING LABELS ON SOME UNITS</v>
      </c>
      <c r="P558" s="257">
        <f>YEAR(Table2[[#This Row],[Date ]])</f>
        <v>2025</v>
      </c>
      <c r="Q558" s="257" t="str">
        <f>VLOOKUP(MONTH(Table2[[#This Row],[Date ]]),Months,2,0)</f>
        <v>March</v>
      </c>
      <c r="R558" s="257" t="b">
        <f>COUNTIFS(Table2[Unique],Table2[[#This Row],[Unique]])&gt;1</f>
        <v>0</v>
      </c>
      <c r="S558" s="257">
        <f>IF(Table2[[#This Row],[Status ]]="Solved",1,0)</f>
        <v>1</v>
      </c>
      <c r="T558" s="257">
        <f>IF(Table2[[#This Row],[Status ]]="ongoing",1,0)</f>
        <v>0</v>
      </c>
    </row>
    <row r="559" spans="1:20" x14ac:dyDescent="0.25">
      <c r="A559" s="262">
        <v>5015389964</v>
      </c>
      <c r="B559" s="269" t="str">
        <f>_xlfn.XLOOKUP(Table2[[#This Row],[K&amp;N REF ]],CAT_Details[Tracking Number],CAT_Details[S Ref],,0)</f>
        <v>20250310-S-70156</v>
      </c>
      <c r="C559" s="270">
        <f>_xlfn.XLOOKUP(Table2[[#This Row],[K&amp;N REF ]],CAT_Details[Tracking Number],CAT_Details[TO Ref],,0)</f>
        <v>20250310670458</v>
      </c>
      <c r="D559" s="270" t="str">
        <f>_xlfn.XLOOKUP(Table2[[#This Row],[K&amp;N REF ]],CAT_Details[Tracking Number],CAT_Details[Pickup Customer Name],,0)</f>
        <v>Bosch Rexroth AG Werk Horb</v>
      </c>
      <c r="E559" s="271" t="str">
        <f>_xlfn.XLOOKUP(Table2[[#This Row],[K&amp;N REF ]],CAT_Details[Tracking Number],CAT_Details[Delivery Country Code],,0)</f>
        <v>GB</v>
      </c>
      <c r="F559" s="271" t="str">
        <f>_xlfn.XLOOKUP(Table2[[#This Row],[TO Ref]],CAT_Details[TO Ref],CAT_Details[Loc],,0)</f>
        <v>U2-L5</v>
      </c>
      <c r="G559" s="257" t="s">
        <v>34</v>
      </c>
      <c r="H559" s="257" t="s">
        <v>35</v>
      </c>
      <c r="I559" s="280">
        <v>45733</v>
      </c>
      <c r="J559" s="257" t="s">
        <v>26</v>
      </c>
      <c r="K559" s="257" t="s">
        <v>32</v>
      </c>
      <c r="L559" s="280">
        <v>45733</v>
      </c>
      <c r="M559" s="257" t="str">
        <f>IF(Table2[[#This Row],[Resolve Date]]="","ONGOING","SOLVED")</f>
        <v>SOLVED</v>
      </c>
      <c r="N559" s="258" t="s">
        <v>30</v>
      </c>
      <c r="O559" s="257" t="str">
        <f>Table2[[#This Row],[K&amp;N REF ]]&amp;Table2[[#This Row],[Issue type ]]</f>
        <v>5015389964NO LABELS</v>
      </c>
      <c r="P559" s="257">
        <f>YEAR(Table2[[#This Row],[Date ]])</f>
        <v>2025</v>
      </c>
      <c r="Q559" s="257" t="str">
        <f>VLOOKUP(MONTH(Table2[[#This Row],[Date ]]),Months,2,0)</f>
        <v>March</v>
      </c>
      <c r="R559" s="257" t="b">
        <f>COUNTIFS(Table2[Unique],Table2[[#This Row],[Unique]])&gt;1</f>
        <v>0</v>
      </c>
      <c r="S559" s="257">
        <f>IF(Table2[[#This Row],[Status ]]="Solved",1,0)</f>
        <v>1</v>
      </c>
      <c r="T559" s="257">
        <f>IF(Table2[[#This Row],[Status ]]="ongoing",1,0)</f>
        <v>0</v>
      </c>
    </row>
    <row r="560" spans="1:20" x14ac:dyDescent="0.25">
      <c r="A560" s="262">
        <v>5015404990</v>
      </c>
      <c r="B560" s="269" t="str">
        <f>_xlfn.XLOOKUP(Table2[[#This Row],[K&amp;N REF ]],CAT_Details[Tracking Number],CAT_Details[S Ref],,0)</f>
        <v>20250311-S-70230</v>
      </c>
      <c r="C560" s="270">
        <f>_xlfn.XLOOKUP(Table2[[#This Row],[K&amp;N REF ]],CAT_Details[Tracking Number],CAT_Details[TO Ref],,0)</f>
        <v>20250310670464</v>
      </c>
      <c r="D560" s="270" t="str">
        <f>_xlfn.XLOOKUP(Table2[[#This Row],[K&amp;N REF ]],CAT_Details[Tracking Number],CAT_Details[Pickup Customer Name],,0)</f>
        <v>Donaldson Filtration Deutschland GmbH</v>
      </c>
      <c r="E560" s="271" t="str">
        <f>_xlfn.XLOOKUP(Table2[[#This Row],[K&amp;N REF ]],CAT_Details[Tracking Number],CAT_Details[Delivery Country Code],,0)</f>
        <v>GB</v>
      </c>
      <c r="F560" s="271" t="str">
        <f>_xlfn.XLOOKUP(Table2[[#This Row],[TO Ref]],CAT_Details[TO Ref],CAT_Details[Loc],,0)</f>
        <v>U2-L5</v>
      </c>
      <c r="G560" s="257" t="s">
        <v>34</v>
      </c>
      <c r="H560" s="257" t="s">
        <v>25</v>
      </c>
      <c r="I560" s="280">
        <v>45733</v>
      </c>
      <c r="J560" s="257" t="s">
        <v>26</v>
      </c>
      <c r="K560" s="257" t="s">
        <v>27</v>
      </c>
      <c r="L560" s="280">
        <v>45733</v>
      </c>
      <c r="M560" s="257" t="str">
        <f>IF(Table2[[#This Row],[Resolve Date]]="","ONGOING","SOLVED")</f>
        <v>SOLVED</v>
      </c>
      <c r="N560" s="258" t="s">
        <v>30</v>
      </c>
      <c r="O560" s="257" t="str">
        <f>Table2[[#This Row],[K&amp;N REF ]]&amp;Table2[[#This Row],[Issue type ]]</f>
        <v xml:space="preserve">5015404990DAMAGE </v>
      </c>
      <c r="P560" s="257">
        <f>YEAR(Table2[[#This Row],[Date ]])</f>
        <v>2025</v>
      </c>
      <c r="Q560" s="257" t="str">
        <f>VLOOKUP(MONTH(Table2[[#This Row],[Date ]]),Months,2,0)</f>
        <v>March</v>
      </c>
      <c r="R560" s="257" t="b">
        <f>COUNTIFS(Table2[Unique],Table2[[#This Row],[Unique]])&gt;1</f>
        <v>0</v>
      </c>
      <c r="S560" s="257">
        <f>IF(Table2[[#This Row],[Status ]]="Solved",1,0)</f>
        <v>1</v>
      </c>
      <c r="T560" s="257">
        <f>IF(Table2[[#This Row],[Status ]]="ongoing",1,0)</f>
        <v>0</v>
      </c>
    </row>
    <row r="561" spans="1:20" x14ac:dyDescent="0.25">
      <c r="A561" s="262">
        <v>5015404778</v>
      </c>
      <c r="B561" s="269" t="str">
        <f>_xlfn.XLOOKUP(Table2[[#This Row],[K&amp;N REF ]],CAT_Details[Tracking Number],CAT_Details[S Ref],,0)</f>
        <v>20250311-S-70241</v>
      </c>
      <c r="C561" s="270">
        <f>_xlfn.XLOOKUP(Table2[[#This Row],[K&amp;N REF ]],CAT_Details[Tracking Number],CAT_Details[TO Ref],,0)</f>
        <v>20250310670492</v>
      </c>
      <c r="D561" s="270" t="str">
        <f>_xlfn.XLOOKUP(Table2[[#This Row],[K&amp;N REF ]],CAT_Details[Tracking Number],CAT_Details[Pickup Customer Name],,0)</f>
        <v>SENSATA TECHNOLOGIES GERMANY GMBH</v>
      </c>
      <c r="E561" s="271" t="str">
        <f>_xlfn.XLOOKUP(Table2[[#This Row],[K&amp;N REF ]],CAT_Details[Tracking Number],CAT_Details[Delivery Country Code],,0)</f>
        <v>GB</v>
      </c>
      <c r="F561" s="271" t="str">
        <f>_xlfn.XLOOKUP(Table2[[#This Row],[TO Ref]],CAT_Details[TO Ref],CAT_Details[Loc],,0)</f>
        <v>DX01-L5</v>
      </c>
      <c r="G561" s="257" t="s">
        <v>34</v>
      </c>
      <c r="H561" s="257" t="s">
        <v>31</v>
      </c>
      <c r="I561" s="280">
        <v>45733</v>
      </c>
      <c r="J561" s="257" t="s">
        <v>26</v>
      </c>
      <c r="K561" s="257" t="s">
        <v>27</v>
      </c>
      <c r="L561" s="280">
        <v>45733</v>
      </c>
      <c r="M561" s="257" t="str">
        <f>IF(Table2[[#This Row],[Resolve Date]]="","ONGOING","SOLVED")</f>
        <v>SOLVED</v>
      </c>
      <c r="N561" s="258" t="s">
        <v>30</v>
      </c>
      <c r="O561" s="257" t="str">
        <f>Table2[[#This Row],[K&amp;N REF ]]&amp;Table2[[#This Row],[Issue type ]]</f>
        <v>5015404778MISSING LABELS ON SOME UNITS</v>
      </c>
      <c r="P561" s="257">
        <f>YEAR(Table2[[#This Row],[Date ]])</f>
        <v>2025</v>
      </c>
      <c r="Q561" s="257" t="str">
        <f>VLOOKUP(MONTH(Table2[[#This Row],[Date ]]),Months,2,0)</f>
        <v>March</v>
      </c>
      <c r="R561" s="257" t="b">
        <f>COUNTIFS(Table2[Unique],Table2[[#This Row],[Unique]])&gt;1</f>
        <v>0</v>
      </c>
      <c r="S561" s="257">
        <f>IF(Table2[[#This Row],[Status ]]="Solved",1,0)</f>
        <v>1</v>
      </c>
      <c r="T561" s="257">
        <f>IF(Table2[[#This Row],[Status ]]="ongoing",1,0)</f>
        <v>0</v>
      </c>
    </row>
    <row r="562" spans="1:20" x14ac:dyDescent="0.25">
      <c r="A562" s="262">
        <v>5015404613</v>
      </c>
      <c r="B562" s="269" t="str">
        <f>_xlfn.XLOOKUP(Table2[[#This Row],[K&amp;N REF ]],CAT_Details[Tracking Number],CAT_Details[S Ref],,0)</f>
        <v>20250311-S-70234</v>
      </c>
      <c r="C562" s="270">
        <f>_xlfn.XLOOKUP(Table2[[#This Row],[K&amp;N REF ]],CAT_Details[Tracking Number],CAT_Details[TO Ref],,0)</f>
        <v>20250311671250</v>
      </c>
      <c r="D562" s="270" t="str">
        <f>_xlfn.XLOOKUP(Table2[[#This Row],[K&amp;N REF ]],CAT_Details[Tracking Number],CAT_Details[Pickup Customer Name],,0)</f>
        <v>CONTITECH TECHNO-CHEMIE GMBH PMS CIV</v>
      </c>
      <c r="E562" s="271" t="str">
        <f>_xlfn.XLOOKUP(Table2[[#This Row],[K&amp;N REF ]],CAT_Details[Tracking Number],CAT_Details[Delivery Country Code],,0)</f>
        <v>GB</v>
      </c>
      <c r="F562" s="271" t="str">
        <f>_xlfn.XLOOKUP(Table2[[#This Row],[TO Ref]],CAT_Details[TO Ref],CAT_Details[Loc],,0)</f>
        <v>DX01-L5</v>
      </c>
      <c r="G562" s="257" t="s">
        <v>34</v>
      </c>
      <c r="H562" s="257" t="s">
        <v>25</v>
      </c>
      <c r="I562" s="280">
        <v>45733</v>
      </c>
      <c r="J562" s="257" t="s">
        <v>26</v>
      </c>
      <c r="K562" s="257" t="s">
        <v>27</v>
      </c>
      <c r="L562" s="280">
        <v>45733</v>
      </c>
      <c r="M562" s="257" t="str">
        <f>IF(Table2[[#This Row],[Resolve Date]]="","ONGOING","SOLVED")</f>
        <v>SOLVED</v>
      </c>
      <c r="N562" s="258" t="s">
        <v>30</v>
      </c>
      <c r="O562" s="257" t="str">
        <f>Table2[[#This Row],[K&amp;N REF ]]&amp;Table2[[#This Row],[Issue type ]]</f>
        <v xml:space="preserve">5015404613DAMAGE </v>
      </c>
      <c r="P562" s="257">
        <f>YEAR(Table2[[#This Row],[Date ]])</f>
        <v>2025</v>
      </c>
      <c r="Q562" s="257" t="str">
        <f>VLOOKUP(MONTH(Table2[[#This Row],[Date ]]),Months,2,0)</f>
        <v>March</v>
      </c>
      <c r="R562" s="257" t="b">
        <f>COUNTIFS(Table2[Unique],Table2[[#This Row],[Unique]])&gt;1</f>
        <v>0</v>
      </c>
      <c r="S562" s="257">
        <f>IF(Table2[[#This Row],[Status ]]="Solved",1,0)</f>
        <v>1</v>
      </c>
      <c r="T562" s="257">
        <f>IF(Table2[[#This Row],[Status ]]="ongoing",1,0)</f>
        <v>0</v>
      </c>
    </row>
    <row r="563" spans="1:20" x14ac:dyDescent="0.25">
      <c r="A563" s="262">
        <v>5015404844</v>
      </c>
      <c r="B563" s="269" t="str">
        <f>_xlfn.XLOOKUP(Table2[[#This Row],[K&amp;N REF ]],CAT_Details[Tracking Number],CAT_Details[S Ref],,0)</f>
        <v>20250311-S-70235</v>
      </c>
      <c r="C563" s="270">
        <f>_xlfn.XLOOKUP(Table2[[#This Row],[K&amp;N REF ]],CAT_Details[Tracking Number],CAT_Details[TO Ref],,0)</f>
        <v>20250310670281</v>
      </c>
      <c r="D563" s="270" t="str">
        <f>_xlfn.XLOOKUP(Table2[[#This Row],[K&amp;N REF ]],CAT_Details[Tracking Number],CAT_Details[Pickup Customer Name],,0)</f>
        <v>SOGEFI FILTRATION FRANCE</v>
      </c>
      <c r="E563" s="271" t="str">
        <f>_xlfn.XLOOKUP(Table2[[#This Row],[K&amp;N REF ]],CAT_Details[Tracking Number],CAT_Details[Delivery Country Code],,0)</f>
        <v>GB</v>
      </c>
      <c r="F563" s="271" t="str">
        <f>_xlfn.XLOOKUP(Table2[[#This Row],[TO Ref]],CAT_Details[TO Ref],CAT_Details[Loc],,0)</f>
        <v>DX01-L5</v>
      </c>
      <c r="G563" s="257" t="s">
        <v>36</v>
      </c>
      <c r="H563" s="257" t="s">
        <v>35</v>
      </c>
      <c r="I563" s="280">
        <v>45733</v>
      </c>
      <c r="J563" s="257" t="s">
        <v>26</v>
      </c>
      <c r="K563" s="257" t="s">
        <v>32</v>
      </c>
      <c r="L563" s="280">
        <v>45733</v>
      </c>
      <c r="M563" s="257" t="str">
        <f>IF(Table2[[#This Row],[Resolve Date]]="","ONGOING","SOLVED")</f>
        <v>SOLVED</v>
      </c>
      <c r="N563" s="258" t="s">
        <v>30</v>
      </c>
      <c r="O563" s="257" t="str">
        <f>Table2[[#This Row],[K&amp;N REF ]]&amp;Table2[[#This Row],[Issue type ]]</f>
        <v>5015404844NO LABELS</v>
      </c>
      <c r="P563" s="257">
        <f>YEAR(Table2[[#This Row],[Date ]])</f>
        <v>2025</v>
      </c>
      <c r="Q563" s="257" t="str">
        <f>VLOOKUP(MONTH(Table2[[#This Row],[Date ]]),Months,2,0)</f>
        <v>March</v>
      </c>
      <c r="R563" s="257" t="b">
        <f>COUNTIFS(Table2[Unique],Table2[[#This Row],[Unique]])&gt;1</f>
        <v>0</v>
      </c>
      <c r="S563" s="257">
        <f>IF(Table2[[#This Row],[Status ]]="Solved",1,0)</f>
        <v>1</v>
      </c>
      <c r="T563" s="257">
        <f>IF(Table2[[#This Row],[Status ]]="ongoing",1,0)</f>
        <v>0</v>
      </c>
    </row>
    <row r="564" spans="1:20" x14ac:dyDescent="0.25">
      <c r="A564" s="262">
        <v>5015421188</v>
      </c>
      <c r="B564" s="269" t="str">
        <f>_xlfn.XLOOKUP(Table2[[#This Row],[K&amp;N REF ]],CAT_Details[Tracking Number],CAT_Details[S Ref],,0)</f>
        <v>20250312-S-70209</v>
      </c>
      <c r="C564" s="270">
        <f>_xlfn.XLOOKUP(Table2[[#This Row],[K&amp;N REF ]],CAT_Details[Tracking Number],CAT_Details[TO Ref],,0)</f>
        <v>20250312672370</v>
      </c>
      <c r="D564" s="270" t="str">
        <f>_xlfn.XLOOKUP(Table2[[#This Row],[K&amp;N REF ]],CAT_Details[Tracking Number],CAT_Details[Pickup Customer Name],,0)</f>
        <v>Donaldson Ed</v>
      </c>
      <c r="E564" s="271" t="str">
        <f>_xlfn.XLOOKUP(Table2[[#This Row],[K&amp;N REF ]],CAT_Details[Tracking Number],CAT_Details[Delivery Country Code],,0)</f>
        <v>GB</v>
      </c>
      <c r="F564" s="271" t="str">
        <f>_xlfn.XLOOKUP(Table2[[#This Row],[TO Ref]],CAT_Details[TO Ref],CAT_Details[Loc],,0)</f>
        <v>DK-LW08</v>
      </c>
      <c r="G564" s="257" t="s">
        <v>36</v>
      </c>
      <c r="H564" s="257" t="s">
        <v>119</v>
      </c>
      <c r="I564" s="280">
        <v>45733</v>
      </c>
      <c r="J564" s="257" t="s">
        <v>26</v>
      </c>
      <c r="K564" s="257" t="s">
        <v>32</v>
      </c>
      <c r="L564" s="280">
        <v>45733</v>
      </c>
      <c r="M564" s="257" t="str">
        <f>IF(Table2[[#This Row],[Resolve Date]]="","ONGOING","SOLVED")</f>
        <v>SOLVED</v>
      </c>
      <c r="N564" s="258" t="s">
        <v>58</v>
      </c>
      <c r="O564" s="257" t="str">
        <f>Table2[[#This Row],[K&amp;N REF ]]&amp;Table2[[#This Row],[Issue type ]]</f>
        <v>5015421188INCORRECT LABELS</v>
      </c>
      <c r="P564" s="257">
        <f>YEAR(Table2[[#This Row],[Date ]])</f>
        <v>2025</v>
      </c>
      <c r="Q564" s="257" t="str">
        <f>VLOOKUP(MONTH(Table2[[#This Row],[Date ]]),Months,2,0)</f>
        <v>March</v>
      </c>
      <c r="R564" s="257" t="b">
        <f>COUNTIFS(Table2[Unique],Table2[[#This Row],[Unique]])&gt;1</f>
        <v>0</v>
      </c>
      <c r="S564" s="257">
        <f>IF(Table2[[#This Row],[Status ]]="Solved",1,0)</f>
        <v>1</v>
      </c>
      <c r="T564" s="257">
        <f>IF(Table2[[#This Row],[Status ]]="ongoing",1,0)</f>
        <v>0</v>
      </c>
    </row>
    <row r="565" spans="1:20" x14ac:dyDescent="0.25">
      <c r="A565" s="262">
        <v>5015390114</v>
      </c>
      <c r="B565" s="269" t="str">
        <f>_xlfn.XLOOKUP(Table2[[#This Row],[K&amp;N REF ]],CAT_Details[Tracking Number],CAT_Details[S Ref],,0)</f>
        <v>20250310-S-70182</v>
      </c>
      <c r="C565" s="270">
        <f>_xlfn.XLOOKUP(Table2[[#This Row],[K&amp;N REF ]],CAT_Details[Tracking Number],CAT_Details[TO Ref],,0)</f>
        <v>20250307669696</v>
      </c>
      <c r="D565" s="270" t="str">
        <f>_xlfn.XLOOKUP(Table2[[#This Row],[K&amp;N REF ]],CAT_Details[Tracking Number],CAT_Details[Pickup Customer Name],,0)</f>
        <v>TIMKEN EUROPEAN SERVICE CENTER</v>
      </c>
      <c r="E565" s="271" t="str">
        <f>_xlfn.XLOOKUP(Table2[[#This Row],[K&amp;N REF ]],CAT_Details[Tracking Number],CAT_Details[Delivery Country Code],,0)</f>
        <v>GB</v>
      </c>
      <c r="F565" s="271" t="str">
        <f>_xlfn.XLOOKUP(Table2[[#This Row],[TO Ref]],CAT_Details[TO Ref],CAT_Details[Loc],,0)</f>
        <v>DK-BM01</v>
      </c>
      <c r="G565" s="257" t="s">
        <v>36</v>
      </c>
      <c r="H565" s="257" t="s">
        <v>35</v>
      </c>
      <c r="I565" s="280">
        <v>45733</v>
      </c>
      <c r="J565" s="257" t="s">
        <v>26</v>
      </c>
      <c r="K565" s="257" t="s">
        <v>32</v>
      </c>
      <c r="L565" s="280">
        <v>45733</v>
      </c>
      <c r="M565" s="257" t="str">
        <f>IF(Table2[[#This Row],[Resolve Date]]="","ONGOING","SOLVED")</f>
        <v>SOLVED</v>
      </c>
      <c r="N565" s="258" t="s">
        <v>30</v>
      </c>
      <c r="O565" s="257" t="str">
        <f>Table2[[#This Row],[K&amp;N REF ]]&amp;Table2[[#This Row],[Issue type ]]</f>
        <v>5015390114NO LABELS</v>
      </c>
      <c r="P565" s="257">
        <f>YEAR(Table2[[#This Row],[Date ]])</f>
        <v>2025</v>
      </c>
      <c r="Q565" s="257" t="str">
        <f>VLOOKUP(MONTH(Table2[[#This Row],[Date ]]),Months,2,0)</f>
        <v>March</v>
      </c>
      <c r="R565" s="257" t="b">
        <f>COUNTIFS(Table2[Unique],Table2[[#This Row],[Unique]])&gt;1</f>
        <v>0</v>
      </c>
      <c r="S565" s="257">
        <f>IF(Table2[[#This Row],[Status ]]="Solved",1,0)</f>
        <v>1</v>
      </c>
      <c r="T565" s="257">
        <f>IF(Table2[[#This Row],[Status ]]="ongoing",1,0)</f>
        <v>0</v>
      </c>
    </row>
    <row r="566" spans="1:20" x14ac:dyDescent="0.25">
      <c r="A566" s="262">
        <v>5015390114</v>
      </c>
      <c r="B566" s="269" t="str">
        <f>_xlfn.XLOOKUP(Table2[[#This Row],[K&amp;N REF ]],CAT_Details[Tracking Number],CAT_Details[S Ref],,0)</f>
        <v>20250310-S-70182</v>
      </c>
      <c r="C566" s="270">
        <f>_xlfn.XLOOKUP(Table2[[#This Row],[K&amp;N REF ]],CAT_Details[Tracking Number],CAT_Details[TO Ref],,0)</f>
        <v>20250307669696</v>
      </c>
      <c r="D566" s="270" t="str">
        <f>_xlfn.XLOOKUP(Table2[[#This Row],[K&amp;N REF ]],CAT_Details[Tracking Number],CAT_Details[Pickup Customer Name],,0)</f>
        <v>TIMKEN EUROPEAN SERVICE CENTER</v>
      </c>
      <c r="E566" s="271" t="str">
        <f>_xlfn.XLOOKUP(Table2[[#This Row],[K&amp;N REF ]],CAT_Details[Tracking Number],CAT_Details[Delivery Country Code],,0)</f>
        <v>GB</v>
      </c>
      <c r="F566" s="271" t="str">
        <f>_xlfn.XLOOKUP(Table2[[#This Row],[TO Ref]],CAT_Details[TO Ref],CAT_Details[Loc],,0)</f>
        <v>DK-BM01</v>
      </c>
      <c r="G566" s="257" t="s">
        <v>36</v>
      </c>
      <c r="H566" s="257" t="s">
        <v>25</v>
      </c>
      <c r="I566" s="280">
        <v>45733</v>
      </c>
      <c r="J566" s="257" t="s">
        <v>26</v>
      </c>
      <c r="K566" s="257" t="s">
        <v>32</v>
      </c>
      <c r="L566" s="280">
        <v>45733</v>
      </c>
      <c r="M566" s="257" t="str">
        <f>IF(Table2[[#This Row],[Resolve Date]]="","ONGOING","SOLVED")</f>
        <v>SOLVED</v>
      </c>
      <c r="N566" s="258" t="s">
        <v>30</v>
      </c>
      <c r="O566" s="257" t="str">
        <f>Table2[[#This Row],[K&amp;N REF ]]&amp;Table2[[#This Row],[Issue type ]]</f>
        <v xml:space="preserve">5015390114DAMAGE </v>
      </c>
      <c r="P566" s="257">
        <f>YEAR(Table2[[#This Row],[Date ]])</f>
        <v>2025</v>
      </c>
      <c r="Q566" s="257" t="str">
        <f>VLOOKUP(MONTH(Table2[[#This Row],[Date ]]),Months,2,0)</f>
        <v>March</v>
      </c>
      <c r="R566" s="257" t="b">
        <f>COUNTIFS(Table2[Unique],Table2[[#This Row],[Unique]])&gt;1</f>
        <v>0</v>
      </c>
      <c r="S566" s="257">
        <f>IF(Table2[[#This Row],[Status ]]="Solved",1,0)</f>
        <v>1</v>
      </c>
      <c r="T566" s="257">
        <f>IF(Table2[[#This Row],[Status ]]="ongoing",1,0)</f>
        <v>0</v>
      </c>
    </row>
    <row r="567" spans="1:20" x14ac:dyDescent="0.25">
      <c r="A567" s="262">
        <v>5015404323</v>
      </c>
      <c r="B567" s="269" t="str">
        <f>_xlfn.XLOOKUP(Table2[[#This Row],[K&amp;N REF ]],CAT_Details[Tracking Number],CAT_Details[S Ref],,0)</f>
        <v>20250311-S-70249</v>
      </c>
      <c r="C567" s="270">
        <f>_xlfn.XLOOKUP(Table2[[#This Row],[K&amp;N REF ]],CAT_Details[Tracking Number],CAT_Details[TO Ref],,0)</f>
        <v>20250310670440</v>
      </c>
      <c r="D567" s="270" t="str">
        <f>_xlfn.XLOOKUP(Table2[[#This Row],[K&amp;N REF ]],CAT_Details[Tracking Number],CAT_Details[Pickup Customer Name],,0)</f>
        <v>FEDERAL-MOGUL POWERTRAIN ITALY S.R.</v>
      </c>
      <c r="E567" s="271" t="str">
        <f>_xlfn.XLOOKUP(Table2[[#This Row],[K&amp;N REF ]],CAT_Details[Tracking Number],CAT_Details[Delivery Country Code],,0)</f>
        <v>GB</v>
      </c>
      <c r="F567" s="271" t="str">
        <f>_xlfn.XLOOKUP(Table2[[#This Row],[TO Ref]],CAT_Details[TO Ref],CAT_Details[Loc],,0)</f>
        <v>No Loc</v>
      </c>
      <c r="G567" s="257" t="s">
        <v>24</v>
      </c>
      <c r="H567" s="257" t="s">
        <v>35</v>
      </c>
      <c r="I567" s="280">
        <v>45734</v>
      </c>
      <c r="J567" s="257" t="s">
        <v>26</v>
      </c>
      <c r="K567" s="257" t="s">
        <v>32</v>
      </c>
      <c r="L567" s="280">
        <v>45734</v>
      </c>
      <c r="M567" s="257" t="str">
        <f>IF(Table2[[#This Row],[Resolve Date]]="","ONGOING","SOLVED")</f>
        <v>SOLVED</v>
      </c>
      <c r="N567" s="258" t="s">
        <v>30</v>
      </c>
      <c r="O567" s="257" t="str">
        <f>Table2[[#This Row],[K&amp;N REF ]]&amp;Table2[[#This Row],[Issue type ]]</f>
        <v>5015404323NO LABELS</v>
      </c>
      <c r="P567" s="257">
        <f>YEAR(Table2[[#This Row],[Date ]])</f>
        <v>2025</v>
      </c>
      <c r="Q567" s="257" t="str">
        <f>VLOOKUP(MONTH(Table2[[#This Row],[Date ]]),Months,2,0)</f>
        <v>March</v>
      </c>
      <c r="R567" s="257" t="b">
        <f>COUNTIFS(Table2[Unique],Table2[[#This Row],[Unique]])&gt;1</f>
        <v>0</v>
      </c>
      <c r="S567" s="257">
        <f>IF(Table2[[#This Row],[Status ]]="Solved",1,0)</f>
        <v>1</v>
      </c>
      <c r="T567" s="257">
        <f>IF(Table2[[#This Row],[Status ]]="ongoing",1,0)</f>
        <v>0</v>
      </c>
    </row>
    <row r="568" spans="1:20" x14ac:dyDescent="0.25">
      <c r="A568" s="262">
        <v>5015404517</v>
      </c>
      <c r="B568" s="269" t="str">
        <f>_xlfn.XLOOKUP(Table2[[#This Row],[K&amp;N REF ]],CAT_Details[Tracking Number],CAT_Details[S Ref],,0)</f>
        <v>20250311-S-70225</v>
      </c>
      <c r="C568" s="270">
        <f>_xlfn.XLOOKUP(Table2[[#This Row],[K&amp;N REF ]],CAT_Details[Tracking Number],CAT_Details[TO Ref],,0)</f>
        <v>20250311671255</v>
      </c>
      <c r="D568" s="270" t="str">
        <f>_xlfn.XLOOKUP(Table2[[#This Row],[K&amp;N REF ]],CAT_Details[Tracking Number],CAT_Details[Pickup Customer Name],,0)</f>
        <v>Elring Klinger, S.A</v>
      </c>
      <c r="E568" s="271" t="str">
        <f>_xlfn.XLOOKUP(Table2[[#This Row],[K&amp;N REF ]],CAT_Details[Tracking Number],CAT_Details[Delivery Country Code],,0)</f>
        <v>GB</v>
      </c>
      <c r="F568" s="271" t="str">
        <f>_xlfn.XLOOKUP(Table2[[#This Row],[TO Ref]],CAT_Details[TO Ref],CAT_Details[Loc],,0)</f>
        <v>No Loc</v>
      </c>
      <c r="G568" s="257" t="s">
        <v>24</v>
      </c>
      <c r="H568" s="257" t="s">
        <v>29</v>
      </c>
      <c r="I568" s="280">
        <v>45734</v>
      </c>
      <c r="J568" s="257" t="s">
        <v>26</v>
      </c>
      <c r="K568" s="257" t="s">
        <v>27</v>
      </c>
      <c r="L568" s="280">
        <v>45734</v>
      </c>
      <c r="M568" s="257" t="str">
        <f>IF(Table2[[#This Row],[Resolve Date]]="","ONGOING","SOLVED")</f>
        <v>SOLVED</v>
      </c>
      <c r="N568" s="258" t="s">
        <v>30</v>
      </c>
      <c r="O568" s="257" t="str">
        <f>Table2[[#This Row],[K&amp;N REF ]]&amp;Table2[[#This Row],[Issue type ]]</f>
        <v>5015404517DAMAGED LABEL</v>
      </c>
      <c r="P568" s="257">
        <f>YEAR(Table2[[#This Row],[Date ]])</f>
        <v>2025</v>
      </c>
      <c r="Q568" s="257" t="str">
        <f>VLOOKUP(MONTH(Table2[[#This Row],[Date ]]),Months,2,0)</f>
        <v>March</v>
      </c>
      <c r="R568" s="257" t="b">
        <f>COUNTIFS(Table2[Unique],Table2[[#This Row],[Unique]])&gt;1</f>
        <v>0</v>
      </c>
      <c r="S568" s="257">
        <f>IF(Table2[[#This Row],[Status ]]="Solved",1,0)</f>
        <v>1</v>
      </c>
      <c r="T568" s="257">
        <f>IF(Table2[[#This Row],[Status ]]="ongoing",1,0)</f>
        <v>0</v>
      </c>
    </row>
    <row r="569" spans="1:20" x14ac:dyDescent="0.25">
      <c r="A569" s="262">
        <v>5015421718</v>
      </c>
      <c r="B569" s="269" t="str">
        <f>_xlfn.XLOOKUP(Table2[[#This Row],[K&amp;N REF ]],CAT_Details[Tracking Number],CAT_Details[S Ref],,0)</f>
        <v>20250313-S-70611</v>
      </c>
      <c r="C569" s="270">
        <f>_xlfn.XLOOKUP(Table2[[#This Row],[K&amp;N REF ]],CAT_Details[Tracking Number],CAT_Details[TO Ref],,0)</f>
        <v>20250311671309</v>
      </c>
      <c r="D569" s="270" t="str">
        <f>_xlfn.XLOOKUP(Table2[[#This Row],[K&amp;N REF ]],CAT_Details[Tracking Number],CAT_Details[Pickup Customer Name],,0)</f>
        <v>FONTANA LUIGI S.P.A.</v>
      </c>
      <c r="E569" s="271" t="str">
        <f>_xlfn.XLOOKUP(Table2[[#This Row],[K&amp;N REF ]],CAT_Details[Tracking Number],CAT_Details[Delivery Country Code],,0)</f>
        <v>GB</v>
      </c>
      <c r="F569" s="271" t="str">
        <f>_xlfn.XLOOKUP(Table2[[#This Row],[TO Ref]],CAT_Details[TO Ref],CAT_Details[Loc],,0)</f>
        <v>OYL1</v>
      </c>
      <c r="G569" s="257" t="s">
        <v>24</v>
      </c>
      <c r="H569" s="257" t="s">
        <v>49</v>
      </c>
      <c r="I569" s="280">
        <v>45734</v>
      </c>
      <c r="J569" s="257" t="s">
        <v>26</v>
      </c>
      <c r="K569" s="257" t="s">
        <v>32</v>
      </c>
      <c r="L569" s="280">
        <v>45734</v>
      </c>
      <c r="M569" s="257" t="str">
        <f>IF(Table2[[#This Row],[Resolve Date]]="","ONGOING","SOLVED")</f>
        <v>SOLVED</v>
      </c>
      <c r="N569" s="258" t="s">
        <v>120</v>
      </c>
      <c r="O569" s="257" t="str">
        <f>Table2[[#This Row],[K&amp;N REF ]]&amp;Table2[[#This Row],[Issue type ]]</f>
        <v>5015421718XX LABELS</v>
      </c>
      <c r="P569" s="257">
        <f>YEAR(Table2[[#This Row],[Date ]])</f>
        <v>2025</v>
      </c>
      <c r="Q569" s="257" t="str">
        <f>VLOOKUP(MONTH(Table2[[#This Row],[Date ]]),Months,2,0)</f>
        <v>March</v>
      </c>
      <c r="R569" s="257" t="b">
        <f>COUNTIFS(Table2[Unique],Table2[[#This Row],[Unique]])&gt;1</f>
        <v>0</v>
      </c>
      <c r="S569" s="257">
        <f>IF(Table2[[#This Row],[Status ]]="Solved",1,0)</f>
        <v>1</v>
      </c>
      <c r="T569" s="257">
        <f>IF(Table2[[#This Row],[Status ]]="ongoing",1,0)</f>
        <v>0</v>
      </c>
    </row>
    <row r="570" spans="1:20" x14ac:dyDescent="0.25">
      <c r="A570" s="262">
        <v>5015421248</v>
      </c>
      <c r="B570" s="269" t="str">
        <f>_xlfn.XLOOKUP(Table2[[#This Row],[K&amp;N REF ]],CAT_Details[Tracking Number],CAT_Details[S Ref],,0)</f>
        <v>20250311-S-70534</v>
      </c>
      <c r="C570" s="270">
        <f>_xlfn.XLOOKUP(Table2[[#This Row],[K&amp;N REF ]],CAT_Details[Tracking Number],CAT_Details[TO Ref],,0)</f>
        <v>20250311671778</v>
      </c>
      <c r="D570" s="270" t="str">
        <f>_xlfn.XLOOKUP(Table2[[#This Row],[K&amp;N REF ]],CAT_Details[Tracking Number],CAT_Details[Pickup Customer Name],,0)</f>
        <v>Comer Industries Spa</v>
      </c>
      <c r="E570" s="271" t="str">
        <f>_xlfn.XLOOKUP(Table2[[#This Row],[K&amp;N REF ]],CAT_Details[Tracking Number],CAT_Details[Delivery Country Code],,0)</f>
        <v>GB</v>
      </c>
      <c r="F570" s="271">
        <f>_xlfn.XLOOKUP(Table2[[#This Row],[TO Ref]],CAT_Details[TO Ref],CAT_Details[Loc],,0)</f>
        <v>3401</v>
      </c>
      <c r="G570" s="257" t="s">
        <v>24</v>
      </c>
      <c r="H570" s="257" t="s">
        <v>35</v>
      </c>
      <c r="I570" s="280">
        <v>45734</v>
      </c>
      <c r="J570" s="257" t="s">
        <v>26</v>
      </c>
      <c r="K570" s="257" t="s">
        <v>32</v>
      </c>
      <c r="L570" s="280">
        <v>45734</v>
      </c>
      <c r="M570" s="257" t="str">
        <f>IF(Table2[[#This Row],[Resolve Date]]="","ONGOING","SOLVED")</f>
        <v>SOLVED</v>
      </c>
      <c r="N570" s="258" t="s">
        <v>30</v>
      </c>
      <c r="O570" s="257" t="str">
        <f>Table2[[#This Row],[K&amp;N REF ]]&amp;Table2[[#This Row],[Issue type ]]</f>
        <v>5015421248NO LABELS</v>
      </c>
      <c r="P570" s="257">
        <f>YEAR(Table2[[#This Row],[Date ]])</f>
        <v>2025</v>
      </c>
      <c r="Q570" s="257" t="str">
        <f>VLOOKUP(MONTH(Table2[[#This Row],[Date ]]),Months,2,0)</f>
        <v>March</v>
      </c>
      <c r="R570" s="257" t="b">
        <f>COUNTIFS(Table2[Unique],Table2[[#This Row],[Unique]])&gt;1</f>
        <v>0</v>
      </c>
      <c r="S570" s="257">
        <f>IF(Table2[[#This Row],[Status ]]="Solved",1,0)</f>
        <v>1</v>
      </c>
      <c r="T570" s="257">
        <f>IF(Table2[[#This Row],[Status ]]="ongoing",1,0)</f>
        <v>0</v>
      </c>
    </row>
    <row r="571" spans="1:20" x14ac:dyDescent="0.25">
      <c r="A571" s="262">
        <v>5015376384</v>
      </c>
      <c r="B571" s="269" t="str">
        <f>_xlfn.XLOOKUP(Table2[[#This Row],[K&amp;N REF ]],CAT_Details[Tracking Number],CAT_Details[S Ref],,0)</f>
        <v>20250307-S-70299</v>
      </c>
      <c r="C571" s="270">
        <f>_xlfn.XLOOKUP(Table2[[#This Row],[K&amp;N REF ]],CAT_Details[Tracking Number],CAT_Details[TO Ref],,0)</f>
        <v>20250305667599</v>
      </c>
      <c r="D571" s="270" t="str">
        <f>_xlfn.XLOOKUP(Table2[[#This Row],[K&amp;N REF ]],CAT_Details[Tracking Number],CAT_Details[Pickup Customer Name],,0)</f>
        <v>Feroplast</v>
      </c>
      <c r="E571" s="271" t="str">
        <f>_xlfn.XLOOKUP(Table2[[#This Row],[K&amp;N REF ]],CAT_Details[Tracking Number],CAT_Details[Delivery Country Code],,0)</f>
        <v>GB</v>
      </c>
      <c r="F571" s="271" t="str">
        <f>_xlfn.XLOOKUP(Table2[[#This Row],[TO Ref]],CAT_Details[TO Ref],CAT_Details[Loc],,0)</f>
        <v>U2-L5</v>
      </c>
      <c r="G571" s="257" t="s">
        <v>44</v>
      </c>
      <c r="H571" s="257" t="s">
        <v>49</v>
      </c>
      <c r="I571" s="280">
        <v>45734</v>
      </c>
      <c r="J571" s="257" t="s">
        <v>26</v>
      </c>
      <c r="K571" s="257" t="s">
        <v>32</v>
      </c>
      <c r="L571" s="280">
        <v>45735</v>
      </c>
      <c r="M571" s="257" t="str">
        <f>IF(Table2[[#This Row],[Resolve Date]]="","ONGOING","SOLVED")</f>
        <v>SOLVED</v>
      </c>
      <c r="N571" s="258" t="s">
        <v>30</v>
      </c>
      <c r="O571" s="257" t="str">
        <f>Table2[[#This Row],[K&amp;N REF ]]&amp;Table2[[#This Row],[Issue type ]]</f>
        <v>5015376384XX LABELS</v>
      </c>
      <c r="P571" s="257">
        <f>YEAR(Table2[[#This Row],[Date ]])</f>
        <v>2025</v>
      </c>
      <c r="Q571" s="257" t="str">
        <f>VLOOKUP(MONTH(Table2[[#This Row],[Date ]]),Months,2,0)</f>
        <v>March</v>
      </c>
      <c r="R571" s="257" t="b">
        <f>COUNTIFS(Table2[Unique],Table2[[#This Row],[Unique]])&gt;1</f>
        <v>0</v>
      </c>
      <c r="S571" s="257">
        <f>IF(Table2[[#This Row],[Status ]]="Solved",1,0)</f>
        <v>1</v>
      </c>
      <c r="T571" s="257">
        <f>IF(Table2[[#This Row],[Status ]]="ongoing",1,0)</f>
        <v>0</v>
      </c>
    </row>
    <row r="572" spans="1:20" x14ac:dyDescent="0.25">
      <c r="A572" s="262">
        <v>5015375670</v>
      </c>
      <c r="B572" s="269" t="str">
        <f>_xlfn.XLOOKUP(Table2[[#This Row],[K&amp;N REF ]],CAT_Details[Tracking Number],CAT_Details[S Ref],,0)</f>
        <v>20250307-S-70252</v>
      </c>
      <c r="C572" s="270">
        <f>_xlfn.XLOOKUP(Table2[[#This Row],[K&amp;N REF ]],CAT_Details[Tracking Number],CAT_Details[TO Ref],,0)</f>
        <v>20250307669349</v>
      </c>
      <c r="D572" s="270" t="str">
        <f>_xlfn.XLOOKUP(Table2[[#This Row],[K&amp;N REF ]],CAT_Details[Tracking Number],CAT_Details[Pickup Customer Name],,0)</f>
        <v>Dayco Poland Sp. z o.o.</v>
      </c>
      <c r="E572" s="271" t="str">
        <f>_xlfn.XLOOKUP(Table2[[#This Row],[K&amp;N REF ]],CAT_Details[Tracking Number],CAT_Details[Delivery Country Code],,0)</f>
        <v>GB</v>
      </c>
      <c r="F572" s="271" t="str">
        <f>_xlfn.XLOOKUP(Table2[[#This Row],[TO Ref]],CAT_Details[TO Ref],CAT_Details[Loc],,0)</f>
        <v>DX01-L5</v>
      </c>
      <c r="G572" s="257" t="s">
        <v>44</v>
      </c>
      <c r="H572" s="257" t="s">
        <v>31</v>
      </c>
      <c r="I572" s="280">
        <v>45734</v>
      </c>
      <c r="J572" s="257" t="s">
        <v>26</v>
      </c>
      <c r="K572" s="257" t="s">
        <v>27</v>
      </c>
      <c r="L572" s="280">
        <v>45734</v>
      </c>
      <c r="M572" s="257" t="str">
        <f>IF(Table2[[#This Row],[Resolve Date]]="","ONGOING","SOLVED")</f>
        <v>SOLVED</v>
      </c>
      <c r="N572" s="258" t="s">
        <v>30</v>
      </c>
      <c r="O572" s="257" t="str">
        <f>Table2[[#This Row],[K&amp;N REF ]]&amp;Table2[[#This Row],[Issue type ]]</f>
        <v>5015375670MISSING LABELS ON SOME UNITS</v>
      </c>
      <c r="P572" s="257">
        <f>YEAR(Table2[[#This Row],[Date ]])</f>
        <v>2025</v>
      </c>
      <c r="Q572" s="257" t="str">
        <f>VLOOKUP(MONTH(Table2[[#This Row],[Date ]]),Months,2,0)</f>
        <v>March</v>
      </c>
      <c r="R572" s="257" t="b">
        <f>COUNTIFS(Table2[Unique],Table2[[#This Row],[Unique]])&gt;1</f>
        <v>0</v>
      </c>
      <c r="S572" s="257">
        <f>IF(Table2[[#This Row],[Status ]]="Solved",1,0)</f>
        <v>1</v>
      </c>
      <c r="T572" s="257">
        <f>IF(Table2[[#This Row],[Status ]]="ongoing",1,0)</f>
        <v>0</v>
      </c>
    </row>
    <row r="573" spans="1:20" x14ac:dyDescent="0.25">
      <c r="A573" s="262">
        <v>5015376228</v>
      </c>
      <c r="B573" s="269" t="str">
        <f>_xlfn.XLOOKUP(Table2[[#This Row],[K&amp;N REF ]],CAT_Details[Tracking Number],CAT_Details[S Ref],,0)</f>
        <v>20250307-S-70298</v>
      </c>
      <c r="C573" s="270">
        <f>_xlfn.XLOOKUP(Table2[[#This Row],[K&amp;N REF ]],CAT_Details[Tracking Number],CAT_Details[TO Ref],,0)</f>
        <v>20250306668530</v>
      </c>
      <c r="D573" s="270" t="str">
        <f>_xlfn.XLOOKUP(Table2[[#This Row],[K&amp;N REF ]],CAT_Details[Tracking Number],CAT_Details[Pickup Customer Name],,0)</f>
        <v>Tibbett Logistics</v>
      </c>
      <c r="E573" s="271" t="str">
        <f>_xlfn.XLOOKUP(Table2[[#This Row],[K&amp;N REF ]],CAT_Details[Tracking Number],CAT_Details[Delivery Country Code],,0)</f>
        <v>GB</v>
      </c>
      <c r="F573" s="271" t="str">
        <f>_xlfn.XLOOKUP(Table2[[#This Row],[TO Ref]],CAT_Details[TO Ref],CAT_Details[Loc],,0)</f>
        <v>DX01-L5</v>
      </c>
      <c r="G573" s="257" t="s">
        <v>34</v>
      </c>
      <c r="H573" s="257" t="s">
        <v>49</v>
      </c>
      <c r="I573" s="280">
        <v>45734</v>
      </c>
      <c r="J573" s="257" t="s">
        <v>26</v>
      </c>
      <c r="K573" s="257" t="s">
        <v>32</v>
      </c>
      <c r="L573" s="280">
        <v>45734</v>
      </c>
      <c r="M573" s="257" t="str">
        <f>IF(Table2[[#This Row],[Resolve Date]]="","ONGOING","SOLVED")</f>
        <v>SOLVED</v>
      </c>
      <c r="N573" s="258" t="s">
        <v>30</v>
      </c>
      <c r="O573" s="257" t="str">
        <f>Table2[[#This Row],[K&amp;N REF ]]&amp;Table2[[#This Row],[Issue type ]]</f>
        <v>5015376228XX LABELS</v>
      </c>
      <c r="P573" s="257">
        <f>YEAR(Table2[[#This Row],[Date ]])</f>
        <v>2025</v>
      </c>
      <c r="Q573" s="257" t="str">
        <f>VLOOKUP(MONTH(Table2[[#This Row],[Date ]]),Months,2,0)</f>
        <v>March</v>
      </c>
      <c r="R573" s="257" t="b">
        <f>COUNTIFS(Table2[Unique],Table2[[#This Row],[Unique]])&gt;1</f>
        <v>0</v>
      </c>
      <c r="S573" s="257">
        <f>IF(Table2[[#This Row],[Status ]]="Solved",1,0)</f>
        <v>1</v>
      </c>
      <c r="T573" s="257">
        <f>IF(Table2[[#This Row],[Status ]]="ongoing",1,0)</f>
        <v>0</v>
      </c>
    </row>
    <row r="574" spans="1:20" x14ac:dyDescent="0.25">
      <c r="A574" s="262">
        <v>5015421254</v>
      </c>
      <c r="B574" s="269" t="str">
        <f>_xlfn.XLOOKUP(Table2[[#This Row],[K&amp;N REF ]],CAT_Details[Tracking Number],CAT_Details[S Ref],,0)</f>
        <v>20250312-S-70195</v>
      </c>
      <c r="C574" s="270">
        <f>_xlfn.XLOOKUP(Table2[[#This Row],[K&amp;N REF ]],CAT_Details[Tracking Number],CAT_Details[TO Ref],,0)</f>
        <v>20250311671102</v>
      </c>
      <c r="D574" s="270" t="str">
        <f>_xlfn.XLOOKUP(Table2[[#This Row],[K&amp;N REF ]],CAT_Details[Tracking Number],CAT_Details[Pickup Customer Name],,0)</f>
        <v>THOMAS MAGNETE GMBH</v>
      </c>
      <c r="E574" s="271" t="str">
        <f>_xlfn.XLOOKUP(Table2[[#This Row],[K&amp;N REF ]],CAT_Details[Tracking Number],CAT_Details[Delivery Country Code],,0)</f>
        <v>GB</v>
      </c>
      <c r="F574" s="271">
        <f>_xlfn.XLOOKUP(Table2[[#This Row],[TO Ref]],CAT_Details[TO Ref],CAT_Details[Loc],,0)</f>
        <v>3402</v>
      </c>
      <c r="G574" s="257" t="s">
        <v>34</v>
      </c>
      <c r="H574" s="257" t="s">
        <v>35</v>
      </c>
      <c r="I574" s="280">
        <v>45734</v>
      </c>
      <c r="J574" s="257" t="s">
        <v>26</v>
      </c>
      <c r="K574" s="257" t="s">
        <v>32</v>
      </c>
      <c r="L574" s="280">
        <v>45734</v>
      </c>
      <c r="M574" s="257" t="str">
        <f>IF(Table2[[#This Row],[Resolve Date]]="","ONGOING","SOLVED")</f>
        <v>SOLVED</v>
      </c>
      <c r="N574" s="258" t="s">
        <v>30</v>
      </c>
      <c r="O574" s="257" t="str">
        <f>Table2[[#This Row],[K&amp;N REF ]]&amp;Table2[[#This Row],[Issue type ]]</f>
        <v>5015421254NO LABELS</v>
      </c>
      <c r="P574" s="257">
        <f>YEAR(Table2[[#This Row],[Date ]])</f>
        <v>2025</v>
      </c>
      <c r="Q574" s="257" t="str">
        <f>VLOOKUP(MONTH(Table2[[#This Row],[Date ]]),Months,2,0)</f>
        <v>March</v>
      </c>
      <c r="R574" s="257" t="b">
        <f>COUNTIFS(Table2[Unique],Table2[[#This Row],[Unique]])&gt;1</f>
        <v>0</v>
      </c>
      <c r="S574" s="257">
        <f>IF(Table2[[#This Row],[Status ]]="Solved",1,0)</f>
        <v>1</v>
      </c>
      <c r="T574" s="257">
        <f>IF(Table2[[#This Row],[Status ]]="ongoing",1,0)</f>
        <v>0</v>
      </c>
    </row>
    <row r="575" spans="1:20" x14ac:dyDescent="0.25">
      <c r="A575" s="262">
        <v>5015421692</v>
      </c>
      <c r="B575" s="269" t="str">
        <f>_xlfn.XLOOKUP(Table2[[#This Row],[K&amp;N REF ]],CAT_Details[Tracking Number],CAT_Details[S Ref],,0)</f>
        <v>20250312-S-70175</v>
      </c>
      <c r="C575" s="270">
        <f>_xlfn.XLOOKUP(Table2[[#This Row],[K&amp;N REF ]],CAT_Details[Tracking Number],CAT_Details[TO Ref],,0)</f>
        <v>20250311671280</v>
      </c>
      <c r="D575" s="270" t="str">
        <f>_xlfn.XLOOKUP(Table2[[#This Row],[K&amp;N REF ]],CAT_Details[Tracking Number],CAT_Details[Pickup Customer Name],,0)</f>
        <v>MEKRA LANG GMBH</v>
      </c>
      <c r="E575" s="271" t="str">
        <f>_xlfn.XLOOKUP(Table2[[#This Row],[K&amp;N REF ]],CAT_Details[Tracking Number],CAT_Details[Delivery Country Code],,0)</f>
        <v>GB</v>
      </c>
      <c r="F575" s="271" t="str">
        <f>_xlfn.XLOOKUP(Table2[[#This Row],[TO Ref]],CAT_Details[TO Ref],CAT_Details[Loc],,0)</f>
        <v>U2-L5</v>
      </c>
      <c r="G575" s="257" t="s">
        <v>34</v>
      </c>
      <c r="H575" s="257" t="s">
        <v>29</v>
      </c>
      <c r="I575" s="280">
        <v>45734</v>
      </c>
      <c r="J575" s="257" t="s">
        <v>26</v>
      </c>
      <c r="K575" s="257" t="s">
        <v>32</v>
      </c>
      <c r="L575" s="280">
        <v>45734</v>
      </c>
      <c r="M575" s="257" t="str">
        <f>IF(Table2[[#This Row],[Resolve Date]]="","ONGOING","SOLVED")</f>
        <v>SOLVED</v>
      </c>
      <c r="N575" s="258" t="s">
        <v>30</v>
      </c>
      <c r="O575" s="257" t="str">
        <f>Table2[[#This Row],[K&amp;N REF ]]&amp;Table2[[#This Row],[Issue type ]]</f>
        <v>5015421692DAMAGED LABEL</v>
      </c>
      <c r="P575" s="257">
        <f>YEAR(Table2[[#This Row],[Date ]])</f>
        <v>2025</v>
      </c>
      <c r="Q575" s="257" t="str">
        <f>VLOOKUP(MONTH(Table2[[#This Row],[Date ]]),Months,2,0)</f>
        <v>March</v>
      </c>
      <c r="R575" s="257" t="b">
        <f>COUNTIFS(Table2[Unique],Table2[[#This Row],[Unique]])&gt;1</f>
        <v>0</v>
      </c>
      <c r="S575" s="257">
        <f>IF(Table2[[#This Row],[Status ]]="Solved",1,0)</f>
        <v>1</v>
      </c>
      <c r="T575" s="257">
        <f>IF(Table2[[#This Row],[Status ]]="ongoing",1,0)</f>
        <v>0</v>
      </c>
    </row>
    <row r="576" spans="1:20" x14ac:dyDescent="0.25">
      <c r="A576" s="262">
        <v>5015404342</v>
      </c>
      <c r="B576" s="269" t="str">
        <f>_xlfn.XLOOKUP(Table2[[#This Row],[K&amp;N REF ]],CAT_Details[Tracking Number],CAT_Details[S Ref],,0)</f>
        <v>20250311-S-70226</v>
      </c>
      <c r="C576" s="270">
        <f>_xlfn.XLOOKUP(Table2[[#This Row],[K&amp;N REF ]],CAT_Details[Tracking Number],CAT_Details[TO Ref],,0)</f>
        <v>20250311671372</v>
      </c>
      <c r="D576" s="270" t="str">
        <f>_xlfn.XLOOKUP(Table2[[#This Row],[K&amp;N REF ]],CAT_Details[Tracking Number],CAT_Details[Pickup Customer Name],,0)</f>
        <v>MANN AND HUMMEL GMBH</v>
      </c>
      <c r="E576" s="271" t="str">
        <f>_xlfn.XLOOKUP(Table2[[#This Row],[K&amp;N REF ]],CAT_Details[Tracking Number],CAT_Details[Delivery Country Code],,0)</f>
        <v>GB</v>
      </c>
      <c r="F576" s="271" t="str">
        <f>_xlfn.XLOOKUP(Table2[[#This Row],[TO Ref]],CAT_Details[TO Ref],CAT_Details[Loc],,0)</f>
        <v>MZ07</v>
      </c>
      <c r="G576" s="257" t="s">
        <v>34</v>
      </c>
      <c r="H576" s="257" t="s">
        <v>25</v>
      </c>
      <c r="I576" s="280">
        <v>45734</v>
      </c>
      <c r="J576" s="257" t="s">
        <v>26</v>
      </c>
      <c r="K576" s="257" t="s">
        <v>32</v>
      </c>
      <c r="L576" s="280">
        <v>45734</v>
      </c>
      <c r="M576" s="257" t="str">
        <f>IF(Table2[[#This Row],[Resolve Date]]="","ONGOING","SOLVED")</f>
        <v>SOLVED</v>
      </c>
      <c r="N576" s="258" t="s">
        <v>30</v>
      </c>
      <c r="O576" s="257" t="str">
        <f>Table2[[#This Row],[K&amp;N REF ]]&amp;Table2[[#This Row],[Issue type ]]</f>
        <v xml:space="preserve">5015404342DAMAGE </v>
      </c>
      <c r="P576" s="257">
        <f>YEAR(Table2[[#This Row],[Date ]])</f>
        <v>2025</v>
      </c>
      <c r="Q576" s="257" t="str">
        <f>VLOOKUP(MONTH(Table2[[#This Row],[Date ]]),Months,2,0)</f>
        <v>March</v>
      </c>
      <c r="R576" s="257" t="b">
        <f>COUNTIFS(Table2[Unique],Table2[[#This Row],[Unique]])&gt;1</f>
        <v>0</v>
      </c>
      <c r="S576" s="257">
        <f>IF(Table2[[#This Row],[Status ]]="Solved",1,0)</f>
        <v>1</v>
      </c>
      <c r="T576" s="257">
        <f>IF(Table2[[#This Row],[Status ]]="ongoing",1,0)</f>
        <v>0</v>
      </c>
    </row>
    <row r="577" spans="1:20" x14ac:dyDescent="0.25">
      <c r="A577" s="262">
        <v>5015420880</v>
      </c>
      <c r="B577" s="269" t="str">
        <f>_xlfn.XLOOKUP(Table2[[#This Row],[K&amp;N REF ]],CAT_Details[Tracking Number],CAT_Details[S Ref],,0)</f>
        <v>20250312-S-70213</v>
      </c>
      <c r="C577" s="270">
        <f>_xlfn.XLOOKUP(Table2[[#This Row],[K&amp;N REF ]],CAT_Details[Tracking Number],CAT_Details[TO Ref],,0)</f>
        <v>20250311671605</v>
      </c>
      <c r="D577" s="270" t="str">
        <f>_xlfn.XLOOKUP(Table2[[#This Row],[K&amp;N REF ]],CAT_Details[Tracking Number],CAT_Details[Pickup Customer Name],,0)</f>
        <v>ADZ NAGANO GmbH Gesellschaft für Sensortechnik</v>
      </c>
      <c r="E577" s="271" t="str">
        <f>_xlfn.XLOOKUP(Table2[[#This Row],[K&amp;N REF ]],CAT_Details[Tracking Number],CAT_Details[Delivery Country Code],,0)</f>
        <v>GB</v>
      </c>
      <c r="F577" s="271" t="str">
        <f>_xlfn.XLOOKUP(Table2[[#This Row],[TO Ref]],CAT_Details[TO Ref],CAT_Details[Loc],,0)</f>
        <v>OYL1</v>
      </c>
      <c r="G577" s="257" t="s">
        <v>34</v>
      </c>
      <c r="H577" s="257" t="s">
        <v>42</v>
      </c>
      <c r="I577" s="280">
        <v>45734</v>
      </c>
      <c r="J577" s="257" t="s">
        <v>45</v>
      </c>
      <c r="K577" s="257" t="s">
        <v>32</v>
      </c>
      <c r="L577" s="280">
        <v>45734</v>
      </c>
      <c r="M577" s="257" t="str">
        <f>IF(Table2[[#This Row],[Resolve Date]]="","ONGOING","SOLVED")</f>
        <v>SOLVED</v>
      </c>
      <c r="N577" s="258" t="s">
        <v>121</v>
      </c>
      <c r="O577" s="257" t="str">
        <f>Table2[[#This Row],[K&amp;N REF ]]&amp;Table2[[#This Row],[Issue type ]]</f>
        <v>5015420880AMOUNT</v>
      </c>
      <c r="P577" s="257">
        <f>YEAR(Table2[[#This Row],[Date ]])</f>
        <v>2025</v>
      </c>
      <c r="Q577" s="257" t="str">
        <f>VLOOKUP(MONTH(Table2[[#This Row],[Date ]]),Months,2,0)</f>
        <v>March</v>
      </c>
      <c r="R577" s="257" t="b">
        <f>COUNTIFS(Table2[Unique],Table2[[#This Row],[Unique]])&gt;1</f>
        <v>0</v>
      </c>
      <c r="S577" s="257">
        <f>IF(Table2[[#This Row],[Status ]]="Solved",1,0)</f>
        <v>1</v>
      </c>
      <c r="T577" s="257">
        <f>IF(Table2[[#This Row],[Status ]]="ongoing",1,0)</f>
        <v>0</v>
      </c>
    </row>
    <row r="578" spans="1:20" x14ac:dyDescent="0.25">
      <c r="A578" s="262">
        <v>5015422232</v>
      </c>
      <c r="B578" s="269" t="str">
        <f>_xlfn.XLOOKUP(Table2[[#This Row],[K&amp;N REF ]],CAT_Details[Tracking Number],CAT_Details[S Ref],,0)</f>
        <v>20250312-S-70174</v>
      </c>
      <c r="C578" s="270">
        <f>_xlfn.XLOOKUP(Table2[[#This Row],[K&amp;N REF ]],CAT_Details[Tracking Number],CAT_Details[TO Ref],,0)</f>
        <v>20250312672046</v>
      </c>
      <c r="D578" s="270" t="str">
        <f>_xlfn.XLOOKUP(Table2[[#This Row],[K&amp;N REF ]],CAT_Details[Tracking Number],CAT_Details[Pickup Customer Name],,0)</f>
        <v>Grammer Technical Components GmbH</v>
      </c>
      <c r="E578" s="271" t="str">
        <f>_xlfn.XLOOKUP(Table2[[#This Row],[K&amp;N REF ]],CAT_Details[Tracking Number],CAT_Details[Delivery Country Code],,0)</f>
        <v>GB</v>
      </c>
      <c r="F578" s="271" t="str">
        <f>_xlfn.XLOOKUP(Table2[[#This Row],[TO Ref]],CAT_Details[TO Ref],CAT_Details[Loc],,0)</f>
        <v>U2-L5</v>
      </c>
      <c r="G578" s="257" t="s">
        <v>34</v>
      </c>
      <c r="H578" s="257" t="s">
        <v>35</v>
      </c>
      <c r="I578" s="280">
        <v>45734</v>
      </c>
      <c r="J578" s="257" t="s">
        <v>26</v>
      </c>
      <c r="K578" s="257" t="s">
        <v>32</v>
      </c>
      <c r="L578" s="280">
        <v>45735</v>
      </c>
      <c r="M578" s="257" t="str">
        <f>IF(Table2[[#This Row],[Resolve Date]]="","ONGOING","SOLVED")</f>
        <v>SOLVED</v>
      </c>
      <c r="N578" s="258" t="s">
        <v>30</v>
      </c>
      <c r="O578" s="257" t="str">
        <f>Table2[[#This Row],[K&amp;N REF ]]&amp;Table2[[#This Row],[Issue type ]]</f>
        <v>5015422232NO LABELS</v>
      </c>
      <c r="P578" s="257">
        <f>YEAR(Table2[[#This Row],[Date ]])</f>
        <v>2025</v>
      </c>
      <c r="Q578" s="257" t="str">
        <f>VLOOKUP(MONTH(Table2[[#This Row],[Date ]]),Months,2,0)</f>
        <v>March</v>
      </c>
      <c r="R578" s="257" t="b">
        <f>COUNTIFS(Table2[Unique],Table2[[#This Row],[Unique]])&gt;1</f>
        <v>0</v>
      </c>
      <c r="S578" s="257">
        <f>IF(Table2[[#This Row],[Status ]]="Solved",1,0)</f>
        <v>1</v>
      </c>
      <c r="T578" s="257">
        <f>IF(Table2[[#This Row],[Status ]]="ongoing",1,0)</f>
        <v>0</v>
      </c>
    </row>
    <row r="579" spans="1:20" x14ac:dyDescent="0.25">
      <c r="A579" s="262">
        <v>5015421131</v>
      </c>
      <c r="B579" s="269" t="str">
        <f>_xlfn.XLOOKUP(Table2[[#This Row],[K&amp;N REF ]],CAT_Details[Tracking Number],CAT_Details[S Ref],,0)</f>
        <v>20250312-S-70182</v>
      </c>
      <c r="C579" s="270">
        <f>_xlfn.XLOOKUP(Table2[[#This Row],[K&amp;N REF ]],CAT_Details[Tracking Number],CAT_Details[TO Ref],,0)</f>
        <v>20250312672067</v>
      </c>
      <c r="D579" s="270" t="str">
        <f>_xlfn.XLOOKUP(Table2[[#This Row],[K&amp;N REF ]],CAT_Details[Tracking Number],CAT_Details[Pickup Customer Name],,0)</f>
        <v>Woodward Aken GmbH</v>
      </c>
      <c r="E579" s="271" t="str">
        <f>_xlfn.XLOOKUP(Table2[[#This Row],[K&amp;N REF ]],CAT_Details[Tracking Number],CAT_Details[Delivery Country Code],,0)</f>
        <v>GB</v>
      </c>
      <c r="F579" s="271" t="str">
        <f>_xlfn.XLOOKUP(Table2[[#This Row],[TO Ref]],CAT_Details[TO Ref],CAT_Details[Loc],,0)</f>
        <v>MY02</v>
      </c>
      <c r="G579" s="257" t="s">
        <v>34</v>
      </c>
      <c r="H579" s="257" t="s">
        <v>31</v>
      </c>
      <c r="I579" s="280">
        <v>45734</v>
      </c>
      <c r="J579" s="257" t="s">
        <v>26</v>
      </c>
      <c r="K579" s="257" t="s">
        <v>32</v>
      </c>
      <c r="L579" s="280">
        <v>45734</v>
      </c>
      <c r="M579" s="257" t="str">
        <f>IF(Table2[[#This Row],[Resolve Date]]="","ONGOING","SOLVED")</f>
        <v>SOLVED</v>
      </c>
      <c r="N579" s="258" t="s">
        <v>30</v>
      </c>
      <c r="O579" s="257" t="str">
        <f>Table2[[#This Row],[K&amp;N REF ]]&amp;Table2[[#This Row],[Issue type ]]</f>
        <v>5015421131MISSING LABELS ON SOME UNITS</v>
      </c>
      <c r="P579" s="257">
        <f>YEAR(Table2[[#This Row],[Date ]])</f>
        <v>2025</v>
      </c>
      <c r="Q579" s="257" t="str">
        <f>VLOOKUP(MONTH(Table2[[#This Row],[Date ]]),Months,2,0)</f>
        <v>March</v>
      </c>
      <c r="R579" s="257" t="b">
        <f>COUNTIFS(Table2[Unique],Table2[[#This Row],[Unique]])&gt;1</f>
        <v>0</v>
      </c>
      <c r="S579" s="257">
        <f>IF(Table2[[#This Row],[Status ]]="Solved",1,0)</f>
        <v>1</v>
      </c>
      <c r="T579" s="257">
        <f>IF(Table2[[#This Row],[Status ]]="ongoing",1,0)</f>
        <v>0</v>
      </c>
    </row>
    <row r="580" spans="1:20" x14ac:dyDescent="0.25">
      <c r="A580" s="262">
        <v>5015421252</v>
      </c>
      <c r="B580" s="269" t="str">
        <f>_xlfn.XLOOKUP(Table2[[#This Row],[K&amp;N REF ]],CAT_Details[Tracking Number],CAT_Details[S Ref],,0)</f>
        <v>20250312-S-70195</v>
      </c>
      <c r="C580" s="270">
        <f>_xlfn.XLOOKUP(Table2[[#This Row],[K&amp;N REF ]],CAT_Details[Tracking Number],CAT_Details[TO Ref],,0)</f>
        <v>20250312672629</v>
      </c>
      <c r="D580" s="270" t="str">
        <f>_xlfn.XLOOKUP(Table2[[#This Row],[K&amp;N REF ]],CAT_Details[Tracking Number],CAT_Details[Pickup Customer Name],,0)</f>
        <v>THOMAS MAGNETE GMBH</v>
      </c>
      <c r="E580" s="271" t="str">
        <f>_xlfn.XLOOKUP(Table2[[#This Row],[K&amp;N REF ]],CAT_Details[Tracking Number],CAT_Details[Delivery Country Code],,0)</f>
        <v>GB</v>
      </c>
      <c r="F580" s="271" t="str">
        <f>_xlfn.XLOOKUP(Table2[[#This Row],[TO Ref]],CAT_Details[TO Ref],CAT_Details[Loc],,0)</f>
        <v>DK-BM01</v>
      </c>
      <c r="G580" s="257" t="s">
        <v>34</v>
      </c>
      <c r="H580" s="257" t="s">
        <v>35</v>
      </c>
      <c r="I580" s="280">
        <v>45734</v>
      </c>
      <c r="J580" s="257" t="s">
        <v>26</v>
      </c>
      <c r="K580" s="257" t="s">
        <v>32</v>
      </c>
      <c r="L580" s="280">
        <v>45734</v>
      </c>
      <c r="M580" s="257" t="str">
        <f>IF(Table2[[#This Row],[Resolve Date]]="","ONGOING","SOLVED")</f>
        <v>SOLVED</v>
      </c>
      <c r="N580" s="258" t="s">
        <v>30</v>
      </c>
      <c r="O580" s="257" t="str">
        <f>Table2[[#This Row],[K&amp;N REF ]]&amp;Table2[[#This Row],[Issue type ]]</f>
        <v>5015421252NO LABELS</v>
      </c>
      <c r="P580" s="257">
        <f>YEAR(Table2[[#This Row],[Date ]])</f>
        <v>2025</v>
      </c>
      <c r="Q580" s="257" t="str">
        <f>VLOOKUP(MONTH(Table2[[#This Row],[Date ]]),Months,2,0)</f>
        <v>March</v>
      </c>
      <c r="R580" s="257" t="b">
        <f>COUNTIFS(Table2[Unique],Table2[[#This Row],[Unique]])&gt;1</f>
        <v>0</v>
      </c>
      <c r="S580" s="257">
        <f>IF(Table2[[#This Row],[Status ]]="Solved",1,0)</f>
        <v>1</v>
      </c>
      <c r="T580" s="257">
        <f>IF(Table2[[#This Row],[Status ]]="ongoing",1,0)</f>
        <v>0</v>
      </c>
    </row>
    <row r="581" spans="1:20" x14ac:dyDescent="0.25">
      <c r="A581" s="262">
        <v>5015421533</v>
      </c>
      <c r="B581" s="269" t="str">
        <f>_xlfn.XLOOKUP(Table2[[#This Row],[K&amp;N REF ]],CAT_Details[Tracking Number],CAT_Details[S Ref],,0)</f>
        <v>20250311-S-70536</v>
      </c>
      <c r="C581" s="270">
        <f>_xlfn.XLOOKUP(Table2[[#This Row],[K&amp;N REF ]],CAT_Details[Tracking Number],CAT_Details[TO Ref],,0)</f>
        <v>20250311671723</v>
      </c>
      <c r="D581" s="270" t="str">
        <f>_xlfn.XLOOKUP(Table2[[#This Row],[K&amp;N REF ]],CAT_Details[Tracking Number],CAT_Details[Pickup Customer Name],,0)</f>
        <v>FLUORTEN S.R.L.</v>
      </c>
      <c r="E581" s="271" t="str">
        <f>_xlfn.XLOOKUP(Table2[[#This Row],[K&amp;N REF ]],CAT_Details[Tracking Number],CAT_Details[Delivery Country Code],,0)</f>
        <v>GB</v>
      </c>
      <c r="F581" s="271" t="str">
        <f>_xlfn.XLOOKUP(Table2[[#This Row],[TO Ref]],CAT_Details[TO Ref],CAT_Details[Loc],,0)</f>
        <v>OYL1</v>
      </c>
      <c r="G581" s="257" t="s">
        <v>24</v>
      </c>
      <c r="H581" s="257" t="s">
        <v>35</v>
      </c>
      <c r="I581" s="280">
        <v>45735</v>
      </c>
      <c r="J581" s="257" t="s">
        <v>26</v>
      </c>
      <c r="K581" s="257" t="s">
        <v>32</v>
      </c>
      <c r="L581" s="280">
        <v>45736</v>
      </c>
      <c r="M581" s="257" t="str">
        <f>IF(Table2[[#This Row],[Resolve Date]]="","ONGOING","SOLVED")</f>
        <v>SOLVED</v>
      </c>
      <c r="N581" s="258" t="s">
        <v>30</v>
      </c>
      <c r="O581" s="257" t="str">
        <f>Table2[[#This Row],[K&amp;N REF ]]&amp;Table2[[#This Row],[Issue type ]]</f>
        <v>5015421533NO LABELS</v>
      </c>
      <c r="P581" s="257">
        <f>YEAR(Table2[[#This Row],[Date ]])</f>
        <v>2025</v>
      </c>
      <c r="Q581" s="257" t="str">
        <f>VLOOKUP(MONTH(Table2[[#This Row],[Date ]]),Months,2,0)</f>
        <v>March</v>
      </c>
      <c r="R581" s="257" t="b">
        <f>COUNTIFS(Table2[Unique],Table2[[#This Row],[Unique]])&gt;1</f>
        <v>0</v>
      </c>
      <c r="S581" s="257">
        <f>IF(Table2[[#This Row],[Status ]]="Solved",1,0)</f>
        <v>1</v>
      </c>
      <c r="T581" s="257">
        <f>IF(Table2[[#This Row],[Status ]]="ongoing",1,0)</f>
        <v>0</v>
      </c>
    </row>
    <row r="582" spans="1:20" x14ac:dyDescent="0.25">
      <c r="A582" s="262">
        <v>5015436505</v>
      </c>
      <c r="B582" s="269" t="str">
        <f>_xlfn.XLOOKUP(Table2[[#This Row],[K&amp;N REF ]],CAT_Details[Tracking Number],CAT_Details[S Ref],,0)</f>
        <v>20250313-S-70267</v>
      </c>
      <c r="C582" s="270">
        <f>_xlfn.XLOOKUP(Table2[[#This Row],[K&amp;N REF ]],CAT_Details[Tracking Number],CAT_Details[TO Ref],,0)</f>
        <v>20250313673607</v>
      </c>
      <c r="D582" s="270" t="str">
        <f>_xlfn.XLOOKUP(Table2[[#This Row],[K&amp;N REF ]],CAT_Details[Tracking Number],CAT_Details[Pickup Customer Name],,0)</f>
        <v>FONTANA LUIGI S.P.A.</v>
      </c>
      <c r="E582" s="271" t="str">
        <f>_xlfn.XLOOKUP(Table2[[#This Row],[K&amp;N REF ]],CAT_Details[Tracking Number],CAT_Details[Delivery Country Code],,0)</f>
        <v>GB</v>
      </c>
      <c r="F582" s="271" t="str">
        <f>_xlfn.XLOOKUP(Table2[[#This Row],[TO Ref]],CAT_Details[TO Ref],CAT_Details[Loc],,0)</f>
        <v>OYL1</v>
      </c>
      <c r="G582" s="257" t="s">
        <v>24</v>
      </c>
      <c r="H582" s="257" t="s">
        <v>25</v>
      </c>
      <c r="I582" s="280">
        <v>45735</v>
      </c>
      <c r="J582" s="257" t="s">
        <v>26</v>
      </c>
      <c r="K582" s="257" t="s">
        <v>27</v>
      </c>
      <c r="L582" s="280">
        <v>45735</v>
      </c>
      <c r="M582" s="257" t="str">
        <f>IF(Table2[[#This Row],[Resolve Date]]="","ONGOING","SOLVED")</f>
        <v>SOLVED</v>
      </c>
      <c r="N582" s="258" t="s">
        <v>30</v>
      </c>
      <c r="O582" s="257" t="str">
        <f>Table2[[#This Row],[K&amp;N REF ]]&amp;Table2[[#This Row],[Issue type ]]</f>
        <v xml:space="preserve">5015436505DAMAGE </v>
      </c>
      <c r="P582" s="257">
        <f>YEAR(Table2[[#This Row],[Date ]])</f>
        <v>2025</v>
      </c>
      <c r="Q582" s="257" t="str">
        <f>VLOOKUP(MONTH(Table2[[#This Row],[Date ]]),Months,2,0)</f>
        <v>March</v>
      </c>
      <c r="R582" s="257" t="b">
        <f>COUNTIFS(Table2[Unique],Table2[[#This Row],[Unique]])&gt;1</f>
        <v>0</v>
      </c>
      <c r="S582" s="257">
        <f>IF(Table2[[#This Row],[Status ]]="Solved",1,0)</f>
        <v>1</v>
      </c>
      <c r="T582" s="257">
        <f>IF(Table2[[#This Row],[Status ]]="ongoing",1,0)</f>
        <v>0</v>
      </c>
    </row>
    <row r="583" spans="1:20" x14ac:dyDescent="0.25">
      <c r="A583" s="262">
        <v>5015390478</v>
      </c>
      <c r="B583" s="269" t="str">
        <f>_xlfn.XLOOKUP(Table2[[#This Row],[K&amp;N REF ]],CAT_Details[Tracking Number],CAT_Details[S Ref],,0)</f>
        <v>20250310-S-70250</v>
      </c>
      <c r="C583" s="270">
        <f>_xlfn.XLOOKUP(Table2[[#This Row],[K&amp;N REF ]],CAT_Details[Tracking Number],CAT_Details[TO Ref],,0)</f>
        <v>20250306668146</v>
      </c>
      <c r="D583" s="270" t="str">
        <f>_xlfn.XLOOKUP(Table2[[#This Row],[K&amp;N REF ]],CAT_Details[Tracking Number],CAT_Details[Pickup Customer Name],,0)</f>
        <v>KONGSBERG AUTOMOTIVE ASA</v>
      </c>
      <c r="E583" s="271" t="str">
        <f>_xlfn.XLOOKUP(Table2[[#This Row],[K&amp;N REF ]],CAT_Details[Tracking Number],CAT_Details[Delivery Country Code],,0)</f>
        <v>GB</v>
      </c>
      <c r="F583" s="271">
        <f>_xlfn.XLOOKUP(Table2[[#This Row],[TO Ref]],CAT_Details[TO Ref],CAT_Details[Loc],,0)</f>
        <v>3402</v>
      </c>
      <c r="G583" s="257" t="s">
        <v>44</v>
      </c>
      <c r="H583" s="257" t="s">
        <v>35</v>
      </c>
      <c r="I583" s="280">
        <v>45735</v>
      </c>
      <c r="J583" s="257" t="s">
        <v>26</v>
      </c>
      <c r="K583" s="257" t="s">
        <v>32</v>
      </c>
      <c r="L583" s="280">
        <v>45735</v>
      </c>
      <c r="M583" s="257" t="str">
        <f>IF(Table2[[#This Row],[Resolve Date]]="","ONGOING","SOLVED")</f>
        <v>SOLVED</v>
      </c>
      <c r="N583" s="258" t="s">
        <v>30</v>
      </c>
      <c r="O583" s="257" t="str">
        <f>Table2[[#This Row],[K&amp;N REF ]]&amp;Table2[[#This Row],[Issue type ]]</f>
        <v>5015390478NO LABELS</v>
      </c>
      <c r="P583" s="257">
        <f>YEAR(Table2[[#This Row],[Date ]])</f>
        <v>2025</v>
      </c>
      <c r="Q583" s="257" t="str">
        <f>VLOOKUP(MONTH(Table2[[#This Row],[Date ]]),Months,2,0)</f>
        <v>March</v>
      </c>
      <c r="R583" s="257" t="b">
        <f>COUNTIFS(Table2[Unique],Table2[[#This Row],[Unique]])&gt;1</f>
        <v>0</v>
      </c>
      <c r="S583" s="257">
        <f>IF(Table2[[#This Row],[Status ]]="Solved",1,0)</f>
        <v>1</v>
      </c>
      <c r="T583" s="257">
        <f>IF(Table2[[#This Row],[Status ]]="ongoing",1,0)</f>
        <v>0</v>
      </c>
    </row>
    <row r="584" spans="1:20" x14ac:dyDescent="0.25">
      <c r="A584" s="262">
        <v>5015390115</v>
      </c>
      <c r="B584" s="269" t="str">
        <f>_xlfn.XLOOKUP(Table2[[#This Row],[K&amp;N REF ]],CAT_Details[Tracking Number],CAT_Details[S Ref],,0)</f>
        <v>20250310-S-70248</v>
      </c>
      <c r="C584" s="270">
        <f>_xlfn.XLOOKUP(Table2[[#This Row],[K&amp;N REF ]],CAT_Details[Tracking Number],CAT_Details[TO Ref],,0)</f>
        <v>20250306668910</v>
      </c>
      <c r="D584" s="270" t="str">
        <f>_xlfn.XLOOKUP(Table2[[#This Row],[K&amp;N REF ]],CAT_Details[Tracking Number],CAT_Details[Pickup Customer Name],,0)</f>
        <v>BORGWARNER EMISSIONS SYSTEMS PORTUGAL UNIPESSOAL LDA</v>
      </c>
      <c r="E584" s="271" t="str">
        <f>_xlfn.XLOOKUP(Table2[[#This Row],[K&amp;N REF ]],CAT_Details[Tracking Number],CAT_Details[Delivery Country Code],,0)</f>
        <v>GB</v>
      </c>
      <c r="F584" s="271" t="str">
        <f>_xlfn.XLOOKUP(Table2[[#This Row],[TO Ref]],CAT_Details[TO Ref],CAT_Details[Loc],,0)</f>
        <v>DX01-L5</v>
      </c>
      <c r="G584" s="257" t="s">
        <v>44</v>
      </c>
      <c r="H584" s="257" t="s">
        <v>49</v>
      </c>
      <c r="I584" s="280">
        <v>45735</v>
      </c>
      <c r="J584" s="257" t="s">
        <v>26</v>
      </c>
      <c r="K584" s="257" t="s">
        <v>32</v>
      </c>
      <c r="L584" s="280">
        <v>45735</v>
      </c>
      <c r="M584" s="257" t="str">
        <f>IF(Table2[[#This Row],[Resolve Date]]="","ONGOING","SOLVED")</f>
        <v>SOLVED</v>
      </c>
      <c r="N584" s="258" t="s">
        <v>30</v>
      </c>
      <c r="O584" s="257" t="str">
        <f>Table2[[#This Row],[K&amp;N REF ]]&amp;Table2[[#This Row],[Issue type ]]</f>
        <v>5015390115XX LABELS</v>
      </c>
      <c r="P584" s="257">
        <f>YEAR(Table2[[#This Row],[Date ]])</f>
        <v>2025</v>
      </c>
      <c r="Q584" s="257" t="str">
        <f>VLOOKUP(MONTH(Table2[[#This Row],[Date ]]),Months,2,0)</f>
        <v>March</v>
      </c>
      <c r="R584" s="257" t="b">
        <f>COUNTIFS(Table2[Unique],Table2[[#This Row],[Unique]])&gt;1</f>
        <v>0</v>
      </c>
      <c r="S584" s="257">
        <f>IF(Table2[[#This Row],[Status ]]="Solved",1,0)</f>
        <v>1</v>
      </c>
      <c r="T584" s="257">
        <f>IF(Table2[[#This Row],[Status ]]="ongoing",1,0)</f>
        <v>0</v>
      </c>
    </row>
    <row r="585" spans="1:20" x14ac:dyDescent="0.25">
      <c r="A585" s="262">
        <v>5015389459</v>
      </c>
      <c r="B585" s="269" t="str">
        <f>_xlfn.XLOOKUP(Table2[[#This Row],[K&amp;N REF ]],CAT_Details[Tracking Number],CAT_Details[S Ref],,0)</f>
        <v>20250310-S-70252</v>
      </c>
      <c r="C585" s="270">
        <f>_xlfn.XLOOKUP(Table2[[#This Row],[K&amp;N REF ]],CAT_Details[Tracking Number],CAT_Details[TO Ref],,0)</f>
        <v>20250306668911</v>
      </c>
      <c r="D585" s="270" t="str">
        <f>_xlfn.XLOOKUP(Table2[[#This Row],[K&amp;N REF ]],CAT_Details[Tracking Number],CAT_Details[Pickup Customer Name],,0)</f>
        <v>BORGWARNER EMISSIONS SYSTEMS PORTUGAL UNIPESSOAL LDA</v>
      </c>
      <c r="E585" s="271" t="str">
        <f>_xlfn.XLOOKUP(Table2[[#This Row],[K&amp;N REF ]],CAT_Details[Tracking Number],CAT_Details[Delivery Country Code],,0)</f>
        <v>GB</v>
      </c>
      <c r="F585" s="271" t="str">
        <f>_xlfn.XLOOKUP(Table2[[#This Row],[TO Ref]],CAT_Details[TO Ref],CAT_Details[Loc],,0)</f>
        <v>DX01-L5</v>
      </c>
      <c r="G585" s="257" t="s">
        <v>44</v>
      </c>
      <c r="H585" s="257" t="s">
        <v>31</v>
      </c>
      <c r="I585" s="280">
        <v>45735</v>
      </c>
      <c r="J585" s="257" t="s">
        <v>26</v>
      </c>
      <c r="K585" s="257" t="s">
        <v>27</v>
      </c>
      <c r="L585" s="280">
        <v>45735</v>
      </c>
      <c r="M585" s="257" t="str">
        <f>IF(Table2[[#This Row],[Resolve Date]]="","ONGOING","SOLVED")</f>
        <v>SOLVED</v>
      </c>
      <c r="N585" s="258" t="s">
        <v>30</v>
      </c>
      <c r="O585" s="257" t="str">
        <f>Table2[[#This Row],[K&amp;N REF ]]&amp;Table2[[#This Row],[Issue type ]]</f>
        <v>5015389459MISSING LABELS ON SOME UNITS</v>
      </c>
      <c r="P585" s="257">
        <f>YEAR(Table2[[#This Row],[Date ]])</f>
        <v>2025</v>
      </c>
      <c r="Q585" s="257" t="str">
        <f>VLOOKUP(MONTH(Table2[[#This Row],[Date ]]),Months,2,0)</f>
        <v>March</v>
      </c>
      <c r="R585" s="257" t="b">
        <f>COUNTIFS(Table2[Unique],Table2[[#This Row],[Unique]])&gt;1</f>
        <v>0</v>
      </c>
      <c r="S585" s="257">
        <f>IF(Table2[[#This Row],[Status ]]="Solved",1,0)</f>
        <v>1</v>
      </c>
      <c r="T585" s="257">
        <f>IF(Table2[[#This Row],[Status ]]="ongoing",1,0)</f>
        <v>0</v>
      </c>
    </row>
    <row r="586" spans="1:20" x14ac:dyDescent="0.25">
      <c r="A586" s="262">
        <v>5015404397</v>
      </c>
      <c r="B586" s="269" t="str">
        <f>_xlfn.XLOOKUP(Table2[[#This Row],[K&amp;N REF ]],CAT_Details[Tracking Number],CAT_Details[S Ref],,0)</f>
        <v>20250311-S-70231</v>
      </c>
      <c r="C586" s="270">
        <f>_xlfn.XLOOKUP(Table2[[#This Row],[K&amp;N REF ]],CAT_Details[Tracking Number],CAT_Details[TO Ref],,0)</f>
        <v>20250311671157</v>
      </c>
      <c r="D586" s="270" t="str">
        <f>_xlfn.XLOOKUP(Table2[[#This Row],[K&amp;N REF ]],CAT_Details[Tracking Number],CAT_Details[Pickup Customer Name],,0)</f>
        <v>Standard Motor Product Poland ( SMP Poland)</v>
      </c>
      <c r="E586" s="271" t="str">
        <f>_xlfn.XLOOKUP(Table2[[#This Row],[K&amp;N REF ]],CAT_Details[Tracking Number],CAT_Details[Delivery Country Code],,0)</f>
        <v>GB</v>
      </c>
      <c r="F586" s="271" t="str">
        <f>_xlfn.XLOOKUP(Table2[[#This Row],[TO Ref]],CAT_Details[TO Ref],CAT_Details[Loc],,0)</f>
        <v>DX01-L5</v>
      </c>
      <c r="G586" s="257" t="s">
        <v>44</v>
      </c>
      <c r="H586" s="257" t="s">
        <v>40</v>
      </c>
      <c r="I586" s="280">
        <v>45735</v>
      </c>
      <c r="J586" s="257" t="s">
        <v>26</v>
      </c>
      <c r="K586" s="257" t="s">
        <v>32</v>
      </c>
      <c r="L586" s="280">
        <v>45735</v>
      </c>
      <c r="M586" s="257" t="str">
        <f>IF(Table2[[#This Row],[Resolve Date]]="","ONGOING","SOLVED")</f>
        <v>SOLVED</v>
      </c>
      <c r="N586" s="258" t="s">
        <v>58</v>
      </c>
      <c r="O586" s="257" t="str">
        <f>Table2[[#This Row],[K&amp;N REF ]]&amp;Table2[[#This Row],[Issue type ]]</f>
        <v xml:space="preserve">5015404397INCORRECT LABELS </v>
      </c>
      <c r="P586" s="257">
        <f>YEAR(Table2[[#This Row],[Date ]])</f>
        <v>2025</v>
      </c>
      <c r="Q586" s="257" t="str">
        <f>VLOOKUP(MONTH(Table2[[#This Row],[Date ]]),Months,2,0)</f>
        <v>March</v>
      </c>
      <c r="R586" s="257" t="b">
        <f>COUNTIFS(Table2[Unique],Table2[[#This Row],[Unique]])&gt;1</f>
        <v>0</v>
      </c>
      <c r="S586" s="257">
        <f>IF(Table2[[#This Row],[Status ]]="Solved",1,0)</f>
        <v>1</v>
      </c>
      <c r="T586" s="257">
        <f>IF(Table2[[#This Row],[Status ]]="ongoing",1,0)</f>
        <v>0</v>
      </c>
    </row>
    <row r="587" spans="1:20" x14ac:dyDescent="0.25">
      <c r="A587" s="262">
        <v>5015436769</v>
      </c>
      <c r="B587" s="269" t="str">
        <f>_xlfn.XLOOKUP(Table2[[#This Row],[K&amp;N REF ]],CAT_Details[Tracking Number],CAT_Details[S Ref],,0)</f>
        <v>20250313-S-70198</v>
      </c>
      <c r="C587" s="270">
        <f>_xlfn.XLOOKUP(Table2[[#This Row],[K&amp;N REF ]],CAT_Details[Tracking Number],CAT_Details[TO Ref],,0)</f>
        <v>20250311671461</v>
      </c>
      <c r="D587" s="270" t="str">
        <f>_xlfn.XLOOKUP(Table2[[#This Row],[K&amp;N REF ]],CAT_Details[Tracking Number],CAT_Details[Pickup Customer Name],,0)</f>
        <v>PEKAGO KUNSTSTOFFEN B.V.</v>
      </c>
      <c r="E587" s="271" t="str">
        <f>_xlfn.XLOOKUP(Table2[[#This Row],[K&amp;N REF ]],CAT_Details[Tracking Number],CAT_Details[Delivery Country Code],,0)</f>
        <v>GB</v>
      </c>
      <c r="F587" s="271" t="str">
        <f>_xlfn.XLOOKUP(Table2[[#This Row],[TO Ref]],CAT_Details[TO Ref],CAT_Details[Loc],,0)</f>
        <v>U2-L5</v>
      </c>
      <c r="G587" s="257" t="s">
        <v>44</v>
      </c>
      <c r="H587" s="257" t="s">
        <v>40</v>
      </c>
      <c r="I587" s="280">
        <v>45735</v>
      </c>
      <c r="J587" s="257" t="s">
        <v>26</v>
      </c>
      <c r="K587" s="257" t="s">
        <v>32</v>
      </c>
      <c r="L587" s="280">
        <v>45735</v>
      </c>
      <c r="M587" s="257" t="str">
        <f>IF(Table2[[#This Row],[Resolve Date]]="","ONGOING","SOLVED")</f>
        <v>SOLVED</v>
      </c>
      <c r="N587" s="258" t="s">
        <v>58</v>
      </c>
      <c r="O587" s="257" t="str">
        <f>Table2[[#This Row],[K&amp;N REF ]]&amp;Table2[[#This Row],[Issue type ]]</f>
        <v xml:space="preserve">5015436769INCORRECT LABELS </v>
      </c>
      <c r="P587" s="257">
        <f>YEAR(Table2[[#This Row],[Date ]])</f>
        <v>2025</v>
      </c>
      <c r="Q587" s="257" t="str">
        <f>VLOOKUP(MONTH(Table2[[#This Row],[Date ]]),Months,2,0)</f>
        <v>March</v>
      </c>
      <c r="R587" s="257" t="b">
        <f>COUNTIFS(Table2[Unique],Table2[[#This Row],[Unique]])&gt;1</f>
        <v>0</v>
      </c>
      <c r="S587" s="257">
        <f>IF(Table2[[#This Row],[Status ]]="Solved",1,0)</f>
        <v>1</v>
      </c>
      <c r="T587" s="257">
        <f>IF(Table2[[#This Row],[Status ]]="ongoing",1,0)</f>
        <v>0</v>
      </c>
    </row>
    <row r="588" spans="1:20" x14ac:dyDescent="0.25">
      <c r="A588" s="262">
        <v>5015436618</v>
      </c>
      <c r="B588" s="269" t="str">
        <f>_xlfn.XLOOKUP(Table2[[#This Row],[K&amp;N REF ]],CAT_Details[Tracking Number],CAT_Details[S Ref],,0)</f>
        <v>20250313-S-70268</v>
      </c>
      <c r="C588" s="270">
        <f>_xlfn.XLOOKUP(Table2[[#This Row],[K&amp;N REF ]],CAT_Details[Tracking Number],CAT_Details[TO Ref],,0)</f>
        <v>20250313673683</v>
      </c>
      <c r="D588" s="270" t="str">
        <f>_xlfn.XLOOKUP(Table2[[#This Row],[K&amp;N REF ]],CAT_Details[Tracking Number],CAT_Details[Pickup Customer Name],,0)</f>
        <v>Norma Poland Sp. Z.O.O.</v>
      </c>
      <c r="E588" s="271" t="str">
        <f>_xlfn.XLOOKUP(Table2[[#This Row],[K&amp;N REF ]],CAT_Details[Tracking Number],CAT_Details[Delivery Country Code],,0)</f>
        <v>GB</v>
      </c>
      <c r="F588" s="271" t="str">
        <f>_xlfn.XLOOKUP(Table2[[#This Row],[TO Ref]],CAT_Details[TO Ref],CAT_Details[Loc],,0)</f>
        <v>DX01-L5</v>
      </c>
      <c r="G588" s="257" t="s">
        <v>44</v>
      </c>
      <c r="H588" s="257" t="s">
        <v>31</v>
      </c>
      <c r="I588" s="280">
        <v>45735</v>
      </c>
      <c r="J588" s="257" t="s">
        <v>26</v>
      </c>
      <c r="K588" s="257" t="s">
        <v>32</v>
      </c>
      <c r="L588" s="280">
        <v>45735</v>
      </c>
      <c r="M588" s="257" t="str">
        <f>IF(Table2[[#This Row],[Resolve Date]]="","ONGOING","SOLVED")</f>
        <v>SOLVED</v>
      </c>
      <c r="N588" s="258" t="s">
        <v>30</v>
      </c>
      <c r="O588" s="257" t="str">
        <f>Table2[[#This Row],[K&amp;N REF ]]&amp;Table2[[#This Row],[Issue type ]]</f>
        <v>5015436618MISSING LABELS ON SOME UNITS</v>
      </c>
      <c r="P588" s="257">
        <f>YEAR(Table2[[#This Row],[Date ]])</f>
        <v>2025</v>
      </c>
      <c r="Q588" s="257" t="str">
        <f>VLOOKUP(MONTH(Table2[[#This Row],[Date ]]),Months,2,0)</f>
        <v>March</v>
      </c>
      <c r="R588" s="257" t="b">
        <f>COUNTIFS(Table2[Unique],Table2[[#This Row],[Unique]])&gt;1</f>
        <v>0</v>
      </c>
      <c r="S588" s="257">
        <f>IF(Table2[[#This Row],[Status ]]="Solved",1,0)</f>
        <v>1</v>
      </c>
      <c r="T588" s="257">
        <f>IF(Table2[[#This Row],[Status ]]="ongoing",1,0)</f>
        <v>0</v>
      </c>
    </row>
    <row r="589" spans="1:20" x14ac:dyDescent="0.25">
      <c r="A589" s="262">
        <v>5015405018</v>
      </c>
      <c r="B589" s="269" t="str">
        <f>_xlfn.XLOOKUP(Table2[[#This Row],[K&amp;N REF ]],CAT_Details[Tracking Number],CAT_Details[S Ref],,0)</f>
        <v>20250311-S-70220</v>
      </c>
      <c r="C589" s="270">
        <f>_xlfn.XLOOKUP(Table2[[#This Row],[K&amp;N REF ]],CAT_Details[Tracking Number],CAT_Details[TO Ref],,0)</f>
        <v>20250310670649</v>
      </c>
      <c r="D589" s="270" t="str">
        <f>_xlfn.XLOOKUP(Table2[[#This Row],[K&amp;N REF ]],CAT_Details[Tracking Number],CAT_Details[Pickup Customer Name],,0)</f>
        <v>PEKM KABELTECHNIK S.R.O.</v>
      </c>
      <c r="E589" s="271" t="str">
        <f>_xlfn.XLOOKUP(Table2[[#This Row],[K&amp;N REF ]],CAT_Details[Tracking Number],CAT_Details[Delivery Country Code],,0)</f>
        <v>GB</v>
      </c>
      <c r="F589" s="271" t="str">
        <f>_xlfn.XLOOKUP(Table2[[#This Row],[TO Ref]],CAT_Details[TO Ref],CAT_Details[Loc],,0)</f>
        <v>DX01-L5</v>
      </c>
      <c r="G589" s="257" t="s">
        <v>38</v>
      </c>
      <c r="H589" s="257" t="s">
        <v>35</v>
      </c>
      <c r="I589" s="280">
        <v>45735</v>
      </c>
      <c r="J589" s="257" t="s">
        <v>26</v>
      </c>
      <c r="K589" s="257" t="s">
        <v>32</v>
      </c>
      <c r="L589" s="280">
        <v>45735</v>
      </c>
      <c r="M589" s="257" t="str">
        <f>IF(Table2[[#This Row],[Resolve Date]]="","ONGOING","SOLVED")</f>
        <v>SOLVED</v>
      </c>
      <c r="N589" s="258" t="s">
        <v>30</v>
      </c>
      <c r="O589" s="257" t="str">
        <f>Table2[[#This Row],[K&amp;N REF ]]&amp;Table2[[#This Row],[Issue type ]]</f>
        <v>5015405018NO LABELS</v>
      </c>
      <c r="P589" s="257">
        <f>YEAR(Table2[[#This Row],[Date ]])</f>
        <v>2025</v>
      </c>
      <c r="Q589" s="257" t="str">
        <f>VLOOKUP(MONTH(Table2[[#This Row],[Date ]]),Months,2,0)</f>
        <v>March</v>
      </c>
      <c r="R589" s="257" t="b">
        <f>COUNTIFS(Table2[Unique],Table2[[#This Row],[Unique]])&gt;1</f>
        <v>0</v>
      </c>
      <c r="S589" s="257">
        <f>IF(Table2[[#This Row],[Status ]]="Solved",1,0)</f>
        <v>1</v>
      </c>
      <c r="T589" s="257">
        <f>IF(Table2[[#This Row],[Status ]]="ongoing",1,0)</f>
        <v>0</v>
      </c>
    </row>
    <row r="590" spans="1:20" x14ac:dyDescent="0.25">
      <c r="A590" s="262">
        <v>5015404621</v>
      </c>
      <c r="B590" s="269" t="str">
        <f>_xlfn.XLOOKUP(Table2[[#This Row],[K&amp;N REF ]],CAT_Details[Tracking Number],CAT_Details[S Ref],,0)</f>
        <v>20250311-S-70468</v>
      </c>
      <c r="C590" s="270">
        <f>_xlfn.XLOOKUP(Table2[[#This Row],[K&amp;N REF ]],CAT_Details[Tracking Number],CAT_Details[TO Ref],,0)</f>
        <v>20250306668537</v>
      </c>
      <c r="D590" s="270" t="str">
        <f>_xlfn.XLOOKUP(Table2[[#This Row],[K&amp;N REF ]],CAT_Details[Tracking Number],CAT_Details[Pickup Customer Name],,0)</f>
        <v>Tibbett Logistics</v>
      </c>
      <c r="E590" s="271" t="str">
        <f>_xlfn.XLOOKUP(Table2[[#This Row],[K&amp;N REF ]],CAT_Details[Tracking Number],CAT_Details[Delivery Country Code],,0)</f>
        <v>GB</v>
      </c>
      <c r="F590" s="271" t="str">
        <f>_xlfn.XLOOKUP(Table2[[#This Row],[TO Ref]],CAT_Details[TO Ref],CAT_Details[Loc],,0)</f>
        <v>DX01-L5</v>
      </c>
      <c r="G590" s="257" t="s">
        <v>34</v>
      </c>
      <c r="H590" s="257" t="s">
        <v>49</v>
      </c>
      <c r="I590" s="280">
        <v>45735</v>
      </c>
      <c r="J590" s="257" t="s">
        <v>26</v>
      </c>
      <c r="K590" s="257" t="s">
        <v>32</v>
      </c>
      <c r="L590" s="280">
        <v>45735</v>
      </c>
      <c r="M590" s="257" t="str">
        <f>IF(Table2[[#This Row],[Resolve Date]]="","ONGOING","SOLVED")</f>
        <v>SOLVED</v>
      </c>
      <c r="N590" s="258" t="s">
        <v>30</v>
      </c>
      <c r="O590" s="257" t="str">
        <f>Table2[[#This Row],[K&amp;N REF ]]&amp;Table2[[#This Row],[Issue type ]]</f>
        <v>5015404621XX LABELS</v>
      </c>
      <c r="P590" s="257">
        <f>YEAR(Table2[[#This Row],[Date ]])</f>
        <v>2025</v>
      </c>
      <c r="Q590" s="257" t="str">
        <f>VLOOKUP(MONTH(Table2[[#This Row],[Date ]]),Months,2,0)</f>
        <v>March</v>
      </c>
      <c r="R590" s="257" t="b">
        <f>COUNTIFS(Table2[Unique],Table2[[#This Row],[Unique]])&gt;1</f>
        <v>0</v>
      </c>
      <c r="S590" s="257">
        <f>IF(Table2[[#This Row],[Status ]]="Solved",1,0)</f>
        <v>1</v>
      </c>
      <c r="T590" s="257">
        <f>IF(Table2[[#This Row],[Status ]]="ongoing",1,0)</f>
        <v>0</v>
      </c>
    </row>
    <row r="591" spans="1:20" x14ac:dyDescent="0.25">
      <c r="A591" s="262">
        <v>5015436540</v>
      </c>
      <c r="B591" s="269" t="str">
        <f>_xlfn.XLOOKUP(Table2[[#This Row],[K&amp;N REF ]],CAT_Details[Tracking Number],CAT_Details[S Ref],,0)</f>
        <v>20250313-S-70210</v>
      </c>
      <c r="C591" s="270">
        <f>_xlfn.XLOOKUP(Table2[[#This Row],[K&amp;N REF ]],CAT_Details[Tracking Number],CAT_Details[TO Ref],,0)</f>
        <v>20250307669656</v>
      </c>
      <c r="D591" s="270" t="str">
        <f>_xlfn.XLOOKUP(Table2[[#This Row],[K&amp;N REF ]],CAT_Details[Tracking Number],CAT_Details[Pickup Customer Name],,0)</f>
        <v>Hydac Fluidtechnik</v>
      </c>
      <c r="E591" s="271" t="str">
        <f>_xlfn.XLOOKUP(Table2[[#This Row],[K&amp;N REF ]],CAT_Details[Tracking Number],CAT_Details[Delivery Country Code],,0)</f>
        <v>GB</v>
      </c>
      <c r="F591" s="271">
        <f>_xlfn.XLOOKUP(Table2[[#This Row],[TO Ref]],CAT_Details[TO Ref],CAT_Details[Loc],,0)</f>
        <v>3402</v>
      </c>
      <c r="G591" s="257" t="s">
        <v>34</v>
      </c>
      <c r="H591" s="257" t="s">
        <v>40</v>
      </c>
      <c r="I591" s="280">
        <v>45735</v>
      </c>
      <c r="J591" s="257" t="s">
        <v>26</v>
      </c>
      <c r="K591" s="257" t="s">
        <v>32</v>
      </c>
      <c r="L591" s="280">
        <v>45735</v>
      </c>
      <c r="M591" s="257" t="str">
        <f>IF(Table2[[#This Row],[Resolve Date]]="","ONGOING","SOLVED")</f>
        <v>SOLVED</v>
      </c>
      <c r="N591" s="258" t="s">
        <v>58</v>
      </c>
      <c r="O591" s="257" t="str">
        <f>Table2[[#This Row],[K&amp;N REF ]]&amp;Table2[[#This Row],[Issue type ]]</f>
        <v xml:space="preserve">5015436540INCORRECT LABELS </v>
      </c>
      <c r="P591" s="257">
        <f>YEAR(Table2[[#This Row],[Date ]])</f>
        <v>2025</v>
      </c>
      <c r="Q591" s="257" t="str">
        <f>VLOOKUP(MONTH(Table2[[#This Row],[Date ]]),Months,2,0)</f>
        <v>March</v>
      </c>
      <c r="R591" s="257" t="b">
        <f>COUNTIFS(Table2[Unique],Table2[[#This Row],[Unique]])&gt;1</f>
        <v>0</v>
      </c>
      <c r="S591" s="257">
        <f>IF(Table2[[#This Row],[Status ]]="Solved",1,0)</f>
        <v>1</v>
      </c>
      <c r="T591" s="257">
        <f>IF(Table2[[#This Row],[Status ]]="ongoing",1,0)</f>
        <v>0</v>
      </c>
    </row>
    <row r="592" spans="1:20" x14ac:dyDescent="0.25">
      <c r="A592" s="262">
        <v>5015436852</v>
      </c>
      <c r="B592" s="269" t="str">
        <f>_xlfn.XLOOKUP(Table2[[#This Row],[K&amp;N REF ]],CAT_Details[Tracking Number],CAT_Details[S Ref],,0)</f>
        <v>20250313-S-70200</v>
      </c>
      <c r="C592" s="270">
        <f>_xlfn.XLOOKUP(Table2[[#This Row],[K&amp;N REF ]],CAT_Details[Tracking Number],CAT_Details[TO Ref],,0)</f>
        <v>20250307669659</v>
      </c>
      <c r="D592" s="270" t="str">
        <f>_xlfn.XLOOKUP(Table2[[#This Row],[K&amp;N REF ]],CAT_Details[Tracking Number],CAT_Details[Pickup Customer Name],,0)</f>
        <v>HYDAC SERVICE GMBH</v>
      </c>
      <c r="E592" s="271" t="str">
        <f>_xlfn.XLOOKUP(Table2[[#This Row],[K&amp;N REF ]],CAT_Details[Tracking Number],CAT_Details[Delivery Country Code],,0)</f>
        <v>GB</v>
      </c>
      <c r="F592" s="271" t="str">
        <f>_xlfn.XLOOKUP(Table2[[#This Row],[TO Ref]],CAT_Details[TO Ref],CAT_Details[Loc],,0)</f>
        <v>U2-L5</v>
      </c>
      <c r="G592" s="257" t="s">
        <v>34</v>
      </c>
      <c r="H592" s="257" t="s">
        <v>25</v>
      </c>
      <c r="I592" s="280">
        <v>45735</v>
      </c>
      <c r="J592" s="257" t="s">
        <v>26</v>
      </c>
      <c r="K592" s="257" t="s">
        <v>27</v>
      </c>
      <c r="L592" s="280">
        <v>45735</v>
      </c>
      <c r="M592" s="257" t="str">
        <f>IF(Table2[[#This Row],[Resolve Date]]="","ONGOING","SOLVED")</f>
        <v>SOLVED</v>
      </c>
      <c r="N592" s="258" t="s">
        <v>30</v>
      </c>
      <c r="O592" s="257" t="str">
        <f>Table2[[#This Row],[K&amp;N REF ]]&amp;Table2[[#This Row],[Issue type ]]</f>
        <v xml:space="preserve">5015436852DAMAGE </v>
      </c>
      <c r="P592" s="257">
        <f>YEAR(Table2[[#This Row],[Date ]])</f>
        <v>2025</v>
      </c>
      <c r="Q592" s="257" t="str">
        <f>VLOOKUP(MONTH(Table2[[#This Row],[Date ]]),Months,2,0)</f>
        <v>March</v>
      </c>
      <c r="R592" s="257" t="b">
        <f>COUNTIFS(Table2[Unique],Table2[[#This Row],[Unique]])&gt;1</f>
        <v>0</v>
      </c>
      <c r="S592" s="257">
        <f>IF(Table2[[#This Row],[Status ]]="Solved",1,0)</f>
        <v>1</v>
      </c>
      <c r="T592" s="257">
        <f>IF(Table2[[#This Row],[Status ]]="ongoing",1,0)</f>
        <v>0</v>
      </c>
    </row>
    <row r="593" spans="1:20" x14ac:dyDescent="0.25">
      <c r="A593" s="262">
        <v>5015436852</v>
      </c>
      <c r="B593" s="269" t="str">
        <f>_xlfn.XLOOKUP(Table2[[#This Row],[K&amp;N REF ]],CAT_Details[Tracking Number],CAT_Details[S Ref],,0)</f>
        <v>20250313-S-70200</v>
      </c>
      <c r="C593" s="270">
        <f>_xlfn.XLOOKUP(Table2[[#This Row],[K&amp;N REF ]],CAT_Details[Tracking Number],CAT_Details[TO Ref],,0)</f>
        <v>20250307669659</v>
      </c>
      <c r="D593" s="270" t="str">
        <f>_xlfn.XLOOKUP(Table2[[#This Row],[K&amp;N REF ]],CAT_Details[Tracking Number],CAT_Details[Pickup Customer Name],,0)</f>
        <v>HYDAC SERVICE GMBH</v>
      </c>
      <c r="E593" s="271" t="str">
        <f>_xlfn.XLOOKUP(Table2[[#This Row],[K&amp;N REF ]],CAT_Details[Tracking Number],CAT_Details[Delivery Country Code],,0)</f>
        <v>GB</v>
      </c>
      <c r="F593" s="271" t="str">
        <f>_xlfn.XLOOKUP(Table2[[#This Row],[TO Ref]],CAT_Details[TO Ref],CAT_Details[Loc],,0)</f>
        <v>U2-L5</v>
      </c>
      <c r="G593" s="257" t="s">
        <v>34</v>
      </c>
      <c r="H593" s="257" t="s">
        <v>40</v>
      </c>
      <c r="I593" s="280">
        <v>45735</v>
      </c>
      <c r="J593" s="257" t="s">
        <v>26</v>
      </c>
      <c r="K593" s="257" t="s">
        <v>32</v>
      </c>
      <c r="L593" s="280">
        <v>45735</v>
      </c>
      <c r="M593" s="257" t="str">
        <f>IF(Table2[[#This Row],[Resolve Date]]="","ONGOING","SOLVED")</f>
        <v>SOLVED</v>
      </c>
      <c r="N593" s="258" t="s">
        <v>58</v>
      </c>
      <c r="O593" s="257" t="str">
        <f>Table2[[#This Row],[K&amp;N REF ]]&amp;Table2[[#This Row],[Issue type ]]</f>
        <v xml:space="preserve">5015436852INCORRECT LABELS </v>
      </c>
      <c r="P593" s="257">
        <f>YEAR(Table2[[#This Row],[Date ]])</f>
        <v>2025</v>
      </c>
      <c r="Q593" s="257" t="str">
        <f>VLOOKUP(MONTH(Table2[[#This Row],[Date ]]),Months,2,0)</f>
        <v>March</v>
      </c>
      <c r="R593" s="257" t="b">
        <f>COUNTIFS(Table2[Unique],Table2[[#This Row],[Unique]])&gt;1</f>
        <v>0</v>
      </c>
      <c r="S593" s="257">
        <f>IF(Table2[[#This Row],[Status ]]="Solved",1,0)</f>
        <v>1</v>
      </c>
      <c r="T593" s="257">
        <f>IF(Table2[[#This Row],[Status ]]="ongoing",1,0)</f>
        <v>0</v>
      </c>
    </row>
    <row r="594" spans="1:20" x14ac:dyDescent="0.25">
      <c r="A594" s="262">
        <v>5015421258</v>
      </c>
      <c r="B594" s="269" t="str">
        <f>_xlfn.XLOOKUP(Table2[[#This Row],[K&amp;N REF ]],CAT_Details[Tracking Number],CAT_Details[S Ref],,0)</f>
        <v>20250312-S-70176</v>
      </c>
      <c r="C594" s="270">
        <f>_xlfn.XLOOKUP(Table2[[#This Row],[K&amp;N REF ]],CAT_Details[Tracking Number],CAT_Details[TO Ref],,0)</f>
        <v>20250311671289</v>
      </c>
      <c r="D594" s="270" t="str">
        <f>_xlfn.XLOOKUP(Table2[[#This Row],[K&amp;N REF ]],CAT_Details[Tracking Number],CAT_Details[Pickup Customer Name],,0)</f>
        <v>Dichtungstechnik G. Bruss GmbH &amp; Co. KG</v>
      </c>
      <c r="E594" s="271" t="str">
        <f>_xlfn.XLOOKUP(Table2[[#This Row],[K&amp;N REF ]],CAT_Details[Tracking Number],CAT_Details[Delivery Country Code],,0)</f>
        <v>GB</v>
      </c>
      <c r="F594" s="271" t="str">
        <f>_xlfn.XLOOKUP(Table2[[#This Row],[TO Ref]],CAT_Details[TO Ref],CAT_Details[Loc],,0)</f>
        <v>No Loc</v>
      </c>
      <c r="G594" s="257" t="s">
        <v>34</v>
      </c>
      <c r="H594" s="257" t="s">
        <v>35</v>
      </c>
      <c r="I594" s="280">
        <v>45735</v>
      </c>
      <c r="J594" s="257" t="s">
        <v>26</v>
      </c>
      <c r="K594" s="257" t="s">
        <v>32</v>
      </c>
      <c r="L594" s="280">
        <v>45735</v>
      </c>
      <c r="M594" s="257" t="str">
        <f>IF(Table2[[#This Row],[Resolve Date]]="","ONGOING","SOLVED")</f>
        <v>SOLVED</v>
      </c>
      <c r="N594" s="258" t="s">
        <v>30</v>
      </c>
      <c r="O594" s="257" t="str">
        <f>Table2[[#This Row],[K&amp;N REF ]]&amp;Table2[[#This Row],[Issue type ]]</f>
        <v>5015421258NO LABELS</v>
      </c>
      <c r="P594" s="257">
        <f>YEAR(Table2[[#This Row],[Date ]])</f>
        <v>2025</v>
      </c>
      <c r="Q594" s="257" t="str">
        <f>VLOOKUP(MONTH(Table2[[#This Row],[Date ]]),Months,2,0)</f>
        <v>March</v>
      </c>
      <c r="R594" s="257" t="b">
        <f>COUNTIFS(Table2[Unique],Table2[[#This Row],[Unique]])&gt;1</f>
        <v>0</v>
      </c>
      <c r="S594" s="257">
        <f>IF(Table2[[#This Row],[Status ]]="Solved",1,0)</f>
        <v>1</v>
      </c>
      <c r="T594" s="257">
        <f>IF(Table2[[#This Row],[Status ]]="ongoing",1,0)</f>
        <v>0</v>
      </c>
    </row>
    <row r="595" spans="1:20" x14ac:dyDescent="0.25">
      <c r="A595" s="262">
        <v>5015420880</v>
      </c>
      <c r="B595" s="269" t="str">
        <f>_xlfn.XLOOKUP(Table2[[#This Row],[K&amp;N REF ]],CAT_Details[Tracking Number],CAT_Details[S Ref],,0)</f>
        <v>20250312-S-70213</v>
      </c>
      <c r="C595" s="270">
        <f>_xlfn.XLOOKUP(Table2[[#This Row],[K&amp;N REF ]],CAT_Details[Tracking Number],CAT_Details[TO Ref],,0)</f>
        <v>20250311671605</v>
      </c>
      <c r="D595" s="270" t="str">
        <f>_xlfn.XLOOKUP(Table2[[#This Row],[K&amp;N REF ]],CAT_Details[Tracking Number],CAT_Details[Pickup Customer Name],,0)</f>
        <v>ADZ NAGANO GmbH Gesellschaft für Sensortechnik</v>
      </c>
      <c r="E595" s="271" t="str">
        <f>_xlfn.XLOOKUP(Table2[[#This Row],[K&amp;N REF ]],CAT_Details[Tracking Number],CAT_Details[Delivery Country Code],,0)</f>
        <v>GB</v>
      </c>
      <c r="F595" s="271" t="str">
        <f>_xlfn.XLOOKUP(Table2[[#This Row],[TO Ref]],CAT_Details[TO Ref],CAT_Details[Loc],,0)</f>
        <v>OYL1</v>
      </c>
      <c r="G595" s="257" t="s">
        <v>34</v>
      </c>
      <c r="H595" s="257" t="s">
        <v>40</v>
      </c>
      <c r="I595" s="280">
        <v>45735</v>
      </c>
      <c r="J595" s="257" t="s">
        <v>26</v>
      </c>
      <c r="K595" s="257" t="s">
        <v>32</v>
      </c>
      <c r="L595" s="280">
        <v>45735</v>
      </c>
      <c r="M595" s="257" t="str">
        <f>IF(Table2[[#This Row],[Resolve Date]]="","ONGOING","SOLVED")</f>
        <v>SOLVED</v>
      </c>
      <c r="N595" s="258" t="s">
        <v>58</v>
      </c>
      <c r="O595" s="257" t="str">
        <f>Table2[[#This Row],[K&amp;N REF ]]&amp;Table2[[#This Row],[Issue type ]]</f>
        <v xml:space="preserve">5015420880INCORRECT LABELS </v>
      </c>
      <c r="P595" s="257">
        <f>YEAR(Table2[[#This Row],[Date ]])</f>
        <v>2025</v>
      </c>
      <c r="Q595" s="257" t="str">
        <f>VLOOKUP(MONTH(Table2[[#This Row],[Date ]]),Months,2,0)</f>
        <v>March</v>
      </c>
      <c r="R595" s="257" t="b">
        <f>COUNTIFS(Table2[Unique],Table2[[#This Row],[Unique]])&gt;1</f>
        <v>0</v>
      </c>
      <c r="S595" s="257">
        <f>IF(Table2[[#This Row],[Status ]]="Solved",1,0)</f>
        <v>1</v>
      </c>
      <c r="T595" s="257">
        <f>IF(Table2[[#This Row],[Status ]]="ongoing",1,0)</f>
        <v>0</v>
      </c>
    </row>
    <row r="596" spans="1:20" x14ac:dyDescent="0.25">
      <c r="A596" s="262">
        <v>5015421383</v>
      </c>
      <c r="B596" s="269" t="str">
        <f>_xlfn.XLOOKUP(Table2[[#This Row],[K&amp;N REF ]],CAT_Details[Tracking Number],CAT_Details[S Ref],,0)</f>
        <v>20250312-S-70172</v>
      </c>
      <c r="C596" s="270">
        <f>_xlfn.XLOOKUP(Table2[[#This Row],[K&amp;N REF ]],CAT_Details[Tracking Number],CAT_Details[TO Ref],,0)</f>
        <v>20250312672352</v>
      </c>
      <c r="D596" s="270" t="str">
        <f>_xlfn.XLOOKUP(Table2[[#This Row],[K&amp;N REF ]],CAT_Details[Tracking Number],CAT_Details[Pickup Customer Name],,0)</f>
        <v>TENNECO ZWICKAU GMBH</v>
      </c>
      <c r="E596" s="271" t="str">
        <f>_xlfn.XLOOKUP(Table2[[#This Row],[K&amp;N REF ]],CAT_Details[Tracking Number],CAT_Details[Delivery Country Code],,0)</f>
        <v>GB</v>
      </c>
      <c r="F596" s="271" t="str">
        <f>_xlfn.XLOOKUP(Table2[[#This Row],[TO Ref]],CAT_Details[TO Ref],CAT_Details[Loc],,0)</f>
        <v>DX01-L5</v>
      </c>
      <c r="G596" s="257" t="s">
        <v>34</v>
      </c>
      <c r="H596" s="257" t="s">
        <v>35</v>
      </c>
      <c r="I596" s="280">
        <v>45735</v>
      </c>
      <c r="J596" s="257" t="s">
        <v>26</v>
      </c>
      <c r="K596" s="257" t="s">
        <v>32</v>
      </c>
      <c r="L596" s="280">
        <v>45735</v>
      </c>
      <c r="M596" s="257" t="str">
        <f>IF(Table2[[#This Row],[Resolve Date]]="","ONGOING","SOLVED")</f>
        <v>SOLVED</v>
      </c>
      <c r="N596" s="258" t="s">
        <v>30</v>
      </c>
      <c r="O596" s="257" t="str">
        <f>Table2[[#This Row],[K&amp;N REF ]]&amp;Table2[[#This Row],[Issue type ]]</f>
        <v>5015421383NO LABELS</v>
      </c>
      <c r="P596" s="257">
        <f>YEAR(Table2[[#This Row],[Date ]])</f>
        <v>2025</v>
      </c>
      <c r="Q596" s="257" t="str">
        <f>VLOOKUP(MONTH(Table2[[#This Row],[Date ]]),Months,2,0)</f>
        <v>March</v>
      </c>
      <c r="R596" s="257" t="b">
        <f>COUNTIFS(Table2[Unique],Table2[[#This Row],[Unique]])&gt;1</f>
        <v>0</v>
      </c>
      <c r="S596" s="257">
        <f>IF(Table2[[#This Row],[Status ]]="Solved",1,0)</f>
        <v>1</v>
      </c>
      <c r="T596" s="257">
        <f>IF(Table2[[#This Row],[Status ]]="ongoing",1,0)</f>
        <v>0</v>
      </c>
    </row>
    <row r="597" spans="1:20" x14ac:dyDescent="0.25">
      <c r="A597" s="262">
        <v>5015421410</v>
      </c>
      <c r="B597" s="269" t="str">
        <f>_xlfn.XLOOKUP(Table2[[#This Row],[K&amp;N REF ]],CAT_Details[Tracking Number],CAT_Details[S Ref],,0)</f>
        <v>20250312-S-70189</v>
      </c>
      <c r="C597" s="270">
        <f>_xlfn.XLOOKUP(Table2[[#This Row],[K&amp;N REF ]],CAT_Details[Tracking Number],CAT_Details[TO Ref],,0)</f>
        <v>20250312672451</v>
      </c>
      <c r="D597" s="270" t="str">
        <f>_xlfn.XLOOKUP(Table2[[#This Row],[K&amp;N REF ]],CAT_Details[Tracking Number],CAT_Details[Pickup Customer Name],,0)</f>
        <v>MANN AND HUMMEL GMBH</v>
      </c>
      <c r="E597" s="271" t="str">
        <f>_xlfn.XLOOKUP(Table2[[#This Row],[K&amp;N REF ]],CAT_Details[Tracking Number],CAT_Details[Delivery Country Code],,0)</f>
        <v>GB</v>
      </c>
      <c r="F597" s="271" t="str">
        <f>_xlfn.XLOOKUP(Table2[[#This Row],[TO Ref]],CAT_Details[TO Ref],CAT_Details[Loc],,0)</f>
        <v>DX01-L5</v>
      </c>
      <c r="G597" s="257" t="s">
        <v>34</v>
      </c>
      <c r="H597" s="257" t="s">
        <v>25</v>
      </c>
      <c r="I597" s="280">
        <v>45735</v>
      </c>
      <c r="J597" s="257" t="s">
        <v>26</v>
      </c>
      <c r="K597" s="257" t="s">
        <v>27</v>
      </c>
      <c r="L597" s="280">
        <v>45735</v>
      </c>
      <c r="M597" s="257" t="str">
        <f>IF(Table2[[#This Row],[Resolve Date]]="","ONGOING","SOLVED")</f>
        <v>SOLVED</v>
      </c>
      <c r="N597" s="258" t="s">
        <v>30</v>
      </c>
      <c r="O597" s="257" t="str">
        <f>Table2[[#This Row],[K&amp;N REF ]]&amp;Table2[[#This Row],[Issue type ]]</f>
        <v xml:space="preserve">5015421410DAMAGE </v>
      </c>
      <c r="P597" s="257">
        <f>YEAR(Table2[[#This Row],[Date ]])</f>
        <v>2025</v>
      </c>
      <c r="Q597" s="257" t="str">
        <f>VLOOKUP(MONTH(Table2[[#This Row],[Date ]]),Months,2,0)</f>
        <v>March</v>
      </c>
      <c r="R597" s="257" t="b">
        <f>COUNTIFS(Table2[Unique],Table2[[#This Row],[Unique]])&gt;1</f>
        <v>0</v>
      </c>
      <c r="S597" s="257">
        <f>IF(Table2[[#This Row],[Status ]]="Solved",1,0)</f>
        <v>1</v>
      </c>
      <c r="T597" s="257">
        <f>IF(Table2[[#This Row],[Status ]]="ongoing",1,0)</f>
        <v>0</v>
      </c>
    </row>
    <row r="598" spans="1:20" x14ac:dyDescent="0.25">
      <c r="A598" s="262">
        <v>5015451724</v>
      </c>
      <c r="B598" s="269" t="str">
        <f>_xlfn.XLOOKUP(Table2[[#This Row],[K&amp;N REF ]],CAT_Details[Tracking Number],CAT_Details[S Ref],,0)</f>
        <v>20250314-S-70216</v>
      </c>
      <c r="C598" s="270">
        <f>_xlfn.XLOOKUP(Table2[[#This Row],[K&amp;N REF ]],CAT_Details[Tracking Number],CAT_Details[TO Ref],,0)</f>
        <v>20250314674611</v>
      </c>
      <c r="D598" s="270" t="str">
        <f>_xlfn.XLOOKUP(Table2[[#This Row],[K&amp;N REF ]],CAT_Details[Tracking Number],CAT_Details[Pickup Customer Name],,0)</f>
        <v>Donaldson Ed</v>
      </c>
      <c r="E598" s="271" t="str">
        <f>_xlfn.XLOOKUP(Table2[[#This Row],[K&amp;N REF ]],CAT_Details[Tracking Number],CAT_Details[Delivery Country Code],,0)</f>
        <v>GB</v>
      </c>
      <c r="F598" s="271" t="str">
        <f>_xlfn.XLOOKUP(Table2[[#This Row],[TO Ref]],CAT_Details[TO Ref],CAT_Details[Loc],,0)</f>
        <v>DX01-L5</v>
      </c>
      <c r="G598" s="257" t="s">
        <v>36</v>
      </c>
      <c r="H598" s="257" t="s">
        <v>40</v>
      </c>
      <c r="I598" s="280">
        <v>45735</v>
      </c>
      <c r="J598" s="257" t="s">
        <v>26</v>
      </c>
      <c r="K598" s="257" t="s">
        <v>32</v>
      </c>
      <c r="L598" s="280">
        <v>45735</v>
      </c>
      <c r="M598" s="257" t="str">
        <f>IF(Table2[[#This Row],[Resolve Date]]="","ONGOING","SOLVED")</f>
        <v>SOLVED</v>
      </c>
      <c r="N598" s="258" t="s">
        <v>58</v>
      </c>
      <c r="O598" s="257" t="str">
        <f>Table2[[#This Row],[K&amp;N REF ]]&amp;Table2[[#This Row],[Issue type ]]</f>
        <v xml:space="preserve">5015451724INCORRECT LABELS </v>
      </c>
      <c r="P598" s="257">
        <f>YEAR(Table2[[#This Row],[Date ]])</f>
        <v>2025</v>
      </c>
      <c r="Q598" s="257" t="str">
        <f>VLOOKUP(MONTH(Table2[[#This Row],[Date ]]),Months,2,0)</f>
        <v>March</v>
      </c>
      <c r="R598" s="257" t="b">
        <f>COUNTIFS(Table2[Unique],Table2[[#This Row],[Unique]])&gt;1</f>
        <v>0</v>
      </c>
      <c r="S598" s="257">
        <f>IF(Table2[[#This Row],[Status ]]="Solved",1,0)</f>
        <v>1</v>
      </c>
      <c r="T598" s="257">
        <f>IF(Table2[[#This Row],[Status ]]="ongoing",1,0)</f>
        <v>0</v>
      </c>
    </row>
    <row r="599" spans="1:20" x14ac:dyDescent="0.25">
      <c r="A599" s="262">
        <v>5015451725</v>
      </c>
      <c r="B599" s="269" t="str">
        <f>_xlfn.XLOOKUP(Table2[[#This Row],[K&amp;N REF ]],CAT_Details[Tracking Number],CAT_Details[S Ref],,0)</f>
        <v>20250314-S-70216</v>
      </c>
      <c r="C599" s="270">
        <f>_xlfn.XLOOKUP(Table2[[#This Row],[K&amp;N REF ]],CAT_Details[Tracking Number],CAT_Details[TO Ref],,0)</f>
        <v>20250314674615</v>
      </c>
      <c r="D599" s="270" t="str">
        <f>_xlfn.XLOOKUP(Table2[[#This Row],[K&amp;N REF ]],CAT_Details[Tracking Number],CAT_Details[Pickup Customer Name],,0)</f>
        <v>Donaldson Ed</v>
      </c>
      <c r="E599" s="271" t="str">
        <f>_xlfn.XLOOKUP(Table2[[#This Row],[K&amp;N REF ]],CAT_Details[Tracking Number],CAT_Details[Delivery Country Code],,0)</f>
        <v>GB</v>
      </c>
      <c r="F599" s="271" t="str">
        <f>_xlfn.XLOOKUP(Table2[[#This Row],[TO Ref]],CAT_Details[TO Ref],CAT_Details[Loc],,0)</f>
        <v>DX01-L5</v>
      </c>
      <c r="G599" s="257" t="s">
        <v>36</v>
      </c>
      <c r="H599" s="257" t="s">
        <v>40</v>
      </c>
      <c r="I599" s="280">
        <v>45735</v>
      </c>
      <c r="J599" s="257" t="s">
        <v>26</v>
      </c>
      <c r="K599" s="257" t="s">
        <v>32</v>
      </c>
      <c r="L599" s="280">
        <v>45735</v>
      </c>
      <c r="M599" s="257" t="str">
        <f>IF(Table2[[#This Row],[Resolve Date]]="","ONGOING","SOLVED")</f>
        <v>SOLVED</v>
      </c>
      <c r="N599" s="258" t="s">
        <v>58</v>
      </c>
      <c r="O599" s="257" t="str">
        <f>Table2[[#This Row],[K&amp;N REF ]]&amp;Table2[[#This Row],[Issue type ]]</f>
        <v xml:space="preserve">5015451725INCORRECT LABELS </v>
      </c>
      <c r="P599" s="257">
        <f>YEAR(Table2[[#This Row],[Date ]])</f>
        <v>2025</v>
      </c>
      <c r="Q599" s="257" t="str">
        <f>VLOOKUP(MONTH(Table2[[#This Row],[Date ]]),Months,2,0)</f>
        <v>March</v>
      </c>
      <c r="R599" s="257" t="b">
        <f>COUNTIFS(Table2[Unique],Table2[[#This Row],[Unique]])&gt;1</f>
        <v>0</v>
      </c>
      <c r="S599" s="257">
        <f>IF(Table2[[#This Row],[Status ]]="Solved",1,0)</f>
        <v>1</v>
      </c>
      <c r="T599" s="257">
        <f>IF(Table2[[#This Row],[Status ]]="ongoing",1,0)</f>
        <v>0</v>
      </c>
    </row>
    <row r="600" spans="1:20" x14ac:dyDescent="0.25">
      <c r="A600" s="262">
        <v>5015436900</v>
      </c>
      <c r="B600" s="269" t="str">
        <f>_xlfn.XLOOKUP(Table2[[#This Row],[K&amp;N REF ]],CAT_Details[Tracking Number],CAT_Details[S Ref],,0)</f>
        <v>20250313-S-70183</v>
      </c>
      <c r="C600" s="270">
        <f>_xlfn.XLOOKUP(Table2[[#This Row],[K&amp;N REF ]],CAT_Details[Tracking Number],CAT_Details[TO Ref],,0)</f>
        <v>20250310670521</v>
      </c>
      <c r="D600" s="270" t="str">
        <f>_xlfn.XLOOKUP(Table2[[#This Row],[K&amp;N REF ]],CAT_Details[Tracking Number],CAT_Details[Pickup Customer Name],,0)</f>
        <v>FONTANA LUIGI S.P.A.</v>
      </c>
      <c r="E600" s="271" t="str">
        <f>_xlfn.XLOOKUP(Table2[[#This Row],[K&amp;N REF ]],CAT_Details[Tracking Number],CAT_Details[Delivery Country Code],,0)</f>
        <v>GB</v>
      </c>
      <c r="F600" s="271" t="str">
        <f>_xlfn.XLOOKUP(Table2[[#This Row],[TO Ref]],CAT_Details[TO Ref],CAT_Details[Loc],,0)</f>
        <v>OYL1</v>
      </c>
      <c r="G600" s="257" t="s">
        <v>24</v>
      </c>
      <c r="H600" s="257" t="s">
        <v>25</v>
      </c>
      <c r="I600" s="280">
        <v>45736</v>
      </c>
      <c r="J600" s="257" t="s">
        <v>26</v>
      </c>
      <c r="K600" s="257" t="s">
        <v>32</v>
      </c>
      <c r="L600" s="280">
        <v>45736</v>
      </c>
      <c r="M600" s="257" t="str">
        <f>IF(Table2[[#This Row],[Resolve Date]]="","ONGOING","SOLVED")</f>
        <v>SOLVED</v>
      </c>
      <c r="N600" s="258" t="s">
        <v>30</v>
      </c>
      <c r="O600" s="257" t="str">
        <f>Table2[[#This Row],[K&amp;N REF ]]&amp;Table2[[#This Row],[Issue type ]]</f>
        <v xml:space="preserve">5015436900DAMAGE </v>
      </c>
      <c r="P600" s="257">
        <f>YEAR(Table2[[#This Row],[Date ]])</f>
        <v>2025</v>
      </c>
      <c r="Q600" s="257" t="str">
        <f>VLOOKUP(MONTH(Table2[[#This Row],[Date ]]),Months,2,0)</f>
        <v>March</v>
      </c>
      <c r="R600" s="257" t="b">
        <f>COUNTIFS(Table2[Unique],Table2[[#This Row],[Unique]])&gt;1</f>
        <v>0</v>
      </c>
      <c r="S600" s="257">
        <f>IF(Table2[[#This Row],[Status ]]="Solved",1,0)</f>
        <v>1</v>
      </c>
      <c r="T600" s="257">
        <f>IF(Table2[[#This Row],[Status ]]="ongoing",1,0)</f>
        <v>0</v>
      </c>
    </row>
    <row r="601" spans="1:20" x14ac:dyDescent="0.25">
      <c r="A601" s="262">
        <v>5015436351</v>
      </c>
      <c r="B601" s="269" t="str">
        <f>_xlfn.XLOOKUP(Table2[[#This Row],[K&amp;N REF ]],CAT_Details[Tracking Number],CAT_Details[S Ref],,0)</f>
        <v>20250313-S-70205</v>
      </c>
      <c r="C601" s="270">
        <f>_xlfn.XLOOKUP(Table2[[#This Row],[K&amp;N REF ]],CAT_Details[Tracking Number],CAT_Details[TO Ref],,0)</f>
        <v>20250312673140</v>
      </c>
      <c r="D601" s="270" t="str">
        <f>_xlfn.XLOOKUP(Table2[[#This Row],[K&amp;N REF ]],CAT_Details[Tracking Number],CAT_Details[Pickup Customer Name],,0)</f>
        <v>Doga Italia Srl</v>
      </c>
      <c r="E601" s="271" t="str">
        <f>_xlfn.XLOOKUP(Table2[[#This Row],[K&amp;N REF ]],CAT_Details[Tracking Number],CAT_Details[Delivery Country Code],,0)</f>
        <v>GB</v>
      </c>
      <c r="F601" s="271" t="str">
        <f>_xlfn.XLOOKUP(Table2[[#This Row],[TO Ref]],CAT_Details[TO Ref],CAT_Details[Loc],,0)</f>
        <v>U2-L5</v>
      </c>
      <c r="G601" s="257" t="s">
        <v>24</v>
      </c>
      <c r="H601" s="257" t="s">
        <v>35</v>
      </c>
      <c r="I601" s="280">
        <v>45736</v>
      </c>
      <c r="J601" s="257" t="s">
        <v>26</v>
      </c>
      <c r="K601" s="257" t="s">
        <v>32</v>
      </c>
      <c r="L601" s="280">
        <v>45737</v>
      </c>
      <c r="M601" s="257" t="str">
        <f>IF(Table2[[#This Row],[Resolve Date]]="","ONGOING","SOLVED")</f>
        <v>SOLVED</v>
      </c>
      <c r="N601" s="258" t="s">
        <v>30</v>
      </c>
      <c r="O601" s="257" t="str">
        <f>Table2[[#This Row],[K&amp;N REF ]]&amp;Table2[[#This Row],[Issue type ]]</f>
        <v>5015436351NO LABELS</v>
      </c>
      <c r="P601" s="257">
        <f>YEAR(Table2[[#This Row],[Date ]])</f>
        <v>2025</v>
      </c>
      <c r="Q601" s="257" t="str">
        <f>VLOOKUP(MONTH(Table2[[#This Row],[Date ]]),Months,2,0)</f>
        <v>March</v>
      </c>
      <c r="R601" s="257" t="b">
        <f>COUNTIFS(Table2[Unique],Table2[[#This Row],[Unique]])&gt;1</f>
        <v>0</v>
      </c>
      <c r="S601" s="257">
        <f>IF(Table2[[#This Row],[Status ]]="Solved",1,0)</f>
        <v>1</v>
      </c>
      <c r="T601" s="257">
        <f>IF(Table2[[#This Row],[Status ]]="ongoing",1,0)</f>
        <v>0</v>
      </c>
    </row>
    <row r="602" spans="1:20" x14ac:dyDescent="0.25">
      <c r="A602" s="262">
        <v>5015436508</v>
      </c>
      <c r="B602" s="269" t="str">
        <f>_xlfn.XLOOKUP(Table2[[#This Row],[K&amp;N REF ]],CAT_Details[Tracking Number],CAT_Details[S Ref],,0)</f>
        <v>20250313-S-70319</v>
      </c>
      <c r="C602" s="270">
        <f>_xlfn.XLOOKUP(Table2[[#This Row],[K&amp;N REF ]],CAT_Details[Tracking Number],CAT_Details[TO Ref],,0)</f>
        <v>20250313673898</v>
      </c>
      <c r="D602" s="270" t="str">
        <f>_xlfn.XLOOKUP(Table2[[#This Row],[K&amp;N REF ]],CAT_Details[Tracking Number],CAT_Details[Pickup Customer Name],,0)</f>
        <v>FEDERAL-MOGUL POWERTRAIN ITALY SRL</v>
      </c>
      <c r="E602" s="271" t="str">
        <f>_xlfn.XLOOKUP(Table2[[#This Row],[K&amp;N REF ]],CAT_Details[Tracking Number],CAT_Details[Delivery Country Code],,0)</f>
        <v>GB</v>
      </c>
      <c r="F602" s="271" t="str">
        <f>_xlfn.XLOOKUP(Table2[[#This Row],[TO Ref]],CAT_Details[TO Ref],CAT_Details[Loc],,0)</f>
        <v>No Loc</v>
      </c>
      <c r="G602" s="257" t="s">
        <v>24</v>
      </c>
      <c r="H602" s="257" t="s">
        <v>35</v>
      </c>
      <c r="I602" s="280">
        <v>45736</v>
      </c>
      <c r="J602" s="257" t="s">
        <v>26</v>
      </c>
      <c r="K602" s="257" t="s">
        <v>27</v>
      </c>
      <c r="L602" s="280">
        <v>45736</v>
      </c>
      <c r="M602" s="257" t="str">
        <f>IF(Table2[[#This Row],[Resolve Date]]="","ONGOING","SOLVED")</f>
        <v>SOLVED</v>
      </c>
      <c r="N602" s="258" t="s">
        <v>30</v>
      </c>
      <c r="O602" s="257" t="str">
        <f>Table2[[#This Row],[K&amp;N REF ]]&amp;Table2[[#This Row],[Issue type ]]</f>
        <v>5015436508NO LABELS</v>
      </c>
      <c r="P602" s="257">
        <f>YEAR(Table2[[#This Row],[Date ]])</f>
        <v>2025</v>
      </c>
      <c r="Q602" s="257" t="str">
        <f>VLOOKUP(MONTH(Table2[[#This Row],[Date ]]),Months,2,0)</f>
        <v>March</v>
      </c>
      <c r="R602" s="257" t="b">
        <f>COUNTIFS(Table2[Unique],Table2[[#This Row],[Unique]])&gt;1</f>
        <v>0</v>
      </c>
      <c r="S602" s="257">
        <f>IF(Table2[[#This Row],[Status ]]="Solved",1,0)</f>
        <v>1</v>
      </c>
      <c r="T602" s="257">
        <f>IF(Table2[[#This Row],[Status ]]="ongoing",1,0)</f>
        <v>0</v>
      </c>
    </row>
    <row r="603" spans="1:20" x14ac:dyDescent="0.25">
      <c r="A603" s="262">
        <v>5015436507</v>
      </c>
      <c r="B603" s="269" t="str">
        <f>_xlfn.XLOOKUP(Table2[[#This Row],[K&amp;N REF ]],CAT_Details[Tracking Number],CAT_Details[S Ref],,0)</f>
        <v>20250313-S-70594</v>
      </c>
      <c r="C603" s="270">
        <f>_xlfn.XLOOKUP(Table2[[#This Row],[K&amp;N REF ]],CAT_Details[Tracking Number],CAT_Details[TO Ref],,0)</f>
        <v>20250313674099</v>
      </c>
      <c r="D603" s="270" t="str">
        <f>_xlfn.XLOOKUP(Table2[[#This Row],[K&amp;N REF ]],CAT_Details[Tracking Number],CAT_Details[Pickup Customer Name],,0)</f>
        <v>OFFICENE VICA SPA</v>
      </c>
      <c r="E603" s="271" t="str">
        <f>_xlfn.XLOOKUP(Table2[[#This Row],[K&amp;N REF ]],CAT_Details[Tracking Number],CAT_Details[Delivery Country Code],,0)</f>
        <v>GB</v>
      </c>
      <c r="F603" s="271" t="str">
        <f>_xlfn.XLOOKUP(Table2[[#This Row],[TO Ref]],CAT_Details[TO Ref],CAT_Details[Loc],,0)</f>
        <v>U2-L5</v>
      </c>
      <c r="G603" s="257" t="s">
        <v>24</v>
      </c>
      <c r="H603" s="257" t="s">
        <v>35</v>
      </c>
      <c r="I603" s="280">
        <v>45736</v>
      </c>
      <c r="J603" s="257" t="s">
        <v>26</v>
      </c>
      <c r="K603" s="257" t="s">
        <v>27</v>
      </c>
      <c r="L603" s="280">
        <v>45736</v>
      </c>
      <c r="M603" s="257" t="str">
        <f>IF(Table2[[#This Row],[Resolve Date]]="","ONGOING","SOLVED")</f>
        <v>SOLVED</v>
      </c>
      <c r="N603" s="258" t="s">
        <v>30</v>
      </c>
      <c r="O603" s="257" t="str">
        <f>Table2[[#This Row],[K&amp;N REF ]]&amp;Table2[[#This Row],[Issue type ]]</f>
        <v>5015436507NO LABELS</v>
      </c>
      <c r="P603" s="257">
        <f>YEAR(Table2[[#This Row],[Date ]])</f>
        <v>2025</v>
      </c>
      <c r="Q603" s="257" t="str">
        <f>VLOOKUP(MONTH(Table2[[#This Row],[Date ]]),Months,2,0)</f>
        <v>March</v>
      </c>
      <c r="R603" s="257" t="b">
        <f>COUNTIFS(Table2[Unique],Table2[[#This Row],[Unique]])&gt;1</f>
        <v>0</v>
      </c>
      <c r="S603" s="257">
        <f>IF(Table2[[#This Row],[Status ]]="Solved",1,0)</f>
        <v>1</v>
      </c>
      <c r="T603" s="257">
        <f>IF(Table2[[#This Row],[Status ]]="ongoing",1,0)</f>
        <v>0</v>
      </c>
    </row>
    <row r="604" spans="1:20" x14ac:dyDescent="0.25">
      <c r="A604" s="262">
        <v>5015436608</v>
      </c>
      <c r="B604" s="269" t="str">
        <f>_xlfn.XLOOKUP(Table2[[#This Row],[K&amp;N REF ]],CAT_Details[Tracking Number],CAT_Details[S Ref],,0)</f>
        <v>20250313-S-70217</v>
      </c>
      <c r="C604" s="270">
        <f>_xlfn.XLOOKUP(Table2[[#This Row],[K&amp;N REF ]],CAT_Details[Tracking Number],CAT_Details[TO Ref],,0)</f>
        <v>20250312672475</v>
      </c>
      <c r="D604" s="270" t="str">
        <f>_xlfn.XLOOKUP(Table2[[#This Row],[K&amp;N REF ]],CAT_Details[Tracking Number],CAT_Details[Pickup Customer Name],,0)</f>
        <v>DANFOSS A/S</v>
      </c>
      <c r="E604" s="271" t="str">
        <f>_xlfn.XLOOKUP(Table2[[#This Row],[K&amp;N REF ]],CAT_Details[Tracking Number],CAT_Details[Delivery Country Code],,0)</f>
        <v>GB</v>
      </c>
      <c r="F604" s="271">
        <f>_xlfn.XLOOKUP(Table2[[#This Row],[TO Ref]],CAT_Details[TO Ref],CAT_Details[Loc],,0)</f>
        <v>3402</v>
      </c>
      <c r="G604" s="257" t="s">
        <v>44</v>
      </c>
      <c r="H604" s="257" t="s">
        <v>35</v>
      </c>
      <c r="I604" s="280">
        <v>45736</v>
      </c>
      <c r="J604" s="257" t="s">
        <v>26</v>
      </c>
      <c r="K604" s="257" t="s">
        <v>32</v>
      </c>
      <c r="L604" s="280">
        <v>45736</v>
      </c>
      <c r="M604" s="257" t="str">
        <f>IF(Table2[[#This Row],[Resolve Date]]="","ONGOING","SOLVED")</f>
        <v>SOLVED</v>
      </c>
      <c r="N604" s="258" t="s">
        <v>30</v>
      </c>
      <c r="O604" s="257" t="str">
        <f>Table2[[#This Row],[K&amp;N REF ]]&amp;Table2[[#This Row],[Issue type ]]</f>
        <v>5015436608NO LABELS</v>
      </c>
      <c r="P604" s="257">
        <f>YEAR(Table2[[#This Row],[Date ]])</f>
        <v>2025</v>
      </c>
      <c r="Q604" s="257" t="str">
        <f>VLOOKUP(MONTH(Table2[[#This Row],[Date ]]),Months,2,0)</f>
        <v>March</v>
      </c>
      <c r="R604" s="257" t="b">
        <f>COUNTIFS(Table2[Unique],Table2[[#This Row],[Unique]])&gt;1</f>
        <v>0</v>
      </c>
      <c r="S604" s="257">
        <f>IF(Table2[[#This Row],[Status ]]="Solved",1,0)</f>
        <v>1</v>
      </c>
      <c r="T604" s="257">
        <f>IF(Table2[[#This Row],[Status ]]="ongoing",1,0)</f>
        <v>0</v>
      </c>
    </row>
    <row r="605" spans="1:20" x14ac:dyDescent="0.25">
      <c r="A605" s="262">
        <v>5015468315</v>
      </c>
      <c r="B605" s="269" t="str">
        <f>_xlfn.XLOOKUP(Table2[[#This Row],[K&amp;N REF ]],CAT_Details[Tracking Number],CAT_Details[S Ref],,0)</f>
        <v>20250317-S-70120</v>
      </c>
      <c r="C605" s="270">
        <f>_xlfn.XLOOKUP(Table2[[#This Row],[K&amp;N REF ]],CAT_Details[Tracking Number],CAT_Details[TO Ref],,0)</f>
        <v>20250317675518</v>
      </c>
      <c r="D605" s="270" t="str">
        <f>_xlfn.XLOOKUP(Table2[[#This Row],[K&amp;N REF ]],CAT_Details[Tracking Number],CAT_Details[Pickup Customer Name],,0)</f>
        <v>Donaldson Ed</v>
      </c>
      <c r="E605" s="271" t="str">
        <f>_xlfn.XLOOKUP(Table2[[#This Row],[K&amp;N REF ]],CAT_Details[Tracking Number],CAT_Details[Delivery Country Code],,0)</f>
        <v>GB</v>
      </c>
      <c r="F605" s="271">
        <f>_xlfn.XLOOKUP(Table2[[#This Row],[TO Ref]],CAT_Details[TO Ref],CAT_Details[Loc],,0)</f>
        <v>3402</v>
      </c>
      <c r="G605" s="257" t="s">
        <v>44</v>
      </c>
      <c r="H605" s="257" t="s">
        <v>40</v>
      </c>
      <c r="I605" s="280">
        <v>45736</v>
      </c>
      <c r="J605" s="257" t="s">
        <v>26</v>
      </c>
      <c r="K605" s="257" t="s">
        <v>27</v>
      </c>
      <c r="L605" s="280">
        <v>45736</v>
      </c>
      <c r="M605" s="257" t="str">
        <f>IF(Table2[[#This Row],[Resolve Date]]="","ONGOING","SOLVED")</f>
        <v>SOLVED</v>
      </c>
      <c r="N605" s="258" t="s">
        <v>30</v>
      </c>
      <c r="O605" s="257" t="str">
        <f>Table2[[#This Row],[K&amp;N REF ]]&amp;Table2[[#This Row],[Issue type ]]</f>
        <v xml:space="preserve">5015468315INCORRECT LABELS </v>
      </c>
      <c r="P605" s="257">
        <f>YEAR(Table2[[#This Row],[Date ]])</f>
        <v>2025</v>
      </c>
      <c r="Q605" s="257" t="str">
        <f>VLOOKUP(MONTH(Table2[[#This Row],[Date ]]),Months,2,0)</f>
        <v>March</v>
      </c>
      <c r="R605" s="257" t="b">
        <f>COUNTIFS(Table2[Unique],Table2[[#This Row],[Unique]])&gt;1</f>
        <v>0</v>
      </c>
      <c r="S605" s="257">
        <f>IF(Table2[[#This Row],[Status ]]="Solved",1,0)</f>
        <v>1</v>
      </c>
      <c r="T605" s="257">
        <f>IF(Table2[[#This Row],[Status ]]="ongoing",1,0)</f>
        <v>0</v>
      </c>
    </row>
    <row r="606" spans="1:20" x14ac:dyDescent="0.25">
      <c r="A606" s="262">
        <v>5015451713</v>
      </c>
      <c r="B606" s="269" t="str">
        <f>_xlfn.XLOOKUP(Table2[[#This Row],[K&amp;N REF ]],CAT_Details[Tracking Number],CAT_Details[S Ref],,0)</f>
        <v>20250314-S-70221</v>
      </c>
      <c r="C606" s="270">
        <f>_xlfn.XLOOKUP(Table2[[#This Row],[K&amp;N REF ]],CAT_Details[Tracking Number],CAT_Details[TO Ref],,0)</f>
        <v>20250312672374</v>
      </c>
      <c r="D606" s="270" t="str">
        <f>_xlfn.XLOOKUP(Table2[[#This Row],[K&amp;N REF ]],CAT_Details[Tracking Number],CAT_Details[Pickup Customer Name],,0)</f>
        <v>Elobau GmbH &amp; Co. KG</v>
      </c>
      <c r="E606" s="271" t="str">
        <f>_xlfn.XLOOKUP(Table2[[#This Row],[K&amp;N REF ]],CAT_Details[Tracking Number],CAT_Details[Delivery Country Code],,0)</f>
        <v>GB</v>
      </c>
      <c r="F606" s="271" t="str">
        <f>_xlfn.XLOOKUP(Table2[[#This Row],[TO Ref]],CAT_Details[TO Ref],CAT_Details[Loc],,0)</f>
        <v>OYL1</v>
      </c>
      <c r="G606" s="257" t="s">
        <v>34</v>
      </c>
      <c r="H606" s="257" t="s">
        <v>35</v>
      </c>
      <c r="I606" s="280">
        <v>45736</v>
      </c>
      <c r="J606" s="257" t="s">
        <v>26</v>
      </c>
      <c r="K606" s="257" t="s">
        <v>27</v>
      </c>
      <c r="L606" s="280">
        <v>45736</v>
      </c>
      <c r="M606" s="257" t="str">
        <f>IF(Table2[[#This Row],[Resolve Date]]="","ONGOING","SOLVED")</f>
        <v>SOLVED</v>
      </c>
      <c r="N606" s="258" t="s">
        <v>30</v>
      </c>
      <c r="O606" s="257" t="str">
        <f>Table2[[#This Row],[K&amp;N REF ]]&amp;Table2[[#This Row],[Issue type ]]</f>
        <v>5015451713NO LABELS</v>
      </c>
      <c r="P606" s="257">
        <f>YEAR(Table2[[#This Row],[Date ]])</f>
        <v>2025</v>
      </c>
      <c r="Q606" s="257" t="str">
        <f>VLOOKUP(MONTH(Table2[[#This Row],[Date ]]),Months,2,0)</f>
        <v>March</v>
      </c>
      <c r="R606" s="257" t="b">
        <f>COUNTIFS(Table2[Unique],Table2[[#This Row],[Unique]])&gt;1</f>
        <v>0</v>
      </c>
      <c r="S606" s="257">
        <f>IF(Table2[[#This Row],[Status ]]="Solved",1,0)</f>
        <v>1</v>
      </c>
      <c r="T606" s="257">
        <f>IF(Table2[[#This Row],[Status ]]="ongoing",1,0)</f>
        <v>0</v>
      </c>
    </row>
    <row r="607" spans="1:20" x14ac:dyDescent="0.25">
      <c r="A607" s="262">
        <v>5015452363</v>
      </c>
      <c r="B607" s="269" t="str">
        <f>_xlfn.XLOOKUP(Table2[[#This Row],[K&amp;N REF ]],CAT_Details[Tracking Number],CAT_Details[S Ref],,0)</f>
        <v>20250314-S-70226</v>
      </c>
      <c r="C607" s="270">
        <f>_xlfn.XLOOKUP(Table2[[#This Row],[K&amp;N REF ]],CAT_Details[Tracking Number],CAT_Details[TO Ref],,0)</f>
        <v>20250313673818</v>
      </c>
      <c r="D607" s="270" t="str">
        <f>_xlfn.XLOOKUP(Table2[[#This Row],[K&amp;N REF ]],CAT_Details[Tracking Number],CAT_Details[Pickup Customer Name],,0)</f>
        <v>TE Connectivity Kissling Products GmbH</v>
      </c>
      <c r="E607" s="271" t="str">
        <f>_xlfn.XLOOKUP(Table2[[#This Row],[K&amp;N REF ]],CAT_Details[Tracking Number],CAT_Details[Delivery Country Code],,0)</f>
        <v>GB</v>
      </c>
      <c r="F607" s="271">
        <f>_xlfn.XLOOKUP(Table2[[#This Row],[TO Ref]],CAT_Details[TO Ref],CAT_Details[Loc],,0)</f>
        <v>3402</v>
      </c>
      <c r="G607" s="257" t="s">
        <v>34</v>
      </c>
      <c r="H607" s="257" t="s">
        <v>35</v>
      </c>
      <c r="I607" s="280">
        <v>45736</v>
      </c>
      <c r="J607" s="257" t="s">
        <v>26</v>
      </c>
      <c r="K607" s="257" t="s">
        <v>32</v>
      </c>
      <c r="L607" s="280">
        <v>45736</v>
      </c>
      <c r="M607" s="257" t="str">
        <f>IF(Table2[[#This Row],[Resolve Date]]="","ONGOING","SOLVED")</f>
        <v>SOLVED</v>
      </c>
      <c r="N607" s="258" t="s">
        <v>30</v>
      </c>
      <c r="O607" s="257" t="str">
        <f>Table2[[#This Row],[K&amp;N REF ]]&amp;Table2[[#This Row],[Issue type ]]</f>
        <v>5015452363NO LABELS</v>
      </c>
      <c r="P607" s="257">
        <f>YEAR(Table2[[#This Row],[Date ]])</f>
        <v>2025</v>
      </c>
      <c r="Q607" s="257" t="str">
        <f>VLOOKUP(MONTH(Table2[[#This Row],[Date ]]),Months,2,0)</f>
        <v>March</v>
      </c>
      <c r="R607" s="257" t="b">
        <f>COUNTIFS(Table2[Unique],Table2[[#This Row],[Unique]])&gt;1</f>
        <v>0</v>
      </c>
      <c r="S607" s="257">
        <f>IF(Table2[[#This Row],[Status ]]="Solved",1,0)</f>
        <v>1</v>
      </c>
      <c r="T607" s="257">
        <f>IF(Table2[[#This Row],[Status ]]="ongoing",1,0)</f>
        <v>0</v>
      </c>
    </row>
    <row r="608" spans="1:20" x14ac:dyDescent="0.25">
      <c r="A608" s="262">
        <v>5015451818</v>
      </c>
      <c r="B608" s="269" t="str">
        <f>_xlfn.XLOOKUP(Table2[[#This Row],[K&amp;N REF ]],CAT_Details[Tracking Number],CAT_Details[S Ref],,0)</f>
        <v>20250314-S-70201</v>
      </c>
      <c r="C608" s="270">
        <f>_xlfn.XLOOKUP(Table2[[#This Row],[K&amp;N REF ]],CAT_Details[Tracking Number],CAT_Details[TO Ref],,0)</f>
        <v>20250311671474</v>
      </c>
      <c r="D608" s="270" t="str">
        <f>_xlfn.XLOOKUP(Table2[[#This Row],[K&amp;N REF ]],CAT_Details[Tracking Number],CAT_Details[Pickup Customer Name],,0)</f>
        <v>TIAG C/ VERLHAC INDUSTRIE</v>
      </c>
      <c r="E608" s="271" t="str">
        <f>_xlfn.XLOOKUP(Table2[[#This Row],[K&amp;N REF ]],CAT_Details[Tracking Number],CAT_Details[Delivery Country Code],,0)</f>
        <v>GB</v>
      </c>
      <c r="F608" s="271" t="str">
        <f>_xlfn.XLOOKUP(Table2[[#This Row],[TO Ref]],CAT_Details[TO Ref],CAT_Details[Loc],,0)</f>
        <v>U2-L5</v>
      </c>
      <c r="G608" s="257" t="s">
        <v>36</v>
      </c>
      <c r="H608" s="257" t="s">
        <v>29</v>
      </c>
      <c r="I608" s="280">
        <v>45736</v>
      </c>
      <c r="J608" s="257" t="s">
        <v>26</v>
      </c>
      <c r="K608" s="257" t="s">
        <v>27</v>
      </c>
      <c r="L608" s="280">
        <v>45736</v>
      </c>
      <c r="M608" s="257" t="str">
        <f>IF(Table2[[#This Row],[Resolve Date]]="","ONGOING","SOLVED")</f>
        <v>SOLVED</v>
      </c>
      <c r="N608" s="258" t="s">
        <v>30</v>
      </c>
      <c r="O608" s="257" t="str">
        <f>Table2[[#This Row],[K&amp;N REF ]]&amp;Table2[[#This Row],[Issue type ]]</f>
        <v>5015451818DAMAGED LABEL</v>
      </c>
      <c r="P608" s="257">
        <f>YEAR(Table2[[#This Row],[Date ]])</f>
        <v>2025</v>
      </c>
      <c r="Q608" s="257" t="str">
        <f>VLOOKUP(MONTH(Table2[[#This Row],[Date ]]),Months,2,0)</f>
        <v>March</v>
      </c>
      <c r="R608" s="257" t="b">
        <f>COUNTIFS(Table2[Unique],Table2[[#This Row],[Unique]])&gt;1</f>
        <v>0</v>
      </c>
      <c r="S608" s="257">
        <f>IF(Table2[[#This Row],[Status ]]="Solved",1,0)</f>
        <v>1</v>
      </c>
      <c r="T608" s="257">
        <f>IF(Table2[[#This Row],[Status ]]="ongoing",1,0)</f>
        <v>0</v>
      </c>
    </row>
    <row r="609" spans="1:20" x14ac:dyDescent="0.25">
      <c r="A609" s="262">
        <v>5015436742</v>
      </c>
      <c r="B609" s="269" t="str">
        <f>_xlfn.XLOOKUP(Table2[[#This Row],[K&amp;N REF ]],CAT_Details[Tracking Number],CAT_Details[S Ref],,0)</f>
        <v>20250313-S-70331</v>
      </c>
      <c r="C609" s="270">
        <f>_xlfn.XLOOKUP(Table2[[#This Row],[K&amp;N REF ]],CAT_Details[Tracking Number],CAT_Details[TO Ref],,0)</f>
        <v>20250313673900</v>
      </c>
      <c r="D609" s="270" t="str">
        <f>_xlfn.XLOOKUP(Table2[[#This Row],[K&amp;N REF ]],CAT_Details[Tracking Number],CAT_Details[Pickup Customer Name],,0)</f>
        <v>COBO SPA</v>
      </c>
      <c r="E609" s="271" t="str">
        <f>_xlfn.XLOOKUP(Table2[[#This Row],[K&amp;N REF ]],CAT_Details[Tracking Number],CAT_Details[Delivery Country Code],,0)</f>
        <v>GB</v>
      </c>
      <c r="F609" s="271" t="str">
        <f>_xlfn.XLOOKUP(Table2[[#This Row],[TO Ref]],CAT_Details[TO Ref],CAT_Details[Loc],,0)</f>
        <v>U2-L5</v>
      </c>
      <c r="G609" s="257" t="s">
        <v>24</v>
      </c>
      <c r="H609" s="257" t="s">
        <v>40</v>
      </c>
      <c r="I609" s="280">
        <v>45737</v>
      </c>
      <c r="J609" s="257" t="s">
        <v>26</v>
      </c>
      <c r="K609" s="257" t="s">
        <v>32</v>
      </c>
      <c r="L609" s="280">
        <v>45737</v>
      </c>
      <c r="M609" s="257" t="str">
        <f>IF(Table2[[#This Row],[Resolve Date]]="","ONGOING","SOLVED")</f>
        <v>SOLVED</v>
      </c>
      <c r="N609" s="258" t="s">
        <v>58</v>
      </c>
      <c r="O609" s="257" t="str">
        <f>Table2[[#This Row],[K&amp;N REF ]]&amp;Table2[[#This Row],[Issue type ]]</f>
        <v xml:space="preserve">5015436742INCORRECT LABELS </v>
      </c>
      <c r="P609" s="257">
        <f>YEAR(Table2[[#This Row],[Date ]])</f>
        <v>2025</v>
      </c>
      <c r="Q609" s="257" t="str">
        <f>VLOOKUP(MONTH(Table2[[#This Row],[Date ]]),Months,2,0)</f>
        <v>March</v>
      </c>
      <c r="R609" s="257" t="b">
        <f>COUNTIFS(Table2[Unique],Table2[[#This Row],[Unique]])&gt;1</f>
        <v>0</v>
      </c>
      <c r="S609" s="257">
        <f>IF(Table2[[#This Row],[Status ]]="Solved",1,0)</f>
        <v>1</v>
      </c>
      <c r="T609" s="257">
        <f>IF(Table2[[#This Row],[Status ]]="ongoing",1,0)</f>
        <v>0</v>
      </c>
    </row>
    <row r="610" spans="1:20" x14ac:dyDescent="0.25">
      <c r="A610" s="262">
        <v>5015468298</v>
      </c>
      <c r="B610" s="269" t="str">
        <f>_xlfn.XLOOKUP(Table2[[#This Row],[K&amp;N REF ]],CAT_Details[Tracking Number],CAT_Details[S Ref],,0)</f>
        <v>20250317-S-70105</v>
      </c>
      <c r="C610" s="270">
        <f>_xlfn.XLOOKUP(Table2[[#This Row],[K&amp;N REF ]],CAT_Details[Tracking Number],CAT_Details[TO Ref],,0)</f>
        <v>20250314674542</v>
      </c>
      <c r="D610" s="270" t="str">
        <f>_xlfn.XLOOKUP(Table2[[#This Row],[K&amp;N REF ]],CAT_Details[Tracking Number],CAT_Details[Pickup Customer Name],,0)</f>
        <v>Doga, S.A.</v>
      </c>
      <c r="E610" s="271" t="str">
        <f>_xlfn.XLOOKUP(Table2[[#This Row],[K&amp;N REF ]],CAT_Details[Tracking Number],CAT_Details[Delivery Country Code],,0)</f>
        <v>GB</v>
      </c>
      <c r="F610" s="271" t="str">
        <f>_xlfn.XLOOKUP(Table2[[#This Row],[TO Ref]],CAT_Details[TO Ref],CAT_Details[Loc],,0)</f>
        <v>U2-L5</v>
      </c>
      <c r="G610" s="257" t="s">
        <v>24</v>
      </c>
      <c r="H610" s="257" t="s">
        <v>49</v>
      </c>
      <c r="I610" s="280">
        <v>45737</v>
      </c>
      <c r="J610" s="257" t="s">
        <v>26</v>
      </c>
      <c r="K610" s="257" t="s">
        <v>32</v>
      </c>
      <c r="L610" s="280">
        <v>45737</v>
      </c>
      <c r="M610" s="257" t="str">
        <f>IF(Table2[[#This Row],[Resolve Date]]="","ONGOING","SOLVED")</f>
        <v>SOLVED</v>
      </c>
      <c r="N610" s="258" t="s">
        <v>30</v>
      </c>
      <c r="O610" s="257" t="str">
        <f>Table2[[#This Row],[K&amp;N REF ]]&amp;Table2[[#This Row],[Issue type ]]</f>
        <v>5015468298XX LABELS</v>
      </c>
      <c r="P610" s="257">
        <f>YEAR(Table2[[#This Row],[Date ]])</f>
        <v>2025</v>
      </c>
      <c r="Q610" s="257" t="str">
        <f>VLOOKUP(MONTH(Table2[[#This Row],[Date ]]),Months,2,0)</f>
        <v>March</v>
      </c>
      <c r="R610" s="257" t="b">
        <f>COUNTIFS(Table2[Unique],Table2[[#This Row],[Unique]])&gt;1</f>
        <v>0</v>
      </c>
      <c r="S610" s="257">
        <f>IF(Table2[[#This Row],[Status ]]="Solved",1,0)</f>
        <v>1</v>
      </c>
      <c r="T610" s="257">
        <f>IF(Table2[[#This Row],[Status ]]="ongoing",1,0)</f>
        <v>0</v>
      </c>
    </row>
    <row r="611" spans="1:20" x14ac:dyDescent="0.25">
      <c r="A611" s="262">
        <v>5015451820</v>
      </c>
      <c r="B611" s="269" t="str">
        <f>_xlfn.XLOOKUP(Table2[[#This Row],[K&amp;N REF ]],CAT_Details[Tracking Number],CAT_Details[S Ref],,0)</f>
        <v>20250314-S-70222</v>
      </c>
      <c r="C611" s="270">
        <f>_xlfn.XLOOKUP(Table2[[#This Row],[K&amp;N REF ]],CAT_Details[Tracking Number],CAT_Details[TO Ref],,0)</f>
        <v>20250312672063</v>
      </c>
      <c r="D611" s="270" t="str">
        <f>_xlfn.XLOOKUP(Table2[[#This Row],[K&amp;N REF ]],CAT_Details[Tracking Number],CAT_Details[Pickup Customer Name],,0)</f>
        <v>ALC ALLGEMEINESLOGISTIK CENTER</v>
      </c>
      <c r="E611" s="271" t="str">
        <f>_xlfn.XLOOKUP(Table2[[#This Row],[K&amp;N REF ]],CAT_Details[Tracking Number],CAT_Details[Delivery Country Code],,0)</f>
        <v>GB</v>
      </c>
      <c r="F611" s="271" t="str">
        <f>_xlfn.XLOOKUP(Table2[[#This Row],[TO Ref]],CAT_Details[TO Ref],CAT_Details[Loc],,0)</f>
        <v>OYL1</v>
      </c>
      <c r="G611" s="257" t="s">
        <v>34</v>
      </c>
      <c r="H611" s="257" t="s">
        <v>40</v>
      </c>
      <c r="I611" s="280">
        <v>45737</v>
      </c>
      <c r="J611" s="257" t="s">
        <v>26</v>
      </c>
      <c r="K611" s="257" t="s">
        <v>32</v>
      </c>
      <c r="L611" s="280">
        <v>45740</v>
      </c>
      <c r="M611" s="257" t="str">
        <f>IF(Table2[[#This Row],[Resolve Date]]="","ONGOING","SOLVED")</f>
        <v>SOLVED</v>
      </c>
      <c r="N611" s="258" t="s">
        <v>58</v>
      </c>
      <c r="O611" s="257" t="str">
        <f>Table2[[#This Row],[K&amp;N REF ]]&amp;Table2[[#This Row],[Issue type ]]</f>
        <v xml:space="preserve">5015451820INCORRECT LABELS </v>
      </c>
      <c r="P611" s="257">
        <f>YEAR(Table2[[#This Row],[Date ]])</f>
        <v>2025</v>
      </c>
      <c r="Q611" s="257" t="str">
        <f>VLOOKUP(MONTH(Table2[[#This Row],[Date ]]),Months,2,0)</f>
        <v>March</v>
      </c>
      <c r="R611" s="257" t="b">
        <f>COUNTIFS(Table2[Unique],Table2[[#This Row],[Unique]])&gt;1</f>
        <v>0</v>
      </c>
      <c r="S611" s="257">
        <f>IF(Table2[[#This Row],[Status ]]="Solved",1,0)</f>
        <v>1</v>
      </c>
      <c r="T611" s="257">
        <f>IF(Table2[[#This Row],[Status ]]="ongoing",1,0)</f>
        <v>0</v>
      </c>
    </row>
    <row r="612" spans="1:20" x14ac:dyDescent="0.25">
      <c r="A612" s="262">
        <v>5015451817</v>
      </c>
      <c r="B612" s="269" t="str">
        <f>_xlfn.XLOOKUP(Table2[[#This Row],[K&amp;N REF ]],CAT_Details[Tracking Number],CAT_Details[S Ref],,0)</f>
        <v>20250314-S-70222</v>
      </c>
      <c r="C612" s="270">
        <f>_xlfn.XLOOKUP(Table2[[#This Row],[K&amp;N REF ]],CAT_Details[Tracking Number],CAT_Details[TO Ref],,0)</f>
        <v>20250312672139</v>
      </c>
      <c r="D612" s="270" t="str">
        <f>_xlfn.XLOOKUP(Table2[[#This Row],[K&amp;N REF ]],CAT_Details[Tracking Number],CAT_Details[Pickup Customer Name],,0)</f>
        <v>ALC ALLGEMEINESLOGISTIK CENTER</v>
      </c>
      <c r="E612" s="271" t="str">
        <f>_xlfn.XLOOKUP(Table2[[#This Row],[K&amp;N REF ]],CAT_Details[Tracking Number],CAT_Details[Delivery Country Code],,0)</f>
        <v>GB</v>
      </c>
      <c r="F612" s="271" t="str">
        <f>_xlfn.XLOOKUP(Table2[[#This Row],[TO Ref]],CAT_Details[TO Ref],CAT_Details[Loc],,0)</f>
        <v>OYL1</v>
      </c>
      <c r="G612" s="257" t="s">
        <v>34</v>
      </c>
      <c r="H612" s="257" t="s">
        <v>40</v>
      </c>
      <c r="I612" s="280">
        <v>45737</v>
      </c>
      <c r="J612" s="257" t="s">
        <v>26</v>
      </c>
      <c r="K612" s="257" t="s">
        <v>32</v>
      </c>
      <c r="L612" s="280">
        <v>45737</v>
      </c>
      <c r="M612" s="257" t="str">
        <f>IF(Table2[[#This Row],[Resolve Date]]="","ONGOING","SOLVED")</f>
        <v>SOLVED</v>
      </c>
      <c r="N612" s="258" t="s">
        <v>58</v>
      </c>
      <c r="O612" s="257" t="str">
        <f>Table2[[#This Row],[K&amp;N REF ]]&amp;Table2[[#This Row],[Issue type ]]</f>
        <v xml:space="preserve">5015451817INCORRECT LABELS </v>
      </c>
      <c r="P612" s="257">
        <f>YEAR(Table2[[#This Row],[Date ]])</f>
        <v>2025</v>
      </c>
      <c r="Q612" s="257" t="str">
        <f>VLOOKUP(MONTH(Table2[[#This Row],[Date ]]),Months,2,0)</f>
        <v>March</v>
      </c>
      <c r="R612" s="257" t="b">
        <f>COUNTIFS(Table2[Unique],Table2[[#This Row],[Unique]])&gt;1</f>
        <v>0</v>
      </c>
      <c r="S612" s="257">
        <f>IF(Table2[[#This Row],[Status ]]="Solved",1,0)</f>
        <v>1</v>
      </c>
      <c r="T612" s="257">
        <f>IF(Table2[[#This Row],[Status ]]="ongoing",1,0)</f>
        <v>0</v>
      </c>
    </row>
    <row r="613" spans="1:20" x14ac:dyDescent="0.25">
      <c r="A613" s="262">
        <v>5015467034</v>
      </c>
      <c r="B613" s="269" t="str">
        <f>_xlfn.XLOOKUP(Table2[[#This Row],[K&amp;N REF ]],CAT_Details[Tracking Number],CAT_Details[S Ref],,0)</f>
        <v>20250317-S-70134</v>
      </c>
      <c r="C613" s="270">
        <f>_xlfn.XLOOKUP(Table2[[#This Row],[K&amp;N REF ]],CAT_Details[Tracking Number],CAT_Details[TO Ref],,0)</f>
        <v>20250317675670</v>
      </c>
      <c r="D613" s="270" t="str">
        <f>_xlfn.XLOOKUP(Table2[[#This Row],[K&amp;N REF ]],CAT_Details[Tracking Number],CAT_Details[Pickup Customer Name],,0)</f>
        <v>Isselburg Guß- und Bearbeitung Gmbh</v>
      </c>
      <c r="E613" s="271" t="str">
        <f>_xlfn.XLOOKUP(Table2[[#This Row],[K&amp;N REF ]],CAT_Details[Tracking Number],CAT_Details[Delivery Country Code],,0)</f>
        <v>GB</v>
      </c>
      <c r="F613" s="271" t="str">
        <f>_xlfn.XLOOKUP(Table2[[#This Row],[TO Ref]],CAT_Details[TO Ref],CAT_Details[Loc],,0)</f>
        <v>No Loc</v>
      </c>
      <c r="G613" s="257" t="s">
        <v>34</v>
      </c>
      <c r="H613" s="257" t="s">
        <v>35</v>
      </c>
      <c r="I613" s="280">
        <v>45737</v>
      </c>
      <c r="J613" s="257" t="s">
        <v>26</v>
      </c>
      <c r="K613" s="257" t="s">
        <v>32</v>
      </c>
      <c r="L613" s="280">
        <v>45737</v>
      </c>
      <c r="M613" s="257" t="str">
        <f>IF(Table2[[#This Row],[Resolve Date]]="","ONGOING","SOLVED")</f>
        <v>SOLVED</v>
      </c>
      <c r="N613" s="258" t="s">
        <v>30</v>
      </c>
      <c r="O613" s="257" t="str">
        <f>Table2[[#This Row],[K&amp;N REF ]]&amp;Table2[[#This Row],[Issue type ]]</f>
        <v>5015467034NO LABELS</v>
      </c>
      <c r="P613" s="257">
        <f>YEAR(Table2[[#This Row],[Date ]])</f>
        <v>2025</v>
      </c>
      <c r="Q613" s="257" t="str">
        <f>VLOOKUP(MONTH(Table2[[#This Row],[Date ]]),Months,2,0)</f>
        <v>March</v>
      </c>
      <c r="R613" s="257" t="b">
        <f>COUNTIFS(Table2[Unique],Table2[[#This Row],[Unique]])&gt;1</f>
        <v>0</v>
      </c>
      <c r="S613" s="257">
        <f>IF(Table2[[#This Row],[Status ]]="Solved",1,0)</f>
        <v>1</v>
      </c>
      <c r="T613" s="257">
        <f>IF(Table2[[#This Row],[Status ]]="ongoing",1,0)</f>
        <v>0</v>
      </c>
    </row>
    <row r="614" spans="1:20" x14ac:dyDescent="0.25">
      <c r="A614" s="262">
        <v>5015466923</v>
      </c>
      <c r="B614" s="269" t="str">
        <f>_xlfn.XLOOKUP(Table2[[#This Row],[K&amp;N REF ]],CAT_Details[Tracking Number],CAT_Details[S Ref],,0)</f>
        <v>20250317-S-70088</v>
      </c>
      <c r="C614" s="270">
        <f>_xlfn.XLOOKUP(Table2[[#This Row],[K&amp;N REF ]],CAT_Details[Tracking Number],CAT_Details[TO Ref],,0)</f>
        <v>20250317675738</v>
      </c>
      <c r="D614" s="270" t="str">
        <f>_xlfn.XLOOKUP(Table2[[#This Row],[K&amp;N REF ]],CAT_Details[Tracking Number],CAT_Details[Pickup Customer Name],,0)</f>
        <v>FONTANA LUIGI S.P.A.</v>
      </c>
      <c r="E614" s="271" t="str">
        <f>_xlfn.XLOOKUP(Table2[[#This Row],[K&amp;N REF ]],CAT_Details[Tracking Number],CAT_Details[Delivery Country Code],,0)</f>
        <v>GB</v>
      </c>
      <c r="F614" s="271" t="str">
        <f>_xlfn.XLOOKUP(Table2[[#This Row],[TO Ref]],CAT_Details[TO Ref],CAT_Details[Loc],,0)</f>
        <v>OYL1</v>
      </c>
      <c r="G614" s="257" t="s">
        <v>24</v>
      </c>
      <c r="H614" s="257" t="s">
        <v>49</v>
      </c>
      <c r="I614" s="280">
        <v>45740</v>
      </c>
      <c r="J614" s="257" t="s">
        <v>26</v>
      </c>
      <c r="K614" s="257" t="s">
        <v>32</v>
      </c>
      <c r="L614" s="280">
        <v>45741</v>
      </c>
      <c r="M614" s="257" t="str">
        <f>IF(Table2[[#This Row],[Resolve Date]]="","ONGOING","SOLVED")</f>
        <v>SOLVED</v>
      </c>
      <c r="N614" s="258" t="s">
        <v>30</v>
      </c>
      <c r="O614" s="257" t="str">
        <f>Table2[[#This Row],[K&amp;N REF ]]&amp;Table2[[#This Row],[Issue type ]]</f>
        <v>5015466923XX LABELS</v>
      </c>
      <c r="P614" s="257">
        <f>YEAR(Table2[[#This Row],[Date ]])</f>
        <v>2025</v>
      </c>
      <c r="Q614" s="257" t="str">
        <f>VLOOKUP(MONTH(Table2[[#This Row],[Date ]]),Months,2,0)</f>
        <v>March</v>
      </c>
      <c r="R614" s="257" t="b">
        <f>COUNTIFS(Table2[Unique],Table2[[#This Row],[Unique]])&gt;1</f>
        <v>0</v>
      </c>
      <c r="S614" s="257">
        <f>IF(Table2[[#This Row],[Status ]]="Solved",1,0)</f>
        <v>1</v>
      </c>
      <c r="T614" s="257">
        <f>IF(Table2[[#This Row],[Status ]]="ongoing",1,0)</f>
        <v>0</v>
      </c>
    </row>
    <row r="615" spans="1:20" x14ac:dyDescent="0.25">
      <c r="A615" s="262">
        <v>5015436320</v>
      </c>
      <c r="B615" s="269" t="str">
        <f>_xlfn.XLOOKUP(Table2[[#This Row],[K&amp;N REF ]],CAT_Details[Tracking Number],CAT_Details[S Ref],,0)</f>
        <v>20250313-S-70201</v>
      </c>
      <c r="C615" s="270">
        <f>_xlfn.XLOOKUP(Table2[[#This Row],[K&amp;N REF ]],CAT_Details[Tracking Number],CAT_Details[TO Ref],,0)</f>
        <v>20250313673488</v>
      </c>
      <c r="D615" s="270" t="str">
        <f>_xlfn.XLOOKUP(Table2[[#This Row],[K&amp;N REF ]],CAT_Details[Tracking Number],CAT_Details[Pickup Customer Name],,0)</f>
        <v>Miba Steeltec</v>
      </c>
      <c r="E615" s="271" t="str">
        <f>_xlfn.XLOOKUP(Table2[[#This Row],[K&amp;N REF ]],CAT_Details[Tracking Number],CAT_Details[Delivery Country Code],,0)</f>
        <v>GB</v>
      </c>
      <c r="F615" s="271" t="str">
        <f>_xlfn.XLOOKUP(Table2[[#This Row],[TO Ref]],CAT_Details[TO Ref],CAT_Details[Loc],,0)</f>
        <v>OYL1</v>
      </c>
      <c r="G615" s="257" t="s">
        <v>44</v>
      </c>
      <c r="H615" s="257" t="s">
        <v>35</v>
      </c>
      <c r="I615" s="280">
        <v>45740</v>
      </c>
      <c r="J615" s="257" t="s">
        <v>26</v>
      </c>
      <c r="K615" s="257" t="s">
        <v>32</v>
      </c>
      <c r="L615" s="280">
        <v>45740</v>
      </c>
      <c r="M615" s="257" t="str">
        <f>IF(Table2[[#This Row],[Resolve Date]]="","ONGOING","SOLVED")</f>
        <v>SOLVED</v>
      </c>
      <c r="N615" s="258" t="s">
        <v>30</v>
      </c>
      <c r="O615" s="257" t="str">
        <f>Table2[[#This Row],[K&amp;N REF ]]&amp;Table2[[#This Row],[Issue type ]]</f>
        <v>5015436320NO LABELS</v>
      </c>
      <c r="P615" s="257">
        <f>YEAR(Table2[[#This Row],[Date ]])</f>
        <v>2025</v>
      </c>
      <c r="Q615" s="257" t="str">
        <f>VLOOKUP(MONTH(Table2[[#This Row],[Date ]]),Months,2,0)</f>
        <v>March</v>
      </c>
      <c r="R615" s="257" t="b">
        <f>COUNTIFS(Table2[Unique],Table2[[#This Row],[Unique]])&gt;1</f>
        <v>0</v>
      </c>
      <c r="S615" s="257">
        <f>IF(Table2[[#This Row],[Status ]]="Solved",1,0)</f>
        <v>1</v>
      </c>
      <c r="T615" s="257">
        <f>IF(Table2[[#This Row],[Status ]]="ongoing",1,0)</f>
        <v>0</v>
      </c>
    </row>
    <row r="616" spans="1:20" x14ac:dyDescent="0.25">
      <c r="A616" s="262">
        <v>5015466746</v>
      </c>
      <c r="B616" s="269" t="str">
        <f>_xlfn.XLOOKUP(Table2[[#This Row],[K&amp;N REF ]],CAT_Details[Tracking Number],CAT_Details[S Ref],,0)</f>
        <v>20250317-S-70208</v>
      </c>
      <c r="C616" s="270">
        <f>_xlfn.XLOOKUP(Table2[[#This Row],[K&amp;N REF ]],CAT_Details[Tracking Number],CAT_Details[TO Ref],,0)</f>
        <v>20250313673688</v>
      </c>
      <c r="D616" s="270" t="str">
        <f>_xlfn.XLOOKUP(Table2[[#This Row],[K&amp;N REF ]],CAT_Details[Tracking Number],CAT_Details[Pickup Customer Name],,0)</f>
        <v>KONGSBERG AUTOMOTIVE ASA</v>
      </c>
      <c r="E616" s="271" t="str">
        <f>_xlfn.XLOOKUP(Table2[[#This Row],[K&amp;N REF ]],CAT_Details[Tracking Number],CAT_Details[Delivery Country Code],,0)</f>
        <v>GB</v>
      </c>
      <c r="F616" s="271">
        <f>_xlfn.XLOOKUP(Table2[[#This Row],[TO Ref]],CAT_Details[TO Ref],CAT_Details[Loc],,0)</f>
        <v>3402</v>
      </c>
      <c r="G616" s="257" t="s">
        <v>44</v>
      </c>
      <c r="H616" s="257" t="s">
        <v>35</v>
      </c>
      <c r="I616" s="280">
        <v>45740</v>
      </c>
      <c r="J616" s="257" t="s">
        <v>26</v>
      </c>
      <c r="K616" s="257" t="s">
        <v>32</v>
      </c>
      <c r="L616" s="280">
        <v>45740</v>
      </c>
      <c r="M616" s="257" t="str">
        <f>IF(Table2[[#This Row],[Resolve Date]]="","ONGOING","SOLVED")</f>
        <v>SOLVED</v>
      </c>
      <c r="N616" s="258" t="s">
        <v>30</v>
      </c>
      <c r="O616" s="257" t="str">
        <f>Table2[[#This Row],[K&amp;N REF ]]&amp;Table2[[#This Row],[Issue type ]]</f>
        <v>5015466746NO LABELS</v>
      </c>
      <c r="P616" s="257">
        <f>YEAR(Table2[[#This Row],[Date ]])</f>
        <v>2025</v>
      </c>
      <c r="Q616" s="257" t="str">
        <f>VLOOKUP(MONTH(Table2[[#This Row],[Date ]]),Months,2,0)</f>
        <v>March</v>
      </c>
      <c r="R616" s="257" t="b">
        <f>COUNTIFS(Table2[Unique],Table2[[#This Row],[Unique]])&gt;1</f>
        <v>0</v>
      </c>
      <c r="S616" s="257">
        <f>IF(Table2[[#This Row],[Status ]]="Solved",1,0)</f>
        <v>1</v>
      </c>
      <c r="T616" s="257">
        <f>IF(Table2[[#This Row],[Status ]]="ongoing",1,0)</f>
        <v>0</v>
      </c>
    </row>
    <row r="617" spans="1:20" x14ac:dyDescent="0.25">
      <c r="A617" s="262">
        <v>5015436835</v>
      </c>
      <c r="B617" s="269" t="str">
        <f>_xlfn.XLOOKUP(Table2[[#This Row],[K&amp;N REF ]],CAT_Details[Tracking Number],CAT_Details[S Ref],,0)</f>
        <v>20250313-S-70290</v>
      </c>
      <c r="C617" s="270">
        <f>_xlfn.XLOOKUP(Table2[[#This Row],[K&amp;N REF ]],CAT_Details[Tracking Number],CAT_Details[TO Ref],,0)</f>
        <v>20250313673781</v>
      </c>
      <c r="D617" s="270" t="str">
        <f>_xlfn.XLOOKUP(Table2[[#This Row],[K&amp;N REF ]],CAT_Details[Tracking Number],CAT_Details[Pickup Customer Name],,0)</f>
        <v>Modine Hungaria Kft</v>
      </c>
      <c r="E617" s="271" t="str">
        <f>_xlfn.XLOOKUP(Table2[[#This Row],[K&amp;N REF ]],CAT_Details[Tracking Number],CAT_Details[Delivery Country Code],,0)</f>
        <v>GB</v>
      </c>
      <c r="F617" s="271" t="str">
        <f>_xlfn.XLOOKUP(Table2[[#This Row],[TO Ref]],CAT_Details[TO Ref],CAT_Details[Loc],,0)</f>
        <v>U2-L5</v>
      </c>
      <c r="G617" s="257" t="s">
        <v>44</v>
      </c>
      <c r="H617" s="257" t="s">
        <v>31</v>
      </c>
      <c r="I617" s="280">
        <v>45740</v>
      </c>
      <c r="J617" s="257" t="s">
        <v>26</v>
      </c>
      <c r="K617" s="257" t="s">
        <v>27</v>
      </c>
      <c r="L617" s="280">
        <v>45740</v>
      </c>
      <c r="M617" s="257" t="str">
        <f>IF(Table2[[#This Row],[Resolve Date]]="","ONGOING","SOLVED")</f>
        <v>SOLVED</v>
      </c>
      <c r="N617" s="258" t="s">
        <v>30</v>
      </c>
      <c r="O617" s="257" t="str">
        <f>Table2[[#This Row],[K&amp;N REF ]]&amp;Table2[[#This Row],[Issue type ]]</f>
        <v>5015436835MISSING LABELS ON SOME UNITS</v>
      </c>
      <c r="P617" s="257">
        <f>YEAR(Table2[[#This Row],[Date ]])</f>
        <v>2025</v>
      </c>
      <c r="Q617" s="257" t="str">
        <f>VLOOKUP(MONTH(Table2[[#This Row],[Date ]]),Months,2,0)</f>
        <v>March</v>
      </c>
      <c r="R617" s="257" t="b">
        <f>COUNTIFS(Table2[Unique],Table2[[#This Row],[Unique]])&gt;1</f>
        <v>0</v>
      </c>
      <c r="S617" s="257">
        <f>IF(Table2[[#This Row],[Status ]]="Solved",1,0)</f>
        <v>1</v>
      </c>
      <c r="T617" s="257">
        <f>IF(Table2[[#This Row],[Status ]]="ongoing",1,0)</f>
        <v>0</v>
      </c>
    </row>
    <row r="618" spans="1:20" x14ac:dyDescent="0.25">
      <c r="A618" s="262">
        <v>5015436318</v>
      </c>
      <c r="B618" s="269" t="str">
        <f>_xlfn.XLOOKUP(Table2[[#This Row],[K&amp;N REF ]],CAT_Details[Tracking Number],CAT_Details[S Ref],,0)</f>
        <v>20250313-S-70201</v>
      </c>
      <c r="C618" s="270">
        <f>_xlfn.XLOOKUP(Table2[[#This Row],[K&amp;N REF ]],CAT_Details[Tracking Number],CAT_Details[TO Ref],,0)</f>
        <v>20250313673822</v>
      </c>
      <c r="D618" s="270" t="str">
        <f>_xlfn.XLOOKUP(Table2[[#This Row],[K&amp;N REF ]],CAT_Details[Tracking Number],CAT_Details[Pickup Customer Name],,0)</f>
        <v>Miba Steeltec</v>
      </c>
      <c r="E618" s="271" t="str">
        <f>_xlfn.XLOOKUP(Table2[[#This Row],[K&amp;N REF ]],CAT_Details[Tracking Number],CAT_Details[Delivery Country Code],,0)</f>
        <v>GB</v>
      </c>
      <c r="F618" s="271" t="str">
        <f>_xlfn.XLOOKUP(Table2[[#This Row],[TO Ref]],CAT_Details[TO Ref],CAT_Details[Loc],,0)</f>
        <v>DK-BM01</v>
      </c>
      <c r="G618" s="257" t="s">
        <v>44</v>
      </c>
      <c r="H618" s="257" t="s">
        <v>35</v>
      </c>
      <c r="I618" s="280">
        <v>45740</v>
      </c>
      <c r="J618" s="257" t="s">
        <v>26</v>
      </c>
      <c r="K618" s="257" t="s">
        <v>32</v>
      </c>
      <c r="L618" s="280">
        <v>45740</v>
      </c>
      <c r="M618" s="257" t="str">
        <f>IF(Table2[[#This Row],[Resolve Date]]="","ONGOING","SOLVED")</f>
        <v>SOLVED</v>
      </c>
      <c r="N618" s="258" t="s">
        <v>30</v>
      </c>
      <c r="O618" s="257" t="str">
        <f>Table2[[#This Row],[K&amp;N REF ]]&amp;Table2[[#This Row],[Issue type ]]</f>
        <v>5015436318NO LABELS</v>
      </c>
      <c r="P618" s="257">
        <f>YEAR(Table2[[#This Row],[Date ]])</f>
        <v>2025</v>
      </c>
      <c r="Q618" s="257" t="str">
        <f>VLOOKUP(MONTH(Table2[[#This Row],[Date ]]),Months,2,0)</f>
        <v>March</v>
      </c>
      <c r="R618" s="257" t="b">
        <f>COUNTIFS(Table2[Unique],Table2[[#This Row],[Unique]])&gt;1</f>
        <v>0</v>
      </c>
      <c r="S618" s="257">
        <f>IF(Table2[[#This Row],[Status ]]="Solved",1,0)</f>
        <v>1</v>
      </c>
      <c r="T618" s="257">
        <f>IF(Table2[[#This Row],[Status ]]="ongoing",1,0)</f>
        <v>0</v>
      </c>
    </row>
    <row r="619" spans="1:20" x14ac:dyDescent="0.25">
      <c r="A619" s="262">
        <v>5015451850</v>
      </c>
      <c r="B619" s="269" t="str">
        <f>_xlfn.XLOOKUP(Table2[[#This Row],[K&amp;N REF ]],CAT_Details[Tracking Number],CAT_Details[S Ref],,0)</f>
        <v>20250314-S-70199</v>
      </c>
      <c r="C619" s="270">
        <f>_xlfn.XLOOKUP(Table2[[#This Row],[K&amp;N REF ]],CAT_Details[Tracking Number],CAT_Details[TO Ref],,0)</f>
        <v>20250313674235</v>
      </c>
      <c r="D619" s="270" t="str">
        <f>_xlfn.XLOOKUP(Table2[[#This Row],[K&amp;N REF ]],CAT_Details[Tracking Number],CAT_Details[Pickup Customer Name],,0)</f>
        <v>Tibbett Logistics</v>
      </c>
      <c r="E619" s="271" t="str">
        <f>_xlfn.XLOOKUP(Table2[[#This Row],[K&amp;N REF ]],CAT_Details[Tracking Number],CAT_Details[Delivery Country Code],,0)</f>
        <v>GB</v>
      </c>
      <c r="F619" s="271" t="str">
        <f>_xlfn.XLOOKUP(Table2[[#This Row],[TO Ref]],CAT_Details[TO Ref],CAT_Details[Loc],,0)</f>
        <v>DX01-L5</v>
      </c>
      <c r="G619" s="257" t="s">
        <v>34</v>
      </c>
      <c r="H619" s="257" t="s">
        <v>31</v>
      </c>
      <c r="I619" s="280">
        <v>45740</v>
      </c>
      <c r="J619" s="257" t="s">
        <v>26</v>
      </c>
      <c r="K619" s="257" t="s">
        <v>27</v>
      </c>
      <c r="L619" s="280">
        <v>45740</v>
      </c>
      <c r="M619" s="257" t="str">
        <f>IF(Table2[[#This Row],[Resolve Date]]="","ONGOING","SOLVED")</f>
        <v>SOLVED</v>
      </c>
      <c r="N619" s="258" t="s">
        <v>30</v>
      </c>
      <c r="O619" s="257" t="str">
        <f>Table2[[#This Row],[K&amp;N REF ]]&amp;Table2[[#This Row],[Issue type ]]</f>
        <v>5015451850MISSING LABELS ON SOME UNITS</v>
      </c>
      <c r="P619" s="257">
        <f>YEAR(Table2[[#This Row],[Date ]])</f>
        <v>2025</v>
      </c>
      <c r="Q619" s="257" t="str">
        <f>VLOOKUP(MONTH(Table2[[#This Row],[Date ]]),Months,2,0)</f>
        <v>March</v>
      </c>
      <c r="R619" s="257" t="b">
        <f>COUNTIFS(Table2[Unique],Table2[[#This Row],[Unique]])&gt;1</f>
        <v>0</v>
      </c>
      <c r="S619" s="257">
        <f>IF(Table2[[#This Row],[Status ]]="Solved",1,0)</f>
        <v>1</v>
      </c>
      <c r="T619" s="257">
        <f>IF(Table2[[#This Row],[Status ]]="ongoing",1,0)</f>
        <v>0</v>
      </c>
    </row>
    <row r="620" spans="1:20" x14ac:dyDescent="0.25">
      <c r="A620" s="262">
        <v>5015483335</v>
      </c>
      <c r="B620" s="269" t="str">
        <f>_xlfn.XLOOKUP(Table2[[#This Row],[K&amp;N REF ]],CAT_Details[Tracking Number],CAT_Details[S Ref],,0)</f>
        <v>20250318-S-70397</v>
      </c>
      <c r="C620" s="270">
        <f>_xlfn.XLOOKUP(Table2[[#This Row],[K&amp;N REF ]],CAT_Details[Tracking Number],CAT_Details[TO Ref],,0)</f>
        <v>20250317675629</v>
      </c>
      <c r="D620" s="270" t="str">
        <f>_xlfn.XLOOKUP(Table2[[#This Row],[K&amp;N REF ]],CAT_Details[Tracking Number],CAT_Details[Pickup Customer Name],,0)</f>
        <v>Contitech Mgw</v>
      </c>
      <c r="E620" s="271" t="str">
        <f>_xlfn.XLOOKUP(Table2[[#This Row],[K&amp;N REF ]],CAT_Details[Tracking Number],CAT_Details[Delivery Country Code],,0)</f>
        <v>GB</v>
      </c>
      <c r="F620" s="271" t="str">
        <f>_xlfn.XLOOKUP(Table2[[#This Row],[TO Ref]],CAT_Details[TO Ref],CAT_Details[Loc],,0)</f>
        <v>DX01-L5</v>
      </c>
      <c r="G620" s="257" t="s">
        <v>34</v>
      </c>
      <c r="H620" s="257" t="s">
        <v>29</v>
      </c>
      <c r="I620" s="280">
        <v>45740</v>
      </c>
      <c r="J620" s="257" t="s">
        <v>26</v>
      </c>
      <c r="K620" s="257" t="s">
        <v>27</v>
      </c>
      <c r="L620" s="280">
        <v>45740</v>
      </c>
      <c r="M620" s="257" t="str">
        <f>IF(Table2[[#This Row],[Resolve Date]]="","ONGOING","SOLVED")</f>
        <v>SOLVED</v>
      </c>
      <c r="N620" s="258" t="s">
        <v>30</v>
      </c>
      <c r="O620" s="257" t="str">
        <f>Table2[[#This Row],[K&amp;N REF ]]&amp;Table2[[#This Row],[Issue type ]]</f>
        <v>5015483335DAMAGED LABEL</v>
      </c>
      <c r="P620" s="257">
        <f>YEAR(Table2[[#This Row],[Date ]])</f>
        <v>2025</v>
      </c>
      <c r="Q620" s="257" t="str">
        <f>VLOOKUP(MONTH(Table2[[#This Row],[Date ]]),Months,2,0)</f>
        <v>March</v>
      </c>
      <c r="R620" s="257" t="b">
        <f>COUNTIFS(Table2[Unique],Table2[[#This Row],[Unique]])&gt;1</f>
        <v>0</v>
      </c>
      <c r="S620" s="257">
        <f>IF(Table2[[#This Row],[Status ]]="Solved",1,0)</f>
        <v>1</v>
      </c>
      <c r="T620" s="257">
        <f>IF(Table2[[#This Row],[Status ]]="ongoing",1,0)</f>
        <v>0</v>
      </c>
    </row>
    <row r="621" spans="1:20" x14ac:dyDescent="0.25">
      <c r="A621" s="262">
        <v>5015467391</v>
      </c>
      <c r="B621" s="269" t="str">
        <f>_xlfn.XLOOKUP(Table2[[#This Row],[K&amp;N REF ]],CAT_Details[Tracking Number],CAT_Details[S Ref],,0)</f>
        <v>20250317-S-70118</v>
      </c>
      <c r="C621" s="270">
        <f>_xlfn.XLOOKUP(Table2[[#This Row],[K&amp;N REF ]],CAT_Details[Tracking Number],CAT_Details[TO Ref],,0)</f>
        <v>20250317675683</v>
      </c>
      <c r="D621" s="270" t="str">
        <f>_xlfn.XLOOKUP(Table2[[#This Row],[K&amp;N REF ]],CAT_Details[Tracking Number],CAT_Details[Pickup Customer Name],,0)</f>
        <v>TENNECO ZWICKAU GMBH</v>
      </c>
      <c r="E621" s="271" t="str">
        <f>_xlfn.XLOOKUP(Table2[[#This Row],[K&amp;N REF ]],CAT_Details[Tracking Number],CAT_Details[Delivery Country Code],,0)</f>
        <v>GB</v>
      </c>
      <c r="F621" s="271" t="str">
        <f>_xlfn.XLOOKUP(Table2[[#This Row],[TO Ref]],CAT_Details[TO Ref],CAT_Details[Loc],,0)</f>
        <v>DX01-L5</v>
      </c>
      <c r="G621" s="257" t="s">
        <v>34</v>
      </c>
      <c r="H621" s="257" t="s">
        <v>25</v>
      </c>
      <c r="I621" s="280">
        <v>45740</v>
      </c>
      <c r="J621" s="257" t="s">
        <v>26</v>
      </c>
      <c r="K621" s="257" t="s">
        <v>50</v>
      </c>
      <c r="L621" s="280">
        <v>45740</v>
      </c>
      <c r="M621" s="257" t="str">
        <f>IF(Table2[[#This Row],[Resolve Date]]="","ONGOING","SOLVED")</f>
        <v>SOLVED</v>
      </c>
      <c r="N621" s="258" t="s">
        <v>30</v>
      </c>
      <c r="O621" s="257" t="str">
        <f>Table2[[#This Row],[K&amp;N REF ]]&amp;Table2[[#This Row],[Issue type ]]</f>
        <v xml:space="preserve">5015467391DAMAGE </v>
      </c>
      <c r="P621" s="257">
        <f>YEAR(Table2[[#This Row],[Date ]])</f>
        <v>2025</v>
      </c>
      <c r="Q621" s="257" t="str">
        <f>VLOOKUP(MONTH(Table2[[#This Row],[Date ]]),Months,2,0)</f>
        <v>March</v>
      </c>
      <c r="R621" s="257" t="b">
        <f>COUNTIFS(Table2[Unique],Table2[[#This Row],[Unique]])&gt;1</f>
        <v>0</v>
      </c>
      <c r="S621" s="257">
        <f>IF(Table2[[#This Row],[Status ]]="Solved",1,0)</f>
        <v>1</v>
      </c>
      <c r="T621" s="257">
        <f>IF(Table2[[#This Row],[Status ]]="ongoing",1,0)</f>
        <v>0</v>
      </c>
    </row>
    <row r="622" spans="1:20" x14ac:dyDescent="0.25">
      <c r="A622" s="262">
        <v>5015467391</v>
      </c>
      <c r="B622" s="269" t="str">
        <f>_xlfn.XLOOKUP(Table2[[#This Row],[K&amp;N REF ]],CAT_Details[Tracking Number],CAT_Details[S Ref],,0)</f>
        <v>20250317-S-70118</v>
      </c>
      <c r="C622" s="270">
        <f>_xlfn.XLOOKUP(Table2[[#This Row],[K&amp;N REF ]],CAT_Details[Tracking Number],CAT_Details[TO Ref],,0)</f>
        <v>20250317675683</v>
      </c>
      <c r="D622" s="270" t="str">
        <f>_xlfn.XLOOKUP(Table2[[#This Row],[K&amp;N REF ]],CAT_Details[Tracking Number],CAT_Details[Pickup Customer Name],,0)</f>
        <v>TENNECO ZWICKAU GMBH</v>
      </c>
      <c r="E622" s="271" t="str">
        <f>_xlfn.XLOOKUP(Table2[[#This Row],[K&amp;N REF ]],CAT_Details[Tracking Number],CAT_Details[Delivery Country Code],,0)</f>
        <v>GB</v>
      </c>
      <c r="F622" s="271" t="str">
        <f>_xlfn.XLOOKUP(Table2[[#This Row],[TO Ref]],CAT_Details[TO Ref],CAT_Details[Loc],,0)</f>
        <v>DX01-L5</v>
      </c>
      <c r="G622" s="257" t="s">
        <v>34</v>
      </c>
      <c r="H622" s="257" t="s">
        <v>35</v>
      </c>
      <c r="I622" s="280">
        <v>45740</v>
      </c>
      <c r="J622" s="257" t="s">
        <v>26</v>
      </c>
      <c r="K622" s="257" t="s">
        <v>32</v>
      </c>
      <c r="L622" s="280">
        <v>45740</v>
      </c>
      <c r="M622" s="257" t="str">
        <f>IF(Table2[[#This Row],[Resolve Date]]="","ONGOING","SOLVED")</f>
        <v>SOLVED</v>
      </c>
      <c r="N622" s="258" t="s">
        <v>30</v>
      </c>
      <c r="O622" s="257" t="str">
        <f>Table2[[#This Row],[K&amp;N REF ]]&amp;Table2[[#This Row],[Issue type ]]</f>
        <v>5015467391NO LABELS</v>
      </c>
      <c r="P622" s="257">
        <f>YEAR(Table2[[#This Row],[Date ]])</f>
        <v>2025</v>
      </c>
      <c r="Q622" s="257" t="str">
        <f>VLOOKUP(MONTH(Table2[[#This Row],[Date ]]),Months,2,0)</f>
        <v>March</v>
      </c>
      <c r="R622" s="257" t="b">
        <f>COUNTIFS(Table2[Unique],Table2[[#This Row],[Unique]])&gt;1</f>
        <v>0</v>
      </c>
      <c r="S622" s="257">
        <f>IF(Table2[[#This Row],[Status ]]="Solved",1,0)</f>
        <v>1</v>
      </c>
      <c r="T622" s="257">
        <f>IF(Table2[[#This Row],[Status ]]="ongoing",1,0)</f>
        <v>0</v>
      </c>
    </row>
    <row r="623" spans="1:20" x14ac:dyDescent="0.25">
      <c r="A623" s="262">
        <v>5015482768</v>
      </c>
      <c r="B623" s="269" t="str">
        <f>_xlfn.XLOOKUP(Table2[[#This Row],[K&amp;N REF ]],CAT_Details[Tracking Number],CAT_Details[S Ref],,0)</f>
        <v>20250318-S-70436</v>
      </c>
      <c r="C623" s="270">
        <f>_xlfn.XLOOKUP(Table2[[#This Row],[K&amp;N REF ]],CAT_Details[Tracking Number],CAT_Details[TO Ref],,0)</f>
        <v>20250317675790</v>
      </c>
      <c r="D623" s="270" t="str">
        <f>_xlfn.XLOOKUP(Table2[[#This Row],[K&amp;N REF ]],CAT_Details[Tracking Number],CAT_Details[Pickup Customer Name],,0)</f>
        <v>Oetiker Deutschland GmbH</v>
      </c>
      <c r="E623" s="271" t="str">
        <f>_xlfn.XLOOKUP(Table2[[#This Row],[K&amp;N REF ]],CAT_Details[Tracking Number],CAT_Details[Delivery Country Code],,0)</f>
        <v>GB</v>
      </c>
      <c r="F623" s="271" t="str">
        <f>_xlfn.XLOOKUP(Table2[[#This Row],[TO Ref]],CAT_Details[TO Ref],CAT_Details[Loc],,0)</f>
        <v>OYL1</v>
      </c>
      <c r="G623" s="257" t="s">
        <v>34</v>
      </c>
      <c r="H623" s="257" t="s">
        <v>40</v>
      </c>
      <c r="I623" s="280">
        <v>45740</v>
      </c>
      <c r="J623" s="257" t="s">
        <v>26</v>
      </c>
      <c r="K623" s="257" t="s">
        <v>32</v>
      </c>
      <c r="L623" s="280">
        <v>45740</v>
      </c>
      <c r="M623" s="257" t="str">
        <f>IF(Table2[[#This Row],[Resolve Date]]="","ONGOING","SOLVED")</f>
        <v>SOLVED</v>
      </c>
      <c r="N623" s="258" t="s">
        <v>58</v>
      </c>
      <c r="O623" s="257" t="str">
        <f>Table2[[#This Row],[K&amp;N REF ]]&amp;Table2[[#This Row],[Issue type ]]</f>
        <v xml:space="preserve">5015482768INCORRECT LABELS </v>
      </c>
      <c r="P623" s="257">
        <f>YEAR(Table2[[#This Row],[Date ]])</f>
        <v>2025</v>
      </c>
      <c r="Q623" s="257" t="str">
        <f>VLOOKUP(MONTH(Table2[[#This Row],[Date ]]),Months,2,0)</f>
        <v>March</v>
      </c>
      <c r="R623" s="257" t="b">
        <f>COUNTIFS(Table2[Unique],Table2[[#This Row],[Unique]])&gt;1</f>
        <v>0</v>
      </c>
      <c r="S623" s="257">
        <f>IF(Table2[[#This Row],[Status ]]="Solved",1,0)</f>
        <v>1</v>
      </c>
      <c r="T623" s="257">
        <f>IF(Table2[[#This Row],[Status ]]="ongoing",1,0)</f>
        <v>0</v>
      </c>
    </row>
    <row r="624" spans="1:20" x14ac:dyDescent="0.25">
      <c r="A624" s="262">
        <v>5015482526</v>
      </c>
      <c r="B624" s="269" t="str">
        <f>_xlfn.XLOOKUP(Table2[[#This Row],[K&amp;N REF ]],CAT_Details[Tracking Number],CAT_Details[S Ref],,0)</f>
        <v>20250318-S-70431</v>
      </c>
      <c r="C624" s="270">
        <f>_xlfn.XLOOKUP(Table2[[#This Row],[K&amp;N REF ]],CAT_Details[Tracking Number],CAT_Details[TO Ref],,0)</f>
        <v>20250318676507</v>
      </c>
      <c r="D624" s="270" t="str">
        <f>_xlfn.XLOOKUP(Table2[[#This Row],[K&amp;N REF ]],CAT_Details[Tracking Number],CAT_Details[Pickup Customer Name],,0)</f>
        <v>Winkelmann MSR Technology Beteiligungs-GmbH</v>
      </c>
      <c r="E624" s="271" t="str">
        <f>_xlfn.XLOOKUP(Table2[[#This Row],[K&amp;N REF ]],CAT_Details[Tracking Number],CAT_Details[Delivery Country Code],,0)</f>
        <v>GB</v>
      </c>
      <c r="F624" s="271" t="str">
        <f>_xlfn.XLOOKUP(Table2[[#This Row],[TO Ref]],CAT_Details[TO Ref],CAT_Details[Loc],,0)</f>
        <v>DK-BM01</v>
      </c>
      <c r="G624" s="257" t="s">
        <v>34</v>
      </c>
      <c r="H624" s="257" t="s">
        <v>31</v>
      </c>
      <c r="I624" s="280">
        <v>45740</v>
      </c>
      <c r="J624" s="257" t="s">
        <v>26</v>
      </c>
      <c r="K624" s="257" t="s">
        <v>32</v>
      </c>
      <c r="L624" s="280">
        <v>45740</v>
      </c>
      <c r="M624" s="257" t="str">
        <f>IF(Table2[[#This Row],[Resolve Date]]="","ONGOING","SOLVED")</f>
        <v>SOLVED</v>
      </c>
      <c r="N624" s="258" t="s">
        <v>30</v>
      </c>
      <c r="O624" s="257" t="str">
        <f>Table2[[#This Row],[K&amp;N REF ]]&amp;Table2[[#This Row],[Issue type ]]</f>
        <v>5015482526MISSING LABELS ON SOME UNITS</v>
      </c>
      <c r="P624" s="257">
        <f>YEAR(Table2[[#This Row],[Date ]])</f>
        <v>2025</v>
      </c>
      <c r="Q624" s="257" t="str">
        <f>VLOOKUP(MONTH(Table2[[#This Row],[Date ]]),Months,2,0)</f>
        <v>March</v>
      </c>
      <c r="R624" s="257" t="b">
        <f>COUNTIFS(Table2[Unique],Table2[[#This Row],[Unique]])&gt;1</f>
        <v>0</v>
      </c>
      <c r="S624" s="257">
        <f>IF(Table2[[#This Row],[Status ]]="Solved",1,0)</f>
        <v>1</v>
      </c>
      <c r="T624" s="257">
        <f>IF(Table2[[#This Row],[Status ]]="ongoing",1,0)</f>
        <v>0</v>
      </c>
    </row>
    <row r="625" spans="1:20" x14ac:dyDescent="0.25">
      <c r="A625" s="262">
        <v>5015467097</v>
      </c>
      <c r="B625" s="269" t="str">
        <f>_xlfn.XLOOKUP(Table2[[#This Row],[K&amp;N REF ]],CAT_Details[Tracking Number],CAT_Details[S Ref],,0)</f>
        <v>20250317-S-70115</v>
      </c>
      <c r="C625" s="270">
        <f>_xlfn.XLOOKUP(Table2[[#This Row],[K&amp;N REF ]],CAT_Details[Tracking Number],CAT_Details[TO Ref],,0)</f>
        <v>20250317675371</v>
      </c>
      <c r="D625" s="270" t="str">
        <f>_xlfn.XLOOKUP(Table2[[#This Row],[K&amp;N REF ]],CAT_Details[Tracking Number],CAT_Details[Pickup Customer Name],,0)</f>
        <v>TIMKEN EUROPEAN SERVICE CENTER</v>
      </c>
      <c r="E625" s="271" t="str">
        <f>_xlfn.XLOOKUP(Table2[[#This Row],[K&amp;N REF ]],CAT_Details[Tracking Number],CAT_Details[Delivery Country Code],,0)</f>
        <v>GB</v>
      </c>
      <c r="F625" s="271" t="str">
        <f>_xlfn.XLOOKUP(Table2[[#This Row],[TO Ref]],CAT_Details[TO Ref],CAT_Details[Loc],,0)</f>
        <v>DK-BM01</v>
      </c>
      <c r="G625" s="257" t="s">
        <v>36</v>
      </c>
      <c r="H625" s="257" t="s">
        <v>35</v>
      </c>
      <c r="I625" s="280">
        <v>45740</v>
      </c>
      <c r="J625" s="257" t="s">
        <v>26</v>
      </c>
      <c r="K625" s="257" t="s">
        <v>32</v>
      </c>
      <c r="L625" s="280">
        <v>45740</v>
      </c>
      <c r="M625" s="257" t="str">
        <f>IF(Table2[[#This Row],[Resolve Date]]="","ONGOING","SOLVED")</f>
        <v>SOLVED</v>
      </c>
      <c r="N625" s="258" t="s">
        <v>30</v>
      </c>
      <c r="O625" s="257" t="str">
        <f>Table2[[#This Row],[K&amp;N REF ]]&amp;Table2[[#This Row],[Issue type ]]</f>
        <v>5015467097NO LABELS</v>
      </c>
      <c r="P625" s="257">
        <f>YEAR(Table2[[#This Row],[Date ]])</f>
        <v>2025</v>
      </c>
      <c r="Q625" s="257" t="str">
        <f>VLOOKUP(MONTH(Table2[[#This Row],[Date ]]),Months,2,0)</f>
        <v>March</v>
      </c>
      <c r="R625" s="257" t="b">
        <f>COUNTIFS(Table2[Unique],Table2[[#This Row],[Unique]])&gt;1</f>
        <v>0</v>
      </c>
      <c r="S625" s="257">
        <f>IF(Table2[[#This Row],[Status ]]="Solved",1,0)</f>
        <v>1</v>
      </c>
      <c r="T625" s="257">
        <f>IF(Table2[[#This Row],[Status ]]="ongoing",1,0)</f>
        <v>0</v>
      </c>
    </row>
    <row r="626" spans="1:20" x14ac:dyDescent="0.25">
      <c r="A626" s="262">
        <v>5015497533</v>
      </c>
      <c r="B626" s="269" t="str">
        <f>_xlfn.XLOOKUP(Table2[[#This Row],[K&amp;N REF ]],CAT_Details[Tracking Number],CAT_Details[S Ref],,0)</f>
        <v>20250319-S-70152</v>
      </c>
      <c r="C626" s="270">
        <f>_xlfn.XLOOKUP(Table2[[#This Row],[K&amp;N REF ]],CAT_Details[Tracking Number],CAT_Details[TO Ref],,0)</f>
        <v>20250318676913</v>
      </c>
      <c r="D626" s="270" t="str">
        <f>_xlfn.XLOOKUP(Table2[[#This Row],[K&amp;N REF ]],CAT_Details[Tracking Number],CAT_Details[Pickup Customer Name],,0)</f>
        <v>Trelleborg Wheel Systems Belgium</v>
      </c>
      <c r="E626" s="271" t="str">
        <f>_xlfn.XLOOKUP(Table2[[#This Row],[K&amp;N REF ]],CAT_Details[Tracking Number],CAT_Details[Delivery Country Code],,0)</f>
        <v>GB</v>
      </c>
      <c r="F626" s="271">
        <f>_xlfn.XLOOKUP(Table2[[#This Row],[TO Ref]],CAT_Details[TO Ref],CAT_Details[Loc],,0)</f>
        <v>3417</v>
      </c>
      <c r="G626" s="257" t="s">
        <v>36</v>
      </c>
      <c r="H626" s="257" t="s">
        <v>35</v>
      </c>
      <c r="I626" s="280">
        <v>45740</v>
      </c>
      <c r="J626" s="257" t="s">
        <v>26</v>
      </c>
      <c r="K626" s="257" t="s">
        <v>32</v>
      </c>
      <c r="L626" s="280">
        <v>45740</v>
      </c>
      <c r="M626" s="257" t="str">
        <f>IF(Table2[[#This Row],[Resolve Date]]="","ONGOING","SOLVED")</f>
        <v>SOLVED</v>
      </c>
      <c r="N626" s="258" t="s">
        <v>30</v>
      </c>
      <c r="O626" s="257" t="str">
        <f>Table2[[#This Row],[K&amp;N REF ]]&amp;Table2[[#This Row],[Issue type ]]</f>
        <v>5015497533NO LABELS</v>
      </c>
      <c r="P626" s="257">
        <f>YEAR(Table2[[#This Row],[Date ]])</f>
        <v>2025</v>
      </c>
      <c r="Q626" s="257" t="str">
        <f>VLOOKUP(MONTH(Table2[[#This Row],[Date ]]),Months,2,0)</f>
        <v>March</v>
      </c>
      <c r="R626" s="257" t="b">
        <f>COUNTIFS(Table2[Unique],Table2[[#This Row],[Unique]])&gt;1</f>
        <v>0</v>
      </c>
      <c r="S626" s="257">
        <f>IF(Table2[[#This Row],[Status ]]="Solved",1,0)</f>
        <v>1</v>
      </c>
      <c r="T626" s="257">
        <f>IF(Table2[[#This Row],[Status ]]="ongoing",1,0)</f>
        <v>0</v>
      </c>
    </row>
    <row r="627" spans="1:20" x14ac:dyDescent="0.25">
      <c r="A627" s="262">
        <v>5015497977</v>
      </c>
      <c r="B627" s="269" t="str">
        <f>_xlfn.XLOOKUP(Table2[[#This Row],[K&amp;N REF ]],CAT_Details[Tracking Number],CAT_Details[S Ref],,0)</f>
        <v>20250318-S-70400</v>
      </c>
      <c r="C627" s="270">
        <f>_xlfn.XLOOKUP(Table2[[#This Row],[K&amp;N REF ]],CAT_Details[Tracking Number],CAT_Details[TO Ref],,0)</f>
        <v>20250318676516</v>
      </c>
      <c r="D627" s="270" t="str">
        <f>_xlfn.XLOOKUP(Table2[[#This Row],[K&amp;N REF ]],CAT_Details[Tracking Number],CAT_Details[Pickup Customer Name],,0)</f>
        <v>FONTANA LUIGI S.P.A.</v>
      </c>
      <c r="E627" s="271" t="str">
        <f>_xlfn.XLOOKUP(Table2[[#This Row],[K&amp;N REF ]],CAT_Details[Tracking Number],CAT_Details[Delivery Country Code],,0)</f>
        <v>GB</v>
      </c>
      <c r="F627" s="271" t="str">
        <f>_xlfn.XLOOKUP(Table2[[#This Row],[TO Ref]],CAT_Details[TO Ref],CAT_Details[Loc],,0)</f>
        <v>OYL1</v>
      </c>
      <c r="G627" s="257" t="s">
        <v>24</v>
      </c>
      <c r="H627" s="257" t="s">
        <v>49</v>
      </c>
      <c r="I627" s="280">
        <v>45741</v>
      </c>
      <c r="J627" s="257" t="s">
        <v>26</v>
      </c>
      <c r="K627" s="257" t="s">
        <v>32</v>
      </c>
      <c r="L627" s="280">
        <v>45741</v>
      </c>
      <c r="M627" s="257" t="str">
        <f>IF(Table2[[#This Row],[Resolve Date]]="","ONGOING","SOLVED")</f>
        <v>SOLVED</v>
      </c>
      <c r="N627" s="258" t="s">
        <v>30</v>
      </c>
      <c r="O627" s="257" t="str">
        <f>Table2[[#This Row],[K&amp;N REF ]]&amp;Table2[[#This Row],[Issue type ]]</f>
        <v>5015497977XX LABELS</v>
      </c>
      <c r="P627" s="257">
        <f>YEAR(Table2[[#This Row],[Date ]])</f>
        <v>2025</v>
      </c>
      <c r="Q627" s="257" t="str">
        <f>VLOOKUP(MONTH(Table2[[#This Row],[Date ]]),Months,2,0)</f>
        <v>March</v>
      </c>
      <c r="R627" s="257" t="b">
        <f>COUNTIFS(Table2[Unique],Table2[[#This Row],[Unique]])&gt;1</f>
        <v>0</v>
      </c>
      <c r="S627" s="257">
        <f>IF(Table2[[#This Row],[Status ]]="Solved",1,0)</f>
        <v>1</v>
      </c>
      <c r="T627" s="257">
        <f>IF(Table2[[#This Row],[Status ]]="ongoing",1,0)</f>
        <v>0</v>
      </c>
    </row>
    <row r="628" spans="1:20" x14ac:dyDescent="0.25">
      <c r="A628" s="262">
        <v>5015497962</v>
      </c>
      <c r="B628" s="269" t="str">
        <f>_xlfn.XLOOKUP(Table2[[#This Row],[K&amp;N REF ]],CAT_Details[Tracking Number],CAT_Details[S Ref],,0)</f>
        <v>20250319-S-70429</v>
      </c>
      <c r="C628" s="270">
        <f>_xlfn.XLOOKUP(Table2[[#This Row],[K&amp;N REF ]],CAT_Details[Tracking Number],CAT_Details[TO Ref],,0)</f>
        <v>20250319678127</v>
      </c>
      <c r="D628" s="270" t="str">
        <f>_xlfn.XLOOKUP(Table2[[#This Row],[K&amp;N REF ]],CAT_Details[Tracking Number],CAT_Details[Pickup Customer Name],,0)</f>
        <v>SAN MARTINO (AT)/SELMAT SRL</v>
      </c>
      <c r="E628" s="271" t="str">
        <f>_xlfn.XLOOKUP(Table2[[#This Row],[K&amp;N REF ]],CAT_Details[Tracking Number],CAT_Details[Delivery Country Code],,0)</f>
        <v>GB</v>
      </c>
      <c r="F628" s="271">
        <f>_xlfn.XLOOKUP(Table2[[#This Row],[TO Ref]],CAT_Details[TO Ref],CAT_Details[Loc],,0)</f>
        <v>3402</v>
      </c>
      <c r="G628" s="257" t="s">
        <v>24</v>
      </c>
      <c r="H628" s="257" t="s">
        <v>35</v>
      </c>
      <c r="I628" s="280">
        <v>45741</v>
      </c>
      <c r="J628" s="257" t="s">
        <v>26</v>
      </c>
      <c r="K628" s="257" t="s">
        <v>32</v>
      </c>
      <c r="L628" s="280">
        <v>45741</v>
      </c>
      <c r="M628" s="257" t="str">
        <f>IF(Table2[[#This Row],[Resolve Date]]="","ONGOING","SOLVED")</f>
        <v>SOLVED</v>
      </c>
      <c r="N628" s="258" t="s">
        <v>30</v>
      </c>
      <c r="O628" s="257" t="str">
        <f>Table2[[#This Row],[K&amp;N REF ]]&amp;Table2[[#This Row],[Issue type ]]</f>
        <v>5015497962NO LABELS</v>
      </c>
      <c r="P628" s="257">
        <f>YEAR(Table2[[#This Row],[Date ]])</f>
        <v>2025</v>
      </c>
      <c r="Q628" s="257" t="str">
        <f>VLOOKUP(MONTH(Table2[[#This Row],[Date ]]),Months,2,0)</f>
        <v>March</v>
      </c>
      <c r="R628" s="257" t="b">
        <f>COUNTIFS(Table2[Unique],Table2[[#This Row],[Unique]])&gt;1</f>
        <v>0</v>
      </c>
      <c r="S628" s="257">
        <f>IF(Table2[[#This Row],[Status ]]="Solved",1,0)</f>
        <v>1</v>
      </c>
      <c r="T628" s="257">
        <f>IF(Table2[[#This Row],[Status ]]="ongoing",1,0)</f>
        <v>0</v>
      </c>
    </row>
    <row r="629" spans="1:20" x14ac:dyDescent="0.25">
      <c r="A629" s="262">
        <v>5015467139</v>
      </c>
      <c r="B629" s="269" t="str">
        <f>_xlfn.XLOOKUP(Table2[[#This Row],[K&amp;N REF ]],CAT_Details[Tracking Number],CAT_Details[S Ref],,0)</f>
        <v>20250317-S-70201</v>
      </c>
      <c r="C629" s="270">
        <f>_xlfn.XLOOKUP(Table2[[#This Row],[K&amp;N REF ]],CAT_Details[Tracking Number],CAT_Details[TO Ref],,0)</f>
        <v>20250313674309</v>
      </c>
      <c r="D629" s="270" t="str">
        <f>_xlfn.XLOOKUP(Table2[[#This Row],[K&amp;N REF ]],CAT_Details[Tracking Number],CAT_Details[Pickup Customer Name],,0)</f>
        <v>BORGWARNER EMISSIONS SYSTEMS PORTUGAL UNIPESSOAL LDA</v>
      </c>
      <c r="E629" s="271" t="str">
        <f>_xlfn.XLOOKUP(Table2[[#This Row],[K&amp;N REF ]],CAT_Details[Tracking Number],CAT_Details[Delivery Country Code],,0)</f>
        <v>GB</v>
      </c>
      <c r="F629" s="271" t="str">
        <f>_xlfn.XLOOKUP(Table2[[#This Row],[TO Ref]],CAT_Details[TO Ref],CAT_Details[Loc],,0)</f>
        <v>No Loc</v>
      </c>
      <c r="G629" s="257" t="s">
        <v>44</v>
      </c>
      <c r="H629" s="257" t="s">
        <v>42</v>
      </c>
      <c r="I629" s="280">
        <v>45741</v>
      </c>
      <c r="J629" s="257" t="s">
        <v>26</v>
      </c>
      <c r="K629" s="257" t="s">
        <v>32</v>
      </c>
      <c r="L629" s="280">
        <v>45741</v>
      </c>
      <c r="M629" s="257" t="str">
        <f>IF(Table2[[#This Row],[Resolve Date]]="","ONGOING","SOLVED")</f>
        <v>SOLVED</v>
      </c>
      <c r="N629" s="258" t="s">
        <v>122</v>
      </c>
      <c r="O629" s="257" t="str">
        <f>Table2[[#This Row],[K&amp;N REF ]]&amp;Table2[[#This Row],[Issue type ]]</f>
        <v>5015467139AMOUNT</v>
      </c>
      <c r="P629" s="257">
        <f>YEAR(Table2[[#This Row],[Date ]])</f>
        <v>2025</v>
      </c>
      <c r="Q629" s="257" t="str">
        <f>VLOOKUP(MONTH(Table2[[#This Row],[Date ]]),Months,2,0)</f>
        <v>March</v>
      </c>
      <c r="R629" s="257" t="b">
        <f>COUNTIFS(Table2[Unique],Table2[[#This Row],[Unique]])&gt;1</f>
        <v>0</v>
      </c>
      <c r="S629" s="257">
        <f>IF(Table2[[#This Row],[Status ]]="Solved",1,0)</f>
        <v>1</v>
      </c>
      <c r="T629" s="257">
        <f>IF(Table2[[#This Row],[Status ]]="ongoing",1,0)</f>
        <v>0</v>
      </c>
    </row>
    <row r="630" spans="1:20" x14ac:dyDescent="0.25">
      <c r="A630" s="262">
        <v>5015451728</v>
      </c>
      <c r="B630" s="269" t="str">
        <f>_xlfn.XLOOKUP(Table2[[#This Row],[K&amp;N REF ]],CAT_Details[Tracking Number],CAT_Details[S Ref],,0)</f>
        <v>20250314-S-70217</v>
      </c>
      <c r="C630" s="270">
        <f>_xlfn.XLOOKUP(Table2[[#This Row],[K&amp;N REF ]],CAT_Details[Tracking Number],CAT_Details[TO Ref],,0)</f>
        <v>20250314674612</v>
      </c>
      <c r="D630" s="270" t="str">
        <f>_xlfn.XLOOKUP(Table2[[#This Row],[K&amp;N REF ]],CAT_Details[Tracking Number],CAT_Details[Pickup Customer Name],,0)</f>
        <v>Dayco Poland Sp. z o.o.</v>
      </c>
      <c r="E630" s="271" t="str">
        <f>_xlfn.XLOOKUP(Table2[[#This Row],[K&amp;N REF ]],CAT_Details[Tracking Number],CAT_Details[Delivery Country Code],,0)</f>
        <v>GB</v>
      </c>
      <c r="F630" s="271" t="str">
        <f>_xlfn.XLOOKUP(Table2[[#This Row],[TO Ref]],CAT_Details[TO Ref],CAT_Details[Loc],,0)</f>
        <v>DX01-L5</v>
      </c>
      <c r="G630" s="257" t="s">
        <v>44</v>
      </c>
      <c r="H630" s="257" t="s">
        <v>35</v>
      </c>
      <c r="I630" s="280">
        <v>45741</v>
      </c>
      <c r="J630" s="257" t="s">
        <v>45</v>
      </c>
      <c r="K630" s="257" t="s">
        <v>32</v>
      </c>
      <c r="L630" s="280">
        <v>45741</v>
      </c>
      <c r="M630" s="257" t="str">
        <f>IF(Table2[[#This Row],[Resolve Date]]="","ONGOING","SOLVED")</f>
        <v>SOLVED</v>
      </c>
      <c r="N630" s="258" t="s">
        <v>30</v>
      </c>
      <c r="O630" s="257" t="str">
        <f>Table2[[#This Row],[K&amp;N REF ]]&amp;Table2[[#This Row],[Issue type ]]</f>
        <v>5015451728NO LABELS</v>
      </c>
      <c r="P630" s="257">
        <f>YEAR(Table2[[#This Row],[Date ]])</f>
        <v>2025</v>
      </c>
      <c r="Q630" s="257" t="str">
        <f>VLOOKUP(MONTH(Table2[[#This Row],[Date ]]),Months,2,0)</f>
        <v>March</v>
      </c>
      <c r="R630" s="257" t="b">
        <f>COUNTIFS(Table2[Unique],Table2[[#This Row],[Unique]])&gt;1</f>
        <v>0</v>
      </c>
      <c r="S630" s="257">
        <f>IF(Table2[[#This Row],[Status ]]="Solved",1,0)</f>
        <v>1</v>
      </c>
      <c r="T630" s="257">
        <f>IF(Table2[[#This Row],[Status ]]="ongoing",1,0)</f>
        <v>0</v>
      </c>
    </row>
    <row r="631" spans="1:20" x14ac:dyDescent="0.25">
      <c r="A631" s="262">
        <v>5015451727</v>
      </c>
      <c r="B631" s="269" t="str">
        <f>_xlfn.XLOOKUP(Table2[[#This Row],[K&amp;N REF ]],CAT_Details[Tracking Number],CAT_Details[S Ref],,0)</f>
        <v>20250314-S-70217</v>
      </c>
      <c r="C631" s="270">
        <f>_xlfn.XLOOKUP(Table2[[#This Row],[K&amp;N REF ]],CAT_Details[Tracking Number],CAT_Details[TO Ref],,0)</f>
        <v>20250314674962</v>
      </c>
      <c r="D631" s="270" t="str">
        <f>_xlfn.XLOOKUP(Table2[[#This Row],[K&amp;N REF ]],CAT_Details[Tracking Number],CAT_Details[Pickup Customer Name],,0)</f>
        <v>Dayco Poland Sp. z o.o.</v>
      </c>
      <c r="E631" s="271" t="str">
        <f>_xlfn.XLOOKUP(Table2[[#This Row],[K&amp;N REF ]],CAT_Details[Tracking Number],CAT_Details[Delivery Country Code],,0)</f>
        <v>GB</v>
      </c>
      <c r="F631" s="271">
        <f>_xlfn.XLOOKUP(Table2[[#This Row],[TO Ref]],CAT_Details[TO Ref],CAT_Details[Loc],,0)</f>
        <v>3402</v>
      </c>
      <c r="G631" s="257" t="s">
        <v>44</v>
      </c>
      <c r="H631" s="257" t="s">
        <v>35</v>
      </c>
      <c r="I631" s="280">
        <v>45741</v>
      </c>
      <c r="J631" s="257" t="s">
        <v>45</v>
      </c>
      <c r="K631" s="257" t="s">
        <v>32</v>
      </c>
      <c r="L631" s="280">
        <v>45741</v>
      </c>
      <c r="M631" s="257" t="str">
        <f>IF(Table2[[#This Row],[Resolve Date]]="","ONGOING","SOLVED")</f>
        <v>SOLVED</v>
      </c>
      <c r="N631" s="258" t="s">
        <v>30</v>
      </c>
      <c r="O631" s="257" t="str">
        <f>Table2[[#This Row],[K&amp;N REF ]]&amp;Table2[[#This Row],[Issue type ]]</f>
        <v>5015451727NO LABELS</v>
      </c>
      <c r="P631" s="257">
        <f>YEAR(Table2[[#This Row],[Date ]])</f>
        <v>2025</v>
      </c>
      <c r="Q631" s="257" t="str">
        <f>VLOOKUP(MONTH(Table2[[#This Row],[Date ]]),Months,2,0)</f>
        <v>March</v>
      </c>
      <c r="R631" s="257" t="b">
        <f>COUNTIFS(Table2[Unique],Table2[[#This Row],[Unique]])&gt;1</f>
        <v>0</v>
      </c>
      <c r="S631" s="257">
        <f>IF(Table2[[#This Row],[Status ]]="Solved",1,0)</f>
        <v>1</v>
      </c>
      <c r="T631" s="257">
        <f>IF(Table2[[#This Row],[Status ]]="ongoing",1,0)</f>
        <v>0</v>
      </c>
    </row>
    <row r="632" spans="1:20" x14ac:dyDescent="0.25">
      <c r="A632" s="262">
        <v>5015512766</v>
      </c>
      <c r="B632" s="269" t="str">
        <f>_xlfn.XLOOKUP(Table2[[#This Row],[K&amp;N REF ]],CAT_Details[Tracking Number],CAT_Details[S Ref],,0)</f>
        <v>20250320-S-70301</v>
      </c>
      <c r="C632" s="270">
        <f>_xlfn.XLOOKUP(Table2[[#This Row],[K&amp;N REF ]],CAT_Details[Tracking Number],CAT_Details[TO Ref],,0)</f>
        <v>20250320678698</v>
      </c>
      <c r="D632" s="270" t="str">
        <f>_xlfn.XLOOKUP(Table2[[#This Row],[K&amp;N REF ]],CAT_Details[Tracking Number],CAT_Details[Pickup Customer Name],,0)</f>
        <v>PEKAGO KUNSTSTOFFEN B.V.</v>
      </c>
      <c r="E632" s="271" t="str">
        <f>_xlfn.XLOOKUP(Table2[[#This Row],[K&amp;N REF ]],CAT_Details[Tracking Number],CAT_Details[Delivery Country Code],,0)</f>
        <v>GB</v>
      </c>
      <c r="F632" s="271" t="str">
        <f>_xlfn.XLOOKUP(Table2[[#This Row],[TO Ref]],CAT_Details[TO Ref],CAT_Details[Loc],,0)</f>
        <v>U2-L5</v>
      </c>
      <c r="G632" s="257" t="s">
        <v>44</v>
      </c>
      <c r="H632" s="257" t="s">
        <v>40</v>
      </c>
      <c r="I632" s="280">
        <v>45741</v>
      </c>
      <c r="J632" s="257" t="s">
        <v>26</v>
      </c>
      <c r="K632" s="257" t="s">
        <v>32</v>
      </c>
      <c r="L632" s="280">
        <v>45741</v>
      </c>
      <c r="M632" s="257" t="str">
        <f>IF(Table2[[#This Row],[Resolve Date]]="","ONGOING","SOLVED")</f>
        <v>SOLVED</v>
      </c>
      <c r="N632" s="258" t="s">
        <v>58</v>
      </c>
      <c r="O632" s="257" t="str">
        <f>Table2[[#This Row],[K&amp;N REF ]]&amp;Table2[[#This Row],[Issue type ]]</f>
        <v xml:space="preserve">5015512766INCORRECT LABELS </v>
      </c>
      <c r="P632" s="257">
        <f>YEAR(Table2[[#This Row],[Date ]])</f>
        <v>2025</v>
      </c>
      <c r="Q632" s="257" t="str">
        <f>VLOOKUP(MONTH(Table2[[#This Row],[Date ]]),Months,2,0)</f>
        <v>March</v>
      </c>
      <c r="R632" s="257" t="b">
        <f>COUNTIFS(Table2[Unique],Table2[[#This Row],[Unique]])&gt;1</f>
        <v>0</v>
      </c>
      <c r="S632" s="257">
        <f>IF(Table2[[#This Row],[Status ]]="Solved",1,0)</f>
        <v>1</v>
      </c>
      <c r="T632" s="257">
        <f>IF(Table2[[#This Row],[Status ]]="ongoing",1,0)</f>
        <v>0</v>
      </c>
    </row>
    <row r="633" spans="1:20" x14ac:dyDescent="0.25">
      <c r="A633" s="262">
        <v>5015482302</v>
      </c>
      <c r="B633" s="269" t="str">
        <f>_xlfn.XLOOKUP(Table2[[#This Row],[K&amp;N REF ]],CAT_Details[Tracking Number],CAT_Details[S Ref],,0)</f>
        <v>20250318-S-70435</v>
      </c>
      <c r="C633" s="270">
        <f>_xlfn.XLOOKUP(Table2[[#This Row],[K&amp;N REF ]],CAT_Details[Tracking Number],CAT_Details[TO Ref],,0)</f>
        <v>20250317675678</v>
      </c>
      <c r="D633" s="270" t="str">
        <f>_xlfn.XLOOKUP(Table2[[#This Row],[K&amp;N REF ]],CAT_Details[Tracking Number],CAT_Details[Pickup Customer Name],,0)</f>
        <v>Heinzmann Gmbh &amp; Co. Kg</v>
      </c>
      <c r="E633" s="271" t="str">
        <f>_xlfn.XLOOKUP(Table2[[#This Row],[K&amp;N REF ]],CAT_Details[Tracking Number],CAT_Details[Delivery Country Code],,0)</f>
        <v>GB</v>
      </c>
      <c r="F633" s="271" t="str">
        <f>_xlfn.XLOOKUP(Table2[[#This Row],[TO Ref]],CAT_Details[TO Ref],CAT_Details[Loc],,0)</f>
        <v>MY02</v>
      </c>
      <c r="G633" s="257" t="s">
        <v>34</v>
      </c>
      <c r="H633" s="257" t="s">
        <v>40</v>
      </c>
      <c r="I633" s="280">
        <v>45741</v>
      </c>
      <c r="J633" s="257" t="s">
        <v>26</v>
      </c>
      <c r="K633" s="257" t="s">
        <v>32</v>
      </c>
      <c r="L633" s="280">
        <v>45741</v>
      </c>
      <c r="M633" s="257" t="str">
        <f>IF(Table2[[#This Row],[Resolve Date]]="","ONGOING","SOLVED")</f>
        <v>SOLVED</v>
      </c>
      <c r="N633" s="258" t="s">
        <v>58</v>
      </c>
      <c r="O633" s="257" t="str">
        <f>Table2[[#This Row],[K&amp;N REF ]]&amp;Table2[[#This Row],[Issue type ]]</f>
        <v xml:space="preserve">5015482302INCORRECT LABELS </v>
      </c>
      <c r="P633" s="257">
        <f>YEAR(Table2[[#This Row],[Date ]])</f>
        <v>2025</v>
      </c>
      <c r="Q633" s="257" t="str">
        <f>VLOOKUP(MONTH(Table2[[#This Row],[Date ]]),Months,2,0)</f>
        <v>March</v>
      </c>
      <c r="R633" s="257" t="b">
        <f>COUNTIFS(Table2[Unique],Table2[[#This Row],[Unique]])&gt;1</f>
        <v>0</v>
      </c>
      <c r="S633" s="257">
        <f>IF(Table2[[#This Row],[Status ]]="Solved",1,0)</f>
        <v>1</v>
      </c>
      <c r="T633" s="257">
        <f>IF(Table2[[#This Row],[Status ]]="ongoing",1,0)</f>
        <v>0</v>
      </c>
    </row>
    <row r="634" spans="1:20" x14ac:dyDescent="0.25">
      <c r="A634" s="262">
        <v>5015482303</v>
      </c>
      <c r="B634" s="269" t="str">
        <f>_xlfn.XLOOKUP(Table2[[#This Row],[K&amp;N REF ]],CAT_Details[Tracking Number],CAT_Details[S Ref],,0)</f>
        <v>20250318-S-70435</v>
      </c>
      <c r="C634" s="270">
        <f>_xlfn.XLOOKUP(Table2[[#This Row],[K&amp;N REF ]],CAT_Details[Tracking Number],CAT_Details[TO Ref],,0)</f>
        <v>20250318676380</v>
      </c>
      <c r="D634" s="270" t="str">
        <f>_xlfn.XLOOKUP(Table2[[#This Row],[K&amp;N REF ]],CAT_Details[Tracking Number],CAT_Details[Pickup Customer Name],,0)</f>
        <v>Heinzmann Gmbh &amp; Co. Kg</v>
      </c>
      <c r="E634" s="271" t="str">
        <f>_xlfn.XLOOKUP(Table2[[#This Row],[K&amp;N REF ]],CAT_Details[Tracking Number],CAT_Details[Delivery Country Code],,0)</f>
        <v>GB</v>
      </c>
      <c r="F634" s="271" t="str">
        <f>_xlfn.XLOOKUP(Table2[[#This Row],[TO Ref]],CAT_Details[TO Ref],CAT_Details[Loc],,0)</f>
        <v>MY02</v>
      </c>
      <c r="G634" s="257" t="s">
        <v>34</v>
      </c>
      <c r="H634" s="257" t="s">
        <v>40</v>
      </c>
      <c r="I634" s="280">
        <v>45741</v>
      </c>
      <c r="J634" s="257" t="s">
        <v>26</v>
      </c>
      <c r="K634" s="257" t="s">
        <v>32</v>
      </c>
      <c r="L634" s="280">
        <v>45741</v>
      </c>
      <c r="M634" s="257" t="str">
        <f>IF(Table2[[#This Row],[Resolve Date]]="","ONGOING","SOLVED")</f>
        <v>SOLVED</v>
      </c>
      <c r="N634" s="258" t="s">
        <v>58</v>
      </c>
      <c r="O634" s="257" t="str">
        <f>Table2[[#This Row],[K&amp;N REF ]]&amp;Table2[[#This Row],[Issue type ]]</f>
        <v xml:space="preserve">5015482303INCORRECT LABELS </v>
      </c>
      <c r="P634" s="257">
        <f>YEAR(Table2[[#This Row],[Date ]])</f>
        <v>2025</v>
      </c>
      <c r="Q634" s="257" t="str">
        <f>VLOOKUP(MONTH(Table2[[#This Row],[Date ]]),Months,2,0)</f>
        <v>March</v>
      </c>
      <c r="R634" s="257" t="b">
        <f>COUNTIFS(Table2[Unique],Table2[[#This Row],[Unique]])&gt;1</f>
        <v>0</v>
      </c>
      <c r="S634" s="257">
        <f>IF(Table2[[#This Row],[Status ]]="Solved",1,0)</f>
        <v>1</v>
      </c>
      <c r="T634" s="257">
        <f>IF(Table2[[#This Row],[Status ]]="ongoing",1,0)</f>
        <v>0</v>
      </c>
    </row>
    <row r="635" spans="1:20" x14ac:dyDescent="0.25">
      <c r="A635" s="262">
        <v>5015497885</v>
      </c>
      <c r="B635" s="269" t="str">
        <f>_xlfn.XLOOKUP(Table2[[#This Row],[K&amp;N REF ]],CAT_Details[Tracking Number],CAT_Details[S Ref],,0)</f>
        <v>20250319-S-70121</v>
      </c>
      <c r="C635" s="270">
        <f>_xlfn.XLOOKUP(Table2[[#This Row],[K&amp;N REF ]],CAT_Details[Tracking Number],CAT_Details[TO Ref],,0)</f>
        <v>20250319677655</v>
      </c>
      <c r="D635" s="270" t="str">
        <f>_xlfn.XLOOKUP(Table2[[#This Row],[K&amp;N REF ]],CAT_Details[Tracking Number],CAT_Details[Pickup Customer Name],,0)</f>
        <v>PIERBURG GMBH</v>
      </c>
      <c r="E635" s="271" t="str">
        <f>_xlfn.XLOOKUP(Table2[[#This Row],[K&amp;N REF ]],CAT_Details[Tracking Number],CAT_Details[Delivery Country Code],,0)</f>
        <v>GB</v>
      </c>
      <c r="F635" s="271" t="str">
        <f>_xlfn.XLOOKUP(Table2[[#This Row],[TO Ref]],CAT_Details[TO Ref],CAT_Details[Loc],,0)</f>
        <v>DX01-L5</v>
      </c>
      <c r="G635" s="257" t="s">
        <v>34</v>
      </c>
      <c r="H635" s="257" t="s">
        <v>35</v>
      </c>
      <c r="I635" s="280">
        <v>45741</v>
      </c>
      <c r="J635" s="257" t="s">
        <v>26</v>
      </c>
      <c r="K635" s="257" t="s">
        <v>32</v>
      </c>
      <c r="L635" s="280">
        <v>45741</v>
      </c>
      <c r="M635" s="257" t="str">
        <f>IF(Table2[[#This Row],[Resolve Date]]="","ONGOING","SOLVED")</f>
        <v>SOLVED</v>
      </c>
      <c r="N635" s="258" t="s">
        <v>30</v>
      </c>
      <c r="O635" s="257" t="str">
        <f>Table2[[#This Row],[K&amp;N REF ]]&amp;Table2[[#This Row],[Issue type ]]</f>
        <v>5015497885NO LABELS</v>
      </c>
      <c r="P635" s="257">
        <f>YEAR(Table2[[#This Row],[Date ]])</f>
        <v>2025</v>
      </c>
      <c r="Q635" s="257" t="str">
        <f>VLOOKUP(MONTH(Table2[[#This Row],[Date ]]),Months,2,0)</f>
        <v>March</v>
      </c>
      <c r="R635" s="257" t="b">
        <f>COUNTIFS(Table2[Unique],Table2[[#This Row],[Unique]])&gt;1</f>
        <v>0</v>
      </c>
      <c r="S635" s="257">
        <f>IF(Table2[[#This Row],[Status ]]="Solved",1,0)</f>
        <v>1</v>
      </c>
      <c r="T635" s="257">
        <f>IF(Table2[[#This Row],[Status ]]="ongoing",1,0)</f>
        <v>0</v>
      </c>
    </row>
    <row r="636" spans="1:20" x14ac:dyDescent="0.25">
      <c r="A636" s="262">
        <v>5015497583</v>
      </c>
      <c r="B636" s="269" t="str">
        <f>_xlfn.XLOOKUP(Table2[[#This Row],[K&amp;N REF ]],CAT_Details[Tracking Number],CAT_Details[S Ref],,0)</f>
        <v>20250319-S-70130</v>
      </c>
      <c r="C636" s="270">
        <f>_xlfn.XLOOKUP(Table2[[#This Row],[K&amp;N REF ]],CAT_Details[Tracking Number],CAT_Details[TO Ref],,0)</f>
        <v>20250318677213</v>
      </c>
      <c r="D636" s="270" t="str">
        <f>_xlfn.XLOOKUP(Table2[[#This Row],[K&amp;N REF ]],CAT_Details[Tracking Number],CAT_Details[Pickup Customer Name],,0)</f>
        <v>SOGEFI FILTRATION FRANCE</v>
      </c>
      <c r="E636" s="271" t="str">
        <f>_xlfn.XLOOKUP(Table2[[#This Row],[K&amp;N REF ]],CAT_Details[Tracking Number],CAT_Details[Delivery Country Code],,0)</f>
        <v>GB</v>
      </c>
      <c r="F636" s="271" t="str">
        <f>_xlfn.XLOOKUP(Table2[[#This Row],[TO Ref]],CAT_Details[TO Ref],CAT_Details[Loc],,0)</f>
        <v>DX01-L5</v>
      </c>
      <c r="G636" s="257" t="s">
        <v>36</v>
      </c>
      <c r="H636" s="257" t="s">
        <v>35</v>
      </c>
      <c r="I636" s="280">
        <v>45741</v>
      </c>
      <c r="J636" s="257" t="s">
        <v>41</v>
      </c>
      <c r="K636" s="257" t="s">
        <v>32</v>
      </c>
      <c r="L636" s="280">
        <v>45742</v>
      </c>
      <c r="M636" s="257" t="str">
        <f>IF(Table2[[#This Row],[Resolve Date]]="","ONGOING","SOLVED")</f>
        <v>SOLVED</v>
      </c>
      <c r="N636" s="258" t="s">
        <v>30</v>
      </c>
      <c r="O636" s="257" t="str">
        <f>Table2[[#This Row],[K&amp;N REF ]]&amp;Table2[[#This Row],[Issue type ]]</f>
        <v>5015497583NO LABELS</v>
      </c>
      <c r="P636" s="257">
        <f>YEAR(Table2[[#This Row],[Date ]])</f>
        <v>2025</v>
      </c>
      <c r="Q636" s="257" t="str">
        <f>VLOOKUP(MONTH(Table2[[#This Row],[Date ]]),Months,2,0)</f>
        <v>March</v>
      </c>
      <c r="R636" s="257" t="b">
        <f>COUNTIFS(Table2[Unique],Table2[[#This Row],[Unique]])&gt;1</f>
        <v>0</v>
      </c>
      <c r="S636" s="257">
        <f>IF(Table2[[#This Row],[Status ]]="Solved",1,0)</f>
        <v>1</v>
      </c>
      <c r="T636" s="257">
        <f>IF(Table2[[#This Row],[Status ]]="ongoing",1,0)</f>
        <v>0</v>
      </c>
    </row>
    <row r="637" spans="1:20" x14ac:dyDescent="0.25">
      <c r="A637" s="262">
        <v>5015513346</v>
      </c>
      <c r="B637" s="269" t="str">
        <f>_xlfn.XLOOKUP(Table2[[#This Row],[K&amp;N REF ]],CAT_Details[Tracking Number],CAT_Details[S Ref],,0)</f>
        <v>20250320-S-70313</v>
      </c>
      <c r="C637" s="270">
        <f>_xlfn.XLOOKUP(Table2[[#This Row],[K&amp;N REF ]],CAT_Details[Tracking Number],CAT_Details[TO Ref],,0)</f>
        <v>20250320678582</v>
      </c>
      <c r="D637" s="270" t="str">
        <f>_xlfn.XLOOKUP(Table2[[#This Row],[K&amp;N REF ]],CAT_Details[Tracking Number],CAT_Details[Pickup Customer Name],,0)</f>
        <v>ISS LOGISTIQUE</v>
      </c>
      <c r="E637" s="271" t="str">
        <f>_xlfn.XLOOKUP(Table2[[#This Row],[K&amp;N REF ]],CAT_Details[Tracking Number],CAT_Details[Delivery Country Code],,0)</f>
        <v>GB</v>
      </c>
      <c r="F637" s="271" t="str">
        <f>_xlfn.XLOOKUP(Table2[[#This Row],[TO Ref]],CAT_Details[TO Ref],CAT_Details[Loc],,0)</f>
        <v>OYL1</v>
      </c>
      <c r="G637" s="257" t="s">
        <v>36</v>
      </c>
      <c r="H637" s="257" t="s">
        <v>35</v>
      </c>
      <c r="I637" s="280">
        <v>45741</v>
      </c>
      <c r="J637" s="257" t="s">
        <v>41</v>
      </c>
      <c r="K637" s="257" t="s">
        <v>32</v>
      </c>
      <c r="L637" s="280">
        <v>45741</v>
      </c>
      <c r="M637" s="257" t="str">
        <f>IF(Table2[[#This Row],[Resolve Date]]="","ONGOING","SOLVED")</f>
        <v>SOLVED</v>
      </c>
      <c r="N637" s="258" t="s">
        <v>30</v>
      </c>
      <c r="O637" s="257" t="str">
        <f>Table2[[#This Row],[K&amp;N REF ]]&amp;Table2[[#This Row],[Issue type ]]</f>
        <v>5015513346NO LABELS</v>
      </c>
      <c r="P637" s="257">
        <f>YEAR(Table2[[#This Row],[Date ]])</f>
        <v>2025</v>
      </c>
      <c r="Q637" s="257" t="str">
        <f>VLOOKUP(MONTH(Table2[[#This Row],[Date ]]),Months,2,0)</f>
        <v>March</v>
      </c>
      <c r="R637" s="257" t="b">
        <f>COUNTIFS(Table2[Unique],Table2[[#This Row],[Unique]])&gt;1</f>
        <v>0</v>
      </c>
      <c r="S637" s="257">
        <f>IF(Table2[[#This Row],[Status ]]="Solved",1,0)</f>
        <v>1</v>
      </c>
      <c r="T637" s="257">
        <f>IF(Table2[[#This Row],[Status ]]="ongoing",1,0)</f>
        <v>0</v>
      </c>
    </row>
    <row r="638" spans="1:20" x14ac:dyDescent="0.25">
      <c r="A638" s="262">
        <v>5015512680</v>
      </c>
      <c r="B638" s="269" t="str">
        <f>_xlfn.XLOOKUP(Table2[[#This Row],[K&amp;N REF ]],CAT_Details[Tracking Number],CAT_Details[S Ref],,0)</f>
        <v>20250320-S-70290</v>
      </c>
      <c r="C638" s="270">
        <f>_xlfn.XLOOKUP(Table2[[#This Row],[K&amp;N REF ]],CAT_Details[Tracking Number],CAT_Details[TO Ref],,0)</f>
        <v>20250320678964</v>
      </c>
      <c r="D638" s="270" t="str">
        <f>_xlfn.XLOOKUP(Table2[[#This Row],[K&amp;N REF ]],CAT_Details[Tracking Number],CAT_Details[Pickup Customer Name],,0)</f>
        <v>OFFICENE VICA SPA</v>
      </c>
      <c r="E638" s="271" t="str">
        <f>_xlfn.XLOOKUP(Table2[[#This Row],[K&amp;N REF ]],CAT_Details[Tracking Number],CAT_Details[Delivery Country Code],,0)</f>
        <v>GB</v>
      </c>
      <c r="F638" s="271" t="str">
        <f>_xlfn.XLOOKUP(Table2[[#This Row],[TO Ref]],CAT_Details[TO Ref],CAT_Details[Loc],,0)</f>
        <v>U2-L5</v>
      </c>
      <c r="G638" s="257" t="s">
        <v>24</v>
      </c>
      <c r="H638" s="257" t="s">
        <v>35</v>
      </c>
      <c r="I638" s="280">
        <v>45742</v>
      </c>
      <c r="J638" s="257" t="s">
        <v>26</v>
      </c>
      <c r="K638" s="257" t="s">
        <v>32</v>
      </c>
      <c r="L638" s="280">
        <v>45742</v>
      </c>
      <c r="M638" s="257" t="str">
        <f>IF(Table2[[#This Row],[Resolve Date]]="","ONGOING","SOLVED")</f>
        <v>SOLVED</v>
      </c>
      <c r="N638" s="258" t="s">
        <v>30</v>
      </c>
      <c r="O638" s="257" t="str">
        <f>Table2[[#This Row],[K&amp;N REF ]]&amp;Table2[[#This Row],[Issue type ]]</f>
        <v>5015512680NO LABELS</v>
      </c>
      <c r="P638" s="257">
        <f>YEAR(Table2[[#This Row],[Date ]])</f>
        <v>2025</v>
      </c>
      <c r="Q638" s="257" t="str">
        <f>VLOOKUP(MONTH(Table2[[#This Row],[Date ]]),Months,2,0)</f>
        <v>March</v>
      </c>
      <c r="R638" s="257" t="b">
        <f>COUNTIFS(Table2[Unique],Table2[[#This Row],[Unique]])&gt;1</f>
        <v>0</v>
      </c>
      <c r="S638" s="257">
        <f>IF(Table2[[#This Row],[Status ]]="Solved",1,0)</f>
        <v>1</v>
      </c>
      <c r="T638" s="257">
        <f>IF(Table2[[#This Row],[Status ]]="ongoing",1,0)</f>
        <v>0</v>
      </c>
    </row>
    <row r="639" spans="1:20" x14ac:dyDescent="0.25">
      <c r="A639" s="262">
        <v>5015512926</v>
      </c>
      <c r="B639" s="269" t="str">
        <f>_xlfn.XLOOKUP(Table2[[#This Row],[K&amp;N REF ]],CAT_Details[Tracking Number],CAT_Details[S Ref],,0)</f>
        <v>20250320-S-70342</v>
      </c>
      <c r="C639" s="270">
        <f>_xlfn.XLOOKUP(Table2[[#This Row],[K&amp;N REF ]],CAT_Details[Tracking Number],CAT_Details[TO Ref],,0)</f>
        <v>20250319678120</v>
      </c>
      <c r="D639" s="270" t="str">
        <f>_xlfn.XLOOKUP(Table2[[#This Row],[K&amp;N REF ]],CAT_Details[Tracking Number],CAT_Details[Pickup Customer Name],,0)</f>
        <v>Johnson Electric International Ag</v>
      </c>
      <c r="E639" s="271" t="str">
        <f>_xlfn.XLOOKUP(Table2[[#This Row],[K&amp;N REF ]],CAT_Details[Tracking Number],CAT_Details[Delivery Country Code],,0)</f>
        <v>GB</v>
      </c>
      <c r="F639" s="271">
        <f>_xlfn.XLOOKUP(Table2[[#This Row],[TO Ref]],CAT_Details[TO Ref],CAT_Details[Loc],,0)</f>
        <v>3402</v>
      </c>
      <c r="G639" s="257" t="s">
        <v>44</v>
      </c>
      <c r="H639" s="257" t="s">
        <v>35</v>
      </c>
      <c r="I639" s="280">
        <v>45742</v>
      </c>
      <c r="J639" s="257" t="s">
        <v>26</v>
      </c>
      <c r="K639" s="257" t="s">
        <v>32</v>
      </c>
      <c r="L639" s="280">
        <v>45742</v>
      </c>
      <c r="M639" s="257" t="str">
        <f>IF(Table2[[#This Row],[Resolve Date]]="","ONGOING","SOLVED")</f>
        <v>SOLVED</v>
      </c>
      <c r="N639" s="258" t="s">
        <v>30</v>
      </c>
      <c r="O639" s="257" t="str">
        <f>Table2[[#This Row],[K&amp;N REF ]]&amp;Table2[[#This Row],[Issue type ]]</f>
        <v>5015512926NO LABELS</v>
      </c>
      <c r="P639" s="257">
        <f>YEAR(Table2[[#This Row],[Date ]])</f>
        <v>2025</v>
      </c>
      <c r="Q639" s="257" t="str">
        <f>VLOOKUP(MONTH(Table2[[#This Row],[Date ]]),Months,2,0)</f>
        <v>March</v>
      </c>
      <c r="R639" s="257" t="b">
        <f>COUNTIFS(Table2[Unique],Table2[[#This Row],[Unique]])&gt;1</f>
        <v>0</v>
      </c>
      <c r="S639" s="257">
        <f>IF(Table2[[#This Row],[Status ]]="Solved",1,0)</f>
        <v>1</v>
      </c>
      <c r="T639" s="257">
        <f>IF(Table2[[#This Row],[Status ]]="ongoing",1,0)</f>
        <v>0</v>
      </c>
    </row>
    <row r="640" spans="1:20" x14ac:dyDescent="0.25">
      <c r="A640" s="262">
        <v>5015497355</v>
      </c>
      <c r="B640" s="269" t="str">
        <f>_xlfn.XLOOKUP(Table2[[#This Row],[K&amp;N REF ]],CAT_Details[Tracking Number],CAT_Details[S Ref],,0)</f>
        <v>20250320-S-70072</v>
      </c>
      <c r="C640" s="270">
        <f>_xlfn.XLOOKUP(Table2[[#This Row],[K&amp;N REF ]],CAT_Details[Tracking Number],CAT_Details[TO Ref],,0)</f>
        <v>20250320678697</v>
      </c>
      <c r="D640" s="270" t="str">
        <f>_xlfn.XLOOKUP(Table2[[#This Row],[K&amp;N REF ]],CAT_Details[Tracking Number],CAT_Details[Pickup Customer Name],,0)</f>
        <v>Sanden Logistic Poland</v>
      </c>
      <c r="E640" s="271" t="str">
        <f>_xlfn.XLOOKUP(Table2[[#This Row],[K&amp;N REF ]],CAT_Details[Tracking Number],CAT_Details[Delivery Country Code],,0)</f>
        <v>GB</v>
      </c>
      <c r="F640" s="271" t="str">
        <f>_xlfn.XLOOKUP(Table2[[#This Row],[TO Ref]],CAT_Details[TO Ref],CAT_Details[Loc],,0)</f>
        <v>No Loc</v>
      </c>
      <c r="G640" s="257" t="s">
        <v>44</v>
      </c>
      <c r="H640" s="257" t="s">
        <v>35</v>
      </c>
      <c r="I640" s="280">
        <v>45742</v>
      </c>
      <c r="J640" s="257" t="s">
        <v>26</v>
      </c>
      <c r="K640" s="257" t="s">
        <v>32</v>
      </c>
      <c r="L640" s="280">
        <v>45742</v>
      </c>
      <c r="M640" s="257" t="str">
        <f>IF(Table2[[#This Row],[Resolve Date]]="","ONGOING","SOLVED")</f>
        <v>SOLVED</v>
      </c>
      <c r="N640" s="258" t="s">
        <v>30</v>
      </c>
      <c r="O640" s="257" t="str">
        <f>Table2[[#This Row],[K&amp;N REF ]]&amp;Table2[[#This Row],[Issue type ]]</f>
        <v>5015497355NO LABELS</v>
      </c>
      <c r="P640" s="257">
        <f>YEAR(Table2[[#This Row],[Date ]])</f>
        <v>2025</v>
      </c>
      <c r="Q640" s="257" t="str">
        <f>VLOOKUP(MONTH(Table2[[#This Row],[Date ]]),Months,2,0)</f>
        <v>March</v>
      </c>
      <c r="R640" s="257" t="b">
        <f>COUNTIFS(Table2[Unique],Table2[[#This Row],[Unique]])&gt;1</f>
        <v>0</v>
      </c>
      <c r="S640" s="257">
        <f>IF(Table2[[#This Row],[Status ]]="Solved",1,0)</f>
        <v>1</v>
      </c>
      <c r="T640" s="257">
        <f>IF(Table2[[#This Row],[Status ]]="ongoing",1,0)</f>
        <v>0</v>
      </c>
    </row>
    <row r="641" spans="1:20" x14ac:dyDescent="0.25">
      <c r="A641" s="262">
        <v>5015482857</v>
      </c>
      <c r="B641" s="269" t="str">
        <f>_xlfn.XLOOKUP(Table2[[#This Row],[K&amp;N REF ]],CAT_Details[Tracking Number],CAT_Details[S Ref],,0)</f>
        <v>20250318-S-70408</v>
      </c>
      <c r="C641" s="270">
        <f>_xlfn.XLOOKUP(Table2[[#This Row],[K&amp;N REF ]],CAT_Details[Tracking Number],CAT_Details[TO Ref],,0)</f>
        <v>20250317676108</v>
      </c>
      <c r="D641" s="270" t="str">
        <f>_xlfn.XLOOKUP(Table2[[#This Row],[K&amp;N REF ]],CAT_Details[Tracking Number],CAT_Details[Pickup Customer Name],,0)</f>
        <v>PEKM KABELTECHNIK S.R.O.</v>
      </c>
      <c r="E641" s="271" t="str">
        <f>_xlfn.XLOOKUP(Table2[[#This Row],[K&amp;N REF ]],CAT_Details[Tracking Number],CAT_Details[Delivery Country Code],,0)</f>
        <v>GB</v>
      </c>
      <c r="F641" s="271" t="str">
        <f>_xlfn.XLOOKUP(Table2[[#This Row],[TO Ref]],CAT_Details[TO Ref],CAT_Details[Loc],,0)</f>
        <v>DX01-L5</v>
      </c>
      <c r="G641" s="257" t="s">
        <v>38</v>
      </c>
      <c r="H641" s="257" t="s">
        <v>31</v>
      </c>
      <c r="I641" s="280">
        <v>45742</v>
      </c>
      <c r="J641" s="257" t="s">
        <v>26</v>
      </c>
      <c r="K641" s="257" t="s">
        <v>32</v>
      </c>
      <c r="L641" s="280">
        <v>45742</v>
      </c>
      <c r="M641" s="257" t="str">
        <f>IF(Table2[[#This Row],[Resolve Date]]="","ONGOING","SOLVED")</f>
        <v>SOLVED</v>
      </c>
      <c r="N641" s="258" t="s">
        <v>30</v>
      </c>
      <c r="O641" s="257" t="str">
        <f>Table2[[#This Row],[K&amp;N REF ]]&amp;Table2[[#This Row],[Issue type ]]</f>
        <v>5015482857MISSING LABELS ON SOME UNITS</v>
      </c>
      <c r="P641" s="257">
        <f>YEAR(Table2[[#This Row],[Date ]])</f>
        <v>2025</v>
      </c>
      <c r="Q641" s="257" t="str">
        <f>VLOOKUP(MONTH(Table2[[#This Row],[Date ]]),Months,2,0)</f>
        <v>March</v>
      </c>
      <c r="R641" s="257" t="b">
        <f>COUNTIFS(Table2[Unique],Table2[[#This Row],[Unique]])&gt;1</f>
        <v>0</v>
      </c>
      <c r="S641" s="257">
        <f>IF(Table2[[#This Row],[Status ]]="Solved",1,0)</f>
        <v>1</v>
      </c>
      <c r="T641" s="257">
        <f>IF(Table2[[#This Row],[Status ]]="ongoing",1,0)</f>
        <v>0</v>
      </c>
    </row>
    <row r="642" spans="1:20" x14ac:dyDescent="0.25">
      <c r="A642" s="262">
        <v>5015482701</v>
      </c>
      <c r="B642" s="269" t="str">
        <f>_xlfn.XLOOKUP(Table2[[#This Row],[K&amp;N REF ]],CAT_Details[Tracking Number],CAT_Details[S Ref],,0)</f>
        <v>20250318-S-70454</v>
      </c>
      <c r="C642" s="270">
        <f>_xlfn.XLOOKUP(Table2[[#This Row],[K&amp;N REF ]],CAT_Details[Tracking Number],CAT_Details[TO Ref],,0)</f>
        <v>20250318676546</v>
      </c>
      <c r="D642" s="270" t="str">
        <f>_xlfn.XLOOKUP(Table2[[#This Row],[K&amp;N REF ]],CAT_Details[Tracking Number],CAT_Details[Pickup Customer Name],,0)</f>
        <v>TE CONNECTIVITY</v>
      </c>
      <c r="E642" s="271" t="str">
        <f>_xlfn.XLOOKUP(Table2[[#This Row],[K&amp;N REF ]],CAT_Details[Tracking Number],CAT_Details[Delivery Country Code],,0)</f>
        <v>GB</v>
      </c>
      <c r="F642" s="271" t="str">
        <f>_xlfn.XLOOKUP(Table2[[#This Row],[TO Ref]],CAT_Details[TO Ref],CAT_Details[Loc],,0)</f>
        <v>DX01-L5</v>
      </c>
      <c r="G642" s="257" t="s">
        <v>38</v>
      </c>
      <c r="H642" s="257" t="s">
        <v>35</v>
      </c>
      <c r="I642" s="280">
        <v>45742</v>
      </c>
      <c r="J642" s="257" t="s">
        <v>26</v>
      </c>
      <c r="K642" s="257" t="s">
        <v>32</v>
      </c>
      <c r="L642" s="280">
        <v>45742</v>
      </c>
      <c r="M642" s="257" t="str">
        <f>IF(Table2[[#This Row],[Resolve Date]]="","ONGOING","SOLVED")</f>
        <v>SOLVED</v>
      </c>
      <c r="N642" s="258" t="s">
        <v>30</v>
      </c>
      <c r="O642" s="257" t="str">
        <f>Table2[[#This Row],[K&amp;N REF ]]&amp;Table2[[#This Row],[Issue type ]]</f>
        <v>5015482701NO LABELS</v>
      </c>
      <c r="P642" s="257">
        <f>YEAR(Table2[[#This Row],[Date ]])</f>
        <v>2025</v>
      </c>
      <c r="Q642" s="257" t="str">
        <f>VLOOKUP(MONTH(Table2[[#This Row],[Date ]]),Months,2,0)</f>
        <v>March</v>
      </c>
      <c r="R642" s="257" t="b">
        <f>COUNTIFS(Table2[Unique],Table2[[#This Row],[Unique]])&gt;1</f>
        <v>0</v>
      </c>
      <c r="S642" s="257">
        <f>IF(Table2[[#This Row],[Status ]]="Solved",1,0)</f>
        <v>1</v>
      </c>
      <c r="T642" s="257">
        <f>IF(Table2[[#This Row],[Status ]]="ongoing",1,0)</f>
        <v>0</v>
      </c>
    </row>
    <row r="643" spans="1:20" x14ac:dyDescent="0.25">
      <c r="A643" s="262">
        <v>5015482686</v>
      </c>
      <c r="B643" s="269" t="str">
        <f>_xlfn.XLOOKUP(Table2[[#This Row],[K&amp;N REF ]],CAT_Details[Tracking Number],CAT_Details[S Ref],,0)</f>
        <v>20250318-S-70454</v>
      </c>
      <c r="C643" s="270">
        <f>_xlfn.XLOOKUP(Table2[[#This Row],[K&amp;N REF ]],CAT_Details[Tracking Number],CAT_Details[TO Ref],,0)</f>
        <v>20250318676561</v>
      </c>
      <c r="D643" s="270" t="str">
        <f>_xlfn.XLOOKUP(Table2[[#This Row],[K&amp;N REF ]],CAT_Details[Tracking Number],CAT_Details[Pickup Customer Name],,0)</f>
        <v>TE CONNECTIVITY</v>
      </c>
      <c r="E643" s="271" t="str">
        <f>_xlfn.XLOOKUP(Table2[[#This Row],[K&amp;N REF ]],CAT_Details[Tracking Number],CAT_Details[Delivery Country Code],,0)</f>
        <v>GB</v>
      </c>
      <c r="F643" s="271" t="str">
        <f>_xlfn.XLOOKUP(Table2[[#This Row],[TO Ref]],CAT_Details[TO Ref],CAT_Details[Loc],,0)</f>
        <v>DX01-L5</v>
      </c>
      <c r="G643" s="257" t="s">
        <v>38</v>
      </c>
      <c r="H643" s="257" t="s">
        <v>35</v>
      </c>
      <c r="I643" s="280">
        <v>45742</v>
      </c>
      <c r="J643" s="257" t="s">
        <v>26</v>
      </c>
      <c r="K643" s="257" t="s">
        <v>32</v>
      </c>
      <c r="L643" s="280">
        <v>45742</v>
      </c>
      <c r="M643" s="257" t="str">
        <f>IF(Table2[[#This Row],[Resolve Date]]="","ONGOING","SOLVED")</f>
        <v>SOLVED</v>
      </c>
      <c r="N643" s="258" t="s">
        <v>30</v>
      </c>
      <c r="O643" s="257" t="str">
        <f>Table2[[#This Row],[K&amp;N REF ]]&amp;Table2[[#This Row],[Issue type ]]</f>
        <v>5015482686NO LABELS</v>
      </c>
      <c r="P643" s="257">
        <f>YEAR(Table2[[#This Row],[Date ]])</f>
        <v>2025</v>
      </c>
      <c r="Q643" s="257" t="str">
        <f>VLOOKUP(MONTH(Table2[[#This Row],[Date ]]),Months,2,0)</f>
        <v>March</v>
      </c>
      <c r="R643" s="257" t="b">
        <f>COUNTIFS(Table2[Unique],Table2[[#This Row],[Unique]])&gt;1</f>
        <v>0</v>
      </c>
      <c r="S643" s="257">
        <f>IF(Table2[[#This Row],[Status ]]="Solved",1,0)</f>
        <v>1</v>
      </c>
      <c r="T643" s="257">
        <f>IF(Table2[[#This Row],[Status ]]="ongoing",1,0)</f>
        <v>0</v>
      </c>
    </row>
    <row r="644" spans="1:20" x14ac:dyDescent="0.25">
      <c r="A644" s="262">
        <v>5015482689</v>
      </c>
      <c r="B644" s="269" t="str">
        <f>_xlfn.XLOOKUP(Table2[[#This Row],[K&amp;N REF ]],CAT_Details[Tracking Number],CAT_Details[S Ref],,0)</f>
        <v>20250318-S-70454</v>
      </c>
      <c r="C644" s="270">
        <f>_xlfn.XLOOKUP(Table2[[#This Row],[K&amp;N REF ]],CAT_Details[Tracking Number],CAT_Details[TO Ref],,0)</f>
        <v>20250318676850</v>
      </c>
      <c r="D644" s="270" t="str">
        <f>_xlfn.XLOOKUP(Table2[[#This Row],[K&amp;N REF ]],CAT_Details[Tracking Number],CAT_Details[Pickup Customer Name],,0)</f>
        <v>TE CONNECTIVITY</v>
      </c>
      <c r="E644" s="271" t="str">
        <f>_xlfn.XLOOKUP(Table2[[#This Row],[K&amp;N REF ]],CAT_Details[Tracking Number],CAT_Details[Delivery Country Code],,0)</f>
        <v>GB</v>
      </c>
      <c r="F644" s="271" t="str">
        <f>_xlfn.XLOOKUP(Table2[[#This Row],[TO Ref]],CAT_Details[TO Ref],CAT_Details[Loc],,0)</f>
        <v>DX01-L5</v>
      </c>
      <c r="G644" s="257" t="s">
        <v>38</v>
      </c>
      <c r="H644" s="257" t="s">
        <v>35</v>
      </c>
      <c r="I644" s="280">
        <v>45742</v>
      </c>
      <c r="J644" s="257" t="s">
        <v>26</v>
      </c>
      <c r="K644" s="257" t="s">
        <v>32</v>
      </c>
      <c r="L644" s="280">
        <v>45742</v>
      </c>
      <c r="M644" s="257" t="str">
        <f>IF(Table2[[#This Row],[Resolve Date]]="","ONGOING","SOLVED")</f>
        <v>SOLVED</v>
      </c>
      <c r="N644" s="258" t="s">
        <v>30</v>
      </c>
      <c r="O644" s="257" t="str">
        <f>Table2[[#This Row],[K&amp;N REF ]]&amp;Table2[[#This Row],[Issue type ]]</f>
        <v>5015482689NO LABELS</v>
      </c>
      <c r="P644" s="257">
        <f>YEAR(Table2[[#This Row],[Date ]])</f>
        <v>2025</v>
      </c>
      <c r="Q644" s="257" t="str">
        <f>VLOOKUP(MONTH(Table2[[#This Row],[Date ]]),Months,2,0)</f>
        <v>March</v>
      </c>
      <c r="R644" s="257" t="b">
        <f>COUNTIFS(Table2[Unique],Table2[[#This Row],[Unique]])&gt;1</f>
        <v>0</v>
      </c>
      <c r="S644" s="257">
        <f>IF(Table2[[#This Row],[Status ]]="Solved",1,0)</f>
        <v>1</v>
      </c>
      <c r="T644" s="257">
        <f>IF(Table2[[#This Row],[Status ]]="ongoing",1,0)</f>
        <v>0</v>
      </c>
    </row>
    <row r="645" spans="1:20" x14ac:dyDescent="0.25">
      <c r="A645" s="262">
        <v>5015512663</v>
      </c>
      <c r="B645" s="269" t="str">
        <f>_xlfn.XLOOKUP(Table2[[#This Row],[K&amp;N REF ]],CAT_Details[Tracking Number],CAT_Details[S Ref],,0)</f>
        <v>20250320-S-70337</v>
      </c>
      <c r="C645" s="270">
        <f>_xlfn.XLOOKUP(Table2[[#This Row],[K&amp;N REF ]],CAT_Details[Tracking Number],CAT_Details[TO Ref],,0)</f>
        <v>20250312672877</v>
      </c>
      <c r="D645" s="270" t="str">
        <f>_xlfn.XLOOKUP(Table2[[#This Row],[K&amp;N REF ]],CAT_Details[Tracking Number],CAT_Details[Pickup Customer Name],,0)</f>
        <v>Aurora Konrad G.Schulz GmbH &amp; Co.KG</v>
      </c>
      <c r="E645" s="271" t="str">
        <f>_xlfn.XLOOKUP(Table2[[#This Row],[K&amp;N REF ]],CAT_Details[Tracking Number],CAT_Details[Delivery Country Code],,0)</f>
        <v>GB</v>
      </c>
      <c r="F645" s="271">
        <f>_xlfn.XLOOKUP(Table2[[#This Row],[TO Ref]],CAT_Details[TO Ref],CAT_Details[Loc],,0)</f>
        <v>3402</v>
      </c>
      <c r="G645" s="257" t="s">
        <v>34</v>
      </c>
      <c r="H645" s="257" t="s">
        <v>49</v>
      </c>
      <c r="I645" s="280">
        <v>45742</v>
      </c>
      <c r="J645" s="257" t="s">
        <v>26</v>
      </c>
      <c r="K645" s="257" t="s">
        <v>32</v>
      </c>
      <c r="L645" s="280">
        <v>45742</v>
      </c>
      <c r="M645" s="257" t="str">
        <f>IF(Table2[[#This Row],[Resolve Date]]="","ONGOING","SOLVED")</f>
        <v>SOLVED</v>
      </c>
      <c r="N645" s="258" t="s">
        <v>30</v>
      </c>
      <c r="O645" s="257" t="str">
        <f>Table2[[#This Row],[K&amp;N REF ]]&amp;Table2[[#This Row],[Issue type ]]</f>
        <v>5015512663XX LABELS</v>
      </c>
      <c r="P645" s="257">
        <f>YEAR(Table2[[#This Row],[Date ]])</f>
        <v>2025</v>
      </c>
      <c r="Q645" s="257" t="str">
        <f>VLOOKUP(MONTH(Table2[[#This Row],[Date ]]),Months,2,0)</f>
        <v>March</v>
      </c>
      <c r="R645" s="257" t="b">
        <f>COUNTIFS(Table2[Unique],Table2[[#This Row],[Unique]])&gt;1</f>
        <v>0</v>
      </c>
      <c r="S645" s="257">
        <f>IF(Table2[[#This Row],[Status ]]="Solved",1,0)</f>
        <v>1</v>
      </c>
      <c r="T645" s="257">
        <f>IF(Table2[[#This Row],[Status ]]="ongoing",1,0)</f>
        <v>0</v>
      </c>
    </row>
    <row r="646" spans="1:20" x14ac:dyDescent="0.25">
      <c r="A646" s="262">
        <v>5015482332</v>
      </c>
      <c r="B646" s="269" t="str">
        <f>_xlfn.XLOOKUP(Table2[[#This Row],[K&amp;N REF ]],CAT_Details[Tracking Number],CAT_Details[S Ref],,0)</f>
        <v>20250318-S-70086</v>
      </c>
      <c r="C646" s="270">
        <f>_xlfn.XLOOKUP(Table2[[#This Row],[K&amp;N REF ]],CAT_Details[Tracking Number],CAT_Details[TO Ref],,0)</f>
        <v>20250313674237</v>
      </c>
      <c r="D646" s="270" t="str">
        <f>_xlfn.XLOOKUP(Table2[[#This Row],[K&amp;N REF ]],CAT_Details[Tracking Number],CAT_Details[Pickup Customer Name],,0)</f>
        <v>Tibbett Logistics</v>
      </c>
      <c r="E646" s="271" t="str">
        <f>_xlfn.XLOOKUP(Table2[[#This Row],[K&amp;N REF ]],CAT_Details[Tracking Number],CAT_Details[Delivery Country Code],,0)</f>
        <v>GB</v>
      </c>
      <c r="F646" s="271" t="str">
        <f>_xlfn.XLOOKUP(Table2[[#This Row],[TO Ref]],CAT_Details[TO Ref],CAT_Details[Loc],,0)</f>
        <v>DX01-L5</v>
      </c>
      <c r="G646" s="257" t="s">
        <v>34</v>
      </c>
      <c r="H646" s="257" t="s">
        <v>49</v>
      </c>
      <c r="I646" s="280">
        <v>45742</v>
      </c>
      <c r="J646" s="257" t="s">
        <v>41</v>
      </c>
      <c r="K646" s="257" t="s">
        <v>32</v>
      </c>
      <c r="L646" s="280">
        <v>45742</v>
      </c>
      <c r="M646" s="257" t="str">
        <f>IF(Table2[[#This Row],[Resolve Date]]="","ONGOING","SOLVED")</f>
        <v>SOLVED</v>
      </c>
      <c r="N646" s="258" t="s">
        <v>30</v>
      </c>
      <c r="O646" s="257" t="str">
        <f>Table2[[#This Row],[K&amp;N REF ]]&amp;Table2[[#This Row],[Issue type ]]</f>
        <v>5015482332XX LABELS</v>
      </c>
      <c r="P646" s="257">
        <f>YEAR(Table2[[#This Row],[Date ]])</f>
        <v>2025</v>
      </c>
      <c r="Q646" s="257" t="str">
        <f>VLOOKUP(MONTH(Table2[[#This Row],[Date ]]),Months,2,0)</f>
        <v>March</v>
      </c>
      <c r="R646" s="257" t="b">
        <f>COUNTIFS(Table2[Unique],Table2[[#This Row],[Unique]])&gt;1</f>
        <v>0</v>
      </c>
      <c r="S646" s="257">
        <f>IF(Table2[[#This Row],[Status ]]="Solved",1,0)</f>
        <v>1</v>
      </c>
      <c r="T646" s="257">
        <f>IF(Table2[[#This Row],[Status ]]="ongoing",1,0)</f>
        <v>0</v>
      </c>
    </row>
    <row r="647" spans="1:20" x14ac:dyDescent="0.25">
      <c r="A647" s="262">
        <v>5015513290</v>
      </c>
      <c r="B647" s="269" t="str">
        <f>_xlfn.XLOOKUP(Table2[[#This Row],[K&amp;N REF ]],CAT_Details[Tracking Number],CAT_Details[S Ref],,0)</f>
        <v>20250320-S-70312</v>
      </c>
      <c r="C647" s="270">
        <f>_xlfn.XLOOKUP(Table2[[#This Row],[K&amp;N REF ]],CAT_Details[Tracking Number],CAT_Details[TO Ref],,0)</f>
        <v>20250317675544</v>
      </c>
      <c r="D647" s="270" t="str">
        <f>_xlfn.XLOOKUP(Table2[[#This Row],[K&amp;N REF ]],CAT_Details[Tracking Number],CAT_Details[Pickup Customer Name],,0)</f>
        <v>Hydac Fluidtechnik</v>
      </c>
      <c r="E647" s="271" t="str">
        <f>_xlfn.XLOOKUP(Table2[[#This Row],[K&amp;N REF ]],CAT_Details[Tracking Number],CAT_Details[Delivery Country Code],,0)</f>
        <v>GB</v>
      </c>
      <c r="F647" s="271">
        <f>_xlfn.XLOOKUP(Table2[[#This Row],[TO Ref]],CAT_Details[TO Ref],CAT_Details[Loc],,0)</f>
        <v>3402</v>
      </c>
      <c r="G647" s="257" t="s">
        <v>34</v>
      </c>
      <c r="H647" s="257" t="s">
        <v>40</v>
      </c>
      <c r="I647" s="280">
        <v>45742</v>
      </c>
      <c r="J647" s="257" t="s">
        <v>26</v>
      </c>
      <c r="K647" s="257" t="s">
        <v>32</v>
      </c>
      <c r="L647" s="280">
        <v>45742</v>
      </c>
      <c r="M647" s="257" t="str">
        <f>IF(Table2[[#This Row],[Resolve Date]]="","ONGOING","SOLVED")</f>
        <v>SOLVED</v>
      </c>
      <c r="N647" s="258" t="s">
        <v>58</v>
      </c>
      <c r="O647" s="257" t="str">
        <f>Table2[[#This Row],[K&amp;N REF ]]&amp;Table2[[#This Row],[Issue type ]]</f>
        <v xml:space="preserve">5015513290INCORRECT LABELS </v>
      </c>
      <c r="P647" s="257">
        <f>YEAR(Table2[[#This Row],[Date ]])</f>
        <v>2025</v>
      </c>
      <c r="Q647" s="257" t="str">
        <f>VLOOKUP(MONTH(Table2[[#This Row],[Date ]]),Months,2,0)</f>
        <v>March</v>
      </c>
      <c r="R647" s="257" t="b">
        <f>COUNTIFS(Table2[Unique],Table2[[#This Row],[Unique]])&gt;1</f>
        <v>0</v>
      </c>
      <c r="S647" s="257">
        <f>IF(Table2[[#This Row],[Status ]]="Solved",1,0)</f>
        <v>1</v>
      </c>
      <c r="T647" s="257">
        <f>IF(Table2[[#This Row],[Status ]]="ongoing",1,0)</f>
        <v>0</v>
      </c>
    </row>
    <row r="648" spans="1:20" x14ac:dyDescent="0.25">
      <c r="A648" s="262">
        <v>5015497942</v>
      </c>
      <c r="B648" s="269" t="str">
        <f>_xlfn.XLOOKUP(Table2[[#This Row],[K&amp;N REF ]],CAT_Details[Tracking Number],CAT_Details[S Ref],,0)</f>
        <v>20250319-S-70126</v>
      </c>
      <c r="C648" s="270">
        <f>_xlfn.XLOOKUP(Table2[[#This Row],[K&amp;N REF ]],CAT_Details[Tracking Number],CAT_Details[TO Ref],,0)</f>
        <v>20250318676579</v>
      </c>
      <c r="D648" s="270" t="str">
        <f>_xlfn.XLOOKUP(Table2[[#This Row],[K&amp;N REF ]],CAT_Details[Tracking Number],CAT_Details[Pickup Customer Name],,0)</f>
        <v>TENNECO ZWICKAU GMBH</v>
      </c>
      <c r="E648" s="271" t="str">
        <f>_xlfn.XLOOKUP(Table2[[#This Row],[K&amp;N REF ]],CAT_Details[Tracking Number],CAT_Details[Delivery Country Code],,0)</f>
        <v>GB</v>
      </c>
      <c r="F648" s="271" t="str">
        <f>_xlfn.XLOOKUP(Table2[[#This Row],[TO Ref]],CAT_Details[TO Ref],CAT_Details[Loc],,0)</f>
        <v>DX01-L5</v>
      </c>
      <c r="G648" s="257" t="s">
        <v>34</v>
      </c>
      <c r="H648" s="257" t="s">
        <v>35</v>
      </c>
      <c r="I648" s="280">
        <v>45742</v>
      </c>
      <c r="J648" s="257" t="s">
        <v>26</v>
      </c>
      <c r="K648" s="257" t="s">
        <v>32</v>
      </c>
      <c r="L648" s="280">
        <v>45742</v>
      </c>
      <c r="M648" s="257" t="str">
        <f>IF(Table2[[#This Row],[Resolve Date]]="","ONGOING","SOLVED")</f>
        <v>SOLVED</v>
      </c>
      <c r="N648" s="258" t="s">
        <v>30</v>
      </c>
      <c r="O648" s="257" t="str">
        <f>Table2[[#This Row],[K&amp;N REF ]]&amp;Table2[[#This Row],[Issue type ]]</f>
        <v>5015497942NO LABELS</v>
      </c>
      <c r="P648" s="257">
        <f>YEAR(Table2[[#This Row],[Date ]])</f>
        <v>2025</v>
      </c>
      <c r="Q648" s="257" t="str">
        <f>VLOOKUP(MONTH(Table2[[#This Row],[Date ]]),Months,2,0)</f>
        <v>March</v>
      </c>
      <c r="R648" s="257" t="b">
        <f>COUNTIFS(Table2[Unique],Table2[[#This Row],[Unique]])&gt;1</f>
        <v>0</v>
      </c>
      <c r="S648" s="257">
        <f>IF(Table2[[#This Row],[Status ]]="Solved",1,0)</f>
        <v>1</v>
      </c>
      <c r="T648" s="257">
        <f>IF(Table2[[#This Row],[Status ]]="ongoing",1,0)</f>
        <v>0</v>
      </c>
    </row>
    <row r="649" spans="1:20" x14ac:dyDescent="0.25">
      <c r="A649" s="262">
        <v>5015513273</v>
      </c>
      <c r="B649" s="269" t="str">
        <f>_xlfn.XLOOKUP(Table2[[#This Row],[K&amp;N REF ]],CAT_Details[Tracking Number],CAT_Details[S Ref],,0)</f>
        <v>20250320-S-70302</v>
      </c>
      <c r="C649" s="270">
        <f>_xlfn.XLOOKUP(Table2[[#This Row],[K&amp;N REF ]],CAT_Details[Tracking Number],CAT_Details[TO Ref],,0)</f>
        <v>20250320678608</v>
      </c>
      <c r="D649" s="270" t="str">
        <f>_xlfn.XLOOKUP(Table2[[#This Row],[K&amp;N REF ]],CAT_Details[Tracking Number],CAT_Details[Pickup Customer Name],,0)</f>
        <v>KUEHNE + NAGEL AG AND CO. KG</v>
      </c>
      <c r="E649" s="271" t="str">
        <f>_xlfn.XLOOKUP(Table2[[#This Row],[K&amp;N REF ]],CAT_Details[Tracking Number],CAT_Details[Delivery Country Code],,0)</f>
        <v>GB</v>
      </c>
      <c r="F649" s="271">
        <f>_xlfn.XLOOKUP(Table2[[#This Row],[TO Ref]],CAT_Details[TO Ref],CAT_Details[Loc],,0)</f>
        <v>3402</v>
      </c>
      <c r="G649" s="257" t="s">
        <v>34</v>
      </c>
      <c r="H649" s="257" t="s">
        <v>31</v>
      </c>
      <c r="I649" s="280">
        <v>45742</v>
      </c>
      <c r="J649" s="257" t="s">
        <v>26</v>
      </c>
      <c r="K649" s="257" t="s">
        <v>32</v>
      </c>
      <c r="L649" s="280">
        <v>45743</v>
      </c>
      <c r="M649" s="257" t="str">
        <f>IF(Table2[[#This Row],[Resolve Date]]="","ONGOING","SOLVED")</f>
        <v>SOLVED</v>
      </c>
      <c r="N649" s="258" t="s">
        <v>30</v>
      </c>
      <c r="O649" s="257" t="str">
        <f>Table2[[#This Row],[K&amp;N REF ]]&amp;Table2[[#This Row],[Issue type ]]</f>
        <v>5015513273MISSING LABELS ON SOME UNITS</v>
      </c>
      <c r="P649" s="257">
        <f>YEAR(Table2[[#This Row],[Date ]])</f>
        <v>2025</v>
      </c>
      <c r="Q649" s="257" t="str">
        <f>VLOOKUP(MONTH(Table2[[#This Row],[Date ]]),Months,2,0)</f>
        <v>March</v>
      </c>
      <c r="R649" s="257" t="b">
        <f>COUNTIFS(Table2[Unique],Table2[[#This Row],[Unique]])&gt;1</f>
        <v>0</v>
      </c>
      <c r="S649" s="257">
        <f>IF(Table2[[#This Row],[Status ]]="Solved",1,0)</f>
        <v>1</v>
      </c>
      <c r="T649" s="257">
        <f>IF(Table2[[#This Row],[Status ]]="ongoing",1,0)</f>
        <v>0</v>
      </c>
    </row>
    <row r="650" spans="1:20" x14ac:dyDescent="0.25">
      <c r="A650" s="262">
        <v>5015512575</v>
      </c>
      <c r="B650" s="269" t="str">
        <f>_xlfn.XLOOKUP(Table2[[#This Row],[K&amp;N REF ]],CAT_Details[Tracking Number],CAT_Details[S Ref],,0)</f>
        <v>20250320-S-70340</v>
      </c>
      <c r="C650" s="270">
        <f>_xlfn.XLOOKUP(Table2[[#This Row],[K&amp;N REF ]],CAT_Details[Tracking Number],CAT_Details[TO Ref],,0)</f>
        <v>20250320678703</v>
      </c>
      <c r="D650" s="270" t="str">
        <f>_xlfn.XLOOKUP(Table2[[#This Row],[K&amp;N REF ]],CAT_Details[Tracking Number],CAT_Details[Pickup Customer Name],,0)</f>
        <v>Elobau GmbH &amp; Co. KG</v>
      </c>
      <c r="E650" s="271" t="str">
        <f>_xlfn.XLOOKUP(Table2[[#This Row],[K&amp;N REF ]],CAT_Details[Tracking Number],CAT_Details[Delivery Country Code],,0)</f>
        <v>GB</v>
      </c>
      <c r="F650" s="271">
        <f>_xlfn.XLOOKUP(Table2[[#This Row],[TO Ref]],CAT_Details[TO Ref],CAT_Details[Loc],,0)</f>
        <v>3402</v>
      </c>
      <c r="G650" s="257" t="s">
        <v>34</v>
      </c>
      <c r="H650" s="257" t="s">
        <v>29</v>
      </c>
      <c r="I650" s="280">
        <v>45742</v>
      </c>
      <c r="J650" s="257" t="s">
        <v>26</v>
      </c>
      <c r="K650" s="257" t="s">
        <v>32</v>
      </c>
      <c r="L650" s="280">
        <v>45742</v>
      </c>
      <c r="M650" s="257" t="str">
        <f>IF(Table2[[#This Row],[Resolve Date]]="","ONGOING","SOLVED")</f>
        <v>SOLVED</v>
      </c>
      <c r="N650" s="258" t="s">
        <v>30</v>
      </c>
      <c r="O650" s="257" t="str">
        <f>Table2[[#This Row],[K&amp;N REF ]]&amp;Table2[[#This Row],[Issue type ]]</f>
        <v>5015512575DAMAGED LABEL</v>
      </c>
      <c r="P650" s="257">
        <f>YEAR(Table2[[#This Row],[Date ]])</f>
        <v>2025</v>
      </c>
      <c r="Q650" s="257" t="str">
        <f>VLOOKUP(MONTH(Table2[[#This Row],[Date ]]),Months,2,0)</f>
        <v>March</v>
      </c>
      <c r="R650" s="257" t="b">
        <f>COUNTIFS(Table2[Unique],Table2[[#This Row],[Unique]])&gt;1</f>
        <v>0</v>
      </c>
      <c r="S650" s="257">
        <f>IF(Table2[[#This Row],[Status ]]="Solved",1,0)</f>
        <v>1</v>
      </c>
      <c r="T650" s="257">
        <f>IF(Table2[[#This Row],[Status ]]="ongoing",1,0)</f>
        <v>0</v>
      </c>
    </row>
    <row r="651" spans="1:20" x14ac:dyDescent="0.25">
      <c r="A651" s="262">
        <v>5015512904</v>
      </c>
      <c r="B651" s="269" t="str">
        <f>_xlfn.XLOOKUP(Table2[[#This Row],[K&amp;N REF ]],CAT_Details[Tracking Number],CAT_Details[S Ref],,0)</f>
        <v>20250320-S-70294</v>
      </c>
      <c r="C651" s="270">
        <f>_xlfn.XLOOKUP(Table2[[#This Row],[K&amp;N REF ]],CAT_Details[Tracking Number],CAT_Details[TO Ref],,0)</f>
        <v>20250320678906</v>
      </c>
      <c r="D651" s="270" t="str">
        <f>_xlfn.XLOOKUP(Table2[[#This Row],[K&amp;N REF ]],CAT_Details[Tracking Number],CAT_Details[Pickup Customer Name],,0)</f>
        <v>Bosch Rexroth AG Werk Horb</v>
      </c>
      <c r="E651" s="271" t="str">
        <f>_xlfn.XLOOKUP(Table2[[#This Row],[K&amp;N REF ]],CAT_Details[Tracking Number],CAT_Details[Delivery Country Code],,0)</f>
        <v>GB</v>
      </c>
      <c r="F651" s="271" t="str">
        <f>_xlfn.XLOOKUP(Table2[[#This Row],[TO Ref]],CAT_Details[TO Ref],CAT_Details[Loc],,0)</f>
        <v>U2-L5</v>
      </c>
      <c r="G651" s="257" t="s">
        <v>34</v>
      </c>
      <c r="H651" s="257" t="s">
        <v>35</v>
      </c>
      <c r="I651" s="280">
        <v>45742</v>
      </c>
      <c r="J651" s="257" t="s">
        <v>26</v>
      </c>
      <c r="K651" s="257" t="s">
        <v>32</v>
      </c>
      <c r="L651" s="280">
        <v>45742</v>
      </c>
      <c r="M651" s="257" t="str">
        <f>IF(Table2[[#This Row],[Resolve Date]]="","ONGOING","SOLVED")</f>
        <v>SOLVED</v>
      </c>
      <c r="N651" s="258" t="s">
        <v>30</v>
      </c>
      <c r="O651" s="257" t="str">
        <f>Table2[[#This Row],[K&amp;N REF ]]&amp;Table2[[#This Row],[Issue type ]]</f>
        <v>5015512904NO LABELS</v>
      </c>
      <c r="P651" s="257">
        <f>YEAR(Table2[[#This Row],[Date ]])</f>
        <v>2025</v>
      </c>
      <c r="Q651" s="257" t="str">
        <f>VLOOKUP(MONTH(Table2[[#This Row],[Date ]]),Months,2,0)</f>
        <v>March</v>
      </c>
      <c r="R651" s="257" t="b">
        <f>COUNTIFS(Table2[Unique],Table2[[#This Row],[Unique]])&gt;1</f>
        <v>0</v>
      </c>
      <c r="S651" s="257">
        <f>IF(Table2[[#This Row],[Status ]]="Solved",1,0)</f>
        <v>1</v>
      </c>
      <c r="T651" s="257">
        <f>IF(Table2[[#This Row],[Status ]]="ongoing",1,0)</f>
        <v>0</v>
      </c>
    </row>
    <row r="652" spans="1:20" ht="30" x14ac:dyDescent="0.25">
      <c r="A652" s="262">
        <v>5015528185</v>
      </c>
      <c r="B652" s="269" t="str">
        <f>_xlfn.XLOOKUP(Table2[[#This Row],[K&amp;N REF ]],CAT_Details[Tracking Number],CAT_Details[S Ref],,0)</f>
        <v>20250321-S-70194</v>
      </c>
      <c r="C652" s="270">
        <f>_xlfn.XLOOKUP(Table2[[#This Row],[K&amp;N REF ]],CAT_Details[Tracking Number],CAT_Details[TO Ref],,0)</f>
        <v>20250320679285</v>
      </c>
      <c r="D652" s="270" t="str">
        <f>_xlfn.XLOOKUP(Table2[[#This Row],[K&amp;N REF ]],CAT_Details[Tracking Number],CAT_Details[Pickup Customer Name],,0)</f>
        <v>S.T.C.</v>
      </c>
      <c r="E652" s="271" t="str">
        <f>_xlfn.XLOOKUP(Table2[[#This Row],[K&amp;N REF ]],CAT_Details[Tracking Number],CAT_Details[Delivery Country Code],,0)</f>
        <v>GB</v>
      </c>
      <c r="F652" s="271" t="str">
        <f>_xlfn.XLOOKUP(Table2[[#This Row],[TO Ref]],CAT_Details[TO Ref],CAT_Details[Loc],,0)</f>
        <v>DK-BM01</v>
      </c>
      <c r="G652" s="257" t="s">
        <v>36</v>
      </c>
      <c r="H652" s="257" t="s">
        <v>42</v>
      </c>
      <c r="I652" s="280">
        <v>45742</v>
      </c>
      <c r="J652" s="257" t="s">
        <v>45</v>
      </c>
      <c r="K652" s="257" t="s">
        <v>50</v>
      </c>
      <c r="L652" s="280">
        <v>45742</v>
      </c>
      <c r="M652" s="257" t="str">
        <f>IF(Table2[[#This Row],[Resolve Date]]="","ONGOING","SOLVED")</f>
        <v>SOLVED</v>
      </c>
      <c r="N652" s="258" t="s">
        <v>123</v>
      </c>
      <c r="O652" s="257" t="str">
        <f>Table2[[#This Row],[K&amp;N REF ]]&amp;Table2[[#This Row],[Issue type ]]</f>
        <v>5015528185AMOUNT</v>
      </c>
      <c r="P652" s="257">
        <f>YEAR(Table2[[#This Row],[Date ]])</f>
        <v>2025</v>
      </c>
      <c r="Q652" s="257" t="str">
        <f>VLOOKUP(MONTH(Table2[[#This Row],[Date ]]),Months,2,0)</f>
        <v>March</v>
      </c>
      <c r="R652" s="257" t="b">
        <f>COUNTIFS(Table2[Unique],Table2[[#This Row],[Unique]])&gt;1</f>
        <v>0</v>
      </c>
      <c r="S652" s="257">
        <f>IF(Table2[[#This Row],[Status ]]="Solved",1,0)</f>
        <v>1</v>
      </c>
      <c r="T652" s="257">
        <f>IF(Table2[[#This Row],[Status ]]="ongoing",1,0)</f>
        <v>0</v>
      </c>
    </row>
    <row r="653" spans="1:20" x14ac:dyDescent="0.25">
      <c r="A653" s="262">
        <v>5015315764</v>
      </c>
      <c r="B653" s="269" t="str">
        <f>_xlfn.XLOOKUP(Table2[[#This Row],[K&amp;N REF ]],CAT_Details[Tracking Number],CAT_Details[S Ref],,0)</f>
        <v>20250303-S-70372</v>
      </c>
      <c r="C653" s="270">
        <f>_xlfn.XLOOKUP(Table2[[#This Row],[K&amp;N REF ]],CAT_Details[Tracking Number],CAT_Details[TO Ref],,0)</f>
        <v>20250228663928</v>
      </c>
      <c r="D653" s="270" t="str">
        <f>_xlfn.XLOOKUP(Table2[[#This Row],[K&amp;N REF ]],CAT_Details[Tracking Number],CAT_Details[Pickup Customer Name],,0)</f>
        <v>MAHLE COMPONENTI MOTORI ITALIA SRL</v>
      </c>
      <c r="E653" s="271" t="str">
        <f>_xlfn.XLOOKUP(Table2[[#This Row],[K&amp;N REF ]],CAT_Details[Tracking Number],CAT_Details[Delivery Country Code],,0)</f>
        <v>GB</v>
      </c>
      <c r="F653" s="271" t="str">
        <f>_xlfn.XLOOKUP(Table2[[#This Row],[TO Ref]],CAT_Details[TO Ref],CAT_Details[Loc],,0)</f>
        <v>No Loc</v>
      </c>
      <c r="G653" s="257" t="s">
        <v>24</v>
      </c>
      <c r="H653" s="257" t="s">
        <v>42</v>
      </c>
      <c r="I653" s="280">
        <v>45743</v>
      </c>
      <c r="J653" s="257" t="s">
        <v>26</v>
      </c>
      <c r="K653" s="257" t="s">
        <v>32</v>
      </c>
      <c r="L653" s="280">
        <v>45743</v>
      </c>
      <c r="M653" s="257" t="str">
        <f>IF(Table2[[#This Row],[Resolve Date]]="","ONGOING","SOLVED")</f>
        <v>SOLVED</v>
      </c>
      <c r="N653" s="258" t="s">
        <v>124</v>
      </c>
      <c r="O653" s="257" t="str">
        <f>Table2[[#This Row],[K&amp;N REF ]]&amp;Table2[[#This Row],[Issue type ]]</f>
        <v>5015315764AMOUNT</v>
      </c>
      <c r="P653" s="257">
        <f>YEAR(Table2[[#This Row],[Date ]])</f>
        <v>2025</v>
      </c>
      <c r="Q653" s="257" t="str">
        <f>VLOOKUP(MONTH(Table2[[#This Row],[Date ]]),Months,2,0)</f>
        <v>March</v>
      </c>
      <c r="R653" s="257" t="b">
        <f>COUNTIFS(Table2[Unique],Table2[[#This Row],[Unique]])&gt;1</f>
        <v>0</v>
      </c>
      <c r="S653" s="257">
        <f>IF(Table2[[#This Row],[Status ]]="Solved",1,0)</f>
        <v>1</v>
      </c>
      <c r="T653" s="257">
        <f>IF(Table2[[#This Row],[Status ]]="ongoing",1,0)</f>
        <v>0</v>
      </c>
    </row>
    <row r="654" spans="1:20" x14ac:dyDescent="0.25">
      <c r="A654" s="262">
        <v>5015497341</v>
      </c>
      <c r="B654" s="269" t="str">
        <f>_xlfn.XLOOKUP(Table2[[#This Row],[K&amp;N REF ]],CAT_Details[Tracking Number],CAT_Details[S Ref],,0)</f>
        <v>20250319-S-70117</v>
      </c>
      <c r="C654" s="270">
        <f>_xlfn.XLOOKUP(Table2[[#This Row],[K&amp;N REF ]],CAT_Details[Tracking Number],CAT_Details[TO Ref],,0)</f>
        <v>20250317676018</v>
      </c>
      <c r="D654" s="270" t="str">
        <f>_xlfn.XLOOKUP(Table2[[#This Row],[K&amp;N REF ]],CAT_Details[Tracking Number],CAT_Details[Pickup Customer Name],,0)</f>
        <v>GNUTTI CARLO S.P.A</v>
      </c>
      <c r="E654" s="271" t="str">
        <f>_xlfn.XLOOKUP(Table2[[#This Row],[K&amp;N REF ]],CAT_Details[Tracking Number],CAT_Details[Delivery Country Code],,0)</f>
        <v>GB</v>
      </c>
      <c r="F654" s="271" t="str">
        <f>_xlfn.XLOOKUP(Table2[[#This Row],[TO Ref]],CAT_Details[TO Ref],CAT_Details[Loc],,0)</f>
        <v>DX01-L5</v>
      </c>
      <c r="G654" s="257" t="s">
        <v>24</v>
      </c>
      <c r="H654" s="257" t="s">
        <v>49</v>
      </c>
      <c r="I654" s="280">
        <v>45743</v>
      </c>
      <c r="J654" s="257" t="s">
        <v>26</v>
      </c>
      <c r="K654" s="257" t="s">
        <v>32</v>
      </c>
      <c r="L654" s="280">
        <v>45743</v>
      </c>
      <c r="M654" s="257" t="str">
        <f>IF(Table2[[#This Row],[Resolve Date]]="","ONGOING","SOLVED")</f>
        <v>SOLVED</v>
      </c>
      <c r="N654" s="258" t="s">
        <v>30</v>
      </c>
      <c r="O654" s="257" t="str">
        <f>Table2[[#This Row],[K&amp;N REF ]]&amp;Table2[[#This Row],[Issue type ]]</f>
        <v>5015497341XX LABELS</v>
      </c>
      <c r="P654" s="257">
        <f>YEAR(Table2[[#This Row],[Date ]])</f>
        <v>2025</v>
      </c>
      <c r="Q654" s="257" t="str">
        <f>VLOOKUP(MONTH(Table2[[#This Row],[Date ]]),Months,2,0)</f>
        <v>March</v>
      </c>
      <c r="R654" s="257" t="b">
        <f>COUNTIFS(Table2[Unique],Table2[[#This Row],[Unique]])&gt;1</f>
        <v>0</v>
      </c>
      <c r="S654" s="257">
        <f>IF(Table2[[#This Row],[Status ]]="Solved",1,0)</f>
        <v>1</v>
      </c>
      <c r="T654" s="257">
        <f>IF(Table2[[#This Row],[Status ]]="ongoing",1,0)</f>
        <v>0</v>
      </c>
    </row>
    <row r="655" spans="1:20" x14ac:dyDescent="0.25">
      <c r="A655" s="262">
        <v>5015513304</v>
      </c>
      <c r="B655" s="269" t="str">
        <f>_xlfn.XLOOKUP(Table2[[#This Row],[K&amp;N REF ]],CAT_Details[Tracking Number],CAT_Details[S Ref],,0)</f>
        <v>20250320-S-70328</v>
      </c>
      <c r="C655" s="270">
        <f>_xlfn.XLOOKUP(Table2[[#This Row],[K&amp;N REF ]],CAT_Details[Tracking Number],CAT_Details[TO Ref],,0)</f>
        <v>20250319677910</v>
      </c>
      <c r="D655" s="270" t="str">
        <f>_xlfn.XLOOKUP(Table2[[#This Row],[K&amp;N REF ]],CAT_Details[Tracking Number],CAT_Details[Pickup Customer Name],,0)</f>
        <v>FEDERAL-MOGUL POWERTRAIN ITALY SRL</v>
      </c>
      <c r="E655" s="271" t="str">
        <f>_xlfn.XLOOKUP(Table2[[#This Row],[K&amp;N REF ]],CAT_Details[Tracking Number],CAT_Details[Delivery Country Code],,0)</f>
        <v>GB</v>
      </c>
      <c r="F655" s="271" t="str">
        <f>_xlfn.XLOOKUP(Table2[[#This Row],[TO Ref]],CAT_Details[TO Ref],CAT_Details[Loc],,0)</f>
        <v>No Loc</v>
      </c>
      <c r="G655" s="257" t="s">
        <v>24</v>
      </c>
      <c r="H655" s="257" t="s">
        <v>35</v>
      </c>
      <c r="I655" s="280">
        <v>45743</v>
      </c>
      <c r="J655" s="257" t="s">
        <v>26</v>
      </c>
      <c r="K655" s="257" t="s">
        <v>32</v>
      </c>
      <c r="L655" s="280">
        <v>45743</v>
      </c>
      <c r="M655" s="257" t="str">
        <f>IF(Table2[[#This Row],[Resolve Date]]="","ONGOING","SOLVED")</f>
        <v>SOLVED</v>
      </c>
      <c r="N655" s="258" t="s">
        <v>30</v>
      </c>
      <c r="O655" s="257" t="str">
        <f>Table2[[#This Row],[K&amp;N REF ]]&amp;Table2[[#This Row],[Issue type ]]</f>
        <v>5015513304NO LABELS</v>
      </c>
      <c r="P655" s="257">
        <f>YEAR(Table2[[#This Row],[Date ]])</f>
        <v>2025</v>
      </c>
      <c r="Q655" s="257" t="str">
        <f>VLOOKUP(MONTH(Table2[[#This Row],[Date ]]),Months,2,0)</f>
        <v>March</v>
      </c>
      <c r="R655" s="257" t="b">
        <f>COUNTIFS(Table2[Unique],Table2[[#This Row],[Unique]])&gt;1</f>
        <v>0</v>
      </c>
      <c r="S655" s="257">
        <f>IF(Table2[[#This Row],[Status ]]="Solved",1,0)</f>
        <v>1</v>
      </c>
      <c r="T655" s="257">
        <f>IF(Table2[[#This Row],[Status ]]="ongoing",1,0)</f>
        <v>0</v>
      </c>
    </row>
    <row r="656" spans="1:20" x14ac:dyDescent="0.25">
      <c r="A656" s="262">
        <v>5015497707</v>
      </c>
      <c r="B656" s="269" t="str">
        <f>_xlfn.XLOOKUP(Table2[[#This Row],[K&amp;N REF ]],CAT_Details[Tracking Number],CAT_Details[S Ref],,0)</f>
        <v>20250319-S-70171</v>
      </c>
      <c r="C656" s="270">
        <f>_xlfn.XLOOKUP(Table2[[#This Row],[K&amp;N REF ]],CAT_Details[Tracking Number],CAT_Details[TO Ref],,0)</f>
        <v>20250313673991</v>
      </c>
      <c r="D656" s="270" t="str">
        <f>_xlfn.XLOOKUP(Table2[[#This Row],[K&amp;N REF ]],CAT_Details[Tracking Number],CAT_Details[Pickup Customer Name],,0)</f>
        <v>Denso Magyarorszag Kft</v>
      </c>
      <c r="E656" s="271" t="str">
        <f>_xlfn.XLOOKUP(Table2[[#This Row],[K&amp;N REF ]],CAT_Details[Tracking Number],CAT_Details[Delivery Country Code],,0)</f>
        <v>GB</v>
      </c>
      <c r="F656" s="271" t="str">
        <f>_xlfn.XLOOKUP(Table2[[#This Row],[TO Ref]],CAT_Details[TO Ref],CAT_Details[Loc],,0)</f>
        <v>DX01-L5</v>
      </c>
      <c r="G656" s="257" t="s">
        <v>44</v>
      </c>
      <c r="H656" s="257" t="s">
        <v>31</v>
      </c>
      <c r="I656" s="280">
        <v>45743</v>
      </c>
      <c r="J656" s="257" t="s">
        <v>26</v>
      </c>
      <c r="K656" s="257" t="s">
        <v>32</v>
      </c>
      <c r="L656" s="280">
        <v>45743</v>
      </c>
      <c r="M656" s="257" t="str">
        <f>IF(Table2[[#This Row],[Resolve Date]]="","ONGOING","SOLVED")</f>
        <v>SOLVED</v>
      </c>
      <c r="N656" s="258" t="s">
        <v>30</v>
      </c>
      <c r="O656" s="257" t="str">
        <f>Table2[[#This Row],[K&amp;N REF ]]&amp;Table2[[#This Row],[Issue type ]]</f>
        <v>5015497707MISSING LABELS ON SOME UNITS</v>
      </c>
      <c r="P656" s="257">
        <f>YEAR(Table2[[#This Row],[Date ]])</f>
        <v>2025</v>
      </c>
      <c r="Q656" s="257" t="str">
        <f>VLOOKUP(MONTH(Table2[[#This Row],[Date ]]),Months,2,0)</f>
        <v>March</v>
      </c>
      <c r="R656" s="257" t="b">
        <f>COUNTIFS(Table2[Unique],Table2[[#This Row],[Unique]])&gt;1</f>
        <v>0</v>
      </c>
      <c r="S656" s="257">
        <f>IF(Table2[[#This Row],[Status ]]="Solved",1,0)</f>
        <v>1</v>
      </c>
      <c r="T656" s="257">
        <f>IF(Table2[[#This Row],[Status ]]="ongoing",1,0)</f>
        <v>0</v>
      </c>
    </row>
    <row r="657" spans="1:20" x14ac:dyDescent="0.25">
      <c r="A657" s="262">
        <v>5015467379</v>
      </c>
      <c r="B657" s="269" t="str">
        <f>_xlfn.XLOOKUP(Table2[[#This Row],[K&amp;N REF ]],CAT_Details[Tracking Number],CAT_Details[S Ref],,0)</f>
        <v>20250317-S-70198</v>
      </c>
      <c r="C657" s="270">
        <f>_xlfn.XLOOKUP(Table2[[#This Row],[K&amp;N REF ]],CAT_Details[Tracking Number],CAT_Details[TO Ref],,0)</f>
        <v>20250313674311</v>
      </c>
      <c r="D657" s="270" t="str">
        <f>_xlfn.XLOOKUP(Table2[[#This Row],[K&amp;N REF ]],CAT_Details[Tracking Number],CAT_Details[Pickup Customer Name],,0)</f>
        <v>BORGWARNER EMISSIONS SYSTEMS PORTUGAL UNIPESSOAL LDA</v>
      </c>
      <c r="E657" s="271" t="str">
        <f>_xlfn.XLOOKUP(Table2[[#This Row],[K&amp;N REF ]],CAT_Details[Tracking Number],CAT_Details[Delivery Country Code],,0)</f>
        <v>GB</v>
      </c>
      <c r="F657" s="271" t="str">
        <f>_xlfn.XLOOKUP(Table2[[#This Row],[TO Ref]],CAT_Details[TO Ref],CAT_Details[Loc],,0)</f>
        <v>DX01-L5</v>
      </c>
      <c r="G657" s="257" t="s">
        <v>44</v>
      </c>
      <c r="H657" s="257" t="s">
        <v>40</v>
      </c>
      <c r="I657" s="280">
        <v>45743</v>
      </c>
      <c r="J657" s="257" t="s">
        <v>26</v>
      </c>
      <c r="K657" s="257" t="s">
        <v>32</v>
      </c>
      <c r="L657" s="280">
        <v>45743</v>
      </c>
      <c r="M657" s="257" t="str">
        <f>IF(Table2[[#This Row],[Resolve Date]]="","ONGOING","SOLVED")</f>
        <v>SOLVED</v>
      </c>
      <c r="N657" s="258" t="s">
        <v>125</v>
      </c>
      <c r="O657" s="257" t="str">
        <f>Table2[[#This Row],[K&amp;N REF ]]&amp;Table2[[#This Row],[Issue type ]]</f>
        <v xml:space="preserve">5015467379INCORRECT LABELS </v>
      </c>
      <c r="P657" s="257">
        <f>YEAR(Table2[[#This Row],[Date ]])</f>
        <v>2025</v>
      </c>
      <c r="Q657" s="257" t="str">
        <f>VLOOKUP(MONTH(Table2[[#This Row],[Date ]]),Months,2,0)</f>
        <v>March</v>
      </c>
      <c r="R657" s="257" t="b">
        <f>COUNTIFS(Table2[Unique],Table2[[#This Row],[Unique]])&gt;1</f>
        <v>0</v>
      </c>
      <c r="S657" s="257">
        <f>IF(Table2[[#This Row],[Status ]]="Solved",1,0)</f>
        <v>1</v>
      </c>
      <c r="T657" s="257">
        <f>IF(Table2[[#This Row],[Status ]]="ongoing",1,0)</f>
        <v>0</v>
      </c>
    </row>
    <row r="658" spans="1:20" x14ac:dyDescent="0.25">
      <c r="A658" s="262">
        <v>5015512615</v>
      </c>
      <c r="B658" s="269" t="str">
        <f>_xlfn.XLOOKUP(Table2[[#This Row],[K&amp;N REF ]],CAT_Details[Tracking Number],CAT_Details[S Ref],,0)</f>
        <v>20250320-S-70327</v>
      </c>
      <c r="C658" s="270">
        <f>_xlfn.XLOOKUP(Table2[[#This Row],[K&amp;N REF ]],CAT_Details[Tracking Number],CAT_Details[TO Ref],,0)</f>
        <v>20250319677632</v>
      </c>
      <c r="D658" s="270" t="str">
        <f>_xlfn.XLOOKUP(Table2[[#This Row],[K&amp;N REF ]],CAT_Details[Tracking Number],CAT_Details[Pickup Customer Name],,0)</f>
        <v>DANFOSS A/S</v>
      </c>
      <c r="E658" s="271" t="str">
        <f>_xlfn.XLOOKUP(Table2[[#This Row],[K&amp;N REF ]],CAT_Details[Tracking Number],CAT_Details[Delivery Country Code],,0)</f>
        <v>GB</v>
      </c>
      <c r="F658" s="271">
        <f>_xlfn.XLOOKUP(Table2[[#This Row],[TO Ref]],CAT_Details[TO Ref],CAT_Details[Loc],,0)</f>
        <v>3402</v>
      </c>
      <c r="G658" s="257" t="s">
        <v>44</v>
      </c>
      <c r="H658" s="257" t="s">
        <v>35</v>
      </c>
      <c r="I658" s="280">
        <v>45743</v>
      </c>
      <c r="J658" s="257" t="s">
        <v>26</v>
      </c>
      <c r="K658" s="257" t="s">
        <v>32</v>
      </c>
      <c r="L658" s="280">
        <v>45743</v>
      </c>
      <c r="M658" s="257" t="str">
        <f>IF(Table2[[#This Row],[Resolve Date]]="","ONGOING","SOLVED")</f>
        <v>SOLVED</v>
      </c>
      <c r="N658" s="258" t="s">
        <v>30</v>
      </c>
      <c r="O658" s="257" t="str">
        <f>Table2[[#This Row],[K&amp;N REF ]]&amp;Table2[[#This Row],[Issue type ]]</f>
        <v>5015512615NO LABELS</v>
      </c>
      <c r="P658" s="257">
        <f>YEAR(Table2[[#This Row],[Date ]])</f>
        <v>2025</v>
      </c>
      <c r="Q658" s="257" t="str">
        <f>VLOOKUP(MONTH(Table2[[#This Row],[Date ]]),Months,2,0)</f>
        <v>March</v>
      </c>
      <c r="R658" s="257" t="b">
        <f>COUNTIFS(Table2[Unique],Table2[[#This Row],[Unique]])&gt;1</f>
        <v>0</v>
      </c>
      <c r="S658" s="257">
        <f>IF(Table2[[#This Row],[Status ]]="Solved",1,0)</f>
        <v>1</v>
      </c>
      <c r="T658" s="257">
        <f>IF(Table2[[#This Row],[Status ]]="ongoing",1,0)</f>
        <v>0</v>
      </c>
    </row>
    <row r="659" spans="1:20" x14ac:dyDescent="0.25">
      <c r="A659" s="262">
        <v>5015512613</v>
      </c>
      <c r="B659" s="269" t="str">
        <f>_xlfn.XLOOKUP(Table2[[#This Row],[K&amp;N REF ]],CAT_Details[Tracking Number],CAT_Details[S Ref],,0)</f>
        <v>20250320-S-70327</v>
      </c>
      <c r="C659" s="270">
        <f>_xlfn.XLOOKUP(Table2[[#This Row],[K&amp;N REF ]],CAT_Details[Tracking Number],CAT_Details[TO Ref],,0)</f>
        <v>20250319677637</v>
      </c>
      <c r="D659" s="270" t="str">
        <f>_xlfn.XLOOKUP(Table2[[#This Row],[K&amp;N REF ]],CAT_Details[Tracking Number],CAT_Details[Pickup Customer Name],,0)</f>
        <v>DANFOSS A/S</v>
      </c>
      <c r="E659" s="271" t="str">
        <f>_xlfn.XLOOKUP(Table2[[#This Row],[K&amp;N REF ]],CAT_Details[Tracking Number],CAT_Details[Delivery Country Code],,0)</f>
        <v>GB</v>
      </c>
      <c r="F659" s="271" t="str">
        <f>_xlfn.XLOOKUP(Table2[[#This Row],[TO Ref]],CAT_Details[TO Ref],CAT_Details[Loc],,0)</f>
        <v>U2-L5</v>
      </c>
      <c r="G659" s="257" t="s">
        <v>44</v>
      </c>
      <c r="H659" s="257" t="s">
        <v>35</v>
      </c>
      <c r="I659" s="280">
        <v>45743</v>
      </c>
      <c r="J659" s="257" t="s">
        <v>26</v>
      </c>
      <c r="K659" s="257" t="s">
        <v>32</v>
      </c>
      <c r="L659" s="280">
        <v>45744</v>
      </c>
      <c r="M659" s="257" t="str">
        <f>IF(Table2[[#This Row],[Resolve Date]]="","ONGOING","SOLVED")</f>
        <v>SOLVED</v>
      </c>
      <c r="N659" s="258" t="s">
        <v>30</v>
      </c>
      <c r="O659" s="257" t="str">
        <f>Table2[[#This Row],[K&amp;N REF ]]&amp;Table2[[#This Row],[Issue type ]]</f>
        <v>5015512613NO LABELS</v>
      </c>
      <c r="P659" s="257">
        <f>YEAR(Table2[[#This Row],[Date ]])</f>
        <v>2025</v>
      </c>
      <c r="Q659" s="257" t="str">
        <f>VLOOKUP(MONTH(Table2[[#This Row],[Date ]]),Months,2,0)</f>
        <v>March</v>
      </c>
      <c r="R659" s="257" t="b">
        <f>COUNTIFS(Table2[Unique],Table2[[#This Row],[Unique]])&gt;1</f>
        <v>0</v>
      </c>
      <c r="S659" s="257">
        <f>IF(Table2[[#This Row],[Status ]]="Solved",1,0)</f>
        <v>1</v>
      </c>
      <c r="T659" s="257">
        <f>IF(Table2[[#This Row],[Status ]]="ongoing",1,0)</f>
        <v>0</v>
      </c>
    </row>
    <row r="660" spans="1:20" x14ac:dyDescent="0.25">
      <c r="A660" s="262">
        <v>5015512603</v>
      </c>
      <c r="B660" s="269" t="str">
        <f>_xlfn.XLOOKUP(Table2[[#This Row],[K&amp;N REF ]],CAT_Details[Tracking Number],CAT_Details[S Ref],,0)</f>
        <v>20250320-S-70305</v>
      </c>
      <c r="C660" s="270">
        <f>_xlfn.XLOOKUP(Table2[[#This Row],[K&amp;N REF ]],CAT_Details[Tracking Number],CAT_Details[TO Ref],,0)</f>
        <v>20250317675537</v>
      </c>
      <c r="D660" s="270" t="str">
        <f>_xlfn.XLOOKUP(Table2[[#This Row],[K&amp;N REF ]],CAT_Details[Tracking Number],CAT_Details[Pickup Customer Name],,0)</f>
        <v>HYDAC SERVICE GMBH</v>
      </c>
      <c r="E660" s="271" t="str">
        <f>_xlfn.XLOOKUP(Table2[[#This Row],[K&amp;N REF ]],CAT_Details[Tracking Number],CAT_Details[Delivery Country Code],,0)</f>
        <v>GB</v>
      </c>
      <c r="F660" s="271" t="str">
        <f>_xlfn.XLOOKUP(Table2[[#This Row],[TO Ref]],CAT_Details[TO Ref],CAT_Details[Loc],,0)</f>
        <v>U2-L5</v>
      </c>
      <c r="G660" s="257" t="s">
        <v>34</v>
      </c>
      <c r="H660" s="257" t="s">
        <v>40</v>
      </c>
      <c r="I660" s="280">
        <v>45743</v>
      </c>
      <c r="J660" s="257" t="s">
        <v>26</v>
      </c>
      <c r="K660" s="257" t="s">
        <v>32</v>
      </c>
      <c r="L660" s="280">
        <v>45743</v>
      </c>
      <c r="M660" s="257" t="str">
        <f>IF(Table2[[#This Row],[Resolve Date]]="","ONGOING","SOLVED")</f>
        <v>SOLVED</v>
      </c>
      <c r="N660" s="258" t="s">
        <v>58</v>
      </c>
      <c r="O660" s="257" t="str">
        <f>Table2[[#This Row],[K&amp;N REF ]]&amp;Table2[[#This Row],[Issue type ]]</f>
        <v xml:space="preserve">5015512603INCORRECT LABELS </v>
      </c>
      <c r="P660" s="257">
        <f>YEAR(Table2[[#This Row],[Date ]])</f>
        <v>2025</v>
      </c>
      <c r="Q660" s="257" t="str">
        <f>VLOOKUP(MONTH(Table2[[#This Row],[Date ]]),Months,2,0)</f>
        <v>March</v>
      </c>
      <c r="R660" s="257" t="b">
        <f>COUNTIFS(Table2[Unique],Table2[[#This Row],[Unique]])&gt;1</f>
        <v>0</v>
      </c>
      <c r="S660" s="257">
        <f>IF(Table2[[#This Row],[Status ]]="Solved",1,0)</f>
        <v>1</v>
      </c>
      <c r="T660" s="257">
        <f>IF(Table2[[#This Row],[Status ]]="ongoing",1,0)</f>
        <v>0</v>
      </c>
    </row>
    <row r="661" spans="1:20" x14ac:dyDescent="0.25">
      <c r="A661" s="262">
        <v>5015512555</v>
      </c>
      <c r="B661" s="269" t="str">
        <f>_xlfn.XLOOKUP(Table2[[#This Row],[K&amp;N REF ]],CAT_Details[Tracking Number],CAT_Details[S Ref],,0)</f>
        <v>20250320-S-70309</v>
      </c>
      <c r="C661" s="270">
        <f>_xlfn.XLOOKUP(Table2[[#This Row],[K&amp;N REF ]],CAT_Details[Tracking Number],CAT_Details[TO Ref],,0)</f>
        <v>20250317675541</v>
      </c>
      <c r="D661" s="270" t="str">
        <f>_xlfn.XLOOKUP(Table2[[#This Row],[K&amp;N REF ]],CAT_Details[Tracking Number],CAT_Details[Pickup Customer Name],,0)</f>
        <v>HYDAC TECHNOLOGY GMBH</v>
      </c>
      <c r="E661" s="271" t="str">
        <f>_xlfn.XLOOKUP(Table2[[#This Row],[K&amp;N REF ]],CAT_Details[Tracking Number],CAT_Details[Delivery Country Code],,0)</f>
        <v>GB</v>
      </c>
      <c r="F661" s="271" t="str">
        <f>_xlfn.XLOOKUP(Table2[[#This Row],[TO Ref]],CAT_Details[TO Ref],CAT_Details[Loc],,0)</f>
        <v>U2-L5</v>
      </c>
      <c r="G661" s="257" t="s">
        <v>34</v>
      </c>
      <c r="H661" s="257" t="s">
        <v>40</v>
      </c>
      <c r="I661" s="280">
        <v>45743</v>
      </c>
      <c r="J661" s="257" t="s">
        <v>26</v>
      </c>
      <c r="K661" s="257" t="s">
        <v>32</v>
      </c>
      <c r="L661" s="280">
        <v>45743</v>
      </c>
      <c r="M661" s="257" t="str">
        <f>IF(Table2[[#This Row],[Resolve Date]]="","ONGOING","SOLVED")</f>
        <v>SOLVED</v>
      </c>
      <c r="N661" s="258" t="s">
        <v>58</v>
      </c>
      <c r="O661" s="257" t="str">
        <f>Table2[[#This Row],[K&amp;N REF ]]&amp;Table2[[#This Row],[Issue type ]]</f>
        <v xml:space="preserve">5015512555INCORRECT LABELS </v>
      </c>
      <c r="P661" s="257">
        <f>YEAR(Table2[[#This Row],[Date ]])</f>
        <v>2025</v>
      </c>
      <c r="Q661" s="257" t="str">
        <f>VLOOKUP(MONTH(Table2[[#This Row],[Date ]]),Months,2,0)</f>
        <v>March</v>
      </c>
      <c r="R661" s="257" t="b">
        <f>COUNTIFS(Table2[Unique],Table2[[#This Row],[Unique]])&gt;1</f>
        <v>0</v>
      </c>
      <c r="S661" s="257">
        <f>IF(Table2[[#This Row],[Status ]]="Solved",1,0)</f>
        <v>1</v>
      </c>
      <c r="T661" s="257">
        <f>IF(Table2[[#This Row],[Status ]]="ongoing",1,0)</f>
        <v>0</v>
      </c>
    </row>
    <row r="662" spans="1:20" x14ac:dyDescent="0.25">
      <c r="A662" s="262">
        <v>5015512556</v>
      </c>
      <c r="B662" s="269" t="str">
        <f>_xlfn.XLOOKUP(Table2[[#This Row],[K&amp;N REF ]],CAT_Details[Tracking Number],CAT_Details[S Ref],,0)</f>
        <v>20250320-S-70309</v>
      </c>
      <c r="C662" s="270">
        <f>_xlfn.XLOOKUP(Table2[[#This Row],[K&amp;N REF ]],CAT_Details[Tracking Number],CAT_Details[TO Ref],,0)</f>
        <v>20250317675545</v>
      </c>
      <c r="D662" s="270" t="str">
        <f>_xlfn.XLOOKUP(Table2[[#This Row],[K&amp;N REF ]],CAT_Details[Tracking Number],CAT_Details[Pickup Customer Name],,0)</f>
        <v>HYDAC TECHNOLOGY GMBH</v>
      </c>
      <c r="E662" s="271" t="str">
        <f>_xlfn.XLOOKUP(Table2[[#This Row],[K&amp;N REF ]],CAT_Details[Tracking Number],CAT_Details[Delivery Country Code],,0)</f>
        <v>GB</v>
      </c>
      <c r="F662" s="271">
        <f>_xlfn.XLOOKUP(Table2[[#This Row],[TO Ref]],CAT_Details[TO Ref],CAT_Details[Loc],,0)</f>
        <v>3402</v>
      </c>
      <c r="G662" s="257" t="s">
        <v>34</v>
      </c>
      <c r="H662" s="257" t="s">
        <v>40</v>
      </c>
      <c r="I662" s="280">
        <v>45743</v>
      </c>
      <c r="J662" s="257" t="s">
        <v>26</v>
      </c>
      <c r="K662" s="257" t="s">
        <v>32</v>
      </c>
      <c r="L662" s="280">
        <v>45743</v>
      </c>
      <c r="M662" s="257" t="str">
        <f>IF(Table2[[#This Row],[Resolve Date]]="","ONGOING","SOLVED")</f>
        <v>SOLVED</v>
      </c>
      <c r="N662" s="258" t="s">
        <v>58</v>
      </c>
      <c r="O662" s="257" t="str">
        <f>Table2[[#This Row],[K&amp;N REF ]]&amp;Table2[[#This Row],[Issue type ]]</f>
        <v xml:space="preserve">5015512556INCORRECT LABELS </v>
      </c>
      <c r="P662" s="257">
        <f>YEAR(Table2[[#This Row],[Date ]])</f>
        <v>2025</v>
      </c>
      <c r="Q662" s="257" t="str">
        <f>VLOOKUP(MONTH(Table2[[#This Row],[Date ]]),Months,2,0)</f>
        <v>March</v>
      </c>
      <c r="R662" s="257" t="b">
        <f>COUNTIFS(Table2[Unique],Table2[[#This Row],[Unique]])&gt;1</f>
        <v>0</v>
      </c>
      <c r="S662" s="257">
        <f>IF(Table2[[#This Row],[Status ]]="Solved",1,0)</f>
        <v>1</v>
      </c>
      <c r="T662" s="257">
        <f>IF(Table2[[#This Row],[Status ]]="ongoing",1,0)</f>
        <v>0</v>
      </c>
    </row>
    <row r="663" spans="1:20" x14ac:dyDescent="0.25">
      <c r="A663" s="262">
        <v>5015512599</v>
      </c>
      <c r="B663" s="269" t="str">
        <f>_xlfn.XLOOKUP(Table2[[#This Row],[K&amp;N REF ]],CAT_Details[Tracking Number],CAT_Details[S Ref],,0)</f>
        <v>20250320-S-70305</v>
      </c>
      <c r="C663" s="270">
        <f>_xlfn.XLOOKUP(Table2[[#This Row],[K&amp;N REF ]],CAT_Details[Tracking Number],CAT_Details[TO Ref],,0)</f>
        <v>20250318676960</v>
      </c>
      <c r="D663" s="270" t="str">
        <f>_xlfn.XLOOKUP(Table2[[#This Row],[K&amp;N REF ]],CAT_Details[Tracking Number],CAT_Details[Pickup Customer Name],,0)</f>
        <v>HYDAC SERVICE GMBH</v>
      </c>
      <c r="E663" s="271" t="str">
        <f>_xlfn.XLOOKUP(Table2[[#This Row],[K&amp;N REF ]],CAT_Details[Tracking Number],CAT_Details[Delivery Country Code],,0)</f>
        <v>GB</v>
      </c>
      <c r="F663" s="271">
        <f>_xlfn.XLOOKUP(Table2[[#This Row],[TO Ref]],CAT_Details[TO Ref],CAT_Details[Loc],,0)</f>
        <v>3402</v>
      </c>
      <c r="G663" s="257" t="s">
        <v>34</v>
      </c>
      <c r="H663" s="257" t="s">
        <v>40</v>
      </c>
      <c r="I663" s="280">
        <v>45743</v>
      </c>
      <c r="J663" s="257" t="s">
        <v>26</v>
      </c>
      <c r="K663" s="257" t="s">
        <v>32</v>
      </c>
      <c r="L663" s="280">
        <v>45743</v>
      </c>
      <c r="M663" s="257" t="str">
        <f>IF(Table2[[#This Row],[Resolve Date]]="","ONGOING","SOLVED")</f>
        <v>SOLVED</v>
      </c>
      <c r="N663" s="258" t="s">
        <v>58</v>
      </c>
      <c r="O663" s="257" t="str">
        <f>Table2[[#This Row],[K&amp;N REF ]]&amp;Table2[[#This Row],[Issue type ]]</f>
        <v xml:space="preserve">5015512599INCORRECT LABELS </v>
      </c>
      <c r="P663" s="257">
        <f>YEAR(Table2[[#This Row],[Date ]])</f>
        <v>2025</v>
      </c>
      <c r="Q663" s="257" t="str">
        <f>VLOOKUP(MONTH(Table2[[#This Row],[Date ]]),Months,2,0)</f>
        <v>March</v>
      </c>
      <c r="R663" s="257" t="b">
        <f>COUNTIFS(Table2[Unique],Table2[[#This Row],[Unique]])&gt;1</f>
        <v>0</v>
      </c>
      <c r="S663" s="257">
        <f>IF(Table2[[#This Row],[Status ]]="Solved",1,0)</f>
        <v>1</v>
      </c>
      <c r="T663" s="257">
        <f>IF(Table2[[#This Row],[Status ]]="ongoing",1,0)</f>
        <v>0</v>
      </c>
    </row>
    <row r="664" spans="1:20" x14ac:dyDescent="0.25">
      <c r="A664" s="262">
        <v>5015482377</v>
      </c>
      <c r="B664" s="269" t="str">
        <f>_xlfn.XLOOKUP(Table2[[#This Row],[K&amp;N REF ]],CAT_Details[Tracking Number],CAT_Details[S Ref],,0)</f>
        <v>20250318-S-70434</v>
      </c>
      <c r="C664" s="270">
        <f>_xlfn.XLOOKUP(Table2[[#This Row],[K&amp;N REF ]],CAT_Details[Tracking Number],CAT_Details[TO Ref],,0)</f>
        <v>20250317675607</v>
      </c>
      <c r="D664" s="270" t="str">
        <f>_xlfn.XLOOKUP(Table2[[#This Row],[K&amp;N REF ]],CAT_Details[Tracking Number],CAT_Details[Pickup Customer Name],,0)</f>
        <v>Plastiques Poppelmann France</v>
      </c>
      <c r="E664" s="271" t="str">
        <f>_xlfn.XLOOKUP(Table2[[#This Row],[K&amp;N REF ]],CAT_Details[Tracking Number],CAT_Details[Delivery Country Code],,0)</f>
        <v>GB</v>
      </c>
      <c r="F664" s="271" t="str">
        <f>_xlfn.XLOOKUP(Table2[[#This Row],[TO Ref]],CAT_Details[TO Ref],CAT_Details[Loc],,0)</f>
        <v>OYL1</v>
      </c>
      <c r="G664" s="257" t="s">
        <v>36</v>
      </c>
      <c r="H664" s="257" t="s">
        <v>35</v>
      </c>
      <c r="I664" s="280">
        <v>45743</v>
      </c>
      <c r="J664" s="257" t="s">
        <v>26</v>
      </c>
      <c r="K664" s="257" t="s">
        <v>32</v>
      </c>
      <c r="L664" s="280">
        <v>45743</v>
      </c>
      <c r="M664" s="257" t="str">
        <f>IF(Table2[[#This Row],[Resolve Date]]="","ONGOING","SOLVED")</f>
        <v>SOLVED</v>
      </c>
      <c r="N664" s="258" t="s">
        <v>30</v>
      </c>
      <c r="O664" s="257" t="str">
        <f>Table2[[#This Row],[K&amp;N REF ]]&amp;Table2[[#This Row],[Issue type ]]</f>
        <v>5015482377NO LABELS</v>
      </c>
      <c r="P664" s="257">
        <f>YEAR(Table2[[#This Row],[Date ]])</f>
        <v>2025</v>
      </c>
      <c r="Q664" s="257" t="str">
        <f>VLOOKUP(MONTH(Table2[[#This Row],[Date ]]),Months,2,0)</f>
        <v>March</v>
      </c>
      <c r="R664" s="257" t="b">
        <f>COUNTIFS(Table2[Unique],Table2[[#This Row],[Unique]])&gt;1</f>
        <v>0</v>
      </c>
      <c r="S664" s="257">
        <f>IF(Table2[[#This Row],[Status ]]="Solved",1,0)</f>
        <v>1</v>
      </c>
      <c r="T664" s="257">
        <f>IF(Table2[[#This Row],[Status ]]="ongoing",1,0)</f>
        <v>0</v>
      </c>
    </row>
    <row r="665" spans="1:20" x14ac:dyDescent="0.25">
      <c r="A665" s="262">
        <v>5015482375</v>
      </c>
      <c r="B665" s="269" t="str">
        <f>_xlfn.XLOOKUP(Table2[[#This Row],[K&amp;N REF ]],CAT_Details[Tracking Number],CAT_Details[S Ref],,0)</f>
        <v>20250318-S-70434</v>
      </c>
      <c r="C665" s="270">
        <f>_xlfn.XLOOKUP(Table2[[#This Row],[K&amp;N REF ]],CAT_Details[Tracking Number],CAT_Details[TO Ref],,0)</f>
        <v>20250317675619</v>
      </c>
      <c r="D665" s="270" t="str">
        <f>_xlfn.XLOOKUP(Table2[[#This Row],[K&amp;N REF ]],CAT_Details[Tracking Number],CAT_Details[Pickup Customer Name],,0)</f>
        <v>Plastiques Poppelmann France</v>
      </c>
      <c r="E665" s="271" t="str">
        <f>_xlfn.XLOOKUP(Table2[[#This Row],[K&amp;N REF ]],CAT_Details[Tracking Number],CAT_Details[Delivery Country Code],,0)</f>
        <v>GB</v>
      </c>
      <c r="F665" s="271" t="str">
        <f>_xlfn.XLOOKUP(Table2[[#This Row],[TO Ref]],CAT_Details[TO Ref],CAT_Details[Loc],,0)</f>
        <v>OYL1</v>
      </c>
      <c r="G665" s="257" t="s">
        <v>36</v>
      </c>
      <c r="H665" s="257" t="s">
        <v>42</v>
      </c>
      <c r="I665" s="280">
        <v>45743</v>
      </c>
      <c r="J665" s="257" t="s">
        <v>45</v>
      </c>
      <c r="K665" s="257" t="s">
        <v>32</v>
      </c>
      <c r="L665" s="280">
        <v>45743</v>
      </c>
      <c r="M665" s="257" t="str">
        <f>IF(Table2[[#This Row],[Resolve Date]]="","ONGOING","SOLVED")</f>
        <v>SOLVED</v>
      </c>
      <c r="N665" s="258" t="s">
        <v>126</v>
      </c>
      <c r="O665" s="257" t="str">
        <f>Table2[[#This Row],[K&amp;N REF ]]&amp;Table2[[#This Row],[Issue type ]]</f>
        <v>5015482375AMOUNT</v>
      </c>
      <c r="P665" s="257">
        <f>YEAR(Table2[[#This Row],[Date ]])</f>
        <v>2025</v>
      </c>
      <c r="Q665" s="257" t="str">
        <f>VLOOKUP(MONTH(Table2[[#This Row],[Date ]]),Months,2,0)</f>
        <v>March</v>
      </c>
      <c r="R665" s="257" t="b">
        <f>COUNTIFS(Table2[Unique],Table2[[#This Row],[Unique]])&gt;1</f>
        <v>0</v>
      </c>
      <c r="S665" s="257">
        <f>IF(Table2[[#This Row],[Status ]]="Solved",1,0)</f>
        <v>1</v>
      </c>
      <c r="T665" s="257">
        <f>IF(Table2[[#This Row],[Status ]]="ongoing",1,0)</f>
        <v>0</v>
      </c>
    </row>
    <row r="666" spans="1:20" x14ac:dyDescent="0.25">
      <c r="A666" s="262">
        <v>5015528200</v>
      </c>
      <c r="B666" s="269" t="str">
        <f>_xlfn.XLOOKUP(Table2[[#This Row],[K&amp;N REF ]],CAT_Details[Tracking Number],CAT_Details[S Ref],,0)</f>
        <v>20250321-S-70197</v>
      </c>
      <c r="C666" s="270">
        <f>_xlfn.XLOOKUP(Table2[[#This Row],[K&amp;N REF ]],CAT_Details[Tracking Number],CAT_Details[TO Ref],,0)</f>
        <v>20250320678780</v>
      </c>
      <c r="D666" s="270" t="str">
        <f>_xlfn.XLOOKUP(Table2[[#This Row],[K&amp;N REF ]],CAT_Details[Tracking Number],CAT_Details[Pickup Customer Name],,0)</f>
        <v>FOISSY SA</v>
      </c>
      <c r="E666" s="271" t="str">
        <f>_xlfn.XLOOKUP(Table2[[#This Row],[K&amp;N REF ]],CAT_Details[Tracking Number],CAT_Details[Delivery Country Code],,0)</f>
        <v>GB</v>
      </c>
      <c r="F666" s="271" t="str">
        <f>_xlfn.XLOOKUP(Table2[[#This Row],[TO Ref]],CAT_Details[TO Ref],CAT_Details[Loc],,0)</f>
        <v>OYL1</v>
      </c>
      <c r="G666" s="257" t="s">
        <v>36</v>
      </c>
      <c r="H666" s="257" t="s">
        <v>49</v>
      </c>
      <c r="I666" s="280">
        <v>45743</v>
      </c>
      <c r="J666" s="257" t="s">
        <v>26</v>
      </c>
      <c r="K666" s="257" t="s">
        <v>32</v>
      </c>
      <c r="L666" s="280">
        <v>45744</v>
      </c>
      <c r="M666" s="257" t="str">
        <f>IF(Table2[[#This Row],[Resolve Date]]="","ONGOING","SOLVED")</f>
        <v>SOLVED</v>
      </c>
      <c r="N666" s="258" t="s">
        <v>30</v>
      </c>
      <c r="O666" s="257" t="str">
        <f>Table2[[#This Row],[K&amp;N REF ]]&amp;Table2[[#This Row],[Issue type ]]</f>
        <v>5015528200XX LABELS</v>
      </c>
      <c r="P666" s="257">
        <f>YEAR(Table2[[#This Row],[Date ]])</f>
        <v>2025</v>
      </c>
      <c r="Q666" s="257" t="str">
        <f>VLOOKUP(MONTH(Table2[[#This Row],[Date ]]),Months,2,0)</f>
        <v>March</v>
      </c>
      <c r="R666" s="257" t="b">
        <f>COUNTIFS(Table2[Unique],Table2[[#This Row],[Unique]])&gt;1</f>
        <v>0</v>
      </c>
      <c r="S666" s="257">
        <f>IF(Table2[[#This Row],[Status ]]="Solved",1,0)</f>
        <v>1</v>
      </c>
      <c r="T666" s="257">
        <f>IF(Table2[[#This Row],[Status ]]="ongoing",1,0)</f>
        <v>0</v>
      </c>
    </row>
    <row r="667" spans="1:20" x14ac:dyDescent="0.25">
      <c r="A667" s="262">
        <v>5015543362</v>
      </c>
      <c r="B667" s="269" t="str">
        <f>_xlfn.XLOOKUP(Table2[[#This Row],[K&amp;N REF ]],CAT_Details[Tracking Number],CAT_Details[S Ref],,0)</f>
        <v>20250324-S-70127</v>
      </c>
      <c r="C667" s="270">
        <f>_xlfn.XLOOKUP(Table2[[#This Row],[K&amp;N REF ]],CAT_Details[Tracking Number],CAT_Details[TO Ref],,0)</f>
        <v>20250324680883</v>
      </c>
      <c r="D667" s="270" t="str">
        <f>_xlfn.XLOOKUP(Table2[[#This Row],[K&amp;N REF ]],CAT_Details[Tracking Number],CAT_Details[Pickup Customer Name],,0)</f>
        <v>D.P.M</v>
      </c>
      <c r="E667" s="271" t="str">
        <f>_xlfn.XLOOKUP(Table2[[#This Row],[K&amp;N REF ]],CAT_Details[Tracking Number],CAT_Details[Delivery Country Code],,0)</f>
        <v>GB</v>
      </c>
      <c r="F667" s="271" t="str">
        <f>_xlfn.XLOOKUP(Table2[[#This Row],[TO Ref]],CAT_Details[TO Ref],CAT_Details[Loc],,0)</f>
        <v>DK-BM01</v>
      </c>
      <c r="G667" s="257" t="s">
        <v>36</v>
      </c>
      <c r="H667" s="257" t="s">
        <v>29</v>
      </c>
      <c r="I667" s="280">
        <v>45743</v>
      </c>
      <c r="J667" s="257" t="s">
        <v>26</v>
      </c>
      <c r="K667" s="257" t="s">
        <v>32</v>
      </c>
      <c r="L667" s="280">
        <v>45743</v>
      </c>
      <c r="M667" s="257" t="str">
        <f>IF(Table2[[#This Row],[Resolve Date]]="","ONGOING","SOLVED")</f>
        <v>SOLVED</v>
      </c>
      <c r="N667" s="258" t="s">
        <v>127</v>
      </c>
      <c r="O667" s="257" t="str">
        <f>Table2[[#This Row],[K&amp;N REF ]]&amp;Table2[[#This Row],[Issue type ]]</f>
        <v>5015543362DAMAGED LABEL</v>
      </c>
      <c r="P667" s="257">
        <f>YEAR(Table2[[#This Row],[Date ]])</f>
        <v>2025</v>
      </c>
      <c r="Q667" s="257" t="str">
        <f>VLOOKUP(MONTH(Table2[[#This Row],[Date ]]),Months,2,0)</f>
        <v>March</v>
      </c>
      <c r="R667" s="257" t="b">
        <f>COUNTIFS(Table2[Unique],Table2[[#This Row],[Unique]])&gt;1</f>
        <v>0</v>
      </c>
      <c r="S667" s="257">
        <f>IF(Table2[[#This Row],[Status ]]="Solved",1,0)</f>
        <v>1</v>
      </c>
      <c r="T667" s="257">
        <f>IF(Table2[[#This Row],[Status ]]="ongoing",1,0)</f>
        <v>0</v>
      </c>
    </row>
    <row r="668" spans="1:20" x14ac:dyDescent="0.25">
      <c r="A668" s="262">
        <v>5015543567</v>
      </c>
      <c r="B668" s="269" t="str">
        <f>_xlfn.XLOOKUP(Table2[[#This Row],[K&amp;N REF ]],CAT_Details[Tracking Number],CAT_Details[S Ref],,0)</f>
        <v>20250324-S-70133</v>
      </c>
      <c r="C668" s="270">
        <f>_xlfn.XLOOKUP(Table2[[#This Row],[K&amp;N REF ]],CAT_Details[Tracking Number],CAT_Details[TO Ref],,0)</f>
        <v>20250324681006</v>
      </c>
      <c r="D668" s="270" t="str">
        <f>_xlfn.XLOOKUP(Table2[[#This Row],[K&amp;N REF ]],CAT_Details[Tracking Number],CAT_Details[Pickup Customer Name],,0)</f>
        <v>Donaldson Ed</v>
      </c>
      <c r="E668" s="271" t="str">
        <f>_xlfn.XLOOKUP(Table2[[#This Row],[K&amp;N REF ]],CAT_Details[Tracking Number],CAT_Details[Delivery Country Code],,0)</f>
        <v>GB</v>
      </c>
      <c r="F668" s="271">
        <f>_xlfn.XLOOKUP(Table2[[#This Row],[TO Ref]],CAT_Details[TO Ref],CAT_Details[Loc],,0)</f>
        <v>3402</v>
      </c>
      <c r="G668" s="257" t="s">
        <v>36</v>
      </c>
      <c r="H668" s="257" t="s">
        <v>40</v>
      </c>
      <c r="I668" s="280">
        <v>45743</v>
      </c>
      <c r="J668" s="257" t="s">
        <v>26</v>
      </c>
      <c r="K668" s="257" t="s">
        <v>32</v>
      </c>
      <c r="L668" s="280">
        <v>45743</v>
      </c>
      <c r="M668" s="257" t="str">
        <f>IF(Table2[[#This Row],[Resolve Date]]="","ONGOING","SOLVED")</f>
        <v>SOLVED</v>
      </c>
      <c r="N668" s="258" t="s">
        <v>58</v>
      </c>
      <c r="O668" s="257" t="str">
        <f>Table2[[#This Row],[K&amp;N REF ]]&amp;Table2[[#This Row],[Issue type ]]</f>
        <v xml:space="preserve">5015543567INCORRECT LABELS </v>
      </c>
      <c r="P668" s="257">
        <f>YEAR(Table2[[#This Row],[Date ]])</f>
        <v>2025</v>
      </c>
      <c r="Q668" s="257" t="str">
        <f>VLOOKUP(MONTH(Table2[[#This Row],[Date ]]),Months,2,0)</f>
        <v>March</v>
      </c>
      <c r="R668" s="257" t="b">
        <f>COUNTIFS(Table2[Unique],Table2[[#This Row],[Unique]])&gt;1</f>
        <v>0</v>
      </c>
      <c r="S668" s="257">
        <f>IF(Table2[[#This Row],[Status ]]="Solved",1,0)</f>
        <v>1</v>
      </c>
      <c r="T668" s="257">
        <f>IF(Table2[[#This Row],[Status ]]="ongoing",1,0)</f>
        <v>0</v>
      </c>
    </row>
    <row r="669" spans="1:20" x14ac:dyDescent="0.25">
      <c r="A669" s="262">
        <v>5015528013</v>
      </c>
      <c r="B669" s="269" t="str">
        <f>_xlfn.XLOOKUP(Table2[[#This Row],[K&amp;N REF ]],CAT_Details[Tracking Number],CAT_Details[S Ref],,0)</f>
        <v>20250321-S-70180</v>
      </c>
      <c r="C669" s="270">
        <f>_xlfn.XLOOKUP(Table2[[#This Row],[K&amp;N REF ]],CAT_Details[Tracking Number],CAT_Details[TO Ref],,0)</f>
        <v>20250321679980</v>
      </c>
      <c r="D669" s="270" t="str">
        <f>_xlfn.XLOOKUP(Table2[[#This Row],[K&amp;N REF ]],CAT_Details[Tracking Number],CAT_Details[Pickup Customer Name],,0)</f>
        <v>Sbe - V.Ar.Vit.Spa</v>
      </c>
      <c r="E669" s="271" t="str">
        <f>_xlfn.XLOOKUP(Table2[[#This Row],[K&amp;N REF ]],CAT_Details[Tracking Number],CAT_Details[Delivery Country Code],,0)</f>
        <v>GB</v>
      </c>
      <c r="F669" s="271" t="str">
        <f>_xlfn.XLOOKUP(Table2[[#This Row],[TO Ref]],CAT_Details[TO Ref],CAT_Details[Loc],,0)</f>
        <v>OYL1</v>
      </c>
      <c r="G669" s="257" t="s">
        <v>24</v>
      </c>
      <c r="H669" s="257" t="s">
        <v>35</v>
      </c>
      <c r="I669" s="280">
        <v>45744</v>
      </c>
      <c r="J669" s="257" t="s">
        <v>26</v>
      </c>
      <c r="K669" s="257" t="s">
        <v>32</v>
      </c>
      <c r="L669" s="280">
        <v>45744</v>
      </c>
      <c r="M669" s="257" t="str">
        <f>IF(Table2[[#This Row],[Resolve Date]]="","ONGOING","SOLVED")</f>
        <v>SOLVED</v>
      </c>
      <c r="N669" s="258" t="s">
        <v>30</v>
      </c>
      <c r="O669" s="257" t="str">
        <f>Table2[[#This Row],[K&amp;N REF ]]&amp;Table2[[#This Row],[Issue type ]]</f>
        <v>5015528013NO LABELS</v>
      </c>
      <c r="P669" s="257">
        <f>YEAR(Table2[[#This Row],[Date ]])</f>
        <v>2025</v>
      </c>
      <c r="Q669" s="257" t="str">
        <f>VLOOKUP(MONTH(Table2[[#This Row],[Date ]]),Months,2,0)</f>
        <v>March</v>
      </c>
      <c r="R669" s="257" t="b">
        <f>COUNTIFS(Table2[Unique],Table2[[#This Row],[Unique]])&gt;1</f>
        <v>0</v>
      </c>
      <c r="S669" s="257">
        <f>IF(Table2[[#This Row],[Status ]]="Solved",1,0)</f>
        <v>1</v>
      </c>
      <c r="T669" s="257">
        <f>IF(Table2[[#This Row],[Status ]]="ongoing",1,0)</f>
        <v>0</v>
      </c>
    </row>
    <row r="670" spans="1:20" x14ac:dyDescent="0.25">
      <c r="A670" s="262">
        <v>5015544223</v>
      </c>
      <c r="B670" s="269" t="str">
        <f>_xlfn.XLOOKUP(Table2[[#This Row],[K&amp;N REF ]],CAT_Details[Tracking Number],CAT_Details[S Ref],,0)</f>
        <v>20250324-S-70123</v>
      </c>
      <c r="C670" s="270">
        <f>_xlfn.XLOOKUP(Table2[[#This Row],[K&amp;N REF ]],CAT_Details[Tracking Number],CAT_Details[TO Ref],,0)</f>
        <v>20250324681101</v>
      </c>
      <c r="D670" s="270" t="str">
        <f>_xlfn.XLOOKUP(Table2[[#This Row],[K&amp;N REF ]],CAT_Details[Tracking Number],CAT_Details[Pickup Customer Name],,0)</f>
        <v>PIERBURG S.R.O</v>
      </c>
      <c r="E670" s="271" t="str">
        <f>_xlfn.XLOOKUP(Table2[[#This Row],[K&amp;N REF ]],CAT_Details[Tracking Number],CAT_Details[Delivery Country Code],,0)</f>
        <v>GB</v>
      </c>
      <c r="F670" s="271" t="str">
        <f>_xlfn.XLOOKUP(Table2[[#This Row],[TO Ref]],CAT_Details[TO Ref],CAT_Details[Loc],,0)</f>
        <v>DX01-L5</v>
      </c>
      <c r="G670" s="257" t="s">
        <v>38</v>
      </c>
      <c r="H670" s="257" t="s">
        <v>35</v>
      </c>
      <c r="I670" s="280">
        <v>45744</v>
      </c>
      <c r="J670" s="257" t="s">
        <v>26</v>
      </c>
      <c r="K670" s="257" t="s">
        <v>32</v>
      </c>
      <c r="L670" s="280">
        <v>45744</v>
      </c>
      <c r="M670" s="257" t="str">
        <f>IF(Table2[[#This Row],[Resolve Date]]="","ONGOING","SOLVED")</f>
        <v>SOLVED</v>
      </c>
      <c r="N670" s="258" t="s">
        <v>30</v>
      </c>
      <c r="O670" s="257" t="str">
        <f>Table2[[#This Row],[K&amp;N REF ]]&amp;Table2[[#This Row],[Issue type ]]</f>
        <v>5015544223NO LABELS</v>
      </c>
      <c r="P670" s="257">
        <f>YEAR(Table2[[#This Row],[Date ]])</f>
        <v>2025</v>
      </c>
      <c r="Q670" s="257" t="str">
        <f>VLOOKUP(MONTH(Table2[[#This Row],[Date ]]),Months,2,0)</f>
        <v>March</v>
      </c>
      <c r="R670" s="257" t="b">
        <f>COUNTIFS(Table2[Unique],Table2[[#This Row],[Unique]])&gt;1</f>
        <v>0</v>
      </c>
      <c r="S670" s="257">
        <f>IF(Table2[[#This Row],[Status ]]="Solved",1,0)</f>
        <v>1</v>
      </c>
      <c r="T670" s="257">
        <f>IF(Table2[[#This Row],[Status ]]="ongoing",1,0)</f>
        <v>0</v>
      </c>
    </row>
    <row r="671" spans="1:20" x14ac:dyDescent="0.25">
      <c r="A671" s="262">
        <v>5015528413</v>
      </c>
      <c r="B671" s="269" t="str">
        <f>_xlfn.XLOOKUP(Table2[[#This Row],[K&amp;N REF ]],CAT_Details[Tracking Number],CAT_Details[S Ref],,0)</f>
        <v>20250321-S-70299</v>
      </c>
      <c r="C671" s="270">
        <f>_xlfn.XLOOKUP(Table2[[#This Row],[K&amp;N REF ]],CAT_Details[Tracking Number],CAT_Details[TO Ref],,0)</f>
        <v>20250319677494</v>
      </c>
      <c r="D671" s="270" t="str">
        <f>_xlfn.XLOOKUP(Table2[[#This Row],[K&amp;N REF ]],CAT_Details[Tracking Number],CAT_Details[Pickup Customer Name],,0)</f>
        <v>ALC ALLGEMEINESLOGISTIK CENTER</v>
      </c>
      <c r="E671" s="271" t="str">
        <f>_xlfn.XLOOKUP(Table2[[#This Row],[K&amp;N REF ]],CAT_Details[Tracking Number],CAT_Details[Delivery Country Code],,0)</f>
        <v>GB</v>
      </c>
      <c r="F671" s="271" t="str">
        <f>_xlfn.XLOOKUP(Table2[[#This Row],[TO Ref]],CAT_Details[TO Ref],CAT_Details[Loc],,0)</f>
        <v>OYL1</v>
      </c>
      <c r="G671" s="257" t="s">
        <v>34</v>
      </c>
      <c r="H671" s="257" t="s">
        <v>40</v>
      </c>
      <c r="I671" s="280">
        <v>45744</v>
      </c>
      <c r="J671" s="257" t="s">
        <v>26</v>
      </c>
      <c r="K671" s="257" t="s">
        <v>32</v>
      </c>
      <c r="L671" s="280">
        <v>45762</v>
      </c>
      <c r="M671" s="257" t="str">
        <f>IF(Table2[[#This Row],[Resolve Date]]="","ONGOING","SOLVED")</f>
        <v>SOLVED</v>
      </c>
      <c r="N671" s="258" t="s">
        <v>58</v>
      </c>
      <c r="O671" s="257" t="str">
        <f>Table2[[#This Row],[K&amp;N REF ]]&amp;Table2[[#This Row],[Issue type ]]</f>
        <v xml:space="preserve">5015528413INCORRECT LABELS </v>
      </c>
      <c r="P671" s="257">
        <f>YEAR(Table2[[#This Row],[Date ]])</f>
        <v>2025</v>
      </c>
      <c r="Q671" s="257" t="str">
        <f>VLOOKUP(MONTH(Table2[[#This Row],[Date ]]),Months,2,0)</f>
        <v>March</v>
      </c>
      <c r="R671" s="257" t="b">
        <f>COUNTIFS(Table2[Unique],Table2[[#This Row],[Unique]])&gt;1</f>
        <v>0</v>
      </c>
      <c r="S671" s="257">
        <f>IF(Table2[[#This Row],[Status ]]="Solved",1,0)</f>
        <v>1</v>
      </c>
      <c r="T671" s="257">
        <f>IF(Table2[[#This Row],[Status ]]="ongoing",1,0)</f>
        <v>0</v>
      </c>
    </row>
    <row r="672" spans="1:20" x14ac:dyDescent="0.25">
      <c r="A672" s="262">
        <v>5015543629</v>
      </c>
      <c r="B672" s="269" t="str">
        <f>_xlfn.XLOOKUP(Table2[[#This Row],[K&amp;N REF ]],CAT_Details[Tracking Number],CAT_Details[S Ref],,0)</f>
        <v>20250324-S-70153</v>
      </c>
      <c r="C672" s="270">
        <f>_xlfn.XLOOKUP(Table2[[#This Row],[K&amp;N REF ]],CAT_Details[Tracking Number],CAT_Details[TO Ref],,0)</f>
        <v>20250324680690</v>
      </c>
      <c r="D672" s="270" t="str">
        <f>_xlfn.XLOOKUP(Table2[[#This Row],[K&amp;N REF ]],CAT_Details[Tracking Number],CAT_Details[Pickup Customer Name],,0)</f>
        <v>Elobau GmbH &amp; Co. KG</v>
      </c>
      <c r="E672" s="271" t="str">
        <f>_xlfn.XLOOKUP(Table2[[#This Row],[K&amp;N REF ]],CAT_Details[Tracking Number],CAT_Details[Delivery Country Code],,0)</f>
        <v>GB</v>
      </c>
      <c r="F672" s="271" t="str">
        <f>_xlfn.XLOOKUP(Table2[[#This Row],[TO Ref]],CAT_Details[TO Ref],CAT_Details[Loc],,0)</f>
        <v>OYL1</v>
      </c>
      <c r="G672" s="257" t="s">
        <v>34</v>
      </c>
      <c r="H672" s="257" t="s">
        <v>42</v>
      </c>
      <c r="I672" s="280">
        <v>45744</v>
      </c>
      <c r="J672" s="257" t="s">
        <v>45</v>
      </c>
      <c r="K672" s="257" t="s">
        <v>32</v>
      </c>
      <c r="L672" s="280">
        <v>45744</v>
      </c>
      <c r="M672" s="257" t="str">
        <f>IF(Table2[[#This Row],[Resolve Date]]="","ONGOING","SOLVED")</f>
        <v>SOLVED</v>
      </c>
      <c r="N672" s="258" t="s">
        <v>128</v>
      </c>
      <c r="O672" s="257" t="str">
        <f>Table2[[#This Row],[K&amp;N REF ]]&amp;Table2[[#This Row],[Issue type ]]</f>
        <v>5015543629AMOUNT</v>
      </c>
      <c r="P672" s="257">
        <f>YEAR(Table2[[#This Row],[Date ]])</f>
        <v>2025</v>
      </c>
      <c r="Q672" s="257" t="str">
        <f>VLOOKUP(MONTH(Table2[[#This Row],[Date ]]),Months,2,0)</f>
        <v>March</v>
      </c>
      <c r="R672" s="257" t="b">
        <f>COUNTIFS(Table2[Unique],Table2[[#This Row],[Unique]])&gt;1</f>
        <v>0</v>
      </c>
      <c r="S672" s="257">
        <f>IF(Table2[[#This Row],[Status ]]="Solved",1,0)</f>
        <v>1</v>
      </c>
      <c r="T672" s="257">
        <f>IF(Table2[[#This Row],[Status ]]="ongoing",1,0)</f>
        <v>0</v>
      </c>
    </row>
    <row r="673" spans="1:20" x14ac:dyDescent="0.25">
      <c r="A673" s="262">
        <v>5015543426</v>
      </c>
      <c r="B673" s="269" t="str">
        <f>_xlfn.XLOOKUP(Table2[[#This Row],[K&amp;N REF ]],CAT_Details[Tracking Number],CAT_Details[S Ref],,0)</f>
        <v>20250324-S-70125</v>
      </c>
      <c r="C673" s="270">
        <f>_xlfn.XLOOKUP(Table2[[#This Row],[K&amp;N REF ]],CAT_Details[Tracking Number],CAT_Details[TO Ref],,0)</f>
        <v>20250324681226</v>
      </c>
      <c r="D673" s="270" t="str">
        <f>_xlfn.XLOOKUP(Table2[[#This Row],[K&amp;N REF ]],CAT_Details[Tracking Number],CAT_Details[Pickup Customer Name],,0)</f>
        <v>Bosch Rexroth AG Werk Horb</v>
      </c>
      <c r="E673" s="271" t="str">
        <f>_xlfn.XLOOKUP(Table2[[#This Row],[K&amp;N REF ]],CAT_Details[Tracking Number],CAT_Details[Delivery Country Code],,0)</f>
        <v>GB</v>
      </c>
      <c r="F673" s="271" t="str">
        <f>_xlfn.XLOOKUP(Table2[[#This Row],[TO Ref]],CAT_Details[TO Ref],CAT_Details[Loc],,0)</f>
        <v>U2-L5</v>
      </c>
      <c r="G673" s="257" t="s">
        <v>34</v>
      </c>
      <c r="H673" s="257" t="s">
        <v>35</v>
      </c>
      <c r="I673" s="280">
        <v>45744</v>
      </c>
      <c r="J673" s="257" t="s">
        <v>26</v>
      </c>
      <c r="K673" s="257" t="s">
        <v>32</v>
      </c>
      <c r="L673" s="280">
        <v>45744</v>
      </c>
      <c r="M673" s="257" t="str">
        <f>IF(Table2[[#This Row],[Resolve Date]]="","ONGOING","SOLVED")</f>
        <v>SOLVED</v>
      </c>
      <c r="N673" s="258" t="s">
        <v>30</v>
      </c>
      <c r="O673" s="257" t="str">
        <f>Table2[[#This Row],[K&amp;N REF ]]&amp;Table2[[#This Row],[Issue type ]]</f>
        <v>5015543426NO LABELS</v>
      </c>
      <c r="P673" s="257">
        <f>YEAR(Table2[[#This Row],[Date ]])</f>
        <v>2025</v>
      </c>
      <c r="Q673" s="257" t="str">
        <f>VLOOKUP(MONTH(Table2[[#This Row],[Date ]]),Months,2,0)</f>
        <v>March</v>
      </c>
      <c r="R673" s="257" t="b">
        <f>COUNTIFS(Table2[Unique],Table2[[#This Row],[Unique]])&gt;1</f>
        <v>0</v>
      </c>
      <c r="S673" s="257">
        <f>IF(Table2[[#This Row],[Status ]]="Solved",1,0)</f>
        <v>1</v>
      </c>
      <c r="T673" s="257">
        <f>IF(Table2[[#This Row],[Status ]]="ongoing",1,0)</f>
        <v>0</v>
      </c>
    </row>
    <row r="674" spans="1:20" x14ac:dyDescent="0.25">
      <c r="A674" s="262">
        <v>5015543350</v>
      </c>
      <c r="B674" s="269" t="str">
        <f>_xlfn.XLOOKUP(Table2[[#This Row],[K&amp;N REF ]],CAT_Details[Tracking Number],CAT_Details[S Ref],,0)</f>
        <v>20250324-S-70141</v>
      </c>
      <c r="C674" s="270">
        <f>_xlfn.XLOOKUP(Table2[[#This Row],[K&amp;N REF ]],CAT_Details[Tracking Number],CAT_Details[TO Ref],,0)</f>
        <v>20250320678569</v>
      </c>
      <c r="D674" s="270" t="str">
        <f>_xlfn.XLOOKUP(Table2[[#This Row],[K&amp;N REF ]],CAT_Details[Tracking Number],CAT_Details[Pickup Customer Name],,0)</f>
        <v>MOTA SA</v>
      </c>
      <c r="E674" s="271" t="str">
        <f>_xlfn.XLOOKUP(Table2[[#This Row],[K&amp;N REF ]],CAT_Details[Tracking Number],CAT_Details[Delivery Country Code],,0)</f>
        <v>GB</v>
      </c>
      <c r="F674" s="271" t="str">
        <f>_xlfn.XLOOKUP(Table2[[#This Row],[TO Ref]],CAT_Details[TO Ref],CAT_Details[Loc],,0)</f>
        <v>DX01-L5</v>
      </c>
      <c r="G674" s="257" t="s">
        <v>36</v>
      </c>
      <c r="H674" s="257" t="s">
        <v>35</v>
      </c>
      <c r="I674" s="280">
        <v>45744</v>
      </c>
      <c r="J674" s="257" t="s">
        <v>26</v>
      </c>
      <c r="K674" s="257" t="s">
        <v>32</v>
      </c>
      <c r="L674" s="280">
        <v>45744</v>
      </c>
      <c r="M674" s="257" t="str">
        <f>IF(Table2[[#This Row],[Resolve Date]]="","ONGOING","SOLVED")</f>
        <v>SOLVED</v>
      </c>
      <c r="N674" s="258" t="s">
        <v>30</v>
      </c>
      <c r="O674" s="257" t="str">
        <f>Table2[[#This Row],[K&amp;N REF ]]&amp;Table2[[#This Row],[Issue type ]]</f>
        <v>5015543350NO LABELS</v>
      </c>
      <c r="P674" s="257">
        <f>YEAR(Table2[[#This Row],[Date ]])</f>
        <v>2025</v>
      </c>
      <c r="Q674" s="257" t="str">
        <f>VLOOKUP(MONTH(Table2[[#This Row],[Date ]]),Months,2,0)</f>
        <v>March</v>
      </c>
      <c r="R674" s="257" t="b">
        <f>COUNTIFS(Table2[Unique],Table2[[#This Row],[Unique]])&gt;1</f>
        <v>0</v>
      </c>
      <c r="S674" s="257">
        <f>IF(Table2[[#This Row],[Status ]]="Solved",1,0)</f>
        <v>1</v>
      </c>
      <c r="T674" s="257">
        <f>IF(Table2[[#This Row],[Status ]]="ongoing",1,0)</f>
        <v>0</v>
      </c>
    </row>
    <row r="675" spans="1:20" x14ac:dyDescent="0.25">
      <c r="A675" s="262">
        <v>5015528137</v>
      </c>
      <c r="B675" s="269" t="str">
        <f>_xlfn.XLOOKUP(Table2[[#This Row],[K&amp;N REF ]],CAT_Details[Tracking Number],CAT_Details[S Ref],,0)</f>
        <v>20250321-S-70189</v>
      </c>
      <c r="C675" s="270">
        <f>_xlfn.XLOOKUP(Table2[[#This Row],[K&amp;N REF ]],CAT_Details[Tracking Number],CAT_Details[TO Ref],,0)</f>
        <v>20250320679480</v>
      </c>
      <c r="D675" s="270" t="str">
        <f>_xlfn.XLOOKUP(Table2[[#This Row],[K&amp;N REF ]],CAT_Details[Tracking Number],CAT_Details[Pickup Customer Name],,0)</f>
        <v>SOGEFI FILTRATION FRANCE</v>
      </c>
      <c r="E675" s="271" t="str">
        <f>_xlfn.XLOOKUP(Table2[[#This Row],[K&amp;N REF ]],CAT_Details[Tracking Number],CAT_Details[Delivery Country Code],,0)</f>
        <v>GB</v>
      </c>
      <c r="F675" s="271" t="str">
        <f>_xlfn.XLOOKUP(Table2[[#This Row],[TO Ref]],CAT_Details[TO Ref],CAT_Details[Loc],,0)</f>
        <v>DX01-L5</v>
      </c>
      <c r="G675" s="257" t="s">
        <v>36</v>
      </c>
      <c r="H675" s="257" t="s">
        <v>35</v>
      </c>
      <c r="I675" s="280">
        <v>45744</v>
      </c>
      <c r="J675" s="257" t="s">
        <v>26</v>
      </c>
      <c r="K675" s="257" t="s">
        <v>32</v>
      </c>
      <c r="L675" s="280">
        <v>45744</v>
      </c>
      <c r="M675" s="257" t="str">
        <f>IF(Table2[[#This Row],[Resolve Date]]="","ONGOING","SOLVED")</f>
        <v>SOLVED</v>
      </c>
      <c r="N675" s="258" t="s">
        <v>30</v>
      </c>
      <c r="O675" s="257" t="str">
        <f>Table2[[#This Row],[K&amp;N REF ]]&amp;Table2[[#This Row],[Issue type ]]</f>
        <v>5015528137NO LABELS</v>
      </c>
      <c r="P675" s="257">
        <f>YEAR(Table2[[#This Row],[Date ]])</f>
        <v>2025</v>
      </c>
      <c r="Q675" s="257" t="str">
        <f>VLOOKUP(MONTH(Table2[[#This Row],[Date ]]),Months,2,0)</f>
        <v>March</v>
      </c>
      <c r="R675" s="257" t="b">
        <f>COUNTIFS(Table2[Unique],Table2[[#This Row],[Unique]])&gt;1</f>
        <v>0</v>
      </c>
      <c r="S675" s="257">
        <f>IF(Table2[[#This Row],[Status ]]="Solved",1,0)</f>
        <v>1</v>
      </c>
      <c r="T675" s="257">
        <f>IF(Table2[[#This Row],[Status ]]="ongoing",1,0)</f>
        <v>0</v>
      </c>
    </row>
    <row r="676" spans="1:20" x14ac:dyDescent="0.25">
      <c r="A676" s="262">
        <v>5015528559</v>
      </c>
      <c r="B676" s="269" t="str">
        <f>_xlfn.XLOOKUP(Table2[[#This Row],[K&amp;N REF ]],CAT_Details[Tracking Number],CAT_Details[S Ref],,0)</f>
        <v>20250324-S-70049</v>
      </c>
      <c r="C676" s="270">
        <f>_xlfn.XLOOKUP(Table2[[#This Row],[K&amp;N REF ]],CAT_Details[Tracking Number],CAT_Details[TO Ref],,0)</f>
        <v>20250321680462</v>
      </c>
      <c r="D676" s="270" t="str">
        <f>_xlfn.XLOOKUP(Table2[[#This Row],[K&amp;N REF ]],CAT_Details[Tracking Number],CAT_Details[Pickup Customer Name],,0)</f>
        <v>TIMKEN EUROPEAN SERVICE CENTER</v>
      </c>
      <c r="E676" s="271" t="str">
        <f>_xlfn.XLOOKUP(Table2[[#This Row],[K&amp;N REF ]],CAT_Details[Tracking Number],CAT_Details[Delivery Country Code],,0)</f>
        <v>GB</v>
      </c>
      <c r="F676" s="271" t="str">
        <f>_xlfn.XLOOKUP(Table2[[#This Row],[TO Ref]],CAT_Details[TO Ref],CAT_Details[Loc],,0)</f>
        <v>DK-BM01</v>
      </c>
      <c r="G676" s="257" t="s">
        <v>36</v>
      </c>
      <c r="H676" s="257" t="s">
        <v>35</v>
      </c>
      <c r="I676" s="280">
        <v>45744</v>
      </c>
      <c r="J676" s="257" t="s">
        <v>26</v>
      </c>
      <c r="K676" s="257" t="s">
        <v>32</v>
      </c>
      <c r="L676" s="280">
        <v>45744</v>
      </c>
      <c r="M676" s="257" t="str">
        <f>IF(Table2[[#This Row],[Resolve Date]]="","ONGOING","SOLVED")</f>
        <v>SOLVED</v>
      </c>
      <c r="N676" s="258" t="s">
        <v>30</v>
      </c>
      <c r="O676" s="257" t="str">
        <f>Table2[[#This Row],[K&amp;N REF ]]&amp;Table2[[#This Row],[Issue type ]]</f>
        <v>5015528559NO LABELS</v>
      </c>
      <c r="P676" s="257">
        <f>YEAR(Table2[[#This Row],[Date ]])</f>
        <v>2025</v>
      </c>
      <c r="Q676" s="257" t="str">
        <f>VLOOKUP(MONTH(Table2[[#This Row],[Date ]]),Months,2,0)</f>
        <v>March</v>
      </c>
      <c r="R676" s="257" t="b">
        <f>COUNTIFS(Table2[Unique],Table2[[#This Row],[Unique]])&gt;1</f>
        <v>0</v>
      </c>
      <c r="S676" s="257">
        <f>IF(Table2[[#This Row],[Status ]]="Solved",1,0)</f>
        <v>1</v>
      </c>
      <c r="T676" s="257">
        <f>IF(Table2[[#This Row],[Status ]]="ongoing",1,0)</f>
        <v>0</v>
      </c>
    </row>
    <row r="677" spans="1:20" x14ac:dyDescent="0.25">
      <c r="A677" s="262">
        <v>5015543638</v>
      </c>
      <c r="B677" s="269" t="str">
        <f>_xlfn.XLOOKUP(Table2[[#This Row],[K&amp;N REF ]],CAT_Details[Tracking Number],CAT_Details[S Ref],,0)</f>
        <v>20250324-S-70128</v>
      </c>
      <c r="C677" s="270">
        <f>_xlfn.XLOOKUP(Table2[[#This Row],[K&amp;N REF ]],CAT_Details[Tracking Number],CAT_Details[TO Ref],,0)</f>
        <v>20250321680463</v>
      </c>
      <c r="D677" s="270" t="str">
        <f>_xlfn.XLOOKUP(Table2[[#This Row],[K&amp;N REF ]],CAT_Details[Tracking Number],CAT_Details[Pickup Customer Name],,0)</f>
        <v>LOGISTIQUE JUNG DAMBACH / SOCOMEC F</v>
      </c>
      <c r="E677" s="271" t="str">
        <f>_xlfn.XLOOKUP(Table2[[#This Row],[K&amp;N REF ]],CAT_Details[Tracking Number],CAT_Details[Delivery Country Code],,0)</f>
        <v>GB</v>
      </c>
      <c r="F677" s="271" t="str">
        <f>_xlfn.XLOOKUP(Table2[[#This Row],[TO Ref]],CAT_Details[TO Ref],CAT_Details[Loc],,0)</f>
        <v>DK-LW08</v>
      </c>
      <c r="G677" s="257" t="s">
        <v>36</v>
      </c>
      <c r="H677" s="257" t="s">
        <v>35</v>
      </c>
      <c r="I677" s="280">
        <v>45744</v>
      </c>
      <c r="J677" s="257" t="s">
        <v>26</v>
      </c>
      <c r="K677" s="257" t="s">
        <v>32</v>
      </c>
      <c r="L677" s="280">
        <v>45747</v>
      </c>
      <c r="M677" s="257" t="str">
        <f>IF(Table2[[#This Row],[Resolve Date]]="","ONGOING","SOLVED")</f>
        <v>SOLVED</v>
      </c>
      <c r="N677" s="258" t="s">
        <v>30</v>
      </c>
      <c r="O677" s="257" t="str">
        <f>Table2[[#This Row],[K&amp;N REF ]]&amp;Table2[[#This Row],[Issue type ]]</f>
        <v>5015543638NO LABELS</v>
      </c>
      <c r="P677" s="257">
        <f>YEAR(Table2[[#This Row],[Date ]])</f>
        <v>2025</v>
      </c>
      <c r="Q677" s="257" t="str">
        <f>VLOOKUP(MONTH(Table2[[#This Row],[Date ]]),Months,2,0)</f>
        <v>March</v>
      </c>
      <c r="R677" s="257" t="b">
        <f>COUNTIFS(Table2[Unique],Table2[[#This Row],[Unique]])&gt;1</f>
        <v>0</v>
      </c>
      <c r="S677" s="257">
        <f>IF(Table2[[#This Row],[Status ]]="Solved",1,0)</f>
        <v>1</v>
      </c>
      <c r="T677" s="257">
        <f>IF(Table2[[#This Row],[Status ]]="ongoing",1,0)</f>
        <v>0</v>
      </c>
    </row>
    <row r="678" spans="1:20" x14ac:dyDescent="0.25">
      <c r="A678" s="262">
        <v>5015559276</v>
      </c>
      <c r="B678" s="269" t="str">
        <f>_xlfn.XLOOKUP(Table2[[#This Row],[K&amp;N REF ]],CAT_Details[Tracking Number],CAT_Details[S Ref],,0)</f>
        <v>20250325-S-70134</v>
      </c>
      <c r="C678" s="270">
        <f>_xlfn.XLOOKUP(Table2[[#This Row],[K&amp;N REF ]],CAT_Details[Tracking Number],CAT_Details[TO Ref],,0)</f>
        <v>20250325682049</v>
      </c>
      <c r="D678" s="270" t="str">
        <f>_xlfn.XLOOKUP(Table2[[#This Row],[K&amp;N REF ]],CAT_Details[Tracking Number],CAT_Details[Pickup Customer Name],,0)</f>
        <v>FONTANA LUIGI S.P.A.</v>
      </c>
      <c r="E678" s="271" t="str">
        <f>_xlfn.XLOOKUP(Table2[[#This Row],[K&amp;N REF ]],CAT_Details[Tracking Number],CAT_Details[Delivery Country Code],,0)</f>
        <v>GB</v>
      </c>
      <c r="F678" s="271" t="str">
        <f>_xlfn.XLOOKUP(Table2[[#This Row],[TO Ref]],CAT_Details[TO Ref],CAT_Details[Loc],,0)</f>
        <v>OYL1</v>
      </c>
      <c r="G678" s="257" t="s">
        <v>24</v>
      </c>
      <c r="H678" s="257" t="s">
        <v>25</v>
      </c>
      <c r="I678" s="280">
        <v>45747</v>
      </c>
      <c r="J678" s="257" t="s">
        <v>26</v>
      </c>
      <c r="K678" s="257" t="s">
        <v>32</v>
      </c>
      <c r="L678" s="280">
        <v>45754</v>
      </c>
      <c r="M678" s="257" t="str">
        <f>IF(Table2[[#This Row],[Resolve Date]]="","ONGOING","SOLVED")</f>
        <v>SOLVED</v>
      </c>
      <c r="N678" s="258" t="s">
        <v>30</v>
      </c>
      <c r="O678" s="257" t="str">
        <f>Table2[[#This Row],[K&amp;N REF ]]&amp;Table2[[#This Row],[Issue type ]]</f>
        <v xml:space="preserve">5015559276DAMAGE </v>
      </c>
      <c r="P678" s="257">
        <f>YEAR(Table2[[#This Row],[Date ]])</f>
        <v>2025</v>
      </c>
      <c r="Q678" s="257" t="str">
        <f>VLOOKUP(MONTH(Table2[[#This Row],[Date ]]),Months,2,0)</f>
        <v>March</v>
      </c>
      <c r="R678" s="257" t="b">
        <f>COUNTIFS(Table2[Unique],Table2[[#This Row],[Unique]])&gt;1</f>
        <v>0</v>
      </c>
      <c r="S678" s="257">
        <f>IF(Table2[[#This Row],[Status ]]="Solved",1,0)</f>
        <v>1</v>
      </c>
      <c r="T678" s="257">
        <f>IF(Table2[[#This Row],[Status ]]="ongoing",1,0)</f>
        <v>0</v>
      </c>
    </row>
    <row r="679" spans="1:20" x14ac:dyDescent="0.25">
      <c r="A679" s="262">
        <v>5015528275</v>
      </c>
      <c r="B679" s="269" t="str">
        <f>_xlfn.XLOOKUP(Table2[[#This Row],[K&amp;N REF ]],CAT_Details[Tracking Number],CAT_Details[S Ref],,0)</f>
        <v>20250321-S-70198</v>
      </c>
      <c r="C679" s="270">
        <f>_xlfn.XLOOKUP(Table2[[#This Row],[K&amp;N REF ]],CAT_Details[Tracking Number],CAT_Details[TO Ref],,0)</f>
        <v>20250321680161</v>
      </c>
      <c r="D679" s="270" t="str">
        <f>_xlfn.XLOOKUP(Table2[[#This Row],[K&amp;N REF ]],CAT_Details[Tracking Number],CAT_Details[Pickup Customer Name],,0)</f>
        <v>Standard Motor Product Poland ( SMP Poland)</v>
      </c>
      <c r="E679" s="271" t="str">
        <f>_xlfn.XLOOKUP(Table2[[#This Row],[K&amp;N REF ]],CAT_Details[Tracking Number],CAT_Details[Delivery Country Code],,0)</f>
        <v>GB</v>
      </c>
      <c r="F679" s="271" t="str">
        <f>_xlfn.XLOOKUP(Table2[[#This Row],[TO Ref]],CAT_Details[TO Ref],CAT_Details[Loc],,0)</f>
        <v>MY02</v>
      </c>
      <c r="G679" s="257" t="s">
        <v>44</v>
      </c>
      <c r="H679" s="257" t="s">
        <v>40</v>
      </c>
      <c r="I679" s="280">
        <v>45747</v>
      </c>
      <c r="J679" s="257" t="s">
        <v>41</v>
      </c>
      <c r="K679" s="257" t="s">
        <v>32</v>
      </c>
      <c r="L679" s="280">
        <v>45747</v>
      </c>
      <c r="M679" s="257" t="str">
        <f>IF(Table2[[#This Row],[Resolve Date]]="","ONGOING","SOLVED")</f>
        <v>SOLVED</v>
      </c>
      <c r="N679" s="258" t="s">
        <v>129</v>
      </c>
      <c r="O679" s="257" t="str">
        <f>Table2[[#This Row],[K&amp;N REF ]]&amp;Table2[[#This Row],[Issue type ]]</f>
        <v xml:space="preserve">5015528275INCORRECT LABELS </v>
      </c>
      <c r="P679" s="257">
        <f>YEAR(Table2[[#This Row],[Date ]])</f>
        <v>2025</v>
      </c>
      <c r="Q679" s="257" t="str">
        <f>VLOOKUP(MONTH(Table2[[#This Row],[Date ]]),Months,2,0)</f>
        <v>March</v>
      </c>
      <c r="R679" s="257" t="b">
        <f>COUNTIFS(Table2[Unique],Table2[[#This Row],[Unique]])&gt;1</f>
        <v>0</v>
      </c>
      <c r="S679" s="257">
        <f>IF(Table2[[#This Row],[Status ]]="Solved",1,0)</f>
        <v>1</v>
      </c>
      <c r="T679" s="257">
        <f>IF(Table2[[#This Row],[Status ]]="ongoing",1,0)</f>
        <v>0</v>
      </c>
    </row>
    <row r="680" spans="1:20" x14ac:dyDescent="0.25">
      <c r="A680" s="262">
        <v>5015559719</v>
      </c>
      <c r="B680" s="269" t="str">
        <f>_xlfn.XLOOKUP(Table2[[#This Row],[K&amp;N REF ]],CAT_Details[Tracking Number],CAT_Details[S Ref],,0)</f>
        <v>20250325-S-70161</v>
      </c>
      <c r="C680" s="270">
        <f>_xlfn.XLOOKUP(Table2[[#This Row],[K&amp;N REF ]],CAT_Details[Tracking Number],CAT_Details[TO Ref],,0)</f>
        <v>20250324680906</v>
      </c>
      <c r="D680" s="270" t="str">
        <f>_xlfn.XLOOKUP(Table2[[#This Row],[K&amp;N REF ]],CAT_Details[Tracking Number],CAT_Details[Pickup Customer Name],,0)</f>
        <v>TENNECO INC</v>
      </c>
      <c r="E680" s="271" t="str">
        <f>_xlfn.XLOOKUP(Table2[[#This Row],[K&amp;N REF ]],CAT_Details[Tracking Number],CAT_Details[Delivery Country Code],,0)</f>
        <v>GB</v>
      </c>
      <c r="F680" s="271" t="str">
        <f>_xlfn.XLOOKUP(Table2[[#This Row],[TO Ref]],CAT_Details[TO Ref],CAT_Details[Loc],,0)</f>
        <v>No Loc</v>
      </c>
      <c r="G680" s="257" t="s">
        <v>34</v>
      </c>
      <c r="H680" s="257" t="s">
        <v>35</v>
      </c>
      <c r="I680" s="280">
        <v>45747</v>
      </c>
      <c r="J680" s="257" t="s">
        <v>26</v>
      </c>
      <c r="K680" s="257" t="s">
        <v>32</v>
      </c>
      <c r="L680" s="280">
        <v>45747</v>
      </c>
      <c r="M680" s="257" t="str">
        <f>IF(Table2[[#This Row],[Resolve Date]]="","ONGOING","SOLVED")</f>
        <v>SOLVED</v>
      </c>
      <c r="N680" s="258" t="s">
        <v>30</v>
      </c>
      <c r="O680" s="257" t="str">
        <f>Table2[[#This Row],[K&amp;N REF ]]&amp;Table2[[#This Row],[Issue type ]]</f>
        <v>5015559719NO LABELS</v>
      </c>
      <c r="P680" s="257">
        <f>YEAR(Table2[[#This Row],[Date ]])</f>
        <v>2025</v>
      </c>
      <c r="Q680" s="257" t="str">
        <f>VLOOKUP(MONTH(Table2[[#This Row],[Date ]]),Months,2,0)</f>
        <v>March</v>
      </c>
      <c r="R680" s="257" t="b">
        <f>COUNTIFS(Table2[Unique],Table2[[#This Row],[Unique]])&gt;1</f>
        <v>0</v>
      </c>
      <c r="S680" s="257">
        <f>IF(Table2[[#This Row],[Status ]]="Solved",1,0)</f>
        <v>1</v>
      </c>
      <c r="T680" s="257">
        <f>IF(Table2[[#This Row],[Status ]]="ongoing",1,0)</f>
        <v>0</v>
      </c>
    </row>
    <row r="681" spans="1:20" x14ac:dyDescent="0.25">
      <c r="A681" s="262">
        <v>5015559790</v>
      </c>
      <c r="B681" s="269" t="str">
        <f>_xlfn.XLOOKUP(Table2[[#This Row],[K&amp;N REF ]],CAT_Details[Tracking Number],CAT_Details[S Ref],,0)</f>
        <v>20250325-S-70144</v>
      </c>
      <c r="C681" s="270">
        <f>_xlfn.XLOOKUP(Table2[[#This Row],[K&amp;N REF ]],CAT_Details[Tracking Number],CAT_Details[TO Ref],,0)</f>
        <v>20250324680926</v>
      </c>
      <c r="D681" s="270" t="str">
        <f>_xlfn.XLOOKUP(Table2[[#This Row],[K&amp;N REF ]],CAT_Details[Tracking Number],CAT_Details[Pickup Customer Name],,0)</f>
        <v>Heinzmann Gmbh &amp; Co. Kg</v>
      </c>
      <c r="E681" s="271" t="str">
        <f>_xlfn.XLOOKUP(Table2[[#This Row],[K&amp;N REF ]],CAT_Details[Tracking Number],CAT_Details[Delivery Country Code],,0)</f>
        <v>GB</v>
      </c>
      <c r="F681" s="271" t="str">
        <f>_xlfn.XLOOKUP(Table2[[#This Row],[TO Ref]],CAT_Details[TO Ref],CAT_Details[Loc],,0)</f>
        <v>MY02</v>
      </c>
      <c r="G681" s="257" t="s">
        <v>34</v>
      </c>
      <c r="H681" s="257" t="s">
        <v>40</v>
      </c>
      <c r="I681" s="280">
        <v>45747</v>
      </c>
      <c r="J681" s="257" t="s">
        <v>26</v>
      </c>
      <c r="K681" s="257" t="s">
        <v>32</v>
      </c>
      <c r="L681" s="280">
        <v>45747</v>
      </c>
      <c r="M681" s="257" t="str">
        <f>IF(Table2[[#This Row],[Resolve Date]]="","ONGOING","SOLVED")</f>
        <v>SOLVED</v>
      </c>
      <c r="N681" s="258" t="s">
        <v>58</v>
      </c>
      <c r="O681" s="257" t="str">
        <f>Table2[[#This Row],[K&amp;N REF ]]&amp;Table2[[#This Row],[Issue type ]]</f>
        <v xml:space="preserve">5015559790INCORRECT LABELS </v>
      </c>
      <c r="P681" s="257">
        <f>YEAR(Table2[[#This Row],[Date ]])</f>
        <v>2025</v>
      </c>
      <c r="Q681" s="257" t="str">
        <f>VLOOKUP(MONTH(Table2[[#This Row],[Date ]]),Months,2,0)</f>
        <v>March</v>
      </c>
      <c r="R681" s="257" t="b">
        <f>COUNTIFS(Table2[Unique],Table2[[#This Row],[Unique]])&gt;1</f>
        <v>0</v>
      </c>
      <c r="S681" s="257">
        <f>IF(Table2[[#This Row],[Status ]]="Solved",1,0)</f>
        <v>1</v>
      </c>
      <c r="T681" s="257">
        <f>IF(Table2[[#This Row],[Status ]]="ongoing",1,0)</f>
        <v>0</v>
      </c>
    </row>
    <row r="682" spans="1:20" x14ac:dyDescent="0.25">
      <c r="A682" s="262">
        <v>5015559789</v>
      </c>
      <c r="B682" s="269" t="str">
        <f>_xlfn.XLOOKUP(Table2[[#This Row],[K&amp;N REF ]],CAT_Details[Tracking Number],CAT_Details[S Ref],,0)</f>
        <v>20250325-S-70144</v>
      </c>
      <c r="C682" s="270">
        <f>_xlfn.XLOOKUP(Table2[[#This Row],[K&amp;N REF ]],CAT_Details[Tracking Number],CAT_Details[TO Ref],,0)</f>
        <v>20250324680939</v>
      </c>
      <c r="D682" s="270" t="str">
        <f>_xlfn.XLOOKUP(Table2[[#This Row],[K&amp;N REF ]],CAT_Details[Tracking Number],CAT_Details[Pickup Customer Name],,0)</f>
        <v>Heinzmann Gmbh &amp; Co. Kg</v>
      </c>
      <c r="E682" s="271" t="str">
        <f>_xlfn.XLOOKUP(Table2[[#This Row],[K&amp;N REF ]],CAT_Details[Tracking Number],CAT_Details[Delivery Country Code],,0)</f>
        <v>GB</v>
      </c>
      <c r="F682" s="271" t="str">
        <f>_xlfn.XLOOKUP(Table2[[#This Row],[TO Ref]],CAT_Details[TO Ref],CAT_Details[Loc],,0)</f>
        <v>MY02</v>
      </c>
      <c r="G682" s="257" t="s">
        <v>34</v>
      </c>
      <c r="H682" s="257" t="s">
        <v>40</v>
      </c>
      <c r="I682" s="280">
        <v>45747</v>
      </c>
      <c r="J682" s="257" t="s">
        <v>26</v>
      </c>
      <c r="K682" s="257" t="s">
        <v>32</v>
      </c>
      <c r="L682" s="280">
        <v>45747</v>
      </c>
      <c r="M682" s="257" t="str">
        <f>IF(Table2[[#This Row],[Resolve Date]]="","ONGOING","SOLVED")</f>
        <v>SOLVED</v>
      </c>
      <c r="N682" s="258" t="s">
        <v>58</v>
      </c>
      <c r="O682" s="257" t="str">
        <f>Table2[[#This Row],[K&amp;N REF ]]&amp;Table2[[#This Row],[Issue type ]]</f>
        <v xml:space="preserve">5015559789INCORRECT LABELS </v>
      </c>
      <c r="P682" s="257">
        <f>YEAR(Table2[[#This Row],[Date ]])</f>
        <v>2025</v>
      </c>
      <c r="Q682" s="257" t="str">
        <f>VLOOKUP(MONTH(Table2[[#This Row],[Date ]]),Months,2,0)</f>
        <v>March</v>
      </c>
      <c r="R682" s="257" t="b">
        <f>COUNTIFS(Table2[Unique],Table2[[#This Row],[Unique]])&gt;1</f>
        <v>0</v>
      </c>
      <c r="S682" s="257">
        <f>IF(Table2[[#This Row],[Status ]]="Solved",1,0)</f>
        <v>1</v>
      </c>
      <c r="T682" s="257">
        <f>IF(Table2[[#This Row],[Status ]]="ongoing",1,0)</f>
        <v>0</v>
      </c>
    </row>
    <row r="683" spans="1:20" x14ac:dyDescent="0.25">
      <c r="A683" s="262">
        <v>5015543173</v>
      </c>
      <c r="B683" s="269" t="str">
        <f>_xlfn.XLOOKUP(Table2[[#This Row],[K&amp;N REF ]],CAT_Details[Tracking Number],CAT_Details[S Ref],,0)</f>
        <v>20250324-S-70122</v>
      </c>
      <c r="C683" s="270">
        <f>_xlfn.XLOOKUP(Table2[[#This Row],[K&amp;N REF ]],CAT_Details[Tracking Number],CAT_Details[TO Ref],,0)</f>
        <v>20250324681147</v>
      </c>
      <c r="D683" s="270" t="str">
        <f>_xlfn.XLOOKUP(Table2[[#This Row],[K&amp;N REF ]],CAT_Details[Tracking Number],CAT_Details[Pickup Customer Name],,0)</f>
        <v>TENNECO ZWICKAU GMBH</v>
      </c>
      <c r="E683" s="271" t="str">
        <f>_xlfn.XLOOKUP(Table2[[#This Row],[K&amp;N REF ]],CAT_Details[Tracking Number],CAT_Details[Delivery Country Code],,0)</f>
        <v>GB</v>
      </c>
      <c r="F683" s="271" t="str">
        <f>_xlfn.XLOOKUP(Table2[[#This Row],[TO Ref]],CAT_Details[TO Ref],CAT_Details[Loc],,0)</f>
        <v>DX01-L5</v>
      </c>
      <c r="G683" s="257" t="s">
        <v>34</v>
      </c>
      <c r="H683" s="257" t="s">
        <v>35</v>
      </c>
      <c r="I683" s="280">
        <v>45747</v>
      </c>
      <c r="J683" s="257" t="s">
        <v>26</v>
      </c>
      <c r="K683" s="257" t="s">
        <v>32</v>
      </c>
      <c r="L683" s="280">
        <v>45747</v>
      </c>
      <c r="M683" s="257" t="str">
        <f>IF(Table2[[#This Row],[Resolve Date]]="","ONGOING","SOLVED")</f>
        <v>SOLVED</v>
      </c>
      <c r="N683" s="258" t="s">
        <v>30</v>
      </c>
      <c r="O683" s="257" t="str">
        <f>Table2[[#This Row],[K&amp;N REF ]]&amp;Table2[[#This Row],[Issue type ]]</f>
        <v>5015543173NO LABELS</v>
      </c>
      <c r="P683" s="257">
        <f>YEAR(Table2[[#This Row],[Date ]])</f>
        <v>2025</v>
      </c>
      <c r="Q683" s="257" t="str">
        <f>VLOOKUP(MONTH(Table2[[#This Row],[Date ]]),Months,2,0)</f>
        <v>March</v>
      </c>
      <c r="R683" s="257" t="b">
        <f>COUNTIFS(Table2[Unique],Table2[[#This Row],[Unique]])&gt;1</f>
        <v>0</v>
      </c>
      <c r="S683" s="257">
        <f>IF(Table2[[#This Row],[Status ]]="Solved",1,0)</f>
        <v>1</v>
      </c>
      <c r="T683" s="257">
        <f>IF(Table2[[#This Row],[Status ]]="ongoing",1,0)</f>
        <v>0</v>
      </c>
    </row>
    <row r="684" spans="1:20" x14ac:dyDescent="0.25">
      <c r="A684" s="262">
        <v>5015559788</v>
      </c>
      <c r="B684" s="269" t="str">
        <f>_xlfn.XLOOKUP(Table2[[#This Row],[K&amp;N REF ]],CAT_Details[Tracking Number],CAT_Details[S Ref],,0)</f>
        <v>20250325-S-70144</v>
      </c>
      <c r="C684" s="270">
        <f>_xlfn.XLOOKUP(Table2[[#This Row],[K&amp;N REF ]],CAT_Details[Tracking Number],CAT_Details[TO Ref],,0)</f>
        <v>20250324681390</v>
      </c>
      <c r="D684" s="270" t="str">
        <f>_xlfn.XLOOKUP(Table2[[#This Row],[K&amp;N REF ]],CAT_Details[Tracking Number],CAT_Details[Pickup Customer Name],,0)</f>
        <v>Heinzmann Gmbh &amp; Co. Kg</v>
      </c>
      <c r="E684" s="271" t="str">
        <f>_xlfn.XLOOKUP(Table2[[#This Row],[K&amp;N REF ]],CAT_Details[Tracking Number],CAT_Details[Delivery Country Code],,0)</f>
        <v>GB</v>
      </c>
      <c r="F684" s="271" t="str">
        <f>_xlfn.XLOOKUP(Table2[[#This Row],[TO Ref]],CAT_Details[TO Ref],CAT_Details[Loc],,0)</f>
        <v>MY02</v>
      </c>
      <c r="G684" s="257" t="s">
        <v>34</v>
      </c>
      <c r="H684" s="257" t="s">
        <v>40</v>
      </c>
      <c r="I684" s="280">
        <v>45747</v>
      </c>
      <c r="J684" s="257" t="s">
        <v>26</v>
      </c>
      <c r="K684" s="257" t="s">
        <v>32</v>
      </c>
      <c r="L684" s="280">
        <v>45747</v>
      </c>
      <c r="M684" s="257" t="str">
        <f>IF(Table2[[#This Row],[Resolve Date]]="","ONGOING","SOLVED")</f>
        <v>SOLVED</v>
      </c>
      <c r="N684" s="258" t="s">
        <v>58</v>
      </c>
      <c r="O684" s="257" t="str">
        <f>Table2[[#This Row],[K&amp;N REF ]]&amp;Table2[[#This Row],[Issue type ]]</f>
        <v xml:space="preserve">5015559788INCORRECT LABELS </v>
      </c>
      <c r="P684" s="257">
        <f>YEAR(Table2[[#This Row],[Date ]])</f>
        <v>2025</v>
      </c>
      <c r="Q684" s="257" t="str">
        <f>VLOOKUP(MONTH(Table2[[#This Row],[Date ]]),Months,2,0)</f>
        <v>March</v>
      </c>
      <c r="R684" s="257" t="b">
        <f>COUNTIFS(Table2[Unique],Table2[[#This Row],[Unique]])&gt;1</f>
        <v>0</v>
      </c>
      <c r="S684" s="257">
        <f>IF(Table2[[#This Row],[Status ]]="Solved",1,0)</f>
        <v>1</v>
      </c>
      <c r="T684" s="257">
        <f>IF(Table2[[#This Row],[Status ]]="ongoing",1,0)</f>
        <v>0</v>
      </c>
    </row>
    <row r="685" spans="1:20" x14ac:dyDescent="0.25">
      <c r="A685" s="262">
        <v>5015559417</v>
      </c>
      <c r="B685" s="269" t="str">
        <f>_xlfn.XLOOKUP(Table2[[#This Row],[K&amp;N REF ]],CAT_Details[Tracking Number],CAT_Details[S Ref],,0)</f>
        <v>20250325-S-70172</v>
      </c>
      <c r="C685" s="270">
        <f>_xlfn.XLOOKUP(Table2[[#This Row],[K&amp;N REF ]],CAT_Details[Tracking Number],CAT_Details[TO Ref],,0)</f>
        <v>20250325681878</v>
      </c>
      <c r="D685" s="270" t="str">
        <f>_xlfn.XLOOKUP(Table2[[#This Row],[K&amp;N REF ]],CAT_Details[Tracking Number],CAT_Details[Pickup Customer Name],,0)</f>
        <v>ROBERT BOSCH GMBH CENTRAL WHS</v>
      </c>
      <c r="E685" s="271" t="str">
        <f>_xlfn.XLOOKUP(Table2[[#This Row],[K&amp;N REF ]],CAT_Details[Tracking Number],CAT_Details[Delivery Country Code],,0)</f>
        <v>GB</v>
      </c>
      <c r="F685" s="271" t="str">
        <f>_xlfn.XLOOKUP(Table2[[#This Row],[TO Ref]],CAT_Details[TO Ref],CAT_Details[Loc],,0)</f>
        <v>DX01-L5</v>
      </c>
      <c r="G685" s="257" t="s">
        <v>34</v>
      </c>
      <c r="H685" s="257" t="s">
        <v>35</v>
      </c>
      <c r="I685" s="280">
        <v>45747</v>
      </c>
      <c r="J685" s="257" t="s">
        <v>26</v>
      </c>
      <c r="K685" s="257" t="s">
        <v>32</v>
      </c>
      <c r="L685" s="280">
        <v>45747</v>
      </c>
      <c r="M685" s="257" t="str">
        <f>IF(Table2[[#This Row],[Resolve Date]]="","ONGOING","SOLVED")</f>
        <v>SOLVED</v>
      </c>
      <c r="N685" s="258" t="s">
        <v>30</v>
      </c>
      <c r="O685" s="257" t="str">
        <f>Table2[[#This Row],[K&amp;N REF ]]&amp;Table2[[#This Row],[Issue type ]]</f>
        <v>5015559417NO LABELS</v>
      </c>
      <c r="P685" s="257">
        <f>YEAR(Table2[[#This Row],[Date ]])</f>
        <v>2025</v>
      </c>
      <c r="Q685" s="257" t="str">
        <f>VLOOKUP(MONTH(Table2[[#This Row],[Date ]]),Months,2,0)</f>
        <v>March</v>
      </c>
      <c r="R685" s="257" t="b">
        <f>COUNTIFS(Table2[Unique],Table2[[#This Row],[Unique]])&gt;1</f>
        <v>0</v>
      </c>
      <c r="S685" s="257">
        <f>IF(Table2[[#This Row],[Status ]]="Solved",1,0)</f>
        <v>1</v>
      </c>
      <c r="T685" s="257">
        <f>IF(Table2[[#This Row],[Status ]]="ongoing",1,0)</f>
        <v>0</v>
      </c>
    </row>
    <row r="686" spans="1:20" x14ac:dyDescent="0.25">
      <c r="A686" s="262">
        <v>5015559247</v>
      </c>
      <c r="B686" s="269" t="str">
        <f>_xlfn.XLOOKUP(Table2[[#This Row],[K&amp;N REF ]],CAT_Details[Tracking Number],CAT_Details[S Ref],,0)</f>
        <v>20250325-S-70307</v>
      </c>
      <c r="C686" s="270">
        <f>_xlfn.XLOOKUP(Table2[[#This Row],[K&amp;N REF ]],CAT_Details[Tracking Number],CAT_Details[TO Ref],,0)</f>
        <v>20250325682340</v>
      </c>
      <c r="D686" s="270" t="str">
        <f>_xlfn.XLOOKUP(Table2[[#This Row],[K&amp;N REF ]],CAT_Details[Tracking Number],CAT_Details[Pickup Customer Name],,0)</f>
        <v>Contitech Fluid Automotive Romania</v>
      </c>
      <c r="E686" s="271" t="str">
        <f>_xlfn.XLOOKUP(Table2[[#This Row],[K&amp;N REF ]],CAT_Details[Tracking Number],CAT_Details[Delivery Country Code],,0)</f>
        <v>GB</v>
      </c>
      <c r="F686" s="271" t="str">
        <f>_xlfn.XLOOKUP(Table2[[#This Row],[TO Ref]],CAT_Details[TO Ref],CAT_Details[Loc],,0)</f>
        <v>No Loc</v>
      </c>
      <c r="G686" s="257" t="s">
        <v>34</v>
      </c>
      <c r="H686" s="257" t="s">
        <v>31</v>
      </c>
      <c r="I686" s="280">
        <v>45747</v>
      </c>
      <c r="J686" s="257" t="s">
        <v>41</v>
      </c>
      <c r="K686" s="257" t="s">
        <v>32</v>
      </c>
      <c r="L686" s="280">
        <v>45747</v>
      </c>
      <c r="M686" s="257" t="str">
        <f>IF(Table2[[#This Row],[Resolve Date]]="","ONGOING","SOLVED")</f>
        <v>SOLVED</v>
      </c>
      <c r="N686" s="258" t="s">
        <v>30</v>
      </c>
      <c r="O686" s="257" t="str">
        <f>Table2[[#This Row],[K&amp;N REF ]]&amp;Table2[[#This Row],[Issue type ]]</f>
        <v>5015559247MISSING LABELS ON SOME UNITS</v>
      </c>
      <c r="P686" s="257">
        <f>YEAR(Table2[[#This Row],[Date ]])</f>
        <v>2025</v>
      </c>
      <c r="Q686" s="257" t="str">
        <f>VLOOKUP(MONTH(Table2[[#This Row],[Date ]]),Months,2,0)</f>
        <v>March</v>
      </c>
      <c r="R686" s="257" t="b">
        <f>COUNTIFS(Table2[Unique],Table2[[#This Row],[Unique]])&gt;1</f>
        <v>0</v>
      </c>
      <c r="S686" s="257">
        <f>IF(Table2[[#This Row],[Status ]]="Solved",1,0)</f>
        <v>1</v>
      </c>
      <c r="T686" s="257">
        <f>IF(Table2[[#This Row],[Status ]]="ongoing",1,0)</f>
        <v>0</v>
      </c>
    </row>
    <row r="687" spans="1:20" x14ac:dyDescent="0.25">
      <c r="A687" s="262">
        <v>5015559249</v>
      </c>
      <c r="B687" s="269" t="str">
        <f>_xlfn.XLOOKUP(Table2[[#This Row],[K&amp;N REF ]],CAT_Details[Tracking Number],CAT_Details[S Ref],,0)</f>
        <v>20250325-S-70307</v>
      </c>
      <c r="C687" s="270">
        <f>_xlfn.XLOOKUP(Table2[[#This Row],[K&amp;N REF ]],CAT_Details[Tracking Number],CAT_Details[TO Ref],,0)</f>
        <v>20250325682341</v>
      </c>
      <c r="D687" s="270" t="str">
        <f>_xlfn.XLOOKUP(Table2[[#This Row],[K&amp;N REF ]],CAT_Details[Tracking Number],CAT_Details[Pickup Customer Name],,0)</f>
        <v>Contitech Fluid Automotive Romania</v>
      </c>
      <c r="E687" s="271" t="str">
        <f>_xlfn.XLOOKUP(Table2[[#This Row],[K&amp;N REF ]],CAT_Details[Tracking Number],CAT_Details[Delivery Country Code],,0)</f>
        <v>GB</v>
      </c>
      <c r="F687" s="271" t="str">
        <f>_xlfn.XLOOKUP(Table2[[#This Row],[TO Ref]],CAT_Details[TO Ref],CAT_Details[Loc],,0)</f>
        <v>No Loc</v>
      </c>
      <c r="G687" s="257" t="s">
        <v>34</v>
      </c>
      <c r="H687" s="257" t="s">
        <v>31</v>
      </c>
      <c r="I687" s="280">
        <v>45747</v>
      </c>
      <c r="J687" s="257" t="s">
        <v>41</v>
      </c>
      <c r="K687" s="257" t="s">
        <v>32</v>
      </c>
      <c r="L687" s="280">
        <v>45747</v>
      </c>
      <c r="M687" s="257" t="str">
        <f>IF(Table2[[#This Row],[Resolve Date]]="","ONGOING","SOLVED")</f>
        <v>SOLVED</v>
      </c>
      <c r="N687" s="258" t="s">
        <v>30</v>
      </c>
      <c r="O687" s="257" t="str">
        <f>Table2[[#This Row],[K&amp;N REF ]]&amp;Table2[[#This Row],[Issue type ]]</f>
        <v>5015559249MISSING LABELS ON SOME UNITS</v>
      </c>
      <c r="P687" s="257">
        <f>YEAR(Table2[[#This Row],[Date ]])</f>
        <v>2025</v>
      </c>
      <c r="Q687" s="257" t="str">
        <f>VLOOKUP(MONTH(Table2[[#This Row],[Date ]]),Months,2,0)</f>
        <v>March</v>
      </c>
      <c r="R687" s="257" t="b">
        <f>COUNTIFS(Table2[Unique],Table2[[#This Row],[Unique]])&gt;1</f>
        <v>0</v>
      </c>
      <c r="S687" s="257">
        <f>IF(Table2[[#This Row],[Status ]]="Solved",1,0)</f>
        <v>1</v>
      </c>
      <c r="T687" s="257">
        <f>IF(Table2[[#This Row],[Status ]]="ongoing",1,0)</f>
        <v>0</v>
      </c>
    </row>
    <row r="688" spans="1:20" x14ac:dyDescent="0.25">
      <c r="A688" s="262">
        <v>5015543107</v>
      </c>
      <c r="B688" s="269" t="str">
        <f>_xlfn.XLOOKUP(Table2[[#This Row],[K&amp;N REF ]],CAT_Details[Tracking Number],CAT_Details[S Ref],,0)</f>
        <v>20250324-S-70247</v>
      </c>
      <c r="C688" s="270">
        <f>_xlfn.XLOOKUP(Table2[[#This Row],[K&amp;N REF ]],CAT_Details[Tracking Number],CAT_Details[TO Ref],,0)</f>
        <v>20250312672853</v>
      </c>
      <c r="D688" s="270" t="str">
        <f>_xlfn.XLOOKUP(Table2[[#This Row],[K&amp;N REF ]],CAT_Details[Tracking Number],CAT_Details[Pickup Customer Name],,0)</f>
        <v>METALCASTELLO SPA</v>
      </c>
      <c r="E688" s="271" t="str">
        <f>_xlfn.XLOOKUP(Table2[[#This Row],[K&amp;N REF ]],CAT_Details[Tracking Number],CAT_Details[Delivery Country Code],,0)</f>
        <v>GB</v>
      </c>
      <c r="F688" s="271" t="str">
        <f>_xlfn.XLOOKUP(Table2[[#This Row],[TO Ref]],CAT_Details[TO Ref],CAT_Details[Loc],,0)</f>
        <v>DK-BM01</v>
      </c>
      <c r="G688" s="257" t="s">
        <v>24</v>
      </c>
      <c r="H688" s="257" t="s">
        <v>29</v>
      </c>
      <c r="I688" s="280">
        <v>45748</v>
      </c>
      <c r="J688" s="257" t="s">
        <v>26</v>
      </c>
      <c r="K688" s="257" t="s">
        <v>27</v>
      </c>
      <c r="L688" s="280">
        <v>45748</v>
      </c>
      <c r="M688" s="257" t="str">
        <f>IF(Table2[[#This Row],[Resolve Date]]="","ONGOING","SOLVED")</f>
        <v>SOLVED</v>
      </c>
      <c r="N688" s="258" t="s">
        <v>30</v>
      </c>
      <c r="O688" s="257" t="str">
        <f>Table2[[#This Row],[K&amp;N REF ]]&amp;Table2[[#This Row],[Issue type ]]</f>
        <v>5015543107DAMAGED LABEL</v>
      </c>
      <c r="P688" s="257">
        <f>YEAR(Table2[[#This Row],[Date ]])</f>
        <v>2025</v>
      </c>
      <c r="Q688" s="257" t="str">
        <f>VLOOKUP(MONTH(Table2[[#This Row],[Date ]]),Months,2,0)</f>
        <v>April</v>
      </c>
      <c r="R688" s="257" t="b">
        <f>COUNTIFS(Table2[Unique],Table2[[#This Row],[Unique]])&gt;1</f>
        <v>0</v>
      </c>
      <c r="S688" s="257">
        <f>IF(Table2[[#This Row],[Status ]]="Solved",1,0)</f>
        <v>1</v>
      </c>
      <c r="T688" s="257">
        <f>IF(Table2[[#This Row],[Status ]]="ongoing",1,0)</f>
        <v>0</v>
      </c>
    </row>
    <row r="689" spans="1:20" x14ac:dyDescent="0.25">
      <c r="A689" s="262">
        <v>5015559712</v>
      </c>
      <c r="B689" s="269" t="str">
        <f>_xlfn.XLOOKUP(Table2[[#This Row],[K&amp;N REF ]],CAT_Details[Tracking Number],CAT_Details[S Ref],,0)</f>
        <v>20250325-S-70148</v>
      </c>
      <c r="C689" s="270">
        <f>_xlfn.XLOOKUP(Table2[[#This Row],[K&amp;N REF ]],CAT_Details[Tracking Number],CAT_Details[TO Ref],,0)</f>
        <v>20250324681382</v>
      </c>
      <c r="D689" s="270" t="str">
        <f>_xlfn.XLOOKUP(Table2[[#This Row],[K&amp;N REF ]],CAT_Details[Tracking Number],CAT_Details[Pickup Customer Name],,0)</f>
        <v>CASAPPA S.P.A.</v>
      </c>
      <c r="E689" s="271" t="str">
        <f>_xlfn.XLOOKUP(Table2[[#This Row],[K&amp;N REF ]],CAT_Details[Tracking Number],CAT_Details[Delivery Country Code],,0)</f>
        <v>GB</v>
      </c>
      <c r="F689" s="271" t="str">
        <f>_xlfn.XLOOKUP(Table2[[#This Row],[TO Ref]],CAT_Details[TO Ref],CAT_Details[Loc],,0)</f>
        <v>U2-L5</v>
      </c>
      <c r="G689" s="257" t="s">
        <v>24</v>
      </c>
      <c r="H689" s="257" t="s">
        <v>49</v>
      </c>
      <c r="I689" s="280">
        <v>45748</v>
      </c>
      <c r="J689" s="257" t="s">
        <v>26</v>
      </c>
      <c r="K689" s="257" t="s">
        <v>32</v>
      </c>
      <c r="L689" s="280">
        <v>45748</v>
      </c>
      <c r="M689" s="257" t="str">
        <f>IF(Table2[[#This Row],[Resolve Date]]="","ONGOING","SOLVED")</f>
        <v>SOLVED</v>
      </c>
      <c r="N689" s="258" t="s">
        <v>30</v>
      </c>
      <c r="O689" s="257" t="str">
        <f>Table2[[#This Row],[K&amp;N REF ]]&amp;Table2[[#This Row],[Issue type ]]</f>
        <v>5015559712XX LABELS</v>
      </c>
      <c r="P689" s="257">
        <f>YEAR(Table2[[#This Row],[Date ]])</f>
        <v>2025</v>
      </c>
      <c r="Q689" s="257" t="str">
        <f>VLOOKUP(MONTH(Table2[[#This Row],[Date ]]),Months,2,0)</f>
        <v>April</v>
      </c>
      <c r="R689" s="257" t="b">
        <f>COUNTIFS(Table2[Unique],Table2[[#This Row],[Unique]])&gt;1</f>
        <v>0</v>
      </c>
      <c r="S689" s="257">
        <f>IF(Table2[[#This Row],[Status ]]="Solved",1,0)</f>
        <v>1</v>
      </c>
      <c r="T689" s="257">
        <f>IF(Table2[[#This Row],[Status ]]="ongoing",1,0)</f>
        <v>0</v>
      </c>
    </row>
    <row r="690" spans="1:20" x14ac:dyDescent="0.25">
      <c r="A690" s="262">
        <v>5015575476</v>
      </c>
      <c r="B690" s="269" t="str">
        <f>_xlfn.XLOOKUP(Table2[[#This Row],[K&amp;N REF ]],CAT_Details[Tracking Number],CAT_Details[S Ref],,0)</f>
        <v>20250326-S-70269</v>
      </c>
      <c r="C690" s="270">
        <f>_xlfn.XLOOKUP(Table2[[#This Row],[K&amp;N REF ]],CAT_Details[Tracking Number],CAT_Details[TO Ref],,0)</f>
        <v>20250324681532</v>
      </c>
      <c r="D690" s="270" t="str">
        <f>_xlfn.XLOOKUP(Table2[[#This Row],[K&amp;N REF ]],CAT_Details[Tracking Number],CAT_Details[Pickup Customer Name],,0)</f>
        <v>GNUTTI CARLO S.P.A</v>
      </c>
      <c r="E690" s="271" t="str">
        <f>_xlfn.XLOOKUP(Table2[[#This Row],[K&amp;N REF ]],CAT_Details[Tracking Number],CAT_Details[Delivery Country Code],,0)</f>
        <v>GB</v>
      </c>
      <c r="F690" s="271" t="str">
        <f>_xlfn.XLOOKUP(Table2[[#This Row],[TO Ref]],CAT_Details[TO Ref],CAT_Details[Loc],,0)</f>
        <v>DX01-L5</v>
      </c>
      <c r="G690" s="257" t="s">
        <v>24</v>
      </c>
      <c r="H690" s="257" t="s">
        <v>31</v>
      </c>
      <c r="I690" s="280">
        <v>45748</v>
      </c>
      <c r="J690" s="257" t="s">
        <v>26</v>
      </c>
      <c r="K690" s="257" t="s">
        <v>32</v>
      </c>
      <c r="L690" s="280">
        <v>45748</v>
      </c>
      <c r="M690" s="257" t="str">
        <f>IF(Table2[[#This Row],[Resolve Date]]="","ONGOING","SOLVED")</f>
        <v>SOLVED</v>
      </c>
      <c r="N690" s="258" t="s">
        <v>30</v>
      </c>
      <c r="O690" s="257" t="str">
        <f>Table2[[#This Row],[K&amp;N REF ]]&amp;Table2[[#This Row],[Issue type ]]</f>
        <v>5015575476MISSING LABELS ON SOME UNITS</v>
      </c>
      <c r="P690" s="257">
        <f>YEAR(Table2[[#This Row],[Date ]])</f>
        <v>2025</v>
      </c>
      <c r="Q690" s="257" t="str">
        <f>VLOOKUP(MONTH(Table2[[#This Row],[Date ]]),Months,2,0)</f>
        <v>April</v>
      </c>
      <c r="R690" s="257" t="b">
        <f>COUNTIFS(Table2[Unique],Table2[[#This Row],[Unique]])&gt;1</f>
        <v>0</v>
      </c>
      <c r="S690" s="257">
        <f>IF(Table2[[#This Row],[Status ]]="Solved",1,0)</f>
        <v>1</v>
      </c>
      <c r="T690" s="257">
        <f>IF(Table2[[#This Row],[Status ]]="ongoing",1,0)</f>
        <v>0</v>
      </c>
    </row>
    <row r="691" spans="1:20" x14ac:dyDescent="0.25">
      <c r="A691" s="262">
        <v>5015543323</v>
      </c>
      <c r="B691" s="269" t="str">
        <f>_xlfn.XLOOKUP(Table2[[#This Row],[K&amp;N REF ]],CAT_Details[Tracking Number],CAT_Details[S Ref],,0)</f>
        <v>20250324-S-70256</v>
      </c>
      <c r="C691" s="270">
        <f>_xlfn.XLOOKUP(Table2[[#This Row],[K&amp;N REF ]],CAT_Details[Tracking Number],CAT_Details[TO Ref],,0)</f>
        <v>20250321679716</v>
      </c>
      <c r="D691" s="270" t="str">
        <f>_xlfn.XLOOKUP(Table2[[#This Row],[K&amp;N REF ]],CAT_Details[Tracking Number],CAT_Details[Pickup Customer Name],,0)</f>
        <v>BORGWARNER EMISSIONS SYSTEMS PORTUGAL UNIPESSOAL LDA</v>
      </c>
      <c r="E691" s="271" t="str">
        <f>_xlfn.XLOOKUP(Table2[[#This Row],[K&amp;N REF ]],CAT_Details[Tracking Number],CAT_Details[Delivery Country Code],,0)</f>
        <v>GB</v>
      </c>
      <c r="F691" s="271" t="str">
        <f>_xlfn.XLOOKUP(Table2[[#This Row],[TO Ref]],CAT_Details[TO Ref],CAT_Details[Loc],,0)</f>
        <v>DX01-L5</v>
      </c>
      <c r="G691" s="257" t="s">
        <v>44</v>
      </c>
      <c r="H691" s="257" t="s">
        <v>31</v>
      </c>
      <c r="I691" s="280">
        <v>45748</v>
      </c>
      <c r="J691" s="257" t="s">
        <v>41</v>
      </c>
      <c r="K691" s="257" t="s">
        <v>32</v>
      </c>
      <c r="L691" s="280">
        <v>45748</v>
      </c>
      <c r="M691" s="257" t="str">
        <f>IF(Table2[[#This Row],[Resolve Date]]="","ONGOING","SOLVED")</f>
        <v>SOLVED</v>
      </c>
      <c r="N691" s="258" t="s">
        <v>30</v>
      </c>
      <c r="O691" s="257" t="str">
        <f>Table2[[#This Row],[K&amp;N REF ]]&amp;Table2[[#This Row],[Issue type ]]</f>
        <v>5015543323MISSING LABELS ON SOME UNITS</v>
      </c>
      <c r="P691" s="257">
        <f>YEAR(Table2[[#This Row],[Date ]])</f>
        <v>2025</v>
      </c>
      <c r="Q691" s="257" t="str">
        <f>VLOOKUP(MONTH(Table2[[#This Row],[Date ]]),Months,2,0)</f>
        <v>April</v>
      </c>
      <c r="R691" s="257" t="b">
        <f>COUNTIFS(Table2[Unique],Table2[[#This Row],[Unique]])&gt;1</f>
        <v>0</v>
      </c>
      <c r="S691" s="257">
        <f>IF(Table2[[#This Row],[Status ]]="Solved",1,0)</f>
        <v>1</v>
      </c>
      <c r="T691" s="257">
        <f>IF(Table2[[#This Row],[Status ]]="ongoing",1,0)</f>
        <v>0</v>
      </c>
    </row>
    <row r="692" spans="1:20" x14ac:dyDescent="0.25">
      <c r="A692" s="262">
        <v>5015543288</v>
      </c>
      <c r="B692" s="269" t="str">
        <f>_xlfn.XLOOKUP(Table2[[#This Row],[K&amp;N REF ]],CAT_Details[Tracking Number],CAT_Details[S Ref],,0)</f>
        <v>20250324-S-70246</v>
      </c>
      <c r="C692" s="270">
        <f>_xlfn.XLOOKUP(Table2[[#This Row],[K&amp;N REF ]],CAT_Details[Tracking Number],CAT_Details[TO Ref],,0)</f>
        <v>20250321679722</v>
      </c>
      <c r="D692" s="270" t="str">
        <f>_xlfn.XLOOKUP(Table2[[#This Row],[K&amp;N REF ]],CAT_Details[Tracking Number],CAT_Details[Pickup Customer Name],,0)</f>
        <v>BORGWARNER EMISSIONS SYSTEMS PORTUGAL UNIPESSOAL LDA</v>
      </c>
      <c r="E692" s="271" t="str">
        <f>_xlfn.XLOOKUP(Table2[[#This Row],[K&amp;N REF ]],CAT_Details[Tracking Number],CAT_Details[Delivery Country Code],,0)</f>
        <v>GB</v>
      </c>
      <c r="F692" s="271" t="str">
        <f>_xlfn.XLOOKUP(Table2[[#This Row],[TO Ref]],CAT_Details[TO Ref],CAT_Details[Loc],,0)</f>
        <v>DX01-L5</v>
      </c>
      <c r="G692" s="257" t="s">
        <v>44</v>
      </c>
      <c r="H692" s="257" t="s">
        <v>49</v>
      </c>
      <c r="I692" s="280">
        <v>45748</v>
      </c>
      <c r="J692" s="257" t="s">
        <v>41</v>
      </c>
      <c r="K692" s="257" t="s">
        <v>32</v>
      </c>
      <c r="L692" s="280">
        <v>45748</v>
      </c>
      <c r="M692" s="257" t="str">
        <f>IF(Table2[[#This Row],[Resolve Date]]="","ONGOING","SOLVED")</f>
        <v>SOLVED</v>
      </c>
      <c r="N692" s="258" t="s">
        <v>30</v>
      </c>
      <c r="O692" s="257" t="str">
        <f>Table2[[#This Row],[K&amp;N REF ]]&amp;Table2[[#This Row],[Issue type ]]</f>
        <v>5015543288XX LABELS</v>
      </c>
      <c r="P692" s="257">
        <f>YEAR(Table2[[#This Row],[Date ]])</f>
        <v>2025</v>
      </c>
      <c r="Q692" s="257" t="str">
        <f>VLOOKUP(MONTH(Table2[[#This Row],[Date ]]),Months,2,0)</f>
        <v>April</v>
      </c>
      <c r="R692" s="257" t="b">
        <f>COUNTIFS(Table2[Unique],Table2[[#This Row],[Unique]])&gt;1</f>
        <v>0</v>
      </c>
      <c r="S692" s="257">
        <f>IF(Table2[[#This Row],[Status ]]="Solved",1,0)</f>
        <v>1</v>
      </c>
      <c r="T692" s="257">
        <f>IF(Table2[[#This Row],[Status ]]="ongoing",1,0)</f>
        <v>0</v>
      </c>
    </row>
    <row r="693" spans="1:20" x14ac:dyDescent="0.25">
      <c r="A693" s="262">
        <v>5015543954</v>
      </c>
      <c r="B693" s="269" t="str">
        <f>_xlfn.XLOOKUP(Table2[[#This Row],[K&amp;N REF ]],CAT_Details[Tracking Number],CAT_Details[S Ref],,0)</f>
        <v>20250324-S-70252</v>
      </c>
      <c r="C693" s="270">
        <f>_xlfn.XLOOKUP(Table2[[#This Row],[K&amp;N REF ]],CAT_Details[Tracking Number],CAT_Details[TO Ref],,0)</f>
        <v>20250321679912</v>
      </c>
      <c r="D693" s="270" t="str">
        <f>_xlfn.XLOOKUP(Table2[[#This Row],[K&amp;N REF ]],CAT_Details[Tracking Number],CAT_Details[Pickup Customer Name],,0)</f>
        <v>KONGSBERG AUTOMOTIVE ASA</v>
      </c>
      <c r="E693" s="271" t="str">
        <f>_xlfn.XLOOKUP(Table2[[#This Row],[K&amp;N REF ]],CAT_Details[Tracking Number],CAT_Details[Delivery Country Code],,0)</f>
        <v>GB</v>
      </c>
      <c r="F693" s="271">
        <f>_xlfn.XLOOKUP(Table2[[#This Row],[TO Ref]],CAT_Details[TO Ref],CAT_Details[Loc],,0)</f>
        <v>3402</v>
      </c>
      <c r="G693" s="257" t="s">
        <v>44</v>
      </c>
      <c r="H693" s="257" t="s">
        <v>35</v>
      </c>
      <c r="I693" s="280">
        <v>45748</v>
      </c>
      <c r="J693" s="257" t="s">
        <v>26</v>
      </c>
      <c r="K693" s="257" t="s">
        <v>32</v>
      </c>
      <c r="L693" s="280">
        <v>45748</v>
      </c>
      <c r="M693" s="257" t="str">
        <f>IF(Table2[[#This Row],[Resolve Date]]="","ONGOING","SOLVED")</f>
        <v>SOLVED</v>
      </c>
      <c r="N693" s="258" t="s">
        <v>30</v>
      </c>
      <c r="O693" s="257" t="str">
        <f>Table2[[#This Row],[K&amp;N REF ]]&amp;Table2[[#This Row],[Issue type ]]</f>
        <v>5015543954NO LABELS</v>
      </c>
      <c r="P693" s="257">
        <f>YEAR(Table2[[#This Row],[Date ]])</f>
        <v>2025</v>
      </c>
      <c r="Q693" s="257" t="str">
        <f>VLOOKUP(MONTH(Table2[[#This Row],[Date ]]),Months,2,0)</f>
        <v>April</v>
      </c>
      <c r="R693" s="257" t="b">
        <f>COUNTIFS(Table2[Unique],Table2[[#This Row],[Unique]])&gt;1</f>
        <v>0</v>
      </c>
      <c r="S693" s="257">
        <f>IF(Table2[[#This Row],[Status ]]="Solved",1,0)</f>
        <v>1</v>
      </c>
      <c r="T693" s="257">
        <f>IF(Table2[[#This Row],[Status ]]="ongoing",1,0)</f>
        <v>0</v>
      </c>
    </row>
    <row r="694" spans="1:20" x14ac:dyDescent="0.25">
      <c r="A694" s="262">
        <v>5015543954</v>
      </c>
      <c r="B694" s="269" t="str">
        <f>_xlfn.XLOOKUP(Table2[[#This Row],[K&amp;N REF ]],CAT_Details[Tracking Number],CAT_Details[S Ref],,0)</f>
        <v>20250324-S-70252</v>
      </c>
      <c r="C694" s="270">
        <f>_xlfn.XLOOKUP(Table2[[#This Row],[K&amp;N REF ]],CAT_Details[Tracking Number],CAT_Details[TO Ref],,0)</f>
        <v>20250321679912</v>
      </c>
      <c r="D694" s="270" t="str">
        <f>_xlfn.XLOOKUP(Table2[[#This Row],[K&amp;N REF ]],CAT_Details[Tracking Number],CAT_Details[Pickup Customer Name],,0)</f>
        <v>KONGSBERG AUTOMOTIVE ASA</v>
      </c>
      <c r="E694" s="271" t="str">
        <f>_xlfn.XLOOKUP(Table2[[#This Row],[K&amp;N REF ]],CAT_Details[Tracking Number],CAT_Details[Delivery Country Code],,0)</f>
        <v>GB</v>
      </c>
      <c r="F694" s="271">
        <f>_xlfn.XLOOKUP(Table2[[#This Row],[TO Ref]],CAT_Details[TO Ref],CAT_Details[Loc],,0)</f>
        <v>3402</v>
      </c>
      <c r="G694" s="257" t="s">
        <v>44</v>
      </c>
      <c r="H694" s="257" t="s">
        <v>42</v>
      </c>
      <c r="I694" s="280">
        <v>45748</v>
      </c>
      <c r="J694" s="257" t="s">
        <v>45</v>
      </c>
      <c r="K694" s="257" t="s">
        <v>50</v>
      </c>
      <c r="L694" s="280">
        <v>45754</v>
      </c>
      <c r="M694" s="257" t="str">
        <f>IF(Table2[[#This Row],[Resolve Date]]="","ONGOING","SOLVED")</f>
        <v>SOLVED</v>
      </c>
      <c r="N694" s="258" t="s">
        <v>30</v>
      </c>
      <c r="O694" s="257" t="str">
        <f>Table2[[#This Row],[K&amp;N REF ]]&amp;Table2[[#This Row],[Issue type ]]</f>
        <v>5015543954AMOUNT</v>
      </c>
      <c r="P694" s="257">
        <f>YEAR(Table2[[#This Row],[Date ]])</f>
        <v>2025</v>
      </c>
      <c r="Q694" s="257" t="str">
        <f>VLOOKUP(MONTH(Table2[[#This Row],[Date ]]),Months,2,0)</f>
        <v>April</v>
      </c>
      <c r="R694" s="257" t="b">
        <f>COUNTIFS(Table2[Unique],Table2[[#This Row],[Unique]])&gt;1</f>
        <v>0</v>
      </c>
      <c r="S694" s="257">
        <f>IF(Table2[[#This Row],[Status ]]="Solved",1,0)</f>
        <v>1</v>
      </c>
      <c r="T694" s="257">
        <f>IF(Table2[[#This Row],[Status ]]="ongoing",1,0)</f>
        <v>0</v>
      </c>
    </row>
    <row r="695" spans="1:20" x14ac:dyDescent="0.25">
      <c r="A695" s="262">
        <v>5015574945</v>
      </c>
      <c r="B695" s="269" t="str">
        <f>_xlfn.XLOOKUP(Table2[[#This Row],[K&amp;N REF ]],CAT_Details[Tracking Number],CAT_Details[S Ref],,0)</f>
        <v>20250326-S-70399</v>
      </c>
      <c r="C695" s="270">
        <f>_xlfn.XLOOKUP(Table2[[#This Row],[K&amp;N REF ]],CAT_Details[Tracking Number],CAT_Details[TO Ref],,0)</f>
        <v>20250325682114</v>
      </c>
      <c r="D695" s="270" t="str">
        <f>_xlfn.XLOOKUP(Table2[[#This Row],[K&amp;N REF ]],CAT_Details[Tracking Number],CAT_Details[Pickup Customer Name],,0)</f>
        <v>DANFOSS A/S</v>
      </c>
      <c r="E695" s="271" t="str">
        <f>_xlfn.XLOOKUP(Table2[[#This Row],[K&amp;N REF ]],CAT_Details[Tracking Number],CAT_Details[Delivery Country Code],,0)</f>
        <v>GB</v>
      </c>
      <c r="F695" s="271" t="str">
        <f>_xlfn.XLOOKUP(Table2[[#This Row],[TO Ref]],CAT_Details[TO Ref],CAT_Details[Loc],,0)</f>
        <v>U2-L5</v>
      </c>
      <c r="G695" s="257" t="s">
        <v>44</v>
      </c>
      <c r="H695" s="257" t="s">
        <v>35</v>
      </c>
      <c r="I695" s="280">
        <v>45748</v>
      </c>
      <c r="J695" s="257" t="s">
        <v>26</v>
      </c>
      <c r="K695" s="257" t="s">
        <v>32</v>
      </c>
      <c r="L695" s="280">
        <v>45748</v>
      </c>
      <c r="M695" s="257" t="str">
        <f>IF(Table2[[#This Row],[Resolve Date]]="","ONGOING","SOLVED")</f>
        <v>SOLVED</v>
      </c>
      <c r="N695" s="258" t="s">
        <v>30</v>
      </c>
      <c r="O695" s="257" t="str">
        <f>Table2[[#This Row],[K&amp;N REF ]]&amp;Table2[[#This Row],[Issue type ]]</f>
        <v>5015574945NO LABELS</v>
      </c>
      <c r="P695" s="257">
        <f>YEAR(Table2[[#This Row],[Date ]])</f>
        <v>2025</v>
      </c>
      <c r="Q695" s="257" t="str">
        <f>VLOOKUP(MONTH(Table2[[#This Row],[Date ]]),Months,2,0)</f>
        <v>April</v>
      </c>
      <c r="R695" s="257" t="b">
        <f>COUNTIFS(Table2[Unique],Table2[[#This Row],[Unique]])&gt;1</f>
        <v>0</v>
      </c>
      <c r="S695" s="257">
        <f>IF(Table2[[#This Row],[Status ]]="Solved",1,0)</f>
        <v>1</v>
      </c>
      <c r="T695" s="257">
        <f>IF(Table2[[#This Row],[Status ]]="ongoing",1,0)</f>
        <v>0</v>
      </c>
    </row>
    <row r="696" spans="1:20" x14ac:dyDescent="0.25">
      <c r="A696" s="262">
        <v>5015560836</v>
      </c>
      <c r="B696" s="269" t="str">
        <f>_xlfn.XLOOKUP(Table2[[#This Row],[K&amp;N REF ]],CAT_Details[Tracking Number],CAT_Details[S Ref],,0)</f>
        <v>20250325-S-70154</v>
      </c>
      <c r="C696" s="270">
        <f>_xlfn.XLOOKUP(Table2[[#This Row],[K&amp;N REF ]],CAT_Details[Tracking Number],CAT_Details[TO Ref],,0)</f>
        <v>20250325682242</v>
      </c>
      <c r="D696" s="270" t="str">
        <f>_xlfn.XLOOKUP(Table2[[#This Row],[K&amp;N REF ]],CAT_Details[Tracking Number],CAT_Details[Pickup Customer Name],,0)</f>
        <v>Sanden Logistic Poland</v>
      </c>
      <c r="E696" s="271" t="str">
        <f>_xlfn.XLOOKUP(Table2[[#This Row],[K&amp;N REF ]],CAT_Details[Tracking Number],CAT_Details[Delivery Country Code],,0)</f>
        <v>GB</v>
      </c>
      <c r="F696" s="271" t="str">
        <f>_xlfn.XLOOKUP(Table2[[#This Row],[TO Ref]],CAT_Details[TO Ref],CAT_Details[Loc],,0)</f>
        <v>No Loc</v>
      </c>
      <c r="G696" s="257" t="s">
        <v>44</v>
      </c>
      <c r="H696" s="257" t="s">
        <v>35</v>
      </c>
      <c r="I696" s="280">
        <v>45748</v>
      </c>
      <c r="J696" s="257" t="s">
        <v>26</v>
      </c>
      <c r="K696" s="257" t="s">
        <v>32</v>
      </c>
      <c r="L696" s="280">
        <v>45748</v>
      </c>
      <c r="M696" s="257" t="str">
        <f>IF(Table2[[#This Row],[Resolve Date]]="","ONGOING","SOLVED")</f>
        <v>SOLVED</v>
      </c>
      <c r="N696" s="258" t="s">
        <v>30</v>
      </c>
      <c r="O696" s="257" t="str">
        <f>Table2[[#This Row],[K&amp;N REF ]]&amp;Table2[[#This Row],[Issue type ]]</f>
        <v>5015560836NO LABELS</v>
      </c>
      <c r="P696" s="257">
        <f>YEAR(Table2[[#This Row],[Date ]])</f>
        <v>2025</v>
      </c>
      <c r="Q696" s="257" t="str">
        <f>VLOOKUP(MONTH(Table2[[#This Row],[Date ]]),Months,2,0)</f>
        <v>April</v>
      </c>
      <c r="R696" s="257" t="b">
        <f>COUNTIFS(Table2[Unique],Table2[[#This Row],[Unique]])&gt;1</f>
        <v>0</v>
      </c>
      <c r="S696" s="257">
        <f>IF(Table2[[#This Row],[Status ]]="Solved",1,0)</f>
        <v>1</v>
      </c>
      <c r="T696" s="257">
        <f>IF(Table2[[#This Row],[Status ]]="ongoing",1,0)</f>
        <v>0</v>
      </c>
    </row>
    <row r="697" spans="1:20" x14ac:dyDescent="0.25">
      <c r="A697" s="262">
        <v>5015559140</v>
      </c>
      <c r="B697" s="269" t="str">
        <f>_xlfn.XLOOKUP(Table2[[#This Row],[K&amp;N REF ]],CAT_Details[Tracking Number],CAT_Details[S Ref],,0)</f>
        <v>20250325-S-70169</v>
      </c>
      <c r="C697" s="270">
        <f>_xlfn.XLOOKUP(Table2[[#This Row],[K&amp;N REF ]],CAT_Details[Tracking Number],CAT_Details[TO Ref],,0)</f>
        <v>20250325682217</v>
      </c>
      <c r="D697" s="270" t="str">
        <f>_xlfn.XLOOKUP(Table2[[#This Row],[K&amp;N REF ]],CAT_Details[Tracking Number],CAT_Details[Pickup Customer Name],,0)</f>
        <v>SENSATA TECHNOLOGIES GERMANY GMBH</v>
      </c>
      <c r="E697" s="271" t="str">
        <f>_xlfn.XLOOKUP(Table2[[#This Row],[K&amp;N REF ]],CAT_Details[Tracking Number],CAT_Details[Delivery Country Code],,0)</f>
        <v>GB</v>
      </c>
      <c r="F697" s="271" t="str">
        <f>_xlfn.XLOOKUP(Table2[[#This Row],[TO Ref]],CAT_Details[TO Ref],CAT_Details[Loc],,0)</f>
        <v>No Loc</v>
      </c>
      <c r="G697" s="257" t="s">
        <v>34</v>
      </c>
      <c r="H697" s="257" t="s">
        <v>42</v>
      </c>
      <c r="I697" s="280">
        <v>45748</v>
      </c>
      <c r="J697" s="257" t="s">
        <v>45</v>
      </c>
      <c r="K697" s="257" t="s">
        <v>27</v>
      </c>
      <c r="L697" s="280">
        <v>45748</v>
      </c>
      <c r="M697" s="257" t="str">
        <f>IF(Table2[[#This Row],[Resolve Date]]="","ONGOING","SOLVED")</f>
        <v>SOLVED</v>
      </c>
      <c r="N697" s="258" t="s">
        <v>130</v>
      </c>
      <c r="O697" s="257" t="str">
        <f>Table2[[#This Row],[K&amp;N REF ]]&amp;Table2[[#This Row],[Issue type ]]</f>
        <v>5015559140AMOUNT</v>
      </c>
      <c r="P697" s="257">
        <f>YEAR(Table2[[#This Row],[Date ]])</f>
        <v>2025</v>
      </c>
      <c r="Q697" s="257" t="str">
        <f>VLOOKUP(MONTH(Table2[[#This Row],[Date ]]),Months,2,0)</f>
        <v>April</v>
      </c>
      <c r="R697" s="257" t="b">
        <f>COUNTIFS(Table2[Unique],Table2[[#This Row],[Unique]])&gt;1</f>
        <v>0</v>
      </c>
      <c r="S697" s="257">
        <f>IF(Table2[[#This Row],[Status ]]="Solved",1,0)</f>
        <v>1</v>
      </c>
      <c r="T697" s="257">
        <f>IF(Table2[[#This Row],[Status ]]="ongoing",1,0)</f>
        <v>0</v>
      </c>
    </row>
    <row r="698" spans="1:20" x14ac:dyDescent="0.25">
      <c r="A698" s="262">
        <v>5015559138</v>
      </c>
      <c r="B698" s="269" t="str">
        <f>_xlfn.XLOOKUP(Table2[[#This Row],[K&amp;N REF ]],CAT_Details[Tracking Number],CAT_Details[S Ref],,0)</f>
        <v>20250325-S-70169</v>
      </c>
      <c r="C698" s="270">
        <f>_xlfn.XLOOKUP(Table2[[#This Row],[K&amp;N REF ]],CAT_Details[Tracking Number],CAT_Details[TO Ref],,0)</f>
        <v>20250325682247</v>
      </c>
      <c r="D698" s="270" t="str">
        <f>_xlfn.XLOOKUP(Table2[[#This Row],[K&amp;N REF ]],CAT_Details[Tracking Number],CAT_Details[Pickup Customer Name],,0)</f>
        <v>SENSATA TECHNOLOGIES GERMANY GMBH</v>
      </c>
      <c r="E698" s="271" t="str">
        <f>_xlfn.XLOOKUP(Table2[[#This Row],[K&amp;N REF ]],CAT_Details[Tracking Number],CAT_Details[Delivery Country Code],,0)</f>
        <v>GB</v>
      </c>
      <c r="F698" s="271" t="str">
        <f>_xlfn.XLOOKUP(Table2[[#This Row],[TO Ref]],CAT_Details[TO Ref],CAT_Details[Loc],,0)</f>
        <v>DX01-L5</v>
      </c>
      <c r="G698" s="257" t="s">
        <v>34</v>
      </c>
      <c r="H698" s="257" t="s">
        <v>42</v>
      </c>
      <c r="I698" s="280">
        <v>45748</v>
      </c>
      <c r="J698" s="257" t="s">
        <v>45</v>
      </c>
      <c r="K698" s="257" t="s">
        <v>27</v>
      </c>
      <c r="L698" s="280">
        <v>45762</v>
      </c>
      <c r="M698" s="257" t="str">
        <f>IF(Table2[[#This Row],[Resolve Date]]="","ONGOING","SOLVED")</f>
        <v>SOLVED</v>
      </c>
      <c r="N698" s="258" t="s">
        <v>131</v>
      </c>
      <c r="O698" s="257" t="str">
        <f>Table2[[#This Row],[K&amp;N REF ]]&amp;Table2[[#This Row],[Issue type ]]</f>
        <v>5015559138AMOUNT</v>
      </c>
      <c r="P698" s="257">
        <f>YEAR(Table2[[#This Row],[Date ]])</f>
        <v>2025</v>
      </c>
      <c r="Q698" s="257" t="str">
        <f>VLOOKUP(MONTH(Table2[[#This Row],[Date ]]),Months,2,0)</f>
        <v>April</v>
      </c>
      <c r="R698" s="257" t="b">
        <f>COUNTIFS(Table2[Unique],Table2[[#This Row],[Unique]])&gt;1</f>
        <v>0</v>
      </c>
      <c r="S698" s="257">
        <f>IF(Table2[[#This Row],[Status ]]="Solved",1,0)</f>
        <v>1</v>
      </c>
      <c r="T698" s="257">
        <f>IF(Table2[[#This Row],[Status ]]="ongoing",1,0)</f>
        <v>0</v>
      </c>
    </row>
    <row r="699" spans="1:20" x14ac:dyDescent="0.25">
      <c r="A699" s="262">
        <v>5015574871</v>
      </c>
      <c r="B699" s="269" t="str">
        <f>_xlfn.XLOOKUP(Table2[[#This Row],[K&amp;N REF ]],CAT_Details[Tracking Number],CAT_Details[S Ref],,0)</f>
        <v>20250326-S-70316</v>
      </c>
      <c r="C699" s="270">
        <f>_xlfn.XLOOKUP(Table2[[#This Row],[K&amp;N REF ]],CAT_Details[Tracking Number],CAT_Details[TO Ref],,0)</f>
        <v>20250325682668</v>
      </c>
      <c r="D699" s="270" t="str">
        <f>_xlfn.XLOOKUP(Table2[[#This Row],[K&amp;N REF ]],CAT_Details[Tracking Number],CAT_Details[Pickup Customer Name],,0)</f>
        <v>BOSCH REXROTH AG</v>
      </c>
      <c r="E699" s="271" t="str">
        <f>_xlfn.XLOOKUP(Table2[[#This Row],[K&amp;N REF ]],CAT_Details[Tracking Number],CAT_Details[Delivery Country Code],,0)</f>
        <v>GB</v>
      </c>
      <c r="F699" s="271" t="str">
        <f>_xlfn.XLOOKUP(Table2[[#This Row],[TO Ref]],CAT_Details[TO Ref],CAT_Details[Loc],,0)</f>
        <v>OYL1</v>
      </c>
      <c r="G699" s="257" t="s">
        <v>34</v>
      </c>
      <c r="H699" s="257" t="s">
        <v>35</v>
      </c>
      <c r="I699" s="280">
        <v>45748</v>
      </c>
      <c r="J699" s="257" t="s">
        <v>26</v>
      </c>
      <c r="K699" s="257" t="s">
        <v>32</v>
      </c>
      <c r="L699" s="280">
        <v>45748</v>
      </c>
      <c r="M699" s="257" t="str">
        <f>IF(Table2[[#This Row],[Resolve Date]]="","ONGOING","SOLVED")</f>
        <v>SOLVED</v>
      </c>
      <c r="N699" s="258" t="s">
        <v>30</v>
      </c>
      <c r="O699" s="257" t="str">
        <f>Table2[[#This Row],[K&amp;N REF ]]&amp;Table2[[#This Row],[Issue type ]]</f>
        <v>5015574871NO LABELS</v>
      </c>
      <c r="P699" s="257">
        <f>YEAR(Table2[[#This Row],[Date ]])</f>
        <v>2025</v>
      </c>
      <c r="Q699" s="257" t="str">
        <f>VLOOKUP(MONTH(Table2[[#This Row],[Date ]]),Months,2,0)</f>
        <v>April</v>
      </c>
      <c r="R699" s="257" t="b">
        <f>COUNTIFS(Table2[Unique],Table2[[#This Row],[Unique]])&gt;1</f>
        <v>0</v>
      </c>
      <c r="S699" s="257">
        <f>IF(Table2[[#This Row],[Status ]]="Solved",1,0)</f>
        <v>1</v>
      </c>
      <c r="T699" s="257">
        <f>IF(Table2[[#This Row],[Status ]]="ongoing",1,0)</f>
        <v>0</v>
      </c>
    </row>
    <row r="700" spans="1:20" x14ac:dyDescent="0.25">
      <c r="A700" s="262">
        <v>5015574749</v>
      </c>
      <c r="B700" s="269" t="str">
        <f>_xlfn.XLOOKUP(Table2[[#This Row],[K&amp;N REF ]],CAT_Details[Tracking Number],CAT_Details[S Ref],,0)</f>
        <v>20250326-S-70274</v>
      </c>
      <c r="C700" s="270">
        <f>_xlfn.XLOOKUP(Table2[[#This Row],[K&amp;N REF ]],CAT_Details[Tracking Number],CAT_Details[TO Ref],,0)</f>
        <v>20250326682821</v>
      </c>
      <c r="D700" s="270" t="str">
        <f>_xlfn.XLOOKUP(Table2[[#This Row],[K&amp;N REF ]],CAT_Details[Tracking Number],CAT_Details[Pickup Customer Name],,0)</f>
        <v>TENNECO ZWICKAU GMBH</v>
      </c>
      <c r="E700" s="271" t="str">
        <f>_xlfn.XLOOKUP(Table2[[#This Row],[K&amp;N REF ]],CAT_Details[Tracking Number],CAT_Details[Delivery Country Code],,0)</f>
        <v>GB</v>
      </c>
      <c r="F700" s="271" t="str">
        <f>_xlfn.XLOOKUP(Table2[[#This Row],[TO Ref]],CAT_Details[TO Ref],CAT_Details[Loc],,0)</f>
        <v>DX01-L5</v>
      </c>
      <c r="G700" s="257" t="s">
        <v>34</v>
      </c>
      <c r="H700" s="257" t="s">
        <v>35</v>
      </c>
      <c r="I700" s="280">
        <v>45748</v>
      </c>
      <c r="J700" s="257" t="s">
        <v>26</v>
      </c>
      <c r="K700" s="257" t="s">
        <v>32</v>
      </c>
      <c r="L700" s="280">
        <v>45748</v>
      </c>
      <c r="M700" s="257" t="str">
        <f>IF(Table2[[#This Row],[Resolve Date]]="","ONGOING","SOLVED")</f>
        <v>SOLVED</v>
      </c>
      <c r="N700" s="258" t="s">
        <v>30</v>
      </c>
      <c r="O700" s="257" t="str">
        <f>Table2[[#This Row],[K&amp;N REF ]]&amp;Table2[[#This Row],[Issue type ]]</f>
        <v>5015574749NO LABELS</v>
      </c>
      <c r="P700" s="257">
        <f>YEAR(Table2[[#This Row],[Date ]])</f>
        <v>2025</v>
      </c>
      <c r="Q700" s="257" t="str">
        <f>VLOOKUP(MONTH(Table2[[#This Row],[Date ]]),Months,2,0)</f>
        <v>April</v>
      </c>
      <c r="R700" s="257" t="b">
        <f>COUNTIFS(Table2[Unique],Table2[[#This Row],[Unique]])&gt;1</f>
        <v>0</v>
      </c>
      <c r="S700" s="257">
        <f>IF(Table2[[#This Row],[Status ]]="Solved",1,0)</f>
        <v>1</v>
      </c>
      <c r="T700" s="257">
        <f>IF(Table2[[#This Row],[Status ]]="ongoing",1,0)</f>
        <v>0</v>
      </c>
    </row>
    <row r="701" spans="1:20" x14ac:dyDescent="0.25">
      <c r="A701" s="262">
        <v>5015574745</v>
      </c>
      <c r="B701" s="269" t="str">
        <f>_xlfn.XLOOKUP(Table2[[#This Row],[K&amp;N REF ]],CAT_Details[Tracking Number],CAT_Details[S Ref],,0)</f>
        <v>20250326-S-70274</v>
      </c>
      <c r="C701" s="270">
        <f>_xlfn.XLOOKUP(Table2[[#This Row],[K&amp;N REF ]],CAT_Details[Tracking Number],CAT_Details[TO Ref],,0)</f>
        <v>20250326682823</v>
      </c>
      <c r="D701" s="270" t="str">
        <f>_xlfn.XLOOKUP(Table2[[#This Row],[K&amp;N REF ]],CAT_Details[Tracking Number],CAT_Details[Pickup Customer Name],,0)</f>
        <v>TENNECO ZWICKAU GMBH</v>
      </c>
      <c r="E701" s="271" t="str">
        <f>_xlfn.XLOOKUP(Table2[[#This Row],[K&amp;N REF ]],CAT_Details[Tracking Number],CAT_Details[Delivery Country Code],,0)</f>
        <v>GB</v>
      </c>
      <c r="F701" s="271" t="str">
        <f>_xlfn.XLOOKUP(Table2[[#This Row],[TO Ref]],CAT_Details[TO Ref],CAT_Details[Loc],,0)</f>
        <v>DX01-L5</v>
      </c>
      <c r="G701" s="257" t="s">
        <v>34</v>
      </c>
      <c r="H701" s="257" t="s">
        <v>35</v>
      </c>
      <c r="I701" s="280">
        <v>45748</v>
      </c>
      <c r="J701" s="257" t="s">
        <v>132</v>
      </c>
      <c r="K701" s="257" t="s">
        <v>32</v>
      </c>
      <c r="L701" s="280">
        <v>45748</v>
      </c>
      <c r="M701" s="257" t="str">
        <f>IF(Table2[[#This Row],[Resolve Date]]="","ONGOING","SOLVED")</f>
        <v>SOLVED</v>
      </c>
      <c r="N701" s="258" t="s">
        <v>30</v>
      </c>
      <c r="O701" s="257" t="str">
        <f>Table2[[#This Row],[K&amp;N REF ]]&amp;Table2[[#This Row],[Issue type ]]</f>
        <v>5015574745NO LABELS</v>
      </c>
      <c r="P701" s="257">
        <f>YEAR(Table2[[#This Row],[Date ]])</f>
        <v>2025</v>
      </c>
      <c r="Q701" s="257" t="str">
        <f>VLOOKUP(MONTH(Table2[[#This Row],[Date ]]),Months,2,0)</f>
        <v>April</v>
      </c>
      <c r="R701" s="257" t="b">
        <f>COUNTIFS(Table2[Unique],Table2[[#This Row],[Unique]])&gt;1</f>
        <v>0</v>
      </c>
      <c r="S701" s="257">
        <f>IF(Table2[[#This Row],[Status ]]="Solved",1,0)</f>
        <v>1</v>
      </c>
      <c r="T701" s="257">
        <f>IF(Table2[[#This Row],[Status ]]="ongoing",1,0)</f>
        <v>0</v>
      </c>
    </row>
    <row r="702" spans="1:20" x14ac:dyDescent="0.25">
      <c r="A702" s="262">
        <v>5015574980</v>
      </c>
      <c r="B702" s="269" t="str">
        <f>_xlfn.XLOOKUP(Table2[[#This Row],[K&amp;N REF ]],CAT_Details[Tracking Number],CAT_Details[S Ref],,0)</f>
        <v>20250326-S-70278</v>
      </c>
      <c r="C702" s="270">
        <f>_xlfn.XLOOKUP(Table2[[#This Row],[K&amp;N REF ]],CAT_Details[Tracking Number],CAT_Details[TO Ref],,0)</f>
        <v>20250326683005</v>
      </c>
      <c r="D702" s="270" t="str">
        <f>_xlfn.XLOOKUP(Table2[[#This Row],[K&amp;N REF ]],CAT_Details[Tracking Number],CAT_Details[Pickup Customer Name],,0)</f>
        <v>PIERBURG GMBH</v>
      </c>
      <c r="E702" s="271" t="str">
        <f>_xlfn.XLOOKUP(Table2[[#This Row],[K&amp;N REF ]],CAT_Details[Tracking Number],CAT_Details[Delivery Country Code],,0)</f>
        <v>GB</v>
      </c>
      <c r="F702" s="271" t="str">
        <f>_xlfn.XLOOKUP(Table2[[#This Row],[TO Ref]],CAT_Details[TO Ref],CAT_Details[Loc],,0)</f>
        <v>No Loc</v>
      </c>
      <c r="G702" s="257" t="s">
        <v>34</v>
      </c>
      <c r="H702" s="257" t="s">
        <v>31</v>
      </c>
      <c r="I702" s="280">
        <v>45748</v>
      </c>
      <c r="J702" s="257" t="s">
        <v>26</v>
      </c>
      <c r="K702" s="257" t="s">
        <v>32</v>
      </c>
      <c r="L702" s="280">
        <v>45748</v>
      </c>
      <c r="M702" s="257" t="str">
        <f>IF(Table2[[#This Row],[Resolve Date]]="","ONGOING","SOLVED")</f>
        <v>SOLVED</v>
      </c>
      <c r="N702" s="258" t="s">
        <v>30</v>
      </c>
      <c r="O702" s="257" t="str">
        <f>Table2[[#This Row],[K&amp;N REF ]]&amp;Table2[[#This Row],[Issue type ]]</f>
        <v>5015574980MISSING LABELS ON SOME UNITS</v>
      </c>
      <c r="P702" s="257">
        <f>YEAR(Table2[[#This Row],[Date ]])</f>
        <v>2025</v>
      </c>
      <c r="Q702" s="257" t="str">
        <f>VLOOKUP(MONTH(Table2[[#This Row],[Date ]]),Months,2,0)</f>
        <v>April</v>
      </c>
      <c r="R702" s="257" t="b">
        <f>COUNTIFS(Table2[Unique],Table2[[#This Row],[Unique]])&gt;1</f>
        <v>0</v>
      </c>
      <c r="S702" s="257">
        <f>IF(Table2[[#This Row],[Status ]]="Solved",1,0)</f>
        <v>1</v>
      </c>
      <c r="T702" s="257">
        <f>IF(Table2[[#This Row],[Status ]]="ongoing",1,0)</f>
        <v>0</v>
      </c>
    </row>
    <row r="703" spans="1:20" x14ac:dyDescent="0.25">
      <c r="A703" s="262">
        <v>5015574616</v>
      </c>
      <c r="B703" s="269" t="str">
        <f>_xlfn.XLOOKUP(Table2[[#This Row],[K&amp;N REF ]],CAT_Details[Tracking Number],CAT_Details[S Ref],,0)</f>
        <v>20250326-S-70287</v>
      </c>
      <c r="C703" s="270">
        <f>_xlfn.XLOOKUP(Table2[[#This Row],[K&amp;N REF ]],CAT_Details[Tracking Number],CAT_Details[TO Ref],,0)</f>
        <v>20250326683189</v>
      </c>
      <c r="D703" s="270" t="str">
        <f>_xlfn.XLOOKUP(Table2[[#This Row],[K&amp;N REF ]],CAT_Details[Tracking Number],CAT_Details[Pickup Customer Name],,0)</f>
        <v>Dinex Deutschland GmbH</v>
      </c>
      <c r="E703" s="271" t="str">
        <f>_xlfn.XLOOKUP(Table2[[#This Row],[K&amp;N REF ]],CAT_Details[Tracking Number],CAT_Details[Delivery Country Code],,0)</f>
        <v>GB</v>
      </c>
      <c r="F703" s="271">
        <f>_xlfn.XLOOKUP(Table2[[#This Row],[TO Ref]],CAT_Details[TO Ref],CAT_Details[Loc],,0)</f>
        <v>3402</v>
      </c>
      <c r="G703" s="257" t="s">
        <v>34</v>
      </c>
      <c r="H703" s="257" t="s">
        <v>35</v>
      </c>
      <c r="I703" s="280">
        <v>45748</v>
      </c>
      <c r="J703" s="257" t="s">
        <v>132</v>
      </c>
      <c r="K703" s="257" t="s">
        <v>32</v>
      </c>
      <c r="L703" s="280">
        <v>45748</v>
      </c>
      <c r="M703" s="257" t="str">
        <f>IF(Table2[[#This Row],[Resolve Date]]="","ONGOING","SOLVED")</f>
        <v>SOLVED</v>
      </c>
      <c r="N703" s="258" t="s">
        <v>30</v>
      </c>
      <c r="O703" s="257" t="str">
        <f>Table2[[#This Row],[K&amp;N REF ]]&amp;Table2[[#This Row],[Issue type ]]</f>
        <v>5015574616NO LABELS</v>
      </c>
      <c r="P703" s="257">
        <f>YEAR(Table2[[#This Row],[Date ]])</f>
        <v>2025</v>
      </c>
      <c r="Q703" s="257" t="str">
        <f>VLOOKUP(MONTH(Table2[[#This Row],[Date ]]),Months,2,0)</f>
        <v>April</v>
      </c>
      <c r="R703" s="257" t="b">
        <f>COUNTIFS(Table2[Unique],Table2[[#This Row],[Unique]])&gt;1</f>
        <v>0</v>
      </c>
      <c r="S703" s="257">
        <f>IF(Table2[[#This Row],[Status ]]="Solved",1,0)</f>
        <v>1</v>
      </c>
      <c r="T703" s="257">
        <f>IF(Table2[[#This Row],[Status ]]="ongoing",1,0)</f>
        <v>0</v>
      </c>
    </row>
    <row r="704" spans="1:20" x14ac:dyDescent="0.25">
      <c r="A704" s="262">
        <v>5015560695</v>
      </c>
      <c r="B704" s="269" t="str">
        <f>_xlfn.XLOOKUP(Table2[[#This Row],[K&amp;N REF ]],CAT_Details[Tracking Number],CAT_Details[S Ref],,0)</f>
        <v>20250325-S-70149</v>
      </c>
      <c r="C704" s="270">
        <f>_xlfn.XLOOKUP(Table2[[#This Row],[K&amp;N REF ]],CAT_Details[Tracking Number],CAT_Details[TO Ref],,0)</f>
        <v>20250324681237</v>
      </c>
      <c r="D704" s="270" t="str">
        <f>_xlfn.XLOOKUP(Table2[[#This Row],[K&amp;N REF ]],CAT_Details[Tracking Number],CAT_Details[Pickup Customer Name],,0)</f>
        <v>SOGEFI FILTRATION FRANCE</v>
      </c>
      <c r="E704" s="271" t="str">
        <f>_xlfn.XLOOKUP(Table2[[#This Row],[K&amp;N REF ]],CAT_Details[Tracking Number],CAT_Details[Delivery Country Code],,0)</f>
        <v>GB</v>
      </c>
      <c r="F704" s="271" t="str">
        <f>_xlfn.XLOOKUP(Table2[[#This Row],[TO Ref]],CAT_Details[TO Ref],CAT_Details[Loc],,0)</f>
        <v>DX01-L5</v>
      </c>
      <c r="G704" s="257" t="s">
        <v>36</v>
      </c>
      <c r="H704" s="257" t="s">
        <v>35</v>
      </c>
      <c r="I704" s="280">
        <v>45748</v>
      </c>
      <c r="J704" s="257" t="s">
        <v>26</v>
      </c>
      <c r="K704" s="257" t="s">
        <v>32</v>
      </c>
      <c r="L704" s="280">
        <v>45748</v>
      </c>
      <c r="M704" s="257" t="str">
        <f>IF(Table2[[#This Row],[Resolve Date]]="","ONGOING","SOLVED")</f>
        <v>SOLVED</v>
      </c>
      <c r="N704" s="258" t="s">
        <v>30</v>
      </c>
      <c r="O704" s="257" t="str">
        <f>Table2[[#This Row],[K&amp;N REF ]]&amp;Table2[[#This Row],[Issue type ]]</f>
        <v>5015560695NO LABELS</v>
      </c>
      <c r="P704" s="257">
        <f>YEAR(Table2[[#This Row],[Date ]])</f>
        <v>2025</v>
      </c>
      <c r="Q704" s="257" t="str">
        <f>VLOOKUP(MONTH(Table2[[#This Row],[Date ]]),Months,2,0)</f>
        <v>April</v>
      </c>
      <c r="R704" s="257" t="b">
        <f>COUNTIFS(Table2[Unique],Table2[[#This Row],[Unique]])&gt;1</f>
        <v>0</v>
      </c>
      <c r="S704" s="257">
        <f>IF(Table2[[#This Row],[Status ]]="Solved",1,0)</f>
        <v>1</v>
      </c>
      <c r="T704" s="257">
        <f>IF(Table2[[#This Row],[Status ]]="ongoing",1,0)</f>
        <v>0</v>
      </c>
    </row>
    <row r="705" spans="1:20" x14ac:dyDescent="0.25">
      <c r="A705" s="262">
        <v>5015575272</v>
      </c>
      <c r="B705" s="269" t="str">
        <f>_xlfn.XLOOKUP(Table2[[#This Row],[K&amp;N REF ]],CAT_Details[Tracking Number],CAT_Details[S Ref],,0)</f>
        <v>20250326-S-70289</v>
      </c>
      <c r="C705" s="270">
        <f>_xlfn.XLOOKUP(Table2[[#This Row],[K&amp;N REF ]],CAT_Details[Tracking Number],CAT_Details[TO Ref],,0)</f>
        <v>20250325682390</v>
      </c>
      <c r="D705" s="270" t="str">
        <f>_xlfn.XLOOKUP(Table2[[#This Row],[K&amp;N REF ]],CAT_Details[Tracking Number],CAT_Details[Pickup Customer Name],,0)</f>
        <v>GEFCO VITROLLES</v>
      </c>
      <c r="E705" s="271" t="str">
        <f>_xlfn.XLOOKUP(Table2[[#This Row],[K&amp;N REF ]],CAT_Details[Tracking Number],CAT_Details[Delivery Country Code],,0)</f>
        <v>GB</v>
      </c>
      <c r="F705" s="271" t="str">
        <f>_xlfn.XLOOKUP(Table2[[#This Row],[TO Ref]],CAT_Details[TO Ref],CAT_Details[Loc],,0)</f>
        <v>MY02</v>
      </c>
      <c r="G705" s="257" t="s">
        <v>36</v>
      </c>
      <c r="H705" s="257" t="s">
        <v>35</v>
      </c>
      <c r="I705" s="280">
        <v>45748</v>
      </c>
      <c r="J705" s="257" t="s">
        <v>26</v>
      </c>
      <c r="K705" s="257" t="s">
        <v>32</v>
      </c>
      <c r="L705" s="280">
        <v>45748</v>
      </c>
      <c r="M705" s="257" t="str">
        <f>IF(Table2[[#This Row],[Resolve Date]]="","ONGOING","SOLVED")</f>
        <v>SOLVED</v>
      </c>
      <c r="N705" s="258" t="s">
        <v>30</v>
      </c>
      <c r="O705" s="257" t="str">
        <f>Table2[[#This Row],[K&amp;N REF ]]&amp;Table2[[#This Row],[Issue type ]]</f>
        <v>5015575272NO LABELS</v>
      </c>
      <c r="P705" s="257">
        <f>YEAR(Table2[[#This Row],[Date ]])</f>
        <v>2025</v>
      </c>
      <c r="Q705" s="257" t="str">
        <f>VLOOKUP(MONTH(Table2[[#This Row],[Date ]]),Months,2,0)</f>
        <v>April</v>
      </c>
      <c r="R705" s="257" t="b">
        <f>COUNTIFS(Table2[Unique],Table2[[#This Row],[Unique]])&gt;1</f>
        <v>0</v>
      </c>
      <c r="S705" s="257">
        <f>IF(Table2[[#This Row],[Status ]]="Solved",1,0)</f>
        <v>1</v>
      </c>
      <c r="T705" s="257">
        <f>IF(Table2[[#This Row],[Status ]]="ongoing",1,0)</f>
        <v>0</v>
      </c>
    </row>
    <row r="706" spans="1:20" x14ac:dyDescent="0.25">
      <c r="A706" s="262">
        <v>5015575274</v>
      </c>
      <c r="B706" s="269" t="str">
        <f>_xlfn.XLOOKUP(Table2[[#This Row],[K&amp;N REF ]],CAT_Details[Tracking Number],CAT_Details[S Ref],,0)</f>
        <v>20250326-S-70289</v>
      </c>
      <c r="C706" s="270">
        <f>_xlfn.XLOOKUP(Table2[[#This Row],[K&amp;N REF ]],CAT_Details[Tracking Number],CAT_Details[TO Ref],,0)</f>
        <v>20250325682391</v>
      </c>
      <c r="D706" s="270" t="str">
        <f>_xlfn.XLOOKUP(Table2[[#This Row],[K&amp;N REF ]],CAT_Details[Tracking Number],CAT_Details[Pickup Customer Name],,0)</f>
        <v>GEFCO VITROLLES</v>
      </c>
      <c r="E706" s="271" t="str">
        <f>_xlfn.XLOOKUP(Table2[[#This Row],[K&amp;N REF ]],CAT_Details[Tracking Number],CAT_Details[Delivery Country Code],,0)</f>
        <v>GB</v>
      </c>
      <c r="F706" s="271" t="str">
        <f>_xlfn.XLOOKUP(Table2[[#This Row],[TO Ref]],CAT_Details[TO Ref],CAT_Details[Loc],,0)</f>
        <v>MY02</v>
      </c>
      <c r="G706" s="257" t="s">
        <v>36</v>
      </c>
      <c r="H706" s="257" t="s">
        <v>35</v>
      </c>
      <c r="I706" s="280">
        <v>45748</v>
      </c>
      <c r="J706" s="257" t="s">
        <v>26</v>
      </c>
      <c r="K706" s="257" t="s">
        <v>32</v>
      </c>
      <c r="L706" s="280">
        <v>45748</v>
      </c>
      <c r="M706" s="257" t="str">
        <f>IF(Table2[[#This Row],[Resolve Date]]="","ONGOING","SOLVED")</f>
        <v>SOLVED</v>
      </c>
      <c r="N706" s="258" t="s">
        <v>30</v>
      </c>
      <c r="O706" s="257" t="str">
        <f>Table2[[#This Row],[K&amp;N REF ]]&amp;Table2[[#This Row],[Issue type ]]</f>
        <v>5015575274NO LABELS</v>
      </c>
      <c r="P706" s="257">
        <f>YEAR(Table2[[#This Row],[Date ]])</f>
        <v>2025</v>
      </c>
      <c r="Q706" s="257" t="str">
        <f>VLOOKUP(MONTH(Table2[[#This Row],[Date ]]),Months,2,0)</f>
        <v>April</v>
      </c>
      <c r="R706" s="257" t="b">
        <f>COUNTIFS(Table2[Unique],Table2[[#This Row],[Unique]])&gt;1</f>
        <v>0</v>
      </c>
      <c r="S706" s="257">
        <f>IF(Table2[[#This Row],[Status ]]="Solved",1,0)</f>
        <v>1</v>
      </c>
      <c r="T706" s="257">
        <f>IF(Table2[[#This Row],[Status ]]="ongoing",1,0)</f>
        <v>0</v>
      </c>
    </row>
    <row r="707" spans="1:20" x14ac:dyDescent="0.25">
      <c r="A707" s="262">
        <v>5015590106</v>
      </c>
      <c r="B707" s="269" t="str">
        <f>_xlfn.XLOOKUP(Table2[[#This Row],[K&amp;N REF ]],CAT_Details[Tracking Number],CAT_Details[S Ref],,0)</f>
        <v>20250327-S-70267</v>
      </c>
      <c r="C707" s="270">
        <f>_xlfn.XLOOKUP(Table2[[#This Row],[K&amp;N REF ]],CAT_Details[Tracking Number],CAT_Details[TO Ref],,0)</f>
        <v>20250327684063</v>
      </c>
      <c r="D707" s="270" t="str">
        <f>_xlfn.XLOOKUP(Table2[[#This Row],[K&amp;N REF ]],CAT_Details[Tracking Number],CAT_Details[Pickup Customer Name],,0)</f>
        <v>MALMAR</v>
      </c>
      <c r="E707" s="271" t="str">
        <f>_xlfn.XLOOKUP(Table2[[#This Row],[K&amp;N REF ]],CAT_Details[Tracking Number],CAT_Details[Delivery Country Code],,0)</f>
        <v>GB</v>
      </c>
      <c r="F707" s="271" t="str">
        <f>_xlfn.XLOOKUP(Table2[[#This Row],[TO Ref]],CAT_Details[TO Ref],CAT_Details[Loc],,0)</f>
        <v>OYL1</v>
      </c>
      <c r="G707" s="257" t="s">
        <v>36</v>
      </c>
      <c r="H707" s="257" t="s">
        <v>35</v>
      </c>
      <c r="I707" s="280">
        <v>45748</v>
      </c>
      <c r="J707" s="257" t="s">
        <v>26</v>
      </c>
      <c r="K707" s="257" t="s">
        <v>32</v>
      </c>
      <c r="L707" s="280">
        <v>45748</v>
      </c>
      <c r="M707" s="257" t="str">
        <f>IF(Table2[[#This Row],[Resolve Date]]="","ONGOING","SOLVED")</f>
        <v>SOLVED</v>
      </c>
      <c r="N707" s="258" t="s">
        <v>30</v>
      </c>
      <c r="O707" s="257" t="str">
        <f>Table2[[#This Row],[K&amp;N REF ]]&amp;Table2[[#This Row],[Issue type ]]</f>
        <v>5015590106NO LABELS</v>
      </c>
      <c r="P707" s="257">
        <f>YEAR(Table2[[#This Row],[Date ]])</f>
        <v>2025</v>
      </c>
      <c r="Q707" s="257" t="str">
        <f>VLOOKUP(MONTH(Table2[[#This Row],[Date ]]),Months,2,0)</f>
        <v>April</v>
      </c>
      <c r="R707" s="257" t="b">
        <f>COUNTIFS(Table2[Unique],Table2[[#This Row],[Unique]])&gt;1</f>
        <v>0</v>
      </c>
      <c r="S707" s="257">
        <f>IF(Table2[[#This Row],[Status ]]="Solved",1,0)</f>
        <v>1</v>
      </c>
      <c r="T707" s="257">
        <f>IF(Table2[[#This Row],[Status ]]="ongoing",1,0)</f>
        <v>0</v>
      </c>
    </row>
    <row r="708" spans="1:20" x14ac:dyDescent="0.25">
      <c r="A708" s="262">
        <v>5015590026</v>
      </c>
      <c r="B708" s="269" t="str">
        <f>_xlfn.XLOOKUP(Table2[[#This Row],[K&amp;N REF ]],CAT_Details[Tracking Number],CAT_Details[S Ref],,0)</f>
        <v>20250327-S-70345</v>
      </c>
      <c r="C708" s="270">
        <f>_xlfn.XLOOKUP(Table2[[#This Row],[K&amp;N REF ]],CAT_Details[Tracking Number],CAT_Details[TO Ref],,0)</f>
        <v>20250327684436</v>
      </c>
      <c r="D708" s="270" t="str">
        <f>_xlfn.XLOOKUP(Table2[[#This Row],[K&amp;N REF ]],CAT_Details[Tracking Number],CAT_Details[Pickup Customer Name],,0)</f>
        <v>Isoform NV</v>
      </c>
      <c r="E708" s="271" t="str">
        <f>_xlfn.XLOOKUP(Table2[[#This Row],[K&amp;N REF ]],CAT_Details[Tracking Number],CAT_Details[Delivery Country Code],,0)</f>
        <v>GB</v>
      </c>
      <c r="F708" s="271" t="str">
        <f>_xlfn.XLOOKUP(Table2[[#This Row],[TO Ref]],CAT_Details[TO Ref],CAT_Details[Loc],,0)</f>
        <v>U2-L5</v>
      </c>
      <c r="G708" s="257" t="s">
        <v>36</v>
      </c>
      <c r="H708" s="257" t="s">
        <v>25</v>
      </c>
      <c r="I708" s="280">
        <v>45748</v>
      </c>
      <c r="J708" s="257" t="s">
        <v>26</v>
      </c>
      <c r="K708" s="257" t="s">
        <v>50</v>
      </c>
      <c r="L708" s="280">
        <v>45748</v>
      </c>
      <c r="M708" s="257" t="str">
        <f>IF(Table2[[#This Row],[Resolve Date]]="","ONGOING","SOLVED")</f>
        <v>SOLVED</v>
      </c>
      <c r="N708" s="258" t="s">
        <v>30</v>
      </c>
      <c r="O708" s="257" t="str">
        <f>Table2[[#This Row],[K&amp;N REF ]]&amp;Table2[[#This Row],[Issue type ]]</f>
        <v xml:space="preserve">5015590026DAMAGE </v>
      </c>
      <c r="P708" s="257">
        <f>YEAR(Table2[[#This Row],[Date ]])</f>
        <v>2025</v>
      </c>
      <c r="Q708" s="257" t="str">
        <f>VLOOKUP(MONTH(Table2[[#This Row],[Date ]]),Months,2,0)</f>
        <v>April</v>
      </c>
      <c r="R708" s="257" t="b">
        <f>COUNTIFS(Table2[Unique],Table2[[#This Row],[Unique]])&gt;1</f>
        <v>0</v>
      </c>
      <c r="S708" s="257">
        <f>IF(Table2[[#This Row],[Status ]]="Solved",1,0)</f>
        <v>1</v>
      </c>
      <c r="T708" s="257">
        <f>IF(Table2[[#This Row],[Status ]]="ongoing",1,0)</f>
        <v>0</v>
      </c>
    </row>
    <row r="709" spans="1:20" x14ac:dyDescent="0.25">
      <c r="A709" s="262">
        <v>5015574660</v>
      </c>
      <c r="B709" s="269" t="str">
        <f>_xlfn.XLOOKUP(Table2[[#This Row],[K&amp;N REF ]],CAT_Details[Tracking Number],CAT_Details[S Ref],,0)</f>
        <v>20250326-S-70308</v>
      </c>
      <c r="C709" s="270">
        <f>_xlfn.XLOOKUP(Table2[[#This Row],[K&amp;N REF ]],CAT_Details[Tracking Number],CAT_Details[TO Ref],,0)</f>
        <v>20250325682301</v>
      </c>
      <c r="D709" s="270" t="str">
        <f>_xlfn.XLOOKUP(Table2[[#This Row],[K&amp;N REF ]],CAT_Details[Tracking Number],CAT_Details[Pickup Customer Name],,0)</f>
        <v>Faster Spa</v>
      </c>
      <c r="E709" s="271" t="str">
        <f>_xlfn.XLOOKUP(Table2[[#This Row],[K&amp;N REF ]],CAT_Details[Tracking Number],CAT_Details[Delivery Country Code],,0)</f>
        <v>GB</v>
      </c>
      <c r="F709" s="271" t="str">
        <f>_xlfn.XLOOKUP(Table2[[#This Row],[TO Ref]],CAT_Details[TO Ref],CAT_Details[Loc],,0)</f>
        <v>OYL1</v>
      </c>
      <c r="G709" s="257" t="s">
        <v>24</v>
      </c>
      <c r="H709" s="257" t="s">
        <v>42</v>
      </c>
      <c r="I709" s="280">
        <v>45749</v>
      </c>
      <c r="J709" s="257" t="s">
        <v>45</v>
      </c>
      <c r="K709" s="257" t="s">
        <v>32</v>
      </c>
      <c r="L709" s="280">
        <v>45749</v>
      </c>
      <c r="M709" s="257" t="str">
        <f>IF(Table2[[#This Row],[Resolve Date]]="","ONGOING","SOLVED")</f>
        <v>SOLVED</v>
      </c>
      <c r="N709" s="258" t="s">
        <v>30</v>
      </c>
      <c r="O709" s="257" t="str">
        <f>Table2[[#This Row],[K&amp;N REF ]]&amp;Table2[[#This Row],[Issue type ]]</f>
        <v>5015574660AMOUNT</v>
      </c>
      <c r="P709" s="257">
        <f>YEAR(Table2[[#This Row],[Date ]])</f>
        <v>2025</v>
      </c>
      <c r="Q709" s="257" t="str">
        <f>VLOOKUP(MONTH(Table2[[#This Row],[Date ]]),Months,2,0)</f>
        <v>April</v>
      </c>
      <c r="R709" s="257" t="b">
        <f>COUNTIFS(Table2[Unique],Table2[[#This Row],[Unique]])&gt;1</f>
        <v>0</v>
      </c>
      <c r="S709" s="257">
        <f>IF(Table2[[#This Row],[Status ]]="Solved",1,0)</f>
        <v>1</v>
      </c>
      <c r="T709" s="257">
        <f>IF(Table2[[#This Row],[Status ]]="ongoing",1,0)</f>
        <v>0</v>
      </c>
    </row>
    <row r="710" spans="1:20" x14ac:dyDescent="0.25">
      <c r="A710" s="262">
        <v>5015574921</v>
      </c>
      <c r="B710" s="269" t="str">
        <f>_xlfn.XLOOKUP(Table2[[#This Row],[K&amp;N REF ]],CAT_Details[Tracking Number],CAT_Details[S Ref],,0)</f>
        <v>20250326-S-70280</v>
      </c>
      <c r="C710" s="270">
        <f>_xlfn.XLOOKUP(Table2[[#This Row],[K&amp;N REF ]],CAT_Details[Tracking Number],CAT_Details[TO Ref],,0)</f>
        <v>20250325682470</v>
      </c>
      <c r="D710" s="270" t="str">
        <f>_xlfn.XLOOKUP(Table2[[#This Row],[K&amp;N REF ]],CAT_Details[Tracking Number],CAT_Details[Pickup Customer Name],,0)</f>
        <v>PARKER HANNIFIN ITALY SRL</v>
      </c>
      <c r="E710" s="271" t="str">
        <f>_xlfn.XLOOKUP(Table2[[#This Row],[K&amp;N REF ]],CAT_Details[Tracking Number],CAT_Details[Delivery Country Code],,0)</f>
        <v>GB</v>
      </c>
      <c r="F710" s="271" t="str">
        <f>_xlfn.XLOOKUP(Table2[[#This Row],[TO Ref]],CAT_Details[TO Ref],CAT_Details[Loc],,0)</f>
        <v>OYL1</v>
      </c>
      <c r="G710" s="257" t="s">
        <v>24</v>
      </c>
      <c r="H710" s="257" t="s">
        <v>29</v>
      </c>
      <c r="I710" s="280">
        <v>45749</v>
      </c>
      <c r="J710" s="257" t="s">
        <v>26</v>
      </c>
      <c r="K710" s="257" t="s">
        <v>27</v>
      </c>
      <c r="L710" s="280">
        <v>45749</v>
      </c>
      <c r="M710" s="257" t="str">
        <f>IF(Table2[[#This Row],[Resolve Date]]="","ONGOING","SOLVED")</f>
        <v>SOLVED</v>
      </c>
      <c r="N710" s="258" t="s">
        <v>30</v>
      </c>
      <c r="O710" s="257" t="str">
        <f>Table2[[#This Row],[K&amp;N REF ]]&amp;Table2[[#This Row],[Issue type ]]</f>
        <v>5015574921DAMAGED LABEL</v>
      </c>
      <c r="P710" s="257">
        <f>YEAR(Table2[[#This Row],[Date ]])</f>
        <v>2025</v>
      </c>
      <c r="Q710" s="257" t="str">
        <f>VLOOKUP(MONTH(Table2[[#This Row],[Date ]]),Months,2,0)</f>
        <v>April</v>
      </c>
      <c r="R710" s="257" t="b">
        <f>COUNTIFS(Table2[Unique],Table2[[#This Row],[Unique]])&gt;1</f>
        <v>0</v>
      </c>
      <c r="S710" s="257">
        <f>IF(Table2[[#This Row],[Status ]]="Solved",1,0)</f>
        <v>1</v>
      </c>
      <c r="T710" s="257">
        <f>IF(Table2[[#This Row],[Status ]]="ongoing",1,0)</f>
        <v>0</v>
      </c>
    </row>
    <row r="711" spans="1:20" x14ac:dyDescent="0.25">
      <c r="A711" s="262">
        <v>5015559036</v>
      </c>
      <c r="B711" s="269" t="str">
        <f>_xlfn.XLOOKUP(Table2[[#This Row],[K&amp;N REF ]],CAT_Details[Tracking Number],CAT_Details[S Ref],,0)</f>
        <v>20250326-S-70068</v>
      </c>
      <c r="C711" s="270">
        <f>_xlfn.XLOOKUP(Table2[[#This Row],[K&amp;N REF ]],CAT_Details[Tracking Number],CAT_Details[TO Ref],,0)</f>
        <v>20250326682881</v>
      </c>
      <c r="D711" s="270" t="str">
        <f>_xlfn.XLOOKUP(Table2[[#This Row],[K&amp;N REF ]],CAT_Details[Tracking Number],CAT_Details[Pickup Customer Name],,0)</f>
        <v>FLUORTEN SRL</v>
      </c>
      <c r="E711" s="271" t="str">
        <f>_xlfn.XLOOKUP(Table2[[#This Row],[K&amp;N REF ]],CAT_Details[Tracking Number],CAT_Details[Delivery Country Code],,0)</f>
        <v>GB</v>
      </c>
      <c r="F711" s="271" t="str">
        <f>_xlfn.XLOOKUP(Table2[[#This Row],[TO Ref]],CAT_Details[TO Ref],CAT_Details[Loc],,0)</f>
        <v>OYL1</v>
      </c>
      <c r="G711" s="257" t="s">
        <v>24</v>
      </c>
      <c r="H711" s="257" t="s">
        <v>49</v>
      </c>
      <c r="I711" s="280">
        <v>45749</v>
      </c>
      <c r="J711" s="257" t="s">
        <v>41</v>
      </c>
      <c r="K711" s="257" t="s">
        <v>32</v>
      </c>
      <c r="L711" s="280">
        <v>45749</v>
      </c>
      <c r="M711" s="257" t="str">
        <f>IF(Table2[[#This Row],[Resolve Date]]="","ONGOING","SOLVED")</f>
        <v>SOLVED</v>
      </c>
      <c r="N711" s="258" t="s">
        <v>30</v>
      </c>
      <c r="O711" s="257" t="str">
        <f>Table2[[#This Row],[K&amp;N REF ]]&amp;Table2[[#This Row],[Issue type ]]</f>
        <v>5015559036XX LABELS</v>
      </c>
      <c r="P711" s="257">
        <f>YEAR(Table2[[#This Row],[Date ]])</f>
        <v>2025</v>
      </c>
      <c r="Q711" s="257" t="str">
        <f>VLOOKUP(MONTH(Table2[[#This Row],[Date ]]),Months,2,0)</f>
        <v>April</v>
      </c>
      <c r="R711" s="257" t="b">
        <f>COUNTIFS(Table2[Unique],Table2[[#This Row],[Unique]])&gt;1</f>
        <v>0</v>
      </c>
      <c r="S711" s="257">
        <f>IF(Table2[[#This Row],[Status ]]="Solved",1,0)</f>
        <v>1</v>
      </c>
      <c r="T711" s="257">
        <f>IF(Table2[[#This Row],[Status ]]="ongoing",1,0)</f>
        <v>0</v>
      </c>
    </row>
    <row r="712" spans="1:20" x14ac:dyDescent="0.25">
      <c r="A712" s="262">
        <v>5015559035</v>
      </c>
      <c r="B712" s="269" t="str">
        <f>_xlfn.XLOOKUP(Table2[[#This Row],[K&amp;N REF ]],CAT_Details[Tracking Number],CAT_Details[S Ref],,0)</f>
        <v>20250326-S-70068</v>
      </c>
      <c r="C712" s="270">
        <f>_xlfn.XLOOKUP(Table2[[#This Row],[K&amp;N REF ]],CAT_Details[Tracking Number],CAT_Details[TO Ref],,0)</f>
        <v>20250326682889</v>
      </c>
      <c r="D712" s="270" t="str">
        <f>_xlfn.XLOOKUP(Table2[[#This Row],[K&amp;N REF ]],CAT_Details[Tracking Number],CAT_Details[Pickup Customer Name],,0)</f>
        <v>FLUORTEN SRL</v>
      </c>
      <c r="E712" s="271" t="str">
        <f>_xlfn.XLOOKUP(Table2[[#This Row],[K&amp;N REF ]],CAT_Details[Tracking Number],CAT_Details[Delivery Country Code],,0)</f>
        <v>GB</v>
      </c>
      <c r="F712" s="271" t="str">
        <f>_xlfn.XLOOKUP(Table2[[#This Row],[TO Ref]],CAT_Details[TO Ref],CAT_Details[Loc],,0)</f>
        <v>OYL1</v>
      </c>
      <c r="G712" s="257" t="s">
        <v>24</v>
      </c>
      <c r="H712" s="257" t="s">
        <v>49</v>
      </c>
      <c r="I712" s="280">
        <v>45749</v>
      </c>
      <c r="J712" s="257" t="s">
        <v>41</v>
      </c>
      <c r="K712" s="257" t="s">
        <v>32</v>
      </c>
      <c r="L712" s="280">
        <v>45749</v>
      </c>
      <c r="M712" s="257" t="str">
        <f>IF(Table2[[#This Row],[Resolve Date]]="","ONGOING","SOLVED")</f>
        <v>SOLVED</v>
      </c>
      <c r="N712" s="258" t="s">
        <v>30</v>
      </c>
      <c r="O712" s="257" t="str">
        <f>Table2[[#This Row],[K&amp;N REF ]]&amp;Table2[[#This Row],[Issue type ]]</f>
        <v>5015559035XX LABELS</v>
      </c>
      <c r="P712" s="257">
        <f>YEAR(Table2[[#This Row],[Date ]])</f>
        <v>2025</v>
      </c>
      <c r="Q712" s="257" t="str">
        <f>VLOOKUP(MONTH(Table2[[#This Row],[Date ]]),Months,2,0)</f>
        <v>April</v>
      </c>
      <c r="R712" s="257" t="b">
        <f>COUNTIFS(Table2[Unique],Table2[[#This Row],[Unique]])&gt;1</f>
        <v>0</v>
      </c>
      <c r="S712" s="257">
        <f>IF(Table2[[#This Row],[Status ]]="Solved",1,0)</f>
        <v>1</v>
      </c>
      <c r="T712" s="257">
        <f>IF(Table2[[#This Row],[Status ]]="ongoing",1,0)</f>
        <v>0</v>
      </c>
    </row>
    <row r="713" spans="1:20" x14ac:dyDescent="0.25">
      <c r="A713" s="262">
        <v>5015574970</v>
      </c>
      <c r="B713" s="269" t="str">
        <f>_xlfn.XLOOKUP(Table2[[#This Row],[K&amp;N REF ]],CAT_Details[Tracking Number],CAT_Details[S Ref],,0)</f>
        <v>20250326-S-70396</v>
      </c>
      <c r="C713" s="270">
        <f>_xlfn.XLOOKUP(Table2[[#This Row],[K&amp;N REF ]],CAT_Details[Tracking Number],CAT_Details[TO Ref],,0)</f>
        <v>20250321680372</v>
      </c>
      <c r="D713" s="270" t="str">
        <f>_xlfn.XLOOKUP(Table2[[#This Row],[K&amp;N REF ]],CAT_Details[Tracking Number],CAT_Details[Pickup Customer Name],,0)</f>
        <v>Denso Magyarorszag Kft</v>
      </c>
      <c r="E713" s="271" t="str">
        <f>_xlfn.XLOOKUP(Table2[[#This Row],[K&amp;N REF ]],CAT_Details[Tracking Number],CAT_Details[Delivery Country Code],,0)</f>
        <v>GB</v>
      </c>
      <c r="F713" s="271" t="str">
        <f>_xlfn.XLOOKUP(Table2[[#This Row],[TO Ref]],CAT_Details[TO Ref],CAT_Details[Loc],,0)</f>
        <v>DX01-L5</v>
      </c>
      <c r="G713" s="257" t="s">
        <v>44</v>
      </c>
      <c r="H713" s="257" t="s">
        <v>31</v>
      </c>
      <c r="I713" s="280">
        <v>45749</v>
      </c>
      <c r="J713" s="257" t="s">
        <v>26</v>
      </c>
      <c r="K713" s="257" t="s">
        <v>32</v>
      </c>
      <c r="L713" s="280">
        <v>45749</v>
      </c>
      <c r="M713" s="257" t="str">
        <f>IF(Table2[[#This Row],[Resolve Date]]="","ONGOING","SOLVED")</f>
        <v>SOLVED</v>
      </c>
      <c r="N713" s="258" t="s">
        <v>30</v>
      </c>
      <c r="O713" s="257" t="str">
        <f>Table2[[#This Row],[K&amp;N REF ]]&amp;Table2[[#This Row],[Issue type ]]</f>
        <v>5015574970MISSING LABELS ON SOME UNITS</v>
      </c>
      <c r="P713" s="257">
        <f>YEAR(Table2[[#This Row],[Date ]])</f>
        <v>2025</v>
      </c>
      <c r="Q713" s="257" t="str">
        <f>VLOOKUP(MONTH(Table2[[#This Row],[Date ]]),Months,2,0)</f>
        <v>April</v>
      </c>
      <c r="R713" s="257" t="b">
        <f>COUNTIFS(Table2[Unique],Table2[[#This Row],[Unique]])&gt;1</f>
        <v>0</v>
      </c>
      <c r="S713" s="257">
        <f>IF(Table2[[#This Row],[Status ]]="Solved",1,0)</f>
        <v>1</v>
      </c>
      <c r="T713" s="257">
        <f>IF(Table2[[#This Row],[Status ]]="ongoing",1,0)</f>
        <v>0</v>
      </c>
    </row>
    <row r="714" spans="1:20" x14ac:dyDescent="0.25">
      <c r="A714" s="262">
        <v>5015560958</v>
      </c>
      <c r="B714" s="269" t="str">
        <f>_xlfn.XLOOKUP(Table2[[#This Row],[K&amp;N REF ]],CAT_Details[Tracking Number],CAT_Details[S Ref],,0)</f>
        <v>20250325-S-70136</v>
      </c>
      <c r="C714" s="270">
        <f>_xlfn.XLOOKUP(Table2[[#This Row],[K&amp;N REF ]],CAT_Details[Tracking Number],CAT_Details[TO Ref],,0)</f>
        <v>20250324681352</v>
      </c>
      <c r="D714" s="270" t="str">
        <f>_xlfn.XLOOKUP(Table2[[#This Row],[K&amp;N REF ]],CAT_Details[Tracking Number],CAT_Details[Pickup Customer Name],,0)</f>
        <v>Tridon Clamp Products Sp. z o.o.</v>
      </c>
      <c r="E714" s="271" t="str">
        <f>_xlfn.XLOOKUP(Table2[[#This Row],[K&amp;N REF ]],CAT_Details[Tracking Number],CAT_Details[Delivery Country Code],,0)</f>
        <v>GB</v>
      </c>
      <c r="F714" s="271" t="str">
        <f>_xlfn.XLOOKUP(Table2[[#This Row],[TO Ref]],CAT_Details[TO Ref],CAT_Details[Loc],,0)</f>
        <v>OYL1</v>
      </c>
      <c r="G714" s="257" t="s">
        <v>44</v>
      </c>
      <c r="H714" s="257" t="s">
        <v>35</v>
      </c>
      <c r="I714" s="280">
        <v>45749</v>
      </c>
      <c r="J714" s="257" t="s">
        <v>26</v>
      </c>
      <c r="K714" s="257" t="s">
        <v>32</v>
      </c>
      <c r="L714" s="280">
        <v>45749</v>
      </c>
      <c r="M714" s="257" t="str">
        <f>IF(Table2[[#This Row],[Resolve Date]]="","ONGOING","SOLVED")</f>
        <v>SOLVED</v>
      </c>
      <c r="N714" s="258" t="s">
        <v>30</v>
      </c>
      <c r="O714" s="257" t="str">
        <f>Table2[[#This Row],[K&amp;N REF ]]&amp;Table2[[#This Row],[Issue type ]]</f>
        <v>5015560958NO LABELS</v>
      </c>
      <c r="P714" s="257">
        <f>YEAR(Table2[[#This Row],[Date ]])</f>
        <v>2025</v>
      </c>
      <c r="Q714" s="257" t="str">
        <f>VLOOKUP(MONTH(Table2[[#This Row],[Date ]]),Months,2,0)</f>
        <v>April</v>
      </c>
      <c r="R714" s="257" t="b">
        <f>COUNTIFS(Table2[Unique],Table2[[#This Row],[Unique]])&gt;1</f>
        <v>0</v>
      </c>
      <c r="S714" s="257">
        <f>IF(Table2[[#This Row],[Status ]]="Solved",1,0)</f>
        <v>1</v>
      </c>
      <c r="T714" s="257">
        <f>IF(Table2[[#This Row],[Status ]]="ongoing",1,0)</f>
        <v>0</v>
      </c>
    </row>
    <row r="715" spans="1:20" x14ac:dyDescent="0.25">
      <c r="A715" s="262">
        <v>5015590060</v>
      </c>
      <c r="B715" s="269" t="str">
        <f>_xlfn.XLOOKUP(Table2[[#This Row],[K&amp;N REF ]],CAT_Details[Tracking Number],CAT_Details[S Ref],,0)</f>
        <v>20250327-S-70238</v>
      </c>
      <c r="C715" s="270">
        <f>_xlfn.XLOOKUP(Table2[[#This Row],[K&amp;N REF ]],CAT_Details[Tracking Number],CAT_Details[TO Ref],,0)</f>
        <v>20250326682944</v>
      </c>
      <c r="D715" s="270" t="str">
        <f>_xlfn.XLOOKUP(Table2[[#This Row],[K&amp;N REF ]],CAT_Details[Tracking Number],CAT_Details[Pickup Customer Name],,0)</f>
        <v>DANFOSS A/S</v>
      </c>
      <c r="E715" s="271" t="str">
        <f>_xlfn.XLOOKUP(Table2[[#This Row],[K&amp;N REF ]],CAT_Details[Tracking Number],CAT_Details[Delivery Country Code],,0)</f>
        <v>GB</v>
      </c>
      <c r="F715" s="271">
        <f>_xlfn.XLOOKUP(Table2[[#This Row],[TO Ref]],CAT_Details[TO Ref],CAT_Details[Loc],,0)</f>
        <v>3402</v>
      </c>
      <c r="G715" s="257" t="s">
        <v>44</v>
      </c>
      <c r="H715" s="257" t="s">
        <v>35</v>
      </c>
      <c r="I715" s="280">
        <v>45749</v>
      </c>
      <c r="J715" s="257" t="s">
        <v>26</v>
      </c>
      <c r="K715" s="257" t="s">
        <v>32</v>
      </c>
      <c r="L715" s="280">
        <v>45749</v>
      </c>
      <c r="M715" s="257" t="str">
        <f>IF(Table2[[#This Row],[Resolve Date]]="","ONGOING","SOLVED")</f>
        <v>SOLVED</v>
      </c>
      <c r="N715" s="258" t="s">
        <v>30</v>
      </c>
      <c r="O715" s="257" t="str">
        <f>Table2[[#This Row],[K&amp;N REF ]]&amp;Table2[[#This Row],[Issue type ]]</f>
        <v>5015590060NO LABELS</v>
      </c>
      <c r="P715" s="257">
        <f>YEAR(Table2[[#This Row],[Date ]])</f>
        <v>2025</v>
      </c>
      <c r="Q715" s="257" t="str">
        <f>VLOOKUP(MONTH(Table2[[#This Row],[Date ]]),Months,2,0)</f>
        <v>April</v>
      </c>
      <c r="R715" s="257" t="b">
        <f>COUNTIFS(Table2[Unique],Table2[[#This Row],[Unique]])&gt;1</f>
        <v>0</v>
      </c>
      <c r="S715" s="257">
        <f>IF(Table2[[#This Row],[Status ]]="Solved",1,0)</f>
        <v>1</v>
      </c>
      <c r="T715" s="257">
        <f>IF(Table2[[#This Row],[Status ]]="ongoing",1,0)</f>
        <v>0</v>
      </c>
    </row>
    <row r="716" spans="1:20" x14ac:dyDescent="0.25">
      <c r="A716" s="262">
        <v>5015574900</v>
      </c>
      <c r="B716" s="269" t="str">
        <f>_xlfn.XLOOKUP(Table2[[#This Row],[K&amp;N REF ]],CAT_Details[Tracking Number],CAT_Details[S Ref],,0)</f>
        <v>20250326-S-70284</v>
      </c>
      <c r="C716" s="270">
        <f>_xlfn.XLOOKUP(Table2[[#This Row],[K&amp;N REF ]],CAT_Details[Tracking Number],CAT_Details[TO Ref],,0)</f>
        <v>20250325682039</v>
      </c>
      <c r="D716" s="270" t="str">
        <f>_xlfn.XLOOKUP(Table2[[#This Row],[K&amp;N REF ]],CAT_Details[Tracking Number],CAT_Details[Pickup Customer Name],,0)</f>
        <v>Dichtungstechnik G. Bruss GmbH &amp; Co. KG</v>
      </c>
      <c r="E716" s="271" t="str">
        <f>_xlfn.XLOOKUP(Table2[[#This Row],[K&amp;N REF ]],CAT_Details[Tracking Number],CAT_Details[Delivery Country Code],,0)</f>
        <v>GB</v>
      </c>
      <c r="F716" s="271" t="str">
        <f>_xlfn.XLOOKUP(Table2[[#This Row],[TO Ref]],CAT_Details[TO Ref],CAT_Details[Loc],,0)</f>
        <v>DX01-L5</v>
      </c>
      <c r="G716" s="257" t="s">
        <v>34</v>
      </c>
      <c r="H716" s="257" t="s">
        <v>35</v>
      </c>
      <c r="I716" s="280">
        <v>45749</v>
      </c>
      <c r="J716" s="257" t="s">
        <v>26</v>
      </c>
      <c r="K716" s="257" t="s">
        <v>32</v>
      </c>
      <c r="L716" s="280">
        <v>45749</v>
      </c>
      <c r="M716" s="257" t="str">
        <f>IF(Table2[[#This Row],[Resolve Date]]="","ONGOING","SOLVED")</f>
        <v>SOLVED</v>
      </c>
      <c r="N716" s="258" t="s">
        <v>30</v>
      </c>
      <c r="O716" s="257" t="str">
        <f>Table2[[#This Row],[K&amp;N REF ]]&amp;Table2[[#This Row],[Issue type ]]</f>
        <v>5015574900NO LABELS</v>
      </c>
      <c r="P716" s="257">
        <f>YEAR(Table2[[#This Row],[Date ]])</f>
        <v>2025</v>
      </c>
      <c r="Q716" s="257" t="str">
        <f>VLOOKUP(MONTH(Table2[[#This Row],[Date ]]),Months,2,0)</f>
        <v>April</v>
      </c>
      <c r="R716" s="257" t="b">
        <f>COUNTIFS(Table2[Unique],Table2[[#This Row],[Unique]])&gt;1</f>
        <v>0</v>
      </c>
      <c r="S716" s="257">
        <f>IF(Table2[[#This Row],[Status ]]="Solved",1,0)</f>
        <v>1</v>
      </c>
      <c r="T716" s="257">
        <f>IF(Table2[[#This Row],[Status ]]="ongoing",1,0)</f>
        <v>0</v>
      </c>
    </row>
    <row r="717" spans="1:20" x14ac:dyDescent="0.25">
      <c r="A717" s="262">
        <v>5015574593</v>
      </c>
      <c r="B717" s="269" t="str">
        <f>_xlfn.XLOOKUP(Table2[[#This Row],[K&amp;N REF ]],CAT_Details[Tracking Number],CAT_Details[S Ref],,0)</f>
        <v>20250326-S-70324</v>
      </c>
      <c r="C717" s="270">
        <f>_xlfn.XLOOKUP(Table2[[#This Row],[K&amp;N REF ]],CAT_Details[Tracking Number],CAT_Details[TO Ref],,0)</f>
        <v>20250325682164</v>
      </c>
      <c r="D717" s="270" t="str">
        <f>_xlfn.XLOOKUP(Table2[[#This Row],[K&amp;N REF ]],CAT_Details[Tracking Number],CAT_Details[Pickup Customer Name],,0)</f>
        <v>MEKRA LANG GMBH</v>
      </c>
      <c r="E717" s="271" t="str">
        <f>_xlfn.XLOOKUP(Table2[[#This Row],[K&amp;N REF ]],CAT_Details[Tracking Number],CAT_Details[Delivery Country Code],,0)</f>
        <v>GB</v>
      </c>
      <c r="F717" s="271" t="str">
        <f>_xlfn.XLOOKUP(Table2[[#This Row],[TO Ref]],CAT_Details[TO Ref],CAT_Details[Loc],,0)</f>
        <v>U2-L5</v>
      </c>
      <c r="G717" s="257" t="s">
        <v>34</v>
      </c>
      <c r="H717" s="257" t="s">
        <v>29</v>
      </c>
      <c r="I717" s="280">
        <v>45749</v>
      </c>
      <c r="J717" s="257" t="s">
        <v>26</v>
      </c>
      <c r="K717" s="257" t="s">
        <v>32</v>
      </c>
      <c r="L717" s="280">
        <v>45749</v>
      </c>
      <c r="M717" s="257" t="str">
        <f>IF(Table2[[#This Row],[Resolve Date]]="","ONGOING","SOLVED")</f>
        <v>SOLVED</v>
      </c>
      <c r="N717" s="258" t="s">
        <v>30</v>
      </c>
      <c r="O717" s="257" t="str">
        <f>Table2[[#This Row],[K&amp;N REF ]]&amp;Table2[[#This Row],[Issue type ]]</f>
        <v>5015574593DAMAGED LABEL</v>
      </c>
      <c r="P717" s="257">
        <f>YEAR(Table2[[#This Row],[Date ]])</f>
        <v>2025</v>
      </c>
      <c r="Q717" s="257" t="str">
        <f>VLOOKUP(MONTH(Table2[[#This Row],[Date ]]),Months,2,0)</f>
        <v>April</v>
      </c>
      <c r="R717" s="257" t="b">
        <f>COUNTIFS(Table2[Unique],Table2[[#This Row],[Unique]])&gt;1</f>
        <v>0</v>
      </c>
      <c r="S717" s="257">
        <f>IF(Table2[[#This Row],[Status ]]="Solved",1,0)</f>
        <v>1</v>
      </c>
      <c r="T717" s="257">
        <f>IF(Table2[[#This Row],[Status ]]="ongoing",1,0)</f>
        <v>0</v>
      </c>
    </row>
    <row r="718" spans="1:20" x14ac:dyDescent="0.25">
      <c r="A718" s="262">
        <v>5015574902</v>
      </c>
      <c r="B718" s="269" t="str">
        <f>_xlfn.XLOOKUP(Table2[[#This Row],[K&amp;N REF ]],CAT_Details[Tracking Number],CAT_Details[S Ref],,0)</f>
        <v>20250326-S-70304</v>
      </c>
      <c r="C718" s="270">
        <f>_xlfn.XLOOKUP(Table2[[#This Row],[K&amp;N REF ]],CAT_Details[Tracking Number],CAT_Details[TO Ref],,0)</f>
        <v>20250325682320</v>
      </c>
      <c r="D718" s="270" t="str">
        <f>_xlfn.XLOOKUP(Table2[[#This Row],[K&amp;N REF ]],CAT_Details[Tracking Number],CAT_Details[Pickup Customer Name],,0)</f>
        <v>VONROLL DEUTSCHLANG GMBH</v>
      </c>
      <c r="E718" s="271" t="str">
        <f>_xlfn.XLOOKUP(Table2[[#This Row],[K&amp;N REF ]],CAT_Details[Tracking Number],CAT_Details[Delivery Country Code],,0)</f>
        <v>GB</v>
      </c>
      <c r="F718" s="271" t="str">
        <f>_xlfn.XLOOKUP(Table2[[#This Row],[TO Ref]],CAT_Details[TO Ref],CAT_Details[Loc],,0)</f>
        <v>OYL1</v>
      </c>
      <c r="G718" s="257" t="s">
        <v>34</v>
      </c>
      <c r="H718" s="257" t="s">
        <v>42</v>
      </c>
      <c r="I718" s="280">
        <v>45749</v>
      </c>
      <c r="J718" s="257" t="s">
        <v>26</v>
      </c>
      <c r="K718" s="257" t="s">
        <v>32</v>
      </c>
      <c r="L718" s="280">
        <v>45750</v>
      </c>
      <c r="M718" s="257" t="str">
        <f>IF(Table2[[#This Row],[Resolve Date]]="","ONGOING","SOLVED")</f>
        <v>SOLVED</v>
      </c>
      <c r="N718" s="258" t="s">
        <v>59</v>
      </c>
      <c r="O718" s="257" t="str">
        <f>Table2[[#This Row],[K&amp;N REF ]]&amp;Table2[[#This Row],[Issue type ]]</f>
        <v>5015574902AMOUNT</v>
      </c>
      <c r="P718" s="257">
        <f>YEAR(Table2[[#This Row],[Date ]])</f>
        <v>2025</v>
      </c>
      <c r="Q718" s="257" t="str">
        <f>VLOOKUP(MONTH(Table2[[#This Row],[Date ]]),Months,2,0)</f>
        <v>April</v>
      </c>
      <c r="R718" s="257" t="b">
        <f>COUNTIFS(Table2[Unique],Table2[[#This Row],[Unique]])&gt;1</f>
        <v>0</v>
      </c>
      <c r="S718" s="257">
        <f>IF(Table2[[#This Row],[Status ]]="Solved",1,0)</f>
        <v>1</v>
      </c>
      <c r="T718" s="257">
        <f>IF(Table2[[#This Row],[Status ]]="ongoing",1,0)</f>
        <v>0</v>
      </c>
    </row>
    <row r="719" spans="1:20" x14ac:dyDescent="0.25">
      <c r="A719" s="262">
        <v>5015589986</v>
      </c>
      <c r="B719" s="269" t="str">
        <f>_xlfn.XLOOKUP(Table2[[#This Row],[K&amp;N REF ]],CAT_Details[Tracking Number],CAT_Details[S Ref],,0)</f>
        <v>20250327-S-70278</v>
      </c>
      <c r="C719" s="270">
        <f>_xlfn.XLOOKUP(Table2[[#This Row],[K&amp;N REF ]],CAT_Details[Tracking Number],CAT_Details[TO Ref],,0)</f>
        <v>20250326682787</v>
      </c>
      <c r="D719" s="270" t="str">
        <f>_xlfn.XLOOKUP(Table2[[#This Row],[K&amp;N REF ]],CAT_Details[Tracking Number],CAT_Details[Pickup Customer Name],,0)</f>
        <v>VONROLL DEUTSCHLANG GMBH</v>
      </c>
      <c r="E719" s="271" t="str">
        <f>_xlfn.XLOOKUP(Table2[[#This Row],[K&amp;N REF ]],CAT_Details[Tracking Number],CAT_Details[Delivery Country Code],,0)</f>
        <v>GB</v>
      </c>
      <c r="F719" s="271" t="str">
        <f>_xlfn.XLOOKUP(Table2[[#This Row],[TO Ref]],CAT_Details[TO Ref],CAT_Details[Loc],,0)</f>
        <v>OYL1</v>
      </c>
      <c r="G719" s="257" t="s">
        <v>34</v>
      </c>
      <c r="H719" s="257" t="s">
        <v>42</v>
      </c>
      <c r="I719" s="280">
        <v>45749</v>
      </c>
      <c r="J719" s="257" t="s">
        <v>26</v>
      </c>
      <c r="K719" s="257" t="s">
        <v>32</v>
      </c>
      <c r="L719" s="280">
        <v>45750</v>
      </c>
      <c r="M719" s="257" t="str">
        <f>IF(Table2[[#This Row],[Resolve Date]]="","ONGOING","SOLVED")</f>
        <v>SOLVED</v>
      </c>
      <c r="N719" s="258" t="s">
        <v>133</v>
      </c>
      <c r="O719" s="257" t="str">
        <f>Table2[[#This Row],[K&amp;N REF ]]&amp;Table2[[#This Row],[Issue type ]]</f>
        <v>5015589986AMOUNT</v>
      </c>
      <c r="P719" s="257">
        <f>YEAR(Table2[[#This Row],[Date ]])</f>
        <v>2025</v>
      </c>
      <c r="Q719" s="257" t="str">
        <f>VLOOKUP(MONTH(Table2[[#This Row],[Date ]]),Months,2,0)</f>
        <v>April</v>
      </c>
      <c r="R719" s="257" t="b">
        <f>COUNTIFS(Table2[Unique],Table2[[#This Row],[Unique]])&gt;1</f>
        <v>0</v>
      </c>
      <c r="S719" s="257">
        <f>IF(Table2[[#This Row],[Status ]]="Solved",1,0)</f>
        <v>1</v>
      </c>
      <c r="T719" s="257">
        <f>IF(Table2[[#This Row],[Status ]]="ongoing",1,0)</f>
        <v>0</v>
      </c>
    </row>
    <row r="720" spans="1:20" x14ac:dyDescent="0.25">
      <c r="A720" s="262">
        <v>5015575451</v>
      </c>
      <c r="B720" s="269" t="str">
        <f>_xlfn.XLOOKUP(Table2[[#This Row],[K&amp;N REF ]],CAT_Details[Tracking Number],CAT_Details[S Ref],,0)</f>
        <v>20250326-S-70272</v>
      </c>
      <c r="C720" s="270">
        <f>_xlfn.XLOOKUP(Table2[[#This Row],[K&amp;N REF ]],CAT_Details[Tracking Number],CAT_Details[TO Ref],,0)</f>
        <v>20250326682827</v>
      </c>
      <c r="D720" s="270" t="str">
        <f>_xlfn.XLOOKUP(Table2[[#This Row],[K&amp;N REF ]],CAT_Details[Tracking Number],CAT_Details[Pickup Customer Name],,0)</f>
        <v>Grammer Technical Components GmbH</v>
      </c>
      <c r="E720" s="271" t="str">
        <f>_xlfn.XLOOKUP(Table2[[#This Row],[K&amp;N REF ]],CAT_Details[Tracking Number],CAT_Details[Delivery Country Code],,0)</f>
        <v>GB</v>
      </c>
      <c r="F720" s="271" t="str">
        <f>_xlfn.XLOOKUP(Table2[[#This Row],[TO Ref]],CAT_Details[TO Ref],CAT_Details[Loc],,0)</f>
        <v>U2-L5</v>
      </c>
      <c r="G720" s="257" t="s">
        <v>34</v>
      </c>
      <c r="H720" s="257" t="s">
        <v>35</v>
      </c>
      <c r="I720" s="280">
        <v>45749</v>
      </c>
      <c r="J720" s="257" t="s">
        <v>26</v>
      </c>
      <c r="K720" s="257" t="s">
        <v>32</v>
      </c>
      <c r="L720" s="280">
        <v>45749</v>
      </c>
      <c r="M720" s="257" t="str">
        <f>IF(Table2[[#This Row],[Resolve Date]]="","ONGOING","SOLVED")</f>
        <v>SOLVED</v>
      </c>
      <c r="N720" s="258" t="s">
        <v>30</v>
      </c>
      <c r="O720" s="257" t="str">
        <f>Table2[[#This Row],[K&amp;N REF ]]&amp;Table2[[#This Row],[Issue type ]]</f>
        <v>5015575451NO LABELS</v>
      </c>
      <c r="P720" s="257">
        <f>YEAR(Table2[[#This Row],[Date ]])</f>
        <v>2025</v>
      </c>
      <c r="Q720" s="257" t="str">
        <f>VLOOKUP(MONTH(Table2[[#This Row],[Date ]]),Months,2,0)</f>
        <v>April</v>
      </c>
      <c r="R720" s="257" t="b">
        <f>COUNTIFS(Table2[Unique],Table2[[#This Row],[Unique]])&gt;1</f>
        <v>0</v>
      </c>
      <c r="S720" s="257">
        <f>IF(Table2[[#This Row],[Status ]]="Solved",1,0)</f>
        <v>1</v>
      </c>
      <c r="T720" s="257">
        <f>IF(Table2[[#This Row],[Status ]]="ongoing",1,0)</f>
        <v>0</v>
      </c>
    </row>
    <row r="721" spans="1:20" x14ac:dyDescent="0.25">
      <c r="A721" s="262">
        <v>5015590107</v>
      </c>
      <c r="B721" s="269" t="str">
        <f>_xlfn.XLOOKUP(Table2[[#This Row],[K&amp;N REF ]],CAT_Details[Tracking Number],CAT_Details[S Ref],,0)</f>
        <v>20250327-S-70250</v>
      </c>
      <c r="C721" s="270">
        <f>_xlfn.XLOOKUP(Table2[[#This Row],[K&amp;N REF ]],CAT_Details[Tracking Number],CAT_Details[TO Ref],,0)</f>
        <v>20250327684039</v>
      </c>
      <c r="D721" s="270" t="str">
        <f>_xlfn.XLOOKUP(Table2[[#This Row],[K&amp;N REF ]],CAT_Details[Tracking Number],CAT_Details[Pickup Customer Name],,0)</f>
        <v>Isselburg Guß- und Bearbeitung Gmbh</v>
      </c>
      <c r="E721" s="271" t="str">
        <f>_xlfn.XLOOKUP(Table2[[#This Row],[K&amp;N REF ]],CAT_Details[Tracking Number],CAT_Details[Delivery Country Code],,0)</f>
        <v>GB</v>
      </c>
      <c r="F721" s="271" t="str">
        <f>_xlfn.XLOOKUP(Table2[[#This Row],[TO Ref]],CAT_Details[TO Ref],CAT_Details[Loc],,0)</f>
        <v>MY02</v>
      </c>
      <c r="G721" s="257" t="s">
        <v>34</v>
      </c>
      <c r="H721" s="257" t="s">
        <v>35</v>
      </c>
      <c r="I721" s="280">
        <v>45749</v>
      </c>
      <c r="J721" s="257" t="s">
        <v>26</v>
      </c>
      <c r="K721" s="257" t="s">
        <v>32</v>
      </c>
      <c r="L721" s="280">
        <v>45749</v>
      </c>
      <c r="M721" s="257" t="str">
        <f>IF(Table2[[#This Row],[Resolve Date]]="","ONGOING","SOLVED")</f>
        <v>SOLVED</v>
      </c>
      <c r="N721" s="258" t="s">
        <v>30</v>
      </c>
      <c r="O721" s="257" t="str">
        <f>Table2[[#This Row],[K&amp;N REF ]]&amp;Table2[[#This Row],[Issue type ]]</f>
        <v>5015590107NO LABELS</v>
      </c>
      <c r="P721" s="257">
        <f>YEAR(Table2[[#This Row],[Date ]])</f>
        <v>2025</v>
      </c>
      <c r="Q721" s="257" t="str">
        <f>VLOOKUP(MONTH(Table2[[#This Row],[Date ]]),Months,2,0)</f>
        <v>April</v>
      </c>
      <c r="R721" s="257" t="b">
        <f>COUNTIFS(Table2[Unique],Table2[[#This Row],[Unique]])&gt;1</f>
        <v>0</v>
      </c>
      <c r="S721" s="257">
        <f>IF(Table2[[#This Row],[Status ]]="Solved",1,0)</f>
        <v>1</v>
      </c>
      <c r="T721" s="257">
        <f>IF(Table2[[#This Row],[Status ]]="ongoing",1,0)</f>
        <v>0</v>
      </c>
    </row>
    <row r="722" spans="1:20" x14ac:dyDescent="0.25">
      <c r="A722" s="262">
        <v>5015590642</v>
      </c>
      <c r="B722" s="269" t="str">
        <f>_xlfn.XLOOKUP(Table2[[#This Row],[K&amp;N REF ]],CAT_Details[Tracking Number],CAT_Details[S Ref],,0)</f>
        <v>20250328-S-70083</v>
      </c>
      <c r="C722" s="270">
        <f>_xlfn.XLOOKUP(Table2[[#This Row],[K&amp;N REF ]],CAT_Details[Tracking Number],CAT_Details[TO Ref],,0)</f>
        <v>20250328685233</v>
      </c>
      <c r="D722" s="270" t="str">
        <f>_xlfn.XLOOKUP(Table2[[#This Row],[K&amp;N REF ]],CAT_Details[Tracking Number],CAT_Details[Pickup Customer Name],,0)</f>
        <v>Mann &amp; Hummel S.R.O</v>
      </c>
      <c r="E722" s="271" t="str">
        <f>_xlfn.XLOOKUP(Table2[[#This Row],[K&amp;N REF ]],CAT_Details[Tracking Number],CAT_Details[Delivery Country Code],,0)</f>
        <v>GB</v>
      </c>
      <c r="F722" s="271" t="str">
        <f>_xlfn.XLOOKUP(Table2[[#This Row],[TO Ref]],CAT_Details[TO Ref],CAT_Details[Loc],,0)</f>
        <v>DX01-L5</v>
      </c>
      <c r="G722" s="257" t="s">
        <v>34</v>
      </c>
      <c r="H722" s="257" t="s">
        <v>35</v>
      </c>
      <c r="I722" s="280">
        <v>45749</v>
      </c>
      <c r="J722" s="257" t="s">
        <v>26</v>
      </c>
      <c r="K722" s="257" t="s">
        <v>32</v>
      </c>
      <c r="L722" s="280">
        <v>45749</v>
      </c>
      <c r="M722" s="257" t="str">
        <f>IF(Table2[[#This Row],[Resolve Date]]="","ONGOING","SOLVED")</f>
        <v>SOLVED</v>
      </c>
      <c r="N722" s="258" t="s">
        <v>30</v>
      </c>
      <c r="O722" s="257" t="str">
        <f>Table2[[#This Row],[K&amp;N REF ]]&amp;Table2[[#This Row],[Issue type ]]</f>
        <v>5015590642NO LABELS</v>
      </c>
      <c r="P722" s="257">
        <f>YEAR(Table2[[#This Row],[Date ]])</f>
        <v>2025</v>
      </c>
      <c r="Q722" s="257" t="str">
        <f>VLOOKUP(MONTH(Table2[[#This Row],[Date ]]),Months,2,0)</f>
        <v>April</v>
      </c>
      <c r="R722" s="257" t="b">
        <f>COUNTIFS(Table2[Unique],Table2[[#This Row],[Unique]])&gt;1</f>
        <v>0</v>
      </c>
      <c r="S722" s="257">
        <f>IF(Table2[[#This Row],[Status ]]="Solved",1,0)</f>
        <v>1</v>
      </c>
      <c r="T722" s="257">
        <f>IF(Table2[[#This Row],[Status ]]="ongoing",1,0)</f>
        <v>0</v>
      </c>
    </row>
    <row r="723" spans="1:20" x14ac:dyDescent="0.25">
      <c r="A723" s="262">
        <v>5015607487</v>
      </c>
      <c r="B723" s="269" t="str">
        <f>_xlfn.XLOOKUP(Table2[[#This Row],[K&amp;N REF ]],CAT_Details[Tracking Number],CAT_Details[S Ref],,0)</f>
        <v>20250328-S-70177</v>
      </c>
      <c r="C723" s="270">
        <f>_xlfn.XLOOKUP(Table2[[#This Row],[K&amp;N REF ]],CAT_Details[Tracking Number],CAT_Details[TO Ref],,0)</f>
        <v>20250328685161</v>
      </c>
      <c r="D723" s="270" t="str">
        <f>_xlfn.XLOOKUP(Table2[[#This Row],[K&amp;N REF ]],CAT_Details[Tracking Number],CAT_Details[Pickup Customer Name],,0)</f>
        <v>Donaldson Ed</v>
      </c>
      <c r="E723" s="271" t="str">
        <f>_xlfn.XLOOKUP(Table2[[#This Row],[K&amp;N REF ]],CAT_Details[Tracking Number],CAT_Details[Delivery Country Code],,0)</f>
        <v>GB</v>
      </c>
      <c r="F723" s="271" t="str">
        <f>_xlfn.XLOOKUP(Table2[[#This Row],[TO Ref]],CAT_Details[TO Ref],CAT_Details[Loc],,0)</f>
        <v>DX01-L5</v>
      </c>
      <c r="G723" s="257" t="s">
        <v>36</v>
      </c>
      <c r="H723" s="257" t="s">
        <v>40</v>
      </c>
      <c r="I723" s="280">
        <v>45749</v>
      </c>
      <c r="J723" s="257" t="s">
        <v>41</v>
      </c>
      <c r="K723" s="257" t="s">
        <v>32</v>
      </c>
      <c r="L723" s="280">
        <v>45749</v>
      </c>
      <c r="M723" s="257" t="str">
        <f>IF(Table2[[#This Row],[Resolve Date]]="","ONGOING","SOLVED")</f>
        <v>SOLVED</v>
      </c>
      <c r="N723" s="258" t="s">
        <v>96</v>
      </c>
      <c r="O723" s="257" t="str">
        <f>Table2[[#This Row],[K&amp;N REF ]]&amp;Table2[[#This Row],[Issue type ]]</f>
        <v xml:space="preserve">5015607487INCORRECT LABELS </v>
      </c>
      <c r="P723" s="257">
        <f>YEAR(Table2[[#This Row],[Date ]])</f>
        <v>2025</v>
      </c>
      <c r="Q723" s="257" t="str">
        <f>VLOOKUP(MONTH(Table2[[#This Row],[Date ]]),Months,2,0)</f>
        <v>April</v>
      </c>
      <c r="R723" s="257" t="b">
        <f>COUNTIFS(Table2[Unique],Table2[[#This Row],[Unique]])&gt;1</f>
        <v>0</v>
      </c>
      <c r="S723" s="257">
        <f>IF(Table2[[#This Row],[Status ]]="Solved",1,0)</f>
        <v>1</v>
      </c>
      <c r="T723" s="257">
        <f>IF(Table2[[#This Row],[Status ]]="ongoing",1,0)</f>
        <v>0</v>
      </c>
    </row>
    <row r="724" spans="1:20" x14ac:dyDescent="0.25">
      <c r="A724" s="262">
        <v>5015607486</v>
      </c>
      <c r="B724" s="269" t="str">
        <f>_xlfn.XLOOKUP(Table2[[#This Row],[K&amp;N REF ]],CAT_Details[Tracking Number],CAT_Details[S Ref],,0)</f>
        <v>20250328-S-70177</v>
      </c>
      <c r="C724" s="270">
        <f>_xlfn.XLOOKUP(Table2[[#This Row],[K&amp;N REF ]],CAT_Details[Tracking Number],CAT_Details[TO Ref],,0)</f>
        <v>20250328685253</v>
      </c>
      <c r="D724" s="270" t="str">
        <f>_xlfn.XLOOKUP(Table2[[#This Row],[K&amp;N REF ]],CAT_Details[Tracking Number],CAT_Details[Pickup Customer Name],,0)</f>
        <v>Donaldson Ed</v>
      </c>
      <c r="E724" s="271" t="str">
        <f>_xlfn.XLOOKUP(Table2[[#This Row],[K&amp;N REF ]],CAT_Details[Tracking Number],CAT_Details[Delivery Country Code],,0)</f>
        <v>GB</v>
      </c>
      <c r="F724" s="271" t="str">
        <f>_xlfn.XLOOKUP(Table2[[#This Row],[TO Ref]],CAT_Details[TO Ref],CAT_Details[Loc],,0)</f>
        <v>DX01-L5</v>
      </c>
      <c r="G724" s="257" t="s">
        <v>36</v>
      </c>
      <c r="H724" s="257" t="s">
        <v>40</v>
      </c>
      <c r="I724" s="280">
        <v>45749</v>
      </c>
      <c r="J724" s="257" t="s">
        <v>41</v>
      </c>
      <c r="K724" s="257" t="s">
        <v>32</v>
      </c>
      <c r="L724" s="280">
        <v>45749</v>
      </c>
      <c r="M724" s="257" t="str">
        <f>IF(Table2[[#This Row],[Resolve Date]]="","ONGOING","SOLVED")</f>
        <v>SOLVED</v>
      </c>
      <c r="N724" s="258" t="s">
        <v>96</v>
      </c>
      <c r="O724" s="257" t="str">
        <f>Table2[[#This Row],[K&amp;N REF ]]&amp;Table2[[#This Row],[Issue type ]]</f>
        <v xml:space="preserve">5015607486INCORRECT LABELS </v>
      </c>
      <c r="P724" s="257">
        <f>YEAR(Table2[[#This Row],[Date ]])</f>
        <v>2025</v>
      </c>
      <c r="Q724" s="257" t="str">
        <f>VLOOKUP(MONTH(Table2[[#This Row],[Date ]]),Months,2,0)</f>
        <v>April</v>
      </c>
      <c r="R724" s="257" t="b">
        <f>COUNTIFS(Table2[Unique],Table2[[#This Row],[Unique]])&gt;1</f>
        <v>0</v>
      </c>
      <c r="S724" s="257">
        <f>IF(Table2[[#This Row],[Status ]]="Solved",1,0)</f>
        <v>1</v>
      </c>
      <c r="T724" s="257">
        <f>IF(Table2[[#This Row],[Status ]]="ongoing",1,0)</f>
        <v>0</v>
      </c>
    </row>
    <row r="725" spans="1:20" x14ac:dyDescent="0.25">
      <c r="A725" s="262">
        <v>5015607489</v>
      </c>
      <c r="B725" s="269" t="str">
        <f>_xlfn.XLOOKUP(Table2[[#This Row],[K&amp;N REF ]],CAT_Details[Tracking Number],CAT_Details[S Ref],,0)</f>
        <v>20250328-S-70177</v>
      </c>
      <c r="C725" s="270">
        <f>_xlfn.XLOOKUP(Table2[[#This Row],[K&amp;N REF ]],CAT_Details[Tracking Number],CAT_Details[TO Ref],,0)</f>
        <v>20250328685261</v>
      </c>
      <c r="D725" s="270" t="str">
        <f>_xlfn.XLOOKUP(Table2[[#This Row],[K&amp;N REF ]],CAT_Details[Tracking Number],CAT_Details[Pickup Customer Name],,0)</f>
        <v>Donaldson Ed</v>
      </c>
      <c r="E725" s="271" t="str">
        <f>_xlfn.XLOOKUP(Table2[[#This Row],[K&amp;N REF ]],CAT_Details[Tracking Number],CAT_Details[Delivery Country Code],,0)</f>
        <v>GB</v>
      </c>
      <c r="F725" s="271" t="str">
        <f>_xlfn.XLOOKUP(Table2[[#This Row],[TO Ref]],CAT_Details[TO Ref],CAT_Details[Loc],,0)</f>
        <v>MY02</v>
      </c>
      <c r="G725" s="257" t="s">
        <v>36</v>
      </c>
      <c r="H725" s="257" t="s">
        <v>40</v>
      </c>
      <c r="I725" s="280">
        <v>45749</v>
      </c>
      <c r="J725" s="257" t="s">
        <v>41</v>
      </c>
      <c r="K725" s="257" t="s">
        <v>32</v>
      </c>
      <c r="L725" s="280">
        <v>45749</v>
      </c>
      <c r="M725" s="257" t="str">
        <f>IF(Table2[[#This Row],[Resolve Date]]="","ONGOING","SOLVED")</f>
        <v>SOLVED</v>
      </c>
      <c r="N725" s="258" t="s">
        <v>96</v>
      </c>
      <c r="O725" s="257" t="str">
        <f>Table2[[#This Row],[K&amp;N REF ]]&amp;Table2[[#This Row],[Issue type ]]</f>
        <v xml:space="preserve">5015607489INCORRECT LABELS </v>
      </c>
      <c r="P725" s="257">
        <f>YEAR(Table2[[#This Row],[Date ]])</f>
        <v>2025</v>
      </c>
      <c r="Q725" s="257" t="str">
        <f>VLOOKUP(MONTH(Table2[[#This Row],[Date ]]),Months,2,0)</f>
        <v>April</v>
      </c>
      <c r="R725" s="257" t="b">
        <f>COUNTIFS(Table2[Unique],Table2[[#This Row],[Unique]])&gt;1</f>
        <v>0</v>
      </c>
      <c r="S725" s="257">
        <f>IF(Table2[[#This Row],[Status ]]="Solved",1,0)</f>
        <v>1</v>
      </c>
      <c r="T725" s="257">
        <f>IF(Table2[[#This Row],[Status ]]="ongoing",1,0)</f>
        <v>0</v>
      </c>
    </row>
    <row r="726" spans="1:20" x14ac:dyDescent="0.25">
      <c r="A726" s="262">
        <v>5015575432</v>
      </c>
      <c r="B726" s="269" t="str">
        <f>_xlfn.XLOOKUP(Table2[[#This Row],[K&amp;N REF ]],CAT_Details[Tracking Number],CAT_Details[S Ref],,0)</f>
        <v>20250326-S-70310</v>
      </c>
      <c r="C726" s="270">
        <f>_xlfn.XLOOKUP(Table2[[#This Row],[K&amp;N REF ]],CAT_Details[Tracking Number],CAT_Details[TO Ref],,0)</f>
        <v>20250324680904</v>
      </c>
      <c r="D726" s="270" t="str">
        <f>_xlfn.XLOOKUP(Table2[[#This Row],[K&amp;N REF ]],CAT_Details[Tracking Number],CAT_Details[Pickup Customer Name],,0)</f>
        <v>S.I.E. SRL</v>
      </c>
      <c r="E726" s="271" t="str">
        <f>_xlfn.XLOOKUP(Table2[[#This Row],[K&amp;N REF ]],CAT_Details[Tracking Number],CAT_Details[Delivery Country Code],,0)</f>
        <v>GB</v>
      </c>
      <c r="F726" s="271">
        <f>_xlfn.XLOOKUP(Table2[[#This Row],[TO Ref]],CAT_Details[TO Ref],CAT_Details[Loc],,0)</f>
        <v>3401</v>
      </c>
      <c r="G726" s="257" t="s">
        <v>24</v>
      </c>
      <c r="H726" s="257" t="s">
        <v>49</v>
      </c>
      <c r="I726" s="280">
        <v>45750</v>
      </c>
      <c r="J726" s="257" t="s">
        <v>26</v>
      </c>
      <c r="K726" s="257" t="s">
        <v>32</v>
      </c>
      <c r="L726" s="280">
        <v>45750</v>
      </c>
      <c r="M726" s="257" t="str">
        <f>IF(Table2[[#This Row],[Resolve Date]]="","ONGOING","SOLVED")</f>
        <v>SOLVED</v>
      </c>
      <c r="N726" s="258" t="s">
        <v>30</v>
      </c>
      <c r="O726" s="257" t="str">
        <f>Table2[[#This Row],[K&amp;N REF ]]&amp;Table2[[#This Row],[Issue type ]]</f>
        <v>5015575432XX LABELS</v>
      </c>
      <c r="P726" s="257">
        <f>YEAR(Table2[[#This Row],[Date ]])</f>
        <v>2025</v>
      </c>
      <c r="Q726" s="257" t="str">
        <f>VLOOKUP(MONTH(Table2[[#This Row],[Date ]]),Months,2,0)</f>
        <v>April</v>
      </c>
      <c r="R726" s="257" t="b">
        <f>COUNTIFS(Table2[Unique],Table2[[#This Row],[Unique]])&gt;1</f>
        <v>0</v>
      </c>
      <c r="S726" s="257">
        <f>IF(Table2[[#This Row],[Status ]]="Solved",1,0)</f>
        <v>1</v>
      </c>
      <c r="T726" s="257">
        <f>IF(Table2[[#This Row],[Status ]]="ongoing",1,0)</f>
        <v>0</v>
      </c>
    </row>
    <row r="727" spans="1:20" x14ac:dyDescent="0.25">
      <c r="A727" s="262">
        <v>5015574866</v>
      </c>
      <c r="B727" s="269" t="str">
        <f>_xlfn.XLOOKUP(Table2[[#This Row],[K&amp;N REF ]],CAT_Details[Tracking Number],CAT_Details[S Ref],,0)</f>
        <v>20250326-S-70271</v>
      </c>
      <c r="C727" s="270">
        <f>_xlfn.XLOOKUP(Table2[[#This Row],[K&amp;N REF ]],CAT_Details[Tracking Number],CAT_Details[TO Ref],,0)</f>
        <v>20250325682091</v>
      </c>
      <c r="D727" s="270" t="str">
        <f>_xlfn.XLOOKUP(Table2[[#This Row],[K&amp;N REF ]],CAT_Details[Tracking Number],CAT_Details[Pickup Customer Name],,0)</f>
        <v>Galba Srl</v>
      </c>
      <c r="E727" s="271" t="str">
        <f>_xlfn.XLOOKUP(Table2[[#This Row],[K&amp;N REF ]],CAT_Details[Tracking Number],CAT_Details[Delivery Country Code],,0)</f>
        <v>GB</v>
      </c>
      <c r="F727" s="271" t="str">
        <f>_xlfn.XLOOKUP(Table2[[#This Row],[TO Ref]],CAT_Details[TO Ref],CAT_Details[Loc],,0)</f>
        <v>DK-BM01</v>
      </c>
      <c r="G727" s="257" t="s">
        <v>24</v>
      </c>
      <c r="H727" s="257" t="s">
        <v>42</v>
      </c>
      <c r="I727" s="280">
        <v>45750</v>
      </c>
      <c r="J727" s="257" t="s">
        <v>45</v>
      </c>
      <c r="K727" s="257" t="s">
        <v>27</v>
      </c>
      <c r="L727" s="280">
        <v>45751</v>
      </c>
      <c r="M727" s="257" t="str">
        <f>IF(Table2[[#This Row],[Resolve Date]]="","ONGOING","SOLVED")</f>
        <v>SOLVED</v>
      </c>
      <c r="N727" s="258" t="s">
        <v>134</v>
      </c>
      <c r="O727" s="257" t="str">
        <f>Table2[[#This Row],[K&amp;N REF ]]&amp;Table2[[#This Row],[Issue type ]]</f>
        <v>5015574866AMOUNT</v>
      </c>
      <c r="P727" s="257">
        <f>YEAR(Table2[[#This Row],[Date ]])</f>
        <v>2025</v>
      </c>
      <c r="Q727" s="257" t="str">
        <f>VLOOKUP(MONTH(Table2[[#This Row],[Date ]]),Months,2,0)</f>
        <v>April</v>
      </c>
      <c r="R727" s="257" t="b">
        <f>COUNTIFS(Table2[Unique],Table2[[#This Row],[Unique]])&gt;1</f>
        <v>0</v>
      </c>
      <c r="S727" s="257">
        <f>IF(Table2[[#This Row],[Status ]]="Solved",1,0)</f>
        <v>1</v>
      </c>
      <c r="T727" s="257">
        <f>IF(Table2[[#This Row],[Status ]]="ongoing",1,0)</f>
        <v>0</v>
      </c>
    </row>
    <row r="728" spans="1:20" x14ac:dyDescent="0.25">
      <c r="A728" s="262">
        <v>5015589866</v>
      </c>
      <c r="B728" s="269" t="str">
        <f>_xlfn.XLOOKUP(Table2[[#This Row],[K&amp;N REF ]],CAT_Details[Tracking Number],CAT_Details[S Ref],,0)</f>
        <v>20250327-S-70272</v>
      </c>
      <c r="C728" s="270">
        <f>_xlfn.XLOOKUP(Table2[[#This Row],[K&amp;N REF ]],CAT_Details[Tracking Number],CAT_Details[TO Ref],,0)</f>
        <v>20250327684238</v>
      </c>
      <c r="D728" s="270" t="str">
        <f>_xlfn.XLOOKUP(Table2[[#This Row],[K&amp;N REF ]],CAT_Details[Tracking Number],CAT_Details[Pickup Customer Name],,0)</f>
        <v>COBO SPA</v>
      </c>
      <c r="E728" s="271" t="str">
        <f>_xlfn.XLOOKUP(Table2[[#This Row],[K&amp;N REF ]],CAT_Details[Tracking Number],CAT_Details[Delivery Country Code],,0)</f>
        <v>GB</v>
      </c>
      <c r="F728" s="271" t="str">
        <f>_xlfn.XLOOKUP(Table2[[#This Row],[TO Ref]],CAT_Details[TO Ref],CAT_Details[Loc],,0)</f>
        <v>U2-L5</v>
      </c>
      <c r="G728" s="257" t="s">
        <v>24</v>
      </c>
      <c r="H728" s="257" t="s">
        <v>40</v>
      </c>
      <c r="I728" s="280">
        <v>45750</v>
      </c>
      <c r="J728" s="257" t="s">
        <v>41</v>
      </c>
      <c r="K728" s="257" t="s">
        <v>32</v>
      </c>
      <c r="L728" s="280">
        <v>45750</v>
      </c>
      <c r="M728" s="257" t="str">
        <f>IF(Table2[[#This Row],[Resolve Date]]="","ONGOING","SOLVED")</f>
        <v>SOLVED</v>
      </c>
      <c r="N728" s="258" t="s">
        <v>96</v>
      </c>
      <c r="O728" s="257" t="str">
        <f>Table2[[#This Row],[K&amp;N REF ]]&amp;Table2[[#This Row],[Issue type ]]</f>
        <v xml:space="preserve">5015589866INCORRECT LABELS </v>
      </c>
      <c r="P728" s="257">
        <f>YEAR(Table2[[#This Row],[Date ]])</f>
        <v>2025</v>
      </c>
      <c r="Q728" s="257" t="str">
        <f>VLOOKUP(MONTH(Table2[[#This Row],[Date ]]),Months,2,0)</f>
        <v>April</v>
      </c>
      <c r="R728" s="257" t="b">
        <f>COUNTIFS(Table2[Unique],Table2[[#This Row],[Unique]])&gt;1</f>
        <v>0</v>
      </c>
      <c r="S728" s="257">
        <f>IF(Table2[[#This Row],[Status ]]="Solved",1,0)</f>
        <v>1</v>
      </c>
      <c r="T728" s="257">
        <f>IF(Table2[[#This Row],[Status ]]="ongoing",1,0)</f>
        <v>0</v>
      </c>
    </row>
    <row r="729" spans="1:20" x14ac:dyDescent="0.25">
      <c r="A729" s="262">
        <v>5015589840</v>
      </c>
      <c r="B729" s="269" t="str">
        <f>_xlfn.XLOOKUP(Table2[[#This Row],[K&amp;N REF ]],CAT_Details[Tracking Number],CAT_Details[S Ref],,0)</f>
        <v>20250327-S-70596</v>
      </c>
      <c r="C729" s="270">
        <f>_xlfn.XLOOKUP(Table2[[#This Row],[K&amp;N REF ]],CAT_Details[Tracking Number],CAT_Details[TO Ref],,0)</f>
        <v>20250327684675</v>
      </c>
      <c r="D729" s="270" t="str">
        <f>_xlfn.XLOOKUP(Table2[[#This Row],[K&amp;N REF ]],CAT_Details[Tracking Number],CAT_Details[Pickup Customer Name],,0)</f>
        <v>OFFICENE VICA SPA</v>
      </c>
      <c r="E729" s="271" t="str">
        <f>_xlfn.XLOOKUP(Table2[[#This Row],[K&amp;N REF ]],CAT_Details[Tracking Number],CAT_Details[Delivery Country Code],,0)</f>
        <v>GB</v>
      </c>
      <c r="F729" s="271" t="str">
        <f>_xlfn.XLOOKUP(Table2[[#This Row],[TO Ref]],CAT_Details[TO Ref],CAT_Details[Loc],,0)</f>
        <v>U2-L5</v>
      </c>
      <c r="G729" s="257" t="s">
        <v>24</v>
      </c>
      <c r="H729" s="257" t="s">
        <v>35</v>
      </c>
      <c r="I729" s="280">
        <v>45750</v>
      </c>
      <c r="J729" s="257" t="s">
        <v>26</v>
      </c>
      <c r="K729" s="257" t="s">
        <v>32</v>
      </c>
      <c r="L729" s="280">
        <v>45750</v>
      </c>
      <c r="M729" s="257" t="str">
        <f>IF(Table2[[#This Row],[Resolve Date]]="","ONGOING","SOLVED")</f>
        <v>SOLVED</v>
      </c>
      <c r="N729" s="258" t="s">
        <v>30</v>
      </c>
      <c r="O729" s="257" t="str">
        <f>Table2[[#This Row],[K&amp;N REF ]]&amp;Table2[[#This Row],[Issue type ]]</f>
        <v>5015589840NO LABELS</v>
      </c>
      <c r="P729" s="257">
        <f>YEAR(Table2[[#This Row],[Date ]])</f>
        <v>2025</v>
      </c>
      <c r="Q729" s="257" t="str">
        <f>VLOOKUP(MONTH(Table2[[#This Row],[Date ]]),Months,2,0)</f>
        <v>April</v>
      </c>
      <c r="R729" s="257" t="b">
        <f>COUNTIFS(Table2[Unique],Table2[[#This Row],[Unique]])&gt;1</f>
        <v>0</v>
      </c>
      <c r="S729" s="257">
        <f>IF(Table2[[#This Row],[Status ]]="Solved",1,0)</f>
        <v>1</v>
      </c>
      <c r="T729" s="257">
        <f>IF(Table2[[#This Row],[Status ]]="ongoing",1,0)</f>
        <v>0</v>
      </c>
    </row>
    <row r="730" spans="1:20" ht="30" x14ac:dyDescent="0.25">
      <c r="A730" s="262">
        <v>5015560970</v>
      </c>
      <c r="B730" s="269" t="str">
        <f>_xlfn.XLOOKUP(Table2[[#This Row],[K&amp;N REF ]],CAT_Details[Tracking Number],CAT_Details[S Ref],,0)</f>
        <v>20250325-S-70179</v>
      </c>
      <c r="C730" s="270">
        <f>_xlfn.XLOOKUP(Table2[[#This Row],[K&amp;N REF ]],CAT_Details[Tracking Number],CAT_Details[TO Ref],,0)</f>
        <v>20250324681038</v>
      </c>
      <c r="D730" s="270" t="str">
        <f>_xlfn.XLOOKUP(Table2[[#This Row],[K&amp;N REF ]],CAT_Details[Tracking Number],CAT_Details[Pickup Customer Name],,0)</f>
        <v>Johnson Electric International Ag</v>
      </c>
      <c r="E730" s="271" t="str">
        <f>_xlfn.XLOOKUP(Table2[[#This Row],[K&amp;N REF ]],CAT_Details[Tracking Number],CAT_Details[Delivery Country Code],,0)</f>
        <v>GB</v>
      </c>
      <c r="F730" s="271">
        <f>_xlfn.XLOOKUP(Table2[[#This Row],[TO Ref]],CAT_Details[TO Ref],CAT_Details[Loc],,0)</f>
        <v>3402</v>
      </c>
      <c r="G730" s="257" t="s">
        <v>44</v>
      </c>
      <c r="H730" s="257" t="s">
        <v>35</v>
      </c>
      <c r="I730" s="280">
        <v>45750</v>
      </c>
      <c r="J730" s="257" t="s">
        <v>26</v>
      </c>
      <c r="K730" s="257" t="s">
        <v>32</v>
      </c>
      <c r="L730" s="280">
        <v>45750</v>
      </c>
      <c r="M730" s="257" t="str">
        <f>IF(Table2[[#This Row],[Resolve Date]]="","ONGOING","SOLVED")</f>
        <v>SOLVED</v>
      </c>
      <c r="N730" s="258" t="s">
        <v>135</v>
      </c>
      <c r="O730" s="257" t="str">
        <f>Table2[[#This Row],[K&amp;N REF ]]&amp;Table2[[#This Row],[Issue type ]]</f>
        <v>5015560970NO LABELS</v>
      </c>
      <c r="P730" s="257">
        <f>YEAR(Table2[[#This Row],[Date ]])</f>
        <v>2025</v>
      </c>
      <c r="Q730" s="257" t="str">
        <f>VLOOKUP(MONTH(Table2[[#This Row],[Date ]]),Months,2,0)</f>
        <v>April</v>
      </c>
      <c r="R730" s="257" t="b">
        <f>COUNTIFS(Table2[Unique],Table2[[#This Row],[Unique]])&gt;1</f>
        <v>0</v>
      </c>
      <c r="S730" s="257">
        <f>IF(Table2[[#This Row],[Status ]]="Solved",1,0)</f>
        <v>1</v>
      </c>
      <c r="T730" s="257">
        <f>IF(Table2[[#This Row],[Status ]]="ongoing",1,0)</f>
        <v>0</v>
      </c>
    </row>
    <row r="731" spans="1:20" x14ac:dyDescent="0.25">
      <c r="A731" s="262">
        <v>5015575007</v>
      </c>
      <c r="B731" s="269" t="str">
        <f>_xlfn.XLOOKUP(Table2[[#This Row],[K&amp;N REF ]],CAT_Details[Tracking Number],CAT_Details[S Ref],,0)</f>
        <v>20250326-S-70311</v>
      </c>
      <c r="C731" s="270">
        <f>_xlfn.XLOOKUP(Table2[[#This Row],[K&amp;N REF ]],CAT_Details[Tracking Number],CAT_Details[TO Ref],,0)</f>
        <v>20250324681113</v>
      </c>
      <c r="D731" s="270" t="str">
        <f>_xlfn.XLOOKUP(Table2[[#This Row],[K&amp;N REF ]],CAT_Details[Tracking Number],CAT_Details[Pickup Customer Name],,0)</f>
        <v>ORLACO PRODUCTS BV</v>
      </c>
      <c r="E731" s="271" t="str">
        <f>_xlfn.XLOOKUP(Table2[[#This Row],[K&amp;N REF ]],CAT_Details[Tracking Number],CAT_Details[Delivery Country Code],,0)</f>
        <v>GB</v>
      </c>
      <c r="F731" s="271" t="str">
        <f>_xlfn.XLOOKUP(Table2[[#This Row],[TO Ref]],CAT_Details[TO Ref],CAT_Details[Loc],,0)</f>
        <v>U2-L5</v>
      </c>
      <c r="G731" s="257" t="s">
        <v>44</v>
      </c>
      <c r="H731" s="257" t="s">
        <v>42</v>
      </c>
      <c r="I731" s="280">
        <v>45750</v>
      </c>
      <c r="J731" s="257" t="s">
        <v>45</v>
      </c>
      <c r="K731" s="257" t="s">
        <v>50</v>
      </c>
      <c r="L731" s="280">
        <v>45756</v>
      </c>
      <c r="M731" s="257" t="str">
        <f>IF(Table2[[#This Row],[Resolve Date]]="","ONGOING","SOLVED")</f>
        <v>SOLVED</v>
      </c>
      <c r="N731" s="258" t="s">
        <v>136</v>
      </c>
      <c r="O731" s="257" t="str">
        <f>Table2[[#This Row],[K&amp;N REF ]]&amp;Table2[[#This Row],[Issue type ]]</f>
        <v>5015575007AMOUNT</v>
      </c>
      <c r="P731" s="257">
        <f>YEAR(Table2[[#This Row],[Date ]])</f>
        <v>2025</v>
      </c>
      <c r="Q731" s="257" t="str">
        <f>VLOOKUP(MONTH(Table2[[#This Row],[Date ]]),Months,2,0)</f>
        <v>April</v>
      </c>
      <c r="R731" s="257" t="b">
        <f>COUNTIFS(Table2[Unique],Table2[[#This Row],[Unique]])&gt;1</f>
        <v>0</v>
      </c>
      <c r="S731" s="257">
        <f>IF(Table2[[#This Row],[Status ]]="Solved",1,0)</f>
        <v>1</v>
      </c>
      <c r="T731" s="257">
        <f>IF(Table2[[#This Row],[Status ]]="ongoing",1,0)</f>
        <v>0</v>
      </c>
    </row>
    <row r="732" spans="1:20" x14ac:dyDescent="0.25">
      <c r="A732" s="262">
        <v>5015589824</v>
      </c>
      <c r="B732" s="269" t="str">
        <f>_xlfn.XLOOKUP(Table2[[#This Row],[K&amp;N REF ]],CAT_Details[Tracking Number],CAT_Details[S Ref],,0)</f>
        <v>20250327-S-70264</v>
      </c>
      <c r="C732" s="270">
        <f>_xlfn.XLOOKUP(Table2[[#This Row],[K&amp;N REF ]],CAT_Details[Tracking Number],CAT_Details[TO Ref],,0)</f>
        <v>20250326682887</v>
      </c>
      <c r="D732" s="270" t="str">
        <f>_xlfn.XLOOKUP(Table2[[#This Row],[K&amp;N REF ]],CAT_Details[Tracking Number],CAT_Details[Pickup Customer Name],,0)</f>
        <v>TI POLAND WAPIENICA EXTERNAL WAREHO</v>
      </c>
      <c r="E732" s="271" t="str">
        <f>_xlfn.XLOOKUP(Table2[[#This Row],[K&amp;N REF ]],CAT_Details[Tracking Number],CAT_Details[Delivery Country Code],,0)</f>
        <v>GB</v>
      </c>
      <c r="F732" s="271" t="str">
        <f>_xlfn.XLOOKUP(Table2[[#This Row],[TO Ref]],CAT_Details[TO Ref],CAT_Details[Loc],,0)</f>
        <v>No Loc</v>
      </c>
      <c r="G732" s="257" t="s">
        <v>44</v>
      </c>
      <c r="H732" s="257" t="s">
        <v>35</v>
      </c>
      <c r="I732" s="280">
        <v>45750</v>
      </c>
      <c r="J732" s="257" t="s">
        <v>41</v>
      </c>
      <c r="K732" s="257" t="s">
        <v>32</v>
      </c>
      <c r="L732" s="280">
        <v>45750</v>
      </c>
      <c r="M732" s="257" t="str">
        <f>IF(Table2[[#This Row],[Resolve Date]]="","ONGOING","SOLVED")</f>
        <v>SOLVED</v>
      </c>
      <c r="N732" s="258" t="s">
        <v>30</v>
      </c>
      <c r="O732" s="257" t="str">
        <f>Table2[[#This Row],[K&amp;N REF ]]&amp;Table2[[#This Row],[Issue type ]]</f>
        <v>5015589824NO LABELS</v>
      </c>
      <c r="P732" s="257">
        <f>YEAR(Table2[[#This Row],[Date ]])</f>
        <v>2025</v>
      </c>
      <c r="Q732" s="257" t="str">
        <f>VLOOKUP(MONTH(Table2[[#This Row],[Date ]]),Months,2,0)</f>
        <v>April</v>
      </c>
      <c r="R732" s="257" t="b">
        <f>COUNTIFS(Table2[Unique],Table2[[#This Row],[Unique]])&gt;1</f>
        <v>0</v>
      </c>
      <c r="S732" s="257">
        <f>IF(Table2[[#This Row],[Status ]]="Solved",1,0)</f>
        <v>1</v>
      </c>
      <c r="T732" s="257">
        <f>IF(Table2[[#This Row],[Status ]]="ongoing",1,0)</f>
        <v>0</v>
      </c>
    </row>
    <row r="733" spans="1:20" ht="30" x14ac:dyDescent="0.25">
      <c r="A733" s="262">
        <v>5015589961</v>
      </c>
      <c r="B733" s="269" t="str">
        <f>_xlfn.XLOOKUP(Table2[[#This Row],[K&amp;N REF ]],CAT_Details[Tracking Number],CAT_Details[S Ref],,0)</f>
        <v>20250327-S-70627</v>
      </c>
      <c r="C733" s="270">
        <f>_xlfn.XLOOKUP(Table2[[#This Row],[K&amp;N REF ]],CAT_Details[Tracking Number],CAT_Details[TO Ref],,0)</f>
        <v>20250327684780</v>
      </c>
      <c r="D733" s="270" t="str">
        <f>_xlfn.XLOOKUP(Table2[[#This Row],[K&amp;N REF ]],CAT_Details[Tracking Number],CAT_Details[Pickup Customer Name],,0)</f>
        <v>Johnson Electric International Ag</v>
      </c>
      <c r="E733" s="271" t="str">
        <f>_xlfn.XLOOKUP(Table2[[#This Row],[K&amp;N REF ]],CAT_Details[Tracking Number],CAT_Details[Delivery Country Code],,0)</f>
        <v>GB</v>
      </c>
      <c r="F733" s="271">
        <f>_xlfn.XLOOKUP(Table2[[#This Row],[TO Ref]],CAT_Details[TO Ref],CAT_Details[Loc],,0)</f>
        <v>3402</v>
      </c>
      <c r="G733" s="257" t="s">
        <v>44</v>
      </c>
      <c r="H733" s="257" t="s">
        <v>35</v>
      </c>
      <c r="I733" s="280">
        <v>45750</v>
      </c>
      <c r="J733" s="257" t="s">
        <v>26</v>
      </c>
      <c r="K733" s="257" t="s">
        <v>32</v>
      </c>
      <c r="L733" s="280">
        <v>45750</v>
      </c>
      <c r="M733" s="257" t="str">
        <f>IF(Table2[[#This Row],[Resolve Date]]="","ONGOING","SOLVED")</f>
        <v>SOLVED</v>
      </c>
      <c r="N733" s="258" t="s">
        <v>137</v>
      </c>
      <c r="O733" s="257" t="str">
        <f>Table2[[#This Row],[K&amp;N REF ]]&amp;Table2[[#This Row],[Issue type ]]</f>
        <v>5015589961NO LABELS</v>
      </c>
      <c r="P733" s="257">
        <f>YEAR(Table2[[#This Row],[Date ]])</f>
        <v>2025</v>
      </c>
      <c r="Q733" s="257" t="str">
        <f>VLOOKUP(MONTH(Table2[[#This Row],[Date ]]),Months,2,0)</f>
        <v>April</v>
      </c>
      <c r="R733" s="257" t="b">
        <f>COUNTIFS(Table2[Unique],Table2[[#This Row],[Unique]])&gt;1</f>
        <v>0</v>
      </c>
      <c r="S733" s="257">
        <f>IF(Table2[[#This Row],[Status ]]="Solved",1,0)</f>
        <v>1</v>
      </c>
      <c r="T733" s="257">
        <f>IF(Table2[[#This Row],[Status ]]="ongoing",1,0)</f>
        <v>0</v>
      </c>
    </row>
    <row r="734" spans="1:20" x14ac:dyDescent="0.25">
      <c r="A734" s="262">
        <v>5015622452</v>
      </c>
      <c r="B734" s="269" t="str">
        <f>_xlfn.XLOOKUP(Table2[[#This Row],[K&amp;N REF ]],CAT_Details[Tracking Number],CAT_Details[S Ref],,0)</f>
        <v>20250331-S-70143</v>
      </c>
      <c r="C734" s="270">
        <f>_xlfn.XLOOKUP(Table2[[#This Row],[K&amp;N REF ]],CAT_Details[Tracking Number],CAT_Details[TO Ref],,0)</f>
        <v>20250328685263</v>
      </c>
      <c r="D734" s="270" t="str">
        <f>_xlfn.XLOOKUP(Table2[[#This Row],[K&amp;N REF ]],CAT_Details[Tracking Number],CAT_Details[Pickup Customer Name],,0)</f>
        <v>KUSAUTO EUROPE B.V.</v>
      </c>
      <c r="E734" s="271" t="str">
        <f>_xlfn.XLOOKUP(Table2[[#This Row],[K&amp;N REF ]],CAT_Details[Tracking Number],CAT_Details[Delivery Country Code],,0)</f>
        <v>GB</v>
      </c>
      <c r="F734" s="271" t="str">
        <f>_xlfn.XLOOKUP(Table2[[#This Row],[TO Ref]],CAT_Details[TO Ref],CAT_Details[Loc],,0)</f>
        <v>No Loc</v>
      </c>
      <c r="G734" s="257" t="s">
        <v>44</v>
      </c>
      <c r="H734" s="257" t="s">
        <v>40</v>
      </c>
      <c r="I734" s="280">
        <v>45750</v>
      </c>
      <c r="J734" s="257" t="s">
        <v>41</v>
      </c>
      <c r="K734" s="257" t="s">
        <v>32</v>
      </c>
      <c r="L734" s="280">
        <v>45750</v>
      </c>
      <c r="M734" s="257" t="str">
        <f>IF(Table2[[#This Row],[Resolve Date]]="","ONGOING","SOLVED")</f>
        <v>SOLVED</v>
      </c>
      <c r="N734" s="258" t="s">
        <v>30</v>
      </c>
      <c r="O734" s="257" t="str">
        <f>Table2[[#This Row],[K&amp;N REF ]]&amp;Table2[[#This Row],[Issue type ]]</f>
        <v xml:space="preserve">5015622452INCORRECT LABELS </v>
      </c>
      <c r="P734" s="257">
        <f>YEAR(Table2[[#This Row],[Date ]])</f>
        <v>2025</v>
      </c>
      <c r="Q734" s="257" t="str">
        <f>VLOOKUP(MONTH(Table2[[#This Row],[Date ]]),Months,2,0)</f>
        <v>April</v>
      </c>
      <c r="R734" s="257" t="b">
        <f>COUNTIFS(Table2[Unique],Table2[[#This Row],[Unique]])&gt;1</f>
        <v>0</v>
      </c>
      <c r="S734" s="257">
        <f>IF(Table2[[#This Row],[Status ]]="Solved",1,0)</f>
        <v>1</v>
      </c>
      <c r="T734" s="257">
        <f>IF(Table2[[#This Row],[Status ]]="ongoing",1,0)</f>
        <v>0</v>
      </c>
    </row>
    <row r="735" spans="1:20" x14ac:dyDescent="0.25">
      <c r="A735" s="262">
        <v>5015589737</v>
      </c>
      <c r="B735" s="269" t="str">
        <f>_xlfn.XLOOKUP(Table2[[#This Row],[K&amp;N REF ]],CAT_Details[Tracking Number],CAT_Details[S Ref],,0)</f>
        <v>20250327-S-70265</v>
      </c>
      <c r="C735" s="270">
        <f>_xlfn.XLOOKUP(Table2[[#This Row],[K&amp;N REF ]],CAT_Details[Tracking Number],CAT_Details[TO Ref],,0)</f>
        <v>20250321679803</v>
      </c>
      <c r="D735" s="270" t="str">
        <f>_xlfn.XLOOKUP(Table2[[#This Row],[K&amp;N REF ]],CAT_Details[Tracking Number],CAT_Details[Pickup Customer Name],,0)</f>
        <v>HYDAC TECHNOLOGY GMBH</v>
      </c>
      <c r="E735" s="271" t="str">
        <f>_xlfn.XLOOKUP(Table2[[#This Row],[K&amp;N REF ]],CAT_Details[Tracking Number],CAT_Details[Delivery Country Code],,0)</f>
        <v>GB</v>
      </c>
      <c r="F735" s="271" t="str">
        <f>_xlfn.XLOOKUP(Table2[[#This Row],[TO Ref]],CAT_Details[TO Ref],CAT_Details[Loc],,0)</f>
        <v>U2-L5</v>
      </c>
      <c r="G735" s="257" t="s">
        <v>34</v>
      </c>
      <c r="H735" s="257" t="s">
        <v>40</v>
      </c>
      <c r="I735" s="280">
        <v>45750</v>
      </c>
      <c r="J735" s="257" t="s">
        <v>26</v>
      </c>
      <c r="K735" s="257" t="s">
        <v>32</v>
      </c>
      <c r="L735" s="280">
        <v>45750</v>
      </c>
      <c r="M735" s="257" t="str">
        <f>IF(Table2[[#This Row],[Resolve Date]]="","ONGOING","SOLVED")</f>
        <v>SOLVED</v>
      </c>
      <c r="N735" s="258" t="s">
        <v>96</v>
      </c>
      <c r="O735" s="257" t="str">
        <f>Table2[[#This Row],[K&amp;N REF ]]&amp;Table2[[#This Row],[Issue type ]]</f>
        <v xml:space="preserve">5015589737INCORRECT LABELS </v>
      </c>
      <c r="P735" s="257">
        <f>YEAR(Table2[[#This Row],[Date ]])</f>
        <v>2025</v>
      </c>
      <c r="Q735" s="257" t="str">
        <f>VLOOKUP(MONTH(Table2[[#This Row],[Date ]]),Months,2,0)</f>
        <v>April</v>
      </c>
      <c r="R735" s="257" t="b">
        <f>COUNTIFS(Table2[Unique],Table2[[#This Row],[Unique]])&gt;1</f>
        <v>0</v>
      </c>
      <c r="S735" s="257">
        <f>IF(Table2[[#This Row],[Status ]]="Solved",1,0)</f>
        <v>1</v>
      </c>
      <c r="T735" s="257">
        <f>IF(Table2[[#This Row],[Status ]]="ongoing",1,0)</f>
        <v>0</v>
      </c>
    </row>
    <row r="736" spans="1:20" x14ac:dyDescent="0.25">
      <c r="A736" s="262">
        <v>5015590840</v>
      </c>
      <c r="B736" s="269" t="str">
        <f>_xlfn.XLOOKUP(Table2[[#This Row],[K&amp;N REF ]],CAT_Details[Tracking Number],CAT_Details[S Ref],,0)</f>
        <v>20250327-S-70260</v>
      </c>
      <c r="C736" s="270">
        <f>_xlfn.XLOOKUP(Table2[[#This Row],[K&amp;N REF ]],CAT_Details[Tracking Number],CAT_Details[TO Ref],,0)</f>
        <v>20250324680786</v>
      </c>
      <c r="D736" s="270" t="str">
        <f>_xlfn.XLOOKUP(Table2[[#This Row],[K&amp;N REF ]],CAT_Details[Tracking Number],CAT_Details[Pickup Customer Name],,0)</f>
        <v>HYDAC SERVICE GMBH</v>
      </c>
      <c r="E736" s="271" t="str">
        <f>_xlfn.XLOOKUP(Table2[[#This Row],[K&amp;N REF ]],CAT_Details[Tracking Number],CAT_Details[Delivery Country Code],,0)</f>
        <v>GB</v>
      </c>
      <c r="F736" s="271" t="str">
        <f>_xlfn.XLOOKUP(Table2[[#This Row],[TO Ref]],CAT_Details[TO Ref],CAT_Details[Loc],,0)</f>
        <v>U2-L5</v>
      </c>
      <c r="G736" s="257" t="s">
        <v>34</v>
      </c>
      <c r="H736" s="257" t="s">
        <v>40</v>
      </c>
      <c r="I736" s="280">
        <v>45750</v>
      </c>
      <c r="J736" s="257" t="s">
        <v>26</v>
      </c>
      <c r="K736" s="257" t="s">
        <v>32</v>
      </c>
      <c r="L736" s="280">
        <v>45750</v>
      </c>
      <c r="M736" s="257" t="str">
        <f>IF(Table2[[#This Row],[Resolve Date]]="","ONGOING","SOLVED")</f>
        <v>SOLVED</v>
      </c>
      <c r="N736" s="258" t="s">
        <v>96</v>
      </c>
      <c r="O736" s="257" t="str">
        <f>Table2[[#This Row],[K&amp;N REF ]]&amp;Table2[[#This Row],[Issue type ]]</f>
        <v xml:space="preserve">5015590840INCORRECT LABELS </v>
      </c>
      <c r="P736" s="257">
        <f>YEAR(Table2[[#This Row],[Date ]])</f>
        <v>2025</v>
      </c>
      <c r="Q736" s="257" t="str">
        <f>VLOOKUP(MONTH(Table2[[#This Row],[Date ]]),Months,2,0)</f>
        <v>April</v>
      </c>
      <c r="R736" s="257" t="b">
        <f>COUNTIFS(Table2[Unique],Table2[[#This Row],[Unique]])&gt;1</f>
        <v>0</v>
      </c>
      <c r="S736" s="257">
        <f>IF(Table2[[#This Row],[Status ]]="Solved",1,0)</f>
        <v>1</v>
      </c>
      <c r="T736" s="257">
        <f>IF(Table2[[#This Row],[Status ]]="ongoing",1,0)</f>
        <v>0</v>
      </c>
    </row>
    <row r="737" spans="1:20" x14ac:dyDescent="0.25">
      <c r="A737" s="262">
        <v>5015607690</v>
      </c>
      <c r="B737" s="269" t="str">
        <f>_xlfn.XLOOKUP(Table2[[#This Row],[K&amp;N REF ]],CAT_Details[Tracking Number],CAT_Details[S Ref],,0)</f>
        <v>20250328-S-70202</v>
      </c>
      <c r="C737" s="270">
        <f>_xlfn.XLOOKUP(Table2[[#This Row],[K&amp;N REF ]],CAT_Details[Tracking Number],CAT_Details[TO Ref],,0)</f>
        <v>20250326682913</v>
      </c>
      <c r="D737" s="270" t="str">
        <f>_xlfn.XLOOKUP(Table2[[#This Row],[K&amp;N REF ]],CAT_Details[Tracking Number],CAT_Details[Pickup Customer Name],,0)</f>
        <v>ALC ALLGEMEINESLOGISTIK CENTER</v>
      </c>
      <c r="E737" s="271" t="str">
        <f>_xlfn.XLOOKUP(Table2[[#This Row],[K&amp;N REF ]],CAT_Details[Tracking Number],CAT_Details[Delivery Country Code],,0)</f>
        <v>GB</v>
      </c>
      <c r="F737" s="271" t="str">
        <f>_xlfn.XLOOKUP(Table2[[#This Row],[TO Ref]],CAT_Details[TO Ref],CAT_Details[Loc],,0)</f>
        <v>OYL1</v>
      </c>
      <c r="G737" s="257" t="s">
        <v>34</v>
      </c>
      <c r="H737" s="257" t="s">
        <v>40</v>
      </c>
      <c r="I737" s="280">
        <v>45750</v>
      </c>
      <c r="J737" s="257" t="s">
        <v>26</v>
      </c>
      <c r="K737" s="257" t="s">
        <v>32</v>
      </c>
      <c r="L737" s="280">
        <v>45750</v>
      </c>
      <c r="M737" s="257" t="str">
        <f>IF(Table2[[#This Row],[Resolve Date]]="","ONGOING","SOLVED")</f>
        <v>SOLVED</v>
      </c>
      <c r="N737" s="258" t="s">
        <v>96</v>
      </c>
      <c r="O737" s="257" t="str">
        <f>Table2[[#This Row],[K&amp;N REF ]]&amp;Table2[[#This Row],[Issue type ]]</f>
        <v xml:space="preserve">5015607690INCORRECT LABELS </v>
      </c>
      <c r="P737" s="257">
        <f>YEAR(Table2[[#This Row],[Date ]])</f>
        <v>2025</v>
      </c>
      <c r="Q737" s="257" t="str">
        <f>VLOOKUP(MONTH(Table2[[#This Row],[Date ]]),Months,2,0)</f>
        <v>April</v>
      </c>
      <c r="R737" s="257" t="b">
        <f>COUNTIFS(Table2[Unique],Table2[[#This Row],[Unique]])&gt;1</f>
        <v>0</v>
      </c>
      <c r="S737" s="257">
        <f>IF(Table2[[#This Row],[Status ]]="Solved",1,0)</f>
        <v>1</v>
      </c>
      <c r="T737" s="257">
        <f>IF(Table2[[#This Row],[Status ]]="ongoing",1,0)</f>
        <v>0</v>
      </c>
    </row>
    <row r="738" spans="1:20" x14ac:dyDescent="0.25">
      <c r="A738" s="262">
        <v>5015560654</v>
      </c>
      <c r="B738" s="269" t="str">
        <f>_xlfn.XLOOKUP(Table2[[#This Row],[K&amp;N REF ]],CAT_Details[Tracking Number],CAT_Details[S Ref],,0)</f>
        <v>20250325-S-70095</v>
      </c>
      <c r="C738" s="270">
        <f>_xlfn.XLOOKUP(Table2[[#This Row],[K&amp;N REF ]],CAT_Details[Tracking Number],CAT_Details[TO Ref],,0)</f>
        <v>20250324681288</v>
      </c>
      <c r="D738" s="270" t="str">
        <f>_xlfn.XLOOKUP(Table2[[#This Row],[K&amp;N REF ]],CAT_Details[Tracking Number],CAT_Details[Pickup Customer Name],,0)</f>
        <v>AIC Casting GmbH</v>
      </c>
      <c r="E738" s="271" t="str">
        <f>_xlfn.XLOOKUP(Table2[[#This Row],[K&amp;N REF ]],CAT_Details[Tracking Number],CAT_Details[Delivery Country Code],,0)</f>
        <v>GB</v>
      </c>
      <c r="F738" s="271" t="str">
        <f>_xlfn.XLOOKUP(Table2[[#This Row],[TO Ref]],CAT_Details[TO Ref],CAT_Details[Loc],,0)</f>
        <v>DK-BM01</v>
      </c>
      <c r="G738" s="257" t="s">
        <v>36</v>
      </c>
      <c r="H738" s="257" t="s">
        <v>42</v>
      </c>
      <c r="I738" s="280">
        <v>45750</v>
      </c>
      <c r="J738" s="257" t="s">
        <v>45</v>
      </c>
      <c r="K738" s="257" t="s">
        <v>27</v>
      </c>
      <c r="L738" s="280">
        <v>45751</v>
      </c>
      <c r="M738" s="257" t="str">
        <f>IF(Table2[[#This Row],[Resolve Date]]="","ONGOING","SOLVED")</f>
        <v>SOLVED</v>
      </c>
      <c r="N738" s="258" t="s">
        <v>138</v>
      </c>
      <c r="O738" s="257" t="str">
        <f>Table2[[#This Row],[K&amp;N REF ]]&amp;Table2[[#This Row],[Issue type ]]</f>
        <v>5015560654AMOUNT</v>
      </c>
      <c r="P738" s="257">
        <f>YEAR(Table2[[#This Row],[Date ]])</f>
        <v>2025</v>
      </c>
      <c r="Q738" s="257" t="str">
        <f>VLOOKUP(MONTH(Table2[[#This Row],[Date ]]),Months,2,0)</f>
        <v>April</v>
      </c>
      <c r="R738" s="257" t="b">
        <f>COUNTIFS(Table2[Unique],Table2[[#This Row],[Unique]])&gt;1</f>
        <v>0</v>
      </c>
      <c r="S738" s="257">
        <f>IF(Table2[[#This Row],[Status ]]="Solved",1,0)</f>
        <v>1</v>
      </c>
      <c r="T738" s="257">
        <f>IF(Table2[[#This Row],[Status ]]="ongoing",1,0)</f>
        <v>0</v>
      </c>
    </row>
    <row r="739" spans="1:20" x14ac:dyDescent="0.25">
      <c r="A739" s="262">
        <v>5015607029</v>
      </c>
      <c r="B739" s="269" t="str">
        <f>_xlfn.XLOOKUP(Table2[[#This Row],[K&amp;N REF ]],CAT_Details[Tracking Number],CAT_Details[S Ref],,0)</f>
        <v>20250328-S-70211</v>
      </c>
      <c r="C739" s="270">
        <f>_xlfn.XLOOKUP(Table2[[#This Row],[K&amp;N REF ]],CAT_Details[Tracking Number],CAT_Details[TO Ref],,0)</f>
        <v>20250325681912</v>
      </c>
      <c r="D739" s="270" t="str">
        <f>_xlfn.XLOOKUP(Table2[[#This Row],[K&amp;N REF ]],CAT_Details[Tracking Number],CAT_Details[Pickup Customer Name],,0)</f>
        <v>COONEN GRAPHICS</v>
      </c>
      <c r="E739" s="271" t="str">
        <f>_xlfn.XLOOKUP(Table2[[#This Row],[K&amp;N REF ]],CAT_Details[Tracking Number],CAT_Details[Delivery Country Code],,0)</f>
        <v>GB</v>
      </c>
      <c r="F739" s="271" t="str">
        <f>_xlfn.XLOOKUP(Table2[[#This Row],[TO Ref]],CAT_Details[TO Ref],CAT_Details[Loc],,0)</f>
        <v>OYL1</v>
      </c>
      <c r="G739" s="257" t="s">
        <v>36</v>
      </c>
      <c r="H739" s="257" t="s">
        <v>49</v>
      </c>
      <c r="I739" s="280">
        <v>45750</v>
      </c>
      <c r="J739" s="257" t="s">
        <v>26</v>
      </c>
      <c r="K739" s="257" t="s">
        <v>32</v>
      </c>
      <c r="L739" s="280">
        <v>45750</v>
      </c>
      <c r="M739" s="257" t="str">
        <f>IF(Table2[[#This Row],[Resolve Date]]="","ONGOING","SOLVED")</f>
        <v>SOLVED</v>
      </c>
      <c r="N739" s="258" t="s">
        <v>30</v>
      </c>
      <c r="O739" s="257" t="str">
        <f>Table2[[#This Row],[K&amp;N REF ]]&amp;Table2[[#This Row],[Issue type ]]</f>
        <v>5015607029XX LABELS</v>
      </c>
      <c r="P739" s="257">
        <f>YEAR(Table2[[#This Row],[Date ]])</f>
        <v>2025</v>
      </c>
      <c r="Q739" s="257" t="str">
        <f>VLOOKUP(MONTH(Table2[[#This Row],[Date ]]),Months,2,0)</f>
        <v>April</v>
      </c>
      <c r="R739" s="257" t="b">
        <f>COUNTIFS(Table2[Unique],Table2[[#This Row],[Unique]])&gt;1</f>
        <v>0</v>
      </c>
      <c r="S739" s="257">
        <f>IF(Table2[[#This Row],[Status ]]="Solved",1,0)</f>
        <v>1</v>
      </c>
      <c r="T739" s="257">
        <f>IF(Table2[[#This Row],[Status ]]="ongoing",1,0)</f>
        <v>0</v>
      </c>
    </row>
    <row r="740" spans="1:20" x14ac:dyDescent="0.25">
      <c r="A740" s="262">
        <v>5015607671</v>
      </c>
      <c r="B740" s="269" t="str">
        <f>_xlfn.XLOOKUP(Table2[[#This Row],[K&amp;N REF ]],CAT_Details[Tracking Number],CAT_Details[S Ref],,0)</f>
        <v>20250328-S-70201</v>
      </c>
      <c r="C740" s="270">
        <f>_xlfn.XLOOKUP(Table2[[#This Row],[K&amp;N REF ]],CAT_Details[Tracking Number],CAT_Details[TO Ref],,0)</f>
        <v>20250327684006</v>
      </c>
      <c r="D740" s="270" t="str">
        <f>_xlfn.XLOOKUP(Table2[[#This Row],[K&amp;N REF ]],CAT_Details[Tracking Number],CAT_Details[Pickup Customer Name],,0)</f>
        <v>TIMKEN EUROPEAN SERVICE CENTER</v>
      </c>
      <c r="E740" s="271" t="str">
        <f>_xlfn.XLOOKUP(Table2[[#This Row],[K&amp;N REF ]],CAT_Details[Tracking Number],CAT_Details[Delivery Country Code],,0)</f>
        <v>GB</v>
      </c>
      <c r="F740" s="271" t="str">
        <f>_xlfn.XLOOKUP(Table2[[#This Row],[TO Ref]],CAT_Details[TO Ref],CAT_Details[Loc],,0)</f>
        <v>DK-BM01</v>
      </c>
      <c r="G740" s="257" t="s">
        <v>36</v>
      </c>
      <c r="H740" s="257" t="s">
        <v>35</v>
      </c>
      <c r="I740" s="280">
        <v>45750</v>
      </c>
      <c r="J740" s="257" t="s">
        <v>26</v>
      </c>
      <c r="K740" s="257" t="s">
        <v>32</v>
      </c>
      <c r="L740" s="280">
        <v>45750</v>
      </c>
      <c r="M740" s="257" t="str">
        <f>IF(Table2[[#This Row],[Resolve Date]]="","ONGOING","SOLVED")</f>
        <v>SOLVED</v>
      </c>
      <c r="N740" s="258" t="s">
        <v>30</v>
      </c>
      <c r="O740" s="257" t="str">
        <f>Table2[[#This Row],[K&amp;N REF ]]&amp;Table2[[#This Row],[Issue type ]]</f>
        <v>5015607671NO LABELS</v>
      </c>
      <c r="P740" s="257">
        <f>YEAR(Table2[[#This Row],[Date ]])</f>
        <v>2025</v>
      </c>
      <c r="Q740" s="257" t="str">
        <f>VLOOKUP(MONTH(Table2[[#This Row],[Date ]]),Months,2,0)</f>
        <v>April</v>
      </c>
      <c r="R740" s="257" t="b">
        <f>COUNTIFS(Table2[Unique],Table2[[#This Row],[Unique]])&gt;1</f>
        <v>0</v>
      </c>
      <c r="S740" s="257">
        <f>IF(Table2[[#This Row],[Status ]]="Solved",1,0)</f>
        <v>1</v>
      </c>
      <c r="T740" s="257">
        <f>IF(Table2[[#This Row],[Status ]]="ongoing",1,0)</f>
        <v>0</v>
      </c>
    </row>
    <row r="741" spans="1:20" x14ac:dyDescent="0.25">
      <c r="A741" s="262">
        <v>5015622747</v>
      </c>
      <c r="B741" s="269" t="str">
        <f>_xlfn.XLOOKUP(Table2[[#This Row],[K&amp;N REF ]],CAT_Details[Tracking Number],CAT_Details[S Ref],,0)</f>
        <v>20250331-S-70480</v>
      </c>
      <c r="C741" s="270">
        <f>_xlfn.XLOOKUP(Table2[[#This Row],[K&amp;N REF ]],CAT_Details[Tracking Number],CAT_Details[TO Ref],,0)</f>
        <v>20250328685332</v>
      </c>
      <c r="D741" s="270" t="str">
        <f>_xlfn.XLOOKUP(Table2[[#This Row],[K&amp;N REF ]],CAT_Details[Tracking Number],CAT_Details[Pickup Customer Name],,0)</f>
        <v>Caterpillar Distribution</v>
      </c>
      <c r="E741" s="271" t="str">
        <f>_xlfn.XLOOKUP(Table2[[#This Row],[K&amp;N REF ]],CAT_Details[Tracking Number],CAT_Details[Delivery Country Code],,0)</f>
        <v>GB</v>
      </c>
      <c r="F741" s="271" t="str">
        <f>_xlfn.XLOOKUP(Table2[[#This Row],[TO Ref]],CAT_Details[TO Ref],CAT_Details[Loc],,0)</f>
        <v>No Loc</v>
      </c>
      <c r="G741" s="257" t="s">
        <v>36</v>
      </c>
      <c r="H741" s="257" t="s">
        <v>42</v>
      </c>
      <c r="I741" s="280">
        <v>45750</v>
      </c>
      <c r="J741" s="257" t="s">
        <v>45</v>
      </c>
      <c r="K741" s="257" t="s">
        <v>27</v>
      </c>
      <c r="L741" s="280">
        <v>45764</v>
      </c>
      <c r="M741" s="257" t="str">
        <f>IF(Table2[[#This Row],[Resolve Date]]="","ONGOING","SOLVED")</f>
        <v>SOLVED</v>
      </c>
      <c r="N741" s="258" t="s">
        <v>139</v>
      </c>
      <c r="O741" s="257" t="str">
        <f>Table2[[#This Row],[K&amp;N REF ]]&amp;Table2[[#This Row],[Issue type ]]</f>
        <v>5015622747AMOUNT</v>
      </c>
      <c r="P741" s="257">
        <f>YEAR(Table2[[#This Row],[Date ]])</f>
        <v>2025</v>
      </c>
      <c r="Q741" s="257" t="str">
        <f>VLOOKUP(MONTH(Table2[[#This Row],[Date ]]),Months,2,0)</f>
        <v>April</v>
      </c>
      <c r="R741" s="257" t="b">
        <f>COUNTIFS(Table2[Unique],Table2[[#This Row],[Unique]])&gt;1</f>
        <v>0</v>
      </c>
      <c r="S741" s="257">
        <f>IF(Table2[[#This Row],[Status ]]="Solved",1,0)</f>
        <v>1</v>
      </c>
      <c r="T741" s="257">
        <f>IF(Table2[[#This Row],[Status ]]="ongoing",1,0)</f>
        <v>0</v>
      </c>
    </row>
    <row r="742" spans="1:20" x14ac:dyDescent="0.25">
      <c r="A742" s="262">
        <v>5015622878</v>
      </c>
      <c r="B742" s="269" t="str">
        <f>_xlfn.XLOOKUP(Table2[[#This Row],[K&amp;N REF ]],CAT_Details[Tracking Number],CAT_Details[S Ref],,0)</f>
        <v>20250331-S-70138</v>
      </c>
      <c r="C742" s="270">
        <f>_xlfn.XLOOKUP(Table2[[#This Row],[K&amp;N REF ]],CAT_Details[Tracking Number],CAT_Details[TO Ref],,0)</f>
        <v>20250331686352</v>
      </c>
      <c r="D742" s="270" t="str">
        <f>_xlfn.XLOOKUP(Table2[[#This Row],[K&amp;N REF ]],CAT_Details[Tracking Number],CAT_Details[Pickup Customer Name],,0)</f>
        <v>Hercorub N.V.</v>
      </c>
      <c r="E742" s="271" t="str">
        <f>_xlfn.XLOOKUP(Table2[[#This Row],[K&amp;N REF ]],CAT_Details[Tracking Number],CAT_Details[Delivery Country Code],,0)</f>
        <v>GB</v>
      </c>
      <c r="F742" s="271" t="str">
        <f>_xlfn.XLOOKUP(Table2[[#This Row],[TO Ref]],CAT_Details[TO Ref],CAT_Details[Loc],,0)</f>
        <v>OYL1</v>
      </c>
      <c r="G742" s="257" t="s">
        <v>36</v>
      </c>
      <c r="H742" s="257" t="s">
        <v>35</v>
      </c>
      <c r="I742" s="280">
        <v>45750</v>
      </c>
      <c r="J742" s="257" t="s">
        <v>26</v>
      </c>
      <c r="K742" s="257" t="s">
        <v>32</v>
      </c>
      <c r="L742" s="280">
        <v>45750</v>
      </c>
      <c r="M742" s="257" t="str">
        <f>IF(Table2[[#This Row],[Resolve Date]]="","ONGOING","SOLVED")</f>
        <v>SOLVED</v>
      </c>
      <c r="N742" s="258" t="s">
        <v>30</v>
      </c>
      <c r="O742" s="257" t="str">
        <f>Table2[[#This Row],[K&amp;N REF ]]&amp;Table2[[#This Row],[Issue type ]]</f>
        <v>5015622878NO LABELS</v>
      </c>
      <c r="P742" s="257">
        <f>YEAR(Table2[[#This Row],[Date ]])</f>
        <v>2025</v>
      </c>
      <c r="Q742" s="257" t="str">
        <f>VLOOKUP(MONTH(Table2[[#This Row],[Date ]]),Months,2,0)</f>
        <v>April</v>
      </c>
      <c r="R742" s="257" t="b">
        <f>COUNTIFS(Table2[Unique],Table2[[#This Row],[Unique]])&gt;1</f>
        <v>0</v>
      </c>
      <c r="S742" s="257">
        <f>IF(Table2[[#This Row],[Status ]]="Solved",1,0)</f>
        <v>1</v>
      </c>
      <c r="T742" s="257">
        <f>IF(Table2[[#This Row],[Status ]]="ongoing",1,0)</f>
        <v>0</v>
      </c>
    </row>
    <row r="743" spans="1:20" x14ac:dyDescent="0.25">
      <c r="A743" s="262">
        <v>5015607619</v>
      </c>
      <c r="B743" s="269" t="str">
        <f>_xlfn.XLOOKUP(Table2[[#This Row],[K&amp;N REF ]],CAT_Details[Tracking Number],CAT_Details[S Ref],,0)</f>
        <v>20250328-S-70523</v>
      </c>
      <c r="C743" s="270">
        <f>_xlfn.XLOOKUP(Table2[[#This Row],[K&amp;N REF ]],CAT_Details[Tracking Number],CAT_Details[TO Ref],,0)</f>
        <v>20250320679219</v>
      </c>
      <c r="D743" s="270" t="str">
        <f>_xlfn.XLOOKUP(Table2[[#This Row],[K&amp;N REF ]],CAT_Details[Tracking Number],CAT_Details[Pickup Customer Name],,0)</f>
        <v>Nem Srl</v>
      </c>
      <c r="E743" s="271" t="str">
        <f>_xlfn.XLOOKUP(Table2[[#This Row],[K&amp;N REF ]],CAT_Details[Tracking Number],CAT_Details[Delivery Country Code],,0)</f>
        <v>GB</v>
      </c>
      <c r="F743" s="271">
        <f>_xlfn.XLOOKUP(Table2[[#This Row],[TO Ref]],CAT_Details[TO Ref],CAT_Details[Loc],,0)</f>
        <v>3401</v>
      </c>
      <c r="G743" s="257" t="s">
        <v>24</v>
      </c>
      <c r="H743" s="257" t="s">
        <v>29</v>
      </c>
      <c r="I743" s="280">
        <v>45751</v>
      </c>
      <c r="J743" s="257" t="s">
        <v>26</v>
      </c>
      <c r="K743" s="257" t="s">
        <v>32</v>
      </c>
      <c r="L743" s="280">
        <v>45751</v>
      </c>
      <c r="M743" s="257" t="str">
        <f>IF(Table2[[#This Row],[Resolve Date]]="","ONGOING","SOLVED")</f>
        <v>SOLVED</v>
      </c>
      <c r="N743" s="258" t="s">
        <v>140</v>
      </c>
      <c r="O743" s="257" t="str">
        <f>Table2[[#This Row],[K&amp;N REF ]]&amp;Table2[[#This Row],[Issue type ]]</f>
        <v>5015607619DAMAGED LABEL</v>
      </c>
      <c r="P743" s="257">
        <f>YEAR(Table2[[#This Row],[Date ]])</f>
        <v>2025</v>
      </c>
      <c r="Q743" s="257" t="str">
        <f>VLOOKUP(MONTH(Table2[[#This Row],[Date ]]),Months,2,0)</f>
        <v>April</v>
      </c>
      <c r="R743" s="257" t="b">
        <f>COUNTIFS(Table2[Unique],Table2[[#This Row],[Unique]])&gt;1</f>
        <v>0</v>
      </c>
      <c r="S743" s="257">
        <f>IF(Table2[[#This Row],[Status ]]="Solved",1,0)</f>
        <v>1</v>
      </c>
      <c r="T743" s="257">
        <f>IF(Table2[[#This Row],[Status ]]="ongoing",1,0)</f>
        <v>0</v>
      </c>
    </row>
    <row r="744" spans="1:20" x14ac:dyDescent="0.25">
      <c r="A744" s="262">
        <v>5015607535</v>
      </c>
      <c r="B744" s="269" t="str">
        <f>_xlfn.XLOOKUP(Table2[[#This Row],[K&amp;N REF ]],CAT_Details[Tracking Number],CAT_Details[S Ref],,0)</f>
        <v>20250328-S-70162</v>
      </c>
      <c r="C744" s="270">
        <f>_xlfn.XLOOKUP(Table2[[#This Row],[K&amp;N REF ]],CAT_Details[Tracking Number],CAT_Details[TO Ref],,0)</f>
        <v>20250327684109</v>
      </c>
      <c r="D744" s="270" t="str">
        <f>_xlfn.XLOOKUP(Table2[[#This Row],[K&amp;N REF ]],CAT_Details[Tracking Number],CAT_Details[Pickup Customer Name],,0)</f>
        <v>Sbe - V.Ar.Vit.Spa</v>
      </c>
      <c r="E744" s="271" t="str">
        <f>_xlfn.XLOOKUP(Table2[[#This Row],[K&amp;N REF ]],CAT_Details[Tracking Number],CAT_Details[Delivery Country Code],,0)</f>
        <v>GB</v>
      </c>
      <c r="F744" s="271" t="str">
        <f>_xlfn.XLOOKUP(Table2[[#This Row],[TO Ref]],CAT_Details[TO Ref],CAT_Details[Loc],,0)</f>
        <v>OYL1</v>
      </c>
      <c r="G744" s="257" t="s">
        <v>24</v>
      </c>
      <c r="H744" s="257" t="s">
        <v>35</v>
      </c>
      <c r="I744" s="280">
        <v>45751</v>
      </c>
      <c r="J744" s="257" t="s">
        <v>26</v>
      </c>
      <c r="K744" s="257" t="s">
        <v>32</v>
      </c>
      <c r="L744" s="280">
        <v>45751</v>
      </c>
      <c r="M744" s="257" t="str">
        <f>IF(Table2[[#This Row],[Resolve Date]]="","ONGOING","SOLVED")</f>
        <v>SOLVED</v>
      </c>
      <c r="N744" s="258" t="s">
        <v>30</v>
      </c>
      <c r="O744" s="257" t="str">
        <f>Table2[[#This Row],[K&amp;N REF ]]&amp;Table2[[#This Row],[Issue type ]]</f>
        <v>5015607535NO LABELS</v>
      </c>
      <c r="P744" s="257">
        <f>YEAR(Table2[[#This Row],[Date ]])</f>
        <v>2025</v>
      </c>
      <c r="Q744" s="257" t="str">
        <f>VLOOKUP(MONTH(Table2[[#This Row],[Date ]]),Months,2,0)</f>
        <v>April</v>
      </c>
      <c r="R744" s="257" t="b">
        <f>COUNTIFS(Table2[Unique],Table2[[#This Row],[Unique]])&gt;1</f>
        <v>0</v>
      </c>
      <c r="S744" s="257">
        <f>IF(Table2[[#This Row],[Status ]]="Solved",1,0)</f>
        <v>1</v>
      </c>
      <c r="T744" s="257">
        <f>IF(Table2[[#This Row],[Status ]]="ongoing",1,0)</f>
        <v>0</v>
      </c>
    </row>
    <row r="745" spans="1:20" x14ac:dyDescent="0.25">
      <c r="A745" s="262">
        <v>5015622628</v>
      </c>
      <c r="B745" s="269" t="str">
        <f>_xlfn.XLOOKUP(Table2[[#This Row],[K&amp;N REF ]],CAT_Details[Tracking Number],CAT_Details[S Ref],,0)</f>
        <v>20250331-S-70150</v>
      </c>
      <c r="C745" s="270">
        <f>_xlfn.XLOOKUP(Table2[[#This Row],[K&amp;N REF ]],CAT_Details[Tracking Number],CAT_Details[TO Ref],,0)</f>
        <v>20250324680735</v>
      </c>
      <c r="D745" s="270" t="str">
        <f>_xlfn.XLOOKUP(Table2[[#This Row],[K&amp;N REF ]],CAT_Details[Tracking Number],CAT_Details[Pickup Customer Name],,0)</f>
        <v>Wurth Elektronik Ics Gmbh &amp; Co. Kg</v>
      </c>
      <c r="E745" s="271" t="str">
        <f>_xlfn.XLOOKUP(Table2[[#This Row],[K&amp;N REF ]],CAT_Details[Tracking Number],CAT_Details[Delivery Country Code],,0)</f>
        <v>GB</v>
      </c>
      <c r="F745" s="271">
        <f>_xlfn.XLOOKUP(Table2[[#This Row],[TO Ref]],CAT_Details[TO Ref],CAT_Details[Loc],,0)</f>
        <v>3402</v>
      </c>
      <c r="G745" s="257" t="s">
        <v>34</v>
      </c>
      <c r="H745" s="257" t="s">
        <v>35</v>
      </c>
      <c r="I745" s="280">
        <v>45751</v>
      </c>
      <c r="J745" s="257" t="s">
        <v>26</v>
      </c>
      <c r="K745" s="257" t="s">
        <v>32</v>
      </c>
      <c r="L745" s="280">
        <v>45751</v>
      </c>
      <c r="M745" s="257" t="str">
        <f>IF(Table2[[#This Row],[Resolve Date]]="","ONGOING","SOLVED")</f>
        <v>SOLVED</v>
      </c>
      <c r="N745" s="258" t="s">
        <v>30</v>
      </c>
      <c r="O745" s="257" t="str">
        <f>Table2[[#This Row],[K&amp;N REF ]]&amp;Table2[[#This Row],[Issue type ]]</f>
        <v>5015622628NO LABELS</v>
      </c>
      <c r="P745" s="257">
        <f>YEAR(Table2[[#This Row],[Date ]])</f>
        <v>2025</v>
      </c>
      <c r="Q745" s="257" t="str">
        <f>VLOOKUP(MONTH(Table2[[#This Row],[Date ]]),Months,2,0)</f>
        <v>April</v>
      </c>
      <c r="R745" s="257" t="b">
        <f>COUNTIFS(Table2[Unique],Table2[[#This Row],[Unique]])&gt;1</f>
        <v>0</v>
      </c>
      <c r="S745" s="257">
        <f>IF(Table2[[#This Row],[Status ]]="Solved",1,0)</f>
        <v>1</v>
      </c>
      <c r="T745" s="257">
        <f>IF(Table2[[#This Row],[Status ]]="ongoing",1,0)</f>
        <v>0</v>
      </c>
    </row>
    <row r="746" spans="1:20" x14ac:dyDescent="0.25">
      <c r="A746" s="262">
        <v>5015622735</v>
      </c>
      <c r="B746" s="269" t="str">
        <f>_xlfn.XLOOKUP(Table2[[#This Row],[K&amp;N REF ]],CAT_Details[Tracking Number],CAT_Details[S Ref],,0)</f>
        <v>20250331-S-70155</v>
      </c>
      <c r="C746" s="270">
        <f>_xlfn.XLOOKUP(Table2[[#This Row],[K&amp;N REF ]],CAT_Details[Tracking Number],CAT_Details[TO Ref],,0)</f>
        <v>20250324681340</v>
      </c>
      <c r="D746" s="270" t="str">
        <f>_xlfn.XLOOKUP(Table2[[#This Row],[K&amp;N REF ]],CAT_Details[Tracking Number],CAT_Details[Pickup Customer Name],,0)</f>
        <v>Aurora Konrad G.Schulz GmbH &amp; Co.KG</v>
      </c>
      <c r="E746" s="271" t="str">
        <f>_xlfn.XLOOKUP(Table2[[#This Row],[K&amp;N REF ]],CAT_Details[Tracking Number],CAT_Details[Delivery Country Code],,0)</f>
        <v>GB</v>
      </c>
      <c r="F746" s="271" t="str">
        <f>_xlfn.XLOOKUP(Table2[[#This Row],[TO Ref]],CAT_Details[TO Ref],CAT_Details[Loc],,0)</f>
        <v>U2-L5</v>
      </c>
      <c r="G746" s="257" t="s">
        <v>34</v>
      </c>
      <c r="H746" s="257" t="s">
        <v>25</v>
      </c>
      <c r="I746" s="280">
        <v>45751</v>
      </c>
      <c r="J746" s="257" t="s">
        <v>26</v>
      </c>
      <c r="K746" s="257" t="s">
        <v>50</v>
      </c>
      <c r="L746" s="280">
        <v>45751</v>
      </c>
      <c r="M746" s="257" t="str">
        <f>IF(Table2[[#This Row],[Resolve Date]]="","ONGOING","SOLVED")</f>
        <v>SOLVED</v>
      </c>
      <c r="N746" s="258" t="s">
        <v>30</v>
      </c>
      <c r="O746" s="257" t="str">
        <f>Table2[[#This Row],[K&amp;N REF ]]&amp;Table2[[#This Row],[Issue type ]]</f>
        <v xml:space="preserve">5015622735DAMAGE </v>
      </c>
      <c r="P746" s="257">
        <f>YEAR(Table2[[#This Row],[Date ]])</f>
        <v>2025</v>
      </c>
      <c r="Q746" s="257" t="str">
        <f>VLOOKUP(MONTH(Table2[[#This Row],[Date ]]),Months,2,0)</f>
        <v>April</v>
      </c>
      <c r="R746" s="257" t="b">
        <f>COUNTIFS(Table2[Unique],Table2[[#This Row],[Unique]])&gt;1</f>
        <v>0</v>
      </c>
      <c r="S746" s="257">
        <f>IF(Table2[[#This Row],[Status ]]="Solved",1,0)</f>
        <v>1</v>
      </c>
      <c r="T746" s="257">
        <f>IF(Table2[[#This Row],[Status ]]="ongoing",1,0)</f>
        <v>0</v>
      </c>
    </row>
    <row r="747" spans="1:20" x14ac:dyDescent="0.25">
      <c r="A747" s="262">
        <v>5015622735</v>
      </c>
      <c r="B747" s="269" t="str">
        <f>_xlfn.XLOOKUP(Table2[[#This Row],[K&amp;N REF ]],CAT_Details[Tracking Number],CAT_Details[S Ref],,0)</f>
        <v>20250331-S-70155</v>
      </c>
      <c r="C747" s="270">
        <f>_xlfn.XLOOKUP(Table2[[#This Row],[K&amp;N REF ]],CAT_Details[Tracking Number],CAT_Details[TO Ref],,0)</f>
        <v>20250324681340</v>
      </c>
      <c r="D747" s="270" t="str">
        <f>_xlfn.XLOOKUP(Table2[[#This Row],[K&amp;N REF ]],CAT_Details[Tracking Number],CAT_Details[Pickup Customer Name],,0)</f>
        <v>Aurora Konrad G.Schulz GmbH &amp; Co.KG</v>
      </c>
      <c r="E747" s="271" t="str">
        <f>_xlfn.XLOOKUP(Table2[[#This Row],[K&amp;N REF ]],CAT_Details[Tracking Number],CAT_Details[Delivery Country Code],,0)</f>
        <v>GB</v>
      </c>
      <c r="F747" s="271" t="str">
        <f>_xlfn.XLOOKUP(Table2[[#This Row],[TO Ref]],CAT_Details[TO Ref],CAT_Details[Loc],,0)</f>
        <v>U2-L5</v>
      </c>
      <c r="G747" s="257" t="s">
        <v>34</v>
      </c>
      <c r="H747" s="257" t="s">
        <v>35</v>
      </c>
      <c r="I747" s="280">
        <v>45751</v>
      </c>
      <c r="J747" s="257" t="s">
        <v>26</v>
      </c>
      <c r="K747" s="257" t="s">
        <v>32</v>
      </c>
      <c r="L747" s="280">
        <v>45751</v>
      </c>
      <c r="M747" s="257" t="str">
        <f>IF(Table2[[#This Row],[Resolve Date]]="","ONGOING","SOLVED")</f>
        <v>SOLVED</v>
      </c>
      <c r="N747" s="258" t="s">
        <v>30</v>
      </c>
      <c r="O747" s="257" t="str">
        <f>Table2[[#This Row],[K&amp;N REF ]]&amp;Table2[[#This Row],[Issue type ]]</f>
        <v>5015622735NO LABELS</v>
      </c>
      <c r="P747" s="257">
        <f>YEAR(Table2[[#This Row],[Date ]])</f>
        <v>2025</v>
      </c>
      <c r="Q747" s="257" t="str">
        <f>VLOOKUP(MONTH(Table2[[#This Row],[Date ]]),Months,2,0)</f>
        <v>April</v>
      </c>
      <c r="R747" s="257" t="b">
        <f>COUNTIFS(Table2[Unique],Table2[[#This Row],[Unique]])&gt;1</f>
        <v>0</v>
      </c>
      <c r="S747" s="257">
        <f>IF(Table2[[#This Row],[Status ]]="Solved",1,0)</f>
        <v>1</v>
      </c>
      <c r="T747" s="257">
        <f>IF(Table2[[#This Row],[Status ]]="ongoing",1,0)</f>
        <v>0</v>
      </c>
    </row>
    <row r="748" spans="1:20" x14ac:dyDescent="0.25">
      <c r="A748" s="262">
        <v>5015607575</v>
      </c>
      <c r="B748" s="269" t="str">
        <f>_xlfn.XLOOKUP(Table2[[#This Row],[K&amp;N REF ]],CAT_Details[Tracking Number],CAT_Details[S Ref],,0)</f>
        <v>20250328-S-70191</v>
      </c>
      <c r="C748" s="270">
        <f>_xlfn.XLOOKUP(Table2[[#This Row],[K&amp;N REF ]],CAT_Details[Tracking Number],CAT_Details[TO Ref],,0)</f>
        <v>20250324681525</v>
      </c>
      <c r="D748" s="270" t="str">
        <f>_xlfn.XLOOKUP(Table2[[#This Row],[K&amp;N REF ]],CAT_Details[Tracking Number],CAT_Details[Pickup Customer Name],,0)</f>
        <v>SAHLBERG GMBH</v>
      </c>
      <c r="E748" s="271" t="str">
        <f>_xlfn.XLOOKUP(Table2[[#This Row],[K&amp;N REF ]],CAT_Details[Tracking Number],CAT_Details[Delivery Country Code],,0)</f>
        <v>GB</v>
      </c>
      <c r="F748" s="271" t="str">
        <f>_xlfn.XLOOKUP(Table2[[#This Row],[TO Ref]],CAT_Details[TO Ref],CAT_Details[Loc],,0)</f>
        <v>OYL1</v>
      </c>
      <c r="G748" s="257" t="s">
        <v>34</v>
      </c>
      <c r="H748" s="257" t="s">
        <v>35</v>
      </c>
      <c r="I748" s="280">
        <v>45751</v>
      </c>
      <c r="J748" s="257" t="s">
        <v>26</v>
      </c>
      <c r="K748" s="257" t="s">
        <v>32</v>
      </c>
      <c r="L748" s="280">
        <v>45751</v>
      </c>
      <c r="M748" s="257" t="str">
        <f>IF(Table2[[#This Row],[Resolve Date]]="","ONGOING","SOLVED")</f>
        <v>SOLVED</v>
      </c>
      <c r="N748" s="258" t="s">
        <v>30</v>
      </c>
      <c r="O748" s="257" t="str">
        <f>Table2[[#This Row],[K&amp;N REF ]]&amp;Table2[[#This Row],[Issue type ]]</f>
        <v>5015607575NO LABELS</v>
      </c>
      <c r="P748" s="257">
        <f>YEAR(Table2[[#This Row],[Date ]])</f>
        <v>2025</v>
      </c>
      <c r="Q748" s="257" t="str">
        <f>VLOOKUP(MONTH(Table2[[#This Row],[Date ]]),Months,2,0)</f>
        <v>April</v>
      </c>
      <c r="R748" s="257" t="b">
        <f>COUNTIFS(Table2[Unique],Table2[[#This Row],[Unique]])&gt;1</f>
        <v>0</v>
      </c>
      <c r="S748" s="257">
        <f>IF(Table2[[#This Row],[Status ]]="Solved",1,0)</f>
        <v>1</v>
      </c>
      <c r="T748" s="257">
        <f>IF(Table2[[#This Row],[Status ]]="ongoing",1,0)</f>
        <v>0</v>
      </c>
    </row>
    <row r="749" spans="1:20" x14ac:dyDescent="0.25">
      <c r="A749" s="262">
        <v>5015607571</v>
      </c>
      <c r="B749" s="269" t="str">
        <f>_xlfn.XLOOKUP(Table2[[#This Row],[K&amp;N REF ]],CAT_Details[Tracking Number],CAT_Details[S Ref],,0)</f>
        <v>20250328-S-70191</v>
      </c>
      <c r="C749" s="270">
        <f>_xlfn.XLOOKUP(Table2[[#This Row],[K&amp;N REF ]],CAT_Details[Tracking Number],CAT_Details[TO Ref],,0)</f>
        <v>20250324681544</v>
      </c>
      <c r="D749" s="270" t="str">
        <f>_xlfn.XLOOKUP(Table2[[#This Row],[K&amp;N REF ]],CAT_Details[Tracking Number],CAT_Details[Pickup Customer Name],,0)</f>
        <v>SAHLBERG GMBH</v>
      </c>
      <c r="E749" s="271" t="str">
        <f>_xlfn.XLOOKUP(Table2[[#This Row],[K&amp;N REF ]],CAT_Details[Tracking Number],CAT_Details[Delivery Country Code],,0)</f>
        <v>GB</v>
      </c>
      <c r="F749" s="271" t="str">
        <f>_xlfn.XLOOKUP(Table2[[#This Row],[TO Ref]],CAT_Details[TO Ref],CAT_Details[Loc],,0)</f>
        <v>OYL1</v>
      </c>
      <c r="G749" s="257" t="s">
        <v>34</v>
      </c>
      <c r="H749" s="257" t="s">
        <v>35</v>
      </c>
      <c r="I749" s="280">
        <v>45751</v>
      </c>
      <c r="J749" s="257" t="s">
        <v>26</v>
      </c>
      <c r="K749" s="257" t="s">
        <v>32</v>
      </c>
      <c r="L749" s="280">
        <v>45751</v>
      </c>
      <c r="M749" s="257" t="str">
        <f>IF(Table2[[#This Row],[Resolve Date]]="","ONGOING","SOLVED")</f>
        <v>SOLVED</v>
      </c>
      <c r="N749" s="258" t="s">
        <v>30</v>
      </c>
      <c r="O749" s="257" t="str">
        <f>Table2[[#This Row],[K&amp;N REF ]]&amp;Table2[[#This Row],[Issue type ]]</f>
        <v>5015607571NO LABELS</v>
      </c>
      <c r="P749" s="257">
        <f>YEAR(Table2[[#This Row],[Date ]])</f>
        <v>2025</v>
      </c>
      <c r="Q749" s="257" t="str">
        <f>VLOOKUP(MONTH(Table2[[#This Row],[Date ]]),Months,2,0)</f>
        <v>April</v>
      </c>
      <c r="R749" s="257" t="b">
        <f>COUNTIFS(Table2[Unique],Table2[[#This Row],[Unique]])&gt;1</f>
        <v>0</v>
      </c>
      <c r="S749" s="257">
        <f>IF(Table2[[#This Row],[Status ]]="Solved",1,0)</f>
        <v>1</v>
      </c>
      <c r="T749" s="257">
        <f>IF(Table2[[#This Row],[Status ]]="ongoing",1,0)</f>
        <v>0</v>
      </c>
    </row>
    <row r="750" spans="1:20" x14ac:dyDescent="0.25">
      <c r="A750" s="262">
        <v>5015621984</v>
      </c>
      <c r="B750" s="269" t="str">
        <f>_xlfn.XLOOKUP(Table2[[#This Row],[K&amp;N REF ]],CAT_Details[Tracking Number],CAT_Details[S Ref],,0)</f>
        <v>20250331-S-70115</v>
      </c>
      <c r="C750" s="270">
        <f>_xlfn.XLOOKUP(Table2[[#This Row],[K&amp;N REF ]],CAT_Details[Tracking Number],CAT_Details[TO Ref],,0)</f>
        <v>20250325681828</v>
      </c>
      <c r="D750" s="270" t="str">
        <f>_xlfn.XLOOKUP(Table2[[#This Row],[K&amp;N REF ]],CAT_Details[Tracking Number],CAT_Details[Pickup Customer Name],,0)</f>
        <v>EISENWERK MARTINLAMITZ GMBH</v>
      </c>
      <c r="E750" s="271" t="str">
        <f>_xlfn.XLOOKUP(Table2[[#This Row],[K&amp;N REF ]],CAT_Details[Tracking Number],CAT_Details[Delivery Country Code],,0)</f>
        <v>GB</v>
      </c>
      <c r="F750" s="271">
        <f>_xlfn.XLOOKUP(Table2[[#This Row],[TO Ref]],CAT_Details[TO Ref],CAT_Details[Loc],,0)</f>
        <v>3401</v>
      </c>
      <c r="G750" s="257" t="s">
        <v>34</v>
      </c>
      <c r="H750" s="257" t="s">
        <v>25</v>
      </c>
      <c r="I750" s="280">
        <v>45751</v>
      </c>
      <c r="J750" s="257" t="s">
        <v>26</v>
      </c>
      <c r="K750" s="257" t="s">
        <v>50</v>
      </c>
      <c r="L750" s="280">
        <v>45751</v>
      </c>
      <c r="M750" s="257" t="str">
        <f>IF(Table2[[#This Row],[Resolve Date]]="","ONGOING","SOLVED")</f>
        <v>SOLVED</v>
      </c>
      <c r="N750" s="258" t="s">
        <v>30</v>
      </c>
      <c r="O750" s="257" t="str">
        <f>Table2[[#This Row],[K&amp;N REF ]]&amp;Table2[[#This Row],[Issue type ]]</f>
        <v xml:space="preserve">5015621984DAMAGE </v>
      </c>
      <c r="P750" s="257">
        <f>YEAR(Table2[[#This Row],[Date ]])</f>
        <v>2025</v>
      </c>
      <c r="Q750" s="257" t="str">
        <f>VLOOKUP(MONTH(Table2[[#This Row],[Date ]]),Months,2,0)</f>
        <v>April</v>
      </c>
      <c r="R750" s="257" t="b">
        <f>COUNTIFS(Table2[Unique],Table2[[#This Row],[Unique]])&gt;1</f>
        <v>0</v>
      </c>
      <c r="S750" s="257">
        <f>IF(Table2[[#This Row],[Status ]]="Solved",1,0)</f>
        <v>1</v>
      </c>
      <c r="T750" s="257">
        <f>IF(Table2[[#This Row],[Status ]]="ongoing",1,0)</f>
        <v>0</v>
      </c>
    </row>
    <row r="751" spans="1:20" x14ac:dyDescent="0.25">
      <c r="A751" s="262">
        <v>5015607075</v>
      </c>
      <c r="B751" s="269" t="str">
        <f>_xlfn.XLOOKUP(Table2[[#This Row],[K&amp;N REF ]],CAT_Details[Tracking Number],CAT_Details[S Ref],,0)</f>
        <v>20250328-S-70165</v>
      </c>
      <c r="C751" s="270">
        <f>_xlfn.XLOOKUP(Table2[[#This Row],[K&amp;N REF ]],CAT_Details[Tracking Number],CAT_Details[TO Ref],,0)</f>
        <v>20250328685125</v>
      </c>
      <c r="D751" s="270" t="str">
        <f>_xlfn.XLOOKUP(Table2[[#This Row],[K&amp;N REF ]],CAT_Details[Tracking Number],CAT_Details[Pickup Customer Name],,0)</f>
        <v>Erling Klinger Ag Werk 2</v>
      </c>
      <c r="E751" s="271" t="str">
        <f>_xlfn.XLOOKUP(Table2[[#This Row],[K&amp;N REF ]],CAT_Details[Tracking Number],CAT_Details[Delivery Country Code],,0)</f>
        <v>GB</v>
      </c>
      <c r="F751" s="271" t="str">
        <f>_xlfn.XLOOKUP(Table2[[#This Row],[TO Ref]],CAT_Details[TO Ref],CAT_Details[Loc],,0)</f>
        <v>DX01-L5</v>
      </c>
      <c r="G751" s="257" t="s">
        <v>34</v>
      </c>
      <c r="H751" s="257" t="s">
        <v>25</v>
      </c>
      <c r="I751" s="280">
        <v>45751</v>
      </c>
      <c r="J751" s="257" t="s">
        <v>26</v>
      </c>
      <c r="K751" s="257" t="s">
        <v>50</v>
      </c>
      <c r="L751" s="280">
        <v>45751</v>
      </c>
      <c r="M751" s="257" t="str">
        <f>IF(Table2[[#This Row],[Resolve Date]]="","ONGOING","SOLVED")</f>
        <v>SOLVED</v>
      </c>
      <c r="N751" s="258" t="s">
        <v>30</v>
      </c>
      <c r="O751" s="257" t="str">
        <f>Table2[[#This Row],[K&amp;N REF ]]&amp;Table2[[#This Row],[Issue type ]]</f>
        <v xml:space="preserve">5015607075DAMAGE </v>
      </c>
      <c r="P751" s="257">
        <f>YEAR(Table2[[#This Row],[Date ]])</f>
        <v>2025</v>
      </c>
      <c r="Q751" s="257" t="str">
        <f>VLOOKUP(MONTH(Table2[[#This Row],[Date ]]),Months,2,0)</f>
        <v>April</v>
      </c>
      <c r="R751" s="257" t="b">
        <f>COUNTIFS(Table2[Unique],Table2[[#This Row],[Unique]])&gt;1</f>
        <v>0</v>
      </c>
      <c r="S751" s="257">
        <f>IF(Table2[[#This Row],[Status ]]="Solved",1,0)</f>
        <v>1</v>
      </c>
      <c r="T751" s="257">
        <f>IF(Table2[[#This Row],[Status ]]="ongoing",1,0)</f>
        <v>0</v>
      </c>
    </row>
    <row r="752" spans="1:20" x14ac:dyDescent="0.25">
      <c r="A752" s="262">
        <v>5015622031</v>
      </c>
      <c r="B752" s="269" t="str">
        <f>_xlfn.XLOOKUP(Table2[[#This Row],[K&amp;N REF ]],CAT_Details[Tracking Number],CAT_Details[S Ref],,0)</f>
        <v>20250331-S-70157</v>
      </c>
      <c r="C752" s="270">
        <f>_xlfn.XLOOKUP(Table2[[#This Row],[K&amp;N REF ]],CAT_Details[Tracking Number],CAT_Details[TO Ref],,0)</f>
        <v>20250328685543</v>
      </c>
      <c r="D752" s="270" t="str">
        <f>_xlfn.XLOOKUP(Table2[[#This Row],[K&amp;N REF ]],CAT_Details[Tracking Number],CAT_Details[Pickup Customer Name],,0)</f>
        <v>ADZ NAGANO GmbH Gesellschaft für Sensortechnik</v>
      </c>
      <c r="E752" s="271" t="str">
        <f>_xlfn.XLOOKUP(Table2[[#This Row],[K&amp;N REF ]],CAT_Details[Tracking Number],CAT_Details[Delivery Country Code],,0)</f>
        <v>GB</v>
      </c>
      <c r="F752" s="271" t="str">
        <f>_xlfn.XLOOKUP(Table2[[#This Row],[TO Ref]],CAT_Details[TO Ref],CAT_Details[Loc],,0)</f>
        <v>OYL1</v>
      </c>
      <c r="G752" s="257" t="s">
        <v>34</v>
      </c>
      <c r="H752" s="257" t="s">
        <v>25</v>
      </c>
      <c r="I752" s="280">
        <v>45751</v>
      </c>
      <c r="J752" s="257" t="s">
        <v>26</v>
      </c>
      <c r="K752" s="257" t="s">
        <v>50</v>
      </c>
      <c r="L752" s="280">
        <v>45751</v>
      </c>
      <c r="M752" s="257" t="str">
        <f>IF(Table2[[#This Row],[Resolve Date]]="","ONGOING","SOLVED")</f>
        <v>SOLVED</v>
      </c>
      <c r="N752" s="258" t="s">
        <v>30</v>
      </c>
      <c r="O752" s="257" t="str">
        <f>Table2[[#This Row],[K&amp;N REF ]]&amp;Table2[[#This Row],[Issue type ]]</f>
        <v xml:space="preserve">5015622031DAMAGE </v>
      </c>
      <c r="P752" s="257">
        <f>YEAR(Table2[[#This Row],[Date ]])</f>
        <v>2025</v>
      </c>
      <c r="Q752" s="257" t="str">
        <f>VLOOKUP(MONTH(Table2[[#This Row],[Date ]]),Months,2,0)</f>
        <v>April</v>
      </c>
      <c r="R752" s="257" t="b">
        <f>COUNTIFS(Table2[Unique],Table2[[#This Row],[Unique]])&gt;1</f>
        <v>0</v>
      </c>
      <c r="S752" s="257">
        <f>IF(Table2[[#This Row],[Status ]]="Solved",1,0)</f>
        <v>1</v>
      </c>
      <c r="T752" s="257">
        <f>IF(Table2[[#This Row],[Status ]]="ongoing",1,0)</f>
        <v>0</v>
      </c>
    </row>
    <row r="753" spans="1:20" x14ac:dyDescent="0.25">
      <c r="A753" s="262">
        <v>5015622795</v>
      </c>
      <c r="B753" s="269" t="str">
        <f>_xlfn.XLOOKUP(Table2[[#This Row],[K&amp;N REF ]],CAT_Details[Tracking Number],CAT_Details[S Ref],,0)</f>
        <v>20250331-S-70118</v>
      </c>
      <c r="C753" s="270">
        <f>_xlfn.XLOOKUP(Table2[[#This Row],[K&amp;N REF ]],CAT_Details[Tracking Number],CAT_Details[TO Ref],,0)</f>
        <v>20250331686260</v>
      </c>
      <c r="D753" s="270" t="str">
        <f>_xlfn.XLOOKUP(Table2[[#This Row],[K&amp;N REF ]],CAT_Details[Tracking Number],CAT_Details[Pickup Customer Name],,0)</f>
        <v>TENNECO ZWICKAU GMBH</v>
      </c>
      <c r="E753" s="271" t="str">
        <f>_xlfn.XLOOKUP(Table2[[#This Row],[K&amp;N REF ]],CAT_Details[Tracking Number],CAT_Details[Delivery Country Code],,0)</f>
        <v>GB</v>
      </c>
      <c r="F753" s="271" t="str">
        <f>_xlfn.XLOOKUP(Table2[[#This Row],[TO Ref]],CAT_Details[TO Ref],CAT_Details[Loc],,0)</f>
        <v>DX01-L5</v>
      </c>
      <c r="G753" s="257" t="s">
        <v>34</v>
      </c>
      <c r="H753" s="257" t="s">
        <v>35</v>
      </c>
      <c r="I753" s="280">
        <v>45751</v>
      </c>
      <c r="J753" s="257" t="s">
        <v>26</v>
      </c>
      <c r="K753" s="257" t="s">
        <v>32</v>
      </c>
      <c r="L753" s="280">
        <v>45751</v>
      </c>
      <c r="M753" s="257" t="str">
        <f>IF(Table2[[#This Row],[Resolve Date]]="","ONGOING","SOLVED")</f>
        <v>SOLVED</v>
      </c>
      <c r="N753" s="258" t="s">
        <v>30</v>
      </c>
      <c r="O753" s="257" t="str">
        <f>Table2[[#This Row],[K&amp;N REF ]]&amp;Table2[[#This Row],[Issue type ]]</f>
        <v>5015622795NO LABELS</v>
      </c>
      <c r="P753" s="257">
        <f>YEAR(Table2[[#This Row],[Date ]])</f>
        <v>2025</v>
      </c>
      <c r="Q753" s="257" t="str">
        <f>VLOOKUP(MONTH(Table2[[#This Row],[Date ]]),Months,2,0)</f>
        <v>April</v>
      </c>
      <c r="R753" s="257" t="b">
        <f>COUNTIFS(Table2[Unique],Table2[[#This Row],[Unique]])&gt;1</f>
        <v>0</v>
      </c>
      <c r="S753" s="257">
        <f>IF(Table2[[#This Row],[Status ]]="Solved",1,0)</f>
        <v>1</v>
      </c>
      <c r="T753" s="257">
        <f>IF(Table2[[#This Row],[Status ]]="ongoing",1,0)</f>
        <v>0</v>
      </c>
    </row>
    <row r="754" spans="1:20" x14ac:dyDescent="0.25">
      <c r="A754" s="262">
        <v>5015622794</v>
      </c>
      <c r="B754" s="269" t="str">
        <f>_xlfn.XLOOKUP(Table2[[#This Row],[K&amp;N REF ]],CAT_Details[Tracking Number],CAT_Details[S Ref],,0)</f>
        <v>20250331-S-70118</v>
      </c>
      <c r="C754" s="270">
        <f>_xlfn.XLOOKUP(Table2[[#This Row],[K&amp;N REF ]],CAT_Details[Tracking Number],CAT_Details[TO Ref],,0)</f>
        <v>20250331686266</v>
      </c>
      <c r="D754" s="270" t="str">
        <f>_xlfn.XLOOKUP(Table2[[#This Row],[K&amp;N REF ]],CAT_Details[Tracking Number],CAT_Details[Pickup Customer Name],,0)</f>
        <v>TENNECO ZWICKAU GMBH</v>
      </c>
      <c r="E754" s="271" t="str">
        <f>_xlfn.XLOOKUP(Table2[[#This Row],[K&amp;N REF ]],CAT_Details[Tracking Number],CAT_Details[Delivery Country Code],,0)</f>
        <v>GB</v>
      </c>
      <c r="F754" s="271" t="str">
        <f>_xlfn.XLOOKUP(Table2[[#This Row],[TO Ref]],CAT_Details[TO Ref],CAT_Details[Loc],,0)</f>
        <v>DX01-L5</v>
      </c>
      <c r="G754" s="257" t="s">
        <v>34</v>
      </c>
      <c r="H754" s="257" t="s">
        <v>35</v>
      </c>
      <c r="I754" s="280">
        <v>45751</v>
      </c>
      <c r="J754" s="257" t="s">
        <v>26</v>
      </c>
      <c r="K754" s="257" t="s">
        <v>32</v>
      </c>
      <c r="L754" s="280">
        <v>45751</v>
      </c>
      <c r="M754" s="257" t="str">
        <f>IF(Table2[[#This Row],[Resolve Date]]="","ONGOING","SOLVED")</f>
        <v>SOLVED</v>
      </c>
      <c r="N754" s="258" t="s">
        <v>30</v>
      </c>
      <c r="O754" s="257" t="str">
        <f>Table2[[#This Row],[K&amp;N REF ]]&amp;Table2[[#This Row],[Issue type ]]</f>
        <v>5015622794NO LABELS</v>
      </c>
      <c r="P754" s="257">
        <f>YEAR(Table2[[#This Row],[Date ]])</f>
        <v>2025</v>
      </c>
      <c r="Q754" s="257" t="str">
        <f>VLOOKUP(MONTH(Table2[[#This Row],[Date ]]),Months,2,0)</f>
        <v>April</v>
      </c>
      <c r="R754" s="257" t="b">
        <f>COUNTIFS(Table2[Unique],Table2[[#This Row],[Unique]])&gt;1</f>
        <v>0</v>
      </c>
      <c r="S754" s="257">
        <f>IF(Table2[[#This Row],[Status ]]="Solved",1,0)</f>
        <v>1</v>
      </c>
      <c r="T754" s="257">
        <f>IF(Table2[[#This Row],[Status ]]="ongoing",1,0)</f>
        <v>0</v>
      </c>
    </row>
    <row r="755" spans="1:20" x14ac:dyDescent="0.25">
      <c r="A755" s="262">
        <v>5015622623</v>
      </c>
      <c r="B755" s="269" t="str">
        <f>_xlfn.XLOOKUP(Table2[[#This Row],[K&amp;N REF ]],CAT_Details[Tracking Number],CAT_Details[S Ref],,0)</f>
        <v>20250331-S-70116</v>
      </c>
      <c r="C755" s="270">
        <f>_xlfn.XLOOKUP(Table2[[#This Row],[K&amp;N REF ]],CAT_Details[Tracking Number],CAT_Details[TO Ref],,0)</f>
        <v>20250325682592</v>
      </c>
      <c r="D755" s="270" t="str">
        <f>_xlfn.XLOOKUP(Table2[[#This Row],[K&amp;N REF ]],CAT_Details[Tracking Number],CAT_Details[Pickup Customer Name],,0)</f>
        <v>METALCASTELLO SPA</v>
      </c>
      <c r="E755" s="271" t="str">
        <f>_xlfn.XLOOKUP(Table2[[#This Row],[K&amp;N REF ]],CAT_Details[Tracking Number],CAT_Details[Delivery Country Code],,0)</f>
        <v>GB</v>
      </c>
      <c r="F755" s="271" t="str">
        <f>_xlfn.XLOOKUP(Table2[[#This Row],[TO Ref]],CAT_Details[TO Ref],CAT_Details[Loc],,0)</f>
        <v>DK-BM01</v>
      </c>
      <c r="G755" s="257" t="s">
        <v>24</v>
      </c>
      <c r="H755" s="257" t="s">
        <v>49</v>
      </c>
      <c r="I755" s="280">
        <v>45754</v>
      </c>
      <c r="J755" s="257" t="s">
        <v>26</v>
      </c>
      <c r="K755" s="257" t="s">
        <v>32</v>
      </c>
      <c r="L755" s="280">
        <v>45754</v>
      </c>
      <c r="M755" s="257" t="str">
        <f>IF(Table2[[#This Row],[Resolve Date]]="","ONGOING","SOLVED")</f>
        <v>SOLVED</v>
      </c>
      <c r="N755" s="258" t="s">
        <v>30</v>
      </c>
      <c r="O755" s="257" t="str">
        <f>Table2[[#This Row],[K&amp;N REF ]]&amp;Table2[[#This Row],[Issue type ]]</f>
        <v>5015622623XX LABELS</v>
      </c>
      <c r="P755" s="257">
        <f>YEAR(Table2[[#This Row],[Date ]])</f>
        <v>2025</v>
      </c>
      <c r="Q755" s="257" t="str">
        <f>VLOOKUP(MONTH(Table2[[#This Row],[Date ]]),Months,2,0)</f>
        <v>April</v>
      </c>
      <c r="R755" s="257" t="b">
        <f>COUNTIFS(Table2[Unique],Table2[[#This Row],[Unique]])&gt;1</f>
        <v>0</v>
      </c>
      <c r="S755" s="257">
        <f>IF(Table2[[#This Row],[Status ]]="Solved",1,0)</f>
        <v>1</v>
      </c>
      <c r="T755" s="257">
        <f>IF(Table2[[#This Row],[Status ]]="ongoing",1,0)</f>
        <v>0</v>
      </c>
    </row>
    <row r="756" spans="1:20" x14ac:dyDescent="0.25">
      <c r="A756" s="262">
        <v>5015622105</v>
      </c>
      <c r="B756" s="269" t="str">
        <f>_xlfn.XLOOKUP(Table2[[#This Row],[K&amp;N REF ]],CAT_Details[Tracking Number],CAT_Details[S Ref],,0)</f>
        <v>20250331-S-70113</v>
      </c>
      <c r="C756" s="270">
        <f>_xlfn.XLOOKUP(Table2[[#This Row],[K&amp;N REF ]],CAT_Details[Tracking Number],CAT_Details[TO Ref],,0)</f>
        <v>20250331686174</v>
      </c>
      <c r="D756" s="270" t="str">
        <f>_xlfn.XLOOKUP(Table2[[#This Row],[K&amp;N REF ]],CAT_Details[Tracking Number],CAT_Details[Pickup Customer Name],,0)</f>
        <v>FONTANA LUIGI S.P.A.</v>
      </c>
      <c r="E756" s="271" t="str">
        <f>_xlfn.XLOOKUP(Table2[[#This Row],[K&amp;N REF ]],CAT_Details[Tracking Number],CAT_Details[Delivery Country Code],,0)</f>
        <v>GB</v>
      </c>
      <c r="F756" s="271" t="str">
        <f>_xlfn.XLOOKUP(Table2[[#This Row],[TO Ref]],CAT_Details[TO Ref],CAT_Details[Loc],,0)</f>
        <v>OYL1</v>
      </c>
      <c r="G756" s="257" t="s">
        <v>24</v>
      </c>
      <c r="H756" s="257" t="s">
        <v>49</v>
      </c>
      <c r="I756" s="280">
        <v>45754</v>
      </c>
      <c r="J756" s="257" t="s">
        <v>26</v>
      </c>
      <c r="K756" s="257" t="s">
        <v>32</v>
      </c>
      <c r="L756" s="280">
        <v>45754</v>
      </c>
      <c r="M756" s="257" t="str">
        <f>IF(Table2[[#This Row],[Resolve Date]]="","ONGOING","SOLVED")</f>
        <v>SOLVED</v>
      </c>
      <c r="N756" s="258" t="s">
        <v>30</v>
      </c>
      <c r="O756" s="257" t="str">
        <f>Table2[[#This Row],[K&amp;N REF ]]&amp;Table2[[#This Row],[Issue type ]]</f>
        <v>5015622105XX LABELS</v>
      </c>
      <c r="P756" s="257">
        <f>YEAR(Table2[[#This Row],[Date ]])</f>
        <v>2025</v>
      </c>
      <c r="Q756" s="257" t="str">
        <f>VLOOKUP(MONTH(Table2[[#This Row],[Date ]]),Months,2,0)</f>
        <v>April</v>
      </c>
      <c r="R756" s="257" t="b">
        <f>COUNTIFS(Table2[Unique],Table2[[#This Row],[Unique]])&gt;1</f>
        <v>0</v>
      </c>
      <c r="S756" s="257">
        <f>IF(Table2[[#This Row],[Status ]]="Solved",1,0)</f>
        <v>1</v>
      </c>
      <c r="T756" s="257">
        <f>IF(Table2[[#This Row],[Status ]]="ongoing",1,0)</f>
        <v>0</v>
      </c>
    </row>
    <row r="757" spans="1:20" x14ac:dyDescent="0.25">
      <c r="A757" s="262">
        <v>5015642954</v>
      </c>
      <c r="B757" s="269" t="str">
        <f>_xlfn.XLOOKUP(Table2[[#This Row],[K&amp;N REF ]],CAT_Details[Tracking Number],CAT_Details[S Ref],,0)</f>
        <v>20250401-S-70423</v>
      </c>
      <c r="C757" s="270">
        <f>_xlfn.XLOOKUP(Table2[[#This Row],[K&amp;N REF ]],CAT_Details[Tracking Number],CAT_Details[TO Ref],,0)</f>
        <v>20250328685333</v>
      </c>
      <c r="D757" s="270" t="str">
        <f>_xlfn.XLOOKUP(Table2[[#This Row],[K&amp;N REF ]],CAT_Details[Tracking Number],CAT_Details[Pickup Customer Name],,0)</f>
        <v>SENSATA TECHNOLOGIES GERMANY GMBH</v>
      </c>
      <c r="E757" s="271" t="str">
        <f>_xlfn.XLOOKUP(Table2[[#This Row],[K&amp;N REF ]],CAT_Details[Tracking Number],CAT_Details[Delivery Country Code],,0)</f>
        <v>GB</v>
      </c>
      <c r="F757" s="271" t="str">
        <f>_xlfn.XLOOKUP(Table2[[#This Row],[TO Ref]],CAT_Details[TO Ref],CAT_Details[Loc],,0)</f>
        <v>DX01-L5</v>
      </c>
      <c r="G757" s="257" t="s">
        <v>34</v>
      </c>
      <c r="H757" s="257" t="s">
        <v>35</v>
      </c>
      <c r="I757" s="280">
        <v>45754</v>
      </c>
      <c r="J757" s="257" t="s">
        <v>26</v>
      </c>
      <c r="K757" s="257" t="s">
        <v>32</v>
      </c>
      <c r="L757" s="280">
        <v>45754</v>
      </c>
      <c r="M757" s="257" t="str">
        <f>IF(Table2[[#This Row],[Resolve Date]]="","ONGOING","SOLVED")</f>
        <v>SOLVED</v>
      </c>
      <c r="N757" s="258" t="s">
        <v>30</v>
      </c>
      <c r="O757" s="257" t="str">
        <f>Table2[[#This Row],[K&amp;N REF ]]&amp;Table2[[#This Row],[Issue type ]]</f>
        <v>5015642954NO LABELS</v>
      </c>
      <c r="P757" s="257">
        <f>YEAR(Table2[[#This Row],[Date ]])</f>
        <v>2025</v>
      </c>
      <c r="Q757" s="257" t="str">
        <f>VLOOKUP(MONTH(Table2[[#This Row],[Date ]]),Months,2,0)</f>
        <v>April</v>
      </c>
      <c r="R757" s="257" t="b">
        <f>COUNTIFS(Table2[Unique],Table2[[#This Row],[Unique]])&gt;1</f>
        <v>0</v>
      </c>
      <c r="S757" s="257">
        <f>IF(Table2[[#This Row],[Status ]]="Solved",1,0)</f>
        <v>1</v>
      </c>
      <c r="T757" s="257">
        <f>IF(Table2[[#This Row],[Status ]]="ongoing",1,0)</f>
        <v>0</v>
      </c>
    </row>
    <row r="758" spans="1:20" x14ac:dyDescent="0.25">
      <c r="A758" s="262">
        <v>5015645210</v>
      </c>
      <c r="B758" s="269" t="str">
        <f>_xlfn.XLOOKUP(Table2[[#This Row],[K&amp;N REF ]],CAT_Details[Tracking Number],CAT_Details[S Ref],,0)</f>
        <v>20250401-S-70238</v>
      </c>
      <c r="C758" s="270">
        <f>_xlfn.XLOOKUP(Table2[[#This Row],[K&amp;N REF ]],CAT_Details[Tracking Number],CAT_Details[TO Ref],,0)</f>
        <v>20250401687103</v>
      </c>
      <c r="D758" s="270" t="str">
        <f>_xlfn.XLOOKUP(Table2[[#This Row],[K&amp;N REF ]],CAT_Details[Tracking Number],CAT_Details[Pickup Customer Name],,0)</f>
        <v>Erling Klinger Ag Werk 2</v>
      </c>
      <c r="E758" s="271" t="str">
        <f>_xlfn.XLOOKUP(Table2[[#This Row],[K&amp;N REF ]],CAT_Details[Tracking Number],CAT_Details[Delivery Country Code],,0)</f>
        <v>GB</v>
      </c>
      <c r="F758" s="271" t="str">
        <f>_xlfn.XLOOKUP(Table2[[#This Row],[TO Ref]],CAT_Details[TO Ref],CAT_Details[Loc],,0)</f>
        <v>DX01-L5</v>
      </c>
      <c r="G758" s="257" t="s">
        <v>34</v>
      </c>
      <c r="H758" s="257" t="s">
        <v>31</v>
      </c>
      <c r="I758" s="280">
        <v>45754</v>
      </c>
      <c r="J758" s="257" t="s">
        <v>41</v>
      </c>
      <c r="K758" s="257" t="s">
        <v>32</v>
      </c>
      <c r="L758" s="280">
        <v>45754</v>
      </c>
      <c r="M758" s="257" t="str">
        <f>IF(Table2[[#This Row],[Resolve Date]]="","ONGOING","SOLVED")</f>
        <v>SOLVED</v>
      </c>
      <c r="N758" s="258" t="s">
        <v>30</v>
      </c>
      <c r="O758" s="257" t="str">
        <f>Table2[[#This Row],[K&amp;N REF ]]&amp;Table2[[#This Row],[Issue type ]]</f>
        <v>5015645210MISSING LABELS ON SOME UNITS</v>
      </c>
      <c r="P758" s="257">
        <f>YEAR(Table2[[#This Row],[Date ]])</f>
        <v>2025</v>
      </c>
      <c r="Q758" s="257" t="str">
        <f>VLOOKUP(MONTH(Table2[[#This Row],[Date ]]),Months,2,0)</f>
        <v>April</v>
      </c>
      <c r="R758" s="257" t="b">
        <f>COUNTIFS(Table2[Unique],Table2[[#This Row],[Unique]])&gt;1</f>
        <v>0</v>
      </c>
      <c r="S758" s="257">
        <f>IF(Table2[[#This Row],[Status ]]="Solved",1,0)</f>
        <v>1</v>
      </c>
      <c r="T758" s="257">
        <f>IF(Table2[[#This Row],[Status ]]="ongoing",1,0)</f>
        <v>0</v>
      </c>
    </row>
    <row r="759" spans="1:20" x14ac:dyDescent="0.25">
      <c r="A759" s="262">
        <v>5015636793</v>
      </c>
      <c r="B759" s="269" t="str">
        <f>_xlfn.XLOOKUP(Table2[[#This Row],[K&amp;N REF ]],CAT_Details[Tracking Number],CAT_Details[S Ref],,0)</f>
        <v>20250401-S-70284</v>
      </c>
      <c r="C759" s="270">
        <f>_xlfn.XLOOKUP(Table2[[#This Row],[K&amp;N REF ]],CAT_Details[Tracking Number],CAT_Details[TO Ref],,0)</f>
        <v>20250401687134</v>
      </c>
      <c r="D759" s="270" t="str">
        <f>_xlfn.XLOOKUP(Table2[[#This Row],[K&amp;N REF ]],CAT_Details[Tracking Number],CAT_Details[Pickup Customer Name],,0)</f>
        <v>ROBERT BOSCH GMBH CENTRAL WHS</v>
      </c>
      <c r="E759" s="271" t="str">
        <f>_xlfn.XLOOKUP(Table2[[#This Row],[K&amp;N REF ]],CAT_Details[Tracking Number],CAT_Details[Delivery Country Code],,0)</f>
        <v>GB</v>
      </c>
      <c r="F759" s="271" t="str">
        <f>_xlfn.XLOOKUP(Table2[[#This Row],[TO Ref]],CAT_Details[TO Ref],CAT_Details[Loc],,0)</f>
        <v>DX01-L5</v>
      </c>
      <c r="G759" s="257" t="s">
        <v>34</v>
      </c>
      <c r="H759" s="257" t="s">
        <v>35</v>
      </c>
      <c r="I759" s="280">
        <v>45754</v>
      </c>
      <c r="J759" s="257" t="s">
        <v>26</v>
      </c>
      <c r="K759" s="257" t="s">
        <v>32</v>
      </c>
      <c r="L759" s="280">
        <v>45754</v>
      </c>
      <c r="M759" s="257" t="str">
        <f>IF(Table2[[#This Row],[Resolve Date]]="","ONGOING","SOLVED")</f>
        <v>SOLVED</v>
      </c>
      <c r="N759" s="258" t="s">
        <v>30</v>
      </c>
      <c r="O759" s="257" t="str">
        <f>Table2[[#This Row],[K&amp;N REF ]]&amp;Table2[[#This Row],[Issue type ]]</f>
        <v>5015636793NO LABELS</v>
      </c>
      <c r="P759" s="257">
        <f>YEAR(Table2[[#This Row],[Date ]])</f>
        <v>2025</v>
      </c>
      <c r="Q759" s="257" t="str">
        <f>VLOOKUP(MONTH(Table2[[#This Row],[Date ]]),Months,2,0)</f>
        <v>April</v>
      </c>
      <c r="R759" s="257" t="b">
        <f>COUNTIFS(Table2[Unique],Table2[[#This Row],[Unique]])&gt;1</f>
        <v>0</v>
      </c>
      <c r="S759" s="257">
        <f>IF(Table2[[#This Row],[Status ]]="Solved",1,0)</f>
        <v>1</v>
      </c>
      <c r="T759" s="257">
        <f>IF(Table2[[#This Row],[Status ]]="ongoing",1,0)</f>
        <v>0</v>
      </c>
    </row>
    <row r="760" spans="1:20" x14ac:dyDescent="0.25">
      <c r="A760" s="262">
        <v>5015642953</v>
      </c>
      <c r="B760" s="269" t="str">
        <f>_xlfn.XLOOKUP(Table2[[#This Row],[K&amp;N REF ]],CAT_Details[Tracking Number],CAT_Details[S Ref],,0)</f>
        <v>20250401-S-70423</v>
      </c>
      <c r="C760" s="270">
        <f>_xlfn.XLOOKUP(Table2[[#This Row],[K&amp;N REF ]],CAT_Details[Tracking Number],CAT_Details[TO Ref],,0)</f>
        <v>20250401687258</v>
      </c>
      <c r="D760" s="270" t="str">
        <f>_xlfn.XLOOKUP(Table2[[#This Row],[K&amp;N REF ]],CAT_Details[Tracking Number],CAT_Details[Pickup Customer Name],,0)</f>
        <v>SENSATA TECHNOLOGIES GERMANY GMBH</v>
      </c>
      <c r="E760" s="271" t="str">
        <f>_xlfn.XLOOKUP(Table2[[#This Row],[K&amp;N REF ]],CAT_Details[Tracking Number],CAT_Details[Delivery Country Code],,0)</f>
        <v>GB</v>
      </c>
      <c r="F760" s="271" t="str">
        <f>_xlfn.XLOOKUP(Table2[[#This Row],[TO Ref]],CAT_Details[TO Ref],CAT_Details[Loc],,0)</f>
        <v>DX01-L5</v>
      </c>
      <c r="G760" s="257" t="s">
        <v>34</v>
      </c>
      <c r="H760" s="257" t="s">
        <v>35</v>
      </c>
      <c r="I760" s="280">
        <v>45754</v>
      </c>
      <c r="J760" s="257" t="s">
        <v>26</v>
      </c>
      <c r="K760" s="257" t="s">
        <v>32</v>
      </c>
      <c r="L760" s="280">
        <v>45754</v>
      </c>
      <c r="M760" s="257" t="str">
        <f>IF(Table2[[#This Row],[Resolve Date]]="","ONGOING","SOLVED")</f>
        <v>SOLVED</v>
      </c>
      <c r="N760" s="258" t="s">
        <v>30</v>
      </c>
      <c r="O760" s="257" t="str">
        <f>Table2[[#This Row],[K&amp;N REF ]]&amp;Table2[[#This Row],[Issue type ]]</f>
        <v>5015642953NO LABELS</v>
      </c>
      <c r="P760" s="257">
        <f>YEAR(Table2[[#This Row],[Date ]])</f>
        <v>2025</v>
      </c>
      <c r="Q760" s="257" t="str">
        <f>VLOOKUP(MONTH(Table2[[#This Row],[Date ]]),Months,2,0)</f>
        <v>April</v>
      </c>
      <c r="R760" s="257" t="b">
        <f>COUNTIFS(Table2[Unique],Table2[[#This Row],[Unique]])&gt;1</f>
        <v>0</v>
      </c>
      <c r="S760" s="257">
        <f>IF(Table2[[#This Row],[Status ]]="Solved",1,0)</f>
        <v>1</v>
      </c>
      <c r="T760" s="257">
        <f>IF(Table2[[#This Row],[Status ]]="ongoing",1,0)</f>
        <v>0</v>
      </c>
    </row>
    <row r="761" spans="1:20" x14ac:dyDescent="0.25">
      <c r="A761" s="262">
        <v>5015642955</v>
      </c>
      <c r="B761" s="269" t="str">
        <f>_xlfn.XLOOKUP(Table2[[#This Row],[K&amp;N REF ]],CAT_Details[Tracking Number],CAT_Details[S Ref],,0)</f>
        <v>20250401-S-70423</v>
      </c>
      <c r="C761" s="270">
        <f>_xlfn.XLOOKUP(Table2[[#This Row],[K&amp;N REF ]],CAT_Details[Tracking Number],CAT_Details[TO Ref],,0)</f>
        <v>20250401687288</v>
      </c>
      <c r="D761" s="270" t="str">
        <f>_xlfn.XLOOKUP(Table2[[#This Row],[K&amp;N REF ]],CAT_Details[Tracking Number],CAT_Details[Pickup Customer Name],,0)</f>
        <v>SENSATA TECHNOLOGIES GERMANY GMBH</v>
      </c>
      <c r="E761" s="271" t="str">
        <f>_xlfn.XLOOKUP(Table2[[#This Row],[K&amp;N REF ]],CAT_Details[Tracking Number],CAT_Details[Delivery Country Code],,0)</f>
        <v>GB</v>
      </c>
      <c r="F761" s="271" t="str">
        <f>_xlfn.XLOOKUP(Table2[[#This Row],[TO Ref]],CAT_Details[TO Ref],CAT_Details[Loc],,0)</f>
        <v>DX01-L5</v>
      </c>
      <c r="G761" s="257" t="s">
        <v>34</v>
      </c>
      <c r="H761" s="257" t="s">
        <v>35</v>
      </c>
      <c r="I761" s="280">
        <v>45754</v>
      </c>
      <c r="J761" s="257" t="s">
        <v>26</v>
      </c>
      <c r="K761" s="257" t="s">
        <v>32</v>
      </c>
      <c r="L761" s="280">
        <v>45754</v>
      </c>
      <c r="M761" s="257" t="str">
        <f>IF(Table2[[#This Row],[Resolve Date]]="","ONGOING","SOLVED")</f>
        <v>SOLVED</v>
      </c>
      <c r="N761" s="258" t="s">
        <v>30</v>
      </c>
      <c r="O761" s="257" t="str">
        <f>Table2[[#This Row],[K&amp;N REF ]]&amp;Table2[[#This Row],[Issue type ]]</f>
        <v>5015642955NO LABELS</v>
      </c>
      <c r="P761" s="257">
        <f>YEAR(Table2[[#This Row],[Date ]])</f>
        <v>2025</v>
      </c>
      <c r="Q761" s="257" t="str">
        <f>VLOOKUP(MONTH(Table2[[#This Row],[Date ]]),Months,2,0)</f>
        <v>April</v>
      </c>
      <c r="R761" s="257" t="b">
        <f>COUNTIFS(Table2[Unique],Table2[[#This Row],[Unique]])&gt;1</f>
        <v>0</v>
      </c>
      <c r="S761" s="257">
        <f>IF(Table2[[#This Row],[Status ]]="Solved",1,0)</f>
        <v>1</v>
      </c>
      <c r="T761" s="257">
        <f>IF(Table2[[#This Row],[Status ]]="ongoing",1,0)</f>
        <v>0</v>
      </c>
    </row>
    <row r="762" spans="1:20" x14ac:dyDescent="0.25">
      <c r="A762" s="262">
        <v>5015671092</v>
      </c>
      <c r="B762" s="269" t="str">
        <f>_xlfn.XLOOKUP(Table2[[#This Row],[K&amp;N REF ]],CAT_Details[Tracking Number],CAT_Details[S Ref],,0)</f>
        <v>20250401-S-71016</v>
      </c>
      <c r="C762" s="270">
        <f>_xlfn.XLOOKUP(Table2[[#This Row],[K&amp;N REF ]],CAT_Details[Tracking Number],CAT_Details[TO Ref],,0)</f>
        <v>20250401687359</v>
      </c>
      <c r="D762" s="270" t="str">
        <f>_xlfn.XLOOKUP(Table2[[#This Row],[K&amp;N REF ]],CAT_Details[Tracking Number],CAT_Details[Pickup Customer Name],,0)</f>
        <v>ADZ NAGANO GmbH Gesellschaft für Sensortechnik</v>
      </c>
      <c r="E762" s="271" t="str">
        <f>_xlfn.XLOOKUP(Table2[[#This Row],[K&amp;N REF ]],CAT_Details[Tracking Number],CAT_Details[Delivery Country Code],,0)</f>
        <v>GB</v>
      </c>
      <c r="F762" s="271" t="str">
        <f>_xlfn.XLOOKUP(Table2[[#This Row],[TO Ref]],CAT_Details[TO Ref],CAT_Details[Loc],,0)</f>
        <v>OYL1</v>
      </c>
      <c r="G762" s="257" t="s">
        <v>34</v>
      </c>
      <c r="H762" s="257" t="s">
        <v>42</v>
      </c>
      <c r="I762" s="280">
        <v>45754</v>
      </c>
      <c r="J762" s="257" t="s">
        <v>45</v>
      </c>
      <c r="K762" s="257" t="s">
        <v>27</v>
      </c>
      <c r="L762" s="280">
        <v>45755</v>
      </c>
      <c r="M762" s="257" t="str">
        <f>IF(Table2[[#This Row],[Resolve Date]]="","ONGOING","SOLVED")</f>
        <v>SOLVED</v>
      </c>
      <c r="N762" s="258" t="s">
        <v>141</v>
      </c>
      <c r="O762" s="257" t="str">
        <f>Table2[[#This Row],[K&amp;N REF ]]&amp;Table2[[#This Row],[Issue type ]]</f>
        <v>5015671092AMOUNT</v>
      </c>
      <c r="P762" s="257">
        <f>YEAR(Table2[[#This Row],[Date ]])</f>
        <v>2025</v>
      </c>
      <c r="Q762" s="257" t="str">
        <f>VLOOKUP(MONTH(Table2[[#This Row],[Date ]]),Months,2,0)</f>
        <v>April</v>
      </c>
      <c r="R762" s="257" t="b">
        <f>COUNTIFS(Table2[Unique],Table2[[#This Row],[Unique]])&gt;1</f>
        <v>0</v>
      </c>
      <c r="S762" s="257">
        <f>IF(Table2[[#This Row],[Status ]]="Solved",1,0)</f>
        <v>1</v>
      </c>
      <c r="T762" s="257">
        <f>IF(Table2[[#This Row],[Status ]]="ongoing",1,0)</f>
        <v>0</v>
      </c>
    </row>
    <row r="763" spans="1:20" x14ac:dyDescent="0.25">
      <c r="A763" s="262">
        <v>5015622689</v>
      </c>
      <c r="B763" s="269" t="str">
        <f>_xlfn.XLOOKUP(Table2[[#This Row],[K&amp;N REF ]],CAT_Details[Tracking Number],CAT_Details[S Ref],,0)</f>
        <v>20250331-S-70264</v>
      </c>
      <c r="C763" s="270">
        <f>_xlfn.XLOOKUP(Table2[[#This Row],[K&amp;N REF ]],CAT_Details[Tracking Number],CAT_Details[TO Ref],,0)</f>
        <v>20250327684249</v>
      </c>
      <c r="D763" s="270" t="str">
        <f>_xlfn.XLOOKUP(Table2[[#This Row],[K&amp;N REF ]],CAT_Details[Tracking Number],CAT_Details[Pickup Customer Name],,0)</f>
        <v>KONGSBERG AUTOMOTIVE ASA</v>
      </c>
      <c r="E763" s="271" t="str">
        <f>_xlfn.XLOOKUP(Table2[[#This Row],[K&amp;N REF ]],CAT_Details[Tracking Number],CAT_Details[Delivery Country Code],,0)</f>
        <v>GB</v>
      </c>
      <c r="F763" s="271">
        <f>_xlfn.XLOOKUP(Table2[[#This Row],[TO Ref]],CAT_Details[TO Ref],CAT_Details[Loc],,0)</f>
        <v>3402</v>
      </c>
      <c r="G763" s="257" t="s">
        <v>44</v>
      </c>
      <c r="H763" s="257" t="s">
        <v>35</v>
      </c>
      <c r="I763" s="280">
        <v>45755</v>
      </c>
      <c r="J763" s="257" t="s">
        <v>26</v>
      </c>
      <c r="K763" s="257" t="s">
        <v>32</v>
      </c>
      <c r="L763" s="280">
        <v>45755</v>
      </c>
      <c r="M763" s="257" t="str">
        <f>IF(Table2[[#This Row],[Resolve Date]]="","ONGOING","SOLVED")</f>
        <v>SOLVED</v>
      </c>
      <c r="N763" s="258" t="s">
        <v>30</v>
      </c>
      <c r="O763" s="257" t="str">
        <f>Table2[[#This Row],[K&amp;N REF ]]&amp;Table2[[#This Row],[Issue type ]]</f>
        <v>5015622689NO LABELS</v>
      </c>
      <c r="P763" s="257">
        <f>YEAR(Table2[[#This Row],[Date ]])</f>
        <v>2025</v>
      </c>
      <c r="Q763" s="257" t="str">
        <f>VLOOKUP(MONTH(Table2[[#This Row],[Date ]]),Months,2,0)</f>
        <v>April</v>
      </c>
      <c r="R763" s="257" t="b">
        <f>COUNTIFS(Table2[Unique],Table2[[#This Row],[Unique]])&gt;1</f>
        <v>0</v>
      </c>
      <c r="S763" s="257">
        <f>IF(Table2[[#This Row],[Status ]]="Solved",1,0)</f>
        <v>1</v>
      </c>
      <c r="T763" s="257">
        <f>IF(Table2[[#This Row],[Status ]]="ongoing",1,0)</f>
        <v>0</v>
      </c>
    </row>
    <row r="764" spans="1:20" x14ac:dyDescent="0.25">
      <c r="A764" s="262">
        <v>5015670797</v>
      </c>
      <c r="B764" s="269" t="str">
        <f>_xlfn.XLOOKUP(Table2[[#This Row],[K&amp;N REF ]],CAT_Details[Tracking Number],CAT_Details[S Ref],,0)</f>
        <v>20250401-S-70447</v>
      </c>
      <c r="C764" s="270">
        <f>_xlfn.XLOOKUP(Table2[[#This Row],[K&amp;N REF ]],CAT_Details[Tracking Number],CAT_Details[TO Ref],,0)</f>
        <v>20250328685636</v>
      </c>
      <c r="D764" s="270" t="str">
        <f>_xlfn.XLOOKUP(Table2[[#This Row],[K&amp;N REF ]],CAT_Details[Tracking Number],CAT_Details[Pickup Customer Name],,0)</f>
        <v>Denso Magyarorszag Kft</v>
      </c>
      <c r="E764" s="271" t="str">
        <f>_xlfn.XLOOKUP(Table2[[#This Row],[K&amp;N REF ]],CAT_Details[Tracking Number],CAT_Details[Delivery Country Code],,0)</f>
        <v>GB</v>
      </c>
      <c r="F764" s="271" t="str">
        <f>_xlfn.XLOOKUP(Table2[[#This Row],[TO Ref]],CAT_Details[TO Ref],CAT_Details[Loc],,0)</f>
        <v>DX01-L5</v>
      </c>
      <c r="G764" s="257" t="s">
        <v>44</v>
      </c>
      <c r="H764" s="257" t="s">
        <v>35</v>
      </c>
      <c r="I764" s="280">
        <v>45755</v>
      </c>
      <c r="J764" s="257" t="s">
        <v>26</v>
      </c>
      <c r="K764" s="257" t="s">
        <v>32</v>
      </c>
      <c r="L764" s="280">
        <v>45755</v>
      </c>
      <c r="M764" s="257" t="str">
        <f>IF(Table2[[#This Row],[Resolve Date]]="","ONGOING","SOLVED")</f>
        <v>SOLVED</v>
      </c>
      <c r="N764" s="258" t="s">
        <v>30</v>
      </c>
      <c r="O764" s="257" t="str">
        <f>Table2[[#This Row],[K&amp;N REF ]]&amp;Table2[[#This Row],[Issue type ]]</f>
        <v>5015670797NO LABELS</v>
      </c>
      <c r="P764" s="257">
        <f>YEAR(Table2[[#This Row],[Date ]])</f>
        <v>2025</v>
      </c>
      <c r="Q764" s="257" t="str">
        <f>VLOOKUP(MONTH(Table2[[#This Row],[Date ]]),Months,2,0)</f>
        <v>April</v>
      </c>
      <c r="R764" s="257" t="b">
        <f>COUNTIFS(Table2[Unique],Table2[[#This Row],[Unique]])&gt;1</f>
        <v>0</v>
      </c>
      <c r="S764" s="257">
        <f>IF(Table2[[#This Row],[Status ]]="Solved",1,0)</f>
        <v>1</v>
      </c>
      <c r="T764" s="257">
        <f>IF(Table2[[#This Row],[Status ]]="ongoing",1,0)</f>
        <v>0</v>
      </c>
    </row>
    <row r="765" spans="1:20" x14ac:dyDescent="0.25">
      <c r="A765" s="262">
        <v>5015670996</v>
      </c>
      <c r="B765" s="269" t="str">
        <f>_xlfn.XLOOKUP(Table2[[#This Row],[K&amp;N REF ]],CAT_Details[Tracking Number],CAT_Details[S Ref],,0)</f>
        <v>20250401-S-70195</v>
      </c>
      <c r="C765" s="270">
        <f>_xlfn.XLOOKUP(Table2[[#This Row],[K&amp;N REF ]],CAT_Details[Tracking Number],CAT_Details[TO Ref],,0)</f>
        <v>20250331686156</v>
      </c>
      <c r="D765" s="270" t="str">
        <f>_xlfn.XLOOKUP(Table2[[#This Row],[K&amp;N REF ]],CAT_Details[Tracking Number],CAT_Details[Pickup Customer Name],,0)</f>
        <v>TI POLAND SP Z O O</v>
      </c>
      <c r="E765" s="271" t="str">
        <f>_xlfn.XLOOKUP(Table2[[#This Row],[K&amp;N REF ]],CAT_Details[Tracking Number],CAT_Details[Delivery Country Code],,0)</f>
        <v>GB</v>
      </c>
      <c r="F765" s="271" t="str">
        <f>_xlfn.XLOOKUP(Table2[[#This Row],[TO Ref]],CAT_Details[TO Ref],CAT_Details[Loc],,0)</f>
        <v>DX01-L5</v>
      </c>
      <c r="G765" s="257" t="s">
        <v>44</v>
      </c>
      <c r="H765" s="257" t="s">
        <v>35</v>
      </c>
      <c r="I765" s="280">
        <v>45755</v>
      </c>
      <c r="J765" s="257" t="s">
        <v>26</v>
      </c>
      <c r="K765" s="257" t="s">
        <v>32</v>
      </c>
      <c r="L765" s="280">
        <v>45755</v>
      </c>
      <c r="M765" s="257" t="str">
        <f>IF(Table2[[#This Row],[Resolve Date]]="","ONGOING","SOLVED")</f>
        <v>SOLVED</v>
      </c>
      <c r="N765" s="258" t="s">
        <v>30</v>
      </c>
      <c r="O765" s="257" t="str">
        <f>Table2[[#This Row],[K&amp;N REF ]]&amp;Table2[[#This Row],[Issue type ]]</f>
        <v>5015670996NO LABELS</v>
      </c>
      <c r="P765" s="257">
        <f>YEAR(Table2[[#This Row],[Date ]])</f>
        <v>2025</v>
      </c>
      <c r="Q765" s="257" t="str">
        <f>VLOOKUP(MONTH(Table2[[#This Row],[Date ]]),Months,2,0)</f>
        <v>April</v>
      </c>
      <c r="R765" s="257" t="b">
        <f>COUNTIFS(Table2[Unique],Table2[[#This Row],[Unique]])&gt;1</f>
        <v>0</v>
      </c>
      <c r="S765" s="257">
        <f>IF(Table2[[#This Row],[Status ]]="Solved",1,0)</f>
        <v>1</v>
      </c>
      <c r="T765" s="257">
        <f>IF(Table2[[#This Row],[Status ]]="ongoing",1,0)</f>
        <v>0</v>
      </c>
    </row>
    <row r="766" spans="1:20" x14ac:dyDescent="0.25">
      <c r="A766" s="262">
        <v>5015636739</v>
      </c>
      <c r="B766" s="269" t="str">
        <f>_xlfn.XLOOKUP(Table2[[#This Row],[K&amp;N REF ]],CAT_Details[Tracking Number],CAT_Details[S Ref],,0)</f>
        <v>20250401-S-70209</v>
      </c>
      <c r="C766" s="270">
        <f>_xlfn.XLOOKUP(Table2[[#This Row],[K&amp;N REF ]],CAT_Details[Tracking Number],CAT_Details[TO Ref],,0)</f>
        <v>20250401687158</v>
      </c>
      <c r="D766" s="270" t="str">
        <f>_xlfn.XLOOKUP(Table2[[#This Row],[K&amp;N REF ]],CAT_Details[Tracking Number],CAT_Details[Pickup Customer Name],,0)</f>
        <v>Standard Motor Product Poland ( SMP Poland)</v>
      </c>
      <c r="E766" s="271" t="str">
        <f>_xlfn.XLOOKUP(Table2[[#This Row],[K&amp;N REF ]],CAT_Details[Tracking Number],CAT_Details[Delivery Country Code],,0)</f>
        <v>GB</v>
      </c>
      <c r="F766" s="271" t="str">
        <f>_xlfn.XLOOKUP(Table2[[#This Row],[TO Ref]],CAT_Details[TO Ref],CAT_Details[Loc],,0)</f>
        <v>DX01-L5</v>
      </c>
      <c r="G766" s="257" t="s">
        <v>44</v>
      </c>
      <c r="H766" s="257" t="s">
        <v>40</v>
      </c>
      <c r="I766" s="280">
        <v>45755</v>
      </c>
      <c r="J766" s="257" t="s">
        <v>26</v>
      </c>
      <c r="K766" s="257" t="s">
        <v>32</v>
      </c>
      <c r="L766" s="280">
        <v>45755</v>
      </c>
      <c r="M766" s="257" t="str">
        <f>IF(Table2[[#This Row],[Resolve Date]]="","ONGOING","SOLVED")</f>
        <v>SOLVED</v>
      </c>
      <c r="N766" s="258" t="s">
        <v>96</v>
      </c>
      <c r="O766" s="257" t="str">
        <f>Table2[[#This Row],[K&amp;N REF ]]&amp;Table2[[#This Row],[Issue type ]]</f>
        <v xml:space="preserve">5015636739INCORRECT LABELS </v>
      </c>
      <c r="P766" s="257">
        <f>YEAR(Table2[[#This Row],[Date ]])</f>
        <v>2025</v>
      </c>
      <c r="Q766" s="257" t="str">
        <f>VLOOKUP(MONTH(Table2[[#This Row],[Date ]]),Months,2,0)</f>
        <v>April</v>
      </c>
      <c r="R766" s="257" t="b">
        <f>COUNTIFS(Table2[Unique],Table2[[#This Row],[Unique]])&gt;1</f>
        <v>0</v>
      </c>
      <c r="S766" s="257">
        <f>IF(Table2[[#This Row],[Status ]]="Solved",1,0)</f>
        <v>1</v>
      </c>
      <c r="T766" s="257">
        <f>IF(Table2[[#This Row],[Status ]]="ongoing",1,0)</f>
        <v>0</v>
      </c>
    </row>
    <row r="767" spans="1:20" x14ac:dyDescent="0.25">
      <c r="A767" s="262">
        <v>5015641306</v>
      </c>
      <c r="B767" s="269" t="str">
        <f>_xlfn.XLOOKUP(Table2[[#This Row],[K&amp;N REF ]],CAT_Details[Tracking Number],CAT_Details[S Ref],,0)</f>
        <v>20250401-S-70343</v>
      </c>
      <c r="C767" s="270">
        <f>_xlfn.XLOOKUP(Table2[[#This Row],[K&amp;N REF ]],CAT_Details[Tracking Number],CAT_Details[TO Ref],,0)</f>
        <v>20250401687182</v>
      </c>
      <c r="D767" s="270" t="str">
        <f>_xlfn.XLOOKUP(Table2[[#This Row],[K&amp;N REF ]],CAT_Details[Tracking Number],CAT_Details[Pickup Customer Name],,0)</f>
        <v>Standard Motor Product Poland ( SMP Poland)</v>
      </c>
      <c r="E767" s="271" t="str">
        <f>_xlfn.XLOOKUP(Table2[[#This Row],[K&amp;N REF ]],CAT_Details[Tracking Number],CAT_Details[Delivery Country Code],,0)</f>
        <v>GB</v>
      </c>
      <c r="F767" s="271" t="str">
        <f>_xlfn.XLOOKUP(Table2[[#This Row],[TO Ref]],CAT_Details[TO Ref],CAT_Details[Loc],,0)</f>
        <v>OYL1</v>
      </c>
      <c r="G767" s="257" t="s">
        <v>44</v>
      </c>
      <c r="H767" s="257" t="s">
        <v>40</v>
      </c>
      <c r="I767" s="280">
        <v>45755</v>
      </c>
      <c r="J767" s="257" t="s">
        <v>26</v>
      </c>
      <c r="K767" s="257" t="s">
        <v>32</v>
      </c>
      <c r="L767" s="280">
        <v>45755</v>
      </c>
      <c r="M767" s="257" t="str">
        <f>IF(Table2[[#This Row],[Resolve Date]]="","ONGOING","SOLVED")</f>
        <v>SOLVED</v>
      </c>
      <c r="N767" s="258" t="s">
        <v>96</v>
      </c>
      <c r="O767" s="257" t="str">
        <f>Table2[[#This Row],[K&amp;N REF ]]&amp;Table2[[#This Row],[Issue type ]]</f>
        <v xml:space="preserve">5015641306INCORRECT LABELS </v>
      </c>
      <c r="P767" s="257">
        <f>YEAR(Table2[[#This Row],[Date ]])</f>
        <v>2025</v>
      </c>
      <c r="Q767" s="257" t="str">
        <f>VLOOKUP(MONTH(Table2[[#This Row],[Date ]]),Months,2,0)</f>
        <v>April</v>
      </c>
      <c r="R767" s="257" t="b">
        <f>COUNTIFS(Table2[Unique],Table2[[#This Row],[Unique]])&gt;1</f>
        <v>0</v>
      </c>
      <c r="S767" s="257">
        <f>IF(Table2[[#This Row],[Status ]]="Solved",1,0)</f>
        <v>1</v>
      </c>
      <c r="T767" s="257">
        <f>IF(Table2[[#This Row],[Status ]]="ongoing",1,0)</f>
        <v>0</v>
      </c>
    </row>
    <row r="768" spans="1:20" x14ac:dyDescent="0.25">
      <c r="A768" s="262">
        <v>5015670883</v>
      </c>
      <c r="B768" s="269" t="str">
        <f>_xlfn.XLOOKUP(Table2[[#This Row],[K&amp;N REF ]],CAT_Details[Tracking Number],CAT_Details[S Ref],,0)</f>
        <v>20250401-S-70323</v>
      </c>
      <c r="C768" s="270">
        <f>_xlfn.XLOOKUP(Table2[[#This Row],[K&amp;N REF ]],CAT_Details[Tracking Number],CAT_Details[TO Ref],,0)</f>
        <v>20250331686214</v>
      </c>
      <c r="D768" s="270" t="str">
        <f>_xlfn.XLOOKUP(Table2[[#This Row],[K&amp;N REF ]],CAT_Details[Tracking Number],CAT_Details[Pickup Customer Name],,0)</f>
        <v>Pister Kugelhähne GmbH</v>
      </c>
      <c r="E768" s="271" t="str">
        <f>_xlfn.XLOOKUP(Table2[[#This Row],[K&amp;N REF ]],CAT_Details[Tracking Number],CAT_Details[Delivery Country Code],,0)</f>
        <v>GB</v>
      </c>
      <c r="F768" s="271" t="str">
        <f>_xlfn.XLOOKUP(Table2[[#This Row],[TO Ref]],CAT_Details[TO Ref],CAT_Details[Loc],,0)</f>
        <v>OYL1</v>
      </c>
      <c r="G768" s="257" t="s">
        <v>34</v>
      </c>
      <c r="H768" s="257" t="s">
        <v>40</v>
      </c>
      <c r="I768" s="280">
        <v>45755</v>
      </c>
      <c r="J768" s="257" t="s">
        <v>26</v>
      </c>
      <c r="K768" s="257" t="s">
        <v>32</v>
      </c>
      <c r="L768" s="280">
        <v>45755</v>
      </c>
      <c r="M768" s="257" t="str">
        <f>IF(Table2[[#This Row],[Resolve Date]]="","ONGOING","SOLVED")</f>
        <v>SOLVED</v>
      </c>
      <c r="N768" s="258" t="s">
        <v>96</v>
      </c>
      <c r="O768" s="257" t="str">
        <f>Table2[[#This Row],[K&amp;N REF ]]&amp;Table2[[#This Row],[Issue type ]]</f>
        <v xml:space="preserve">5015670883INCORRECT LABELS </v>
      </c>
      <c r="P768" s="257">
        <f>YEAR(Table2[[#This Row],[Date ]])</f>
        <v>2025</v>
      </c>
      <c r="Q768" s="257" t="str">
        <f>VLOOKUP(MONTH(Table2[[#This Row],[Date ]]),Months,2,0)</f>
        <v>April</v>
      </c>
      <c r="R768" s="257" t="b">
        <f>COUNTIFS(Table2[Unique],Table2[[#This Row],[Unique]])&gt;1</f>
        <v>0</v>
      </c>
      <c r="S768" s="257">
        <f>IF(Table2[[#This Row],[Status ]]="Solved",1,0)</f>
        <v>1</v>
      </c>
      <c r="T768" s="257">
        <f>IF(Table2[[#This Row],[Status ]]="ongoing",1,0)</f>
        <v>0</v>
      </c>
    </row>
    <row r="769" spans="1:20" x14ac:dyDescent="0.25">
      <c r="A769" s="262">
        <v>5015638017</v>
      </c>
      <c r="B769" s="269" t="str">
        <f>_xlfn.XLOOKUP(Table2[[#This Row],[K&amp;N REF ]],CAT_Details[Tracking Number],CAT_Details[S Ref],,0)</f>
        <v>20250401-S-70218</v>
      </c>
      <c r="C769" s="270">
        <f>_xlfn.XLOOKUP(Table2[[#This Row],[K&amp;N REF ]],CAT_Details[Tracking Number],CAT_Details[TO Ref],,0)</f>
        <v>20250331686373</v>
      </c>
      <c r="D769" s="270" t="str">
        <f>_xlfn.XLOOKUP(Table2[[#This Row],[K&amp;N REF ]],CAT_Details[Tracking Number],CAT_Details[Pickup Customer Name],,0)</f>
        <v>SAHLBERG GMBH</v>
      </c>
      <c r="E769" s="271" t="str">
        <f>_xlfn.XLOOKUP(Table2[[#This Row],[K&amp;N REF ]],CAT_Details[Tracking Number],CAT_Details[Delivery Country Code],,0)</f>
        <v>GB</v>
      </c>
      <c r="F769" s="271" t="str">
        <f>_xlfn.XLOOKUP(Table2[[#This Row],[TO Ref]],CAT_Details[TO Ref],CAT_Details[Loc],,0)</f>
        <v>OYL1</v>
      </c>
      <c r="G769" s="257" t="s">
        <v>34</v>
      </c>
      <c r="H769" s="257" t="s">
        <v>35</v>
      </c>
      <c r="I769" s="280">
        <v>45755</v>
      </c>
      <c r="J769" s="257" t="s">
        <v>26</v>
      </c>
      <c r="K769" s="257" t="s">
        <v>32</v>
      </c>
      <c r="L769" s="280">
        <v>45755</v>
      </c>
      <c r="M769" s="257" t="str">
        <f>IF(Table2[[#This Row],[Resolve Date]]="","ONGOING","SOLVED")</f>
        <v>SOLVED</v>
      </c>
      <c r="N769" s="258" t="s">
        <v>30</v>
      </c>
      <c r="O769" s="257" t="str">
        <f>Table2[[#This Row],[K&amp;N REF ]]&amp;Table2[[#This Row],[Issue type ]]</f>
        <v>5015638017NO LABELS</v>
      </c>
      <c r="P769" s="257">
        <f>YEAR(Table2[[#This Row],[Date ]])</f>
        <v>2025</v>
      </c>
      <c r="Q769" s="257" t="str">
        <f>VLOOKUP(MONTH(Table2[[#This Row],[Date ]]),Months,2,0)</f>
        <v>April</v>
      </c>
      <c r="R769" s="257" t="b">
        <f>COUNTIFS(Table2[Unique],Table2[[#This Row],[Unique]])&gt;1</f>
        <v>0</v>
      </c>
      <c r="S769" s="257">
        <f>IF(Table2[[#This Row],[Status ]]="Solved",1,0)</f>
        <v>1</v>
      </c>
      <c r="T769" s="257">
        <f>IF(Table2[[#This Row],[Status ]]="ongoing",1,0)</f>
        <v>0</v>
      </c>
    </row>
    <row r="770" spans="1:20" x14ac:dyDescent="0.25">
      <c r="A770" s="262">
        <v>5015622749</v>
      </c>
      <c r="B770" s="269" t="str">
        <f>_xlfn.XLOOKUP(Table2[[#This Row],[K&amp;N REF ]],CAT_Details[Tracking Number],CAT_Details[S Ref],,0)</f>
        <v>20250331-S-70593</v>
      </c>
      <c r="C770" s="270">
        <f>_xlfn.XLOOKUP(Table2[[#This Row],[K&amp;N REF ]],CAT_Details[Tracking Number],CAT_Details[TO Ref],,0)</f>
        <v>20250331686593</v>
      </c>
      <c r="D770" s="270" t="str">
        <f>_xlfn.XLOOKUP(Table2[[#This Row],[K&amp;N REF ]],CAT_Details[Tracking Number],CAT_Details[Pickup Customer Name],,0)</f>
        <v>Federal-Mogul Friedberg Gmbh</v>
      </c>
      <c r="E770" s="271" t="str">
        <f>_xlfn.XLOOKUP(Table2[[#This Row],[K&amp;N REF ]],CAT_Details[Tracking Number],CAT_Details[Delivery Country Code],,0)</f>
        <v>GB</v>
      </c>
      <c r="F770" s="271" t="str">
        <f>_xlfn.XLOOKUP(Table2[[#This Row],[TO Ref]],CAT_Details[TO Ref],CAT_Details[Loc],,0)</f>
        <v>No Loc</v>
      </c>
      <c r="G770" s="257" t="s">
        <v>34</v>
      </c>
      <c r="H770" s="257" t="s">
        <v>42</v>
      </c>
      <c r="I770" s="280">
        <v>45755</v>
      </c>
      <c r="J770" s="257" t="s">
        <v>45</v>
      </c>
      <c r="K770" s="257" t="s">
        <v>27</v>
      </c>
      <c r="L770" s="280">
        <v>45756</v>
      </c>
      <c r="M770" s="257" t="str">
        <f>IF(Table2[[#This Row],[Resolve Date]]="","ONGOING","SOLVED")</f>
        <v>SOLVED</v>
      </c>
      <c r="N770" s="258" t="s">
        <v>142</v>
      </c>
      <c r="O770" s="257" t="str">
        <f>Table2[[#This Row],[K&amp;N REF ]]&amp;Table2[[#This Row],[Issue type ]]</f>
        <v>5015622749AMOUNT</v>
      </c>
      <c r="P770" s="257">
        <f>YEAR(Table2[[#This Row],[Date ]])</f>
        <v>2025</v>
      </c>
      <c r="Q770" s="257" t="str">
        <f>VLOOKUP(MONTH(Table2[[#This Row],[Date ]]),Months,2,0)</f>
        <v>April</v>
      </c>
      <c r="R770" s="257" t="b">
        <f>COUNTIFS(Table2[Unique],Table2[[#This Row],[Unique]])&gt;1</f>
        <v>0</v>
      </c>
      <c r="S770" s="257">
        <f>IF(Table2[[#This Row],[Status ]]="Solved",1,0)</f>
        <v>1</v>
      </c>
      <c r="T770" s="257">
        <f>IF(Table2[[#This Row],[Status ]]="ongoing",1,0)</f>
        <v>0</v>
      </c>
    </row>
    <row r="771" spans="1:20" x14ac:dyDescent="0.25">
      <c r="A771" s="262">
        <v>5015670625</v>
      </c>
      <c r="B771" s="269" t="str">
        <f>_xlfn.XLOOKUP(Table2[[#This Row],[K&amp;N REF ]],CAT_Details[Tracking Number],CAT_Details[S Ref],,0)</f>
        <v>20250401-S-71020</v>
      </c>
      <c r="C771" s="270">
        <f>_xlfn.XLOOKUP(Table2[[#This Row],[K&amp;N REF ]],CAT_Details[Tracking Number],CAT_Details[TO Ref],,0)</f>
        <v>20250401687525</v>
      </c>
      <c r="D771" s="270" t="str">
        <f>_xlfn.XLOOKUP(Table2[[#This Row],[K&amp;N REF ]],CAT_Details[Tracking Number],CAT_Details[Pickup Customer Name],,0)</f>
        <v>Erling Klinger Ag Werk 2</v>
      </c>
      <c r="E771" s="271" t="str">
        <f>_xlfn.XLOOKUP(Table2[[#This Row],[K&amp;N REF ]],CAT_Details[Tracking Number],CAT_Details[Delivery Country Code],,0)</f>
        <v>GB</v>
      </c>
      <c r="F771" s="271" t="str">
        <f>_xlfn.XLOOKUP(Table2[[#This Row],[TO Ref]],CAT_Details[TO Ref],CAT_Details[Loc],,0)</f>
        <v>DX01-L5</v>
      </c>
      <c r="G771" s="257" t="s">
        <v>34</v>
      </c>
      <c r="H771" s="257" t="s">
        <v>31</v>
      </c>
      <c r="I771" s="280">
        <v>45755</v>
      </c>
      <c r="J771" s="257" t="s">
        <v>26</v>
      </c>
      <c r="K771" s="257" t="s">
        <v>32</v>
      </c>
      <c r="L771" s="280">
        <v>45755</v>
      </c>
      <c r="M771" s="257" t="str">
        <f>IF(Table2[[#This Row],[Resolve Date]]="","ONGOING","SOLVED")</f>
        <v>SOLVED</v>
      </c>
      <c r="N771" s="258" t="s">
        <v>30</v>
      </c>
      <c r="O771" s="257" t="str">
        <f>Table2[[#This Row],[K&amp;N REF ]]&amp;Table2[[#This Row],[Issue type ]]</f>
        <v>5015670625MISSING LABELS ON SOME UNITS</v>
      </c>
      <c r="P771" s="257">
        <f>YEAR(Table2[[#This Row],[Date ]])</f>
        <v>2025</v>
      </c>
      <c r="Q771" s="257" t="str">
        <f>VLOOKUP(MONTH(Table2[[#This Row],[Date ]]),Months,2,0)</f>
        <v>April</v>
      </c>
      <c r="R771" s="257" t="b">
        <f>COUNTIFS(Table2[Unique],Table2[[#This Row],[Unique]])&gt;1</f>
        <v>0</v>
      </c>
      <c r="S771" s="257">
        <f>IF(Table2[[#This Row],[Status ]]="Solved",1,0)</f>
        <v>1</v>
      </c>
      <c r="T771" s="257">
        <f>IF(Table2[[#This Row],[Status ]]="ongoing",1,0)</f>
        <v>0</v>
      </c>
    </row>
    <row r="772" spans="1:20" x14ac:dyDescent="0.25">
      <c r="A772" s="262">
        <v>5015670580</v>
      </c>
      <c r="B772" s="269" t="str">
        <f>_xlfn.XLOOKUP(Table2[[#This Row],[K&amp;N REF ]],CAT_Details[Tracking Number],CAT_Details[S Ref],,0)</f>
        <v>20250402-S-70564</v>
      </c>
      <c r="C772" s="270">
        <f>_xlfn.XLOOKUP(Table2[[#This Row],[K&amp;N REF ]],CAT_Details[Tracking Number],CAT_Details[TO Ref],,0)</f>
        <v>20250402687859</v>
      </c>
      <c r="D772" s="270" t="str">
        <f>_xlfn.XLOOKUP(Table2[[#This Row],[K&amp;N REF ]],CAT_Details[Tracking Number],CAT_Details[Pickup Customer Name],,0)</f>
        <v>HASSE AND WREDE GMBH</v>
      </c>
      <c r="E772" s="271" t="str">
        <f>_xlfn.XLOOKUP(Table2[[#This Row],[K&amp;N REF ]],CAT_Details[Tracking Number],CAT_Details[Delivery Country Code],,0)</f>
        <v>GB</v>
      </c>
      <c r="F772" s="271" t="str">
        <f>_xlfn.XLOOKUP(Table2[[#This Row],[TO Ref]],CAT_Details[TO Ref],CAT_Details[Loc],,0)</f>
        <v>MY02</v>
      </c>
      <c r="G772" s="257" t="s">
        <v>34</v>
      </c>
      <c r="H772" s="257" t="s">
        <v>42</v>
      </c>
      <c r="I772" s="280">
        <v>45755</v>
      </c>
      <c r="J772" s="257" t="s">
        <v>45</v>
      </c>
      <c r="K772" s="257" t="s">
        <v>27</v>
      </c>
      <c r="L772" s="280">
        <v>45756</v>
      </c>
      <c r="M772" s="257" t="str">
        <f>IF(Table2[[#This Row],[Resolve Date]]="","ONGOING","SOLVED")</f>
        <v>SOLVED</v>
      </c>
      <c r="N772" s="258" t="s">
        <v>142</v>
      </c>
      <c r="O772" s="257" t="str">
        <f>Table2[[#This Row],[K&amp;N REF ]]&amp;Table2[[#This Row],[Issue type ]]</f>
        <v>5015670580AMOUNT</v>
      </c>
      <c r="P772" s="257">
        <f>YEAR(Table2[[#This Row],[Date ]])</f>
        <v>2025</v>
      </c>
      <c r="Q772" s="257" t="str">
        <f>VLOOKUP(MONTH(Table2[[#This Row],[Date ]]),Months,2,0)</f>
        <v>April</v>
      </c>
      <c r="R772" s="257" t="b">
        <f>COUNTIFS(Table2[Unique],Table2[[#This Row],[Unique]])&gt;1</f>
        <v>0</v>
      </c>
      <c r="S772" s="257">
        <f>IF(Table2[[#This Row],[Status ]]="Solved",1,0)</f>
        <v>1</v>
      </c>
      <c r="T772" s="257">
        <f>IF(Table2[[#This Row],[Status ]]="ongoing",1,0)</f>
        <v>0</v>
      </c>
    </row>
    <row r="773" spans="1:20" x14ac:dyDescent="0.25">
      <c r="A773" s="262">
        <v>5015670617</v>
      </c>
      <c r="B773" s="269" t="str">
        <f>_xlfn.XLOOKUP(Table2[[#This Row],[K&amp;N REF ]],CAT_Details[Tracking Number],CAT_Details[S Ref],,0)</f>
        <v>20250402-S-70580</v>
      </c>
      <c r="C773" s="270">
        <f>_xlfn.XLOOKUP(Table2[[#This Row],[K&amp;N REF ]],CAT_Details[Tracking Number],CAT_Details[TO Ref],,0)</f>
        <v>20250402687988</v>
      </c>
      <c r="D773" s="270" t="str">
        <f>_xlfn.XLOOKUP(Table2[[#This Row],[K&amp;N REF ]],CAT_Details[Tracking Number],CAT_Details[Pickup Customer Name],,0)</f>
        <v>Federal Mogul Valvetrain GmbH</v>
      </c>
      <c r="E773" s="271" t="str">
        <f>_xlfn.XLOOKUP(Table2[[#This Row],[K&amp;N REF ]],CAT_Details[Tracking Number],CAT_Details[Delivery Country Code],,0)</f>
        <v>GB</v>
      </c>
      <c r="F773" s="271" t="str">
        <f>_xlfn.XLOOKUP(Table2[[#This Row],[TO Ref]],CAT_Details[TO Ref],CAT_Details[Loc],,0)</f>
        <v>DX01-L5</v>
      </c>
      <c r="G773" s="257" t="s">
        <v>34</v>
      </c>
      <c r="H773" s="257" t="s">
        <v>40</v>
      </c>
      <c r="I773" s="280">
        <v>45755</v>
      </c>
      <c r="J773" s="257" t="s">
        <v>26</v>
      </c>
      <c r="K773" s="257" t="s">
        <v>32</v>
      </c>
      <c r="L773" s="280">
        <v>45755</v>
      </c>
      <c r="M773" s="257" t="str">
        <f>IF(Table2[[#This Row],[Resolve Date]]="","ONGOING","SOLVED")</f>
        <v>SOLVED</v>
      </c>
      <c r="N773" s="258" t="s">
        <v>96</v>
      </c>
      <c r="O773" s="257" t="str">
        <f>Table2[[#This Row],[K&amp;N REF ]]&amp;Table2[[#This Row],[Issue type ]]</f>
        <v xml:space="preserve">5015670617INCORRECT LABELS </v>
      </c>
      <c r="P773" s="257">
        <f>YEAR(Table2[[#This Row],[Date ]])</f>
        <v>2025</v>
      </c>
      <c r="Q773" s="257" t="str">
        <f>VLOOKUP(MONTH(Table2[[#This Row],[Date ]]),Months,2,0)</f>
        <v>April</v>
      </c>
      <c r="R773" s="257" t="b">
        <f>COUNTIFS(Table2[Unique],Table2[[#This Row],[Unique]])&gt;1</f>
        <v>0</v>
      </c>
      <c r="S773" s="257">
        <f>IF(Table2[[#This Row],[Status ]]="Solved",1,0)</f>
        <v>1</v>
      </c>
      <c r="T773" s="257">
        <f>IF(Table2[[#This Row],[Status ]]="ongoing",1,0)</f>
        <v>0</v>
      </c>
    </row>
    <row r="774" spans="1:20" x14ac:dyDescent="0.25">
      <c r="A774" s="262">
        <v>5015670928</v>
      </c>
      <c r="B774" s="269" t="str">
        <f>_xlfn.XLOOKUP(Table2[[#This Row],[K&amp;N REF ]],CAT_Details[Tracking Number],CAT_Details[S Ref],,0)</f>
        <v>20250402-S-70514</v>
      </c>
      <c r="C774" s="270">
        <f>_xlfn.XLOOKUP(Table2[[#This Row],[K&amp;N REF ]],CAT_Details[Tracking Number],CAT_Details[TO Ref],,0)</f>
        <v>20250402688016</v>
      </c>
      <c r="D774" s="270" t="str">
        <f>_xlfn.XLOOKUP(Table2[[#This Row],[K&amp;N REF ]],CAT_Details[Tracking Number],CAT_Details[Pickup Customer Name],,0)</f>
        <v>TENNECO ZWICKAU GMBH</v>
      </c>
      <c r="E774" s="271" t="str">
        <f>_xlfn.XLOOKUP(Table2[[#This Row],[K&amp;N REF ]],CAT_Details[Tracking Number],CAT_Details[Delivery Country Code],,0)</f>
        <v>GB</v>
      </c>
      <c r="F774" s="271" t="str">
        <f>_xlfn.XLOOKUP(Table2[[#This Row],[TO Ref]],CAT_Details[TO Ref],CAT_Details[Loc],,0)</f>
        <v>DX01-L5</v>
      </c>
      <c r="G774" s="257" t="s">
        <v>34</v>
      </c>
      <c r="H774" s="257" t="s">
        <v>35</v>
      </c>
      <c r="I774" s="280">
        <v>45755</v>
      </c>
      <c r="J774" s="257" t="s">
        <v>26</v>
      </c>
      <c r="K774" s="257" t="s">
        <v>32</v>
      </c>
      <c r="L774" s="280">
        <v>45755</v>
      </c>
      <c r="M774" s="257" t="str">
        <f>IF(Table2[[#This Row],[Resolve Date]]="","ONGOING","SOLVED")</f>
        <v>SOLVED</v>
      </c>
      <c r="N774" s="258" t="s">
        <v>30</v>
      </c>
      <c r="O774" s="257" t="str">
        <f>Table2[[#This Row],[K&amp;N REF ]]&amp;Table2[[#This Row],[Issue type ]]</f>
        <v>5015670928NO LABELS</v>
      </c>
      <c r="P774" s="257">
        <f>YEAR(Table2[[#This Row],[Date ]])</f>
        <v>2025</v>
      </c>
      <c r="Q774" s="257" t="str">
        <f>VLOOKUP(MONTH(Table2[[#This Row],[Date ]]),Months,2,0)</f>
        <v>April</v>
      </c>
      <c r="R774" s="257" t="b">
        <f>COUNTIFS(Table2[Unique],Table2[[#This Row],[Unique]])&gt;1</f>
        <v>0</v>
      </c>
      <c r="S774" s="257">
        <f>IF(Table2[[#This Row],[Status ]]="Solved",1,0)</f>
        <v>1</v>
      </c>
      <c r="T774" s="257">
        <f>IF(Table2[[#This Row],[Status ]]="ongoing",1,0)</f>
        <v>0</v>
      </c>
    </row>
    <row r="775" spans="1:20" x14ac:dyDescent="0.25">
      <c r="A775" s="262">
        <v>5015670922</v>
      </c>
      <c r="B775" s="269" t="str">
        <f>_xlfn.XLOOKUP(Table2[[#This Row],[K&amp;N REF ]],CAT_Details[Tracking Number],CAT_Details[S Ref],,0)</f>
        <v>20250402-S-70514</v>
      </c>
      <c r="C775" s="270">
        <f>_xlfn.XLOOKUP(Table2[[#This Row],[K&amp;N REF ]],CAT_Details[Tracking Number],CAT_Details[TO Ref],,0)</f>
        <v>20250402688019</v>
      </c>
      <c r="D775" s="270" t="str">
        <f>_xlfn.XLOOKUP(Table2[[#This Row],[K&amp;N REF ]],CAT_Details[Tracking Number],CAT_Details[Pickup Customer Name],,0)</f>
        <v>TENNECO ZWICKAU GMBH</v>
      </c>
      <c r="E775" s="271" t="str">
        <f>_xlfn.XLOOKUP(Table2[[#This Row],[K&amp;N REF ]],CAT_Details[Tracking Number],CAT_Details[Delivery Country Code],,0)</f>
        <v>GB</v>
      </c>
      <c r="F775" s="271" t="str">
        <f>_xlfn.XLOOKUP(Table2[[#This Row],[TO Ref]],CAT_Details[TO Ref],CAT_Details[Loc],,0)</f>
        <v>DX01-L5</v>
      </c>
      <c r="G775" s="257" t="s">
        <v>34</v>
      </c>
      <c r="H775" s="257" t="s">
        <v>35</v>
      </c>
      <c r="I775" s="280">
        <v>45755</v>
      </c>
      <c r="J775" s="257" t="s">
        <v>26</v>
      </c>
      <c r="K775" s="257" t="s">
        <v>32</v>
      </c>
      <c r="L775" s="280">
        <v>45755</v>
      </c>
      <c r="M775" s="257" t="str">
        <f>IF(Table2[[#This Row],[Resolve Date]]="","ONGOING","SOLVED")</f>
        <v>SOLVED</v>
      </c>
      <c r="N775" s="258" t="s">
        <v>30</v>
      </c>
      <c r="O775" s="257" t="str">
        <f>Table2[[#This Row],[K&amp;N REF ]]&amp;Table2[[#This Row],[Issue type ]]</f>
        <v>5015670922NO LABELS</v>
      </c>
      <c r="P775" s="257">
        <f>YEAR(Table2[[#This Row],[Date ]])</f>
        <v>2025</v>
      </c>
      <c r="Q775" s="257" t="str">
        <f>VLOOKUP(MONTH(Table2[[#This Row],[Date ]]),Months,2,0)</f>
        <v>April</v>
      </c>
      <c r="R775" s="257" t="b">
        <f>COUNTIFS(Table2[Unique],Table2[[#This Row],[Unique]])&gt;1</f>
        <v>0</v>
      </c>
      <c r="S775" s="257">
        <f>IF(Table2[[#This Row],[Status ]]="Solved",1,0)</f>
        <v>1</v>
      </c>
      <c r="T775" s="257">
        <f>IF(Table2[[#This Row],[Status ]]="ongoing",1,0)</f>
        <v>0</v>
      </c>
    </row>
    <row r="776" spans="1:20" x14ac:dyDescent="0.25">
      <c r="A776" s="262">
        <v>5015636709</v>
      </c>
      <c r="B776" s="269" t="str">
        <f>_xlfn.XLOOKUP(Table2[[#This Row],[K&amp;N REF ]],CAT_Details[Tracking Number],CAT_Details[S Ref],,0)</f>
        <v>20250401-S-70331</v>
      </c>
      <c r="C776" s="270">
        <f>_xlfn.XLOOKUP(Table2[[#This Row],[K&amp;N REF ]],CAT_Details[Tracking Number],CAT_Details[TO Ref],,0)</f>
        <v>20250331686432</v>
      </c>
      <c r="D776" s="270" t="str">
        <f>_xlfn.XLOOKUP(Table2[[#This Row],[K&amp;N REF ]],CAT_Details[Tracking Number],CAT_Details[Pickup Customer Name],,0)</f>
        <v>FEDERAL-MOGUL POWERTRAIN ITALY SRL</v>
      </c>
      <c r="E776" s="271" t="str">
        <f>_xlfn.XLOOKUP(Table2[[#This Row],[K&amp;N REF ]],CAT_Details[Tracking Number],CAT_Details[Delivery Country Code],,0)</f>
        <v>GB</v>
      </c>
      <c r="F776" s="271" t="str">
        <f>_xlfn.XLOOKUP(Table2[[#This Row],[TO Ref]],CAT_Details[TO Ref],CAT_Details[Loc],,0)</f>
        <v>No Loc</v>
      </c>
      <c r="G776" s="257" t="s">
        <v>24</v>
      </c>
      <c r="H776" s="257" t="s">
        <v>35</v>
      </c>
      <c r="I776" s="280">
        <v>45756</v>
      </c>
      <c r="J776" s="257" t="s">
        <v>26</v>
      </c>
      <c r="K776" s="257" t="s">
        <v>32</v>
      </c>
      <c r="L776" s="280">
        <v>45756</v>
      </c>
      <c r="M776" s="257" t="str">
        <f>IF(Table2[[#This Row],[Resolve Date]]="","ONGOING","SOLVED")</f>
        <v>SOLVED</v>
      </c>
      <c r="N776" s="258" t="s">
        <v>30</v>
      </c>
      <c r="O776" s="257" t="str">
        <f>Table2[[#This Row],[K&amp;N REF ]]&amp;Table2[[#This Row],[Issue type ]]</f>
        <v>5015636709NO LABELS</v>
      </c>
      <c r="P776" s="257">
        <f>YEAR(Table2[[#This Row],[Date ]])</f>
        <v>2025</v>
      </c>
      <c r="Q776" s="257" t="str">
        <f>VLOOKUP(MONTH(Table2[[#This Row],[Date ]]),Months,2,0)</f>
        <v>April</v>
      </c>
      <c r="R776" s="257" t="b">
        <f>COUNTIFS(Table2[Unique],Table2[[#This Row],[Unique]])&gt;1</f>
        <v>0</v>
      </c>
      <c r="S776" s="257">
        <f>IF(Table2[[#This Row],[Status ]]="Solved",1,0)</f>
        <v>1</v>
      </c>
      <c r="T776" s="257">
        <f>IF(Table2[[#This Row],[Status ]]="ongoing",1,0)</f>
        <v>0</v>
      </c>
    </row>
    <row r="777" spans="1:20" x14ac:dyDescent="0.25">
      <c r="A777" s="262">
        <v>5015642197</v>
      </c>
      <c r="B777" s="269" t="str">
        <f>_xlfn.XLOOKUP(Table2[[#This Row],[K&amp;N REF ]],CAT_Details[Tracking Number],CAT_Details[S Ref],,0)</f>
        <v>20250401-S-70226</v>
      </c>
      <c r="C777" s="270">
        <f>_xlfn.XLOOKUP(Table2[[#This Row],[K&amp;N REF ]],CAT_Details[Tracking Number],CAT_Details[TO Ref],,0)</f>
        <v>20250401686914</v>
      </c>
      <c r="D777" s="270" t="str">
        <f>_xlfn.XLOOKUP(Table2[[#This Row],[K&amp;N REF ]],CAT_Details[Tracking Number],CAT_Details[Pickup Customer Name],,0)</f>
        <v>Sogefi Filtration Italy S.P.A.</v>
      </c>
      <c r="E777" s="271" t="str">
        <f>_xlfn.XLOOKUP(Table2[[#This Row],[K&amp;N REF ]],CAT_Details[Tracking Number],CAT_Details[Delivery Country Code],,0)</f>
        <v>GB</v>
      </c>
      <c r="F777" s="271" t="str">
        <f>_xlfn.XLOOKUP(Table2[[#This Row],[TO Ref]],CAT_Details[TO Ref],CAT_Details[Loc],,0)</f>
        <v>No Loc</v>
      </c>
      <c r="G777" s="257" t="s">
        <v>24</v>
      </c>
      <c r="H777" s="257" t="s">
        <v>35</v>
      </c>
      <c r="I777" s="280">
        <v>45756</v>
      </c>
      <c r="J777" s="257" t="s">
        <v>26</v>
      </c>
      <c r="K777" s="257" t="s">
        <v>32</v>
      </c>
      <c r="L777" s="280">
        <v>45756</v>
      </c>
      <c r="M777" s="257" t="str">
        <f>IF(Table2[[#This Row],[Resolve Date]]="","ONGOING","SOLVED")</f>
        <v>SOLVED</v>
      </c>
      <c r="N777" s="258" t="s">
        <v>30</v>
      </c>
      <c r="O777" s="257" t="str">
        <f>Table2[[#This Row],[K&amp;N REF ]]&amp;Table2[[#This Row],[Issue type ]]</f>
        <v>5015642197NO LABELS</v>
      </c>
      <c r="P777" s="257">
        <f>YEAR(Table2[[#This Row],[Date ]])</f>
        <v>2025</v>
      </c>
      <c r="Q777" s="257" t="str">
        <f>VLOOKUP(MONTH(Table2[[#This Row],[Date ]]),Months,2,0)</f>
        <v>April</v>
      </c>
      <c r="R777" s="257" t="b">
        <f>COUNTIFS(Table2[Unique],Table2[[#This Row],[Unique]])&gt;1</f>
        <v>0</v>
      </c>
      <c r="S777" s="257">
        <f>IF(Table2[[#This Row],[Status ]]="Solved",1,0)</f>
        <v>1</v>
      </c>
      <c r="T777" s="257">
        <f>IF(Table2[[#This Row],[Status ]]="ongoing",1,0)</f>
        <v>0</v>
      </c>
    </row>
    <row r="778" spans="1:20" x14ac:dyDescent="0.25">
      <c r="A778" s="262">
        <v>5015640848</v>
      </c>
      <c r="B778" s="269" t="str">
        <f>_xlfn.XLOOKUP(Table2[[#This Row],[K&amp;N REF ]],CAT_Details[Tracking Number],CAT_Details[S Ref],,0)</f>
        <v>20250401-S-70162</v>
      </c>
      <c r="C778" s="270">
        <f>_xlfn.XLOOKUP(Table2[[#This Row],[K&amp;N REF ]],CAT_Details[Tracking Number],CAT_Details[TO Ref],,0)</f>
        <v>20250401687071</v>
      </c>
      <c r="D778" s="270" t="str">
        <f>_xlfn.XLOOKUP(Table2[[#This Row],[K&amp;N REF ]],CAT_Details[Tracking Number],CAT_Details[Pickup Customer Name],,0)</f>
        <v>FONTANA LUIGI S.P.A.</v>
      </c>
      <c r="E778" s="271" t="str">
        <f>_xlfn.XLOOKUP(Table2[[#This Row],[K&amp;N REF ]],CAT_Details[Tracking Number],CAT_Details[Delivery Country Code],,0)</f>
        <v>GB</v>
      </c>
      <c r="F778" s="271" t="str">
        <f>_xlfn.XLOOKUP(Table2[[#This Row],[TO Ref]],CAT_Details[TO Ref],CAT_Details[Loc],,0)</f>
        <v>OYL1</v>
      </c>
      <c r="G778" s="257" t="s">
        <v>24</v>
      </c>
      <c r="H778" s="257" t="s">
        <v>31</v>
      </c>
      <c r="I778" s="280">
        <v>45756</v>
      </c>
      <c r="J778" s="257" t="s">
        <v>26</v>
      </c>
      <c r="K778" s="257" t="s">
        <v>32</v>
      </c>
      <c r="L778" s="280">
        <v>45756</v>
      </c>
      <c r="M778" s="257" t="str">
        <f>IF(Table2[[#This Row],[Resolve Date]]="","ONGOING","SOLVED")</f>
        <v>SOLVED</v>
      </c>
      <c r="N778" s="258" t="s">
        <v>30</v>
      </c>
      <c r="O778" s="257" t="str">
        <f>Table2[[#This Row],[K&amp;N REF ]]&amp;Table2[[#This Row],[Issue type ]]</f>
        <v>5015640848MISSING LABELS ON SOME UNITS</v>
      </c>
      <c r="P778" s="257">
        <f>YEAR(Table2[[#This Row],[Date ]])</f>
        <v>2025</v>
      </c>
      <c r="Q778" s="257" t="str">
        <f>VLOOKUP(MONTH(Table2[[#This Row],[Date ]]),Months,2,0)</f>
        <v>April</v>
      </c>
      <c r="R778" s="257" t="b">
        <f>COUNTIFS(Table2[Unique],Table2[[#This Row],[Unique]])&gt;1</f>
        <v>0</v>
      </c>
      <c r="S778" s="257">
        <f>IF(Table2[[#This Row],[Status ]]="Solved",1,0)</f>
        <v>1</v>
      </c>
      <c r="T778" s="257">
        <f>IF(Table2[[#This Row],[Status ]]="ongoing",1,0)</f>
        <v>0</v>
      </c>
    </row>
    <row r="779" spans="1:20" x14ac:dyDescent="0.25">
      <c r="A779" s="262">
        <v>5015684913</v>
      </c>
      <c r="B779" s="269" t="str">
        <f>_xlfn.XLOOKUP(Table2[[#This Row],[K&amp;N REF ]],CAT_Details[Tracking Number],CAT_Details[S Ref],,0)</f>
        <v>20250403-S-70147</v>
      </c>
      <c r="C779" s="270">
        <f>_xlfn.XLOOKUP(Table2[[#This Row],[K&amp;N REF ]],CAT_Details[Tracking Number],CAT_Details[TO Ref],,0)</f>
        <v>20250402688701</v>
      </c>
      <c r="D779" s="270" t="str">
        <f>_xlfn.XLOOKUP(Table2[[#This Row],[K&amp;N REF ]],CAT_Details[Tracking Number],CAT_Details[Pickup Customer Name],,0)</f>
        <v>SRL PROPULSION SOLUTIONS</v>
      </c>
      <c r="E779" s="271" t="str">
        <f>_xlfn.XLOOKUP(Table2[[#This Row],[K&amp;N REF ]],CAT_Details[Tracking Number],CAT_Details[Delivery Country Code],,0)</f>
        <v>GB</v>
      </c>
      <c r="F779" s="271" t="str">
        <f>_xlfn.XLOOKUP(Table2[[#This Row],[TO Ref]],CAT_Details[TO Ref],CAT_Details[Loc],,0)</f>
        <v>DX01-L5</v>
      </c>
      <c r="G779" s="257" t="s">
        <v>24</v>
      </c>
      <c r="H779" s="257" t="s">
        <v>35</v>
      </c>
      <c r="I779" s="280">
        <v>45756</v>
      </c>
      <c r="J779" s="257" t="s">
        <v>41</v>
      </c>
      <c r="K779" s="257" t="s">
        <v>32</v>
      </c>
      <c r="L779" s="280">
        <v>45756</v>
      </c>
      <c r="M779" s="257" t="str">
        <f>IF(Table2[[#This Row],[Resolve Date]]="","ONGOING","SOLVED")</f>
        <v>SOLVED</v>
      </c>
      <c r="N779" s="258" t="s">
        <v>30</v>
      </c>
      <c r="O779" s="257" t="str">
        <f>Table2[[#This Row],[K&amp;N REF ]]&amp;Table2[[#This Row],[Issue type ]]</f>
        <v>5015684913NO LABELS</v>
      </c>
      <c r="P779" s="257">
        <f>YEAR(Table2[[#This Row],[Date ]])</f>
        <v>2025</v>
      </c>
      <c r="Q779" s="257" t="str">
        <f>VLOOKUP(MONTH(Table2[[#This Row],[Date ]]),Months,2,0)</f>
        <v>April</v>
      </c>
      <c r="R779" s="257" t="b">
        <f>COUNTIFS(Table2[Unique],Table2[[#This Row],[Unique]])&gt;1</f>
        <v>0</v>
      </c>
      <c r="S779" s="257">
        <f>IF(Table2[[#This Row],[Status ]]="Solved",1,0)</f>
        <v>1</v>
      </c>
      <c r="T779" s="257">
        <f>IF(Table2[[#This Row],[Status ]]="ongoing",1,0)</f>
        <v>0</v>
      </c>
    </row>
    <row r="780" spans="1:20" x14ac:dyDescent="0.25">
      <c r="A780" s="262">
        <v>5015685184</v>
      </c>
      <c r="B780" s="269" t="str">
        <f>_xlfn.XLOOKUP(Table2[[#This Row],[K&amp;N REF ]],CAT_Details[Tracking Number],CAT_Details[S Ref],,0)</f>
        <v>20250402-S-70546</v>
      </c>
      <c r="C780" s="270">
        <f>_xlfn.XLOOKUP(Table2[[#This Row],[K&amp;N REF ]],CAT_Details[Tracking Number],CAT_Details[TO Ref],,0)</f>
        <v>20250402688004</v>
      </c>
      <c r="D780" s="270" t="str">
        <f>_xlfn.XLOOKUP(Table2[[#This Row],[K&amp;N REF ]],CAT_Details[Tracking Number],CAT_Details[Pickup Customer Name],,0)</f>
        <v>DANFOSS A/S</v>
      </c>
      <c r="E780" s="271" t="str">
        <f>_xlfn.XLOOKUP(Table2[[#This Row],[K&amp;N REF ]],CAT_Details[Tracking Number],CAT_Details[Delivery Country Code],,0)</f>
        <v>GB</v>
      </c>
      <c r="F780" s="271">
        <f>_xlfn.XLOOKUP(Table2[[#This Row],[TO Ref]],CAT_Details[TO Ref],CAT_Details[Loc],,0)</f>
        <v>3402</v>
      </c>
      <c r="G780" s="257" t="s">
        <v>44</v>
      </c>
      <c r="H780" s="257" t="s">
        <v>35</v>
      </c>
      <c r="I780" s="280">
        <v>45756</v>
      </c>
      <c r="J780" s="257" t="s">
        <v>41</v>
      </c>
      <c r="K780" s="257" t="s">
        <v>32</v>
      </c>
      <c r="L780" s="280">
        <v>45756</v>
      </c>
      <c r="M780" s="257" t="str">
        <f>IF(Table2[[#This Row],[Resolve Date]]="","ONGOING","SOLVED")</f>
        <v>SOLVED</v>
      </c>
      <c r="N780" s="258" t="s">
        <v>30</v>
      </c>
      <c r="O780" s="257" t="str">
        <f>Table2[[#This Row],[K&amp;N REF ]]&amp;Table2[[#This Row],[Issue type ]]</f>
        <v>5015685184NO LABELS</v>
      </c>
      <c r="P780" s="257">
        <f>YEAR(Table2[[#This Row],[Date ]])</f>
        <v>2025</v>
      </c>
      <c r="Q780" s="257" t="str">
        <f>VLOOKUP(MONTH(Table2[[#This Row],[Date ]]),Months,2,0)</f>
        <v>April</v>
      </c>
      <c r="R780" s="257" t="b">
        <f>COUNTIFS(Table2[Unique],Table2[[#This Row],[Unique]])&gt;1</f>
        <v>0</v>
      </c>
      <c r="S780" s="257">
        <f>IF(Table2[[#This Row],[Status ]]="Solved",1,0)</f>
        <v>1</v>
      </c>
      <c r="T780" s="257">
        <f>IF(Table2[[#This Row],[Status ]]="ongoing",1,0)</f>
        <v>0</v>
      </c>
    </row>
    <row r="781" spans="1:20" x14ac:dyDescent="0.25">
      <c r="A781" s="262">
        <v>5015685185</v>
      </c>
      <c r="B781" s="269" t="str">
        <f>_xlfn.XLOOKUP(Table2[[#This Row],[K&amp;N REF ]],CAT_Details[Tracking Number],CAT_Details[S Ref],,0)</f>
        <v>20250402-S-70546</v>
      </c>
      <c r="C781" s="270">
        <f>_xlfn.XLOOKUP(Table2[[#This Row],[K&amp;N REF ]],CAT_Details[Tracking Number],CAT_Details[TO Ref],,0)</f>
        <v>20250402688011</v>
      </c>
      <c r="D781" s="270" t="str">
        <f>_xlfn.XLOOKUP(Table2[[#This Row],[K&amp;N REF ]],CAT_Details[Tracking Number],CAT_Details[Pickup Customer Name],,0)</f>
        <v>DANFOSS A/S</v>
      </c>
      <c r="E781" s="271" t="str">
        <f>_xlfn.XLOOKUP(Table2[[#This Row],[K&amp;N REF ]],CAT_Details[Tracking Number],CAT_Details[Delivery Country Code],,0)</f>
        <v>GB</v>
      </c>
      <c r="F781" s="271" t="str">
        <f>_xlfn.XLOOKUP(Table2[[#This Row],[TO Ref]],CAT_Details[TO Ref],CAT_Details[Loc],,0)</f>
        <v>U2-L5</v>
      </c>
      <c r="G781" s="257" t="s">
        <v>44</v>
      </c>
      <c r="H781" s="257" t="s">
        <v>35</v>
      </c>
      <c r="I781" s="280">
        <v>45756</v>
      </c>
      <c r="J781" s="257" t="s">
        <v>41</v>
      </c>
      <c r="K781" s="257" t="s">
        <v>32</v>
      </c>
      <c r="L781" s="280">
        <v>45756</v>
      </c>
      <c r="M781" s="257" t="str">
        <f>IF(Table2[[#This Row],[Resolve Date]]="","ONGOING","SOLVED")</f>
        <v>SOLVED</v>
      </c>
      <c r="N781" s="258" t="s">
        <v>30</v>
      </c>
      <c r="O781" s="257" t="str">
        <f>Table2[[#This Row],[K&amp;N REF ]]&amp;Table2[[#This Row],[Issue type ]]</f>
        <v>5015685185NO LABELS</v>
      </c>
      <c r="P781" s="257">
        <f>YEAR(Table2[[#This Row],[Date ]])</f>
        <v>2025</v>
      </c>
      <c r="Q781" s="257" t="str">
        <f>VLOOKUP(MONTH(Table2[[#This Row],[Date ]]),Months,2,0)</f>
        <v>April</v>
      </c>
      <c r="R781" s="257" t="b">
        <f>COUNTIFS(Table2[Unique],Table2[[#This Row],[Unique]])&gt;1</f>
        <v>0</v>
      </c>
      <c r="S781" s="257">
        <f>IF(Table2[[#This Row],[Status ]]="Solved",1,0)</f>
        <v>1</v>
      </c>
      <c r="T781" s="257">
        <f>IF(Table2[[#This Row],[Status ]]="ongoing",1,0)</f>
        <v>0</v>
      </c>
    </row>
    <row r="782" spans="1:20" x14ac:dyDescent="0.25">
      <c r="A782" s="262">
        <v>5015607570</v>
      </c>
      <c r="B782" s="269" t="str">
        <f>_xlfn.XLOOKUP(Table2[[#This Row],[K&amp;N REF ]],CAT_Details[Tracking Number],CAT_Details[S Ref],,0)</f>
        <v>20250328-S-70161</v>
      </c>
      <c r="C782" s="270">
        <f>_xlfn.XLOOKUP(Table2[[#This Row],[K&amp;N REF ]],CAT_Details[Tracking Number],CAT_Details[TO Ref],,0)</f>
        <v>20250327684749</v>
      </c>
      <c r="D782" s="270" t="str">
        <f>_xlfn.XLOOKUP(Table2[[#This Row],[K&amp;N REF ]],CAT_Details[Tracking Number],CAT_Details[Pickup Customer Name],,0)</f>
        <v>Tibbett Logistics</v>
      </c>
      <c r="E782" s="271" t="str">
        <f>_xlfn.XLOOKUP(Table2[[#This Row],[K&amp;N REF ]],CAT_Details[Tracking Number],CAT_Details[Delivery Country Code],,0)</f>
        <v>GB</v>
      </c>
      <c r="F782" s="271" t="str">
        <f>_xlfn.XLOOKUP(Table2[[#This Row],[TO Ref]],CAT_Details[TO Ref],CAT_Details[Loc],,0)</f>
        <v>DX01-L5</v>
      </c>
      <c r="G782" s="257" t="s">
        <v>34</v>
      </c>
      <c r="H782" s="257" t="s">
        <v>49</v>
      </c>
      <c r="I782" s="280">
        <v>45756</v>
      </c>
      <c r="J782" s="257" t="s">
        <v>41</v>
      </c>
      <c r="K782" s="257" t="s">
        <v>32</v>
      </c>
      <c r="L782" s="280">
        <v>45756</v>
      </c>
      <c r="M782" s="257" t="str">
        <f>IF(Table2[[#This Row],[Resolve Date]]="","ONGOING","SOLVED")</f>
        <v>SOLVED</v>
      </c>
      <c r="N782" s="258" t="s">
        <v>30</v>
      </c>
      <c r="O782" s="257" t="str">
        <f>Table2[[#This Row],[K&amp;N REF ]]&amp;Table2[[#This Row],[Issue type ]]</f>
        <v>5015607570XX LABELS</v>
      </c>
      <c r="P782" s="257">
        <f>YEAR(Table2[[#This Row],[Date ]])</f>
        <v>2025</v>
      </c>
      <c r="Q782" s="257" t="str">
        <f>VLOOKUP(MONTH(Table2[[#This Row],[Date ]]),Months,2,0)</f>
        <v>April</v>
      </c>
      <c r="R782" s="257" t="b">
        <f>COUNTIFS(Table2[Unique],Table2[[#This Row],[Unique]])&gt;1</f>
        <v>0</v>
      </c>
      <c r="S782" s="257">
        <f>IF(Table2[[#This Row],[Status ]]="Solved",1,0)</f>
        <v>1</v>
      </c>
      <c r="T782" s="257">
        <f>IF(Table2[[#This Row],[Status ]]="ongoing",1,0)</f>
        <v>0</v>
      </c>
    </row>
    <row r="783" spans="1:20" x14ac:dyDescent="0.25">
      <c r="A783" s="262">
        <v>5015685303</v>
      </c>
      <c r="B783" s="269" t="str">
        <f>_xlfn.XLOOKUP(Table2[[#This Row],[K&amp;N REF ]],CAT_Details[Tracking Number],CAT_Details[S Ref],,0)</f>
        <v>20250403-S-70190</v>
      </c>
      <c r="C783" s="270">
        <f>_xlfn.XLOOKUP(Table2[[#This Row],[K&amp;N REF ]],CAT_Details[Tracking Number],CAT_Details[TO Ref],,0)</f>
        <v>20250328685328</v>
      </c>
      <c r="D783" s="270" t="str">
        <f>_xlfn.XLOOKUP(Table2[[#This Row],[K&amp;N REF ]],CAT_Details[Tracking Number],CAT_Details[Pickup Customer Name],,0)</f>
        <v>HYDAC TECHNOLOGY GMBH</v>
      </c>
      <c r="E783" s="271" t="str">
        <f>_xlfn.XLOOKUP(Table2[[#This Row],[K&amp;N REF ]],CAT_Details[Tracking Number],CAT_Details[Delivery Country Code],,0)</f>
        <v>GB</v>
      </c>
      <c r="F783" s="271" t="str">
        <f>_xlfn.XLOOKUP(Table2[[#This Row],[TO Ref]],CAT_Details[TO Ref],CAT_Details[Loc],,0)</f>
        <v>U2-L5</v>
      </c>
      <c r="G783" s="257" t="s">
        <v>34</v>
      </c>
      <c r="H783" s="257" t="s">
        <v>40</v>
      </c>
      <c r="I783" s="280">
        <v>45756</v>
      </c>
      <c r="J783" s="257" t="s">
        <v>26</v>
      </c>
      <c r="K783" s="257" t="s">
        <v>32</v>
      </c>
      <c r="L783" s="280">
        <v>45756</v>
      </c>
      <c r="M783" s="257" t="str">
        <f>IF(Table2[[#This Row],[Resolve Date]]="","ONGOING","SOLVED")</f>
        <v>SOLVED</v>
      </c>
      <c r="N783" s="258" t="s">
        <v>96</v>
      </c>
      <c r="O783" s="257" t="str">
        <f>Table2[[#This Row],[K&amp;N REF ]]&amp;Table2[[#This Row],[Issue type ]]</f>
        <v xml:space="preserve">5015685303INCORRECT LABELS </v>
      </c>
      <c r="P783" s="257">
        <f>YEAR(Table2[[#This Row],[Date ]])</f>
        <v>2025</v>
      </c>
      <c r="Q783" s="257" t="str">
        <f>VLOOKUP(MONTH(Table2[[#This Row],[Date ]]),Months,2,0)</f>
        <v>April</v>
      </c>
      <c r="R783" s="257" t="b">
        <f>COUNTIFS(Table2[Unique],Table2[[#This Row],[Unique]])&gt;1</f>
        <v>0</v>
      </c>
      <c r="S783" s="257">
        <f>IF(Table2[[#This Row],[Status ]]="Solved",1,0)</f>
        <v>1</v>
      </c>
      <c r="T783" s="257">
        <f>IF(Table2[[#This Row],[Status ]]="ongoing",1,0)</f>
        <v>0</v>
      </c>
    </row>
    <row r="784" spans="1:20" x14ac:dyDescent="0.25">
      <c r="A784" s="262">
        <v>5015685082</v>
      </c>
      <c r="B784" s="269" t="str">
        <f>_xlfn.XLOOKUP(Table2[[#This Row],[K&amp;N REF ]],CAT_Details[Tracking Number],CAT_Details[S Ref],,0)</f>
        <v>20250403-S-70229</v>
      </c>
      <c r="C784" s="270">
        <f>_xlfn.XLOOKUP(Table2[[#This Row],[K&amp;N REF ]],CAT_Details[Tracking Number],CAT_Details[TO Ref],,0)</f>
        <v>20250328685431</v>
      </c>
      <c r="D784" s="270" t="str">
        <f>_xlfn.XLOOKUP(Table2[[#This Row],[K&amp;N REF ]],CAT_Details[Tracking Number],CAT_Details[Pickup Customer Name],,0)</f>
        <v>HYDAC SERVICE GMBH</v>
      </c>
      <c r="E784" s="271" t="str">
        <f>_xlfn.XLOOKUP(Table2[[#This Row],[K&amp;N REF ]],CAT_Details[Tracking Number],CAT_Details[Delivery Country Code],,0)</f>
        <v>GB</v>
      </c>
      <c r="F784" s="271" t="str">
        <f>_xlfn.XLOOKUP(Table2[[#This Row],[TO Ref]],CAT_Details[TO Ref],CAT_Details[Loc],,0)</f>
        <v>U2-L5</v>
      </c>
      <c r="G784" s="257" t="s">
        <v>34</v>
      </c>
      <c r="H784" s="257" t="s">
        <v>40</v>
      </c>
      <c r="I784" s="280">
        <v>45756</v>
      </c>
      <c r="J784" s="257" t="s">
        <v>26</v>
      </c>
      <c r="K784" s="257" t="s">
        <v>32</v>
      </c>
      <c r="L784" s="280">
        <v>45756</v>
      </c>
      <c r="M784" s="257" t="str">
        <f>IF(Table2[[#This Row],[Resolve Date]]="","ONGOING","SOLVED")</f>
        <v>SOLVED</v>
      </c>
      <c r="N784" s="258" t="s">
        <v>96</v>
      </c>
      <c r="O784" s="257" t="str">
        <f>Table2[[#This Row],[K&amp;N REF ]]&amp;Table2[[#This Row],[Issue type ]]</f>
        <v xml:space="preserve">5015685082INCORRECT LABELS </v>
      </c>
      <c r="P784" s="257">
        <f>YEAR(Table2[[#This Row],[Date ]])</f>
        <v>2025</v>
      </c>
      <c r="Q784" s="257" t="str">
        <f>VLOOKUP(MONTH(Table2[[#This Row],[Date ]]),Months,2,0)</f>
        <v>April</v>
      </c>
      <c r="R784" s="257" t="b">
        <f>COUNTIFS(Table2[Unique],Table2[[#This Row],[Unique]])&gt;1</f>
        <v>0</v>
      </c>
      <c r="S784" s="257">
        <f>IF(Table2[[#This Row],[Status ]]="Solved",1,0)</f>
        <v>1</v>
      </c>
      <c r="T784" s="257">
        <f>IF(Table2[[#This Row],[Status ]]="ongoing",1,0)</f>
        <v>0</v>
      </c>
    </row>
    <row r="785" spans="1:20" x14ac:dyDescent="0.25">
      <c r="A785" s="262">
        <v>5015671129</v>
      </c>
      <c r="B785" s="269" t="str">
        <f>_xlfn.XLOOKUP(Table2[[#This Row],[K&amp;N REF ]],CAT_Details[Tracking Number],CAT_Details[S Ref],,0)</f>
        <v>20250401-S-70310</v>
      </c>
      <c r="C785" s="270">
        <f>_xlfn.XLOOKUP(Table2[[#This Row],[K&amp;N REF ]],CAT_Details[Tracking Number],CAT_Details[TO Ref],,0)</f>
        <v>20250401687083</v>
      </c>
      <c r="D785" s="270" t="str">
        <f>_xlfn.XLOOKUP(Table2[[#This Row],[K&amp;N REF ]],CAT_Details[Tracking Number],CAT_Details[Pickup Customer Name],,0)</f>
        <v>Dichtungstechnik G. Bruss GmbH &amp; Co. KG</v>
      </c>
      <c r="E785" s="271" t="str">
        <f>_xlfn.XLOOKUP(Table2[[#This Row],[K&amp;N REF ]],CAT_Details[Tracking Number],CAT_Details[Delivery Country Code],,0)</f>
        <v>GB</v>
      </c>
      <c r="F785" s="271" t="str">
        <f>_xlfn.XLOOKUP(Table2[[#This Row],[TO Ref]],CAT_Details[TO Ref],CAT_Details[Loc],,0)</f>
        <v>DX01-L5</v>
      </c>
      <c r="G785" s="257" t="s">
        <v>34</v>
      </c>
      <c r="H785" s="257" t="s">
        <v>35</v>
      </c>
      <c r="I785" s="280">
        <v>45756</v>
      </c>
      <c r="J785" s="257" t="s">
        <v>26</v>
      </c>
      <c r="K785" s="257" t="s">
        <v>32</v>
      </c>
      <c r="L785" s="280">
        <v>45756</v>
      </c>
      <c r="M785" s="257" t="str">
        <f>IF(Table2[[#This Row],[Resolve Date]]="","ONGOING","SOLVED")</f>
        <v>SOLVED</v>
      </c>
      <c r="N785" s="258" t="s">
        <v>30</v>
      </c>
      <c r="O785" s="257" t="str">
        <f>Table2[[#This Row],[K&amp;N REF ]]&amp;Table2[[#This Row],[Issue type ]]</f>
        <v>5015671129NO LABELS</v>
      </c>
      <c r="P785" s="257">
        <f>YEAR(Table2[[#This Row],[Date ]])</f>
        <v>2025</v>
      </c>
      <c r="Q785" s="257" t="str">
        <f>VLOOKUP(MONTH(Table2[[#This Row],[Date ]]),Months,2,0)</f>
        <v>April</v>
      </c>
      <c r="R785" s="257" t="b">
        <f>COUNTIFS(Table2[Unique],Table2[[#This Row],[Unique]])&gt;1</f>
        <v>0</v>
      </c>
      <c r="S785" s="257">
        <f>IF(Table2[[#This Row],[Status ]]="Solved",1,0)</f>
        <v>1</v>
      </c>
      <c r="T785" s="257">
        <f>IF(Table2[[#This Row],[Status ]]="ongoing",1,0)</f>
        <v>0</v>
      </c>
    </row>
    <row r="786" spans="1:20" x14ac:dyDescent="0.25">
      <c r="A786" s="262">
        <v>5015670580</v>
      </c>
      <c r="B786" s="269" t="str">
        <f>_xlfn.XLOOKUP(Table2[[#This Row],[K&amp;N REF ]],CAT_Details[Tracking Number],CAT_Details[S Ref],,0)</f>
        <v>20250402-S-70564</v>
      </c>
      <c r="C786" s="270">
        <f>_xlfn.XLOOKUP(Table2[[#This Row],[K&amp;N REF ]],CAT_Details[Tracking Number],CAT_Details[TO Ref],,0)</f>
        <v>20250402687859</v>
      </c>
      <c r="D786" s="270" t="str">
        <f>_xlfn.XLOOKUP(Table2[[#This Row],[K&amp;N REF ]],CAT_Details[Tracking Number],CAT_Details[Pickup Customer Name],,0)</f>
        <v>HASSE AND WREDE GMBH</v>
      </c>
      <c r="E786" s="271" t="str">
        <f>_xlfn.XLOOKUP(Table2[[#This Row],[K&amp;N REF ]],CAT_Details[Tracking Number],CAT_Details[Delivery Country Code],,0)</f>
        <v>GB</v>
      </c>
      <c r="F786" s="271" t="str">
        <f>_xlfn.XLOOKUP(Table2[[#This Row],[TO Ref]],CAT_Details[TO Ref],CAT_Details[Loc],,0)</f>
        <v>MY02</v>
      </c>
      <c r="G786" s="257" t="s">
        <v>34</v>
      </c>
      <c r="H786" s="257" t="s">
        <v>29</v>
      </c>
      <c r="I786" s="280">
        <v>45756</v>
      </c>
      <c r="J786" s="257" t="s">
        <v>26</v>
      </c>
      <c r="K786" s="257" t="s">
        <v>32</v>
      </c>
      <c r="L786" s="280">
        <v>45756</v>
      </c>
      <c r="M786" s="257" t="str">
        <f>IF(Table2[[#This Row],[Resolve Date]]="","ONGOING","SOLVED")</f>
        <v>SOLVED</v>
      </c>
      <c r="N786" s="258" t="s">
        <v>142</v>
      </c>
      <c r="O786" s="257" t="str">
        <f>Table2[[#This Row],[K&amp;N REF ]]&amp;Table2[[#This Row],[Issue type ]]</f>
        <v>5015670580DAMAGED LABEL</v>
      </c>
      <c r="P786" s="257">
        <f>YEAR(Table2[[#This Row],[Date ]])</f>
        <v>2025</v>
      </c>
      <c r="Q786" s="257" t="str">
        <f>VLOOKUP(MONTH(Table2[[#This Row],[Date ]]),Months,2,0)</f>
        <v>April</v>
      </c>
      <c r="R786" s="257" t="b">
        <f>COUNTIFS(Table2[Unique],Table2[[#This Row],[Unique]])&gt;1</f>
        <v>0</v>
      </c>
      <c r="S786" s="257">
        <f>IF(Table2[[#This Row],[Status ]]="Solved",1,0)</f>
        <v>1</v>
      </c>
      <c r="T786" s="257">
        <f>IF(Table2[[#This Row],[Status ]]="ongoing",1,0)</f>
        <v>0</v>
      </c>
    </row>
    <row r="787" spans="1:20" x14ac:dyDescent="0.25">
      <c r="A787" s="262">
        <v>5015671085</v>
      </c>
      <c r="B787" s="269" t="str">
        <f>_xlfn.XLOOKUP(Table2[[#This Row],[K&amp;N REF ]],CAT_Details[Tracking Number],CAT_Details[S Ref],,0)</f>
        <v>20250402-S-70498</v>
      </c>
      <c r="C787" s="270">
        <f>_xlfn.XLOOKUP(Table2[[#This Row],[K&amp;N REF ]],CAT_Details[Tracking Number],CAT_Details[TO Ref],,0)</f>
        <v>20250402688035</v>
      </c>
      <c r="D787" s="270" t="str">
        <f>_xlfn.XLOOKUP(Table2[[#This Row],[K&amp;N REF ]],CAT_Details[Tracking Number],CAT_Details[Pickup Customer Name],,0)</f>
        <v>MANN AND HUMMEL GMBH</v>
      </c>
      <c r="E787" s="271" t="str">
        <f>_xlfn.XLOOKUP(Table2[[#This Row],[K&amp;N REF ]],CAT_Details[Tracking Number],CAT_Details[Delivery Country Code],,0)</f>
        <v>GB</v>
      </c>
      <c r="F787" s="271" t="str">
        <f>_xlfn.XLOOKUP(Table2[[#This Row],[TO Ref]],CAT_Details[TO Ref],CAT_Details[Loc],,0)</f>
        <v>DX01-L5</v>
      </c>
      <c r="G787" s="257" t="s">
        <v>34</v>
      </c>
      <c r="H787" s="257" t="s">
        <v>42</v>
      </c>
      <c r="I787" s="280">
        <v>45756</v>
      </c>
      <c r="J787" s="257" t="s">
        <v>26</v>
      </c>
      <c r="K787" s="257" t="s">
        <v>32</v>
      </c>
      <c r="L787" s="280">
        <v>45757</v>
      </c>
      <c r="M787" s="257" t="str">
        <f>IF(Table2[[#This Row],[Resolve Date]]="","ONGOING","SOLVED")</f>
        <v>SOLVED</v>
      </c>
      <c r="N787" s="258" t="s">
        <v>143</v>
      </c>
      <c r="O787" s="257" t="str">
        <f>Table2[[#This Row],[K&amp;N REF ]]&amp;Table2[[#This Row],[Issue type ]]</f>
        <v>5015671085AMOUNT</v>
      </c>
      <c r="P787" s="257">
        <f>YEAR(Table2[[#This Row],[Date ]])</f>
        <v>2025</v>
      </c>
      <c r="Q787" s="257" t="str">
        <f>VLOOKUP(MONTH(Table2[[#This Row],[Date ]]),Months,2,0)</f>
        <v>April</v>
      </c>
      <c r="R787" s="257" t="b">
        <f>COUNTIFS(Table2[Unique],Table2[[#This Row],[Unique]])&gt;1</f>
        <v>0</v>
      </c>
      <c r="S787" s="257">
        <f>IF(Table2[[#This Row],[Status ]]="Solved",1,0)</f>
        <v>1</v>
      </c>
      <c r="T787" s="257">
        <f>IF(Table2[[#This Row],[Status ]]="ongoing",1,0)</f>
        <v>0</v>
      </c>
    </row>
    <row r="788" spans="1:20" x14ac:dyDescent="0.25">
      <c r="A788" s="262">
        <v>5015671084</v>
      </c>
      <c r="B788" s="269" t="str">
        <f>_xlfn.XLOOKUP(Table2[[#This Row],[K&amp;N REF ]],CAT_Details[Tracking Number],CAT_Details[S Ref],,0)</f>
        <v>20250402-S-70498</v>
      </c>
      <c r="C788" s="270">
        <f>_xlfn.XLOOKUP(Table2[[#This Row],[K&amp;N REF ]],CAT_Details[Tracking Number],CAT_Details[TO Ref],,0)</f>
        <v>20250402688050</v>
      </c>
      <c r="D788" s="270" t="str">
        <f>_xlfn.XLOOKUP(Table2[[#This Row],[K&amp;N REF ]],CAT_Details[Tracking Number],CAT_Details[Pickup Customer Name],,0)</f>
        <v>MANN AND HUMMEL GMBH</v>
      </c>
      <c r="E788" s="271" t="str">
        <f>_xlfn.XLOOKUP(Table2[[#This Row],[K&amp;N REF ]],CAT_Details[Tracking Number],CAT_Details[Delivery Country Code],,0)</f>
        <v>GB</v>
      </c>
      <c r="F788" s="271" t="str">
        <f>_xlfn.XLOOKUP(Table2[[#This Row],[TO Ref]],CAT_Details[TO Ref],CAT_Details[Loc],,0)</f>
        <v>MZ03</v>
      </c>
      <c r="G788" s="257" t="s">
        <v>34</v>
      </c>
      <c r="H788" s="257" t="s">
        <v>42</v>
      </c>
      <c r="I788" s="280">
        <v>45756</v>
      </c>
      <c r="J788" s="257" t="s">
        <v>26</v>
      </c>
      <c r="K788" s="257" t="s">
        <v>32</v>
      </c>
      <c r="L788" s="280">
        <v>45757</v>
      </c>
      <c r="M788" s="257" t="str">
        <f>IF(Table2[[#This Row],[Resolve Date]]="","ONGOING","SOLVED")</f>
        <v>SOLVED</v>
      </c>
      <c r="N788" s="258" t="s">
        <v>59</v>
      </c>
      <c r="O788" s="257" t="str">
        <f>Table2[[#This Row],[K&amp;N REF ]]&amp;Table2[[#This Row],[Issue type ]]</f>
        <v>5015671084AMOUNT</v>
      </c>
      <c r="P788" s="257">
        <f>YEAR(Table2[[#This Row],[Date ]])</f>
        <v>2025</v>
      </c>
      <c r="Q788" s="257" t="str">
        <f>VLOOKUP(MONTH(Table2[[#This Row],[Date ]]),Months,2,0)</f>
        <v>April</v>
      </c>
      <c r="R788" s="257" t="b">
        <f>COUNTIFS(Table2[Unique],Table2[[#This Row],[Unique]])&gt;1</f>
        <v>0</v>
      </c>
      <c r="S788" s="257">
        <f>IF(Table2[[#This Row],[Status ]]="Solved",1,0)</f>
        <v>1</v>
      </c>
      <c r="T788" s="257">
        <f>IF(Table2[[#This Row],[Status ]]="ongoing",1,0)</f>
        <v>0</v>
      </c>
    </row>
    <row r="789" spans="1:20" x14ac:dyDescent="0.25">
      <c r="A789" s="262">
        <v>5015685250</v>
      </c>
      <c r="B789" s="269" t="str">
        <f>_xlfn.XLOOKUP(Table2[[#This Row],[K&amp;N REF ]],CAT_Details[Tracking Number],CAT_Details[S Ref],,0)</f>
        <v>20250403-S-70208</v>
      </c>
      <c r="C789" s="270">
        <f>_xlfn.XLOOKUP(Table2[[#This Row],[K&amp;N REF ]],CAT_Details[Tracking Number],CAT_Details[TO Ref],,0)</f>
        <v>20250403689135</v>
      </c>
      <c r="D789" s="270" t="str">
        <f>_xlfn.XLOOKUP(Table2[[#This Row],[K&amp;N REF ]],CAT_Details[Tracking Number],CAT_Details[Pickup Customer Name],,0)</f>
        <v>Concentric Hof Gmbh</v>
      </c>
      <c r="E789" s="271" t="str">
        <f>_xlfn.XLOOKUP(Table2[[#This Row],[K&amp;N REF ]],CAT_Details[Tracking Number],CAT_Details[Delivery Country Code],,0)</f>
        <v>GB</v>
      </c>
      <c r="F789" s="271" t="str">
        <f>_xlfn.XLOOKUP(Table2[[#This Row],[TO Ref]],CAT_Details[TO Ref],CAT_Details[Loc],,0)</f>
        <v>U2-L5</v>
      </c>
      <c r="G789" s="257" t="s">
        <v>34</v>
      </c>
      <c r="H789" s="257" t="s">
        <v>40</v>
      </c>
      <c r="I789" s="280">
        <v>45756</v>
      </c>
      <c r="J789" s="257" t="s">
        <v>41</v>
      </c>
      <c r="K789" s="257" t="s">
        <v>32</v>
      </c>
      <c r="L789" s="280">
        <v>45756</v>
      </c>
      <c r="M789" s="257" t="str">
        <f>IF(Table2[[#This Row],[Resolve Date]]="","ONGOING","SOLVED")</f>
        <v>SOLVED</v>
      </c>
      <c r="N789" s="258" t="s">
        <v>96</v>
      </c>
      <c r="O789" s="257" t="str">
        <f>Table2[[#This Row],[K&amp;N REF ]]&amp;Table2[[#This Row],[Issue type ]]</f>
        <v xml:space="preserve">5015685250INCORRECT LABELS </v>
      </c>
      <c r="P789" s="257">
        <f>YEAR(Table2[[#This Row],[Date ]])</f>
        <v>2025</v>
      </c>
      <c r="Q789" s="257" t="str">
        <f>VLOOKUP(MONTH(Table2[[#This Row],[Date ]]),Months,2,0)</f>
        <v>April</v>
      </c>
      <c r="R789" s="257" t="b">
        <f>COUNTIFS(Table2[Unique],Table2[[#This Row],[Unique]])&gt;1</f>
        <v>0</v>
      </c>
      <c r="S789" s="257">
        <f>IF(Table2[[#This Row],[Status ]]="Solved",1,0)</f>
        <v>1</v>
      </c>
      <c r="T789" s="257">
        <f>IF(Table2[[#This Row],[Status ]]="ongoing",1,0)</f>
        <v>0</v>
      </c>
    </row>
    <row r="790" spans="1:20" x14ac:dyDescent="0.25">
      <c r="A790" s="262">
        <v>5015685261</v>
      </c>
      <c r="B790" s="269" t="str">
        <f>_xlfn.XLOOKUP(Table2[[#This Row],[K&amp;N REF ]],CAT_Details[Tracking Number],CAT_Details[S Ref],,0)</f>
        <v>20250403-S-70451</v>
      </c>
      <c r="C790" s="270">
        <f>_xlfn.XLOOKUP(Table2[[#This Row],[K&amp;N REF ]],CAT_Details[Tracking Number],CAT_Details[TO Ref],,0)</f>
        <v>20250403689546</v>
      </c>
      <c r="D790" s="270" t="str">
        <f>_xlfn.XLOOKUP(Table2[[#This Row],[K&amp;N REF ]],CAT_Details[Tracking Number],CAT_Details[Pickup Customer Name],,0)</f>
        <v>Isselburg Guß- und Bearbeitung Gmbh</v>
      </c>
      <c r="E790" s="271" t="str">
        <f>_xlfn.XLOOKUP(Table2[[#This Row],[K&amp;N REF ]],CAT_Details[Tracking Number],CAT_Details[Delivery Country Code],,0)</f>
        <v>GB</v>
      </c>
      <c r="F790" s="271" t="str">
        <f>_xlfn.XLOOKUP(Table2[[#This Row],[TO Ref]],CAT_Details[TO Ref],CAT_Details[Loc],,0)</f>
        <v>No Loc</v>
      </c>
      <c r="G790" s="257" t="s">
        <v>34</v>
      </c>
      <c r="H790" s="257" t="s">
        <v>31</v>
      </c>
      <c r="I790" s="280">
        <v>45756</v>
      </c>
      <c r="J790" s="257" t="s">
        <v>26</v>
      </c>
      <c r="K790" s="257" t="s">
        <v>32</v>
      </c>
      <c r="L790" s="280">
        <v>45756</v>
      </c>
      <c r="M790" s="257" t="str">
        <f>IF(Table2[[#This Row],[Resolve Date]]="","ONGOING","SOLVED")</f>
        <v>SOLVED</v>
      </c>
      <c r="N790" s="258" t="s">
        <v>30</v>
      </c>
      <c r="O790" s="257" t="str">
        <f>Table2[[#This Row],[K&amp;N REF ]]&amp;Table2[[#This Row],[Issue type ]]</f>
        <v>5015685261MISSING LABELS ON SOME UNITS</v>
      </c>
      <c r="P790" s="257">
        <f>YEAR(Table2[[#This Row],[Date ]])</f>
        <v>2025</v>
      </c>
      <c r="Q790" s="257" t="str">
        <f>VLOOKUP(MONTH(Table2[[#This Row],[Date ]]),Months,2,0)</f>
        <v>April</v>
      </c>
      <c r="R790" s="257" t="b">
        <f>COUNTIFS(Table2[Unique],Table2[[#This Row],[Unique]])&gt;1</f>
        <v>0</v>
      </c>
      <c r="S790" s="257">
        <f>IF(Table2[[#This Row],[Status ]]="Solved",1,0)</f>
        <v>1</v>
      </c>
      <c r="T790" s="257">
        <f>IF(Table2[[#This Row],[Status ]]="ongoing",1,0)</f>
        <v>0</v>
      </c>
    </row>
    <row r="791" spans="1:20" x14ac:dyDescent="0.25">
      <c r="A791" s="262">
        <v>5015701480</v>
      </c>
      <c r="B791" s="269" t="str">
        <f>_xlfn.XLOOKUP(Table2[[#This Row],[K&amp;N REF ]],CAT_Details[Tracking Number],CAT_Details[S Ref],,0)</f>
        <v>20250404-S-70115</v>
      </c>
      <c r="C791" s="270">
        <f>_xlfn.XLOOKUP(Table2[[#This Row],[K&amp;N REF ]],CAT_Details[Tracking Number],CAT_Details[TO Ref],,0)</f>
        <v>20250404690329</v>
      </c>
      <c r="D791" s="270" t="str">
        <f>_xlfn.XLOOKUP(Table2[[#This Row],[K&amp;N REF ]],CAT_Details[Tracking Number],CAT_Details[Pickup Customer Name],,0)</f>
        <v>Dinex Deutschland GmbH</v>
      </c>
      <c r="E791" s="271" t="str">
        <f>_xlfn.XLOOKUP(Table2[[#This Row],[K&amp;N REF ]],CAT_Details[Tracking Number],CAT_Details[Delivery Country Code],,0)</f>
        <v>GB</v>
      </c>
      <c r="F791" s="271" t="str">
        <f>_xlfn.XLOOKUP(Table2[[#This Row],[TO Ref]],CAT_Details[TO Ref],CAT_Details[Loc],,0)</f>
        <v>U2-L5</v>
      </c>
      <c r="G791" s="257" t="s">
        <v>34</v>
      </c>
      <c r="H791" s="257" t="s">
        <v>40</v>
      </c>
      <c r="I791" s="280">
        <v>45756</v>
      </c>
      <c r="J791" s="257" t="s">
        <v>26</v>
      </c>
      <c r="K791" s="257" t="s">
        <v>32</v>
      </c>
      <c r="L791" s="280">
        <v>45391</v>
      </c>
      <c r="M791" s="257" t="str">
        <f>IF(Table2[[#This Row],[Resolve Date]]="","ONGOING","SOLVED")</f>
        <v>SOLVED</v>
      </c>
      <c r="N791" s="258" t="s">
        <v>96</v>
      </c>
      <c r="O791" s="257" t="str">
        <f>Table2[[#This Row],[K&amp;N REF ]]&amp;Table2[[#This Row],[Issue type ]]</f>
        <v xml:space="preserve">5015701480INCORRECT LABELS </v>
      </c>
      <c r="P791" s="257">
        <f>YEAR(Table2[[#This Row],[Date ]])</f>
        <v>2025</v>
      </c>
      <c r="Q791" s="257" t="str">
        <f>VLOOKUP(MONTH(Table2[[#This Row],[Date ]]),Months,2,0)</f>
        <v>April</v>
      </c>
      <c r="R791" s="257" t="b">
        <f>COUNTIFS(Table2[Unique],Table2[[#This Row],[Unique]])&gt;1</f>
        <v>0</v>
      </c>
      <c r="S791" s="257">
        <f>IF(Table2[[#This Row],[Status ]]="Solved",1,0)</f>
        <v>1</v>
      </c>
      <c r="T791" s="257">
        <f>IF(Table2[[#This Row],[Status ]]="ongoing",1,0)</f>
        <v>0</v>
      </c>
    </row>
    <row r="792" spans="1:20" x14ac:dyDescent="0.25">
      <c r="A792" s="262">
        <v>5015685081</v>
      </c>
      <c r="B792" s="269" t="str">
        <f>_xlfn.XLOOKUP(Table2[[#This Row],[K&amp;N REF ]],CAT_Details[Tracking Number],CAT_Details[S Ref],,0)</f>
        <v>20250403-S-70229</v>
      </c>
      <c r="C792" s="270">
        <f>_xlfn.XLOOKUP(Table2[[#This Row],[K&amp;N REF ]],CAT_Details[Tracking Number],CAT_Details[TO Ref],,0)</f>
        <v>20250328685334</v>
      </c>
      <c r="D792" s="270" t="str">
        <f>_xlfn.XLOOKUP(Table2[[#This Row],[K&amp;N REF ]],CAT_Details[Tracking Number],CAT_Details[Pickup Customer Name],,0)</f>
        <v>HYDAC SERVICE GMBH</v>
      </c>
      <c r="E792" s="271" t="str">
        <f>_xlfn.XLOOKUP(Table2[[#This Row],[K&amp;N REF ]],CAT_Details[Tracking Number],CAT_Details[Delivery Country Code],,0)</f>
        <v>GB</v>
      </c>
      <c r="F792" s="271">
        <f>_xlfn.XLOOKUP(Table2[[#This Row],[TO Ref]],CAT_Details[TO Ref],CAT_Details[Loc],,0)</f>
        <v>3402</v>
      </c>
      <c r="G792" s="257" t="s">
        <v>34</v>
      </c>
      <c r="H792" s="257" t="s">
        <v>40</v>
      </c>
      <c r="I792" s="280">
        <v>45756</v>
      </c>
      <c r="J792" s="257" t="s">
        <v>26</v>
      </c>
      <c r="K792" s="257" t="s">
        <v>32</v>
      </c>
      <c r="L792" s="280">
        <v>45756</v>
      </c>
      <c r="M792" s="257" t="str">
        <f>IF(Table2[[#This Row],[Resolve Date]]="","ONGOING","SOLVED")</f>
        <v>SOLVED</v>
      </c>
      <c r="N792" s="258" t="s">
        <v>30</v>
      </c>
      <c r="O792" s="257" t="str">
        <f>Table2[[#This Row],[K&amp;N REF ]]&amp;Table2[[#This Row],[Issue type ]]</f>
        <v xml:space="preserve">5015685081INCORRECT LABELS </v>
      </c>
      <c r="P792" s="257">
        <f>YEAR(Table2[[#This Row],[Date ]])</f>
        <v>2025</v>
      </c>
      <c r="Q792" s="257" t="str">
        <f>VLOOKUP(MONTH(Table2[[#This Row],[Date ]]),Months,2,0)</f>
        <v>April</v>
      </c>
      <c r="R792" s="257" t="b">
        <f>COUNTIFS(Table2[Unique],Table2[[#This Row],[Unique]])&gt;1</f>
        <v>0</v>
      </c>
      <c r="S792" s="257">
        <f>IF(Table2[[#This Row],[Status ]]="Solved",1,0)</f>
        <v>1</v>
      </c>
      <c r="T792" s="257">
        <f>IF(Table2[[#This Row],[Status ]]="ongoing",1,0)</f>
        <v>0</v>
      </c>
    </row>
    <row r="793" spans="1:20" x14ac:dyDescent="0.25">
      <c r="A793" s="262">
        <v>5015701677</v>
      </c>
      <c r="B793" s="269" t="str">
        <f>_xlfn.XLOOKUP(Table2[[#This Row],[K&amp;N REF ]],CAT_Details[Tracking Number],CAT_Details[S Ref],,0)</f>
        <v>20250401-S-70983</v>
      </c>
      <c r="C793" s="270">
        <f>_xlfn.XLOOKUP(Table2[[#This Row],[K&amp;N REF ]],CAT_Details[Tracking Number],CAT_Details[TO Ref],,0)</f>
        <v>20250401687456</v>
      </c>
      <c r="D793" s="270" t="str">
        <f>_xlfn.XLOOKUP(Table2[[#This Row],[K&amp;N REF ]],CAT_Details[Tracking Number],CAT_Details[Pickup Customer Name],,0)</f>
        <v>TIAG C/ VERLHAC INDUSTRIE</v>
      </c>
      <c r="E793" s="271" t="str">
        <f>_xlfn.XLOOKUP(Table2[[#This Row],[K&amp;N REF ]],CAT_Details[Tracking Number],CAT_Details[Delivery Country Code],,0)</f>
        <v>GB</v>
      </c>
      <c r="F793" s="271" t="str">
        <f>_xlfn.XLOOKUP(Table2[[#This Row],[TO Ref]],CAT_Details[TO Ref],CAT_Details[Loc],,0)</f>
        <v>U2-L5</v>
      </c>
      <c r="G793" s="257" t="s">
        <v>36</v>
      </c>
      <c r="H793" s="257" t="s">
        <v>31</v>
      </c>
      <c r="I793" s="280">
        <v>45756</v>
      </c>
      <c r="J793" s="257" t="s">
        <v>26</v>
      </c>
      <c r="K793" s="257" t="s">
        <v>32</v>
      </c>
      <c r="L793" s="280">
        <v>45756</v>
      </c>
      <c r="M793" s="257" t="str">
        <f>IF(Table2[[#This Row],[Resolve Date]]="","ONGOING","SOLVED")</f>
        <v>SOLVED</v>
      </c>
      <c r="N793" s="258" t="s">
        <v>30</v>
      </c>
      <c r="O793" s="257" t="str">
        <f>Table2[[#This Row],[K&amp;N REF ]]&amp;Table2[[#This Row],[Issue type ]]</f>
        <v>5015701677MISSING LABELS ON SOME UNITS</v>
      </c>
      <c r="P793" s="257">
        <f>YEAR(Table2[[#This Row],[Date ]])</f>
        <v>2025</v>
      </c>
      <c r="Q793" s="257" t="str">
        <f>VLOOKUP(MONTH(Table2[[#This Row],[Date ]]),Months,2,0)</f>
        <v>April</v>
      </c>
      <c r="R793" s="257" t="b">
        <f>COUNTIFS(Table2[Unique],Table2[[#This Row],[Unique]])&gt;1</f>
        <v>0</v>
      </c>
      <c r="S793" s="257">
        <f>IF(Table2[[#This Row],[Status ]]="Solved",1,0)</f>
        <v>1</v>
      </c>
      <c r="T793" s="257">
        <f>IF(Table2[[#This Row],[Status ]]="ongoing",1,0)</f>
        <v>0</v>
      </c>
    </row>
    <row r="794" spans="1:20" x14ac:dyDescent="0.25">
      <c r="A794" s="262">
        <v>5015701159</v>
      </c>
      <c r="B794" s="269" t="str">
        <f>_xlfn.XLOOKUP(Table2[[#This Row],[K&amp;N REF ]],CAT_Details[Tracking Number],CAT_Details[S Ref],,0)</f>
        <v>20250404-S-70165</v>
      </c>
      <c r="C794" s="270">
        <f>_xlfn.XLOOKUP(Table2[[#This Row],[K&amp;N REF ]],CAT_Details[Tracking Number],CAT_Details[TO Ref],,0)</f>
        <v>20250404690020</v>
      </c>
      <c r="D794" s="270" t="str">
        <f>_xlfn.XLOOKUP(Table2[[#This Row],[K&amp;N REF ]],CAT_Details[Tracking Number],CAT_Details[Pickup Customer Name],,0)</f>
        <v>Donaldson Ed</v>
      </c>
      <c r="E794" s="271" t="str">
        <f>_xlfn.XLOOKUP(Table2[[#This Row],[K&amp;N REF ]],CAT_Details[Tracking Number],CAT_Details[Delivery Country Code],,0)</f>
        <v>GB</v>
      </c>
      <c r="F794" s="271" t="str">
        <f>_xlfn.XLOOKUP(Table2[[#This Row],[TO Ref]],CAT_Details[TO Ref],CAT_Details[Loc],,0)</f>
        <v>DX01-L5</v>
      </c>
      <c r="G794" s="257" t="s">
        <v>36</v>
      </c>
      <c r="H794" s="257" t="s">
        <v>40</v>
      </c>
      <c r="I794" s="280">
        <v>45756</v>
      </c>
      <c r="J794" s="257" t="s">
        <v>26</v>
      </c>
      <c r="K794" s="257" t="s">
        <v>32</v>
      </c>
      <c r="L794" s="280">
        <v>45756</v>
      </c>
      <c r="M794" s="257" t="str">
        <f>IF(Table2[[#This Row],[Resolve Date]]="","ONGOING","SOLVED")</f>
        <v>SOLVED</v>
      </c>
      <c r="N794" s="258" t="s">
        <v>96</v>
      </c>
      <c r="O794" s="257" t="str">
        <f>Table2[[#This Row],[K&amp;N REF ]]&amp;Table2[[#This Row],[Issue type ]]</f>
        <v xml:space="preserve">5015701159INCORRECT LABELS </v>
      </c>
      <c r="P794" s="257">
        <f>YEAR(Table2[[#This Row],[Date ]])</f>
        <v>2025</v>
      </c>
      <c r="Q794" s="257" t="str">
        <f>VLOOKUP(MONTH(Table2[[#This Row],[Date ]]),Months,2,0)</f>
        <v>April</v>
      </c>
      <c r="R794" s="257" t="b">
        <f>COUNTIFS(Table2[Unique],Table2[[#This Row],[Unique]])&gt;1</f>
        <v>0</v>
      </c>
      <c r="S794" s="257">
        <f>IF(Table2[[#This Row],[Status ]]="Solved",1,0)</f>
        <v>1</v>
      </c>
      <c r="T794" s="257">
        <f>IF(Table2[[#This Row],[Status ]]="ongoing",1,0)</f>
        <v>0</v>
      </c>
    </row>
    <row r="795" spans="1:20" x14ac:dyDescent="0.25">
      <c r="A795" s="262">
        <v>5015642647</v>
      </c>
      <c r="B795" s="269" t="str">
        <f>_xlfn.XLOOKUP(Table2[[#This Row],[K&amp;N REF ]],CAT_Details[Tracking Number],CAT_Details[S Ref],,0)</f>
        <v>20250401-S-70305</v>
      </c>
      <c r="C795" s="270">
        <f>_xlfn.XLOOKUP(Table2[[#This Row],[K&amp;N REF ]],CAT_Details[Tracking Number],CAT_Details[TO Ref],,0)</f>
        <v>20250331686642</v>
      </c>
      <c r="D795" s="270" t="str">
        <f>_xlfn.XLOOKUP(Table2[[#This Row],[K&amp;N REF ]],CAT_Details[Tracking Number],CAT_Details[Pickup Customer Name],,0)</f>
        <v>SATA GROUP</v>
      </c>
      <c r="E795" s="271" t="str">
        <f>_xlfn.XLOOKUP(Table2[[#This Row],[K&amp;N REF ]],CAT_Details[Tracking Number],CAT_Details[Delivery Country Code],,0)</f>
        <v>GB</v>
      </c>
      <c r="F795" s="271" t="str">
        <f>_xlfn.XLOOKUP(Table2[[#This Row],[TO Ref]],CAT_Details[TO Ref],CAT_Details[Loc],,0)</f>
        <v>DX01-L5</v>
      </c>
      <c r="G795" s="257" t="s">
        <v>24</v>
      </c>
      <c r="H795" s="257" t="s">
        <v>49</v>
      </c>
      <c r="I795" s="280">
        <v>45757</v>
      </c>
      <c r="J795" s="257" t="s">
        <v>26</v>
      </c>
      <c r="K795" s="257" t="s">
        <v>32</v>
      </c>
      <c r="L795" s="280">
        <v>45757</v>
      </c>
      <c r="M795" s="257" t="str">
        <f>IF(Table2[[#This Row],[Resolve Date]]="","ONGOING","SOLVED")</f>
        <v>SOLVED</v>
      </c>
      <c r="N795" s="258" t="s">
        <v>30</v>
      </c>
      <c r="O795" s="257" t="str">
        <f>Table2[[#This Row],[K&amp;N REF ]]&amp;Table2[[#This Row],[Issue type ]]</f>
        <v>5015642647XX LABELS</v>
      </c>
      <c r="P795" s="257">
        <f>YEAR(Table2[[#This Row],[Date ]])</f>
        <v>2025</v>
      </c>
      <c r="Q795" s="257" t="str">
        <f>VLOOKUP(MONTH(Table2[[#This Row],[Date ]]),Months,2,0)</f>
        <v>April</v>
      </c>
      <c r="R795" s="257" t="b">
        <f>COUNTIFS(Table2[Unique],Table2[[#This Row],[Unique]])&gt;1</f>
        <v>0</v>
      </c>
      <c r="S795" s="257">
        <f>IF(Table2[[#This Row],[Status ]]="Solved",1,0)</f>
        <v>1</v>
      </c>
      <c r="T795" s="257">
        <f>IF(Table2[[#This Row],[Status ]]="ongoing",1,0)</f>
        <v>0</v>
      </c>
    </row>
    <row r="796" spans="1:20" x14ac:dyDescent="0.25">
      <c r="A796" s="262">
        <v>5015701716</v>
      </c>
      <c r="B796" s="269" t="str">
        <f>_xlfn.XLOOKUP(Table2[[#This Row],[K&amp;N REF ]],CAT_Details[Tracking Number],CAT_Details[S Ref],,0)</f>
        <v>20250404-S-70110</v>
      </c>
      <c r="C796" s="270">
        <f>_xlfn.XLOOKUP(Table2[[#This Row],[K&amp;N REF ]],CAT_Details[Tracking Number],CAT_Details[TO Ref],,0)</f>
        <v>20250403689588</v>
      </c>
      <c r="D796" s="270" t="str">
        <f>_xlfn.XLOOKUP(Table2[[#This Row],[K&amp;N REF ]],CAT_Details[Tracking Number],CAT_Details[Pickup Customer Name],,0)</f>
        <v>SATA GROUP</v>
      </c>
      <c r="E796" s="271" t="str">
        <f>_xlfn.XLOOKUP(Table2[[#This Row],[K&amp;N REF ]],CAT_Details[Tracking Number],CAT_Details[Delivery Country Code],,0)</f>
        <v>GB</v>
      </c>
      <c r="F796" s="271" t="str">
        <f>_xlfn.XLOOKUP(Table2[[#This Row],[TO Ref]],CAT_Details[TO Ref],CAT_Details[Loc],,0)</f>
        <v>DX01-L5</v>
      </c>
      <c r="G796" s="257" t="s">
        <v>24</v>
      </c>
      <c r="H796" s="257" t="s">
        <v>49</v>
      </c>
      <c r="I796" s="280">
        <v>45757</v>
      </c>
      <c r="J796" s="257" t="s">
        <v>26</v>
      </c>
      <c r="K796" s="257" t="s">
        <v>32</v>
      </c>
      <c r="L796" s="280">
        <v>45757</v>
      </c>
      <c r="M796" s="257" t="str">
        <f>IF(Table2[[#This Row],[Resolve Date]]="","ONGOING","SOLVED")</f>
        <v>SOLVED</v>
      </c>
      <c r="N796" s="258" t="s">
        <v>30</v>
      </c>
      <c r="O796" s="257" t="str">
        <f>Table2[[#This Row],[K&amp;N REF ]]&amp;Table2[[#This Row],[Issue type ]]</f>
        <v>5015701716XX LABELS</v>
      </c>
      <c r="P796" s="257">
        <f>YEAR(Table2[[#This Row],[Date ]])</f>
        <v>2025</v>
      </c>
      <c r="Q796" s="257" t="str">
        <f>VLOOKUP(MONTH(Table2[[#This Row],[Date ]]),Months,2,0)</f>
        <v>April</v>
      </c>
      <c r="R796" s="257" t="b">
        <f>COUNTIFS(Table2[Unique],Table2[[#This Row],[Unique]])&gt;1</f>
        <v>0</v>
      </c>
      <c r="S796" s="257">
        <f>IF(Table2[[#This Row],[Status ]]="Solved",1,0)</f>
        <v>1</v>
      </c>
      <c r="T796" s="257">
        <f>IF(Table2[[#This Row],[Status ]]="ongoing",1,0)</f>
        <v>0</v>
      </c>
    </row>
    <row r="797" spans="1:20" x14ac:dyDescent="0.25">
      <c r="A797" s="262">
        <v>5015622872</v>
      </c>
      <c r="B797" s="269" t="str">
        <f>_xlfn.XLOOKUP(Table2[[#This Row],[K&amp;N REF ]],CAT_Details[Tracking Number],CAT_Details[S Ref],,0)</f>
        <v>20250331-S-70262</v>
      </c>
      <c r="C797" s="270">
        <f>_xlfn.XLOOKUP(Table2[[#This Row],[K&amp;N REF ]],CAT_Details[Tracking Number],CAT_Details[TO Ref],,0)</f>
        <v>20250327684892</v>
      </c>
      <c r="D797" s="270" t="str">
        <f>_xlfn.XLOOKUP(Table2[[#This Row],[K&amp;N REF ]],CAT_Details[Tracking Number],CAT_Details[Pickup Customer Name],,0)</f>
        <v>BORGWARNER EMISSIONS SYSTEMS PORTUGAL UNIPESSOAL LDA</v>
      </c>
      <c r="E797" s="271" t="str">
        <f>_xlfn.XLOOKUP(Table2[[#This Row],[K&amp;N REF ]],CAT_Details[Tracking Number],CAT_Details[Delivery Country Code],,0)</f>
        <v>GB</v>
      </c>
      <c r="F797" s="271" t="str">
        <f>_xlfn.XLOOKUP(Table2[[#This Row],[TO Ref]],CAT_Details[TO Ref],CAT_Details[Loc],,0)</f>
        <v>DX01-L5</v>
      </c>
      <c r="G797" s="257" t="s">
        <v>44</v>
      </c>
      <c r="H797" s="257" t="s">
        <v>49</v>
      </c>
      <c r="I797" s="280">
        <v>45757</v>
      </c>
      <c r="J797" s="257" t="s">
        <v>26</v>
      </c>
      <c r="K797" s="257" t="s">
        <v>32</v>
      </c>
      <c r="L797" s="280">
        <v>45757</v>
      </c>
      <c r="M797" s="257" t="str">
        <f>IF(Table2[[#This Row],[Resolve Date]]="","ONGOING","SOLVED")</f>
        <v>SOLVED</v>
      </c>
      <c r="N797" s="258" t="s">
        <v>30</v>
      </c>
      <c r="O797" s="257" t="str">
        <f>Table2[[#This Row],[K&amp;N REF ]]&amp;Table2[[#This Row],[Issue type ]]</f>
        <v>5015622872XX LABELS</v>
      </c>
      <c r="P797" s="257">
        <f>YEAR(Table2[[#This Row],[Date ]])</f>
        <v>2025</v>
      </c>
      <c r="Q797" s="257" t="str">
        <f>VLOOKUP(MONTH(Table2[[#This Row],[Date ]]),Months,2,0)</f>
        <v>April</v>
      </c>
      <c r="R797" s="257" t="b">
        <f>COUNTIFS(Table2[Unique],Table2[[#This Row],[Unique]])&gt;1</f>
        <v>0</v>
      </c>
      <c r="S797" s="257">
        <f>IF(Table2[[#This Row],[Status ]]="Solved",1,0)</f>
        <v>1</v>
      </c>
      <c r="T797" s="257">
        <f>IF(Table2[[#This Row],[Status ]]="ongoing",1,0)</f>
        <v>0</v>
      </c>
    </row>
    <row r="798" spans="1:20" x14ac:dyDescent="0.25">
      <c r="A798" s="262">
        <v>5015701085</v>
      </c>
      <c r="B798" s="269" t="str">
        <f>_xlfn.XLOOKUP(Table2[[#This Row],[K&amp;N REF ]],CAT_Details[Tracking Number],CAT_Details[S Ref],,0)</f>
        <v>20250402-S-70557</v>
      </c>
      <c r="C798" s="270">
        <f>_xlfn.XLOOKUP(Table2[[#This Row],[K&amp;N REF ]],CAT_Details[Tracking Number],CAT_Details[TO Ref],,0)</f>
        <v>20250402688063</v>
      </c>
      <c r="D798" s="270" t="str">
        <f>_xlfn.XLOOKUP(Table2[[#This Row],[K&amp;N REF ]],CAT_Details[Tracking Number],CAT_Details[Pickup Customer Name],,0)</f>
        <v>ALC ALLGEMEINESLOGISTIK CENTER</v>
      </c>
      <c r="E798" s="271" t="str">
        <f>_xlfn.XLOOKUP(Table2[[#This Row],[K&amp;N REF ]],CAT_Details[Tracking Number],CAT_Details[Delivery Country Code],,0)</f>
        <v>GB</v>
      </c>
      <c r="F798" s="271" t="str">
        <f>_xlfn.XLOOKUP(Table2[[#This Row],[TO Ref]],CAT_Details[TO Ref],CAT_Details[Loc],,0)</f>
        <v>OYL1</v>
      </c>
      <c r="G798" s="257" t="s">
        <v>34</v>
      </c>
      <c r="H798" s="257" t="s">
        <v>40</v>
      </c>
      <c r="I798" s="280">
        <v>45757</v>
      </c>
      <c r="J798" s="257" t="s">
        <v>26</v>
      </c>
      <c r="K798" s="257" t="s">
        <v>32</v>
      </c>
      <c r="L798" s="280">
        <v>45757</v>
      </c>
      <c r="M798" s="257" t="str">
        <f>IF(Table2[[#This Row],[Resolve Date]]="","ONGOING","SOLVED")</f>
        <v>SOLVED</v>
      </c>
      <c r="N798" s="258" t="s">
        <v>96</v>
      </c>
      <c r="O798" s="257" t="str">
        <f>Table2[[#This Row],[K&amp;N REF ]]&amp;Table2[[#This Row],[Issue type ]]</f>
        <v xml:space="preserve">5015701085INCORRECT LABELS </v>
      </c>
      <c r="P798" s="257">
        <f>YEAR(Table2[[#This Row],[Date ]])</f>
        <v>2025</v>
      </c>
      <c r="Q798" s="257" t="str">
        <f>VLOOKUP(MONTH(Table2[[#This Row],[Date ]]),Months,2,0)</f>
        <v>April</v>
      </c>
      <c r="R798" s="257" t="b">
        <f>COUNTIFS(Table2[Unique],Table2[[#This Row],[Unique]])&gt;1</f>
        <v>0</v>
      </c>
      <c r="S798" s="257">
        <f>IF(Table2[[#This Row],[Status ]]="Solved",1,0)</f>
        <v>1</v>
      </c>
      <c r="T798" s="257">
        <f>IF(Table2[[#This Row],[Status ]]="ongoing",1,0)</f>
        <v>0</v>
      </c>
    </row>
    <row r="799" spans="1:20" x14ac:dyDescent="0.25">
      <c r="A799" s="262">
        <v>5015684864</v>
      </c>
      <c r="B799" s="269" t="str">
        <f>_xlfn.XLOOKUP(Table2[[#This Row],[K&amp;N REF ]],CAT_Details[Tracking Number],CAT_Details[S Ref],,0)</f>
        <v>20250403-S-70149</v>
      </c>
      <c r="C799" s="270">
        <f>_xlfn.XLOOKUP(Table2[[#This Row],[K&amp;N REF ]],CAT_Details[Tracking Number],CAT_Details[TO Ref],,0)</f>
        <v>20250403689024</v>
      </c>
      <c r="D799" s="270" t="str">
        <f>_xlfn.XLOOKUP(Table2[[#This Row],[K&amp;N REF ]],CAT_Details[Tracking Number],CAT_Details[Pickup Customer Name],,0)</f>
        <v>Grammer Technical Components GmbH</v>
      </c>
      <c r="E799" s="271" t="str">
        <f>_xlfn.XLOOKUP(Table2[[#This Row],[K&amp;N REF ]],CAT_Details[Tracking Number],CAT_Details[Delivery Country Code],,0)</f>
        <v>GB</v>
      </c>
      <c r="F799" s="271" t="str">
        <f>_xlfn.XLOOKUP(Table2[[#This Row],[TO Ref]],CAT_Details[TO Ref],CAT_Details[Loc],,0)</f>
        <v>U2-L5</v>
      </c>
      <c r="G799" s="257" t="s">
        <v>34</v>
      </c>
      <c r="H799" s="257" t="s">
        <v>35</v>
      </c>
      <c r="I799" s="280">
        <v>45757</v>
      </c>
      <c r="J799" s="257" t="s">
        <v>26</v>
      </c>
      <c r="K799" s="257" t="s">
        <v>32</v>
      </c>
      <c r="L799" s="280">
        <v>45757</v>
      </c>
      <c r="M799" s="257" t="str">
        <f>IF(Table2[[#This Row],[Resolve Date]]="","ONGOING","SOLVED")</f>
        <v>SOLVED</v>
      </c>
      <c r="N799" s="258" t="s">
        <v>30</v>
      </c>
      <c r="O799" s="257" t="str">
        <f>Table2[[#This Row],[K&amp;N REF ]]&amp;Table2[[#This Row],[Issue type ]]</f>
        <v>5015684864NO LABELS</v>
      </c>
      <c r="P799" s="257">
        <f>YEAR(Table2[[#This Row],[Date ]])</f>
        <v>2025</v>
      </c>
      <c r="Q799" s="257" t="str">
        <f>VLOOKUP(MONTH(Table2[[#This Row],[Date ]]),Months,2,0)</f>
        <v>April</v>
      </c>
      <c r="R799" s="257" t="b">
        <f>COUNTIFS(Table2[Unique],Table2[[#This Row],[Unique]])&gt;1</f>
        <v>0</v>
      </c>
      <c r="S799" s="257">
        <f>IF(Table2[[#This Row],[Status ]]="Solved",1,0)</f>
        <v>1</v>
      </c>
      <c r="T799" s="257">
        <f>IF(Table2[[#This Row],[Status ]]="ongoing",1,0)</f>
        <v>0</v>
      </c>
    </row>
    <row r="800" spans="1:20" x14ac:dyDescent="0.25">
      <c r="A800" s="262">
        <v>5015701203</v>
      </c>
      <c r="B800" s="269" t="str">
        <f>_xlfn.XLOOKUP(Table2[[#This Row],[K&amp;N REF ]],CAT_Details[Tracking Number],CAT_Details[S Ref],,0)</f>
        <v>20250404-S-70124</v>
      </c>
      <c r="C800" s="270">
        <f>_xlfn.XLOOKUP(Table2[[#This Row],[K&amp;N REF ]],CAT_Details[Tracking Number],CAT_Details[TO Ref],,0)</f>
        <v>20250404689950</v>
      </c>
      <c r="D800" s="270" t="str">
        <f>_xlfn.XLOOKUP(Table2[[#This Row],[K&amp;N REF ]],CAT_Details[Tracking Number],CAT_Details[Pickup Customer Name],,0)</f>
        <v>Bosch Rexroth AG Werk Horb</v>
      </c>
      <c r="E800" s="271" t="str">
        <f>_xlfn.XLOOKUP(Table2[[#This Row],[K&amp;N REF ]],CAT_Details[Tracking Number],CAT_Details[Delivery Country Code],,0)</f>
        <v>GB</v>
      </c>
      <c r="F800" s="271" t="str">
        <f>_xlfn.XLOOKUP(Table2[[#This Row],[TO Ref]],CAT_Details[TO Ref],CAT_Details[Loc],,0)</f>
        <v>U2-L5</v>
      </c>
      <c r="G800" s="257" t="s">
        <v>34</v>
      </c>
      <c r="H800" s="257" t="s">
        <v>35</v>
      </c>
      <c r="I800" s="280">
        <v>45757</v>
      </c>
      <c r="J800" s="257" t="s">
        <v>26</v>
      </c>
      <c r="K800" s="257" t="s">
        <v>32</v>
      </c>
      <c r="L800" s="280">
        <v>45757</v>
      </c>
      <c r="M800" s="257" t="str">
        <f>IF(Table2[[#This Row],[Resolve Date]]="","ONGOING","SOLVED")</f>
        <v>SOLVED</v>
      </c>
      <c r="N800" s="258" t="s">
        <v>30</v>
      </c>
      <c r="O800" s="257" t="str">
        <f>Table2[[#This Row],[K&amp;N REF ]]&amp;Table2[[#This Row],[Issue type ]]</f>
        <v>5015701203NO LABELS</v>
      </c>
      <c r="P800" s="257">
        <f>YEAR(Table2[[#This Row],[Date ]])</f>
        <v>2025</v>
      </c>
      <c r="Q800" s="257" t="str">
        <f>VLOOKUP(MONTH(Table2[[#This Row],[Date ]]),Months,2,0)</f>
        <v>April</v>
      </c>
      <c r="R800" s="257" t="b">
        <f>COUNTIFS(Table2[Unique],Table2[[#This Row],[Unique]])&gt;1</f>
        <v>0</v>
      </c>
      <c r="S800" s="257">
        <f>IF(Table2[[#This Row],[Status ]]="Solved",1,0)</f>
        <v>1</v>
      </c>
      <c r="T800" s="257">
        <f>IF(Table2[[#This Row],[Status ]]="ongoing",1,0)</f>
        <v>0</v>
      </c>
    </row>
    <row r="801" spans="1:20" x14ac:dyDescent="0.25">
      <c r="A801" s="262">
        <v>5015701389</v>
      </c>
      <c r="B801" s="269" t="str">
        <f>_xlfn.XLOOKUP(Table2[[#This Row],[K&amp;N REF ]],CAT_Details[Tracking Number],CAT_Details[S Ref],,0)</f>
        <v>20250404-S-70611</v>
      </c>
      <c r="C801" s="270">
        <f>_xlfn.XLOOKUP(Table2[[#This Row],[K&amp;N REF ]],CAT_Details[Tracking Number],CAT_Details[TO Ref],,0)</f>
        <v>20250404690637</v>
      </c>
      <c r="D801" s="270" t="str">
        <f>_xlfn.XLOOKUP(Table2[[#This Row],[K&amp;N REF ]],CAT_Details[Tracking Number],CAT_Details[Pickup Customer Name],,0)</f>
        <v>Wihag Fahrzeugbausysteme Gmbh</v>
      </c>
      <c r="E801" s="271" t="str">
        <f>_xlfn.XLOOKUP(Table2[[#This Row],[K&amp;N REF ]],CAT_Details[Tracking Number],CAT_Details[Delivery Country Code],,0)</f>
        <v>GB</v>
      </c>
      <c r="F801" s="271">
        <f>_xlfn.XLOOKUP(Table2[[#This Row],[TO Ref]],CAT_Details[TO Ref],CAT_Details[Loc],,0)</f>
        <v>3402</v>
      </c>
      <c r="G801" s="257" t="s">
        <v>34</v>
      </c>
      <c r="H801" s="257" t="s">
        <v>35</v>
      </c>
      <c r="I801" s="280">
        <v>45757</v>
      </c>
      <c r="J801" s="257" t="s">
        <v>26</v>
      </c>
      <c r="K801" s="257" t="s">
        <v>32</v>
      </c>
      <c r="L801" s="280">
        <v>45757</v>
      </c>
      <c r="M801" s="257" t="str">
        <f>IF(Table2[[#This Row],[Resolve Date]]="","ONGOING","SOLVED")</f>
        <v>SOLVED</v>
      </c>
      <c r="N801" s="258" t="s">
        <v>30</v>
      </c>
      <c r="O801" s="257" t="str">
        <f>Table2[[#This Row],[K&amp;N REF ]]&amp;Table2[[#This Row],[Issue type ]]</f>
        <v>5015701389NO LABELS</v>
      </c>
      <c r="P801" s="257">
        <f>YEAR(Table2[[#This Row],[Date ]])</f>
        <v>2025</v>
      </c>
      <c r="Q801" s="257" t="str">
        <f>VLOOKUP(MONTH(Table2[[#This Row],[Date ]]),Months,2,0)</f>
        <v>April</v>
      </c>
      <c r="R801" s="257" t="b">
        <f>COUNTIFS(Table2[Unique],Table2[[#This Row],[Unique]])&gt;1</f>
        <v>0</v>
      </c>
      <c r="S801" s="257">
        <f>IF(Table2[[#This Row],[Status ]]="Solved",1,0)</f>
        <v>1</v>
      </c>
      <c r="T801" s="257">
        <f>IF(Table2[[#This Row],[Status ]]="ongoing",1,0)</f>
        <v>0</v>
      </c>
    </row>
    <row r="802" spans="1:20" x14ac:dyDescent="0.25">
      <c r="A802" s="262">
        <v>5015716452</v>
      </c>
      <c r="B802" s="269" t="str">
        <f>_xlfn.XLOOKUP(Table2[[#This Row],[K&amp;N REF ]],CAT_Details[Tracking Number],CAT_Details[S Ref],,0)</f>
        <v>20250402-S-70569</v>
      </c>
      <c r="C802" s="270">
        <f>_xlfn.XLOOKUP(Table2[[#This Row],[K&amp;N REF ]],CAT_Details[Tracking Number],CAT_Details[TO Ref],,0)</f>
        <v>20250402688438</v>
      </c>
      <c r="D802" s="270" t="str">
        <f>_xlfn.XLOOKUP(Table2[[#This Row],[K&amp;N REF ]],CAT_Details[Tracking Number],CAT_Details[Pickup Customer Name],,0)</f>
        <v>MITSUBISHI CHEMICAL ADVANCED M</v>
      </c>
      <c r="E802" s="271" t="str">
        <f>_xlfn.XLOOKUP(Table2[[#This Row],[K&amp;N REF ]],CAT_Details[Tracking Number],CAT_Details[Delivery Country Code],,0)</f>
        <v>GB</v>
      </c>
      <c r="F802" s="271" t="str">
        <f>_xlfn.XLOOKUP(Table2[[#This Row],[TO Ref]],CAT_Details[TO Ref],CAT_Details[Loc],,0)</f>
        <v>OYL1</v>
      </c>
      <c r="G802" s="257" t="s">
        <v>36</v>
      </c>
      <c r="H802" s="257" t="s">
        <v>35</v>
      </c>
      <c r="I802" s="280">
        <v>45757</v>
      </c>
      <c r="J802" s="257" t="s">
        <v>26</v>
      </c>
      <c r="K802" s="257" t="s">
        <v>32</v>
      </c>
      <c r="L802" s="280">
        <v>45757</v>
      </c>
      <c r="M802" s="257" t="str">
        <f>IF(Table2[[#This Row],[Resolve Date]]="","ONGOING","SOLVED")</f>
        <v>SOLVED</v>
      </c>
      <c r="N802" s="258" t="s">
        <v>30</v>
      </c>
      <c r="O802" s="257" t="str">
        <f>Table2[[#This Row],[K&amp;N REF ]]&amp;Table2[[#This Row],[Issue type ]]</f>
        <v>5015716452NO LABELS</v>
      </c>
      <c r="P802" s="257">
        <f>YEAR(Table2[[#This Row],[Date ]])</f>
        <v>2025</v>
      </c>
      <c r="Q802" s="257" t="str">
        <f>VLOOKUP(MONTH(Table2[[#This Row],[Date ]]),Months,2,0)</f>
        <v>April</v>
      </c>
      <c r="R802" s="257" t="b">
        <f>COUNTIFS(Table2[Unique],Table2[[#This Row],[Unique]])&gt;1</f>
        <v>0</v>
      </c>
      <c r="S802" s="257">
        <f>IF(Table2[[#This Row],[Status ]]="Solved",1,0)</f>
        <v>1</v>
      </c>
      <c r="T802" s="257">
        <f>IF(Table2[[#This Row],[Status ]]="ongoing",1,0)</f>
        <v>0</v>
      </c>
    </row>
    <row r="803" spans="1:20" x14ac:dyDescent="0.25">
      <c r="A803" s="262">
        <v>5015716607</v>
      </c>
      <c r="B803" s="269" t="str">
        <f>_xlfn.XLOOKUP(Table2[[#This Row],[K&amp;N REF ]],CAT_Details[Tracking Number],CAT_Details[S Ref],,0)</f>
        <v>20250407-S-70200</v>
      </c>
      <c r="C803" s="270">
        <f>_xlfn.XLOOKUP(Table2[[#This Row],[K&amp;N REF ]],CAT_Details[Tracking Number],CAT_Details[TO Ref],,0)</f>
        <v>20250407691162</v>
      </c>
      <c r="D803" s="270" t="str">
        <f>_xlfn.XLOOKUP(Table2[[#This Row],[K&amp;N REF ]],CAT_Details[Tracking Number],CAT_Details[Pickup Customer Name],,0)</f>
        <v>Donaldson Ed</v>
      </c>
      <c r="E803" s="271" t="str">
        <f>_xlfn.XLOOKUP(Table2[[#This Row],[K&amp;N REF ]],CAT_Details[Tracking Number],CAT_Details[Delivery Country Code],,0)</f>
        <v>GB</v>
      </c>
      <c r="F803" s="271">
        <f>_xlfn.XLOOKUP(Table2[[#This Row],[TO Ref]],CAT_Details[TO Ref],CAT_Details[Loc],,0)</f>
        <v>3402</v>
      </c>
      <c r="G803" s="257" t="s">
        <v>36</v>
      </c>
      <c r="H803" s="257" t="s">
        <v>40</v>
      </c>
      <c r="I803" s="280">
        <v>45757</v>
      </c>
      <c r="J803" s="257" t="s">
        <v>26</v>
      </c>
      <c r="K803" s="257" t="s">
        <v>32</v>
      </c>
      <c r="L803" s="280">
        <v>45757</v>
      </c>
      <c r="M803" s="257" t="str">
        <f>IF(Table2[[#This Row],[Resolve Date]]="","ONGOING","SOLVED")</f>
        <v>SOLVED</v>
      </c>
      <c r="N803" s="258" t="s">
        <v>96</v>
      </c>
      <c r="O803" s="257" t="str">
        <f>Table2[[#This Row],[K&amp;N REF ]]&amp;Table2[[#This Row],[Issue type ]]</f>
        <v xml:space="preserve">5015716607INCORRECT LABELS </v>
      </c>
      <c r="P803" s="257">
        <f>YEAR(Table2[[#This Row],[Date ]])</f>
        <v>2025</v>
      </c>
      <c r="Q803" s="257" t="str">
        <f>VLOOKUP(MONTH(Table2[[#This Row],[Date ]]),Months,2,0)</f>
        <v>April</v>
      </c>
      <c r="R803" s="257" t="b">
        <f>COUNTIFS(Table2[Unique],Table2[[#This Row],[Unique]])&gt;1</f>
        <v>0</v>
      </c>
      <c r="S803" s="257">
        <f>IF(Table2[[#This Row],[Status ]]="Solved",1,0)</f>
        <v>1</v>
      </c>
      <c r="T803" s="257">
        <f>IF(Table2[[#This Row],[Status ]]="ongoing",1,0)</f>
        <v>0</v>
      </c>
    </row>
    <row r="804" spans="1:20" x14ac:dyDescent="0.25">
      <c r="A804" s="262">
        <v>5015701155</v>
      </c>
      <c r="B804" s="269" t="str">
        <f>_xlfn.XLOOKUP(Table2[[#This Row],[K&amp;N REF ]],CAT_Details[Tracking Number],CAT_Details[S Ref],,0)</f>
        <v>20250402-S-70576</v>
      </c>
      <c r="C804" s="270">
        <f>_xlfn.XLOOKUP(Table2[[#This Row],[K&amp;N REF ]],CAT_Details[Tracking Number],CAT_Details[TO Ref],,0)</f>
        <v>20250402688226</v>
      </c>
      <c r="D804" s="270" t="str">
        <f>_xlfn.XLOOKUP(Table2[[#This Row],[K&amp;N REF ]],CAT_Details[Tracking Number],CAT_Details[Pickup Customer Name],,0)</f>
        <v>BORGHI IMPIANTI OLEDINAMICI</v>
      </c>
      <c r="E804" s="271" t="str">
        <f>_xlfn.XLOOKUP(Table2[[#This Row],[K&amp;N REF ]],CAT_Details[Tracking Number],CAT_Details[Delivery Country Code],,0)</f>
        <v>GB</v>
      </c>
      <c r="F804" s="271" t="str">
        <f>_xlfn.XLOOKUP(Table2[[#This Row],[TO Ref]],CAT_Details[TO Ref],CAT_Details[Loc],,0)</f>
        <v>OYL1</v>
      </c>
      <c r="G804" s="257" t="s">
        <v>24</v>
      </c>
      <c r="H804" s="257" t="s">
        <v>35</v>
      </c>
      <c r="I804" s="280">
        <v>45758</v>
      </c>
      <c r="J804" s="257" t="s">
        <v>26</v>
      </c>
      <c r="K804" s="257" t="s">
        <v>32</v>
      </c>
      <c r="L804" s="280">
        <v>45758</v>
      </c>
      <c r="M804" s="257" t="str">
        <f>IF(Table2[[#This Row],[Resolve Date]]="","ONGOING","SOLVED")</f>
        <v>SOLVED</v>
      </c>
      <c r="N804" s="258" t="s">
        <v>30</v>
      </c>
      <c r="O804" s="257" t="str">
        <f>Table2[[#This Row],[K&amp;N REF ]]&amp;Table2[[#This Row],[Issue type ]]</f>
        <v>5015701155NO LABELS</v>
      </c>
      <c r="P804" s="257">
        <f>YEAR(Table2[[#This Row],[Date ]])</f>
        <v>2025</v>
      </c>
      <c r="Q804" s="257" t="str">
        <f>VLOOKUP(MONTH(Table2[[#This Row],[Date ]]),Months,2,0)</f>
        <v>April</v>
      </c>
      <c r="R804" s="257" t="b">
        <f>COUNTIFS(Table2[Unique],Table2[[#This Row],[Unique]])&gt;1</f>
        <v>0</v>
      </c>
      <c r="S804" s="257">
        <f>IF(Table2[[#This Row],[Status ]]="Solved",1,0)</f>
        <v>1</v>
      </c>
      <c r="T804" s="257">
        <f>IF(Table2[[#This Row],[Status ]]="ongoing",1,0)</f>
        <v>0</v>
      </c>
    </row>
    <row r="805" spans="1:20" x14ac:dyDescent="0.25">
      <c r="A805" s="262">
        <v>5015701573</v>
      </c>
      <c r="B805" s="269" t="str">
        <f>_xlfn.XLOOKUP(Table2[[#This Row],[K&amp;N REF ]],CAT_Details[Tracking Number],CAT_Details[S Ref],,0)</f>
        <v>20250404-S-70612</v>
      </c>
      <c r="C805" s="270">
        <f>_xlfn.XLOOKUP(Table2[[#This Row],[K&amp;N REF ]],CAT_Details[Tracking Number],CAT_Details[TO Ref],,0)</f>
        <v>20250403689216</v>
      </c>
      <c r="D805" s="270" t="str">
        <f>_xlfn.XLOOKUP(Table2[[#This Row],[K&amp;N REF ]],CAT_Details[Tracking Number],CAT_Details[Pickup Customer Name],,0)</f>
        <v>Sbe - V.Ar.Vit.Spa</v>
      </c>
      <c r="E805" s="271" t="str">
        <f>_xlfn.XLOOKUP(Table2[[#This Row],[K&amp;N REF ]],CAT_Details[Tracking Number],CAT_Details[Delivery Country Code],,0)</f>
        <v>GB</v>
      </c>
      <c r="F805" s="271" t="str">
        <f>_xlfn.XLOOKUP(Table2[[#This Row],[TO Ref]],CAT_Details[TO Ref],CAT_Details[Loc],,0)</f>
        <v>OYL1</v>
      </c>
      <c r="G805" s="257" t="s">
        <v>24</v>
      </c>
      <c r="H805" s="257" t="s">
        <v>35</v>
      </c>
      <c r="I805" s="280">
        <v>45758</v>
      </c>
      <c r="J805" s="257" t="s">
        <v>26</v>
      </c>
      <c r="K805" s="257" t="s">
        <v>32</v>
      </c>
      <c r="L805" s="280">
        <v>45758</v>
      </c>
      <c r="M805" s="257" t="str">
        <f>IF(Table2[[#This Row],[Resolve Date]]="","ONGOING","SOLVED")</f>
        <v>SOLVED</v>
      </c>
      <c r="N805" s="258" t="s">
        <v>30</v>
      </c>
      <c r="O805" s="257" t="str">
        <f>Table2[[#This Row],[K&amp;N REF ]]&amp;Table2[[#This Row],[Issue type ]]</f>
        <v>5015701573NO LABELS</v>
      </c>
      <c r="P805" s="257">
        <f>YEAR(Table2[[#This Row],[Date ]])</f>
        <v>2025</v>
      </c>
      <c r="Q805" s="257" t="str">
        <f>VLOOKUP(MONTH(Table2[[#This Row],[Date ]]),Months,2,0)</f>
        <v>April</v>
      </c>
      <c r="R805" s="257" t="b">
        <f>COUNTIFS(Table2[Unique],Table2[[#This Row],[Unique]])&gt;1</f>
        <v>0</v>
      </c>
      <c r="S805" s="257">
        <f>IF(Table2[[#This Row],[Status ]]="Solved",1,0)</f>
        <v>1</v>
      </c>
      <c r="T805" s="257">
        <f>IF(Table2[[#This Row],[Status ]]="ongoing",1,0)</f>
        <v>0</v>
      </c>
    </row>
    <row r="806" spans="1:20" x14ac:dyDescent="0.25">
      <c r="A806" s="262">
        <v>5015701168</v>
      </c>
      <c r="B806" s="269" t="str">
        <f>_xlfn.XLOOKUP(Table2[[#This Row],[K&amp;N REF ]],CAT_Details[Tracking Number],CAT_Details[S Ref],,0)</f>
        <v>20250404-S-70118</v>
      </c>
      <c r="C806" s="270">
        <f>_xlfn.XLOOKUP(Table2[[#This Row],[K&amp;N REF ]],CAT_Details[Tracking Number],CAT_Details[TO Ref],,0)</f>
        <v>20250404690065</v>
      </c>
      <c r="D806" s="270" t="str">
        <f>_xlfn.XLOOKUP(Table2[[#This Row],[K&amp;N REF ]],CAT_Details[Tracking Number],CAT_Details[Pickup Customer Name],,0)</f>
        <v>SAN MARTINO (AT)/SELMAT SRL</v>
      </c>
      <c r="E806" s="271" t="str">
        <f>_xlfn.XLOOKUP(Table2[[#This Row],[K&amp;N REF ]],CAT_Details[Tracking Number],CAT_Details[Delivery Country Code],,0)</f>
        <v>GB</v>
      </c>
      <c r="F806" s="271">
        <f>_xlfn.XLOOKUP(Table2[[#This Row],[TO Ref]],CAT_Details[TO Ref],CAT_Details[Loc],,0)</f>
        <v>3402</v>
      </c>
      <c r="G806" s="257" t="s">
        <v>24</v>
      </c>
      <c r="H806" s="257" t="s">
        <v>35</v>
      </c>
      <c r="I806" s="280">
        <v>45758</v>
      </c>
      <c r="J806" s="257" t="s">
        <v>26</v>
      </c>
      <c r="K806" s="257" t="s">
        <v>32</v>
      </c>
      <c r="L806" s="280">
        <v>45758</v>
      </c>
      <c r="M806" s="257" t="str">
        <f>IF(Table2[[#This Row],[Resolve Date]]="","ONGOING","SOLVED")</f>
        <v>SOLVED</v>
      </c>
      <c r="N806" s="258" t="s">
        <v>30</v>
      </c>
      <c r="O806" s="257" t="str">
        <f>Table2[[#This Row],[K&amp;N REF ]]&amp;Table2[[#This Row],[Issue type ]]</f>
        <v>5015701168NO LABELS</v>
      </c>
      <c r="P806" s="257">
        <f>YEAR(Table2[[#This Row],[Date ]])</f>
        <v>2025</v>
      </c>
      <c r="Q806" s="257" t="str">
        <f>VLOOKUP(MONTH(Table2[[#This Row],[Date ]]),Months,2,0)</f>
        <v>April</v>
      </c>
      <c r="R806" s="257" t="b">
        <f>COUNTIFS(Table2[Unique],Table2[[#This Row],[Unique]])&gt;1</f>
        <v>0</v>
      </c>
      <c r="S806" s="257">
        <f>IF(Table2[[#This Row],[Status ]]="Solved",1,0)</f>
        <v>1</v>
      </c>
      <c r="T806" s="257">
        <f>IF(Table2[[#This Row],[Status ]]="ongoing",1,0)</f>
        <v>0</v>
      </c>
    </row>
    <row r="807" spans="1:20" x14ac:dyDescent="0.25">
      <c r="A807" s="262">
        <v>5015701572</v>
      </c>
      <c r="B807" s="269" t="str">
        <f>_xlfn.XLOOKUP(Table2[[#This Row],[K&amp;N REF ]],CAT_Details[Tracking Number],CAT_Details[S Ref],,0)</f>
        <v>20250403-S-70239</v>
      </c>
      <c r="C807" s="270">
        <f>_xlfn.XLOOKUP(Table2[[#This Row],[K&amp;N REF ]],CAT_Details[Tracking Number],CAT_Details[TO Ref],,0)</f>
        <v>20250403689209</v>
      </c>
      <c r="D807" s="270" t="str">
        <f>_xlfn.XLOOKUP(Table2[[#This Row],[K&amp;N REF ]],CAT_Details[Tracking Number],CAT_Details[Pickup Customer Name],,0)</f>
        <v>Mahle Ventiltrieb GMBH</v>
      </c>
      <c r="E807" s="271" t="str">
        <f>_xlfn.XLOOKUP(Table2[[#This Row],[K&amp;N REF ]],CAT_Details[Tracking Number],CAT_Details[Delivery Country Code],,0)</f>
        <v>GB</v>
      </c>
      <c r="F807" s="271" t="str">
        <f>_xlfn.XLOOKUP(Table2[[#This Row],[TO Ref]],CAT_Details[TO Ref],CAT_Details[Loc],,0)</f>
        <v>No Loc</v>
      </c>
      <c r="G807" s="257" t="s">
        <v>34</v>
      </c>
      <c r="H807" s="257" t="s">
        <v>35</v>
      </c>
      <c r="I807" s="280">
        <v>45758</v>
      </c>
      <c r="J807" s="257" t="s">
        <v>26</v>
      </c>
      <c r="K807" s="257" t="s">
        <v>32</v>
      </c>
      <c r="L807" s="280">
        <v>45758</v>
      </c>
      <c r="M807" s="257" t="str">
        <f>IF(Table2[[#This Row],[Resolve Date]]="","ONGOING","SOLVED")</f>
        <v>SOLVED</v>
      </c>
      <c r="N807" s="258" t="s">
        <v>30</v>
      </c>
      <c r="O807" s="257" t="str">
        <f>Table2[[#This Row],[K&amp;N REF ]]&amp;Table2[[#This Row],[Issue type ]]</f>
        <v>5015701572NO LABELS</v>
      </c>
      <c r="P807" s="257">
        <f>YEAR(Table2[[#This Row],[Date ]])</f>
        <v>2025</v>
      </c>
      <c r="Q807" s="257" t="str">
        <f>VLOOKUP(MONTH(Table2[[#This Row],[Date ]]),Months,2,0)</f>
        <v>April</v>
      </c>
      <c r="R807" s="257" t="b">
        <f>COUNTIFS(Table2[Unique],Table2[[#This Row],[Unique]])&gt;1</f>
        <v>0</v>
      </c>
      <c r="S807" s="257">
        <f>IF(Table2[[#This Row],[Status ]]="Solved",1,0)</f>
        <v>1</v>
      </c>
      <c r="T807" s="257">
        <f>IF(Table2[[#This Row],[Status ]]="ongoing",1,0)</f>
        <v>0</v>
      </c>
    </row>
    <row r="808" spans="1:20" x14ac:dyDescent="0.25">
      <c r="A808" s="262">
        <v>5015701322</v>
      </c>
      <c r="B808" s="269" t="str">
        <f>_xlfn.XLOOKUP(Table2[[#This Row],[K&amp;N REF ]],CAT_Details[Tracking Number],CAT_Details[S Ref],,0)</f>
        <v>20250404-S-70117</v>
      </c>
      <c r="C808" s="270">
        <f>_xlfn.XLOOKUP(Table2[[#This Row],[K&amp;N REF ]],CAT_Details[Tracking Number],CAT_Details[TO Ref],,0)</f>
        <v>20250404689934</v>
      </c>
      <c r="D808" s="270" t="str">
        <f>_xlfn.XLOOKUP(Table2[[#This Row],[K&amp;N REF ]],CAT_Details[Tracking Number],CAT_Details[Pickup Customer Name],,0)</f>
        <v>TENNECO ZWICKAU GMBH</v>
      </c>
      <c r="E808" s="271" t="str">
        <f>_xlfn.XLOOKUP(Table2[[#This Row],[K&amp;N REF ]],CAT_Details[Tracking Number],CAT_Details[Delivery Country Code],,0)</f>
        <v>GB</v>
      </c>
      <c r="F808" s="271" t="str">
        <f>_xlfn.XLOOKUP(Table2[[#This Row],[TO Ref]],CAT_Details[TO Ref],CAT_Details[Loc],,0)</f>
        <v>DX01-L5</v>
      </c>
      <c r="G808" s="257" t="s">
        <v>34</v>
      </c>
      <c r="H808" s="257" t="s">
        <v>35</v>
      </c>
      <c r="I808" s="280">
        <v>45758</v>
      </c>
      <c r="J808" s="257" t="s">
        <v>26</v>
      </c>
      <c r="K808" s="257" t="s">
        <v>32</v>
      </c>
      <c r="L808" s="280">
        <v>45758</v>
      </c>
      <c r="M808" s="257" t="str">
        <f>IF(Table2[[#This Row],[Resolve Date]]="","ONGOING","SOLVED")</f>
        <v>SOLVED</v>
      </c>
      <c r="N808" s="258" t="s">
        <v>30</v>
      </c>
      <c r="O808" s="257" t="str">
        <f>Table2[[#This Row],[K&amp;N REF ]]&amp;Table2[[#This Row],[Issue type ]]</f>
        <v>5015701322NO LABELS</v>
      </c>
      <c r="P808" s="257">
        <f>YEAR(Table2[[#This Row],[Date ]])</f>
        <v>2025</v>
      </c>
      <c r="Q808" s="257" t="str">
        <f>VLOOKUP(MONTH(Table2[[#This Row],[Date ]]),Months,2,0)</f>
        <v>April</v>
      </c>
      <c r="R808" s="257" t="b">
        <f>COUNTIFS(Table2[Unique],Table2[[#This Row],[Unique]])&gt;1</f>
        <v>0</v>
      </c>
      <c r="S808" s="257">
        <f>IF(Table2[[#This Row],[Status ]]="Solved",1,0)</f>
        <v>1</v>
      </c>
      <c r="T808" s="257">
        <f>IF(Table2[[#This Row],[Status ]]="ongoing",1,0)</f>
        <v>0</v>
      </c>
    </row>
    <row r="809" spans="1:20" x14ac:dyDescent="0.25">
      <c r="A809" s="262">
        <v>5015701630</v>
      </c>
      <c r="B809" s="269" t="str">
        <f>_xlfn.XLOOKUP(Table2[[#This Row],[K&amp;N REF ]],CAT_Details[Tracking Number],CAT_Details[S Ref],,0)</f>
        <v>20250404-S-70313</v>
      </c>
      <c r="C809" s="270">
        <f>_xlfn.XLOOKUP(Table2[[#This Row],[K&amp;N REF ]],CAT_Details[Tracking Number],CAT_Details[TO Ref],,0)</f>
        <v>20250404690465</v>
      </c>
      <c r="D809" s="270" t="str">
        <f>_xlfn.XLOOKUP(Table2[[#This Row],[K&amp;N REF ]],CAT_Details[Tracking Number],CAT_Details[Pickup Customer Name],,0)</f>
        <v>Isselburg Guß- und Bearbeitung Gmbh</v>
      </c>
      <c r="E809" s="271" t="str">
        <f>_xlfn.XLOOKUP(Table2[[#This Row],[K&amp;N REF ]],CAT_Details[Tracking Number],CAT_Details[Delivery Country Code],,0)</f>
        <v>GB</v>
      </c>
      <c r="F809" s="271" t="str">
        <f>_xlfn.XLOOKUP(Table2[[#This Row],[TO Ref]],CAT_Details[TO Ref],CAT_Details[Loc],,0)</f>
        <v>MY02</v>
      </c>
      <c r="G809" s="257" t="s">
        <v>34</v>
      </c>
      <c r="H809" s="257" t="s">
        <v>35</v>
      </c>
      <c r="I809" s="280">
        <v>45758</v>
      </c>
      <c r="J809" s="257" t="s">
        <v>26</v>
      </c>
      <c r="K809" s="257" t="s">
        <v>32</v>
      </c>
      <c r="L809" s="280">
        <v>45758</v>
      </c>
      <c r="M809" s="257" t="str">
        <f>IF(Table2[[#This Row],[Resolve Date]]="","ONGOING","SOLVED")</f>
        <v>SOLVED</v>
      </c>
      <c r="N809" s="258" t="s">
        <v>30</v>
      </c>
      <c r="O809" s="257" t="str">
        <f>Table2[[#This Row],[K&amp;N REF ]]&amp;Table2[[#This Row],[Issue type ]]</f>
        <v>5015701630NO LABELS</v>
      </c>
      <c r="P809" s="257">
        <f>YEAR(Table2[[#This Row],[Date ]])</f>
        <v>2025</v>
      </c>
      <c r="Q809" s="257" t="str">
        <f>VLOOKUP(MONTH(Table2[[#This Row],[Date ]]),Months,2,0)</f>
        <v>April</v>
      </c>
      <c r="R809" s="257" t="b">
        <f>COUNTIFS(Table2[Unique],Table2[[#This Row],[Unique]])&gt;1</f>
        <v>0</v>
      </c>
      <c r="S809" s="257">
        <f>IF(Table2[[#This Row],[Status ]]="Solved",1,0)</f>
        <v>1</v>
      </c>
      <c r="T809" s="257">
        <f>IF(Table2[[#This Row],[Status ]]="ongoing",1,0)</f>
        <v>0</v>
      </c>
    </row>
    <row r="810" spans="1:20" x14ac:dyDescent="0.25">
      <c r="A810" s="262">
        <v>5015716286</v>
      </c>
      <c r="B810" s="269" t="str">
        <f>_xlfn.XLOOKUP(Table2[[#This Row],[K&amp;N REF ]],CAT_Details[Tracking Number],CAT_Details[S Ref],,0)</f>
        <v>20250407-S-70180</v>
      </c>
      <c r="C810" s="270">
        <f>_xlfn.XLOOKUP(Table2[[#This Row],[K&amp;N REF ]],CAT_Details[Tracking Number],CAT_Details[TO Ref],,0)</f>
        <v>20250407691099</v>
      </c>
      <c r="D810" s="270" t="str">
        <f>_xlfn.XLOOKUP(Table2[[#This Row],[K&amp;N REF ]],CAT_Details[Tracking Number],CAT_Details[Pickup Customer Name],,0)</f>
        <v>TENNECO ZWICKAU GMBH</v>
      </c>
      <c r="E810" s="271" t="str">
        <f>_xlfn.XLOOKUP(Table2[[#This Row],[K&amp;N REF ]],CAT_Details[Tracking Number],CAT_Details[Delivery Country Code],,0)</f>
        <v>GB</v>
      </c>
      <c r="F810" s="271" t="str">
        <f>_xlfn.XLOOKUP(Table2[[#This Row],[TO Ref]],CAT_Details[TO Ref],CAT_Details[Loc],,0)</f>
        <v>DX01-L5</v>
      </c>
      <c r="G810" s="257" t="s">
        <v>34</v>
      </c>
      <c r="H810" s="257" t="s">
        <v>35</v>
      </c>
      <c r="I810" s="280">
        <v>45758</v>
      </c>
      <c r="J810" s="257" t="s">
        <v>26</v>
      </c>
      <c r="K810" s="257" t="s">
        <v>32</v>
      </c>
      <c r="L810" s="280">
        <v>45758</v>
      </c>
      <c r="M810" s="257" t="str">
        <f>IF(Table2[[#This Row],[Resolve Date]]="","ONGOING","SOLVED")</f>
        <v>SOLVED</v>
      </c>
      <c r="N810" s="258" t="s">
        <v>30</v>
      </c>
      <c r="O810" s="257" t="str">
        <f>Table2[[#This Row],[K&amp;N REF ]]&amp;Table2[[#This Row],[Issue type ]]</f>
        <v>5015716286NO LABELS</v>
      </c>
      <c r="P810" s="257">
        <f>YEAR(Table2[[#This Row],[Date ]])</f>
        <v>2025</v>
      </c>
      <c r="Q810" s="257" t="str">
        <f>VLOOKUP(MONTH(Table2[[#This Row],[Date ]]),Months,2,0)</f>
        <v>April</v>
      </c>
      <c r="R810" s="257" t="b">
        <f>COUNTIFS(Table2[Unique],Table2[[#This Row],[Unique]])&gt;1</f>
        <v>0</v>
      </c>
      <c r="S810" s="257">
        <f>IF(Table2[[#This Row],[Status ]]="Solved",1,0)</f>
        <v>1</v>
      </c>
      <c r="T810" s="257">
        <f>IF(Table2[[#This Row],[Status ]]="ongoing",1,0)</f>
        <v>0</v>
      </c>
    </row>
    <row r="811" spans="1:20" x14ac:dyDescent="0.25">
      <c r="A811" s="262">
        <v>5015716555</v>
      </c>
      <c r="B811" s="269" t="str">
        <f>_xlfn.XLOOKUP(Table2[[#This Row],[K&amp;N REF ]],CAT_Details[Tracking Number],CAT_Details[S Ref],,0)</f>
        <v>20250407-S-70284</v>
      </c>
      <c r="C811" s="270">
        <f>_xlfn.XLOOKUP(Table2[[#This Row],[K&amp;N REF ]],CAT_Details[Tracking Number],CAT_Details[TO Ref],,0)</f>
        <v>20250407691406</v>
      </c>
      <c r="D811" s="270" t="str">
        <f>_xlfn.XLOOKUP(Table2[[#This Row],[K&amp;N REF ]],CAT_Details[Tracking Number],CAT_Details[Pickup Customer Name],,0)</f>
        <v>MOTORTECH GmbH</v>
      </c>
      <c r="E811" s="271" t="str">
        <f>_xlfn.XLOOKUP(Table2[[#This Row],[K&amp;N REF ]],CAT_Details[Tracking Number],CAT_Details[Delivery Country Code],,0)</f>
        <v>GB</v>
      </c>
      <c r="F811" s="271" t="str">
        <f>_xlfn.XLOOKUP(Table2[[#This Row],[TO Ref]],CAT_Details[TO Ref],CAT_Details[Loc],,0)</f>
        <v>No Loc</v>
      </c>
      <c r="G811" s="257" t="s">
        <v>34</v>
      </c>
      <c r="H811" s="257" t="s">
        <v>35</v>
      </c>
      <c r="I811" s="280">
        <v>45758</v>
      </c>
      <c r="J811" s="257" t="s">
        <v>26</v>
      </c>
      <c r="K811" s="257" t="s">
        <v>32</v>
      </c>
      <c r="L811" s="280">
        <v>45758</v>
      </c>
      <c r="M811" s="257" t="str">
        <f>IF(Table2[[#This Row],[Resolve Date]]="","ONGOING","SOLVED")</f>
        <v>SOLVED</v>
      </c>
      <c r="N811" s="258" t="s">
        <v>30</v>
      </c>
      <c r="O811" s="257" t="str">
        <f>Table2[[#This Row],[K&amp;N REF ]]&amp;Table2[[#This Row],[Issue type ]]</f>
        <v>5015716555NO LABELS</v>
      </c>
      <c r="P811" s="257">
        <f>YEAR(Table2[[#This Row],[Date ]])</f>
        <v>2025</v>
      </c>
      <c r="Q811" s="257" t="str">
        <f>VLOOKUP(MONTH(Table2[[#This Row],[Date ]]),Months,2,0)</f>
        <v>April</v>
      </c>
      <c r="R811" s="257" t="b">
        <f>COUNTIFS(Table2[Unique],Table2[[#This Row],[Unique]])&gt;1</f>
        <v>0</v>
      </c>
      <c r="S811" s="257">
        <f>IF(Table2[[#This Row],[Status ]]="Solved",1,0)</f>
        <v>1</v>
      </c>
      <c r="T811" s="257">
        <f>IF(Table2[[#This Row],[Status ]]="ongoing",1,0)</f>
        <v>0</v>
      </c>
    </row>
    <row r="812" spans="1:20" x14ac:dyDescent="0.25">
      <c r="A812" s="262">
        <v>5015716542</v>
      </c>
      <c r="B812" s="269" t="str">
        <f>_xlfn.XLOOKUP(Table2[[#This Row],[K&amp;N REF ]],CAT_Details[Tracking Number],CAT_Details[S Ref],,0)</f>
        <v>20250402-S-70512</v>
      </c>
      <c r="C812" s="270">
        <f>_xlfn.XLOOKUP(Table2[[#This Row],[K&amp;N REF ]],CAT_Details[Tracking Number],CAT_Details[TO Ref],,0)</f>
        <v>20250401687655</v>
      </c>
      <c r="D812" s="270" t="str">
        <f>_xlfn.XLOOKUP(Table2[[#This Row],[K&amp;N REF ]],CAT_Details[Tracking Number],CAT_Details[Pickup Customer Name],,0)</f>
        <v>ADEMIS</v>
      </c>
      <c r="E812" s="271" t="str">
        <f>_xlfn.XLOOKUP(Table2[[#This Row],[K&amp;N REF ]],CAT_Details[Tracking Number],CAT_Details[Delivery Country Code],,0)</f>
        <v>GB</v>
      </c>
      <c r="F812" s="271" t="str">
        <f>_xlfn.XLOOKUP(Table2[[#This Row],[TO Ref]],CAT_Details[TO Ref],CAT_Details[Loc],,0)</f>
        <v>OYL1</v>
      </c>
      <c r="G812" s="257" t="s">
        <v>36</v>
      </c>
      <c r="H812" s="257" t="s">
        <v>42</v>
      </c>
      <c r="I812" s="280">
        <v>45758</v>
      </c>
      <c r="J812" s="257" t="s">
        <v>45</v>
      </c>
      <c r="K812" s="257" t="s">
        <v>27</v>
      </c>
      <c r="L812" s="280">
        <v>45762</v>
      </c>
      <c r="M812" s="257" t="str">
        <f>IF(Table2[[#This Row],[Resolve Date]]="","ONGOING","SOLVED")</f>
        <v>SOLVED</v>
      </c>
      <c r="N812" s="258" t="s">
        <v>144</v>
      </c>
      <c r="O812" s="257" t="str">
        <f>Table2[[#This Row],[K&amp;N REF ]]&amp;Table2[[#This Row],[Issue type ]]</f>
        <v>5015716542AMOUNT</v>
      </c>
      <c r="P812" s="257">
        <f>YEAR(Table2[[#This Row],[Date ]])</f>
        <v>2025</v>
      </c>
      <c r="Q812" s="257" t="str">
        <f>VLOOKUP(MONTH(Table2[[#This Row],[Date ]]),Months,2,0)</f>
        <v>April</v>
      </c>
      <c r="R812" s="257" t="b">
        <f>COUNTIFS(Table2[Unique],Table2[[#This Row],[Unique]])&gt;1</f>
        <v>0</v>
      </c>
      <c r="S812" s="257">
        <f>IF(Table2[[#This Row],[Status ]]="Solved",1,0)</f>
        <v>1</v>
      </c>
      <c r="T812" s="257">
        <f>IF(Table2[[#This Row],[Status ]]="ongoing",1,0)</f>
        <v>0</v>
      </c>
    </row>
    <row r="813" spans="1:20" x14ac:dyDescent="0.25">
      <c r="A813" s="262">
        <v>5015716598</v>
      </c>
      <c r="B813" s="269" t="str">
        <f>_xlfn.XLOOKUP(Table2[[#This Row],[K&amp;N REF ]],CAT_Details[Tracking Number],CAT_Details[S Ref],,0)</f>
        <v>20250403-S-70215</v>
      </c>
      <c r="C813" s="270">
        <f>_xlfn.XLOOKUP(Table2[[#This Row],[K&amp;N REF ]],CAT_Details[Tracking Number],CAT_Details[TO Ref],,0)</f>
        <v>20250403689014</v>
      </c>
      <c r="D813" s="270" t="str">
        <f>_xlfn.XLOOKUP(Table2[[#This Row],[K&amp;N REF ]],CAT_Details[Tracking Number],CAT_Details[Pickup Customer Name],,0)</f>
        <v>MOTA SA</v>
      </c>
      <c r="E813" s="271" t="str">
        <f>_xlfn.XLOOKUP(Table2[[#This Row],[K&amp;N REF ]],CAT_Details[Tracking Number],CAT_Details[Delivery Country Code],,0)</f>
        <v>GB</v>
      </c>
      <c r="F813" s="271" t="str">
        <f>_xlfn.XLOOKUP(Table2[[#This Row],[TO Ref]],CAT_Details[TO Ref],CAT_Details[Loc],,0)</f>
        <v>DX01-L5</v>
      </c>
      <c r="G813" s="257" t="s">
        <v>36</v>
      </c>
      <c r="H813" s="257" t="s">
        <v>35</v>
      </c>
      <c r="I813" s="280">
        <v>45758</v>
      </c>
      <c r="J813" s="257" t="s">
        <v>26</v>
      </c>
      <c r="K813" s="257" t="s">
        <v>32</v>
      </c>
      <c r="L813" s="280">
        <v>45758</v>
      </c>
      <c r="M813" s="257" t="str">
        <f>IF(Table2[[#This Row],[Resolve Date]]="","ONGOING","SOLVED")</f>
        <v>SOLVED</v>
      </c>
      <c r="N813" s="258" t="s">
        <v>30</v>
      </c>
      <c r="O813" s="257" t="str">
        <f>Table2[[#This Row],[K&amp;N REF ]]&amp;Table2[[#This Row],[Issue type ]]</f>
        <v>5015716598NO LABELS</v>
      </c>
      <c r="P813" s="257">
        <f>YEAR(Table2[[#This Row],[Date ]])</f>
        <v>2025</v>
      </c>
      <c r="Q813" s="257" t="str">
        <f>VLOOKUP(MONTH(Table2[[#This Row],[Date ]]),Months,2,0)</f>
        <v>April</v>
      </c>
      <c r="R813" s="257" t="b">
        <f>COUNTIFS(Table2[Unique],Table2[[#This Row],[Unique]])&gt;1</f>
        <v>0</v>
      </c>
      <c r="S813" s="257">
        <f>IF(Table2[[#This Row],[Status ]]="Solved",1,0)</f>
        <v>1</v>
      </c>
      <c r="T813" s="257">
        <f>IF(Table2[[#This Row],[Status ]]="ongoing",1,0)</f>
        <v>0</v>
      </c>
    </row>
    <row r="814" spans="1:20" x14ac:dyDescent="0.25">
      <c r="A814" s="262">
        <v>5015701508</v>
      </c>
      <c r="B814" s="269" t="str">
        <f>_xlfn.XLOOKUP(Table2[[#This Row],[K&amp;N REF ]],CAT_Details[Tracking Number],CAT_Details[S Ref],,0)</f>
        <v>20250404-S-70156</v>
      </c>
      <c r="C814" s="270">
        <f>_xlfn.XLOOKUP(Table2[[#This Row],[K&amp;N REF ]],CAT_Details[Tracking Number],CAT_Details[TO Ref],,0)</f>
        <v>20250404689836</v>
      </c>
      <c r="D814" s="270" t="str">
        <f>_xlfn.XLOOKUP(Table2[[#This Row],[K&amp;N REF ]],CAT_Details[Tracking Number],CAT_Details[Pickup Customer Name],,0)</f>
        <v>TIMKEN EUROPEAN SERVICE CENTER</v>
      </c>
      <c r="E814" s="271" t="str">
        <f>_xlfn.XLOOKUP(Table2[[#This Row],[K&amp;N REF ]],CAT_Details[Tracking Number],CAT_Details[Delivery Country Code],,0)</f>
        <v>GB</v>
      </c>
      <c r="F814" s="271" t="str">
        <f>_xlfn.XLOOKUP(Table2[[#This Row],[TO Ref]],CAT_Details[TO Ref],CAT_Details[Loc],,0)</f>
        <v>DK-BM01</v>
      </c>
      <c r="G814" s="257" t="s">
        <v>36</v>
      </c>
      <c r="H814" s="257" t="s">
        <v>35</v>
      </c>
      <c r="I814" s="280">
        <v>45758</v>
      </c>
      <c r="J814" s="257" t="s">
        <v>26</v>
      </c>
      <c r="K814" s="257" t="s">
        <v>32</v>
      </c>
      <c r="L814" s="280">
        <v>45758</v>
      </c>
      <c r="M814" s="257" t="str">
        <f>IF(Table2[[#This Row],[Resolve Date]]="","ONGOING","SOLVED")</f>
        <v>SOLVED</v>
      </c>
      <c r="N814" s="258" t="s">
        <v>30</v>
      </c>
      <c r="O814" s="257" t="str">
        <f>Table2[[#This Row],[K&amp;N REF ]]&amp;Table2[[#This Row],[Issue type ]]</f>
        <v>5015701508NO LABELS</v>
      </c>
      <c r="P814" s="257">
        <f>YEAR(Table2[[#This Row],[Date ]])</f>
        <v>2025</v>
      </c>
      <c r="Q814" s="257" t="str">
        <f>VLOOKUP(MONTH(Table2[[#This Row],[Date ]]),Months,2,0)</f>
        <v>April</v>
      </c>
      <c r="R814" s="257" t="b">
        <f>COUNTIFS(Table2[Unique],Table2[[#This Row],[Unique]])&gt;1</f>
        <v>0</v>
      </c>
      <c r="S814" s="257">
        <f>IF(Table2[[#This Row],[Status ]]="Solved",1,0)</f>
        <v>1</v>
      </c>
      <c r="T814" s="257">
        <f>IF(Table2[[#This Row],[Status ]]="ongoing",1,0)</f>
        <v>0</v>
      </c>
    </row>
    <row r="815" spans="1:20" x14ac:dyDescent="0.25">
      <c r="A815" s="262">
        <v>5015701091</v>
      </c>
      <c r="B815" s="269" t="str">
        <f>_xlfn.XLOOKUP(Table2[[#This Row],[K&amp;N REF ]],CAT_Details[Tracking Number],CAT_Details[S Ref],,0)</f>
        <v>20250403-S-70169</v>
      </c>
      <c r="C815" s="270">
        <f>_xlfn.XLOOKUP(Table2[[#This Row],[K&amp;N REF ]],CAT_Details[Tracking Number],CAT_Details[TO Ref],,0)</f>
        <v>20250403689412</v>
      </c>
      <c r="D815" s="270" t="str">
        <f>_xlfn.XLOOKUP(Table2[[#This Row],[K&amp;N REF ]],CAT_Details[Tracking Number],CAT_Details[Pickup Customer Name],,0)</f>
        <v>PARKER HANNIFIN ITALY SRL</v>
      </c>
      <c r="E815" s="271" t="str">
        <f>_xlfn.XLOOKUP(Table2[[#This Row],[K&amp;N REF ]],CAT_Details[Tracking Number],CAT_Details[Delivery Country Code],,0)</f>
        <v>GB</v>
      </c>
      <c r="F815" s="271" t="str">
        <f>_xlfn.XLOOKUP(Table2[[#This Row],[TO Ref]],CAT_Details[TO Ref],CAT_Details[Loc],,0)</f>
        <v>OYL1</v>
      </c>
      <c r="G815" s="257" t="s">
        <v>24</v>
      </c>
      <c r="H815" s="257" t="s">
        <v>31</v>
      </c>
      <c r="I815" s="280">
        <v>45761</v>
      </c>
      <c r="J815" s="257" t="s">
        <v>26</v>
      </c>
      <c r="K815" s="257" t="s">
        <v>32</v>
      </c>
      <c r="L815" s="280">
        <v>45761</v>
      </c>
      <c r="M815" s="257" t="str">
        <f>IF(Table2[[#This Row],[Resolve Date]]="","ONGOING","SOLVED")</f>
        <v>SOLVED</v>
      </c>
      <c r="N815" s="258" t="s">
        <v>30</v>
      </c>
      <c r="O815" s="257" t="str">
        <f>Table2[[#This Row],[K&amp;N REF ]]&amp;Table2[[#This Row],[Issue type ]]</f>
        <v>5015701091MISSING LABELS ON SOME UNITS</v>
      </c>
      <c r="P815" s="257">
        <f>YEAR(Table2[[#This Row],[Date ]])</f>
        <v>2025</v>
      </c>
      <c r="Q815" s="257" t="str">
        <f>VLOOKUP(MONTH(Table2[[#This Row],[Date ]]),Months,2,0)</f>
        <v>April</v>
      </c>
      <c r="R815" s="257" t="b">
        <f>COUNTIFS(Table2[Unique],Table2[[#This Row],[Unique]])&gt;1</f>
        <v>0</v>
      </c>
      <c r="S815" s="257">
        <f>IF(Table2[[#This Row],[Status ]]="Solved",1,0)</f>
        <v>1</v>
      </c>
      <c r="T815" s="257">
        <f>IF(Table2[[#This Row],[Status ]]="ongoing",1,0)</f>
        <v>0</v>
      </c>
    </row>
    <row r="816" spans="1:20" x14ac:dyDescent="0.25">
      <c r="A816" s="262">
        <v>5015731791</v>
      </c>
      <c r="B816" s="269" t="str">
        <f>_xlfn.XLOOKUP(Table2[[#This Row],[K&amp;N REF ]],CAT_Details[Tracking Number],CAT_Details[S Ref],,0)</f>
        <v>20250404-S-70170</v>
      </c>
      <c r="C816" s="270">
        <f>_xlfn.XLOOKUP(Table2[[#This Row],[K&amp;N REF ]],CAT_Details[Tracking Number],CAT_Details[TO Ref],,0)</f>
        <v>20250404690375</v>
      </c>
      <c r="D816" s="270" t="str">
        <f>_xlfn.XLOOKUP(Table2[[#This Row],[K&amp;N REF ]],CAT_Details[Tracking Number],CAT_Details[Pickup Customer Name],,0)</f>
        <v>JTEKT BEARINGS DEUTSCHLAND GMBH</v>
      </c>
      <c r="E816" s="271" t="str">
        <f>_xlfn.XLOOKUP(Table2[[#This Row],[K&amp;N REF ]],CAT_Details[Tracking Number],CAT_Details[Delivery Country Code],,0)</f>
        <v>GB</v>
      </c>
      <c r="F816" s="271" t="str">
        <f>_xlfn.XLOOKUP(Table2[[#This Row],[TO Ref]],CAT_Details[TO Ref],CAT_Details[Loc],,0)</f>
        <v>DK-BM01</v>
      </c>
      <c r="G816" s="257" t="s">
        <v>34</v>
      </c>
      <c r="H816" s="257" t="s">
        <v>35</v>
      </c>
      <c r="I816" s="280">
        <v>45761</v>
      </c>
      <c r="J816" s="257" t="s">
        <v>26</v>
      </c>
      <c r="K816" s="257" t="s">
        <v>32</v>
      </c>
      <c r="L816" s="280">
        <v>45761</v>
      </c>
      <c r="M816" s="257" t="str">
        <f>IF(Table2[[#This Row],[Resolve Date]]="","ONGOING","SOLVED")</f>
        <v>SOLVED</v>
      </c>
      <c r="N816" s="258" t="s">
        <v>30</v>
      </c>
      <c r="O816" s="257" t="str">
        <f>Table2[[#This Row],[K&amp;N REF ]]&amp;Table2[[#This Row],[Issue type ]]</f>
        <v>5015731791NO LABELS</v>
      </c>
      <c r="P816" s="257">
        <f>YEAR(Table2[[#This Row],[Date ]])</f>
        <v>2025</v>
      </c>
      <c r="Q816" s="257" t="str">
        <f>VLOOKUP(MONTH(Table2[[#This Row],[Date ]]),Months,2,0)</f>
        <v>April</v>
      </c>
      <c r="R816" s="257" t="b">
        <f>COUNTIFS(Table2[Unique],Table2[[#This Row],[Unique]])&gt;1</f>
        <v>0</v>
      </c>
      <c r="S816" s="257">
        <f>IF(Table2[[#This Row],[Status ]]="Solved",1,0)</f>
        <v>1</v>
      </c>
      <c r="T816" s="257">
        <f>IF(Table2[[#This Row],[Status ]]="ongoing",1,0)</f>
        <v>0</v>
      </c>
    </row>
    <row r="817" spans="1:20" x14ac:dyDescent="0.25">
      <c r="A817" s="262">
        <v>5015731441</v>
      </c>
      <c r="B817" s="269" t="str">
        <f>_xlfn.XLOOKUP(Table2[[#This Row],[K&amp;N REF ]],CAT_Details[Tracking Number],CAT_Details[S Ref],,0)</f>
        <v>20250407-S-70227</v>
      </c>
      <c r="C817" s="270">
        <f>_xlfn.XLOOKUP(Table2[[#This Row],[K&amp;N REF ]],CAT_Details[Tracking Number],CAT_Details[TO Ref],,0)</f>
        <v>20250407690972</v>
      </c>
      <c r="D817" s="270" t="str">
        <f>_xlfn.XLOOKUP(Table2[[#This Row],[K&amp;N REF ]],CAT_Details[Tracking Number],CAT_Details[Pickup Customer Name],,0)</f>
        <v>Contitech Mgw</v>
      </c>
      <c r="E817" s="271" t="str">
        <f>_xlfn.XLOOKUP(Table2[[#This Row],[K&amp;N REF ]],CAT_Details[Tracking Number],CAT_Details[Delivery Country Code],,0)</f>
        <v>GB</v>
      </c>
      <c r="F817" s="271" t="str">
        <f>_xlfn.XLOOKUP(Table2[[#This Row],[TO Ref]],CAT_Details[TO Ref],CAT_Details[Loc],,0)</f>
        <v>DX01-L5</v>
      </c>
      <c r="G817" s="257" t="s">
        <v>34</v>
      </c>
      <c r="H817" s="257" t="s">
        <v>40</v>
      </c>
      <c r="I817" s="280">
        <v>45761</v>
      </c>
      <c r="J817" s="257" t="s">
        <v>26</v>
      </c>
      <c r="K817" s="257" t="s">
        <v>32</v>
      </c>
      <c r="L817" s="280">
        <v>45761</v>
      </c>
      <c r="M817" s="257" t="str">
        <f>IF(Table2[[#This Row],[Resolve Date]]="","ONGOING","SOLVED")</f>
        <v>SOLVED</v>
      </c>
      <c r="N817" s="258" t="s">
        <v>96</v>
      </c>
      <c r="O817" s="257" t="str">
        <f>Table2[[#This Row],[K&amp;N REF ]]&amp;Table2[[#This Row],[Issue type ]]</f>
        <v xml:space="preserve">5015731441INCORRECT LABELS </v>
      </c>
      <c r="P817" s="257">
        <f>YEAR(Table2[[#This Row],[Date ]])</f>
        <v>2025</v>
      </c>
      <c r="Q817" s="257" t="str">
        <f>VLOOKUP(MONTH(Table2[[#This Row],[Date ]]),Months,2,0)</f>
        <v>April</v>
      </c>
      <c r="R817" s="257" t="b">
        <f>COUNTIFS(Table2[Unique],Table2[[#This Row],[Unique]])&gt;1</f>
        <v>0</v>
      </c>
      <c r="S817" s="257">
        <f>IF(Table2[[#This Row],[Status ]]="Solved",1,0)</f>
        <v>1</v>
      </c>
      <c r="T817" s="257">
        <f>IF(Table2[[#This Row],[Status ]]="ongoing",1,0)</f>
        <v>0</v>
      </c>
    </row>
    <row r="818" spans="1:20" x14ac:dyDescent="0.25">
      <c r="A818" s="262">
        <v>5015731368</v>
      </c>
      <c r="B818" s="269" t="str">
        <f>_xlfn.XLOOKUP(Table2[[#This Row],[K&amp;N REF ]],CAT_Details[Tracking Number],CAT_Details[S Ref],,0)</f>
        <v>20250408-S-70108</v>
      </c>
      <c r="C818" s="270">
        <f>_xlfn.XLOOKUP(Table2[[#This Row],[K&amp;N REF ]],CAT_Details[Tracking Number],CAT_Details[TO Ref],,0)</f>
        <v>20250408691819</v>
      </c>
      <c r="D818" s="270" t="str">
        <f>_xlfn.XLOOKUP(Table2[[#This Row],[K&amp;N REF ]],CAT_Details[Tracking Number],CAT_Details[Pickup Customer Name],,0)</f>
        <v>Hasse &amp; Wrede Gmbh</v>
      </c>
      <c r="E818" s="271" t="str">
        <f>_xlfn.XLOOKUP(Table2[[#This Row],[K&amp;N REF ]],CAT_Details[Tracking Number],CAT_Details[Delivery Country Code],,0)</f>
        <v>GB</v>
      </c>
      <c r="F818" s="271" t="str">
        <f>_xlfn.XLOOKUP(Table2[[#This Row],[TO Ref]],CAT_Details[TO Ref],CAT_Details[Loc],,0)</f>
        <v>No Loc</v>
      </c>
      <c r="G818" s="257" t="s">
        <v>34</v>
      </c>
      <c r="H818" s="257" t="s">
        <v>35</v>
      </c>
      <c r="I818" s="280">
        <v>45761</v>
      </c>
      <c r="J818" s="257" t="s">
        <v>26</v>
      </c>
      <c r="K818" s="257" t="s">
        <v>32</v>
      </c>
      <c r="L818" s="280">
        <v>45761</v>
      </c>
      <c r="M818" s="257" t="str">
        <f>IF(Table2[[#This Row],[Resolve Date]]="","ONGOING","SOLVED")</f>
        <v>SOLVED</v>
      </c>
      <c r="N818" s="258" t="s">
        <v>30</v>
      </c>
      <c r="O818" s="257" t="str">
        <f>Table2[[#This Row],[K&amp;N REF ]]&amp;Table2[[#This Row],[Issue type ]]</f>
        <v>5015731368NO LABELS</v>
      </c>
      <c r="P818" s="257">
        <f>YEAR(Table2[[#This Row],[Date ]])</f>
        <v>2025</v>
      </c>
      <c r="Q818" s="257" t="str">
        <f>VLOOKUP(MONTH(Table2[[#This Row],[Date ]]),Months,2,0)</f>
        <v>April</v>
      </c>
      <c r="R818" s="257" t="b">
        <f>COUNTIFS(Table2[Unique],Table2[[#This Row],[Unique]])&gt;1</f>
        <v>0</v>
      </c>
      <c r="S818" s="257">
        <f>IF(Table2[[#This Row],[Status ]]="Solved",1,0)</f>
        <v>1</v>
      </c>
      <c r="T818" s="257">
        <f>IF(Table2[[#This Row],[Status ]]="ongoing",1,0)</f>
        <v>0</v>
      </c>
    </row>
    <row r="819" spans="1:20" x14ac:dyDescent="0.25">
      <c r="A819" s="262">
        <v>5015731776</v>
      </c>
      <c r="B819" s="269" t="str">
        <f>_xlfn.XLOOKUP(Table2[[#This Row],[K&amp;N REF ]],CAT_Details[Tracking Number],CAT_Details[S Ref],,0)</f>
        <v>20250408-S-70557</v>
      </c>
      <c r="C819" s="270">
        <f>_xlfn.XLOOKUP(Table2[[#This Row],[K&amp;N REF ]],CAT_Details[Tracking Number],CAT_Details[TO Ref],,0)</f>
        <v>20250408692536</v>
      </c>
      <c r="D819" s="270" t="str">
        <f>_xlfn.XLOOKUP(Table2[[#This Row],[K&amp;N REF ]],CAT_Details[Tracking Number],CAT_Details[Pickup Customer Name],,0)</f>
        <v>Borg Warner Cooling Systems Gmbh</v>
      </c>
      <c r="E819" s="271" t="str">
        <f>_xlfn.XLOOKUP(Table2[[#This Row],[K&amp;N REF ]],CAT_Details[Tracking Number],CAT_Details[Delivery Country Code],,0)</f>
        <v>GB</v>
      </c>
      <c r="F819" s="271" t="str">
        <f>_xlfn.XLOOKUP(Table2[[#This Row],[TO Ref]],CAT_Details[TO Ref],CAT_Details[Loc],,0)</f>
        <v>DX01-L5</v>
      </c>
      <c r="G819" s="257" t="s">
        <v>34</v>
      </c>
      <c r="H819" s="257" t="s">
        <v>40</v>
      </c>
      <c r="I819" s="280">
        <v>45761</v>
      </c>
      <c r="J819" s="257" t="s">
        <v>26</v>
      </c>
      <c r="K819" s="257" t="s">
        <v>32</v>
      </c>
      <c r="L819" s="280">
        <v>45761</v>
      </c>
      <c r="M819" s="257" t="str">
        <f>IF(Table2[[#This Row],[Resolve Date]]="","ONGOING","SOLVED")</f>
        <v>SOLVED</v>
      </c>
      <c r="N819" s="258" t="s">
        <v>96</v>
      </c>
      <c r="O819" s="257" t="str">
        <f>Table2[[#This Row],[K&amp;N REF ]]&amp;Table2[[#This Row],[Issue type ]]</f>
        <v xml:space="preserve">5015731776INCORRECT LABELS </v>
      </c>
      <c r="P819" s="257">
        <f>YEAR(Table2[[#This Row],[Date ]])</f>
        <v>2025</v>
      </c>
      <c r="Q819" s="257" t="str">
        <f>VLOOKUP(MONTH(Table2[[#This Row],[Date ]]),Months,2,0)</f>
        <v>April</v>
      </c>
      <c r="R819" s="257" t="b">
        <f>COUNTIFS(Table2[Unique],Table2[[#This Row],[Unique]])&gt;1</f>
        <v>0</v>
      </c>
      <c r="S819" s="257">
        <f>IF(Table2[[#This Row],[Status ]]="Solved",1,0)</f>
        <v>1</v>
      </c>
      <c r="T819" s="257">
        <f>IF(Table2[[#This Row],[Status ]]="ongoing",1,0)</f>
        <v>0</v>
      </c>
    </row>
    <row r="820" spans="1:20" x14ac:dyDescent="0.25">
      <c r="A820" s="262">
        <v>5015747050</v>
      </c>
      <c r="B820" s="269" t="str">
        <f>_xlfn.XLOOKUP(Table2[[#This Row],[K&amp;N REF ]],CAT_Details[Tracking Number],CAT_Details[S Ref],,0)</f>
        <v>20250409-S-70044</v>
      </c>
      <c r="C820" s="270">
        <f>_xlfn.XLOOKUP(Table2[[#This Row],[K&amp;N REF ]],CAT_Details[Tracking Number],CAT_Details[TO Ref],,0)</f>
        <v>20250408692719</v>
      </c>
      <c r="D820" s="270" t="str">
        <f>_xlfn.XLOOKUP(Table2[[#This Row],[K&amp;N REF ]],CAT_Details[Tracking Number],CAT_Details[Pickup Customer Name],,0)</f>
        <v>Mann &amp; Hummel S.R.O</v>
      </c>
      <c r="E820" s="271" t="str">
        <f>_xlfn.XLOOKUP(Table2[[#This Row],[K&amp;N REF ]],CAT_Details[Tracking Number],CAT_Details[Delivery Country Code],,0)</f>
        <v>GB</v>
      </c>
      <c r="F820" s="271" t="str">
        <f>_xlfn.XLOOKUP(Table2[[#This Row],[TO Ref]],CAT_Details[TO Ref],CAT_Details[Loc],,0)</f>
        <v>DX01-L5</v>
      </c>
      <c r="G820" s="257" t="s">
        <v>34</v>
      </c>
      <c r="H820" s="257" t="s">
        <v>35</v>
      </c>
      <c r="I820" s="280">
        <v>45761</v>
      </c>
      <c r="J820" s="257" t="s">
        <v>26</v>
      </c>
      <c r="K820" s="257" t="s">
        <v>32</v>
      </c>
      <c r="L820" s="280">
        <v>45761</v>
      </c>
      <c r="M820" s="257" t="str">
        <f>IF(Table2[[#This Row],[Resolve Date]]="","ONGOING","SOLVED")</f>
        <v>SOLVED</v>
      </c>
      <c r="N820" s="258" t="s">
        <v>30</v>
      </c>
      <c r="O820" s="257" t="str">
        <f>Table2[[#This Row],[K&amp;N REF ]]&amp;Table2[[#This Row],[Issue type ]]</f>
        <v>5015747050NO LABELS</v>
      </c>
      <c r="P820" s="257">
        <f>YEAR(Table2[[#This Row],[Date ]])</f>
        <v>2025</v>
      </c>
      <c r="Q820" s="257" t="str">
        <f>VLOOKUP(MONTH(Table2[[#This Row],[Date ]]),Months,2,0)</f>
        <v>April</v>
      </c>
      <c r="R820" s="257" t="b">
        <f>COUNTIFS(Table2[Unique],Table2[[#This Row],[Unique]])&gt;1</f>
        <v>0</v>
      </c>
      <c r="S820" s="257">
        <f>IF(Table2[[#This Row],[Status ]]="Solved",1,0)</f>
        <v>1</v>
      </c>
      <c r="T820" s="257">
        <f>IF(Table2[[#This Row],[Status ]]="ongoing",1,0)</f>
        <v>0</v>
      </c>
    </row>
    <row r="821" spans="1:20" x14ac:dyDescent="0.25">
      <c r="A821" s="262">
        <v>5015716444</v>
      </c>
      <c r="B821" s="269" t="str">
        <f>_xlfn.XLOOKUP(Table2[[#This Row],[K&amp;N REF ]],CAT_Details[Tracking Number],CAT_Details[S Ref],,0)</f>
        <v>20250401-S-70359</v>
      </c>
      <c r="C821" s="270">
        <f>_xlfn.XLOOKUP(Table2[[#This Row],[K&amp;N REF ]],CAT_Details[Tracking Number],CAT_Details[TO Ref],,0)</f>
        <v>20250325682597</v>
      </c>
      <c r="D821" s="270" t="str">
        <f>_xlfn.XLOOKUP(Table2[[#This Row],[K&amp;N REF ]],CAT_Details[Tracking Number],CAT_Details[Pickup Customer Name],,0)</f>
        <v>METALCASTELLO SPA</v>
      </c>
      <c r="E821" s="271" t="str">
        <f>_xlfn.XLOOKUP(Table2[[#This Row],[K&amp;N REF ]],CAT_Details[Tracking Number],CAT_Details[Delivery Country Code],,0)</f>
        <v>GB</v>
      </c>
      <c r="F821" s="271" t="str">
        <f>_xlfn.XLOOKUP(Table2[[#This Row],[TO Ref]],CAT_Details[TO Ref],CAT_Details[Loc],,0)</f>
        <v>DK-BM01</v>
      </c>
      <c r="G821" s="257" t="s">
        <v>24</v>
      </c>
      <c r="H821" s="257" t="s">
        <v>31</v>
      </c>
      <c r="I821" s="280">
        <v>45762</v>
      </c>
      <c r="J821" s="257" t="s">
        <v>26</v>
      </c>
      <c r="K821" s="257" t="s">
        <v>32</v>
      </c>
      <c r="L821" s="280">
        <v>45762</v>
      </c>
      <c r="M821" s="257" t="str">
        <f>IF(Table2[[#This Row],[Resolve Date]]="","ONGOING","SOLVED")</f>
        <v>SOLVED</v>
      </c>
      <c r="N821" s="258" t="s">
        <v>30</v>
      </c>
      <c r="O821" s="257" t="str">
        <f>Table2[[#This Row],[K&amp;N REF ]]&amp;Table2[[#This Row],[Issue type ]]</f>
        <v>5015716444MISSING LABELS ON SOME UNITS</v>
      </c>
      <c r="P821" s="257">
        <f>YEAR(Table2[[#This Row],[Date ]])</f>
        <v>2025</v>
      </c>
      <c r="Q821" s="257" t="str">
        <f>VLOOKUP(MONTH(Table2[[#This Row],[Date ]]),Months,2,0)</f>
        <v>April</v>
      </c>
      <c r="R821" s="257" t="b">
        <f>COUNTIFS(Table2[Unique],Table2[[#This Row],[Unique]])&gt;1</f>
        <v>0</v>
      </c>
      <c r="S821" s="257">
        <f>IF(Table2[[#This Row],[Status ]]="Solved",1,0)</f>
        <v>1</v>
      </c>
      <c r="T821" s="257">
        <f>IF(Table2[[#This Row],[Status ]]="ongoing",1,0)</f>
        <v>0</v>
      </c>
    </row>
    <row r="822" spans="1:20" x14ac:dyDescent="0.25">
      <c r="A822" s="262">
        <v>5015731619</v>
      </c>
      <c r="B822" s="269" t="str">
        <f>_xlfn.XLOOKUP(Table2[[#This Row],[K&amp;N REF ]],CAT_Details[Tracking Number],CAT_Details[S Ref],,0)</f>
        <v>20250401-S-70225</v>
      </c>
      <c r="C822" s="270">
        <f>_xlfn.XLOOKUP(Table2[[#This Row],[K&amp;N REF ]],CAT_Details[Tracking Number],CAT_Details[TO Ref],,0)</f>
        <v>20250401686939</v>
      </c>
      <c r="D822" s="270" t="str">
        <f>_xlfn.XLOOKUP(Table2[[#This Row],[K&amp;N REF ]],CAT_Details[Tracking Number],CAT_Details[Pickup Customer Name],,0)</f>
        <v>FONTANA LUIGI S.P.A.</v>
      </c>
      <c r="E822" s="271" t="str">
        <f>_xlfn.XLOOKUP(Table2[[#This Row],[K&amp;N REF ]],CAT_Details[Tracking Number],CAT_Details[Delivery Country Code],,0)</f>
        <v>GB</v>
      </c>
      <c r="F822" s="271" t="str">
        <f>_xlfn.XLOOKUP(Table2[[#This Row],[TO Ref]],CAT_Details[TO Ref],CAT_Details[Loc],,0)</f>
        <v>OYL1</v>
      </c>
      <c r="G822" s="257" t="s">
        <v>24</v>
      </c>
      <c r="H822" s="257" t="s">
        <v>31</v>
      </c>
      <c r="I822" s="280">
        <v>45762</v>
      </c>
      <c r="J822" s="257" t="s">
        <v>26</v>
      </c>
      <c r="K822" s="257" t="s">
        <v>32</v>
      </c>
      <c r="L822" s="280">
        <v>45762</v>
      </c>
      <c r="M822" s="257" t="str">
        <f>IF(Table2[[#This Row],[Resolve Date]]="","ONGOING","SOLVED")</f>
        <v>SOLVED</v>
      </c>
      <c r="N822" s="258" t="s">
        <v>30</v>
      </c>
      <c r="O822" s="257" t="str">
        <f>Table2[[#This Row],[K&amp;N REF ]]&amp;Table2[[#This Row],[Issue type ]]</f>
        <v>5015731619MISSING LABELS ON SOME UNITS</v>
      </c>
      <c r="P822" s="257">
        <f>YEAR(Table2[[#This Row],[Date ]])</f>
        <v>2025</v>
      </c>
      <c r="Q822" s="257" t="str">
        <f>VLOOKUP(MONTH(Table2[[#This Row],[Date ]]),Months,2,0)</f>
        <v>April</v>
      </c>
      <c r="R822" s="257" t="b">
        <f>COUNTIFS(Table2[Unique],Table2[[#This Row],[Unique]])&gt;1</f>
        <v>0</v>
      </c>
      <c r="S822" s="257">
        <f>IF(Table2[[#This Row],[Status ]]="Solved",1,0)</f>
        <v>1</v>
      </c>
      <c r="T822" s="257">
        <f>IF(Table2[[#This Row],[Status ]]="ongoing",1,0)</f>
        <v>0</v>
      </c>
    </row>
    <row r="823" spans="1:20" x14ac:dyDescent="0.25">
      <c r="A823" s="262">
        <v>5015701602</v>
      </c>
      <c r="B823" s="269" t="str">
        <f>_xlfn.XLOOKUP(Table2[[#This Row],[K&amp;N REF ]],CAT_Details[Tracking Number],CAT_Details[S Ref],,0)</f>
        <v>20250401-S-70469</v>
      </c>
      <c r="C823" s="270">
        <f>_xlfn.XLOOKUP(Table2[[#This Row],[K&amp;N REF ]],CAT_Details[Tracking Number],CAT_Details[TO Ref],,0)</f>
        <v>20250401687331</v>
      </c>
      <c r="D823" s="270" t="str">
        <f>_xlfn.XLOOKUP(Table2[[#This Row],[K&amp;N REF ]],CAT_Details[Tracking Number],CAT_Details[Pickup Customer Name],,0)</f>
        <v>DAYCO EUROPE S.R.L.</v>
      </c>
      <c r="E823" s="271" t="str">
        <f>_xlfn.XLOOKUP(Table2[[#This Row],[K&amp;N REF ]],CAT_Details[Tracking Number],CAT_Details[Delivery Country Code],,0)</f>
        <v>GB</v>
      </c>
      <c r="F823" s="271" t="str">
        <f>_xlfn.XLOOKUP(Table2[[#This Row],[TO Ref]],CAT_Details[TO Ref],CAT_Details[Loc],,0)</f>
        <v>DX01-L5</v>
      </c>
      <c r="G823" s="257" t="s">
        <v>24</v>
      </c>
      <c r="H823" s="257" t="s">
        <v>35</v>
      </c>
      <c r="I823" s="280">
        <v>45762</v>
      </c>
      <c r="J823" s="257" t="s">
        <v>26</v>
      </c>
      <c r="K823" s="257" t="s">
        <v>32</v>
      </c>
      <c r="L823" s="280">
        <v>45762</v>
      </c>
      <c r="M823" s="257" t="str">
        <f>IF(Table2[[#This Row],[Resolve Date]]="","ONGOING","SOLVED")</f>
        <v>SOLVED</v>
      </c>
      <c r="N823" s="258" t="s">
        <v>30</v>
      </c>
      <c r="O823" s="257" t="str">
        <f>Table2[[#This Row],[K&amp;N REF ]]&amp;Table2[[#This Row],[Issue type ]]</f>
        <v>5015701602NO LABELS</v>
      </c>
      <c r="P823" s="257">
        <f>YEAR(Table2[[#This Row],[Date ]])</f>
        <v>2025</v>
      </c>
      <c r="Q823" s="257" t="str">
        <f>VLOOKUP(MONTH(Table2[[#This Row],[Date ]]),Months,2,0)</f>
        <v>April</v>
      </c>
      <c r="R823" s="257" t="b">
        <f>COUNTIFS(Table2[Unique],Table2[[#This Row],[Unique]])&gt;1</f>
        <v>0</v>
      </c>
      <c r="S823" s="257">
        <f>IF(Table2[[#This Row],[Status ]]="Solved",1,0)</f>
        <v>1</v>
      </c>
      <c r="T823" s="257">
        <f>IF(Table2[[#This Row],[Status ]]="ongoing",1,0)</f>
        <v>0</v>
      </c>
    </row>
    <row r="824" spans="1:20" x14ac:dyDescent="0.25">
      <c r="A824" s="262">
        <v>5015731818</v>
      </c>
      <c r="B824" s="269" t="str">
        <f>_xlfn.XLOOKUP(Table2[[#This Row],[K&amp;N REF ]],CAT_Details[Tracking Number],CAT_Details[S Ref],,0)</f>
        <v>20250407-S-70539</v>
      </c>
      <c r="C824" s="270">
        <f>_xlfn.XLOOKUP(Table2[[#This Row],[K&amp;N REF ]],CAT_Details[Tracking Number],CAT_Details[TO Ref],,0)</f>
        <v>20250407691547</v>
      </c>
      <c r="D824" s="270" t="str">
        <f>_xlfn.XLOOKUP(Table2[[#This Row],[K&amp;N REF ]],CAT_Details[Tracking Number],CAT_Details[Pickup Customer Name],,0)</f>
        <v>Donaldson Italia SRL</v>
      </c>
      <c r="E824" s="271" t="str">
        <f>_xlfn.XLOOKUP(Table2[[#This Row],[K&amp;N REF ]],CAT_Details[Tracking Number],CAT_Details[Delivery Country Code],,0)</f>
        <v>GB</v>
      </c>
      <c r="F824" s="271">
        <f>_xlfn.XLOOKUP(Table2[[#This Row],[TO Ref]],CAT_Details[TO Ref],CAT_Details[Loc],,0)</f>
        <v>3402</v>
      </c>
      <c r="G824" s="257" t="s">
        <v>24</v>
      </c>
      <c r="H824" s="257" t="s">
        <v>31</v>
      </c>
      <c r="I824" s="280">
        <v>45762</v>
      </c>
      <c r="J824" s="257" t="s">
        <v>26</v>
      </c>
      <c r="K824" s="257" t="s">
        <v>32</v>
      </c>
      <c r="L824" s="280">
        <v>45762</v>
      </c>
      <c r="M824" s="257" t="str">
        <f>IF(Table2[[#This Row],[Resolve Date]]="","ONGOING","SOLVED")</f>
        <v>SOLVED</v>
      </c>
      <c r="N824" s="258" t="s">
        <v>30</v>
      </c>
      <c r="O824" s="257" t="str">
        <f>Table2[[#This Row],[K&amp;N REF ]]&amp;Table2[[#This Row],[Issue type ]]</f>
        <v>5015731818MISSING LABELS ON SOME UNITS</v>
      </c>
      <c r="P824" s="257">
        <f>YEAR(Table2[[#This Row],[Date ]])</f>
        <v>2025</v>
      </c>
      <c r="Q824" s="257" t="str">
        <f>VLOOKUP(MONTH(Table2[[#This Row],[Date ]]),Months,2,0)</f>
        <v>April</v>
      </c>
      <c r="R824" s="257" t="b">
        <f>COUNTIFS(Table2[Unique],Table2[[#This Row],[Unique]])&gt;1</f>
        <v>0</v>
      </c>
      <c r="S824" s="257">
        <f>IF(Table2[[#This Row],[Status ]]="Solved",1,0)</f>
        <v>1</v>
      </c>
      <c r="T824" s="257">
        <f>IF(Table2[[#This Row],[Status ]]="ongoing",1,0)</f>
        <v>0</v>
      </c>
    </row>
    <row r="825" spans="1:20" x14ac:dyDescent="0.25">
      <c r="A825" s="262">
        <v>5015731281</v>
      </c>
      <c r="B825" s="269" t="str">
        <f>_xlfn.XLOOKUP(Table2[[#This Row],[K&amp;N REF ]],CAT_Details[Tracking Number],CAT_Details[S Ref],,0)</f>
        <v>20250408-S-70127</v>
      </c>
      <c r="C825" s="270">
        <f>_xlfn.XLOOKUP(Table2[[#This Row],[K&amp;N REF ]],CAT_Details[Tracking Number],CAT_Details[TO Ref],,0)</f>
        <v>20250407691586</v>
      </c>
      <c r="D825" s="270" t="str">
        <f>_xlfn.XLOOKUP(Table2[[#This Row],[K&amp;N REF ]],CAT_Details[Tracking Number],CAT_Details[Pickup Customer Name],,0)</f>
        <v>SAN MARTINO (AT)/SELMAT SRL</v>
      </c>
      <c r="E825" s="271" t="str">
        <f>_xlfn.XLOOKUP(Table2[[#This Row],[K&amp;N REF ]],CAT_Details[Tracking Number],CAT_Details[Delivery Country Code],,0)</f>
        <v>GB</v>
      </c>
      <c r="F825" s="271">
        <f>_xlfn.XLOOKUP(Table2[[#This Row],[TO Ref]],CAT_Details[TO Ref],CAT_Details[Loc],,0)</f>
        <v>3402</v>
      </c>
      <c r="G825" s="257" t="s">
        <v>24</v>
      </c>
      <c r="H825" s="257" t="s">
        <v>42</v>
      </c>
      <c r="I825" s="280">
        <v>45762</v>
      </c>
      <c r="J825" s="257" t="s">
        <v>26</v>
      </c>
      <c r="K825" s="257" t="s">
        <v>32</v>
      </c>
      <c r="L825" s="280">
        <v>45769</v>
      </c>
      <c r="M825" s="257" t="str">
        <f>IF(Table2[[#This Row],[Resolve Date]]="","ONGOING","SOLVED")</f>
        <v>SOLVED</v>
      </c>
      <c r="N825" s="258" t="s">
        <v>145</v>
      </c>
      <c r="O825" s="257" t="str">
        <f>Table2[[#This Row],[K&amp;N REF ]]&amp;Table2[[#This Row],[Issue type ]]</f>
        <v>5015731281AMOUNT</v>
      </c>
      <c r="P825" s="257">
        <f>YEAR(Table2[[#This Row],[Date ]])</f>
        <v>2025</v>
      </c>
      <c r="Q825" s="257" t="str">
        <f>VLOOKUP(MONTH(Table2[[#This Row],[Date ]]),Months,2,0)</f>
        <v>April</v>
      </c>
      <c r="R825" s="257" t="b">
        <f>COUNTIFS(Table2[Unique],Table2[[#This Row],[Unique]])&gt;1</f>
        <v>0</v>
      </c>
      <c r="S825" s="257">
        <f>IF(Table2[[#This Row],[Status ]]="Solved",1,0)</f>
        <v>1</v>
      </c>
      <c r="T825" s="257">
        <f>IF(Table2[[#This Row],[Status ]]="ongoing",1,0)</f>
        <v>0</v>
      </c>
    </row>
    <row r="826" spans="1:20" x14ac:dyDescent="0.25">
      <c r="A826" s="262">
        <v>5015716584</v>
      </c>
      <c r="B826" s="269" t="str">
        <f>_xlfn.XLOOKUP(Table2[[#This Row],[K&amp;N REF ]],CAT_Details[Tracking Number],CAT_Details[S Ref],,0)</f>
        <v>20250403-S-70174</v>
      </c>
      <c r="C826" s="270">
        <f>_xlfn.XLOOKUP(Table2[[#This Row],[K&amp;N REF ]],CAT_Details[Tracking Number],CAT_Details[TO Ref],,0)</f>
        <v>20250403689045</v>
      </c>
      <c r="D826" s="270" t="str">
        <f>_xlfn.XLOOKUP(Table2[[#This Row],[K&amp;N REF ]],CAT_Details[Tracking Number],CAT_Details[Pickup Customer Name],,0)</f>
        <v>KONGSBERG AUTOMOTIVE ASA</v>
      </c>
      <c r="E826" s="271" t="str">
        <f>_xlfn.XLOOKUP(Table2[[#This Row],[K&amp;N REF ]],CAT_Details[Tracking Number],CAT_Details[Delivery Country Code],,0)</f>
        <v>GB</v>
      </c>
      <c r="F826" s="271">
        <f>_xlfn.XLOOKUP(Table2[[#This Row],[TO Ref]],CAT_Details[TO Ref],CAT_Details[Loc],,0)</f>
        <v>3402</v>
      </c>
      <c r="G826" s="257" t="s">
        <v>44</v>
      </c>
      <c r="H826" s="257" t="s">
        <v>35</v>
      </c>
      <c r="I826" s="280">
        <v>45762</v>
      </c>
      <c r="J826" s="257" t="s">
        <v>26</v>
      </c>
      <c r="K826" s="257" t="s">
        <v>32</v>
      </c>
      <c r="L826" s="280">
        <v>45762</v>
      </c>
      <c r="M826" s="257" t="str">
        <f>IF(Table2[[#This Row],[Resolve Date]]="","ONGOING","SOLVED")</f>
        <v>SOLVED</v>
      </c>
      <c r="N826" s="258" t="s">
        <v>30</v>
      </c>
      <c r="O826" s="257" t="str">
        <f>Table2[[#This Row],[K&amp;N REF ]]&amp;Table2[[#This Row],[Issue type ]]</f>
        <v>5015716584NO LABELS</v>
      </c>
      <c r="P826" s="257">
        <f>YEAR(Table2[[#This Row],[Date ]])</f>
        <v>2025</v>
      </c>
      <c r="Q826" s="257" t="str">
        <f>VLOOKUP(MONTH(Table2[[#This Row],[Date ]]),Months,2,0)</f>
        <v>April</v>
      </c>
      <c r="R826" s="257" t="b">
        <f>COUNTIFS(Table2[Unique],Table2[[#This Row],[Unique]])&gt;1</f>
        <v>0</v>
      </c>
      <c r="S826" s="257">
        <f>IF(Table2[[#This Row],[Status ]]="Solved",1,0)</f>
        <v>1</v>
      </c>
      <c r="T826" s="257">
        <f>IF(Table2[[#This Row],[Status ]]="ongoing",1,0)</f>
        <v>0</v>
      </c>
    </row>
    <row r="827" spans="1:20" x14ac:dyDescent="0.25">
      <c r="A827" s="262">
        <v>5015716386</v>
      </c>
      <c r="B827" s="269" t="str">
        <f>_xlfn.XLOOKUP(Table2[[#This Row],[K&amp;N REF ]],CAT_Details[Tracking Number],CAT_Details[S Ref],,0)</f>
        <v>20250404-S-70173</v>
      </c>
      <c r="C827" s="270">
        <f>_xlfn.XLOOKUP(Table2[[#This Row],[K&amp;N REF ]],CAT_Details[Tracking Number],CAT_Details[TO Ref],,0)</f>
        <v>20250403689660</v>
      </c>
      <c r="D827" s="270" t="str">
        <f>_xlfn.XLOOKUP(Table2[[#This Row],[K&amp;N REF ]],CAT_Details[Tracking Number],CAT_Details[Pickup Customer Name],,0)</f>
        <v>BORGWARNER EMISSIONS SYSTEMS PORTUGAL UNIPESSOAL LDA</v>
      </c>
      <c r="E827" s="271" t="str">
        <f>_xlfn.XLOOKUP(Table2[[#This Row],[K&amp;N REF ]],CAT_Details[Tracking Number],CAT_Details[Delivery Country Code],,0)</f>
        <v>GB</v>
      </c>
      <c r="F827" s="271" t="str">
        <f>_xlfn.XLOOKUP(Table2[[#This Row],[TO Ref]],CAT_Details[TO Ref],CAT_Details[Loc],,0)</f>
        <v>DX01-L5</v>
      </c>
      <c r="G827" s="257" t="s">
        <v>44</v>
      </c>
      <c r="H827" s="257" t="s">
        <v>31</v>
      </c>
      <c r="I827" s="280">
        <v>45762</v>
      </c>
      <c r="J827" s="257" t="s">
        <v>26</v>
      </c>
      <c r="K827" s="257" t="s">
        <v>32</v>
      </c>
      <c r="L827" s="280">
        <v>45762</v>
      </c>
      <c r="M827" s="257" t="str">
        <f>IF(Table2[[#This Row],[Resolve Date]]="","ONGOING","SOLVED")</f>
        <v>SOLVED</v>
      </c>
      <c r="N827" s="258" t="s">
        <v>30</v>
      </c>
      <c r="O827" s="257" t="str">
        <f>Table2[[#This Row],[K&amp;N REF ]]&amp;Table2[[#This Row],[Issue type ]]</f>
        <v>5015716386MISSING LABELS ON SOME UNITS</v>
      </c>
      <c r="P827" s="257">
        <f>YEAR(Table2[[#This Row],[Date ]])</f>
        <v>2025</v>
      </c>
      <c r="Q827" s="257" t="str">
        <f>VLOOKUP(MONTH(Table2[[#This Row],[Date ]]),Months,2,0)</f>
        <v>April</v>
      </c>
      <c r="R827" s="257" t="b">
        <f>COUNTIFS(Table2[Unique],Table2[[#This Row],[Unique]])&gt;1</f>
        <v>0</v>
      </c>
      <c r="S827" s="257">
        <f>IF(Table2[[#This Row],[Status ]]="Solved",1,0)</f>
        <v>1</v>
      </c>
      <c r="T827" s="257">
        <f>IF(Table2[[#This Row],[Status ]]="ongoing",1,0)</f>
        <v>0</v>
      </c>
    </row>
    <row r="828" spans="1:20" x14ac:dyDescent="0.25">
      <c r="A828" s="262">
        <v>5015716526</v>
      </c>
      <c r="B828" s="269" t="str">
        <f>_xlfn.XLOOKUP(Table2[[#This Row],[K&amp;N REF ]],CAT_Details[Tracking Number],CAT_Details[S Ref],,0)</f>
        <v>20250404-S-70174</v>
      </c>
      <c r="C828" s="270">
        <f>_xlfn.XLOOKUP(Table2[[#This Row],[K&amp;N REF ]],CAT_Details[Tracking Number],CAT_Details[TO Ref],,0)</f>
        <v>20250403689661</v>
      </c>
      <c r="D828" s="270" t="str">
        <f>_xlfn.XLOOKUP(Table2[[#This Row],[K&amp;N REF ]],CAT_Details[Tracking Number],CAT_Details[Pickup Customer Name],,0)</f>
        <v>BORGWARNER EMISSIONS SYSTEMS PORTUGAL UNIPESSOAL LDA</v>
      </c>
      <c r="E828" s="271" t="str">
        <f>_xlfn.XLOOKUP(Table2[[#This Row],[K&amp;N REF ]],CAT_Details[Tracking Number],CAT_Details[Delivery Country Code],,0)</f>
        <v>GB</v>
      </c>
      <c r="F828" s="271" t="str">
        <f>_xlfn.XLOOKUP(Table2[[#This Row],[TO Ref]],CAT_Details[TO Ref],CAT_Details[Loc],,0)</f>
        <v>DX01-L5</v>
      </c>
      <c r="G828" s="257" t="s">
        <v>44</v>
      </c>
      <c r="H828" s="257" t="s">
        <v>49</v>
      </c>
      <c r="I828" s="280">
        <v>45762</v>
      </c>
      <c r="J828" s="257" t="s">
        <v>26</v>
      </c>
      <c r="K828" s="257" t="s">
        <v>32</v>
      </c>
      <c r="L828" s="280">
        <v>45762</v>
      </c>
      <c r="M828" s="257" t="str">
        <f>IF(Table2[[#This Row],[Resolve Date]]="","ONGOING","SOLVED")</f>
        <v>SOLVED</v>
      </c>
      <c r="N828" s="258" t="s">
        <v>30</v>
      </c>
      <c r="O828" s="257" t="str">
        <f>Table2[[#This Row],[K&amp;N REF ]]&amp;Table2[[#This Row],[Issue type ]]</f>
        <v>5015716526XX LABELS</v>
      </c>
      <c r="P828" s="257">
        <f>YEAR(Table2[[#This Row],[Date ]])</f>
        <v>2025</v>
      </c>
      <c r="Q828" s="257" t="str">
        <f>VLOOKUP(MONTH(Table2[[#This Row],[Date ]]),Months,2,0)</f>
        <v>April</v>
      </c>
      <c r="R828" s="257" t="b">
        <f>COUNTIFS(Table2[Unique],Table2[[#This Row],[Unique]])&gt;1</f>
        <v>0</v>
      </c>
      <c r="S828" s="257">
        <f>IF(Table2[[#This Row],[Status ]]="Solved",1,0)</f>
        <v>1</v>
      </c>
      <c r="T828" s="257">
        <f>IF(Table2[[#This Row],[Status ]]="ongoing",1,0)</f>
        <v>0</v>
      </c>
    </row>
    <row r="829" spans="1:20" x14ac:dyDescent="0.25">
      <c r="A829" s="262">
        <v>5015731597</v>
      </c>
      <c r="B829" s="269" t="str">
        <f>_xlfn.XLOOKUP(Table2[[#This Row],[K&amp;N REF ]],CAT_Details[Tracking Number],CAT_Details[S Ref],,0)</f>
        <v>20250407-S-70159</v>
      </c>
      <c r="C829" s="270">
        <f>_xlfn.XLOOKUP(Table2[[#This Row],[K&amp;N REF ]],CAT_Details[Tracking Number],CAT_Details[TO Ref],,0)</f>
        <v>20250407690948</v>
      </c>
      <c r="D829" s="270" t="str">
        <f>_xlfn.XLOOKUP(Table2[[#This Row],[K&amp;N REF ]],CAT_Details[Tracking Number],CAT_Details[Pickup Customer Name],,0)</f>
        <v>DONALDSON POLSKA SP. Z.O.O</v>
      </c>
      <c r="E829" s="271" t="str">
        <f>_xlfn.XLOOKUP(Table2[[#This Row],[K&amp;N REF ]],CAT_Details[Tracking Number],CAT_Details[Delivery Country Code],,0)</f>
        <v>GB</v>
      </c>
      <c r="F829" s="271" t="str">
        <f>_xlfn.XLOOKUP(Table2[[#This Row],[TO Ref]],CAT_Details[TO Ref],CAT_Details[Loc],,0)</f>
        <v>DX01-L5</v>
      </c>
      <c r="G829" s="257" t="s">
        <v>44</v>
      </c>
      <c r="H829" s="257" t="s">
        <v>49</v>
      </c>
      <c r="I829" s="280">
        <v>45762</v>
      </c>
      <c r="J829" s="257" t="s">
        <v>26</v>
      </c>
      <c r="K829" s="257" t="s">
        <v>32</v>
      </c>
      <c r="L829" s="280">
        <v>45762</v>
      </c>
      <c r="M829" s="257" t="str">
        <f>IF(Table2[[#This Row],[Resolve Date]]="","ONGOING","SOLVED")</f>
        <v>SOLVED</v>
      </c>
      <c r="N829" s="258" t="s">
        <v>30</v>
      </c>
      <c r="O829" s="257" t="str">
        <f>Table2[[#This Row],[K&amp;N REF ]]&amp;Table2[[#This Row],[Issue type ]]</f>
        <v>5015731597XX LABELS</v>
      </c>
      <c r="P829" s="257">
        <f>YEAR(Table2[[#This Row],[Date ]])</f>
        <v>2025</v>
      </c>
      <c r="Q829" s="257" t="str">
        <f>VLOOKUP(MONTH(Table2[[#This Row],[Date ]]),Months,2,0)</f>
        <v>April</v>
      </c>
      <c r="R829" s="257" t="b">
        <f>COUNTIFS(Table2[Unique],Table2[[#This Row],[Unique]])&gt;1</f>
        <v>0</v>
      </c>
      <c r="S829" s="257">
        <f>IF(Table2[[#This Row],[Status ]]="Solved",1,0)</f>
        <v>1</v>
      </c>
      <c r="T829" s="257">
        <f>IF(Table2[[#This Row],[Status ]]="ongoing",1,0)</f>
        <v>0</v>
      </c>
    </row>
    <row r="830" spans="1:20" x14ac:dyDescent="0.25">
      <c r="A830" s="262">
        <v>5015731520</v>
      </c>
      <c r="B830" s="269" t="str">
        <f>_xlfn.XLOOKUP(Table2[[#This Row],[K&amp;N REF ]],CAT_Details[Tracking Number],CAT_Details[S Ref],,0)</f>
        <v>20250408-S-70110</v>
      </c>
      <c r="C830" s="270">
        <f>_xlfn.XLOOKUP(Table2[[#This Row],[K&amp;N REF ]],CAT_Details[Tracking Number],CAT_Details[TO Ref],,0)</f>
        <v>20250408692310</v>
      </c>
      <c r="D830" s="270" t="str">
        <f>_xlfn.XLOOKUP(Table2[[#This Row],[K&amp;N REF ]],CAT_Details[Tracking Number],CAT_Details[Pickup Customer Name],,0)</f>
        <v>Grammer Technical Components GmbH</v>
      </c>
      <c r="E830" s="271" t="str">
        <f>_xlfn.XLOOKUP(Table2[[#This Row],[K&amp;N REF ]],CAT_Details[Tracking Number],CAT_Details[Delivery Country Code],,0)</f>
        <v>GB</v>
      </c>
      <c r="F830" s="271" t="str">
        <f>_xlfn.XLOOKUP(Table2[[#This Row],[TO Ref]],CAT_Details[TO Ref],CAT_Details[Loc],,0)</f>
        <v>U2-L5</v>
      </c>
      <c r="G830" s="257" t="s">
        <v>34</v>
      </c>
      <c r="H830" s="257" t="s">
        <v>35</v>
      </c>
      <c r="I830" s="280">
        <v>45762</v>
      </c>
      <c r="J830" s="257" t="s">
        <v>26</v>
      </c>
      <c r="K830" s="257" t="s">
        <v>32</v>
      </c>
      <c r="L830" s="280">
        <v>45762</v>
      </c>
      <c r="M830" s="257" t="str">
        <f>IF(Table2[[#This Row],[Resolve Date]]="","ONGOING","SOLVED")</f>
        <v>SOLVED</v>
      </c>
      <c r="N830" s="258" t="s">
        <v>30</v>
      </c>
      <c r="O830" s="257" t="str">
        <f>Table2[[#This Row],[K&amp;N REF ]]&amp;Table2[[#This Row],[Issue type ]]</f>
        <v>5015731520NO LABELS</v>
      </c>
      <c r="P830" s="257">
        <f>YEAR(Table2[[#This Row],[Date ]])</f>
        <v>2025</v>
      </c>
      <c r="Q830" s="257" t="str">
        <f>VLOOKUP(MONTH(Table2[[#This Row],[Date ]]),Months,2,0)</f>
        <v>April</v>
      </c>
      <c r="R830" s="257" t="b">
        <f>COUNTIFS(Table2[Unique],Table2[[#This Row],[Unique]])&gt;1</f>
        <v>0</v>
      </c>
      <c r="S830" s="257">
        <f>IF(Table2[[#This Row],[Status ]]="Solved",1,0)</f>
        <v>1</v>
      </c>
      <c r="T830" s="257">
        <f>IF(Table2[[#This Row],[Status ]]="ongoing",1,0)</f>
        <v>0</v>
      </c>
    </row>
    <row r="831" spans="1:20" x14ac:dyDescent="0.25">
      <c r="A831" s="262">
        <v>5015731520</v>
      </c>
      <c r="B831" s="269" t="str">
        <f>_xlfn.XLOOKUP(Table2[[#This Row],[K&amp;N REF ]],CAT_Details[Tracking Number],CAT_Details[S Ref],,0)</f>
        <v>20250408-S-70110</v>
      </c>
      <c r="C831" s="270">
        <f>_xlfn.XLOOKUP(Table2[[#This Row],[K&amp;N REF ]],CAT_Details[Tracking Number],CAT_Details[TO Ref],,0)</f>
        <v>20250408692310</v>
      </c>
      <c r="D831" s="270" t="str">
        <f>_xlfn.XLOOKUP(Table2[[#This Row],[K&amp;N REF ]],CAT_Details[Tracking Number],CAT_Details[Pickup Customer Name],,0)</f>
        <v>Grammer Technical Components GmbH</v>
      </c>
      <c r="E831" s="271" t="str">
        <f>_xlfn.XLOOKUP(Table2[[#This Row],[K&amp;N REF ]],CAT_Details[Tracking Number],CAT_Details[Delivery Country Code],,0)</f>
        <v>GB</v>
      </c>
      <c r="F831" s="271" t="str">
        <f>_xlfn.XLOOKUP(Table2[[#This Row],[TO Ref]],CAT_Details[TO Ref],CAT_Details[Loc],,0)</f>
        <v>U2-L5</v>
      </c>
      <c r="G831" s="257" t="s">
        <v>34</v>
      </c>
      <c r="H831" s="257" t="s">
        <v>25</v>
      </c>
      <c r="I831" s="280">
        <v>45762</v>
      </c>
      <c r="J831" s="257" t="s">
        <v>26</v>
      </c>
      <c r="K831" s="257" t="s">
        <v>50</v>
      </c>
      <c r="L831" s="280">
        <v>45762</v>
      </c>
      <c r="M831" s="257" t="str">
        <f>IF(Table2[[#This Row],[Resolve Date]]="","ONGOING","SOLVED")</f>
        <v>SOLVED</v>
      </c>
      <c r="N831" s="258" t="s">
        <v>30</v>
      </c>
      <c r="O831" s="257" t="str">
        <f>Table2[[#This Row],[K&amp;N REF ]]&amp;Table2[[#This Row],[Issue type ]]</f>
        <v xml:space="preserve">5015731520DAMAGE </v>
      </c>
      <c r="P831" s="257">
        <f>YEAR(Table2[[#This Row],[Date ]])</f>
        <v>2025</v>
      </c>
      <c r="Q831" s="257" t="str">
        <f>VLOOKUP(MONTH(Table2[[#This Row],[Date ]]),Months,2,0)</f>
        <v>April</v>
      </c>
      <c r="R831" s="257" t="b">
        <f>COUNTIFS(Table2[Unique],Table2[[#This Row],[Unique]])&gt;1</f>
        <v>0</v>
      </c>
      <c r="S831" s="257">
        <f>IF(Table2[[#This Row],[Status ]]="Solved",1,0)</f>
        <v>1</v>
      </c>
      <c r="T831" s="257">
        <f>IF(Table2[[#This Row],[Status ]]="ongoing",1,0)</f>
        <v>0</v>
      </c>
    </row>
    <row r="832" spans="1:20" x14ac:dyDescent="0.25">
      <c r="A832" s="262">
        <v>5015746768</v>
      </c>
      <c r="B832" s="269" t="str">
        <f>_xlfn.XLOOKUP(Table2[[#This Row],[K&amp;N REF ]],CAT_Details[Tracking Number],CAT_Details[S Ref],,0)</f>
        <v>20250408-S-70554</v>
      </c>
      <c r="C832" s="270">
        <f>_xlfn.XLOOKUP(Table2[[#This Row],[K&amp;N REF ]],CAT_Details[Tracking Number],CAT_Details[TO Ref],,0)</f>
        <v>20250408692504</v>
      </c>
      <c r="D832" s="270" t="str">
        <f>_xlfn.XLOOKUP(Table2[[#This Row],[K&amp;N REF ]],CAT_Details[Tracking Number],CAT_Details[Pickup Customer Name],,0)</f>
        <v>Dichtungstechnik G. Bruss GmbH &amp; Co. KG</v>
      </c>
      <c r="E832" s="271" t="str">
        <f>_xlfn.XLOOKUP(Table2[[#This Row],[K&amp;N REF ]],CAT_Details[Tracking Number],CAT_Details[Delivery Country Code],,0)</f>
        <v>GB</v>
      </c>
      <c r="F832" s="271" t="str">
        <f>_xlfn.XLOOKUP(Table2[[#This Row],[TO Ref]],CAT_Details[TO Ref],CAT_Details[Loc],,0)</f>
        <v>DX01-L5</v>
      </c>
      <c r="G832" s="257" t="s">
        <v>34</v>
      </c>
      <c r="H832" s="257" t="s">
        <v>35</v>
      </c>
      <c r="I832" s="280">
        <v>45762</v>
      </c>
      <c r="J832" s="257" t="s">
        <v>26</v>
      </c>
      <c r="K832" s="257" t="s">
        <v>32</v>
      </c>
      <c r="L832" s="280">
        <v>45762</v>
      </c>
      <c r="M832" s="257" t="str">
        <f>IF(Table2[[#This Row],[Resolve Date]]="","ONGOING","SOLVED")</f>
        <v>SOLVED</v>
      </c>
      <c r="N832" s="258" t="s">
        <v>30</v>
      </c>
      <c r="O832" s="257" t="str">
        <f>Table2[[#This Row],[K&amp;N REF ]]&amp;Table2[[#This Row],[Issue type ]]</f>
        <v>5015746768NO LABELS</v>
      </c>
      <c r="P832" s="257">
        <f>YEAR(Table2[[#This Row],[Date ]])</f>
        <v>2025</v>
      </c>
      <c r="Q832" s="257" t="str">
        <f>VLOOKUP(MONTH(Table2[[#This Row],[Date ]]),Months,2,0)</f>
        <v>April</v>
      </c>
      <c r="R832" s="257" t="b">
        <f>COUNTIFS(Table2[Unique],Table2[[#This Row],[Unique]])&gt;1</f>
        <v>0</v>
      </c>
      <c r="S832" s="257">
        <f>IF(Table2[[#This Row],[Status ]]="Solved",1,0)</f>
        <v>1</v>
      </c>
      <c r="T832" s="257">
        <f>IF(Table2[[#This Row],[Status ]]="ongoing",1,0)</f>
        <v>0</v>
      </c>
    </row>
    <row r="833" spans="1:20" x14ac:dyDescent="0.25">
      <c r="A833" s="262">
        <v>5015747052</v>
      </c>
      <c r="B833" s="269" t="str">
        <f>_xlfn.XLOOKUP(Table2[[#This Row],[K&amp;N REF ]],CAT_Details[Tracking Number],CAT_Details[S Ref],,0)</f>
        <v>20250409-S-70204</v>
      </c>
      <c r="C833" s="270">
        <f>_xlfn.XLOOKUP(Table2[[#This Row],[K&amp;N REF ]],CAT_Details[Tracking Number],CAT_Details[TO Ref],,0)</f>
        <v>20250409692913</v>
      </c>
      <c r="D833" s="270" t="str">
        <f>_xlfn.XLOOKUP(Table2[[#This Row],[K&amp;N REF ]],CAT_Details[Tracking Number],CAT_Details[Pickup Customer Name],,0)</f>
        <v>Federal Mogul Valvetrain GmbH</v>
      </c>
      <c r="E833" s="271" t="str">
        <f>_xlfn.XLOOKUP(Table2[[#This Row],[K&amp;N REF ]],CAT_Details[Tracking Number],CAT_Details[Delivery Country Code],,0)</f>
        <v>GB</v>
      </c>
      <c r="F833" s="271" t="str">
        <f>_xlfn.XLOOKUP(Table2[[#This Row],[TO Ref]],CAT_Details[TO Ref],CAT_Details[Loc],,0)</f>
        <v>DX01-L5</v>
      </c>
      <c r="G833" s="257" t="s">
        <v>34</v>
      </c>
      <c r="H833" s="257" t="s">
        <v>40</v>
      </c>
      <c r="I833" s="280">
        <v>45762</v>
      </c>
      <c r="J833" s="257" t="s">
        <v>26</v>
      </c>
      <c r="K833" s="257" t="s">
        <v>32</v>
      </c>
      <c r="L833" s="280">
        <v>45762</v>
      </c>
      <c r="M833" s="257" t="str">
        <f>IF(Table2[[#This Row],[Resolve Date]]="","ONGOING","SOLVED")</f>
        <v>SOLVED</v>
      </c>
      <c r="N833" s="258" t="s">
        <v>96</v>
      </c>
      <c r="O833" s="257" t="str">
        <f>Table2[[#This Row],[K&amp;N REF ]]&amp;Table2[[#This Row],[Issue type ]]</f>
        <v xml:space="preserve">5015747052INCORRECT LABELS </v>
      </c>
      <c r="P833" s="257">
        <f>YEAR(Table2[[#This Row],[Date ]])</f>
        <v>2025</v>
      </c>
      <c r="Q833" s="257" t="str">
        <f>VLOOKUP(MONTH(Table2[[#This Row],[Date ]]),Months,2,0)</f>
        <v>April</v>
      </c>
      <c r="R833" s="257" t="b">
        <f>COUNTIFS(Table2[Unique],Table2[[#This Row],[Unique]])&gt;1</f>
        <v>0</v>
      </c>
      <c r="S833" s="257">
        <f>IF(Table2[[#This Row],[Status ]]="Solved",1,0)</f>
        <v>1</v>
      </c>
      <c r="T833" s="257">
        <f>IF(Table2[[#This Row],[Status ]]="ongoing",1,0)</f>
        <v>0</v>
      </c>
    </row>
    <row r="834" spans="1:20" x14ac:dyDescent="0.25">
      <c r="A834" s="262">
        <v>5015716479</v>
      </c>
      <c r="B834" s="269" t="str">
        <f>_xlfn.XLOOKUP(Table2[[#This Row],[K&amp;N REF ]],CAT_Details[Tracking Number],CAT_Details[S Ref],,0)</f>
        <v>20250407-S-70179</v>
      </c>
      <c r="C834" s="270">
        <f>_xlfn.XLOOKUP(Table2[[#This Row],[K&amp;N REF ]],CAT_Details[Tracking Number],CAT_Details[TO Ref],,0)</f>
        <v>20250407691240</v>
      </c>
      <c r="D834" s="270" t="str">
        <f>_xlfn.XLOOKUP(Table2[[#This Row],[K&amp;N REF ]],CAT_Details[Tracking Number],CAT_Details[Pickup Customer Name],,0)</f>
        <v>COBO SPA</v>
      </c>
      <c r="E834" s="271" t="str">
        <f>_xlfn.XLOOKUP(Table2[[#This Row],[K&amp;N REF ]],CAT_Details[Tracking Number],CAT_Details[Delivery Country Code],,0)</f>
        <v>GB</v>
      </c>
      <c r="F834" s="271">
        <f>_xlfn.XLOOKUP(Table2[[#This Row],[TO Ref]],CAT_Details[TO Ref],CAT_Details[Loc],,0)</f>
        <v>3402</v>
      </c>
      <c r="G834" s="257" t="s">
        <v>24</v>
      </c>
      <c r="H834" s="257" t="s">
        <v>40</v>
      </c>
      <c r="I834" s="280">
        <v>45763</v>
      </c>
      <c r="J834" s="257" t="s">
        <v>26</v>
      </c>
      <c r="K834" s="257" t="s">
        <v>32</v>
      </c>
      <c r="L834" s="280">
        <v>45763</v>
      </c>
      <c r="M834" s="257" t="str">
        <f>IF(Table2[[#This Row],[Resolve Date]]="","ONGOING","SOLVED")</f>
        <v>SOLVED</v>
      </c>
      <c r="N834" s="258" t="s">
        <v>96</v>
      </c>
      <c r="O834" s="257" t="str">
        <f>Table2[[#This Row],[K&amp;N REF ]]&amp;Table2[[#This Row],[Issue type ]]</f>
        <v xml:space="preserve">5015716479INCORRECT LABELS </v>
      </c>
      <c r="P834" s="257">
        <f>YEAR(Table2[[#This Row],[Date ]])</f>
        <v>2025</v>
      </c>
      <c r="Q834" s="257" t="str">
        <f>VLOOKUP(MONTH(Table2[[#This Row],[Date ]]),Months,2,0)</f>
        <v>April</v>
      </c>
      <c r="R834" s="257" t="b">
        <f>COUNTIFS(Table2[Unique],Table2[[#This Row],[Unique]])&gt;1</f>
        <v>0</v>
      </c>
      <c r="S834" s="257">
        <f>IF(Table2[[#This Row],[Status ]]="Solved",1,0)</f>
        <v>1</v>
      </c>
      <c r="T834" s="257">
        <f>IF(Table2[[#This Row],[Status ]]="ongoing",1,0)</f>
        <v>0</v>
      </c>
    </row>
    <row r="835" spans="1:20" x14ac:dyDescent="0.25">
      <c r="A835" s="262">
        <v>5015747186</v>
      </c>
      <c r="B835" s="269" t="str">
        <f>_xlfn.XLOOKUP(Table2[[#This Row],[K&amp;N REF ]],CAT_Details[Tracking Number],CAT_Details[S Ref],,0)</f>
        <v>20250408-S-70170</v>
      </c>
      <c r="C835" s="270">
        <f>_xlfn.XLOOKUP(Table2[[#This Row],[K&amp;N REF ]],CAT_Details[Tracking Number],CAT_Details[TO Ref],,0)</f>
        <v>20250408692066</v>
      </c>
      <c r="D835" s="270" t="str">
        <f>_xlfn.XLOOKUP(Table2[[#This Row],[K&amp;N REF ]],CAT_Details[Tracking Number],CAT_Details[Pickup Customer Name],,0)</f>
        <v>Nem Srl</v>
      </c>
      <c r="E835" s="271" t="str">
        <f>_xlfn.XLOOKUP(Table2[[#This Row],[K&amp;N REF ]],CAT_Details[Tracking Number],CAT_Details[Delivery Country Code],,0)</f>
        <v>GB</v>
      </c>
      <c r="F835" s="271">
        <f>_xlfn.XLOOKUP(Table2[[#This Row],[TO Ref]],CAT_Details[TO Ref],CAT_Details[Loc],,0)</f>
        <v>3401</v>
      </c>
      <c r="G835" s="257" t="s">
        <v>24</v>
      </c>
      <c r="H835" s="257" t="s">
        <v>40</v>
      </c>
      <c r="I835" s="280">
        <v>45763</v>
      </c>
      <c r="J835" s="257" t="s">
        <v>26</v>
      </c>
      <c r="K835" s="257" t="s">
        <v>32</v>
      </c>
      <c r="L835" s="280">
        <v>45763</v>
      </c>
      <c r="M835" s="257" t="str">
        <f>IF(Table2[[#This Row],[Resolve Date]]="","ONGOING","SOLVED")</f>
        <v>SOLVED</v>
      </c>
      <c r="N835" s="258" t="s">
        <v>96</v>
      </c>
      <c r="O835" s="257" t="str">
        <f>Table2[[#This Row],[K&amp;N REF ]]&amp;Table2[[#This Row],[Issue type ]]</f>
        <v xml:space="preserve">5015747186INCORRECT LABELS </v>
      </c>
      <c r="P835" s="257">
        <f>YEAR(Table2[[#This Row],[Date ]])</f>
        <v>2025</v>
      </c>
      <c r="Q835" s="257" t="str">
        <f>VLOOKUP(MONTH(Table2[[#This Row],[Date ]]),Months,2,0)</f>
        <v>April</v>
      </c>
      <c r="R835" s="257" t="b">
        <f>COUNTIFS(Table2[Unique],Table2[[#This Row],[Unique]])&gt;1</f>
        <v>0</v>
      </c>
      <c r="S835" s="257">
        <f>IF(Table2[[#This Row],[Status ]]="Solved",1,0)</f>
        <v>1</v>
      </c>
      <c r="T835" s="257">
        <f>IF(Table2[[#This Row],[Status ]]="ongoing",1,0)</f>
        <v>0</v>
      </c>
    </row>
    <row r="836" spans="1:20" x14ac:dyDescent="0.25">
      <c r="A836" s="262">
        <v>5015731699</v>
      </c>
      <c r="B836" s="269" t="str">
        <f>_xlfn.XLOOKUP(Table2[[#This Row],[K&amp;N REF ]],CAT_Details[Tracking Number],CAT_Details[S Ref],,0)</f>
        <v>20250408-S-70115</v>
      </c>
      <c r="C836" s="270">
        <f>_xlfn.XLOOKUP(Table2[[#This Row],[K&amp;N REF ]],CAT_Details[Tracking Number],CAT_Details[TO Ref],,0)</f>
        <v>20250408692105</v>
      </c>
      <c r="D836" s="270" t="str">
        <f>_xlfn.XLOOKUP(Table2[[#This Row],[K&amp;N REF ]],CAT_Details[Tracking Number],CAT_Details[Pickup Customer Name],,0)</f>
        <v>SK WELLMAN SRL</v>
      </c>
      <c r="E836" s="271" t="str">
        <f>_xlfn.XLOOKUP(Table2[[#This Row],[K&amp;N REF ]],CAT_Details[Tracking Number],CAT_Details[Delivery Country Code],,0)</f>
        <v>GB</v>
      </c>
      <c r="F836" s="271" t="str">
        <f>_xlfn.XLOOKUP(Table2[[#This Row],[TO Ref]],CAT_Details[TO Ref],CAT_Details[Loc],,0)</f>
        <v>DK-BM01</v>
      </c>
      <c r="G836" s="257" t="s">
        <v>24</v>
      </c>
      <c r="H836" s="257" t="s">
        <v>49</v>
      </c>
      <c r="I836" s="280">
        <v>45763</v>
      </c>
      <c r="J836" s="257" t="s">
        <v>26</v>
      </c>
      <c r="K836" s="257" t="s">
        <v>32</v>
      </c>
      <c r="L836" s="280">
        <v>45763</v>
      </c>
      <c r="M836" s="257" t="str">
        <f>IF(Table2[[#This Row],[Resolve Date]]="","ONGOING","SOLVED")</f>
        <v>SOLVED</v>
      </c>
      <c r="N836" s="258" t="s">
        <v>30</v>
      </c>
      <c r="O836" s="257" t="str">
        <f>Table2[[#This Row],[K&amp;N REF ]]&amp;Table2[[#This Row],[Issue type ]]</f>
        <v>5015731699XX LABELS</v>
      </c>
      <c r="P836" s="257">
        <f>YEAR(Table2[[#This Row],[Date ]])</f>
        <v>2025</v>
      </c>
      <c r="Q836" s="257" t="str">
        <f>VLOOKUP(MONTH(Table2[[#This Row],[Date ]]),Months,2,0)</f>
        <v>April</v>
      </c>
      <c r="R836" s="257" t="b">
        <f>COUNTIFS(Table2[Unique],Table2[[#This Row],[Unique]])&gt;1</f>
        <v>0</v>
      </c>
      <c r="S836" s="257">
        <f>IF(Table2[[#This Row],[Status ]]="Solved",1,0)</f>
        <v>1</v>
      </c>
      <c r="T836" s="257">
        <f>IF(Table2[[#This Row],[Status ]]="ongoing",1,0)</f>
        <v>0</v>
      </c>
    </row>
    <row r="837" spans="1:20" x14ac:dyDescent="0.25">
      <c r="A837" s="262">
        <v>5015747271</v>
      </c>
      <c r="B837" s="269" t="str">
        <f>_xlfn.XLOOKUP(Table2[[#This Row],[K&amp;N REF ]],CAT_Details[Tracking Number],CAT_Details[S Ref],,0)</f>
        <v>20250409-S-70166</v>
      </c>
      <c r="C837" s="270">
        <f>_xlfn.XLOOKUP(Table2[[#This Row],[K&amp;N REF ]],CAT_Details[Tracking Number],CAT_Details[TO Ref],,0)</f>
        <v>20250409693414</v>
      </c>
      <c r="D837" s="270" t="str">
        <f>_xlfn.XLOOKUP(Table2[[#This Row],[K&amp;N REF ]],CAT_Details[Tracking Number],CAT_Details[Pickup Customer Name],,0)</f>
        <v>Nem Srl</v>
      </c>
      <c r="E837" s="271" t="str">
        <f>_xlfn.XLOOKUP(Table2[[#This Row],[K&amp;N REF ]],CAT_Details[Tracking Number],CAT_Details[Delivery Country Code],,0)</f>
        <v>GB</v>
      </c>
      <c r="F837" s="271">
        <f>_xlfn.XLOOKUP(Table2[[#This Row],[TO Ref]],CAT_Details[TO Ref],CAT_Details[Loc],,0)</f>
        <v>3401</v>
      </c>
      <c r="G837" s="257" t="s">
        <v>24</v>
      </c>
      <c r="H837" s="257" t="s">
        <v>40</v>
      </c>
      <c r="I837" s="280">
        <v>45763</v>
      </c>
      <c r="J837" s="257" t="s">
        <v>26</v>
      </c>
      <c r="K837" s="257" t="s">
        <v>32</v>
      </c>
      <c r="L837" s="280">
        <v>45763</v>
      </c>
      <c r="M837" s="257" t="str">
        <f>IF(Table2[[#This Row],[Resolve Date]]="","ONGOING","SOLVED")</f>
        <v>SOLVED</v>
      </c>
      <c r="N837" s="258" t="s">
        <v>96</v>
      </c>
      <c r="O837" s="257" t="str">
        <f>Table2[[#This Row],[K&amp;N REF ]]&amp;Table2[[#This Row],[Issue type ]]</f>
        <v xml:space="preserve">5015747271INCORRECT LABELS </v>
      </c>
      <c r="P837" s="257">
        <f>YEAR(Table2[[#This Row],[Date ]])</f>
        <v>2025</v>
      </c>
      <c r="Q837" s="257" t="str">
        <f>VLOOKUP(MONTH(Table2[[#This Row],[Date ]]),Months,2,0)</f>
        <v>April</v>
      </c>
      <c r="R837" s="257" t="b">
        <f>COUNTIFS(Table2[Unique],Table2[[#This Row],[Unique]])&gt;1</f>
        <v>0</v>
      </c>
      <c r="S837" s="257">
        <f>IF(Table2[[#This Row],[Status ]]="Solved",1,0)</f>
        <v>1</v>
      </c>
      <c r="T837" s="257">
        <f>IF(Table2[[#This Row],[Status ]]="ongoing",1,0)</f>
        <v>0</v>
      </c>
    </row>
    <row r="838" spans="1:20" x14ac:dyDescent="0.25">
      <c r="A838" s="262">
        <v>5015716570</v>
      </c>
      <c r="B838" s="269" t="str">
        <f>_xlfn.XLOOKUP(Table2[[#This Row],[K&amp;N REF ]],CAT_Details[Tracking Number],CAT_Details[S Ref],,0)</f>
        <v>20250404-S-70135</v>
      </c>
      <c r="C838" s="270">
        <f>_xlfn.XLOOKUP(Table2[[#This Row],[K&amp;N REF ]],CAT_Details[Tracking Number],CAT_Details[TO Ref],,0)</f>
        <v>20250404690175</v>
      </c>
      <c r="D838" s="270" t="str">
        <f>_xlfn.XLOOKUP(Table2[[#This Row],[K&amp;N REF ]],CAT_Details[Tracking Number],CAT_Details[Pickup Customer Name],,0)</f>
        <v>Valeo Auto-Electric Magyarorszag Kft.</v>
      </c>
      <c r="E838" s="271" t="str">
        <f>_xlfn.XLOOKUP(Table2[[#This Row],[K&amp;N REF ]],CAT_Details[Tracking Number],CAT_Details[Delivery Country Code],,0)</f>
        <v>GB</v>
      </c>
      <c r="F838" s="271">
        <f>_xlfn.XLOOKUP(Table2[[#This Row],[TO Ref]],CAT_Details[TO Ref],CAT_Details[Loc],,0)</f>
        <v>3402</v>
      </c>
      <c r="G838" s="257" t="s">
        <v>44</v>
      </c>
      <c r="H838" s="257" t="s">
        <v>35</v>
      </c>
      <c r="I838" s="280">
        <v>45763</v>
      </c>
      <c r="J838" s="257" t="s">
        <v>26</v>
      </c>
      <c r="K838" s="257" t="s">
        <v>32</v>
      </c>
      <c r="L838" s="280">
        <v>45763</v>
      </c>
      <c r="M838" s="257" t="str">
        <f>IF(Table2[[#This Row],[Resolve Date]]="","ONGOING","SOLVED")</f>
        <v>SOLVED</v>
      </c>
      <c r="N838" s="258" t="s">
        <v>30</v>
      </c>
      <c r="O838" s="257" t="str">
        <f>Table2[[#This Row],[K&amp;N REF ]]&amp;Table2[[#This Row],[Issue type ]]</f>
        <v>5015716570NO LABELS</v>
      </c>
      <c r="P838" s="257">
        <f>YEAR(Table2[[#This Row],[Date ]])</f>
        <v>2025</v>
      </c>
      <c r="Q838" s="257" t="str">
        <f>VLOOKUP(MONTH(Table2[[#This Row],[Date ]]),Months,2,0)</f>
        <v>April</v>
      </c>
      <c r="R838" s="257" t="b">
        <f>COUNTIFS(Table2[Unique],Table2[[#This Row],[Unique]])&gt;1</f>
        <v>0</v>
      </c>
      <c r="S838" s="257">
        <f>IF(Table2[[#This Row],[Status ]]="Solved",1,0)</f>
        <v>1</v>
      </c>
      <c r="T838" s="257">
        <f>IF(Table2[[#This Row],[Status ]]="ongoing",1,0)</f>
        <v>0</v>
      </c>
    </row>
    <row r="839" spans="1:20" x14ac:dyDescent="0.25">
      <c r="A839" s="262">
        <v>5015761769</v>
      </c>
      <c r="B839" s="269" t="str">
        <f>_xlfn.XLOOKUP(Table2[[#This Row],[K&amp;N REF ]],CAT_Details[Tracking Number],CAT_Details[S Ref],,0)</f>
        <v>20250410-S-70199</v>
      </c>
      <c r="C839" s="270">
        <f>_xlfn.XLOOKUP(Table2[[#This Row],[K&amp;N REF ]],CAT_Details[Tracking Number],CAT_Details[TO Ref],,0)</f>
        <v>20250325681829</v>
      </c>
      <c r="D839" s="270" t="str">
        <f>_xlfn.XLOOKUP(Table2[[#This Row],[K&amp;N REF ]],CAT_Details[Tracking Number],CAT_Details[Pickup Customer Name],,0)</f>
        <v>HYDAC TECHNOLOGY GMBH</v>
      </c>
      <c r="E839" s="271" t="str">
        <f>_xlfn.XLOOKUP(Table2[[#This Row],[K&amp;N REF ]],CAT_Details[Tracking Number],CAT_Details[Delivery Country Code],,0)</f>
        <v>GB</v>
      </c>
      <c r="F839" s="271">
        <f>_xlfn.XLOOKUP(Table2[[#This Row],[TO Ref]],CAT_Details[TO Ref],CAT_Details[Loc],,0)</f>
        <v>3402</v>
      </c>
      <c r="G839" s="257" t="s">
        <v>34</v>
      </c>
      <c r="H839" s="257" t="s">
        <v>40</v>
      </c>
      <c r="I839" s="280">
        <v>45763</v>
      </c>
      <c r="J839" s="257" t="s">
        <v>26</v>
      </c>
      <c r="K839" s="257" t="s">
        <v>32</v>
      </c>
      <c r="L839" s="280">
        <v>45763</v>
      </c>
      <c r="M839" s="257" t="str">
        <f>IF(Table2[[#This Row],[Resolve Date]]="","ONGOING","SOLVED")</f>
        <v>SOLVED</v>
      </c>
      <c r="N839" s="258" t="s">
        <v>96</v>
      </c>
      <c r="O839" s="257" t="str">
        <f>Table2[[#This Row],[K&amp;N REF ]]&amp;Table2[[#This Row],[Issue type ]]</f>
        <v xml:space="preserve">5015761769INCORRECT LABELS </v>
      </c>
      <c r="P839" s="257">
        <f>YEAR(Table2[[#This Row],[Date ]])</f>
        <v>2025</v>
      </c>
      <c r="Q839" s="257" t="str">
        <f>VLOOKUP(MONTH(Table2[[#This Row],[Date ]]),Months,2,0)</f>
        <v>April</v>
      </c>
      <c r="R839" s="257" t="b">
        <f>COUNTIFS(Table2[Unique],Table2[[#This Row],[Unique]])&gt;1</f>
        <v>0</v>
      </c>
      <c r="S839" s="257">
        <f>IF(Table2[[#This Row],[Status ]]="Solved",1,0)</f>
        <v>1</v>
      </c>
      <c r="T839" s="257">
        <f>IF(Table2[[#This Row],[Status ]]="ongoing",1,0)</f>
        <v>0</v>
      </c>
    </row>
    <row r="840" spans="1:20" x14ac:dyDescent="0.25">
      <c r="A840" s="262">
        <v>5015762036</v>
      </c>
      <c r="B840" s="269" t="str">
        <f>_xlfn.XLOOKUP(Table2[[#This Row],[K&amp;N REF ]],CAT_Details[Tracking Number],CAT_Details[S Ref],,0)</f>
        <v>20250408-S-70186</v>
      </c>
      <c r="C840" s="270">
        <f>_xlfn.XLOOKUP(Table2[[#This Row],[K&amp;N REF ]],CAT_Details[Tracking Number],CAT_Details[TO Ref],,0)</f>
        <v>20250407691610</v>
      </c>
      <c r="D840" s="270" t="str">
        <f>_xlfn.XLOOKUP(Table2[[#This Row],[K&amp;N REF ]],CAT_Details[Tracking Number],CAT_Details[Pickup Customer Name],,0)</f>
        <v>F. REYHER Nchfg. GmbH &amp; Co. KG</v>
      </c>
      <c r="E840" s="271" t="str">
        <f>_xlfn.XLOOKUP(Table2[[#This Row],[K&amp;N REF ]],CAT_Details[Tracking Number],CAT_Details[Delivery Country Code],,0)</f>
        <v>GB</v>
      </c>
      <c r="F840" s="271" t="str">
        <f>_xlfn.XLOOKUP(Table2[[#This Row],[TO Ref]],CAT_Details[TO Ref],CAT_Details[Loc],,0)</f>
        <v>DK-BM01</v>
      </c>
      <c r="G840" s="257" t="s">
        <v>34</v>
      </c>
      <c r="H840" s="257" t="s">
        <v>42</v>
      </c>
      <c r="I840" s="280">
        <v>45763</v>
      </c>
      <c r="J840" s="257" t="s">
        <v>45</v>
      </c>
      <c r="K840" s="257" t="s">
        <v>50</v>
      </c>
      <c r="L840" s="280">
        <v>45765</v>
      </c>
      <c r="M840" s="257" t="str">
        <f>IF(Table2[[#This Row],[Resolve Date]]="","ONGOING","SOLVED")</f>
        <v>SOLVED</v>
      </c>
      <c r="N840" s="258" t="s">
        <v>146</v>
      </c>
      <c r="O840" s="257" t="str">
        <f>Table2[[#This Row],[K&amp;N REF ]]&amp;Table2[[#This Row],[Issue type ]]</f>
        <v>5015762036AMOUNT</v>
      </c>
      <c r="P840" s="257">
        <f>YEAR(Table2[[#This Row],[Date ]])</f>
        <v>2025</v>
      </c>
      <c r="Q840" s="257" t="str">
        <f>VLOOKUP(MONTH(Table2[[#This Row],[Date ]]),Months,2,0)</f>
        <v>April</v>
      </c>
      <c r="R840" s="257" t="b">
        <f>COUNTIFS(Table2[Unique],Table2[[#This Row],[Unique]])&gt;1</f>
        <v>0</v>
      </c>
      <c r="S840" s="257">
        <f>IF(Table2[[#This Row],[Status ]]="Solved",1,0)</f>
        <v>1</v>
      </c>
      <c r="T840" s="257">
        <f>IF(Table2[[#This Row],[Status ]]="ongoing",1,0)</f>
        <v>0</v>
      </c>
    </row>
    <row r="841" spans="1:20" x14ac:dyDescent="0.25">
      <c r="A841" s="262">
        <v>5015761768</v>
      </c>
      <c r="B841" s="269" t="str">
        <f>_xlfn.XLOOKUP(Table2[[#This Row],[K&amp;N REF ]],CAT_Details[Tracking Number],CAT_Details[S Ref],,0)</f>
        <v>20250410-S-70199</v>
      </c>
      <c r="C841" s="270">
        <f>_xlfn.XLOOKUP(Table2[[#This Row],[K&amp;N REF ]],CAT_Details[Tracking Number],CAT_Details[TO Ref],,0)</f>
        <v>20250408692601</v>
      </c>
      <c r="D841" s="270" t="str">
        <f>_xlfn.XLOOKUP(Table2[[#This Row],[K&amp;N REF ]],CAT_Details[Tracking Number],CAT_Details[Pickup Customer Name],,0)</f>
        <v>HYDAC TECHNOLOGY GMBH</v>
      </c>
      <c r="E841" s="271" t="str">
        <f>_xlfn.XLOOKUP(Table2[[#This Row],[K&amp;N REF ]],CAT_Details[Tracking Number],CAT_Details[Delivery Country Code],,0)</f>
        <v>GB</v>
      </c>
      <c r="F841" s="271" t="str">
        <f>_xlfn.XLOOKUP(Table2[[#This Row],[TO Ref]],CAT_Details[TO Ref],CAT_Details[Loc],,0)</f>
        <v>U2-L5</v>
      </c>
      <c r="G841" s="257" t="s">
        <v>34</v>
      </c>
      <c r="H841" s="257" t="s">
        <v>40</v>
      </c>
      <c r="I841" s="280">
        <v>45763</v>
      </c>
      <c r="J841" s="257" t="s">
        <v>26</v>
      </c>
      <c r="K841" s="257" t="s">
        <v>32</v>
      </c>
      <c r="L841" s="280">
        <v>45763</v>
      </c>
      <c r="M841" s="257" t="str">
        <f>IF(Table2[[#This Row],[Resolve Date]]="","ONGOING","SOLVED")</f>
        <v>SOLVED</v>
      </c>
      <c r="N841" s="258" t="s">
        <v>96</v>
      </c>
      <c r="O841" s="257" t="str">
        <f>Table2[[#This Row],[K&amp;N REF ]]&amp;Table2[[#This Row],[Issue type ]]</f>
        <v xml:space="preserve">5015761768INCORRECT LABELS </v>
      </c>
      <c r="P841" s="257">
        <f>YEAR(Table2[[#This Row],[Date ]])</f>
        <v>2025</v>
      </c>
      <c r="Q841" s="257" t="str">
        <f>VLOOKUP(MONTH(Table2[[#This Row],[Date ]]),Months,2,0)</f>
        <v>April</v>
      </c>
      <c r="R841" s="257" t="b">
        <f>COUNTIFS(Table2[Unique],Table2[[#This Row],[Unique]])&gt;1</f>
        <v>0</v>
      </c>
      <c r="S841" s="257">
        <f>IF(Table2[[#This Row],[Status ]]="Solved",1,0)</f>
        <v>1</v>
      </c>
      <c r="T841" s="257">
        <f>IF(Table2[[#This Row],[Status ]]="ongoing",1,0)</f>
        <v>0</v>
      </c>
    </row>
    <row r="842" spans="1:20" x14ac:dyDescent="0.25">
      <c r="A842" s="262">
        <v>5015746829</v>
      </c>
      <c r="B842" s="269" t="str">
        <f>_xlfn.XLOOKUP(Table2[[#This Row],[K&amp;N REF ]],CAT_Details[Tracking Number],CAT_Details[S Ref],,0)</f>
        <v>20250409-S-70176</v>
      </c>
      <c r="C842" s="270">
        <f>_xlfn.XLOOKUP(Table2[[#This Row],[K&amp;N REF ]],CAT_Details[Tracking Number],CAT_Details[TO Ref],,0)</f>
        <v>20250409692907</v>
      </c>
      <c r="D842" s="270" t="str">
        <f>_xlfn.XLOOKUP(Table2[[#This Row],[K&amp;N REF ]],CAT_Details[Tracking Number],CAT_Details[Pickup Customer Name],,0)</f>
        <v>TENNECO ZWICKAU GMBH</v>
      </c>
      <c r="E842" s="271" t="str">
        <f>_xlfn.XLOOKUP(Table2[[#This Row],[K&amp;N REF ]],CAT_Details[Tracking Number],CAT_Details[Delivery Country Code],,0)</f>
        <v>GB</v>
      </c>
      <c r="F842" s="271" t="str">
        <f>_xlfn.XLOOKUP(Table2[[#This Row],[TO Ref]],CAT_Details[TO Ref],CAT_Details[Loc],,0)</f>
        <v>DX01-L5</v>
      </c>
      <c r="G842" s="257" t="s">
        <v>34</v>
      </c>
      <c r="H842" s="257" t="s">
        <v>35</v>
      </c>
      <c r="I842" s="280">
        <v>45763</v>
      </c>
      <c r="J842" s="257" t="s">
        <v>26</v>
      </c>
      <c r="K842" s="257" t="s">
        <v>32</v>
      </c>
      <c r="L842" s="280">
        <v>45763</v>
      </c>
      <c r="M842" s="257" t="str">
        <f>IF(Table2[[#This Row],[Resolve Date]]="","ONGOING","SOLVED")</f>
        <v>SOLVED</v>
      </c>
      <c r="N842" s="258" t="s">
        <v>30</v>
      </c>
      <c r="O842" s="257" t="str">
        <f>Table2[[#This Row],[K&amp;N REF ]]&amp;Table2[[#This Row],[Issue type ]]</f>
        <v>5015746829NO LABELS</v>
      </c>
      <c r="P842" s="257">
        <f>YEAR(Table2[[#This Row],[Date ]])</f>
        <v>2025</v>
      </c>
      <c r="Q842" s="257" t="str">
        <f>VLOOKUP(MONTH(Table2[[#This Row],[Date ]]),Months,2,0)</f>
        <v>April</v>
      </c>
      <c r="R842" s="257" t="b">
        <f>COUNTIFS(Table2[Unique],Table2[[#This Row],[Unique]])&gt;1</f>
        <v>0</v>
      </c>
      <c r="S842" s="257">
        <f>IF(Table2[[#This Row],[Status ]]="Solved",1,0)</f>
        <v>1</v>
      </c>
      <c r="T842" s="257">
        <f>IF(Table2[[#This Row],[Status ]]="ongoing",1,0)</f>
        <v>0</v>
      </c>
    </row>
    <row r="843" spans="1:20" x14ac:dyDescent="0.25">
      <c r="A843" s="262">
        <v>5015731236</v>
      </c>
      <c r="B843" s="269" t="str">
        <f>_xlfn.XLOOKUP(Table2[[#This Row],[K&amp;N REF ]],CAT_Details[Tracking Number],CAT_Details[S Ref],,0)</f>
        <v>20250409-S-70038</v>
      </c>
      <c r="C843" s="270">
        <f>_xlfn.XLOOKUP(Table2[[#This Row],[K&amp;N REF ]],CAT_Details[Tracking Number],CAT_Details[TO Ref],,0)</f>
        <v>20250409692956</v>
      </c>
      <c r="D843" s="270" t="str">
        <f>_xlfn.XLOOKUP(Table2[[#This Row],[K&amp;N REF ]],CAT_Details[Tracking Number],CAT_Details[Pickup Customer Name],,0)</f>
        <v>Contitech Fluid Automotive Romania</v>
      </c>
      <c r="E843" s="271" t="str">
        <f>_xlfn.XLOOKUP(Table2[[#This Row],[K&amp;N REF ]],CAT_Details[Tracking Number],CAT_Details[Delivery Country Code],,0)</f>
        <v>GB</v>
      </c>
      <c r="F843" s="271" t="str">
        <f>_xlfn.XLOOKUP(Table2[[#This Row],[TO Ref]],CAT_Details[TO Ref],CAT_Details[Loc],,0)</f>
        <v>No Loc</v>
      </c>
      <c r="G843" s="257" t="s">
        <v>34</v>
      </c>
      <c r="H843" s="257" t="s">
        <v>35</v>
      </c>
      <c r="I843" s="280">
        <v>45763</v>
      </c>
      <c r="J843" s="257" t="s">
        <v>26</v>
      </c>
      <c r="K843" s="257" t="s">
        <v>32</v>
      </c>
      <c r="L843" s="280">
        <v>45763</v>
      </c>
      <c r="M843" s="257" t="str">
        <f>IF(Table2[[#This Row],[Resolve Date]]="","ONGOING","SOLVED")</f>
        <v>SOLVED</v>
      </c>
      <c r="N843" s="258" t="s">
        <v>30</v>
      </c>
      <c r="O843" s="257" t="str">
        <f>Table2[[#This Row],[K&amp;N REF ]]&amp;Table2[[#This Row],[Issue type ]]</f>
        <v>5015731236NO LABELS</v>
      </c>
      <c r="P843" s="257">
        <f>YEAR(Table2[[#This Row],[Date ]])</f>
        <v>2025</v>
      </c>
      <c r="Q843" s="257" t="str">
        <f>VLOOKUP(MONTH(Table2[[#This Row],[Date ]]),Months,2,0)</f>
        <v>April</v>
      </c>
      <c r="R843" s="257" t="b">
        <f>COUNTIFS(Table2[Unique],Table2[[#This Row],[Unique]])&gt;1</f>
        <v>0</v>
      </c>
      <c r="S843" s="257">
        <f>IF(Table2[[#This Row],[Status ]]="Solved",1,0)</f>
        <v>1</v>
      </c>
      <c r="T843" s="257">
        <f>IF(Table2[[#This Row],[Status ]]="ongoing",1,0)</f>
        <v>0</v>
      </c>
    </row>
    <row r="844" spans="1:20" x14ac:dyDescent="0.25">
      <c r="A844" s="262">
        <v>5015731232</v>
      </c>
      <c r="B844" s="269" t="str">
        <f>_xlfn.XLOOKUP(Table2[[#This Row],[K&amp;N REF ]],CAT_Details[Tracking Number],CAT_Details[S Ref],,0)</f>
        <v>20250409-S-70038</v>
      </c>
      <c r="C844" s="270">
        <f>_xlfn.XLOOKUP(Table2[[#This Row],[K&amp;N REF ]],CAT_Details[Tracking Number],CAT_Details[TO Ref],,0)</f>
        <v>20250409692959</v>
      </c>
      <c r="D844" s="270" t="str">
        <f>_xlfn.XLOOKUP(Table2[[#This Row],[K&amp;N REF ]],CAT_Details[Tracking Number],CAT_Details[Pickup Customer Name],,0)</f>
        <v>Contitech Fluid Automotive Romania</v>
      </c>
      <c r="E844" s="271" t="str">
        <f>_xlfn.XLOOKUP(Table2[[#This Row],[K&amp;N REF ]],CAT_Details[Tracking Number],CAT_Details[Delivery Country Code],,0)</f>
        <v>GB</v>
      </c>
      <c r="F844" s="271" t="str">
        <f>_xlfn.XLOOKUP(Table2[[#This Row],[TO Ref]],CAT_Details[TO Ref],CAT_Details[Loc],,0)</f>
        <v>No Loc</v>
      </c>
      <c r="G844" s="257" t="s">
        <v>34</v>
      </c>
      <c r="H844" s="257" t="s">
        <v>35</v>
      </c>
      <c r="I844" s="280">
        <v>45763</v>
      </c>
      <c r="J844" s="257" t="s">
        <v>26</v>
      </c>
      <c r="K844" s="257" t="s">
        <v>32</v>
      </c>
      <c r="L844" s="280">
        <v>45763</v>
      </c>
      <c r="M844" s="257" t="str">
        <f>IF(Table2[[#This Row],[Resolve Date]]="","ONGOING","SOLVED")</f>
        <v>SOLVED</v>
      </c>
      <c r="N844" s="258" t="s">
        <v>30</v>
      </c>
      <c r="O844" s="257" t="str">
        <f>Table2[[#This Row],[K&amp;N REF ]]&amp;Table2[[#This Row],[Issue type ]]</f>
        <v>5015731232NO LABELS</v>
      </c>
      <c r="P844" s="257">
        <f>YEAR(Table2[[#This Row],[Date ]])</f>
        <v>2025</v>
      </c>
      <c r="Q844" s="257" t="str">
        <f>VLOOKUP(MONTH(Table2[[#This Row],[Date ]]),Months,2,0)</f>
        <v>April</v>
      </c>
      <c r="R844" s="257" t="b">
        <f>COUNTIFS(Table2[Unique],Table2[[#This Row],[Unique]])&gt;1</f>
        <v>0</v>
      </c>
      <c r="S844" s="257">
        <f>IF(Table2[[#This Row],[Status ]]="Solved",1,0)</f>
        <v>1</v>
      </c>
      <c r="T844" s="257">
        <f>IF(Table2[[#This Row],[Status ]]="ongoing",1,0)</f>
        <v>0</v>
      </c>
    </row>
    <row r="845" spans="1:20" x14ac:dyDescent="0.25">
      <c r="A845" s="262">
        <v>5015761628</v>
      </c>
      <c r="B845" s="269" t="str">
        <f>_xlfn.XLOOKUP(Table2[[#This Row],[K&amp;N REF ]],CAT_Details[Tracking Number],CAT_Details[S Ref],,0)</f>
        <v>20250410-S-70200</v>
      </c>
      <c r="C845" s="270">
        <f>_xlfn.XLOOKUP(Table2[[#This Row],[K&amp;N REF ]],CAT_Details[Tracking Number],CAT_Details[TO Ref],,0)</f>
        <v>20250409693661</v>
      </c>
      <c r="D845" s="270" t="str">
        <f>_xlfn.XLOOKUP(Table2[[#This Row],[K&amp;N REF ]],CAT_Details[Tracking Number],CAT_Details[Pickup Customer Name],,0)</f>
        <v>Hydac Fluidtechnik</v>
      </c>
      <c r="E845" s="271" t="str">
        <f>_xlfn.XLOOKUP(Table2[[#This Row],[K&amp;N REF ]],CAT_Details[Tracking Number],CAT_Details[Delivery Country Code],,0)</f>
        <v>GB</v>
      </c>
      <c r="F845" s="271">
        <f>_xlfn.XLOOKUP(Table2[[#This Row],[TO Ref]],CAT_Details[TO Ref],CAT_Details[Loc],,0)</f>
        <v>3402</v>
      </c>
      <c r="G845" s="257" t="s">
        <v>34</v>
      </c>
      <c r="H845" s="257" t="s">
        <v>40</v>
      </c>
      <c r="I845" s="280">
        <v>45763</v>
      </c>
      <c r="J845" s="257" t="s">
        <v>26</v>
      </c>
      <c r="K845" s="257" t="s">
        <v>32</v>
      </c>
      <c r="L845" s="280">
        <v>45763</v>
      </c>
      <c r="M845" s="257" t="str">
        <f>IF(Table2[[#This Row],[Resolve Date]]="","ONGOING","SOLVED")</f>
        <v>SOLVED</v>
      </c>
      <c r="N845" s="258" t="s">
        <v>96</v>
      </c>
      <c r="O845" s="257" t="str">
        <f>Table2[[#This Row],[K&amp;N REF ]]&amp;Table2[[#This Row],[Issue type ]]</f>
        <v xml:space="preserve">5015761628INCORRECT LABELS </v>
      </c>
      <c r="P845" s="257">
        <f>YEAR(Table2[[#This Row],[Date ]])</f>
        <v>2025</v>
      </c>
      <c r="Q845" s="257" t="str">
        <f>VLOOKUP(MONTH(Table2[[#This Row],[Date ]]),Months,2,0)</f>
        <v>April</v>
      </c>
      <c r="R845" s="257" t="b">
        <f>COUNTIFS(Table2[Unique],Table2[[#This Row],[Unique]])&gt;1</f>
        <v>0</v>
      </c>
      <c r="S845" s="257">
        <f>IF(Table2[[#This Row],[Status ]]="Solved",1,0)</f>
        <v>1</v>
      </c>
      <c r="T845" s="257">
        <f>IF(Table2[[#This Row],[Status ]]="ongoing",1,0)</f>
        <v>0</v>
      </c>
    </row>
    <row r="846" spans="1:20" x14ac:dyDescent="0.25">
      <c r="A846" s="262">
        <v>5015762207</v>
      </c>
      <c r="B846" s="269" t="str">
        <f>_xlfn.XLOOKUP(Table2[[#This Row],[K&amp;N REF ]],CAT_Details[Tracking Number],CAT_Details[S Ref],,0)</f>
        <v>20250410-S-70122</v>
      </c>
      <c r="C846" s="270">
        <f>_xlfn.XLOOKUP(Table2[[#This Row],[K&amp;N REF ]],CAT_Details[Tracking Number],CAT_Details[TO Ref],,0)</f>
        <v>20250410694110</v>
      </c>
      <c r="D846" s="270" t="str">
        <f>_xlfn.XLOOKUP(Table2[[#This Row],[K&amp;N REF ]],CAT_Details[Tracking Number],CAT_Details[Pickup Customer Name],,0)</f>
        <v>KUEHNE + NAGEL AG AND CO. KG</v>
      </c>
      <c r="E846" s="271" t="str">
        <f>_xlfn.XLOOKUP(Table2[[#This Row],[K&amp;N REF ]],CAT_Details[Tracking Number],CAT_Details[Delivery Country Code],,0)</f>
        <v>GB</v>
      </c>
      <c r="F846" s="271">
        <f>_xlfn.XLOOKUP(Table2[[#This Row],[TO Ref]],CAT_Details[TO Ref],CAT_Details[Loc],,0)</f>
        <v>3402</v>
      </c>
      <c r="G846" s="257" t="s">
        <v>34</v>
      </c>
      <c r="H846" s="257" t="s">
        <v>31</v>
      </c>
      <c r="I846" s="280">
        <v>45763</v>
      </c>
      <c r="J846" s="257" t="s">
        <v>41</v>
      </c>
      <c r="K846" s="257" t="s">
        <v>27</v>
      </c>
      <c r="L846" s="280">
        <v>45763</v>
      </c>
      <c r="M846" s="257" t="str">
        <f>IF(Table2[[#This Row],[Resolve Date]]="","ONGOING","SOLVED")</f>
        <v>SOLVED</v>
      </c>
      <c r="N846" s="258" t="s">
        <v>30</v>
      </c>
      <c r="O846" s="257" t="str">
        <f>Table2[[#This Row],[K&amp;N REF ]]&amp;Table2[[#This Row],[Issue type ]]</f>
        <v>5015762207MISSING LABELS ON SOME UNITS</v>
      </c>
      <c r="P846" s="257">
        <f>YEAR(Table2[[#This Row],[Date ]])</f>
        <v>2025</v>
      </c>
      <c r="Q846" s="257" t="str">
        <f>VLOOKUP(MONTH(Table2[[#This Row],[Date ]]),Months,2,0)</f>
        <v>April</v>
      </c>
      <c r="R846" s="257" t="b">
        <f>COUNTIFS(Table2[Unique],Table2[[#This Row],[Unique]])&gt;1</f>
        <v>0</v>
      </c>
      <c r="S846" s="257">
        <f>IF(Table2[[#This Row],[Status ]]="Solved",1,0)</f>
        <v>1</v>
      </c>
      <c r="T846" s="257">
        <f>IF(Table2[[#This Row],[Status ]]="ongoing",1,0)</f>
        <v>0</v>
      </c>
    </row>
    <row r="847" spans="1:20" x14ac:dyDescent="0.25">
      <c r="A847" s="262">
        <v>5015777912</v>
      </c>
      <c r="B847" s="269" t="str">
        <f>_xlfn.XLOOKUP(Table2[[#This Row],[K&amp;N REF ]],CAT_Details[Tracking Number],CAT_Details[S Ref],,0)</f>
        <v>20250410-S-70179</v>
      </c>
      <c r="C847" s="270">
        <f>_xlfn.XLOOKUP(Table2[[#This Row],[K&amp;N REF ]],CAT_Details[Tracking Number],CAT_Details[TO Ref],,0)</f>
        <v>20250410694163</v>
      </c>
      <c r="D847" s="270" t="str">
        <f>_xlfn.XLOOKUP(Table2[[#This Row],[K&amp;N REF ]],CAT_Details[Tracking Number],CAT_Details[Pickup Customer Name],,0)</f>
        <v>HÄUSSERMANN LAMELLEN GmbH</v>
      </c>
      <c r="E847" s="271" t="str">
        <f>_xlfn.XLOOKUP(Table2[[#This Row],[K&amp;N REF ]],CAT_Details[Tracking Number],CAT_Details[Delivery Country Code],,0)</f>
        <v>GB</v>
      </c>
      <c r="F847" s="271" t="str">
        <f>_xlfn.XLOOKUP(Table2[[#This Row],[TO Ref]],CAT_Details[TO Ref],CAT_Details[Loc],,0)</f>
        <v>OYL1</v>
      </c>
      <c r="G847" s="257" t="s">
        <v>34</v>
      </c>
      <c r="H847" s="257" t="s">
        <v>35</v>
      </c>
      <c r="I847" s="280">
        <v>45763</v>
      </c>
      <c r="J847" s="257" t="s">
        <v>26</v>
      </c>
      <c r="K847" s="257" t="s">
        <v>32</v>
      </c>
      <c r="L847" s="280">
        <v>45763</v>
      </c>
      <c r="M847" s="257" t="str">
        <f>IF(Table2[[#This Row],[Resolve Date]]="","ONGOING","SOLVED")</f>
        <v>SOLVED</v>
      </c>
      <c r="N847" s="258" t="s">
        <v>30</v>
      </c>
      <c r="O847" s="257" t="str">
        <f>Table2[[#This Row],[K&amp;N REF ]]&amp;Table2[[#This Row],[Issue type ]]</f>
        <v>5015777912NO LABELS</v>
      </c>
      <c r="P847" s="257">
        <f>YEAR(Table2[[#This Row],[Date ]])</f>
        <v>2025</v>
      </c>
      <c r="Q847" s="257" t="str">
        <f>VLOOKUP(MONTH(Table2[[#This Row],[Date ]]),Months,2,0)</f>
        <v>April</v>
      </c>
      <c r="R847" s="257" t="b">
        <f>COUNTIFS(Table2[Unique],Table2[[#This Row],[Unique]])&gt;1</f>
        <v>0</v>
      </c>
      <c r="S847" s="257">
        <f>IF(Table2[[#This Row],[Status ]]="Solved",1,0)</f>
        <v>1</v>
      </c>
      <c r="T847" s="257">
        <f>IF(Table2[[#This Row],[Status ]]="ongoing",1,0)</f>
        <v>0</v>
      </c>
    </row>
    <row r="848" spans="1:20" x14ac:dyDescent="0.25">
      <c r="A848" s="262">
        <v>5015746774</v>
      </c>
      <c r="B848" s="269" t="str">
        <f>_xlfn.XLOOKUP(Table2[[#This Row],[K&amp;N REF ]],CAT_Details[Tracking Number],CAT_Details[S Ref],,0)</f>
        <v>20250407-S-70163</v>
      </c>
      <c r="C848" s="270">
        <f>_xlfn.XLOOKUP(Table2[[#This Row],[K&amp;N REF ]],CAT_Details[Tracking Number],CAT_Details[TO Ref],,0)</f>
        <v>20250407691248</v>
      </c>
      <c r="D848" s="270" t="str">
        <f>_xlfn.XLOOKUP(Table2[[#This Row],[K&amp;N REF ]],CAT_Details[Tracking Number],CAT_Details[Pickup Customer Name],,0)</f>
        <v>GNUTTI CARLO S.P.A</v>
      </c>
      <c r="E848" s="271" t="str">
        <f>_xlfn.XLOOKUP(Table2[[#This Row],[K&amp;N REF ]],CAT_Details[Tracking Number],CAT_Details[Delivery Country Code],,0)</f>
        <v>GB</v>
      </c>
      <c r="F848" s="271" t="str">
        <f>_xlfn.XLOOKUP(Table2[[#This Row],[TO Ref]],CAT_Details[TO Ref],CAT_Details[Loc],,0)</f>
        <v>DX01-L5</v>
      </c>
      <c r="G848" s="257" t="s">
        <v>24</v>
      </c>
      <c r="H848" s="257" t="s">
        <v>31</v>
      </c>
      <c r="I848" s="280">
        <v>45764</v>
      </c>
      <c r="J848" s="257" t="s">
        <v>26</v>
      </c>
      <c r="K848" s="257" t="s">
        <v>32</v>
      </c>
      <c r="L848" s="280">
        <v>45764</v>
      </c>
      <c r="M848" s="257" t="str">
        <f>IF(Table2[[#This Row],[Resolve Date]]="","ONGOING","SOLVED")</f>
        <v>SOLVED</v>
      </c>
      <c r="N848" s="258" t="s">
        <v>30</v>
      </c>
      <c r="O848" s="257" t="str">
        <f>Table2[[#This Row],[K&amp;N REF ]]&amp;Table2[[#This Row],[Issue type ]]</f>
        <v>5015746774MISSING LABELS ON SOME UNITS</v>
      </c>
      <c r="P848" s="257">
        <f>YEAR(Table2[[#This Row],[Date ]])</f>
        <v>2025</v>
      </c>
      <c r="Q848" s="257" t="str">
        <f>VLOOKUP(MONTH(Table2[[#This Row],[Date ]]),Months,2,0)</f>
        <v>April</v>
      </c>
      <c r="R848" s="257" t="b">
        <f>COUNTIFS(Table2[Unique],Table2[[#This Row],[Unique]])&gt;1</f>
        <v>0</v>
      </c>
      <c r="S848" s="257">
        <f>IF(Table2[[#This Row],[Status ]]="Solved",1,0)</f>
        <v>1</v>
      </c>
      <c r="T848" s="257">
        <f>IF(Table2[[#This Row],[Status ]]="ongoing",1,0)</f>
        <v>0</v>
      </c>
    </row>
    <row r="849" spans="1:20" x14ac:dyDescent="0.25">
      <c r="A849" s="262">
        <v>5015746824</v>
      </c>
      <c r="B849" s="269" t="str">
        <f>_xlfn.XLOOKUP(Table2[[#This Row],[K&amp;N REF ]],CAT_Details[Tracking Number],CAT_Details[S Ref],,0)</f>
        <v>20250408-S-70568</v>
      </c>
      <c r="C849" s="270">
        <f>_xlfn.XLOOKUP(Table2[[#This Row],[K&amp;N REF ]],CAT_Details[Tracking Number],CAT_Details[TO Ref],,0)</f>
        <v>20250408692484</v>
      </c>
      <c r="D849" s="270" t="str">
        <f>_xlfn.XLOOKUP(Table2[[#This Row],[K&amp;N REF ]],CAT_Details[Tracking Number],CAT_Details[Pickup Customer Name],,0)</f>
        <v>Faster Spa</v>
      </c>
      <c r="E849" s="271" t="str">
        <f>_xlfn.XLOOKUP(Table2[[#This Row],[K&amp;N REF ]],CAT_Details[Tracking Number],CAT_Details[Delivery Country Code],,0)</f>
        <v>GB</v>
      </c>
      <c r="F849" s="271" t="str">
        <f>_xlfn.XLOOKUP(Table2[[#This Row],[TO Ref]],CAT_Details[TO Ref],CAT_Details[Loc],,0)</f>
        <v>OYL1</v>
      </c>
      <c r="G849" s="257" t="s">
        <v>24</v>
      </c>
      <c r="H849" s="257" t="s">
        <v>49</v>
      </c>
      <c r="I849" s="280">
        <v>45764</v>
      </c>
      <c r="J849" s="257" t="s">
        <v>26</v>
      </c>
      <c r="K849" s="257" t="s">
        <v>32</v>
      </c>
      <c r="L849" s="280">
        <v>45764</v>
      </c>
      <c r="M849" s="257" t="str">
        <f>IF(Table2[[#This Row],[Resolve Date]]="","ONGOING","SOLVED")</f>
        <v>SOLVED</v>
      </c>
      <c r="N849" s="258" t="s">
        <v>30</v>
      </c>
      <c r="O849" s="257" t="str">
        <f>Table2[[#This Row],[K&amp;N REF ]]&amp;Table2[[#This Row],[Issue type ]]</f>
        <v>5015746824XX LABELS</v>
      </c>
      <c r="P849" s="257">
        <f>YEAR(Table2[[#This Row],[Date ]])</f>
        <v>2025</v>
      </c>
      <c r="Q849" s="257" t="str">
        <f>VLOOKUP(MONTH(Table2[[#This Row],[Date ]]),Months,2,0)</f>
        <v>April</v>
      </c>
      <c r="R849" s="257" t="b">
        <f>COUNTIFS(Table2[Unique],Table2[[#This Row],[Unique]])&gt;1</f>
        <v>0</v>
      </c>
      <c r="S849" s="257">
        <f>IF(Table2[[#This Row],[Status ]]="Solved",1,0)</f>
        <v>1</v>
      </c>
      <c r="T849" s="257">
        <f>IF(Table2[[#This Row],[Status ]]="ongoing",1,0)</f>
        <v>0</v>
      </c>
    </row>
    <row r="850" spans="1:20" x14ac:dyDescent="0.25">
      <c r="A850" s="262">
        <v>5015761773</v>
      </c>
      <c r="B850" s="269" t="str">
        <f>_xlfn.XLOOKUP(Table2[[#This Row],[K&amp;N REF ]],CAT_Details[Tracking Number],CAT_Details[S Ref],,0)</f>
        <v>20250410-S-70166</v>
      </c>
      <c r="C850" s="270">
        <f>_xlfn.XLOOKUP(Table2[[#This Row],[K&amp;N REF ]],CAT_Details[Tracking Number],CAT_Details[TO Ref],,0)</f>
        <v>20250409693767</v>
      </c>
      <c r="D850" s="270" t="str">
        <f>_xlfn.XLOOKUP(Table2[[#This Row],[K&amp;N REF ]],CAT_Details[Tracking Number],CAT_Details[Pickup Customer Name],,0)</f>
        <v>Doga Italia Srl</v>
      </c>
      <c r="E850" s="271" t="str">
        <f>_xlfn.XLOOKUP(Table2[[#This Row],[K&amp;N REF ]],CAT_Details[Tracking Number],CAT_Details[Delivery Country Code],,0)</f>
        <v>GB</v>
      </c>
      <c r="F850" s="271" t="str">
        <f>_xlfn.XLOOKUP(Table2[[#This Row],[TO Ref]],CAT_Details[TO Ref],CAT_Details[Loc],,0)</f>
        <v>U2-L5</v>
      </c>
      <c r="G850" s="257" t="s">
        <v>24</v>
      </c>
      <c r="H850" s="257" t="s">
        <v>29</v>
      </c>
      <c r="I850" s="280">
        <v>45764</v>
      </c>
      <c r="J850" s="257" t="s">
        <v>26</v>
      </c>
      <c r="K850" s="257" t="s">
        <v>32</v>
      </c>
      <c r="L850" s="280">
        <v>45764</v>
      </c>
      <c r="M850" s="257" t="str">
        <f>IF(Table2[[#This Row],[Resolve Date]]="","ONGOING","SOLVED")</f>
        <v>SOLVED</v>
      </c>
      <c r="N850" s="258" t="s">
        <v>30</v>
      </c>
      <c r="O850" s="257" t="str">
        <f>Table2[[#This Row],[K&amp;N REF ]]&amp;Table2[[#This Row],[Issue type ]]</f>
        <v>5015761773DAMAGED LABEL</v>
      </c>
      <c r="P850" s="257">
        <f>YEAR(Table2[[#This Row],[Date ]])</f>
        <v>2025</v>
      </c>
      <c r="Q850" s="257" t="str">
        <f>VLOOKUP(MONTH(Table2[[#This Row],[Date ]]),Months,2,0)</f>
        <v>April</v>
      </c>
      <c r="R850" s="257" t="b">
        <f>COUNTIFS(Table2[Unique],Table2[[#This Row],[Unique]])&gt;1</f>
        <v>0</v>
      </c>
      <c r="S850" s="257">
        <f>IF(Table2[[#This Row],[Status ]]="Solved",1,0)</f>
        <v>1</v>
      </c>
      <c r="T850" s="257">
        <f>IF(Table2[[#This Row],[Status ]]="ongoing",1,0)</f>
        <v>0</v>
      </c>
    </row>
    <row r="851" spans="1:20" x14ac:dyDescent="0.25">
      <c r="A851" s="262">
        <v>5015778082</v>
      </c>
      <c r="B851" s="269" t="str">
        <f>_xlfn.XLOOKUP(Table2[[#This Row],[K&amp;N REF ]],CAT_Details[Tracking Number],CAT_Details[S Ref],,0)</f>
        <v>20250410-S-70096</v>
      </c>
      <c r="C851" s="270">
        <f>_xlfn.XLOOKUP(Table2[[#This Row],[K&amp;N REF ]],CAT_Details[Tracking Number],CAT_Details[TO Ref],,0)</f>
        <v>20250410694119</v>
      </c>
      <c r="D851" s="270" t="str">
        <f>_xlfn.XLOOKUP(Table2[[#This Row],[K&amp;N REF ]],CAT_Details[Tracking Number],CAT_Details[Pickup Customer Name],,0)</f>
        <v>Sbe - V.Ar.Vit.Spa</v>
      </c>
      <c r="E851" s="271" t="str">
        <f>_xlfn.XLOOKUP(Table2[[#This Row],[K&amp;N REF ]],CAT_Details[Tracking Number],CAT_Details[Delivery Country Code],,0)</f>
        <v>GB</v>
      </c>
      <c r="F851" s="271" t="str">
        <f>_xlfn.XLOOKUP(Table2[[#This Row],[TO Ref]],CAT_Details[TO Ref],CAT_Details[Loc],,0)</f>
        <v>OYL1</v>
      </c>
      <c r="G851" s="257" t="s">
        <v>24</v>
      </c>
      <c r="H851" s="257" t="s">
        <v>35</v>
      </c>
      <c r="I851" s="280">
        <v>45764</v>
      </c>
      <c r="J851" s="257" t="s">
        <v>26</v>
      </c>
      <c r="K851" s="257" t="s">
        <v>32</v>
      </c>
      <c r="L851" s="280">
        <v>45764</v>
      </c>
      <c r="M851" s="257" t="str">
        <f>IF(Table2[[#This Row],[Resolve Date]]="","ONGOING","SOLVED")</f>
        <v>SOLVED</v>
      </c>
      <c r="N851" s="258" t="s">
        <v>30</v>
      </c>
      <c r="O851" s="257" t="str">
        <f>Table2[[#This Row],[K&amp;N REF ]]&amp;Table2[[#This Row],[Issue type ]]</f>
        <v>5015778082NO LABELS</v>
      </c>
      <c r="P851" s="257">
        <f>YEAR(Table2[[#This Row],[Date ]])</f>
        <v>2025</v>
      </c>
      <c r="Q851" s="257" t="str">
        <f>VLOOKUP(MONTH(Table2[[#This Row],[Date ]]),Months,2,0)</f>
        <v>April</v>
      </c>
      <c r="R851" s="257" t="b">
        <f>COUNTIFS(Table2[Unique],Table2[[#This Row],[Unique]])&gt;1</f>
        <v>0</v>
      </c>
      <c r="S851" s="257">
        <f>IF(Table2[[#This Row],[Status ]]="Solved",1,0)</f>
        <v>1</v>
      </c>
      <c r="T851" s="257">
        <f>IF(Table2[[#This Row],[Status ]]="ongoing",1,0)</f>
        <v>0</v>
      </c>
    </row>
    <row r="852" spans="1:20" x14ac:dyDescent="0.25">
      <c r="A852" s="262">
        <v>5015778236</v>
      </c>
      <c r="B852" s="269" t="str">
        <f>_xlfn.XLOOKUP(Table2[[#This Row],[K&amp;N REF ]],CAT_Details[Tracking Number],CAT_Details[S Ref],,0)</f>
        <v>20250410-S-70184</v>
      </c>
      <c r="C852" s="270">
        <f>_xlfn.XLOOKUP(Table2[[#This Row],[K&amp;N REF ]],CAT_Details[Tracking Number],CAT_Details[TO Ref],,0)</f>
        <v>20250410694442</v>
      </c>
      <c r="D852" s="270" t="str">
        <f>_xlfn.XLOOKUP(Table2[[#This Row],[K&amp;N REF ]],CAT_Details[Tracking Number],CAT_Details[Pickup Customer Name],,0)</f>
        <v>Fontana Fasteners Italia Spa</v>
      </c>
      <c r="E852" s="271" t="str">
        <f>_xlfn.XLOOKUP(Table2[[#This Row],[K&amp;N REF ]],CAT_Details[Tracking Number],CAT_Details[Delivery Country Code],,0)</f>
        <v>GB</v>
      </c>
      <c r="F852" s="271" t="str">
        <f>_xlfn.XLOOKUP(Table2[[#This Row],[TO Ref]],CAT_Details[TO Ref],CAT_Details[Loc],,0)</f>
        <v>OYL1</v>
      </c>
      <c r="G852" s="257" t="s">
        <v>24</v>
      </c>
      <c r="H852" s="257" t="s">
        <v>35</v>
      </c>
      <c r="I852" s="280">
        <v>45764</v>
      </c>
      <c r="J852" s="257" t="s">
        <v>26</v>
      </c>
      <c r="K852" s="257" t="s">
        <v>32</v>
      </c>
      <c r="L852" s="280">
        <v>45764</v>
      </c>
      <c r="M852" s="257" t="str">
        <f>IF(Table2[[#This Row],[Resolve Date]]="","ONGOING","SOLVED")</f>
        <v>SOLVED</v>
      </c>
      <c r="N852" s="258" t="s">
        <v>30</v>
      </c>
      <c r="O852" s="257" t="str">
        <f>Table2[[#This Row],[K&amp;N REF ]]&amp;Table2[[#This Row],[Issue type ]]</f>
        <v>5015778236NO LABELS</v>
      </c>
      <c r="P852" s="257">
        <f>YEAR(Table2[[#This Row],[Date ]])</f>
        <v>2025</v>
      </c>
      <c r="Q852" s="257" t="str">
        <f>VLOOKUP(MONTH(Table2[[#This Row],[Date ]]),Months,2,0)</f>
        <v>April</v>
      </c>
      <c r="R852" s="257" t="b">
        <f>COUNTIFS(Table2[Unique],Table2[[#This Row],[Unique]])&gt;1</f>
        <v>0</v>
      </c>
      <c r="S852" s="257">
        <f>IF(Table2[[#This Row],[Status ]]="Solved",1,0)</f>
        <v>1</v>
      </c>
      <c r="T852" s="257">
        <f>IF(Table2[[#This Row],[Status ]]="ongoing",1,0)</f>
        <v>0</v>
      </c>
    </row>
    <row r="853" spans="1:20" x14ac:dyDescent="0.25">
      <c r="A853" s="262">
        <v>5015761910</v>
      </c>
      <c r="B853" s="269" t="str">
        <f>_xlfn.XLOOKUP(Table2[[#This Row],[K&amp;N REF ]],CAT_Details[Tracking Number],CAT_Details[S Ref],,0)</f>
        <v>20250410-S-70613</v>
      </c>
      <c r="C853" s="270">
        <f>_xlfn.XLOOKUP(Table2[[#This Row],[K&amp;N REF ]],CAT_Details[Tracking Number],CAT_Details[TO Ref],,0)</f>
        <v>20250410694755</v>
      </c>
      <c r="D853" s="270" t="str">
        <f>_xlfn.XLOOKUP(Table2[[#This Row],[K&amp;N REF ]],CAT_Details[Tracking Number],CAT_Details[Pickup Customer Name],,0)</f>
        <v>SATA GROUP</v>
      </c>
      <c r="E853" s="271" t="str">
        <f>_xlfn.XLOOKUP(Table2[[#This Row],[K&amp;N REF ]],CAT_Details[Tracking Number],CAT_Details[Delivery Country Code],,0)</f>
        <v>GB</v>
      </c>
      <c r="F853" s="271" t="str">
        <f>_xlfn.XLOOKUP(Table2[[#This Row],[TO Ref]],CAT_Details[TO Ref],CAT_Details[Loc],,0)</f>
        <v>DX01-L5</v>
      </c>
      <c r="G853" s="257" t="s">
        <v>24</v>
      </c>
      <c r="H853" s="257" t="s">
        <v>31</v>
      </c>
      <c r="I853" s="280">
        <v>45764</v>
      </c>
      <c r="J853" s="257" t="s">
        <v>26</v>
      </c>
      <c r="K853" s="257" t="s">
        <v>32</v>
      </c>
      <c r="L853" s="280">
        <v>45764</v>
      </c>
      <c r="M853" s="257" t="str">
        <f>IF(Table2[[#This Row],[Resolve Date]]="","ONGOING","SOLVED")</f>
        <v>SOLVED</v>
      </c>
      <c r="N853" s="258" t="s">
        <v>30</v>
      </c>
      <c r="O853" s="257" t="str">
        <f>Table2[[#This Row],[K&amp;N REF ]]&amp;Table2[[#This Row],[Issue type ]]</f>
        <v>5015761910MISSING LABELS ON SOME UNITS</v>
      </c>
      <c r="P853" s="257">
        <f>YEAR(Table2[[#This Row],[Date ]])</f>
        <v>2025</v>
      </c>
      <c r="Q853" s="257" t="str">
        <f>VLOOKUP(MONTH(Table2[[#This Row],[Date ]]),Months,2,0)</f>
        <v>April</v>
      </c>
      <c r="R853" s="257" t="b">
        <f>COUNTIFS(Table2[Unique],Table2[[#This Row],[Unique]])&gt;1</f>
        <v>0</v>
      </c>
      <c r="S853" s="257">
        <f>IF(Table2[[#This Row],[Status ]]="Solved",1,0)</f>
        <v>1</v>
      </c>
      <c r="T853" s="257">
        <f>IF(Table2[[#This Row],[Status ]]="ongoing",1,0)</f>
        <v>0</v>
      </c>
    </row>
    <row r="854" spans="1:20" x14ac:dyDescent="0.25">
      <c r="A854" s="262">
        <v>5015731783</v>
      </c>
      <c r="B854" s="269" t="str">
        <f>_xlfn.XLOOKUP(Table2[[#This Row],[K&amp;N REF ]],CAT_Details[Tracking Number],CAT_Details[S Ref],,0)</f>
        <v>20250408-S-70136</v>
      </c>
      <c r="C854" s="270">
        <f>_xlfn.XLOOKUP(Table2[[#This Row],[K&amp;N REF ]],CAT_Details[Tracking Number],CAT_Details[TO Ref],,0)</f>
        <v>20250408692287</v>
      </c>
      <c r="D854" s="270" t="str">
        <f>_xlfn.XLOOKUP(Table2[[#This Row],[K&amp;N REF ]],CAT_Details[Tracking Number],CAT_Details[Pickup Customer Name],,0)</f>
        <v>Standard Motor Product Poland ( SMP Poland)</v>
      </c>
      <c r="E854" s="271" t="str">
        <f>_xlfn.XLOOKUP(Table2[[#This Row],[K&amp;N REF ]],CAT_Details[Tracking Number],CAT_Details[Delivery Country Code],,0)</f>
        <v>GB</v>
      </c>
      <c r="F854" s="271" t="str">
        <f>_xlfn.XLOOKUP(Table2[[#This Row],[TO Ref]],CAT_Details[TO Ref],CAT_Details[Loc],,0)</f>
        <v>DX01-L5</v>
      </c>
      <c r="G854" s="257" t="s">
        <v>44</v>
      </c>
      <c r="H854" s="257" t="s">
        <v>40</v>
      </c>
      <c r="I854" s="280">
        <v>45764</v>
      </c>
      <c r="J854" s="257" t="s">
        <v>26</v>
      </c>
      <c r="K854" s="257" t="s">
        <v>32</v>
      </c>
      <c r="L854" s="280">
        <v>45764</v>
      </c>
      <c r="M854" s="257" t="str">
        <f>IF(Table2[[#This Row],[Resolve Date]]="","ONGOING","SOLVED")</f>
        <v>SOLVED</v>
      </c>
      <c r="N854" s="258" t="s">
        <v>96</v>
      </c>
      <c r="O854" s="257" t="str">
        <f>Table2[[#This Row],[K&amp;N REF ]]&amp;Table2[[#This Row],[Issue type ]]</f>
        <v xml:space="preserve">5015731783INCORRECT LABELS </v>
      </c>
      <c r="P854" s="257">
        <f>YEAR(Table2[[#This Row],[Date ]])</f>
        <v>2025</v>
      </c>
      <c r="Q854" s="257" t="str">
        <f>VLOOKUP(MONTH(Table2[[#This Row],[Date ]]),Months,2,0)</f>
        <v>April</v>
      </c>
      <c r="R854" s="257" t="b">
        <f>COUNTIFS(Table2[Unique],Table2[[#This Row],[Unique]])&gt;1</f>
        <v>0</v>
      </c>
      <c r="S854" s="257">
        <f>IF(Table2[[#This Row],[Status ]]="Solved",1,0)</f>
        <v>1</v>
      </c>
      <c r="T854" s="257">
        <f>IF(Table2[[#This Row],[Status ]]="ongoing",1,0)</f>
        <v>0</v>
      </c>
    </row>
    <row r="855" spans="1:20" x14ac:dyDescent="0.25">
      <c r="A855" s="262">
        <v>5015731782</v>
      </c>
      <c r="B855" s="269" t="str">
        <f>_xlfn.XLOOKUP(Table2[[#This Row],[K&amp;N REF ]],CAT_Details[Tracking Number],CAT_Details[S Ref],,0)</f>
        <v>20250408-S-70136</v>
      </c>
      <c r="C855" s="270">
        <f>_xlfn.XLOOKUP(Table2[[#This Row],[K&amp;N REF ]],CAT_Details[Tracking Number],CAT_Details[TO Ref],,0)</f>
        <v>20250408692312</v>
      </c>
      <c r="D855" s="270" t="str">
        <f>_xlfn.XLOOKUP(Table2[[#This Row],[K&amp;N REF ]],CAT_Details[Tracking Number],CAT_Details[Pickup Customer Name],,0)</f>
        <v>Standard Motor Product Poland ( SMP Poland)</v>
      </c>
      <c r="E855" s="271" t="str">
        <f>_xlfn.XLOOKUP(Table2[[#This Row],[K&amp;N REF ]],CAT_Details[Tracking Number],CAT_Details[Delivery Country Code],,0)</f>
        <v>GB</v>
      </c>
      <c r="F855" s="271" t="str">
        <f>_xlfn.XLOOKUP(Table2[[#This Row],[TO Ref]],CAT_Details[TO Ref],CAT_Details[Loc],,0)</f>
        <v>No Loc</v>
      </c>
      <c r="G855" s="257" t="s">
        <v>44</v>
      </c>
      <c r="H855" s="257" t="s">
        <v>40</v>
      </c>
      <c r="I855" s="280">
        <v>45764</v>
      </c>
      <c r="J855" s="257" t="s">
        <v>26</v>
      </c>
      <c r="K855" s="257" t="s">
        <v>32</v>
      </c>
      <c r="L855" s="280">
        <v>45764</v>
      </c>
      <c r="M855" s="257" t="str">
        <f>IF(Table2[[#This Row],[Resolve Date]]="","ONGOING","SOLVED")</f>
        <v>SOLVED</v>
      </c>
      <c r="N855" s="258" t="s">
        <v>96</v>
      </c>
      <c r="O855" s="257" t="str">
        <f>Table2[[#This Row],[K&amp;N REF ]]&amp;Table2[[#This Row],[Issue type ]]</f>
        <v xml:space="preserve">5015731782INCORRECT LABELS </v>
      </c>
      <c r="P855" s="257">
        <f>YEAR(Table2[[#This Row],[Date ]])</f>
        <v>2025</v>
      </c>
      <c r="Q855" s="257" t="str">
        <f>VLOOKUP(MONTH(Table2[[#This Row],[Date ]]),Months,2,0)</f>
        <v>April</v>
      </c>
      <c r="R855" s="257" t="b">
        <f>COUNTIFS(Table2[Unique],Table2[[#This Row],[Unique]])&gt;1</f>
        <v>0</v>
      </c>
      <c r="S855" s="257">
        <f>IF(Table2[[#This Row],[Status ]]="Solved",1,0)</f>
        <v>1</v>
      </c>
      <c r="T855" s="257">
        <f>IF(Table2[[#This Row],[Status ]]="ongoing",1,0)</f>
        <v>0</v>
      </c>
    </row>
    <row r="856" spans="1:20" x14ac:dyDescent="0.25">
      <c r="A856" s="262">
        <v>5015761931</v>
      </c>
      <c r="B856" s="269" t="str">
        <f>_xlfn.XLOOKUP(Table2[[#This Row],[K&amp;N REF ]],CAT_Details[Tracking Number],CAT_Details[S Ref],,0)</f>
        <v>20250409-S-70192</v>
      </c>
      <c r="C856" s="270">
        <f>_xlfn.XLOOKUP(Table2[[#This Row],[K&amp;N REF ]],CAT_Details[Tracking Number],CAT_Details[TO Ref],,0)</f>
        <v>20250409693195</v>
      </c>
      <c r="D856" s="270" t="str">
        <f>_xlfn.XLOOKUP(Table2[[#This Row],[K&amp;N REF ]],CAT_Details[Tracking Number],CAT_Details[Pickup Customer Name],,0)</f>
        <v>DANFOSS A/S</v>
      </c>
      <c r="E856" s="271" t="str">
        <f>_xlfn.XLOOKUP(Table2[[#This Row],[K&amp;N REF ]],CAT_Details[Tracking Number],CAT_Details[Delivery Country Code],,0)</f>
        <v>GB</v>
      </c>
      <c r="F856" s="271">
        <f>_xlfn.XLOOKUP(Table2[[#This Row],[TO Ref]],CAT_Details[TO Ref],CAT_Details[Loc],,0)</f>
        <v>3402</v>
      </c>
      <c r="G856" s="257" t="s">
        <v>44</v>
      </c>
      <c r="H856" s="257" t="s">
        <v>35</v>
      </c>
      <c r="I856" s="280">
        <v>45764</v>
      </c>
      <c r="J856" s="257" t="s">
        <v>26</v>
      </c>
      <c r="K856" s="257" t="s">
        <v>32</v>
      </c>
      <c r="L856" s="280">
        <v>45764</v>
      </c>
      <c r="M856" s="257" t="str">
        <f>IF(Table2[[#This Row],[Resolve Date]]="","ONGOING","SOLVED")</f>
        <v>SOLVED</v>
      </c>
      <c r="N856" s="258" t="s">
        <v>30</v>
      </c>
      <c r="O856" s="257" t="str">
        <f>Table2[[#This Row],[K&amp;N REF ]]&amp;Table2[[#This Row],[Issue type ]]</f>
        <v>5015761931NO LABELS</v>
      </c>
      <c r="P856" s="257">
        <f>YEAR(Table2[[#This Row],[Date ]])</f>
        <v>2025</v>
      </c>
      <c r="Q856" s="257" t="str">
        <f>VLOOKUP(MONTH(Table2[[#This Row],[Date ]]),Months,2,0)</f>
        <v>April</v>
      </c>
      <c r="R856" s="257" t="b">
        <f>COUNTIFS(Table2[Unique],Table2[[#This Row],[Unique]])&gt;1</f>
        <v>0</v>
      </c>
      <c r="S856" s="257">
        <f>IF(Table2[[#This Row],[Status ]]="Solved",1,0)</f>
        <v>1</v>
      </c>
      <c r="T856" s="257">
        <f>IF(Table2[[#This Row],[Status ]]="ongoing",1,0)</f>
        <v>0</v>
      </c>
    </row>
    <row r="857" spans="1:20" x14ac:dyDescent="0.25">
      <c r="A857" s="262">
        <v>5015761940</v>
      </c>
      <c r="B857" s="269" t="str">
        <f>_xlfn.XLOOKUP(Table2[[#This Row],[K&amp;N REF ]],CAT_Details[Tracking Number],CAT_Details[S Ref],,0)</f>
        <v>20250410-S-70198</v>
      </c>
      <c r="C857" s="270">
        <f>_xlfn.XLOOKUP(Table2[[#This Row],[K&amp;N REF ]],CAT_Details[Tracking Number],CAT_Details[TO Ref],,0)</f>
        <v>20250404690012</v>
      </c>
      <c r="D857" s="270" t="str">
        <f>_xlfn.XLOOKUP(Table2[[#This Row],[K&amp;N REF ]],CAT_Details[Tracking Number],CAT_Details[Pickup Customer Name],,0)</f>
        <v>HYDAC SERVICE GMBH</v>
      </c>
      <c r="E857" s="271" t="str">
        <f>_xlfn.XLOOKUP(Table2[[#This Row],[K&amp;N REF ]],CAT_Details[Tracking Number],CAT_Details[Delivery Country Code],,0)</f>
        <v>GB</v>
      </c>
      <c r="F857" s="271">
        <f>_xlfn.XLOOKUP(Table2[[#This Row],[TO Ref]],CAT_Details[TO Ref],CAT_Details[Loc],,0)</f>
        <v>3402</v>
      </c>
      <c r="G857" s="257" t="s">
        <v>34</v>
      </c>
      <c r="H857" s="257" t="s">
        <v>40</v>
      </c>
      <c r="I857" s="280">
        <v>45764</v>
      </c>
      <c r="J857" s="257" t="s">
        <v>41</v>
      </c>
      <c r="K857" s="257" t="s">
        <v>32</v>
      </c>
      <c r="L857" s="280">
        <v>45764</v>
      </c>
      <c r="M857" s="257" t="str">
        <f>IF(Table2[[#This Row],[Resolve Date]]="","ONGOING","SOLVED")</f>
        <v>SOLVED</v>
      </c>
      <c r="N857" s="258" t="s">
        <v>96</v>
      </c>
      <c r="O857" s="257" t="str">
        <f>Table2[[#This Row],[K&amp;N REF ]]&amp;Table2[[#This Row],[Issue type ]]</f>
        <v xml:space="preserve">5015761940INCORRECT LABELS </v>
      </c>
      <c r="P857" s="257">
        <f>YEAR(Table2[[#This Row],[Date ]])</f>
        <v>2025</v>
      </c>
      <c r="Q857" s="257" t="str">
        <f>VLOOKUP(MONTH(Table2[[#This Row],[Date ]]),Months,2,0)</f>
        <v>April</v>
      </c>
      <c r="R857" s="257" t="b">
        <f>COUNTIFS(Table2[Unique],Table2[[#This Row],[Unique]])&gt;1</f>
        <v>0</v>
      </c>
      <c r="S857" s="257">
        <f>IF(Table2[[#This Row],[Status ]]="Solved",1,0)</f>
        <v>1</v>
      </c>
      <c r="T857" s="257">
        <f>IF(Table2[[#This Row],[Status ]]="ongoing",1,0)</f>
        <v>0</v>
      </c>
    </row>
    <row r="858" spans="1:20" x14ac:dyDescent="0.25">
      <c r="A858" s="262">
        <v>5015761939</v>
      </c>
      <c r="B858" s="269" t="str">
        <f>_xlfn.XLOOKUP(Table2[[#This Row],[K&amp;N REF ]],CAT_Details[Tracking Number],CAT_Details[S Ref],,0)</f>
        <v>20250410-S-70198</v>
      </c>
      <c r="C858" s="270">
        <f>_xlfn.XLOOKUP(Table2[[#This Row],[K&amp;N REF ]],CAT_Details[Tracking Number],CAT_Details[TO Ref],,0)</f>
        <v>20250408692169</v>
      </c>
      <c r="D858" s="270" t="str">
        <f>_xlfn.XLOOKUP(Table2[[#This Row],[K&amp;N REF ]],CAT_Details[Tracking Number],CAT_Details[Pickup Customer Name],,0)</f>
        <v>HYDAC SERVICE GMBH</v>
      </c>
      <c r="E858" s="271" t="str">
        <f>_xlfn.XLOOKUP(Table2[[#This Row],[K&amp;N REF ]],CAT_Details[Tracking Number],CAT_Details[Delivery Country Code],,0)</f>
        <v>GB</v>
      </c>
      <c r="F858" s="271" t="str">
        <f>_xlfn.XLOOKUP(Table2[[#This Row],[TO Ref]],CAT_Details[TO Ref],CAT_Details[Loc],,0)</f>
        <v>U2-L5</v>
      </c>
      <c r="G858" s="257" t="s">
        <v>34</v>
      </c>
      <c r="H858" s="257" t="s">
        <v>40</v>
      </c>
      <c r="I858" s="280">
        <v>45764</v>
      </c>
      <c r="J858" s="257" t="s">
        <v>41</v>
      </c>
      <c r="K858" s="257" t="s">
        <v>32</v>
      </c>
      <c r="L858" s="280">
        <v>45764</v>
      </c>
      <c r="M858" s="257" t="str">
        <f>IF(Table2[[#This Row],[Resolve Date]]="","ONGOING","SOLVED")</f>
        <v>SOLVED</v>
      </c>
      <c r="N858" s="258" t="s">
        <v>96</v>
      </c>
      <c r="O858" s="257" t="str">
        <f>Table2[[#This Row],[K&amp;N REF ]]&amp;Table2[[#This Row],[Issue type ]]</f>
        <v xml:space="preserve">5015761939INCORRECT LABELS </v>
      </c>
      <c r="P858" s="257">
        <f>YEAR(Table2[[#This Row],[Date ]])</f>
        <v>2025</v>
      </c>
      <c r="Q858" s="257" t="str">
        <f>VLOOKUP(MONTH(Table2[[#This Row],[Date ]]),Months,2,0)</f>
        <v>April</v>
      </c>
      <c r="R858" s="257" t="b">
        <f>COUNTIFS(Table2[Unique],Table2[[#This Row],[Unique]])&gt;1</f>
        <v>0</v>
      </c>
      <c r="S858" s="257">
        <f>IF(Table2[[#This Row],[Status ]]="Solved",1,0)</f>
        <v>1</v>
      </c>
      <c r="T858" s="257">
        <f>IF(Table2[[#This Row],[Status ]]="ongoing",1,0)</f>
        <v>0</v>
      </c>
    </row>
    <row r="859" spans="1:20" x14ac:dyDescent="0.25">
      <c r="A859" s="262">
        <v>5015762032</v>
      </c>
      <c r="B859" s="269" t="str">
        <f>_xlfn.XLOOKUP(Table2[[#This Row],[K&amp;N REF ]],CAT_Details[Tracking Number],CAT_Details[S Ref],,0)</f>
        <v>20250408-S-70398</v>
      </c>
      <c r="C859" s="270">
        <f>_xlfn.XLOOKUP(Table2[[#This Row],[K&amp;N REF ]],CAT_Details[Tracking Number],CAT_Details[TO Ref],,0)</f>
        <v>20250408692465</v>
      </c>
      <c r="D859" s="270" t="str">
        <f>_xlfn.XLOOKUP(Table2[[#This Row],[K&amp;N REF ]],CAT_Details[Tracking Number],CAT_Details[Pickup Customer Name],,0)</f>
        <v>Streit Mecanique</v>
      </c>
      <c r="E859" s="271" t="str">
        <f>_xlfn.XLOOKUP(Table2[[#This Row],[K&amp;N REF ]],CAT_Details[Tracking Number],CAT_Details[Delivery Country Code],,0)</f>
        <v>GB</v>
      </c>
      <c r="F859" s="271" t="str">
        <f>_xlfn.XLOOKUP(Table2[[#This Row],[TO Ref]],CAT_Details[TO Ref],CAT_Details[Loc],,0)</f>
        <v>DK-BM01</v>
      </c>
      <c r="G859" s="257" t="s">
        <v>36</v>
      </c>
      <c r="H859" s="257" t="s">
        <v>29</v>
      </c>
      <c r="I859" s="280">
        <v>45764</v>
      </c>
      <c r="J859" s="257" t="s">
        <v>26</v>
      </c>
      <c r="K859" s="257" t="s">
        <v>32</v>
      </c>
      <c r="L859" s="280">
        <v>45764</v>
      </c>
      <c r="M859" s="257" t="str">
        <f>IF(Table2[[#This Row],[Resolve Date]]="","ONGOING","SOLVED")</f>
        <v>SOLVED</v>
      </c>
      <c r="N859" s="258" t="s">
        <v>30</v>
      </c>
      <c r="O859" s="257" t="str">
        <f>Table2[[#This Row],[K&amp;N REF ]]&amp;Table2[[#This Row],[Issue type ]]</f>
        <v>5015762032DAMAGED LABEL</v>
      </c>
      <c r="P859" s="257">
        <f>YEAR(Table2[[#This Row],[Date ]])</f>
        <v>2025</v>
      </c>
      <c r="Q859" s="257" t="str">
        <f>VLOOKUP(MONTH(Table2[[#This Row],[Date ]]),Months,2,0)</f>
        <v>April</v>
      </c>
      <c r="R859" s="257" t="b">
        <f>COUNTIFS(Table2[Unique],Table2[[#This Row],[Unique]])&gt;1</f>
        <v>0</v>
      </c>
      <c r="S859" s="257">
        <f>IF(Table2[[#This Row],[Status ]]="Solved",1,0)</f>
        <v>1</v>
      </c>
      <c r="T859" s="257">
        <f>IF(Table2[[#This Row],[Status ]]="ongoing",1,0)</f>
        <v>0</v>
      </c>
    </row>
    <row r="860" spans="1:20" x14ac:dyDescent="0.25">
      <c r="A860" s="262">
        <v>5015761689</v>
      </c>
      <c r="B860" s="269" t="str">
        <f>_xlfn.XLOOKUP(Table2[[#This Row],[K&amp;N REF ]],CAT_Details[Tracking Number],CAT_Details[S Ref],,0)</f>
        <v>20250411-S-70030</v>
      </c>
      <c r="C860" s="270">
        <f>_xlfn.XLOOKUP(Table2[[#This Row],[K&amp;N REF ]],CAT_Details[Tracking Number],CAT_Details[TO Ref],,0)</f>
        <v>20250410694897</v>
      </c>
      <c r="D860" s="270" t="str">
        <f>_xlfn.XLOOKUP(Table2[[#This Row],[K&amp;N REF ]],CAT_Details[Tracking Number],CAT_Details[Pickup Customer Name],,0)</f>
        <v>TIMKEN EUROPEAN SERVICE CENTER</v>
      </c>
      <c r="E860" s="271" t="str">
        <f>_xlfn.XLOOKUP(Table2[[#This Row],[K&amp;N REF ]],CAT_Details[Tracking Number],CAT_Details[Delivery Country Code],,0)</f>
        <v>GB</v>
      </c>
      <c r="F860" s="271" t="str">
        <f>_xlfn.XLOOKUP(Table2[[#This Row],[TO Ref]],CAT_Details[TO Ref],CAT_Details[Loc],,0)</f>
        <v>DK-BM01</v>
      </c>
      <c r="G860" s="257" t="s">
        <v>36</v>
      </c>
      <c r="H860" s="257" t="s">
        <v>35</v>
      </c>
      <c r="I860" s="280">
        <v>45764</v>
      </c>
      <c r="J860" s="257" t="s">
        <v>26</v>
      </c>
      <c r="K860" s="257" t="s">
        <v>32</v>
      </c>
      <c r="L860" s="280">
        <v>45764</v>
      </c>
      <c r="M860" s="257" t="str">
        <f>IF(Table2[[#This Row],[Resolve Date]]="","ONGOING","SOLVED")</f>
        <v>SOLVED</v>
      </c>
      <c r="N860" s="258" t="s">
        <v>30</v>
      </c>
      <c r="O860" s="257" t="str">
        <f>Table2[[#This Row],[K&amp;N REF ]]&amp;Table2[[#This Row],[Issue type ]]</f>
        <v>5015761689NO LABELS</v>
      </c>
      <c r="P860" s="257">
        <f>YEAR(Table2[[#This Row],[Date ]])</f>
        <v>2025</v>
      </c>
      <c r="Q860" s="257" t="str">
        <f>VLOOKUP(MONTH(Table2[[#This Row],[Date ]]),Months,2,0)</f>
        <v>April</v>
      </c>
      <c r="R860" s="257" t="b">
        <f>COUNTIFS(Table2[Unique],Table2[[#This Row],[Unique]])&gt;1</f>
        <v>0</v>
      </c>
      <c r="S860" s="257">
        <f>IF(Table2[[#This Row],[Status ]]="Solved",1,0)</f>
        <v>1</v>
      </c>
      <c r="T860" s="257">
        <f>IF(Table2[[#This Row],[Status ]]="ongoing",1,0)</f>
        <v>0</v>
      </c>
    </row>
    <row r="861" spans="1:20" x14ac:dyDescent="0.25">
      <c r="A861" s="262">
        <v>5015793543</v>
      </c>
      <c r="B861" s="269" t="str">
        <f>_xlfn.XLOOKUP(Table2[[#This Row],[K&amp;N REF ]],CAT_Details[Tracking Number],CAT_Details[S Ref],,0)</f>
        <v>20250414-S-70158</v>
      </c>
      <c r="C861" s="270">
        <f>_xlfn.XLOOKUP(Table2[[#This Row],[K&amp;N REF ]],CAT_Details[Tracking Number],CAT_Details[TO Ref],,0)</f>
        <v>20250414696114</v>
      </c>
      <c r="D861" s="270" t="str">
        <f>_xlfn.XLOOKUP(Table2[[#This Row],[K&amp;N REF ]],CAT_Details[Tracking Number],CAT_Details[Pickup Customer Name],,0)</f>
        <v>Donaldson Ed</v>
      </c>
      <c r="E861" s="271" t="str">
        <f>_xlfn.XLOOKUP(Table2[[#This Row],[K&amp;N REF ]],CAT_Details[Tracking Number],CAT_Details[Delivery Country Code],,0)</f>
        <v>GB</v>
      </c>
      <c r="F861" s="271">
        <f>_xlfn.XLOOKUP(Table2[[#This Row],[TO Ref]],CAT_Details[TO Ref],CAT_Details[Loc],,0)</f>
        <v>3402</v>
      </c>
      <c r="G861" s="257" t="s">
        <v>36</v>
      </c>
      <c r="H861" s="257" t="s">
        <v>40</v>
      </c>
      <c r="I861" s="280">
        <v>45764</v>
      </c>
      <c r="J861" s="257" t="s">
        <v>26</v>
      </c>
      <c r="K861" s="257" t="s">
        <v>32</v>
      </c>
      <c r="L861" s="280">
        <v>45764</v>
      </c>
      <c r="M861" s="257" t="str">
        <f>IF(Table2[[#This Row],[Resolve Date]]="","ONGOING","SOLVED")</f>
        <v>SOLVED</v>
      </c>
      <c r="N861" s="258" t="s">
        <v>96</v>
      </c>
      <c r="O861" s="257" t="str">
        <f>Table2[[#This Row],[K&amp;N REF ]]&amp;Table2[[#This Row],[Issue type ]]</f>
        <v xml:space="preserve">5015793543INCORRECT LABELS </v>
      </c>
      <c r="P861" s="257">
        <f>YEAR(Table2[[#This Row],[Date ]])</f>
        <v>2025</v>
      </c>
      <c r="Q861" s="257" t="str">
        <f>VLOOKUP(MONTH(Table2[[#This Row],[Date ]]),Months,2,0)</f>
        <v>April</v>
      </c>
      <c r="R861" s="257" t="b">
        <f>COUNTIFS(Table2[Unique],Table2[[#This Row],[Unique]])&gt;1</f>
        <v>0</v>
      </c>
      <c r="S861" s="257">
        <f>IF(Table2[[#This Row],[Status ]]="Solved",1,0)</f>
        <v>1</v>
      </c>
      <c r="T861" s="257">
        <f>IF(Table2[[#This Row],[Status ]]="ongoing",1,0)</f>
        <v>0</v>
      </c>
    </row>
    <row r="862" spans="1:20" x14ac:dyDescent="0.25">
      <c r="A862" s="262">
        <v>5015793540</v>
      </c>
      <c r="B862" s="269" t="str">
        <f>_xlfn.XLOOKUP(Table2[[#This Row],[K&amp;N REF ]],CAT_Details[Tracking Number],CAT_Details[S Ref],,0)</f>
        <v>20250414-S-70158</v>
      </c>
      <c r="C862" s="270">
        <f>_xlfn.XLOOKUP(Table2[[#This Row],[K&amp;N REF ]],CAT_Details[Tracking Number],CAT_Details[TO Ref],,0)</f>
        <v>20250414696119</v>
      </c>
      <c r="D862" s="270" t="str">
        <f>_xlfn.XLOOKUP(Table2[[#This Row],[K&amp;N REF ]],CAT_Details[Tracking Number],CAT_Details[Pickup Customer Name],,0)</f>
        <v>Donaldson Ed</v>
      </c>
      <c r="E862" s="271" t="str">
        <f>_xlfn.XLOOKUP(Table2[[#This Row],[K&amp;N REF ]],CAT_Details[Tracking Number],CAT_Details[Delivery Country Code],,0)</f>
        <v>GB</v>
      </c>
      <c r="F862" s="271" t="str">
        <f>_xlfn.XLOOKUP(Table2[[#This Row],[TO Ref]],CAT_Details[TO Ref],CAT_Details[Loc],,0)</f>
        <v>U2-L5</v>
      </c>
      <c r="G862" s="257" t="s">
        <v>36</v>
      </c>
      <c r="H862" s="257" t="s">
        <v>40</v>
      </c>
      <c r="I862" s="280">
        <v>45764</v>
      </c>
      <c r="J862" s="257" t="s">
        <v>26</v>
      </c>
      <c r="K862" s="257" t="s">
        <v>32</v>
      </c>
      <c r="L862" s="280">
        <v>45764</v>
      </c>
      <c r="M862" s="257" t="str">
        <f>IF(Table2[[#This Row],[Resolve Date]]="","ONGOING","SOLVED")</f>
        <v>SOLVED</v>
      </c>
      <c r="N862" s="258" t="s">
        <v>96</v>
      </c>
      <c r="O862" s="257" t="str">
        <f>Table2[[#This Row],[K&amp;N REF ]]&amp;Table2[[#This Row],[Issue type ]]</f>
        <v xml:space="preserve">5015793540INCORRECT LABELS </v>
      </c>
      <c r="P862" s="257">
        <f>YEAR(Table2[[#This Row],[Date ]])</f>
        <v>2025</v>
      </c>
      <c r="Q862" s="257" t="str">
        <f>VLOOKUP(MONTH(Table2[[#This Row],[Date ]]),Months,2,0)</f>
        <v>April</v>
      </c>
      <c r="R862" s="257" t="b">
        <f>COUNTIFS(Table2[Unique],Table2[[#This Row],[Unique]])&gt;1</f>
        <v>0</v>
      </c>
      <c r="S862" s="257">
        <f>IF(Table2[[#This Row],[Status ]]="Solved",1,0)</f>
        <v>1</v>
      </c>
      <c r="T862" s="257">
        <f>IF(Table2[[#This Row],[Status ]]="ongoing",1,0)</f>
        <v>0</v>
      </c>
    </row>
    <row r="863" spans="1:20" x14ac:dyDescent="0.25">
      <c r="A863" s="262">
        <v>5015793541</v>
      </c>
      <c r="B863" s="269" t="str">
        <f>_xlfn.XLOOKUP(Table2[[#This Row],[K&amp;N REF ]],CAT_Details[Tracking Number],CAT_Details[S Ref],,0)</f>
        <v>20250414-S-70158</v>
      </c>
      <c r="C863" s="270">
        <f>_xlfn.XLOOKUP(Table2[[#This Row],[K&amp;N REF ]],CAT_Details[Tracking Number],CAT_Details[TO Ref],,0)</f>
        <v>20250414696134</v>
      </c>
      <c r="D863" s="270" t="str">
        <f>_xlfn.XLOOKUP(Table2[[#This Row],[K&amp;N REF ]],CAT_Details[Tracking Number],CAT_Details[Pickup Customer Name],,0)</f>
        <v>Donaldson Ed</v>
      </c>
      <c r="E863" s="271" t="str">
        <f>_xlfn.XLOOKUP(Table2[[#This Row],[K&amp;N REF ]],CAT_Details[Tracking Number],CAT_Details[Delivery Country Code],,0)</f>
        <v>GB</v>
      </c>
      <c r="F863" s="271" t="str">
        <f>_xlfn.XLOOKUP(Table2[[#This Row],[TO Ref]],CAT_Details[TO Ref],CAT_Details[Loc],,0)</f>
        <v>DX01-L5</v>
      </c>
      <c r="G863" s="257" t="s">
        <v>36</v>
      </c>
      <c r="H863" s="257" t="s">
        <v>40</v>
      </c>
      <c r="I863" s="280">
        <v>45764</v>
      </c>
      <c r="J863" s="257" t="s">
        <v>26</v>
      </c>
      <c r="K863" s="257" t="s">
        <v>32</v>
      </c>
      <c r="L863" s="280">
        <v>45764</v>
      </c>
      <c r="M863" s="257" t="str">
        <f>IF(Table2[[#This Row],[Resolve Date]]="","ONGOING","SOLVED")</f>
        <v>SOLVED</v>
      </c>
      <c r="N863" s="258" t="s">
        <v>96</v>
      </c>
      <c r="O863" s="257" t="str">
        <f>Table2[[#This Row],[K&amp;N REF ]]&amp;Table2[[#This Row],[Issue type ]]</f>
        <v xml:space="preserve">5015793541INCORRECT LABELS </v>
      </c>
      <c r="P863" s="257">
        <f>YEAR(Table2[[#This Row],[Date ]])</f>
        <v>2025</v>
      </c>
      <c r="Q863" s="257" t="str">
        <f>VLOOKUP(MONTH(Table2[[#This Row],[Date ]]),Months,2,0)</f>
        <v>April</v>
      </c>
      <c r="R863" s="257" t="b">
        <f>COUNTIFS(Table2[Unique],Table2[[#This Row],[Unique]])&gt;1</f>
        <v>0</v>
      </c>
      <c r="S863" s="257">
        <f>IF(Table2[[#This Row],[Status ]]="Solved",1,0)</f>
        <v>1</v>
      </c>
      <c r="T863" s="257">
        <f>IF(Table2[[#This Row],[Status ]]="ongoing",1,0)</f>
        <v>0</v>
      </c>
    </row>
    <row r="864" spans="1:20" x14ac:dyDescent="0.25">
      <c r="A864" s="262">
        <v>5015793542</v>
      </c>
      <c r="B864" s="269" t="str">
        <f>_xlfn.XLOOKUP(Table2[[#This Row],[K&amp;N REF ]],CAT_Details[Tracking Number],CAT_Details[S Ref],,0)</f>
        <v>20250414-S-70158</v>
      </c>
      <c r="C864" s="270">
        <f>_xlfn.XLOOKUP(Table2[[#This Row],[K&amp;N REF ]],CAT_Details[Tracking Number],CAT_Details[TO Ref],,0)</f>
        <v>20250414696145</v>
      </c>
      <c r="D864" s="270" t="str">
        <f>_xlfn.XLOOKUP(Table2[[#This Row],[K&amp;N REF ]],CAT_Details[Tracking Number],CAT_Details[Pickup Customer Name],,0)</f>
        <v>Donaldson Ed</v>
      </c>
      <c r="E864" s="271" t="str">
        <f>_xlfn.XLOOKUP(Table2[[#This Row],[K&amp;N REF ]],CAT_Details[Tracking Number],CAT_Details[Delivery Country Code],,0)</f>
        <v>GB</v>
      </c>
      <c r="F864" s="271" t="str">
        <f>_xlfn.XLOOKUP(Table2[[#This Row],[TO Ref]],CAT_Details[TO Ref],CAT_Details[Loc],,0)</f>
        <v>DX01-L5</v>
      </c>
      <c r="G864" s="257" t="s">
        <v>36</v>
      </c>
      <c r="H864" s="257" t="s">
        <v>40</v>
      </c>
      <c r="I864" s="280">
        <v>45764</v>
      </c>
      <c r="J864" s="257" t="s">
        <v>26</v>
      </c>
      <c r="K864" s="257" t="s">
        <v>32</v>
      </c>
      <c r="L864" s="280">
        <v>45764</v>
      </c>
      <c r="M864" s="257" t="str">
        <f>IF(Table2[[#This Row],[Resolve Date]]="","ONGOING","SOLVED")</f>
        <v>SOLVED</v>
      </c>
      <c r="N864" s="258" t="s">
        <v>96</v>
      </c>
      <c r="O864" s="257" t="str">
        <f>Table2[[#This Row],[K&amp;N REF ]]&amp;Table2[[#This Row],[Issue type ]]</f>
        <v xml:space="preserve">5015793542INCORRECT LABELS </v>
      </c>
      <c r="P864" s="257">
        <f>YEAR(Table2[[#This Row],[Date ]])</f>
        <v>2025</v>
      </c>
      <c r="Q864" s="257" t="str">
        <f>VLOOKUP(MONTH(Table2[[#This Row],[Date ]]),Months,2,0)</f>
        <v>April</v>
      </c>
      <c r="R864" s="257" t="b">
        <f>COUNTIFS(Table2[Unique],Table2[[#This Row],[Unique]])&gt;1</f>
        <v>0</v>
      </c>
      <c r="S864" s="257">
        <f>IF(Table2[[#This Row],[Status ]]="Solved",1,0)</f>
        <v>1</v>
      </c>
      <c r="T864" s="257">
        <f>IF(Table2[[#This Row],[Status ]]="ongoing",1,0)</f>
        <v>0</v>
      </c>
    </row>
    <row r="865" spans="1:20" x14ac:dyDescent="0.25">
      <c r="A865" s="262">
        <v>5015778085</v>
      </c>
      <c r="B865" s="269" t="str">
        <f>_xlfn.XLOOKUP(Table2[[#This Row],[K&amp;N REF ]],CAT_Details[Tracking Number],CAT_Details[S Ref],,0)</f>
        <v>20250410-S-70578</v>
      </c>
      <c r="C865" s="270">
        <f>_xlfn.XLOOKUP(Table2[[#This Row],[K&amp;N REF ]],CAT_Details[Tracking Number],CAT_Details[TO Ref],,0)</f>
        <v>20250410694720</v>
      </c>
      <c r="D865" s="270" t="str">
        <f>_xlfn.XLOOKUP(Table2[[#This Row],[K&amp;N REF ]],CAT_Details[Tracking Number],CAT_Details[Pickup Customer Name],,0)</f>
        <v>SAN MARTINO (AT)/SELMAT SRL</v>
      </c>
      <c r="E865" s="271" t="str">
        <f>_xlfn.XLOOKUP(Table2[[#This Row],[K&amp;N REF ]],CAT_Details[Tracking Number],CAT_Details[Delivery Country Code],,0)</f>
        <v>GB</v>
      </c>
      <c r="F865" s="271">
        <f>_xlfn.XLOOKUP(Table2[[#This Row],[TO Ref]],CAT_Details[TO Ref],CAT_Details[Loc],,0)</f>
        <v>3402</v>
      </c>
      <c r="G865" s="257" t="s">
        <v>24</v>
      </c>
      <c r="H865" s="257" t="s">
        <v>35</v>
      </c>
      <c r="I865" s="280">
        <v>45765</v>
      </c>
      <c r="J865" s="257" t="s">
        <v>26</v>
      </c>
      <c r="K865" s="257" t="s">
        <v>32</v>
      </c>
      <c r="L865" s="280">
        <v>45765</v>
      </c>
      <c r="M865" s="257" t="str">
        <f>IF(Table2[[#This Row],[Resolve Date]]="","ONGOING","SOLVED")</f>
        <v>SOLVED</v>
      </c>
      <c r="N865" s="258" t="s">
        <v>30</v>
      </c>
      <c r="O865" s="257" t="str">
        <f>Table2[[#This Row],[K&amp;N REF ]]&amp;Table2[[#This Row],[Issue type ]]</f>
        <v>5015778085NO LABELS</v>
      </c>
      <c r="P865" s="257">
        <f>YEAR(Table2[[#This Row],[Date ]])</f>
        <v>2025</v>
      </c>
      <c r="Q865" s="257" t="str">
        <f>VLOOKUP(MONTH(Table2[[#This Row],[Date ]]),Months,2,0)</f>
        <v>April</v>
      </c>
      <c r="R865" s="257" t="b">
        <f>COUNTIFS(Table2[Unique],Table2[[#This Row],[Unique]])&gt;1</f>
        <v>0</v>
      </c>
      <c r="S865" s="257">
        <f>IF(Table2[[#This Row],[Status ]]="Solved",1,0)</f>
        <v>1</v>
      </c>
      <c r="T865" s="257">
        <f>IF(Table2[[#This Row],[Status ]]="ongoing",1,0)</f>
        <v>0</v>
      </c>
    </row>
    <row r="866" spans="1:20" x14ac:dyDescent="0.25">
      <c r="A866" s="262">
        <v>5015778021</v>
      </c>
      <c r="B866" s="269" t="str">
        <f>_xlfn.XLOOKUP(Table2[[#This Row],[K&amp;N REF ]],CAT_Details[Tracking Number],CAT_Details[S Ref],,0)</f>
        <v>20250411-S-70117</v>
      </c>
      <c r="C866" s="270">
        <f>_xlfn.XLOOKUP(Table2[[#This Row],[K&amp;N REF ]],CAT_Details[Tracking Number],CAT_Details[TO Ref],,0)</f>
        <v>20250410694768</v>
      </c>
      <c r="D866" s="270" t="str">
        <f>_xlfn.XLOOKUP(Table2[[#This Row],[K&amp;N REF ]],CAT_Details[Tracking Number],CAT_Details[Pickup Customer Name],,0)</f>
        <v>SATA GROUP</v>
      </c>
      <c r="E866" s="271" t="str">
        <f>_xlfn.XLOOKUP(Table2[[#This Row],[K&amp;N REF ]],CAT_Details[Tracking Number],CAT_Details[Delivery Country Code],,0)</f>
        <v>GB</v>
      </c>
      <c r="F866" s="271" t="str">
        <f>_xlfn.XLOOKUP(Table2[[#This Row],[TO Ref]],CAT_Details[TO Ref],CAT_Details[Loc],,0)</f>
        <v>DX01-L5</v>
      </c>
      <c r="G866" s="257" t="s">
        <v>24</v>
      </c>
      <c r="H866" s="257" t="s">
        <v>31</v>
      </c>
      <c r="I866" s="280">
        <v>45765</v>
      </c>
      <c r="J866" s="257" t="s">
        <v>41</v>
      </c>
      <c r="K866" s="257" t="s">
        <v>32</v>
      </c>
      <c r="L866" s="280">
        <v>45765</v>
      </c>
      <c r="M866" s="257" t="str">
        <f>IF(Table2[[#This Row],[Resolve Date]]="","ONGOING","SOLVED")</f>
        <v>SOLVED</v>
      </c>
      <c r="N866" s="258" t="s">
        <v>30</v>
      </c>
      <c r="O866" s="257" t="str">
        <f>Table2[[#This Row],[K&amp;N REF ]]&amp;Table2[[#This Row],[Issue type ]]</f>
        <v>5015778021MISSING LABELS ON SOME UNITS</v>
      </c>
      <c r="P866" s="257">
        <f>YEAR(Table2[[#This Row],[Date ]])</f>
        <v>2025</v>
      </c>
      <c r="Q866" s="257" t="str">
        <f>VLOOKUP(MONTH(Table2[[#This Row],[Date ]]),Months,2,0)</f>
        <v>April</v>
      </c>
      <c r="R866" s="257" t="b">
        <f>COUNTIFS(Table2[Unique],Table2[[#This Row],[Unique]])&gt;1</f>
        <v>0</v>
      </c>
      <c r="S866" s="257">
        <f>IF(Table2[[#This Row],[Status ]]="Solved",1,0)</f>
        <v>1</v>
      </c>
      <c r="T866" s="257">
        <f>IF(Table2[[#This Row],[Status ]]="ongoing",1,0)</f>
        <v>0</v>
      </c>
    </row>
    <row r="867" spans="1:20" x14ac:dyDescent="0.25">
      <c r="A867" s="262">
        <v>5015793148</v>
      </c>
      <c r="B867" s="269" t="str">
        <f>_xlfn.XLOOKUP(Table2[[#This Row],[K&amp;N REF ]],CAT_Details[Tracking Number],CAT_Details[S Ref],,0)</f>
        <v>20250414-S-70094</v>
      </c>
      <c r="C867" s="270">
        <f>_xlfn.XLOOKUP(Table2[[#This Row],[K&amp;N REF ]],CAT_Details[Tracking Number],CAT_Details[TO Ref],,0)</f>
        <v>20250414696126</v>
      </c>
      <c r="D867" s="270" t="str">
        <f>_xlfn.XLOOKUP(Table2[[#This Row],[K&amp;N REF ]],CAT_Details[Tracking Number],CAT_Details[Pickup Customer Name],,0)</f>
        <v>FONTANA LUIGI S.P.A.</v>
      </c>
      <c r="E867" s="271" t="str">
        <f>_xlfn.XLOOKUP(Table2[[#This Row],[K&amp;N REF ]],CAT_Details[Tracking Number],CAT_Details[Delivery Country Code],,0)</f>
        <v>GB</v>
      </c>
      <c r="F867" s="271" t="str">
        <f>_xlfn.XLOOKUP(Table2[[#This Row],[TO Ref]],CAT_Details[TO Ref],CAT_Details[Loc],,0)</f>
        <v>OYL1</v>
      </c>
      <c r="G867" s="257" t="s">
        <v>24</v>
      </c>
      <c r="H867" s="257" t="s">
        <v>25</v>
      </c>
      <c r="I867" s="280">
        <v>45765</v>
      </c>
      <c r="J867" s="257" t="s">
        <v>26</v>
      </c>
      <c r="K867" s="257" t="s">
        <v>27</v>
      </c>
      <c r="L867" s="280">
        <v>45765</v>
      </c>
      <c r="M867" s="257" t="str">
        <f>IF(Table2[[#This Row],[Resolve Date]]="","ONGOING","SOLVED")</f>
        <v>SOLVED</v>
      </c>
      <c r="N867" s="258" t="s">
        <v>30</v>
      </c>
      <c r="O867" s="257" t="str">
        <f>Table2[[#This Row],[K&amp;N REF ]]&amp;Table2[[#This Row],[Issue type ]]</f>
        <v xml:space="preserve">5015793148DAMAGE </v>
      </c>
      <c r="P867" s="257">
        <f>YEAR(Table2[[#This Row],[Date ]])</f>
        <v>2025</v>
      </c>
      <c r="Q867" s="257" t="str">
        <f>VLOOKUP(MONTH(Table2[[#This Row],[Date ]]),Months,2,0)</f>
        <v>April</v>
      </c>
      <c r="R867" s="257" t="b">
        <f>COUNTIFS(Table2[Unique],Table2[[#This Row],[Unique]])&gt;1</f>
        <v>0</v>
      </c>
      <c r="S867" s="257">
        <f>IF(Table2[[#This Row],[Status ]]="Solved",1,0)</f>
        <v>1</v>
      </c>
      <c r="T867" s="257">
        <f>IF(Table2[[#This Row],[Status ]]="ongoing",1,0)</f>
        <v>0</v>
      </c>
    </row>
    <row r="868" spans="1:20" x14ac:dyDescent="0.25">
      <c r="A868" s="262">
        <v>5015761643</v>
      </c>
      <c r="B868" s="269" t="str">
        <f>_xlfn.XLOOKUP(Table2[[#This Row],[K&amp;N REF ]],CAT_Details[Tracking Number],CAT_Details[S Ref],,0)</f>
        <v>20250410-S-70113</v>
      </c>
      <c r="C868" s="270">
        <f>_xlfn.XLOOKUP(Table2[[#This Row],[K&amp;N REF ]],CAT_Details[Tracking Number],CAT_Details[TO Ref],,0)</f>
        <v>20250410694045</v>
      </c>
      <c r="D868" s="270" t="str">
        <f>_xlfn.XLOOKUP(Table2[[#This Row],[K&amp;N REF ]],CAT_Details[Tracking Number],CAT_Details[Pickup Customer Name],,0)</f>
        <v>Nordic Lights Ltd</v>
      </c>
      <c r="E868" s="271" t="str">
        <f>_xlfn.XLOOKUP(Table2[[#This Row],[K&amp;N REF ]],CAT_Details[Tracking Number],CAT_Details[Delivery Country Code],,0)</f>
        <v>GB</v>
      </c>
      <c r="F868" s="271">
        <f>_xlfn.XLOOKUP(Table2[[#This Row],[TO Ref]],CAT_Details[TO Ref],CAT_Details[Loc],,0)</f>
        <v>3402</v>
      </c>
      <c r="G868" s="257" t="s">
        <v>44</v>
      </c>
      <c r="H868" s="257" t="s">
        <v>29</v>
      </c>
      <c r="I868" s="280">
        <v>45765</v>
      </c>
      <c r="J868" s="257" t="s">
        <v>26</v>
      </c>
      <c r="K868" s="257" t="s">
        <v>32</v>
      </c>
      <c r="L868" s="280">
        <v>45765</v>
      </c>
      <c r="M868" s="257" t="str">
        <f>IF(Table2[[#This Row],[Resolve Date]]="","ONGOING","SOLVED")</f>
        <v>SOLVED</v>
      </c>
      <c r="N868" s="258" t="s">
        <v>30</v>
      </c>
      <c r="O868" s="257" t="str">
        <f>Table2[[#This Row],[K&amp;N REF ]]&amp;Table2[[#This Row],[Issue type ]]</f>
        <v>5015761643DAMAGED LABEL</v>
      </c>
      <c r="P868" s="257">
        <f>YEAR(Table2[[#This Row],[Date ]])</f>
        <v>2025</v>
      </c>
      <c r="Q868" s="257" t="str">
        <f>VLOOKUP(MONTH(Table2[[#This Row],[Date ]]),Months,2,0)</f>
        <v>April</v>
      </c>
      <c r="R868" s="257" t="b">
        <f>COUNTIFS(Table2[Unique],Table2[[#This Row],[Unique]])&gt;1</f>
        <v>0</v>
      </c>
      <c r="S868" s="257">
        <f>IF(Table2[[#This Row],[Status ]]="Solved",1,0)</f>
        <v>1</v>
      </c>
      <c r="T868" s="257">
        <f>IF(Table2[[#This Row],[Status ]]="ongoing",1,0)</f>
        <v>0</v>
      </c>
    </row>
    <row r="869" spans="1:20" x14ac:dyDescent="0.25">
      <c r="A869" s="262">
        <v>5015808099</v>
      </c>
      <c r="B869" s="269" t="str">
        <f>_xlfn.XLOOKUP(Table2[[#This Row],[K&amp;N REF ]],CAT_Details[Tracking Number],CAT_Details[S Ref],,0)</f>
        <v>20250411-S-70153</v>
      </c>
      <c r="C869" s="270">
        <f>_xlfn.XLOOKUP(Table2[[#This Row],[K&amp;N REF ]],CAT_Details[Tracking Number],CAT_Details[TO Ref],,0)</f>
        <v>20250411695458</v>
      </c>
      <c r="D869" s="270" t="str">
        <f>_xlfn.XLOOKUP(Table2[[#This Row],[K&amp;N REF ]],CAT_Details[Tracking Number],CAT_Details[Pickup Customer Name],,0)</f>
        <v>Johnson Electric International Ag</v>
      </c>
      <c r="E869" s="271" t="str">
        <f>_xlfn.XLOOKUP(Table2[[#This Row],[K&amp;N REF ]],CAT_Details[Tracking Number],CAT_Details[Delivery Country Code],,0)</f>
        <v>GB</v>
      </c>
      <c r="F869" s="271">
        <f>_xlfn.XLOOKUP(Table2[[#This Row],[TO Ref]],CAT_Details[TO Ref],CAT_Details[Loc],,0)</f>
        <v>3402</v>
      </c>
      <c r="G869" s="257" t="s">
        <v>44</v>
      </c>
      <c r="H869" s="257" t="s">
        <v>35</v>
      </c>
      <c r="I869" s="280">
        <v>45765</v>
      </c>
      <c r="J869" s="257" t="s">
        <v>26</v>
      </c>
      <c r="K869" s="257" t="s">
        <v>32</v>
      </c>
      <c r="L869" s="280">
        <v>45765</v>
      </c>
      <c r="M869" s="257" t="str">
        <f>IF(Table2[[#This Row],[Resolve Date]]="","ONGOING","SOLVED")</f>
        <v>SOLVED</v>
      </c>
      <c r="N869" s="258" t="s">
        <v>30</v>
      </c>
      <c r="O869" s="257" t="str">
        <f>Table2[[#This Row],[K&amp;N REF ]]&amp;Table2[[#This Row],[Issue type ]]</f>
        <v>5015808099NO LABELS</v>
      </c>
      <c r="P869" s="257">
        <f>YEAR(Table2[[#This Row],[Date ]])</f>
        <v>2025</v>
      </c>
      <c r="Q869" s="257" t="str">
        <f>VLOOKUP(MONTH(Table2[[#This Row],[Date ]]),Months,2,0)</f>
        <v>April</v>
      </c>
      <c r="R869" s="257" t="b">
        <f>COUNTIFS(Table2[Unique],Table2[[#This Row],[Unique]])&gt;1</f>
        <v>0</v>
      </c>
      <c r="S869" s="257">
        <f>IF(Table2[[#This Row],[Status ]]="Solved",1,0)</f>
        <v>1</v>
      </c>
      <c r="T869" s="257">
        <f>IF(Table2[[#This Row],[Status ]]="ongoing",1,0)</f>
        <v>0</v>
      </c>
    </row>
    <row r="870" spans="1:20" x14ac:dyDescent="0.25">
      <c r="A870" s="262">
        <v>5015762036</v>
      </c>
      <c r="B870" s="269" t="str">
        <f>_xlfn.XLOOKUP(Table2[[#This Row],[K&amp;N REF ]],CAT_Details[Tracking Number],CAT_Details[S Ref],,0)</f>
        <v>20250408-S-70186</v>
      </c>
      <c r="C870" s="270">
        <f>_xlfn.XLOOKUP(Table2[[#This Row],[K&amp;N REF ]],CAT_Details[Tracking Number],CAT_Details[TO Ref],,0)</f>
        <v>20250407691610</v>
      </c>
      <c r="D870" s="270" t="str">
        <f>_xlfn.XLOOKUP(Table2[[#This Row],[K&amp;N REF ]],CAT_Details[Tracking Number],CAT_Details[Pickup Customer Name],,0)</f>
        <v>F. REYHER Nchfg. GmbH &amp; Co. KG</v>
      </c>
      <c r="E870" s="271" t="str">
        <f>_xlfn.XLOOKUP(Table2[[#This Row],[K&amp;N REF ]],CAT_Details[Tracking Number],CAT_Details[Delivery Country Code],,0)</f>
        <v>GB</v>
      </c>
      <c r="F870" s="271" t="str">
        <f>_xlfn.XLOOKUP(Table2[[#This Row],[TO Ref]],CAT_Details[TO Ref],CAT_Details[Loc],,0)</f>
        <v>DK-BM01</v>
      </c>
      <c r="G870" s="257" t="s">
        <v>34</v>
      </c>
      <c r="H870" s="257" t="s">
        <v>35</v>
      </c>
      <c r="I870" s="280">
        <v>45765</v>
      </c>
      <c r="J870" s="257" t="s">
        <v>26</v>
      </c>
      <c r="K870" s="257" t="s">
        <v>32</v>
      </c>
      <c r="L870" s="280">
        <v>45765</v>
      </c>
      <c r="M870" s="257" t="str">
        <f>IF(Table2[[#This Row],[Resolve Date]]="","ONGOING","SOLVED")</f>
        <v>SOLVED</v>
      </c>
      <c r="N870" s="258" t="s">
        <v>146</v>
      </c>
      <c r="O870" s="257" t="str">
        <f>Table2[[#This Row],[K&amp;N REF ]]&amp;Table2[[#This Row],[Issue type ]]</f>
        <v>5015762036NO LABELS</v>
      </c>
      <c r="P870" s="257">
        <f>YEAR(Table2[[#This Row],[Date ]])</f>
        <v>2025</v>
      </c>
      <c r="Q870" s="257" t="str">
        <f>VLOOKUP(MONTH(Table2[[#This Row],[Date ]]),Months,2,0)</f>
        <v>April</v>
      </c>
      <c r="R870" s="257" t="b">
        <f>COUNTIFS(Table2[Unique],Table2[[#This Row],[Unique]])&gt;1</f>
        <v>0</v>
      </c>
      <c r="S870" s="257">
        <f>IF(Table2[[#This Row],[Status ]]="Solved",1,0)</f>
        <v>1</v>
      </c>
      <c r="T870" s="257">
        <f>IF(Table2[[#This Row],[Status ]]="ongoing",1,0)</f>
        <v>0</v>
      </c>
    </row>
    <row r="871" spans="1:20" x14ac:dyDescent="0.25">
      <c r="A871" s="262">
        <v>5015793456</v>
      </c>
      <c r="B871" s="269" t="str">
        <f>_xlfn.XLOOKUP(Table2[[#This Row],[K&amp;N REF ]],CAT_Details[Tracking Number],CAT_Details[S Ref],,0)</f>
        <v>20250414-S-70129</v>
      </c>
      <c r="C871" s="270">
        <f>_xlfn.XLOOKUP(Table2[[#This Row],[K&amp;N REF ]],CAT_Details[Tracking Number],CAT_Details[TO Ref],,0)</f>
        <v>20250414696116</v>
      </c>
      <c r="D871" s="270" t="str">
        <f>_xlfn.XLOOKUP(Table2[[#This Row],[K&amp;N REF ]],CAT_Details[Tracking Number],CAT_Details[Pickup Customer Name],,0)</f>
        <v>TENNECO ZWICKAU GMBH</v>
      </c>
      <c r="E871" s="271" t="str">
        <f>_xlfn.XLOOKUP(Table2[[#This Row],[K&amp;N REF ]],CAT_Details[Tracking Number],CAT_Details[Delivery Country Code],,0)</f>
        <v>GB</v>
      </c>
      <c r="F871" s="271" t="str">
        <f>_xlfn.XLOOKUP(Table2[[#This Row],[TO Ref]],CAT_Details[TO Ref],CAT_Details[Loc],,0)</f>
        <v>DX01-L5</v>
      </c>
      <c r="G871" s="257" t="s">
        <v>34</v>
      </c>
      <c r="H871" s="257" t="s">
        <v>35</v>
      </c>
      <c r="I871" s="280">
        <v>45765</v>
      </c>
      <c r="J871" s="257" t="s">
        <v>26</v>
      </c>
      <c r="K871" s="257" t="s">
        <v>32</v>
      </c>
      <c r="L871" s="280">
        <v>45765</v>
      </c>
      <c r="M871" s="257" t="str">
        <f>IF(Table2[[#This Row],[Resolve Date]]="","ONGOING","SOLVED")</f>
        <v>SOLVED</v>
      </c>
      <c r="N871" s="258" t="s">
        <v>30</v>
      </c>
      <c r="O871" s="257" t="str">
        <f>Table2[[#This Row],[K&amp;N REF ]]&amp;Table2[[#This Row],[Issue type ]]</f>
        <v>5015793456NO LABELS</v>
      </c>
      <c r="P871" s="257">
        <f>YEAR(Table2[[#This Row],[Date ]])</f>
        <v>2025</v>
      </c>
      <c r="Q871" s="257" t="str">
        <f>VLOOKUP(MONTH(Table2[[#This Row],[Date ]]),Months,2,0)</f>
        <v>April</v>
      </c>
      <c r="R871" s="257" t="b">
        <f>COUNTIFS(Table2[Unique],Table2[[#This Row],[Unique]])&gt;1</f>
        <v>0</v>
      </c>
      <c r="S871" s="257">
        <f>IF(Table2[[#This Row],[Status ]]="Solved",1,0)</f>
        <v>1</v>
      </c>
      <c r="T871" s="257">
        <f>IF(Table2[[#This Row],[Status ]]="ongoing",1,0)</f>
        <v>0</v>
      </c>
    </row>
    <row r="872" spans="1:20" x14ac:dyDescent="0.25">
      <c r="A872" s="262">
        <v>5015793411</v>
      </c>
      <c r="B872" s="269" t="str">
        <f>_xlfn.XLOOKUP(Table2[[#This Row],[K&amp;N REF ]],CAT_Details[Tracking Number],CAT_Details[S Ref],,0)</f>
        <v>20250414-S-70132</v>
      </c>
      <c r="C872" s="270">
        <f>_xlfn.XLOOKUP(Table2[[#This Row],[K&amp;N REF ]],CAT_Details[Tracking Number],CAT_Details[TO Ref],,0)</f>
        <v>20250414696123</v>
      </c>
      <c r="D872" s="270" t="str">
        <f>_xlfn.XLOOKUP(Table2[[#This Row],[K&amp;N REF ]],CAT_Details[Tracking Number],CAT_Details[Pickup Customer Name],,0)</f>
        <v>Bosch Rexroth AG Werk Horb</v>
      </c>
      <c r="E872" s="271" t="str">
        <f>_xlfn.XLOOKUP(Table2[[#This Row],[K&amp;N REF ]],CAT_Details[Tracking Number],CAT_Details[Delivery Country Code],,0)</f>
        <v>GB</v>
      </c>
      <c r="F872" s="271" t="str">
        <f>_xlfn.XLOOKUP(Table2[[#This Row],[TO Ref]],CAT_Details[TO Ref],CAT_Details[Loc],,0)</f>
        <v>U2-L5</v>
      </c>
      <c r="G872" s="257" t="s">
        <v>34</v>
      </c>
      <c r="H872" s="257" t="s">
        <v>35</v>
      </c>
      <c r="I872" s="280">
        <v>45765</v>
      </c>
      <c r="J872" s="257" t="s">
        <v>26</v>
      </c>
      <c r="K872" s="257" t="s">
        <v>32</v>
      </c>
      <c r="L872" s="280">
        <v>45765</v>
      </c>
      <c r="M872" s="257" t="str">
        <f>IF(Table2[[#This Row],[Resolve Date]]="","ONGOING","SOLVED")</f>
        <v>SOLVED</v>
      </c>
      <c r="N872" s="258" t="s">
        <v>30</v>
      </c>
      <c r="O872" s="257" t="str">
        <f>Table2[[#This Row],[K&amp;N REF ]]&amp;Table2[[#This Row],[Issue type ]]</f>
        <v>5015793411NO LABELS</v>
      </c>
      <c r="P872" s="257">
        <f>YEAR(Table2[[#This Row],[Date ]])</f>
        <v>2025</v>
      </c>
      <c r="Q872" s="257" t="str">
        <f>VLOOKUP(MONTH(Table2[[#This Row],[Date ]]),Months,2,0)</f>
        <v>April</v>
      </c>
      <c r="R872" s="257" t="b">
        <f>COUNTIFS(Table2[Unique],Table2[[#This Row],[Unique]])&gt;1</f>
        <v>0</v>
      </c>
      <c r="S872" s="257">
        <f>IF(Table2[[#This Row],[Status ]]="Solved",1,0)</f>
        <v>1</v>
      </c>
      <c r="T872" s="257">
        <f>IF(Table2[[#This Row],[Status ]]="ongoing",1,0)</f>
        <v>0</v>
      </c>
    </row>
    <row r="873" spans="1:20" x14ac:dyDescent="0.25">
      <c r="A873" s="262">
        <v>5015793319</v>
      </c>
      <c r="B873" s="269" t="str">
        <f>_xlfn.XLOOKUP(Table2[[#This Row],[K&amp;N REF ]],CAT_Details[Tracking Number],CAT_Details[S Ref],,0)</f>
        <v>20250414-S-70200</v>
      </c>
      <c r="C873" s="270">
        <f>_xlfn.XLOOKUP(Table2[[#This Row],[K&amp;N REF ]],CAT_Details[Tracking Number],CAT_Details[TO Ref],,0)</f>
        <v>20250414696361</v>
      </c>
      <c r="D873" s="270" t="str">
        <f>_xlfn.XLOOKUP(Table2[[#This Row],[K&amp;N REF ]],CAT_Details[Tracking Number],CAT_Details[Pickup Customer Name],,0)</f>
        <v>Elring Klinger Ag</v>
      </c>
      <c r="E873" s="271" t="str">
        <f>_xlfn.XLOOKUP(Table2[[#This Row],[K&amp;N REF ]],CAT_Details[Tracking Number],CAT_Details[Delivery Country Code],,0)</f>
        <v>GB</v>
      </c>
      <c r="F873" s="271" t="str">
        <f>_xlfn.XLOOKUP(Table2[[#This Row],[TO Ref]],CAT_Details[TO Ref],CAT_Details[Loc],,0)</f>
        <v>DX01-L5</v>
      </c>
      <c r="G873" s="257" t="s">
        <v>34</v>
      </c>
      <c r="H873" s="257" t="s">
        <v>42</v>
      </c>
      <c r="I873" s="280">
        <v>45765</v>
      </c>
      <c r="J873" s="257" t="s">
        <v>45</v>
      </c>
      <c r="K873" s="257" t="s">
        <v>27</v>
      </c>
      <c r="L873" s="280">
        <v>45771</v>
      </c>
      <c r="M873" s="257" t="str">
        <f>IF(Table2[[#This Row],[Resolve Date]]="","ONGOING","SOLVED")</f>
        <v>SOLVED</v>
      </c>
      <c r="N873" s="258" t="s">
        <v>147</v>
      </c>
      <c r="O873" s="257" t="str">
        <f>Table2[[#This Row],[K&amp;N REF ]]&amp;Table2[[#This Row],[Issue type ]]</f>
        <v>5015793319AMOUNT</v>
      </c>
      <c r="P873" s="257">
        <f>YEAR(Table2[[#This Row],[Date ]])</f>
        <v>2025</v>
      </c>
      <c r="Q873" s="257" t="str">
        <f>VLOOKUP(MONTH(Table2[[#This Row],[Date ]]),Months,2,0)</f>
        <v>April</v>
      </c>
      <c r="R873" s="257" t="b">
        <f>COUNTIFS(Table2[Unique],Table2[[#This Row],[Unique]])&gt;1</f>
        <v>0</v>
      </c>
      <c r="S873" s="257">
        <f>IF(Table2[[#This Row],[Status ]]="Solved",1,0)</f>
        <v>1</v>
      </c>
      <c r="T873" s="257">
        <f>IF(Table2[[#This Row],[Status ]]="ongoing",1,0)</f>
        <v>0</v>
      </c>
    </row>
    <row r="874" spans="1:20" x14ac:dyDescent="0.25">
      <c r="A874" s="262">
        <v>5015793590</v>
      </c>
      <c r="B874" s="269" t="str">
        <f>_xlfn.XLOOKUP(Table2[[#This Row],[K&amp;N REF ]],CAT_Details[Tracking Number],CAT_Details[S Ref],,0)</f>
        <v>20250414-S-70484</v>
      </c>
      <c r="C874" s="270">
        <f>_xlfn.XLOOKUP(Table2[[#This Row],[K&amp;N REF ]],CAT_Details[Tracking Number],CAT_Details[TO Ref],,0)</f>
        <v>20250414696717</v>
      </c>
      <c r="D874" s="270" t="str">
        <f>_xlfn.XLOOKUP(Table2[[#This Row],[K&amp;N REF ]],CAT_Details[Tracking Number],CAT_Details[Pickup Customer Name],,0)</f>
        <v>ZF FRIEDRICHSHAFEN AG</v>
      </c>
      <c r="E874" s="271" t="str">
        <f>_xlfn.XLOOKUP(Table2[[#This Row],[K&amp;N REF ]],CAT_Details[Tracking Number],CAT_Details[Delivery Country Code],,0)</f>
        <v>GB</v>
      </c>
      <c r="F874" s="271">
        <f>_xlfn.XLOOKUP(Table2[[#This Row],[TO Ref]],CAT_Details[TO Ref],CAT_Details[Loc],,0)</f>
        <v>3402</v>
      </c>
      <c r="G874" s="257" t="s">
        <v>34</v>
      </c>
      <c r="H874" s="257" t="s">
        <v>35</v>
      </c>
      <c r="I874" s="280">
        <v>45765</v>
      </c>
      <c r="J874" s="257" t="s">
        <v>26</v>
      </c>
      <c r="K874" s="257" t="s">
        <v>32</v>
      </c>
      <c r="L874" s="280">
        <v>45765</v>
      </c>
      <c r="M874" s="257" t="str">
        <f>IF(Table2[[#This Row],[Resolve Date]]="","ONGOING","SOLVED")</f>
        <v>SOLVED</v>
      </c>
      <c r="N874" s="258" t="s">
        <v>30</v>
      </c>
      <c r="O874" s="257" t="str">
        <f>Table2[[#This Row],[K&amp;N REF ]]&amp;Table2[[#This Row],[Issue type ]]</f>
        <v>5015793590NO LABELS</v>
      </c>
      <c r="P874" s="257">
        <f>YEAR(Table2[[#This Row],[Date ]])</f>
        <v>2025</v>
      </c>
      <c r="Q874" s="257" t="str">
        <f>VLOOKUP(MONTH(Table2[[#This Row],[Date ]]),Months,2,0)</f>
        <v>April</v>
      </c>
      <c r="R874" s="257" t="b">
        <f>COUNTIFS(Table2[Unique],Table2[[#This Row],[Unique]])&gt;1</f>
        <v>0</v>
      </c>
      <c r="S874" s="257">
        <f>IF(Table2[[#This Row],[Status ]]="Solved",1,0)</f>
        <v>1</v>
      </c>
      <c r="T874" s="257">
        <f>IF(Table2[[#This Row],[Status ]]="ongoing",1,0)</f>
        <v>0</v>
      </c>
    </row>
    <row r="875" spans="1:20" x14ac:dyDescent="0.25">
      <c r="A875" s="262">
        <v>5015793067</v>
      </c>
      <c r="B875" s="269" t="str">
        <f>_xlfn.XLOOKUP(Table2[[#This Row],[K&amp;N REF ]],CAT_Details[Tracking Number],CAT_Details[S Ref],,0)</f>
        <v>20250410-S-70136</v>
      </c>
      <c r="C875" s="270">
        <f>_xlfn.XLOOKUP(Table2[[#This Row],[K&amp;N REF ]],CAT_Details[Tracking Number],CAT_Details[TO Ref],,0)</f>
        <v>20250410694041</v>
      </c>
      <c r="D875" s="270" t="str">
        <f>_xlfn.XLOOKUP(Table2[[#This Row],[K&amp;N REF ]],CAT_Details[Tracking Number],CAT_Details[Pickup Customer Name],,0)</f>
        <v>MOTA SA</v>
      </c>
      <c r="E875" s="271" t="str">
        <f>_xlfn.XLOOKUP(Table2[[#This Row],[K&amp;N REF ]],CAT_Details[Tracking Number],CAT_Details[Delivery Country Code],,0)</f>
        <v>GB</v>
      </c>
      <c r="F875" s="271" t="str">
        <f>_xlfn.XLOOKUP(Table2[[#This Row],[TO Ref]],CAT_Details[TO Ref],CAT_Details[Loc],,0)</f>
        <v>DX01-L5</v>
      </c>
      <c r="G875" s="257" t="s">
        <v>36</v>
      </c>
      <c r="H875" s="257" t="s">
        <v>35</v>
      </c>
      <c r="I875" s="280">
        <v>45765</v>
      </c>
      <c r="J875" s="257" t="s">
        <v>26</v>
      </c>
      <c r="K875" s="257" t="s">
        <v>32</v>
      </c>
      <c r="L875" s="280">
        <v>45765</v>
      </c>
      <c r="M875" s="257" t="str">
        <f>IF(Table2[[#This Row],[Resolve Date]]="","ONGOING","SOLVED")</f>
        <v>SOLVED</v>
      </c>
      <c r="N875" s="258" t="s">
        <v>30</v>
      </c>
      <c r="O875" s="257" t="str">
        <f>Table2[[#This Row],[K&amp;N REF ]]&amp;Table2[[#This Row],[Issue type ]]</f>
        <v>5015793067NO LABELS</v>
      </c>
      <c r="P875" s="257">
        <f>YEAR(Table2[[#This Row],[Date ]])</f>
        <v>2025</v>
      </c>
      <c r="Q875" s="257" t="str">
        <f>VLOOKUP(MONTH(Table2[[#This Row],[Date ]]),Months,2,0)</f>
        <v>April</v>
      </c>
      <c r="R875" s="257" t="b">
        <f>COUNTIFS(Table2[Unique],Table2[[#This Row],[Unique]])&gt;1</f>
        <v>0</v>
      </c>
      <c r="S875" s="257">
        <f>IF(Table2[[#This Row],[Status ]]="Solved",1,0)</f>
        <v>1</v>
      </c>
      <c r="T875" s="257">
        <f>IF(Table2[[#This Row],[Status ]]="ongoing",1,0)</f>
        <v>0</v>
      </c>
    </row>
    <row r="876" spans="1:20" x14ac:dyDescent="0.25">
      <c r="A876" s="262">
        <v>5015808880</v>
      </c>
      <c r="B876" s="269" t="str">
        <f>_xlfn.XLOOKUP(Table2[[#This Row],[K&amp;N REF ]],CAT_Details[Tracking Number],CAT_Details[S Ref],,0)</f>
        <v>20250415-S-70285</v>
      </c>
      <c r="C876" s="270">
        <f>_xlfn.XLOOKUP(Table2[[#This Row],[K&amp;N REF ]],CAT_Details[Tracking Number],CAT_Details[TO Ref],,0)</f>
        <v>20250415697168</v>
      </c>
      <c r="D876" s="270" t="str">
        <f>_xlfn.XLOOKUP(Table2[[#This Row],[K&amp;N REF ]],CAT_Details[Tracking Number],CAT_Details[Pickup Customer Name],,0)</f>
        <v>HEF-DURFERRIT</v>
      </c>
      <c r="E876" s="271" t="str">
        <f>_xlfn.XLOOKUP(Table2[[#This Row],[K&amp;N REF ]],CAT_Details[Tracking Number],CAT_Details[Delivery Country Code],,0)</f>
        <v>GB</v>
      </c>
      <c r="F876" s="271" t="str">
        <f>_xlfn.XLOOKUP(Table2[[#This Row],[TO Ref]],CAT_Details[TO Ref],CAT_Details[Loc],,0)</f>
        <v>No Loc</v>
      </c>
      <c r="G876" s="257" t="s">
        <v>36</v>
      </c>
      <c r="H876" s="257" t="s">
        <v>35</v>
      </c>
      <c r="I876" s="280">
        <v>45765</v>
      </c>
      <c r="J876" s="257" t="s">
        <v>26</v>
      </c>
      <c r="K876" s="257" t="s">
        <v>32</v>
      </c>
      <c r="L876" s="280">
        <v>45765</v>
      </c>
      <c r="M876" s="257" t="str">
        <f>IF(Table2[[#This Row],[Resolve Date]]="","ONGOING","SOLVED")</f>
        <v>SOLVED</v>
      </c>
      <c r="N876" s="258" t="s">
        <v>30</v>
      </c>
      <c r="O876" s="257" t="str">
        <f>Table2[[#This Row],[K&amp;N REF ]]&amp;Table2[[#This Row],[Issue type ]]</f>
        <v>5015808880NO LABELS</v>
      </c>
      <c r="P876" s="257">
        <f>YEAR(Table2[[#This Row],[Date ]])</f>
        <v>2025</v>
      </c>
      <c r="Q876" s="257" t="str">
        <f>VLOOKUP(MONTH(Table2[[#This Row],[Date ]]),Months,2,0)</f>
        <v>April</v>
      </c>
      <c r="R876" s="257" t="b">
        <f>COUNTIFS(Table2[Unique],Table2[[#This Row],[Unique]])&gt;1</f>
        <v>0</v>
      </c>
      <c r="S876" s="257">
        <f>IF(Table2[[#This Row],[Status ]]="Solved",1,0)</f>
        <v>1</v>
      </c>
      <c r="T876" s="257">
        <f>IF(Table2[[#This Row],[Status ]]="ongoing",1,0)</f>
        <v>0</v>
      </c>
    </row>
    <row r="877" spans="1:20" x14ac:dyDescent="0.25">
      <c r="A877" s="262">
        <v>5015778043</v>
      </c>
      <c r="B877" s="269" t="str">
        <f>_xlfn.XLOOKUP(Table2[[#This Row],[K&amp;N REF ]],CAT_Details[Tracking Number],CAT_Details[S Ref],,0)</f>
        <v>20250407-S-70537</v>
      </c>
      <c r="C877" s="270">
        <f>_xlfn.XLOOKUP(Table2[[#This Row],[K&amp;N REF ]],CAT_Details[Tracking Number],CAT_Details[TO Ref],,0)</f>
        <v>20250407691541</v>
      </c>
      <c r="D877" s="270" t="str">
        <f>_xlfn.XLOOKUP(Table2[[#This Row],[K&amp;N REF ]],CAT_Details[Tracking Number],CAT_Details[Pickup Customer Name],,0)</f>
        <v>DAYCO EUROPE S.R.L.</v>
      </c>
      <c r="E877" s="271" t="str">
        <f>_xlfn.XLOOKUP(Table2[[#This Row],[K&amp;N REF ]],CAT_Details[Tracking Number],CAT_Details[Delivery Country Code],,0)</f>
        <v>GB</v>
      </c>
      <c r="F877" s="271">
        <f>_xlfn.XLOOKUP(Table2[[#This Row],[TO Ref]],CAT_Details[TO Ref],CAT_Details[Loc],,0)</f>
        <v>3402</v>
      </c>
      <c r="G877" s="257" t="s">
        <v>24</v>
      </c>
      <c r="H877" s="257" t="s">
        <v>49</v>
      </c>
      <c r="I877" s="280">
        <v>45769</v>
      </c>
      <c r="J877" s="257" t="s">
        <v>26</v>
      </c>
      <c r="K877" s="257" t="s">
        <v>32</v>
      </c>
      <c r="L877" s="280">
        <v>45769</v>
      </c>
      <c r="M877" s="257" t="str">
        <f>IF(Table2[[#This Row],[Resolve Date]]="","ONGOING","SOLVED")</f>
        <v>SOLVED</v>
      </c>
      <c r="N877" s="258" t="s">
        <v>30</v>
      </c>
      <c r="O877" s="257" t="str">
        <f>Table2[[#This Row],[K&amp;N REF ]]&amp;Table2[[#This Row],[Issue type ]]</f>
        <v>5015778043XX LABELS</v>
      </c>
      <c r="P877" s="257">
        <f>YEAR(Table2[[#This Row],[Date ]])</f>
        <v>2025</v>
      </c>
      <c r="Q877" s="257" t="str">
        <f>VLOOKUP(MONTH(Table2[[#This Row],[Date ]]),Months,2,0)</f>
        <v>April</v>
      </c>
      <c r="R877" s="257" t="b">
        <f>COUNTIFS(Table2[Unique],Table2[[#This Row],[Unique]])&gt;1</f>
        <v>0</v>
      </c>
      <c r="S877" s="257">
        <f>IF(Table2[[#This Row],[Status ]]="Solved",1,0)</f>
        <v>1</v>
      </c>
      <c r="T877" s="257">
        <f>IF(Table2[[#This Row],[Status ]]="ongoing",1,0)</f>
        <v>0</v>
      </c>
    </row>
    <row r="878" spans="1:20" ht="30" x14ac:dyDescent="0.25">
      <c r="A878" s="262">
        <v>5015807987</v>
      </c>
      <c r="B878" s="269" t="str">
        <f>_xlfn.XLOOKUP(Table2[[#This Row],[K&amp;N REF ]],CAT_Details[Tracking Number],CAT_Details[S Ref],,0)</f>
        <v>20250410-S-70572</v>
      </c>
      <c r="C878" s="270">
        <f>_xlfn.XLOOKUP(Table2[[#This Row],[K&amp;N REF ]],CAT_Details[Tracking Number],CAT_Details[TO Ref],,0)</f>
        <v>20250410694723</v>
      </c>
      <c r="D878" s="270" t="str">
        <f>_xlfn.XLOOKUP(Table2[[#This Row],[K&amp;N REF ]],CAT_Details[Tracking Number],CAT_Details[Pickup Customer Name],,0)</f>
        <v>SAN MARTINO (AT)/SELMAT SRL</v>
      </c>
      <c r="E878" s="271" t="str">
        <f>_xlfn.XLOOKUP(Table2[[#This Row],[K&amp;N REF ]],CAT_Details[Tracking Number],CAT_Details[Delivery Country Code],,0)</f>
        <v>GB</v>
      </c>
      <c r="F878" s="271">
        <f>_xlfn.XLOOKUP(Table2[[#This Row],[TO Ref]],CAT_Details[TO Ref],CAT_Details[Loc],,0)</f>
        <v>3402</v>
      </c>
      <c r="G878" s="257" t="s">
        <v>24</v>
      </c>
      <c r="H878" s="257" t="s">
        <v>35</v>
      </c>
      <c r="I878" s="280">
        <v>45769</v>
      </c>
      <c r="J878" s="257" t="s">
        <v>26</v>
      </c>
      <c r="K878" s="257" t="s">
        <v>32</v>
      </c>
      <c r="L878" s="280">
        <v>45770</v>
      </c>
      <c r="M878" s="257" t="str">
        <f>IF(Table2[[#This Row],[Resolve Date]]="","ONGOING","SOLVED")</f>
        <v>SOLVED</v>
      </c>
      <c r="N878" s="258" t="s">
        <v>148</v>
      </c>
      <c r="O878" s="257" t="str">
        <f>Table2[[#This Row],[K&amp;N REF ]]&amp;Table2[[#This Row],[Issue type ]]</f>
        <v>5015807987NO LABELS</v>
      </c>
      <c r="P878" s="257">
        <f>YEAR(Table2[[#This Row],[Date ]])</f>
        <v>2025</v>
      </c>
      <c r="Q878" s="257" t="str">
        <f>VLOOKUP(MONTH(Table2[[#This Row],[Date ]]),Months,2,0)</f>
        <v>April</v>
      </c>
      <c r="R878" s="257" t="b">
        <f>COUNTIFS(Table2[Unique],Table2[[#This Row],[Unique]])&gt;1</f>
        <v>0</v>
      </c>
      <c r="S878" s="257">
        <f>IF(Table2[[#This Row],[Status ]]="Solved",1,0)</f>
        <v>1</v>
      </c>
      <c r="T878" s="257">
        <f>IF(Table2[[#This Row],[Status ]]="ongoing",1,0)</f>
        <v>0</v>
      </c>
    </row>
    <row r="879" spans="1:20" x14ac:dyDescent="0.25">
      <c r="A879" s="262">
        <v>5015793597</v>
      </c>
      <c r="B879" s="269" t="str">
        <f>_xlfn.XLOOKUP(Table2[[#This Row],[K&amp;N REF ]],CAT_Details[Tracking Number],CAT_Details[S Ref],,0)</f>
        <v>20250411-S-70120</v>
      </c>
      <c r="C879" s="270">
        <f>_xlfn.XLOOKUP(Table2[[#This Row],[K&amp;N REF ]],CAT_Details[Tracking Number],CAT_Details[TO Ref],,0)</f>
        <v>20250411695472</v>
      </c>
      <c r="D879" s="270" t="str">
        <f>_xlfn.XLOOKUP(Table2[[#This Row],[K&amp;N REF ]],CAT_Details[Tracking Number],CAT_Details[Pickup Customer Name],,0)</f>
        <v>SATA GROUP</v>
      </c>
      <c r="E879" s="271" t="str">
        <f>_xlfn.XLOOKUP(Table2[[#This Row],[K&amp;N REF ]],CAT_Details[Tracking Number],CAT_Details[Delivery Country Code],,0)</f>
        <v>GB</v>
      </c>
      <c r="F879" s="271" t="str">
        <f>_xlfn.XLOOKUP(Table2[[#This Row],[TO Ref]],CAT_Details[TO Ref],CAT_Details[Loc],,0)</f>
        <v>DX01-L5</v>
      </c>
      <c r="G879" s="257" t="s">
        <v>24</v>
      </c>
      <c r="H879" s="257" t="s">
        <v>42</v>
      </c>
      <c r="I879" s="280">
        <v>45769</v>
      </c>
      <c r="J879" s="257" t="s">
        <v>45</v>
      </c>
      <c r="K879" s="257" t="s">
        <v>27</v>
      </c>
      <c r="L879" s="280">
        <v>45772</v>
      </c>
      <c r="M879" s="257" t="str">
        <f>IF(Table2[[#This Row],[Resolve Date]]="","ONGOING","SOLVED")</f>
        <v>SOLVED</v>
      </c>
      <c r="N879" s="258" t="s">
        <v>149</v>
      </c>
      <c r="O879" s="257" t="str">
        <f>Table2[[#This Row],[K&amp;N REF ]]&amp;Table2[[#This Row],[Issue type ]]</f>
        <v>5015793597AMOUNT</v>
      </c>
      <c r="P879" s="257">
        <f>YEAR(Table2[[#This Row],[Date ]])</f>
        <v>2025</v>
      </c>
      <c r="Q879" s="257" t="str">
        <f>VLOOKUP(MONTH(Table2[[#This Row],[Date ]]),Months,2,0)</f>
        <v>April</v>
      </c>
      <c r="R879" s="257" t="b">
        <f>COUNTIFS(Table2[Unique],Table2[[#This Row],[Unique]])&gt;1</f>
        <v>0</v>
      </c>
      <c r="S879" s="257">
        <f>IF(Table2[[#This Row],[Status ]]="Solved",1,0)</f>
        <v>1</v>
      </c>
      <c r="T879" s="257">
        <f>IF(Table2[[#This Row],[Status ]]="ongoing",1,0)</f>
        <v>0</v>
      </c>
    </row>
    <row r="880" spans="1:20" x14ac:dyDescent="0.25">
      <c r="A880" s="262">
        <v>5015793629</v>
      </c>
      <c r="B880" s="269" t="str">
        <f>_xlfn.XLOOKUP(Table2[[#This Row],[K&amp;N REF ]],CAT_Details[Tracking Number],CAT_Details[S Ref],,0)</f>
        <v>20250415-S-70009</v>
      </c>
      <c r="C880" s="270">
        <f>_xlfn.XLOOKUP(Table2[[#This Row],[K&amp;N REF ]],CAT_Details[Tracking Number],CAT_Details[TO Ref],,0)</f>
        <v>20250415697157</v>
      </c>
      <c r="D880" s="270" t="str">
        <f>_xlfn.XLOOKUP(Table2[[#This Row],[K&amp;N REF ]],CAT_Details[Tracking Number],CAT_Details[Pickup Customer Name],,0)</f>
        <v>Sogefi Filtration Italy S.P.A.</v>
      </c>
      <c r="E880" s="271" t="str">
        <f>_xlfn.XLOOKUP(Table2[[#This Row],[K&amp;N REF ]],CAT_Details[Tracking Number],CAT_Details[Delivery Country Code],,0)</f>
        <v>GB</v>
      </c>
      <c r="F880" s="271" t="str">
        <f>_xlfn.XLOOKUP(Table2[[#This Row],[TO Ref]],CAT_Details[TO Ref],CAT_Details[Loc],,0)</f>
        <v>No Loc</v>
      </c>
      <c r="G880" s="257" t="s">
        <v>24</v>
      </c>
      <c r="H880" s="257" t="s">
        <v>35</v>
      </c>
      <c r="I880" s="280">
        <v>45769</v>
      </c>
      <c r="J880" s="257" t="s">
        <v>26</v>
      </c>
      <c r="K880" s="257" t="s">
        <v>32</v>
      </c>
      <c r="L880" s="280">
        <v>45769</v>
      </c>
      <c r="M880" s="257" t="str">
        <f>IF(Table2[[#This Row],[Resolve Date]]="","ONGOING","SOLVED")</f>
        <v>SOLVED</v>
      </c>
      <c r="N880" s="258" t="s">
        <v>30</v>
      </c>
      <c r="O880" s="257" t="str">
        <f>Table2[[#This Row],[K&amp;N REF ]]&amp;Table2[[#This Row],[Issue type ]]</f>
        <v>5015793629NO LABELS</v>
      </c>
      <c r="P880" s="257">
        <f>YEAR(Table2[[#This Row],[Date ]])</f>
        <v>2025</v>
      </c>
      <c r="Q880" s="257" t="str">
        <f>VLOOKUP(MONTH(Table2[[#This Row],[Date ]]),Months,2,0)</f>
        <v>April</v>
      </c>
      <c r="R880" s="257" t="b">
        <f>COUNTIFS(Table2[Unique],Table2[[#This Row],[Unique]])&gt;1</f>
        <v>0</v>
      </c>
      <c r="S880" s="257">
        <f>IF(Table2[[#This Row],[Status ]]="Solved",1,0)</f>
        <v>1</v>
      </c>
      <c r="T880" s="257">
        <f>IF(Table2[[#This Row],[Status ]]="ongoing",1,0)</f>
        <v>0</v>
      </c>
    </row>
    <row r="881" spans="1:20" x14ac:dyDescent="0.25">
      <c r="A881" s="262">
        <v>5015793162</v>
      </c>
      <c r="B881" s="269" t="str">
        <f>_xlfn.XLOOKUP(Table2[[#This Row],[K&amp;N REF ]],CAT_Details[Tracking Number],CAT_Details[S Ref],,0)</f>
        <v>20250414-S-70151</v>
      </c>
      <c r="C881" s="270">
        <f>_xlfn.XLOOKUP(Table2[[#This Row],[K&amp;N REF ]],CAT_Details[Tracking Number],CAT_Details[TO Ref],,0)</f>
        <v>20250414696213</v>
      </c>
      <c r="D881" s="270" t="str">
        <f>_xlfn.XLOOKUP(Table2[[#This Row],[K&amp;N REF ]],CAT_Details[Tracking Number],CAT_Details[Pickup Customer Name],,0)</f>
        <v>COBO SPA</v>
      </c>
      <c r="E881" s="271" t="str">
        <f>_xlfn.XLOOKUP(Table2[[#This Row],[K&amp;N REF ]],CAT_Details[Tracking Number],CAT_Details[Delivery Country Code],,0)</f>
        <v>GB</v>
      </c>
      <c r="F881" s="271">
        <f>_xlfn.XLOOKUP(Table2[[#This Row],[TO Ref]],CAT_Details[TO Ref],CAT_Details[Loc],,0)</f>
        <v>3402</v>
      </c>
      <c r="G881" s="257" t="s">
        <v>24</v>
      </c>
      <c r="H881" s="257" t="s">
        <v>40</v>
      </c>
      <c r="I881" s="280">
        <v>45770</v>
      </c>
      <c r="J881" s="257" t="s">
        <v>41</v>
      </c>
      <c r="K881" s="257" t="s">
        <v>32</v>
      </c>
      <c r="L881" s="280">
        <v>45770</v>
      </c>
      <c r="M881" s="257" t="str">
        <f>IF(Table2[[#This Row],[Resolve Date]]="","ONGOING","SOLVED")</f>
        <v>SOLVED</v>
      </c>
      <c r="N881" s="258" t="s">
        <v>96</v>
      </c>
      <c r="O881" s="257" t="str">
        <f>Table2[[#This Row],[K&amp;N REF ]]&amp;Table2[[#This Row],[Issue type ]]</f>
        <v xml:space="preserve">5015793162INCORRECT LABELS </v>
      </c>
      <c r="P881" s="257">
        <f>YEAR(Table2[[#This Row],[Date ]])</f>
        <v>2025</v>
      </c>
      <c r="Q881" s="257" t="str">
        <f>VLOOKUP(MONTH(Table2[[#This Row],[Date ]]),Months,2,0)</f>
        <v>April</v>
      </c>
      <c r="R881" s="257" t="b">
        <f>COUNTIFS(Table2[Unique],Table2[[#This Row],[Unique]])&gt;1</f>
        <v>0</v>
      </c>
      <c r="S881" s="257">
        <f>IF(Table2[[#This Row],[Status ]]="Solved",1,0)</f>
        <v>1</v>
      </c>
      <c r="T881" s="257">
        <f>IF(Table2[[#This Row],[Status ]]="ongoing",1,0)</f>
        <v>0</v>
      </c>
    </row>
    <row r="882" spans="1:20" x14ac:dyDescent="0.25">
      <c r="A882" s="262">
        <v>5015808142</v>
      </c>
      <c r="B882" s="269" t="str">
        <f>_xlfn.XLOOKUP(Table2[[#This Row],[K&amp;N REF ]],CAT_Details[Tracking Number],CAT_Details[S Ref],,0)</f>
        <v>20250415-S-70204</v>
      </c>
      <c r="C882" s="270">
        <f>_xlfn.XLOOKUP(Table2[[#This Row],[K&amp;N REF ]],CAT_Details[Tracking Number],CAT_Details[TO Ref],,0)</f>
        <v>20250415697292</v>
      </c>
      <c r="D882" s="270" t="str">
        <f>_xlfn.XLOOKUP(Table2[[#This Row],[K&amp;N REF ]],CAT_Details[Tracking Number],CAT_Details[Pickup Customer Name],,0)</f>
        <v>SK WELLMAN SRL</v>
      </c>
      <c r="E882" s="271" t="str">
        <f>_xlfn.XLOOKUP(Table2[[#This Row],[K&amp;N REF ]],CAT_Details[Tracking Number],CAT_Details[Delivery Country Code],,0)</f>
        <v>GB</v>
      </c>
      <c r="F882" s="271" t="str">
        <f>_xlfn.XLOOKUP(Table2[[#This Row],[TO Ref]],CAT_Details[TO Ref],CAT_Details[Loc],,0)</f>
        <v>DK-BM01</v>
      </c>
      <c r="G882" s="257" t="s">
        <v>24</v>
      </c>
      <c r="H882" s="257" t="s">
        <v>49</v>
      </c>
      <c r="I882" s="280">
        <v>45770</v>
      </c>
      <c r="J882" s="257" t="s">
        <v>26</v>
      </c>
      <c r="K882" s="257" t="s">
        <v>32</v>
      </c>
      <c r="L882" s="280">
        <v>45770</v>
      </c>
      <c r="M882" s="257" t="str">
        <f>IF(Table2[[#This Row],[Resolve Date]]="","ONGOING","SOLVED")</f>
        <v>SOLVED</v>
      </c>
      <c r="N882" s="258" t="s">
        <v>30</v>
      </c>
      <c r="O882" s="257" t="str">
        <f>Table2[[#This Row],[K&amp;N REF ]]&amp;Table2[[#This Row],[Issue type ]]</f>
        <v>5015808142XX LABELS</v>
      </c>
      <c r="P882" s="257">
        <f>YEAR(Table2[[#This Row],[Date ]])</f>
        <v>2025</v>
      </c>
      <c r="Q882" s="257" t="str">
        <f>VLOOKUP(MONTH(Table2[[#This Row],[Date ]]),Months,2,0)</f>
        <v>April</v>
      </c>
      <c r="R882" s="257" t="b">
        <f>COUNTIFS(Table2[Unique],Table2[[#This Row],[Unique]])&gt;1</f>
        <v>0</v>
      </c>
      <c r="S882" s="257">
        <f>IF(Table2[[#This Row],[Status ]]="Solved",1,0)</f>
        <v>1</v>
      </c>
      <c r="T882" s="257">
        <f>IF(Table2[[#This Row],[Status ]]="ongoing",1,0)</f>
        <v>0</v>
      </c>
    </row>
    <row r="883" spans="1:20" x14ac:dyDescent="0.25">
      <c r="A883" s="262">
        <v>5015808849</v>
      </c>
      <c r="B883" s="269" t="str">
        <f>_xlfn.XLOOKUP(Table2[[#This Row],[K&amp;N REF ]],CAT_Details[Tracking Number],CAT_Details[S Ref],,0)</f>
        <v>20250415-S-70188</v>
      </c>
      <c r="C883" s="270">
        <f>_xlfn.XLOOKUP(Table2[[#This Row],[K&amp;N REF ]],CAT_Details[Tracking Number],CAT_Details[TO Ref],,0)</f>
        <v>20250415697395</v>
      </c>
      <c r="D883" s="270" t="str">
        <f>_xlfn.XLOOKUP(Table2[[#This Row],[K&amp;N REF ]],CAT_Details[Tracking Number],CAT_Details[Pickup Customer Name],,0)</f>
        <v>VICA S.P.A.</v>
      </c>
      <c r="E883" s="271" t="str">
        <f>_xlfn.XLOOKUP(Table2[[#This Row],[K&amp;N REF ]],CAT_Details[Tracking Number],CAT_Details[Delivery Country Code],,0)</f>
        <v>GB</v>
      </c>
      <c r="F883" s="271" t="str">
        <f>_xlfn.XLOOKUP(Table2[[#This Row],[TO Ref]],CAT_Details[TO Ref],CAT_Details[Loc],,0)</f>
        <v>U2-L5</v>
      </c>
      <c r="G883" s="257" t="s">
        <v>24</v>
      </c>
      <c r="H883" s="257" t="s">
        <v>35</v>
      </c>
      <c r="I883" s="280">
        <v>45770</v>
      </c>
      <c r="J883" s="257" t="s">
        <v>26</v>
      </c>
      <c r="K883" s="257" t="s">
        <v>32</v>
      </c>
      <c r="L883" s="280">
        <v>45770</v>
      </c>
      <c r="M883" s="257" t="str">
        <f>IF(Table2[[#This Row],[Resolve Date]]="","ONGOING","SOLVED")</f>
        <v>SOLVED</v>
      </c>
      <c r="N883" s="258" t="s">
        <v>30</v>
      </c>
      <c r="O883" s="257" t="str">
        <f>Table2[[#This Row],[K&amp;N REF ]]&amp;Table2[[#This Row],[Issue type ]]</f>
        <v>5015808849NO LABELS</v>
      </c>
      <c r="P883" s="257">
        <f>YEAR(Table2[[#This Row],[Date ]])</f>
        <v>2025</v>
      </c>
      <c r="Q883" s="257" t="str">
        <f>VLOOKUP(MONTH(Table2[[#This Row],[Date ]]),Months,2,0)</f>
        <v>April</v>
      </c>
      <c r="R883" s="257" t="b">
        <f>COUNTIFS(Table2[Unique],Table2[[#This Row],[Unique]])&gt;1</f>
        <v>0</v>
      </c>
      <c r="S883" s="257">
        <f>IF(Table2[[#This Row],[Status ]]="Solved",1,0)</f>
        <v>1</v>
      </c>
      <c r="T883" s="257">
        <f>IF(Table2[[#This Row],[Status ]]="ongoing",1,0)</f>
        <v>0</v>
      </c>
    </row>
    <row r="884" spans="1:20" x14ac:dyDescent="0.25">
      <c r="A884" s="262">
        <v>5015808555</v>
      </c>
      <c r="B884" s="269" t="str">
        <f>_xlfn.XLOOKUP(Table2[[#This Row],[K&amp;N REF ]],CAT_Details[Tracking Number],CAT_Details[S Ref],,0)</f>
        <v>20250414-S-70112</v>
      </c>
      <c r="C884" s="270">
        <f>_xlfn.XLOOKUP(Table2[[#This Row],[K&amp;N REF ]],CAT_Details[Tracking Number],CAT_Details[TO Ref],,0)</f>
        <v>20250411695748</v>
      </c>
      <c r="D884" s="270" t="str">
        <f>_xlfn.XLOOKUP(Table2[[#This Row],[K&amp;N REF ]],CAT_Details[Tracking Number],CAT_Details[Pickup Customer Name],,0)</f>
        <v>Denso Magyarorszag Kft</v>
      </c>
      <c r="E884" s="271" t="str">
        <f>_xlfn.XLOOKUP(Table2[[#This Row],[K&amp;N REF ]],CAT_Details[Tracking Number],CAT_Details[Delivery Country Code],,0)</f>
        <v>GB</v>
      </c>
      <c r="F884" s="271" t="str">
        <f>_xlfn.XLOOKUP(Table2[[#This Row],[TO Ref]],CAT_Details[TO Ref],CAT_Details[Loc],,0)</f>
        <v>DX01-L5</v>
      </c>
      <c r="G884" s="257" t="s">
        <v>44</v>
      </c>
      <c r="H884" s="257" t="s">
        <v>35</v>
      </c>
      <c r="I884" s="280">
        <v>45770</v>
      </c>
      <c r="J884" s="257" t="s">
        <v>26</v>
      </c>
      <c r="K884" s="257" t="s">
        <v>32</v>
      </c>
      <c r="L884" s="280">
        <v>45770</v>
      </c>
      <c r="M884" s="257" t="str">
        <f>IF(Table2[[#This Row],[Resolve Date]]="","ONGOING","SOLVED")</f>
        <v>SOLVED</v>
      </c>
      <c r="N884" s="258" t="s">
        <v>30</v>
      </c>
      <c r="O884" s="257" t="str">
        <f>Table2[[#This Row],[K&amp;N REF ]]&amp;Table2[[#This Row],[Issue type ]]</f>
        <v>5015808555NO LABELS</v>
      </c>
      <c r="P884" s="257">
        <f>YEAR(Table2[[#This Row],[Date ]])</f>
        <v>2025</v>
      </c>
      <c r="Q884" s="257" t="str">
        <f>VLOOKUP(MONTH(Table2[[#This Row],[Date ]]),Months,2,0)</f>
        <v>April</v>
      </c>
      <c r="R884" s="257" t="b">
        <f>COUNTIFS(Table2[Unique],Table2[[#This Row],[Unique]])&gt;1</f>
        <v>0</v>
      </c>
      <c r="S884" s="257">
        <f>IF(Table2[[#This Row],[Status ]]="Solved",1,0)</f>
        <v>1</v>
      </c>
      <c r="T884" s="257">
        <f>IF(Table2[[#This Row],[Status ]]="ongoing",1,0)</f>
        <v>0</v>
      </c>
    </row>
    <row r="885" spans="1:20" x14ac:dyDescent="0.25">
      <c r="A885" s="262">
        <v>5015793410</v>
      </c>
      <c r="B885" s="269" t="str">
        <f>_xlfn.XLOOKUP(Table2[[#This Row],[K&amp;N REF ]],CAT_Details[Tracking Number],CAT_Details[S Ref],,0)</f>
        <v>20250409-S-70525</v>
      </c>
      <c r="C885" s="270">
        <f>_xlfn.XLOOKUP(Table2[[#This Row],[K&amp;N REF ]],CAT_Details[Tracking Number],CAT_Details[TO Ref],,0)</f>
        <v>20250409693603</v>
      </c>
      <c r="D885" s="270" t="str">
        <f>_xlfn.XLOOKUP(Table2[[#This Row],[K&amp;N REF ]],CAT_Details[Tracking Number],CAT_Details[Pickup Customer Name],,0)</f>
        <v>PACOMA GMBH</v>
      </c>
      <c r="E885" s="271" t="str">
        <f>_xlfn.XLOOKUP(Table2[[#This Row],[K&amp;N REF ]],CAT_Details[Tracking Number],CAT_Details[Delivery Country Code],,0)</f>
        <v>GB</v>
      </c>
      <c r="F885" s="271">
        <f>_xlfn.XLOOKUP(Table2[[#This Row],[TO Ref]],CAT_Details[TO Ref],CAT_Details[Loc],,0)</f>
        <v>3402</v>
      </c>
      <c r="G885" s="257" t="s">
        <v>34</v>
      </c>
      <c r="H885" s="257" t="s">
        <v>31</v>
      </c>
      <c r="I885" s="280">
        <v>45770</v>
      </c>
      <c r="J885" s="257" t="s">
        <v>26</v>
      </c>
      <c r="K885" s="257" t="s">
        <v>32</v>
      </c>
      <c r="L885" s="280">
        <v>45770</v>
      </c>
      <c r="M885" s="257" t="str">
        <f>IF(Table2[[#This Row],[Resolve Date]]="","ONGOING","SOLVED")</f>
        <v>SOLVED</v>
      </c>
      <c r="N885" s="258" t="s">
        <v>30</v>
      </c>
      <c r="O885" s="257" t="str">
        <f>Table2[[#This Row],[K&amp;N REF ]]&amp;Table2[[#This Row],[Issue type ]]</f>
        <v>5015793410MISSING LABELS ON SOME UNITS</v>
      </c>
      <c r="P885" s="257">
        <f>YEAR(Table2[[#This Row],[Date ]])</f>
        <v>2025</v>
      </c>
      <c r="Q885" s="257" t="str">
        <f>VLOOKUP(MONTH(Table2[[#This Row],[Date ]]),Months,2,0)</f>
        <v>April</v>
      </c>
      <c r="R885" s="257" t="b">
        <f>COUNTIFS(Table2[Unique],Table2[[#This Row],[Unique]])&gt;1</f>
        <v>0</v>
      </c>
      <c r="S885" s="257">
        <f>IF(Table2[[#This Row],[Status ]]="Solved",1,0)</f>
        <v>1</v>
      </c>
      <c r="T885" s="257">
        <f>IF(Table2[[#This Row],[Status ]]="ongoing",1,0)</f>
        <v>0</v>
      </c>
    </row>
    <row r="886" spans="1:20" x14ac:dyDescent="0.25">
      <c r="A886" s="262">
        <v>5015808750</v>
      </c>
      <c r="B886" s="269" t="str">
        <f>_xlfn.XLOOKUP(Table2[[#This Row],[K&amp;N REF ]],CAT_Details[Tracking Number],CAT_Details[S Ref],,0)</f>
        <v>20250410-S-70261</v>
      </c>
      <c r="C886" s="270">
        <f>_xlfn.XLOOKUP(Table2[[#This Row],[K&amp;N REF ]],CAT_Details[Tracking Number],CAT_Details[TO Ref],,0)</f>
        <v>20250410694550</v>
      </c>
      <c r="D886" s="270" t="str">
        <f>_xlfn.XLOOKUP(Table2[[#This Row],[K&amp;N REF ]],CAT_Details[Tracking Number],CAT_Details[Pickup Customer Name],,0)</f>
        <v>Oetiker Deutschland GmbH</v>
      </c>
      <c r="E886" s="271" t="str">
        <f>_xlfn.XLOOKUP(Table2[[#This Row],[K&amp;N REF ]],CAT_Details[Tracking Number],CAT_Details[Delivery Country Code],,0)</f>
        <v>GB</v>
      </c>
      <c r="F886" s="271" t="str">
        <f>_xlfn.XLOOKUP(Table2[[#This Row],[TO Ref]],CAT_Details[TO Ref],CAT_Details[Loc],,0)</f>
        <v>OYL1</v>
      </c>
      <c r="G886" s="257" t="s">
        <v>34</v>
      </c>
      <c r="H886" s="257" t="s">
        <v>40</v>
      </c>
      <c r="I886" s="280">
        <v>45770</v>
      </c>
      <c r="J886" s="257" t="s">
        <v>26</v>
      </c>
      <c r="K886" s="257" t="s">
        <v>32</v>
      </c>
      <c r="L886" s="280">
        <v>45770</v>
      </c>
      <c r="M886" s="257" t="str">
        <f>IF(Table2[[#This Row],[Resolve Date]]="","ONGOING","SOLVED")</f>
        <v>SOLVED</v>
      </c>
      <c r="N886" s="258" t="s">
        <v>96</v>
      </c>
      <c r="O886" s="257" t="str">
        <f>Table2[[#This Row],[K&amp;N REF ]]&amp;Table2[[#This Row],[Issue type ]]</f>
        <v xml:space="preserve">5015808750INCORRECT LABELS </v>
      </c>
      <c r="P886" s="257">
        <f>YEAR(Table2[[#This Row],[Date ]])</f>
        <v>2025</v>
      </c>
      <c r="Q886" s="257" t="str">
        <f>VLOOKUP(MONTH(Table2[[#This Row],[Date ]]),Months,2,0)</f>
        <v>April</v>
      </c>
      <c r="R886" s="257" t="b">
        <f>COUNTIFS(Table2[Unique],Table2[[#This Row],[Unique]])&gt;1</f>
        <v>0</v>
      </c>
      <c r="S886" s="257">
        <f>IF(Table2[[#This Row],[Status ]]="Solved",1,0)</f>
        <v>1</v>
      </c>
      <c r="T886" s="257">
        <f>IF(Table2[[#This Row],[Status ]]="ongoing",1,0)</f>
        <v>0</v>
      </c>
    </row>
    <row r="887" spans="1:20" x14ac:dyDescent="0.25">
      <c r="A887" s="262">
        <v>5015793339</v>
      </c>
      <c r="B887" s="269" t="str">
        <f>_xlfn.XLOOKUP(Table2[[#This Row],[K&amp;N REF ]],CAT_Details[Tracking Number],CAT_Details[S Ref],,0)</f>
        <v>20250411-S-70271</v>
      </c>
      <c r="C887" s="270">
        <f>_xlfn.XLOOKUP(Table2[[#This Row],[K&amp;N REF ]],CAT_Details[Tracking Number],CAT_Details[TO Ref],,0)</f>
        <v>20250411695586</v>
      </c>
      <c r="D887" s="270" t="str">
        <f>_xlfn.XLOOKUP(Table2[[#This Row],[K&amp;N REF ]],CAT_Details[Tracking Number],CAT_Details[Pickup Customer Name],,0)</f>
        <v>PACOMA GMBH</v>
      </c>
      <c r="E887" s="271" t="str">
        <f>_xlfn.XLOOKUP(Table2[[#This Row],[K&amp;N REF ]],CAT_Details[Tracking Number],CAT_Details[Delivery Country Code],,0)</f>
        <v>GB</v>
      </c>
      <c r="F887" s="271">
        <f>_xlfn.XLOOKUP(Table2[[#This Row],[TO Ref]],CAT_Details[TO Ref],CAT_Details[Loc],,0)</f>
        <v>3402</v>
      </c>
      <c r="G887" s="257" t="s">
        <v>34</v>
      </c>
      <c r="H887" s="257" t="s">
        <v>35</v>
      </c>
      <c r="I887" s="280">
        <v>45770</v>
      </c>
      <c r="J887" s="257" t="s">
        <v>41</v>
      </c>
      <c r="K887" s="257" t="s">
        <v>32</v>
      </c>
      <c r="L887" s="280">
        <v>45770</v>
      </c>
      <c r="M887" s="257" t="str">
        <f>IF(Table2[[#This Row],[Resolve Date]]="","ONGOING","SOLVED")</f>
        <v>SOLVED</v>
      </c>
      <c r="N887" s="258" t="s">
        <v>30</v>
      </c>
      <c r="O887" s="257" t="str">
        <f>Table2[[#This Row],[K&amp;N REF ]]&amp;Table2[[#This Row],[Issue type ]]</f>
        <v>5015793339NO LABELS</v>
      </c>
      <c r="P887" s="257">
        <f>YEAR(Table2[[#This Row],[Date ]])</f>
        <v>2025</v>
      </c>
      <c r="Q887" s="257" t="str">
        <f>VLOOKUP(MONTH(Table2[[#This Row],[Date ]]),Months,2,0)</f>
        <v>April</v>
      </c>
      <c r="R887" s="257" t="b">
        <f>COUNTIFS(Table2[Unique],Table2[[#This Row],[Unique]])&gt;1</f>
        <v>0</v>
      </c>
      <c r="S887" s="257">
        <f>IF(Table2[[#This Row],[Status ]]="Solved",1,0)</f>
        <v>1</v>
      </c>
      <c r="T887" s="257">
        <f>IF(Table2[[#This Row],[Status ]]="ongoing",1,0)</f>
        <v>0</v>
      </c>
    </row>
    <row r="888" spans="1:20" x14ac:dyDescent="0.25">
      <c r="A888" s="262">
        <v>5015808093</v>
      </c>
      <c r="B888" s="269" t="str">
        <f>_xlfn.XLOOKUP(Table2[[#This Row],[K&amp;N REF ]],CAT_Details[Tracking Number],CAT_Details[S Ref],,0)</f>
        <v>20250414-S-70189</v>
      </c>
      <c r="C888" s="270">
        <f>_xlfn.XLOOKUP(Table2[[#This Row],[K&amp;N REF ]],CAT_Details[Tracking Number],CAT_Details[TO Ref],,0)</f>
        <v>20250414695986</v>
      </c>
      <c r="D888" s="270" t="str">
        <f>_xlfn.XLOOKUP(Table2[[#This Row],[K&amp;N REF ]],CAT_Details[Tracking Number],CAT_Details[Pickup Customer Name],,0)</f>
        <v>TE Connectivity Kissling Products GmbH</v>
      </c>
      <c r="E888" s="271" t="str">
        <f>_xlfn.XLOOKUP(Table2[[#This Row],[K&amp;N REF ]],CAT_Details[Tracking Number],CAT_Details[Delivery Country Code],,0)</f>
        <v>GB</v>
      </c>
      <c r="F888" s="271">
        <f>_xlfn.XLOOKUP(Table2[[#This Row],[TO Ref]],CAT_Details[TO Ref],CAT_Details[Loc],,0)</f>
        <v>3402</v>
      </c>
      <c r="G888" s="257" t="s">
        <v>34</v>
      </c>
      <c r="H888" s="257" t="s">
        <v>35</v>
      </c>
      <c r="I888" s="280">
        <v>45770</v>
      </c>
      <c r="J888" s="257" t="s">
        <v>26</v>
      </c>
      <c r="K888" s="257" t="s">
        <v>32</v>
      </c>
      <c r="L888" s="280">
        <v>45770</v>
      </c>
      <c r="M888" s="257" t="str">
        <f>IF(Table2[[#This Row],[Resolve Date]]="","ONGOING","SOLVED")</f>
        <v>SOLVED</v>
      </c>
      <c r="N888" s="258" t="s">
        <v>30</v>
      </c>
      <c r="O888" s="257" t="str">
        <f>Table2[[#This Row],[K&amp;N REF ]]&amp;Table2[[#This Row],[Issue type ]]</f>
        <v>5015808093NO LABELS</v>
      </c>
      <c r="P888" s="257">
        <f>YEAR(Table2[[#This Row],[Date ]])</f>
        <v>2025</v>
      </c>
      <c r="Q888" s="257" t="str">
        <f>VLOOKUP(MONTH(Table2[[#This Row],[Date ]]),Months,2,0)</f>
        <v>April</v>
      </c>
      <c r="R888" s="257" t="b">
        <f>COUNTIFS(Table2[Unique],Table2[[#This Row],[Unique]])&gt;1</f>
        <v>0</v>
      </c>
      <c r="S888" s="257">
        <f>IF(Table2[[#This Row],[Status ]]="Solved",1,0)</f>
        <v>1</v>
      </c>
      <c r="T888" s="257">
        <f>IF(Table2[[#This Row],[Status ]]="ongoing",1,0)</f>
        <v>0</v>
      </c>
    </row>
    <row r="889" spans="1:20" x14ac:dyDescent="0.25">
      <c r="A889" s="262">
        <v>5015808463</v>
      </c>
      <c r="B889" s="269" t="str">
        <f>_xlfn.XLOOKUP(Table2[[#This Row],[K&amp;N REF ]],CAT_Details[Tracking Number],CAT_Details[S Ref],,0)</f>
        <v>20250414-S-70118</v>
      </c>
      <c r="C889" s="270">
        <f>_xlfn.XLOOKUP(Table2[[#This Row],[K&amp;N REF ]],CAT_Details[Tracking Number],CAT_Details[TO Ref],,0)</f>
        <v>20250414696233</v>
      </c>
      <c r="D889" s="270" t="str">
        <f>_xlfn.XLOOKUP(Table2[[#This Row],[K&amp;N REF ]],CAT_Details[Tracking Number],CAT_Details[Pickup Customer Name],,0)</f>
        <v>Contitech Mgw</v>
      </c>
      <c r="E889" s="271" t="str">
        <f>_xlfn.XLOOKUP(Table2[[#This Row],[K&amp;N REF ]],CAT_Details[Tracking Number],CAT_Details[Delivery Country Code],,0)</f>
        <v>GB</v>
      </c>
      <c r="F889" s="271" t="str">
        <f>_xlfn.XLOOKUP(Table2[[#This Row],[TO Ref]],CAT_Details[TO Ref],CAT_Details[Loc],,0)</f>
        <v>DX01-L5</v>
      </c>
      <c r="G889" s="257" t="s">
        <v>34</v>
      </c>
      <c r="H889" s="257" t="s">
        <v>42</v>
      </c>
      <c r="I889" s="280">
        <v>45770</v>
      </c>
      <c r="J889" s="257" t="s">
        <v>26</v>
      </c>
      <c r="K889" s="257" t="s">
        <v>32</v>
      </c>
      <c r="L889" s="280">
        <v>45770</v>
      </c>
      <c r="M889" s="257" t="str">
        <f>IF(Table2[[#This Row],[Resolve Date]]="","ONGOING","SOLVED")</f>
        <v>SOLVED</v>
      </c>
      <c r="N889" s="258" t="s">
        <v>150</v>
      </c>
      <c r="O889" s="257" t="str">
        <f>Table2[[#This Row],[K&amp;N REF ]]&amp;Table2[[#This Row],[Issue type ]]</f>
        <v>5015808463AMOUNT</v>
      </c>
      <c r="P889" s="257">
        <f>YEAR(Table2[[#This Row],[Date ]])</f>
        <v>2025</v>
      </c>
      <c r="Q889" s="257" t="str">
        <f>VLOOKUP(MONTH(Table2[[#This Row],[Date ]]),Months,2,0)</f>
        <v>April</v>
      </c>
      <c r="R889" s="257" t="b">
        <f>COUNTIFS(Table2[Unique],Table2[[#This Row],[Unique]])&gt;1</f>
        <v>0</v>
      </c>
      <c r="S889" s="257">
        <f>IF(Table2[[#This Row],[Status ]]="Solved",1,0)</f>
        <v>1</v>
      </c>
      <c r="T889" s="257">
        <f>IF(Table2[[#This Row],[Status ]]="ongoing",1,0)</f>
        <v>0</v>
      </c>
    </row>
    <row r="890" spans="1:20" x14ac:dyDescent="0.25">
      <c r="A890" s="262">
        <v>5015808561</v>
      </c>
      <c r="B890" s="269" t="str">
        <f>_xlfn.XLOOKUP(Table2[[#This Row],[K&amp;N REF ]],CAT_Details[Tracking Number],CAT_Details[S Ref],,0)</f>
        <v>20250414-S-70126</v>
      </c>
      <c r="C890" s="270">
        <f>_xlfn.XLOOKUP(Table2[[#This Row],[K&amp;N REF ]],CAT_Details[Tracking Number],CAT_Details[TO Ref],,0)</f>
        <v>20250414696342</v>
      </c>
      <c r="D890" s="270" t="str">
        <f>_xlfn.XLOOKUP(Table2[[#This Row],[K&amp;N REF ]],CAT_Details[Tracking Number],CAT_Details[Pickup Customer Name],,0)</f>
        <v>TENNECO ZWICKAU GMBH</v>
      </c>
      <c r="E890" s="271" t="str">
        <f>_xlfn.XLOOKUP(Table2[[#This Row],[K&amp;N REF ]],CAT_Details[Tracking Number],CAT_Details[Delivery Country Code],,0)</f>
        <v>GB</v>
      </c>
      <c r="F890" s="271" t="str">
        <f>_xlfn.XLOOKUP(Table2[[#This Row],[TO Ref]],CAT_Details[TO Ref],CAT_Details[Loc],,0)</f>
        <v>DX01-L5</v>
      </c>
      <c r="G890" s="257" t="s">
        <v>34</v>
      </c>
      <c r="H890" s="257" t="s">
        <v>35</v>
      </c>
      <c r="I890" s="280">
        <v>45770</v>
      </c>
      <c r="J890" s="257" t="s">
        <v>26</v>
      </c>
      <c r="K890" s="257" t="s">
        <v>32</v>
      </c>
      <c r="L890" s="280">
        <v>45770</v>
      </c>
      <c r="M890" s="257" t="str">
        <f>IF(Table2[[#This Row],[Resolve Date]]="","ONGOING","SOLVED")</f>
        <v>SOLVED</v>
      </c>
      <c r="N890" s="258" t="s">
        <v>30</v>
      </c>
      <c r="O890" s="257" t="str">
        <f>Table2[[#This Row],[K&amp;N REF ]]&amp;Table2[[#This Row],[Issue type ]]</f>
        <v>5015808561NO LABELS</v>
      </c>
      <c r="P890" s="257">
        <f>YEAR(Table2[[#This Row],[Date ]])</f>
        <v>2025</v>
      </c>
      <c r="Q890" s="257" t="str">
        <f>VLOOKUP(MONTH(Table2[[#This Row],[Date ]]),Months,2,0)</f>
        <v>April</v>
      </c>
      <c r="R890" s="257" t="b">
        <f>COUNTIFS(Table2[Unique],Table2[[#This Row],[Unique]])&gt;1</f>
        <v>0</v>
      </c>
      <c r="S890" s="257">
        <f>IF(Table2[[#This Row],[Status ]]="Solved",1,0)</f>
        <v>1</v>
      </c>
      <c r="T890" s="257">
        <f>IF(Table2[[#This Row],[Status ]]="ongoing",1,0)</f>
        <v>0</v>
      </c>
    </row>
    <row r="891" spans="1:20" x14ac:dyDescent="0.25">
      <c r="A891" s="262">
        <v>5015808853</v>
      </c>
      <c r="B891" s="269" t="str">
        <f>_xlfn.XLOOKUP(Table2[[#This Row],[K&amp;N REF ]],CAT_Details[Tracking Number],CAT_Details[S Ref],,0)</f>
        <v>20250414-S-70123</v>
      </c>
      <c r="C891" s="270">
        <f>_xlfn.XLOOKUP(Table2[[#This Row],[K&amp;N REF ]],CAT_Details[Tracking Number],CAT_Details[TO Ref],,0)</f>
        <v>20250414696388</v>
      </c>
      <c r="D891" s="270" t="str">
        <f>_xlfn.XLOOKUP(Table2[[#This Row],[K&amp;N REF ]],CAT_Details[Tracking Number],CAT_Details[Pickup Customer Name],,0)</f>
        <v>Dichtungstechnik G. Bruss GmbH &amp; Co. KG</v>
      </c>
      <c r="E891" s="271" t="str">
        <f>_xlfn.XLOOKUP(Table2[[#This Row],[K&amp;N REF ]],CAT_Details[Tracking Number],CAT_Details[Delivery Country Code],,0)</f>
        <v>GB</v>
      </c>
      <c r="F891" s="271" t="str">
        <f>_xlfn.XLOOKUP(Table2[[#This Row],[TO Ref]],CAT_Details[TO Ref],CAT_Details[Loc],,0)</f>
        <v>DX01-L5</v>
      </c>
      <c r="G891" s="257" t="s">
        <v>34</v>
      </c>
      <c r="H891" s="257" t="s">
        <v>35</v>
      </c>
      <c r="I891" s="280">
        <v>45770</v>
      </c>
      <c r="J891" s="257" t="s">
        <v>26</v>
      </c>
      <c r="K891" s="257" t="s">
        <v>32</v>
      </c>
      <c r="L891" s="280">
        <v>45770</v>
      </c>
      <c r="M891" s="257" t="str">
        <f>IF(Table2[[#This Row],[Resolve Date]]="","ONGOING","SOLVED")</f>
        <v>SOLVED</v>
      </c>
      <c r="N891" s="258" t="s">
        <v>30</v>
      </c>
      <c r="O891" s="257" t="str">
        <f>Table2[[#This Row],[K&amp;N REF ]]&amp;Table2[[#This Row],[Issue type ]]</f>
        <v>5015808853NO LABELS</v>
      </c>
      <c r="P891" s="257">
        <f>YEAR(Table2[[#This Row],[Date ]])</f>
        <v>2025</v>
      </c>
      <c r="Q891" s="257" t="str">
        <f>VLOOKUP(MONTH(Table2[[#This Row],[Date ]]),Months,2,0)</f>
        <v>April</v>
      </c>
      <c r="R891" s="257" t="b">
        <f>COUNTIFS(Table2[Unique],Table2[[#This Row],[Unique]])&gt;1</f>
        <v>0</v>
      </c>
      <c r="S891" s="257">
        <f>IF(Table2[[#This Row],[Status ]]="Solved",1,0)</f>
        <v>1</v>
      </c>
      <c r="T891" s="257">
        <f>IF(Table2[[#This Row],[Status ]]="ongoing",1,0)</f>
        <v>0</v>
      </c>
    </row>
    <row r="892" spans="1:20" x14ac:dyDescent="0.25">
      <c r="A892" s="262">
        <v>5015808190</v>
      </c>
      <c r="B892" s="269" t="str">
        <f>_xlfn.XLOOKUP(Table2[[#This Row],[K&amp;N REF ]],CAT_Details[Tracking Number],CAT_Details[S Ref],,0)</f>
        <v>20250414-S-70482</v>
      </c>
      <c r="C892" s="270">
        <f>_xlfn.XLOOKUP(Table2[[#This Row],[K&amp;N REF ]],CAT_Details[Tracking Number],CAT_Details[TO Ref],,0)</f>
        <v>20250414696746</v>
      </c>
      <c r="D892" s="270" t="str">
        <f>_xlfn.XLOOKUP(Table2[[#This Row],[K&amp;N REF ]],CAT_Details[Tracking Number],CAT_Details[Pickup Customer Name],,0)</f>
        <v>Woodward Aken GmbH</v>
      </c>
      <c r="E892" s="271" t="str">
        <f>_xlfn.XLOOKUP(Table2[[#This Row],[K&amp;N REF ]],CAT_Details[Tracking Number],CAT_Details[Delivery Country Code],,0)</f>
        <v>GB</v>
      </c>
      <c r="F892" s="271" t="str">
        <f>_xlfn.XLOOKUP(Table2[[#This Row],[TO Ref]],CAT_Details[TO Ref],CAT_Details[Loc],,0)</f>
        <v>MY02</v>
      </c>
      <c r="G892" s="257" t="s">
        <v>34</v>
      </c>
      <c r="H892" s="257" t="s">
        <v>31</v>
      </c>
      <c r="I892" s="280">
        <v>45770</v>
      </c>
      <c r="J892" s="257" t="s">
        <v>26</v>
      </c>
      <c r="K892" s="257" t="s">
        <v>32</v>
      </c>
      <c r="L892" s="280">
        <v>45770</v>
      </c>
      <c r="M892" s="257" t="str">
        <f>IF(Table2[[#This Row],[Resolve Date]]="","ONGOING","SOLVED")</f>
        <v>SOLVED</v>
      </c>
      <c r="N892" s="258" t="s">
        <v>30</v>
      </c>
      <c r="O892" s="257" t="str">
        <f>Table2[[#This Row],[K&amp;N REF ]]&amp;Table2[[#This Row],[Issue type ]]</f>
        <v>5015808190MISSING LABELS ON SOME UNITS</v>
      </c>
      <c r="P892" s="257">
        <f>YEAR(Table2[[#This Row],[Date ]])</f>
        <v>2025</v>
      </c>
      <c r="Q892" s="257" t="str">
        <f>VLOOKUP(MONTH(Table2[[#This Row],[Date ]]),Months,2,0)</f>
        <v>April</v>
      </c>
      <c r="R892" s="257" t="b">
        <f>COUNTIFS(Table2[Unique],Table2[[#This Row],[Unique]])&gt;1</f>
        <v>0</v>
      </c>
      <c r="S892" s="257">
        <f>IF(Table2[[#This Row],[Status ]]="Solved",1,0)</f>
        <v>1</v>
      </c>
      <c r="T892" s="257">
        <f>IF(Table2[[#This Row],[Status ]]="ongoing",1,0)</f>
        <v>0</v>
      </c>
    </row>
    <row r="893" spans="1:20" x14ac:dyDescent="0.25">
      <c r="A893" s="262">
        <v>5015808727</v>
      </c>
      <c r="B893" s="269" t="str">
        <f>_xlfn.XLOOKUP(Table2[[#This Row],[K&amp;N REF ]],CAT_Details[Tracking Number],CAT_Details[S Ref],,0)</f>
        <v>20250415-S-70270</v>
      </c>
      <c r="C893" s="270">
        <f>_xlfn.XLOOKUP(Table2[[#This Row],[K&amp;N REF ]],CAT_Details[Tracking Number],CAT_Details[TO Ref],,0)</f>
        <v>20250415697297</v>
      </c>
      <c r="D893" s="270" t="str">
        <f>_xlfn.XLOOKUP(Table2[[#This Row],[K&amp;N REF ]],CAT_Details[Tracking Number],CAT_Details[Pickup Customer Name],,0)</f>
        <v>HYDAC TECHNOLOGY GMBH</v>
      </c>
      <c r="E893" s="271" t="str">
        <f>_xlfn.XLOOKUP(Table2[[#This Row],[K&amp;N REF ]],CAT_Details[Tracking Number],CAT_Details[Delivery Country Code],,0)</f>
        <v>GB</v>
      </c>
      <c r="F893" s="271" t="str">
        <f>_xlfn.XLOOKUP(Table2[[#This Row],[TO Ref]],CAT_Details[TO Ref],CAT_Details[Loc],,0)</f>
        <v>U2-L5</v>
      </c>
      <c r="G893" s="257" t="s">
        <v>34</v>
      </c>
      <c r="H893" s="257" t="s">
        <v>40</v>
      </c>
      <c r="I893" s="280">
        <v>45770</v>
      </c>
      <c r="J893" s="257" t="s">
        <v>26</v>
      </c>
      <c r="K893" s="257" t="s">
        <v>32</v>
      </c>
      <c r="L893" s="280">
        <v>45770</v>
      </c>
      <c r="M893" s="257" t="str">
        <f>IF(Table2[[#This Row],[Resolve Date]]="","ONGOING","SOLVED")</f>
        <v>SOLVED</v>
      </c>
      <c r="N893" s="258" t="s">
        <v>96</v>
      </c>
      <c r="O893" s="257" t="str">
        <f>Table2[[#This Row],[K&amp;N REF ]]&amp;Table2[[#This Row],[Issue type ]]</f>
        <v xml:space="preserve">5015808727INCORRECT LABELS </v>
      </c>
      <c r="P893" s="257">
        <f>YEAR(Table2[[#This Row],[Date ]])</f>
        <v>2025</v>
      </c>
      <c r="Q893" s="257" t="str">
        <f>VLOOKUP(MONTH(Table2[[#This Row],[Date ]]),Months,2,0)</f>
        <v>April</v>
      </c>
      <c r="R893" s="257" t="b">
        <f>COUNTIFS(Table2[Unique],Table2[[#This Row],[Unique]])&gt;1</f>
        <v>0</v>
      </c>
      <c r="S893" s="257">
        <f>IF(Table2[[#This Row],[Status ]]="Solved",1,0)</f>
        <v>1</v>
      </c>
      <c r="T893" s="257">
        <f>IF(Table2[[#This Row],[Status ]]="ongoing",1,0)</f>
        <v>0</v>
      </c>
    </row>
    <row r="894" spans="1:20" x14ac:dyDescent="0.25">
      <c r="A894" s="262">
        <v>5015808728</v>
      </c>
      <c r="B894" s="269" t="str">
        <f>_xlfn.XLOOKUP(Table2[[#This Row],[K&amp;N REF ]],CAT_Details[Tracking Number],CAT_Details[S Ref],,0)</f>
        <v>20250415-S-70270</v>
      </c>
      <c r="C894" s="270">
        <f>_xlfn.XLOOKUP(Table2[[#This Row],[K&amp;N REF ]],CAT_Details[Tracking Number],CAT_Details[TO Ref],,0)</f>
        <v>20250415697323</v>
      </c>
      <c r="D894" s="270" t="str">
        <f>_xlfn.XLOOKUP(Table2[[#This Row],[K&amp;N REF ]],CAT_Details[Tracking Number],CAT_Details[Pickup Customer Name],,0)</f>
        <v>HYDAC TECHNOLOGY GMBH</v>
      </c>
      <c r="E894" s="271" t="str">
        <f>_xlfn.XLOOKUP(Table2[[#This Row],[K&amp;N REF ]],CAT_Details[Tracking Number],CAT_Details[Delivery Country Code],,0)</f>
        <v>GB</v>
      </c>
      <c r="F894" s="271">
        <f>_xlfn.XLOOKUP(Table2[[#This Row],[TO Ref]],CAT_Details[TO Ref],CAT_Details[Loc],,0)</f>
        <v>3402</v>
      </c>
      <c r="G894" s="257" t="s">
        <v>34</v>
      </c>
      <c r="H894" s="257" t="s">
        <v>40</v>
      </c>
      <c r="I894" s="280">
        <v>45770</v>
      </c>
      <c r="J894" s="257" t="s">
        <v>41</v>
      </c>
      <c r="K894" s="257" t="s">
        <v>32</v>
      </c>
      <c r="L894" s="280">
        <v>45770</v>
      </c>
      <c r="M894" s="257" t="str">
        <f>IF(Table2[[#This Row],[Resolve Date]]="","ONGOING","SOLVED")</f>
        <v>SOLVED</v>
      </c>
      <c r="N894" s="258" t="s">
        <v>96</v>
      </c>
      <c r="O894" s="257" t="str">
        <f>Table2[[#This Row],[K&amp;N REF ]]&amp;Table2[[#This Row],[Issue type ]]</f>
        <v xml:space="preserve">5015808728INCORRECT LABELS </v>
      </c>
      <c r="P894" s="257">
        <f>YEAR(Table2[[#This Row],[Date ]])</f>
        <v>2025</v>
      </c>
      <c r="Q894" s="257" t="str">
        <f>VLOOKUP(MONTH(Table2[[#This Row],[Date ]]),Months,2,0)</f>
        <v>April</v>
      </c>
      <c r="R894" s="257" t="b">
        <f>COUNTIFS(Table2[Unique],Table2[[#This Row],[Unique]])&gt;1</f>
        <v>0</v>
      </c>
      <c r="S894" s="257">
        <f>IF(Table2[[#This Row],[Status ]]="Solved",1,0)</f>
        <v>1</v>
      </c>
      <c r="T894" s="257">
        <f>IF(Table2[[#This Row],[Status ]]="ongoing",1,0)</f>
        <v>0</v>
      </c>
    </row>
    <row r="895" spans="1:20" x14ac:dyDescent="0.25">
      <c r="A895" s="262">
        <v>5015839582</v>
      </c>
      <c r="B895" s="269" t="str">
        <f>_xlfn.XLOOKUP(Table2[[#This Row],[K&amp;N REF ]],CAT_Details[Tracking Number],CAT_Details[S Ref],,0)</f>
        <v>20250418-S-70090</v>
      </c>
      <c r="C895" s="270">
        <f>_xlfn.XLOOKUP(Table2[[#This Row],[K&amp;N REF ]],CAT_Details[Tracking Number],CAT_Details[TO Ref],,0)</f>
        <v>20250418700340</v>
      </c>
      <c r="D895" s="270" t="str">
        <f>_xlfn.XLOOKUP(Table2[[#This Row],[K&amp;N REF ]],CAT_Details[Tracking Number],CAT_Details[Pickup Customer Name],,0)</f>
        <v>Donaldson Filtration Deutschland</v>
      </c>
      <c r="E895" s="271" t="str">
        <f>_xlfn.XLOOKUP(Table2[[#This Row],[K&amp;N REF ]],CAT_Details[Tracking Number],CAT_Details[Delivery Country Code],,0)</f>
        <v>GB</v>
      </c>
      <c r="F895" s="271" t="str">
        <f>_xlfn.XLOOKUP(Table2[[#This Row],[TO Ref]],CAT_Details[TO Ref],CAT_Details[Loc],,0)</f>
        <v>No Loc</v>
      </c>
      <c r="G895" s="257" t="s">
        <v>36</v>
      </c>
      <c r="H895" s="257" t="s">
        <v>40</v>
      </c>
      <c r="I895" s="280">
        <v>45770</v>
      </c>
      <c r="J895" s="257" t="s">
        <v>26</v>
      </c>
      <c r="K895" s="257" t="s">
        <v>32</v>
      </c>
      <c r="L895" s="280">
        <v>45770</v>
      </c>
      <c r="M895" s="257" t="str">
        <f>IF(Table2[[#This Row],[Resolve Date]]="","ONGOING","SOLVED")</f>
        <v>SOLVED</v>
      </c>
      <c r="N895" s="258" t="s">
        <v>96</v>
      </c>
      <c r="O895" s="257" t="str">
        <f>Table2[[#This Row],[K&amp;N REF ]]&amp;Table2[[#This Row],[Issue type ]]</f>
        <v xml:space="preserve">5015839582INCORRECT LABELS </v>
      </c>
      <c r="P895" s="257">
        <f>YEAR(Table2[[#This Row],[Date ]])</f>
        <v>2025</v>
      </c>
      <c r="Q895" s="257" t="str">
        <f>VLOOKUP(MONTH(Table2[[#This Row],[Date ]]),Months,2,0)</f>
        <v>April</v>
      </c>
      <c r="R895" s="257" t="b">
        <f>COUNTIFS(Table2[Unique],Table2[[#This Row],[Unique]])&gt;1</f>
        <v>0</v>
      </c>
      <c r="S895" s="257">
        <f>IF(Table2[[#This Row],[Status ]]="Solved",1,0)</f>
        <v>1</v>
      </c>
      <c r="T895" s="257">
        <f>IF(Table2[[#This Row],[Status ]]="ongoing",1,0)</f>
        <v>0</v>
      </c>
    </row>
    <row r="896" spans="1:20" x14ac:dyDescent="0.25">
      <c r="A896" s="262">
        <v>5015839527</v>
      </c>
      <c r="B896" s="269" t="str">
        <f>_xlfn.XLOOKUP(Table2[[#This Row],[K&amp;N REF ]],CAT_Details[Tracking Number],CAT_Details[S Ref],,0)</f>
        <v>20250418-S-70086</v>
      </c>
      <c r="C896" s="270">
        <f>_xlfn.XLOOKUP(Table2[[#This Row],[K&amp;N REF ]],CAT_Details[Tracking Number],CAT_Details[TO Ref],,0)</f>
        <v>20250418700345</v>
      </c>
      <c r="D896" s="270" t="str">
        <f>_xlfn.XLOOKUP(Table2[[#This Row],[K&amp;N REF ]],CAT_Details[Tracking Number],CAT_Details[Pickup Customer Name],,0)</f>
        <v>Donaldson Ed</v>
      </c>
      <c r="E896" s="271" t="str">
        <f>_xlfn.XLOOKUP(Table2[[#This Row],[K&amp;N REF ]],CAT_Details[Tracking Number],CAT_Details[Delivery Country Code],,0)</f>
        <v>GB</v>
      </c>
      <c r="F896" s="271" t="str">
        <f>_xlfn.XLOOKUP(Table2[[#This Row],[TO Ref]],CAT_Details[TO Ref],CAT_Details[Loc],,0)</f>
        <v>DX01-L5</v>
      </c>
      <c r="G896" s="257" t="s">
        <v>36</v>
      </c>
      <c r="H896" s="257" t="s">
        <v>40</v>
      </c>
      <c r="I896" s="280">
        <v>45770</v>
      </c>
      <c r="J896" s="257" t="s">
        <v>26</v>
      </c>
      <c r="K896" s="257" t="s">
        <v>32</v>
      </c>
      <c r="L896" s="280">
        <v>45770</v>
      </c>
      <c r="M896" s="257" t="str">
        <f>IF(Table2[[#This Row],[Resolve Date]]="","ONGOING","SOLVED")</f>
        <v>SOLVED</v>
      </c>
      <c r="N896" s="258" t="s">
        <v>96</v>
      </c>
      <c r="O896" s="257" t="str">
        <f>Table2[[#This Row],[K&amp;N REF ]]&amp;Table2[[#This Row],[Issue type ]]</f>
        <v xml:space="preserve">5015839527INCORRECT LABELS </v>
      </c>
      <c r="P896" s="257">
        <f>YEAR(Table2[[#This Row],[Date ]])</f>
        <v>2025</v>
      </c>
      <c r="Q896" s="257" t="str">
        <f>VLOOKUP(MONTH(Table2[[#This Row],[Date ]]),Months,2,0)</f>
        <v>April</v>
      </c>
      <c r="R896" s="257" t="b">
        <f>COUNTIFS(Table2[Unique],Table2[[#This Row],[Unique]])&gt;1</f>
        <v>0</v>
      </c>
      <c r="S896" s="257">
        <f>IF(Table2[[#This Row],[Status ]]="Solved",1,0)</f>
        <v>1</v>
      </c>
      <c r="T896" s="257">
        <f>IF(Table2[[#This Row],[Status ]]="ongoing",1,0)</f>
        <v>0</v>
      </c>
    </row>
    <row r="897" spans="1:20" x14ac:dyDescent="0.25">
      <c r="A897" s="262">
        <v>5015839525</v>
      </c>
      <c r="B897" s="269" t="str">
        <f>_xlfn.XLOOKUP(Table2[[#This Row],[K&amp;N REF ]],CAT_Details[Tracking Number],CAT_Details[S Ref],,0)</f>
        <v>20250418-S-70086</v>
      </c>
      <c r="C897" s="270">
        <f>_xlfn.XLOOKUP(Table2[[#This Row],[K&amp;N REF ]],CAT_Details[Tracking Number],CAT_Details[TO Ref],,0)</f>
        <v>20250418700377</v>
      </c>
      <c r="D897" s="270" t="str">
        <f>_xlfn.XLOOKUP(Table2[[#This Row],[K&amp;N REF ]],CAT_Details[Tracking Number],CAT_Details[Pickup Customer Name],,0)</f>
        <v>Donaldson Ed</v>
      </c>
      <c r="E897" s="271" t="str">
        <f>_xlfn.XLOOKUP(Table2[[#This Row],[K&amp;N REF ]],CAT_Details[Tracking Number],CAT_Details[Delivery Country Code],,0)</f>
        <v>GB</v>
      </c>
      <c r="F897" s="271" t="str">
        <f>_xlfn.XLOOKUP(Table2[[#This Row],[TO Ref]],CAT_Details[TO Ref],CAT_Details[Loc],,0)</f>
        <v>MY02</v>
      </c>
      <c r="G897" s="257" t="s">
        <v>36</v>
      </c>
      <c r="H897" s="257" t="s">
        <v>40</v>
      </c>
      <c r="I897" s="280">
        <v>45770</v>
      </c>
      <c r="J897" s="257" t="s">
        <v>26</v>
      </c>
      <c r="K897" s="257" t="s">
        <v>32</v>
      </c>
      <c r="L897" s="280">
        <v>45770</v>
      </c>
      <c r="M897" s="257" t="str">
        <f>IF(Table2[[#This Row],[Resolve Date]]="","ONGOING","SOLVED")</f>
        <v>SOLVED</v>
      </c>
      <c r="N897" s="258" t="s">
        <v>96</v>
      </c>
      <c r="O897" s="257" t="str">
        <f>Table2[[#This Row],[K&amp;N REF ]]&amp;Table2[[#This Row],[Issue type ]]</f>
        <v xml:space="preserve">5015839525INCORRECT LABELS </v>
      </c>
      <c r="P897" s="257">
        <f>YEAR(Table2[[#This Row],[Date ]])</f>
        <v>2025</v>
      </c>
      <c r="Q897" s="257" t="str">
        <f>VLOOKUP(MONTH(Table2[[#This Row],[Date ]]),Months,2,0)</f>
        <v>April</v>
      </c>
      <c r="R897" s="257" t="b">
        <f>COUNTIFS(Table2[Unique],Table2[[#This Row],[Unique]])&gt;1</f>
        <v>0</v>
      </c>
      <c r="S897" s="257">
        <f>IF(Table2[[#This Row],[Status ]]="Solved",1,0)</f>
        <v>1</v>
      </c>
      <c r="T897" s="257">
        <f>IF(Table2[[#This Row],[Status ]]="ongoing",1,0)</f>
        <v>0</v>
      </c>
    </row>
    <row r="898" spans="1:20" x14ac:dyDescent="0.25">
      <c r="A898" s="262">
        <v>5015808580</v>
      </c>
      <c r="B898" s="269" t="str">
        <f>_xlfn.XLOOKUP(Table2[[#This Row],[K&amp;N REF ]],CAT_Details[Tracking Number],CAT_Details[S Ref],,0)</f>
        <v>20250414-S-70095</v>
      </c>
      <c r="C898" s="270">
        <f>_xlfn.XLOOKUP(Table2[[#This Row],[K&amp;N REF ]],CAT_Details[Tracking Number],CAT_Details[TO Ref],,0)</f>
        <v>20250414696241</v>
      </c>
      <c r="D898" s="270" t="str">
        <f>_xlfn.XLOOKUP(Table2[[#This Row],[K&amp;N REF ]],CAT_Details[Tracking Number],CAT_Details[Pickup Customer Name],,0)</f>
        <v>FONTANA LUIGI S.P.A.</v>
      </c>
      <c r="E898" s="271" t="str">
        <f>_xlfn.XLOOKUP(Table2[[#This Row],[K&amp;N REF ]],CAT_Details[Tracking Number],CAT_Details[Delivery Country Code],,0)</f>
        <v>GB</v>
      </c>
      <c r="F898" s="271" t="str">
        <f>_xlfn.XLOOKUP(Table2[[#This Row],[TO Ref]],CAT_Details[TO Ref],CAT_Details[Loc],,0)</f>
        <v>OYL1</v>
      </c>
      <c r="G898" s="257" t="s">
        <v>24</v>
      </c>
      <c r="H898" s="257" t="s">
        <v>25</v>
      </c>
      <c r="I898" s="280">
        <v>45771</v>
      </c>
      <c r="J898" s="257" t="s">
        <v>26</v>
      </c>
      <c r="K898" s="257" t="s">
        <v>32</v>
      </c>
      <c r="L898" s="280">
        <v>45771</v>
      </c>
      <c r="M898" s="257" t="str">
        <f>IF(Table2[[#This Row],[Resolve Date]]="","ONGOING","SOLVED")</f>
        <v>SOLVED</v>
      </c>
      <c r="N898" s="258" t="s">
        <v>30</v>
      </c>
      <c r="O898" s="257" t="str">
        <f>Table2[[#This Row],[K&amp;N REF ]]&amp;Table2[[#This Row],[Issue type ]]</f>
        <v xml:space="preserve">5015808580DAMAGE </v>
      </c>
      <c r="P898" s="257">
        <f>YEAR(Table2[[#This Row],[Date ]])</f>
        <v>2025</v>
      </c>
      <c r="Q898" s="257" t="str">
        <f>VLOOKUP(MONTH(Table2[[#This Row],[Date ]]),Months,2,0)</f>
        <v>April</v>
      </c>
      <c r="R898" s="257" t="b">
        <f>COUNTIFS(Table2[Unique],Table2[[#This Row],[Unique]])&gt;1</f>
        <v>0</v>
      </c>
      <c r="S898" s="257">
        <f>IF(Table2[[#This Row],[Status ]]="Solved",1,0)</f>
        <v>1</v>
      </c>
      <c r="T898" s="257">
        <f>IF(Table2[[#This Row],[Status ]]="ongoing",1,0)</f>
        <v>0</v>
      </c>
    </row>
    <row r="899" spans="1:20" x14ac:dyDescent="0.25">
      <c r="A899" s="262">
        <v>5015760097</v>
      </c>
      <c r="B899" s="269" t="str">
        <f>_xlfn.XLOOKUP(Table2[[#This Row],[K&amp;N REF ]],CAT_Details[Tracking Number],CAT_Details[S Ref],,0)</f>
        <v>20250407-S-70207</v>
      </c>
      <c r="C899" s="270">
        <f>_xlfn.XLOOKUP(Table2[[#This Row],[K&amp;N REF ]],CAT_Details[Tracking Number],CAT_Details[TO Ref],,0)</f>
        <v>20250407691246</v>
      </c>
      <c r="D899" s="270" t="str">
        <f>_xlfn.XLOOKUP(Table2[[#This Row],[K&amp;N REF ]],CAT_Details[Tracking Number],CAT_Details[Pickup Customer Name],,0)</f>
        <v>HERN S.R.O.</v>
      </c>
      <c r="E899" s="271" t="str">
        <f>_xlfn.XLOOKUP(Table2[[#This Row],[K&amp;N REF ]],CAT_Details[Tracking Number],CAT_Details[Delivery Country Code],,0)</f>
        <v>GB</v>
      </c>
      <c r="F899" s="271" t="str">
        <f>_xlfn.XLOOKUP(Table2[[#This Row],[TO Ref]],CAT_Details[TO Ref],CAT_Details[Loc],,0)</f>
        <v>OYL1</v>
      </c>
      <c r="G899" s="257" t="s">
        <v>44</v>
      </c>
      <c r="H899" s="257" t="s">
        <v>35</v>
      </c>
      <c r="I899" s="280">
        <v>45771</v>
      </c>
      <c r="J899" s="257" t="s">
        <v>26</v>
      </c>
      <c r="K899" s="257" t="s">
        <v>32</v>
      </c>
      <c r="L899" s="280">
        <v>45771</v>
      </c>
      <c r="M899" s="257" t="str">
        <f>IF(Table2[[#This Row],[Resolve Date]]="","ONGOING","SOLVED")</f>
        <v>SOLVED</v>
      </c>
      <c r="N899" s="258" t="s">
        <v>30</v>
      </c>
      <c r="O899" s="257" t="str">
        <f>Table2[[#This Row],[K&amp;N REF ]]&amp;Table2[[#This Row],[Issue type ]]</f>
        <v>5015760097NO LABELS</v>
      </c>
      <c r="P899" s="257">
        <f>YEAR(Table2[[#This Row],[Date ]])</f>
        <v>2025</v>
      </c>
      <c r="Q899" s="257" t="str">
        <f>VLOOKUP(MONTH(Table2[[#This Row],[Date ]]),Months,2,0)</f>
        <v>April</v>
      </c>
      <c r="R899" s="257" t="b">
        <f>COUNTIFS(Table2[Unique],Table2[[#This Row],[Unique]])&gt;1</f>
        <v>0</v>
      </c>
      <c r="S899" s="257">
        <f>IF(Table2[[#This Row],[Status ]]="Solved",1,0)</f>
        <v>1</v>
      </c>
      <c r="T899" s="257">
        <f>IF(Table2[[#This Row],[Status ]]="ongoing",1,0)</f>
        <v>0</v>
      </c>
    </row>
    <row r="900" spans="1:20" x14ac:dyDescent="0.25">
      <c r="A900" s="262">
        <v>5015793304</v>
      </c>
      <c r="B900" s="269" t="str">
        <f>_xlfn.XLOOKUP(Table2[[#This Row],[K&amp;N REF ]],CAT_Details[Tracking Number],CAT_Details[S Ref],,0)</f>
        <v>20250410-S-70162</v>
      </c>
      <c r="C900" s="270">
        <f>_xlfn.XLOOKUP(Table2[[#This Row],[K&amp;N REF ]],CAT_Details[Tracking Number],CAT_Details[TO Ref],,0)</f>
        <v>20250410694026</v>
      </c>
      <c r="D900" s="270" t="str">
        <f>_xlfn.XLOOKUP(Table2[[#This Row],[K&amp;N REF ]],CAT_Details[Tracking Number],CAT_Details[Pickup Customer Name],,0)</f>
        <v>KONGSBERG AUTOMOTIVE ASA</v>
      </c>
      <c r="E900" s="271" t="str">
        <f>_xlfn.XLOOKUP(Table2[[#This Row],[K&amp;N REF ]],CAT_Details[Tracking Number],CAT_Details[Delivery Country Code],,0)</f>
        <v>GB</v>
      </c>
      <c r="F900" s="271">
        <f>_xlfn.XLOOKUP(Table2[[#This Row],[TO Ref]],CAT_Details[TO Ref],CAT_Details[Loc],,0)</f>
        <v>3402</v>
      </c>
      <c r="G900" s="257" t="s">
        <v>44</v>
      </c>
      <c r="H900" s="257" t="s">
        <v>35</v>
      </c>
      <c r="I900" s="280">
        <v>45771</v>
      </c>
      <c r="J900" s="257" t="s">
        <v>26</v>
      </c>
      <c r="K900" s="257" t="s">
        <v>32</v>
      </c>
      <c r="L900" s="280">
        <v>45771</v>
      </c>
      <c r="M900" s="257" t="str">
        <f>IF(Table2[[#This Row],[Resolve Date]]="","ONGOING","SOLVED")</f>
        <v>SOLVED</v>
      </c>
      <c r="N900" s="258" t="s">
        <v>30</v>
      </c>
      <c r="O900" s="257" t="str">
        <f>Table2[[#This Row],[K&amp;N REF ]]&amp;Table2[[#This Row],[Issue type ]]</f>
        <v>5015793304NO LABELS</v>
      </c>
      <c r="P900" s="257">
        <f>YEAR(Table2[[#This Row],[Date ]])</f>
        <v>2025</v>
      </c>
      <c r="Q900" s="257" t="str">
        <f>VLOOKUP(MONTH(Table2[[#This Row],[Date ]]),Months,2,0)</f>
        <v>April</v>
      </c>
      <c r="R900" s="257" t="b">
        <f>COUNTIFS(Table2[Unique],Table2[[#This Row],[Unique]])&gt;1</f>
        <v>0</v>
      </c>
      <c r="S900" s="257">
        <f>IF(Table2[[#This Row],[Status ]]="Solved",1,0)</f>
        <v>1</v>
      </c>
      <c r="T900" s="257">
        <f>IF(Table2[[#This Row],[Status ]]="ongoing",1,0)</f>
        <v>0</v>
      </c>
    </row>
    <row r="901" spans="1:20" x14ac:dyDescent="0.25">
      <c r="A901" s="262">
        <v>5015835814</v>
      </c>
      <c r="B901" s="269" t="str">
        <f>_xlfn.XLOOKUP(Table2[[#This Row],[K&amp;N REF ]],CAT_Details[Tracking Number],CAT_Details[S Ref],,0)</f>
        <v>20250415-S-70315</v>
      </c>
      <c r="C901" s="270">
        <f>_xlfn.XLOOKUP(Table2[[#This Row],[K&amp;N REF ]],CAT_Details[Tracking Number],CAT_Details[TO Ref],,0)</f>
        <v>20250415697676</v>
      </c>
      <c r="D901" s="270" t="str">
        <f>_xlfn.XLOOKUP(Table2[[#This Row],[K&amp;N REF ]],CAT_Details[Tracking Number],CAT_Details[Pickup Customer Name],,0)</f>
        <v>PEKAGO KUNSTSTOFFEN B.V.</v>
      </c>
      <c r="E901" s="271" t="str">
        <f>_xlfn.XLOOKUP(Table2[[#This Row],[K&amp;N REF ]],CAT_Details[Tracking Number],CAT_Details[Delivery Country Code],,0)</f>
        <v>GB</v>
      </c>
      <c r="F901" s="271" t="str">
        <f>_xlfn.XLOOKUP(Table2[[#This Row],[TO Ref]],CAT_Details[TO Ref],CAT_Details[Loc],,0)</f>
        <v>U2-L5</v>
      </c>
      <c r="G901" s="257" t="s">
        <v>44</v>
      </c>
      <c r="H901" s="257" t="s">
        <v>40</v>
      </c>
      <c r="I901" s="280">
        <v>45771</v>
      </c>
      <c r="J901" s="257" t="s">
        <v>26</v>
      </c>
      <c r="K901" s="257" t="s">
        <v>32</v>
      </c>
      <c r="L901" s="280">
        <v>45771</v>
      </c>
      <c r="M901" s="257" t="str">
        <f>IF(Table2[[#This Row],[Resolve Date]]="","ONGOING","SOLVED")</f>
        <v>SOLVED</v>
      </c>
      <c r="N901" s="258" t="s">
        <v>96</v>
      </c>
      <c r="O901" s="257" t="str">
        <f>Table2[[#This Row],[K&amp;N REF ]]&amp;Table2[[#This Row],[Issue type ]]</f>
        <v xml:space="preserve">5015835814INCORRECT LABELS </v>
      </c>
      <c r="P901" s="257">
        <f>YEAR(Table2[[#This Row],[Date ]])</f>
        <v>2025</v>
      </c>
      <c r="Q901" s="257" t="str">
        <f>VLOOKUP(MONTH(Table2[[#This Row],[Date ]]),Months,2,0)</f>
        <v>April</v>
      </c>
      <c r="R901" s="257" t="b">
        <f>COUNTIFS(Table2[Unique],Table2[[#This Row],[Unique]])&gt;1</f>
        <v>0</v>
      </c>
      <c r="S901" s="257">
        <f>IF(Table2[[#This Row],[Status ]]="Solved",1,0)</f>
        <v>1</v>
      </c>
      <c r="T901" s="257">
        <f>IF(Table2[[#This Row],[Status ]]="ongoing",1,0)</f>
        <v>0</v>
      </c>
    </row>
    <row r="902" spans="1:20" x14ac:dyDescent="0.25">
      <c r="A902" s="262">
        <v>5015822217</v>
      </c>
      <c r="B902" s="269" t="str">
        <f>_xlfn.XLOOKUP(Table2[[#This Row],[K&amp;N REF ]],CAT_Details[Tracking Number],CAT_Details[S Ref],,0)</f>
        <v>20250415-S-70530</v>
      </c>
      <c r="C902" s="270">
        <f>_xlfn.XLOOKUP(Table2[[#This Row],[K&amp;N REF ]],CAT_Details[Tracking Number],CAT_Details[TO Ref],,0)</f>
        <v>20250415697726</v>
      </c>
      <c r="D902" s="270" t="str">
        <f>_xlfn.XLOOKUP(Table2[[#This Row],[K&amp;N REF ]],CAT_Details[Tracking Number],CAT_Details[Pickup Customer Name],,0)</f>
        <v>Tridon Clamp Products Sp. z o.o.</v>
      </c>
      <c r="E902" s="271" t="str">
        <f>_xlfn.XLOOKUP(Table2[[#This Row],[K&amp;N REF ]],CAT_Details[Tracking Number],CAT_Details[Delivery Country Code],,0)</f>
        <v>GB</v>
      </c>
      <c r="F902" s="271" t="str">
        <f>_xlfn.XLOOKUP(Table2[[#This Row],[TO Ref]],CAT_Details[TO Ref],CAT_Details[Loc],,0)</f>
        <v>OYL1</v>
      </c>
      <c r="G902" s="257" t="s">
        <v>44</v>
      </c>
      <c r="H902" s="257" t="s">
        <v>35</v>
      </c>
      <c r="I902" s="280">
        <v>45771</v>
      </c>
      <c r="J902" s="257" t="s">
        <v>26</v>
      </c>
      <c r="K902" s="257" t="s">
        <v>32</v>
      </c>
      <c r="L902" s="280">
        <v>45771</v>
      </c>
      <c r="M902" s="257" t="str">
        <f>IF(Table2[[#This Row],[Resolve Date]]="","ONGOING","SOLVED")</f>
        <v>SOLVED</v>
      </c>
      <c r="N902" s="258" t="s">
        <v>30</v>
      </c>
      <c r="O902" s="257" t="str">
        <f>Table2[[#This Row],[K&amp;N REF ]]&amp;Table2[[#This Row],[Issue type ]]</f>
        <v>5015822217NO LABELS</v>
      </c>
      <c r="P902" s="257">
        <f>YEAR(Table2[[#This Row],[Date ]])</f>
        <v>2025</v>
      </c>
      <c r="Q902" s="257" t="str">
        <f>VLOOKUP(MONTH(Table2[[#This Row],[Date ]]),Months,2,0)</f>
        <v>April</v>
      </c>
      <c r="R902" s="257" t="b">
        <f>COUNTIFS(Table2[Unique],Table2[[#This Row],[Unique]])&gt;1</f>
        <v>0</v>
      </c>
      <c r="S902" s="257">
        <f>IF(Table2[[#This Row],[Status ]]="Solved",1,0)</f>
        <v>1</v>
      </c>
      <c r="T902" s="257">
        <f>IF(Table2[[#This Row],[Status ]]="ongoing",1,0)</f>
        <v>0</v>
      </c>
    </row>
    <row r="903" spans="1:20" x14ac:dyDescent="0.25">
      <c r="A903" s="262">
        <v>5015835986</v>
      </c>
      <c r="B903" s="269" t="str">
        <f>_xlfn.XLOOKUP(Table2[[#This Row],[K&amp;N REF ]],CAT_Details[Tracking Number],CAT_Details[S Ref],,0)</f>
        <v>20250416-S-70132</v>
      </c>
      <c r="C903" s="270">
        <f>_xlfn.XLOOKUP(Table2[[#This Row],[K&amp;N REF ]],CAT_Details[Tracking Number],CAT_Details[TO Ref],,0)</f>
        <v>20250416698248</v>
      </c>
      <c r="D903" s="270" t="str">
        <f>_xlfn.XLOOKUP(Table2[[#This Row],[K&amp;N REF ]],CAT_Details[Tracking Number],CAT_Details[Pickup Customer Name],,0)</f>
        <v>DANFOSS A/S</v>
      </c>
      <c r="E903" s="271" t="str">
        <f>_xlfn.XLOOKUP(Table2[[#This Row],[K&amp;N REF ]],CAT_Details[Tracking Number],CAT_Details[Delivery Country Code],,0)</f>
        <v>GB</v>
      </c>
      <c r="F903" s="271">
        <f>_xlfn.XLOOKUP(Table2[[#This Row],[TO Ref]],CAT_Details[TO Ref],CAT_Details[Loc],,0)</f>
        <v>3402</v>
      </c>
      <c r="G903" s="257" t="s">
        <v>44</v>
      </c>
      <c r="H903" s="257" t="s">
        <v>35</v>
      </c>
      <c r="I903" s="280">
        <v>45771</v>
      </c>
      <c r="J903" s="257" t="s">
        <v>26</v>
      </c>
      <c r="K903" s="257" t="s">
        <v>32</v>
      </c>
      <c r="L903" s="280">
        <v>45771</v>
      </c>
      <c r="M903" s="257" t="str">
        <f>IF(Table2[[#This Row],[Resolve Date]]="","ONGOING","SOLVED")</f>
        <v>SOLVED</v>
      </c>
      <c r="N903" s="258" t="s">
        <v>30</v>
      </c>
      <c r="O903" s="257" t="str">
        <f>Table2[[#This Row],[K&amp;N REF ]]&amp;Table2[[#This Row],[Issue type ]]</f>
        <v>5015835986NO LABELS</v>
      </c>
      <c r="P903" s="257">
        <f>YEAR(Table2[[#This Row],[Date ]])</f>
        <v>2025</v>
      </c>
      <c r="Q903" s="257" t="str">
        <f>VLOOKUP(MONTH(Table2[[#This Row],[Date ]]),Months,2,0)</f>
        <v>April</v>
      </c>
      <c r="R903" s="257" t="b">
        <f>COUNTIFS(Table2[Unique],Table2[[#This Row],[Unique]])&gt;1</f>
        <v>0</v>
      </c>
      <c r="S903" s="257">
        <f>IF(Table2[[#This Row],[Status ]]="Solved",1,0)</f>
        <v>1</v>
      </c>
      <c r="T903" s="257">
        <f>IF(Table2[[#This Row],[Status ]]="ongoing",1,0)</f>
        <v>0</v>
      </c>
    </row>
    <row r="904" spans="1:20" x14ac:dyDescent="0.25">
      <c r="A904" s="262">
        <v>5015835984</v>
      </c>
      <c r="B904" s="269" t="str">
        <f>_xlfn.XLOOKUP(Table2[[#This Row],[K&amp;N REF ]],CAT_Details[Tracking Number],CAT_Details[S Ref],,0)</f>
        <v>20250416-S-70132</v>
      </c>
      <c r="C904" s="270">
        <f>_xlfn.XLOOKUP(Table2[[#This Row],[K&amp;N REF ]],CAT_Details[Tracking Number],CAT_Details[TO Ref],,0)</f>
        <v>20250416698262</v>
      </c>
      <c r="D904" s="270" t="str">
        <f>_xlfn.XLOOKUP(Table2[[#This Row],[K&amp;N REF ]],CAT_Details[Tracking Number],CAT_Details[Pickup Customer Name],,0)</f>
        <v>DANFOSS A/S</v>
      </c>
      <c r="E904" s="271" t="str">
        <f>_xlfn.XLOOKUP(Table2[[#This Row],[K&amp;N REF ]],CAT_Details[Tracking Number],CAT_Details[Delivery Country Code],,0)</f>
        <v>GB</v>
      </c>
      <c r="F904" s="271" t="str">
        <f>_xlfn.XLOOKUP(Table2[[#This Row],[TO Ref]],CAT_Details[TO Ref],CAT_Details[Loc],,0)</f>
        <v>U2-L5</v>
      </c>
      <c r="G904" s="257" t="s">
        <v>44</v>
      </c>
      <c r="H904" s="257" t="s">
        <v>35</v>
      </c>
      <c r="I904" s="280">
        <v>45771</v>
      </c>
      <c r="J904" s="257" t="s">
        <v>26</v>
      </c>
      <c r="K904" s="257" t="s">
        <v>32</v>
      </c>
      <c r="L904" s="280">
        <v>45771</v>
      </c>
      <c r="M904" s="257" t="str">
        <f>IF(Table2[[#This Row],[Resolve Date]]="","ONGOING","SOLVED")</f>
        <v>SOLVED</v>
      </c>
      <c r="N904" s="258" t="s">
        <v>30</v>
      </c>
      <c r="O904" s="257" t="str">
        <f>Table2[[#This Row],[K&amp;N REF ]]&amp;Table2[[#This Row],[Issue type ]]</f>
        <v>5015835984NO LABELS</v>
      </c>
      <c r="P904" s="257">
        <f>YEAR(Table2[[#This Row],[Date ]])</f>
        <v>2025</v>
      </c>
      <c r="Q904" s="257" t="str">
        <f>VLOOKUP(MONTH(Table2[[#This Row],[Date ]]),Months,2,0)</f>
        <v>April</v>
      </c>
      <c r="R904" s="257" t="b">
        <f>COUNTIFS(Table2[Unique],Table2[[#This Row],[Unique]])&gt;1</f>
        <v>0</v>
      </c>
      <c r="S904" s="257">
        <f>IF(Table2[[#This Row],[Status ]]="Solved",1,0)</f>
        <v>1</v>
      </c>
      <c r="T904" s="257">
        <f>IF(Table2[[#This Row],[Status ]]="ongoing",1,0)</f>
        <v>0</v>
      </c>
    </row>
    <row r="905" spans="1:20" x14ac:dyDescent="0.25">
      <c r="A905" s="262">
        <v>5015746835</v>
      </c>
      <c r="B905" s="269" t="str">
        <f>_xlfn.XLOOKUP(Table2[[#This Row],[K&amp;N REF ]],CAT_Details[Tracking Number],CAT_Details[S Ref],,0)</f>
        <v>20250408-S-70105</v>
      </c>
      <c r="C905" s="270">
        <f>_xlfn.XLOOKUP(Table2[[#This Row],[K&amp;N REF ]],CAT_Details[Tracking Number],CAT_Details[TO Ref],,0)</f>
        <v>20250408692150</v>
      </c>
      <c r="D905" s="270" t="str">
        <f>_xlfn.XLOOKUP(Table2[[#This Row],[K&amp;N REF ]],CAT_Details[Tracking Number],CAT_Details[Pickup Customer Name],,0)</f>
        <v>Roquet Eastern Europe Srl</v>
      </c>
      <c r="E905" s="271" t="str">
        <f>_xlfn.XLOOKUP(Table2[[#This Row],[K&amp;N REF ]],CAT_Details[Tracking Number],CAT_Details[Delivery Country Code],,0)</f>
        <v>GB</v>
      </c>
      <c r="F905" s="271">
        <f>_xlfn.XLOOKUP(Table2[[#This Row],[TO Ref]],CAT_Details[TO Ref],CAT_Details[Loc],,0)</f>
        <v>3402</v>
      </c>
      <c r="G905" s="257" t="s">
        <v>34</v>
      </c>
      <c r="H905" s="257" t="s">
        <v>49</v>
      </c>
      <c r="I905" s="280">
        <v>45771</v>
      </c>
      <c r="J905" s="257" t="s">
        <v>26</v>
      </c>
      <c r="K905" s="257" t="s">
        <v>32</v>
      </c>
      <c r="L905" s="280">
        <v>45771</v>
      </c>
      <c r="M905" s="257" t="str">
        <f>IF(Table2[[#This Row],[Resolve Date]]="","ONGOING","SOLVED")</f>
        <v>SOLVED</v>
      </c>
      <c r="N905" s="258" t="s">
        <v>30</v>
      </c>
      <c r="O905" s="257" t="str">
        <f>Table2[[#This Row],[K&amp;N REF ]]&amp;Table2[[#This Row],[Issue type ]]</f>
        <v>5015746835XX LABELS</v>
      </c>
      <c r="P905" s="257">
        <f>YEAR(Table2[[#This Row],[Date ]])</f>
        <v>2025</v>
      </c>
      <c r="Q905" s="257" t="str">
        <f>VLOOKUP(MONTH(Table2[[#This Row],[Date ]]),Months,2,0)</f>
        <v>April</v>
      </c>
      <c r="R905" s="257" t="b">
        <f>COUNTIFS(Table2[Unique],Table2[[#This Row],[Unique]])&gt;1</f>
        <v>0</v>
      </c>
      <c r="S905" s="257">
        <f>IF(Table2[[#This Row],[Status ]]="Solved",1,0)</f>
        <v>1</v>
      </c>
      <c r="T905" s="257">
        <f>IF(Table2[[#This Row],[Status ]]="ongoing",1,0)</f>
        <v>0</v>
      </c>
    </row>
    <row r="906" spans="1:20" x14ac:dyDescent="0.25">
      <c r="A906" s="262">
        <v>5015808009</v>
      </c>
      <c r="B906" s="269" t="str">
        <f>_xlfn.XLOOKUP(Table2[[#This Row],[K&amp;N REF ]],CAT_Details[Tracking Number],CAT_Details[S Ref],,0)</f>
        <v>20250414-S-70136</v>
      </c>
      <c r="C906" s="270">
        <f>_xlfn.XLOOKUP(Table2[[#This Row],[K&amp;N REF ]],CAT_Details[Tracking Number],CAT_Details[TO Ref],,0)</f>
        <v>20250414696351</v>
      </c>
      <c r="D906" s="270" t="str">
        <f>_xlfn.XLOOKUP(Table2[[#This Row],[K&amp;N REF ]],CAT_Details[Tracking Number],CAT_Details[Pickup Customer Name],,0)</f>
        <v>Winkelmann MSR Technology Beteiligungs-GmbH</v>
      </c>
      <c r="E906" s="271" t="str">
        <f>_xlfn.XLOOKUP(Table2[[#This Row],[K&amp;N REF ]],CAT_Details[Tracking Number],CAT_Details[Delivery Country Code],,0)</f>
        <v>GB</v>
      </c>
      <c r="F906" s="271" t="str">
        <f>_xlfn.XLOOKUP(Table2[[#This Row],[TO Ref]],CAT_Details[TO Ref],CAT_Details[Loc],,0)</f>
        <v>DK-BM01</v>
      </c>
      <c r="G906" s="257" t="s">
        <v>34</v>
      </c>
      <c r="H906" s="257" t="s">
        <v>31</v>
      </c>
      <c r="I906" s="280">
        <v>45771</v>
      </c>
      <c r="J906" s="257" t="s">
        <v>41</v>
      </c>
      <c r="K906" s="257" t="s">
        <v>32</v>
      </c>
      <c r="L906" s="280">
        <v>45771</v>
      </c>
      <c r="M906" s="257" t="str">
        <f>IF(Table2[[#This Row],[Resolve Date]]="","ONGOING","SOLVED")</f>
        <v>SOLVED</v>
      </c>
      <c r="N906" s="258" t="s">
        <v>30</v>
      </c>
      <c r="O906" s="257" t="str">
        <f>Table2[[#This Row],[K&amp;N REF ]]&amp;Table2[[#This Row],[Issue type ]]</f>
        <v>5015808009MISSING LABELS ON SOME UNITS</v>
      </c>
      <c r="P906" s="257">
        <f>YEAR(Table2[[#This Row],[Date ]])</f>
        <v>2025</v>
      </c>
      <c r="Q906" s="257" t="str">
        <f>VLOOKUP(MONTH(Table2[[#This Row],[Date ]]),Months,2,0)</f>
        <v>April</v>
      </c>
      <c r="R906" s="257" t="b">
        <f>COUNTIFS(Table2[Unique],Table2[[#This Row],[Unique]])&gt;1</f>
        <v>0</v>
      </c>
      <c r="S906" s="257">
        <f>IF(Table2[[#This Row],[Status ]]="Solved",1,0)</f>
        <v>1</v>
      </c>
      <c r="T906" s="257">
        <f>IF(Table2[[#This Row],[Status ]]="ongoing",1,0)</f>
        <v>0</v>
      </c>
    </row>
    <row r="907" spans="1:20" x14ac:dyDescent="0.25">
      <c r="A907" s="262">
        <v>5015808699</v>
      </c>
      <c r="B907" s="269" t="str">
        <f>_xlfn.XLOOKUP(Table2[[#This Row],[K&amp;N REF ]],CAT_Details[Tracking Number],CAT_Details[S Ref],,0)</f>
        <v>20250415-S-70193</v>
      </c>
      <c r="C907" s="270">
        <f>_xlfn.XLOOKUP(Table2[[#This Row],[K&amp;N REF ]],CAT_Details[Tracking Number],CAT_Details[TO Ref],,0)</f>
        <v>20250415697453</v>
      </c>
      <c r="D907" s="270" t="str">
        <f>_xlfn.XLOOKUP(Table2[[#This Row],[K&amp;N REF ]],CAT_Details[Tracking Number],CAT_Details[Pickup Customer Name],,0)</f>
        <v>Contitech Fluid Automotive Romania</v>
      </c>
      <c r="E907" s="271" t="str">
        <f>_xlfn.XLOOKUP(Table2[[#This Row],[K&amp;N REF ]],CAT_Details[Tracking Number],CAT_Details[Delivery Country Code],,0)</f>
        <v>GB</v>
      </c>
      <c r="F907" s="271" t="str">
        <f>_xlfn.XLOOKUP(Table2[[#This Row],[TO Ref]],CAT_Details[TO Ref],CAT_Details[Loc],,0)</f>
        <v>No Loc</v>
      </c>
      <c r="G907" s="257" t="s">
        <v>34</v>
      </c>
      <c r="H907" s="257" t="s">
        <v>35</v>
      </c>
      <c r="I907" s="280">
        <v>45771</v>
      </c>
      <c r="J907" s="257" t="s">
        <v>26</v>
      </c>
      <c r="K907" s="257" t="s">
        <v>32</v>
      </c>
      <c r="L907" s="280">
        <v>45771</v>
      </c>
      <c r="M907" s="257" t="str">
        <f>IF(Table2[[#This Row],[Resolve Date]]="","ONGOING","SOLVED")</f>
        <v>SOLVED</v>
      </c>
      <c r="N907" s="258" t="s">
        <v>30</v>
      </c>
      <c r="O907" s="257" t="str">
        <f>Table2[[#This Row],[K&amp;N REF ]]&amp;Table2[[#This Row],[Issue type ]]</f>
        <v>5015808699NO LABELS</v>
      </c>
      <c r="P907" s="257">
        <f>YEAR(Table2[[#This Row],[Date ]])</f>
        <v>2025</v>
      </c>
      <c r="Q907" s="257" t="str">
        <f>VLOOKUP(MONTH(Table2[[#This Row],[Date ]]),Months,2,0)</f>
        <v>April</v>
      </c>
      <c r="R907" s="257" t="b">
        <f>COUNTIFS(Table2[Unique],Table2[[#This Row],[Unique]])&gt;1</f>
        <v>0</v>
      </c>
      <c r="S907" s="257">
        <f>IF(Table2[[#This Row],[Status ]]="Solved",1,0)</f>
        <v>1</v>
      </c>
      <c r="T907" s="257">
        <f>IF(Table2[[#This Row],[Status ]]="ongoing",1,0)</f>
        <v>0</v>
      </c>
    </row>
    <row r="908" spans="1:20" x14ac:dyDescent="0.25">
      <c r="A908" s="262">
        <v>5015808698</v>
      </c>
      <c r="B908" s="269" t="str">
        <f>_xlfn.XLOOKUP(Table2[[#This Row],[K&amp;N REF ]],CAT_Details[Tracking Number],CAT_Details[S Ref],,0)</f>
        <v>20250415-S-70193</v>
      </c>
      <c r="C908" s="270">
        <f>_xlfn.XLOOKUP(Table2[[#This Row],[K&amp;N REF ]],CAT_Details[Tracking Number],CAT_Details[TO Ref],,0)</f>
        <v>20250415697472</v>
      </c>
      <c r="D908" s="270" t="str">
        <f>_xlfn.XLOOKUP(Table2[[#This Row],[K&amp;N REF ]],CAT_Details[Tracking Number],CAT_Details[Pickup Customer Name],,0)</f>
        <v>Contitech Fluid Automotive Romania</v>
      </c>
      <c r="E908" s="271" t="str">
        <f>_xlfn.XLOOKUP(Table2[[#This Row],[K&amp;N REF ]],CAT_Details[Tracking Number],CAT_Details[Delivery Country Code],,0)</f>
        <v>GB</v>
      </c>
      <c r="F908" s="271" t="str">
        <f>_xlfn.XLOOKUP(Table2[[#This Row],[TO Ref]],CAT_Details[TO Ref],CAT_Details[Loc],,0)</f>
        <v>No Loc</v>
      </c>
      <c r="G908" s="257" t="s">
        <v>34</v>
      </c>
      <c r="H908" s="257" t="s">
        <v>35</v>
      </c>
      <c r="I908" s="280">
        <v>45771</v>
      </c>
      <c r="J908" s="257" t="s">
        <v>26</v>
      </c>
      <c r="K908" s="257" t="s">
        <v>32</v>
      </c>
      <c r="L908" s="280">
        <v>45771</v>
      </c>
      <c r="M908" s="257" t="str">
        <f>IF(Table2[[#This Row],[Resolve Date]]="","ONGOING","SOLVED")</f>
        <v>SOLVED</v>
      </c>
      <c r="N908" s="258" t="s">
        <v>30</v>
      </c>
      <c r="O908" s="257" t="str">
        <f>Table2[[#This Row],[K&amp;N REF ]]&amp;Table2[[#This Row],[Issue type ]]</f>
        <v>5015808698NO LABELS</v>
      </c>
      <c r="P908" s="257">
        <f>YEAR(Table2[[#This Row],[Date ]])</f>
        <v>2025</v>
      </c>
      <c r="Q908" s="257" t="str">
        <f>VLOOKUP(MONTH(Table2[[#This Row],[Date ]]),Months,2,0)</f>
        <v>April</v>
      </c>
      <c r="R908" s="257" t="b">
        <f>COUNTIFS(Table2[Unique],Table2[[#This Row],[Unique]])&gt;1</f>
        <v>0</v>
      </c>
      <c r="S908" s="257">
        <f>IF(Table2[[#This Row],[Status ]]="Solved",1,0)</f>
        <v>1</v>
      </c>
      <c r="T908" s="257">
        <f>IF(Table2[[#This Row],[Status ]]="ongoing",1,0)</f>
        <v>0</v>
      </c>
    </row>
    <row r="909" spans="1:20" x14ac:dyDescent="0.25">
      <c r="A909" s="262">
        <v>5015808227</v>
      </c>
      <c r="B909" s="269" t="str">
        <f>_xlfn.XLOOKUP(Table2[[#This Row],[K&amp;N REF ]],CAT_Details[Tracking Number],CAT_Details[S Ref],,0)</f>
        <v>20250415-S-70267</v>
      </c>
      <c r="C909" s="270">
        <f>_xlfn.XLOOKUP(Table2[[#This Row],[K&amp;N REF ]],CAT_Details[Tracking Number],CAT_Details[TO Ref],,0)</f>
        <v>20250415697506</v>
      </c>
      <c r="D909" s="270" t="str">
        <f>_xlfn.XLOOKUP(Table2[[#This Row],[K&amp;N REF ]],CAT_Details[Tracking Number],CAT_Details[Pickup Customer Name],,0)</f>
        <v>BRUSS KUNSTSTOFFTECHNIK GMBH</v>
      </c>
      <c r="E909" s="271" t="str">
        <f>_xlfn.XLOOKUP(Table2[[#This Row],[K&amp;N REF ]],CAT_Details[Tracking Number],CAT_Details[Delivery Country Code],,0)</f>
        <v>GB</v>
      </c>
      <c r="F909" s="271" t="str">
        <f>_xlfn.XLOOKUP(Table2[[#This Row],[TO Ref]],CAT_Details[TO Ref],CAT_Details[Loc],,0)</f>
        <v>DX01-L5</v>
      </c>
      <c r="G909" s="257" t="s">
        <v>34</v>
      </c>
      <c r="H909" s="257" t="s">
        <v>31</v>
      </c>
      <c r="I909" s="280">
        <v>45771</v>
      </c>
      <c r="J909" s="257" t="s">
        <v>26</v>
      </c>
      <c r="K909" s="257" t="s">
        <v>32</v>
      </c>
      <c r="L909" s="280">
        <v>45771</v>
      </c>
      <c r="M909" s="257" t="str">
        <f>IF(Table2[[#This Row],[Resolve Date]]="","ONGOING","SOLVED")</f>
        <v>SOLVED</v>
      </c>
      <c r="N909" s="258" t="s">
        <v>30</v>
      </c>
      <c r="O909" s="257" t="str">
        <f>Table2[[#This Row],[K&amp;N REF ]]&amp;Table2[[#This Row],[Issue type ]]</f>
        <v>5015808227MISSING LABELS ON SOME UNITS</v>
      </c>
      <c r="P909" s="257">
        <f>YEAR(Table2[[#This Row],[Date ]])</f>
        <v>2025</v>
      </c>
      <c r="Q909" s="257" t="str">
        <f>VLOOKUP(MONTH(Table2[[#This Row],[Date ]]),Months,2,0)</f>
        <v>April</v>
      </c>
      <c r="R909" s="257" t="b">
        <f>COUNTIFS(Table2[Unique],Table2[[#This Row],[Unique]])&gt;1</f>
        <v>0</v>
      </c>
      <c r="S909" s="257">
        <f>IF(Table2[[#This Row],[Status ]]="Solved",1,0)</f>
        <v>1</v>
      </c>
      <c r="T909" s="257">
        <f>IF(Table2[[#This Row],[Status ]]="ongoing",1,0)</f>
        <v>0</v>
      </c>
    </row>
    <row r="910" spans="1:20" x14ac:dyDescent="0.25">
      <c r="A910" s="262">
        <v>5015808145</v>
      </c>
      <c r="B910" s="269" t="str">
        <f>_xlfn.XLOOKUP(Table2[[#This Row],[K&amp;N REF ]],CAT_Details[Tracking Number],CAT_Details[S Ref],,0)</f>
        <v>20250416-S-70058</v>
      </c>
      <c r="C910" s="270">
        <f>_xlfn.XLOOKUP(Table2[[#This Row],[K&amp;N REF ]],CAT_Details[Tracking Number],CAT_Details[TO Ref],,0)</f>
        <v>20250416698208</v>
      </c>
      <c r="D910" s="270" t="str">
        <f>_xlfn.XLOOKUP(Table2[[#This Row],[K&amp;N REF ]],CAT_Details[Tracking Number],CAT_Details[Pickup Customer Name],,0)</f>
        <v>FEDERAL-MOGUL NURNBERG GMBH, (AT GB</v>
      </c>
      <c r="E910" s="271" t="str">
        <f>_xlfn.XLOOKUP(Table2[[#This Row],[K&amp;N REF ]],CAT_Details[Tracking Number],CAT_Details[Delivery Country Code],,0)</f>
        <v>GB</v>
      </c>
      <c r="F910" s="271" t="str">
        <f>_xlfn.XLOOKUP(Table2[[#This Row],[TO Ref]],CAT_Details[TO Ref],CAT_Details[Loc],,0)</f>
        <v>No Loc</v>
      </c>
      <c r="G910" s="257" t="s">
        <v>34</v>
      </c>
      <c r="H910" s="257" t="s">
        <v>29</v>
      </c>
      <c r="I910" s="280">
        <v>45771</v>
      </c>
      <c r="J910" s="257" t="s">
        <v>26</v>
      </c>
      <c r="K910" s="257" t="s">
        <v>32</v>
      </c>
      <c r="L910" s="280">
        <v>45771</v>
      </c>
      <c r="M910" s="257" t="str">
        <f>IF(Table2[[#This Row],[Resolve Date]]="","ONGOING","SOLVED")</f>
        <v>SOLVED</v>
      </c>
      <c r="N910" s="258" t="s">
        <v>30</v>
      </c>
      <c r="O910" s="257" t="str">
        <f>Table2[[#This Row],[K&amp;N REF ]]&amp;Table2[[#This Row],[Issue type ]]</f>
        <v>5015808145DAMAGED LABEL</v>
      </c>
      <c r="P910" s="257">
        <f>YEAR(Table2[[#This Row],[Date ]])</f>
        <v>2025</v>
      </c>
      <c r="Q910" s="257" t="str">
        <f>VLOOKUP(MONTH(Table2[[#This Row],[Date ]]),Months,2,0)</f>
        <v>April</v>
      </c>
      <c r="R910" s="257" t="b">
        <f>COUNTIFS(Table2[Unique],Table2[[#This Row],[Unique]])&gt;1</f>
        <v>0</v>
      </c>
      <c r="S910" s="257">
        <f>IF(Table2[[#This Row],[Status ]]="Solved",1,0)</f>
        <v>1</v>
      </c>
      <c r="T910" s="257">
        <f>IF(Table2[[#This Row],[Status ]]="ongoing",1,0)</f>
        <v>0</v>
      </c>
    </row>
    <row r="911" spans="1:20" x14ac:dyDescent="0.25">
      <c r="A911" s="262">
        <v>5015845283</v>
      </c>
      <c r="B911" s="269" t="str">
        <f>_xlfn.XLOOKUP(Table2[[#This Row],[K&amp;N REF ]],CAT_Details[Tracking Number],CAT_Details[S Ref],,0)</f>
        <v>20250418-S-70088</v>
      </c>
      <c r="C911" s="270">
        <f>_xlfn.XLOOKUP(Table2[[#This Row],[K&amp;N REF ]],CAT_Details[Tracking Number],CAT_Details[TO Ref],,0)</f>
        <v>20250418700479</v>
      </c>
      <c r="D911" s="270" t="str">
        <f>_xlfn.XLOOKUP(Table2[[#This Row],[K&amp;N REF ]],CAT_Details[Tracking Number],CAT_Details[Pickup Customer Name],,0)</f>
        <v>FALLAIS INTERNATIONAL</v>
      </c>
      <c r="E911" s="271" t="str">
        <f>_xlfn.XLOOKUP(Table2[[#This Row],[K&amp;N REF ]],CAT_Details[Tracking Number],CAT_Details[Delivery Country Code],,0)</f>
        <v>GB</v>
      </c>
      <c r="F911" s="271" t="str">
        <f>_xlfn.XLOOKUP(Table2[[#This Row],[TO Ref]],CAT_Details[TO Ref],CAT_Details[Loc],,0)</f>
        <v>DK-BM01</v>
      </c>
      <c r="G911" s="257" t="s">
        <v>36</v>
      </c>
      <c r="H911" s="257" t="s">
        <v>25</v>
      </c>
      <c r="I911" s="280">
        <v>45771</v>
      </c>
      <c r="J911" s="257" t="s">
        <v>26</v>
      </c>
      <c r="K911" s="257" t="s">
        <v>32</v>
      </c>
      <c r="L911" s="280">
        <v>45771</v>
      </c>
      <c r="M911" s="257" t="str">
        <f>IF(Table2[[#This Row],[Resolve Date]]="","ONGOING","SOLVED")</f>
        <v>SOLVED</v>
      </c>
      <c r="N911" s="258" t="s">
        <v>30</v>
      </c>
      <c r="O911" s="257" t="str">
        <f>Table2[[#This Row],[K&amp;N REF ]]&amp;Table2[[#This Row],[Issue type ]]</f>
        <v xml:space="preserve">5015845283DAMAGE </v>
      </c>
      <c r="P911" s="257">
        <f>YEAR(Table2[[#This Row],[Date ]])</f>
        <v>2025</v>
      </c>
      <c r="Q911" s="257" t="str">
        <f>VLOOKUP(MONTH(Table2[[#This Row],[Date ]]),Months,2,0)</f>
        <v>April</v>
      </c>
      <c r="R911" s="257" t="b">
        <f>COUNTIFS(Table2[Unique],Table2[[#This Row],[Unique]])&gt;1</f>
        <v>0</v>
      </c>
      <c r="S911" s="257">
        <f>IF(Table2[[#This Row],[Status ]]="Solved",1,0)</f>
        <v>1</v>
      </c>
      <c r="T911" s="257">
        <f>IF(Table2[[#This Row],[Status ]]="ongoing",1,0)</f>
        <v>0</v>
      </c>
    </row>
    <row r="912" spans="1:20" x14ac:dyDescent="0.25">
      <c r="A912" s="262">
        <v>5015845382</v>
      </c>
      <c r="B912" s="269" t="str">
        <f>_xlfn.XLOOKUP(Table2[[#This Row],[K&amp;N REF ]],CAT_Details[Tracking Number],CAT_Details[S Ref],,0)</f>
        <v>20250416-S-70115</v>
      </c>
      <c r="C912" s="270">
        <f>_xlfn.XLOOKUP(Table2[[#This Row],[K&amp;N REF ]],CAT_Details[Tracking Number],CAT_Details[TO Ref],,0)</f>
        <v>20250415697897</v>
      </c>
      <c r="D912" s="270" t="str">
        <f>_xlfn.XLOOKUP(Table2[[#This Row],[K&amp;N REF ]],CAT_Details[Tracking Number],CAT_Details[Pickup Customer Name],,0)</f>
        <v>Doga, S.A.</v>
      </c>
      <c r="E912" s="271" t="str">
        <f>_xlfn.XLOOKUP(Table2[[#This Row],[K&amp;N REF ]],CAT_Details[Tracking Number],CAT_Details[Delivery Country Code],,0)</f>
        <v>GB</v>
      </c>
      <c r="F912" s="271">
        <f>_xlfn.XLOOKUP(Table2[[#This Row],[TO Ref]],CAT_Details[TO Ref],CAT_Details[Loc],,0)</f>
        <v>3402</v>
      </c>
      <c r="G912" s="257" t="s">
        <v>24</v>
      </c>
      <c r="H912" s="257" t="s">
        <v>49</v>
      </c>
      <c r="I912" s="280">
        <v>45772</v>
      </c>
      <c r="J912" s="257" t="s">
        <v>26</v>
      </c>
      <c r="K912" s="257" t="s">
        <v>32</v>
      </c>
      <c r="L912" s="280">
        <v>45772</v>
      </c>
      <c r="M912" s="257" t="str">
        <f>IF(Table2[[#This Row],[Resolve Date]]="","ONGOING","SOLVED")</f>
        <v>SOLVED</v>
      </c>
      <c r="N912" s="258" t="s">
        <v>30</v>
      </c>
      <c r="O912" s="257" t="str">
        <f>Table2[[#This Row],[K&amp;N REF ]]&amp;Table2[[#This Row],[Issue type ]]</f>
        <v>5015845382XX LABELS</v>
      </c>
      <c r="P912" s="257">
        <f>YEAR(Table2[[#This Row],[Date ]])</f>
        <v>2025</v>
      </c>
      <c r="Q912" s="257" t="str">
        <f>VLOOKUP(MONTH(Table2[[#This Row],[Date ]]),Months,2,0)</f>
        <v>April</v>
      </c>
      <c r="R912" s="257" t="b">
        <f>COUNTIFS(Table2[Unique],Table2[[#This Row],[Unique]])&gt;1</f>
        <v>0</v>
      </c>
      <c r="S912" s="257">
        <f>IF(Table2[[#This Row],[Status ]]="Solved",1,0)</f>
        <v>1</v>
      </c>
      <c r="T912" s="257">
        <f>IF(Table2[[#This Row],[Status ]]="ongoing",1,0)</f>
        <v>0</v>
      </c>
    </row>
    <row r="913" spans="1:20" x14ac:dyDescent="0.25">
      <c r="A913" s="262">
        <v>5015836021</v>
      </c>
      <c r="B913" s="269" t="str">
        <f>_xlfn.XLOOKUP(Table2[[#This Row],[K&amp;N REF ]],CAT_Details[Tracking Number],CAT_Details[S Ref],,0)</f>
        <v>20250417-S-70425</v>
      </c>
      <c r="C913" s="270">
        <f>_xlfn.XLOOKUP(Table2[[#This Row],[K&amp;N REF ]],CAT_Details[Tracking Number],CAT_Details[TO Ref],,0)</f>
        <v>20250417699830</v>
      </c>
      <c r="D913" s="270" t="str">
        <f>_xlfn.XLOOKUP(Table2[[#This Row],[K&amp;N REF ]],CAT_Details[Tracking Number],CAT_Details[Pickup Customer Name],,0)</f>
        <v>FOR S.P.A. A SOCIO UNICO</v>
      </c>
      <c r="E913" s="271" t="str">
        <f>_xlfn.XLOOKUP(Table2[[#This Row],[K&amp;N REF ]],CAT_Details[Tracking Number],CAT_Details[Delivery Country Code],,0)</f>
        <v>GB</v>
      </c>
      <c r="F913" s="271" t="str">
        <f>_xlfn.XLOOKUP(Table2[[#This Row],[TO Ref]],CAT_Details[TO Ref],CAT_Details[Loc],,0)</f>
        <v>OYL1</v>
      </c>
      <c r="G913" s="257" t="s">
        <v>24</v>
      </c>
      <c r="H913" s="257" t="s">
        <v>42</v>
      </c>
      <c r="I913" s="280">
        <v>45772</v>
      </c>
      <c r="J913" s="257" t="s">
        <v>45</v>
      </c>
      <c r="K913" s="257" t="s">
        <v>50</v>
      </c>
      <c r="L913" s="280">
        <v>45775</v>
      </c>
      <c r="M913" s="257" t="str">
        <f>IF(Table2[[#This Row],[Resolve Date]]="","ONGOING","SOLVED")</f>
        <v>SOLVED</v>
      </c>
      <c r="N913" s="258" t="s">
        <v>151</v>
      </c>
      <c r="O913" s="257" t="str">
        <f>Table2[[#This Row],[K&amp;N REF ]]&amp;Table2[[#This Row],[Issue type ]]</f>
        <v>5015836021AMOUNT</v>
      </c>
      <c r="P913" s="257">
        <f>YEAR(Table2[[#This Row],[Date ]])</f>
        <v>2025</v>
      </c>
      <c r="Q913" s="257" t="str">
        <f>VLOOKUP(MONTH(Table2[[#This Row],[Date ]]),Months,2,0)</f>
        <v>April</v>
      </c>
      <c r="R913" s="257" t="b">
        <f>COUNTIFS(Table2[Unique],Table2[[#This Row],[Unique]])&gt;1</f>
        <v>0</v>
      </c>
      <c r="S913" s="257">
        <f>IF(Table2[[#This Row],[Status ]]="Solved",1,0)</f>
        <v>1</v>
      </c>
      <c r="T913" s="257">
        <f>IF(Table2[[#This Row],[Status ]]="ongoing",1,0)</f>
        <v>0</v>
      </c>
    </row>
    <row r="914" spans="1:20" x14ac:dyDescent="0.25">
      <c r="A914" s="262">
        <v>5015808746</v>
      </c>
      <c r="B914" s="269" t="str">
        <f>_xlfn.XLOOKUP(Table2[[#This Row],[K&amp;N REF ]],CAT_Details[Tracking Number],CAT_Details[S Ref],,0)</f>
        <v>20250415-S-70225</v>
      </c>
      <c r="C914" s="270">
        <f>_xlfn.XLOOKUP(Table2[[#This Row],[K&amp;N REF ]],CAT_Details[Tracking Number],CAT_Details[TO Ref],,0)</f>
        <v>20250415697419</v>
      </c>
      <c r="D914" s="270" t="str">
        <f>_xlfn.XLOOKUP(Table2[[#This Row],[K&amp;N REF ]],CAT_Details[Tracking Number],CAT_Details[Pickup Customer Name],,0)</f>
        <v>Standard Motor Product Poland ( SMP Poland)</v>
      </c>
      <c r="E914" s="271" t="str">
        <f>_xlfn.XLOOKUP(Table2[[#This Row],[K&amp;N REF ]],CAT_Details[Tracking Number],CAT_Details[Delivery Country Code],,0)</f>
        <v>GB</v>
      </c>
      <c r="F914" s="271" t="str">
        <f>_xlfn.XLOOKUP(Table2[[#This Row],[TO Ref]],CAT_Details[TO Ref],CAT_Details[Loc],,0)</f>
        <v>DX01-L5</v>
      </c>
      <c r="G914" s="257" t="s">
        <v>44</v>
      </c>
      <c r="H914" s="257" t="s">
        <v>40</v>
      </c>
      <c r="I914" s="280">
        <v>45772</v>
      </c>
      <c r="J914" s="257" t="s">
        <v>26</v>
      </c>
      <c r="K914" s="257" t="s">
        <v>32</v>
      </c>
      <c r="L914" s="280">
        <v>45772</v>
      </c>
      <c r="M914" s="257" t="str">
        <f>IF(Table2[[#This Row],[Resolve Date]]="","ONGOING","SOLVED")</f>
        <v>SOLVED</v>
      </c>
      <c r="N914" s="258" t="s">
        <v>96</v>
      </c>
      <c r="O914" s="257" t="str">
        <f>Table2[[#This Row],[K&amp;N REF ]]&amp;Table2[[#This Row],[Issue type ]]</f>
        <v xml:space="preserve">5015808746INCORRECT LABELS </v>
      </c>
      <c r="P914" s="257">
        <f>YEAR(Table2[[#This Row],[Date ]])</f>
        <v>2025</v>
      </c>
      <c r="Q914" s="257" t="str">
        <f>VLOOKUP(MONTH(Table2[[#This Row],[Date ]]),Months,2,0)</f>
        <v>April</v>
      </c>
      <c r="R914" s="257" t="b">
        <f>COUNTIFS(Table2[Unique],Table2[[#This Row],[Unique]])&gt;1</f>
        <v>0</v>
      </c>
      <c r="S914" s="257">
        <f>IF(Table2[[#This Row],[Status ]]="Solved",1,0)</f>
        <v>1</v>
      </c>
      <c r="T914" s="257">
        <f>IF(Table2[[#This Row],[Status ]]="ongoing",1,0)</f>
        <v>0</v>
      </c>
    </row>
    <row r="915" spans="1:20" x14ac:dyDescent="0.25">
      <c r="A915" s="262">
        <v>5015839783</v>
      </c>
      <c r="B915" s="269" t="str">
        <f>_xlfn.XLOOKUP(Table2[[#This Row],[K&amp;N REF ]],CAT_Details[Tracking Number],CAT_Details[S Ref],,0)</f>
        <v>20250416-S-70153</v>
      </c>
      <c r="C915" s="270">
        <f>_xlfn.XLOOKUP(Table2[[#This Row],[K&amp;N REF ]],CAT_Details[Tracking Number],CAT_Details[TO Ref],,0)</f>
        <v>20250415697868</v>
      </c>
      <c r="D915" s="270" t="str">
        <f>_xlfn.XLOOKUP(Table2[[#This Row],[K&amp;N REF ]],CAT_Details[Tracking Number],CAT_Details[Pickup Customer Name],,0)</f>
        <v>INDUSTRILAS AB</v>
      </c>
      <c r="E915" s="271" t="str">
        <f>_xlfn.XLOOKUP(Table2[[#This Row],[K&amp;N REF ]],CAT_Details[Tracking Number],CAT_Details[Delivery Country Code],,0)</f>
        <v>GB</v>
      </c>
      <c r="F915" s="271" t="str">
        <f>_xlfn.XLOOKUP(Table2[[#This Row],[TO Ref]],CAT_Details[TO Ref],CAT_Details[Loc],,0)</f>
        <v>DK-LW08</v>
      </c>
      <c r="G915" s="257" t="s">
        <v>44</v>
      </c>
      <c r="H915" s="257" t="s">
        <v>35</v>
      </c>
      <c r="I915" s="280">
        <v>45772</v>
      </c>
      <c r="J915" s="257" t="s">
        <v>26</v>
      </c>
      <c r="K915" s="257" t="s">
        <v>32</v>
      </c>
      <c r="L915" s="280">
        <v>45772</v>
      </c>
      <c r="M915" s="257" t="str">
        <f>IF(Table2[[#This Row],[Resolve Date]]="","ONGOING","SOLVED")</f>
        <v>SOLVED</v>
      </c>
      <c r="N915" s="258" t="s">
        <v>30</v>
      </c>
      <c r="O915" s="257" t="str">
        <f>Table2[[#This Row],[K&amp;N REF ]]&amp;Table2[[#This Row],[Issue type ]]</f>
        <v>5015839783NO LABELS</v>
      </c>
      <c r="P915" s="257">
        <f>YEAR(Table2[[#This Row],[Date ]])</f>
        <v>2025</v>
      </c>
      <c r="Q915" s="257" t="str">
        <f>VLOOKUP(MONTH(Table2[[#This Row],[Date ]]),Months,2,0)</f>
        <v>April</v>
      </c>
      <c r="R915" s="257" t="b">
        <f>COUNTIFS(Table2[Unique],Table2[[#This Row],[Unique]])&gt;1</f>
        <v>0</v>
      </c>
      <c r="S915" s="257">
        <f>IF(Table2[[#This Row],[Status ]]="Solved",1,0)</f>
        <v>1</v>
      </c>
      <c r="T915" s="257">
        <f>IF(Table2[[#This Row],[Status ]]="ongoing",1,0)</f>
        <v>0</v>
      </c>
    </row>
    <row r="916" spans="1:20" x14ac:dyDescent="0.25">
      <c r="A916" s="262">
        <v>5015808512</v>
      </c>
      <c r="B916" s="269" t="str">
        <f>_xlfn.XLOOKUP(Table2[[#This Row],[K&amp;N REF ]],CAT_Details[Tracking Number],CAT_Details[S Ref],,0)</f>
        <v>20250411-S-70119</v>
      </c>
      <c r="C916" s="270">
        <f>_xlfn.XLOOKUP(Table2[[#This Row],[K&amp;N REF ]],CAT_Details[Tracking Number],CAT_Details[TO Ref],,0)</f>
        <v>20250410694865</v>
      </c>
      <c r="D916" s="270" t="str">
        <f>_xlfn.XLOOKUP(Table2[[#This Row],[K&amp;N REF ]],CAT_Details[Tracking Number],CAT_Details[Pickup Customer Name],,0)</f>
        <v>Tibbett Logistics</v>
      </c>
      <c r="E916" s="271" t="str">
        <f>_xlfn.XLOOKUP(Table2[[#This Row],[K&amp;N REF ]],CAT_Details[Tracking Number],CAT_Details[Delivery Country Code],,0)</f>
        <v>GB</v>
      </c>
      <c r="F916" s="271" t="str">
        <f>_xlfn.XLOOKUP(Table2[[#This Row],[TO Ref]],CAT_Details[TO Ref],CAT_Details[Loc],,0)</f>
        <v>DX01-L5</v>
      </c>
      <c r="G916" s="257" t="s">
        <v>34</v>
      </c>
      <c r="H916" s="257" t="s">
        <v>49</v>
      </c>
      <c r="I916" s="280">
        <v>45772</v>
      </c>
      <c r="J916" s="257" t="s">
        <v>26</v>
      </c>
      <c r="K916" s="257" t="s">
        <v>32</v>
      </c>
      <c r="L916" s="280">
        <v>45772</v>
      </c>
      <c r="M916" s="257" t="str">
        <f>IF(Table2[[#This Row],[Resolve Date]]="","ONGOING","SOLVED")</f>
        <v>SOLVED</v>
      </c>
      <c r="N916" s="258" t="s">
        <v>30</v>
      </c>
      <c r="O916" s="257" t="str">
        <f>Table2[[#This Row],[K&amp;N REF ]]&amp;Table2[[#This Row],[Issue type ]]</f>
        <v>5015808512XX LABELS</v>
      </c>
      <c r="P916" s="257">
        <f>YEAR(Table2[[#This Row],[Date ]])</f>
        <v>2025</v>
      </c>
      <c r="Q916" s="257" t="str">
        <f>VLOOKUP(MONTH(Table2[[#This Row],[Date ]]),Months,2,0)</f>
        <v>April</v>
      </c>
      <c r="R916" s="257" t="b">
        <f>COUNTIFS(Table2[Unique],Table2[[#This Row],[Unique]])&gt;1</f>
        <v>0</v>
      </c>
      <c r="S916" s="257">
        <f>IF(Table2[[#This Row],[Status ]]="Solved",1,0)</f>
        <v>1</v>
      </c>
      <c r="T916" s="257">
        <f>IF(Table2[[#This Row],[Status ]]="ongoing",1,0)</f>
        <v>0</v>
      </c>
    </row>
    <row r="917" spans="1:20" x14ac:dyDescent="0.25">
      <c r="A917" s="262">
        <v>5015808631</v>
      </c>
      <c r="B917" s="269" t="str">
        <f>_xlfn.XLOOKUP(Table2[[#This Row],[K&amp;N REF ]],CAT_Details[Tracking Number],CAT_Details[S Ref],,0)</f>
        <v>20250415-S-70255</v>
      </c>
      <c r="C917" s="270">
        <f>_xlfn.XLOOKUP(Table2[[#This Row],[K&amp;N REF ]],CAT_Details[Tracking Number],CAT_Details[TO Ref],,0)</f>
        <v>20250414696601</v>
      </c>
      <c r="D917" s="270" t="str">
        <f>_xlfn.XLOOKUP(Table2[[#This Row],[K&amp;N REF ]],CAT_Details[Tracking Number],CAT_Details[Pickup Customer Name],,0)</f>
        <v>HYDAC SERVICE GMBH</v>
      </c>
      <c r="E917" s="271" t="str">
        <f>_xlfn.XLOOKUP(Table2[[#This Row],[K&amp;N REF ]],CAT_Details[Tracking Number],CAT_Details[Delivery Country Code],,0)</f>
        <v>GB</v>
      </c>
      <c r="F917" s="271" t="str">
        <f>_xlfn.XLOOKUP(Table2[[#This Row],[TO Ref]],CAT_Details[TO Ref],CAT_Details[Loc],,0)</f>
        <v>U2-L5</v>
      </c>
      <c r="G917" s="257" t="s">
        <v>34</v>
      </c>
      <c r="H917" s="257" t="s">
        <v>35</v>
      </c>
      <c r="I917" s="280">
        <v>45772</v>
      </c>
      <c r="J917" s="257" t="s">
        <v>26</v>
      </c>
      <c r="K917" s="257" t="s">
        <v>32</v>
      </c>
      <c r="L917" s="280">
        <v>45772</v>
      </c>
      <c r="M917" s="257" t="str">
        <f>IF(Table2[[#This Row],[Resolve Date]]="","ONGOING","SOLVED")</f>
        <v>SOLVED</v>
      </c>
      <c r="N917" s="258" t="s">
        <v>30</v>
      </c>
      <c r="O917" s="257" t="str">
        <f>Table2[[#This Row],[K&amp;N REF ]]&amp;Table2[[#This Row],[Issue type ]]</f>
        <v>5015808631NO LABELS</v>
      </c>
      <c r="P917" s="257">
        <f>YEAR(Table2[[#This Row],[Date ]])</f>
        <v>2025</v>
      </c>
      <c r="Q917" s="257" t="str">
        <f>VLOOKUP(MONTH(Table2[[#This Row],[Date ]]),Months,2,0)</f>
        <v>April</v>
      </c>
      <c r="R917" s="257" t="b">
        <f>COUNTIFS(Table2[Unique],Table2[[#This Row],[Unique]])&gt;1</f>
        <v>0</v>
      </c>
      <c r="S917" s="257">
        <f>IF(Table2[[#This Row],[Status ]]="Solved",1,0)</f>
        <v>1</v>
      </c>
      <c r="T917" s="257">
        <f>IF(Table2[[#This Row],[Status ]]="ongoing",1,0)</f>
        <v>0</v>
      </c>
    </row>
    <row r="918" spans="1:20" x14ac:dyDescent="0.25">
      <c r="A918" s="262">
        <v>5015835958</v>
      </c>
      <c r="B918" s="269" t="str">
        <f>_xlfn.XLOOKUP(Table2[[#This Row],[K&amp;N REF ]],CAT_Details[Tracking Number],CAT_Details[S Ref],,0)</f>
        <v>20250416-S-70099</v>
      </c>
      <c r="C918" s="270">
        <f>_xlfn.XLOOKUP(Table2[[#This Row],[K&amp;N REF ]],CAT_Details[Tracking Number],CAT_Details[TO Ref],,0)</f>
        <v>20250416698137</v>
      </c>
      <c r="D918" s="270" t="str">
        <f>_xlfn.XLOOKUP(Table2[[#This Row],[K&amp;N REF ]],CAT_Details[Tracking Number],CAT_Details[Pickup Customer Name],,0)</f>
        <v>Grammer Technical Components GmbH</v>
      </c>
      <c r="E918" s="271" t="str">
        <f>_xlfn.XLOOKUP(Table2[[#This Row],[K&amp;N REF ]],CAT_Details[Tracking Number],CAT_Details[Delivery Country Code],,0)</f>
        <v>GB</v>
      </c>
      <c r="F918" s="271" t="str">
        <f>_xlfn.XLOOKUP(Table2[[#This Row],[TO Ref]],CAT_Details[TO Ref],CAT_Details[Loc],,0)</f>
        <v>U2-L5</v>
      </c>
      <c r="G918" s="257" t="s">
        <v>34</v>
      </c>
      <c r="H918" s="257" t="s">
        <v>35</v>
      </c>
      <c r="I918" s="280">
        <v>45772</v>
      </c>
      <c r="J918" s="257" t="s">
        <v>26</v>
      </c>
      <c r="K918" s="257" t="s">
        <v>32</v>
      </c>
      <c r="L918" s="280">
        <v>45772</v>
      </c>
      <c r="M918" s="257" t="str">
        <f>IF(Table2[[#This Row],[Resolve Date]]="","ONGOING","SOLVED")</f>
        <v>SOLVED</v>
      </c>
      <c r="N918" s="258" t="s">
        <v>30</v>
      </c>
      <c r="O918" s="257" t="str">
        <f>Table2[[#This Row],[K&amp;N REF ]]&amp;Table2[[#This Row],[Issue type ]]</f>
        <v>5015835958NO LABELS</v>
      </c>
      <c r="P918" s="257">
        <f>YEAR(Table2[[#This Row],[Date ]])</f>
        <v>2025</v>
      </c>
      <c r="Q918" s="257" t="str">
        <f>VLOOKUP(MONTH(Table2[[#This Row],[Date ]]),Months,2,0)</f>
        <v>April</v>
      </c>
      <c r="R918" s="257" t="b">
        <f>COUNTIFS(Table2[Unique],Table2[[#This Row],[Unique]])&gt;1</f>
        <v>0</v>
      </c>
      <c r="S918" s="257">
        <f>IF(Table2[[#This Row],[Status ]]="Solved",1,0)</f>
        <v>1</v>
      </c>
      <c r="T918" s="257">
        <f>IF(Table2[[#This Row],[Status ]]="ongoing",1,0)</f>
        <v>0</v>
      </c>
    </row>
    <row r="919" spans="1:20" x14ac:dyDescent="0.25">
      <c r="A919" s="262">
        <v>5015845655</v>
      </c>
      <c r="B919" s="269" t="str">
        <f>_xlfn.XLOOKUP(Table2[[#This Row],[K&amp;N REF ]],CAT_Details[Tracking Number],CAT_Details[S Ref],,0)</f>
        <v>20250416-S-70151</v>
      </c>
      <c r="C919" s="270">
        <f>_xlfn.XLOOKUP(Table2[[#This Row],[K&amp;N REF ]],CAT_Details[Tracking Number],CAT_Details[TO Ref],,0)</f>
        <v>20250416698282</v>
      </c>
      <c r="D919" s="270" t="str">
        <f>_xlfn.XLOOKUP(Table2[[#This Row],[K&amp;N REF ]],CAT_Details[Tracking Number],CAT_Details[Pickup Customer Name],,0)</f>
        <v>Elring Klinger Ag</v>
      </c>
      <c r="E919" s="271" t="str">
        <f>_xlfn.XLOOKUP(Table2[[#This Row],[K&amp;N REF ]],CAT_Details[Tracking Number],CAT_Details[Delivery Country Code],,0)</f>
        <v>GB</v>
      </c>
      <c r="F919" s="271" t="str">
        <f>_xlfn.XLOOKUP(Table2[[#This Row],[TO Ref]],CAT_Details[TO Ref],CAT_Details[Loc],,0)</f>
        <v>DX01-L5</v>
      </c>
      <c r="G919" s="257" t="s">
        <v>34</v>
      </c>
      <c r="H919" s="257" t="s">
        <v>35</v>
      </c>
      <c r="I919" s="280">
        <v>45772</v>
      </c>
      <c r="J919" s="257" t="s">
        <v>26</v>
      </c>
      <c r="K919" s="257" t="s">
        <v>32</v>
      </c>
      <c r="L919" s="280">
        <v>45772</v>
      </c>
      <c r="M919" s="257" t="str">
        <f>IF(Table2[[#This Row],[Resolve Date]]="","ONGOING","SOLVED")</f>
        <v>SOLVED</v>
      </c>
      <c r="N919" s="258" t="s">
        <v>30</v>
      </c>
      <c r="O919" s="257" t="str">
        <f>Table2[[#This Row],[K&amp;N REF ]]&amp;Table2[[#This Row],[Issue type ]]</f>
        <v>5015845655NO LABELS</v>
      </c>
      <c r="P919" s="257">
        <f>YEAR(Table2[[#This Row],[Date ]])</f>
        <v>2025</v>
      </c>
      <c r="Q919" s="257" t="str">
        <f>VLOOKUP(MONTH(Table2[[#This Row],[Date ]]),Months,2,0)</f>
        <v>April</v>
      </c>
      <c r="R919" s="257" t="b">
        <f>COUNTIFS(Table2[Unique],Table2[[#This Row],[Unique]])&gt;1</f>
        <v>0</v>
      </c>
      <c r="S919" s="257">
        <f>IF(Table2[[#This Row],[Status ]]="Solved",1,0)</f>
        <v>1</v>
      </c>
      <c r="T919" s="257">
        <f>IF(Table2[[#This Row],[Status ]]="ongoing",1,0)</f>
        <v>0</v>
      </c>
    </row>
    <row r="920" spans="1:20" ht="30" x14ac:dyDescent="0.25">
      <c r="A920" s="262">
        <v>5015836602</v>
      </c>
      <c r="B920" s="269" t="str">
        <f>_xlfn.XLOOKUP(Table2[[#This Row],[K&amp;N REF ]],CAT_Details[Tracking Number],CAT_Details[S Ref],,0)</f>
        <v>20250416-S-70167</v>
      </c>
      <c r="C920" s="270">
        <f>_xlfn.XLOOKUP(Table2[[#This Row],[K&amp;N REF ]],CAT_Details[Tracking Number],CAT_Details[TO Ref],,0)</f>
        <v>20250416698286</v>
      </c>
      <c r="D920" s="270" t="str">
        <f>_xlfn.XLOOKUP(Table2[[#This Row],[K&amp;N REF ]],CAT_Details[Tracking Number],CAT_Details[Pickup Customer Name],,0)</f>
        <v>SCHUK INDUSTRIESERVICE GMBH &amp; CO. K</v>
      </c>
      <c r="E920" s="271" t="str">
        <f>_xlfn.XLOOKUP(Table2[[#This Row],[K&amp;N REF ]],CAT_Details[Tracking Number],CAT_Details[Delivery Country Code],,0)</f>
        <v>GB</v>
      </c>
      <c r="F920" s="271" t="str">
        <f>_xlfn.XLOOKUP(Table2[[#This Row],[TO Ref]],CAT_Details[TO Ref],CAT_Details[Loc],,0)</f>
        <v>DK-BM01</v>
      </c>
      <c r="G920" s="257" t="s">
        <v>34</v>
      </c>
      <c r="H920" s="257" t="s">
        <v>42</v>
      </c>
      <c r="I920" s="280">
        <v>45772</v>
      </c>
      <c r="J920" s="257" t="s">
        <v>45</v>
      </c>
      <c r="K920" s="257" t="s">
        <v>27</v>
      </c>
      <c r="L920" s="280">
        <v>45772</v>
      </c>
      <c r="M920" s="257" t="str">
        <f>IF(Table2[[#This Row],[Resolve Date]]="","ONGOING","SOLVED")</f>
        <v>SOLVED</v>
      </c>
      <c r="N920" s="258" t="s">
        <v>152</v>
      </c>
      <c r="O920" s="257" t="str">
        <f>Table2[[#This Row],[K&amp;N REF ]]&amp;Table2[[#This Row],[Issue type ]]</f>
        <v>5015836602AMOUNT</v>
      </c>
      <c r="P920" s="257">
        <f>YEAR(Table2[[#This Row],[Date ]])</f>
        <v>2025</v>
      </c>
      <c r="Q920" s="257" t="str">
        <f>VLOOKUP(MONTH(Table2[[#This Row],[Date ]]),Months,2,0)</f>
        <v>April</v>
      </c>
      <c r="R920" s="257" t="b">
        <f>COUNTIFS(Table2[Unique],Table2[[#This Row],[Unique]])&gt;1</f>
        <v>0</v>
      </c>
      <c r="S920" s="257">
        <f>IF(Table2[[#This Row],[Status ]]="Solved",1,0)</f>
        <v>1</v>
      </c>
      <c r="T920" s="257">
        <f>IF(Table2[[#This Row],[Status ]]="ongoing",1,0)</f>
        <v>0</v>
      </c>
    </row>
    <row r="921" spans="1:20" x14ac:dyDescent="0.25">
      <c r="A921" s="262">
        <v>5015839298</v>
      </c>
      <c r="B921" s="269" t="str">
        <f>_xlfn.XLOOKUP(Table2[[#This Row],[K&amp;N REF ]],CAT_Details[Tracking Number],CAT_Details[S Ref],,0)</f>
        <v>20250416-S-70105</v>
      </c>
      <c r="C921" s="270">
        <f>_xlfn.XLOOKUP(Table2[[#This Row],[K&amp;N REF ]],CAT_Details[Tracking Number],CAT_Details[TO Ref],,0)</f>
        <v>20250416698329</v>
      </c>
      <c r="D921" s="270" t="str">
        <f>_xlfn.XLOOKUP(Table2[[#This Row],[K&amp;N REF ]],CAT_Details[Tracking Number],CAT_Details[Pickup Customer Name],,0)</f>
        <v>Bosch Rexroth AG Werk Horb</v>
      </c>
      <c r="E921" s="271" t="str">
        <f>_xlfn.XLOOKUP(Table2[[#This Row],[K&amp;N REF ]],CAT_Details[Tracking Number],CAT_Details[Delivery Country Code],,0)</f>
        <v>GB</v>
      </c>
      <c r="F921" s="271" t="str">
        <f>_xlfn.XLOOKUP(Table2[[#This Row],[TO Ref]],CAT_Details[TO Ref],CAT_Details[Loc],,0)</f>
        <v>U2-L5</v>
      </c>
      <c r="G921" s="257" t="s">
        <v>34</v>
      </c>
      <c r="H921" s="257" t="s">
        <v>40</v>
      </c>
      <c r="I921" s="280">
        <v>45772</v>
      </c>
      <c r="J921" s="257" t="s">
        <v>26</v>
      </c>
      <c r="K921" s="257" t="s">
        <v>32</v>
      </c>
      <c r="L921" s="280">
        <v>45772</v>
      </c>
      <c r="M921" s="257" t="str">
        <f>IF(Table2[[#This Row],[Resolve Date]]="","ONGOING","SOLVED")</f>
        <v>SOLVED</v>
      </c>
      <c r="N921" s="258" t="s">
        <v>96</v>
      </c>
      <c r="O921" s="257" t="str">
        <f>Table2[[#This Row],[K&amp;N REF ]]&amp;Table2[[#This Row],[Issue type ]]</f>
        <v xml:space="preserve">5015839298INCORRECT LABELS </v>
      </c>
      <c r="P921" s="257">
        <f>YEAR(Table2[[#This Row],[Date ]])</f>
        <v>2025</v>
      </c>
      <c r="Q921" s="257" t="str">
        <f>VLOOKUP(MONTH(Table2[[#This Row],[Date ]]),Months,2,0)</f>
        <v>April</v>
      </c>
      <c r="R921" s="257" t="b">
        <f>COUNTIFS(Table2[Unique],Table2[[#This Row],[Unique]])&gt;1</f>
        <v>0</v>
      </c>
      <c r="S921" s="257">
        <f>IF(Table2[[#This Row],[Status ]]="Solved",1,0)</f>
        <v>1</v>
      </c>
      <c r="T921" s="257">
        <f>IF(Table2[[#This Row],[Status ]]="ongoing",1,0)</f>
        <v>0</v>
      </c>
    </row>
    <row r="922" spans="1:20" x14ac:dyDescent="0.25">
      <c r="A922" s="262">
        <v>5015839747</v>
      </c>
      <c r="B922" s="269" t="str">
        <f>_xlfn.XLOOKUP(Table2[[#This Row],[K&amp;N REF ]],CAT_Details[Tracking Number],CAT_Details[S Ref],,0)</f>
        <v>20250416-S-70093</v>
      </c>
      <c r="C922" s="270">
        <f>_xlfn.XLOOKUP(Table2[[#This Row],[K&amp;N REF ]],CAT_Details[Tracking Number],CAT_Details[TO Ref],,0)</f>
        <v>20250416698709</v>
      </c>
      <c r="D922" s="270" t="str">
        <f>_xlfn.XLOOKUP(Table2[[#This Row],[K&amp;N REF ]],CAT_Details[Tracking Number],CAT_Details[Pickup Customer Name],,0)</f>
        <v>VCST Automotive Production Alba SRL</v>
      </c>
      <c r="E922" s="271" t="str">
        <f>_xlfn.XLOOKUP(Table2[[#This Row],[K&amp;N REF ]],CAT_Details[Tracking Number],CAT_Details[Delivery Country Code],,0)</f>
        <v>GB</v>
      </c>
      <c r="F922" s="271" t="str">
        <f>_xlfn.XLOOKUP(Table2[[#This Row],[TO Ref]],CAT_Details[TO Ref],CAT_Details[Loc],,0)</f>
        <v>DX01-L5</v>
      </c>
      <c r="G922" s="257" t="s">
        <v>34</v>
      </c>
      <c r="H922" s="257" t="s">
        <v>49</v>
      </c>
      <c r="I922" s="280">
        <v>45772</v>
      </c>
      <c r="J922" s="257" t="s">
        <v>26</v>
      </c>
      <c r="K922" s="257" t="s">
        <v>32</v>
      </c>
      <c r="L922" s="280">
        <v>45772</v>
      </c>
      <c r="M922" s="257" t="str">
        <f>IF(Table2[[#This Row],[Resolve Date]]="","ONGOING","SOLVED")</f>
        <v>SOLVED</v>
      </c>
      <c r="N922" s="258" t="s">
        <v>30</v>
      </c>
      <c r="O922" s="257" t="str">
        <f>Table2[[#This Row],[K&amp;N REF ]]&amp;Table2[[#This Row],[Issue type ]]</f>
        <v>5015839747XX LABELS</v>
      </c>
      <c r="P922" s="257">
        <f>YEAR(Table2[[#This Row],[Date ]])</f>
        <v>2025</v>
      </c>
      <c r="Q922" s="257" t="str">
        <f>VLOOKUP(MONTH(Table2[[#This Row],[Date ]]),Months,2,0)</f>
        <v>April</v>
      </c>
      <c r="R922" s="257" t="b">
        <f>COUNTIFS(Table2[Unique],Table2[[#This Row],[Unique]])&gt;1</f>
        <v>0</v>
      </c>
      <c r="S922" s="257">
        <f>IF(Table2[[#This Row],[Status ]]="Solved",1,0)</f>
        <v>1</v>
      </c>
      <c r="T922" s="257">
        <f>IF(Table2[[#This Row],[Status ]]="ongoing",1,0)</f>
        <v>0</v>
      </c>
    </row>
    <row r="923" spans="1:20" x14ac:dyDescent="0.25">
      <c r="A923" s="262">
        <v>5015839227</v>
      </c>
      <c r="B923" s="269" t="str">
        <f>_xlfn.XLOOKUP(Table2[[#This Row],[K&amp;N REF ]],CAT_Details[Tracking Number],CAT_Details[S Ref],,0)</f>
        <v>20250416-S-70474</v>
      </c>
      <c r="C923" s="270">
        <f>_xlfn.XLOOKUP(Table2[[#This Row],[K&amp;N REF ]],CAT_Details[Tracking Number],CAT_Details[TO Ref],,0)</f>
        <v>20250414696958</v>
      </c>
      <c r="D923" s="270" t="str">
        <f>_xlfn.XLOOKUP(Table2[[#This Row],[K&amp;N REF ]],CAT_Details[Tracking Number],CAT_Details[Pickup Customer Name],,0)</f>
        <v>SOGEFI FILTRATION FRANCE</v>
      </c>
      <c r="E923" s="271" t="str">
        <f>_xlfn.XLOOKUP(Table2[[#This Row],[K&amp;N REF ]],CAT_Details[Tracking Number],CAT_Details[Delivery Country Code],,0)</f>
        <v>GB</v>
      </c>
      <c r="F923" s="271" t="str">
        <f>_xlfn.XLOOKUP(Table2[[#This Row],[TO Ref]],CAT_Details[TO Ref],CAT_Details[Loc],,0)</f>
        <v>DX01-L5</v>
      </c>
      <c r="G923" s="257" t="s">
        <v>36</v>
      </c>
      <c r="H923" s="257" t="s">
        <v>35</v>
      </c>
      <c r="I923" s="280">
        <v>45772</v>
      </c>
      <c r="J923" s="257" t="s">
        <v>26</v>
      </c>
      <c r="K923" s="257" t="s">
        <v>32</v>
      </c>
      <c r="L923" s="280">
        <v>45772</v>
      </c>
      <c r="M923" s="257" t="str">
        <f>IF(Table2[[#This Row],[Resolve Date]]="","ONGOING","SOLVED")</f>
        <v>SOLVED</v>
      </c>
      <c r="N923" s="258" t="s">
        <v>30</v>
      </c>
      <c r="O923" s="257" t="str">
        <f>Table2[[#This Row],[K&amp;N REF ]]&amp;Table2[[#This Row],[Issue type ]]</f>
        <v>5015839227NO LABELS</v>
      </c>
      <c r="P923" s="257">
        <f>YEAR(Table2[[#This Row],[Date ]])</f>
        <v>2025</v>
      </c>
      <c r="Q923" s="257" t="str">
        <f>VLOOKUP(MONTH(Table2[[#This Row],[Date ]]),Months,2,0)</f>
        <v>April</v>
      </c>
      <c r="R923" s="257" t="b">
        <f>COUNTIFS(Table2[Unique],Table2[[#This Row],[Unique]])&gt;1</f>
        <v>0</v>
      </c>
      <c r="S923" s="257">
        <f>IF(Table2[[#This Row],[Status ]]="Solved",1,0)</f>
        <v>1</v>
      </c>
      <c r="T923" s="257">
        <f>IF(Table2[[#This Row],[Status ]]="ongoing",1,0)</f>
        <v>0</v>
      </c>
    </row>
    <row r="924" spans="1:20" x14ac:dyDescent="0.25">
      <c r="A924" s="262">
        <v>5015845719</v>
      </c>
      <c r="B924" s="269" t="str">
        <f>_xlfn.XLOOKUP(Table2[[#This Row],[K&amp;N REF ]],CAT_Details[Tracking Number],CAT_Details[S Ref],,0)</f>
        <v>20250417-S-70135</v>
      </c>
      <c r="C924" s="270">
        <f>_xlfn.XLOOKUP(Table2[[#This Row],[K&amp;N REF ]],CAT_Details[Tracking Number],CAT_Details[TO Ref],,0)</f>
        <v>20250417699223</v>
      </c>
      <c r="D924" s="270" t="str">
        <f>_xlfn.XLOOKUP(Table2[[#This Row],[K&amp;N REF ]],CAT_Details[Tracking Number],CAT_Details[Pickup Customer Name],,0)</f>
        <v>MOTA SA</v>
      </c>
      <c r="E924" s="271" t="str">
        <f>_xlfn.XLOOKUP(Table2[[#This Row],[K&amp;N REF ]],CAT_Details[Tracking Number],CAT_Details[Delivery Country Code],,0)</f>
        <v>GB</v>
      </c>
      <c r="F924" s="271" t="str">
        <f>_xlfn.XLOOKUP(Table2[[#This Row],[TO Ref]],CAT_Details[TO Ref],CAT_Details[Loc],,0)</f>
        <v>DX01-L5</v>
      </c>
      <c r="G924" s="257" t="s">
        <v>153</v>
      </c>
      <c r="H924" s="257" t="s">
        <v>35</v>
      </c>
      <c r="I924" s="280">
        <v>45772</v>
      </c>
      <c r="J924" s="257" t="s">
        <v>26</v>
      </c>
      <c r="K924" s="257" t="s">
        <v>32</v>
      </c>
      <c r="L924" s="280">
        <v>45772</v>
      </c>
      <c r="M924" s="257" t="str">
        <f>IF(Table2[[#This Row],[Resolve Date]]="","ONGOING","SOLVED")</f>
        <v>SOLVED</v>
      </c>
      <c r="N924" s="258" t="s">
        <v>30</v>
      </c>
      <c r="O924" s="257" t="str">
        <f>Table2[[#This Row],[K&amp;N REF ]]&amp;Table2[[#This Row],[Issue type ]]</f>
        <v>5015845719NO LABELS</v>
      </c>
      <c r="P924" s="257">
        <f>YEAR(Table2[[#This Row],[Date ]])</f>
        <v>2025</v>
      </c>
      <c r="Q924" s="257" t="str">
        <f>VLOOKUP(MONTH(Table2[[#This Row],[Date ]]),Months,2,0)</f>
        <v>April</v>
      </c>
      <c r="R924" s="257" t="b">
        <f>COUNTIFS(Table2[Unique],Table2[[#This Row],[Unique]])&gt;1</f>
        <v>0</v>
      </c>
      <c r="S924" s="257">
        <f>IF(Table2[[#This Row],[Status ]]="Solved",1,0)</f>
        <v>1</v>
      </c>
      <c r="T924" s="257">
        <f>IF(Table2[[#This Row],[Status ]]="ongoing",1,0)</f>
        <v>0</v>
      </c>
    </row>
    <row r="925" spans="1:20" x14ac:dyDescent="0.25">
      <c r="A925" s="262">
        <v>5015845674</v>
      </c>
      <c r="B925" s="269" t="str">
        <f>_xlfn.XLOOKUP(Table2[[#This Row],[K&amp;N REF ]],CAT_Details[Tracking Number],CAT_Details[S Ref],,0)</f>
        <v>20250421-S-70017</v>
      </c>
      <c r="C925" s="270">
        <f>_xlfn.XLOOKUP(Table2[[#This Row],[K&amp;N REF ]],CAT_Details[Tracking Number],CAT_Details[TO Ref],,0)</f>
        <v>20250418700277</v>
      </c>
      <c r="D925" s="270" t="str">
        <f>_xlfn.XLOOKUP(Table2[[#This Row],[K&amp;N REF ]],CAT_Details[Tracking Number],CAT_Details[Pickup Customer Name],,0)</f>
        <v>TIMKEN EUROPEAN SERVICE CENTER</v>
      </c>
      <c r="E925" s="271" t="str">
        <f>_xlfn.XLOOKUP(Table2[[#This Row],[K&amp;N REF ]],CAT_Details[Tracking Number],CAT_Details[Delivery Country Code],,0)</f>
        <v>GB</v>
      </c>
      <c r="F925" s="271" t="str">
        <f>_xlfn.XLOOKUP(Table2[[#This Row],[TO Ref]],CAT_Details[TO Ref],CAT_Details[Loc],,0)</f>
        <v>DK-BM01</v>
      </c>
      <c r="G925" s="257" t="s">
        <v>36</v>
      </c>
      <c r="H925" s="257" t="s">
        <v>25</v>
      </c>
      <c r="I925" s="280">
        <v>45772</v>
      </c>
      <c r="J925" s="257" t="s">
        <v>26</v>
      </c>
      <c r="K925" s="257" t="s">
        <v>32</v>
      </c>
      <c r="L925" s="280">
        <v>45772</v>
      </c>
      <c r="M925" s="257" t="str">
        <f>IF(Table2[[#This Row],[Resolve Date]]="","ONGOING","SOLVED")</f>
        <v>SOLVED</v>
      </c>
      <c r="N925" s="258" t="s">
        <v>30</v>
      </c>
      <c r="O925" s="257" t="str">
        <f>Table2[[#This Row],[K&amp;N REF ]]&amp;Table2[[#This Row],[Issue type ]]</f>
        <v xml:space="preserve">5015845674DAMAGE </v>
      </c>
      <c r="P925" s="257">
        <f>YEAR(Table2[[#This Row],[Date ]])</f>
        <v>2025</v>
      </c>
      <c r="Q925" s="257" t="str">
        <f>VLOOKUP(MONTH(Table2[[#This Row],[Date ]]),Months,2,0)</f>
        <v>April</v>
      </c>
      <c r="R925" s="257" t="b">
        <f>COUNTIFS(Table2[Unique],Table2[[#This Row],[Unique]])&gt;1</f>
        <v>0</v>
      </c>
      <c r="S925" s="257">
        <f>IF(Table2[[#This Row],[Status ]]="Solved",1,0)</f>
        <v>1</v>
      </c>
      <c r="T925" s="257">
        <f>IF(Table2[[#This Row],[Status ]]="ongoing",1,0)</f>
        <v>0</v>
      </c>
    </row>
    <row r="926" spans="1:20" x14ac:dyDescent="0.25">
      <c r="A926" s="262">
        <v>5015845674</v>
      </c>
      <c r="B926" s="269" t="str">
        <f>_xlfn.XLOOKUP(Table2[[#This Row],[K&amp;N REF ]],CAT_Details[Tracking Number],CAT_Details[S Ref],,0)</f>
        <v>20250421-S-70017</v>
      </c>
      <c r="C926" s="270">
        <f>_xlfn.XLOOKUP(Table2[[#This Row],[K&amp;N REF ]],CAT_Details[Tracking Number],CAT_Details[TO Ref],,0)</f>
        <v>20250418700277</v>
      </c>
      <c r="D926" s="270" t="str">
        <f>_xlfn.XLOOKUP(Table2[[#This Row],[K&amp;N REF ]],CAT_Details[Tracking Number],CAT_Details[Pickup Customer Name],,0)</f>
        <v>TIMKEN EUROPEAN SERVICE CENTER</v>
      </c>
      <c r="E926" s="271" t="str">
        <f>_xlfn.XLOOKUP(Table2[[#This Row],[K&amp;N REF ]],CAT_Details[Tracking Number],CAT_Details[Delivery Country Code],,0)</f>
        <v>GB</v>
      </c>
      <c r="F926" s="271" t="str">
        <f>_xlfn.XLOOKUP(Table2[[#This Row],[TO Ref]],CAT_Details[TO Ref],CAT_Details[Loc],,0)</f>
        <v>DK-BM01</v>
      </c>
      <c r="G926" s="257" t="s">
        <v>36</v>
      </c>
      <c r="H926" s="257" t="s">
        <v>35</v>
      </c>
      <c r="I926" s="280">
        <v>45772</v>
      </c>
      <c r="J926" s="257" t="s">
        <v>26</v>
      </c>
      <c r="K926" s="257" t="s">
        <v>32</v>
      </c>
      <c r="L926" s="280">
        <v>45772</v>
      </c>
      <c r="M926" s="257" t="str">
        <f>IF(Table2[[#This Row],[Resolve Date]]="","ONGOING","SOLVED")</f>
        <v>SOLVED</v>
      </c>
      <c r="N926" s="258" t="s">
        <v>30</v>
      </c>
      <c r="O926" s="257" t="str">
        <f>Table2[[#This Row],[K&amp;N REF ]]&amp;Table2[[#This Row],[Issue type ]]</f>
        <v>5015845674NO LABELS</v>
      </c>
      <c r="P926" s="257">
        <f>YEAR(Table2[[#This Row],[Date ]])</f>
        <v>2025</v>
      </c>
      <c r="Q926" s="257" t="str">
        <f>VLOOKUP(MONTH(Table2[[#This Row],[Date ]]),Months,2,0)</f>
        <v>April</v>
      </c>
      <c r="R926" s="257" t="b">
        <f>COUNTIFS(Table2[Unique],Table2[[#This Row],[Unique]])&gt;1</f>
        <v>0</v>
      </c>
      <c r="S926" s="257">
        <f>IF(Table2[[#This Row],[Status ]]="Solved",1,0)</f>
        <v>1</v>
      </c>
      <c r="T926" s="257">
        <f>IF(Table2[[#This Row],[Status ]]="ongoing",1,0)</f>
        <v>0</v>
      </c>
    </row>
    <row r="927" spans="1:20" x14ac:dyDescent="0.25">
      <c r="A927" s="262">
        <v>5015861432</v>
      </c>
      <c r="B927" s="269" t="str">
        <f>_xlfn.XLOOKUP(Table2[[#This Row],[K&amp;N REF ]],CAT_Details[Tracking Number],CAT_Details[S Ref],,0)</f>
        <v>20250422-S-70175</v>
      </c>
      <c r="C927" s="270">
        <f>_xlfn.XLOOKUP(Table2[[#This Row],[K&amp;N REF ]],CAT_Details[Tracking Number],CAT_Details[TO Ref],,0)</f>
        <v>20250422701090</v>
      </c>
      <c r="D927" s="270" t="str">
        <f>_xlfn.XLOOKUP(Table2[[#This Row],[K&amp;N REF ]],CAT_Details[Tracking Number],CAT_Details[Pickup Customer Name],,0)</f>
        <v>Donaldson Ed</v>
      </c>
      <c r="E927" s="271" t="str">
        <f>_xlfn.XLOOKUP(Table2[[#This Row],[K&amp;N REF ]],CAT_Details[Tracking Number],CAT_Details[Delivery Country Code],,0)</f>
        <v>GB</v>
      </c>
      <c r="F927" s="271">
        <f>_xlfn.XLOOKUP(Table2[[#This Row],[TO Ref]],CAT_Details[TO Ref],CAT_Details[Loc],,0)</f>
        <v>3402</v>
      </c>
      <c r="G927" s="257" t="s">
        <v>36</v>
      </c>
      <c r="H927" s="257" t="s">
        <v>40</v>
      </c>
      <c r="I927" s="280">
        <v>45772</v>
      </c>
      <c r="J927" s="257" t="s">
        <v>26</v>
      </c>
      <c r="K927" s="257" t="s">
        <v>32</v>
      </c>
      <c r="L927" s="280">
        <v>45772</v>
      </c>
      <c r="M927" s="257" t="str">
        <f>IF(Table2[[#This Row],[Resolve Date]]="","ONGOING","SOLVED")</f>
        <v>SOLVED</v>
      </c>
      <c r="N927" s="258" t="s">
        <v>96</v>
      </c>
      <c r="O927" s="257" t="str">
        <f>Table2[[#This Row],[K&amp;N REF ]]&amp;Table2[[#This Row],[Issue type ]]</f>
        <v xml:space="preserve">5015861432INCORRECT LABELS </v>
      </c>
      <c r="P927" s="257">
        <f>YEAR(Table2[[#This Row],[Date ]])</f>
        <v>2025</v>
      </c>
      <c r="Q927" s="257" t="str">
        <f>VLOOKUP(MONTH(Table2[[#This Row],[Date ]]),Months,2,0)</f>
        <v>April</v>
      </c>
      <c r="R927" s="257" t="b">
        <f>COUNTIFS(Table2[Unique],Table2[[#This Row],[Unique]])&gt;1</f>
        <v>0</v>
      </c>
      <c r="S927" s="257">
        <f>IF(Table2[[#This Row],[Status ]]="Solved",1,0)</f>
        <v>1</v>
      </c>
      <c r="T927" s="257">
        <f>IF(Table2[[#This Row],[Status ]]="ongoing",1,0)</f>
        <v>0</v>
      </c>
    </row>
    <row r="928" spans="1:20" x14ac:dyDescent="0.25">
      <c r="A928" s="262">
        <v>5015822385</v>
      </c>
      <c r="B928" s="269" t="str">
        <f>_xlfn.XLOOKUP(Table2[[#This Row],[K&amp;N REF ]],CAT_Details[Tracking Number],CAT_Details[S Ref],,0)</f>
        <v>20250416-S-70100</v>
      </c>
      <c r="C928" s="270">
        <f>_xlfn.XLOOKUP(Table2[[#This Row],[K&amp;N REF ]],CAT_Details[Tracking Number],CAT_Details[TO Ref],,0)</f>
        <v>20250415697885</v>
      </c>
      <c r="D928" s="270" t="str">
        <f>_xlfn.XLOOKUP(Table2[[#This Row],[K&amp;N REF ]],CAT_Details[Tracking Number],CAT_Details[Pickup Customer Name],,0)</f>
        <v>Siap Spa</v>
      </c>
      <c r="E928" s="271" t="str">
        <f>_xlfn.XLOOKUP(Table2[[#This Row],[K&amp;N REF ]],CAT_Details[Tracking Number],CAT_Details[Delivery Country Code],,0)</f>
        <v>GB</v>
      </c>
      <c r="F928" s="271" t="str">
        <f>_xlfn.XLOOKUP(Table2[[#This Row],[TO Ref]],CAT_Details[TO Ref],CAT_Details[Loc],,0)</f>
        <v>DK-BM01</v>
      </c>
      <c r="G928" s="257" t="s">
        <v>24</v>
      </c>
      <c r="H928" s="257" t="s">
        <v>35</v>
      </c>
      <c r="I928" s="280">
        <v>45775</v>
      </c>
      <c r="J928" s="257" t="s">
        <v>26</v>
      </c>
      <c r="K928" s="257" t="s">
        <v>32</v>
      </c>
      <c r="L928" s="280">
        <v>45775</v>
      </c>
      <c r="M928" s="257" t="str">
        <f>IF(Table2[[#This Row],[Resolve Date]]="","ONGOING","SOLVED")</f>
        <v>SOLVED</v>
      </c>
      <c r="N928" s="258" t="s">
        <v>30</v>
      </c>
      <c r="O928" s="257" t="str">
        <f>Table2[[#This Row],[K&amp;N REF ]]&amp;Table2[[#This Row],[Issue type ]]</f>
        <v>5015822385NO LABELS</v>
      </c>
      <c r="P928" s="257">
        <f>YEAR(Table2[[#This Row],[Date ]])</f>
        <v>2025</v>
      </c>
      <c r="Q928" s="257" t="str">
        <f>VLOOKUP(MONTH(Table2[[#This Row],[Date ]]),Months,2,0)</f>
        <v>April</v>
      </c>
      <c r="R928" s="257" t="b">
        <f>COUNTIFS(Table2[Unique],Table2[[#This Row],[Unique]])&gt;1</f>
        <v>0</v>
      </c>
      <c r="S928" s="257">
        <f>IF(Table2[[#This Row],[Status ]]="Solved",1,0)</f>
        <v>1</v>
      </c>
      <c r="T928" s="257">
        <f>IF(Table2[[#This Row],[Status ]]="ongoing",1,0)</f>
        <v>0</v>
      </c>
    </row>
    <row r="929" spans="1:20" x14ac:dyDescent="0.25">
      <c r="A929" s="262">
        <v>5015836456</v>
      </c>
      <c r="B929" s="269" t="str">
        <f>_xlfn.XLOOKUP(Table2[[#This Row],[K&amp;N REF ]],CAT_Details[Tracking Number],CAT_Details[S Ref],,0)</f>
        <v>20250417-S-70117</v>
      </c>
      <c r="C929" s="270">
        <f>_xlfn.XLOOKUP(Table2[[#This Row],[K&amp;N REF ]],CAT_Details[Tracking Number],CAT_Details[TO Ref],,0)</f>
        <v>20250417699525</v>
      </c>
      <c r="D929" s="270" t="str">
        <f>_xlfn.XLOOKUP(Table2[[#This Row],[K&amp;N REF ]],CAT_Details[Tracking Number],CAT_Details[Pickup Customer Name],,0)</f>
        <v>SATA GROUP</v>
      </c>
      <c r="E929" s="271" t="str">
        <f>_xlfn.XLOOKUP(Table2[[#This Row],[K&amp;N REF ]],CAT_Details[Tracking Number],CAT_Details[Delivery Country Code],,0)</f>
        <v>GB</v>
      </c>
      <c r="F929" s="271" t="str">
        <f>_xlfn.XLOOKUP(Table2[[#This Row],[TO Ref]],CAT_Details[TO Ref],CAT_Details[Loc],,0)</f>
        <v>DX01-L5</v>
      </c>
      <c r="G929" s="257" t="s">
        <v>24</v>
      </c>
      <c r="H929" s="257" t="s">
        <v>49</v>
      </c>
      <c r="I929" s="280">
        <v>45775</v>
      </c>
      <c r="J929" s="257" t="s">
        <v>26</v>
      </c>
      <c r="K929" s="257" t="s">
        <v>32</v>
      </c>
      <c r="L929" s="280">
        <v>45775</v>
      </c>
      <c r="M929" s="257" t="str">
        <f>IF(Table2[[#This Row],[Resolve Date]]="","ONGOING","SOLVED")</f>
        <v>SOLVED</v>
      </c>
      <c r="N929" s="258" t="s">
        <v>30</v>
      </c>
      <c r="O929" s="257" t="str">
        <f>Table2[[#This Row],[K&amp;N REF ]]&amp;Table2[[#This Row],[Issue type ]]</f>
        <v>5015836456XX LABELS</v>
      </c>
      <c r="P929" s="257">
        <f>YEAR(Table2[[#This Row],[Date ]])</f>
        <v>2025</v>
      </c>
      <c r="Q929" s="257" t="str">
        <f>VLOOKUP(MONTH(Table2[[#This Row],[Date ]]),Months,2,0)</f>
        <v>April</v>
      </c>
      <c r="R929" s="257" t="b">
        <f>COUNTIFS(Table2[Unique],Table2[[#This Row],[Unique]])&gt;1</f>
        <v>0</v>
      </c>
      <c r="S929" s="257">
        <f>IF(Table2[[#This Row],[Status ]]="Solved",1,0)</f>
        <v>1</v>
      </c>
      <c r="T929" s="257">
        <f>IF(Table2[[#This Row],[Status ]]="ongoing",1,0)</f>
        <v>0</v>
      </c>
    </row>
    <row r="930" spans="1:20" x14ac:dyDescent="0.25">
      <c r="A930" s="262">
        <v>5015845494</v>
      </c>
      <c r="B930" s="269" t="str">
        <f>_xlfn.XLOOKUP(Table2[[#This Row],[K&amp;N REF ]],CAT_Details[Tracking Number],CAT_Details[S Ref],,0)</f>
        <v>20250417-S-70142</v>
      </c>
      <c r="C930" s="270">
        <f>_xlfn.XLOOKUP(Table2[[#This Row],[K&amp;N REF ]],CAT_Details[Tracking Number],CAT_Details[TO Ref],,0)</f>
        <v>20250417699724</v>
      </c>
      <c r="D930" s="270" t="str">
        <f>_xlfn.XLOOKUP(Table2[[#This Row],[K&amp;N REF ]],CAT_Details[Tracking Number],CAT_Details[Pickup Customer Name],,0)</f>
        <v>COBO SPA</v>
      </c>
      <c r="E930" s="271" t="str">
        <f>_xlfn.XLOOKUP(Table2[[#This Row],[K&amp;N REF ]],CAT_Details[Tracking Number],CAT_Details[Delivery Country Code],,0)</f>
        <v>GB</v>
      </c>
      <c r="F930" s="271">
        <f>_xlfn.XLOOKUP(Table2[[#This Row],[TO Ref]],CAT_Details[TO Ref],CAT_Details[Loc],,0)</f>
        <v>3402</v>
      </c>
      <c r="G930" s="257" t="s">
        <v>24</v>
      </c>
      <c r="H930" s="257" t="s">
        <v>40</v>
      </c>
      <c r="I930" s="280">
        <v>45775</v>
      </c>
      <c r="J930" s="257" t="s">
        <v>26</v>
      </c>
      <c r="K930" s="257" t="s">
        <v>32</v>
      </c>
      <c r="L930" s="280">
        <v>45775</v>
      </c>
      <c r="M930" s="257" t="str">
        <f>IF(Table2[[#This Row],[Resolve Date]]="","ONGOING","SOLVED")</f>
        <v>SOLVED</v>
      </c>
      <c r="N930" s="258" t="s">
        <v>96</v>
      </c>
      <c r="O930" s="257" t="str">
        <f>Table2[[#This Row],[K&amp;N REF ]]&amp;Table2[[#This Row],[Issue type ]]</f>
        <v xml:space="preserve">5015845494INCORRECT LABELS </v>
      </c>
      <c r="P930" s="257">
        <f>YEAR(Table2[[#This Row],[Date ]])</f>
        <v>2025</v>
      </c>
      <c r="Q930" s="257" t="str">
        <f>VLOOKUP(MONTH(Table2[[#This Row],[Date ]]),Months,2,0)</f>
        <v>April</v>
      </c>
      <c r="R930" s="257" t="b">
        <f>COUNTIFS(Table2[Unique],Table2[[#This Row],[Unique]])&gt;1</f>
        <v>0</v>
      </c>
      <c r="S930" s="257">
        <f>IF(Table2[[#This Row],[Status ]]="Solved",1,0)</f>
        <v>1</v>
      </c>
      <c r="T930" s="257">
        <f>IF(Table2[[#This Row],[Status ]]="ongoing",1,0)</f>
        <v>0</v>
      </c>
    </row>
    <row r="931" spans="1:20" x14ac:dyDescent="0.25">
      <c r="A931" s="262">
        <v>5015845528</v>
      </c>
      <c r="B931" s="269" t="str">
        <f>_xlfn.XLOOKUP(Table2[[#This Row],[K&amp;N REF ]],CAT_Details[Tracking Number],CAT_Details[S Ref],,0)</f>
        <v>20250417-S-70122</v>
      </c>
      <c r="C931" s="270">
        <f>_xlfn.XLOOKUP(Table2[[#This Row],[K&amp;N REF ]],CAT_Details[Tracking Number],CAT_Details[TO Ref],,0)</f>
        <v>20250417699590</v>
      </c>
      <c r="D931" s="270" t="str">
        <f>_xlfn.XLOOKUP(Table2[[#This Row],[K&amp;N REF ]],CAT_Details[Tracking Number],CAT_Details[Pickup Customer Name],,0)</f>
        <v>TENNECO ZWICKAU GMBH</v>
      </c>
      <c r="E931" s="271" t="str">
        <f>_xlfn.XLOOKUP(Table2[[#This Row],[K&amp;N REF ]],CAT_Details[Tracking Number],CAT_Details[Delivery Country Code],,0)</f>
        <v>GB</v>
      </c>
      <c r="F931" s="271" t="str">
        <f>_xlfn.XLOOKUP(Table2[[#This Row],[TO Ref]],CAT_Details[TO Ref],CAT_Details[Loc],,0)</f>
        <v>DX01-L5</v>
      </c>
      <c r="G931" s="257" t="s">
        <v>34</v>
      </c>
      <c r="H931" s="257" t="s">
        <v>35</v>
      </c>
      <c r="I931" s="280">
        <v>45775</v>
      </c>
      <c r="J931" s="257" t="s">
        <v>26</v>
      </c>
      <c r="K931" s="257" t="s">
        <v>32</v>
      </c>
      <c r="L931" s="280">
        <v>45775</v>
      </c>
      <c r="M931" s="257" t="str">
        <f>IF(Table2[[#This Row],[Resolve Date]]="","ONGOING","SOLVED")</f>
        <v>SOLVED</v>
      </c>
      <c r="N931" s="258" t="s">
        <v>30</v>
      </c>
      <c r="O931" s="257" t="str">
        <f>Table2[[#This Row],[K&amp;N REF ]]&amp;Table2[[#This Row],[Issue type ]]</f>
        <v>5015845528NO LABELS</v>
      </c>
      <c r="P931" s="257">
        <f>YEAR(Table2[[#This Row],[Date ]])</f>
        <v>2025</v>
      </c>
      <c r="Q931" s="257" t="str">
        <f>VLOOKUP(MONTH(Table2[[#This Row],[Date ]]),Months,2,0)</f>
        <v>April</v>
      </c>
      <c r="R931" s="257" t="b">
        <f>COUNTIFS(Table2[Unique],Table2[[#This Row],[Unique]])&gt;1</f>
        <v>0</v>
      </c>
      <c r="S931" s="257">
        <f>IF(Table2[[#This Row],[Status ]]="Solved",1,0)</f>
        <v>1</v>
      </c>
      <c r="T931" s="257">
        <f>IF(Table2[[#This Row],[Status ]]="ongoing",1,0)</f>
        <v>0</v>
      </c>
    </row>
    <row r="932" spans="1:20" x14ac:dyDescent="0.25">
      <c r="A932" s="262">
        <v>5015845528</v>
      </c>
      <c r="B932" s="269" t="str">
        <f>_xlfn.XLOOKUP(Table2[[#This Row],[K&amp;N REF ]],CAT_Details[Tracking Number],CAT_Details[S Ref],,0)</f>
        <v>20250417-S-70122</v>
      </c>
      <c r="C932" s="270">
        <f>_xlfn.XLOOKUP(Table2[[#This Row],[K&amp;N REF ]],CAT_Details[Tracking Number],CAT_Details[TO Ref],,0)</f>
        <v>20250417699590</v>
      </c>
      <c r="D932" s="270" t="str">
        <f>_xlfn.XLOOKUP(Table2[[#This Row],[K&amp;N REF ]],CAT_Details[Tracking Number],CAT_Details[Pickup Customer Name],,0)</f>
        <v>TENNECO ZWICKAU GMBH</v>
      </c>
      <c r="E932" s="271" t="str">
        <f>_xlfn.XLOOKUP(Table2[[#This Row],[K&amp;N REF ]],CAT_Details[Tracking Number],CAT_Details[Delivery Country Code],,0)</f>
        <v>GB</v>
      </c>
      <c r="F932" s="271" t="str">
        <f>_xlfn.XLOOKUP(Table2[[#This Row],[TO Ref]],CAT_Details[TO Ref],CAT_Details[Loc],,0)</f>
        <v>DX01-L5</v>
      </c>
      <c r="G932" s="257" t="s">
        <v>34</v>
      </c>
      <c r="H932" s="257" t="s">
        <v>25</v>
      </c>
      <c r="I932" s="280">
        <v>45775</v>
      </c>
      <c r="J932" s="257" t="s">
        <v>26</v>
      </c>
      <c r="K932" s="257" t="s">
        <v>32</v>
      </c>
      <c r="L932" s="280">
        <v>45775</v>
      </c>
      <c r="M932" s="257" t="str">
        <f>IF(Table2[[#This Row],[Resolve Date]]="","ONGOING","SOLVED")</f>
        <v>SOLVED</v>
      </c>
      <c r="N932" s="258" t="s">
        <v>30</v>
      </c>
      <c r="O932" s="257" t="str">
        <f>Table2[[#This Row],[K&amp;N REF ]]&amp;Table2[[#This Row],[Issue type ]]</f>
        <v xml:space="preserve">5015845528DAMAGE </v>
      </c>
      <c r="P932" s="257">
        <f>YEAR(Table2[[#This Row],[Date ]])</f>
        <v>2025</v>
      </c>
      <c r="Q932" s="257" t="str">
        <f>VLOOKUP(MONTH(Table2[[#This Row],[Date ]]),Months,2,0)</f>
        <v>April</v>
      </c>
      <c r="R932" s="257" t="b">
        <f>COUNTIFS(Table2[Unique],Table2[[#This Row],[Unique]])&gt;1</f>
        <v>0</v>
      </c>
      <c r="S932" s="257">
        <f>IF(Table2[[#This Row],[Status ]]="Solved",1,0)</f>
        <v>1</v>
      </c>
      <c r="T932" s="257">
        <f>IF(Table2[[#This Row],[Status ]]="ongoing",1,0)</f>
        <v>0</v>
      </c>
    </row>
    <row r="933" spans="1:20" x14ac:dyDescent="0.25">
      <c r="A933" s="262">
        <v>5015861459</v>
      </c>
      <c r="B933" s="269" t="str">
        <f>_xlfn.XLOOKUP(Table2[[#This Row],[K&amp;N REF ]],CAT_Details[Tracking Number],CAT_Details[S Ref],,0)</f>
        <v>20250422-S-70157</v>
      </c>
      <c r="C933" s="270">
        <f>_xlfn.XLOOKUP(Table2[[#This Row],[K&amp;N REF ]],CAT_Details[Tracking Number],CAT_Details[TO Ref],,0)</f>
        <v>20250422701023</v>
      </c>
      <c r="D933" s="270" t="str">
        <f>_xlfn.XLOOKUP(Table2[[#This Row],[K&amp;N REF ]],CAT_Details[Tracking Number],CAT_Details[Pickup Customer Name],,0)</f>
        <v>Borg Warner Cooling Systems Gmbh</v>
      </c>
      <c r="E933" s="271" t="str">
        <f>_xlfn.XLOOKUP(Table2[[#This Row],[K&amp;N REF ]],CAT_Details[Tracking Number],CAT_Details[Delivery Country Code],,0)</f>
        <v>GB</v>
      </c>
      <c r="F933" s="271" t="str">
        <f>_xlfn.XLOOKUP(Table2[[#This Row],[TO Ref]],CAT_Details[TO Ref],CAT_Details[Loc],,0)</f>
        <v>DX01-L5</v>
      </c>
      <c r="G933" s="257" t="s">
        <v>34</v>
      </c>
      <c r="H933" s="257" t="s">
        <v>42</v>
      </c>
      <c r="I933" s="280">
        <v>45775</v>
      </c>
      <c r="J933" s="257" t="s">
        <v>45</v>
      </c>
      <c r="K933" s="257" t="s">
        <v>32</v>
      </c>
      <c r="L933" s="280">
        <v>45775</v>
      </c>
      <c r="M933" s="257" t="str">
        <f>IF(Table2[[#This Row],[Resolve Date]]="","ONGOING","SOLVED")</f>
        <v>SOLVED</v>
      </c>
      <c r="N933" s="258" t="s">
        <v>154</v>
      </c>
      <c r="O933" s="257" t="str">
        <f>Table2[[#This Row],[K&amp;N REF ]]&amp;Table2[[#This Row],[Issue type ]]</f>
        <v>5015861459AMOUNT</v>
      </c>
      <c r="P933" s="257">
        <f>YEAR(Table2[[#This Row],[Date ]])</f>
        <v>2025</v>
      </c>
      <c r="Q933" s="257" t="str">
        <f>VLOOKUP(MONTH(Table2[[#This Row],[Date ]]),Months,2,0)</f>
        <v>April</v>
      </c>
      <c r="R933" s="257" t="b">
        <f>COUNTIFS(Table2[Unique],Table2[[#This Row],[Unique]])&gt;1</f>
        <v>0</v>
      </c>
      <c r="S933" s="257">
        <f>IF(Table2[[#This Row],[Status ]]="Solved",1,0)</f>
        <v>1</v>
      </c>
      <c r="T933" s="257">
        <f>IF(Table2[[#This Row],[Status ]]="ongoing",1,0)</f>
        <v>0</v>
      </c>
    </row>
    <row r="934" spans="1:20" x14ac:dyDescent="0.25">
      <c r="A934" s="262">
        <v>5015861460</v>
      </c>
      <c r="B934" s="269" t="str">
        <f>_xlfn.XLOOKUP(Table2[[#This Row],[K&amp;N REF ]],CAT_Details[Tracking Number],CAT_Details[S Ref],,0)</f>
        <v>20250422-S-70157</v>
      </c>
      <c r="C934" s="270">
        <f>_xlfn.XLOOKUP(Table2[[#This Row],[K&amp;N REF ]],CAT_Details[Tracking Number],CAT_Details[TO Ref],,0)</f>
        <v>20250422701027</v>
      </c>
      <c r="D934" s="270" t="str">
        <f>_xlfn.XLOOKUP(Table2[[#This Row],[K&amp;N REF ]],CAT_Details[Tracking Number],CAT_Details[Pickup Customer Name],,0)</f>
        <v>Borg Warner Cooling Systems Gmbh</v>
      </c>
      <c r="E934" s="271" t="str">
        <f>_xlfn.XLOOKUP(Table2[[#This Row],[K&amp;N REF ]],CAT_Details[Tracking Number],CAT_Details[Delivery Country Code],,0)</f>
        <v>GB</v>
      </c>
      <c r="F934" s="271" t="str">
        <f>_xlfn.XLOOKUP(Table2[[#This Row],[TO Ref]],CAT_Details[TO Ref],CAT_Details[Loc],,0)</f>
        <v>No Loc</v>
      </c>
      <c r="G934" s="257" t="s">
        <v>34</v>
      </c>
      <c r="H934" s="257" t="s">
        <v>42</v>
      </c>
      <c r="I934" s="280">
        <v>45775</v>
      </c>
      <c r="J934" s="257" t="s">
        <v>45</v>
      </c>
      <c r="K934" s="257" t="s">
        <v>32</v>
      </c>
      <c r="L934" s="280">
        <v>45775</v>
      </c>
      <c r="M934" s="257" t="str">
        <f>IF(Table2[[#This Row],[Resolve Date]]="","ONGOING","SOLVED")</f>
        <v>SOLVED</v>
      </c>
      <c r="N934" s="258" t="s">
        <v>155</v>
      </c>
      <c r="O934" s="257" t="str">
        <f>Table2[[#This Row],[K&amp;N REF ]]&amp;Table2[[#This Row],[Issue type ]]</f>
        <v>5015861460AMOUNT</v>
      </c>
      <c r="P934" s="257">
        <f>YEAR(Table2[[#This Row],[Date ]])</f>
        <v>2025</v>
      </c>
      <c r="Q934" s="257" t="str">
        <f>VLOOKUP(MONTH(Table2[[#This Row],[Date ]]),Months,2,0)</f>
        <v>April</v>
      </c>
      <c r="R934" s="257" t="b">
        <f>COUNTIFS(Table2[Unique],Table2[[#This Row],[Unique]])&gt;1</f>
        <v>0</v>
      </c>
      <c r="S934" s="257">
        <f>IF(Table2[[#This Row],[Status ]]="Solved",1,0)</f>
        <v>1</v>
      </c>
      <c r="T934" s="257">
        <f>IF(Table2[[#This Row],[Status ]]="ongoing",1,0)</f>
        <v>0</v>
      </c>
    </row>
    <row r="935" spans="1:20" x14ac:dyDescent="0.25">
      <c r="A935" s="262">
        <v>5015861278</v>
      </c>
      <c r="B935" s="269" t="str">
        <f>_xlfn.XLOOKUP(Table2[[#This Row],[K&amp;N REF ]],CAT_Details[Tracking Number],CAT_Details[S Ref],,0)</f>
        <v>20250422-S-70144</v>
      </c>
      <c r="C935" s="270">
        <f>_xlfn.XLOOKUP(Table2[[#This Row],[K&amp;N REF ]],CAT_Details[Tracking Number],CAT_Details[TO Ref],,0)</f>
        <v>20250422701235</v>
      </c>
      <c r="D935" s="270" t="str">
        <f>_xlfn.XLOOKUP(Table2[[#This Row],[K&amp;N REF ]],CAT_Details[Tracking Number],CAT_Details[Pickup Customer Name],,0)</f>
        <v>FONTANA LUIGI S.P.A.</v>
      </c>
      <c r="E935" s="271" t="str">
        <f>_xlfn.XLOOKUP(Table2[[#This Row],[K&amp;N REF ]],CAT_Details[Tracking Number],CAT_Details[Delivery Country Code],,0)</f>
        <v>GB</v>
      </c>
      <c r="F935" s="271" t="str">
        <f>_xlfn.XLOOKUP(Table2[[#This Row],[TO Ref]],CAT_Details[TO Ref],CAT_Details[Loc],,0)</f>
        <v>OYL1</v>
      </c>
      <c r="G935" s="257" t="s">
        <v>34</v>
      </c>
      <c r="H935" s="257" t="s">
        <v>49</v>
      </c>
      <c r="I935" s="280">
        <v>45775</v>
      </c>
      <c r="J935" s="257" t="s">
        <v>26</v>
      </c>
      <c r="K935" s="257" t="s">
        <v>32</v>
      </c>
      <c r="L935" s="280">
        <v>45775</v>
      </c>
      <c r="M935" s="257" t="str">
        <f>IF(Table2[[#This Row],[Resolve Date]]="","ONGOING","SOLVED")</f>
        <v>SOLVED</v>
      </c>
      <c r="N935" s="258" t="s">
        <v>30</v>
      </c>
      <c r="O935" s="257" t="str">
        <f>Table2[[#This Row],[K&amp;N REF ]]&amp;Table2[[#This Row],[Issue type ]]</f>
        <v>5015861278XX LABELS</v>
      </c>
      <c r="P935" s="257">
        <f>YEAR(Table2[[#This Row],[Date ]])</f>
        <v>2025</v>
      </c>
      <c r="Q935" s="257" t="str">
        <f>VLOOKUP(MONTH(Table2[[#This Row],[Date ]]),Months,2,0)</f>
        <v>April</v>
      </c>
      <c r="R935" s="257" t="b">
        <f>COUNTIFS(Table2[Unique],Table2[[#This Row],[Unique]])&gt;1</f>
        <v>0</v>
      </c>
      <c r="S935" s="257">
        <f>IF(Table2[[#This Row],[Status ]]="Solved",1,0)</f>
        <v>1</v>
      </c>
      <c r="T935" s="257">
        <f>IF(Table2[[#This Row],[Status ]]="ongoing",1,0)</f>
        <v>0</v>
      </c>
    </row>
    <row r="936" spans="1:20" x14ac:dyDescent="0.25">
      <c r="A936" s="262">
        <v>5015861220</v>
      </c>
      <c r="B936" s="269" t="str">
        <f>_xlfn.XLOOKUP(Table2[[#This Row],[K&amp;N REF ]],CAT_Details[Tracking Number],CAT_Details[S Ref],,0)</f>
        <v>20250416-S-70091</v>
      </c>
      <c r="C936" s="270">
        <f>_xlfn.XLOOKUP(Table2[[#This Row],[K&amp;N REF ]],CAT_Details[Tracking Number],CAT_Details[TO Ref],,0)</f>
        <v>20250416698686</v>
      </c>
      <c r="D936" s="270" t="str">
        <f>_xlfn.XLOOKUP(Table2[[#This Row],[K&amp;N REF ]],CAT_Details[Tracking Number],CAT_Details[Pickup Customer Name],,0)</f>
        <v>DONALDSON POLSKA SP. Z.O.O</v>
      </c>
      <c r="E936" s="271" t="str">
        <f>_xlfn.XLOOKUP(Table2[[#This Row],[K&amp;N REF ]],CAT_Details[Tracking Number],CAT_Details[Delivery Country Code],,0)</f>
        <v>GB</v>
      </c>
      <c r="F936" s="271" t="str">
        <f>_xlfn.XLOOKUP(Table2[[#This Row],[TO Ref]],CAT_Details[TO Ref],CAT_Details[Loc],,0)</f>
        <v>DX01-L5</v>
      </c>
      <c r="G936" s="257" t="s">
        <v>44</v>
      </c>
      <c r="H936" s="257" t="s">
        <v>35</v>
      </c>
      <c r="I936" s="280">
        <v>45776</v>
      </c>
      <c r="J936" s="257" t="s">
        <v>26</v>
      </c>
      <c r="K936" s="257" t="s">
        <v>32</v>
      </c>
      <c r="L936" s="280">
        <v>45776</v>
      </c>
      <c r="M936" s="257" t="str">
        <f>IF(Table2[[#This Row],[Resolve Date]]="","ONGOING","SOLVED")</f>
        <v>SOLVED</v>
      </c>
      <c r="N936" s="258" t="s">
        <v>30</v>
      </c>
      <c r="O936" s="257" t="str">
        <f>Table2[[#This Row],[K&amp;N REF ]]&amp;Table2[[#This Row],[Issue type ]]</f>
        <v>5015861220NO LABELS</v>
      </c>
      <c r="P936" s="257">
        <f>YEAR(Table2[[#This Row],[Date ]])</f>
        <v>2025</v>
      </c>
      <c r="Q936" s="257" t="str">
        <f>VLOOKUP(MONTH(Table2[[#This Row],[Date ]]),Months,2,0)</f>
        <v>April</v>
      </c>
      <c r="R936" s="257" t="b">
        <f>COUNTIFS(Table2[Unique],Table2[[#This Row],[Unique]])&gt;1</f>
        <v>0</v>
      </c>
      <c r="S936" s="257">
        <f>IF(Table2[[#This Row],[Status ]]="Solved",1,0)</f>
        <v>1</v>
      </c>
      <c r="T936" s="257">
        <f>IF(Table2[[#This Row],[Status ]]="ongoing",1,0)</f>
        <v>0</v>
      </c>
    </row>
    <row r="937" spans="1:20" x14ac:dyDescent="0.25">
      <c r="A937" s="262">
        <v>5015861152</v>
      </c>
      <c r="B937" s="269" t="str">
        <f>_xlfn.XLOOKUP(Table2[[#This Row],[K&amp;N REF ]],CAT_Details[Tracking Number],CAT_Details[S Ref],,0)</f>
        <v>20250416-S-70393</v>
      </c>
      <c r="C937" s="270">
        <f>_xlfn.XLOOKUP(Table2[[#This Row],[K&amp;N REF ]],CAT_Details[Tracking Number],CAT_Details[TO Ref],,0)</f>
        <v>20250416698771</v>
      </c>
      <c r="D937" s="270" t="str">
        <f>_xlfn.XLOOKUP(Table2[[#This Row],[K&amp;N REF ]],CAT_Details[Tracking Number],CAT_Details[Pickup Customer Name],,0)</f>
        <v>DONALDSON POLSKA SP. Z.O.O</v>
      </c>
      <c r="E937" s="271" t="str">
        <f>_xlfn.XLOOKUP(Table2[[#This Row],[K&amp;N REF ]],CAT_Details[Tracking Number],CAT_Details[Delivery Country Code],,0)</f>
        <v>GB</v>
      </c>
      <c r="F937" s="271" t="str">
        <f>_xlfn.XLOOKUP(Table2[[#This Row],[TO Ref]],CAT_Details[TO Ref],CAT_Details[Loc],,0)</f>
        <v>DX01-L5</v>
      </c>
      <c r="G937" s="257" t="s">
        <v>44</v>
      </c>
      <c r="H937" s="257" t="s">
        <v>35</v>
      </c>
      <c r="I937" s="280">
        <v>45776</v>
      </c>
      <c r="J937" s="257" t="s">
        <v>26</v>
      </c>
      <c r="K937" s="257" t="s">
        <v>32</v>
      </c>
      <c r="L937" s="280">
        <v>45776</v>
      </c>
      <c r="M937" s="257" t="str">
        <f>IF(Table2[[#This Row],[Resolve Date]]="","ONGOING","SOLVED")</f>
        <v>SOLVED</v>
      </c>
      <c r="N937" s="258" t="s">
        <v>30</v>
      </c>
      <c r="O937" s="257" t="str">
        <f>Table2[[#This Row],[K&amp;N REF ]]&amp;Table2[[#This Row],[Issue type ]]</f>
        <v>5015861152NO LABELS</v>
      </c>
      <c r="P937" s="257">
        <f>YEAR(Table2[[#This Row],[Date ]])</f>
        <v>2025</v>
      </c>
      <c r="Q937" s="257" t="str">
        <f>VLOOKUP(MONTH(Table2[[#This Row],[Date ]]),Months,2,0)</f>
        <v>April</v>
      </c>
      <c r="R937" s="257" t="b">
        <f>COUNTIFS(Table2[Unique],Table2[[#This Row],[Unique]])&gt;1</f>
        <v>0</v>
      </c>
      <c r="S937" s="257">
        <f>IF(Table2[[#This Row],[Status ]]="Solved",1,0)</f>
        <v>1</v>
      </c>
      <c r="T937" s="257">
        <f>IF(Table2[[#This Row],[Status ]]="ongoing",1,0)</f>
        <v>0</v>
      </c>
    </row>
    <row r="938" spans="1:20" x14ac:dyDescent="0.25">
      <c r="A938" s="262">
        <v>5015836089</v>
      </c>
      <c r="B938" s="269" t="str">
        <f>_xlfn.XLOOKUP(Table2[[#This Row],[K&amp;N REF ]],CAT_Details[Tracking Number],CAT_Details[S Ref],,0)</f>
        <v>20250417-S-70553</v>
      </c>
      <c r="C938" s="270">
        <f>_xlfn.XLOOKUP(Table2[[#This Row],[K&amp;N REF ]],CAT_Details[Tracking Number],CAT_Details[TO Ref],,0)</f>
        <v>20250417699968</v>
      </c>
      <c r="D938" s="270" t="str">
        <f>_xlfn.XLOOKUP(Table2[[#This Row],[K&amp;N REF ]],CAT_Details[Tracking Number],CAT_Details[Pickup Customer Name],,0)</f>
        <v>Dayco Poland Sp. z o.o.</v>
      </c>
      <c r="E938" s="271" t="str">
        <f>_xlfn.XLOOKUP(Table2[[#This Row],[K&amp;N REF ]],CAT_Details[Tracking Number],CAT_Details[Delivery Country Code],,0)</f>
        <v>GB</v>
      </c>
      <c r="F938" s="271">
        <f>_xlfn.XLOOKUP(Table2[[#This Row],[TO Ref]],CAT_Details[TO Ref],CAT_Details[Loc],,0)</f>
        <v>3402</v>
      </c>
      <c r="G938" s="257" t="s">
        <v>44</v>
      </c>
      <c r="H938" s="257" t="s">
        <v>49</v>
      </c>
      <c r="I938" s="280">
        <v>45776</v>
      </c>
      <c r="J938" s="257" t="s">
        <v>26</v>
      </c>
      <c r="K938" s="257" t="s">
        <v>32</v>
      </c>
      <c r="L938" s="280">
        <v>45776</v>
      </c>
      <c r="M938" s="257" t="str">
        <f>IF(Table2[[#This Row],[Resolve Date]]="","ONGOING","SOLVED")</f>
        <v>SOLVED</v>
      </c>
      <c r="N938" s="258" t="s">
        <v>30</v>
      </c>
      <c r="O938" s="257" t="str">
        <f>Table2[[#This Row],[K&amp;N REF ]]&amp;Table2[[#This Row],[Issue type ]]</f>
        <v>5015836089XX LABELS</v>
      </c>
      <c r="P938" s="257">
        <f>YEAR(Table2[[#This Row],[Date ]])</f>
        <v>2025</v>
      </c>
      <c r="Q938" s="257" t="str">
        <f>VLOOKUP(MONTH(Table2[[#This Row],[Date ]]),Months,2,0)</f>
        <v>April</v>
      </c>
      <c r="R938" s="257" t="b">
        <f>COUNTIFS(Table2[Unique],Table2[[#This Row],[Unique]])&gt;1</f>
        <v>0</v>
      </c>
      <c r="S938" s="257">
        <f>IF(Table2[[#This Row],[Status ]]="Solved",1,0)</f>
        <v>1</v>
      </c>
      <c r="T938" s="257">
        <f>IF(Table2[[#This Row],[Status ]]="ongoing",1,0)</f>
        <v>0</v>
      </c>
    </row>
    <row r="939" spans="1:20" x14ac:dyDescent="0.25">
      <c r="A939" s="262">
        <v>5015845406</v>
      </c>
      <c r="B939" s="269" t="str">
        <f>_xlfn.XLOOKUP(Table2[[#This Row],[K&amp;N REF ]],CAT_Details[Tracking Number],CAT_Details[S Ref],,0)</f>
        <v>20250417-S-70133</v>
      </c>
      <c r="C939" s="270">
        <f>_xlfn.XLOOKUP(Table2[[#This Row],[K&amp;N REF ]],CAT_Details[Tracking Number],CAT_Details[TO Ref],,0)</f>
        <v>20250417699600</v>
      </c>
      <c r="D939" s="270" t="str">
        <f>_xlfn.XLOOKUP(Table2[[#This Row],[K&amp;N REF ]],CAT_Details[Tracking Number],CAT_Details[Pickup Customer Name],,0)</f>
        <v>LASEK spol. s r.o.</v>
      </c>
      <c r="E939" s="271" t="str">
        <f>_xlfn.XLOOKUP(Table2[[#This Row],[K&amp;N REF ]],CAT_Details[Tracking Number],CAT_Details[Delivery Country Code],,0)</f>
        <v>GB</v>
      </c>
      <c r="F939" s="271" t="str">
        <f>_xlfn.XLOOKUP(Table2[[#This Row],[TO Ref]],CAT_Details[TO Ref],CAT_Details[Loc],,0)</f>
        <v>DX01-L5</v>
      </c>
      <c r="G939" s="257" t="s">
        <v>38</v>
      </c>
      <c r="H939" s="257" t="s">
        <v>35</v>
      </c>
      <c r="I939" s="280">
        <v>45776</v>
      </c>
      <c r="J939" s="257" t="s">
        <v>26</v>
      </c>
      <c r="K939" s="257" t="s">
        <v>32</v>
      </c>
      <c r="L939" s="280">
        <v>45776</v>
      </c>
      <c r="M939" s="257" t="str">
        <f>IF(Table2[[#This Row],[Resolve Date]]="","ONGOING","SOLVED")</f>
        <v>SOLVED</v>
      </c>
      <c r="N939" s="258" t="s">
        <v>30</v>
      </c>
      <c r="O939" s="257" t="str">
        <f>Table2[[#This Row],[K&amp;N REF ]]&amp;Table2[[#This Row],[Issue type ]]</f>
        <v>5015845406NO LABELS</v>
      </c>
      <c r="P939" s="257">
        <f>YEAR(Table2[[#This Row],[Date ]])</f>
        <v>2025</v>
      </c>
      <c r="Q939" s="257" t="str">
        <f>VLOOKUP(MONTH(Table2[[#This Row],[Date ]]),Months,2,0)</f>
        <v>April</v>
      </c>
      <c r="R939" s="257" t="b">
        <f>COUNTIFS(Table2[Unique],Table2[[#This Row],[Unique]])&gt;1</f>
        <v>0</v>
      </c>
      <c r="S939" s="257">
        <f>IF(Table2[[#This Row],[Status ]]="Solved",1,0)</f>
        <v>1</v>
      </c>
      <c r="T939" s="257">
        <f>IF(Table2[[#This Row],[Status ]]="ongoing",1,0)</f>
        <v>0</v>
      </c>
    </row>
    <row r="940" spans="1:20" x14ac:dyDescent="0.25">
      <c r="A940" s="262">
        <v>5015808064</v>
      </c>
      <c r="B940" s="269" t="str">
        <f>_xlfn.XLOOKUP(Table2[[#This Row],[K&amp;N REF ]],CAT_Details[Tracking Number],CAT_Details[S Ref],,0)</f>
        <v>20250415-S-70277</v>
      </c>
      <c r="C940" s="270">
        <f>_xlfn.XLOOKUP(Table2[[#This Row],[K&amp;N REF ]],CAT_Details[Tracking Number],CAT_Details[TO Ref],,0)</f>
        <v>20250415697468</v>
      </c>
      <c r="D940" s="270" t="str">
        <f>_xlfn.XLOOKUP(Table2[[#This Row],[K&amp;N REF ]],CAT_Details[Tracking Number],CAT_Details[Pickup Customer Name],,0)</f>
        <v>ZF Friedrichshafen AG</v>
      </c>
      <c r="E940" s="271" t="str">
        <f>_xlfn.XLOOKUP(Table2[[#This Row],[K&amp;N REF ]],CAT_Details[Tracking Number],CAT_Details[Delivery Country Code],,0)</f>
        <v>GB</v>
      </c>
      <c r="F940" s="271">
        <f>_xlfn.XLOOKUP(Table2[[#This Row],[TO Ref]],CAT_Details[TO Ref],CAT_Details[Loc],,0)</f>
        <v>3402</v>
      </c>
      <c r="G940" s="257" t="s">
        <v>34</v>
      </c>
      <c r="H940" s="257" t="s">
        <v>35</v>
      </c>
      <c r="I940" s="280">
        <v>45776</v>
      </c>
      <c r="J940" s="257" t="s">
        <v>26</v>
      </c>
      <c r="K940" s="257" t="s">
        <v>32</v>
      </c>
      <c r="L940" s="280">
        <v>45776</v>
      </c>
      <c r="M940" s="257" t="str">
        <f>IF(Table2[[#This Row],[Resolve Date]]="","ONGOING","SOLVED")</f>
        <v>SOLVED</v>
      </c>
      <c r="N940" s="258" t="s">
        <v>30</v>
      </c>
      <c r="O940" s="257" t="str">
        <f>Table2[[#This Row],[K&amp;N REF ]]&amp;Table2[[#This Row],[Issue type ]]</f>
        <v>5015808064NO LABELS</v>
      </c>
      <c r="P940" s="257">
        <f>YEAR(Table2[[#This Row],[Date ]])</f>
        <v>2025</v>
      </c>
      <c r="Q940" s="257" t="str">
        <f>VLOOKUP(MONTH(Table2[[#This Row],[Date ]]),Months,2,0)</f>
        <v>April</v>
      </c>
      <c r="R940" s="257" t="b">
        <f>COUNTIFS(Table2[Unique],Table2[[#This Row],[Unique]])&gt;1</f>
        <v>0</v>
      </c>
      <c r="S940" s="257">
        <f>IF(Table2[[#This Row],[Status ]]="Solved",1,0)</f>
        <v>1</v>
      </c>
      <c r="T940" s="257">
        <f>IF(Table2[[#This Row],[Status ]]="ongoing",1,0)</f>
        <v>0</v>
      </c>
    </row>
    <row r="941" spans="1:20" x14ac:dyDescent="0.25">
      <c r="A941" s="262">
        <v>5015836584</v>
      </c>
      <c r="B941" s="269" t="str">
        <f>_xlfn.XLOOKUP(Table2[[#This Row],[K&amp;N REF ]],CAT_Details[Tracking Number],CAT_Details[S Ref],,0)</f>
        <v>20250416-S-70166</v>
      </c>
      <c r="C941" s="270">
        <f>_xlfn.XLOOKUP(Table2[[#This Row],[K&amp;N REF ]],CAT_Details[Tracking Number],CAT_Details[TO Ref],,0)</f>
        <v>20250416698729</v>
      </c>
      <c r="D941" s="270" t="str">
        <f>_xlfn.XLOOKUP(Table2[[#This Row],[K&amp;N REF ]],CAT_Details[Tracking Number],CAT_Details[Pickup Customer Name],,0)</f>
        <v>VCST Automotive Production Alba SRL</v>
      </c>
      <c r="E941" s="271" t="str">
        <f>_xlfn.XLOOKUP(Table2[[#This Row],[K&amp;N REF ]],CAT_Details[Tracking Number],CAT_Details[Delivery Country Code],,0)</f>
        <v>GB</v>
      </c>
      <c r="F941" s="271" t="str">
        <f>_xlfn.XLOOKUP(Table2[[#This Row],[TO Ref]],CAT_Details[TO Ref],CAT_Details[Loc],,0)</f>
        <v>DX01-L5</v>
      </c>
      <c r="G941" s="257" t="s">
        <v>34</v>
      </c>
      <c r="H941" s="257" t="s">
        <v>35</v>
      </c>
      <c r="I941" s="280">
        <v>45776</v>
      </c>
      <c r="J941" s="257" t="s">
        <v>26</v>
      </c>
      <c r="K941" s="257" t="s">
        <v>32</v>
      </c>
      <c r="L941" s="280">
        <v>45776</v>
      </c>
      <c r="M941" s="257" t="str">
        <f>IF(Table2[[#This Row],[Resolve Date]]="","ONGOING","SOLVED")</f>
        <v>SOLVED</v>
      </c>
      <c r="N941" s="258" t="s">
        <v>30</v>
      </c>
      <c r="O941" s="257" t="str">
        <f>Table2[[#This Row],[K&amp;N REF ]]&amp;Table2[[#This Row],[Issue type ]]</f>
        <v>5015836584NO LABELS</v>
      </c>
      <c r="P941" s="257">
        <f>YEAR(Table2[[#This Row],[Date ]])</f>
        <v>2025</v>
      </c>
      <c r="Q941" s="257" t="str">
        <f>VLOOKUP(MONTH(Table2[[#This Row],[Date ]]),Months,2,0)</f>
        <v>April</v>
      </c>
      <c r="R941" s="257" t="b">
        <f>COUNTIFS(Table2[Unique],Table2[[#This Row],[Unique]])&gt;1</f>
        <v>0</v>
      </c>
      <c r="S941" s="257">
        <f>IF(Table2[[#This Row],[Status ]]="Solved",1,0)</f>
        <v>1</v>
      </c>
      <c r="T941" s="257">
        <f>IF(Table2[[#This Row],[Status ]]="ongoing",1,0)</f>
        <v>0</v>
      </c>
    </row>
    <row r="942" spans="1:20" x14ac:dyDescent="0.25">
      <c r="A942" s="262">
        <v>5015861172</v>
      </c>
      <c r="B942" s="269" t="str">
        <f>_xlfn.XLOOKUP(Table2[[#This Row],[K&amp;N REF ]],CAT_Details[Tracking Number],CAT_Details[S Ref],,0)</f>
        <v>20250417-S-70369</v>
      </c>
      <c r="C942" s="270">
        <f>_xlfn.XLOOKUP(Table2[[#This Row],[K&amp;N REF ]],CAT_Details[Tracking Number],CAT_Details[TO Ref],,0)</f>
        <v>20250417699576</v>
      </c>
      <c r="D942" s="270" t="str">
        <f>_xlfn.XLOOKUP(Table2[[#This Row],[K&amp;N REF ]],CAT_Details[Tracking Number],CAT_Details[Pickup Customer Name],,0)</f>
        <v>Contitech Mgw</v>
      </c>
      <c r="E942" s="271" t="str">
        <f>_xlfn.XLOOKUP(Table2[[#This Row],[K&amp;N REF ]],CAT_Details[Tracking Number],CAT_Details[Delivery Country Code],,0)</f>
        <v>GB</v>
      </c>
      <c r="F942" s="271" t="str">
        <f>_xlfn.XLOOKUP(Table2[[#This Row],[TO Ref]],CAT_Details[TO Ref],CAT_Details[Loc],,0)</f>
        <v>DX01-L5</v>
      </c>
      <c r="G942" s="257" t="s">
        <v>34</v>
      </c>
      <c r="H942" s="257" t="s">
        <v>42</v>
      </c>
      <c r="I942" s="280">
        <v>45776</v>
      </c>
      <c r="J942" s="257" t="s">
        <v>45</v>
      </c>
      <c r="K942" s="257" t="s">
        <v>27</v>
      </c>
      <c r="L942" s="280">
        <v>45777</v>
      </c>
      <c r="M942" s="257" t="str">
        <f>IF(Table2[[#This Row],[Resolve Date]]="","ONGOING","SOLVED")</f>
        <v>SOLVED</v>
      </c>
      <c r="N942" s="258" t="s">
        <v>156</v>
      </c>
      <c r="O942" s="257" t="str">
        <f>Table2[[#This Row],[K&amp;N REF ]]&amp;Table2[[#This Row],[Issue type ]]</f>
        <v>5015861172AMOUNT</v>
      </c>
      <c r="P942" s="257">
        <f>YEAR(Table2[[#This Row],[Date ]])</f>
        <v>2025</v>
      </c>
      <c r="Q942" s="257" t="str">
        <f>VLOOKUP(MONTH(Table2[[#This Row],[Date ]]),Months,2,0)</f>
        <v>April</v>
      </c>
      <c r="R942" s="257" t="b">
        <f>COUNTIFS(Table2[Unique],Table2[[#This Row],[Unique]])&gt;1</f>
        <v>0</v>
      </c>
      <c r="S942" s="257">
        <f>IF(Table2[[#This Row],[Status ]]="Solved",1,0)</f>
        <v>1</v>
      </c>
      <c r="T942" s="257">
        <f>IF(Table2[[#This Row],[Status ]]="ongoing",1,0)</f>
        <v>0</v>
      </c>
    </row>
    <row r="943" spans="1:20" x14ac:dyDescent="0.25">
      <c r="A943" s="262">
        <v>5015845349</v>
      </c>
      <c r="B943" s="269" t="str">
        <f>_xlfn.XLOOKUP(Table2[[#This Row],[K&amp;N REF ]],CAT_Details[Tracking Number],CAT_Details[S Ref],,0)</f>
        <v>20250417-S-70383</v>
      </c>
      <c r="C943" s="270">
        <f>_xlfn.XLOOKUP(Table2[[#This Row],[K&amp;N REF ]],CAT_Details[Tracking Number],CAT_Details[TO Ref],,0)</f>
        <v>20250417699858</v>
      </c>
      <c r="D943" s="270" t="str">
        <f>_xlfn.XLOOKUP(Table2[[#This Row],[K&amp;N REF ]],CAT_Details[Tracking Number],CAT_Details[Pickup Customer Name],,0)</f>
        <v>Heinzmann Gmbh &amp; Co. Kg</v>
      </c>
      <c r="E943" s="271" t="str">
        <f>_xlfn.XLOOKUP(Table2[[#This Row],[K&amp;N REF ]],CAT_Details[Tracking Number],CAT_Details[Delivery Country Code],,0)</f>
        <v>GB</v>
      </c>
      <c r="F943" s="271" t="str">
        <f>_xlfn.XLOOKUP(Table2[[#This Row],[TO Ref]],CAT_Details[TO Ref],CAT_Details[Loc],,0)</f>
        <v>MY02</v>
      </c>
      <c r="G943" s="257" t="s">
        <v>34</v>
      </c>
      <c r="H943" s="257" t="s">
        <v>29</v>
      </c>
      <c r="I943" s="280">
        <v>45776</v>
      </c>
      <c r="J943" s="257" t="s">
        <v>26</v>
      </c>
      <c r="K943" s="257" t="s">
        <v>32</v>
      </c>
      <c r="L943" s="280">
        <v>45776</v>
      </c>
      <c r="M943" s="257" t="str">
        <f>IF(Table2[[#This Row],[Resolve Date]]="","ONGOING","SOLVED")</f>
        <v>SOLVED</v>
      </c>
      <c r="N943" s="258" t="s">
        <v>30</v>
      </c>
      <c r="O943" s="257" t="str">
        <f>Table2[[#This Row],[K&amp;N REF ]]&amp;Table2[[#This Row],[Issue type ]]</f>
        <v>5015845349DAMAGED LABEL</v>
      </c>
      <c r="P943" s="257">
        <f>YEAR(Table2[[#This Row],[Date ]])</f>
        <v>2025</v>
      </c>
      <c r="Q943" s="257" t="str">
        <f>VLOOKUP(MONTH(Table2[[#This Row],[Date ]]),Months,2,0)</f>
        <v>April</v>
      </c>
      <c r="R943" s="257" t="b">
        <f>COUNTIFS(Table2[Unique],Table2[[#This Row],[Unique]])&gt;1</f>
        <v>0</v>
      </c>
      <c r="S943" s="257">
        <f>IF(Table2[[#This Row],[Status ]]="Solved",1,0)</f>
        <v>1</v>
      </c>
      <c r="T943" s="257">
        <f>IF(Table2[[#This Row],[Status ]]="ongoing",1,0)</f>
        <v>0</v>
      </c>
    </row>
    <row r="944" spans="1:20" x14ac:dyDescent="0.25">
      <c r="A944" s="262">
        <v>5015839654</v>
      </c>
      <c r="B944" s="269" t="str">
        <f>_xlfn.XLOOKUP(Table2[[#This Row],[K&amp;N REF ]],CAT_Details[Tracking Number],CAT_Details[S Ref],,0)</f>
        <v>20250417-S-70547</v>
      </c>
      <c r="C944" s="270">
        <f>_xlfn.XLOOKUP(Table2[[#This Row],[K&amp;N REF ]],CAT_Details[Tracking Number],CAT_Details[TO Ref],,0)</f>
        <v>20250417700022</v>
      </c>
      <c r="D944" s="270" t="str">
        <f>_xlfn.XLOOKUP(Table2[[#This Row],[K&amp;N REF ]],CAT_Details[Tracking Number],CAT_Details[Pickup Customer Name],,0)</f>
        <v>Tibbett Logistics</v>
      </c>
      <c r="E944" s="271" t="str">
        <f>_xlfn.XLOOKUP(Table2[[#This Row],[K&amp;N REF ]],CAT_Details[Tracking Number],CAT_Details[Delivery Country Code],,0)</f>
        <v>GB</v>
      </c>
      <c r="F944" s="271" t="str">
        <f>_xlfn.XLOOKUP(Table2[[#This Row],[TO Ref]],CAT_Details[TO Ref],CAT_Details[Loc],,0)</f>
        <v>DX01-L5</v>
      </c>
      <c r="G944" s="257" t="s">
        <v>34</v>
      </c>
      <c r="H944" s="257" t="s">
        <v>49</v>
      </c>
      <c r="I944" s="280">
        <v>45776</v>
      </c>
      <c r="J944" s="257" t="s">
        <v>26</v>
      </c>
      <c r="K944" s="257" t="s">
        <v>32</v>
      </c>
      <c r="L944" s="280">
        <v>45776</v>
      </c>
      <c r="M944" s="257" t="str">
        <f>IF(Table2[[#This Row],[Resolve Date]]="","ONGOING","SOLVED")</f>
        <v>SOLVED</v>
      </c>
      <c r="N944" s="258" t="s">
        <v>30</v>
      </c>
      <c r="O944" s="257" t="str">
        <f>Table2[[#This Row],[K&amp;N REF ]]&amp;Table2[[#This Row],[Issue type ]]</f>
        <v>5015839654XX LABELS</v>
      </c>
      <c r="P944" s="257">
        <f>YEAR(Table2[[#This Row],[Date ]])</f>
        <v>2025</v>
      </c>
      <c r="Q944" s="257" t="str">
        <f>VLOOKUP(MONTH(Table2[[#This Row],[Date ]]),Months,2,0)</f>
        <v>April</v>
      </c>
      <c r="R944" s="257" t="b">
        <f>COUNTIFS(Table2[Unique],Table2[[#This Row],[Unique]])&gt;1</f>
        <v>0</v>
      </c>
      <c r="S944" s="257">
        <f>IF(Table2[[#This Row],[Status ]]="Solved",1,0)</f>
        <v>1</v>
      </c>
      <c r="T944" s="257">
        <f>IF(Table2[[#This Row],[Status ]]="ongoing",1,0)</f>
        <v>0</v>
      </c>
    </row>
    <row r="945" spans="1:20" x14ac:dyDescent="0.25">
      <c r="A945" s="262">
        <v>5015861492</v>
      </c>
      <c r="B945" s="269" t="str">
        <f>_xlfn.XLOOKUP(Table2[[#This Row],[K&amp;N REF ]],CAT_Details[Tracking Number],CAT_Details[S Ref],,0)</f>
        <v>20250422-S-70155</v>
      </c>
      <c r="C945" s="270">
        <f>_xlfn.XLOOKUP(Table2[[#This Row],[K&amp;N REF ]],CAT_Details[Tracking Number],CAT_Details[TO Ref],,0)</f>
        <v>20250422700932</v>
      </c>
      <c r="D945" s="270" t="str">
        <f>_xlfn.XLOOKUP(Table2[[#This Row],[K&amp;N REF ]],CAT_Details[Tracking Number],CAT_Details[Pickup Customer Name],,0)</f>
        <v>Contitech Fluid Automotive Romania</v>
      </c>
      <c r="E945" s="271" t="str">
        <f>_xlfn.XLOOKUP(Table2[[#This Row],[K&amp;N REF ]],CAT_Details[Tracking Number],CAT_Details[Delivery Country Code],,0)</f>
        <v>GB</v>
      </c>
      <c r="F945" s="271" t="str">
        <f>_xlfn.XLOOKUP(Table2[[#This Row],[TO Ref]],CAT_Details[TO Ref],CAT_Details[Loc],,0)</f>
        <v>No Loc</v>
      </c>
      <c r="G945" s="257" t="s">
        <v>34</v>
      </c>
      <c r="H945" s="257" t="s">
        <v>49</v>
      </c>
      <c r="I945" s="280">
        <v>45776</v>
      </c>
      <c r="J945" s="257" t="s">
        <v>26</v>
      </c>
      <c r="K945" s="257" t="s">
        <v>32</v>
      </c>
      <c r="L945" s="280">
        <v>45776</v>
      </c>
      <c r="M945" s="257" t="str">
        <f>IF(Table2[[#This Row],[Resolve Date]]="","ONGOING","SOLVED")</f>
        <v>SOLVED</v>
      </c>
      <c r="N945" s="258" t="s">
        <v>30</v>
      </c>
      <c r="O945" s="257" t="str">
        <f>Table2[[#This Row],[K&amp;N REF ]]&amp;Table2[[#This Row],[Issue type ]]</f>
        <v>5015861492XX LABELS</v>
      </c>
      <c r="P945" s="257">
        <f>YEAR(Table2[[#This Row],[Date ]])</f>
        <v>2025</v>
      </c>
      <c r="Q945" s="257" t="str">
        <f>VLOOKUP(MONTH(Table2[[#This Row],[Date ]]),Months,2,0)</f>
        <v>April</v>
      </c>
      <c r="R945" s="257" t="b">
        <f>COUNTIFS(Table2[Unique],Table2[[#This Row],[Unique]])&gt;1</f>
        <v>0</v>
      </c>
      <c r="S945" s="257">
        <f>IF(Table2[[#This Row],[Status ]]="Solved",1,0)</f>
        <v>1</v>
      </c>
      <c r="T945" s="257">
        <f>IF(Table2[[#This Row],[Status ]]="ongoing",1,0)</f>
        <v>0</v>
      </c>
    </row>
    <row r="946" spans="1:20" x14ac:dyDescent="0.25">
      <c r="A946" s="262">
        <v>5015861489</v>
      </c>
      <c r="B946" s="269" t="str">
        <f>_xlfn.XLOOKUP(Table2[[#This Row],[K&amp;N REF ]],CAT_Details[Tracking Number],CAT_Details[S Ref],,0)</f>
        <v>20250422-S-70155</v>
      </c>
      <c r="C946" s="270">
        <f>_xlfn.XLOOKUP(Table2[[#This Row],[K&amp;N REF ]],CAT_Details[Tracking Number],CAT_Details[TO Ref],,0)</f>
        <v>20250422700936</v>
      </c>
      <c r="D946" s="270" t="str">
        <f>_xlfn.XLOOKUP(Table2[[#This Row],[K&amp;N REF ]],CAT_Details[Tracking Number],CAT_Details[Pickup Customer Name],,0)</f>
        <v>Contitech Fluid Automotive Romania</v>
      </c>
      <c r="E946" s="271" t="str">
        <f>_xlfn.XLOOKUP(Table2[[#This Row],[K&amp;N REF ]],CAT_Details[Tracking Number],CAT_Details[Delivery Country Code],,0)</f>
        <v>GB</v>
      </c>
      <c r="F946" s="271" t="str">
        <f>_xlfn.XLOOKUP(Table2[[#This Row],[TO Ref]],CAT_Details[TO Ref],CAT_Details[Loc],,0)</f>
        <v>No Loc</v>
      </c>
      <c r="G946" s="257" t="s">
        <v>34</v>
      </c>
      <c r="H946" s="257" t="s">
        <v>49</v>
      </c>
      <c r="I946" s="280">
        <v>45776</v>
      </c>
      <c r="J946" s="257" t="s">
        <v>26</v>
      </c>
      <c r="K946" s="257" t="s">
        <v>32</v>
      </c>
      <c r="L946" s="280">
        <v>45776</v>
      </c>
      <c r="M946" s="257" t="str">
        <f>IF(Table2[[#This Row],[Resolve Date]]="","ONGOING","SOLVED")</f>
        <v>SOLVED</v>
      </c>
      <c r="N946" s="258" t="s">
        <v>30</v>
      </c>
      <c r="O946" s="257" t="str">
        <f>Table2[[#This Row],[K&amp;N REF ]]&amp;Table2[[#This Row],[Issue type ]]</f>
        <v>5015861489XX LABELS</v>
      </c>
      <c r="P946" s="257">
        <f>YEAR(Table2[[#This Row],[Date ]])</f>
        <v>2025</v>
      </c>
      <c r="Q946" s="257" t="str">
        <f>VLOOKUP(MONTH(Table2[[#This Row],[Date ]]),Months,2,0)</f>
        <v>April</v>
      </c>
      <c r="R946" s="257" t="b">
        <f>COUNTIFS(Table2[Unique],Table2[[#This Row],[Unique]])&gt;1</f>
        <v>0</v>
      </c>
      <c r="S946" s="257">
        <f>IF(Table2[[#This Row],[Status ]]="Solved",1,0)</f>
        <v>1</v>
      </c>
      <c r="T946" s="257">
        <f>IF(Table2[[#This Row],[Status ]]="ongoing",1,0)</f>
        <v>0</v>
      </c>
    </row>
    <row r="947" spans="1:20" x14ac:dyDescent="0.25">
      <c r="A947" s="262">
        <v>5015877262</v>
      </c>
      <c r="B947" s="269" t="str">
        <f>_xlfn.XLOOKUP(Table2[[#This Row],[K&amp;N REF ]],CAT_Details[Tracking Number],CAT_Details[S Ref],,0)</f>
        <v>20250423-S-70222</v>
      </c>
      <c r="C947" s="270">
        <f>_xlfn.XLOOKUP(Table2[[#This Row],[K&amp;N REF ]],CAT_Details[Tracking Number],CAT_Details[TO Ref],,0)</f>
        <v>20250423702158</v>
      </c>
      <c r="D947" s="270" t="str">
        <f>_xlfn.XLOOKUP(Table2[[#This Row],[K&amp;N REF ]],CAT_Details[Tracking Number],CAT_Details[Pickup Customer Name],,0)</f>
        <v>Federal Mogul Valvetrain GmbH</v>
      </c>
      <c r="E947" s="271" t="str">
        <f>_xlfn.XLOOKUP(Table2[[#This Row],[K&amp;N REF ]],CAT_Details[Tracking Number],CAT_Details[Delivery Country Code],,0)</f>
        <v>GB</v>
      </c>
      <c r="F947" s="271" t="str">
        <f>_xlfn.XLOOKUP(Table2[[#This Row],[TO Ref]],CAT_Details[TO Ref],CAT_Details[Loc],,0)</f>
        <v>DX01-L5</v>
      </c>
      <c r="G947" s="257" t="s">
        <v>34</v>
      </c>
      <c r="H947" s="257" t="s">
        <v>40</v>
      </c>
      <c r="I947" s="280">
        <v>45776</v>
      </c>
      <c r="J947" s="257" t="s">
        <v>26</v>
      </c>
      <c r="K947" s="257" t="s">
        <v>32</v>
      </c>
      <c r="L947" s="280">
        <v>45776</v>
      </c>
      <c r="M947" s="257" t="str">
        <f>IF(Table2[[#This Row],[Resolve Date]]="","ONGOING","SOLVED")</f>
        <v>SOLVED</v>
      </c>
      <c r="N947" s="258" t="s">
        <v>96</v>
      </c>
      <c r="O947" s="257" t="str">
        <f>Table2[[#This Row],[K&amp;N REF ]]&amp;Table2[[#This Row],[Issue type ]]</f>
        <v xml:space="preserve">5015877262INCORRECT LABELS </v>
      </c>
      <c r="P947" s="257">
        <f>YEAR(Table2[[#This Row],[Date ]])</f>
        <v>2025</v>
      </c>
      <c r="Q947" s="257" t="str">
        <f>VLOOKUP(MONTH(Table2[[#This Row],[Date ]]),Months,2,0)</f>
        <v>April</v>
      </c>
      <c r="R947" s="257" t="b">
        <f>COUNTIFS(Table2[Unique],Table2[[#This Row],[Unique]])&gt;1</f>
        <v>0</v>
      </c>
      <c r="S947" s="257">
        <f>IF(Table2[[#This Row],[Status ]]="Solved",1,0)</f>
        <v>1</v>
      </c>
      <c r="T947" s="257">
        <f>IF(Table2[[#This Row],[Status ]]="ongoing",1,0)</f>
        <v>0</v>
      </c>
    </row>
    <row r="948" spans="1:20" x14ac:dyDescent="0.25">
      <c r="A948" s="262">
        <v>5015876949</v>
      </c>
      <c r="B948" s="269" t="str">
        <f>_xlfn.XLOOKUP(Table2[[#This Row],[K&amp;N REF ]],CAT_Details[Tracking Number],CAT_Details[S Ref],,0)</f>
        <v>20250423-S-70188</v>
      </c>
      <c r="C948" s="270">
        <f>_xlfn.XLOOKUP(Table2[[#This Row],[K&amp;N REF ]],CAT_Details[Tracking Number],CAT_Details[TO Ref],,0)</f>
        <v>20250423702330</v>
      </c>
      <c r="D948" s="270" t="str">
        <f>_xlfn.XLOOKUP(Table2[[#This Row],[K&amp;N REF ]],CAT_Details[Tracking Number],CAT_Details[Pickup Customer Name],,0)</f>
        <v>TENNECO ZWICKAU GMBH</v>
      </c>
      <c r="E948" s="271" t="str">
        <f>_xlfn.XLOOKUP(Table2[[#This Row],[K&amp;N REF ]],CAT_Details[Tracking Number],CAT_Details[Delivery Country Code],,0)</f>
        <v>GB</v>
      </c>
      <c r="F948" s="271" t="str">
        <f>_xlfn.XLOOKUP(Table2[[#This Row],[TO Ref]],CAT_Details[TO Ref],CAT_Details[Loc],,0)</f>
        <v>DX01-L5</v>
      </c>
      <c r="G948" s="257" t="s">
        <v>34</v>
      </c>
      <c r="H948" s="257" t="s">
        <v>35</v>
      </c>
      <c r="I948" s="280">
        <v>45776</v>
      </c>
      <c r="J948" s="257" t="s">
        <v>26</v>
      </c>
      <c r="K948" s="257" t="s">
        <v>32</v>
      </c>
      <c r="L948" s="280">
        <v>45776</v>
      </c>
      <c r="M948" s="257" t="str">
        <f>IF(Table2[[#This Row],[Resolve Date]]="","ONGOING","SOLVED")</f>
        <v>SOLVED</v>
      </c>
      <c r="N948" s="258" t="s">
        <v>30</v>
      </c>
      <c r="O948" s="257" t="str">
        <f>Table2[[#This Row],[K&amp;N REF ]]&amp;Table2[[#This Row],[Issue type ]]</f>
        <v>5015876949NO LABELS</v>
      </c>
      <c r="P948" s="257">
        <f>YEAR(Table2[[#This Row],[Date ]])</f>
        <v>2025</v>
      </c>
      <c r="Q948" s="257" t="str">
        <f>VLOOKUP(MONTH(Table2[[#This Row],[Date ]]),Months,2,0)</f>
        <v>April</v>
      </c>
      <c r="R948" s="257" t="b">
        <f>COUNTIFS(Table2[Unique],Table2[[#This Row],[Unique]])&gt;1</f>
        <v>0</v>
      </c>
      <c r="S948" s="257">
        <f>IF(Table2[[#This Row],[Status ]]="Solved",1,0)</f>
        <v>1</v>
      </c>
      <c r="T948" s="257">
        <f>IF(Table2[[#This Row],[Status ]]="ongoing",1,0)</f>
        <v>0</v>
      </c>
    </row>
    <row r="949" spans="1:20" x14ac:dyDescent="0.25">
      <c r="A949" s="262">
        <v>5015877485</v>
      </c>
      <c r="B949" s="269" t="str">
        <f>_xlfn.XLOOKUP(Table2[[#This Row],[K&amp;N REF ]],CAT_Details[Tracking Number],CAT_Details[S Ref],,0)</f>
        <v>20250423-S-70194</v>
      </c>
      <c r="C949" s="270">
        <f>_xlfn.XLOOKUP(Table2[[#This Row],[K&amp;N REF ]],CAT_Details[Tracking Number],CAT_Details[TO Ref],,0)</f>
        <v>20250423702473</v>
      </c>
      <c r="D949" s="270" t="str">
        <f>_xlfn.XLOOKUP(Table2[[#This Row],[K&amp;N REF ]],CAT_Details[Tracking Number],CAT_Details[Pickup Customer Name],,0)</f>
        <v>Norgren Gmbh</v>
      </c>
      <c r="E949" s="271" t="str">
        <f>_xlfn.XLOOKUP(Table2[[#This Row],[K&amp;N REF ]],CAT_Details[Tracking Number],CAT_Details[Delivery Country Code],,0)</f>
        <v>GB</v>
      </c>
      <c r="F949" s="271" t="str">
        <f>_xlfn.XLOOKUP(Table2[[#This Row],[TO Ref]],CAT_Details[TO Ref],CAT_Details[Loc],,0)</f>
        <v>DX01-L5</v>
      </c>
      <c r="G949" s="257" t="s">
        <v>34</v>
      </c>
      <c r="H949" s="257" t="s">
        <v>35</v>
      </c>
      <c r="I949" s="280">
        <v>45776</v>
      </c>
      <c r="J949" s="257" t="s">
        <v>26</v>
      </c>
      <c r="K949" s="257" t="s">
        <v>32</v>
      </c>
      <c r="L949" s="280">
        <v>45776</v>
      </c>
      <c r="M949" s="257" t="str">
        <f>IF(Table2[[#This Row],[Resolve Date]]="","ONGOING","SOLVED")</f>
        <v>SOLVED</v>
      </c>
      <c r="N949" s="258" t="s">
        <v>30</v>
      </c>
      <c r="O949" s="257" t="str">
        <f>Table2[[#This Row],[K&amp;N REF ]]&amp;Table2[[#This Row],[Issue type ]]</f>
        <v>5015877485NO LABELS</v>
      </c>
      <c r="P949" s="257">
        <f>YEAR(Table2[[#This Row],[Date ]])</f>
        <v>2025</v>
      </c>
      <c r="Q949" s="257" t="str">
        <f>VLOOKUP(MONTH(Table2[[#This Row],[Date ]]),Months,2,0)</f>
        <v>April</v>
      </c>
      <c r="R949" s="257" t="b">
        <f>COUNTIFS(Table2[Unique],Table2[[#This Row],[Unique]])&gt;1</f>
        <v>0</v>
      </c>
      <c r="S949" s="257">
        <f>IF(Table2[[#This Row],[Status ]]="Solved",1,0)</f>
        <v>1</v>
      </c>
      <c r="T949" s="257">
        <f>IF(Table2[[#This Row],[Status ]]="ongoing",1,0)</f>
        <v>0</v>
      </c>
    </row>
    <row r="950" spans="1:20" x14ac:dyDescent="0.25">
      <c r="A950" s="262">
        <v>5015877296</v>
      </c>
      <c r="B950" s="269" t="str">
        <f>_xlfn.XLOOKUP(Table2[[#This Row],[K&amp;N REF ]],CAT_Details[Tracking Number],CAT_Details[S Ref],,0)</f>
        <v>20250401-S-70307</v>
      </c>
      <c r="C950" s="270">
        <f>_xlfn.XLOOKUP(Table2[[#This Row],[K&amp;N REF ]],CAT_Details[Tracking Number],CAT_Details[TO Ref],,0)</f>
        <v>20250327684650</v>
      </c>
      <c r="D950" s="270" t="str">
        <f>_xlfn.XLOOKUP(Table2[[#This Row],[K&amp;N REF ]],CAT_Details[Tracking Number],CAT_Details[Pickup Customer Name],,0)</f>
        <v>SOGEFI FILTRATION FRANCE</v>
      </c>
      <c r="E950" s="271" t="str">
        <f>_xlfn.XLOOKUP(Table2[[#This Row],[K&amp;N REF ]],CAT_Details[Tracking Number],CAT_Details[Delivery Country Code],,0)</f>
        <v>GB</v>
      </c>
      <c r="F950" s="271" t="str">
        <f>_xlfn.XLOOKUP(Table2[[#This Row],[TO Ref]],CAT_Details[TO Ref],CAT_Details[Loc],,0)</f>
        <v>DX01-L5</v>
      </c>
      <c r="G950" s="257" t="s">
        <v>36</v>
      </c>
      <c r="H950" s="257" t="s">
        <v>35</v>
      </c>
      <c r="I950" s="280">
        <v>45776</v>
      </c>
      <c r="J950" s="257" t="s">
        <v>26</v>
      </c>
      <c r="K950" s="257" t="s">
        <v>32</v>
      </c>
      <c r="L950" s="280">
        <v>45776</v>
      </c>
      <c r="M950" s="257" t="str">
        <f>IF(Table2[[#This Row],[Resolve Date]]="","ONGOING","SOLVED")</f>
        <v>SOLVED</v>
      </c>
      <c r="N950" s="258" t="s">
        <v>30</v>
      </c>
      <c r="O950" s="257" t="str">
        <f>Table2[[#This Row],[K&amp;N REF ]]&amp;Table2[[#This Row],[Issue type ]]</f>
        <v>5015877296NO LABELS</v>
      </c>
      <c r="P950" s="257">
        <f>YEAR(Table2[[#This Row],[Date ]])</f>
        <v>2025</v>
      </c>
      <c r="Q950" s="257" t="str">
        <f>VLOOKUP(MONTH(Table2[[#This Row],[Date ]]),Months,2,0)</f>
        <v>April</v>
      </c>
      <c r="R950" s="257" t="b">
        <f>COUNTIFS(Table2[Unique],Table2[[#This Row],[Unique]])&gt;1</f>
        <v>0</v>
      </c>
      <c r="S950" s="257">
        <f>IF(Table2[[#This Row],[Status ]]="Solved",1,0)</f>
        <v>1</v>
      </c>
      <c r="T950" s="257">
        <f>IF(Table2[[#This Row],[Status ]]="ongoing",1,0)</f>
        <v>0</v>
      </c>
    </row>
    <row r="951" spans="1:20" x14ac:dyDescent="0.25">
      <c r="A951" s="262">
        <v>5015822308</v>
      </c>
      <c r="B951" s="269" t="str">
        <f>_xlfn.XLOOKUP(Table2[[#This Row],[K&amp;N REF ]],CAT_Details[Tracking Number],CAT_Details[S Ref],,0)</f>
        <v>20250416-S-70114</v>
      </c>
      <c r="C951" s="270">
        <f>_xlfn.XLOOKUP(Table2[[#This Row],[K&amp;N REF ]],CAT_Details[Tracking Number],CAT_Details[TO Ref],,0)</f>
        <v>20250415697977</v>
      </c>
      <c r="D951" s="270" t="str">
        <f>_xlfn.XLOOKUP(Table2[[#This Row],[K&amp;N REF ]],CAT_Details[Tracking Number],CAT_Details[Pickup Customer Name],,0)</f>
        <v>SOGEFI FILTRATION FRANCE</v>
      </c>
      <c r="E951" s="271" t="str">
        <f>_xlfn.XLOOKUP(Table2[[#This Row],[K&amp;N REF ]],CAT_Details[Tracking Number],CAT_Details[Delivery Country Code],,0)</f>
        <v>GB</v>
      </c>
      <c r="F951" s="271" t="str">
        <f>_xlfn.XLOOKUP(Table2[[#This Row],[TO Ref]],CAT_Details[TO Ref],CAT_Details[Loc],,0)</f>
        <v>DX01-L5</v>
      </c>
      <c r="G951" s="257" t="s">
        <v>36</v>
      </c>
      <c r="H951" s="257" t="s">
        <v>35</v>
      </c>
      <c r="I951" s="280">
        <v>45776</v>
      </c>
      <c r="J951" s="257" t="s">
        <v>26</v>
      </c>
      <c r="K951" s="257" t="s">
        <v>32</v>
      </c>
      <c r="L951" s="280">
        <v>45776</v>
      </c>
      <c r="M951" s="257" t="str">
        <f>IF(Table2[[#This Row],[Resolve Date]]="","ONGOING","SOLVED")</f>
        <v>SOLVED</v>
      </c>
      <c r="N951" s="258" t="s">
        <v>30</v>
      </c>
      <c r="O951" s="257" t="str">
        <f>Table2[[#This Row],[K&amp;N REF ]]&amp;Table2[[#This Row],[Issue type ]]</f>
        <v>5015822308NO LABELS</v>
      </c>
      <c r="P951" s="257">
        <f>YEAR(Table2[[#This Row],[Date ]])</f>
        <v>2025</v>
      </c>
      <c r="Q951" s="257" t="str">
        <f>VLOOKUP(MONTH(Table2[[#This Row],[Date ]]),Months,2,0)</f>
        <v>April</v>
      </c>
      <c r="R951" s="257" t="b">
        <f>COUNTIFS(Table2[Unique],Table2[[#This Row],[Unique]])&gt;1</f>
        <v>0</v>
      </c>
      <c r="S951" s="257">
        <f>IF(Table2[[#This Row],[Status ]]="Solved",1,0)</f>
        <v>1</v>
      </c>
      <c r="T951" s="257">
        <f>IF(Table2[[#This Row],[Status ]]="ongoing",1,0)</f>
        <v>0</v>
      </c>
    </row>
    <row r="952" spans="1:20" x14ac:dyDescent="0.25">
      <c r="A952" s="262">
        <v>5015890426</v>
      </c>
      <c r="B952" s="269" t="str">
        <f>_xlfn.XLOOKUP(Table2[[#This Row],[K&amp;N REF ]],CAT_Details[Tracking Number],CAT_Details[S Ref],,0)</f>
        <v>20250414-S-70113</v>
      </c>
      <c r="C952" s="270">
        <f>_xlfn.XLOOKUP(Table2[[#This Row],[K&amp;N REF ]],CAT_Details[Tracking Number],CAT_Details[TO Ref],,0)</f>
        <v>20250414696164</v>
      </c>
      <c r="D952" s="270" t="str">
        <f>_xlfn.XLOOKUP(Table2[[#This Row],[K&amp;N REF ]],CAT_Details[Tracking Number],CAT_Details[Pickup Customer Name],,0)</f>
        <v>FONTANA LUIGI S.P.A.</v>
      </c>
      <c r="E952" s="271" t="str">
        <f>_xlfn.XLOOKUP(Table2[[#This Row],[K&amp;N REF ]],CAT_Details[Tracking Number],CAT_Details[Delivery Country Code],,0)</f>
        <v>GB</v>
      </c>
      <c r="F952" s="271" t="str">
        <f>_xlfn.XLOOKUP(Table2[[#This Row],[TO Ref]],CAT_Details[TO Ref],CAT_Details[Loc],,0)</f>
        <v>OYL1</v>
      </c>
      <c r="G952" s="257" t="s">
        <v>24</v>
      </c>
      <c r="H952" s="257" t="s">
        <v>35</v>
      </c>
      <c r="I952" s="280">
        <v>45777</v>
      </c>
      <c r="J952" s="257" t="s">
        <v>26</v>
      </c>
      <c r="K952" s="257" t="s">
        <v>32</v>
      </c>
      <c r="L952" s="280">
        <v>45777</v>
      </c>
      <c r="M952" s="257" t="str">
        <f>IF(Table2[[#This Row],[Resolve Date]]="","ONGOING","SOLVED")</f>
        <v>SOLVED</v>
      </c>
      <c r="N952" s="258" t="s">
        <v>30</v>
      </c>
      <c r="O952" s="257" t="str">
        <f>Table2[[#This Row],[K&amp;N REF ]]&amp;Table2[[#This Row],[Issue type ]]</f>
        <v>5015890426NO LABELS</v>
      </c>
      <c r="P952" s="257">
        <f>YEAR(Table2[[#This Row],[Date ]])</f>
        <v>2025</v>
      </c>
      <c r="Q952" s="257" t="str">
        <f>VLOOKUP(MONTH(Table2[[#This Row],[Date ]]),Months,2,0)</f>
        <v>April</v>
      </c>
      <c r="R952" s="257" t="b">
        <f>COUNTIFS(Table2[Unique],Table2[[#This Row],[Unique]])&gt;1</f>
        <v>0</v>
      </c>
      <c r="S952" s="257">
        <f>IF(Table2[[#This Row],[Status ]]="Solved",1,0)</f>
        <v>1</v>
      </c>
      <c r="T952" s="257">
        <f>IF(Table2[[#This Row],[Status ]]="ongoing",1,0)</f>
        <v>0</v>
      </c>
    </row>
    <row r="953" spans="1:20" x14ac:dyDescent="0.25">
      <c r="A953" s="262">
        <v>5015890783</v>
      </c>
      <c r="B953" s="269" t="str">
        <f>_xlfn.XLOOKUP(Table2[[#This Row],[K&amp;N REF ]],CAT_Details[Tracking Number],CAT_Details[S Ref],,0)</f>
        <v>20250423-S-70140</v>
      </c>
      <c r="C953" s="270">
        <f>_xlfn.XLOOKUP(Table2[[#This Row],[K&amp;N REF ]],CAT_Details[Tracking Number],CAT_Details[TO Ref],,0)</f>
        <v>20250423702164</v>
      </c>
      <c r="D953" s="270" t="str">
        <f>_xlfn.XLOOKUP(Table2[[#This Row],[K&amp;N REF ]],CAT_Details[Tracking Number],CAT_Details[Pickup Customer Name],,0)</f>
        <v>FONTANA LUIGI S.P.A.</v>
      </c>
      <c r="E953" s="271" t="str">
        <f>_xlfn.XLOOKUP(Table2[[#This Row],[K&amp;N REF ]],CAT_Details[Tracking Number],CAT_Details[Delivery Country Code],,0)</f>
        <v>GB</v>
      </c>
      <c r="F953" s="271" t="str">
        <f>_xlfn.XLOOKUP(Table2[[#This Row],[TO Ref]],CAT_Details[TO Ref],CAT_Details[Loc],,0)</f>
        <v>OYL1</v>
      </c>
      <c r="G953" s="257" t="s">
        <v>24</v>
      </c>
      <c r="H953" s="257" t="s">
        <v>25</v>
      </c>
      <c r="I953" s="280">
        <v>45777</v>
      </c>
      <c r="J953" s="257" t="s">
        <v>26</v>
      </c>
      <c r="K953" s="257" t="s">
        <v>32</v>
      </c>
      <c r="L953" s="280">
        <v>45777</v>
      </c>
      <c r="M953" s="257" t="str">
        <f>IF(Table2[[#This Row],[Resolve Date]]="","ONGOING","SOLVED")</f>
        <v>SOLVED</v>
      </c>
      <c r="N953" s="258" t="s">
        <v>30</v>
      </c>
      <c r="O953" s="257" t="str">
        <f>Table2[[#This Row],[K&amp;N REF ]]&amp;Table2[[#This Row],[Issue type ]]</f>
        <v xml:space="preserve">5015890783DAMAGE </v>
      </c>
      <c r="P953" s="257">
        <f>YEAR(Table2[[#This Row],[Date ]])</f>
        <v>2025</v>
      </c>
      <c r="Q953" s="257" t="str">
        <f>VLOOKUP(MONTH(Table2[[#This Row],[Date ]]),Months,2,0)</f>
        <v>April</v>
      </c>
      <c r="R953" s="257" t="b">
        <f>COUNTIFS(Table2[Unique],Table2[[#This Row],[Unique]])&gt;1</f>
        <v>0</v>
      </c>
      <c r="S953" s="257">
        <f>IF(Table2[[#This Row],[Status ]]="Solved",1,0)</f>
        <v>1</v>
      </c>
      <c r="T953" s="257">
        <f>IF(Table2[[#This Row],[Status ]]="ongoing",1,0)</f>
        <v>0</v>
      </c>
    </row>
    <row r="954" spans="1:20" x14ac:dyDescent="0.25">
      <c r="A954" s="262">
        <v>5015890783</v>
      </c>
      <c r="B954" s="269" t="str">
        <f>_xlfn.XLOOKUP(Table2[[#This Row],[K&amp;N REF ]],CAT_Details[Tracking Number],CAT_Details[S Ref],,0)</f>
        <v>20250423-S-70140</v>
      </c>
      <c r="C954" s="270">
        <f>_xlfn.XLOOKUP(Table2[[#This Row],[K&amp;N REF ]],CAT_Details[Tracking Number],CAT_Details[TO Ref],,0)</f>
        <v>20250423702164</v>
      </c>
      <c r="D954" s="270" t="str">
        <f>_xlfn.XLOOKUP(Table2[[#This Row],[K&amp;N REF ]],CAT_Details[Tracking Number],CAT_Details[Pickup Customer Name],,0)</f>
        <v>FONTANA LUIGI S.P.A.</v>
      </c>
      <c r="E954" s="271" t="str">
        <f>_xlfn.XLOOKUP(Table2[[#This Row],[K&amp;N REF ]],CAT_Details[Tracking Number],CAT_Details[Delivery Country Code],,0)</f>
        <v>GB</v>
      </c>
      <c r="F954" s="271" t="str">
        <f>_xlfn.XLOOKUP(Table2[[#This Row],[TO Ref]],CAT_Details[TO Ref],CAT_Details[Loc],,0)</f>
        <v>OYL1</v>
      </c>
      <c r="G954" s="257" t="s">
        <v>24</v>
      </c>
      <c r="H954" s="257" t="s">
        <v>42</v>
      </c>
      <c r="I954" s="280">
        <v>45777</v>
      </c>
      <c r="J954" s="257" t="s">
        <v>26</v>
      </c>
      <c r="K954" s="257" t="s">
        <v>27</v>
      </c>
      <c r="L954" s="280">
        <v>45790</v>
      </c>
      <c r="M954" s="257" t="str">
        <f>IF(Table2[[#This Row],[Resolve Date]]="","ONGOING","SOLVED")</f>
        <v>SOLVED</v>
      </c>
      <c r="N954" s="258" t="s">
        <v>30</v>
      </c>
      <c r="O954" s="257" t="str">
        <f>Table2[[#This Row],[K&amp;N REF ]]&amp;Table2[[#This Row],[Issue type ]]</f>
        <v>5015890783AMOUNT</v>
      </c>
      <c r="P954" s="257">
        <f>YEAR(Table2[[#This Row],[Date ]])</f>
        <v>2025</v>
      </c>
      <c r="Q954" s="257" t="str">
        <f>VLOOKUP(MONTH(Table2[[#This Row],[Date ]]),Months,2,0)</f>
        <v>April</v>
      </c>
      <c r="R954" s="257" t="b">
        <f>COUNTIFS(Table2[Unique],Table2[[#This Row],[Unique]])&gt;1</f>
        <v>0</v>
      </c>
      <c r="S954" s="257">
        <f>IF(Table2[[#This Row],[Status ]]="Solved",1,0)</f>
        <v>1</v>
      </c>
      <c r="T954" s="257">
        <f>IF(Table2[[#This Row],[Status ]]="ongoing",1,0)</f>
        <v>0</v>
      </c>
    </row>
    <row r="955" spans="1:20" x14ac:dyDescent="0.25">
      <c r="A955" s="262">
        <v>5015845728</v>
      </c>
      <c r="B955" s="269" t="str">
        <f>_xlfn.XLOOKUP(Table2[[#This Row],[K&amp;N REF ]],CAT_Details[Tracking Number],CAT_Details[S Ref],,0)</f>
        <v>20250416-S-70120</v>
      </c>
      <c r="C955" s="270">
        <f>_xlfn.XLOOKUP(Table2[[#This Row],[K&amp;N REF ]],CAT_Details[Tracking Number],CAT_Details[TO Ref],,0)</f>
        <v>20250416698134</v>
      </c>
      <c r="D955" s="270" t="str">
        <f>_xlfn.XLOOKUP(Table2[[#This Row],[K&amp;N REF ]],CAT_Details[Tracking Number],CAT_Details[Pickup Customer Name],,0)</f>
        <v>KONGSBERG AUTOMOTIVE ASA</v>
      </c>
      <c r="E955" s="271" t="str">
        <f>_xlfn.XLOOKUP(Table2[[#This Row],[K&amp;N REF ]],CAT_Details[Tracking Number],CAT_Details[Delivery Country Code],,0)</f>
        <v>GB</v>
      </c>
      <c r="F955" s="271">
        <f>_xlfn.XLOOKUP(Table2[[#This Row],[TO Ref]],CAT_Details[TO Ref],CAT_Details[Loc],,0)</f>
        <v>3402</v>
      </c>
      <c r="G955" s="257" t="s">
        <v>44</v>
      </c>
      <c r="H955" s="257" t="s">
        <v>35</v>
      </c>
      <c r="I955" s="280">
        <v>45777</v>
      </c>
      <c r="J955" s="257" t="s">
        <v>26</v>
      </c>
      <c r="K955" s="257" t="s">
        <v>32</v>
      </c>
      <c r="L955" s="280">
        <v>45777</v>
      </c>
      <c r="M955" s="257" t="str">
        <f>IF(Table2[[#This Row],[Resolve Date]]="","ONGOING","SOLVED")</f>
        <v>SOLVED</v>
      </c>
      <c r="N955" s="258" t="s">
        <v>30</v>
      </c>
      <c r="O955" s="257" t="str">
        <f>Table2[[#This Row],[K&amp;N REF ]]&amp;Table2[[#This Row],[Issue type ]]</f>
        <v>5015845728NO LABELS</v>
      </c>
      <c r="P955" s="257">
        <f>YEAR(Table2[[#This Row],[Date ]])</f>
        <v>2025</v>
      </c>
      <c r="Q955" s="257" t="str">
        <f>VLOOKUP(MONTH(Table2[[#This Row],[Date ]]),Months,2,0)</f>
        <v>April</v>
      </c>
      <c r="R955" s="257" t="b">
        <f>COUNTIFS(Table2[Unique],Table2[[#This Row],[Unique]])&gt;1</f>
        <v>0</v>
      </c>
      <c r="S955" s="257">
        <f>IF(Table2[[#This Row],[Status ]]="Solved",1,0)</f>
        <v>1</v>
      </c>
      <c r="T955" s="257">
        <f>IF(Table2[[#This Row],[Status ]]="ongoing",1,0)</f>
        <v>0</v>
      </c>
    </row>
    <row r="956" spans="1:20" x14ac:dyDescent="0.25">
      <c r="A956" s="262">
        <v>5015890892</v>
      </c>
      <c r="B956" s="269" t="str">
        <f>_xlfn.XLOOKUP(Table2[[#This Row],[K&amp;N REF ]],CAT_Details[Tracking Number],CAT_Details[S Ref],,0)</f>
        <v>20250423-S-70202</v>
      </c>
      <c r="C956" s="270">
        <f>_xlfn.XLOOKUP(Table2[[#This Row],[K&amp;N REF ]],CAT_Details[Tracking Number],CAT_Details[TO Ref],,0)</f>
        <v>20250423702211</v>
      </c>
      <c r="D956" s="270" t="str">
        <f>_xlfn.XLOOKUP(Table2[[#This Row],[K&amp;N REF ]],CAT_Details[Tracking Number],CAT_Details[Pickup Customer Name],,0)</f>
        <v>DANFOSS A/S</v>
      </c>
      <c r="E956" s="271" t="str">
        <f>_xlfn.XLOOKUP(Table2[[#This Row],[K&amp;N REF ]],CAT_Details[Tracking Number],CAT_Details[Delivery Country Code],,0)</f>
        <v>GB</v>
      </c>
      <c r="F956" s="271" t="str">
        <f>_xlfn.XLOOKUP(Table2[[#This Row],[TO Ref]],CAT_Details[TO Ref],CAT_Details[Loc],,0)</f>
        <v>U2-L5</v>
      </c>
      <c r="G956" s="257" t="s">
        <v>44</v>
      </c>
      <c r="H956" s="257" t="s">
        <v>35</v>
      </c>
      <c r="I956" s="280">
        <v>45777</v>
      </c>
      <c r="J956" s="257" t="s">
        <v>26</v>
      </c>
      <c r="K956" s="257" t="s">
        <v>32</v>
      </c>
      <c r="L956" s="280">
        <v>45777</v>
      </c>
      <c r="M956" s="257" t="str">
        <f>IF(Table2[[#This Row],[Resolve Date]]="","ONGOING","SOLVED")</f>
        <v>SOLVED</v>
      </c>
      <c r="N956" s="258" t="s">
        <v>30</v>
      </c>
      <c r="O956" s="257" t="str">
        <f>Table2[[#This Row],[K&amp;N REF ]]&amp;Table2[[#This Row],[Issue type ]]</f>
        <v>5015890892NO LABELS</v>
      </c>
      <c r="P956" s="257">
        <f>YEAR(Table2[[#This Row],[Date ]])</f>
        <v>2025</v>
      </c>
      <c r="Q956" s="257" t="str">
        <f>VLOOKUP(MONTH(Table2[[#This Row],[Date ]]),Months,2,0)</f>
        <v>April</v>
      </c>
      <c r="R956" s="257" t="b">
        <f>COUNTIFS(Table2[Unique],Table2[[#This Row],[Unique]])&gt;1</f>
        <v>0</v>
      </c>
      <c r="S956" s="257">
        <f>IF(Table2[[#This Row],[Status ]]="Solved",1,0)</f>
        <v>1</v>
      </c>
      <c r="T956" s="257">
        <f>IF(Table2[[#This Row],[Status ]]="ongoing",1,0)</f>
        <v>0</v>
      </c>
    </row>
    <row r="957" spans="1:20" x14ac:dyDescent="0.25">
      <c r="A957" s="262">
        <v>5015890893</v>
      </c>
      <c r="B957" s="269" t="str">
        <f>_xlfn.XLOOKUP(Table2[[#This Row],[K&amp;N REF ]],CAT_Details[Tracking Number],CAT_Details[S Ref],,0)</f>
        <v>20250423-S-70202</v>
      </c>
      <c r="C957" s="270">
        <f>_xlfn.XLOOKUP(Table2[[#This Row],[K&amp;N REF ]],CAT_Details[Tracking Number],CAT_Details[TO Ref],,0)</f>
        <v>20250423702223</v>
      </c>
      <c r="D957" s="270" t="str">
        <f>_xlfn.XLOOKUP(Table2[[#This Row],[K&amp;N REF ]],CAT_Details[Tracking Number],CAT_Details[Pickup Customer Name],,0)</f>
        <v>DANFOSS A/S</v>
      </c>
      <c r="E957" s="271" t="str">
        <f>_xlfn.XLOOKUP(Table2[[#This Row],[K&amp;N REF ]],CAT_Details[Tracking Number],CAT_Details[Delivery Country Code],,0)</f>
        <v>GB</v>
      </c>
      <c r="F957" s="271">
        <f>_xlfn.XLOOKUP(Table2[[#This Row],[TO Ref]],CAT_Details[TO Ref],CAT_Details[Loc],,0)</f>
        <v>3402</v>
      </c>
      <c r="G957" s="257" t="s">
        <v>44</v>
      </c>
      <c r="H957" s="257" t="s">
        <v>35</v>
      </c>
      <c r="I957" s="280">
        <v>45777</v>
      </c>
      <c r="J957" s="257" t="s">
        <v>26</v>
      </c>
      <c r="K957" s="257" t="s">
        <v>32</v>
      </c>
      <c r="L957" s="280">
        <v>45777</v>
      </c>
      <c r="M957" s="257" t="str">
        <f>IF(Table2[[#This Row],[Resolve Date]]="","ONGOING","SOLVED")</f>
        <v>SOLVED</v>
      </c>
      <c r="N957" s="258" t="s">
        <v>30</v>
      </c>
      <c r="O957" s="257" t="str">
        <f>Table2[[#This Row],[K&amp;N REF ]]&amp;Table2[[#This Row],[Issue type ]]</f>
        <v>5015890893NO LABELS</v>
      </c>
      <c r="P957" s="257">
        <f>YEAR(Table2[[#This Row],[Date ]])</f>
        <v>2025</v>
      </c>
      <c r="Q957" s="257" t="str">
        <f>VLOOKUP(MONTH(Table2[[#This Row],[Date ]]),Months,2,0)</f>
        <v>April</v>
      </c>
      <c r="R957" s="257" t="b">
        <f>COUNTIFS(Table2[Unique],Table2[[#This Row],[Unique]])&gt;1</f>
        <v>0</v>
      </c>
      <c r="S957" s="257">
        <f>IF(Table2[[#This Row],[Status ]]="Solved",1,0)</f>
        <v>1</v>
      </c>
      <c r="T957" s="257">
        <f>IF(Table2[[#This Row],[Status ]]="ongoing",1,0)</f>
        <v>0</v>
      </c>
    </row>
    <row r="958" spans="1:20" x14ac:dyDescent="0.25">
      <c r="A958" s="262">
        <v>5015861457</v>
      </c>
      <c r="B958" s="269" t="str">
        <f>_xlfn.XLOOKUP(Table2[[#This Row],[K&amp;N REF ]],CAT_Details[Tracking Number],CAT_Details[S Ref],,0)</f>
        <v>20250417-S-70456</v>
      </c>
      <c r="C958" s="270">
        <f>_xlfn.XLOOKUP(Table2[[#This Row],[K&amp;N REF ]],CAT_Details[Tracking Number],CAT_Details[TO Ref],,0)</f>
        <v>20250417699835</v>
      </c>
      <c r="D958" s="270" t="str">
        <f>_xlfn.XLOOKUP(Table2[[#This Row],[K&amp;N REF ]],CAT_Details[Tracking Number],CAT_Details[Pickup Customer Name],,0)</f>
        <v>PEKM KABELTECHNIK S.R.O.</v>
      </c>
      <c r="E958" s="271" t="str">
        <f>_xlfn.XLOOKUP(Table2[[#This Row],[K&amp;N REF ]],CAT_Details[Tracking Number],CAT_Details[Delivery Country Code],,0)</f>
        <v>GB</v>
      </c>
      <c r="F958" s="271" t="str">
        <f>_xlfn.XLOOKUP(Table2[[#This Row],[TO Ref]],CAT_Details[TO Ref],CAT_Details[Loc],,0)</f>
        <v>DX01-L5</v>
      </c>
      <c r="G958" s="257" t="s">
        <v>38</v>
      </c>
      <c r="H958" s="257" t="s">
        <v>31</v>
      </c>
      <c r="I958" s="280">
        <v>45777</v>
      </c>
      <c r="J958" s="257" t="s">
        <v>26</v>
      </c>
      <c r="K958" s="257" t="s">
        <v>32</v>
      </c>
      <c r="L958" s="280">
        <v>45777</v>
      </c>
      <c r="M958" s="257" t="str">
        <f>IF(Table2[[#This Row],[Resolve Date]]="","ONGOING","SOLVED")</f>
        <v>SOLVED</v>
      </c>
      <c r="N958" s="258" t="s">
        <v>30</v>
      </c>
      <c r="O958" s="257" t="str">
        <f>Table2[[#This Row],[K&amp;N REF ]]&amp;Table2[[#This Row],[Issue type ]]</f>
        <v>5015861457MISSING LABELS ON SOME UNITS</v>
      </c>
      <c r="P958" s="257">
        <f>YEAR(Table2[[#This Row],[Date ]])</f>
        <v>2025</v>
      </c>
      <c r="Q958" s="257" t="str">
        <f>VLOOKUP(MONTH(Table2[[#This Row],[Date ]]),Months,2,0)</f>
        <v>April</v>
      </c>
      <c r="R958" s="257" t="b">
        <f>COUNTIFS(Table2[Unique],Table2[[#This Row],[Unique]])&gt;1</f>
        <v>0</v>
      </c>
      <c r="S958" s="257">
        <f>IF(Table2[[#This Row],[Status ]]="Solved",1,0)</f>
        <v>1</v>
      </c>
      <c r="T958" s="257">
        <f>IF(Table2[[#This Row],[Status ]]="ongoing",1,0)</f>
        <v>0</v>
      </c>
    </row>
    <row r="959" spans="1:20" x14ac:dyDescent="0.25">
      <c r="A959" s="262">
        <v>5015877261</v>
      </c>
      <c r="B959" s="269" t="str">
        <f>_xlfn.XLOOKUP(Table2[[#This Row],[K&amp;N REF ]],CAT_Details[Tracking Number],CAT_Details[S Ref],,0)</f>
        <v>20250422-S-70159</v>
      </c>
      <c r="C959" s="270">
        <f>_xlfn.XLOOKUP(Table2[[#This Row],[K&amp;N REF ]],CAT_Details[Tracking Number],CAT_Details[TO Ref],,0)</f>
        <v>20250422701171</v>
      </c>
      <c r="D959" s="270" t="str">
        <f>_xlfn.XLOOKUP(Table2[[#This Row],[K&amp;N REF ]],CAT_Details[Tracking Number],CAT_Details[Pickup Customer Name],,0)</f>
        <v>Pister Kugelhähne GmbH</v>
      </c>
      <c r="E959" s="271" t="str">
        <f>_xlfn.XLOOKUP(Table2[[#This Row],[K&amp;N REF ]],CAT_Details[Tracking Number],CAT_Details[Delivery Country Code],,0)</f>
        <v>GB</v>
      </c>
      <c r="F959" s="271" t="str">
        <f>_xlfn.XLOOKUP(Table2[[#This Row],[TO Ref]],CAT_Details[TO Ref],CAT_Details[Loc],,0)</f>
        <v>OYL1</v>
      </c>
      <c r="G959" s="257" t="s">
        <v>34</v>
      </c>
      <c r="H959" s="257" t="s">
        <v>40</v>
      </c>
      <c r="I959" s="280">
        <v>45777</v>
      </c>
      <c r="J959" s="257" t="s">
        <v>26</v>
      </c>
      <c r="K959" s="257" t="s">
        <v>32</v>
      </c>
      <c r="L959" s="280">
        <v>45777</v>
      </c>
      <c r="M959" s="257" t="str">
        <f>IF(Table2[[#This Row],[Resolve Date]]="","ONGOING","SOLVED")</f>
        <v>SOLVED</v>
      </c>
      <c r="N959" s="258" t="s">
        <v>96</v>
      </c>
      <c r="O959" s="257" t="str">
        <f>Table2[[#This Row],[K&amp;N REF ]]&amp;Table2[[#This Row],[Issue type ]]</f>
        <v xml:space="preserve">5015877261INCORRECT LABELS </v>
      </c>
      <c r="P959" s="257">
        <f>YEAR(Table2[[#This Row],[Date ]])</f>
        <v>2025</v>
      </c>
      <c r="Q959" s="257" t="str">
        <f>VLOOKUP(MONTH(Table2[[#This Row],[Date ]]),Months,2,0)</f>
        <v>April</v>
      </c>
      <c r="R959" s="257" t="b">
        <f>COUNTIFS(Table2[Unique],Table2[[#This Row],[Unique]])&gt;1</f>
        <v>0</v>
      </c>
      <c r="S959" s="257">
        <f>IF(Table2[[#This Row],[Status ]]="Solved",1,0)</f>
        <v>1</v>
      </c>
      <c r="T959" s="257">
        <f>IF(Table2[[#This Row],[Status ]]="ongoing",1,0)</f>
        <v>0</v>
      </c>
    </row>
    <row r="960" spans="1:20" x14ac:dyDescent="0.25">
      <c r="A960" s="262">
        <v>5015877301</v>
      </c>
      <c r="B960" s="269" t="str">
        <f>_xlfn.XLOOKUP(Table2[[#This Row],[K&amp;N REF ]],CAT_Details[Tracking Number],CAT_Details[S Ref],,0)</f>
        <v>20250423-S-70158</v>
      </c>
      <c r="C960" s="270">
        <f>_xlfn.XLOOKUP(Table2[[#This Row],[K&amp;N REF ]],CAT_Details[Tracking Number],CAT_Details[TO Ref],,0)</f>
        <v>20250423702123</v>
      </c>
      <c r="D960" s="270" t="str">
        <f>_xlfn.XLOOKUP(Table2[[#This Row],[K&amp;N REF ]],CAT_Details[Tracking Number],CAT_Details[Pickup Customer Name],,0)</f>
        <v>Bosch Rexroth AG Werk Horb</v>
      </c>
      <c r="E960" s="271" t="str">
        <f>_xlfn.XLOOKUP(Table2[[#This Row],[K&amp;N REF ]],CAT_Details[Tracking Number],CAT_Details[Delivery Country Code],,0)</f>
        <v>GB</v>
      </c>
      <c r="F960" s="271" t="str">
        <f>_xlfn.XLOOKUP(Table2[[#This Row],[TO Ref]],CAT_Details[TO Ref],CAT_Details[Loc],,0)</f>
        <v>U2-L5</v>
      </c>
      <c r="G960" s="257" t="s">
        <v>34</v>
      </c>
      <c r="H960" s="257" t="s">
        <v>35</v>
      </c>
      <c r="I960" s="280">
        <v>45777</v>
      </c>
      <c r="J960" s="257" t="s">
        <v>26</v>
      </c>
      <c r="K960" s="257" t="s">
        <v>32</v>
      </c>
      <c r="L960" s="280">
        <v>45777</v>
      </c>
      <c r="M960" s="257" t="str">
        <f>IF(Table2[[#This Row],[Resolve Date]]="","ONGOING","SOLVED")</f>
        <v>SOLVED</v>
      </c>
      <c r="N960" s="258" t="s">
        <v>30</v>
      </c>
      <c r="O960" s="257" t="str">
        <f>Table2[[#This Row],[K&amp;N REF ]]&amp;Table2[[#This Row],[Issue type ]]</f>
        <v>5015877301NO LABELS</v>
      </c>
      <c r="P960" s="257">
        <f>YEAR(Table2[[#This Row],[Date ]])</f>
        <v>2025</v>
      </c>
      <c r="Q960" s="257" t="str">
        <f>VLOOKUP(MONTH(Table2[[#This Row],[Date ]]),Months,2,0)</f>
        <v>April</v>
      </c>
      <c r="R960" s="257" t="b">
        <f>COUNTIFS(Table2[Unique],Table2[[#This Row],[Unique]])&gt;1</f>
        <v>0</v>
      </c>
      <c r="S960" s="257">
        <f>IF(Table2[[#This Row],[Status ]]="Solved",1,0)</f>
        <v>1</v>
      </c>
      <c r="T960" s="257">
        <f>IF(Table2[[#This Row],[Status ]]="ongoing",1,0)</f>
        <v>0</v>
      </c>
    </row>
    <row r="961" spans="1:20" x14ac:dyDescent="0.25">
      <c r="A961" s="262">
        <v>5015877252</v>
      </c>
      <c r="B961" s="269" t="str">
        <f>_xlfn.XLOOKUP(Table2[[#This Row],[K&amp;N REF ]],CAT_Details[Tracking Number],CAT_Details[S Ref],,0)</f>
        <v>20250423-S-70157</v>
      </c>
      <c r="C961" s="270">
        <f>_xlfn.XLOOKUP(Table2[[#This Row],[K&amp;N REF ]],CAT_Details[Tracking Number],CAT_Details[TO Ref],,0)</f>
        <v>20250423702246</v>
      </c>
      <c r="D961" s="270" t="str">
        <f>_xlfn.XLOOKUP(Table2[[#This Row],[K&amp;N REF ]],CAT_Details[Tracking Number],CAT_Details[Pickup Customer Name],,0)</f>
        <v>Dichtungstechnik G. Bruss GmbH &amp; Co. KG</v>
      </c>
      <c r="E961" s="271" t="str">
        <f>_xlfn.XLOOKUP(Table2[[#This Row],[K&amp;N REF ]],CAT_Details[Tracking Number],CAT_Details[Delivery Country Code],,0)</f>
        <v>GB</v>
      </c>
      <c r="F961" s="271" t="str">
        <f>_xlfn.XLOOKUP(Table2[[#This Row],[TO Ref]],CAT_Details[TO Ref],CAT_Details[Loc],,0)</f>
        <v>DX01-L5</v>
      </c>
      <c r="G961" s="257" t="s">
        <v>34</v>
      </c>
      <c r="H961" s="257" t="s">
        <v>35</v>
      </c>
      <c r="I961" s="280">
        <v>45777</v>
      </c>
      <c r="J961" s="257" t="s">
        <v>26</v>
      </c>
      <c r="K961" s="257" t="s">
        <v>32</v>
      </c>
      <c r="L961" s="280">
        <v>45777</v>
      </c>
      <c r="M961" s="257" t="str">
        <f>IF(Table2[[#This Row],[Resolve Date]]="","ONGOING","SOLVED")</f>
        <v>SOLVED</v>
      </c>
      <c r="N961" s="258" t="s">
        <v>30</v>
      </c>
      <c r="O961" s="257" t="str">
        <f>Table2[[#This Row],[K&amp;N REF ]]&amp;Table2[[#This Row],[Issue type ]]</f>
        <v>5015877252NO LABELS</v>
      </c>
      <c r="P961" s="257">
        <f>YEAR(Table2[[#This Row],[Date ]])</f>
        <v>2025</v>
      </c>
      <c r="Q961" s="257" t="str">
        <f>VLOOKUP(MONTH(Table2[[#This Row],[Date ]]),Months,2,0)</f>
        <v>April</v>
      </c>
      <c r="R961" s="257" t="b">
        <f>COUNTIFS(Table2[Unique],Table2[[#This Row],[Unique]])&gt;1</f>
        <v>0</v>
      </c>
      <c r="S961" s="257">
        <f>IF(Table2[[#This Row],[Status ]]="Solved",1,0)</f>
        <v>1</v>
      </c>
      <c r="T961" s="257">
        <f>IF(Table2[[#This Row],[Status ]]="ongoing",1,0)</f>
        <v>0</v>
      </c>
    </row>
    <row r="962" spans="1:20" x14ac:dyDescent="0.25">
      <c r="A962" s="262">
        <v>5015890749</v>
      </c>
      <c r="B962" s="269" t="str">
        <f>_xlfn.XLOOKUP(Table2[[#This Row],[K&amp;N REF ]],CAT_Details[Tracking Number],CAT_Details[S Ref],,0)</f>
        <v>20250423-S-70241</v>
      </c>
      <c r="C962" s="270">
        <f>_xlfn.XLOOKUP(Table2[[#This Row],[K&amp;N REF ]],CAT_Details[Tracking Number],CAT_Details[TO Ref],,0)</f>
        <v>20250423702551</v>
      </c>
      <c r="D962" s="270" t="str">
        <f>_xlfn.XLOOKUP(Table2[[#This Row],[K&amp;N REF ]],CAT_Details[Tracking Number],CAT_Details[Pickup Customer Name],,0)</f>
        <v>MANN AND HUMMEL GMBH</v>
      </c>
      <c r="E962" s="271" t="str">
        <f>_xlfn.XLOOKUP(Table2[[#This Row],[K&amp;N REF ]],CAT_Details[Tracking Number],CAT_Details[Delivery Country Code],,0)</f>
        <v>GB</v>
      </c>
      <c r="F962" s="271">
        <f>_xlfn.XLOOKUP(Table2[[#This Row],[TO Ref]],CAT_Details[TO Ref],CAT_Details[Loc],,0)</f>
        <v>3402</v>
      </c>
      <c r="G962" s="257" t="s">
        <v>34</v>
      </c>
      <c r="H962" s="257" t="s">
        <v>42</v>
      </c>
      <c r="I962" s="280">
        <v>45777</v>
      </c>
      <c r="J962" s="257" t="s">
        <v>26</v>
      </c>
      <c r="K962" s="257" t="s">
        <v>32</v>
      </c>
      <c r="L962" s="280">
        <v>45782</v>
      </c>
      <c r="M962" s="257" t="str">
        <f>IF(Table2[[#This Row],[Resolve Date]]="","ONGOING","SOLVED")</f>
        <v>SOLVED</v>
      </c>
      <c r="N962" s="258" t="s">
        <v>157</v>
      </c>
      <c r="O962" s="257" t="str">
        <f>Table2[[#This Row],[K&amp;N REF ]]&amp;Table2[[#This Row],[Issue type ]]</f>
        <v>5015890749AMOUNT</v>
      </c>
      <c r="P962" s="257">
        <f>YEAR(Table2[[#This Row],[Date ]])</f>
        <v>2025</v>
      </c>
      <c r="Q962" s="257" t="str">
        <f>VLOOKUP(MONTH(Table2[[#This Row],[Date ]]),Months,2,0)</f>
        <v>April</v>
      </c>
      <c r="R962" s="257" t="b">
        <f>COUNTIFS(Table2[Unique],Table2[[#This Row],[Unique]])&gt;1</f>
        <v>0</v>
      </c>
      <c r="S962" s="257">
        <f>IF(Table2[[#This Row],[Status ]]="Solved",1,0)</f>
        <v>1</v>
      </c>
      <c r="T962" s="257">
        <f>IF(Table2[[#This Row],[Status ]]="ongoing",1,0)</f>
        <v>0</v>
      </c>
    </row>
    <row r="963" spans="1:20" x14ac:dyDescent="0.25">
      <c r="A963" s="262">
        <v>5015890594</v>
      </c>
      <c r="B963" s="269" t="str">
        <f>_xlfn.XLOOKUP(Table2[[#This Row],[K&amp;N REF ]],CAT_Details[Tracking Number],CAT_Details[S Ref],,0)</f>
        <v>20250424-S-70368</v>
      </c>
      <c r="C963" s="270">
        <f>_xlfn.XLOOKUP(Table2[[#This Row],[K&amp;N REF ]],CAT_Details[Tracking Number],CAT_Details[TO Ref],,0)</f>
        <v>20250424703306</v>
      </c>
      <c r="D963" s="270" t="str">
        <f>_xlfn.XLOOKUP(Table2[[#This Row],[K&amp;N REF ]],CAT_Details[Tracking Number],CAT_Details[Pickup Customer Name],,0)</f>
        <v>HYDAC TECHNOLOGY GMBH</v>
      </c>
      <c r="E963" s="271" t="str">
        <f>_xlfn.XLOOKUP(Table2[[#This Row],[K&amp;N REF ]],CAT_Details[Tracking Number],CAT_Details[Delivery Country Code],,0)</f>
        <v>GB</v>
      </c>
      <c r="F963" s="271" t="str">
        <f>_xlfn.XLOOKUP(Table2[[#This Row],[TO Ref]],CAT_Details[TO Ref],CAT_Details[Loc],,0)</f>
        <v>U2-L5</v>
      </c>
      <c r="G963" s="257" t="s">
        <v>34</v>
      </c>
      <c r="H963" s="257" t="s">
        <v>40</v>
      </c>
      <c r="I963" s="280">
        <v>45777</v>
      </c>
      <c r="J963" s="257" t="s">
        <v>26</v>
      </c>
      <c r="K963" s="257" t="s">
        <v>32</v>
      </c>
      <c r="L963" s="280">
        <v>45777</v>
      </c>
      <c r="M963" s="257" t="str">
        <f>IF(Table2[[#This Row],[Resolve Date]]="","ONGOING","SOLVED")</f>
        <v>SOLVED</v>
      </c>
      <c r="N963" s="258" t="s">
        <v>96</v>
      </c>
      <c r="O963" s="257" t="str">
        <f>Table2[[#This Row],[K&amp;N REF ]]&amp;Table2[[#This Row],[Issue type ]]</f>
        <v xml:space="preserve">5015890594INCORRECT LABELS </v>
      </c>
      <c r="P963" s="257">
        <f>YEAR(Table2[[#This Row],[Date ]])</f>
        <v>2025</v>
      </c>
      <c r="Q963" s="257" t="str">
        <f>VLOOKUP(MONTH(Table2[[#This Row],[Date ]]),Months,2,0)</f>
        <v>April</v>
      </c>
      <c r="R963" s="257" t="b">
        <f>COUNTIFS(Table2[Unique],Table2[[#This Row],[Unique]])&gt;1</f>
        <v>0</v>
      </c>
      <c r="S963" s="257">
        <f>IF(Table2[[#This Row],[Status ]]="Solved",1,0)</f>
        <v>1</v>
      </c>
      <c r="T963" s="257">
        <f>IF(Table2[[#This Row],[Status ]]="ongoing",1,0)</f>
        <v>0</v>
      </c>
    </row>
    <row r="964" spans="1:20" x14ac:dyDescent="0.25">
      <c r="A964" s="262">
        <v>5015890711</v>
      </c>
      <c r="B964" s="269" t="str">
        <f>_xlfn.XLOOKUP(Table2[[#This Row],[K&amp;N REF ]],CAT_Details[Tracking Number],CAT_Details[S Ref],,0)</f>
        <v>20250424-S-70372</v>
      </c>
      <c r="C964" s="270">
        <f>_xlfn.XLOOKUP(Table2[[#This Row],[K&amp;N REF ]],CAT_Details[Tracking Number],CAT_Details[TO Ref],,0)</f>
        <v>20250424703334</v>
      </c>
      <c r="D964" s="270" t="str">
        <f>_xlfn.XLOOKUP(Table2[[#This Row],[K&amp;N REF ]],CAT_Details[Tracking Number],CAT_Details[Pickup Customer Name],,0)</f>
        <v>Hydac Fluidtechnik</v>
      </c>
      <c r="E964" s="271" t="str">
        <f>_xlfn.XLOOKUP(Table2[[#This Row],[K&amp;N REF ]],CAT_Details[Tracking Number],CAT_Details[Delivery Country Code],,0)</f>
        <v>GB</v>
      </c>
      <c r="F964" s="271">
        <f>_xlfn.XLOOKUP(Table2[[#This Row],[TO Ref]],CAT_Details[TO Ref],CAT_Details[Loc],,0)</f>
        <v>3402</v>
      </c>
      <c r="G964" s="257" t="s">
        <v>34</v>
      </c>
      <c r="H964" s="257" t="s">
        <v>40</v>
      </c>
      <c r="I964" s="280">
        <v>45777</v>
      </c>
      <c r="J964" s="257" t="s">
        <v>26</v>
      </c>
      <c r="K964" s="257" t="s">
        <v>32</v>
      </c>
      <c r="L964" s="280">
        <v>45777</v>
      </c>
      <c r="M964" s="257" t="str">
        <f>IF(Table2[[#This Row],[Resolve Date]]="","ONGOING","SOLVED")</f>
        <v>SOLVED</v>
      </c>
      <c r="N964" s="258" t="s">
        <v>30</v>
      </c>
      <c r="O964" s="257" t="str">
        <f>Table2[[#This Row],[K&amp;N REF ]]&amp;Table2[[#This Row],[Issue type ]]</f>
        <v xml:space="preserve">5015890711INCORRECT LABELS </v>
      </c>
      <c r="P964" s="257">
        <f>YEAR(Table2[[#This Row],[Date ]])</f>
        <v>2025</v>
      </c>
      <c r="Q964" s="257" t="str">
        <f>VLOOKUP(MONTH(Table2[[#This Row],[Date ]]),Months,2,0)</f>
        <v>April</v>
      </c>
      <c r="R964" s="257" t="b">
        <f>COUNTIFS(Table2[Unique],Table2[[#This Row],[Unique]])&gt;1</f>
        <v>0</v>
      </c>
      <c r="S964" s="257">
        <f>IF(Table2[[#This Row],[Status ]]="Solved",1,0)</f>
        <v>1</v>
      </c>
      <c r="T964" s="257">
        <f>IF(Table2[[#This Row],[Status ]]="ongoing",1,0)</f>
        <v>0</v>
      </c>
    </row>
    <row r="965" spans="1:20" x14ac:dyDescent="0.25">
      <c r="A965" s="262">
        <v>5015877190</v>
      </c>
      <c r="B965" s="269" t="str">
        <f>_xlfn.XLOOKUP(Table2[[#This Row],[K&amp;N REF ]],CAT_Details[Tracking Number],CAT_Details[S Ref],,0)</f>
        <v>20250423-S-70238</v>
      </c>
      <c r="C965" s="270">
        <f>_xlfn.XLOOKUP(Table2[[#This Row],[K&amp;N REF ]],CAT_Details[Tracking Number],CAT_Details[TO Ref],,0)</f>
        <v>20250423701918</v>
      </c>
      <c r="D965" s="270" t="str">
        <f>_xlfn.XLOOKUP(Table2[[#This Row],[K&amp;N REF ]],CAT_Details[Tracking Number],CAT_Details[Pickup Customer Name],,0)</f>
        <v>TIMKEN EUROPEAN SERVICE CENTER</v>
      </c>
      <c r="E965" s="271" t="str">
        <f>_xlfn.XLOOKUP(Table2[[#This Row],[K&amp;N REF ]],CAT_Details[Tracking Number],CAT_Details[Delivery Country Code],,0)</f>
        <v>GB</v>
      </c>
      <c r="F965" s="271" t="str">
        <f>_xlfn.XLOOKUP(Table2[[#This Row],[TO Ref]],CAT_Details[TO Ref],CAT_Details[Loc],,0)</f>
        <v>DK-BM01</v>
      </c>
      <c r="G965" s="257" t="s">
        <v>36</v>
      </c>
      <c r="H965" s="257" t="s">
        <v>35</v>
      </c>
      <c r="I965" s="280">
        <v>45777</v>
      </c>
      <c r="J965" s="257" t="s">
        <v>26</v>
      </c>
      <c r="K965" s="257" t="s">
        <v>32</v>
      </c>
      <c r="L965" s="280">
        <v>45777</v>
      </c>
      <c r="M965" s="257" t="str">
        <f>IF(Table2[[#This Row],[Resolve Date]]="","ONGOING","SOLVED")</f>
        <v>SOLVED</v>
      </c>
      <c r="N965" s="258" t="s">
        <v>30</v>
      </c>
      <c r="O965" s="257" t="str">
        <f>Table2[[#This Row],[K&amp;N REF ]]&amp;Table2[[#This Row],[Issue type ]]</f>
        <v>5015877190NO LABELS</v>
      </c>
      <c r="P965" s="257">
        <f>YEAR(Table2[[#This Row],[Date ]])</f>
        <v>2025</v>
      </c>
      <c r="Q965" s="257" t="str">
        <f>VLOOKUP(MONTH(Table2[[#This Row],[Date ]]),Months,2,0)</f>
        <v>April</v>
      </c>
      <c r="R965" s="257" t="b">
        <f>COUNTIFS(Table2[Unique],Table2[[#This Row],[Unique]])&gt;1</f>
        <v>0</v>
      </c>
      <c r="S965" s="257">
        <f>IF(Table2[[#This Row],[Status ]]="Solved",1,0)</f>
        <v>1</v>
      </c>
      <c r="T965" s="257">
        <f>IF(Table2[[#This Row],[Status ]]="ongoing",1,0)</f>
        <v>0</v>
      </c>
    </row>
    <row r="966" spans="1:20" x14ac:dyDescent="0.25">
      <c r="A966" s="262">
        <v>5015877191</v>
      </c>
      <c r="B966" s="269" t="str">
        <f>_xlfn.XLOOKUP(Table2[[#This Row],[K&amp;N REF ]],CAT_Details[Tracking Number],CAT_Details[S Ref],,0)</f>
        <v>20250423-S-70238</v>
      </c>
      <c r="C966" s="270">
        <f>_xlfn.XLOOKUP(Table2[[#This Row],[K&amp;N REF ]],CAT_Details[Tracking Number],CAT_Details[TO Ref],,0)</f>
        <v>20250423702248</v>
      </c>
      <c r="D966" s="270" t="str">
        <f>_xlfn.XLOOKUP(Table2[[#This Row],[K&amp;N REF ]],CAT_Details[Tracking Number],CAT_Details[Pickup Customer Name],,0)</f>
        <v>TIMKEN EUROPEAN SERVICE CENTER</v>
      </c>
      <c r="E966" s="271" t="str">
        <f>_xlfn.XLOOKUP(Table2[[#This Row],[K&amp;N REF ]],CAT_Details[Tracking Number],CAT_Details[Delivery Country Code],,0)</f>
        <v>GB</v>
      </c>
      <c r="F966" s="271" t="str">
        <f>_xlfn.XLOOKUP(Table2[[#This Row],[TO Ref]],CAT_Details[TO Ref],CAT_Details[Loc],,0)</f>
        <v>DK-BM01</v>
      </c>
      <c r="G966" s="257" t="s">
        <v>36</v>
      </c>
      <c r="H966" s="257" t="s">
        <v>35</v>
      </c>
      <c r="I966" s="280">
        <v>45777</v>
      </c>
      <c r="J966" s="257" t="s">
        <v>26</v>
      </c>
      <c r="K966" s="257" t="s">
        <v>32</v>
      </c>
      <c r="L966" s="280">
        <v>45777</v>
      </c>
      <c r="M966" s="257" t="str">
        <f>IF(Table2[[#This Row],[Resolve Date]]="","ONGOING","SOLVED")</f>
        <v>SOLVED</v>
      </c>
      <c r="N966" s="258" t="s">
        <v>30</v>
      </c>
      <c r="O966" s="257" t="str">
        <f>Table2[[#This Row],[K&amp;N REF ]]&amp;Table2[[#This Row],[Issue type ]]</f>
        <v>5015877191NO LABELS</v>
      </c>
      <c r="P966" s="257">
        <f>YEAR(Table2[[#This Row],[Date ]])</f>
        <v>2025</v>
      </c>
      <c r="Q966" s="257" t="str">
        <f>VLOOKUP(MONTH(Table2[[#This Row],[Date ]]),Months,2,0)</f>
        <v>April</v>
      </c>
      <c r="R966" s="257" t="b">
        <f>COUNTIFS(Table2[Unique],Table2[[#This Row],[Unique]])&gt;1</f>
        <v>0</v>
      </c>
      <c r="S966" s="257">
        <f>IF(Table2[[#This Row],[Status ]]="Solved",1,0)</f>
        <v>1</v>
      </c>
      <c r="T966" s="257">
        <f>IF(Table2[[#This Row],[Status ]]="ongoing",1,0)</f>
        <v>0</v>
      </c>
    </row>
    <row r="967" spans="1:20" x14ac:dyDescent="0.25">
      <c r="A967" s="262">
        <v>5015907680</v>
      </c>
      <c r="B967" s="269" t="str">
        <f>_xlfn.XLOOKUP(Table2[[#This Row],[K&amp;N REF ]],CAT_Details[Tracking Number],CAT_Details[S Ref],,0)</f>
        <v>20250425-S-70206</v>
      </c>
      <c r="C967" s="270">
        <f>_xlfn.XLOOKUP(Table2[[#This Row],[K&amp;N REF ]],CAT_Details[Tracking Number],CAT_Details[TO Ref],,0)</f>
        <v>20250424703863</v>
      </c>
      <c r="D967" s="270" t="str">
        <f>_xlfn.XLOOKUP(Table2[[#This Row],[K&amp;N REF ]],CAT_Details[Tracking Number],CAT_Details[Pickup Customer Name],,0)</f>
        <v>Filame Brussels SA</v>
      </c>
      <c r="E967" s="271" t="str">
        <f>_xlfn.XLOOKUP(Table2[[#This Row],[K&amp;N REF ]],CAT_Details[Tracking Number],CAT_Details[Delivery Country Code],,0)</f>
        <v>GB</v>
      </c>
      <c r="F967" s="271" t="str">
        <f>_xlfn.XLOOKUP(Table2[[#This Row],[TO Ref]],CAT_Details[TO Ref],CAT_Details[Loc],,0)</f>
        <v>OYL1</v>
      </c>
      <c r="G967" s="257" t="s">
        <v>36</v>
      </c>
      <c r="H967" s="257" t="s">
        <v>49</v>
      </c>
      <c r="I967" s="280">
        <v>45777</v>
      </c>
      <c r="J967" s="257" t="s">
        <v>26</v>
      </c>
      <c r="K967" s="257" t="s">
        <v>32</v>
      </c>
      <c r="L967" s="280">
        <v>45777</v>
      </c>
      <c r="M967" s="257" t="str">
        <f>IF(Table2[[#This Row],[Resolve Date]]="","ONGOING","SOLVED")</f>
        <v>SOLVED</v>
      </c>
      <c r="N967" s="258" t="s">
        <v>30</v>
      </c>
      <c r="O967" s="257" t="str">
        <f>Table2[[#This Row],[K&amp;N REF ]]&amp;Table2[[#This Row],[Issue type ]]</f>
        <v>5015907680XX LABELS</v>
      </c>
      <c r="P967" s="257">
        <f>YEAR(Table2[[#This Row],[Date ]])</f>
        <v>2025</v>
      </c>
      <c r="Q967" s="257" t="str">
        <f>VLOOKUP(MONTH(Table2[[#This Row],[Date ]]),Months,2,0)</f>
        <v>April</v>
      </c>
      <c r="R967" s="257" t="b">
        <f>COUNTIFS(Table2[Unique],Table2[[#This Row],[Unique]])&gt;1</f>
        <v>0</v>
      </c>
      <c r="S967" s="257">
        <f>IF(Table2[[#This Row],[Status ]]="Solved",1,0)</f>
        <v>1</v>
      </c>
      <c r="T967" s="257">
        <f>IF(Table2[[#This Row],[Status ]]="ongoing",1,0)</f>
        <v>0</v>
      </c>
    </row>
    <row r="968" spans="1:20" x14ac:dyDescent="0.25">
      <c r="A968" s="262">
        <v>5015907658</v>
      </c>
      <c r="B968" s="269" t="str">
        <f>_xlfn.XLOOKUP(Table2[[#This Row],[K&amp;N REF ]],CAT_Details[Tracking Number],CAT_Details[S Ref],,0)</f>
        <v>20250425-S-70207</v>
      </c>
      <c r="C968" s="270">
        <f>_xlfn.XLOOKUP(Table2[[#This Row],[K&amp;N REF ]],CAT_Details[Tracking Number],CAT_Details[TO Ref],,0)</f>
        <v>20250425704306</v>
      </c>
      <c r="D968" s="270" t="str">
        <f>_xlfn.XLOOKUP(Table2[[#This Row],[K&amp;N REF ]],CAT_Details[Tracking Number],CAT_Details[Pickup Customer Name],,0)</f>
        <v>MALMAR</v>
      </c>
      <c r="E968" s="271" t="str">
        <f>_xlfn.XLOOKUP(Table2[[#This Row],[K&amp;N REF ]],CAT_Details[Tracking Number],CAT_Details[Delivery Country Code],,0)</f>
        <v>GB</v>
      </c>
      <c r="F968" s="271" t="str">
        <f>_xlfn.XLOOKUP(Table2[[#This Row],[TO Ref]],CAT_Details[TO Ref],CAT_Details[Loc],,0)</f>
        <v>OYL1</v>
      </c>
      <c r="G968" s="257" t="s">
        <v>36</v>
      </c>
      <c r="H968" s="257" t="s">
        <v>42</v>
      </c>
      <c r="I968" s="280">
        <v>45777</v>
      </c>
      <c r="J968" s="257" t="s">
        <v>45</v>
      </c>
      <c r="K968" s="257" t="s">
        <v>50</v>
      </c>
      <c r="L968" s="280">
        <v>45782</v>
      </c>
      <c r="M968" s="257" t="str">
        <f>IF(Table2[[#This Row],[Resolve Date]]="","ONGOING","SOLVED")</f>
        <v>SOLVED</v>
      </c>
      <c r="N968" s="258" t="s">
        <v>158</v>
      </c>
      <c r="O968" s="257" t="str">
        <f>Table2[[#This Row],[K&amp;N REF ]]&amp;Table2[[#This Row],[Issue type ]]</f>
        <v>5015907658AMOUNT</v>
      </c>
      <c r="P968" s="257">
        <f>YEAR(Table2[[#This Row],[Date ]])</f>
        <v>2025</v>
      </c>
      <c r="Q968" s="257" t="str">
        <f>VLOOKUP(MONTH(Table2[[#This Row],[Date ]]),Months,2,0)</f>
        <v>April</v>
      </c>
      <c r="R968" s="257" t="b">
        <f>COUNTIFS(Table2[Unique],Table2[[#This Row],[Unique]])&gt;1</f>
        <v>0</v>
      </c>
      <c r="S968" s="257">
        <f>IF(Table2[[#This Row],[Status ]]="Solved",1,0)</f>
        <v>1</v>
      </c>
      <c r="T968" s="257">
        <f>IF(Table2[[#This Row],[Status ]]="ongoing",1,0)</f>
        <v>0</v>
      </c>
    </row>
    <row r="969" spans="1:20" x14ac:dyDescent="0.25">
      <c r="A969" s="262">
        <v>5015890701</v>
      </c>
      <c r="B969" s="269" t="str">
        <f>_xlfn.XLOOKUP(Table2[[#This Row],[K&amp;N REF ]],CAT_Details[Tracking Number],CAT_Details[S Ref],,0)</f>
        <v>20250418-S-70097</v>
      </c>
      <c r="C969" s="270">
        <f>_xlfn.XLOOKUP(Table2[[#This Row],[K&amp;N REF ]],CAT_Details[Tracking Number],CAT_Details[TO Ref],,0)</f>
        <v>20250418700376</v>
      </c>
      <c r="D969" s="270" t="str">
        <f>_xlfn.XLOOKUP(Table2[[#This Row],[K&amp;N REF ]],CAT_Details[Tracking Number],CAT_Details[Pickup Customer Name],,0)</f>
        <v>BHRE</v>
      </c>
      <c r="E969" s="271" t="str">
        <f>_xlfn.XLOOKUP(Table2[[#This Row],[K&amp;N REF ]],CAT_Details[Tracking Number],CAT_Details[Delivery Country Code],,0)</f>
        <v>GB</v>
      </c>
      <c r="F969" s="271">
        <f>_xlfn.XLOOKUP(Table2[[#This Row],[TO Ref]],CAT_Details[TO Ref],CAT_Details[Loc],,0)</f>
        <v>3402</v>
      </c>
      <c r="G969" s="257" t="s">
        <v>24</v>
      </c>
      <c r="H969" s="257" t="s">
        <v>35</v>
      </c>
      <c r="I969" s="280">
        <v>45779</v>
      </c>
      <c r="J969" s="257" t="s">
        <v>26</v>
      </c>
      <c r="K969" s="257" t="s">
        <v>32</v>
      </c>
      <c r="L969" s="280">
        <v>45779</v>
      </c>
      <c r="M969" s="257" t="str">
        <f>IF(Table2[[#This Row],[Resolve Date]]="","ONGOING","SOLVED")</f>
        <v>SOLVED</v>
      </c>
      <c r="N969" s="258" t="s">
        <v>30</v>
      </c>
      <c r="O969" s="257" t="str">
        <f>Table2[[#This Row],[K&amp;N REF ]]&amp;Table2[[#This Row],[Issue type ]]</f>
        <v>5015890701NO LABELS</v>
      </c>
      <c r="P969" s="257">
        <f>YEAR(Table2[[#This Row],[Date ]])</f>
        <v>2025</v>
      </c>
      <c r="Q969" s="257" t="str">
        <f>VLOOKUP(MONTH(Table2[[#This Row],[Date ]]),Months,2,0)</f>
        <v>May</v>
      </c>
      <c r="R969" s="257" t="b">
        <f>COUNTIFS(Table2[Unique],Table2[[#This Row],[Unique]])&gt;1</f>
        <v>0</v>
      </c>
      <c r="S969" s="257">
        <f>IF(Table2[[#This Row],[Status ]]="Solved",1,0)</f>
        <v>1</v>
      </c>
      <c r="T969" s="257">
        <f>IF(Table2[[#This Row],[Status ]]="ongoing",1,0)</f>
        <v>0</v>
      </c>
    </row>
    <row r="970" spans="1:20" x14ac:dyDescent="0.25">
      <c r="A970" s="262">
        <v>5015907655</v>
      </c>
      <c r="B970" s="269" t="str">
        <f>_xlfn.XLOOKUP(Table2[[#This Row],[K&amp;N REF ]],CAT_Details[Tracking Number],CAT_Details[S Ref],,0)</f>
        <v>20250422-S-70207</v>
      </c>
      <c r="C970" s="270">
        <f>_xlfn.XLOOKUP(Table2[[#This Row],[K&amp;N REF ]],CAT_Details[Tracking Number],CAT_Details[TO Ref],,0)</f>
        <v>20250418700425</v>
      </c>
      <c r="D970" s="270" t="str">
        <f>_xlfn.XLOOKUP(Table2[[#This Row],[K&amp;N REF ]],CAT_Details[Tracking Number],CAT_Details[Pickup Customer Name],,0)</f>
        <v>SAN MARTINO (AT)/SELMAT SRL</v>
      </c>
      <c r="E970" s="271" t="str">
        <f>_xlfn.XLOOKUP(Table2[[#This Row],[K&amp;N REF ]],CAT_Details[Tracking Number],CAT_Details[Delivery Country Code],,0)</f>
        <v>GB</v>
      </c>
      <c r="F970" s="271">
        <f>_xlfn.XLOOKUP(Table2[[#This Row],[TO Ref]],CAT_Details[TO Ref],CAT_Details[Loc],,0)</f>
        <v>3402</v>
      </c>
      <c r="G970" s="257" t="s">
        <v>24</v>
      </c>
      <c r="H970" s="257" t="s">
        <v>35</v>
      </c>
      <c r="I970" s="280">
        <v>45779</v>
      </c>
      <c r="J970" s="257" t="s">
        <v>26</v>
      </c>
      <c r="K970" s="257" t="s">
        <v>32</v>
      </c>
      <c r="L970" s="280">
        <v>45782</v>
      </c>
      <c r="M970" s="257" t="str">
        <f>IF(Table2[[#This Row],[Resolve Date]]="","ONGOING","SOLVED")</f>
        <v>SOLVED</v>
      </c>
      <c r="N970" s="258" t="s">
        <v>30</v>
      </c>
      <c r="O970" s="257" t="str">
        <f>Table2[[#This Row],[K&amp;N REF ]]&amp;Table2[[#This Row],[Issue type ]]</f>
        <v>5015907655NO LABELS</v>
      </c>
      <c r="P970" s="257">
        <f>YEAR(Table2[[#This Row],[Date ]])</f>
        <v>2025</v>
      </c>
      <c r="Q970" s="257" t="str">
        <f>VLOOKUP(MONTH(Table2[[#This Row],[Date ]]),Months,2,0)</f>
        <v>May</v>
      </c>
      <c r="R970" s="257" t="b">
        <f>COUNTIFS(Table2[Unique],Table2[[#This Row],[Unique]])&gt;1</f>
        <v>0</v>
      </c>
      <c r="S970" s="257">
        <f>IF(Table2[[#This Row],[Status ]]="Solved",1,0)</f>
        <v>1</v>
      </c>
      <c r="T970" s="257">
        <f>IF(Table2[[#This Row],[Status ]]="ongoing",1,0)</f>
        <v>0</v>
      </c>
    </row>
    <row r="971" spans="1:20" x14ac:dyDescent="0.25">
      <c r="A971" s="262">
        <v>5015890621</v>
      </c>
      <c r="B971" s="269" t="str">
        <f>_xlfn.XLOOKUP(Table2[[#This Row],[K&amp;N REF ]],CAT_Details[Tracking Number],CAT_Details[S Ref],,0)</f>
        <v>20250423-S-70458</v>
      </c>
      <c r="C971" s="270">
        <f>_xlfn.XLOOKUP(Table2[[#This Row],[K&amp;N REF ]],CAT_Details[Tracking Number],CAT_Details[TO Ref],,0)</f>
        <v>20250423702677</v>
      </c>
      <c r="D971" s="270" t="str">
        <f>_xlfn.XLOOKUP(Table2[[#This Row],[K&amp;N REF ]],CAT_Details[Tracking Number],CAT_Details[Pickup Customer Name],,0)</f>
        <v>SATA GROUP</v>
      </c>
      <c r="E971" s="271" t="str">
        <f>_xlfn.XLOOKUP(Table2[[#This Row],[K&amp;N REF ]],CAT_Details[Tracking Number],CAT_Details[Delivery Country Code],,0)</f>
        <v>GB</v>
      </c>
      <c r="F971" s="271" t="str">
        <f>_xlfn.XLOOKUP(Table2[[#This Row],[TO Ref]],CAT_Details[TO Ref],CAT_Details[Loc],,0)</f>
        <v>DX01-L5</v>
      </c>
      <c r="G971" s="257" t="s">
        <v>24</v>
      </c>
      <c r="H971" s="257" t="s">
        <v>49</v>
      </c>
      <c r="I971" s="280">
        <v>45779</v>
      </c>
      <c r="J971" s="257" t="s">
        <v>26</v>
      </c>
      <c r="K971" s="257" t="s">
        <v>32</v>
      </c>
      <c r="L971" s="280">
        <v>45779</v>
      </c>
      <c r="M971" s="257" t="str">
        <f>IF(Table2[[#This Row],[Resolve Date]]="","ONGOING","SOLVED")</f>
        <v>SOLVED</v>
      </c>
      <c r="N971" s="258" t="s">
        <v>30</v>
      </c>
      <c r="O971" s="257" t="str">
        <f>Table2[[#This Row],[K&amp;N REF ]]&amp;Table2[[#This Row],[Issue type ]]</f>
        <v>5015890621XX LABELS</v>
      </c>
      <c r="P971" s="257">
        <f>YEAR(Table2[[#This Row],[Date ]])</f>
        <v>2025</v>
      </c>
      <c r="Q971" s="257" t="str">
        <f>VLOOKUP(MONTH(Table2[[#This Row],[Date ]]),Months,2,0)</f>
        <v>May</v>
      </c>
      <c r="R971" s="257" t="b">
        <f>COUNTIFS(Table2[Unique],Table2[[#This Row],[Unique]])&gt;1</f>
        <v>0</v>
      </c>
      <c r="S971" s="257">
        <f>IF(Table2[[#This Row],[Status ]]="Solved",1,0)</f>
        <v>1</v>
      </c>
      <c r="T971" s="257">
        <f>IF(Table2[[#This Row],[Status ]]="ongoing",1,0)</f>
        <v>0</v>
      </c>
    </row>
    <row r="972" spans="1:20" x14ac:dyDescent="0.25">
      <c r="A972" s="262">
        <v>5015861271</v>
      </c>
      <c r="B972" s="269" t="str">
        <f>_xlfn.XLOOKUP(Table2[[#This Row],[K&amp;N REF ]],CAT_Details[Tracking Number],CAT_Details[S Ref],,0)</f>
        <v>20250422-S-70170</v>
      </c>
      <c r="C972" s="270">
        <f>_xlfn.XLOOKUP(Table2[[#This Row],[K&amp;N REF ]],CAT_Details[Tracking Number],CAT_Details[TO Ref],,0)</f>
        <v>20250422701055</v>
      </c>
      <c r="D972" s="270" t="str">
        <f>_xlfn.XLOOKUP(Table2[[#This Row],[K&amp;N REF ]],CAT_Details[Tracking Number],CAT_Details[Pickup Customer Name],,0)</f>
        <v>Standard Motor Product Poland ( SMP Poland)</v>
      </c>
      <c r="E972" s="271" t="str">
        <f>_xlfn.XLOOKUP(Table2[[#This Row],[K&amp;N REF ]],CAT_Details[Tracking Number],CAT_Details[Delivery Country Code],,0)</f>
        <v>GB</v>
      </c>
      <c r="F972" s="271" t="str">
        <f>_xlfn.XLOOKUP(Table2[[#This Row],[TO Ref]],CAT_Details[TO Ref],CAT_Details[Loc],,0)</f>
        <v>No Loc</v>
      </c>
      <c r="G972" s="257" t="s">
        <v>44</v>
      </c>
      <c r="H972" s="257" t="s">
        <v>40</v>
      </c>
      <c r="I972" s="280">
        <v>45779</v>
      </c>
      <c r="J972" s="257" t="s">
        <v>41</v>
      </c>
      <c r="K972" s="257" t="s">
        <v>32</v>
      </c>
      <c r="L972" s="280">
        <v>45779</v>
      </c>
      <c r="M972" s="257" t="str">
        <f>IF(Table2[[#This Row],[Resolve Date]]="","ONGOING","SOLVED")</f>
        <v>SOLVED</v>
      </c>
      <c r="N972" s="258" t="s">
        <v>58</v>
      </c>
      <c r="O972" s="257" t="str">
        <f>Table2[[#This Row],[K&amp;N REF ]]&amp;Table2[[#This Row],[Issue type ]]</f>
        <v xml:space="preserve">5015861271INCORRECT LABELS </v>
      </c>
      <c r="P972" s="257">
        <f>YEAR(Table2[[#This Row],[Date ]])</f>
        <v>2025</v>
      </c>
      <c r="Q972" s="257" t="str">
        <f>VLOOKUP(MONTH(Table2[[#This Row],[Date ]]),Months,2,0)</f>
        <v>May</v>
      </c>
      <c r="R972" s="257" t="b">
        <f>COUNTIFS(Table2[Unique],Table2[[#This Row],[Unique]])&gt;1</f>
        <v>0</v>
      </c>
      <c r="S972" s="257">
        <f>IF(Table2[[#This Row],[Status ]]="Solved",1,0)</f>
        <v>1</v>
      </c>
      <c r="T972" s="257">
        <f>IF(Table2[[#This Row],[Status ]]="ongoing",1,0)</f>
        <v>0</v>
      </c>
    </row>
    <row r="973" spans="1:20" x14ac:dyDescent="0.25">
      <c r="A973" s="262">
        <v>5015861270</v>
      </c>
      <c r="B973" s="269" t="str">
        <f>_xlfn.XLOOKUP(Table2[[#This Row],[K&amp;N REF ]],CAT_Details[Tracking Number],CAT_Details[S Ref],,0)</f>
        <v>20250422-S-70170</v>
      </c>
      <c r="C973" s="270">
        <f>_xlfn.XLOOKUP(Table2[[#This Row],[K&amp;N REF ]],CAT_Details[Tracking Number],CAT_Details[TO Ref],,0)</f>
        <v>20250422701179</v>
      </c>
      <c r="D973" s="270" t="str">
        <f>_xlfn.XLOOKUP(Table2[[#This Row],[K&amp;N REF ]],CAT_Details[Tracking Number],CAT_Details[Pickup Customer Name],,0)</f>
        <v>Standard Motor Product Poland ( SMP Poland)</v>
      </c>
      <c r="E973" s="271" t="str">
        <f>_xlfn.XLOOKUP(Table2[[#This Row],[K&amp;N REF ]],CAT_Details[Tracking Number],CAT_Details[Delivery Country Code],,0)</f>
        <v>GB</v>
      </c>
      <c r="F973" s="271" t="str">
        <f>_xlfn.XLOOKUP(Table2[[#This Row],[TO Ref]],CAT_Details[TO Ref],CAT_Details[Loc],,0)</f>
        <v>DX01-L5</v>
      </c>
      <c r="G973" s="257" t="s">
        <v>44</v>
      </c>
      <c r="H973" s="257" t="s">
        <v>40</v>
      </c>
      <c r="I973" s="280">
        <v>45779</v>
      </c>
      <c r="J973" s="257" t="s">
        <v>41</v>
      </c>
      <c r="K973" s="257" t="s">
        <v>32</v>
      </c>
      <c r="L973" s="280">
        <v>45779</v>
      </c>
      <c r="M973" s="257" t="str">
        <f>IF(Table2[[#This Row],[Resolve Date]]="","ONGOING","SOLVED")</f>
        <v>SOLVED</v>
      </c>
      <c r="N973" s="258" t="s">
        <v>58</v>
      </c>
      <c r="O973" s="257" t="str">
        <f>Table2[[#This Row],[K&amp;N REF ]]&amp;Table2[[#This Row],[Issue type ]]</f>
        <v xml:space="preserve">5015861270INCORRECT LABELS </v>
      </c>
      <c r="P973" s="257">
        <f>YEAR(Table2[[#This Row],[Date ]])</f>
        <v>2025</v>
      </c>
      <c r="Q973" s="257" t="str">
        <f>VLOOKUP(MONTH(Table2[[#This Row],[Date ]]),Months,2,0)</f>
        <v>May</v>
      </c>
      <c r="R973" s="257" t="b">
        <f>COUNTIFS(Table2[Unique],Table2[[#This Row],[Unique]])&gt;1</f>
        <v>0</v>
      </c>
      <c r="S973" s="257">
        <f>IF(Table2[[#This Row],[Status ]]="Solved",1,0)</f>
        <v>1</v>
      </c>
      <c r="T973" s="257">
        <f>IF(Table2[[#This Row],[Status ]]="ongoing",1,0)</f>
        <v>0</v>
      </c>
    </row>
    <row r="974" spans="1:20" x14ac:dyDescent="0.25">
      <c r="A974" s="262">
        <v>5015924350</v>
      </c>
      <c r="B974" s="269" t="str">
        <f>_xlfn.XLOOKUP(Table2[[#This Row],[K&amp;N REF ]],CAT_Details[Tracking Number],CAT_Details[S Ref],,0)</f>
        <v>20250404-S-70572</v>
      </c>
      <c r="C974" s="270">
        <f>_xlfn.XLOOKUP(Table2[[#This Row],[K&amp;N REF ]],CAT_Details[Tracking Number],CAT_Details[TO Ref],,0)</f>
        <v>20250404690581</v>
      </c>
      <c r="D974" s="270" t="str">
        <f>_xlfn.XLOOKUP(Table2[[#This Row],[K&amp;N REF ]],CAT_Details[Tracking Number],CAT_Details[Pickup Customer Name],,0)</f>
        <v>METALCASTELLO SPA</v>
      </c>
      <c r="E974" s="271" t="str">
        <f>_xlfn.XLOOKUP(Table2[[#This Row],[K&amp;N REF ]],CAT_Details[Tracking Number],CAT_Details[Delivery Country Code],,0)</f>
        <v>GB</v>
      </c>
      <c r="F974" s="271" t="str">
        <f>_xlfn.XLOOKUP(Table2[[#This Row],[TO Ref]],CAT_Details[TO Ref],CAT_Details[Loc],,0)</f>
        <v>DK-BM01</v>
      </c>
      <c r="G974" s="257" t="s">
        <v>24</v>
      </c>
      <c r="H974" s="257" t="s">
        <v>49</v>
      </c>
      <c r="I974" s="280">
        <v>45782</v>
      </c>
      <c r="J974" s="257" t="s">
        <v>26</v>
      </c>
      <c r="K974" s="257" t="s">
        <v>32</v>
      </c>
      <c r="L974" s="280">
        <v>45782</v>
      </c>
      <c r="M974" s="257" t="str">
        <f>IF(Table2[[#This Row],[Resolve Date]]="","ONGOING","SOLVED")</f>
        <v>SOLVED</v>
      </c>
      <c r="N974" s="258" t="s">
        <v>30</v>
      </c>
      <c r="O974" s="257" t="str">
        <f>Table2[[#This Row],[K&amp;N REF ]]&amp;Table2[[#This Row],[Issue type ]]</f>
        <v>5015924350XX LABELS</v>
      </c>
      <c r="P974" s="257">
        <f>YEAR(Table2[[#This Row],[Date ]])</f>
        <v>2025</v>
      </c>
      <c r="Q974" s="257" t="str">
        <f>VLOOKUP(MONTH(Table2[[#This Row],[Date ]]),Months,2,0)</f>
        <v>May</v>
      </c>
      <c r="R974" s="257" t="b">
        <f>COUNTIFS(Table2[Unique],Table2[[#This Row],[Unique]])&gt;1</f>
        <v>0</v>
      </c>
      <c r="S974" s="257">
        <f>IF(Table2[[#This Row],[Status ]]="Solved",1,0)</f>
        <v>1</v>
      </c>
      <c r="T974" s="257">
        <f>IF(Table2[[#This Row],[Status ]]="ongoing",1,0)</f>
        <v>0</v>
      </c>
    </row>
    <row r="975" spans="1:20" x14ac:dyDescent="0.25">
      <c r="A975" s="262">
        <v>5015907720</v>
      </c>
      <c r="B975" s="269" t="str">
        <f>_xlfn.XLOOKUP(Table2[[#This Row],[K&amp;N REF ]],CAT_Details[Tracking Number],CAT_Details[S Ref],,0)</f>
        <v>20250422-S-70149</v>
      </c>
      <c r="C975" s="270">
        <f>_xlfn.XLOOKUP(Table2[[#This Row],[K&amp;N REF ]],CAT_Details[Tracking Number],CAT_Details[TO Ref],,0)</f>
        <v>20250422700855</v>
      </c>
      <c r="D975" s="270" t="str">
        <f>_xlfn.XLOOKUP(Table2[[#This Row],[K&amp;N REF ]],CAT_Details[Tracking Number],CAT_Details[Pickup Customer Name],,0)</f>
        <v>SAN MARTINO (AT)/SELMAT SRL</v>
      </c>
      <c r="E975" s="271" t="str">
        <f>_xlfn.XLOOKUP(Table2[[#This Row],[K&amp;N REF ]],CAT_Details[Tracking Number],CAT_Details[Delivery Country Code],,0)</f>
        <v>GB</v>
      </c>
      <c r="F975" s="271">
        <f>_xlfn.XLOOKUP(Table2[[#This Row],[TO Ref]],CAT_Details[TO Ref],CAT_Details[Loc],,0)</f>
        <v>3402</v>
      </c>
      <c r="G975" s="257" t="s">
        <v>24</v>
      </c>
      <c r="H975" s="257" t="s">
        <v>35</v>
      </c>
      <c r="I975" s="280">
        <v>45782</v>
      </c>
      <c r="J975" s="257" t="s">
        <v>26</v>
      </c>
      <c r="K975" s="257" t="s">
        <v>32</v>
      </c>
      <c r="L975" s="280">
        <v>45782</v>
      </c>
      <c r="M975" s="257" t="str">
        <f>IF(Table2[[#This Row],[Resolve Date]]="","ONGOING","SOLVED")</f>
        <v>SOLVED</v>
      </c>
      <c r="N975" s="258" t="s">
        <v>30</v>
      </c>
      <c r="O975" s="257" t="str">
        <f>Table2[[#This Row],[K&amp;N REF ]]&amp;Table2[[#This Row],[Issue type ]]</f>
        <v>5015907720NO LABELS</v>
      </c>
      <c r="P975" s="257">
        <f>YEAR(Table2[[#This Row],[Date ]])</f>
        <v>2025</v>
      </c>
      <c r="Q975" s="257" t="str">
        <f>VLOOKUP(MONTH(Table2[[#This Row],[Date ]]),Months,2,0)</f>
        <v>May</v>
      </c>
      <c r="R975" s="257" t="b">
        <f>COUNTIFS(Table2[Unique],Table2[[#This Row],[Unique]])&gt;1</f>
        <v>0</v>
      </c>
      <c r="S975" s="257">
        <f>IF(Table2[[#This Row],[Status ]]="Solved",1,0)</f>
        <v>1</v>
      </c>
      <c r="T975" s="257">
        <f>IF(Table2[[#This Row],[Status ]]="ongoing",1,0)</f>
        <v>0</v>
      </c>
    </row>
    <row r="976" spans="1:20" x14ac:dyDescent="0.25">
      <c r="A976" s="262">
        <v>5015890690</v>
      </c>
      <c r="B976" s="269" t="str">
        <f>_xlfn.XLOOKUP(Table2[[#This Row],[K&amp;N REF ]],CAT_Details[Tracking Number],CAT_Details[S Ref],,0)</f>
        <v>20250423-S-70219</v>
      </c>
      <c r="C976" s="270">
        <f>_xlfn.XLOOKUP(Table2[[#This Row],[K&amp;N REF ]],CAT_Details[Tracking Number],CAT_Details[TO Ref],,0)</f>
        <v>20250423702226</v>
      </c>
      <c r="D976" s="270" t="str">
        <f>_xlfn.XLOOKUP(Table2[[#This Row],[K&amp;N REF ]],CAT_Details[Tracking Number],CAT_Details[Pickup Customer Name],,0)</f>
        <v>COBO SPA</v>
      </c>
      <c r="E976" s="271" t="str">
        <f>_xlfn.XLOOKUP(Table2[[#This Row],[K&amp;N REF ]],CAT_Details[Tracking Number],CAT_Details[Delivery Country Code],,0)</f>
        <v>GB</v>
      </c>
      <c r="F976" s="271" t="str">
        <f>_xlfn.XLOOKUP(Table2[[#This Row],[TO Ref]],CAT_Details[TO Ref],CAT_Details[Loc],,0)</f>
        <v>U2-L5</v>
      </c>
      <c r="G976" s="257" t="s">
        <v>24</v>
      </c>
      <c r="H976" s="257" t="s">
        <v>40</v>
      </c>
      <c r="I976" s="280">
        <v>45782</v>
      </c>
      <c r="J976" s="257" t="s">
        <v>26</v>
      </c>
      <c r="K976" s="257" t="s">
        <v>32</v>
      </c>
      <c r="L976" s="280">
        <v>45782</v>
      </c>
      <c r="M976" s="257" t="str">
        <f>IF(Table2[[#This Row],[Resolve Date]]="","ONGOING","SOLVED")</f>
        <v>SOLVED</v>
      </c>
      <c r="N976" s="258" t="s">
        <v>58</v>
      </c>
      <c r="O976" s="257" t="str">
        <f>Table2[[#This Row],[K&amp;N REF ]]&amp;Table2[[#This Row],[Issue type ]]</f>
        <v xml:space="preserve">5015890690INCORRECT LABELS </v>
      </c>
      <c r="P976" s="257">
        <f>YEAR(Table2[[#This Row],[Date ]])</f>
        <v>2025</v>
      </c>
      <c r="Q976" s="257" t="str">
        <f>VLOOKUP(MONTH(Table2[[#This Row],[Date ]]),Months,2,0)</f>
        <v>May</v>
      </c>
      <c r="R976" s="257" t="b">
        <f>COUNTIFS(Table2[Unique],Table2[[#This Row],[Unique]])&gt;1</f>
        <v>0</v>
      </c>
      <c r="S976" s="257">
        <f>IF(Table2[[#This Row],[Status ]]="Solved",1,0)</f>
        <v>1</v>
      </c>
      <c r="T976" s="257">
        <f>IF(Table2[[#This Row],[Status ]]="ongoing",1,0)</f>
        <v>0</v>
      </c>
    </row>
    <row r="977" spans="1:20" x14ac:dyDescent="0.25">
      <c r="A977" s="262">
        <v>5015890430</v>
      </c>
      <c r="B977" s="269" t="str">
        <f>_xlfn.XLOOKUP(Table2[[#This Row],[K&amp;N REF ]],CAT_Details[Tracking Number],CAT_Details[S Ref],,0)</f>
        <v>20250423-S-70579</v>
      </c>
      <c r="C977" s="270">
        <f>_xlfn.XLOOKUP(Table2[[#This Row],[K&amp;N REF ]],CAT_Details[Tracking Number],CAT_Details[TO Ref],,0)</f>
        <v>20250423702766</v>
      </c>
      <c r="D977" s="270" t="str">
        <f>_xlfn.XLOOKUP(Table2[[#This Row],[K&amp;N REF ]],CAT_Details[Tracking Number],CAT_Details[Pickup Customer Name],,0)</f>
        <v>Groeneveld Italia Srl</v>
      </c>
      <c r="E977" s="271" t="str">
        <f>_xlfn.XLOOKUP(Table2[[#This Row],[K&amp;N REF ]],CAT_Details[Tracking Number],CAT_Details[Delivery Country Code],,0)</f>
        <v>GB</v>
      </c>
      <c r="F977" s="271" t="str">
        <f>_xlfn.XLOOKUP(Table2[[#This Row],[TO Ref]],CAT_Details[TO Ref],CAT_Details[Loc],,0)</f>
        <v>OYL1</v>
      </c>
      <c r="G977" s="257" t="s">
        <v>24</v>
      </c>
      <c r="H977" s="257" t="s">
        <v>35</v>
      </c>
      <c r="I977" s="280">
        <v>45782</v>
      </c>
      <c r="J977" s="257" t="s">
        <v>26</v>
      </c>
      <c r="K977" s="257" t="s">
        <v>32</v>
      </c>
      <c r="L977" s="280">
        <v>45782</v>
      </c>
      <c r="M977" s="257" t="str">
        <f>IF(Table2[[#This Row],[Resolve Date]]="","ONGOING","SOLVED")</f>
        <v>SOLVED</v>
      </c>
      <c r="N977" s="258" t="s">
        <v>30</v>
      </c>
      <c r="O977" s="257" t="str">
        <f>Table2[[#This Row],[K&amp;N REF ]]&amp;Table2[[#This Row],[Issue type ]]</f>
        <v>5015890430NO LABELS</v>
      </c>
      <c r="P977" s="257">
        <f>YEAR(Table2[[#This Row],[Date ]])</f>
        <v>2025</v>
      </c>
      <c r="Q977" s="257" t="str">
        <f>VLOOKUP(MONTH(Table2[[#This Row],[Date ]]),Months,2,0)</f>
        <v>May</v>
      </c>
      <c r="R977" s="257" t="b">
        <f>COUNTIFS(Table2[Unique],Table2[[#This Row],[Unique]])&gt;1</f>
        <v>0</v>
      </c>
      <c r="S977" s="257">
        <f>IF(Table2[[#This Row],[Status ]]="Solved",1,0)</f>
        <v>1</v>
      </c>
      <c r="T977" s="257">
        <f>IF(Table2[[#This Row],[Status ]]="ongoing",1,0)</f>
        <v>0</v>
      </c>
    </row>
    <row r="978" spans="1:20" x14ac:dyDescent="0.25">
      <c r="A978" s="262">
        <v>5015924796</v>
      </c>
      <c r="B978" s="269" t="str">
        <f>_xlfn.XLOOKUP(Table2[[#This Row],[K&amp;N REF ]],CAT_Details[Tracking Number],CAT_Details[S Ref],,0)</f>
        <v>20250424-S-70352</v>
      </c>
      <c r="C978" s="270">
        <f>_xlfn.XLOOKUP(Table2[[#This Row],[K&amp;N REF ]],CAT_Details[Tracking Number],CAT_Details[TO Ref],,0)</f>
        <v>20250424703534</v>
      </c>
      <c r="D978" s="270" t="str">
        <f>_xlfn.XLOOKUP(Table2[[#This Row],[K&amp;N REF ]],CAT_Details[Tracking Number],CAT_Details[Pickup Customer Name],,0)</f>
        <v>Nem Srl</v>
      </c>
      <c r="E978" s="271" t="str">
        <f>_xlfn.XLOOKUP(Table2[[#This Row],[K&amp;N REF ]],CAT_Details[Tracking Number],CAT_Details[Delivery Country Code],,0)</f>
        <v>GB</v>
      </c>
      <c r="F978" s="271">
        <f>_xlfn.XLOOKUP(Table2[[#This Row],[TO Ref]],CAT_Details[TO Ref],CAT_Details[Loc],,0)</f>
        <v>3401</v>
      </c>
      <c r="G978" s="257" t="s">
        <v>24</v>
      </c>
      <c r="H978" s="257" t="s">
        <v>35</v>
      </c>
      <c r="I978" s="280">
        <v>45782</v>
      </c>
      <c r="J978" s="257" t="s">
        <v>26</v>
      </c>
      <c r="K978" s="257" t="s">
        <v>32</v>
      </c>
      <c r="L978" s="280">
        <v>45782</v>
      </c>
      <c r="M978" s="257" t="str">
        <f>IF(Table2[[#This Row],[Resolve Date]]="","ONGOING","SOLVED")</f>
        <v>SOLVED</v>
      </c>
      <c r="N978" s="258" t="s">
        <v>30</v>
      </c>
      <c r="O978" s="257" t="str">
        <f>Table2[[#This Row],[K&amp;N REF ]]&amp;Table2[[#This Row],[Issue type ]]</f>
        <v>5015924796NO LABELS</v>
      </c>
      <c r="P978" s="257">
        <f>YEAR(Table2[[#This Row],[Date ]])</f>
        <v>2025</v>
      </c>
      <c r="Q978" s="257" t="str">
        <f>VLOOKUP(MONTH(Table2[[#This Row],[Date ]]),Months,2,0)</f>
        <v>May</v>
      </c>
      <c r="R978" s="257" t="b">
        <f>COUNTIFS(Table2[Unique],Table2[[#This Row],[Unique]])&gt;1</f>
        <v>0</v>
      </c>
      <c r="S978" s="257">
        <f>IF(Table2[[#This Row],[Status ]]="Solved",1,0)</f>
        <v>1</v>
      </c>
      <c r="T978" s="257">
        <f>IF(Table2[[#This Row],[Status ]]="ongoing",1,0)</f>
        <v>0</v>
      </c>
    </row>
    <row r="979" spans="1:20" x14ac:dyDescent="0.25">
      <c r="A979" s="262">
        <v>5015907375</v>
      </c>
      <c r="B979" s="269" t="str">
        <f>_xlfn.XLOOKUP(Table2[[#This Row],[K&amp;N REF ]],CAT_Details[Tracking Number],CAT_Details[S Ref],,0)</f>
        <v>20250424-S-70437</v>
      </c>
      <c r="C979" s="270">
        <f>_xlfn.XLOOKUP(Table2[[#This Row],[K&amp;N REF ]],CAT_Details[Tracking Number],CAT_Details[TO Ref],,0)</f>
        <v>20250424703690</v>
      </c>
      <c r="D979" s="270" t="str">
        <f>_xlfn.XLOOKUP(Table2[[#This Row],[K&amp;N REF ]],CAT_Details[Tracking Number],CAT_Details[Pickup Customer Name],,0)</f>
        <v>SATA GROUP</v>
      </c>
      <c r="E979" s="271" t="str">
        <f>_xlfn.XLOOKUP(Table2[[#This Row],[K&amp;N REF ]],CAT_Details[Tracking Number],CAT_Details[Delivery Country Code],,0)</f>
        <v>GB</v>
      </c>
      <c r="F979" s="271" t="str">
        <f>_xlfn.XLOOKUP(Table2[[#This Row],[TO Ref]],CAT_Details[TO Ref],CAT_Details[Loc],,0)</f>
        <v>DX01-L5</v>
      </c>
      <c r="G979" s="257" t="s">
        <v>24</v>
      </c>
      <c r="H979" s="257" t="s">
        <v>29</v>
      </c>
      <c r="I979" s="280">
        <v>45782</v>
      </c>
      <c r="J979" s="257" t="s">
        <v>26</v>
      </c>
      <c r="K979" s="257" t="s">
        <v>32</v>
      </c>
      <c r="L979" s="280">
        <v>45782</v>
      </c>
      <c r="M979" s="257" t="str">
        <f>IF(Table2[[#This Row],[Resolve Date]]="","ONGOING","SOLVED")</f>
        <v>SOLVED</v>
      </c>
      <c r="N979" s="258" t="s">
        <v>30</v>
      </c>
      <c r="O979" s="257" t="str">
        <f>Table2[[#This Row],[K&amp;N REF ]]&amp;Table2[[#This Row],[Issue type ]]</f>
        <v>5015907375DAMAGED LABEL</v>
      </c>
      <c r="P979" s="257">
        <f>YEAR(Table2[[#This Row],[Date ]])</f>
        <v>2025</v>
      </c>
      <c r="Q979" s="257" t="str">
        <f>VLOOKUP(MONTH(Table2[[#This Row],[Date ]]),Months,2,0)</f>
        <v>May</v>
      </c>
      <c r="R979" s="257" t="b">
        <f>COUNTIFS(Table2[Unique],Table2[[#This Row],[Unique]])&gt;1</f>
        <v>0</v>
      </c>
      <c r="S979" s="257">
        <f>IF(Table2[[#This Row],[Status ]]="Solved",1,0)</f>
        <v>1</v>
      </c>
      <c r="T979" s="257">
        <f>IF(Table2[[#This Row],[Status ]]="ongoing",1,0)</f>
        <v>0</v>
      </c>
    </row>
    <row r="980" spans="1:20" x14ac:dyDescent="0.25">
      <c r="A980" s="262">
        <v>5015923925</v>
      </c>
      <c r="B980" s="269" t="str">
        <f>_xlfn.XLOOKUP(Table2[[#This Row],[K&amp;N REF ]],CAT_Details[Tracking Number],CAT_Details[S Ref],,0)</f>
        <v>20250424-S-70439</v>
      </c>
      <c r="C980" s="270">
        <f>_xlfn.XLOOKUP(Table2[[#This Row],[K&amp;N REF ]],CAT_Details[Tracking Number],CAT_Details[TO Ref],,0)</f>
        <v>20250424703721</v>
      </c>
      <c r="D980" s="270" t="str">
        <f>_xlfn.XLOOKUP(Table2[[#This Row],[K&amp;N REF ]],CAT_Details[Tracking Number],CAT_Details[Pickup Customer Name],,0)</f>
        <v>CASAPPA S.P.A.</v>
      </c>
      <c r="E980" s="271" t="str">
        <f>_xlfn.XLOOKUP(Table2[[#This Row],[K&amp;N REF ]],CAT_Details[Tracking Number],CAT_Details[Delivery Country Code],,0)</f>
        <v>GB</v>
      </c>
      <c r="F980" s="271">
        <f>_xlfn.XLOOKUP(Table2[[#This Row],[TO Ref]],CAT_Details[TO Ref],CAT_Details[Loc],,0)</f>
        <v>3402</v>
      </c>
      <c r="G980" s="257" t="s">
        <v>24</v>
      </c>
      <c r="H980" s="257" t="s">
        <v>49</v>
      </c>
      <c r="I980" s="280">
        <v>45782</v>
      </c>
      <c r="J980" s="257" t="s">
        <v>26</v>
      </c>
      <c r="K980" s="257" t="s">
        <v>32</v>
      </c>
      <c r="L980" s="280">
        <v>45782</v>
      </c>
      <c r="M980" s="257" t="str">
        <f>IF(Table2[[#This Row],[Resolve Date]]="","ONGOING","SOLVED")</f>
        <v>SOLVED</v>
      </c>
      <c r="N980" s="258" t="s">
        <v>30</v>
      </c>
      <c r="O980" s="257" t="str">
        <f>Table2[[#This Row],[K&amp;N REF ]]&amp;Table2[[#This Row],[Issue type ]]</f>
        <v>5015923925XX LABELS</v>
      </c>
      <c r="P980" s="257">
        <f>YEAR(Table2[[#This Row],[Date ]])</f>
        <v>2025</v>
      </c>
      <c r="Q980" s="257" t="str">
        <f>VLOOKUP(MONTH(Table2[[#This Row],[Date ]]),Months,2,0)</f>
        <v>May</v>
      </c>
      <c r="R980" s="257" t="b">
        <f>COUNTIFS(Table2[Unique],Table2[[#This Row],[Unique]])&gt;1</f>
        <v>0</v>
      </c>
      <c r="S980" s="257">
        <f>IF(Table2[[#This Row],[Status ]]="Solved",1,0)</f>
        <v>1</v>
      </c>
      <c r="T980" s="257">
        <f>IF(Table2[[#This Row],[Status ]]="ongoing",1,0)</f>
        <v>0</v>
      </c>
    </row>
    <row r="981" spans="1:20" x14ac:dyDescent="0.25">
      <c r="A981" s="262">
        <v>5015877119</v>
      </c>
      <c r="B981" s="269" t="str">
        <f>_xlfn.XLOOKUP(Table2[[#This Row],[K&amp;N REF ]],CAT_Details[Tracking Number],CAT_Details[S Ref],,0)</f>
        <v>20250417-S-70485</v>
      </c>
      <c r="C981" s="270">
        <f>_xlfn.XLOOKUP(Table2[[#This Row],[K&amp;N REF ]],CAT_Details[Tracking Number],CAT_Details[TO Ref],,0)</f>
        <v>20250417699825</v>
      </c>
      <c r="D981" s="270" t="str">
        <f>_xlfn.XLOOKUP(Table2[[#This Row],[K&amp;N REF ]],CAT_Details[Tracking Number],CAT_Details[Pickup Customer Name],,0)</f>
        <v>Hidria Aet d.o.o.</v>
      </c>
      <c r="E981" s="271" t="str">
        <f>_xlfn.XLOOKUP(Table2[[#This Row],[K&amp;N REF ]],CAT_Details[Tracking Number],CAT_Details[Delivery Country Code],,0)</f>
        <v>GB</v>
      </c>
      <c r="F981" s="271" t="str">
        <f>_xlfn.XLOOKUP(Table2[[#This Row],[TO Ref]],CAT_Details[TO Ref],CAT_Details[Loc],,0)</f>
        <v>DX01-L5</v>
      </c>
      <c r="G981" s="257" t="s">
        <v>44</v>
      </c>
      <c r="H981" s="257" t="s">
        <v>49</v>
      </c>
      <c r="I981" s="280">
        <v>45782</v>
      </c>
      <c r="J981" s="257" t="s">
        <v>26</v>
      </c>
      <c r="K981" s="257" t="s">
        <v>32</v>
      </c>
      <c r="L981" s="280">
        <v>45782</v>
      </c>
      <c r="M981" s="257" t="str">
        <f>IF(Table2[[#This Row],[Resolve Date]]="","ONGOING","SOLVED")</f>
        <v>SOLVED</v>
      </c>
      <c r="N981" s="258" t="s">
        <v>30</v>
      </c>
      <c r="O981" s="257" t="str">
        <f>Table2[[#This Row],[K&amp;N REF ]]&amp;Table2[[#This Row],[Issue type ]]</f>
        <v>5015877119XX LABELS</v>
      </c>
      <c r="P981" s="257">
        <f>YEAR(Table2[[#This Row],[Date ]])</f>
        <v>2025</v>
      </c>
      <c r="Q981" s="257" t="str">
        <f>VLOOKUP(MONTH(Table2[[#This Row],[Date ]]),Months,2,0)</f>
        <v>May</v>
      </c>
      <c r="R981" s="257" t="b">
        <f>COUNTIFS(Table2[Unique],Table2[[#This Row],[Unique]])&gt;1</f>
        <v>0</v>
      </c>
      <c r="S981" s="257">
        <f>IF(Table2[[#This Row],[Status ]]="Solved",1,0)</f>
        <v>1</v>
      </c>
      <c r="T981" s="257">
        <f>IF(Table2[[#This Row],[Status ]]="ongoing",1,0)</f>
        <v>0</v>
      </c>
    </row>
    <row r="982" spans="1:20" x14ac:dyDescent="0.25">
      <c r="A982" s="262">
        <v>5015890463</v>
      </c>
      <c r="B982" s="269" t="str">
        <f>_xlfn.XLOOKUP(Table2[[#This Row],[K&amp;N REF ]],CAT_Details[Tracking Number],CAT_Details[S Ref],,0)</f>
        <v>20250424-S-70225</v>
      </c>
      <c r="C982" s="270">
        <f>_xlfn.XLOOKUP(Table2[[#This Row],[K&amp;N REF ]],CAT_Details[Tracking Number],CAT_Details[TO Ref],,0)</f>
        <v>20250423702036</v>
      </c>
      <c r="D982" s="270" t="str">
        <f>_xlfn.XLOOKUP(Table2[[#This Row],[K&amp;N REF ]],CAT_Details[Tracking Number],CAT_Details[Pickup Customer Name],,0)</f>
        <v>Grammer Technical Components GmbH</v>
      </c>
      <c r="E982" s="271" t="str">
        <f>_xlfn.XLOOKUP(Table2[[#This Row],[K&amp;N REF ]],CAT_Details[Tracking Number],CAT_Details[Delivery Country Code],,0)</f>
        <v>GB</v>
      </c>
      <c r="F982" s="271" t="str">
        <f>_xlfn.XLOOKUP(Table2[[#This Row],[TO Ref]],CAT_Details[TO Ref],CAT_Details[Loc],,0)</f>
        <v>U2-L5</v>
      </c>
      <c r="G982" s="257" t="s">
        <v>34</v>
      </c>
      <c r="H982" s="257" t="s">
        <v>35</v>
      </c>
      <c r="I982" s="280">
        <v>45782</v>
      </c>
      <c r="J982" s="257" t="s">
        <v>26</v>
      </c>
      <c r="K982" s="257" t="s">
        <v>32</v>
      </c>
      <c r="L982" s="280">
        <v>45782</v>
      </c>
      <c r="M982" s="257" t="str">
        <f>IF(Table2[[#This Row],[Resolve Date]]="","ONGOING","SOLVED")</f>
        <v>SOLVED</v>
      </c>
      <c r="N982" s="258" t="s">
        <v>30</v>
      </c>
      <c r="O982" s="257" t="str">
        <f>Table2[[#This Row],[K&amp;N REF ]]&amp;Table2[[#This Row],[Issue type ]]</f>
        <v>5015890463NO LABELS</v>
      </c>
      <c r="P982" s="257">
        <f>YEAR(Table2[[#This Row],[Date ]])</f>
        <v>2025</v>
      </c>
      <c r="Q982" s="257" t="str">
        <f>VLOOKUP(MONTH(Table2[[#This Row],[Date ]]),Months,2,0)</f>
        <v>May</v>
      </c>
      <c r="R982" s="257" t="b">
        <f>COUNTIFS(Table2[Unique],Table2[[#This Row],[Unique]])&gt;1</f>
        <v>0</v>
      </c>
      <c r="S982" s="257">
        <f>IF(Table2[[#This Row],[Status ]]="Solved",1,0)</f>
        <v>1</v>
      </c>
      <c r="T982" s="257">
        <f>IF(Table2[[#This Row],[Status ]]="ongoing",1,0)</f>
        <v>0</v>
      </c>
    </row>
    <row r="983" spans="1:20" x14ac:dyDescent="0.25">
      <c r="A983" s="262">
        <v>5015890610</v>
      </c>
      <c r="B983" s="269" t="str">
        <f>_xlfn.XLOOKUP(Table2[[#This Row],[K&amp;N REF ]],CAT_Details[Tracking Number],CAT_Details[S Ref],,0)</f>
        <v>20250424-S-70156</v>
      </c>
      <c r="C983" s="270">
        <f>_xlfn.XLOOKUP(Table2[[#This Row],[K&amp;N REF ]],CAT_Details[Tracking Number],CAT_Details[TO Ref],,0)</f>
        <v>20250424703079</v>
      </c>
      <c r="D983" s="270" t="str">
        <f>_xlfn.XLOOKUP(Table2[[#This Row],[K&amp;N REF ]],CAT_Details[Tracking Number],CAT_Details[Pickup Customer Name],,0)</f>
        <v>Hasse &amp; Wrede Gmbh</v>
      </c>
      <c r="E983" s="271" t="str">
        <f>_xlfn.XLOOKUP(Table2[[#This Row],[K&amp;N REF ]],CAT_Details[Tracking Number],CAT_Details[Delivery Country Code],,0)</f>
        <v>GB</v>
      </c>
      <c r="F983" s="271" t="str">
        <f>_xlfn.XLOOKUP(Table2[[#This Row],[TO Ref]],CAT_Details[TO Ref],CAT_Details[Loc],,0)</f>
        <v>MY02</v>
      </c>
      <c r="G983" s="257" t="s">
        <v>34</v>
      </c>
      <c r="H983" s="257" t="s">
        <v>35</v>
      </c>
      <c r="I983" s="280">
        <v>45782</v>
      </c>
      <c r="J983" s="257" t="s">
        <v>26</v>
      </c>
      <c r="K983" s="257" t="s">
        <v>32</v>
      </c>
      <c r="L983" s="280">
        <v>45782</v>
      </c>
      <c r="M983" s="257" t="str">
        <f>IF(Table2[[#This Row],[Resolve Date]]="","ONGOING","SOLVED")</f>
        <v>SOLVED</v>
      </c>
      <c r="N983" s="258" t="s">
        <v>30</v>
      </c>
      <c r="O983" s="257" t="str">
        <f>Table2[[#This Row],[K&amp;N REF ]]&amp;Table2[[#This Row],[Issue type ]]</f>
        <v>5015890610NO LABELS</v>
      </c>
      <c r="P983" s="257">
        <f>YEAR(Table2[[#This Row],[Date ]])</f>
        <v>2025</v>
      </c>
      <c r="Q983" s="257" t="str">
        <f>VLOOKUP(MONTH(Table2[[#This Row],[Date ]]),Months,2,0)</f>
        <v>May</v>
      </c>
      <c r="R983" s="257" t="b">
        <f>COUNTIFS(Table2[Unique],Table2[[#This Row],[Unique]])&gt;1</f>
        <v>0</v>
      </c>
      <c r="S983" s="257">
        <f>IF(Table2[[#This Row],[Status ]]="Solved",1,0)</f>
        <v>1</v>
      </c>
      <c r="T983" s="257">
        <f>IF(Table2[[#This Row],[Status ]]="ongoing",1,0)</f>
        <v>0</v>
      </c>
    </row>
    <row r="984" spans="1:20" x14ac:dyDescent="0.25">
      <c r="A984" s="262">
        <v>5015907403</v>
      </c>
      <c r="B984" s="269" t="str">
        <f>_xlfn.XLOOKUP(Table2[[#This Row],[K&amp;N REF ]],CAT_Details[Tracking Number],CAT_Details[S Ref],,0)</f>
        <v>20250424-S-70148</v>
      </c>
      <c r="C984" s="270">
        <f>_xlfn.XLOOKUP(Table2[[#This Row],[K&amp;N REF ]],CAT_Details[Tracking Number],CAT_Details[TO Ref],,0)</f>
        <v>20250424703208</v>
      </c>
      <c r="D984" s="270" t="str">
        <f>_xlfn.XLOOKUP(Table2[[#This Row],[K&amp;N REF ]],CAT_Details[Tracking Number],CAT_Details[Pickup Customer Name],,0)</f>
        <v>ALC ALLGEMEINESLOGISTIK CENTER</v>
      </c>
      <c r="E984" s="271" t="str">
        <f>_xlfn.XLOOKUP(Table2[[#This Row],[K&amp;N REF ]],CAT_Details[Tracking Number],CAT_Details[Delivery Country Code],,0)</f>
        <v>GB</v>
      </c>
      <c r="F984" s="271" t="str">
        <f>_xlfn.XLOOKUP(Table2[[#This Row],[TO Ref]],CAT_Details[TO Ref],CAT_Details[Loc],,0)</f>
        <v>OYL1</v>
      </c>
      <c r="G984" s="257" t="s">
        <v>34</v>
      </c>
      <c r="H984" s="257" t="s">
        <v>35</v>
      </c>
      <c r="I984" s="280">
        <v>45782</v>
      </c>
      <c r="J984" s="257" t="s">
        <v>26</v>
      </c>
      <c r="K984" s="257" t="s">
        <v>32</v>
      </c>
      <c r="L984" s="280">
        <v>45782</v>
      </c>
      <c r="M984" s="257" t="str">
        <f>IF(Table2[[#This Row],[Resolve Date]]="","ONGOING","SOLVED")</f>
        <v>SOLVED</v>
      </c>
      <c r="N984" s="258" t="s">
        <v>30</v>
      </c>
      <c r="O984" s="257" t="str">
        <f>Table2[[#This Row],[K&amp;N REF ]]&amp;Table2[[#This Row],[Issue type ]]</f>
        <v>5015907403NO LABELS</v>
      </c>
      <c r="P984" s="257">
        <f>YEAR(Table2[[#This Row],[Date ]])</f>
        <v>2025</v>
      </c>
      <c r="Q984" s="257" t="str">
        <f>VLOOKUP(MONTH(Table2[[#This Row],[Date ]]),Months,2,0)</f>
        <v>May</v>
      </c>
      <c r="R984" s="257" t="b">
        <f>COUNTIFS(Table2[Unique],Table2[[#This Row],[Unique]])&gt;1</f>
        <v>0</v>
      </c>
      <c r="S984" s="257">
        <f>IF(Table2[[#This Row],[Status ]]="Solved",1,0)</f>
        <v>1</v>
      </c>
      <c r="T984" s="257">
        <f>IF(Table2[[#This Row],[Status ]]="ongoing",1,0)</f>
        <v>0</v>
      </c>
    </row>
    <row r="985" spans="1:20" x14ac:dyDescent="0.25">
      <c r="A985" s="262">
        <v>5015890591</v>
      </c>
      <c r="B985" s="269" t="str">
        <f>_xlfn.XLOOKUP(Table2[[#This Row],[K&amp;N REF ]],CAT_Details[Tracking Number],CAT_Details[S Ref],,0)</f>
        <v>20250424-S-70360</v>
      </c>
      <c r="C985" s="270">
        <f>_xlfn.XLOOKUP(Table2[[#This Row],[K&amp;N REF ]],CAT_Details[Tracking Number],CAT_Details[TO Ref],,0)</f>
        <v>20250424703300</v>
      </c>
      <c r="D985" s="270" t="str">
        <f>_xlfn.XLOOKUP(Table2[[#This Row],[K&amp;N REF ]],CAT_Details[Tracking Number],CAT_Details[Pickup Customer Name],,0)</f>
        <v>HYDAC SERVICE GMBH</v>
      </c>
      <c r="E985" s="271" t="str">
        <f>_xlfn.XLOOKUP(Table2[[#This Row],[K&amp;N REF ]],CAT_Details[Tracking Number],CAT_Details[Delivery Country Code],,0)</f>
        <v>GB</v>
      </c>
      <c r="F985" s="271" t="str">
        <f>_xlfn.XLOOKUP(Table2[[#This Row],[TO Ref]],CAT_Details[TO Ref],CAT_Details[Loc],,0)</f>
        <v>U2-L5</v>
      </c>
      <c r="G985" s="257" t="s">
        <v>34</v>
      </c>
      <c r="H985" s="257" t="s">
        <v>40</v>
      </c>
      <c r="I985" s="280">
        <v>45782</v>
      </c>
      <c r="J985" s="257" t="s">
        <v>26</v>
      </c>
      <c r="K985" s="257" t="s">
        <v>32</v>
      </c>
      <c r="L985" s="280">
        <v>45782</v>
      </c>
      <c r="M985" s="257" t="str">
        <f>IF(Table2[[#This Row],[Resolve Date]]="","ONGOING","SOLVED")</f>
        <v>SOLVED</v>
      </c>
      <c r="N985" s="258" t="s">
        <v>58</v>
      </c>
      <c r="O985" s="257" t="str">
        <f>Table2[[#This Row],[K&amp;N REF ]]&amp;Table2[[#This Row],[Issue type ]]</f>
        <v xml:space="preserve">5015890591INCORRECT LABELS </v>
      </c>
      <c r="P985" s="257">
        <f>YEAR(Table2[[#This Row],[Date ]])</f>
        <v>2025</v>
      </c>
      <c r="Q985" s="257" t="str">
        <f>VLOOKUP(MONTH(Table2[[#This Row],[Date ]]),Months,2,0)</f>
        <v>May</v>
      </c>
      <c r="R985" s="257" t="b">
        <f>COUNTIFS(Table2[Unique],Table2[[#This Row],[Unique]])&gt;1</f>
        <v>0</v>
      </c>
      <c r="S985" s="257">
        <f>IF(Table2[[#This Row],[Status ]]="Solved",1,0)</f>
        <v>1</v>
      </c>
      <c r="T985" s="257">
        <f>IF(Table2[[#This Row],[Status ]]="ongoing",1,0)</f>
        <v>0</v>
      </c>
    </row>
    <row r="986" spans="1:20" x14ac:dyDescent="0.25">
      <c r="A986" s="262">
        <v>5015890590</v>
      </c>
      <c r="B986" s="269" t="str">
        <f>_xlfn.XLOOKUP(Table2[[#This Row],[K&amp;N REF ]],CAT_Details[Tracking Number],CAT_Details[S Ref],,0)</f>
        <v>20250424-S-70360</v>
      </c>
      <c r="C986" s="270">
        <f>_xlfn.XLOOKUP(Table2[[#This Row],[K&amp;N REF ]],CAT_Details[Tracking Number],CAT_Details[TO Ref],,0)</f>
        <v>20250424703331</v>
      </c>
      <c r="D986" s="270" t="str">
        <f>_xlfn.XLOOKUP(Table2[[#This Row],[K&amp;N REF ]],CAT_Details[Tracking Number],CAT_Details[Pickup Customer Name],,0)</f>
        <v>HYDAC SERVICE GMBH</v>
      </c>
      <c r="E986" s="271" t="str">
        <f>_xlfn.XLOOKUP(Table2[[#This Row],[K&amp;N REF ]],CAT_Details[Tracking Number],CAT_Details[Delivery Country Code],,0)</f>
        <v>GB</v>
      </c>
      <c r="F986" s="271">
        <f>_xlfn.XLOOKUP(Table2[[#This Row],[TO Ref]],CAT_Details[TO Ref],CAT_Details[Loc],,0)</f>
        <v>3402</v>
      </c>
      <c r="G986" s="257" t="s">
        <v>34</v>
      </c>
      <c r="H986" s="257" t="s">
        <v>40</v>
      </c>
      <c r="I986" s="280">
        <v>45782</v>
      </c>
      <c r="J986" s="257" t="s">
        <v>26</v>
      </c>
      <c r="K986" s="257" t="s">
        <v>32</v>
      </c>
      <c r="L986" s="280">
        <v>45782</v>
      </c>
      <c r="M986" s="257" t="str">
        <f>IF(Table2[[#This Row],[Resolve Date]]="","ONGOING","SOLVED")</f>
        <v>SOLVED</v>
      </c>
      <c r="N986" s="258" t="s">
        <v>58</v>
      </c>
      <c r="O986" s="257" t="str">
        <f>Table2[[#This Row],[K&amp;N REF ]]&amp;Table2[[#This Row],[Issue type ]]</f>
        <v xml:space="preserve">5015890590INCORRECT LABELS </v>
      </c>
      <c r="P986" s="257">
        <f>YEAR(Table2[[#This Row],[Date ]])</f>
        <v>2025</v>
      </c>
      <c r="Q986" s="257" t="str">
        <f>VLOOKUP(MONTH(Table2[[#This Row],[Date ]]),Months,2,0)</f>
        <v>May</v>
      </c>
      <c r="R986" s="257" t="b">
        <f>COUNTIFS(Table2[Unique],Table2[[#This Row],[Unique]])&gt;1</f>
        <v>0</v>
      </c>
      <c r="S986" s="257">
        <f>IF(Table2[[#This Row],[Status ]]="Solved",1,0)</f>
        <v>1</v>
      </c>
      <c r="T986" s="257">
        <f>IF(Table2[[#This Row],[Status ]]="ongoing",1,0)</f>
        <v>0</v>
      </c>
    </row>
    <row r="987" spans="1:20" x14ac:dyDescent="0.25">
      <c r="A987" s="262">
        <v>5015907790</v>
      </c>
      <c r="B987" s="269" t="str">
        <f>_xlfn.XLOOKUP(Table2[[#This Row],[K&amp;N REF ]],CAT_Details[Tracking Number],CAT_Details[S Ref],,0)</f>
        <v>20250425-S-70548</v>
      </c>
      <c r="C987" s="270">
        <f>_xlfn.XLOOKUP(Table2[[#This Row],[K&amp;N REF ]],CAT_Details[Tracking Number],CAT_Details[TO Ref],,0)</f>
        <v>20250424703518</v>
      </c>
      <c r="D987" s="270" t="str">
        <f>_xlfn.XLOOKUP(Table2[[#This Row],[K&amp;N REF ]],CAT_Details[Tracking Number],CAT_Details[Pickup Customer Name],,0)</f>
        <v>Concentric Hof Gmbh</v>
      </c>
      <c r="E987" s="271" t="str">
        <f>_xlfn.XLOOKUP(Table2[[#This Row],[K&amp;N REF ]],CAT_Details[Tracking Number],CAT_Details[Delivery Country Code],,0)</f>
        <v>GB</v>
      </c>
      <c r="F987" s="271" t="str">
        <f>_xlfn.XLOOKUP(Table2[[#This Row],[TO Ref]],CAT_Details[TO Ref],CAT_Details[Loc],,0)</f>
        <v>U2-L5</v>
      </c>
      <c r="G987" s="257" t="s">
        <v>34</v>
      </c>
      <c r="H987" s="257" t="s">
        <v>25</v>
      </c>
      <c r="I987" s="280">
        <v>45782</v>
      </c>
      <c r="J987" s="257" t="s">
        <v>26</v>
      </c>
      <c r="K987" s="257" t="s">
        <v>50</v>
      </c>
      <c r="L987" s="280">
        <v>45782</v>
      </c>
      <c r="M987" s="257" t="str">
        <f>IF(Table2[[#This Row],[Resolve Date]]="","ONGOING","SOLVED")</f>
        <v>SOLVED</v>
      </c>
      <c r="N987" s="258" t="s">
        <v>30</v>
      </c>
      <c r="O987" s="257" t="str">
        <f>Table2[[#This Row],[K&amp;N REF ]]&amp;Table2[[#This Row],[Issue type ]]</f>
        <v xml:space="preserve">5015907790DAMAGE </v>
      </c>
      <c r="P987" s="257">
        <f>YEAR(Table2[[#This Row],[Date ]])</f>
        <v>2025</v>
      </c>
      <c r="Q987" s="257" t="str">
        <f>VLOOKUP(MONTH(Table2[[#This Row],[Date ]]),Months,2,0)</f>
        <v>May</v>
      </c>
      <c r="R987" s="257" t="b">
        <f>COUNTIFS(Table2[Unique],Table2[[#This Row],[Unique]])&gt;1</f>
        <v>0</v>
      </c>
      <c r="S987" s="257">
        <f>IF(Table2[[#This Row],[Status ]]="Solved",1,0)</f>
        <v>1</v>
      </c>
      <c r="T987" s="257">
        <f>IF(Table2[[#This Row],[Status ]]="ongoing",1,0)</f>
        <v>0</v>
      </c>
    </row>
    <row r="988" spans="1:20" x14ac:dyDescent="0.25">
      <c r="A988" s="262">
        <v>5015907744</v>
      </c>
      <c r="B988" s="269" t="str">
        <f>_xlfn.XLOOKUP(Table2[[#This Row],[K&amp;N REF ]],CAT_Details[Tracking Number],CAT_Details[S Ref],,0)</f>
        <v>20250425-S-70188</v>
      </c>
      <c r="C988" s="270">
        <f>_xlfn.XLOOKUP(Table2[[#This Row],[K&amp;N REF ]],CAT_Details[Tracking Number],CAT_Details[TO Ref],,0)</f>
        <v>20250425704290</v>
      </c>
      <c r="D988" s="270" t="str">
        <f>_xlfn.XLOOKUP(Table2[[#This Row],[K&amp;N REF ]],CAT_Details[Tracking Number],CAT_Details[Pickup Customer Name],,0)</f>
        <v>Grammer Technical Components GmbH</v>
      </c>
      <c r="E988" s="271" t="str">
        <f>_xlfn.XLOOKUP(Table2[[#This Row],[K&amp;N REF ]],CAT_Details[Tracking Number],CAT_Details[Delivery Country Code],,0)</f>
        <v>GB</v>
      </c>
      <c r="F988" s="271" t="str">
        <f>_xlfn.XLOOKUP(Table2[[#This Row],[TO Ref]],CAT_Details[TO Ref],CAT_Details[Loc],,0)</f>
        <v>U2-L5</v>
      </c>
      <c r="G988" s="257" t="s">
        <v>34</v>
      </c>
      <c r="H988" s="257" t="s">
        <v>35</v>
      </c>
      <c r="I988" s="280">
        <v>45782</v>
      </c>
      <c r="J988" s="257" t="s">
        <v>26</v>
      </c>
      <c r="K988" s="257" t="s">
        <v>32</v>
      </c>
      <c r="L988" s="280">
        <v>45782</v>
      </c>
      <c r="M988" s="257" t="str">
        <f>IF(Table2[[#This Row],[Resolve Date]]="","ONGOING","SOLVED")</f>
        <v>SOLVED</v>
      </c>
      <c r="N988" s="258" t="s">
        <v>30</v>
      </c>
      <c r="O988" s="257" t="str">
        <f>Table2[[#This Row],[K&amp;N REF ]]&amp;Table2[[#This Row],[Issue type ]]</f>
        <v>5015907744NO LABELS</v>
      </c>
      <c r="P988" s="257">
        <f>YEAR(Table2[[#This Row],[Date ]])</f>
        <v>2025</v>
      </c>
      <c r="Q988" s="257" t="str">
        <f>VLOOKUP(MONTH(Table2[[#This Row],[Date ]]),Months,2,0)</f>
        <v>May</v>
      </c>
      <c r="R988" s="257" t="b">
        <f>COUNTIFS(Table2[Unique],Table2[[#This Row],[Unique]])&gt;1</f>
        <v>0</v>
      </c>
      <c r="S988" s="257">
        <f>IF(Table2[[#This Row],[Status ]]="Solved",1,0)</f>
        <v>1</v>
      </c>
      <c r="T988" s="257">
        <f>IF(Table2[[#This Row],[Status ]]="ongoing",1,0)</f>
        <v>0</v>
      </c>
    </row>
    <row r="989" spans="1:20" x14ac:dyDescent="0.25">
      <c r="A989" s="262">
        <v>5015907399</v>
      </c>
      <c r="B989" s="269" t="str">
        <f>_xlfn.XLOOKUP(Table2[[#This Row],[K&amp;N REF ]],CAT_Details[Tracking Number],CAT_Details[S Ref],,0)</f>
        <v>20250425-S-70220</v>
      </c>
      <c r="C989" s="270">
        <f>_xlfn.XLOOKUP(Table2[[#This Row],[K&amp;N REF ]],CAT_Details[Tracking Number],CAT_Details[TO Ref],,0)</f>
        <v>20250425704420</v>
      </c>
      <c r="D989" s="270" t="str">
        <f>_xlfn.XLOOKUP(Table2[[#This Row],[K&amp;N REF ]],CAT_Details[Tracking Number],CAT_Details[Pickup Customer Name],,0)</f>
        <v>ROBERT BOSCH GMBH CENTRAL WHS</v>
      </c>
      <c r="E989" s="271" t="str">
        <f>_xlfn.XLOOKUP(Table2[[#This Row],[K&amp;N REF ]],CAT_Details[Tracking Number],CAT_Details[Delivery Country Code],,0)</f>
        <v>GB</v>
      </c>
      <c r="F989" s="271" t="str">
        <f>_xlfn.XLOOKUP(Table2[[#This Row],[TO Ref]],CAT_Details[TO Ref],CAT_Details[Loc],,0)</f>
        <v>DX01-L5</v>
      </c>
      <c r="G989" s="257" t="s">
        <v>34</v>
      </c>
      <c r="H989" s="257" t="s">
        <v>35</v>
      </c>
      <c r="I989" s="280">
        <v>45782</v>
      </c>
      <c r="J989" s="257" t="s">
        <v>41</v>
      </c>
      <c r="K989" s="257" t="s">
        <v>32</v>
      </c>
      <c r="L989" s="280">
        <v>45782</v>
      </c>
      <c r="M989" s="257" t="str">
        <f>IF(Table2[[#This Row],[Resolve Date]]="","ONGOING","SOLVED")</f>
        <v>SOLVED</v>
      </c>
      <c r="N989" s="258" t="s">
        <v>30</v>
      </c>
      <c r="O989" s="257" t="str">
        <f>Table2[[#This Row],[K&amp;N REF ]]&amp;Table2[[#This Row],[Issue type ]]</f>
        <v>5015907399NO LABELS</v>
      </c>
      <c r="P989" s="257">
        <f>YEAR(Table2[[#This Row],[Date ]])</f>
        <v>2025</v>
      </c>
      <c r="Q989" s="257" t="str">
        <f>VLOOKUP(MONTH(Table2[[#This Row],[Date ]]),Months,2,0)</f>
        <v>May</v>
      </c>
      <c r="R989" s="257" t="b">
        <f>COUNTIFS(Table2[Unique],Table2[[#This Row],[Unique]])&gt;1</f>
        <v>0</v>
      </c>
      <c r="S989" s="257">
        <f>IF(Table2[[#This Row],[Status ]]="Solved",1,0)</f>
        <v>1</v>
      </c>
      <c r="T989" s="257">
        <f>IF(Table2[[#This Row],[Status ]]="ongoing",1,0)</f>
        <v>0</v>
      </c>
    </row>
    <row r="990" spans="1:20" x14ac:dyDescent="0.25">
      <c r="A990" s="262">
        <v>5015907283</v>
      </c>
      <c r="B990" s="269" t="str">
        <f>_xlfn.XLOOKUP(Table2[[#This Row],[K&amp;N REF ]],CAT_Details[Tracking Number],CAT_Details[S Ref],,0)</f>
        <v>20250425-S-70578</v>
      </c>
      <c r="C990" s="270">
        <f>_xlfn.XLOOKUP(Table2[[#This Row],[K&amp;N REF ]],CAT_Details[Tracking Number],CAT_Details[TO Ref],,0)</f>
        <v>20250425704987</v>
      </c>
      <c r="D990" s="270" t="str">
        <f>_xlfn.XLOOKUP(Table2[[#This Row],[K&amp;N REF ]],CAT_Details[Tracking Number],CAT_Details[Pickup Customer Name],,0)</f>
        <v>BOSCH REXROTH AG</v>
      </c>
      <c r="E990" s="271" t="str">
        <f>_xlfn.XLOOKUP(Table2[[#This Row],[K&amp;N REF ]],CAT_Details[Tracking Number],CAT_Details[Delivery Country Code],,0)</f>
        <v>GB</v>
      </c>
      <c r="F990" s="271" t="str">
        <f>_xlfn.XLOOKUP(Table2[[#This Row],[TO Ref]],CAT_Details[TO Ref],CAT_Details[Loc],,0)</f>
        <v>OYL1</v>
      </c>
      <c r="G990" s="257" t="s">
        <v>34</v>
      </c>
      <c r="H990" s="257" t="s">
        <v>35</v>
      </c>
      <c r="I990" s="280">
        <v>45782</v>
      </c>
      <c r="J990" s="257" t="s">
        <v>26</v>
      </c>
      <c r="K990" s="257" t="s">
        <v>32</v>
      </c>
      <c r="L990" s="280">
        <v>45782</v>
      </c>
      <c r="M990" s="257" t="str">
        <f>IF(Table2[[#This Row],[Resolve Date]]="","ONGOING","SOLVED")</f>
        <v>SOLVED</v>
      </c>
      <c r="N990" s="258" t="s">
        <v>30</v>
      </c>
      <c r="O990" s="257" t="str">
        <f>Table2[[#This Row],[K&amp;N REF ]]&amp;Table2[[#This Row],[Issue type ]]</f>
        <v>5015907283NO LABELS</v>
      </c>
      <c r="P990" s="257">
        <f>YEAR(Table2[[#This Row],[Date ]])</f>
        <v>2025</v>
      </c>
      <c r="Q990" s="257" t="str">
        <f>VLOOKUP(MONTH(Table2[[#This Row],[Date ]]),Months,2,0)</f>
        <v>May</v>
      </c>
      <c r="R990" s="257" t="b">
        <f>COUNTIFS(Table2[Unique],Table2[[#This Row],[Unique]])&gt;1</f>
        <v>0</v>
      </c>
      <c r="S990" s="257">
        <f>IF(Table2[[#This Row],[Status ]]="Solved",1,0)</f>
        <v>1</v>
      </c>
      <c r="T990" s="257">
        <f>IF(Table2[[#This Row],[Status ]]="ongoing",1,0)</f>
        <v>0</v>
      </c>
    </row>
    <row r="991" spans="1:20" x14ac:dyDescent="0.25">
      <c r="A991" s="262">
        <v>5015907658</v>
      </c>
      <c r="B991" s="269" t="str">
        <f>_xlfn.XLOOKUP(Table2[[#This Row],[K&amp;N REF ]],CAT_Details[Tracking Number],CAT_Details[S Ref],,0)</f>
        <v>20250425-S-70207</v>
      </c>
      <c r="C991" s="270">
        <f>_xlfn.XLOOKUP(Table2[[#This Row],[K&amp;N REF ]],CAT_Details[Tracking Number],CAT_Details[TO Ref],,0)</f>
        <v>20250425704306</v>
      </c>
      <c r="D991" s="270" t="str">
        <f>_xlfn.XLOOKUP(Table2[[#This Row],[K&amp;N REF ]],CAT_Details[Tracking Number],CAT_Details[Pickup Customer Name],,0)</f>
        <v>MALMAR</v>
      </c>
      <c r="E991" s="271" t="str">
        <f>_xlfn.XLOOKUP(Table2[[#This Row],[K&amp;N REF ]],CAT_Details[Tracking Number],CAT_Details[Delivery Country Code],,0)</f>
        <v>GB</v>
      </c>
      <c r="F991" s="271" t="str">
        <f>_xlfn.XLOOKUP(Table2[[#This Row],[TO Ref]],CAT_Details[TO Ref],CAT_Details[Loc],,0)</f>
        <v>OYL1</v>
      </c>
      <c r="G991" s="257" t="s">
        <v>36</v>
      </c>
      <c r="H991" s="257" t="s">
        <v>35</v>
      </c>
      <c r="I991" s="280">
        <v>45782</v>
      </c>
      <c r="J991" s="257" t="s">
        <v>26</v>
      </c>
      <c r="K991" s="257" t="s">
        <v>32</v>
      </c>
      <c r="L991" s="280">
        <v>45783</v>
      </c>
      <c r="M991" s="257" t="str">
        <f>IF(Table2[[#This Row],[Resolve Date]]="","ONGOING","SOLVED")</f>
        <v>SOLVED</v>
      </c>
      <c r="N991" s="258" t="s">
        <v>158</v>
      </c>
      <c r="O991" s="257" t="str">
        <f>Table2[[#This Row],[K&amp;N REF ]]&amp;Table2[[#This Row],[Issue type ]]</f>
        <v>5015907658NO LABELS</v>
      </c>
      <c r="P991" s="257">
        <f>YEAR(Table2[[#This Row],[Date ]])</f>
        <v>2025</v>
      </c>
      <c r="Q991" s="257" t="str">
        <f>VLOOKUP(MONTH(Table2[[#This Row],[Date ]]),Months,2,0)</f>
        <v>May</v>
      </c>
      <c r="R991" s="257" t="b">
        <f>COUNTIFS(Table2[Unique],Table2[[#This Row],[Unique]])&gt;1</f>
        <v>0</v>
      </c>
      <c r="S991" s="257">
        <f>IF(Table2[[#This Row],[Status ]]="Solved",1,0)</f>
        <v>1</v>
      </c>
      <c r="T991" s="257">
        <f>IF(Table2[[#This Row],[Status ]]="ongoing",1,0)</f>
        <v>0</v>
      </c>
    </row>
    <row r="992" spans="1:20" x14ac:dyDescent="0.25">
      <c r="A992" s="262">
        <v>5015924080</v>
      </c>
      <c r="B992" s="269" t="str">
        <f>_xlfn.XLOOKUP(Table2[[#This Row],[K&amp;N REF ]],CAT_Details[Tracking Number],CAT_Details[S Ref],,0)</f>
        <v>20250428-S-70232</v>
      </c>
      <c r="C992" s="270">
        <f>_xlfn.XLOOKUP(Table2[[#This Row],[K&amp;N REF ]],CAT_Details[Tracking Number],CAT_Details[TO Ref],,0)</f>
        <v>20250428705505</v>
      </c>
      <c r="D992" s="270" t="str">
        <f>_xlfn.XLOOKUP(Table2[[#This Row],[K&amp;N REF ]],CAT_Details[Tracking Number],CAT_Details[Pickup Customer Name],,0)</f>
        <v>COBO SPA</v>
      </c>
      <c r="E992" s="271" t="str">
        <f>_xlfn.XLOOKUP(Table2[[#This Row],[K&amp;N REF ]],CAT_Details[Tracking Number],CAT_Details[Delivery Country Code],,0)</f>
        <v>GB</v>
      </c>
      <c r="F992" s="271">
        <f>_xlfn.XLOOKUP(Table2[[#This Row],[TO Ref]],CAT_Details[TO Ref],CAT_Details[Loc],,0)</f>
        <v>3402</v>
      </c>
      <c r="G992" s="257" t="s">
        <v>24</v>
      </c>
      <c r="H992" s="257" t="s">
        <v>40</v>
      </c>
      <c r="I992" s="280">
        <v>45783</v>
      </c>
      <c r="J992" s="257" t="s">
        <v>41</v>
      </c>
      <c r="K992" s="257" t="s">
        <v>32</v>
      </c>
      <c r="L992" s="280">
        <v>45783</v>
      </c>
      <c r="M992" s="257" t="str">
        <f>IF(Table2[[#This Row],[Resolve Date]]="","ONGOING","SOLVED")</f>
        <v>SOLVED</v>
      </c>
      <c r="N992" s="258" t="s">
        <v>58</v>
      </c>
      <c r="O992" s="257" t="str">
        <f>Table2[[#This Row],[K&amp;N REF ]]&amp;Table2[[#This Row],[Issue type ]]</f>
        <v xml:space="preserve">5015924080INCORRECT LABELS </v>
      </c>
      <c r="P992" s="257">
        <f>YEAR(Table2[[#This Row],[Date ]])</f>
        <v>2025</v>
      </c>
      <c r="Q992" s="257" t="str">
        <f>VLOOKUP(MONTH(Table2[[#This Row],[Date ]]),Months,2,0)</f>
        <v>May</v>
      </c>
      <c r="R992" s="257" t="b">
        <f>COUNTIFS(Table2[Unique],Table2[[#This Row],[Unique]])&gt;1</f>
        <v>0</v>
      </c>
      <c r="S992" s="257">
        <f>IF(Table2[[#This Row],[Status ]]="Solved",1,0)</f>
        <v>1</v>
      </c>
      <c r="T992" s="257">
        <f>IF(Table2[[#This Row],[Status ]]="ongoing",1,0)</f>
        <v>0</v>
      </c>
    </row>
    <row r="993" spans="1:20" x14ac:dyDescent="0.25">
      <c r="A993" s="262">
        <v>5015945673</v>
      </c>
      <c r="B993" s="269" t="str">
        <f>_xlfn.XLOOKUP(Table2[[#This Row],[K&amp;N REF ]],CAT_Details[Tracking Number],CAT_Details[S Ref],,0)</f>
        <v>20250429-S-70300</v>
      </c>
      <c r="C993" s="270">
        <f>_xlfn.XLOOKUP(Table2[[#This Row],[K&amp;N REF ]],CAT_Details[Tracking Number],CAT_Details[TO Ref],,0)</f>
        <v>20250429706279</v>
      </c>
      <c r="D993" s="270" t="str">
        <f>_xlfn.XLOOKUP(Table2[[#This Row],[K&amp;N REF ]],CAT_Details[Tracking Number],CAT_Details[Pickup Customer Name],,0)</f>
        <v>Leading Metal-Mechanic Solutions</v>
      </c>
      <c r="E993" s="271" t="str">
        <f>_xlfn.XLOOKUP(Table2[[#This Row],[K&amp;N REF ]],CAT_Details[Tracking Number],CAT_Details[Delivery Country Code],,0)</f>
        <v>GB</v>
      </c>
      <c r="F993" s="271" t="str">
        <f>_xlfn.XLOOKUP(Table2[[#This Row],[TO Ref]],CAT_Details[TO Ref],CAT_Details[Loc],,0)</f>
        <v>DX01-L5</v>
      </c>
      <c r="G993" s="257" t="s">
        <v>24</v>
      </c>
      <c r="H993" s="257" t="s">
        <v>25</v>
      </c>
      <c r="I993" s="280">
        <v>45783</v>
      </c>
      <c r="J993" s="257" t="s">
        <v>26</v>
      </c>
      <c r="K993" s="257" t="s">
        <v>32</v>
      </c>
      <c r="L993" s="280">
        <v>45783</v>
      </c>
      <c r="M993" s="257" t="str">
        <f>IF(Table2[[#This Row],[Resolve Date]]="","ONGOING","SOLVED")</f>
        <v>SOLVED</v>
      </c>
      <c r="N993" s="258" t="s">
        <v>30</v>
      </c>
      <c r="O993" s="257" t="str">
        <f>Table2[[#This Row],[K&amp;N REF ]]&amp;Table2[[#This Row],[Issue type ]]</f>
        <v xml:space="preserve">5015945673DAMAGE </v>
      </c>
      <c r="P993" s="257">
        <f>YEAR(Table2[[#This Row],[Date ]])</f>
        <v>2025</v>
      </c>
      <c r="Q993" s="257" t="str">
        <f>VLOOKUP(MONTH(Table2[[#This Row],[Date ]]),Months,2,0)</f>
        <v>May</v>
      </c>
      <c r="R993" s="257" t="b">
        <f>COUNTIFS(Table2[Unique],Table2[[#This Row],[Unique]])&gt;1</f>
        <v>0</v>
      </c>
      <c r="S993" s="257">
        <f>IF(Table2[[#This Row],[Status ]]="Solved",1,0)</f>
        <v>1</v>
      </c>
      <c r="T993" s="257">
        <f>IF(Table2[[#This Row],[Status ]]="ongoing",1,0)</f>
        <v>0</v>
      </c>
    </row>
    <row r="994" spans="1:20" x14ac:dyDescent="0.25">
      <c r="A994" s="262">
        <v>5015924372</v>
      </c>
      <c r="B994" s="269" t="str">
        <f>_xlfn.XLOOKUP(Table2[[#This Row],[K&amp;N REF ]],CAT_Details[Tracking Number],CAT_Details[S Ref],,0)</f>
        <v>20250417-S-70392</v>
      </c>
      <c r="C994" s="270">
        <f>_xlfn.XLOOKUP(Table2[[#This Row],[K&amp;N REF ]],CAT_Details[Tracking Number],CAT_Details[TO Ref],,0)</f>
        <v>20250417699856</v>
      </c>
      <c r="D994" s="270" t="str">
        <f>_xlfn.XLOOKUP(Table2[[#This Row],[K&amp;N REF ]],CAT_Details[Tracking Number],CAT_Details[Pickup Customer Name],,0)</f>
        <v>Aurora Konrad G.Schulz GmbH &amp; Co.KG</v>
      </c>
      <c r="E994" s="271" t="str">
        <f>_xlfn.XLOOKUP(Table2[[#This Row],[K&amp;N REF ]],CAT_Details[Tracking Number],CAT_Details[Delivery Country Code],,0)</f>
        <v>GB</v>
      </c>
      <c r="F994" s="271" t="str">
        <f>_xlfn.XLOOKUP(Table2[[#This Row],[TO Ref]],CAT_Details[TO Ref],CAT_Details[Loc],,0)</f>
        <v>U2-L5</v>
      </c>
      <c r="G994" s="257" t="s">
        <v>34</v>
      </c>
      <c r="H994" s="257" t="s">
        <v>35</v>
      </c>
      <c r="I994" s="280">
        <v>45783</v>
      </c>
      <c r="J994" s="257" t="s">
        <v>26</v>
      </c>
      <c r="K994" s="257" t="s">
        <v>32</v>
      </c>
      <c r="L994" s="280">
        <v>45783</v>
      </c>
      <c r="M994" s="257" t="str">
        <f>IF(Table2[[#This Row],[Resolve Date]]="","ONGOING","SOLVED")</f>
        <v>SOLVED</v>
      </c>
      <c r="N994" s="258" t="s">
        <v>30</v>
      </c>
      <c r="O994" s="257" t="str">
        <f>Table2[[#This Row],[K&amp;N REF ]]&amp;Table2[[#This Row],[Issue type ]]</f>
        <v>5015924372NO LABELS</v>
      </c>
      <c r="P994" s="257">
        <f>YEAR(Table2[[#This Row],[Date ]])</f>
        <v>2025</v>
      </c>
      <c r="Q994" s="257" t="str">
        <f>VLOOKUP(MONTH(Table2[[#This Row],[Date ]]),Months,2,0)</f>
        <v>May</v>
      </c>
      <c r="R994" s="257" t="b">
        <f>COUNTIFS(Table2[Unique],Table2[[#This Row],[Unique]])&gt;1</f>
        <v>0</v>
      </c>
      <c r="S994" s="257">
        <f>IF(Table2[[#This Row],[Status ]]="Solved",1,0)</f>
        <v>1</v>
      </c>
      <c r="T994" s="257">
        <f>IF(Table2[[#This Row],[Status ]]="ongoing",1,0)</f>
        <v>0</v>
      </c>
    </row>
    <row r="995" spans="1:20" x14ac:dyDescent="0.25">
      <c r="A995" s="262">
        <v>5015924373</v>
      </c>
      <c r="B995" s="269" t="str">
        <f>_xlfn.XLOOKUP(Table2[[#This Row],[K&amp;N REF ]],CAT_Details[Tracking Number],CAT_Details[S Ref],,0)</f>
        <v>20250417-S-70392</v>
      </c>
      <c r="C995" s="270">
        <f>_xlfn.XLOOKUP(Table2[[#This Row],[K&amp;N REF ]],CAT_Details[Tracking Number],CAT_Details[TO Ref],,0)</f>
        <v>20250417699873</v>
      </c>
      <c r="D995" s="270" t="str">
        <f>_xlfn.XLOOKUP(Table2[[#This Row],[K&amp;N REF ]],CAT_Details[Tracking Number],CAT_Details[Pickup Customer Name],,0)</f>
        <v>Aurora Konrad G.Schulz GmbH &amp; Co.KG</v>
      </c>
      <c r="E995" s="271" t="str">
        <f>_xlfn.XLOOKUP(Table2[[#This Row],[K&amp;N REF ]],CAT_Details[Tracking Number],CAT_Details[Delivery Country Code],,0)</f>
        <v>GB</v>
      </c>
      <c r="F995" s="271" t="str">
        <f>_xlfn.XLOOKUP(Table2[[#This Row],[TO Ref]],CAT_Details[TO Ref],CAT_Details[Loc],,0)</f>
        <v>OYL1</v>
      </c>
      <c r="G995" s="257" t="s">
        <v>34</v>
      </c>
      <c r="H995" s="257" t="s">
        <v>35</v>
      </c>
      <c r="I995" s="280">
        <v>45783</v>
      </c>
      <c r="J995" s="257" t="s">
        <v>26</v>
      </c>
      <c r="K995" s="257" t="s">
        <v>32</v>
      </c>
      <c r="L995" s="280">
        <v>45783</v>
      </c>
      <c r="M995" s="257" t="str">
        <f>IF(Table2[[#This Row],[Resolve Date]]="","ONGOING","SOLVED")</f>
        <v>SOLVED</v>
      </c>
      <c r="N995" s="258" t="s">
        <v>30</v>
      </c>
      <c r="O995" s="257" t="str">
        <f>Table2[[#This Row],[K&amp;N REF ]]&amp;Table2[[#This Row],[Issue type ]]</f>
        <v>5015924373NO LABELS</v>
      </c>
      <c r="P995" s="257">
        <f>YEAR(Table2[[#This Row],[Date ]])</f>
        <v>2025</v>
      </c>
      <c r="Q995" s="257" t="str">
        <f>VLOOKUP(MONTH(Table2[[#This Row],[Date ]]),Months,2,0)</f>
        <v>May</v>
      </c>
      <c r="R995" s="257" t="b">
        <f>COUNTIFS(Table2[Unique],Table2[[#This Row],[Unique]])&gt;1</f>
        <v>0</v>
      </c>
      <c r="S995" s="257">
        <f>IF(Table2[[#This Row],[Status ]]="Solved",1,0)</f>
        <v>1</v>
      </c>
      <c r="T995" s="257">
        <f>IF(Table2[[#This Row],[Status ]]="ongoing",1,0)</f>
        <v>0</v>
      </c>
    </row>
    <row r="996" spans="1:20" x14ac:dyDescent="0.25">
      <c r="A996" s="262">
        <v>5015923559</v>
      </c>
      <c r="B996" s="269" t="str">
        <f>_xlfn.XLOOKUP(Table2[[#This Row],[K&amp;N REF ]],CAT_Details[Tracking Number],CAT_Details[S Ref],,0)</f>
        <v>20250425-S-70218</v>
      </c>
      <c r="C996" s="270">
        <f>_xlfn.XLOOKUP(Table2[[#This Row],[K&amp;N REF ]],CAT_Details[Tracking Number],CAT_Details[TO Ref],,0)</f>
        <v>20250424703998</v>
      </c>
      <c r="D996" s="270" t="str">
        <f>_xlfn.XLOOKUP(Table2[[#This Row],[K&amp;N REF ]],CAT_Details[Tracking Number],CAT_Details[Pickup Customer Name],,0)</f>
        <v>HORTON EUROPE GMBH &amp; CO. KG</v>
      </c>
      <c r="E996" s="271" t="str">
        <f>_xlfn.XLOOKUP(Table2[[#This Row],[K&amp;N REF ]],CAT_Details[Tracking Number],CAT_Details[Delivery Country Code],,0)</f>
        <v>GB</v>
      </c>
      <c r="F996" s="271">
        <f>_xlfn.XLOOKUP(Table2[[#This Row],[TO Ref]],CAT_Details[TO Ref],CAT_Details[Loc],,0)</f>
        <v>3402</v>
      </c>
      <c r="G996" s="257" t="s">
        <v>34</v>
      </c>
      <c r="H996" s="257" t="s">
        <v>49</v>
      </c>
      <c r="I996" s="280">
        <v>45783</v>
      </c>
      <c r="J996" s="257" t="s">
        <v>26</v>
      </c>
      <c r="K996" s="257" t="s">
        <v>32</v>
      </c>
      <c r="L996" s="280">
        <v>45783</v>
      </c>
      <c r="M996" s="257" t="str">
        <f>IF(Table2[[#This Row],[Resolve Date]]="","ONGOING","SOLVED")</f>
        <v>SOLVED</v>
      </c>
      <c r="N996" s="258" t="s">
        <v>30</v>
      </c>
      <c r="O996" s="257" t="str">
        <f>Table2[[#This Row],[K&amp;N REF ]]&amp;Table2[[#This Row],[Issue type ]]</f>
        <v>5015923559XX LABELS</v>
      </c>
      <c r="P996" s="257">
        <f>YEAR(Table2[[#This Row],[Date ]])</f>
        <v>2025</v>
      </c>
      <c r="Q996" s="257" t="str">
        <f>VLOOKUP(MONTH(Table2[[#This Row],[Date ]]),Months,2,0)</f>
        <v>May</v>
      </c>
      <c r="R996" s="257" t="b">
        <f>COUNTIFS(Table2[Unique],Table2[[#This Row],[Unique]])&gt;1</f>
        <v>0</v>
      </c>
      <c r="S996" s="257">
        <f>IF(Table2[[#This Row],[Status ]]="Solved",1,0)</f>
        <v>1</v>
      </c>
      <c r="T996" s="257">
        <f>IF(Table2[[#This Row],[Status ]]="ongoing",1,0)</f>
        <v>0</v>
      </c>
    </row>
    <row r="997" spans="1:20" x14ac:dyDescent="0.25">
      <c r="A997" s="262">
        <v>5015890465</v>
      </c>
      <c r="B997" s="269" t="str">
        <f>_xlfn.XLOOKUP(Table2[[#This Row],[K&amp;N REF ]],CAT_Details[Tracking Number],CAT_Details[S Ref],,0)</f>
        <v>20250425-S-70035</v>
      </c>
      <c r="C997" s="270">
        <f>_xlfn.XLOOKUP(Table2[[#This Row],[K&amp;N REF ]],CAT_Details[Tracking Number],CAT_Details[TO Ref],,0)</f>
        <v>20250424704100</v>
      </c>
      <c r="D997" s="270" t="str">
        <f>_xlfn.XLOOKUP(Table2[[#This Row],[K&amp;N REF ]],CAT_Details[Tracking Number],CAT_Details[Pickup Customer Name],,0)</f>
        <v>BOSCH REXROTH AG</v>
      </c>
      <c r="E997" s="271" t="str">
        <f>_xlfn.XLOOKUP(Table2[[#This Row],[K&amp;N REF ]],CAT_Details[Tracking Number],CAT_Details[Delivery Country Code],,0)</f>
        <v>GB</v>
      </c>
      <c r="F997" s="271" t="str">
        <f>_xlfn.XLOOKUP(Table2[[#This Row],[TO Ref]],CAT_Details[TO Ref],CAT_Details[Loc],,0)</f>
        <v>OYL1</v>
      </c>
      <c r="G997" s="257" t="s">
        <v>34</v>
      </c>
      <c r="H997" s="257" t="s">
        <v>35</v>
      </c>
      <c r="I997" s="280">
        <v>45783</v>
      </c>
      <c r="J997" s="257" t="s">
        <v>26</v>
      </c>
      <c r="K997" s="257" t="s">
        <v>32</v>
      </c>
      <c r="L997" s="280">
        <v>45783</v>
      </c>
      <c r="M997" s="257" t="str">
        <f>IF(Table2[[#This Row],[Resolve Date]]="","ONGOING","SOLVED")</f>
        <v>SOLVED</v>
      </c>
      <c r="N997" s="258" t="s">
        <v>30</v>
      </c>
      <c r="O997" s="257" t="str">
        <f>Table2[[#This Row],[K&amp;N REF ]]&amp;Table2[[#This Row],[Issue type ]]</f>
        <v>5015890465NO LABELS</v>
      </c>
      <c r="P997" s="257">
        <f>YEAR(Table2[[#This Row],[Date ]])</f>
        <v>2025</v>
      </c>
      <c r="Q997" s="257" t="str">
        <f>VLOOKUP(MONTH(Table2[[#This Row],[Date ]]),Months,2,0)</f>
        <v>May</v>
      </c>
      <c r="R997" s="257" t="b">
        <f>COUNTIFS(Table2[Unique],Table2[[#This Row],[Unique]])&gt;1</f>
        <v>0</v>
      </c>
      <c r="S997" s="257">
        <f>IF(Table2[[#This Row],[Status ]]="Solved",1,0)</f>
        <v>1</v>
      </c>
      <c r="T997" s="257">
        <f>IF(Table2[[#This Row],[Status ]]="ongoing",1,0)</f>
        <v>0</v>
      </c>
    </row>
    <row r="998" spans="1:20" x14ac:dyDescent="0.25">
      <c r="A998" s="262">
        <v>5015924390</v>
      </c>
      <c r="B998" s="269" t="str">
        <f>_xlfn.XLOOKUP(Table2[[#This Row],[K&amp;N REF ]],CAT_Details[Tracking Number],CAT_Details[S Ref],,0)</f>
        <v>20250428-S-70225</v>
      </c>
      <c r="C998" s="270">
        <f>_xlfn.XLOOKUP(Table2[[#This Row],[K&amp;N REF ]],CAT_Details[Tracking Number],CAT_Details[TO Ref],,0)</f>
        <v>20250428705490</v>
      </c>
      <c r="D998" s="270" t="str">
        <f>_xlfn.XLOOKUP(Table2[[#This Row],[K&amp;N REF ]],CAT_Details[Tracking Number],CAT_Details[Pickup Customer Name],,0)</f>
        <v>ROBERT BOSCH GMBH CENTRAL WHS</v>
      </c>
      <c r="E998" s="271" t="str">
        <f>_xlfn.XLOOKUP(Table2[[#This Row],[K&amp;N REF ]],CAT_Details[Tracking Number],CAT_Details[Delivery Country Code],,0)</f>
        <v>GB</v>
      </c>
      <c r="F998" s="271" t="str">
        <f>_xlfn.XLOOKUP(Table2[[#This Row],[TO Ref]],CAT_Details[TO Ref],CAT_Details[Loc],,0)</f>
        <v>DX01-L5</v>
      </c>
      <c r="G998" s="257" t="s">
        <v>34</v>
      </c>
      <c r="H998" s="257" t="s">
        <v>35</v>
      </c>
      <c r="I998" s="280">
        <v>45783</v>
      </c>
      <c r="J998" s="257" t="s">
        <v>26</v>
      </c>
      <c r="K998" s="257" t="s">
        <v>32</v>
      </c>
      <c r="L998" s="280">
        <v>45783</v>
      </c>
      <c r="M998" s="257" t="str">
        <f>IF(Table2[[#This Row],[Resolve Date]]="","ONGOING","SOLVED")</f>
        <v>SOLVED</v>
      </c>
      <c r="N998" s="258" t="s">
        <v>30</v>
      </c>
      <c r="O998" s="257" t="str">
        <f>Table2[[#This Row],[K&amp;N REF ]]&amp;Table2[[#This Row],[Issue type ]]</f>
        <v>5015924390NO LABELS</v>
      </c>
      <c r="P998" s="257">
        <f>YEAR(Table2[[#This Row],[Date ]])</f>
        <v>2025</v>
      </c>
      <c r="Q998" s="257" t="str">
        <f>VLOOKUP(MONTH(Table2[[#This Row],[Date ]]),Months,2,0)</f>
        <v>May</v>
      </c>
      <c r="R998" s="257" t="b">
        <f>COUNTIFS(Table2[Unique],Table2[[#This Row],[Unique]])&gt;1</f>
        <v>0</v>
      </c>
      <c r="S998" s="257">
        <f>IF(Table2[[#This Row],[Status ]]="Solved",1,0)</f>
        <v>1</v>
      </c>
      <c r="T998" s="257">
        <f>IF(Table2[[#This Row],[Status ]]="ongoing",1,0)</f>
        <v>0</v>
      </c>
    </row>
    <row r="999" spans="1:20" x14ac:dyDescent="0.25">
      <c r="A999" s="262">
        <v>5015924526</v>
      </c>
      <c r="B999" s="269" t="str">
        <f>_xlfn.XLOOKUP(Table2[[#This Row],[K&amp;N REF ]],CAT_Details[Tracking Number],CAT_Details[S Ref],,0)</f>
        <v>20250428-S-70217</v>
      </c>
      <c r="C999" s="270">
        <f>_xlfn.XLOOKUP(Table2[[#This Row],[K&amp;N REF ]],CAT_Details[Tracking Number],CAT_Details[TO Ref],,0)</f>
        <v>20250428705547</v>
      </c>
      <c r="D999" s="270" t="str">
        <f>_xlfn.XLOOKUP(Table2[[#This Row],[K&amp;N REF ]],CAT_Details[Tracking Number],CAT_Details[Pickup Customer Name],,0)</f>
        <v>Isselburg Guß- und Bearbeitung Gmbh</v>
      </c>
      <c r="E999" s="271" t="str">
        <f>_xlfn.XLOOKUP(Table2[[#This Row],[K&amp;N REF ]],CAT_Details[Tracking Number],CAT_Details[Delivery Country Code],,0)</f>
        <v>GB</v>
      </c>
      <c r="F999" s="271" t="str">
        <f>_xlfn.XLOOKUP(Table2[[#This Row],[TO Ref]],CAT_Details[TO Ref],CAT_Details[Loc],,0)</f>
        <v>No Loc</v>
      </c>
      <c r="G999" s="257" t="s">
        <v>34</v>
      </c>
      <c r="H999" s="257" t="s">
        <v>35</v>
      </c>
      <c r="I999" s="280">
        <v>45783</v>
      </c>
      <c r="J999" s="257" t="s">
        <v>26</v>
      </c>
      <c r="K999" s="257" t="s">
        <v>32</v>
      </c>
      <c r="L999" s="280">
        <v>45783</v>
      </c>
      <c r="M999" s="257" t="str">
        <f>IF(Table2[[#This Row],[Resolve Date]]="","ONGOING","SOLVED")</f>
        <v>SOLVED</v>
      </c>
      <c r="N999" s="258" t="s">
        <v>30</v>
      </c>
      <c r="O999" s="257" t="str">
        <f>Table2[[#This Row],[K&amp;N REF ]]&amp;Table2[[#This Row],[Issue type ]]</f>
        <v>5015924526NO LABELS</v>
      </c>
      <c r="P999" s="257">
        <f>YEAR(Table2[[#This Row],[Date ]])</f>
        <v>2025</v>
      </c>
      <c r="Q999" s="257" t="str">
        <f>VLOOKUP(MONTH(Table2[[#This Row],[Date ]]),Months,2,0)</f>
        <v>May</v>
      </c>
      <c r="R999" s="257" t="b">
        <f>COUNTIFS(Table2[Unique],Table2[[#This Row],[Unique]])&gt;1</f>
        <v>0</v>
      </c>
      <c r="S999" s="257">
        <f>IF(Table2[[#This Row],[Status ]]="Solved",1,0)</f>
        <v>1</v>
      </c>
      <c r="T999" s="257">
        <f>IF(Table2[[#This Row],[Status ]]="ongoing",1,0)</f>
        <v>0</v>
      </c>
    </row>
    <row r="1000" spans="1:20" x14ac:dyDescent="0.25">
      <c r="A1000" s="262">
        <v>5015924789</v>
      </c>
      <c r="B1000" s="269" t="str">
        <f>_xlfn.XLOOKUP(Table2[[#This Row],[K&amp;N REF ]],CAT_Details[Tracking Number],CAT_Details[S Ref],,0)</f>
        <v>20250428-S-70201</v>
      </c>
      <c r="C1000" s="270">
        <f>_xlfn.XLOOKUP(Table2[[#This Row],[K&amp;N REF ]],CAT_Details[Tracking Number],CAT_Details[TO Ref],,0)</f>
        <v>20250428705647</v>
      </c>
      <c r="D1000" s="270" t="str">
        <f>_xlfn.XLOOKUP(Table2[[#This Row],[K&amp;N REF ]],CAT_Details[Tracking Number],CAT_Details[Pickup Customer Name],,0)</f>
        <v>Tenneco Zwickau GmbH</v>
      </c>
      <c r="E1000" s="271" t="str">
        <f>_xlfn.XLOOKUP(Table2[[#This Row],[K&amp;N REF ]],CAT_Details[Tracking Number],CAT_Details[Delivery Country Code],,0)</f>
        <v>GB</v>
      </c>
      <c r="F1000" s="271" t="str">
        <f>_xlfn.XLOOKUP(Table2[[#This Row],[TO Ref]],CAT_Details[TO Ref],CAT_Details[Loc],,0)</f>
        <v>DX01-L5</v>
      </c>
      <c r="G1000" s="257" t="s">
        <v>34</v>
      </c>
      <c r="H1000" s="257" t="s">
        <v>35</v>
      </c>
      <c r="I1000" s="280">
        <v>45783</v>
      </c>
      <c r="J1000" s="257" t="s">
        <v>26</v>
      </c>
      <c r="K1000" s="257" t="s">
        <v>32</v>
      </c>
      <c r="L1000" s="280">
        <v>45783</v>
      </c>
      <c r="M1000" s="257" t="str">
        <f>IF(Table2[[#This Row],[Resolve Date]]="","ONGOING","SOLVED")</f>
        <v>SOLVED</v>
      </c>
      <c r="N1000" s="258" t="s">
        <v>30</v>
      </c>
      <c r="O1000" s="257" t="str">
        <f>Table2[[#This Row],[K&amp;N REF ]]&amp;Table2[[#This Row],[Issue type ]]</f>
        <v>5015924789NO LABELS</v>
      </c>
      <c r="P1000" s="257">
        <f>YEAR(Table2[[#This Row],[Date ]])</f>
        <v>2025</v>
      </c>
      <c r="Q1000" s="257" t="str">
        <f>VLOOKUP(MONTH(Table2[[#This Row],[Date ]]),Months,2,0)</f>
        <v>May</v>
      </c>
      <c r="R1000" s="257" t="b">
        <f>COUNTIFS(Table2[Unique],Table2[[#This Row],[Unique]])&gt;1</f>
        <v>0</v>
      </c>
      <c r="S1000" s="257">
        <f>IF(Table2[[#This Row],[Status ]]="Solved",1,0)</f>
        <v>1</v>
      </c>
      <c r="T1000" s="257">
        <f>IF(Table2[[#This Row],[Status ]]="ongoing",1,0)</f>
        <v>0</v>
      </c>
    </row>
    <row r="1001" spans="1:20" x14ac:dyDescent="0.25">
      <c r="A1001" s="262">
        <v>5015924302</v>
      </c>
      <c r="B1001" s="269" t="str">
        <f>_xlfn.XLOOKUP(Table2[[#This Row],[K&amp;N REF ]],CAT_Details[Tracking Number],CAT_Details[S Ref],,0)</f>
        <v>20250429-S-70059</v>
      </c>
      <c r="C1001" s="270">
        <f>_xlfn.XLOOKUP(Table2[[#This Row],[K&amp;N REF ]],CAT_Details[Tracking Number],CAT_Details[TO Ref],,0)</f>
        <v>20250429706224</v>
      </c>
      <c r="D1001" s="270" t="str">
        <f>_xlfn.XLOOKUP(Table2[[#This Row],[K&amp;N REF ]],CAT_Details[Tracking Number],CAT_Details[Pickup Customer Name],,0)</f>
        <v>Contitech Fluid Automotive Romania</v>
      </c>
      <c r="E1001" s="271" t="str">
        <f>_xlfn.XLOOKUP(Table2[[#This Row],[K&amp;N REF ]],CAT_Details[Tracking Number],CAT_Details[Delivery Country Code],,0)</f>
        <v>GB</v>
      </c>
      <c r="F1001" s="271" t="str">
        <f>_xlfn.XLOOKUP(Table2[[#This Row],[TO Ref]],CAT_Details[TO Ref],CAT_Details[Loc],,0)</f>
        <v>No Loc</v>
      </c>
      <c r="G1001" s="257" t="s">
        <v>34</v>
      </c>
      <c r="H1001" s="257" t="s">
        <v>35</v>
      </c>
      <c r="I1001" s="280">
        <v>45783</v>
      </c>
      <c r="J1001" s="257" t="s">
        <v>26</v>
      </c>
      <c r="K1001" s="257" t="s">
        <v>32</v>
      </c>
      <c r="L1001" s="280">
        <v>45783</v>
      </c>
      <c r="M1001" s="257" t="str">
        <f>IF(Table2[[#This Row],[Resolve Date]]="","ONGOING","SOLVED")</f>
        <v>SOLVED</v>
      </c>
      <c r="N1001" s="258" t="s">
        <v>30</v>
      </c>
      <c r="O1001" s="257" t="str">
        <f>Table2[[#This Row],[K&amp;N REF ]]&amp;Table2[[#This Row],[Issue type ]]</f>
        <v>5015924302NO LABELS</v>
      </c>
      <c r="P1001" s="257">
        <f>YEAR(Table2[[#This Row],[Date ]])</f>
        <v>2025</v>
      </c>
      <c r="Q1001" s="257" t="str">
        <f>VLOOKUP(MONTH(Table2[[#This Row],[Date ]]),Months,2,0)</f>
        <v>May</v>
      </c>
      <c r="R1001" s="257" t="b">
        <f>COUNTIFS(Table2[Unique],Table2[[#This Row],[Unique]])&gt;1</f>
        <v>0</v>
      </c>
      <c r="S1001" s="257">
        <f>IF(Table2[[#This Row],[Status ]]="Solved",1,0)</f>
        <v>1</v>
      </c>
      <c r="T1001" s="257">
        <f>IF(Table2[[#This Row],[Status ]]="ongoing",1,0)</f>
        <v>0</v>
      </c>
    </row>
    <row r="1002" spans="1:20" x14ac:dyDescent="0.25">
      <c r="A1002" s="262">
        <v>5015924301</v>
      </c>
      <c r="B1002" s="269" t="str">
        <f>_xlfn.XLOOKUP(Table2[[#This Row],[K&amp;N REF ]],CAT_Details[Tracking Number],CAT_Details[S Ref],,0)</f>
        <v>20250429-S-70059</v>
      </c>
      <c r="C1002" s="270">
        <f>_xlfn.XLOOKUP(Table2[[#This Row],[K&amp;N REF ]],CAT_Details[Tracking Number],CAT_Details[TO Ref],,0)</f>
        <v>20250429706227</v>
      </c>
      <c r="D1002" s="270" t="str">
        <f>_xlfn.XLOOKUP(Table2[[#This Row],[K&amp;N REF ]],CAT_Details[Tracking Number],CAT_Details[Pickup Customer Name],,0)</f>
        <v>Contitech Fluid Automotive Romania</v>
      </c>
      <c r="E1002" s="271" t="str">
        <f>_xlfn.XLOOKUP(Table2[[#This Row],[K&amp;N REF ]],CAT_Details[Tracking Number],CAT_Details[Delivery Country Code],,0)</f>
        <v>GB</v>
      </c>
      <c r="F1002" s="271" t="str">
        <f>_xlfn.XLOOKUP(Table2[[#This Row],[TO Ref]],CAT_Details[TO Ref],CAT_Details[Loc],,0)</f>
        <v>No Loc</v>
      </c>
      <c r="G1002" s="257" t="s">
        <v>34</v>
      </c>
      <c r="H1002" s="257" t="s">
        <v>35</v>
      </c>
      <c r="I1002" s="280">
        <v>45783</v>
      </c>
      <c r="J1002" s="257" t="s">
        <v>26</v>
      </c>
      <c r="K1002" s="257" t="s">
        <v>32</v>
      </c>
      <c r="L1002" s="280">
        <v>45783</v>
      </c>
      <c r="M1002" s="257" t="str">
        <f>IF(Table2[[#This Row],[Resolve Date]]="","ONGOING","SOLVED")</f>
        <v>SOLVED</v>
      </c>
      <c r="N1002" s="258" t="s">
        <v>30</v>
      </c>
      <c r="O1002" s="257" t="str">
        <f>Table2[[#This Row],[K&amp;N REF ]]&amp;Table2[[#This Row],[Issue type ]]</f>
        <v>5015924301NO LABELS</v>
      </c>
      <c r="P1002" s="257">
        <f>YEAR(Table2[[#This Row],[Date ]])</f>
        <v>2025</v>
      </c>
      <c r="Q1002" s="257" t="str">
        <f>VLOOKUP(MONTH(Table2[[#This Row],[Date ]]),Months,2,0)</f>
        <v>May</v>
      </c>
      <c r="R1002" s="257" t="b">
        <f>COUNTIFS(Table2[Unique],Table2[[#This Row],[Unique]])&gt;1</f>
        <v>0</v>
      </c>
      <c r="S1002" s="257">
        <f>IF(Table2[[#This Row],[Status ]]="Solved",1,0)</f>
        <v>1</v>
      </c>
      <c r="T1002" s="257">
        <f>IF(Table2[[#This Row],[Status ]]="ongoing",1,0)</f>
        <v>0</v>
      </c>
    </row>
    <row r="1003" spans="1:20" x14ac:dyDescent="0.25">
      <c r="A1003" s="262">
        <v>5015924778</v>
      </c>
      <c r="B1003" s="269" t="str">
        <f>_xlfn.XLOOKUP(Table2[[#This Row],[K&amp;N REF ]],CAT_Details[Tracking Number],CAT_Details[S Ref],,0)</f>
        <v>20250428-S-70209</v>
      </c>
      <c r="C1003" s="270">
        <f>_xlfn.XLOOKUP(Table2[[#This Row],[K&amp;N REF ]],CAT_Details[Tracking Number],CAT_Details[TO Ref],,0)</f>
        <v>20250428705455</v>
      </c>
      <c r="D1003" s="270" t="str">
        <f>_xlfn.XLOOKUP(Table2[[#This Row],[K&amp;N REF ]],CAT_Details[Tracking Number],CAT_Details[Pickup Customer Name],,0)</f>
        <v>Woodward Aken GmbH</v>
      </c>
      <c r="E1003" s="271" t="str">
        <f>_xlfn.XLOOKUP(Table2[[#This Row],[K&amp;N REF ]],CAT_Details[Tracking Number],CAT_Details[Delivery Country Code],,0)</f>
        <v>GB</v>
      </c>
      <c r="F1003" s="271" t="str">
        <f>_xlfn.XLOOKUP(Table2[[#This Row],[TO Ref]],CAT_Details[TO Ref],CAT_Details[Loc],,0)</f>
        <v>MY02</v>
      </c>
      <c r="G1003" s="257" t="s">
        <v>34</v>
      </c>
      <c r="H1003" s="257" t="s">
        <v>31</v>
      </c>
      <c r="I1003" s="280">
        <v>45783</v>
      </c>
      <c r="J1003" s="257" t="s">
        <v>26</v>
      </c>
      <c r="K1003" s="257" t="s">
        <v>32</v>
      </c>
      <c r="L1003" s="280">
        <v>45783</v>
      </c>
      <c r="M1003" s="257" t="str">
        <f>IF(Table2[[#This Row],[Resolve Date]]="","ONGOING","SOLVED")</f>
        <v>SOLVED</v>
      </c>
      <c r="N1003" s="258" t="s">
        <v>30</v>
      </c>
      <c r="O1003" s="257" t="str">
        <f>Table2[[#This Row],[K&amp;N REF ]]&amp;Table2[[#This Row],[Issue type ]]</f>
        <v>5015924778MISSING LABELS ON SOME UNITS</v>
      </c>
      <c r="P1003" s="257">
        <f>YEAR(Table2[[#This Row],[Date ]])</f>
        <v>2025</v>
      </c>
      <c r="Q1003" s="257" t="str">
        <f>VLOOKUP(MONTH(Table2[[#This Row],[Date ]]),Months,2,0)</f>
        <v>May</v>
      </c>
      <c r="R1003" s="257" t="b">
        <f>COUNTIFS(Table2[Unique],Table2[[#This Row],[Unique]])&gt;1</f>
        <v>0</v>
      </c>
      <c r="S1003" s="257">
        <f>IF(Table2[[#This Row],[Status ]]="Solved",1,0)</f>
        <v>1</v>
      </c>
      <c r="T1003" s="257">
        <f>IF(Table2[[#This Row],[Status ]]="ongoing",1,0)</f>
        <v>0</v>
      </c>
    </row>
    <row r="1004" spans="1:20" x14ac:dyDescent="0.25">
      <c r="A1004" s="262">
        <v>5015945167</v>
      </c>
      <c r="B1004" s="269" t="str">
        <f>_xlfn.XLOOKUP(Table2[[#This Row],[K&amp;N REF ]],CAT_Details[Tracking Number],CAT_Details[S Ref],,0)</f>
        <v>20250429-S-70264</v>
      </c>
      <c r="C1004" s="270">
        <f>_xlfn.XLOOKUP(Table2[[#This Row],[K&amp;N REF ]],CAT_Details[Tracking Number],CAT_Details[TO Ref],,0)</f>
        <v>20250429706602</v>
      </c>
      <c r="D1004" s="270" t="str">
        <f>_xlfn.XLOOKUP(Table2[[#This Row],[K&amp;N REF ]],CAT_Details[Tracking Number],CAT_Details[Pickup Customer Name],,0)</f>
        <v>Federal Mogul Valvetrain GmbH</v>
      </c>
      <c r="E1004" s="271" t="str">
        <f>_xlfn.XLOOKUP(Table2[[#This Row],[K&amp;N REF ]],CAT_Details[Tracking Number],CAT_Details[Delivery Country Code],,0)</f>
        <v>GB</v>
      </c>
      <c r="F1004" s="271" t="str">
        <f>_xlfn.XLOOKUP(Table2[[#This Row],[TO Ref]],CAT_Details[TO Ref],CAT_Details[Loc],,0)</f>
        <v>DX01-L5</v>
      </c>
      <c r="G1004" s="257" t="s">
        <v>34</v>
      </c>
      <c r="H1004" s="257" t="s">
        <v>35</v>
      </c>
      <c r="I1004" s="280">
        <v>45783</v>
      </c>
      <c r="J1004" s="257" t="s">
        <v>26</v>
      </c>
      <c r="K1004" s="257" t="s">
        <v>32</v>
      </c>
      <c r="L1004" s="280">
        <v>45783</v>
      </c>
      <c r="M1004" s="257" t="str">
        <f>IF(Table2[[#This Row],[Resolve Date]]="","ONGOING","SOLVED")</f>
        <v>SOLVED</v>
      </c>
      <c r="N1004" s="258" t="s">
        <v>30</v>
      </c>
      <c r="O1004" s="257" t="str">
        <f>Table2[[#This Row],[K&amp;N REF ]]&amp;Table2[[#This Row],[Issue type ]]</f>
        <v>5015945167NO LABELS</v>
      </c>
      <c r="P1004" s="257">
        <f>YEAR(Table2[[#This Row],[Date ]])</f>
        <v>2025</v>
      </c>
      <c r="Q1004" s="257" t="str">
        <f>VLOOKUP(MONTH(Table2[[#This Row],[Date ]]),Months,2,0)</f>
        <v>May</v>
      </c>
      <c r="R1004" s="257" t="b">
        <f>COUNTIFS(Table2[Unique],Table2[[#This Row],[Unique]])&gt;1</f>
        <v>0</v>
      </c>
      <c r="S1004" s="257">
        <f>IF(Table2[[#This Row],[Status ]]="Solved",1,0)</f>
        <v>1</v>
      </c>
      <c r="T1004" s="257">
        <f>IF(Table2[[#This Row],[Status ]]="ongoing",1,0)</f>
        <v>0</v>
      </c>
    </row>
    <row r="1005" spans="1:20" x14ac:dyDescent="0.25">
      <c r="A1005" s="262">
        <v>5015924078</v>
      </c>
      <c r="B1005" s="269" t="str">
        <f>_xlfn.XLOOKUP(Table2[[#This Row],[K&amp;N REF ]],CAT_Details[Tracking Number],CAT_Details[S Ref],,0)</f>
        <v>20250424-S-70160</v>
      </c>
      <c r="C1005" s="270">
        <f>_xlfn.XLOOKUP(Table2[[#This Row],[K&amp;N REF ]],CAT_Details[Tracking Number],CAT_Details[TO Ref],,0)</f>
        <v>20250424703151</v>
      </c>
      <c r="D1005" s="270" t="str">
        <f>_xlfn.XLOOKUP(Table2[[#This Row],[K&amp;N REF ]],CAT_Details[Tracking Number],CAT_Details[Pickup Customer Name],,0)</f>
        <v>MOTA SA</v>
      </c>
      <c r="E1005" s="271" t="str">
        <f>_xlfn.XLOOKUP(Table2[[#This Row],[K&amp;N REF ]],CAT_Details[Tracking Number],CAT_Details[Delivery Country Code],,0)</f>
        <v>GB</v>
      </c>
      <c r="F1005" s="271" t="str">
        <f>_xlfn.XLOOKUP(Table2[[#This Row],[TO Ref]],CAT_Details[TO Ref],CAT_Details[Loc],,0)</f>
        <v>DX01-L5</v>
      </c>
      <c r="G1005" s="257" t="s">
        <v>36</v>
      </c>
      <c r="H1005" s="257" t="s">
        <v>35</v>
      </c>
      <c r="I1005" s="280">
        <v>45783</v>
      </c>
      <c r="J1005" s="257" t="s">
        <v>26</v>
      </c>
      <c r="K1005" s="257" t="s">
        <v>32</v>
      </c>
      <c r="L1005" s="280">
        <v>45783</v>
      </c>
      <c r="M1005" s="257" t="str">
        <f>IF(Table2[[#This Row],[Resolve Date]]="","ONGOING","SOLVED")</f>
        <v>SOLVED</v>
      </c>
      <c r="N1005" s="258" t="s">
        <v>30</v>
      </c>
      <c r="O1005" s="257" t="str">
        <f>Table2[[#This Row],[K&amp;N REF ]]&amp;Table2[[#This Row],[Issue type ]]</f>
        <v>5015924078NO LABELS</v>
      </c>
      <c r="P1005" s="257">
        <f>YEAR(Table2[[#This Row],[Date ]])</f>
        <v>2025</v>
      </c>
      <c r="Q1005" s="257" t="str">
        <f>VLOOKUP(MONTH(Table2[[#This Row],[Date ]]),Months,2,0)</f>
        <v>May</v>
      </c>
      <c r="R1005" s="257" t="b">
        <f>COUNTIFS(Table2[Unique],Table2[[#This Row],[Unique]])&gt;1</f>
        <v>0</v>
      </c>
      <c r="S1005" s="257">
        <f>IF(Table2[[#This Row],[Status ]]="Solved",1,0)</f>
        <v>1</v>
      </c>
      <c r="T1005" s="257">
        <f>IF(Table2[[#This Row],[Status ]]="ongoing",1,0)</f>
        <v>0</v>
      </c>
    </row>
    <row r="1006" spans="1:20" x14ac:dyDescent="0.25">
      <c r="A1006" s="262">
        <v>5015924648</v>
      </c>
      <c r="B1006" s="269" t="str">
        <f>_xlfn.XLOOKUP(Table2[[#This Row],[K&amp;N REF ]],CAT_Details[Tracking Number],CAT_Details[S Ref],,0)</f>
        <v>20250425-S-70164</v>
      </c>
      <c r="C1006" s="270">
        <f>_xlfn.XLOOKUP(Table2[[#This Row],[K&amp;N REF ]],CAT_Details[Tracking Number],CAT_Details[TO Ref],,0)</f>
        <v>20250425704315</v>
      </c>
      <c r="D1006" s="270" t="str">
        <f>_xlfn.XLOOKUP(Table2[[#This Row],[K&amp;N REF ]],CAT_Details[Tracking Number],CAT_Details[Pickup Customer Name],,0)</f>
        <v>SOGEFI FILTRATION FRANCE</v>
      </c>
      <c r="E1006" s="271" t="str">
        <f>_xlfn.XLOOKUP(Table2[[#This Row],[K&amp;N REF ]],CAT_Details[Tracking Number],CAT_Details[Delivery Country Code],,0)</f>
        <v>GB</v>
      </c>
      <c r="F1006" s="271" t="str">
        <f>_xlfn.XLOOKUP(Table2[[#This Row],[TO Ref]],CAT_Details[TO Ref],CAT_Details[Loc],,0)</f>
        <v>DX01-L5</v>
      </c>
      <c r="G1006" s="257" t="s">
        <v>36</v>
      </c>
      <c r="H1006" s="257" t="s">
        <v>35</v>
      </c>
      <c r="I1006" s="280">
        <v>45783</v>
      </c>
      <c r="J1006" s="257" t="s">
        <v>41</v>
      </c>
      <c r="K1006" s="257" t="s">
        <v>32</v>
      </c>
      <c r="L1006" s="280">
        <v>45783</v>
      </c>
      <c r="M1006" s="257" t="str">
        <f>IF(Table2[[#This Row],[Resolve Date]]="","ONGOING","SOLVED")</f>
        <v>SOLVED</v>
      </c>
      <c r="N1006" s="258" t="s">
        <v>30</v>
      </c>
      <c r="O1006" s="257" t="str">
        <f>Table2[[#This Row],[K&amp;N REF ]]&amp;Table2[[#This Row],[Issue type ]]</f>
        <v>5015924648NO LABELS</v>
      </c>
      <c r="P1006" s="257">
        <f>YEAR(Table2[[#This Row],[Date ]])</f>
        <v>2025</v>
      </c>
      <c r="Q1006" s="257" t="str">
        <f>VLOOKUP(MONTH(Table2[[#This Row],[Date ]]),Months,2,0)</f>
        <v>May</v>
      </c>
      <c r="R1006" s="257" t="b">
        <f>COUNTIFS(Table2[Unique],Table2[[#This Row],[Unique]])&gt;1</f>
        <v>0</v>
      </c>
      <c r="S1006" s="257">
        <f>IF(Table2[[#This Row],[Status ]]="Solved",1,0)</f>
        <v>1</v>
      </c>
      <c r="T1006" s="257">
        <f>IF(Table2[[#This Row],[Status ]]="ongoing",1,0)</f>
        <v>0</v>
      </c>
    </row>
    <row r="1007" spans="1:20" x14ac:dyDescent="0.25">
      <c r="A1007" s="262">
        <v>5015907106</v>
      </c>
      <c r="B1007" s="269" t="str">
        <f>_xlfn.XLOOKUP(Table2[[#This Row],[K&amp;N REF ]],CAT_Details[Tracking Number],CAT_Details[S Ref],,0)</f>
        <v>20250425-S-70187</v>
      </c>
      <c r="C1007" s="270">
        <f>_xlfn.XLOOKUP(Table2[[#This Row],[K&amp;N REF ]],CAT_Details[Tracking Number],CAT_Details[TO Ref],,0)</f>
        <v>20250425704503</v>
      </c>
      <c r="D1007" s="270" t="str">
        <f>_xlfn.XLOOKUP(Table2[[#This Row],[K&amp;N REF ]],CAT_Details[Tracking Number],CAT_Details[Pickup Customer Name],,0)</f>
        <v>Donaldson Ed</v>
      </c>
      <c r="E1007" s="271" t="str">
        <f>_xlfn.XLOOKUP(Table2[[#This Row],[K&amp;N REF ]],CAT_Details[Tracking Number],CAT_Details[Delivery Country Code],,0)</f>
        <v>GB</v>
      </c>
      <c r="F1007" s="271">
        <f>_xlfn.XLOOKUP(Table2[[#This Row],[TO Ref]],CAT_Details[TO Ref],CAT_Details[Loc],,0)</f>
        <v>3402</v>
      </c>
      <c r="G1007" s="257" t="s">
        <v>36</v>
      </c>
      <c r="H1007" s="257" t="s">
        <v>40</v>
      </c>
      <c r="I1007" s="280">
        <v>45783</v>
      </c>
      <c r="J1007" s="257" t="s">
        <v>26</v>
      </c>
      <c r="K1007" s="257" t="s">
        <v>32</v>
      </c>
      <c r="L1007" s="280">
        <v>45783</v>
      </c>
      <c r="M1007" s="257" t="str">
        <f>IF(Table2[[#This Row],[Resolve Date]]="","ONGOING","SOLVED")</f>
        <v>SOLVED</v>
      </c>
      <c r="N1007" s="258" t="s">
        <v>58</v>
      </c>
      <c r="O1007" s="257" t="str">
        <f>Table2[[#This Row],[K&amp;N REF ]]&amp;Table2[[#This Row],[Issue type ]]</f>
        <v xml:space="preserve">5015907106INCORRECT LABELS </v>
      </c>
      <c r="P1007" s="257">
        <f>YEAR(Table2[[#This Row],[Date ]])</f>
        <v>2025</v>
      </c>
      <c r="Q1007" s="257" t="str">
        <f>VLOOKUP(MONTH(Table2[[#This Row],[Date ]]),Months,2,0)</f>
        <v>May</v>
      </c>
      <c r="R1007" s="257" t="b">
        <f>COUNTIFS(Table2[Unique],Table2[[#This Row],[Unique]])&gt;1</f>
        <v>0</v>
      </c>
      <c r="S1007" s="257">
        <f>IF(Table2[[#This Row],[Status ]]="Solved",1,0)</f>
        <v>1</v>
      </c>
      <c r="T1007" s="257">
        <f>IF(Table2[[#This Row],[Status ]]="ongoing",1,0)</f>
        <v>0</v>
      </c>
    </row>
    <row r="1008" spans="1:20" x14ac:dyDescent="0.25">
      <c r="A1008" s="262">
        <v>5015907105</v>
      </c>
      <c r="B1008" s="269" t="str">
        <f>_xlfn.XLOOKUP(Table2[[#This Row],[K&amp;N REF ]],CAT_Details[Tracking Number],CAT_Details[S Ref],,0)</f>
        <v>20250425-S-70187</v>
      </c>
      <c r="C1008" s="270">
        <f>_xlfn.XLOOKUP(Table2[[#This Row],[K&amp;N REF ]],CAT_Details[Tracking Number],CAT_Details[TO Ref],,0)</f>
        <v>20250425704508</v>
      </c>
      <c r="D1008" s="270" t="str">
        <f>_xlfn.XLOOKUP(Table2[[#This Row],[K&amp;N REF ]],CAT_Details[Tracking Number],CAT_Details[Pickup Customer Name],,0)</f>
        <v>Donaldson Ed</v>
      </c>
      <c r="E1008" s="271" t="str">
        <f>_xlfn.XLOOKUP(Table2[[#This Row],[K&amp;N REF ]],CAT_Details[Tracking Number],CAT_Details[Delivery Country Code],,0)</f>
        <v>GB</v>
      </c>
      <c r="F1008" s="271" t="str">
        <f>_xlfn.XLOOKUP(Table2[[#This Row],[TO Ref]],CAT_Details[TO Ref],CAT_Details[Loc],,0)</f>
        <v>DX01-L5</v>
      </c>
      <c r="G1008" s="257" t="s">
        <v>36</v>
      </c>
      <c r="H1008" s="257" t="s">
        <v>40</v>
      </c>
      <c r="I1008" s="280">
        <v>45783</v>
      </c>
      <c r="J1008" s="257" t="s">
        <v>26</v>
      </c>
      <c r="K1008" s="257" t="s">
        <v>32</v>
      </c>
      <c r="L1008" s="280">
        <v>45804</v>
      </c>
      <c r="M1008" s="257" t="str">
        <f>IF(Table2[[#This Row],[Resolve Date]]="","ONGOING","SOLVED")</f>
        <v>SOLVED</v>
      </c>
      <c r="N1008" s="258" t="s">
        <v>58</v>
      </c>
      <c r="O1008" s="257" t="str">
        <f>Table2[[#This Row],[K&amp;N REF ]]&amp;Table2[[#This Row],[Issue type ]]</f>
        <v xml:space="preserve">5015907105INCORRECT LABELS </v>
      </c>
      <c r="P1008" s="257">
        <f>YEAR(Table2[[#This Row],[Date ]])</f>
        <v>2025</v>
      </c>
      <c r="Q1008" s="257" t="str">
        <f>VLOOKUP(MONTH(Table2[[#This Row],[Date ]]),Months,2,0)</f>
        <v>May</v>
      </c>
      <c r="R1008" s="257" t="b">
        <f>COUNTIFS(Table2[Unique],Table2[[#This Row],[Unique]])&gt;1</f>
        <v>0</v>
      </c>
      <c r="S1008" s="257">
        <f>IF(Table2[[#This Row],[Status ]]="Solved",1,0)</f>
        <v>1</v>
      </c>
      <c r="T1008" s="257">
        <f>IF(Table2[[#This Row],[Status ]]="ongoing",1,0)</f>
        <v>0</v>
      </c>
    </row>
    <row r="1009" spans="1:20" x14ac:dyDescent="0.25">
      <c r="A1009" s="262">
        <v>5015907103</v>
      </c>
      <c r="B1009" s="269" t="str">
        <f>_xlfn.XLOOKUP(Table2[[#This Row],[K&amp;N REF ]],CAT_Details[Tracking Number],CAT_Details[S Ref],,0)</f>
        <v>20250425-S-70187</v>
      </c>
      <c r="C1009" s="270">
        <f>_xlfn.XLOOKUP(Table2[[#This Row],[K&amp;N REF ]],CAT_Details[Tracking Number],CAT_Details[TO Ref],,0)</f>
        <v>20250425704523</v>
      </c>
      <c r="D1009" s="270" t="str">
        <f>_xlfn.XLOOKUP(Table2[[#This Row],[K&amp;N REF ]],CAT_Details[Tracking Number],CAT_Details[Pickup Customer Name],,0)</f>
        <v>Donaldson Ed</v>
      </c>
      <c r="E1009" s="271" t="str">
        <f>_xlfn.XLOOKUP(Table2[[#This Row],[K&amp;N REF ]],CAT_Details[Tracking Number],CAT_Details[Delivery Country Code],,0)</f>
        <v>GB</v>
      </c>
      <c r="F1009" s="271" t="str">
        <f>_xlfn.XLOOKUP(Table2[[#This Row],[TO Ref]],CAT_Details[TO Ref],CAT_Details[Loc],,0)</f>
        <v>DX01-L5</v>
      </c>
      <c r="G1009" s="257" t="s">
        <v>36</v>
      </c>
      <c r="H1009" s="257" t="s">
        <v>40</v>
      </c>
      <c r="I1009" s="280">
        <v>45783</v>
      </c>
      <c r="J1009" s="257" t="s">
        <v>26</v>
      </c>
      <c r="K1009" s="257" t="s">
        <v>32</v>
      </c>
      <c r="L1009" s="280">
        <v>45783</v>
      </c>
      <c r="M1009" s="257" t="str">
        <f>IF(Table2[[#This Row],[Resolve Date]]="","ONGOING","SOLVED")</f>
        <v>SOLVED</v>
      </c>
      <c r="N1009" s="258" t="s">
        <v>58</v>
      </c>
      <c r="O1009" s="257" t="str">
        <f>Table2[[#This Row],[K&amp;N REF ]]&amp;Table2[[#This Row],[Issue type ]]</f>
        <v xml:space="preserve">5015907103INCORRECT LABELS </v>
      </c>
      <c r="P1009" s="257">
        <f>YEAR(Table2[[#This Row],[Date ]])</f>
        <v>2025</v>
      </c>
      <c r="Q1009" s="257" t="str">
        <f>VLOOKUP(MONTH(Table2[[#This Row],[Date ]]),Months,2,0)</f>
        <v>May</v>
      </c>
      <c r="R1009" s="257" t="b">
        <f>COUNTIFS(Table2[Unique],Table2[[#This Row],[Unique]])&gt;1</f>
        <v>0</v>
      </c>
      <c r="S1009" s="257">
        <f>IF(Table2[[#This Row],[Status ]]="Solved",1,0)</f>
        <v>1</v>
      </c>
      <c r="T1009" s="257">
        <f>IF(Table2[[#This Row],[Status ]]="ongoing",1,0)</f>
        <v>0</v>
      </c>
    </row>
    <row r="1010" spans="1:20" x14ac:dyDescent="0.25">
      <c r="A1010" s="262">
        <v>5015952709</v>
      </c>
      <c r="B1010" s="269" t="str">
        <f>_xlfn.XLOOKUP(Table2[[#This Row],[K&amp;N REF ]],CAT_Details[Tracking Number],CAT_Details[S Ref],,0)</f>
        <v>20250430-S-70345</v>
      </c>
      <c r="C1010" s="270">
        <f>_xlfn.XLOOKUP(Table2[[#This Row],[K&amp;N REF ]],CAT_Details[Tracking Number],CAT_Details[TO Ref],,0)</f>
        <v>20250425704991</v>
      </c>
      <c r="D1010" s="270" t="str">
        <f>_xlfn.XLOOKUP(Table2[[#This Row],[K&amp;N REF ]],CAT_Details[Tracking Number],CAT_Details[Pickup Customer Name],,0)</f>
        <v>Yokohama TWS Belgium</v>
      </c>
      <c r="E1010" s="271" t="str">
        <f>_xlfn.XLOOKUP(Table2[[#This Row],[K&amp;N REF ]],CAT_Details[Tracking Number],CAT_Details[Delivery Country Code],,0)</f>
        <v>GB</v>
      </c>
      <c r="F1010" s="271">
        <f>_xlfn.XLOOKUP(Table2[[#This Row],[TO Ref]],CAT_Details[TO Ref],CAT_Details[Loc],,0)</f>
        <v>3417</v>
      </c>
      <c r="G1010" s="257" t="s">
        <v>36</v>
      </c>
      <c r="H1010" s="257" t="s">
        <v>35</v>
      </c>
      <c r="I1010" s="280">
        <v>45783</v>
      </c>
      <c r="J1010" s="257" t="s">
        <v>26</v>
      </c>
      <c r="K1010" s="257" t="s">
        <v>32</v>
      </c>
      <c r="L1010" s="280">
        <v>45783</v>
      </c>
      <c r="M1010" s="257" t="str">
        <f>IF(Table2[[#This Row],[Resolve Date]]="","ONGOING","SOLVED")</f>
        <v>SOLVED</v>
      </c>
      <c r="N1010" s="258" t="s">
        <v>30</v>
      </c>
      <c r="O1010" s="257" t="str">
        <f>Table2[[#This Row],[K&amp;N REF ]]&amp;Table2[[#This Row],[Issue type ]]</f>
        <v>5015952709NO LABELS</v>
      </c>
      <c r="P1010" s="257">
        <f>YEAR(Table2[[#This Row],[Date ]])</f>
        <v>2025</v>
      </c>
      <c r="Q1010" s="257" t="str">
        <f>VLOOKUP(MONTH(Table2[[#This Row],[Date ]]),Months,2,0)</f>
        <v>May</v>
      </c>
      <c r="R1010" s="257" t="b">
        <f>COUNTIFS(Table2[Unique],Table2[[#This Row],[Unique]])&gt;1</f>
        <v>0</v>
      </c>
      <c r="S1010" s="257">
        <f>IF(Table2[[#This Row],[Status ]]="Solved",1,0)</f>
        <v>1</v>
      </c>
      <c r="T1010" s="257">
        <f>IF(Table2[[#This Row],[Status ]]="ongoing",1,0)</f>
        <v>0</v>
      </c>
    </row>
    <row r="1011" spans="1:20" x14ac:dyDescent="0.25">
      <c r="A1011" s="262">
        <v>5015952380</v>
      </c>
      <c r="B1011" s="269" t="str">
        <f>_xlfn.XLOOKUP(Table2[[#This Row],[K&amp;N REF ]],CAT_Details[Tracking Number],CAT_Details[S Ref],,0)</f>
        <v>20250430-S-70314</v>
      </c>
      <c r="C1011" s="270">
        <f>_xlfn.XLOOKUP(Table2[[#This Row],[K&amp;N REF ]],CAT_Details[Tracking Number],CAT_Details[TO Ref],,0)</f>
        <v>20250429706841</v>
      </c>
      <c r="D1011" s="270" t="str">
        <f>_xlfn.XLOOKUP(Table2[[#This Row],[K&amp;N REF ]],CAT_Details[Tracking Number],CAT_Details[Pickup Customer Name],,0)</f>
        <v>FONTANA LUIGI S.P.A.</v>
      </c>
      <c r="E1011" s="271" t="str">
        <f>_xlfn.XLOOKUP(Table2[[#This Row],[K&amp;N REF ]],CAT_Details[Tracking Number],CAT_Details[Delivery Country Code],,0)</f>
        <v>GB</v>
      </c>
      <c r="F1011" s="271" t="str">
        <f>_xlfn.XLOOKUP(Table2[[#This Row],[TO Ref]],CAT_Details[TO Ref],CAT_Details[Loc],,0)</f>
        <v>OYL1</v>
      </c>
      <c r="G1011" s="257" t="s">
        <v>24</v>
      </c>
      <c r="H1011" s="257" t="s">
        <v>42</v>
      </c>
      <c r="I1011" s="280">
        <v>45784</v>
      </c>
      <c r="J1011" s="257" t="s">
        <v>45</v>
      </c>
      <c r="K1011" s="257" t="s">
        <v>27</v>
      </c>
      <c r="L1011" s="280">
        <v>45784</v>
      </c>
      <c r="M1011" s="257" t="str">
        <f>IF(Table2[[#This Row],[Resolve Date]]="","ONGOING","SOLVED")</f>
        <v>SOLVED</v>
      </c>
      <c r="N1011" s="258" t="s">
        <v>159</v>
      </c>
      <c r="O1011" s="257" t="str">
        <f>Table2[[#This Row],[K&amp;N REF ]]&amp;Table2[[#This Row],[Issue type ]]</f>
        <v>5015952380AMOUNT</v>
      </c>
      <c r="P1011" s="257">
        <f>YEAR(Table2[[#This Row],[Date ]])</f>
        <v>2025</v>
      </c>
      <c r="Q1011" s="257" t="str">
        <f>VLOOKUP(MONTH(Table2[[#This Row],[Date ]]),Months,2,0)</f>
        <v>May</v>
      </c>
      <c r="R1011" s="257" t="b">
        <f>COUNTIFS(Table2[Unique],Table2[[#This Row],[Unique]])&gt;1</f>
        <v>0</v>
      </c>
      <c r="S1011" s="257">
        <f>IF(Table2[[#This Row],[Status ]]="Solved",1,0)</f>
        <v>1</v>
      </c>
      <c r="T1011" s="257">
        <f>IF(Table2[[#This Row],[Status ]]="ongoing",1,0)</f>
        <v>0</v>
      </c>
    </row>
    <row r="1012" spans="1:20" x14ac:dyDescent="0.25">
      <c r="A1012" s="262">
        <v>5015924616</v>
      </c>
      <c r="B1012" s="269" t="str">
        <f>_xlfn.XLOOKUP(Table2[[#This Row],[K&amp;N REF ]],CAT_Details[Tracking Number],CAT_Details[S Ref],,0)</f>
        <v>20250424-S-70213</v>
      </c>
      <c r="C1012" s="270">
        <f>_xlfn.XLOOKUP(Table2[[#This Row],[K&amp;N REF ]],CAT_Details[Tracking Number],CAT_Details[TO Ref],,0)</f>
        <v>20250424703394</v>
      </c>
      <c r="D1012" s="270" t="str">
        <f>_xlfn.XLOOKUP(Table2[[#This Row],[K&amp;N REF ]],CAT_Details[Tracking Number],CAT_Details[Pickup Customer Name],,0)</f>
        <v>KONGSBERG AUTOMOTIVE ASA</v>
      </c>
      <c r="E1012" s="271" t="str">
        <f>_xlfn.XLOOKUP(Table2[[#This Row],[K&amp;N REF ]],CAT_Details[Tracking Number],CAT_Details[Delivery Country Code],,0)</f>
        <v>GB</v>
      </c>
      <c r="F1012" s="271">
        <f>_xlfn.XLOOKUP(Table2[[#This Row],[TO Ref]],CAT_Details[TO Ref],CAT_Details[Loc],,0)</f>
        <v>3402</v>
      </c>
      <c r="G1012" s="257" t="s">
        <v>44</v>
      </c>
      <c r="H1012" s="257" t="s">
        <v>25</v>
      </c>
      <c r="I1012" s="280">
        <v>45784</v>
      </c>
      <c r="J1012" s="257" t="s">
        <v>26</v>
      </c>
      <c r="K1012" s="257" t="s">
        <v>27</v>
      </c>
      <c r="L1012" s="280">
        <v>45784</v>
      </c>
      <c r="M1012" s="257" t="str">
        <f>IF(Table2[[#This Row],[Resolve Date]]="","ONGOING","SOLVED")</f>
        <v>SOLVED</v>
      </c>
      <c r="N1012" s="258" t="s">
        <v>30</v>
      </c>
      <c r="O1012" s="257" t="str">
        <f>Table2[[#This Row],[K&amp;N REF ]]&amp;Table2[[#This Row],[Issue type ]]</f>
        <v xml:space="preserve">5015924616DAMAGE </v>
      </c>
      <c r="P1012" s="257">
        <f>YEAR(Table2[[#This Row],[Date ]])</f>
        <v>2025</v>
      </c>
      <c r="Q1012" s="257" t="str">
        <f>VLOOKUP(MONTH(Table2[[#This Row],[Date ]]),Months,2,0)</f>
        <v>May</v>
      </c>
      <c r="R1012" s="257" t="b">
        <f>COUNTIFS(Table2[Unique],Table2[[#This Row],[Unique]])&gt;1</f>
        <v>0</v>
      </c>
      <c r="S1012" s="257">
        <f>IF(Table2[[#This Row],[Status ]]="Solved",1,0)</f>
        <v>1</v>
      </c>
      <c r="T1012" s="257">
        <f>IF(Table2[[#This Row],[Status ]]="ongoing",1,0)</f>
        <v>0</v>
      </c>
    </row>
    <row r="1013" spans="1:20" x14ac:dyDescent="0.25">
      <c r="A1013" s="262">
        <v>5015924616</v>
      </c>
      <c r="B1013" s="269" t="str">
        <f>_xlfn.XLOOKUP(Table2[[#This Row],[K&amp;N REF ]],CAT_Details[Tracking Number],CAT_Details[S Ref],,0)</f>
        <v>20250424-S-70213</v>
      </c>
      <c r="C1013" s="270">
        <f>_xlfn.XLOOKUP(Table2[[#This Row],[K&amp;N REF ]],CAT_Details[Tracking Number],CAT_Details[TO Ref],,0)</f>
        <v>20250424703394</v>
      </c>
      <c r="D1013" s="270" t="str">
        <f>_xlfn.XLOOKUP(Table2[[#This Row],[K&amp;N REF ]],CAT_Details[Tracking Number],CAT_Details[Pickup Customer Name],,0)</f>
        <v>KONGSBERG AUTOMOTIVE ASA</v>
      </c>
      <c r="E1013" s="271" t="str">
        <f>_xlfn.XLOOKUP(Table2[[#This Row],[K&amp;N REF ]],CAT_Details[Tracking Number],CAT_Details[Delivery Country Code],,0)</f>
        <v>GB</v>
      </c>
      <c r="F1013" s="271">
        <f>_xlfn.XLOOKUP(Table2[[#This Row],[TO Ref]],CAT_Details[TO Ref],CAT_Details[Loc],,0)</f>
        <v>3402</v>
      </c>
      <c r="G1013" s="257" t="s">
        <v>44</v>
      </c>
      <c r="H1013" s="257" t="s">
        <v>35</v>
      </c>
      <c r="I1013" s="280">
        <v>45784</v>
      </c>
      <c r="J1013" s="257" t="s">
        <v>26</v>
      </c>
      <c r="K1013" s="257" t="s">
        <v>32</v>
      </c>
      <c r="L1013" s="280">
        <v>45785</v>
      </c>
      <c r="M1013" s="257" t="str">
        <f>IF(Table2[[#This Row],[Resolve Date]]="","ONGOING","SOLVED")</f>
        <v>SOLVED</v>
      </c>
      <c r="N1013" s="258" t="s">
        <v>30</v>
      </c>
      <c r="O1013" s="257" t="str">
        <f>Table2[[#This Row],[K&amp;N REF ]]&amp;Table2[[#This Row],[Issue type ]]</f>
        <v>5015924616NO LABELS</v>
      </c>
      <c r="P1013" s="257">
        <f>YEAR(Table2[[#This Row],[Date ]])</f>
        <v>2025</v>
      </c>
      <c r="Q1013" s="257" t="str">
        <f>VLOOKUP(MONTH(Table2[[#This Row],[Date ]]),Months,2,0)</f>
        <v>May</v>
      </c>
      <c r="R1013" s="257" t="b">
        <f>COUNTIFS(Table2[Unique],Table2[[#This Row],[Unique]])&gt;1</f>
        <v>0</v>
      </c>
      <c r="S1013" s="257">
        <f>IF(Table2[[#This Row],[Status ]]="Solved",1,0)</f>
        <v>1</v>
      </c>
      <c r="T1013" s="257">
        <f>IF(Table2[[#This Row],[Status ]]="ongoing",1,0)</f>
        <v>0</v>
      </c>
    </row>
    <row r="1014" spans="1:20" x14ac:dyDescent="0.25">
      <c r="A1014" s="262">
        <v>5015924141</v>
      </c>
      <c r="B1014" s="269" t="str">
        <f>_xlfn.XLOOKUP(Table2[[#This Row],[K&amp;N REF ]],CAT_Details[Tracking Number],CAT_Details[S Ref],,0)</f>
        <v>20250424-S-70483</v>
      </c>
      <c r="C1014" s="270">
        <f>_xlfn.XLOOKUP(Table2[[#This Row],[K&amp;N REF ]],CAT_Details[Tracking Number],CAT_Details[TO Ref],,0)</f>
        <v>20250424703711</v>
      </c>
      <c r="D1014" s="270" t="str">
        <f>_xlfn.XLOOKUP(Table2[[#This Row],[K&amp;N REF ]],CAT_Details[Tracking Number],CAT_Details[Pickup Customer Name],,0)</f>
        <v>Electrical Components International Sp. z o.o.</v>
      </c>
      <c r="E1014" s="271" t="str">
        <f>_xlfn.XLOOKUP(Table2[[#This Row],[K&amp;N REF ]],CAT_Details[Tracking Number],CAT_Details[Delivery Country Code],,0)</f>
        <v>GB</v>
      </c>
      <c r="F1014" s="271">
        <f>_xlfn.XLOOKUP(Table2[[#This Row],[TO Ref]],CAT_Details[TO Ref],CAT_Details[Loc],,0)</f>
        <v>3402</v>
      </c>
      <c r="G1014" s="257" t="s">
        <v>44</v>
      </c>
      <c r="H1014" s="257" t="s">
        <v>25</v>
      </c>
      <c r="I1014" s="280">
        <v>45784</v>
      </c>
      <c r="J1014" s="257" t="s">
        <v>26</v>
      </c>
      <c r="K1014" s="257" t="s">
        <v>50</v>
      </c>
      <c r="L1014" s="280">
        <v>45784</v>
      </c>
      <c r="M1014" s="257" t="str">
        <f>IF(Table2[[#This Row],[Resolve Date]]="","ONGOING","SOLVED")</f>
        <v>SOLVED</v>
      </c>
      <c r="N1014" s="258" t="s">
        <v>30</v>
      </c>
      <c r="O1014" s="257" t="str">
        <f>Table2[[#This Row],[K&amp;N REF ]]&amp;Table2[[#This Row],[Issue type ]]</f>
        <v xml:space="preserve">5015924141DAMAGE </v>
      </c>
      <c r="P1014" s="257">
        <f>YEAR(Table2[[#This Row],[Date ]])</f>
        <v>2025</v>
      </c>
      <c r="Q1014" s="257" t="str">
        <f>VLOOKUP(MONTH(Table2[[#This Row],[Date ]]),Months,2,0)</f>
        <v>May</v>
      </c>
      <c r="R1014" s="257" t="b">
        <f>COUNTIFS(Table2[Unique],Table2[[#This Row],[Unique]])&gt;1</f>
        <v>0</v>
      </c>
      <c r="S1014" s="257">
        <f>IF(Table2[[#This Row],[Status ]]="Solved",1,0)</f>
        <v>1</v>
      </c>
      <c r="T1014" s="257">
        <f>IF(Table2[[#This Row],[Status ]]="ongoing",1,0)</f>
        <v>0</v>
      </c>
    </row>
    <row r="1015" spans="1:20" x14ac:dyDescent="0.25">
      <c r="A1015" s="262">
        <v>5015907388</v>
      </c>
      <c r="B1015" s="269" t="str">
        <f>_xlfn.XLOOKUP(Table2[[#This Row],[K&amp;N REF ]],CAT_Details[Tracking Number],CAT_Details[S Ref],,0)</f>
        <v>20250425-S-70182</v>
      </c>
      <c r="C1015" s="270">
        <f>_xlfn.XLOOKUP(Table2[[#This Row],[K&amp;N REF ]],CAT_Details[Tracking Number],CAT_Details[TO Ref],,0)</f>
        <v>20250425704754</v>
      </c>
      <c r="D1015" s="270" t="str">
        <f>_xlfn.XLOOKUP(Table2[[#This Row],[K&amp;N REF ]],CAT_Details[Tracking Number],CAT_Details[Pickup Customer Name],,0)</f>
        <v>TIMKEN EUROPEAN SERVICE CENTER</v>
      </c>
      <c r="E1015" s="271" t="str">
        <f>_xlfn.XLOOKUP(Table2[[#This Row],[K&amp;N REF ]],CAT_Details[Tracking Number],CAT_Details[Delivery Country Code],,0)</f>
        <v>GB</v>
      </c>
      <c r="F1015" s="271" t="str">
        <f>_xlfn.XLOOKUP(Table2[[#This Row],[TO Ref]],CAT_Details[TO Ref],CAT_Details[Loc],,0)</f>
        <v>DK-BM01</v>
      </c>
      <c r="G1015" s="257" t="s">
        <v>44</v>
      </c>
      <c r="H1015" s="257" t="s">
        <v>35</v>
      </c>
      <c r="I1015" s="280">
        <v>45784</v>
      </c>
      <c r="J1015" s="257" t="s">
        <v>26</v>
      </c>
      <c r="K1015" s="257" t="s">
        <v>32</v>
      </c>
      <c r="L1015" s="280">
        <v>45784</v>
      </c>
      <c r="M1015" s="257" t="str">
        <f>IF(Table2[[#This Row],[Resolve Date]]="","ONGOING","SOLVED")</f>
        <v>SOLVED</v>
      </c>
      <c r="N1015" s="258" t="s">
        <v>30</v>
      </c>
      <c r="O1015" s="257" t="str">
        <f>Table2[[#This Row],[K&amp;N REF ]]&amp;Table2[[#This Row],[Issue type ]]</f>
        <v>5015907388NO LABELS</v>
      </c>
      <c r="P1015" s="257">
        <f>YEAR(Table2[[#This Row],[Date ]])</f>
        <v>2025</v>
      </c>
      <c r="Q1015" s="257" t="str">
        <f>VLOOKUP(MONTH(Table2[[#This Row],[Date ]]),Months,2,0)</f>
        <v>May</v>
      </c>
      <c r="R1015" s="257" t="b">
        <f>COUNTIFS(Table2[Unique],Table2[[#This Row],[Unique]])&gt;1</f>
        <v>0</v>
      </c>
      <c r="S1015" s="257">
        <f>IF(Table2[[#This Row],[Status ]]="Solved",1,0)</f>
        <v>1</v>
      </c>
      <c r="T1015" s="257">
        <f>IF(Table2[[#This Row],[Status ]]="ongoing",1,0)</f>
        <v>0</v>
      </c>
    </row>
    <row r="1016" spans="1:20" x14ac:dyDescent="0.25">
      <c r="A1016" s="262">
        <v>5015952034</v>
      </c>
      <c r="B1016" s="269" t="str">
        <f>_xlfn.XLOOKUP(Table2[[#This Row],[K&amp;N REF ]],CAT_Details[Tracking Number],CAT_Details[S Ref],,0)</f>
        <v>20250430-S-70332</v>
      </c>
      <c r="C1016" s="270">
        <f>_xlfn.XLOOKUP(Table2[[#This Row],[K&amp;N REF ]],CAT_Details[Tracking Number],CAT_Details[TO Ref],,0)</f>
        <v>20250428705228</v>
      </c>
      <c r="D1016" s="270" t="str">
        <f>_xlfn.XLOOKUP(Table2[[#This Row],[K&amp;N REF ]],CAT_Details[Tracking Number],CAT_Details[Pickup Customer Name],,0)</f>
        <v>Mann + Hummel Gmbh</v>
      </c>
      <c r="E1016" s="271" t="str">
        <f>_xlfn.XLOOKUP(Table2[[#This Row],[K&amp;N REF ]],CAT_Details[Tracking Number],CAT_Details[Delivery Country Code],,0)</f>
        <v>GB</v>
      </c>
      <c r="F1016" s="271">
        <f>_xlfn.XLOOKUP(Table2[[#This Row],[TO Ref]],CAT_Details[TO Ref],CAT_Details[Loc],,0)</f>
        <v>3402</v>
      </c>
      <c r="G1016" s="257" t="s">
        <v>34</v>
      </c>
      <c r="H1016" s="257" t="s">
        <v>49</v>
      </c>
      <c r="I1016" s="280">
        <v>45784</v>
      </c>
      <c r="J1016" s="257" t="s">
        <v>26</v>
      </c>
      <c r="K1016" s="257" t="s">
        <v>32</v>
      </c>
      <c r="L1016" s="280">
        <v>45784</v>
      </c>
      <c r="M1016" s="257" t="str">
        <f>IF(Table2[[#This Row],[Resolve Date]]="","ONGOING","SOLVED")</f>
        <v>SOLVED</v>
      </c>
      <c r="N1016" s="258" t="s">
        <v>160</v>
      </c>
      <c r="O1016" s="257" t="str">
        <f>Table2[[#This Row],[K&amp;N REF ]]&amp;Table2[[#This Row],[Issue type ]]</f>
        <v>5015952034XX LABELS</v>
      </c>
      <c r="P1016" s="257">
        <f>YEAR(Table2[[#This Row],[Date ]])</f>
        <v>2025</v>
      </c>
      <c r="Q1016" s="257" t="str">
        <f>VLOOKUP(MONTH(Table2[[#This Row],[Date ]]),Months,2,0)</f>
        <v>May</v>
      </c>
      <c r="R1016" s="257" t="b">
        <f>COUNTIFS(Table2[Unique],Table2[[#This Row],[Unique]])&gt;1</f>
        <v>0</v>
      </c>
      <c r="S1016" s="257">
        <f>IF(Table2[[#This Row],[Status ]]="Solved",1,0)</f>
        <v>1</v>
      </c>
      <c r="T1016" s="257">
        <f>IF(Table2[[#This Row],[Status ]]="ongoing",1,0)</f>
        <v>0</v>
      </c>
    </row>
    <row r="1017" spans="1:20" x14ac:dyDescent="0.25">
      <c r="A1017" s="262">
        <v>5015952009</v>
      </c>
      <c r="B1017" s="269" t="str">
        <f>_xlfn.XLOOKUP(Table2[[#This Row],[K&amp;N REF ]],CAT_Details[Tracking Number],CAT_Details[S Ref],,0)</f>
        <v>20250430-S-70331</v>
      </c>
      <c r="C1017" s="270">
        <f>_xlfn.XLOOKUP(Table2[[#This Row],[K&amp;N REF ]],CAT_Details[Tracking Number],CAT_Details[TO Ref],,0)</f>
        <v>20250428705479</v>
      </c>
      <c r="D1017" s="270" t="str">
        <f>_xlfn.XLOOKUP(Table2[[#This Row],[K&amp;N REF ]],CAT_Details[Tracking Number],CAT_Details[Pickup Customer Name],,0)</f>
        <v>Elobau GmbH &amp; Co. KG</v>
      </c>
      <c r="E1017" s="271" t="str">
        <f>_xlfn.XLOOKUP(Table2[[#This Row],[K&amp;N REF ]],CAT_Details[Tracking Number],CAT_Details[Delivery Country Code],,0)</f>
        <v>GB</v>
      </c>
      <c r="F1017" s="271">
        <f>_xlfn.XLOOKUP(Table2[[#This Row],[TO Ref]],CAT_Details[TO Ref],CAT_Details[Loc],,0)</f>
        <v>3402</v>
      </c>
      <c r="G1017" s="257" t="s">
        <v>34</v>
      </c>
      <c r="H1017" s="257" t="s">
        <v>31</v>
      </c>
      <c r="I1017" s="280">
        <v>45784</v>
      </c>
      <c r="J1017" s="257" t="s">
        <v>26</v>
      </c>
      <c r="K1017" s="257" t="s">
        <v>27</v>
      </c>
      <c r="L1017" s="280">
        <v>45784</v>
      </c>
      <c r="M1017" s="257" t="str">
        <f>IF(Table2[[#This Row],[Resolve Date]]="","ONGOING","SOLVED")</f>
        <v>SOLVED</v>
      </c>
      <c r="N1017" s="258" t="s">
        <v>30</v>
      </c>
      <c r="O1017" s="257" t="str">
        <f>Table2[[#This Row],[K&amp;N REF ]]&amp;Table2[[#This Row],[Issue type ]]</f>
        <v>5015952009MISSING LABELS ON SOME UNITS</v>
      </c>
      <c r="P1017" s="257">
        <f>YEAR(Table2[[#This Row],[Date ]])</f>
        <v>2025</v>
      </c>
      <c r="Q1017" s="257" t="str">
        <f>VLOOKUP(MONTH(Table2[[#This Row],[Date ]]),Months,2,0)</f>
        <v>May</v>
      </c>
      <c r="R1017" s="257" t="b">
        <f>COUNTIFS(Table2[Unique],Table2[[#This Row],[Unique]])&gt;1</f>
        <v>0</v>
      </c>
      <c r="S1017" s="257">
        <f>IF(Table2[[#This Row],[Status ]]="Solved",1,0)</f>
        <v>1</v>
      </c>
      <c r="T1017" s="257">
        <f>IF(Table2[[#This Row],[Status ]]="ongoing",1,0)</f>
        <v>0</v>
      </c>
    </row>
    <row r="1018" spans="1:20" x14ac:dyDescent="0.25">
      <c r="A1018" s="262">
        <v>5015952212</v>
      </c>
      <c r="B1018" s="269" t="str">
        <f>_xlfn.XLOOKUP(Table2[[#This Row],[K&amp;N REF ]],CAT_Details[Tracking Number],CAT_Details[S Ref],,0)</f>
        <v>20250430-S-70328</v>
      </c>
      <c r="C1018" s="270">
        <f>_xlfn.XLOOKUP(Table2[[#This Row],[K&amp;N REF ]],CAT_Details[Tracking Number],CAT_Details[TO Ref],,0)</f>
        <v>20250428705539</v>
      </c>
      <c r="D1018" s="270" t="str">
        <f>_xlfn.XLOOKUP(Table2[[#This Row],[K&amp;N REF ]],CAT_Details[Tracking Number],CAT_Details[Pickup Customer Name],,0)</f>
        <v>HYDAC TECHNOLOGY GMBH</v>
      </c>
      <c r="E1018" s="271" t="str">
        <f>_xlfn.XLOOKUP(Table2[[#This Row],[K&amp;N REF ]],CAT_Details[Tracking Number],CAT_Details[Delivery Country Code],,0)</f>
        <v>GB</v>
      </c>
      <c r="F1018" s="271">
        <f>_xlfn.XLOOKUP(Table2[[#This Row],[TO Ref]],CAT_Details[TO Ref],CAT_Details[Loc],,0)</f>
        <v>3402</v>
      </c>
      <c r="G1018" s="257" t="s">
        <v>34</v>
      </c>
      <c r="H1018" s="257" t="s">
        <v>40</v>
      </c>
      <c r="I1018" s="280">
        <v>45784</v>
      </c>
      <c r="J1018" s="257" t="s">
        <v>26</v>
      </c>
      <c r="K1018" s="257" t="s">
        <v>32</v>
      </c>
      <c r="L1018" s="280">
        <v>45784</v>
      </c>
      <c r="M1018" s="257" t="str">
        <f>IF(Table2[[#This Row],[Resolve Date]]="","ONGOING","SOLVED")</f>
        <v>SOLVED</v>
      </c>
      <c r="N1018" s="258" t="s">
        <v>58</v>
      </c>
      <c r="O1018" s="257" t="str">
        <f>Table2[[#This Row],[K&amp;N REF ]]&amp;Table2[[#This Row],[Issue type ]]</f>
        <v xml:space="preserve">5015952212INCORRECT LABELS </v>
      </c>
      <c r="P1018" s="257">
        <f>YEAR(Table2[[#This Row],[Date ]])</f>
        <v>2025</v>
      </c>
      <c r="Q1018" s="257" t="str">
        <f>VLOOKUP(MONTH(Table2[[#This Row],[Date ]]),Months,2,0)</f>
        <v>May</v>
      </c>
      <c r="R1018" s="257" t="b">
        <f>COUNTIFS(Table2[Unique],Table2[[#This Row],[Unique]])&gt;1</f>
        <v>0</v>
      </c>
      <c r="S1018" s="257">
        <f>IF(Table2[[#This Row],[Status ]]="Solved",1,0)</f>
        <v>1</v>
      </c>
      <c r="T1018" s="257">
        <f>IF(Table2[[#This Row],[Status ]]="ongoing",1,0)</f>
        <v>0</v>
      </c>
    </row>
    <row r="1019" spans="1:20" x14ac:dyDescent="0.25">
      <c r="A1019" s="262">
        <v>5015952057</v>
      </c>
      <c r="B1019" s="269" t="str">
        <f>_xlfn.XLOOKUP(Table2[[#This Row],[K&amp;N REF ]],CAT_Details[Tracking Number],CAT_Details[S Ref],,0)</f>
        <v>20250430-S-70361</v>
      </c>
      <c r="C1019" s="270">
        <f>_xlfn.XLOOKUP(Table2[[#This Row],[K&amp;N REF ]],CAT_Details[Tracking Number],CAT_Details[TO Ref],,0)</f>
        <v>20250428705541</v>
      </c>
      <c r="D1019" s="270" t="str">
        <f>_xlfn.XLOOKUP(Table2[[#This Row],[K&amp;N REF ]],CAT_Details[Tracking Number],CAT_Details[Pickup Customer Name],,0)</f>
        <v>HYDAC SERVICE GMBH</v>
      </c>
      <c r="E1019" s="271" t="str">
        <f>_xlfn.XLOOKUP(Table2[[#This Row],[K&amp;N REF ]],CAT_Details[Tracking Number],CAT_Details[Delivery Country Code],,0)</f>
        <v>GB</v>
      </c>
      <c r="F1019" s="271">
        <f>_xlfn.XLOOKUP(Table2[[#This Row],[TO Ref]],CAT_Details[TO Ref],CAT_Details[Loc],,0)</f>
        <v>3402</v>
      </c>
      <c r="G1019" s="257" t="s">
        <v>34</v>
      </c>
      <c r="H1019" s="257" t="s">
        <v>40</v>
      </c>
      <c r="I1019" s="280">
        <v>45784</v>
      </c>
      <c r="J1019" s="257" t="s">
        <v>26</v>
      </c>
      <c r="K1019" s="257" t="s">
        <v>32</v>
      </c>
      <c r="L1019" s="280">
        <v>45784</v>
      </c>
      <c r="M1019" s="257" t="str">
        <f>IF(Table2[[#This Row],[Resolve Date]]="","ONGOING","SOLVED")</f>
        <v>SOLVED</v>
      </c>
      <c r="N1019" s="258" t="s">
        <v>58</v>
      </c>
      <c r="O1019" s="257" t="str">
        <f>Table2[[#This Row],[K&amp;N REF ]]&amp;Table2[[#This Row],[Issue type ]]</f>
        <v xml:space="preserve">5015952057INCORRECT LABELS </v>
      </c>
      <c r="P1019" s="257">
        <f>YEAR(Table2[[#This Row],[Date ]])</f>
        <v>2025</v>
      </c>
      <c r="Q1019" s="257" t="str">
        <f>VLOOKUP(MONTH(Table2[[#This Row],[Date ]]),Months,2,0)</f>
        <v>May</v>
      </c>
      <c r="R1019" s="257" t="b">
        <f>COUNTIFS(Table2[Unique],Table2[[#This Row],[Unique]])&gt;1</f>
        <v>0</v>
      </c>
      <c r="S1019" s="257">
        <f>IF(Table2[[#This Row],[Status ]]="Solved",1,0)</f>
        <v>1</v>
      </c>
      <c r="T1019" s="257">
        <f>IF(Table2[[#This Row],[Status ]]="ongoing",1,0)</f>
        <v>0</v>
      </c>
    </row>
    <row r="1020" spans="1:20" x14ac:dyDescent="0.25">
      <c r="A1020" s="262">
        <v>5015952339</v>
      </c>
      <c r="B1020" s="269" t="str">
        <f>_xlfn.XLOOKUP(Table2[[#This Row],[K&amp;N REF ]],CAT_Details[Tracking Number],CAT_Details[S Ref],,0)</f>
        <v>20250430-S-70362</v>
      </c>
      <c r="C1020" s="270">
        <f>_xlfn.XLOOKUP(Table2[[#This Row],[K&amp;N REF ]],CAT_Details[Tracking Number],CAT_Details[TO Ref],,0)</f>
        <v>20250428705548</v>
      </c>
      <c r="D1020" s="270" t="str">
        <f>_xlfn.XLOOKUP(Table2[[#This Row],[K&amp;N REF ]],CAT_Details[Tracking Number],CAT_Details[Pickup Customer Name],,0)</f>
        <v>Hydac Fluidtechnik</v>
      </c>
      <c r="E1020" s="271" t="str">
        <f>_xlfn.XLOOKUP(Table2[[#This Row],[K&amp;N REF ]],CAT_Details[Tracking Number],CAT_Details[Delivery Country Code],,0)</f>
        <v>GB</v>
      </c>
      <c r="F1020" s="271">
        <f>_xlfn.XLOOKUP(Table2[[#This Row],[TO Ref]],CAT_Details[TO Ref],CAT_Details[Loc],,0)</f>
        <v>3402</v>
      </c>
      <c r="G1020" s="257" t="s">
        <v>34</v>
      </c>
      <c r="H1020" s="257" t="s">
        <v>40</v>
      </c>
      <c r="I1020" s="280">
        <v>45784</v>
      </c>
      <c r="J1020" s="257" t="s">
        <v>26</v>
      </c>
      <c r="K1020" s="257" t="s">
        <v>32</v>
      </c>
      <c r="L1020" s="280">
        <v>45784</v>
      </c>
      <c r="M1020" s="257" t="str">
        <f>IF(Table2[[#This Row],[Resolve Date]]="","ONGOING","SOLVED")</f>
        <v>SOLVED</v>
      </c>
      <c r="N1020" s="258" t="s">
        <v>58</v>
      </c>
      <c r="O1020" s="257" t="str">
        <f>Table2[[#This Row],[K&amp;N REF ]]&amp;Table2[[#This Row],[Issue type ]]</f>
        <v xml:space="preserve">5015952339INCORRECT LABELS </v>
      </c>
      <c r="P1020" s="257">
        <f>YEAR(Table2[[#This Row],[Date ]])</f>
        <v>2025</v>
      </c>
      <c r="Q1020" s="257" t="str">
        <f>VLOOKUP(MONTH(Table2[[#This Row],[Date ]]),Months,2,0)</f>
        <v>May</v>
      </c>
      <c r="R1020" s="257" t="b">
        <f>COUNTIFS(Table2[Unique],Table2[[#This Row],[Unique]])&gt;1</f>
        <v>0</v>
      </c>
      <c r="S1020" s="257">
        <f>IF(Table2[[#This Row],[Status ]]="Solved",1,0)</f>
        <v>1</v>
      </c>
      <c r="T1020" s="257">
        <f>IF(Table2[[#This Row],[Status ]]="ongoing",1,0)</f>
        <v>0</v>
      </c>
    </row>
    <row r="1021" spans="1:20" x14ac:dyDescent="0.25">
      <c r="A1021" s="262">
        <v>5015952294</v>
      </c>
      <c r="B1021" s="269" t="str">
        <f>_xlfn.XLOOKUP(Table2[[#This Row],[K&amp;N REF ]],CAT_Details[Tracking Number],CAT_Details[S Ref],,0)</f>
        <v>20250430-S-70322</v>
      </c>
      <c r="C1021" s="270">
        <f>_xlfn.XLOOKUP(Table2[[#This Row],[K&amp;N REF ]],CAT_Details[Tracking Number],CAT_Details[TO Ref],,0)</f>
        <v>20250428705738</v>
      </c>
      <c r="D1021" s="270" t="str">
        <f>_xlfn.XLOOKUP(Table2[[#This Row],[K&amp;N REF ]],CAT_Details[Tracking Number],CAT_Details[Pickup Customer Name],,0)</f>
        <v>Tenneco Zwickau GmbH</v>
      </c>
      <c r="E1021" s="271" t="str">
        <f>_xlfn.XLOOKUP(Table2[[#This Row],[K&amp;N REF ]],CAT_Details[Tracking Number],CAT_Details[Delivery Country Code],,0)</f>
        <v>GB</v>
      </c>
      <c r="F1021" s="271" t="str">
        <f>_xlfn.XLOOKUP(Table2[[#This Row],[TO Ref]],CAT_Details[TO Ref],CAT_Details[Loc],,0)</f>
        <v>DX01-L5</v>
      </c>
      <c r="G1021" s="257" t="s">
        <v>34</v>
      </c>
      <c r="H1021" s="257" t="s">
        <v>35</v>
      </c>
      <c r="I1021" s="280">
        <v>45784</v>
      </c>
      <c r="J1021" s="257" t="s">
        <v>26</v>
      </c>
      <c r="K1021" s="257" t="s">
        <v>32</v>
      </c>
      <c r="L1021" s="280">
        <v>45784</v>
      </c>
      <c r="M1021" s="257" t="str">
        <f>IF(Table2[[#This Row],[Resolve Date]]="","ONGOING","SOLVED")</f>
        <v>SOLVED</v>
      </c>
      <c r="N1021" s="258" t="s">
        <v>30</v>
      </c>
      <c r="O1021" s="257" t="str">
        <f>Table2[[#This Row],[K&amp;N REF ]]&amp;Table2[[#This Row],[Issue type ]]</f>
        <v>5015952294NO LABELS</v>
      </c>
      <c r="P1021" s="257">
        <f>YEAR(Table2[[#This Row],[Date ]])</f>
        <v>2025</v>
      </c>
      <c r="Q1021" s="257" t="str">
        <f>VLOOKUP(MONTH(Table2[[#This Row],[Date ]]),Months,2,0)</f>
        <v>May</v>
      </c>
      <c r="R1021" s="257" t="b">
        <f>COUNTIFS(Table2[Unique],Table2[[#This Row],[Unique]])&gt;1</f>
        <v>0</v>
      </c>
      <c r="S1021" s="257">
        <f>IF(Table2[[#This Row],[Status ]]="Solved",1,0)</f>
        <v>1</v>
      </c>
      <c r="T1021" s="257">
        <f>IF(Table2[[#This Row],[Status ]]="ongoing",1,0)</f>
        <v>0</v>
      </c>
    </row>
    <row r="1022" spans="1:20" x14ac:dyDescent="0.25">
      <c r="A1022" s="262">
        <v>5015946129</v>
      </c>
      <c r="B1022" s="269" t="str">
        <f>_xlfn.XLOOKUP(Table2[[#This Row],[K&amp;N REF ]],CAT_Details[Tracking Number],CAT_Details[S Ref],,0)</f>
        <v>20250429-S-70250</v>
      </c>
      <c r="C1022" s="270">
        <f>_xlfn.XLOOKUP(Table2[[#This Row],[K&amp;N REF ]],CAT_Details[Tracking Number],CAT_Details[TO Ref],,0)</f>
        <v>20250429706520</v>
      </c>
      <c r="D1022" s="270" t="str">
        <f>_xlfn.XLOOKUP(Table2[[#This Row],[K&amp;N REF ]],CAT_Details[Tracking Number],CAT_Details[Pickup Customer Name],,0)</f>
        <v>Norgren Gmbh</v>
      </c>
      <c r="E1022" s="271" t="str">
        <f>_xlfn.XLOOKUP(Table2[[#This Row],[K&amp;N REF ]],CAT_Details[Tracking Number],CAT_Details[Delivery Country Code],,0)</f>
        <v>GB</v>
      </c>
      <c r="F1022" s="271" t="str">
        <f>_xlfn.XLOOKUP(Table2[[#This Row],[TO Ref]],CAT_Details[TO Ref],CAT_Details[Loc],,0)</f>
        <v>DX01-L5</v>
      </c>
      <c r="G1022" s="257" t="s">
        <v>34</v>
      </c>
      <c r="H1022" s="257" t="s">
        <v>35</v>
      </c>
      <c r="I1022" s="280">
        <v>45784</v>
      </c>
      <c r="J1022" s="257" t="s">
        <v>26</v>
      </c>
      <c r="K1022" s="257" t="s">
        <v>32</v>
      </c>
      <c r="L1022" s="280">
        <v>45784</v>
      </c>
      <c r="M1022" s="257" t="str">
        <f>IF(Table2[[#This Row],[Resolve Date]]="","ONGOING","SOLVED")</f>
        <v>SOLVED</v>
      </c>
      <c r="N1022" s="258" t="s">
        <v>30</v>
      </c>
      <c r="O1022" s="257" t="str">
        <f>Table2[[#This Row],[K&amp;N REF ]]&amp;Table2[[#This Row],[Issue type ]]</f>
        <v>5015946129NO LABELS</v>
      </c>
      <c r="P1022" s="257">
        <f>YEAR(Table2[[#This Row],[Date ]])</f>
        <v>2025</v>
      </c>
      <c r="Q1022" s="257" t="str">
        <f>VLOOKUP(MONTH(Table2[[#This Row],[Date ]]),Months,2,0)</f>
        <v>May</v>
      </c>
      <c r="R1022" s="257" t="b">
        <f>COUNTIFS(Table2[Unique],Table2[[#This Row],[Unique]])&gt;1</f>
        <v>0</v>
      </c>
      <c r="S1022" s="257">
        <f>IF(Table2[[#This Row],[Status ]]="Solved",1,0)</f>
        <v>1</v>
      </c>
      <c r="T1022" s="257">
        <f>IF(Table2[[#This Row],[Status ]]="ongoing",1,0)</f>
        <v>0</v>
      </c>
    </row>
    <row r="1023" spans="1:20" x14ac:dyDescent="0.25">
      <c r="A1023" s="262">
        <v>5015945860</v>
      </c>
      <c r="B1023" s="269" t="str">
        <f>_xlfn.XLOOKUP(Table2[[#This Row],[K&amp;N REF ]],CAT_Details[Tracking Number],CAT_Details[S Ref],,0)</f>
        <v>20250429-S-70235</v>
      </c>
      <c r="C1023" s="270">
        <f>_xlfn.XLOOKUP(Table2[[#This Row],[K&amp;N REF ]],CAT_Details[Tracking Number],CAT_Details[TO Ref],,0)</f>
        <v>20250429706538</v>
      </c>
      <c r="D1023" s="270" t="str">
        <f>_xlfn.XLOOKUP(Table2[[#This Row],[K&amp;N REF ]],CAT_Details[Tracking Number],CAT_Details[Pickup Customer Name],,0)</f>
        <v>Dichtungstechnik G. Bruss GmbH &amp; Co. KG</v>
      </c>
      <c r="E1023" s="271" t="str">
        <f>_xlfn.XLOOKUP(Table2[[#This Row],[K&amp;N REF ]],CAT_Details[Tracking Number],CAT_Details[Delivery Country Code],,0)</f>
        <v>GB</v>
      </c>
      <c r="F1023" s="271" t="str">
        <f>_xlfn.XLOOKUP(Table2[[#This Row],[TO Ref]],CAT_Details[TO Ref],CAT_Details[Loc],,0)</f>
        <v>DX01-L5</v>
      </c>
      <c r="G1023" s="257" t="s">
        <v>34</v>
      </c>
      <c r="H1023" s="257" t="s">
        <v>35</v>
      </c>
      <c r="I1023" s="280">
        <v>45784</v>
      </c>
      <c r="J1023" s="257" t="s">
        <v>26</v>
      </c>
      <c r="K1023" s="257" t="s">
        <v>32</v>
      </c>
      <c r="L1023" s="280">
        <v>45784</v>
      </c>
      <c r="M1023" s="257" t="str">
        <f>IF(Table2[[#This Row],[Resolve Date]]="","ONGOING","SOLVED")</f>
        <v>SOLVED</v>
      </c>
      <c r="N1023" s="258" t="s">
        <v>30</v>
      </c>
      <c r="O1023" s="257" t="str">
        <f>Table2[[#This Row],[K&amp;N REF ]]&amp;Table2[[#This Row],[Issue type ]]</f>
        <v>5015945860NO LABELS</v>
      </c>
      <c r="P1023" s="257">
        <f>YEAR(Table2[[#This Row],[Date ]])</f>
        <v>2025</v>
      </c>
      <c r="Q1023" s="257" t="str">
        <f>VLOOKUP(MONTH(Table2[[#This Row],[Date ]]),Months,2,0)</f>
        <v>May</v>
      </c>
      <c r="R1023" s="257" t="b">
        <f>COUNTIFS(Table2[Unique],Table2[[#This Row],[Unique]])&gt;1</f>
        <v>0</v>
      </c>
      <c r="S1023" s="257">
        <f>IF(Table2[[#This Row],[Status ]]="Solved",1,0)</f>
        <v>1</v>
      </c>
      <c r="T1023" s="257">
        <f>IF(Table2[[#This Row],[Status ]]="ongoing",1,0)</f>
        <v>0</v>
      </c>
    </row>
    <row r="1024" spans="1:20" x14ac:dyDescent="0.25">
      <c r="A1024" s="262">
        <v>5015952224</v>
      </c>
      <c r="B1024" s="269" t="str">
        <f>_xlfn.XLOOKUP(Table2[[#This Row],[K&amp;N REF ]],CAT_Details[Tracking Number],CAT_Details[S Ref],,0)</f>
        <v>20250430-S-70356</v>
      </c>
      <c r="C1024" s="270">
        <f>_xlfn.XLOOKUP(Table2[[#This Row],[K&amp;N REF ]],CAT_Details[Tracking Number],CAT_Details[TO Ref],,0)</f>
        <v>20250429706699</v>
      </c>
      <c r="D1024" s="270" t="str">
        <f>_xlfn.XLOOKUP(Table2[[#This Row],[K&amp;N REF ]],CAT_Details[Tracking Number],CAT_Details[Pickup Customer Name],,0)</f>
        <v>multitorch technologies GmbH</v>
      </c>
      <c r="E1024" s="271" t="str">
        <f>_xlfn.XLOOKUP(Table2[[#This Row],[K&amp;N REF ]],CAT_Details[Tracking Number],CAT_Details[Delivery Country Code],,0)</f>
        <v>GB</v>
      </c>
      <c r="F1024" s="271" t="str">
        <f>_xlfn.XLOOKUP(Table2[[#This Row],[TO Ref]],CAT_Details[TO Ref],CAT_Details[Loc],,0)</f>
        <v>No Loc</v>
      </c>
      <c r="G1024" s="257" t="s">
        <v>34</v>
      </c>
      <c r="H1024" s="257" t="s">
        <v>42</v>
      </c>
      <c r="I1024" s="280">
        <v>45784</v>
      </c>
      <c r="J1024" s="257" t="s">
        <v>45</v>
      </c>
      <c r="K1024" s="257" t="s">
        <v>50</v>
      </c>
      <c r="L1024" s="280">
        <v>45784</v>
      </c>
      <c r="M1024" s="257" t="str">
        <f>IF(Table2[[#This Row],[Resolve Date]]="","ONGOING","SOLVED")</f>
        <v>SOLVED</v>
      </c>
      <c r="N1024" s="258" t="s">
        <v>161</v>
      </c>
      <c r="O1024" s="257" t="str">
        <f>Table2[[#This Row],[K&amp;N REF ]]&amp;Table2[[#This Row],[Issue type ]]</f>
        <v>5015952224AMOUNT</v>
      </c>
      <c r="P1024" s="257">
        <f>YEAR(Table2[[#This Row],[Date ]])</f>
        <v>2025</v>
      </c>
      <c r="Q1024" s="257" t="str">
        <f>VLOOKUP(MONTH(Table2[[#This Row],[Date ]]),Months,2,0)</f>
        <v>May</v>
      </c>
      <c r="R1024" s="257" t="b">
        <f>COUNTIFS(Table2[Unique],Table2[[#This Row],[Unique]])&gt;1</f>
        <v>0</v>
      </c>
      <c r="S1024" s="257">
        <f>IF(Table2[[#This Row],[Status ]]="Solved",1,0)</f>
        <v>1</v>
      </c>
      <c r="T1024" s="257">
        <f>IF(Table2[[#This Row],[Status ]]="ongoing",1,0)</f>
        <v>0</v>
      </c>
    </row>
    <row r="1025" spans="1:20" x14ac:dyDescent="0.25">
      <c r="A1025" s="262">
        <v>5015952374</v>
      </c>
      <c r="B1025" s="269" t="str">
        <f>_xlfn.XLOOKUP(Table2[[#This Row],[K&amp;N REF ]],CAT_Details[Tracking Number],CAT_Details[S Ref],,0)</f>
        <v>20250430-S-70205</v>
      </c>
      <c r="C1025" s="270">
        <f>_xlfn.XLOOKUP(Table2[[#This Row],[K&amp;N REF ]],CAT_Details[Tracking Number],CAT_Details[TO Ref],,0)</f>
        <v>20250430707633</v>
      </c>
      <c r="D1025" s="270" t="str">
        <f>_xlfn.XLOOKUP(Table2[[#This Row],[K&amp;N REF ]],CAT_Details[Tracking Number],CAT_Details[Pickup Customer Name],,0)</f>
        <v>Bosch Rexroth AG Werk Horb</v>
      </c>
      <c r="E1025" s="271" t="str">
        <f>_xlfn.XLOOKUP(Table2[[#This Row],[K&amp;N REF ]],CAT_Details[Tracking Number],CAT_Details[Delivery Country Code],,0)</f>
        <v>GB</v>
      </c>
      <c r="F1025" s="271" t="str">
        <f>_xlfn.XLOOKUP(Table2[[#This Row],[TO Ref]],CAT_Details[TO Ref],CAT_Details[Loc],,0)</f>
        <v>U2-L5</v>
      </c>
      <c r="G1025" s="257" t="s">
        <v>34</v>
      </c>
      <c r="H1025" s="257" t="s">
        <v>35</v>
      </c>
      <c r="I1025" s="280">
        <v>45784</v>
      </c>
      <c r="J1025" s="257" t="s">
        <v>26</v>
      </c>
      <c r="K1025" s="257" t="s">
        <v>32</v>
      </c>
      <c r="L1025" s="280">
        <v>45784</v>
      </c>
      <c r="M1025" s="257" t="str">
        <f>IF(Table2[[#This Row],[Resolve Date]]="","ONGOING","SOLVED")</f>
        <v>SOLVED</v>
      </c>
      <c r="N1025" s="258" t="s">
        <v>30</v>
      </c>
      <c r="O1025" s="257" t="str">
        <f>Table2[[#This Row],[K&amp;N REF ]]&amp;Table2[[#This Row],[Issue type ]]</f>
        <v>5015952374NO LABELS</v>
      </c>
      <c r="P1025" s="257">
        <f>YEAR(Table2[[#This Row],[Date ]])</f>
        <v>2025</v>
      </c>
      <c r="Q1025" s="257" t="str">
        <f>VLOOKUP(MONTH(Table2[[#This Row],[Date ]]),Months,2,0)</f>
        <v>May</v>
      </c>
      <c r="R1025" s="257" t="b">
        <f>COUNTIFS(Table2[Unique],Table2[[#This Row],[Unique]])&gt;1</f>
        <v>0</v>
      </c>
      <c r="S1025" s="257">
        <f>IF(Table2[[#This Row],[Status ]]="Solved",1,0)</f>
        <v>1</v>
      </c>
      <c r="T1025" s="257">
        <f>IF(Table2[[#This Row],[Status ]]="ongoing",1,0)</f>
        <v>0</v>
      </c>
    </row>
    <row r="1026" spans="1:20" x14ac:dyDescent="0.25">
      <c r="A1026" s="262">
        <v>5015952929</v>
      </c>
      <c r="B1026" s="269" t="str">
        <f>_xlfn.XLOOKUP(Table2[[#This Row],[K&amp;N REF ]],CAT_Details[Tracking Number],CAT_Details[S Ref],,0)</f>
        <v>20250430-S-70189</v>
      </c>
      <c r="C1026" s="270">
        <f>_xlfn.XLOOKUP(Table2[[#This Row],[K&amp;N REF ]],CAT_Details[Tracking Number],CAT_Details[TO Ref],,0)</f>
        <v>20250430707670</v>
      </c>
      <c r="D1026" s="270" t="str">
        <f>_xlfn.XLOOKUP(Table2[[#This Row],[K&amp;N REF ]],CAT_Details[Tracking Number],CAT_Details[Pickup Customer Name],,0)</f>
        <v>Dinex Deutschland GmbH</v>
      </c>
      <c r="E1026" s="271" t="str">
        <f>_xlfn.XLOOKUP(Table2[[#This Row],[K&amp;N REF ]],CAT_Details[Tracking Number],CAT_Details[Delivery Country Code],,0)</f>
        <v>GB</v>
      </c>
      <c r="F1026" s="271" t="str">
        <f>_xlfn.XLOOKUP(Table2[[#This Row],[TO Ref]],CAT_Details[TO Ref],CAT_Details[Loc],,0)</f>
        <v>U2-L5</v>
      </c>
      <c r="G1026" s="257" t="s">
        <v>34</v>
      </c>
      <c r="H1026" s="257" t="s">
        <v>31</v>
      </c>
      <c r="I1026" s="280">
        <v>45784</v>
      </c>
      <c r="J1026" s="257" t="s">
        <v>26</v>
      </c>
      <c r="K1026" s="257" t="s">
        <v>32</v>
      </c>
      <c r="L1026" s="280">
        <v>45790</v>
      </c>
      <c r="M1026" s="257" t="str">
        <f>IF(Table2[[#This Row],[Resolve Date]]="","ONGOING","SOLVED")</f>
        <v>SOLVED</v>
      </c>
      <c r="N1026" s="258" t="s">
        <v>30</v>
      </c>
      <c r="O1026" s="257" t="str">
        <f>Table2[[#This Row],[K&amp;N REF ]]&amp;Table2[[#This Row],[Issue type ]]</f>
        <v>5015952929MISSING LABELS ON SOME UNITS</v>
      </c>
      <c r="P1026" s="257">
        <f>YEAR(Table2[[#This Row],[Date ]])</f>
        <v>2025</v>
      </c>
      <c r="Q1026" s="257" t="str">
        <f>VLOOKUP(MONTH(Table2[[#This Row],[Date ]]),Months,2,0)</f>
        <v>May</v>
      </c>
      <c r="R1026" s="257" t="b">
        <f>COUNTIFS(Table2[Unique],Table2[[#This Row],[Unique]])&gt;1</f>
        <v>0</v>
      </c>
      <c r="S1026" s="257">
        <f>IF(Table2[[#This Row],[Status ]]="Solved",1,0)</f>
        <v>1</v>
      </c>
      <c r="T1026" s="257">
        <f>IF(Table2[[#This Row],[Status ]]="ongoing",1,0)</f>
        <v>0</v>
      </c>
    </row>
    <row r="1027" spans="1:20" x14ac:dyDescent="0.25">
      <c r="A1027" s="262">
        <v>5015952929</v>
      </c>
      <c r="B1027" s="269" t="str">
        <f>_xlfn.XLOOKUP(Table2[[#This Row],[K&amp;N REF ]],CAT_Details[Tracking Number],CAT_Details[S Ref],,0)</f>
        <v>20250430-S-70189</v>
      </c>
      <c r="C1027" s="270">
        <f>_xlfn.XLOOKUP(Table2[[#This Row],[K&amp;N REF ]],CAT_Details[Tracking Number],CAT_Details[TO Ref],,0)</f>
        <v>20250430707670</v>
      </c>
      <c r="D1027" s="270" t="str">
        <f>_xlfn.XLOOKUP(Table2[[#This Row],[K&amp;N REF ]],CAT_Details[Tracking Number],CAT_Details[Pickup Customer Name],,0)</f>
        <v>Dinex Deutschland GmbH</v>
      </c>
      <c r="E1027" s="271" t="str">
        <f>_xlfn.XLOOKUP(Table2[[#This Row],[K&amp;N REF ]],CAT_Details[Tracking Number],CAT_Details[Delivery Country Code],,0)</f>
        <v>GB</v>
      </c>
      <c r="F1027" s="271" t="str">
        <f>_xlfn.XLOOKUP(Table2[[#This Row],[TO Ref]],CAT_Details[TO Ref],CAT_Details[Loc],,0)</f>
        <v>U2-L5</v>
      </c>
      <c r="G1027" s="257" t="s">
        <v>34</v>
      </c>
      <c r="H1027" s="257" t="s">
        <v>42</v>
      </c>
      <c r="I1027" s="280">
        <v>45784</v>
      </c>
      <c r="J1027" s="257" t="s">
        <v>45</v>
      </c>
      <c r="K1027" s="257" t="s">
        <v>32</v>
      </c>
      <c r="L1027" s="280">
        <v>45784</v>
      </c>
      <c r="M1027" s="257" t="str">
        <f>IF(Table2[[#This Row],[Resolve Date]]="","ONGOING","SOLVED")</f>
        <v>SOLVED</v>
      </c>
      <c r="N1027" s="258" t="s">
        <v>162</v>
      </c>
      <c r="O1027" s="257" t="str">
        <f>Table2[[#This Row],[K&amp;N REF ]]&amp;Table2[[#This Row],[Issue type ]]</f>
        <v>5015952929AMOUNT</v>
      </c>
      <c r="P1027" s="257">
        <f>YEAR(Table2[[#This Row],[Date ]])</f>
        <v>2025</v>
      </c>
      <c r="Q1027" s="257" t="str">
        <f>VLOOKUP(MONTH(Table2[[#This Row],[Date ]]),Months,2,0)</f>
        <v>May</v>
      </c>
      <c r="R1027" s="257" t="b">
        <f>COUNTIFS(Table2[Unique],Table2[[#This Row],[Unique]])&gt;1</f>
        <v>0</v>
      </c>
      <c r="S1027" s="257">
        <f>IF(Table2[[#This Row],[Status ]]="Solved",1,0)</f>
        <v>1</v>
      </c>
      <c r="T1027" s="257">
        <f>IF(Table2[[#This Row],[Status ]]="ongoing",1,0)</f>
        <v>0</v>
      </c>
    </row>
    <row r="1028" spans="1:20" x14ac:dyDescent="0.25">
      <c r="A1028" s="262">
        <v>5015967460</v>
      </c>
      <c r="B1028" s="269" t="str">
        <f>_xlfn.XLOOKUP(Table2[[#This Row],[K&amp;N REF ]],CAT_Details[Tracking Number],CAT_Details[S Ref],,0)</f>
        <v>20250430-S-70313</v>
      </c>
      <c r="C1028" s="270">
        <f>_xlfn.XLOOKUP(Table2[[#This Row],[K&amp;N REF ]],CAT_Details[Tracking Number],CAT_Details[TO Ref],,0)</f>
        <v>20250423702174</v>
      </c>
      <c r="D1028" s="270" t="str">
        <f>_xlfn.XLOOKUP(Table2[[#This Row],[K&amp;N REF ]],CAT_Details[Tracking Number],CAT_Details[Pickup Customer Name],,0)</f>
        <v>FONTANA LUIGI S.P.A.</v>
      </c>
      <c r="E1028" s="271" t="str">
        <f>_xlfn.XLOOKUP(Table2[[#This Row],[K&amp;N REF ]],CAT_Details[Tracking Number],CAT_Details[Delivery Country Code],,0)</f>
        <v>GB</v>
      </c>
      <c r="F1028" s="271" t="str">
        <f>_xlfn.XLOOKUP(Table2[[#This Row],[TO Ref]],CAT_Details[TO Ref],CAT_Details[Loc],,0)</f>
        <v>OYL1</v>
      </c>
      <c r="G1028" s="257" t="s">
        <v>24</v>
      </c>
      <c r="H1028" s="257" t="s">
        <v>31</v>
      </c>
      <c r="I1028" s="280">
        <v>45785</v>
      </c>
      <c r="J1028" s="257" t="s">
        <v>26</v>
      </c>
      <c r="K1028" s="257" t="s">
        <v>32</v>
      </c>
      <c r="L1028" s="280">
        <v>45792</v>
      </c>
      <c r="M1028" s="257" t="str">
        <f>IF(Table2[[#This Row],[Resolve Date]]="","ONGOING","SOLVED")</f>
        <v>SOLVED</v>
      </c>
      <c r="N1028" s="258" t="s">
        <v>30</v>
      </c>
      <c r="O1028" s="257" t="str">
        <f>Table2[[#This Row],[K&amp;N REF ]]&amp;Table2[[#This Row],[Issue type ]]</f>
        <v>5015967460MISSING LABELS ON SOME UNITS</v>
      </c>
      <c r="P1028" s="257">
        <f>YEAR(Table2[[#This Row],[Date ]])</f>
        <v>2025</v>
      </c>
      <c r="Q1028" s="257" t="str">
        <f>VLOOKUP(MONTH(Table2[[#This Row],[Date ]]),Months,2,0)</f>
        <v>May</v>
      </c>
      <c r="R1028" s="257" t="b">
        <f>COUNTIFS(Table2[Unique],Table2[[#This Row],[Unique]])&gt;1</f>
        <v>0</v>
      </c>
      <c r="S1028" s="257">
        <f>IF(Table2[[#This Row],[Status ]]="Solved",1,0)</f>
        <v>1</v>
      </c>
      <c r="T1028" s="257">
        <f>IF(Table2[[#This Row],[Status ]]="ongoing",1,0)</f>
        <v>0</v>
      </c>
    </row>
    <row r="1029" spans="1:20" x14ac:dyDescent="0.25">
      <c r="A1029" s="262">
        <v>5015924392</v>
      </c>
      <c r="B1029" s="269" t="str">
        <f>_xlfn.XLOOKUP(Table2[[#This Row],[K&amp;N REF ]],CAT_Details[Tracking Number],CAT_Details[S Ref],,0)</f>
        <v>20250425-S-70478</v>
      </c>
      <c r="C1029" s="270">
        <f>_xlfn.XLOOKUP(Table2[[#This Row],[K&amp;N REF ]],CAT_Details[Tracking Number],CAT_Details[TO Ref],,0)</f>
        <v>20250425704889</v>
      </c>
      <c r="D1029" s="270" t="str">
        <f>_xlfn.XLOOKUP(Table2[[#This Row],[K&amp;N REF ]],CAT_Details[Tracking Number],CAT_Details[Pickup Customer Name],,0)</f>
        <v>Doga, S.A.</v>
      </c>
      <c r="E1029" s="271" t="str">
        <f>_xlfn.XLOOKUP(Table2[[#This Row],[K&amp;N REF ]],CAT_Details[Tracking Number],CAT_Details[Delivery Country Code],,0)</f>
        <v>GB</v>
      </c>
      <c r="F1029" s="271">
        <f>_xlfn.XLOOKUP(Table2[[#This Row],[TO Ref]],CAT_Details[TO Ref],CAT_Details[Loc],,0)</f>
        <v>3402</v>
      </c>
      <c r="G1029" s="257" t="s">
        <v>24</v>
      </c>
      <c r="H1029" s="257" t="s">
        <v>49</v>
      </c>
      <c r="I1029" s="280">
        <v>45785</v>
      </c>
      <c r="J1029" s="257" t="s">
        <v>26</v>
      </c>
      <c r="K1029" s="257" t="s">
        <v>32</v>
      </c>
      <c r="L1029" s="280">
        <v>45785</v>
      </c>
      <c r="M1029" s="257" t="str">
        <f>IF(Table2[[#This Row],[Resolve Date]]="","ONGOING","SOLVED")</f>
        <v>SOLVED</v>
      </c>
      <c r="N1029" s="258" t="s">
        <v>30</v>
      </c>
      <c r="O1029" s="257" t="str">
        <f>Table2[[#This Row],[K&amp;N REF ]]&amp;Table2[[#This Row],[Issue type ]]</f>
        <v>5015924392XX LABELS</v>
      </c>
      <c r="P1029" s="257">
        <f>YEAR(Table2[[#This Row],[Date ]])</f>
        <v>2025</v>
      </c>
      <c r="Q1029" s="257" t="str">
        <f>VLOOKUP(MONTH(Table2[[#This Row],[Date ]]),Months,2,0)</f>
        <v>May</v>
      </c>
      <c r="R1029" s="257" t="b">
        <f>COUNTIFS(Table2[Unique],Table2[[#This Row],[Unique]])&gt;1</f>
        <v>0</v>
      </c>
      <c r="S1029" s="257">
        <f>IF(Table2[[#This Row],[Status ]]="Solved",1,0)</f>
        <v>1</v>
      </c>
      <c r="T1029" s="257">
        <f>IF(Table2[[#This Row],[Status ]]="ongoing",1,0)</f>
        <v>0</v>
      </c>
    </row>
    <row r="1030" spans="1:20" x14ac:dyDescent="0.25">
      <c r="A1030" s="262">
        <v>5015924454</v>
      </c>
      <c r="B1030" s="269" t="str">
        <f>_xlfn.XLOOKUP(Table2[[#This Row],[K&amp;N REF ]],CAT_Details[Tracking Number],CAT_Details[S Ref],,0)</f>
        <v>20250428-S-70213</v>
      </c>
      <c r="C1030" s="270">
        <f>_xlfn.XLOOKUP(Table2[[#This Row],[K&amp;N REF ]],CAT_Details[Tracking Number],CAT_Details[TO Ref],,0)</f>
        <v>20250428705456</v>
      </c>
      <c r="D1030" s="270" t="str">
        <f>_xlfn.XLOOKUP(Table2[[#This Row],[K&amp;N REF ]],CAT_Details[Tracking Number],CAT_Details[Pickup Customer Name],,0)</f>
        <v>PARKER HANNIFIN ITALY SRL</v>
      </c>
      <c r="E1030" s="271" t="str">
        <f>_xlfn.XLOOKUP(Table2[[#This Row],[K&amp;N REF ]],CAT_Details[Tracking Number],CAT_Details[Delivery Country Code],,0)</f>
        <v>GB</v>
      </c>
      <c r="F1030" s="271" t="str">
        <f>_xlfn.XLOOKUP(Table2[[#This Row],[TO Ref]],CAT_Details[TO Ref],CAT_Details[Loc],,0)</f>
        <v>OYL1</v>
      </c>
      <c r="G1030" s="257" t="s">
        <v>24</v>
      </c>
      <c r="H1030" s="257" t="s">
        <v>31</v>
      </c>
      <c r="I1030" s="280">
        <v>45785</v>
      </c>
      <c r="J1030" s="257" t="s">
        <v>41</v>
      </c>
      <c r="K1030" s="257" t="s">
        <v>32</v>
      </c>
      <c r="L1030" s="280">
        <v>45785</v>
      </c>
      <c r="M1030" s="257" t="str">
        <f>IF(Table2[[#This Row],[Resolve Date]]="","ONGOING","SOLVED")</f>
        <v>SOLVED</v>
      </c>
      <c r="N1030" s="258" t="s">
        <v>30</v>
      </c>
      <c r="O1030" s="257" t="str">
        <f>Table2[[#This Row],[K&amp;N REF ]]&amp;Table2[[#This Row],[Issue type ]]</f>
        <v>5015924454MISSING LABELS ON SOME UNITS</v>
      </c>
      <c r="P1030" s="257">
        <f>YEAR(Table2[[#This Row],[Date ]])</f>
        <v>2025</v>
      </c>
      <c r="Q1030" s="257" t="str">
        <f>VLOOKUP(MONTH(Table2[[#This Row],[Date ]]),Months,2,0)</f>
        <v>May</v>
      </c>
      <c r="R1030" s="257" t="b">
        <f>COUNTIFS(Table2[Unique],Table2[[#This Row],[Unique]])&gt;1</f>
        <v>0</v>
      </c>
      <c r="S1030" s="257">
        <f>IF(Table2[[#This Row],[Status ]]="Solved",1,0)</f>
        <v>1</v>
      </c>
      <c r="T1030" s="257">
        <f>IF(Table2[[#This Row],[Status ]]="ongoing",1,0)</f>
        <v>0</v>
      </c>
    </row>
    <row r="1031" spans="1:20" x14ac:dyDescent="0.25">
      <c r="A1031" s="262">
        <v>5015952336</v>
      </c>
      <c r="B1031" s="269" t="str">
        <f>_xlfn.XLOOKUP(Table2[[#This Row],[K&amp;N REF ]],CAT_Details[Tracking Number],CAT_Details[S Ref],,0)</f>
        <v>20250430-S-70326</v>
      </c>
      <c r="C1031" s="270">
        <f>_xlfn.XLOOKUP(Table2[[#This Row],[K&amp;N REF ]],CAT_Details[Tracking Number],CAT_Details[TO Ref],,0)</f>
        <v>20250429707065</v>
      </c>
      <c r="D1031" s="270" t="str">
        <f>_xlfn.XLOOKUP(Table2[[#This Row],[K&amp;N REF ]],CAT_Details[Tracking Number],CAT_Details[Pickup Customer Name],,0)</f>
        <v>FOR S.P.A.</v>
      </c>
      <c r="E1031" s="271" t="str">
        <f>_xlfn.XLOOKUP(Table2[[#This Row],[K&amp;N REF ]],CAT_Details[Tracking Number],CAT_Details[Delivery Country Code],,0)</f>
        <v>GB</v>
      </c>
      <c r="F1031" s="271" t="str">
        <f>_xlfn.XLOOKUP(Table2[[#This Row],[TO Ref]],CAT_Details[TO Ref],CAT_Details[Loc],,0)</f>
        <v>OYL1</v>
      </c>
      <c r="G1031" s="257" t="s">
        <v>24</v>
      </c>
      <c r="H1031" s="257" t="s">
        <v>25</v>
      </c>
      <c r="I1031" s="280">
        <v>45785</v>
      </c>
      <c r="J1031" s="257" t="s">
        <v>26</v>
      </c>
      <c r="K1031" s="257" t="s">
        <v>50</v>
      </c>
      <c r="L1031" s="280">
        <v>45785</v>
      </c>
      <c r="M1031" s="257" t="str">
        <f>IF(Table2[[#This Row],[Resolve Date]]="","ONGOING","SOLVED")</f>
        <v>SOLVED</v>
      </c>
      <c r="N1031" s="258" t="s">
        <v>30</v>
      </c>
      <c r="O1031" s="257" t="str">
        <f>Table2[[#This Row],[K&amp;N REF ]]&amp;Table2[[#This Row],[Issue type ]]</f>
        <v xml:space="preserve">5015952336DAMAGE </v>
      </c>
      <c r="P1031" s="257">
        <f>YEAR(Table2[[#This Row],[Date ]])</f>
        <v>2025</v>
      </c>
      <c r="Q1031" s="257" t="str">
        <f>VLOOKUP(MONTH(Table2[[#This Row],[Date ]]),Months,2,0)</f>
        <v>May</v>
      </c>
      <c r="R1031" s="257" t="b">
        <f>COUNTIFS(Table2[Unique],Table2[[#This Row],[Unique]])&gt;1</f>
        <v>0</v>
      </c>
      <c r="S1031" s="257">
        <f>IF(Table2[[#This Row],[Status ]]="Solved",1,0)</f>
        <v>1</v>
      </c>
      <c r="T1031" s="257">
        <f>IF(Table2[[#This Row],[Status ]]="ongoing",1,0)</f>
        <v>0</v>
      </c>
    </row>
    <row r="1032" spans="1:20" x14ac:dyDescent="0.25">
      <c r="A1032" s="262">
        <v>5015968083</v>
      </c>
      <c r="B1032" s="269" t="str">
        <f>_xlfn.XLOOKUP(Table2[[#This Row],[K&amp;N REF ]],CAT_Details[Tracking Number],CAT_Details[S Ref],,0)</f>
        <v>20250501-S-70191</v>
      </c>
      <c r="C1032" s="270">
        <f>_xlfn.XLOOKUP(Table2[[#This Row],[K&amp;N REF ]],CAT_Details[Tracking Number],CAT_Details[TO Ref],,0)</f>
        <v>20250430707776</v>
      </c>
      <c r="D1032" s="270" t="str">
        <f>_xlfn.XLOOKUP(Table2[[#This Row],[K&amp;N REF ]],CAT_Details[Tracking Number],CAT_Details[Pickup Customer Name],,0)</f>
        <v>MUVIQ SRL</v>
      </c>
      <c r="E1032" s="271" t="str">
        <f>_xlfn.XLOOKUP(Table2[[#This Row],[K&amp;N REF ]],CAT_Details[Tracking Number],CAT_Details[Delivery Country Code],,0)</f>
        <v>GB</v>
      </c>
      <c r="F1032" s="271" t="str">
        <f>_xlfn.XLOOKUP(Table2[[#This Row],[TO Ref]],CAT_Details[TO Ref],CAT_Details[Loc],,0)</f>
        <v>DX01-L5</v>
      </c>
      <c r="G1032" s="257" t="s">
        <v>24</v>
      </c>
      <c r="H1032" s="257" t="s">
        <v>31</v>
      </c>
      <c r="I1032" s="280">
        <v>45785</v>
      </c>
      <c r="J1032" s="257" t="s">
        <v>26</v>
      </c>
      <c r="K1032" s="257" t="s">
        <v>32</v>
      </c>
      <c r="L1032" s="280">
        <v>45785</v>
      </c>
      <c r="M1032" s="257" t="str">
        <f>IF(Table2[[#This Row],[Resolve Date]]="","ONGOING","SOLVED")</f>
        <v>SOLVED</v>
      </c>
      <c r="N1032" s="258" t="s">
        <v>30</v>
      </c>
      <c r="O1032" s="257" t="str">
        <f>Table2[[#This Row],[K&amp;N REF ]]&amp;Table2[[#This Row],[Issue type ]]</f>
        <v>5015968083MISSING LABELS ON SOME UNITS</v>
      </c>
      <c r="P1032" s="257">
        <f>YEAR(Table2[[#This Row],[Date ]])</f>
        <v>2025</v>
      </c>
      <c r="Q1032" s="257" t="str">
        <f>VLOOKUP(MONTH(Table2[[#This Row],[Date ]]),Months,2,0)</f>
        <v>May</v>
      </c>
      <c r="R1032" s="257" t="b">
        <f>COUNTIFS(Table2[Unique],Table2[[#This Row],[Unique]])&gt;1</f>
        <v>0</v>
      </c>
      <c r="S1032" s="257">
        <f>IF(Table2[[#This Row],[Status ]]="Solved",1,0)</f>
        <v>1</v>
      </c>
      <c r="T1032" s="257">
        <f>IF(Table2[[#This Row],[Status ]]="ongoing",1,0)</f>
        <v>0</v>
      </c>
    </row>
    <row r="1033" spans="1:20" x14ac:dyDescent="0.25">
      <c r="A1033" s="262">
        <v>5015924397</v>
      </c>
      <c r="B1033" s="269" t="str">
        <f>_xlfn.XLOOKUP(Table2[[#This Row],[K&amp;N REF ]],CAT_Details[Tracking Number],CAT_Details[S Ref],,0)</f>
        <v>20250428-S-70212</v>
      </c>
      <c r="C1033" s="270">
        <f>_xlfn.XLOOKUP(Table2[[#This Row],[K&amp;N REF ]],CAT_Details[Tracking Number],CAT_Details[TO Ref],,0)</f>
        <v>20250428705338</v>
      </c>
      <c r="D1033" s="270" t="str">
        <f>_xlfn.XLOOKUP(Table2[[#This Row],[K&amp;N REF ]],CAT_Details[Tracking Number],CAT_Details[Pickup Customer Name],,0)</f>
        <v>Standard Motor Product Poland ( SMP Poland)</v>
      </c>
      <c r="E1033" s="271" t="str">
        <f>_xlfn.XLOOKUP(Table2[[#This Row],[K&amp;N REF ]],CAT_Details[Tracking Number],CAT_Details[Delivery Country Code],,0)</f>
        <v>GB</v>
      </c>
      <c r="F1033" s="271" t="str">
        <f>_xlfn.XLOOKUP(Table2[[#This Row],[TO Ref]],CAT_Details[TO Ref],CAT_Details[Loc],,0)</f>
        <v>DX01-L5</v>
      </c>
      <c r="G1033" s="257" t="s">
        <v>44</v>
      </c>
      <c r="H1033" s="257" t="s">
        <v>40</v>
      </c>
      <c r="I1033" s="280">
        <v>45785</v>
      </c>
      <c r="J1033" s="257" t="s">
        <v>26</v>
      </c>
      <c r="K1033" s="257" t="s">
        <v>32</v>
      </c>
      <c r="L1033" s="280">
        <v>45785</v>
      </c>
      <c r="M1033" s="257" t="str">
        <f>IF(Table2[[#This Row],[Resolve Date]]="","ONGOING","SOLVED")</f>
        <v>SOLVED</v>
      </c>
      <c r="N1033" s="258" t="s">
        <v>58</v>
      </c>
      <c r="O1033" s="257" t="str">
        <f>Table2[[#This Row],[K&amp;N REF ]]&amp;Table2[[#This Row],[Issue type ]]</f>
        <v xml:space="preserve">5015924397INCORRECT LABELS </v>
      </c>
      <c r="P1033" s="257">
        <f>YEAR(Table2[[#This Row],[Date ]])</f>
        <v>2025</v>
      </c>
      <c r="Q1033" s="257" t="str">
        <f>VLOOKUP(MONTH(Table2[[#This Row],[Date ]]),Months,2,0)</f>
        <v>May</v>
      </c>
      <c r="R1033" s="257" t="b">
        <f>COUNTIFS(Table2[Unique],Table2[[#This Row],[Unique]])&gt;1</f>
        <v>0</v>
      </c>
      <c r="S1033" s="257">
        <f>IF(Table2[[#This Row],[Status ]]="Solved",1,0)</f>
        <v>1</v>
      </c>
      <c r="T1033" s="257">
        <f>IF(Table2[[#This Row],[Status ]]="ongoing",1,0)</f>
        <v>0</v>
      </c>
    </row>
    <row r="1034" spans="1:20" x14ac:dyDescent="0.25">
      <c r="A1034" s="262">
        <v>5015982699</v>
      </c>
      <c r="B1034" s="269" t="str">
        <f>_xlfn.XLOOKUP(Table2[[#This Row],[K&amp;N REF ]],CAT_Details[Tracking Number],CAT_Details[S Ref],,0)</f>
        <v>20250502-S-70227</v>
      </c>
      <c r="C1034" s="270">
        <f>_xlfn.XLOOKUP(Table2[[#This Row],[K&amp;N REF ]],CAT_Details[Tracking Number],CAT_Details[TO Ref],,0)</f>
        <v>20250502709166</v>
      </c>
      <c r="D1034" s="270" t="str">
        <f>_xlfn.XLOOKUP(Table2[[#This Row],[K&amp;N REF ]],CAT_Details[Tracking Number],CAT_Details[Pickup Customer Name],,0)</f>
        <v>Elring Klinger Ag</v>
      </c>
      <c r="E1034" s="271" t="str">
        <f>_xlfn.XLOOKUP(Table2[[#This Row],[K&amp;N REF ]],CAT_Details[Tracking Number],CAT_Details[Delivery Country Code],,0)</f>
        <v>GB</v>
      </c>
      <c r="F1034" s="271" t="str">
        <f>_xlfn.XLOOKUP(Table2[[#This Row],[TO Ref]],CAT_Details[TO Ref],CAT_Details[Loc],,0)</f>
        <v>DX01-L5</v>
      </c>
      <c r="G1034" s="257" t="s">
        <v>34</v>
      </c>
      <c r="H1034" s="257" t="s">
        <v>31</v>
      </c>
      <c r="I1034" s="280">
        <v>45785</v>
      </c>
      <c r="J1034" s="257" t="s">
        <v>26</v>
      </c>
      <c r="K1034" s="257" t="s">
        <v>32</v>
      </c>
      <c r="L1034" s="280">
        <v>45785</v>
      </c>
      <c r="M1034" s="257" t="str">
        <f>IF(Table2[[#This Row],[Resolve Date]]="","ONGOING","SOLVED")</f>
        <v>SOLVED</v>
      </c>
      <c r="N1034" s="258" t="s">
        <v>30</v>
      </c>
      <c r="O1034" s="257" t="str">
        <f>Table2[[#This Row],[K&amp;N REF ]]&amp;Table2[[#This Row],[Issue type ]]</f>
        <v>5015982699MISSING LABELS ON SOME UNITS</v>
      </c>
      <c r="P1034" s="257">
        <f>YEAR(Table2[[#This Row],[Date ]])</f>
        <v>2025</v>
      </c>
      <c r="Q1034" s="257" t="str">
        <f>VLOOKUP(MONTH(Table2[[#This Row],[Date ]]),Months,2,0)</f>
        <v>May</v>
      </c>
      <c r="R1034" s="257" t="b">
        <f>COUNTIFS(Table2[Unique],Table2[[#This Row],[Unique]])&gt;1</f>
        <v>0</v>
      </c>
      <c r="S1034" s="257">
        <f>IF(Table2[[#This Row],[Status ]]="Solved",1,0)</f>
        <v>1</v>
      </c>
      <c r="T1034" s="257">
        <f>IF(Table2[[#This Row],[Status ]]="ongoing",1,0)</f>
        <v>0</v>
      </c>
    </row>
    <row r="1035" spans="1:20" x14ac:dyDescent="0.25">
      <c r="A1035" s="262">
        <v>5015967466</v>
      </c>
      <c r="B1035" s="269" t="str">
        <f>_xlfn.XLOOKUP(Table2[[#This Row],[K&amp;N REF ]],CAT_Details[Tracking Number],CAT_Details[S Ref],,0)</f>
        <v>20250502-S-70355</v>
      </c>
      <c r="C1035" s="270">
        <f>_xlfn.XLOOKUP(Table2[[#This Row],[K&amp;N REF ]],CAT_Details[Tracking Number],CAT_Details[TO Ref],,0)</f>
        <v>20250502709589</v>
      </c>
      <c r="D1035" s="270" t="str">
        <f>_xlfn.XLOOKUP(Table2[[#This Row],[K&amp;N REF ]],CAT_Details[Tracking Number],CAT_Details[Pickup Customer Name],,0)</f>
        <v>Dinex Deutschland GmbH</v>
      </c>
      <c r="E1035" s="271" t="str">
        <f>_xlfn.XLOOKUP(Table2[[#This Row],[K&amp;N REF ]],CAT_Details[Tracking Number],CAT_Details[Delivery Country Code],,0)</f>
        <v>GB</v>
      </c>
      <c r="F1035" s="271">
        <f>_xlfn.XLOOKUP(Table2[[#This Row],[TO Ref]],CAT_Details[TO Ref],CAT_Details[Loc],,0)</f>
        <v>3402</v>
      </c>
      <c r="G1035" s="257" t="s">
        <v>34</v>
      </c>
      <c r="H1035" s="257" t="s">
        <v>31</v>
      </c>
      <c r="I1035" s="280">
        <v>45785</v>
      </c>
      <c r="J1035" s="257" t="s">
        <v>41</v>
      </c>
      <c r="K1035" s="257" t="s">
        <v>32</v>
      </c>
      <c r="L1035" s="280">
        <v>45785</v>
      </c>
      <c r="M1035" s="257" t="str">
        <f>IF(Table2[[#This Row],[Resolve Date]]="","ONGOING","SOLVED")</f>
        <v>SOLVED</v>
      </c>
      <c r="N1035" s="258" t="s">
        <v>30</v>
      </c>
      <c r="O1035" s="257" t="str">
        <f>Table2[[#This Row],[K&amp;N REF ]]&amp;Table2[[#This Row],[Issue type ]]</f>
        <v>5015967466MISSING LABELS ON SOME UNITS</v>
      </c>
      <c r="P1035" s="257">
        <f>YEAR(Table2[[#This Row],[Date ]])</f>
        <v>2025</v>
      </c>
      <c r="Q1035" s="257" t="str">
        <f>VLOOKUP(MONTH(Table2[[#This Row],[Date ]]),Months,2,0)</f>
        <v>May</v>
      </c>
      <c r="R1035" s="257" t="b">
        <f>COUNTIFS(Table2[Unique],Table2[[#This Row],[Unique]])&gt;1</f>
        <v>0</v>
      </c>
      <c r="S1035" s="257">
        <f>IF(Table2[[#This Row],[Status ]]="Solved",1,0)</f>
        <v>1</v>
      </c>
      <c r="T1035" s="257">
        <f>IF(Table2[[#This Row],[Status ]]="ongoing",1,0)</f>
        <v>0</v>
      </c>
    </row>
    <row r="1036" spans="1:20" x14ac:dyDescent="0.25">
      <c r="A1036" s="262">
        <v>5015982197</v>
      </c>
      <c r="B1036" s="269" t="str">
        <f>_xlfn.XLOOKUP(Table2[[#This Row],[K&amp;N REF ]],CAT_Details[Tracking Number],CAT_Details[S Ref],,0)</f>
        <v>20250505-S-70108</v>
      </c>
      <c r="C1036" s="270">
        <f>_xlfn.XLOOKUP(Table2[[#This Row],[K&amp;N REF ]],CAT_Details[Tracking Number],CAT_Details[TO Ref],,0)</f>
        <v>20250505710062</v>
      </c>
      <c r="D1036" s="270" t="str">
        <f>_xlfn.XLOOKUP(Table2[[#This Row],[K&amp;N REF ]],CAT_Details[Tracking Number],CAT_Details[Pickup Customer Name],,0)</f>
        <v>ROBERT BOSCH GMBH</v>
      </c>
      <c r="E1036" s="271" t="str">
        <f>_xlfn.XLOOKUP(Table2[[#This Row],[K&amp;N REF ]],CAT_Details[Tracking Number],CAT_Details[Delivery Country Code],,0)</f>
        <v>GB</v>
      </c>
      <c r="F1036" s="271" t="str">
        <f>_xlfn.XLOOKUP(Table2[[#This Row],[TO Ref]],CAT_Details[TO Ref],CAT_Details[Loc],,0)</f>
        <v>DX01-L5</v>
      </c>
      <c r="G1036" s="257" t="s">
        <v>34</v>
      </c>
      <c r="H1036" s="257" t="s">
        <v>35</v>
      </c>
      <c r="I1036" s="280">
        <v>45785</v>
      </c>
      <c r="J1036" s="257" t="s">
        <v>26</v>
      </c>
      <c r="K1036" s="257" t="s">
        <v>32</v>
      </c>
      <c r="L1036" s="280">
        <v>45785</v>
      </c>
      <c r="M1036" s="257" t="str">
        <f>IF(Table2[[#This Row],[Resolve Date]]="","ONGOING","SOLVED")</f>
        <v>SOLVED</v>
      </c>
      <c r="N1036" s="258" t="s">
        <v>30</v>
      </c>
      <c r="O1036" s="257" t="str">
        <f>Table2[[#This Row],[K&amp;N REF ]]&amp;Table2[[#This Row],[Issue type ]]</f>
        <v>5015982197NO LABELS</v>
      </c>
      <c r="P1036" s="257">
        <f>YEAR(Table2[[#This Row],[Date ]])</f>
        <v>2025</v>
      </c>
      <c r="Q1036" s="257" t="str">
        <f>VLOOKUP(MONTH(Table2[[#This Row],[Date ]]),Months,2,0)</f>
        <v>May</v>
      </c>
      <c r="R1036" s="257" t="b">
        <f>COUNTIFS(Table2[Unique],Table2[[#This Row],[Unique]])&gt;1</f>
        <v>0</v>
      </c>
      <c r="S1036" s="257">
        <f>IF(Table2[[#This Row],[Status ]]="Solved",1,0)</f>
        <v>1</v>
      </c>
      <c r="T1036" s="257">
        <f>IF(Table2[[#This Row],[Status ]]="ongoing",1,0)</f>
        <v>0</v>
      </c>
    </row>
    <row r="1037" spans="1:20" x14ac:dyDescent="0.25">
      <c r="A1037" s="262">
        <v>5015982586</v>
      </c>
      <c r="B1037" s="269" t="str">
        <f>_xlfn.XLOOKUP(Table2[[#This Row],[K&amp;N REF ]],CAT_Details[Tracking Number],CAT_Details[S Ref],,0)</f>
        <v>20250505-S-70183</v>
      </c>
      <c r="C1037" s="270">
        <f>_xlfn.XLOOKUP(Table2[[#This Row],[K&amp;N REF ]],CAT_Details[Tracking Number],CAT_Details[TO Ref],,0)</f>
        <v>20250505710625</v>
      </c>
      <c r="D1037" s="270" t="str">
        <f>_xlfn.XLOOKUP(Table2[[#This Row],[K&amp;N REF ]],CAT_Details[Tracking Number],CAT_Details[Pickup Customer Name],,0)</f>
        <v>OSK KIEFER GMBH</v>
      </c>
      <c r="E1037" s="271" t="str">
        <f>_xlfn.XLOOKUP(Table2[[#This Row],[K&amp;N REF ]],CAT_Details[Tracking Number],CAT_Details[Delivery Country Code],,0)</f>
        <v>GB</v>
      </c>
      <c r="F1037" s="271" t="str">
        <f>_xlfn.XLOOKUP(Table2[[#This Row],[TO Ref]],CAT_Details[TO Ref],CAT_Details[Loc],,0)</f>
        <v>DK-BM01</v>
      </c>
      <c r="G1037" s="257" t="s">
        <v>34</v>
      </c>
      <c r="H1037" s="257" t="s">
        <v>35</v>
      </c>
      <c r="I1037" s="280">
        <v>45785</v>
      </c>
      <c r="J1037" s="257" t="s">
        <v>26</v>
      </c>
      <c r="K1037" s="257" t="s">
        <v>32</v>
      </c>
      <c r="L1037" s="280">
        <v>45785</v>
      </c>
      <c r="M1037" s="257" t="str">
        <f>IF(Table2[[#This Row],[Resolve Date]]="","ONGOING","SOLVED")</f>
        <v>SOLVED</v>
      </c>
      <c r="N1037" s="258" t="s">
        <v>30</v>
      </c>
      <c r="O1037" s="257" t="str">
        <f>Table2[[#This Row],[K&amp;N REF ]]&amp;Table2[[#This Row],[Issue type ]]</f>
        <v>5015982586NO LABELS</v>
      </c>
      <c r="P1037" s="257">
        <f>YEAR(Table2[[#This Row],[Date ]])</f>
        <v>2025</v>
      </c>
      <c r="Q1037" s="257" t="str">
        <f>VLOOKUP(MONTH(Table2[[#This Row],[Date ]]),Months,2,0)</f>
        <v>May</v>
      </c>
      <c r="R1037" s="257" t="b">
        <f>COUNTIFS(Table2[Unique],Table2[[#This Row],[Unique]])&gt;1</f>
        <v>0</v>
      </c>
      <c r="S1037" s="257">
        <f>IF(Table2[[#This Row],[Status ]]="Solved",1,0)</f>
        <v>1</v>
      </c>
      <c r="T1037" s="257">
        <f>IF(Table2[[#This Row],[Status ]]="ongoing",1,0)</f>
        <v>0</v>
      </c>
    </row>
    <row r="1038" spans="1:20" x14ac:dyDescent="0.25">
      <c r="A1038" s="262">
        <v>5015982751</v>
      </c>
      <c r="B1038" s="269" t="str">
        <f>_xlfn.XLOOKUP(Table2[[#This Row],[K&amp;N REF ]],CAT_Details[Tracking Number],CAT_Details[S Ref],,0)</f>
        <v>20250506-S-70008</v>
      </c>
      <c r="C1038" s="270">
        <f>_xlfn.XLOOKUP(Table2[[#This Row],[K&amp;N REF ]],CAT_Details[Tracking Number],CAT_Details[TO Ref],,0)</f>
        <v>20250506711026</v>
      </c>
      <c r="D1038" s="270" t="str">
        <f>_xlfn.XLOOKUP(Table2[[#This Row],[K&amp;N REF ]],CAT_Details[Tracking Number],CAT_Details[Pickup Customer Name],,0)</f>
        <v>ZF FRIEDRICHSHAFEN AG</v>
      </c>
      <c r="E1038" s="271" t="str">
        <f>_xlfn.XLOOKUP(Table2[[#This Row],[K&amp;N REF ]],CAT_Details[Tracking Number],CAT_Details[Delivery Country Code],,0)</f>
        <v>GB</v>
      </c>
      <c r="F1038" s="271">
        <f>_xlfn.XLOOKUP(Table2[[#This Row],[TO Ref]],CAT_Details[TO Ref],CAT_Details[Loc],,0)</f>
        <v>3402</v>
      </c>
      <c r="G1038" s="257" t="s">
        <v>34</v>
      </c>
      <c r="H1038" s="257" t="s">
        <v>35</v>
      </c>
      <c r="I1038" s="280">
        <v>45785</v>
      </c>
      <c r="J1038" s="257" t="s">
        <v>26</v>
      </c>
      <c r="K1038" s="257" t="s">
        <v>32</v>
      </c>
      <c r="L1038" s="280">
        <v>45785</v>
      </c>
      <c r="M1038" s="257" t="str">
        <f>IF(Table2[[#This Row],[Resolve Date]]="","ONGOING","SOLVED")</f>
        <v>SOLVED</v>
      </c>
      <c r="N1038" s="258" t="s">
        <v>30</v>
      </c>
      <c r="O1038" s="257" t="str">
        <f>Table2[[#This Row],[K&amp;N REF ]]&amp;Table2[[#This Row],[Issue type ]]</f>
        <v>5015982751NO LABELS</v>
      </c>
      <c r="P1038" s="257">
        <f>YEAR(Table2[[#This Row],[Date ]])</f>
        <v>2025</v>
      </c>
      <c r="Q1038" s="257" t="str">
        <f>VLOOKUP(MONTH(Table2[[#This Row],[Date ]]),Months,2,0)</f>
        <v>May</v>
      </c>
      <c r="R1038" s="257" t="b">
        <f>COUNTIFS(Table2[Unique],Table2[[#This Row],[Unique]])&gt;1</f>
        <v>0</v>
      </c>
      <c r="S1038" s="257">
        <f>IF(Table2[[#This Row],[Status ]]="Solved",1,0)</f>
        <v>1</v>
      </c>
      <c r="T1038" s="257">
        <f>IF(Table2[[#This Row],[Status ]]="ongoing",1,0)</f>
        <v>0</v>
      </c>
    </row>
    <row r="1039" spans="1:20" x14ac:dyDescent="0.25">
      <c r="A1039" s="262">
        <v>5015984749</v>
      </c>
      <c r="B1039" s="269" t="str">
        <f>_xlfn.XLOOKUP(Table2[[#This Row],[K&amp;N REF ]],CAT_Details[Tracking Number],CAT_Details[S Ref],,0)</f>
        <v>20250505-S-70103</v>
      </c>
      <c r="C1039" s="270">
        <f>_xlfn.XLOOKUP(Table2[[#This Row],[K&amp;N REF ]],CAT_Details[Tracking Number],CAT_Details[TO Ref],,0)</f>
        <v>20250505710006</v>
      </c>
      <c r="D1039" s="270" t="str">
        <f>_xlfn.XLOOKUP(Table2[[#This Row],[K&amp;N REF ]],CAT_Details[Tracking Number],CAT_Details[Pickup Customer Name],,0)</f>
        <v>Donaldson Ed</v>
      </c>
      <c r="E1039" s="271" t="str">
        <f>_xlfn.XLOOKUP(Table2[[#This Row],[K&amp;N REF ]],CAT_Details[Tracking Number],CAT_Details[Delivery Country Code],,0)</f>
        <v>GB</v>
      </c>
      <c r="F1039" s="271" t="str">
        <f>_xlfn.XLOOKUP(Table2[[#This Row],[TO Ref]],CAT_Details[TO Ref],CAT_Details[Loc],,0)</f>
        <v>U2-L5</v>
      </c>
      <c r="G1039" s="257" t="s">
        <v>36</v>
      </c>
      <c r="H1039" s="257" t="s">
        <v>40</v>
      </c>
      <c r="I1039" s="280">
        <v>45785</v>
      </c>
      <c r="J1039" s="257" t="s">
        <v>26</v>
      </c>
      <c r="K1039" s="257" t="s">
        <v>32</v>
      </c>
      <c r="L1039" s="280">
        <v>45785</v>
      </c>
      <c r="M1039" s="257" t="str">
        <f>IF(Table2[[#This Row],[Resolve Date]]="","ONGOING","SOLVED")</f>
        <v>SOLVED</v>
      </c>
      <c r="N1039" s="258" t="s">
        <v>58</v>
      </c>
      <c r="O1039" s="257" t="str">
        <f>Table2[[#This Row],[K&amp;N REF ]]&amp;Table2[[#This Row],[Issue type ]]</f>
        <v xml:space="preserve">5015984749INCORRECT LABELS </v>
      </c>
      <c r="P1039" s="257">
        <f>YEAR(Table2[[#This Row],[Date ]])</f>
        <v>2025</v>
      </c>
      <c r="Q1039" s="257" t="str">
        <f>VLOOKUP(MONTH(Table2[[#This Row],[Date ]]),Months,2,0)</f>
        <v>May</v>
      </c>
      <c r="R1039" s="257" t="b">
        <f>COUNTIFS(Table2[Unique],Table2[[#This Row],[Unique]])&gt;1</f>
        <v>0</v>
      </c>
      <c r="S1039" s="257">
        <f>IF(Table2[[#This Row],[Status ]]="Solved",1,0)</f>
        <v>1</v>
      </c>
      <c r="T1039" s="257">
        <f>IF(Table2[[#This Row],[Status ]]="ongoing",1,0)</f>
        <v>0</v>
      </c>
    </row>
    <row r="1040" spans="1:20" x14ac:dyDescent="0.25">
      <c r="A1040" s="262">
        <v>5015982339</v>
      </c>
      <c r="B1040" s="269" t="str">
        <f>_xlfn.XLOOKUP(Table2[[#This Row],[K&amp;N REF ]],CAT_Details[Tracking Number],CAT_Details[S Ref],,0)</f>
        <v>20250505-S-70103</v>
      </c>
      <c r="C1040" s="270">
        <f>_xlfn.XLOOKUP(Table2[[#This Row],[K&amp;N REF ]],CAT_Details[Tracking Number],CAT_Details[TO Ref],,0)</f>
        <v>20250505710391</v>
      </c>
      <c r="D1040" s="270" t="str">
        <f>_xlfn.XLOOKUP(Table2[[#This Row],[K&amp;N REF ]],CAT_Details[Tracking Number],CAT_Details[Pickup Customer Name],,0)</f>
        <v>Donaldson Ed</v>
      </c>
      <c r="E1040" s="271" t="str">
        <f>_xlfn.XLOOKUP(Table2[[#This Row],[K&amp;N REF ]],CAT_Details[Tracking Number],CAT_Details[Delivery Country Code],,0)</f>
        <v>GB</v>
      </c>
      <c r="F1040" s="271">
        <f>_xlfn.XLOOKUP(Table2[[#This Row],[TO Ref]],CAT_Details[TO Ref],CAT_Details[Loc],,0)</f>
        <v>3402</v>
      </c>
      <c r="G1040" s="257" t="s">
        <v>36</v>
      </c>
      <c r="H1040" s="257" t="s">
        <v>40</v>
      </c>
      <c r="I1040" s="280">
        <v>45785</v>
      </c>
      <c r="J1040" s="257" t="s">
        <v>26</v>
      </c>
      <c r="K1040" s="257" t="s">
        <v>32</v>
      </c>
      <c r="L1040" s="280">
        <v>45785</v>
      </c>
      <c r="M1040" s="257" t="str">
        <f>IF(Table2[[#This Row],[Resolve Date]]="","ONGOING","SOLVED")</f>
        <v>SOLVED</v>
      </c>
      <c r="N1040" s="258" t="s">
        <v>58</v>
      </c>
      <c r="O1040" s="257" t="str">
        <f>Table2[[#This Row],[K&amp;N REF ]]&amp;Table2[[#This Row],[Issue type ]]</f>
        <v xml:space="preserve">5015982339INCORRECT LABELS </v>
      </c>
      <c r="P1040" s="257">
        <f>YEAR(Table2[[#This Row],[Date ]])</f>
        <v>2025</v>
      </c>
      <c r="Q1040" s="257" t="str">
        <f>VLOOKUP(MONTH(Table2[[#This Row],[Date ]]),Months,2,0)</f>
        <v>May</v>
      </c>
      <c r="R1040" s="257" t="b">
        <f>COUNTIFS(Table2[Unique],Table2[[#This Row],[Unique]])&gt;1</f>
        <v>0</v>
      </c>
      <c r="S1040" s="257">
        <f>IF(Table2[[#This Row],[Status ]]="Solved",1,0)</f>
        <v>1</v>
      </c>
      <c r="T1040" s="257">
        <f>IF(Table2[[#This Row],[Status ]]="ongoing",1,0)</f>
        <v>0</v>
      </c>
    </row>
    <row r="1041" spans="1:20" x14ac:dyDescent="0.25">
      <c r="A1041" s="262">
        <v>5015946130</v>
      </c>
      <c r="B1041" s="269" t="str">
        <f>_xlfn.XLOOKUP(Table2[[#This Row],[K&amp;N REF ]],CAT_Details[Tracking Number],CAT_Details[S Ref],,0)</f>
        <v>20250428-S-70415</v>
      </c>
      <c r="C1041" s="270">
        <f>_xlfn.XLOOKUP(Table2[[#This Row],[K&amp;N REF ]],CAT_Details[Tracking Number],CAT_Details[TO Ref],,0)</f>
        <v>20250428705890</v>
      </c>
      <c r="D1041" s="270" t="str">
        <f>_xlfn.XLOOKUP(Table2[[#This Row],[K&amp;N REF ]],CAT_Details[Tracking Number],CAT_Details[Pickup Customer Name],,0)</f>
        <v>Groeneveld Italia Srl</v>
      </c>
      <c r="E1041" s="271" t="str">
        <f>_xlfn.XLOOKUP(Table2[[#This Row],[K&amp;N REF ]],CAT_Details[Tracking Number],CAT_Details[Delivery Country Code],,0)</f>
        <v>GB</v>
      </c>
      <c r="F1041" s="271" t="str">
        <f>_xlfn.XLOOKUP(Table2[[#This Row],[TO Ref]],CAT_Details[TO Ref],CAT_Details[Loc],,0)</f>
        <v>U2-L5</v>
      </c>
      <c r="G1041" s="257" t="s">
        <v>24</v>
      </c>
      <c r="H1041" s="257" t="s">
        <v>49</v>
      </c>
      <c r="I1041" s="280">
        <v>45786</v>
      </c>
      <c r="J1041" s="257" t="s">
        <v>26</v>
      </c>
      <c r="K1041" s="257" t="s">
        <v>32</v>
      </c>
      <c r="L1041" s="280">
        <v>45786</v>
      </c>
      <c r="M1041" s="257" t="str">
        <f>IF(Table2[[#This Row],[Resolve Date]]="","ONGOING","SOLVED")</f>
        <v>SOLVED</v>
      </c>
      <c r="N1041" s="258" t="s">
        <v>30</v>
      </c>
      <c r="O1041" s="257" t="str">
        <f>Table2[[#This Row],[K&amp;N REF ]]&amp;Table2[[#This Row],[Issue type ]]</f>
        <v>5015946130XX LABELS</v>
      </c>
      <c r="P1041" s="257">
        <f>YEAR(Table2[[#This Row],[Date ]])</f>
        <v>2025</v>
      </c>
      <c r="Q1041" s="257" t="str">
        <f>VLOOKUP(MONTH(Table2[[#This Row],[Date ]]),Months,2,0)</f>
        <v>May</v>
      </c>
      <c r="R1041" s="257" t="b">
        <f>COUNTIFS(Table2[Unique],Table2[[#This Row],[Unique]])&gt;1</f>
        <v>0</v>
      </c>
      <c r="S1041" s="257">
        <f>IF(Table2[[#This Row],[Status ]]="Solved",1,0)</f>
        <v>1</v>
      </c>
      <c r="T1041" s="257">
        <f>IF(Table2[[#This Row],[Status ]]="ongoing",1,0)</f>
        <v>0</v>
      </c>
    </row>
    <row r="1042" spans="1:20" x14ac:dyDescent="0.25">
      <c r="A1042" s="262">
        <v>5015952346</v>
      </c>
      <c r="B1042" s="269" t="str">
        <f>_xlfn.XLOOKUP(Table2[[#This Row],[K&amp;N REF ]],CAT_Details[Tracking Number],CAT_Details[S Ref],,0)</f>
        <v>20250430-S-70344</v>
      </c>
      <c r="C1042" s="270">
        <f>_xlfn.XLOOKUP(Table2[[#This Row],[K&amp;N REF ]],CAT_Details[Tracking Number],CAT_Details[TO Ref],,0)</f>
        <v>20250429707009</v>
      </c>
      <c r="D1042" s="270" t="str">
        <f>_xlfn.XLOOKUP(Table2[[#This Row],[K&amp;N REF ]],CAT_Details[Tracking Number],CAT_Details[Pickup Customer Name],,0)</f>
        <v>DAYCO EUROPE S.R.L.</v>
      </c>
      <c r="E1042" s="271" t="str">
        <f>_xlfn.XLOOKUP(Table2[[#This Row],[K&amp;N REF ]],CAT_Details[Tracking Number],CAT_Details[Delivery Country Code],,0)</f>
        <v>GB</v>
      </c>
      <c r="F1042" s="271" t="str">
        <f>_xlfn.XLOOKUP(Table2[[#This Row],[TO Ref]],CAT_Details[TO Ref],CAT_Details[Loc],,0)</f>
        <v>No Loc</v>
      </c>
      <c r="G1042" s="257" t="s">
        <v>24</v>
      </c>
      <c r="H1042" s="257" t="s">
        <v>42</v>
      </c>
      <c r="I1042" s="280">
        <v>45786</v>
      </c>
      <c r="J1042" s="257" t="s">
        <v>45</v>
      </c>
      <c r="K1042" s="257" t="s">
        <v>50</v>
      </c>
      <c r="L1042" s="280">
        <v>45786</v>
      </c>
      <c r="M1042" s="257" t="str">
        <f>IF(Table2[[#This Row],[Resolve Date]]="","ONGOING","SOLVED")</f>
        <v>SOLVED</v>
      </c>
      <c r="N1042" s="258" t="s">
        <v>163</v>
      </c>
      <c r="O1042" s="257" t="str">
        <f>Table2[[#This Row],[K&amp;N REF ]]&amp;Table2[[#This Row],[Issue type ]]</f>
        <v>5015952346AMOUNT</v>
      </c>
      <c r="P1042" s="257">
        <f>YEAR(Table2[[#This Row],[Date ]])</f>
        <v>2025</v>
      </c>
      <c r="Q1042" s="257" t="str">
        <f>VLOOKUP(MONTH(Table2[[#This Row],[Date ]]),Months,2,0)</f>
        <v>May</v>
      </c>
      <c r="R1042" s="257" t="b">
        <f>COUNTIFS(Table2[Unique],Table2[[#This Row],[Unique]])&gt;1</f>
        <v>0</v>
      </c>
      <c r="S1042" s="257">
        <f>IF(Table2[[#This Row],[Status ]]="Solved",1,0)</f>
        <v>1</v>
      </c>
      <c r="T1042" s="257">
        <f>IF(Table2[[#This Row],[Status ]]="ongoing",1,0)</f>
        <v>0</v>
      </c>
    </row>
    <row r="1043" spans="1:20" x14ac:dyDescent="0.25">
      <c r="A1043" s="262">
        <v>5015968091</v>
      </c>
      <c r="B1043" s="269" t="str">
        <f>_xlfn.XLOOKUP(Table2[[#This Row],[K&amp;N REF ]],CAT_Details[Tracking Number],CAT_Details[S Ref],,0)</f>
        <v>20250501-S-70192</v>
      </c>
      <c r="C1043" s="270">
        <f>_xlfn.XLOOKUP(Table2[[#This Row],[K&amp;N REF ]],CAT_Details[Tracking Number],CAT_Details[TO Ref],,0)</f>
        <v>20250430708042</v>
      </c>
      <c r="D1043" s="270" t="str">
        <f>_xlfn.XLOOKUP(Table2[[#This Row],[K&amp;N REF ]],CAT_Details[Tracking Number],CAT_Details[Pickup Customer Name],,0)</f>
        <v>Sbe - V.Ar.Vit.Spa</v>
      </c>
      <c r="E1043" s="271" t="str">
        <f>_xlfn.XLOOKUP(Table2[[#This Row],[K&amp;N REF ]],CAT_Details[Tracking Number],CAT_Details[Delivery Country Code],,0)</f>
        <v>GB</v>
      </c>
      <c r="F1043" s="271" t="str">
        <f>_xlfn.XLOOKUP(Table2[[#This Row],[TO Ref]],CAT_Details[TO Ref],CAT_Details[Loc],,0)</f>
        <v>OYL1</v>
      </c>
      <c r="G1043" s="257" t="s">
        <v>24</v>
      </c>
      <c r="H1043" s="257" t="s">
        <v>35</v>
      </c>
      <c r="I1043" s="280">
        <v>45786</v>
      </c>
      <c r="J1043" s="257" t="s">
        <v>26</v>
      </c>
      <c r="K1043" s="257" t="s">
        <v>32</v>
      </c>
      <c r="L1043" s="280">
        <v>45786</v>
      </c>
      <c r="M1043" s="257" t="str">
        <f>IF(Table2[[#This Row],[Resolve Date]]="","ONGOING","SOLVED")</f>
        <v>SOLVED</v>
      </c>
      <c r="N1043" s="258" t="s">
        <v>30</v>
      </c>
      <c r="O1043" s="257" t="str">
        <f>Table2[[#This Row],[K&amp;N REF ]]&amp;Table2[[#This Row],[Issue type ]]</f>
        <v>5015968091NO LABELS</v>
      </c>
      <c r="P1043" s="257">
        <f>YEAR(Table2[[#This Row],[Date ]])</f>
        <v>2025</v>
      </c>
      <c r="Q1043" s="257" t="str">
        <f>VLOOKUP(MONTH(Table2[[#This Row],[Date ]]),Months,2,0)</f>
        <v>May</v>
      </c>
      <c r="R1043" s="257" t="b">
        <f>COUNTIFS(Table2[Unique],Table2[[#This Row],[Unique]])&gt;1</f>
        <v>0</v>
      </c>
      <c r="S1043" s="257">
        <f>IF(Table2[[#This Row],[Status ]]="Solved",1,0)</f>
        <v>1</v>
      </c>
      <c r="T1043" s="257">
        <f>IF(Table2[[#This Row],[Status ]]="ongoing",1,0)</f>
        <v>0</v>
      </c>
    </row>
    <row r="1044" spans="1:20" x14ac:dyDescent="0.25">
      <c r="A1044" s="262">
        <v>5015945887</v>
      </c>
      <c r="B1044" s="269" t="str">
        <f>_xlfn.XLOOKUP(Table2[[#This Row],[K&amp;N REF ]],CAT_Details[Tracking Number],CAT_Details[S Ref],,0)</f>
        <v>20250414-S-70500</v>
      </c>
      <c r="C1044" s="270">
        <f>_xlfn.XLOOKUP(Table2[[#This Row],[K&amp;N REF ]],CAT_Details[Tracking Number],CAT_Details[TO Ref],,0)</f>
        <v>20250414696729</v>
      </c>
      <c r="D1044" s="270" t="str">
        <f>_xlfn.XLOOKUP(Table2[[#This Row],[K&amp;N REF ]],CAT_Details[Tracking Number],CAT_Details[Pickup Customer Name],,0)</f>
        <v>JOHNSON ELECTRIC</v>
      </c>
      <c r="E1044" s="271" t="str">
        <f>_xlfn.XLOOKUP(Table2[[#This Row],[K&amp;N REF ]],CAT_Details[Tracking Number],CAT_Details[Delivery Country Code],,0)</f>
        <v>GB</v>
      </c>
      <c r="F1044" s="271">
        <f>_xlfn.XLOOKUP(Table2[[#This Row],[TO Ref]],CAT_Details[TO Ref],CAT_Details[Loc],,0)</f>
        <v>3402</v>
      </c>
      <c r="G1044" s="257" t="s">
        <v>44</v>
      </c>
      <c r="H1044" s="257" t="s">
        <v>35</v>
      </c>
      <c r="I1044" s="280">
        <v>45786</v>
      </c>
      <c r="J1044" s="257" t="s">
        <v>26</v>
      </c>
      <c r="K1044" s="257" t="s">
        <v>32</v>
      </c>
      <c r="L1044" s="280">
        <v>45786</v>
      </c>
      <c r="M1044" s="257" t="str">
        <f>IF(Table2[[#This Row],[Resolve Date]]="","ONGOING","SOLVED")</f>
        <v>SOLVED</v>
      </c>
      <c r="N1044" s="258" t="s">
        <v>30</v>
      </c>
      <c r="O1044" s="257" t="str">
        <f>Table2[[#This Row],[K&amp;N REF ]]&amp;Table2[[#This Row],[Issue type ]]</f>
        <v>5015945887NO LABELS</v>
      </c>
      <c r="P1044" s="257">
        <f>YEAR(Table2[[#This Row],[Date ]])</f>
        <v>2025</v>
      </c>
      <c r="Q1044" s="257" t="str">
        <f>VLOOKUP(MONTH(Table2[[#This Row],[Date ]]),Months,2,0)</f>
        <v>May</v>
      </c>
      <c r="R1044" s="257" t="b">
        <f>COUNTIFS(Table2[Unique],Table2[[#This Row],[Unique]])&gt;1</f>
        <v>0</v>
      </c>
      <c r="S1044" s="257">
        <f>IF(Table2[[#This Row],[Status ]]="Solved",1,0)</f>
        <v>1</v>
      </c>
      <c r="T1044" s="257">
        <f>IF(Table2[[#This Row],[Status ]]="ongoing",1,0)</f>
        <v>0</v>
      </c>
    </row>
    <row r="1045" spans="1:20" x14ac:dyDescent="0.25">
      <c r="A1045" s="262">
        <v>5015924327</v>
      </c>
      <c r="B1045" s="269" t="str">
        <f>_xlfn.XLOOKUP(Table2[[#This Row],[K&amp;N REF ]],CAT_Details[Tracking Number],CAT_Details[S Ref],,0)</f>
        <v>20250425-S-70172</v>
      </c>
      <c r="C1045" s="270">
        <f>_xlfn.XLOOKUP(Table2[[#This Row],[K&amp;N REF ]],CAT_Details[Tracking Number],CAT_Details[TO Ref],,0)</f>
        <v>20250425704698</v>
      </c>
      <c r="D1045" s="270" t="str">
        <f>_xlfn.XLOOKUP(Table2[[#This Row],[K&amp;N REF ]],CAT_Details[Tracking Number],CAT_Details[Pickup Customer Name],,0)</f>
        <v>Sanden Logistic Poland</v>
      </c>
      <c r="E1045" s="271" t="str">
        <f>_xlfn.XLOOKUP(Table2[[#This Row],[K&amp;N REF ]],CAT_Details[Tracking Number],CAT_Details[Delivery Country Code],,0)</f>
        <v>GB</v>
      </c>
      <c r="F1045" s="271" t="str">
        <f>_xlfn.XLOOKUP(Table2[[#This Row],[TO Ref]],CAT_Details[TO Ref],CAT_Details[Loc],,0)</f>
        <v>No Loc</v>
      </c>
      <c r="G1045" s="257" t="s">
        <v>44</v>
      </c>
      <c r="H1045" s="257" t="s">
        <v>49</v>
      </c>
      <c r="I1045" s="280">
        <v>45786</v>
      </c>
      <c r="J1045" s="257" t="s">
        <v>26</v>
      </c>
      <c r="K1045" s="257" t="s">
        <v>32</v>
      </c>
      <c r="L1045" s="280">
        <v>45786</v>
      </c>
      <c r="M1045" s="257" t="str">
        <f>IF(Table2[[#This Row],[Resolve Date]]="","ONGOING","SOLVED")</f>
        <v>SOLVED</v>
      </c>
      <c r="N1045" s="258" t="s">
        <v>30</v>
      </c>
      <c r="O1045" s="257" t="str">
        <f>Table2[[#This Row],[K&amp;N REF ]]&amp;Table2[[#This Row],[Issue type ]]</f>
        <v>5015924327XX LABELS</v>
      </c>
      <c r="P1045" s="257">
        <f>YEAR(Table2[[#This Row],[Date ]])</f>
        <v>2025</v>
      </c>
      <c r="Q1045" s="257" t="str">
        <f>VLOOKUP(MONTH(Table2[[#This Row],[Date ]]),Months,2,0)</f>
        <v>May</v>
      </c>
      <c r="R1045" s="257" t="b">
        <f>COUNTIFS(Table2[Unique],Table2[[#This Row],[Unique]])&gt;1</f>
        <v>0</v>
      </c>
      <c r="S1045" s="257">
        <f>IF(Table2[[#This Row],[Status ]]="Solved",1,0)</f>
        <v>1</v>
      </c>
      <c r="T1045" s="257">
        <f>IF(Table2[[#This Row],[Status ]]="ongoing",1,0)</f>
        <v>0</v>
      </c>
    </row>
    <row r="1046" spans="1:20" x14ac:dyDescent="0.25">
      <c r="A1046" s="262">
        <v>5015924328</v>
      </c>
      <c r="B1046" s="269" t="str">
        <f>_xlfn.XLOOKUP(Table2[[#This Row],[K&amp;N REF ]],CAT_Details[Tracking Number],CAT_Details[S Ref],,0)</f>
        <v>20250425-S-70172</v>
      </c>
      <c r="C1046" s="270">
        <f>_xlfn.XLOOKUP(Table2[[#This Row],[K&amp;N REF ]],CAT_Details[Tracking Number],CAT_Details[TO Ref],,0)</f>
        <v>20250425704721</v>
      </c>
      <c r="D1046" s="270" t="str">
        <f>_xlfn.XLOOKUP(Table2[[#This Row],[K&amp;N REF ]],CAT_Details[Tracking Number],CAT_Details[Pickup Customer Name],,0)</f>
        <v>Sanden Logistic Poland</v>
      </c>
      <c r="E1046" s="271" t="str">
        <f>_xlfn.XLOOKUP(Table2[[#This Row],[K&amp;N REF ]],CAT_Details[Tracking Number],CAT_Details[Delivery Country Code],,0)</f>
        <v>GB</v>
      </c>
      <c r="F1046" s="271" t="str">
        <f>_xlfn.XLOOKUP(Table2[[#This Row],[TO Ref]],CAT_Details[TO Ref],CAT_Details[Loc],,0)</f>
        <v>No Loc</v>
      </c>
      <c r="G1046" s="257" t="s">
        <v>44</v>
      </c>
      <c r="H1046" s="257" t="s">
        <v>49</v>
      </c>
      <c r="I1046" s="280">
        <v>45786</v>
      </c>
      <c r="J1046" s="257" t="s">
        <v>26</v>
      </c>
      <c r="K1046" s="257" t="s">
        <v>32</v>
      </c>
      <c r="L1046" s="280">
        <v>45786</v>
      </c>
      <c r="M1046" s="257" t="str">
        <f>IF(Table2[[#This Row],[Resolve Date]]="","ONGOING","SOLVED")</f>
        <v>SOLVED</v>
      </c>
      <c r="N1046" s="258" t="s">
        <v>30</v>
      </c>
      <c r="O1046" s="257" t="str">
        <f>Table2[[#This Row],[K&amp;N REF ]]&amp;Table2[[#This Row],[Issue type ]]</f>
        <v>5015924328XX LABELS</v>
      </c>
      <c r="P1046" s="257">
        <f>YEAR(Table2[[#This Row],[Date ]])</f>
        <v>2025</v>
      </c>
      <c r="Q1046" s="257" t="str">
        <f>VLOOKUP(MONTH(Table2[[#This Row],[Date ]]),Months,2,0)</f>
        <v>May</v>
      </c>
      <c r="R1046" s="257" t="b">
        <f>COUNTIFS(Table2[Unique],Table2[[#This Row],[Unique]])&gt;1</f>
        <v>0</v>
      </c>
      <c r="S1046" s="257">
        <f>IF(Table2[[#This Row],[Status ]]="Solved",1,0)</f>
        <v>1</v>
      </c>
      <c r="T1046" s="257">
        <f>IF(Table2[[#This Row],[Status ]]="ongoing",1,0)</f>
        <v>0</v>
      </c>
    </row>
    <row r="1047" spans="1:20" x14ac:dyDescent="0.25">
      <c r="A1047" s="262">
        <v>5015924329</v>
      </c>
      <c r="B1047" s="269" t="str">
        <f>_xlfn.XLOOKUP(Table2[[#This Row],[K&amp;N REF ]],CAT_Details[Tracking Number],CAT_Details[S Ref],,0)</f>
        <v>20250425-S-70172</v>
      </c>
      <c r="C1047" s="270">
        <f>_xlfn.XLOOKUP(Table2[[#This Row],[K&amp;N REF ]],CAT_Details[Tracking Number],CAT_Details[TO Ref],,0)</f>
        <v>20250425704701</v>
      </c>
      <c r="D1047" s="270" t="str">
        <f>_xlfn.XLOOKUP(Table2[[#This Row],[K&amp;N REF ]],CAT_Details[Tracking Number],CAT_Details[Pickup Customer Name],,0)</f>
        <v>Sanden Logistic Poland</v>
      </c>
      <c r="E1047" s="271" t="str">
        <f>_xlfn.XLOOKUP(Table2[[#This Row],[K&amp;N REF ]],CAT_Details[Tracking Number],CAT_Details[Delivery Country Code],,0)</f>
        <v>GB</v>
      </c>
      <c r="F1047" s="271" t="str">
        <f>_xlfn.XLOOKUP(Table2[[#This Row],[TO Ref]],CAT_Details[TO Ref],CAT_Details[Loc],,0)</f>
        <v>No Loc</v>
      </c>
      <c r="G1047" s="257" t="s">
        <v>44</v>
      </c>
      <c r="H1047" s="257" t="s">
        <v>49</v>
      </c>
      <c r="I1047" s="280">
        <v>45786</v>
      </c>
      <c r="J1047" s="257" t="s">
        <v>26</v>
      </c>
      <c r="K1047" s="257" t="s">
        <v>32</v>
      </c>
      <c r="L1047" s="280">
        <v>45789</v>
      </c>
      <c r="M1047" s="257" t="str">
        <f>IF(Table2[[#This Row],[Resolve Date]]="","ONGOING","SOLVED")</f>
        <v>SOLVED</v>
      </c>
      <c r="N1047" s="258" t="s">
        <v>30</v>
      </c>
      <c r="O1047" s="257" t="str">
        <f>Table2[[#This Row],[K&amp;N REF ]]&amp;Table2[[#This Row],[Issue type ]]</f>
        <v>5015924329XX LABELS</v>
      </c>
      <c r="P1047" s="257">
        <f>YEAR(Table2[[#This Row],[Date ]])</f>
        <v>2025</v>
      </c>
      <c r="Q1047" s="257" t="str">
        <f>VLOOKUP(MONTH(Table2[[#This Row],[Date ]]),Months,2,0)</f>
        <v>May</v>
      </c>
      <c r="R1047" s="257" t="b">
        <f>COUNTIFS(Table2[Unique],Table2[[#This Row],[Unique]])&gt;1</f>
        <v>0</v>
      </c>
      <c r="S1047" s="257">
        <f>IF(Table2[[#This Row],[Status ]]="Solved",1,0)</f>
        <v>1</v>
      </c>
      <c r="T1047" s="257">
        <f>IF(Table2[[#This Row],[Status ]]="ongoing",1,0)</f>
        <v>0</v>
      </c>
    </row>
    <row r="1048" spans="1:20" x14ac:dyDescent="0.25">
      <c r="A1048" s="262">
        <v>5015982457</v>
      </c>
      <c r="B1048" s="269" t="str">
        <f>_xlfn.XLOOKUP(Table2[[#This Row],[K&amp;N REF ]],CAT_Details[Tracking Number],CAT_Details[S Ref],,0)</f>
        <v>20250501-S-70194</v>
      </c>
      <c r="C1048" s="270">
        <f>_xlfn.XLOOKUP(Table2[[#This Row],[K&amp;N REF ]],CAT_Details[Tracking Number],CAT_Details[TO Ref],,0)</f>
        <v>20250429706983</v>
      </c>
      <c r="D1048" s="270" t="str">
        <f>_xlfn.XLOOKUP(Table2[[#This Row],[K&amp;N REF ]],CAT_Details[Tracking Number],CAT_Details[Pickup Customer Name],,0)</f>
        <v>SAN MARTINO (AT)/SELMAT SRL</v>
      </c>
      <c r="E1048" s="271" t="str">
        <f>_xlfn.XLOOKUP(Table2[[#This Row],[K&amp;N REF ]],CAT_Details[Tracking Number],CAT_Details[Delivery Country Code],,0)</f>
        <v>GB</v>
      </c>
      <c r="F1048" s="271">
        <f>_xlfn.XLOOKUP(Table2[[#This Row],[TO Ref]],CAT_Details[TO Ref],CAT_Details[Loc],,0)</f>
        <v>3402</v>
      </c>
      <c r="G1048" s="257" t="s">
        <v>24</v>
      </c>
      <c r="H1048" s="257" t="s">
        <v>35</v>
      </c>
      <c r="I1048" s="280">
        <v>45789</v>
      </c>
      <c r="J1048" s="257" t="s">
        <v>26</v>
      </c>
      <c r="K1048" s="257" t="s">
        <v>32</v>
      </c>
      <c r="L1048" s="280">
        <v>45792</v>
      </c>
      <c r="M1048" s="257" t="str">
        <f>IF(Table2[[#This Row],[Resolve Date]]="","ONGOING","SOLVED")</f>
        <v>SOLVED</v>
      </c>
      <c r="N1048" s="258" t="s">
        <v>30</v>
      </c>
      <c r="O1048" s="257" t="str">
        <f>Table2[[#This Row],[K&amp;N REF ]]&amp;Table2[[#This Row],[Issue type ]]</f>
        <v>5015982457NO LABELS</v>
      </c>
      <c r="P1048" s="257">
        <f>YEAR(Table2[[#This Row],[Date ]])</f>
        <v>2025</v>
      </c>
      <c r="Q1048" s="257" t="str">
        <f>VLOOKUP(MONTH(Table2[[#This Row],[Date ]]),Months,2,0)</f>
        <v>May</v>
      </c>
      <c r="R1048" s="257" t="b">
        <f>COUNTIFS(Table2[Unique],Table2[[#This Row],[Unique]])&gt;1</f>
        <v>0</v>
      </c>
      <c r="S1048" s="257">
        <f>IF(Table2[[#This Row],[Status ]]="Solved",1,0)</f>
        <v>1</v>
      </c>
      <c r="T1048" s="257">
        <f>IF(Table2[[#This Row],[Status ]]="ongoing",1,0)</f>
        <v>0</v>
      </c>
    </row>
    <row r="1049" spans="1:20" x14ac:dyDescent="0.25">
      <c r="A1049" s="262">
        <v>5015982294</v>
      </c>
      <c r="B1049" s="269" t="str">
        <f>_xlfn.XLOOKUP(Table2[[#This Row],[K&amp;N REF ]],CAT_Details[Tracking Number],CAT_Details[S Ref],,0)</f>
        <v>20250505-S-70106</v>
      </c>
      <c r="C1049" s="270">
        <f>_xlfn.XLOOKUP(Table2[[#This Row],[K&amp;N REF ]],CAT_Details[Tracking Number],CAT_Details[TO Ref],,0)</f>
        <v>20250502709677</v>
      </c>
      <c r="D1049" s="270" t="str">
        <f>_xlfn.XLOOKUP(Table2[[#This Row],[K&amp;N REF ]],CAT_Details[Tracking Number],CAT_Details[Pickup Customer Name],,0)</f>
        <v>FEDERAL-MOGUL POWERTRAIN ITALY SRL</v>
      </c>
      <c r="E1049" s="271" t="str">
        <f>_xlfn.XLOOKUP(Table2[[#This Row],[K&amp;N REF ]],CAT_Details[Tracking Number],CAT_Details[Delivery Country Code],,0)</f>
        <v>GB</v>
      </c>
      <c r="F1049" s="271" t="str">
        <f>_xlfn.XLOOKUP(Table2[[#This Row],[TO Ref]],CAT_Details[TO Ref],CAT_Details[Loc],,0)</f>
        <v>DX01</v>
      </c>
      <c r="G1049" s="257" t="s">
        <v>24</v>
      </c>
      <c r="H1049" s="257" t="s">
        <v>42</v>
      </c>
      <c r="I1049" s="280">
        <v>45789</v>
      </c>
      <c r="J1049" s="257" t="s">
        <v>45</v>
      </c>
      <c r="K1049" s="257" t="s">
        <v>32</v>
      </c>
      <c r="L1049" s="280">
        <v>45789</v>
      </c>
      <c r="M1049" s="257" t="str">
        <f>IF(Table2[[#This Row],[Resolve Date]]="","ONGOING","SOLVED")</f>
        <v>SOLVED</v>
      </c>
      <c r="N1049" s="258" t="s">
        <v>164</v>
      </c>
      <c r="O1049" s="257" t="str">
        <f>Table2[[#This Row],[K&amp;N REF ]]&amp;Table2[[#This Row],[Issue type ]]</f>
        <v>5015982294AMOUNT</v>
      </c>
      <c r="P1049" s="257">
        <f>YEAR(Table2[[#This Row],[Date ]])</f>
        <v>2025</v>
      </c>
      <c r="Q1049" s="257" t="str">
        <f>VLOOKUP(MONTH(Table2[[#This Row],[Date ]]),Months,2,0)</f>
        <v>May</v>
      </c>
      <c r="R1049" s="257" t="b">
        <f>COUNTIFS(Table2[Unique],Table2[[#This Row],[Unique]])&gt;1</f>
        <v>0</v>
      </c>
      <c r="S1049" s="257">
        <f>IF(Table2[[#This Row],[Status ]]="Solved",1,0)</f>
        <v>1</v>
      </c>
      <c r="T1049" s="257">
        <f>IF(Table2[[#This Row],[Status ]]="ongoing",1,0)</f>
        <v>0</v>
      </c>
    </row>
    <row r="1050" spans="1:20" x14ac:dyDescent="0.25">
      <c r="A1050" s="262">
        <v>5015982787</v>
      </c>
      <c r="B1050" s="269" t="str">
        <f>_xlfn.XLOOKUP(Table2[[#This Row],[K&amp;N REF ]],CAT_Details[Tracking Number],CAT_Details[S Ref],,0)</f>
        <v>20250505-S-70091</v>
      </c>
      <c r="C1050" s="270">
        <f>_xlfn.XLOOKUP(Table2[[#This Row],[K&amp;N REF ]],CAT_Details[Tracking Number],CAT_Details[TO Ref],,0)</f>
        <v>20250505710354</v>
      </c>
      <c r="D1050" s="270" t="str">
        <f>_xlfn.XLOOKUP(Table2[[#This Row],[K&amp;N REF ]],CAT_Details[Tracking Number],CAT_Details[Pickup Customer Name],,0)</f>
        <v>FONTANA LUIGI S.P.A.</v>
      </c>
      <c r="E1050" s="271" t="str">
        <f>_xlfn.XLOOKUP(Table2[[#This Row],[K&amp;N REF ]],CAT_Details[Tracking Number],CAT_Details[Delivery Country Code],,0)</f>
        <v>GB</v>
      </c>
      <c r="F1050" s="271" t="str">
        <f>_xlfn.XLOOKUP(Table2[[#This Row],[TO Ref]],CAT_Details[TO Ref],CAT_Details[Loc],,0)</f>
        <v>OYL1</v>
      </c>
      <c r="G1050" s="257" t="s">
        <v>24</v>
      </c>
      <c r="H1050" s="257" t="s">
        <v>25</v>
      </c>
      <c r="I1050" s="280">
        <v>45789</v>
      </c>
      <c r="J1050" s="257" t="s">
        <v>26</v>
      </c>
      <c r="K1050" s="257" t="s">
        <v>32</v>
      </c>
      <c r="L1050" s="280">
        <v>45789</v>
      </c>
      <c r="M1050" s="257" t="str">
        <f>IF(Table2[[#This Row],[Resolve Date]]="","ONGOING","SOLVED")</f>
        <v>SOLVED</v>
      </c>
      <c r="N1050" s="258" t="s">
        <v>30</v>
      </c>
      <c r="O1050" s="257" t="str">
        <f>Table2[[#This Row],[K&amp;N REF ]]&amp;Table2[[#This Row],[Issue type ]]</f>
        <v xml:space="preserve">5015982787DAMAGE </v>
      </c>
      <c r="P1050" s="257">
        <f>YEAR(Table2[[#This Row],[Date ]])</f>
        <v>2025</v>
      </c>
      <c r="Q1050" s="257" t="str">
        <f>VLOOKUP(MONTH(Table2[[#This Row],[Date ]]),Months,2,0)</f>
        <v>May</v>
      </c>
      <c r="R1050" s="257" t="b">
        <f>COUNTIFS(Table2[Unique],Table2[[#This Row],[Unique]])&gt;1</f>
        <v>0</v>
      </c>
      <c r="S1050" s="257">
        <f>IF(Table2[[#This Row],[Status ]]="Solved",1,0)</f>
        <v>1</v>
      </c>
      <c r="T1050" s="257">
        <f>IF(Table2[[#This Row],[Status ]]="ongoing",1,0)</f>
        <v>0</v>
      </c>
    </row>
    <row r="1051" spans="1:20" x14ac:dyDescent="0.25">
      <c r="A1051" s="262">
        <v>5015982779</v>
      </c>
      <c r="B1051" s="269" t="str">
        <f>_xlfn.XLOOKUP(Table2[[#This Row],[K&amp;N REF ]],CAT_Details[Tracking Number],CAT_Details[S Ref],,0)</f>
        <v>20250505-S-70102</v>
      </c>
      <c r="C1051" s="270">
        <f>_xlfn.XLOOKUP(Table2[[#This Row],[K&amp;N REF ]],CAT_Details[Tracking Number],CAT_Details[TO Ref],,0)</f>
        <v>20250505710102</v>
      </c>
      <c r="D1051" s="270" t="str">
        <f>_xlfn.XLOOKUP(Table2[[#This Row],[K&amp;N REF ]],CAT_Details[Tracking Number],CAT_Details[Pickup Customer Name],,0)</f>
        <v>Tenneco Zwickau GmbH</v>
      </c>
      <c r="E1051" s="271" t="str">
        <f>_xlfn.XLOOKUP(Table2[[#This Row],[K&amp;N REF ]],CAT_Details[Tracking Number],CAT_Details[Delivery Country Code],,0)</f>
        <v>GB</v>
      </c>
      <c r="F1051" s="271" t="str">
        <f>_xlfn.XLOOKUP(Table2[[#This Row],[TO Ref]],CAT_Details[TO Ref],CAT_Details[Loc],,0)</f>
        <v>DX01-L5</v>
      </c>
      <c r="G1051" s="257" t="s">
        <v>34</v>
      </c>
      <c r="H1051" s="257" t="s">
        <v>35</v>
      </c>
      <c r="I1051" s="280">
        <v>45789</v>
      </c>
      <c r="J1051" s="257" t="s">
        <v>26</v>
      </c>
      <c r="K1051" s="257" t="s">
        <v>32</v>
      </c>
      <c r="L1051" s="280">
        <v>45789</v>
      </c>
      <c r="M1051" s="257" t="str">
        <f>IF(Table2[[#This Row],[Resolve Date]]="","ONGOING","SOLVED")</f>
        <v>SOLVED</v>
      </c>
      <c r="N1051" s="258" t="s">
        <v>30</v>
      </c>
      <c r="O1051" s="257" t="str">
        <f>Table2[[#This Row],[K&amp;N REF ]]&amp;Table2[[#This Row],[Issue type ]]</f>
        <v>5015982779NO LABELS</v>
      </c>
      <c r="P1051" s="257">
        <f>YEAR(Table2[[#This Row],[Date ]])</f>
        <v>2025</v>
      </c>
      <c r="Q1051" s="257" t="str">
        <f>VLOOKUP(MONTH(Table2[[#This Row],[Date ]]),Months,2,0)</f>
        <v>May</v>
      </c>
      <c r="R1051" s="257" t="b">
        <f>COUNTIFS(Table2[Unique],Table2[[#This Row],[Unique]])&gt;1</f>
        <v>0</v>
      </c>
      <c r="S1051" s="257">
        <f>IF(Table2[[#This Row],[Status ]]="Solved",1,0)</f>
        <v>1</v>
      </c>
      <c r="T1051" s="257">
        <f>IF(Table2[[#This Row],[Status ]]="ongoing",1,0)</f>
        <v>0</v>
      </c>
    </row>
    <row r="1052" spans="1:20" x14ac:dyDescent="0.25">
      <c r="A1052" s="262">
        <v>5015998264</v>
      </c>
      <c r="B1052" s="269" t="str">
        <f>_xlfn.XLOOKUP(Table2[[#This Row],[K&amp;N REF ]],CAT_Details[Tracking Number],CAT_Details[S Ref],,0)</f>
        <v>20250505-S-70115</v>
      </c>
      <c r="C1052" s="270">
        <f>_xlfn.XLOOKUP(Table2[[#This Row],[K&amp;N REF ]],CAT_Details[Tracking Number],CAT_Details[TO Ref],,0)</f>
        <v>20250505710279</v>
      </c>
      <c r="D1052" s="270" t="str">
        <f>_xlfn.XLOOKUP(Table2[[#This Row],[K&amp;N REF ]],CAT_Details[Tracking Number],CAT_Details[Pickup Customer Name],,0)</f>
        <v>TENNECO INC</v>
      </c>
      <c r="E1052" s="271" t="str">
        <f>_xlfn.XLOOKUP(Table2[[#This Row],[K&amp;N REF ]],CAT_Details[Tracking Number],CAT_Details[Delivery Country Code],,0)</f>
        <v>GB</v>
      </c>
      <c r="F1052" s="271" t="str">
        <f>_xlfn.XLOOKUP(Table2[[#This Row],[TO Ref]],CAT_Details[TO Ref],CAT_Details[Loc],,0)</f>
        <v>MZ02</v>
      </c>
      <c r="G1052" s="257" t="s">
        <v>34</v>
      </c>
      <c r="H1052" s="257" t="s">
        <v>35</v>
      </c>
      <c r="I1052" s="280">
        <v>45789</v>
      </c>
      <c r="J1052" s="257" t="s">
        <v>26</v>
      </c>
      <c r="K1052" s="257" t="s">
        <v>32</v>
      </c>
      <c r="L1052" s="280">
        <v>45789</v>
      </c>
      <c r="M1052" s="257" t="str">
        <f>IF(Table2[[#This Row],[Resolve Date]]="","ONGOING","SOLVED")</f>
        <v>SOLVED</v>
      </c>
      <c r="N1052" s="258" t="s">
        <v>30</v>
      </c>
      <c r="O1052" s="257" t="str">
        <f>Table2[[#This Row],[K&amp;N REF ]]&amp;Table2[[#This Row],[Issue type ]]</f>
        <v>5015998264NO LABELS</v>
      </c>
      <c r="P1052" s="257">
        <f>YEAR(Table2[[#This Row],[Date ]])</f>
        <v>2025</v>
      </c>
      <c r="Q1052" s="257" t="str">
        <f>VLOOKUP(MONTH(Table2[[#This Row],[Date ]]),Months,2,0)</f>
        <v>May</v>
      </c>
      <c r="R1052" s="257" t="b">
        <f>COUNTIFS(Table2[Unique],Table2[[#This Row],[Unique]])&gt;1</f>
        <v>0</v>
      </c>
      <c r="S1052" s="257">
        <f>IF(Table2[[#This Row],[Status ]]="Solved",1,0)</f>
        <v>1</v>
      </c>
      <c r="T1052" s="257">
        <f>IF(Table2[[#This Row],[Status ]]="ongoing",1,0)</f>
        <v>0</v>
      </c>
    </row>
    <row r="1053" spans="1:20" x14ac:dyDescent="0.25">
      <c r="A1053" s="262">
        <v>5015998428</v>
      </c>
      <c r="B1053" s="269" t="str">
        <f>_xlfn.XLOOKUP(Table2[[#This Row],[K&amp;N REF ]],CAT_Details[Tracking Number],CAT_Details[S Ref],,0)</f>
        <v>20250505-S-70116</v>
      </c>
      <c r="C1053" s="270">
        <f>_xlfn.XLOOKUP(Table2[[#This Row],[K&amp;N REF ]],CAT_Details[Tracking Number],CAT_Details[TO Ref],,0)</f>
        <v>20250505710495</v>
      </c>
      <c r="D1053" s="270" t="str">
        <f>_xlfn.XLOOKUP(Table2[[#This Row],[K&amp;N REF ]],CAT_Details[Tracking Number],CAT_Details[Pickup Customer Name],,0)</f>
        <v>Bosch Rexroth AG Werk Horb</v>
      </c>
      <c r="E1053" s="271" t="str">
        <f>_xlfn.XLOOKUP(Table2[[#This Row],[K&amp;N REF ]],CAT_Details[Tracking Number],CAT_Details[Delivery Country Code],,0)</f>
        <v>GB</v>
      </c>
      <c r="F1053" s="271" t="str">
        <f>_xlfn.XLOOKUP(Table2[[#This Row],[TO Ref]],CAT_Details[TO Ref],CAT_Details[Loc],,0)</f>
        <v>U2-L5</v>
      </c>
      <c r="G1053" s="257" t="s">
        <v>34</v>
      </c>
      <c r="H1053" s="257" t="s">
        <v>42</v>
      </c>
      <c r="I1053" s="280">
        <v>45789</v>
      </c>
      <c r="J1053" s="257" t="s">
        <v>45</v>
      </c>
      <c r="K1053" s="257" t="s">
        <v>32</v>
      </c>
      <c r="L1053" s="280">
        <v>45789</v>
      </c>
      <c r="M1053" s="257" t="str">
        <f>IF(Table2[[#This Row],[Resolve Date]]="","ONGOING","SOLVED")</f>
        <v>SOLVED</v>
      </c>
      <c r="N1053" s="258" t="s">
        <v>164</v>
      </c>
      <c r="O1053" s="257" t="str">
        <f>Table2[[#This Row],[K&amp;N REF ]]&amp;Table2[[#This Row],[Issue type ]]</f>
        <v>5015998428AMOUNT</v>
      </c>
      <c r="P1053" s="257">
        <f>YEAR(Table2[[#This Row],[Date ]])</f>
        <v>2025</v>
      </c>
      <c r="Q1053" s="257" t="str">
        <f>VLOOKUP(MONTH(Table2[[#This Row],[Date ]]),Months,2,0)</f>
        <v>May</v>
      </c>
      <c r="R1053" s="257" t="b">
        <f>COUNTIFS(Table2[Unique],Table2[[#This Row],[Unique]])&gt;1</f>
        <v>0</v>
      </c>
      <c r="S1053" s="257">
        <f>IF(Table2[[#This Row],[Status ]]="Solved",1,0)</f>
        <v>1</v>
      </c>
      <c r="T1053" s="257">
        <f>IF(Table2[[#This Row],[Status ]]="ongoing",1,0)</f>
        <v>0</v>
      </c>
    </row>
    <row r="1054" spans="1:20" x14ac:dyDescent="0.25">
      <c r="A1054" s="262">
        <v>5015998530</v>
      </c>
      <c r="B1054" s="269" t="str">
        <f>_xlfn.XLOOKUP(Table2[[#This Row],[K&amp;N REF ]],CAT_Details[Tracking Number],CAT_Details[S Ref],,0)</f>
        <v>20250506-S-70301</v>
      </c>
      <c r="C1054" s="270">
        <f>_xlfn.XLOOKUP(Table2[[#This Row],[K&amp;N REF ]],CAT_Details[Tracking Number],CAT_Details[TO Ref],,0)</f>
        <v>20250506711543</v>
      </c>
      <c r="D1054" s="270" t="str">
        <f>_xlfn.XLOOKUP(Table2[[#This Row],[K&amp;N REF ]],CAT_Details[Tracking Number],CAT_Details[Pickup Customer Name],,0)</f>
        <v>BRUSS KUNSTSTOFFTECHNIK GMBH</v>
      </c>
      <c r="E1054" s="271" t="str">
        <f>_xlfn.XLOOKUP(Table2[[#This Row],[K&amp;N REF ]],CAT_Details[Tracking Number],CAT_Details[Delivery Country Code],,0)</f>
        <v>GB</v>
      </c>
      <c r="F1054" s="271" t="str">
        <f>_xlfn.XLOOKUP(Table2[[#This Row],[TO Ref]],CAT_Details[TO Ref],CAT_Details[Loc],,0)</f>
        <v>DX01-L5</v>
      </c>
      <c r="G1054" s="257" t="s">
        <v>34</v>
      </c>
      <c r="H1054" s="257" t="s">
        <v>35</v>
      </c>
      <c r="I1054" s="280">
        <v>45789</v>
      </c>
      <c r="J1054" s="257" t="s">
        <v>26</v>
      </c>
      <c r="K1054" s="257" t="s">
        <v>32</v>
      </c>
      <c r="L1054" s="280">
        <v>45791</v>
      </c>
      <c r="M1054" s="257" t="str">
        <f>IF(Table2[[#This Row],[Resolve Date]]="","ONGOING","SOLVED")</f>
        <v>SOLVED</v>
      </c>
      <c r="N1054" s="258" t="s">
        <v>30</v>
      </c>
      <c r="O1054" s="257" t="str">
        <f>Table2[[#This Row],[K&amp;N REF ]]&amp;Table2[[#This Row],[Issue type ]]</f>
        <v>5015998530NO LABELS</v>
      </c>
      <c r="P1054" s="257">
        <f>YEAR(Table2[[#This Row],[Date ]])</f>
        <v>2025</v>
      </c>
      <c r="Q1054" s="257" t="str">
        <f>VLOOKUP(MONTH(Table2[[#This Row],[Date ]]),Months,2,0)</f>
        <v>May</v>
      </c>
      <c r="R1054" s="257" t="b">
        <f>COUNTIFS(Table2[Unique],Table2[[#This Row],[Unique]])&gt;1</f>
        <v>0</v>
      </c>
      <c r="S1054" s="257">
        <f>IF(Table2[[#This Row],[Status ]]="Solved",1,0)</f>
        <v>1</v>
      </c>
      <c r="T1054" s="257">
        <f>IF(Table2[[#This Row],[Status ]]="ongoing",1,0)</f>
        <v>0</v>
      </c>
    </row>
    <row r="1055" spans="1:20" x14ac:dyDescent="0.25">
      <c r="A1055" s="262">
        <v>5015998169</v>
      </c>
      <c r="B1055" s="269" t="str">
        <f>_xlfn.XLOOKUP(Table2[[#This Row],[K&amp;N REF ]],CAT_Details[Tracking Number],CAT_Details[S Ref],,0)</f>
        <v>20250507-S-70012</v>
      </c>
      <c r="C1055" s="270">
        <f>_xlfn.XLOOKUP(Table2[[#This Row],[K&amp;N REF ]],CAT_Details[Tracking Number],CAT_Details[TO Ref],,0)</f>
        <v>20250507712132</v>
      </c>
      <c r="D1055" s="270" t="str">
        <f>_xlfn.XLOOKUP(Table2[[#This Row],[K&amp;N REF ]],CAT_Details[Tracking Number],CAT_Details[Pickup Customer Name],,0)</f>
        <v>Contitech Fluid Automotive Romania</v>
      </c>
      <c r="E1055" s="271" t="str">
        <f>_xlfn.XLOOKUP(Table2[[#This Row],[K&amp;N REF ]],CAT_Details[Tracking Number],CAT_Details[Delivery Country Code],,0)</f>
        <v>GB</v>
      </c>
      <c r="F1055" s="271" t="str">
        <f>_xlfn.XLOOKUP(Table2[[#This Row],[TO Ref]],CAT_Details[TO Ref],CAT_Details[Loc],,0)</f>
        <v>DX01</v>
      </c>
      <c r="G1055" s="257" t="s">
        <v>34</v>
      </c>
      <c r="H1055" s="257" t="s">
        <v>35</v>
      </c>
      <c r="I1055" s="280">
        <v>45789</v>
      </c>
      <c r="J1055" s="257" t="s">
        <v>26</v>
      </c>
      <c r="K1055" s="257" t="s">
        <v>32</v>
      </c>
      <c r="L1055" s="280">
        <v>45789</v>
      </c>
      <c r="M1055" s="257" t="str">
        <f>IF(Table2[[#This Row],[Resolve Date]]="","ONGOING","SOLVED")</f>
        <v>SOLVED</v>
      </c>
      <c r="N1055" s="258" t="s">
        <v>30</v>
      </c>
      <c r="O1055" s="257" t="str">
        <f>Table2[[#This Row],[K&amp;N REF ]]&amp;Table2[[#This Row],[Issue type ]]</f>
        <v>5015998169NO LABELS</v>
      </c>
      <c r="P1055" s="257">
        <f>YEAR(Table2[[#This Row],[Date ]])</f>
        <v>2025</v>
      </c>
      <c r="Q1055" s="257" t="str">
        <f>VLOOKUP(MONTH(Table2[[#This Row],[Date ]]),Months,2,0)</f>
        <v>May</v>
      </c>
      <c r="R1055" s="257" t="b">
        <f>COUNTIFS(Table2[Unique],Table2[[#This Row],[Unique]])&gt;1</f>
        <v>0</v>
      </c>
      <c r="S1055" s="257">
        <f>IF(Table2[[#This Row],[Status ]]="Solved",1,0)</f>
        <v>1</v>
      </c>
      <c r="T1055" s="257">
        <f>IF(Table2[[#This Row],[Status ]]="ongoing",1,0)</f>
        <v>0</v>
      </c>
    </row>
    <row r="1056" spans="1:20" x14ac:dyDescent="0.25">
      <c r="A1056" s="262">
        <v>5015998170</v>
      </c>
      <c r="B1056" s="269" t="str">
        <f>_xlfn.XLOOKUP(Table2[[#This Row],[K&amp;N REF ]],CAT_Details[Tracking Number],CAT_Details[S Ref],,0)</f>
        <v>20250507-S-70012</v>
      </c>
      <c r="C1056" s="270">
        <f>_xlfn.XLOOKUP(Table2[[#This Row],[K&amp;N REF ]],CAT_Details[Tracking Number],CAT_Details[TO Ref],,0)</f>
        <v>20250507712136</v>
      </c>
      <c r="D1056" s="270" t="str">
        <f>_xlfn.XLOOKUP(Table2[[#This Row],[K&amp;N REF ]],CAT_Details[Tracking Number],CAT_Details[Pickup Customer Name],,0)</f>
        <v>Contitech Fluid Automotive Romania</v>
      </c>
      <c r="E1056" s="271" t="str">
        <f>_xlfn.XLOOKUP(Table2[[#This Row],[K&amp;N REF ]],CAT_Details[Tracking Number],CAT_Details[Delivery Country Code],,0)</f>
        <v>GB</v>
      </c>
      <c r="F1056" s="271" t="str">
        <f>_xlfn.XLOOKUP(Table2[[#This Row],[TO Ref]],CAT_Details[TO Ref],CAT_Details[Loc],,0)</f>
        <v>MZ02</v>
      </c>
      <c r="G1056" s="257" t="s">
        <v>34</v>
      </c>
      <c r="H1056" s="257" t="s">
        <v>35</v>
      </c>
      <c r="I1056" s="280">
        <v>45789</v>
      </c>
      <c r="J1056" s="257" t="s">
        <v>26</v>
      </c>
      <c r="K1056" s="257" t="s">
        <v>32</v>
      </c>
      <c r="L1056" s="280">
        <v>45789</v>
      </c>
      <c r="M1056" s="257" t="str">
        <f>IF(Table2[[#This Row],[Resolve Date]]="","ONGOING","SOLVED")</f>
        <v>SOLVED</v>
      </c>
      <c r="N1056" s="258" t="s">
        <v>30</v>
      </c>
      <c r="O1056" s="257" t="str">
        <f>Table2[[#This Row],[K&amp;N REF ]]&amp;Table2[[#This Row],[Issue type ]]</f>
        <v>5015998170NO LABELS</v>
      </c>
      <c r="P1056" s="257">
        <f>YEAR(Table2[[#This Row],[Date ]])</f>
        <v>2025</v>
      </c>
      <c r="Q1056" s="257" t="str">
        <f>VLOOKUP(MONTH(Table2[[#This Row],[Date ]]),Months,2,0)</f>
        <v>May</v>
      </c>
      <c r="R1056" s="257" t="b">
        <f>COUNTIFS(Table2[Unique],Table2[[#This Row],[Unique]])&gt;1</f>
        <v>0</v>
      </c>
      <c r="S1056" s="257">
        <f>IF(Table2[[#This Row],[Status ]]="Solved",1,0)</f>
        <v>1</v>
      </c>
      <c r="T1056" s="257">
        <f>IF(Table2[[#This Row],[Status ]]="ongoing",1,0)</f>
        <v>0</v>
      </c>
    </row>
    <row r="1057" spans="1:20" x14ac:dyDescent="0.25">
      <c r="A1057" s="262">
        <v>5015998243</v>
      </c>
      <c r="B1057" s="269" t="str">
        <f>_xlfn.XLOOKUP(Table2[[#This Row],[K&amp;N REF ]],CAT_Details[Tracking Number],CAT_Details[S Ref],,0)</f>
        <v>20250505-S-70114</v>
      </c>
      <c r="C1057" s="270">
        <f>_xlfn.XLOOKUP(Table2[[#This Row],[K&amp;N REF ]],CAT_Details[Tracking Number],CAT_Details[TO Ref],,0)</f>
        <v>20250505709871</v>
      </c>
      <c r="D1057" s="270" t="str">
        <f>_xlfn.XLOOKUP(Table2[[#This Row],[K&amp;N REF ]],CAT_Details[Tracking Number],CAT_Details[Pickup Customer Name],,0)</f>
        <v>Sag Tubi Spa</v>
      </c>
      <c r="E1057" s="271" t="str">
        <f>_xlfn.XLOOKUP(Table2[[#This Row],[K&amp;N REF ]],CAT_Details[Tracking Number],CAT_Details[Delivery Country Code],,0)</f>
        <v>GB</v>
      </c>
      <c r="F1057" s="271">
        <f>_xlfn.XLOOKUP(Table2[[#This Row],[TO Ref]],CAT_Details[TO Ref],CAT_Details[Loc],,0)</f>
        <v>3402</v>
      </c>
      <c r="G1057" s="257" t="s">
        <v>24</v>
      </c>
      <c r="H1057" s="257" t="s">
        <v>25</v>
      </c>
      <c r="I1057" s="280">
        <v>45790</v>
      </c>
      <c r="J1057" s="257" t="s">
        <v>26</v>
      </c>
      <c r="K1057" s="257" t="s">
        <v>50</v>
      </c>
      <c r="L1057" s="280">
        <v>45792</v>
      </c>
      <c r="M1057" s="257" t="str">
        <f>IF(Table2[[#This Row],[Resolve Date]]="","ONGOING","SOLVED")</f>
        <v>SOLVED</v>
      </c>
      <c r="N1057" s="258" t="s">
        <v>30</v>
      </c>
      <c r="O1057" s="257" t="str">
        <f>Table2[[#This Row],[K&amp;N REF ]]&amp;Table2[[#This Row],[Issue type ]]</f>
        <v xml:space="preserve">5015998243DAMAGE </v>
      </c>
      <c r="P1057" s="257">
        <f>YEAR(Table2[[#This Row],[Date ]])</f>
        <v>2025</v>
      </c>
      <c r="Q1057" s="257" t="str">
        <f>VLOOKUP(MONTH(Table2[[#This Row],[Date ]]),Months,2,0)</f>
        <v>May</v>
      </c>
      <c r="R1057" s="257" t="b">
        <f>COUNTIFS(Table2[Unique],Table2[[#This Row],[Unique]])&gt;1</f>
        <v>0</v>
      </c>
      <c r="S1057" s="257">
        <f>IF(Table2[[#This Row],[Status ]]="Solved",1,0)</f>
        <v>1</v>
      </c>
      <c r="T1057" s="257">
        <f>IF(Table2[[#This Row],[Status ]]="ongoing",1,0)</f>
        <v>0</v>
      </c>
    </row>
    <row r="1058" spans="1:20" x14ac:dyDescent="0.25">
      <c r="A1058" s="262">
        <v>5015998368</v>
      </c>
      <c r="B1058" s="269" t="str">
        <f>_xlfn.XLOOKUP(Table2[[#This Row],[K&amp;N REF ]],CAT_Details[Tracking Number],CAT_Details[S Ref],,0)</f>
        <v>20250505-S-70230</v>
      </c>
      <c r="C1058" s="270">
        <f>_xlfn.XLOOKUP(Table2[[#This Row],[K&amp;N REF ]],CAT_Details[Tracking Number],CAT_Details[TO Ref],,0)</f>
        <v>20250505710580</v>
      </c>
      <c r="D1058" s="270" t="str">
        <f>_xlfn.XLOOKUP(Table2[[#This Row],[K&amp;N REF ]],CAT_Details[Tracking Number],CAT_Details[Pickup Customer Name],,0)</f>
        <v>CASAPPA SPA</v>
      </c>
      <c r="E1058" s="271" t="str">
        <f>_xlfn.XLOOKUP(Table2[[#This Row],[K&amp;N REF ]],CAT_Details[Tracking Number],CAT_Details[Delivery Country Code],,0)</f>
        <v>GB</v>
      </c>
      <c r="F1058" s="271">
        <f>_xlfn.XLOOKUP(Table2[[#This Row],[TO Ref]],CAT_Details[TO Ref],CAT_Details[Loc],,0)</f>
        <v>3402</v>
      </c>
      <c r="G1058" s="257" t="s">
        <v>24</v>
      </c>
      <c r="H1058" s="257" t="s">
        <v>49</v>
      </c>
      <c r="I1058" s="280">
        <v>45790</v>
      </c>
      <c r="J1058" s="257" t="s">
        <v>41</v>
      </c>
      <c r="K1058" s="257" t="s">
        <v>32</v>
      </c>
      <c r="L1058" s="280">
        <v>45790</v>
      </c>
      <c r="M1058" s="257" t="str">
        <f>IF(Table2[[#This Row],[Resolve Date]]="","ONGOING","SOLVED")</f>
        <v>SOLVED</v>
      </c>
      <c r="N1058" s="258" t="s">
        <v>30</v>
      </c>
      <c r="O1058" s="257" t="str">
        <f>Table2[[#This Row],[K&amp;N REF ]]&amp;Table2[[#This Row],[Issue type ]]</f>
        <v>5015998368XX LABELS</v>
      </c>
      <c r="P1058" s="257">
        <f>YEAR(Table2[[#This Row],[Date ]])</f>
        <v>2025</v>
      </c>
      <c r="Q1058" s="257" t="str">
        <f>VLOOKUP(MONTH(Table2[[#This Row],[Date ]]),Months,2,0)</f>
        <v>May</v>
      </c>
      <c r="R1058" s="257" t="b">
        <f>COUNTIFS(Table2[Unique],Table2[[#This Row],[Unique]])&gt;1</f>
        <v>0</v>
      </c>
      <c r="S1058" s="257">
        <f>IF(Table2[[#This Row],[Status ]]="Solved",1,0)</f>
        <v>1</v>
      </c>
      <c r="T1058" s="257">
        <f>IF(Table2[[#This Row],[Status ]]="ongoing",1,0)</f>
        <v>0</v>
      </c>
    </row>
    <row r="1059" spans="1:20" x14ac:dyDescent="0.25">
      <c r="A1059" s="262">
        <v>5015998620</v>
      </c>
      <c r="B1059" s="269" t="str">
        <f>_xlfn.XLOOKUP(Table2[[#This Row],[K&amp;N REF ]],CAT_Details[Tracking Number],CAT_Details[S Ref],,0)</f>
        <v>20250506-S-70147</v>
      </c>
      <c r="C1059" s="270">
        <f>_xlfn.XLOOKUP(Table2[[#This Row],[K&amp;N REF ]],CAT_Details[Tracking Number],CAT_Details[TO Ref],,0)</f>
        <v>20250506711404</v>
      </c>
      <c r="D1059" s="270" t="str">
        <f>_xlfn.XLOOKUP(Table2[[#This Row],[K&amp;N REF ]],CAT_Details[Tracking Number],CAT_Details[Pickup Customer Name],,0)</f>
        <v>FONTANA LUIGI S.P.A.</v>
      </c>
      <c r="E1059" s="271" t="str">
        <f>_xlfn.XLOOKUP(Table2[[#This Row],[K&amp;N REF ]],CAT_Details[Tracking Number],CAT_Details[Delivery Country Code],,0)</f>
        <v>GB</v>
      </c>
      <c r="F1059" s="271" t="str">
        <f>_xlfn.XLOOKUP(Table2[[#This Row],[TO Ref]],CAT_Details[TO Ref],CAT_Details[Loc],,0)</f>
        <v>OYL1</v>
      </c>
      <c r="G1059" s="257" t="s">
        <v>24</v>
      </c>
      <c r="H1059" s="257" t="s">
        <v>31</v>
      </c>
      <c r="I1059" s="280">
        <v>45790</v>
      </c>
      <c r="J1059" s="257" t="s">
        <v>26</v>
      </c>
      <c r="K1059" s="257" t="s">
        <v>32</v>
      </c>
      <c r="L1059" s="280">
        <v>45790</v>
      </c>
      <c r="M1059" s="257" t="str">
        <f>IF(Table2[[#This Row],[Resolve Date]]="","ONGOING","SOLVED")</f>
        <v>SOLVED</v>
      </c>
      <c r="N1059" s="258" t="s">
        <v>30</v>
      </c>
      <c r="O1059" s="257" t="str">
        <f>Table2[[#This Row],[K&amp;N REF ]]&amp;Table2[[#This Row],[Issue type ]]</f>
        <v>5015998620MISSING LABELS ON SOME UNITS</v>
      </c>
      <c r="P1059" s="257">
        <f>YEAR(Table2[[#This Row],[Date ]])</f>
        <v>2025</v>
      </c>
      <c r="Q1059" s="257" t="str">
        <f>VLOOKUP(MONTH(Table2[[#This Row],[Date ]]),Months,2,0)</f>
        <v>May</v>
      </c>
      <c r="R1059" s="257" t="b">
        <f>COUNTIFS(Table2[Unique],Table2[[#This Row],[Unique]])&gt;1</f>
        <v>0</v>
      </c>
      <c r="S1059" s="257">
        <f>IF(Table2[[#This Row],[Status ]]="Solved",1,0)</f>
        <v>1</v>
      </c>
      <c r="T1059" s="257">
        <f>IF(Table2[[#This Row],[Status ]]="ongoing",1,0)</f>
        <v>0</v>
      </c>
    </row>
    <row r="1060" spans="1:20" x14ac:dyDescent="0.25">
      <c r="A1060" s="262">
        <v>5015982137</v>
      </c>
      <c r="B1060" s="269" t="str">
        <f>_xlfn.XLOOKUP(Table2[[#This Row],[K&amp;N REF ]],CAT_Details[Tracking Number],CAT_Details[S Ref],,0)</f>
        <v>20250502-S-70214</v>
      </c>
      <c r="C1060" s="270">
        <f>_xlfn.XLOOKUP(Table2[[#This Row],[K&amp;N REF ]],CAT_Details[Tracking Number],CAT_Details[TO Ref],,0)</f>
        <v>20250430708477</v>
      </c>
      <c r="D1060" s="270" t="str">
        <f>_xlfn.XLOOKUP(Table2[[#This Row],[K&amp;N REF ]],CAT_Details[Tracking Number],CAT_Details[Pickup Customer Name],,0)</f>
        <v>BORGWARNER EMISSIONS SYSTEMS PORTUGAL UNIPESSOAL LDA</v>
      </c>
      <c r="E1060" s="271" t="str">
        <f>_xlfn.XLOOKUP(Table2[[#This Row],[K&amp;N REF ]],CAT_Details[Tracking Number],CAT_Details[Delivery Country Code],,0)</f>
        <v>GB</v>
      </c>
      <c r="F1060" s="271" t="str">
        <f>_xlfn.XLOOKUP(Table2[[#This Row],[TO Ref]],CAT_Details[TO Ref],CAT_Details[Loc],,0)</f>
        <v>MZ02</v>
      </c>
      <c r="G1060" s="257" t="s">
        <v>44</v>
      </c>
      <c r="H1060" s="257" t="s">
        <v>49</v>
      </c>
      <c r="I1060" s="280">
        <v>45790</v>
      </c>
      <c r="J1060" s="257" t="s">
        <v>26</v>
      </c>
      <c r="K1060" s="257" t="s">
        <v>32</v>
      </c>
      <c r="L1060" s="280">
        <v>45790</v>
      </c>
      <c r="M1060" s="257" t="str">
        <f>IF(Table2[[#This Row],[Resolve Date]]="","ONGOING","SOLVED")</f>
        <v>SOLVED</v>
      </c>
      <c r="N1060" s="258" t="s">
        <v>30</v>
      </c>
      <c r="O1060" s="257" t="str">
        <f>Table2[[#This Row],[K&amp;N REF ]]&amp;Table2[[#This Row],[Issue type ]]</f>
        <v>5015982137XX LABELS</v>
      </c>
      <c r="P1060" s="257">
        <f>YEAR(Table2[[#This Row],[Date ]])</f>
        <v>2025</v>
      </c>
      <c r="Q1060" s="257" t="str">
        <f>VLOOKUP(MONTH(Table2[[#This Row],[Date ]]),Months,2,0)</f>
        <v>May</v>
      </c>
      <c r="R1060" s="257" t="b">
        <f>COUNTIFS(Table2[Unique],Table2[[#This Row],[Unique]])&gt;1</f>
        <v>0</v>
      </c>
      <c r="S1060" s="257">
        <f>IF(Table2[[#This Row],[Status ]]="Solved",1,0)</f>
        <v>1</v>
      </c>
      <c r="T1060" s="257">
        <f>IF(Table2[[#This Row],[Status ]]="ongoing",1,0)</f>
        <v>0</v>
      </c>
    </row>
    <row r="1061" spans="1:20" x14ac:dyDescent="0.25">
      <c r="A1061" s="262">
        <v>5016012502</v>
      </c>
      <c r="B1061" s="269" t="str">
        <f>_xlfn.XLOOKUP(Table2[[#This Row],[K&amp;N REF ]],CAT_Details[Tracking Number],CAT_Details[S Ref],,0)</f>
        <v>20250507-S-70429</v>
      </c>
      <c r="C1061" s="270">
        <f>_xlfn.XLOOKUP(Table2[[#This Row],[K&amp;N REF ]],CAT_Details[Tracking Number],CAT_Details[TO Ref],,0)</f>
        <v>20250505710369</v>
      </c>
      <c r="D1061" s="270" t="str">
        <f>_xlfn.XLOOKUP(Table2[[#This Row],[K&amp;N REF ]],CAT_Details[Tracking Number],CAT_Details[Pickup Customer Name],,0)</f>
        <v>Orlaco Products B.V.</v>
      </c>
      <c r="E1061" s="271" t="str">
        <f>_xlfn.XLOOKUP(Table2[[#This Row],[K&amp;N REF ]],CAT_Details[Tracking Number],CAT_Details[Delivery Country Code],,0)</f>
        <v>GB</v>
      </c>
      <c r="F1061" s="271" t="str">
        <f>_xlfn.XLOOKUP(Table2[[#This Row],[TO Ref]],CAT_Details[TO Ref],CAT_Details[Loc],,0)</f>
        <v>U2-L5</v>
      </c>
      <c r="G1061" s="257" t="s">
        <v>44</v>
      </c>
      <c r="H1061" s="257" t="s">
        <v>35</v>
      </c>
      <c r="I1061" s="280">
        <v>45790</v>
      </c>
      <c r="J1061" s="257" t="s">
        <v>26</v>
      </c>
      <c r="K1061" s="257" t="s">
        <v>32</v>
      </c>
      <c r="L1061" s="280">
        <v>45791</v>
      </c>
      <c r="M1061" s="257" t="str">
        <f>IF(Table2[[#This Row],[Resolve Date]]="","ONGOING","SOLVED")</f>
        <v>SOLVED</v>
      </c>
      <c r="N1061" s="258" t="s">
        <v>30</v>
      </c>
      <c r="O1061" s="257" t="str">
        <f>Table2[[#This Row],[K&amp;N REF ]]&amp;Table2[[#This Row],[Issue type ]]</f>
        <v>5016012502NO LABELS</v>
      </c>
      <c r="P1061" s="257">
        <f>YEAR(Table2[[#This Row],[Date ]])</f>
        <v>2025</v>
      </c>
      <c r="Q1061" s="257" t="str">
        <f>VLOOKUP(MONTH(Table2[[#This Row],[Date ]]),Months,2,0)</f>
        <v>May</v>
      </c>
      <c r="R1061" s="257" t="b">
        <f>COUNTIFS(Table2[Unique],Table2[[#This Row],[Unique]])&gt;1</f>
        <v>0</v>
      </c>
      <c r="S1061" s="257">
        <f>IF(Table2[[#This Row],[Status ]]="Solved",1,0)</f>
        <v>1</v>
      </c>
      <c r="T1061" s="257">
        <f>IF(Table2[[#This Row],[Status ]]="ongoing",1,0)</f>
        <v>0</v>
      </c>
    </row>
    <row r="1062" spans="1:20" x14ac:dyDescent="0.25">
      <c r="A1062" s="262">
        <v>5015998334</v>
      </c>
      <c r="B1062" s="269" t="str">
        <f>_xlfn.XLOOKUP(Table2[[#This Row],[K&amp;N REF ]],CAT_Details[Tracking Number],CAT_Details[S Ref],,0)</f>
        <v>20250502-S-70253</v>
      </c>
      <c r="C1062" s="270">
        <f>_xlfn.XLOOKUP(Table2[[#This Row],[K&amp;N REF ]],CAT_Details[Tracking Number],CAT_Details[TO Ref],,0)</f>
        <v>20250429706700</v>
      </c>
      <c r="D1062" s="270" t="str">
        <f>_xlfn.XLOOKUP(Table2[[#This Row],[K&amp;N REF ]],CAT_Details[Tracking Number],CAT_Details[Pickup Customer Name],,0)</f>
        <v>KELLER AND KALMBACH GMBH</v>
      </c>
      <c r="E1062" s="271" t="str">
        <f>_xlfn.XLOOKUP(Table2[[#This Row],[K&amp;N REF ]],CAT_Details[Tracking Number],CAT_Details[Delivery Country Code],,0)</f>
        <v>GB</v>
      </c>
      <c r="F1062" s="271" t="str">
        <f>_xlfn.XLOOKUP(Table2[[#This Row],[TO Ref]],CAT_Details[TO Ref],CAT_Details[Loc],,0)</f>
        <v>OYL1</v>
      </c>
      <c r="G1062" s="257" t="s">
        <v>34</v>
      </c>
      <c r="H1062" s="257" t="s">
        <v>40</v>
      </c>
      <c r="I1062" s="280">
        <v>45790</v>
      </c>
      <c r="J1062" s="257" t="s">
        <v>26</v>
      </c>
      <c r="K1062" s="257" t="s">
        <v>32</v>
      </c>
      <c r="L1062" s="280">
        <v>45790</v>
      </c>
      <c r="M1062" s="257" t="str">
        <f>IF(Table2[[#This Row],[Resolve Date]]="","ONGOING","SOLVED")</f>
        <v>SOLVED</v>
      </c>
      <c r="N1062" s="258" t="s">
        <v>58</v>
      </c>
      <c r="O1062" s="257" t="str">
        <f>Table2[[#This Row],[K&amp;N REF ]]&amp;Table2[[#This Row],[Issue type ]]</f>
        <v xml:space="preserve">5015998334INCORRECT LABELS </v>
      </c>
      <c r="P1062" s="257">
        <f>YEAR(Table2[[#This Row],[Date ]])</f>
        <v>2025</v>
      </c>
      <c r="Q1062" s="257" t="str">
        <f>VLOOKUP(MONTH(Table2[[#This Row],[Date ]]),Months,2,0)</f>
        <v>May</v>
      </c>
      <c r="R1062" s="257" t="b">
        <f>COUNTIFS(Table2[Unique],Table2[[#This Row],[Unique]])&gt;1</f>
        <v>0</v>
      </c>
      <c r="S1062" s="257">
        <f>IF(Table2[[#This Row],[Status ]]="Solved",1,0)</f>
        <v>1</v>
      </c>
      <c r="T1062" s="257">
        <f>IF(Table2[[#This Row],[Status ]]="ongoing",1,0)</f>
        <v>0</v>
      </c>
    </row>
    <row r="1063" spans="1:20" x14ac:dyDescent="0.25">
      <c r="A1063" s="262">
        <v>5015967464</v>
      </c>
      <c r="B1063" s="269" t="str">
        <f>_xlfn.XLOOKUP(Table2[[#This Row],[K&amp;N REF ]],CAT_Details[Tracking Number],CAT_Details[S Ref],,0)</f>
        <v>20250501-S-70217</v>
      </c>
      <c r="C1063" s="270">
        <f>_xlfn.XLOOKUP(Table2[[#This Row],[K&amp;N REF ]],CAT_Details[Tracking Number],CAT_Details[TO Ref],,0)</f>
        <v>20250430707571</v>
      </c>
      <c r="D1063" s="270" t="str">
        <f>_xlfn.XLOOKUP(Table2[[#This Row],[K&amp;N REF ]],CAT_Details[Tracking Number],CAT_Details[Pickup Customer Name],,0)</f>
        <v>VCST Automotive Production Alba SRL</v>
      </c>
      <c r="E1063" s="271" t="str">
        <f>_xlfn.XLOOKUP(Table2[[#This Row],[K&amp;N REF ]],CAT_Details[Tracking Number],CAT_Details[Delivery Country Code],,0)</f>
        <v>GB</v>
      </c>
      <c r="F1063" s="271" t="str">
        <f>_xlfn.XLOOKUP(Table2[[#This Row],[TO Ref]],CAT_Details[TO Ref],CAT_Details[Loc],,0)</f>
        <v>DX01-L5</v>
      </c>
      <c r="G1063" s="257" t="s">
        <v>34</v>
      </c>
      <c r="H1063" s="257" t="s">
        <v>49</v>
      </c>
      <c r="I1063" s="280">
        <v>45790</v>
      </c>
      <c r="J1063" s="257" t="s">
        <v>41</v>
      </c>
      <c r="K1063" s="257" t="s">
        <v>32</v>
      </c>
      <c r="L1063" s="280">
        <v>45790</v>
      </c>
      <c r="M1063" s="257" t="str">
        <f>IF(Table2[[#This Row],[Resolve Date]]="","ONGOING","SOLVED")</f>
        <v>SOLVED</v>
      </c>
      <c r="N1063" s="258" t="s">
        <v>30</v>
      </c>
      <c r="O1063" s="257" t="str">
        <f>Table2[[#This Row],[K&amp;N REF ]]&amp;Table2[[#This Row],[Issue type ]]</f>
        <v>5015967464XX LABELS</v>
      </c>
      <c r="P1063" s="257">
        <f>YEAR(Table2[[#This Row],[Date ]])</f>
        <v>2025</v>
      </c>
      <c r="Q1063" s="257" t="str">
        <f>VLOOKUP(MONTH(Table2[[#This Row],[Date ]]),Months,2,0)</f>
        <v>May</v>
      </c>
      <c r="R1063" s="257" t="b">
        <f>COUNTIFS(Table2[Unique],Table2[[#This Row],[Unique]])&gt;1</f>
        <v>0</v>
      </c>
      <c r="S1063" s="257">
        <f>IF(Table2[[#This Row],[Status ]]="Solved",1,0)</f>
        <v>1</v>
      </c>
      <c r="T1063" s="257">
        <f>IF(Table2[[#This Row],[Status ]]="ongoing",1,0)</f>
        <v>0</v>
      </c>
    </row>
    <row r="1064" spans="1:20" x14ac:dyDescent="0.25">
      <c r="A1064" s="262">
        <v>5016012644</v>
      </c>
      <c r="B1064" s="269" t="str">
        <f>_xlfn.XLOOKUP(Table2[[#This Row],[K&amp;N REF ]],CAT_Details[Tracking Number],CAT_Details[S Ref],,0)</f>
        <v>20250502-S-70261</v>
      </c>
      <c r="C1064" s="270">
        <f>_xlfn.XLOOKUP(Table2[[#This Row],[K&amp;N REF ]],CAT_Details[Tracking Number],CAT_Details[TO Ref],,0)</f>
        <v>20250430708277</v>
      </c>
      <c r="D1064" s="270" t="str">
        <f>_xlfn.XLOOKUP(Table2[[#This Row],[K&amp;N REF ]],CAT_Details[Tracking Number],CAT_Details[Pickup Customer Name],,0)</f>
        <v>Roquet Eastern Europe Srl</v>
      </c>
      <c r="E1064" s="271" t="str">
        <f>_xlfn.XLOOKUP(Table2[[#This Row],[K&amp;N REF ]],CAT_Details[Tracking Number],CAT_Details[Delivery Country Code],,0)</f>
        <v>GB</v>
      </c>
      <c r="F1064" s="271">
        <f>_xlfn.XLOOKUP(Table2[[#This Row],[TO Ref]],CAT_Details[TO Ref],CAT_Details[Loc],,0)</f>
        <v>3402</v>
      </c>
      <c r="G1064" s="257" t="s">
        <v>34</v>
      </c>
      <c r="H1064" s="257" t="s">
        <v>49</v>
      </c>
      <c r="I1064" s="280">
        <v>45790</v>
      </c>
      <c r="J1064" s="257" t="s">
        <v>26</v>
      </c>
      <c r="K1064" s="257" t="s">
        <v>32</v>
      </c>
      <c r="L1064" s="280">
        <v>45790</v>
      </c>
      <c r="M1064" s="257" t="str">
        <f>IF(Table2[[#This Row],[Resolve Date]]="","ONGOING","SOLVED")</f>
        <v>SOLVED</v>
      </c>
      <c r="N1064" s="258" t="s">
        <v>30</v>
      </c>
      <c r="O1064" s="257" t="str">
        <f>Table2[[#This Row],[K&amp;N REF ]]&amp;Table2[[#This Row],[Issue type ]]</f>
        <v>5016012644XX LABELS</v>
      </c>
      <c r="P1064" s="257">
        <f>YEAR(Table2[[#This Row],[Date ]])</f>
        <v>2025</v>
      </c>
      <c r="Q1064" s="257" t="str">
        <f>VLOOKUP(MONTH(Table2[[#This Row],[Date ]]),Months,2,0)</f>
        <v>May</v>
      </c>
      <c r="R1064" s="257" t="b">
        <f>COUNTIFS(Table2[Unique],Table2[[#This Row],[Unique]])&gt;1</f>
        <v>0</v>
      </c>
      <c r="S1064" s="257">
        <f>IF(Table2[[#This Row],[Status ]]="Solved",1,0)</f>
        <v>1</v>
      </c>
      <c r="T1064" s="257">
        <f>IF(Table2[[#This Row],[Status ]]="ongoing",1,0)</f>
        <v>0</v>
      </c>
    </row>
    <row r="1065" spans="1:20" x14ac:dyDescent="0.25">
      <c r="A1065" s="262">
        <v>5015998632</v>
      </c>
      <c r="B1065" s="269" t="str">
        <f>_xlfn.XLOOKUP(Table2[[#This Row],[K&amp;N REF ]],CAT_Details[Tracking Number],CAT_Details[S Ref],,0)</f>
        <v>20250506-S-70488</v>
      </c>
      <c r="C1065" s="270">
        <f>_xlfn.XLOOKUP(Table2[[#This Row],[K&amp;N REF ]],CAT_Details[Tracking Number],CAT_Details[TO Ref],,0)</f>
        <v>20250506711733</v>
      </c>
      <c r="D1065" s="270" t="str">
        <f>_xlfn.XLOOKUP(Table2[[#This Row],[K&amp;N REF ]],CAT_Details[Tracking Number],CAT_Details[Pickup Customer Name],,0)</f>
        <v>PACOMA GMBH</v>
      </c>
      <c r="E1065" s="271" t="str">
        <f>_xlfn.XLOOKUP(Table2[[#This Row],[K&amp;N REF ]],CAT_Details[Tracking Number],CAT_Details[Delivery Country Code],,0)</f>
        <v>GB</v>
      </c>
      <c r="F1065" s="271">
        <f>_xlfn.XLOOKUP(Table2[[#This Row],[TO Ref]],CAT_Details[TO Ref],CAT_Details[Loc],,0)</f>
        <v>3402</v>
      </c>
      <c r="G1065" s="257" t="s">
        <v>34</v>
      </c>
      <c r="H1065" s="257" t="s">
        <v>31</v>
      </c>
      <c r="I1065" s="280">
        <v>45790</v>
      </c>
      <c r="J1065" s="257" t="s">
        <v>26</v>
      </c>
      <c r="K1065" s="257" t="s">
        <v>32</v>
      </c>
      <c r="L1065" s="280">
        <v>45790</v>
      </c>
      <c r="M1065" s="257" t="str">
        <f>IF(Table2[[#This Row],[Resolve Date]]="","ONGOING","SOLVED")</f>
        <v>SOLVED</v>
      </c>
      <c r="N1065" s="258" t="s">
        <v>30</v>
      </c>
      <c r="O1065" s="257" t="str">
        <f>Table2[[#This Row],[K&amp;N REF ]]&amp;Table2[[#This Row],[Issue type ]]</f>
        <v>5015998632MISSING LABELS ON SOME UNITS</v>
      </c>
      <c r="P1065" s="257">
        <f>YEAR(Table2[[#This Row],[Date ]])</f>
        <v>2025</v>
      </c>
      <c r="Q1065" s="257" t="str">
        <f>VLOOKUP(MONTH(Table2[[#This Row],[Date ]]),Months,2,0)</f>
        <v>May</v>
      </c>
      <c r="R1065" s="257" t="b">
        <f>COUNTIFS(Table2[Unique],Table2[[#This Row],[Unique]])&gt;1</f>
        <v>0</v>
      </c>
      <c r="S1065" s="257">
        <f>IF(Table2[[#This Row],[Status ]]="Solved",1,0)</f>
        <v>1</v>
      </c>
      <c r="T1065" s="257">
        <f>IF(Table2[[#This Row],[Status ]]="ongoing",1,0)</f>
        <v>0</v>
      </c>
    </row>
    <row r="1066" spans="1:20" x14ac:dyDescent="0.25">
      <c r="A1066" s="262">
        <v>5016012376</v>
      </c>
      <c r="B1066" s="269" t="str">
        <f>_xlfn.XLOOKUP(Table2[[#This Row],[K&amp;N REF ]],CAT_Details[Tracking Number],CAT_Details[S Ref],,0)</f>
        <v>20250507-S-70328</v>
      </c>
      <c r="C1066" s="270">
        <f>_xlfn.XLOOKUP(Table2[[#This Row],[K&amp;N REF ]],CAT_Details[Tracking Number],CAT_Details[TO Ref],,0)</f>
        <v>20250507712540</v>
      </c>
      <c r="D1066" s="270" t="str">
        <f>_xlfn.XLOOKUP(Table2[[#This Row],[K&amp;N REF ]],CAT_Details[Tracking Number],CAT_Details[Pickup Customer Name],,0)</f>
        <v>Tenneco Zwickau GmbH</v>
      </c>
      <c r="E1066" s="271" t="str">
        <f>_xlfn.XLOOKUP(Table2[[#This Row],[K&amp;N REF ]],CAT_Details[Tracking Number],CAT_Details[Delivery Country Code],,0)</f>
        <v>GB</v>
      </c>
      <c r="F1066" s="271" t="str">
        <f>_xlfn.XLOOKUP(Table2[[#This Row],[TO Ref]],CAT_Details[TO Ref],CAT_Details[Loc],,0)</f>
        <v>DX01-L5</v>
      </c>
      <c r="G1066" s="257" t="s">
        <v>34</v>
      </c>
      <c r="H1066" s="257" t="s">
        <v>35</v>
      </c>
      <c r="I1066" s="280">
        <v>45790</v>
      </c>
      <c r="J1066" s="257" t="s">
        <v>26</v>
      </c>
      <c r="K1066" s="257" t="s">
        <v>32</v>
      </c>
      <c r="L1066" s="280">
        <v>45790</v>
      </c>
      <c r="M1066" s="257" t="str">
        <f>IF(Table2[[#This Row],[Resolve Date]]="","ONGOING","SOLVED")</f>
        <v>SOLVED</v>
      </c>
      <c r="N1066" s="258" t="s">
        <v>30</v>
      </c>
      <c r="O1066" s="257" t="str">
        <f>Table2[[#This Row],[K&amp;N REF ]]&amp;Table2[[#This Row],[Issue type ]]</f>
        <v>5016012376NO LABELS</v>
      </c>
      <c r="P1066" s="257">
        <f>YEAR(Table2[[#This Row],[Date ]])</f>
        <v>2025</v>
      </c>
      <c r="Q1066" s="257" t="str">
        <f>VLOOKUP(MONTH(Table2[[#This Row],[Date ]]),Months,2,0)</f>
        <v>May</v>
      </c>
      <c r="R1066" s="257" t="b">
        <f>COUNTIFS(Table2[Unique],Table2[[#This Row],[Unique]])&gt;1</f>
        <v>0</v>
      </c>
      <c r="S1066" s="257">
        <f>IF(Table2[[#This Row],[Status ]]="Solved",1,0)</f>
        <v>1</v>
      </c>
      <c r="T1066" s="257">
        <f>IF(Table2[[#This Row],[Status ]]="ongoing",1,0)</f>
        <v>0</v>
      </c>
    </row>
    <row r="1067" spans="1:20" x14ac:dyDescent="0.25">
      <c r="A1067" s="262">
        <v>5016012397</v>
      </c>
      <c r="B1067" s="269" t="str">
        <f>_xlfn.XLOOKUP(Table2[[#This Row],[K&amp;N REF ]],CAT_Details[Tracking Number],CAT_Details[S Ref],,0)</f>
        <v>20250507-S-70328</v>
      </c>
      <c r="C1067" s="270">
        <f>_xlfn.XLOOKUP(Table2[[#This Row],[K&amp;N REF ]],CAT_Details[Tracking Number],CAT_Details[TO Ref],,0)</f>
        <v>20250507712547</v>
      </c>
      <c r="D1067" s="270" t="str">
        <f>_xlfn.XLOOKUP(Table2[[#This Row],[K&amp;N REF ]],CAT_Details[Tracking Number],CAT_Details[Pickup Customer Name],,0)</f>
        <v>Tenneco Zwickau GmbH</v>
      </c>
      <c r="E1067" s="271" t="str">
        <f>_xlfn.XLOOKUP(Table2[[#This Row],[K&amp;N REF ]],CAT_Details[Tracking Number],CAT_Details[Delivery Country Code],,0)</f>
        <v>GB</v>
      </c>
      <c r="F1067" s="271" t="str">
        <f>_xlfn.XLOOKUP(Table2[[#This Row],[TO Ref]],CAT_Details[TO Ref],CAT_Details[Loc],,0)</f>
        <v>DX01-L5</v>
      </c>
      <c r="G1067" s="257" t="s">
        <v>34</v>
      </c>
      <c r="H1067" s="257" t="s">
        <v>35</v>
      </c>
      <c r="I1067" s="280">
        <v>45790</v>
      </c>
      <c r="J1067" s="257" t="s">
        <v>26</v>
      </c>
      <c r="K1067" s="257" t="s">
        <v>32</v>
      </c>
      <c r="L1067" s="280">
        <v>45790</v>
      </c>
      <c r="M1067" s="257" t="str">
        <f>IF(Table2[[#This Row],[Resolve Date]]="","ONGOING","SOLVED")</f>
        <v>SOLVED</v>
      </c>
      <c r="N1067" s="258" t="s">
        <v>30</v>
      </c>
      <c r="O1067" s="257" t="str">
        <f>Table2[[#This Row],[K&amp;N REF ]]&amp;Table2[[#This Row],[Issue type ]]</f>
        <v>5016012397NO LABELS</v>
      </c>
      <c r="P1067" s="257">
        <f>YEAR(Table2[[#This Row],[Date ]])</f>
        <v>2025</v>
      </c>
      <c r="Q1067" s="257" t="str">
        <f>VLOOKUP(MONTH(Table2[[#This Row],[Date ]]),Months,2,0)</f>
        <v>May</v>
      </c>
      <c r="R1067" s="257" t="b">
        <f>COUNTIFS(Table2[Unique],Table2[[#This Row],[Unique]])&gt;1</f>
        <v>0</v>
      </c>
      <c r="S1067" s="257">
        <f>IF(Table2[[#This Row],[Status ]]="Solved",1,0)</f>
        <v>1</v>
      </c>
      <c r="T1067" s="257">
        <f>IF(Table2[[#This Row],[Status ]]="ongoing",1,0)</f>
        <v>0</v>
      </c>
    </row>
    <row r="1068" spans="1:20" x14ac:dyDescent="0.25">
      <c r="A1068" s="262">
        <v>5016012458</v>
      </c>
      <c r="B1068" s="269" t="str">
        <f>_xlfn.XLOOKUP(Table2[[#This Row],[K&amp;N REF ]],CAT_Details[Tracking Number],CAT_Details[S Ref],,0)</f>
        <v>20250507-S-70328</v>
      </c>
      <c r="C1068" s="270">
        <f>_xlfn.XLOOKUP(Table2[[#This Row],[K&amp;N REF ]],CAT_Details[Tracking Number],CAT_Details[TO Ref],,0)</f>
        <v>20250507712707</v>
      </c>
      <c r="D1068" s="270" t="str">
        <f>_xlfn.XLOOKUP(Table2[[#This Row],[K&amp;N REF ]],CAT_Details[Tracking Number],CAT_Details[Pickup Customer Name],,0)</f>
        <v>Tenneco Zwickau GmbH</v>
      </c>
      <c r="E1068" s="271" t="str">
        <f>_xlfn.XLOOKUP(Table2[[#This Row],[K&amp;N REF ]],CAT_Details[Tracking Number],CAT_Details[Delivery Country Code],,0)</f>
        <v>GB</v>
      </c>
      <c r="F1068" s="271" t="str">
        <f>_xlfn.XLOOKUP(Table2[[#This Row],[TO Ref]],CAT_Details[TO Ref],CAT_Details[Loc],,0)</f>
        <v>DX01-L5</v>
      </c>
      <c r="G1068" s="257" t="s">
        <v>34</v>
      </c>
      <c r="H1068" s="257" t="s">
        <v>35</v>
      </c>
      <c r="I1068" s="280">
        <v>45790</v>
      </c>
      <c r="J1068" s="257" t="s">
        <v>26</v>
      </c>
      <c r="K1068" s="257" t="s">
        <v>32</v>
      </c>
      <c r="L1068" s="280">
        <v>45790</v>
      </c>
      <c r="M1068" s="257" t="str">
        <f>IF(Table2[[#This Row],[Resolve Date]]="","ONGOING","SOLVED")</f>
        <v>SOLVED</v>
      </c>
      <c r="N1068" s="258" t="s">
        <v>30</v>
      </c>
      <c r="O1068" s="257" t="str">
        <f>Table2[[#This Row],[K&amp;N REF ]]&amp;Table2[[#This Row],[Issue type ]]</f>
        <v>5016012458NO LABELS</v>
      </c>
      <c r="P1068" s="257">
        <f>YEAR(Table2[[#This Row],[Date ]])</f>
        <v>2025</v>
      </c>
      <c r="Q1068" s="257" t="str">
        <f>VLOOKUP(MONTH(Table2[[#This Row],[Date ]]),Months,2,0)</f>
        <v>May</v>
      </c>
      <c r="R1068" s="257" t="b">
        <f>COUNTIFS(Table2[Unique],Table2[[#This Row],[Unique]])&gt;1</f>
        <v>0</v>
      </c>
      <c r="S1068" s="257">
        <f>IF(Table2[[#This Row],[Status ]]="Solved",1,0)</f>
        <v>1</v>
      </c>
      <c r="T1068" s="257">
        <f>IF(Table2[[#This Row],[Status ]]="ongoing",1,0)</f>
        <v>0</v>
      </c>
    </row>
    <row r="1069" spans="1:20" x14ac:dyDescent="0.25">
      <c r="A1069" s="262">
        <v>5016012194</v>
      </c>
      <c r="B1069" s="269" t="str">
        <f>_xlfn.XLOOKUP(Table2[[#This Row],[K&amp;N REF ]],CAT_Details[Tracking Number],CAT_Details[S Ref],,0)</f>
        <v>20250507-S-70334</v>
      </c>
      <c r="C1069" s="270">
        <f>_xlfn.XLOOKUP(Table2[[#This Row],[K&amp;N REF ]],CAT_Details[Tracking Number],CAT_Details[TO Ref],,0)</f>
        <v>20250507712614</v>
      </c>
      <c r="D1069" s="270" t="str">
        <f>_xlfn.XLOOKUP(Table2[[#This Row],[K&amp;N REF ]],CAT_Details[Tracking Number],CAT_Details[Pickup Customer Name],,0)</f>
        <v>Federal Mogul Valvetrain GmbH</v>
      </c>
      <c r="E1069" s="271" t="str">
        <f>_xlfn.XLOOKUP(Table2[[#This Row],[K&amp;N REF ]],CAT_Details[Tracking Number],CAT_Details[Delivery Country Code],,0)</f>
        <v>GB</v>
      </c>
      <c r="F1069" s="271" t="str">
        <f>_xlfn.XLOOKUP(Table2[[#This Row],[TO Ref]],CAT_Details[TO Ref],CAT_Details[Loc],,0)</f>
        <v>DX01-L5</v>
      </c>
      <c r="G1069" s="257" t="s">
        <v>34</v>
      </c>
      <c r="H1069" s="257" t="s">
        <v>40</v>
      </c>
      <c r="I1069" s="280">
        <v>45790</v>
      </c>
      <c r="J1069" s="257" t="s">
        <v>26</v>
      </c>
      <c r="K1069" s="257" t="s">
        <v>32</v>
      </c>
      <c r="L1069" s="280">
        <v>45790</v>
      </c>
      <c r="M1069" s="257" t="str">
        <f>IF(Table2[[#This Row],[Resolve Date]]="","ONGOING","SOLVED")</f>
        <v>SOLVED</v>
      </c>
      <c r="N1069" s="258" t="s">
        <v>58</v>
      </c>
      <c r="O1069" s="257" t="str">
        <f>Table2[[#This Row],[K&amp;N REF ]]&amp;Table2[[#This Row],[Issue type ]]</f>
        <v xml:space="preserve">5016012194INCORRECT LABELS </v>
      </c>
      <c r="P1069" s="257">
        <f>YEAR(Table2[[#This Row],[Date ]])</f>
        <v>2025</v>
      </c>
      <c r="Q1069" s="257" t="str">
        <f>VLOOKUP(MONTH(Table2[[#This Row],[Date ]]),Months,2,0)</f>
        <v>May</v>
      </c>
      <c r="R1069" s="257" t="b">
        <f>COUNTIFS(Table2[Unique],Table2[[#This Row],[Unique]])&gt;1</f>
        <v>0</v>
      </c>
      <c r="S1069" s="257">
        <f>IF(Table2[[#This Row],[Status ]]="Solved",1,0)</f>
        <v>1</v>
      </c>
      <c r="T1069" s="257">
        <f>IF(Table2[[#This Row],[Status ]]="ongoing",1,0)</f>
        <v>0</v>
      </c>
    </row>
    <row r="1070" spans="1:20" x14ac:dyDescent="0.25">
      <c r="A1070" s="262">
        <v>5015998723</v>
      </c>
      <c r="B1070" s="269" t="str">
        <f>_xlfn.XLOOKUP(Table2[[#This Row],[K&amp;N REF ]],CAT_Details[Tracking Number],CAT_Details[S Ref],,0)</f>
        <v>20250506-S-70287</v>
      </c>
      <c r="C1070" s="270">
        <f>_xlfn.XLOOKUP(Table2[[#This Row],[K&amp;N REF ]],CAT_Details[Tracking Number],CAT_Details[TO Ref],,0)</f>
        <v>20250506711676</v>
      </c>
      <c r="D1070" s="270" t="str">
        <f>_xlfn.XLOOKUP(Table2[[#This Row],[K&amp;N REF ]],CAT_Details[Tracking Number],CAT_Details[Pickup Customer Name],,0)</f>
        <v>SAHLBERG GMBH</v>
      </c>
      <c r="E1070" s="271" t="str">
        <f>_xlfn.XLOOKUP(Table2[[#This Row],[K&amp;N REF ]],CAT_Details[Tracking Number],CAT_Details[Delivery Country Code],,0)</f>
        <v>GB</v>
      </c>
      <c r="F1070" s="271" t="str">
        <f>_xlfn.XLOOKUP(Table2[[#This Row],[TO Ref]],CAT_Details[TO Ref],CAT_Details[Loc],,0)</f>
        <v>OYL1</v>
      </c>
      <c r="G1070" s="257" t="s">
        <v>34</v>
      </c>
      <c r="H1070" s="257" t="s">
        <v>42</v>
      </c>
      <c r="I1070" s="280">
        <v>45790</v>
      </c>
      <c r="J1070" s="257" t="s">
        <v>45</v>
      </c>
      <c r="K1070" s="257" t="s">
        <v>50</v>
      </c>
      <c r="L1070" s="280">
        <v>45790</v>
      </c>
      <c r="M1070" s="257" t="str">
        <f>IF(Table2[[#This Row],[Resolve Date]]="","ONGOING","SOLVED")</f>
        <v>SOLVED</v>
      </c>
      <c r="N1070" s="258" t="s">
        <v>165</v>
      </c>
      <c r="O1070" s="257" t="str">
        <f>Table2[[#This Row],[K&amp;N REF ]]&amp;Table2[[#This Row],[Issue type ]]</f>
        <v>5015998723AMOUNT</v>
      </c>
      <c r="P1070" s="257">
        <f>YEAR(Table2[[#This Row],[Date ]])</f>
        <v>2025</v>
      </c>
      <c r="Q1070" s="257" t="str">
        <f>VLOOKUP(MONTH(Table2[[#This Row],[Date ]]),Months,2,0)</f>
        <v>May</v>
      </c>
      <c r="R1070" s="257" t="b">
        <f>COUNTIFS(Table2[Unique],Table2[[#This Row],[Unique]])&gt;1</f>
        <v>0</v>
      </c>
      <c r="S1070" s="257">
        <f>IF(Table2[[#This Row],[Status ]]="Solved",1,0)</f>
        <v>1</v>
      </c>
      <c r="T1070" s="257">
        <f>IF(Table2[[#This Row],[Status ]]="ongoing",1,0)</f>
        <v>0</v>
      </c>
    </row>
    <row r="1071" spans="1:20" x14ac:dyDescent="0.25">
      <c r="A1071" s="262">
        <v>5015982141</v>
      </c>
      <c r="B1071" s="269" t="str">
        <f>_xlfn.XLOOKUP(Table2[[#This Row],[K&amp;N REF ]],CAT_Details[Tracking Number],CAT_Details[S Ref],,0)</f>
        <v>20250502-S-70221</v>
      </c>
      <c r="C1071" s="270">
        <f>_xlfn.XLOOKUP(Table2[[#This Row],[K&amp;N REF ]],CAT_Details[Tracking Number],CAT_Details[TO Ref],,0)</f>
        <v>20250430708550</v>
      </c>
      <c r="D1071" s="270" t="str">
        <f>_xlfn.XLOOKUP(Table2[[#This Row],[K&amp;N REF ]],CAT_Details[Tracking Number],CAT_Details[Pickup Customer Name],,0)</f>
        <v>MOTA SA</v>
      </c>
      <c r="E1071" s="271" t="str">
        <f>_xlfn.XLOOKUP(Table2[[#This Row],[K&amp;N REF ]],CAT_Details[Tracking Number],CAT_Details[Delivery Country Code],,0)</f>
        <v>GB</v>
      </c>
      <c r="F1071" s="271" t="str">
        <f>_xlfn.XLOOKUP(Table2[[#This Row],[TO Ref]],CAT_Details[TO Ref],CAT_Details[Loc],,0)</f>
        <v>DX01</v>
      </c>
      <c r="G1071" s="257" t="s">
        <v>36</v>
      </c>
      <c r="H1071" s="257" t="s">
        <v>35</v>
      </c>
      <c r="I1071" s="280">
        <v>45790</v>
      </c>
      <c r="J1071" s="257" t="s">
        <v>26</v>
      </c>
      <c r="K1071" s="257" t="s">
        <v>32</v>
      </c>
      <c r="L1071" s="280">
        <v>45790</v>
      </c>
      <c r="M1071" s="257" t="str">
        <f>IF(Table2[[#This Row],[Resolve Date]]="","ONGOING","SOLVED")</f>
        <v>SOLVED</v>
      </c>
      <c r="N1071" s="258" t="s">
        <v>30</v>
      </c>
      <c r="O1071" s="257" t="str">
        <f>Table2[[#This Row],[K&amp;N REF ]]&amp;Table2[[#This Row],[Issue type ]]</f>
        <v>5015982141NO LABELS</v>
      </c>
      <c r="P1071" s="257">
        <f>YEAR(Table2[[#This Row],[Date ]])</f>
        <v>2025</v>
      </c>
      <c r="Q1071" s="257" t="str">
        <f>VLOOKUP(MONTH(Table2[[#This Row],[Date ]]),Months,2,0)</f>
        <v>May</v>
      </c>
      <c r="R1071" s="257" t="b">
        <f>COUNTIFS(Table2[Unique],Table2[[#This Row],[Unique]])&gt;1</f>
        <v>0</v>
      </c>
      <c r="S1071" s="257">
        <f>IF(Table2[[#This Row],[Status ]]="Solved",1,0)</f>
        <v>1</v>
      </c>
      <c r="T1071" s="257">
        <f>IF(Table2[[#This Row],[Status ]]="ongoing",1,0)</f>
        <v>0</v>
      </c>
    </row>
    <row r="1072" spans="1:20" x14ac:dyDescent="0.25">
      <c r="A1072" s="262">
        <v>5016012517</v>
      </c>
      <c r="B1072" s="269" t="str">
        <f>_xlfn.XLOOKUP(Table2[[#This Row],[K&amp;N REF ]],CAT_Details[Tracking Number],CAT_Details[S Ref],,0)</f>
        <v>20250505-S-70241</v>
      </c>
      <c r="C1072" s="270">
        <f>_xlfn.XLOOKUP(Table2[[#This Row],[K&amp;N REF ]],CAT_Details[Tracking Number],CAT_Details[TO Ref],,0)</f>
        <v>20250505710621</v>
      </c>
      <c r="D1072" s="270" t="str">
        <f>_xlfn.XLOOKUP(Table2[[#This Row],[K&amp;N REF ]],CAT_Details[Tracking Number],CAT_Details[Pickup Customer Name],,0)</f>
        <v>BONTAZ CENTRE SAS</v>
      </c>
      <c r="E1072" s="271" t="str">
        <f>_xlfn.XLOOKUP(Table2[[#This Row],[K&amp;N REF ]],CAT_Details[Tracking Number],CAT_Details[Delivery Country Code],,0)</f>
        <v>GB</v>
      </c>
      <c r="F1072" s="271" t="str">
        <f>_xlfn.XLOOKUP(Table2[[#This Row],[TO Ref]],CAT_Details[TO Ref],CAT_Details[Loc],,0)</f>
        <v>DX01-L5</v>
      </c>
      <c r="G1072" s="257" t="s">
        <v>36</v>
      </c>
      <c r="H1072" s="257" t="s">
        <v>35</v>
      </c>
      <c r="I1072" s="280">
        <v>45790</v>
      </c>
      <c r="J1072" s="257" t="s">
        <v>26</v>
      </c>
      <c r="K1072" s="257" t="s">
        <v>32</v>
      </c>
      <c r="L1072" s="280">
        <v>45790</v>
      </c>
      <c r="M1072" s="257" t="str">
        <f>IF(Table2[[#This Row],[Resolve Date]]="","ONGOING","SOLVED")</f>
        <v>SOLVED</v>
      </c>
      <c r="N1072" s="258" t="s">
        <v>30</v>
      </c>
      <c r="O1072" s="257" t="str">
        <f>Table2[[#This Row],[K&amp;N REF ]]&amp;Table2[[#This Row],[Issue type ]]</f>
        <v>5016012517NO LABELS</v>
      </c>
      <c r="P1072" s="257">
        <f>YEAR(Table2[[#This Row],[Date ]])</f>
        <v>2025</v>
      </c>
      <c r="Q1072" s="257" t="str">
        <f>VLOOKUP(MONTH(Table2[[#This Row],[Date ]]),Months,2,0)</f>
        <v>May</v>
      </c>
      <c r="R1072" s="257" t="b">
        <f>COUNTIFS(Table2[Unique],Table2[[#This Row],[Unique]])&gt;1</f>
        <v>0</v>
      </c>
      <c r="S1072" s="257">
        <f>IF(Table2[[#This Row],[Status ]]="Solved",1,0)</f>
        <v>1</v>
      </c>
      <c r="T1072" s="257">
        <f>IF(Table2[[#This Row],[Status ]]="ongoing",1,0)</f>
        <v>0</v>
      </c>
    </row>
    <row r="1073" spans="1:20" x14ac:dyDescent="0.25">
      <c r="A1073" s="262">
        <v>5015952346</v>
      </c>
      <c r="B1073" s="269" t="str">
        <f>_xlfn.XLOOKUP(Table2[[#This Row],[K&amp;N REF ]],CAT_Details[Tracking Number],CAT_Details[S Ref],,0)</f>
        <v>20250430-S-70344</v>
      </c>
      <c r="C1073" s="270">
        <f>_xlfn.XLOOKUP(Table2[[#This Row],[K&amp;N REF ]],CAT_Details[Tracking Number],CAT_Details[TO Ref],,0)</f>
        <v>20250429707009</v>
      </c>
      <c r="D1073" s="270" t="str">
        <f>_xlfn.XLOOKUP(Table2[[#This Row],[K&amp;N REF ]],CAT_Details[Tracking Number],CAT_Details[Pickup Customer Name],,0)</f>
        <v>DAYCO EUROPE S.R.L.</v>
      </c>
      <c r="E1073" s="271" t="str">
        <f>_xlfn.XLOOKUP(Table2[[#This Row],[K&amp;N REF ]],CAT_Details[Tracking Number],CAT_Details[Delivery Country Code],,0)</f>
        <v>GB</v>
      </c>
      <c r="F1073" s="271" t="str">
        <f>_xlfn.XLOOKUP(Table2[[#This Row],[TO Ref]],CAT_Details[TO Ref],CAT_Details[Loc],,0)</f>
        <v>No Loc</v>
      </c>
      <c r="G1073" s="257" t="s">
        <v>24</v>
      </c>
      <c r="H1073" s="257" t="s">
        <v>35</v>
      </c>
      <c r="I1073" s="280">
        <v>45791</v>
      </c>
      <c r="J1073" s="257" t="s">
        <v>41</v>
      </c>
      <c r="K1073" s="257" t="s">
        <v>32</v>
      </c>
      <c r="L1073" s="280">
        <v>45791</v>
      </c>
      <c r="M1073" s="257" t="str">
        <f>IF(Table2[[#This Row],[Resolve Date]]="","ONGOING","SOLVED")</f>
        <v>SOLVED</v>
      </c>
      <c r="N1073" s="258" t="s">
        <v>30</v>
      </c>
      <c r="O1073" s="257" t="str">
        <f>Table2[[#This Row],[K&amp;N REF ]]&amp;Table2[[#This Row],[Issue type ]]</f>
        <v>5015952346NO LABELS</v>
      </c>
      <c r="P1073" s="257">
        <f>YEAR(Table2[[#This Row],[Date ]])</f>
        <v>2025</v>
      </c>
      <c r="Q1073" s="257" t="str">
        <f>VLOOKUP(MONTH(Table2[[#This Row],[Date ]]),Months,2,0)</f>
        <v>May</v>
      </c>
      <c r="R1073" s="257" t="b">
        <f>COUNTIFS(Table2[Unique],Table2[[#This Row],[Unique]])&gt;1</f>
        <v>0</v>
      </c>
      <c r="S1073" s="257">
        <f>IF(Table2[[#This Row],[Status ]]="Solved",1,0)</f>
        <v>1</v>
      </c>
      <c r="T1073" s="257">
        <f>IF(Table2[[#This Row],[Status ]]="ongoing",1,0)</f>
        <v>0</v>
      </c>
    </row>
    <row r="1074" spans="1:20" x14ac:dyDescent="0.25">
      <c r="A1074" s="262">
        <v>5015998227</v>
      </c>
      <c r="B1074" s="269" t="str">
        <f>_xlfn.XLOOKUP(Table2[[#This Row],[K&amp;N REF ]],CAT_Details[Tracking Number],CAT_Details[S Ref],,0)</f>
        <v>20250502-S-70250</v>
      </c>
      <c r="C1074" s="270">
        <f>_xlfn.XLOOKUP(Table2[[#This Row],[K&amp;N REF ]],CAT_Details[Tracking Number],CAT_Details[TO Ref],,0)</f>
        <v>20250430708479</v>
      </c>
      <c r="D1074" s="270" t="str">
        <f>_xlfn.XLOOKUP(Table2[[#This Row],[K&amp;N REF ]],CAT_Details[Tracking Number],CAT_Details[Pickup Customer Name],,0)</f>
        <v>SAN MARTINO (AT)/SELMAT SRL</v>
      </c>
      <c r="E1074" s="271" t="str">
        <f>_xlfn.XLOOKUP(Table2[[#This Row],[K&amp;N REF ]],CAT_Details[Tracking Number],CAT_Details[Delivery Country Code],,0)</f>
        <v>GB</v>
      </c>
      <c r="F1074" s="271">
        <f>_xlfn.XLOOKUP(Table2[[#This Row],[TO Ref]],CAT_Details[TO Ref],CAT_Details[Loc],,0)</f>
        <v>3402</v>
      </c>
      <c r="G1074" s="257" t="s">
        <v>24</v>
      </c>
      <c r="H1074" s="257" t="s">
        <v>35</v>
      </c>
      <c r="I1074" s="280">
        <v>45791</v>
      </c>
      <c r="J1074" s="257" t="s">
        <v>26</v>
      </c>
      <c r="K1074" s="257" t="s">
        <v>32</v>
      </c>
      <c r="L1074" s="280">
        <v>45791</v>
      </c>
      <c r="M1074" s="257" t="str">
        <f>IF(Table2[[#This Row],[Resolve Date]]="","ONGOING","SOLVED")</f>
        <v>SOLVED</v>
      </c>
      <c r="N1074" s="258" t="s">
        <v>30</v>
      </c>
      <c r="O1074" s="257" t="str">
        <f>Table2[[#This Row],[K&amp;N REF ]]&amp;Table2[[#This Row],[Issue type ]]</f>
        <v>5015998227NO LABELS</v>
      </c>
      <c r="P1074" s="257">
        <f>YEAR(Table2[[#This Row],[Date ]])</f>
        <v>2025</v>
      </c>
      <c r="Q1074" s="257" t="str">
        <f>VLOOKUP(MONTH(Table2[[#This Row],[Date ]]),Months,2,0)</f>
        <v>May</v>
      </c>
      <c r="R1074" s="257" t="b">
        <f>COUNTIFS(Table2[Unique],Table2[[#This Row],[Unique]])&gt;1</f>
        <v>0</v>
      </c>
      <c r="S1074" s="257">
        <f>IF(Table2[[#This Row],[Status ]]="Solved",1,0)</f>
        <v>1</v>
      </c>
      <c r="T1074" s="257">
        <f>IF(Table2[[#This Row],[Status ]]="ongoing",1,0)</f>
        <v>0</v>
      </c>
    </row>
    <row r="1075" spans="1:20" x14ac:dyDescent="0.25">
      <c r="A1075" s="262">
        <v>5015982294</v>
      </c>
      <c r="B1075" s="269" t="str">
        <f>_xlfn.XLOOKUP(Table2[[#This Row],[K&amp;N REF ]],CAT_Details[Tracking Number],CAT_Details[S Ref],,0)</f>
        <v>20250505-S-70106</v>
      </c>
      <c r="C1075" s="270">
        <f>_xlfn.XLOOKUP(Table2[[#This Row],[K&amp;N REF ]],CAT_Details[Tracking Number],CAT_Details[TO Ref],,0)</f>
        <v>20250502709677</v>
      </c>
      <c r="D1075" s="270" t="str">
        <f>_xlfn.XLOOKUP(Table2[[#This Row],[K&amp;N REF ]],CAT_Details[Tracking Number],CAT_Details[Pickup Customer Name],,0)</f>
        <v>FEDERAL-MOGUL POWERTRAIN ITALY SRL</v>
      </c>
      <c r="E1075" s="271" t="str">
        <f>_xlfn.XLOOKUP(Table2[[#This Row],[K&amp;N REF ]],CAT_Details[Tracking Number],CAT_Details[Delivery Country Code],,0)</f>
        <v>GB</v>
      </c>
      <c r="F1075" s="271" t="str">
        <f>_xlfn.XLOOKUP(Table2[[#This Row],[TO Ref]],CAT_Details[TO Ref],CAT_Details[Loc],,0)</f>
        <v>DX01</v>
      </c>
      <c r="G1075" s="257" t="s">
        <v>24</v>
      </c>
      <c r="H1075" s="257" t="s">
        <v>49</v>
      </c>
      <c r="I1075" s="280">
        <v>45791</v>
      </c>
      <c r="J1075" s="257" t="s">
        <v>26</v>
      </c>
      <c r="K1075" s="257" t="s">
        <v>32</v>
      </c>
      <c r="L1075" s="280">
        <v>45791</v>
      </c>
      <c r="M1075" s="257" t="str">
        <f>IF(Table2[[#This Row],[Resolve Date]]="","ONGOING","SOLVED")</f>
        <v>SOLVED</v>
      </c>
      <c r="N1075" s="258" t="s">
        <v>30</v>
      </c>
      <c r="O1075" s="257" t="str">
        <f>Table2[[#This Row],[K&amp;N REF ]]&amp;Table2[[#This Row],[Issue type ]]</f>
        <v>5015982294XX LABELS</v>
      </c>
      <c r="P1075" s="257">
        <f>YEAR(Table2[[#This Row],[Date ]])</f>
        <v>2025</v>
      </c>
      <c r="Q1075" s="257" t="str">
        <f>VLOOKUP(MONTH(Table2[[#This Row],[Date ]]),Months,2,0)</f>
        <v>May</v>
      </c>
      <c r="R1075" s="257" t="b">
        <f>COUNTIFS(Table2[Unique],Table2[[#This Row],[Unique]])&gt;1</f>
        <v>0</v>
      </c>
      <c r="S1075" s="257">
        <f>IF(Table2[[#This Row],[Status ]]="Solved",1,0)</f>
        <v>1</v>
      </c>
      <c r="T1075" s="257">
        <f>IF(Table2[[#This Row],[Status ]]="ongoing",1,0)</f>
        <v>0</v>
      </c>
    </row>
    <row r="1076" spans="1:20" x14ac:dyDescent="0.25">
      <c r="A1076" s="262">
        <v>5016012498</v>
      </c>
      <c r="B1076" s="269" t="str">
        <f>_xlfn.XLOOKUP(Table2[[#This Row],[K&amp;N REF ]],CAT_Details[Tracking Number],CAT_Details[S Ref],,0)</f>
        <v>20250505-S-70119</v>
      </c>
      <c r="C1076" s="270">
        <f>_xlfn.XLOOKUP(Table2[[#This Row],[K&amp;N REF ]],CAT_Details[Tracking Number],CAT_Details[TO Ref],,0)</f>
        <v>20250505709998</v>
      </c>
      <c r="D1076" s="270" t="str">
        <f>_xlfn.XLOOKUP(Table2[[#This Row],[K&amp;N REF ]],CAT_Details[Tracking Number],CAT_Details[Pickup Customer Name],,0)</f>
        <v>BRAHM PRECISION PRODUCTS CORPORATION SPAIN S.A</v>
      </c>
      <c r="E1076" s="271" t="str">
        <f>_xlfn.XLOOKUP(Table2[[#This Row],[K&amp;N REF ]],CAT_Details[Tracking Number],CAT_Details[Delivery Country Code],,0)</f>
        <v>GB</v>
      </c>
      <c r="F1076" s="271" t="str">
        <f>_xlfn.XLOOKUP(Table2[[#This Row],[TO Ref]],CAT_Details[TO Ref],CAT_Details[Loc],,0)</f>
        <v>U2-L5</v>
      </c>
      <c r="G1076" s="257" t="s">
        <v>24</v>
      </c>
      <c r="H1076" s="257" t="s">
        <v>35</v>
      </c>
      <c r="I1076" s="280">
        <v>45791</v>
      </c>
      <c r="J1076" s="257" t="s">
        <v>26</v>
      </c>
      <c r="K1076" s="257" t="s">
        <v>32</v>
      </c>
      <c r="L1076" s="280">
        <v>45792</v>
      </c>
      <c r="M1076" s="257" t="str">
        <f>IF(Table2[[#This Row],[Resolve Date]]="","ONGOING","SOLVED")</f>
        <v>SOLVED</v>
      </c>
      <c r="N1076" s="258" t="s">
        <v>30</v>
      </c>
      <c r="O1076" s="257" t="str">
        <f>Table2[[#This Row],[K&amp;N REF ]]&amp;Table2[[#This Row],[Issue type ]]</f>
        <v>5016012498NO LABELS</v>
      </c>
      <c r="P1076" s="257">
        <f>YEAR(Table2[[#This Row],[Date ]])</f>
        <v>2025</v>
      </c>
      <c r="Q1076" s="257" t="str">
        <f>VLOOKUP(MONTH(Table2[[#This Row],[Date ]]),Months,2,0)</f>
        <v>May</v>
      </c>
      <c r="R1076" s="257" t="b">
        <f>COUNTIFS(Table2[Unique],Table2[[#This Row],[Unique]])&gt;1</f>
        <v>0</v>
      </c>
      <c r="S1076" s="257">
        <f>IF(Table2[[#This Row],[Status ]]="Solved",1,0)</f>
        <v>1</v>
      </c>
      <c r="T1076" s="257">
        <f>IF(Table2[[#This Row],[Status ]]="ongoing",1,0)</f>
        <v>0</v>
      </c>
    </row>
    <row r="1077" spans="1:20" x14ac:dyDescent="0.25">
      <c r="A1077" s="262">
        <v>5015982537</v>
      </c>
      <c r="B1077" s="269" t="str">
        <f>_xlfn.XLOOKUP(Table2[[#This Row],[K&amp;N REF ]],CAT_Details[Tracking Number],CAT_Details[S Ref],,0)</f>
        <v>20250502-S-70226</v>
      </c>
      <c r="C1077" s="270">
        <f>_xlfn.XLOOKUP(Table2[[#This Row],[K&amp;N REF ]],CAT_Details[Tracking Number],CAT_Details[TO Ref],,0)</f>
        <v>20250430707745</v>
      </c>
      <c r="D1077" s="270" t="str">
        <f>_xlfn.XLOOKUP(Table2[[#This Row],[K&amp;N REF ]],CAT_Details[Tracking Number],CAT_Details[Pickup Customer Name],,0)</f>
        <v>KONGSBERG AUTOMOTIVE ASA</v>
      </c>
      <c r="E1077" s="271" t="str">
        <f>_xlfn.XLOOKUP(Table2[[#This Row],[K&amp;N REF ]],CAT_Details[Tracking Number],CAT_Details[Delivery Country Code],,0)</f>
        <v>GB</v>
      </c>
      <c r="F1077" s="271">
        <f>_xlfn.XLOOKUP(Table2[[#This Row],[TO Ref]],CAT_Details[TO Ref],CAT_Details[Loc],,0)</f>
        <v>3402</v>
      </c>
      <c r="G1077" s="257" t="s">
        <v>44</v>
      </c>
      <c r="H1077" s="257" t="s">
        <v>35</v>
      </c>
      <c r="I1077" s="280">
        <v>45791</v>
      </c>
      <c r="J1077" s="257" t="s">
        <v>26</v>
      </c>
      <c r="K1077" s="257" t="s">
        <v>32</v>
      </c>
      <c r="L1077" s="280">
        <v>45791</v>
      </c>
      <c r="M1077" s="257" t="str">
        <f>IF(Table2[[#This Row],[Resolve Date]]="","ONGOING","SOLVED")</f>
        <v>SOLVED</v>
      </c>
      <c r="N1077" s="258" t="s">
        <v>30</v>
      </c>
      <c r="O1077" s="257" t="str">
        <f>Table2[[#This Row],[K&amp;N REF ]]&amp;Table2[[#This Row],[Issue type ]]</f>
        <v>5015982537NO LABELS</v>
      </c>
      <c r="P1077" s="257">
        <f>YEAR(Table2[[#This Row],[Date ]])</f>
        <v>2025</v>
      </c>
      <c r="Q1077" s="257" t="str">
        <f>VLOOKUP(MONTH(Table2[[#This Row],[Date ]]),Months,2,0)</f>
        <v>May</v>
      </c>
      <c r="R1077" s="257" t="b">
        <f>COUNTIFS(Table2[Unique],Table2[[#This Row],[Unique]])&gt;1</f>
        <v>0</v>
      </c>
      <c r="S1077" s="257">
        <f>IF(Table2[[#This Row],[Status ]]="Solved",1,0)</f>
        <v>1</v>
      </c>
      <c r="T1077" s="257">
        <f>IF(Table2[[#This Row],[Status ]]="ongoing",1,0)</f>
        <v>0</v>
      </c>
    </row>
    <row r="1078" spans="1:20" x14ac:dyDescent="0.25">
      <c r="A1078" s="262">
        <v>5015952198</v>
      </c>
      <c r="B1078" s="269" t="str">
        <f>_xlfn.XLOOKUP(Table2[[#This Row],[K&amp;N REF ]],CAT_Details[Tracking Number],CAT_Details[S Ref],,0)</f>
        <v>20250502-S-70003</v>
      </c>
      <c r="C1078" s="270">
        <f>_xlfn.XLOOKUP(Table2[[#This Row],[K&amp;N REF ]],CAT_Details[Tracking Number],CAT_Details[TO Ref],,0)</f>
        <v>20250501709079</v>
      </c>
      <c r="D1078" s="270" t="str">
        <f>_xlfn.XLOOKUP(Table2[[#This Row],[K&amp;N REF ]],CAT_Details[Tracking Number],CAT_Details[Pickup Customer Name],,0)</f>
        <v>MIBA STEELTEC S.R.O.</v>
      </c>
      <c r="E1078" s="271" t="str">
        <f>_xlfn.XLOOKUP(Table2[[#This Row],[K&amp;N REF ]],CAT_Details[Tracking Number],CAT_Details[Delivery Country Code],,0)</f>
        <v>GB</v>
      </c>
      <c r="F1078" s="271" t="str">
        <f>_xlfn.XLOOKUP(Table2[[#This Row],[TO Ref]],CAT_Details[TO Ref],CAT_Details[Loc],,0)</f>
        <v>DK-BM01</v>
      </c>
      <c r="G1078" s="257" t="s">
        <v>44</v>
      </c>
      <c r="H1078" s="257" t="s">
        <v>49</v>
      </c>
      <c r="I1078" s="280">
        <v>45791</v>
      </c>
      <c r="J1078" s="257" t="s">
        <v>26</v>
      </c>
      <c r="K1078" s="257" t="s">
        <v>32</v>
      </c>
      <c r="L1078" s="280">
        <v>45791</v>
      </c>
      <c r="M1078" s="257" t="str">
        <f>IF(Table2[[#This Row],[Resolve Date]]="","ONGOING","SOLVED")</f>
        <v>SOLVED</v>
      </c>
      <c r="N1078" s="258" t="s">
        <v>30</v>
      </c>
      <c r="O1078" s="257" t="str">
        <f>Table2[[#This Row],[K&amp;N REF ]]&amp;Table2[[#This Row],[Issue type ]]</f>
        <v>5015952198XX LABELS</v>
      </c>
      <c r="P1078" s="257">
        <f>YEAR(Table2[[#This Row],[Date ]])</f>
        <v>2025</v>
      </c>
      <c r="Q1078" s="257" t="str">
        <f>VLOOKUP(MONTH(Table2[[#This Row],[Date ]]),Months,2,0)</f>
        <v>May</v>
      </c>
      <c r="R1078" s="257" t="b">
        <f>COUNTIFS(Table2[Unique],Table2[[#This Row],[Unique]])&gt;1</f>
        <v>0</v>
      </c>
      <c r="S1078" s="257">
        <f>IF(Table2[[#This Row],[Status ]]="Solved",1,0)</f>
        <v>1</v>
      </c>
      <c r="T1078" s="257">
        <f>IF(Table2[[#This Row],[Status ]]="ongoing",1,0)</f>
        <v>0</v>
      </c>
    </row>
    <row r="1079" spans="1:20" x14ac:dyDescent="0.25">
      <c r="A1079" s="262">
        <v>5016012487</v>
      </c>
      <c r="B1079" s="269" t="str">
        <f>_xlfn.XLOOKUP(Table2[[#This Row],[K&amp;N REF ]],CAT_Details[Tracking Number],CAT_Details[S Ref],,0)</f>
        <v>20250507-S-70329</v>
      </c>
      <c r="C1079" s="270">
        <f>_xlfn.XLOOKUP(Table2[[#This Row],[K&amp;N REF ]],CAT_Details[Tracking Number],CAT_Details[TO Ref],,0)</f>
        <v>20250507712145</v>
      </c>
      <c r="D1079" s="270" t="str">
        <f>_xlfn.XLOOKUP(Table2[[#This Row],[K&amp;N REF ]],CAT_Details[Tracking Number],CAT_Details[Pickup Customer Name],,0)</f>
        <v>Dichtungstechnik G. Bruss GmbH &amp; Co. KG</v>
      </c>
      <c r="E1079" s="271" t="str">
        <f>_xlfn.XLOOKUP(Table2[[#This Row],[K&amp;N REF ]],CAT_Details[Tracking Number],CAT_Details[Delivery Country Code],,0)</f>
        <v>GB</v>
      </c>
      <c r="F1079" s="271" t="str">
        <f>_xlfn.XLOOKUP(Table2[[#This Row],[TO Ref]],CAT_Details[TO Ref],CAT_Details[Loc],,0)</f>
        <v>DX01-L5</v>
      </c>
      <c r="G1079" s="257" t="s">
        <v>34</v>
      </c>
      <c r="H1079" s="257" t="s">
        <v>35</v>
      </c>
      <c r="I1079" s="280">
        <v>45791</v>
      </c>
      <c r="J1079" s="257" t="s">
        <v>26</v>
      </c>
      <c r="K1079" s="257" t="s">
        <v>32</v>
      </c>
      <c r="L1079" s="280">
        <v>45791</v>
      </c>
      <c r="M1079" s="257" t="str">
        <f>IF(Table2[[#This Row],[Resolve Date]]="","ONGOING","SOLVED")</f>
        <v>SOLVED</v>
      </c>
      <c r="N1079" s="258" t="s">
        <v>30</v>
      </c>
      <c r="O1079" s="257" t="str">
        <f>Table2[[#This Row],[K&amp;N REF ]]&amp;Table2[[#This Row],[Issue type ]]</f>
        <v>5016012487NO LABELS</v>
      </c>
      <c r="P1079" s="257">
        <f>YEAR(Table2[[#This Row],[Date ]])</f>
        <v>2025</v>
      </c>
      <c r="Q1079" s="257" t="str">
        <f>VLOOKUP(MONTH(Table2[[#This Row],[Date ]]),Months,2,0)</f>
        <v>May</v>
      </c>
      <c r="R1079" s="257" t="b">
        <f>COUNTIFS(Table2[Unique],Table2[[#This Row],[Unique]])&gt;1</f>
        <v>0</v>
      </c>
      <c r="S1079" s="257">
        <f>IF(Table2[[#This Row],[Status ]]="Solved",1,0)</f>
        <v>1</v>
      </c>
      <c r="T1079" s="257">
        <f>IF(Table2[[#This Row],[Status ]]="ongoing",1,0)</f>
        <v>0</v>
      </c>
    </row>
    <row r="1080" spans="1:20" x14ac:dyDescent="0.25">
      <c r="A1080" s="262">
        <v>5016012492</v>
      </c>
      <c r="B1080" s="269" t="str">
        <f>_xlfn.XLOOKUP(Table2[[#This Row],[K&amp;N REF ]],CAT_Details[Tracking Number],CAT_Details[S Ref],,0)</f>
        <v>20250507-S-70327</v>
      </c>
      <c r="C1080" s="270">
        <f>_xlfn.XLOOKUP(Table2[[#This Row],[K&amp;N REF ]],CAT_Details[Tracking Number],CAT_Details[TO Ref],,0)</f>
        <v>20250507712425</v>
      </c>
      <c r="D1080" s="270" t="str">
        <f>_xlfn.XLOOKUP(Table2[[#This Row],[K&amp;N REF ]],CAT_Details[Tracking Number],CAT_Details[Pickup Customer Name],,0)</f>
        <v>Grammer Technical Components GmbH</v>
      </c>
      <c r="E1080" s="271" t="str">
        <f>_xlfn.XLOOKUP(Table2[[#This Row],[K&amp;N REF ]],CAT_Details[Tracking Number],CAT_Details[Delivery Country Code],,0)</f>
        <v>GB</v>
      </c>
      <c r="F1080" s="271" t="str">
        <f>_xlfn.XLOOKUP(Table2[[#This Row],[TO Ref]],CAT_Details[TO Ref],CAT_Details[Loc],,0)</f>
        <v>U2-L5</v>
      </c>
      <c r="G1080" s="257" t="s">
        <v>34</v>
      </c>
      <c r="H1080" s="257" t="s">
        <v>35</v>
      </c>
      <c r="I1080" s="280">
        <v>45791</v>
      </c>
      <c r="J1080" s="257" t="s">
        <v>26</v>
      </c>
      <c r="K1080" s="257" t="s">
        <v>32</v>
      </c>
      <c r="L1080" s="280">
        <v>45791</v>
      </c>
      <c r="M1080" s="257" t="str">
        <f>IF(Table2[[#This Row],[Resolve Date]]="","ONGOING","SOLVED")</f>
        <v>SOLVED</v>
      </c>
      <c r="N1080" s="258" t="s">
        <v>30</v>
      </c>
      <c r="O1080" s="257" t="str">
        <f>Table2[[#This Row],[K&amp;N REF ]]&amp;Table2[[#This Row],[Issue type ]]</f>
        <v>5016012492NO LABELS</v>
      </c>
      <c r="P1080" s="257">
        <f>YEAR(Table2[[#This Row],[Date ]])</f>
        <v>2025</v>
      </c>
      <c r="Q1080" s="257" t="str">
        <f>VLOOKUP(MONTH(Table2[[#This Row],[Date ]]),Months,2,0)</f>
        <v>May</v>
      </c>
      <c r="R1080" s="257" t="b">
        <f>COUNTIFS(Table2[Unique],Table2[[#This Row],[Unique]])&gt;1</f>
        <v>0</v>
      </c>
      <c r="S1080" s="257">
        <f>IF(Table2[[#This Row],[Status ]]="Solved",1,0)</f>
        <v>1</v>
      </c>
      <c r="T1080" s="257">
        <f>IF(Table2[[#This Row],[Status ]]="ongoing",1,0)</f>
        <v>0</v>
      </c>
    </row>
    <row r="1081" spans="1:20" x14ac:dyDescent="0.25">
      <c r="A1081" s="262">
        <v>5016026490</v>
      </c>
      <c r="B1081" s="269" t="str">
        <f>_xlfn.XLOOKUP(Table2[[#This Row],[K&amp;N REF ]],CAT_Details[Tracking Number],CAT_Details[S Ref],,0)</f>
        <v>20250508-S-70238</v>
      </c>
      <c r="C1081" s="270">
        <f>_xlfn.XLOOKUP(Table2[[#This Row],[K&amp;N REF ]],CAT_Details[Tracking Number],CAT_Details[TO Ref],,0)</f>
        <v>20250508713580</v>
      </c>
      <c r="D1081" s="270" t="str">
        <f>_xlfn.XLOOKUP(Table2[[#This Row],[K&amp;N REF ]],CAT_Details[Tracking Number],CAT_Details[Pickup Customer Name],,0)</f>
        <v>HYDAC SERVICE GMBH</v>
      </c>
      <c r="E1081" s="271" t="str">
        <f>_xlfn.XLOOKUP(Table2[[#This Row],[K&amp;N REF ]],CAT_Details[Tracking Number],CAT_Details[Delivery Country Code],,0)</f>
        <v>GB</v>
      </c>
      <c r="F1081" s="271">
        <f>_xlfn.XLOOKUP(Table2[[#This Row],[TO Ref]],CAT_Details[TO Ref],CAT_Details[Loc],,0)</f>
        <v>3402</v>
      </c>
      <c r="G1081" s="257" t="s">
        <v>34</v>
      </c>
      <c r="H1081" s="257" t="s">
        <v>40</v>
      </c>
      <c r="I1081" s="280">
        <v>45791</v>
      </c>
      <c r="J1081" s="257" t="s">
        <v>26</v>
      </c>
      <c r="K1081" s="257" t="s">
        <v>32</v>
      </c>
      <c r="L1081" s="280">
        <v>45791</v>
      </c>
      <c r="M1081" s="257" t="str">
        <f>IF(Table2[[#This Row],[Resolve Date]]="","ONGOING","SOLVED")</f>
        <v>SOLVED</v>
      </c>
      <c r="N1081" s="258" t="s">
        <v>58</v>
      </c>
      <c r="O1081" s="257" t="str">
        <f>Table2[[#This Row],[K&amp;N REF ]]&amp;Table2[[#This Row],[Issue type ]]</f>
        <v xml:space="preserve">5016026490INCORRECT LABELS </v>
      </c>
      <c r="P1081" s="257">
        <f>YEAR(Table2[[#This Row],[Date ]])</f>
        <v>2025</v>
      </c>
      <c r="Q1081" s="257" t="str">
        <f>VLOOKUP(MONTH(Table2[[#This Row],[Date ]]),Months,2,0)</f>
        <v>May</v>
      </c>
      <c r="R1081" s="257" t="b">
        <f>COUNTIFS(Table2[Unique],Table2[[#This Row],[Unique]])&gt;1</f>
        <v>0</v>
      </c>
      <c r="S1081" s="257">
        <f>IF(Table2[[#This Row],[Status ]]="Solved",1,0)</f>
        <v>1</v>
      </c>
      <c r="T1081" s="257">
        <f>IF(Table2[[#This Row],[Status ]]="ongoing",1,0)</f>
        <v>0</v>
      </c>
    </row>
    <row r="1082" spans="1:20" x14ac:dyDescent="0.25">
      <c r="A1082" s="262">
        <v>5016026491</v>
      </c>
      <c r="B1082" s="269" t="str">
        <f>_xlfn.XLOOKUP(Table2[[#This Row],[K&amp;N REF ]],CAT_Details[Tracking Number],CAT_Details[S Ref],,0)</f>
        <v>20250508-S-70238</v>
      </c>
      <c r="C1082" s="270">
        <f>_xlfn.XLOOKUP(Table2[[#This Row],[K&amp;N REF ]],CAT_Details[Tracking Number],CAT_Details[TO Ref],,0)</f>
        <v>20250508713567</v>
      </c>
      <c r="D1082" s="270" t="str">
        <f>_xlfn.XLOOKUP(Table2[[#This Row],[K&amp;N REF ]],CAT_Details[Tracking Number],CAT_Details[Pickup Customer Name],,0)</f>
        <v>HYDAC SERVICE GMBH</v>
      </c>
      <c r="E1082" s="271" t="str">
        <f>_xlfn.XLOOKUP(Table2[[#This Row],[K&amp;N REF ]],CAT_Details[Tracking Number],CAT_Details[Delivery Country Code],,0)</f>
        <v>GB</v>
      </c>
      <c r="F1082" s="271" t="str">
        <f>_xlfn.XLOOKUP(Table2[[#This Row],[TO Ref]],CAT_Details[TO Ref],CAT_Details[Loc],,0)</f>
        <v>U2-L5</v>
      </c>
      <c r="G1082" s="257" t="s">
        <v>34</v>
      </c>
      <c r="H1082" s="257" t="s">
        <v>40</v>
      </c>
      <c r="I1082" s="280">
        <v>45791</v>
      </c>
      <c r="J1082" s="257" t="s">
        <v>26</v>
      </c>
      <c r="K1082" s="257" t="s">
        <v>32</v>
      </c>
      <c r="L1082" s="280">
        <v>45791</v>
      </c>
      <c r="M1082" s="257" t="str">
        <f>IF(Table2[[#This Row],[Resolve Date]]="","ONGOING","SOLVED")</f>
        <v>SOLVED</v>
      </c>
      <c r="N1082" s="258" t="s">
        <v>58</v>
      </c>
      <c r="O1082" s="257" t="str">
        <f>Table2[[#This Row],[K&amp;N REF ]]&amp;Table2[[#This Row],[Issue type ]]</f>
        <v xml:space="preserve">5016026491INCORRECT LABELS </v>
      </c>
      <c r="P1082" s="257">
        <f>YEAR(Table2[[#This Row],[Date ]])</f>
        <v>2025</v>
      </c>
      <c r="Q1082" s="257" t="str">
        <f>VLOOKUP(MONTH(Table2[[#This Row],[Date ]]),Months,2,0)</f>
        <v>May</v>
      </c>
      <c r="R1082" s="257" t="b">
        <f>COUNTIFS(Table2[Unique],Table2[[#This Row],[Unique]])&gt;1</f>
        <v>0</v>
      </c>
      <c r="S1082" s="257">
        <f>IF(Table2[[#This Row],[Status ]]="Solved",1,0)</f>
        <v>1</v>
      </c>
      <c r="T1082" s="257">
        <f>IF(Table2[[#This Row],[Status ]]="ongoing",1,0)</f>
        <v>0</v>
      </c>
    </row>
    <row r="1083" spans="1:20" x14ac:dyDescent="0.25">
      <c r="A1083" s="262">
        <v>5016026546</v>
      </c>
      <c r="B1083" s="269" t="str">
        <f>_xlfn.XLOOKUP(Table2[[#This Row],[K&amp;N REF ]],CAT_Details[Tracking Number],CAT_Details[S Ref],,0)</f>
        <v>20250508-S-70258</v>
      </c>
      <c r="C1083" s="270">
        <f>_xlfn.XLOOKUP(Table2[[#This Row],[K&amp;N REF ]],CAT_Details[Tracking Number],CAT_Details[TO Ref],,0)</f>
        <v>20250508713572</v>
      </c>
      <c r="D1083" s="270" t="str">
        <f>_xlfn.XLOOKUP(Table2[[#This Row],[K&amp;N REF ]],CAT_Details[Tracking Number],CAT_Details[Pickup Customer Name],,0)</f>
        <v>HYDAC TECHNOLOGY GMBH</v>
      </c>
      <c r="E1083" s="271" t="str">
        <f>_xlfn.XLOOKUP(Table2[[#This Row],[K&amp;N REF ]],CAT_Details[Tracking Number],CAT_Details[Delivery Country Code],,0)</f>
        <v>GB</v>
      </c>
      <c r="F1083" s="271" t="str">
        <f>_xlfn.XLOOKUP(Table2[[#This Row],[TO Ref]],CAT_Details[TO Ref],CAT_Details[Loc],,0)</f>
        <v>U2-L5</v>
      </c>
      <c r="G1083" s="257" t="s">
        <v>34</v>
      </c>
      <c r="H1083" s="257" t="s">
        <v>40</v>
      </c>
      <c r="I1083" s="280">
        <v>45791</v>
      </c>
      <c r="J1083" s="257" t="s">
        <v>26</v>
      </c>
      <c r="K1083" s="257" t="s">
        <v>32</v>
      </c>
      <c r="L1083" s="280">
        <v>45791</v>
      </c>
      <c r="M1083" s="257" t="str">
        <f>IF(Table2[[#This Row],[Resolve Date]]="","ONGOING","SOLVED")</f>
        <v>SOLVED</v>
      </c>
      <c r="N1083" s="258" t="s">
        <v>58</v>
      </c>
      <c r="O1083" s="257" t="str">
        <f>Table2[[#This Row],[K&amp;N REF ]]&amp;Table2[[#This Row],[Issue type ]]</f>
        <v xml:space="preserve">5016026546INCORRECT LABELS </v>
      </c>
      <c r="P1083" s="257">
        <f>YEAR(Table2[[#This Row],[Date ]])</f>
        <v>2025</v>
      </c>
      <c r="Q1083" s="257" t="str">
        <f>VLOOKUP(MONTH(Table2[[#This Row],[Date ]]),Months,2,0)</f>
        <v>May</v>
      </c>
      <c r="R1083" s="257" t="b">
        <f>COUNTIFS(Table2[Unique],Table2[[#This Row],[Unique]])&gt;1</f>
        <v>0</v>
      </c>
      <c r="S1083" s="257">
        <f>IF(Table2[[#This Row],[Status ]]="Solved",1,0)</f>
        <v>1</v>
      </c>
      <c r="T1083" s="257">
        <f>IF(Table2[[#This Row],[Status ]]="ongoing",1,0)</f>
        <v>0</v>
      </c>
    </row>
    <row r="1084" spans="1:20" x14ac:dyDescent="0.25">
      <c r="A1084" s="262">
        <v>5016026588</v>
      </c>
      <c r="B1084" s="269" t="str">
        <f>_xlfn.XLOOKUP(Table2[[#This Row],[K&amp;N REF ]],CAT_Details[Tracking Number],CAT_Details[S Ref],,0)</f>
        <v>20250508-S-70276</v>
      </c>
      <c r="C1084" s="270">
        <f>_xlfn.XLOOKUP(Table2[[#This Row],[K&amp;N REF ]],CAT_Details[Tracking Number],CAT_Details[TO Ref],,0)</f>
        <v>20250508713574</v>
      </c>
      <c r="D1084" s="270" t="str">
        <f>_xlfn.XLOOKUP(Table2[[#This Row],[K&amp;N REF ]],CAT_Details[Tracking Number],CAT_Details[Pickup Customer Name],,0)</f>
        <v>Hydac Fluidtechnik</v>
      </c>
      <c r="E1084" s="271" t="str">
        <f>_xlfn.XLOOKUP(Table2[[#This Row],[K&amp;N REF ]],CAT_Details[Tracking Number],CAT_Details[Delivery Country Code],,0)</f>
        <v>GB</v>
      </c>
      <c r="F1084" s="271">
        <f>_xlfn.XLOOKUP(Table2[[#This Row],[TO Ref]],CAT_Details[TO Ref],CAT_Details[Loc],,0)</f>
        <v>3402</v>
      </c>
      <c r="G1084" s="257" t="s">
        <v>34</v>
      </c>
      <c r="H1084" s="257" t="s">
        <v>40</v>
      </c>
      <c r="I1084" s="280">
        <v>45791</v>
      </c>
      <c r="J1084" s="257" t="s">
        <v>26</v>
      </c>
      <c r="K1084" s="257" t="s">
        <v>32</v>
      </c>
      <c r="L1084" s="280">
        <v>45791</v>
      </c>
      <c r="M1084" s="257" t="str">
        <f>IF(Table2[[#This Row],[Resolve Date]]="","ONGOING","SOLVED")</f>
        <v>SOLVED</v>
      </c>
      <c r="N1084" s="258" t="s">
        <v>58</v>
      </c>
      <c r="O1084" s="257" t="str">
        <f>Table2[[#This Row],[K&amp;N REF ]]&amp;Table2[[#This Row],[Issue type ]]</f>
        <v xml:space="preserve">5016026588INCORRECT LABELS </v>
      </c>
      <c r="P1084" s="257">
        <f>YEAR(Table2[[#This Row],[Date ]])</f>
        <v>2025</v>
      </c>
      <c r="Q1084" s="257" t="str">
        <f>VLOOKUP(MONTH(Table2[[#This Row],[Date ]]),Months,2,0)</f>
        <v>May</v>
      </c>
      <c r="R1084" s="257" t="b">
        <f>COUNTIFS(Table2[Unique],Table2[[#This Row],[Unique]])&gt;1</f>
        <v>0</v>
      </c>
      <c r="S1084" s="257">
        <f>IF(Table2[[#This Row],[Status ]]="Solved",1,0)</f>
        <v>1</v>
      </c>
      <c r="T1084" s="257">
        <f>IF(Table2[[#This Row],[Status ]]="ongoing",1,0)</f>
        <v>0</v>
      </c>
    </row>
    <row r="1085" spans="1:20" x14ac:dyDescent="0.25">
      <c r="A1085" s="262">
        <v>5016026596</v>
      </c>
      <c r="B1085" s="269" t="str">
        <f>_xlfn.XLOOKUP(Table2[[#This Row],[K&amp;N REF ]],CAT_Details[Tracking Number],CAT_Details[S Ref],,0)</f>
        <v>20250508-S-70227</v>
      </c>
      <c r="C1085" s="270">
        <f>_xlfn.XLOOKUP(Table2[[#This Row],[K&amp;N REF ]],CAT_Details[Tracking Number],CAT_Details[TO Ref],,0)</f>
        <v>20250507712122</v>
      </c>
      <c r="D1085" s="270" t="str">
        <f>_xlfn.XLOOKUP(Table2[[#This Row],[K&amp;N REF ]],CAT_Details[Tracking Number],CAT_Details[Pickup Customer Name],,0)</f>
        <v>Hasse &amp; Wrede Gmbh</v>
      </c>
      <c r="E1085" s="271" t="str">
        <f>_xlfn.XLOOKUP(Table2[[#This Row],[K&amp;N REF ]],CAT_Details[Tracking Number],CAT_Details[Delivery Country Code],,0)</f>
        <v>GB</v>
      </c>
      <c r="F1085" s="271" t="str">
        <f>_xlfn.XLOOKUP(Table2[[#This Row],[TO Ref]],CAT_Details[TO Ref],CAT_Details[Loc],,0)</f>
        <v>DX01</v>
      </c>
      <c r="G1085" s="257" t="s">
        <v>34</v>
      </c>
      <c r="H1085" s="257" t="s">
        <v>40</v>
      </c>
      <c r="I1085" s="280">
        <v>45791</v>
      </c>
      <c r="J1085" s="257" t="s">
        <v>26</v>
      </c>
      <c r="K1085" s="257" t="s">
        <v>32</v>
      </c>
      <c r="L1085" s="280">
        <v>45791</v>
      </c>
      <c r="M1085" s="257" t="str">
        <f>IF(Table2[[#This Row],[Resolve Date]]="","ONGOING","SOLVED")</f>
        <v>SOLVED</v>
      </c>
      <c r="N1085" s="258" t="s">
        <v>166</v>
      </c>
      <c r="O1085" s="257" t="str">
        <f>Table2[[#This Row],[K&amp;N REF ]]&amp;Table2[[#This Row],[Issue type ]]</f>
        <v xml:space="preserve">5016026596INCORRECT LABELS </v>
      </c>
      <c r="P1085" s="257">
        <f>YEAR(Table2[[#This Row],[Date ]])</f>
        <v>2025</v>
      </c>
      <c r="Q1085" s="257" t="str">
        <f>VLOOKUP(MONTH(Table2[[#This Row],[Date ]]),Months,2,0)</f>
        <v>May</v>
      </c>
      <c r="R1085" s="257" t="b">
        <f>COUNTIFS(Table2[Unique],Table2[[#This Row],[Unique]])&gt;1</f>
        <v>0</v>
      </c>
      <c r="S1085" s="257">
        <f>IF(Table2[[#This Row],[Status ]]="Solved",1,0)</f>
        <v>1</v>
      </c>
      <c r="T1085" s="257">
        <f>IF(Table2[[#This Row],[Status ]]="ongoing",1,0)</f>
        <v>0</v>
      </c>
    </row>
    <row r="1086" spans="1:20" x14ac:dyDescent="0.25">
      <c r="A1086" s="262">
        <v>5016026602</v>
      </c>
      <c r="B1086" s="269" t="str">
        <f>_xlfn.XLOOKUP(Table2[[#This Row],[K&amp;N REF ]],CAT_Details[Tracking Number],CAT_Details[S Ref],,0)</f>
        <v>20250508-S-70231</v>
      </c>
      <c r="C1086" s="270">
        <f>_xlfn.XLOOKUP(Table2[[#This Row],[K&amp;N REF ]],CAT_Details[Tracking Number],CAT_Details[TO Ref],,0)</f>
        <v>20250508713493</v>
      </c>
      <c r="D1086" s="270" t="str">
        <f>_xlfn.XLOOKUP(Table2[[#This Row],[K&amp;N REF ]],CAT_Details[Tracking Number],CAT_Details[Pickup Customer Name],,0)</f>
        <v>Tenneco Zwickau GmbH</v>
      </c>
      <c r="E1086" s="271" t="str">
        <f>_xlfn.XLOOKUP(Table2[[#This Row],[K&amp;N REF ]],CAT_Details[Tracking Number],CAT_Details[Delivery Country Code],,0)</f>
        <v>GB</v>
      </c>
      <c r="F1086" s="271" t="str">
        <f>_xlfn.XLOOKUP(Table2[[#This Row],[TO Ref]],CAT_Details[TO Ref],CAT_Details[Loc],,0)</f>
        <v>DX01-L5</v>
      </c>
      <c r="G1086" s="257" t="s">
        <v>34</v>
      </c>
      <c r="H1086" s="257" t="s">
        <v>35</v>
      </c>
      <c r="I1086" s="280">
        <v>45791</v>
      </c>
      <c r="J1086" s="257" t="s">
        <v>26</v>
      </c>
      <c r="K1086" s="257" t="s">
        <v>32</v>
      </c>
      <c r="L1086" s="280">
        <v>45791</v>
      </c>
      <c r="M1086" s="257" t="str">
        <f>IF(Table2[[#This Row],[Resolve Date]]="","ONGOING","SOLVED")</f>
        <v>SOLVED</v>
      </c>
      <c r="N1086" s="258" t="s">
        <v>30</v>
      </c>
      <c r="O1086" s="257" t="str">
        <f>Table2[[#This Row],[K&amp;N REF ]]&amp;Table2[[#This Row],[Issue type ]]</f>
        <v>5016026602NO LABELS</v>
      </c>
      <c r="P1086" s="257">
        <f>YEAR(Table2[[#This Row],[Date ]])</f>
        <v>2025</v>
      </c>
      <c r="Q1086" s="257" t="str">
        <f>VLOOKUP(MONTH(Table2[[#This Row],[Date ]]),Months,2,0)</f>
        <v>May</v>
      </c>
      <c r="R1086" s="257" t="b">
        <f>COUNTIFS(Table2[Unique],Table2[[#This Row],[Unique]])&gt;1</f>
        <v>0</v>
      </c>
      <c r="S1086" s="257">
        <f>IF(Table2[[#This Row],[Status ]]="Solved",1,0)</f>
        <v>1</v>
      </c>
      <c r="T1086" s="257">
        <f>IF(Table2[[#This Row],[Status ]]="ongoing",1,0)</f>
        <v>0</v>
      </c>
    </row>
    <row r="1087" spans="1:20" x14ac:dyDescent="0.25">
      <c r="A1087" s="262">
        <v>5016012495</v>
      </c>
      <c r="B1087" s="269" t="str">
        <f>_xlfn.XLOOKUP(Table2[[#This Row],[K&amp;N REF ]],CAT_Details[Tracking Number],CAT_Details[S Ref],,0)</f>
        <v>20250502-S-70265</v>
      </c>
      <c r="C1087" s="270">
        <f>_xlfn.XLOOKUP(Table2[[#This Row],[K&amp;N REF ]],CAT_Details[Tracking Number],CAT_Details[TO Ref],,0)</f>
        <v>20250429707037</v>
      </c>
      <c r="D1087" s="270" t="str">
        <f>_xlfn.XLOOKUP(Table2[[#This Row],[K&amp;N REF ]],CAT_Details[Tracking Number],CAT_Details[Pickup Customer Name],,0)</f>
        <v>SATA GROUP</v>
      </c>
      <c r="E1087" s="271" t="str">
        <f>_xlfn.XLOOKUP(Table2[[#This Row],[K&amp;N REF ]],CAT_Details[Tracking Number],CAT_Details[Delivery Country Code],,0)</f>
        <v>GB</v>
      </c>
      <c r="F1087" s="271" t="str">
        <f>_xlfn.XLOOKUP(Table2[[#This Row],[TO Ref]],CAT_Details[TO Ref],CAT_Details[Loc],,0)</f>
        <v>DK-BM01</v>
      </c>
      <c r="G1087" s="257" t="s">
        <v>24</v>
      </c>
      <c r="H1087" s="257" t="s">
        <v>35</v>
      </c>
      <c r="I1087" s="280">
        <v>45792</v>
      </c>
      <c r="J1087" s="257" t="s">
        <v>26</v>
      </c>
      <c r="K1087" s="257" t="s">
        <v>32</v>
      </c>
      <c r="L1087" s="280">
        <v>45792</v>
      </c>
      <c r="M1087" s="257" t="str">
        <f>IF(Table2[[#This Row],[Resolve Date]]="","ONGOING","SOLVED")</f>
        <v>SOLVED</v>
      </c>
      <c r="N1087" s="258" t="s">
        <v>30</v>
      </c>
      <c r="O1087" s="257" t="str">
        <f>Table2[[#This Row],[K&amp;N REF ]]&amp;Table2[[#This Row],[Issue type ]]</f>
        <v>5016012495NO LABELS</v>
      </c>
      <c r="P1087" s="257">
        <f>YEAR(Table2[[#This Row],[Date ]])</f>
        <v>2025</v>
      </c>
      <c r="Q1087" s="257" t="str">
        <f>VLOOKUP(MONTH(Table2[[#This Row],[Date ]]),Months,2,0)</f>
        <v>May</v>
      </c>
      <c r="R1087" s="257" t="b">
        <f>COUNTIFS(Table2[Unique],Table2[[#This Row],[Unique]])&gt;1</f>
        <v>0</v>
      </c>
      <c r="S1087" s="257">
        <f>IF(Table2[[#This Row],[Status ]]="Solved",1,0)</f>
        <v>1</v>
      </c>
      <c r="T1087" s="257">
        <f>IF(Table2[[#This Row],[Status ]]="ongoing",1,0)</f>
        <v>0</v>
      </c>
    </row>
    <row r="1088" spans="1:20" x14ac:dyDescent="0.25">
      <c r="A1088" s="262">
        <v>5016026657</v>
      </c>
      <c r="B1088" s="269" t="str">
        <f>_xlfn.XLOOKUP(Table2[[#This Row],[K&amp;N REF ]],CAT_Details[Tracking Number],CAT_Details[S Ref],,0)</f>
        <v>20250508-S-70334</v>
      </c>
      <c r="C1088" s="270">
        <f>_xlfn.XLOOKUP(Table2[[#This Row],[K&amp;N REF ]],CAT_Details[Tracking Number],CAT_Details[TO Ref],,0)</f>
        <v>20250506711307</v>
      </c>
      <c r="D1088" s="270" t="str">
        <f>_xlfn.XLOOKUP(Table2[[#This Row],[K&amp;N REF ]],CAT_Details[Tracking Number],CAT_Details[Pickup Customer Name],,0)</f>
        <v>FONTANA LUIGI S.P.A.</v>
      </c>
      <c r="E1088" s="271" t="str">
        <f>_xlfn.XLOOKUP(Table2[[#This Row],[K&amp;N REF ]],CAT_Details[Tracking Number],CAT_Details[Delivery Country Code],,0)</f>
        <v>GB</v>
      </c>
      <c r="F1088" s="271" t="str">
        <f>_xlfn.XLOOKUP(Table2[[#This Row],[TO Ref]],CAT_Details[TO Ref],CAT_Details[Loc],,0)</f>
        <v>OYL1</v>
      </c>
      <c r="G1088" s="257" t="s">
        <v>24</v>
      </c>
      <c r="H1088" s="257" t="s">
        <v>29</v>
      </c>
      <c r="I1088" s="280">
        <v>45792</v>
      </c>
      <c r="J1088" s="257" t="s">
        <v>26</v>
      </c>
      <c r="K1088" s="257" t="s">
        <v>32</v>
      </c>
      <c r="L1088" s="280">
        <v>45792</v>
      </c>
      <c r="M1088" s="257" t="str">
        <f>IF(Table2[[#This Row],[Resolve Date]]="","ONGOING","SOLVED")</f>
        <v>SOLVED</v>
      </c>
      <c r="N1088" s="258" t="s">
        <v>30</v>
      </c>
      <c r="O1088" s="257" t="str">
        <f>Table2[[#This Row],[K&amp;N REF ]]&amp;Table2[[#This Row],[Issue type ]]</f>
        <v>5016026657DAMAGED LABEL</v>
      </c>
      <c r="P1088" s="257">
        <f>YEAR(Table2[[#This Row],[Date ]])</f>
        <v>2025</v>
      </c>
      <c r="Q1088" s="257" t="str">
        <f>VLOOKUP(MONTH(Table2[[#This Row],[Date ]]),Months,2,0)</f>
        <v>May</v>
      </c>
      <c r="R1088" s="257" t="b">
        <f>COUNTIFS(Table2[Unique],Table2[[#This Row],[Unique]])&gt;1</f>
        <v>0</v>
      </c>
      <c r="S1088" s="257">
        <f>IF(Table2[[#This Row],[Status ]]="Solved",1,0)</f>
        <v>1</v>
      </c>
      <c r="T1088" s="257">
        <f>IF(Table2[[#This Row],[Status ]]="ongoing",1,0)</f>
        <v>0</v>
      </c>
    </row>
    <row r="1089" spans="1:20" x14ac:dyDescent="0.25">
      <c r="A1089" s="262">
        <v>5015998737</v>
      </c>
      <c r="B1089" s="269" t="str">
        <f>_xlfn.XLOOKUP(Table2[[#This Row],[K&amp;N REF ]],CAT_Details[Tracking Number],CAT_Details[S Ref],,0)</f>
        <v>20250507-S-70089</v>
      </c>
      <c r="C1089" s="270">
        <f>_xlfn.XLOOKUP(Table2[[#This Row],[K&amp;N REF ]],CAT_Details[Tracking Number],CAT_Details[TO Ref],,0)</f>
        <v>20250506711528</v>
      </c>
      <c r="D1089" s="270" t="str">
        <f>_xlfn.XLOOKUP(Table2[[#This Row],[K&amp;N REF ]],CAT_Details[Tracking Number],CAT_Details[Pickup Customer Name],,0)</f>
        <v>COBO SPA</v>
      </c>
      <c r="E1089" s="271" t="str">
        <f>_xlfn.XLOOKUP(Table2[[#This Row],[K&amp;N REF ]],CAT_Details[Tracking Number],CAT_Details[Delivery Country Code],,0)</f>
        <v>GB</v>
      </c>
      <c r="F1089" s="271" t="str">
        <f>_xlfn.XLOOKUP(Table2[[#This Row],[TO Ref]],CAT_Details[TO Ref],CAT_Details[Loc],,0)</f>
        <v>OYL1</v>
      </c>
      <c r="G1089" s="257" t="s">
        <v>24</v>
      </c>
      <c r="H1089" s="257" t="s">
        <v>40</v>
      </c>
      <c r="I1089" s="280">
        <v>45792</v>
      </c>
      <c r="J1089" s="257" t="s">
        <v>26</v>
      </c>
      <c r="K1089" s="257" t="s">
        <v>32</v>
      </c>
      <c r="L1089" s="280">
        <v>45792</v>
      </c>
      <c r="M1089" s="257" t="str">
        <f>IF(Table2[[#This Row],[Resolve Date]]="","ONGOING","SOLVED")</f>
        <v>SOLVED</v>
      </c>
      <c r="N1089" s="258" t="s">
        <v>58</v>
      </c>
      <c r="O1089" s="257" t="str">
        <f>Table2[[#This Row],[K&amp;N REF ]]&amp;Table2[[#This Row],[Issue type ]]</f>
        <v xml:space="preserve">5015998737INCORRECT LABELS </v>
      </c>
      <c r="P1089" s="257">
        <f>YEAR(Table2[[#This Row],[Date ]])</f>
        <v>2025</v>
      </c>
      <c r="Q1089" s="257" t="str">
        <f>VLOOKUP(MONTH(Table2[[#This Row],[Date ]]),Months,2,0)</f>
        <v>May</v>
      </c>
      <c r="R1089" s="257" t="b">
        <f>COUNTIFS(Table2[Unique],Table2[[#This Row],[Unique]])&gt;1</f>
        <v>0</v>
      </c>
      <c r="S1089" s="257">
        <f>IF(Table2[[#This Row],[Status ]]="Solved",1,0)</f>
        <v>1</v>
      </c>
      <c r="T1089" s="257">
        <f>IF(Table2[[#This Row],[Status ]]="ongoing",1,0)</f>
        <v>0</v>
      </c>
    </row>
    <row r="1090" spans="1:20" x14ac:dyDescent="0.25">
      <c r="A1090" s="262">
        <v>5016012689</v>
      </c>
      <c r="B1090" s="269" t="str">
        <f>_xlfn.XLOOKUP(Table2[[#This Row],[K&amp;N REF ]],CAT_Details[Tracking Number],CAT_Details[S Ref],,0)</f>
        <v>20250507-S-70380</v>
      </c>
      <c r="C1090" s="270">
        <f>_xlfn.XLOOKUP(Table2[[#This Row],[K&amp;N REF ]],CAT_Details[Tracking Number],CAT_Details[TO Ref],,0)</f>
        <v>20250506711877</v>
      </c>
      <c r="D1090" s="270" t="str">
        <f>_xlfn.XLOOKUP(Table2[[#This Row],[K&amp;N REF ]],CAT_Details[Tracking Number],CAT_Details[Pickup Customer Name],,0)</f>
        <v>Faster Spa</v>
      </c>
      <c r="E1090" s="271" t="str">
        <f>_xlfn.XLOOKUP(Table2[[#This Row],[K&amp;N REF ]],CAT_Details[Tracking Number],CAT_Details[Delivery Country Code],,0)</f>
        <v>GB</v>
      </c>
      <c r="F1090" s="271" t="str">
        <f>_xlfn.XLOOKUP(Table2[[#This Row],[TO Ref]],CAT_Details[TO Ref],CAT_Details[Loc],,0)</f>
        <v>OYL1</v>
      </c>
      <c r="G1090" s="257" t="s">
        <v>24</v>
      </c>
      <c r="H1090" s="257" t="s">
        <v>49</v>
      </c>
      <c r="I1090" s="280">
        <v>45792</v>
      </c>
      <c r="J1090" s="257" t="s">
        <v>26</v>
      </c>
      <c r="K1090" s="257" t="s">
        <v>32</v>
      </c>
      <c r="L1090" s="280">
        <v>45793</v>
      </c>
      <c r="M1090" s="257" t="str">
        <f>IF(Table2[[#This Row],[Resolve Date]]="","ONGOING","SOLVED")</f>
        <v>SOLVED</v>
      </c>
      <c r="N1090" s="258" t="s">
        <v>30</v>
      </c>
      <c r="O1090" s="257" t="str">
        <f>Table2[[#This Row],[K&amp;N REF ]]&amp;Table2[[#This Row],[Issue type ]]</f>
        <v>5016012689XX LABELS</v>
      </c>
      <c r="P1090" s="257">
        <f>YEAR(Table2[[#This Row],[Date ]])</f>
        <v>2025</v>
      </c>
      <c r="Q1090" s="257" t="str">
        <f>VLOOKUP(MONTH(Table2[[#This Row],[Date ]]),Months,2,0)</f>
        <v>May</v>
      </c>
      <c r="R1090" s="257" t="b">
        <f>COUNTIFS(Table2[Unique],Table2[[#This Row],[Unique]])&gt;1</f>
        <v>0</v>
      </c>
      <c r="S1090" s="257">
        <f>IF(Table2[[#This Row],[Status ]]="Solved",1,0)</f>
        <v>1</v>
      </c>
      <c r="T1090" s="257">
        <f>IF(Table2[[#This Row],[Status ]]="ongoing",1,0)</f>
        <v>0</v>
      </c>
    </row>
    <row r="1091" spans="1:20" x14ac:dyDescent="0.25">
      <c r="A1091" s="262">
        <v>5016026755</v>
      </c>
      <c r="B1091" s="269" t="str">
        <f>_xlfn.XLOOKUP(Table2[[#This Row],[K&amp;N REF ]],CAT_Details[Tracking Number],CAT_Details[S Ref],,0)</f>
        <v>20250508-S-70337</v>
      </c>
      <c r="C1091" s="270">
        <f>_xlfn.XLOOKUP(Table2[[#This Row],[K&amp;N REF ]],CAT_Details[Tracking Number],CAT_Details[TO Ref],,0)</f>
        <v>20250508713581</v>
      </c>
      <c r="D1091" s="270" t="str">
        <f>_xlfn.XLOOKUP(Table2[[#This Row],[K&amp;N REF ]],CAT_Details[Tracking Number],CAT_Details[Pickup Customer Name],,0)</f>
        <v>COBO SPA</v>
      </c>
      <c r="E1091" s="271" t="str">
        <f>_xlfn.XLOOKUP(Table2[[#This Row],[K&amp;N REF ]],CAT_Details[Tracking Number],CAT_Details[Delivery Country Code],,0)</f>
        <v>GB</v>
      </c>
      <c r="F1091" s="271">
        <f>_xlfn.XLOOKUP(Table2[[#This Row],[TO Ref]],CAT_Details[TO Ref],CAT_Details[Loc],,0)</f>
        <v>3402</v>
      </c>
      <c r="G1091" s="257" t="s">
        <v>24</v>
      </c>
      <c r="H1091" s="257" t="s">
        <v>40</v>
      </c>
      <c r="I1091" s="280">
        <v>45792</v>
      </c>
      <c r="J1091" s="257" t="s">
        <v>26</v>
      </c>
      <c r="K1091" s="257" t="s">
        <v>32</v>
      </c>
      <c r="L1091" s="280">
        <v>45792</v>
      </c>
      <c r="M1091" s="257" t="str">
        <f>IF(Table2[[#This Row],[Resolve Date]]="","ONGOING","SOLVED")</f>
        <v>SOLVED</v>
      </c>
      <c r="N1091" s="258" t="s">
        <v>58</v>
      </c>
      <c r="O1091" s="257" t="str">
        <f>Table2[[#This Row],[K&amp;N REF ]]&amp;Table2[[#This Row],[Issue type ]]</f>
        <v xml:space="preserve">5016026755INCORRECT LABELS </v>
      </c>
      <c r="P1091" s="257">
        <f>YEAR(Table2[[#This Row],[Date ]])</f>
        <v>2025</v>
      </c>
      <c r="Q1091" s="257" t="str">
        <f>VLOOKUP(MONTH(Table2[[#This Row],[Date ]]),Months,2,0)</f>
        <v>May</v>
      </c>
      <c r="R1091" s="257" t="b">
        <f>COUNTIFS(Table2[Unique],Table2[[#This Row],[Unique]])&gt;1</f>
        <v>0</v>
      </c>
      <c r="S1091" s="257">
        <f>IF(Table2[[#This Row],[Status ]]="Solved",1,0)</f>
        <v>1</v>
      </c>
      <c r="T1091" s="257">
        <f>IF(Table2[[#This Row],[Status ]]="ongoing",1,0)</f>
        <v>0</v>
      </c>
    </row>
    <row r="1092" spans="1:20" x14ac:dyDescent="0.25">
      <c r="A1092" s="262">
        <v>5016026625</v>
      </c>
      <c r="B1092" s="269" t="str">
        <f>_xlfn.XLOOKUP(Table2[[#This Row],[K&amp;N REF ]],CAT_Details[Tracking Number],CAT_Details[S Ref],,0)</f>
        <v>20250508-S-70460</v>
      </c>
      <c r="C1092" s="270">
        <f>_xlfn.XLOOKUP(Table2[[#This Row],[K&amp;N REF ]],CAT_Details[Tracking Number],CAT_Details[TO Ref],,0)</f>
        <v>20250507712450</v>
      </c>
      <c r="D1092" s="270" t="str">
        <f>_xlfn.XLOOKUP(Table2[[#This Row],[K&amp;N REF ]],CAT_Details[Tracking Number],CAT_Details[Pickup Customer Name],,0)</f>
        <v>DANFOSS A/S</v>
      </c>
      <c r="E1092" s="271" t="str">
        <f>_xlfn.XLOOKUP(Table2[[#This Row],[K&amp;N REF ]],CAT_Details[Tracking Number],CAT_Details[Delivery Country Code],,0)</f>
        <v>GB</v>
      </c>
      <c r="F1092" s="271">
        <f>_xlfn.XLOOKUP(Table2[[#This Row],[TO Ref]],CAT_Details[TO Ref],CAT_Details[Loc],,0)</f>
        <v>3402</v>
      </c>
      <c r="G1092" s="257" t="s">
        <v>44</v>
      </c>
      <c r="H1092" s="257" t="s">
        <v>35</v>
      </c>
      <c r="I1092" s="280">
        <v>45792</v>
      </c>
      <c r="J1092" s="257" t="s">
        <v>26</v>
      </c>
      <c r="K1092" s="257" t="s">
        <v>32</v>
      </c>
      <c r="L1092" s="280">
        <v>45792</v>
      </c>
      <c r="M1092" s="257" t="str">
        <f>IF(Table2[[#This Row],[Resolve Date]]="","ONGOING","SOLVED")</f>
        <v>SOLVED</v>
      </c>
      <c r="N1092" s="258" t="s">
        <v>30</v>
      </c>
      <c r="O1092" s="257" t="str">
        <f>Table2[[#This Row],[K&amp;N REF ]]&amp;Table2[[#This Row],[Issue type ]]</f>
        <v>5016026625NO LABELS</v>
      </c>
      <c r="P1092" s="257">
        <f>YEAR(Table2[[#This Row],[Date ]])</f>
        <v>2025</v>
      </c>
      <c r="Q1092" s="257" t="str">
        <f>VLOOKUP(MONTH(Table2[[#This Row],[Date ]]),Months,2,0)</f>
        <v>May</v>
      </c>
      <c r="R1092" s="257" t="b">
        <f>COUNTIFS(Table2[Unique],Table2[[#This Row],[Unique]])&gt;1</f>
        <v>0</v>
      </c>
      <c r="S1092" s="257">
        <f>IF(Table2[[#This Row],[Status ]]="Solved",1,0)</f>
        <v>1</v>
      </c>
      <c r="T1092" s="257">
        <f>IF(Table2[[#This Row],[Status ]]="ongoing",1,0)</f>
        <v>0</v>
      </c>
    </row>
    <row r="1093" spans="1:20" x14ac:dyDescent="0.25">
      <c r="A1093" s="262">
        <v>5016026626</v>
      </c>
      <c r="B1093" s="269" t="str">
        <f>_xlfn.XLOOKUP(Table2[[#This Row],[K&amp;N REF ]],CAT_Details[Tracking Number],CAT_Details[S Ref],,0)</f>
        <v>20250508-S-70460</v>
      </c>
      <c r="C1093" s="270">
        <f>_xlfn.XLOOKUP(Table2[[#This Row],[K&amp;N REF ]],CAT_Details[Tracking Number],CAT_Details[TO Ref],,0)</f>
        <v>20250507712455</v>
      </c>
      <c r="D1093" s="270" t="str">
        <f>_xlfn.XLOOKUP(Table2[[#This Row],[K&amp;N REF ]],CAT_Details[Tracking Number],CAT_Details[Pickup Customer Name],,0)</f>
        <v>DANFOSS A/S</v>
      </c>
      <c r="E1093" s="271" t="str">
        <f>_xlfn.XLOOKUP(Table2[[#This Row],[K&amp;N REF ]],CAT_Details[Tracking Number],CAT_Details[Delivery Country Code],,0)</f>
        <v>GB</v>
      </c>
      <c r="F1093" s="271" t="str">
        <f>_xlfn.XLOOKUP(Table2[[#This Row],[TO Ref]],CAT_Details[TO Ref],CAT_Details[Loc],,0)</f>
        <v>U2-L5</v>
      </c>
      <c r="G1093" s="257" t="s">
        <v>44</v>
      </c>
      <c r="H1093" s="257" t="s">
        <v>35</v>
      </c>
      <c r="I1093" s="280">
        <v>45792</v>
      </c>
      <c r="J1093" s="257" t="s">
        <v>26</v>
      </c>
      <c r="K1093" s="257" t="s">
        <v>32</v>
      </c>
      <c r="L1093" s="280">
        <v>45792</v>
      </c>
      <c r="M1093" s="257" t="str">
        <f>IF(Table2[[#This Row],[Resolve Date]]="","ONGOING","SOLVED")</f>
        <v>SOLVED</v>
      </c>
      <c r="N1093" s="258" t="s">
        <v>30</v>
      </c>
      <c r="O1093" s="257" t="str">
        <f>Table2[[#This Row],[K&amp;N REF ]]&amp;Table2[[#This Row],[Issue type ]]</f>
        <v>5016026626NO LABELS</v>
      </c>
      <c r="P1093" s="257">
        <f>YEAR(Table2[[#This Row],[Date ]])</f>
        <v>2025</v>
      </c>
      <c r="Q1093" s="257" t="str">
        <f>VLOOKUP(MONTH(Table2[[#This Row],[Date ]]),Months,2,0)</f>
        <v>May</v>
      </c>
      <c r="R1093" s="257" t="b">
        <f>COUNTIFS(Table2[Unique],Table2[[#This Row],[Unique]])&gt;1</f>
        <v>0</v>
      </c>
      <c r="S1093" s="257">
        <f>IF(Table2[[#This Row],[Status ]]="Solved",1,0)</f>
        <v>1</v>
      </c>
      <c r="T1093" s="257">
        <f>IF(Table2[[#This Row],[Status ]]="ongoing",1,0)</f>
        <v>0</v>
      </c>
    </row>
    <row r="1094" spans="1:20" x14ac:dyDescent="0.25">
      <c r="A1094" s="262">
        <v>5016042826</v>
      </c>
      <c r="B1094" s="269" t="str">
        <f>_xlfn.XLOOKUP(Table2[[#This Row],[K&amp;N REF ]],CAT_Details[Tracking Number],CAT_Details[S Ref],,0)</f>
        <v>20250509-S-70380</v>
      </c>
      <c r="C1094" s="270">
        <f>_xlfn.XLOOKUP(Table2[[#This Row],[K&amp;N REF ]],CAT_Details[Tracking Number],CAT_Details[TO Ref],,0)</f>
        <v>20250509714253</v>
      </c>
      <c r="D1094" s="270" t="str">
        <f>_xlfn.XLOOKUP(Table2[[#This Row],[K&amp;N REF ]],CAT_Details[Tracking Number],CAT_Details[Pickup Customer Name],,0)</f>
        <v>Donaldson Ed</v>
      </c>
      <c r="E1094" s="271" t="str">
        <f>_xlfn.XLOOKUP(Table2[[#This Row],[K&amp;N REF ]],CAT_Details[Tracking Number],CAT_Details[Delivery Country Code],,0)</f>
        <v>GB</v>
      </c>
      <c r="F1094" s="271" t="str">
        <f>_xlfn.XLOOKUP(Table2[[#This Row],[TO Ref]],CAT_Details[TO Ref],CAT_Details[Loc],,0)</f>
        <v>DX01-L5</v>
      </c>
      <c r="G1094" s="257" t="s">
        <v>36</v>
      </c>
      <c r="H1094" s="257" t="s">
        <v>40</v>
      </c>
      <c r="I1094" s="280">
        <v>45792</v>
      </c>
      <c r="J1094" s="257" t="s">
        <v>26</v>
      </c>
      <c r="K1094" s="257" t="s">
        <v>32</v>
      </c>
      <c r="L1094" s="280">
        <v>45792</v>
      </c>
      <c r="M1094" s="257" t="str">
        <f>IF(Table2[[#This Row],[Resolve Date]]="","ONGOING","SOLVED")</f>
        <v>SOLVED</v>
      </c>
      <c r="N1094" s="258" t="s">
        <v>58</v>
      </c>
      <c r="O1094" s="257" t="str">
        <f>Table2[[#This Row],[K&amp;N REF ]]&amp;Table2[[#This Row],[Issue type ]]</f>
        <v xml:space="preserve">5016042826INCORRECT LABELS </v>
      </c>
      <c r="P1094" s="257">
        <f>YEAR(Table2[[#This Row],[Date ]])</f>
        <v>2025</v>
      </c>
      <c r="Q1094" s="257" t="str">
        <f>VLOOKUP(MONTH(Table2[[#This Row],[Date ]]),Months,2,0)</f>
        <v>May</v>
      </c>
      <c r="R1094" s="257" t="b">
        <f>COUNTIFS(Table2[Unique],Table2[[#This Row],[Unique]])&gt;1</f>
        <v>0</v>
      </c>
      <c r="S1094" s="257">
        <f>IF(Table2[[#This Row],[Status ]]="Solved",1,0)</f>
        <v>1</v>
      </c>
      <c r="T1094" s="257">
        <f>IF(Table2[[#This Row],[Status ]]="ongoing",1,0)</f>
        <v>0</v>
      </c>
    </row>
    <row r="1095" spans="1:20" x14ac:dyDescent="0.25">
      <c r="A1095" s="262">
        <v>5016042825</v>
      </c>
      <c r="B1095" s="269" t="str">
        <f>_xlfn.XLOOKUP(Table2[[#This Row],[K&amp;N REF ]],CAT_Details[Tracking Number],CAT_Details[S Ref],,0)</f>
        <v>20250509-S-70380</v>
      </c>
      <c r="C1095" s="270">
        <f>_xlfn.XLOOKUP(Table2[[#This Row],[K&amp;N REF ]],CAT_Details[Tracking Number],CAT_Details[TO Ref],,0)</f>
        <v>20250509714269</v>
      </c>
      <c r="D1095" s="270" t="str">
        <f>_xlfn.XLOOKUP(Table2[[#This Row],[K&amp;N REF ]],CAT_Details[Tracking Number],CAT_Details[Pickup Customer Name],,0)</f>
        <v>Donaldson Ed</v>
      </c>
      <c r="E1095" s="271" t="str">
        <f>_xlfn.XLOOKUP(Table2[[#This Row],[K&amp;N REF ]],CAT_Details[Tracking Number],CAT_Details[Delivery Country Code],,0)</f>
        <v>GB</v>
      </c>
      <c r="F1095" s="271" t="str">
        <f>_xlfn.XLOOKUP(Table2[[#This Row],[TO Ref]],CAT_Details[TO Ref],CAT_Details[Loc],,0)</f>
        <v>DX01-L5</v>
      </c>
      <c r="G1095" s="257" t="s">
        <v>36</v>
      </c>
      <c r="H1095" s="257" t="s">
        <v>40</v>
      </c>
      <c r="I1095" s="280">
        <v>45792</v>
      </c>
      <c r="J1095" s="257" t="s">
        <v>26</v>
      </c>
      <c r="K1095" s="257" t="s">
        <v>32</v>
      </c>
      <c r="L1095" s="280">
        <v>45792</v>
      </c>
      <c r="M1095" s="257" t="str">
        <f>IF(Table2[[#This Row],[Resolve Date]]="","ONGOING","SOLVED")</f>
        <v>SOLVED</v>
      </c>
      <c r="N1095" s="258" t="s">
        <v>58</v>
      </c>
      <c r="O1095" s="257" t="str">
        <f>Table2[[#This Row],[K&amp;N REF ]]&amp;Table2[[#This Row],[Issue type ]]</f>
        <v xml:space="preserve">5016042825INCORRECT LABELS </v>
      </c>
      <c r="P1095" s="257">
        <f>YEAR(Table2[[#This Row],[Date ]])</f>
        <v>2025</v>
      </c>
      <c r="Q1095" s="257" t="str">
        <f>VLOOKUP(MONTH(Table2[[#This Row],[Date ]]),Months,2,0)</f>
        <v>May</v>
      </c>
      <c r="R1095" s="257" t="b">
        <f>COUNTIFS(Table2[Unique],Table2[[#This Row],[Unique]])&gt;1</f>
        <v>0</v>
      </c>
      <c r="S1095" s="257">
        <f>IF(Table2[[#This Row],[Status ]]="Solved",1,0)</f>
        <v>1</v>
      </c>
      <c r="T1095" s="257">
        <f>IF(Table2[[#This Row],[Status ]]="ongoing",1,0)</f>
        <v>0</v>
      </c>
    </row>
    <row r="1096" spans="1:20" x14ac:dyDescent="0.25">
      <c r="A1096" s="262">
        <v>5016058287</v>
      </c>
      <c r="B1096" s="269" t="str">
        <f>_xlfn.XLOOKUP(Table2[[#This Row],[K&amp;N REF ]],CAT_Details[Tracking Number],CAT_Details[S Ref],,0)</f>
        <v>20250512-S-70404</v>
      </c>
      <c r="C1096" s="270">
        <f>_xlfn.XLOOKUP(Table2[[#This Row],[K&amp;N REF ]],CAT_Details[Tracking Number],CAT_Details[TO Ref],,0)</f>
        <v>20250512715265</v>
      </c>
      <c r="D1096" s="270" t="str">
        <f>_xlfn.XLOOKUP(Table2[[#This Row],[K&amp;N REF ]],CAT_Details[Tracking Number],CAT_Details[Pickup Customer Name],,0)</f>
        <v>Donaldson Ed</v>
      </c>
      <c r="E1096" s="271" t="str">
        <f>_xlfn.XLOOKUP(Table2[[#This Row],[K&amp;N REF ]],CAT_Details[Tracking Number],CAT_Details[Delivery Country Code],,0)</f>
        <v>GB</v>
      </c>
      <c r="F1096" s="271">
        <f>_xlfn.XLOOKUP(Table2[[#This Row],[TO Ref]],CAT_Details[TO Ref],CAT_Details[Loc],,0)</f>
        <v>3402</v>
      </c>
      <c r="G1096" s="257" t="s">
        <v>36</v>
      </c>
      <c r="H1096" s="257" t="s">
        <v>40</v>
      </c>
      <c r="I1096" s="280">
        <v>45792</v>
      </c>
      <c r="J1096" s="257" t="s">
        <v>26</v>
      </c>
      <c r="K1096" s="257" t="s">
        <v>32</v>
      </c>
      <c r="L1096" s="280">
        <v>45792</v>
      </c>
      <c r="M1096" s="257" t="str">
        <f>IF(Table2[[#This Row],[Resolve Date]]="","ONGOING","SOLVED")</f>
        <v>SOLVED</v>
      </c>
      <c r="N1096" s="258" t="s">
        <v>58</v>
      </c>
      <c r="O1096" s="257" t="str">
        <f>Table2[[#This Row],[K&amp;N REF ]]&amp;Table2[[#This Row],[Issue type ]]</f>
        <v xml:space="preserve">5016058287INCORRECT LABELS </v>
      </c>
      <c r="P1096" s="257">
        <f>YEAR(Table2[[#This Row],[Date ]])</f>
        <v>2025</v>
      </c>
      <c r="Q1096" s="257" t="str">
        <f>VLOOKUP(MONTH(Table2[[#This Row],[Date ]]),Months,2,0)</f>
        <v>May</v>
      </c>
      <c r="R1096" s="257" t="b">
        <f>COUNTIFS(Table2[Unique],Table2[[#This Row],[Unique]])&gt;1</f>
        <v>0</v>
      </c>
      <c r="S1096" s="257">
        <f>IF(Table2[[#This Row],[Status ]]="Solved",1,0)</f>
        <v>1</v>
      </c>
      <c r="T1096" s="257">
        <f>IF(Table2[[#This Row],[Status ]]="ongoing",1,0)</f>
        <v>0</v>
      </c>
    </row>
    <row r="1097" spans="1:20" x14ac:dyDescent="0.25">
      <c r="A1097" s="262">
        <v>5016043120</v>
      </c>
      <c r="B1097" s="269" t="str">
        <f>_xlfn.XLOOKUP(Table2[[#This Row],[K&amp;N REF ]],CAT_Details[Tracking Number],CAT_Details[S Ref],,0)</f>
        <v>20250509-S-70442</v>
      </c>
      <c r="C1097" s="270">
        <f>_xlfn.XLOOKUP(Table2[[#This Row],[K&amp;N REF ]],CAT_Details[Tracking Number],CAT_Details[TO Ref],,0)</f>
        <v>20250409692904</v>
      </c>
      <c r="D1097" s="270" t="str">
        <f>_xlfn.XLOOKUP(Table2[[#This Row],[K&amp;N REF ]],CAT_Details[Tracking Number],CAT_Details[Pickup Customer Name],,0)</f>
        <v>STARGLASS</v>
      </c>
      <c r="E1097" s="271" t="str">
        <f>_xlfn.XLOOKUP(Table2[[#This Row],[K&amp;N REF ]],CAT_Details[Tracking Number],CAT_Details[Delivery Country Code],,0)</f>
        <v>GB</v>
      </c>
      <c r="F1097" s="271">
        <f>_xlfn.XLOOKUP(Table2[[#This Row],[TO Ref]],CAT_Details[TO Ref],CAT_Details[Loc],,0)</f>
        <v>3402</v>
      </c>
      <c r="G1097" s="257" t="s">
        <v>24</v>
      </c>
      <c r="H1097" s="257" t="s">
        <v>29</v>
      </c>
      <c r="I1097" s="280">
        <v>45793</v>
      </c>
      <c r="J1097" s="257" t="s">
        <v>26</v>
      </c>
      <c r="K1097" s="257" t="s">
        <v>32</v>
      </c>
      <c r="L1097" s="280">
        <v>45797</v>
      </c>
      <c r="M1097" s="257" t="str">
        <f>IF(Table2[[#This Row],[Resolve Date]]="","ONGOING","SOLVED")</f>
        <v>SOLVED</v>
      </c>
      <c r="N1097" s="258" t="s">
        <v>30</v>
      </c>
      <c r="O1097" s="257" t="str">
        <f>Table2[[#This Row],[K&amp;N REF ]]&amp;Table2[[#This Row],[Issue type ]]</f>
        <v>5016043120DAMAGED LABEL</v>
      </c>
      <c r="P1097" s="257">
        <f>YEAR(Table2[[#This Row],[Date ]])</f>
        <v>2025</v>
      </c>
      <c r="Q1097" s="257" t="str">
        <f>VLOOKUP(MONTH(Table2[[#This Row],[Date ]]),Months,2,0)</f>
        <v>May</v>
      </c>
      <c r="R1097" s="257" t="b">
        <f>COUNTIFS(Table2[Unique],Table2[[#This Row],[Unique]])&gt;1</f>
        <v>0</v>
      </c>
      <c r="S1097" s="257">
        <f>IF(Table2[[#This Row],[Status ]]="Solved",1,0)</f>
        <v>1</v>
      </c>
      <c r="T1097" s="257">
        <f>IF(Table2[[#This Row],[Status ]]="ongoing",1,0)</f>
        <v>0</v>
      </c>
    </row>
    <row r="1098" spans="1:20" x14ac:dyDescent="0.25">
      <c r="A1098" s="262">
        <v>5015967222</v>
      </c>
      <c r="B1098" s="269" t="str">
        <f>_xlfn.XLOOKUP(Table2[[#This Row],[K&amp;N REF ]],CAT_Details[Tracking Number],CAT_Details[S Ref],,0)</f>
        <v>20250501-S-70199</v>
      </c>
      <c r="C1098" s="270">
        <f>_xlfn.XLOOKUP(Table2[[#This Row],[K&amp;N REF ]],CAT_Details[Tracking Number],CAT_Details[TO Ref],,0)</f>
        <v>20250430707504</v>
      </c>
      <c r="D1098" s="270" t="str">
        <f>_xlfn.XLOOKUP(Table2[[#This Row],[K&amp;N REF ]],CAT_Details[Tracking Number],CAT_Details[Pickup Customer Name],,0)</f>
        <v>IAC BOET STOPSON</v>
      </c>
      <c r="E1098" s="271" t="str">
        <f>_xlfn.XLOOKUP(Table2[[#This Row],[K&amp;N REF ]],CAT_Details[Tracking Number],CAT_Details[Delivery Country Code],,0)</f>
        <v>GB</v>
      </c>
      <c r="F1098" s="271" t="str">
        <f>_xlfn.XLOOKUP(Table2[[#This Row],[TO Ref]],CAT_Details[TO Ref],CAT_Details[Loc],,0)</f>
        <v>DK-LW01</v>
      </c>
      <c r="G1098" s="257" t="s">
        <v>44</v>
      </c>
      <c r="H1098" s="257" t="s">
        <v>35</v>
      </c>
      <c r="I1098" s="280">
        <v>45793</v>
      </c>
      <c r="J1098" s="257" t="s">
        <v>26</v>
      </c>
      <c r="K1098" s="257" t="s">
        <v>32</v>
      </c>
      <c r="L1098" s="280">
        <v>45793</v>
      </c>
      <c r="M1098" s="257" t="str">
        <f>IF(Table2[[#This Row],[Resolve Date]]="","ONGOING","SOLVED")</f>
        <v>SOLVED</v>
      </c>
      <c r="N1098" s="258" t="s">
        <v>30</v>
      </c>
      <c r="O1098" s="257" t="str">
        <f>Table2[[#This Row],[K&amp;N REF ]]&amp;Table2[[#This Row],[Issue type ]]</f>
        <v>5015967222NO LABELS</v>
      </c>
      <c r="P1098" s="257">
        <f>YEAR(Table2[[#This Row],[Date ]])</f>
        <v>2025</v>
      </c>
      <c r="Q1098" s="257" t="str">
        <f>VLOOKUP(MONTH(Table2[[#This Row],[Date ]]),Months,2,0)</f>
        <v>May</v>
      </c>
      <c r="R1098" s="257" t="b">
        <f>COUNTIFS(Table2[Unique],Table2[[#This Row],[Unique]])&gt;1</f>
        <v>0</v>
      </c>
      <c r="S1098" s="257">
        <f>IF(Table2[[#This Row],[Status ]]="Solved",1,0)</f>
        <v>1</v>
      </c>
      <c r="T1098" s="257">
        <f>IF(Table2[[#This Row],[Status ]]="ongoing",1,0)</f>
        <v>0</v>
      </c>
    </row>
    <row r="1099" spans="1:20" x14ac:dyDescent="0.25">
      <c r="A1099" s="262">
        <v>5016026665</v>
      </c>
      <c r="B1099" s="269" t="str">
        <f>_xlfn.XLOOKUP(Table2[[#This Row],[K&amp;N REF ]],CAT_Details[Tracking Number],CAT_Details[S Ref],,0)</f>
        <v>20250508-S-70228</v>
      </c>
      <c r="C1099" s="270">
        <f>_xlfn.XLOOKUP(Table2[[#This Row],[K&amp;N REF ]],CAT_Details[Tracking Number],CAT_Details[TO Ref],,0)</f>
        <v>20250508713372</v>
      </c>
      <c r="D1099" s="270" t="str">
        <f>_xlfn.XLOOKUP(Table2[[#This Row],[K&amp;N REF ]],CAT_Details[Tracking Number],CAT_Details[Pickup Customer Name],,0)</f>
        <v>DANFOSS POWER SOLUTIONS  C/O HERBER</v>
      </c>
      <c r="E1099" s="271" t="str">
        <f>_xlfn.XLOOKUP(Table2[[#This Row],[K&amp;N REF ]],CAT_Details[Tracking Number],CAT_Details[Delivery Country Code],,0)</f>
        <v>GB</v>
      </c>
      <c r="F1099" s="271">
        <f>_xlfn.XLOOKUP(Table2[[#This Row],[TO Ref]],CAT_Details[TO Ref],CAT_Details[Loc],,0)</f>
        <v>3402</v>
      </c>
      <c r="G1099" s="257" t="s">
        <v>34</v>
      </c>
      <c r="H1099" s="257" t="s">
        <v>31</v>
      </c>
      <c r="I1099" s="280">
        <v>45793</v>
      </c>
      <c r="J1099" s="257" t="s">
        <v>26</v>
      </c>
      <c r="K1099" s="257" t="s">
        <v>32</v>
      </c>
      <c r="L1099" s="280">
        <v>45793</v>
      </c>
      <c r="M1099" s="257" t="str">
        <f>IF(Table2[[#This Row],[Resolve Date]]="","ONGOING","SOLVED")</f>
        <v>SOLVED</v>
      </c>
      <c r="N1099" s="258" t="s">
        <v>30</v>
      </c>
      <c r="O1099" s="257" t="str">
        <f>Table2[[#This Row],[K&amp;N REF ]]&amp;Table2[[#This Row],[Issue type ]]</f>
        <v>5016026665MISSING LABELS ON SOME UNITS</v>
      </c>
      <c r="P1099" s="257">
        <f>YEAR(Table2[[#This Row],[Date ]])</f>
        <v>2025</v>
      </c>
      <c r="Q1099" s="257" t="str">
        <f>VLOOKUP(MONTH(Table2[[#This Row],[Date ]]),Months,2,0)</f>
        <v>May</v>
      </c>
      <c r="R1099" s="257" t="b">
        <f>COUNTIFS(Table2[Unique],Table2[[#This Row],[Unique]])&gt;1</f>
        <v>0</v>
      </c>
      <c r="S1099" s="257">
        <f>IF(Table2[[#This Row],[Status ]]="Solved",1,0)</f>
        <v>1</v>
      </c>
      <c r="T1099" s="257">
        <f>IF(Table2[[#This Row],[Status ]]="ongoing",1,0)</f>
        <v>0</v>
      </c>
    </row>
    <row r="1100" spans="1:20" x14ac:dyDescent="0.25">
      <c r="A1100" s="262">
        <v>5016026753</v>
      </c>
      <c r="B1100" s="269" t="str">
        <f>_xlfn.XLOOKUP(Table2[[#This Row],[K&amp;N REF ]],CAT_Details[Tracking Number],CAT_Details[S Ref],,0)</f>
        <v>20250508-S-70236</v>
      </c>
      <c r="C1100" s="270">
        <f>_xlfn.XLOOKUP(Table2[[#This Row],[K&amp;N REF ]],CAT_Details[Tracking Number],CAT_Details[TO Ref],,0)</f>
        <v>20250508713517</v>
      </c>
      <c r="D1100" s="270" t="str">
        <f>_xlfn.XLOOKUP(Table2[[#This Row],[K&amp;N REF ]],CAT_Details[Tracking Number],CAT_Details[Pickup Customer Name],,0)</f>
        <v>KUEHNE + NAGEL AG AND CO. KG</v>
      </c>
      <c r="E1100" s="271" t="str">
        <f>_xlfn.XLOOKUP(Table2[[#This Row],[K&amp;N REF ]],CAT_Details[Tracking Number],CAT_Details[Delivery Country Code],,0)</f>
        <v>GB</v>
      </c>
      <c r="F1100" s="271">
        <f>_xlfn.XLOOKUP(Table2[[#This Row],[TO Ref]],CAT_Details[TO Ref],CAT_Details[Loc],,0)</f>
        <v>3402</v>
      </c>
      <c r="G1100" s="257" t="s">
        <v>34</v>
      </c>
      <c r="H1100" s="257" t="s">
        <v>29</v>
      </c>
      <c r="I1100" s="280">
        <v>45793</v>
      </c>
      <c r="J1100" s="257" t="s">
        <v>26</v>
      </c>
      <c r="K1100" s="257" t="s">
        <v>32</v>
      </c>
      <c r="L1100" s="280">
        <v>45793</v>
      </c>
      <c r="M1100" s="257" t="str">
        <f>IF(Table2[[#This Row],[Resolve Date]]="","ONGOING","SOLVED")</f>
        <v>SOLVED</v>
      </c>
      <c r="N1100" s="258" t="s">
        <v>30</v>
      </c>
      <c r="O1100" s="257" t="str">
        <f>Table2[[#This Row],[K&amp;N REF ]]&amp;Table2[[#This Row],[Issue type ]]</f>
        <v>5016026753DAMAGED LABEL</v>
      </c>
      <c r="P1100" s="257">
        <f>YEAR(Table2[[#This Row],[Date ]])</f>
        <v>2025</v>
      </c>
      <c r="Q1100" s="257" t="str">
        <f>VLOOKUP(MONTH(Table2[[#This Row],[Date ]]),Months,2,0)</f>
        <v>May</v>
      </c>
      <c r="R1100" s="257" t="b">
        <f>COUNTIFS(Table2[Unique],Table2[[#This Row],[Unique]])&gt;1</f>
        <v>0</v>
      </c>
      <c r="S1100" s="257">
        <f>IF(Table2[[#This Row],[Status ]]="Solved",1,0)</f>
        <v>1</v>
      </c>
      <c r="T1100" s="257">
        <f>IF(Table2[[#This Row],[Status ]]="ongoing",1,0)</f>
        <v>0</v>
      </c>
    </row>
    <row r="1101" spans="1:20" x14ac:dyDescent="0.25">
      <c r="A1101" s="262">
        <v>5016058237</v>
      </c>
      <c r="B1101" s="269" t="str">
        <f>_xlfn.XLOOKUP(Table2[[#This Row],[K&amp;N REF ]],CAT_Details[Tracking Number],CAT_Details[S Ref],,0)</f>
        <v>20250512-S-70272</v>
      </c>
      <c r="C1101" s="270">
        <f>_xlfn.XLOOKUP(Table2[[#This Row],[K&amp;N REF ]],CAT_Details[Tracking Number],CAT_Details[TO Ref],,0)</f>
        <v>20250509714447</v>
      </c>
      <c r="D1101" s="270" t="str">
        <f>_xlfn.XLOOKUP(Table2[[#This Row],[K&amp;N REF ]],CAT_Details[Tracking Number],CAT_Details[Pickup Customer Name],,0)</f>
        <v>FRIEDRICH GRAEPEL</v>
      </c>
      <c r="E1101" s="271" t="str">
        <f>_xlfn.XLOOKUP(Table2[[#This Row],[K&amp;N REF ]],CAT_Details[Tracking Number],CAT_Details[Delivery Country Code],,0)</f>
        <v>GB</v>
      </c>
      <c r="F1101" s="271">
        <f>_xlfn.XLOOKUP(Table2[[#This Row],[TO Ref]],CAT_Details[TO Ref],CAT_Details[Loc],,0)</f>
        <v>3402</v>
      </c>
      <c r="G1101" s="257" t="s">
        <v>34</v>
      </c>
      <c r="H1101" s="257" t="s">
        <v>42</v>
      </c>
      <c r="I1101" s="280">
        <v>45793</v>
      </c>
      <c r="J1101" s="257" t="s">
        <v>26</v>
      </c>
      <c r="K1101" s="257" t="s">
        <v>32</v>
      </c>
      <c r="L1101" s="280">
        <v>45793</v>
      </c>
      <c r="M1101" s="257" t="str">
        <f>IF(Table2[[#This Row],[Resolve Date]]="","ONGOING","SOLVED")</f>
        <v>SOLVED</v>
      </c>
      <c r="N1101" s="258" t="s">
        <v>59</v>
      </c>
      <c r="O1101" s="257" t="str">
        <f>Table2[[#This Row],[K&amp;N REF ]]&amp;Table2[[#This Row],[Issue type ]]</f>
        <v>5016058237AMOUNT</v>
      </c>
      <c r="P1101" s="257">
        <f>YEAR(Table2[[#This Row],[Date ]])</f>
        <v>2025</v>
      </c>
      <c r="Q1101" s="257" t="str">
        <f>VLOOKUP(MONTH(Table2[[#This Row],[Date ]]),Months,2,0)</f>
        <v>May</v>
      </c>
      <c r="R1101" s="257" t="b">
        <f>COUNTIFS(Table2[Unique],Table2[[#This Row],[Unique]])&gt;1</f>
        <v>0</v>
      </c>
      <c r="S1101" s="257">
        <f>IF(Table2[[#This Row],[Status ]]="Solved",1,0)</f>
        <v>1</v>
      </c>
      <c r="T1101" s="257">
        <f>IF(Table2[[#This Row],[Status ]]="ongoing",1,0)</f>
        <v>0</v>
      </c>
    </row>
    <row r="1102" spans="1:20" x14ac:dyDescent="0.25">
      <c r="A1102" s="262">
        <v>5016058091</v>
      </c>
      <c r="B1102" s="269" t="str">
        <f>_xlfn.XLOOKUP(Table2[[#This Row],[K&amp;N REF ]],CAT_Details[Tracking Number],CAT_Details[S Ref],,0)</f>
        <v>20250512-S-70257</v>
      </c>
      <c r="C1102" s="270">
        <f>_xlfn.XLOOKUP(Table2[[#This Row],[K&amp;N REF ]],CAT_Details[Tracking Number],CAT_Details[TO Ref],,0)</f>
        <v>20250509714456</v>
      </c>
      <c r="D1102" s="270" t="str">
        <f>_xlfn.XLOOKUP(Table2[[#This Row],[K&amp;N REF ]],CAT_Details[Tracking Number],CAT_Details[Pickup Customer Name],,0)</f>
        <v>JTEKT BEARINGS DEUTSCHLAND GMBH</v>
      </c>
      <c r="E1102" s="271" t="str">
        <f>_xlfn.XLOOKUP(Table2[[#This Row],[K&amp;N REF ]],CAT_Details[Tracking Number],CAT_Details[Delivery Country Code],,0)</f>
        <v>GB</v>
      </c>
      <c r="F1102" s="271" t="str">
        <f>_xlfn.XLOOKUP(Table2[[#This Row],[TO Ref]],CAT_Details[TO Ref],CAT_Details[Loc],,0)</f>
        <v>OYL1</v>
      </c>
      <c r="G1102" s="257" t="s">
        <v>34</v>
      </c>
      <c r="H1102" s="257" t="s">
        <v>29</v>
      </c>
      <c r="I1102" s="280">
        <v>45793</v>
      </c>
      <c r="J1102" s="257" t="s">
        <v>26</v>
      </c>
      <c r="K1102" s="257" t="s">
        <v>32</v>
      </c>
      <c r="L1102" s="280">
        <v>45793</v>
      </c>
      <c r="M1102" s="257" t="str">
        <f>IF(Table2[[#This Row],[Resolve Date]]="","ONGOING","SOLVED")</f>
        <v>SOLVED</v>
      </c>
      <c r="N1102" s="258" t="s">
        <v>30</v>
      </c>
      <c r="O1102" s="257" t="str">
        <f>Table2[[#This Row],[K&amp;N REF ]]&amp;Table2[[#This Row],[Issue type ]]</f>
        <v>5016058091DAMAGED LABEL</v>
      </c>
      <c r="P1102" s="257">
        <f>YEAR(Table2[[#This Row],[Date ]])</f>
        <v>2025</v>
      </c>
      <c r="Q1102" s="257" t="str">
        <f>VLOOKUP(MONTH(Table2[[#This Row],[Date ]]),Months,2,0)</f>
        <v>May</v>
      </c>
      <c r="R1102" s="257" t="b">
        <f>COUNTIFS(Table2[Unique],Table2[[#This Row],[Unique]])&gt;1</f>
        <v>0</v>
      </c>
      <c r="S1102" s="257">
        <f>IF(Table2[[#This Row],[Status ]]="Solved",1,0)</f>
        <v>1</v>
      </c>
      <c r="T1102" s="257">
        <f>IF(Table2[[#This Row],[Status ]]="ongoing",1,0)</f>
        <v>0</v>
      </c>
    </row>
    <row r="1103" spans="1:20" x14ac:dyDescent="0.25">
      <c r="A1103" s="262">
        <v>5016043069</v>
      </c>
      <c r="B1103" s="269" t="str">
        <f>_xlfn.XLOOKUP(Table2[[#This Row],[K&amp;N REF ]],CAT_Details[Tracking Number],CAT_Details[S Ref],,0)</f>
        <v>20250509-S-70217</v>
      </c>
      <c r="C1103" s="270">
        <f>_xlfn.XLOOKUP(Table2[[#This Row],[K&amp;N REF ]],CAT_Details[Tracking Number],CAT_Details[TO Ref],,0)</f>
        <v>20250509714577</v>
      </c>
      <c r="D1103" s="270" t="str">
        <f>_xlfn.XLOOKUP(Table2[[#This Row],[K&amp;N REF ]],CAT_Details[Tracking Number],CAT_Details[Pickup Customer Name],,0)</f>
        <v>FEDERAL-MOGUL NURNBERG GMBH,</v>
      </c>
      <c r="E1103" s="271" t="str">
        <f>_xlfn.XLOOKUP(Table2[[#This Row],[K&amp;N REF ]],CAT_Details[Tracking Number],CAT_Details[Delivery Country Code],,0)</f>
        <v>GB</v>
      </c>
      <c r="F1103" s="271" t="str">
        <f>_xlfn.XLOOKUP(Table2[[#This Row],[TO Ref]],CAT_Details[TO Ref],CAT_Details[Loc],,0)</f>
        <v>MZ02</v>
      </c>
      <c r="G1103" s="257" t="s">
        <v>34</v>
      </c>
      <c r="H1103" s="257" t="s">
        <v>35</v>
      </c>
      <c r="I1103" s="280">
        <v>45793</v>
      </c>
      <c r="J1103" s="257" t="s">
        <v>26</v>
      </c>
      <c r="K1103" s="257" t="s">
        <v>32</v>
      </c>
      <c r="L1103" s="280">
        <v>45793</v>
      </c>
      <c r="M1103" s="257" t="str">
        <f>IF(Table2[[#This Row],[Resolve Date]]="","ONGOING","SOLVED")</f>
        <v>SOLVED</v>
      </c>
      <c r="N1103" s="258" t="s">
        <v>30</v>
      </c>
      <c r="O1103" s="257" t="str">
        <f>Table2[[#This Row],[K&amp;N REF ]]&amp;Table2[[#This Row],[Issue type ]]</f>
        <v>5016043069NO LABELS</v>
      </c>
      <c r="P1103" s="257">
        <f>YEAR(Table2[[#This Row],[Date ]])</f>
        <v>2025</v>
      </c>
      <c r="Q1103" s="257" t="str">
        <f>VLOOKUP(MONTH(Table2[[#This Row],[Date ]]),Months,2,0)</f>
        <v>May</v>
      </c>
      <c r="R1103" s="257" t="b">
        <f>COUNTIFS(Table2[Unique],Table2[[#This Row],[Unique]])&gt;1</f>
        <v>0</v>
      </c>
      <c r="S1103" s="257">
        <f>IF(Table2[[#This Row],[Status ]]="Solved",1,0)</f>
        <v>1</v>
      </c>
      <c r="T1103" s="257">
        <f>IF(Table2[[#This Row],[Status ]]="ongoing",1,0)</f>
        <v>0</v>
      </c>
    </row>
    <row r="1104" spans="1:20" x14ac:dyDescent="0.25">
      <c r="A1104" s="262">
        <v>5016058011</v>
      </c>
      <c r="B1104" s="269" t="str">
        <f>_xlfn.XLOOKUP(Table2[[#This Row],[K&amp;N REF ]],CAT_Details[Tracking Number],CAT_Details[S Ref],,0)</f>
        <v>20250512-S-70326</v>
      </c>
      <c r="C1104" s="270">
        <f>_xlfn.XLOOKUP(Table2[[#This Row],[K&amp;N REF ]],CAT_Details[Tracking Number],CAT_Details[TO Ref],,0)</f>
        <v>20250507712659</v>
      </c>
      <c r="D1104" s="270" t="str">
        <f>_xlfn.XLOOKUP(Table2[[#This Row],[K&amp;N REF ]],CAT_Details[Tracking Number],CAT_Details[Pickup Customer Name],,0)</f>
        <v>MOTA SA</v>
      </c>
      <c r="E1104" s="271" t="str">
        <f>_xlfn.XLOOKUP(Table2[[#This Row],[K&amp;N REF ]],CAT_Details[Tracking Number],CAT_Details[Delivery Country Code],,0)</f>
        <v>GB</v>
      </c>
      <c r="F1104" s="271" t="str">
        <f>_xlfn.XLOOKUP(Table2[[#This Row],[TO Ref]],CAT_Details[TO Ref],CAT_Details[Loc],,0)</f>
        <v>DX01-L5</v>
      </c>
      <c r="G1104" s="257" t="s">
        <v>36</v>
      </c>
      <c r="H1104" s="257" t="s">
        <v>35</v>
      </c>
      <c r="I1104" s="280">
        <v>45793</v>
      </c>
      <c r="J1104" s="257" t="s">
        <v>26</v>
      </c>
      <c r="K1104" s="257" t="s">
        <v>32</v>
      </c>
      <c r="L1104" s="280">
        <v>45793</v>
      </c>
      <c r="M1104" s="257" t="str">
        <f>IF(Table2[[#This Row],[Resolve Date]]="","ONGOING","SOLVED")</f>
        <v>SOLVED</v>
      </c>
      <c r="N1104" s="258" t="s">
        <v>30</v>
      </c>
      <c r="O1104" s="257" t="str">
        <f>Table2[[#This Row],[K&amp;N REF ]]&amp;Table2[[#This Row],[Issue type ]]</f>
        <v>5016058011NO LABELS</v>
      </c>
      <c r="P1104" s="257">
        <f>YEAR(Table2[[#This Row],[Date ]])</f>
        <v>2025</v>
      </c>
      <c r="Q1104" s="257" t="str">
        <f>VLOOKUP(MONTH(Table2[[#This Row],[Date ]]),Months,2,0)</f>
        <v>May</v>
      </c>
      <c r="R1104" s="257" t="b">
        <f>COUNTIFS(Table2[Unique],Table2[[#This Row],[Unique]])&gt;1</f>
        <v>0</v>
      </c>
      <c r="S1104" s="257">
        <f>IF(Table2[[#This Row],[Status ]]="Solved",1,0)</f>
        <v>1</v>
      </c>
      <c r="T1104" s="257">
        <f>IF(Table2[[#This Row],[Status ]]="ongoing",1,0)</f>
        <v>0</v>
      </c>
    </row>
    <row r="1105" spans="1:20" x14ac:dyDescent="0.25">
      <c r="A1105" s="262">
        <v>5016058038</v>
      </c>
      <c r="B1105" s="269" t="str">
        <f>_xlfn.XLOOKUP(Table2[[#This Row],[K&amp;N REF ]],CAT_Details[Tracking Number],CAT_Details[S Ref],,0)</f>
        <v>20250512-S-70085</v>
      </c>
      <c r="C1105" s="270">
        <f>_xlfn.XLOOKUP(Table2[[#This Row],[K&amp;N REF ]],CAT_Details[Tracking Number],CAT_Details[TO Ref],,0)</f>
        <v>20250512715234</v>
      </c>
      <c r="D1105" s="270" t="str">
        <f>_xlfn.XLOOKUP(Table2[[#This Row],[K&amp;N REF ]],CAT_Details[Tracking Number],CAT_Details[Pickup Customer Name],,0)</f>
        <v>SOGEFI FILTRATION FRANCE</v>
      </c>
      <c r="E1105" s="271" t="str">
        <f>_xlfn.XLOOKUP(Table2[[#This Row],[K&amp;N REF ]],CAT_Details[Tracking Number],CAT_Details[Delivery Country Code],,0)</f>
        <v>GB</v>
      </c>
      <c r="F1105" s="271" t="str">
        <f>_xlfn.XLOOKUP(Table2[[#This Row],[TO Ref]],CAT_Details[TO Ref],CAT_Details[Loc],,0)</f>
        <v>DX01-L5</v>
      </c>
      <c r="G1105" s="257" t="s">
        <v>36</v>
      </c>
      <c r="H1105" s="257" t="s">
        <v>35</v>
      </c>
      <c r="I1105" s="280">
        <v>45793</v>
      </c>
      <c r="J1105" s="257" t="s">
        <v>26</v>
      </c>
      <c r="K1105" s="257" t="s">
        <v>32</v>
      </c>
      <c r="L1105" s="280">
        <v>45793</v>
      </c>
      <c r="M1105" s="257" t="str">
        <f>IF(Table2[[#This Row],[Resolve Date]]="","ONGOING","SOLVED")</f>
        <v>SOLVED</v>
      </c>
      <c r="N1105" s="258" t="s">
        <v>30</v>
      </c>
      <c r="O1105" s="257" t="str">
        <f>Table2[[#This Row],[K&amp;N REF ]]&amp;Table2[[#This Row],[Issue type ]]</f>
        <v>5016058038NO LABELS</v>
      </c>
      <c r="P1105" s="257">
        <f>YEAR(Table2[[#This Row],[Date ]])</f>
        <v>2025</v>
      </c>
      <c r="Q1105" s="257" t="str">
        <f>VLOOKUP(MONTH(Table2[[#This Row],[Date ]]),Months,2,0)</f>
        <v>May</v>
      </c>
      <c r="R1105" s="257" t="b">
        <f>COUNTIFS(Table2[Unique],Table2[[#This Row],[Unique]])&gt;1</f>
        <v>0</v>
      </c>
      <c r="S1105" s="257">
        <f>IF(Table2[[#This Row],[Status ]]="Solved",1,0)</f>
        <v>1</v>
      </c>
      <c r="T1105" s="257">
        <f>IF(Table2[[#This Row],[Status ]]="ongoing",1,0)</f>
        <v>0</v>
      </c>
    </row>
    <row r="1106" spans="1:20" x14ac:dyDescent="0.25">
      <c r="A1106" s="262">
        <v>5016074108</v>
      </c>
      <c r="B1106" s="269" t="str">
        <f>_xlfn.XLOOKUP(Table2[[#This Row],[K&amp;N REF ]],CAT_Details[Tracking Number],CAT_Details[S Ref],,0)</f>
        <v>20250513-S-70150</v>
      </c>
      <c r="C1106" s="270">
        <f>_xlfn.XLOOKUP(Table2[[#This Row],[K&amp;N REF ]],CAT_Details[Tracking Number],CAT_Details[TO Ref],,0)</f>
        <v>20250509714684</v>
      </c>
      <c r="D1106" s="270" t="str">
        <f>_xlfn.XLOOKUP(Table2[[#This Row],[K&amp;N REF ]],CAT_Details[Tracking Number],CAT_Details[Pickup Customer Name],,0)</f>
        <v>Sag Tubi Spa</v>
      </c>
      <c r="E1106" s="271" t="str">
        <f>_xlfn.XLOOKUP(Table2[[#This Row],[K&amp;N REF ]],CAT_Details[Tracking Number],CAT_Details[Delivery Country Code],,0)</f>
        <v>GB</v>
      </c>
      <c r="F1106" s="271">
        <f>_xlfn.XLOOKUP(Table2[[#This Row],[TO Ref]],CAT_Details[TO Ref],CAT_Details[Loc],,0)</f>
        <v>3402</v>
      </c>
      <c r="G1106" s="257" t="s">
        <v>24</v>
      </c>
      <c r="H1106" s="257" t="s">
        <v>31</v>
      </c>
      <c r="I1106" s="280">
        <v>45796</v>
      </c>
      <c r="J1106" s="257" t="s">
        <v>26</v>
      </c>
      <c r="K1106" s="257" t="s">
        <v>32</v>
      </c>
      <c r="L1106" s="280">
        <v>45796</v>
      </c>
      <c r="M1106" s="257" t="str">
        <f>IF(Table2[[#This Row],[Resolve Date]]="","ONGOING","SOLVED")</f>
        <v>SOLVED</v>
      </c>
      <c r="N1106" s="258" t="s">
        <v>30</v>
      </c>
      <c r="O1106" s="257" t="str">
        <f>Table2[[#This Row],[K&amp;N REF ]]&amp;Table2[[#This Row],[Issue type ]]</f>
        <v>5016074108MISSING LABELS ON SOME UNITS</v>
      </c>
      <c r="P1106" s="257">
        <f>YEAR(Table2[[#This Row],[Date ]])</f>
        <v>2025</v>
      </c>
      <c r="Q1106" s="257" t="str">
        <f>VLOOKUP(MONTH(Table2[[#This Row],[Date ]]),Months,2,0)</f>
        <v>May</v>
      </c>
      <c r="R1106" s="257" t="b">
        <f>COUNTIFS(Table2[Unique],Table2[[#This Row],[Unique]])&gt;1</f>
        <v>0</v>
      </c>
      <c r="S1106" s="257">
        <f>IF(Table2[[#This Row],[Status ]]="Solved",1,0)</f>
        <v>1</v>
      </c>
      <c r="T1106" s="257">
        <f>IF(Table2[[#This Row],[Status ]]="ongoing",1,0)</f>
        <v>0</v>
      </c>
    </row>
    <row r="1107" spans="1:20" x14ac:dyDescent="0.25">
      <c r="A1107" s="262">
        <v>5016057906</v>
      </c>
      <c r="B1107" s="269" t="str">
        <f>_xlfn.XLOOKUP(Table2[[#This Row],[K&amp;N REF ]],CAT_Details[Tracking Number],CAT_Details[S Ref],,0)</f>
        <v>20250512-S-70340</v>
      </c>
      <c r="C1107" s="270">
        <f>_xlfn.XLOOKUP(Table2[[#This Row],[K&amp;N REF ]],CAT_Details[Tracking Number],CAT_Details[TO Ref],,0)</f>
        <v>20250512715310</v>
      </c>
      <c r="D1107" s="270" t="str">
        <f>_xlfn.XLOOKUP(Table2[[#This Row],[K&amp;N REF ]],CAT_Details[Tracking Number],CAT_Details[Pickup Customer Name],,0)</f>
        <v>FONTANA LUIGI S.P.A.</v>
      </c>
      <c r="E1107" s="271" t="str">
        <f>_xlfn.XLOOKUP(Table2[[#This Row],[K&amp;N REF ]],CAT_Details[Tracking Number],CAT_Details[Delivery Country Code],,0)</f>
        <v>GB</v>
      </c>
      <c r="F1107" s="271" t="str">
        <f>_xlfn.XLOOKUP(Table2[[#This Row],[TO Ref]],CAT_Details[TO Ref],CAT_Details[Loc],,0)</f>
        <v>OYL1</v>
      </c>
      <c r="G1107" s="257" t="s">
        <v>24</v>
      </c>
      <c r="H1107" s="257" t="s">
        <v>25</v>
      </c>
      <c r="I1107" s="280">
        <v>45796</v>
      </c>
      <c r="J1107" s="257" t="s">
        <v>26</v>
      </c>
      <c r="K1107" s="257" t="s">
        <v>32</v>
      </c>
      <c r="L1107" s="280">
        <v>45796</v>
      </c>
      <c r="M1107" s="257" t="str">
        <f>IF(Table2[[#This Row],[Resolve Date]]="","ONGOING","SOLVED")</f>
        <v>SOLVED</v>
      </c>
      <c r="N1107" s="258" t="s">
        <v>30</v>
      </c>
      <c r="O1107" s="257" t="str">
        <f>Table2[[#This Row],[K&amp;N REF ]]&amp;Table2[[#This Row],[Issue type ]]</f>
        <v xml:space="preserve">5016057906DAMAGE </v>
      </c>
      <c r="P1107" s="257">
        <f>YEAR(Table2[[#This Row],[Date ]])</f>
        <v>2025</v>
      </c>
      <c r="Q1107" s="257" t="str">
        <f>VLOOKUP(MONTH(Table2[[#This Row],[Date ]]),Months,2,0)</f>
        <v>May</v>
      </c>
      <c r="R1107" s="257" t="b">
        <f>COUNTIFS(Table2[Unique],Table2[[#This Row],[Unique]])&gt;1</f>
        <v>0</v>
      </c>
      <c r="S1107" s="257">
        <f>IF(Table2[[#This Row],[Status ]]="Solved",1,0)</f>
        <v>1</v>
      </c>
      <c r="T1107" s="257">
        <f>IF(Table2[[#This Row],[Status ]]="ongoing",1,0)</f>
        <v>0</v>
      </c>
    </row>
    <row r="1108" spans="1:20" x14ac:dyDescent="0.25">
      <c r="A1108" s="262">
        <v>5016090045</v>
      </c>
      <c r="B1108" s="269" t="str">
        <f>_xlfn.XLOOKUP(Table2[[#This Row],[K&amp;N REF ]],CAT_Details[Tracking Number],CAT_Details[S Ref],,0)</f>
        <v>20250514-S-70317</v>
      </c>
      <c r="C1108" s="270">
        <f>_xlfn.XLOOKUP(Table2[[#This Row],[K&amp;N REF ]],CAT_Details[Tracking Number],CAT_Details[TO Ref],,0)</f>
        <v>20250514718003</v>
      </c>
      <c r="D1108" s="270" t="str">
        <f>_xlfn.XLOOKUP(Table2[[#This Row],[K&amp;N REF ]],CAT_Details[Tracking Number],CAT_Details[Pickup Customer Name],,0)</f>
        <v>NEM SRL</v>
      </c>
      <c r="E1108" s="271" t="str">
        <f>_xlfn.XLOOKUP(Table2[[#This Row],[K&amp;N REF ]],CAT_Details[Tracking Number],CAT_Details[Delivery Country Code],,0)</f>
        <v>GB</v>
      </c>
      <c r="F1108" s="271">
        <f>_xlfn.XLOOKUP(Table2[[#This Row],[TO Ref]],CAT_Details[TO Ref],CAT_Details[Loc],,0)</f>
        <v>3401</v>
      </c>
      <c r="G1108" s="257" t="s">
        <v>24</v>
      </c>
      <c r="H1108" s="257" t="s">
        <v>35</v>
      </c>
      <c r="I1108" s="280">
        <v>45796</v>
      </c>
      <c r="J1108" s="257" t="s">
        <v>26</v>
      </c>
      <c r="K1108" s="257" t="s">
        <v>32</v>
      </c>
      <c r="L1108" s="280">
        <v>45797</v>
      </c>
      <c r="M1108" s="257" t="str">
        <f>IF(Table2[[#This Row],[Resolve Date]]="","ONGOING","SOLVED")</f>
        <v>SOLVED</v>
      </c>
      <c r="N1108" s="258" t="s">
        <v>30</v>
      </c>
      <c r="O1108" s="257" t="str">
        <f>Table2[[#This Row],[K&amp;N REF ]]&amp;Table2[[#This Row],[Issue type ]]</f>
        <v>5016090045NO LABELS</v>
      </c>
      <c r="P1108" s="257">
        <f>YEAR(Table2[[#This Row],[Date ]])</f>
        <v>2025</v>
      </c>
      <c r="Q1108" s="257" t="str">
        <f>VLOOKUP(MONTH(Table2[[#This Row],[Date ]]),Months,2,0)</f>
        <v>May</v>
      </c>
      <c r="R1108" s="257" t="b">
        <f>COUNTIFS(Table2[Unique],Table2[[#This Row],[Unique]])&gt;1</f>
        <v>0</v>
      </c>
      <c r="S1108" s="257">
        <f>IF(Table2[[#This Row],[Status ]]="Solved",1,0)</f>
        <v>1</v>
      </c>
      <c r="T1108" s="257">
        <f>IF(Table2[[#This Row],[Status ]]="ongoing",1,0)</f>
        <v>0</v>
      </c>
    </row>
    <row r="1109" spans="1:20" x14ac:dyDescent="0.25">
      <c r="A1109" s="262">
        <v>5016042881</v>
      </c>
      <c r="B1109" s="269" t="str">
        <f>_xlfn.XLOOKUP(Table2[[#This Row],[K&amp;N REF ]],CAT_Details[Tracking Number],CAT_Details[S Ref],,0)</f>
        <v>20250509-S-70453</v>
      </c>
      <c r="C1109" s="270">
        <f>_xlfn.XLOOKUP(Table2[[#This Row],[K&amp;N REF ]],CAT_Details[Tracking Number],CAT_Details[TO Ref],,0)</f>
        <v>20250509714459</v>
      </c>
      <c r="D1109" s="270" t="str">
        <f>_xlfn.XLOOKUP(Table2[[#This Row],[K&amp;N REF ]],CAT_Details[Tracking Number],CAT_Details[Pickup Customer Name],,0)</f>
        <v>MIBA STEELTEC S.R.O.</v>
      </c>
      <c r="E1109" s="271" t="str">
        <f>_xlfn.XLOOKUP(Table2[[#This Row],[K&amp;N REF ]],CAT_Details[Tracking Number],CAT_Details[Delivery Country Code],,0)</f>
        <v>GB</v>
      </c>
      <c r="F1109" s="271" t="str">
        <f>_xlfn.XLOOKUP(Table2[[#This Row],[TO Ref]],CAT_Details[TO Ref],CAT_Details[Loc],,0)</f>
        <v>DK-BM01</v>
      </c>
      <c r="G1109" s="257" t="s">
        <v>44</v>
      </c>
      <c r="H1109" s="257" t="s">
        <v>35</v>
      </c>
      <c r="I1109" s="280">
        <v>45796</v>
      </c>
      <c r="J1109" s="257" t="s">
        <v>26</v>
      </c>
      <c r="K1109" s="257" t="s">
        <v>32</v>
      </c>
      <c r="L1109" s="280">
        <v>45796</v>
      </c>
      <c r="M1109" s="257" t="str">
        <f>IF(Table2[[#This Row],[Resolve Date]]="","ONGOING","SOLVED")</f>
        <v>SOLVED</v>
      </c>
      <c r="N1109" s="258" t="s">
        <v>30</v>
      </c>
      <c r="O1109" s="257" t="str">
        <f>Table2[[#This Row],[K&amp;N REF ]]&amp;Table2[[#This Row],[Issue type ]]</f>
        <v>5016042881NO LABELS</v>
      </c>
      <c r="P1109" s="257">
        <f>YEAR(Table2[[#This Row],[Date ]])</f>
        <v>2025</v>
      </c>
      <c r="Q1109" s="257" t="str">
        <f>VLOOKUP(MONTH(Table2[[#This Row],[Date ]]),Months,2,0)</f>
        <v>May</v>
      </c>
      <c r="R1109" s="257" t="b">
        <f>COUNTIFS(Table2[Unique],Table2[[#This Row],[Unique]])&gt;1</f>
        <v>0</v>
      </c>
      <c r="S1109" s="257">
        <f>IF(Table2[[#This Row],[Status ]]="Solved",1,0)</f>
        <v>1</v>
      </c>
      <c r="T1109" s="257">
        <f>IF(Table2[[#This Row],[Status ]]="ongoing",1,0)</f>
        <v>0</v>
      </c>
    </row>
    <row r="1110" spans="1:20" x14ac:dyDescent="0.25">
      <c r="A1110" s="262">
        <v>5016073781</v>
      </c>
      <c r="B1110" s="269" t="str">
        <f>_xlfn.XLOOKUP(Table2[[#This Row],[K&amp;N REF ]],CAT_Details[Tracking Number],CAT_Details[S Ref],,0)</f>
        <v>20250513-S-70317</v>
      </c>
      <c r="C1110" s="270">
        <f>_xlfn.XLOOKUP(Table2[[#This Row],[K&amp;N REF ]],CAT_Details[Tracking Number],CAT_Details[TO Ref],,0)</f>
        <v>20250512715032</v>
      </c>
      <c r="D1110" s="270" t="str">
        <f>_xlfn.XLOOKUP(Table2[[#This Row],[K&amp;N REF ]],CAT_Details[Tracking Number],CAT_Details[Pickup Customer Name],,0)</f>
        <v>Centa Antriebe Kirschey Gmbh</v>
      </c>
      <c r="E1110" s="271" t="str">
        <f>_xlfn.XLOOKUP(Table2[[#This Row],[K&amp;N REF ]],CAT_Details[Tracking Number],CAT_Details[Delivery Country Code],,0)</f>
        <v>GB</v>
      </c>
      <c r="F1110" s="271" t="str">
        <f>_xlfn.XLOOKUP(Table2[[#This Row],[TO Ref]],CAT_Details[TO Ref],CAT_Details[Loc],,0)</f>
        <v>DX01-L5</v>
      </c>
      <c r="G1110" s="257" t="s">
        <v>34</v>
      </c>
      <c r="H1110" s="257" t="s">
        <v>42</v>
      </c>
      <c r="I1110" s="280">
        <v>45796</v>
      </c>
      <c r="J1110" s="257" t="s">
        <v>45</v>
      </c>
      <c r="K1110" s="257" t="s">
        <v>50</v>
      </c>
      <c r="L1110" s="280">
        <v>45796</v>
      </c>
      <c r="M1110" s="257" t="str">
        <f>IF(Table2[[#This Row],[Resolve Date]]="","ONGOING","SOLVED")</f>
        <v>SOLVED</v>
      </c>
      <c r="N1110" s="258" t="s">
        <v>167</v>
      </c>
      <c r="O1110" s="257" t="str">
        <f>Table2[[#This Row],[K&amp;N REF ]]&amp;Table2[[#This Row],[Issue type ]]</f>
        <v>5016073781AMOUNT</v>
      </c>
      <c r="P1110" s="257">
        <f>YEAR(Table2[[#This Row],[Date ]])</f>
        <v>2025</v>
      </c>
      <c r="Q1110" s="257" t="str">
        <f>VLOOKUP(MONTH(Table2[[#This Row],[Date ]]),Months,2,0)</f>
        <v>May</v>
      </c>
      <c r="R1110" s="257" t="b">
        <f>COUNTIFS(Table2[Unique],Table2[[#This Row],[Unique]])&gt;1</f>
        <v>0</v>
      </c>
      <c r="S1110" s="257">
        <f>IF(Table2[[#This Row],[Status ]]="Solved",1,0)</f>
        <v>1</v>
      </c>
      <c r="T1110" s="257">
        <f>IF(Table2[[#This Row],[Status ]]="ongoing",1,0)</f>
        <v>0</v>
      </c>
    </row>
    <row r="1111" spans="1:20" x14ac:dyDescent="0.25">
      <c r="A1111" s="262">
        <v>5016057997</v>
      </c>
      <c r="B1111" s="269" t="str">
        <f>_xlfn.XLOOKUP(Table2[[#This Row],[K&amp;N REF ]],CAT_Details[Tracking Number],CAT_Details[S Ref],,0)</f>
        <v>20250512-S-70213</v>
      </c>
      <c r="C1111" s="270">
        <f>_xlfn.XLOOKUP(Table2[[#This Row],[K&amp;N REF ]],CAT_Details[Tracking Number],CAT_Details[TO Ref],,0)</f>
        <v>20250512715340</v>
      </c>
      <c r="D1111" s="270" t="str">
        <f>_xlfn.XLOOKUP(Table2[[#This Row],[K&amp;N REF ]],CAT_Details[Tracking Number],CAT_Details[Pickup Customer Name],,0)</f>
        <v>Tenneco Zwickau GmbH</v>
      </c>
      <c r="E1111" s="271" t="str">
        <f>_xlfn.XLOOKUP(Table2[[#This Row],[K&amp;N REF ]],CAT_Details[Tracking Number],CAT_Details[Delivery Country Code],,0)</f>
        <v>GB</v>
      </c>
      <c r="F1111" s="271" t="str">
        <f>_xlfn.XLOOKUP(Table2[[#This Row],[TO Ref]],CAT_Details[TO Ref],CAT_Details[Loc],,0)</f>
        <v>DX01-L5</v>
      </c>
      <c r="G1111" s="257" t="s">
        <v>34</v>
      </c>
      <c r="H1111" s="257" t="s">
        <v>35</v>
      </c>
      <c r="I1111" s="280">
        <v>45796</v>
      </c>
      <c r="J1111" s="257" t="s">
        <v>26</v>
      </c>
      <c r="K1111" s="257" t="s">
        <v>32</v>
      </c>
      <c r="L1111" s="280">
        <v>45796</v>
      </c>
      <c r="M1111" s="257" t="str">
        <f>IF(Table2[[#This Row],[Resolve Date]]="","ONGOING","SOLVED")</f>
        <v>SOLVED</v>
      </c>
      <c r="N1111" s="258" t="s">
        <v>30</v>
      </c>
      <c r="O1111" s="257" t="str">
        <f>Table2[[#This Row],[K&amp;N REF ]]&amp;Table2[[#This Row],[Issue type ]]</f>
        <v>5016057997NO LABELS</v>
      </c>
      <c r="P1111" s="257">
        <f>YEAR(Table2[[#This Row],[Date ]])</f>
        <v>2025</v>
      </c>
      <c r="Q1111" s="257" t="str">
        <f>VLOOKUP(MONTH(Table2[[#This Row],[Date ]]),Months,2,0)</f>
        <v>May</v>
      </c>
      <c r="R1111" s="257" t="b">
        <f>COUNTIFS(Table2[Unique],Table2[[#This Row],[Unique]])&gt;1</f>
        <v>0</v>
      </c>
      <c r="S1111" s="257">
        <f>IF(Table2[[#This Row],[Status ]]="Solved",1,0)</f>
        <v>1</v>
      </c>
      <c r="T1111" s="257">
        <f>IF(Table2[[#This Row],[Status ]]="ongoing",1,0)</f>
        <v>0</v>
      </c>
    </row>
    <row r="1112" spans="1:20" x14ac:dyDescent="0.25">
      <c r="A1112" s="262">
        <v>5016074064</v>
      </c>
      <c r="B1112" s="269" t="str">
        <f>_xlfn.XLOOKUP(Table2[[#This Row],[K&amp;N REF ]],CAT_Details[Tracking Number],CAT_Details[S Ref],,0)</f>
        <v>20250513-S-70311</v>
      </c>
      <c r="C1112" s="270">
        <f>_xlfn.XLOOKUP(Table2[[#This Row],[K&amp;N REF ]],CAT_Details[Tracking Number],CAT_Details[TO Ref],,0)</f>
        <v>20250513716386</v>
      </c>
      <c r="D1112" s="270" t="str">
        <f>_xlfn.XLOOKUP(Table2[[#This Row],[K&amp;N REF ]],CAT_Details[Tracking Number],CAT_Details[Pickup Customer Name],,0)</f>
        <v>BRUSS KUNSTSTOFFTECHNIK GMBH</v>
      </c>
      <c r="E1112" s="271" t="str">
        <f>_xlfn.XLOOKUP(Table2[[#This Row],[K&amp;N REF ]],CAT_Details[Tracking Number],CAT_Details[Delivery Country Code],,0)</f>
        <v>GB</v>
      </c>
      <c r="F1112" s="271" t="str">
        <f>_xlfn.XLOOKUP(Table2[[#This Row],[TO Ref]],CAT_Details[TO Ref],CAT_Details[Loc],,0)</f>
        <v>DX01-L5</v>
      </c>
      <c r="G1112" s="257" t="s">
        <v>34</v>
      </c>
      <c r="H1112" s="257" t="s">
        <v>35</v>
      </c>
      <c r="I1112" s="280">
        <v>45796</v>
      </c>
      <c r="J1112" s="257" t="s">
        <v>26</v>
      </c>
      <c r="K1112" s="257" t="s">
        <v>32</v>
      </c>
      <c r="L1112" s="280">
        <v>45796</v>
      </c>
      <c r="M1112" s="257" t="str">
        <f>IF(Table2[[#This Row],[Resolve Date]]="","ONGOING","SOLVED")</f>
        <v>SOLVED</v>
      </c>
      <c r="N1112" s="258" t="s">
        <v>30</v>
      </c>
      <c r="O1112" s="257" t="str">
        <f>Table2[[#This Row],[K&amp;N REF ]]&amp;Table2[[#This Row],[Issue type ]]</f>
        <v>5016074064NO LABELS</v>
      </c>
      <c r="P1112" s="257">
        <f>YEAR(Table2[[#This Row],[Date ]])</f>
        <v>2025</v>
      </c>
      <c r="Q1112" s="257" t="str">
        <f>VLOOKUP(MONTH(Table2[[#This Row],[Date ]]),Months,2,0)</f>
        <v>May</v>
      </c>
      <c r="R1112" s="257" t="b">
        <f>COUNTIFS(Table2[Unique],Table2[[#This Row],[Unique]])&gt;1</f>
        <v>0</v>
      </c>
      <c r="S1112" s="257">
        <f>IF(Table2[[#This Row],[Status ]]="Solved",1,0)</f>
        <v>1</v>
      </c>
      <c r="T1112" s="257">
        <f>IF(Table2[[#This Row],[Status ]]="ongoing",1,0)</f>
        <v>0</v>
      </c>
    </row>
    <row r="1113" spans="1:20" x14ac:dyDescent="0.25">
      <c r="A1113" s="262">
        <v>5016073737</v>
      </c>
      <c r="B1113" s="269" t="str">
        <f>_xlfn.XLOOKUP(Table2[[#This Row],[K&amp;N REF ]],CAT_Details[Tracking Number],CAT_Details[S Ref],,0)</f>
        <v>20250513-S-70286</v>
      </c>
      <c r="C1113" s="270">
        <f>_xlfn.XLOOKUP(Table2[[#This Row],[K&amp;N REF ]],CAT_Details[Tracking Number],CAT_Details[TO Ref],,0)</f>
        <v>20250513716517</v>
      </c>
      <c r="D1113" s="270" t="str">
        <f>_xlfn.XLOOKUP(Table2[[#This Row],[K&amp;N REF ]],CAT_Details[Tracking Number],CAT_Details[Pickup Customer Name],,0)</f>
        <v>Tenneco Zwickau GmbH</v>
      </c>
      <c r="E1113" s="271" t="str">
        <f>_xlfn.XLOOKUP(Table2[[#This Row],[K&amp;N REF ]],CAT_Details[Tracking Number],CAT_Details[Delivery Country Code],,0)</f>
        <v>GB</v>
      </c>
      <c r="F1113" s="271" t="str">
        <f>_xlfn.XLOOKUP(Table2[[#This Row],[TO Ref]],CAT_Details[TO Ref],CAT_Details[Loc],,0)</f>
        <v>DX01-L5</v>
      </c>
      <c r="G1113" s="257" t="s">
        <v>34</v>
      </c>
      <c r="H1113" s="257" t="s">
        <v>35</v>
      </c>
      <c r="I1113" s="280">
        <v>45796</v>
      </c>
      <c r="J1113" s="257" t="s">
        <v>26</v>
      </c>
      <c r="K1113" s="257" t="s">
        <v>32</v>
      </c>
      <c r="L1113" s="280">
        <v>45796</v>
      </c>
      <c r="M1113" s="257" t="str">
        <f>IF(Table2[[#This Row],[Resolve Date]]="","ONGOING","SOLVED")</f>
        <v>SOLVED</v>
      </c>
      <c r="N1113" s="258" t="s">
        <v>30</v>
      </c>
      <c r="O1113" s="257" t="str">
        <f>Table2[[#This Row],[K&amp;N REF ]]&amp;Table2[[#This Row],[Issue type ]]</f>
        <v>5016073737NO LABELS</v>
      </c>
      <c r="P1113" s="257">
        <f>YEAR(Table2[[#This Row],[Date ]])</f>
        <v>2025</v>
      </c>
      <c r="Q1113" s="257" t="str">
        <f>VLOOKUP(MONTH(Table2[[#This Row],[Date ]]),Months,2,0)</f>
        <v>May</v>
      </c>
      <c r="R1113" s="257" t="b">
        <f>COUNTIFS(Table2[Unique],Table2[[#This Row],[Unique]])&gt;1</f>
        <v>0</v>
      </c>
      <c r="S1113" s="257">
        <f>IF(Table2[[#This Row],[Status ]]="Solved",1,0)</f>
        <v>1</v>
      </c>
      <c r="T1113" s="257">
        <f>IF(Table2[[#This Row],[Status ]]="ongoing",1,0)</f>
        <v>0</v>
      </c>
    </row>
    <row r="1114" spans="1:20" x14ac:dyDescent="0.25">
      <c r="A1114" s="262">
        <v>5016090248</v>
      </c>
      <c r="B1114" s="269" t="str">
        <f>_xlfn.XLOOKUP(Table2[[#This Row],[K&amp;N REF ]],CAT_Details[Tracking Number],CAT_Details[S Ref],,0)</f>
        <v>20250514-S-70225</v>
      </c>
      <c r="C1114" s="270">
        <f>_xlfn.XLOOKUP(Table2[[#This Row],[K&amp;N REF ]],CAT_Details[Tracking Number],CAT_Details[TO Ref],,0)</f>
        <v>20250514717655</v>
      </c>
      <c r="D1114" s="270" t="str">
        <f>_xlfn.XLOOKUP(Table2[[#This Row],[K&amp;N REF ]],CAT_Details[Tracking Number],CAT_Details[Pickup Customer Name],,0)</f>
        <v>PIERBURG GMBH, WERK NIEDERRHEIN</v>
      </c>
      <c r="E1114" s="271" t="str">
        <f>_xlfn.XLOOKUP(Table2[[#This Row],[K&amp;N REF ]],CAT_Details[Tracking Number],CAT_Details[Delivery Country Code],,0)</f>
        <v>GB</v>
      </c>
      <c r="F1114" s="271" t="str">
        <f>_xlfn.XLOOKUP(Table2[[#This Row],[TO Ref]],CAT_Details[TO Ref],CAT_Details[Loc],,0)</f>
        <v>DX01-L5</v>
      </c>
      <c r="G1114" s="257" t="s">
        <v>34</v>
      </c>
      <c r="H1114" s="257" t="s">
        <v>49</v>
      </c>
      <c r="I1114" s="280">
        <v>45796</v>
      </c>
      <c r="J1114" s="257" t="s">
        <v>26</v>
      </c>
      <c r="K1114" s="257" t="s">
        <v>32</v>
      </c>
      <c r="L1114" s="280">
        <v>45796</v>
      </c>
      <c r="M1114" s="257" t="str">
        <f>IF(Table2[[#This Row],[Resolve Date]]="","ONGOING","SOLVED")</f>
        <v>SOLVED</v>
      </c>
      <c r="N1114" s="258" t="s">
        <v>30</v>
      </c>
      <c r="O1114" s="257" t="str">
        <f>Table2[[#This Row],[K&amp;N REF ]]&amp;Table2[[#This Row],[Issue type ]]</f>
        <v>5016090248XX LABELS</v>
      </c>
      <c r="P1114" s="257">
        <f>YEAR(Table2[[#This Row],[Date ]])</f>
        <v>2025</v>
      </c>
      <c r="Q1114" s="257" t="str">
        <f>VLOOKUP(MONTH(Table2[[#This Row],[Date ]]),Months,2,0)</f>
        <v>May</v>
      </c>
      <c r="R1114" s="257" t="b">
        <f>COUNTIFS(Table2[Unique],Table2[[#This Row],[Unique]])&gt;1</f>
        <v>0</v>
      </c>
      <c r="S1114" s="257">
        <f>IF(Table2[[#This Row],[Status ]]="Solved",1,0)</f>
        <v>1</v>
      </c>
      <c r="T1114" s="257">
        <f>IF(Table2[[#This Row],[Status ]]="ongoing",1,0)</f>
        <v>0</v>
      </c>
    </row>
    <row r="1115" spans="1:20" x14ac:dyDescent="0.25">
      <c r="A1115" s="262">
        <v>5016073845</v>
      </c>
      <c r="B1115" s="269" t="str">
        <f>_xlfn.XLOOKUP(Table2[[#This Row],[K&amp;N REF ]],CAT_Details[Tracking Number],CAT_Details[S Ref],,0)</f>
        <v>20250513-S-70368</v>
      </c>
      <c r="C1115" s="270">
        <f>_xlfn.XLOOKUP(Table2[[#This Row],[K&amp;N REF ]],CAT_Details[Tracking Number],CAT_Details[TO Ref],,0)</f>
        <v>20250512715923</v>
      </c>
      <c r="D1115" s="270" t="str">
        <f>_xlfn.XLOOKUP(Table2[[#This Row],[K&amp;N REF ]],CAT_Details[Tracking Number],CAT_Details[Pickup Customer Name],,0)</f>
        <v>GRIMONPREZ PRODUCTION GEARS</v>
      </c>
      <c r="E1115" s="271" t="str">
        <f>_xlfn.XLOOKUP(Table2[[#This Row],[K&amp;N REF ]],CAT_Details[Tracking Number],CAT_Details[Delivery Country Code],,0)</f>
        <v>GB</v>
      </c>
      <c r="F1115" s="271" t="str">
        <f>_xlfn.XLOOKUP(Table2[[#This Row],[TO Ref]],CAT_Details[TO Ref],CAT_Details[Loc],,0)</f>
        <v>DK-BM01</v>
      </c>
      <c r="G1115" s="257" t="s">
        <v>36</v>
      </c>
      <c r="H1115" s="257" t="s">
        <v>40</v>
      </c>
      <c r="I1115" s="280">
        <v>45796</v>
      </c>
      <c r="J1115" s="257" t="s">
        <v>26</v>
      </c>
      <c r="K1115" s="257" t="s">
        <v>32</v>
      </c>
      <c r="L1115" s="280">
        <v>45796</v>
      </c>
      <c r="M1115" s="257" t="str">
        <f>IF(Table2[[#This Row],[Resolve Date]]="","ONGOING","SOLVED")</f>
        <v>SOLVED</v>
      </c>
      <c r="N1115" s="258" t="s">
        <v>168</v>
      </c>
      <c r="O1115" s="257" t="str">
        <f>Table2[[#This Row],[K&amp;N REF ]]&amp;Table2[[#This Row],[Issue type ]]</f>
        <v xml:space="preserve">5016073845INCORRECT LABELS </v>
      </c>
      <c r="P1115" s="257">
        <f>YEAR(Table2[[#This Row],[Date ]])</f>
        <v>2025</v>
      </c>
      <c r="Q1115" s="257" t="str">
        <f>VLOOKUP(MONTH(Table2[[#This Row],[Date ]]),Months,2,0)</f>
        <v>May</v>
      </c>
      <c r="R1115" s="257" t="b">
        <f>COUNTIFS(Table2[Unique],Table2[[#This Row],[Unique]])&gt;1</f>
        <v>0</v>
      </c>
      <c r="S1115" s="257">
        <f>IF(Table2[[#This Row],[Status ]]="Solved",1,0)</f>
        <v>1</v>
      </c>
      <c r="T1115" s="257">
        <f>IF(Table2[[#This Row],[Status ]]="ongoing",1,0)</f>
        <v>0</v>
      </c>
    </row>
    <row r="1116" spans="1:20" x14ac:dyDescent="0.25">
      <c r="A1116" s="262">
        <v>5016042920</v>
      </c>
      <c r="B1116" s="269" t="str">
        <f>_xlfn.XLOOKUP(Table2[[#This Row],[K&amp;N REF ]],CAT_Details[Tracking Number],CAT_Details[S Ref],,0)</f>
        <v>20250509-S-70337</v>
      </c>
      <c r="C1116" s="270">
        <f>_xlfn.XLOOKUP(Table2[[#This Row],[K&amp;N REF ]],CAT_Details[Tracking Number],CAT_Details[TO Ref],,0)</f>
        <v>20250508713365</v>
      </c>
      <c r="D1116" s="270" t="str">
        <f>_xlfn.XLOOKUP(Table2[[#This Row],[K&amp;N REF ]],CAT_Details[Tracking Number],CAT_Details[Pickup Customer Name],,0)</f>
        <v>GKN Sinter Metals AG</v>
      </c>
      <c r="E1116" s="271" t="str">
        <f>_xlfn.XLOOKUP(Table2[[#This Row],[K&amp;N REF ]],CAT_Details[Tracking Number],CAT_Details[Delivery Country Code],,0)</f>
        <v>GB</v>
      </c>
      <c r="F1116" s="271" t="str">
        <f>_xlfn.XLOOKUP(Table2[[#This Row],[TO Ref]],CAT_Details[TO Ref],CAT_Details[Loc],,0)</f>
        <v>OYL1</v>
      </c>
      <c r="G1116" s="257" t="s">
        <v>24</v>
      </c>
      <c r="H1116" s="257" t="s">
        <v>35</v>
      </c>
      <c r="I1116" s="280">
        <v>45797</v>
      </c>
      <c r="J1116" s="257" t="s">
        <v>26</v>
      </c>
      <c r="K1116" s="257" t="s">
        <v>32</v>
      </c>
      <c r="L1116" s="280">
        <v>45797</v>
      </c>
      <c r="M1116" s="257" t="str">
        <f>IF(Table2[[#This Row],[Resolve Date]]="","ONGOING","SOLVED")</f>
        <v>SOLVED</v>
      </c>
      <c r="N1116" s="258" t="s">
        <v>30</v>
      </c>
      <c r="O1116" s="257" t="str">
        <f>Table2[[#This Row],[K&amp;N REF ]]&amp;Table2[[#This Row],[Issue type ]]</f>
        <v>5016042920NO LABELS</v>
      </c>
      <c r="P1116" s="257">
        <f>YEAR(Table2[[#This Row],[Date ]])</f>
        <v>2025</v>
      </c>
      <c r="Q1116" s="257" t="str">
        <f>VLOOKUP(MONTH(Table2[[#This Row],[Date ]]),Months,2,0)</f>
        <v>May</v>
      </c>
      <c r="R1116" s="257" t="b">
        <f>COUNTIFS(Table2[Unique],Table2[[#This Row],[Unique]])&gt;1</f>
        <v>0</v>
      </c>
      <c r="S1116" s="257">
        <f>IF(Table2[[#This Row],[Status ]]="Solved",1,0)</f>
        <v>1</v>
      </c>
      <c r="T1116" s="257">
        <f>IF(Table2[[#This Row],[Status ]]="ongoing",1,0)</f>
        <v>0</v>
      </c>
    </row>
    <row r="1117" spans="1:20" x14ac:dyDescent="0.25">
      <c r="A1117" s="262">
        <v>5016042916</v>
      </c>
      <c r="B1117" s="269" t="str">
        <f>_xlfn.XLOOKUP(Table2[[#This Row],[K&amp;N REF ]],CAT_Details[Tracking Number],CAT_Details[S Ref],,0)</f>
        <v>20250509-S-70337</v>
      </c>
      <c r="C1117" s="270">
        <f>_xlfn.XLOOKUP(Table2[[#This Row],[K&amp;N REF ]],CAT_Details[Tracking Number],CAT_Details[TO Ref],,0)</f>
        <v>20250508713797</v>
      </c>
      <c r="D1117" s="270" t="str">
        <f>_xlfn.XLOOKUP(Table2[[#This Row],[K&amp;N REF ]],CAT_Details[Tracking Number],CAT_Details[Pickup Customer Name],,0)</f>
        <v>GKN Sinter Metals AG</v>
      </c>
      <c r="E1117" s="271" t="str">
        <f>_xlfn.XLOOKUP(Table2[[#This Row],[K&amp;N REF ]],CAT_Details[Tracking Number],CAT_Details[Delivery Country Code],,0)</f>
        <v>GB</v>
      </c>
      <c r="F1117" s="271" t="str">
        <f>_xlfn.XLOOKUP(Table2[[#This Row],[TO Ref]],CAT_Details[TO Ref],CAT_Details[Loc],,0)</f>
        <v>OYL1</v>
      </c>
      <c r="G1117" s="257" t="s">
        <v>24</v>
      </c>
      <c r="H1117" s="257" t="s">
        <v>35</v>
      </c>
      <c r="I1117" s="280">
        <v>45797</v>
      </c>
      <c r="J1117" s="257" t="s">
        <v>26</v>
      </c>
      <c r="K1117" s="257" t="s">
        <v>32</v>
      </c>
      <c r="L1117" s="280">
        <v>45797</v>
      </c>
      <c r="M1117" s="257" t="str">
        <f>IF(Table2[[#This Row],[Resolve Date]]="","ONGOING","SOLVED")</f>
        <v>SOLVED</v>
      </c>
      <c r="N1117" s="258" t="s">
        <v>30</v>
      </c>
      <c r="O1117" s="257" t="str">
        <f>Table2[[#This Row],[K&amp;N REF ]]&amp;Table2[[#This Row],[Issue type ]]</f>
        <v>5016042916NO LABELS</v>
      </c>
      <c r="P1117" s="257">
        <f>YEAR(Table2[[#This Row],[Date ]])</f>
        <v>2025</v>
      </c>
      <c r="Q1117" s="257" t="str">
        <f>VLOOKUP(MONTH(Table2[[#This Row],[Date ]]),Months,2,0)</f>
        <v>May</v>
      </c>
      <c r="R1117" s="257" t="b">
        <f>COUNTIFS(Table2[Unique],Table2[[#This Row],[Unique]])&gt;1</f>
        <v>0</v>
      </c>
      <c r="S1117" s="257">
        <f>IF(Table2[[#This Row],[Status ]]="Solved",1,0)</f>
        <v>1</v>
      </c>
      <c r="T1117" s="257">
        <f>IF(Table2[[#This Row],[Status ]]="ongoing",1,0)</f>
        <v>0</v>
      </c>
    </row>
    <row r="1118" spans="1:20" x14ac:dyDescent="0.25">
      <c r="A1118" s="262">
        <v>5016089583</v>
      </c>
      <c r="B1118" s="269" t="str">
        <f>_xlfn.XLOOKUP(Table2[[#This Row],[K&amp;N REF ]],CAT_Details[Tracking Number],CAT_Details[S Ref],,0)</f>
        <v>20250515-S-70230</v>
      </c>
      <c r="C1118" s="270">
        <f>_xlfn.XLOOKUP(Table2[[#This Row],[K&amp;N REF ]],CAT_Details[Tracking Number],CAT_Details[TO Ref],,0)</f>
        <v>20250515718296</v>
      </c>
      <c r="D1118" s="270" t="str">
        <f>_xlfn.XLOOKUP(Table2[[#This Row],[K&amp;N REF ]],CAT_Details[Tracking Number],CAT_Details[Pickup Customer Name],,0)</f>
        <v>DINACIL SL</v>
      </c>
      <c r="E1118" s="271" t="str">
        <f>_xlfn.XLOOKUP(Table2[[#This Row],[K&amp;N REF ]],CAT_Details[Tracking Number],CAT_Details[Delivery Country Code],,0)</f>
        <v>GB</v>
      </c>
      <c r="F1118" s="271">
        <f>_xlfn.XLOOKUP(Table2[[#This Row],[TO Ref]],CAT_Details[TO Ref],CAT_Details[Loc],,0)</f>
        <v>3402</v>
      </c>
      <c r="G1118" s="257" t="s">
        <v>24</v>
      </c>
      <c r="H1118" s="257" t="s">
        <v>49</v>
      </c>
      <c r="I1118" s="280">
        <v>45797</v>
      </c>
      <c r="J1118" s="257" t="s">
        <v>26</v>
      </c>
      <c r="K1118" s="257" t="s">
        <v>32</v>
      </c>
      <c r="L1118" s="280">
        <v>45797</v>
      </c>
      <c r="M1118" s="257" t="str">
        <f>IF(Table2[[#This Row],[Resolve Date]]="","ONGOING","SOLVED")</f>
        <v>SOLVED</v>
      </c>
      <c r="N1118" s="258" t="s">
        <v>30</v>
      </c>
      <c r="O1118" s="257" t="str">
        <f>Table2[[#This Row],[K&amp;N REF ]]&amp;Table2[[#This Row],[Issue type ]]</f>
        <v>5016089583XX LABELS</v>
      </c>
      <c r="P1118" s="257">
        <f>YEAR(Table2[[#This Row],[Date ]])</f>
        <v>2025</v>
      </c>
      <c r="Q1118" s="257" t="str">
        <f>VLOOKUP(MONTH(Table2[[#This Row],[Date ]]),Months,2,0)</f>
        <v>May</v>
      </c>
      <c r="R1118" s="257" t="b">
        <f>COUNTIFS(Table2[Unique],Table2[[#This Row],[Unique]])&gt;1</f>
        <v>0</v>
      </c>
      <c r="S1118" s="257">
        <f>IF(Table2[[#This Row],[Status ]]="Solved",1,0)</f>
        <v>1</v>
      </c>
      <c r="T1118" s="257">
        <f>IF(Table2[[#This Row],[Status ]]="ongoing",1,0)</f>
        <v>0</v>
      </c>
    </row>
    <row r="1119" spans="1:20" x14ac:dyDescent="0.25">
      <c r="A1119" s="262">
        <v>5016058535</v>
      </c>
      <c r="B1119" s="269" t="str">
        <f>_xlfn.XLOOKUP(Table2[[#This Row],[K&amp;N REF ]],CAT_Details[Tracking Number],CAT_Details[S Ref],,0)</f>
        <v>20250512-S-70500</v>
      </c>
      <c r="C1119" s="270">
        <f>_xlfn.XLOOKUP(Table2[[#This Row],[K&amp;N REF ]],CAT_Details[Tracking Number],CAT_Details[TO Ref],,0)</f>
        <v>20250507712458</v>
      </c>
      <c r="D1119" s="270" t="str">
        <f>_xlfn.XLOOKUP(Table2[[#This Row],[K&amp;N REF ]],CAT_Details[Tracking Number],CAT_Details[Pickup Customer Name],,0)</f>
        <v>KONGSBERG AUTOMOTIVE ASA</v>
      </c>
      <c r="E1119" s="271" t="str">
        <f>_xlfn.XLOOKUP(Table2[[#This Row],[K&amp;N REF ]],CAT_Details[Tracking Number],CAT_Details[Delivery Country Code],,0)</f>
        <v>GB</v>
      </c>
      <c r="F1119" s="271">
        <f>_xlfn.XLOOKUP(Table2[[#This Row],[TO Ref]],CAT_Details[TO Ref],CAT_Details[Loc],,0)</f>
        <v>3402</v>
      </c>
      <c r="G1119" s="257" t="s">
        <v>44</v>
      </c>
      <c r="H1119" s="257" t="s">
        <v>35</v>
      </c>
      <c r="I1119" s="280">
        <v>45797</v>
      </c>
      <c r="J1119" s="257" t="s">
        <v>26</v>
      </c>
      <c r="K1119" s="257" t="s">
        <v>32</v>
      </c>
      <c r="L1119" s="280">
        <v>45797</v>
      </c>
      <c r="M1119" s="257" t="str">
        <f>IF(Table2[[#This Row],[Resolve Date]]="","ONGOING","SOLVED")</f>
        <v>SOLVED</v>
      </c>
      <c r="N1119" s="258" t="s">
        <v>30</v>
      </c>
      <c r="O1119" s="257" t="str">
        <f>Table2[[#This Row],[K&amp;N REF ]]&amp;Table2[[#This Row],[Issue type ]]</f>
        <v>5016058535NO LABELS</v>
      </c>
      <c r="P1119" s="257">
        <f>YEAR(Table2[[#This Row],[Date ]])</f>
        <v>2025</v>
      </c>
      <c r="Q1119" s="257" t="str">
        <f>VLOOKUP(MONTH(Table2[[#This Row],[Date ]]),Months,2,0)</f>
        <v>May</v>
      </c>
      <c r="R1119" s="257" t="b">
        <f>COUNTIFS(Table2[Unique],Table2[[#This Row],[Unique]])&gt;1</f>
        <v>0</v>
      </c>
      <c r="S1119" s="257">
        <f>IF(Table2[[#This Row],[Status ]]="Solved",1,0)</f>
        <v>1</v>
      </c>
      <c r="T1119" s="257">
        <f>IF(Table2[[#This Row],[Status ]]="ongoing",1,0)</f>
        <v>0</v>
      </c>
    </row>
    <row r="1120" spans="1:20" x14ac:dyDescent="0.25">
      <c r="A1120" s="262">
        <v>5016026677</v>
      </c>
      <c r="B1120" s="269" t="str">
        <f>_xlfn.XLOOKUP(Table2[[#This Row],[K&amp;N REF ]],CAT_Details[Tracking Number],CAT_Details[S Ref],,0)</f>
        <v>20250508-S-70448</v>
      </c>
      <c r="C1120" s="270">
        <f>_xlfn.XLOOKUP(Table2[[#This Row],[K&amp;N REF ]],CAT_Details[Tracking Number],CAT_Details[TO Ref],,0)</f>
        <v>20250508713617</v>
      </c>
      <c r="D1120" s="270" t="str">
        <f>_xlfn.XLOOKUP(Table2[[#This Row],[K&amp;N REF ]],CAT_Details[Tracking Number],CAT_Details[Pickup Customer Name],,0)</f>
        <v>Nordic Lights Ltd</v>
      </c>
      <c r="E1120" s="271" t="str">
        <f>_xlfn.XLOOKUP(Table2[[#This Row],[K&amp;N REF ]],CAT_Details[Tracking Number],CAT_Details[Delivery Country Code],,0)</f>
        <v>GB</v>
      </c>
      <c r="F1120" s="271">
        <f>_xlfn.XLOOKUP(Table2[[#This Row],[TO Ref]],CAT_Details[TO Ref],CAT_Details[Loc],,0)</f>
        <v>3402</v>
      </c>
      <c r="G1120" s="257" t="s">
        <v>44</v>
      </c>
      <c r="H1120" s="257" t="s">
        <v>25</v>
      </c>
      <c r="I1120" s="280">
        <v>45797</v>
      </c>
      <c r="J1120" s="257" t="s">
        <v>26</v>
      </c>
      <c r="K1120" s="257" t="s">
        <v>50</v>
      </c>
      <c r="L1120" s="280">
        <v>45797</v>
      </c>
      <c r="M1120" s="257" t="str">
        <f>IF(Table2[[#This Row],[Resolve Date]]="","ONGOING","SOLVED")</f>
        <v>SOLVED</v>
      </c>
      <c r="N1120" s="258" t="s">
        <v>30</v>
      </c>
      <c r="O1120" s="257" t="str">
        <f>Table2[[#This Row],[K&amp;N REF ]]&amp;Table2[[#This Row],[Issue type ]]</f>
        <v xml:space="preserve">5016026677DAMAGE </v>
      </c>
      <c r="P1120" s="257">
        <f>YEAR(Table2[[#This Row],[Date ]])</f>
        <v>2025</v>
      </c>
      <c r="Q1120" s="257" t="str">
        <f>VLOOKUP(MONTH(Table2[[#This Row],[Date ]]),Months,2,0)</f>
        <v>May</v>
      </c>
      <c r="R1120" s="257" t="b">
        <f>COUNTIFS(Table2[Unique],Table2[[#This Row],[Unique]])&gt;1</f>
        <v>0</v>
      </c>
      <c r="S1120" s="257">
        <f>IF(Table2[[#This Row],[Status ]]="Solved",1,0)</f>
        <v>1</v>
      </c>
      <c r="T1120" s="257">
        <f>IF(Table2[[#This Row],[Status ]]="ongoing",1,0)</f>
        <v>0</v>
      </c>
    </row>
    <row r="1121" spans="1:20" x14ac:dyDescent="0.25">
      <c r="A1121" s="262">
        <v>5016058401</v>
      </c>
      <c r="B1121" s="269" t="str">
        <f>_xlfn.XLOOKUP(Table2[[#This Row],[K&amp;N REF ]],CAT_Details[Tracking Number],CAT_Details[S Ref],,0)</f>
        <v>20250512-S-70531</v>
      </c>
      <c r="C1121" s="270">
        <f>_xlfn.XLOOKUP(Table2[[#This Row],[K&amp;N REF ]],CAT_Details[Tracking Number],CAT_Details[TO Ref],,0)</f>
        <v>20250508714055</v>
      </c>
      <c r="D1121" s="270" t="str">
        <f>_xlfn.XLOOKUP(Table2[[#This Row],[K&amp;N REF ]],CAT_Details[Tracking Number],CAT_Details[Pickup Customer Name],,0)</f>
        <v>BORGWARNER EMISSIONS SYSTEMS PORTUGAL UNIPESSOAL LDA</v>
      </c>
      <c r="E1121" s="271" t="str">
        <f>_xlfn.XLOOKUP(Table2[[#This Row],[K&amp;N REF ]],CAT_Details[Tracking Number],CAT_Details[Delivery Country Code],,0)</f>
        <v>GB</v>
      </c>
      <c r="F1121" s="271" t="str">
        <f>_xlfn.XLOOKUP(Table2[[#This Row],[TO Ref]],CAT_Details[TO Ref],CAT_Details[Loc],,0)</f>
        <v>DX01-L5</v>
      </c>
      <c r="G1121" s="257" t="s">
        <v>44</v>
      </c>
      <c r="H1121" s="257" t="s">
        <v>31</v>
      </c>
      <c r="I1121" s="280">
        <v>45797</v>
      </c>
      <c r="J1121" s="257" t="s">
        <v>26</v>
      </c>
      <c r="K1121" s="257" t="s">
        <v>32</v>
      </c>
      <c r="L1121" s="280">
        <v>45798</v>
      </c>
      <c r="M1121" s="257" t="str">
        <f>IF(Table2[[#This Row],[Resolve Date]]="","ONGOING","SOLVED")</f>
        <v>SOLVED</v>
      </c>
      <c r="N1121" s="258" t="s">
        <v>30</v>
      </c>
      <c r="O1121" s="257" t="str">
        <f>Table2[[#This Row],[K&amp;N REF ]]&amp;Table2[[#This Row],[Issue type ]]</f>
        <v>5016058401MISSING LABELS ON SOME UNITS</v>
      </c>
      <c r="P1121" s="257">
        <f>YEAR(Table2[[#This Row],[Date ]])</f>
        <v>2025</v>
      </c>
      <c r="Q1121" s="257" t="str">
        <f>VLOOKUP(MONTH(Table2[[#This Row],[Date ]]),Months,2,0)</f>
        <v>May</v>
      </c>
      <c r="R1121" s="257" t="b">
        <f>COUNTIFS(Table2[Unique],Table2[[#This Row],[Unique]])&gt;1</f>
        <v>0</v>
      </c>
      <c r="S1121" s="257">
        <f>IF(Table2[[#This Row],[Status ]]="Solved",1,0)</f>
        <v>1</v>
      </c>
      <c r="T1121" s="257">
        <f>IF(Table2[[#This Row],[Status ]]="ongoing",1,0)</f>
        <v>0</v>
      </c>
    </row>
    <row r="1122" spans="1:20" x14ac:dyDescent="0.25">
      <c r="A1122" s="262">
        <v>5016073844</v>
      </c>
      <c r="B1122" s="269" t="str">
        <f>_xlfn.XLOOKUP(Table2[[#This Row],[K&amp;N REF ]],CAT_Details[Tracking Number],CAT_Details[S Ref],,0)</f>
        <v>20250513-S-70313</v>
      </c>
      <c r="C1122" s="270">
        <f>_xlfn.XLOOKUP(Table2[[#This Row],[K&amp;N REF ]],CAT_Details[Tracking Number],CAT_Details[TO Ref],,0)</f>
        <v>20250508713473</v>
      </c>
      <c r="D1122" s="270" t="str">
        <f>_xlfn.XLOOKUP(Table2[[#This Row],[K&amp;N REF ]],CAT_Details[Tracking Number],CAT_Details[Pickup Customer Name],,0)</f>
        <v>Oetiker Deutschland GmbH</v>
      </c>
      <c r="E1122" s="271" t="str">
        <f>_xlfn.XLOOKUP(Table2[[#This Row],[K&amp;N REF ]],CAT_Details[Tracking Number],CAT_Details[Delivery Country Code],,0)</f>
        <v>GB</v>
      </c>
      <c r="F1122" s="271" t="str">
        <f>_xlfn.XLOOKUP(Table2[[#This Row],[TO Ref]],CAT_Details[TO Ref],CAT_Details[Loc],,0)</f>
        <v>OYL1</v>
      </c>
      <c r="G1122" s="257" t="s">
        <v>34</v>
      </c>
      <c r="H1122" s="257" t="s">
        <v>40</v>
      </c>
      <c r="I1122" s="280">
        <v>45797</v>
      </c>
      <c r="J1122" s="257" t="s">
        <v>26</v>
      </c>
      <c r="K1122" s="257" t="s">
        <v>32</v>
      </c>
      <c r="L1122" s="280">
        <v>45797</v>
      </c>
      <c r="M1122" s="257" t="str">
        <f>IF(Table2[[#This Row],[Resolve Date]]="","ONGOING","SOLVED")</f>
        <v>SOLVED</v>
      </c>
      <c r="N1122" s="258" t="s">
        <v>58</v>
      </c>
      <c r="O1122" s="257" t="str">
        <f>Table2[[#This Row],[K&amp;N REF ]]&amp;Table2[[#This Row],[Issue type ]]</f>
        <v xml:space="preserve">5016073844INCORRECT LABELS </v>
      </c>
      <c r="P1122" s="257">
        <f>YEAR(Table2[[#This Row],[Date ]])</f>
        <v>2025</v>
      </c>
      <c r="Q1122" s="257" t="str">
        <f>VLOOKUP(MONTH(Table2[[#This Row],[Date ]]),Months,2,0)</f>
        <v>May</v>
      </c>
      <c r="R1122" s="257" t="b">
        <f>COUNTIFS(Table2[Unique],Table2[[#This Row],[Unique]])&gt;1</f>
        <v>0</v>
      </c>
      <c r="S1122" s="257">
        <f>IF(Table2[[#This Row],[Status ]]="Solved",1,0)</f>
        <v>1</v>
      </c>
      <c r="T1122" s="257">
        <f>IF(Table2[[#This Row],[Status ]]="ongoing",1,0)</f>
        <v>0</v>
      </c>
    </row>
    <row r="1123" spans="1:20" x14ac:dyDescent="0.25">
      <c r="A1123" s="262">
        <v>5016057935</v>
      </c>
      <c r="B1123" s="269" t="str">
        <f>_xlfn.XLOOKUP(Table2[[#This Row],[K&amp;N REF ]],CAT_Details[Tracking Number],CAT_Details[S Ref],,0)</f>
        <v>20250512-S-70218</v>
      </c>
      <c r="C1123" s="270">
        <f>_xlfn.XLOOKUP(Table2[[#This Row],[K&amp;N REF ]],CAT_Details[Tracking Number],CAT_Details[TO Ref],,0)</f>
        <v>20250512715279</v>
      </c>
      <c r="D1123" s="270" t="str">
        <f>_xlfn.XLOOKUP(Table2[[#This Row],[K&amp;N REF ]],CAT_Details[Tracking Number],CAT_Details[Pickup Customer Name],,0)</f>
        <v>MANN + HUMMEL GMBH</v>
      </c>
      <c r="E1123" s="271" t="str">
        <f>_xlfn.XLOOKUP(Table2[[#This Row],[K&amp;N REF ]],CAT_Details[Tracking Number],CAT_Details[Delivery Country Code],,0)</f>
        <v>GB</v>
      </c>
      <c r="F1123" s="271" t="str">
        <f>_xlfn.XLOOKUP(Table2[[#This Row],[TO Ref]],CAT_Details[TO Ref],CAT_Details[Loc],,0)</f>
        <v>MZ07</v>
      </c>
      <c r="G1123" s="257" t="s">
        <v>34</v>
      </c>
      <c r="H1123" s="257" t="s">
        <v>25</v>
      </c>
      <c r="I1123" s="280">
        <v>45797</v>
      </c>
      <c r="J1123" s="257" t="s">
        <v>26</v>
      </c>
      <c r="K1123" s="257" t="s">
        <v>50</v>
      </c>
      <c r="L1123" s="280">
        <v>45797</v>
      </c>
      <c r="M1123" s="257" t="str">
        <f>IF(Table2[[#This Row],[Resolve Date]]="","ONGOING","SOLVED")</f>
        <v>SOLVED</v>
      </c>
      <c r="N1123" s="258" t="s">
        <v>30</v>
      </c>
      <c r="O1123" s="257" t="str">
        <f>Table2[[#This Row],[K&amp;N REF ]]&amp;Table2[[#This Row],[Issue type ]]</f>
        <v xml:space="preserve">5016057935DAMAGE </v>
      </c>
      <c r="P1123" s="257">
        <f>YEAR(Table2[[#This Row],[Date ]])</f>
        <v>2025</v>
      </c>
      <c r="Q1123" s="257" t="str">
        <f>VLOOKUP(MONTH(Table2[[#This Row],[Date ]]),Months,2,0)</f>
        <v>May</v>
      </c>
      <c r="R1123" s="257" t="b">
        <f>COUNTIFS(Table2[Unique],Table2[[#This Row],[Unique]])&gt;1</f>
        <v>0</v>
      </c>
      <c r="S1123" s="257">
        <f>IF(Table2[[#This Row],[Status ]]="Solved",1,0)</f>
        <v>1</v>
      </c>
      <c r="T1123" s="257">
        <f>IF(Table2[[#This Row],[Status ]]="ongoing",1,0)</f>
        <v>0</v>
      </c>
    </row>
    <row r="1124" spans="1:20" x14ac:dyDescent="0.25">
      <c r="A1124" s="262">
        <v>5016089842</v>
      </c>
      <c r="B1124" s="269" t="str">
        <f>_xlfn.XLOOKUP(Table2[[#This Row],[K&amp;N REF ]],CAT_Details[Tracking Number],CAT_Details[S Ref],,0)</f>
        <v>20250514-S-70254</v>
      </c>
      <c r="C1124" s="270">
        <f>_xlfn.XLOOKUP(Table2[[#This Row],[K&amp;N REF ]],CAT_Details[Tracking Number],CAT_Details[TO Ref],,0)</f>
        <v>20250512715305</v>
      </c>
      <c r="D1124" s="270" t="str">
        <f>_xlfn.XLOOKUP(Table2[[#This Row],[K&amp;N REF ]],CAT_Details[Tracking Number],CAT_Details[Pickup Customer Name],,0)</f>
        <v>Pister Kugelhähne GmbH</v>
      </c>
      <c r="E1124" s="271" t="str">
        <f>_xlfn.XLOOKUP(Table2[[#This Row],[K&amp;N REF ]],CAT_Details[Tracking Number],CAT_Details[Delivery Country Code],,0)</f>
        <v>GB</v>
      </c>
      <c r="F1124" s="271" t="str">
        <f>_xlfn.XLOOKUP(Table2[[#This Row],[TO Ref]],CAT_Details[TO Ref],CAT_Details[Loc],,0)</f>
        <v>OYL1</v>
      </c>
      <c r="G1124" s="257" t="s">
        <v>34</v>
      </c>
      <c r="H1124" s="257" t="s">
        <v>35</v>
      </c>
      <c r="I1124" s="280">
        <v>45797</v>
      </c>
      <c r="J1124" s="257" t="s">
        <v>26</v>
      </c>
      <c r="K1124" s="257" t="s">
        <v>32</v>
      </c>
      <c r="L1124" s="280">
        <v>45797</v>
      </c>
      <c r="M1124" s="257" t="str">
        <f>IF(Table2[[#This Row],[Resolve Date]]="","ONGOING","SOLVED")</f>
        <v>SOLVED</v>
      </c>
      <c r="N1124" s="258" t="s">
        <v>30</v>
      </c>
      <c r="O1124" s="257" t="str">
        <f>Table2[[#This Row],[K&amp;N REF ]]&amp;Table2[[#This Row],[Issue type ]]</f>
        <v>5016089842NO LABELS</v>
      </c>
      <c r="P1124" s="257">
        <f>YEAR(Table2[[#This Row],[Date ]])</f>
        <v>2025</v>
      </c>
      <c r="Q1124" s="257" t="str">
        <f>VLOOKUP(MONTH(Table2[[#This Row],[Date ]]),Months,2,0)</f>
        <v>May</v>
      </c>
      <c r="R1124" s="257" t="b">
        <f>COUNTIFS(Table2[Unique],Table2[[#This Row],[Unique]])&gt;1</f>
        <v>0</v>
      </c>
      <c r="S1124" s="257">
        <f>IF(Table2[[#This Row],[Status ]]="Solved",1,0)</f>
        <v>1</v>
      </c>
      <c r="T1124" s="257">
        <f>IF(Table2[[#This Row],[Status ]]="ongoing",1,0)</f>
        <v>0</v>
      </c>
    </row>
    <row r="1125" spans="1:20" ht="45" x14ac:dyDescent="0.25">
      <c r="A1125" s="262">
        <v>5016090060</v>
      </c>
      <c r="B1125" s="269" t="str">
        <f>_xlfn.XLOOKUP(Table2[[#This Row],[K&amp;N REF ]],CAT_Details[Tracking Number],CAT_Details[S Ref],,0)</f>
        <v>20250514-S-70266</v>
      </c>
      <c r="C1125" s="270">
        <f>_xlfn.XLOOKUP(Table2[[#This Row],[K&amp;N REF ]],CAT_Details[Tracking Number],CAT_Details[TO Ref],,0)</f>
        <v>20250513716379</v>
      </c>
      <c r="D1125" s="270" t="str">
        <f>_xlfn.XLOOKUP(Table2[[#This Row],[K&amp;N REF ]],CAT_Details[Tracking Number],CAT_Details[Pickup Customer Name],,0)</f>
        <v>Elobau GmbH &amp; Co. KG</v>
      </c>
      <c r="E1125" s="271" t="str">
        <f>_xlfn.XLOOKUP(Table2[[#This Row],[K&amp;N REF ]],CAT_Details[Tracking Number],CAT_Details[Delivery Country Code],,0)</f>
        <v>GB</v>
      </c>
      <c r="F1125" s="271">
        <f>_xlfn.XLOOKUP(Table2[[#This Row],[TO Ref]],CAT_Details[TO Ref],CAT_Details[Loc],,0)</f>
        <v>3402</v>
      </c>
      <c r="G1125" s="257" t="s">
        <v>34</v>
      </c>
      <c r="H1125" s="257" t="s">
        <v>42</v>
      </c>
      <c r="I1125" s="280">
        <v>45797</v>
      </c>
      <c r="J1125" s="257" t="s">
        <v>26</v>
      </c>
      <c r="K1125" s="257" t="s">
        <v>32</v>
      </c>
      <c r="L1125" s="280">
        <v>45797</v>
      </c>
      <c r="M1125" s="257" t="str">
        <f>IF(Table2[[#This Row],[Resolve Date]]="","ONGOING","SOLVED")</f>
        <v>SOLVED</v>
      </c>
      <c r="N1125" s="258" t="s">
        <v>169</v>
      </c>
      <c r="O1125" s="257" t="str">
        <f>Table2[[#This Row],[K&amp;N REF ]]&amp;Table2[[#This Row],[Issue type ]]</f>
        <v>5016090060AMOUNT</v>
      </c>
      <c r="P1125" s="257">
        <f>YEAR(Table2[[#This Row],[Date ]])</f>
        <v>2025</v>
      </c>
      <c r="Q1125" s="257" t="str">
        <f>VLOOKUP(MONTH(Table2[[#This Row],[Date ]]),Months,2,0)</f>
        <v>May</v>
      </c>
      <c r="R1125" s="257" t="b">
        <f>COUNTIFS(Table2[Unique],Table2[[#This Row],[Unique]])&gt;1</f>
        <v>0</v>
      </c>
      <c r="S1125" s="257">
        <f>IF(Table2[[#This Row],[Status ]]="Solved",1,0)</f>
        <v>1</v>
      </c>
      <c r="T1125" s="257">
        <f>IF(Table2[[#This Row],[Status ]]="ongoing",1,0)</f>
        <v>0</v>
      </c>
    </row>
    <row r="1126" spans="1:20" x14ac:dyDescent="0.25">
      <c r="A1126" s="262">
        <v>5016073744</v>
      </c>
      <c r="B1126" s="269" t="str">
        <f>_xlfn.XLOOKUP(Table2[[#This Row],[K&amp;N REF ]],CAT_Details[Tracking Number],CAT_Details[S Ref],,0)</f>
        <v>20250513-S-70146</v>
      </c>
      <c r="C1126" s="270">
        <f>_xlfn.XLOOKUP(Table2[[#This Row],[K&amp;N REF ]],CAT_Details[Tracking Number],CAT_Details[TO Ref],,0)</f>
        <v>20250513716404</v>
      </c>
      <c r="D1126" s="270" t="str">
        <f>_xlfn.XLOOKUP(Table2[[#This Row],[K&amp;N REF ]],CAT_Details[Tracking Number],CAT_Details[Pickup Customer Name],,0)</f>
        <v>SATA GROUP</v>
      </c>
      <c r="E1126" s="271" t="str">
        <f>_xlfn.XLOOKUP(Table2[[#This Row],[K&amp;N REF ]],CAT_Details[Tracking Number],CAT_Details[Delivery Country Code],,0)</f>
        <v>GB</v>
      </c>
      <c r="F1126" s="271" t="str">
        <f>_xlfn.XLOOKUP(Table2[[#This Row],[TO Ref]],CAT_Details[TO Ref],CAT_Details[Loc],,0)</f>
        <v>DX01-L5</v>
      </c>
      <c r="G1126" s="257" t="s">
        <v>34</v>
      </c>
      <c r="H1126" s="257" t="s">
        <v>31</v>
      </c>
      <c r="I1126" s="280">
        <v>45797</v>
      </c>
      <c r="J1126" s="257" t="s">
        <v>26</v>
      </c>
      <c r="K1126" s="257" t="s">
        <v>32</v>
      </c>
      <c r="L1126" s="280">
        <v>45798</v>
      </c>
      <c r="M1126" s="257" t="str">
        <f>IF(Table2[[#This Row],[Resolve Date]]="","ONGOING","SOLVED")</f>
        <v>SOLVED</v>
      </c>
      <c r="N1126" s="258" t="s">
        <v>30</v>
      </c>
      <c r="O1126" s="257" t="str">
        <f>Table2[[#This Row],[K&amp;N REF ]]&amp;Table2[[#This Row],[Issue type ]]</f>
        <v>5016073744MISSING LABELS ON SOME UNITS</v>
      </c>
      <c r="P1126" s="257">
        <f>YEAR(Table2[[#This Row],[Date ]])</f>
        <v>2025</v>
      </c>
      <c r="Q1126" s="257" t="str">
        <f>VLOOKUP(MONTH(Table2[[#This Row],[Date ]]),Months,2,0)</f>
        <v>May</v>
      </c>
      <c r="R1126" s="257" t="b">
        <f>COUNTIFS(Table2[Unique],Table2[[#This Row],[Unique]])&gt;1</f>
        <v>0</v>
      </c>
      <c r="S1126" s="257">
        <f>IF(Table2[[#This Row],[Status ]]="Solved",1,0)</f>
        <v>1</v>
      </c>
      <c r="T1126" s="257">
        <f>IF(Table2[[#This Row],[Status ]]="ongoing",1,0)</f>
        <v>0</v>
      </c>
    </row>
    <row r="1127" spans="1:20" x14ac:dyDescent="0.25">
      <c r="A1127" s="262">
        <v>5016089502</v>
      </c>
      <c r="B1127" s="269" t="str">
        <f>_xlfn.XLOOKUP(Table2[[#This Row],[K&amp;N REF ]],CAT_Details[Tracking Number],CAT_Details[S Ref],,0)</f>
        <v>20250514-S-70232</v>
      </c>
      <c r="C1127" s="270">
        <f>_xlfn.XLOOKUP(Table2[[#This Row],[K&amp;N REF ]],CAT_Details[Tracking Number],CAT_Details[TO Ref],,0)</f>
        <v>20250514717231</v>
      </c>
      <c r="D1127" s="270" t="str">
        <f>_xlfn.XLOOKUP(Table2[[#This Row],[K&amp;N REF ]],CAT_Details[Tracking Number],CAT_Details[Pickup Customer Name],,0)</f>
        <v>Tenneco Zwickau GmbH</v>
      </c>
      <c r="E1127" s="271" t="str">
        <f>_xlfn.XLOOKUP(Table2[[#This Row],[K&amp;N REF ]],CAT_Details[Tracking Number],CAT_Details[Delivery Country Code],,0)</f>
        <v>GB</v>
      </c>
      <c r="F1127" s="271" t="str">
        <f>_xlfn.XLOOKUP(Table2[[#This Row],[TO Ref]],CAT_Details[TO Ref],CAT_Details[Loc],,0)</f>
        <v>DX01-L5</v>
      </c>
      <c r="G1127" s="257" t="s">
        <v>34</v>
      </c>
      <c r="H1127" s="257" t="s">
        <v>40</v>
      </c>
      <c r="I1127" s="280">
        <v>45797</v>
      </c>
      <c r="J1127" s="257" t="s">
        <v>26</v>
      </c>
      <c r="K1127" s="257" t="s">
        <v>32</v>
      </c>
      <c r="L1127" s="280">
        <v>45797</v>
      </c>
      <c r="M1127" s="257" t="str">
        <f>IF(Table2[[#This Row],[Resolve Date]]="","ONGOING","SOLVED")</f>
        <v>SOLVED</v>
      </c>
      <c r="N1127" s="258" t="s">
        <v>58</v>
      </c>
      <c r="O1127" s="257" t="str">
        <f>Table2[[#This Row],[K&amp;N REF ]]&amp;Table2[[#This Row],[Issue type ]]</f>
        <v xml:space="preserve">5016089502INCORRECT LABELS </v>
      </c>
      <c r="P1127" s="257">
        <f>YEAR(Table2[[#This Row],[Date ]])</f>
        <v>2025</v>
      </c>
      <c r="Q1127" s="257" t="str">
        <f>VLOOKUP(MONTH(Table2[[#This Row],[Date ]]),Months,2,0)</f>
        <v>May</v>
      </c>
      <c r="R1127" s="257" t="b">
        <f>COUNTIFS(Table2[Unique],Table2[[#This Row],[Unique]])&gt;1</f>
        <v>0</v>
      </c>
      <c r="S1127" s="257">
        <f>IF(Table2[[#This Row],[Status ]]="Solved",1,0)</f>
        <v>1</v>
      </c>
      <c r="T1127" s="257">
        <f>IF(Table2[[#This Row],[Status ]]="ongoing",1,0)</f>
        <v>0</v>
      </c>
    </row>
    <row r="1128" spans="1:20" x14ac:dyDescent="0.25">
      <c r="A1128" s="262">
        <v>5016090176</v>
      </c>
      <c r="B1128" s="269" t="str">
        <f>_xlfn.XLOOKUP(Table2[[#This Row],[K&amp;N REF ]],CAT_Details[Tracking Number],CAT_Details[S Ref],,0)</f>
        <v>20250514-S-70267</v>
      </c>
      <c r="C1128" s="270">
        <f>_xlfn.XLOOKUP(Table2[[#This Row],[K&amp;N REF ]],CAT_Details[Tracking Number],CAT_Details[TO Ref],,0)</f>
        <v>20250514717403</v>
      </c>
      <c r="D1128" s="270" t="str">
        <f>_xlfn.XLOOKUP(Table2[[#This Row],[K&amp;N REF ]],CAT_Details[Tracking Number],CAT_Details[Pickup Customer Name],,0)</f>
        <v>Federal Mogul Valvetrain GmbH</v>
      </c>
      <c r="E1128" s="271" t="str">
        <f>_xlfn.XLOOKUP(Table2[[#This Row],[K&amp;N REF ]],CAT_Details[Tracking Number],CAT_Details[Delivery Country Code],,0)</f>
        <v>GB</v>
      </c>
      <c r="F1128" s="271" t="str">
        <f>_xlfn.XLOOKUP(Table2[[#This Row],[TO Ref]],CAT_Details[TO Ref],CAT_Details[Loc],,0)</f>
        <v>DX01-L5</v>
      </c>
      <c r="G1128" s="257" t="s">
        <v>34</v>
      </c>
      <c r="H1128" s="257" t="s">
        <v>40</v>
      </c>
      <c r="I1128" s="280">
        <v>45797</v>
      </c>
      <c r="J1128" s="257" t="s">
        <v>26</v>
      </c>
      <c r="K1128" s="257" t="s">
        <v>32</v>
      </c>
      <c r="L1128" s="280">
        <v>45797</v>
      </c>
      <c r="M1128" s="257" t="str">
        <f>IF(Table2[[#This Row],[Resolve Date]]="","ONGOING","SOLVED")</f>
        <v>SOLVED</v>
      </c>
      <c r="N1128" s="258" t="s">
        <v>58</v>
      </c>
      <c r="O1128" s="257" t="str">
        <f>Table2[[#This Row],[K&amp;N REF ]]&amp;Table2[[#This Row],[Issue type ]]</f>
        <v xml:space="preserve">5016090176INCORRECT LABELS </v>
      </c>
      <c r="P1128" s="257">
        <f>YEAR(Table2[[#This Row],[Date ]])</f>
        <v>2025</v>
      </c>
      <c r="Q1128" s="257" t="str">
        <f>VLOOKUP(MONTH(Table2[[#This Row],[Date ]]),Months,2,0)</f>
        <v>May</v>
      </c>
      <c r="R1128" s="257" t="b">
        <f>COUNTIFS(Table2[Unique],Table2[[#This Row],[Unique]])&gt;1</f>
        <v>0</v>
      </c>
      <c r="S1128" s="257">
        <f>IF(Table2[[#This Row],[Status ]]="Solved",1,0)</f>
        <v>1</v>
      </c>
      <c r="T1128" s="257">
        <f>IF(Table2[[#This Row],[Status ]]="ongoing",1,0)</f>
        <v>0</v>
      </c>
    </row>
    <row r="1129" spans="1:20" x14ac:dyDescent="0.25">
      <c r="A1129" s="262">
        <v>5016090258</v>
      </c>
      <c r="B1129" s="269" t="str">
        <f>_xlfn.XLOOKUP(Table2[[#This Row],[K&amp;N REF ]],CAT_Details[Tracking Number],CAT_Details[S Ref],,0)</f>
        <v>20250514-S-70245</v>
      </c>
      <c r="C1129" s="270">
        <f>_xlfn.XLOOKUP(Table2[[#This Row],[K&amp;N REF ]],CAT_Details[Tracking Number],CAT_Details[TO Ref],,0)</f>
        <v>20250514717431</v>
      </c>
      <c r="D1129" s="270" t="str">
        <f>_xlfn.XLOOKUP(Table2[[#This Row],[K&amp;N REF ]],CAT_Details[Tracking Number],CAT_Details[Pickup Customer Name],,0)</f>
        <v>Elring Klinger Ag</v>
      </c>
      <c r="E1129" s="271" t="str">
        <f>_xlfn.XLOOKUP(Table2[[#This Row],[K&amp;N REF ]],CAT_Details[Tracking Number],CAT_Details[Delivery Country Code],,0)</f>
        <v>GB</v>
      </c>
      <c r="F1129" s="271" t="str">
        <f>_xlfn.XLOOKUP(Table2[[#This Row],[TO Ref]],CAT_Details[TO Ref],CAT_Details[Loc],,0)</f>
        <v>OYL1</v>
      </c>
      <c r="G1129" s="257" t="s">
        <v>34</v>
      </c>
      <c r="H1129" s="257" t="s">
        <v>31</v>
      </c>
      <c r="I1129" s="280">
        <v>45797</v>
      </c>
      <c r="J1129" s="257" t="s">
        <v>26</v>
      </c>
      <c r="K1129" s="257" t="s">
        <v>32</v>
      </c>
      <c r="L1129" s="280">
        <v>45799</v>
      </c>
      <c r="M1129" s="257" t="str">
        <f>IF(Table2[[#This Row],[Resolve Date]]="","ONGOING","SOLVED")</f>
        <v>SOLVED</v>
      </c>
      <c r="N1129" s="258" t="s">
        <v>30</v>
      </c>
      <c r="O1129" s="257" t="str">
        <f>Table2[[#This Row],[K&amp;N REF ]]&amp;Table2[[#This Row],[Issue type ]]</f>
        <v>5016090258MISSING LABELS ON SOME UNITS</v>
      </c>
      <c r="P1129" s="257">
        <f>YEAR(Table2[[#This Row],[Date ]])</f>
        <v>2025</v>
      </c>
      <c r="Q1129" s="257" t="str">
        <f>VLOOKUP(MONTH(Table2[[#This Row],[Date ]]),Months,2,0)</f>
        <v>May</v>
      </c>
      <c r="R1129" s="257" t="b">
        <f>COUNTIFS(Table2[Unique],Table2[[#This Row],[Unique]])&gt;1</f>
        <v>0</v>
      </c>
      <c r="S1129" s="257">
        <f>IF(Table2[[#This Row],[Status ]]="Solved",1,0)</f>
        <v>1</v>
      </c>
      <c r="T1129" s="257">
        <f>IF(Table2[[#This Row],[Status ]]="ongoing",1,0)</f>
        <v>0</v>
      </c>
    </row>
    <row r="1130" spans="1:20" x14ac:dyDescent="0.25">
      <c r="A1130" s="262">
        <v>5016042981</v>
      </c>
      <c r="B1130" s="269" t="str">
        <f>_xlfn.XLOOKUP(Table2[[#This Row],[K&amp;N REF ]],CAT_Details[Tracking Number],CAT_Details[S Ref],,0)</f>
        <v>20250512-S-70086</v>
      </c>
      <c r="C1130" s="270">
        <f>_xlfn.XLOOKUP(Table2[[#This Row],[K&amp;N REF ]],CAT_Details[Tracking Number],CAT_Details[TO Ref],,0)</f>
        <v>20250512715378</v>
      </c>
      <c r="D1130" s="270" t="str">
        <f>_xlfn.XLOOKUP(Table2[[#This Row],[K&amp;N REF ]],CAT_Details[Tracking Number],CAT_Details[Pickup Customer Name],,0)</f>
        <v>PLASTIQUES POPPELMANN FRANCE</v>
      </c>
      <c r="E1130" s="271" t="str">
        <f>_xlfn.XLOOKUP(Table2[[#This Row],[K&amp;N REF ]],CAT_Details[Tracking Number],CAT_Details[Delivery Country Code],,0)</f>
        <v>GB</v>
      </c>
      <c r="F1130" s="271" t="str">
        <f>_xlfn.XLOOKUP(Table2[[#This Row],[TO Ref]],CAT_Details[TO Ref],CAT_Details[Loc],,0)</f>
        <v>OYL1</v>
      </c>
      <c r="G1130" s="257" t="s">
        <v>36</v>
      </c>
      <c r="H1130" s="257" t="s">
        <v>35</v>
      </c>
      <c r="I1130" s="280">
        <v>45797</v>
      </c>
      <c r="J1130" s="257" t="s">
        <v>26</v>
      </c>
      <c r="K1130" s="257" t="s">
        <v>32</v>
      </c>
      <c r="L1130" s="280">
        <v>45797</v>
      </c>
      <c r="M1130" s="257" t="str">
        <f>IF(Table2[[#This Row],[Resolve Date]]="","ONGOING","SOLVED")</f>
        <v>SOLVED</v>
      </c>
      <c r="N1130" s="258" t="s">
        <v>30</v>
      </c>
      <c r="O1130" s="257" t="str">
        <f>Table2[[#This Row],[K&amp;N REF ]]&amp;Table2[[#This Row],[Issue type ]]</f>
        <v>5016042981NO LABELS</v>
      </c>
      <c r="P1130" s="257">
        <f>YEAR(Table2[[#This Row],[Date ]])</f>
        <v>2025</v>
      </c>
      <c r="Q1130" s="257" t="str">
        <f>VLOOKUP(MONTH(Table2[[#This Row],[Date ]]),Months,2,0)</f>
        <v>May</v>
      </c>
      <c r="R1130" s="257" t="b">
        <f>COUNTIFS(Table2[Unique],Table2[[#This Row],[Unique]])&gt;1</f>
        <v>0</v>
      </c>
      <c r="S1130" s="257">
        <f>IF(Table2[[#This Row],[Status ]]="Solved",1,0)</f>
        <v>1</v>
      </c>
      <c r="T1130" s="257">
        <f>IF(Table2[[#This Row],[Status ]]="ongoing",1,0)</f>
        <v>0</v>
      </c>
    </row>
    <row r="1131" spans="1:20" x14ac:dyDescent="0.25">
      <c r="A1131" s="262">
        <v>5016074118</v>
      </c>
      <c r="B1131" s="269" t="str">
        <f>_xlfn.XLOOKUP(Table2[[#This Row],[K&amp;N REF ]],CAT_Details[Tracking Number],CAT_Details[S Ref],,0)</f>
        <v>20250513-S-70371</v>
      </c>
      <c r="C1131" s="270">
        <f>_xlfn.XLOOKUP(Table2[[#This Row],[K&amp;N REF ]],CAT_Details[Tracking Number],CAT_Details[TO Ref],,0)</f>
        <v>20250512715785</v>
      </c>
      <c r="D1131" s="270" t="str">
        <f>_xlfn.XLOOKUP(Table2[[#This Row],[K&amp;N REF ]],CAT_Details[Tracking Number],CAT_Details[Pickup Customer Name],,0)</f>
        <v>BONTAZ CENTRE SAS</v>
      </c>
      <c r="E1131" s="271" t="str">
        <f>_xlfn.XLOOKUP(Table2[[#This Row],[K&amp;N REF ]],CAT_Details[Tracking Number],CAT_Details[Delivery Country Code],,0)</f>
        <v>GB</v>
      </c>
      <c r="F1131" s="271" t="str">
        <f>_xlfn.XLOOKUP(Table2[[#This Row],[TO Ref]],CAT_Details[TO Ref],CAT_Details[Loc],,0)</f>
        <v>DX01-L5</v>
      </c>
      <c r="G1131" s="257" t="s">
        <v>36</v>
      </c>
      <c r="H1131" s="257" t="s">
        <v>35</v>
      </c>
      <c r="I1131" s="280">
        <v>45797</v>
      </c>
      <c r="J1131" s="257" t="s">
        <v>41</v>
      </c>
      <c r="K1131" s="257" t="s">
        <v>32</v>
      </c>
      <c r="L1131" s="280">
        <v>45797</v>
      </c>
      <c r="M1131" s="257" t="str">
        <f>IF(Table2[[#This Row],[Resolve Date]]="","ONGOING","SOLVED")</f>
        <v>SOLVED</v>
      </c>
      <c r="N1131" s="258" t="s">
        <v>30</v>
      </c>
      <c r="O1131" s="257" t="str">
        <f>Table2[[#This Row],[K&amp;N REF ]]&amp;Table2[[#This Row],[Issue type ]]</f>
        <v>5016074118NO LABELS</v>
      </c>
      <c r="P1131" s="257">
        <f>YEAR(Table2[[#This Row],[Date ]])</f>
        <v>2025</v>
      </c>
      <c r="Q1131" s="257" t="str">
        <f>VLOOKUP(MONTH(Table2[[#This Row],[Date ]]),Months,2,0)</f>
        <v>May</v>
      </c>
      <c r="R1131" s="257" t="b">
        <f>COUNTIFS(Table2[Unique],Table2[[#This Row],[Unique]])&gt;1</f>
        <v>0</v>
      </c>
      <c r="S1131" s="257">
        <f>IF(Table2[[#This Row],[Status ]]="Solved",1,0)</f>
        <v>1</v>
      </c>
      <c r="T1131" s="257">
        <f>IF(Table2[[#This Row],[Status ]]="ongoing",1,0)</f>
        <v>0</v>
      </c>
    </row>
    <row r="1132" spans="1:20" x14ac:dyDescent="0.25">
      <c r="A1132" s="262">
        <v>5015998588</v>
      </c>
      <c r="B1132" s="269" t="str">
        <f>_xlfn.XLOOKUP(Table2[[#This Row],[K&amp;N REF ]],CAT_Details[Tracking Number],CAT_Details[S Ref],,0)</f>
        <v>20250506-S-70406</v>
      </c>
      <c r="C1132" s="270">
        <f>_xlfn.XLOOKUP(Table2[[#This Row],[K&amp;N REF ]],CAT_Details[Tracking Number],CAT_Details[TO Ref],,0)</f>
        <v>20250506711437</v>
      </c>
      <c r="D1132" s="270" t="str">
        <f>_xlfn.XLOOKUP(Table2[[#This Row],[K&amp;N REF ]],CAT_Details[Tracking Number],CAT_Details[Pickup Customer Name],,0)</f>
        <v>Standard Motor Product Poland ( SMP Poland)</v>
      </c>
      <c r="E1132" s="271" t="str">
        <f>_xlfn.XLOOKUP(Table2[[#This Row],[K&amp;N REF ]],CAT_Details[Tracking Number],CAT_Details[Delivery Country Code],,0)</f>
        <v>GB</v>
      </c>
      <c r="F1132" s="271" t="str">
        <f>_xlfn.XLOOKUP(Table2[[#This Row],[TO Ref]],CAT_Details[TO Ref],CAT_Details[Loc],,0)</f>
        <v>DX01-L5</v>
      </c>
      <c r="G1132" s="257" t="s">
        <v>44</v>
      </c>
      <c r="H1132" s="257" t="s">
        <v>40</v>
      </c>
      <c r="I1132" s="280">
        <v>45798</v>
      </c>
      <c r="J1132" s="257" t="s">
        <v>41</v>
      </c>
      <c r="K1132" s="257" t="s">
        <v>32</v>
      </c>
      <c r="L1132" s="280">
        <v>45798</v>
      </c>
      <c r="M1132" s="257" t="str">
        <f>IF(Table2[[#This Row],[Resolve Date]]="","ONGOING","SOLVED")</f>
        <v>SOLVED</v>
      </c>
      <c r="N1132" s="258" t="s">
        <v>58</v>
      </c>
      <c r="O1132" s="257" t="str">
        <f>Table2[[#This Row],[K&amp;N REF ]]&amp;Table2[[#This Row],[Issue type ]]</f>
        <v xml:space="preserve">5015998588INCORRECT LABELS </v>
      </c>
      <c r="P1132" s="257">
        <f>YEAR(Table2[[#This Row],[Date ]])</f>
        <v>2025</v>
      </c>
      <c r="Q1132" s="257" t="str">
        <f>VLOOKUP(MONTH(Table2[[#This Row],[Date ]]),Months,2,0)</f>
        <v>May</v>
      </c>
      <c r="R1132" s="257" t="b">
        <f>COUNTIFS(Table2[Unique],Table2[[#This Row],[Unique]])&gt;1</f>
        <v>0</v>
      </c>
      <c r="S1132" s="257">
        <f>IF(Table2[[#This Row],[Status ]]="Solved",1,0)</f>
        <v>1</v>
      </c>
      <c r="T1132" s="257">
        <f>IF(Table2[[#This Row],[Status ]]="ongoing",1,0)</f>
        <v>0</v>
      </c>
    </row>
    <row r="1133" spans="1:20" x14ac:dyDescent="0.25">
      <c r="A1133" s="262">
        <v>5015998587</v>
      </c>
      <c r="B1133" s="269" t="str">
        <f>_xlfn.XLOOKUP(Table2[[#This Row],[K&amp;N REF ]],CAT_Details[Tracking Number],CAT_Details[S Ref],,0)</f>
        <v>20250506-S-70406</v>
      </c>
      <c r="C1133" s="270">
        <f>_xlfn.XLOOKUP(Table2[[#This Row],[K&amp;N REF ]],CAT_Details[Tracking Number],CAT_Details[TO Ref],,0)</f>
        <v>20250506711517</v>
      </c>
      <c r="D1133" s="270" t="str">
        <f>_xlfn.XLOOKUP(Table2[[#This Row],[K&amp;N REF ]],CAT_Details[Tracking Number],CAT_Details[Pickup Customer Name],,0)</f>
        <v>Standard Motor Product Poland ( SMP Poland)</v>
      </c>
      <c r="E1133" s="271" t="str">
        <f>_xlfn.XLOOKUP(Table2[[#This Row],[K&amp;N REF ]],CAT_Details[Tracking Number],CAT_Details[Delivery Country Code],,0)</f>
        <v>GB</v>
      </c>
      <c r="F1133" s="271" t="str">
        <f>_xlfn.XLOOKUP(Table2[[#This Row],[TO Ref]],CAT_Details[TO Ref],CAT_Details[Loc],,0)</f>
        <v>OYL1</v>
      </c>
      <c r="G1133" s="257" t="s">
        <v>44</v>
      </c>
      <c r="H1133" s="257" t="s">
        <v>40</v>
      </c>
      <c r="I1133" s="280">
        <v>45798</v>
      </c>
      <c r="J1133" s="257" t="s">
        <v>41</v>
      </c>
      <c r="K1133" s="257" t="s">
        <v>32</v>
      </c>
      <c r="L1133" s="280">
        <v>45798</v>
      </c>
      <c r="M1133" s="257" t="str">
        <f>IF(Table2[[#This Row],[Resolve Date]]="","ONGOING","SOLVED")</f>
        <v>SOLVED</v>
      </c>
      <c r="N1133" s="258" t="s">
        <v>58</v>
      </c>
      <c r="O1133" s="257" t="str">
        <f>Table2[[#This Row],[K&amp;N REF ]]&amp;Table2[[#This Row],[Issue type ]]</f>
        <v xml:space="preserve">5015998587INCORRECT LABELS </v>
      </c>
      <c r="P1133" s="257">
        <f>YEAR(Table2[[#This Row],[Date ]])</f>
        <v>2025</v>
      </c>
      <c r="Q1133" s="257" t="str">
        <f>VLOOKUP(MONTH(Table2[[#This Row],[Date ]]),Months,2,0)</f>
        <v>May</v>
      </c>
      <c r="R1133" s="257" t="b">
        <f>COUNTIFS(Table2[Unique],Table2[[#This Row],[Unique]])&gt;1</f>
        <v>0</v>
      </c>
      <c r="S1133" s="257">
        <f>IF(Table2[[#This Row],[Status ]]="Solved",1,0)</f>
        <v>1</v>
      </c>
      <c r="T1133" s="257">
        <f>IF(Table2[[#This Row],[Status ]]="ongoing",1,0)</f>
        <v>0</v>
      </c>
    </row>
    <row r="1134" spans="1:20" x14ac:dyDescent="0.25">
      <c r="A1134" s="262">
        <v>5016012271</v>
      </c>
      <c r="B1134" s="269" t="str">
        <f>_xlfn.XLOOKUP(Table2[[#This Row],[K&amp;N REF ]],CAT_Details[Tracking Number],CAT_Details[S Ref],,0)</f>
        <v>20250507-S-70425</v>
      </c>
      <c r="C1134" s="270">
        <f>_xlfn.XLOOKUP(Table2[[#This Row],[K&amp;N REF ]],CAT_Details[Tracking Number],CAT_Details[TO Ref],,0)</f>
        <v>20250507712474</v>
      </c>
      <c r="D1134" s="270" t="str">
        <f>_xlfn.XLOOKUP(Table2[[#This Row],[K&amp;N REF ]],CAT_Details[Tracking Number],CAT_Details[Pickup Customer Name],,0)</f>
        <v>Sanden International Logistics</v>
      </c>
      <c r="E1134" s="271" t="str">
        <f>_xlfn.XLOOKUP(Table2[[#This Row],[K&amp;N REF ]],CAT_Details[Tracking Number],CAT_Details[Delivery Country Code],,0)</f>
        <v>GB</v>
      </c>
      <c r="F1134" s="271" t="str">
        <f>_xlfn.XLOOKUP(Table2[[#This Row],[TO Ref]],CAT_Details[TO Ref],CAT_Details[Loc],,0)</f>
        <v>DX01</v>
      </c>
      <c r="G1134" s="257" t="s">
        <v>44</v>
      </c>
      <c r="H1134" s="257" t="s">
        <v>49</v>
      </c>
      <c r="I1134" s="280">
        <v>45798</v>
      </c>
      <c r="J1134" s="257" t="s">
        <v>26</v>
      </c>
      <c r="K1134" s="257" t="s">
        <v>32</v>
      </c>
      <c r="L1134" s="280">
        <v>45798</v>
      </c>
      <c r="M1134" s="257" t="str">
        <f>IF(Table2[[#This Row],[Resolve Date]]="","ONGOING","SOLVED")</f>
        <v>SOLVED</v>
      </c>
      <c r="N1134" s="258" t="s">
        <v>30</v>
      </c>
      <c r="O1134" s="257" t="str">
        <f>Table2[[#This Row],[K&amp;N REF ]]&amp;Table2[[#This Row],[Issue type ]]</f>
        <v>5016012271XX LABELS</v>
      </c>
      <c r="P1134" s="257">
        <f>YEAR(Table2[[#This Row],[Date ]])</f>
        <v>2025</v>
      </c>
      <c r="Q1134" s="257" t="str">
        <f>VLOOKUP(MONTH(Table2[[#This Row],[Date ]]),Months,2,0)</f>
        <v>May</v>
      </c>
      <c r="R1134" s="257" t="b">
        <f>COUNTIFS(Table2[Unique],Table2[[#This Row],[Unique]])&gt;1</f>
        <v>0</v>
      </c>
      <c r="S1134" s="257">
        <f>IF(Table2[[#This Row],[Status ]]="Solved",1,0)</f>
        <v>1</v>
      </c>
      <c r="T1134" s="257">
        <f>IF(Table2[[#This Row],[Status ]]="ongoing",1,0)</f>
        <v>0</v>
      </c>
    </row>
    <row r="1135" spans="1:20" x14ac:dyDescent="0.25">
      <c r="A1135" s="262">
        <v>5016012254</v>
      </c>
      <c r="B1135" s="269" t="str">
        <f>_xlfn.XLOOKUP(Table2[[#This Row],[K&amp;N REF ]],CAT_Details[Tracking Number],CAT_Details[S Ref],,0)</f>
        <v>20250507-S-70425</v>
      </c>
      <c r="C1135" s="270">
        <f>_xlfn.XLOOKUP(Table2[[#This Row],[K&amp;N REF ]],CAT_Details[Tracking Number],CAT_Details[TO Ref],,0)</f>
        <v>20250507712487</v>
      </c>
      <c r="D1135" s="270" t="str">
        <f>_xlfn.XLOOKUP(Table2[[#This Row],[K&amp;N REF ]],CAT_Details[Tracking Number],CAT_Details[Pickup Customer Name],,0)</f>
        <v>Sanden Logistics Poland</v>
      </c>
      <c r="E1135" s="271" t="str">
        <f>_xlfn.XLOOKUP(Table2[[#This Row],[K&amp;N REF ]],CAT_Details[Tracking Number],CAT_Details[Delivery Country Code],,0)</f>
        <v>GB</v>
      </c>
      <c r="F1135" s="271" t="str">
        <f>_xlfn.XLOOKUP(Table2[[#This Row],[TO Ref]],CAT_Details[TO Ref],CAT_Details[Loc],,0)</f>
        <v>DX01</v>
      </c>
      <c r="G1135" s="257" t="s">
        <v>44</v>
      </c>
      <c r="H1135" s="257" t="s">
        <v>49</v>
      </c>
      <c r="I1135" s="280">
        <v>45798</v>
      </c>
      <c r="J1135" s="257" t="s">
        <v>26</v>
      </c>
      <c r="K1135" s="257" t="s">
        <v>32</v>
      </c>
      <c r="L1135" s="280">
        <v>45798</v>
      </c>
      <c r="M1135" s="257" t="str">
        <f>IF(Table2[[#This Row],[Resolve Date]]="","ONGOING","SOLVED")</f>
        <v>SOLVED</v>
      </c>
      <c r="N1135" s="258" t="s">
        <v>30</v>
      </c>
      <c r="O1135" s="257" t="str">
        <f>Table2[[#This Row],[K&amp;N REF ]]&amp;Table2[[#This Row],[Issue type ]]</f>
        <v>5016012254XX LABELS</v>
      </c>
      <c r="P1135" s="257">
        <f>YEAR(Table2[[#This Row],[Date ]])</f>
        <v>2025</v>
      </c>
      <c r="Q1135" s="257" t="str">
        <f>VLOOKUP(MONTH(Table2[[#This Row],[Date ]]),Months,2,0)</f>
        <v>May</v>
      </c>
      <c r="R1135" s="257" t="b">
        <f>COUNTIFS(Table2[Unique],Table2[[#This Row],[Unique]])&gt;1</f>
        <v>0</v>
      </c>
      <c r="S1135" s="257">
        <f>IF(Table2[[#This Row],[Status ]]="Solved",1,0)</f>
        <v>1</v>
      </c>
      <c r="T1135" s="257">
        <f>IF(Table2[[#This Row],[Status ]]="ongoing",1,0)</f>
        <v>0</v>
      </c>
    </row>
    <row r="1136" spans="1:20" x14ac:dyDescent="0.25">
      <c r="A1136" s="262">
        <v>5016026516</v>
      </c>
      <c r="B1136" s="269" t="str">
        <f>_xlfn.XLOOKUP(Table2[[#This Row],[K&amp;N REF ]],CAT_Details[Tracking Number],CAT_Details[S Ref],,0)</f>
        <v>20250508-S-70427</v>
      </c>
      <c r="C1136" s="270">
        <f>_xlfn.XLOOKUP(Table2[[#This Row],[K&amp;N REF ]],CAT_Details[Tracking Number],CAT_Details[TO Ref],,0)</f>
        <v>20250508713591</v>
      </c>
      <c r="D1136" s="270" t="str">
        <f>_xlfn.XLOOKUP(Table2[[#This Row],[K&amp;N REF ]],CAT_Details[Tracking Number],CAT_Details[Pickup Customer Name],,0)</f>
        <v>Sanden Logistics Poland</v>
      </c>
      <c r="E1136" s="271" t="str">
        <f>_xlfn.XLOOKUP(Table2[[#This Row],[K&amp;N REF ]],CAT_Details[Tracking Number],CAT_Details[Delivery Country Code],,0)</f>
        <v>GB</v>
      </c>
      <c r="F1136" s="271" t="str">
        <f>_xlfn.XLOOKUP(Table2[[#This Row],[TO Ref]],CAT_Details[TO Ref],CAT_Details[Loc],,0)</f>
        <v>DX01</v>
      </c>
      <c r="G1136" s="257" t="s">
        <v>44</v>
      </c>
      <c r="H1136" s="257" t="s">
        <v>49</v>
      </c>
      <c r="I1136" s="280">
        <v>45798</v>
      </c>
      <c r="J1136" s="257" t="s">
        <v>26</v>
      </c>
      <c r="K1136" s="257" t="s">
        <v>32</v>
      </c>
      <c r="L1136" s="280">
        <v>45798</v>
      </c>
      <c r="M1136" s="257" t="str">
        <f>IF(Table2[[#This Row],[Resolve Date]]="","ONGOING","SOLVED")</f>
        <v>SOLVED</v>
      </c>
      <c r="N1136" s="258" t="s">
        <v>30</v>
      </c>
      <c r="O1136" s="257" t="str">
        <f>Table2[[#This Row],[K&amp;N REF ]]&amp;Table2[[#This Row],[Issue type ]]</f>
        <v>5016026516XX LABELS</v>
      </c>
      <c r="P1136" s="257">
        <f>YEAR(Table2[[#This Row],[Date ]])</f>
        <v>2025</v>
      </c>
      <c r="Q1136" s="257" t="str">
        <f>VLOOKUP(MONTH(Table2[[#This Row],[Date ]]),Months,2,0)</f>
        <v>May</v>
      </c>
      <c r="R1136" s="257" t="b">
        <f>COUNTIFS(Table2[Unique],Table2[[#This Row],[Unique]])&gt;1</f>
        <v>0</v>
      </c>
      <c r="S1136" s="257">
        <f>IF(Table2[[#This Row],[Status ]]="Solved",1,0)</f>
        <v>1</v>
      </c>
      <c r="T1136" s="257">
        <f>IF(Table2[[#This Row],[Status ]]="ongoing",1,0)</f>
        <v>0</v>
      </c>
    </row>
    <row r="1137" spans="1:20" x14ac:dyDescent="0.25">
      <c r="A1137" s="262">
        <v>5016026524</v>
      </c>
      <c r="B1137" s="269" t="str">
        <f>_xlfn.XLOOKUP(Table2[[#This Row],[K&amp;N REF ]],CAT_Details[Tracking Number],CAT_Details[S Ref],,0)</f>
        <v>20250508-S-70427</v>
      </c>
      <c r="C1137" s="270">
        <f>_xlfn.XLOOKUP(Table2[[#This Row],[K&amp;N REF ]],CAT_Details[Tracking Number],CAT_Details[TO Ref],,0)</f>
        <v>20250508713597</v>
      </c>
      <c r="D1137" s="270" t="str">
        <f>_xlfn.XLOOKUP(Table2[[#This Row],[K&amp;N REF ]],CAT_Details[Tracking Number],CAT_Details[Pickup Customer Name],,0)</f>
        <v>Sanden Logistics Poland</v>
      </c>
      <c r="E1137" s="271" t="str">
        <f>_xlfn.XLOOKUP(Table2[[#This Row],[K&amp;N REF ]],CAT_Details[Tracking Number],CAT_Details[Delivery Country Code],,0)</f>
        <v>GB</v>
      </c>
      <c r="F1137" s="271" t="str">
        <f>_xlfn.XLOOKUP(Table2[[#This Row],[TO Ref]],CAT_Details[TO Ref],CAT_Details[Loc],,0)</f>
        <v>DX01</v>
      </c>
      <c r="G1137" s="257" t="s">
        <v>44</v>
      </c>
      <c r="H1137" s="257" t="s">
        <v>49</v>
      </c>
      <c r="I1137" s="280">
        <v>45798</v>
      </c>
      <c r="J1137" s="257" t="s">
        <v>26</v>
      </c>
      <c r="K1137" s="257" t="s">
        <v>32</v>
      </c>
      <c r="L1137" s="280">
        <v>45798</v>
      </c>
      <c r="M1137" s="257" t="str">
        <f>IF(Table2[[#This Row],[Resolve Date]]="","ONGOING","SOLVED")</f>
        <v>SOLVED</v>
      </c>
      <c r="N1137" s="258" t="s">
        <v>30</v>
      </c>
      <c r="O1137" s="257" t="str">
        <f>Table2[[#This Row],[K&amp;N REF ]]&amp;Table2[[#This Row],[Issue type ]]</f>
        <v>5016026524XX LABELS</v>
      </c>
      <c r="P1137" s="257">
        <f>YEAR(Table2[[#This Row],[Date ]])</f>
        <v>2025</v>
      </c>
      <c r="Q1137" s="257" t="str">
        <f>VLOOKUP(MONTH(Table2[[#This Row],[Date ]]),Months,2,0)</f>
        <v>May</v>
      </c>
      <c r="R1137" s="257" t="b">
        <f>COUNTIFS(Table2[Unique],Table2[[#This Row],[Unique]])&gt;1</f>
        <v>0</v>
      </c>
      <c r="S1137" s="257">
        <f>IF(Table2[[#This Row],[Status ]]="Solved",1,0)</f>
        <v>1</v>
      </c>
      <c r="T1137" s="257">
        <f>IF(Table2[[#This Row],[Status ]]="ongoing",1,0)</f>
        <v>0</v>
      </c>
    </row>
    <row r="1138" spans="1:20" x14ac:dyDescent="0.25">
      <c r="A1138" s="262">
        <v>5016026522</v>
      </c>
      <c r="B1138" s="269" t="str">
        <f>_xlfn.XLOOKUP(Table2[[#This Row],[K&amp;N REF ]],CAT_Details[Tracking Number],CAT_Details[S Ref],,0)</f>
        <v>20250508-S-70427</v>
      </c>
      <c r="C1138" s="270">
        <f>_xlfn.XLOOKUP(Table2[[#This Row],[K&amp;N REF ]],CAT_Details[Tracking Number],CAT_Details[TO Ref],,0)</f>
        <v>20250508713713</v>
      </c>
      <c r="D1138" s="270" t="str">
        <f>_xlfn.XLOOKUP(Table2[[#This Row],[K&amp;N REF ]],CAT_Details[Tracking Number],CAT_Details[Pickup Customer Name],,0)</f>
        <v>Sanden Logistics Poland</v>
      </c>
      <c r="E1138" s="271" t="str">
        <f>_xlfn.XLOOKUP(Table2[[#This Row],[K&amp;N REF ]],CAT_Details[Tracking Number],CAT_Details[Delivery Country Code],,0)</f>
        <v>GB</v>
      </c>
      <c r="F1138" s="271" t="str">
        <f>_xlfn.XLOOKUP(Table2[[#This Row],[TO Ref]],CAT_Details[TO Ref],CAT_Details[Loc],,0)</f>
        <v>DX01</v>
      </c>
      <c r="G1138" s="257" t="s">
        <v>44</v>
      </c>
      <c r="H1138" s="257" t="s">
        <v>49</v>
      </c>
      <c r="I1138" s="280">
        <v>45798</v>
      </c>
      <c r="J1138" s="257" t="s">
        <v>26</v>
      </c>
      <c r="K1138" s="257" t="s">
        <v>32</v>
      </c>
      <c r="L1138" s="280">
        <v>45798</v>
      </c>
      <c r="M1138" s="257" t="str">
        <f>IF(Table2[[#This Row],[Resolve Date]]="","ONGOING","SOLVED")</f>
        <v>SOLVED</v>
      </c>
      <c r="N1138" s="258" t="s">
        <v>30</v>
      </c>
      <c r="O1138" s="257" t="str">
        <f>Table2[[#This Row],[K&amp;N REF ]]&amp;Table2[[#This Row],[Issue type ]]</f>
        <v>5016026522XX LABELS</v>
      </c>
      <c r="P1138" s="257">
        <f>YEAR(Table2[[#This Row],[Date ]])</f>
        <v>2025</v>
      </c>
      <c r="Q1138" s="257" t="str">
        <f>VLOOKUP(MONTH(Table2[[#This Row],[Date ]]),Months,2,0)</f>
        <v>May</v>
      </c>
      <c r="R1138" s="257" t="b">
        <f>COUNTIFS(Table2[Unique],Table2[[#This Row],[Unique]])&gt;1</f>
        <v>0</v>
      </c>
      <c r="S1138" s="257">
        <f>IF(Table2[[#This Row],[Status ]]="Solved",1,0)</f>
        <v>1</v>
      </c>
      <c r="T1138" s="257">
        <f>IF(Table2[[#This Row],[Status ]]="ongoing",1,0)</f>
        <v>0</v>
      </c>
    </row>
    <row r="1139" spans="1:20" x14ac:dyDescent="0.25">
      <c r="A1139" s="262">
        <v>5016026519</v>
      </c>
      <c r="B1139" s="269" t="str">
        <f>_xlfn.XLOOKUP(Table2[[#This Row],[K&amp;N REF ]],CAT_Details[Tracking Number],CAT_Details[S Ref],,0)</f>
        <v>20250508-S-70427</v>
      </c>
      <c r="C1139" s="270">
        <f>_xlfn.XLOOKUP(Table2[[#This Row],[K&amp;N REF ]],CAT_Details[Tracking Number],CAT_Details[TO Ref],,0)</f>
        <v>20250508713734</v>
      </c>
      <c r="D1139" s="270" t="str">
        <f>_xlfn.XLOOKUP(Table2[[#This Row],[K&amp;N REF ]],CAT_Details[Tracking Number],CAT_Details[Pickup Customer Name],,0)</f>
        <v>Sanden Logistics Poland</v>
      </c>
      <c r="E1139" s="271" t="str">
        <f>_xlfn.XLOOKUP(Table2[[#This Row],[K&amp;N REF ]],CAT_Details[Tracking Number],CAT_Details[Delivery Country Code],,0)</f>
        <v>GB</v>
      </c>
      <c r="F1139" s="271" t="str">
        <f>_xlfn.XLOOKUP(Table2[[#This Row],[TO Ref]],CAT_Details[TO Ref],CAT_Details[Loc],,0)</f>
        <v>DX01</v>
      </c>
      <c r="G1139" s="257" t="s">
        <v>44</v>
      </c>
      <c r="H1139" s="257" t="s">
        <v>49</v>
      </c>
      <c r="I1139" s="280">
        <v>45798</v>
      </c>
      <c r="J1139" s="257" t="s">
        <v>26</v>
      </c>
      <c r="K1139" s="257" t="s">
        <v>32</v>
      </c>
      <c r="L1139" s="280">
        <v>45798</v>
      </c>
      <c r="M1139" s="257" t="str">
        <f>IF(Table2[[#This Row],[Resolve Date]]="","ONGOING","SOLVED")</f>
        <v>SOLVED</v>
      </c>
      <c r="N1139" s="258" t="s">
        <v>30</v>
      </c>
      <c r="O1139" s="257" t="str">
        <f>Table2[[#This Row],[K&amp;N REF ]]&amp;Table2[[#This Row],[Issue type ]]</f>
        <v>5016026519XX LABELS</v>
      </c>
      <c r="P1139" s="257">
        <f>YEAR(Table2[[#This Row],[Date ]])</f>
        <v>2025</v>
      </c>
      <c r="Q1139" s="257" t="str">
        <f>VLOOKUP(MONTH(Table2[[#This Row],[Date ]]),Months,2,0)</f>
        <v>May</v>
      </c>
      <c r="R1139" s="257" t="b">
        <f>COUNTIFS(Table2[Unique],Table2[[#This Row],[Unique]])&gt;1</f>
        <v>0</v>
      </c>
      <c r="S1139" s="257">
        <f>IF(Table2[[#This Row],[Status ]]="Solved",1,0)</f>
        <v>1</v>
      </c>
      <c r="T1139" s="257">
        <f>IF(Table2[[#This Row],[Status ]]="ongoing",1,0)</f>
        <v>0</v>
      </c>
    </row>
    <row r="1140" spans="1:20" x14ac:dyDescent="0.25">
      <c r="A1140" s="262">
        <v>5016042696</v>
      </c>
      <c r="B1140" s="269" t="str">
        <f>_xlfn.XLOOKUP(Table2[[#This Row],[K&amp;N REF ]],CAT_Details[Tracking Number],CAT_Details[S Ref],,0)</f>
        <v>20250509-S-70559</v>
      </c>
      <c r="C1140" s="270">
        <f>_xlfn.XLOOKUP(Table2[[#This Row],[K&amp;N REF ]],CAT_Details[Tracking Number],CAT_Details[TO Ref],,0)</f>
        <v>20250509714801</v>
      </c>
      <c r="D1140" s="270" t="str">
        <f>_xlfn.XLOOKUP(Table2[[#This Row],[K&amp;N REF ]],CAT_Details[Tracking Number],CAT_Details[Pickup Customer Name],,0)</f>
        <v>Norma Polska Sp. Z o.o.</v>
      </c>
      <c r="E1140" s="271" t="str">
        <f>_xlfn.XLOOKUP(Table2[[#This Row],[K&amp;N REF ]],CAT_Details[Tracking Number],CAT_Details[Delivery Country Code],,0)</f>
        <v>GB</v>
      </c>
      <c r="F1140" s="271" t="str">
        <f>_xlfn.XLOOKUP(Table2[[#This Row],[TO Ref]],CAT_Details[TO Ref],CAT_Details[Loc],,0)</f>
        <v>MZ02</v>
      </c>
      <c r="G1140" s="257" t="s">
        <v>44</v>
      </c>
      <c r="H1140" s="257" t="s">
        <v>35</v>
      </c>
      <c r="I1140" s="280">
        <v>45798</v>
      </c>
      <c r="J1140" s="257" t="s">
        <v>26</v>
      </c>
      <c r="K1140" s="257" t="s">
        <v>32</v>
      </c>
      <c r="L1140" s="280">
        <v>45798</v>
      </c>
      <c r="M1140" s="257" t="str">
        <f>IF(Table2[[#This Row],[Resolve Date]]="","ONGOING","SOLVED")</f>
        <v>SOLVED</v>
      </c>
      <c r="N1140" s="258" t="s">
        <v>30</v>
      </c>
      <c r="O1140" s="257" t="str">
        <f>Table2[[#This Row],[K&amp;N REF ]]&amp;Table2[[#This Row],[Issue type ]]</f>
        <v>5016042696NO LABELS</v>
      </c>
      <c r="P1140" s="257">
        <f>YEAR(Table2[[#This Row],[Date ]])</f>
        <v>2025</v>
      </c>
      <c r="Q1140" s="257" t="str">
        <f>VLOOKUP(MONTH(Table2[[#This Row],[Date ]]),Months,2,0)</f>
        <v>May</v>
      </c>
      <c r="R1140" s="257" t="b">
        <f>COUNTIFS(Table2[Unique],Table2[[#This Row],[Unique]])&gt;1</f>
        <v>0</v>
      </c>
      <c r="S1140" s="257">
        <f>IF(Table2[[#This Row],[Status ]]="Solved",1,0)</f>
        <v>1</v>
      </c>
      <c r="T1140" s="257">
        <f>IF(Table2[[#This Row],[Status ]]="ongoing",1,0)</f>
        <v>0</v>
      </c>
    </row>
    <row r="1141" spans="1:20" x14ac:dyDescent="0.25">
      <c r="A1141" s="262">
        <v>5016120628</v>
      </c>
      <c r="B1141" s="269" t="str">
        <f>_xlfn.XLOOKUP(Table2[[#This Row],[K&amp;N REF ]],CAT_Details[Tracking Number],CAT_Details[S Ref],,0)</f>
        <v>20250516-S-70438</v>
      </c>
      <c r="C1141" s="270">
        <f>_xlfn.XLOOKUP(Table2[[#This Row],[K&amp;N REF ]],CAT_Details[Tracking Number],CAT_Details[TO Ref],,0)</f>
        <v>20250515718854</v>
      </c>
      <c r="D1141" s="270" t="str">
        <f>_xlfn.XLOOKUP(Table2[[#This Row],[K&amp;N REF ]],CAT_Details[Tracking Number],CAT_Details[Pickup Customer Name],,0)</f>
        <v>PEKAGO KUNSTSTOFFEN B.V.</v>
      </c>
      <c r="E1141" s="271" t="str">
        <f>_xlfn.XLOOKUP(Table2[[#This Row],[K&amp;N REF ]],CAT_Details[Tracking Number],CAT_Details[Delivery Country Code],,0)</f>
        <v>GB</v>
      </c>
      <c r="F1141" s="271" t="str">
        <f>_xlfn.XLOOKUP(Table2[[#This Row],[TO Ref]],CAT_Details[TO Ref],CAT_Details[Loc],,0)</f>
        <v>U2-L5</v>
      </c>
      <c r="G1141" s="257" t="s">
        <v>44</v>
      </c>
      <c r="H1141" s="257" t="s">
        <v>40</v>
      </c>
      <c r="I1141" s="280">
        <v>45798</v>
      </c>
      <c r="J1141" s="257" t="s">
        <v>26</v>
      </c>
      <c r="K1141" s="257" t="s">
        <v>32</v>
      </c>
      <c r="L1141" s="280">
        <v>45799</v>
      </c>
      <c r="M1141" s="257" t="str">
        <f>IF(Table2[[#This Row],[Resolve Date]]="","ONGOING","SOLVED")</f>
        <v>SOLVED</v>
      </c>
      <c r="N1141" s="258" t="s">
        <v>58</v>
      </c>
      <c r="O1141" s="257" t="str">
        <f>Table2[[#This Row],[K&amp;N REF ]]&amp;Table2[[#This Row],[Issue type ]]</f>
        <v xml:space="preserve">5016120628INCORRECT LABELS </v>
      </c>
      <c r="P1141" s="257">
        <f>YEAR(Table2[[#This Row],[Date ]])</f>
        <v>2025</v>
      </c>
      <c r="Q1141" s="257" t="str">
        <f>VLOOKUP(MONTH(Table2[[#This Row],[Date ]]),Months,2,0)</f>
        <v>May</v>
      </c>
      <c r="R1141" s="257" t="b">
        <f>COUNTIFS(Table2[Unique],Table2[[#This Row],[Unique]])&gt;1</f>
        <v>0</v>
      </c>
      <c r="S1141" s="257">
        <f>IF(Table2[[#This Row],[Status ]]="Solved",1,0)</f>
        <v>1</v>
      </c>
      <c r="T1141" s="257">
        <f>IF(Table2[[#This Row],[Status ]]="ongoing",1,0)</f>
        <v>0</v>
      </c>
    </row>
    <row r="1142" spans="1:20" x14ac:dyDescent="0.25">
      <c r="A1142" s="262">
        <v>5016074071</v>
      </c>
      <c r="B1142" s="269" t="str">
        <f>_xlfn.XLOOKUP(Table2[[#This Row],[K&amp;N REF ]],CAT_Details[Tracking Number],CAT_Details[S Ref],,0)</f>
        <v>20250513-S-70500</v>
      </c>
      <c r="C1142" s="270">
        <f>_xlfn.XLOOKUP(Table2[[#This Row],[K&amp;N REF ]],CAT_Details[Tracking Number],CAT_Details[TO Ref],,0)</f>
        <v>20250512715126</v>
      </c>
      <c r="D1142" s="270" t="str">
        <f>_xlfn.XLOOKUP(Table2[[#This Row],[K&amp;N REF ]],CAT_Details[Tracking Number],CAT_Details[Pickup Customer Name],,0)</f>
        <v>Contitech Fluid Automotive Romania</v>
      </c>
      <c r="E1142" s="271" t="str">
        <f>_xlfn.XLOOKUP(Table2[[#This Row],[K&amp;N REF ]],CAT_Details[Tracking Number],CAT_Details[Delivery Country Code],,0)</f>
        <v>GB</v>
      </c>
      <c r="F1142" s="271" t="str">
        <f>_xlfn.XLOOKUP(Table2[[#This Row],[TO Ref]],CAT_Details[TO Ref],CAT_Details[Loc],,0)</f>
        <v>MZ02</v>
      </c>
      <c r="G1142" s="257" t="s">
        <v>34</v>
      </c>
      <c r="H1142" s="257" t="s">
        <v>35</v>
      </c>
      <c r="I1142" s="280">
        <v>45798</v>
      </c>
      <c r="J1142" s="257" t="s">
        <v>26</v>
      </c>
      <c r="K1142" s="257" t="s">
        <v>32</v>
      </c>
      <c r="L1142" s="280">
        <v>45798</v>
      </c>
      <c r="M1142" s="257" t="str">
        <f>IF(Table2[[#This Row],[Resolve Date]]="","ONGOING","SOLVED")</f>
        <v>SOLVED</v>
      </c>
      <c r="N1142" s="258" t="s">
        <v>30</v>
      </c>
      <c r="O1142" s="257" t="str">
        <f>Table2[[#This Row],[K&amp;N REF ]]&amp;Table2[[#This Row],[Issue type ]]</f>
        <v>5016074071NO LABELS</v>
      </c>
      <c r="P1142" s="257">
        <f>YEAR(Table2[[#This Row],[Date ]])</f>
        <v>2025</v>
      </c>
      <c r="Q1142" s="257" t="str">
        <f>VLOOKUP(MONTH(Table2[[#This Row],[Date ]]),Months,2,0)</f>
        <v>May</v>
      </c>
      <c r="R1142" s="257" t="b">
        <f>COUNTIFS(Table2[Unique],Table2[[#This Row],[Unique]])&gt;1</f>
        <v>0</v>
      </c>
      <c r="S1142" s="257">
        <f>IF(Table2[[#This Row],[Status ]]="Solved",1,0)</f>
        <v>1</v>
      </c>
      <c r="T1142" s="257">
        <f>IF(Table2[[#This Row],[Status ]]="ongoing",1,0)</f>
        <v>0</v>
      </c>
    </row>
    <row r="1143" spans="1:20" x14ac:dyDescent="0.25">
      <c r="A1143" s="262">
        <v>5016074072</v>
      </c>
      <c r="B1143" s="269" t="str">
        <f>_xlfn.XLOOKUP(Table2[[#This Row],[K&amp;N REF ]],CAT_Details[Tracking Number],CAT_Details[S Ref],,0)</f>
        <v>20250513-S-70500</v>
      </c>
      <c r="C1143" s="270">
        <f>_xlfn.XLOOKUP(Table2[[#This Row],[K&amp;N REF ]],CAT_Details[Tracking Number],CAT_Details[TO Ref],,0)</f>
        <v>20250512715133</v>
      </c>
      <c r="D1143" s="270" t="str">
        <f>_xlfn.XLOOKUP(Table2[[#This Row],[K&amp;N REF ]],CAT_Details[Tracking Number],CAT_Details[Pickup Customer Name],,0)</f>
        <v>Contitech Fluid Automotive Romania</v>
      </c>
      <c r="E1143" s="271" t="str">
        <f>_xlfn.XLOOKUP(Table2[[#This Row],[K&amp;N REF ]],CAT_Details[Tracking Number],CAT_Details[Delivery Country Code],,0)</f>
        <v>GB</v>
      </c>
      <c r="F1143" s="271" t="str">
        <f>_xlfn.XLOOKUP(Table2[[#This Row],[TO Ref]],CAT_Details[TO Ref],CAT_Details[Loc],,0)</f>
        <v>DX01</v>
      </c>
      <c r="G1143" s="257" t="s">
        <v>34</v>
      </c>
      <c r="H1143" s="257" t="s">
        <v>35</v>
      </c>
      <c r="I1143" s="280">
        <v>45798</v>
      </c>
      <c r="J1143" s="257" t="s">
        <v>26</v>
      </c>
      <c r="K1143" s="257" t="s">
        <v>32</v>
      </c>
      <c r="L1143" s="280">
        <v>45798</v>
      </c>
      <c r="M1143" s="257" t="str">
        <f>IF(Table2[[#This Row],[Resolve Date]]="","ONGOING","SOLVED")</f>
        <v>SOLVED</v>
      </c>
      <c r="N1143" s="258" t="s">
        <v>30</v>
      </c>
      <c r="O1143" s="257" t="str">
        <f>Table2[[#This Row],[K&amp;N REF ]]&amp;Table2[[#This Row],[Issue type ]]</f>
        <v>5016074072NO LABELS</v>
      </c>
      <c r="P1143" s="257">
        <f>YEAR(Table2[[#This Row],[Date ]])</f>
        <v>2025</v>
      </c>
      <c r="Q1143" s="257" t="str">
        <f>VLOOKUP(MONTH(Table2[[#This Row],[Date ]]),Months,2,0)</f>
        <v>May</v>
      </c>
      <c r="R1143" s="257" t="b">
        <f>COUNTIFS(Table2[Unique],Table2[[#This Row],[Unique]])&gt;1</f>
        <v>0</v>
      </c>
      <c r="S1143" s="257">
        <f>IF(Table2[[#This Row],[Status ]]="Solved",1,0)</f>
        <v>1</v>
      </c>
      <c r="T1143" s="257">
        <f>IF(Table2[[#This Row],[Status ]]="ongoing",1,0)</f>
        <v>0</v>
      </c>
    </row>
    <row r="1144" spans="1:20" x14ac:dyDescent="0.25">
      <c r="A1144" s="262">
        <v>5016104407</v>
      </c>
      <c r="B1144" s="269" t="str">
        <f>_xlfn.XLOOKUP(Table2[[#This Row],[K&amp;N REF ]],CAT_Details[Tracking Number],CAT_Details[S Ref],,0)</f>
        <v>20250515-S-70247</v>
      </c>
      <c r="C1144" s="270">
        <f>_xlfn.XLOOKUP(Table2[[#This Row],[K&amp;N REF ]],CAT_Details[Tracking Number],CAT_Details[TO Ref],,0)</f>
        <v>20250512715461</v>
      </c>
      <c r="D1144" s="270" t="str">
        <f>_xlfn.XLOOKUP(Table2[[#This Row],[K&amp;N REF ]],CAT_Details[Tracking Number],CAT_Details[Pickup Customer Name],,0)</f>
        <v>Mann + Hummel Gmbh</v>
      </c>
      <c r="E1144" s="271" t="str">
        <f>_xlfn.XLOOKUP(Table2[[#This Row],[K&amp;N REF ]],CAT_Details[Tracking Number],CAT_Details[Delivery Country Code],,0)</f>
        <v>GB</v>
      </c>
      <c r="F1144" s="271" t="str">
        <f>_xlfn.XLOOKUP(Table2[[#This Row],[TO Ref]],CAT_Details[TO Ref],CAT_Details[Loc],,0)</f>
        <v>OYL1</v>
      </c>
      <c r="G1144" s="257" t="s">
        <v>34</v>
      </c>
      <c r="H1144" s="257" t="s">
        <v>35</v>
      </c>
      <c r="I1144" s="280">
        <v>45798</v>
      </c>
      <c r="J1144" s="257" t="s">
        <v>26</v>
      </c>
      <c r="K1144" s="257" t="s">
        <v>32</v>
      </c>
      <c r="L1144" s="280">
        <v>45798</v>
      </c>
      <c r="M1144" s="257" t="str">
        <f>IF(Table2[[#This Row],[Resolve Date]]="","ONGOING","SOLVED")</f>
        <v>SOLVED</v>
      </c>
      <c r="N1144" s="258" t="s">
        <v>30</v>
      </c>
      <c r="O1144" s="257" t="str">
        <f>Table2[[#This Row],[K&amp;N REF ]]&amp;Table2[[#This Row],[Issue type ]]</f>
        <v>5016104407NO LABELS</v>
      </c>
      <c r="P1144" s="257">
        <f>YEAR(Table2[[#This Row],[Date ]])</f>
        <v>2025</v>
      </c>
      <c r="Q1144" s="257" t="str">
        <f>VLOOKUP(MONTH(Table2[[#This Row],[Date ]]),Months,2,0)</f>
        <v>May</v>
      </c>
      <c r="R1144" s="257" t="b">
        <f>COUNTIFS(Table2[Unique],Table2[[#This Row],[Unique]])&gt;1</f>
        <v>0</v>
      </c>
      <c r="S1144" s="257">
        <f>IF(Table2[[#This Row],[Status ]]="Solved",1,0)</f>
        <v>1</v>
      </c>
      <c r="T1144" s="257">
        <f>IF(Table2[[#This Row],[Status ]]="ongoing",1,0)</f>
        <v>0</v>
      </c>
    </row>
    <row r="1145" spans="1:20" x14ac:dyDescent="0.25">
      <c r="A1145" s="262">
        <v>5016104507</v>
      </c>
      <c r="B1145" s="269" t="str">
        <f>_xlfn.XLOOKUP(Table2[[#This Row],[K&amp;N REF ]],CAT_Details[Tracking Number],CAT_Details[S Ref],,0)</f>
        <v>20250515-S-70268</v>
      </c>
      <c r="C1145" s="270">
        <f>_xlfn.XLOOKUP(Table2[[#This Row],[K&amp;N REF ]],CAT_Details[Tracking Number],CAT_Details[TO Ref],,0)</f>
        <v>20250513716244</v>
      </c>
      <c r="D1145" s="270" t="str">
        <f>_xlfn.XLOOKUP(Table2[[#This Row],[K&amp;N REF ]],CAT_Details[Tracking Number],CAT_Details[Pickup Customer Name],,0)</f>
        <v>HYDAC TECHNOLOGY GMBH</v>
      </c>
      <c r="E1145" s="271" t="str">
        <f>_xlfn.XLOOKUP(Table2[[#This Row],[K&amp;N REF ]],CAT_Details[Tracking Number],CAT_Details[Delivery Country Code],,0)</f>
        <v>GB</v>
      </c>
      <c r="F1145" s="271">
        <f>_xlfn.XLOOKUP(Table2[[#This Row],[TO Ref]],CAT_Details[TO Ref],CAT_Details[Loc],,0)</f>
        <v>3402</v>
      </c>
      <c r="G1145" s="257" t="s">
        <v>34</v>
      </c>
      <c r="H1145" s="257" t="s">
        <v>40</v>
      </c>
      <c r="I1145" s="280">
        <v>45798</v>
      </c>
      <c r="J1145" s="257" t="s">
        <v>26</v>
      </c>
      <c r="K1145" s="257" t="s">
        <v>32</v>
      </c>
      <c r="L1145" s="280">
        <v>45798</v>
      </c>
      <c r="M1145" s="257" t="str">
        <f>IF(Table2[[#This Row],[Resolve Date]]="","ONGOING","SOLVED")</f>
        <v>SOLVED</v>
      </c>
      <c r="N1145" s="258" t="s">
        <v>58</v>
      </c>
      <c r="O1145" s="257" t="str">
        <f>Table2[[#This Row],[K&amp;N REF ]]&amp;Table2[[#This Row],[Issue type ]]</f>
        <v xml:space="preserve">5016104507INCORRECT LABELS </v>
      </c>
      <c r="P1145" s="257">
        <f>YEAR(Table2[[#This Row],[Date ]])</f>
        <v>2025</v>
      </c>
      <c r="Q1145" s="257" t="str">
        <f>VLOOKUP(MONTH(Table2[[#This Row],[Date ]]),Months,2,0)</f>
        <v>May</v>
      </c>
      <c r="R1145" s="257" t="b">
        <f>COUNTIFS(Table2[Unique],Table2[[#This Row],[Unique]])&gt;1</f>
        <v>0</v>
      </c>
      <c r="S1145" s="257">
        <f>IF(Table2[[#This Row],[Status ]]="Solved",1,0)</f>
        <v>1</v>
      </c>
      <c r="T1145" s="257">
        <f>IF(Table2[[#This Row],[Status ]]="ongoing",1,0)</f>
        <v>0</v>
      </c>
    </row>
    <row r="1146" spans="1:20" x14ac:dyDescent="0.25">
      <c r="A1146" s="262">
        <v>5016090087</v>
      </c>
      <c r="B1146" s="269" t="str">
        <f>_xlfn.XLOOKUP(Table2[[#This Row],[K&amp;N REF ]],CAT_Details[Tracking Number],CAT_Details[S Ref],,0)</f>
        <v>20250514-S-70222</v>
      </c>
      <c r="C1146" s="270">
        <f>_xlfn.XLOOKUP(Table2[[#This Row],[K&amp;N REF ]],CAT_Details[Tracking Number],CAT_Details[TO Ref],,0)</f>
        <v>20250513716749</v>
      </c>
      <c r="D1146" s="270" t="str">
        <f>_xlfn.XLOOKUP(Table2[[#This Row],[K&amp;N REF ]],CAT_Details[Tracking Number],CAT_Details[Pickup Customer Name],,0)</f>
        <v>Dichtungstechnik G. Bruss GmbH &amp; Co. KG</v>
      </c>
      <c r="E1146" s="271" t="str">
        <f>_xlfn.XLOOKUP(Table2[[#This Row],[K&amp;N REF ]],CAT_Details[Tracking Number],CAT_Details[Delivery Country Code],,0)</f>
        <v>GB</v>
      </c>
      <c r="F1146" s="271" t="str">
        <f>_xlfn.XLOOKUP(Table2[[#This Row],[TO Ref]],CAT_Details[TO Ref],CAT_Details[Loc],,0)</f>
        <v>DX01-L5</v>
      </c>
      <c r="G1146" s="257" t="s">
        <v>34</v>
      </c>
      <c r="H1146" s="257" t="s">
        <v>35</v>
      </c>
      <c r="I1146" s="280">
        <v>45798</v>
      </c>
      <c r="J1146" s="257" t="s">
        <v>26</v>
      </c>
      <c r="K1146" s="257" t="s">
        <v>32</v>
      </c>
      <c r="L1146" s="280">
        <v>45798</v>
      </c>
      <c r="M1146" s="257" t="str">
        <f>IF(Table2[[#This Row],[Resolve Date]]="","ONGOING","SOLVED")</f>
        <v>SOLVED</v>
      </c>
      <c r="N1146" s="258" t="s">
        <v>30</v>
      </c>
      <c r="O1146" s="257" t="str">
        <f>Table2[[#This Row],[K&amp;N REF ]]&amp;Table2[[#This Row],[Issue type ]]</f>
        <v>5016090087NO LABELS</v>
      </c>
      <c r="P1146" s="257">
        <f>YEAR(Table2[[#This Row],[Date ]])</f>
        <v>2025</v>
      </c>
      <c r="Q1146" s="257" t="str">
        <f>VLOOKUP(MONTH(Table2[[#This Row],[Date ]]),Months,2,0)</f>
        <v>May</v>
      </c>
      <c r="R1146" s="257" t="b">
        <f>COUNTIFS(Table2[Unique],Table2[[#This Row],[Unique]])&gt;1</f>
        <v>0</v>
      </c>
      <c r="S1146" s="257">
        <f>IF(Table2[[#This Row],[Status ]]="Solved",1,0)</f>
        <v>1</v>
      </c>
      <c r="T1146" s="257">
        <f>IF(Table2[[#This Row],[Status ]]="ongoing",1,0)</f>
        <v>0</v>
      </c>
    </row>
    <row r="1147" spans="1:20" x14ac:dyDescent="0.25">
      <c r="A1147" s="262">
        <v>5016104406</v>
      </c>
      <c r="B1147" s="269" t="str">
        <f>_xlfn.XLOOKUP(Table2[[#This Row],[K&amp;N REF ]],CAT_Details[Tracking Number],CAT_Details[S Ref],,0)</f>
        <v>20250515-S-70247</v>
      </c>
      <c r="C1147" s="270">
        <f>_xlfn.XLOOKUP(Table2[[#This Row],[K&amp;N REF ]],CAT_Details[Tracking Number],CAT_Details[TO Ref],,0)</f>
        <v>20250514717224</v>
      </c>
      <c r="D1147" s="270" t="str">
        <f>_xlfn.XLOOKUP(Table2[[#This Row],[K&amp;N REF ]],CAT_Details[Tracking Number],CAT_Details[Pickup Customer Name],,0)</f>
        <v>Mann + Hummel Gmbh</v>
      </c>
      <c r="E1147" s="271" t="str">
        <f>_xlfn.XLOOKUP(Table2[[#This Row],[K&amp;N REF ]],CAT_Details[Tracking Number],CAT_Details[Delivery Country Code],,0)</f>
        <v>GB</v>
      </c>
      <c r="F1147" s="271">
        <f>_xlfn.XLOOKUP(Table2[[#This Row],[TO Ref]],CAT_Details[TO Ref],CAT_Details[Loc],,0)</f>
        <v>3402</v>
      </c>
      <c r="G1147" s="257" t="s">
        <v>34</v>
      </c>
      <c r="H1147" s="257" t="s">
        <v>35</v>
      </c>
      <c r="I1147" s="280">
        <v>45798</v>
      </c>
      <c r="J1147" s="257" t="s">
        <v>26</v>
      </c>
      <c r="K1147" s="257" t="s">
        <v>32</v>
      </c>
      <c r="L1147" s="280">
        <v>45798</v>
      </c>
      <c r="M1147" s="257" t="str">
        <f>IF(Table2[[#This Row],[Resolve Date]]="","ONGOING","SOLVED")</f>
        <v>SOLVED</v>
      </c>
      <c r="N1147" s="258" t="s">
        <v>30</v>
      </c>
      <c r="O1147" s="257" t="str">
        <f>Table2[[#This Row],[K&amp;N REF ]]&amp;Table2[[#This Row],[Issue type ]]</f>
        <v>5016104406NO LABELS</v>
      </c>
      <c r="P1147" s="257">
        <f>YEAR(Table2[[#This Row],[Date ]])</f>
        <v>2025</v>
      </c>
      <c r="Q1147" s="257" t="str">
        <f>VLOOKUP(MONTH(Table2[[#This Row],[Date ]]),Months,2,0)</f>
        <v>May</v>
      </c>
      <c r="R1147" s="257" t="b">
        <f>COUNTIFS(Table2[Unique],Table2[[#This Row],[Unique]])&gt;1</f>
        <v>0</v>
      </c>
      <c r="S1147" s="257">
        <f>IF(Table2[[#This Row],[Status ]]="Solved",1,0)</f>
        <v>1</v>
      </c>
      <c r="T1147" s="257">
        <f>IF(Table2[[#This Row],[Status ]]="ongoing",1,0)</f>
        <v>0</v>
      </c>
    </row>
    <row r="1148" spans="1:20" x14ac:dyDescent="0.25">
      <c r="A1148" s="262">
        <v>5016104651</v>
      </c>
      <c r="B1148" s="269" t="str">
        <f>_xlfn.XLOOKUP(Table2[[#This Row],[K&amp;N REF ]],CAT_Details[Tracking Number],CAT_Details[S Ref],,0)</f>
        <v>20250515-S-70259</v>
      </c>
      <c r="C1148" s="270">
        <f>_xlfn.XLOOKUP(Table2[[#This Row],[K&amp;N REF ]],CAT_Details[Tracking Number],CAT_Details[TO Ref],,0)</f>
        <v>20250514717399</v>
      </c>
      <c r="D1148" s="270" t="str">
        <f>_xlfn.XLOOKUP(Table2[[#This Row],[K&amp;N REF ]],CAT_Details[Tracking Number],CAT_Details[Pickup Customer Name],,0)</f>
        <v>Sand Profile GmbH</v>
      </c>
      <c r="E1148" s="271" t="str">
        <f>_xlfn.XLOOKUP(Table2[[#This Row],[K&amp;N REF ]],CAT_Details[Tracking Number],CAT_Details[Delivery Country Code],,0)</f>
        <v>GB</v>
      </c>
      <c r="F1148" s="271" t="str">
        <f>_xlfn.XLOOKUP(Table2[[#This Row],[TO Ref]],CAT_Details[TO Ref],CAT_Details[Loc],,0)</f>
        <v>U2-L5</v>
      </c>
      <c r="G1148" s="257" t="s">
        <v>34</v>
      </c>
      <c r="H1148" s="257" t="s">
        <v>35</v>
      </c>
      <c r="I1148" s="280">
        <v>45798</v>
      </c>
      <c r="J1148" s="257" t="s">
        <v>26</v>
      </c>
      <c r="K1148" s="257" t="s">
        <v>32</v>
      </c>
      <c r="L1148" s="280">
        <v>45798</v>
      </c>
      <c r="M1148" s="257" t="str">
        <f>IF(Table2[[#This Row],[Resolve Date]]="","ONGOING","SOLVED")</f>
        <v>SOLVED</v>
      </c>
      <c r="N1148" s="258" t="s">
        <v>30</v>
      </c>
      <c r="O1148" s="257" t="str">
        <f>Table2[[#This Row],[K&amp;N REF ]]&amp;Table2[[#This Row],[Issue type ]]</f>
        <v>5016104651NO LABELS</v>
      </c>
      <c r="P1148" s="257">
        <f>YEAR(Table2[[#This Row],[Date ]])</f>
        <v>2025</v>
      </c>
      <c r="Q1148" s="257" t="str">
        <f>VLOOKUP(MONTH(Table2[[#This Row],[Date ]]),Months,2,0)</f>
        <v>May</v>
      </c>
      <c r="R1148" s="257" t="b">
        <f>COUNTIFS(Table2[Unique],Table2[[#This Row],[Unique]])&gt;1</f>
        <v>0</v>
      </c>
      <c r="S1148" s="257">
        <f>IF(Table2[[#This Row],[Status ]]="Solved",1,0)</f>
        <v>1</v>
      </c>
      <c r="T1148" s="257">
        <f>IF(Table2[[#This Row],[Status ]]="ongoing",1,0)</f>
        <v>0</v>
      </c>
    </row>
    <row r="1149" spans="1:20" x14ac:dyDescent="0.25">
      <c r="A1149" s="262">
        <v>5016104828</v>
      </c>
      <c r="B1149" s="269" t="str">
        <f>_xlfn.XLOOKUP(Table2[[#This Row],[K&amp;N REF ]],CAT_Details[Tracking Number],CAT_Details[S Ref],,0)</f>
        <v>20250515-S-70233</v>
      </c>
      <c r="C1149" s="270">
        <f>_xlfn.XLOOKUP(Table2[[#This Row],[K&amp;N REF ]],CAT_Details[Tracking Number],CAT_Details[TO Ref],,0)</f>
        <v>20250515718277</v>
      </c>
      <c r="D1149" s="270" t="str">
        <f>_xlfn.XLOOKUP(Table2[[#This Row],[K&amp;N REF ]],CAT_Details[Tracking Number],CAT_Details[Pickup Customer Name],,0)</f>
        <v>DANFOSS POWER SOLUTIONS  C/O HERBER</v>
      </c>
      <c r="E1149" s="271" t="str">
        <f>_xlfn.XLOOKUP(Table2[[#This Row],[K&amp;N REF ]],CAT_Details[Tracking Number],CAT_Details[Delivery Country Code],,0)</f>
        <v>GB</v>
      </c>
      <c r="F1149" s="271">
        <f>_xlfn.XLOOKUP(Table2[[#This Row],[TO Ref]],CAT_Details[TO Ref],CAT_Details[Loc],,0)</f>
        <v>3402</v>
      </c>
      <c r="G1149" s="257" t="s">
        <v>34</v>
      </c>
      <c r="H1149" s="257" t="s">
        <v>31</v>
      </c>
      <c r="I1149" s="280">
        <v>45798</v>
      </c>
      <c r="J1149" s="257" t="s">
        <v>26</v>
      </c>
      <c r="K1149" s="257" t="s">
        <v>32</v>
      </c>
      <c r="L1149" s="280">
        <v>45798</v>
      </c>
      <c r="M1149" s="257" t="str">
        <f>IF(Table2[[#This Row],[Resolve Date]]="","ONGOING","SOLVED")</f>
        <v>SOLVED</v>
      </c>
      <c r="N1149" s="258" t="s">
        <v>30</v>
      </c>
      <c r="O1149" s="257" t="str">
        <f>Table2[[#This Row],[K&amp;N REF ]]&amp;Table2[[#This Row],[Issue type ]]</f>
        <v>5016104828MISSING LABELS ON SOME UNITS</v>
      </c>
      <c r="P1149" s="257">
        <f>YEAR(Table2[[#This Row],[Date ]])</f>
        <v>2025</v>
      </c>
      <c r="Q1149" s="257" t="str">
        <f>VLOOKUP(MONTH(Table2[[#This Row],[Date ]]),Months,2,0)</f>
        <v>May</v>
      </c>
      <c r="R1149" s="257" t="b">
        <f>COUNTIFS(Table2[Unique],Table2[[#This Row],[Unique]])&gt;1</f>
        <v>0</v>
      </c>
      <c r="S1149" s="257">
        <f>IF(Table2[[#This Row],[Status ]]="Solved",1,0)</f>
        <v>1</v>
      </c>
      <c r="T1149" s="257">
        <f>IF(Table2[[#This Row],[Status ]]="ongoing",1,0)</f>
        <v>0</v>
      </c>
    </row>
    <row r="1150" spans="1:20" x14ac:dyDescent="0.25">
      <c r="A1150" s="262">
        <v>5016104508</v>
      </c>
      <c r="B1150" s="269" t="str">
        <f>_xlfn.XLOOKUP(Table2[[#This Row],[K&amp;N REF ]],CAT_Details[Tracking Number],CAT_Details[S Ref],,0)</f>
        <v>20250515-S-70268</v>
      </c>
      <c r="C1150" s="270">
        <f>_xlfn.XLOOKUP(Table2[[#This Row],[K&amp;N REF ]],CAT_Details[Tracking Number],CAT_Details[TO Ref],,0)</f>
        <v>20250515718280</v>
      </c>
      <c r="D1150" s="270" t="str">
        <f>_xlfn.XLOOKUP(Table2[[#This Row],[K&amp;N REF ]],CAT_Details[Tracking Number],CAT_Details[Pickup Customer Name],,0)</f>
        <v>HYDAC TECHNOLOGY GMBH</v>
      </c>
      <c r="E1150" s="271" t="str">
        <f>_xlfn.XLOOKUP(Table2[[#This Row],[K&amp;N REF ]],CAT_Details[Tracking Number],CAT_Details[Delivery Country Code],,0)</f>
        <v>GB</v>
      </c>
      <c r="F1150" s="271" t="str">
        <f>_xlfn.XLOOKUP(Table2[[#This Row],[TO Ref]],CAT_Details[TO Ref],CAT_Details[Loc],,0)</f>
        <v>U2-L5</v>
      </c>
      <c r="G1150" s="257" t="s">
        <v>34</v>
      </c>
      <c r="H1150" s="257" t="s">
        <v>40</v>
      </c>
      <c r="I1150" s="280">
        <v>45798</v>
      </c>
      <c r="J1150" s="257" t="s">
        <v>26</v>
      </c>
      <c r="K1150" s="257" t="s">
        <v>32</v>
      </c>
      <c r="L1150" s="280">
        <v>45798</v>
      </c>
      <c r="M1150" s="257" t="str">
        <f>IF(Table2[[#This Row],[Resolve Date]]="","ONGOING","SOLVED")</f>
        <v>SOLVED</v>
      </c>
      <c r="N1150" s="258" t="s">
        <v>58</v>
      </c>
      <c r="O1150" s="257" t="str">
        <f>Table2[[#This Row],[K&amp;N REF ]]&amp;Table2[[#This Row],[Issue type ]]</f>
        <v xml:space="preserve">5016104508INCORRECT LABELS </v>
      </c>
      <c r="P1150" s="257">
        <f>YEAR(Table2[[#This Row],[Date ]])</f>
        <v>2025</v>
      </c>
      <c r="Q1150" s="257" t="str">
        <f>VLOOKUP(MONTH(Table2[[#This Row],[Date ]]),Months,2,0)</f>
        <v>May</v>
      </c>
      <c r="R1150" s="257" t="b">
        <f>COUNTIFS(Table2[Unique],Table2[[#This Row],[Unique]])&gt;1</f>
        <v>0</v>
      </c>
      <c r="S1150" s="257">
        <f>IF(Table2[[#This Row],[Status ]]="Solved",1,0)</f>
        <v>1</v>
      </c>
      <c r="T1150" s="257">
        <f>IF(Table2[[#This Row],[Status ]]="ongoing",1,0)</f>
        <v>0</v>
      </c>
    </row>
    <row r="1151" spans="1:20" x14ac:dyDescent="0.25">
      <c r="A1151" s="262">
        <v>5016104708</v>
      </c>
      <c r="B1151" s="269" t="str">
        <f>_xlfn.XLOOKUP(Table2[[#This Row],[K&amp;N REF ]],CAT_Details[Tracking Number],CAT_Details[S Ref],,0)</f>
        <v>20250515-S-70255</v>
      </c>
      <c r="C1151" s="270">
        <f>_xlfn.XLOOKUP(Table2[[#This Row],[K&amp;N REF ]],CAT_Details[Tracking Number],CAT_Details[TO Ref],,0)</f>
        <v>20250515718335</v>
      </c>
      <c r="D1151" s="270" t="str">
        <f>_xlfn.XLOOKUP(Table2[[#This Row],[K&amp;N REF ]],CAT_Details[Tracking Number],CAT_Details[Pickup Customer Name],,0)</f>
        <v>KUEHNE + NAGEL AG AND CO. KG</v>
      </c>
      <c r="E1151" s="271" t="str">
        <f>_xlfn.XLOOKUP(Table2[[#This Row],[K&amp;N REF ]],CAT_Details[Tracking Number],CAT_Details[Delivery Country Code],,0)</f>
        <v>GB</v>
      </c>
      <c r="F1151" s="271">
        <f>_xlfn.XLOOKUP(Table2[[#This Row],[TO Ref]],CAT_Details[TO Ref],CAT_Details[Loc],,0)</f>
        <v>3402</v>
      </c>
      <c r="G1151" s="257" t="s">
        <v>34</v>
      </c>
      <c r="H1151" s="257" t="s">
        <v>31</v>
      </c>
      <c r="I1151" s="280">
        <v>45798</v>
      </c>
      <c r="J1151" s="257" t="s">
        <v>26</v>
      </c>
      <c r="K1151" s="257" t="s">
        <v>32</v>
      </c>
      <c r="L1151" s="280">
        <v>45798</v>
      </c>
      <c r="M1151" s="257" t="str">
        <f>IF(Table2[[#This Row],[Resolve Date]]="","ONGOING","SOLVED")</f>
        <v>SOLVED</v>
      </c>
      <c r="N1151" s="258" t="s">
        <v>30</v>
      </c>
      <c r="O1151" s="257" t="str">
        <f>Table2[[#This Row],[K&amp;N REF ]]&amp;Table2[[#This Row],[Issue type ]]</f>
        <v>5016104708MISSING LABELS ON SOME UNITS</v>
      </c>
      <c r="P1151" s="257">
        <f>YEAR(Table2[[#This Row],[Date ]])</f>
        <v>2025</v>
      </c>
      <c r="Q1151" s="257" t="str">
        <f>VLOOKUP(MONTH(Table2[[#This Row],[Date ]]),Months,2,0)</f>
        <v>May</v>
      </c>
      <c r="R1151" s="257" t="b">
        <f>COUNTIFS(Table2[Unique],Table2[[#This Row],[Unique]])&gt;1</f>
        <v>0</v>
      </c>
      <c r="S1151" s="257">
        <f>IF(Table2[[#This Row],[Status ]]="Solved",1,0)</f>
        <v>1</v>
      </c>
      <c r="T1151" s="257">
        <f>IF(Table2[[#This Row],[Status ]]="ongoing",1,0)</f>
        <v>0</v>
      </c>
    </row>
    <row r="1152" spans="1:20" x14ac:dyDescent="0.25">
      <c r="A1152" s="262">
        <v>5016120861</v>
      </c>
      <c r="B1152" s="269" t="str">
        <f>_xlfn.XLOOKUP(Table2[[#This Row],[K&amp;N REF ]],CAT_Details[Tracking Number],CAT_Details[S Ref],,0)</f>
        <v>20250516-S-70390</v>
      </c>
      <c r="C1152" s="270">
        <f>_xlfn.XLOOKUP(Table2[[#This Row],[K&amp;N REF ]],CAT_Details[Tracking Number],CAT_Details[TO Ref],,0)</f>
        <v>20250516720267</v>
      </c>
      <c r="D1152" s="270" t="str">
        <f>_xlfn.XLOOKUP(Table2[[#This Row],[K&amp;N REF ]],CAT_Details[Tracking Number],CAT_Details[Pickup Customer Name],,0)</f>
        <v>Donaldson Ed</v>
      </c>
      <c r="E1152" s="271" t="str">
        <f>_xlfn.XLOOKUP(Table2[[#This Row],[K&amp;N REF ]],CAT_Details[Tracking Number],CAT_Details[Delivery Country Code],,0)</f>
        <v>GB</v>
      </c>
      <c r="F1152" s="271" t="str">
        <f>_xlfn.XLOOKUP(Table2[[#This Row],[TO Ref]],CAT_Details[TO Ref],CAT_Details[Loc],,0)</f>
        <v>DX01-L5</v>
      </c>
      <c r="G1152" s="257" t="s">
        <v>36</v>
      </c>
      <c r="H1152" s="257" t="s">
        <v>40</v>
      </c>
      <c r="I1152" s="280">
        <v>45798</v>
      </c>
      <c r="J1152" s="257" t="s">
        <v>26</v>
      </c>
      <c r="K1152" s="257" t="s">
        <v>32</v>
      </c>
      <c r="L1152" s="280">
        <v>45798</v>
      </c>
      <c r="M1152" s="257" t="str">
        <f>IF(Table2[[#This Row],[Resolve Date]]="","ONGOING","SOLVED")</f>
        <v>SOLVED</v>
      </c>
      <c r="N1152" s="258" t="s">
        <v>58</v>
      </c>
      <c r="O1152" s="257" t="str">
        <f>Table2[[#This Row],[K&amp;N REF ]]&amp;Table2[[#This Row],[Issue type ]]</f>
        <v xml:space="preserve">5016120861INCORRECT LABELS </v>
      </c>
      <c r="P1152" s="257">
        <f>YEAR(Table2[[#This Row],[Date ]])</f>
        <v>2025</v>
      </c>
      <c r="Q1152" s="257" t="str">
        <f>VLOOKUP(MONTH(Table2[[#This Row],[Date ]]),Months,2,0)</f>
        <v>May</v>
      </c>
      <c r="R1152" s="257" t="b">
        <f>COUNTIFS(Table2[Unique],Table2[[#This Row],[Unique]])&gt;1</f>
        <v>0</v>
      </c>
      <c r="S1152" s="257">
        <f>IF(Table2[[#This Row],[Status ]]="Solved",1,0)</f>
        <v>1</v>
      </c>
      <c r="T1152" s="257">
        <f>IF(Table2[[#This Row],[Status ]]="ongoing",1,0)</f>
        <v>0</v>
      </c>
    </row>
    <row r="1153" spans="1:20" x14ac:dyDescent="0.25">
      <c r="A1153" s="262">
        <v>5016120862</v>
      </c>
      <c r="B1153" s="269" t="str">
        <f>_xlfn.XLOOKUP(Table2[[#This Row],[K&amp;N REF ]],CAT_Details[Tracking Number],CAT_Details[S Ref],,0)</f>
        <v>20250516-S-70390</v>
      </c>
      <c r="C1153" s="270">
        <f>_xlfn.XLOOKUP(Table2[[#This Row],[K&amp;N REF ]],CAT_Details[Tracking Number],CAT_Details[TO Ref],,0)</f>
        <v>20250516720285</v>
      </c>
      <c r="D1153" s="270" t="str">
        <f>_xlfn.XLOOKUP(Table2[[#This Row],[K&amp;N REF ]],CAT_Details[Tracking Number],CAT_Details[Pickup Customer Name],,0)</f>
        <v>Donaldson Ed</v>
      </c>
      <c r="E1153" s="271" t="str">
        <f>_xlfn.XLOOKUP(Table2[[#This Row],[K&amp;N REF ]],CAT_Details[Tracking Number],CAT_Details[Delivery Country Code],,0)</f>
        <v>GB</v>
      </c>
      <c r="F1153" s="271" t="str">
        <f>_xlfn.XLOOKUP(Table2[[#This Row],[TO Ref]],CAT_Details[TO Ref],CAT_Details[Loc],,0)</f>
        <v>DX01-L5</v>
      </c>
      <c r="G1153" s="257" t="s">
        <v>36</v>
      </c>
      <c r="H1153" s="257" t="s">
        <v>40</v>
      </c>
      <c r="I1153" s="280">
        <v>45798</v>
      </c>
      <c r="J1153" s="257" t="s">
        <v>26</v>
      </c>
      <c r="K1153" s="257" t="s">
        <v>32</v>
      </c>
      <c r="L1153" s="280">
        <v>45798</v>
      </c>
      <c r="M1153" s="257" t="str">
        <f>IF(Table2[[#This Row],[Resolve Date]]="","ONGOING","SOLVED")</f>
        <v>SOLVED</v>
      </c>
      <c r="N1153" s="258" t="s">
        <v>58</v>
      </c>
      <c r="O1153" s="257" t="str">
        <f>Table2[[#This Row],[K&amp;N REF ]]&amp;Table2[[#This Row],[Issue type ]]</f>
        <v xml:space="preserve">5016120862INCORRECT LABELS </v>
      </c>
      <c r="P1153" s="257">
        <f>YEAR(Table2[[#This Row],[Date ]])</f>
        <v>2025</v>
      </c>
      <c r="Q1153" s="257" t="str">
        <f>VLOOKUP(MONTH(Table2[[#This Row],[Date ]]),Months,2,0)</f>
        <v>May</v>
      </c>
      <c r="R1153" s="257" t="b">
        <f>COUNTIFS(Table2[Unique],Table2[[#This Row],[Unique]])&gt;1</f>
        <v>0</v>
      </c>
      <c r="S1153" s="257">
        <f>IF(Table2[[#This Row],[Status ]]="Solved",1,0)</f>
        <v>1</v>
      </c>
      <c r="T1153" s="257">
        <f>IF(Table2[[#This Row],[Status ]]="ongoing",1,0)</f>
        <v>0</v>
      </c>
    </row>
    <row r="1154" spans="1:20" x14ac:dyDescent="0.25">
      <c r="A1154" s="262">
        <v>5016104783</v>
      </c>
      <c r="B1154" s="269" t="str">
        <f>_xlfn.XLOOKUP(Table2[[#This Row],[K&amp;N REF ]],CAT_Details[Tracking Number],CAT_Details[S Ref],,0)</f>
        <v>20250515-S-70550</v>
      </c>
      <c r="C1154" s="270">
        <f>_xlfn.XLOOKUP(Table2[[#This Row],[K&amp;N REF ]],CAT_Details[Tracking Number],CAT_Details[TO Ref],,0)</f>
        <v>20250515718656</v>
      </c>
      <c r="D1154" s="270" t="str">
        <f>_xlfn.XLOOKUP(Table2[[#This Row],[K&amp;N REF ]],CAT_Details[Tracking Number],CAT_Details[Pickup Customer Name],,0)</f>
        <v>Fluorten SRL</v>
      </c>
      <c r="E1154" s="271" t="str">
        <f>_xlfn.XLOOKUP(Table2[[#This Row],[K&amp;N REF ]],CAT_Details[Tracking Number],CAT_Details[Delivery Country Code],,0)</f>
        <v>GB</v>
      </c>
      <c r="F1154" s="271" t="str">
        <f>_xlfn.XLOOKUP(Table2[[#This Row],[TO Ref]],CAT_Details[TO Ref],CAT_Details[Loc],,0)</f>
        <v>OYL1</v>
      </c>
      <c r="G1154" s="257" t="s">
        <v>24</v>
      </c>
      <c r="H1154" s="257" t="s">
        <v>35</v>
      </c>
      <c r="I1154" s="280">
        <v>45799</v>
      </c>
      <c r="J1154" s="257" t="s">
        <v>26</v>
      </c>
      <c r="K1154" s="257" t="s">
        <v>32</v>
      </c>
      <c r="L1154" s="280">
        <v>45799</v>
      </c>
      <c r="M1154" s="257" t="str">
        <f>IF(Table2[[#This Row],[Resolve Date]]="","ONGOING","SOLVED")</f>
        <v>SOLVED</v>
      </c>
      <c r="N1154" s="258" t="s">
        <v>30</v>
      </c>
      <c r="O1154" s="257" t="str">
        <f>Table2[[#This Row],[K&amp;N REF ]]&amp;Table2[[#This Row],[Issue type ]]</f>
        <v>5016104783NO LABELS</v>
      </c>
      <c r="P1154" s="257">
        <f>YEAR(Table2[[#This Row],[Date ]])</f>
        <v>2025</v>
      </c>
      <c r="Q1154" s="257" t="str">
        <f>VLOOKUP(MONTH(Table2[[#This Row],[Date ]]),Months,2,0)</f>
        <v>May</v>
      </c>
      <c r="R1154" s="257" t="b">
        <f>COUNTIFS(Table2[Unique],Table2[[#This Row],[Unique]])&gt;1</f>
        <v>0</v>
      </c>
      <c r="S1154" s="257">
        <f>IF(Table2[[#This Row],[Status ]]="Solved",1,0)</f>
        <v>1</v>
      </c>
      <c r="T1154" s="257">
        <f>IF(Table2[[#This Row],[Status ]]="ongoing",1,0)</f>
        <v>0</v>
      </c>
    </row>
    <row r="1155" spans="1:20" x14ac:dyDescent="0.25">
      <c r="A1155" s="262">
        <v>5016104319</v>
      </c>
      <c r="B1155" s="269" t="str">
        <f>_xlfn.XLOOKUP(Table2[[#This Row],[K&amp;N REF ]],CAT_Details[Tracking Number],CAT_Details[S Ref],,0)</f>
        <v>20250515-S-70361</v>
      </c>
      <c r="C1155" s="270">
        <f>_xlfn.XLOOKUP(Table2[[#This Row],[K&amp;N REF ]],CAT_Details[Tracking Number],CAT_Details[TO Ref],,0)</f>
        <v>20250515719127</v>
      </c>
      <c r="D1155" s="270" t="str">
        <f>_xlfn.XLOOKUP(Table2[[#This Row],[K&amp;N REF ]],CAT_Details[Tracking Number],CAT_Details[Pickup Customer Name],,0)</f>
        <v>STANADYNE AUTOMOTIVE SPA</v>
      </c>
      <c r="E1155" s="271" t="str">
        <f>_xlfn.XLOOKUP(Table2[[#This Row],[K&amp;N REF ]],CAT_Details[Tracking Number],CAT_Details[Delivery Country Code],,0)</f>
        <v>GB</v>
      </c>
      <c r="F1155" s="271" t="str">
        <f>_xlfn.XLOOKUP(Table2[[#This Row],[TO Ref]],CAT_Details[TO Ref],CAT_Details[Loc],,0)</f>
        <v>MZ02</v>
      </c>
      <c r="G1155" s="257" t="s">
        <v>24</v>
      </c>
      <c r="H1155" s="257" t="s">
        <v>35</v>
      </c>
      <c r="I1155" s="280">
        <v>45799</v>
      </c>
      <c r="J1155" s="257" t="s">
        <v>26</v>
      </c>
      <c r="K1155" s="257" t="s">
        <v>32</v>
      </c>
      <c r="L1155" s="280">
        <v>45800</v>
      </c>
      <c r="M1155" s="257" t="str">
        <f>IF(Table2[[#This Row],[Resolve Date]]="","ONGOING","SOLVED")</f>
        <v>SOLVED</v>
      </c>
      <c r="N1155" s="258" t="s">
        <v>30</v>
      </c>
      <c r="O1155" s="257" t="str">
        <f>Table2[[#This Row],[K&amp;N REF ]]&amp;Table2[[#This Row],[Issue type ]]</f>
        <v>5016104319NO LABELS</v>
      </c>
      <c r="P1155" s="257">
        <f>YEAR(Table2[[#This Row],[Date ]])</f>
        <v>2025</v>
      </c>
      <c r="Q1155" s="257" t="str">
        <f>VLOOKUP(MONTH(Table2[[#This Row],[Date ]]),Months,2,0)</f>
        <v>May</v>
      </c>
      <c r="R1155" s="257" t="b">
        <f>COUNTIFS(Table2[Unique],Table2[[#This Row],[Unique]])&gt;1</f>
        <v>0</v>
      </c>
      <c r="S1155" s="257">
        <f>IF(Table2[[#This Row],[Status ]]="Solved",1,0)</f>
        <v>1</v>
      </c>
      <c r="T1155" s="257">
        <f>IF(Table2[[#This Row],[Status ]]="ongoing",1,0)</f>
        <v>0</v>
      </c>
    </row>
    <row r="1156" spans="1:20" x14ac:dyDescent="0.25">
      <c r="A1156" s="262">
        <v>5016104386</v>
      </c>
      <c r="B1156" s="269" t="str">
        <f>_xlfn.XLOOKUP(Table2[[#This Row],[K&amp;N REF ]],CAT_Details[Tracking Number],CAT_Details[S Ref],,0)</f>
        <v>20250515-S-70351</v>
      </c>
      <c r="C1156" s="270">
        <f>_xlfn.XLOOKUP(Table2[[#This Row],[K&amp;N REF ]],CAT_Details[Tracking Number],CAT_Details[TO Ref],,0)</f>
        <v>20250515719815</v>
      </c>
      <c r="D1156" s="270" t="str">
        <f>_xlfn.XLOOKUP(Table2[[#This Row],[K&amp;N REF ]],CAT_Details[Tracking Number],CAT_Details[Pickup Customer Name],,0)</f>
        <v>COBO SPA</v>
      </c>
      <c r="E1156" s="271" t="str">
        <f>_xlfn.XLOOKUP(Table2[[#This Row],[K&amp;N REF ]],CAT_Details[Tracking Number],CAT_Details[Delivery Country Code],,0)</f>
        <v>GB</v>
      </c>
      <c r="F1156" s="271" t="str">
        <f>_xlfn.XLOOKUP(Table2[[#This Row],[TO Ref]],CAT_Details[TO Ref],CAT_Details[Loc],,0)</f>
        <v>U2-L5</v>
      </c>
      <c r="G1156" s="257" t="s">
        <v>24</v>
      </c>
      <c r="H1156" s="257" t="s">
        <v>40</v>
      </c>
      <c r="I1156" s="280">
        <v>45799</v>
      </c>
      <c r="J1156" s="257" t="s">
        <v>26</v>
      </c>
      <c r="K1156" s="257" t="s">
        <v>32</v>
      </c>
      <c r="L1156" s="280">
        <v>45799</v>
      </c>
      <c r="M1156" s="257" t="str">
        <f>IF(Table2[[#This Row],[Resolve Date]]="","ONGOING","SOLVED")</f>
        <v>SOLVED</v>
      </c>
      <c r="N1156" s="258" t="s">
        <v>58</v>
      </c>
      <c r="O1156" s="257" t="str">
        <f>Table2[[#This Row],[K&amp;N REF ]]&amp;Table2[[#This Row],[Issue type ]]</f>
        <v xml:space="preserve">5016104386INCORRECT LABELS </v>
      </c>
      <c r="P1156" s="257">
        <f>YEAR(Table2[[#This Row],[Date ]])</f>
        <v>2025</v>
      </c>
      <c r="Q1156" s="257" t="str">
        <f>VLOOKUP(MONTH(Table2[[#This Row],[Date ]]),Months,2,0)</f>
        <v>May</v>
      </c>
      <c r="R1156" s="257" t="b">
        <f>COUNTIFS(Table2[Unique],Table2[[#This Row],[Unique]])&gt;1</f>
        <v>0</v>
      </c>
      <c r="S1156" s="257">
        <f>IF(Table2[[#This Row],[Status ]]="Solved",1,0)</f>
        <v>1</v>
      </c>
      <c r="T1156" s="257">
        <f>IF(Table2[[#This Row],[Status ]]="ongoing",1,0)</f>
        <v>0</v>
      </c>
    </row>
    <row r="1157" spans="1:20" x14ac:dyDescent="0.25">
      <c r="A1157" s="262">
        <v>5016104742</v>
      </c>
      <c r="B1157" s="269" t="str">
        <f>_xlfn.XLOOKUP(Table2[[#This Row],[K&amp;N REF ]],CAT_Details[Tracking Number],CAT_Details[S Ref],,0)</f>
        <v>20250515-S-70583</v>
      </c>
      <c r="C1157" s="270">
        <f>_xlfn.XLOOKUP(Table2[[#This Row],[K&amp;N REF ]],CAT_Details[Tracking Number],CAT_Details[TO Ref],,0)</f>
        <v>20250515719929</v>
      </c>
      <c r="D1157" s="270" t="str">
        <f>_xlfn.XLOOKUP(Table2[[#This Row],[K&amp;N REF ]],CAT_Details[Tracking Number],CAT_Details[Pickup Customer Name],,0)</f>
        <v>SATA GROUP</v>
      </c>
      <c r="E1157" s="271" t="str">
        <f>_xlfn.XLOOKUP(Table2[[#This Row],[K&amp;N REF ]],CAT_Details[Tracking Number],CAT_Details[Delivery Country Code],,0)</f>
        <v>GB</v>
      </c>
      <c r="F1157" s="271" t="str">
        <f>_xlfn.XLOOKUP(Table2[[#This Row],[TO Ref]],CAT_Details[TO Ref],CAT_Details[Loc],,0)</f>
        <v>DX01-L5</v>
      </c>
      <c r="G1157" s="257" t="s">
        <v>24</v>
      </c>
      <c r="H1157" s="257" t="s">
        <v>49</v>
      </c>
      <c r="I1157" s="280">
        <v>45799</v>
      </c>
      <c r="J1157" s="257" t="s">
        <v>26</v>
      </c>
      <c r="K1157" s="257" t="s">
        <v>32</v>
      </c>
      <c r="L1157" s="280">
        <v>45799</v>
      </c>
      <c r="M1157" s="257" t="str">
        <f>IF(Table2[[#This Row],[Resolve Date]]="","ONGOING","SOLVED")</f>
        <v>SOLVED</v>
      </c>
      <c r="N1157" s="258" t="s">
        <v>30</v>
      </c>
      <c r="O1157" s="257" t="str">
        <f>Table2[[#This Row],[K&amp;N REF ]]&amp;Table2[[#This Row],[Issue type ]]</f>
        <v>5016104742XX LABELS</v>
      </c>
      <c r="P1157" s="257">
        <f>YEAR(Table2[[#This Row],[Date ]])</f>
        <v>2025</v>
      </c>
      <c r="Q1157" s="257" t="str">
        <f>VLOOKUP(MONTH(Table2[[#This Row],[Date ]]),Months,2,0)</f>
        <v>May</v>
      </c>
      <c r="R1157" s="257" t="b">
        <f>COUNTIFS(Table2[Unique],Table2[[#This Row],[Unique]])&gt;1</f>
        <v>0</v>
      </c>
      <c r="S1157" s="257">
        <f>IF(Table2[[#This Row],[Status ]]="Solved",1,0)</f>
        <v>1</v>
      </c>
      <c r="T1157" s="257">
        <f>IF(Table2[[#This Row],[Status ]]="ongoing",1,0)</f>
        <v>0</v>
      </c>
    </row>
    <row r="1158" spans="1:20" x14ac:dyDescent="0.25">
      <c r="A1158" s="262">
        <v>5016104884</v>
      </c>
      <c r="B1158" s="269" t="str">
        <f>_xlfn.XLOOKUP(Table2[[#This Row],[K&amp;N REF ]],CAT_Details[Tracking Number],CAT_Details[S Ref],,0)</f>
        <v>20250515-S-70462</v>
      </c>
      <c r="C1158" s="270">
        <f>_xlfn.XLOOKUP(Table2[[#This Row],[K&amp;N REF ]],CAT_Details[Tracking Number],CAT_Details[TO Ref],,0)</f>
        <v>20250514717383</v>
      </c>
      <c r="D1158" s="270" t="str">
        <f>_xlfn.XLOOKUP(Table2[[#This Row],[K&amp;N REF ]],CAT_Details[Tracking Number],CAT_Details[Pickup Customer Name],,0)</f>
        <v>DANFOSS A/S</v>
      </c>
      <c r="E1158" s="271" t="str">
        <f>_xlfn.XLOOKUP(Table2[[#This Row],[K&amp;N REF ]],CAT_Details[Tracking Number],CAT_Details[Delivery Country Code],,0)</f>
        <v>GB</v>
      </c>
      <c r="F1158" s="271" t="str">
        <f>_xlfn.XLOOKUP(Table2[[#This Row],[TO Ref]],CAT_Details[TO Ref],CAT_Details[Loc],,0)</f>
        <v>U2-L5</v>
      </c>
      <c r="G1158" s="257" t="s">
        <v>44</v>
      </c>
      <c r="H1158" s="257" t="s">
        <v>35</v>
      </c>
      <c r="I1158" s="280">
        <v>45799</v>
      </c>
      <c r="J1158" s="257" t="s">
        <v>26</v>
      </c>
      <c r="K1158" s="257" t="s">
        <v>32</v>
      </c>
      <c r="L1158" s="280">
        <v>45799</v>
      </c>
      <c r="M1158" s="257" t="str">
        <f>IF(Table2[[#This Row],[Resolve Date]]="","ONGOING","SOLVED")</f>
        <v>SOLVED</v>
      </c>
      <c r="N1158" s="258" t="s">
        <v>30</v>
      </c>
      <c r="O1158" s="257" t="str">
        <f>Table2[[#This Row],[K&amp;N REF ]]&amp;Table2[[#This Row],[Issue type ]]</f>
        <v>5016104884NO LABELS</v>
      </c>
      <c r="P1158" s="257">
        <f>YEAR(Table2[[#This Row],[Date ]])</f>
        <v>2025</v>
      </c>
      <c r="Q1158" s="257" t="str">
        <f>VLOOKUP(MONTH(Table2[[#This Row],[Date ]]),Months,2,0)</f>
        <v>May</v>
      </c>
      <c r="R1158" s="257" t="b">
        <f>COUNTIFS(Table2[Unique],Table2[[#This Row],[Unique]])&gt;1</f>
        <v>0</v>
      </c>
      <c r="S1158" s="257">
        <f>IF(Table2[[#This Row],[Status ]]="Solved",1,0)</f>
        <v>1</v>
      </c>
      <c r="T1158" s="257">
        <f>IF(Table2[[#This Row],[Status ]]="ongoing",1,0)</f>
        <v>0</v>
      </c>
    </row>
    <row r="1159" spans="1:20" x14ac:dyDescent="0.25">
      <c r="A1159" s="262">
        <v>5016104882</v>
      </c>
      <c r="B1159" s="269" t="str">
        <f>_xlfn.XLOOKUP(Table2[[#This Row],[K&amp;N REF ]],CAT_Details[Tracking Number],CAT_Details[S Ref],,0)</f>
        <v>20250515-S-70462</v>
      </c>
      <c r="C1159" s="270">
        <f>_xlfn.XLOOKUP(Table2[[#This Row],[K&amp;N REF ]],CAT_Details[Tracking Number],CAT_Details[TO Ref],,0)</f>
        <v>20250514717389</v>
      </c>
      <c r="D1159" s="270" t="str">
        <f>_xlfn.XLOOKUP(Table2[[#This Row],[K&amp;N REF ]],CAT_Details[Tracking Number],CAT_Details[Pickup Customer Name],,0)</f>
        <v>DANFOSS A/S</v>
      </c>
      <c r="E1159" s="271" t="str">
        <f>_xlfn.XLOOKUP(Table2[[#This Row],[K&amp;N REF ]],CAT_Details[Tracking Number],CAT_Details[Delivery Country Code],,0)</f>
        <v>GB</v>
      </c>
      <c r="F1159" s="271">
        <f>_xlfn.XLOOKUP(Table2[[#This Row],[TO Ref]],CAT_Details[TO Ref],CAT_Details[Loc],,0)</f>
        <v>3402</v>
      </c>
      <c r="G1159" s="257" t="s">
        <v>44</v>
      </c>
      <c r="H1159" s="257" t="s">
        <v>35</v>
      </c>
      <c r="I1159" s="280">
        <v>45799</v>
      </c>
      <c r="J1159" s="257" t="s">
        <v>26</v>
      </c>
      <c r="K1159" s="257" t="s">
        <v>32</v>
      </c>
      <c r="L1159" s="280">
        <v>45799</v>
      </c>
      <c r="M1159" s="257" t="str">
        <f>IF(Table2[[#This Row],[Resolve Date]]="","ONGOING","SOLVED")</f>
        <v>SOLVED</v>
      </c>
      <c r="N1159" s="258" t="s">
        <v>30</v>
      </c>
      <c r="O1159" s="257" t="str">
        <f>Table2[[#This Row],[K&amp;N REF ]]&amp;Table2[[#This Row],[Issue type ]]</f>
        <v>5016104882NO LABELS</v>
      </c>
      <c r="P1159" s="257">
        <f>YEAR(Table2[[#This Row],[Date ]])</f>
        <v>2025</v>
      </c>
      <c r="Q1159" s="257" t="str">
        <f>VLOOKUP(MONTH(Table2[[#This Row],[Date ]]),Months,2,0)</f>
        <v>May</v>
      </c>
      <c r="R1159" s="257" t="b">
        <f>COUNTIFS(Table2[Unique],Table2[[#This Row],[Unique]])&gt;1</f>
        <v>0</v>
      </c>
      <c r="S1159" s="257">
        <f>IF(Table2[[#This Row],[Status ]]="Solved",1,0)</f>
        <v>1</v>
      </c>
      <c r="T1159" s="257">
        <f>IF(Table2[[#This Row],[Status ]]="ongoing",1,0)</f>
        <v>0</v>
      </c>
    </row>
    <row r="1160" spans="1:20" x14ac:dyDescent="0.25">
      <c r="A1160" s="262">
        <v>5016104843</v>
      </c>
      <c r="B1160" s="269" t="str">
        <f>_xlfn.XLOOKUP(Table2[[#This Row],[K&amp;N REF ]],CAT_Details[Tracking Number],CAT_Details[S Ref],,0)</f>
        <v>20250515-S-70271</v>
      </c>
      <c r="C1160" s="270">
        <f>_xlfn.XLOOKUP(Table2[[#This Row],[K&amp;N REF ]],CAT_Details[Tracking Number],CAT_Details[TO Ref],,0)</f>
        <v>20250514717376</v>
      </c>
      <c r="D1160" s="270" t="str">
        <f>_xlfn.XLOOKUP(Table2[[#This Row],[K&amp;N REF ]],CAT_Details[Tracking Number],CAT_Details[Pickup Customer Name],,0)</f>
        <v>Hydac Fluidtechnik</v>
      </c>
      <c r="E1160" s="271" t="str">
        <f>_xlfn.XLOOKUP(Table2[[#This Row],[K&amp;N REF ]],CAT_Details[Tracking Number],CAT_Details[Delivery Country Code],,0)</f>
        <v>GB</v>
      </c>
      <c r="F1160" s="271">
        <f>_xlfn.XLOOKUP(Table2[[#This Row],[TO Ref]],CAT_Details[TO Ref],CAT_Details[Loc],,0)</f>
        <v>3402</v>
      </c>
      <c r="G1160" s="257" t="s">
        <v>34</v>
      </c>
      <c r="H1160" s="257" t="s">
        <v>40</v>
      </c>
      <c r="I1160" s="280">
        <v>45799</v>
      </c>
      <c r="J1160" s="257" t="s">
        <v>26</v>
      </c>
      <c r="K1160" s="257" t="s">
        <v>32</v>
      </c>
      <c r="L1160" s="280">
        <v>45799</v>
      </c>
      <c r="M1160" s="257" t="str">
        <f>IF(Table2[[#This Row],[Resolve Date]]="","ONGOING","SOLVED")</f>
        <v>SOLVED</v>
      </c>
      <c r="N1160" s="258" t="s">
        <v>58</v>
      </c>
      <c r="O1160" s="257" t="str">
        <f>Table2[[#This Row],[K&amp;N REF ]]&amp;Table2[[#This Row],[Issue type ]]</f>
        <v xml:space="preserve">5016104843INCORRECT LABELS </v>
      </c>
      <c r="P1160" s="257">
        <f>YEAR(Table2[[#This Row],[Date ]])</f>
        <v>2025</v>
      </c>
      <c r="Q1160" s="257" t="str">
        <f>VLOOKUP(MONTH(Table2[[#This Row],[Date ]]),Months,2,0)</f>
        <v>May</v>
      </c>
      <c r="R1160" s="257" t="b">
        <f>COUNTIFS(Table2[Unique],Table2[[#This Row],[Unique]])&gt;1</f>
        <v>0</v>
      </c>
      <c r="S1160" s="257">
        <f>IF(Table2[[#This Row],[Status ]]="Solved",1,0)</f>
        <v>1</v>
      </c>
      <c r="T1160" s="257">
        <f>IF(Table2[[#This Row],[Status ]]="ongoing",1,0)</f>
        <v>0</v>
      </c>
    </row>
    <row r="1161" spans="1:20" x14ac:dyDescent="0.25">
      <c r="A1161" s="262">
        <v>5016124324</v>
      </c>
      <c r="B1161" s="269" t="str">
        <f>_xlfn.XLOOKUP(Table2[[#This Row],[K&amp;N REF ]],CAT_Details[Tracking Number],CAT_Details[S Ref],,0)</f>
        <v>20250519-S-70187</v>
      </c>
      <c r="C1161" s="270">
        <f>_xlfn.XLOOKUP(Table2[[#This Row],[K&amp;N REF ]],CAT_Details[Tracking Number],CAT_Details[TO Ref],,0)</f>
        <v>20250514717461</v>
      </c>
      <c r="D1161" s="270" t="str">
        <f>_xlfn.XLOOKUP(Table2[[#This Row],[K&amp;N REF ]],CAT_Details[Tracking Number],CAT_Details[Pickup Customer Name],,0)</f>
        <v>PACOMA GMBH</v>
      </c>
      <c r="E1161" s="271" t="str">
        <f>_xlfn.XLOOKUP(Table2[[#This Row],[K&amp;N REF ]],CAT_Details[Tracking Number],CAT_Details[Delivery Country Code],,0)</f>
        <v>GB</v>
      </c>
      <c r="F1161" s="271">
        <f>_xlfn.XLOOKUP(Table2[[#This Row],[TO Ref]],CAT_Details[TO Ref],CAT_Details[Loc],,0)</f>
        <v>3402</v>
      </c>
      <c r="G1161" s="257" t="s">
        <v>34</v>
      </c>
      <c r="H1161" s="257" t="s">
        <v>35</v>
      </c>
      <c r="I1161" s="280">
        <v>45799</v>
      </c>
      <c r="J1161" s="257" t="s">
        <v>26</v>
      </c>
      <c r="K1161" s="257" t="s">
        <v>32</v>
      </c>
      <c r="L1161" s="280">
        <v>45799</v>
      </c>
      <c r="M1161" s="257" t="str">
        <f>IF(Table2[[#This Row],[Resolve Date]]="","ONGOING","SOLVED")</f>
        <v>SOLVED</v>
      </c>
      <c r="N1161" s="258" t="s">
        <v>30</v>
      </c>
      <c r="O1161" s="257" t="str">
        <f>Table2[[#This Row],[K&amp;N REF ]]&amp;Table2[[#This Row],[Issue type ]]</f>
        <v>5016124324NO LABELS</v>
      </c>
      <c r="P1161" s="257">
        <f>YEAR(Table2[[#This Row],[Date ]])</f>
        <v>2025</v>
      </c>
      <c r="Q1161" s="257" t="str">
        <f>VLOOKUP(MONTH(Table2[[#This Row],[Date ]]),Months,2,0)</f>
        <v>May</v>
      </c>
      <c r="R1161" s="257" t="b">
        <f>COUNTIFS(Table2[Unique],Table2[[#This Row],[Unique]])&gt;1</f>
        <v>0</v>
      </c>
      <c r="S1161" s="257">
        <f>IF(Table2[[#This Row],[Status ]]="Solved",1,0)</f>
        <v>1</v>
      </c>
      <c r="T1161" s="257">
        <f>IF(Table2[[#This Row],[Status ]]="ongoing",1,0)</f>
        <v>0</v>
      </c>
    </row>
    <row r="1162" spans="1:20" x14ac:dyDescent="0.25">
      <c r="A1162" s="262">
        <v>5016120587</v>
      </c>
      <c r="B1162" s="269" t="str">
        <f>_xlfn.XLOOKUP(Table2[[#This Row],[K&amp;N REF ]],CAT_Details[Tracking Number],CAT_Details[S Ref],,0)</f>
        <v>20250519-S-70059</v>
      </c>
      <c r="C1162" s="270">
        <f>_xlfn.XLOOKUP(Table2[[#This Row],[K&amp;N REF ]],CAT_Details[Tracking Number],CAT_Details[TO Ref],,0)</f>
        <v>20250516720282</v>
      </c>
      <c r="D1162" s="270" t="str">
        <f>_xlfn.XLOOKUP(Table2[[#This Row],[K&amp;N REF ]],CAT_Details[Tracking Number],CAT_Details[Pickup Customer Name],,0)</f>
        <v>MANN + HUMMEL GMBH</v>
      </c>
      <c r="E1162" s="271" t="str">
        <f>_xlfn.XLOOKUP(Table2[[#This Row],[K&amp;N REF ]],CAT_Details[Tracking Number],CAT_Details[Delivery Country Code],,0)</f>
        <v>GB</v>
      </c>
      <c r="F1162" s="271" t="str">
        <f>_xlfn.XLOOKUP(Table2[[#This Row],[TO Ref]],CAT_Details[TO Ref],CAT_Details[Loc],,0)</f>
        <v>MZ07</v>
      </c>
      <c r="G1162" s="257" t="s">
        <v>34</v>
      </c>
      <c r="H1162" s="257" t="s">
        <v>25</v>
      </c>
      <c r="I1162" s="280">
        <v>45799</v>
      </c>
      <c r="J1162" s="257" t="s">
        <v>26</v>
      </c>
      <c r="K1162" s="257" t="s">
        <v>50</v>
      </c>
      <c r="L1162" s="280">
        <v>45799</v>
      </c>
      <c r="M1162" s="257" t="str">
        <f>IF(Table2[[#This Row],[Resolve Date]]="","ONGOING","SOLVED")</f>
        <v>SOLVED</v>
      </c>
      <c r="N1162" s="258" t="s">
        <v>30</v>
      </c>
      <c r="O1162" s="257" t="str">
        <f>Table2[[#This Row],[K&amp;N REF ]]&amp;Table2[[#This Row],[Issue type ]]</f>
        <v xml:space="preserve">5016120587DAMAGE </v>
      </c>
      <c r="P1162" s="257">
        <f>YEAR(Table2[[#This Row],[Date ]])</f>
        <v>2025</v>
      </c>
      <c r="Q1162" s="257" t="str">
        <f>VLOOKUP(MONTH(Table2[[#This Row],[Date ]]),Months,2,0)</f>
        <v>May</v>
      </c>
      <c r="R1162" s="257" t="b">
        <f>COUNTIFS(Table2[Unique],Table2[[#This Row],[Unique]])&gt;1</f>
        <v>0</v>
      </c>
      <c r="S1162" s="257">
        <f>IF(Table2[[#This Row],[Status ]]="Solved",1,0)</f>
        <v>1</v>
      </c>
      <c r="T1162" s="257">
        <f>IF(Table2[[#This Row],[Status ]]="ongoing",1,0)</f>
        <v>0</v>
      </c>
    </row>
    <row r="1163" spans="1:20" x14ac:dyDescent="0.25">
      <c r="A1163" s="262">
        <v>5016120872</v>
      </c>
      <c r="B1163" s="269" t="str">
        <f>_xlfn.XLOOKUP(Table2[[#This Row],[K&amp;N REF ]],CAT_Details[Tracking Number],CAT_Details[S Ref],,0)</f>
        <v>20250516-S-70526</v>
      </c>
      <c r="C1163" s="270">
        <f>_xlfn.XLOOKUP(Table2[[#This Row],[K&amp;N REF ]],CAT_Details[Tracking Number],CAT_Details[TO Ref],,0)</f>
        <v>20250516720777</v>
      </c>
      <c r="D1163" s="270" t="str">
        <f>_xlfn.XLOOKUP(Table2[[#This Row],[K&amp;N REF ]],CAT_Details[Tracking Number],CAT_Details[Pickup Customer Name],,0)</f>
        <v>Isselburg Guß- und Bearbeitung Gmbh</v>
      </c>
      <c r="E1163" s="271" t="str">
        <f>_xlfn.XLOOKUP(Table2[[#This Row],[K&amp;N REF ]],CAT_Details[Tracking Number],CAT_Details[Delivery Country Code],,0)</f>
        <v>GB</v>
      </c>
      <c r="F1163" s="271" t="str">
        <f>_xlfn.XLOOKUP(Table2[[#This Row],[TO Ref]],CAT_Details[TO Ref],CAT_Details[Loc],,0)</f>
        <v>MY02</v>
      </c>
      <c r="G1163" s="257" t="s">
        <v>34</v>
      </c>
      <c r="H1163" s="257" t="s">
        <v>35</v>
      </c>
      <c r="I1163" s="280">
        <v>45799</v>
      </c>
      <c r="J1163" s="257" t="s">
        <v>26</v>
      </c>
      <c r="K1163" s="257" t="s">
        <v>32</v>
      </c>
      <c r="L1163" s="280">
        <v>45799</v>
      </c>
      <c r="M1163" s="257" t="str">
        <f>IF(Table2[[#This Row],[Resolve Date]]="","ONGOING","SOLVED")</f>
        <v>SOLVED</v>
      </c>
      <c r="N1163" s="258" t="s">
        <v>30</v>
      </c>
      <c r="O1163" s="257" t="str">
        <f>Table2[[#This Row],[K&amp;N REF ]]&amp;Table2[[#This Row],[Issue type ]]</f>
        <v>5016120872NO LABELS</v>
      </c>
      <c r="P1163" s="257">
        <f>YEAR(Table2[[#This Row],[Date ]])</f>
        <v>2025</v>
      </c>
      <c r="Q1163" s="257" t="str">
        <f>VLOOKUP(MONTH(Table2[[#This Row],[Date ]]),Months,2,0)</f>
        <v>May</v>
      </c>
      <c r="R1163" s="257" t="b">
        <f>COUNTIFS(Table2[Unique],Table2[[#This Row],[Unique]])&gt;1</f>
        <v>0</v>
      </c>
      <c r="S1163" s="257">
        <f>IF(Table2[[#This Row],[Status ]]="Solved",1,0)</f>
        <v>1</v>
      </c>
      <c r="T1163" s="257">
        <f>IF(Table2[[#This Row],[Status ]]="ongoing",1,0)</f>
        <v>0</v>
      </c>
    </row>
    <row r="1164" spans="1:20" x14ac:dyDescent="0.25">
      <c r="A1164" s="262">
        <v>5016104787</v>
      </c>
      <c r="B1164" s="269" t="str">
        <f>_xlfn.XLOOKUP(Table2[[#This Row],[K&amp;N REF ]],CAT_Details[Tracking Number],CAT_Details[S Ref],,0)</f>
        <v>20250515-S-70328</v>
      </c>
      <c r="C1164" s="270">
        <f>_xlfn.XLOOKUP(Table2[[#This Row],[K&amp;N REF ]],CAT_Details[Tracking Number],CAT_Details[TO Ref],,0)</f>
        <v>20250515718288</v>
      </c>
      <c r="D1164" s="270" t="str">
        <f>_xlfn.XLOOKUP(Table2[[#This Row],[K&amp;N REF ]],CAT_Details[Tracking Number],CAT_Details[Pickup Customer Name],,0)</f>
        <v>ONET LOGISTIQUE</v>
      </c>
      <c r="E1164" s="271" t="str">
        <f>_xlfn.XLOOKUP(Table2[[#This Row],[K&amp;N REF ]],CAT_Details[Tracking Number],CAT_Details[Delivery Country Code],,0)</f>
        <v>GB</v>
      </c>
      <c r="F1164" s="271" t="str">
        <f>_xlfn.XLOOKUP(Table2[[#This Row],[TO Ref]],CAT_Details[TO Ref],CAT_Details[Loc],,0)</f>
        <v>OYL1</v>
      </c>
      <c r="G1164" s="257" t="s">
        <v>36</v>
      </c>
      <c r="H1164" s="257" t="s">
        <v>35</v>
      </c>
      <c r="I1164" s="280">
        <v>45799</v>
      </c>
      <c r="J1164" s="257" t="s">
        <v>26</v>
      </c>
      <c r="K1164" s="257" t="s">
        <v>32</v>
      </c>
      <c r="L1164" s="280">
        <v>45799</v>
      </c>
      <c r="M1164" s="257" t="str">
        <f>IF(Table2[[#This Row],[Resolve Date]]="","ONGOING","SOLVED")</f>
        <v>SOLVED</v>
      </c>
      <c r="N1164" s="258" t="s">
        <v>30</v>
      </c>
      <c r="O1164" s="257" t="str">
        <f>Table2[[#This Row],[K&amp;N REF ]]&amp;Table2[[#This Row],[Issue type ]]</f>
        <v>5016104787NO LABELS</v>
      </c>
      <c r="P1164" s="257">
        <f>YEAR(Table2[[#This Row],[Date ]])</f>
        <v>2025</v>
      </c>
      <c r="Q1164" s="257" t="str">
        <f>VLOOKUP(MONTH(Table2[[#This Row],[Date ]]),Months,2,0)</f>
        <v>May</v>
      </c>
      <c r="R1164" s="257" t="b">
        <f>COUNTIFS(Table2[Unique],Table2[[#This Row],[Unique]])&gt;1</f>
        <v>0</v>
      </c>
      <c r="S1164" s="257">
        <f>IF(Table2[[#This Row],[Status ]]="Solved",1,0)</f>
        <v>1</v>
      </c>
      <c r="T1164" s="257">
        <f>IF(Table2[[#This Row],[Status ]]="ongoing",1,0)</f>
        <v>0</v>
      </c>
    </row>
    <row r="1165" spans="1:20" x14ac:dyDescent="0.25">
      <c r="A1165" s="262">
        <v>5016136064</v>
      </c>
      <c r="B1165" s="269" t="str">
        <f>_xlfn.XLOOKUP(Table2[[#This Row],[K&amp;N REF ]],CAT_Details[Tracking Number],CAT_Details[S Ref],,0)</f>
        <v>20250519-S-70352</v>
      </c>
      <c r="C1165" s="270">
        <f>_xlfn.XLOOKUP(Table2[[#This Row],[K&amp;N REF ]],CAT_Details[Tracking Number],CAT_Details[TO Ref],,0)</f>
        <v>20250519721250</v>
      </c>
      <c r="D1165" s="270" t="str">
        <f>_xlfn.XLOOKUP(Table2[[#This Row],[K&amp;N REF ]],CAT_Details[Tracking Number],CAT_Details[Pickup Customer Name],,0)</f>
        <v>Donaldson Ed</v>
      </c>
      <c r="E1165" s="271" t="str">
        <f>_xlfn.XLOOKUP(Table2[[#This Row],[K&amp;N REF ]],CAT_Details[Tracking Number],CAT_Details[Delivery Country Code],,0)</f>
        <v>GB</v>
      </c>
      <c r="F1165" s="271">
        <f>_xlfn.XLOOKUP(Table2[[#This Row],[TO Ref]],CAT_Details[TO Ref],CAT_Details[Loc],,0)</f>
        <v>3402</v>
      </c>
      <c r="G1165" s="257" t="s">
        <v>36</v>
      </c>
      <c r="H1165" s="257" t="s">
        <v>40</v>
      </c>
      <c r="I1165" s="280">
        <v>45799</v>
      </c>
      <c r="J1165" s="257" t="s">
        <v>26</v>
      </c>
      <c r="K1165" s="257" t="s">
        <v>32</v>
      </c>
      <c r="L1165" s="280">
        <v>45799</v>
      </c>
      <c r="M1165" s="257" t="str">
        <f>IF(Table2[[#This Row],[Resolve Date]]="","ONGOING","SOLVED")</f>
        <v>SOLVED</v>
      </c>
      <c r="N1165" s="258" t="s">
        <v>58</v>
      </c>
      <c r="O1165" s="257" t="str">
        <f>Table2[[#This Row],[K&amp;N REF ]]&amp;Table2[[#This Row],[Issue type ]]</f>
        <v xml:space="preserve">5016136064INCORRECT LABELS </v>
      </c>
      <c r="P1165" s="257">
        <f>YEAR(Table2[[#This Row],[Date ]])</f>
        <v>2025</v>
      </c>
      <c r="Q1165" s="257" t="str">
        <f>VLOOKUP(MONTH(Table2[[#This Row],[Date ]]),Months,2,0)</f>
        <v>May</v>
      </c>
      <c r="R1165" s="257" t="b">
        <f>COUNTIFS(Table2[Unique],Table2[[#This Row],[Unique]])&gt;1</f>
        <v>0</v>
      </c>
      <c r="S1165" s="257">
        <f>IF(Table2[[#This Row],[Status ]]="Solved",1,0)</f>
        <v>1</v>
      </c>
      <c r="T1165" s="257">
        <f>IF(Table2[[#This Row],[Status ]]="ongoing",1,0)</f>
        <v>0</v>
      </c>
    </row>
    <row r="1166" spans="1:20" x14ac:dyDescent="0.25">
      <c r="A1166" s="262">
        <v>5016136056</v>
      </c>
      <c r="B1166" s="269" t="str">
        <f>_xlfn.XLOOKUP(Table2[[#This Row],[K&amp;N REF ]],CAT_Details[Tracking Number],CAT_Details[S Ref],,0)</f>
        <v>20250519-S-70352</v>
      </c>
      <c r="C1166" s="270">
        <f>_xlfn.XLOOKUP(Table2[[#This Row],[K&amp;N REF ]],CAT_Details[Tracking Number],CAT_Details[TO Ref],,0)</f>
        <v>20250519721257</v>
      </c>
      <c r="D1166" s="270" t="str">
        <f>_xlfn.XLOOKUP(Table2[[#This Row],[K&amp;N REF ]],CAT_Details[Tracking Number],CAT_Details[Pickup Customer Name],,0)</f>
        <v>Donaldson Ed</v>
      </c>
      <c r="E1166" s="271" t="str">
        <f>_xlfn.XLOOKUP(Table2[[#This Row],[K&amp;N REF ]],CAT_Details[Tracking Number],CAT_Details[Delivery Country Code],,0)</f>
        <v>GB</v>
      </c>
      <c r="F1166" s="271" t="str">
        <f>_xlfn.XLOOKUP(Table2[[#This Row],[TO Ref]],CAT_Details[TO Ref],CAT_Details[Loc],,0)</f>
        <v>U2-L5</v>
      </c>
      <c r="G1166" s="257" t="s">
        <v>36</v>
      </c>
      <c r="H1166" s="257" t="s">
        <v>40</v>
      </c>
      <c r="I1166" s="280">
        <v>45799</v>
      </c>
      <c r="J1166" s="257" t="s">
        <v>26</v>
      </c>
      <c r="K1166" s="257" t="s">
        <v>32</v>
      </c>
      <c r="L1166" s="280">
        <v>45799</v>
      </c>
      <c r="M1166" s="257" t="str">
        <f>IF(Table2[[#This Row],[Resolve Date]]="","ONGOING","SOLVED")</f>
        <v>SOLVED</v>
      </c>
      <c r="N1166" s="258" t="s">
        <v>58</v>
      </c>
      <c r="O1166" s="257" t="str">
        <f>Table2[[#This Row],[K&amp;N REF ]]&amp;Table2[[#This Row],[Issue type ]]</f>
        <v xml:space="preserve">5016136056INCORRECT LABELS </v>
      </c>
      <c r="P1166" s="257">
        <f>YEAR(Table2[[#This Row],[Date ]])</f>
        <v>2025</v>
      </c>
      <c r="Q1166" s="257" t="str">
        <f>VLOOKUP(MONTH(Table2[[#This Row],[Date ]]),Months,2,0)</f>
        <v>May</v>
      </c>
      <c r="R1166" s="257" t="b">
        <f>COUNTIFS(Table2[Unique],Table2[[#This Row],[Unique]])&gt;1</f>
        <v>0</v>
      </c>
      <c r="S1166" s="257">
        <f>IF(Table2[[#This Row],[Status ]]="Solved",1,0)</f>
        <v>1</v>
      </c>
      <c r="T1166" s="257">
        <f>IF(Table2[[#This Row],[Status ]]="ongoing",1,0)</f>
        <v>0</v>
      </c>
    </row>
    <row r="1167" spans="1:20" x14ac:dyDescent="0.25">
      <c r="A1167" s="262">
        <v>5016120075</v>
      </c>
      <c r="B1167" s="269" t="str">
        <f>_xlfn.XLOOKUP(Table2[[#This Row],[K&amp;N REF ]],CAT_Details[Tracking Number],CAT_Details[S Ref],,0)</f>
        <v>20250516-S-70337</v>
      </c>
      <c r="C1167" s="270">
        <f>_xlfn.XLOOKUP(Table2[[#This Row],[K&amp;N REF ]],CAT_Details[Tracking Number],CAT_Details[TO Ref],,0)</f>
        <v>20250515719953</v>
      </c>
      <c r="D1167" s="270" t="str">
        <f>_xlfn.XLOOKUP(Table2[[#This Row],[K&amp;N REF ]],CAT_Details[Tracking Number],CAT_Details[Pickup Customer Name],,0)</f>
        <v>SATA GROUP</v>
      </c>
      <c r="E1167" s="271" t="str">
        <f>_xlfn.XLOOKUP(Table2[[#This Row],[K&amp;N REF ]],CAT_Details[Tracking Number],CAT_Details[Delivery Country Code],,0)</f>
        <v>GB</v>
      </c>
      <c r="F1167" s="271" t="str">
        <f>_xlfn.XLOOKUP(Table2[[#This Row],[TO Ref]],CAT_Details[TO Ref],CAT_Details[Loc],,0)</f>
        <v>DX01-L5</v>
      </c>
      <c r="G1167" s="257" t="s">
        <v>24</v>
      </c>
      <c r="H1167" s="257" t="s">
        <v>25</v>
      </c>
      <c r="I1167" s="280">
        <v>45800</v>
      </c>
      <c r="J1167" s="257" t="s">
        <v>26</v>
      </c>
      <c r="K1167" s="257" t="s">
        <v>32</v>
      </c>
      <c r="L1167" s="280">
        <v>45800</v>
      </c>
      <c r="M1167" s="257" t="str">
        <f>IF(Table2[[#This Row],[Resolve Date]]="","ONGOING","SOLVED")</f>
        <v>SOLVED</v>
      </c>
      <c r="N1167" s="258" t="s">
        <v>30</v>
      </c>
      <c r="O1167" s="257" t="str">
        <f>Table2[[#This Row],[K&amp;N REF ]]&amp;Table2[[#This Row],[Issue type ]]</f>
        <v xml:space="preserve">5016120075DAMAGE </v>
      </c>
      <c r="P1167" s="257">
        <f>YEAR(Table2[[#This Row],[Date ]])</f>
        <v>2025</v>
      </c>
      <c r="Q1167" s="257" t="str">
        <f>VLOOKUP(MONTH(Table2[[#This Row],[Date ]]),Months,2,0)</f>
        <v>May</v>
      </c>
      <c r="R1167" s="257" t="b">
        <f>COUNTIFS(Table2[Unique],Table2[[#This Row],[Unique]])&gt;1</f>
        <v>0</v>
      </c>
      <c r="S1167" s="257">
        <f>IF(Table2[[#This Row],[Status ]]="Solved",1,0)</f>
        <v>1</v>
      </c>
      <c r="T1167" s="257">
        <f>IF(Table2[[#This Row],[Status ]]="ongoing",1,0)</f>
        <v>0</v>
      </c>
    </row>
    <row r="1168" spans="1:20" x14ac:dyDescent="0.25">
      <c r="A1168" s="262">
        <v>5016135918</v>
      </c>
      <c r="B1168" s="269" t="str">
        <f>_xlfn.XLOOKUP(Table2[[#This Row],[K&amp;N REF ]],CAT_Details[Tracking Number],CAT_Details[S Ref],,0)</f>
        <v>20250519-S-70436</v>
      </c>
      <c r="C1168" s="270">
        <f>_xlfn.XLOOKUP(Table2[[#This Row],[K&amp;N REF ]],CAT_Details[Tracking Number],CAT_Details[TO Ref],,0)</f>
        <v>20250515718359</v>
      </c>
      <c r="D1168" s="270" t="str">
        <f>_xlfn.XLOOKUP(Table2[[#This Row],[K&amp;N REF ]],CAT_Details[Tracking Number],CAT_Details[Pickup Customer Name],,0)</f>
        <v>KONGSBERG AUTOMOTIVE ASA</v>
      </c>
      <c r="E1168" s="271" t="str">
        <f>_xlfn.XLOOKUP(Table2[[#This Row],[K&amp;N REF ]],CAT_Details[Tracking Number],CAT_Details[Delivery Country Code],,0)</f>
        <v>GB</v>
      </c>
      <c r="F1168" s="271">
        <f>_xlfn.XLOOKUP(Table2[[#This Row],[TO Ref]],CAT_Details[TO Ref],CAT_Details[Loc],,0)</f>
        <v>3402</v>
      </c>
      <c r="G1168" s="257" t="s">
        <v>44</v>
      </c>
      <c r="H1168" s="257" t="s">
        <v>35</v>
      </c>
      <c r="I1168" s="280">
        <v>45800</v>
      </c>
      <c r="J1168" s="257" t="s">
        <v>26</v>
      </c>
      <c r="K1168" s="257" t="s">
        <v>32</v>
      </c>
      <c r="L1168" s="280">
        <v>45800</v>
      </c>
      <c r="M1168" s="257" t="str">
        <f>IF(Table2[[#This Row],[Resolve Date]]="","ONGOING","SOLVED")</f>
        <v>SOLVED</v>
      </c>
      <c r="N1168" s="258" t="s">
        <v>30</v>
      </c>
      <c r="O1168" s="257" t="str">
        <f>Table2[[#This Row],[K&amp;N REF ]]&amp;Table2[[#This Row],[Issue type ]]</f>
        <v>5016135918NO LABELS</v>
      </c>
      <c r="P1168" s="257">
        <f>YEAR(Table2[[#This Row],[Date ]])</f>
        <v>2025</v>
      </c>
      <c r="Q1168" s="257" t="str">
        <f>VLOOKUP(MONTH(Table2[[#This Row],[Date ]]),Months,2,0)</f>
        <v>May</v>
      </c>
      <c r="R1168" s="257" t="b">
        <f>COUNTIFS(Table2[Unique],Table2[[#This Row],[Unique]])&gt;1</f>
        <v>0</v>
      </c>
      <c r="S1168" s="257">
        <f>IF(Table2[[#This Row],[Status ]]="Solved",1,0)</f>
        <v>1</v>
      </c>
      <c r="T1168" s="257">
        <f>IF(Table2[[#This Row],[Status ]]="ongoing",1,0)</f>
        <v>0</v>
      </c>
    </row>
    <row r="1169" spans="1:20" x14ac:dyDescent="0.25">
      <c r="A1169" s="262">
        <v>5016120085</v>
      </c>
      <c r="B1169" s="269" t="str">
        <f>_xlfn.XLOOKUP(Table2[[#This Row],[K&amp;N REF ]],CAT_Details[Tracking Number],CAT_Details[S Ref],,0)</f>
        <v>20250516-S-70435</v>
      </c>
      <c r="C1169" s="270">
        <f>_xlfn.XLOOKUP(Table2[[#This Row],[K&amp;N REF ]],CAT_Details[Tracking Number],CAT_Details[TO Ref],,0)</f>
        <v>20250515719606</v>
      </c>
      <c r="D1169" s="270" t="str">
        <f>_xlfn.XLOOKUP(Table2[[#This Row],[K&amp;N REF ]],CAT_Details[Tracking Number],CAT_Details[Pickup Customer Name],,0)</f>
        <v>AQ Wiring Systems Sp. z o.o.</v>
      </c>
      <c r="E1169" s="271" t="str">
        <f>_xlfn.XLOOKUP(Table2[[#This Row],[K&amp;N REF ]],CAT_Details[Tracking Number],CAT_Details[Delivery Country Code],,0)</f>
        <v>GB</v>
      </c>
      <c r="F1169" s="271" t="str">
        <f>_xlfn.XLOOKUP(Table2[[#This Row],[TO Ref]],CAT_Details[TO Ref],CAT_Details[Loc],,0)</f>
        <v>DX01-L5</v>
      </c>
      <c r="G1169" s="257" t="s">
        <v>44</v>
      </c>
      <c r="H1169" s="257" t="s">
        <v>35</v>
      </c>
      <c r="I1169" s="280">
        <v>45800</v>
      </c>
      <c r="J1169" s="257" t="s">
        <v>26</v>
      </c>
      <c r="K1169" s="257" t="s">
        <v>32</v>
      </c>
      <c r="L1169" s="280">
        <v>45800</v>
      </c>
      <c r="M1169" s="257" t="str">
        <f>IF(Table2[[#This Row],[Resolve Date]]="","ONGOING","SOLVED")</f>
        <v>SOLVED</v>
      </c>
      <c r="N1169" s="258" t="s">
        <v>30</v>
      </c>
      <c r="O1169" s="257" t="str">
        <f>Table2[[#This Row],[K&amp;N REF ]]&amp;Table2[[#This Row],[Issue type ]]</f>
        <v>5016120085NO LABELS</v>
      </c>
      <c r="P1169" s="257">
        <f>YEAR(Table2[[#This Row],[Date ]])</f>
        <v>2025</v>
      </c>
      <c r="Q1169" s="257" t="str">
        <f>VLOOKUP(MONTH(Table2[[#This Row],[Date ]]),Months,2,0)</f>
        <v>May</v>
      </c>
      <c r="R1169" s="257" t="b">
        <f>COUNTIFS(Table2[Unique],Table2[[#This Row],[Unique]])&gt;1</f>
        <v>0</v>
      </c>
      <c r="S1169" s="257">
        <f>IF(Table2[[#This Row],[Status ]]="Solved",1,0)</f>
        <v>1</v>
      </c>
      <c r="T1169" s="257">
        <f>IF(Table2[[#This Row],[Status ]]="ongoing",1,0)</f>
        <v>0</v>
      </c>
    </row>
    <row r="1170" spans="1:20" x14ac:dyDescent="0.25">
      <c r="A1170" s="262">
        <v>5016135888</v>
      </c>
      <c r="B1170" s="269" t="str">
        <f>_xlfn.XLOOKUP(Table2[[#This Row],[K&amp;N REF ]],CAT_Details[Tracking Number],CAT_Details[S Ref],,0)</f>
        <v>20250519-S-70223</v>
      </c>
      <c r="C1170" s="270">
        <f>_xlfn.XLOOKUP(Table2[[#This Row],[K&amp;N REF ]],CAT_Details[Tracking Number],CAT_Details[TO Ref],,0)</f>
        <v>20250512715208</v>
      </c>
      <c r="D1170" s="270" t="str">
        <f>_xlfn.XLOOKUP(Table2[[#This Row],[K&amp;N REF ]],CAT_Details[Tracking Number],CAT_Details[Pickup Customer Name],,0)</f>
        <v>Aurora Konrad G.Schulz GmbH &amp; Co.KG</v>
      </c>
      <c r="E1170" s="271" t="str">
        <f>_xlfn.XLOOKUP(Table2[[#This Row],[K&amp;N REF ]],CAT_Details[Tracking Number],CAT_Details[Delivery Country Code],,0)</f>
        <v>GB</v>
      </c>
      <c r="F1170" s="271">
        <f>_xlfn.XLOOKUP(Table2[[#This Row],[TO Ref]],CAT_Details[TO Ref],CAT_Details[Loc],,0)</f>
        <v>3402</v>
      </c>
      <c r="G1170" s="257" t="s">
        <v>34</v>
      </c>
      <c r="H1170" s="257" t="s">
        <v>25</v>
      </c>
      <c r="I1170" s="280">
        <v>45800</v>
      </c>
      <c r="J1170" s="257" t="s">
        <v>26</v>
      </c>
      <c r="K1170" s="257" t="s">
        <v>50</v>
      </c>
      <c r="L1170" s="280">
        <v>45800</v>
      </c>
      <c r="M1170" s="257" t="str">
        <f>IF(Table2[[#This Row],[Resolve Date]]="","ONGOING","SOLVED")</f>
        <v>SOLVED</v>
      </c>
      <c r="N1170" s="258" t="s">
        <v>30</v>
      </c>
      <c r="O1170" s="257" t="str">
        <f>Table2[[#This Row],[K&amp;N REF ]]&amp;Table2[[#This Row],[Issue type ]]</f>
        <v xml:space="preserve">5016135888DAMAGE </v>
      </c>
      <c r="P1170" s="257">
        <f>YEAR(Table2[[#This Row],[Date ]])</f>
        <v>2025</v>
      </c>
      <c r="Q1170" s="257" t="str">
        <f>VLOOKUP(MONTH(Table2[[#This Row],[Date ]]),Months,2,0)</f>
        <v>May</v>
      </c>
      <c r="R1170" s="257" t="b">
        <f>COUNTIFS(Table2[Unique],Table2[[#This Row],[Unique]])&gt;1</f>
        <v>0</v>
      </c>
      <c r="S1170" s="257">
        <f>IF(Table2[[#This Row],[Status ]]="Solved",1,0)</f>
        <v>1</v>
      </c>
      <c r="T1170" s="257">
        <f>IF(Table2[[#This Row],[Status ]]="ongoing",1,0)</f>
        <v>0</v>
      </c>
    </row>
    <row r="1171" spans="1:20" x14ac:dyDescent="0.25">
      <c r="A1171" s="262">
        <v>5016167910</v>
      </c>
      <c r="B1171" s="269" t="str">
        <f>_xlfn.XLOOKUP(Table2[[#This Row],[K&amp;N REF ]],CAT_Details[Tracking Number],CAT_Details[S Ref],,0)</f>
        <v>20250519-S-70202</v>
      </c>
      <c r="C1171" s="270">
        <f>_xlfn.XLOOKUP(Table2[[#This Row],[K&amp;N REF ]],CAT_Details[Tracking Number],CAT_Details[TO Ref],,0)</f>
        <v>20250516720608</v>
      </c>
      <c r="D1171" s="270" t="str">
        <f>_xlfn.XLOOKUP(Table2[[#This Row],[K&amp;N REF ]],CAT_Details[Tracking Number],CAT_Details[Pickup Customer Name],,0)</f>
        <v>Elring Klinger Ag</v>
      </c>
      <c r="E1171" s="271" t="str">
        <f>_xlfn.XLOOKUP(Table2[[#This Row],[K&amp;N REF ]],CAT_Details[Tracking Number],CAT_Details[Delivery Country Code],,0)</f>
        <v>GB</v>
      </c>
      <c r="F1171" s="271" t="str">
        <f>_xlfn.XLOOKUP(Table2[[#This Row],[TO Ref]],CAT_Details[TO Ref],CAT_Details[Loc],,0)</f>
        <v>DX01-L5</v>
      </c>
      <c r="G1171" s="257" t="s">
        <v>34</v>
      </c>
      <c r="H1171" s="257" t="s">
        <v>49</v>
      </c>
      <c r="I1171" s="280">
        <v>45800</v>
      </c>
      <c r="J1171" s="257" t="s">
        <v>26</v>
      </c>
      <c r="K1171" s="257" t="s">
        <v>32</v>
      </c>
      <c r="L1171" s="280">
        <v>45803</v>
      </c>
      <c r="M1171" s="257" t="str">
        <f>IF(Table2[[#This Row],[Resolve Date]]="","ONGOING","SOLVED")</f>
        <v>SOLVED</v>
      </c>
      <c r="N1171" s="258" t="s">
        <v>30</v>
      </c>
      <c r="O1171" s="257" t="str">
        <f>Table2[[#This Row],[K&amp;N REF ]]&amp;Table2[[#This Row],[Issue type ]]</f>
        <v>5016167910XX LABELS</v>
      </c>
      <c r="P1171" s="257">
        <f>YEAR(Table2[[#This Row],[Date ]])</f>
        <v>2025</v>
      </c>
      <c r="Q1171" s="257" t="str">
        <f>VLOOKUP(MONTH(Table2[[#This Row],[Date ]]),Months,2,0)</f>
        <v>May</v>
      </c>
      <c r="R1171" s="257" t="b">
        <f>COUNTIFS(Table2[Unique],Table2[[#This Row],[Unique]])&gt;1</f>
        <v>0</v>
      </c>
      <c r="S1171" s="257">
        <f>IF(Table2[[#This Row],[Status ]]="Solved",1,0)</f>
        <v>1</v>
      </c>
      <c r="T1171" s="257">
        <f>IF(Table2[[#This Row],[Status ]]="ongoing",1,0)</f>
        <v>0</v>
      </c>
    </row>
    <row r="1172" spans="1:20" x14ac:dyDescent="0.25">
      <c r="A1172" s="262">
        <v>5016135977</v>
      </c>
      <c r="B1172" s="269" t="str">
        <f>_xlfn.XLOOKUP(Table2[[#This Row],[K&amp;N REF ]],CAT_Details[Tracking Number],CAT_Details[S Ref],,0)</f>
        <v>20250519-S-70189</v>
      </c>
      <c r="C1172" s="270">
        <f>_xlfn.XLOOKUP(Table2[[#This Row],[K&amp;N REF ]],CAT_Details[Tracking Number],CAT_Details[TO Ref],,0)</f>
        <v>20250519721153</v>
      </c>
      <c r="D1172" s="270" t="str">
        <f>_xlfn.XLOOKUP(Table2[[#This Row],[K&amp;N REF ]],CAT_Details[Tracking Number],CAT_Details[Pickup Customer Name],,0)</f>
        <v>Tenneco Zwickau GmbH</v>
      </c>
      <c r="E1172" s="271" t="str">
        <f>_xlfn.XLOOKUP(Table2[[#This Row],[K&amp;N REF ]],CAT_Details[Tracking Number],CAT_Details[Delivery Country Code],,0)</f>
        <v>GB</v>
      </c>
      <c r="F1172" s="271" t="str">
        <f>_xlfn.XLOOKUP(Table2[[#This Row],[TO Ref]],CAT_Details[TO Ref],CAT_Details[Loc],,0)</f>
        <v>DX01-L5</v>
      </c>
      <c r="G1172" s="257" t="s">
        <v>34</v>
      </c>
      <c r="H1172" s="257" t="s">
        <v>35</v>
      </c>
      <c r="I1172" s="280">
        <v>45800</v>
      </c>
      <c r="J1172" s="257" t="s">
        <v>26</v>
      </c>
      <c r="K1172" s="257" t="s">
        <v>32</v>
      </c>
      <c r="L1172" s="280">
        <v>45800</v>
      </c>
      <c r="M1172" s="257" t="str">
        <f>IF(Table2[[#This Row],[Resolve Date]]="","ONGOING","SOLVED")</f>
        <v>SOLVED</v>
      </c>
      <c r="N1172" s="258" t="s">
        <v>30</v>
      </c>
      <c r="O1172" s="257" t="str">
        <f>Table2[[#This Row],[K&amp;N REF ]]&amp;Table2[[#This Row],[Issue type ]]</f>
        <v>5016135977NO LABELS</v>
      </c>
      <c r="P1172" s="257">
        <f>YEAR(Table2[[#This Row],[Date ]])</f>
        <v>2025</v>
      </c>
      <c r="Q1172" s="257" t="str">
        <f>VLOOKUP(MONTH(Table2[[#This Row],[Date ]]),Months,2,0)</f>
        <v>May</v>
      </c>
      <c r="R1172" s="257" t="b">
        <f>COUNTIFS(Table2[Unique],Table2[[#This Row],[Unique]])&gt;1</f>
        <v>0</v>
      </c>
      <c r="S1172" s="257">
        <f>IF(Table2[[#This Row],[Status ]]="Solved",1,0)</f>
        <v>1</v>
      </c>
      <c r="T1172" s="257">
        <f>IF(Table2[[#This Row],[Status ]]="ongoing",1,0)</f>
        <v>0</v>
      </c>
    </row>
    <row r="1173" spans="1:20" x14ac:dyDescent="0.25">
      <c r="A1173" s="262">
        <v>5016135969</v>
      </c>
      <c r="B1173" s="269" t="str">
        <f>_xlfn.XLOOKUP(Table2[[#This Row],[K&amp;N REF ]],CAT_Details[Tracking Number],CAT_Details[S Ref],,0)</f>
        <v>20250519-S-70189</v>
      </c>
      <c r="C1173" s="270">
        <f>_xlfn.XLOOKUP(Table2[[#This Row],[K&amp;N REF ]],CAT_Details[Tracking Number],CAT_Details[TO Ref],,0)</f>
        <v>20250519721155</v>
      </c>
      <c r="D1173" s="270" t="str">
        <f>_xlfn.XLOOKUP(Table2[[#This Row],[K&amp;N REF ]],CAT_Details[Tracking Number],CAT_Details[Pickup Customer Name],,0)</f>
        <v>Tenneco Zwickau GmbH</v>
      </c>
      <c r="E1173" s="271" t="str">
        <f>_xlfn.XLOOKUP(Table2[[#This Row],[K&amp;N REF ]],CAT_Details[Tracking Number],CAT_Details[Delivery Country Code],,0)</f>
        <v>GB</v>
      </c>
      <c r="F1173" s="271" t="str">
        <f>_xlfn.XLOOKUP(Table2[[#This Row],[TO Ref]],CAT_Details[TO Ref],CAT_Details[Loc],,0)</f>
        <v>DX01-L5</v>
      </c>
      <c r="G1173" s="257" t="s">
        <v>34</v>
      </c>
      <c r="H1173" s="257" t="s">
        <v>35</v>
      </c>
      <c r="I1173" s="280">
        <v>45800</v>
      </c>
      <c r="J1173" s="257" t="s">
        <v>26</v>
      </c>
      <c r="K1173" s="257" t="s">
        <v>32</v>
      </c>
      <c r="L1173" s="280">
        <v>45800</v>
      </c>
      <c r="M1173" s="257" t="str">
        <f>IF(Table2[[#This Row],[Resolve Date]]="","ONGOING","SOLVED")</f>
        <v>SOLVED</v>
      </c>
      <c r="N1173" s="258" t="s">
        <v>30</v>
      </c>
      <c r="O1173" s="257" t="str">
        <f>Table2[[#This Row],[K&amp;N REF ]]&amp;Table2[[#This Row],[Issue type ]]</f>
        <v>5016135969NO LABELS</v>
      </c>
      <c r="P1173" s="257">
        <f>YEAR(Table2[[#This Row],[Date ]])</f>
        <v>2025</v>
      </c>
      <c r="Q1173" s="257" t="str">
        <f>VLOOKUP(MONTH(Table2[[#This Row],[Date ]]),Months,2,0)</f>
        <v>May</v>
      </c>
      <c r="R1173" s="257" t="b">
        <f>COUNTIFS(Table2[Unique],Table2[[#This Row],[Unique]])&gt;1</f>
        <v>0</v>
      </c>
      <c r="S1173" s="257">
        <f>IF(Table2[[#This Row],[Status ]]="Solved",1,0)</f>
        <v>1</v>
      </c>
      <c r="T1173" s="257">
        <f>IF(Table2[[#This Row],[Status ]]="ongoing",1,0)</f>
        <v>0</v>
      </c>
    </row>
    <row r="1174" spans="1:20" x14ac:dyDescent="0.25">
      <c r="A1174" s="262">
        <v>5016167909</v>
      </c>
      <c r="B1174" s="269" t="str">
        <f>_xlfn.XLOOKUP(Table2[[#This Row],[K&amp;N REF ]],CAT_Details[Tracking Number],CAT_Details[S Ref],,0)</f>
        <v>20250519-S-70202</v>
      </c>
      <c r="C1174" s="270">
        <f>_xlfn.XLOOKUP(Table2[[#This Row],[K&amp;N REF ]],CAT_Details[Tracking Number],CAT_Details[TO Ref],,0)</f>
        <v>20250519721171</v>
      </c>
      <c r="D1174" s="270" t="str">
        <f>_xlfn.XLOOKUP(Table2[[#This Row],[K&amp;N REF ]],CAT_Details[Tracking Number],CAT_Details[Pickup Customer Name],,0)</f>
        <v>Elring Klinger Ag</v>
      </c>
      <c r="E1174" s="271" t="str">
        <f>_xlfn.XLOOKUP(Table2[[#This Row],[K&amp;N REF ]],CAT_Details[Tracking Number],CAT_Details[Delivery Country Code],,0)</f>
        <v>GB</v>
      </c>
      <c r="F1174" s="271" t="str">
        <f>_xlfn.XLOOKUP(Table2[[#This Row],[TO Ref]],CAT_Details[TO Ref],CAT_Details[Loc],,0)</f>
        <v>DX01-L5</v>
      </c>
      <c r="G1174" s="257" t="s">
        <v>34</v>
      </c>
      <c r="H1174" s="257" t="s">
        <v>49</v>
      </c>
      <c r="I1174" s="280">
        <v>45800</v>
      </c>
      <c r="J1174" s="257" t="s">
        <v>26</v>
      </c>
      <c r="K1174" s="257" t="s">
        <v>32</v>
      </c>
      <c r="L1174" s="280">
        <v>45800</v>
      </c>
      <c r="M1174" s="257" t="str">
        <f>IF(Table2[[#This Row],[Resolve Date]]="","ONGOING","SOLVED")</f>
        <v>SOLVED</v>
      </c>
      <c r="N1174" s="258" t="s">
        <v>30</v>
      </c>
      <c r="O1174" s="257" t="str">
        <f>Table2[[#This Row],[K&amp;N REF ]]&amp;Table2[[#This Row],[Issue type ]]</f>
        <v>5016167909XX LABELS</v>
      </c>
      <c r="P1174" s="257">
        <f>YEAR(Table2[[#This Row],[Date ]])</f>
        <v>2025</v>
      </c>
      <c r="Q1174" s="257" t="str">
        <f>VLOOKUP(MONTH(Table2[[#This Row],[Date ]]),Months,2,0)</f>
        <v>May</v>
      </c>
      <c r="R1174" s="257" t="b">
        <f>COUNTIFS(Table2[Unique],Table2[[#This Row],[Unique]])&gt;1</f>
        <v>0</v>
      </c>
      <c r="S1174" s="257">
        <f>IF(Table2[[#This Row],[Status ]]="Solved",1,0)</f>
        <v>1</v>
      </c>
      <c r="T1174" s="257">
        <f>IF(Table2[[#This Row],[Status ]]="ongoing",1,0)</f>
        <v>0</v>
      </c>
    </row>
    <row r="1175" spans="1:20" x14ac:dyDescent="0.25">
      <c r="A1175" s="262">
        <v>5016136097</v>
      </c>
      <c r="B1175" s="269" t="str">
        <f>_xlfn.XLOOKUP(Table2[[#This Row],[K&amp;N REF ]],CAT_Details[Tracking Number],CAT_Details[S Ref],,0)</f>
        <v>20250519-S-70574</v>
      </c>
      <c r="C1175" s="270">
        <f>_xlfn.XLOOKUP(Table2[[#This Row],[K&amp;N REF ]],CAT_Details[Tracking Number],CAT_Details[TO Ref],,0)</f>
        <v>20250519721203</v>
      </c>
      <c r="D1175" s="270" t="str">
        <f>_xlfn.XLOOKUP(Table2[[#This Row],[K&amp;N REF ]],CAT_Details[Tracking Number],CAT_Details[Pickup Customer Name],,0)</f>
        <v>Bosch Rexroth AG Werk Horb</v>
      </c>
      <c r="E1175" s="271" t="str">
        <f>_xlfn.XLOOKUP(Table2[[#This Row],[K&amp;N REF ]],CAT_Details[Tracking Number],CAT_Details[Delivery Country Code],,0)</f>
        <v>GB</v>
      </c>
      <c r="F1175" s="271" t="str">
        <f>_xlfn.XLOOKUP(Table2[[#This Row],[TO Ref]],CAT_Details[TO Ref],CAT_Details[Loc],,0)</f>
        <v>U2-L5</v>
      </c>
      <c r="G1175" s="257" t="s">
        <v>34</v>
      </c>
      <c r="H1175" s="257" t="s">
        <v>35</v>
      </c>
      <c r="I1175" s="280">
        <v>45800</v>
      </c>
      <c r="J1175" s="257" t="s">
        <v>26</v>
      </c>
      <c r="K1175" s="257" t="s">
        <v>32</v>
      </c>
      <c r="L1175" s="280">
        <v>45800</v>
      </c>
      <c r="M1175" s="257" t="str">
        <f>IF(Table2[[#This Row],[Resolve Date]]="","ONGOING","SOLVED")</f>
        <v>SOLVED</v>
      </c>
      <c r="N1175" s="258" t="s">
        <v>30</v>
      </c>
      <c r="O1175" s="257" t="str">
        <f>Table2[[#This Row],[K&amp;N REF ]]&amp;Table2[[#This Row],[Issue type ]]</f>
        <v>5016136097NO LABELS</v>
      </c>
      <c r="P1175" s="257">
        <f>YEAR(Table2[[#This Row],[Date ]])</f>
        <v>2025</v>
      </c>
      <c r="Q1175" s="257" t="str">
        <f>VLOOKUP(MONTH(Table2[[#This Row],[Date ]]),Months,2,0)</f>
        <v>May</v>
      </c>
      <c r="R1175" s="257" t="b">
        <f>COUNTIFS(Table2[Unique],Table2[[#This Row],[Unique]])&gt;1</f>
        <v>0</v>
      </c>
      <c r="S1175" s="257">
        <f>IF(Table2[[#This Row],[Status ]]="Solved",1,0)</f>
        <v>1</v>
      </c>
      <c r="T1175" s="257">
        <f>IF(Table2[[#This Row],[Status ]]="ongoing",1,0)</f>
        <v>0</v>
      </c>
    </row>
    <row r="1176" spans="1:20" x14ac:dyDescent="0.25">
      <c r="A1176" s="262">
        <v>5016135835</v>
      </c>
      <c r="B1176" s="269" t="str">
        <f>_xlfn.XLOOKUP(Table2[[#This Row],[K&amp;N REF ]],CAT_Details[Tracking Number],CAT_Details[S Ref],,0)</f>
        <v>20250519-S-70167</v>
      </c>
      <c r="C1176" s="270">
        <f>_xlfn.XLOOKUP(Table2[[#This Row],[K&amp;N REF ]],CAT_Details[Tracking Number],CAT_Details[TO Ref],,0)</f>
        <v>20250519721378</v>
      </c>
      <c r="D1176" s="270" t="str">
        <f>_xlfn.XLOOKUP(Table2[[#This Row],[K&amp;N REF ]],CAT_Details[Tracking Number],CAT_Details[Pickup Customer Name],,0)</f>
        <v>Borg Warner Cooling Systems Gmbh</v>
      </c>
      <c r="E1176" s="271" t="str">
        <f>_xlfn.XLOOKUP(Table2[[#This Row],[K&amp;N REF ]],CAT_Details[Tracking Number],CAT_Details[Delivery Country Code],,0)</f>
        <v>GB</v>
      </c>
      <c r="F1176" s="271" t="str">
        <f>_xlfn.XLOOKUP(Table2[[#This Row],[TO Ref]],CAT_Details[TO Ref],CAT_Details[Loc],,0)</f>
        <v>DX01-L5</v>
      </c>
      <c r="G1176" s="257" t="s">
        <v>34</v>
      </c>
      <c r="H1176" s="257" t="s">
        <v>31</v>
      </c>
      <c r="I1176" s="280">
        <v>45800</v>
      </c>
      <c r="J1176" s="257" t="s">
        <v>26</v>
      </c>
      <c r="K1176" s="257" t="s">
        <v>32</v>
      </c>
      <c r="L1176" s="280">
        <v>45800</v>
      </c>
      <c r="M1176" s="257" t="str">
        <f>IF(Table2[[#This Row],[Resolve Date]]="","ONGOING","SOLVED")</f>
        <v>SOLVED</v>
      </c>
      <c r="N1176" s="258" t="s">
        <v>30</v>
      </c>
      <c r="O1176" s="257" t="str">
        <f>Table2[[#This Row],[K&amp;N REF ]]&amp;Table2[[#This Row],[Issue type ]]</f>
        <v>5016135835MISSING LABELS ON SOME UNITS</v>
      </c>
      <c r="P1176" s="257">
        <f>YEAR(Table2[[#This Row],[Date ]])</f>
        <v>2025</v>
      </c>
      <c r="Q1176" s="257" t="str">
        <f>VLOOKUP(MONTH(Table2[[#This Row],[Date ]]),Months,2,0)</f>
        <v>May</v>
      </c>
      <c r="R1176" s="257" t="b">
        <f>COUNTIFS(Table2[Unique],Table2[[#This Row],[Unique]])&gt;1</f>
        <v>0</v>
      </c>
      <c r="S1176" s="257">
        <f>IF(Table2[[#This Row],[Status ]]="Solved",1,0)</f>
        <v>1</v>
      </c>
      <c r="T1176" s="257">
        <f>IF(Table2[[#This Row],[Status ]]="ongoing",1,0)</f>
        <v>0</v>
      </c>
    </row>
    <row r="1177" spans="1:20" x14ac:dyDescent="0.25">
      <c r="A1177" s="262">
        <v>5016136110</v>
      </c>
      <c r="B1177" s="269" t="str">
        <f>_xlfn.XLOOKUP(Table2[[#This Row],[K&amp;N REF ]],CAT_Details[Tracking Number],CAT_Details[S Ref],,0)</f>
        <v>20250519-S-70165</v>
      </c>
      <c r="C1177" s="270">
        <f>_xlfn.XLOOKUP(Table2[[#This Row],[K&amp;N REF ]],CAT_Details[Tracking Number],CAT_Details[TO Ref],,0)</f>
        <v>20250519721405</v>
      </c>
      <c r="D1177" s="270" t="str">
        <f>_xlfn.XLOOKUP(Table2[[#This Row],[K&amp;N REF ]],CAT_Details[Tracking Number],CAT_Details[Pickup Customer Name],,0)</f>
        <v>MANN + HUMMEL GMBH</v>
      </c>
      <c r="E1177" s="271" t="str">
        <f>_xlfn.XLOOKUP(Table2[[#This Row],[K&amp;N REF ]],CAT_Details[Tracking Number],CAT_Details[Delivery Country Code],,0)</f>
        <v>GB</v>
      </c>
      <c r="F1177" s="271" t="str">
        <f>_xlfn.XLOOKUP(Table2[[#This Row],[TO Ref]],CAT_Details[TO Ref],CAT_Details[Loc],,0)</f>
        <v>MZ07</v>
      </c>
      <c r="G1177" s="257" t="s">
        <v>34</v>
      </c>
      <c r="H1177" s="257" t="s">
        <v>25</v>
      </c>
      <c r="I1177" s="280">
        <v>45800</v>
      </c>
      <c r="J1177" s="257" t="s">
        <v>26</v>
      </c>
      <c r="K1177" s="257" t="s">
        <v>50</v>
      </c>
      <c r="L1177" s="280">
        <v>45800</v>
      </c>
      <c r="M1177" s="257" t="str">
        <f>IF(Table2[[#This Row],[Resolve Date]]="","ONGOING","SOLVED")</f>
        <v>SOLVED</v>
      </c>
      <c r="N1177" s="258" t="s">
        <v>30</v>
      </c>
      <c r="O1177" s="257" t="str">
        <f>Table2[[#This Row],[K&amp;N REF ]]&amp;Table2[[#This Row],[Issue type ]]</f>
        <v xml:space="preserve">5016136110DAMAGE </v>
      </c>
      <c r="P1177" s="257">
        <f>YEAR(Table2[[#This Row],[Date ]])</f>
        <v>2025</v>
      </c>
      <c r="Q1177" s="257" t="str">
        <f>VLOOKUP(MONTH(Table2[[#This Row],[Date ]]),Months,2,0)</f>
        <v>May</v>
      </c>
      <c r="R1177" s="257" t="b">
        <f>COUNTIFS(Table2[Unique],Table2[[#This Row],[Unique]])&gt;1</f>
        <v>0</v>
      </c>
      <c r="S1177" s="257">
        <f>IF(Table2[[#This Row],[Status ]]="Solved",1,0)</f>
        <v>1</v>
      </c>
      <c r="T1177" s="257">
        <f>IF(Table2[[#This Row],[Status ]]="ongoing",1,0)</f>
        <v>0</v>
      </c>
    </row>
    <row r="1178" spans="1:20" x14ac:dyDescent="0.25">
      <c r="A1178" s="262">
        <v>5016151592</v>
      </c>
      <c r="B1178" s="269" t="str">
        <f>_xlfn.XLOOKUP(Table2[[#This Row],[K&amp;N REF ]],CAT_Details[Tracking Number],CAT_Details[S Ref],,0)</f>
        <v>20250520-S-70517</v>
      </c>
      <c r="C1178" s="270">
        <f>_xlfn.XLOOKUP(Table2[[#This Row],[K&amp;N REF ]],CAT_Details[Tracking Number],CAT_Details[TO Ref],,0)</f>
        <v>20250519721685</v>
      </c>
      <c r="D1178" s="270" t="str">
        <f>_xlfn.XLOOKUP(Table2[[#This Row],[K&amp;N REF ]],CAT_Details[Tracking Number],CAT_Details[Pickup Customer Name],,0)</f>
        <v>Erling Klinger Ag Werk 2</v>
      </c>
      <c r="E1178" s="271" t="str">
        <f>_xlfn.XLOOKUP(Table2[[#This Row],[K&amp;N REF ]],CAT_Details[Tracking Number],CAT_Details[Delivery Country Code],,0)</f>
        <v>GB</v>
      </c>
      <c r="F1178" s="271" t="str">
        <f>_xlfn.XLOOKUP(Table2[[#This Row],[TO Ref]],CAT_Details[TO Ref],CAT_Details[Loc],,0)</f>
        <v>DX01-L5</v>
      </c>
      <c r="G1178" s="257" t="s">
        <v>34</v>
      </c>
      <c r="H1178" s="257" t="s">
        <v>31</v>
      </c>
      <c r="I1178" s="280">
        <v>45800</v>
      </c>
      <c r="J1178" s="257" t="s">
        <v>26</v>
      </c>
      <c r="K1178" s="257" t="s">
        <v>32</v>
      </c>
      <c r="L1178" s="280">
        <v>45800</v>
      </c>
      <c r="M1178" s="257" t="str">
        <f>IF(Table2[[#This Row],[Resolve Date]]="","ONGOING","SOLVED")</f>
        <v>SOLVED</v>
      </c>
      <c r="N1178" s="258" t="s">
        <v>30</v>
      </c>
      <c r="O1178" s="257" t="str">
        <f>Table2[[#This Row],[K&amp;N REF ]]&amp;Table2[[#This Row],[Issue type ]]</f>
        <v>5016151592MISSING LABELS ON SOME UNITS</v>
      </c>
      <c r="P1178" s="257">
        <f>YEAR(Table2[[#This Row],[Date ]])</f>
        <v>2025</v>
      </c>
      <c r="Q1178" s="257" t="str">
        <f>VLOOKUP(MONTH(Table2[[#This Row],[Date ]]),Months,2,0)</f>
        <v>May</v>
      </c>
      <c r="R1178" s="257" t="b">
        <f>COUNTIFS(Table2[Unique],Table2[[#This Row],[Unique]])&gt;1</f>
        <v>0</v>
      </c>
      <c r="S1178" s="257">
        <f>IF(Table2[[#This Row],[Status ]]="Solved",1,0)</f>
        <v>1</v>
      </c>
      <c r="T1178" s="257">
        <f>IF(Table2[[#This Row],[Status ]]="ongoing",1,0)</f>
        <v>0</v>
      </c>
    </row>
    <row r="1179" spans="1:20" x14ac:dyDescent="0.25">
      <c r="A1179" s="262">
        <v>5016135892</v>
      </c>
      <c r="B1179" s="269" t="str">
        <f>_xlfn.XLOOKUP(Table2[[#This Row],[K&amp;N REF ]],CAT_Details[Tracking Number],CAT_Details[S Ref],,0)</f>
        <v>20250520-S-70002</v>
      </c>
      <c r="C1179" s="270">
        <f>_xlfn.XLOOKUP(Table2[[#This Row],[K&amp;N REF ]],CAT_Details[Tracking Number],CAT_Details[TO Ref],,0)</f>
        <v>20250520722025</v>
      </c>
      <c r="D1179" s="270" t="str">
        <f>_xlfn.XLOOKUP(Table2[[#This Row],[K&amp;N REF ]],CAT_Details[Tracking Number],CAT_Details[Pickup Customer Name],,0)</f>
        <v>ZF FRIEDRICHSHAFEN AG</v>
      </c>
      <c r="E1179" s="271" t="str">
        <f>_xlfn.XLOOKUP(Table2[[#This Row],[K&amp;N REF ]],CAT_Details[Tracking Number],CAT_Details[Delivery Country Code],,0)</f>
        <v>GB</v>
      </c>
      <c r="F1179" s="271">
        <f>_xlfn.XLOOKUP(Table2[[#This Row],[TO Ref]],CAT_Details[TO Ref],CAT_Details[Loc],,0)</f>
        <v>3402</v>
      </c>
      <c r="G1179" s="257" t="s">
        <v>34</v>
      </c>
      <c r="H1179" s="257" t="s">
        <v>35</v>
      </c>
      <c r="I1179" s="280">
        <v>45800</v>
      </c>
      <c r="J1179" s="257" t="s">
        <v>26</v>
      </c>
      <c r="K1179" s="257" t="s">
        <v>32</v>
      </c>
      <c r="L1179" s="280">
        <v>45800</v>
      </c>
      <c r="M1179" s="257" t="str">
        <f>IF(Table2[[#This Row],[Resolve Date]]="","ONGOING","SOLVED")</f>
        <v>SOLVED</v>
      </c>
      <c r="N1179" s="258" t="s">
        <v>30</v>
      </c>
      <c r="O1179" s="257" t="str">
        <f>Table2[[#This Row],[K&amp;N REF ]]&amp;Table2[[#This Row],[Issue type ]]</f>
        <v>5016135892NO LABELS</v>
      </c>
      <c r="P1179" s="257">
        <f>YEAR(Table2[[#This Row],[Date ]])</f>
        <v>2025</v>
      </c>
      <c r="Q1179" s="257" t="str">
        <f>VLOOKUP(MONTH(Table2[[#This Row],[Date ]]),Months,2,0)</f>
        <v>May</v>
      </c>
      <c r="R1179" s="257" t="b">
        <f>COUNTIFS(Table2[Unique],Table2[[#This Row],[Unique]])&gt;1</f>
        <v>0</v>
      </c>
      <c r="S1179" s="257">
        <f>IF(Table2[[#This Row],[Status ]]="Solved",1,0)</f>
        <v>1</v>
      </c>
      <c r="T1179" s="257">
        <f>IF(Table2[[#This Row],[Status ]]="ongoing",1,0)</f>
        <v>0</v>
      </c>
    </row>
    <row r="1180" spans="1:20" x14ac:dyDescent="0.25">
      <c r="A1180" s="262">
        <v>5016151843</v>
      </c>
      <c r="B1180" s="269" t="str">
        <f>_xlfn.XLOOKUP(Table2[[#This Row],[K&amp;N REF ]],CAT_Details[Tracking Number],CAT_Details[S Ref],,0)</f>
        <v>20250520-S-70372</v>
      </c>
      <c r="C1180" s="270">
        <f>_xlfn.XLOOKUP(Table2[[#This Row],[K&amp;N REF ]],CAT_Details[Tracking Number],CAT_Details[TO Ref],,0)</f>
        <v>20250520722066</v>
      </c>
      <c r="D1180" s="270" t="str">
        <f>_xlfn.XLOOKUP(Table2[[#This Row],[K&amp;N REF ]],CAT_Details[Tracking Number],CAT_Details[Pickup Customer Name],,0)</f>
        <v>Donaldson Ed</v>
      </c>
      <c r="E1180" s="271" t="str">
        <f>_xlfn.XLOOKUP(Table2[[#This Row],[K&amp;N REF ]],CAT_Details[Tracking Number],CAT_Details[Delivery Country Code],,0)</f>
        <v>GB</v>
      </c>
      <c r="F1180" s="271" t="str">
        <f>_xlfn.XLOOKUP(Table2[[#This Row],[TO Ref]],CAT_Details[TO Ref],CAT_Details[Loc],,0)</f>
        <v>MY02</v>
      </c>
      <c r="G1180" s="257" t="s">
        <v>34</v>
      </c>
      <c r="H1180" s="257" t="s">
        <v>40</v>
      </c>
      <c r="I1180" s="280">
        <v>45800</v>
      </c>
      <c r="J1180" s="257" t="s">
        <v>26</v>
      </c>
      <c r="K1180" s="257" t="s">
        <v>32</v>
      </c>
      <c r="L1180" s="280">
        <v>45800</v>
      </c>
      <c r="M1180" s="257" t="str">
        <f>IF(Table2[[#This Row],[Resolve Date]]="","ONGOING","SOLVED")</f>
        <v>SOLVED</v>
      </c>
      <c r="N1180" s="258" t="s">
        <v>58</v>
      </c>
      <c r="O1180" s="257" t="str">
        <f>Table2[[#This Row],[K&amp;N REF ]]&amp;Table2[[#This Row],[Issue type ]]</f>
        <v xml:space="preserve">5016151843INCORRECT LABELS </v>
      </c>
      <c r="P1180" s="257">
        <f>YEAR(Table2[[#This Row],[Date ]])</f>
        <v>2025</v>
      </c>
      <c r="Q1180" s="257" t="str">
        <f>VLOOKUP(MONTH(Table2[[#This Row],[Date ]]),Months,2,0)</f>
        <v>May</v>
      </c>
      <c r="R1180" s="257" t="b">
        <f>COUNTIFS(Table2[Unique],Table2[[#This Row],[Unique]])&gt;1</f>
        <v>0</v>
      </c>
      <c r="S1180" s="257">
        <f>IF(Table2[[#This Row],[Status ]]="Solved",1,0)</f>
        <v>1</v>
      </c>
      <c r="T1180" s="257">
        <f>IF(Table2[[#This Row],[Status ]]="ongoing",1,0)</f>
        <v>0</v>
      </c>
    </row>
    <row r="1181" spans="1:20" x14ac:dyDescent="0.25">
      <c r="A1181" s="262">
        <v>5016136116</v>
      </c>
      <c r="B1181" s="269" t="str">
        <f>_xlfn.XLOOKUP(Table2[[#This Row],[K&amp;N REF ]],CAT_Details[Tracking Number],CAT_Details[S Ref],,0)</f>
        <v>20250519-S-70271</v>
      </c>
      <c r="C1181" s="270">
        <f>_xlfn.XLOOKUP(Table2[[#This Row],[K&amp;N REF ]],CAT_Details[Tracking Number],CAT_Details[TO Ref],,0)</f>
        <v>20250515719956</v>
      </c>
      <c r="D1181" s="270" t="str">
        <f>_xlfn.XLOOKUP(Table2[[#This Row],[K&amp;N REF ]],CAT_Details[Tracking Number],CAT_Details[Pickup Customer Name],,0)</f>
        <v>MOTA SA</v>
      </c>
      <c r="E1181" s="271" t="str">
        <f>_xlfn.XLOOKUP(Table2[[#This Row],[K&amp;N REF ]],CAT_Details[Tracking Number],CAT_Details[Delivery Country Code],,0)</f>
        <v>GB</v>
      </c>
      <c r="F1181" s="271" t="str">
        <f>_xlfn.XLOOKUP(Table2[[#This Row],[TO Ref]],CAT_Details[TO Ref],CAT_Details[Loc],,0)</f>
        <v>DX01-L5</v>
      </c>
      <c r="G1181" s="257" t="s">
        <v>36</v>
      </c>
      <c r="H1181" s="257" t="s">
        <v>35</v>
      </c>
      <c r="I1181" s="280">
        <v>45800</v>
      </c>
      <c r="J1181" s="257" t="s">
        <v>26</v>
      </c>
      <c r="K1181" s="257" t="s">
        <v>32</v>
      </c>
      <c r="L1181" s="280">
        <v>45800</v>
      </c>
      <c r="M1181" s="257" t="str">
        <f>IF(Table2[[#This Row],[Resolve Date]]="","ONGOING","SOLVED")</f>
        <v>SOLVED</v>
      </c>
      <c r="N1181" s="258" t="s">
        <v>30</v>
      </c>
      <c r="O1181" s="257" t="str">
        <f>Table2[[#This Row],[K&amp;N REF ]]&amp;Table2[[#This Row],[Issue type ]]</f>
        <v>5016136116NO LABELS</v>
      </c>
      <c r="P1181" s="257">
        <f>YEAR(Table2[[#This Row],[Date ]])</f>
        <v>2025</v>
      </c>
      <c r="Q1181" s="257" t="str">
        <f>VLOOKUP(MONTH(Table2[[#This Row],[Date ]]),Months,2,0)</f>
        <v>May</v>
      </c>
      <c r="R1181" s="257" t="b">
        <f>COUNTIFS(Table2[Unique],Table2[[#This Row],[Unique]])&gt;1</f>
        <v>0</v>
      </c>
      <c r="S1181" s="257">
        <f>IF(Table2[[#This Row],[Status ]]="Solved",1,0)</f>
        <v>1</v>
      </c>
      <c r="T1181" s="257">
        <f>IF(Table2[[#This Row],[Status ]]="ongoing",1,0)</f>
        <v>0</v>
      </c>
    </row>
    <row r="1182" spans="1:20" x14ac:dyDescent="0.25">
      <c r="A1182" s="262">
        <v>5016135971</v>
      </c>
      <c r="B1182" s="269" t="str">
        <f>_xlfn.XLOOKUP(Table2[[#This Row],[K&amp;N REF ]],CAT_Details[Tracking Number],CAT_Details[S Ref],,0)</f>
        <v>20250519-S-70264</v>
      </c>
      <c r="C1182" s="270">
        <f>_xlfn.XLOOKUP(Table2[[#This Row],[K&amp;N REF ]],CAT_Details[Tracking Number],CAT_Details[TO Ref],,0)</f>
        <v>20250516720654</v>
      </c>
      <c r="D1182" s="270" t="str">
        <f>_xlfn.XLOOKUP(Table2[[#This Row],[K&amp;N REF ]],CAT_Details[Tracking Number],CAT_Details[Pickup Customer Name],,0)</f>
        <v>GEFCO VITROLLES</v>
      </c>
      <c r="E1182" s="271" t="str">
        <f>_xlfn.XLOOKUP(Table2[[#This Row],[K&amp;N REF ]],CAT_Details[Tracking Number],CAT_Details[Delivery Country Code],,0)</f>
        <v>GB</v>
      </c>
      <c r="F1182" s="271" t="str">
        <f>_xlfn.XLOOKUP(Table2[[#This Row],[TO Ref]],CAT_Details[TO Ref],CAT_Details[Loc],,0)</f>
        <v>MY02</v>
      </c>
      <c r="G1182" s="257" t="s">
        <v>36</v>
      </c>
      <c r="H1182" s="257" t="s">
        <v>49</v>
      </c>
      <c r="I1182" s="280">
        <v>45800</v>
      </c>
      <c r="J1182" s="257" t="s">
        <v>26</v>
      </c>
      <c r="K1182" s="257" t="s">
        <v>32</v>
      </c>
      <c r="L1182" s="280">
        <v>45800</v>
      </c>
      <c r="M1182" s="257" t="str">
        <f>IF(Table2[[#This Row],[Resolve Date]]="","ONGOING","SOLVED")</f>
        <v>SOLVED</v>
      </c>
      <c r="N1182" s="258" t="s">
        <v>30</v>
      </c>
      <c r="O1182" s="257" t="str">
        <f>Table2[[#This Row],[K&amp;N REF ]]&amp;Table2[[#This Row],[Issue type ]]</f>
        <v>5016135971XX LABELS</v>
      </c>
      <c r="P1182" s="257">
        <f>YEAR(Table2[[#This Row],[Date ]])</f>
        <v>2025</v>
      </c>
      <c r="Q1182" s="257" t="str">
        <f>VLOOKUP(MONTH(Table2[[#This Row],[Date ]]),Months,2,0)</f>
        <v>May</v>
      </c>
      <c r="R1182" s="257" t="b">
        <f>COUNTIFS(Table2[Unique],Table2[[#This Row],[Unique]])&gt;1</f>
        <v>0</v>
      </c>
      <c r="S1182" s="257">
        <f>IF(Table2[[#This Row],[Status ]]="Solved",1,0)</f>
        <v>1</v>
      </c>
      <c r="T1182" s="257">
        <f>IF(Table2[[#This Row],[Status ]]="ongoing",1,0)</f>
        <v>0</v>
      </c>
    </row>
    <row r="1183" spans="1:20" x14ac:dyDescent="0.25">
      <c r="A1183" s="262">
        <v>5016135972</v>
      </c>
      <c r="B1183" s="269" t="str">
        <f>_xlfn.XLOOKUP(Table2[[#This Row],[K&amp;N REF ]],CAT_Details[Tracking Number],CAT_Details[S Ref],,0)</f>
        <v>20250519-S-70264</v>
      </c>
      <c r="C1183" s="270">
        <f>_xlfn.XLOOKUP(Table2[[#This Row],[K&amp;N REF ]],CAT_Details[Tracking Number],CAT_Details[TO Ref],,0)</f>
        <v>20250516720658</v>
      </c>
      <c r="D1183" s="270" t="str">
        <f>_xlfn.XLOOKUP(Table2[[#This Row],[K&amp;N REF ]],CAT_Details[Tracking Number],CAT_Details[Pickup Customer Name],,0)</f>
        <v>GEFCO VITROLLES</v>
      </c>
      <c r="E1183" s="271" t="str">
        <f>_xlfn.XLOOKUP(Table2[[#This Row],[K&amp;N REF ]],CAT_Details[Tracking Number],CAT_Details[Delivery Country Code],,0)</f>
        <v>GB</v>
      </c>
      <c r="F1183" s="271" t="str">
        <f>_xlfn.XLOOKUP(Table2[[#This Row],[TO Ref]],CAT_Details[TO Ref],CAT_Details[Loc],,0)</f>
        <v>MY02</v>
      </c>
      <c r="G1183" s="257" t="s">
        <v>36</v>
      </c>
      <c r="H1183" s="257" t="s">
        <v>49</v>
      </c>
      <c r="I1183" s="280">
        <v>45800</v>
      </c>
      <c r="J1183" s="257" t="s">
        <v>26</v>
      </c>
      <c r="K1183" s="257" t="s">
        <v>32</v>
      </c>
      <c r="L1183" s="280">
        <v>45800</v>
      </c>
      <c r="M1183" s="257" t="str">
        <f>IF(Table2[[#This Row],[Resolve Date]]="","ONGOING","SOLVED")</f>
        <v>SOLVED</v>
      </c>
      <c r="N1183" s="258" t="s">
        <v>30</v>
      </c>
      <c r="O1183" s="257" t="str">
        <f>Table2[[#This Row],[K&amp;N REF ]]&amp;Table2[[#This Row],[Issue type ]]</f>
        <v>5016135972XX LABELS</v>
      </c>
      <c r="P1183" s="257">
        <f>YEAR(Table2[[#This Row],[Date ]])</f>
        <v>2025</v>
      </c>
      <c r="Q1183" s="257" t="str">
        <f>VLOOKUP(MONTH(Table2[[#This Row],[Date ]]),Months,2,0)</f>
        <v>May</v>
      </c>
      <c r="R1183" s="257" t="b">
        <f>COUNTIFS(Table2[Unique],Table2[[#This Row],[Unique]])&gt;1</f>
        <v>0</v>
      </c>
      <c r="S1183" s="257">
        <f>IF(Table2[[#This Row],[Status ]]="Solved",1,0)</f>
        <v>1</v>
      </c>
      <c r="T1183" s="257">
        <f>IF(Table2[[#This Row],[Status ]]="ongoing",1,0)</f>
        <v>0</v>
      </c>
    </row>
    <row r="1184" spans="1:20" x14ac:dyDescent="0.25">
      <c r="A1184" s="262">
        <v>5016135973</v>
      </c>
      <c r="B1184" s="269" t="str">
        <f>_xlfn.XLOOKUP(Table2[[#This Row],[K&amp;N REF ]],CAT_Details[Tracking Number],CAT_Details[S Ref],,0)</f>
        <v>20250519-S-70264</v>
      </c>
      <c r="C1184" s="270">
        <f>_xlfn.XLOOKUP(Table2[[#This Row],[K&amp;N REF ]],CAT_Details[Tracking Number],CAT_Details[TO Ref],,0)</f>
        <v>20250516720659</v>
      </c>
      <c r="D1184" s="270" t="str">
        <f>_xlfn.XLOOKUP(Table2[[#This Row],[K&amp;N REF ]],CAT_Details[Tracking Number],CAT_Details[Pickup Customer Name],,0)</f>
        <v>GEFCO VITROLLES</v>
      </c>
      <c r="E1184" s="271" t="str">
        <f>_xlfn.XLOOKUP(Table2[[#This Row],[K&amp;N REF ]],CAT_Details[Tracking Number],CAT_Details[Delivery Country Code],,0)</f>
        <v>GB</v>
      </c>
      <c r="F1184" s="271" t="str">
        <f>_xlfn.XLOOKUP(Table2[[#This Row],[TO Ref]],CAT_Details[TO Ref],CAT_Details[Loc],,0)</f>
        <v>MY02</v>
      </c>
      <c r="G1184" s="257" t="s">
        <v>36</v>
      </c>
      <c r="H1184" s="257" t="s">
        <v>49</v>
      </c>
      <c r="I1184" s="280">
        <v>45800</v>
      </c>
      <c r="J1184" s="257" t="s">
        <v>26</v>
      </c>
      <c r="K1184" s="257" t="s">
        <v>32</v>
      </c>
      <c r="L1184" s="280">
        <v>45800</v>
      </c>
      <c r="M1184" s="257" t="str">
        <f>IF(Table2[[#This Row],[Resolve Date]]="","ONGOING","SOLVED")</f>
        <v>SOLVED</v>
      </c>
      <c r="N1184" s="258" t="s">
        <v>30</v>
      </c>
      <c r="O1184" s="257" t="str">
        <f>Table2[[#This Row],[K&amp;N REF ]]&amp;Table2[[#This Row],[Issue type ]]</f>
        <v>5016135973XX LABELS</v>
      </c>
      <c r="P1184" s="257">
        <f>YEAR(Table2[[#This Row],[Date ]])</f>
        <v>2025</v>
      </c>
      <c r="Q1184" s="257" t="str">
        <f>VLOOKUP(MONTH(Table2[[#This Row],[Date ]]),Months,2,0)</f>
        <v>May</v>
      </c>
      <c r="R1184" s="257" t="b">
        <f>COUNTIFS(Table2[Unique],Table2[[#This Row],[Unique]])&gt;1</f>
        <v>0</v>
      </c>
      <c r="S1184" s="257">
        <f>IF(Table2[[#This Row],[Status ]]="Solved",1,0)</f>
        <v>1</v>
      </c>
      <c r="T1184" s="257">
        <f>IF(Table2[[#This Row],[Status ]]="ongoing",1,0)</f>
        <v>0</v>
      </c>
    </row>
    <row r="1185" spans="1:20" x14ac:dyDescent="0.25">
      <c r="A1185" s="262">
        <v>5016135970</v>
      </c>
      <c r="B1185" s="269" t="str">
        <f>_xlfn.XLOOKUP(Table2[[#This Row],[K&amp;N REF ]],CAT_Details[Tracking Number],CAT_Details[S Ref],,0)</f>
        <v>20250519-S-70264</v>
      </c>
      <c r="C1185" s="270">
        <f>_xlfn.XLOOKUP(Table2[[#This Row],[K&amp;N REF ]],CAT_Details[Tracking Number],CAT_Details[TO Ref],,0)</f>
        <v>20250516720660</v>
      </c>
      <c r="D1185" s="270" t="str">
        <f>_xlfn.XLOOKUP(Table2[[#This Row],[K&amp;N REF ]],CAT_Details[Tracking Number],CAT_Details[Pickup Customer Name],,0)</f>
        <v>GEFCO VITROLLES</v>
      </c>
      <c r="E1185" s="271" t="str">
        <f>_xlfn.XLOOKUP(Table2[[#This Row],[K&amp;N REF ]],CAT_Details[Tracking Number],CAT_Details[Delivery Country Code],,0)</f>
        <v>GB</v>
      </c>
      <c r="F1185" s="271" t="str">
        <f>_xlfn.XLOOKUP(Table2[[#This Row],[TO Ref]],CAT_Details[TO Ref],CAT_Details[Loc],,0)</f>
        <v>MY02</v>
      </c>
      <c r="G1185" s="257" t="s">
        <v>36</v>
      </c>
      <c r="H1185" s="257" t="s">
        <v>49</v>
      </c>
      <c r="I1185" s="280">
        <v>45800</v>
      </c>
      <c r="J1185" s="257" t="s">
        <v>26</v>
      </c>
      <c r="K1185" s="257" t="s">
        <v>32</v>
      </c>
      <c r="L1185" s="280">
        <v>45800</v>
      </c>
      <c r="M1185" s="257" t="str">
        <f>IF(Table2[[#This Row],[Resolve Date]]="","ONGOING","SOLVED")</f>
        <v>SOLVED</v>
      </c>
      <c r="N1185" s="258" t="s">
        <v>30</v>
      </c>
      <c r="O1185" s="257" t="str">
        <f>Table2[[#This Row],[K&amp;N REF ]]&amp;Table2[[#This Row],[Issue type ]]</f>
        <v>5016135970XX LABELS</v>
      </c>
      <c r="P1185" s="257">
        <f>YEAR(Table2[[#This Row],[Date ]])</f>
        <v>2025</v>
      </c>
      <c r="Q1185" s="257" t="str">
        <f>VLOOKUP(MONTH(Table2[[#This Row],[Date ]]),Months,2,0)</f>
        <v>May</v>
      </c>
      <c r="R1185" s="257" t="b">
        <f>COUNTIFS(Table2[Unique],Table2[[#This Row],[Unique]])&gt;1</f>
        <v>0</v>
      </c>
      <c r="S1185" s="257">
        <f>IF(Table2[[#This Row],[Status ]]="Solved",1,0)</f>
        <v>1</v>
      </c>
      <c r="T1185" s="257">
        <f>IF(Table2[[#This Row],[Status ]]="ongoing",1,0)</f>
        <v>0</v>
      </c>
    </row>
    <row r="1186" spans="1:20" x14ac:dyDescent="0.25">
      <c r="A1186" s="262">
        <v>5016136077</v>
      </c>
      <c r="B1186" s="269" t="str">
        <f>_xlfn.XLOOKUP(Table2[[#This Row],[K&amp;N REF ]],CAT_Details[Tracking Number],CAT_Details[S Ref],,0)</f>
        <v>20250519-S-70266</v>
      </c>
      <c r="C1186" s="270">
        <f>_xlfn.XLOOKUP(Table2[[#This Row],[K&amp;N REF ]],CAT_Details[Tracking Number],CAT_Details[TO Ref],,0)</f>
        <v>20250516720747</v>
      </c>
      <c r="D1186" s="270" t="str">
        <f>_xlfn.XLOOKUP(Table2[[#This Row],[K&amp;N REF ]],CAT_Details[Tracking Number],CAT_Details[Pickup Customer Name],,0)</f>
        <v>TIMKEN EUROPEAN SERVICE CENTER</v>
      </c>
      <c r="E1186" s="271" t="str">
        <f>_xlfn.XLOOKUP(Table2[[#This Row],[K&amp;N REF ]],CAT_Details[Tracking Number],CAT_Details[Delivery Country Code],,0)</f>
        <v>GB</v>
      </c>
      <c r="F1186" s="271" t="str">
        <f>_xlfn.XLOOKUP(Table2[[#This Row],[TO Ref]],CAT_Details[TO Ref],CAT_Details[Loc],,0)</f>
        <v>DK-BM01</v>
      </c>
      <c r="G1186" s="257" t="s">
        <v>36</v>
      </c>
      <c r="H1186" s="257" t="s">
        <v>35</v>
      </c>
      <c r="I1186" s="280">
        <v>45800</v>
      </c>
      <c r="J1186" s="257" t="s">
        <v>26</v>
      </c>
      <c r="K1186" s="257" t="s">
        <v>32</v>
      </c>
      <c r="L1186" s="280">
        <v>45800</v>
      </c>
      <c r="M1186" s="257" t="str">
        <f>IF(Table2[[#This Row],[Resolve Date]]="","ONGOING","SOLVED")</f>
        <v>SOLVED</v>
      </c>
      <c r="N1186" s="258" t="s">
        <v>30</v>
      </c>
      <c r="O1186" s="257" t="str">
        <f>Table2[[#This Row],[K&amp;N REF ]]&amp;Table2[[#This Row],[Issue type ]]</f>
        <v>5016136077NO LABELS</v>
      </c>
      <c r="P1186" s="257">
        <f>YEAR(Table2[[#This Row],[Date ]])</f>
        <v>2025</v>
      </c>
      <c r="Q1186" s="257" t="str">
        <f>VLOOKUP(MONTH(Table2[[#This Row],[Date ]]),Months,2,0)</f>
        <v>May</v>
      </c>
      <c r="R1186" s="257" t="b">
        <f>COUNTIFS(Table2[Unique],Table2[[#This Row],[Unique]])&gt;1</f>
        <v>0</v>
      </c>
      <c r="S1186" s="257">
        <f>IF(Table2[[#This Row],[Status ]]="Solved",1,0)</f>
        <v>1</v>
      </c>
      <c r="T1186" s="257">
        <f>IF(Table2[[#This Row],[Status ]]="ongoing",1,0)</f>
        <v>0</v>
      </c>
    </row>
    <row r="1187" spans="1:20" x14ac:dyDescent="0.25">
      <c r="A1187" s="262">
        <v>5016136039</v>
      </c>
      <c r="B1187" s="269" t="str">
        <f>_xlfn.XLOOKUP(Table2[[#This Row],[K&amp;N REF ]],CAT_Details[Tracking Number],CAT_Details[S Ref],,0)</f>
        <v>20250519-S-70287</v>
      </c>
      <c r="C1187" s="270">
        <f>_xlfn.XLOOKUP(Table2[[#This Row],[K&amp;N REF ]],CAT_Details[Tracking Number],CAT_Details[TO Ref],,0)</f>
        <v>20250517720973</v>
      </c>
      <c r="D1187" s="270" t="str">
        <f>_xlfn.XLOOKUP(Table2[[#This Row],[K&amp;N REF ]],CAT_Details[Tracking Number],CAT_Details[Pickup Customer Name],,0)</f>
        <v>ALGI EQUIPEMENTS</v>
      </c>
      <c r="E1187" s="271" t="str">
        <f>_xlfn.XLOOKUP(Table2[[#This Row],[K&amp;N REF ]],CAT_Details[Tracking Number],CAT_Details[Delivery Country Code],,0)</f>
        <v>GB</v>
      </c>
      <c r="F1187" s="271" t="str">
        <f>_xlfn.XLOOKUP(Table2[[#This Row],[TO Ref]],CAT_Details[TO Ref],CAT_Details[Loc],,0)</f>
        <v>OYL1</v>
      </c>
      <c r="G1187" s="257" t="s">
        <v>36</v>
      </c>
      <c r="H1187" s="257" t="s">
        <v>35</v>
      </c>
      <c r="I1187" s="280">
        <v>45800</v>
      </c>
      <c r="J1187" s="257" t="s">
        <v>26</v>
      </c>
      <c r="K1187" s="257" t="s">
        <v>32</v>
      </c>
      <c r="L1187" s="280">
        <v>45800</v>
      </c>
      <c r="M1187" s="257" t="str">
        <f>IF(Table2[[#This Row],[Resolve Date]]="","ONGOING","SOLVED")</f>
        <v>SOLVED</v>
      </c>
      <c r="N1187" s="258" t="s">
        <v>30</v>
      </c>
      <c r="O1187" s="257" t="str">
        <f>Table2[[#This Row],[K&amp;N REF ]]&amp;Table2[[#This Row],[Issue type ]]</f>
        <v>5016136039NO LABELS</v>
      </c>
      <c r="P1187" s="257">
        <f>YEAR(Table2[[#This Row],[Date ]])</f>
        <v>2025</v>
      </c>
      <c r="Q1187" s="257" t="str">
        <f>VLOOKUP(MONTH(Table2[[#This Row],[Date ]]),Months,2,0)</f>
        <v>May</v>
      </c>
      <c r="R1187" s="257" t="b">
        <f>COUNTIFS(Table2[Unique],Table2[[#This Row],[Unique]])&gt;1</f>
        <v>0</v>
      </c>
      <c r="S1187" s="257">
        <f>IF(Table2[[#This Row],[Status ]]="Solved",1,0)</f>
        <v>1</v>
      </c>
      <c r="T1187" s="257">
        <f>IF(Table2[[#This Row],[Status ]]="ongoing",1,0)</f>
        <v>0</v>
      </c>
    </row>
    <row r="1188" spans="1:20" x14ac:dyDescent="0.25">
      <c r="A1188" s="262">
        <v>5016135961</v>
      </c>
      <c r="B1188" s="269" t="str">
        <f>_xlfn.XLOOKUP(Table2[[#This Row],[K&amp;N REF ]],CAT_Details[Tracking Number],CAT_Details[S Ref],,0)</f>
        <v>20250519-S-70295</v>
      </c>
      <c r="C1188" s="270">
        <f>_xlfn.XLOOKUP(Table2[[#This Row],[K&amp;N REF ]],CAT_Details[Tracking Number],CAT_Details[TO Ref],,0)</f>
        <v>20250513716904</v>
      </c>
      <c r="D1188" s="270" t="str">
        <f>_xlfn.XLOOKUP(Table2[[#This Row],[K&amp;N REF ]],CAT_Details[Tracking Number],CAT_Details[Pickup Customer Name],,0)</f>
        <v>METALCASTELLO SPA</v>
      </c>
      <c r="E1188" s="271" t="str">
        <f>_xlfn.XLOOKUP(Table2[[#This Row],[K&amp;N REF ]],CAT_Details[Tracking Number],CAT_Details[Delivery Country Code],,0)</f>
        <v>GB</v>
      </c>
      <c r="F1188" s="271" t="str">
        <f>_xlfn.XLOOKUP(Table2[[#This Row],[TO Ref]],CAT_Details[TO Ref],CAT_Details[Loc],,0)</f>
        <v>DK-BM01</v>
      </c>
      <c r="G1188" s="257" t="s">
        <v>24</v>
      </c>
      <c r="H1188" s="257" t="s">
        <v>49</v>
      </c>
      <c r="I1188" s="280">
        <v>45803</v>
      </c>
      <c r="J1188" s="257" t="s">
        <v>26</v>
      </c>
      <c r="K1188" s="257" t="s">
        <v>32</v>
      </c>
      <c r="L1188" s="280">
        <v>45803</v>
      </c>
      <c r="M1188" s="257" t="str">
        <f>IF(Table2[[#This Row],[Resolve Date]]="","ONGOING","SOLVED")</f>
        <v>SOLVED</v>
      </c>
      <c r="N1188" s="258" t="s">
        <v>170</v>
      </c>
      <c r="O1188" s="257" t="str">
        <f>Table2[[#This Row],[K&amp;N REF ]]&amp;Table2[[#This Row],[Issue type ]]</f>
        <v>5016135961XX LABELS</v>
      </c>
      <c r="P1188" s="257">
        <f>YEAR(Table2[[#This Row],[Date ]])</f>
        <v>2025</v>
      </c>
      <c r="Q1188" s="257" t="str">
        <f>VLOOKUP(MONTH(Table2[[#This Row],[Date ]]),Months,2,0)</f>
        <v>May</v>
      </c>
      <c r="R1188" s="257" t="b">
        <f>COUNTIFS(Table2[Unique],Table2[[#This Row],[Unique]])&gt;1</f>
        <v>0</v>
      </c>
      <c r="S1188" s="257">
        <f>IF(Table2[[#This Row],[Status ]]="Solved",1,0)</f>
        <v>1</v>
      </c>
      <c r="T1188" s="257">
        <f>IF(Table2[[#This Row],[Status ]]="ongoing",1,0)</f>
        <v>0</v>
      </c>
    </row>
    <row r="1189" spans="1:20" x14ac:dyDescent="0.25">
      <c r="A1189" s="262">
        <v>5016135984</v>
      </c>
      <c r="B1189" s="269" t="str">
        <f>_xlfn.XLOOKUP(Table2[[#This Row],[K&amp;N REF ]],CAT_Details[Tracking Number],CAT_Details[S Ref],,0)</f>
        <v>20250519-S-70297</v>
      </c>
      <c r="C1189" s="270">
        <f>_xlfn.XLOOKUP(Table2[[#This Row],[K&amp;N REF ]],CAT_Details[Tracking Number],CAT_Details[TO Ref],,0)</f>
        <v>20250519721422</v>
      </c>
      <c r="D1189" s="270" t="str">
        <f>_xlfn.XLOOKUP(Table2[[#This Row],[K&amp;N REF ]],CAT_Details[Tracking Number],CAT_Details[Pickup Customer Name],,0)</f>
        <v>SAN MARTINO (AT)/SELMAT SRL</v>
      </c>
      <c r="E1189" s="271" t="str">
        <f>_xlfn.XLOOKUP(Table2[[#This Row],[K&amp;N REF ]],CAT_Details[Tracking Number],CAT_Details[Delivery Country Code],,0)</f>
        <v>GB</v>
      </c>
      <c r="F1189" s="271">
        <f>_xlfn.XLOOKUP(Table2[[#This Row],[TO Ref]],CAT_Details[TO Ref],CAT_Details[Loc],,0)</f>
        <v>3402</v>
      </c>
      <c r="G1189" s="257" t="s">
        <v>24</v>
      </c>
      <c r="H1189" s="257" t="s">
        <v>35</v>
      </c>
      <c r="I1189" s="280">
        <v>45803</v>
      </c>
      <c r="J1189" s="257" t="s">
        <v>26</v>
      </c>
      <c r="K1189" s="257" t="s">
        <v>32</v>
      </c>
      <c r="L1189" s="280">
        <v>45803</v>
      </c>
      <c r="M1189" s="257" t="str">
        <f>IF(Table2[[#This Row],[Resolve Date]]="","ONGOING","SOLVED")</f>
        <v>SOLVED</v>
      </c>
      <c r="N1189" s="258" t="s">
        <v>171</v>
      </c>
      <c r="O1189" s="257" t="str">
        <f>Table2[[#This Row],[K&amp;N REF ]]&amp;Table2[[#This Row],[Issue type ]]</f>
        <v>5016135984NO LABELS</v>
      </c>
      <c r="P1189" s="257">
        <f>YEAR(Table2[[#This Row],[Date ]])</f>
        <v>2025</v>
      </c>
      <c r="Q1189" s="257" t="str">
        <f>VLOOKUP(MONTH(Table2[[#This Row],[Date ]]),Months,2,0)</f>
        <v>May</v>
      </c>
      <c r="R1189" s="257" t="b">
        <f>COUNTIFS(Table2[Unique],Table2[[#This Row],[Unique]])&gt;1</f>
        <v>0</v>
      </c>
      <c r="S1189" s="257">
        <f>IF(Table2[[#This Row],[Status ]]="Solved",1,0)</f>
        <v>1</v>
      </c>
      <c r="T1189" s="257">
        <f>IF(Table2[[#This Row],[Status ]]="ongoing",1,0)</f>
        <v>0</v>
      </c>
    </row>
    <row r="1190" spans="1:20" x14ac:dyDescent="0.25">
      <c r="A1190" s="262">
        <v>5016151151</v>
      </c>
      <c r="B1190" s="269" t="str">
        <f>_xlfn.XLOOKUP(Table2[[#This Row],[K&amp;N REF ]],CAT_Details[Tracking Number],CAT_Details[S Ref],,0)</f>
        <v>20250520-S-70427</v>
      </c>
      <c r="C1190" s="270">
        <f>_xlfn.XLOOKUP(Table2[[#This Row],[K&amp;N REF ]],CAT_Details[Tracking Number],CAT_Details[TO Ref],,0)</f>
        <v>20250520722437</v>
      </c>
      <c r="D1190" s="270" t="str">
        <f>_xlfn.XLOOKUP(Table2[[#This Row],[K&amp;N REF ]],CAT_Details[Tracking Number],CAT_Details[Pickup Customer Name],,0)</f>
        <v>Sanden Logistics Poland</v>
      </c>
      <c r="E1190" s="271" t="str">
        <f>_xlfn.XLOOKUP(Table2[[#This Row],[K&amp;N REF ]],CAT_Details[Tracking Number],CAT_Details[Delivery Country Code],,0)</f>
        <v>GB</v>
      </c>
      <c r="F1190" s="271" t="str">
        <f>_xlfn.XLOOKUP(Table2[[#This Row],[TO Ref]],CAT_Details[TO Ref],CAT_Details[Loc],,0)</f>
        <v>DX01</v>
      </c>
      <c r="G1190" s="257" t="s">
        <v>44</v>
      </c>
      <c r="H1190" s="257" t="s">
        <v>35</v>
      </c>
      <c r="I1190" s="280">
        <v>45803</v>
      </c>
      <c r="J1190" s="257" t="s">
        <v>26</v>
      </c>
      <c r="K1190" s="257" t="s">
        <v>32</v>
      </c>
      <c r="L1190" s="280">
        <v>45803</v>
      </c>
      <c r="M1190" s="257" t="str">
        <f>IF(Table2[[#This Row],[Resolve Date]]="","ONGOING","SOLVED")</f>
        <v>SOLVED</v>
      </c>
      <c r="N1190" s="258" t="s">
        <v>30</v>
      </c>
      <c r="O1190" s="257" t="str">
        <f>Table2[[#This Row],[K&amp;N REF ]]&amp;Table2[[#This Row],[Issue type ]]</f>
        <v>5016151151NO LABELS</v>
      </c>
      <c r="P1190" s="257">
        <f>YEAR(Table2[[#This Row],[Date ]])</f>
        <v>2025</v>
      </c>
      <c r="Q1190" s="257" t="str">
        <f>VLOOKUP(MONTH(Table2[[#This Row],[Date ]]),Months,2,0)</f>
        <v>May</v>
      </c>
      <c r="R1190" s="257" t="b">
        <f>COUNTIFS(Table2[Unique],Table2[[#This Row],[Unique]])&gt;1</f>
        <v>0</v>
      </c>
      <c r="S1190" s="257">
        <f>IF(Table2[[#This Row],[Status ]]="Solved",1,0)</f>
        <v>1</v>
      </c>
      <c r="T1190" s="257">
        <f>IF(Table2[[#This Row],[Status ]]="ongoing",1,0)</f>
        <v>0</v>
      </c>
    </row>
    <row r="1191" spans="1:20" x14ac:dyDescent="0.25">
      <c r="A1191" s="262">
        <v>5016135518</v>
      </c>
      <c r="B1191" s="269" t="str">
        <f>_xlfn.XLOOKUP(Table2[[#This Row],[K&amp;N REF ]],CAT_Details[Tracking Number],CAT_Details[S Ref],,0)</f>
        <v>20250519-S-70209</v>
      </c>
      <c r="C1191" s="270">
        <f>_xlfn.XLOOKUP(Table2[[#This Row],[K&amp;N REF ]],CAT_Details[Tracking Number],CAT_Details[TO Ref],,0)</f>
        <v>20250516720511</v>
      </c>
      <c r="D1191" s="270" t="str">
        <f>_xlfn.XLOOKUP(Table2[[#This Row],[K&amp;N REF ]],CAT_Details[Tracking Number],CAT_Details[Pickup Customer Name],,0)</f>
        <v>Sand Profile GmbH</v>
      </c>
      <c r="E1191" s="271" t="str">
        <f>_xlfn.XLOOKUP(Table2[[#This Row],[K&amp;N REF ]],CAT_Details[Tracking Number],CAT_Details[Delivery Country Code],,0)</f>
        <v>GB</v>
      </c>
      <c r="F1191" s="271" t="str">
        <f>_xlfn.XLOOKUP(Table2[[#This Row],[TO Ref]],CAT_Details[TO Ref],CAT_Details[Loc],,0)</f>
        <v>U2-L5</v>
      </c>
      <c r="G1191" s="257" t="s">
        <v>34</v>
      </c>
      <c r="H1191" s="257" t="s">
        <v>40</v>
      </c>
      <c r="I1191" s="280">
        <v>45803</v>
      </c>
      <c r="J1191" s="257" t="s">
        <v>26</v>
      </c>
      <c r="K1191" s="257" t="s">
        <v>32</v>
      </c>
      <c r="L1191" s="280">
        <v>45803</v>
      </c>
      <c r="M1191" s="257" t="str">
        <f>IF(Table2[[#This Row],[Resolve Date]]="","ONGOING","SOLVED")</f>
        <v>SOLVED</v>
      </c>
      <c r="N1191" s="258" t="s">
        <v>58</v>
      </c>
      <c r="O1191" s="257" t="str">
        <f>Table2[[#This Row],[K&amp;N REF ]]&amp;Table2[[#This Row],[Issue type ]]</f>
        <v xml:space="preserve">5016135518INCORRECT LABELS </v>
      </c>
      <c r="P1191" s="257">
        <f>YEAR(Table2[[#This Row],[Date ]])</f>
        <v>2025</v>
      </c>
      <c r="Q1191" s="257" t="str">
        <f>VLOOKUP(MONTH(Table2[[#This Row],[Date ]]),Months,2,0)</f>
        <v>May</v>
      </c>
      <c r="R1191" s="257" t="b">
        <f>COUNTIFS(Table2[Unique],Table2[[#This Row],[Unique]])&gt;1</f>
        <v>0</v>
      </c>
      <c r="S1191" s="257">
        <f>IF(Table2[[#This Row],[Status ]]="Solved",1,0)</f>
        <v>1</v>
      </c>
      <c r="T1191" s="257">
        <f>IF(Table2[[#This Row],[Status ]]="ongoing",1,0)</f>
        <v>0</v>
      </c>
    </row>
    <row r="1192" spans="1:20" x14ac:dyDescent="0.25">
      <c r="A1192" s="262">
        <v>5016151350</v>
      </c>
      <c r="B1192" s="269" t="str">
        <f>_xlfn.XLOOKUP(Table2[[#This Row],[K&amp;N REF ]],CAT_Details[Tracking Number],CAT_Details[S Ref],,0)</f>
        <v>20250520-S-70263</v>
      </c>
      <c r="C1192" s="270">
        <f>_xlfn.XLOOKUP(Table2[[#This Row],[K&amp;N REF ]],CAT_Details[Tracking Number],CAT_Details[TO Ref],,0)</f>
        <v>20250520722031</v>
      </c>
      <c r="D1192" s="270" t="str">
        <f>_xlfn.XLOOKUP(Table2[[#This Row],[K&amp;N REF ]],CAT_Details[Tracking Number],CAT_Details[Pickup Customer Name],,0)</f>
        <v>HEINZMANN GMBH AND CO</v>
      </c>
      <c r="E1192" s="271" t="str">
        <f>_xlfn.XLOOKUP(Table2[[#This Row],[K&amp;N REF ]],CAT_Details[Tracking Number],CAT_Details[Delivery Country Code],,0)</f>
        <v>GB</v>
      </c>
      <c r="F1192" s="271" t="str">
        <f>_xlfn.XLOOKUP(Table2[[#This Row],[TO Ref]],CAT_Details[TO Ref],CAT_Details[Loc],,0)</f>
        <v>MY02</v>
      </c>
      <c r="G1192" s="257" t="s">
        <v>34</v>
      </c>
      <c r="H1192" s="257" t="s">
        <v>29</v>
      </c>
      <c r="I1192" s="280">
        <v>45803</v>
      </c>
      <c r="J1192" s="257" t="s">
        <v>26</v>
      </c>
      <c r="K1192" s="257" t="s">
        <v>32</v>
      </c>
      <c r="L1192" s="280">
        <v>45803</v>
      </c>
      <c r="M1192" s="257" t="str">
        <f>IF(Table2[[#This Row],[Resolve Date]]="","ONGOING","SOLVED")</f>
        <v>SOLVED</v>
      </c>
      <c r="N1192" s="258" t="s">
        <v>30</v>
      </c>
      <c r="O1192" s="257" t="str">
        <f>Table2[[#This Row],[K&amp;N REF ]]&amp;Table2[[#This Row],[Issue type ]]</f>
        <v>5016151350DAMAGED LABEL</v>
      </c>
      <c r="P1192" s="257">
        <f>YEAR(Table2[[#This Row],[Date ]])</f>
        <v>2025</v>
      </c>
      <c r="Q1192" s="257" t="str">
        <f>VLOOKUP(MONTH(Table2[[#This Row],[Date ]]),Months,2,0)</f>
        <v>May</v>
      </c>
      <c r="R1192" s="257" t="b">
        <f>COUNTIFS(Table2[Unique],Table2[[#This Row],[Unique]])&gt;1</f>
        <v>0</v>
      </c>
      <c r="S1192" s="257">
        <f>IF(Table2[[#This Row],[Status ]]="Solved",1,0)</f>
        <v>1</v>
      </c>
      <c r="T1192" s="257">
        <f>IF(Table2[[#This Row],[Status ]]="ongoing",1,0)</f>
        <v>0</v>
      </c>
    </row>
    <row r="1193" spans="1:20" x14ac:dyDescent="0.25">
      <c r="A1193" s="262">
        <v>5016151129</v>
      </c>
      <c r="B1193" s="269" t="str">
        <f>_xlfn.XLOOKUP(Table2[[#This Row],[K&amp;N REF ]],CAT_Details[Tracking Number],CAT_Details[S Ref],,0)</f>
        <v>20250520-S-70303</v>
      </c>
      <c r="C1193" s="270">
        <f>_xlfn.XLOOKUP(Table2[[#This Row],[K&amp;N REF ]],CAT_Details[Tracking Number],CAT_Details[TO Ref],,0)</f>
        <v>20250520722219</v>
      </c>
      <c r="D1193" s="270" t="str">
        <f>_xlfn.XLOOKUP(Table2[[#This Row],[K&amp;N REF ]],CAT_Details[Tracking Number],CAT_Details[Pickup Customer Name],,0)</f>
        <v>ROBERT BOSCH GMBH</v>
      </c>
      <c r="E1193" s="271" t="str">
        <f>_xlfn.XLOOKUP(Table2[[#This Row],[K&amp;N REF ]],CAT_Details[Tracking Number],CAT_Details[Delivery Country Code],,0)</f>
        <v>GB</v>
      </c>
      <c r="F1193" s="271" t="str">
        <f>_xlfn.XLOOKUP(Table2[[#This Row],[TO Ref]],CAT_Details[TO Ref],CAT_Details[Loc],,0)</f>
        <v>DX01-L5</v>
      </c>
      <c r="G1193" s="257" t="s">
        <v>34</v>
      </c>
      <c r="H1193" s="257" t="s">
        <v>35</v>
      </c>
      <c r="I1193" s="280">
        <v>45803</v>
      </c>
      <c r="J1193" s="257" t="s">
        <v>26</v>
      </c>
      <c r="K1193" s="257" t="s">
        <v>32</v>
      </c>
      <c r="L1193" s="280">
        <v>45804</v>
      </c>
      <c r="M1193" s="257" t="str">
        <f>IF(Table2[[#This Row],[Resolve Date]]="","ONGOING","SOLVED")</f>
        <v>SOLVED</v>
      </c>
      <c r="N1193" s="258" t="s">
        <v>30</v>
      </c>
      <c r="O1193" s="257" t="str">
        <f>Table2[[#This Row],[K&amp;N REF ]]&amp;Table2[[#This Row],[Issue type ]]</f>
        <v>5016151129NO LABELS</v>
      </c>
      <c r="P1193" s="257">
        <f>YEAR(Table2[[#This Row],[Date ]])</f>
        <v>2025</v>
      </c>
      <c r="Q1193" s="257" t="str">
        <f>VLOOKUP(MONTH(Table2[[#This Row],[Date ]]),Months,2,0)</f>
        <v>May</v>
      </c>
      <c r="R1193" s="257" t="b">
        <f>COUNTIFS(Table2[Unique],Table2[[#This Row],[Unique]])&gt;1</f>
        <v>0</v>
      </c>
      <c r="S1193" s="257">
        <f>IF(Table2[[#This Row],[Status ]]="Solved",1,0)</f>
        <v>1</v>
      </c>
      <c r="T1193" s="257">
        <f>IF(Table2[[#This Row],[Status ]]="ongoing",1,0)</f>
        <v>0</v>
      </c>
    </row>
    <row r="1194" spans="1:20" x14ac:dyDescent="0.25">
      <c r="A1194" s="262">
        <v>5016167072</v>
      </c>
      <c r="B1194" s="269" t="str">
        <f>_xlfn.XLOOKUP(Table2[[#This Row],[K&amp;N REF ]],CAT_Details[Tracking Number],CAT_Details[S Ref],,0)</f>
        <v>20250521-S-70316</v>
      </c>
      <c r="C1194" s="270">
        <f>_xlfn.XLOOKUP(Table2[[#This Row],[K&amp;N REF ]],CAT_Details[Tracking Number],CAT_Details[TO Ref],,0)</f>
        <v>20250520722742</v>
      </c>
      <c r="D1194" s="270" t="str">
        <f>_xlfn.XLOOKUP(Table2[[#This Row],[K&amp;N REF ]],CAT_Details[Tracking Number],CAT_Details[Pickup Customer Name],,0)</f>
        <v>D.P.M</v>
      </c>
      <c r="E1194" s="271" t="str">
        <f>_xlfn.XLOOKUP(Table2[[#This Row],[K&amp;N REF ]],CAT_Details[Tracking Number],CAT_Details[Delivery Country Code],,0)</f>
        <v>GB</v>
      </c>
      <c r="F1194" s="271" t="str">
        <f>_xlfn.XLOOKUP(Table2[[#This Row],[TO Ref]],CAT_Details[TO Ref],CAT_Details[Loc],,0)</f>
        <v>OYL1</v>
      </c>
      <c r="G1194" s="257" t="s">
        <v>36</v>
      </c>
      <c r="H1194" s="257" t="s">
        <v>40</v>
      </c>
      <c r="I1194" s="280">
        <v>45803</v>
      </c>
      <c r="J1194" s="257" t="s">
        <v>26</v>
      </c>
      <c r="K1194" s="257" t="s">
        <v>32</v>
      </c>
      <c r="L1194" s="280">
        <v>45803</v>
      </c>
      <c r="M1194" s="257" t="str">
        <f>IF(Table2[[#This Row],[Resolve Date]]="","ONGOING","SOLVED")</f>
        <v>SOLVED</v>
      </c>
      <c r="N1194" s="258" t="s">
        <v>58</v>
      </c>
      <c r="O1194" s="257" t="str">
        <f>Table2[[#This Row],[K&amp;N REF ]]&amp;Table2[[#This Row],[Issue type ]]</f>
        <v xml:space="preserve">5016167072INCORRECT LABELS </v>
      </c>
      <c r="P1194" s="257">
        <f>YEAR(Table2[[#This Row],[Date ]])</f>
        <v>2025</v>
      </c>
      <c r="Q1194" s="257" t="str">
        <f>VLOOKUP(MONTH(Table2[[#This Row],[Date ]]),Months,2,0)</f>
        <v>May</v>
      </c>
      <c r="R1194" s="257" t="b">
        <f>COUNTIFS(Table2[Unique],Table2[[#This Row],[Unique]])&gt;1</f>
        <v>0</v>
      </c>
      <c r="S1194" s="257">
        <f>IF(Table2[[#This Row],[Status ]]="Solved",1,0)</f>
        <v>1</v>
      </c>
      <c r="T1194" s="257">
        <f>IF(Table2[[#This Row],[Status ]]="ongoing",1,0)</f>
        <v>0</v>
      </c>
    </row>
    <row r="1195" spans="1:20" x14ac:dyDescent="0.25">
      <c r="A1195" s="262">
        <v>5016135786</v>
      </c>
      <c r="B1195" s="269" t="str">
        <f>_xlfn.XLOOKUP(Table2[[#This Row],[K&amp;N REF ]],CAT_Details[Tracking Number],CAT_Details[S Ref],,0)</f>
        <v>20250519-S-70420</v>
      </c>
      <c r="C1195" s="270">
        <f>_xlfn.XLOOKUP(Table2[[#This Row],[K&amp;N REF ]],CAT_Details[Tracking Number],CAT_Details[TO Ref],,0)</f>
        <v>20250516720523</v>
      </c>
      <c r="D1195" s="270" t="str">
        <f>_xlfn.XLOOKUP(Table2[[#This Row],[K&amp;N REF ]],CAT_Details[Tracking Number],CAT_Details[Pickup Customer Name],,0)</f>
        <v>BRAHM PRECISION PRODUCTS CORPORATION SPAIN S.A</v>
      </c>
      <c r="E1195" s="271" t="str">
        <f>_xlfn.XLOOKUP(Table2[[#This Row],[K&amp;N REF ]],CAT_Details[Tracking Number],CAT_Details[Delivery Country Code],,0)</f>
        <v>GB</v>
      </c>
      <c r="F1195" s="271" t="str">
        <f>_xlfn.XLOOKUP(Table2[[#This Row],[TO Ref]],CAT_Details[TO Ref],CAT_Details[Loc],,0)</f>
        <v>DX01-L5</v>
      </c>
      <c r="G1195" s="257" t="s">
        <v>24</v>
      </c>
      <c r="H1195" s="257" t="s">
        <v>35</v>
      </c>
      <c r="I1195" s="280">
        <v>45804</v>
      </c>
      <c r="J1195" s="257" t="s">
        <v>26</v>
      </c>
      <c r="K1195" s="257" t="s">
        <v>32</v>
      </c>
      <c r="L1195" s="280">
        <v>45804</v>
      </c>
      <c r="M1195" s="257" t="str">
        <f>IF(Table2[[#This Row],[Resolve Date]]="","ONGOING","SOLVED")</f>
        <v>SOLVED</v>
      </c>
      <c r="N1195" s="258" t="s">
        <v>30</v>
      </c>
      <c r="O1195" s="257" t="str">
        <f>Table2[[#This Row],[K&amp;N REF ]]&amp;Table2[[#This Row],[Issue type ]]</f>
        <v>5016135786NO LABELS</v>
      </c>
      <c r="P1195" s="257">
        <f>YEAR(Table2[[#This Row],[Date ]])</f>
        <v>2025</v>
      </c>
      <c r="Q1195" s="257" t="str">
        <f>VLOOKUP(MONTH(Table2[[#This Row],[Date ]]),Months,2,0)</f>
        <v>May</v>
      </c>
      <c r="R1195" s="257" t="b">
        <f>COUNTIFS(Table2[Unique],Table2[[#This Row],[Unique]])&gt;1</f>
        <v>0</v>
      </c>
      <c r="S1195" s="257">
        <f>IF(Table2[[#This Row],[Status ]]="Solved",1,0)</f>
        <v>1</v>
      </c>
      <c r="T1195" s="257">
        <f>IF(Table2[[#This Row],[Status ]]="ongoing",1,0)</f>
        <v>0</v>
      </c>
    </row>
    <row r="1196" spans="1:20" x14ac:dyDescent="0.25">
      <c r="A1196" s="262">
        <v>5016150885</v>
      </c>
      <c r="B1196" s="269" t="str">
        <f>_xlfn.XLOOKUP(Table2[[#This Row],[K&amp;N REF ]],CAT_Details[Tracking Number],CAT_Details[S Ref],,0)</f>
        <v>20250520-S-70161</v>
      </c>
      <c r="C1196" s="270">
        <f>_xlfn.XLOOKUP(Table2[[#This Row],[K&amp;N REF ]],CAT_Details[Tracking Number],CAT_Details[TO Ref],,0)</f>
        <v>20250516720802</v>
      </c>
      <c r="D1196" s="270" t="str">
        <f>_xlfn.XLOOKUP(Table2[[#This Row],[K&amp;N REF ]],CAT_Details[Tracking Number],CAT_Details[Pickup Customer Name],,0)</f>
        <v>SATA GROUP</v>
      </c>
      <c r="E1196" s="271" t="str">
        <f>_xlfn.XLOOKUP(Table2[[#This Row],[K&amp;N REF ]],CAT_Details[Tracking Number],CAT_Details[Delivery Country Code],,0)</f>
        <v>GB</v>
      </c>
      <c r="F1196" s="271" t="str">
        <f>_xlfn.XLOOKUP(Table2[[#This Row],[TO Ref]],CAT_Details[TO Ref],CAT_Details[Loc],,0)</f>
        <v>DX01-L5</v>
      </c>
      <c r="G1196" s="257" t="s">
        <v>24</v>
      </c>
      <c r="H1196" s="257" t="s">
        <v>49</v>
      </c>
      <c r="I1196" s="280">
        <v>45804</v>
      </c>
      <c r="J1196" s="257" t="s">
        <v>26</v>
      </c>
      <c r="K1196" s="257" t="s">
        <v>32</v>
      </c>
      <c r="L1196" s="280">
        <v>45804</v>
      </c>
      <c r="M1196" s="257" t="str">
        <f>IF(Table2[[#This Row],[Resolve Date]]="","ONGOING","SOLVED")</f>
        <v>SOLVED</v>
      </c>
      <c r="N1196" s="258" t="s">
        <v>30</v>
      </c>
      <c r="O1196" s="257" t="str">
        <f>Table2[[#This Row],[K&amp;N REF ]]&amp;Table2[[#This Row],[Issue type ]]</f>
        <v>5016150885XX LABELS</v>
      </c>
      <c r="P1196" s="257">
        <f>YEAR(Table2[[#This Row],[Date ]])</f>
        <v>2025</v>
      </c>
      <c r="Q1196" s="257" t="str">
        <f>VLOOKUP(MONTH(Table2[[#This Row],[Date ]]),Months,2,0)</f>
        <v>May</v>
      </c>
      <c r="R1196" s="257" t="b">
        <f>COUNTIFS(Table2[Unique],Table2[[#This Row],[Unique]])&gt;1</f>
        <v>0</v>
      </c>
      <c r="S1196" s="257">
        <f>IF(Table2[[#This Row],[Status ]]="Solved",1,0)</f>
        <v>1</v>
      </c>
      <c r="T1196" s="257">
        <f>IF(Table2[[#This Row],[Status ]]="ongoing",1,0)</f>
        <v>0</v>
      </c>
    </row>
    <row r="1197" spans="1:20" x14ac:dyDescent="0.25">
      <c r="A1197" s="262">
        <v>5016136119</v>
      </c>
      <c r="B1197" s="269" t="str">
        <f>_xlfn.XLOOKUP(Table2[[#This Row],[K&amp;N REF ]],CAT_Details[Tracking Number],CAT_Details[S Ref],,0)</f>
        <v>20250519-S-70316</v>
      </c>
      <c r="C1197" s="270">
        <f>_xlfn.XLOOKUP(Table2[[#This Row],[K&amp;N REF ]],CAT_Details[Tracking Number],CAT_Details[TO Ref],,0)</f>
        <v>20250519721354</v>
      </c>
      <c r="D1197" s="270" t="str">
        <f>_xlfn.XLOOKUP(Table2[[#This Row],[K&amp;N REF ]],CAT_Details[Tracking Number],CAT_Details[Pickup Customer Name],,0)</f>
        <v>COBO SPA</v>
      </c>
      <c r="E1197" s="271" t="str">
        <f>_xlfn.XLOOKUP(Table2[[#This Row],[K&amp;N REF ]],CAT_Details[Tracking Number],CAT_Details[Delivery Country Code],,0)</f>
        <v>GB</v>
      </c>
      <c r="F1197" s="271">
        <f>_xlfn.XLOOKUP(Table2[[#This Row],[TO Ref]],CAT_Details[TO Ref],CAT_Details[Loc],,0)</f>
        <v>3402</v>
      </c>
      <c r="G1197" s="257" t="s">
        <v>24</v>
      </c>
      <c r="H1197" s="257" t="s">
        <v>40</v>
      </c>
      <c r="I1197" s="280">
        <v>45804</v>
      </c>
      <c r="J1197" s="257" t="s">
        <v>26</v>
      </c>
      <c r="K1197" s="257" t="s">
        <v>32</v>
      </c>
      <c r="L1197" s="280">
        <v>45804</v>
      </c>
      <c r="M1197" s="257" t="str">
        <f>IF(Table2[[#This Row],[Resolve Date]]="","ONGOING","SOLVED")</f>
        <v>SOLVED</v>
      </c>
      <c r="N1197" s="258" t="s">
        <v>58</v>
      </c>
      <c r="O1197" s="257" t="str">
        <f>Table2[[#This Row],[K&amp;N REF ]]&amp;Table2[[#This Row],[Issue type ]]</f>
        <v xml:space="preserve">5016136119INCORRECT LABELS </v>
      </c>
      <c r="P1197" s="257">
        <f>YEAR(Table2[[#This Row],[Date ]])</f>
        <v>2025</v>
      </c>
      <c r="Q1197" s="257" t="str">
        <f>VLOOKUP(MONTH(Table2[[#This Row],[Date ]]),Months,2,0)</f>
        <v>May</v>
      </c>
      <c r="R1197" s="257" t="b">
        <f>COUNTIFS(Table2[Unique],Table2[[#This Row],[Unique]])&gt;1</f>
        <v>0</v>
      </c>
      <c r="S1197" s="257">
        <f>IF(Table2[[#This Row],[Status ]]="Solved",1,0)</f>
        <v>1</v>
      </c>
      <c r="T1197" s="257">
        <f>IF(Table2[[#This Row],[Status ]]="ongoing",1,0)</f>
        <v>0</v>
      </c>
    </row>
    <row r="1198" spans="1:20" x14ac:dyDescent="0.25">
      <c r="A1198" s="262">
        <v>5016151204</v>
      </c>
      <c r="B1198" s="269" t="str">
        <f>_xlfn.XLOOKUP(Table2[[#This Row],[K&amp;N REF ]],CAT_Details[Tracking Number],CAT_Details[S Ref],,0)</f>
        <v>20250520-S-70163</v>
      </c>
      <c r="C1198" s="270">
        <f>_xlfn.XLOOKUP(Table2[[#This Row],[K&amp;N REF ]],CAT_Details[Tracking Number],CAT_Details[TO Ref],,0)</f>
        <v>20250519721710</v>
      </c>
      <c r="D1198" s="270" t="str">
        <f>_xlfn.XLOOKUP(Table2[[#This Row],[K&amp;N REF ]],CAT_Details[Tracking Number],CAT_Details[Pickup Customer Name],,0)</f>
        <v>CASAPPA SPA</v>
      </c>
      <c r="E1198" s="271" t="str">
        <f>_xlfn.XLOOKUP(Table2[[#This Row],[K&amp;N REF ]],CAT_Details[Tracking Number],CAT_Details[Delivery Country Code],,0)</f>
        <v>GB</v>
      </c>
      <c r="F1198" s="271" t="str">
        <f>_xlfn.XLOOKUP(Table2[[#This Row],[TO Ref]],CAT_Details[TO Ref],CAT_Details[Loc],,0)</f>
        <v>U2-L5</v>
      </c>
      <c r="G1198" s="257" t="s">
        <v>24</v>
      </c>
      <c r="H1198" s="257" t="s">
        <v>49</v>
      </c>
      <c r="I1198" s="280">
        <v>45804</v>
      </c>
      <c r="J1198" s="257" t="s">
        <v>26</v>
      </c>
      <c r="K1198" s="257" t="s">
        <v>32</v>
      </c>
      <c r="L1198" s="280">
        <v>45804</v>
      </c>
      <c r="M1198" s="257" t="str">
        <f>IF(Table2[[#This Row],[Resolve Date]]="","ONGOING","SOLVED")</f>
        <v>SOLVED</v>
      </c>
      <c r="N1198" s="258" t="s">
        <v>30</v>
      </c>
      <c r="O1198" s="257" t="str">
        <f>Table2[[#This Row],[K&amp;N REF ]]&amp;Table2[[#This Row],[Issue type ]]</f>
        <v>5016151204XX LABELS</v>
      </c>
      <c r="P1198" s="257">
        <f>YEAR(Table2[[#This Row],[Date ]])</f>
        <v>2025</v>
      </c>
      <c r="Q1198" s="257" t="str">
        <f>VLOOKUP(MONTH(Table2[[#This Row],[Date ]]),Months,2,0)</f>
        <v>May</v>
      </c>
      <c r="R1198" s="257" t="b">
        <f>COUNTIFS(Table2[Unique],Table2[[#This Row],[Unique]])&gt;1</f>
        <v>0</v>
      </c>
      <c r="S1198" s="257">
        <f>IF(Table2[[#This Row],[Status ]]="Solved",1,0)</f>
        <v>1</v>
      </c>
      <c r="T1198" s="257">
        <f>IF(Table2[[#This Row],[Status ]]="ongoing",1,0)</f>
        <v>0</v>
      </c>
    </row>
    <row r="1199" spans="1:20" x14ac:dyDescent="0.25">
      <c r="A1199" s="262">
        <v>5016151676</v>
      </c>
      <c r="B1199" s="269" t="str">
        <f>_xlfn.XLOOKUP(Table2[[#This Row],[K&amp;N REF ]],CAT_Details[Tracking Number],CAT_Details[S Ref],,0)</f>
        <v>20250520-S-70169</v>
      </c>
      <c r="C1199" s="270">
        <f>_xlfn.XLOOKUP(Table2[[#This Row],[K&amp;N REF ]],CAT_Details[Tracking Number],CAT_Details[TO Ref],,0)</f>
        <v>20250520722232</v>
      </c>
      <c r="D1199" s="270" t="str">
        <f>_xlfn.XLOOKUP(Table2[[#This Row],[K&amp;N REF ]],CAT_Details[Tracking Number],CAT_Details[Pickup Customer Name],,0)</f>
        <v>S.K. Wellman Spa</v>
      </c>
      <c r="E1199" s="271" t="str">
        <f>_xlfn.XLOOKUP(Table2[[#This Row],[K&amp;N REF ]],CAT_Details[Tracking Number],CAT_Details[Delivery Country Code],,0)</f>
        <v>GB</v>
      </c>
      <c r="F1199" s="271" t="str">
        <f>_xlfn.XLOOKUP(Table2[[#This Row],[TO Ref]],CAT_Details[TO Ref],CAT_Details[Loc],,0)</f>
        <v>DK-BM01</v>
      </c>
      <c r="G1199" s="257" t="s">
        <v>24</v>
      </c>
      <c r="H1199" s="257" t="s">
        <v>49</v>
      </c>
      <c r="I1199" s="280">
        <v>45804</v>
      </c>
      <c r="J1199" s="257" t="s">
        <v>26</v>
      </c>
      <c r="K1199" s="257" t="s">
        <v>32</v>
      </c>
      <c r="L1199" s="280">
        <v>45804</v>
      </c>
      <c r="M1199" s="257" t="str">
        <f>IF(Table2[[#This Row],[Resolve Date]]="","ONGOING","SOLVED")</f>
        <v>SOLVED</v>
      </c>
      <c r="N1199" s="258" t="s">
        <v>30</v>
      </c>
      <c r="O1199" s="257" t="str">
        <f>Table2[[#This Row],[K&amp;N REF ]]&amp;Table2[[#This Row],[Issue type ]]</f>
        <v>5016151676XX LABELS</v>
      </c>
      <c r="P1199" s="257">
        <f>YEAR(Table2[[#This Row],[Date ]])</f>
        <v>2025</v>
      </c>
      <c r="Q1199" s="257" t="str">
        <f>VLOOKUP(MONTH(Table2[[#This Row],[Date ]]),Months,2,0)</f>
        <v>May</v>
      </c>
      <c r="R1199" s="257" t="b">
        <f>COUNTIFS(Table2[Unique],Table2[[#This Row],[Unique]])&gt;1</f>
        <v>0</v>
      </c>
      <c r="S1199" s="257">
        <f>IF(Table2[[#This Row],[Status ]]="Solved",1,0)</f>
        <v>1</v>
      </c>
      <c r="T1199" s="257">
        <f>IF(Table2[[#This Row],[Status ]]="ongoing",1,0)</f>
        <v>0</v>
      </c>
    </row>
    <row r="1200" spans="1:20" x14ac:dyDescent="0.25">
      <c r="A1200" s="262">
        <v>5016151755</v>
      </c>
      <c r="B1200" s="269" t="str">
        <f>_xlfn.XLOOKUP(Table2[[#This Row],[K&amp;N REF ]],CAT_Details[Tracking Number],CAT_Details[S Ref],,0)</f>
        <v>20250520-S-70167</v>
      </c>
      <c r="C1200" s="270">
        <f>_xlfn.XLOOKUP(Table2[[#This Row],[K&amp;N REF ]],CAT_Details[Tracking Number],CAT_Details[TO Ref],,0)</f>
        <v>20250520722296</v>
      </c>
      <c r="D1200" s="270" t="str">
        <f>_xlfn.XLOOKUP(Table2[[#This Row],[K&amp;N REF ]],CAT_Details[Tracking Number],CAT_Details[Pickup Customer Name],,0)</f>
        <v>Donaldson Italia SRL</v>
      </c>
      <c r="E1200" s="271" t="str">
        <f>_xlfn.XLOOKUP(Table2[[#This Row],[K&amp;N REF ]],CAT_Details[Tracking Number],CAT_Details[Delivery Country Code],,0)</f>
        <v>GB</v>
      </c>
      <c r="F1200" s="271">
        <f>_xlfn.XLOOKUP(Table2[[#This Row],[TO Ref]],CAT_Details[TO Ref],CAT_Details[Loc],,0)</f>
        <v>3402</v>
      </c>
      <c r="G1200" s="257" t="s">
        <v>24</v>
      </c>
      <c r="H1200" s="257" t="s">
        <v>31</v>
      </c>
      <c r="I1200" s="280">
        <v>45804</v>
      </c>
      <c r="J1200" s="257" t="s">
        <v>26</v>
      </c>
      <c r="K1200" s="257" t="s">
        <v>32</v>
      </c>
      <c r="L1200" s="280">
        <v>45804</v>
      </c>
      <c r="M1200" s="257" t="str">
        <f>IF(Table2[[#This Row],[Resolve Date]]="","ONGOING","SOLVED")</f>
        <v>SOLVED</v>
      </c>
      <c r="N1200" s="258" t="s">
        <v>30</v>
      </c>
      <c r="O1200" s="257" t="str">
        <f>Table2[[#This Row],[K&amp;N REF ]]&amp;Table2[[#This Row],[Issue type ]]</f>
        <v>5016151755MISSING LABELS ON SOME UNITS</v>
      </c>
      <c r="P1200" s="257">
        <f>YEAR(Table2[[#This Row],[Date ]])</f>
        <v>2025</v>
      </c>
      <c r="Q1200" s="257" t="str">
        <f>VLOOKUP(MONTH(Table2[[#This Row],[Date ]]),Months,2,0)</f>
        <v>May</v>
      </c>
      <c r="R1200" s="257" t="b">
        <f>COUNTIFS(Table2[Unique],Table2[[#This Row],[Unique]])&gt;1</f>
        <v>0</v>
      </c>
      <c r="S1200" s="257">
        <f>IF(Table2[[#This Row],[Status ]]="Solved",1,0)</f>
        <v>1</v>
      </c>
      <c r="T1200" s="257">
        <f>IF(Table2[[#This Row],[Status ]]="ongoing",1,0)</f>
        <v>0</v>
      </c>
    </row>
    <row r="1201" spans="1:20" x14ac:dyDescent="0.25">
      <c r="A1201" s="262">
        <v>5016151225</v>
      </c>
      <c r="B1201" s="269" t="str">
        <f>_xlfn.XLOOKUP(Table2[[#This Row],[K&amp;N REF ]],CAT_Details[Tracking Number],CAT_Details[S Ref],,0)</f>
        <v>20250520-S-70436</v>
      </c>
      <c r="C1201" s="270">
        <f>_xlfn.XLOOKUP(Table2[[#This Row],[K&amp;N REF ]],CAT_Details[Tracking Number],CAT_Details[TO Ref],,0)</f>
        <v>20250520722408</v>
      </c>
      <c r="D1201" s="270" t="str">
        <f>_xlfn.XLOOKUP(Table2[[#This Row],[K&amp;N REF ]],CAT_Details[Tracking Number],CAT_Details[Pickup Customer Name],,0)</f>
        <v>Elring Klinger, S.A</v>
      </c>
      <c r="E1201" s="271" t="str">
        <f>_xlfn.XLOOKUP(Table2[[#This Row],[K&amp;N REF ]],CAT_Details[Tracking Number],CAT_Details[Delivery Country Code],,0)</f>
        <v>GB</v>
      </c>
      <c r="F1201" s="271" t="str">
        <f>_xlfn.XLOOKUP(Table2[[#This Row],[TO Ref]],CAT_Details[TO Ref],CAT_Details[Loc],,0)</f>
        <v>DX01-L5</v>
      </c>
      <c r="G1201" s="257" t="s">
        <v>24</v>
      </c>
      <c r="H1201" s="257" t="s">
        <v>29</v>
      </c>
      <c r="I1201" s="280">
        <v>45804</v>
      </c>
      <c r="J1201" s="257" t="s">
        <v>26</v>
      </c>
      <c r="K1201" s="257" t="s">
        <v>32</v>
      </c>
      <c r="L1201" s="280">
        <v>45804</v>
      </c>
      <c r="M1201" s="257" t="str">
        <f>IF(Table2[[#This Row],[Resolve Date]]="","ONGOING","SOLVED")</f>
        <v>SOLVED</v>
      </c>
      <c r="N1201" s="258" t="s">
        <v>30</v>
      </c>
      <c r="O1201" s="257" t="str">
        <f>Table2[[#This Row],[K&amp;N REF ]]&amp;Table2[[#This Row],[Issue type ]]</f>
        <v>5016151225DAMAGED LABEL</v>
      </c>
      <c r="P1201" s="257">
        <f>YEAR(Table2[[#This Row],[Date ]])</f>
        <v>2025</v>
      </c>
      <c r="Q1201" s="257" t="str">
        <f>VLOOKUP(MONTH(Table2[[#This Row],[Date ]]),Months,2,0)</f>
        <v>May</v>
      </c>
      <c r="R1201" s="257" t="b">
        <f>COUNTIFS(Table2[Unique],Table2[[#This Row],[Unique]])&gt;1</f>
        <v>0</v>
      </c>
      <c r="S1201" s="257">
        <f>IF(Table2[[#This Row],[Status ]]="Solved",1,0)</f>
        <v>1</v>
      </c>
      <c r="T1201" s="257">
        <f>IF(Table2[[#This Row],[Status ]]="ongoing",1,0)</f>
        <v>0</v>
      </c>
    </row>
    <row r="1202" spans="1:20" x14ac:dyDescent="0.25">
      <c r="A1202" s="262">
        <v>5016166736</v>
      </c>
      <c r="B1202" s="269" t="str">
        <f>_xlfn.XLOOKUP(Table2[[#This Row],[K&amp;N REF ]],CAT_Details[Tracking Number],CAT_Details[S Ref],,0)</f>
        <v>20250521-S-70394</v>
      </c>
      <c r="C1202" s="270">
        <f>_xlfn.XLOOKUP(Table2[[#This Row],[K&amp;N REF ]],CAT_Details[Tracking Number],CAT_Details[TO Ref],,0)</f>
        <v>20250520722694</v>
      </c>
      <c r="D1202" s="270" t="str">
        <f>_xlfn.XLOOKUP(Table2[[#This Row],[K&amp;N REF ]],CAT_Details[Tracking Number],CAT_Details[Pickup Customer Name],,0)</f>
        <v>PEKAGO KUNSTSTOFFEN B.V.</v>
      </c>
      <c r="E1202" s="271" t="str">
        <f>_xlfn.XLOOKUP(Table2[[#This Row],[K&amp;N REF ]],CAT_Details[Tracking Number],CAT_Details[Delivery Country Code],,0)</f>
        <v>GB</v>
      </c>
      <c r="F1202" s="271" t="str">
        <f>_xlfn.XLOOKUP(Table2[[#This Row],[TO Ref]],CAT_Details[TO Ref],CAT_Details[Loc],,0)</f>
        <v>U2-L5</v>
      </c>
      <c r="G1202" s="257" t="s">
        <v>44</v>
      </c>
      <c r="H1202" s="257" t="s">
        <v>40</v>
      </c>
      <c r="I1202" s="280">
        <v>45804</v>
      </c>
      <c r="J1202" s="257" t="s">
        <v>26</v>
      </c>
      <c r="K1202" s="257" t="s">
        <v>32</v>
      </c>
      <c r="L1202" s="280">
        <v>45804</v>
      </c>
      <c r="M1202" s="257" t="str">
        <f>IF(Table2[[#This Row],[Resolve Date]]="","ONGOING","SOLVED")</f>
        <v>SOLVED</v>
      </c>
      <c r="N1202" s="258" t="s">
        <v>58</v>
      </c>
      <c r="O1202" s="257" t="str">
        <f>Table2[[#This Row],[K&amp;N REF ]]&amp;Table2[[#This Row],[Issue type ]]</f>
        <v xml:space="preserve">5016166736INCORRECT LABELS </v>
      </c>
      <c r="P1202" s="257">
        <f>YEAR(Table2[[#This Row],[Date ]])</f>
        <v>2025</v>
      </c>
      <c r="Q1202" s="257" t="str">
        <f>VLOOKUP(MONTH(Table2[[#This Row],[Date ]]),Months,2,0)</f>
        <v>May</v>
      </c>
      <c r="R1202" s="257" t="b">
        <f>COUNTIFS(Table2[Unique],Table2[[#This Row],[Unique]])&gt;1</f>
        <v>0</v>
      </c>
      <c r="S1202" s="257">
        <f>IF(Table2[[#This Row],[Status ]]="Solved",1,0)</f>
        <v>1</v>
      </c>
      <c r="T1202" s="257">
        <f>IF(Table2[[#This Row],[Status ]]="ongoing",1,0)</f>
        <v>0</v>
      </c>
    </row>
    <row r="1203" spans="1:20" x14ac:dyDescent="0.25">
      <c r="A1203" s="262">
        <v>5016166736</v>
      </c>
      <c r="B1203" s="269" t="str">
        <f>_xlfn.XLOOKUP(Table2[[#This Row],[K&amp;N REF ]],CAT_Details[Tracking Number],CAT_Details[S Ref],,0)</f>
        <v>20250521-S-70394</v>
      </c>
      <c r="C1203" s="270">
        <f>_xlfn.XLOOKUP(Table2[[#This Row],[K&amp;N REF ]],CAT_Details[Tracking Number],CAT_Details[TO Ref],,0)</f>
        <v>20250520722694</v>
      </c>
      <c r="D1203" s="270" t="str">
        <f>_xlfn.XLOOKUP(Table2[[#This Row],[K&amp;N REF ]],CAT_Details[Tracking Number],CAT_Details[Pickup Customer Name],,0)</f>
        <v>PEKAGO KUNSTSTOFFEN B.V.</v>
      </c>
      <c r="E1203" s="271" t="str">
        <f>_xlfn.XLOOKUP(Table2[[#This Row],[K&amp;N REF ]],CAT_Details[Tracking Number],CAT_Details[Delivery Country Code],,0)</f>
        <v>GB</v>
      </c>
      <c r="F1203" s="271" t="str">
        <f>_xlfn.XLOOKUP(Table2[[#This Row],[TO Ref]],CAT_Details[TO Ref],CAT_Details[Loc],,0)</f>
        <v>U2-L5</v>
      </c>
      <c r="G1203" s="257" t="s">
        <v>44</v>
      </c>
      <c r="H1203" s="257" t="s">
        <v>25</v>
      </c>
      <c r="I1203" s="280">
        <v>45804</v>
      </c>
      <c r="J1203" s="257" t="s">
        <v>26</v>
      </c>
      <c r="K1203" s="257" t="s">
        <v>32</v>
      </c>
      <c r="L1203" s="280">
        <v>45804</v>
      </c>
      <c r="M1203" s="257" t="str">
        <f>IF(Table2[[#This Row],[Resolve Date]]="","ONGOING","SOLVED")</f>
        <v>SOLVED</v>
      </c>
      <c r="N1203" s="258" t="s">
        <v>30</v>
      </c>
      <c r="O1203" s="257" t="str">
        <f>Table2[[#This Row],[K&amp;N REF ]]&amp;Table2[[#This Row],[Issue type ]]</f>
        <v xml:space="preserve">5016166736DAMAGE </v>
      </c>
      <c r="P1203" s="257">
        <f>YEAR(Table2[[#This Row],[Date ]])</f>
        <v>2025</v>
      </c>
      <c r="Q1203" s="257" t="str">
        <f>VLOOKUP(MONTH(Table2[[#This Row],[Date ]]),Months,2,0)</f>
        <v>May</v>
      </c>
      <c r="R1203" s="257" t="b">
        <f>COUNTIFS(Table2[Unique],Table2[[#This Row],[Unique]])&gt;1</f>
        <v>0</v>
      </c>
      <c r="S1203" s="257">
        <f>IF(Table2[[#This Row],[Status ]]="Solved",1,0)</f>
        <v>1</v>
      </c>
      <c r="T1203" s="257">
        <f>IF(Table2[[#This Row],[Status ]]="ongoing",1,0)</f>
        <v>0</v>
      </c>
    </row>
    <row r="1204" spans="1:20" x14ac:dyDescent="0.25">
      <c r="A1204" s="262">
        <v>5016166967</v>
      </c>
      <c r="B1204" s="269" t="str">
        <f>_xlfn.XLOOKUP(Table2[[#This Row],[K&amp;N REF ]],CAT_Details[Tracking Number],CAT_Details[S Ref],,0)</f>
        <v>20250522-S-70043</v>
      </c>
      <c r="C1204" s="270">
        <f>_xlfn.XLOOKUP(Table2[[#This Row],[K&amp;N REF ]],CAT_Details[Tracking Number],CAT_Details[TO Ref],,0)</f>
        <v>20250522724258</v>
      </c>
      <c r="D1204" s="270" t="str">
        <f>_xlfn.XLOOKUP(Table2[[#This Row],[K&amp;N REF ]],CAT_Details[Tracking Number],CAT_Details[Pickup Customer Name],,0)</f>
        <v>DINEX LATVIA SIA</v>
      </c>
      <c r="E1204" s="271" t="str">
        <f>_xlfn.XLOOKUP(Table2[[#This Row],[K&amp;N REF ]],CAT_Details[Tracking Number],CAT_Details[Delivery Country Code],,0)</f>
        <v>GB</v>
      </c>
      <c r="F1204" s="271" t="str">
        <f>_xlfn.XLOOKUP(Table2[[#This Row],[TO Ref]],CAT_Details[TO Ref],CAT_Details[Loc],,0)</f>
        <v>U2-L5</v>
      </c>
      <c r="G1204" s="257" t="s">
        <v>44</v>
      </c>
      <c r="H1204" s="257" t="s">
        <v>35</v>
      </c>
      <c r="I1204" s="280">
        <v>45804</v>
      </c>
      <c r="J1204" s="257" t="s">
        <v>26</v>
      </c>
      <c r="K1204" s="257" t="s">
        <v>32</v>
      </c>
      <c r="L1204" s="280">
        <v>45805</v>
      </c>
      <c r="M1204" s="257" t="str">
        <f>IF(Table2[[#This Row],[Resolve Date]]="","ONGOING","SOLVED")</f>
        <v>SOLVED</v>
      </c>
      <c r="N1204" s="258" t="s">
        <v>30</v>
      </c>
      <c r="O1204" s="257" t="str">
        <f>Table2[[#This Row],[K&amp;N REF ]]&amp;Table2[[#This Row],[Issue type ]]</f>
        <v>5016166967NO LABELS</v>
      </c>
      <c r="P1204" s="257">
        <f>YEAR(Table2[[#This Row],[Date ]])</f>
        <v>2025</v>
      </c>
      <c r="Q1204" s="257" t="str">
        <f>VLOOKUP(MONTH(Table2[[#This Row],[Date ]]),Months,2,0)</f>
        <v>May</v>
      </c>
      <c r="R1204" s="257" t="b">
        <f>COUNTIFS(Table2[Unique],Table2[[#This Row],[Unique]])&gt;1</f>
        <v>0</v>
      </c>
      <c r="S1204" s="257">
        <f>IF(Table2[[#This Row],[Status ]]="Solved",1,0)</f>
        <v>1</v>
      </c>
      <c r="T1204" s="257">
        <f>IF(Table2[[#This Row],[Status ]]="ongoing",1,0)</f>
        <v>0</v>
      </c>
    </row>
    <row r="1205" spans="1:20" x14ac:dyDescent="0.25">
      <c r="A1205" s="262">
        <v>5016166820</v>
      </c>
      <c r="B1205" s="269" t="str">
        <f>_xlfn.XLOOKUP(Table2[[#This Row],[K&amp;N REF ]],CAT_Details[Tracking Number],CAT_Details[S Ref],,0)</f>
        <v>20250521-S-70159</v>
      </c>
      <c r="C1205" s="270">
        <f>_xlfn.XLOOKUP(Table2[[#This Row],[K&amp;N REF ]],CAT_Details[Tracking Number],CAT_Details[TO Ref],,0)</f>
        <v>20250521723234</v>
      </c>
      <c r="D1205" s="270" t="str">
        <f>_xlfn.XLOOKUP(Table2[[#This Row],[K&amp;N REF ]],CAT_Details[Tracking Number],CAT_Details[Pickup Customer Name],,0)</f>
        <v>Tenneco Zwickau GmbH</v>
      </c>
      <c r="E1205" s="271" t="str">
        <f>_xlfn.XLOOKUP(Table2[[#This Row],[K&amp;N REF ]],CAT_Details[Tracking Number],CAT_Details[Delivery Country Code],,0)</f>
        <v>GB</v>
      </c>
      <c r="F1205" s="271" t="str">
        <f>_xlfn.XLOOKUP(Table2[[#This Row],[TO Ref]],CAT_Details[TO Ref],CAT_Details[Loc],,0)</f>
        <v>DX01-L5</v>
      </c>
      <c r="G1205" s="257" t="s">
        <v>34</v>
      </c>
      <c r="H1205" s="257" t="s">
        <v>35</v>
      </c>
      <c r="I1205" s="280">
        <v>45804</v>
      </c>
      <c r="J1205" s="257" t="s">
        <v>26</v>
      </c>
      <c r="K1205" s="257" t="s">
        <v>32</v>
      </c>
      <c r="L1205" s="280">
        <v>45804</v>
      </c>
      <c r="M1205" s="257" t="str">
        <f>IF(Table2[[#This Row],[Resolve Date]]="","ONGOING","SOLVED")</f>
        <v>SOLVED</v>
      </c>
      <c r="N1205" s="258" t="s">
        <v>30</v>
      </c>
      <c r="O1205" s="257" t="str">
        <f>Table2[[#This Row],[K&amp;N REF ]]&amp;Table2[[#This Row],[Issue type ]]</f>
        <v>5016166820NO LABELS</v>
      </c>
      <c r="P1205" s="257">
        <f>YEAR(Table2[[#This Row],[Date ]])</f>
        <v>2025</v>
      </c>
      <c r="Q1205" s="257" t="str">
        <f>VLOOKUP(MONTH(Table2[[#This Row],[Date ]]),Months,2,0)</f>
        <v>May</v>
      </c>
      <c r="R1205" s="257" t="b">
        <f>COUNTIFS(Table2[Unique],Table2[[#This Row],[Unique]])&gt;1</f>
        <v>0</v>
      </c>
      <c r="S1205" s="257">
        <f>IF(Table2[[#This Row],[Status ]]="Solved",1,0)</f>
        <v>1</v>
      </c>
      <c r="T1205" s="257">
        <f>IF(Table2[[#This Row],[Status ]]="ongoing",1,0)</f>
        <v>0</v>
      </c>
    </row>
    <row r="1206" spans="1:20" x14ac:dyDescent="0.25">
      <c r="A1206" s="262">
        <v>5016167368</v>
      </c>
      <c r="B1206" s="269" t="str">
        <f>_xlfn.XLOOKUP(Table2[[#This Row],[K&amp;N REF ]],CAT_Details[Tracking Number],CAT_Details[S Ref],,0)</f>
        <v>20250521-S-70183</v>
      </c>
      <c r="C1206" s="270">
        <f>_xlfn.XLOOKUP(Table2[[#This Row],[K&amp;N REF ]],CAT_Details[Tracking Number],CAT_Details[TO Ref],,0)</f>
        <v>20250521723428</v>
      </c>
      <c r="D1206" s="270" t="str">
        <f>_xlfn.XLOOKUP(Table2[[#This Row],[K&amp;N REF ]],CAT_Details[Tracking Number],CAT_Details[Pickup Customer Name],,0)</f>
        <v>BRUSS KUNSTSTOFFTECHNIK GMBH</v>
      </c>
      <c r="E1206" s="271" t="str">
        <f>_xlfn.XLOOKUP(Table2[[#This Row],[K&amp;N REF ]],CAT_Details[Tracking Number],CAT_Details[Delivery Country Code],,0)</f>
        <v>GB</v>
      </c>
      <c r="F1206" s="271" t="str">
        <f>_xlfn.XLOOKUP(Table2[[#This Row],[TO Ref]],CAT_Details[TO Ref],CAT_Details[Loc],,0)</f>
        <v>DX01-L5</v>
      </c>
      <c r="G1206" s="257" t="s">
        <v>34</v>
      </c>
      <c r="H1206" s="257" t="s">
        <v>35</v>
      </c>
      <c r="I1206" s="280">
        <v>45804</v>
      </c>
      <c r="J1206" s="257" t="s">
        <v>26</v>
      </c>
      <c r="K1206" s="257" t="s">
        <v>32</v>
      </c>
      <c r="L1206" s="280">
        <v>45804</v>
      </c>
      <c r="M1206" s="257" t="str">
        <f>IF(Table2[[#This Row],[Resolve Date]]="","ONGOING","SOLVED")</f>
        <v>SOLVED</v>
      </c>
      <c r="N1206" s="258" t="s">
        <v>30</v>
      </c>
      <c r="O1206" s="257" t="str">
        <f>Table2[[#This Row],[K&amp;N REF ]]&amp;Table2[[#This Row],[Issue type ]]</f>
        <v>5016167368NO LABELS</v>
      </c>
      <c r="P1206" s="257">
        <f>YEAR(Table2[[#This Row],[Date ]])</f>
        <v>2025</v>
      </c>
      <c r="Q1206" s="257" t="str">
        <f>VLOOKUP(MONTH(Table2[[#This Row],[Date ]]),Months,2,0)</f>
        <v>May</v>
      </c>
      <c r="R1206" s="257" t="b">
        <f>COUNTIFS(Table2[Unique],Table2[[#This Row],[Unique]])&gt;1</f>
        <v>0</v>
      </c>
      <c r="S1206" s="257">
        <f>IF(Table2[[#This Row],[Status ]]="Solved",1,0)</f>
        <v>1</v>
      </c>
      <c r="T1206" s="257">
        <f>IF(Table2[[#This Row],[Status ]]="ongoing",1,0)</f>
        <v>0</v>
      </c>
    </row>
    <row r="1207" spans="1:20" x14ac:dyDescent="0.25">
      <c r="A1207" s="262">
        <v>5016151168</v>
      </c>
      <c r="B1207" s="269" t="str">
        <f>_xlfn.XLOOKUP(Table2[[#This Row],[K&amp;N REF ]],CAT_Details[Tracking Number],CAT_Details[S Ref],,0)</f>
        <v>20250520-S-70348</v>
      </c>
      <c r="C1207" s="270">
        <f>_xlfn.XLOOKUP(Table2[[#This Row],[K&amp;N REF ]],CAT_Details[Tracking Number],CAT_Details[TO Ref],,0)</f>
        <v>20250519721702</v>
      </c>
      <c r="D1207" s="270" t="str">
        <f>_xlfn.XLOOKUP(Table2[[#This Row],[K&amp;N REF ]],CAT_Details[Tracking Number],CAT_Details[Pickup Customer Name],,0)</f>
        <v>SOGEFI FILTRATION FRANCE</v>
      </c>
      <c r="E1207" s="271" t="str">
        <f>_xlfn.XLOOKUP(Table2[[#This Row],[K&amp;N REF ]],CAT_Details[Tracking Number],CAT_Details[Delivery Country Code],,0)</f>
        <v>GB</v>
      </c>
      <c r="F1207" s="271" t="str">
        <f>_xlfn.XLOOKUP(Table2[[#This Row],[TO Ref]],CAT_Details[TO Ref],CAT_Details[Loc],,0)</f>
        <v>DX01-L5</v>
      </c>
      <c r="G1207" s="257" t="s">
        <v>36</v>
      </c>
      <c r="H1207" s="257" t="s">
        <v>35</v>
      </c>
      <c r="I1207" s="280">
        <v>45804</v>
      </c>
      <c r="J1207" s="257" t="s">
        <v>26</v>
      </c>
      <c r="K1207" s="257" t="s">
        <v>32</v>
      </c>
      <c r="L1207" s="280">
        <v>45804</v>
      </c>
      <c r="M1207" s="257" t="str">
        <f>IF(Table2[[#This Row],[Resolve Date]]="","ONGOING","SOLVED")</f>
        <v>SOLVED</v>
      </c>
      <c r="N1207" s="258" t="s">
        <v>30</v>
      </c>
      <c r="O1207" s="257" t="str">
        <f>Table2[[#This Row],[K&amp;N REF ]]&amp;Table2[[#This Row],[Issue type ]]</f>
        <v>5016151168NO LABELS</v>
      </c>
      <c r="P1207" s="257">
        <f>YEAR(Table2[[#This Row],[Date ]])</f>
        <v>2025</v>
      </c>
      <c r="Q1207" s="257" t="str">
        <f>VLOOKUP(MONTH(Table2[[#This Row],[Date ]]),Months,2,0)</f>
        <v>May</v>
      </c>
      <c r="R1207" s="257" t="b">
        <f>COUNTIFS(Table2[Unique],Table2[[#This Row],[Unique]])&gt;1</f>
        <v>0</v>
      </c>
      <c r="S1207" s="257">
        <f>IF(Table2[[#This Row],[Status ]]="Solved",1,0)</f>
        <v>1</v>
      </c>
      <c r="T1207" s="257">
        <f>IF(Table2[[#This Row],[Status ]]="ongoing",1,0)</f>
        <v>0</v>
      </c>
    </row>
    <row r="1208" spans="1:20" x14ac:dyDescent="0.25">
      <c r="A1208" s="262">
        <v>5016151004</v>
      </c>
      <c r="B1208" s="269" t="str">
        <f>_xlfn.XLOOKUP(Table2[[#This Row],[K&amp;N REF ]],CAT_Details[Tracking Number],CAT_Details[S Ref],,0)</f>
        <v>20250520-S-70164</v>
      </c>
      <c r="C1208" s="270">
        <f>_xlfn.XLOOKUP(Table2[[#This Row],[K&amp;N REF ]],CAT_Details[Tracking Number],CAT_Details[TO Ref],,0)</f>
        <v>20250514717842</v>
      </c>
      <c r="D1208" s="270" t="str">
        <f>_xlfn.XLOOKUP(Table2[[#This Row],[K&amp;N REF ]],CAT_Details[Tracking Number],CAT_Details[Pickup Customer Name],,0)</f>
        <v>COMER INDUSTRIES COMPONENTS SPA</v>
      </c>
      <c r="E1208" s="271" t="str">
        <f>_xlfn.XLOOKUP(Table2[[#This Row],[K&amp;N REF ]],CAT_Details[Tracking Number],CAT_Details[Delivery Country Code],,0)</f>
        <v>GB</v>
      </c>
      <c r="F1208" s="271" t="str">
        <f>_xlfn.XLOOKUP(Table2[[#This Row],[TO Ref]],CAT_Details[TO Ref],CAT_Details[Loc],,0)</f>
        <v>U2-L5</v>
      </c>
      <c r="G1208" s="257" t="s">
        <v>24</v>
      </c>
      <c r="H1208" s="257" t="s">
        <v>25</v>
      </c>
      <c r="I1208" s="280">
        <v>45805</v>
      </c>
      <c r="J1208" s="257" t="s">
        <v>26</v>
      </c>
      <c r="K1208" s="257" t="s">
        <v>50</v>
      </c>
      <c r="L1208" s="280">
        <v>45805</v>
      </c>
      <c r="M1208" s="257" t="str">
        <f>IF(Table2[[#This Row],[Resolve Date]]="","ONGOING","SOLVED")</f>
        <v>SOLVED</v>
      </c>
      <c r="N1208" s="258" t="s">
        <v>30</v>
      </c>
      <c r="O1208" s="257" t="str">
        <f>Table2[[#This Row],[K&amp;N REF ]]&amp;Table2[[#This Row],[Issue type ]]</f>
        <v xml:space="preserve">5016151004DAMAGE </v>
      </c>
      <c r="P1208" s="257">
        <f>YEAR(Table2[[#This Row],[Date ]])</f>
        <v>2025</v>
      </c>
      <c r="Q1208" s="257" t="str">
        <f>VLOOKUP(MONTH(Table2[[#This Row],[Date ]]),Months,2,0)</f>
        <v>May</v>
      </c>
      <c r="R1208" s="257" t="b">
        <f>COUNTIFS(Table2[Unique],Table2[[#This Row],[Unique]])&gt;1</f>
        <v>0</v>
      </c>
      <c r="S1208" s="257">
        <f>IF(Table2[[#This Row],[Status ]]="Solved",1,0)</f>
        <v>1</v>
      </c>
      <c r="T1208" s="257">
        <f>IF(Table2[[#This Row],[Status ]]="ongoing",1,0)</f>
        <v>0</v>
      </c>
    </row>
    <row r="1209" spans="1:20" x14ac:dyDescent="0.25">
      <c r="A1209" s="262">
        <v>5016166593</v>
      </c>
      <c r="B1209" s="269" t="str">
        <f>_xlfn.XLOOKUP(Table2[[#This Row],[K&amp;N REF ]],CAT_Details[Tracking Number],CAT_Details[S Ref],,0)</f>
        <v>20250521-S-70293</v>
      </c>
      <c r="C1209" s="270">
        <f>_xlfn.XLOOKUP(Table2[[#This Row],[K&amp;N REF ]],CAT_Details[Tracking Number],CAT_Details[TO Ref],,0)</f>
        <v>20250520722311</v>
      </c>
      <c r="D1209" s="270" t="str">
        <f>_xlfn.XLOOKUP(Table2[[#This Row],[K&amp;N REF ]],CAT_Details[Tracking Number],CAT_Details[Pickup Customer Name],,0)</f>
        <v>Faster Spa</v>
      </c>
      <c r="E1209" s="271" t="str">
        <f>_xlfn.XLOOKUP(Table2[[#This Row],[K&amp;N REF ]],CAT_Details[Tracking Number],CAT_Details[Delivery Country Code],,0)</f>
        <v>GB</v>
      </c>
      <c r="F1209" s="271" t="str">
        <f>_xlfn.XLOOKUP(Table2[[#This Row],[TO Ref]],CAT_Details[TO Ref],CAT_Details[Loc],,0)</f>
        <v>OYL1</v>
      </c>
      <c r="G1209" s="257" t="s">
        <v>24</v>
      </c>
      <c r="H1209" s="257" t="s">
        <v>35</v>
      </c>
      <c r="I1209" s="280">
        <v>45805</v>
      </c>
      <c r="J1209" s="257" t="s">
        <v>26</v>
      </c>
      <c r="K1209" s="257" t="s">
        <v>32</v>
      </c>
      <c r="L1209" s="280">
        <v>45805</v>
      </c>
      <c r="M1209" s="257" t="str">
        <f>IF(Table2[[#This Row],[Resolve Date]]="","ONGOING","SOLVED")</f>
        <v>SOLVED</v>
      </c>
      <c r="N1209" s="258" t="s">
        <v>30</v>
      </c>
      <c r="O1209" s="257" t="str">
        <f>Table2[[#This Row],[K&amp;N REF ]]&amp;Table2[[#This Row],[Issue type ]]</f>
        <v>5016166593NO LABELS</v>
      </c>
      <c r="P1209" s="257">
        <f>YEAR(Table2[[#This Row],[Date ]])</f>
        <v>2025</v>
      </c>
      <c r="Q1209" s="257" t="str">
        <f>VLOOKUP(MONTH(Table2[[#This Row],[Date ]]),Months,2,0)</f>
        <v>May</v>
      </c>
      <c r="R1209" s="257" t="b">
        <f>COUNTIFS(Table2[Unique],Table2[[#This Row],[Unique]])&gt;1</f>
        <v>0</v>
      </c>
      <c r="S1209" s="257">
        <f>IF(Table2[[#This Row],[Status ]]="Solved",1,0)</f>
        <v>1</v>
      </c>
      <c r="T1209" s="257">
        <f>IF(Table2[[#This Row],[Status ]]="ongoing",1,0)</f>
        <v>0</v>
      </c>
    </row>
    <row r="1210" spans="1:20" x14ac:dyDescent="0.25">
      <c r="A1210" s="262">
        <v>5016182024</v>
      </c>
      <c r="B1210" s="269" t="str">
        <f>_xlfn.XLOOKUP(Table2[[#This Row],[K&amp;N REF ]],CAT_Details[Tracking Number],CAT_Details[S Ref],,0)</f>
        <v>20250522-S-70141</v>
      </c>
      <c r="C1210" s="270">
        <f>_xlfn.XLOOKUP(Table2[[#This Row],[K&amp;N REF ]],CAT_Details[Tracking Number],CAT_Details[TO Ref],,0)</f>
        <v>20250521723436</v>
      </c>
      <c r="D1210" s="270" t="str">
        <f>_xlfn.XLOOKUP(Table2[[#This Row],[K&amp;N REF ]],CAT_Details[Tracking Number],CAT_Details[Pickup Customer Name],,0)</f>
        <v>CNH INDUSTRIAL ITALIA SPA</v>
      </c>
      <c r="E1210" s="271" t="str">
        <f>_xlfn.XLOOKUP(Table2[[#This Row],[K&amp;N REF ]],CAT_Details[Tracking Number],CAT_Details[Delivery Country Code],,0)</f>
        <v>GB</v>
      </c>
      <c r="F1210" s="271" t="str">
        <f>_xlfn.XLOOKUP(Table2[[#This Row],[TO Ref]],CAT_Details[TO Ref],CAT_Details[Loc],,0)</f>
        <v>MZ02</v>
      </c>
      <c r="G1210" s="257" t="s">
        <v>24</v>
      </c>
      <c r="H1210" s="257" t="s">
        <v>29</v>
      </c>
      <c r="I1210" s="280">
        <v>45805</v>
      </c>
      <c r="J1210" s="257" t="s">
        <v>26</v>
      </c>
      <c r="K1210" s="257" t="s">
        <v>27</v>
      </c>
      <c r="L1210" s="280">
        <v>45805</v>
      </c>
      <c r="M1210" s="257" t="str">
        <f>IF(Table2[[#This Row],[Resolve Date]]="","ONGOING","SOLVED")</f>
        <v>SOLVED</v>
      </c>
      <c r="N1210" s="258" t="s">
        <v>30</v>
      </c>
      <c r="O1210" s="257" t="str">
        <f>Table2[[#This Row],[K&amp;N REF ]]&amp;Table2[[#This Row],[Issue type ]]</f>
        <v>5016182024DAMAGED LABEL</v>
      </c>
      <c r="P1210" s="257">
        <f>YEAR(Table2[[#This Row],[Date ]])</f>
        <v>2025</v>
      </c>
      <c r="Q1210" s="257" t="str">
        <f>VLOOKUP(MONTH(Table2[[#This Row],[Date ]]),Months,2,0)</f>
        <v>May</v>
      </c>
      <c r="R1210" s="257" t="b">
        <f>COUNTIFS(Table2[Unique],Table2[[#This Row],[Unique]])&gt;1</f>
        <v>0</v>
      </c>
      <c r="S1210" s="257">
        <f>IF(Table2[[#This Row],[Status ]]="Solved",1,0)</f>
        <v>1</v>
      </c>
      <c r="T1210" s="257">
        <f>IF(Table2[[#This Row],[Status ]]="ongoing",1,0)</f>
        <v>0</v>
      </c>
    </row>
    <row r="1211" spans="1:20" x14ac:dyDescent="0.25">
      <c r="A1211" s="262">
        <v>5016167208</v>
      </c>
      <c r="B1211" s="269" t="str">
        <f>_xlfn.XLOOKUP(Table2[[#This Row],[K&amp;N REF ]],CAT_Details[Tracking Number],CAT_Details[S Ref],,0)</f>
        <v>20250521-S-70382</v>
      </c>
      <c r="C1211" s="270">
        <f>_xlfn.XLOOKUP(Table2[[#This Row],[K&amp;N REF ]],CAT_Details[Tracking Number],CAT_Details[TO Ref],,0)</f>
        <v>20250519721420</v>
      </c>
      <c r="D1211" s="270" t="str">
        <f>_xlfn.XLOOKUP(Table2[[#This Row],[K&amp;N REF ]],CAT_Details[Tracking Number],CAT_Details[Pickup Customer Name],,0)</f>
        <v>TI Poland Sp. z o.o.</v>
      </c>
      <c r="E1211" s="271" t="str">
        <f>_xlfn.XLOOKUP(Table2[[#This Row],[K&amp;N REF ]],CAT_Details[Tracking Number],CAT_Details[Delivery Country Code],,0)</f>
        <v>GB</v>
      </c>
      <c r="F1211" s="271" t="str">
        <f>_xlfn.XLOOKUP(Table2[[#This Row],[TO Ref]],CAT_Details[TO Ref],CAT_Details[Loc],,0)</f>
        <v>DX01-L5</v>
      </c>
      <c r="G1211" s="257" t="s">
        <v>44</v>
      </c>
      <c r="H1211" s="257" t="s">
        <v>29</v>
      </c>
      <c r="I1211" s="280">
        <v>45805</v>
      </c>
      <c r="J1211" s="257" t="s">
        <v>26</v>
      </c>
      <c r="K1211" s="257" t="s">
        <v>27</v>
      </c>
      <c r="L1211" s="280">
        <v>45805</v>
      </c>
      <c r="M1211" s="257" t="str">
        <f>IF(Table2[[#This Row],[Resolve Date]]="","ONGOING","SOLVED")</f>
        <v>SOLVED</v>
      </c>
      <c r="N1211" s="258" t="s">
        <v>30</v>
      </c>
      <c r="O1211" s="257" t="str">
        <f>Table2[[#This Row],[K&amp;N REF ]]&amp;Table2[[#This Row],[Issue type ]]</f>
        <v>5016167208DAMAGED LABEL</v>
      </c>
      <c r="P1211" s="257">
        <f>YEAR(Table2[[#This Row],[Date ]])</f>
        <v>2025</v>
      </c>
      <c r="Q1211" s="257" t="str">
        <f>VLOOKUP(MONTH(Table2[[#This Row],[Date ]]),Months,2,0)</f>
        <v>May</v>
      </c>
      <c r="R1211" s="257" t="b">
        <f>COUNTIFS(Table2[Unique],Table2[[#This Row],[Unique]])&gt;1</f>
        <v>0</v>
      </c>
      <c r="S1211" s="257">
        <f>IF(Table2[[#This Row],[Status ]]="Solved",1,0)</f>
        <v>1</v>
      </c>
      <c r="T1211" s="257">
        <f>IF(Table2[[#This Row],[Status ]]="ongoing",1,0)</f>
        <v>0</v>
      </c>
    </row>
    <row r="1212" spans="1:20" x14ac:dyDescent="0.25">
      <c r="A1212" s="262">
        <v>5016167327</v>
      </c>
      <c r="B1212" s="269" t="str">
        <f>_xlfn.XLOOKUP(Table2[[#This Row],[K&amp;N REF ]],CAT_Details[Tracking Number],CAT_Details[S Ref],,0)</f>
        <v>20250521-S-70402</v>
      </c>
      <c r="C1212" s="270">
        <f>_xlfn.XLOOKUP(Table2[[#This Row],[K&amp;N REF ]],CAT_Details[Tracking Number],CAT_Details[TO Ref],,0)</f>
        <v>20250519721824</v>
      </c>
      <c r="D1212" s="270" t="str">
        <f>_xlfn.XLOOKUP(Table2[[#This Row],[K&amp;N REF ]],CAT_Details[Tracking Number],CAT_Details[Pickup Customer Name],,0)</f>
        <v>Valeo Auto-Electric Magyarorszag Kft.</v>
      </c>
      <c r="E1212" s="271" t="str">
        <f>_xlfn.XLOOKUP(Table2[[#This Row],[K&amp;N REF ]],CAT_Details[Tracking Number],CAT_Details[Delivery Country Code],,0)</f>
        <v>GB</v>
      </c>
      <c r="F1212" s="271" t="str">
        <f>_xlfn.XLOOKUP(Table2[[#This Row],[TO Ref]],CAT_Details[TO Ref],CAT_Details[Loc],,0)</f>
        <v>U2-L5</v>
      </c>
      <c r="G1212" s="257" t="s">
        <v>44</v>
      </c>
      <c r="H1212" s="257" t="s">
        <v>35</v>
      </c>
      <c r="I1212" s="280">
        <v>45805</v>
      </c>
      <c r="J1212" s="257" t="s">
        <v>26</v>
      </c>
      <c r="K1212" s="257" t="s">
        <v>32</v>
      </c>
      <c r="L1212" s="280">
        <v>45807</v>
      </c>
      <c r="M1212" s="257" t="str">
        <f>IF(Table2[[#This Row],[Resolve Date]]="","ONGOING","SOLVED")</f>
        <v>SOLVED</v>
      </c>
      <c r="N1212" s="258" t="s">
        <v>30</v>
      </c>
      <c r="O1212" s="257" t="str">
        <f>Table2[[#This Row],[K&amp;N REF ]]&amp;Table2[[#This Row],[Issue type ]]</f>
        <v>5016167327NO LABELS</v>
      </c>
      <c r="P1212" s="257">
        <f>YEAR(Table2[[#This Row],[Date ]])</f>
        <v>2025</v>
      </c>
      <c r="Q1212" s="257" t="str">
        <f>VLOOKUP(MONTH(Table2[[#This Row],[Date ]]),Months,2,0)</f>
        <v>May</v>
      </c>
      <c r="R1212" s="257" t="b">
        <f>COUNTIFS(Table2[Unique],Table2[[#This Row],[Unique]])&gt;1</f>
        <v>0</v>
      </c>
      <c r="S1212" s="257">
        <f>IF(Table2[[#This Row],[Status ]]="Solved",1,0)</f>
        <v>1</v>
      </c>
      <c r="T1212" s="257">
        <f>IF(Table2[[#This Row],[Status ]]="ongoing",1,0)</f>
        <v>0</v>
      </c>
    </row>
    <row r="1213" spans="1:20" x14ac:dyDescent="0.25">
      <c r="A1213" s="262">
        <v>5016151186</v>
      </c>
      <c r="B1213" s="269" t="str">
        <f>_xlfn.XLOOKUP(Table2[[#This Row],[K&amp;N REF ]],CAT_Details[Tracking Number],CAT_Details[S Ref],,0)</f>
        <v>20250521-S-70013</v>
      </c>
      <c r="C1213" s="270">
        <f>_xlfn.XLOOKUP(Table2[[#This Row],[K&amp;N REF ]],CAT_Details[Tracking Number],CAT_Details[TO Ref],,0)</f>
        <v>20250520722200</v>
      </c>
      <c r="D1213" s="270" t="str">
        <f>_xlfn.XLOOKUP(Table2[[#This Row],[K&amp;N REF ]],CAT_Details[Tracking Number],CAT_Details[Pickup Customer Name],,0)</f>
        <v>TE CONNECTIVITY</v>
      </c>
      <c r="E1213" s="271" t="str">
        <f>_xlfn.XLOOKUP(Table2[[#This Row],[K&amp;N REF ]],CAT_Details[Tracking Number],CAT_Details[Delivery Country Code],,0)</f>
        <v>GB</v>
      </c>
      <c r="F1213" s="271" t="str">
        <f>_xlfn.XLOOKUP(Table2[[#This Row],[TO Ref]],CAT_Details[TO Ref],CAT_Details[Loc],,0)</f>
        <v>DX01-L5</v>
      </c>
      <c r="G1213" s="257" t="s">
        <v>38</v>
      </c>
      <c r="H1213" s="257" t="s">
        <v>35</v>
      </c>
      <c r="I1213" s="280">
        <v>45805</v>
      </c>
      <c r="J1213" s="257" t="s">
        <v>26</v>
      </c>
      <c r="K1213" s="257" t="s">
        <v>32</v>
      </c>
      <c r="L1213" s="280">
        <v>45814</v>
      </c>
      <c r="M1213" s="257" t="str">
        <f>IF(Table2[[#This Row],[Resolve Date]]="","ONGOING","SOLVED")</f>
        <v>SOLVED</v>
      </c>
      <c r="N1213" s="258" t="s">
        <v>30</v>
      </c>
      <c r="O1213" s="257" t="str">
        <f>Table2[[#This Row],[K&amp;N REF ]]&amp;Table2[[#This Row],[Issue type ]]</f>
        <v>5016151186NO LABELS</v>
      </c>
      <c r="P1213" s="257">
        <f>YEAR(Table2[[#This Row],[Date ]])</f>
        <v>2025</v>
      </c>
      <c r="Q1213" s="257" t="str">
        <f>VLOOKUP(MONTH(Table2[[#This Row],[Date ]]),Months,2,0)</f>
        <v>May</v>
      </c>
      <c r="R1213" s="257" t="b">
        <f>COUNTIFS(Table2[Unique],Table2[[#This Row],[Unique]])&gt;1</f>
        <v>0</v>
      </c>
      <c r="S1213" s="257">
        <f>IF(Table2[[#This Row],[Status ]]="Solved",1,0)</f>
        <v>1</v>
      </c>
      <c r="T1213" s="257">
        <f>IF(Table2[[#This Row],[Status ]]="ongoing",1,0)</f>
        <v>0</v>
      </c>
    </row>
    <row r="1214" spans="1:20" x14ac:dyDescent="0.25">
      <c r="A1214" s="262">
        <v>5016182407</v>
      </c>
      <c r="B1214" s="269" t="str">
        <f>_xlfn.XLOOKUP(Table2[[#This Row],[K&amp;N REF ]],CAT_Details[Tracking Number],CAT_Details[S Ref],,0)</f>
        <v>20250522-S-70145</v>
      </c>
      <c r="C1214" s="270">
        <f>_xlfn.XLOOKUP(Table2[[#This Row],[K&amp;N REF ]],CAT_Details[Tracking Number],CAT_Details[TO Ref],,0)</f>
        <v>20250519721178</v>
      </c>
      <c r="D1214" s="270" t="str">
        <f>_xlfn.XLOOKUP(Table2[[#This Row],[K&amp;N REF ]],CAT_Details[Tracking Number],CAT_Details[Pickup Customer Name],,0)</f>
        <v>Mann + Hummel Gmbh</v>
      </c>
      <c r="E1214" s="271" t="str">
        <f>_xlfn.XLOOKUP(Table2[[#This Row],[K&amp;N REF ]],CAT_Details[Tracking Number],CAT_Details[Delivery Country Code],,0)</f>
        <v>GB</v>
      </c>
      <c r="F1214" s="271">
        <f>_xlfn.XLOOKUP(Table2[[#This Row],[TO Ref]],CAT_Details[TO Ref],CAT_Details[Loc],,0)</f>
        <v>3402</v>
      </c>
      <c r="G1214" s="257" t="s">
        <v>34</v>
      </c>
      <c r="H1214" s="257" t="s">
        <v>31</v>
      </c>
      <c r="I1214" s="280">
        <v>45805</v>
      </c>
      <c r="J1214" s="257" t="s">
        <v>26</v>
      </c>
      <c r="K1214" s="257" t="s">
        <v>27</v>
      </c>
      <c r="L1214" s="280">
        <v>45805</v>
      </c>
      <c r="M1214" s="257" t="str">
        <f>IF(Table2[[#This Row],[Resolve Date]]="","ONGOING","SOLVED")</f>
        <v>SOLVED</v>
      </c>
      <c r="N1214" s="258" t="s">
        <v>30</v>
      </c>
      <c r="O1214" s="257" t="str">
        <f>Table2[[#This Row],[K&amp;N REF ]]&amp;Table2[[#This Row],[Issue type ]]</f>
        <v>5016182407MISSING LABELS ON SOME UNITS</v>
      </c>
      <c r="P1214" s="257">
        <f>YEAR(Table2[[#This Row],[Date ]])</f>
        <v>2025</v>
      </c>
      <c r="Q1214" s="257" t="str">
        <f>VLOOKUP(MONTH(Table2[[#This Row],[Date ]]),Months,2,0)</f>
        <v>May</v>
      </c>
      <c r="R1214" s="257" t="b">
        <f>COUNTIFS(Table2[Unique],Table2[[#This Row],[Unique]])&gt;1</f>
        <v>0</v>
      </c>
      <c r="S1214" s="257">
        <f>IF(Table2[[#This Row],[Status ]]="Solved",1,0)</f>
        <v>1</v>
      </c>
      <c r="T1214" s="257">
        <f>IF(Table2[[#This Row],[Status ]]="ongoing",1,0)</f>
        <v>0</v>
      </c>
    </row>
    <row r="1215" spans="1:20" x14ac:dyDescent="0.25">
      <c r="A1215" s="262">
        <v>5016167034</v>
      </c>
      <c r="B1215" s="269" t="str">
        <f>_xlfn.XLOOKUP(Table2[[#This Row],[K&amp;N REF ]],CAT_Details[Tracking Number],CAT_Details[S Ref],,0)</f>
        <v>20250521-S-70148</v>
      </c>
      <c r="C1215" s="270">
        <f>_xlfn.XLOOKUP(Table2[[#This Row],[K&amp;N REF ]],CAT_Details[Tracking Number],CAT_Details[TO Ref],,0)</f>
        <v>20250520722640</v>
      </c>
      <c r="D1215" s="270" t="str">
        <f>_xlfn.XLOOKUP(Table2[[#This Row],[K&amp;N REF ]],CAT_Details[Tracking Number],CAT_Details[Pickup Customer Name],,0)</f>
        <v>Grammer Technical Components GmbH</v>
      </c>
      <c r="E1215" s="271" t="str">
        <f>_xlfn.XLOOKUP(Table2[[#This Row],[K&amp;N REF ]],CAT_Details[Tracking Number],CAT_Details[Delivery Country Code],,0)</f>
        <v>GB</v>
      </c>
      <c r="F1215" s="271" t="str">
        <f>_xlfn.XLOOKUP(Table2[[#This Row],[TO Ref]],CAT_Details[TO Ref],CAT_Details[Loc],,0)</f>
        <v>U2-L5</v>
      </c>
      <c r="G1215" s="257" t="s">
        <v>34</v>
      </c>
      <c r="H1215" s="257" t="s">
        <v>31</v>
      </c>
      <c r="I1215" s="280">
        <v>45805</v>
      </c>
      <c r="J1215" s="257" t="s">
        <v>26</v>
      </c>
      <c r="K1215" s="257" t="s">
        <v>27</v>
      </c>
      <c r="L1215" s="280">
        <v>45805</v>
      </c>
      <c r="M1215" s="257" t="str">
        <f>IF(Table2[[#This Row],[Resolve Date]]="","ONGOING","SOLVED")</f>
        <v>SOLVED</v>
      </c>
      <c r="N1215" s="258" t="s">
        <v>30</v>
      </c>
      <c r="O1215" s="257" t="str">
        <f>Table2[[#This Row],[K&amp;N REF ]]&amp;Table2[[#This Row],[Issue type ]]</f>
        <v>5016167034MISSING LABELS ON SOME UNITS</v>
      </c>
      <c r="P1215" s="257">
        <f>YEAR(Table2[[#This Row],[Date ]])</f>
        <v>2025</v>
      </c>
      <c r="Q1215" s="257" t="str">
        <f>VLOOKUP(MONTH(Table2[[#This Row],[Date ]]),Months,2,0)</f>
        <v>May</v>
      </c>
      <c r="R1215" s="257" t="b">
        <f>COUNTIFS(Table2[Unique],Table2[[#This Row],[Unique]])&gt;1</f>
        <v>0</v>
      </c>
      <c r="S1215" s="257">
        <f>IF(Table2[[#This Row],[Status ]]="Solved",1,0)</f>
        <v>1</v>
      </c>
      <c r="T1215" s="257">
        <f>IF(Table2[[#This Row],[Status ]]="ongoing",1,0)</f>
        <v>0</v>
      </c>
    </row>
    <row r="1216" spans="1:20" x14ac:dyDescent="0.25">
      <c r="A1216" s="262">
        <v>5016182344</v>
      </c>
      <c r="B1216" s="269" t="str">
        <f>_xlfn.XLOOKUP(Table2[[#This Row],[K&amp;N REF ]],CAT_Details[Tracking Number],CAT_Details[S Ref],,0)</f>
        <v>20250522-S-70148</v>
      </c>
      <c r="C1216" s="270">
        <f>_xlfn.XLOOKUP(Table2[[#This Row],[K&amp;N REF ]],CAT_Details[Tracking Number],CAT_Details[TO Ref],,0)</f>
        <v>20250521723928</v>
      </c>
      <c r="D1216" s="270" t="str">
        <f>_xlfn.XLOOKUP(Table2[[#This Row],[K&amp;N REF ]],CAT_Details[Tracking Number],CAT_Details[Pickup Customer Name],,0)</f>
        <v>Winkelmann MSR Technology Beteiligungs-GmbH</v>
      </c>
      <c r="E1216" s="271" t="str">
        <f>_xlfn.XLOOKUP(Table2[[#This Row],[K&amp;N REF ]],CAT_Details[Tracking Number],CAT_Details[Delivery Country Code],,0)</f>
        <v>GB</v>
      </c>
      <c r="F1216" s="271" t="str">
        <f>_xlfn.XLOOKUP(Table2[[#This Row],[TO Ref]],CAT_Details[TO Ref],CAT_Details[Loc],,0)</f>
        <v>DK-BM01</v>
      </c>
      <c r="G1216" s="257" t="s">
        <v>34</v>
      </c>
      <c r="H1216" s="257" t="s">
        <v>31</v>
      </c>
      <c r="I1216" s="280">
        <v>45805</v>
      </c>
      <c r="J1216" s="257" t="s">
        <v>26</v>
      </c>
      <c r="K1216" s="257" t="s">
        <v>27</v>
      </c>
      <c r="L1216" s="280">
        <v>45805</v>
      </c>
      <c r="M1216" s="257" t="str">
        <f>IF(Table2[[#This Row],[Resolve Date]]="","ONGOING","SOLVED")</f>
        <v>SOLVED</v>
      </c>
      <c r="N1216" s="258" t="s">
        <v>30</v>
      </c>
      <c r="O1216" s="257" t="str">
        <f>Table2[[#This Row],[K&amp;N REF ]]&amp;Table2[[#This Row],[Issue type ]]</f>
        <v>5016182344MISSING LABELS ON SOME UNITS</v>
      </c>
      <c r="P1216" s="257">
        <f>YEAR(Table2[[#This Row],[Date ]])</f>
        <v>2025</v>
      </c>
      <c r="Q1216" s="257" t="str">
        <f>VLOOKUP(MONTH(Table2[[#This Row],[Date ]]),Months,2,0)</f>
        <v>May</v>
      </c>
      <c r="R1216" s="257" t="b">
        <f>COUNTIFS(Table2[Unique],Table2[[#This Row],[Unique]])&gt;1</f>
        <v>0</v>
      </c>
      <c r="S1216" s="257">
        <f>IF(Table2[[#This Row],[Status ]]="Solved",1,0)</f>
        <v>1</v>
      </c>
      <c r="T1216" s="257">
        <f>IF(Table2[[#This Row],[Status ]]="ongoing",1,0)</f>
        <v>0</v>
      </c>
    </row>
    <row r="1217" spans="1:20" x14ac:dyDescent="0.25">
      <c r="A1217" s="262">
        <v>5016181894</v>
      </c>
      <c r="B1217" s="269" t="str">
        <f>_xlfn.XLOOKUP(Table2[[#This Row],[K&amp;N REF ]],CAT_Details[Tracking Number],CAT_Details[S Ref],,0)</f>
        <v>20250522-S-70132</v>
      </c>
      <c r="C1217" s="270">
        <f>_xlfn.XLOOKUP(Table2[[#This Row],[K&amp;N REF ]],CAT_Details[Tracking Number],CAT_Details[TO Ref],,0)</f>
        <v>20250522724242</v>
      </c>
      <c r="D1217" s="270" t="str">
        <f>_xlfn.XLOOKUP(Table2[[#This Row],[K&amp;N REF ]],CAT_Details[Tracking Number],CAT_Details[Pickup Customer Name],,0)</f>
        <v>Hasse &amp; Wrede Gmbh</v>
      </c>
      <c r="E1217" s="271" t="str">
        <f>_xlfn.XLOOKUP(Table2[[#This Row],[K&amp;N REF ]],CAT_Details[Tracking Number],CAT_Details[Delivery Country Code],,0)</f>
        <v>GB</v>
      </c>
      <c r="F1217" s="271" t="str">
        <f>_xlfn.XLOOKUP(Table2[[#This Row],[TO Ref]],CAT_Details[TO Ref],CAT_Details[Loc],,0)</f>
        <v>DX01</v>
      </c>
      <c r="G1217" s="257" t="s">
        <v>34</v>
      </c>
      <c r="H1217" s="257" t="s">
        <v>42</v>
      </c>
      <c r="I1217" s="280">
        <v>45805</v>
      </c>
      <c r="J1217" s="257" t="s">
        <v>45</v>
      </c>
      <c r="K1217" s="257" t="s">
        <v>32</v>
      </c>
      <c r="L1217" s="280">
        <v>45805</v>
      </c>
      <c r="M1217" s="257" t="str">
        <f>IF(Table2[[#This Row],[Resolve Date]]="","ONGOING","SOLVED")</f>
        <v>SOLVED</v>
      </c>
      <c r="N1217" s="258" t="s">
        <v>172</v>
      </c>
      <c r="O1217" s="257" t="str">
        <f>Table2[[#This Row],[K&amp;N REF ]]&amp;Table2[[#This Row],[Issue type ]]</f>
        <v>5016181894AMOUNT</v>
      </c>
      <c r="P1217" s="257">
        <f>YEAR(Table2[[#This Row],[Date ]])</f>
        <v>2025</v>
      </c>
      <c r="Q1217" s="257" t="str">
        <f>VLOOKUP(MONTH(Table2[[#This Row],[Date ]]),Months,2,0)</f>
        <v>May</v>
      </c>
      <c r="R1217" s="257" t="b">
        <f>COUNTIFS(Table2[Unique],Table2[[#This Row],[Unique]])&gt;1</f>
        <v>0</v>
      </c>
      <c r="S1217" s="257">
        <f>IF(Table2[[#This Row],[Status ]]="Solved",1,0)</f>
        <v>1</v>
      </c>
      <c r="T1217" s="257">
        <f>IF(Table2[[#This Row],[Status ]]="ongoing",1,0)</f>
        <v>0</v>
      </c>
    </row>
    <row r="1218" spans="1:20" x14ac:dyDescent="0.25">
      <c r="A1218" s="262">
        <v>5016167000</v>
      </c>
      <c r="B1218" s="269" t="str">
        <f>_xlfn.XLOOKUP(Table2[[#This Row],[K&amp;N REF ]],CAT_Details[Tracking Number],CAT_Details[S Ref],,0)</f>
        <v>20250521-S-70233</v>
      </c>
      <c r="C1218" s="270">
        <f>_xlfn.XLOOKUP(Table2[[#This Row],[K&amp;N REF ]],CAT_Details[Tracking Number],CAT_Details[TO Ref],,0)</f>
        <v>20250519721539</v>
      </c>
      <c r="D1218" s="270" t="str">
        <f>_xlfn.XLOOKUP(Table2[[#This Row],[K&amp;N REF ]],CAT_Details[Tracking Number],CAT_Details[Pickup Customer Name],,0)</f>
        <v>La Fonte Ardennaise 2</v>
      </c>
      <c r="E1218" s="271" t="str">
        <f>_xlfn.XLOOKUP(Table2[[#This Row],[K&amp;N REF ]],CAT_Details[Tracking Number],CAT_Details[Delivery Country Code],,0)</f>
        <v>GB</v>
      </c>
      <c r="F1218" s="271" t="str">
        <f>_xlfn.XLOOKUP(Table2[[#This Row],[TO Ref]],CAT_Details[TO Ref],CAT_Details[Loc],,0)</f>
        <v>DK-BM01</v>
      </c>
      <c r="G1218" s="257" t="s">
        <v>36</v>
      </c>
      <c r="H1218" s="257" t="s">
        <v>31</v>
      </c>
      <c r="I1218" s="280">
        <v>45805</v>
      </c>
      <c r="J1218" s="257" t="s">
        <v>26</v>
      </c>
      <c r="K1218" s="257" t="s">
        <v>27</v>
      </c>
      <c r="L1218" s="280">
        <v>45805</v>
      </c>
      <c r="M1218" s="257" t="str">
        <f>IF(Table2[[#This Row],[Resolve Date]]="","ONGOING","SOLVED")</f>
        <v>SOLVED</v>
      </c>
      <c r="N1218" s="258" t="s">
        <v>30</v>
      </c>
      <c r="O1218" s="257" t="str">
        <f>Table2[[#This Row],[K&amp;N REF ]]&amp;Table2[[#This Row],[Issue type ]]</f>
        <v>5016167000MISSING LABELS ON SOME UNITS</v>
      </c>
      <c r="P1218" s="257">
        <f>YEAR(Table2[[#This Row],[Date ]])</f>
        <v>2025</v>
      </c>
      <c r="Q1218" s="257" t="str">
        <f>VLOOKUP(MONTH(Table2[[#This Row],[Date ]]),Months,2,0)</f>
        <v>May</v>
      </c>
      <c r="R1218" s="257" t="b">
        <f>COUNTIFS(Table2[Unique],Table2[[#This Row],[Unique]])&gt;1</f>
        <v>0</v>
      </c>
      <c r="S1218" s="257">
        <f>IF(Table2[[#This Row],[Status ]]="Solved",1,0)</f>
        <v>1</v>
      </c>
      <c r="T1218" s="257">
        <f>IF(Table2[[#This Row],[Status ]]="ongoing",1,0)</f>
        <v>0</v>
      </c>
    </row>
    <row r="1219" spans="1:20" x14ac:dyDescent="0.25">
      <c r="A1219" s="262">
        <v>5016197773</v>
      </c>
      <c r="B1219" s="269" t="str">
        <f>_xlfn.XLOOKUP(Table2[[#This Row],[K&amp;N REF ]],CAT_Details[Tracking Number],CAT_Details[S Ref],,0)</f>
        <v>20250523-S-70201</v>
      </c>
      <c r="C1219" s="270">
        <f>_xlfn.XLOOKUP(Table2[[#This Row],[K&amp;N REF ]],CAT_Details[Tracking Number],CAT_Details[TO Ref],,0)</f>
        <v>20250523725391</v>
      </c>
      <c r="D1219" s="270" t="str">
        <f>_xlfn.XLOOKUP(Table2[[#This Row],[K&amp;N REF ]],CAT_Details[Tracking Number],CAT_Details[Pickup Customer Name],,0)</f>
        <v>Donaldson Ed</v>
      </c>
      <c r="E1219" s="271" t="str">
        <f>_xlfn.XLOOKUP(Table2[[#This Row],[K&amp;N REF ]],CAT_Details[Tracking Number],CAT_Details[Delivery Country Code],,0)</f>
        <v>GB</v>
      </c>
      <c r="F1219" s="271" t="str">
        <f>_xlfn.XLOOKUP(Table2[[#This Row],[TO Ref]],CAT_Details[TO Ref],CAT_Details[Loc],,0)</f>
        <v>MY02</v>
      </c>
      <c r="G1219" s="257" t="s">
        <v>36</v>
      </c>
      <c r="H1219" s="257" t="s">
        <v>40</v>
      </c>
      <c r="I1219" s="280">
        <v>45805</v>
      </c>
      <c r="J1219" s="257" t="s">
        <v>26</v>
      </c>
      <c r="K1219" s="257" t="s">
        <v>32</v>
      </c>
      <c r="L1219" s="280">
        <v>45805</v>
      </c>
      <c r="M1219" s="257" t="str">
        <f>IF(Table2[[#This Row],[Resolve Date]]="","ONGOING","SOLVED")</f>
        <v>SOLVED</v>
      </c>
      <c r="N1219" s="258" t="s">
        <v>58</v>
      </c>
      <c r="O1219" s="257" t="str">
        <f>Table2[[#This Row],[K&amp;N REF ]]&amp;Table2[[#This Row],[Issue type ]]</f>
        <v xml:space="preserve">5016197773INCORRECT LABELS </v>
      </c>
      <c r="P1219" s="257">
        <f>YEAR(Table2[[#This Row],[Date ]])</f>
        <v>2025</v>
      </c>
      <c r="Q1219" s="257" t="str">
        <f>VLOOKUP(MONTH(Table2[[#This Row],[Date ]]),Months,2,0)</f>
        <v>May</v>
      </c>
      <c r="R1219" s="257" t="b">
        <f>COUNTIFS(Table2[Unique],Table2[[#This Row],[Unique]])&gt;1</f>
        <v>0</v>
      </c>
      <c r="S1219" s="257">
        <f>IF(Table2[[#This Row],[Status ]]="Solved",1,0)</f>
        <v>1</v>
      </c>
      <c r="T1219" s="257">
        <f>IF(Table2[[#This Row],[Status ]]="ongoing",1,0)</f>
        <v>0</v>
      </c>
    </row>
    <row r="1220" spans="1:20" x14ac:dyDescent="0.25">
      <c r="A1220" s="262">
        <v>5016197777</v>
      </c>
      <c r="B1220" s="269" t="str">
        <f>_xlfn.XLOOKUP(Table2[[#This Row],[K&amp;N REF ]],CAT_Details[Tracking Number],CAT_Details[S Ref],,0)</f>
        <v>20250523-S-70201</v>
      </c>
      <c r="C1220" s="270">
        <f>_xlfn.XLOOKUP(Table2[[#This Row],[K&amp;N REF ]],CAT_Details[Tracking Number],CAT_Details[TO Ref],,0)</f>
        <v>20250523725404</v>
      </c>
      <c r="D1220" s="270" t="str">
        <f>_xlfn.XLOOKUP(Table2[[#This Row],[K&amp;N REF ]],CAT_Details[Tracking Number],CAT_Details[Pickup Customer Name],,0)</f>
        <v>Donaldson Ed</v>
      </c>
      <c r="E1220" s="271" t="str">
        <f>_xlfn.XLOOKUP(Table2[[#This Row],[K&amp;N REF ]],CAT_Details[Tracking Number],CAT_Details[Delivery Country Code],,0)</f>
        <v>GB</v>
      </c>
      <c r="F1220" s="271" t="str">
        <f>_xlfn.XLOOKUP(Table2[[#This Row],[TO Ref]],CAT_Details[TO Ref],CAT_Details[Loc],,0)</f>
        <v>DX01-L5</v>
      </c>
      <c r="G1220" s="257" t="s">
        <v>36</v>
      </c>
      <c r="H1220" s="257" t="s">
        <v>40</v>
      </c>
      <c r="I1220" s="280">
        <v>45805</v>
      </c>
      <c r="J1220" s="257" t="s">
        <v>26</v>
      </c>
      <c r="K1220" s="257" t="s">
        <v>32</v>
      </c>
      <c r="L1220" s="280">
        <v>45805</v>
      </c>
      <c r="M1220" s="257" t="str">
        <f>IF(Table2[[#This Row],[Resolve Date]]="","ONGOING","SOLVED")</f>
        <v>SOLVED</v>
      </c>
      <c r="N1220" s="258" t="s">
        <v>58</v>
      </c>
      <c r="O1220" s="257" t="str">
        <f>Table2[[#This Row],[K&amp;N REF ]]&amp;Table2[[#This Row],[Issue type ]]</f>
        <v xml:space="preserve">5016197777INCORRECT LABELS </v>
      </c>
      <c r="P1220" s="257">
        <f>YEAR(Table2[[#This Row],[Date ]])</f>
        <v>2025</v>
      </c>
      <c r="Q1220" s="257" t="str">
        <f>VLOOKUP(MONTH(Table2[[#This Row],[Date ]]),Months,2,0)</f>
        <v>May</v>
      </c>
      <c r="R1220" s="257" t="b">
        <f>COUNTIFS(Table2[Unique],Table2[[#This Row],[Unique]])&gt;1</f>
        <v>0</v>
      </c>
      <c r="S1220" s="257">
        <f>IF(Table2[[#This Row],[Status ]]="Solved",1,0)</f>
        <v>1</v>
      </c>
      <c r="T1220" s="257">
        <f>IF(Table2[[#This Row],[Status ]]="ongoing",1,0)</f>
        <v>0</v>
      </c>
    </row>
    <row r="1221" spans="1:20" x14ac:dyDescent="0.25">
      <c r="A1221" s="262">
        <v>5016197775</v>
      </c>
      <c r="B1221" s="269" t="str">
        <f>_xlfn.XLOOKUP(Table2[[#This Row],[K&amp;N REF ]],CAT_Details[Tracking Number],CAT_Details[S Ref],,0)</f>
        <v>20250523-S-70201</v>
      </c>
      <c r="C1221" s="270">
        <f>_xlfn.XLOOKUP(Table2[[#This Row],[K&amp;N REF ]],CAT_Details[Tracking Number],CAT_Details[TO Ref],,0)</f>
        <v>20250523725470</v>
      </c>
      <c r="D1221" s="270" t="str">
        <f>_xlfn.XLOOKUP(Table2[[#This Row],[K&amp;N REF ]],CAT_Details[Tracking Number],CAT_Details[Pickup Customer Name],,0)</f>
        <v>Donaldson Ed</v>
      </c>
      <c r="E1221" s="271" t="str">
        <f>_xlfn.XLOOKUP(Table2[[#This Row],[K&amp;N REF ]],CAT_Details[Tracking Number],CAT_Details[Delivery Country Code],,0)</f>
        <v>GB</v>
      </c>
      <c r="F1221" s="271" t="str">
        <f>_xlfn.XLOOKUP(Table2[[#This Row],[TO Ref]],CAT_Details[TO Ref],CAT_Details[Loc],,0)</f>
        <v>DX01-L5</v>
      </c>
      <c r="G1221" s="257" t="s">
        <v>36</v>
      </c>
      <c r="H1221" s="257" t="s">
        <v>40</v>
      </c>
      <c r="I1221" s="280">
        <v>45805</v>
      </c>
      <c r="J1221" s="257" t="s">
        <v>26</v>
      </c>
      <c r="K1221" s="257" t="s">
        <v>32</v>
      </c>
      <c r="L1221" s="280">
        <v>45805</v>
      </c>
      <c r="M1221" s="257" t="str">
        <f>IF(Table2[[#This Row],[Resolve Date]]="","ONGOING","SOLVED")</f>
        <v>SOLVED</v>
      </c>
      <c r="N1221" s="258" t="s">
        <v>58</v>
      </c>
      <c r="O1221" s="257" t="str">
        <f>Table2[[#This Row],[K&amp;N REF ]]&amp;Table2[[#This Row],[Issue type ]]</f>
        <v xml:space="preserve">5016197775INCORRECT LABELS </v>
      </c>
      <c r="P1221" s="257">
        <f>YEAR(Table2[[#This Row],[Date ]])</f>
        <v>2025</v>
      </c>
      <c r="Q1221" s="257" t="str">
        <f>VLOOKUP(MONTH(Table2[[#This Row],[Date ]]),Months,2,0)</f>
        <v>May</v>
      </c>
      <c r="R1221" s="257" t="b">
        <f>COUNTIFS(Table2[Unique],Table2[[#This Row],[Unique]])&gt;1</f>
        <v>0</v>
      </c>
      <c r="S1221" s="257">
        <f>IF(Table2[[#This Row],[Status ]]="Solved",1,0)</f>
        <v>1</v>
      </c>
      <c r="T1221" s="257">
        <f>IF(Table2[[#This Row],[Status ]]="ongoing",1,0)</f>
        <v>0</v>
      </c>
    </row>
    <row r="1222" spans="1:20" x14ac:dyDescent="0.25">
      <c r="A1222" s="262">
        <v>5016197776</v>
      </c>
      <c r="B1222" s="269" t="str">
        <f>_xlfn.XLOOKUP(Table2[[#This Row],[K&amp;N REF ]],CAT_Details[Tracking Number],CAT_Details[S Ref],,0)</f>
        <v>20250523-S-70201</v>
      </c>
      <c r="C1222" s="270">
        <f>_xlfn.XLOOKUP(Table2[[#This Row],[K&amp;N REF ]],CAT_Details[Tracking Number],CAT_Details[TO Ref],,0)</f>
        <v>20250523725482</v>
      </c>
      <c r="D1222" s="270" t="str">
        <f>_xlfn.XLOOKUP(Table2[[#This Row],[K&amp;N REF ]],CAT_Details[Tracking Number],CAT_Details[Pickup Customer Name],,0)</f>
        <v>Donaldson Ed</v>
      </c>
      <c r="E1222" s="271" t="str">
        <f>_xlfn.XLOOKUP(Table2[[#This Row],[K&amp;N REF ]],CAT_Details[Tracking Number],CAT_Details[Delivery Country Code],,0)</f>
        <v>GB</v>
      </c>
      <c r="F1222" s="271">
        <f>_xlfn.XLOOKUP(Table2[[#This Row],[TO Ref]],CAT_Details[TO Ref],CAT_Details[Loc],,0)</f>
        <v>3402</v>
      </c>
      <c r="G1222" s="257" t="s">
        <v>36</v>
      </c>
      <c r="H1222" s="257" t="s">
        <v>40</v>
      </c>
      <c r="I1222" s="280">
        <v>45805</v>
      </c>
      <c r="J1222" s="257" t="s">
        <v>26</v>
      </c>
      <c r="K1222" s="257" t="s">
        <v>32</v>
      </c>
      <c r="L1222" s="280">
        <v>45805</v>
      </c>
      <c r="M1222" s="257" t="str">
        <f>IF(Table2[[#This Row],[Resolve Date]]="","ONGOING","SOLVED")</f>
        <v>SOLVED</v>
      </c>
      <c r="N1222" s="258" t="s">
        <v>58</v>
      </c>
      <c r="O1222" s="257" t="str">
        <f>Table2[[#This Row],[K&amp;N REF ]]&amp;Table2[[#This Row],[Issue type ]]</f>
        <v xml:space="preserve">5016197776INCORRECT LABELS </v>
      </c>
      <c r="P1222" s="257">
        <f>YEAR(Table2[[#This Row],[Date ]])</f>
        <v>2025</v>
      </c>
      <c r="Q1222" s="257" t="str">
        <f>VLOOKUP(MONTH(Table2[[#This Row],[Date ]]),Months,2,0)</f>
        <v>May</v>
      </c>
      <c r="R1222" s="257" t="b">
        <f>COUNTIFS(Table2[Unique],Table2[[#This Row],[Unique]])&gt;1</f>
        <v>0</v>
      </c>
      <c r="S1222" s="257">
        <f>IF(Table2[[#This Row],[Status ]]="Solved",1,0)</f>
        <v>1</v>
      </c>
      <c r="T1222" s="257">
        <f>IF(Table2[[#This Row],[Status ]]="ongoing",1,0)</f>
        <v>0</v>
      </c>
    </row>
    <row r="1223" spans="1:20" x14ac:dyDescent="0.25">
      <c r="A1223" s="262">
        <v>5016166991</v>
      </c>
      <c r="B1223" s="269" t="str">
        <f>_xlfn.XLOOKUP(Table2[[#This Row],[K&amp;N REF ]],CAT_Details[Tracking Number],CAT_Details[S Ref],,0)</f>
        <v>20250521-S-70259</v>
      </c>
      <c r="C1223" s="270">
        <f>_xlfn.XLOOKUP(Table2[[#This Row],[K&amp;N REF ]],CAT_Details[Tracking Number],CAT_Details[TO Ref],,0)</f>
        <v>20250519721697</v>
      </c>
      <c r="D1223" s="270" t="str">
        <f>_xlfn.XLOOKUP(Table2[[#This Row],[K&amp;N REF ]],CAT_Details[Tracking Number],CAT_Details[Pickup Customer Name],,0)</f>
        <v>Groeneveld Italia Srl</v>
      </c>
      <c r="E1223" s="271" t="str">
        <f>_xlfn.XLOOKUP(Table2[[#This Row],[K&amp;N REF ]],CAT_Details[Tracking Number],CAT_Details[Delivery Country Code],,0)</f>
        <v>GB</v>
      </c>
      <c r="F1223" s="271" t="str">
        <f>_xlfn.XLOOKUP(Table2[[#This Row],[TO Ref]],CAT_Details[TO Ref],CAT_Details[Loc],,0)</f>
        <v>U2-L5</v>
      </c>
      <c r="G1223" s="257" t="s">
        <v>24</v>
      </c>
      <c r="H1223" s="257" t="s">
        <v>35</v>
      </c>
      <c r="I1223" s="280">
        <v>45807</v>
      </c>
      <c r="J1223" s="257" t="s">
        <v>26</v>
      </c>
      <c r="K1223" s="257" t="s">
        <v>50</v>
      </c>
      <c r="L1223" s="280">
        <v>45807</v>
      </c>
      <c r="M1223" s="257" t="str">
        <f>IF(Table2[[#This Row],[Resolve Date]]="","ONGOING","SOLVED")</f>
        <v>SOLVED</v>
      </c>
      <c r="N1223" s="258" t="s">
        <v>30</v>
      </c>
      <c r="O1223" s="257" t="str">
        <f>Table2[[#This Row],[K&amp;N REF ]]&amp;Table2[[#This Row],[Issue type ]]</f>
        <v>5016166991NO LABELS</v>
      </c>
      <c r="P1223" s="257">
        <f>YEAR(Table2[[#This Row],[Date ]])</f>
        <v>2025</v>
      </c>
      <c r="Q1223" s="257" t="str">
        <f>VLOOKUP(MONTH(Table2[[#This Row],[Date ]]),Months,2,0)</f>
        <v>May</v>
      </c>
      <c r="R1223" s="257" t="b">
        <f>COUNTIFS(Table2[Unique],Table2[[#This Row],[Unique]])&gt;1</f>
        <v>0</v>
      </c>
      <c r="S1223" s="257">
        <f>IF(Table2[[#This Row],[Status ]]="Solved",1,0)</f>
        <v>1</v>
      </c>
      <c r="T1223" s="257">
        <f>IF(Table2[[#This Row],[Status ]]="ongoing",1,0)</f>
        <v>0</v>
      </c>
    </row>
    <row r="1224" spans="1:20" x14ac:dyDescent="0.25">
      <c r="A1224" s="262">
        <v>5016176052</v>
      </c>
      <c r="B1224" s="269" t="str">
        <f>_xlfn.XLOOKUP(Table2[[#This Row],[K&amp;N REF ]],CAT_Details[Tracking Number],CAT_Details[S Ref],,0)</f>
        <v>20250523-S-70100</v>
      </c>
      <c r="C1224" s="270">
        <f>_xlfn.XLOOKUP(Table2[[#This Row],[K&amp;N REF ]],CAT_Details[Tracking Number],CAT_Details[TO Ref],,0)</f>
        <v>20250521723739</v>
      </c>
      <c r="D1224" s="270" t="str">
        <f>_xlfn.XLOOKUP(Table2[[#This Row],[K&amp;N REF ]],CAT_Details[Tracking Number],CAT_Details[Pickup Customer Name],,0)</f>
        <v>SAN MARTINO (AT)/SELMAT SRL</v>
      </c>
      <c r="E1224" s="271" t="str">
        <f>_xlfn.XLOOKUP(Table2[[#This Row],[K&amp;N REF ]],CAT_Details[Tracking Number],CAT_Details[Delivery Country Code],,0)</f>
        <v>GB</v>
      </c>
      <c r="F1224" s="271">
        <f>_xlfn.XLOOKUP(Table2[[#This Row],[TO Ref]],CAT_Details[TO Ref],CAT_Details[Loc],,0)</f>
        <v>3402</v>
      </c>
      <c r="G1224" s="257" t="s">
        <v>24</v>
      </c>
      <c r="H1224" s="257" t="s">
        <v>35</v>
      </c>
      <c r="I1224" s="280">
        <v>45807</v>
      </c>
      <c r="J1224" s="257" t="s">
        <v>26</v>
      </c>
      <c r="K1224" s="257" t="s">
        <v>50</v>
      </c>
      <c r="L1224" s="280">
        <v>45807</v>
      </c>
      <c r="M1224" s="257" t="str">
        <f>IF(Table2[[#This Row],[Resolve Date]]="","ONGOING","SOLVED")</f>
        <v>SOLVED</v>
      </c>
      <c r="N1224" s="258" t="s">
        <v>30</v>
      </c>
      <c r="O1224" s="257" t="str">
        <f>Table2[[#This Row],[K&amp;N REF ]]&amp;Table2[[#This Row],[Issue type ]]</f>
        <v>5016176052NO LABELS</v>
      </c>
      <c r="P1224" s="257">
        <f>YEAR(Table2[[#This Row],[Date ]])</f>
        <v>2025</v>
      </c>
      <c r="Q1224" s="257" t="str">
        <f>VLOOKUP(MONTH(Table2[[#This Row],[Date ]]),Months,2,0)</f>
        <v>May</v>
      </c>
      <c r="R1224" s="257" t="b">
        <f>COUNTIFS(Table2[Unique],Table2[[#This Row],[Unique]])&gt;1</f>
        <v>0</v>
      </c>
      <c r="S1224" s="257">
        <f>IF(Table2[[#This Row],[Status ]]="Solved",1,0)</f>
        <v>1</v>
      </c>
      <c r="T1224" s="257">
        <f>IF(Table2[[#This Row],[Status ]]="ongoing",1,0)</f>
        <v>0</v>
      </c>
    </row>
    <row r="1225" spans="1:20" x14ac:dyDescent="0.25">
      <c r="A1225" s="262">
        <v>5016182004</v>
      </c>
      <c r="B1225" s="269" t="str">
        <f>_xlfn.XLOOKUP(Table2[[#This Row],[K&amp;N REF ]],CAT_Details[Tracking Number],CAT_Details[S Ref],,0)</f>
        <v>20250522-S-70153</v>
      </c>
      <c r="C1225" s="270">
        <f>_xlfn.XLOOKUP(Table2[[#This Row],[K&amp;N REF ]],CAT_Details[Tracking Number],CAT_Details[TO Ref],,0)</f>
        <v>20250521723775</v>
      </c>
      <c r="D1225" s="270" t="str">
        <f>_xlfn.XLOOKUP(Table2[[#This Row],[K&amp;N REF ]],CAT_Details[Tracking Number],CAT_Details[Pickup Customer Name],,0)</f>
        <v>Doga Italia Srl</v>
      </c>
      <c r="E1225" s="271" t="str">
        <f>_xlfn.XLOOKUP(Table2[[#This Row],[K&amp;N REF ]],CAT_Details[Tracking Number],CAT_Details[Delivery Country Code],,0)</f>
        <v>GB</v>
      </c>
      <c r="F1225" s="271" t="str">
        <f>_xlfn.XLOOKUP(Table2[[#This Row],[TO Ref]],CAT_Details[TO Ref],CAT_Details[Loc],,0)</f>
        <v>U2-L5</v>
      </c>
      <c r="G1225" s="257" t="s">
        <v>24</v>
      </c>
      <c r="H1225" s="257" t="s">
        <v>35</v>
      </c>
      <c r="I1225" s="280">
        <v>45807</v>
      </c>
      <c r="J1225" s="257" t="s">
        <v>26</v>
      </c>
      <c r="K1225" s="257" t="s">
        <v>50</v>
      </c>
      <c r="L1225" s="280">
        <v>45807</v>
      </c>
      <c r="M1225" s="257" t="str">
        <f>IF(Table2[[#This Row],[Resolve Date]]="","ONGOING","SOLVED")</f>
        <v>SOLVED</v>
      </c>
      <c r="N1225" s="258" t="s">
        <v>30</v>
      </c>
      <c r="O1225" s="257" t="str">
        <f>Table2[[#This Row],[K&amp;N REF ]]&amp;Table2[[#This Row],[Issue type ]]</f>
        <v>5016182004NO LABELS</v>
      </c>
      <c r="P1225" s="257">
        <f>YEAR(Table2[[#This Row],[Date ]])</f>
        <v>2025</v>
      </c>
      <c r="Q1225" s="257" t="str">
        <f>VLOOKUP(MONTH(Table2[[#This Row],[Date ]]),Months,2,0)</f>
        <v>May</v>
      </c>
      <c r="R1225" s="257" t="b">
        <f>COUNTIFS(Table2[Unique],Table2[[#This Row],[Unique]])&gt;1</f>
        <v>0</v>
      </c>
      <c r="S1225" s="257">
        <f>IF(Table2[[#This Row],[Status ]]="Solved",1,0)</f>
        <v>1</v>
      </c>
      <c r="T1225" s="257">
        <f>IF(Table2[[#This Row],[Status ]]="ongoing",1,0)</f>
        <v>0</v>
      </c>
    </row>
    <row r="1226" spans="1:20" x14ac:dyDescent="0.25">
      <c r="A1226" s="262">
        <v>5016231740</v>
      </c>
      <c r="B1226" s="269" t="str">
        <f>_xlfn.XLOOKUP(Table2[[#This Row],[K&amp;N REF ]],CAT_Details[Tracking Number],CAT_Details[S Ref],,0)</f>
        <v>20250523-S-70181</v>
      </c>
      <c r="C1226" s="270">
        <f>_xlfn.XLOOKUP(Table2[[#This Row],[K&amp;N REF ]],CAT_Details[Tracking Number],CAT_Details[TO Ref],,0)</f>
        <v>20250522724636</v>
      </c>
      <c r="D1226" s="270" t="str">
        <f>_xlfn.XLOOKUP(Table2[[#This Row],[K&amp;N REF ]],CAT_Details[Tracking Number],CAT_Details[Pickup Customer Name],,0)</f>
        <v>SAN MARTINO (AT)/SELMAT SRL</v>
      </c>
      <c r="E1226" s="271" t="str">
        <f>_xlfn.XLOOKUP(Table2[[#This Row],[K&amp;N REF ]],CAT_Details[Tracking Number],CAT_Details[Delivery Country Code],,0)</f>
        <v>GB</v>
      </c>
      <c r="F1226" s="271">
        <f>_xlfn.XLOOKUP(Table2[[#This Row],[TO Ref]],CAT_Details[TO Ref],CAT_Details[Loc],,0)</f>
        <v>3402</v>
      </c>
      <c r="G1226" s="257" t="s">
        <v>24</v>
      </c>
      <c r="H1226" s="257" t="s">
        <v>35</v>
      </c>
      <c r="I1226" s="280">
        <v>45807</v>
      </c>
      <c r="J1226" s="257" t="s">
        <v>26</v>
      </c>
      <c r="K1226" s="257" t="s">
        <v>32</v>
      </c>
      <c r="L1226" s="280">
        <v>45807</v>
      </c>
      <c r="M1226" s="257" t="str">
        <f>IF(Table2[[#This Row],[Resolve Date]]="","ONGOING","SOLVED")</f>
        <v>SOLVED</v>
      </c>
      <c r="N1226" s="258" t="s">
        <v>30</v>
      </c>
      <c r="O1226" s="257" t="str">
        <f>Table2[[#This Row],[K&amp;N REF ]]&amp;Table2[[#This Row],[Issue type ]]</f>
        <v>5016231740NO LABELS</v>
      </c>
      <c r="P1226" s="257">
        <f>YEAR(Table2[[#This Row],[Date ]])</f>
        <v>2025</v>
      </c>
      <c r="Q1226" s="257" t="str">
        <f>VLOOKUP(MONTH(Table2[[#This Row],[Date ]]),Months,2,0)</f>
        <v>May</v>
      </c>
      <c r="R1226" s="257" t="b">
        <f>COUNTIFS(Table2[Unique],Table2[[#This Row],[Unique]])&gt;1</f>
        <v>0</v>
      </c>
      <c r="S1226" s="257">
        <f>IF(Table2[[#This Row],[Status ]]="Solved",1,0)</f>
        <v>1</v>
      </c>
      <c r="T1226" s="257">
        <f>IF(Table2[[#This Row],[Status ]]="ongoing",1,0)</f>
        <v>0</v>
      </c>
    </row>
    <row r="1227" spans="1:20" x14ac:dyDescent="0.25">
      <c r="A1227" s="262">
        <v>5016198117</v>
      </c>
      <c r="B1227" s="269" t="str">
        <f>_xlfn.XLOOKUP(Table2[[#This Row],[K&amp;N REF ]],CAT_Details[Tracking Number],CAT_Details[S Ref],,0)</f>
        <v>20250523-S-70183</v>
      </c>
      <c r="C1227" s="270">
        <f>_xlfn.XLOOKUP(Table2[[#This Row],[K&amp;N REF ]],CAT_Details[Tracking Number],CAT_Details[TO Ref],,0)</f>
        <v>20250522724791</v>
      </c>
      <c r="D1227" s="270" t="str">
        <f>_xlfn.XLOOKUP(Table2[[#This Row],[K&amp;N REF ]],CAT_Details[Tracking Number],CAT_Details[Pickup Customer Name],,0)</f>
        <v>Sbe - V.Ar.Vit.Spa</v>
      </c>
      <c r="E1227" s="271" t="str">
        <f>_xlfn.XLOOKUP(Table2[[#This Row],[K&amp;N REF ]],CAT_Details[Tracking Number],CAT_Details[Delivery Country Code],,0)</f>
        <v>GB</v>
      </c>
      <c r="F1227" s="271" t="str">
        <f>_xlfn.XLOOKUP(Table2[[#This Row],[TO Ref]],CAT_Details[TO Ref],CAT_Details[Loc],,0)</f>
        <v>OYL1</v>
      </c>
      <c r="G1227" s="257" t="s">
        <v>24</v>
      </c>
      <c r="H1227" s="257" t="s">
        <v>35</v>
      </c>
      <c r="I1227" s="280">
        <v>45807</v>
      </c>
      <c r="J1227" s="257" t="s">
        <v>26</v>
      </c>
      <c r="K1227" s="257" t="s">
        <v>32</v>
      </c>
      <c r="L1227" s="280">
        <v>45810</v>
      </c>
      <c r="M1227" s="257" t="str">
        <f>IF(Table2[[#This Row],[Resolve Date]]="","ONGOING","SOLVED")</f>
        <v>SOLVED</v>
      </c>
      <c r="N1227" s="258" t="s">
        <v>30</v>
      </c>
      <c r="O1227" s="257" t="str">
        <f>Table2[[#This Row],[K&amp;N REF ]]&amp;Table2[[#This Row],[Issue type ]]</f>
        <v>5016198117NO LABELS</v>
      </c>
      <c r="P1227" s="257">
        <f>YEAR(Table2[[#This Row],[Date ]])</f>
        <v>2025</v>
      </c>
      <c r="Q1227" s="257" t="str">
        <f>VLOOKUP(MONTH(Table2[[#This Row],[Date ]]),Months,2,0)</f>
        <v>May</v>
      </c>
      <c r="R1227" s="257" t="b">
        <f>COUNTIFS(Table2[Unique],Table2[[#This Row],[Unique]])&gt;1</f>
        <v>0</v>
      </c>
      <c r="S1227" s="257">
        <f>IF(Table2[[#This Row],[Status ]]="Solved",1,0)</f>
        <v>1</v>
      </c>
      <c r="T1227" s="257">
        <f>IF(Table2[[#This Row],[Status ]]="ongoing",1,0)</f>
        <v>0</v>
      </c>
    </row>
    <row r="1228" spans="1:20" x14ac:dyDescent="0.25">
      <c r="A1228" s="262">
        <v>5016197991</v>
      </c>
      <c r="B1228" s="269" t="str">
        <f>_xlfn.XLOOKUP(Table2[[#This Row],[K&amp;N REF ]],CAT_Details[Tracking Number],CAT_Details[S Ref],,0)</f>
        <v>20250523-S-70191</v>
      </c>
      <c r="C1228" s="270">
        <f>_xlfn.XLOOKUP(Table2[[#This Row],[K&amp;N REF ]],CAT_Details[Tracking Number],CAT_Details[TO Ref],,0)</f>
        <v>20250522724949</v>
      </c>
      <c r="D1228" s="270" t="str">
        <f>_xlfn.XLOOKUP(Table2[[#This Row],[K&amp;N REF ]],CAT_Details[Tracking Number],CAT_Details[Pickup Customer Name],,0)</f>
        <v>FOR S.P.A.</v>
      </c>
      <c r="E1228" s="271" t="str">
        <f>_xlfn.XLOOKUP(Table2[[#This Row],[K&amp;N REF ]],CAT_Details[Tracking Number],CAT_Details[Delivery Country Code],,0)</f>
        <v>GB</v>
      </c>
      <c r="F1228" s="271" t="str">
        <f>_xlfn.XLOOKUP(Table2[[#This Row],[TO Ref]],CAT_Details[TO Ref],CAT_Details[Loc],,0)</f>
        <v>OYL1</v>
      </c>
      <c r="G1228" s="257" t="s">
        <v>24</v>
      </c>
      <c r="H1228" s="257" t="s">
        <v>25</v>
      </c>
      <c r="I1228" s="280">
        <v>45807</v>
      </c>
      <c r="J1228" s="257" t="s">
        <v>26</v>
      </c>
      <c r="K1228" s="257" t="s">
        <v>50</v>
      </c>
      <c r="L1228" s="280">
        <v>45807</v>
      </c>
      <c r="M1228" s="257" t="str">
        <f>IF(Table2[[#This Row],[Resolve Date]]="","ONGOING","SOLVED")</f>
        <v>SOLVED</v>
      </c>
      <c r="N1228" s="258" t="s">
        <v>30</v>
      </c>
      <c r="O1228" s="257" t="str">
        <f>Table2[[#This Row],[K&amp;N REF ]]&amp;Table2[[#This Row],[Issue type ]]</f>
        <v xml:space="preserve">5016197991DAMAGE </v>
      </c>
      <c r="P1228" s="257">
        <f>YEAR(Table2[[#This Row],[Date ]])</f>
        <v>2025</v>
      </c>
      <c r="Q1228" s="257" t="str">
        <f>VLOOKUP(MONTH(Table2[[#This Row],[Date ]]),Months,2,0)</f>
        <v>May</v>
      </c>
      <c r="R1228" s="257" t="b">
        <f>COUNTIFS(Table2[Unique],Table2[[#This Row],[Unique]])&gt;1</f>
        <v>0</v>
      </c>
      <c r="S1228" s="257">
        <f>IF(Table2[[#This Row],[Status ]]="Solved",1,0)</f>
        <v>1</v>
      </c>
      <c r="T1228" s="257">
        <f>IF(Table2[[#This Row],[Status ]]="ongoing",1,0)</f>
        <v>0</v>
      </c>
    </row>
    <row r="1229" spans="1:20" x14ac:dyDescent="0.25">
      <c r="A1229" s="262">
        <v>5016197991</v>
      </c>
      <c r="B1229" s="269" t="str">
        <f>_xlfn.XLOOKUP(Table2[[#This Row],[K&amp;N REF ]],CAT_Details[Tracking Number],CAT_Details[S Ref],,0)</f>
        <v>20250523-S-70191</v>
      </c>
      <c r="C1229" s="270">
        <f>_xlfn.XLOOKUP(Table2[[#This Row],[K&amp;N REF ]],CAT_Details[Tracking Number],CAT_Details[TO Ref],,0)</f>
        <v>20250522724949</v>
      </c>
      <c r="D1229" s="270" t="str">
        <f>_xlfn.XLOOKUP(Table2[[#This Row],[K&amp;N REF ]],CAT_Details[Tracking Number],CAT_Details[Pickup Customer Name],,0)</f>
        <v>FOR S.P.A.</v>
      </c>
      <c r="E1229" s="271" t="str">
        <f>_xlfn.XLOOKUP(Table2[[#This Row],[K&amp;N REF ]],CAT_Details[Tracking Number],CAT_Details[Delivery Country Code],,0)</f>
        <v>GB</v>
      </c>
      <c r="F1229" s="271" t="str">
        <f>_xlfn.XLOOKUP(Table2[[#This Row],[TO Ref]],CAT_Details[TO Ref],CAT_Details[Loc],,0)</f>
        <v>OYL1</v>
      </c>
      <c r="G1229" s="257" t="s">
        <v>24</v>
      </c>
      <c r="H1229" s="257" t="s">
        <v>31</v>
      </c>
      <c r="I1229" s="280">
        <v>45807</v>
      </c>
      <c r="J1229" s="257" t="s">
        <v>26</v>
      </c>
      <c r="K1229" s="257" t="s">
        <v>50</v>
      </c>
      <c r="L1229" s="280">
        <v>45810</v>
      </c>
      <c r="M1229" s="257" t="str">
        <f>IF(Table2[[#This Row],[Resolve Date]]="","ONGOING","SOLVED")</f>
        <v>SOLVED</v>
      </c>
      <c r="N1229" s="258" t="s">
        <v>30</v>
      </c>
      <c r="O1229" s="257" t="str">
        <f>Table2[[#This Row],[K&amp;N REF ]]&amp;Table2[[#This Row],[Issue type ]]</f>
        <v>5016197991MISSING LABELS ON SOME UNITS</v>
      </c>
      <c r="P1229" s="257">
        <f>YEAR(Table2[[#This Row],[Date ]])</f>
        <v>2025</v>
      </c>
      <c r="Q1229" s="257" t="str">
        <f>VLOOKUP(MONTH(Table2[[#This Row],[Date ]]),Months,2,0)</f>
        <v>May</v>
      </c>
      <c r="R1229" s="257" t="b">
        <f>COUNTIFS(Table2[Unique],Table2[[#This Row],[Unique]])&gt;1</f>
        <v>0</v>
      </c>
      <c r="S1229" s="257">
        <f>IF(Table2[[#This Row],[Status ]]="Solved",1,0)</f>
        <v>1</v>
      </c>
      <c r="T1229" s="257">
        <f>IF(Table2[[#This Row],[Status ]]="ongoing",1,0)</f>
        <v>0</v>
      </c>
    </row>
    <row r="1230" spans="1:20" x14ac:dyDescent="0.25">
      <c r="A1230" s="262">
        <v>5016197831</v>
      </c>
      <c r="B1230" s="269" t="str">
        <f>_xlfn.XLOOKUP(Table2[[#This Row],[K&amp;N REF ]],CAT_Details[Tracking Number],CAT_Details[S Ref],,0)</f>
        <v>20250523-S-70192</v>
      </c>
      <c r="C1230" s="270">
        <f>_xlfn.XLOOKUP(Table2[[#This Row],[K&amp;N REF ]],CAT_Details[Tracking Number],CAT_Details[TO Ref],,0)</f>
        <v>20250523725583</v>
      </c>
      <c r="D1230" s="270" t="str">
        <f>_xlfn.XLOOKUP(Table2[[#This Row],[K&amp;N REF ]],CAT_Details[Tracking Number],CAT_Details[Pickup Customer Name],,0)</f>
        <v>CASSETTO</v>
      </c>
      <c r="E1230" s="271" t="str">
        <f>_xlfn.XLOOKUP(Table2[[#This Row],[K&amp;N REF ]],CAT_Details[Tracking Number],CAT_Details[Delivery Country Code],,0)</f>
        <v>GB</v>
      </c>
      <c r="F1230" s="271" t="str">
        <f>_xlfn.XLOOKUP(Table2[[#This Row],[TO Ref]],CAT_Details[TO Ref],CAT_Details[Loc],,0)</f>
        <v>OYL1</v>
      </c>
      <c r="G1230" s="257" t="s">
        <v>24</v>
      </c>
      <c r="H1230" s="257" t="s">
        <v>25</v>
      </c>
      <c r="I1230" s="280">
        <v>45807</v>
      </c>
      <c r="J1230" s="257" t="s">
        <v>26</v>
      </c>
      <c r="K1230" s="257" t="s">
        <v>50</v>
      </c>
      <c r="L1230" s="280">
        <v>45807</v>
      </c>
      <c r="M1230" s="257" t="str">
        <f>IF(Table2[[#This Row],[Resolve Date]]="","ONGOING","SOLVED")</f>
        <v>SOLVED</v>
      </c>
      <c r="N1230" s="258" t="s">
        <v>173</v>
      </c>
      <c r="O1230" s="257" t="str">
        <f>Table2[[#This Row],[K&amp;N REF ]]&amp;Table2[[#This Row],[Issue type ]]</f>
        <v xml:space="preserve">5016197831DAMAGE </v>
      </c>
      <c r="P1230" s="257">
        <f>YEAR(Table2[[#This Row],[Date ]])</f>
        <v>2025</v>
      </c>
      <c r="Q1230" s="257" t="str">
        <f>VLOOKUP(MONTH(Table2[[#This Row],[Date ]]),Months,2,0)</f>
        <v>May</v>
      </c>
      <c r="R1230" s="257" t="b">
        <f>COUNTIFS(Table2[Unique],Table2[[#This Row],[Unique]])&gt;1</f>
        <v>0</v>
      </c>
      <c r="S1230" s="257">
        <f>IF(Table2[[#This Row],[Status ]]="Solved",1,0)</f>
        <v>1</v>
      </c>
      <c r="T1230" s="257">
        <f>IF(Table2[[#This Row],[Status ]]="ongoing",1,0)</f>
        <v>0</v>
      </c>
    </row>
    <row r="1231" spans="1:20" x14ac:dyDescent="0.25">
      <c r="A1231" s="262">
        <v>5016136034</v>
      </c>
      <c r="B1231" s="269" t="str">
        <f>_xlfn.XLOOKUP(Table2[[#This Row],[K&amp;N REF ]],CAT_Details[Tracking Number],CAT_Details[S Ref],,0)</f>
        <v>20250519-S-70481</v>
      </c>
      <c r="C1231" s="270">
        <f>_xlfn.XLOOKUP(Table2[[#This Row],[K&amp;N REF ]],CAT_Details[Tracking Number],CAT_Details[TO Ref],,0)</f>
        <v>20250515720018</v>
      </c>
      <c r="D1231" s="270" t="str">
        <f>_xlfn.XLOOKUP(Table2[[#This Row],[K&amp;N REF ]],CAT_Details[Tracking Number],CAT_Details[Pickup Customer Name],,0)</f>
        <v>BORGWARNER EMISSIONS SYSTEMS PORTUGAL UNIPESSOAL LDA</v>
      </c>
      <c r="E1231" s="271" t="str">
        <f>_xlfn.XLOOKUP(Table2[[#This Row],[K&amp;N REF ]],CAT_Details[Tracking Number],CAT_Details[Delivery Country Code],,0)</f>
        <v>GB</v>
      </c>
      <c r="F1231" s="271" t="str">
        <f>_xlfn.XLOOKUP(Table2[[#This Row],[TO Ref]],CAT_Details[TO Ref],CAT_Details[Loc],,0)</f>
        <v>MZ02</v>
      </c>
      <c r="G1231" s="257" t="s">
        <v>44</v>
      </c>
      <c r="H1231" s="257" t="s">
        <v>49</v>
      </c>
      <c r="I1231" s="280">
        <v>45807</v>
      </c>
      <c r="J1231" s="257" t="s">
        <v>26</v>
      </c>
      <c r="K1231" s="257" t="s">
        <v>32</v>
      </c>
      <c r="L1231" s="280">
        <v>45807</v>
      </c>
      <c r="M1231" s="257" t="str">
        <f>IF(Table2[[#This Row],[Resolve Date]]="","ONGOING","SOLVED")</f>
        <v>SOLVED</v>
      </c>
      <c r="N1231" s="258" t="s">
        <v>30</v>
      </c>
      <c r="O1231" s="257" t="str">
        <f>Table2[[#This Row],[K&amp;N REF ]]&amp;Table2[[#This Row],[Issue type ]]</f>
        <v>5016136034XX LABELS</v>
      </c>
      <c r="P1231" s="257">
        <f>YEAR(Table2[[#This Row],[Date ]])</f>
        <v>2025</v>
      </c>
      <c r="Q1231" s="257" t="str">
        <f>VLOOKUP(MONTH(Table2[[#This Row],[Date ]]),Months,2,0)</f>
        <v>May</v>
      </c>
      <c r="R1231" s="257" t="b">
        <f>COUNTIFS(Table2[Unique],Table2[[#This Row],[Unique]])&gt;1</f>
        <v>0</v>
      </c>
      <c r="S1231" s="257">
        <f>IF(Table2[[#This Row],[Status ]]="Solved",1,0)</f>
        <v>1</v>
      </c>
      <c r="T1231" s="257">
        <f>IF(Table2[[#This Row],[Status ]]="ongoing",1,0)</f>
        <v>0</v>
      </c>
    </row>
    <row r="1232" spans="1:20" x14ac:dyDescent="0.25">
      <c r="A1232" s="262">
        <v>5016181968</v>
      </c>
      <c r="B1232" s="269" t="str">
        <f>_xlfn.XLOOKUP(Table2[[#This Row],[K&amp;N REF ]],CAT_Details[Tracking Number],CAT_Details[S Ref],,0)</f>
        <v>20250522-S-70133</v>
      </c>
      <c r="C1232" s="270">
        <f>_xlfn.XLOOKUP(Table2[[#This Row],[K&amp;N REF ]],CAT_Details[Tracking Number],CAT_Details[TO Ref],,0)</f>
        <v>20250522724399</v>
      </c>
      <c r="D1232" s="270" t="str">
        <f>_xlfn.XLOOKUP(Table2[[#This Row],[K&amp;N REF ]],CAT_Details[Tracking Number],CAT_Details[Pickup Customer Name],,0)</f>
        <v>LASEK spol. s r.o.</v>
      </c>
      <c r="E1232" s="271" t="str">
        <f>_xlfn.XLOOKUP(Table2[[#This Row],[K&amp;N REF ]],CAT_Details[Tracking Number],CAT_Details[Delivery Country Code],,0)</f>
        <v>GB</v>
      </c>
      <c r="F1232" s="271" t="str">
        <f>_xlfn.XLOOKUP(Table2[[#This Row],[TO Ref]],CAT_Details[TO Ref],CAT_Details[Loc],,0)</f>
        <v>DX01-L5</v>
      </c>
      <c r="G1232" s="257" t="s">
        <v>38</v>
      </c>
      <c r="H1232" s="257" t="s">
        <v>31</v>
      </c>
      <c r="I1232" s="280">
        <v>45807</v>
      </c>
      <c r="J1232" s="257" t="s">
        <v>26</v>
      </c>
      <c r="K1232" s="257" t="s">
        <v>32</v>
      </c>
      <c r="L1232" s="280">
        <v>45807</v>
      </c>
      <c r="M1232" s="257" t="str">
        <f>IF(Table2[[#This Row],[Resolve Date]]="","ONGOING","SOLVED")</f>
        <v>SOLVED</v>
      </c>
      <c r="N1232" s="258" t="s">
        <v>30</v>
      </c>
      <c r="O1232" s="257" t="str">
        <f>Table2[[#This Row],[K&amp;N REF ]]&amp;Table2[[#This Row],[Issue type ]]</f>
        <v>5016181968MISSING LABELS ON SOME UNITS</v>
      </c>
      <c r="P1232" s="257">
        <f>YEAR(Table2[[#This Row],[Date ]])</f>
        <v>2025</v>
      </c>
      <c r="Q1232" s="257" t="str">
        <f>VLOOKUP(MONTH(Table2[[#This Row],[Date ]]),Months,2,0)</f>
        <v>May</v>
      </c>
      <c r="R1232" s="257" t="b">
        <f>COUNTIFS(Table2[Unique],Table2[[#This Row],[Unique]])&gt;1</f>
        <v>0</v>
      </c>
      <c r="S1232" s="257">
        <f>IF(Table2[[#This Row],[Status ]]="Solved",1,0)</f>
        <v>1</v>
      </c>
      <c r="T1232" s="257">
        <f>IF(Table2[[#This Row],[Status ]]="ongoing",1,0)</f>
        <v>0</v>
      </c>
    </row>
    <row r="1233" spans="1:20" x14ac:dyDescent="0.25">
      <c r="A1233" s="262">
        <v>5016151681</v>
      </c>
      <c r="B1233" s="269" t="str">
        <f>_xlfn.XLOOKUP(Table2[[#This Row],[K&amp;N REF ]],CAT_Details[Tracking Number],CAT_Details[S Ref],,0)</f>
        <v>20250520-S-70534</v>
      </c>
      <c r="C1233" s="270">
        <f>_xlfn.XLOOKUP(Table2[[#This Row],[K&amp;N REF ]],CAT_Details[Tracking Number],CAT_Details[TO Ref],,0)</f>
        <v>20250519721567</v>
      </c>
      <c r="D1233" s="270" t="str">
        <f>_xlfn.XLOOKUP(Table2[[#This Row],[K&amp;N REF ]],CAT_Details[Tracking Number],CAT_Details[Pickup Customer Name],,0)</f>
        <v>SENSATA TECHNOLOGIES GERMANY GMBH</v>
      </c>
      <c r="E1233" s="271" t="str">
        <f>_xlfn.XLOOKUP(Table2[[#This Row],[K&amp;N REF ]],CAT_Details[Tracking Number],CAT_Details[Delivery Country Code],,0)</f>
        <v>GB</v>
      </c>
      <c r="F1233" s="271" t="str">
        <f>_xlfn.XLOOKUP(Table2[[#This Row],[TO Ref]],CAT_Details[TO Ref],CAT_Details[Loc],,0)</f>
        <v>DX01-L5</v>
      </c>
      <c r="G1233" s="257" t="s">
        <v>34</v>
      </c>
      <c r="H1233" s="257" t="s">
        <v>35</v>
      </c>
      <c r="I1233" s="280">
        <v>45807</v>
      </c>
      <c r="J1233" s="257" t="s">
        <v>26</v>
      </c>
      <c r="K1233" s="257" t="s">
        <v>32</v>
      </c>
      <c r="L1233" s="280">
        <v>45810</v>
      </c>
      <c r="M1233" s="257" t="str">
        <f>IF(Table2[[#This Row],[Resolve Date]]="","ONGOING","SOLVED")</f>
        <v>SOLVED</v>
      </c>
      <c r="N1233" s="258" t="s">
        <v>30</v>
      </c>
      <c r="O1233" s="257" t="str">
        <f>Table2[[#This Row],[K&amp;N REF ]]&amp;Table2[[#This Row],[Issue type ]]</f>
        <v>5016151681NO LABELS</v>
      </c>
      <c r="P1233" s="257">
        <f>YEAR(Table2[[#This Row],[Date ]])</f>
        <v>2025</v>
      </c>
      <c r="Q1233" s="257" t="str">
        <f>VLOOKUP(MONTH(Table2[[#This Row],[Date ]]),Months,2,0)</f>
        <v>May</v>
      </c>
      <c r="R1233" s="257" t="b">
        <f>COUNTIFS(Table2[Unique],Table2[[#This Row],[Unique]])&gt;1</f>
        <v>0</v>
      </c>
      <c r="S1233" s="257">
        <f>IF(Table2[[#This Row],[Status ]]="Solved",1,0)</f>
        <v>1</v>
      </c>
      <c r="T1233" s="257">
        <f>IF(Table2[[#This Row],[Status ]]="ongoing",1,0)</f>
        <v>0</v>
      </c>
    </row>
    <row r="1234" spans="1:20" ht="30" x14ac:dyDescent="0.25">
      <c r="A1234" s="262">
        <v>5016151681</v>
      </c>
      <c r="B1234" s="269" t="str">
        <f>_xlfn.XLOOKUP(Table2[[#This Row],[K&amp;N REF ]],CAT_Details[Tracking Number],CAT_Details[S Ref],,0)</f>
        <v>20250520-S-70534</v>
      </c>
      <c r="C1234" s="270">
        <f>_xlfn.XLOOKUP(Table2[[#This Row],[K&amp;N REF ]],CAT_Details[Tracking Number],CAT_Details[TO Ref],,0)</f>
        <v>20250519721567</v>
      </c>
      <c r="D1234" s="270" t="str">
        <f>_xlfn.XLOOKUP(Table2[[#This Row],[K&amp;N REF ]],CAT_Details[Tracking Number],CAT_Details[Pickup Customer Name],,0)</f>
        <v>SENSATA TECHNOLOGIES GERMANY GMBH</v>
      </c>
      <c r="E1234" s="271" t="str">
        <f>_xlfn.XLOOKUP(Table2[[#This Row],[K&amp;N REF ]],CAT_Details[Tracking Number],CAT_Details[Delivery Country Code],,0)</f>
        <v>GB</v>
      </c>
      <c r="F1234" s="271" t="str">
        <f>_xlfn.XLOOKUP(Table2[[#This Row],[TO Ref]],CAT_Details[TO Ref],CAT_Details[Loc],,0)</f>
        <v>DX01-L5</v>
      </c>
      <c r="G1234" s="257" t="s">
        <v>34</v>
      </c>
      <c r="H1234" s="257" t="s">
        <v>42</v>
      </c>
      <c r="I1234" s="280">
        <v>45807</v>
      </c>
      <c r="J1234" s="257" t="s">
        <v>26</v>
      </c>
      <c r="K1234" s="257" t="s">
        <v>32</v>
      </c>
      <c r="L1234" s="280">
        <v>45807</v>
      </c>
      <c r="M1234" s="257" t="str">
        <f>IF(Table2[[#This Row],[Resolve Date]]="","ONGOING","SOLVED")</f>
        <v>SOLVED</v>
      </c>
      <c r="N1234" s="258" t="s">
        <v>174</v>
      </c>
      <c r="O1234" s="257" t="str">
        <f>Table2[[#This Row],[K&amp;N REF ]]&amp;Table2[[#This Row],[Issue type ]]</f>
        <v>5016151681AMOUNT</v>
      </c>
      <c r="P1234" s="257">
        <f>YEAR(Table2[[#This Row],[Date ]])</f>
        <v>2025</v>
      </c>
      <c r="Q1234" s="257" t="str">
        <f>VLOOKUP(MONTH(Table2[[#This Row],[Date ]]),Months,2,0)</f>
        <v>May</v>
      </c>
      <c r="R1234" s="257" t="b">
        <f>COUNTIFS(Table2[Unique],Table2[[#This Row],[Unique]])&gt;1</f>
        <v>0</v>
      </c>
      <c r="S1234" s="257">
        <f>IF(Table2[[#This Row],[Status ]]="Solved",1,0)</f>
        <v>1</v>
      </c>
      <c r="T1234" s="257">
        <f>IF(Table2[[#This Row],[Status ]]="ongoing",1,0)</f>
        <v>0</v>
      </c>
    </row>
    <row r="1235" spans="1:20" x14ac:dyDescent="0.25">
      <c r="A1235" s="262">
        <v>5016151682</v>
      </c>
      <c r="B1235" s="269" t="str">
        <f>_xlfn.XLOOKUP(Table2[[#This Row],[K&amp;N REF ]],CAT_Details[Tracking Number],CAT_Details[S Ref],,0)</f>
        <v>20250520-S-70534</v>
      </c>
      <c r="C1235" s="270">
        <f>_xlfn.XLOOKUP(Table2[[#This Row],[K&amp;N REF ]],CAT_Details[Tracking Number],CAT_Details[TO Ref],,0)</f>
        <v>20250519721744</v>
      </c>
      <c r="D1235" s="270" t="str">
        <f>_xlfn.XLOOKUP(Table2[[#This Row],[K&amp;N REF ]],CAT_Details[Tracking Number],CAT_Details[Pickup Customer Name],,0)</f>
        <v>SENSATA TECHNOLOGIES GERMANY GMBH</v>
      </c>
      <c r="E1235" s="271" t="str">
        <f>_xlfn.XLOOKUP(Table2[[#This Row],[K&amp;N REF ]],CAT_Details[Tracking Number],CAT_Details[Delivery Country Code],,0)</f>
        <v>GB</v>
      </c>
      <c r="F1235" s="271" t="str">
        <f>_xlfn.XLOOKUP(Table2[[#This Row],[TO Ref]],CAT_Details[TO Ref],CAT_Details[Loc],,0)</f>
        <v>DX01-L5</v>
      </c>
      <c r="G1235" s="257" t="s">
        <v>34</v>
      </c>
      <c r="H1235" s="257" t="s">
        <v>35</v>
      </c>
      <c r="I1235" s="280">
        <v>45807</v>
      </c>
      <c r="J1235" s="257" t="s">
        <v>26</v>
      </c>
      <c r="K1235" s="257" t="s">
        <v>32</v>
      </c>
      <c r="L1235" s="280">
        <v>45810</v>
      </c>
      <c r="M1235" s="257" t="str">
        <f>IF(Table2[[#This Row],[Resolve Date]]="","ONGOING","SOLVED")</f>
        <v>SOLVED</v>
      </c>
      <c r="N1235" s="258" t="s">
        <v>30</v>
      </c>
      <c r="O1235" s="257" t="str">
        <f>Table2[[#This Row],[K&amp;N REF ]]&amp;Table2[[#This Row],[Issue type ]]</f>
        <v>5016151682NO LABELS</v>
      </c>
      <c r="P1235" s="257">
        <f>YEAR(Table2[[#This Row],[Date ]])</f>
        <v>2025</v>
      </c>
      <c r="Q1235" s="257" t="str">
        <f>VLOOKUP(MONTH(Table2[[#This Row],[Date ]]),Months,2,0)</f>
        <v>May</v>
      </c>
      <c r="R1235" s="257" t="b">
        <f>COUNTIFS(Table2[Unique],Table2[[#This Row],[Unique]])&gt;1</f>
        <v>0</v>
      </c>
      <c r="S1235" s="257">
        <f>IF(Table2[[#This Row],[Status ]]="Solved",1,0)</f>
        <v>1</v>
      </c>
      <c r="T1235" s="257">
        <f>IF(Table2[[#This Row],[Status ]]="ongoing",1,0)</f>
        <v>0</v>
      </c>
    </row>
    <row r="1236" spans="1:20" ht="30" x14ac:dyDescent="0.25">
      <c r="A1236" s="262">
        <v>5016151682</v>
      </c>
      <c r="B1236" s="269" t="str">
        <f>_xlfn.XLOOKUP(Table2[[#This Row],[K&amp;N REF ]],CAT_Details[Tracking Number],CAT_Details[S Ref],,0)</f>
        <v>20250520-S-70534</v>
      </c>
      <c r="C1236" s="270">
        <f>_xlfn.XLOOKUP(Table2[[#This Row],[K&amp;N REF ]],CAT_Details[Tracking Number],CAT_Details[TO Ref],,0)</f>
        <v>20250519721744</v>
      </c>
      <c r="D1236" s="270" t="str">
        <f>_xlfn.XLOOKUP(Table2[[#This Row],[K&amp;N REF ]],CAT_Details[Tracking Number],CAT_Details[Pickup Customer Name],,0)</f>
        <v>SENSATA TECHNOLOGIES GERMANY GMBH</v>
      </c>
      <c r="E1236" s="271" t="str">
        <f>_xlfn.XLOOKUP(Table2[[#This Row],[K&amp;N REF ]],CAT_Details[Tracking Number],CAT_Details[Delivery Country Code],,0)</f>
        <v>GB</v>
      </c>
      <c r="F1236" s="271" t="str">
        <f>_xlfn.XLOOKUP(Table2[[#This Row],[TO Ref]],CAT_Details[TO Ref],CAT_Details[Loc],,0)</f>
        <v>DX01-L5</v>
      </c>
      <c r="G1236" s="257" t="s">
        <v>34</v>
      </c>
      <c r="H1236" s="257" t="s">
        <v>42</v>
      </c>
      <c r="I1236" s="280">
        <v>45807</v>
      </c>
      <c r="J1236" s="257" t="s">
        <v>26</v>
      </c>
      <c r="K1236" s="257" t="s">
        <v>32</v>
      </c>
      <c r="L1236" s="280">
        <v>45807</v>
      </c>
      <c r="M1236" s="257" t="str">
        <f>IF(Table2[[#This Row],[Resolve Date]]="","ONGOING","SOLVED")</f>
        <v>SOLVED</v>
      </c>
      <c r="N1236" s="258" t="s">
        <v>175</v>
      </c>
      <c r="O1236" s="257" t="str">
        <f>Table2[[#This Row],[K&amp;N REF ]]&amp;Table2[[#This Row],[Issue type ]]</f>
        <v>5016151682AMOUNT</v>
      </c>
      <c r="P1236" s="257">
        <f>YEAR(Table2[[#This Row],[Date ]])</f>
        <v>2025</v>
      </c>
      <c r="Q1236" s="257" t="str">
        <f>VLOOKUP(MONTH(Table2[[#This Row],[Date ]]),Months,2,0)</f>
        <v>May</v>
      </c>
      <c r="R1236" s="257" t="b">
        <f>COUNTIFS(Table2[Unique],Table2[[#This Row],[Unique]])&gt;1</f>
        <v>0</v>
      </c>
      <c r="S1236" s="257">
        <f>IF(Table2[[#This Row],[Status ]]="Solved",1,0)</f>
        <v>1</v>
      </c>
      <c r="T1236" s="257">
        <f>IF(Table2[[#This Row],[Status ]]="ongoing",1,0)</f>
        <v>0</v>
      </c>
    </row>
    <row r="1237" spans="1:20" x14ac:dyDescent="0.25">
      <c r="A1237" s="262">
        <v>5016151684</v>
      </c>
      <c r="B1237" s="269" t="str">
        <f>_xlfn.XLOOKUP(Table2[[#This Row],[K&amp;N REF ]],CAT_Details[Tracking Number],CAT_Details[S Ref],,0)</f>
        <v>20250520-S-70534</v>
      </c>
      <c r="C1237" s="270">
        <f>_xlfn.XLOOKUP(Table2[[#This Row],[K&amp;N REF ]],CAT_Details[Tracking Number],CAT_Details[TO Ref],,0)</f>
        <v>20250520722117</v>
      </c>
      <c r="D1237" s="270" t="str">
        <f>_xlfn.XLOOKUP(Table2[[#This Row],[K&amp;N REF ]],CAT_Details[Tracking Number],CAT_Details[Pickup Customer Name],,0)</f>
        <v>SENSATA TECHNOLOGIES GERMANY GMBH</v>
      </c>
      <c r="E1237" s="271" t="str">
        <f>_xlfn.XLOOKUP(Table2[[#This Row],[K&amp;N REF ]],CAT_Details[Tracking Number],CAT_Details[Delivery Country Code],,0)</f>
        <v>GB</v>
      </c>
      <c r="F1237" s="271" t="str">
        <f>_xlfn.XLOOKUP(Table2[[#This Row],[TO Ref]],CAT_Details[TO Ref],CAT_Details[Loc],,0)</f>
        <v>DX01-L5</v>
      </c>
      <c r="G1237" s="257" t="s">
        <v>34</v>
      </c>
      <c r="H1237" s="257" t="s">
        <v>35</v>
      </c>
      <c r="I1237" s="280">
        <v>45807</v>
      </c>
      <c r="J1237" s="257" t="s">
        <v>26</v>
      </c>
      <c r="K1237" s="257" t="s">
        <v>32</v>
      </c>
      <c r="L1237" s="280">
        <v>45807</v>
      </c>
      <c r="M1237" s="257" t="str">
        <f>IF(Table2[[#This Row],[Resolve Date]]="","ONGOING","SOLVED")</f>
        <v>SOLVED</v>
      </c>
      <c r="N1237" s="258" t="s">
        <v>30</v>
      </c>
      <c r="O1237" s="257" t="str">
        <f>Table2[[#This Row],[K&amp;N REF ]]&amp;Table2[[#This Row],[Issue type ]]</f>
        <v>5016151684NO LABELS</v>
      </c>
      <c r="P1237" s="257">
        <f>YEAR(Table2[[#This Row],[Date ]])</f>
        <v>2025</v>
      </c>
      <c r="Q1237" s="257" t="str">
        <f>VLOOKUP(MONTH(Table2[[#This Row],[Date ]]),Months,2,0)</f>
        <v>May</v>
      </c>
      <c r="R1237" s="257" t="b">
        <f>COUNTIFS(Table2[Unique],Table2[[#This Row],[Unique]])&gt;1</f>
        <v>0</v>
      </c>
      <c r="S1237" s="257">
        <f>IF(Table2[[#This Row],[Status ]]="Solved",1,0)</f>
        <v>1</v>
      </c>
      <c r="T1237" s="257">
        <f>IF(Table2[[#This Row],[Status ]]="ongoing",1,0)</f>
        <v>0</v>
      </c>
    </row>
    <row r="1238" spans="1:20" x14ac:dyDescent="0.25">
      <c r="A1238" s="262">
        <v>5016197811</v>
      </c>
      <c r="B1238" s="269" t="str">
        <f>_xlfn.XLOOKUP(Table2[[#This Row],[K&amp;N REF ]],CAT_Details[Tracking Number],CAT_Details[S Ref],,0)</f>
        <v>20250523-S-70211</v>
      </c>
      <c r="C1238" s="270">
        <f>_xlfn.XLOOKUP(Table2[[#This Row],[K&amp;N REF ]],CAT_Details[Tracking Number],CAT_Details[TO Ref],,0)</f>
        <v>20250520722729</v>
      </c>
      <c r="D1238" s="270" t="str">
        <f>_xlfn.XLOOKUP(Table2[[#This Row],[K&amp;N REF ]],CAT_Details[Tracking Number],CAT_Details[Pickup Customer Name],,0)</f>
        <v>TENNECO INC</v>
      </c>
      <c r="E1238" s="271" t="str">
        <f>_xlfn.XLOOKUP(Table2[[#This Row],[K&amp;N REF ]],CAT_Details[Tracking Number],CAT_Details[Delivery Country Code],,0)</f>
        <v>GB</v>
      </c>
      <c r="F1238" s="271" t="str">
        <f>_xlfn.XLOOKUP(Table2[[#This Row],[TO Ref]],CAT_Details[TO Ref],CAT_Details[Loc],,0)</f>
        <v>MZ02</v>
      </c>
      <c r="G1238" s="257" t="s">
        <v>34</v>
      </c>
      <c r="H1238" s="257" t="s">
        <v>35</v>
      </c>
      <c r="I1238" s="280">
        <v>45807</v>
      </c>
      <c r="J1238" s="257" t="s">
        <v>26</v>
      </c>
      <c r="K1238" s="257" t="s">
        <v>32</v>
      </c>
      <c r="L1238" s="280">
        <v>45807</v>
      </c>
      <c r="M1238" s="257" t="str">
        <f>IF(Table2[[#This Row],[Resolve Date]]="","ONGOING","SOLVED")</f>
        <v>SOLVED</v>
      </c>
      <c r="N1238" s="258" t="s">
        <v>30</v>
      </c>
      <c r="O1238" s="257" t="str">
        <f>Table2[[#This Row],[K&amp;N REF ]]&amp;Table2[[#This Row],[Issue type ]]</f>
        <v>5016197811NO LABELS</v>
      </c>
      <c r="P1238" s="257">
        <f>YEAR(Table2[[#This Row],[Date ]])</f>
        <v>2025</v>
      </c>
      <c r="Q1238" s="257" t="str">
        <f>VLOOKUP(MONTH(Table2[[#This Row],[Date ]]),Months,2,0)</f>
        <v>May</v>
      </c>
      <c r="R1238" s="257" t="b">
        <f>COUNTIFS(Table2[Unique],Table2[[#This Row],[Unique]])&gt;1</f>
        <v>0</v>
      </c>
      <c r="S1238" s="257">
        <f>IF(Table2[[#This Row],[Status ]]="Solved",1,0)</f>
        <v>1</v>
      </c>
      <c r="T1238" s="257">
        <f>IF(Table2[[#This Row],[Status ]]="ongoing",1,0)</f>
        <v>0</v>
      </c>
    </row>
    <row r="1239" spans="1:20" x14ac:dyDescent="0.25">
      <c r="A1239" s="262">
        <v>5016182400</v>
      </c>
      <c r="B1239" s="269" t="str">
        <f>_xlfn.XLOOKUP(Table2[[#This Row],[K&amp;N REF ]],CAT_Details[Tracking Number],CAT_Details[S Ref],,0)</f>
        <v>20250522-S-70127</v>
      </c>
      <c r="C1239" s="270">
        <f>_xlfn.XLOOKUP(Table2[[#This Row],[K&amp;N REF ]],CAT_Details[Tracking Number],CAT_Details[TO Ref],,0)</f>
        <v>20250522724469</v>
      </c>
      <c r="D1239" s="270" t="str">
        <f>_xlfn.XLOOKUP(Table2[[#This Row],[K&amp;N REF ]],CAT_Details[Tracking Number],CAT_Details[Pickup Customer Name],,0)</f>
        <v>MANN + HUMMEL GMBH</v>
      </c>
      <c r="E1239" s="271" t="str">
        <f>_xlfn.XLOOKUP(Table2[[#This Row],[K&amp;N REF ]],CAT_Details[Tracking Number],CAT_Details[Delivery Country Code],,0)</f>
        <v>GB</v>
      </c>
      <c r="F1239" s="271" t="str">
        <f>_xlfn.XLOOKUP(Table2[[#This Row],[TO Ref]],CAT_Details[TO Ref],CAT_Details[Loc],,0)</f>
        <v>MZ07</v>
      </c>
      <c r="G1239" s="257" t="s">
        <v>34</v>
      </c>
      <c r="H1239" s="257" t="s">
        <v>25</v>
      </c>
      <c r="I1239" s="280">
        <v>45807</v>
      </c>
      <c r="J1239" s="257" t="s">
        <v>26</v>
      </c>
      <c r="K1239" s="257" t="s">
        <v>50</v>
      </c>
      <c r="L1239" s="280">
        <v>45807</v>
      </c>
      <c r="M1239" s="257" t="str">
        <f>IF(Table2[[#This Row],[Resolve Date]]="","ONGOING","SOLVED")</f>
        <v>SOLVED</v>
      </c>
      <c r="N1239" s="258" t="s">
        <v>176</v>
      </c>
      <c r="O1239" s="257" t="str">
        <f>Table2[[#This Row],[K&amp;N REF ]]&amp;Table2[[#This Row],[Issue type ]]</f>
        <v xml:space="preserve">5016182400DAMAGE </v>
      </c>
      <c r="P1239" s="257">
        <f>YEAR(Table2[[#This Row],[Date ]])</f>
        <v>2025</v>
      </c>
      <c r="Q1239" s="257" t="str">
        <f>VLOOKUP(MONTH(Table2[[#This Row],[Date ]]),Months,2,0)</f>
        <v>May</v>
      </c>
      <c r="R1239" s="257" t="b">
        <f>COUNTIFS(Table2[Unique],Table2[[#This Row],[Unique]])&gt;1</f>
        <v>0</v>
      </c>
      <c r="S1239" s="257">
        <f>IF(Table2[[#This Row],[Status ]]="Solved",1,0)</f>
        <v>1</v>
      </c>
      <c r="T1239" s="257">
        <f>IF(Table2[[#This Row],[Status ]]="ongoing",1,0)</f>
        <v>0</v>
      </c>
    </row>
    <row r="1240" spans="1:20" x14ac:dyDescent="0.25">
      <c r="A1240" s="262">
        <v>5016198177</v>
      </c>
      <c r="B1240" s="269" t="str">
        <f>_xlfn.XLOOKUP(Table2[[#This Row],[K&amp;N REF ]],CAT_Details[Tracking Number],CAT_Details[S Ref],,0)</f>
        <v>20250523-S-70202</v>
      </c>
      <c r="C1240" s="270">
        <f>_xlfn.XLOOKUP(Table2[[#This Row],[K&amp;N REF ]],CAT_Details[Tracking Number],CAT_Details[TO Ref],,0)</f>
        <v>20250522724844</v>
      </c>
      <c r="D1240" s="270" t="str">
        <f>_xlfn.XLOOKUP(Table2[[#This Row],[K&amp;N REF ]],CAT_Details[Tracking Number],CAT_Details[Pickup Customer Name],,0)</f>
        <v>Elring Klinger Ag</v>
      </c>
      <c r="E1240" s="271" t="str">
        <f>_xlfn.XLOOKUP(Table2[[#This Row],[K&amp;N REF ]],CAT_Details[Tracking Number],CAT_Details[Delivery Country Code],,0)</f>
        <v>GB</v>
      </c>
      <c r="F1240" s="271" t="str">
        <f>_xlfn.XLOOKUP(Table2[[#This Row],[TO Ref]],CAT_Details[TO Ref],CAT_Details[Loc],,0)</f>
        <v>DX01-L5</v>
      </c>
      <c r="G1240" s="257" t="s">
        <v>34</v>
      </c>
      <c r="H1240" s="257" t="s">
        <v>42</v>
      </c>
      <c r="I1240" s="280">
        <v>45807</v>
      </c>
      <c r="J1240" s="257" t="s">
        <v>45</v>
      </c>
      <c r="K1240" s="257" t="s">
        <v>27</v>
      </c>
      <c r="L1240" s="280">
        <v>45807</v>
      </c>
      <c r="M1240" s="257" t="str">
        <f>IF(Table2[[#This Row],[Resolve Date]]="","ONGOING","SOLVED")</f>
        <v>SOLVED</v>
      </c>
      <c r="N1240" s="258" t="s">
        <v>177</v>
      </c>
      <c r="O1240" s="257" t="str">
        <f>Table2[[#This Row],[K&amp;N REF ]]&amp;Table2[[#This Row],[Issue type ]]</f>
        <v>5016198177AMOUNT</v>
      </c>
      <c r="P1240" s="257">
        <f>YEAR(Table2[[#This Row],[Date ]])</f>
        <v>2025</v>
      </c>
      <c r="Q1240" s="257" t="str">
        <f>VLOOKUP(MONTH(Table2[[#This Row],[Date ]]),Months,2,0)</f>
        <v>May</v>
      </c>
      <c r="R1240" s="257" t="b">
        <f>COUNTIFS(Table2[Unique],Table2[[#This Row],[Unique]])&gt;1</f>
        <v>0</v>
      </c>
      <c r="S1240" s="257">
        <f>IF(Table2[[#This Row],[Status ]]="Solved",1,0)</f>
        <v>1</v>
      </c>
      <c r="T1240" s="257">
        <f>IF(Table2[[#This Row],[Status ]]="ongoing",1,0)</f>
        <v>0</v>
      </c>
    </row>
    <row r="1241" spans="1:20" x14ac:dyDescent="0.25">
      <c r="A1241" s="262">
        <v>5016197766</v>
      </c>
      <c r="B1241" s="269" t="str">
        <f>_xlfn.XLOOKUP(Table2[[#This Row],[K&amp;N REF ]],CAT_Details[Tracking Number],CAT_Details[S Ref],,0)</f>
        <v>20250523-S-70216</v>
      </c>
      <c r="C1241" s="270">
        <f>_xlfn.XLOOKUP(Table2[[#This Row],[K&amp;N REF ]],CAT_Details[Tracking Number],CAT_Details[TO Ref],,0)</f>
        <v>20250522725078</v>
      </c>
      <c r="D1241" s="270" t="str">
        <f>_xlfn.XLOOKUP(Table2[[#This Row],[K&amp;N REF ]],CAT_Details[Tracking Number],CAT_Details[Pickup Customer Name],,0)</f>
        <v>BOSCH REXROTH AG - NUERNBERG</v>
      </c>
      <c r="E1241" s="271" t="str">
        <f>_xlfn.XLOOKUP(Table2[[#This Row],[K&amp;N REF ]],CAT_Details[Tracking Number],CAT_Details[Delivery Country Code],,0)</f>
        <v>GB</v>
      </c>
      <c r="F1241" s="271" t="str">
        <f>_xlfn.XLOOKUP(Table2[[#This Row],[TO Ref]],CAT_Details[TO Ref],CAT_Details[Loc],,0)</f>
        <v>OYL1</v>
      </c>
      <c r="G1241" s="257" t="s">
        <v>34</v>
      </c>
      <c r="H1241" s="257" t="s">
        <v>35</v>
      </c>
      <c r="I1241" s="280">
        <v>45807</v>
      </c>
      <c r="J1241" s="257" t="s">
        <v>26</v>
      </c>
      <c r="K1241" s="257" t="s">
        <v>32</v>
      </c>
      <c r="L1241" s="280">
        <v>45807</v>
      </c>
      <c r="M1241" s="257" t="str">
        <f>IF(Table2[[#This Row],[Resolve Date]]="","ONGOING","SOLVED")</f>
        <v>SOLVED</v>
      </c>
      <c r="N1241" s="258" t="s">
        <v>30</v>
      </c>
      <c r="O1241" s="257" t="str">
        <f>Table2[[#This Row],[K&amp;N REF ]]&amp;Table2[[#This Row],[Issue type ]]</f>
        <v>5016197766NO LABELS</v>
      </c>
      <c r="P1241" s="257">
        <f>YEAR(Table2[[#This Row],[Date ]])</f>
        <v>2025</v>
      </c>
      <c r="Q1241" s="257" t="str">
        <f>VLOOKUP(MONTH(Table2[[#This Row],[Date ]]),Months,2,0)</f>
        <v>May</v>
      </c>
      <c r="R1241" s="257" t="b">
        <f>COUNTIFS(Table2[Unique],Table2[[#This Row],[Unique]])&gt;1</f>
        <v>0</v>
      </c>
      <c r="S1241" s="257">
        <f>IF(Table2[[#This Row],[Status ]]="Solved",1,0)</f>
        <v>1</v>
      </c>
      <c r="T1241" s="257">
        <f>IF(Table2[[#This Row],[Status ]]="ongoing",1,0)</f>
        <v>0</v>
      </c>
    </row>
    <row r="1242" spans="1:20" x14ac:dyDescent="0.25">
      <c r="A1242" s="262">
        <v>5016197820</v>
      </c>
      <c r="B1242" s="269" t="str">
        <f>_xlfn.XLOOKUP(Table2[[#This Row],[K&amp;N REF ]],CAT_Details[Tracking Number],CAT_Details[S Ref],,0)</f>
        <v>20250523-S-70213</v>
      </c>
      <c r="C1242" s="270">
        <f>_xlfn.XLOOKUP(Table2[[#This Row],[K&amp;N REF ]],CAT_Details[Tracking Number],CAT_Details[TO Ref],,0)</f>
        <v>20250523725499</v>
      </c>
      <c r="D1242" s="270" t="str">
        <f>_xlfn.XLOOKUP(Table2[[#This Row],[K&amp;N REF ]],CAT_Details[Tracking Number],CAT_Details[Pickup Customer Name],,0)</f>
        <v>ROBERT BOSCH GMBH</v>
      </c>
      <c r="E1242" s="271" t="str">
        <f>_xlfn.XLOOKUP(Table2[[#This Row],[K&amp;N REF ]],CAT_Details[Tracking Number],CAT_Details[Delivery Country Code],,0)</f>
        <v>GB</v>
      </c>
      <c r="F1242" s="271" t="str">
        <f>_xlfn.XLOOKUP(Table2[[#This Row],[TO Ref]],CAT_Details[TO Ref],CAT_Details[Loc],,0)</f>
        <v>DX01-L5</v>
      </c>
      <c r="G1242" s="257" t="s">
        <v>34</v>
      </c>
      <c r="H1242" s="257" t="s">
        <v>35</v>
      </c>
      <c r="I1242" s="280">
        <v>45807</v>
      </c>
      <c r="J1242" s="257" t="s">
        <v>26</v>
      </c>
      <c r="K1242" s="257" t="s">
        <v>32</v>
      </c>
      <c r="L1242" s="280">
        <v>45807</v>
      </c>
      <c r="M1242" s="257" t="str">
        <f>IF(Table2[[#This Row],[Resolve Date]]="","ONGOING","SOLVED")</f>
        <v>SOLVED</v>
      </c>
      <c r="N1242" s="258" t="s">
        <v>30</v>
      </c>
      <c r="O1242" s="257" t="str">
        <f>Table2[[#This Row],[K&amp;N REF ]]&amp;Table2[[#This Row],[Issue type ]]</f>
        <v>5016197820NO LABELS</v>
      </c>
      <c r="P1242" s="257">
        <f>YEAR(Table2[[#This Row],[Date ]])</f>
        <v>2025</v>
      </c>
      <c r="Q1242" s="257" t="str">
        <f>VLOOKUP(MONTH(Table2[[#This Row],[Date ]]),Months,2,0)</f>
        <v>May</v>
      </c>
      <c r="R1242" s="257" t="b">
        <f>COUNTIFS(Table2[Unique],Table2[[#This Row],[Unique]])&gt;1</f>
        <v>0</v>
      </c>
      <c r="S1242" s="257">
        <f>IF(Table2[[#This Row],[Status ]]="Solved",1,0)</f>
        <v>1</v>
      </c>
      <c r="T1242" s="257">
        <f>IF(Table2[[#This Row],[Status ]]="ongoing",1,0)</f>
        <v>0</v>
      </c>
    </row>
    <row r="1243" spans="1:20" x14ac:dyDescent="0.25">
      <c r="A1243" s="262">
        <v>5016198013</v>
      </c>
      <c r="B1243" s="269" t="str">
        <f>_xlfn.XLOOKUP(Table2[[#This Row],[K&amp;N REF ]],CAT_Details[Tracking Number],CAT_Details[S Ref],,0)</f>
        <v>20250523-S-70189</v>
      </c>
      <c r="C1243" s="270">
        <f>_xlfn.XLOOKUP(Table2[[#This Row],[K&amp;N REF ]],CAT_Details[Tracking Number],CAT_Details[TO Ref],,0)</f>
        <v>20250523725614</v>
      </c>
      <c r="D1243" s="270" t="str">
        <f>_xlfn.XLOOKUP(Table2[[#This Row],[K&amp;N REF ]],CAT_Details[Tracking Number],CAT_Details[Pickup Customer Name],,0)</f>
        <v>Isselburg Guß- und Bearbeitung Gmbh</v>
      </c>
      <c r="E1243" s="271" t="str">
        <f>_xlfn.XLOOKUP(Table2[[#This Row],[K&amp;N REF ]],CAT_Details[Tracking Number],CAT_Details[Delivery Country Code],,0)</f>
        <v>GB</v>
      </c>
      <c r="F1243" s="271" t="str">
        <f>_xlfn.XLOOKUP(Table2[[#This Row],[TO Ref]],CAT_Details[TO Ref],CAT_Details[Loc],,0)</f>
        <v>MY02</v>
      </c>
      <c r="G1243" s="257" t="s">
        <v>34</v>
      </c>
      <c r="H1243" s="257" t="s">
        <v>35</v>
      </c>
      <c r="I1243" s="280">
        <v>45807</v>
      </c>
      <c r="J1243" s="257" t="s">
        <v>26</v>
      </c>
      <c r="K1243" s="257" t="s">
        <v>32</v>
      </c>
      <c r="L1243" s="280">
        <v>45807</v>
      </c>
      <c r="M1243" s="257" t="str">
        <f>IF(Table2[[#This Row],[Resolve Date]]="","ONGOING","SOLVED")</f>
        <v>SOLVED</v>
      </c>
      <c r="N1243" s="258" t="s">
        <v>30</v>
      </c>
      <c r="O1243" s="257" t="str">
        <f>Table2[[#This Row],[K&amp;N REF ]]&amp;Table2[[#This Row],[Issue type ]]</f>
        <v>5016198013NO LABELS</v>
      </c>
      <c r="P1243" s="257">
        <f>YEAR(Table2[[#This Row],[Date ]])</f>
        <v>2025</v>
      </c>
      <c r="Q1243" s="257" t="str">
        <f>VLOOKUP(MONTH(Table2[[#This Row],[Date ]]),Months,2,0)</f>
        <v>May</v>
      </c>
      <c r="R1243" s="257" t="b">
        <f>COUNTIFS(Table2[Unique],Table2[[#This Row],[Unique]])&gt;1</f>
        <v>0</v>
      </c>
      <c r="S1243" s="257">
        <f>IF(Table2[[#This Row],[Status ]]="Solved",1,0)</f>
        <v>1</v>
      </c>
      <c r="T1243" s="257">
        <f>IF(Table2[[#This Row],[Status ]]="ongoing",1,0)</f>
        <v>0</v>
      </c>
    </row>
    <row r="1244" spans="1:20" x14ac:dyDescent="0.25">
      <c r="A1244" s="262">
        <v>5016181982</v>
      </c>
      <c r="B1244" s="269" t="str">
        <f>_xlfn.XLOOKUP(Table2[[#This Row],[K&amp;N REF ]],CAT_Details[Tracking Number],CAT_Details[S Ref],,0)</f>
        <v>20250522-S-70138</v>
      </c>
      <c r="C1244" s="270">
        <f>_xlfn.XLOOKUP(Table2[[#This Row],[K&amp;N REF ]],CAT_Details[Tracking Number],CAT_Details[TO Ref],,0)</f>
        <v>20250522724672</v>
      </c>
      <c r="D1244" s="270" t="str">
        <f>_xlfn.XLOOKUP(Table2[[#This Row],[K&amp;N REF ]],CAT_Details[Tracking Number],CAT_Details[Pickup Customer Name],,0)</f>
        <v>Streit Mecanique</v>
      </c>
      <c r="E1244" s="271" t="str">
        <f>_xlfn.XLOOKUP(Table2[[#This Row],[K&amp;N REF ]],CAT_Details[Tracking Number],CAT_Details[Delivery Country Code],,0)</f>
        <v>GB</v>
      </c>
      <c r="F1244" s="271" t="str">
        <f>_xlfn.XLOOKUP(Table2[[#This Row],[TO Ref]],CAT_Details[TO Ref],CAT_Details[Loc],,0)</f>
        <v>DK-BM01</v>
      </c>
      <c r="G1244" s="257" t="s">
        <v>36</v>
      </c>
      <c r="H1244" s="257" t="s">
        <v>42</v>
      </c>
      <c r="I1244" s="280">
        <v>45807</v>
      </c>
      <c r="J1244" s="257" t="s">
        <v>45</v>
      </c>
      <c r="K1244" s="257" t="s">
        <v>27</v>
      </c>
      <c r="L1244" s="280">
        <v>45807</v>
      </c>
      <c r="M1244" s="257" t="str">
        <f>IF(Table2[[#This Row],[Resolve Date]]="","ONGOING","SOLVED")</f>
        <v>SOLVED</v>
      </c>
      <c r="N1244" s="258" t="s">
        <v>178</v>
      </c>
      <c r="O1244" s="257" t="str">
        <f>Table2[[#This Row],[K&amp;N REF ]]&amp;Table2[[#This Row],[Issue type ]]</f>
        <v>5016181982AMOUNT</v>
      </c>
      <c r="P1244" s="257">
        <f>YEAR(Table2[[#This Row],[Date ]])</f>
        <v>2025</v>
      </c>
      <c r="Q1244" s="257" t="str">
        <f>VLOOKUP(MONTH(Table2[[#This Row],[Date ]]),Months,2,0)</f>
        <v>May</v>
      </c>
      <c r="R1244" s="257" t="b">
        <f>COUNTIFS(Table2[Unique],Table2[[#This Row],[Unique]])&gt;1</f>
        <v>0</v>
      </c>
      <c r="S1244" s="257">
        <f>IF(Table2[[#This Row],[Status ]]="Solved",1,0)</f>
        <v>1</v>
      </c>
      <c r="T1244" s="257">
        <f>IF(Table2[[#This Row],[Status ]]="ongoing",1,0)</f>
        <v>0</v>
      </c>
    </row>
    <row r="1245" spans="1:20" x14ac:dyDescent="0.25">
      <c r="A1245" s="262">
        <v>5016198152</v>
      </c>
      <c r="B1245" s="269" t="str">
        <f>_xlfn.XLOOKUP(Table2[[#This Row],[K&amp;N REF ]],CAT_Details[Tracking Number],CAT_Details[S Ref],,0)</f>
        <v>20250523-S-70186</v>
      </c>
      <c r="C1245" s="270">
        <f>_xlfn.XLOOKUP(Table2[[#This Row],[K&amp;N REF ]],CAT_Details[Tracking Number],CAT_Details[TO Ref],,0)</f>
        <v>20250521723707</v>
      </c>
      <c r="D1245" s="270" t="str">
        <f>_xlfn.XLOOKUP(Table2[[#This Row],[K&amp;N REF ]],CAT_Details[Tracking Number],CAT_Details[Pickup Customer Name],,0)</f>
        <v>STARGLASS</v>
      </c>
      <c r="E1245" s="271" t="str">
        <f>_xlfn.XLOOKUP(Table2[[#This Row],[K&amp;N REF ]],CAT_Details[Tracking Number],CAT_Details[Delivery Country Code],,0)</f>
        <v>GB</v>
      </c>
      <c r="F1245" s="271">
        <f>_xlfn.XLOOKUP(Table2[[#This Row],[TO Ref]],CAT_Details[TO Ref],CAT_Details[Loc],,0)</f>
        <v>3402</v>
      </c>
      <c r="G1245" s="257" t="s">
        <v>24</v>
      </c>
      <c r="H1245" s="257" t="s">
        <v>29</v>
      </c>
      <c r="I1245" s="280">
        <v>45810</v>
      </c>
      <c r="J1245" s="257" t="s">
        <v>26</v>
      </c>
      <c r="K1245" s="257" t="s">
        <v>32</v>
      </c>
      <c r="L1245" s="280">
        <v>45810</v>
      </c>
      <c r="M1245" s="257" t="str">
        <f>IF(Table2[[#This Row],[Resolve Date]]="","ONGOING","SOLVED")</f>
        <v>SOLVED</v>
      </c>
      <c r="N1245" s="258" t="s">
        <v>30</v>
      </c>
      <c r="O1245" s="257" t="str">
        <f>Table2[[#This Row],[K&amp;N REF ]]&amp;Table2[[#This Row],[Issue type ]]</f>
        <v>5016198152DAMAGED LABEL</v>
      </c>
      <c r="P1245" s="257">
        <f>YEAR(Table2[[#This Row],[Date ]])</f>
        <v>2025</v>
      </c>
      <c r="Q1245" s="257" t="str">
        <f>VLOOKUP(MONTH(Table2[[#This Row],[Date ]]),Months,2,0)</f>
        <v>June</v>
      </c>
      <c r="R1245" s="257" t="b">
        <f>COUNTIFS(Table2[Unique],Table2[[#This Row],[Unique]])&gt;1</f>
        <v>0</v>
      </c>
      <c r="S1245" s="257">
        <f>IF(Table2[[#This Row],[Status ]]="Solved",1,0)</f>
        <v>1</v>
      </c>
      <c r="T1245" s="257">
        <f>IF(Table2[[#This Row],[Status ]]="ongoing",1,0)</f>
        <v>0</v>
      </c>
    </row>
    <row r="1246" spans="1:20" x14ac:dyDescent="0.25">
      <c r="A1246" s="262">
        <v>5016214173</v>
      </c>
      <c r="B1246" s="269" t="str">
        <f>_xlfn.XLOOKUP(Table2[[#This Row],[K&amp;N REF ]],CAT_Details[Tracking Number],CAT_Details[S Ref],,0)</f>
        <v>20250526-S-70207</v>
      </c>
      <c r="C1246" s="270">
        <f>_xlfn.XLOOKUP(Table2[[#This Row],[K&amp;N REF ]],CAT_Details[Tracking Number],CAT_Details[TO Ref],,0)</f>
        <v>20250526726682</v>
      </c>
      <c r="D1246" s="270" t="str">
        <f>_xlfn.XLOOKUP(Table2[[#This Row],[K&amp;N REF ]],CAT_Details[Tracking Number],CAT_Details[Pickup Customer Name],,0)</f>
        <v>COBO SPA</v>
      </c>
      <c r="E1246" s="271" t="str">
        <f>_xlfn.XLOOKUP(Table2[[#This Row],[K&amp;N REF ]],CAT_Details[Tracking Number],CAT_Details[Delivery Country Code],,0)</f>
        <v>GB</v>
      </c>
      <c r="F1246" s="271">
        <f>_xlfn.XLOOKUP(Table2[[#This Row],[TO Ref]],CAT_Details[TO Ref],CAT_Details[Loc],,0)</f>
        <v>3402</v>
      </c>
      <c r="G1246" s="257" t="s">
        <v>24</v>
      </c>
      <c r="H1246" s="257" t="s">
        <v>179</v>
      </c>
      <c r="I1246" s="280">
        <v>45810</v>
      </c>
      <c r="J1246" s="257" t="s">
        <v>26</v>
      </c>
      <c r="K1246" s="257" t="s">
        <v>32</v>
      </c>
      <c r="L1246" s="280">
        <v>45810</v>
      </c>
      <c r="M1246" s="257" t="str">
        <f>IF(Table2[[#This Row],[Resolve Date]]="","ONGOING","SOLVED")</f>
        <v>SOLVED</v>
      </c>
      <c r="N1246" s="258" t="s">
        <v>30</v>
      </c>
      <c r="O1246" s="257" t="str">
        <f>Table2[[#This Row],[K&amp;N REF ]]&amp;Table2[[#This Row],[Issue type ]]</f>
        <v xml:space="preserve">5016214173NOT SCANNABLE </v>
      </c>
      <c r="P1246" s="257">
        <f>YEAR(Table2[[#This Row],[Date ]])</f>
        <v>2025</v>
      </c>
      <c r="Q1246" s="257" t="str">
        <f>VLOOKUP(MONTH(Table2[[#This Row],[Date ]]),Months,2,0)</f>
        <v>June</v>
      </c>
      <c r="R1246" s="257" t="b">
        <f>COUNTIFS(Table2[Unique],Table2[[#This Row],[Unique]])&gt;1</f>
        <v>0</v>
      </c>
      <c r="S1246" s="257">
        <f>IF(Table2[[#This Row],[Status ]]="Solved",1,0)</f>
        <v>1</v>
      </c>
      <c r="T1246" s="257">
        <f>IF(Table2[[#This Row],[Status ]]="ongoing",1,0)</f>
        <v>0</v>
      </c>
    </row>
    <row r="1247" spans="1:20" x14ac:dyDescent="0.25">
      <c r="A1247" s="262">
        <v>5016150865</v>
      </c>
      <c r="B1247" s="269" t="str">
        <f>_xlfn.XLOOKUP(Table2[[#This Row],[K&amp;N REF ]],CAT_Details[Tracking Number],CAT_Details[S Ref],,0)</f>
        <v>20250520-S-70426</v>
      </c>
      <c r="C1247" s="270">
        <f>_xlfn.XLOOKUP(Table2[[#This Row],[K&amp;N REF ]],CAT_Details[Tracking Number],CAT_Details[TO Ref],,0)</f>
        <v>20250520722252</v>
      </c>
      <c r="D1247" s="270" t="str">
        <f>_xlfn.XLOOKUP(Table2[[#This Row],[K&amp;N REF ]],CAT_Details[Tracking Number],CAT_Details[Pickup Customer Name],,0)</f>
        <v>Standard Motor Product Poland ( SMP Poland)</v>
      </c>
      <c r="E1247" s="271" t="str">
        <f>_xlfn.XLOOKUP(Table2[[#This Row],[K&amp;N REF ]],CAT_Details[Tracking Number],CAT_Details[Delivery Country Code],,0)</f>
        <v>GB</v>
      </c>
      <c r="F1247" s="271" t="str">
        <f>_xlfn.XLOOKUP(Table2[[#This Row],[TO Ref]],CAT_Details[TO Ref],CAT_Details[Loc],,0)</f>
        <v>DX01-L5</v>
      </c>
      <c r="G1247" s="257" t="s">
        <v>44</v>
      </c>
      <c r="H1247" s="257" t="s">
        <v>179</v>
      </c>
      <c r="I1247" s="280">
        <v>45810</v>
      </c>
      <c r="J1247" s="257" t="s">
        <v>26</v>
      </c>
      <c r="K1247" s="257" t="s">
        <v>32</v>
      </c>
      <c r="L1247" s="280">
        <v>45810</v>
      </c>
      <c r="M1247" s="257" t="str">
        <f>IF(Table2[[#This Row],[Resolve Date]]="","ONGOING","SOLVED")</f>
        <v>SOLVED</v>
      </c>
      <c r="N1247" s="258" t="s">
        <v>30</v>
      </c>
      <c r="O1247" s="257" t="str">
        <f>Table2[[#This Row],[K&amp;N REF ]]&amp;Table2[[#This Row],[Issue type ]]</f>
        <v xml:space="preserve">5016150865NOT SCANNABLE </v>
      </c>
      <c r="P1247" s="257">
        <f>YEAR(Table2[[#This Row],[Date ]])</f>
        <v>2025</v>
      </c>
      <c r="Q1247" s="257" t="str">
        <f>VLOOKUP(MONTH(Table2[[#This Row],[Date ]]),Months,2,0)</f>
        <v>June</v>
      </c>
      <c r="R1247" s="257" t="b">
        <f>COUNTIFS(Table2[Unique],Table2[[#This Row],[Unique]])&gt;1</f>
        <v>0</v>
      </c>
      <c r="S1247" s="257">
        <f>IF(Table2[[#This Row],[Status ]]="Solved",1,0)</f>
        <v>1</v>
      </c>
      <c r="T1247" s="257">
        <f>IF(Table2[[#This Row],[Status ]]="ongoing",1,0)</f>
        <v>0</v>
      </c>
    </row>
    <row r="1248" spans="1:20" x14ac:dyDescent="0.25">
      <c r="A1248" s="262">
        <v>5016182203</v>
      </c>
      <c r="B1248" s="269" t="str">
        <f>_xlfn.XLOOKUP(Table2[[#This Row],[K&amp;N REF ]],CAT_Details[Tracking Number],CAT_Details[S Ref],,0)</f>
        <v>20250521-S-70425</v>
      </c>
      <c r="C1248" s="270">
        <f>_xlfn.XLOOKUP(Table2[[#This Row],[K&amp;N REF ]],CAT_Details[Tracking Number],CAT_Details[TO Ref],,0)</f>
        <v>20250521723658</v>
      </c>
      <c r="D1248" s="270" t="str">
        <f>_xlfn.XLOOKUP(Table2[[#This Row],[K&amp;N REF ]],CAT_Details[Tracking Number],CAT_Details[Pickup Customer Name],,0)</f>
        <v>DANFOSS A/S</v>
      </c>
      <c r="E1248" s="271" t="str">
        <f>_xlfn.XLOOKUP(Table2[[#This Row],[K&amp;N REF ]],CAT_Details[Tracking Number],CAT_Details[Delivery Country Code],,0)</f>
        <v>GB</v>
      </c>
      <c r="F1248" s="271">
        <f>_xlfn.XLOOKUP(Table2[[#This Row],[TO Ref]],CAT_Details[TO Ref],CAT_Details[Loc],,0)</f>
        <v>3402</v>
      </c>
      <c r="G1248" s="257" t="s">
        <v>44</v>
      </c>
      <c r="H1248" s="257" t="s">
        <v>35</v>
      </c>
      <c r="I1248" s="280">
        <v>45810</v>
      </c>
      <c r="J1248" s="257" t="s">
        <v>26</v>
      </c>
      <c r="K1248" s="257" t="s">
        <v>32</v>
      </c>
      <c r="L1248" s="280">
        <v>45810</v>
      </c>
      <c r="M1248" s="257" t="str">
        <f>IF(Table2[[#This Row],[Resolve Date]]="","ONGOING","SOLVED")</f>
        <v>SOLVED</v>
      </c>
      <c r="N1248" s="258" t="s">
        <v>30</v>
      </c>
      <c r="O1248" s="257" t="str">
        <f>Table2[[#This Row],[K&amp;N REF ]]&amp;Table2[[#This Row],[Issue type ]]</f>
        <v>5016182203NO LABELS</v>
      </c>
      <c r="P1248" s="257">
        <f>YEAR(Table2[[#This Row],[Date ]])</f>
        <v>2025</v>
      </c>
      <c r="Q1248" s="257" t="str">
        <f>VLOOKUP(MONTH(Table2[[#This Row],[Date ]]),Months,2,0)</f>
        <v>June</v>
      </c>
      <c r="R1248" s="257" t="b">
        <f>COUNTIFS(Table2[Unique],Table2[[#This Row],[Unique]])&gt;1</f>
        <v>0</v>
      </c>
      <c r="S1248" s="257">
        <f>IF(Table2[[#This Row],[Status ]]="Solved",1,0)</f>
        <v>1</v>
      </c>
      <c r="T1248" s="257">
        <f>IF(Table2[[#This Row],[Status ]]="ongoing",1,0)</f>
        <v>0</v>
      </c>
    </row>
    <row r="1249" spans="1:20" x14ac:dyDescent="0.25">
      <c r="A1249" s="262">
        <v>5016182052</v>
      </c>
      <c r="B1249" s="269" t="str">
        <f>_xlfn.XLOOKUP(Table2[[#This Row],[K&amp;N REF ]],CAT_Details[Tracking Number],CAT_Details[S Ref],,0)</f>
        <v>20250522-S-70150</v>
      </c>
      <c r="C1249" s="270">
        <f>_xlfn.XLOOKUP(Table2[[#This Row],[K&amp;N REF ]],CAT_Details[Tracking Number],CAT_Details[TO Ref],,0)</f>
        <v>20250516720437</v>
      </c>
      <c r="D1249" s="270" t="str">
        <f>_xlfn.XLOOKUP(Table2[[#This Row],[K&amp;N REF ]],CAT_Details[Tracking Number],CAT_Details[Pickup Customer Name],,0)</f>
        <v>HYDAC TECHNOLOGY GMBH</v>
      </c>
      <c r="E1249" s="271" t="str">
        <f>_xlfn.XLOOKUP(Table2[[#This Row],[K&amp;N REF ]],CAT_Details[Tracking Number],CAT_Details[Delivery Country Code],,0)</f>
        <v>GB</v>
      </c>
      <c r="F1249" s="271" t="str">
        <f>_xlfn.XLOOKUP(Table2[[#This Row],[TO Ref]],CAT_Details[TO Ref],CAT_Details[Loc],,0)</f>
        <v>U2-L5</v>
      </c>
      <c r="G1249" s="257" t="s">
        <v>34</v>
      </c>
      <c r="H1249" s="257" t="s">
        <v>179</v>
      </c>
      <c r="I1249" s="280">
        <v>45810</v>
      </c>
      <c r="J1249" s="257" t="s">
        <v>26</v>
      </c>
      <c r="K1249" s="257" t="s">
        <v>32</v>
      </c>
      <c r="L1249" s="280">
        <v>45810</v>
      </c>
      <c r="M1249" s="257" t="str">
        <f>IF(Table2[[#This Row],[Resolve Date]]="","ONGOING","SOLVED")</f>
        <v>SOLVED</v>
      </c>
      <c r="N1249" s="258" t="s">
        <v>30</v>
      </c>
      <c r="O1249" s="257" t="str">
        <f>Table2[[#This Row],[K&amp;N REF ]]&amp;Table2[[#This Row],[Issue type ]]</f>
        <v xml:space="preserve">5016182052NOT SCANNABLE </v>
      </c>
      <c r="P1249" s="257">
        <f>YEAR(Table2[[#This Row],[Date ]])</f>
        <v>2025</v>
      </c>
      <c r="Q1249" s="257" t="str">
        <f>VLOOKUP(MONTH(Table2[[#This Row],[Date ]]),Months,2,0)</f>
        <v>June</v>
      </c>
      <c r="R1249" s="257" t="b">
        <f>COUNTIFS(Table2[Unique],Table2[[#This Row],[Unique]])&gt;1</f>
        <v>0</v>
      </c>
      <c r="S1249" s="257">
        <f>IF(Table2[[#This Row],[Status ]]="Solved",1,0)</f>
        <v>1</v>
      </c>
      <c r="T1249" s="257">
        <f>IF(Table2[[#This Row],[Status ]]="ongoing",1,0)</f>
        <v>0</v>
      </c>
    </row>
    <row r="1250" spans="1:20" x14ac:dyDescent="0.25">
      <c r="A1250" s="262">
        <v>5016214023</v>
      </c>
      <c r="B1250" s="269" t="str">
        <f>_xlfn.XLOOKUP(Table2[[#This Row],[K&amp;N REF ]],CAT_Details[Tracking Number],CAT_Details[S Ref],,0)</f>
        <v>20250526-S-70224</v>
      </c>
      <c r="C1250" s="270">
        <f>_xlfn.XLOOKUP(Table2[[#This Row],[K&amp;N REF ]],CAT_Details[Tracking Number],CAT_Details[TO Ref],,0)</f>
        <v>20250519721249</v>
      </c>
      <c r="D1250" s="270" t="str">
        <f>_xlfn.XLOOKUP(Table2[[#This Row],[K&amp;N REF ]],CAT_Details[Tracking Number],CAT_Details[Pickup Customer Name],,0)</f>
        <v>Aurora Konrad G.Schulz GmbH &amp; Co.KG</v>
      </c>
      <c r="E1250" s="271" t="str">
        <f>_xlfn.XLOOKUP(Table2[[#This Row],[K&amp;N REF ]],CAT_Details[Tracking Number],CAT_Details[Delivery Country Code],,0)</f>
        <v>GB</v>
      </c>
      <c r="F1250" s="271" t="str">
        <f>_xlfn.XLOOKUP(Table2[[#This Row],[TO Ref]],CAT_Details[TO Ref],CAT_Details[Loc],,0)</f>
        <v>U2-L5</v>
      </c>
      <c r="G1250" s="257" t="s">
        <v>34</v>
      </c>
      <c r="H1250" s="257" t="s">
        <v>35</v>
      </c>
      <c r="I1250" s="280">
        <v>45810</v>
      </c>
      <c r="J1250" s="257" t="s">
        <v>26</v>
      </c>
      <c r="K1250" s="257" t="s">
        <v>32</v>
      </c>
      <c r="L1250" s="280">
        <v>45810</v>
      </c>
      <c r="M1250" s="257" t="str">
        <f>IF(Table2[[#This Row],[Resolve Date]]="","ONGOING","SOLVED")</f>
        <v>SOLVED</v>
      </c>
      <c r="N1250" s="258" t="s">
        <v>30</v>
      </c>
      <c r="O1250" s="257" t="str">
        <f>Table2[[#This Row],[K&amp;N REF ]]&amp;Table2[[#This Row],[Issue type ]]</f>
        <v>5016214023NO LABELS</v>
      </c>
      <c r="P1250" s="257">
        <f>YEAR(Table2[[#This Row],[Date ]])</f>
        <v>2025</v>
      </c>
      <c r="Q1250" s="257" t="str">
        <f>VLOOKUP(MONTH(Table2[[#This Row],[Date ]]),Months,2,0)</f>
        <v>June</v>
      </c>
      <c r="R1250" s="257" t="b">
        <f>COUNTIFS(Table2[Unique],Table2[[#This Row],[Unique]])&gt;1</f>
        <v>0</v>
      </c>
      <c r="S1250" s="257">
        <f>IF(Table2[[#This Row],[Status ]]="Solved",1,0)</f>
        <v>1</v>
      </c>
      <c r="T1250" s="257">
        <f>IF(Table2[[#This Row],[Status ]]="ongoing",1,0)</f>
        <v>0</v>
      </c>
    </row>
    <row r="1251" spans="1:20" x14ac:dyDescent="0.25">
      <c r="A1251" s="262">
        <v>5016214021</v>
      </c>
      <c r="B1251" s="269" t="str">
        <f>_xlfn.XLOOKUP(Table2[[#This Row],[K&amp;N REF ]],CAT_Details[Tracking Number],CAT_Details[S Ref],,0)</f>
        <v>20250526-S-70224</v>
      </c>
      <c r="C1251" s="270">
        <f>_xlfn.XLOOKUP(Table2[[#This Row],[K&amp;N REF ]],CAT_Details[Tracking Number],CAT_Details[TO Ref],,0)</f>
        <v>20250519721456</v>
      </c>
      <c r="D1251" s="270" t="str">
        <f>_xlfn.XLOOKUP(Table2[[#This Row],[K&amp;N REF ]],CAT_Details[Tracking Number],CAT_Details[Pickup Customer Name],,0)</f>
        <v>Aurora Konrad G.Schulz GmbH &amp; Co.KG</v>
      </c>
      <c r="E1251" s="271" t="str">
        <f>_xlfn.XLOOKUP(Table2[[#This Row],[K&amp;N REF ]],CAT_Details[Tracking Number],CAT_Details[Delivery Country Code],,0)</f>
        <v>GB</v>
      </c>
      <c r="F1251" s="271">
        <f>_xlfn.XLOOKUP(Table2[[#This Row],[TO Ref]],CAT_Details[TO Ref],CAT_Details[Loc],,0)</f>
        <v>3402</v>
      </c>
      <c r="G1251" s="257" t="s">
        <v>34</v>
      </c>
      <c r="H1251" s="257" t="s">
        <v>35</v>
      </c>
      <c r="I1251" s="280">
        <v>45810</v>
      </c>
      <c r="J1251" s="257" t="s">
        <v>26</v>
      </c>
      <c r="K1251" s="257" t="s">
        <v>32</v>
      </c>
      <c r="L1251" s="280">
        <v>45810</v>
      </c>
      <c r="M1251" s="257" t="str">
        <f>IF(Table2[[#This Row],[Resolve Date]]="","ONGOING","SOLVED")</f>
        <v>SOLVED</v>
      </c>
      <c r="N1251" s="258" t="s">
        <v>30</v>
      </c>
      <c r="O1251" s="257" t="str">
        <f>Table2[[#This Row],[K&amp;N REF ]]&amp;Table2[[#This Row],[Issue type ]]</f>
        <v>5016214021NO LABELS</v>
      </c>
      <c r="P1251" s="257">
        <f>YEAR(Table2[[#This Row],[Date ]])</f>
        <v>2025</v>
      </c>
      <c r="Q1251" s="257" t="str">
        <f>VLOOKUP(MONTH(Table2[[#This Row],[Date ]]),Months,2,0)</f>
        <v>June</v>
      </c>
      <c r="R1251" s="257" t="b">
        <f>COUNTIFS(Table2[Unique],Table2[[#This Row],[Unique]])&gt;1</f>
        <v>0</v>
      </c>
      <c r="S1251" s="257">
        <f>IF(Table2[[#This Row],[Status ]]="Solved",1,0)</f>
        <v>1</v>
      </c>
      <c r="T1251" s="257">
        <f>IF(Table2[[#This Row],[Status ]]="ongoing",1,0)</f>
        <v>0</v>
      </c>
    </row>
    <row r="1252" spans="1:20" x14ac:dyDescent="0.25">
      <c r="A1252" s="262">
        <v>5016182094</v>
      </c>
      <c r="B1252" s="269" t="str">
        <f>_xlfn.XLOOKUP(Table2[[#This Row],[K&amp;N REF ]],CAT_Details[Tracking Number],CAT_Details[S Ref],,0)</f>
        <v>20250522-S-70140</v>
      </c>
      <c r="C1252" s="270">
        <f>_xlfn.XLOOKUP(Table2[[#This Row],[K&amp;N REF ]],CAT_Details[Tracking Number],CAT_Details[TO Ref],,0)</f>
        <v>20250519721629</v>
      </c>
      <c r="D1252" s="270" t="str">
        <f>_xlfn.XLOOKUP(Table2[[#This Row],[K&amp;N REF ]],CAT_Details[Tracking Number],CAT_Details[Pickup Customer Name],,0)</f>
        <v>HYDAC SERVICE GMBH</v>
      </c>
      <c r="E1252" s="271" t="str">
        <f>_xlfn.XLOOKUP(Table2[[#This Row],[K&amp;N REF ]],CAT_Details[Tracking Number],CAT_Details[Delivery Country Code],,0)</f>
        <v>GB</v>
      </c>
      <c r="F1252" s="271">
        <f>_xlfn.XLOOKUP(Table2[[#This Row],[TO Ref]],CAT_Details[TO Ref],CAT_Details[Loc],,0)</f>
        <v>3402</v>
      </c>
      <c r="G1252" s="257" t="s">
        <v>34</v>
      </c>
      <c r="H1252" s="257" t="s">
        <v>35</v>
      </c>
      <c r="I1252" s="280">
        <v>45810</v>
      </c>
      <c r="J1252" s="257" t="s">
        <v>26</v>
      </c>
      <c r="K1252" s="257" t="s">
        <v>32</v>
      </c>
      <c r="L1252" s="280">
        <v>45810</v>
      </c>
      <c r="M1252" s="257" t="str">
        <f>IF(Table2[[#This Row],[Resolve Date]]="","ONGOING","SOLVED")</f>
        <v>SOLVED</v>
      </c>
      <c r="N1252" s="258" t="s">
        <v>30</v>
      </c>
      <c r="O1252" s="257" t="str">
        <f>Table2[[#This Row],[K&amp;N REF ]]&amp;Table2[[#This Row],[Issue type ]]</f>
        <v>5016182094NO LABELS</v>
      </c>
      <c r="P1252" s="257">
        <f>YEAR(Table2[[#This Row],[Date ]])</f>
        <v>2025</v>
      </c>
      <c r="Q1252" s="257" t="str">
        <f>VLOOKUP(MONTH(Table2[[#This Row],[Date ]]),Months,2,0)</f>
        <v>June</v>
      </c>
      <c r="R1252" s="257" t="b">
        <f>COUNTIFS(Table2[Unique],Table2[[#This Row],[Unique]])&gt;1</f>
        <v>0</v>
      </c>
      <c r="S1252" s="257">
        <f>IF(Table2[[#This Row],[Status ]]="Solved",1,0)</f>
        <v>1</v>
      </c>
      <c r="T1252" s="257">
        <f>IF(Table2[[#This Row],[Status ]]="ongoing",1,0)</f>
        <v>0</v>
      </c>
    </row>
    <row r="1253" spans="1:20" x14ac:dyDescent="0.25">
      <c r="A1253" s="262">
        <v>5016182095</v>
      </c>
      <c r="B1253" s="269" t="str">
        <f>_xlfn.XLOOKUP(Table2[[#This Row],[K&amp;N REF ]],CAT_Details[Tracking Number],CAT_Details[S Ref],,0)</f>
        <v>20250522-S-70140</v>
      </c>
      <c r="C1253" s="270">
        <f>_xlfn.XLOOKUP(Table2[[#This Row],[K&amp;N REF ]],CAT_Details[Tracking Number],CAT_Details[TO Ref],,0)</f>
        <v>20250519721633</v>
      </c>
      <c r="D1253" s="270" t="str">
        <f>_xlfn.XLOOKUP(Table2[[#This Row],[K&amp;N REF ]],CAT_Details[Tracking Number],CAT_Details[Pickup Customer Name],,0)</f>
        <v>HYDAC SERVICE GMBH</v>
      </c>
      <c r="E1253" s="271" t="str">
        <f>_xlfn.XLOOKUP(Table2[[#This Row],[K&amp;N REF ]],CAT_Details[Tracking Number],CAT_Details[Delivery Country Code],,0)</f>
        <v>GB</v>
      </c>
      <c r="F1253" s="271" t="str">
        <f>_xlfn.XLOOKUP(Table2[[#This Row],[TO Ref]],CAT_Details[TO Ref],CAT_Details[Loc],,0)</f>
        <v>U2-L5</v>
      </c>
      <c r="G1253" s="257" t="s">
        <v>34</v>
      </c>
      <c r="H1253" s="257" t="s">
        <v>35</v>
      </c>
      <c r="I1253" s="280">
        <v>45810</v>
      </c>
      <c r="J1253" s="257" t="s">
        <v>26</v>
      </c>
      <c r="K1253" s="257" t="s">
        <v>32</v>
      </c>
      <c r="L1253" s="280">
        <v>45810</v>
      </c>
      <c r="M1253" s="257" t="str">
        <f>IF(Table2[[#This Row],[Resolve Date]]="","ONGOING","SOLVED")</f>
        <v>SOLVED</v>
      </c>
      <c r="N1253" s="258" t="s">
        <v>30</v>
      </c>
      <c r="O1253" s="257" t="str">
        <f>Table2[[#This Row],[K&amp;N REF ]]&amp;Table2[[#This Row],[Issue type ]]</f>
        <v>5016182095NO LABELS</v>
      </c>
      <c r="P1253" s="257">
        <f>YEAR(Table2[[#This Row],[Date ]])</f>
        <v>2025</v>
      </c>
      <c r="Q1253" s="257" t="str">
        <f>VLOOKUP(MONTH(Table2[[#This Row],[Date ]]),Months,2,0)</f>
        <v>June</v>
      </c>
      <c r="R1253" s="257" t="b">
        <f>COUNTIFS(Table2[Unique],Table2[[#This Row],[Unique]])&gt;1</f>
        <v>0</v>
      </c>
      <c r="S1253" s="257">
        <f>IF(Table2[[#This Row],[Status ]]="Solved",1,0)</f>
        <v>1</v>
      </c>
      <c r="T1253" s="257">
        <f>IF(Table2[[#This Row],[Status ]]="ongoing",1,0)</f>
        <v>0</v>
      </c>
    </row>
    <row r="1254" spans="1:20" x14ac:dyDescent="0.25">
      <c r="A1254" s="262">
        <v>5016166981</v>
      </c>
      <c r="B1254" s="269" t="str">
        <f>_xlfn.XLOOKUP(Table2[[#This Row],[K&amp;N REF ]],CAT_Details[Tracking Number],CAT_Details[S Ref],,0)</f>
        <v>20250521-S-70435</v>
      </c>
      <c r="C1254" s="270">
        <f>_xlfn.XLOOKUP(Table2[[#This Row],[K&amp;N REF ]],CAT_Details[Tracking Number],CAT_Details[TO Ref],,0)</f>
        <v>20250520722747</v>
      </c>
      <c r="D1254" s="270" t="str">
        <f>_xlfn.XLOOKUP(Table2[[#This Row],[K&amp;N REF ]],CAT_Details[Tracking Number],CAT_Details[Pickup Customer Name],,0)</f>
        <v>Roquet Eastern Europe Srl</v>
      </c>
      <c r="E1254" s="271" t="str">
        <f>_xlfn.XLOOKUP(Table2[[#This Row],[K&amp;N REF ]],CAT_Details[Tracking Number],CAT_Details[Delivery Country Code],,0)</f>
        <v>GB</v>
      </c>
      <c r="F1254" s="271">
        <f>_xlfn.XLOOKUP(Table2[[#This Row],[TO Ref]],CAT_Details[TO Ref],CAT_Details[Loc],,0)</f>
        <v>3402</v>
      </c>
      <c r="G1254" s="257" t="s">
        <v>34</v>
      </c>
      <c r="H1254" s="257" t="s">
        <v>29</v>
      </c>
      <c r="I1254" s="280">
        <v>45810</v>
      </c>
      <c r="J1254" s="257" t="s">
        <v>26</v>
      </c>
      <c r="K1254" s="257" t="s">
        <v>32</v>
      </c>
      <c r="L1254" s="280">
        <v>45810</v>
      </c>
      <c r="M1254" s="257" t="str">
        <f>IF(Table2[[#This Row],[Resolve Date]]="","ONGOING","SOLVED")</f>
        <v>SOLVED</v>
      </c>
      <c r="N1254" s="258" t="s">
        <v>30</v>
      </c>
      <c r="O1254" s="257" t="str">
        <f>Table2[[#This Row],[K&amp;N REF ]]&amp;Table2[[#This Row],[Issue type ]]</f>
        <v>5016166981DAMAGED LABEL</v>
      </c>
      <c r="P1254" s="257">
        <f>YEAR(Table2[[#This Row],[Date ]])</f>
        <v>2025</v>
      </c>
      <c r="Q1254" s="257" t="str">
        <f>VLOOKUP(MONTH(Table2[[#This Row],[Date ]]),Months,2,0)</f>
        <v>June</v>
      </c>
      <c r="R1254" s="257" t="b">
        <f>COUNTIFS(Table2[Unique],Table2[[#This Row],[Unique]])&gt;1</f>
        <v>0</v>
      </c>
      <c r="S1254" s="257">
        <f>IF(Table2[[#This Row],[Status ]]="Solved",1,0)</f>
        <v>1</v>
      </c>
      <c r="T1254" s="257">
        <f>IF(Table2[[#This Row],[Status ]]="ongoing",1,0)</f>
        <v>0</v>
      </c>
    </row>
    <row r="1255" spans="1:20" x14ac:dyDescent="0.25">
      <c r="A1255" s="262">
        <v>5016213940</v>
      </c>
      <c r="B1255" s="269" t="str">
        <f>_xlfn.XLOOKUP(Table2[[#This Row],[K&amp;N REF ]],CAT_Details[Tracking Number],CAT_Details[S Ref],,0)</f>
        <v>20250526-S-70225</v>
      </c>
      <c r="C1255" s="270">
        <f>_xlfn.XLOOKUP(Table2[[#This Row],[K&amp;N REF ]],CAT_Details[Tracking Number],CAT_Details[TO Ref],,0)</f>
        <v>20250521723549</v>
      </c>
      <c r="D1255" s="270" t="str">
        <f>_xlfn.XLOOKUP(Table2[[#This Row],[K&amp;N REF ]],CAT_Details[Tracking Number],CAT_Details[Pickup Customer Name],,0)</f>
        <v>SENSATA TECHNOLOGIES GERMANY GMBH</v>
      </c>
      <c r="E1255" s="271" t="str">
        <f>_xlfn.XLOOKUP(Table2[[#This Row],[K&amp;N REF ]],CAT_Details[Tracking Number],CAT_Details[Delivery Country Code],,0)</f>
        <v>GB</v>
      </c>
      <c r="F1255" s="271" t="str">
        <f>_xlfn.XLOOKUP(Table2[[#This Row],[TO Ref]],CAT_Details[TO Ref],CAT_Details[Loc],,0)</f>
        <v>DX01-L5</v>
      </c>
      <c r="G1255" s="257" t="s">
        <v>34</v>
      </c>
      <c r="H1255" s="257" t="s">
        <v>49</v>
      </c>
      <c r="I1255" s="280">
        <v>45810</v>
      </c>
      <c r="J1255" s="257" t="s">
        <v>26</v>
      </c>
      <c r="K1255" s="257" t="s">
        <v>32</v>
      </c>
      <c r="L1255" s="280">
        <v>45810</v>
      </c>
      <c r="M1255" s="257" t="str">
        <f>IF(Table2[[#This Row],[Resolve Date]]="","ONGOING","SOLVED")</f>
        <v>SOLVED</v>
      </c>
      <c r="N1255" s="258" t="s">
        <v>30</v>
      </c>
      <c r="O1255" s="257" t="str">
        <f>Table2[[#This Row],[K&amp;N REF ]]&amp;Table2[[#This Row],[Issue type ]]</f>
        <v>5016213940XX LABELS</v>
      </c>
      <c r="P1255" s="257">
        <f>YEAR(Table2[[#This Row],[Date ]])</f>
        <v>2025</v>
      </c>
      <c r="Q1255" s="257" t="str">
        <f>VLOOKUP(MONTH(Table2[[#This Row],[Date ]]),Months,2,0)</f>
        <v>June</v>
      </c>
      <c r="R1255" s="257" t="b">
        <f>COUNTIFS(Table2[Unique],Table2[[#This Row],[Unique]])&gt;1</f>
        <v>0</v>
      </c>
      <c r="S1255" s="257">
        <f>IF(Table2[[#This Row],[Status ]]="Solved",1,0)</f>
        <v>1</v>
      </c>
      <c r="T1255" s="257">
        <f>IF(Table2[[#This Row],[Status ]]="ongoing",1,0)</f>
        <v>0</v>
      </c>
    </row>
    <row r="1256" spans="1:20" x14ac:dyDescent="0.25">
      <c r="A1256" s="262">
        <v>5016213936</v>
      </c>
      <c r="B1256" s="269" t="str">
        <f>_xlfn.XLOOKUP(Table2[[#This Row],[K&amp;N REF ]],CAT_Details[Tracking Number],CAT_Details[S Ref],,0)</f>
        <v>20250526-S-70225</v>
      </c>
      <c r="C1256" s="270">
        <f>_xlfn.XLOOKUP(Table2[[#This Row],[K&amp;N REF ]],CAT_Details[Tracking Number],CAT_Details[TO Ref],,0)</f>
        <v>20250522724838</v>
      </c>
      <c r="D1256" s="270" t="str">
        <f>_xlfn.XLOOKUP(Table2[[#This Row],[K&amp;N REF ]],CAT_Details[Tracking Number],CAT_Details[Pickup Customer Name],,0)</f>
        <v>SENSATA TECHNOLOGIES GERMANY GMBH</v>
      </c>
      <c r="E1256" s="271" t="str">
        <f>_xlfn.XLOOKUP(Table2[[#This Row],[K&amp;N REF ]],CAT_Details[Tracking Number],CAT_Details[Delivery Country Code],,0)</f>
        <v>GB</v>
      </c>
      <c r="F1256" s="271" t="str">
        <f>_xlfn.XLOOKUP(Table2[[#This Row],[TO Ref]],CAT_Details[TO Ref],CAT_Details[Loc],,0)</f>
        <v>DX01-L5</v>
      </c>
      <c r="G1256" s="257" t="s">
        <v>34</v>
      </c>
      <c r="H1256" s="257" t="s">
        <v>49</v>
      </c>
      <c r="I1256" s="280">
        <v>45810</v>
      </c>
      <c r="J1256" s="257" t="s">
        <v>26</v>
      </c>
      <c r="K1256" s="257" t="s">
        <v>32</v>
      </c>
      <c r="L1256" s="280">
        <v>45812</v>
      </c>
      <c r="M1256" s="257" t="str">
        <f>IF(Table2[[#This Row],[Resolve Date]]="","ONGOING","SOLVED")</f>
        <v>SOLVED</v>
      </c>
      <c r="N1256" s="258" t="s">
        <v>30</v>
      </c>
      <c r="O1256" s="257" t="str">
        <f>Table2[[#This Row],[K&amp;N REF ]]&amp;Table2[[#This Row],[Issue type ]]</f>
        <v>5016213936XX LABELS</v>
      </c>
      <c r="P1256" s="257">
        <f>YEAR(Table2[[#This Row],[Date ]])</f>
        <v>2025</v>
      </c>
      <c r="Q1256" s="257" t="str">
        <f>VLOOKUP(MONTH(Table2[[#This Row],[Date ]]),Months,2,0)</f>
        <v>June</v>
      </c>
      <c r="R1256" s="257" t="b">
        <f>COUNTIFS(Table2[Unique],Table2[[#This Row],[Unique]])&gt;1</f>
        <v>0</v>
      </c>
      <c r="S1256" s="257">
        <f>IF(Table2[[#This Row],[Status ]]="Solved",1,0)</f>
        <v>1</v>
      </c>
      <c r="T1256" s="257">
        <f>IF(Table2[[#This Row],[Status ]]="ongoing",1,0)</f>
        <v>0</v>
      </c>
    </row>
    <row r="1257" spans="1:20" x14ac:dyDescent="0.25">
      <c r="A1257" s="262">
        <v>5016213941</v>
      </c>
      <c r="B1257" s="269" t="str">
        <f>_xlfn.XLOOKUP(Table2[[#This Row],[K&amp;N REF ]],CAT_Details[Tracking Number],CAT_Details[S Ref],,0)</f>
        <v>20250526-S-70225</v>
      </c>
      <c r="C1257" s="270">
        <f>_xlfn.XLOOKUP(Table2[[#This Row],[K&amp;N REF ]],CAT_Details[Tracking Number],CAT_Details[TO Ref],,0)</f>
        <v>20250522724880</v>
      </c>
      <c r="D1257" s="270" t="str">
        <f>_xlfn.XLOOKUP(Table2[[#This Row],[K&amp;N REF ]],CAT_Details[Tracking Number],CAT_Details[Pickup Customer Name],,0)</f>
        <v>SENSATA TECHNOLOGIES GERMANY GMBH</v>
      </c>
      <c r="E1257" s="271" t="str">
        <f>_xlfn.XLOOKUP(Table2[[#This Row],[K&amp;N REF ]],CAT_Details[Tracking Number],CAT_Details[Delivery Country Code],,0)</f>
        <v>GB</v>
      </c>
      <c r="F1257" s="271" t="str">
        <f>_xlfn.XLOOKUP(Table2[[#This Row],[TO Ref]],CAT_Details[TO Ref],CAT_Details[Loc],,0)</f>
        <v>DX01-L5</v>
      </c>
      <c r="G1257" s="257" t="s">
        <v>34</v>
      </c>
      <c r="H1257" s="257" t="s">
        <v>49</v>
      </c>
      <c r="I1257" s="280">
        <v>45810</v>
      </c>
      <c r="J1257" s="257" t="s">
        <v>26</v>
      </c>
      <c r="K1257" s="257" t="s">
        <v>32</v>
      </c>
      <c r="L1257" s="280">
        <v>45810</v>
      </c>
      <c r="M1257" s="257" t="str">
        <f>IF(Table2[[#This Row],[Resolve Date]]="","ONGOING","SOLVED")</f>
        <v>SOLVED</v>
      </c>
      <c r="N1257" s="258" t="s">
        <v>30</v>
      </c>
      <c r="O1257" s="257" t="str">
        <f>Table2[[#This Row],[K&amp;N REF ]]&amp;Table2[[#This Row],[Issue type ]]</f>
        <v>5016213941XX LABELS</v>
      </c>
      <c r="P1257" s="257">
        <f>YEAR(Table2[[#This Row],[Date ]])</f>
        <v>2025</v>
      </c>
      <c r="Q1257" s="257" t="str">
        <f>VLOOKUP(MONTH(Table2[[#This Row],[Date ]]),Months,2,0)</f>
        <v>June</v>
      </c>
      <c r="R1257" s="257" t="b">
        <f>COUNTIFS(Table2[Unique],Table2[[#This Row],[Unique]])&gt;1</f>
        <v>0</v>
      </c>
      <c r="S1257" s="257">
        <f>IF(Table2[[#This Row],[Status ]]="Solved",1,0)</f>
        <v>1</v>
      </c>
      <c r="T1257" s="257">
        <f>IF(Table2[[#This Row],[Status ]]="ongoing",1,0)</f>
        <v>0</v>
      </c>
    </row>
    <row r="1258" spans="1:20" x14ac:dyDescent="0.25">
      <c r="A1258" s="262">
        <v>5016197796</v>
      </c>
      <c r="B1258" s="269" t="str">
        <f>_xlfn.XLOOKUP(Table2[[#This Row],[K&amp;N REF ]],CAT_Details[Tracking Number],CAT_Details[S Ref],,0)</f>
        <v>20250523-S-70179</v>
      </c>
      <c r="C1258" s="270">
        <f>_xlfn.XLOOKUP(Table2[[#This Row],[K&amp;N REF ]],CAT_Details[Tracking Number],CAT_Details[TO Ref],,0)</f>
        <v>20250522725131</v>
      </c>
      <c r="D1258" s="270" t="str">
        <f>_xlfn.XLOOKUP(Table2[[#This Row],[K&amp;N REF ]],CAT_Details[Tracking Number],CAT_Details[Pickup Customer Name],,0)</f>
        <v>Tibbett Logistics</v>
      </c>
      <c r="E1258" s="271" t="str">
        <f>_xlfn.XLOOKUP(Table2[[#This Row],[K&amp;N REF ]],CAT_Details[Tracking Number],CAT_Details[Delivery Country Code],,0)</f>
        <v>GB</v>
      </c>
      <c r="F1258" s="271" t="str">
        <f>_xlfn.XLOOKUP(Table2[[#This Row],[TO Ref]],CAT_Details[TO Ref],CAT_Details[Loc],,0)</f>
        <v>DX01-L5</v>
      </c>
      <c r="G1258" s="257" t="s">
        <v>34</v>
      </c>
      <c r="H1258" s="257" t="s">
        <v>49</v>
      </c>
      <c r="I1258" s="280">
        <v>45810</v>
      </c>
      <c r="J1258" s="257" t="s">
        <v>26</v>
      </c>
      <c r="K1258" s="257" t="s">
        <v>32</v>
      </c>
      <c r="L1258" s="280">
        <v>45810</v>
      </c>
      <c r="M1258" s="257" t="str">
        <f>IF(Table2[[#This Row],[Resolve Date]]="","ONGOING","SOLVED")</f>
        <v>SOLVED</v>
      </c>
      <c r="N1258" s="258" t="s">
        <v>30</v>
      </c>
      <c r="O1258" s="257" t="str">
        <f>Table2[[#This Row],[K&amp;N REF ]]&amp;Table2[[#This Row],[Issue type ]]</f>
        <v>5016197796XX LABELS</v>
      </c>
      <c r="P1258" s="257">
        <f>YEAR(Table2[[#This Row],[Date ]])</f>
        <v>2025</v>
      </c>
      <c r="Q1258" s="257" t="str">
        <f>VLOOKUP(MONTH(Table2[[#This Row],[Date ]]),Months,2,0)</f>
        <v>June</v>
      </c>
      <c r="R1258" s="257" t="b">
        <f>COUNTIFS(Table2[Unique],Table2[[#This Row],[Unique]])&gt;1</f>
        <v>0</v>
      </c>
      <c r="S1258" s="257">
        <f>IF(Table2[[#This Row],[Status ]]="Solved",1,0)</f>
        <v>1</v>
      </c>
      <c r="T1258" s="257">
        <f>IF(Table2[[#This Row],[Status ]]="ongoing",1,0)</f>
        <v>0</v>
      </c>
    </row>
    <row r="1259" spans="1:20" x14ac:dyDescent="0.25">
      <c r="A1259" s="262">
        <v>5016213944</v>
      </c>
      <c r="B1259" s="269" t="str">
        <f>_xlfn.XLOOKUP(Table2[[#This Row],[K&amp;N REF ]],CAT_Details[Tracking Number],CAT_Details[S Ref],,0)</f>
        <v>20250526-S-70225</v>
      </c>
      <c r="C1259" s="270">
        <f>_xlfn.XLOOKUP(Table2[[#This Row],[K&amp;N REF ]],CAT_Details[Tracking Number],CAT_Details[TO Ref],,0)</f>
        <v>20250523725598</v>
      </c>
      <c r="D1259" s="270" t="str">
        <f>_xlfn.XLOOKUP(Table2[[#This Row],[K&amp;N REF ]],CAT_Details[Tracking Number],CAT_Details[Pickup Customer Name],,0)</f>
        <v>SENSATA TECHNOLOGIES GERMANY GMBH</v>
      </c>
      <c r="E1259" s="271" t="str">
        <f>_xlfn.XLOOKUP(Table2[[#This Row],[K&amp;N REF ]],CAT_Details[Tracking Number],CAT_Details[Delivery Country Code],,0)</f>
        <v>GB</v>
      </c>
      <c r="F1259" s="271" t="str">
        <f>_xlfn.XLOOKUP(Table2[[#This Row],[TO Ref]],CAT_Details[TO Ref],CAT_Details[Loc],,0)</f>
        <v>DX01-L5</v>
      </c>
      <c r="G1259" s="257" t="s">
        <v>34</v>
      </c>
      <c r="H1259" s="257" t="s">
        <v>49</v>
      </c>
      <c r="I1259" s="280">
        <v>45810</v>
      </c>
      <c r="J1259" s="257" t="s">
        <v>26</v>
      </c>
      <c r="K1259" s="257" t="s">
        <v>32</v>
      </c>
      <c r="L1259" s="280">
        <v>45810</v>
      </c>
      <c r="M1259" s="257" t="str">
        <f>IF(Table2[[#This Row],[Resolve Date]]="","ONGOING","SOLVED")</f>
        <v>SOLVED</v>
      </c>
      <c r="N1259" s="258" t="s">
        <v>30</v>
      </c>
      <c r="O1259" s="257" t="str">
        <f>Table2[[#This Row],[K&amp;N REF ]]&amp;Table2[[#This Row],[Issue type ]]</f>
        <v>5016213944XX LABELS</v>
      </c>
      <c r="P1259" s="257">
        <f>YEAR(Table2[[#This Row],[Date ]])</f>
        <v>2025</v>
      </c>
      <c r="Q1259" s="257" t="str">
        <f>VLOOKUP(MONTH(Table2[[#This Row],[Date ]]),Months,2,0)</f>
        <v>June</v>
      </c>
      <c r="R1259" s="257" t="b">
        <f>COUNTIFS(Table2[Unique],Table2[[#This Row],[Unique]])&gt;1</f>
        <v>0</v>
      </c>
      <c r="S1259" s="257">
        <f>IF(Table2[[#This Row],[Status ]]="Solved",1,0)</f>
        <v>1</v>
      </c>
      <c r="T1259" s="257">
        <f>IF(Table2[[#This Row],[Status ]]="ongoing",1,0)</f>
        <v>0</v>
      </c>
    </row>
    <row r="1260" spans="1:20" x14ac:dyDescent="0.25">
      <c r="A1260" s="262">
        <v>5016213942</v>
      </c>
      <c r="B1260" s="269" t="str">
        <f>_xlfn.XLOOKUP(Table2[[#This Row],[K&amp;N REF ]],CAT_Details[Tracking Number],CAT_Details[S Ref],,0)</f>
        <v>20250526-S-70225</v>
      </c>
      <c r="C1260" s="270">
        <f>_xlfn.XLOOKUP(Table2[[#This Row],[K&amp;N REF ]],CAT_Details[Tracking Number],CAT_Details[TO Ref],,0)</f>
        <v>20250526726817</v>
      </c>
      <c r="D1260" s="270" t="str">
        <f>_xlfn.XLOOKUP(Table2[[#This Row],[K&amp;N REF ]],CAT_Details[Tracking Number],CAT_Details[Pickup Customer Name],,0)</f>
        <v>SENSATA TECHNOLOGIES GERMANY GMBH</v>
      </c>
      <c r="E1260" s="271" t="str">
        <f>_xlfn.XLOOKUP(Table2[[#This Row],[K&amp;N REF ]],CAT_Details[Tracking Number],CAT_Details[Delivery Country Code],,0)</f>
        <v>GB</v>
      </c>
      <c r="F1260" s="271" t="str">
        <f>_xlfn.XLOOKUP(Table2[[#This Row],[TO Ref]],CAT_Details[TO Ref],CAT_Details[Loc],,0)</f>
        <v>DX01-L5</v>
      </c>
      <c r="G1260" s="257" t="s">
        <v>34</v>
      </c>
      <c r="H1260" s="257" t="s">
        <v>49</v>
      </c>
      <c r="I1260" s="280">
        <v>45810</v>
      </c>
      <c r="J1260" s="257" t="s">
        <v>26</v>
      </c>
      <c r="K1260" s="257" t="s">
        <v>32</v>
      </c>
      <c r="L1260" s="280">
        <v>45810</v>
      </c>
      <c r="M1260" s="257" t="str">
        <f>IF(Table2[[#This Row],[Resolve Date]]="","ONGOING","SOLVED")</f>
        <v>SOLVED</v>
      </c>
      <c r="N1260" s="258" t="s">
        <v>30</v>
      </c>
      <c r="O1260" s="257" t="str">
        <f>Table2[[#This Row],[K&amp;N REF ]]&amp;Table2[[#This Row],[Issue type ]]</f>
        <v>5016213942XX LABELS</v>
      </c>
      <c r="P1260" s="257">
        <f>YEAR(Table2[[#This Row],[Date ]])</f>
        <v>2025</v>
      </c>
      <c r="Q1260" s="257" t="str">
        <f>VLOOKUP(MONTH(Table2[[#This Row],[Date ]]),Months,2,0)</f>
        <v>June</v>
      </c>
      <c r="R1260" s="257" t="b">
        <f>COUNTIFS(Table2[Unique],Table2[[#This Row],[Unique]])&gt;1</f>
        <v>0</v>
      </c>
      <c r="S1260" s="257">
        <f>IF(Table2[[#This Row],[Status ]]="Solved",1,0)</f>
        <v>1</v>
      </c>
      <c r="T1260" s="257">
        <f>IF(Table2[[#This Row],[Status ]]="ongoing",1,0)</f>
        <v>0</v>
      </c>
    </row>
    <row r="1261" spans="1:20" x14ac:dyDescent="0.25">
      <c r="A1261" s="262">
        <v>5016198021</v>
      </c>
      <c r="B1261" s="269" t="str">
        <f>_xlfn.XLOOKUP(Table2[[#This Row],[K&amp;N REF ]],CAT_Details[Tracking Number],CAT_Details[S Ref],,0)</f>
        <v>20250523-S-70198</v>
      </c>
      <c r="C1261" s="270">
        <f>_xlfn.XLOOKUP(Table2[[#This Row],[K&amp;N REF ]],CAT_Details[Tracking Number],CAT_Details[TO Ref],,0)</f>
        <v>20250522724851</v>
      </c>
      <c r="D1261" s="270" t="str">
        <f>_xlfn.XLOOKUP(Table2[[#This Row],[K&amp;N REF ]],CAT_Details[Tracking Number],CAT_Details[Pickup Customer Name],,0)</f>
        <v>ABL Lights</v>
      </c>
      <c r="E1261" s="271" t="str">
        <f>_xlfn.XLOOKUP(Table2[[#This Row],[K&amp;N REF ]],CAT_Details[Tracking Number],CAT_Details[Delivery Country Code],,0)</f>
        <v>GB</v>
      </c>
      <c r="F1261" s="271">
        <f>_xlfn.XLOOKUP(Table2[[#This Row],[TO Ref]],CAT_Details[TO Ref],CAT_Details[Loc],,0)</f>
        <v>3402</v>
      </c>
      <c r="G1261" s="257" t="s">
        <v>36</v>
      </c>
      <c r="H1261" s="257" t="s">
        <v>49</v>
      </c>
      <c r="I1261" s="280">
        <v>45810</v>
      </c>
      <c r="J1261" s="257" t="s">
        <v>26</v>
      </c>
      <c r="K1261" s="257" t="s">
        <v>32</v>
      </c>
      <c r="L1261" s="280">
        <v>45810</v>
      </c>
      <c r="M1261" s="257" t="str">
        <f>IF(Table2[[#This Row],[Resolve Date]]="","ONGOING","SOLVED")</f>
        <v>SOLVED</v>
      </c>
      <c r="N1261" s="258" t="s">
        <v>30</v>
      </c>
      <c r="O1261" s="257" t="str">
        <f>Table2[[#This Row],[K&amp;N REF ]]&amp;Table2[[#This Row],[Issue type ]]</f>
        <v>5016198021XX LABELS</v>
      </c>
      <c r="P1261" s="257">
        <f>YEAR(Table2[[#This Row],[Date ]])</f>
        <v>2025</v>
      </c>
      <c r="Q1261" s="257" t="str">
        <f>VLOOKUP(MONTH(Table2[[#This Row],[Date ]]),Months,2,0)</f>
        <v>June</v>
      </c>
      <c r="R1261" s="257" t="b">
        <f>COUNTIFS(Table2[Unique],Table2[[#This Row],[Unique]])&gt;1</f>
        <v>0</v>
      </c>
      <c r="S1261" s="257">
        <f>IF(Table2[[#This Row],[Status ]]="Solved",1,0)</f>
        <v>1</v>
      </c>
      <c r="T1261" s="257">
        <f>IF(Table2[[#This Row],[Status ]]="ongoing",1,0)</f>
        <v>0</v>
      </c>
    </row>
    <row r="1262" spans="1:20" x14ac:dyDescent="0.25">
      <c r="A1262" s="262">
        <v>5016182389</v>
      </c>
      <c r="B1262" s="269" t="str">
        <f>_xlfn.XLOOKUP(Table2[[#This Row],[K&amp;N REF ]],CAT_Details[Tracking Number],CAT_Details[S Ref],,0)</f>
        <v>20250522-S-70126</v>
      </c>
      <c r="C1262" s="270">
        <f>_xlfn.XLOOKUP(Table2[[#This Row],[K&amp;N REF ]],CAT_Details[Tracking Number],CAT_Details[TO Ref],,0)</f>
        <v>20250521723858</v>
      </c>
      <c r="D1262" s="270" t="str">
        <f>_xlfn.XLOOKUP(Table2[[#This Row],[K&amp;N REF ]],CAT_Details[Tracking Number],CAT_Details[Pickup Customer Name],,0)</f>
        <v>SATA GROUP</v>
      </c>
      <c r="E1262" s="271" t="str">
        <f>_xlfn.XLOOKUP(Table2[[#This Row],[K&amp;N REF ]],CAT_Details[Tracking Number],CAT_Details[Delivery Country Code],,0)</f>
        <v>GB</v>
      </c>
      <c r="F1262" s="271" t="str">
        <f>_xlfn.XLOOKUP(Table2[[#This Row],[TO Ref]],CAT_Details[TO Ref],CAT_Details[Loc],,0)</f>
        <v>DX01-L5</v>
      </c>
      <c r="G1262" s="257" t="s">
        <v>24</v>
      </c>
      <c r="H1262" s="257" t="s">
        <v>31</v>
      </c>
      <c r="I1262" s="280">
        <v>45811</v>
      </c>
      <c r="J1262" s="257" t="s">
        <v>26</v>
      </c>
      <c r="K1262" s="257" t="s">
        <v>32</v>
      </c>
      <c r="L1262" s="280">
        <v>45811</v>
      </c>
      <c r="M1262" s="257" t="str">
        <f>IF(Table2[[#This Row],[Resolve Date]]="","ONGOING","SOLVED")</f>
        <v>SOLVED</v>
      </c>
      <c r="N1262" s="258" t="s">
        <v>30</v>
      </c>
      <c r="O1262" s="257" t="str">
        <f>Table2[[#This Row],[K&amp;N REF ]]&amp;Table2[[#This Row],[Issue type ]]</f>
        <v>5016182389MISSING LABELS ON SOME UNITS</v>
      </c>
      <c r="P1262" s="257">
        <f>YEAR(Table2[[#This Row],[Date ]])</f>
        <v>2025</v>
      </c>
      <c r="Q1262" s="257" t="str">
        <f>VLOOKUP(MONTH(Table2[[#This Row],[Date ]]),Months,2,0)</f>
        <v>June</v>
      </c>
      <c r="R1262" s="257" t="b">
        <f>COUNTIFS(Table2[Unique],Table2[[#This Row],[Unique]])&gt;1</f>
        <v>0</v>
      </c>
      <c r="S1262" s="257">
        <f>IF(Table2[[#This Row],[Status ]]="Solved",1,0)</f>
        <v>1</v>
      </c>
      <c r="T1262" s="257">
        <f>IF(Table2[[#This Row],[Status ]]="ongoing",1,0)</f>
        <v>0</v>
      </c>
    </row>
    <row r="1263" spans="1:20" x14ac:dyDescent="0.25">
      <c r="A1263" s="262">
        <v>5016214130</v>
      </c>
      <c r="B1263" s="269" t="str">
        <f>_xlfn.XLOOKUP(Table2[[#This Row],[K&amp;N REF ]],CAT_Details[Tracking Number],CAT_Details[S Ref],,0)</f>
        <v>20250526-S-70160</v>
      </c>
      <c r="C1263" s="270">
        <f>_xlfn.XLOOKUP(Table2[[#This Row],[K&amp;N REF ]],CAT_Details[Tracking Number],CAT_Details[TO Ref],,0)</f>
        <v>20250523725395</v>
      </c>
      <c r="D1263" s="270" t="str">
        <f>_xlfn.XLOOKUP(Table2[[#This Row],[K&amp;N REF ]],CAT_Details[Tracking Number],CAT_Details[Pickup Customer Name],,0)</f>
        <v>BRAHM PRECISION PRODUCTS CORPORATION SPAIN S.A</v>
      </c>
      <c r="E1263" s="271" t="str">
        <f>_xlfn.XLOOKUP(Table2[[#This Row],[K&amp;N REF ]],CAT_Details[Tracking Number],CAT_Details[Delivery Country Code],,0)</f>
        <v>GB</v>
      </c>
      <c r="F1263" s="271" t="str">
        <f>_xlfn.XLOOKUP(Table2[[#This Row],[TO Ref]],CAT_Details[TO Ref],CAT_Details[Loc],,0)</f>
        <v>DX01-L5</v>
      </c>
      <c r="G1263" s="257" t="s">
        <v>24</v>
      </c>
      <c r="H1263" s="257" t="s">
        <v>25</v>
      </c>
      <c r="I1263" s="280">
        <v>45811</v>
      </c>
      <c r="J1263" s="257" t="s">
        <v>26</v>
      </c>
      <c r="K1263" s="257" t="s">
        <v>32</v>
      </c>
      <c r="L1263" s="280">
        <v>45811</v>
      </c>
      <c r="M1263" s="257" t="str">
        <f>IF(Table2[[#This Row],[Resolve Date]]="","ONGOING","SOLVED")</f>
        <v>SOLVED</v>
      </c>
      <c r="N1263" s="258" t="s">
        <v>180</v>
      </c>
      <c r="O1263" s="257" t="str">
        <f>Table2[[#This Row],[K&amp;N REF ]]&amp;Table2[[#This Row],[Issue type ]]</f>
        <v xml:space="preserve">5016214130DAMAGE </v>
      </c>
      <c r="P1263" s="257">
        <f>YEAR(Table2[[#This Row],[Date ]])</f>
        <v>2025</v>
      </c>
      <c r="Q1263" s="257" t="str">
        <f>VLOOKUP(MONTH(Table2[[#This Row],[Date ]]),Months,2,0)</f>
        <v>June</v>
      </c>
      <c r="R1263" s="257" t="b">
        <f>COUNTIFS(Table2[Unique],Table2[[#This Row],[Unique]])&gt;1</f>
        <v>0</v>
      </c>
      <c r="S1263" s="257">
        <f>IF(Table2[[#This Row],[Status ]]="Solved",1,0)</f>
        <v>1</v>
      </c>
      <c r="T1263" s="257">
        <f>IF(Table2[[#This Row],[Status ]]="ongoing",1,0)</f>
        <v>0</v>
      </c>
    </row>
    <row r="1264" spans="1:20" x14ac:dyDescent="0.25">
      <c r="A1264" s="262">
        <v>5016214127</v>
      </c>
      <c r="B1264" s="269" t="str">
        <f>_xlfn.XLOOKUP(Table2[[#This Row],[K&amp;N REF ]],CAT_Details[Tracking Number],CAT_Details[S Ref],,0)</f>
        <v>20250526-S-70196</v>
      </c>
      <c r="C1264" s="270">
        <f>_xlfn.XLOOKUP(Table2[[#This Row],[K&amp;N REF ]],CAT_Details[Tracking Number],CAT_Details[TO Ref],,0)</f>
        <v>20250523725865</v>
      </c>
      <c r="D1264" s="270" t="str">
        <f>_xlfn.XLOOKUP(Table2[[#This Row],[K&amp;N REF ]],CAT_Details[Tracking Number],CAT_Details[Pickup Customer Name],,0)</f>
        <v>Doga, S.A.</v>
      </c>
      <c r="E1264" s="271" t="str">
        <f>_xlfn.XLOOKUP(Table2[[#This Row],[K&amp;N REF ]],CAT_Details[Tracking Number],CAT_Details[Delivery Country Code],,0)</f>
        <v>GB</v>
      </c>
      <c r="F1264" s="271">
        <f>_xlfn.XLOOKUP(Table2[[#This Row],[TO Ref]],CAT_Details[TO Ref],CAT_Details[Loc],,0)</f>
        <v>3402</v>
      </c>
      <c r="G1264" s="257" t="s">
        <v>24</v>
      </c>
      <c r="H1264" s="257" t="s">
        <v>25</v>
      </c>
      <c r="I1264" s="280">
        <v>45811</v>
      </c>
      <c r="J1264" s="257" t="s">
        <v>26</v>
      </c>
      <c r="K1264" s="257" t="s">
        <v>32</v>
      </c>
      <c r="L1264" s="280">
        <v>45811</v>
      </c>
      <c r="M1264" s="257" t="str">
        <f>IF(Table2[[#This Row],[Resolve Date]]="","ONGOING","SOLVED")</f>
        <v>SOLVED</v>
      </c>
      <c r="N1264" s="258" t="s">
        <v>30</v>
      </c>
      <c r="O1264" s="257" t="str">
        <f>Table2[[#This Row],[K&amp;N REF ]]&amp;Table2[[#This Row],[Issue type ]]</f>
        <v xml:space="preserve">5016214127DAMAGE </v>
      </c>
      <c r="P1264" s="257">
        <f>YEAR(Table2[[#This Row],[Date ]])</f>
        <v>2025</v>
      </c>
      <c r="Q1264" s="257" t="str">
        <f>VLOOKUP(MONTH(Table2[[#This Row],[Date ]]),Months,2,0)</f>
        <v>June</v>
      </c>
      <c r="R1264" s="257" t="b">
        <f>COUNTIFS(Table2[Unique],Table2[[#This Row],[Unique]])&gt;1</f>
        <v>0</v>
      </c>
      <c r="S1264" s="257">
        <f>IF(Table2[[#This Row],[Status ]]="Solved",1,0)</f>
        <v>1</v>
      </c>
      <c r="T1264" s="257">
        <f>IF(Table2[[#This Row],[Status ]]="ongoing",1,0)</f>
        <v>0</v>
      </c>
    </row>
    <row r="1265" spans="1:20" x14ac:dyDescent="0.25">
      <c r="A1265" s="262">
        <v>5016230094</v>
      </c>
      <c r="B1265" s="269" t="str">
        <f>_xlfn.XLOOKUP(Table2[[#This Row],[K&amp;N REF ]],CAT_Details[Tracking Number],CAT_Details[S Ref],,0)</f>
        <v>20250527-S-70200</v>
      </c>
      <c r="C1265" s="270">
        <f>_xlfn.XLOOKUP(Table2[[#This Row],[K&amp;N REF ]],CAT_Details[Tracking Number],CAT_Details[TO Ref],,0)</f>
        <v>20250526726808</v>
      </c>
      <c r="D1265" s="270" t="str">
        <f>_xlfn.XLOOKUP(Table2[[#This Row],[K&amp;N REF ]],CAT_Details[Tracking Number],CAT_Details[Pickup Customer Name],,0)</f>
        <v>CASAPPA SPA</v>
      </c>
      <c r="E1265" s="271" t="str">
        <f>_xlfn.XLOOKUP(Table2[[#This Row],[K&amp;N REF ]],CAT_Details[Tracking Number],CAT_Details[Delivery Country Code],,0)</f>
        <v>GB</v>
      </c>
      <c r="F1265" s="271">
        <f>_xlfn.XLOOKUP(Table2[[#This Row],[TO Ref]],CAT_Details[TO Ref],CAT_Details[Loc],,0)</f>
        <v>3402</v>
      </c>
      <c r="G1265" s="257" t="s">
        <v>24</v>
      </c>
      <c r="H1265" s="257" t="s">
        <v>49</v>
      </c>
      <c r="I1265" s="280">
        <v>45811</v>
      </c>
      <c r="J1265" s="257" t="s">
        <v>26</v>
      </c>
      <c r="K1265" s="257" t="s">
        <v>32</v>
      </c>
      <c r="L1265" s="280">
        <v>45811</v>
      </c>
      <c r="M1265" s="257" t="str">
        <f>IF(Table2[[#This Row],[Resolve Date]]="","ONGOING","SOLVED")</f>
        <v>SOLVED</v>
      </c>
      <c r="N1265" s="258" t="s">
        <v>30</v>
      </c>
      <c r="O1265" s="257" t="str">
        <f>Table2[[#This Row],[K&amp;N REF ]]&amp;Table2[[#This Row],[Issue type ]]</f>
        <v>5016230094XX LABELS</v>
      </c>
      <c r="P1265" s="257">
        <f>YEAR(Table2[[#This Row],[Date ]])</f>
        <v>2025</v>
      </c>
      <c r="Q1265" s="257" t="str">
        <f>VLOOKUP(MONTH(Table2[[#This Row],[Date ]]),Months,2,0)</f>
        <v>June</v>
      </c>
      <c r="R1265" s="257" t="b">
        <f>COUNTIFS(Table2[Unique],Table2[[#This Row],[Unique]])&gt;1</f>
        <v>0</v>
      </c>
      <c r="S1265" s="257">
        <f>IF(Table2[[#This Row],[Status ]]="Solved",1,0)</f>
        <v>1</v>
      </c>
      <c r="T1265" s="257">
        <f>IF(Table2[[#This Row],[Status ]]="ongoing",1,0)</f>
        <v>0</v>
      </c>
    </row>
    <row r="1266" spans="1:20" x14ac:dyDescent="0.25">
      <c r="A1266" s="262">
        <v>5016230697</v>
      </c>
      <c r="B1266" s="269" t="str">
        <f>_xlfn.XLOOKUP(Table2[[#This Row],[K&amp;N REF ]],CAT_Details[Tracking Number],CAT_Details[S Ref],,0)</f>
        <v>20250527-S-70374</v>
      </c>
      <c r="C1266" s="270">
        <f>_xlfn.XLOOKUP(Table2[[#This Row],[K&amp;N REF ]],CAT_Details[Tracking Number],CAT_Details[TO Ref],,0)</f>
        <v>20250527727529</v>
      </c>
      <c r="D1266" s="270" t="str">
        <f>_xlfn.XLOOKUP(Table2[[#This Row],[K&amp;N REF ]],CAT_Details[Tracking Number],CAT_Details[Pickup Customer Name],,0)</f>
        <v>Elring Klinger, S.A</v>
      </c>
      <c r="E1266" s="271" t="str">
        <f>_xlfn.XLOOKUP(Table2[[#This Row],[K&amp;N REF ]],CAT_Details[Tracking Number],CAT_Details[Delivery Country Code],,0)</f>
        <v>GB</v>
      </c>
      <c r="F1266" s="271" t="str">
        <f>_xlfn.XLOOKUP(Table2[[#This Row],[TO Ref]],CAT_Details[TO Ref],CAT_Details[Loc],,0)</f>
        <v>DX01-L5</v>
      </c>
      <c r="G1266" s="257" t="s">
        <v>24</v>
      </c>
      <c r="H1266" s="257" t="s">
        <v>25</v>
      </c>
      <c r="I1266" s="280">
        <v>45811</v>
      </c>
      <c r="J1266" s="257" t="s">
        <v>26</v>
      </c>
      <c r="K1266" s="257" t="s">
        <v>32</v>
      </c>
      <c r="L1266" s="280">
        <v>45811</v>
      </c>
      <c r="M1266" s="257" t="str">
        <f>IF(Table2[[#This Row],[Resolve Date]]="","ONGOING","SOLVED")</f>
        <v>SOLVED</v>
      </c>
      <c r="N1266" s="258" t="s">
        <v>30</v>
      </c>
      <c r="O1266" s="257" t="str">
        <f>Table2[[#This Row],[K&amp;N REF ]]&amp;Table2[[#This Row],[Issue type ]]</f>
        <v xml:space="preserve">5016230697DAMAGE </v>
      </c>
      <c r="P1266" s="257">
        <f>YEAR(Table2[[#This Row],[Date ]])</f>
        <v>2025</v>
      </c>
      <c r="Q1266" s="257" t="str">
        <f>VLOOKUP(MONTH(Table2[[#This Row],[Date ]]),Months,2,0)</f>
        <v>June</v>
      </c>
      <c r="R1266" s="257" t="b">
        <f>COUNTIFS(Table2[Unique],Table2[[#This Row],[Unique]])&gt;1</f>
        <v>0</v>
      </c>
      <c r="S1266" s="257">
        <f>IF(Table2[[#This Row],[Status ]]="Solved",1,0)</f>
        <v>1</v>
      </c>
      <c r="T1266" s="257">
        <f>IF(Table2[[#This Row],[Status ]]="ongoing",1,0)</f>
        <v>0</v>
      </c>
    </row>
    <row r="1267" spans="1:20" x14ac:dyDescent="0.25">
      <c r="A1267" s="262">
        <v>5016213980</v>
      </c>
      <c r="B1267" s="269" t="str">
        <f>_xlfn.XLOOKUP(Table2[[#This Row],[K&amp;N REF ]],CAT_Details[Tracking Number],CAT_Details[S Ref],,0)</f>
        <v>20250526-S-70235</v>
      </c>
      <c r="C1267" s="270">
        <f>_xlfn.XLOOKUP(Table2[[#This Row],[K&amp;N REF ]],CAT_Details[Tracking Number],CAT_Details[TO Ref],,0)</f>
        <v>20250522724407</v>
      </c>
      <c r="D1267" s="270" t="str">
        <f>_xlfn.XLOOKUP(Table2[[#This Row],[K&amp;N REF ]],CAT_Details[Tracking Number],CAT_Details[Pickup Customer Name],,0)</f>
        <v>KONGSBERG AUTOMOTIVE ASA</v>
      </c>
      <c r="E1267" s="271" t="str">
        <f>_xlfn.XLOOKUP(Table2[[#This Row],[K&amp;N REF ]],CAT_Details[Tracking Number],CAT_Details[Delivery Country Code],,0)</f>
        <v>GB</v>
      </c>
      <c r="F1267" s="271">
        <f>_xlfn.XLOOKUP(Table2[[#This Row],[TO Ref]],CAT_Details[TO Ref],CAT_Details[Loc],,0)</f>
        <v>3402</v>
      </c>
      <c r="G1267" s="257" t="s">
        <v>44</v>
      </c>
      <c r="H1267" s="257" t="s">
        <v>35</v>
      </c>
      <c r="I1267" s="280">
        <v>45811</v>
      </c>
      <c r="J1267" s="257" t="s">
        <v>26</v>
      </c>
      <c r="K1267" s="257" t="s">
        <v>32</v>
      </c>
      <c r="L1267" s="280">
        <v>45819</v>
      </c>
      <c r="M1267" s="257" t="str">
        <f>IF(Table2[[#This Row],[Resolve Date]]="","ONGOING","SOLVED")</f>
        <v>SOLVED</v>
      </c>
      <c r="N1267" s="258" t="s">
        <v>30</v>
      </c>
      <c r="O1267" s="257" t="str">
        <f>Table2[[#This Row],[K&amp;N REF ]]&amp;Table2[[#This Row],[Issue type ]]</f>
        <v>5016213980NO LABELS</v>
      </c>
      <c r="P1267" s="257">
        <f>YEAR(Table2[[#This Row],[Date ]])</f>
        <v>2025</v>
      </c>
      <c r="Q1267" s="257" t="str">
        <f>VLOOKUP(MONTH(Table2[[#This Row],[Date ]]),Months,2,0)</f>
        <v>June</v>
      </c>
      <c r="R1267" s="257" t="b">
        <f>COUNTIFS(Table2[Unique],Table2[[#This Row],[Unique]])&gt;1</f>
        <v>0</v>
      </c>
      <c r="S1267" s="257">
        <f>IF(Table2[[#This Row],[Status ]]="Solved",1,0)</f>
        <v>1</v>
      </c>
      <c r="T1267" s="257">
        <f>IF(Table2[[#This Row],[Status ]]="ongoing",1,0)</f>
        <v>0</v>
      </c>
    </row>
    <row r="1268" spans="1:20" ht="30" x14ac:dyDescent="0.25">
      <c r="A1268" s="262">
        <v>5016250518</v>
      </c>
      <c r="B1268" s="269" t="str">
        <f>_xlfn.XLOOKUP(Table2[[#This Row],[K&amp;N REF ]],CAT_Details[Tracking Number],CAT_Details[S Ref],,0)</f>
        <v>20250528-S-70585</v>
      </c>
      <c r="C1268" s="270">
        <f>_xlfn.XLOOKUP(Table2[[#This Row],[K&amp;N REF ]],CAT_Details[Tracking Number],CAT_Details[TO Ref],,0)</f>
        <v>20250526726435</v>
      </c>
      <c r="D1268" s="270" t="str">
        <f>_xlfn.XLOOKUP(Table2[[#This Row],[K&amp;N REF ]],CAT_Details[Tracking Number],CAT_Details[Pickup Customer Name],,0)</f>
        <v>ORLACO PRODUCTS BV</v>
      </c>
      <c r="E1268" s="271" t="str">
        <f>_xlfn.XLOOKUP(Table2[[#This Row],[K&amp;N REF ]],CAT_Details[Tracking Number],CAT_Details[Delivery Country Code],,0)</f>
        <v>GB</v>
      </c>
      <c r="F1268" s="271" t="str">
        <f>_xlfn.XLOOKUP(Table2[[#This Row],[TO Ref]],CAT_Details[TO Ref],CAT_Details[Loc],,0)</f>
        <v>U2-L5</v>
      </c>
      <c r="G1268" s="257" t="s">
        <v>44</v>
      </c>
      <c r="H1268" s="257" t="s">
        <v>42</v>
      </c>
      <c r="I1268" s="280">
        <v>45811</v>
      </c>
      <c r="J1268" s="257" t="s">
        <v>45</v>
      </c>
      <c r="K1268" s="257" t="s">
        <v>50</v>
      </c>
      <c r="L1268" s="280">
        <v>45811</v>
      </c>
      <c r="M1268" s="257" t="str">
        <f>IF(Table2[[#This Row],[Resolve Date]]="","ONGOING","SOLVED")</f>
        <v>SOLVED</v>
      </c>
      <c r="N1268" s="258" t="s">
        <v>181</v>
      </c>
      <c r="O1268" s="257" t="str">
        <f>Table2[[#This Row],[K&amp;N REF ]]&amp;Table2[[#This Row],[Issue type ]]</f>
        <v>5016250518AMOUNT</v>
      </c>
      <c r="P1268" s="257">
        <f>YEAR(Table2[[#This Row],[Date ]])</f>
        <v>2025</v>
      </c>
      <c r="Q1268" s="257" t="str">
        <f>VLOOKUP(MONTH(Table2[[#This Row],[Date ]]),Months,2,0)</f>
        <v>June</v>
      </c>
      <c r="R1268" s="257" t="b">
        <f>COUNTIFS(Table2[Unique],Table2[[#This Row],[Unique]])&gt;1</f>
        <v>0</v>
      </c>
      <c r="S1268" s="257">
        <f>IF(Table2[[#This Row],[Status ]]="Solved",1,0)</f>
        <v>1</v>
      </c>
      <c r="T1268" s="257">
        <f>IF(Table2[[#This Row],[Status ]]="ongoing",1,0)</f>
        <v>0</v>
      </c>
    </row>
    <row r="1269" spans="1:20" x14ac:dyDescent="0.25">
      <c r="A1269" s="262">
        <v>5016240031</v>
      </c>
      <c r="B1269" s="269" t="str">
        <f>_xlfn.XLOOKUP(Table2[[#This Row],[K&amp;N REF ]],CAT_Details[Tracking Number],CAT_Details[S Ref],,0)</f>
        <v>20250527-S-70394</v>
      </c>
      <c r="C1269" s="270">
        <f>_xlfn.XLOOKUP(Table2[[#This Row],[K&amp;N REF ]],CAT_Details[Tracking Number],CAT_Details[TO Ref],,0)</f>
        <v>20250527727447</v>
      </c>
      <c r="D1269" s="270" t="str">
        <f>_xlfn.XLOOKUP(Table2[[#This Row],[K&amp;N REF ]],CAT_Details[Tracking Number],CAT_Details[Pickup Customer Name],,0)</f>
        <v>DANFOSS A/S</v>
      </c>
      <c r="E1269" s="271" t="str">
        <f>_xlfn.XLOOKUP(Table2[[#This Row],[K&amp;N REF ]],CAT_Details[Tracking Number],CAT_Details[Delivery Country Code],,0)</f>
        <v>GB</v>
      </c>
      <c r="F1269" s="271" t="str">
        <f>_xlfn.XLOOKUP(Table2[[#This Row],[TO Ref]],CAT_Details[TO Ref],CAT_Details[Loc],,0)</f>
        <v>U2-L5</v>
      </c>
      <c r="G1269" s="257" t="s">
        <v>44</v>
      </c>
      <c r="H1269" s="257" t="s">
        <v>35</v>
      </c>
      <c r="I1269" s="280">
        <v>45811</v>
      </c>
      <c r="J1269" s="257" t="s">
        <v>26</v>
      </c>
      <c r="K1269" s="257" t="s">
        <v>32</v>
      </c>
      <c r="L1269" s="280">
        <v>45811</v>
      </c>
      <c r="M1269" s="257" t="str">
        <f>IF(Table2[[#This Row],[Resolve Date]]="","ONGOING","SOLVED")</f>
        <v>SOLVED</v>
      </c>
      <c r="N1269" s="258" t="s">
        <v>30</v>
      </c>
      <c r="O1269" s="257" t="str">
        <f>Table2[[#This Row],[K&amp;N REF ]]&amp;Table2[[#This Row],[Issue type ]]</f>
        <v>5016240031NO LABELS</v>
      </c>
      <c r="P1269" s="257">
        <f>YEAR(Table2[[#This Row],[Date ]])</f>
        <v>2025</v>
      </c>
      <c r="Q1269" s="257" t="str">
        <f>VLOOKUP(MONTH(Table2[[#This Row],[Date ]]),Months,2,0)</f>
        <v>June</v>
      </c>
      <c r="R1269" s="257" t="b">
        <f>COUNTIFS(Table2[Unique],Table2[[#This Row],[Unique]])&gt;1</f>
        <v>0</v>
      </c>
      <c r="S1269" s="257">
        <f>IF(Table2[[#This Row],[Status ]]="Solved",1,0)</f>
        <v>1</v>
      </c>
      <c r="T1269" s="257">
        <f>IF(Table2[[#This Row],[Status ]]="ongoing",1,0)</f>
        <v>0</v>
      </c>
    </row>
    <row r="1270" spans="1:20" x14ac:dyDescent="0.25">
      <c r="A1270" s="262">
        <v>5016214013</v>
      </c>
      <c r="B1270" s="269" t="str">
        <f>_xlfn.XLOOKUP(Table2[[#This Row],[K&amp;N REF ]],CAT_Details[Tracking Number],CAT_Details[S Ref],,0)</f>
        <v>20250526-S-70197</v>
      </c>
      <c r="C1270" s="270">
        <f>_xlfn.XLOOKUP(Table2[[#This Row],[K&amp;N REF ]],CAT_Details[Tracking Number],CAT_Details[TO Ref],,0)</f>
        <v>20250522724696</v>
      </c>
      <c r="D1270" s="270" t="str">
        <f>_xlfn.XLOOKUP(Table2[[#This Row],[K&amp;N REF ]],CAT_Details[Tracking Number],CAT_Details[Pickup Customer Name],,0)</f>
        <v>KELLER AND KALMBACH GMBH</v>
      </c>
      <c r="E1270" s="271" t="str">
        <f>_xlfn.XLOOKUP(Table2[[#This Row],[K&amp;N REF ]],CAT_Details[Tracking Number],CAT_Details[Delivery Country Code],,0)</f>
        <v>GB</v>
      </c>
      <c r="F1270" s="271" t="str">
        <f>_xlfn.XLOOKUP(Table2[[#This Row],[TO Ref]],CAT_Details[TO Ref],CAT_Details[Loc],,0)</f>
        <v>OYL1</v>
      </c>
      <c r="G1270" s="257" t="s">
        <v>34</v>
      </c>
      <c r="H1270" s="257" t="s">
        <v>25</v>
      </c>
      <c r="I1270" s="280">
        <v>45811</v>
      </c>
      <c r="J1270" s="257" t="s">
        <v>26</v>
      </c>
      <c r="K1270" s="257" t="s">
        <v>32</v>
      </c>
      <c r="L1270" s="280">
        <v>45811</v>
      </c>
      <c r="M1270" s="257" t="str">
        <f>IF(Table2[[#This Row],[Resolve Date]]="","ONGOING","SOLVED")</f>
        <v>SOLVED</v>
      </c>
      <c r="N1270" s="258" t="s">
        <v>30</v>
      </c>
      <c r="O1270" s="257" t="str">
        <f>Table2[[#This Row],[K&amp;N REF ]]&amp;Table2[[#This Row],[Issue type ]]</f>
        <v xml:space="preserve">5016214013DAMAGE </v>
      </c>
      <c r="P1270" s="257">
        <f>YEAR(Table2[[#This Row],[Date ]])</f>
        <v>2025</v>
      </c>
      <c r="Q1270" s="257" t="str">
        <f>VLOOKUP(MONTH(Table2[[#This Row],[Date ]]),Months,2,0)</f>
        <v>June</v>
      </c>
      <c r="R1270" s="257" t="b">
        <f>COUNTIFS(Table2[Unique],Table2[[#This Row],[Unique]])&gt;1</f>
        <v>0</v>
      </c>
      <c r="S1270" s="257">
        <f>IF(Table2[[#This Row],[Status ]]="Solved",1,0)</f>
        <v>1</v>
      </c>
      <c r="T1270" s="257">
        <f>IF(Table2[[#This Row],[Status ]]="ongoing",1,0)</f>
        <v>0</v>
      </c>
    </row>
    <row r="1271" spans="1:20" x14ac:dyDescent="0.25">
      <c r="A1271" s="262">
        <v>5016240041</v>
      </c>
      <c r="B1271" s="269" t="str">
        <f>_xlfn.XLOOKUP(Table2[[#This Row],[K&amp;N REF ]],CAT_Details[Tracking Number],CAT_Details[S Ref],,0)</f>
        <v>20250527-S-70627</v>
      </c>
      <c r="C1271" s="270">
        <f>_xlfn.XLOOKUP(Table2[[#This Row],[K&amp;N REF ]],CAT_Details[Tracking Number],CAT_Details[TO Ref],,0)</f>
        <v>20250526726734</v>
      </c>
      <c r="D1271" s="270" t="str">
        <f>_xlfn.XLOOKUP(Table2[[#This Row],[K&amp;N REF ]],CAT_Details[Tracking Number],CAT_Details[Pickup Customer Name],,0)</f>
        <v>Federal Mogul Valvetrain GmbH</v>
      </c>
      <c r="E1271" s="271" t="str">
        <f>_xlfn.XLOOKUP(Table2[[#This Row],[K&amp;N REF ]],CAT_Details[Tracking Number],CAT_Details[Delivery Country Code],,0)</f>
        <v>GB</v>
      </c>
      <c r="F1271" s="271" t="str">
        <f>_xlfn.XLOOKUP(Table2[[#This Row],[TO Ref]],CAT_Details[TO Ref],CAT_Details[Loc],,0)</f>
        <v>DX01-L5</v>
      </c>
      <c r="G1271" s="257" t="s">
        <v>34</v>
      </c>
      <c r="H1271" s="257" t="s">
        <v>35</v>
      </c>
      <c r="I1271" s="280">
        <v>45811</v>
      </c>
      <c r="J1271" s="257" t="s">
        <v>26</v>
      </c>
      <c r="K1271" s="257" t="s">
        <v>32</v>
      </c>
      <c r="L1271" s="280">
        <v>45811</v>
      </c>
      <c r="M1271" s="257" t="str">
        <f>IF(Table2[[#This Row],[Resolve Date]]="","ONGOING","SOLVED")</f>
        <v>SOLVED</v>
      </c>
      <c r="N1271" s="258" t="s">
        <v>30</v>
      </c>
      <c r="O1271" s="257" t="str">
        <f>Table2[[#This Row],[K&amp;N REF ]]&amp;Table2[[#This Row],[Issue type ]]</f>
        <v>5016240041NO LABELS</v>
      </c>
      <c r="P1271" s="257">
        <f>YEAR(Table2[[#This Row],[Date ]])</f>
        <v>2025</v>
      </c>
      <c r="Q1271" s="257" t="str">
        <f>VLOOKUP(MONTH(Table2[[#This Row],[Date ]]),Months,2,0)</f>
        <v>June</v>
      </c>
      <c r="R1271" s="257" t="b">
        <f>COUNTIFS(Table2[Unique],Table2[[#This Row],[Unique]])&gt;1</f>
        <v>0</v>
      </c>
      <c r="S1271" s="257">
        <f>IF(Table2[[#This Row],[Status ]]="Solved",1,0)</f>
        <v>1</v>
      </c>
      <c r="T1271" s="257">
        <f>IF(Table2[[#This Row],[Status ]]="ongoing",1,0)</f>
        <v>0</v>
      </c>
    </row>
    <row r="1272" spans="1:20" x14ac:dyDescent="0.25">
      <c r="A1272" s="262">
        <v>5016230337</v>
      </c>
      <c r="B1272" s="269" t="str">
        <f>_xlfn.XLOOKUP(Table2[[#This Row],[K&amp;N REF ]],CAT_Details[Tracking Number],CAT_Details[S Ref],,0)</f>
        <v>20250527-S-70407</v>
      </c>
      <c r="C1272" s="270">
        <f>_xlfn.XLOOKUP(Table2[[#This Row],[K&amp;N REF ]],CAT_Details[Tracking Number],CAT_Details[TO Ref],,0)</f>
        <v>20250527727345</v>
      </c>
      <c r="D1272" s="270" t="str">
        <f>_xlfn.XLOOKUP(Table2[[#This Row],[K&amp;N REF ]],CAT_Details[Tracking Number],CAT_Details[Pickup Customer Name],,0)</f>
        <v>Contitech Fluid Automotive Romania SRL</v>
      </c>
      <c r="E1272" s="271" t="str">
        <f>_xlfn.XLOOKUP(Table2[[#This Row],[K&amp;N REF ]],CAT_Details[Tracking Number],CAT_Details[Delivery Country Code],,0)</f>
        <v>GB</v>
      </c>
      <c r="F1272" s="271" t="str">
        <f>_xlfn.XLOOKUP(Table2[[#This Row],[TO Ref]],CAT_Details[TO Ref],CAT_Details[Loc],,0)</f>
        <v>DX01</v>
      </c>
      <c r="G1272" s="257" t="s">
        <v>34</v>
      </c>
      <c r="H1272" s="257" t="s">
        <v>35</v>
      </c>
      <c r="I1272" s="280">
        <v>45811</v>
      </c>
      <c r="J1272" s="257" t="s">
        <v>26</v>
      </c>
      <c r="K1272" s="257" t="s">
        <v>32</v>
      </c>
      <c r="L1272" s="280">
        <v>45811</v>
      </c>
      <c r="M1272" s="257" t="str">
        <f>IF(Table2[[#This Row],[Resolve Date]]="","ONGOING","SOLVED")</f>
        <v>SOLVED</v>
      </c>
      <c r="N1272" s="258" t="s">
        <v>30</v>
      </c>
      <c r="O1272" s="257" t="str">
        <f>Table2[[#This Row],[K&amp;N REF ]]&amp;Table2[[#This Row],[Issue type ]]</f>
        <v>5016230337NO LABELS</v>
      </c>
      <c r="P1272" s="257">
        <f>YEAR(Table2[[#This Row],[Date ]])</f>
        <v>2025</v>
      </c>
      <c r="Q1272" s="257" t="str">
        <f>VLOOKUP(MONTH(Table2[[#This Row],[Date ]]),Months,2,0)</f>
        <v>June</v>
      </c>
      <c r="R1272" s="257" t="b">
        <f>COUNTIFS(Table2[Unique],Table2[[#This Row],[Unique]])&gt;1</f>
        <v>0</v>
      </c>
      <c r="S1272" s="257">
        <f>IF(Table2[[#This Row],[Status ]]="Solved",1,0)</f>
        <v>1</v>
      </c>
      <c r="T1272" s="257">
        <f>IF(Table2[[#This Row],[Status ]]="ongoing",1,0)</f>
        <v>0</v>
      </c>
    </row>
    <row r="1273" spans="1:20" x14ac:dyDescent="0.25">
      <c r="A1273" s="262">
        <v>5016230338</v>
      </c>
      <c r="B1273" s="269" t="str">
        <f>_xlfn.XLOOKUP(Table2[[#This Row],[K&amp;N REF ]],CAT_Details[Tracking Number],CAT_Details[S Ref],,0)</f>
        <v>20250527-S-70407</v>
      </c>
      <c r="C1273" s="270">
        <f>_xlfn.XLOOKUP(Table2[[#This Row],[K&amp;N REF ]],CAT_Details[Tracking Number],CAT_Details[TO Ref],,0)</f>
        <v>20250527727351</v>
      </c>
      <c r="D1273" s="270" t="str">
        <f>_xlfn.XLOOKUP(Table2[[#This Row],[K&amp;N REF ]],CAT_Details[Tracking Number],CAT_Details[Pickup Customer Name],,0)</f>
        <v>Contitech Fluid Automotive Romania</v>
      </c>
      <c r="E1273" s="271" t="str">
        <f>_xlfn.XLOOKUP(Table2[[#This Row],[K&amp;N REF ]],CAT_Details[Tracking Number],CAT_Details[Delivery Country Code],,0)</f>
        <v>GB</v>
      </c>
      <c r="F1273" s="271" t="str">
        <f>_xlfn.XLOOKUP(Table2[[#This Row],[TO Ref]],CAT_Details[TO Ref],CAT_Details[Loc],,0)</f>
        <v>MZ02</v>
      </c>
      <c r="G1273" s="257" t="s">
        <v>34</v>
      </c>
      <c r="H1273" s="257" t="s">
        <v>35</v>
      </c>
      <c r="I1273" s="280">
        <v>45811</v>
      </c>
      <c r="J1273" s="257" t="s">
        <v>26</v>
      </c>
      <c r="K1273" s="257" t="s">
        <v>32</v>
      </c>
      <c r="L1273" s="280">
        <v>45811</v>
      </c>
      <c r="M1273" s="257" t="str">
        <f>IF(Table2[[#This Row],[Resolve Date]]="","ONGOING","SOLVED")</f>
        <v>SOLVED</v>
      </c>
      <c r="N1273" s="258" t="s">
        <v>30</v>
      </c>
      <c r="O1273" s="257" t="str">
        <f>Table2[[#This Row],[K&amp;N REF ]]&amp;Table2[[#This Row],[Issue type ]]</f>
        <v>5016230338NO LABELS</v>
      </c>
      <c r="P1273" s="257">
        <f>YEAR(Table2[[#This Row],[Date ]])</f>
        <v>2025</v>
      </c>
      <c r="Q1273" s="257" t="str">
        <f>VLOOKUP(MONTH(Table2[[#This Row],[Date ]]),Months,2,0)</f>
        <v>June</v>
      </c>
      <c r="R1273" s="257" t="b">
        <f>COUNTIFS(Table2[Unique],Table2[[#This Row],[Unique]])&gt;1</f>
        <v>0</v>
      </c>
      <c r="S1273" s="257">
        <f>IF(Table2[[#This Row],[Status ]]="Solved",1,0)</f>
        <v>1</v>
      </c>
      <c r="T1273" s="257">
        <f>IF(Table2[[#This Row],[Status ]]="ongoing",1,0)</f>
        <v>0</v>
      </c>
    </row>
    <row r="1274" spans="1:20" x14ac:dyDescent="0.25">
      <c r="A1274" s="262">
        <v>5016240008</v>
      </c>
      <c r="B1274" s="269" t="str">
        <f>_xlfn.XLOOKUP(Table2[[#This Row],[K&amp;N REF ]],CAT_Details[Tracking Number],CAT_Details[S Ref],,0)</f>
        <v>20250527-S-70626</v>
      </c>
      <c r="C1274" s="270">
        <f>_xlfn.XLOOKUP(Table2[[#This Row],[K&amp;N REF ]],CAT_Details[Tracking Number],CAT_Details[TO Ref],,0)</f>
        <v>20250527727635</v>
      </c>
      <c r="D1274" s="270" t="str">
        <f>_xlfn.XLOOKUP(Table2[[#This Row],[K&amp;N REF ]],CAT_Details[Tracking Number],CAT_Details[Pickup Customer Name],,0)</f>
        <v>BRUSS KUNSTSTOFFTECHNIK GMBH</v>
      </c>
      <c r="E1274" s="271" t="str">
        <f>_xlfn.XLOOKUP(Table2[[#This Row],[K&amp;N REF ]],CAT_Details[Tracking Number],CAT_Details[Delivery Country Code],,0)</f>
        <v>GB</v>
      </c>
      <c r="F1274" s="271" t="str">
        <f>_xlfn.XLOOKUP(Table2[[#This Row],[TO Ref]],CAT_Details[TO Ref],CAT_Details[Loc],,0)</f>
        <v>DX01-L5</v>
      </c>
      <c r="G1274" s="257" t="s">
        <v>34</v>
      </c>
      <c r="H1274" s="257" t="s">
        <v>35</v>
      </c>
      <c r="I1274" s="280">
        <v>45811</v>
      </c>
      <c r="J1274" s="257" t="s">
        <v>26</v>
      </c>
      <c r="K1274" s="257" t="s">
        <v>32</v>
      </c>
      <c r="L1274" s="280">
        <v>45811</v>
      </c>
      <c r="M1274" s="257" t="str">
        <f>IF(Table2[[#This Row],[Resolve Date]]="","ONGOING","SOLVED")</f>
        <v>SOLVED</v>
      </c>
      <c r="N1274" s="258" t="s">
        <v>30</v>
      </c>
      <c r="O1274" s="257" t="str">
        <f>Table2[[#This Row],[K&amp;N REF ]]&amp;Table2[[#This Row],[Issue type ]]</f>
        <v>5016240008NO LABELS</v>
      </c>
      <c r="P1274" s="257">
        <f>YEAR(Table2[[#This Row],[Date ]])</f>
        <v>2025</v>
      </c>
      <c r="Q1274" s="257" t="str">
        <f>VLOOKUP(MONTH(Table2[[#This Row],[Date ]]),Months,2,0)</f>
        <v>June</v>
      </c>
      <c r="R1274" s="257" t="b">
        <f>COUNTIFS(Table2[Unique],Table2[[#This Row],[Unique]])&gt;1</f>
        <v>0</v>
      </c>
      <c r="S1274" s="257">
        <f>IF(Table2[[#This Row],[Status ]]="Solved",1,0)</f>
        <v>1</v>
      </c>
      <c r="T1274" s="257">
        <f>IF(Table2[[#This Row],[Status ]]="ongoing",1,0)</f>
        <v>0</v>
      </c>
    </row>
    <row r="1275" spans="1:20" x14ac:dyDescent="0.25">
      <c r="A1275" s="262">
        <v>5016240003</v>
      </c>
      <c r="B1275" s="269" t="str">
        <f>_xlfn.XLOOKUP(Table2[[#This Row],[K&amp;N REF ]],CAT_Details[Tracking Number],CAT_Details[S Ref],,0)</f>
        <v>20250527-S-70624</v>
      </c>
      <c r="C1275" s="270">
        <f>_xlfn.XLOOKUP(Table2[[#This Row],[K&amp;N REF ]],CAT_Details[Tracking Number],CAT_Details[TO Ref],,0)</f>
        <v>20250527727888</v>
      </c>
      <c r="D1275" s="270" t="str">
        <f>_xlfn.XLOOKUP(Table2[[#This Row],[K&amp;N REF ]],CAT_Details[Tracking Number],CAT_Details[Pickup Customer Name],,0)</f>
        <v>Isselburg Guß- und Bearbeitung Gmbh</v>
      </c>
      <c r="E1275" s="271" t="str">
        <f>_xlfn.XLOOKUP(Table2[[#This Row],[K&amp;N REF ]],CAT_Details[Tracking Number],CAT_Details[Delivery Country Code],,0)</f>
        <v>GB</v>
      </c>
      <c r="F1275" s="271" t="str">
        <f>_xlfn.XLOOKUP(Table2[[#This Row],[TO Ref]],CAT_Details[TO Ref],CAT_Details[Loc],,0)</f>
        <v>MZ02</v>
      </c>
      <c r="G1275" s="257" t="s">
        <v>34</v>
      </c>
      <c r="H1275" s="257" t="s">
        <v>35</v>
      </c>
      <c r="I1275" s="280">
        <v>45811</v>
      </c>
      <c r="J1275" s="257" t="s">
        <v>26</v>
      </c>
      <c r="K1275" s="257" t="s">
        <v>32</v>
      </c>
      <c r="L1275" s="280">
        <v>45811</v>
      </c>
      <c r="M1275" s="257" t="str">
        <f>IF(Table2[[#This Row],[Resolve Date]]="","ONGOING","SOLVED")</f>
        <v>SOLVED</v>
      </c>
      <c r="N1275" s="258" t="s">
        <v>30</v>
      </c>
      <c r="O1275" s="257" t="str">
        <f>Table2[[#This Row],[K&amp;N REF ]]&amp;Table2[[#This Row],[Issue type ]]</f>
        <v>5016240003NO LABELS</v>
      </c>
      <c r="P1275" s="257">
        <f>YEAR(Table2[[#This Row],[Date ]])</f>
        <v>2025</v>
      </c>
      <c r="Q1275" s="257" t="str">
        <f>VLOOKUP(MONTH(Table2[[#This Row],[Date ]]),Months,2,0)</f>
        <v>June</v>
      </c>
      <c r="R1275" s="257" t="b">
        <f>COUNTIFS(Table2[Unique],Table2[[#This Row],[Unique]])&gt;1</f>
        <v>0</v>
      </c>
      <c r="S1275" s="257">
        <f>IF(Table2[[#This Row],[Status ]]="Solved",1,0)</f>
        <v>1</v>
      </c>
      <c r="T1275" s="257">
        <f>IF(Table2[[#This Row],[Status ]]="ongoing",1,0)</f>
        <v>0</v>
      </c>
    </row>
    <row r="1276" spans="1:20" x14ac:dyDescent="0.25">
      <c r="A1276" s="262">
        <v>5016250848</v>
      </c>
      <c r="B1276" s="269" t="str">
        <f>_xlfn.XLOOKUP(Table2[[#This Row],[K&amp;N REF ]],CAT_Details[Tracking Number],CAT_Details[S Ref],,0)</f>
        <v>20250528-S-70076</v>
      </c>
      <c r="C1276" s="270">
        <f>_xlfn.XLOOKUP(Table2[[#This Row],[K&amp;N REF ]],CAT_Details[Tracking Number],CAT_Details[TO Ref],,0)</f>
        <v>20250528728604</v>
      </c>
      <c r="D1276" s="270" t="str">
        <f>_xlfn.XLOOKUP(Table2[[#This Row],[K&amp;N REF ]],CAT_Details[Tracking Number],CAT_Details[Pickup Customer Name],,0)</f>
        <v>PIERBURG GMBH, WERK NIEDERRHEIN</v>
      </c>
      <c r="E1276" s="271" t="str">
        <f>_xlfn.XLOOKUP(Table2[[#This Row],[K&amp;N REF ]],CAT_Details[Tracking Number],CAT_Details[Delivery Country Code],,0)</f>
        <v>GB</v>
      </c>
      <c r="F1276" s="271" t="str">
        <f>_xlfn.XLOOKUP(Table2[[#This Row],[TO Ref]],CAT_Details[TO Ref],CAT_Details[Loc],,0)</f>
        <v>DX01-L5</v>
      </c>
      <c r="G1276" s="257" t="s">
        <v>34</v>
      </c>
      <c r="H1276" s="257" t="s">
        <v>35</v>
      </c>
      <c r="I1276" s="280">
        <v>45811</v>
      </c>
      <c r="J1276" s="257" t="s">
        <v>26</v>
      </c>
      <c r="K1276" s="257" t="s">
        <v>32</v>
      </c>
      <c r="L1276" s="280">
        <v>45811</v>
      </c>
      <c r="M1276" s="257" t="str">
        <f>IF(Table2[[#This Row],[Resolve Date]]="","ONGOING","SOLVED")</f>
        <v>SOLVED</v>
      </c>
      <c r="N1276" s="258" t="s">
        <v>30</v>
      </c>
      <c r="O1276" s="257" t="str">
        <f>Table2[[#This Row],[K&amp;N REF ]]&amp;Table2[[#This Row],[Issue type ]]</f>
        <v>5016250848NO LABELS</v>
      </c>
      <c r="P1276" s="257">
        <f>YEAR(Table2[[#This Row],[Date ]])</f>
        <v>2025</v>
      </c>
      <c r="Q1276" s="257" t="str">
        <f>VLOOKUP(MONTH(Table2[[#This Row],[Date ]]),Months,2,0)</f>
        <v>June</v>
      </c>
      <c r="R1276" s="257" t="b">
        <f>COUNTIFS(Table2[Unique],Table2[[#This Row],[Unique]])&gt;1</f>
        <v>0</v>
      </c>
      <c r="S1276" s="257">
        <f>IF(Table2[[#This Row],[Status ]]="Solved",1,0)</f>
        <v>1</v>
      </c>
      <c r="T1276" s="257">
        <f>IF(Table2[[#This Row],[Status ]]="ongoing",1,0)</f>
        <v>0</v>
      </c>
    </row>
    <row r="1277" spans="1:20" x14ac:dyDescent="0.25">
      <c r="A1277" s="262">
        <v>5016214846</v>
      </c>
      <c r="B1277" s="269" t="str">
        <f>_xlfn.XLOOKUP(Table2[[#This Row],[K&amp;N REF ]],CAT_Details[Tracking Number],CAT_Details[S Ref],,0)</f>
        <v>20250526-S-70215</v>
      </c>
      <c r="C1277" s="270">
        <f>_xlfn.XLOOKUP(Table2[[#This Row],[K&amp;N REF ]],CAT_Details[Tracking Number],CAT_Details[TO Ref],,0)</f>
        <v>20250428705370</v>
      </c>
      <c r="D1277" s="270" t="str">
        <f>_xlfn.XLOOKUP(Table2[[#This Row],[K&amp;N REF ]],CAT_Details[Tracking Number],CAT_Details[Pickup Customer Name],,0)</f>
        <v>METAUX EMBOUTIS SA</v>
      </c>
      <c r="E1277" s="271" t="str">
        <f>_xlfn.XLOOKUP(Table2[[#This Row],[K&amp;N REF ]],CAT_Details[Tracking Number],CAT_Details[Delivery Country Code],,0)</f>
        <v>GB</v>
      </c>
      <c r="F1277" s="271" t="str">
        <f>_xlfn.XLOOKUP(Table2[[#This Row],[TO Ref]],CAT_Details[TO Ref],CAT_Details[Loc],,0)</f>
        <v>OYL1</v>
      </c>
      <c r="G1277" s="257" t="s">
        <v>36</v>
      </c>
      <c r="H1277" s="257" t="s">
        <v>35</v>
      </c>
      <c r="I1277" s="280">
        <v>45811</v>
      </c>
      <c r="J1277" s="257" t="s">
        <v>26</v>
      </c>
      <c r="K1277" s="257" t="s">
        <v>32</v>
      </c>
      <c r="L1277" s="280">
        <v>45811</v>
      </c>
      <c r="M1277" s="257" t="str">
        <f>IF(Table2[[#This Row],[Resolve Date]]="","ONGOING","SOLVED")</f>
        <v>SOLVED</v>
      </c>
      <c r="N1277" s="258" t="s">
        <v>30</v>
      </c>
      <c r="O1277" s="257" t="str">
        <f>Table2[[#This Row],[K&amp;N REF ]]&amp;Table2[[#This Row],[Issue type ]]</f>
        <v>5016214846NO LABELS</v>
      </c>
      <c r="P1277" s="257">
        <f>YEAR(Table2[[#This Row],[Date ]])</f>
        <v>2025</v>
      </c>
      <c r="Q1277" s="257" t="str">
        <f>VLOOKUP(MONTH(Table2[[#This Row],[Date ]]),Months,2,0)</f>
        <v>June</v>
      </c>
      <c r="R1277" s="257" t="b">
        <f>COUNTIFS(Table2[Unique],Table2[[#This Row],[Unique]])&gt;1</f>
        <v>0</v>
      </c>
      <c r="S1277" s="257">
        <f>IF(Table2[[#This Row],[Status ]]="Solved",1,0)</f>
        <v>1</v>
      </c>
      <c r="T1277" s="257">
        <f>IF(Table2[[#This Row],[Status ]]="ongoing",1,0)</f>
        <v>0</v>
      </c>
    </row>
    <row r="1278" spans="1:20" x14ac:dyDescent="0.25">
      <c r="A1278" s="262">
        <v>5016214423</v>
      </c>
      <c r="B1278" s="269" t="str">
        <f>_xlfn.XLOOKUP(Table2[[#This Row],[K&amp;N REF ]],CAT_Details[Tracking Number],CAT_Details[S Ref],,0)</f>
        <v>20250526-S-70188</v>
      </c>
      <c r="C1278" s="270">
        <f>_xlfn.XLOOKUP(Table2[[#This Row],[K&amp;N REF ]],CAT_Details[Tracking Number],CAT_Details[TO Ref],,0)</f>
        <v>20250512715765</v>
      </c>
      <c r="D1278" s="270" t="str">
        <f>_xlfn.XLOOKUP(Table2[[#This Row],[K&amp;N REF ]],CAT_Details[Tracking Number],CAT_Details[Pickup Customer Name],,0)</f>
        <v>SADEF NV - DOOPA</v>
      </c>
      <c r="E1278" s="271" t="str">
        <f>_xlfn.XLOOKUP(Table2[[#This Row],[K&amp;N REF ]],CAT_Details[Tracking Number],CAT_Details[Delivery Country Code],,0)</f>
        <v>GB</v>
      </c>
      <c r="F1278" s="271" t="str">
        <f>_xlfn.XLOOKUP(Table2[[#This Row],[TO Ref]],CAT_Details[TO Ref],CAT_Details[Loc],,0)</f>
        <v>ES01</v>
      </c>
      <c r="G1278" s="257" t="s">
        <v>36</v>
      </c>
      <c r="H1278" s="257" t="s">
        <v>29</v>
      </c>
      <c r="I1278" s="280">
        <v>45811</v>
      </c>
      <c r="J1278" s="257" t="s">
        <v>26</v>
      </c>
      <c r="K1278" s="257" t="s">
        <v>32</v>
      </c>
      <c r="L1278" s="280">
        <v>45811</v>
      </c>
      <c r="M1278" s="257" t="str">
        <f>IF(Table2[[#This Row],[Resolve Date]]="","ONGOING","SOLVED")</f>
        <v>SOLVED</v>
      </c>
      <c r="N1278" s="258" t="s">
        <v>30</v>
      </c>
      <c r="O1278" s="257" t="str">
        <f>Table2[[#This Row],[K&amp;N REF ]]&amp;Table2[[#This Row],[Issue type ]]</f>
        <v>5016214423DAMAGED LABEL</v>
      </c>
      <c r="P1278" s="257">
        <f>YEAR(Table2[[#This Row],[Date ]])</f>
        <v>2025</v>
      </c>
      <c r="Q1278" s="257" t="str">
        <f>VLOOKUP(MONTH(Table2[[#This Row],[Date ]]),Months,2,0)</f>
        <v>June</v>
      </c>
      <c r="R1278" s="257" t="b">
        <f>COUNTIFS(Table2[Unique],Table2[[#This Row],[Unique]])&gt;1</f>
        <v>0</v>
      </c>
      <c r="S1278" s="257">
        <f>IF(Table2[[#This Row],[Status ]]="Solved",1,0)</f>
        <v>1</v>
      </c>
      <c r="T1278" s="257">
        <f>IF(Table2[[#This Row],[Status ]]="ongoing",1,0)</f>
        <v>0</v>
      </c>
    </row>
    <row r="1279" spans="1:20" x14ac:dyDescent="0.25">
      <c r="A1279" s="262">
        <v>5016214197</v>
      </c>
      <c r="B1279" s="269" t="str">
        <f>_xlfn.XLOOKUP(Table2[[#This Row],[K&amp;N REF ]],CAT_Details[Tracking Number],CAT_Details[S Ref],,0)</f>
        <v>20250526-S-70208</v>
      </c>
      <c r="C1279" s="270">
        <f>_xlfn.XLOOKUP(Table2[[#This Row],[K&amp;N REF ]],CAT_Details[Tracking Number],CAT_Details[TO Ref],,0)</f>
        <v>20250522725017</v>
      </c>
      <c r="D1279" s="270" t="str">
        <f>_xlfn.XLOOKUP(Table2[[#This Row],[K&amp;N REF ]],CAT_Details[Tracking Number],CAT_Details[Pickup Customer Name],,0)</f>
        <v>FALLAIS INTERNATIONAL</v>
      </c>
      <c r="E1279" s="271" t="str">
        <f>_xlfn.XLOOKUP(Table2[[#This Row],[K&amp;N REF ]],CAT_Details[Tracking Number],CAT_Details[Delivery Country Code],,0)</f>
        <v>GB</v>
      </c>
      <c r="F1279" s="271" t="str">
        <f>_xlfn.XLOOKUP(Table2[[#This Row],[TO Ref]],CAT_Details[TO Ref],CAT_Details[Loc],,0)</f>
        <v>OYL1</v>
      </c>
      <c r="G1279" s="257" t="s">
        <v>36</v>
      </c>
      <c r="H1279" s="257" t="s">
        <v>35</v>
      </c>
      <c r="I1279" s="280">
        <v>45811</v>
      </c>
      <c r="J1279" s="257" t="s">
        <v>26</v>
      </c>
      <c r="K1279" s="257" t="s">
        <v>32</v>
      </c>
      <c r="L1279" s="280">
        <v>45811</v>
      </c>
      <c r="M1279" s="257" t="str">
        <f>IF(Table2[[#This Row],[Resolve Date]]="","ONGOING","SOLVED")</f>
        <v>SOLVED</v>
      </c>
      <c r="N1279" s="258" t="s">
        <v>30</v>
      </c>
      <c r="O1279" s="257" t="str">
        <f>Table2[[#This Row],[K&amp;N REF ]]&amp;Table2[[#This Row],[Issue type ]]</f>
        <v>5016214197NO LABELS</v>
      </c>
      <c r="P1279" s="257">
        <f>YEAR(Table2[[#This Row],[Date ]])</f>
        <v>2025</v>
      </c>
      <c r="Q1279" s="257" t="str">
        <f>VLOOKUP(MONTH(Table2[[#This Row],[Date ]]),Months,2,0)</f>
        <v>June</v>
      </c>
      <c r="R1279" s="257" t="b">
        <f>COUNTIFS(Table2[Unique],Table2[[#This Row],[Unique]])&gt;1</f>
        <v>0</v>
      </c>
      <c r="S1279" s="257">
        <f>IF(Table2[[#This Row],[Status ]]="Solved",1,0)</f>
        <v>1</v>
      </c>
      <c r="T1279" s="257">
        <f>IF(Table2[[#This Row],[Status ]]="ongoing",1,0)</f>
        <v>0</v>
      </c>
    </row>
    <row r="1280" spans="1:20" x14ac:dyDescent="0.25">
      <c r="A1280" s="262">
        <v>5016214429</v>
      </c>
      <c r="B1280" s="269" t="str">
        <f>_xlfn.XLOOKUP(Table2[[#This Row],[K&amp;N REF ]],CAT_Details[Tracking Number],CAT_Details[S Ref],,0)</f>
        <v>20250526-S-70211</v>
      </c>
      <c r="C1280" s="270">
        <f>_xlfn.XLOOKUP(Table2[[#This Row],[K&amp;N REF ]],CAT_Details[Tracking Number],CAT_Details[TO Ref],,0)</f>
        <v>20250526726741</v>
      </c>
      <c r="D1280" s="270" t="str">
        <f>_xlfn.XLOOKUP(Table2[[#This Row],[K&amp;N REF ]],CAT_Details[Tracking Number],CAT_Details[Pickup Customer Name],,0)</f>
        <v>Hercorub N.V.</v>
      </c>
      <c r="E1280" s="271" t="str">
        <f>_xlfn.XLOOKUP(Table2[[#This Row],[K&amp;N REF ]],CAT_Details[Tracking Number],CAT_Details[Delivery Country Code],,0)</f>
        <v>GB</v>
      </c>
      <c r="F1280" s="271" t="str">
        <f>_xlfn.XLOOKUP(Table2[[#This Row],[TO Ref]],CAT_Details[TO Ref],CAT_Details[Loc],,0)</f>
        <v>OYL1</v>
      </c>
      <c r="G1280" s="257" t="s">
        <v>36</v>
      </c>
      <c r="H1280" s="257" t="s">
        <v>35</v>
      </c>
      <c r="I1280" s="280">
        <v>45811</v>
      </c>
      <c r="J1280" s="257" t="s">
        <v>26</v>
      </c>
      <c r="K1280" s="257" t="s">
        <v>32</v>
      </c>
      <c r="L1280" s="280">
        <v>45811</v>
      </c>
      <c r="M1280" s="257" t="str">
        <f>IF(Table2[[#This Row],[Resolve Date]]="","ONGOING","SOLVED")</f>
        <v>SOLVED</v>
      </c>
      <c r="N1280" s="258" t="s">
        <v>30</v>
      </c>
      <c r="O1280" s="257" t="str">
        <f>Table2[[#This Row],[K&amp;N REF ]]&amp;Table2[[#This Row],[Issue type ]]</f>
        <v>5016214429NO LABELS</v>
      </c>
      <c r="P1280" s="257">
        <f>YEAR(Table2[[#This Row],[Date ]])</f>
        <v>2025</v>
      </c>
      <c r="Q1280" s="257" t="str">
        <f>VLOOKUP(MONTH(Table2[[#This Row],[Date ]]),Months,2,0)</f>
        <v>June</v>
      </c>
      <c r="R1280" s="257" t="b">
        <f>COUNTIFS(Table2[Unique],Table2[[#This Row],[Unique]])&gt;1</f>
        <v>0</v>
      </c>
      <c r="S1280" s="257">
        <f>IF(Table2[[#This Row],[Status ]]="Solved",1,0)</f>
        <v>1</v>
      </c>
      <c r="T1280" s="257">
        <f>IF(Table2[[#This Row],[Status ]]="ongoing",1,0)</f>
        <v>0</v>
      </c>
    </row>
    <row r="1281" spans="1:20" x14ac:dyDescent="0.25">
      <c r="A1281" s="262">
        <v>5016275452</v>
      </c>
      <c r="B1281" s="269" t="str">
        <f>_xlfn.XLOOKUP(Table2[[#This Row],[K&amp;N REF ]],CAT_Details[Tracking Number],CAT_Details[S Ref],,0)</f>
        <v>20250528-S-70031</v>
      </c>
      <c r="C1281" s="270">
        <f>_xlfn.XLOOKUP(Table2[[#This Row],[K&amp;N REF ]],CAT_Details[Tracking Number],CAT_Details[TO Ref],,0)</f>
        <v>20250527727340</v>
      </c>
      <c r="D1281" s="270" t="str">
        <f>_xlfn.XLOOKUP(Table2[[#This Row],[K&amp;N REF ]],CAT_Details[Tracking Number],CAT_Details[Pickup Customer Name],,0)</f>
        <v>Donaldson Ed</v>
      </c>
      <c r="E1281" s="271" t="str">
        <f>_xlfn.XLOOKUP(Table2[[#This Row],[K&amp;N REF ]],CAT_Details[Tracking Number],CAT_Details[Delivery Country Code],,0)</f>
        <v>GB</v>
      </c>
      <c r="F1281" s="271" t="str">
        <f>_xlfn.XLOOKUP(Table2[[#This Row],[TO Ref]],CAT_Details[TO Ref],CAT_Details[Loc],,0)</f>
        <v>DK-LW08</v>
      </c>
      <c r="G1281" s="257" t="s">
        <v>36</v>
      </c>
      <c r="H1281" s="257" t="s">
        <v>179</v>
      </c>
      <c r="I1281" s="280">
        <v>45811</v>
      </c>
      <c r="J1281" s="257" t="s">
        <v>26</v>
      </c>
      <c r="K1281" s="257" t="s">
        <v>32</v>
      </c>
      <c r="L1281" s="280">
        <v>45811</v>
      </c>
      <c r="M1281" s="257" t="str">
        <f>IF(Table2[[#This Row],[Resolve Date]]="","ONGOING","SOLVED")</f>
        <v>SOLVED</v>
      </c>
      <c r="N1281" s="258" t="s">
        <v>30</v>
      </c>
      <c r="O1281" s="257" t="str">
        <f>Table2[[#This Row],[K&amp;N REF ]]&amp;Table2[[#This Row],[Issue type ]]</f>
        <v xml:space="preserve">5016275452NOT SCANNABLE </v>
      </c>
      <c r="P1281" s="257">
        <f>YEAR(Table2[[#This Row],[Date ]])</f>
        <v>2025</v>
      </c>
      <c r="Q1281" s="257" t="str">
        <f>VLOOKUP(MONTH(Table2[[#This Row],[Date ]]),Months,2,0)</f>
        <v>June</v>
      </c>
      <c r="R1281" s="257" t="b">
        <f>COUNTIFS(Table2[Unique],Table2[[#This Row],[Unique]])&gt;1</f>
        <v>0</v>
      </c>
      <c r="S1281" s="257">
        <f>IF(Table2[[#This Row],[Status ]]="Solved",1,0)</f>
        <v>1</v>
      </c>
      <c r="T1281" s="257">
        <f>IF(Table2[[#This Row],[Status ]]="ongoing",1,0)</f>
        <v>0</v>
      </c>
    </row>
    <row r="1282" spans="1:20" x14ac:dyDescent="0.25">
      <c r="A1282" s="262">
        <v>5016250838</v>
      </c>
      <c r="B1282" s="269" t="str">
        <f>_xlfn.XLOOKUP(Table2[[#This Row],[K&amp;N REF ]],CAT_Details[Tracking Number],CAT_Details[S Ref],,0)</f>
        <v>20250528-S-70568</v>
      </c>
      <c r="C1282" s="270">
        <f>_xlfn.XLOOKUP(Table2[[#This Row],[K&amp;N REF ]],CAT_Details[Tracking Number],CAT_Details[TO Ref],,0)</f>
        <v>20250528728853</v>
      </c>
      <c r="D1282" s="270" t="str">
        <f>_xlfn.XLOOKUP(Table2[[#This Row],[K&amp;N REF ]],CAT_Details[Tracking Number],CAT_Details[Pickup Customer Name],,0)</f>
        <v>Isoform NV</v>
      </c>
      <c r="E1282" s="271" t="str">
        <f>_xlfn.XLOOKUP(Table2[[#This Row],[K&amp;N REF ]],CAT_Details[Tracking Number],CAT_Details[Delivery Country Code],,0)</f>
        <v>GB</v>
      </c>
      <c r="F1282" s="271" t="str">
        <f>_xlfn.XLOOKUP(Table2[[#This Row],[TO Ref]],CAT_Details[TO Ref],CAT_Details[Loc],,0)</f>
        <v>U2-L5</v>
      </c>
      <c r="G1282" s="257" t="s">
        <v>36</v>
      </c>
      <c r="H1282" s="257" t="s">
        <v>49</v>
      </c>
      <c r="I1282" s="280">
        <v>45811</v>
      </c>
      <c r="J1282" s="257" t="s">
        <v>26</v>
      </c>
      <c r="K1282" s="257" t="s">
        <v>32</v>
      </c>
      <c r="L1282" s="280">
        <v>45811</v>
      </c>
      <c r="M1282" s="257" t="str">
        <f>IF(Table2[[#This Row],[Resolve Date]]="","ONGOING","SOLVED")</f>
        <v>SOLVED</v>
      </c>
      <c r="N1282" s="258" t="s">
        <v>30</v>
      </c>
      <c r="O1282" s="257" t="str">
        <f>Table2[[#This Row],[K&amp;N REF ]]&amp;Table2[[#This Row],[Issue type ]]</f>
        <v>5016250838XX LABELS</v>
      </c>
      <c r="P1282" s="257">
        <f>YEAR(Table2[[#This Row],[Date ]])</f>
        <v>2025</v>
      </c>
      <c r="Q1282" s="257" t="str">
        <f>VLOOKUP(MONTH(Table2[[#This Row],[Date ]]),Months,2,0)</f>
        <v>June</v>
      </c>
      <c r="R1282" s="257" t="b">
        <f>COUNTIFS(Table2[Unique],Table2[[#This Row],[Unique]])&gt;1</f>
        <v>0</v>
      </c>
      <c r="S1282" s="257">
        <f>IF(Table2[[#This Row],[Status ]]="Solved",1,0)</f>
        <v>1</v>
      </c>
      <c r="T1282" s="257">
        <f>IF(Table2[[#This Row],[Status ]]="ongoing",1,0)</f>
        <v>0</v>
      </c>
    </row>
    <row r="1283" spans="1:20" x14ac:dyDescent="0.25">
      <c r="A1283" s="262">
        <v>5016250838</v>
      </c>
      <c r="B1283" s="269" t="str">
        <f>_xlfn.XLOOKUP(Table2[[#This Row],[K&amp;N REF ]],CAT_Details[Tracking Number],CAT_Details[S Ref],,0)</f>
        <v>20250528-S-70568</v>
      </c>
      <c r="C1283" s="270">
        <f>_xlfn.XLOOKUP(Table2[[#This Row],[K&amp;N REF ]],CAT_Details[Tracking Number],CAT_Details[TO Ref],,0)</f>
        <v>20250528728853</v>
      </c>
      <c r="D1283" s="270" t="str">
        <f>_xlfn.XLOOKUP(Table2[[#This Row],[K&amp;N REF ]],CAT_Details[Tracking Number],CAT_Details[Pickup Customer Name],,0)</f>
        <v>Isoform NV</v>
      </c>
      <c r="E1283" s="271" t="str">
        <f>_xlfn.XLOOKUP(Table2[[#This Row],[K&amp;N REF ]],CAT_Details[Tracking Number],CAT_Details[Delivery Country Code],,0)</f>
        <v>GB</v>
      </c>
      <c r="F1283" s="271" t="str">
        <f>_xlfn.XLOOKUP(Table2[[#This Row],[TO Ref]],CAT_Details[TO Ref],CAT_Details[Loc],,0)</f>
        <v>U2-L5</v>
      </c>
      <c r="G1283" s="257" t="s">
        <v>36</v>
      </c>
      <c r="H1283" s="257" t="s">
        <v>25</v>
      </c>
      <c r="I1283" s="280">
        <v>45811</v>
      </c>
      <c r="J1283" s="257" t="s">
        <v>26</v>
      </c>
      <c r="K1283" s="257" t="s">
        <v>32</v>
      </c>
      <c r="L1283" s="280">
        <v>45811</v>
      </c>
      <c r="M1283" s="257" t="str">
        <f>IF(Table2[[#This Row],[Resolve Date]]="","ONGOING","SOLVED")</f>
        <v>SOLVED</v>
      </c>
      <c r="N1283" s="258" t="s">
        <v>30</v>
      </c>
      <c r="O1283" s="257" t="str">
        <f>Table2[[#This Row],[K&amp;N REF ]]&amp;Table2[[#This Row],[Issue type ]]</f>
        <v xml:space="preserve">5016250838DAMAGE </v>
      </c>
      <c r="P1283" s="257">
        <f>YEAR(Table2[[#This Row],[Date ]])</f>
        <v>2025</v>
      </c>
      <c r="Q1283" s="257" t="str">
        <f>VLOOKUP(MONTH(Table2[[#This Row],[Date ]]),Months,2,0)</f>
        <v>June</v>
      </c>
      <c r="R1283" s="257" t="b">
        <f>COUNTIFS(Table2[Unique],Table2[[#This Row],[Unique]])&gt;1</f>
        <v>0</v>
      </c>
      <c r="S1283" s="257">
        <f>IF(Table2[[#This Row],[Status ]]="Solved",1,0)</f>
        <v>1</v>
      </c>
      <c r="T1283" s="257">
        <f>IF(Table2[[#This Row],[Status ]]="ongoing",1,0)</f>
        <v>0</v>
      </c>
    </row>
    <row r="1284" spans="1:20" x14ac:dyDescent="0.25">
      <c r="A1284" s="262">
        <v>5016182305</v>
      </c>
      <c r="B1284" s="269" t="str">
        <f>_xlfn.XLOOKUP(Table2[[#This Row],[K&amp;N REF ]],CAT_Details[Tracking Number],CAT_Details[S Ref],,0)</f>
        <v>20250522-S-70156</v>
      </c>
      <c r="C1284" s="270">
        <f>_xlfn.XLOOKUP(Table2[[#This Row],[K&amp;N REF ]],CAT_Details[Tracking Number],CAT_Details[TO Ref],,0)</f>
        <v>20250522724480</v>
      </c>
      <c r="D1284" s="270" t="str">
        <f>_xlfn.XLOOKUP(Table2[[#This Row],[K&amp;N REF ]],CAT_Details[Tracking Number],CAT_Details[Pickup Customer Name],,0)</f>
        <v>COBO SPA</v>
      </c>
      <c r="E1284" s="271" t="str">
        <f>_xlfn.XLOOKUP(Table2[[#This Row],[K&amp;N REF ]],CAT_Details[Tracking Number],CAT_Details[Delivery Country Code],,0)</f>
        <v>GB</v>
      </c>
      <c r="F1284" s="271" t="str">
        <f>_xlfn.XLOOKUP(Table2[[#This Row],[TO Ref]],CAT_Details[TO Ref],CAT_Details[Loc],,0)</f>
        <v>U2-L5</v>
      </c>
      <c r="G1284" s="257" t="s">
        <v>24</v>
      </c>
      <c r="H1284" s="257" t="s">
        <v>179</v>
      </c>
      <c r="I1284" s="280">
        <v>45812</v>
      </c>
      <c r="J1284" s="257" t="s">
        <v>41</v>
      </c>
      <c r="K1284" s="257" t="s">
        <v>32</v>
      </c>
      <c r="L1284" s="280">
        <v>45813</v>
      </c>
      <c r="M1284" s="257" t="str">
        <f>IF(Table2[[#This Row],[Resolve Date]]="","ONGOING","SOLVED")</f>
        <v>SOLVED</v>
      </c>
      <c r="N1284" s="258" t="s">
        <v>30</v>
      </c>
      <c r="O1284" s="257" t="str">
        <f>Table2[[#This Row],[K&amp;N REF ]]&amp;Table2[[#This Row],[Issue type ]]</f>
        <v xml:space="preserve">5016182305NOT SCANNABLE </v>
      </c>
      <c r="P1284" s="257">
        <f>YEAR(Table2[[#This Row],[Date ]])</f>
        <v>2025</v>
      </c>
      <c r="Q1284" s="257" t="str">
        <f>VLOOKUP(MONTH(Table2[[#This Row],[Date ]]),Months,2,0)</f>
        <v>June</v>
      </c>
      <c r="R1284" s="257" t="b">
        <f>COUNTIFS(Table2[Unique],Table2[[#This Row],[Unique]])&gt;1</f>
        <v>0</v>
      </c>
      <c r="S1284" s="257">
        <f>IF(Table2[[#This Row],[Status ]]="Solved",1,0)</f>
        <v>1</v>
      </c>
      <c r="T1284" s="257">
        <f>IF(Table2[[#This Row],[Status ]]="ongoing",1,0)</f>
        <v>0</v>
      </c>
    </row>
    <row r="1285" spans="1:20" x14ac:dyDescent="0.25">
      <c r="A1285" s="263">
        <v>5016250887</v>
      </c>
      <c r="B1285" s="272" t="str">
        <f>_xlfn.XLOOKUP(Table2[[#This Row],[K&amp;N REF ]],CAT_Details[Tracking Number],CAT_Details[S Ref],,0)</f>
        <v>20250528-S-70607</v>
      </c>
      <c r="C1285" s="273">
        <f>_xlfn.XLOOKUP(Table2[[#This Row],[K&amp;N REF ]],CAT_Details[Tracking Number],CAT_Details[TO Ref],,0)</f>
        <v>20250528728627</v>
      </c>
      <c r="D1285" s="273" t="str">
        <f>_xlfn.XLOOKUP(Table2[[#This Row],[K&amp;N REF ]],CAT_Details[Tracking Number],CAT_Details[Pickup Customer Name],,0)</f>
        <v>DANFOSS A/S</v>
      </c>
      <c r="E1285" s="274" t="str">
        <f>_xlfn.XLOOKUP(Table2[[#This Row],[K&amp;N REF ]],CAT_Details[Tracking Number],CAT_Details[Delivery Country Code],,0)</f>
        <v>GB</v>
      </c>
      <c r="F1285" s="274">
        <f>_xlfn.XLOOKUP(Table2[[#This Row],[TO Ref]],CAT_Details[TO Ref],CAT_Details[Loc],,0)</f>
        <v>3402</v>
      </c>
      <c r="G1285" s="260" t="s">
        <v>44</v>
      </c>
      <c r="H1285" s="260" t="s">
        <v>42</v>
      </c>
      <c r="I1285" s="281">
        <v>45812</v>
      </c>
      <c r="J1285" s="260" t="s">
        <v>45</v>
      </c>
      <c r="K1285" s="260" t="s">
        <v>50</v>
      </c>
      <c r="L1285" s="281">
        <v>45812</v>
      </c>
      <c r="M1285" s="260" t="str">
        <f>IF(Table2[[#This Row],[Resolve Date]]="","ONGOING","SOLVED")</f>
        <v>SOLVED</v>
      </c>
      <c r="N1285" s="261" t="s">
        <v>182</v>
      </c>
      <c r="O1285" s="260" t="str">
        <f>Table2[[#This Row],[K&amp;N REF ]]&amp;Table2[[#This Row],[Issue type ]]</f>
        <v>5016250887AMOUNT</v>
      </c>
      <c r="P1285" s="260">
        <f>YEAR(Table2[[#This Row],[Date ]])</f>
        <v>2025</v>
      </c>
      <c r="Q1285" s="260" t="str">
        <f>VLOOKUP(MONTH(Table2[[#This Row],[Date ]]),Months,2,0)</f>
        <v>June</v>
      </c>
      <c r="R1285" s="260" t="b">
        <f>COUNTIFS(Table2[Unique],Table2[[#This Row],[Unique]])&gt;1</f>
        <v>0</v>
      </c>
      <c r="S1285" s="257">
        <f>IF(Table2[[#This Row],[Status ]]="Solved",1,0)</f>
        <v>1</v>
      </c>
      <c r="T1285" s="257">
        <f>IF(Table2[[#This Row],[Status ]]="ongoing",1,0)</f>
        <v>0</v>
      </c>
    </row>
    <row r="1286" spans="1:20" x14ac:dyDescent="0.25">
      <c r="A1286" s="262">
        <v>5016250886</v>
      </c>
      <c r="B1286" s="269" t="str">
        <f>_xlfn.XLOOKUP(Table2[[#This Row],[K&amp;N REF ]],CAT_Details[Tracking Number],CAT_Details[S Ref],,0)</f>
        <v>20250528-S-70607</v>
      </c>
      <c r="C1286" s="270">
        <f>_xlfn.XLOOKUP(Table2[[#This Row],[K&amp;N REF ]],CAT_Details[Tracking Number],CAT_Details[TO Ref],,0)</f>
        <v>20250528728949</v>
      </c>
      <c r="D1286" s="270" t="str">
        <f>_xlfn.XLOOKUP(Table2[[#This Row],[K&amp;N REF ]],CAT_Details[Tracking Number],CAT_Details[Pickup Customer Name],,0)</f>
        <v>DANFOSS A/S</v>
      </c>
      <c r="E1286" s="271" t="str">
        <f>_xlfn.XLOOKUP(Table2[[#This Row],[K&amp;N REF ]],CAT_Details[Tracking Number],CAT_Details[Delivery Country Code],,0)</f>
        <v>GB</v>
      </c>
      <c r="F1286" s="271" t="str">
        <f>_xlfn.XLOOKUP(Table2[[#This Row],[TO Ref]],CAT_Details[TO Ref],CAT_Details[Loc],,0)</f>
        <v>U2-L5</v>
      </c>
      <c r="G1286" s="257" t="s">
        <v>44</v>
      </c>
      <c r="H1286" s="257" t="s">
        <v>42</v>
      </c>
      <c r="I1286" s="280">
        <v>45812</v>
      </c>
      <c r="J1286" s="257" t="s">
        <v>45</v>
      </c>
      <c r="K1286" s="257" t="s">
        <v>50</v>
      </c>
      <c r="L1286" s="280">
        <v>45819</v>
      </c>
      <c r="M1286" s="257" t="str">
        <f>IF(Table2[[#This Row],[Resolve Date]]="","ONGOING","SOLVED")</f>
        <v>SOLVED</v>
      </c>
      <c r="N1286" s="258" t="s">
        <v>182</v>
      </c>
      <c r="O1286" s="257" t="str">
        <f>Table2[[#This Row],[K&amp;N REF ]]&amp;Table2[[#This Row],[Issue type ]]</f>
        <v>5016250886AMOUNT</v>
      </c>
      <c r="P1286" s="257">
        <f>YEAR(Table2[[#This Row],[Date ]])</f>
        <v>2025</v>
      </c>
      <c r="Q1286" s="257" t="str">
        <f>VLOOKUP(MONTH(Table2[[#This Row],[Date ]]),Months,2,0)</f>
        <v>June</v>
      </c>
      <c r="R1286" s="257" t="b">
        <f>COUNTIFS(Table2[Unique],Table2[[#This Row],[Unique]])&gt;1</f>
        <v>0</v>
      </c>
      <c r="S1286" s="257">
        <f>IF(Table2[[#This Row],[Status ]]="Solved",1,0)</f>
        <v>1</v>
      </c>
      <c r="T1286" s="257">
        <f>IF(Table2[[#This Row],[Status ]]="ongoing",1,0)</f>
        <v>0</v>
      </c>
    </row>
    <row r="1287" spans="1:20" x14ac:dyDescent="0.25">
      <c r="A1287" s="262">
        <v>5016230649</v>
      </c>
      <c r="B1287" s="269" t="str">
        <f>_xlfn.XLOOKUP(Table2[[#This Row],[K&amp;N REF ]],CAT_Details[Tracking Number],CAT_Details[S Ref],,0)</f>
        <v>20250527-S-70353</v>
      </c>
      <c r="C1287" s="270">
        <f>_xlfn.XLOOKUP(Table2[[#This Row],[K&amp;N REF ]],CAT_Details[Tracking Number],CAT_Details[TO Ref],,0)</f>
        <v>20250527727334</v>
      </c>
      <c r="D1287" s="270" t="str">
        <f>_xlfn.XLOOKUP(Table2[[#This Row],[K&amp;N REF ]],CAT_Details[Tracking Number],CAT_Details[Pickup Customer Name],,0)</f>
        <v>TE CONNECTIVITY</v>
      </c>
      <c r="E1287" s="271" t="str">
        <f>_xlfn.XLOOKUP(Table2[[#This Row],[K&amp;N REF ]],CAT_Details[Tracking Number],CAT_Details[Delivery Country Code],,0)</f>
        <v>GB</v>
      </c>
      <c r="F1287" s="271" t="str">
        <f>_xlfn.XLOOKUP(Table2[[#This Row],[TO Ref]],CAT_Details[TO Ref],CAT_Details[Loc],,0)</f>
        <v>DX01-L5</v>
      </c>
      <c r="G1287" s="257" t="s">
        <v>38</v>
      </c>
      <c r="H1287" s="257" t="s">
        <v>35</v>
      </c>
      <c r="I1287" s="280">
        <v>45812</v>
      </c>
      <c r="J1287" s="257" t="s">
        <v>26</v>
      </c>
      <c r="K1287" s="257" t="s">
        <v>32</v>
      </c>
      <c r="L1287" s="280">
        <v>45812</v>
      </c>
      <c r="M1287" s="257" t="str">
        <f>IF(Table2[[#This Row],[Resolve Date]]="","ONGOING","SOLVED")</f>
        <v>SOLVED</v>
      </c>
      <c r="N1287" s="258" t="s">
        <v>30</v>
      </c>
      <c r="O1287" s="257" t="str">
        <f>Table2[[#This Row],[K&amp;N REF ]]&amp;Table2[[#This Row],[Issue type ]]</f>
        <v>5016230649NO LABELS</v>
      </c>
      <c r="P1287" s="257">
        <f>YEAR(Table2[[#This Row],[Date ]])</f>
        <v>2025</v>
      </c>
      <c r="Q1287" s="257" t="str">
        <f>VLOOKUP(MONTH(Table2[[#This Row],[Date ]]),Months,2,0)</f>
        <v>June</v>
      </c>
      <c r="R1287" s="257" t="b">
        <f>COUNTIFS(Table2[Unique],Table2[[#This Row],[Unique]])&gt;1</f>
        <v>0</v>
      </c>
      <c r="S1287" s="257">
        <f>IF(Table2[[#This Row],[Status ]]="Solved",1,0)</f>
        <v>1</v>
      </c>
      <c r="T1287" s="257">
        <f>IF(Table2[[#This Row],[Status ]]="ongoing",1,0)</f>
        <v>0</v>
      </c>
    </row>
    <row r="1288" spans="1:20" x14ac:dyDescent="0.25">
      <c r="A1288" s="262">
        <v>5016240078</v>
      </c>
      <c r="B1288" s="269" t="str">
        <f>_xlfn.XLOOKUP(Table2[[#This Row],[K&amp;N REF ]],CAT_Details[Tracking Number],CAT_Details[S Ref],,0)</f>
        <v>20250528-S-70099</v>
      </c>
      <c r="C1288" s="270">
        <f>_xlfn.XLOOKUP(Table2[[#This Row],[K&amp;N REF ]],CAT_Details[Tracking Number],CAT_Details[TO Ref],,0)</f>
        <v>20250528728635</v>
      </c>
      <c r="D1288" s="270" t="str">
        <f>_xlfn.XLOOKUP(Table2[[#This Row],[K&amp;N REF ]],CAT_Details[Tracking Number],CAT_Details[Pickup Customer Name],,0)</f>
        <v>M.L.S. Holice Spol. S R.O.</v>
      </c>
      <c r="E1288" s="271" t="str">
        <f>_xlfn.XLOOKUP(Table2[[#This Row],[K&amp;N REF ]],CAT_Details[Tracking Number],CAT_Details[Delivery Country Code],,0)</f>
        <v>GB</v>
      </c>
      <c r="F1288" s="271" t="str">
        <f>_xlfn.XLOOKUP(Table2[[#This Row],[TO Ref]],CAT_Details[TO Ref],CAT_Details[Loc],,0)</f>
        <v>DK-LW08</v>
      </c>
      <c r="G1288" s="257" t="s">
        <v>38</v>
      </c>
      <c r="H1288" s="257" t="s">
        <v>35</v>
      </c>
      <c r="I1288" s="280">
        <v>45812</v>
      </c>
      <c r="J1288" s="257" t="s">
        <v>26</v>
      </c>
      <c r="K1288" s="257" t="s">
        <v>32</v>
      </c>
      <c r="L1288" s="280">
        <v>45812</v>
      </c>
      <c r="M1288" s="257" t="str">
        <f>IF(Table2[[#This Row],[Resolve Date]]="","ONGOING","SOLVED")</f>
        <v>SOLVED</v>
      </c>
      <c r="N1288" s="258" t="s">
        <v>30</v>
      </c>
      <c r="O1288" s="257" t="str">
        <f>Table2[[#This Row],[K&amp;N REF ]]&amp;Table2[[#This Row],[Issue type ]]</f>
        <v>5016240078NO LABELS</v>
      </c>
      <c r="P1288" s="257">
        <f>YEAR(Table2[[#This Row],[Date ]])</f>
        <v>2025</v>
      </c>
      <c r="Q1288" s="257" t="str">
        <f>VLOOKUP(MONTH(Table2[[#This Row],[Date ]]),Months,2,0)</f>
        <v>June</v>
      </c>
      <c r="R1288" s="257" t="b">
        <f>COUNTIFS(Table2[Unique],Table2[[#This Row],[Unique]])&gt;1</f>
        <v>0</v>
      </c>
      <c r="S1288" s="257">
        <f>IF(Table2[[#This Row],[Status ]]="Solved",1,0)</f>
        <v>1</v>
      </c>
      <c r="T1288" s="257">
        <f>IF(Table2[[#This Row],[Status ]]="ongoing",1,0)</f>
        <v>0</v>
      </c>
    </row>
    <row r="1289" spans="1:20" x14ac:dyDescent="0.25">
      <c r="A1289" s="262">
        <v>5016250652</v>
      </c>
      <c r="B1289" s="269" t="str">
        <f>_xlfn.XLOOKUP(Table2[[#This Row],[K&amp;N REF ]],CAT_Details[Tracking Number],CAT_Details[S Ref],,0)</f>
        <v>20250528-S-70570</v>
      </c>
      <c r="C1289" s="270">
        <f>_xlfn.XLOOKUP(Table2[[#This Row],[K&amp;N REF ]],CAT_Details[Tracking Number],CAT_Details[TO Ref],,0)</f>
        <v>20250522724884</v>
      </c>
      <c r="D1289" s="270" t="str">
        <f>_xlfn.XLOOKUP(Table2[[#This Row],[K&amp;N REF ]],CAT_Details[Tracking Number],CAT_Details[Pickup Customer Name],,0)</f>
        <v>HYDAC SERVICE GMBH</v>
      </c>
      <c r="E1289" s="271" t="str">
        <f>_xlfn.XLOOKUP(Table2[[#This Row],[K&amp;N REF ]],CAT_Details[Tracking Number],CAT_Details[Delivery Country Code],,0)</f>
        <v>GB</v>
      </c>
      <c r="F1289" s="271">
        <f>_xlfn.XLOOKUP(Table2[[#This Row],[TO Ref]],CAT_Details[TO Ref],CAT_Details[Loc],,0)</f>
        <v>3402</v>
      </c>
      <c r="G1289" s="257" t="s">
        <v>34</v>
      </c>
      <c r="H1289" s="257" t="s">
        <v>179</v>
      </c>
      <c r="I1289" s="280">
        <v>45812</v>
      </c>
      <c r="J1289" s="257" t="s">
        <v>26</v>
      </c>
      <c r="K1289" s="257" t="s">
        <v>32</v>
      </c>
      <c r="L1289" s="280">
        <v>45812</v>
      </c>
      <c r="M1289" s="257" t="str">
        <f>IF(Table2[[#This Row],[Resolve Date]]="","ONGOING","SOLVED")</f>
        <v>SOLVED</v>
      </c>
      <c r="N1289" s="258" t="s">
        <v>30</v>
      </c>
      <c r="O1289" s="257" t="str">
        <f>Table2[[#This Row],[K&amp;N REF ]]&amp;Table2[[#This Row],[Issue type ]]</f>
        <v xml:space="preserve">5016250652NOT SCANNABLE </v>
      </c>
      <c r="P1289" s="257">
        <f>YEAR(Table2[[#This Row],[Date ]])</f>
        <v>2025</v>
      </c>
      <c r="Q1289" s="257" t="str">
        <f>VLOOKUP(MONTH(Table2[[#This Row],[Date ]]),Months,2,0)</f>
        <v>June</v>
      </c>
      <c r="R1289" s="257" t="b">
        <f>COUNTIFS(Table2[Unique],Table2[[#This Row],[Unique]])&gt;1</f>
        <v>0</v>
      </c>
      <c r="S1289" s="257">
        <f>IF(Table2[[#This Row],[Status ]]="Solved",1,0)</f>
        <v>1</v>
      </c>
      <c r="T1289" s="257">
        <f>IF(Table2[[#This Row],[Status ]]="ongoing",1,0)</f>
        <v>0</v>
      </c>
    </row>
    <row r="1290" spans="1:20" x14ac:dyDescent="0.25">
      <c r="A1290" s="262">
        <v>5016214840</v>
      </c>
      <c r="B1290" s="269" t="str">
        <f>_xlfn.XLOOKUP(Table2[[#This Row],[K&amp;N REF ]],CAT_Details[Tracking Number],CAT_Details[S Ref],,0)</f>
        <v>20250526-S-70210</v>
      </c>
      <c r="C1290" s="270">
        <f>_xlfn.XLOOKUP(Table2[[#This Row],[K&amp;N REF ]],CAT_Details[Tracking Number],CAT_Details[TO Ref],,0)</f>
        <v>20250523725369</v>
      </c>
      <c r="D1290" s="270" t="str">
        <f>_xlfn.XLOOKUP(Table2[[#This Row],[K&amp;N REF ]],CAT_Details[Tracking Number],CAT_Details[Pickup Customer Name],,0)</f>
        <v>ZF FRIEDRICHSHAFEN AG</v>
      </c>
      <c r="E1290" s="271" t="str">
        <f>_xlfn.XLOOKUP(Table2[[#This Row],[K&amp;N REF ]],CAT_Details[Tracking Number],CAT_Details[Delivery Country Code],,0)</f>
        <v>GB</v>
      </c>
      <c r="F1290" s="271">
        <f>_xlfn.XLOOKUP(Table2[[#This Row],[TO Ref]],CAT_Details[TO Ref],CAT_Details[Loc],,0)</f>
        <v>3402</v>
      </c>
      <c r="G1290" s="257" t="s">
        <v>34</v>
      </c>
      <c r="H1290" s="257" t="s">
        <v>35</v>
      </c>
      <c r="I1290" s="280">
        <v>45812</v>
      </c>
      <c r="J1290" s="257" t="s">
        <v>26</v>
      </c>
      <c r="K1290" s="257" t="s">
        <v>32</v>
      </c>
      <c r="L1290" s="280">
        <v>45812</v>
      </c>
      <c r="M1290" s="257" t="str">
        <f>IF(Table2[[#This Row],[Resolve Date]]="","ONGOING","SOLVED")</f>
        <v>SOLVED</v>
      </c>
      <c r="N1290" s="258" t="s">
        <v>30</v>
      </c>
      <c r="O1290" s="257" t="str">
        <f>Table2[[#This Row],[K&amp;N REF ]]&amp;Table2[[#This Row],[Issue type ]]</f>
        <v>5016214840NO LABELS</v>
      </c>
      <c r="P1290" s="257">
        <f>YEAR(Table2[[#This Row],[Date ]])</f>
        <v>2025</v>
      </c>
      <c r="Q1290" s="257" t="str">
        <f>VLOOKUP(MONTH(Table2[[#This Row],[Date ]]),Months,2,0)</f>
        <v>June</v>
      </c>
      <c r="R1290" s="257" t="b">
        <f>COUNTIFS(Table2[Unique],Table2[[#This Row],[Unique]])&gt;1</f>
        <v>0</v>
      </c>
      <c r="S1290" s="257">
        <f>IF(Table2[[#This Row],[Status ]]="Solved",1,0)</f>
        <v>1</v>
      </c>
      <c r="T1290" s="257">
        <f>IF(Table2[[#This Row],[Status ]]="ongoing",1,0)</f>
        <v>0</v>
      </c>
    </row>
    <row r="1291" spans="1:20" x14ac:dyDescent="0.25">
      <c r="A1291" s="262">
        <v>5016250655</v>
      </c>
      <c r="B1291" s="269" t="str">
        <f>_xlfn.XLOOKUP(Table2[[#This Row],[K&amp;N REF ]],CAT_Details[Tracking Number],CAT_Details[S Ref],,0)</f>
        <v>20250528-S-70570</v>
      </c>
      <c r="C1291" s="270">
        <f>_xlfn.XLOOKUP(Table2[[#This Row],[K&amp;N REF ]],CAT_Details[Tracking Number],CAT_Details[TO Ref],,0)</f>
        <v>20250523725526</v>
      </c>
      <c r="D1291" s="270" t="str">
        <f>_xlfn.XLOOKUP(Table2[[#This Row],[K&amp;N REF ]],CAT_Details[Tracking Number],CAT_Details[Pickup Customer Name],,0)</f>
        <v>HYDAC SERVICE GMBH</v>
      </c>
      <c r="E1291" s="271" t="str">
        <f>_xlfn.XLOOKUP(Table2[[#This Row],[K&amp;N REF ]],CAT_Details[Tracking Number],CAT_Details[Delivery Country Code],,0)</f>
        <v>GB</v>
      </c>
      <c r="F1291" s="271" t="str">
        <f>_xlfn.XLOOKUP(Table2[[#This Row],[TO Ref]],CAT_Details[TO Ref],CAT_Details[Loc],,0)</f>
        <v>U2-L5</v>
      </c>
      <c r="G1291" s="257" t="s">
        <v>34</v>
      </c>
      <c r="H1291" s="257" t="s">
        <v>179</v>
      </c>
      <c r="I1291" s="280">
        <v>45812</v>
      </c>
      <c r="J1291" s="257" t="s">
        <v>26</v>
      </c>
      <c r="K1291" s="257" t="s">
        <v>32</v>
      </c>
      <c r="L1291" s="280">
        <v>45812</v>
      </c>
      <c r="M1291" s="257" t="str">
        <f>IF(Table2[[#This Row],[Resolve Date]]="","ONGOING","SOLVED")</f>
        <v>SOLVED</v>
      </c>
      <c r="N1291" s="258" t="s">
        <v>30</v>
      </c>
      <c r="O1291" s="257" t="str">
        <f>Table2[[#This Row],[K&amp;N REF ]]&amp;Table2[[#This Row],[Issue type ]]</f>
        <v xml:space="preserve">5016250655NOT SCANNABLE </v>
      </c>
      <c r="P1291" s="257">
        <f>YEAR(Table2[[#This Row],[Date ]])</f>
        <v>2025</v>
      </c>
      <c r="Q1291" s="257" t="str">
        <f>VLOOKUP(MONTH(Table2[[#This Row],[Date ]]),Months,2,0)</f>
        <v>June</v>
      </c>
      <c r="R1291" s="257" t="b">
        <f>COUNTIFS(Table2[Unique],Table2[[#This Row],[Unique]])&gt;1</f>
        <v>0</v>
      </c>
      <c r="S1291" s="257">
        <f>IF(Table2[[#This Row],[Status ]]="Solved",1,0)</f>
        <v>1</v>
      </c>
      <c r="T1291" s="257">
        <f>IF(Table2[[#This Row],[Status ]]="ongoing",1,0)</f>
        <v>0</v>
      </c>
    </row>
    <row r="1292" spans="1:20" x14ac:dyDescent="0.25">
      <c r="A1292" s="262">
        <v>5016250677</v>
      </c>
      <c r="B1292" s="269" t="str">
        <f>_xlfn.XLOOKUP(Table2[[#This Row],[K&amp;N REF ]],CAT_Details[Tracking Number],CAT_Details[S Ref],,0)</f>
        <v>20250528-S-70571</v>
      </c>
      <c r="C1292" s="270">
        <f>_xlfn.XLOOKUP(Table2[[#This Row],[K&amp;N REF ]],CAT_Details[Tracking Number],CAT_Details[TO Ref],,0)</f>
        <v>20250526726360</v>
      </c>
      <c r="D1292" s="270" t="str">
        <f>_xlfn.XLOOKUP(Table2[[#This Row],[K&amp;N REF ]],CAT_Details[Tracking Number],CAT_Details[Pickup Customer Name],,0)</f>
        <v>Elobau GmbH &amp; Co. KG</v>
      </c>
      <c r="E1292" s="271" t="str">
        <f>_xlfn.XLOOKUP(Table2[[#This Row],[K&amp;N REF ]],CAT_Details[Tracking Number],CAT_Details[Delivery Country Code],,0)</f>
        <v>GB</v>
      </c>
      <c r="F1292" s="271">
        <f>_xlfn.XLOOKUP(Table2[[#This Row],[TO Ref]],CAT_Details[TO Ref],CAT_Details[Loc],,0)</f>
        <v>3402</v>
      </c>
      <c r="G1292" s="257" t="s">
        <v>34</v>
      </c>
      <c r="H1292" s="257" t="s">
        <v>25</v>
      </c>
      <c r="I1292" s="280">
        <v>45812</v>
      </c>
      <c r="J1292" s="257" t="s">
        <v>26</v>
      </c>
      <c r="K1292" s="257" t="s">
        <v>32</v>
      </c>
      <c r="L1292" s="280">
        <v>45812</v>
      </c>
      <c r="M1292" s="257" t="str">
        <f>IF(Table2[[#This Row],[Resolve Date]]="","ONGOING","SOLVED")</f>
        <v>SOLVED</v>
      </c>
      <c r="N1292" s="258" t="s">
        <v>30</v>
      </c>
      <c r="O1292" s="257" t="str">
        <f>Table2[[#This Row],[K&amp;N REF ]]&amp;Table2[[#This Row],[Issue type ]]</f>
        <v xml:space="preserve">5016250677DAMAGE </v>
      </c>
      <c r="P1292" s="257">
        <f>YEAR(Table2[[#This Row],[Date ]])</f>
        <v>2025</v>
      </c>
      <c r="Q1292" s="257" t="str">
        <f>VLOOKUP(MONTH(Table2[[#This Row],[Date ]]),Months,2,0)</f>
        <v>June</v>
      </c>
      <c r="R1292" s="257" t="b">
        <f>COUNTIFS(Table2[Unique],Table2[[#This Row],[Unique]])&gt;1</f>
        <v>0</v>
      </c>
      <c r="S1292" s="257">
        <f>IF(Table2[[#This Row],[Status ]]="Solved",1,0)</f>
        <v>1</v>
      </c>
      <c r="T1292" s="257">
        <f>IF(Table2[[#This Row],[Status ]]="ongoing",1,0)</f>
        <v>0</v>
      </c>
    </row>
    <row r="1293" spans="1:20" x14ac:dyDescent="0.25">
      <c r="A1293" s="262">
        <v>5016250675</v>
      </c>
      <c r="B1293" s="269" t="str">
        <f>_xlfn.XLOOKUP(Table2[[#This Row],[K&amp;N REF ]],CAT_Details[Tracking Number],CAT_Details[S Ref],,0)</f>
        <v>20250528-S-70571</v>
      </c>
      <c r="C1293" s="270">
        <f>_xlfn.XLOOKUP(Table2[[#This Row],[K&amp;N REF ]],CAT_Details[Tracking Number],CAT_Details[TO Ref],,0)</f>
        <v>20250526726370</v>
      </c>
      <c r="D1293" s="270" t="str">
        <f>_xlfn.XLOOKUP(Table2[[#This Row],[K&amp;N REF ]],CAT_Details[Tracking Number],CAT_Details[Pickup Customer Name],,0)</f>
        <v>Elobau GmbH &amp; Co. KG</v>
      </c>
      <c r="E1293" s="271" t="str">
        <f>_xlfn.XLOOKUP(Table2[[#This Row],[K&amp;N REF ]],CAT_Details[Tracking Number],CAT_Details[Delivery Country Code],,0)</f>
        <v>GB</v>
      </c>
      <c r="F1293" s="271">
        <f>_xlfn.XLOOKUP(Table2[[#This Row],[TO Ref]],CAT_Details[TO Ref],CAT_Details[Loc],,0)</f>
        <v>3402</v>
      </c>
      <c r="G1293" s="257" t="s">
        <v>34</v>
      </c>
      <c r="H1293" s="257" t="s">
        <v>25</v>
      </c>
      <c r="I1293" s="280">
        <v>45812</v>
      </c>
      <c r="J1293" s="257" t="s">
        <v>26</v>
      </c>
      <c r="K1293" s="257" t="s">
        <v>32</v>
      </c>
      <c r="L1293" s="280">
        <v>45812</v>
      </c>
      <c r="M1293" s="257" t="str">
        <f>IF(Table2[[#This Row],[Resolve Date]]="","ONGOING","SOLVED")</f>
        <v>SOLVED</v>
      </c>
      <c r="N1293" s="258" t="s">
        <v>30</v>
      </c>
      <c r="O1293" s="257" t="str">
        <f>Table2[[#This Row],[K&amp;N REF ]]&amp;Table2[[#This Row],[Issue type ]]</f>
        <v xml:space="preserve">5016250675DAMAGE </v>
      </c>
      <c r="P1293" s="257">
        <f>YEAR(Table2[[#This Row],[Date ]])</f>
        <v>2025</v>
      </c>
      <c r="Q1293" s="257" t="str">
        <f>VLOOKUP(MONTH(Table2[[#This Row],[Date ]]),Months,2,0)</f>
        <v>June</v>
      </c>
      <c r="R1293" s="257" t="b">
        <f>COUNTIFS(Table2[Unique],Table2[[#This Row],[Unique]])&gt;1</f>
        <v>0</v>
      </c>
      <c r="S1293" s="257">
        <f>IF(Table2[[#This Row],[Status ]]="Solved",1,0)</f>
        <v>1</v>
      </c>
      <c r="T1293" s="257">
        <f>IF(Table2[[#This Row],[Status ]]="ongoing",1,0)</f>
        <v>0</v>
      </c>
    </row>
    <row r="1294" spans="1:20" x14ac:dyDescent="0.25">
      <c r="A1294" s="262">
        <v>5016214853</v>
      </c>
      <c r="B1294" s="269" t="str">
        <f>_xlfn.XLOOKUP(Table2[[#This Row],[K&amp;N REF ]],CAT_Details[Tracking Number],CAT_Details[S Ref],,0)</f>
        <v>20250526-S-70178</v>
      </c>
      <c r="C1294" s="270">
        <f>_xlfn.XLOOKUP(Table2[[#This Row],[K&amp;N REF ]],CAT_Details[Tracking Number],CAT_Details[TO Ref],,0)</f>
        <v>20250526726405</v>
      </c>
      <c r="D1294" s="270" t="str">
        <f>_xlfn.XLOOKUP(Table2[[#This Row],[K&amp;N REF ]],CAT_Details[Tracking Number],CAT_Details[Pickup Customer Name],,0)</f>
        <v>Grammer Technical Components GmbH</v>
      </c>
      <c r="E1294" s="271" t="str">
        <f>_xlfn.XLOOKUP(Table2[[#This Row],[K&amp;N REF ]],CAT_Details[Tracking Number],CAT_Details[Delivery Country Code],,0)</f>
        <v>GB</v>
      </c>
      <c r="F1294" s="271" t="str">
        <f>_xlfn.XLOOKUP(Table2[[#This Row],[TO Ref]],CAT_Details[TO Ref],CAT_Details[Loc],,0)</f>
        <v>U2-L5</v>
      </c>
      <c r="G1294" s="257" t="s">
        <v>34</v>
      </c>
      <c r="H1294" s="257" t="s">
        <v>35</v>
      </c>
      <c r="I1294" s="280">
        <v>45812</v>
      </c>
      <c r="J1294" s="257" t="s">
        <v>26</v>
      </c>
      <c r="K1294" s="257" t="s">
        <v>32</v>
      </c>
      <c r="L1294" s="280">
        <v>45812</v>
      </c>
      <c r="M1294" s="257" t="str">
        <f>IF(Table2[[#This Row],[Resolve Date]]="","ONGOING","SOLVED")</f>
        <v>SOLVED</v>
      </c>
      <c r="N1294" s="258" t="s">
        <v>30</v>
      </c>
      <c r="O1294" s="257" t="str">
        <f>Table2[[#This Row],[K&amp;N REF ]]&amp;Table2[[#This Row],[Issue type ]]</f>
        <v>5016214853NO LABELS</v>
      </c>
      <c r="P1294" s="257">
        <f>YEAR(Table2[[#This Row],[Date ]])</f>
        <v>2025</v>
      </c>
      <c r="Q1294" s="257" t="str">
        <f>VLOOKUP(MONTH(Table2[[#This Row],[Date ]]),Months,2,0)</f>
        <v>June</v>
      </c>
      <c r="R1294" s="257" t="b">
        <f>COUNTIFS(Table2[Unique],Table2[[#This Row],[Unique]])&gt;1</f>
        <v>0</v>
      </c>
      <c r="S1294" s="257">
        <f>IF(Table2[[#This Row],[Status ]]="Solved",1,0)</f>
        <v>1</v>
      </c>
      <c r="T1294" s="257">
        <f>IF(Table2[[#This Row],[Status ]]="ongoing",1,0)</f>
        <v>0</v>
      </c>
    </row>
    <row r="1295" spans="1:20" x14ac:dyDescent="0.25">
      <c r="A1295" s="262">
        <v>5016214219</v>
      </c>
      <c r="B1295" s="269" t="str">
        <f>_xlfn.XLOOKUP(Table2[[#This Row],[K&amp;N REF ]],CAT_Details[Tracking Number],CAT_Details[S Ref],,0)</f>
        <v>20250526-S-70180</v>
      </c>
      <c r="C1295" s="270">
        <f>_xlfn.XLOOKUP(Table2[[#This Row],[K&amp;N REF ]],CAT_Details[Tracking Number],CAT_Details[TO Ref],,0)</f>
        <v>20250526726422</v>
      </c>
      <c r="D1295" s="270" t="str">
        <f>_xlfn.XLOOKUP(Table2[[#This Row],[K&amp;N REF ]],CAT_Details[Tracking Number],CAT_Details[Pickup Customer Name],,0)</f>
        <v>Tenneco Zwickau GmbH</v>
      </c>
      <c r="E1295" s="271" t="str">
        <f>_xlfn.XLOOKUP(Table2[[#This Row],[K&amp;N REF ]],CAT_Details[Tracking Number],CAT_Details[Delivery Country Code],,0)</f>
        <v>GB</v>
      </c>
      <c r="F1295" s="271" t="str">
        <f>_xlfn.XLOOKUP(Table2[[#This Row],[TO Ref]],CAT_Details[TO Ref],CAT_Details[Loc],,0)</f>
        <v>DX01-L5</v>
      </c>
      <c r="G1295" s="257" t="s">
        <v>34</v>
      </c>
      <c r="H1295" s="257" t="s">
        <v>35</v>
      </c>
      <c r="I1295" s="280">
        <v>45812</v>
      </c>
      <c r="J1295" s="257" t="s">
        <v>26</v>
      </c>
      <c r="K1295" s="257" t="s">
        <v>32</v>
      </c>
      <c r="L1295" s="280">
        <v>45812</v>
      </c>
      <c r="M1295" s="257" t="str">
        <f>IF(Table2[[#This Row],[Resolve Date]]="","ONGOING","SOLVED")</f>
        <v>SOLVED</v>
      </c>
      <c r="N1295" s="258" t="s">
        <v>30</v>
      </c>
      <c r="O1295" s="257" t="str">
        <f>Table2[[#This Row],[K&amp;N REF ]]&amp;Table2[[#This Row],[Issue type ]]</f>
        <v>5016214219NO LABELS</v>
      </c>
      <c r="P1295" s="257">
        <f>YEAR(Table2[[#This Row],[Date ]])</f>
        <v>2025</v>
      </c>
      <c r="Q1295" s="257" t="str">
        <f>VLOOKUP(MONTH(Table2[[#This Row],[Date ]]),Months,2,0)</f>
        <v>June</v>
      </c>
      <c r="R1295" s="257" t="b">
        <f>COUNTIFS(Table2[Unique],Table2[[#This Row],[Unique]])&gt;1</f>
        <v>0</v>
      </c>
      <c r="S1295" s="257">
        <f>IF(Table2[[#This Row],[Status ]]="Solved",1,0)</f>
        <v>1</v>
      </c>
      <c r="T1295" s="257">
        <f>IF(Table2[[#This Row],[Status ]]="ongoing",1,0)</f>
        <v>0</v>
      </c>
    </row>
    <row r="1296" spans="1:20" x14ac:dyDescent="0.25">
      <c r="A1296" s="262">
        <v>5016250609</v>
      </c>
      <c r="B1296" s="269" t="str">
        <f>_xlfn.XLOOKUP(Table2[[#This Row],[K&amp;N REF ]],CAT_Details[Tracking Number],CAT_Details[S Ref],,0)</f>
        <v>20250528-S-70575</v>
      </c>
      <c r="C1296" s="270">
        <f>_xlfn.XLOOKUP(Table2[[#This Row],[K&amp;N REF ]],CAT_Details[Tracking Number],CAT_Details[TO Ref],,0)</f>
        <v>20250526726570</v>
      </c>
      <c r="D1296" s="270" t="str">
        <f>_xlfn.XLOOKUP(Table2[[#This Row],[K&amp;N REF ]],CAT_Details[Tracking Number],CAT_Details[Pickup Customer Name],,0)</f>
        <v>Mann + Hummel Gmbh</v>
      </c>
      <c r="E1296" s="271" t="str">
        <f>_xlfn.XLOOKUP(Table2[[#This Row],[K&amp;N REF ]],CAT_Details[Tracking Number],CAT_Details[Delivery Country Code],,0)</f>
        <v>GB</v>
      </c>
      <c r="F1296" s="271">
        <f>_xlfn.XLOOKUP(Table2[[#This Row],[TO Ref]],CAT_Details[TO Ref],CAT_Details[Loc],,0)</f>
        <v>3402</v>
      </c>
      <c r="G1296" s="257" t="s">
        <v>34</v>
      </c>
      <c r="H1296" s="257" t="s">
        <v>49</v>
      </c>
      <c r="I1296" s="280">
        <v>45812</v>
      </c>
      <c r="J1296" s="257" t="s">
        <v>26</v>
      </c>
      <c r="K1296" s="257" t="s">
        <v>32</v>
      </c>
      <c r="L1296" s="280">
        <v>45812</v>
      </c>
      <c r="M1296" s="257" t="str">
        <f>IF(Table2[[#This Row],[Resolve Date]]="","ONGOING","SOLVED")</f>
        <v>SOLVED</v>
      </c>
      <c r="N1296" s="258" t="s">
        <v>30</v>
      </c>
      <c r="O1296" s="257" t="str">
        <f>Table2[[#This Row],[K&amp;N REF ]]&amp;Table2[[#This Row],[Issue type ]]</f>
        <v>5016250609XX LABELS</v>
      </c>
      <c r="P1296" s="257">
        <f>YEAR(Table2[[#This Row],[Date ]])</f>
        <v>2025</v>
      </c>
      <c r="Q1296" s="257" t="str">
        <f>VLOOKUP(MONTH(Table2[[#This Row],[Date ]]),Months,2,0)</f>
        <v>June</v>
      </c>
      <c r="R1296" s="257" t="b">
        <f>COUNTIFS(Table2[Unique],Table2[[#This Row],[Unique]])&gt;1</f>
        <v>0</v>
      </c>
      <c r="S1296" s="257">
        <f>IF(Table2[[#This Row],[Status ]]="Solved",1,0)</f>
        <v>1</v>
      </c>
      <c r="T1296" s="257">
        <f>IF(Table2[[#This Row],[Status ]]="ongoing",1,0)</f>
        <v>0</v>
      </c>
    </row>
    <row r="1297" spans="1:20" x14ac:dyDescent="0.25">
      <c r="A1297" s="262">
        <v>5016250541</v>
      </c>
      <c r="B1297" s="269" t="str">
        <f>_xlfn.XLOOKUP(Table2[[#This Row],[K&amp;N REF ]],CAT_Details[Tracking Number],CAT_Details[S Ref],,0)</f>
        <v>20250528-S-70572</v>
      </c>
      <c r="C1297" s="270">
        <f>_xlfn.XLOOKUP(Table2[[#This Row],[K&amp;N REF ]],CAT_Details[Tracking Number],CAT_Details[TO Ref],,0)</f>
        <v>20250526726814</v>
      </c>
      <c r="D1297" s="270" t="str">
        <f>_xlfn.XLOOKUP(Table2[[#This Row],[K&amp;N REF ]],CAT_Details[Tracking Number],CAT_Details[Pickup Customer Name],,0)</f>
        <v>HYDAC TECHNOLOGY GMBH</v>
      </c>
      <c r="E1297" s="271" t="str">
        <f>_xlfn.XLOOKUP(Table2[[#This Row],[K&amp;N REF ]],CAT_Details[Tracking Number],CAT_Details[Delivery Country Code],,0)</f>
        <v>GB</v>
      </c>
      <c r="F1297" s="271">
        <f>_xlfn.XLOOKUP(Table2[[#This Row],[TO Ref]],CAT_Details[TO Ref],CAT_Details[Loc],,0)</f>
        <v>3402</v>
      </c>
      <c r="G1297" s="257" t="s">
        <v>34</v>
      </c>
      <c r="H1297" s="257" t="s">
        <v>179</v>
      </c>
      <c r="I1297" s="280">
        <v>45812</v>
      </c>
      <c r="J1297" s="257" t="s">
        <v>26</v>
      </c>
      <c r="K1297" s="257" t="s">
        <v>32</v>
      </c>
      <c r="L1297" s="280">
        <v>45812</v>
      </c>
      <c r="M1297" s="257" t="str">
        <f>IF(Table2[[#This Row],[Resolve Date]]="","ONGOING","SOLVED")</f>
        <v>SOLVED</v>
      </c>
      <c r="N1297" s="258" t="s">
        <v>30</v>
      </c>
      <c r="O1297" s="257" t="str">
        <f>Table2[[#This Row],[K&amp;N REF ]]&amp;Table2[[#This Row],[Issue type ]]</f>
        <v xml:space="preserve">5016250541NOT SCANNABLE </v>
      </c>
      <c r="P1297" s="257">
        <f>YEAR(Table2[[#This Row],[Date ]])</f>
        <v>2025</v>
      </c>
      <c r="Q1297" s="257" t="str">
        <f>VLOOKUP(MONTH(Table2[[#This Row],[Date ]]),Months,2,0)</f>
        <v>June</v>
      </c>
      <c r="R1297" s="257" t="b">
        <f>COUNTIFS(Table2[Unique],Table2[[#This Row],[Unique]])&gt;1</f>
        <v>0</v>
      </c>
      <c r="S1297" s="257">
        <f>IF(Table2[[#This Row],[Status ]]="Solved",1,0)</f>
        <v>1</v>
      </c>
      <c r="T1297" s="257">
        <f>IF(Table2[[#This Row],[Status ]]="ongoing",1,0)</f>
        <v>0</v>
      </c>
    </row>
    <row r="1298" spans="1:20" x14ac:dyDescent="0.25">
      <c r="A1298" s="262">
        <v>5016250849</v>
      </c>
      <c r="B1298" s="269" t="str">
        <f>_xlfn.XLOOKUP(Table2[[#This Row],[K&amp;N REF ]],CAT_Details[Tracking Number],CAT_Details[S Ref],,0)</f>
        <v>20250528-S-70588</v>
      </c>
      <c r="C1298" s="270">
        <f>_xlfn.XLOOKUP(Table2[[#This Row],[K&amp;N REF ]],CAT_Details[Tracking Number],CAT_Details[TO Ref],,0)</f>
        <v>20250526726857</v>
      </c>
      <c r="D1298" s="270" t="str">
        <f>_xlfn.XLOOKUP(Table2[[#This Row],[K&amp;N REF ]],CAT_Details[Tracking Number],CAT_Details[Pickup Customer Name],,0)</f>
        <v>Hydac Fluidtechnik</v>
      </c>
      <c r="E1298" s="271" t="str">
        <f>_xlfn.XLOOKUP(Table2[[#This Row],[K&amp;N REF ]],CAT_Details[Tracking Number],CAT_Details[Delivery Country Code],,0)</f>
        <v>GB</v>
      </c>
      <c r="F1298" s="271">
        <f>_xlfn.XLOOKUP(Table2[[#This Row],[TO Ref]],CAT_Details[TO Ref],CAT_Details[Loc],,0)</f>
        <v>3402</v>
      </c>
      <c r="G1298" s="257" t="s">
        <v>34</v>
      </c>
      <c r="H1298" s="257" t="s">
        <v>179</v>
      </c>
      <c r="I1298" s="280">
        <v>45812</v>
      </c>
      <c r="J1298" s="257" t="s">
        <v>26</v>
      </c>
      <c r="K1298" s="257" t="s">
        <v>32</v>
      </c>
      <c r="L1298" s="280">
        <v>45812</v>
      </c>
      <c r="M1298" s="257" t="str">
        <f>IF(Table2[[#This Row],[Resolve Date]]="","ONGOING","SOLVED")</f>
        <v>SOLVED</v>
      </c>
      <c r="N1298" s="258" t="s">
        <v>30</v>
      </c>
      <c r="O1298" s="257" t="str">
        <f>Table2[[#This Row],[K&amp;N REF ]]&amp;Table2[[#This Row],[Issue type ]]</f>
        <v xml:space="preserve">5016250849NOT SCANNABLE </v>
      </c>
      <c r="P1298" s="257">
        <f>YEAR(Table2[[#This Row],[Date ]])</f>
        <v>2025</v>
      </c>
      <c r="Q1298" s="257" t="str">
        <f>VLOOKUP(MONTH(Table2[[#This Row],[Date ]]),Months,2,0)</f>
        <v>June</v>
      </c>
      <c r="R1298" s="257" t="b">
        <f>COUNTIFS(Table2[Unique],Table2[[#This Row],[Unique]])&gt;1</f>
        <v>0</v>
      </c>
      <c r="S1298" s="257">
        <f>IF(Table2[[#This Row],[Status ]]="Solved",1,0)</f>
        <v>1</v>
      </c>
      <c r="T1298" s="257">
        <f>IF(Table2[[#This Row],[Status ]]="ongoing",1,0)</f>
        <v>0</v>
      </c>
    </row>
    <row r="1299" spans="1:20" x14ac:dyDescent="0.25">
      <c r="A1299" s="262">
        <v>5016250690</v>
      </c>
      <c r="B1299" s="269" t="str">
        <f>_xlfn.XLOOKUP(Table2[[#This Row],[K&amp;N REF ]],CAT_Details[Tracking Number],CAT_Details[S Ref],,0)</f>
        <v>20250528-S-70578</v>
      </c>
      <c r="C1299" s="270">
        <f>_xlfn.XLOOKUP(Table2[[#This Row],[K&amp;N REF ]],CAT_Details[Tracking Number],CAT_Details[TO Ref],,0)</f>
        <v>20250527727933</v>
      </c>
      <c r="D1299" s="270" t="str">
        <f>_xlfn.XLOOKUP(Table2[[#This Row],[K&amp;N REF ]],CAT_Details[Tracking Number],CAT_Details[Pickup Customer Name],,0)</f>
        <v>Winkelmann MSR Technology Beteiligungs-GmbH</v>
      </c>
      <c r="E1299" s="271" t="str">
        <f>_xlfn.XLOOKUP(Table2[[#This Row],[K&amp;N REF ]],CAT_Details[Tracking Number],CAT_Details[Delivery Country Code],,0)</f>
        <v>GB</v>
      </c>
      <c r="F1299" s="271" t="str">
        <f>_xlfn.XLOOKUP(Table2[[#This Row],[TO Ref]],CAT_Details[TO Ref],CAT_Details[Loc],,0)</f>
        <v>DK-BM01</v>
      </c>
      <c r="G1299" s="257" t="s">
        <v>34</v>
      </c>
      <c r="H1299" s="257" t="s">
        <v>29</v>
      </c>
      <c r="I1299" s="280">
        <v>45812</v>
      </c>
      <c r="J1299" s="257" t="s">
        <v>26</v>
      </c>
      <c r="K1299" s="257" t="s">
        <v>32</v>
      </c>
      <c r="L1299" s="280">
        <v>45812</v>
      </c>
      <c r="M1299" s="257" t="str">
        <f>IF(Table2[[#This Row],[Resolve Date]]="","ONGOING","SOLVED")</f>
        <v>SOLVED</v>
      </c>
      <c r="N1299" s="258" t="s">
        <v>30</v>
      </c>
      <c r="O1299" s="257" t="str">
        <f>Table2[[#This Row],[K&amp;N REF ]]&amp;Table2[[#This Row],[Issue type ]]</f>
        <v>5016250690DAMAGED LABEL</v>
      </c>
      <c r="P1299" s="257">
        <f>YEAR(Table2[[#This Row],[Date ]])</f>
        <v>2025</v>
      </c>
      <c r="Q1299" s="257" t="str">
        <f>VLOOKUP(MONTH(Table2[[#This Row],[Date ]]),Months,2,0)</f>
        <v>June</v>
      </c>
      <c r="R1299" s="257" t="b">
        <f>COUNTIFS(Table2[Unique],Table2[[#This Row],[Unique]])&gt;1</f>
        <v>0</v>
      </c>
      <c r="S1299" s="257">
        <f>IF(Table2[[#This Row],[Status ]]="Solved",1,0)</f>
        <v>1</v>
      </c>
      <c r="T1299" s="257">
        <f>IF(Table2[[#This Row],[Status ]]="ongoing",1,0)</f>
        <v>0</v>
      </c>
    </row>
    <row r="1300" spans="1:20" x14ac:dyDescent="0.25">
      <c r="A1300" s="262">
        <v>5016250697</v>
      </c>
      <c r="B1300" s="269" t="str">
        <f>_xlfn.XLOOKUP(Table2[[#This Row],[K&amp;N REF ]],CAT_Details[Tracking Number],CAT_Details[S Ref],,0)</f>
        <v>20250528-S-70566</v>
      </c>
      <c r="C1300" s="270">
        <f>_xlfn.XLOOKUP(Table2[[#This Row],[K&amp;N REF ]],CAT_Details[Tracking Number],CAT_Details[TO Ref],,0)</f>
        <v>20250528728317</v>
      </c>
      <c r="D1300" s="270" t="str">
        <f>_xlfn.XLOOKUP(Table2[[#This Row],[K&amp;N REF ]],CAT_Details[Tracking Number],CAT_Details[Pickup Customer Name],,0)</f>
        <v>DANFOSS POWER SOLUTIONS  C/O HERBER</v>
      </c>
      <c r="E1300" s="271" t="str">
        <f>_xlfn.XLOOKUP(Table2[[#This Row],[K&amp;N REF ]],CAT_Details[Tracking Number],CAT_Details[Delivery Country Code],,0)</f>
        <v>GB</v>
      </c>
      <c r="F1300" s="271">
        <f>_xlfn.XLOOKUP(Table2[[#This Row],[TO Ref]],CAT_Details[TO Ref],CAT_Details[Loc],,0)</f>
        <v>3402</v>
      </c>
      <c r="G1300" s="257" t="s">
        <v>34</v>
      </c>
      <c r="H1300" s="257" t="s">
        <v>31</v>
      </c>
      <c r="I1300" s="280">
        <v>45812</v>
      </c>
      <c r="J1300" s="257" t="s">
        <v>26</v>
      </c>
      <c r="K1300" s="257" t="s">
        <v>32</v>
      </c>
      <c r="L1300" s="280">
        <v>45812</v>
      </c>
      <c r="M1300" s="257" t="str">
        <f>IF(Table2[[#This Row],[Resolve Date]]="","ONGOING","SOLVED")</f>
        <v>SOLVED</v>
      </c>
      <c r="N1300" s="258" t="s">
        <v>30</v>
      </c>
      <c r="O1300" s="257" t="str">
        <f>Table2[[#This Row],[K&amp;N REF ]]&amp;Table2[[#This Row],[Issue type ]]</f>
        <v>5016250697MISSING LABELS ON SOME UNITS</v>
      </c>
      <c r="P1300" s="257">
        <f>YEAR(Table2[[#This Row],[Date ]])</f>
        <v>2025</v>
      </c>
      <c r="Q1300" s="257" t="str">
        <f>VLOOKUP(MONTH(Table2[[#This Row],[Date ]]),Months,2,0)</f>
        <v>June</v>
      </c>
      <c r="R1300" s="257" t="b">
        <f>COUNTIFS(Table2[Unique],Table2[[#This Row],[Unique]])&gt;1</f>
        <v>0</v>
      </c>
      <c r="S1300" s="257">
        <f>IF(Table2[[#This Row],[Status ]]="Solved",1,0)</f>
        <v>1</v>
      </c>
      <c r="T1300" s="257">
        <f>IF(Table2[[#This Row],[Status ]]="ongoing",1,0)</f>
        <v>0</v>
      </c>
    </row>
    <row r="1301" spans="1:20" x14ac:dyDescent="0.25">
      <c r="A1301" s="262">
        <v>5016250599</v>
      </c>
      <c r="B1301" s="269" t="str">
        <f>_xlfn.XLOOKUP(Table2[[#This Row],[K&amp;N REF ]],CAT_Details[Tracking Number],CAT_Details[S Ref],,0)</f>
        <v>20250528-S-70586</v>
      </c>
      <c r="C1301" s="270">
        <f>_xlfn.XLOOKUP(Table2[[#This Row],[K&amp;N REF ]],CAT_Details[Tracking Number],CAT_Details[TO Ref],,0)</f>
        <v>20250528728322</v>
      </c>
      <c r="D1301" s="270" t="str">
        <f>_xlfn.XLOOKUP(Table2[[#This Row],[K&amp;N REF ]],CAT_Details[Tracking Number],CAT_Details[Pickup Customer Name],,0)</f>
        <v>THOMAS MAGNETE GMBH</v>
      </c>
      <c r="E1301" s="271" t="str">
        <f>_xlfn.XLOOKUP(Table2[[#This Row],[K&amp;N REF ]],CAT_Details[Tracking Number],CAT_Details[Delivery Country Code],,0)</f>
        <v>GB</v>
      </c>
      <c r="F1301" s="271">
        <f>_xlfn.XLOOKUP(Table2[[#This Row],[TO Ref]],CAT_Details[TO Ref],CAT_Details[Loc],,0)</f>
        <v>3402</v>
      </c>
      <c r="G1301" s="257" t="s">
        <v>34</v>
      </c>
      <c r="H1301" s="257" t="s">
        <v>179</v>
      </c>
      <c r="I1301" s="280">
        <v>45812</v>
      </c>
      <c r="J1301" s="257" t="s">
        <v>26</v>
      </c>
      <c r="K1301" s="257" t="s">
        <v>32</v>
      </c>
      <c r="L1301" s="280">
        <v>45812</v>
      </c>
      <c r="M1301" s="257" t="str">
        <f>IF(Table2[[#This Row],[Resolve Date]]="","ONGOING","SOLVED")</f>
        <v>SOLVED</v>
      </c>
      <c r="N1301" s="258" t="s">
        <v>30</v>
      </c>
      <c r="O1301" s="257" t="str">
        <f>Table2[[#This Row],[K&amp;N REF ]]&amp;Table2[[#This Row],[Issue type ]]</f>
        <v xml:space="preserve">5016250599NOT SCANNABLE </v>
      </c>
      <c r="P1301" s="257">
        <f>YEAR(Table2[[#This Row],[Date ]])</f>
        <v>2025</v>
      </c>
      <c r="Q1301" s="257" t="str">
        <f>VLOOKUP(MONTH(Table2[[#This Row],[Date ]]),Months,2,0)</f>
        <v>June</v>
      </c>
      <c r="R1301" s="257" t="b">
        <f>COUNTIFS(Table2[Unique],Table2[[#This Row],[Unique]])&gt;1</f>
        <v>0</v>
      </c>
      <c r="S1301" s="257">
        <f>IF(Table2[[#This Row],[Status ]]="Solved",1,0)</f>
        <v>1</v>
      </c>
      <c r="T1301" s="257">
        <f>IF(Table2[[#This Row],[Status ]]="ongoing",1,0)</f>
        <v>0</v>
      </c>
    </row>
    <row r="1302" spans="1:20" x14ac:dyDescent="0.25">
      <c r="A1302" s="262">
        <v>5016250643</v>
      </c>
      <c r="B1302" s="269" t="str">
        <f>_xlfn.XLOOKUP(Table2[[#This Row],[K&amp;N REF ]],CAT_Details[Tracking Number],CAT_Details[S Ref],,0)</f>
        <v>20250528-S-70584</v>
      </c>
      <c r="C1302" s="270">
        <f>_xlfn.XLOOKUP(Table2[[#This Row],[K&amp;N REF ]],CAT_Details[Tracking Number],CAT_Details[TO Ref],,0)</f>
        <v>20250528728421</v>
      </c>
      <c r="D1302" s="270" t="str">
        <f>_xlfn.XLOOKUP(Table2[[#This Row],[K&amp;N REF ]],CAT_Details[Tracking Number],CAT_Details[Pickup Customer Name],,0)</f>
        <v>Hasse &amp; Wrede Gmbh</v>
      </c>
      <c r="E1302" s="271" t="str">
        <f>_xlfn.XLOOKUP(Table2[[#This Row],[K&amp;N REF ]],CAT_Details[Tracking Number],CAT_Details[Delivery Country Code],,0)</f>
        <v>GB</v>
      </c>
      <c r="F1302" s="271" t="str">
        <f>_xlfn.XLOOKUP(Table2[[#This Row],[TO Ref]],CAT_Details[TO Ref],CAT_Details[Loc],,0)</f>
        <v>DX01</v>
      </c>
      <c r="G1302" s="257" t="s">
        <v>34</v>
      </c>
      <c r="H1302" s="257" t="s">
        <v>35</v>
      </c>
      <c r="I1302" s="280">
        <v>45812</v>
      </c>
      <c r="J1302" s="257" t="s">
        <v>26</v>
      </c>
      <c r="K1302" s="257" t="s">
        <v>32</v>
      </c>
      <c r="L1302" s="280">
        <v>45812</v>
      </c>
      <c r="M1302" s="257" t="str">
        <f>IF(Table2[[#This Row],[Resolve Date]]="","ONGOING","SOLVED")</f>
        <v>SOLVED</v>
      </c>
      <c r="N1302" s="258" t="s">
        <v>30</v>
      </c>
      <c r="O1302" s="257" t="str">
        <f>Table2[[#This Row],[K&amp;N REF ]]&amp;Table2[[#This Row],[Issue type ]]</f>
        <v>5016250643NO LABELS</v>
      </c>
      <c r="P1302" s="257">
        <f>YEAR(Table2[[#This Row],[Date ]])</f>
        <v>2025</v>
      </c>
      <c r="Q1302" s="257" t="str">
        <f>VLOOKUP(MONTH(Table2[[#This Row],[Date ]]),Months,2,0)</f>
        <v>June</v>
      </c>
      <c r="R1302" s="257" t="b">
        <f>COUNTIFS(Table2[Unique],Table2[[#This Row],[Unique]])&gt;1</f>
        <v>0</v>
      </c>
      <c r="S1302" s="257">
        <f>IF(Table2[[#This Row],[Status ]]="Solved",1,0)</f>
        <v>1</v>
      </c>
      <c r="T1302" s="257">
        <f>IF(Table2[[#This Row],[Status ]]="ongoing",1,0)</f>
        <v>0</v>
      </c>
    </row>
    <row r="1303" spans="1:20" x14ac:dyDescent="0.25">
      <c r="A1303" s="262">
        <v>5016250544</v>
      </c>
      <c r="B1303" s="269" t="str">
        <f>_xlfn.XLOOKUP(Table2[[#This Row],[K&amp;N REF ]],CAT_Details[Tracking Number],CAT_Details[S Ref],,0)</f>
        <v>20250528-S-70565</v>
      </c>
      <c r="C1303" s="270">
        <f>_xlfn.XLOOKUP(Table2[[#This Row],[K&amp;N REF ]],CAT_Details[Tracking Number],CAT_Details[TO Ref],,0)</f>
        <v>20250528728685</v>
      </c>
      <c r="D1303" s="270" t="str">
        <f>_xlfn.XLOOKUP(Table2[[#This Row],[K&amp;N REF ]],CAT_Details[Tracking Number],CAT_Details[Pickup Customer Name],,0)</f>
        <v>Dichtungstechnik G. Bruss GmbH &amp; Co. KG</v>
      </c>
      <c r="E1303" s="271" t="str">
        <f>_xlfn.XLOOKUP(Table2[[#This Row],[K&amp;N REF ]],CAT_Details[Tracking Number],CAT_Details[Delivery Country Code],,0)</f>
        <v>GB</v>
      </c>
      <c r="F1303" s="271" t="str">
        <f>_xlfn.XLOOKUP(Table2[[#This Row],[TO Ref]],CAT_Details[TO Ref],CAT_Details[Loc],,0)</f>
        <v>DX01-L5</v>
      </c>
      <c r="G1303" s="257" t="s">
        <v>34</v>
      </c>
      <c r="H1303" s="257" t="s">
        <v>35</v>
      </c>
      <c r="I1303" s="280">
        <v>45812</v>
      </c>
      <c r="J1303" s="257" t="s">
        <v>26</v>
      </c>
      <c r="K1303" s="257" t="s">
        <v>32</v>
      </c>
      <c r="L1303" s="280">
        <v>45812</v>
      </c>
      <c r="M1303" s="257" t="str">
        <f>IF(Table2[[#This Row],[Resolve Date]]="","ONGOING","SOLVED")</f>
        <v>SOLVED</v>
      </c>
      <c r="N1303" s="258" t="s">
        <v>30</v>
      </c>
      <c r="O1303" s="257" t="str">
        <f>Table2[[#This Row],[K&amp;N REF ]]&amp;Table2[[#This Row],[Issue type ]]</f>
        <v>5016250544NO LABELS</v>
      </c>
      <c r="P1303" s="257">
        <f>YEAR(Table2[[#This Row],[Date ]])</f>
        <v>2025</v>
      </c>
      <c r="Q1303" s="257" t="str">
        <f>VLOOKUP(MONTH(Table2[[#This Row],[Date ]]),Months,2,0)</f>
        <v>June</v>
      </c>
      <c r="R1303" s="257" t="b">
        <f>COUNTIFS(Table2[Unique],Table2[[#This Row],[Unique]])&gt;1</f>
        <v>0</v>
      </c>
      <c r="S1303" s="257">
        <f>IF(Table2[[#This Row],[Status ]]="Solved",1,0)</f>
        <v>1</v>
      </c>
      <c r="T1303" s="257">
        <f>IF(Table2[[#This Row],[Status ]]="ongoing",1,0)</f>
        <v>0</v>
      </c>
    </row>
    <row r="1304" spans="1:20" x14ac:dyDescent="0.25">
      <c r="A1304" s="262">
        <v>5016250763</v>
      </c>
      <c r="B1304" s="269" t="str">
        <f>_xlfn.XLOOKUP(Table2[[#This Row],[K&amp;N REF ]],CAT_Details[Tracking Number],CAT_Details[S Ref],,0)</f>
        <v>20250528-S-70073</v>
      </c>
      <c r="C1304" s="270">
        <f>_xlfn.XLOOKUP(Table2[[#This Row],[K&amp;N REF ]],CAT_Details[Tracking Number],CAT_Details[TO Ref],,0)</f>
        <v>20250528728738</v>
      </c>
      <c r="D1304" s="270" t="str">
        <f>_xlfn.XLOOKUP(Table2[[#This Row],[K&amp;N REF ]],CAT_Details[Tracking Number],CAT_Details[Pickup Customer Name],,0)</f>
        <v>Bosch Rexroth AG Werk Horb</v>
      </c>
      <c r="E1304" s="271" t="str">
        <f>_xlfn.XLOOKUP(Table2[[#This Row],[K&amp;N REF ]],CAT_Details[Tracking Number],CAT_Details[Delivery Country Code],,0)</f>
        <v>GB</v>
      </c>
      <c r="F1304" s="271" t="str">
        <f>_xlfn.XLOOKUP(Table2[[#This Row],[TO Ref]],CAT_Details[TO Ref],CAT_Details[Loc],,0)</f>
        <v>U2-L5</v>
      </c>
      <c r="G1304" s="257" t="s">
        <v>34</v>
      </c>
      <c r="H1304" s="257" t="s">
        <v>35</v>
      </c>
      <c r="I1304" s="280">
        <v>45812</v>
      </c>
      <c r="J1304" s="257" t="s">
        <v>26</v>
      </c>
      <c r="K1304" s="257" t="s">
        <v>32</v>
      </c>
      <c r="L1304" s="280">
        <v>45812</v>
      </c>
      <c r="M1304" s="257" t="str">
        <f>IF(Table2[[#This Row],[Resolve Date]]="","ONGOING","SOLVED")</f>
        <v>SOLVED</v>
      </c>
      <c r="N1304" s="258" t="s">
        <v>30</v>
      </c>
      <c r="O1304" s="257" t="str">
        <f>Table2[[#This Row],[K&amp;N REF ]]&amp;Table2[[#This Row],[Issue type ]]</f>
        <v>5016250763NO LABELS</v>
      </c>
      <c r="P1304" s="257">
        <f>YEAR(Table2[[#This Row],[Date ]])</f>
        <v>2025</v>
      </c>
      <c r="Q1304" s="257" t="str">
        <f>VLOOKUP(MONTH(Table2[[#This Row],[Date ]]),Months,2,0)</f>
        <v>June</v>
      </c>
      <c r="R1304" s="257" t="b">
        <f>COUNTIFS(Table2[Unique],Table2[[#This Row],[Unique]])&gt;1</f>
        <v>0</v>
      </c>
      <c r="S1304" s="257">
        <f>IF(Table2[[#This Row],[Status ]]="Solved",1,0)</f>
        <v>1</v>
      </c>
      <c r="T1304" s="257">
        <f>IF(Table2[[#This Row],[Status ]]="ongoing",1,0)</f>
        <v>0</v>
      </c>
    </row>
    <row r="1305" spans="1:20" x14ac:dyDescent="0.25">
      <c r="A1305" s="262">
        <v>5016250581</v>
      </c>
      <c r="B1305" s="269" t="str">
        <f>_xlfn.XLOOKUP(Table2[[#This Row],[K&amp;N REF ]],CAT_Details[Tracking Number],CAT_Details[S Ref],,0)</f>
        <v>20250528-S-70562</v>
      </c>
      <c r="C1305" s="270">
        <f>_xlfn.XLOOKUP(Table2[[#This Row],[K&amp;N REF ]],CAT_Details[Tracking Number],CAT_Details[TO Ref],,0)</f>
        <v>20250528728882</v>
      </c>
      <c r="D1305" s="270" t="str">
        <f>_xlfn.XLOOKUP(Table2[[#This Row],[K&amp;N REF ]],CAT_Details[Tracking Number],CAT_Details[Pickup Customer Name],,0)</f>
        <v>Grammer Technical Components GmbH</v>
      </c>
      <c r="E1305" s="271" t="str">
        <f>_xlfn.XLOOKUP(Table2[[#This Row],[K&amp;N REF ]],CAT_Details[Tracking Number],CAT_Details[Delivery Country Code],,0)</f>
        <v>GB</v>
      </c>
      <c r="F1305" s="271" t="str">
        <f>_xlfn.XLOOKUP(Table2[[#This Row],[TO Ref]],CAT_Details[TO Ref],CAT_Details[Loc],,0)</f>
        <v>U2-L5</v>
      </c>
      <c r="G1305" s="257" t="s">
        <v>34</v>
      </c>
      <c r="H1305" s="257" t="s">
        <v>35</v>
      </c>
      <c r="I1305" s="280">
        <v>45812</v>
      </c>
      <c r="J1305" s="257" t="s">
        <v>26</v>
      </c>
      <c r="K1305" s="257" t="s">
        <v>32</v>
      </c>
      <c r="L1305" s="280">
        <v>45812</v>
      </c>
      <c r="M1305" s="257" t="str">
        <f>IF(Table2[[#This Row],[Resolve Date]]="","ONGOING","SOLVED")</f>
        <v>SOLVED</v>
      </c>
      <c r="N1305" s="258" t="s">
        <v>30</v>
      </c>
      <c r="O1305" s="257" t="str">
        <f>Table2[[#This Row],[K&amp;N REF ]]&amp;Table2[[#This Row],[Issue type ]]</f>
        <v>5016250581NO LABELS</v>
      </c>
      <c r="P1305" s="257">
        <f>YEAR(Table2[[#This Row],[Date ]])</f>
        <v>2025</v>
      </c>
      <c r="Q1305" s="257" t="str">
        <f>VLOOKUP(MONTH(Table2[[#This Row],[Date ]]),Months,2,0)</f>
        <v>June</v>
      </c>
      <c r="R1305" s="257" t="b">
        <f>COUNTIFS(Table2[Unique],Table2[[#This Row],[Unique]])&gt;1</f>
        <v>0</v>
      </c>
      <c r="S1305" s="257">
        <f>IF(Table2[[#This Row],[Status ]]="Solved",1,0)</f>
        <v>1</v>
      </c>
      <c r="T1305" s="257">
        <f>IF(Table2[[#This Row],[Status ]]="ongoing",1,0)</f>
        <v>0</v>
      </c>
    </row>
    <row r="1306" spans="1:20" x14ac:dyDescent="0.25">
      <c r="A1306" s="262">
        <v>5016266222</v>
      </c>
      <c r="B1306" s="269" t="str">
        <f>_xlfn.XLOOKUP(Table2[[#This Row],[K&amp;N REF ]],CAT_Details[Tracking Number],CAT_Details[S Ref],,0)</f>
        <v>20250530-S-70337</v>
      </c>
      <c r="C1306" s="270">
        <f>_xlfn.XLOOKUP(Table2[[#This Row],[K&amp;N REF ]],CAT_Details[Tracking Number],CAT_Details[TO Ref],,0)</f>
        <v>20250530730368</v>
      </c>
      <c r="D1306" s="270" t="str">
        <f>_xlfn.XLOOKUP(Table2[[#This Row],[K&amp;N REF ]],CAT_Details[Tracking Number],CAT_Details[Pickup Customer Name],,0)</f>
        <v>Donaldson Ed</v>
      </c>
      <c r="E1306" s="271" t="str">
        <f>_xlfn.XLOOKUP(Table2[[#This Row],[K&amp;N REF ]],CAT_Details[Tracking Number],CAT_Details[Delivery Country Code],,0)</f>
        <v>GB</v>
      </c>
      <c r="F1306" s="271" t="str">
        <f>_xlfn.XLOOKUP(Table2[[#This Row],[TO Ref]],CAT_Details[TO Ref],CAT_Details[Loc],,0)</f>
        <v>DX01-L5</v>
      </c>
      <c r="G1306" s="257" t="s">
        <v>36</v>
      </c>
      <c r="H1306" s="257" t="s">
        <v>179</v>
      </c>
      <c r="I1306" s="280">
        <v>45812</v>
      </c>
      <c r="J1306" s="257" t="s">
        <v>26</v>
      </c>
      <c r="K1306" s="257" t="s">
        <v>32</v>
      </c>
      <c r="L1306" s="280">
        <v>45812</v>
      </c>
      <c r="M1306" s="257" t="str">
        <f>IF(Table2[[#This Row],[Resolve Date]]="","ONGOING","SOLVED")</f>
        <v>SOLVED</v>
      </c>
      <c r="N1306" s="258" t="s">
        <v>30</v>
      </c>
      <c r="O1306" s="257" t="str">
        <f>Table2[[#This Row],[K&amp;N REF ]]&amp;Table2[[#This Row],[Issue type ]]</f>
        <v xml:space="preserve">5016266222NOT SCANNABLE </v>
      </c>
      <c r="P1306" s="257">
        <f>YEAR(Table2[[#This Row],[Date ]])</f>
        <v>2025</v>
      </c>
      <c r="Q1306" s="257" t="str">
        <f>VLOOKUP(MONTH(Table2[[#This Row],[Date ]]),Months,2,0)</f>
        <v>June</v>
      </c>
      <c r="R1306" s="257" t="b">
        <f>COUNTIFS(Table2[Unique],Table2[[#This Row],[Unique]])&gt;1</f>
        <v>0</v>
      </c>
      <c r="S1306" s="257">
        <f>IF(Table2[[#This Row],[Status ]]="Solved",1,0)</f>
        <v>1</v>
      </c>
      <c r="T1306" s="257">
        <f>IF(Table2[[#This Row],[Status ]]="ongoing",1,0)</f>
        <v>0</v>
      </c>
    </row>
    <row r="1307" spans="1:20" x14ac:dyDescent="0.25">
      <c r="A1307" s="262">
        <v>5016230894</v>
      </c>
      <c r="B1307" s="269" t="str">
        <f>_xlfn.XLOOKUP(Table2[[#This Row],[K&amp;N REF ]],CAT_Details[Tracking Number],CAT_Details[S Ref],,0)</f>
        <v>20250527-S-70236</v>
      </c>
      <c r="C1307" s="270">
        <f>_xlfn.XLOOKUP(Table2[[#This Row],[K&amp;N REF ]],CAT_Details[Tracking Number],CAT_Details[TO Ref],,0)</f>
        <v>20250527727527</v>
      </c>
      <c r="D1307" s="270" t="str">
        <f>_xlfn.XLOOKUP(Table2[[#This Row],[K&amp;N REF ]],CAT_Details[Tracking Number],CAT_Details[Pickup Customer Name],,0)</f>
        <v>COBO SPA</v>
      </c>
      <c r="E1307" s="271" t="str">
        <f>_xlfn.XLOOKUP(Table2[[#This Row],[K&amp;N REF ]],CAT_Details[Tracking Number],CAT_Details[Delivery Country Code],,0)</f>
        <v>GB</v>
      </c>
      <c r="F1307" s="271" t="str">
        <f>_xlfn.XLOOKUP(Table2[[#This Row],[TO Ref]],CAT_Details[TO Ref],CAT_Details[Loc],,0)</f>
        <v>OYL1</v>
      </c>
      <c r="G1307" s="257" t="s">
        <v>24</v>
      </c>
      <c r="H1307" s="257" t="s">
        <v>29</v>
      </c>
      <c r="I1307" s="280">
        <v>45813</v>
      </c>
      <c r="J1307" s="257" t="s">
        <v>26</v>
      </c>
      <c r="K1307" s="257" t="s">
        <v>32</v>
      </c>
      <c r="L1307" s="280">
        <v>45813</v>
      </c>
      <c r="M1307" s="257" t="str">
        <f>IF(Table2[[#This Row],[Resolve Date]]="","ONGOING","SOLVED")</f>
        <v>SOLVED</v>
      </c>
      <c r="N1307" s="258" t="s">
        <v>183</v>
      </c>
      <c r="O1307" s="257" t="str">
        <f>Table2[[#This Row],[K&amp;N REF ]]&amp;Table2[[#This Row],[Issue type ]]</f>
        <v>5016230894DAMAGED LABEL</v>
      </c>
      <c r="P1307" s="257">
        <f>YEAR(Table2[[#This Row],[Date ]])</f>
        <v>2025</v>
      </c>
      <c r="Q1307" s="257" t="str">
        <f>VLOOKUP(MONTH(Table2[[#This Row],[Date ]]),Months,2,0)</f>
        <v>June</v>
      </c>
      <c r="R1307" s="257" t="b">
        <f>COUNTIFS(Table2[Unique],Table2[[#This Row],[Unique]])&gt;1</f>
        <v>0</v>
      </c>
      <c r="S1307" s="257">
        <f>IF(Table2[[#This Row],[Status ]]="Solved",1,0)</f>
        <v>1</v>
      </c>
      <c r="T1307" s="257">
        <f>IF(Table2[[#This Row],[Status ]]="ongoing",1,0)</f>
        <v>0</v>
      </c>
    </row>
    <row r="1308" spans="1:20" x14ac:dyDescent="0.25">
      <c r="A1308" s="262">
        <v>5016230392</v>
      </c>
      <c r="B1308" s="269" t="str">
        <f>_xlfn.XLOOKUP(Table2[[#This Row],[K&amp;N REF ]],CAT_Details[Tracking Number],CAT_Details[S Ref],,0)</f>
        <v>20250528-S-70008</v>
      </c>
      <c r="C1308" s="270">
        <f>_xlfn.XLOOKUP(Table2[[#This Row],[K&amp;N REF ]],CAT_Details[Tracking Number],CAT_Details[TO Ref],,0)</f>
        <v>20250527727802</v>
      </c>
      <c r="D1308" s="270" t="str">
        <f>_xlfn.XLOOKUP(Table2[[#This Row],[K&amp;N REF ]],CAT_Details[Tracking Number],CAT_Details[Pickup Customer Name],,0)</f>
        <v>SAN MARTINO (AT)/SELMAT SRL</v>
      </c>
      <c r="E1308" s="271" t="str">
        <f>_xlfn.XLOOKUP(Table2[[#This Row],[K&amp;N REF ]],CAT_Details[Tracking Number],CAT_Details[Delivery Country Code],,0)</f>
        <v>GB</v>
      </c>
      <c r="F1308" s="271">
        <f>_xlfn.XLOOKUP(Table2[[#This Row],[TO Ref]],CAT_Details[TO Ref],CAT_Details[Loc],,0)</f>
        <v>3402</v>
      </c>
      <c r="G1308" s="257" t="s">
        <v>24</v>
      </c>
      <c r="H1308" s="257" t="s">
        <v>35</v>
      </c>
      <c r="I1308" s="280">
        <v>45813</v>
      </c>
      <c r="J1308" s="257" t="s">
        <v>26</v>
      </c>
      <c r="K1308" s="257" t="s">
        <v>32</v>
      </c>
      <c r="L1308" s="280">
        <v>45814</v>
      </c>
      <c r="M1308" s="257" t="str">
        <f>IF(Table2[[#This Row],[Resolve Date]]="","ONGOING","SOLVED")</f>
        <v>SOLVED</v>
      </c>
      <c r="N1308" s="258" t="s">
        <v>30</v>
      </c>
      <c r="O1308" s="257" t="str">
        <f>Table2[[#This Row],[K&amp;N REF ]]&amp;Table2[[#This Row],[Issue type ]]</f>
        <v>5016230392NO LABELS</v>
      </c>
      <c r="P1308" s="257">
        <f>YEAR(Table2[[#This Row],[Date ]])</f>
        <v>2025</v>
      </c>
      <c r="Q1308" s="257" t="str">
        <f>VLOOKUP(MONTH(Table2[[#This Row],[Date ]]),Months,2,0)</f>
        <v>June</v>
      </c>
      <c r="R1308" s="257" t="b">
        <f>COUNTIFS(Table2[Unique],Table2[[#This Row],[Unique]])&gt;1</f>
        <v>0</v>
      </c>
      <c r="S1308" s="257">
        <f>IF(Table2[[#This Row],[Status ]]="Solved",1,0)</f>
        <v>1</v>
      </c>
      <c r="T1308" s="257">
        <f>IF(Table2[[#This Row],[Status ]]="ongoing",1,0)</f>
        <v>0</v>
      </c>
    </row>
    <row r="1309" spans="1:20" x14ac:dyDescent="0.25">
      <c r="A1309" s="262">
        <v>5016239772</v>
      </c>
      <c r="B1309" s="269" t="str">
        <f>_xlfn.XLOOKUP(Table2[[#This Row],[K&amp;N REF ]],CAT_Details[Tracking Number],CAT_Details[S Ref],,0)</f>
        <v>20250528-S-70083</v>
      </c>
      <c r="C1309" s="270">
        <f>_xlfn.XLOOKUP(Table2[[#This Row],[K&amp;N REF ]],CAT_Details[Tracking Number],CAT_Details[TO Ref],,0)</f>
        <v>20250528728912</v>
      </c>
      <c r="D1309" s="270" t="str">
        <f>_xlfn.XLOOKUP(Table2[[#This Row],[K&amp;N REF ]],CAT_Details[Tracking Number],CAT_Details[Pickup Customer Name],,0)</f>
        <v>SATA GROUP</v>
      </c>
      <c r="E1309" s="271" t="str">
        <f>_xlfn.XLOOKUP(Table2[[#This Row],[K&amp;N REF ]],CAT_Details[Tracking Number],CAT_Details[Delivery Country Code],,0)</f>
        <v>GB</v>
      </c>
      <c r="F1309" s="271" t="str">
        <f>_xlfn.XLOOKUP(Table2[[#This Row],[TO Ref]],CAT_Details[TO Ref],CAT_Details[Loc],,0)</f>
        <v>DX01-L5</v>
      </c>
      <c r="G1309" s="257" t="s">
        <v>24</v>
      </c>
      <c r="H1309" s="257" t="s">
        <v>49</v>
      </c>
      <c r="I1309" s="280">
        <v>45813</v>
      </c>
      <c r="J1309" s="257" t="s">
        <v>26</v>
      </c>
      <c r="K1309" s="257" t="s">
        <v>32</v>
      </c>
      <c r="L1309" s="280">
        <v>45813</v>
      </c>
      <c r="M1309" s="257" t="str">
        <f>IF(Table2[[#This Row],[Resolve Date]]="","ONGOING","SOLVED")</f>
        <v>SOLVED</v>
      </c>
      <c r="N1309" s="258" t="s">
        <v>30</v>
      </c>
      <c r="O1309" s="257" t="str">
        <f>Table2[[#This Row],[K&amp;N REF ]]&amp;Table2[[#This Row],[Issue type ]]</f>
        <v>5016239772XX LABELS</v>
      </c>
      <c r="P1309" s="257">
        <f>YEAR(Table2[[#This Row],[Date ]])</f>
        <v>2025</v>
      </c>
      <c r="Q1309" s="257" t="str">
        <f>VLOOKUP(MONTH(Table2[[#This Row],[Date ]]),Months,2,0)</f>
        <v>June</v>
      </c>
      <c r="R1309" s="257" t="b">
        <f>COUNTIFS(Table2[Unique],Table2[[#This Row],[Unique]])&gt;1</f>
        <v>0</v>
      </c>
      <c r="S1309" s="257">
        <f>IF(Table2[[#This Row],[Status ]]="Solved",1,0)</f>
        <v>1</v>
      </c>
      <c r="T1309" s="257">
        <f>IF(Table2[[#This Row],[Status ]]="ongoing",1,0)</f>
        <v>0</v>
      </c>
    </row>
    <row r="1310" spans="1:20" x14ac:dyDescent="0.25">
      <c r="A1310" s="262">
        <v>5016230815</v>
      </c>
      <c r="B1310" s="269" t="str">
        <f>_xlfn.XLOOKUP(Table2[[#This Row],[K&amp;N REF ]],CAT_Details[Tracking Number],CAT_Details[S Ref],,0)</f>
        <v>20250527-S-70362</v>
      </c>
      <c r="C1310" s="270">
        <f>_xlfn.XLOOKUP(Table2[[#This Row],[K&amp;N REF ]],CAT_Details[Tracking Number],CAT_Details[TO Ref],,0)</f>
        <v>20250527727462</v>
      </c>
      <c r="D1310" s="270" t="str">
        <f>_xlfn.XLOOKUP(Table2[[#This Row],[K&amp;N REF ]],CAT_Details[Tracking Number],CAT_Details[Pickup Customer Name],,0)</f>
        <v>Standard Motor Product Poland ( SMP Poland)</v>
      </c>
      <c r="E1310" s="271" t="str">
        <f>_xlfn.XLOOKUP(Table2[[#This Row],[K&amp;N REF ]],CAT_Details[Tracking Number],CAT_Details[Delivery Country Code],,0)</f>
        <v>GB</v>
      </c>
      <c r="F1310" s="271" t="str">
        <f>_xlfn.XLOOKUP(Table2[[#This Row],[TO Ref]],CAT_Details[TO Ref],CAT_Details[Loc],,0)</f>
        <v>DX01-L5</v>
      </c>
      <c r="G1310" s="257" t="s">
        <v>44</v>
      </c>
      <c r="H1310" s="257" t="s">
        <v>179</v>
      </c>
      <c r="I1310" s="280">
        <v>45813</v>
      </c>
      <c r="J1310" s="257" t="s">
        <v>41</v>
      </c>
      <c r="K1310" s="257" t="s">
        <v>32</v>
      </c>
      <c r="L1310" s="280">
        <v>45813</v>
      </c>
      <c r="M1310" s="257" t="str">
        <f>IF(Table2[[#This Row],[Resolve Date]]="","ONGOING","SOLVED")</f>
        <v>SOLVED</v>
      </c>
      <c r="N1310" s="258" t="s">
        <v>30</v>
      </c>
      <c r="O1310" s="257" t="str">
        <f>Table2[[#This Row],[K&amp;N REF ]]&amp;Table2[[#This Row],[Issue type ]]</f>
        <v xml:space="preserve">5016230815NOT SCANNABLE </v>
      </c>
      <c r="P1310" s="257">
        <f>YEAR(Table2[[#This Row],[Date ]])</f>
        <v>2025</v>
      </c>
      <c r="Q1310" s="257" t="str">
        <f>VLOOKUP(MONTH(Table2[[#This Row],[Date ]]),Months,2,0)</f>
        <v>June</v>
      </c>
      <c r="R1310" s="257" t="b">
        <f>COUNTIFS(Table2[Unique],Table2[[#This Row],[Unique]])&gt;1</f>
        <v>0</v>
      </c>
      <c r="S1310" s="257">
        <f>IF(Table2[[#This Row],[Status ]]="Solved",1,0)</f>
        <v>1</v>
      </c>
      <c r="T1310" s="257">
        <f>IF(Table2[[#This Row],[Status ]]="ongoing",1,0)</f>
        <v>0</v>
      </c>
    </row>
    <row r="1311" spans="1:20" x14ac:dyDescent="0.25">
      <c r="A1311" s="262">
        <v>5016230817</v>
      </c>
      <c r="B1311" s="269" t="str">
        <f>_xlfn.XLOOKUP(Table2[[#This Row],[K&amp;N REF ]],CAT_Details[Tracking Number],CAT_Details[S Ref],,0)</f>
        <v>20250527-S-70362</v>
      </c>
      <c r="C1311" s="270">
        <f>_xlfn.XLOOKUP(Table2[[#This Row],[K&amp;N REF ]],CAT_Details[Tracking Number],CAT_Details[TO Ref],,0)</f>
        <v>20250527727487</v>
      </c>
      <c r="D1311" s="270" t="str">
        <f>_xlfn.XLOOKUP(Table2[[#This Row],[K&amp;N REF ]],CAT_Details[Tracking Number],CAT_Details[Pickup Customer Name],,0)</f>
        <v>Standard Motor Product Poland ( SMP Poland)</v>
      </c>
      <c r="E1311" s="271" t="str">
        <f>_xlfn.XLOOKUP(Table2[[#This Row],[K&amp;N REF ]],CAT_Details[Tracking Number],CAT_Details[Delivery Country Code],,0)</f>
        <v>GB</v>
      </c>
      <c r="F1311" s="271" t="str">
        <f>_xlfn.XLOOKUP(Table2[[#This Row],[TO Ref]],CAT_Details[TO Ref],CAT_Details[Loc],,0)</f>
        <v>MY02</v>
      </c>
      <c r="G1311" s="257" t="s">
        <v>44</v>
      </c>
      <c r="H1311" s="257" t="s">
        <v>179</v>
      </c>
      <c r="I1311" s="280">
        <v>45813</v>
      </c>
      <c r="J1311" s="257" t="s">
        <v>41</v>
      </c>
      <c r="K1311" s="257" t="s">
        <v>32</v>
      </c>
      <c r="L1311" s="280">
        <v>45813</v>
      </c>
      <c r="M1311" s="257" t="str">
        <f>IF(Table2[[#This Row],[Resolve Date]]="","ONGOING","SOLVED")</f>
        <v>SOLVED</v>
      </c>
      <c r="N1311" s="258" t="s">
        <v>30</v>
      </c>
      <c r="O1311" s="257" t="str">
        <f>Table2[[#This Row],[K&amp;N REF ]]&amp;Table2[[#This Row],[Issue type ]]</f>
        <v xml:space="preserve">5016230817NOT SCANNABLE </v>
      </c>
      <c r="P1311" s="257">
        <f>YEAR(Table2[[#This Row],[Date ]])</f>
        <v>2025</v>
      </c>
      <c r="Q1311" s="257" t="str">
        <f>VLOOKUP(MONTH(Table2[[#This Row],[Date ]]),Months,2,0)</f>
        <v>June</v>
      </c>
      <c r="R1311" s="257" t="b">
        <f>COUNTIFS(Table2[Unique],Table2[[#This Row],[Unique]])&gt;1</f>
        <v>0</v>
      </c>
      <c r="S1311" s="257">
        <f>IF(Table2[[#This Row],[Status ]]="Solved",1,0)</f>
        <v>1</v>
      </c>
      <c r="T1311" s="257">
        <f>IF(Table2[[#This Row],[Status ]]="ongoing",1,0)</f>
        <v>0</v>
      </c>
    </row>
    <row r="1312" spans="1:20" x14ac:dyDescent="0.25">
      <c r="A1312" s="262">
        <v>5016230814</v>
      </c>
      <c r="B1312" s="269" t="str">
        <f>_xlfn.XLOOKUP(Table2[[#This Row],[K&amp;N REF ]],CAT_Details[Tracking Number],CAT_Details[S Ref],,0)</f>
        <v>20250527-S-70362</v>
      </c>
      <c r="C1312" s="270">
        <f>_xlfn.XLOOKUP(Table2[[#This Row],[K&amp;N REF ]],CAT_Details[Tracking Number],CAT_Details[TO Ref],,0)</f>
        <v>20250527727633</v>
      </c>
      <c r="D1312" s="270" t="str">
        <f>_xlfn.XLOOKUP(Table2[[#This Row],[K&amp;N REF ]],CAT_Details[Tracking Number],CAT_Details[Pickup Customer Name],,0)</f>
        <v>Standard Motor Product Poland ( SMP Poland)</v>
      </c>
      <c r="E1312" s="271" t="str">
        <f>_xlfn.XLOOKUP(Table2[[#This Row],[K&amp;N REF ]],CAT_Details[Tracking Number],CAT_Details[Delivery Country Code],,0)</f>
        <v>GB</v>
      </c>
      <c r="F1312" s="271" t="str">
        <f>_xlfn.XLOOKUP(Table2[[#This Row],[TO Ref]],CAT_Details[TO Ref],CAT_Details[Loc],,0)</f>
        <v>OYL1</v>
      </c>
      <c r="G1312" s="257" t="s">
        <v>44</v>
      </c>
      <c r="H1312" s="257" t="s">
        <v>179</v>
      </c>
      <c r="I1312" s="280">
        <v>45813</v>
      </c>
      <c r="J1312" s="257" t="s">
        <v>41</v>
      </c>
      <c r="K1312" s="257" t="s">
        <v>32</v>
      </c>
      <c r="L1312" s="280">
        <v>45813</v>
      </c>
      <c r="M1312" s="257" t="str">
        <f>IF(Table2[[#This Row],[Resolve Date]]="","ONGOING","SOLVED")</f>
        <v>SOLVED</v>
      </c>
      <c r="N1312" s="258" t="s">
        <v>30</v>
      </c>
      <c r="O1312" s="257" t="str">
        <f>Table2[[#This Row],[K&amp;N REF ]]&amp;Table2[[#This Row],[Issue type ]]</f>
        <v xml:space="preserve">5016230814NOT SCANNABLE </v>
      </c>
      <c r="P1312" s="257">
        <f>YEAR(Table2[[#This Row],[Date ]])</f>
        <v>2025</v>
      </c>
      <c r="Q1312" s="257" t="str">
        <f>VLOOKUP(MONTH(Table2[[#This Row],[Date ]]),Months,2,0)</f>
        <v>June</v>
      </c>
      <c r="R1312" s="257" t="b">
        <f>COUNTIFS(Table2[Unique],Table2[[#This Row],[Unique]])&gt;1</f>
        <v>0</v>
      </c>
      <c r="S1312" s="257">
        <f>IF(Table2[[#This Row],[Status ]]="Solved",1,0)</f>
        <v>1</v>
      </c>
      <c r="T1312" s="257">
        <f>IF(Table2[[#This Row],[Status ]]="ongoing",1,0)</f>
        <v>0</v>
      </c>
    </row>
    <row r="1313" spans="1:20" x14ac:dyDescent="0.25">
      <c r="A1313" s="262">
        <v>5016250654</v>
      </c>
      <c r="B1313" s="269" t="str">
        <f>_xlfn.XLOOKUP(Table2[[#This Row],[K&amp;N REF ]],CAT_Details[Tracking Number],CAT_Details[S Ref],,0)</f>
        <v>20250528-S-70561</v>
      </c>
      <c r="C1313" s="270">
        <f>_xlfn.XLOOKUP(Table2[[#This Row],[K&amp;N REF ]],CAT_Details[Tracking Number],CAT_Details[TO Ref],,0)</f>
        <v>20250528729089</v>
      </c>
      <c r="D1313" s="270" t="str">
        <f>_xlfn.XLOOKUP(Table2[[#This Row],[K&amp;N REF ]],CAT_Details[Tracking Number],CAT_Details[Pickup Customer Name],,0)</f>
        <v>Norma Polska Sp. Z o.o.</v>
      </c>
      <c r="E1313" s="271" t="str">
        <f>_xlfn.XLOOKUP(Table2[[#This Row],[K&amp;N REF ]],CAT_Details[Tracking Number],CAT_Details[Delivery Country Code],,0)</f>
        <v>GB</v>
      </c>
      <c r="F1313" s="271" t="str">
        <f>_xlfn.XLOOKUP(Table2[[#This Row],[TO Ref]],CAT_Details[TO Ref],CAT_Details[Loc],,0)</f>
        <v>DX01-L5</v>
      </c>
      <c r="G1313" s="257" t="s">
        <v>44</v>
      </c>
      <c r="H1313" s="257" t="s">
        <v>29</v>
      </c>
      <c r="I1313" s="280">
        <v>45813</v>
      </c>
      <c r="J1313" s="257" t="s">
        <v>26</v>
      </c>
      <c r="K1313" s="257" t="s">
        <v>32</v>
      </c>
      <c r="L1313" s="280">
        <v>45813</v>
      </c>
      <c r="M1313" s="257" t="str">
        <f>IF(Table2[[#This Row],[Resolve Date]]="","ONGOING","SOLVED")</f>
        <v>SOLVED</v>
      </c>
      <c r="N1313" s="258" t="s">
        <v>183</v>
      </c>
      <c r="O1313" s="257" t="str">
        <f>Table2[[#This Row],[K&amp;N REF ]]&amp;Table2[[#This Row],[Issue type ]]</f>
        <v>5016250654DAMAGED LABEL</v>
      </c>
      <c r="P1313" s="257">
        <f>YEAR(Table2[[#This Row],[Date ]])</f>
        <v>2025</v>
      </c>
      <c r="Q1313" s="257" t="str">
        <f>VLOOKUP(MONTH(Table2[[#This Row],[Date ]]),Months,2,0)</f>
        <v>June</v>
      </c>
      <c r="R1313" s="257" t="b">
        <f>COUNTIFS(Table2[Unique],Table2[[#This Row],[Unique]])&gt;1</f>
        <v>0</v>
      </c>
      <c r="S1313" s="257">
        <f>IF(Table2[[#This Row],[Status ]]="Solved",1,0)</f>
        <v>1</v>
      </c>
      <c r="T1313" s="257">
        <f>IF(Table2[[#This Row],[Status ]]="ongoing",1,0)</f>
        <v>0</v>
      </c>
    </row>
    <row r="1314" spans="1:20" x14ac:dyDescent="0.25">
      <c r="A1314" s="262">
        <v>5016239826</v>
      </c>
      <c r="B1314" s="269" t="str">
        <f>_xlfn.XLOOKUP(Table2[[#This Row],[K&amp;N REF ]],CAT_Details[Tracking Number],CAT_Details[S Ref],,0)</f>
        <v>20250527-S-70403</v>
      </c>
      <c r="C1314" s="270">
        <f>_xlfn.XLOOKUP(Table2[[#This Row],[K&amp;N REF ]],CAT_Details[Tracking Number],CAT_Details[TO Ref],,0)</f>
        <v>20250522725175</v>
      </c>
      <c r="D1314" s="270" t="str">
        <f>_xlfn.XLOOKUP(Table2[[#This Row],[K&amp;N REF ]],CAT_Details[Tracking Number],CAT_Details[Pickup Customer Name],,0)</f>
        <v>Tibbett Logistics</v>
      </c>
      <c r="E1314" s="271" t="str">
        <f>_xlfn.XLOOKUP(Table2[[#This Row],[K&amp;N REF ]],CAT_Details[Tracking Number],CAT_Details[Delivery Country Code],,0)</f>
        <v>GB</v>
      </c>
      <c r="F1314" s="271" t="str">
        <f>_xlfn.XLOOKUP(Table2[[#This Row],[TO Ref]],CAT_Details[TO Ref],CAT_Details[Loc],,0)</f>
        <v>DX01-L5</v>
      </c>
      <c r="G1314" s="257" t="s">
        <v>34</v>
      </c>
      <c r="H1314" s="257" t="s">
        <v>40</v>
      </c>
      <c r="I1314" s="280">
        <v>45813</v>
      </c>
      <c r="J1314" s="257" t="s">
        <v>26</v>
      </c>
      <c r="K1314" s="257" t="s">
        <v>32</v>
      </c>
      <c r="L1314" s="280">
        <v>45813</v>
      </c>
      <c r="M1314" s="257" t="str">
        <f>IF(Table2[[#This Row],[Resolve Date]]="","ONGOING","SOLVED")</f>
        <v>SOLVED</v>
      </c>
      <c r="N1314" s="258" t="s">
        <v>184</v>
      </c>
      <c r="O1314" s="257" t="str">
        <f>Table2[[#This Row],[K&amp;N REF ]]&amp;Table2[[#This Row],[Issue type ]]</f>
        <v xml:space="preserve">5016239826INCORRECT LABELS </v>
      </c>
      <c r="P1314" s="257">
        <f>YEAR(Table2[[#This Row],[Date ]])</f>
        <v>2025</v>
      </c>
      <c r="Q1314" s="257" t="str">
        <f>VLOOKUP(MONTH(Table2[[#This Row],[Date ]]),Months,2,0)</f>
        <v>June</v>
      </c>
      <c r="R1314" s="257" t="b">
        <f>COUNTIFS(Table2[Unique],Table2[[#This Row],[Unique]])&gt;1</f>
        <v>0</v>
      </c>
      <c r="S1314" s="257">
        <f>IF(Table2[[#This Row],[Status ]]="Solved",1,0)</f>
        <v>1</v>
      </c>
      <c r="T1314" s="257">
        <f>IF(Table2[[#This Row],[Status ]]="ongoing",1,0)</f>
        <v>0</v>
      </c>
    </row>
    <row r="1315" spans="1:20" x14ac:dyDescent="0.25">
      <c r="A1315" s="262">
        <v>5016250571</v>
      </c>
      <c r="B1315" s="269" t="str">
        <f>_xlfn.XLOOKUP(Table2[[#This Row],[K&amp;N REF ]],CAT_Details[Tracking Number],CAT_Details[S Ref],,0)</f>
        <v>20250528-S-70563</v>
      </c>
      <c r="C1315" s="270">
        <f>_xlfn.XLOOKUP(Table2[[#This Row],[K&amp;N REF ]],CAT_Details[Tracking Number],CAT_Details[TO Ref],,0)</f>
        <v>20250528728805</v>
      </c>
      <c r="D1315" s="270" t="str">
        <f>_xlfn.XLOOKUP(Table2[[#This Row],[K&amp;N REF ]],CAT_Details[Tracking Number],CAT_Details[Pickup Customer Name],,0)</f>
        <v>MANN + HUMMEL GMBH</v>
      </c>
      <c r="E1315" s="271" t="str">
        <f>_xlfn.XLOOKUP(Table2[[#This Row],[K&amp;N REF ]],CAT_Details[Tracking Number],CAT_Details[Delivery Country Code],,0)</f>
        <v>GB</v>
      </c>
      <c r="F1315" s="271" t="str">
        <f>_xlfn.XLOOKUP(Table2[[#This Row],[TO Ref]],CAT_Details[TO Ref],CAT_Details[Loc],,0)</f>
        <v>MZ07</v>
      </c>
      <c r="G1315" s="257" t="s">
        <v>34</v>
      </c>
      <c r="H1315" s="257" t="s">
        <v>25</v>
      </c>
      <c r="I1315" s="280">
        <v>45813</v>
      </c>
      <c r="J1315" s="257" t="s">
        <v>26</v>
      </c>
      <c r="K1315" s="257" t="s">
        <v>27</v>
      </c>
      <c r="L1315" s="280">
        <v>45813</v>
      </c>
      <c r="M1315" s="257" t="str">
        <f>IF(Table2[[#This Row],[Resolve Date]]="","ONGOING","SOLVED")</f>
        <v>SOLVED</v>
      </c>
      <c r="N1315" s="258" t="s">
        <v>185</v>
      </c>
      <c r="O1315" s="257" t="str">
        <f>Table2[[#This Row],[K&amp;N REF ]]&amp;Table2[[#This Row],[Issue type ]]</f>
        <v xml:space="preserve">5016250571DAMAGE </v>
      </c>
      <c r="P1315" s="257">
        <f>YEAR(Table2[[#This Row],[Date ]])</f>
        <v>2025</v>
      </c>
      <c r="Q1315" s="257" t="str">
        <f>VLOOKUP(MONTH(Table2[[#This Row],[Date ]]),Months,2,0)</f>
        <v>June</v>
      </c>
      <c r="R1315" s="257" t="b">
        <f>COUNTIFS(Table2[Unique],Table2[[#This Row],[Unique]])&gt;1</f>
        <v>0</v>
      </c>
      <c r="S1315" s="257">
        <f>IF(Table2[[#This Row],[Status ]]="Solved",1,0)</f>
        <v>1</v>
      </c>
      <c r="T1315" s="257">
        <f>IF(Table2[[#This Row],[Status ]]="ongoing",1,0)</f>
        <v>0</v>
      </c>
    </row>
    <row r="1316" spans="1:20" x14ac:dyDescent="0.25">
      <c r="A1316" s="262">
        <v>5016214435</v>
      </c>
      <c r="B1316" s="269" t="str">
        <f>_xlfn.XLOOKUP(Table2[[#This Row],[K&amp;N REF ]],CAT_Details[Tracking Number],CAT_Details[S Ref],,0)</f>
        <v>20250526-S-70194</v>
      </c>
      <c r="C1316" s="270">
        <f>_xlfn.XLOOKUP(Table2[[#This Row],[K&amp;N REF ]],CAT_Details[Tracking Number],CAT_Details[TO Ref],,0)</f>
        <v>20250526726369</v>
      </c>
      <c r="D1316" s="270" t="str">
        <f>_xlfn.XLOOKUP(Table2[[#This Row],[K&amp;N REF ]],CAT_Details[Tracking Number],CAT_Details[Pickup Customer Name],,0)</f>
        <v>TIMKEN EUROPEAN SERVICE CENTER</v>
      </c>
      <c r="E1316" s="271" t="str">
        <f>_xlfn.XLOOKUP(Table2[[#This Row],[K&amp;N REF ]],CAT_Details[Tracking Number],CAT_Details[Delivery Country Code],,0)</f>
        <v>GB</v>
      </c>
      <c r="F1316" s="271" t="str">
        <f>_xlfn.XLOOKUP(Table2[[#This Row],[TO Ref]],CAT_Details[TO Ref],CAT_Details[Loc],,0)</f>
        <v>DK-BM01</v>
      </c>
      <c r="G1316" s="257" t="s">
        <v>36</v>
      </c>
      <c r="H1316" s="257" t="s">
        <v>35</v>
      </c>
      <c r="I1316" s="280">
        <v>45813</v>
      </c>
      <c r="J1316" s="257" t="s">
        <v>26</v>
      </c>
      <c r="K1316" s="257" t="s">
        <v>32</v>
      </c>
      <c r="L1316" s="280">
        <v>45813</v>
      </c>
      <c r="M1316" s="257" t="str">
        <f>IF(Table2[[#This Row],[Resolve Date]]="","ONGOING","SOLVED")</f>
        <v>SOLVED</v>
      </c>
      <c r="N1316" s="258" t="s">
        <v>30</v>
      </c>
      <c r="O1316" s="257" t="str">
        <f>Table2[[#This Row],[K&amp;N REF ]]&amp;Table2[[#This Row],[Issue type ]]</f>
        <v>5016214435NO LABELS</v>
      </c>
      <c r="P1316" s="257">
        <f>YEAR(Table2[[#This Row],[Date ]])</f>
        <v>2025</v>
      </c>
      <c r="Q1316" s="257" t="str">
        <f>VLOOKUP(MONTH(Table2[[#This Row],[Date ]]),Months,2,0)</f>
        <v>June</v>
      </c>
      <c r="R1316" s="257" t="b">
        <f>COUNTIFS(Table2[Unique],Table2[[#This Row],[Unique]])&gt;1</f>
        <v>0</v>
      </c>
      <c r="S1316" s="257">
        <f>IF(Table2[[#This Row],[Status ]]="Solved",1,0)</f>
        <v>1</v>
      </c>
      <c r="T1316" s="257">
        <f>IF(Table2[[#This Row],[Status ]]="ongoing",1,0)</f>
        <v>0</v>
      </c>
    </row>
    <row r="1317" spans="1:20" x14ac:dyDescent="0.25">
      <c r="A1317" s="262">
        <v>5016230512</v>
      </c>
      <c r="B1317" s="269" t="str">
        <f>_xlfn.XLOOKUP(Table2[[#This Row],[K&amp;N REF ]],CAT_Details[Tracking Number],CAT_Details[S Ref],,0)</f>
        <v>20250527-S-70201</v>
      </c>
      <c r="C1317" s="270">
        <f>_xlfn.XLOOKUP(Table2[[#This Row],[K&amp;N REF ]],CAT_Details[Tracking Number],CAT_Details[TO Ref],,0)</f>
        <v>20250514717860</v>
      </c>
      <c r="D1317" s="270" t="str">
        <f>_xlfn.XLOOKUP(Table2[[#This Row],[K&amp;N REF ]],CAT_Details[Tracking Number],CAT_Details[Pickup Customer Name],,0)</f>
        <v>COMER INDUSTRIES COMPONENTS SPA</v>
      </c>
      <c r="E1317" s="271" t="str">
        <f>_xlfn.XLOOKUP(Table2[[#This Row],[K&amp;N REF ]],CAT_Details[Tracking Number],CAT_Details[Delivery Country Code],,0)</f>
        <v>GB</v>
      </c>
      <c r="F1317" s="271" t="str">
        <f>_xlfn.XLOOKUP(Table2[[#This Row],[TO Ref]],CAT_Details[TO Ref],CAT_Details[Loc],,0)</f>
        <v>U2-L5</v>
      </c>
      <c r="G1317" s="257" t="s">
        <v>24</v>
      </c>
      <c r="H1317" s="257" t="s">
        <v>49</v>
      </c>
      <c r="I1317" s="280">
        <v>45814</v>
      </c>
      <c r="J1317" s="257" t="s">
        <v>26</v>
      </c>
      <c r="K1317" s="257" t="s">
        <v>32</v>
      </c>
      <c r="L1317" s="280">
        <v>45814</v>
      </c>
      <c r="M1317" s="257" t="str">
        <f>IF(Table2[[#This Row],[Resolve Date]]="","ONGOING","SOLVED")</f>
        <v>SOLVED</v>
      </c>
      <c r="N1317" s="258" t="s">
        <v>30</v>
      </c>
      <c r="O1317" s="257" t="str">
        <f>Table2[[#This Row],[K&amp;N REF ]]&amp;Table2[[#This Row],[Issue type ]]</f>
        <v>5016230512XX LABELS</v>
      </c>
      <c r="P1317" s="257">
        <f>YEAR(Table2[[#This Row],[Date ]])</f>
        <v>2025</v>
      </c>
      <c r="Q1317" s="257" t="str">
        <f>VLOOKUP(MONTH(Table2[[#This Row],[Date ]]),Months,2,0)</f>
        <v>June</v>
      </c>
      <c r="R1317" s="257" t="b">
        <f>COUNTIFS(Table2[Unique],Table2[[#This Row],[Unique]])&gt;1</f>
        <v>0</v>
      </c>
      <c r="S1317" s="257">
        <f>IF(Table2[[#This Row],[Status ]]="Solved",1,0)</f>
        <v>1</v>
      </c>
      <c r="T1317" s="257">
        <f>IF(Table2[[#This Row],[Status ]]="ongoing",1,0)</f>
        <v>0</v>
      </c>
    </row>
    <row r="1318" spans="1:20" x14ac:dyDescent="0.25">
      <c r="A1318" s="262">
        <v>5016239763</v>
      </c>
      <c r="B1318" s="269" t="str">
        <f>_xlfn.XLOOKUP(Table2[[#This Row],[K&amp;N REF ]],CAT_Details[Tracking Number],CAT_Details[S Ref],,0)</f>
        <v>20250528-S-70086</v>
      </c>
      <c r="C1318" s="270">
        <f>_xlfn.XLOOKUP(Table2[[#This Row],[K&amp;N REF ]],CAT_Details[Tracking Number],CAT_Details[TO Ref],,0)</f>
        <v>20250528728803</v>
      </c>
      <c r="D1318" s="270" t="str">
        <f>_xlfn.XLOOKUP(Table2[[#This Row],[K&amp;N REF ]],CAT_Details[Tracking Number],CAT_Details[Pickup Customer Name],,0)</f>
        <v>COBO SPA</v>
      </c>
      <c r="E1318" s="271" t="str">
        <f>_xlfn.XLOOKUP(Table2[[#This Row],[K&amp;N REF ]],CAT_Details[Tracking Number],CAT_Details[Delivery Country Code],,0)</f>
        <v>GB</v>
      </c>
      <c r="F1318" s="271">
        <f>_xlfn.XLOOKUP(Table2[[#This Row],[TO Ref]],CAT_Details[TO Ref],CAT_Details[Loc],,0)</f>
        <v>3402</v>
      </c>
      <c r="G1318" s="257" t="s">
        <v>24</v>
      </c>
      <c r="H1318" s="257" t="s">
        <v>179</v>
      </c>
      <c r="I1318" s="280">
        <v>45814</v>
      </c>
      <c r="J1318" s="257" t="s">
        <v>41</v>
      </c>
      <c r="K1318" s="257" t="s">
        <v>32</v>
      </c>
      <c r="L1318" s="280">
        <v>45818</v>
      </c>
      <c r="M1318" s="257" t="str">
        <f>IF(Table2[[#This Row],[Resolve Date]]="","ONGOING","SOLVED")</f>
        <v>SOLVED</v>
      </c>
      <c r="N1318" s="258" t="s">
        <v>30</v>
      </c>
      <c r="O1318" s="257" t="str">
        <f>Table2[[#This Row],[K&amp;N REF ]]&amp;Table2[[#This Row],[Issue type ]]</f>
        <v xml:space="preserve">5016239763NOT SCANNABLE </v>
      </c>
      <c r="P1318" s="257">
        <f>YEAR(Table2[[#This Row],[Date ]])</f>
        <v>2025</v>
      </c>
      <c r="Q1318" s="257" t="str">
        <f>VLOOKUP(MONTH(Table2[[#This Row],[Date ]]),Months,2,0)</f>
        <v>June</v>
      </c>
      <c r="R1318" s="257" t="b">
        <f>COUNTIFS(Table2[Unique],Table2[[#This Row],[Unique]])&gt;1</f>
        <v>0</v>
      </c>
      <c r="S1318" s="257">
        <f>IF(Table2[[#This Row],[Status ]]="Solved",1,0)</f>
        <v>1</v>
      </c>
      <c r="T1318" s="257">
        <f>IF(Table2[[#This Row],[Status ]]="ongoing",1,0)</f>
        <v>0</v>
      </c>
    </row>
    <row r="1319" spans="1:20" x14ac:dyDescent="0.25">
      <c r="A1319" s="262">
        <v>5016280254</v>
      </c>
      <c r="B1319" s="269" t="str">
        <f>_xlfn.XLOOKUP(Table2[[#This Row],[K&amp;N REF ]],CAT_Details[Tracking Number],CAT_Details[S Ref],,0)</f>
        <v>20250530-S-70440</v>
      </c>
      <c r="C1319" s="270">
        <f>_xlfn.XLOOKUP(Table2[[#This Row],[K&amp;N REF ]],CAT_Details[Tracking Number],CAT_Details[TO Ref],,0)</f>
        <v>20250529729659</v>
      </c>
      <c r="D1319" s="270" t="str">
        <f>_xlfn.XLOOKUP(Table2[[#This Row],[K&amp;N REF ]],CAT_Details[Tracking Number],CAT_Details[Pickup Customer Name],,0)</f>
        <v>FONTANA LUIGI S.P.A.</v>
      </c>
      <c r="E1319" s="271" t="str">
        <f>_xlfn.XLOOKUP(Table2[[#This Row],[K&amp;N REF ]],CAT_Details[Tracking Number],CAT_Details[Delivery Country Code],,0)</f>
        <v>GB</v>
      </c>
      <c r="F1319" s="271" t="str">
        <f>_xlfn.XLOOKUP(Table2[[#This Row],[TO Ref]],CAT_Details[TO Ref],CAT_Details[Loc],,0)</f>
        <v>OYL1</v>
      </c>
      <c r="G1319" s="257" t="s">
        <v>24</v>
      </c>
      <c r="H1319" s="257" t="s">
        <v>25</v>
      </c>
      <c r="I1319" s="280">
        <v>45814</v>
      </c>
      <c r="J1319" s="257" t="s">
        <v>26</v>
      </c>
      <c r="K1319" s="257" t="s">
        <v>32</v>
      </c>
      <c r="L1319" s="280">
        <v>45814</v>
      </c>
      <c r="M1319" s="257" t="str">
        <f>IF(Table2[[#This Row],[Resolve Date]]="","ONGOING","SOLVED")</f>
        <v>SOLVED</v>
      </c>
      <c r="N1319" s="258" t="s">
        <v>30</v>
      </c>
      <c r="O1319" s="257" t="str">
        <f>Table2[[#This Row],[K&amp;N REF ]]&amp;Table2[[#This Row],[Issue type ]]</f>
        <v xml:space="preserve">5016280254DAMAGE </v>
      </c>
      <c r="P1319" s="257">
        <f>YEAR(Table2[[#This Row],[Date ]])</f>
        <v>2025</v>
      </c>
      <c r="Q1319" s="257" t="str">
        <f>VLOOKUP(MONTH(Table2[[#This Row],[Date ]]),Months,2,0)</f>
        <v>June</v>
      </c>
      <c r="R1319" s="257" t="b">
        <f>COUNTIFS(Table2[Unique],Table2[[#This Row],[Unique]])&gt;1</f>
        <v>0</v>
      </c>
      <c r="S1319" s="257">
        <f>IF(Table2[[#This Row],[Status ]]="Solved",1,0)</f>
        <v>1</v>
      </c>
      <c r="T1319" s="257">
        <f>IF(Table2[[#This Row],[Status ]]="ongoing",1,0)</f>
        <v>0</v>
      </c>
    </row>
    <row r="1320" spans="1:20" x14ac:dyDescent="0.25">
      <c r="A1320" s="262">
        <v>5016297285</v>
      </c>
      <c r="B1320" s="269" t="str">
        <f>_xlfn.XLOOKUP(Table2[[#This Row],[K&amp;N REF ]],CAT_Details[Tracking Number],CAT_Details[S Ref],,0)</f>
        <v>20250603-S-70430</v>
      </c>
      <c r="C1320" s="270">
        <f>_xlfn.XLOOKUP(Table2[[#This Row],[K&amp;N REF ]],CAT_Details[Tracking Number],CAT_Details[TO Ref],,0)</f>
        <v>20250602731350</v>
      </c>
      <c r="D1320" s="270" t="str">
        <f>_xlfn.XLOOKUP(Table2[[#This Row],[K&amp;N REF ]],CAT_Details[Tracking Number],CAT_Details[Pickup Customer Name],,0)</f>
        <v>CATERPILLAR WORK TOOLS BV</v>
      </c>
      <c r="E1320" s="271" t="str">
        <f>_xlfn.XLOOKUP(Table2[[#This Row],[K&amp;N REF ]],CAT_Details[Tracking Number],CAT_Details[Delivery Country Code],,0)</f>
        <v>FR</v>
      </c>
      <c r="F1320" s="271">
        <f>_xlfn.XLOOKUP(Table2[[#This Row],[TO Ref]],CAT_Details[TO Ref],CAT_Details[Loc],,0)</f>
        <v>3705</v>
      </c>
      <c r="G1320" s="257" t="s">
        <v>24</v>
      </c>
      <c r="H1320" s="257" t="s">
        <v>35</v>
      </c>
      <c r="I1320" s="280">
        <v>45814</v>
      </c>
      <c r="J1320" s="257" t="s">
        <v>26</v>
      </c>
      <c r="K1320" s="257" t="s">
        <v>32</v>
      </c>
      <c r="L1320" s="280">
        <v>45814</v>
      </c>
      <c r="M1320" s="257" t="str">
        <f>IF(Table2[[#This Row],[Resolve Date]]="","ONGOING","SOLVED")</f>
        <v>SOLVED</v>
      </c>
      <c r="N1320" s="258" t="s">
        <v>30</v>
      </c>
      <c r="O1320" s="257" t="str">
        <f>Table2[[#This Row],[K&amp;N REF ]]&amp;Table2[[#This Row],[Issue type ]]</f>
        <v>5016297285NO LABELS</v>
      </c>
      <c r="P1320" s="257">
        <f>YEAR(Table2[[#This Row],[Date ]])</f>
        <v>2025</v>
      </c>
      <c r="Q1320" s="257" t="str">
        <f>VLOOKUP(MONTH(Table2[[#This Row],[Date ]]),Months,2,0)</f>
        <v>June</v>
      </c>
      <c r="R1320" s="257" t="b">
        <f>COUNTIFS(Table2[Unique],Table2[[#This Row],[Unique]])&gt;1</f>
        <v>0</v>
      </c>
      <c r="S1320" s="257">
        <f>IF(Table2[[#This Row],[Status ]]="Solved",1,0)</f>
        <v>1</v>
      </c>
      <c r="T1320" s="257">
        <f>IF(Table2[[#This Row],[Status ]]="ongoing",1,0)</f>
        <v>0</v>
      </c>
    </row>
    <row r="1321" spans="1:20" ht="30" x14ac:dyDescent="0.25">
      <c r="A1321" s="262">
        <v>5016250630</v>
      </c>
      <c r="B1321" s="269" t="str">
        <f>_xlfn.XLOOKUP(Table2[[#This Row],[K&amp;N REF ]],CAT_Details[Tracking Number],CAT_Details[S Ref],,0)</f>
        <v>20250528-S-70610</v>
      </c>
      <c r="C1321" s="270">
        <f>_xlfn.XLOOKUP(Table2[[#This Row],[K&amp;N REF ]],CAT_Details[Tracking Number],CAT_Details[TO Ref],,0)</f>
        <v>20250527727815</v>
      </c>
      <c r="D1321" s="270" t="str">
        <f>_xlfn.XLOOKUP(Table2[[#This Row],[K&amp;N REF ]],CAT_Details[Tracking Number],CAT_Details[Pickup Customer Name],,0)</f>
        <v>Nordic Lights Ltd</v>
      </c>
      <c r="E1321" s="271" t="str">
        <f>_xlfn.XLOOKUP(Table2[[#This Row],[K&amp;N REF ]],CAT_Details[Tracking Number],CAT_Details[Delivery Country Code],,0)</f>
        <v>GB</v>
      </c>
      <c r="F1321" s="271">
        <f>_xlfn.XLOOKUP(Table2[[#This Row],[TO Ref]],CAT_Details[TO Ref],CAT_Details[Loc],,0)</f>
        <v>3402</v>
      </c>
      <c r="G1321" s="257" t="s">
        <v>44</v>
      </c>
      <c r="H1321" s="257" t="s">
        <v>42</v>
      </c>
      <c r="I1321" s="280">
        <v>45814</v>
      </c>
      <c r="J1321" s="257" t="s">
        <v>45</v>
      </c>
      <c r="K1321" s="257" t="s">
        <v>50</v>
      </c>
      <c r="L1321" s="280">
        <v>45821</v>
      </c>
      <c r="M1321" s="257" t="str">
        <f>IF(Table2[[#This Row],[Resolve Date]]="","ONGOING","SOLVED")</f>
        <v>SOLVED</v>
      </c>
      <c r="N1321" s="258" t="s">
        <v>186</v>
      </c>
      <c r="O1321" s="257" t="str">
        <f>Table2[[#This Row],[K&amp;N REF ]]&amp;Table2[[#This Row],[Issue type ]]</f>
        <v>5016250630AMOUNT</v>
      </c>
      <c r="P1321" s="257">
        <f>YEAR(Table2[[#This Row],[Date ]])</f>
        <v>2025</v>
      </c>
      <c r="Q1321" s="257" t="str">
        <f>VLOOKUP(MONTH(Table2[[#This Row],[Date ]]),Months,2,0)</f>
        <v>June</v>
      </c>
      <c r="R1321" s="257" t="b">
        <f>COUNTIFS(Table2[Unique],Table2[[#This Row],[Unique]])&gt;1</f>
        <v>0</v>
      </c>
      <c r="S1321" s="257">
        <f>IF(Table2[[#This Row],[Status ]]="Solved",1,0)</f>
        <v>1</v>
      </c>
      <c r="T1321" s="257">
        <f>IF(Table2[[#This Row],[Status ]]="ongoing",1,0)</f>
        <v>0</v>
      </c>
    </row>
    <row r="1322" spans="1:20" x14ac:dyDescent="0.25">
      <c r="A1322" s="262">
        <v>5016266213</v>
      </c>
      <c r="B1322" s="269" t="str">
        <f>_xlfn.XLOOKUP(Table2[[#This Row],[K&amp;N REF ]],CAT_Details[Tracking Number],CAT_Details[S Ref],,0)</f>
        <v>20250530-S-70200</v>
      </c>
      <c r="C1322" s="270">
        <f>_xlfn.XLOOKUP(Table2[[#This Row],[K&amp;N REF ]],CAT_Details[Tracking Number],CAT_Details[TO Ref],,0)</f>
        <v>20250528728801</v>
      </c>
      <c r="D1322" s="270" t="str">
        <f>_xlfn.XLOOKUP(Table2[[#This Row],[K&amp;N REF ]],CAT_Details[Tracking Number],CAT_Details[Pickup Customer Name],,0)</f>
        <v>Tenneco Zwickau GmbH</v>
      </c>
      <c r="E1322" s="271" t="str">
        <f>_xlfn.XLOOKUP(Table2[[#This Row],[K&amp;N REF ]],CAT_Details[Tracking Number],CAT_Details[Delivery Country Code],,0)</f>
        <v>GB</v>
      </c>
      <c r="F1322" s="271" t="str">
        <f>_xlfn.XLOOKUP(Table2[[#This Row],[TO Ref]],CAT_Details[TO Ref],CAT_Details[Loc],,0)</f>
        <v>DX01-L5</v>
      </c>
      <c r="G1322" s="257" t="s">
        <v>34</v>
      </c>
      <c r="H1322" s="257" t="s">
        <v>35</v>
      </c>
      <c r="I1322" s="280">
        <v>45814</v>
      </c>
      <c r="J1322" s="257" t="s">
        <v>41</v>
      </c>
      <c r="K1322" s="257" t="s">
        <v>32</v>
      </c>
      <c r="L1322" s="280">
        <v>45814</v>
      </c>
      <c r="M1322" s="257" t="str">
        <f>IF(Table2[[#This Row],[Resolve Date]]="","ONGOING","SOLVED")</f>
        <v>SOLVED</v>
      </c>
      <c r="N1322" s="258" t="s">
        <v>30</v>
      </c>
      <c r="O1322" s="257" t="str">
        <f>Table2[[#This Row],[K&amp;N REF ]]&amp;Table2[[#This Row],[Issue type ]]</f>
        <v>5016266213NO LABELS</v>
      </c>
      <c r="P1322" s="257">
        <f>YEAR(Table2[[#This Row],[Date ]])</f>
        <v>2025</v>
      </c>
      <c r="Q1322" s="257" t="str">
        <f>VLOOKUP(MONTH(Table2[[#This Row],[Date ]]),Months,2,0)</f>
        <v>June</v>
      </c>
      <c r="R1322" s="257" t="b">
        <f>COUNTIFS(Table2[Unique],Table2[[#This Row],[Unique]])&gt;1</f>
        <v>0</v>
      </c>
      <c r="S1322" s="257">
        <f>IF(Table2[[#This Row],[Status ]]="Solved",1,0)</f>
        <v>1</v>
      </c>
      <c r="T1322" s="257">
        <f>IF(Table2[[#This Row],[Status ]]="ongoing",1,0)</f>
        <v>0</v>
      </c>
    </row>
    <row r="1323" spans="1:20" x14ac:dyDescent="0.25">
      <c r="A1323" s="262">
        <v>5016280890</v>
      </c>
      <c r="B1323" s="269" t="str">
        <f>_xlfn.XLOOKUP(Table2[[#This Row],[K&amp;N REF ]],CAT_Details[Tracking Number],CAT_Details[S Ref],,0)</f>
        <v>20250602-S-70149</v>
      </c>
      <c r="C1323" s="270">
        <f>_xlfn.XLOOKUP(Table2[[#This Row],[K&amp;N REF ]],CAT_Details[Tracking Number],CAT_Details[TO Ref],,0)</f>
        <v>20250602731028</v>
      </c>
      <c r="D1323" s="270" t="str">
        <f>_xlfn.XLOOKUP(Table2[[#This Row],[K&amp;N REF ]],CAT_Details[Tracking Number],CAT_Details[Pickup Customer Name],,0)</f>
        <v>PACOMA GMBH</v>
      </c>
      <c r="E1323" s="271" t="str">
        <f>_xlfn.XLOOKUP(Table2[[#This Row],[K&amp;N REF ]],CAT_Details[Tracking Number],CAT_Details[Delivery Country Code],,0)</f>
        <v>GB</v>
      </c>
      <c r="F1323" s="271">
        <f>_xlfn.XLOOKUP(Table2[[#This Row],[TO Ref]],CAT_Details[TO Ref],CAT_Details[Loc],,0)</f>
        <v>3402</v>
      </c>
      <c r="G1323" s="257" t="s">
        <v>34</v>
      </c>
      <c r="H1323" s="257" t="s">
        <v>25</v>
      </c>
      <c r="I1323" s="280">
        <v>45814</v>
      </c>
      <c r="J1323" s="257" t="s">
        <v>26</v>
      </c>
      <c r="K1323" s="257" t="s">
        <v>50</v>
      </c>
      <c r="L1323" s="280">
        <v>45820</v>
      </c>
      <c r="M1323" s="257" t="str">
        <f>IF(Table2[[#This Row],[Resolve Date]]="","ONGOING","SOLVED")</f>
        <v>SOLVED</v>
      </c>
      <c r="N1323" s="258" t="s">
        <v>185</v>
      </c>
      <c r="O1323" s="257" t="str">
        <f>Table2[[#This Row],[K&amp;N REF ]]&amp;Table2[[#This Row],[Issue type ]]</f>
        <v xml:space="preserve">5016280890DAMAGE </v>
      </c>
      <c r="P1323" s="257">
        <f>YEAR(Table2[[#This Row],[Date ]])</f>
        <v>2025</v>
      </c>
      <c r="Q1323" s="257" t="str">
        <f>VLOOKUP(MONTH(Table2[[#This Row],[Date ]]),Months,2,0)</f>
        <v>June</v>
      </c>
      <c r="R1323" s="257" t="b">
        <f>COUNTIFS(Table2[Unique],Table2[[#This Row],[Unique]])&gt;1</f>
        <v>0</v>
      </c>
      <c r="S1323" s="257">
        <f>IF(Table2[[#This Row],[Status ]]="Solved",1,0)</f>
        <v>1</v>
      </c>
      <c r="T1323" s="257">
        <f>IF(Table2[[#This Row],[Status ]]="ongoing",1,0)</f>
        <v>0</v>
      </c>
    </row>
    <row r="1324" spans="1:20" x14ac:dyDescent="0.25">
      <c r="A1324" s="262">
        <v>5016280890</v>
      </c>
      <c r="B1324" s="269" t="str">
        <f>_xlfn.XLOOKUP(Table2[[#This Row],[K&amp;N REF ]],CAT_Details[Tracking Number],CAT_Details[S Ref],,0)</f>
        <v>20250602-S-70149</v>
      </c>
      <c r="C1324" s="270">
        <f>_xlfn.XLOOKUP(Table2[[#This Row],[K&amp;N REF ]],CAT_Details[Tracking Number],CAT_Details[TO Ref],,0)</f>
        <v>20250602731028</v>
      </c>
      <c r="D1324" s="270" t="str">
        <f>_xlfn.XLOOKUP(Table2[[#This Row],[K&amp;N REF ]],CAT_Details[Tracking Number],CAT_Details[Pickup Customer Name],,0)</f>
        <v>PACOMA GMBH</v>
      </c>
      <c r="E1324" s="271" t="str">
        <f>_xlfn.XLOOKUP(Table2[[#This Row],[K&amp;N REF ]],CAT_Details[Tracking Number],CAT_Details[Delivery Country Code],,0)</f>
        <v>GB</v>
      </c>
      <c r="F1324" s="271">
        <f>_xlfn.XLOOKUP(Table2[[#This Row],[TO Ref]],CAT_Details[TO Ref],CAT_Details[Loc],,0)</f>
        <v>3402</v>
      </c>
      <c r="G1324" s="257" t="s">
        <v>34</v>
      </c>
      <c r="H1324" s="257" t="s">
        <v>35</v>
      </c>
      <c r="I1324" s="280">
        <v>45814</v>
      </c>
      <c r="J1324" s="257" t="s">
        <v>26</v>
      </c>
      <c r="K1324" s="257" t="s">
        <v>32</v>
      </c>
      <c r="L1324" s="280">
        <v>45814</v>
      </c>
      <c r="M1324" s="257" t="str">
        <f>IF(Table2[[#This Row],[Resolve Date]]="","ONGOING","SOLVED")</f>
        <v>SOLVED</v>
      </c>
      <c r="N1324" s="258" t="s">
        <v>30</v>
      </c>
      <c r="O1324" s="257" t="str">
        <f>Table2[[#This Row],[K&amp;N REF ]]&amp;Table2[[#This Row],[Issue type ]]</f>
        <v>5016280890NO LABELS</v>
      </c>
      <c r="P1324" s="257">
        <f>YEAR(Table2[[#This Row],[Date ]])</f>
        <v>2025</v>
      </c>
      <c r="Q1324" s="257" t="str">
        <f>VLOOKUP(MONTH(Table2[[#This Row],[Date ]]),Months,2,0)</f>
        <v>June</v>
      </c>
      <c r="R1324" s="257" t="b">
        <f>COUNTIFS(Table2[Unique],Table2[[#This Row],[Unique]])&gt;1</f>
        <v>0</v>
      </c>
      <c r="S1324" s="257">
        <f>IF(Table2[[#This Row],[Status ]]="Solved",1,0)</f>
        <v>1</v>
      </c>
      <c r="T1324" s="257">
        <f>IF(Table2[[#This Row],[Status ]]="ongoing",1,0)</f>
        <v>0</v>
      </c>
    </row>
    <row r="1325" spans="1:20" x14ac:dyDescent="0.25">
      <c r="A1325" s="262">
        <v>5016280868</v>
      </c>
      <c r="B1325" s="269" t="str">
        <f>_xlfn.XLOOKUP(Table2[[#This Row],[K&amp;N REF ]],CAT_Details[Tracking Number],CAT_Details[S Ref],,0)</f>
        <v>20250602-S-70153</v>
      </c>
      <c r="C1325" s="270">
        <f>_xlfn.XLOOKUP(Table2[[#This Row],[K&amp;N REF ]],CAT_Details[Tracking Number],CAT_Details[TO Ref],,0)</f>
        <v>20250602731107</v>
      </c>
      <c r="D1325" s="270" t="str">
        <f>_xlfn.XLOOKUP(Table2[[#This Row],[K&amp;N REF ]],CAT_Details[Tracking Number],CAT_Details[Pickup Customer Name],,0)</f>
        <v>Tenneco Zwickau GmbH</v>
      </c>
      <c r="E1325" s="271" t="str">
        <f>_xlfn.XLOOKUP(Table2[[#This Row],[K&amp;N REF ]],CAT_Details[Tracking Number],CAT_Details[Delivery Country Code],,0)</f>
        <v>GB</v>
      </c>
      <c r="F1325" s="271" t="str">
        <f>_xlfn.XLOOKUP(Table2[[#This Row],[TO Ref]],CAT_Details[TO Ref],CAT_Details[Loc],,0)</f>
        <v>DX01-L5</v>
      </c>
      <c r="G1325" s="257" t="s">
        <v>34</v>
      </c>
      <c r="H1325" s="257" t="s">
        <v>35</v>
      </c>
      <c r="I1325" s="280">
        <v>45814</v>
      </c>
      <c r="J1325" s="257" t="s">
        <v>41</v>
      </c>
      <c r="K1325" s="257" t="s">
        <v>32</v>
      </c>
      <c r="L1325" s="280">
        <v>45814</v>
      </c>
      <c r="M1325" s="257" t="str">
        <f>IF(Table2[[#This Row],[Resolve Date]]="","ONGOING","SOLVED")</f>
        <v>SOLVED</v>
      </c>
      <c r="N1325" s="258" t="s">
        <v>30</v>
      </c>
      <c r="O1325" s="257" t="str">
        <f>Table2[[#This Row],[K&amp;N REF ]]&amp;Table2[[#This Row],[Issue type ]]</f>
        <v>5016280868NO LABELS</v>
      </c>
      <c r="P1325" s="257">
        <f>YEAR(Table2[[#This Row],[Date ]])</f>
        <v>2025</v>
      </c>
      <c r="Q1325" s="257" t="str">
        <f>VLOOKUP(MONTH(Table2[[#This Row],[Date ]]),Months,2,0)</f>
        <v>June</v>
      </c>
      <c r="R1325" s="257" t="b">
        <f>COUNTIFS(Table2[Unique],Table2[[#This Row],[Unique]])&gt;1</f>
        <v>0</v>
      </c>
      <c r="S1325" s="257">
        <f>IF(Table2[[#This Row],[Status ]]="Solved",1,0)</f>
        <v>1</v>
      </c>
      <c r="T1325" s="257">
        <f>IF(Table2[[#This Row],[Status ]]="ongoing",1,0)</f>
        <v>0</v>
      </c>
    </row>
    <row r="1326" spans="1:20" x14ac:dyDescent="0.25">
      <c r="A1326" s="262">
        <v>5016280993</v>
      </c>
      <c r="B1326" s="269" t="str">
        <f>_xlfn.XLOOKUP(Table2[[#This Row],[K&amp;N REF ]],CAT_Details[Tracking Number],CAT_Details[S Ref],,0)</f>
        <v>20250602-S-70478</v>
      </c>
      <c r="C1326" s="270">
        <f>_xlfn.XLOOKUP(Table2[[#This Row],[K&amp;N REF ]],CAT_Details[Tracking Number],CAT_Details[TO Ref],,0)</f>
        <v>20250602731527</v>
      </c>
      <c r="D1326" s="270" t="str">
        <f>_xlfn.XLOOKUP(Table2[[#This Row],[K&amp;N REF ]],CAT_Details[Tracking Number],CAT_Details[Pickup Customer Name],,0)</f>
        <v>Federal-Mogul Nürnberg GmbH</v>
      </c>
      <c r="E1326" s="271" t="str">
        <f>_xlfn.XLOOKUP(Table2[[#This Row],[K&amp;N REF ]],CAT_Details[Tracking Number],CAT_Details[Delivery Country Code],,0)</f>
        <v>GB</v>
      </c>
      <c r="F1326" s="271" t="str">
        <f>_xlfn.XLOOKUP(Table2[[#This Row],[TO Ref]],CAT_Details[TO Ref],CAT_Details[Loc],,0)</f>
        <v>MZ02</v>
      </c>
      <c r="G1326" s="257" t="s">
        <v>34</v>
      </c>
      <c r="H1326" s="257" t="s">
        <v>35</v>
      </c>
      <c r="I1326" s="280">
        <v>45814</v>
      </c>
      <c r="J1326" s="257" t="s">
        <v>26</v>
      </c>
      <c r="K1326" s="257" t="s">
        <v>32</v>
      </c>
      <c r="L1326" s="280">
        <v>45814</v>
      </c>
      <c r="M1326" s="257" t="str">
        <f>IF(Table2[[#This Row],[Resolve Date]]="","ONGOING","SOLVED")</f>
        <v>SOLVED</v>
      </c>
      <c r="N1326" s="258" t="s">
        <v>30</v>
      </c>
      <c r="O1326" s="257" t="str">
        <f>Table2[[#This Row],[K&amp;N REF ]]&amp;Table2[[#This Row],[Issue type ]]</f>
        <v>5016280993NO LABELS</v>
      </c>
      <c r="P1326" s="257">
        <f>YEAR(Table2[[#This Row],[Date ]])</f>
        <v>2025</v>
      </c>
      <c r="Q1326" s="257" t="str">
        <f>VLOOKUP(MONTH(Table2[[#This Row],[Date ]]),Months,2,0)</f>
        <v>June</v>
      </c>
      <c r="R1326" s="257" t="b">
        <f>COUNTIFS(Table2[Unique],Table2[[#This Row],[Unique]])&gt;1</f>
        <v>0</v>
      </c>
      <c r="S1326" s="257">
        <f>IF(Table2[[#This Row],[Status ]]="Solved",1,0)</f>
        <v>1</v>
      </c>
      <c r="T1326" s="257">
        <f>IF(Table2[[#This Row],[Status ]]="ongoing",1,0)</f>
        <v>0</v>
      </c>
    </row>
    <row r="1327" spans="1:20" ht="30" x14ac:dyDescent="0.25">
      <c r="A1327" s="262">
        <v>5016280812</v>
      </c>
      <c r="B1327" s="269" t="str">
        <f>_xlfn.XLOOKUP(Table2[[#This Row],[K&amp;N REF ]],CAT_Details[Tracking Number],CAT_Details[S Ref],,0)</f>
        <v>20250603-S-70091</v>
      </c>
      <c r="C1327" s="270">
        <f>_xlfn.XLOOKUP(Table2[[#This Row],[K&amp;N REF ]],CAT_Details[Tracking Number],CAT_Details[TO Ref],,0)</f>
        <v>20250603731958</v>
      </c>
      <c r="D1327" s="270" t="str">
        <f>_xlfn.XLOOKUP(Table2[[#This Row],[K&amp;N REF ]],CAT_Details[Tracking Number],CAT_Details[Pickup Customer Name],,0)</f>
        <v>Federal-Mogul Friedberg Gmbh</v>
      </c>
      <c r="E1327" s="271" t="str">
        <f>_xlfn.XLOOKUP(Table2[[#This Row],[K&amp;N REF ]],CAT_Details[Tracking Number],CAT_Details[Delivery Country Code],,0)</f>
        <v>GB</v>
      </c>
      <c r="F1327" s="271" t="str">
        <f>_xlfn.XLOOKUP(Table2[[#This Row],[TO Ref]],CAT_Details[TO Ref],CAT_Details[Loc],,0)</f>
        <v>MZ02</v>
      </c>
      <c r="G1327" s="257" t="s">
        <v>34</v>
      </c>
      <c r="H1327" s="257" t="s">
        <v>42</v>
      </c>
      <c r="I1327" s="280">
        <v>45814</v>
      </c>
      <c r="J1327" s="257" t="s">
        <v>45</v>
      </c>
      <c r="K1327" s="257" t="s">
        <v>50</v>
      </c>
      <c r="L1327" s="280">
        <v>45821</v>
      </c>
      <c r="M1327" s="257" t="str">
        <f>IF(Table2[[#This Row],[Resolve Date]]="","ONGOING","SOLVED")</f>
        <v>SOLVED</v>
      </c>
      <c r="N1327" s="258" t="s">
        <v>187</v>
      </c>
      <c r="O1327" s="257" t="str">
        <f>Table2[[#This Row],[K&amp;N REF ]]&amp;Table2[[#This Row],[Issue type ]]</f>
        <v>5016280812AMOUNT</v>
      </c>
      <c r="P1327" s="257">
        <f>YEAR(Table2[[#This Row],[Date ]])</f>
        <v>2025</v>
      </c>
      <c r="Q1327" s="257" t="str">
        <f>VLOOKUP(MONTH(Table2[[#This Row],[Date ]]),Months,2,0)</f>
        <v>June</v>
      </c>
      <c r="R1327" s="257" t="b">
        <f>COUNTIFS(Table2[Unique],Table2[[#This Row],[Unique]])&gt;1</f>
        <v>0</v>
      </c>
      <c r="S1327" s="257">
        <f>IF(Table2[[#This Row],[Status ]]="Solved",1,0)</f>
        <v>1</v>
      </c>
      <c r="T1327" s="257">
        <f>IF(Table2[[#This Row],[Status ]]="ongoing",1,0)</f>
        <v>0</v>
      </c>
    </row>
    <row r="1328" spans="1:20" x14ac:dyDescent="0.25">
      <c r="A1328" s="262">
        <v>5016214243</v>
      </c>
      <c r="B1328" s="269" t="str">
        <f>_xlfn.XLOOKUP(Table2[[#This Row],[K&amp;N REF ]],CAT_Details[Tracking Number],CAT_Details[S Ref],,0)</f>
        <v>20250526-S-70202</v>
      </c>
      <c r="C1328" s="270">
        <f>_xlfn.XLOOKUP(Table2[[#This Row],[K&amp;N REF ]],CAT_Details[Tracking Number],CAT_Details[TO Ref],,0)</f>
        <v>20250522724448</v>
      </c>
      <c r="D1328" s="270" t="str">
        <f>_xlfn.XLOOKUP(Table2[[#This Row],[K&amp;N REF ]],CAT_Details[Tracking Number],CAT_Details[Pickup Customer Name],,0)</f>
        <v>MOTA SA</v>
      </c>
      <c r="E1328" s="271" t="str">
        <f>_xlfn.XLOOKUP(Table2[[#This Row],[K&amp;N REF ]],CAT_Details[Tracking Number],CAT_Details[Delivery Country Code],,0)</f>
        <v>GB</v>
      </c>
      <c r="F1328" s="271" t="str">
        <f>_xlfn.XLOOKUP(Table2[[#This Row],[TO Ref]],CAT_Details[TO Ref],CAT_Details[Loc],,0)</f>
        <v>DX01-L5</v>
      </c>
      <c r="G1328" s="257" t="s">
        <v>36</v>
      </c>
      <c r="H1328" s="257" t="s">
        <v>35</v>
      </c>
      <c r="I1328" s="280">
        <v>45814</v>
      </c>
      <c r="J1328" s="257" t="s">
        <v>26</v>
      </c>
      <c r="K1328" s="257" t="s">
        <v>32</v>
      </c>
      <c r="L1328" s="280">
        <v>45814</v>
      </c>
      <c r="M1328" s="257" t="str">
        <f>IF(Table2[[#This Row],[Resolve Date]]="","ONGOING","SOLVED")</f>
        <v>SOLVED</v>
      </c>
      <c r="N1328" s="258" t="s">
        <v>30</v>
      </c>
      <c r="O1328" s="257" t="str">
        <f>Table2[[#This Row],[K&amp;N REF ]]&amp;Table2[[#This Row],[Issue type ]]</f>
        <v>5016214243NO LABELS</v>
      </c>
      <c r="P1328" s="257">
        <f>YEAR(Table2[[#This Row],[Date ]])</f>
        <v>2025</v>
      </c>
      <c r="Q1328" s="257" t="str">
        <f>VLOOKUP(MONTH(Table2[[#This Row],[Date ]]),Months,2,0)</f>
        <v>June</v>
      </c>
      <c r="R1328" s="257" t="b">
        <f>COUNTIFS(Table2[Unique],Table2[[#This Row],[Unique]])&gt;1</f>
        <v>0</v>
      </c>
      <c r="S1328" s="257">
        <f>IF(Table2[[#This Row],[Status ]]="Solved",1,0)</f>
        <v>1</v>
      </c>
      <c r="T1328" s="257">
        <f>IF(Table2[[#This Row],[Status ]]="ongoing",1,0)</f>
        <v>0</v>
      </c>
    </row>
    <row r="1329" spans="1:20" x14ac:dyDescent="0.25">
      <c r="A1329" s="262">
        <v>5016214425</v>
      </c>
      <c r="B1329" s="269" t="str">
        <f>_xlfn.XLOOKUP(Table2[[#This Row],[K&amp;N REF ]],CAT_Details[Tracking Number],CAT_Details[S Ref],,0)</f>
        <v>20250526-S-70195</v>
      </c>
      <c r="C1329" s="270">
        <f>_xlfn.XLOOKUP(Table2[[#This Row],[K&amp;N REF ]],CAT_Details[Tracking Number],CAT_Details[TO Ref],,0)</f>
        <v>20250526726468</v>
      </c>
      <c r="D1329" s="270" t="str">
        <f>_xlfn.XLOOKUP(Table2[[#This Row],[K&amp;N REF ]],CAT_Details[Tracking Number],CAT_Details[Pickup Customer Name],,0)</f>
        <v>SOGEFI FILTRATION FRANCE</v>
      </c>
      <c r="E1329" s="271" t="str">
        <f>_xlfn.XLOOKUP(Table2[[#This Row],[K&amp;N REF ]],CAT_Details[Tracking Number],CAT_Details[Delivery Country Code],,0)</f>
        <v>GB</v>
      </c>
      <c r="F1329" s="271" t="str">
        <f>_xlfn.XLOOKUP(Table2[[#This Row],[TO Ref]],CAT_Details[TO Ref],CAT_Details[Loc],,0)</f>
        <v>DX01-L5</v>
      </c>
      <c r="G1329" s="257" t="s">
        <v>36</v>
      </c>
      <c r="H1329" s="257" t="s">
        <v>35</v>
      </c>
      <c r="I1329" s="280">
        <v>45814</v>
      </c>
      <c r="J1329" s="257" t="s">
        <v>26</v>
      </c>
      <c r="K1329" s="257" t="s">
        <v>32</v>
      </c>
      <c r="L1329" s="280">
        <v>45814</v>
      </c>
      <c r="M1329" s="257" t="str">
        <f>IF(Table2[[#This Row],[Resolve Date]]="","ONGOING","SOLVED")</f>
        <v>SOLVED</v>
      </c>
      <c r="N1329" s="258" t="s">
        <v>30</v>
      </c>
      <c r="O1329" s="257" t="str">
        <f>Table2[[#This Row],[K&amp;N REF ]]&amp;Table2[[#This Row],[Issue type ]]</f>
        <v>5016214425NO LABELS</v>
      </c>
      <c r="P1329" s="257">
        <f>YEAR(Table2[[#This Row],[Date ]])</f>
        <v>2025</v>
      </c>
      <c r="Q1329" s="257" t="str">
        <f>VLOOKUP(MONTH(Table2[[#This Row],[Date ]]),Months,2,0)</f>
        <v>June</v>
      </c>
      <c r="R1329" s="257" t="b">
        <f>COUNTIFS(Table2[Unique],Table2[[#This Row],[Unique]])&gt;1</f>
        <v>0</v>
      </c>
      <c r="S1329" s="257">
        <f>IF(Table2[[#This Row],[Status ]]="Solved",1,0)</f>
        <v>1</v>
      </c>
      <c r="T1329" s="257">
        <f>IF(Table2[[#This Row],[Status ]]="ongoing",1,0)</f>
        <v>0</v>
      </c>
    </row>
    <row r="1330" spans="1:20" x14ac:dyDescent="0.25">
      <c r="A1330" s="262">
        <v>5016266367</v>
      </c>
      <c r="B1330" s="269" t="str">
        <f>_xlfn.XLOOKUP(Table2[[#This Row],[K&amp;N REF ]],CAT_Details[Tracking Number],CAT_Details[S Ref],,0)</f>
        <v>20250530-S-70340</v>
      </c>
      <c r="C1330" s="270">
        <f>_xlfn.XLOOKUP(Table2[[#This Row],[K&amp;N REF ]],CAT_Details[Tracking Number],CAT_Details[TO Ref],,0)</f>
        <v>20250526726736</v>
      </c>
      <c r="D1330" s="270" t="str">
        <f>_xlfn.XLOOKUP(Table2[[#This Row],[K&amp;N REF ]],CAT_Details[Tracking Number],CAT_Details[Pickup Customer Name],,0)</f>
        <v>COONEN GRAPHICS</v>
      </c>
      <c r="E1330" s="271" t="str">
        <f>_xlfn.XLOOKUP(Table2[[#This Row],[K&amp;N REF ]],CAT_Details[Tracking Number],CAT_Details[Delivery Country Code],,0)</f>
        <v>GB</v>
      </c>
      <c r="F1330" s="271" t="str">
        <f>_xlfn.XLOOKUP(Table2[[#This Row],[TO Ref]],CAT_Details[TO Ref],CAT_Details[Loc],,0)</f>
        <v>OYL1</v>
      </c>
      <c r="G1330" s="257" t="s">
        <v>36</v>
      </c>
      <c r="H1330" s="257" t="s">
        <v>49</v>
      </c>
      <c r="I1330" s="280">
        <v>45814</v>
      </c>
      <c r="J1330" s="257" t="s">
        <v>26</v>
      </c>
      <c r="K1330" s="257" t="s">
        <v>32</v>
      </c>
      <c r="L1330" s="280">
        <v>45814</v>
      </c>
      <c r="M1330" s="257" t="str">
        <f>IF(Table2[[#This Row],[Resolve Date]]="","ONGOING","SOLVED")</f>
        <v>SOLVED</v>
      </c>
      <c r="N1330" s="258" t="s">
        <v>30</v>
      </c>
      <c r="O1330" s="257" t="str">
        <f>Table2[[#This Row],[K&amp;N REF ]]&amp;Table2[[#This Row],[Issue type ]]</f>
        <v>5016266367XX LABELS</v>
      </c>
      <c r="P1330" s="257">
        <f>YEAR(Table2[[#This Row],[Date ]])</f>
        <v>2025</v>
      </c>
      <c r="Q1330" s="257" t="str">
        <f>VLOOKUP(MONTH(Table2[[#This Row],[Date ]]),Months,2,0)</f>
        <v>June</v>
      </c>
      <c r="R1330" s="257" t="b">
        <f>COUNTIFS(Table2[Unique],Table2[[#This Row],[Unique]])&gt;1</f>
        <v>0</v>
      </c>
      <c r="S1330" s="257">
        <f>IF(Table2[[#This Row],[Status ]]="Solved",1,0)</f>
        <v>1</v>
      </c>
      <c r="T1330" s="257">
        <f>IF(Table2[[#This Row],[Status ]]="ongoing",1,0)</f>
        <v>0</v>
      </c>
    </row>
    <row r="1331" spans="1:20" x14ac:dyDescent="0.25">
      <c r="A1331" s="262">
        <v>5016280393</v>
      </c>
      <c r="B1331" s="269" t="str">
        <f>_xlfn.XLOOKUP(Table2[[#This Row],[K&amp;N REF ]],CAT_Details[Tracking Number],CAT_Details[S Ref],,0)</f>
        <v>20250530-S-70461</v>
      </c>
      <c r="C1331" s="270">
        <f>_xlfn.XLOOKUP(Table2[[#This Row],[K&amp;N REF ]],CAT_Details[Tracking Number],CAT_Details[TO Ref],,0)</f>
        <v>20250528729109</v>
      </c>
      <c r="D1331" s="270" t="str">
        <f>_xlfn.XLOOKUP(Table2[[#This Row],[K&amp;N REF ]],CAT_Details[Tracking Number],CAT_Details[Pickup Customer Name],,0)</f>
        <v>MOTA SA</v>
      </c>
      <c r="E1331" s="271" t="str">
        <f>_xlfn.XLOOKUP(Table2[[#This Row],[K&amp;N REF ]],CAT_Details[Tracking Number],CAT_Details[Delivery Country Code],,0)</f>
        <v>GB</v>
      </c>
      <c r="F1331" s="271" t="str">
        <f>_xlfn.XLOOKUP(Table2[[#This Row],[TO Ref]],CAT_Details[TO Ref],CAT_Details[Loc],,0)</f>
        <v>DX01-L5</v>
      </c>
      <c r="G1331" s="257" t="s">
        <v>36</v>
      </c>
      <c r="H1331" s="257" t="s">
        <v>42</v>
      </c>
      <c r="I1331" s="280">
        <v>45814</v>
      </c>
      <c r="J1331" s="257" t="s">
        <v>45</v>
      </c>
      <c r="K1331" s="257" t="s">
        <v>50</v>
      </c>
      <c r="L1331" s="280">
        <v>45819</v>
      </c>
      <c r="M1331" s="257" t="str">
        <f>IF(Table2[[#This Row],[Resolve Date]]="","ONGOING","SOLVED")</f>
        <v>SOLVED</v>
      </c>
      <c r="N1331" s="258" t="s">
        <v>188</v>
      </c>
      <c r="O1331" s="257" t="str">
        <f>Table2[[#This Row],[K&amp;N REF ]]&amp;Table2[[#This Row],[Issue type ]]</f>
        <v>5016280393AMOUNT</v>
      </c>
      <c r="P1331" s="257">
        <f>YEAR(Table2[[#This Row],[Date ]])</f>
        <v>2025</v>
      </c>
      <c r="Q1331" s="257" t="str">
        <f>VLOOKUP(MONTH(Table2[[#This Row],[Date ]]),Months,2,0)</f>
        <v>June</v>
      </c>
      <c r="R1331" s="257" t="b">
        <f>COUNTIFS(Table2[Unique],Table2[[#This Row],[Unique]])&gt;1</f>
        <v>0</v>
      </c>
      <c r="S1331" s="257">
        <f>IF(Table2[[#This Row],[Status ]]="Solved",1,0)</f>
        <v>1</v>
      </c>
      <c r="T1331" s="257">
        <f>IF(Table2[[#This Row],[Status ]]="ongoing",1,0)</f>
        <v>0</v>
      </c>
    </row>
    <row r="1332" spans="1:20" x14ac:dyDescent="0.25">
      <c r="A1332" s="262">
        <v>5016280411</v>
      </c>
      <c r="B1332" s="269" t="str">
        <f>_xlfn.XLOOKUP(Table2[[#This Row],[K&amp;N REF ]],CAT_Details[Tracking Number],CAT_Details[S Ref],,0)</f>
        <v>20250530-S-70462</v>
      </c>
      <c r="C1332" s="270">
        <f>_xlfn.XLOOKUP(Table2[[#This Row],[K&amp;N REF ]],CAT_Details[Tracking Number],CAT_Details[TO Ref],,0)</f>
        <v>20250528729343</v>
      </c>
      <c r="D1332" s="270" t="str">
        <f>_xlfn.XLOOKUP(Table2[[#This Row],[K&amp;N REF ]],CAT_Details[Tracking Number],CAT_Details[Pickup Customer Name],,0)</f>
        <v>GRIMONPREZ PRODUCTION GEARS</v>
      </c>
      <c r="E1332" s="271" t="str">
        <f>_xlfn.XLOOKUP(Table2[[#This Row],[K&amp;N REF ]],CAT_Details[Tracking Number],CAT_Details[Delivery Country Code],,0)</f>
        <v>GB</v>
      </c>
      <c r="F1332" s="271" t="str">
        <f>_xlfn.XLOOKUP(Table2[[#This Row],[TO Ref]],CAT_Details[TO Ref],CAT_Details[Loc],,0)</f>
        <v>DK-BM01</v>
      </c>
      <c r="G1332" s="257" t="s">
        <v>36</v>
      </c>
      <c r="H1332" s="257" t="s">
        <v>42</v>
      </c>
      <c r="I1332" s="280">
        <v>45814</v>
      </c>
      <c r="J1332" s="257" t="s">
        <v>45</v>
      </c>
      <c r="K1332" s="257" t="s">
        <v>27</v>
      </c>
      <c r="L1332" s="280">
        <v>45814</v>
      </c>
      <c r="M1332" s="257" t="str">
        <f>IF(Table2[[#This Row],[Resolve Date]]="","ONGOING","SOLVED")</f>
        <v>SOLVED</v>
      </c>
      <c r="N1332" s="258" t="s">
        <v>189</v>
      </c>
      <c r="O1332" s="257" t="str">
        <f>Table2[[#This Row],[K&amp;N REF ]]&amp;Table2[[#This Row],[Issue type ]]</f>
        <v>5016280411AMOUNT</v>
      </c>
      <c r="P1332" s="257">
        <f>YEAR(Table2[[#This Row],[Date ]])</f>
        <v>2025</v>
      </c>
      <c r="Q1332" s="257" t="str">
        <f>VLOOKUP(MONTH(Table2[[#This Row],[Date ]]),Months,2,0)</f>
        <v>June</v>
      </c>
      <c r="R1332" s="257" t="b">
        <f>COUNTIFS(Table2[Unique],Table2[[#This Row],[Unique]])&gt;1</f>
        <v>0</v>
      </c>
      <c r="S1332" s="257">
        <f>IF(Table2[[#This Row],[Status ]]="Solved",1,0)</f>
        <v>1</v>
      </c>
      <c r="T1332" s="257">
        <f>IF(Table2[[#This Row],[Status ]]="ongoing",1,0)</f>
        <v>0</v>
      </c>
    </row>
    <row r="1333" spans="1:20" x14ac:dyDescent="0.25">
      <c r="A1333" s="262">
        <v>5016280411</v>
      </c>
      <c r="B1333" s="269" t="str">
        <f>_xlfn.XLOOKUP(Table2[[#This Row],[K&amp;N REF ]],CAT_Details[Tracking Number],CAT_Details[S Ref],,0)</f>
        <v>20250530-S-70462</v>
      </c>
      <c r="C1333" s="270">
        <f>_xlfn.XLOOKUP(Table2[[#This Row],[K&amp;N REF ]],CAT_Details[Tracking Number],CAT_Details[TO Ref],,0)</f>
        <v>20250528729343</v>
      </c>
      <c r="D1333" s="270" t="str">
        <f>_xlfn.XLOOKUP(Table2[[#This Row],[K&amp;N REF ]],CAT_Details[Tracking Number],CAT_Details[Pickup Customer Name],,0)</f>
        <v>GRIMONPREZ PRODUCTION GEARS</v>
      </c>
      <c r="E1333" s="271" t="str">
        <f>_xlfn.XLOOKUP(Table2[[#This Row],[K&amp;N REF ]],CAT_Details[Tracking Number],CAT_Details[Delivery Country Code],,0)</f>
        <v>GB</v>
      </c>
      <c r="F1333" s="271" t="str">
        <f>_xlfn.XLOOKUP(Table2[[#This Row],[TO Ref]],CAT_Details[TO Ref],CAT_Details[Loc],,0)</f>
        <v>DK-BM01</v>
      </c>
      <c r="G1333" s="257" t="s">
        <v>36</v>
      </c>
      <c r="H1333" s="257" t="s">
        <v>35</v>
      </c>
      <c r="I1333" s="280">
        <v>45814</v>
      </c>
      <c r="J1333" s="257" t="s">
        <v>26</v>
      </c>
      <c r="K1333" s="257" t="s">
        <v>32</v>
      </c>
      <c r="L1333" s="280">
        <v>45814</v>
      </c>
      <c r="M1333" s="257" t="str">
        <f>IF(Table2[[#This Row],[Resolve Date]]="","ONGOING","SOLVED")</f>
        <v>SOLVED</v>
      </c>
      <c r="N1333" s="258" t="s">
        <v>30</v>
      </c>
      <c r="O1333" s="257" t="str">
        <f>Table2[[#This Row],[K&amp;N REF ]]&amp;Table2[[#This Row],[Issue type ]]</f>
        <v>5016280411NO LABELS</v>
      </c>
      <c r="P1333" s="257">
        <f>YEAR(Table2[[#This Row],[Date ]])</f>
        <v>2025</v>
      </c>
      <c r="Q1333" s="257" t="str">
        <f>VLOOKUP(MONTH(Table2[[#This Row],[Date ]]),Months,2,0)</f>
        <v>June</v>
      </c>
      <c r="R1333" s="257" t="b">
        <f>COUNTIFS(Table2[Unique],Table2[[#This Row],[Unique]])&gt;1</f>
        <v>0</v>
      </c>
      <c r="S1333" s="257">
        <f>IF(Table2[[#This Row],[Status ]]="Solved",1,0)</f>
        <v>1</v>
      </c>
      <c r="T1333" s="257">
        <f>IF(Table2[[#This Row],[Status ]]="ongoing",1,0)</f>
        <v>0</v>
      </c>
    </row>
    <row r="1334" spans="1:20" x14ac:dyDescent="0.25">
      <c r="A1334" s="262">
        <v>5016296675</v>
      </c>
      <c r="B1334" s="269" t="str">
        <f>_xlfn.XLOOKUP(Table2[[#This Row],[K&amp;N REF ]],CAT_Details[Tracking Number],CAT_Details[S Ref],,0)</f>
        <v>20250603-S-70362</v>
      </c>
      <c r="C1334" s="270">
        <f>_xlfn.XLOOKUP(Table2[[#This Row],[K&amp;N REF ]],CAT_Details[Tracking Number],CAT_Details[TO Ref],,0)</f>
        <v>20250603731911</v>
      </c>
      <c r="D1334" s="270" t="str">
        <f>_xlfn.XLOOKUP(Table2[[#This Row],[K&amp;N REF ]],CAT_Details[Tracking Number],CAT_Details[Pickup Customer Name],,0)</f>
        <v>Donaldson Ed</v>
      </c>
      <c r="E1334" s="271" t="str">
        <f>_xlfn.XLOOKUP(Table2[[#This Row],[K&amp;N REF ]],CAT_Details[Tracking Number],CAT_Details[Delivery Country Code],,0)</f>
        <v>GB</v>
      </c>
      <c r="F1334" s="271" t="str">
        <f>_xlfn.XLOOKUP(Table2[[#This Row],[TO Ref]],CAT_Details[TO Ref],CAT_Details[Loc],,0)</f>
        <v>DK-LW08</v>
      </c>
      <c r="G1334" s="257" t="s">
        <v>36</v>
      </c>
      <c r="H1334" s="257" t="s">
        <v>42</v>
      </c>
      <c r="I1334" s="280">
        <v>45814</v>
      </c>
      <c r="J1334" s="257" t="s">
        <v>45</v>
      </c>
      <c r="K1334" s="257" t="s">
        <v>50</v>
      </c>
      <c r="L1334" s="280">
        <v>45821</v>
      </c>
      <c r="M1334" s="257" t="str">
        <f>IF(Table2[[#This Row],[Resolve Date]]="","ONGOING","SOLVED")</f>
        <v>SOLVED</v>
      </c>
      <c r="N1334" s="258" t="s">
        <v>59</v>
      </c>
      <c r="O1334" s="257" t="str">
        <f>Table2[[#This Row],[K&amp;N REF ]]&amp;Table2[[#This Row],[Issue type ]]</f>
        <v>5016296675AMOUNT</v>
      </c>
      <c r="P1334" s="257">
        <f>YEAR(Table2[[#This Row],[Date ]])</f>
        <v>2025</v>
      </c>
      <c r="Q1334" s="257" t="str">
        <f>VLOOKUP(MONTH(Table2[[#This Row],[Date ]]),Months,2,0)</f>
        <v>June</v>
      </c>
      <c r="R1334" s="257" t="b">
        <f>COUNTIFS(Table2[Unique],Table2[[#This Row],[Unique]])&gt;1</f>
        <v>0</v>
      </c>
      <c r="S1334" s="257">
        <f>IF(Table2[[#This Row],[Status ]]="Solved",1,0)</f>
        <v>1</v>
      </c>
      <c r="T1334" s="257">
        <f>IF(Table2[[#This Row],[Status ]]="ongoing",1,0)</f>
        <v>0</v>
      </c>
    </row>
    <row r="1335" spans="1:20" x14ac:dyDescent="0.25">
      <c r="A1335" s="262">
        <v>5016296676</v>
      </c>
      <c r="B1335" s="269" t="str">
        <f>_xlfn.XLOOKUP(Table2[[#This Row],[K&amp;N REF ]],CAT_Details[Tracking Number],CAT_Details[S Ref],,0)</f>
        <v>20250603-S-70362</v>
      </c>
      <c r="C1335" s="270">
        <f>_xlfn.XLOOKUP(Table2[[#This Row],[K&amp;N REF ]],CAT_Details[Tracking Number],CAT_Details[TO Ref],,0)</f>
        <v>20250603731918</v>
      </c>
      <c r="D1335" s="270" t="str">
        <f>_xlfn.XLOOKUP(Table2[[#This Row],[K&amp;N REF ]],CAT_Details[Tracking Number],CAT_Details[Pickup Customer Name],,0)</f>
        <v>Donaldson Ed</v>
      </c>
      <c r="E1335" s="271" t="str">
        <f>_xlfn.XLOOKUP(Table2[[#This Row],[K&amp;N REF ]],CAT_Details[Tracking Number],CAT_Details[Delivery Country Code],,0)</f>
        <v>GB</v>
      </c>
      <c r="F1335" s="271" t="str">
        <f>_xlfn.XLOOKUP(Table2[[#This Row],[TO Ref]],CAT_Details[TO Ref],CAT_Details[Loc],,0)</f>
        <v>DX01-L5</v>
      </c>
      <c r="G1335" s="257" t="s">
        <v>36</v>
      </c>
      <c r="H1335" s="257" t="s">
        <v>42</v>
      </c>
      <c r="I1335" s="280">
        <v>45814</v>
      </c>
      <c r="J1335" s="257" t="s">
        <v>45</v>
      </c>
      <c r="K1335" s="257" t="s">
        <v>50</v>
      </c>
      <c r="L1335" s="280">
        <v>45819</v>
      </c>
      <c r="M1335" s="257" t="str">
        <f>IF(Table2[[#This Row],[Resolve Date]]="","ONGOING","SOLVED")</f>
        <v>SOLVED</v>
      </c>
      <c r="N1335" s="258" t="s">
        <v>190</v>
      </c>
      <c r="O1335" s="257" t="str">
        <f>Table2[[#This Row],[K&amp;N REF ]]&amp;Table2[[#This Row],[Issue type ]]</f>
        <v>5016296676AMOUNT</v>
      </c>
      <c r="P1335" s="257">
        <f>YEAR(Table2[[#This Row],[Date ]])</f>
        <v>2025</v>
      </c>
      <c r="Q1335" s="257" t="str">
        <f>VLOOKUP(MONTH(Table2[[#This Row],[Date ]]),Months,2,0)</f>
        <v>June</v>
      </c>
      <c r="R1335" s="257" t="b">
        <f>COUNTIFS(Table2[Unique],Table2[[#This Row],[Unique]])&gt;1</f>
        <v>0</v>
      </c>
      <c r="S1335" s="257">
        <f>IF(Table2[[#This Row],[Status ]]="Solved",1,0)</f>
        <v>1</v>
      </c>
      <c r="T1335" s="257">
        <f>IF(Table2[[#This Row],[Status ]]="ongoing",1,0)</f>
        <v>0</v>
      </c>
    </row>
    <row r="1336" spans="1:20" x14ac:dyDescent="0.25">
      <c r="A1336" s="262">
        <v>5016296676</v>
      </c>
      <c r="B1336" s="269" t="str">
        <f>_xlfn.XLOOKUP(Table2[[#This Row],[K&amp;N REF ]],CAT_Details[Tracking Number],CAT_Details[S Ref],,0)</f>
        <v>20250603-S-70362</v>
      </c>
      <c r="C1336" s="270">
        <f>_xlfn.XLOOKUP(Table2[[#This Row],[K&amp;N REF ]],CAT_Details[Tracking Number],CAT_Details[TO Ref],,0)</f>
        <v>20250603731918</v>
      </c>
      <c r="D1336" s="270" t="str">
        <f>_xlfn.XLOOKUP(Table2[[#This Row],[K&amp;N REF ]],CAT_Details[Tracking Number],CAT_Details[Pickup Customer Name],,0)</f>
        <v>Donaldson Ed</v>
      </c>
      <c r="E1336" s="271" t="str">
        <f>_xlfn.XLOOKUP(Table2[[#This Row],[K&amp;N REF ]],CAT_Details[Tracking Number],CAT_Details[Delivery Country Code],,0)</f>
        <v>GB</v>
      </c>
      <c r="F1336" s="271" t="str">
        <f>_xlfn.XLOOKUP(Table2[[#This Row],[TO Ref]],CAT_Details[TO Ref],CAT_Details[Loc],,0)</f>
        <v>DX01-L5</v>
      </c>
      <c r="G1336" s="257" t="s">
        <v>36</v>
      </c>
      <c r="H1336" s="257" t="s">
        <v>179</v>
      </c>
      <c r="I1336" s="280">
        <v>45814</v>
      </c>
      <c r="J1336" s="257" t="s">
        <v>26</v>
      </c>
      <c r="K1336" s="257" t="s">
        <v>32</v>
      </c>
      <c r="L1336" s="280">
        <v>45814</v>
      </c>
      <c r="M1336" s="257" t="str">
        <f>IF(Table2[[#This Row],[Resolve Date]]="","ONGOING","SOLVED")</f>
        <v>SOLVED</v>
      </c>
      <c r="N1336" s="258" t="s">
        <v>191</v>
      </c>
      <c r="O1336" s="257" t="str">
        <f>Table2[[#This Row],[K&amp;N REF ]]&amp;Table2[[#This Row],[Issue type ]]</f>
        <v xml:space="preserve">5016296676NOT SCANNABLE </v>
      </c>
      <c r="P1336" s="257">
        <f>YEAR(Table2[[#This Row],[Date ]])</f>
        <v>2025</v>
      </c>
      <c r="Q1336" s="257" t="str">
        <f>VLOOKUP(MONTH(Table2[[#This Row],[Date ]]),Months,2,0)</f>
        <v>June</v>
      </c>
      <c r="R1336" s="257" t="b">
        <f>COUNTIFS(Table2[Unique],Table2[[#This Row],[Unique]])&gt;1</f>
        <v>0</v>
      </c>
      <c r="S1336" s="257">
        <f>IF(Table2[[#This Row],[Status ]]="Solved",1,0)</f>
        <v>1</v>
      </c>
      <c r="T1336" s="257">
        <f>IF(Table2[[#This Row],[Status ]]="ongoing",1,0)</f>
        <v>0</v>
      </c>
    </row>
    <row r="1337" spans="1:20" x14ac:dyDescent="0.25">
      <c r="A1337" s="262">
        <v>5016297260</v>
      </c>
      <c r="B1337" s="269" t="str">
        <f>_xlfn.XLOOKUP(Table2[[#This Row],[K&amp;N REF ]],CAT_Details[Tracking Number],CAT_Details[S Ref],,0)</f>
        <v>20250603-S-70561</v>
      </c>
      <c r="C1337" s="270">
        <f>_xlfn.XLOOKUP(Table2[[#This Row],[K&amp;N REF ]],CAT_Details[Tracking Number],CAT_Details[TO Ref],,0)</f>
        <v>20250603732086</v>
      </c>
      <c r="D1337" s="270" t="str">
        <f>_xlfn.XLOOKUP(Table2[[#This Row],[K&amp;N REF ]],CAT_Details[Tracking Number],CAT_Details[Pickup Customer Name],,0)</f>
        <v>Isoform NV</v>
      </c>
      <c r="E1337" s="271" t="str">
        <f>_xlfn.XLOOKUP(Table2[[#This Row],[K&amp;N REF ]],CAT_Details[Tracking Number],CAT_Details[Delivery Country Code],,0)</f>
        <v>GB</v>
      </c>
      <c r="F1337" s="271" t="str">
        <f>_xlfn.XLOOKUP(Table2[[#This Row],[TO Ref]],CAT_Details[TO Ref],CAT_Details[Loc],,0)</f>
        <v>U2-L5</v>
      </c>
      <c r="G1337" s="257" t="s">
        <v>36</v>
      </c>
      <c r="H1337" s="257" t="s">
        <v>179</v>
      </c>
      <c r="I1337" s="280">
        <v>45814</v>
      </c>
      <c r="J1337" s="257" t="s">
        <v>26</v>
      </c>
      <c r="K1337" s="257" t="s">
        <v>32</v>
      </c>
      <c r="L1337" s="280">
        <v>45814</v>
      </c>
      <c r="M1337" s="257" t="str">
        <f>IF(Table2[[#This Row],[Resolve Date]]="","ONGOING","SOLVED")</f>
        <v>SOLVED</v>
      </c>
      <c r="N1337" s="258" t="s">
        <v>30</v>
      </c>
      <c r="O1337" s="257" t="str">
        <f>Table2[[#This Row],[K&amp;N REF ]]&amp;Table2[[#This Row],[Issue type ]]</f>
        <v xml:space="preserve">5016297260NOT SCANNABLE </v>
      </c>
      <c r="P1337" s="257">
        <f>YEAR(Table2[[#This Row],[Date ]])</f>
        <v>2025</v>
      </c>
      <c r="Q1337" s="257" t="str">
        <f>VLOOKUP(MONTH(Table2[[#This Row],[Date ]]),Months,2,0)</f>
        <v>June</v>
      </c>
      <c r="R1337" s="257" t="b">
        <f>COUNTIFS(Table2[Unique],Table2[[#This Row],[Unique]])&gt;1</f>
        <v>0</v>
      </c>
      <c r="S1337" s="257">
        <f>IF(Table2[[#This Row],[Status ]]="Solved",1,0)</f>
        <v>1</v>
      </c>
      <c r="T1337" s="257">
        <f>IF(Table2[[#This Row],[Status ]]="ongoing",1,0)</f>
        <v>0</v>
      </c>
    </row>
    <row r="1338" spans="1:20" x14ac:dyDescent="0.25">
      <c r="A1338" s="262">
        <v>5016296606</v>
      </c>
      <c r="B1338" s="269" t="str">
        <f>_xlfn.XLOOKUP(Table2[[#This Row],[K&amp;N REF ]],CAT_Details[Tracking Number],CAT_Details[S Ref],,0)</f>
        <v>20250530-S-70441</v>
      </c>
      <c r="C1338" s="270">
        <f>_xlfn.XLOOKUP(Table2[[#This Row],[K&amp;N REF ]],CAT_Details[Tracking Number],CAT_Details[TO Ref],,0)</f>
        <v>20250530730354</v>
      </c>
      <c r="D1338" s="270" t="str">
        <f>_xlfn.XLOOKUP(Table2[[#This Row],[K&amp;N REF ]],CAT_Details[Tracking Number],CAT_Details[Pickup Customer Name],,0)</f>
        <v>SAN MARTINO (AT)/SELMAT SRL</v>
      </c>
      <c r="E1338" s="271" t="str">
        <f>_xlfn.XLOOKUP(Table2[[#This Row],[K&amp;N REF ]],CAT_Details[Tracking Number],CAT_Details[Delivery Country Code],,0)</f>
        <v>GB</v>
      </c>
      <c r="F1338" s="271">
        <f>_xlfn.XLOOKUP(Table2[[#This Row],[TO Ref]],CAT_Details[TO Ref],CAT_Details[Loc],,0)</f>
        <v>3402</v>
      </c>
      <c r="G1338" s="257" t="s">
        <v>24</v>
      </c>
      <c r="H1338" s="257" t="s">
        <v>35</v>
      </c>
      <c r="I1338" s="280">
        <v>45818</v>
      </c>
      <c r="J1338" s="257" t="s">
        <v>26</v>
      </c>
      <c r="K1338" s="257" t="s">
        <v>32</v>
      </c>
      <c r="L1338" s="280">
        <v>45818</v>
      </c>
      <c r="M1338" s="257" t="str">
        <f>IF(Table2[[#This Row],[Resolve Date]]="","ONGOING","SOLVED")</f>
        <v>SOLVED</v>
      </c>
      <c r="N1338" s="258" t="s">
        <v>30</v>
      </c>
      <c r="O1338" s="257" t="str">
        <f>Table2[[#This Row],[K&amp;N REF ]]&amp;Table2[[#This Row],[Issue type ]]</f>
        <v>5016296606NO LABELS</v>
      </c>
      <c r="P1338" s="257">
        <f>YEAR(Table2[[#This Row],[Date ]])</f>
        <v>2025</v>
      </c>
      <c r="Q1338" s="257" t="str">
        <f>VLOOKUP(MONTH(Table2[[#This Row],[Date ]]),Months,2,0)</f>
        <v>June</v>
      </c>
      <c r="R1338" s="257" t="b">
        <f>COUNTIFS(Table2[Unique],Table2[[#This Row],[Unique]])&gt;1</f>
        <v>0</v>
      </c>
      <c r="S1338" s="257">
        <f>IF(Table2[[#This Row],[Status ]]="Solved",1,0)</f>
        <v>1</v>
      </c>
      <c r="T1338" s="257">
        <f>IF(Table2[[#This Row],[Status ]]="ongoing",1,0)</f>
        <v>0</v>
      </c>
    </row>
    <row r="1339" spans="1:20" x14ac:dyDescent="0.25">
      <c r="A1339" s="262">
        <v>5016280132</v>
      </c>
      <c r="B1339" s="269" t="str">
        <f>_xlfn.XLOOKUP(Table2[[#This Row],[K&amp;N REF ]],CAT_Details[Tracking Number],CAT_Details[S Ref],,0)</f>
        <v>20250530-S-70442</v>
      </c>
      <c r="C1339" s="270">
        <f>_xlfn.XLOOKUP(Table2[[#This Row],[K&amp;N REF ]],CAT_Details[Tracking Number],CAT_Details[TO Ref],,0)</f>
        <v>20250530730358</v>
      </c>
      <c r="D1339" s="270" t="str">
        <f>_xlfn.XLOOKUP(Table2[[#This Row],[K&amp;N REF ]],CAT_Details[Tracking Number],CAT_Details[Pickup Customer Name],,0)</f>
        <v>SAN MARTINO (AT)/SELMAT SRL</v>
      </c>
      <c r="E1339" s="271" t="str">
        <f>_xlfn.XLOOKUP(Table2[[#This Row],[K&amp;N REF ]],CAT_Details[Tracking Number],CAT_Details[Delivery Country Code],,0)</f>
        <v>GB</v>
      </c>
      <c r="F1339" s="271">
        <f>_xlfn.XLOOKUP(Table2[[#This Row],[TO Ref]],CAT_Details[TO Ref],CAT_Details[Loc],,0)</f>
        <v>3402</v>
      </c>
      <c r="G1339" s="257" t="s">
        <v>24</v>
      </c>
      <c r="H1339" s="257" t="s">
        <v>35</v>
      </c>
      <c r="I1339" s="280">
        <v>45818</v>
      </c>
      <c r="J1339" s="257" t="s">
        <v>26</v>
      </c>
      <c r="K1339" s="257" t="s">
        <v>32</v>
      </c>
      <c r="L1339" s="280">
        <v>45818</v>
      </c>
      <c r="M1339" s="257" t="str">
        <f>IF(Table2[[#This Row],[Resolve Date]]="","ONGOING","SOLVED")</f>
        <v>SOLVED</v>
      </c>
      <c r="N1339" s="258" t="s">
        <v>30</v>
      </c>
      <c r="O1339" s="257" t="str">
        <f>Table2[[#This Row],[K&amp;N REF ]]&amp;Table2[[#This Row],[Issue type ]]</f>
        <v>5016280132NO LABELS</v>
      </c>
      <c r="P1339" s="257">
        <f>YEAR(Table2[[#This Row],[Date ]])</f>
        <v>2025</v>
      </c>
      <c r="Q1339" s="257" t="str">
        <f>VLOOKUP(MONTH(Table2[[#This Row],[Date ]]),Months,2,0)</f>
        <v>June</v>
      </c>
      <c r="R1339" s="257" t="b">
        <f>COUNTIFS(Table2[Unique],Table2[[#This Row],[Unique]])&gt;1</f>
        <v>0</v>
      </c>
      <c r="S1339" s="257">
        <f>IF(Table2[[#This Row],[Status ]]="Solved",1,0)</f>
        <v>1</v>
      </c>
      <c r="T1339" s="257">
        <f>IF(Table2[[#This Row],[Status ]]="ongoing",1,0)</f>
        <v>0</v>
      </c>
    </row>
    <row r="1340" spans="1:20" x14ac:dyDescent="0.25">
      <c r="A1340" s="262">
        <v>5016280856</v>
      </c>
      <c r="B1340" s="269" t="str">
        <f>_xlfn.XLOOKUP(Table2[[#This Row],[K&amp;N REF ]],CAT_Details[Tracking Number],CAT_Details[S Ref],,0)</f>
        <v>20250530-S-70407</v>
      </c>
      <c r="C1340" s="270">
        <f>_xlfn.XLOOKUP(Table2[[#This Row],[K&amp;N REF ]],CAT_Details[Tracking Number],CAT_Details[TO Ref],,0)</f>
        <v>20250529730062</v>
      </c>
      <c r="D1340" s="270" t="str">
        <f>_xlfn.XLOOKUP(Table2[[#This Row],[K&amp;N REF ]],CAT_Details[Tracking Number],CAT_Details[Pickup Customer Name],,0)</f>
        <v>BORGWARNER EMISSIONS SYSTEMS PORTUGAL UNIPESSOAL LDA</v>
      </c>
      <c r="E1340" s="271" t="str">
        <f>_xlfn.XLOOKUP(Table2[[#This Row],[K&amp;N REF ]],CAT_Details[Tracking Number],CAT_Details[Delivery Country Code],,0)</f>
        <v>GB</v>
      </c>
      <c r="F1340" s="271" t="str">
        <f>_xlfn.XLOOKUP(Table2[[#This Row],[TO Ref]],CAT_Details[TO Ref],CAT_Details[Loc],,0)</f>
        <v>DX01-L5</v>
      </c>
      <c r="G1340" s="257" t="s">
        <v>44</v>
      </c>
      <c r="H1340" s="257" t="s">
        <v>49</v>
      </c>
      <c r="I1340" s="280">
        <v>45818</v>
      </c>
      <c r="J1340" s="257" t="s">
        <v>26</v>
      </c>
      <c r="K1340" s="257" t="s">
        <v>32</v>
      </c>
      <c r="L1340" s="280">
        <v>45818</v>
      </c>
      <c r="M1340" s="257" t="str">
        <f>IF(Table2[[#This Row],[Resolve Date]]="","ONGOING","SOLVED")</f>
        <v>SOLVED</v>
      </c>
      <c r="N1340" s="258" t="s">
        <v>30</v>
      </c>
      <c r="O1340" s="257" t="str">
        <f>Table2[[#This Row],[K&amp;N REF ]]&amp;Table2[[#This Row],[Issue type ]]</f>
        <v>5016280856XX LABELS</v>
      </c>
      <c r="P1340" s="257">
        <f>YEAR(Table2[[#This Row],[Date ]])</f>
        <v>2025</v>
      </c>
      <c r="Q1340" s="257" t="str">
        <f>VLOOKUP(MONTH(Table2[[#This Row],[Date ]]),Months,2,0)</f>
        <v>June</v>
      </c>
      <c r="R1340" s="257" t="b">
        <f>COUNTIFS(Table2[Unique],Table2[[#This Row],[Unique]])&gt;1</f>
        <v>0</v>
      </c>
      <c r="S1340" s="257">
        <f>IF(Table2[[#This Row],[Status ]]="Solved",1,0)</f>
        <v>1</v>
      </c>
      <c r="T1340" s="257">
        <f>IF(Table2[[#This Row],[Status ]]="ongoing",1,0)</f>
        <v>0</v>
      </c>
    </row>
    <row r="1341" spans="1:20" x14ac:dyDescent="0.25">
      <c r="A1341" s="262">
        <v>5016281000</v>
      </c>
      <c r="B1341" s="269" t="str">
        <f>_xlfn.XLOOKUP(Table2[[#This Row],[K&amp;N REF ]],CAT_Details[Tracking Number],CAT_Details[S Ref],,0)</f>
        <v>20250602-S-70146</v>
      </c>
      <c r="C1341" s="270">
        <f>_xlfn.XLOOKUP(Table2[[#This Row],[K&amp;N REF ]],CAT_Details[Tracking Number],CAT_Details[TO Ref],,0)</f>
        <v>20250602731221</v>
      </c>
      <c r="D1341" s="270" t="str">
        <f>_xlfn.XLOOKUP(Table2[[#This Row],[K&amp;N REF ]],CAT_Details[Tracking Number],CAT_Details[Pickup Customer Name],,0)</f>
        <v>MANN + HUMMEL GMBH</v>
      </c>
      <c r="E1341" s="271" t="str">
        <f>_xlfn.XLOOKUP(Table2[[#This Row],[K&amp;N REF ]],CAT_Details[Tracking Number],CAT_Details[Delivery Country Code],,0)</f>
        <v>GB</v>
      </c>
      <c r="F1341" s="271" t="str">
        <f>_xlfn.XLOOKUP(Table2[[#This Row],[TO Ref]],CAT_Details[TO Ref],CAT_Details[Loc],,0)</f>
        <v>MZ07</v>
      </c>
      <c r="G1341" s="257" t="s">
        <v>34</v>
      </c>
      <c r="H1341" s="257" t="s">
        <v>25</v>
      </c>
      <c r="I1341" s="280">
        <v>45818</v>
      </c>
      <c r="J1341" s="257" t="s">
        <v>26</v>
      </c>
      <c r="K1341" s="257" t="s">
        <v>50</v>
      </c>
      <c r="L1341" s="280">
        <v>45818</v>
      </c>
      <c r="M1341" s="257" t="str">
        <f>IF(Table2[[#This Row],[Resolve Date]]="","ONGOING","SOLVED")</f>
        <v>SOLVED</v>
      </c>
      <c r="N1341" s="258" t="s">
        <v>30</v>
      </c>
      <c r="O1341" s="257" t="str">
        <f>Table2[[#This Row],[K&amp;N REF ]]&amp;Table2[[#This Row],[Issue type ]]</f>
        <v xml:space="preserve">5016281000DAMAGE </v>
      </c>
      <c r="P1341" s="257">
        <f>YEAR(Table2[[#This Row],[Date ]])</f>
        <v>2025</v>
      </c>
      <c r="Q1341" s="257" t="str">
        <f>VLOOKUP(MONTH(Table2[[#This Row],[Date ]]),Months,2,0)</f>
        <v>June</v>
      </c>
      <c r="R1341" s="257" t="b">
        <f>COUNTIFS(Table2[Unique],Table2[[#This Row],[Unique]])&gt;1</f>
        <v>0</v>
      </c>
      <c r="S1341" s="257">
        <f>IF(Table2[[#This Row],[Status ]]="Solved",1,0)</f>
        <v>1</v>
      </c>
      <c r="T1341" s="257">
        <f>IF(Table2[[#This Row],[Status ]]="ongoing",1,0)</f>
        <v>0</v>
      </c>
    </row>
    <row r="1342" spans="1:20" x14ac:dyDescent="0.25">
      <c r="A1342" s="262">
        <v>5016296697</v>
      </c>
      <c r="B1342" s="269" t="str">
        <f>_xlfn.XLOOKUP(Table2[[#This Row],[K&amp;N REF ]],CAT_Details[Tracking Number],CAT_Details[S Ref],,0)</f>
        <v>20250603-S-70260</v>
      </c>
      <c r="C1342" s="270">
        <f>_xlfn.XLOOKUP(Table2[[#This Row],[K&amp;N REF ]],CAT_Details[Tracking Number],CAT_Details[TO Ref],,0)</f>
        <v>20250603732225</v>
      </c>
      <c r="D1342" s="270" t="str">
        <f>_xlfn.XLOOKUP(Table2[[#This Row],[K&amp;N REF ]],CAT_Details[Tracking Number],CAT_Details[Pickup Customer Name],,0)</f>
        <v>MANN + HUMMEL GMBH</v>
      </c>
      <c r="E1342" s="271" t="str">
        <f>_xlfn.XLOOKUP(Table2[[#This Row],[K&amp;N REF ]],CAT_Details[Tracking Number],CAT_Details[Delivery Country Code],,0)</f>
        <v>GB</v>
      </c>
      <c r="F1342" s="271" t="str">
        <f>_xlfn.XLOOKUP(Table2[[#This Row],[TO Ref]],CAT_Details[TO Ref],CAT_Details[Loc],,0)</f>
        <v>MZ03</v>
      </c>
      <c r="G1342" s="257" t="s">
        <v>34</v>
      </c>
      <c r="H1342" s="257" t="s">
        <v>35</v>
      </c>
      <c r="I1342" s="280">
        <v>45818</v>
      </c>
      <c r="J1342" s="257" t="s">
        <v>26</v>
      </c>
      <c r="K1342" s="257" t="s">
        <v>32</v>
      </c>
      <c r="L1342" s="280">
        <v>45818</v>
      </c>
      <c r="M1342" s="257" t="str">
        <f>IF(Table2[[#This Row],[Resolve Date]]="","ONGOING","SOLVED")</f>
        <v>SOLVED</v>
      </c>
      <c r="N1342" s="258" t="s">
        <v>30</v>
      </c>
      <c r="O1342" s="257" t="str">
        <f>Table2[[#This Row],[K&amp;N REF ]]&amp;Table2[[#This Row],[Issue type ]]</f>
        <v>5016296697NO LABELS</v>
      </c>
      <c r="P1342" s="257">
        <f>YEAR(Table2[[#This Row],[Date ]])</f>
        <v>2025</v>
      </c>
      <c r="Q1342" s="257" t="str">
        <f>VLOOKUP(MONTH(Table2[[#This Row],[Date ]]),Months,2,0)</f>
        <v>June</v>
      </c>
      <c r="R1342" s="257" t="b">
        <f>COUNTIFS(Table2[Unique],Table2[[#This Row],[Unique]])&gt;1</f>
        <v>0</v>
      </c>
      <c r="S1342" s="257">
        <f>IF(Table2[[#This Row],[Status ]]="Solved",1,0)</f>
        <v>1</v>
      </c>
      <c r="T1342" s="257">
        <f>IF(Table2[[#This Row],[Status ]]="ongoing",1,0)</f>
        <v>0</v>
      </c>
    </row>
    <row r="1343" spans="1:20" x14ac:dyDescent="0.25">
      <c r="A1343" s="262">
        <v>5016296432</v>
      </c>
      <c r="B1343" s="269" t="str">
        <f>_xlfn.XLOOKUP(Table2[[#This Row],[K&amp;N REF ]],CAT_Details[Tracking Number],CAT_Details[S Ref],,0)</f>
        <v>20250603-S-70526</v>
      </c>
      <c r="C1343" s="270">
        <f>_xlfn.XLOOKUP(Table2[[#This Row],[K&amp;N REF ]],CAT_Details[Tracking Number],CAT_Details[TO Ref],,0)</f>
        <v>20250603732252</v>
      </c>
      <c r="D1343" s="270" t="str">
        <f>_xlfn.XLOOKUP(Table2[[#This Row],[K&amp;N REF ]],CAT_Details[Tracking Number],CAT_Details[Pickup Customer Name],,0)</f>
        <v>ZF FRIEDRICHSHAFEN AG</v>
      </c>
      <c r="E1343" s="271" t="str">
        <f>_xlfn.XLOOKUP(Table2[[#This Row],[K&amp;N REF ]],CAT_Details[Tracking Number],CAT_Details[Delivery Country Code],,0)</f>
        <v>GB</v>
      </c>
      <c r="F1343" s="271">
        <f>_xlfn.XLOOKUP(Table2[[#This Row],[TO Ref]],CAT_Details[TO Ref],CAT_Details[Loc],,0)</f>
        <v>3402</v>
      </c>
      <c r="G1343" s="257" t="s">
        <v>34</v>
      </c>
      <c r="H1343" s="257" t="s">
        <v>49</v>
      </c>
      <c r="I1343" s="280">
        <v>45818</v>
      </c>
      <c r="J1343" s="257" t="s">
        <v>26</v>
      </c>
      <c r="K1343" s="257" t="s">
        <v>32</v>
      </c>
      <c r="L1343" s="280">
        <v>45819</v>
      </c>
      <c r="M1343" s="257" t="str">
        <f>IF(Table2[[#This Row],[Resolve Date]]="","ONGOING","SOLVED")</f>
        <v>SOLVED</v>
      </c>
      <c r="N1343" s="258" t="s">
        <v>30</v>
      </c>
      <c r="O1343" s="257" t="str">
        <f>Table2[[#This Row],[K&amp;N REF ]]&amp;Table2[[#This Row],[Issue type ]]</f>
        <v>5016296432XX LABELS</v>
      </c>
      <c r="P1343" s="257">
        <f>YEAR(Table2[[#This Row],[Date ]])</f>
        <v>2025</v>
      </c>
      <c r="Q1343" s="257" t="str">
        <f>VLOOKUP(MONTH(Table2[[#This Row],[Date ]]),Months,2,0)</f>
        <v>June</v>
      </c>
      <c r="R1343" s="257" t="b">
        <f>COUNTIFS(Table2[Unique],Table2[[#This Row],[Unique]])&gt;1</f>
        <v>0</v>
      </c>
      <c r="S1343" s="257">
        <f>IF(Table2[[#This Row],[Status ]]="Solved",1,0)</f>
        <v>1</v>
      </c>
      <c r="T1343" s="257">
        <f>IF(Table2[[#This Row],[Status ]]="ongoing",1,0)</f>
        <v>0</v>
      </c>
    </row>
    <row r="1344" spans="1:20" x14ac:dyDescent="0.25">
      <c r="A1344" s="262">
        <v>5016250887</v>
      </c>
      <c r="B1344" s="269" t="str">
        <f>_xlfn.XLOOKUP(Table2[[#This Row],[K&amp;N REF ]],CAT_Details[Tracking Number],CAT_Details[S Ref],,0)</f>
        <v>20250528-S-70607</v>
      </c>
      <c r="C1344" s="270">
        <f>_xlfn.XLOOKUP(Table2[[#This Row],[K&amp;N REF ]],CAT_Details[Tracking Number],CAT_Details[TO Ref],,0)</f>
        <v>20250528728627</v>
      </c>
      <c r="D1344" s="270" t="str">
        <f>_xlfn.XLOOKUP(Table2[[#This Row],[K&amp;N REF ]],CAT_Details[Tracking Number],CAT_Details[Pickup Customer Name],,0)</f>
        <v>DANFOSS A/S</v>
      </c>
      <c r="E1344" s="271" t="str">
        <f>_xlfn.XLOOKUP(Table2[[#This Row],[K&amp;N REF ]],CAT_Details[Tracking Number],CAT_Details[Delivery Country Code],,0)</f>
        <v>GB</v>
      </c>
      <c r="F1344" s="271">
        <f>_xlfn.XLOOKUP(Table2[[#This Row],[TO Ref]],CAT_Details[TO Ref],CAT_Details[Loc],,0)</f>
        <v>3402</v>
      </c>
      <c r="G1344" s="257" t="s">
        <v>44</v>
      </c>
      <c r="H1344" s="257" t="s">
        <v>35</v>
      </c>
      <c r="I1344" s="280">
        <v>45819</v>
      </c>
      <c r="J1344" s="257" t="s">
        <v>26</v>
      </c>
      <c r="K1344" s="257" t="s">
        <v>32</v>
      </c>
      <c r="L1344" s="280">
        <v>45819</v>
      </c>
      <c r="M1344" s="257" t="str">
        <f>IF(Table2[[#This Row],[Resolve Date]]="","ONGOING","SOLVED")</f>
        <v>SOLVED</v>
      </c>
      <c r="N1344" s="258" t="s">
        <v>30</v>
      </c>
      <c r="O1344" s="257" t="str">
        <f>Table2[[#This Row],[K&amp;N REF ]]&amp;Table2[[#This Row],[Issue type ]]</f>
        <v>5016250887NO LABELS</v>
      </c>
      <c r="P1344" s="257">
        <f>YEAR(Table2[[#This Row],[Date ]])</f>
        <v>2025</v>
      </c>
      <c r="Q1344" s="257" t="str">
        <f>VLOOKUP(MONTH(Table2[[#This Row],[Date ]]),Months,2,0)</f>
        <v>June</v>
      </c>
      <c r="R1344" s="257" t="b">
        <f>COUNTIFS(Table2[Unique],Table2[[#This Row],[Unique]])&gt;1</f>
        <v>0</v>
      </c>
      <c r="S1344" s="257">
        <f>IF(Table2[[#This Row],[Status ]]="Solved",1,0)</f>
        <v>1</v>
      </c>
      <c r="T1344" s="257">
        <f>IF(Table2[[#This Row],[Status ]]="ongoing",1,0)</f>
        <v>0</v>
      </c>
    </row>
    <row r="1345" spans="1:20" x14ac:dyDescent="0.25">
      <c r="A1345" s="262">
        <v>5016250886</v>
      </c>
      <c r="B1345" s="269" t="str">
        <f>_xlfn.XLOOKUP(Table2[[#This Row],[K&amp;N REF ]],CAT_Details[Tracking Number],CAT_Details[S Ref],,0)</f>
        <v>20250528-S-70607</v>
      </c>
      <c r="C1345" s="270">
        <f>_xlfn.XLOOKUP(Table2[[#This Row],[K&amp;N REF ]],CAT_Details[Tracking Number],CAT_Details[TO Ref],,0)</f>
        <v>20250528728949</v>
      </c>
      <c r="D1345" s="270" t="str">
        <f>_xlfn.XLOOKUP(Table2[[#This Row],[K&amp;N REF ]],CAT_Details[Tracking Number],CAT_Details[Pickup Customer Name],,0)</f>
        <v>DANFOSS A/S</v>
      </c>
      <c r="E1345" s="271" t="str">
        <f>_xlfn.XLOOKUP(Table2[[#This Row],[K&amp;N REF ]],CAT_Details[Tracking Number],CAT_Details[Delivery Country Code],,0)</f>
        <v>GB</v>
      </c>
      <c r="F1345" s="271" t="str">
        <f>_xlfn.XLOOKUP(Table2[[#This Row],[TO Ref]],CAT_Details[TO Ref],CAT_Details[Loc],,0)</f>
        <v>U2-L5</v>
      </c>
      <c r="G1345" s="257" t="s">
        <v>44</v>
      </c>
      <c r="H1345" s="257" t="s">
        <v>35</v>
      </c>
      <c r="I1345" s="280">
        <v>45819</v>
      </c>
      <c r="J1345" s="257" t="s">
        <v>26</v>
      </c>
      <c r="K1345" s="257" t="s">
        <v>32</v>
      </c>
      <c r="L1345" s="280">
        <v>45819</v>
      </c>
      <c r="M1345" s="257" t="str">
        <f>IF(Table2[[#This Row],[Resolve Date]]="","ONGOING","SOLVED")</f>
        <v>SOLVED</v>
      </c>
      <c r="N1345" s="258" t="s">
        <v>182</v>
      </c>
      <c r="O1345" s="257" t="str">
        <f>Table2[[#This Row],[K&amp;N REF ]]&amp;Table2[[#This Row],[Issue type ]]</f>
        <v>5016250886NO LABELS</v>
      </c>
      <c r="P1345" s="257">
        <f>YEAR(Table2[[#This Row],[Date ]])</f>
        <v>2025</v>
      </c>
      <c r="Q1345" s="257" t="str">
        <f>VLOOKUP(MONTH(Table2[[#This Row],[Date ]]),Months,2,0)</f>
        <v>June</v>
      </c>
      <c r="R1345" s="257" t="b">
        <f>COUNTIFS(Table2[Unique],Table2[[#This Row],[Unique]])&gt;1</f>
        <v>0</v>
      </c>
      <c r="S1345" s="257">
        <f>IF(Table2[[#This Row],[Status ]]="Solved",1,0)</f>
        <v>1</v>
      </c>
      <c r="T1345" s="257">
        <f>IF(Table2[[#This Row],[Status ]]="ongoing",1,0)</f>
        <v>0</v>
      </c>
    </row>
    <row r="1346" spans="1:20" x14ac:dyDescent="0.25">
      <c r="A1346" s="262">
        <v>5016280406</v>
      </c>
      <c r="B1346" s="269" t="str">
        <f>_xlfn.XLOOKUP(Table2[[#This Row],[K&amp;N REF ]],CAT_Details[Tracking Number],CAT_Details[S Ref],,0)</f>
        <v>20250530-S-70376</v>
      </c>
      <c r="C1346" s="270">
        <f>_xlfn.XLOOKUP(Table2[[#This Row],[K&amp;N REF ]],CAT_Details[Tracking Number],CAT_Details[TO Ref],,0)</f>
        <v>20250529729582</v>
      </c>
      <c r="D1346" s="270" t="str">
        <f>_xlfn.XLOOKUP(Table2[[#This Row],[K&amp;N REF ]],CAT_Details[Tracking Number],CAT_Details[Pickup Customer Name],,0)</f>
        <v>KONGSBERG AUTOMOTIVE ASA</v>
      </c>
      <c r="E1346" s="271" t="str">
        <f>_xlfn.XLOOKUP(Table2[[#This Row],[K&amp;N REF ]],CAT_Details[Tracking Number],CAT_Details[Delivery Country Code],,0)</f>
        <v>GB</v>
      </c>
      <c r="F1346" s="271">
        <f>_xlfn.XLOOKUP(Table2[[#This Row],[TO Ref]],CAT_Details[TO Ref],CAT_Details[Loc],,0)</f>
        <v>3402</v>
      </c>
      <c r="G1346" s="257" t="s">
        <v>44</v>
      </c>
      <c r="H1346" s="257" t="s">
        <v>42</v>
      </c>
      <c r="I1346" s="280">
        <v>45819</v>
      </c>
      <c r="J1346" s="257" t="s">
        <v>26</v>
      </c>
      <c r="K1346" s="257" t="s">
        <v>27</v>
      </c>
      <c r="L1346" s="280">
        <v>45819</v>
      </c>
      <c r="M1346" s="257" t="str">
        <f>IF(Table2[[#This Row],[Resolve Date]]="","ONGOING","SOLVED")</f>
        <v>SOLVED</v>
      </c>
      <c r="N1346" s="258" t="s">
        <v>192</v>
      </c>
      <c r="O1346" s="257" t="str">
        <f>Table2[[#This Row],[K&amp;N REF ]]&amp;Table2[[#This Row],[Issue type ]]</f>
        <v>5016280406AMOUNT</v>
      </c>
      <c r="P1346" s="257">
        <f>YEAR(Table2[[#This Row],[Date ]])</f>
        <v>2025</v>
      </c>
      <c r="Q1346" s="257" t="str">
        <f>VLOOKUP(MONTH(Table2[[#This Row],[Date ]]),Months,2,0)</f>
        <v>June</v>
      </c>
      <c r="R1346" s="257" t="b">
        <f>COUNTIFS(Table2[Unique],Table2[[#This Row],[Unique]])&gt;1</f>
        <v>0</v>
      </c>
      <c r="S1346" s="257">
        <f>IF(Table2[[#This Row],[Status ]]="Solved",1,0)</f>
        <v>1</v>
      </c>
      <c r="T1346" s="257">
        <f>IF(Table2[[#This Row],[Status ]]="ongoing",1,0)</f>
        <v>0</v>
      </c>
    </row>
    <row r="1347" spans="1:20" x14ac:dyDescent="0.25">
      <c r="A1347" s="262">
        <v>5016280406</v>
      </c>
      <c r="B1347" s="269" t="str">
        <f>_xlfn.XLOOKUP(Table2[[#This Row],[K&amp;N REF ]],CAT_Details[Tracking Number],CAT_Details[S Ref],,0)</f>
        <v>20250530-S-70376</v>
      </c>
      <c r="C1347" s="270">
        <f>_xlfn.XLOOKUP(Table2[[#This Row],[K&amp;N REF ]],CAT_Details[Tracking Number],CAT_Details[TO Ref],,0)</f>
        <v>20250529729582</v>
      </c>
      <c r="D1347" s="270" t="str">
        <f>_xlfn.XLOOKUP(Table2[[#This Row],[K&amp;N REF ]],CAT_Details[Tracking Number],CAT_Details[Pickup Customer Name],,0)</f>
        <v>KONGSBERG AUTOMOTIVE ASA</v>
      </c>
      <c r="E1347" s="271" t="str">
        <f>_xlfn.XLOOKUP(Table2[[#This Row],[K&amp;N REF ]],CAT_Details[Tracking Number],CAT_Details[Delivery Country Code],,0)</f>
        <v>GB</v>
      </c>
      <c r="F1347" s="271">
        <f>_xlfn.XLOOKUP(Table2[[#This Row],[TO Ref]],CAT_Details[TO Ref],CAT_Details[Loc],,0)</f>
        <v>3402</v>
      </c>
      <c r="G1347" s="257" t="s">
        <v>44</v>
      </c>
      <c r="H1347" s="257" t="s">
        <v>35</v>
      </c>
      <c r="I1347" s="280">
        <v>45819</v>
      </c>
      <c r="J1347" s="257" t="s">
        <v>26</v>
      </c>
      <c r="K1347" s="257" t="s">
        <v>32</v>
      </c>
      <c r="L1347" s="280">
        <v>45820</v>
      </c>
      <c r="M1347" s="257" t="str">
        <f>IF(Table2[[#This Row],[Resolve Date]]="","ONGOING","SOLVED")</f>
        <v>SOLVED</v>
      </c>
      <c r="N1347" s="258" t="s">
        <v>30</v>
      </c>
      <c r="O1347" s="257" t="str">
        <f>Table2[[#This Row],[K&amp;N REF ]]&amp;Table2[[#This Row],[Issue type ]]</f>
        <v>5016280406NO LABELS</v>
      </c>
      <c r="P1347" s="257">
        <f>YEAR(Table2[[#This Row],[Date ]])</f>
        <v>2025</v>
      </c>
      <c r="Q1347" s="257" t="str">
        <f>VLOOKUP(MONTH(Table2[[#This Row],[Date ]]),Months,2,0)</f>
        <v>June</v>
      </c>
      <c r="R1347" s="257" t="b">
        <f>COUNTIFS(Table2[Unique],Table2[[#This Row],[Unique]])&gt;1</f>
        <v>0</v>
      </c>
      <c r="S1347" s="257">
        <f>IF(Table2[[#This Row],[Status ]]="Solved",1,0)</f>
        <v>1</v>
      </c>
      <c r="T1347" s="257">
        <f>IF(Table2[[#This Row],[Status ]]="ongoing",1,0)</f>
        <v>0</v>
      </c>
    </row>
    <row r="1348" spans="1:20" x14ac:dyDescent="0.25">
      <c r="A1348" s="262">
        <v>5016250809</v>
      </c>
      <c r="B1348" s="269" t="str">
        <f>_xlfn.XLOOKUP(Table2[[#This Row],[K&amp;N REF ]],CAT_Details[Tracking Number],CAT_Details[S Ref],,0)</f>
        <v>20250529-S-70285</v>
      </c>
      <c r="C1348" s="270">
        <f>_xlfn.XLOOKUP(Table2[[#This Row],[K&amp;N REF ]],CAT_Details[Tracking Number],CAT_Details[TO Ref],,0)</f>
        <v>20250529729840</v>
      </c>
      <c r="D1348" s="270" t="str">
        <f>_xlfn.XLOOKUP(Table2[[#This Row],[K&amp;N REF ]],CAT_Details[Tracking Number],CAT_Details[Pickup Customer Name],,0)</f>
        <v>HERN S.R.O.</v>
      </c>
      <c r="E1348" s="271" t="str">
        <f>_xlfn.XLOOKUP(Table2[[#This Row],[K&amp;N REF ]],CAT_Details[Tracking Number],CAT_Details[Delivery Country Code],,0)</f>
        <v>GB</v>
      </c>
      <c r="F1348" s="271" t="str">
        <f>_xlfn.XLOOKUP(Table2[[#This Row],[TO Ref]],CAT_Details[TO Ref],CAT_Details[Loc],,0)</f>
        <v>OYL1</v>
      </c>
      <c r="G1348" s="257" t="s">
        <v>44</v>
      </c>
      <c r="H1348" s="257" t="s">
        <v>35</v>
      </c>
      <c r="I1348" s="280">
        <v>45819</v>
      </c>
      <c r="J1348" s="257" t="s">
        <v>26</v>
      </c>
      <c r="K1348" s="257" t="s">
        <v>32</v>
      </c>
      <c r="L1348" s="280">
        <v>45819</v>
      </c>
      <c r="M1348" s="257" t="str">
        <f>IF(Table2[[#This Row],[Resolve Date]]="","ONGOING","SOLVED")</f>
        <v>SOLVED</v>
      </c>
      <c r="N1348" s="258" t="s">
        <v>30</v>
      </c>
      <c r="O1348" s="257" t="str">
        <f>Table2[[#This Row],[K&amp;N REF ]]&amp;Table2[[#This Row],[Issue type ]]</f>
        <v>5016250809NO LABELS</v>
      </c>
      <c r="P1348" s="257">
        <f>YEAR(Table2[[#This Row],[Date ]])</f>
        <v>2025</v>
      </c>
      <c r="Q1348" s="257" t="str">
        <f>VLOOKUP(MONTH(Table2[[#This Row],[Date ]]),Months,2,0)</f>
        <v>June</v>
      </c>
      <c r="R1348" s="257" t="b">
        <f>COUNTIFS(Table2[Unique],Table2[[#This Row],[Unique]])&gt;1</f>
        <v>0</v>
      </c>
      <c r="S1348" s="257">
        <f>IF(Table2[[#This Row],[Status ]]="Solved",1,0)</f>
        <v>1</v>
      </c>
      <c r="T1348" s="257">
        <f>IF(Table2[[#This Row],[Status ]]="ongoing",1,0)</f>
        <v>0</v>
      </c>
    </row>
    <row r="1349" spans="1:20" x14ac:dyDescent="0.25">
      <c r="A1349" s="262">
        <v>5016266216</v>
      </c>
      <c r="B1349" s="269" t="str">
        <f>_xlfn.XLOOKUP(Table2[[#This Row],[K&amp;N REF ]],CAT_Details[Tracking Number],CAT_Details[S Ref],,0)</f>
        <v>20250530-S-70402</v>
      </c>
      <c r="C1349" s="270">
        <f>_xlfn.XLOOKUP(Table2[[#This Row],[K&amp;N REF ]],CAT_Details[Tracking Number],CAT_Details[TO Ref],,0)</f>
        <v>20250530730291</v>
      </c>
      <c r="D1349" s="270" t="str">
        <f>_xlfn.XLOOKUP(Table2[[#This Row],[K&amp;N REF ]],CAT_Details[Tracking Number],CAT_Details[Pickup Customer Name],,0)</f>
        <v>DINEX LATVIA SIA</v>
      </c>
      <c r="E1349" s="271" t="str">
        <f>_xlfn.XLOOKUP(Table2[[#This Row],[K&amp;N REF ]],CAT_Details[Tracking Number],CAT_Details[Delivery Country Code],,0)</f>
        <v>GB</v>
      </c>
      <c r="F1349" s="271" t="str">
        <f>_xlfn.XLOOKUP(Table2[[#This Row],[TO Ref]],CAT_Details[TO Ref],CAT_Details[Loc],,0)</f>
        <v>U2-L5</v>
      </c>
      <c r="G1349" s="257" t="s">
        <v>44</v>
      </c>
      <c r="H1349" s="257" t="s">
        <v>35</v>
      </c>
      <c r="I1349" s="280">
        <v>45819</v>
      </c>
      <c r="J1349" s="257" t="s">
        <v>26</v>
      </c>
      <c r="K1349" s="257" t="s">
        <v>32</v>
      </c>
      <c r="L1349" s="280">
        <v>45819</v>
      </c>
      <c r="M1349" s="257" t="str">
        <f>IF(Table2[[#This Row],[Resolve Date]]="","ONGOING","SOLVED")</f>
        <v>SOLVED</v>
      </c>
      <c r="N1349" s="258" t="s">
        <v>30</v>
      </c>
      <c r="O1349" s="257" t="str">
        <f>Table2[[#This Row],[K&amp;N REF ]]&amp;Table2[[#This Row],[Issue type ]]</f>
        <v>5016266216NO LABELS</v>
      </c>
      <c r="P1349" s="257">
        <f>YEAR(Table2[[#This Row],[Date ]])</f>
        <v>2025</v>
      </c>
      <c r="Q1349" s="257" t="str">
        <f>VLOOKUP(MONTH(Table2[[#This Row],[Date ]]),Months,2,0)</f>
        <v>June</v>
      </c>
      <c r="R1349" s="257" t="b">
        <f>COUNTIFS(Table2[Unique],Table2[[#This Row],[Unique]])&gt;1</f>
        <v>0</v>
      </c>
      <c r="S1349" s="257">
        <f>IF(Table2[[#This Row],[Status ]]="Solved",1,0)</f>
        <v>1</v>
      </c>
      <c r="T1349" s="257">
        <f>IF(Table2[[#This Row],[Status ]]="ongoing",1,0)</f>
        <v>0</v>
      </c>
    </row>
    <row r="1350" spans="1:20" x14ac:dyDescent="0.25">
      <c r="A1350" s="262">
        <v>5016312969</v>
      </c>
      <c r="B1350" s="269" t="str">
        <f>_xlfn.XLOOKUP(Table2[[#This Row],[K&amp;N REF ]],CAT_Details[Tracking Number],CAT_Details[S Ref],,0)</f>
        <v>20250604-S-70461</v>
      </c>
      <c r="C1350" s="270">
        <f>_xlfn.XLOOKUP(Table2[[#This Row],[K&amp;N REF ]],CAT_Details[Tracking Number],CAT_Details[TO Ref],,0)</f>
        <v>20250603731948</v>
      </c>
      <c r="D1350" s="270" t="str">
        <f>_xlfn.XLOOKUP(Table2[[#This Row],[K&amp;N REF ]],CAT_Details[Tracking Number],CAT_Details[Pickup Customer Name],,0)</f>
        <v>DANFOSS A/S</v>
      </c>
      <c r="E1350" s="271" t="str">
        <f>_xlfn.XLOOKUP(Table2[[#This Row],[K&amp;N REF ]],CAT_Details[Tracking Number],CAT_Details[Delivery Country Code],,0)</f>
        <v>GB</v>
      </c>
      <c r="F1350" s="271" t="str">
        <f>_xlfn.XLOOKUP(Table2[[#This Row],[TO Ref]],CAT_Details[TO Ref],CAT_Details[Loc],,0)</f>
        <v>U2-L5</v>
      </c>
      <c r="G1350" s="257" t="s">
        <v>44</v>
      </c>
      <c r="H1350" s="257" t="s">
        <v>35</v>
      </c>
      <c r="I1350" s="280">
        <v>45819</v>
      </c>
      <c r="J1350" s="257" t="s">
        <v>26</v>
      </c>
      <c r="K1350" s="257" t="s">
        <v>32</v>
      </c>
      <c r="L1350" s="280">
        <v>45819</v>
      </c>
      <c r="M1350" s="257" t="str">
        <f>IF(Table2[[#This Row],[Resolve Date]]="","ONGOING","SOLVED")</f>
        <v>SOLVED</v>
      </c>
      <c r="N1350" s="258" t="s">
        <v>30</v>
      </c>
      <c r="O1350" s="257" t="str">
        <f>Table2[[#This Row],[K&amp;N REF ]]&amp;Table2[[#This Row],[Issue type ]]</f>
        <v>5016312969NO LABELS</v>
      </c>
      <c r="P1350" s="257">
        <f>YEAR(Table2[[#This Row],[Date ]])</f>
        <v>2025</v>
      </c>
      <c r="Q1350" s="257" t="str">
        <f>VLOOKUP(MONTH(Table2[[#This Row],[Date ]]),Months,2,0)</f>
        <v>June</v>
      </c>
      <c r="R1350" s="257" t="b">
        <f>COUNTIFS(Table2[Unique],Table2[[#This Row],[Unique]])&gt;1</f>
        <v>0</v>
      </c>
      <c r="S1350" s="257">
        <f>IF(Table2[[#This Row],[Status ]]="Solved",1,0)</f>
        <v>1</v>
      </c>
      <c r="T1350" s="257">
        <f>IF(Table2[[#This Row],[Status ]]="ongoing",1,0)</f>
        <v>0</v>
      </c>
    </row>
    <row r="1351" spans="1:20" x14ac:dyDescent="0.25">
      <c r="A1351" s="262">
        <v>5016312968</v>
      </c>
      <c r="B1351" s="269" t="str">
        <f>_xlfn.XLOOKUP(Table2[[#This Row],[K&amp;N REF ]],CAT_Details[Tracking Number],CAT_Details[S Ref],,0)</f>
        <v>20250604-S-70461</v>
      </c>
      <c r="C1351" s="270">
        <f>_xlfn.XLOOKUP(Table2[[#This Row],[K&amp;N REF ]],CAT_Details[Tracking Number],CAT_Details[TO Ref],,0)</f>
        <v>20250603731954</v>
      </c>
      <c r="D1351" s="270" t="str">
        <f>_xlfn.XLOOKUP(Table2[[#This Row],[K&amp;N REF ]],CAT_Details[Tracking Number],CAT_Details[Pickup Customer Name],,0)</f>
        <v>DANFOSS A/S</v>
      </c>
      <c r="E1351" s="271" t="str">
        <f>_xlfn.XLOOKUP(Table2[[#This Row],[K&amp;N REF ]],CAT_Details[Tracking Number],CAT_Details[Delivery Country Code],,0)</f>
        <v>FR</v>
      </c>
      <c r="F1351" s="271">
        <f>_xlfn.XLOOKUP(Table2[[#This Row],[TO Ref]],CAT_Details[TO Ref],CAT_Details[Loc],,0)</f>
        <v>3705</v>
      </c>
      <c r="G1351" s="257" t="s">
        <v>44</v>
      </c>
      <c r="H1351" s="257" t="s">
        <v>35</v>
      </c>
      <c r="I1351" s="280">
        <v>45819</v>
      </c>
      <c r="J1351" s="257" t="s">
        <v>26</v>
      </c>
      <c r="K1351" s="257" t="s">
        <v>32</v>
      </c>
      <c r="L1351" s="280">
        <v>45819</v>
      </c>
      <c r="M1351" s="257" t="str">
        <f>IF(Table2[[#This Row],[Resolve Date]]="","ONGOING","SOLVED")</f>
        <v>SOLVED</v>
      </c>
      <c r="N1351" s="258" t="s">
        <v>30</v>
      </c>
      <c r="O1351" s="257" t="str">
        <f>Table2[[#This Row],[K&amp;N REF ]]&amp;Table2[[#This Row],[Issue type ]]</f>
        <v>5016312968NO LABELS</v>
      </c>
      <c r="P1351" s="257">
        <f>YEAR(Table2[[#This Row],[Date ]])</f>
        <v>2025</v>
      </c>
      <c r="Q1351" s="257" t="str">
        <f>VLOOKUP(MONTH(Table2[[#This Row],[Date ]]),Months,2,0)</f>
        <v>June</v>
      </c>
      <c r="R1351" s="257" t="b">
        <f>COUNTIFS(Table2[Unique],Table2[[#This Row],[Unique]])&gt;1</f>
        <v>0</v>
      </c>
      <c r="S1351" s="257">
        <f>IF(Table2[[#This Row],[Status ]]="Solved",1,0)</f>
        <v>1</v>
      </c>
      <c r="T1351" s="257">
        <f>IF(Table2[[#This Row],[Status ]]="ongoing",1,0)</f>
        <v>0</v>
      </c>
    </row>
    <row r="1352" spans="1:20" x14ac:dyDescent="0.25">
      <c r="A1352" s="262">
        <v>5016296978</v>
      </c>
      <c r="B1352" s="269" t="str">
        <f>_xlfn.XLOOKUP(Table2[[#This Row],[K&amp;N REF ]],CAT_Details[Tracking Number],CAT_Details[S Ref],,0)</f>
        <v>20250603-S-70420</v>
      </c>
      <c r="C1352" s="270">
        <f>_xlfn.XLOOKUP(Table2[[#This Row],[K&amp;N REF ]],CAT_Details[Tracking Number],CAT_Details[TO Ref],,0)</f>
        <v>20250603732095</v>
      </c>
      <c r="D1352" s="270" t="str">
        <f>_xlfn.XLOOKUP(Table2[[#This Row],[K&amp;N REF ]],CAT_Details[Tracking Number],CAT_Details[Pickup Customer Name],,0)</f>
        <v>Standard Motor Product Poland ( SMP Poland)</v>
      </c>
      <c r="E1352" s="271" t="str">
        <f>_xlfn.XLOOKUP(Table2[[#This Row],[K&amp;N REF ]],CAT_Details[Tracking Number],CAT_Details[Delivery Country Code],,0)</f>
        <v>GB</v>
      </c>
      <c r="F1352" s="271" t="str">
        <f>_xlfn.XLOOKUP(Table2[[#This Row],[TO Ref]],CAT_Details[TO Ref],CAT_Details[Loc],,0)</f>
        <v>DX01-L5</v>
      </c>
      <c r="G1352" s="257" t="s">
        <v>44</v>
      </c>
      <c r="H1352" s="257" t="s">
        <v>179</v>
      </c>
      <c r="I1352" s="280">
        <v>45819</v>
      </c>
      <c r="J1352" s="257" t="s">
        <v>41</v>
      </c>
      <c r="K1352" s="257" t="s">
        <v>32</v>
      </c>
      <c r="L1352" s="280">
        <v>45819</v>
      </c>
      <c r="M1352" s="257" t="str">
        <f>IF(Table2[[#This Row],[Resolve Date]]="","ONGOING","SOLVED")</f>
        <v>SOLVED</v>
      </c>
      <c r="N1352" s="258" t="s">
        <v>30</v>
      </c>
      <c r="O1352" s="257" t="str">
        <f>Table2[[#This Row],[K&amp;N REF ]]&amp;Table2[[#This Row],[Issue type ]]</f>
        <v xml:space="preserve">5016296978NOT SCANNABLE </v>
      </c>
      <c r="P1352" s="257">
        <f>YEAR(Table2[[#This Row],[Date ]])</f>
        <v>2025</v>
      </c>
      <c r="Q1352" s="257" t="str">
        <f>VLOOKUP(MONTH(Table2[[#This Row],[Date ]]),Months,2,0)</f>
        <v>June</v>
      </c>
      <c r="R1352" s="257" t="b">
        <f>COUNTIFS(Table2[Unique],Table2[[#This Row],[Unique]])&gt;1</f>
        <v>0</v>
      </c>
      <c r="S1352" s="257">
        <f>IF(Table2[[#This Row],[Status ]]="Solved",1,0)</f>
        <v>1</v>
      </c>
      <c r="T1352" s="257">
        <f>IF(Table2[[#This Row],[Status ]]="ongoing",1,0)</f>
        <v>0</v>
      </c>
    </row>
    <row r="1353" spans="1:20" x14ac:dyDescent="0.25">
      <c r="A1353" s="262">
        <v>5016296977</v>
      </c>
      <c r="B1353" s="269" t="str">
        <f>_xlfn.XLOOKUP(Table2[[#This Row],[K&amp;N REF ]],CAT_Details[Tracking Number],CAT_Details[S Ref],,0)</f>
        <v>20250603-S-70420</v>
      </c>
      <c r="C1353" s="270">
        <f>_xlfn.XLOOKUP(Table2[[#This Row],[K&amp;N REF ]],CAT_Details[Tracking Number],CAT_Details[TO Ref],,0)</f>
        <v>20250603732132</v>
      </c>
      <c r="D1353" s="270" t="str">
        <f>_xlfn.XLOOKUP(Table2[[#This Row],[K&amp;N REF ]],CAT_Details[Tracking Number],CAT_Details[Pickup Customer Name],,0)</f>
        <v>Standard Motor Product Poland ( SMP Poland)</v>
      </c>
      <c r="E1353" s="271" t="str">
        <f>_xlfn.XLOOKUP(Table2[[#This Row],[K&amp;N REF ]],CAT_Details[Tracking Number],CAT_Details[Delivery Country Code],,0)</f>
        <v>GB</v>
      </c>
      <c r="F1353" s="271" t="str">
        <f>_xlfn.XLOOKUP(Table2[[#This Row],[TO Ref]],CAT_Details[TO Ref],CAT_Details[Loc],,0)</f>
        <v>MZ02</v>
      </c>
      <c r="G1353" s="257" t="s">
        <v>44</v>
      </c>
      <c r="H1353" s="257" t="s">
        <v>179</v>
      </c>
      <c r="I1353" s="280">
        <v>45819</v>
      </c>
      <c r="J1353" s="257" t="s">
        <v>41</v>
      </c>
      <c r="K1353" s="257" t="s">
        <v>32</v>
      </c>
      <c r="L1353" s="280">
        <v>45819</v>
      </c>
      <c r="M1353" s="257" t="str">
        <f>IF(Table2[[#This Row],[Resolve Date]]="","ONGOING","SOLVED")</f>
        <v>SOLVED</v>
      </c>
      <c r="N1353" s="258" t="s">
        <v>30</v>
      </c>
      <c r="O1353" s="257" t="str">
        <f>Table2[[#This Row],[K&amp;N REF ]]&amp;Table2[[#This Row],[Issue type ]]</f>
        <v xml:space="preserve">5016296977NOT SCANNABLE </v>
      </c>
      <c r="P1353" s="257">
        <f>YEAR(Table2[[#This Row],[Date ]])</f>
        <v>2025</v>
      </c>
      <c r="Q1353" s="257" t="str">
        <f>VLOOKUP(MONTH(Table2[[#This Row],[Date ]]),Months,2,0)</f>
        <v>June</v>
      </c>
      <c r="R1353" s="257" t="b">
        <f>COUNTIFS(Table2[Unique],Table2[[#This Row],[Unique]])&gt;1</f>
        <v>0</v>
      </c>
      <c r="S1353" s="257">
        <f>IF(Table2[[#This Row],[Status ]]="Solved",1,0)</f>
        <v>1</v>
      </c>
      <c r="T1353" s="257">
        <f>IF(Table2[[#This Row],[Status ]]="ongoing",1,0)</f>
        <v>0</v>
      </c>
    </row>
    <row r="1354" spans="1:20" x14ac:dyDescent="0.25">
      <c r="A1354" s="262">
        <v>5016313060</v>
      </c>
      <c r="B1354" s="269" t="str">
        <f>_xlfn.XLOOKUP(Table2[[#This Row],[K&amp;N REF ]],CAT_Details[Tracking Number],CAT_Details[S Ref],,0)</f>
        <v>20250604-S-70203</v>
      </c>
      <c r="C1354" s="270">
        <f>_xlfn.XLOOKUP(Table2[[#This Row],[K&amp;N REF ]],CAT_Details[Tracking Number],CAT_Details[TO Ref],,0)</f>
        <v>20250602731074</v>
      </c>
      <c r="D1354" s="270" t="str">
        <f>_xlfn.XLOOKUP(Table2[[#This Row],[K&amp;N REF ]],CAT_Details[Tracking Number],CAT_Details[Pickup Customer Name],,0)</f>
        <v>Pister Kugelhähne GmbH</v>
      </c>
      <c r="E1354" s="271" t="str">
        <f>_xlfn.XLOOKUP(Table2[[#This Row],[K&amp;N REF ]],CAT_Details[Tracking Number],CAT_Details[Delivery Country Code],,0)</f>
        <v>GB</v>
      </c>
      <c r="F1354" s="271" t="str">
        <f>_xlfn.XLOOKUP(Table2[[#This Row],[TO Ref]],CAT_Details[TO Ref],CAT_Details[Loc],,0)</f>
        <v>OYL1</v>
      </c>
      <c r="G1354" s="257" t="s">
        <v>34</v>
      </c>
      <c r="H1354" s="257" t="s">
        <v>35</v>
      </c>
      <c r="I1354" s="280">
        <v>45819</v>
      </c>
      <c r="J1354" s="257" t="s">
        <v>26</v>
      </c>
      <c r="K1354" s="257" t="s">
        <v>32</v>
      </c>
      <c r="L1354" s="280">
        <v>45819</v>
      </c>
      <c r="M1354" s="257" t="str">
        <f>IF(Table2[[#This Row],[Resolve Date]]="","ONGOING","SOLVED")</f>
        <v>SOLVED</v>
      </c>
      <c r="N1354" s="258" t="s">
        <v>30</v>
      </c>
      <c r="O1354" s="257" t="str">
        <f>Table2[[#This Row],[K&amp;N REF ]]&amp;Table2[[#This Row],[Issue type ]]</f>
        <v>5016313060NO LABELS</v>
      </c>
      <c r="P1354" s="257">
        <f>YEAR(Table2[[#This Row],[Date ]])</f>
        <v>2025</v>
      </c>
      <c r="Q1354" s="257" t="str">
        <f>VLOOKUP(MONTH(Table2[[#This Row],[Date ]]),Months,2,0)</f>
        <v>June</v>
      </c>
      <c r="R1354" s="257" t="b">
        <f>COUNTIFS(Table2[Unique],Table2[[#This Row],[Unique]])&gt;1</f>
        <v>0</v>
      </c>
      <c r="S1354" s="257">
        <f>IF(Table2[[#This Row],[Status ]]="Solved",1,0)</f>
        <v>1</v>
      </c>
      <c r="T1354" s="257">
        <f>IF(Table2[[#This Row],[Status ]]="ongoing",1,0)</f>
        <v>0</v>
      </c>
    </row>
    <row r="1355" spans="1:20" x14ac:dyDescent="0.25">
      <c r="A1355" s="262">
        <v>5016297222</v>
      </c>
      <c r="B1355" s="269" t="str">
        <f>_xlfn.XLOOKUP(Table2[[#This Row],[K&amp;N REF ]],CAT_Details[Tracking Number],CAT_Details[S Ref],,0)</f>
        <v>20250604-S-70010</v>
      </c>
      <c r="C1355" s="270">
        <f>_xlfn.XLOOKUP(Table2[[#This Row],[K&amp;N REF ]],CAT_Details[Tracking Number],CAT_Details[TO Ref],,0)</f>
        <v>20250604732902</v>
      </c>
      <c r="D1355" s="270" t="str">
        <f>_xlfn.XLOOKUP(Table2[[#This Row],[K&amp;N REF ]],CAT_Details[Tracking Number],CAT_Details[Pickup Customer Name],,0)</f>
        <v>Contitech Fluid Automotive Romania</v>
      </c>
      <c r="E1355" s="271" t="str">
        <f>_xlfn.XLOOKUP(Table2[[#This Row],[K&amp;N REF ]],CAT_Details[Tracking Number],CAT_Details[Delivery Country Code],,0)</f>
        <v>GB</v>
      </c>
      <c r="F1355" s="271" t="str">
        <f>_xlfn.XLOOKUP(Table2[[#This Row],[TO Ref]],CAT_Details[TO Ref],CAT_Details[Loc],,0)</f>
        <v>DX01</v>
      </c>
      <c r="G1355" s="257" t="s">
        <v>34</v>
      </c>
      <c r="H1355" s="257" t="s">
        <v>35</v>
      </c>
      <c r="I1355" s="280">
        <v>45819</v>
      </c>
      <c r="J1355" s="257" t="s">
        <v>26</v>
      </c>
      <c r="K1355" s="257" t="s">
        <v>32</v>
      </c>
      <c r="L1355" s="280">
        <v>45819</v>
      </c>
      <c r="M1355" s="257" t="str">
        <f>IF(Table2[[#This Row],[Resolve Date]]="","ONGOING","SOLVED")</f>
        <v>SOLVED</v>
      </c>
      <c r="N1355" s="258" t="s">
        <v>30</v>
      </c>
      <c r="O1355" s="257" t="str">
        <f>Table2[[#This Row],[K&amp;N REF ]]&amp;Table2[[#This Row],[Issue type ]]</f>
        <v>5016297222NO LABELS</v>
      </c>
      <c r="P1355" s="257">
        <f>YEAR(Table2[[#This Row],[Date ]])</f>
        <v>2025</v>
      </c>
      <c r="Q1355" s="257" t="str">
        <f>VLOOKUP(MONTH(Table2[[#This Row],[Date ]]),Months,2,0)</f>
        <v>June</v>
      </c>
      <c r="R1355" s="257" t="b">
        <f>COUNTIFS(Table2[Unique],Table2[[#This Row],[Unique]])&gt;1</f>
        <v>0</v>
      </c>
      <c r="S1355" s="257">
        <f>IF(Table2[[#This Row],[Status ]]="Solved",1,0)</f>
        <v>1</v>
      </c>
      <c r="T1355" s="257">
        <f>IF(Table2[[#This Row],[Status ]]="ongoing",1,0)</f>
        <v>0</v>
      </c>
    </row>
    <row r="1356" spans="1:20" x14ac:dyDescent="0.25">
      <c r="A1356" s="262">
        <v>5016297223</v>
      </c>
      <c r="B1356" s="269" t="str">
        <f>_xlfn.XLOOKUP(Table2[[#This Row],[K&amp;N REF ]],CAT_Details[Tracking Number],CAT_Details[S Ref],,0)</f>
        <v>20250604-S-70010</v>
      </c>
      <c r="C1356" s="270">
        <f>_xlfn.XLOOKUP(Table2[[#This Row],[K&amp;N REF ]],CAT_Details[Tracking Number],CAT_Details[TO Ref],,0)</f>
        <v>20250604732904</v>
      </c>
      <c r="D1356" s="270" t="str">
        <f>_xlfn.XLOOKUP(Table2[[#This Row],[K&amp;N REF ]],CAT_Details[Tracking Number],CAT_Details[Pickup Customer Name],,0)</f>
        <v>Contitech Fluid Automotive Romania</v>
      </c>
      <c r="E1356" s="271" t="str">
        <f>_xlfn.XLOOKUP(Table2[[#This Row],[K&amp;N REF ]],CAT_Details[Tracking Number],CAT_Details[Delivery Country Code],,0)</f>
        <v>GB</v>
      </c>
      <c r="F1356" s="271" t="str">
        <f>_xlfn.XLOOKUP(Table2[[#This Row],[TO Ref]],CAT_Details[TO Ref],CAT_Details[Loc],,0)</f>
        <v>MZ02</v>
      </c>
      <c r="G1356" s="257" t="s">
        <v>34</v>
      </c>
      <c r="H1356" s="257" t="s">
        <v>35</v>
      </c>
      <c r="I1356" s="280">
        <v>45819</v>
      </c>
      <c r="J1356" s="257" t="s">
        <v>26</v>
      </c>
      <c r="K1356" s="257" t="s">
        <v>32</v>
      </c>
      <c r="L1356" s="280">
        <v>45819</v>
      </c>
      <c r="M1356" s="257" t="str">
        <f>IF(Table2[[#This Row],[Resolve Date]]="","ONGOING","SOLVED")</f>
        <v>SOLVED</v>
      </c>
      <c r="N1356" s="258" t="s">
        <v>30</v>
      </c>
      <c r="O1356" s="257" t="str">
        <f>Table2[[#This Row],[K&amp;N REF ]]&amp;Table2[[#This Row],[Issue type ]]</f>
        <v>5016297223NO LABELS</v>
      </c>
      <c r="P1356" s="257">
        <f>YEAR(Table2[[#This Row],[Date ]])</f>
        <v>2025</v>
      </c>
      <c r="Q1356" s="257" t="str">
        <f>VLOOKUP(MONTH(Table2[[#This Row],[Date ]]),Months,2,0)</f>
        <v>June</v>
      </c>
      <c r="R1356" s="257" t="b">
        <f>COUNTIFS(Table2[Unique],Table2[[#This Row],[Unique]])&gt;1</f>
        <v>0</v>
      </c>
      <c r="S1356" s="257">
        <f>IF(Table2[[#This Row],[Status ]]="Solved",1,0)</f>
        <v>1</v>
      </c>
      <c r="T1356" s="257">
        <f>IF(Table2[[#This Row],[Status ]]="ongoing",1,0)</f>
        <v>0</v>
      </c>
    </row>
    <row r="1357" spans="1:20" x14ac:dyDescent="0.25">
      <c r="A1357" s="262">
        <v>5016313245</v>
      </c>
      <c r="B1357" s="269" t="str">
        <f>_xlfn.XLOOKUP(Table2[[#This Row],[K&amp;N REF ]],CAT_Details[Tracking Number],CAT_Details[S Ref],,0)</f>
        <v>20250604-S-70205</v>
      </c>
      <c r="C1357" s="270">
        <f>_xlfn.XLOOKUP(Table2[[#This Row],[K&amp;N REF ]],CAT_Details[Tracking Number],CAT_Details[TO Ref],,0)</f>
        <v>20250604733092</v>
      </c>
      <c r="D1357" s="270" t="str">
        <f>_xlfn.XLOOKUP(Table2[[#This Row],[K&amp;N REF ]],CAT_Details[Tracking Number],CAT_Details[Pickup Customer Name],,0)</f>
        <v>Federal Mogul Valvetrain GmbH</v>
      </c>
      <c r="E1357" s="271" t="str">
        <f>_xlfn.XLOOKUP(Table2[[#This Row],[K&amp;N REF ]],CAT_Details[Tracking Number],CAT_Details[Delivery Country Code],,0)</f>
        <v>GB</v>
      </c>
      <c r="F1357" s="271" t="str">
        <f>_xlfn.XLOOKUP(Table2[[#This Row],[TO Ref]],CAT_Details[TO Ref],CAT_Details[Loc],,0)</f>
        <v>DX01-L5</v>
      </c>
      <c r="G1357" s="257" t="s">
        <v>34</v>
      </c>
      <c r="H1357" s="257" t="s">
        <v>179</v>
      </c>
      <c r="I1357" s="280">
        <v>45819</v>
      </c>
      <c r="J1357" s="257" t="s">
        <v>26</v>
      </c>
      <c r="K1357" s="257" t="s">
        <v>50</v>
      </c>
      <c r="L1357" s="280">
        <v>45821</v>
      </c>
      <c r="M1357" s="257" t="str">
        <f>IF(Table2[[#This Row],[Resolve Date]]="","ONGOING","SOLVED")</f>
        <v>SOLVED</v>
      </c>
      <c r="N1357" s="258" t="s">
        <v>30</v>
      </c>
      <c r="O1357" s="257" t="str">
        <f>Table2[[#This Row],[K&amp;N REF ]]&amp;Table2[[#This Row],[Issue type ]]</f>
        <v xml:space="preserve">5016313245NOT SCANNABLE </v>
      </c>
      <c r="P1357" s="257">
        <f>YEAR(Table2[[#This Row],[Date ]])</f>
        <v>2025</v>
      </c>
      <c r="Q1357" s="257" t="str">
        <f>VLOOKUP(MONTH(Table2[[#This Row],[Date ]]),Months,2,0)</f>
        <v>June</v>
      </c>
      <c r="R1357" s="257" t="b">
        <f>COUNTIFS(Table2[Unique],Table2[[#This Row],[Unique]])&gt;1</f>
        <v>0</v>
      </c>
      <c r="S1357" s="257">
        <f>IF(Table2[[#This Row],[Status ]]="Solved",1,0)</f>
        <v>1</v>
      </c>
      <c r="T1357" s="257">
        <f>IF(Table2[[#This Row],[Status ]]="ongoing",1,0)</f>
        <v>0</v>
      </c>
    </row>
    <row r="1358" spans="1:20" x14ac:dyDescent="0.25">
      <c r="A1358" s="262">
        <v>5016313146</v>
      </c>
      <c r="B1358" s="269" t="str">
        <f>_xlfn.XLOOKUP(Table2[[#This Row],[K&amp;N REF ]],CAT_Details[Tracking Number],CAT_Details[S Ref],,0)</f>
        <v>20250604-S-70167</v>
      </c>
      <c r="C1358" s="270">
        <f>_xlfn.XLOOKUP(Table2[[#This Row],[K&amp;N REF ]],CAT_Details[Tracking Number],CAT_Details[TO Ref],,0)</f>
        <v>20250604733148</v>
      </c>
      <c r="D1358" s="270" t="str">
        <f>_xlfn.XLOOKUP(Table2[[#This Row],[K&amp;N REF ]],CAT_Details[Tracking Number],CAT_Details[Pickup Customer Name],,0)</f>
        <v>Tenneco Zwickau GmbH</v>
      </c>
      <c r="E1358" s="271" t="str">
        <f>_xlfn.XLOOKUP(Table2[[#This Row],[K&amp;N REF ]],CAT_Details[Tracking Number],CAT_Details[Delivery Country Code],,0)</f>
        <v>GB</v>
      </c>
      <c r="F1358" s="271" t="str">
        <f>_xlfn.XLOOKUP(Table2[[#This Row],[TO Ref]],CAT_Details[TO Ref],CAT_Details[Loc],,0)</f>
        <v>DX01-L5</v>
      </c>
      <c r="G1358" s="257" t="s">
        <v>34</v>
      </c>
      <c r="H1358" s="257" t="s">
        <v>35</v>
      </c>
      <c r="I1358" s="280">
        <v>45819</v>
      </c>
      <c r="J1358" s="257" t="s">
        <v>26</v>
      </c>
      <c r="K1358" s="257" t="s">
        <v>32</v>
      </c>
      <c r="L1358" s="280">
        <v>45819</v>
      </c>
      <c r="M1358" s="257" t="str">
        <f>IF(Table2[[#This Row],[Resolve Date]]="","ONGOING","SOLVED")</f>
        <v>SOLVED</v>
      </c>
      <c r="N1358" s="258" t="s">
        <v>30</v>
      </c>
      <c r="O1358" s="257" t="str">
        <f>Table2[[#This Row],[K&amp;N REF ]]&amp;Table2[[#This Row],[Issue type ]]</f>
        <v>5016313146NO LABELS</v>
      </c>
      <c r="P1358" s="257">
        <f>YEAR(Table2[[#This Row],[Date ]])</f>
        <v>2025</v>
      </c>
      <c r="Q1358" s="257" t="str">
        <f>VLOOKUP(MONTH(Table2[[#This Row],[Date ]]),Months,2,0)</f>
        <v>June</v>
      </c>
      <c r="R1358" s="257" t="b">
        <f>COUNTIFS(Table2[Unique],Table2[[#This Row],[Unique]])&gt;1</f>
        <v>0</v>
      </c>
      <c r="S1358" s="257">
        <f>IF(Table2[[#This Row],[Status ]]="Solved",1,0)</f>
        <v>1</v>
      </c>
      <c r="T1358" s="257">
        <f>IF(Table2[[#This Row],[Status ]]="ongoing",1,0)</f>
        <v>0</v>
      </c>
    </row>
    <row r="1359" spans="1:20" x14ac:dyDescent="0.25">
      <c r="A1359" s="262">
        <v>5016296525</v>
      </c>
      <c r="B1359" s="269" t="str">
        <f>_xlfn.XLOOKUP(Table2[[#This Row],[K&amp;N REF ]],CAT_Details[Tracking Number],CAT_Details[S Ref],,0)</f>
        <v>20250603-S-70324</v>
      </c>
      <c r="C1359" s="270">
        <f>_xlfn.XLOOKUP(Table2[[#This Row],[K&amp;N REF ]],CAT_Details[Tracking Number],CAT_Details[TO Ref],,0)</f>
        <v>20250602731116</v>
      </c>
      <c r="D1359" s="270" t="str">
        <f>_xlfn.XLOOKUP(Table2[[#This Row],[K&amp;N REF ]],CAT_Details[Tracking Number],CAT_Details[Pickup Customer Name],,0)</f>
        <v>SOGEFI FILTRATION FRANCE</v>
      </c>
      <c r="E1359" s="271" t="str">
        <f>_xlfn.XLOOKUP(Table2[[#This Row],[K&amp;N REF ]],CAT_Details[Tracking Number],CAT_Details[Delivery Country Code],,0)</f>
        <v>GB</v>
      </c>
      <c r="F1359" s="271" t="str">
        <f>_xlfn.XLOOKUP(Table2[[#This Row],[TO Ref]],CAT_Details[TO Ref],CAT_Details[Loc],,0)</f>
        <v>DX01-L5</v>
      </c>
      <c r="G1359" s="257" t="s">
        <v>36</v>
      </c>
      <c r="H1359" s="257" t="s">
        <v>35</v>
      </c>
      <c r="I1359" s="280">
        <v>45819</v>
      </c>
      <c r="J1359" s="257" t="s">
        <v>26</v>
      </c>
      <c r="K1359" s="257" t="s">
        <v>32</v>
      </c>
      <c r="L1359" s="280">
        <v>45821</v>
      </c>
      <c r="M1359" s="257" t="str">
        <f>IF(Table2[[#This Row],[Resolve Date]]="","ONGOING","SOLVED")</f>
        <v>SOLVED</v>
      </c>
      <c r="N1359" s="258" t="s">
        <v>30</v>
      </c>
      <c r="O1359" s="257" t="str">
        <f>Table2[[#This Row],[K&amp;N REF ]]&amp;Table2[[#This Row],[Issue type ]]</f>
        <v>5016296525NO LABELS</v>
      </c>
      <c r="P1359" s="257">
        <f>YEAR(Table2[[#This Row],[Date ]])</f>
        <v>2025</v>
      </c>
      <c r="Q1359" s="257" t="str">
        <f>VLOOKUP(MONTH(Table2[[#This Row],[Date ]]),Months,2,0)</f>
        <v>June</v>
      </c>
      <c r="R1359" s="257" t="b">
        <f>COUNTIFS(Table2[Unique],Table2[[#This Row],[Unique]])&gt;1</f>
        <v>0</v>
      </c>
      <c r="S1359" s="257">
        <f>IF(Table2[[#This Row],[Status ]]="Solved",1,0)</f>
        <v>1</v>
      </c>
      <c r="T1359" s="257">
        <f>IF(Table2[[#This Row],[Status ]]="ongoing",1,0)</f>
        <v>0</v>
      </c>
    </row>
    <row r="1360" spans="1:20" x14ac:dyDescent="0.25">
      <c r="A1360" s="262">
        <v>5016336224</v>
      </c>
      <c r="B1360" s="269" t="str">
        <f>_xlfn.XLOOKUP(Table2[[#This Row],[K&amp;N REF ]],CAT_Details[Tracking Number],CAT_Details[S Ref],,0)</f>
        <v>20250605-S-70585</v>
      </c>
      <c r="C1360" s="270">
        <f>_xlfn.XLOOKUP(Table2[[#This Row],[K&amp;N REF ]],CAT_Details[Tracking Number],CAT_Details[TO Ref],,0)</f>
        <v>20250602731528</v>
      </c>
      <c r="D1360" s="270" t="str">
        <f>_xlfn.XLOOKUP(Table2[[#This Row],[K&amp;N REF ]],CAT_Details[Tracking Number],CAT_Details[Pickup Customer Name],,0)</f>
        <v>TIAG C/ VERLHAC INDUSTRIE</v>
      </c>
      <c r="E1360" s="271" t="str">
        <f>_xlfn.XLOOKUP(Table2[[#This Row],[K&amp;N REF ]],CAT_Details[Tracking Number],CAT_Details[Delivery Country Code],,0)</f>
        <v>GB</v>
      </c>
      <c r="F1360" s="271" t="str">
        <f>_xlfn.XLOOKUP(Table2[[#This Row],[TO Ref]],CAT_Details[TO Ref],CAT_Details[Loc],,0)</f>
        <v>U2-L5</v>
      </c>
      <c r="G1360" s="257" t="s">
        <v>36</v>
      </c>
      <c r="H1360" s="257" t="s">
        <v>31</v>
      </c>
      <c r="I1360" s="280">
        <v>45819</v>
      </c>
      <c r="J1360" s="257" t="s">
        <v>41</v>
      </c>
      <c r="K1360" s="257" t="s">
        <v>50</v>
      </c>
      <c r="L1360" s="280">
        <v>45819</v>
      </c>
      <c r="M1360" s="257" t="str">
        <f>IF(Table2[[#This Row],[Resolve Date]]="","ONGOING","SOLVED")</f>
        <v>SOLVED</v>
      </c>
      <c r="N1360" s="258" t="s">
        <v>30</v>
      </c>
      <c r="O1360" s="257" t="str">
        <f>Table2[[#This Row],[K&amp;N REF ]]&amp;Table2[[#This Row],[Issue type ]]</f>
        <v>5016336224MISSING LABELS ON SOME UNITS</v>
      </c>
      <c r="P1360" s="257">
        <f>YEAR(Table2[[#This Row],[Date ]])</f>
        <v>2025</v>
      </c>
      <c r="Q1360" s="257" t="str">
        <f>VLOOKUP(MONTH(Table2[[#This Row],[Date ]]),Months,2,0)</f>
        <v>June</v>
      </c>
      <c r="R1360" s="257" t="b">
        <f>COUNTIFS(Table2[Unique],Table2[[#This Row],[Unique]])&gt;1</f>
        <v>0</v>
      </c>
      <c r="S1360" s="257">
        <f>IF(Table2[[#This Row],[Status ]]="Solved",1,0)</f>
        <v>1</v>
      </c>
      <c r="T1360" s="257">
        <f>IF(Table2[[#This Row],[Status ]]="ongoing",1,0)</f>
        <v>0</v>
      </c>
    </row>
    <row r="1361" spans="1:20" x14ac:dyDescent="0.25">
      <c r="A1361" s="262">
        <v>5016296421</v>
      </c>
      <c r="B1361" s="269" t="str">
        <f>_xlfn.XLOOKUP(Table2[[#This Row],[K&amp;N REF ]],CAT_Details[Tracking Number],CAT_Details[S Ref],,0)</f>
        <v>20250603-S-70329</v>
      </c>
      <c r="C1361" s="270">
        <f>_xlfn.XLOOKUP(Table2[[#This Row],[K&amp;N REF ]],CAT_Details[Tracking Number],CAT_Details[TO Ref],,0)</f>
        <v>20250602731550</v>
      </c>
      <c r="D1361" s="270" t="str">
        <f>_xlfn.XLOOKUP(Table2[[#This Row],[K&amp;N REF ]],CAT_Details[Tracking Number],CAT_Details[Pickup Customer Name],,0)</f>
        <v>BONTAZ CENTRE SAS</v>
      </c>
      <c r="E1361" s="271" t="str">
        <f>_xlfn.XLOOKUP(Table2[[#This Row],[K&amp;N REF ]],CAT_Details[Tracking Number],CAT_Details[Delivery Country Code],,0)</f>
        <v>GB</v>
      </c>
      <c r="F1361" s="271" t="str">
        <f>_xlfn.XLOOKUP(Table2[[#This Row],[TO Ref]],CAT_Details[TO Ref],CAT_Details[Loc],,0)</f>
        <v>DX01-L5</v>
      </c>
      <c r="G1361" s="257" t="s">
        <v>36</v>
      </c>
      <c r="H1361" s="257" t="s">
        <v>35</v>
      </c>
      <c r="I1361" s="280">
        <v>45819</v>
      </c>
      <c r="J1361" s="257" t="s">
        <v>26</v>
      </c>
      <c r="K1361" s="257" t="s">
        <v>32</v>
      </c>
      <c r="L1361" s="280">
        <v>45819</v>
      </c>
      <c r="M1361" s="257" t="str">
        <f>IF(Table2[[#This Row],[Resolve Date]]="","ONGOING","SOLVED")</f>
        <v>SOLVED</v>
      </c>
      <c r="N1361" s="258" t="s">
        <v>30</v>
      </c>
      <c r="O1361" s="257" t="str">
        <f>Table2[[#This Row],[K&amp;N REF ]]&amp;Table2[[#This Row],[Issue type ]]</f>
        <v>5016296421NO LABELS</v>
      </c>
      <c r="P1361" s="257">
        <f>YEAR(Table2[[#This Row],[Date ]])</f>
        <v>2025</v>
      </c>
      <c r="Q1361" s="257" t="str">
        <f>VLOOKUP(MONTH(Table2[[#This Row],[Date ]]),Months,2,0)</f>
        <v>June</v>
      </c>
      <c r="R1361" s="257" t="b">
        <f>COUNTIFS(Table2[Unique],Table2[[#This Row],[Unique]])&gt;1</f>
        <v>0</v>
      </c>
      <c r="S1361" s="257">
        <f>IF(Table2[[#This Row],[Status ]]="Solved",1,0)</f>
        <v>1</v>
      </c>
      <c r="T1361" s="257">
        <f>IF(Table2[[#This Row],[Status ]]="ongoing",1,0)</f>
        <v>0</v>
      </c>
    </row>
    <row r="1362" spans="1:20" x14ac:dyDescent="0.25">
      <c r="A1362" s="262">
        <v>5016296675</v>
      </c>
      <c r="B1362" s="269" t="str">
        <f>_xlfn.XLOOKUP(Table2[[#This Row],[K&amp;N REF ]],CAT_Details[Tracking Number],CAT_Details[S Ref],,0)</f>
        <v>20250603-S-70362</v>
      </c>
      <c r="C1362" s="270">
        <f>_xlfn.XLOOKUP(Table2[[#This Row],[K&amp;N REF ]],CAT_Details[Tracking Number],CAT_Details[TO Ref],,0)</f>
        <v>20250603731911</v>
      </c>
      <c r="D1362" s="270" t="str">
        <f>_xlfn.XLOOKUP(Table2[[#This Row],[K&amp;N REF ]],CAT_Details[Tracking Number],CAT_Details[Pickup Customer Name],,0)</f>
        <v>Donaldson Ed</v>
      </c>
      <c r="E1362" s="271" t="str">
        <f>_xlfn.XLOOKUP(Table2[[#This Row],[K&amp;N REF ]],CAT_Details[Tracking Number],CAT_Details[Delivery Country Code],,0)</f>
        <v>GB</v>
      </c>
      <c r="F1362" s="271" t="str">
        <f>_xlfn.XLOOKUP(Table2[[#This Row],[TO Ref]],CAT_Details[TO Ref],CAT_Details[Loc],,0)</f>
        <v>DK-LW08</v>
      </c>
      <c r="G1362" s="257" t="s">
        <v>36</v>
      </c>
      <c r="H1362" s="257" t="s">
        <v>179</v>
      </c>
      <c r="I1362" s="280">
        <v>45819</v>
      </c>
      <c r="J1362" s="257" t="s">
        <v>41</v>
      </c>
      <c r="K1362" s="257" t="s">
        <v>32</v>
      </c>
      <c r="L1362" s="280">
        <v>45819</v>
      </c>
      <c r="M1362" s="257" t="str">
        <f>IF(Table2[[#This Row],[Resolve Date]]="","ONGOING","SOLVED")</f>
        <v>SOLVED</v>
      </c>
      <c r="N1362" s="258" t="s">
        <v>59</v>
      </c>
      <c r="O1362" s="257" t="str">
        <f>Table2[[#This Row],[K&amp;N REF ]]&amp;Table2[[#This Row],[Issue type ]]</f>
        <v xml:space="preserve">5016296675NOT SCANNABLE </v>
      </c>
      <c r="P1362" s="257">
        <f>YEAR(Table2[[#This Row],[Date ]])</f>
        <v>2025</v>
      </c>
      <c r="Q1362" s="257" t="str">
        <f>VLOOKUP(MONTH(Table2[[#This Row],[Date ]]),Months,2,0)</f>
        <v>June</v>
      </c>
      <c r="R1362" s="257" t="b">
        <f>COUNTIFS(Table2[Unique],Table2[[#This Row],[Unique]])&gt;1</f>
        <v>0</v>
      </c>
      <c r="S1362" s="257">
        <f>IF(Table2[[#This Row],[Status ]]="Solved",1,0)</f>
        <v>1</v>
      </c>
      <c r="T1362" s="257">
        <f>IF(Table2[[#This Row],[Status ]]="ongoing",1,0)</f>
        <v>0</v>
      </c>
    </row>
    <row r="1363" spans="1:20" x14ac:dyDescent="0.25">
      <c r="A1363" s="262">
        <v>5016266140</v>
      </c>
      <c r="B1363" s="269" t="str">
        <f>_xlfn.XLOOKUP(Table2[[#This Row],[K&amp;N REF ]],CAT_Details[Tracking Number],CAT_Details[S Ref],,0)</f>
        <v>20250530-S-70121</v>
      </c>
      <c r="C1363" s="270">
        <f>_xlfn.XLOOKUP(Table2[[#This Row],[K&amp;N REF ]],CAT_Details[Tracking Number],CAT_Details[TO Ref],,0)</f>
        <v>20250528728584</v>
      </c>
      <c r="D1363" s="270" t="str">
        <f>_xlfn.XLOOKUP(Table2[[#This Row],[K&amp;N REF ]],CAT_Details[Tracking Number],CAT_Details[Pickup Customer Name],,0)</f>
        <v>DAYCO EUROPE S.R.L.</v>
      </c>
      <c r="E1363" s="271" t="str">
        <f>_xlfn.XLOOKUP(Table2[[#This Row],[K&amp;N REF ]],CAT_Details[Tracking Number],CAT_Details[Delivery Country Code],,0)</f>
        <v>GB</v>
      </c>
      <c r="F1363" s="271" t="str">
        <f>_xlfn.XLOOKUP(Table2[[#This Row],[TO Ref]],CAT_Details[TO Ref],CAT_Details[Loc],,0)</f>
        <v>DX01-L5</v>
      </c>
      <c r="G1363" s="257" t="s">
        <v>24</v>
      </c>
      <c r="H1363" s="257" t="s">
        <v>35</v>
      </c>
      <c r="I1363" s="280">
        <v>45820</v>
      </c>
      <c r="J1363" s="257" t="s">
        <v>26</v>
      </c>
      <c r="K1363" s="257" t="s">
        <v>32</v>
      </c>
      <c r="L1363" s="280">
        <v>45820</v>
      </c>
      <c r="M1363" s="257" t="str">
        <f>IF(Table2[[#This Row],[Resolve Date]]="","ONGOING","SOLVED")</f>
        <v>SOLVED</v>
      </c>
      <c r="N1363" s="258" t="s">
        <v>30</v>
      </c>
      <c r="O1363" s="257" t="str">
        <f>Table2[[#This Row],[K&amp;N REF ]]&amp;Table2[[#This Row],[Issue type ]]</f>
        <v>5016266140NO LABELS</v>
      </c>
      <c r="P1363" s="257">
        <f>YEAR(Table2[[#This Row],[Date ]])</f>
        <v>2025</v>
      </c>
      <c r="Q1363" s="257" t="str">
        <f>VLOOKUP(MONTH(Table2[[#This Row],[Date ]]),Months,2,0)</f>
        <v>June</v>
      </c>
      <c r="R1363" s="257" t="b">
        <f>COUNTIFS(Table2[Unique],Table2[[#This Row],[Unique]])&gt;1</f>
        <v>0</v>
      </c>
      <c r="S1363" s="257">
        <f>IF(Table2[[#This Row],[Status ]]="Solved",1,0)</f>
        <v>1</v>
      </c>
      <c r="T1363" s="257">
        <f>IF(Table2[[#This Row],[Status ]]="ongoing",1,0)</f>
        <v>0</v>
      </c>
    </row>
    <row r="1364" spans="1:20" x14ac:dyDescent="0.25">
      <c r="A1364" s="262">
        <v>5016266142</v>
      </c>
      <c r="B1364" s="269" t="str">
        <f>_xlfn.XLOOKUP(Table2[[#This Row],[K&amp;N REF ]],CAT_Details[Tracking Number],CAT_Details[S Ref],,0)</f>
        <v>20250530-S-70121</v>
      </c>
      <c r="C1364" s="270">
        <f>_xlfn.XLOOKUP(Table2[[#This Row],[K&amp;N REF ]],CAT_Details[Tracking Number],CAT_Details[TO Ref],,0)</f>
        <v>20250528728590</v>
      </c>
      <c r="D1364" s="270" t="str">
        <f>_xlfn.XLOOKUP(Table2[[#This Row],[K&amp;N REF ]],CAT_Details[Tracking Number],CAT_Details[Pickup Customer Name],,0)</f>
        <v>DAYCO EUROPE S.R.L.</v>
      </c>
      <c r="E1364" s="271" t="str">
        <f>_xlfn.XLOOKUP(Table2[[#This Row],[K&amp;N REF ]],CAT_Details[Tracking Number],CAT_Details[Delivery Country Code],,0)</f>
        <v>GB</v>
      </c>
      <c r="F1364" s="271">
        <f>_xlfn.XLOOKUP(Table2[[#This Row],[TO Ref]],CAT_Details[TO Ref],CAT_Details[Loc],,0)</f>
        <v>3402</v>
      </c>
      <c r="G1364" s="257" t="s">
        <v>24</v>
      </c>
      <c r="H1364" s="257" t="s">
        <v>35</v>
      </c>
      <c r="I1364" s="280">
        <v>45820</v>
      </c>
      <c r="J1364" s="257" t="s">
        <v>26</v>
      </c>
      <c r="K1364" s="257" t="s">
        <v>32</v>
      </c>
      <c r="L1364" s="280">
        <v>45820</v>
      </c>
      <c r="M1364" s="257" t="str">
        <f>IF(Table2[[#This Row],[Resolve Date]]="","ONGOING","SOLVED")</f>
        <v>SOLVED</v>
      </c>
      <c r="N1364" s="258" t="s">
        <v>30</v>
      </c>
      <c r="O1364" s="257" t="str">
        <f>Table2[[#This Row],[K&amp;N REF ]]&amp;Table2[[#This Row],[Issue type ]]</f>
        <v>5016266142NO LABELS</v>
      </c>
      <c r="P1364" s="257">
        <f>YEAR(Table2[[#This Row],[Date ]])</f>
        <v>2025</v>
      </c>
      <c r="Q1364" s="257" t="str">
        <f>VLOOKUP(MONTH(Table2[[#This Row],[Date ]]),Months,2,0)</f>
        <v>June</v>
      </c>
      <c r="R1364" s="257" t="b">
        <f>COUNTIFS(Table2[Unique],Table2[[#This Row],[Unique]])&gt;1</f>
        <v>0</v>
      </c>
      <c r="S1364" s="257">
        <f>IF(Table2[[#This Row],[Status ]]="Solved",1,0)</f>
        <v>1</v>
      </c>
      <c r="T1364" s="257">
        <f>IF(Table2[[#This Row],[Status ]]="ongoing",1,0)</f>
        <v>0</v>
      </c>
    </row>
    <row r="1365" spans="1:20" x14ac:dyDescent="0.25">
      <c r="A1365" s="262">
        <v>5016280886</v>
      </c>
      <c r="B1365" s="269" t="str">
        <f>_xlfn.XLOOKUP(Table2[[#This Row],[K&amp;N REF ]],CAT_Details[Tracking Number],CAT_Details[S Ref],,0)</f>
        <v>20250530-S-70471</v>
      </c>
      <c r="C1365" s="270">
        <f>_xlfn.XLOOKUP(Table2[[#This Row],[K&amp;N REF ]],CAT_Details[Tracking Number],CAT_Details[TO Ref],,0)</f>
        <v>20250528729136</v>
      </c>
      <c r="D1365" s="270" t="str">
        <f>_xlfn.XLOOKUP(Table2[[#This Row],[K&amp;N REF ]],CAT_Details[Tracking Number],CAT_Details[Pickup Customer Name],,0)</f>
        <v>GKN Sinter Metals AG</v>
      </c>
      <c r="E1365" s="271" t="str">
        <f>_xlfn.XLOOKUP(Table2[[#This Row],[K&amp;N REF ]],CAT_Details[Tracking Number],CAT_Details[Delivery Country Code],,0)</f>
        <v>GB</v>
      </c>
      <c r="F1365" s="271" t="str">
        <f>_xlfn.XLOOKUP(Table2[[#This Row],[TO Ref]],CAT_Details[TO Ref],CAT_Details[Loc],,0)</f>
        <v>OYL1</v>
      </c>
      <c r="G1365" s="257" t="s">
        <v>24</v>
      </c>
      <c r="H1365" s="257" t="s">
        <v>35</v>
      </c>
      <c r="I1365" s="280">
        <v>45820</v>
      </c>
      <c r="J1365" s="257" t="s">
        <v>26</v>
      </c>
      <c r="K1365" s="257" t="s">
        <v>50</v>
      </c>
      <c r="L1365" s="280">
        <v>45820</v>
      </c>
      <c r="M1365" s="257" t="str">
        <f>IF(Table2[[#This Row],[Resolve Date]]="","ONGOING","SOLVED")</f>
        <v>SOLVED</v>
      </c>
      <c r="N1365" s="258" t="s">
        <v>30</v>
      </c>
      <c r="O1365" s="257" t="str">
        <f>Table2[[#This Row],[K&amp;N REF ]]&amp;Table2[[#This Row],[Issue type ]]</f>
        <v>5016280886NO LABELS</v>
      </c>
      <c r="P1365" s="257">
        <f>YEAR(Table2[[#This Row],[Date ]])</f>
        <v>2025</v>
      </c>
      <c r="Q1365" s="257" t="str">
        <f>VLOOKUP(MONTH(Table2[[#This Row],[Date ]]),Months,2,0)</f>
        <v>June</v>
      </c>
      <c r="R1365" s="257" t="b">
        <f>COUNTIFS(Table2[Unique],Table2[[#This Row],[Unique]])&gt;1</f>
        <v>0</v>
      </c>
      <c r="S1365" s="257">
        <f>IF(Table2[[#This Row],[Status ]]="Solved",1,0)</f>
        <v>1</v>
      </c>
      <c r="T1365" s="257">
        <f>IF(Table2[[#This Row],[Status ]]="ongoing",1,0)</f>
        <v>0</v>
      </c>
    </row>
    <row r="1366" spans="1:20" x14ac:dyDescent="0.25">
      <c r="A1366" s="262">
        <v>5016280719</v>
      </c>
      <c r="B1366" s="269" t="str">
        <f>_xlfn.XLOOKUP(Table2[[#This Row],[K&amp;N REF ]],CAT_Details[Tracking Number],CAT_Details[S Ref],,0)</f>
        <v>20250530-S-70458</v>
      </c>
      <c r="C1366" s="270">
        <f>_xlfn.XLOOKUP(Table2[[#This Row],[K&amp;N REF ]],CAT_Details[Tracking Number],CAT_Details[TO Ref],,0)</f>
        <v>20250529730006</v>
      </c>
      <c r="D1366" s="270" t="str">
        <f>_xlfn.XLOOKUP(Table2[[#This Row],[K&amp;N REF ]],CAT_Details[Tracking Number],CAT_Details[Pickup Customer Name],,0)</f>
        <v>Doga, S.A.</v>
      </c>
      <c r="E1366" s="271" t="str">
        <f>_xlfn.XLOOKUP(Table2[[#This Row],[K&amp;N REF ]],CAT_Details[Tracking Number],CAT_Details[Delivery Country Code],,0)</f>
        <v>GB</v>
      </c>
      <c r="F1366" s="271">
        <f>_xlfn.XLOOKUP(Table2[[#This Row],[TO Ref]],CAT_Details[TO Ref],CAT_Details[Loc],,0)</f>
        <v>3402</v>
      </c>
      <c r="G1366" s="257" t="s">
        <v>24</v>
      </c>
      <c r="H1366" s="257" t="s">
        <v>49</v>
      </c>
      <c r="I1366" s="280">
        <v>45820</v>
      </c>
      <c r="J1366" s="257" t="s">
        <v>26</v>
      </c>
      <c r="K1366" s="257" t="s">
        <v>32</v>
      </c>
      <c r="L1366" s="280">
        <v>45820</v>
      </c>
      <c r="M1366" s="257" t="str">
        <f>IF(Table2[[#This Row],[Resolve Date]]="","ONGOING","SOLVED")</f>
        <v>SOLVED</v>
      </c>
      <c r="N1366" s="258" t="s">
        <v>30</v>
      </c>
      <c r="O1366" s="257" t="str">
        <f>Table2[[#This Row],[K&amp;N REF ]]&amp;Table2[[#This Row],[Issue type ]]</f>
        <v>5016280719XX LABELS</v>
      </c>
      <c r="P1366" s="257">
        <f>YEAR(Table2[[#This Row],[Date ]])</f>
        <v>2025</v>
      </c>
      <c r="Q1366" s="257" t="str">
        <f>VLOOKUP(MONTH(Table2[[#This Row],[Date ]]),Months,2,0)</f>
        <v>June</v>
      </c>
      <c r="R1366" s="257" t="b">
        <f>COUNTIFS(Table2[Unique],Table2[[#This Row],[Unique]])&gt;1</f>
        <v>0</v>
      </c>
      <c r="S1366" s="257">
        <f>IF(Table2[[#This Row],[Status ]]="Solved",1,0)</f>
        <v>1</v>
      </c>
      <c r="T1366" s="257">
        <f>IF(Table2[[#This Row],[Status ]]="ongoing",1,0)</f>
        <v>0</v>
      </c>
    </row>
    <row r="1367" spans="1:20" x14ac:dyDescent="0.25">
      <c r="A1367" s="262">
        <v>5016266226</v>
      </c>
      <c r="B1367" s="269" t="str">
        <f>_xlfn.XLOOKUP(Table2[[#This Row],[K&amp;N REF ]],CAT_Details[Tracking Number],CAT_Details[S Ref],,0)</f>
        <v>20250530-S-70501</v>
      </c>
      <c r="C1367" s="270">
        <f>_xlfn.XLOOKUP(Table2[[#This Row],[K&amp;N REF ]],CAT_Details[Tracking Number],CAT_Details[TO Ref],,0)</f>
        <v>20250530730661</v>
      </c>
      <c r="D1367" s="270" t="str">
        <f>_xlfn.XLOOKUP(Table2[[#This Row],[K&amp;N REF ]],CAT_Details[Tracking Number],CAT_Details[Pickup Customer Name],,0)</f>
        <v>DAYCO EUROPE S.R.L.</v>
      </c>
      <c r="E1367" s="271" t="str">
        <f>_xlfn.XLOOKUP(Table2[[#This Row],[K&amp;N REF ]],CAT_Details[Tracking Number],CAT_Details[Delivery Country Code],,0)</f>
        <v>GB</v>
      </c>
      <c r="F1367" s="271" t="str">
        <f>_xlfn.XLOOKUP(Table2[[#This Row],[TO Ref]],CAT_Details[TO Ref],CAT_Details[Loc],,0)</f>
        <v>MZ02</v>
      </c>
      <c r="G1367" s="257" t="s">
        <v>24</v>
      </c>
      <c r="H1367" s="257" t="s">
        <v>25</v>
      </c>
      <c r="I1367" s="280">
        <v>45820</v>
      </c>
      <c r="J1367" s="257" t="s">
        <v>26</v>
      </c>
      <c r="K1367" s="257" t="s">
        <v>50</v>
      </c>
      <c r="L1367" s="280">
        <v>45820</v>
      </c>
      <c r="M1367" s="257" t="str">
        <f>IF(Table2[[#This Row],[Resolve Date]]="","ONGOING","SOLVED")</f>
        <v>SOLVED</v>
      </c>
      <c r="N1367" s="258" t="s">
        <v>30</v>
      </c>
      <c r="O1367" s="257" t="str">
        <f>Table2[[#This Row],[K&amp;N REF ]]&amp;Table2[[#This Row],[Issue type ]]</f>
        <v xml:space="preserve">5016266226DAMAGE </v>
      </c>
      <c r="P1367" s="257">
        <f>YEAR(Table2[[#This Row],[Date ]])</f>
        <v>2025</v>
      </c>
      <c r="Q1367" s="257" t="str">
        <f>VLOOKUP(MONTH(Table2[[#This Row],[Date ]]),Months,2,0)</f>
        <v>June</v>
      </c>
      <c r="R1367" s="257" t="b">
        <f>COUNTIFS(Table2[Unique],Table2[[#This Row],[Unique]])&gt;1</f>
        <v>0</v>
      </c>
      <c r="S1367" s="257">
        <f>IF(Table2[[#This Row],[Status ]]="Solved",1,0)</f>
        <v>1</v>
      </c>
      <c r="T1367" s="257">
        <f>IF(Table2[[#This Row],[Status ]]="ongoing",1,0)</f>
        <v>0</v>
      </c>
    </row>
    <row r="1368" spans="1:20" x14ac:dyDescent="0.25">
      <c r="A1368" s="262">
        <v>5016266226</v>
      </c>
      <c r="B1368" s="269" t="str">
        <f>_xlfn.XLOOKUP(Table2[[#This Row],[K&amp;N REF ]],CAT_Details[Tracking Number],CAT_Details[S Ref],,0)</f>
        <v>20250530-S-70501</v>
      </c>
      <c r="C1368" s="270">
        <f>_xlfn.XLOOKUP(Table2[[#This Row],[K&amp;N REF ]],CAT_Details[Tracking Number],CAT_Details[TO Ref],,0)</f>
        <v>20250530730661</v>
      </c>
      <c r="D1368" s="270" t="str">
        <f>_xlfn.XLOOKUP(Table2[[#This Row],[K&amp;N REF ]],CAT_Details[Tracking Number],CAT_Details[Pickup Customer Name],,0)</f>
        <v>DAYCO EUROPE S.R.L.</v>
      </c>
      <c r="E1368" s="271" t="str">
        <f>_xlfn.XLOOKUP(Table2[[#This Row],[K&amp;N REF ]],CAT_Details[Tracking Number],CAT_Details[Delivery Country Code],,0)</f>
        <v>GB</v>
      </c>
      <c r="F1368" s="271" t="str">
        <f>_xlfn.XLOOKUP(Table2[[#This Row],[TO Ref]],CAT_Details[TO Ref],CAT_Details[Loc],,0)</f>
        <v>MZ02</v>
      </c>
      <c r="G1368" s="257" t="s">
        <v>24</v>
      </c>
      <c r="H1368" s="257" t="s">
        <v>35</v>
      </c>
      <c r="I1368" s="280">
        <v>45820</v>
      </c>
      <c r="J1368" s="257" t="s">
        <v>26</v>
      </c>
      <c r="K1368" s="257" t="s">
        <v>32</v>
      </c>
      <c r="L1368" s="280">
        <v>45820</v>
      </c>
      <c r="M1368" s="257" t="str">
        <f>IF(Table2[[#This Row],[Resolve Date]]="","ONGOING","SOLVED")</f>
        <v>SOLVED</v>
      </c>
      <c r="N1368" s="258" t="s">
        <v>30</v>
      </c>
      <c r="O1368" s="257" t="str">
        <f>Table2[[#This Row],[K&amp;N REF ]]&amp;Table2[[#This Row],[Issue type ]]</f>
        <v>5016266226NO LABELS</v>
      </c>
      <c r="P1368" s="257">
        <f>YEAR(Table2[[#This Row],[Date ]])</f>
        <v>2025</v>
      </c>
      <c r="Q1368" s="257" t="str">
        <f>VLOOKUP(MONTH(Table2[[#This Row],[Date ]]),Months,2,0)</f>
        <v>June</v>
      </c>
      <c r="R1368" s="257" t="b">
        <f>COUNTIFS(Table2[Unique],Table2[[#This Row],[Unique]])&gt;1</f>
        <v>0</v>
      </c>
      <c r="S1368" s="257">
        <f>IF(Table2[[#This Row],[Status ]]="Solved",1,0)</f>
        <v>1</v>
      </c>
      <c r="T1368" s="257">
        <f>IF(Table2[[#This Row],[Status ]]="ongoing",1,0)</f>
        <v>0</v>
      </c>
    </row>
    <row r="1369" spans="1:20" x14ac:dyDescent="0.25">
      <c r="A1369" s="262">
        <v>5016296869</v>
      </c>
      <c r="B1369" s="269" t="str">
        <f>_xlfn.XLOOKUP(Table2[[#This Row],[K&amp;N REF ]],CAT_Details[Tracking Number],CAT_Details[S Ref],,0)</f>
        <v>20250603-S-70440</v>
      </c>
      <c r="C1369" s="270">
        <f>_xlfn.XLOOKUP(Table2[[#This Row],[K&amp;N REF ]],CAT_Details[Tracking Number],CAT_Details[TO Ref],,0)</f>
        <v>20250603732081</v>
      </c>
      <c r="D1369" s="270" t="str">
        <f>_xlfn.XLOOKUP(Table2[[#This Row],[K&amp;N REF ]],CAT_Details[Tracking Number],CAT_Details[Pickup Customer Name],,0)</f>
        <v>Elring Klinger, S.A</v>
      </c>
      <c r="E1369" s="271" t="str">
        <f>_xlfn.XLOOKUP(Table2[[#This Row],[K&amp;N REF ]],CAT_Details[Tracking Number],CAT_Details[Delivery Country Code],,0)</f>
        <v>GB</v>
      </c>
      <c r="F1369" s="271" t="str">
        <f>_xlfn.XLOOKUP(Table2[[#This Row],[TO Ref]],CAT_Details[TO Ref],CAT_Details[Loc],,0)</f>
        <v>DX01-L5</v>
      </c>
      <c r="G1369" s="257" t="s">
        <v>24</v>
      </c>
      <c r="H1369" s="257" t="s">
        <v>179</v>
      </c>
      <c r="I1369" s="280">
        <v>45820</v>
      </c>
      <c r="J1369" s="257" t="s">
        <v>26</v>
      </c>
      <c r="K1369" s="257" t="s">
        <v>32</v>
      </c>
      <c r="L1369" s="280">
        <v>45820</v>
      </c>
      <c r="M1369" s="257" t="str">
        <f>IF(Table2[[#This Row],[Resolve Date]]="","ONGOING","SOLVED")</f>
        <v>SOLVED</v>
      </c>
      <c r="N1369" s="258" t="s">
        <v>30</v>
      </c>
      <c r="O1369" s="257" t="str">
        <f>Table2[[#This Row],[K&amp;N REF ]]&amp;Table2[[#This Row],[Issue type ]]</f>
        <v xml:space="preserve">5016296869NOT SCANNABLE </v>
      </c>
      <c r="P1369" s="257">
        <f>YEAR(Table2[[#This Row],[Date ]])</f>
        <v>2025</v>
      </c>
      <c r="Q1369" s="257" t="str">
        <f>VLOOKUP(MONTH(Table2[[#This Row],[Date ]]),Months,2,0)</f>
        <v>June</v>
      </c>
      <c r="R1369" s="257" t="b">
        <f>COUNTIFS(Table2[Unique],Table2[[#This Row],[Unique]])&gt;1</f>
        <v>0</v>
      </c>
      <c r="S1369" s="257">
        <f>IF(Table2[[#This Row],[Status ]]="Solved",1,0)</f>
        <v>1</v>
      </c>
      <c r="T1369" s="257">
        <f>IF(Table2[[#This Row],[Status ]]="ongoing",1,0)</f>
        <v>0</v>
      </c>
    </row>
    <row r="1370" spans="1:20" x14ac:dyDescent="0.25">
      <c r="A1370" s="262">
        <v>5016312121</v>
      </c>
      <c r="B1370" s="269" t="str">
        <f>_xlfn.XLOOKUP(Table2[[#This Row],[K&amp;N REF ]],CAT_Details[Tracking Number],CAT_Details[S Ref],,0)</f>
        <v>20250604-S-70300</v>
      </c>
      <c r="C1370" s="270">
        <f>_xlfn.XLOOKUP(Table2[[#This Row],[K&amp;N REF ]],CAT_Details[Tracking Number],CAT_Details[TO Ref],,0)</f>
        <v>20250604732913</v>
      </c>
      <c r="D1370" s="270" t="str">
        <f>_xlfn.XLOOKUP(Table2[[#This Row],[K&amp;N REF ]],CAT_Details[Tracking Number],CAT_Details[Pickup Customer Name],,0)</f>
        <v>FOR S.P.A.</v>
      </c>
      <c r="E1370" s="271" t="str">
        <f>_xlfn.XLOOKUP(Table2[[#This Row],[K&amp;N REF ]],CAT_Details[Tracking Number],CAT_Details[Delivery Country Code],,0)</f>
        <v>GB</v>
      </c>
      <c r="F1370" s="271" t="str">
        <f>_xlfn.XLOOKUP(Table2[[#This Row],[TO Ref]],CAT_Details[TO Ref],CAT_Details[Loc],,0)</f>
        <v>OYL1</v>
      </c>
      <c r="G1370" s="257" t="s">
        <v>24</v>
      </c>
      <c r="H1370" s="257" t="s">
        <v>35</v>
      </c>
      <c r="I1370" s="280">
        <v>45820</v>
      </c>
      <c r="J1370" s="257" t="s">
        <v>26</v>
      </c>
      <c r="K1370" s="257" t="s">
        <v>50</v>
      </c>
      <c r="L1370" s="280">
        <v>45820</v>
      </c>
      <c r="M1370" s="257" t="str">
        <f>IF(Table2[[#This Row],[Resolve Date]]="","ONGOING","SOLVED")</f>
        <v>SOLVED</v>
      </c>
      <c r="N1370" s="258" t="s">
        <v>30</v>
      </c>
      <c r="O1370" s="257" t="str">
        <f>Table2[[#This Row],[K&amp;N REF ]]&amp;Table2[[#This Row],[Issue type ]]</f>
        <v>5016312121NO LABELS</v>
      </c>
      <c r="P1370" s="257">
        <f>YEAR(Table2[[#This Row],[Date ]])</f>
        <v>2025</v>
      </c>
      <c r="Q1370" s="257" t="str">
        <f>VLOOKUP(MONTH(Table2[[#This Row],[Date ]]),Months,2,0)</f>
        <v>June</v>
      </c>
      <c r="R1370" s="257" t="b">
        <f>COUNTIFS(Table2[Unique],Table2[[#This Row],[Unique]])&gt;1</f>
        <v>0</v>
      </c>
      <c r="S1370" s="257">
        <f>IF(Table2[[#This Row],[Status ]]="Solved",1,0)</f>
        <v>1</v>
      </c>
      <c r="T1370" s="257">
        <f>IF(Table2[[#This Row],[Status ]]="ongoing",1,0)</f>
        <v>0</v>
      </c>
    </row>
    <row r="1371" spans="1:20" x14ac:dyDescent="0.25">
      <c r="A1371" s="262">
        <v>5016313134</v>
      </c>
      <c r="B1371" s="269" t="str">
        <f>_xlfn.XLOOKUP(Table2[[#This Row],[K&amp;N REF ]],CAT_Details[Tracking Number],CAT_Details[S Ref],,0)</f>
        <v>20250604-S-70529</v>
      </c>
      <c r="C1371" s="270">
        <f>_xlfn.XLOOKUP(Table2[[#This Row],[K&amp;N REF ]],CAT_Details[Tracking Number],CAT_Details[TO Ref],,0)</f>
        <v>20250604733667</v>
      </c>
      <c r="D1371" s="270" t="str">
        <f>_xlfn.XLOOKUP(Table2[[#This Row],[K&amp;N REF ]],CAT_Details[Tracking Number],CAT_Details[Pickup Customer Name],,0)</f>
        <v>SATA GROUP</v>
      </c>
      <c r="E1371" s="271" t="str">
        <f>_xlfn.XLOOKUP(Table2[[#This Row],[K&amp;N REF ]],CAT_Details[Tracking Number],CAT_Details[Delivery Country Code],,0)</f>
        <v>GB</v>
      </c>
      <c r="F1371" s="271" t="str">
        <f>_xlfn.XLOOKUP(Table2[[#This Row],[TO Ref]],CAT_Details[TO Ref],CAT_Details[Loc],,0)</f>
        <v>DX01-L5</v>
      </c>
      <c r="G1371" s="257" t="s">
        <v>24</v>
      </c>
      <c r="H1371" s="257" t="s">
        <v>49</v>
      </c>
      <c r="I1371" s="280">
        <v>45820</v>
      </c>
      <c r="J1371" s="257" t="s">
        <v>26</v>
      </c>
      <c r="K1371" s="257" t="s">
        <v>32</v>
      </c>
      <c r="L1371" s="280">
        <v>45820</v>
      </c>
      <c r="M1371" s="257" t="str">
        <f>IF(Table2[[#This Row],[Resolve Date]]="","ONGOING","SOLVED")</f>
        <v>SOLVED</v>
      </c>
      <c r="N1371" s="258" t="s">
        <v>30</v>
      </c>
      <c r="O1371" s="257" t="str">
        <f>Table2[[#This Row],[K&amp;N REF ]]&amp;Table2[[#This Row],[Issue type ]]</f>
        <v>5016313134XX LABELS</v>
      </c>
      <c r="P1371" s="257">
        <f>YEAR(Table2[[#This Row],[Date ]])</f>
        <v>2025</v>
      </c>
      <c r="Q1371" s="257" t="str">
        <f>VLOOKUP(MONTH(Table2[[#This Row],[Date ]]),Months,2,0)</f>
        <v>June</v>
      </c>
      <c r="R1371" s="257" t="b">
        <f>COUNTIFS(Table2[Unique],Table2[[#This Row],[Unique]])&gt;1</f>
        <v>0</v>
      </c>
      <c r="S1371" s="257">
        <f>IF(Table2[[#This Row],[Status ]]="Solved",1,0)</f>
        <v>1</v>
      </c>
      <c r="T1371" s="257">
        <f>IF(Table2[[#This Row],[Status ]]="ongoing",1,0)</f>
        <v>0</v>
      </c>
    </row>
    <row r="1372" spans="1:20" x14ac:dyDescent="0.25">
      <c r="A1372" s="262">
        <v>5016312039</v>
      </c>
      <c r="B1372" s="269" t="str">
        <f>_xlfn.XLOOKUP(Table2[[#This Row],[K&amp;N REF ]],CAT_Details[Tracking Number],CAT_Details[S Ref],,0)</f>
        <v>20250604-S-70596</v>
      </c>
      <c r="C1372" s="270">
        <f>_xlfn.XLOOKUP(Table2[[#This Row],[K&amp;N REF ]],CAT_Details[Tracking Number],CAT_Details[TO Ref],,0)</f>
        <v>20250604733728</v>
      </c>
      <c r="D1372" s="270" t="str">
        <f>_xlfn.XLOOKUP(Table2[[#This Row],[K&amp;N REF ]],CAT_Details[Tracking Number],CAT_Details[Pickup Customer Name],,0)</f>
        <v>PARKER HANNIFIN ITALY SRL</v>
      </c>
      <c r="E1372" s="271" t="str">
        <f>_xlfn.XLOOKUP(Table2[[#This Row],[K&amp;N REF ]],CAT_Details[Tracking Number],CAT_Details[Delivery Country Code],,0)</f>
        <v>GB</v>
      </c>
      <c r="F1372" s="271" t="str">
        <f>_xlfn.XLOOKUP(Table2[[#This Row],[TO Ref]],CAT_Details[TO Ref],CAT_Details[Loc],,0)</f>
        <v>OYL1</v>
      </c>
      <c r="G1372" s="257" t="s">
        <v>24</v>
      </c>
      <c r="H1372" s="257" t="s">
        <v>179</v>
      </c>
      <c r="I1372" s="280">
        <v>45820</v>
      </c>
      <c r="J1372" s="257" t="s">
        <v>26</v>
      </c>
      <c r="K1372" s="257" t="s">
        <v>32</v>
      </c>
      <c r="L1372" s="280">
        <v>45820</v>
      </c>
      <c r="M1372" s="257" t="str">
        <f>IF(Table2[[#This Row],[Resolve Date]]="","ONGOING","SOLVED")</f>
        <v>SOLVED</v>
      </c>
      <c r="N1372" s="258" t="s">
        <v>30</v>
      </c>
      <c r="O1372" s="257" t="str">
        <f>Table2[[#This Row],[K&amp;N REF ]]&amp;Table2[[#This Row],[Issue type ]]</f>
        <v xml:space="preserve">5016312039NOT SCANNABLE </v>
      </c>
      <c r="P1372" s="257">
        <f>YEAR(Table2[[#This Row],[Date ]])</f>
        <v>2025</v>
      </c>
      <c r="Q1372" s="257" t="str">
        <f>VLOOKUP(MONTH(Table2[[#This Row],[Date ]]),Months,2,0)</f>
        <v>June</v>
      </c>
      <c r="R1372" s="257" t="b">
        <f>COUNTIFS(Table2[Unique],Table2[[#This Row],[Unique]])&gt;1</f>
        <v>0</v>
      </c>
      <c r="S1372" s="257">
        <f>IF(Table2[[#This Row],[Status ]]="Solved",1,0)</f>
        <v>1</v>
      </c>
      <c r="T1372" s="257">
        <f>IF(Table2[[#This Row],[Status ]]="ongoing",1,0)</f>
        <v>0</v>
      </c>
    </row>
    <row r="1373" spans="1:20" x14ac:dyDescent="0.25">
      <c r="A1373" s="262">
        <v>5016336346</v>
      </c>
      <c r="B1373" s="269" t="str">
        <f>_xlfn.XLOOKUP(Table2[[#This Row],[K&amp;N REF ]],CAT_Details[Tracking Number],CAT_Details[S Ref],,0)</f>
        <v>20250605-S-70393</v>
      </c>
      <c r="C1373" s="270">
        <f>_xlfn.XLOOKUP(Table2[[#This Row],[K&amp;N REF ]],CAT_Details[Tracking Number],CAT_Details[TO Ref],,0)</f>
        <v>20250604733079</v>
      </c>
      <c r="D1373" s="270" t="str">
        <f>_xlfn.XLOOKUP(Table2[[#This Row],[K&amp;N REF ]],CAT_Details[Tracking Number],CAT_Details[Pickup Customer Name],,0)</f>
        <v>DANFOSS A/S</v>
      </c>
      <c r="E1373" s="271" t="str">
        <f>_xlfn.XLOOKUP(Table2[[#This Row],[K&amp;N REF ]],CAT_Details[Tracking Number],CAT_Details[Delivery Country Code],,0)</f>
        <v>GB</v>
      </c>
      <c r="F1373" s="271">
        <f>_xlfn.XLOOKUP(Table2[[#This Row],[TO Ref]],CAT_Details[TO Ref],CAT_Details[Loc],,0)</f>
        <v>3402</v>
      </c>
      <c r="G1373" s="257" t="s">
        <v>44</v>
      </c>
      <c r="H1373" s="257" t="s">
        <v>35</v>
      </c>
      <c r="I1373" s="280">
        <v>45820</v>
      </c>
      <c r="J1373" s="257" t="s">
        <v>26</v>
      </c>
      <c r="K1373" s="257" t="s">
        <v>32</v>
      </c>
      <c r="L1373" s="280">
        <v>45820</v>
      </c>
      <c r="M1373" s="257" t="str">
        <f>IF(Table2[[#This Row],[Resolve Date]]="","ONGOING","SOLVED")</f>
        <v>SOLVED</v>
      </c>
      <c r="N1373" s="258" t="s">
        <v>30</v>
      </c>
      <c r="O1373" s="257" t="str">
        <f>Table2[[#This Row],[K&amp;N REF ]]&amp;Table2[[#This Row],[Issue type ]]</f>
        <v>5016336346NO LABELS</v>
      </c>
      <c r="P1373" s="257">
        <f>YEAR(Table2[[#This Row],[Date ]])</f>
        <v>2025</v>
      </c>
      <c r="Q1373" s="257" t="str">
        <f>VLOOKUP(MONTH(Table2[[#This Row],[Date ]]),Months,2,0)</f>
        <v>June</v>
      </c>
      <c r="R1373" s="257" t="b">
        <f>COUNTIFS(Table2[Unique],Table2[[#This Row],[Unique]])&gt;1</f>
        <v>0</v>
      </c>
      <c r="S1373" s="257">
        <f>IF(Table2[[#This Row],[Status ]]="Solved",1,0)</f>
        <v>1</v>
      </c>
      <c r="T1373" s="257">
        <f>IF(Table2[[#This Row],[Status ]]="ongoing",1,0)</f>
        <v>0</v>
      </c>
    </row>
    <row r="1374" spans="1:20" x14ac:dyDescent="0.25">
      <c r="A1374" s="262">
        <v>5016312558</v>
      </c>
      <c r="B1374" s="269" t="str">
        <f>_xlfn.XLOOKUP(Table2[[#This Row],[K&amp;N REF ]],CAT_Details[Tracking Number],CAT_Details[S Ref],,0)</f>
        <v>20250604-S-70185</v>
      </c>
      <c r="C1374" s="270">
        <f>_xlfn.XLOOKUP(Table2[[#This Row],[K&amp;N REF ]],CAT_Details[Tracking Number],CAT_Details[TO Ref],,0)</f>
        <v>20250602731064</v>
      </c>
      <c r="D1374" s="270" t="str">
        <f>_xlfn.XLOOKUP(Table2[[#This Row],[K&amp;N REF ]],CAT_Details[Tracking Number],CAT_Details[Pickup Customer Name],,0)</f>
        <v>Mann + Hummel Gmbh</v>
      </c>
      <c r="E1374" s="271" t="str">
        <f>_xlfn.XLOOKUP(Table2[[#This Row],[K&amp;N REF ]],CAT_Details[Tracking Number],CAT_Details[Delivery Country Code],,0)</f>
        <v>GB</v>
      </c>
      <c r="F1374" s="271">
        <f>_xlfn.XLOOKUP(Table2[[#This Row],[TO Ref]],CAT_Details[TO Ref],CAT_Details[Loc],,0)</f>
        <v>3402</v>
      </c>
      <c r="G1374" s="257" t="s">
        <v>34</v>
      </c>
      <c r="H1374" s="257" t="s">
        <v>42</v>
      </c>
      <c r="I1374" s="280">
        <v>45820</v>
      </c>
      <c r="J1374" s="257" t="s">
        <v>26</v>
      </c>
      <c r="K1374" s="257" t="s">
        <v>50</v>
      </c>
      <c r="L1374" s="280">
        <v>45821</v>
      </c>
      <c r="M1374" s="257" t="str">
        <f>IF(Table2[[#This Row],[Resolve Date]]="","ONGOING","SOLVED")</f>
        <v>SOLVED</v>
      </c>
      <c r="N1374" s="258" t="s">
        <v>193</v>
      </c>
      <c r="O1374" s="257" t="str">
        <f>Table2[[#This Row],[K&amp;N REF ]]&amp;Table2[[#This Row],[Issue type ]]</f>
        <v>5016312558AMOUNT</v>
      </c>
      <c r="P1374" s="257">
        <f>YEAR(Table2[[#This Row],[Date ]])</f>
        <v>2025</v>
      </c>
      <c r="Q1374" s="257" t="str">
        <f>VLOOKUP(MONTH(Table2[[#This Row],[Date ]]),Months,2,0)</f>
        <v>June</v>
      </c>
      <c r="R1374" s="257" t="b">
        <f>COUNTIFS(Table2[Unique],Table2[[#This Row],[Unique]])&gt;1</f>
        <v>0</v>
      </c>
      <c r="S1374" s="257">
        <f>IF(Table2[[#This Row],[Status ]]="Solved",1,0)</f>
        <v>1</v>
      </c>
      <c r="T1374" s="257">
        <f>IF(Table2[[#This Row],[Status ]]="ongoing",1,0)</f>
        <v>0</v>
      </c>
    </row>
    <row r="1375" spans="1:20" x14ac:dyDescent="0.25">
      <c r="A1375" s="262">
        <v>5016336427</v>
      </c>
      <c r="B1375" s="269" t="str">
        <f>_xlfn.XLOOKUP(Table2[[#This Row],[K&amp;N REF ]],CAT_Details[Tracking Number],CAT_Details[S Ref],,0)</f>
        <v>20250605-S-70588</v>
      </c>
      <c r="C1375" s="270">
        <f>_xlfn.XLOOKUP(Table2[[#This Row],[K&amp;N REF ]],CAT_Details[Tracking Number],CAT_Details[TO Ref],,0)</f>
        <v>20250603732436</v>
      </c>
      <c r="D1375" s="270" t="str">
        <f>_xlfn.XLOOKUP(Table2[[#This Row],[K&amp;N REF ]],CAT_Details[Tracking Number],CAT_Details[Pickup Customer Name],,0)</f>
        <v>Elkamet Kunststofftechnik GmbH</v>
      </c>
      <c r="E1375" s="271" t="str">
        <f>_xlfn.XLOOKUP(Table2[[#This Row],[K&amp;N REF ]],CAT_Details[Tracking Number],CAT_Details[Delivery Country Code],,0)</f>
        <v>GB</v>
      </c>
      <c r="F1375" s="271">
        <f>_xlfn.XLOOKUP(Table2[[#This Row],[TO Ref]],CAT_Details[TO Ref],CAT_Details[Loc],,0)</f>
        <v>3402</v>
      </c>
      <c r="G1375" s="257" t="s">
        <v>34</v>
      </c>
      <c r="H1375" s="257" t="s">
        <v>42</v>
      </c>
      <c r="I1375" s="280">
        <v>45820</v>
      </c>
      <c r="J1375" s="257" t="s">
        <v>45</v>
      </c>
      <c r="K1375" s="257" t="s">
        <v>50</v>
      </c>
      <c r="L1375" s="280">
        <v>45820</v>
      </c>
      <c r="M1375" s="257" t="str">
        <f>IF(Table2[[#This Row],[Resolve Date]]="","ONGOING","SOLVED")</f>
        <v>SOLVED</v>
      </c>
      <c r="N1375" s="258" t="s">
        <v>194</v>
      </c>
      <c r="O1375" s="257" t="str">
        <f>Table2[[#This Row],[K&amp;N REF ]]&amp;Table2[[#This Row],[Issue type ]]</f>
        <v>5016336427AMOUNT</v>
      </c>
      <c r="P1375" s="257">
        <f>YEAR(Table2[[#This Row],[Date ]])</f>
        <v>2025</v>
      </c>
      <c r="Q1375" s="257" t="str">
        <f>VLOOKUP(MONTH(Table2[[#This Row],[Date ]]),Months,2,0)</f>
        <v>June</v>
      </c>
      <c r="R1375" s="257" t="b">
        <f>COUNTIFS(Table2[Unique],Table2[[#This Row],[Unique]])&gt;1</f>
        <v>0</v>
      </c>
      <c r="S1375" s="257">
        <f>IF(Table2[[#This Row],[Status ]]="Solved",1,0)</f>
        <v>1</v>
      </c>
      <c r="T1375" s="257">
        <f>IF(Table2[[#This Row],[Status ]]="ongoing",1,0)</f>
        <v>0</v>
      </c>
    </row>
    <row r="1376" spans="1:20" x14ac:dyDescent="0.25">
      <c r="A1376" s="262">
        <v>5016312028</v>
      </c>
      <c r="B1376" s="269" t="str">
        <f>_xlfn.XLOOKUP(Table2[[#This Row],[K&amp;N REF ]],CAT_Details[Tracking Number],CAT_Details[S Ref],,0)</f>
        <v>20250604-S-70148</v>
      </c>
      <c r="C1376" s="270">
        <f>_xlfn.XLOOKUP(Table2[[#This Row],[K&amp;N REF ]],CAT_Details[Tracking Number],CAT_Details[TO Ref],,0)</f>
        <v>20250603732505</v>
      </c>
      <c r="D1376" s="270" t="str">
        <f>_xlfn.XLOOKUP(Table2[[#This Row],[K&amp;N REF ]],CAT_Details[Tracking Number],CAT_Details[Pickup Customer Name],,0)</f>
        <v>FRITZMEIER Systems GmbH</v>
      </c>
      <c r="E1376" s="271" t="str">
        <f>_xlfn.XLOOKUP(Table2[[#This Row],[K&amp;N REF ]],CAT_Details[Tracking Number],CAT_Details[Delivery Country Code],,0)</f>
        <v>GB</v>
      </c>
      <c r="F1376" s="271" t="str">
        <f>_xlfn.XLOOKUP(Table2[[#This Row],[TO Ref]],CAT_Details[TO Ref],CAT_Details[Loc],,0)</f>
        <v>ES01</v>
      </c>
      <c r="G1376" s="257" t="s">
        <v>34</v>
      </c>
      <c r="H1376" s="257" t="s">
        <v>25</v>
      </c>
      <c r="I1376" s="280">
        <v>45820</v>
      </c>
      <c r="J1376" s="257" t="s">
        <v>41</v>
      </c>
      <c r="K1376" s="257" t="s">
        <v>50</v>
      </c>
      <c r="L1376" s="280">
        <v>45820</v>
      </c>
      <c r="M1376" s="257" t="str">
        <f>IF(Table2[[#This Row],[Resolve Date]]="","ONGOING","SOLVED")</f>
        <v>SOLVED</v>
      </c>
      <c r="N1376" s="258" t="s">
        <v>30</v>
      </c>
      <c r="O1376" s="257" t="str">
        <f>Table2[[#This Row],[K&amp;N REF ]]&amp;Table2[[#This Row],[Issue type ]]</f>
        <v xml:space="preserve">5016312028DAMAGE </v>
      </c>
      <c r="P1376" s="257">
        <f>YEAR(Table2[[#This Row],[Date ]])</f>
        <v>2025</v>
      </c>
      <c r="Q1376" s="257" t="str">
        <f>VLOOKUP(MONTH(Table2[[#This Row],[Date ]]),Months,2,0)</f>
        <v>June</v>
      </c>
      <c r="R1376" s="257" t="b">
        <f>COUNTIFS(Table2[Unique],Table2[[#This Row],[Unique]])&gt;1</f>
        <v>0</v>
      </c>
      <c r="S1376" s="257">
        <f>IF(Table2[[#This Row],[Status ]]="Solved",1,0)</f>
        <v>1</v>
      </c>
      <c r="T1376" s="257">
        <f>IF(Table2[[#This Row],[Status ]]="ongoing",1,0)</f>
        <v>0</v>
      </c>
    </row>
    <row r="1377" spans="1:20" x14ac:dyDescent="0.25">
      <c r="A1377" s="262">
        <v>5016312557</v>
      </c>
      <c r="B1377" s="269" t="str">
        <f>_xlfn.XLOOKUP(Table2[[#This Row],[K&amp;N REF ]],CAT_Details[Tracking Number],CAT_Details[S Ref],,0)</f>
        <v>20250604-S-70185</v>
      </c>
      <c r="C1377" s="270">
        <f>_xlfn.XLOOKUP(Table2[[#This Row],[K&amp;N REF ]],CAT_Details[Tracking Number],CAT_Details[TO Ref],,0)</f>
        <v>20250604732869</v>
      </c>
      <c r="D1377" s="270" t="str">
        <f>_xlfn.XLOOKUP(Table2[[#This Row],[K&amp;N REF ]],CAT_Details[Tracking Number],CAT_Details[Pickup Customer Name],,0)</f>
        <v>Mann + Hummel Gmbh</v>
      </c>
      <c r="E1377" s="271" t="str">
        <f>_xlfn.XLOOKUP(Table2[[#This Row],[K&amp;N REF ]],CAT_Details[Tracking Number],CAT_Details[Delivery Country Code],,0)</f>
        <v>GB</v>
      </c>
      <c r="F1377" s="271" t="str">
        <f>_xlfn.XLOOKUP(Table2[[#This Row],[TO Ref]],CAT_Details[TO Ref],CAT_Details[Loc],,0)</f>
        <v>MZ02</v>
      </c>
      <c r="G1377" s="257" t="s">
        <v>34</v>
      </c>
      <c r="H1377" s="257" t="s">
        <v>42</v>
      </c>
      <c r="I1377" s="280">
        <v>45820</v>
      </c>
      <c r="J1377" s="257" t="s">
        <v>26</v>
      </c>
      <c r="K1377" s="257" t="s">
        <v>50</v>
      </c>
      <c r="L1377" s="280">
        <v>45820</v>
      </c>
      <c r="M1377" s="257" t="str">
        <f>IF(Table2[[#This Row],[Resolve Date]]="","ONGOING","SOLVED")</f>
        <v>SOLVED</v>
      </c>
      <c r="N1377" s="258" t="s">
        <v>195</v>
      </c>
      <c r="O1377" s="257" t="str">
        <f>Table2[[#This Row],[K&amp;N REF ]]&amp;Table2[[#This Row],[Issue type ]]</f>
        <v>5016312557AMOUNT</v>
      </c>
      <c r="P1377" s="257">
        <f>YEAR(Table2[[#This Row],[Date ]])</f>
        <v>2025</v>
      </c>
      <c r="Q1377" s="257" t="str">
        <f>VLOOKUP(MONTH(Table2[[#This Row],[Date ]]),Months,2,0)</f>
        <v>June</v>
      </c>
      <c r="R1377" s="257" t="b">
        <f>COUNTIFS(Table2[Unique],Table2[[#This Row],[Unique]])&gt;1</f>
        <v>0</v>
      </c>
      <c r="S1377" s="257">
        <f>IF(Table2[[#This Row],[Status ]]="Solved",1,0)</f>
        <v>1</v>
      </c>
      <c r="T1377" s="257">
        <f>IF(Table2[[#This Row],[Status ]]="ongoing",1,0)</f>
        <v>0</v>
      </c>
    </row>
    <row r="1378" spans="1:20" x14ac:dyDescent="0.25">
      <c r="A1378" s="262">
        <v>5016312640</v>
      </c>
      <c r="B1378" s="269" t="str">
        <f>_xlfn.XLOOKUP(Table2[[#This Row],[K&amp;N REF ]],CAT_Details[Tracking Number],CAT_Details[S Ref],,0)</f>
        <v>20250604-S-70144</v>
      </c>
      <c r="C1378" s="270">
        <f>_xlfn.XLOOKUP(Table2[[#This Row],[K&amp;N REF ]],CAT_Details[Tracking Number],CAT_Details[TO Ref],,0)</f>
        <v>20250604732885</v>
      </c>
      <c r="D1378" s="270" t="str">
        <f>_xlfn.XLOOKUP(Table2[[#This Row],[K&amp;N REF ]],CAT_Details[Tracking Number],CAT_Details[Pickup Customer Name],,0)</f>
        <v>Hasse &amp; Wrede Gmbh</v>
      </c>
      <c r="E1378" s="271" t="str">
        <f>_xlfn.XLOOKUP(Table2[[#This Row],[K&amp;N REF ]],CAT_Details[Tracking Number],CAT_Details[Delivery Country Code],,0)</f>
        <v>GB</v>
      </c>
      <c r="F1378" s="271" t="str">
        <f>_xlfn.XLOOKUP(Table2[[#This Row],[TO Ref]],CAT_Details[TO Ref],CAT_Details[Loc],,0)</f>
        <v>DX01</v>
      </c>
      <c r="G1378" s="257" t="s">
        <v>34</v>
      </c>
      <c r="H1378" s="257" t="s">
        <v>29</v>
      </c>
      <c r="I1378" s="280">
        <v>45820</v>
      </c>
      <c r="J1378" s="257" t="s">
        <v>26</v>
      </c>
      <c r="K1378" s="257" t="s">
        <v>32</v>
      </c>
      <c r="L1378" s="280">
        <v>45820</v>
      </c>
      <c r="M1378" s="257" t="str">
        <f>IF(Table2[[#This Row],[Resolve Date]]="","ONGOING","SOLVED")</f>
        <v>SOLVED</v>
      </c>
      <c r="N1378" s="258" t="s">
        <v>30</v>
      </c>
      <c r="O1378" s="257" t="str">
        <f>Table2[[#This Row],[K&amp;N REF ]]&amp;Table2[[#This Row],[Issue type ]]</f>
        <v>5016312640DAMAGED LABEL</v>
      </c>
      <c r="P1378" s="257">
        <f>YEAR(Table2[[#This Row],[Date ]])</f>
        <v>2025</v>
      </c>
      <c r="Q1378" s="257" t="str">
        <f>VLOOKUP(MONTH(Table2[[#This Row],[Date ]]),Months,2,0)</f>
        <v>June</v>
      </c>
      <c r="R1378" s="257" t="b">
        <f>COUNTIFS(Table2[Unique],Table2[[#This Row],[Unique]])&gt;1</f>
        <v>0</v>
      </c>
      <c r="S1378" s="257">
        <f>IF(Table2[[#This Row],[Status ]]="Solved",1,0)</f>
        <v>1</v>
      </c>
      <c r="T1378" s="257">
        <f>IF(Table2[[#This Row],[Status ]]="ongoing",1,0)</f>
        <v>0</v>
      </c>
    </row>
    <row r="1379" spans="1:20" x14ac:dyDescent="0.25">
      <c r="A1379" s="262">
        <v>5016312158</v>
      </c>
      <c r="B1379" s="269" t="str">
        <f>_xlfn.XLOOKUP(Table2[[#This Row],[K&amp;N REF ]],CAT_Details[Tracking Number],CAT_Details[S Ref],,0)</f>
        <v>20250604-S-70145</v>
      </c>
      <c r="C1379" s="270">
        <f>_xlfn.XLOOKUP(Table2[[#This Row],[K&amp;N REF ]],CAT_Details[Tracking Number],CAT_Details[TO Ref],,0)</f>
        <v>20250604732897</v>
      </c>
      <c r="D1379" s="270" t="str">
        <f>_xlfn.XLOOKUP(Table2[[#This Row],[K&amp;N REF ]],CAT_Details[Tracking Number],CAT_Details[Pickup Customer Name],,0)</f>
        <v>Grammer Technical Components GmbH</v>
      </c>
      <c r="E1379" s="271" t="str">
        <f>_xlfn.XLOOKUP(Table2[[#This Row],[K&amp;N REF ]],CAT_Details[Tracking Number],CAT_Details[Delivery Country Code],,0)</f>
        <v>GB</v>
      </c>
      <c r="F1379" s="271" t="str">
        <f>_xlfn.XLOOKUP(Table2[[#This Row],[TO Ref]],CAT_Details[TO Ref],CAT_Details[Loc],,0)</f>
        <v>U2-L5</v>
      </c>
      <c r="G1379" s="257" t="s">
        <v>34</v>
      </c>
      <c r="H1379" s="257" t="s">
        <v>35</v>
      </c>
      <c r="I1379" s="280">
        <v>45820</v>
      </c>
      <c r="J1379" s="257" t="s">
        <v>26</v>
      </c>
      <c r="K1379" s="257" t="s">
        <v>50</v>
      </c>
      <c r="L1379" s="280">
        <v>45821</v>
      </c>
      <c r="M1379" s="257" t="str">
        <f>IF(Table2[[#This Row],[Resolve Date]]="","ONGOING","SOLVED")</f>
        <v>SOLVED</v>
      </c>
      <c r="N1379" s="258" t="s">
        <v>30</v>
      </c>
      <c r="O1379" s="257" t="str">
        <f>Table2[[#This Row],[K&amp;N REF ]]&amp;Table2[[#This Row],[Issue type ]]</f>
        <v>5016312158NO LABELS</v>
      </c>
      <c r="P1379" s="257">
        <f>YEAR(Table2[[#This Row],[Date ]])</f>
        <v>2025</v>
      </c>
      <c r="Q1379" s="257" t="str">
        <f>VLOOKUP(MONTH(Table2[[#This Row],[Date ]]),Months,2,0)</f>
        <v>June</v>
      </c>
      <c r="R1379" s="257" t="b">
        <f>COUNTIFS(Table2[Unique],Table2[[#This Row],[Unique]])&gt;1</f>
        <v>0</v>
      </c>
      <c r="S1379" s="257">
        <f>IF(Table2[[#This Row],[Status ]]="Solved",1,0)</f>
        <v>1</v>
      </c>
      <c r="T1379" s="257">
        <f>IF(Table2[[#This Row],[Status ]]="ongoing",1,0)</f>
        <v>0</v>
      </c>
    </row>
    <row r="1380" spans="1:20" x14ac:dyDescent="0.25">
      <c r="A1380" s="262">
        <v>5016311897</v>
      </c>
      <c r="B1380" s="269" t="str">
        <f>_xlfn.XLOOKUP(Table2[[#This Row],[K&amp;N REF ]],CAT_Details[Tracking Number],CAT_Details[S Ref],,0)</f>
        <v>20250604-S-70154</v>
      </c>
      <c r="C1380" s="270">
        <f>_xlfn.XLOOKUP(Table2[[#This Row],[K&amp;N REF ]],CAT_Details[Tracking Number],CAT_Details[TO Ref],,0)</f>
        <v>20250604733250</v>
      </c>
      <c r="D1380" s="270" t="str">
        <f>_xlfn.XLOOKUP(Table2[[#This Row],[K&amp;N REF ]],CAT_Details[Tracking Number],CAT_Details[Pickup Customer Name],,0)</f>
        <v>MANN + HUMMEL GMBH</v>
      </c>
      <c r="E1380" s="271" t="str">
        <f>_xlfn.XLOOKUP(Table2[[#This Row],[K&amp;N REF ]],CAT_Details[Tracking Number],CAT_Details[Delivery Country Code],,0)</f>
        <v>GB</v>
      </c>
      <c r="F1380" s="271" t="str">
        <f>_xlfn.XLOOKUP(Table2[[#This Row],[TO Ref]],CAT_Details[TO Ref],CAT_Details[Loc],,0)</f>
        <v>DX01-L5</v>
      </c>
      <c r="G1380" s="257" t="s">
        <v>34</v>
      </c>
      <c r="H1380" s="257" t="s">
        <v>25</v>
      </c>
      <c r="I1380" s="280">
        <v>45820</v>
      </c>
      <c r="J1380" s="257" t="s">
        <v>26</v>
      </c>
      <c r="K1380" s="257" t="s">
        <v>50</v>
      </c>
      <c r="L1380" s="280">
        <v>45820</v>
      </c>
      <c r="M1380" s="257" t="str">
        <f>IF(Table2[[#This Row],[Resolve Date]]="","ONGOING","SOLVED")</f>
        <v>SOLVED</v>
      </c>
      <c r="N1380" s="258" t="s">
        <v>30</v>
      </c>
      <c r="O1380" s="257" t="str">
        <f>Table2[[#This Row],[K&amp;N REF ]]&amp;Table2[[#This Row],[Issue type ]]</f>
        <v xml:space="preserve">5016311897DAMAGE </v>
      </c>
      <c r="P1380" s="257">
        <f>YEAR(Table2[[#This Row],[Date ]])</f>
        <v>2025</v>
      </c>
      <c r="Q1380" s="257" t="str">
        <f>VLOOKUP(MONTH(Table2[[#This Row],[Date ]]),Months,2,0)</f>
        <v>June</v>
      </c>
      <c r="R1380" s="257" t="b">
        <f>COUNTIFS(Table2[Unique],Table2[[#This Row],[Unique]])&gt;1</f>
        <v>0</v>
      </c>
      <c r="S1380" s="257">
        <f>IF(Table2[[#This Row],[Status ]]="Solved",1,0)</f>
        <v>1</v>
      </c>
      <c r="T1380" s="257">
        <f>IF(Table2[[#This Row],[Status ]]="ongoing",1,0)</f>
        <v>0</v>
      </c>
    </row>
    <row r="1381" spans="1:20" x14ac:dyDescent="0.25">
      <c r="A1381" s="262">
        <v>5016336313</v>
      </c>
      <c r="B1381" s="269" t="str">
        <f>_xlfn.XLOOKUP(Table2[[#This Row],[K&amp;N REF ]],CAT_Details[Tracking Number],CAT_Details[S Ref],,0)</f>
        <v>20250605-S-70599</v>
      </c>
      <c r="C1381" s="270">
        <f>_xlfn.XLOOKUP(Table2[[#This Row],[K&amp;N REF ]],CAT_Details[Tracking Number],CAT_Details[TO Ref],,0)</f>
        <v>20250605734586</v>
      </c>
      <c r="D1381" s="270" t="str">
        <f>_xlfn.XLOOKUP(Table2[[#This Row],[K&amp;N REF ]],CAT_Details[Tracking Number],CAT_Details[Pickup Customer Name],,0)</f>
        <v>Isselburg Guß- und Bearbeitung Gmbh</v>
      </c>
      <c r="E1381" s="271" t="str">
        <f>_xlfn.XLOOKUP(Table2[[#This Row],[K&amp;N REF ]],CAT_Details[Tracking Number],CAT_Details[Delivery Country Code],,0)</f>
        <v>GB</v>
      </c>
      <c r="F1381" s="271" t="str">
        <f>_xlfn.XLOOKUP(Table2[[#This Row],[TO Ref]],CAT_Details[TO Ref],CAT_Details[Loc],,0)</f>
        <v>MZ02</v>
      </c>
      <c r="G1381" s="257" t="s">
        <v>34</v>
      </c>
      <c r="H1381" s="257" t="s">
        <v>35</v>
      </c>
      <c r="I1381" s="280">
        <v>45820</v>
      </c>
      <c r="J1381" s="257" t="s">
        <v>26</v>
      </c>
      <c r="K1381" s="257" t="s">
        <v>32</v>
      </c>
      <c r="L1381" s="280">
        <v>45820</v>
      </c>
      <c r="M1381" s="257" t="str">
        <f>IF(Table2[[#This Row],[Resolve Date]]="","ONGOING","SOLVED")</f>
        <v>SOLVED</v>
      </c>
      <c r="N1381" s="258" t="s">
        <v>30</v>
      </c>
      <c r="O1381" s="257" t="str">
        <f>Table2[[#This Row],[K&amp;N REF ]]&amp;Table2[[#This Row],[Issue type ]]</f>
        <v>5016336313NO LABELS</v>
      </c>
      <c r="P1381" s="257">
        <f>YEAR(Table2[[#This Row],[Date ]])</f>
        <v>2025</v>
      </c>
      <c r="Q1381" s="257" t="str">
        <f>VLOOKUP(MONTH(Table2[[#This Row],[Date ]]),Months,2,0)</f>
        <v>June</v>
      </c>
      <c r="R1381" s="257" t="b">
        <f>COUNTIFS(Table2[Unique],Table2[[#This Row],[Unique]])&gt;1</f>
        <v>0</v>
      </c>
      <c r="S1381" s="257">
        <f>IF(Table2[[#This Row],[Status ]]="Solved",1,0)</f>
        <v>1</v>
      </c>
      <c r="T1381" s="257">
        <f>IF(Table2[[#This Row],[Status ]]="ongoing",1,0)</f>
        <v>0</v>
      </c>
    </row>
    <row r="1382" spans="1:20" x14ac:dyDescent="0.25">
      <c r="A1382" s="262">
        <v>5016336452</v>
      </c>
      <c r="B1382" s="269" t="str">
        <f>_xlfn.XLOOKUP(Table2[[#This Row],[K&amp;N REF ]],CAT_Details[Tracking Number],CAT_Details[S Ref],,0)</f>
        <v>20250526-S-70181</v>
      </c>
      <c r="C1382" s="270">
        <f>_xlfn.XLOOKUP(Table2[[#This Row],[K&amp;N REF ]],CAT_Details[Tracking Number],CAT_Details[TO Ref],,0)</f>
        <v>20250523725635</v>
      </c>
      <c r="D1382" s="270" t="str">
        <f>_xlfn.XLOOKUP(Table2[[#This Row],[K&amp;N REF ]],CAT_Details[Tracking Number],CAT_Details[Pickup Customer Name],,0)</f>
        <v>LINAMAR FAMER TRANSMISSION</v>
      </c>
      <c r="E1382" s="271" t="str">
        <f>_xlfn.XLOOKUP(Table2[[#This Row],[K&amp;N REF ]],CAT_Details[Tracking Number],CAT_Details[Delivery Country Code],,0)</f>
        <v>GB</v>
      </c>
      <c r="F1382" s="271" t="str">
        <f>_xlfn.XLOOKUP(Table2[[#This Row],[TO Ref]],CAT_Details[TO Ref],CAT_Details[Loc],,0)</f>
        <v>DK-BM01</v>
      </c>
      <c r="G1382" s="257" t="s">
        <v>36</v>
      </c>
      <c r="H1382" s="257" t="s">
        <v>35</v>
      </c>
      <c r="I1382" s="280">
        <v>45820</v>
      </c>
      <c r="J1382" s="257" t="s">
        <v>26</v>
      </c>
      <c r="K1382" s="257" t="s">
        <v>32</v>
      </c>
      <c r="L1382" s="280">
        <v>45820</v>
      </c>
      <c r="M1382" s="257" t="str">
        <f>IF(Table2[[#This Row],[Resolve Date]]="","ONGOING","SOLVED")</f>
        <v>SOLVED</v>
      </c>
      <c r="N1382" s="258" t="s">
        <v>30</v>
      </c>
      <c r="O1382" s="257" t="str">
        <f>Table2[[#This Row],[K&amp;N REF ]]&amp;Table2[[#This Row],[Issue type ]]</f>
        <v>5016336452NO LABELS</v>
      </c>
      <c r="P1382" s="257">
        <f>YEAR(Table2[[#This Row],[Date ]])</f>
        <v>2025</v>
      </c>
      <c r="Q1382" s="257" t="str">
        <f>VLOOKUP(MONTH(Table2[[#This Row],[Date ]]),Months,2,0)</f>
        <v>June</v>
      </c>
      <c r="R1382" s="257" t="b">
        <f>COUNTIFS(Table2[Unique],Table2[[#This Row],[Unique]])&gt;1</f>
        <v>0</v>
      </c>
      <c r="S1382" s="257">
        <f>IF(Table2[[#This Row],[Status ]]="Solved",1,0)</f>
        <v>1</v>
      </c>
      <c r="T1382" s="257">
        <f>IF(Table2[[#This Row],[Status ]]="ongoing",1,0)</f>
        <v>0</v>
      </c>
    </row>
    <row r="1383" spans="1:20" x14ac:dyDescent="0.25">
      <c r="A1383" s="262">
        <v>5016336392</v>
      </c>
      <c r="B1383" s="269" t="str">
        <f>_xlfn.XLOOKUP(Table2[[#This Row],[K&amp;N REF ]],CAT_Details[Tracking Number],CAT_Details[S Ref],,0)</f>
        <v>20250605-S-70582</v>
      </c>
      <c r="C1383" s="270">
        <f>_xlfn.XLOOKUP(Table2[[#This Row],[K&amp;N REF ]],CAT_Details[Tracking Number],CAT_Details[TO Ref],,0)</f>
        <v>20250530730495</v>
      </c>
      <c r="D1383" s="270" t="str">
        <f>_xlfn.XLOOKUP(Table2[[#This Row],[K&amp;N REF ]],CAT_Details[Tracking Number],CAT_Details[Pickup Customer Name],,0)</f>
        <v>SAN MARTINO (AT)/SELMAT SRL</v>
      </c>
      <c r="E1383" s="271" t="str">
        <f>_xlfn.XLOOKUP(Table2[[#This Row],[K&amp;N REF ]],CAT_Details[Tracking Number],CAT_Details[Delivery Country Code],,0)</f>
        <v>GB</v>
      </c>
      <c r="F1383" s="271">
        <f>_xlfn.XLOOKUP(Table2[[#This Row],[TO Ref]],CAT_Details[TO Ref],CAT_Details[Loc],,0)</f>
        <v>3402</v>
      </c>
      <c r="G1383" s="257" t="s">
        <v>24</v>
      </c>
      <c r="H1383" s="257" t="s">
        <v>35</v>
      </c>
      <c r="I1383" s="280">
        <v>45821</v>
      </c>
      <c r="J1383" s="257" t="s">
        <v>26</v>
      </c>
      <c r="K1383" s="257" t="s">
        <v>32</v>
      </c>
      <c r="L1383" s="280">
        <v>45821</v>
      </c>
      <c r="M1383" s="257" t="str">
        <f>IF(Table2[[#This Row],[Resolve Date]]="","ONGOING","SOLVED")</f>
        <v>SOLVED</v>
      </c>
      <c r="N1383" s="258" t="s">
        <v>30</v>
      </c>
      <c r="O1383" s="257" t="str">
        <f>Table2[[#This Row],[K&amp;N REF ]]&amp;Table2[[#This Row],[Issue type ]]</f>
        <v>5016336392NO LABELS</v>
      </c>
      <c r="P1383" s="257">
        <f>YEAR(Table2[[#This Row],[Date ]])</f>
        <v>2025</v>
      </c>
      <c r="Q1383" s="257" t="str">
        <f>VLOOKUP(MONTH(Table2[[#This Row],[Date ]]),Months,2,0)</f>
        <v>June</v>
      </c>
      <c r="R1383" s="257" t="b">
        <f>COUNTIFS(Table2[Unique],Table2[[#This Row],[Unique]])&gt;1</f>
        <v>0</v>
      </c>
      <c r="S1383" s="257">
        <f>IF(Table2[[#This Row],[Status ]]="Solved",1,0)</f>
        <v>1</v>
      </c>
      <c r="T1383" s="257">
        <f>IF(Table2[[#This Row],[Status ]]="ongoing",1,0)</f>
        <v>0</v>
      </c>
    </row>
    <row r="1384" spans="1:20" x14ac:dyDescent="0.25">
      <c r="A1384" s="262">
        <v>5016336392</v>
      </c>
      <c r="B1384" s="269" t="str">
        <f>_xlfn.XLOOKUP(Table2[[#This Row],[K&amp;N REF ]],CAT_Details[Tracking Number],CAT_Details[S Ref],,0)</f>
        <v>20250605-S-70582</v>
      </c>
      <c r="C1384" s="270">
        <f>_xlfn.XLOOKUP(Table2[[#This Row],[K&amp;N REF ]],CAT_Details[Tracking Number],CAT_Details[TO Ref],,0)</f>
        <v>20250530730495</v>
      </c>
      <c r="D1384" s="270" t="str">
        <f>_xlfn.XLOOKUP(Table2[[#This Row],[K&amp;N REF ]],CAT_Details[Tracking Number],CAT_Details[Pickup Customer Name],,0)</f>
        <v>SAN MARTINO (AT)/SELMAT SRL</v>
      </c>
      <c r="E1384" s="271" t="str">
        <f>_xlfn.XLOOKUP(Table2[[#This Row],[K&amp;N REF ]],CAT_Details[Tracking Number],CAT_Details[Delivery Country Code],,0)</f>
        <v>GB</v>
      </c>
      <c r="F1384" s="271">
        <f>_xlfn.XLOOKUP(Table2[[#This Row],[TO Ref]],CAT_Details[TO Ref],CAT_Details[Loc],,0)</f>
        <v>3402</v>
      </c>
      <c r="G1384" s="257" t="s">
        <v>24</v>
      </c>
      <c r="H1384" s="257" t="s">
        <v>25</v>
      </c>
      <c r="I1384" s="280">
        <v>45821</v>
      </c>
      <c r="J1384" s="257" t="s">
        <v>26</v>
      </c>
      <c r="K1384" s="257" t="s">
        <v>32</v>
      </c>
      <c r="L1384" s="280">
        <v>45821</v>
      </c>
      <c r="M1384" s="257" t="str">
        <f>IF(Table2[[#This Row],[Resolve Date]]="","ONGOING","SOLVED")</f>
        <v>SOLVED</v>
      </c>
      <c r="N1384" s="258" t="s">
        <v>30</v>
      </c>
      <c r="O1384" s="257" t="str">
        <f>Table2[[#This Row],[K&amp;N REF ]]&amp;Table2[[#This Row],[Issue type ]]</f>
        <v xml:space="preserve">5016336392DAMAGE </v>
      </c>
      <c r="P1384" s="257">
        <f>YEAR(Table2[[#This Row],[Date ]])</f>
        <v>2025</v>
      </c>
      <c r="Q1384" s="257" t="str">
        <f>VLOOKUP(MONTH(Table2[[#This Row],[Date ]]),Months,2,0)</f>
        <v>June</v>
      </c>
      <c r="R1384" s="257" t="b">
        <f>COUNTIFS(Table2[Unique],Table2[[#This Row],[Unique]])&gt;1</f>
        <v>0</v>
      </c>
      <c r="S1384" s="257">
        <f>IF(Table2[[#This Row],[Status ]]="Solved",1,0)</f>
        <v>1</v>
      </c>
      <c r="T1384" s="257">
        <f>IF(Table2[[#This Row],[Status ]]="ongoing",1,0)</f>
        <v>0</v>
      </c>
    </row>
    <row r="1385" spans="1:20" x14ac:dyDescent="0.25">
      <c r="A1385" s="262">
        <v>5016336392</v>
      </c>
      <c r="B1385" s="269" t="str">
        <f>_xlfn.XLOOKUP(Table2[[#This Row],[K&amp;N REF ]],CAT_Details[Tracking Number],CAT_Details[S Ref],,0)</f>
        <v>20250605-S-70582</v>
      </c>
      <c r="C1385" s="270">
        <f>_xlfn.XLOOKUP(Table2[[#This Row],[K&amp;N REF ]],CAT_Details[Tracking Number],CAT_Details[TO Ref],,0)</f>
        <v>20250530730495</v>
      </c>
      <c r="D1385" s="270" t="str">
        <f>_xlfn.XLOOKUP(Table2[[#This Row],[K&amp;N REF ]],CAT_Details[Tracking Number],CAT_Details[Pickup Customer Name],,0)</f>
        <v>SAN MARTINO (AT)/SELMAT SRL</v>
      </c>
      <c r="E1385" s="271" t="str">
        <f>_xlfn.XLOOKUP(Table2[[#This Row],[K&amp;N REF ]],CAT_Details[Tracking Number],CAT_Details[Delivery Country Code],,0)</f>
        <v>GB</v>
      </c>
      <c r="F1385" s="271">
        <f>_xlfn.XLOOKUP(Table2[[#This Row],[TO Ref]],CAT_Details[TO Ref],CAT_Details[Loc],,0)</f>
        <v>3402</v>
      </c>
      <c r="G1385" s="257" t="s">
        <v>24</v>
      </c>
      <c r="H1385" s="257" t="s">
        <v>42</v>
      </c>
      <c r="I1385" s="280">
        <v>45821</v>
      </c>
      <c r="J1385" s="257" t="s">
        <v>26</v>
      </c>
      <c r="K1385" s="257" t="s">
        <v>32</v>
      </c>
      <c r="L1385" s="280">
        <v>45821</v>
      </c>
      <c r="M1385" s="257" t="str">
        <f>IF(Table2[[#This Row],[Resolve Date]]="","ONGOING","SOLVED")</f>
        <v>SOLVED</v>
      </c>
      <c r="N1385" s="258" t="s">
        <v>196</v>
      </c>
      <c r="O1385" s="257" t="str">
        <f>Table2[[#This Row],[K&amp;N REF ]]&amp;Table2[[#This Row],[Issue type ]]</f>
        <v>5016336392AMOUNT</v>
      </c>
      <c r="P1385" s="257">
        <f>YEAR(Table2[[#This Row],[Date ]])</f>
        <v>2025</v>
      </c>
      <c r="Q1385" s="257" t="str">
        <f>VLOOKUP(MONTH(Table2[[#This Row],[Date ]]),Months,2,0)</f>
        <v>June</v>
      </c>
      <c r="R1385" s="257" t="b">
        <f>COUNTIFS(Table2[Unique],Table2[[#This Row],[Unique]])&gt;1</f>
        <v>0</v>
      </c>
      <c r="S1385" s="257">
        <f>IF(Table2[[#This Row],[Status ]]="Solved",1,0)</f>
        <v>1</v>
      </c>
      <c r="T1385" s="257">
        <f>IF(Table2[[#This Row],[Status ]]="ongoing",1,0)</f>
        <v>0</v>
      </c>
    </row>
    <row r="1386" spans="1:20" x14ac:dyDescent="0.25">
      <c r="A1386" s="262">
        <v>5016297098</v>
      </c>
      <c r="B1386" s="269" t="str">
        <f>_xlfn.XLOOKUP(Table2[[#This Row],[K&amp;N REF ]],CAT_Details[Tracking Number],CAT_Details[S Ref],,0)</f>
        <v>20250603-S-70152</v>
      </c>
      <c r="C1386" s="270">
        <f>_xlfn.XLOOKUP(Table2[[#This Row],[K&amp;N REF ]],CAT_Details[Tracking Number],CAT_Details[TO Ref],,0)</f>
        <v>20250603731981</v>
      </c>
      <c r="D1386" s="270" t="str">
        <f>_xlfn.XLOOKUP(Table2[[#This Row],[K&amp;N REF ]],CAT_Details[Tracking Number],CAT_Details[Pickup Customer Name],,0)</f>
        <v>COBO SPA</v>
      </c>
      <c r="E1386" s="271" t="str">
        <f>_xlfn.XLOOKUP(Table2[[#This Row],[K&amp;N REF ]],CAT_Details[Tracking Number],CAT_Details[Delivery Country Code],,0)</f>
        <v>GB</v>
      </c>
      <c r="F1386" s="271" t="str">
        <f>_xlfn.XLOOKUP(Table2[[#This Row],[TO Ref]],CAT_Details[TO Ref],CAT_Details[Loc],,0)</f>
        <v>OYL1</v>
      </c>
      <c r="G1386" s="257" t="s">
        <v>24</v>
      </c>
      <c r="H1386" s="257" t="s">
        <v>179</v>
      </c>
      <c r="I1386" s="280">
        <v>45821</v>
      </c>
      <c r="J1386" s="257" t="s">
        <v>26</v>
      </c>
      <c r="K1386" s="257" t="s">
        <v>32</v>
      </c>
      <c r="L1386" s="280">
        <v>45821</v>
      </c>
      <c r="M1386" s="257" t="str">
        <f>IF(Table2[[#This Row],[Resolve Date]]="","ONGOING","SOLVED")</f>
        <v>SOLVED</v>
      </c>
      <c r="N1386" s="258" t="s">
        <v>30</v>
      </c>
      <c r="O1386" s="257" t="str">
        <f>Table2[[#This Row],[K&amp;N REF ]]&amp;Table2[[#This Row],[Issue type ]]</f>
        <v xml:space="preserve">5016297098NOT SCANNABLE </v>
      </c>
      <c r="P1386" s="257">
        <f>YEAR(Table2[[#This Row],[Date ]])</f>
        <v>2025</v>
      </c>
      <c r="Q1386" s="257" t="str">
        <f>VLOOKUP(MONTH(Table2[[#This Row],[Date ]]),Months,2,0)</f>
        <v>June</v>
      </c>
      <c r="R1386" s="257" t="b">
        <f>COUNTIFS(Table2[Unique],Table2[[#This Row],[Unique]])&gt;1</f>
        <v>0</v>
      </c>
      <c r="S1386" s="257">
        <f>IF(Table2[[#This Row],[Status ]]="Solved",1,0)</f>
        <v>1</v>
      </c>
      <c r="T1386" s="257">
        <f>IF(Table2[[#This Row],[Status ]]="ongoing",1,0)</f>
        <v>0</v>
      </c>
    </row>
    <row r="1387" spans="1:20" x14ac:dyDescent="0.25">
      <c r="A1387" s="262">
        <v>5016326184</v>
      </c>
      <c r="B1387" s="269" t="str">
        <f>_xlfn.XLOOKUP(Table2[[#This Row],[K&amp;N REF ]],CAT_Details[Tracking Number],CAT_Details[S Ref],,0)</f>
        <v>20250605-S-70310</v>
      </c>
      <c r="C1387" s="270">
        <f>_xlfn.XLOOKUP(Table2[[#This Row],[K&amp;N REF ]],CAT_Details[Tracking Number],CAT_Details[TO Ref],,0)</f>
        <v>20250605734312</v>
      </c>
      <c r="D1387" s="270" t="str">
        <f>_xlfn.XLOOKUP(Table2[[#This Row],[K&amp;N REF ]],CAT_Details[Tracking Number],CAT_Details[Pickup Customer Name],,0)</f>
        <v>COBO SPA</v>
      </c>
      <c r="E1387" s="271" t="str">
        <f>_xlfn.XLOOKUP(Table2[[#This Row],[K&amp;N REF ]],CAT_Details[Tracking Number],CAT_Details[Delivery Country Code],,0)</f>
        <v>GB</v>
      </c>
      <c r="F1387" s="271" t="str">
        <f>_xlfn.XLOOKUP(Table2[[#This Row],[TO Ref]],CAT_Details[TO Ref],CAT_Details[Loc],,0)</f>
        <v>U2-L5</v>
      </c>
      <c r="G1387" s="257" t="s">
        <v>24</v>
      </c>
      <c r="H1387" s="257" t="s">
        <v>179</v>
      </c>
      <c r="I1387" s="280">
        <v>45821</v>
      </c>
      <c r="J1387" s="257" t="s">
        <v>26</v>
      </c>
      <c r="K1387" s="257" t="s">
        <v>32</v>
      </c>
      <c r="L1387" s="280">
        <v>45821</v>
      </c>
      <c r="M1387" s="257" t="str">
        <f>IF(Table2[[#This Row],[Resolve Date]]="","ONGOING","SOLVED")</f>
        <v>SOLVED</v>
      </c>
      <c r="N1387" s="258" t="s">
        <v>30</v>
      </c>
      <c r="O1387" s="257" t="str">
        <f>Table2[[#This Row],[K&amp;N REF ]]&amp;Table2[[#This Row],[Issue type ]]</f>
        <v xml:space="preserve">5016326184NOT SCANNABLE </v>
      </c>
      <c r="P1387" s="257">
        <f>YEAR(Table2[[#This Row],[Date ]])</f>
        <v>2025</v>
      </c>
      <c r="Q1387" s="257" t="str">
        <f>VLOOKUP(MONTH(Table2[[#This Row],[Date ]]),Months,2,0)</f>
        <v>June</v>
      </c>
      <c r="R1387" s="257" t="b">
        <f>COUNTIFS(Table2[Unique],Table2[[#This Row],[Unique]])&gt;1</f>
        <v>0</v>
      </c>
      <c r="S1387" s="257">
        <f>IF(Table2[[#This Row],[Status ]]="Solved",1,0)</f>
        <v>1</v>
      </c>
      <c r="T1387" s="257">
        <f>IF(Table2[[#This Row],[Status ]]="ongoing",1,0)</f>
        <v>0</v>
      </c>
    </row>
    <row r="1388" spans="1:20" x14ac:dyDescent="0.25">
      <c r="A1388" s="262">
        <v>5016349072</v>
      </c>
      <c r="B1388" s="269" t="str">
        <f>_xlfn.XLOOKUP(Table2[[#This Row],[K&amp;N REF ]],CAT_Details[Tracking Number],CAT_Details[S Ref],,0)</f>
        <v>20250606-S-70538</v>
      </c>
      <c r="C1388" s="270">
        <f>_xlfn.XLOOKUP(Table2[[#This Row],[K&amp;N REF ]],CAT_Details[Tracking Number],CAT_Details[TO Ref],,0)</f>
        <v>20250605734800</v>
      </c>
      <c r="D1388" s="270" t="str">
        <f>_xlfn.XLOOKUP(Table2[[#This Row],[K&amp;N REF ]],CAT_Details[Tracking Number],CAT_Details[Pickup Customer Name],,0)</f>
        <v>Orlaco Products B.V.</v>
      </c>
      <c r="E1388" s="271" t="str">
        <f>_xlfn.XLOOKUP(Table2[[#This Row],[K&amp;N REF ]],CAT_Details[Tracking Number],CAT_Details[Delivery Country Code],,0)</f>
        <v>GB</v>
      </c>
      <c r="F1388" s="271" t="str">
        <f>_xlfn.XLOOKUP(Table2[[#This Row],[TO Ref]],CAT_Details[TO Ref],CAT_Details[Loc],,0)</f>
        <v>OYL1</v>
      </c>
      <c r="G1388" s="257" t="s">
        <v>24</v>
      </c>
      <c r="H1388" s="257" t="s">
        <v>197</v>
      </c>
      <c r="I1388" s="280">
        <v>45821</v>
      </c>
      <c r="J1388" s="257" t="s">
        <v>45</v>
      </c>
      <c r="K1388" s="257" t="s">
        <v>50</v>
      </c>
      <c r="L1388" s="280">
        <v>45821</v>
      </c>
      <c r="M1388" s="257" t="str">
        <f>IF(Table2[[#This Row],[Resolve Date]]="","ONGOING","SOLVED")</f>
        <v>SOLVED</v>
      </c>
      <c r="N1388" s="258" t="s">
        <v>30</v>
      </c>
      <c r="O1388" s="257" t="str">
        <f>Table2[[#This Row],[K&amp;N REF ]]&amp;Table2[[#This Row],[Issue type ]]</f>
        <v>5016349072MANCO</v>
      </c>
      <c r="P1388" s="257">
        <f>YEAR(Table2[[#This Row],[Date ]])</f>
        <v>2025</v>
      </c>
      <c r="Q1388" s="257" t="str">
        <f>VLOOKUP(MONTH(Table2[[#This Row],[Date ]]),Months,2,0)</f>
        <v>June</v>
      </c>
      <c r="R1388" s="257" t="b">
        <f>COUNTIFS(Table2[Unique],Table2[[#This Row],[Unique]])&gt;1</f>
        <v>0</v>
      </c>
      <c r="S1388" s="257">
        <f>IF(Table2[[#This Row],[Status ]]="Solved",1,0)</f>
        <v>1</v>
      </c>
      <c r="T1388" s="257">
        <f>IF(Table2[[#This Row],[Status ]]="ongoing",1,0)</f>
        <v>0</v>
      </c>
    </row>
    <row r="1389" spans="1:20" x14ac:dyDescent="0.25">
      <c r="A1389" s="262">
        <v>5016364858</v>
      </c>
      <c r="B1389" s="269" t="str">
        <f>_xlfn.XLOOKUP(Table2[[#This Row],[K&amp;N REF ]],CAT_Details[Tracking Number],CAT_Details[S Ref],,0)</f>
        <v>20250610-S-70099</v>
      </c>
      <c r="C1389" s="270">
        <f>_xlfn.XLOOKUP(Table2[[#This Row],[K&amp;N REF ]],CAT_Details[Tracking Number],CAT_Details[TO Ref],,0)</f>
        <v>20250606735659</v>
      </c>
      <c r="D1389" s="270" t="str">
        <f>_xlfn.XLOOKUP(Table2[[#This Row],[K&amp;N REF ]],CAT_Details[Tracking Number],CAT_Details[Pickup Customer Name],,0)</f>
        <v>Erling Klinger Ag Werk 2</v>
      </c>
      <c r="E1389" s="271" t="str">
        <f>_xlfn.XLOOKUP(Table2[[#This Row],[K&amp;N REF ]],CAT_Details[Tracking Number],CAT_Details[Delivery Country Code],,0)</f>
        <v>GB</v>
      </c>
      <c r="F1389" s="271" t="str">
        <f>_xlfn.XLOOKUP(Table2[[#This Row],[TO Ref]],CAT_Details[TO Ref],CAT_Details[Loc],,0)</f>
        <v>DX01-L5</v>
      </c>
      <c r="G1389" s="257" t="s">
        <v>24</v>
      </c>
      <c r="H1389" s="257" t="s">
        <v>31</v>
      </c>
      <c r="I1389" s="280">
        <v>45821</v>
      </c>
      <c r="J1389" s="257" t="s">
        <v>41</v>
      </c>
      <c r="K1389" s="257" t="s">
        <v>32</v>
      </c>
      <c r="L1389" s="280">
        <v>45821</v>
      </c>
      <c r="M1389" s="257" t="str">
        <f>IF(Table2[[#This Row],[Resolve Date]]="","ONGOING","SOLVED")</f>
        <v>SOLVED</v>
      </c>
      <c r="N1389" s="258" t="s">
        <v>198</v>
      </c>
      <c r="O1389" s="257" t="str">
        <f>Table2[[#This Row],[K&amp;N REF ]]&amp;Table2[[#This Row],[Issue type ]]</f>
        <v>5016364858MISSING LABELS ON SOME UNITS</v>
      </c>
      <c r="P1389" s="257">
        <f>YEAR(Table2[[#This Row],[Date ]])</f>
        <v>2025</v>
      </c>
      <c r="Q1389" s="257" t="str">
        <f>VLOOKUP(MONTH(Table2[[#This Row],[Date ]]),Months,2,0)</f>
        <v>June</v>
      </c>
      <c r="R1389" s="257" t="b">
        <f>COUNTIFS(Table2[Unique],Table2[[#This Row],[Unique]])&gt;1</f>
        <v>0</v>
      </c>
      <c r="S1389" s="257">
        <f>IF(Table2[[#This Row],[Status ]]="Solved",1,0)</f>
        <v>1</v>
      </c>
      <c r="T1389" s="257">
        <f>IF(Table2[[#This Row],[Status ]]="ongoing",1,0)</f>
        <v>0</v>
      </c>
    </row>
    <row r="1390" spans="1:20" x14ac:dyDescent="0.25">
      <c r="A1390" s="262">
        <v>5016336277</v>
      </c>
      <c r="B1390" s="269" t="str">
        <f>_xlfn.XLOOKUP(Table2[[#This Row],[K&amp;N REF ]],CAT_Details[Tracking Number],CAT_Details[S Ref],,0)</f>
        <v>20250605-S-70603</v>
      </c>
      <c r="C1390" s="270">
        <f>_xlfn.XLOOKUP(Table2[[#This Row],[K&amp;N REF ]],CAT_Details[Tracking Number],CAT_Details[TO Ref],,0)</f>
        <v>20250603732538</v>
      </c>
      <c r="D1390" s="270" t="str">
        <f>_xlfn.XLOOKUP(Table2[[#This Row],[K&amp;N REF ]],CAT_Details[Tracking Number],CAT_Details[Pickup Customer Name],,0)</f>
        <v>ESG EMEA</v>
      </c>
      <c r="E1390" s="271" t="str">
        <f>_xlfn.XLOOKUP(Table2[[#This Row],[K&amp;N REF ]],CAT_Details[Tracking Number],CAT_Details[Delivery Country Code],,0)</f>
        <v>FR</v>
      </c>
      <c r="F1390" s="271">
        <f>_xlfn.XLOOKUP(Table2[[#This Row],[TO Ref]],CAT_Details[TO Ref],CAT_Details[Loc],,0)</f>
        <v>3705</v>
      </c>
      <c r="G1390" s="257" t="s">
        <v>199</v>
      </c>
      <c r="H1390" s="257" t="s">
        <v>35</v>
      </c>
      <c r="I1390" s="280">
        <v>45821</v>
      </c>
      <c r="J1390" s="257" t="s">
        <v>26</v>
      </c>
      <c r="K1390" s="257" t="s">
        <v>32</v>
      </c>
      <c r="L1390" s="280">
        <v>45821</v>
      </c>
      <c r="M1390" s="257" t="str">
        <f>IF(Table2[[#This Row],[Resolve Date]]="","ONGOING","SOLVED")</f>
        <v>SOLVED</v>
      </c>
      <c r="N1390" s="258" t="s">
        <v>30</v>
      </c>
      <c r="O1390" s="257" t="str">
        <f>Table2[[#This Row],[K&amp;N REF ]]&amp;Table2[[#This Row],[Issue type ]]</f>
        <v>5016336277NO LABELS</v>
      </c>
      <c r="P1390" s="257">
        <f>YEAR(Table2[[#This Row],[Date ]])</f>
        <v>2025</v>
      </c>
      <c r="Q1390" s="257" t="str">
        <f>VLOOKUP(MONTH(Table2[[#This Row],[Date ]]),Months,2,0)</f>
        <v>June</v>
      </c>
      <c r="R1390" s="257" t="b">
        <f>COUNTIFS(Table2[Unique],Table2[[#This Row],[Unique]])&gt;1</f>
        <v>0</v>
      </c>
      <c r="S1390" s="257">
        <f>IF(Table2[[#This Row],[Status ]]="Solved",1,0)</f>
        <v>1</v>
      </c>
      <c r="T1390" s="257">
        <f>IF(Table2[[#This Row],[Status ]]="ongoing",1,0)</f>
        <v>0</v>
      </c>
    </row>
    <row r="1391" spans="1:20" x14ac:dyDescent="0.25">
      <c r="A1391" s="262">
        <v>5016336276</v>
      </c>
      <c r="B1391" s="269" t="str">
        <f>_xlfn.XLOOKUP(Table2[[#This Row],[K&amp;N REF ]],CAT_Details[Tracking Number],CAT_Details[S Ref],,0)</f>
        <v>20250605-S-70603</v>
      </c>
      <c r="C1391" s="270">
        <f>_xlfn.XLOOKUP(Table2[[#This Row],[K&amp;N REF ]],CAT_Details[Tracking Number],CAT_Details[TO Ref],,0)</f>
        <v>20250604733363</v>
      </c>
      <c r="D1391" s="270" t="str">
        <f>_xlfn.XLOOKUP(Table2[[#This Row],[K&amp;N REF ]],CAT_Details[Tracking Number],CAT_Details[Pickup Customer Name],,0)</f>
        <v>ESG EMEA</v>
      </c>
      <c r="E1391" s="271" t="str">
        <f>_xlfn.XLOOKUP(Table2[[#This Row],[K&amp;N REF ]],CAT_Details[Tracking Number],CAT_Details[Delivery Country Code],,0)</f>
        <v>FR</v>
      </c>
      <c r="F1391" s="271">
        <f>_xlfn.XLOOKUP(Table2[[#This Row],[TO Ref]],CAT_Details[TO Ref],CAT_Details[Loc],,0)</f>
        <v>3705</v>
      </c>
      <c r="G1391" s="257" t="s">
        <v>199</v>
      </c>
      <c r="H1391" s="257" t="s">
        <v>35</v>
      </c>
      <c r="I1391" s="280">
        <v>45821</v>
      </c>
      <c r="J1391" s="257" t="s">
        <v>26</v>
      </c>
      <c r="K1391" s="257" t="s">
        <v>32</v>
      </c>
      <c r="L1391" s="280">
        <v>45821</v>
      </c>
      <c r="M1391" s="257" t="str">
        <f>IF(Table2[[#This Row],[Resolve Date]]="","ONGOING","SOLVED")</f>
        <v>SOLVED</v>
      </c>
      <c r="N1391" s="258" t="s">
        <v>30</v>
      </c>
      <c r="O1391" s="257" t="str">
        <f>Table2[[#This Row],[K&amp;N REF ]]&amp;Table2[[#This Row],[Issue type ]]</f>
        <v>5016336276NO LABELS</v>
      </c>
      <c r="P1391" s="257">
        <f>YEAR(Table2[[#This Row],[Date ]])</f>
        <v>2025</v>
      </c>
      <c r="Q1391" s="257" t="str">
        <f>VLOOKUP(MONTH(Table2[[#This Row],[Date ]]),Months,2,0)</f>
        <v>June</v>
      </c>
      <c r="R1391" s="257" t="b">
        <f>COUNTIFS(Table2[Unique],Table2[[#This Row],[Unique]])&gt;1</f>
        <v>0</v>
      </c>
      <c r="S1391" s="257">
        <f>IF(Table2[[#This Row],[Status ]]="Solved",1,0)</f>
        <v>1</v>
      </c>
      <c r="T1391" s="257">
        <f>IF(Table2[[#This Row],[Status ]]="ongoing",1,0)</f>
        <v>0</v>
      </c>
    </row>
    <row r="1392" spans="1:20" x14ac:dyDescent="0.25">
      <c r="A1392" s="262">
        <v>5016336417</v>
      </c>
      <c r="B1392" s="269" t="str">
        <f>_xlfn.XLOOKUP(Table2[[#This Row],[K&amp;N REF ]],CAT_Details[Tracking Number],CAT_Details[S Ref],,0)</f>
        <v>20250606-S-70172</v>
      </c>
      <c r="C1392" s="270">
        <f>_xlfn.XLOOKUP(Table2[[#This Row],[K&amp;N REF ]],CAT_Details[Tracking Number],CAT_Details[TO Ref],,0)</f>
        <v>20250606735372</v>
      </c>
      <c r="D1392" s="270" t="str">
        <f>_xlfn.XLOOKUP(Table2[[#This Row],[K&amp;N REF ]],CAT_Details[Tracking Number],CAT_Details[Pickup Customer Name],,0)</f>
        <v>ESG EMEA</v>
      </c>
      <c r="E1392" s="271" t="str">
        <f>_xlfn.XLOOKUP(Table2[[#This Row],[K&amp;N REF ]],CAT_Details[Tracking Number],CAT_Details[Delivery Country Code],,0)</f>
        <v>FR</v>
      </c>
      <c r="F1392" s="271">
        <f>_xlfn.XLOOKUP(Table2[[#This Row],[TO Ref]],CAT_Details[TO Ref],CAT_Details[Loc],,0)</f>
        <v>3705</v>
      </c>
      <c r="G1392" s="257" t="s">
        <v>199</v>
      </c>
      <c r="H1392" s="257" t="s">
        <v>35</v>
      </c>
      <c r="I1392" s="280">
        <v>45821</v>
      </c>
      <c r="J1392" s="257" t="s">
        <v>26</v>
      </c>
      <c r="K1392" s="257" t="s">
        <v>32</v>
      </c>
      <c r="L1392" s="280">
        <v>45821</v>
      </c>
      <c r="M1392" s="257" t="str">
        <f>IF(Table2[[#This Row],[Resolve Date]]="","ONGOING","SOLVED")</f>
        <v>SOLVED</v>
      </c>
      <c r="N1392" s="258" t="s">
        <v>30</v>
      </c>
      <c r="O1392" s="257" t="str">
        <f>Table2[[#This Row],[K&amp;N REF ]]&amp;Table2[[#This Row],[Issue type ]]</f>
        <v>5016336417NO LABELS</v>
      </c>
      <c r="P1392" s="257">
        <f>YEAR(Table2[[#This Row],[Date ]])</f>
        <v>2025</v>
      </c>
      <c r="Q1392" s="257" t="str">
        <f>VLOOKUP(MONTH(Table2[[#This Row],[Date ]]),Months,2,0)</f>
        <v>June</v>
      </c>
      <c r="R1392" s="257" t="b">
        <f>COUNTIFS(Table2[Unique],Table2[[#This Row],[Unique]])&gt;1</f>
        <v>0</v>
      </c>
      <c r="S1392" s="257">
        <f>IF(Table2[[#This Row],[Status ]]="Solved",1,0)</f>
        <v>1</v>
      </c>
      <c r="T1392" s="257">
        <f>IF(Table2[[#This Row],[Status ]]="ongoing",1,0)</f>
        <v>0</v>
      </c>
    </row>
    <row r="1393" spans="1:20" x14ac:dyDescent="0.25">
      <c r="A1393" s="262">
        <v>5016348814</v>
      </c>
      <c r="B1393" s="269" t="str">
        <f>_xlfn.XLOOKUP(Table2[[#This Row],[K&amp;N REF ]],CAT_Details[Tracking Number],CAT_Details[S Ref],,0)</f>
        <v>20250609-S-70107</v>
      </c>
      <c r="C1393" s="270">
        <f>_xlfn.XLOOKUP(Table2[[#This Row],[K&amp;N REF ]],CAT_Details[Tracking Number],CAT_Details[TO Ref],,0)</f>
        <v>20250609736044</v>
      </c>
      <c r="D1393" s="270" t="str">
        <f>_xlfn.XLOOKUP(Table2[[#This Row],[K&amp;N REF ]],CAT_Details[Tracking Number],CAT_Details[Pickup Customer Name],,0)</f>
        <v>SOUTHCO MANUFACTURING LIMITED</v>
      </c>
      <c r="E1393" s="271" t="str">
        <f>_xlfn.XLOOKUP(Table2[[#This Row],[K&amp;N REF ]],CAT_Details[Tracking Number],CAT_Details[Delivery Country Code],,0)</f>
        <v>FR</v>
      </c>
      <c r="F1393" s="271">
        <f>_xlfn.XLOOKUP(Table2[[#This Row],[TO Ref]],CAT_Details[TO Ref],CAT_Details[Loc],,0)</f>
        <v>3705</v>
      </c>
      <c r="G1393" s="257" t="s">
        <v>199</v>
      </c>
      <c r="H1393" s="257" t="s">
        <v>179</v>
      </c>
      <c r="I1393" s="280">
        <v>45821</v>
      </c>
      <c r="J1393" s="257" t="s">
        <v>26</v>
      </c>
      <c r="K1393" s="257" t="s">
        <v>32</v>
      </c>
      <c r="L1393" s="280">
        <v>45821</v>
      </c>
      <c r="M1393" s="257" t="str">
        <f>IF(Table2[[#This Row],[Resolve Date]]="","ONGOING","SOLVED")</f>
        <v>SOLVED</v>
      </c>
      <c r="N1393" s="258" t="s">
        <v>30</v>
      </c>
      <c r="O1393" s="257" t="str">
        <f>Table2[[#This Row],[K&amp;N REF ]]&amp;Table2[[#This Row],[Issue type ]]</f>
        <v xml:space="preserve">5016348814NOT SCANNABLE </v>
      </c>
      <c r="P1393" s="257">
        <f>YEAR(Table2[[#This Row],[Date ]])</f>
        <v>2025</v>
      </c>
      <c r="Q1393" s="257" t="str">
        <f>VLOOKUP(MONTH(Table2[[#This Row],[Date ]]),Months,2,0)</f>
        <v>June</v>
      </c>
      <c r="R1393" s="257" t="b">
        <f>COUNTIFS(Table2[Unique],Table2[[#This Row],[Unique]])&gt;1</f>
        <v>0</v>
      </c>
      <c r="S1393" s="257">
        <f>IF(Table2[[#This Row],[Status ]]="Solved",1,0)</f>
        <v>1</v>
      </c>
      <c r="T1393" s="257">
        <f>IF(Table2[[#This Row],[Status ]]="ongoing",1,0)</f>
        <v>0</v>
      </c>
    </row>
    <row r="1394" spans="1:20" x14ac:dyDescent="0.25">
      <c r="A1394" s="262">
        <v>5016326203</v>
      </c>
      <c r="B1394" s="269" t="str">
        <f>_xlfn.XLOOKUP(Table2[[#This Row],[K&amp;N REF ]],CAT_Details[Tracking Number],CAT_Details[S Ref],,0)</f>
        <v>20250605-S-70373</v>
      </c>
      <c r="C1394" s="270">
        <f>_xlfn.XLOOKUP(Table2[[#This Row],[K&amp;N REF ]],CAT_Details[Tracking Number],CAT_Details[TO Ref],,0)</f>
        <v>20250604733595</v>
      </c>
      <c r="D1394" s="270" t="str">
        <f>_xlfn.XLOOKUP(Table2[[#This Row],[K&amp;N REF ]],CAT_Details[Tracking Number],CAT_Details[Pickup Customer Name],,0)</f>
        <v>Norma Polska Sp. Z o.o.</v>
      </c>
      <c r="E1394" s="271" t="str">
        <f>_xlfn.XLOOKUP(Table2[[#This Row],[K&amp;N REF ]],CAT_Details[Tracking Number],CAT_Details[Delivery Country Code],,0)</f>
        <v>GB</v>
      </c>
      <c r="F1394" s="271" t="str">
        <f>_xlfn.XLOOKUP(Table2[[#This Row],[TO Ref]],CAT_Details[TO Ref],CAT_Details[Loc],,0)</f>
        <v>DX01-L5</v>
      </c>
      <c r="G1394" s="257" t="s">
        <v>44</v>
      </c>
      <c r="H1394" s="257" t="s">
        <v>31</v>
      </c>
      <c r="I1394" s="280">
        <v>45821</v>
      </c>
      <c r="J1394" s="257" t="s">
        <v>26</v>
      </c>
      <c r="K1394" s="257" t="s">
        <v>32</v>
      </c>
      <c r="L1394" s="280">
        <v>45821</v>
      </c>
      <c r="M1394" s="257" t="str">
        <f>IF(Table2[[#This Row],[Resolve Date]]="","ONGOING","SOLVED")</f>
        <v>SOLVED</v>
      </c>
      <c r="N1394" s="258" t="s">
        <v>200</v>
      </c>
      <c r="O1394" s="257" t="str">
        <f>Table2[[#This Row],[K&amp;N REF ]]&amp;Table2[[#This Row],[Issue type ]]</f>
        <v>5016326203MISSING LABELS ON SOME UNITS</v>
      </c>
      <c r="P1394" s="257">
        <f>YEAR(Table2[[#This Row],[Date ]])</f>
        <v>2025</v>
      </c>
      <c r="Q1394" s="257" t="str">
        <f>VLOOKUP(MONTH(Table2[[#This Row],[Date ]]),Months,2,0)</f>
        <v>June</v>
      </c>
      <c r="R1394" s="257" t="b">
        <f>COUNTIFS(Table2[Unique],Table2[[#This Row],[Unique]])&gt;1</f>
        <v>0</v>
      </c>
      <c r="S1394" s="257">
        <f>IF(Table2[[#This Row],[Status ]]="Solved",1,0)</f>
        <v>1</v>
      </c>
      <c r="T1394" s="257">
        <f>IF(Table2[[#This Row],[Status ]]="ongoing",1,0)</f>
        <v>0</v>
      </c>
    </row>
    <row r="1395" spans="1:20" x14ac:dyDescent="0.25">
      <c r="A1395" s="262">
        <v>5016348900</v>
      </c>
      <c r="B1395" s="269" t="str">
        <f>_xlfn.XLOOKUP(Table2[[#This Row],[K&amp;N REF ]],CAT_Details[Tracking Number],CAT_Details[S Ref],,0)</f>
        <v>20250609-S-70166</v>
      </c>
      <c r="C1395" s="270">
        <f>_xlfn.XLOOKUP(Table2[[#This Row],[K&amp;N REF ]],CAT_Details[Tracking Number],CAT_Details[TO Ref],,0)</f>
        <v>20250609736111</v>
      </c>
      <c r="D1395" s="270" t="str">
        <f>_xlfn.XLOOKUP(Table2[[#This Row],[K&amp;N REF ]],CAT_Details[Tracking Number],CAT_Details[Pickup Customer Name],,0)</f>
        <v>Sanden Logistics Poland</v>
      </c>
      <c r="E1395" s="271" t="str">
        <f>_xlfn.XLOOKUP(Table2[[#This Row],[K&amp;N REF ]],CAT_Details[Tracking Number],CAT_Details[Delivery Country Code],,0)</f>
        <v>GB</v>
      </c>
      <c r="F1395" s="271" t="str">
        <f>_xlfn.XLOOKUP(Table2[[#This Row],[TO Ref]],CAT_Details[TO Ref],CAT_Details[Loc],,0)</f>
        <v>DX01</v>
      </c>
      <c r="G1395" s="257" t="s">
        <v>44</v>
      </c>
      <c r="H1395" s="257" t="s">
        <v>35</v>
      </c>
      <c r="I1395" s="280">
        <v>45821</v>
      </c>
      <c r="J1395" s="257" t="s">
        <v>26</v>
      </c>
      <c r="K1395" s="257" t="s">
        <v>32</v>
      </c>
      <c r="L1395" s="280">
        <v>45821</v>
      </c>
      <c r="M1395" s="257" t="str">
        <f>IF(Table2[[#This Row],[Resolve Date]]="","ONGOING","SOLVED")</f>
        <v>SOLVED</v>
      </c>
      <c r="N1395" s="258" t="s">
        <v>30</v>
      </c>
      <c r="O1395" s="257" t="str">
        <f>Table2[[#This Row],[K&amp;N REF ]]&amp;Table2[[#This Row],[Issue type ]]</f>
        <v>5016348900NO LABELS</v>
      </c>
      <c r="P1395" s="257">
        <f>YEAR(Table2[[#This Row],[Date ]])</f>
        <v>2025</v>
      </c>
      <c r="Q1395" s="257" t="str">
        <f>VLOOKUP(MONTH(Table2[[#This Row],[Date ]]),Months,2,0)</f>
        <v>June</v>
      </c>
      <c r="R1395" s="257" t="b">
        <f>COUNTIFS(Table2[Unique],Table2[[#This Row],[Unique]])&gt;1</f>
        <v>0</v>
      </c>
      <c r="S1395" s="257">
        <f>IF(Table2[[#This Row],[Status ]]="Solved",1,0)</f>
        <v>1</v>
      </c>
      <c r="T1395" s="257">
        <f>IF(Table2[[#This Row],[Status ]]="ongoing",1,0)</f>
        <v>0</v>
      </c>
    </row>
    <row r="1396" spans="1:20" x14ac:dyDescent="0.25">
      <c r="A1396" s="262">
        <v>5016336340</v>
      </c>
      <c r="B1396" s="269" t="str">
        <f>_xlfn.XLOOKUP(Table2[[#This Row],[K&amp;N REF ]],CAT_Details[Tracking Number],CAT_Details[S Ref],,0)</f>
        <v>20250605-S-70591</v>
      </c>
      <c r="C1396" s="270">
        <f>_xlfn.XLOOKUP(Table2[[#This Row],[K&amp;N REF ]],CAT_Details[Tracking Number],CAT_Details[TO Ref],,0)</f>
        <v>20250604732907</v>
      </c>
      <c r="D1396" s="270" t="str">
        <f>_xlfn.XLOOKUP(Table2[[#This Row],[K&amp;N REF ]],CAT_Details[Tracking Number],CAT_Details[Pickup Customer Name],,0)</f>
        <v>SHW AUTOMOTIVE GBMH</v>
      </c>
      <c r="E1396" s="271" t="str">
        <f>_xlfn.XLOOKUP(Table2[[#This Row],[K&amp;N REF ]],CAT_Details[Tracking Number],CAT_Details[Delivery Country Code],,0)</f>
        <v>GB</v>
      </c>
      <c r="F1396" s="271" t="str">
        <f>_xlfn.XLOOKUP(Table2[[#This Row],[TO Ref]],CAT_Details[TO Ref],CAT_Details[Loc],,0)</f>
        <v>DK-BM01</v>
      </c>
      <c r="G1396" s="257" t="s">
        <v>34</v>
      </c>
      <c r="H1396" s="257" t="s">
        <v>35</v>
      </c>
      <c r="I1396" s="280">
        <v>45821</v>
      </c>
      <c r="J1396" s="257" t="s">
        <v>26</v>
      </c>
      <c r="K1396" s="257" t="s">
        <v>32</v>
      </c>
      <c r="L1396" s="280">
        <v>45821</v>
      </c>
      <c r="M1396" s="257" t="str">
        <f>IF(Table2[[#This Row],[Resolve Date]]="","ONGOING","SOLVED")</f>
        <v>SOLVED</v>
      </c>
      <c r="N1396" s="258" t="s">
        <v>30</v>
      </c>
      <c r="O1396" s="257" t="str">
        <f>Table2[[#This Row],[K&amp;N REF ]]&amp;Table2[[#This Row],[Issue type ]]</f>
        <v>5016336340NO LABELS</v>
      </c>
      <c r="P1396" s="257">
        <f>YEAR(Table2[[#This Row],[Date ]])</f>
        <v>2025</v>
      </c>
      <c r="Q1396" s="257" t="str">
        <f>VLOOKUP(MONTH(Table2[[#This Row],[Date ]]),Months,2,0)</f>
        <v>June</v>
      </c>
      <c r="R1396" s="257" t="b">
        <f>COUNTIFS(Table2[Unique],Table2[[#This Row],[Unique]])&gt;1</f>
        <v>0</v>
      </c>
      <c r="S1396" s="257">
        <f>IF(Table2[[#This Row],[Status ]]="Solved",1,0)</f>
        <v>1</v>
      </c>
      <c r="T1396" s="257">
        <f>IF(Table2[[#This Row],[Status ]]="ongoing",1,0)</f>
        <v>0</v>
      </c>
    </row>
    <row r="1397" spans="1:20" x14ac:dyDescent="0.25">
      <c r="A1397" s="262">
        <v>5016336439</v>
      </c>
      <c r="B1397" s="269" t="str">
        <f>_xlfn.XLOOKUP(Table2[[#This Row],[K&amp;N REF ]],CAT_Details[Tracking Number],CAT_Details[S Ref],,0)</f>
        <v>20250605-S-70589</v>
      </c>
      <c r="C1397" s="270">
        <f>_xlfn.XLOOKUP(Table2[[#This Row],[K&amp;N REF ]],CAT_Details[Tracking Number],CAT_Details[TO Ref],,0)</f>
        <v>20250605734034</v>
      </c>
      <c r="D1397" s="270" t="str">
        <f>_xlfn.XLOOKUP(Table2[[#This Row],[K&amp;N REF ]],CAT_Details[Tracking Number],CAT_Details[Pickup Customer Name],,0)</f>
        <v>DANFOSS POWER SOLUTIONS  C/O HERBER</v>
      </c>
      <c r="E1397" s="271" t="str">
        <f>_xlfn.XLOOKUP(Table2[[#This Row],[K&amp;N REF ]],CAT_Details[Tracking Number],CAT_Details[Delivery Country Code],,0)</f>
        <v>GB</v>
      </c>
      <c r="F1397" s="271">
        <f>_xlfn.XLOOKUP(Table2[[#This Row],[TO Ref]],CAT_Details[TO Ref],CAT_Details[Loc],,0)</f>
        <v>3402</v>
      </c>
      <c r="G1397" s="257" t="s">
        <v>34</v>
      </c>
      <c r="H1397" s="257" t="s">
        <v>25</v>
      </c>
      <c r="I1397" s="280">
        <v>45821</v>
      </c>
      <c r="J1397" s="257" t="s">
        <v>26</v>
      </c>
      <c r="K1397" s="257" t="s">
        <v>32</v>
      </c>
      <c r="L1397" s="280">
        <v>45824</v>
      </c>
      <c r="M1397" s="257" t="str">
        <f>IF(Table2[[#This Row],[Resolve Date]]="","ONGOING","SOLVED")</f>
        <v>SOLVED</v>
      </c>
      <c r="N1397" s="258" t="s">
        <v>30</v>
      </c>
      <c r="O1397" s="257" t="str">
        <f>Table2[[#This Row],[K&amp;N REF ]]&amp;Table2[[#This Row],[Issue type ]]</f>
        <v xml:space="preserve">5016336439DAMAGE </v>
      </c>
      <c r="P1397" s="257">
        <f>YEAR(Table2[[#This Row],[Date ]])</f>
        <v>2025</v>
      </c>
      <c r="Q1397" s="257" t="str">
        <f>VLOOKUP(MONTH(Table2[[#This Row],[Date ]]),Months,2,0)</f>
        <v>June</v>
      </c>
      <c r="R1397" s="257" t="b">
        <f>COUNTIFS(Table2[Unique],Table2[[#This Row],[Unique]])&gt;1</f>
        <v>0</v>
      </c>
      <c r="S1397" s="257">
        <f>IF(Table2[[#This Row],[Status ]]="Solved",1,0)</f>
        <v>1</v>
      </c>
      <c r="T1397" s="257">
        <f>IF(Table2[[#This Row],[Status ]]="ongoing",1,0)</f>
        <v>0</v>
      </c>
    </row>
    <row r="1398" spans="1:20" x14ac:dyDescent="0.25">
      <c r="A1398" s="262">
        <v>5016336183</v>
      </c>
      <c r="B1398" s="269" t="str">
        <f>_xlfn.XLOOKUP(Table2[[#This Row],[K&amp;N REF ]],CAT_Details[Tracking Number],CAT_Details[S Ref],,0)</f>
        <v>20250605-S-70252</v>
      </c>
      <c r="C1398" s="270">
        <f>_xlfn.XLOOKUP(Table2[[#This Row],[K&amp;N REF ]],CAT_Details[Tracking Number],CAT_Details[TO Ref],,0)</f>
        <v>20250605734295</v>
      </c>
      <c r="D1398" s="270" t="str">
        <f>_xlfn.XLOOKUP(Table2[[#This Row],[K&amp;N REF ]],CAT_Details[Tracking Number],CAT_Details[Pickup Customer Name],,0)</f>
        <v>SENSATA TECHNOLOGIES GERMANY GMBH</v>
      </c>
      <c r="E1398" s="271" t="str">
        <f>_xlfn.XLOOKUP(Table2[[#This Row],[K&amp;N REF ]],CAT_Details[Tracking Number],CAT_Details[Delivery Country Code],,0)</f>
        <v>GB</v>
      </c>
      <c r="F1398" s="271" t="str">
        <f>_xlfn.XLOOKUP(Table2[[#This Row],[TO Ref]],CAT_Details[TO Ref],CAT_Details[Loc],,0)</f>
        <v>DX01-L5</v>
      </c>
      <c r="G1398" s="257" t="s">
        <v>34</v>
      </c>
      <c r="H1398" s="257" t="s">
        <v>35</v>
      </c>
      <c r="I1398" s="280">
        <v>45821</v>
      </c>
      <c r="J1398" s="257" t="s">
        <v>26</v>
      </c>
      <c r="K1398" s="257" t="s">
        <v>32</v>
      </c>
      <c r="L1398" s="280">
        <v>45821</v>
      </c>
      <c r="M1398" s="257" t="str">
        <f>IF(Table2[[#This Row],[Resolve Date]]="","ONGOING","SOLVED")</f>
        <v>SOLVED</v>
      </c>
      <c r="N1398" s="258" t="s">
        <v>30</v>
      </c>
      <c r="O1398" s="257" t="str">
        <f>Table2[[#This Row],[K&amp;N REF ]]&amp;Table2[[#This Row],[Issue type ]]</f>
        <v>5016336183NO LABELS</v>
      </c>
      <c r="P1398" s="257">
        <f>YEAR(Table2[[#This Row],[Date ]])</f>
        <v>2025</v>
      </c>
      <c r="Q1398" s="257" t="str">
        <f>VLOOKUP(MONTH(Table2[[#This Row],[Date ]]),Months,2,0)</f>
        <v>June</v>
      </c>
      <c r="R1398" s="257" t="b">
        <f>COUNTIFS(Table2[Unique],Table2[[#This Row],[Unique]])&gt;1</f>
        <v>0</v>
      </c>
      <c r="S1398" s="257">
        <f>IF(Table2[[#This Row],[Status ]]="Solved",1,0)</f>
        <v>1</v>
      </c>
      <c r="T1398" s="257">
        <f>IF(Table2[[#This Row],[Status ]]="ongoing",1,0)</f>
        <v>0</v>
      </c>
    </row>
    <row r="1399" spans="1:20" x14ac:dyDescent="0.25">
      <c r="A1399" s="262">
        <v>5016336389</v>
      </c>
      <c r="B1399" s="269" t="str">
        <f>_xlfn.XLOOKUP(Table2[[#This Row],[K&amp;N REF ]],CAT_Details[Tracking Number],CAT_Details[S Ref],,0)</f>
        <v>20250605-S-70598</v>
      </c>
      <c r="C1399" s="270">
        <f>_xlfn.XLOOKUP(Table2[[#This Row],[K&amp;N REF ]],CAT_Details[Tracking Number],CAT_Details[TO Ref],,0)</f>
        <v>20250605734368</v>
      </c>
      <c r="D1399" s="270" t="str">
        <f>_xlfn.XLOOKUP(Table2[[#This Row],[K&amp;N REF ]],CAT_Details[Tracking Number],CAT_Details[Pickup Customer Name],,0)</f>
        <v>HYDAC TECHNOLOGY GMBH</v>
      </c>
      <c r="E1399" s="271" t="str">
        <f>_xlfn.XLOOKUP(Table2[[#This Row],[K&amp;N REF ]],CAT_Details[Tracking Number],CAT_Details[Delivery Country Code],,0)</f>
        <v>GB</v>
      </c>
      <c r="F1399" s="271" t="str">
        <f>_xlfn.XLOOKUP(Table2[[#This Row],[TO Ref]],CAT_Details[TO Ref],CAT_Details[Loc],,0)</f>
        <v>U2-L5</v>
      </c>
      <c r="G1399" s="257" t="s">
        <v>34</v>
      </c>
      <c r="H1399" s="257" t="s">
        <v>35</v>
      </c>
      <c r="I1399" s="280">
        <v>45821</v>
      </c>
      <c r="J1399" s="257" t="s">
        <v>26</v>
      </c>
      <c r="K1399" s="257" t="s">
        <v>32</v>
      </c>
      <c r="L1399" s="280">
        <v>45821</v>
      </c>
      <c r="M1399" s="257" t="str">
        <f>IF(Table2[[#This Row],[Resolve Date]]="","ONGOING","SOLVED")</f>
        <v>SOLVED</v>
      </c>
      <c r="N1399" s="258" t="s">
        <v>30</v>
      </c>
      <c r="O1399" s="257" t="str">
        <f>Table2[[#This Row],[K&amp;N REF ]]&amp;Table2[[#This Row],[Issue type ]]</f>
        <v>5016336389NO LABELS</v>
      </c>
      <c r="P1399" s="257">
        <f>YEAR(Table2[[#This Row],[Date ]])</f>
        <v>2025</v>
      </c>
      <c r="Q1399" s="257" t="str">
        <f>VLOOKUP(MONTH(Table2[[#This Row],[Date ]]),Months,2,0)</f>
        <v>June</v>
      </c>
      <c r="R1399" s="257" t="b">
        <f>COUNTIFS(Table2[Unique],Table2[[#This Row],[Unique]])&gt;1</f>
        <v>0</v>
      </c>
      <c r="S1399" s="257">
        <f>IF(Table2[[#This Row],[Status ]]="Solved",1,0)</f>
        <v>1</v>
      </c>
      <c r="T1399" s="257">
        <f>IF(Table2[[#This Row],[Status ]]="ongoing",1,0)</f>
        <v>0</v>
      </c>
    </row>
    <row r="1400" spans="1:20" x14ac:dyDescent="0.25">
      <c r="A1400" s="262">
        <v>5016336390</v>
      </c>
      <c r="B1400" s="269" t="str">
        <f>_xlfn.XLOOKUP(Table2[[#This Row],[K&amp;N REF ]],CAT_Details[Tracking Number],CAT_Details[S Ref],,0)</f>
        <v>20250605-S-70598</v>
      </c>
      <c r="C1400" s="270">
        <f>_xlfn.XLOOKUP(Table2[[#This Row],[K&amp;N REF ]],CAT_Details[Tracking Number],CAT_Details[TO Ref],,0)</f>
        <v>20250605734377</v>
      </c>
      <c r="D1400" s="270" t="str">
        <f>_xlfn.XLOOKUP(Table2[[#This Row],[K&amp;N REF ]],CAT_Details[Tracking Number],CAT_Details[Pickup Customer Name],,0)</f>
        <v>HYDAC TECHNOLOGY GMBH</v>
      </c>
      <c r="E1400" s="271" t="str">
        <f>_xlfn.XLOOKUP(Table2[[#This Row],[K&amp;N REF ]],CAT_Details[Tracking Number],CAT_Details[Delivery Country Code],,0)</f>
        <v>GB</v>
      </c>
      <c r="F1400" s="271">
        <f>_xlfn.XLOOKUP(Table2[[#This Row],[TO Ref]],CAT_Details[TO Ref],CAT_Details[Loc],,0)</f>
        <v>3402</v>
      </c>
      <c r="G1400" s="257" t="s">
        <v>34</v>
      </c>
      <c r="H1400" s="257" t="s">
        <v>35</v>
      </c>
      <c r="I1400" s="280">
        <v>45821</v>
      </c>
      <c r="J1400" s="257" t="s">
        <v>26</v>
      </c>
      <c r="K1400" s="257" t="s">
        <v>32</v>
      </c>
      <c r="L1400" s="280">
        <v>45821</v>
      </c>
      <c r="M1400" s="257" t="str">
        <f>IF(Table2[[#This Row],[Resolve Date]]="","ONGOING","SOLVED")</f>
        <v>SOLVED</v>
      </c>
      <c r="N1400" s="258" t="s">
        <v>30</v>
      </c>
      <c r="O1400" s="257" t="str">
        <f>Table2[[#This Row],[K&amp;N REF ]]&amp;Table2[[#This Row],[Issue type ]]</f>
        <v>5016336390NO LABELS</v>
      </c>
      <c r="P1400" s="257">
        <f>YEAR(Table2[[#This Row],[Date ]])</f>
        <v>2025</v>
      </c>
      <c r="Q1400" s="257" t="str">
        <f>VLOOKUP(MONTH(Table2[[#This Row],[Date ]]),Months,2,0)</f>
        <v>June</v>
      </c>
      <c r="R1400" s="257" t="b">
        <f>COUNTIFS(Table2[Unique],Table2[[#This Row],[Unique]])&gt;1</f>
        <v>0</v>
      </c>
      <c r="S1400" s="257">
        <f>IF(Table2[[#This Row],[Status ]]="Solved",1,0)</f>
        <v>1</v>
      </c>
      <c r="T1400" s="257">
        <f>IF(Table2[[#This Row],[Status ]]="ongoing",1,0)</f>
        <v>0</v>
      </c>
    </row>
    <row r="1401" spans="1:20" x14ac:dyDescent="0.25">
      <c r="A1401" s="262">
        <v>5016336209</v>
      </c>
      <c r="B1401" s="269" t="str">
        <f>_xlfn.XLOOKUP(Table2[[#This Row],[K&amp;N REF ]],CAT_Details[Tracking Number],CAT_Details[S Ref],,0)</f>
        <v>20250605-S-70616</v>
      </c>
      <c r="C1401" s="270">
        <f>_xlfn.XLOOKUP(Table2[[#This Row],[K&amp;N REF ]],CAT_Details[Tracking Number],CAT_Details[TO Ref],,0)</f>
        <v>20250605734382</v>
      </c>
      <c r="D1401" s="270" t="str">
        <f>_xlfn.XLOOKUP(Table2[[#This Row],[K&amp;N REF ]],CAT_Details[Tracking Number],CAT_Details[Pickup Customer Name],,0)</f>
        <v>Hydac Fluidtechnik</v>
      </c>
      <c r="E1401" s="271" t="str">
        <f>_xlfn.XLOOKUP(Table2[[#This Row],[K&amp;N REF ]],CAT_Details[Tracking Number],CAT_Details[Delivery Country Code],,0)</f>
        <v>GB</v>
      </c>
      <c r="F1401" s="271">
        <f>_xlfn.XLOOKUP(Table2[[#This Row],[TO Ref]],CAT_Details[TO Ref],CAT_Details[Loc],,0)</f>
        <v>3402</v>
      </c>
      <c r="G1401" s="257" t="s">
        <v>34</v>
      </c>
      <c r="H1401" s="257" t="s">
        <v>35</v>
      </c>
      <c r="I1401" s="280">
        <v>45821</v>
      </c>
      <c r="J1401" s="257" t="s">
        <v>26</v>
      </c>
      <c r="K1401" s="257" t="s">
        <v>32</v>
      </c>
      <c r="L1401" s="280">
        <v>45821</v>
      </c>
      <c r="M1401" s="257" t="str">
        <f>IF(Table2[[#This Row],[Resolve Date]]="","ONGOING","SOLVED")</f>
        <v>SOLVED</v>
      </c>
      <c r="N1401" s="258" t="s">
        <v>30</v>
      </c>
      <c r="O1401" s="257" t="str">
        <f>Table2[[#This Row],[K&amp;N REF ]]&amp;Table2[[#This Row],[Issue type ]]</f>
        <v>5016336209NO LABELS</v>
      </c>
      <c r="P1401" s="257">
        <f>YEAR(Table2[[#This Row],[Date ]])</f>
        <v>2025</v>
      </c>
      <c r="Q1401" s="257" t="str">
        <f>VLOOKUP(MONTH(Table2[[#This Row],[Date ]]),Months,2,0)</f>
        <v>June</v>
      </c>
      <c r="R1401" s="257" t="b">
        <f>COUNTIFS(Table2[Unique],Table2[[#This Row],[Unique]])&gt;1</f>
        <v>0</v>
      </c>
      <c r="S1401" s="257">
        <f>IF(Table2[[#This Row],[Status ]]="Solved",1,0)</f>
        <v>1</v>
      </c>
      <c r="T1401" s="257">
        <f>IF(Table2[[#This Row],[Status ]]="ongoing",1,0)</f>
        <v>0</v>
      </c>
    </row>
    <row r="1402" spans="1:20" x14ac:dyDescent="0.25">
      <c r="A1402" s="262">
        <v>5016336315</v>
      </c>
      <c r="B1402" s="269" t="str">
        <f>_xlfn.XLOOKUP(Table2[[#This Row],[K&amp;N REF ]],CAT_Details[Tracking Number],CAT_Details[S Ref],,0)</f>
        <v>20250606-S-70163</v>
      </c>
      <c r="C1402" s="270">
        <f>_xlfn.XLOOKUP(Table2[[#This Row],[K&amp;N REF ]],CAT_Details[Tracking Number],CAT_Details[TO Ref],,0)</f>
        <v>20250605734873</v>
      </c>
      <c r="D1402" s="270" t="str">
        <f>_xlfn.XLOOKUP(Table2[[#This Row],[K&amp;N REF ]],CAT_Details[Tracking Number],CAT_Details[Pickup Customer Name],,0)</f>
        <v>Bosch Rexroth AG Werk Horb</v>
      </c>
      <c r="E1402" s="271" t="str">
        <f>_xlfn.XLOOKUP(Table2[[#This Row],[K&amp;N REF ]],CAT_Details[Tracking Number],CAT_Details[Delivery Country Code],,0)</f>
        <v>GB</v>
      </c>
      <c r="F1402" s="271" t="str">
        <f>_xlfn.XLOOKUP(Table2[[#This Row],[TO Ref]],CAT_Details[TO Ref],CAT_Details[Loc],,0)</f>
        <v>U2-L5</v>
      </c>
      <c r="G1402" s="257" t="s">
        <v>34</v>
      </c>
      <c r="H1402" s="257" t="s">
        <v>35</v>
      </c>
      <c r="I1402" s="280">
        <v>45821</v>
      </c>
      <c r="J1402" s="257" t="s">
        <v>26</v>
      </c>
      <c r="K1402" s="257" t="s">
        <v>32</v>
      </c>
      <c r="L1402" s="280">
        <v>45821</v>
      </c>
      <c r="M1402" s="257" t="str">
        <f>IF(Table2[[#This Row],[Resolve Date]]="","ONGOING","SOLVED")</f>
        <v>SOLVED</v>
      </c>
      <c r="N1402" s="258" t="s">
        <v>30</v>
      </c>
      <c r="O1402" s="257" t="str">
        <f>Table2[[#This Row],[K&amp;N REF ]]&amp;Table2[[#This Row],[Issue type ]]</f>
        <v>5016336315NO LABELS</v>
      </c>
      <c r="P1402" s="257">
        <f>YEAR(Table2[[#This Row],[Date ]])</f>
        <v>2025</v>
      </c>
      <c r="Q1402" s="257" t="str">
        <f>VLOOKUP(MONTH(Table2[[#This Row],[Date ]]),Months,2,0)</f>
        <v>June</v>
      </c>
      <c r="R1402" s="257" t="b">
        <f>COUNTIFS(Table2[Unique],Table2[[#This Row],[Unique]])&gt;1</f>
        <v>0</v>
      </c>
      <c r="S1402" s="257">
        <f>IF(Table2[[#This Row],[Status ]]="Solved",1,0)</f>
        <v>1</v>
      </c>
      <c r="T1402" s="257">
        <f>IF(Table2[[#This Row],[Status ]]="ongoing",1,0)</f>
        <v>0</v>
      </c>
    </row>
    <row r="1403" spans="1:20" x14ac:dyDescent="0.25">
      <c r="A1403" s="262">
        <v>5016336239</v>
      </c>
      <c r="B1403" s="269" t="str">
        <f>_xlfn.XLOOKUP(Table2[[#This Row],[K&amp;N REF ]],CAT_Details[Tracking Number],CAT_Details[S Ref],,0)</f>
        <v>20250605-S-70284</v>
      </c>
      <c r="C1403" s="270">
        <f>_xlfn.XLOOKUP(Table2[[#This Row],[K&amp;N REF ]],CAT_Details[Tracking Number],CAT_Details[TO Ref],,0)</f>
        <v>20250604733729</v>
      </c>
      <c r="D1403" s="270" t="str">
        <f>_xlfn.XLOOKUP(Table2[[#This Row],[K&amp;N REF ]],CAT_Details[Tracking Number],CAT_Details[Pickup Customer Name],,0)</f>
        <v>GRIMONPREZ PRODUCTION GEARS</v>
      </c>
      <c r="E1403" s="271" t="str">
        <f>_xlfn.XLOOKUP(Table2[[#This Row],[K&amp;N REF ]],CAT_Details[Tracking Number],CAT_Details[Delivery Country Code],,0)</f>
        <v>GB</v>
      </c>
      <c r="F1403" s="271" t="str">
        <f>_xlfn.XLOOKUP(Table2[[#This Row],[TO Ref]],CAT_Details[TO Ref],CAT_Details[Loc],,0)</f>
        <v>DK-BM01</v>
      </c>
      <c r="G1403" s="257" t="s">
        <v>36</v>
      </c>
      <c r="H1403" s="257" t="s">
        <v>31</v>
      </c>
      <c r="I1403" s="280">
        <v>45821</v>
      </c>
      <c r="J1403" s="257" t="s">
        <v>26</v>
      </c>
      <c r="K1403" s="257" t="s">
        <v>32</v>
      </c>
      <c r="L1403" s="280">
        <v>45821</v>
      </c>
      <c r="M1403" s="257" t="str">
        <f>IF(Table2[[#This Row],[Resolve Date]]="","ONGOING","SOLVED")</f>
        <v>SOLVED</v>
      </c>
      <c r="N1403" s="258" t="s">
        <v>30</v>
      </c>
      <c r="O1403" s="257" t="str">
        <f>Table2[[#This Row],[K&amp;N REF ]]&amp;Table2[[#This Row],[Issue type ]]</f>
        <v>5016336239MISSING LABELS ON SOME UNITS</v>
      </c>
      <c r="P1403" s="257">
        <f>YEAR(Table2[[#This Row],[Date ]])</f>
        <v>2025</v>
      </c>
      <c r="Q1403" s="257" t="str">
        <f>VLOOKUP(MONTH(Table2[[#This Row],[Date ]]),Months,2,0)</f>
        <v>June</v>
      </c>
      <c r="R1403" s="257" t="b">
        <f>COUNTIFS(Table2[Unique],Table2[[#This Row],[Unique]])&gt;1</f>
        <v>0</v>
      </c>
      <c r="S1403" s="257">
        <f>IF(Table2[[#This Row],[Status ]]="Solved",1,0)</f>
        <v>1</v>
      </c>
      <c r="T1403" s="257">
        <f>IF(Table2[[#This Row],[Status ]]="ongoing",1,0)</f>
        <v>0</v>
      </c>
    </row>
    <row r="1404" spans="1:20" x14ac:dyDescent="0.25">
      <c r="A1404" s="262">
        <v>5016348819</v>
      </c>
      <c r="B1404" s="269" t="str">
        <f>_xlfn.XLOOKUP(Table2[[#This Row],[K&amp;N REF ]],CAT_Details[Tracking Number],CAT_Details[S Ref],,0)</f>
        <v>20250606-S-70529</v>
      </c>
      <c r="C1404" s="270">
        <f>_xlfn.XLOOKUP(Table2[[#This Row],[K&amp;N REF ]],CAT_Details[Tracking Number],CAT_Details[TO Ref],,0)</f>
        <v>20250605734031</v>
      </c>
      <c r="D1404" s="270" t="str">
        <f>_xlfn.XLOOKUP(Table2[[#This Row],[K&amp;N REF ]],CAT_Details[Tracking Number],CAT_Details[Pickup Customer Name],,0)</f>
        <v>MOTA SA</v>
      </c>
      <c r="E1404" s="271" t="str">
        <f>_xlfn.XLOOKUP(Table2[[#This Row],[K&amp;N REF ]],CAT_Details[Tracking Number],CAT_Details[Delivery Country Code],,0)</f>
        <v>GB</v>
      </c>
      <c r="F1404" s="271" t="str">
        <f>_xlfn.XLOOKUP(Table2[[#This Row],[TO Ref]],CAT_Details[TO Ref],CAT_Details[Loc],,0)</f>
        <v>DX01-L5</v>
      </c>
      <c r="G1404" s="257" t="s">
        <v>36</v>
      </c>
      <c r="H1404" s="257" t="s">
        <v>35</v>
      </c>
      <c r="I1404" s="280">
        <v>45821</v>
      </c>
      <c r="J1404" s="257" t="s">
        <v>26</v>
      </c>
      <c r="K1404" s="257" t="s">
        <v>32</v>
      </c>
      <c r="L1404" s="280">
        <v>45821</v>
      </c>
      <c r="M1404" s="257" t="str">
        <f>IF(Table2[[#This Row],[Resolve Date]]="","ONGOING","SOLVED")</f>
        <v>SOLVED</v>
      </c>
      <c r="N1404" s="258" t="s">
        <v>30</v>
      </c>
      <c r="O1404" s="257" t="str">
        <f>Table2[[#This Row],[K&amp;N REF ]]&amp;Table2[[#This Row],[Issue type ]]</f>
        <v>5016348819NO LABELS</v>
      </c>
      <c r="P1404" s="257">
        <f>YEAR(Table2[[#This Row],[Date ]])</f>
        <v>2025</v>
      </c>
      <c r="Q1404" s="257" t="str">
        <f>VLOOKUP(MONTH(Table2[[#This Row],[Date ]]),Months,2,0)</f>
        <v>June</v>
      </c>
      <c r="R1404" s="257" t="b">
        <f>COUNTIFS(Table2[Unique],Table2[[#This Row],[Unique]])&gt;1</f>
        <v>0</v>
      </c>
      <c r="S1404" s="257">
        <f>IF(Table2[[#This Row],[Status ]]="Solved",1,0)</f>
        <v>1</v>
      </c>
      <c r="T1404" s="257">
        <f>IF(Table2[[#This Row],[Status ]]="ongoing",1,0)</f>
        <v>0</v>
      </c>
    </row>
    <row r="1405" spans="1:20" x14ac:dyDescent="0.25">
      <c r="A1405" s="262">
        <v>5016363898</v>
      </c>
      <c r="B1405" s="269" t="str">
        <f>_xlfn.XLOOKUP(Table2[[#This Row],[K&amp;N REF ]],CAT_Details[Tracking Number],CAT_Details[S Ref],,0)</f>
        <v>20250610-S-70383</v>
      </c>
      <c r="C1405" s="270">
        <f>_xlfn.XLOOKUP(Table2[[#This Row],[K&amp;N REF ]],CAT_Details[Tracking Number],CAT_Details[TO Ref],,0)</f>
        <v>20250610736832</v>
      </c>
      <c r="D1405" s="270" t="str">
        <f>_xlfn.XLOOKUP(Table2[[#This Row],[K&amp;N REF ]],CAT_Details[Tracking Number],CAT_Details[Pickup Customer Name],,0)</f>
        <v>Donaldson Ed</v>
      </c>
      <c r="E1405" s="271" t="str">
        <f>_xlfn.XLOOKUP(Table2[[#This Row],[K&amp;N REF ]],CAT_Details[Tracking Number],CAT_Details[Delivery Country Code],,0)</f>
        <v>GB</v>
      </c>
      <c r="F1405" s="271" t="str">
        <f>_xlfn.XLOOKUP(Table2[[#This Row],[TO Ref]],CAT_Details[TO Ref],CAT_Details[Loc],,0)</f>
        <v>DK-LW08</v>
      </c>
      <c r="G1405" s="257" t="s">
        <v>36</v>
      </c>
      <c r="H1405" s="257" t="s">
        <v>179</v>
      </c>
      <c r="I1405" s="280">
        <v>45821</v>
      </c>
      <c r="J1405" s="257" t="s">
        <v>26</v>
      </c>
      <c r="K1405" s="257" t="s">
        <v>32</v>
      </c>
      <c r="L1405" s="280">
        <v>45821</v>
      </c>
      <c r="M1405" s="257" t="str">
        <f>IF(Table2[[#This Row],[Resolve Date]]="","ONGOING","SOLVED")</f>
        <v>SOLVED</v>
      </c>
      <c r="N1405" s="258" t="s">
        <v>30</v>
      </c>
      <c r="O1405" s="257" t="str">
        <f>Table2[[#This Row],[K&amp;N REF ]]&amp;Table2[[#This Row],[Issue type ]]</f>
        <v xml:space="preserve">5016363898NOT SCANNABLE </v>
      </c>
      <c r="P1405" s="257">
        <f>YEAR(Table2[[#This Row],[Date ]])</f>
        <v>2025</v>
      </c>
      <c r="Q1405" s="257" t="str">
        <f>VLOOKUP(MONTH(Table2[[#This Row],[Date ]]),Months,2,0)</f>
        <v>June</v>
      </c>
      <c r="R1405" s="257" t="b">
        <f>COUNTIFS(Table2[Unique],Table2[[#This Row],[Unique]])&gt;1</f>
        <v>0</v>
      </c>
      <c r="S1405" s="257">
        <f>IF(Table2[[#This Row],[Status ]]="Solved",1,0)</f>
        <v>1</v>
      </c>
      <c r="T1405" s="257">
        <f>IF(Table2[[#This Row],[Status ]]="ongoing",1,0)</f>
        <v>0</v>
      </c>
    </row>
    <row r="1406" spans="1:20" x14ac:dyDescent="0.25">
      <c r="A1406" s="262">
        <v>5016336306</v>
      </c>
      <c r="B1406" s="269" t="str">
        <f>_xlfn.XLOOKUP(Table2[[#This Row],[K&amp;N REF ]],CAT_Details[Tracking Number],CAT_Details[S Ref],,0)</f>
        <v>20250605-S-70584</v>
      </c>
      <c r="C1406" s="270">
        <f>_xlfn.XLOOKUP(Table2[[#This Row],[K&amp;N REF ]],CAT_Details[Tracking Number],CAT_Details[TO Ref],,0)</f>
        <v>20250530730498</v>
      </c>
      <c r="D1406" s="270" t="str">
        <f>_xlfn.XLOOKUP(Table2[[#This Row],[K&amp;N REF ]],CAT_Details[Tracking Number],CAT_Details[Pickup Customer Name],,0)</f>
        <v>SAN MARTINO (AT)/SELMAT SRL</v>
      </c>
      <c r="E1406" s="271" t="str">
        <f>_xlfn.XLOOKUP(Table2[[#This Row],[K&amp;N REF ]],CAT_Details[Tracking Number],CAT_Details[Delivery Country Code],,0)</f>
        <v>GB</v>
      </c>
      <c r="F1406" s="271">
        <f>_xlfn.XLOOKUP(Table2[[#This Row],[TO Ref]],CAT_Details[TO Ref],CAT_Details[Loc],,0)</f>
        <v>3402</v>
      </c>
      <c r="G1406" s="257" t="s">
        <v>24</v>
      </c>
      <c r="H1406" s="257" t="s">
        <v>35</v>
      </c>
      <c r="I1406" s="280">
        <v>45824</v>
      </c>
      <c r="J1406" s="257" t="s">
        <v>26</v>
      </c>
      <c r="K1406" s="257" t="s">
        <v>32</v>
      </c>
      <c r="L1406" s="280">
        <v>45824</v>
      </c>
      <c r="M1406" s="257" t="str">
        <f>IF(Table2[[#This Row],[Resolve Date]]="","ONGOING","SOLVED")</f>
        <v>SOLVED</v>
      </c>
      <c r="N1406" s="258" t="s">
        <v>30</v>
      </c>
      <c r="O1406" s="257" t="str">
        <f>Table2[[#This Row],[K&amp;N REF ]]&amp;Table2[[#This Row],[Issue type ]]</f>
        <v>5016336306NO LABELS</v>
      </c>
      <c r="P1406" s="257">
        <f>YEAR(Table2[[#This Row],[Date ]])</f>
        <v>2025</v>
      </c>
      <c r="Q1406" s="257" t="str">
        <f>VLOOKUP(MONTH(Table2[[#This Row],[Date ]]),Months,2,0)</f>
        <v>June</v>
      </c>
      <c r="R1406" s="257" t="b">
        <f>COUNTIFS(Table2[Unique],Table2[[#This Row],[Unique]])&gt;1</f>
        <v>0</v>
      </c>
      <c r="S1406" s="257">
        <f>IF(Table2[[#This Row],[Status ]]="Solved",1,0)</f>
        <v>1</v>
      </c>
      <c r="T1406" s="257">
        <f>IF(Table2[[#This Row],[Status ]]="ongoing",1,0)</f>
        <v>0</v>
      </c>
    </row>
    <row r="1407" spans="1:20" x14ac:dyDescent="0.25">
      <c r="A1407" s="262">
        <v>5016348489</v>
      </c>
      <c r="B1407" s="269" t="str">
        <f>_xlfn.XLOOKUP(Table2[[#This Row],[K&amp;N REF ]],CAT_Details[Tracking Number],CAT_Details[S Ref],,0)</f>
        <v>20250606-S-70523</v>
      </c>
      <c r="C1407" s="270">
        <f>_xlfn.XLOOKUP(Table2[[#This Row],[K&amp;N REF ]],CAT_Details[Tracking Number],CAT_Details[TO Ref],,0)</f>
        <v>20250603732466</v>
      </c>
      <c r="D1407" s="270" t="str">
        <f>_xlfn.XLOOKUP(Table2[[#This Row],[K&amp;N REF ]],CAT_Details[Tracking Number],CAT_Details[Pickup Customer Name],,0)</f>
        <v>METALCASTELLO SPA</v>
      </c>
      <c r="E1407" s="271" t="str">
        <f>_xlfn.XLOOKUP(Table2[[#This Row],[K&amp;N REF ]],CAT_Details[Tracking Number],CAT_Details[Delivery Country Code],,0)</f>
        <v>GB</v>
      </c>
      <c r="F1407" s="271" t="str">
        <f>_xlfn.XLOOKUP(Table2[[#This Row],[TO Ref]],CAT_Details[TO Ref],CAT_Details[Loc],,0)</f>
        <v>DK-BM01</v>
      </c>
      <c r="G1407" s="257" t="s">
        <v>24</v>
      </c>
      <c r="H1407" s="257" t="s">
        <v>49</v>
      </c>
      <c r="I1407" s="280">
        <v>45824</v>
      </c>
      <c r="J1407" s="257" t="s">
        <v>41</v>
      </c>
      <c r="K1407" s="257" t="s">
        <v>32</v>
      </c>
      <c r="L1407" s="280">
        <v>45824</v>
      </c>
      <c r="M1407" s="257" t="str">
        <f>IF(Table2[[#This Row],[Resolve Date]]="","ONGOING","SOLVED")</f>
        <v>SOLVED</v>
      </c>
      <c r="N1407" s="258" t="s">
        <v>30</v>
      </c>
      <c r="O1407" s="257" t="str">
        <f>Table2[[#This Row],[K&amp;N REF ]]&amp;Table2[[#This Row],[Issue type ]]</f>
        <v>5016348489XX LABELS</v>
      </c>
      <c r="P1407" s="257">
        <f>YEAR(Table2[[#This Row],[Date ]])</f>
        <v>2025</v>
      </c>
      <c r="Q1407" s="257" t="str">
        <f>VLOOKUP(MONTH(Table2[[#This Row],[Date ]]),Months,2,0)</f>
        <v>June</v>
      </c>
      <c r="R1407" s="257" t="b">
        <f>COUNTIFS(Table2[Unique],Table2[[#This Row],[Unique]])&gt;1</f>
        <v>0</v>
      </c>
      <c r="S1407" s="257">
        <f>IF(Table2[[#This Row],[Status ]]="Solved",1,0)</f>
        <v>1</v>
      </c>
      <c r="T1407" s="257">
        <f>IF(Table2[[#This Row],[Status ]]="ongoing",1,0)</f>
        <v>0</v>
      </c>
    </row>
    <row r="1408" spans="1:20" x14ac:dyDescent="0.25">
      <c r="A1408" s="262">
        <v>5016312443</v>
      </c>
      <c r="B1408" s="269" t="str">
        <f>_xlfn.XLOOKUP(Table2[[#This Row],[K&amp;N REF ]],CAT_Details[Tracking Number],CAT_Details[S Ref],,0)</f>
        <v>20250604-S-70266</v>
      </c>
      <c r="C1408" s="270">
        <f>_xlfn.XLOOKUP(Table2[[#This Row],[K&amp;N REF ]],CAT_Details[Tracking Number],CAT_Details[TO Ref],,0)</f>
        <v>20250604733134</v>
      </c>
      <c r="D1408" s="270" t="str">
        <f>_xlfn.XLOOKUP(Table2[[#This Row],[K&amp;N REF ]],CAT_Details[Tracking Number],CAT_Details[Pickup Customer Name],,0)</f>
        <v>Siap Spa</v>
      </c>
      <c r="E1408" s="271" t="str">
        <f>_xlfn.XLOOKUP(Table2[[#This Row],[K&amp;N REF ]],CAT_Details[Tracking Number],CAT_Details[Delivery Country Code],,0)</f>
        <v>GB</v>
      </c>
      <c r="F1408" s="271" t="str">
        <f>_xlfn.XLOOKUP(Table2[[#This Row],[TO Ref]],CAT_Details[TO Ref],CAT_Details[Loc],,0)</f>
        <v>DK-BM01</v>
      </c>
      <c r="G1408" s="257" t="s">
        <v>24</v>
      </c>
      <c r="H1408" s="257" t="s">
        <v>31</v>
      </c>
      <c r="I1408" s="280">
        <v>45824</v>
      </c>
      <c r="J1408" s="257" t="s">
        <v>26</v>
      </c>
      <c r="K1408" s="257" t="s">
        <v>32</v>
      </c>
      <c r="L1408" s="280">
        <v>45824</v>
      </c>
      <c r="M1408" s="257" t="str">
        <f>IF(Table2[[#This Row],[Resolve Date]]="","ONGOING","SOLVED")</f>
        <v>SOLVED</v>
      </c>
      <c r="N1408" s="258" t="s">
        <v>30</v>
      </c>
      <c r="O1408" s="257" t="str">
        <f>Table2[[#This Row],[K&amp;N REF ]]&amp;Table2[[#This Row],[Issue type ]]</f>
        <v>5016312443MISSING LABELS ON SOME UNITS</v>
      </c>
      <c r="P1408" s="257">
        <f>YEAR(Table2[[#This Row],[Date ]])</f>
        <v>2025</v>
      </c>
      <c r="Q1408" s="257" t="str">
        <f>VLOOKUP(MONTH(Table2[[#This Row],[Date ]]),Months,2,0)</f>
        <v>June</v>
      </c>
      <c r="R1408" s="257" t="b">
        <f>COUNTIFS(Table2[Unique],Table2[[#This Row],[Unique]])&gt;1</f>
        <v>0</v>
      </c>
      <c r="S1408" s="257">
        <f>IF(Table2[[#This Row],[Status ]]="Solved",1,0)</f>
        <v>1</v>
      </c>
      <c r="T1408" s="257">
        <f>IF(Table2[[#This Row],[Status ]]="ongoing",1,0)</f>
        <v>0</v>
      </c>
    </row>
    <row r="1409" spans="1:20" x14ac:dyDescent="0.25">
      <c r="A1409" s="262">
        <v>5016349068</v>
      </c>
      <c r="B1409" s="269" t="str">
        <f>_xlfn.XLOOKUP(Table2[[#This Row],[K&amp;N REF ]],CAT_Details[Tracking Number],CAT_Details[S Ref],,0)</f>
        <v>20250609-S-70126</v>
      </c>
      <c r="C1409" s="270">
        <f>_xlfn.XLOOKUP(Table2[[#This Row],[K&amp;N REF ]],CAT_Details[Tracking Number],CAT_Details[TO Ref],,0)</f>
        <v>20250609736206</v>
      </c>
      <c r="D1409" s="270" t="str">
        <f>_xlfn.XLOOKUP(Table2[[#This Row],[K&amp;N REF ]],CAT_Details[Tracking Number],CAT_Details[Pickup Customer Name],,0)</f>
        <v>COBO SPA</v>
      </c>
      <c r="E1409" s="271" t="str">
        <f>_xlfn.XLOOKUP(Table2[[#This Row],[K&amp;N REF ]],CAT_Details[Tracking Number],CAT_Details[Delivery Country Code],,0)</f>
        <v>GB</v>
      </c>
      <c r="F1409" s="271">
        <f>_xlfn.XLOOKUP(Table2[[#This Row],[TO Ref]],CAT_Details[TO Ref],CAT_Details[Loc],,0)</f>
        <v>3402</v>
      </c>
      <c r="G1409" s="257" t="s">
        <v>24</v>
      </c>
      <c r="H1409" s="257" t="s">
        <v>179</v>
      </c>
      <c r="I1409" s="280">
        <v>45824</v>
      </c>
      <c r="J1409" s="257" t="s">
        <v>26</v>
      </c>
      <c r="K1409" s="257" t="s">
        <v>32</v>
      </c>
      <c r="L1409" s="280">
        <v>45824</v>
      </c>
      <c r="M1409" s="257" t="str">
        <f>IF(Table2[[#This Row],[Resolve Date]]="","ONGOING","SOLVED")</f>
        <v>SOLVED</v>
      </c>
      <c r="N1409" s="258" t="s">
        <v>30</v>
      </c>
      <c r="O1409" s="257" t="str">
        <f>Table2[[#This Row],[K&amp;N REF ]]&amp;Table2[[#This Row],[Issue type ]]</f>
        <v xml:space="preserve">5016349068NOT SCANNABLE </v>
      </c>
      <c r="P1409" s="257">
        <f>YEAR(Table2[[#This Row],[Date ]])</f>
        <v>2025</v>
      </c>
      <c r="Q1409" s="257" t="str">
        <f>VLOOKUP(MONTH(Table2[[#This Row],[Date ]]),Months,2,0)</f>
        <v>June</v>
      </c>
      <c r="R1409" s="257" t="b">
        <f>COUNTIFS(Table2[Unique],Table2[[#This Row],[Unique]])&gt;1</f>
        <v>0</v>
      </c>
      <c r="S1409" s="257">
        <f>IF(Table2[[#This Row],[Status ]]="Solved",1,0)</f>
        <v>1</v>
      </c>
      <c r="T1409" s="257">
        <f>IF(Table2[[#This Row],[Status ]]="ongoing",1,0)</f>
        <v>0</v>
      </c>
    </row>
    <row r="1410" spans="1:20" x14ac:dyDescent="0.25">
      <c r="A1410" s="262">
        <v>5016364585</v>
      </c>
      <c r="B1410" s="269" t="str">
        <f>_xlfn.XLOOKUP(Table2[[#This Row],[K&amp;N REF ]],CAT_Details[Tracking Number],CAT_Details[S Ref],,0)</f>
        <v>20250610-S-70343</v>
      </c>
      <c r="C1410" s="270">
        <f>_xlfn.XLOOKUP(Table2[[#This Row],[K&amp;N REF ]],CAT_Details[Tracking Number],CAT_Details[TO Ref],,0)</f>
        <v>20250609736231</v>
      </c>
      <c r="D1410" s="270" t="str">
        <f>_xlfn.XLOOKUP(Table2[[#This Row],[K&amp;N REF ]],CAT_Details[Tracking Number],CAT_Details[Pickup Customer Name],,0)</f>
        <v>CON MECH ENGINEERS LIMITED</v>
      </c>
      <c r="E1410" s="271" t="str">
        <f>_xlfn.XLOOKUP(Table2[[#This Row],[K&amp;N REF ]],CAT_Details[Tracking Number],CAT_Details[Delivery Country Code],,0)</f>
        <v>FR</v>
      </c>
      <c r="F1410" s="271">
        <f>_xlfn.XLOOKUP(Table2[[#This Row],[TO Ref]],CAT_Details[TO Ref],CAT_Details[Loc],,0)</f>
        <v>3705</v>
      </c>
      <c r="G1410" s="257" t="s">
        <v>199</v>
      </c>
      <c r="H1410" s="257" t="s">
        <v>40</v>
      </c>
      <c r="I1410" s="280">
        <v>45824</v>
      </c>
      <c r="J1410" s="257" t="s">
        <v>26</v>
      </c>
      <c r="K1410" s="257" t="s">
        <v>32</v>
      </c>
      <c r="L1410" s="280">
        <v>45824</v>
      </c>
      <c r="M1410" s="257" t="str">
        <f>IF(Table2[[#This Row],[Resolve Date]]="","ONGOING","SOLVED")</f>
        <v>SOLVED</v>
      </c>
      <c r="N1410" s="258" t="s">
        <v>201</v>
      </c>
      <c r="O1410" s="257" t="str">
        <f>Table2[[#This Row],[K&amp;N REF ]]&amp;Table2[[#This Row],[Issue type ]]</f>
        <v xml:space="preserve">5016364585INCORRECT LABELS </v>
      </c>
      <c r="P1410" s="257">
        <f>YEAR(Table2[[#This Row],[Date ]])</f>
        <v>2025</v>
      </c>
      <c r="Q1410" s="257" t="str">
        <f>VLOOKUP(MONTH(Table2[[#This Row],[Date ]]),Months,2,0)</f>
        <v>June</v>
      </c>
      <c r="R1410" s="257" t="b">
        <f>COUNTIFS(Table2[Unique],Table2[[#This Row],[Unique]])&gt;1</f>
        <v>0</v>
      </c>
      <c r="S1410" s="257">
        <f>IF(Table2[[#This Row],[Status ]]="Solved",1,0)</f>
        <v>1</v>
      </c>
      <c r="T1410" s="257">
        <f>IF(Table2[[#This Row],[Status ]]="ongoing",1,0)</f>
        <v>0</v>
      </c>
    </row>
    <row r="1411" spans="1:20" x14ac:dyDescent="0.25">
      <c r="A1411" s="262">
        <v>5016363859</v>
      </c>
      <c r="B1411" s="269" t="str">
        <f>_xlfn.XLOOKUP(Table2[[#This Row],[K&amp;N REF ]],CAT_Details[Tracking Number],CAT_Details[S Ref],,0)</f>
        <v>20250610-S-70346</v>
      </c>
      <c r="C1411" s="270">
        <f>_xlfn.XLOOKUP(Table2[[#This Row],[K&amp;N REF ]],CAT_Details[Tracking Number],CAT_Details[TO Ref],,0)</f>
        <v>20250610736870</v>
      </c>
      <c r="D1411" s="270" t="str">
        <f>_xlfn.XLOOKUP(Table2[[#This Row],[K&amp;N REF ]],CAT_Details[Tracking Number],CAT_Details[Pickup Customer Name],,0)</f>
        <v>BERGSTROM EUROPE LTD</v>
      </c>
      <c r="E1411" s="271" t="str">
        <f>_xlfn.XLOOKUP(Table2[[#This Row],[K&amp;N REF ]],CAT_Details[Tracking Number],CAT_Details[Delivery Country Code],,0)</f>
        <v>FR</v>
      </c>
      <c r="F1411" s="271">
        <f>_xlfn.XLOOKUP(Table2[[#This Row],[TO Ref]],CAT_Details[TO Ref],CAT_Details[Loc],,0)</f>
        <v>3705</v>
      </c>
      <c r="G1411" s="257" t="s">
        <v>199</v>
      </c>
      <c r="H1411" s="257" t="s">
        <v>35</v>
      </c>
      <c r="I1411" s="280">
        <v>45824</v>
      </c>
      <c r="J1411" s="257" t="s">
        <v>26</v>
      </c>
      <c r="K1411" s="257" t="s">
        <v>32</v>
      </c>
      <c r="L1411" s="280">
        <v>45824</v>
      </c>
      <c r="M1411" s="257" t="str">
        <f>IF(Table2[[#This Row],[Resolve Date]]="","ONGOING","SOLVED")</f>
        <v>SOLVED</v>
      </c>
      <c r="N1411" s="258" t="s">
        <v>30</v>
      </c>
      <c r="O1411" s="257" t="str">
        <f>Table2[[#This Row],[K&amp;N REF ]]&amp;Table2[[#This Row],[Issue type ]]</f>
        <v>5016363859NO LABELS</v>
      </c>
      <c r="P1411" s="257">
        <f>YEAR(Table2[[#This Row],[Date ]])</f>
        <v>2025</v>
      </c>
      <c r="Q1411" s="257" t="str">
        <f>VLOOKUP(MONTH(Table2[[#This Row],[Date ]]),Months,2,0)</f>
        <v>June</v>
      </c>
      <c r="R1411" s="257" t="b">
        <f>COUNTIFS(Table2[Unique],Table2[[#This Row],[Unique]])&gt;1</f>
        <v>0</v>
      </c>
      <c r="S1411" s="257">
        <f>IF(Table2[[#This Row],[Status ]]="Solved",1,0)</f>
        <v>1</v>
      </c>
      <c r="T1411" s="257">
        <f>IF(Table2[[#This Row],[Status ]]="ongoing",1,0)</f>
        <v>0</v>
      </c>
    </row>
    <row r="1412" spans="1:20" x14ac:dyDescent="0.25">
      <c r="A1412" s="262">
        <v>5016364608</v>
      </c>
      <c r="B1412" s="269" t="str">
        <f>_xlfn.XLOOKUP(Table2[[#This Row],[K&amp;N REF ]],CAT_Details[Tracking Number],CAT_Details[S Ref],,0)</f>
        <v>20250610-S-70328</v>
      </c>
      <c r="C1412" s="270">
        <f>_xlfn.XLOOKUP(Table2[[#This Row],[K&amp;N REF ]],CAT_Details[Tracking Number],CAT_Details[TO Ref],,0)</f>
        <v>20250604733688</v>
      </c>
      <c r="D1412" s="270" t="str">
        <f>_xlfn.XLOOKUP(Table2[[#This Row],[K&amp;N REF ]],CAT_Details[Tracking Number],CAT_Details[Pickup Customer Name],,0)</f>
        <v>TENNECO INC</v>
      </c>
      <c r="E1412" s="271" t="str">
        <f>_xlfn.XLOOKUP(Table2[[#This Row],[K&amp;N REF ]],CAT_Details[Tracking Number],CAT_Details[Delivery Country Code],,0)</f>
        <v>GB</v>
      </c>
      <c r="F1412" s="271" t="str">
        <f>_xlfn.XLOOKUP(Table2[[#This Row],[TO Ref]],CAT_Details[TO Ref],CAT_Details[Loc],,0)</f>
        <v>MZ02</v>
      </c>
      <c r="G1412" s="257" t="s">
        <v>34</v>
      </c>
      <c r="H1412" s="257" t="s">
        <v>35</v>
      </c>
      <c r="I1412" s="280">
        <v>45824</v>
      </c>
      <c r="J1412" s="257" t="s">
        <v>26</v>
      </c>
      <c r="K1412" s="257" t="s">
        <v>32</v>
      </c>
      <c r="L1412" s="280">
        <v>45824</v>
      </c>
      <c r="M1412" s="257" t="str">
        <f>IF(Table2[[#This Row],[Resolve Date]]="","ONGOING","SOLVED")</f>
        <v>SOLVED</v>
      </c>
      <c r="N1412" s="258" t="s">
        <v>30</v>
      </c>
      <c r="O1412" s="257" t="str">
        <f>Table2[[#This Row],[K&amp;N REF ]]&amp;Table2[[#This Row],[Issue type ]]</f>
        <v>5016364608NO LABELS</v>
      </c>
      <c r="P1412" s="257">
        <f>YEAR(Table2[[#This Row],[Date ]])</f>
        <v>2025</v>
      </c>
      <c r="Q1412" s="257" t="str">
        <f>VLOOKUP(MONTH(Table2[[#This Row],[Date ]]),Months,2,0)</f>
        <v>June</v>
      </c>
      <c r="R1412" s="257" t="b">
        <f>COUNTIFS(Table2[Unique],Table2[[#This Row],[Unique]])&gt;1</f>
        <v>0</v>
      </c>
      <c r="S1412" s="257">
        <f>IF(Table2[[#This Row],[Status ]]="Solved",1,0)</f>
        <v>1</v>
      </c>
      <c r="T1412" s="257">
        <f>IF(Table2[[#This Row],[Status ]]="ongoing",1,0)</f>
        <v>0</v>
      </c>
    </row>
    <row r="1413" spans="1:20" x14ac:dyDescent="0.25">
      <c r="A1413" s="262">
        <v>5016336404</v>
      </c>
      <c r="B1413" s="269" t="str">
        <f>_xlfn.XLOOKUP(Table2[[#This Row],[K&amp;N REF ]],CAT_Details[Tracking Number],CAT_Details[S Ref],,0)</f>
        <v>20250605-S-70597</v>
      </c>
      <c r="C1413" s="270">
        <f>_xlfn.XLOOKUP(Table2[[#This Row],[K&amp;N REF ]],CAT_Details[Tracking Number],CAT_Details[TO Ref],,0)</f>
        <v>20250605734358</v>
      </c>
      <c r="D1413" s="270" t="str">
        <f>_xlfn.XLOOKUP(Table2[[#This Row],[K&amp;N REF ]],CAT_Details[Tracking Number],CAT_Details[Pickup Customer Name],,0)</f>
        <v>HYDAC SERVICE GMBH</v>
      </c>
      <c r="E1413" s="271" t="str">
        <f>_xlfn.XLOOKUP(Table2[[#This Row],[K&amp;N REF ]],CAT_Details[Tracking Number],CAT_Details[Delivery Country Code],,0)</f>
        <v>GB</v>
      </c>
      <c r="F1413" s="271" t="str">
        <f>_xlfn.XLOOKUP(Table2[[#This Row],[TO Ref]],CAT_Details[TO Ref],CAT_Details[Loc],,0)</f>
        <v>U2-L5</v>
      </c>
      <c r="G1413" s="257" t="s">
        <v>34</v>
      </c>
      <c r="H1413" s="257" t="s">
        <v>35</v>
      </c>
      <c r="I1413" s="280">
        <v>45824</v>
      </c>
      <c r="J1413" s="257" t="s">
        <v>26</v>
      </c>
      <c r="K1413" s="257" t="s">
        <v>32</v>
      </c>
      <c r="L1413" s="280">
        <v>45824</v>
      </c>
      <c r="M1413" s="257" t="str">
        <f>IF(Table2[[#This Row],[Resolve Date]]="","ONGOING","SOLVED")</f>
        <v>SOLVED</v>
      </c>
      <c r="N1413" s="258" t="s">
        <v>30</v>
      </c>
      <c r="O1413" s="257" t="str">
        <f>Table2[[#This Row],[K&amp;N REF ]]&amp;Table2[[#This Row],[Issue type ]]</f>
        <v>5016336404NO LABELS</v>
      </c>
      <c r="P1413" s="257">
        <f>YEAR(Table2[[#This Row],[Date ]])</f>
        <v>2025</v>
      </c>
      <c r="Q1413" s="257" t="str">
        <f>VLOOKUP(MONTH(Table2[[#This Row],[Date ]]),Months,2,0)</f>
        <v>June</v>
      </c>
      <c r="R1413" s="257" t="b">
        <f>COUNTIFS(Table2[Unique],Table2[[#This Row],[Unique]])&gt;1</f>
        <v>0</v>
      </c>
      <c r="S1413" s="257">
        <f>IF(Table2[[#This Row],[Status ]]="Solved",1,0)</f>
        <v>1</v>
      </c>
      <c r="T1413" s="257">
        <f>IF(Table2[[#This Row],[Status ]]="ongoing",1,0)</f>
        <v>0</v>
      </c>
    </row>
    <row r="1414" spans="1:20" x14ac:dyDescent="0.25">
      <c r="A1414" s="262">
        <v>5016336405</v>
      </c>
      <c r="B1414" s="269" t="str">
        <f>_xlfn.XLOOKUP(Table2[[#This Row],[K&amp;N REF ]],CAT_Details[Tracking Number],CAT_Details[S Ref],,0)</f>
        <v>20250605-S-70597</v>
      </c>
      <c r="C1414" s="270">
        <f>_xlfn.XLOOKUP(Table2[[#This Row],[K&amp;N REF ]],CAT_Details[Tracking Number],CAT_Details[TO Ref],,0)</f>
        <v>20250605734390</v>
      </c>
      <c r="D1414" s="270" t="str">
        <f>_xlfn.XLOOKUP(Table2[[#This Row],[K&amp;N REF ]],CAT_Details[Tracking Number],CAT_Details[Pickup Customer Name],,0)</f>
        <v>HYDAC SERVICE GMBH</v>
      </c>
      <c r="E1414" s="271" t="str">
        <f>_xlfn.XLOOKUP(Table2[[#This Row],[K&amp;N REF ]],CAT_Details[Tracking Number],CAT_Details[Delivery Country Code],,0)</f>
        <v>GB</v>
      </c>
      <c r="F1414" s="271">
        <f>_xlfn.XLOOKUP(Table2[[#This Row],[TO Ref]],CAT_Details[TO Ref],CAT_Details[Loc],,0)</f>
        <v>3402</v>
      </c>
      <c r="G1414" s="257" t="s">
        <v>34</v>
      </c>
      <c r="H1414" s="257" t="s">
        <v>35</v>
      </c>
      <c r="I1414" s="280">
        <v>45824</v>
      </c>
      <c r="J1414" s="257" t="s">
        <v>26</v>
      </c>
      <c r="K1414" s="257" t="s">
        <v>32</v>
      </c>
      <c r="L1414" s="280">
        <v>45824</v>
      </c>
      <c r="M1414" s="257" t="str">
        <f>IF(Table2[[#This Row],[Resolve Date]]="","ONGOING","SOLVED")</f>
        <v>SOLVED</v>
      </c>
      <c r="N1414" s="258" t="s">
        <v>30</v>
      </c>
      <c r="O1414" s="257" t="str">
        <f>Table2[[#This Row],[K&amp;N REF ]]&amp;Table2[[#This Row],[Issue type ]]</f>
        <v>5016336405NO LABELS</v>
      </c>
      <c r="P1414" s="257">
        <f>YEAR(Table2[[#This Row],[Date ]])</f>
        <v>2025</v>
      </c>
      <c r="Q1414" s="257" t="str">
        <f>VLOOKUP(MONTH(Table2[[#This Row],[Date ]]),Months,2,0)</f>
        <v>June</v>
      </c>
      <c r="R1414" s="257" t="b">
        <f>COUNTIFS(Table2[Unique],Table2[[#This Row],[Unique]])&gt;1</f>
        <v>0</v>
      </c>
      <c r="S1414" s="257">
        <f>IF(Table2[[#This Row],[Status ]]="Solved",1,0)</f>
        <v>1</v>
      </c>
      <c r="T1414" s="257">
        <f>IF(Table2[[#This Row],[Status ]]="ongoing",1,0)</f>
        <v>0</v>
      </c>
    </row>
    <row r="1415" spans="1:20" x14ac:dyDescent="0.25">
      <c r="A1415" s="262">
        <v>5016364842</v>
      </c>
      <c r="B1415" s="269" t="str">
        <f>_xlfn.XLOOKUP(Table2[[#This Row],[K&amp;N REF ]],CAT_Details[Tracking Number],CAT_Details[S Ref],,0)</f>
        <v>20250610-S-70320</v>
      </c>
      <c r="C1415" s="270">
        <f>_xlfn.XLOOKUP(Table2[[#This Row],[K&amp;N REF ]],CAT_Details[Tracking Number],CAT_Details[TO Ref],,0)</f>
        <v>20250610736671</v>
      </c>
      <c r="D1415" s="270" t="str">
        <f>_xlfn.XLOOKUP(Table2[[#This Row],[K&amp;N REF ]],CAT_Details[Tracking Number],CAT_Details[Pickup Customer Name],,0)</f>
        <v>Woodward Aken GmbH</v>
      </c>
      <c r="E1415" s="271" t="str">
        <f>_xlfn.XLOOKUP(Table2[[#This Row],[K&amp;N REF ]],CAT_Details[Tracking Number],CAT_Details[Delivery Country Code],,0)</f>
        <v>GB</v>
      </c>
      <c r="F1415" s="271" t="str">
        <f>_xlfn.XLOOKUP(Table2[[#This Row],[TO Ref]],CAT_Details[TO Ref],CAT_Details[Loc],,0)</f>
        <v>MY02</v>
      </c>
      <c r="G1415" s="257" t="s">
        <v>34</v>
      </c>
      <c r="H1415" s="257" t="s">
        <v>31</v>
      </c>
      <c r="I1415" s="280">
        <v>45824</v>
      </c>
      <c r="J1415" s="257" t="s">
        <v>26</v>
      </c>
      <c r="K1415" s="257" t="s">
        <v>32</v>
      </c>
      <c r="L1415" s="280">
        <v>45824</v>
      </c>
      <c r="M1415" s="257" t="str">
        <f>IF(Table2[[#This Row],[Resolve Date]]="","ONGOING","SOLVED")</f>
        <v>SOLVED</v>
      </c>
      <c r="N1415" s="258" t="s">
        <v>30</v>
      </c>
      <c r="O1415" s="257" t="str">
        <f>Table2[[#This Row],[K&amp;N REF ]]&amp;Table2[[#This Row],[Issue type ]]</f>
        <v>5016364842MISSING LABELS ON SOME UNITS</v>
      </c>
      <c r="P1415" s="257">
        <f>YEAR(Table2[[#This Row],[Date ]])</f>
        <v>2025</v>
      </c>
      <c r="Q1415" s="257" t="str">
        <f>VLOOKUP(MONTH(Table2[[#This Row],[Date ]]),Months,2,0)</f>
        <v>June</v>
      </c>
      <c r="R1415" s="257" t="b">
        <f>COUNTIFS(Table2[Unique],Table2[[#This Row],[Unique]])&gt;1</f>
        <v>0</v>
      </c>
      <c r="S1415" s="257">
        <f>IF(Table2[[#This Row],[Status ]]="Solved",1,0)</f>
        <v>1</v>
      </c>
      <c r="T1415" s="257">
        <f>IF(Table2[[#This Row],[Status ]]="ongoing",1,0)</f>
        <v>0</v>
      </c>
    </row>
    <row r="1416" spans="1:20" x14ac:dyDescent="0.25">
      <c r="A1416" s="262">
        <v>5016364932</v>
      </c>
      <c r="B1416" s="269" t="str">
        <f>_xlfn.XLOOKUP(Table2[[#This Row],[K&amp;N REF ]],CAT_Details[Tracking Number],CAT_Details[S Ref],,0)</f>
        <v>20250610-S-70319</v>
      </c>
      <c r="C1416" s="270">
        <f>_xlfn.XLOOKUP(Table2[[#This Row],[K&amp;N REF ]],CAT_Details[Tracking Number],CAT_Details[TO Ref],,0)</f>
        <v>20250610736834</v>
      </c>
      <c r="D1416" s="270" t="str">
        <f>_xlfn.XLOOKUP(Table2[[#This Row],[K&amp;N REF ]],CAT_Details[Tracking Number],CAT_Details[Pickup Customer Name],,0)</f>
        <v>Tenneco Zwickau GmbH</v>
      </c>
      <c r="E1416" s="271" t="str">
        <f>_xlfn.XLOOKUP(Table2[[#This Row],[K&amp;N REF ]],CAT_Details[Tracking Number],CAT_Details[Delivery Country Code],,0)</f>
        <v>GB</v>
      </c>
      <c r="F1416" s="271" t="str">
        <f>_xlfn.XLOOKUP(Table2[[#This Row],[TO Ref]],CAT_Details[TO Ref],CAT_Details[Loc],,0)</f>
        <v>DX01-L5</v>
      </c>
      <c r="G1416" s="257" t="s">
        <v>34</v>
      </c>
      <c r="H1416" s="257" t="s">
        <v>35</v>
      </c>
      <c r="I1416" s="280">
        <v>45824</v>
      </c>
      <c r="J1416" s="257" t="s">
        <v>26</v>
      </c>
      <c r="K1416" s="257" t="s">
        <v>32</v>
      </c>
      <c r="L1416" s="280">
        <v>45824</v>
      </c>
      <c r="M1416" s="257" t="str">
        <f>IF(Table2[[#This Row],[Resolve Date]]="","ONGOING","SOLVED")</f>
        <v>SOLVED</v>
      </c>
      <c r="N1416" s="258" t="s">
        <v>30</v>
      </c>
      <c r="O1416" s="257" t="str">
        <f>Table2[[#This Row],[K&amp;N REF ]]&amp;Table2[[#This Row],[Issue type ]]</f>
        <v>5016364932NO LABELS</v>
      </c>
      <c r="P1416" s="257">
        <f>YEAR(Table2[[#This Row],[Date ]])</f>
        <v>2025</v>
      </c>
      <c r="Q1416" s="257" t="str">
        <f>VLOOKUP(MONTH(Table2[[#This Row],[Date ]]),Months,2,0)</f>
        <v>June</v>
      </c>
      <c r="R1416" s="257" t="b">
        <f>COUNTIFS(Table2[Unique],Table2[[#This Row],[Unique]])&gt;1</f>
        <v>0</v>
      </c>
      <c r="S1416" s="257">
        <f>IF(Table2[[#This Row],[Status ]]="Solved",1,0)</f>
        <v>1</v>
      </c>
      <c r="T1416" s="257">
        <f>IF(Table2[[#This Row],[Status ]]="ongoing",1,0)</f>
        <v>0</v>
      </c>
    </row>
    <row r="1417" spans="1:20" x14ac:dyDescent="0.25">
      <c r="A1417" s="262">
        <v>5016364297</v>
      </c>
      <c r="B1417" s="269" t="str">
        <f>_xlfn.XLOOKUP(Table2[[#This Row],[K&amp;N REF ]],CAT_Details[Tracking Number],CAT_Details[S Ref],,0)</f>
        <v>20250610-S-70339</v>
      </c>
      <c r="C1417" s="270">
        <f>_xlfn.XLOOKUP(Table2[[#This Row],[K&amp;N REF ]],CAT_Details[Tracking Number],CAT_Details[TO Ref],,0)</f>
        <v>20250610737044</v>
      </c>
      <c r="D1417" s="270" t="str">
        <f>_xlfn.XLOOKUP(Table2[[#This Row],[K&amp;N REF ]],CAT_Details[Tracking Number],CAT_Details[Pickup Customer Name],,0)</f>
        <v>BRUSS KUNSTSTOFFTECHNIK GMBH</v>
      </c>
      <c r="E1417" s="271" t="str">
        <f>_xlfn.XLOOKUP(Table2[[#This Row],[K&amp;N REF ]],CAT_Details[Tracking Number],CAT_Details[Delivery Country Code],,0)</f>
        <v>GB</v>
      </c>
      <c r="F1417" s="271" t="str">
        <f>_xlfn.XLOOKUP(Table2[[#This Row],[TO Ref]],CAT_Details[TO Ref],CAT_Details[Loc],,0)</f>
        <v>DX01-L5</v>
      </c>
      <c r="G1417" s="257" t="s">
        <v>34</v>
      </c>
      <c r="H1417" s="257" t="s">
        <v>35</v>
      </c>
      <c r="I1417" s="280">
        <v>45824</v>
      </c>
      <c r="J1417" s="257" t="s">
        <v>26</v>
      </c>
      <c r="K1417" s="257" t="s">
        <v>32</v>
      </c>
      <c r="L1417" s="280">
        <v>45824</v>
      </c>
      <c r="M1417" s="257" t="str">
        <f>IF(Table2[[#This Row],[Resolve Date]]="","ONGOING","SOLVED")</f>
        <v>SOLVED</v>
      </c>
      <c r="N1417" s="258" t="s">
        <v>30</v>
      </c>
      <c r="O1417" s="257" t="str">
        <f>Table2[[#This Row],[K&amp;N REF ]]&amp;Table2[[#This Row],[Issue type ]]</f>
        <v>5016364297NO LABELS</v>
      </c>
      <c r="P1417" s="257">
        <f>YEAR(Table2[[#This Row],[Date ]])</f>
        <v>2025</v>
      </c>
      <c r="Q1417" s="257" t="str">
        <f>VLOOKUP(MONTH(Table2[[#This Row],[Date ]]),Months,2,0)</f>
        <v>June</v>
      </c>
      <c r="R1417" s="257" t="b">
        <f>COUNTIFS(Table2[Unique],Table2[[#This Row],[Unique]])&gt;1</f>
        <v>0</v>
      </c>
      <c r="S1417" s="257">
        <f>IF(Table2[[#This Row],[Status ]]="Solved",1,0)</f>
        <v>1</v>
      </c>
      <c r="T1417" s="257">
        <f>IF(Table2[[#This Row],[Status ]]="ongoing",1,0)</f>
        <v>0</v>
      </c>
    </row>
    <row r="1418" spans="1:20" x14ac:dyDescent="0.25">
      <c r="A1418" s="262">
        <v>5016363885</v>
      </c>
      <c r="B1418" s="269" t="str">
        <f>_xlfn.XLOOKUP(Table2[[#This Row],[K&amp;N REF ]],CAT_Details[Tracking Number],CAT_Details[S Ref],,0)</f>
        <v>20250610-S-70509</v>
      </c>
      <c r="C1418" s="270">
        <f>_xlfn.XLOOKUP(Table2[[#This Row],[K&amp;N REF ]],CAT_Details[Tracking Number],CAT_Details[TO Ref],,0)</f>
        <v>20250610737275</v>
      </c>
      <c r="D1418" s="270" t="str">
        <f>_xlfn.XLOOKUP(Table2[[#This Row],[K&amp;N REF ]],CAT_Details[Tracking Number],CAT_Details[Pickup Customer Name],,0)</f>
        <v>SENSATA TECHNOLOGIES GERMANY GMBH</v>
      </c>
      <c r="E1418" s="271" t="str">
        <f>_xlfn.XLOOKUP(Table2[[#This Row],[K&amp;N REF ]],CAT_Details[Tracking Number],CAT_Details[Delivery Country Code],,0)</f>
        <v>GB</v>
      </c>
      <c r="F1418" s="271" t="str">
        <f>_xlfn.XLOOKUP(Table2[[#This Row],[TO Ref]],CAT_Details[TO Ref],CAT_Details[Loc],,0)</f>
        <v>DX01-L5</v>
      </c>
      <c r="G1418" s="257" t="s">
        <v>34</v>
      </c>
      <c r="H1418" s="257" t="s">
        <v>35</v>
      </c>
      <c r="I1418" s="280">
        <v>45824</v>
      </c>
      <c r="J1418" s="257" t="s">
        <v>26</v>
      </c>
      <c r="K1418" s="257" t="s">
        <v>32</v>
      </c>
      <c r="L1418" s="280">
        <v>45824</v>
      </c>
      <c r="M1418" s="257" t="str">
        <f>IF(Table2[[#This Row],[Resolve Date]]="","ONGOING","SOLVED")</f>
        <v>SOLVED</v>
      </c>
      <c r="N1418" s="258" t="s">
        <v>30</v>
      </c>
      <c r="O1418" s="257" t="str">
        <f>Table2[[#This Row],[K&amp;N REF ]]&amp;Table2[[#This Row],[Issue type ]]</f>
        <v>5016363885NO LABELS</v>
      </c>
      <c r="P1418" s="257">
        <f>YEAR(Table2[[#This Row],[Date ]])</f>
        <v>2025</v>
      </c>
      <c r="Q1418" s="257" t="str">
        <f>VLOOKUP(MONTH(Table2[[#This Row],[Date ]]),Months,2,0)</f>
        <v>June</v>
      </c>
      <c r="R1418" s="257" t="b">
        <f>COUNTIFS(Table2[Unique],Table2[[#This Row],[Unique]])&gt;1</f>
        <v>0</v>
      </c>
      <c r="S1418" s="257">
        <f>IF(Table2[[#This Row],[Status ]]="Solved",1,0)</f>
        <v>1</v>
      </c>
      <c r="T1418" s="257">
        <f>IF(Table2[[#This Row],[Status ]]="ongoing",1,0)</f>
        <v>0</v>
      </c>
    </row>
    <row r="1419" spans="1:20" x14ac:dyDescent="0.25">
      <c r="A1419" s="262">
        <v>5016380093</v>
      </c>
      <c r="B1419" s="269" t="str">
        <f>_xlfn.XLOOKUP(Table2[[#This Row],[K&amp;N REF ]],CAT_Details[Tracking Number],CAT_Details[S Ref],,0)</f>
        <v>20250611-S-70147</v>
      </c>
      <c r="C1419" s="270">
        <f>_xlfn.XLOOKUP(Table2[[#This Row],[K&amp;N REF ]],CAT_Details[Tracking Number],CAT_Details[TO Ref],,0)</f>
        <v>20250611737650</v>
      </c>
      <c r="D1419" s="270" t="str">
        <f>_xlfn.XLOOKUP(Table2[[#This Row],[K&amp;N REF ]],CAT_Details[Tracking Number],CAT_Details[Pickup Customer Name],,0)</f>
        <v>Grammer Technical Components GmbH</v>
      </c>
      <c r="E1419" s="271" t="str">
        <f>_xlfn.XLOOKUP(Table2[[#This Row],[K&amp;N REF ]],CAT_Details[Tracking Number],CAT_Details[Delivery Country Code],,0)</f>
        <v>GB</v>
      </c>
      <c r="F1419" s="271" t="str">
        <f>_xlfn.XLOOKUP(Table2[[#This Row],[TO Ref]],CAT_Details[TO Ref],CAT_Details[Loc],,0)</f>
        <v>U2-L5</v>
      </c>
      <c r="G1419" s="257" t="s">
        <v>34</v>
      </c>
      <c r="H1419" s="257" t="s">
        <v>35</v>
      </c>
      <c r="I1419" s="280">
        <v>45824</v>
      </c>
      <c r="J1419" s="257" t="s">
        <v>26</v>
      </c>
      <c r="K1419" s="257" t="s">
        <v>32</v>
      </c>
      <c r="L1419" s="280">
        <v>45824</v>
      </c>
      <c r="M1419" s="257" t="str">
        <f>IF(Table2[[#This Row],[Resolve Date]]="","ONGOING","SOLVED")</f>
        <v>SOLVED</v>
      </c>
      <c r="N1419" s="258" t="s">
        <v>30</v>
      </c>
      <c r="O1419" s="257" t="str">
        <f>Table2[[#This Row],[K&amp;N REF ]]&amp;Table2[[#This Row],[Issue type ]]</f>
        <v>5016380093NO LABELS</v>
      </c>
      <c r="P1419" s="257">
        <f>YEAR(Table2[[#This Row],[Date ]])</f>
        <v>2025</v>
      </c>
      <c r="Q1419" s="257" t="str">
        <f>VLOOKUP(MONTH(Table2[[#This Row],[Date ]]),Months,2,0)</f>
        <v>June</v>
      </c>
      <c r="R1419" s="257" t="b">
        <f>COUNTIFS(Table2[Unique],Table2[[#This Row],[Unique]])&gt;1</f>
        <v>0</v>
      </c>
      <c r="S1419" s="257">
        <f>IF(Table2[[#This Row],[Status ]]="Solved",1,0)</f>
        <v>1</v>
      </c>
      <c r="T1419" s="257">
        <f>IF(Table2[[#This Row],[Status ]]="ongoing",1,0)</f>
        <v>0</v>
      </c>
    </row>
    <row r="1420" spans="1:20" x14ac:dyDescent="0.25">
      <c r="A1420" s="262">
        <v>5016380331</v>
      </c>
      <c r="B1420" s="269" t="str">
        <f>_xlfn.XLOOKUP(Table2[[#This Row],[K&amp;N REF ]],CAT_Details[Tracking Number],CAT_Details[S Ref],,0)</f>
        <v>20250611-S-70561</v>
      </c>
      <c r="C1420" s="270">
        <f>_xlfn.XLOOKUP(Table2[[#This Row],[K&amp;N REF ]],CAT_Details[Tracking Number],CAT_Details[TO Ref],,0)</f>
        <v>20250611738104</v>
      </c>
      <c r="D1420" s="270" t="str">
        <f>_xlfn.XLOOKUP(Table2[[#This Row],[K&amp;N REF ]],CAT_Details[Tracking Number],CAT_Details[Pickup Customer Name],,0)</f>
        <v>CONTITECH TECHNO-CHEMIE GMBH PMS CIV</v>
      </c>
      <c r="E1420" s="271" t="str">
        <f>_xlfn.XLOOKUP(Table2[[#This Row],[K&amp;N REF ]],CAT_Details[Tracking Number],CAT_Details[Delivery Country Code],,0)</f>
        <v>GB</v>
      </c>
      <c r="F1420" s="271" t="str">
        <f>_xlfn.XLOOKUP(Table2[[#This Row],[TO Ref]],CAT_Details[TO Ref],CAT_Details[Loc],,0)</f>
        <v>DX01-L5</v>
      </c>
      <c r="G1420" s="257" t="s">
        <v>34</v>
      </c>
      <c r="H1420" s="257" t="s">
        <v>35</v>
      </c>
      <c r="I1420" s="280">
        <v>45824</v>
      </c>
      <c r="J1420" s="257" t="s">
        <v>26</v>
      </c>
      <c r="K1420" s="257" t="s">
        <v>32</v>
      </c>
      <c r="L1420" s="280">
        <v>45827</v>
      </c>
      <c r="M1420" s="257" t="str">
        <f>IF(Table2[[#This Row],[Resolve Date]]="","ONGOING","SOLVED")</f>
        <v>SOLVED</v>
      </c>
      <c r="N1420" s="258" t="s">
        <v>30</v>
      </c>
      <c r="O1420" s="257" t="str">
        <f>Table2[[#This Row],[K&amp;N REF ]]&amp;Table2[[#This Row],[Issue type ]]</f>
        <v>5016380331NO LABELS</v>
      </c>
      <c r="P1420" s="257">
        <f>YEAR(Table2[[#This Row],[Date ]])</f>
        <v>2025</v>
      </c>
      <c r="Q1420" s="257" t="str">
        <f>VLOOKUP(MONTH(Table2[[#This Row],[Date ]]),Months,2,0)</f>
        <v>June</v>
      </c>
      <c r="R1420" s="257" t="b">
        <f>COUNTIFS(Table2[Unique],Table2[[#This Row],[Unique]])&gt;1</f>
        <v>0</v>
      </c>
      <c r="S1420" s="257">
        <f>IF(Table2[[#This Row],[Status ]]="Solved",1,0)</f>
        <v>1</v>
      </c>
      <c r="T1420" s="257">
        <f>IF(Table2[[#This Row],[Status ]]="ongoing",1,0)</f>
        <v>0</v>
      </c>
    </row>
    <row r="1421" spans="1:20" x14ac:dyDescent="0.25">
      <c r="A1421" s="262">
        <v>5016380329</v>
      </c>
      <c r="B1421" s="269" t="str">
        <f>_xlfn.XLOOKUP(Table2[[#This Row],[K&amp;N REF ]],CAT_Details[Tracking Number],CAT_Details[S Ref],,0)</f>
        <v>20250611-S-70561</v>
      </c>
      <c r="C1421" s="270">
        <f>_xlfn.XLOOKUP(Table2[[#This Row],[K&amp;N REF ]],CAT_Details[Tracking Number],CAT_Details[TO Ref],,0)</f>
        <v>20250611738140</v>
      </c>
      <c r="D1421" s="270" t="str">
        <f>_xlfn.XLOOKUP(Table2[[#This Row],[K&amp;N REF ]],CAT_Details[Tracking Number],CAT_Details[Pickup Customer Name],,0)</f>
        <v>CONTITECH TECHNO-CHEMIE GMBH PMS CIV</v>
      </c>
      <c r="E1421" s="271" t="str">
        <f>_xlfn.XLOOKUP(Table2[[#This Row],[K&amp;N REF ]],CAT_Details[Tracking Number],CAT_Details[Delivery Country Code],,0)</f>
        <v>GB</v>
      </c>
      <c r="F1421" s="271" t="str">
        <f>_xlfn.XLOOKUP(Table2[[#This Row],[TO Ref]],CAT_Details[TO Ref],CAT_Details[Loc],,0)</f>
        <v>DX01-L5</v>
      </c>
      <c r="G1421" s="257" t="s">
        <v>34</v>
      </c>
      <c r="H1421" s="257" t="s">
        <v>35</v>
      </c>
      <c r="I1421" s="280">
        <v>45824</v>
      </c>
      <c r="J1421" s="257" t="s">
        <v>26</v>
      </c>
      <c r="K1421" s="257" t="s">
        <v>32</v>
      </c>
      <c r="L1421" s="280">
        <v>45825</v>
      </c>
      <c r="M1421" s="257" t="str">
        <f>IF(Table2[[#This Row],[Resolve Date]]="","ONGOING","SOLVED")</f>
        <v>SOLVED</v>
      </c>
      <c r="N1421" s="258" t="s">
        <v>30</v>
      </c>
      <c r="O1421" s="257" t="str">
        <f>Table2[[#This Row],[K&amp;N REF ]]&amp;Table2[[#This Row],[Issue type ]]</f>
        <v>5016380329NO LABELS</v>
      </c>
      <c r="P1421" s="257">
        <f>YEAR(Table2[[#This Row],[Date ]])</f>
        <v>2025</v>
      </c>
      <c r="Q1421" s="257" t="str">
        <f>VLOOKUP(MONTH(Table2[[#This Row],[Date ]]),Months,2,0)</f>
        <v>June</v>
      </c>
      <c r="R1421" s="257" t="b">
        <f>COUNTIFS(Table2[Unique],Table2[[#This Row],[Unique]])&gt;1</f>
        <v>0</v>
      </c>
      <c r="S1421" s="257">
        <f>IF(Table2[[#This Row],[Status ]]="Solved",1,0)</f>
        <v>1</v>
      </c>
      <c r="T1421" s="257">
        <f>IF(Table2[[#This Row],[Status ]]="ongoing",1,0)</f>
        <v>0</v>
      </c>
    </row>
    <row r="1422" spans="1:20" x14ac:dyDescent="0.25">
      <c r="A1422" s="262">
        <v>5016336177</v>
      </c>
      <c r="B1422" s="269" t="str">
        <f>_xlfn.XLOOKUP(Table2[[#This Row],[K&amp;N REF ]],CAT_Details[Tracking Number],CAT_Details[S Ref],,0)</f>
        <v>20250606-S-70462</v>
      </c>
      <c r="C1422" s="270">
        <f>_xlfn.XLOOKUP(Table2[[#This Row],[K&amp;N REF ]],CAT_Details[Tracking Number],CAT_Details[TO Ref],,0)</f>
        <v>20250606735598</v>
      </c>
      <c r="D1422" s="270" t="str">
        <f>_xlfn.XLOOKUP(Table2[[#This Row],[K&amp;N REF ]],CAT_Details[Tracking Number],CAT_Details[Pickup Customer Name],,0)</f>
        <v>BRAHM PRECISION PRODUCTS CORPORATION SPAIN S.A</v>
      </c>
      <c r="E1422" s="271" t="str">
        <f>_xlfn.XLOOKUP(Table2[[#This Row],[K&amp;N REF ]],CAT_Details[Tracking Number],CAT_Details[Delivery Country Code],,0)</f>
        <v>GB</v>
      </c>
      <c r="F1422" s="271" t="str">
        <f>_xlfn.XLOOKUP(Table2[[#This Row],[TO Ref]],CAT_Details[TO Ref],CAT_Details[Loc],,0)</f>
        <v>DK-BM01</v>
      </c>
      <c r="G1422" s="257" t="s">
        <v>24</v>
      </c>
      <c r="H1422" s="257" t="s">
        <v>35</v>
      </c>
      <c r="I1422" s="280">
        <v>45825</v>
      </c>
      <c r="J1422" s="257" t="s">
        <v>26</v>
      </c>
      <c r="K1422" s="257" t="s">
        <v>32</v>
      </c>
      <c r="L1422" s="280">
        <v>45825</v>
      </c>
      <c r="M1422" s="257" t="str">
        <f>IF(Table2[[#This Row],[Resolve Date]]="","ONGOING","SOLVED")</f>
        <v>SOLVED</v>
      </c>
      <c r="N1422" s="258" t="s">
        <v>30</v>
      </c>
      <c r="O1422" s="257" t="str">
        <f>Table2[[#This Row],[K&amp;N REF ]]&amp;Table2[[#This Row],[Issue type ]]</f>
        <v>5016336177NO LABELS</v>
      </c>
      <c r="P1422" s="257">
        <f>YEAR(Table2[[#This Row],[Date ]])</f>
        <v>2025</v>
      </c>
      <c r="Q1422" s="257" t="str">
        <f>VLOOKUP(MONTH(Table2[[#This Row],[Date ]]),Months,2,0)</f>
        <v>June</v>
      </c>
      <c r="R1422" s="257" t="b">
        <f>COUNTIFS(Table2[Unique],Table2[[#This Row],[Unique]])&gt;1</f>
        <v>0</v>
      </c>
      <c r="S1422" s="257">
        <f>IF(Table2[[#This Row],[Status ]]="Solved",1,0)</f>
        <v>1</v>
      </c>
      <c r="T1422" s="257">
        <f>IF(Table2[[#This Row],[Status ]]="ongoing",1,0)</f>
        <v>0</v>
      </c>
    </row>
    <row r="1423" spans="1:20" x14ac:dyDescent="0.25">
      <c r="A1423" s="262">
        <v>5016348920</v>
      </c>
      <c r="B1423" s="269" t="str">
        <f>_xlfn.XLOOKUP(Table2[[#This Row],[K&amp;N REF ]],CAT_Details[Tracking Number],CAT_Details[S Ref],,0)</f>
        <v>20250609-S-70120</v>
      </c>
      <c r="C1423" s="270">
        <f>_xlfn.XLOOKUP(Table2[[#This Row],[K&amp;N REF ]],CAT_Details[Tracking Number],CAT_Details[TO Ref],,0)</f>
        <v>20250609736031</v>
      </c>
      <c r="D1423" s="270" t="str">
        <f>_xlfn.XLOOKUP(Table2[[#This Row],[K&amp;N REF ]],CAT_Details[Tracking Number],CAT_Details[Pickup Customer Name],,0)</f>
        <v>Galba Srl</v>
      </c>
      <c r="E1423" s="271" t="str">
        <f>_xlfn.XLOOKUP(Table2[[#This Row],[K&amp;N REF ]],CAT_Details[Tracking Number],CAT_Details[Delivery Country Code],,0)</f>
        <v>GB</v>
      </c>
      <c r="F1423" s="271" t="str">
        <f>_xlfn.XLOOKUP(Table2[[#This Row],[TO Ref]],CAT_Details[TO Ref],CAT_Details[Loc],,0)</f>
        <v>DK-BM01</v>
      </c>
      <c r="G1423" s="257" t="s">
        <v>24</v>
      </c>
      <c r="H1423" s="257" t="s">
        <v>31</v>
      </c>
      <c r="I1423" s="280">
        <v>45825</v>
      </c>
      <c r="J1423" s="257" t="s">
        <v>26</v>
      </c>
      <c r="K1423" s="257" t="s">
        <v>32</v>
      </c>
      <c r="L1423" s="280">
        <v>45825</v>
      </c>
      <c r="M1423" s="257" t="str">
        <f>IF(Table2[[#This Row],[Resolve Date]]="","ONGOING","SOLVED")</f>
        <v>SOLVED</v>
      </c>
      <c r="N1423" s="258" t="s">
        <v>30</v>
      </c>
      <c r="O1423" s="257" t="str">
        <f>Table2[[#This Row],[K&amp;N REF ]]&amp;Table2[[#This Row],[Issue type ]]</f>
        <v>5016348920MISSING LABELS ON SOME UNITS</v>
      </c>
      <c r="P1423" s="257">
        <f>YEAR(Table2[[#This Row],[Date ]])</f>
        <v>2025</v>
      </c>
      <c r="Q1423" s="257" t="str">
        <f>VLOOKUP(MONTH(Table2[[#This Row],[Date ]]),Months,2,0)</f>
        <v>June</v>
      </c>
      <c r="R1423" s="257" t="b">
        <f>COUNTIFS(Table2[Unique],Table2[[#This Row],[Unique]])&gt;1</f>
        <v>0</v>
      </c>
      <c r="S1423" s="257">
        <f>IF(Table2[[#This Row],[Status ]]="Solved",1,0)</f>
        <v>1</v>
      </c>
      <c r="T1423" s="257">
        <f>IF(Table2[[#This Row],[Status ]]="ongoing",1,0)</f>
        <v>0</v>
      </c>
    </row>
    <row r="1424" spans="1:20" x14ac:dyDescent="0.25">
      <c r="A1424" s="262">
        <v>5016380473</v>
      </c>
      <c r="B1424" s="269" t="str">
        <f>_xlfn.XLOOKUP(Table2[[#This Row],[K&amp;N REF ]],CAT_Details[Tracking Number],CAT_Details[S Ref],,0)</f>
        <v>20250611-S-70310</v>
      </c>
      <c r="C1424" s="270">
        <f>_xlfn.XLOOKUP(Table2[[#This Row],[K&amp;N REF ]],CAT_Details[Tracking Number],CAT_Details[TO Ref],,0)</f>
        <v>20250610736768</v>
      </c>
      <c r="D1424" s="270" t="str">
        <f>_xlfn.XLOOKUP(Table2[[#This Row],[K&amp;N REF ]],CAT_Details[Tracking Number],CAT_Details[Pickup Customer Name],,0)</f>
        <v>COMER INDUSTRIES S.P.A.</v>
      </c>
      <c r="E1424" s="271" t="str">
        <f>_xlfn.XLOOKUP(Table2[[#This Row],[K&amp;N REF ]],CAT_Details[Tracking Number],CAT_Details[Delivery Country Code],,0)</f>
        <v>GB</v>
      </c>
      <c r="F1424" s="271">
        <f>_xlfn.XLOOKUP(Table2[[#This Row],[TO Ref]],CAT_Details[TO Ref],CAT_Details[Loc],,0)</f>
        <v>3401</v>
      </c>
      <c r="G1424" s="257" t="s">
        <v>24</v>
      </c>
      <c r="H1424" s="257" t="s">
        <v>35</v>
      </c>
      <c r="I1424" s="280">
        <v>45825</v>
      </c>
      <c r="J1424" s="257" t="s">
        <v>26</v>
      </c>
      <c r="K1424" s="257" t="s">
        <v>32</v>
      </c>
      <c r="L1424" s="280">
        <v>45825</v>
      </c>
      <c r="M1424" s="257" t="str">
        <f>IF(Table2[[#This Row],[Resolve Date]]="","ONGOING","SOLVED")</f>
        <v>SOLVED</v>
      </c>
      <c r="N1424" s="258" t="s">
        <v>30</v>
      </c>
      <c r="O1424" s="257" t="str">
        <f>Table2[[#This Row],[K&amp;N REF ]]&amp;Table2[[#This Row],[Issue type ]]</f>
        <v>5016380473NO LABELS</v>
      </c>
      <c r="P1424" s="257">
        <f>YEAR(Table2[[#This Row],[Date ]])</f>
        <v>2025</v>
      </c>
      <c r="Q1424" s="257" t="str">
        <f>VLOOKUP(MONTH(Table2[[#This Row],[Date ]]),Months,2,0)</f>
        <v>June</v>
      </c>
      <c r="R1424" s="257" t="b">
        <f>COUNTIFS(Table2[Unique],Table2[[#This Row],[Unique]])&gt;1</f>
        <v>0</v>
      </c>
      <c r="S1424" s="257">
        <f>IF(Table2[[#This Row],[Status ]]="Solved",1,0)</f>
        <v>1</v>
      </c>
      <c r="T1424" s="257">
        <f>IF(Table2[[#This Row],[Status ]]="ongoing",1,0)</f>
        <v>0</v>
      </c>
    </row>
    <row r="1425" spans="1:20" x14ac:dyDescent="0.25">
      <c r="A1425" s="262">
        <v>5016336289</v>
      </c>
      <c r="B1425" s="269" t="str">
        <f>_xlfn.XLOOKUP(Table2[[#This Row],[K&amp;N REF ]],CAT_Details[Tracking Number],CAT_Details[S Ref],,0)</f>
        <v>20250606-S-70164</v>
      </c>
      <c r="C1425" s="270">
        <f>_xlfn.XLOOKUP(Table2[[#This Row],[K&amp;N REF ]],CAT_Details[Tracking Number],CAT_Details[TO Ref],,0)</f>
        <v>20250606735216</v>
      </c>
      <c r="D1425" s="270" t="str">
        <f>_xlfn.XLOOKUP(Table2[[#This Row],[K&amp;N REF ]],CAT_Details[Tracking Number],CAT_Details[Pickup Customer Name],,0)</f>
        <v>Dayco Poland Sp. z o.o.</v>
      </c>
      <c r="E1425" s="271" t="str">
        <f>_xlfn.XLOOKUP(Table2[[#This Row],[K&amp;N REF ]],CAT_Details[Tracking Number],CAT_Details[Delivery Country Code],,0)</f>
        <v>GB</v>
      </c>
      <c r="F1425" s="271" t="str">
        <f>_xlfn.XLOOKUP(Table2[[#This Row],[TO Ref]],CAT_Details[TO Ref],CAT_Details[Loc],,0)</f>
        <v>DX01-L5</v>
      </c>
      <c r="G1425" s="257" t="s">
        <v>44</v>
      </c>
      <c r="H1425" s="257" t="s">
        <v>49</v>
      </c>
      <c r="I1425" s="280">
        <v>45825</v>
      </c>
      <c r="J1425" s="257" t="s">
        <v>26</v>
      </c>
      <c r="K1425" s="257" t="s">
        <v>32</v>
      </c>
      <c r="L1425" s="280">
        <v>45825</v>
      </c>
      <c r="M1425" s="257" t="str">
        <f>IF(Table2[[#This Row],[Resolve Date]]="","ONGOING","SOLVED")</f>
        <v>SOLVED</v>
      </c>
      <c r="N1425" s="258" t="s">
        <v>30</v>
      </c>
      <c r="O1425" s="257" t="str">
        <f>Table2[[#This Row],[K&amp;N REF ]]&amp;Table2[[#This Row],[Issue type ]]</f>
        <v>5016336289XX LABELS</v>
      </c>
      <c r="P1425" s="257">
        <f>YEAR(Table2[[#This Row],[Date ]])</f>
        <v>2025</v>
      </c>
      <c r="Q1425" s="257" t="str">
        <f>VLOOKUP(MONTH(Table2[[#This Row],[Date ]]),Months,2,0)</f>
        <v>June</v>
      </c>
      <c r="R1425" s="257" t="b">
        <f>COUNTIFS(Table2[Unique],Table2[[#This Row],[Unique]])&gt;1</f>
        <v>0</v>
      </c>
      <c r="S1425" s="257">
        <f>IF(Table2[[#This Row],[Status ]]="Solved",1,0)</f>
        <v>1</v>
      </c>
      <c r="T1425" s="257">
        <f>IF(Table2[[#This Row],[Status ]]="ongoing",1,0)</f>
        <v>0</v>
      </c>
    </row>
    <row r="1426" spans="1:20" x14ac:dyDescent="0.25">
      <c r="A1426" s="262">
        <v>5016348376</v>
      </c>
      <c r="B1426" s="269" t="str">
        <f>_xlfn.XLOOKUP(Table2[[#This Row],[K&amp;N REF ]],CAT_Details[Tracking Number],CAT_Details[S Ref],,0)</f>
        <v>20250606-S-70532</v>
      </c>
      <c r="C1426" s="270">
        <f>_xlfn.XLOOKUP(Table2[[#This Row],[K&amp;N REF ]],CAT_Details[Tracking Number],CAT_Details[TO Ref],,0)</f>
        <v>20250606735626</v>
      </c>
      <c r="D1426" s="270" t="str">
        <f>_xlfn.XLOOKUP(Table2[[#This Row],[K&amp;N REF ]],CAT_Details[Tracking Number],CAT_Details[Pickup Customer Name],,0)</f>
        <v>RANDOM DIS HOLDING</v>
      </c>
      <c r="E1426" s="271" t="str">
        <f>_xlfn.XLOOKUP(Table2[[#This Row],[K&amp;N REF ]],CAT_Details[Tracking Number],CAT_Details[Delivery Country Code],,0)</f>
        <v>FR</v>
      </c>
      <c r="F1426" s="271">
        <f>_xlfn.XLOOKUP(Table2[[#This Row],[TO Ref]],CAT_Details[TO Ref],CAT_Details[Loc],,0)</f>
        <v>3705</v>
      </c>
      <c r="G1426" s="257" t="s">
        <v>38</v>
      </c>
      <c r="H1426" s="257" t="s">
        <v>49</v>
      </c>
      <c r="I1426" s="280">
        <v>45825</v>
      </c>
      <c r="J1426" s="257" t="s">
        <v>26</v>
      </c>
      <c r="K1426" s="257" t="s">
        <v>32</v>
      </c>
      <c r="L1426" s="280">
        <v>45825</v>
      </c>
      <c r="M1426" s="257" t="str">
        <f>IF(Table2[[#This Row],[Resolve Date]]="","ONGOING","SOLVED")</f>
        <v>SOLVED</v>
      </c>
      <c r="N1426" s="258" t="s">
        <v>30</v>
      </c>
      <c r="O1426" s="257" t="str">
        <f>Table2[[#This Row],[K&amp;N REF ]]&amp;Table2[[#This Row],[Issue type ]]</f>
        <v>5016348376XX LABELS</v>
      </c>
      <c r="P1426" s="257">
        <f>YEAR(Table2[[#This Row],[Date ]])</f>
        <v>2025</v>
      </c>
      <c r="Q1426" s="257" t="str">
        <f>VLOOKUP(MONTH(Table2[[#This Row],[Date ]]),Months,2,0)</f>
        <v>June</v>
      </c>
      <c r="R1426" s="257" t="b">
        <f>COUNTIFS(Table2[Unique],Table2[[#This Row],[Unique]])&gt;1</f>
        <v>0</v>
      </c>
      <c r="S1426" s="257">
        <f>IF(Table2[[#This Row],[Status ]]="Solved",1,0)</f>
        <v>1</v>
      </c>
      <c r="T1426" s="257">
        <f>IF(Table2[[#This Row],[Status ]]="ongoing",1,0)</f>
        <v>0</v>
      </c>
    </row>
    <row r="1427" spans="1:20" x14ac:dyDescent="0.25">
      <c r="A1427" s="262">
        <v>5016364772</v>
      </c>
      <c r="B1427" s="269" t="str">
        <f>_xlfn.XLOOKUP(Table2[[#This Row],[K&amp;N REF ]],CAT_Details[Tracking Number],CAT_Details[S Ref],,0)</f>
        <v>20250610-S-70356</v>
      </c>
      <c r="C1427" s="270">
        <f>_xlfn.XLOOKUP(Table2[[#This Row],[K&amp;N REF ]],CAT_Details[Tracking Number],CAT_Details[TO Ref],,0)</f>
        <v>20250609736222</v>
      </c>
      <c r="D1427" s="270" t="str">
        <f>_xlfn.XLOOKUP(Table2[[#This Row],[K&amp;N REF ]],CAT_Details[Tracking Number],CAT_Details[Pickup Customer Name],,0)</f>
        <v>BONTAZ CENTRE SAS</v>
      </c>
      <c r="E1427" s="271" t="str">
        <f>_xlfn.XLOOKUP(Table2[[#This Row],[K&amp;N REF ]],CAT_Details[Tracking Number],CAT_Details[Delivery Country Code],,0)</f>
        <v>GB</v>
      </c>
      <c r="F1427" s="271" t="str">
        <f>_xlfn.XLOOKUP(Table2[[#This Row],[TO Ref]],CAT_Details[TO Ref],CAT_Details[Loc],,0)</f>
        <v>MZ02</v>
      </c>
      <c r="G1427" s="257" t="s">
        <v>36</v>
      </c>
      <c r="H1427" s="257" t="s">
        <v>35</v>
      </c>
      <c r="I1427" s="280">
        <v>45825</v>
      </c>
      <c r="J1427" s="257" t="s">
        <v>41</v>
      </c>
      <c r="K1427" s="257" t="s">
        <v>32</v>
      </c>
      <c r="L1427" s="280">
        <v>45825</v>
      </c>
      <c r="M1427" s="257" t="str">
        <f>IF(Table2[[#This Row],[Resolve Date]]="","ONGOING","SOLVED")</f>
        <v>SOLVED</v>
      </c>
      <c r="N1427" s="258" t="s">
        <v>30</v>
      </c>
      <c r="O1427" s="257" t="str">
        <f>Table2[[#This Row],[K&amp;N REF ]]&amp;Table2[[#This Row],[Issue type ]]</f>
        <v>5016364772NO LABELS</v>
      </c>
      <c r="P1427" s="257">
        <f>YEAR(Table2[[#This Row],[Date ]])</f>
        <v>2025</v>
      </c>
      <c r="Q1427" s="257" t="str">
        <f>VLOOKUP(MONTH(Table2[[#This Row],[Date ]]),Months,2,0)</f>
        <v>June</v>
      </c>
      <c r="R1427" s="257" t="b">
        <f>COUNTIFS(Table2[Unique],Table2[[#This Row],[Unique]])&gt;1</f>
        <v>0</v>
      </c>
      <c r="S1427" s="257">
        <f>IF(Table2[[#This Row],[Status ]]="Solved",1,0)</f>
        <v>1</v>
      </c>
      <c r="T1427" s="257">
        <f>IF(Table2[[#This Row],[Status ]]="ongoing",1,0)</f>
        <v>0</v>
      </c>
    </row>
    <row r="1428" spans="1:20" x14ac:dyDescent="0.25">
      <c r="A1428" s="262">
        <v>5016364774</v>
      </c>
      <c r="B1428" s="269" t="str">
        <f>_xlfn.XLOOKUP(Table2[[#This Row],[K&amp;N REF ]],CAT_Details[Tracking Number],CAT_Details[S Ref],,0)</f>
        <v>20250610-S-70356</v>
      </c>
      <c r="C1428" s="270">
        <f>_xlfn.XLOOKUP(Table2[[#This Row],[K&amp;N REF ]],CAT_Details[Tracking Number],CAT_Details[TO Ref],,0)</f>
        <v>20250609736227</v>
      </c>
      <c r="D1428" s="270" t="str">
        <f>_xlfn.XLOOKUP(Table2[[#This Row],[K&amp;N REF ]],CAT_Details[Tracking Number],CAT_Details[Pickup Customer Name],,0)</f>
        <v>BONTAZ CENTRE SAS</v>
      </c>
      <c r="E1428" s="271" t="str">
        <f>_xlfn.XLOOKUP(Table2[[#This Row],[K&amp;N REF ]],CAT_Details[Tracking Number],CAT_Details[Delivery Country Code],,0)</f>
        <v>GB</v>
      </c>
      <c r="F1428" s="271" t="str">
        <f>_xlfn.XLOOKUP(Table2[[#This Row],[TO Ref]],CAT_Details[TO Ref],CAT_Details[Loc],,0)</f>
        <v>DX01-L5</v>
      </c>
      <c r="G1428" s="257" t="s">
        <v>36</v>
      </c>
      <c r="H1428" s="257" t="s">
        <v>35</v>
      </c>
      <c r="I1428" s="280">
        <v>45825</v>
      </c>
      <c r="J1428" s="257" t="s">
        <v>41</v>
      </c>
      <c r="K1428" s="257" t="s">
        <v>32</v>
      </c>
      <c r="L1428" s="280">
        <v>45825</v>
      </c>
      <c r="M1428" s="257" t="str">
        <f>IF(Table2[[#This Row],[Resolve Date]]="","ONGOING","SOLVED")</f>
        <v>SOLVED</v>
      </c>
      <c r="N1428" s="258" t="s">
        <v>30</v>
      </c>
      <c r="O1428" s="257" t="str">
        <f>Table2[[#This Row],[K&amp;N REF ]]&amp;Table2[[#This Row],[Issue type ]]</f>
        <v>5016364774NO LABELS</v>
      </c>
      <c r="P1428" s="257">
        <f>YEAR(Table2[[#This Row],[Date ]])</f>
        <v>2025</v>
      </c>
      <c r="Q1428" s="257" t="str">
        <f>VLOOKUP(MONTH(Table2[[#This Row],[Date ]]),Months,2,0)</f>
        <v>June</v>
      </c>
      <c r="R1428" s="257" t="b">
        <f>COUNTIFS(Table2[Unique],Table2[[#This Row],[Unique]])&gt;1</f>
        <v>0</v>
      </c>
      <c r="S1428" s="257">
        <f>IF(Table2[[#This Row],[Status ]]="Solved",1,0)</f>
        <v>1</v>
      </c>
      <c r="T1428" s="257">
        <f>IF(Table2[[#This Row],[Status ]]="ongoing",1,0)</f>
        <v>0</v>
      </c>
    </row>
    <row r="1429" spans="1:20" x14ac:dyDescent="0.25">
      <c r="A1429" s="262">
        <v>5016364937</v>
      </c>
      <c r="B1429" s="269" t="str">
        <f>_xlfn.XLOOKUP(Table2[[#This Row],[K&amp;N REF ]],CAT_Details[Tracking Number],CAT_Details[S Ref],,0)</f>
        <v>20250610-S-70358</v>
      </c>
      <c r="C1429" s="270">
        <f>_xlfn.XLOOKUP(Table2[[#This Row],[K&amp;N REF ]],CAT_Details[Tracking Number],CAT_Details[TO Ref],,0)</f>
        <v>20250610736949</v>
      </c>
      <c r="D1429" s="270" t="str">
        <f>_xlfn.XLOOKUP(Table2[[#This Row],[K&amp;N REF ]],CAT_Details[Tracking Number],CAT_Details[Pickup Customer Name],,0)</f>
        <v>SOGEFI FILTRATION FRANCE</v>
      </c>
      <c r="E1429" s="271" t="str">
        <f>_xlfn.XLOOKUP(Table2[[#This Row],[K&amp;N REF ]],CAT_Details[Tracking Number],CAT_Details[Delivery Country Code],,0)</f>
        <v>GB</v>
      </c>
      <c r="F1429" s="271" t="str">
        <f>_xlfn.XLOOKUP(Table2[[#This Row],[TO Ref]],CAT_Details[TO Ref],CAT_Details[Loc],,0)</f>
        <v>DX01-L5</v>
      </c>
      <c r="G1429" s="257" t="s">
        <v>36</v>
      </c>
      <c r="H1429" s="257" t="s">
        <v>35</v>
      </c>
      <c r="I1429" s="280">
        <v>45825</v>
      </c>
      <c r="J1429" s="257" t="s">
        <v>41</v>
      </c>
      <c r="K1429" s="257" t="s">
        <v>32</v>
      </c>
      <c r="L1429" s="280">
        <v>45825</v>
      </c>
      <c r="M1429" s="257" t="str">
        <f>IF(Table2[[#This Row],[Resolve Date]]="","ONGOING","SOLVED")</f>
        <v>SOLVED</v>
      </c>
      <c r="N1429" s="258" t="s">
        <v>30</v>
      </c>
      <c r="O1429" s="257" t="str">
        <f>Table2[[#This Row],[K&amp;N REF ]]&amp;Table2[[#This Row],[Issue type ]]</f>
        <v>5016364937NO LABELS</v>
      </c>
      <c r="P1429" s="257">
        <f>YEAR(Table2[[#This Row],[Date ]])</f>
        <v>2025</v>
      </c>
      <c r="Q1429" s="257" t="str">
        <f>VLOOKUP(MONTH(Table2[[#This Row],[Date ]]),Months,2,0)</f>
        <v>June</v>
      </c>
      <c r="R1429" s="257" t="b">
        <f>COUNTIFS(Table2[Unique],Table2[[#This Row],[Unique]])&gt;1</f>
        <v>0</v>
      </c>
      <c r="S1429" s="257">
        <f>IF(Table2[[#This Row],[Status ]]="Solved",1,0)</f>
        <v>1</v>
      </c>
      <c r="T1429" s="257">
        <f>IF(Table2[[#This Row],[Status ]]="ongoing",1,0)</f>
        <v>0</v>
      </c>
    </row>
    <row r="1430" spans="1:20" x14ac:dyDescent="0.25">
      <c r="A1430" s="262">
        <v>5016326130</v>
      </c>
      <c r="B1430" s="269" t="str">
        <f>_xlfn.XLOOKUP(Table2[[#This Row],[K&amp;N REF ]],CAT_Details[Tracking Number],CAT_Details[S Ref],,0)</f>
        <v>20250605-S-70307</v>
      </c>
      <c r="C1430" s="270">
        <f>_xlfn.XLOOKUP(Table2[[#This Row],[K&amp;N REF ]],CAT_Details[Tracking Number],CAT_Details[TO Ref],,0)</f>
        <v>20250604733716</v>
      </c>
      <c r="D1430" s="270" t="str">
        <f>_xlfn.XLOOKUP(Table2[[#This Row],[K&amp;N REF ]],CAT_Details[Tracking Number],CAT_Details[Pickup Customer Name],,0)</f>
        <v>PARKER HANNIFIN ITALY SRL</v>
      </c>
      <c r="E1430" s="271" t="str">
        <f>_xlfn.XLOOKUP(Table2[[#This Row],[K&amp;N REF ]],CAT_Details[Tracking Number],CAT_Details[Delivery Country Code],,0)</f>
        <v>GB</v>
      </c>
      <c r="F1430" s="271" t="str">
        <f>_xlfn.XLOOKUP(Table2[[#This Row],[TO Ref]],CAT_Details[TO Ref],CAT_Details[Loc],,0)</f>
        <v>OYL1</v>
      </c>
      <c r="G1430" s="257" t="s">
        <v>24</v>
      </c>
      <c r="H1430" s="257" t="s">
        <v>35</v>
      </c>
      <c r="I1430" s="280">
        <v>45826</v>
      </c>
      <c r="J1430" s="257" t="s">
        <v>26</v>
      </c>
      <c r="K1430" s="257" t="s">
        <v>32</v>
      </c>
      <c r="L1430" s="280">
        <v>45826</v>
      </c>
      <c r="M1430" s="257" t="str">
        <f>IF(Table2[[#This Row],[Resolve Date]]="","ONGOING","SOLVED")</f>
        <v>SOLVED</v>
      </c>
      <c r="N1430" s="258" t="s">
        <v>30</v>
      </c>
      <c r="O1430" s="257" t="str">
        <f>Table2[[#This Row],[K&amp;N REF ]]&amp;Table2[[#This Row],[Issue type ]]</f>
        <v>5016326130NO LABELS</v>
      </c>
      <c r="P1430" s="257">
        <f>YEAR(Table2[[#This Row],[Date ]])</f>
        <v>2025</v>
      </c>
      <c r="Q1430" s="257" t="str">
        <f>VLOOKUP(MONTH(Table2[[#This Row],[Date ]]),Months,2,0)</f>
        <v>June</v>
      </c>
      <c r="R1430" s="257" t="b">
        <f>COUNTIFS(Table2[Unique],Table2[[#This Row],[Unique]])&gt;1</f>
        <v>0</v>
      </c>
      <c r="S1430" s="257">
        <f>IF(Table2[[#This Row],[Status ]]="Solved",1,0)</f>
        <v>1</v>
      </c>
      <c r="T1430" s="257">
        <f>IF(Table2[[#This Row],[Status ]]="ongoing",1,0)</f>
        <v>0</v>
      </c>
    </row>
    <row r="1431" spans="1:20" x14ac:dyDescent="0.25">
      <c r="A1431" s="262">
        <v>5016364869</v>
      </c>
      <c r="B1431" s="269" t="str">
        <f>_xlfn.XLOOKUP(Table2[[#This Row],[K&amp;N REF ]],CAT_Details[Tracking Number],CAT_Details[S Ref],,0)</f>
        <v>20250610-S-70149</v>
      </c>
      <c r="C1431" s="270">
        <f>_xlfn.XLOOKUP(Table2[[#This Row],[K&amp;N REF ]],CAT_Details[Tracking Number],CAT_Details[TO Ref],,0)</f>
        <v>20250609736302</v>
      </c>
      <c r="D1431" s="270" t="str">
        <f>_xlfn.XLOOKUP(Table2[[#This Row],[K&amp;N REF ]],CAT_Details[Tracking Number],CAT_Details[Pickup Customer Name],,0)</f>
        <v>SAN MARTINO (AT)/SELMAT SRL</v>
      </c>
      <c r="E1431" s="271" t="str">
        <f>_xlfn.XLOOKUP(Table2[[#This Row],[K&amp;N REF ]],CAT_Details[Tracking Number],CAT_Details[Delivery Country Code],,0)</f>
        <v>GB</v>
      </c>
      <c r="F1431" s="271">
        <f>_xlfn.XLOOKUP(Table2[[#This Row],[TO Ref]],CAT_Details[TO Ref],CAT_Details[Loc],,0)</f>
        <v>3402</v>
      </c>
      <c r="G1431" s="257" t="s">
        <v>24</v>
      </c>
      <c r="H1431" s="257" t="s">
        <v>35</v>
      </c>
      <c r="I1431" s="280">
        <v>45826</v>
      </c>
      <c r="J1431" s="257" t="s">
        <v>26</v>
      </c>
      <c r="K1431" s="257" t="s">
        <v>32</v>
      </c>
      <c r="L1431" s="280">
        <v>45826</v>
      </c>
      <c r="M1431" s="257" t="str">
        <f>IF(Table2[[#This Row],[Resolve Date]]="","ONGOING","SOLVED")</f>
        <v>SOLVED</v>
      </c>
      <c r="N1431" s="258" t="s">
        <v>30</v>
      </c>
      <c r="O1431" s="257" t="str">
        <f>Table2[[#This Row],[K&amp;N REF ]]&amp;Table2[[#This Row],[Issue type ]]</f>
        <v>5016364869NO LABELS</v>
      </c>
      <c r="P1431" s="257">
        <f>YEAR(Table2[[#This Row],[Date ]])</f>
        <v>2025</v>
      </c>
      <c r="Q1431" s="257" t="str">
        <f>VLOOKUP(MONTH(Table2[[#This Row],[Date ]]),Months,2,0)</f>
        <v>June</v>
      </c>
      <c r="R1431" s="257" t="b">
        <f>COUNTIFS(Table2[Unique],Table2[[#This Row],[Unique]])&gt;1</f>
        <v>0</v>
      </c>
      <c r="S1431" s="257">
        <f>IF(Table2[[#This Row],[Status ]]="Solved",1,0)</f>
        <v>1</v>
      </c>
      <c r="T1431" s="257">
        <f>IF(Table2[[#This Row],[Status ]]="ongoing",1,0)</f>
        <v>0</v>
      </c>
    </row>
    <row r="1432" spans="1:20" x14ac:dyDescent="0.25">
      <c r="A1432" s="262">
        <v>5016380585</v>
      </c>
      <c r="B1432" s="269" t="str">
        <f>_xlfn.XLOOKUP(Table2[[#This Row],[K&amp;N REF ]],CAT_Details[Tracking Number],CAT_Details[S Ref],,0)</f>
        <v>20250611-S-70281</v>
      </c>
      <c r="C1432" s="270">
        <f>_xlfn.XLOOKUP(Table2[[#This Row],[K&amp;N REF ]],CAT_Details[Tracking Number],CAT_Details[TO Ref],,0)</f>
        <v>20250610737277</v>
      </c>
      <c r="D1432" s="270" t="str">
        <f>_xlfn.XLOOKUP(Table2[[#This Row],[K&amp;N REF ]],CAT_Details[Tracking Number],CAT_Details[Pickup Customer Name],,0)</f>
        <v>PARKER HANNIFIN ITALY SRL</v>
      </c>
      <c r="E1432" s="271" t="str">
        <f>_xlfn.XLOOKUP(Table2[[#This Row],[K&amp;N REF ]],CAT_Details[Tracking Number],CAT_Details[Delivery Country Code],,0)</f>
        <v>GB</v>
      </c>
      <c r="F1432" s="271" t="str">
        <f>_xlfn.XLOOKUP(Table2[[#This Row],[TO Ref]],CAT_Details[TO Ref],CAT_Details[Loc],,0)</f>
        <v>OYL1</v>
      </c>
      <c r="G1432" s="257" t="s">
        <v>24</v>
      </c>
      <c r="H1432" s="257" t="s">
        <v>35</v>
      </c>
      <c r="I1432" s="280">
        <v>45826</v>
      </c>
      <c r="J1432" s="257" t="s">
        <v>26</v>
      </c>
      <c r="K1432" s="257" t="s">
        <v>32</v>
      </c>
      <c r="L1432" s="280">
        <v>45826</v>
      </c>
      <c r="M1432" s="257" t="str">
        <f>IF(Table2[[#This Row],[Resolve Date]]="","ONGOING","SOLVED")</f>
        <v>SOLVED</v>
      </c>
      <c r="N1432" s="258" t="s">
        <v>30</v>
      </c>
      <c r="O1432" s="257" t="str">
        <f>Table2[[#This Row],[K&amp;N REF ]]&amp;Table2[[#This Row],[Issue type ]]</f>
        <v>5016380585NO LABELS</v>
      </c>
      <c r="P1432" s="257">
        <f>YEAR(Table2[[#This Row],[Date ]])</f>
        <v>2025</v>
      </c>
      <c r="Q1432" s="257" t="str">
        <f>VLOOKUP(MONTH(Table2[[#This Row],[Date ]]),Months,2,0)</f>
        <v>June</v>
      </c>
      <c r="R1432" s="257" t="b">
        <f>COUNTIFS(Table2[Unique],Table2[[#This Row],[Unique]])&gt;1</f>
        <v>0</v>
      </c>
      <c r="S1432" s="257">
        <f>IF(Table2[[#This Row],[Status ]]="Solved",1,0)</f>
        <v>1</v>
      </c>
      <c r="T1432" s="257">
        <f>IF(Table2[[#This Row],[Status ]]="ongoing",1,0)</f>
        <v>0</v>
      </c>
    </row>
    <row r="1433" spans="1:20" x14ac:dyDescent="0.25">
      <c r="A1433" s="262">
        <v>5016336243</v>
      </c>
      <c r="B1433" s="269" t="str">
        <f>_xlfn.XLOOKUP(Table2[[#This Row],[K&amp;N REF ]],CAT_Details[Tracking Number],CAT_Details[S Ref],,0)</f>
        <v>20250605-S-70420</v>
      </c>
      <c r="C1433" s="270">
        <f>_xlfn.XLOOKUP(Table2[[#This Row],[K&amp;N REF ]],CAT_Details[Tracking Number],CAT_Details[TO Ref],,0)</f>
        <v>20250604733500</v>
      </c>
      <c r="D1433" s="270" t="str">
        <f>_xlfn.XLOOKUP(Table2[[#This Row],[K&amp;N REF ]],CAT_Details[Tracking Number],CAT_Details[Pickup Customer Name],,0)</f>
        <v>Akg Thermotechnik Lettland Ltd.</v>
      </c>
      <c r="E1433" s="271" t="str">
        <f>_xlfn.XLOOKUP(Table2[[#This Row],[K&amp;N REF ]],CAT_Details[Tracking Number],CAT_Details[Delivery Country Code],,0)</f>
        <v>FR</v>
      </c>
      <c r="F1433" s="271">
        <f>_xlfn.XLOOKUP(Table2[[#This Row],[TO Ref]],CAT_Details[TO Ref],CAT_Details[Loc],,0)</f>
        <v>3705</v>
      </c>
      <c r="G1433" s="257" t="s">
        <v>44</v>
      </c>
      <c r="H1433" s="257" t="s">
        <v>179</v>
      </c>
      <c r="I1433" s="280">
        <v>45826</v>
      </c>
      <c r="J1433" s="257" t="s">
        <v>26</v>
      </c>
      <c r="K1433" s="257" t="s">
        <v>32</v>
      </c>
      <c r="L1433" s="280">
        <v>45826</v>
      </c>
      <c r="M1433" s="257" t="str">
        <f>IF(Table2[[#This Row],[Resolve Date]]="","ONGOING","SOLVED")</f>
        <v>SOLVED</v>
      </c>
      <c r="N1433" s="258" t="s">
        <v>30</v>
      </c>
      <c r="O1433" s="257" t="str">
        <f>Table2[[#This Row],[K&amp;N REF ]]&amp;Table2[[#This Row],[Issue type ]]</f>
        <v xml:space="preserve">5016336243NOT SCANNABLE </v>
      </c>
      <c r="P1433" s="257">
        <f>YEAR(Table2[[#This Row],[Date ]])</f>
        <v>2025</v>
      </c>
      <c r="Q1433" s="257" t="str">
        <f>VLOOKUP(MONTH(Table2[[#This Row],[Date ]]),Months,2,0)</f>
        <v>June</v>
      </c>
      <c r="R1433" s="257" t="b">
        <f>COUNTIFS(Table2[Unique],Table2[[#This Row],[Unique]])&gt;1</f>
        <v>0</v>
      </c>
      <c r="S1433" s="257">
        <f>IF(Table2[[#This Row],[Status ]]="Solved",1,0)</f>
        <v>1</v>
      </c>
      <c r="T1433" s="257">
        <f>IF(Table2[[#This Row],[Status ]]="ongoing",1,0)</f>
        <v>0</v>
      </c>
    </row>
    <row r="1434" spans="1:20" x14ac:dyDescent="0.25">
      <c r="A1434" s="262">
        <v>5016326155</v>
      </c>
      <c r="B1434" s="269" t="str">
        <f>_xlfn.XLOOKUP(Table2[[#This Row],[K&amp;N REF ]],CAT_Details[Tracking Number],CAT_Details[S Ref],,0)</f>
        <v>20250605-S-70390</v>
      </c>
      <c r="C1434" s="270">
        <f>_xlfn.XLOOKUP(Table2[[#This Row],[K&amp;N REF ]],CAT_Details[Tracking Number],CAT_Details[TO Ref],,0)</f>
        <v>20250605734425</v>
      </c>
      <c r="D1434" s="270" t="str">
        <f>_xlfn.XLOOKUP(Table2[[#This Row],[K&amp;N REF ]],CAT_Details[Tracking Number],CAT_Details[Pickup Customer Name],,0)</f>
        <v>MIBA STEELTEC S.R.O.</v>
      </c>
      <c r="E1434" s="271" t="str">
        <f>_xlfn.XLOOKUP(Table2[[#This Row],[K&amp;N REF ]],CAT_Details[Tracking Number],CAT_Details[Delivery Country Code],,0)</f>
        <v>GB</v>
      </c>
      <c r="F1434" s="271" t="str">
        <f>_xlfn.XLOOKUP(Table2[[#This Row],[TO Ref]],CAT_Details[TO Ref],CAT_Details[Loc],,0)</f>
        <v>DK-BM01</v>
      </c>
      <c r="G1434" s="257" t="s">
        <v>44</v>
      </c>
      <c r="H1434" s="257" t="s">
        <v>35</v>
      </c>
      <c r="I1434" s="280">
        <v>45826</v>
      </c>
      <c r="J1434" s="257" t="s">
        <v>26</v>
      </c>
      <c r="K1434" s="257" t="s">
        <v>32</v>
      </c>
      <c r="L1434" s="280">
        <v>45826</v>
      </c>
      <c r="M1434" s="257" t="str">
        <f>IF(Table2[[#This Row],[Resolve Date]]="","ONGOING","SOLVED")</f>
        <v>SOLVED</v>
      </c>
      <c r="N1434" s="258" t="s">
        <v>30</v>
      </c>
      <c r="O1434" s="257" t="str">
        <f>Table2[[#This Row],[K&amp;N REF ]]&amp;Table2[[#This Row],[Issue type ]]</f>
        <v>5016326155NO LABELS</v>
      </c>
      <c r="P1434" s="257">
        <f>YEAR(Table2[[#This Row],[Date ]])</f>
        <v>2025</v>
      </c>
      <c r="Q1434" s="257" t="str">
        <f>VLOOKUP(MONTH(Table2[[#This Row],[Date ]]),Months,2,0)</f>
        <v>June</v>
      </c>
      <c r="R1434" s="257" t="b">
        <f>COUNTIFS(Table2[Unique],Table2[[#This Row],[Unique]])&gt;1</f>
        <v>0</v>
      </c>
      <c r="S1434" s="257">
        <f>IF(Table2[[#This Row],[Status ]]="Solved",1,0)</f>
        <v>1</v>
      </c>
      <c r="T1434" s="257">
        <f>IF(Table2[[#This Row],[Status ]]="ongoing",1,0)</f>
        <v>0</v>
      </c>
    </row>
    <row r="1435" spans="1:20" x14ac:dyDescent="0.25">
      <c r="A1435" s="262">
        <v>5016380469</v>
      </c>
      <c r="B1435" s="269" t="str">
        <f>_xlfn.XLOOKUP(Table2[[#This Row],[K&amp;N REF ]],CAT_Details[Tracking Number],CAT_Details[S Ref],,0)</f>
        <v>20250611-S-70375</v>
      </c>
      <c r="C1435" s="270">
        <f>_xlfn.XLOOKUP(Table2[[#This Row],[K&amp;N REF ]],CAT_Details[Tracking Number],CAT_Details[TO Ref],,0)</f>
        <v>20250606735238</v>
      </c>
      <c r="D1435" s="270" t="str">
        <f>_xlfn.XLOOKUP(Table2[[#This Row],[K&amp;N REF ]],CAT_Details[Tracking Number],CAT_Details[Pickup Customer Name],,0)</f>
        <v>Dayco Poland Sp. z o.o.</v>
      </c>
      <c r="E1435" s="271" t="str">
        <f>_xlfn.XLOOKUP(Table2[[#This Row],[K&amp;N REF ]],CAT_Details[Tracking Number],CAT_Details[Delivery Country Code],,0)</f>
        <v>GB</v>
      </c>
      <c r="F1435" s="271">
        <f>_xlfn.XLOOKUP(Table2[[#This Row],[TO Ref]],CAT_Details[TO Ref],CAT_Details[Loc],,0)</f>
        <v>3402</v>
      </c>
      <c r="G1435" s="257" t="s">
        <v>44</v>
      </c>
      <c r="H1435" s="257" t="s">
        <v>35</v>
      </c>
      <c r="I1435" s="280">
        <v>45826</v>
      </c>
      <c r="J1435" s="257" t="s">
        <v>26</v>
      </c>
      <c r="K1435" s="257" t="s">
        <v>32</v>
      </c>
      <c r="L1435" s="280">
        <v>45826</v>
      </c>
      <c r="M1435" s="257" t="str">
        <f>IF(Table2[[#This Row],[Resolve Date]]="","ONGOING","SOLVED")</f>
        <v>SOLVED</v>
      </c>
      <c r="N1435" s="258" t="s">
        <v>30</v>
      </c>
      <c r="O1435" s="257" t="str">
        <f>Table2[[#This Row],[K&amp;N REF ]]&amp;Table2[[#This Row],[Issue type ]]</f>
        <v>5016380469NO LABELS</v>
      </c>
      <c r="P1435" s="257">
        <f>YEAR(Table2[[#This Row],[Date ]])</f>
        <v>2025</v>
      </c>
      <c r="Q1435" s="257" t="str">
        <f>VLOOKUP(MONTH(Table2[[#This Row],[Date ]]),Months,2,0)</f>
        <v>June</v>
      </c>
      <c r="R1435" s="257" t="b">
        <f>COUNTIFS(Table2[Unique],Table2[[#This Row],[Unique]])&gt;1</f>
        <v>0</v>
      </c>
      <c r="S1435" s="257">
        <f>IF(Table2[[#This Row],[Status ]]="Solved",1,0)</f>
        <v>1</v>
      </c>
      <c r="T1435" s="257">
        <f>IF(Table2[[#This Row],[Status ]]="ongoing",1,0)</f>
        <v>0</v>
      </c>
    </row>
    <row r="1436" spans="1:20" x14ac:dyDescent="0.25">
      <c r="A1436" s="262">
        <v>5016348647</v>
      </c>
      <c r="B1436" s="269" t="str">
        <f>_xlfn.XLOOKUP(Table2[[#This Row],[K&amp;N REF ]],CAT_Details[Tracking Number],CAT_Details[S Ref],,0)</f>
        <v>20250606-S-70468</v>
      </c>
      <c r="C1436" s="270">
        <f>_xlfn.XLOOKUP(Table2[[#This Row],[K&amp;N REF ]],CAT_Details[Tracking Number],CAT_Details[TO Ref],,0)</f>
        <v>20250606735606</v>
      </c>
      <c r="D1436" s="270" t="str">
        <f>_xlfn.XLOOKUP(Table2[[#This Row],[K&amp;N REF ]],CAT_Details[Tracking Number],CAT_Details[Pickup Customer Name],,0)</f>
        <v>HERN S.R.O.</v>
      </c>
      <c r="E1436" s="271" t="str">
        <f>_xlfn.XLOOKUP(Table2[[#This Row],[K&amp;N REF ]],CAT_Details[Tracking Number],CAT_Details[Delivery Country Code],,0)</f>
        <v>GB</v>
      </c>
      <c r="F1436" s="271" t="str">
        <f>_xlfn.XLOOKUP(Table2[[#This Row],[TO Ref]],CAT_Details[TO Ref],CAT_Details[Loc],,0)</f>
        <v>OYL1</v>
      </c>
      <c r="G1436" s="257" t="s">
        <v>44</v>
      </c>
      <c r="H1436" s="257" t="s">
        <v>35</v>
      </c>
      <c r="I1436" s="280">
        <v>45826</v>
      </c>
      <c r="J1436" s="257" t="s">
        <v>26</v>
      </c>
      <c r="K1436" s="257" t="s">
        <v>32</v>
      </c>
      <c r="L1436" s="280">
        <v>45826</v>
      </c>
      <c r="M1436" s="257" t="str">
        <f>IF(Table2[[#This Row],[Resolve Date]]="","ONGOING","SOLVED")</f>
        <v>SOLVED</v>
      </c>
      <c r="N1436" s="258" t="s">
        <v>30</v>
      </c>
      <c r="O1436" s="257" t="str">
        <f>Table2[[#This Row],[K&amp;N REF ]]&amp;Table2[[#This Row],[Issue type ]]</f>
        <v>5016348647NO LABELS</v>
      </c>
      <c r="P1436" s="257">
        <f>YEAR(Table2[[#This Row],[Date ]])</f>
        <v>2025</v>
      </c>
      <c r="Q1436" s="257" t="str">
        <f>VLOOKUP(MONTH(Table2[[#This Row],[Date ]]),Months,2,0)</f>
        <v>June</v>
      </c>
      <c r="R1436" s="257" t="b">
        <f>COUNTIFS(Table2[Unique],Table2[[#This Row],[Unique]])&gt;1</f>
        <v>0</v>
      </c>
      <c r="S1436" s="257">
        <f>IF(Table2[[#This Row],[Status ]]="Solved",1,0)</f>
        <v>1</v>
      </c>
      <c r="T1436" s="257">
        <f>IF(Table2[[#This Row],[Status ]]="ongoing",1,0)</f>
        <v>0</v>
      </c>
    </row>
    <row r="1437" spans="1:20" x14ac:dyDescent="0.25">
      <c r="A1437" s="262">
        <v>5016348512</v>
      </c>
      <c r="B1437" s="269" t="str">
        <f>_xlfn.XLOOKUP(Table2[[#This Row],[K&amp;N REF ]],CAT_Details[Tracking Number],CAT_Details[S Ref],,0)</f>
        <v>20250609-S-70190</v>
      </c>
      <c r="C1437" s="270">
        <f>_xlfn.XLOOKUP(Table2[[#This Row],[K&amp;N REF ]],CAT_Details[Tracking Number],CAT_Details[TO Ref],,0)</f>
        <v>20250609736181</v>
      </c>
      <c r="D1437" s="270" t="str">
        <f>_xlfn.XLOOKUP(Table2[[#This Row],[K&amp;N REF ]],CAT_Details[Tracking Number],CAT_Details[Pickup Customer Name],,0)</f>
        <v>DINEX LATVIA SIA</v>
      </c>
      <c r="E1437" s="271" t="str">
        <f>_xlfn.XLOOKUP(Table2[[#This Row],[K&amp;N REF ]],CAT_Details[Tracking Number],CAT_Details[Delivery Country Code],,0)</f>
        <v>GB</v>
      </c>
      <c r="F1437" s="271" t="str">
        <f>_xlfn.XLOOKUP(Table2[[#This Row],[TO Ref]],CAT_Details[TO Ref],CAT_Details[Loc],,0)</f>
        <v>U2-L5</v>
      </c>
      <c r="G1437" s="257" t="s">
        <v>44</v>
      </c>
      <c r="H1437" s="257" t="s">
        <v>35</v>
      </c>
      <c r="I1437" s="280">
        <v>45826</v>
      </c>
      <c r="J1437" s="257" t="s">
        <v>26</v>
      </c>
      <c r="K1437" s="257" t="s">
        <v>32</v>
      </c>
      <c r="L1437" s="280">
        <v>45826</v>
      </c>
      <c r="M1437" s="257" t="str">
        <f>IF(Table2[[#This Row],[Resolve Date]]="","ONGOING","SOLVED")</f>
        <v>SOLVED</v>
      </c>
      <c r="N1437" s="258" t="s">
        <v>30</v>
      </c>
      <c r="O1437" s="257" t="str">
        <f>Table2[[#This Row],[K&amp;N REF ]]&amp;Table2[[#This Row],[Issue type ]]</f>
        <v>5016348512NO LABELS</v>
      </c>
      <c r="P1437" s="257">
        <f>YEAR(Table2[[#This Row],[Date ]])</f>
        <v>2025</v>
      </c>
      <c r="Q1437" s="257" t="str">
        <f>VLOOKUP(MONTH(Table2[[#This Row],[Date ]]),Months,2,0)</f>
        <v>June</v>
      </c>
      <c r="R1437" s="257" t="b">
        <f>COUNTIFS(Table2[Unique],Table2[[#This Row],[Unique]])&gt;1</f>
        <v>0</v>
      </c>
      <c r="S1437" s="257">
        <f>IF(Table2[[#This Row],[Status ]]="Solved",1,0)</f>
        <v>1</v>
      </c>
      <c r="T1437" s="257">
        <f>IF(Table2[[#This Row],[Status ]]="ongoing",1,0)</f>
        <v>0</v>
      </c>
    </row>
    <row r="1438" spans="1:20" x14ac:dyDescent="0.25">
      <c r="A1438" s="262">
        <v>5016364941</v>
      </c>
      <c r="B1438" s="269" t="str">
        <f>_xlfn.XLOOKUP(Table2[[#This Row],[K&amp;N REF ]],CAT_Details[Tracking Number],CAT_Details[S Ref],,0)</f>
        <v>20250610-S-70423</v>
      </c>
      <c r="C1438" s="270">
        <f>_xlfn.XLOOKUP(Table2[[#This Row],[K&amp;N REF ]],CAT_Details[Tracking Number],CAT_Details[TO Ref],,0)</f>
        <v>20250610736927</v>
      </c>
      <c r="D1438" s="270" t="str">
        <f>_xlfn.XLOOKUP(Table2[[#This Row],[K&amp;N REF ]],CAT_Details[Tracking Number],CAT_Details[Pickup Customer Name],,0)</f>
        <v>Standard Motor Product Poland ( SMP Poland)</v>
      </c>
      <c r="E1438" s="271" t="str">
        <f>_xlfn.XLOOKUP(Table2[[#This Row],[K&amp;N REF ]],CAT_Details[Tracking Number],CAT_Details[Delivery Country Code],,0)</f>
        <v>GB</v>
      </c>
      <c r="F1438" s="271" t="str">
        <f>_xlfn.XLOOKUP(Table2[[#This Row],[TO Ref]],CAT_Details[TO Ref],CAT_Details[Loc],,0)</f>
        <v>DX01-L5</v>
      </c>
      <c r="G1438" s="257" t="s">
        <v>44</v>
      </c>
      <c r="H1438" s="257" t="s">
        <v>179</v>
      </c>
      <c r="I1438" s="280">
        <v>45826</v>
      </c>
      <c r="J1438" s="257" t="s">
        <v>26</v>
      </c>
      <c r="K1438" s="257" t="s">
        <v>32</v>
      </c>
      <c r="L1438" s="280">
        <v>45826</v>
      </c>
      <c r="M1438" s="257" t="str">
        <f>IF(Table2[[#This Row],[Resolve Date]]="","ONGOING","SOLVED")</f>
        <v>SOLVED</v>
      </c>
      <c r="N1438" s="258" t="s">
        <v>30</v>
      </c>
      <c r="O1438" s="257" t="str">
        <f>Table2[[#This Row],[K&amp;N REF ]]&amp;Table2[[#This Row],[Issue type ]]</f>
        <v xml:space="preserve">5016364941NOT SCANNABLE </v>
      </c>
      <c r="P1438" s="257">
        <f>YEAR(Table2[[#This Row],[Date ]])</f>
        <v>2025</v>
      </c>
      <c r="Q1438" s="257" t="str">
        <f>VLOOKUP(MONTH(Table2[[#This Row],[Date ]]),Months,2,0)</f>
        <v>June</v>
      </c>
      <c r="R1438" s="257" t="b">
        <f>COUNTIFS(Table2[Unique],Table2[[#This Row],[Unique]])&gt;1</f>
        <v>0</v>
      </c>
      <c r="S1438" s="257">
        <f>IF(Table2[[#This Row],[Status ]]="Solved",1,0)</f>
        <v>1</v>
      </c>
      <c r="T1438" s="257">
        <f>IF(Table2[[#This Row],[Status ]]="ongoing",1,0)</f>
        <v>0</v>
      </c>
    </row>
    <row r="1439" spans="1:20" x14ac:dyDescent="0.25">
      <c r="A1439" s="262">
        <v>5016411642</v>
      </c>
      <c r="B1439" s="269" t="str">
        <f>_xlfn.XLOOKUP(Table2[[#This Row],[K&amp;N REF ]],CAT_Details[Tracking Number],CAT_Details[S Ref],,0)</f>
        <v>20250613-S-70450</v>
      </c>
      <c r="C1439" s="270">
        <f>_xlfn.XLOOKUP(Table2[[#This Row],[K&amp;N REF ]],CAT_Details[Tracking Number],CAT_Details[TO Ref],,0)</f>
        <v>20250612739023</v>
      </c>
      <c r="D1439" s="270" t="str">
        <f>_xlfn.XLOOKUP(Table2[[#This Row],[K&amp;N REF ]],CAT_Details[Tracking Number],CAT_Details[Pickup Customer Name],,0)</f>
        <v>PEKAGO KUNSTSTOFFEN B.V.</v>
      </c>
      <c r="E1439" s="271" t="str">
        <f>_xlfn.XLOOKUP(Table2[[#This Row],[K&amp;N REF ]],CAT_Details[Tracking Number],CAT_Details[Delivery Country Code],,0)</f>
        <v>GB</v>
      </c>
      <c r="F1439" s="271" t="str">
        <f>_xlfn.XLOOKUP(Table2[[#This Row],[TO Ref]],CAT_Details[TO Ref],CAT_Details[Loc],,0)</f>
        <v>U2-L5</v>
      </c>
      <c r="G1439" s="257" t="s">
        <v>44</v>
      </c>
      <c r="H1439" s="257" t="s">
        <v>179</v>
      </c>
      <c r="I1439" s="280">
        <v>45826</v>
      </c>
      <c r="J1439" s="257" t="s">
        <v>26</v>
      </c>
      <c r="K1439" s="257" t="s">
        <v>32</v>
      </c>
      <c r="L1439" s="280">
        <v>45826</v>
      </c>
      <c r="M1439" s="257" t="str">
        <f>IF(Table2[[#This Row],[Resolve Date]]="","ONGOING","SOLVED")</f>
        <v>SOLVED</v>
      </c>
      <c r="N1439" s="258" t="s">
        <v>30</v>
      </c>
      <c r="O1439" s="257" t="str">
        <f>Table2[[#This Row],[K&amp;N REF ]]&amp;Table2[[#This Row],[Issue type ]]</f>
        <v xml:space="preserve">5016411642NOT SCANNABLE </v>
      </c>
      <c r="P1439" s="257">
        <f>YEAR(Table2[[#This Row],[Date ]])</f>
        <v>2025</v>
      </c>
      <c r="Q1439" s="257" t="str">
        <f>VLOOKUP(MONTH(Table2[[#This Row],[Date ]]),Months,2,0)</f>
        <v>June</v>
      </c>
      <c r="R1439" s="257" t="b">
        <f>COUNTIFS(Table2[Unique],Table2[[#This Row],[Unique]])&gt;1</f>
        <v>0</v>
      </c>
      <c r="S1439" s="257">
        <f>IF(Table2[[#This Row],[Status ]]="Solved",1,0)</f>
        <v>1</v>
      </c>
      <c r="T1439" s="257">
        <f>IF(Table2[[#This Row],[Status ]]="ongoing",1,0)</f>
        <v>0</v>
      </c>
    </row>
    <row r="1440" spans="1:20" x14ac:dyDescent="0.25">
      <c r="A1440" s="262">
        <v>5016363842</v>
      </c>
      <c r="B1440" s="269" t="str">
        <f>_xlfn.XLOOKUP(Table2[[#This Row],[K&amp;N REF ]],CAT_Details[Tracking Number],CAT_Details[S Ref],,0)</f>
        <v>20250610-S-70411</v>
      </c>
      <c r="C1440" s="270">
        <f>_xlfn.XLOOKUP(Table2[[#This Row],[K&amp;N REF ]],CAT_Details[Tracking Number],CAT_Details[TO Ref],,0)</f>
        <v>20250609736316</v>
      </c>
      <c r="D1440" s="270" t="str">
        <f>_xlfn.XLOOKUP(Table2[[#This Row],[K&amp;N REF ]],CAT_Details[Tracking Number],CAT_Details[Pickup Customer Name],,0)</f>
        <v>PEKM KABELTECHNIK S.R.O.</v>
      </c>
      <c r="E1440" s="271" t="str">
        <f>_xlfn.XLOOKUP(Table2[[#This Row],[K&amp;N REF ]],CAT_Details[Tracking Number],CAT_Details[Delivery Country Code],,0)</f>
        <v>GB</v>
      </c>
      <c r="F1440" s="271" t="str">
        <f>_xlfn.XLOOKUP(Table2[[#This Row],[TO Ref]],CAT_Details[TO Ref],CAT_Details[Loc],,0)</f>
        <v>DX01-L5</v>
      </c>
      <c r="G1440" s="257" t="s">
        <v>38</v>
      </c>
      <c r="H1440" s="257" t="s">
        <v>179</v>
      </c>
      <c r="I1440" s="280">
        <v>45826</v>
      </c>
      <c r="J1440" s="257" t="s">
        <v>26</v>
      </c>
      <c r="K1440" s="257" t="s">
        <v>32</v>
      </c>
      <c r="L1440" s="280">
        <v>45826</v>
      </c>
      <c r="M1440" s="257" t="str">
        <f>IF(Table2[[#This Row],[Resolve Date]]="","ONGOING","SOLVED")</f>
        <v>SOLVED</v>
      </c>
      <c r="N1440" s="258" t="s">
        <v>30</v>
      </c>
      <c r="O1440" s="257" t="str">
        <f>Table2[[#This Row],[K&amp;N REF ]]&amp;Table2[[#This Row],[Issue type ]]</f>
        <v xml:space="preserve">5016363842NOT SCANNABLE </v>
      </c>
      <c r="P1440" s="257">
        <f>YEAR(Table2[[#This Row],[Date ]])</f>
        <v>2025</v>
      </c>
      <c r="Q1440" s="257" t="str">
        <f>VLOOKUP(MONTH(Table2[[#This Row],[Date ]]),Months,2,0)</f>
        <v>June</v>
      </c>
      <c r="R1440" s="257" t="b">
        <f>COUNTIFS(Table2[Unique],Table2[[#This Row],[Unique]])&gt;1</f>
        <v>0</v>
      </c>
      <c r="S1440" s="257">
        <f>IF(Table2[[#This Row],[Status ]]="Solved",1,0)</f>
        <v>1</v>
      </c>
      <c r="T1440" s="257">
        <f>IF(Table2[[#This Row],[Status ]]="ongoing",1,0)</f>
        <v>0</v>
      </c>
    </row>
    <row r="1441" spans="1:20" x14ac:dyDescent="0.25">
      <c r="A1441" s="262">
        <v>5016380276</v>
      </c>
      <c r="B1441" s="269" t="str">
        <f>_xlfn.XLOOKUP(Table2[[#This Row],[K&amp;N REF ]],CAT_Details[Tracking Number],CAT_Details[S Ref],,0)</f>
        <v>20250611-S-70150</v>
      </c>
      <c r="C1441" s="270">
        <f>_xlfn.XLOOKUP(Table2[[#This Row],[K&amp;N REF ]],CAT_Details[Tracking Number],CAT_Details[TO Ref],,0)</f>
        <v>20250610736864</v>
      </c>
      <c r="D1441" s="270" t="str">
        <f>_xlfn.XLOOKUP(Table2[[#This Row],[K&amp;N REF ]],CAT_Details[Tracking Number],CAT_Details[Pickup Customer Name],,0)</f>
        <v>Tenneco Zwickau GmbH</v>
      </c>
      <c r="E1441" s="271" t="str">
        <f>_xlfn.XLOOKUP(Table2[[#This Row],[K&amp;N REF ]],CAT_Details[Tracking Number],CAT_Details[Delivery Country Code],,0)</f>
        <v>GB</v>
      </c>
      <c r="F1441" s="271" t="str">
        <f>_xlfn.XLOOKUP(Table2[[#This Row],[TO Ref]],CAT_Details[TO Ref],CAT_Details[Loc],,0)</f>
        <v>DX01-L5</v>
      </c>
      <c r="G1441" s="257" t="s">
        <v>34</v>
      </c>
      <c r="H1441" s="257" t="s">
        <v>35</v>
      </c>
      <c r="I1441" s="280">
        <v>45826</v>
      </c>
      <c r="J1441" s="257" t="s">
        <v>26</v>
      </c>
      <c r="K1441" s="257" t="s">
        <v>32</v>
      </c>
      <c r="L1441" s="280">
        <v>45826</v>
      </c>
      <c r="M1441" s="257" t="str">
        <f>IF(Table2[[#This Row],[Resolve Date]]="","ONGOING","SOLVED")</f>
        <v>SOLVED</v>
      </c>
      <c r="N1441" s="258" t="s">
        <v>30</v>
      </c>
      <c r="O1441" s="257" t="str">
        <f>Table2[[#This Row],[K&amp;N REF ]]&amp;Table2[[#This Row],[Issue type ]]</f>
        <v>5016380276NO LABELS</v>
      </c>
      <c r="P1441" s="257">
        <f>YEAR(Table2[[#This Row],[Date ]])</f>
        <v>2025</v>
      </c>
      <c r="Q1441" s="257" t="str">
        <f>VLOOKUP(MONTH(Table2[[#This Row],[Date ]]),Months,2,0)</f>
        <v>June</v>
      </c>
      <c r="R1441" s="257" t="b">
        <f>COUNTIFS(Table2[Unique],Table2[[#This Row],[Unique]])&gt;1</f>
        <v>0</v>
      </c>
      <c r="S1441" s="257">
        <f>IF(Table2[[#This Row],[Status ]]="Solved",1,0)</f>
        <v>1</v>
      </c>
      <c r="T1441" s="257">
        <f>IF(Table2[[#This Row],[Status ]]="ongoing",1,0)</f>
        <v>0</v>
      </c>
    </row>
    <row r="1442" spans="1:20" x14ac:dyDescent="0.25">
      <c r="A1442" s="262">
        <v>5016363693</v>
      </c>
      <c r="B1442" s="269" t="str">
        <f>_xlfn.XLOOKUP(Table2[[#This Row],[K&amp;N REF ]],CAT_Details[Tracking Number],CAT_Details[S Ref],,0)</f>
        <v>20250611-S-70033</v>
      </c>
      <c r="C1442" s="270">
        <f>_xlfn.XLOOKUP(Table2[[#This Row],[K&amp;N REF ]],CAT_Details[Tracking Number],CAT_Details[TO Ref],,0)</f>
        <v>20250611737681</v>
      </c>
      <c r="D1442" s="270" t="str">
        <f>_xlfn.XLOOKUP(Table2[[#This Row],[K&amp;N REF ]],CAT_Details[Tracking Number],CAT_Details[Pickup Customer Name],,0)</f>
        <v>Contitech Fluid Automotive Romania</v>
      </c>
      <c r="E1442" s="271" t="str">
        <f>_xlfn.XLOOKUP(Table2[[#This Row],[K&amp;N REF ]],CAT_Details[Tracking Number],CAT_Details[Delivery Country Code],,0)</f>
        <v>GB</v>
      </c>
      <c r="F1442" s="271" t="str">
        <f>_xlfn.XLOOKUP(Table2[[#This Row],[TO Ref]],CAT_Details[TO Ref],CAT_Details[Loc],,0)</f>
        <v>DX01</v>
      </c>
      <c r="G1442" s="257" t="s">
        <v>34</v>
      </c>
      <c r="H1442" s="257" t="s">
        <v>35</v>
      </c>
      <c r="I1442" s="280">
        <v>45826</v>
      </c>
      <c r="J1442" s="257" t="s">
        <v>26</v>
      </c>
      <c r="K1442" s="257" t="s">
        <v>32</v>
      </c>
      <c r="L1442" s="280">
        <v>45826</v>
      </c>
      <c r="M1442" s="257" t="str">
        <f>IF(Table2[[#This Row],[Resolve Date]]="","ONGOING","SOLVED")</f>
        <v>SOLVED</v>
      </c>
      <c r="N1442" s="258" t="s">
        <v>30</v>
      </c>
      <c r="O1442" s="257" t="str">
        <f>Table2[[#This Row],[K&amp;N REF ]]&amp;Table2[[#This Row],[Issue type ]]</f>
        <v>5016363693NO LABELS</v>
      </c>
      <c r="P1442" s="257">
        <f>YEAR(Table2[[#This Row],[Date ]])</f>
        <v>2025</v>
      </c>
      <c r="Q1442" s="257" t="str">
        <f>VLOOKUP(MONTH(Table2[[#This Row],[Date ]]),Months,2,0)</f>
        <v>June</v>
      </c>
      <c r="R1442" s="257" t="b">
        <f>COUNTIFS(Table2[Unique],Table2[[#This Row],[Unique]])&gt;1</f>
        <v>0</v>
      </c>
      <c r="S1442" s="257">
        <f>IF(Table2[[#This Row],[Status ]]="Solved",1,0)</f>
        <v>1</v>
      </c>
      <c r="T1442" s="257">
        <f>IF(Table2[[#This Row],[Status ]]="ongoing",1,0)</f>
        <v>0</v>
      </c>
    </row>
    <row r="1443" spans="1:20" x14ac:dyDescent="0.25">
      <c r="A1443" s="262">
        <v>5016363691</v>
      </c>
      <c r="B1443" s="269" t="str">
        <f>_xlfn.XLOOKUP(Table2[[#This Row],[K&amp;N REF ]],CAT_Details[Tracking Number],CAT_Details[S Ref],,0)</f>
        <v>20250611-S-70033</v>
      </c>
      <c r="C1443" s="270">
        <f>_xlfn.XLOOKUP(Table2[[#This Row],[K&amp;N REF ]],CAT_Details[Tracking Number],CAT_Details[TO Ref],,0)</f>
        <v>20250611737689</v>
      </c>
      <c r="D1443" s="270" t="str">
        <f>_xlfn.XLOOKUP(Table2[[#This Row],[K&amp;N REF ]],CAT_Details[Tracking Number],CAT_Details[Pickup Customer Name],,0)</f>
        <v>Contitech Fluid Automotive Romania</v>
      </c>
      <c r="E1443" s="271" t="str">
        <f>_xlfn.XLOOKUP(Table2[[#This Row],[K&amp;N REF ]],CAT_Details[Tracking Number],CAT_Details[Delivery Country Code],,0)</f>
        <v>GB</v>
      </c>
      <c r="F1443" s="271" t="str">
        <f>_xlfn.XLOOKUP(Table2[[#This Row],[TO Ref]],CAT_Details[TO Ref],CAT_Details[Loc],,0)</f>
        <v>MZ02</v>
      </c>
      <c r="G1443" s="257" t="s">
        <v>34</v>
      </c>
      <c r="H1443" s="257" t="s">
        <v>35</v>
      </c>
      <c r="I1443" s="280">
        <v>45826</v>
      </c>
      <c r="J1443" s="257" t="s">
        <v>26</v>
      </c>
      <c r="K1443" s="257" t="s">
        <v>32</v>
      </c>
      <c r="L1443" s="280">
        <v>45826</v>
      </c>
      <c r="M1443" s="257" t="str">
        <f>IF(Table2[[#This Row],[Resolve Date]]="","ONGOING","SOLVED")</f>
        <v>SOLVED</v>
      </c>
      <c r="N1443" s="258" t="s">
        <v>30</v>
      </c>
      <c r="O1443" s="257" t="str">
        <f>Table2[[#This Row],[K&amp;N REF ]]&amp;Table2[[#This Row],[Issue type ]]</f>
        <v>5016363691NO LABELS</v>
      </c>
      <c r="P1443" s="257">
        <f>YEAR(Table2[[#This Row],[Date ]])</f>
        <v>2025</v>
      </c>
      <c r="Q1443" s="257" t="str">
        <f>VLOOKUP(MONTH(Table2[[#This Row],[Date ]]),Months,2,0)</f>
        <v>June</v>
      </c>
      <c r="R1443" s="257" t="b">
        <f>COUNTIFS(Table2[Unique],Table2[[#This Row],[Unique]])&gt;1</f>
        <v>0</v>
      </c>
      <c r="S1443" s="257">
        <f>IF(Table2[[#This Row],[Status ]]="Solved",1,0)</f>
        <v>1</v>
      </c>
      <c r="T1443" s="257">
        <f>IF(Table2[[#This Row],[Status ]]="ongoing",1,0)</f>
        <v>0</v>
      </c>
    </row>
    <row r="1444" spans="1:20" x14ac:dyDescent="0.25">
      <c r="A1444" s="262">
        <v>5016379774</v>
      </c>
      <c r="B1444" s="269" t="str">
        <f>_xlfn.XLOOKUP(Table2[[#This Row],[K&amp;N REF ]],CAT_Details[Tracking Number],CAT_Details[S Ref],,0)</f>
        <v>20250611-S-70146</v>
      </c>
      <c r="C1444" s="270">
        <f>_xlfn.XLOOKUP(Table2[[#This Row],[K&amp;N REF ]],CAT_Details[Tracking Number],CAT_Details[TO Ref],,0)</f>
        <v>20250611737886</v>
      </c>
      <c r="D1444" s="270" t="str">
        <f>_xlfn.XLOOKUP(Table2[[#This Row],[K&amp;N REF ]],CAT_Details[Tracking Number],CAT_Details[Pickup Customer Name],,0)</f>
        <v>MANN + HUMMEL GMBH</v>
      </c>
      <c r="E1444" s="271" t="str">
        <f>_xlfn.XLOOKUP(Table2[[#This Row],[K&amp;N REF ]],CAT_Details[Tracking Number],CAT_Details[Delivery Country Code],,0)</f>
        <v>GB</v>
      </c>
      <c r="F1444" s="271" t="str">
        <f>_xlfn.XLOOKUP(Table2[[#This Row],[TO Ref]],CAT_Details[TO Ref],CAT_Details[Loc],,0)</f>
        <v>MZ07</v>
      </c>
      <c r="G1444" s="257" t="s">
        <v>34</v>
      </c>
      <c r="H1444" s="257" t="s">
        <v>25</v>
      </c>
      <c r="I1444" s="280">
        <v>45826</v>
      </c>
      <c r="J1444" s="257" t="s">
        <v>26</v>
      </c>
      <c r="K1444" s="257" t="s">
        <v>32</v>
      </c>
      <c r="L1444" s="280">
        <v>45826</v>
      </c>
      <c r="M1444" s="257" t="str">
        <f>IF(Table2[[#This Row],[Resolve Date]]="","ONGOING","SOLVED")</f>
        <v>SOLVED</v>
      </c>
      <c r="N1444" s="258" t="s">
        <v>30</v>
      </c>
      <c r="O1444" s="257" t="str">
        <f>Table2[[#This Row],[K&amp;N REF ]]&amp;Table2[[#This Row],[Issue type ]]</f>
        <v xml:space="preserve">5016379774DAMAGE </v>
      </c>
      <c r="P1444" s="257">
        <f>YEAR(Table2[[#This Row],[Date ]])</f>
        <v>2025</v>
      </c>
      <c r="Q1444" s="257" t="str">
        <f>VLOOKUP(MONTH(Table2[[#This Row],[Date ]]),Months,2,0)</f>
        <v>June</v>
      </c>
      <c r="R1444" s="257" t="b">
        <f>COUNTIFS(Table2[Unique],Table2[[#This Row],[Unique]])&gt;1</f>
        <v>0</v>
      </c>
      <c r="S1444" s="257">
        <f>IF(Table2[[#This Row],[Status ]]="Solved",1,0)</f>
        <v>1</v>
      </c>
      <c r="T1444" s="257">
        <f>IF(Table2[[#This Row],[Status ]]="ongoing",1,0)</f>
        <v>0</v>
      </c>
    </row>
    <row r="1445" spans="1:20" x14ac:dyDescent="0.25">
      <c r="A1445" s="262">
        <v>5016379999</v>
      </c>
      <c r="B1445" s="269" t="str">
        <f>_xlfn.XLOOKUP(Table2[[#This Row],[K&amp;N REF ]],CAT_Details[Tracking Number],CAT_Details[S Ref],,0)</f>
        <v>20250611-S-70501</v>
      </c>
      <c r="C1445" s="270">
        <f>_xlfn.XLOOKUP(Table2[[#This Row],[K&amp;N REF ]],CAT_Details[Tracking Number],CAT_Details[TO Ref],,0)</f>
        <v>20250611738076</v>
      </c>
      <c r="D1445" s="270" t="str">
        <f>_xlfn.XLOOKUP(Table2[[#This Row],[K&amp;N REF ]],CAT_Details[Tracking Number],CAT_Details[Pickup Customer Name],,0)</f>
        <v>Norgren GmbH</v>
      </c>
      <c r="E1445" s="271" t="str">
        <f>_xlfn.XLOOKUP(Table2[[#This Row],[K&amp;N REF ]],CAT_Details[Tracking Number],CAT_Details[Delivery Country Code],,0)</f>
        <v>GB</v>
      </c>
      <c r="F1445" s="271" t="str">
        <f>_xlfn.XLOOKUP(Table2[[#This Row],[TO Ref]],CAT_Details[TO Ref],CAT_Details[Loc],,0)</f>
        <v>DX01-L5</v>
      </c>
      <c r="G1445" s="257" t="s">
        <v>34</v>
      </c>
      <c r="H1445" s="257" t="s">
        <v>35</v>
      </c>
      <c r="I1445" s="280">
        <v>45826</v>
      </c>
      <c r="J1445" s="257" t="s">
        <v>26</v>
      </c>
      <c r="K1445" s="257" t="s">
        <v>32</v>
      </c>
      <c r="L1445" s="280">
        <v>45826</v>
      </c>
      <c r="M1445" s="257" t="str">
        <f>IF(Table2[[#This Row],[Resolve Date]]="","ONGOING","SOLVED")</f>
        <v>SOLVED</v>
      </c>
      <c r="N1445" s="258" t="s">
        <v>30</v>
      </c>
      <c r="O1445" s="257" t="str">
        <f>Table2[[#This Row],[K&amp;N REF ]]&amp;Table2[[#This Row],[Issue type ]]</f>
        <v>5016379999NO LABELS</v>
      </c>
      <c r="P1445" s="257">
        <f>YEAR(Table2[[#This Row],[Date ]])</f>
        <v>2025</v>
      </c>
      <c r="Q1445" s="257" t="str">
        <f>VLOOKUP(MONTH(Table2[[#This Row],[Date ]]),Months,2,0)</f>
        <v>June</v>
      </c>
      <c r="R1445" s="257" t="b">
        <f>COUNTIFS(Table2[Unique],Table2[[#This Row],[Unique]])&gt;1</f>
        <v>0</v>
      </c>
      <c r="S1445" s="257">
        <f>IF(Table2[[#This Row],[Status ]]="Solved",1,0)</f>
        <v>1</v>
      </c>
      <c r="T1445" s="257">
        <f>IF(Table2[[#This Row],[Status ]]="ongoing",1,0)</f>
        <v>0</v>
      </c>
    </row>
    <row r="1446" spans="1:20" x14ac:dyDescent="0.25">
      <c r="A1446" s="262">
        <v>5016411754</v>
      </c>
      <c r="B1446" s="269" t="str">
        <f>_xlfn.XLOOKUP(Table2[[#This Row],[K&amp;N REF ]],CAT_Details[Tracking Number],CAT_Details[S Ref],,0)</f>
        <v>20250613-S-70524</v>
      </c>
      <c r="C1446" s="270">
        <f>_xlfn.XLOOKUP(Table2[[#This Row],[K&amp;N REF ]],CAT_Details[Tracking Number],CAT_Details[TO Ref],,0)</f>
        <v>20250612739252</v>
      </c>
      <c r="D1446" s="270" t="str">
        <f>_xlfn.XLOOKUP(Table2[[#This Row],[K&amp;N REF ]],CAT_Details[Tracking Number],CAT_Details[Pickup Customer Name],,0)</f>
        <v>Isoform NV</v>
      </c>
      <c r="E1446" s="271" t="str">
        <f>_xlfn.XLOOKUP(Table2[[#This Row],[K&amp;N REF ]],CAT_Details[Tracking Number],CAT_Details[Delivery Country Code],,0)</f>
        <v>GB</v>
      </c>
      <c r="F1446" s="271" t="str">
        <f>_xlfn.XLOOKUP(Table2[[#This Row],[TO Ref]],CAT_Details[TO Ref],CAT_Details[Loc],,0)</f>
        <v>U2-L5</v>
      </c>
      <c r="G1446" s="257" t="s">
        <v>36</v>
      </c>
      <c r="H1446" s="257" t="s">
        <v>197</v>
      </c>
      <c r="I1446" s="280">
        <v>45826</v>
      </c>
      <c r="J1446" s="257" t="s">
        <v>45</v>
      </c>
      <c r="K1446" s="257" t="s">
        <v>50</v>
      </c>
      <c r="L1446" s="280">
        <v>45826</v>
      </c>
      <c r="M1446" s="257" t="str">
        <f>IF(Table2[[#This Row],[Resolve Date]]="","ONGOING","SOLVED")</f>
        <v>SOLVED</v>
      </c>
      <c r="N1446" s="258" t="s">
        <v>30</v>
      </c>
      <c r="O1446" s="257" t="str">
        <f>Table2[[#This Row],[K&amp;N REF ]]&amp;Table2[[#This Row],[Issue type ]]</f>
        <v>5016411754MANCO</v>
      </c>
      <c r="P1446" s="257">
        <f>YEAR(Table2[[#This Row],[Date ]])</f>
        <v>2025</v>
      </c>
      <c r="Q1446" s="257" t="str">
        <f>VLOOKUP(MONTH(Table2[[#This Row],[Date ]]),Months,2,0)</f>
        <v>June</v>
      </c>
      <c r="R1446" s="257" t="b">
        <f>COUNTIFS(Table2[Unique],Table2[[#This Row],[Unique]])&gt;1</f>
        <v>0</v>
      </c>
      <c r="S1446" s="257">
        <f>IF(Table2[[#This Row],[Status ]]="Solved",1,0)</f>
        <v>1</v>
      </c>
      <c r="T1446" s="257">
        <f>IF(Table2[[#This Row],[Status ]]="ongoing",1,0)</f>
        <v>0</v>
      </c>
    </row>
    <row r="1447" spans="1:20" x14ac:dyDescent="0.25">
      <c r="A1447" s="264">
        <v>5016380116</v>
      </c>
      <c r="B1447" s="269" t="str">
        <f>_xlfn.XLOOKUP(Table2[[#This Row],[K&amp;N REF ]],CAT_Details[Tracking Number],CAT_Details[S Ref],,0)</f>
        <v>20250611-S-70307</v>
      </c>
      <c r="C1447" s="270">
        <f>_xlfn.XLOOKUP(Table2[[#This Row],[K&amp;N REF ]],CAT_Details[Tracking Number],CAT_Details[TO Ref],,0)</f>
        <v>20250606735828</v>
      </c>
      <c r="D1447" s="270" t="str">
        <f>_xlfn.XLOOKUP(Table2[[#This Row],[K&amp;N REF ]],CAT_Details[Tracking Number],CAT_Details[Pickup Customer Name],,0)</f>
        <v>P&amp;P SPA.</v>
      </c>
      <c r="E1447" s="271" t="str">
        <f>_xlfn.XLOOKUP(Table2[[#This Row],[K&amp;N REF ]],CAT_Details[Tracking Number],CAT_Details[Delivery Country Code],,0)</f>
        <v>GB</v>
      </c>
      <c r="F1447" s="271" t="str">
        <f>_xlfn.XLOOKUP(Table2[[#This Row],[TO Ref]],CAT_Details[TO Ref],CAT_Details[Loc],,0)</f>
        <v>DK-BM01</v>
      </c>
      <c r="G1447" s="257" t="s">
        <v>24</v>
      </c>
      <c r="H1447" s="257" t="s">
        <v>35</v>
      </c>
      <c r="I1447" s="280">
        <v>45827</v>
      </c>
      <c r="J1447" s="257" t="s">
        <v>26</v>
      </c>
      <c r="K1447" s="257" t="s">
        <v>32</v>
      </c>
      <c r="L1447" s="280">
        <v>45827</v>
      </c>
      <c r="M1447" s="257" t="str">
        <f>IF(Table2[[#This Row],[Resolve Date]]="","ONGOING","SOLVED")</f>
        <v>SOLVED</v>
      </c>
      <c r="N1447" s="258" t="s">
        <v>30</v>
      </c>
      <c r="O1447" s="257" t="str">
        <f>Table2[[#This Row],[K&amp;N REF ]]&amp;Table2[[#This Row],[Issue type ]]</f>
        <v>5016380116NO LABELS</v>
      </c>
      <c r="P1447" s="257">
        <f>YEAR(Table2[[#This Row],[Date ]])</f>
        <v>2025</v>
      </c>
      <c r="Q1447" s="257" t="str">
        <f>VLOOKUP(MONTH(Table2[[#This Row],[Date ]]),Months,2,0)</f>
        <v>June</v>
      </c>
      <c r="R1447" s="257" t="b">
        <f>COUNTIFS(Table2[Unique],Table2[[#This Row],[Unique]])&gt;1</f>
        <v>0</v>
      </c>
      <c r="S1447" s="257">
        <f>IF(Table2[[#This Row],[Status ]]="Solved",1,0)</f>
        <v>1</v>
      </c>
      <c r="T1447" s="257">
        <f>IF(Table2[[#This Row],[Status ]]="ongoing",1,0)</f>
        <v>0</v>
      </c>
    </row>
    <row r="1448" spans="1:20" x14ac:dyDescent="0.25">
      <c r="A1448" s="264">
        <v>5016394812</v>
      </c>
      <c r="B1448" s="269" t="str">
        <f>_xlfn.XLOOKUP(Table2[[#This Row],[K&amp;N REF ]],CAT_Details[Tracking Number],CAT_Details[S Ref],,0)</f>
        <v>20250612-S-70377</v>
      </c>
      <c r="C1448" s="270">
        <f>_xlfn.XLOOKUP(Table2[[#This Row],[K&amp;N REF ]],CAT_Details[Tracking Number],CAT_Details[TO Ref],,0)</f>
        <v>20250612738899</v>
      </c>
      <c r="D1448" s="270" t="str">
        <f>_xlfn.XLOOKUP(Table2[[#This Row],[K&amp;N REF ]],CAT_Details[Tracking Number],CAT_Details[Pickup Customer Name],,0)</f>
        <v>COBO SPA</v>
      </c>
      <c r="E1448" s="271" t="str">
        <f>_xlfn.XLOOKUP(Table2[[#This Row],[K&amp;N REF ]],CAT_Details[Tracking Number],CAT_Details[Delivery Country Code],,0)</f>
        <v>GB</v>
      </c>
      <c r="F1448" s="271" t="str">
        <f>_xlfn.XLOOKUP(Table2[[#This Row],[TO Ref]],CAT_Details[TO Ref],CAT_Details[Loc],,0)</f>
        <v>U2-L5</v>
      </c>
      <c r="G1448" s="257" t="s">
        <v>24</v>
      </c>
      <c r="H1448" s="257" t="s">
        <v>179</v>
      </c>
      <c r="I1448" s="280">
        <v>45827</v>
      </c>
      <c r="J1448" s="257" t="s">
        <v>26</v>
      </c>
      <c r="K1448" s="257" t="s">
        <v>32</v>
      </c>
      <c r="L1448" s="280">
        <v>45827</v>
      </c>
      <c r="M1448" s="257" t="str">
        <f>IF(Table2[[#This Row],[Resolve Date]]="","ONGOING","SOLVED")</f>
        <v>SOLVED</v>
      </c>
      <c r="N1448" s="258" t="s">
        <v>30</v>
      </c>
      <c r="O1448" s="257" t="str">
        <f>Table2[[#This Row],[K&amp;N REF ]]&amp;Table2[[#This Row],[Issue type ]]</f>
        <v xml:space="preserve">5016394812NOT SCANNABLE </v>
      </c>
      <c r="P1448" s="257">
        <f>YEAR(Table2[[#This Row],[Date ]])</f>
        <v>2025</v>
      </c>
      <c r="Q1448" s="257" t="str">
        <f>VLOOKUP(MONTH(Table2[[#This Row],[Date ]]),Months,2,0)</f>
        <v>June</v>
      </c>
      <c r="R1448" s="257" t="b">
        <f>COUNTIFS(Table2[Unique],Table2[[#This Row],[Unique]])&gt;1</f>
        <v>0</v>
      </c>
      <c r="S1448" s="257">
        <f>IF(Table2[[#This Row],[Status ]]="Solved",1,0)</f>
        <v>1</v>
      </c>
      <c r="T1448" s="257">
        <f>IF(Table2[[#This Row],[Status ]]="ongoing",1,0)</f>
        <v>0</v>
      </c>
    </row>
    <row r="1449" spans="1:20" x14ac:dyDescent="0.25">
      <c r="A1449" s="264">
        <v>5016394391</v>
      </c>
      <c r="B1449" s="269" t="str">
        <f>_xlfn.XLOOKUP(Table2[[#This Row],[K&amp;N REF ]],CAT_Details[Tracking Number],CAT_Details[S Ref],,0)</f>
        <v>20250612-S-70318</v>
      </c>
      <c r="C1449" s="270">
        <f>_xlfn.XLOOKUP(Table2[[#This Row],[K&amp;N REF ]],CAT_Details[Tracking Number],CAT_Details[TO Ref],,0)</f>
        <v>20250609736290</v>
      </c>
      <c r="D1449" s="270" t="str">
        <f>_xlfn.XLOOKUP(Table2[[#This Row],[K&amp;N REF ]],CAT_Details[Tracking Number],CAT_Details[Pickup Customer Name],,0)</f>
        <v>HUSCO INTERNATIONAL LTD</v>
      </c>
      <c r="E1449" s="271" t="str">
        <f>_xlfn.XLOOKUP(Table2[[#This Row],[K&amp;N REF ]],CAT_Details[Tracking Number],CAT_Details[Delivery Country Code],,0)</f>
        <v>FR</v>
      </c>
      <c r="F1449" s="271">
        <f>_xlfn.XLOOKUP(Table2[[#This Row],[TO Ref]],CAT_Details[TO Ref],CAT_Details[Loc],,0)</f>
        <v>3705</v>
      </c>
      <c r="G1449" s="257" t="s">
        <v>199</v>
      </c>
      <c r="H1449" s="257" t="s">
        <v>35</v>
      </c>
      <c r="I1449" s="280">
        <v>45827</v>
      </c>
      <c r="J1449" s="257" t="s">
        <v>26</v>
      </c>
      <c r="K1449" s="257" t="s">
        <v>32</v>
      </c>
      <c r="L1449" s="280">
        <v>45827</v>
      </c>
      <c r="M1449" s="257" t="str">
        <f>IF(Table2[[#This Row],[Resolve Date]]="","ONGOING","SOLVED")</f>
        <v>SOLVED</v>
      </c>
      <c r="N1449" s="258" t="s">
        <v>30</v>
      </c>
      <c r="O1449" s="257" t="str">
        <f>Table2[[#This Row],[K&amp;N REF ]]&amp;Table2[[#This Row],[Issue type ]]</f>
        <v>5016394391NO LABELS</v>
      </c>
      <c r="P1449" s="257">
        <f>YEAR(Table2[[#This Row],[Date ]])</f>
        <v>2025</v>
      </c>
      <c r="Q1449" s="257" t="str">
        <f>VLOOKUP(MONTH(Table2[[#This Row],[Date ]]),Months,2,0)</f>
        <v>June</v>
      </c>
      <c r="R1449" s="257" t="b">
        <f>COUNTIFS(Table2[Unique],Table2[[#This Row],[Unique]])&gt;1</f>
        <v>0</v>
      </c>
      <c r="S1449" s="257">
        <f>IF(Table2[[#This Row],[Status ]]="Solved",1,0)</f>
        <v>1</v>
      </c>
      <c r="T1449" s="257">
        <f>IF(Table2[[#This Row],[Status ]]="ongoing",1,0)</f>
        <v>0</v>
      </c>
    </row>
    <row r="1450" spans="1:20" x14ac:dyDescent="0.25">
      <c r="A1450" s="264">
        <v>5016411976</v>
      </c>
      <c r="B1450" s="269" t="str">
        <f>_xlfn.XLOOKUP(Table2[[#This Row],[K&amp;N REF ]],CAT_Details[Tracking Number],CAT_Details[S Ref],,0)</f>
        <v>20250613-S-70352</v>
      </c>
      <c r="C1450" s="270">
        <f>_xlfn.XLOOKUP(Table2[[#This Row],[K&amp;N REF ]],CAT_Details[Tracking Number],CAT_Details[TO Ref],,0)</f>
        <v>20250612739516</v>
      </c>
      <c r="D1450" s="270" t="str">
        <f>_xlfn.XLOOKUP(Table2[[#This Row],[K&amp;N REF ]],CAT_Details[Tracking Number],CAT_Details[Pickup Customer Name],,0)</f>
        <v>INDUSTRIAL AND TRACTOR LTD</v>
      </c>
      <c r="E1450" s="271" t="str">
        <f>_xlfn.XLOOKUP(Table2[[#This Row],[K&amp;N REF ]],CAT_Details[Tracking Number],CAT_Details[Delivery Country Code],,0)</f>
        <v>FR</v>
      </c>
      <c r="F1450" s="271">
        <f>_xlfn.XLOOKUP(Table2[[#This Row],[TO Ref]],CAT_Details[TO Ref],CAT_Details[Loc],,0)</f>
        <v>3705</v>
      </c>
      <c r="G1450" s="257" t="s">
        <v>199</v>
      </c>
      <c r="H1450" s="257" t="s">
        <v>49</v>
      </c>
      <c r="I1450" s="280">
        <v>45827</v>
      </c>
      <c r="J1450" s="257" t="s">
        <v>26</v>
      </c>
      <c r="K1450" s="257" t="s">
        <v>32</v>
      </c>
      <c r="L1450" s="280">
        <v>45827</v>
      </c>
      <c r="M1450" s="257" t="str">
        <f>IF(Table2[[#This Row],[Resolve Date]]="","ONGOING","SOLVED")</f>
        <v>SOLVED</v>
      </c>
      <c r="N1450" s="258" t="s">
        <v>30</v>
      </c>
      <c r="O1450" s="257" t="str">
        <f>Table2[[#This Row],[K&amp;N REF ]]&amp;Table2[[#This Row],[Issue type ]]</f>
        <v>5016411976XX LABELS</v>
      </c>
      <c r="P1450" s="257">
        <f>YEAR(Table2[[#This Row],[Date ]])</f>
        <v>2025</v>
      </c>
      <c r="Q1450" s="257" t="str">
        <f>VLOOKUP(MONTH(Table2[[#This Row],[Date ]]),Months,2,0)</f>
        <v>June</v>
      </c>
      <c r="R1450" s="257" t="b">
        <f>COUNTIFS(Table2[Unique],Table2[[#This Row],[Unique]])&gt;1</f>
        <v>0</v>
      </c>
      <c r="S1450" s="257">
        <f>IF(Table2[[#This Row],[Status ]]="Solved",1,0)</f>
        <v>1</v>
      </c>
      <c r="T1450" s="257">
        <f>IF(Table2[[#This Row],[Status ]]="ongoing",1,0)</f>
        <v>0</v>
      </c>
    </row>
    <row r="1451" spans="1:20" x14ac:dyDescent="0.25">
      <c r="A1451" s="264">
        <v>5016412113</v>
      </c>
      <c r="B1451" s="269" t="str">
        <f>_xlfn.XLOOKUP(Table2[[#This Row],[K&amp;N REF ]],CAT_Details[Tracking Number],CAT_Details[S Ref],,0)</f>
        <v>20250613-S-70356</v>
      </c>
      <c r="C1451" s="270">
        <f>_xlfn.XLOOKUP(Table2[[#This Row],[K&amp;N REF ]],CAT_Details[Tracking Number],CAT_Details[TO Ref],,0)</f>
        <v>20250612739675</v>
      </c>
      <c r="D1451" s="270" t="str">
        <f>_xlfn.XLOOKUP(Table2[[#This Row],[K&amp;N REF ]],CAT_Details[Tracking Number],CAT_Details[Pickup Customer Name],,0)</f>
        <v>WIDNEY MANUFACTURING LIMITED</v>
      </c>
      <c r="E1451" s="271" t="str">
        <f>_xlfn.XLOOKUP(Table2[[#This Row],[K&amp;N REF ]],CAT_Details[Tracking Number],CAT_Details[Delivery Country Code],,0)</f>
        <v>FR</v>
      </c>
      <c r="F1451" s="271">
        <f>_xlfn.XLOOKUP(Table2[[#This Row],[TO Ref]],CAT_Details[TO Ref],CAT_Details[Loc],,0)</f>
        <v>3705</v>
      </c>
      <c r="G1451" s="257" t="s">
        <v>199</v>
      </c>
      <c r="H1451" s="257" t="s">
        <v>35</v>
      </c>
      <c r="I1451" s="280">
        <v>45827</v>
      </c>
      <c r="J1451" s="257" t="s">
        <v>26</v>
      </c>
      <c r="K1451" s="257" t="s">
        <v>32</v>
      </c>
      <c r="L1451" s="280">
        <v>45827</v>
      </c>
      <c r="M1451" s="257" t="str">
        <f>IF(Table2[[#This Row],[Resolve Date]]="","ONGOING","SOLVED")</f>
        <v>SOLVED</v>
      </c>
      <c r="N1451" s="258" t="s">
        <v>30</v>
      </c>
      <c r="O1451" s="257" t="str">
        <f>Table2[[#This Row],[K&amp;N REF ]]&amp;Table2[[#This Row],[Issue type ]]</f>
        <v>5016412113NO LABELS</v>
      </c>
      <c r="P1451" s="257">
        <f>YEAR(Table2[[#This Row],[Date ]])</f>
        <v>2025</v>
      </c>
      <c r="Q1451" s="257" t="str">
        <f>VLOOKUP(MONTH(Table2[[#This Row],[Date ]]),Months,2,0)</f>
        <v>June</v>
      </c>
      <c r="R1451" s="257" t="b">
        <f>COUNTIFS(Table2[Unique],Table2[[#This Row],[Unique]])&gt;1</f>
        <v>0</v>
      </c>
      <c r="S1451" s="257">
        <f>IF(Table2[[#This Row],[Status ]]="Solved",1,0)</f>
        <v>1</v>
      </c>
      <c r="T1451" s="257">
        <f>IF(Table2[[#This Row],[Status ]]="ongoing",1,0)</f>
        <v>0</v>
      </c>
    </row>
    <row r="1452" spans="1:20" x14ac:dyDescent="0.25">
      <c r="A1452" s="264">
        <v>5016348306</v>
      </c>
      <c r="B1452" s="269" t="str">
        <f>_xlfn.XLOOKUP(Table2[[#This Row],[K&amp;N REF ]],CAT_Details[Tracking Number],CAT_Details[S Ref],,0)</f>
        <v>20250606-S-70518</v>
      </c>
      <c r="C1452" s="270">
        <f>_xlfn.XLOOKUP(Table2[[#This Row],[K&amp;N REF ]],CAT_Details[Tracking Number],CAT_Details[TO Ref],,0)</f>
        <v>20250605734848</v>
      </c>
      <c r="D1452" s="270" t="str">
        <f>_xlfn.XLOOKUP(Table2[[#This Row],[K&amp;N REF ]],CAT_Details[Tracking Number],CAT_Details[Pickup Customer Name],,0)</f>
        <v>BORGWARNER EMISSIONS SYSTEMS PORTUGAL UNIPESSOAL LDA</v>
      </c>
      <c r="E1452" s="271" t="str">
        <f>_xlfn.XLOOKUP(Table2[[#This Row],[K&amp;N REF ]],CAT_Details[Tracking Number],CAT_Details[Delivery Country Code],,0)</f>
        <v>GB</v>
      </c>
      <c r="F1452" s="271" t="str">
        <f>_xlfn.XLOOKUP(Table2[[#This Row],[TO Ref]],CAT_Details[TO Ref],CAT_Details[Loc],,0)</f>
        <v>DX01-L5</v>
      </c>
      <c r="G1452" s="257" t="s">
        <v>44</v>
      </c>
      <c r="H1452" s="257" t="s">
        <v>29</v>
      </c>
      <c r="I1452" s="280">
        <v>45827</v>
      </c>
      <c r="J1452" s="257" t="s">
        <v>26</v>
      </c>
      <c r="K1452" s="257" t="s">
        <v>32</v>
      </c>
      <c r="L1452" s="280">
        <v>45827</v>
      </c>
      <c r="M1452" s="257" t="str">
        <f>IF(Table2[[#This Row],[Resolve Date]]="","ONGOING","SOLVED")</f>
        <v>SOLVED</v>
      </c>
      <c r="N1452" s="258" t="s">
        <v>30</v>
      </c>
      <c r="O1452" s="257" t="str">
        <f>Table2[[#This Row],[K&amp;N REF ]]&amp;Table2[[#This Row],[Issue type ]]</f>
        <v>5016348306DAMAGED LABEL</v>
      </c>
      <c r="P1452" s="257">
        <f>YEAR(Table2[[#This Row],[Date ]])</f>
        <v>2025</v>
      </c>
      <c r="Q1452" s="257" t="str">
        <f>VLOOKUP(MONTH(Table2[[#This Row],[Date ]]),Months,2,0)</f>
        <v>June</v>
      </c>
      <c r="R1452" s="257" t="b">
        <f>COUNTIFS(Table2[Unique],Table2[[#This Row],[Unique]])&gt;1</f>
        <v>0</v>
      </c>
      <c r="S1452" s="257">
        <f>IF(Table2[[#This Row],[Status ]]="Solved",1,0)</f>
        <v>1</v>
      </c>
      <c r="T1452" s="257">
        <f>IF(Table2[[#This Row],[Status ]]="ongoing",1,0)</f>
        <v>0</v>
      </c>
    </row>
    <row r="1453" spans="1:20" x14ac:dyDescent="0.25">
      <c r="A1453" s="264">
        <v>5016411825</v>
      </c>
      <c r="B1453" s="269" t="str">
        <f>_xlfn.XLOOKUP(Table2[[#This Row],[K&amp;N REF ]],CAT_Details[Tracking Number],CAT_Details[S Ref],,0)</f>
        <v>20250616-S-70074</v>
      </c>
      <c r="C1453" s="270">
        <f>_xlfn.XLOOKUP(Table2[[#This Row],[K&amp;N REF ]],CAT_Details[Tracking Number],CAT_Details[TO Ref],,0)</f>
        <v>20250606735325</v>
      </c>
      <c r="D1453" s="270" t="str">
        <f>_xlfn.XLOOKUP(Table2[[#This Row],[K&amp;N REF ]],CAT_Details[Tracking Number],CAT_Details[Pickup Customer Name],,0)</f>
        <v>THOMAS MAGNETE GMBH</v>
      </c>
      <c r="E1453" s="271" t="str">
        <f>_xlfn.XLOOKUP(Table2[[#This Row],[K&amp;N REF ]],CAT_Details[Tracking Number],CAT_Details[Delivery Country Code],,0)</f>
        <v>GB</v>
      </c>
      <c r="F1453" s="271">
        <f>_xlfn.XLOOKUP(Table2[[#This Row],[TO Ref]],CAT_Details[TO Ref],CAT_Details[Loc],,0)</f>
        <v>3402</v>
      </c>
      <c r="G1453" s="257" t="s">
        <v>34</v>
      </c>
      <c r="H1453" s="257" t="s">
        <v>35</v>
      </c>
      <c r="I1453" s="280">
        <v>45827</v>
      </c>
      <c r="J1453" s="257" t="s">
        <v>26</v>
      </c>
      <c r="K1453" s="257" t="s">
        <v>32</v>
      </c>
      <c r="L1453" s="280">
        <v>45827</v>
      </c>
      <c r="M1453" s="257" t="str">
        <f>IF(Table2[[#This Row],[Resolve Date]]="","ONGOING","SOLVED")</f>
        <v>SOLVED</v>
      </c>
      <c r="N1453" s="258" t="s">
        <v>30</v>
      </c>
      <c r="O1453" s="257" t="str">
        <f>Table2[[#This Row],[K&amp;N REF ]]&amp;Table2[[#This Row],[Issue type ]]</f>
        <v>5016411825NO LABELS</v>
      </c>
      <c r="P1453" s="257">
        <f>YEAR(Table2[[#This Row],[Date ]])</f>
        <v>2025</v>
      </c>
      <c r="Q1453" s="257" t="str">
        <f>VLOOKUP(MONTH(Table2[[#This Row],[Date ]]),Months,2,0)</f>
        <v>June</v>
      </c>
      <c r="R1453" s="257" t="b">
        <f>COUNTIFS(Table2[Unique],Table2[[#This Row],[Unique]])&gt;1</f>
        <v>0</v>
      </c>
      <c r="S1453" s="257">
        <f>IF(Table2[[#This Row],[Status ]]="Solved",1,0)</f>
        <v>1</v>
      </c>
      <c r="T1453" s="257">
        <f>IF(Table2[[#This Row],[Status ]]="ongoing",1,0)</f>
        <v>0</v>
      </c>
    </row>
    <row r="1454" spans="1:20" x14ac:dyDescent="0.25">
      <c r="A1454" s="264">
        <v>5016394324</v>
      </c>
      <c r="B1454" s="269" t="str">
        <f>_xlfn.XLOOKUP(Table2[[#This Row],[K&amp;N REF ]],CAT_Details[Tracking Number],CAT_Details[S Ref],,0)</f>
        <v>20250612-S-70270</v>
      </c>
      <c r="C1454" s="270">
        <f>_xlfn.XLOOKUP(Table2[[#This Row],[K&amp;N REF ]],CAT_Details[Tracking Number],CAT_Details[TO Ref],,0)</f>
        <v>20250606735764</v>
      </c>
      <c r="D1454" s="270" t="str">
        <f>_xlfn.XLOOKUP(Table2[[#This Row],[K&amp;N REF ]],CAT_Details[Tracking Number],CAT_Details[Pickup Customer Name],,0)</f>
        <v>HYDAC TECHNOLOGY GMBH</v>
      </c>
      <c r="E1454" s="271" t="str">
        <f>_xlfn.XLOOKUP(Table2[[#This Row],[K&amp;N REF ]],CAT_Details[Tracking Number],CAT_Details[Delivery Country Code],,0)</f>
        <v>GB</v>
      </c>
      <c r="F1454" s="271" t="str">
        <f>_xlfn.XLOOKUP(Table2[[#This Row],[TO Ref]],CAT_Details[TO Ref],CAT_Details[Loc],,0)</f>
        <v>U2-L5</v>
      </c>
      <c r="G1454" s="257" t="s">
        <v>34</v>
      </c>
      <c r="H1454" s="257" t="s">
        <v>179</v>
      </c>
      <c r="I1454" s="280">
        <v>45827</v>
      </c>
      <c r="J1454" s="257" t="s">
        <v>26</v>
      </c>
      <c r="K1454" s="257" t="s">
        <v>32</v>
      </c>
      <c r="L1454" s="280">
        <v>45827</v>
      </c>
      <c r="M1454" s="257" t="str">
        <f>IF(Table2[[#This Row],[Resolve Date]]="","ONGOING","SOLVED")</f>
        <v>SOLVED</v>
      </c>
      <c r="N1454" s="258" t="s">
        <v>30</v>
      </c>
      <c r="O1454" s="257" t="str">
        <f>Table2[[#This Row],[K&amp;N REF ]]&amp;Table2[[#This Row],[Issue type ]]</f>
        <v xml:space="preserve">5016394324NOT SCANNABLE </v>
      </c>
      <c r="P1454" s="257">
        <f>YEAR(Table2[[#This Row],[Date ]])</f>
        <v>2025</v>
      </c>
      <c r="Q1454" s="257" t="str">
        <f>VLOOKUP(MONTH(Table2[[#This Row],[Date ]]),Months,2,0)</f>
        <v>June</v>
      </c>
      <c r="R1454" s="257" t="b">
        <f>COUNTIFS(Table2[Unique],Table2[[#This Row],[Unique]])&gt;1</f>
        <v>0</v>
      </c>
      <c r="S1454" s="257">
        <f>IF(Table2[[#This Row],[Status ]]="Solved",1,0)</f>
        <v>1</v>
      </c>
      <c r="T1454" s="257">
        <f>IF(Table2[[#This Row],[Status ]]="ongoing",1,0)</f>
        <v>0</v>
      </c>
    </row>
    <row r="1455" spans="1:20" x14ac:dyDescent="0.25">
      <c r="A1455" s="264">
        <v>5016380494</v>
      </c>
      <c r="B1455" s="269" t="str">
        <f>_xlfn.XLOOKUP(Table2[[#This Row],[K&amp;N REF ]],CAT_Details[Tracking Number],CAT_Details[S Ref],,0)</f>
        <v>20250611-S-70171</v>
      </c>
      <c r="C1455" s="270">
        <f>_xlfn.XLOOKUP(Table2[[#This Row],[K&amp;N REF ]],CAT_Details[Tracking Number],CAT_Details[TO Ref],,0)</f>
        <v>20250610737300</v>
      </c>
      <c r="D1455" s="270" t="str">
        <f>_xlfn.XLOOKUP(Table2[[#This Row],[K&amp;N REF ]],CAT_Details[Tracking Number],CAT_Details[Pickup Customer Name],,0)</f>
        <v>Heinzmann Gmbh &amp; Co. Kg</v>
      </c>
      <c r="E1455" s="271" t="str">
        <f>_xlfn.XLOOKUP(Table2[[#This Row],[K&amp;N REF ]],CAT_Details[Tracking Number],CAT_Details[Delivery Country Code],,0)</f>
        <v>GB</v>
      </c>
      <c r="F1455" s="271" t="str">
        <f>_xlfn.XLOOKUP(Table2[[#This Row],[TO Ref]],CAT_Details[TO Ref],CAT_Details[Loc],,0)</f>
        <v>MY02</v>
      </c>
      <c r="G1455" s="257" t="s">
        <v>34</v>
      </c>
      <c r="H1455" s="257" t="s">
        <v>29</v>
      </c>
      <c r="I1455" s="280">
        <v>45827</v>
      </c>
      <c r="J1455" s="257" t="s">
        <v>26</v>
      </c>
      <c r="K1455" s="257" t="s">
        <v>32</v>
      </c>
      <c r="L1455" s="280">
        <v>45827</v>
      </c>
      <c r="M1455" s="257" t="str">
        <f>IF(Table2[[#This Row],[Resolve Date]]="","ONGOING","SOLVED")</f>
        <v>SOLVED</v>
      </c>
      <c r="N1455" s="258" t="s">
        <v>30</v>
      </c>
      <c r="O1455" s="257" t="str">
        <f>Table2[[#This Row],[K&amp;N REF ]]&amp;Table2[[#This Row],[Issue type ]]</f>
        <v>5016380494DAMAGED LABEL</v>
      </c>
      <c r="P1455" s="257">
        <f>YEAR(Table2[[#This Row],[Date ]])</f>
        <v>2025</v>
      </c>
      <c r="Q1455" s="257" t="str">
        <f>VLOOKUP(MONTH(Table2[[#This Row],[Date ]]),Months,2,0)</f>
        <v>June</v>
      </c>
      <c r="R1455" s="257" t="b">
        <f>COUNTIFS(Table2[Unique],Table2[[#This Row],[Unique]])&gt;1</f>
        <v>0</v>
      </c>
      <c r="S1455" s="257">
        <f>IF(Table2[[#This Row],[Status ]]="Solved",1,0)</f>
        <v>1</v>
      </c>
      <c r="T1455" s="257">
        <f>IF(Table2[[#This Row],[Status ]]="ongoing",1,0)</f>
        <v>0</v>
      </c>
    </row>
    <row r="1456" spans="1:20" x14ac:dyDescent="0.25">
      <c r="A1456" s="264">
        <v>5016394405</v>
      </c>
      <c r="B1456" s="269" t="str">
        <f>_xlfn.XLOOKUP(Table2[[#This Row],[K&amp;N REF ]],CAT_Details[Tracking Number],CAT_Details[S Ref],,0)</f>
        <v>20250612-S-70294</v>
      </c>
      <c r="C1456" s="270">
        <f>_xlfn.XLOOKUP(Table2[[#This Row],[K&amp;N REF ]],CAT_Details[Tracking Number],CAT_Details[TO Ref],,0)</f>
        <v>20250611737704</v>
      </c>
      <c r="D1456" s="270" t="str">
        <f>_xlfn.XLOOKUP(Table2[[#This Row],[K&amp;N REF ]],CAT_Details[Tracking Number],CAT_Details[Pickup Customer Name],,0)</f>
        <v>Hydac Fluidtechnik</v>
      </c>
      <c r="E1456" s="271" t="str">
        <f>_xlfn.XLOOKUP(Table2[[#This Row],[K&amp;N REF ]],CAT_Details[Tracking Number],CAT_Details[Delivery Country Code],,0)</f>
        <v>GB</v>
      </c>
      <c r="F1456" s="271">
        <f>_xlfn.XLOOKUP(Table2[[#This Row],[TO Ref]],CAT_Details[TO Ref],CAT_Details[Loc],,0)</f>
        <v>3402</v>
      </c>
      <c r="G1456" s="257" t="s">
        <v>34</v>
      </c>
      <c r="H1456" s="257" t="s">
        <v>197</v>
      </c>
      <c r="I1456" s="280">
        <v>45827</v>
      </c>
      <c r="J1456" s="257" t="s">
        <v>26</v>
      </c>
      <c r="K1456" s="257" t="s">
        <v>32</v>
      </c>
      <c r="L1456" s="280">
        <v>45831</v>
      </c>
      <c r="M1456" s="257" t="str">
        <f>IF(Table2[[#This Row],[Resolve Date]]="","ONGOING","SOLVED")</f>
        <v>SOLVED</v>
      </c>
      <c r="N1456" s="258" t="s">
        <v>202</v>
      </c>
      <c r="O1456" s="257" t="str">
        <f>Table2[[#This Row],[K&amp;N REF ]]&amp;Table2[[#This Row],[Issue type ]]</f>
        <v>5016394405MANCO</v>
      </c>
      <c r="P1456" s="257">
        <f>YEAR(Table2[[#This Row],[Date ]])</f>
        <v>2025</v>
      </c>
      <c r="Q1456" s="257" t="str">
        <f>VLOOKUP(MONTH(Table2[[#This Row],[Date ]]),Months,2,0)</f>
        <v>June</v>
      </c>
      <c r="R1456" s="257" t="b">
        <f>COUNTIFS(Table2[Unique],Table2[[#This Row],[Unique]])&gt;1</f>
        <v>0</v>
      </c>
      <c r="S1456" s="257">
        <f>IF(Table2[[#This Row],[Status ]]="Solved",1,0)</f>
        <v>1</v>
      </c>
      <c r="T1456" s="257">
        <f>IF(Table2[[#This Row],[Status ]]="ongoing",1,0)</f>
        <v>0</v>
      </c>
    </row>
    <row r="1457" spans="1:20" x14ac:dyDescent="0.25">
      <c r="A1457" s="264">
        <v>5016412085</v>
      </c>
      <c r="B1457" s="269" t="str">
        <f>_xlfn.XLOOKUP(Table2[[#This Row],[K&amp;N REF ]],CAT_Details[Tracking Number],CAT_Details[S Ref],,0)</f>
        <v>20250613-S-70329</v>
      </c>
      <c r="C1457" s="270">
        <f>_xlfn.XLOOKUP(Table2[[#This Row],[K&amp;N REF ]],CAT_Details[Tracking Number],CAT_Details[TO Ref],,0)</f>
        <v>20250612739298</v>
      </c>
      <c r="D1457" s="270" t="str">
        <f>_xlfn.XLOOKUP(Table2[[#This Row],[K&amp;N REF ]],CAT_Details[Tracking Number],CAT_Details[Pickup Customer Name],,0)</f>
        <v>Elobau GmbH &amp; Co. KG</v>
      </c>
      <c r="E1457" s="271" t="str">
        <f>_xlfn.XLOOKUP(Table2[[#This Row],[K&amp;N REF ]],CAT_Details[Tracking Number],CAT_Details[Delivery Country Code],,0)</f>
        <v>GB</v>
      </c>
      <c r="F1457" s="271" t="str">
        <f>_xlfn.XLOOKUP(Table2[[#This Row],[TO Ref]],CAT_Details[TO Ref],CAT_Details[Loc],,0)</f>
        <v>OYL1</v>
      </c>
      <c r="G1457" s="257" t="s">
        <v>34</v>
      </c>
      <c r="H1457" s="257" t="s">
        <v>179</v>
      </c>
      <c r="I1457" s="280">
        <v>45827</v>
      </c>
      <c r="J1457" s="257" t="s">
        <v>26</v>
      </c>
      <c r="K1457" s="257" t="s">
        <v>32</v>
      </c>
      <c r="L1457" s="280">
        <v>45827</v>
      </c>
      <c r="M1457" s="257" t="str">
        <f>IF(Table2[[#This Row],[Resolve Date]]="","ONGOING","SOLVED")</f>
        <v>SOLVED</v>
      </c>
      <c r="N1457" s="258" t="s">
        <v>30</v>
      </c>
      <c r="O1457" s="257" t="str">
        <f>Table2[[#This Row],[K&amp;N REF ]]&amp;Table2[[#This Row],[Issue type ]]</f>
        <v xml:space="preserve">5016412085NOT SCANNABLE </v>
      </c>
      <c r="P1457" s="257">
        <f>YEAR(Table2[[#This Row],[Date ]])</f>
        <v>2025</v>
      </c>
      <c r="Q1457" s="257" t="str">
        <f>VLOOKUP(MONTH(Table2[[#This Row],[Date ]]),Months,2,0)</f>
        <v>June</v>
      </c>
      <c r="R1457" s="257" t="b">
        <f>COUNTIFS(Table2[Unique],Table2[[#This Row],[Unique]])&gt;1</f>
        <v>0</v>
      </c>
      <c r="S1457" s="257">
        <f>IF(Table2[[#This Row],[Status ]]="Solved",1,0)</f>
        <v>1</v>
      </c>
      <c r="T1457" s="257">
        <f>IF(Table2[[#This Row],[Status ]]="ongoing",1,0)</f>
        <v>0</v>
      </c>
    </row>
    <row r="1458" spans="1:20" x14ac:dyDescent="0.25">
      <c r="A1458" s="264">
        <v>5016380370</v>
      </c>
      <c r="B1458" s="269" t="str">
        <f>_xlfn.XLOOKUP(Table2[[#This Row],[K&amp;N REF ]],CAT_Details[Tracking Number],CAT_Details[S Ref],,0)</f>
        <v>20250612-S-70580</v>
      </c>
      <c r="C1458" s="270">
        <f>_xlfn.XLOOKUP(Table2[[#This Row],[K&amp;N REF ]],CAT_Details[Tracking Number],CAT_Details[TO Ref],,0)</f>
        <v>20250612739673</v>
      </c>
      <c r="D1458" s="270" t="str">
        <f>_xlfn.XLOOKUP(Table2[[#This Row],[K&amp;N REF ]],CAT_Details[Tracking Number],CAT_Details[Pickup Customer Name],,0)</f>
        <v>ROBERT BOSCH GMBH</v>
      </c>
      <c r="E1458" s="271" t="str">
        <f>_xlfn.XLOOKUP(Table2[[#This Row],[K&amp;N REF ]],CAT_Details[Tracking Number],CAT_Details[Delivery Country Code],,0)</f>
        <v>GB</v>
      </c>
      <c r="F1458" s="271" t="str">
        <f>_xlfn.XLOOKUP(Table2[[#This Row],[TO Ref]],CAT_Details[TO Ref],CAT_Details[Loc],,0)</f>
        <v>DX01-L5</v>
      </c>
      <c r="G1458" s="257" t="s">
        <v>34</v>
      </c>
      <c r="H1458" s="257" t="s">
        <v>35</v>
      </c>
      <c r="I1458" s="280">
        <v>45827</v>
      </c>
      <c r="J1458" s="257" t="s">
        <v>26</v>
      </c>
      <c r="K1458" s="257" t="s">
        <v>32</v>
      </c>
      <c r="L1458" s="280">
        <v>45827</v>
      </c>
      <c r="M1458" s="257" t="str">
        <f>IF(Table2[[#This Row],[Resolve Date]]="","ONGOING","SOLVED")</f>
        <v>SOLVED</v>
      </c>
      <c r="N1458" s="258" t="s">
        <v>30</v>
      </c>
      <c r="O1458" s="257" t="str">
        <f>Table2[[#This Row],[K&amp;N REF ]]&amp;Table2[[#This Row],[Issue type ]]</f>
        <v>5016380370NO LABELS</v>
      </c>
      <c r="P1458" s="257">
        <f>YEAR(Table2[[#This Row],[Date ]])</f>
        <v>2025</v>
      </c>
      <c r="Q1458" s="257" t="str">
        <f>VLOOKUP(MONTH(Table2[[#This Row],[Date ]]),Months,2,0)</f>
        <v>June</v>
      </c>
      <c r="R1458" s="257" t="b">
        <f>COUNTIFS(Table2[Unique],Table2[[#This Row],[Unique]])&gt;1</f>
        <v>0</v>
      </c>
      <c r="S1458" s="257">
        <f>IF(Table2[[#This Row],[Status ]]="Solved",1,0)</f>
        <v>1</v>
      </c>
      <c r="T1458" s="257">
        <f>IF(Table2[[#This Row],[Status ]]="ongoing",1,0)</f>
        <v>0</v>
      </c>
    </row>
    <row r="1459" spans="1:20" x14ac:dyDescent="0.25">
      <c r="A1459" s="264">
        <v>5016466524</v>
      </c>
      <c r="B1459" s="269" t="str">
        <f>_xlfn.XLOOKUP(Table2[[#This Row],[K&amp;N REF ]],CAT_Details[Tracking Number],CAT_Details[S Ref],,0)</f>
        <v>20250618-S-70605</v>
      </c>
      <c r="C1459" s="270">
        <f>_xlfn.XLOOKUP(Table2[[#This Row],[K&amp;N REF ]],CAT_Details[Tracking Number],CAT_Details[TO Ref],,0)</f>
        <v>20250618744065</v>
      </c>
      <c r="D1459" s="270" t="str">
        <f>_xlfn.XLOOKUP(Table2[[#This Row],[K&amp;N REF ]],CAT_Details[Tracking Number],CAT_Details[Pickup Customer Name],,0)</f>
        <v>BRUSS KUNSTSTOFFTECHNIK GMBH</v>
      </c>
      <c r="E1459" s="271" t="str">
        <f>_xlfn.XLOOKUP(Table2[[#This Row],[K&amp;N REF ]],CAT_Details[Tracking Number],CAT_Details[Delivery Country Code],,0)</f>
        <v>GB</v>
      </c>
      <c r="F1459" s="271" t="str">
        <f>_xlfn.XLOOKUP(Table2[[#This Row],[TO Ref]],CAT_Details[TO Ref],CAT_Details[Loc],,0)</f>
        <v>DX01-L5</v>
      </c>
      <c r="G1459" s="257" t="s">
        <v>34</v>
      </c>
      <c r="H1459" s="257" t="s">
        <v>35</v>
      </c>
      <c r="I1459" s="280">
        <v>45827</v>
      </c>
      <c r="J1459" s="257" t="s">
        <v>45</v>
      </c>
      <c r="K1459" s="257" t="s">
        <v>32</v>
      </c>
      <c r="L1459" s="280">
        <v>45831</v>
      </c>
      <c r="M1459" s="257" t="str">
        <f>IF(Table2[[#This Row],[Resolve Date]]="","ONGOING","SOLVED")</f>
        <v>SOLVED</v>
      </c>
      <c r="N1459" s="258" t="s">
        <v>203</v>
      </c>
      <c r="O1459" s="257" t="str">
        <f>Table2[[#This Row],[K&amp;N REF ]]&amp;Table2[[#This Row],[Issue type ]]</f>
        <v>5016466524NO LABELS</v>
      </c>
      <c r="P1459" s="257">
        <f>YEAR(Table2[[#This Row],[Date ]])</f>
        <v>2025</v>
      </c>
      <c r="Q1459" s="257" t="str">
        <f>VLOOKUP(MONTH(Table2[[#This Row],[Date ]]),Months,2,0)</f>
        <v>June</v>
      </c>
      <c r="R1459" s="257" t="b">
        <f>COUNTIFS(Table2[Unique],Table2[[#This Row],[Unique]])&gt;1</f>
        <v>0</v>
      </c>
      <c r="S1459" s="257">
        <f>IF(Table2[[#This Row],[Status ]]="Solved",1,0)</f>
        <v>1</v>
      </c>
      <c r="T1459" s="257">
        <f>IF(Table2[[#This Row],[Status ]]="ongoing",1,0)</f>
        <v>0</v>
      </c>
    </row>
    <row r="1460" spans="1:20" x14ac:dyDescent="0.25">
      <c r="A1460" s="264">
        <v>5016394717</v>
      </c>
      <c r="B1460" s="269" t="str">
        <f>_xlfn.XLOOKUP(Table2[[#This Row],[K&amp;N REF ]],CAT_Details[Tracking Number],CAT_Details[S Ref],,0)</f>
        <v>20250612-S-70340</v>
      </c>
      <c r="C1460" s="270">
        <f>_xlfn.XLOOKUP(Table2[[#This Row],[K&amp;N REF ]],CAT_Details[Tracking Number],CAT_Details[TO Ref],,0)</f>
        <v>20250611738298</v>
      </c>
      <c r="D1460" s="270" t="str">
        <f>_xlfn.XLOOKUP(Table2[[#This Row],[K&amp;N REF ]],CAT_Details[Tracking Number],CAT_Details[Pickup Customer Name],,0)</f>
        <v>FONDERIE G.H.M.</v>
      </c>
      <c r="E1460" s="271" t="str">
        <f>_xlfn.XLOOKUP(Table2[[#This Row],[K&amp;N REF ]],CAT_Details[Tracking Number],CAT_Details[Delivery Country Code],,0)</f>
        <v>GB</v>
      </c>
      <c r="F1460" s="271" t="str">
        <f>_xlfn.XLOOKUP(Table2[[#This Row],[TO Ref]],CAT_Details[TO Ref],CAT_Details[Loc],,0)</f>
        <v>DK-BM01</v>
      </c>
      <c r="G1460" s="257" t="s">
        <v>36</v>
      </c>
      <c r="H1460" s="257" t="s">
        <v>35</v>
      </c>
      <c r="I1460" s="280">
        <v>45827</v>
      </c>
      <c r="J1460" s="257" t="s">
        <v>26</v>
      </c>
      <c r="K1460" s="257" t="s">
        <v>32</v>
      </c>
      <c r="L1460" s="280">
        <v>45827</v>
      </c>
      <c r="M1460" s="257" t="str">
        <f>IF(Table2[[#This Row],[Resolve Date]]="","ONGOING","SOLVED")</f>
        <v>SOLVED</v>
      </c>
      <c r="N1460" s="258" t="s">
        <v>30</v>
      </c>
      <c r="O1460" s="257" t="str">
        <f>Table2[[#This Row],[K&amp;N REF ]]&amp;Table2[[#This Row],[Issue type ]]</f>
        <v>5016394717NO LABELS</v>
      </c>
      <c r="P1460" s="257">
        <f>YEAR(Table2[[#This Row],[Date ]])</f>
        <v>2025</v>
      </c>
      <c r="Q1460" s="257" t="str">
        <f>VLOOKUP(MONTH(Table2[[#This Row],[Date ]]),Months,2,0)</f>
        <v>June</v>
      </c>
      <c r="R1460" s="257" t="b">
        <f>COUNTIFS(Table2[Unique],Table2[[#This Row],[Unique]])&gt;1</f>
        <v>0</v>
      </c>
      <c r="S1460" s="257">
        <f>IF(Table2[[#This Row],[Status ]]="Solved",1,0)</f>
        <v>1</v>
      </c>
      <c r="T1460" s="257">
        <f>IF(Table2[[#This Row],[Status ]]="ongoing",1,0)</f>
        <v>0</v>
      </c>
    </row>
    <row r="1461" spans="1:20" x14ac:dyDescent="0.25">
      <c r="A1461" s="264">
        <v>5016411736</v>
      </c>
      <c r="B1461" s="269" t="str">
        <f>_xlfn.XLOOKUP(Table2[[#This Row],[K&amp;N REF ]],CAT_Details[Tracking Number],CAT_Details[S Ref],,0)</f>
        <v>20250613-S-70515</v>
      </c>
      <c r="C1461" s="270">
        <f>_xlfn.XLOOKUP(Table2[[#This Row],[K&amp;N REF ]],CAT_Details[Tracking Number],CAT_Details[TO Ref],,0)</f>
        <v>20250612739589</v>
      </c>
      <c r="D1461" s="270" t="str">
        <f>_xlfn.XLOOKUP(Table2[[#This Row],[K&amp;N REF ]],CAT_Details[Tracking Number],CAT_Details[Pickup Customer Name],,0)</f>
        <v>Sbe - V.Ar.Vit.Spa</v>
      </c>
      <c r="E1461" s="271" t="str">
        <f>_xlfn.XLOOKUP(Table2[[#This Row],[K&amp;N REF ]],CAT_Details[Tracking Number],CAT_Details[Delivery Country Code],,0)</f>
        <v>GB</v>
      </c>
      <c r="F1461" s="271" t="str">
        <f>_xlfn.XLOOKUP(Table2[[#This Row],[TO Ref]],CAT_Details[TO Ref],CAT_Details[Loc],,0)</f>
        <v>OYL1</v>
      </c>
      <c r="G1461" s="257" t="s">
        <v>24</v>
      </c>
      <c r="H1461" s="257" t="s">
        <v>35</v>
      </c>
      <c r="I1461" s="280">
        <v>45828</v>
      </c>
      <c r="J1461" s="257" t="s">
        <v>26</v>
      </c>
      <c r="K1461" s="257" t="s">
        <v>32</v>
      </c>
      <c r="L1461" s="280">
        <v>45828</v>
      </c>
      <c r="M1461" s="257" t="str">
        <f>IF(Table2[[#This Row],[Resolve Date]]="","ONGOING","SOLVED")</f>
        <v>SOLVED</v>
      </c>
      <c r="N1461" s="258" t="s">
        <v>30</v>
      </c>
      <c r="O1461" s="257" t="str">
        <f>Table2[[#This Row],[K&amp;N REF ]]&amp;Table2[[#This Row],[Issue type ]]</f>
        <v>5016411736NO LABELS</v>
      </c>
      <c r="P1461" s="257">
        <f>YEAR(Table2[[#This Row],[Date ]])</f>
        <v>2025</v>
      </c>
      <c r="Q1461" s="257" t="str">
        <f>VLOOKUP(MONTH(Table2[[#This Row],[Date ]]),Months,2,0)</f>
        <v>June</v>
      </c>
      <c r="R1461" s="257" t="b">
        <f>COUNTIFS(Table2[Unique],Table2[[#This Row],[Unique]])&gt;1</f>
        <v>0</v>
      </c>
      <c r="S1461" s="257">
        <f>IF(Table2[[#This Row],[Status ]]="Solved",1,0)</f>
        <v>1</v>
      </c>
      <c r="T1461" s="257">
        <f>IF(Table2[[#This Row],[Status ]]="ongoing",1,0)</f>
        <v>0</v>
      </c>
    </row>
    <row r="1462" spans="1:20" x14ac:dyDescent="0.25">
      <c r="A1462" s="264">
        <v>5016380077</v>
      </c>
      <c r="B1462" s="269" t="str">
        <f>_xlfn.XLOOKUP(Table2[[#This Row],[K&amp;N REF ]],CAT_Details[Tracking Number],CAT_Details[S Ref],,0)</f>
        <v>20250611-S-70415</v>
      </c>
      <c r="C1462" s="270">
        <f>_xlfn.XLOOKUP(Table2[[#This Row],[K&amp;N REF ]],CAT_Details[Tracking Number],CAT_Details[TO Ref],,0)</f>
        <v>20250610736789</v>
      </c>
      <c r="D1462" s="270" t="str">
        <f>_xlfn.XLOOKUP(Table2[[#This Row],[K&amp;N REF ]],CAT_Details[Tracking Number],CAT_Details[Pickup Customer Name],,0)</f>
        <v>DANFOSS A/S</v>
      </c>
      <c r="E1462" s="271" t="str">
        <f>_xlfn.XLOOKUP(Table2[[#This Row],[K&amp;N REF ]],CAT_Details[Tracking Number],CAT_Details[Delivery Country Code],,0)</f>
        <v>GB</v>
      </c>
      <c r="F1462" s="271">
        <f>_xlfn.XLOOKUP(Table2[[#This Row],[TO Ref]],CAT_Details[TO Ref],CAT_Details[Loc],,0)</f>
        <v>3402</v>
      </c>
      <c r="G1462" s="257" t="s">
        <v>44</v>
      </c>
      <c r="H1462" s="257" t="s">
        <v>197</v>
      </c>
      <c r="I1462" s="280">
        <v>45828</v>
      </c>
      <c r="J1462" s="257" t="s">
        <v>45</v>
      </c>
      <c r="K1462" s="257" t="s">
        <v>32</v>
      </c>
      <c r="L1462" s="280">
        <v>45839</v>
      </c>
      <c r="M1462" s="257" t="str">
        <f>IF(Table2[[#This Row],[Resolve Date]]="","ONGOING","SOLVED")</f>
        <v>SOLVED</v>
      </c>
      <c r="N1462" s="258" t="s">
        <v>204</v>
      </c>
      <c r="O1462" s="257" t="str">
        <f>Table2[[#This Row],[K&amp;N REF ]]&amp;Table2[[#This Row],[Issue type ]]</f>
        <v>5016380077MANCO</v>
      </c>
      <c r="P1462" s="257">
        <f>YEAR(Table2[[#This Row],[Date ]])</f>
        <v>2025</v>
      </c>
      <c r="Q1462" s="257" t="str">
        <f>VLOOKUP(MONTH(Table2[[#This Row],[Date ]]),Months,2,0)</f>
        <v>June</v>
      </c>
      <c r="R1462" s="257" t="b">
        <f>COUNTIFS(Table2[Unique],Table2[[#This Row],[Unique]])&gt;1</f>
        <v>0</v>
      </c>
      <c r="S1462" s="257">
        <f>IF(Table2[[#This Row],[Status ]]="Solved",1,0)</f>
        <v>1</v>
      </c>
      <c r="T1462" s="257">
        <f>IF(Table2[[#This Row],[Status ]]="ongoing",1,0)</f>
        <v>0</v>
      </c>
    </row>
    <row r="1463" spans="1:20" x14ac:dyDescent="0.25">
      <c r="A1463" s="264">
        <v>5016380078</v>
      </c>
      <c r="B1463" s="269" t="str">
        <f>_xlfn.XLOOKUP(Table2[[#This Row],[K&amp;N REF ]],CAT_Details[Tracking Number],CAT_Details[S Ref],,0)</f>
        <v>20250611-S-70415</v>
      </c>
      <c r="C1463" s="270">
        <f>_xlfn.XLOOKUP(Table2[[#This Row],[K&amp;N REF ]],CAT_Details[Tracking Number],CAT_Details[TO Ref],,0)</f>
        <v>20250610737080</v>
      </c>
      <c r="D1463" s="270" t="str">
        <f>_xlfn.XLOOKUP(Table2[[#This Row],[K&amp;N REF ]],CAT_Details[Tracking Number],CAT_Details[Pickup Customer Name],,0)</f>
        <v>DANFOSS A/S</v>
      </c>
      <c r="E1463" s="271" t="str">
        <f>_xlfn.XLOOKUP(Table2[[#This Row],[K&amp;N REF ]],CAT_Details[Tracking Number],CAT_Details[Delivery Country Code],,0)</f>
        <v>FR</v>
      </c>
      <c r="F1463" s="271">
        <f>_xlfn.XLOOKUP(Table2[[#This Row],[TO Ref]],CAT_Details[TO Ref],CAT_Details[Loc],,0)</f>
        <v>3705</v>
      </c>
      <c r="G1463" s="257" t="s">
        <v>44</v>
      </c>
      <c r="H1463" s="257" t="s">
        <v>35</v>
      </c>
      <c r="I1463" s="280">
        <v>45828</v>
      </c>
      <c r="J1463" s="257" t="s">
        <v>26</v>
      </c>
      <c r="K1463" s="257" t="s">
        <v>32</v>
      </c>
      <c r="L1463" s="280">
        <v>45828</v>
      </c>
      <c r="M1463" s="257" t="str">
        <f>IF(Table2[[#This Row],[Resolve Date]]="","ONGOING","SOLVED")</f>
        <v>SOLVED</v>
      </c>
      <c r="N1463" s="258" t="s">
        <v>30</v>
      </c>
      <c r="O1463" s="257" t="str">
        <f>Table2[[#This Row],[K&amp;N REF ]]&amp;Table2[[#This Row],[Issue type ]]</f>
        <v>5016380078NO LABELS</v>
      </c>
      <c r="P1463" s="257">
        <f>YEAR(Table2[[#This Row],[Date ]])</f>
        <v>2025</v>
      </c>
      <c r="Q1463" s="257" t="str">
        <f>VLOOKUP(MONTH(Table2[[#This Row],[Date ]]),Months,2,0)</f>
        <v>June</v>
      </c>
      <c r="R1463" s="257" t="b">
        <f>COUNTIFS(Table2[Unique],Table2[[#This Row],[Unique]])&gt;1</f>
        <v>0</v>
      </c>
      <c r="S1463" s="257">
        <f>IF(Table2[[#This Row],[Status ]]="Solved",1,0)</f>
        <v>1</v>
      </c>
      <c r="T1463" s="257">
        <f>IF(Table2[[#This Row],[Status ]]="ongoing",1,0)</f>
        <v>0</v>
      </c>
    </row>
    <row r="1464" spans="1:20" x14ac:dyDescent="0.25">
      <c r="A1464" s="264">
        <v>5016411910</v>
      </c>
      <c r="B1464" s="269" t="str">
        <f>_xlfn.XLOOKUP(Table2[[#This Row],[K&amp;N REF ]],CAT_Details[Tracking Number],CAT_Details[S Ref],,0)</f>
        <v>20250613-S-70486</v>
      </c>
      <c r="C1464" s="270">
        <f>_xlfn.XLOOKUP(Table2[[#This Row],[K&amp;N REF ]],CAT_Details[Tracking Number],CAT_Details[TO Ref],,0)</f>
        <v>20250612739389</v>
      </c>
      <c r="D1464" s="270" t="str">
        <f>_xlfn.XLOOKUP(Table2[[#This Row],[K&amp;N REF ]],CAT_Details[Tracking Number],CAT_Details[Pickup Customer Name],,0)</f>
        <v>Akg Thermotechnik Lettland Ltd.</v>
      </c>
      <c r="E1464" s="271" t="str">
        <f>_xlfn.XLOOKUP(Table2[[#This Row],[K&amp;N REF ]],CAT_Details[Tracking Number],CAT_Details[Delivery Country Code],,0)</f>
        <v>FR</v>
      </c>
      <c r="F1464" s="271">
        <f>_xlfn.XLOOKUP(Table2[[#This Row],[TO Ref]],CAT_Details[TO Ref],CAT_Details[Loc],,0)</f>
        <v>3705</v>
      </c>
      <c r="G1464" s="257" t="s">
        <v>44</v>
      </c>
      <c r="H1464" s="257" t="s">
        <v>179</v>
      </c>
      <c r="I1464" s="280">
        <v>45828</v>
      </c>
      <c r="J1464" s="257" t="s">
        <v>26</v>
      </c>
      <c r="K1464" s="257" t="s">
        <v>32</v>
      </c>
      <c r="L1464" s="280">
        <v>45828</v>
      </c>
      <c r="M1464" s="257" t="str">
        <f>IF(Table2[[#This Row],[Resolve Date]]="","ONGOING","SOLVED")</f>
        <v>SOLVED</v>
      </c>
      <c r="N1464" s="258" t="s">
        <v>30</v>
      </c>
      <c r="O1464" s="257" t="str">
        <f>Table2[[#This Row],[K&amp;N REF ]]&amp;Table2[[#This Row],[Issue type ]]</f>
        <v xml:space="preserve">5016411910NOT SCANNABLE </v>
      </c>
      <c r="P1464" s="257">
        <f>YEAR(Table2[[#This Row],[Date ]])</f>
        <v>2025</v>
      </c>
      <c r="Q1464" s="257" t="str">
        <f>VLOOKUP(MONTH(Table2[[#This Row],[Date ]]),Months,2,0)</f>
        <v>June</v>
      </c>
      <c r="R1464" s="257" t="b">
        <f>COUNTIFS(Table2[Unique],Table2[[#This Row],[Unique]])&gt;1</f>
        <v>0</v>
      </c>
      <c r="S1464" s="257">
        <f>IF(Table2[[#This Row],[Status ]]="Solved",1,0)</f>
        <v>1</v>
      </c>
      <c r="T1464" s="257">
        <f>IF(Table2[[#This Row],[Status ]]="ongoing",1,0)</f>
        <v>0</v>
      </c>
    </row>
    <row r="1465" spans="1:20" x14ac:dyDescent="0.25">
      <c r="A1465" s="264">
        <v>5016443995</v>
      </c>
      <c r="B1465" s="269" t="str">
        <f>_xlfn.XLOOKUP(Table2[[#This Row],[K&amp;N REF ]],CAT_Details[Tracking Number],CAT_Details[S Ref],,0)</f>
        <v>20250617-S-70386</v>
      </c>
      <c r="C1465" s="270">
        <f>_xlfn.XLOOKUP(Table2[[#This Row],[K&amp;N REF ]],CAT_Details[Tracking Number],CAT_Details[TO Ref],,0)</f>
        <v>20250616741683</v>
      </c>
      <c r="D1465" s="270" t="str">
        <f>_xlfn.XLOOKUP(Table2[[#This Row],[K&amp;N REF ]],CAT_Details[Tracking Number],CAT_Details[Pickup Customer Name],,0)</f>
        <v>DENSO EUROPE B.V.</v>
      </c>
      <c r="E1465" s="271" t="str">
        <f>_xlfn.XLOOKUP(Table2[[#This Row],[K&amp;N REF ]],CAT_Details[Tracking Number],CAT_Details[Delivery Country Code],,0)</f>
        <v>FR</v>
      </c>
      <c r="F1465" s="271">
        <f>_xlfn.XLOOKUP(Table2[[#This Row],[TO Ref]],CAT_Details[TO Ref],CAT_Details[Loc],,0)</f>
        <v>3705</v>
      </c>
      <c r="G1465" s="257" t="s">
        <v>44</v>
      </c>
      <c r="H1465" s="257" t="s">
        <v>197</v>
      </c>
      <c r="I1465" s="280">
        <v>45828</v>
      </c>
      <c r="J1465" s="257" t="s">
        <v>45</v>
      </c>
      <c r="K1465" s="257" t="s">
        <v>32</v>
      </c>
      <c r="L1465" s="280">
        <v>45831</v>
      </c>
      <c r="M1465" s="257" t="str">
        <f>IF(Table2[[#This Row],[Resolve Date]]="","ONGOING","SOLVED")</f>
        <v>SOLVED</v>
      </c>
      <c r="N1465" s="258" t="s">
        <v>30</v>
      </c>
      <c r="O1465" s="257" t="str">
        <f>Table2[[#This Row],[K&amp;N REF ]]&amp;Table2[[#This Row],[Issue type ]]</f>
        <v>5016443995MANCO</v>
      </c>
      <c r="P1465" s="257">
        <f>YEAR(Table2[[#This Row],[Date ]])</f>
        <v>2025</v>
      </c>
      <c r="Q1465" s="257" t="str">
        <f>VLOOKUP(MONTH(Table2[[#This Row],[Date ]]),Months,2,0)</f>
        <v>June</v>
      </c>
      <c r="R1465" s="257" t="b">
        <f>COUNTIFS(Table2[Unique],Table2[[#This Row],[Unique]])&gt;1</f>
        <v>0</v>
      </c>
      <c r="S1465" s="257">
        <f>IF(Table2[[#This Row],[Status ]]="Solved",1,0)</f>
        <v>1</v>
      </c>
      <c r="T1465" s="257">
        <f>IF(Table2[[#This Row],[Status ]]="ongoing",1,0)</f>
        <v>0</v>
      </c>
    </row>
    <row r="1466" spans="1:20" x14ac:dyDescent="0.25">
      <c r="A1466" s="264">
        <v>5016443994</v>
      </c>
      <c r="B1466" s="269" t="str">
        <f>_xlfn.XLOOKUP(Table2[[#This Row],[K&amp;N REF ]],CAT_Details[Tracking Number],CAT_Details[S Ref],,0)</f>
        <v>20250617-S-70386</v>
      </c>
      <c r="C1466" s="270">
        <f>_xlfn.XLOOKUP(Table2[[#This Row],[K&amp;N REF ]],CAT_Details[Tracking Number],CAT_Details[TO Ref],,0)</f>
        <v>20250616741690</v>
      </c>
      <c r="D1466" s="270" t="str">
        <f>_xlfn.XLOOKUP(Table2[[#This Row],[K&amp;N REF ]],CAT_Details[Tracking Number],CAT_Details[Pickup Customer Name],,0)</f>
        <v>DENSO EUROPE B.V.</v>
      </c>
      <c r="E1466" s="271" t="str">
        <f>_xlfn.XLOOKUP(Table2[[#This Row],[K&amp;N REF ]],CAT_Details[Tracking Number],CAT_Details[Delivery Country Code],,0)</f>
        <v>FR</v>
      </c>
      <c r="F1466" s="271">
        <f>_xlfn.XLOOKUP(Table2[[#This Row],[TO Ref]],CAT_Details[TO Ref],CAT_Details[Loc],,0)</f>
        <v>3705</v>
      </c>
      <c r="G1466" s="257" t="s">
        <v>44</v>
      </c>
      <c r="H1466" s="257" t="s">
        <v>197</v>
      </c>
      <c r="I1466" s="280">
        <v>45828</v>
      </c>
      <c r="J1466" s="257" t="s">
        <v>45</v>
      </c>
      <c r="K1466" s="257" t="s">
        <v>32</v>
      </c>
      <c r="L1466" s="280">
        <v>45831</v>
      </c>
      <c r="M1466" s="257" t="str">
        <f>IF(Table2[[#This Row],[Resolve Date]]="","ONGOING","SOLVED")</f>
        <v>SOLVED</v>
      </c>
      <c r="N1466" s="258" t="s">
        <v>30</v>
      </c>
      <c r="O1466" s="257" t="str">
        <f>Table2[[#This Row],[K&amp;N REF ]]&amp;Table2[[#This Row],[Issue type ]]</f>
        <v>5016443994MANCO</v>
      </c>
      <c r="P1466" s="257">
        <f>YEAR(Table2[[#This Row],[Date ]])</f>
        <v>2025</v>
      </c>
      <c r="Q1466" s="257" t="str">
        <f>VLOOKUP(MONTH(Table2[[#This Row],[Date ]]),Months,2,0)</f>
        <v>June</v>
      </c>
      <c r="R1466" s="257" t="b">
        <f>COUNTIFS(Table2[Unique],Table2[[#This Row],[Unique]])&gt;1</f>
        <v>0</v>
      </c>
      <c r="S1466" s="257">
        <f>IF(Table2[[#This Row],[Status ]]="Solved",1,0)</f>
        <v>1</v>
      </c>
      <c r="T1466" s="257">
        <f>IF(Table2[[#This Row],[Status ]]="ongoing",1,0)</f>
        <v>0</v>
      </c>
    </row>
    <row r="1467" spans="1:20" x14ac:dyDescent="0.25">
      <c r="A1467" s="264">
        <v>5016380342</v>
      </c>
      <c r="B1467" s="269" t="str">
        <f>_xlfn.XLOOKUP(Table2[[#This Row],[K&amp;N REF ]],CAT_Details[Tracking Number],CAT_Details[S Ref],,0)</f>
        <v>20250611-S-70499</v>
      </c>
      <c r="C1467" s="270">
        <f>_xlfn.XLOOKUP(Table2[[#This Row],[K&amp;N REF ]],CAT_Details[Tracking Number],CAT_Details[TO Ref],,0)</f>
        <v>20250611738294</v>
      </c>
      <c r="D1467" s="270" t="str">
        <f>_xlfn.XLOOKUP(Table2[[#This Row],[K&amp;N REF ]],CAT_Details[Tracking Number],CAT_Details[Pickup Customer Name],,0)</f>
        <v>Dichtungstechnik G. Bruss GmbH &amp; Co. KG</v>
      </c>
      <c r="E1467" s="271" t="str">
        <f>_xlfn.XLOOKUP(Table2[[#This Row],[K&amp;N REF ]],CAT_Details[Tracking Number],CAT_Details[Delivery Country Code],,0)</f>
        <v>GB</v>
      </c>
      <c r="F1467" s="271" t="str">
        <f>_xlfn.XLOOKUP(Table2[[#This Row],[TO Ref]],CAT_Details[TO Ref],CAT_Details[Loc],,0)</f>
        <v>DX01-L5</v>
      </c>
      <c r="G1467" s="257" t="s">
        <v>34</v>
      </c>
      <c r="H1467" s="257" t="s">
        <v>31</v>
      </c>
      <c r="I1467" s="280">
        <v>45828</v>
      </c>
      <c r="J1467" s="257" t="s">
        <v>26</v>
      </c>
      <c r="K1467" s="257" t="s">
        <v>32</v>
      </c>
      <c r="L1467" s="280">
        <v>45828</v>
      </c>
      <c r="M1467" s="257" t="str">
        <f>IF(Table2[[#This Row],[Resolve Date]]="","ONGOING","SOLVED")</f>
        <v>SOLVED</v>
      </c>
      <c r="N1467" s="258" t="s">
        <v>30</v>
      </c>
      <c r="O1467" s="257" t="str">
        <f>Table2[[#This Row],[K&amp;N REF ]]&amp;Table2[[#This Row],[Issue type ]]</f>
        <v>5016380342MISSING LABELS ON SOME UNITS</v>
      </c>
      <c r="P1467" s="257">
        <f>YEAR(Table2[[#This Row],[Date ]])</f>
        <v>2025</v>
      </c>
      <c r="Q1467" s="257" t="str">
        <f>VLOOKUP(MONTH(Table2[[#This Row],[Date ]]),Months,2,0)</f>
        <v>June</v>
      </c>
      <c r="R1467" s="257" t="b">
        <f>COUNTIFS(Table2[Unique],Table2[[#This Row],[Unique]])&gt;1</f>
        <v>0</v>
      </c>
      <c r="S1467" s="257">
        <f>IF(Table2[[#This Row],[Status ]]="Solved",1,0)</f>
        <v>1</v>
      </c>
      <c r="T1467" s="257">
        <f>IF(Table2[[#This Row],[Status ]]="ongoing",1,0)</f>
        <v>0</v>
      </c>
    </row>
    <row r="1468" spans="1:20" x14ac:dyDescent="0.25">
      <c r="A1468" s="264">
        <v>5016411729</v>
      </c>
      <c r="B1468" s="269" t="str">
        <f>_xlfn.XLOOKUP(Table2[[#This Row],[K&amp;N REF ]],CAT_Details[Tracking Number],CAT_Details[S Ref],,0)</f>
        <v>20250613-S-70424</v>
      </c>
      <c r="C1468" s="270">
        <f>_xlfn.XLOOKUP(Table2[[#This Row],[K&amp;N REF ]],CAT_Details[Tracking Number],CAT_Details[TO Ref],,0)</f>
        <v>20250613740063</v>
      </c>
      <c r="D1468" s="270" t="str">
        <f>_xlfn.XLOOKUP(Table2[[#This Row],[K&amp;N REF ]],CAT_Details[Tracking Number],CAT_Details[Pickup Customer Name],,0)</f>
        <v>PLASTIQUAL</v>
      </c>
      <c r="E1468" s="271" t="str">
        <f>_xlfn.XLOOKUP(Table2[[#This Row],[K&amp;N REF ]],CAT_Details[Tracking Number],CAT_Details[Delivery Country Code],,0)</f>
        <v>GB</v>
      </c>
      <c r="F1468" s="271" t="str">
        <f>_xlfn.XLOOKUP(Table2[[#This Row],[TO Ref]],CAT_Details[TO Ref],CAT_Details[Loc],,0)</f>
        <v>U2-L5</v>
      </c>
      <c r="G1468" s="257" t="s">
        <v>36</v>
      </c>
      <c r="H1468" s="257" t="s">
        <v>35</v>
      </c>
      <c r="I1468" s="280">
        <v>45828</v>
      </c>
      <c r="J1468" s="257" t="s">
        <v>26</v>
      </c>
      <c r="K1468" s="257" t="s">
        <v>32</v>
      </c>
      <c r="L1468" s="280">
        <v>45828</v>
      </c>
      <c r="M1468" s="257" t="str">
        <f>IF(Table2[[#This Row],[Resolve Date]]="","ONGOING","SOLVED")</f>
        <v>SOLVED</v>
      </c>
      <c r="N1468" s="258" t="s">
        <v>30</v>
      </c>
      <c r="O1468" s="257" t="str">
        <f>Table2[[#This Row],[K&amp;N REF ]]&amp;Table2[[#This Row],[Issue type ]]</f>
        <v>5016411729NO LABELS</v>
      </c>
      <c r="P1468" s="257">
        <f>YEAR(Table2[[#This Row],[Date ]])</f>
        <v>2025</v>
      </c>
      <c r="Q1468" s="257" t="str">
        <f>VLOOKUP(MONTH(Table2[[#This Row],[Date ]]),Months,2,0)</f>
        <v>June</v>
      </c>
      <c r="R1468" s="257" t="b">
        <f>COUNTIFS(Table2[Unique],Table2[[#This Row],[Unique]])&gt;1</f>
        <v>0</v>
      </c>
      <c r="S1468" s="257">
        <f>IF(Table2[[#This Row],[Status ]]="Solved",1,0)</f>
        <v>1</v>
      </c>
      <c r="T1468" s="257">
        <f>IF(Table2[[#This Row],[Status ]]="ongoing",1,0)</f>
        <v>0</v>
      </c>
    </row>
    <row r="1469" spans="1:20" x14ac:dyDescent="0.25">
      <c r="A1469" s="264">
        <v>5016444176</v>
      </c>
      <c r="B1469" s="269" t="str">
        <f>_xlfn.XLOOKUP(Table2[[#This Row],[K&amp;N REF ]],CAT_Details[Tracking Number],CAT_Details[S Ref],,0)</f>
        <v>20250617-S-70390</v>
      </c>
      <c r="C1469" s="270">
        <f>_xlfn.XLOOKUP(Table2[[#This Row],[K&amp;N REF ]],CAT_Details[Tracking Number],CAT_Details[TO Ref],,0)</f>
        <v>20250613740644</v>
      </c>
      <c r="D1469" s="270" t="str">
        <f>_xlfn.XLOOKUP(Table2[[#This Row],[K&amp;N REF ]],CAT_Details[Tracking Number],CAT_Details[Pickup Customer Name],,0)</f>
        <v>JOHNSON ELECTRIC</v>
      </c>
      <c r="E1469" s="271" t="str">
        <f>_xlfn.XLOOKUP(Table2[[#This Row],[K&amp;N REF ]],CAT_Details[Tracking Number],CAT_Details[Delivery Country Code],,0)</f>
        <v>GB</v>
      </c>
      <c r="F1469" s="271">
        <f>_xlfn.XLOOKUP(Table2[[#This Row],[TO Ref]],CAT_Details[TO Ref],CAT_Details[Loc],,0)</f>
        <v>3402</v>
      </c>
      <c r="G1469" s="257" t="s">
        <v>24</v>
      </c>
      <c r="H1469" s="257" t="s">
        <v>197</v>
      </c>
      <c r="I1469" s="280">
        <v>45831</v>
      </c>
      <c r="J1469" s="257" t="s">
        <v>45</v>
      </c>
      <c r="K1469" s="257" t="s">
        <v>32</v>
      </c>
      <c r="L1469" s="280">
        <v>45834</v>
      </c>
      <c r="M1469" s="257" t="str">
        <f>IF(Table2[[#This Row],[Resolve Date]]="","ONGOING","SOLVED")</f>
        <v>SOLVED</v>
      </c>
      <c r="N1469" s="258" t="s">
        <v>30</v>
      </c>
      <c r="O1469" s="257" t="str">
        <f>Table2[[#This Row],[K&amp;N REF ]]&amp;Table2[[#This Row],[Issue type ]]</f>
        <v>5016444176MANCO</v>
      </c>
      <c r="P1469" s="257">
        <f>YEAR(Table2[[#This Row],[Date ]])</f>
        <v>2025</v>
      </c>
      <c r="Q1469" s="257" t="str">
        <f>VLOOKUP(MONTH(Table2[[#This Row],[Date ]]),Months,2,0)</f>
        <v>June</v>
      </c>
      <c r="R1469" s="257" t="b">
        <f>COUNTIFS(Table2[Unique],Table2[[#This Row],[Unique]])&gt;1</f>
        <v>0</v>
      </c>
      <c r="S1469" s="257">
        <f>IF(Table2[[#This Row],[Status ]]="Solved",1,0)</f>
        <v>1</v>
      </c>
      <c r="T1469" s="257">
        <f>IF(Table2[[#This Row],[Status ]]="ongoing",1,0)</f>
        <v>0</v>
      </c>
    </row>
    <row r="1470" spans="1:20" x14ac:dyDescent="0.25">
      <c r="A1470" s="264">
        <v>5016427458</v>
      </c>
      <c r="B1470" s="269" t="str">
        <f>_xlfn.XLOOKUP(Table2[[#This Row],[K&amp;N REF ]],CAT_Details[Tracking Number],CAT_Details[S Ref],,0)</f>
        <v>20250616-S-70365</v>
      </c>
      <c r="C1470" s="270">
        <f>_xlfn.XLOOKUP(Table2[[#This Row],[K&amp;N REF ]],CAT_Details[Tracking Number],CAT_Details[TO Ref],,0)</f>
        <v>20250616741168</v>
      </c>
      <c r="D1470" s="270" t="str">
        <f>_xlfn.XLOOKUP(Table2[[#This Row],[K&amp;N REF ]],CAT_Details[Tracking Number],CAT_Details[Pickup Customer Name],,0)</f>
        <v>COBO SPA</v>
      </c>
      <c r="E1470" s="271" t="str">
        <f>_xlfn.XLOOKUP(Table2[[#This Row],[K&amp;N REF ]],CAT_Details[Tracking Number],CAT_Details[Delivery Country Code],,0)</f>
        <v>GB</v>
      </c>
      <c r="F1470" s="271">
        <f>_xlfn.XLOOKUP(Table2[[#This Row],[TO Ref]],CAT_Details[TO Ref],CAT_Details[Loc],,0)</f>
        <v>3402</v>
      </c>
      <c r="G1470" s="257" t="s">
        <v>24</v>
      </c>
      <c r="H1470" s="257" t="s">
        <v>179</v>
      </c>
      <c r="I1470" s="280">
        <v>45831</v>
      </c>
      <c r="J1470" s="257" t="s">
        <v>26</v>
      </c>
      <c r="K1470" s="257" t="s">
        <v>32</v>
      </c>
      <c r="L1470" s="280">
        <v>45831</v>
      </c>
      <c r="M1470" s="257" t="str">
        <f>IF(Table2[[#This Row],[Resolve Date]]="","ONGOING","SOLVED")</f>
        <v>SOLVED</v>
      </c>
      <c r="N1470" s="258" t="s">
        <v>30</v>
      </c>
      <c r="O1470" s="257" t="str">
        <f>Table2[[#This Row],[K&amp;N REF ]]&amp;Table2[[#This Row],[Issue type ]]</f>
        <v xml:space="preserve">5016427458NOT SCANNABLE </v>
      </c>
      <c r="P1470" s="257">
        <f>YEAR(Table2[[#This Row],[Date ]])</f>
        <v>2025</v>
      </c>
      <c r="Q1470" s="257" t="str">
        <f>VLOOKUP(MONTH(Table2[[#This Row],[Date ]]),Months,2,0)</f>
        <v>June</v>
      </c>
      <c r="R1470" s="257" t="b">
        <f>COUNTIFS(Table2[Unique],Table2[[#This Row],[Unique]])&gt;1</f>
        <v>0</v>
      </c>
      <c r="S1470" s="257">
        <f>IF(Table2[[#This Row],[Status ]]="Solved",1,0)</f>
        <v>1</v>
      </c>
      <c r="T1470" s="257">
        <f>IF(Table2[[#This Row],[Status ]]="ongoing",1,0)</f>
        <v>0</v>
      </c>
    </row>
    <row r="1471" spans="1:20" x14ac:dyDescent="0.25">
      <c r="A1471" s="264">
        <v>5016444217</v>
      </c>
      <c r="B1471" s="269" t="str">
        <f>_xlfn.XLOOKUP(Table2[[#This Row],[K&amp;N REF ]],CAT_Details[Tracking Number],CAT_Details[S Ref],,0)</f>
        <v>20250617-S-70507</v>
      </c>
      <c r="C1471" s="270">
        <f>_xlfn.XLOOKUP(Table2[[#This Row],[K&amp;N REF ]],CAT_Details[Tracking Number],CAT_Details[TO Ref],,0)</f>
        <v>20250617742816</v>
      </c>
      <c r="D1471" s="270" t="str">
        <f>_xlfn.XLOOKUP(Table2[[#This Row],[K&amp;N REF ]],CAT_Details[Tracking Number],CAT_Details[Pickup Customer Name],,0)</f>
        <v>SATA GROUP</v>
      </c>
      <c r="E1471" s="271" t="str">
        <f>_xlfn.XLOOKUP(Table2[[#This Row],[K&amp;N REF ]],CAT_Details[Tracking Number],CAT_Details[Delivery Country Code],,0)</f>
        <v>GB</v>
      </c>
      <c r="F1471" s="271" t="str">
        <f>_xlfn.XLOOKUP(Table2[[#This Row],[TO Ref]],CAT_Details[TO Ref],CAT_Details[Loc],,0)</f>
        <v>DX01-L5</v>
      </c>
      <c r="G1471" s="257" t="s">
        <v>24</v>
      </c>
      <c r="H1471" s="257" t="s">
        <v>49</v>
      </c>
      <c r="I1471" s="280">
        <v>45831</v>
      </c>
      <c r="J1471" s="257" t="s">
        <v>26</v>
      </c>
      <c r="K1471" s="257" t="s">
        <v>32</v>
      </c>
      <c r="L1471" s="280">
        <v>45831</v>
      </c>
      <c r="M1471" s="257" t="str">
        <f>IF(Table2[[#This Row],[Resolve Date]]="","ONGOING","SOLVED")</f>
        <v>SOLVED</v>
      </c>
      <c r="N1471" s="258" t="s">
        <v>30</v>
      </c>
      <c r="O1471" s="257" t="str">
        <f>Table2[[#This Row],[K&amp;N REF ]]&amp;Table2[[#This Row],[Issue type ]]</f>
        <v>5016444217XX LABELS</v>
      </c>
      <c r="P1471" s="257">
        <f>YEAR(Table2[[#This Row],[Date ]])</f>
        <v>2025</v>
      </c>
      <c r="Q1471" s="257" t="str">
        <f>VLOOKUP(MONTH(Table2[[#This Row],[Date ]]),Months,2,0)</f>
        <v>June</v>
      </c>
      <c r="R1471" s="257" t="b">
        <f>COUNTIFS(Table2[Unique],Table2[[#This Row],[Unique]])&gt;1</f>
        <v>0</v>
      </c>
      <c r="S1471" s="257">
        <f>IF(Table2[[#This Row],[Status ]]="Solved",1,0)</f>
        <v>1</v>
      </c>
      <c r="T1471" s="257">
        <f>IF(Table2[[#This Row],[Status ]]="ongoing",1,0)</f>
        <v>0</v>
      </c>
    </row>
    <row r="1472" spans="1:20" x14ac:dyDescent="0.25">
      <c r="A1472" s="264">
        <v>5016427493</v>
      </c>
      <c r="B1472" s="269" t="str">
        <f>_xlfn.XLOOKUP(Table2[[#This Row],[K&amp;N REF ]],CAT_Details[Tracking Number],CAT_Details[S Ref],,0)</f>
        <v>20250616-S-70287</v>
      </c>
      <c r="C1472" s="270">
        <f>_xlfn.XLOOKUP(Table2[[#This Row],[K&amp;N REF ]],CAT_Details[Tracking Number],CAT_Details[TO Ref],,0)</f>
        <v>20250612738827</v>
      </c>
      <c r="D1472" s="270" t="str">
        <f>_xlfn.XLOOKUP(Table2[[#This Row],[K&amp;N REF ]],CAT_Details[Tracking Number],CAT_Details[Pickup Customer Name],,0)</f>
        <v>Dana Spicer Driveshaft U.K. Assembly Plant</v>
      </c>
      <c r="E1472" s="271" t="str">
        <f>_xlfn.XLOOKUP(Table2[[#This Row],[K&amp;N REF ]],CAT_Details[Tracking Number],CAT_Details[Delivery Country Code],,0)</f>
        <v>FR</v>
      </c>
      <c r="F1472" s="271">
        <f>_xlfn.XLOOKUP(Table2[[#This Row],[TO Ref]],CAT_Details[TO Ref],CAT_Details[Loc],,0)</f>
        <v>3705</v>
      </c>
      <c r="G1472" s="257" t="s">
        <v>199</v>
      </c>
      <c r="H1472" s="257" t="s">
        <v>179</v>
      </c>
      <c r="I1472" s="280">
        <v>45831</v>
      </c>
      <c r="J1472" s="257" t="s">
        <v>26</v>
      </c>
      <c r="K1472" s="257" t="s">
        <v>32</v>
      </c>
      <c r="L1472" s="280">
        <v>45831</v>
      </c>
      <c r="M1472" s="257" t="str">
        <f>IF(Table2[[#This Row],[Resolve Date]]="","ONGOING","SOLVED")</f>
        <v>SOLVED</v>
      </c>
      <c r="N1472" s="258" t="s">
        <v>30</v>
      </c>
      <c r="O1472" s="257" t="str">
        <f>Table2[[#This Row],[K&amp;N REF ]]&amp;Table2[[#This Row],[Issue type ]]</f>
        <v xml:space="preserve">5016427493NOT SCANNABLE </v>
      </c>
      <c r="P1472" s="257">
        <f>YEAR(Table2[[#This Row],[Date ]])</f>
        <v>2025</v>
      </c>
      <c r="Q1472" s="257" t="str">
        <f>VLOOKUP(MONTH(Table2[[#This Row],[Date ]]),Months,2,0)</f>
        <v>June</v>
      </c>
      <c r="R1472" s="257" t="b">
        <f>COUNTIFS(Table2[Unique],Table2[[#This Row],[Unique]])&gt;1</f>
        <v>0</v>
      </c>
      <c r="S1472" s="257">
        <f>IF(Table2[[#This Row],[Status ]]="Solved",1,0)</f>
        <v>1</v>
      </c>
      <c r="T1472" s="257">
        <f>IF(Table2[[#This Row],[Status ]]="ongoing",1,0)</f>
        <v>0</v>
      </c>
    </row>
    <row r="1473" spans="1:20" x14ac:dyDescent="0.25">
      <c r="A1473" s="264">
        <v>5016411699</v>
      </c>
      <c r="B1473" s="269" t="str">
        <f>_xlfn.XLOOKUP(Table2[[#This Row],[K&amp;N REF ]],CAT_Details[Tracking Number],CAT_Details[S Ref],,0)</f>
        <v>20250613-S-70354</v>
      </c>
      <c r="C1473" s="270">
        <f>_xlfn.XLOOKUP(Table2[[#This Row],[K&amp;N REF ]],CAT_Details[Tracking Number],CAT_Details[TO Ref],,0)</f>
        <v>20250612739668</v>
      </c>
      <c r="D1473" s="270" t="str">
        <f>_xlfn.XLOOKUP(Table2[[#This Row],[K&amp;N REF ]],CAT_Details[Tracking Number],CAT_Details[Pickup Customer Name],,0)</f>
        <v>Dana Spicer Driveshaft U.K. Assembly Plant</v>
      </c>
      <c r="E1473" s="271" t="str">
        <f>_xlfn.XLOOKUP(Table2[[#This Row],[K&amp;N REF ]],CAT_Details[Tracking Number],CAT_Details[Delivery Country Code],,0)</f>
        <v>FR</v>
      </c>
      <c r="F1473" s="271">
        <f>_xlfn.XLOOKUP(Table2[[#This Row],[TO Ref]],CAT_Details[TO Ref],CAT_Details[Loc],,0)</f>
        <v>3705</v>
      </c>
      <c r="G1473" s="257" t="s">
        <v>199</v>
      </c>
      <c r="H1473" s="257" t="s">
        <v>49</v>
      </c>
      <c r="I1473" s="280">
        <v>45831</v>
      </c>
      <c r="J1473" s="257" t="s">
        <v>26</v>
      </c>
      <c r="K1473" s="257" t="s">
        <v>32</v>
      </c>
      <c r="L1473" s="280">
        <v>45831</v>
      </c>
      <c r="M1473" s="257" t="str">
        <f>IF(Table2[[#This Row],[Resolve Date]]="","ONGOING","SOLVED")</f>
        <v>SOLVED</v>
      </c>
      <c r="N1473" s="258" t="s">
        <v>30</v>
      </c>
      <c r="O1473" s="257" t="str">
        <f>Table2[[#This Row],[K&amp;N REF ]]&amp;Table2[[#This Row],[Issue type ]]</f>
        <v>5016411699XX LABELS</v>
      </c>
      <c r="P1473" s="257">
        <f>YEAR(Table2[[#This Row],[Date ]])</f>
        <v>2025</v>
      </c>
      <c r="Q1473" s="257" t="str">
        <f>VLOOKUP(MONTH(Table2[[#This Row],[Date ]]),Months,2,0)</f>
        <v>June</v>
      </c>
      <c r="R1473" s="257" t="b">
        <f>COUNTIFS(Table2[Unique],Table2[[#This Row],[Unique]])&gt;1</f>
        <v>0</v>
      </c>
      <c r="S1473" s="257">
        <f>IF(Table2[[#This Row],[Status ]]="Solved",1,0)</f>
        <v>1</v>
      </c>
      <c r="T1473" s="257">
        <f>IF(Table2[[#This Row],[Status ]]="ongoing",1,0)</f>
        <v>0</v>
      </c>
    </row>
    <row r="1474" spans="1:20" x14ac:dyDescent="0.25">
      <c r="A1474" s="264">
        <v>5016443787</v>
      </c>
      <c r="B1474" s="269" t="str">
        <f>_xlfn.XLOOKUP(Table2[[#This Row],[K&amp;N REF ]],CAT_Details[Tracking Number],CAT_Details[S Ref],,0)</f>
        <v>20250617-S-70263</v>
      </c>
      <c r="C1474" s="270">
        <f>_xlfn.XLOOKUP(Table2[[#This Row],[K&amp;N REF ]],CAT_Details[Tracking Number],CAT_Details[TO Ref],,0)</f>
        <v>20250617742347</v>
      </c>
      <c r="D1474" s="270" t="str">
        <f>_xlfn.XLOOKUP(Table2[[#This Row],[K&amp;N REF ]],CAT_Details[Tracking Number],CAT_Details[Pickup Customer Name],,0)</f>
        <v>BERGSTROM EUROPE LTD</v>
      </c>
      <c r="E1474" s="271" t="str">
        <f>_xlfn.XLOOKUP(Table2[[#This Row],[K&amp;N REF ]],CAT_Details[Tracking Number],CAT_Details[Delivery Country Code],,0)</f>
        <v>FR</v>
      </c>
      <c r="F1474" s="271">
        <f>_xlfn.XLOOKUP(Table2[[#This Row],[TO Ref]],CAT_Details[TO Ref],CAT_Details[Loc],,0)</f>
        <v>3705</v>
      </c>
      <c r="G1474" s="257" t="s">
        <v>199</v>
      </c>
      <c r="H1474" s="257" t="s">
        <v>35</v>
      </c>
      <c r="I1474" s="280">
        <v>45831</v>
      </c>
      <c r="J1474" s="257" t="s">
        <v>26</v>
      </c>
      <c r="K1474" s="257" t="s">
        <v>32</v>
      </c>
      <c r="L1474" s="280">
        <v>45831</v>
      </c>
      <c r="M1474" s="257" t="str">
        <f>IF(Table2[[#This Row],[Resolve Date]]="","ONGOING","SOLVED")</f>
        <v>SOLVED</v>
      </c>
      <c r="N1474" s="258" t="s">
        <v>30</v>
      </c>
      <c r="O1474" s="257" t="str">
        <f>Table2[[#This Row],[K&amp;N REF ]]&amp;Table2[[#This Row],[Issue type ]]</f>
        <v>5016443787NO LABELS</v>
      </c>
      <c r="P1474" s="257">
        <f>YEAR(Table2[[#This Row],[Date ]])</f>
        <v>2025</v>
      </c>
      <c r="Q1474" s="257" t="str">
        <f>VLOOKUP(MONTH(Table2[[#This Row],[Date ]]),Months,2,0)</f>
        <v>June</v>
      </c>
      <c r="R1474" s="257" t="b">
        <f>COUNTIFS(Table2[Unique],Table2[[#This Row],[Unique]])&gt;1</f>
        <v>0</v>
      </c>
      <c r="S1474" s="257">
        <f>IF(Table2[[#This Row],[Status ]]="Solved",1,0)</f>
        <v>1</v>
      </c>
      <c r="T1474" s="257">
        <f>IF(Table2[[#This Row],[Status ]]="ongoing",1,0)</f>
        <v>0</v>
      </c>
    </row>
    <row r="1475" spans="1:20" x14ac:dyDescent="0.25">
      <c r="A1475" s="264">
        <v>5016455075</v>
      </c>
      <c r="B1475" s="269" t="str">
        <f>_xlfn.XLOOKUP(Table2[[#This Row],[K&amp;N REF ]],CAT_Details[Tracking Number],CAT_Details[S Ref],,0)</f>
        <v>20250618-S-70401</v>
      </c>
      <c r="C1475" s="270">
        <f>_xlfn.XLOOKUP(Table2[[#This Row],[K&amp;N REF ]],CAT_Details[Tracking Number],CAT_Details[TO Ref],,0)</f>
        <v>20250617742845</v>
      </c>
      <c r="D1475" s="270" t="str">
        <f>_xlfn.XLOOKUP(Table2[[#This Row],[K&amp;N REF ]],CAT_Details[Tracking Number],CAT_Details[Pickup Customer Name],,0)</f>
        <v>JAMES DAWSON AND FENNER PRECISION</v>
      </c>
      <c r="E1475" s="271" t="str">
        <f>_xlfn.XLOOKUP(Table2[[#This Row],[K&amp;N REF ]],CAT_Details[Tracking Number],CAT_Details[Delivery Country Code],,0)</f>
        <v>FR</v>
      </c>
      <c r="F1475" s="271">
        <f>_xlfn.XLOOKUP(Table2[[#This Row],[TO Ref]],CAT_Details[TO Ref],CAT_Details[Loc],,0)</f>
        <v>3705</v>
      </c>
      <c r="G1475" s="257" t="s">
        <v>199</v>
      </c>
      <c r="H1475" s="257" t="s">
        <v>35</v>
      </c>
      <c r="I1475" s="280">
        <v>45831</v>
      </c>
      <c r="J1475" s="257" t="s">
        <v>26</v>
      </c>
      <c r="K1475" s="257" t="s">
        <v>32</v>
      </c>
      <c r="L1475" s="280">
        <v>45831</v>
      </c>
      <c r="M1475" s="257" t="str">
        <f>IF(Table2[[#This Row],[Resolve Date]]="","ONGOING","SOLVED")</f>
        <v>SOLVED</v>
      </c>
      <c r="N1475" s="258" t="s">
        <v>30</v>
      </c>
      <c r="O1475" s="257" t="str">
        <f>Table2[[#This Row],[K&amp;N REF ]]&amp;Table2[[#This Row],[Issue type ]]</f>
        <v>5016455075NO LABELS</v>
      </c>
      <c r="P1475" s="257">
        <f>YEAR(Table2[[#This Row],[Date ]])</f>
        <v>2025</v>
      </c>
      <c r="Q1475" s="257" t="str">
        <f>VLOOKUP(MONTH(Table2[[#This Row],[Date ]]),Months,2,0)</f>
        <v>June</v>
      </c>
      <c r="R1475" s="257" t="b">
        <f>COUNTIFS(Table2[Unique],Table2[[#This Row],[Unique]])&gt;1</f>
        <v>0</v>
      </c>
      <c r="S1475" s="257">
        <f>IF(Table2[[#This Row],[Status ]]="Solved",1,0)</f>
        <v>1</v>
      </c>
      <c r="T1475" s="257">
        <f>IF(Table2[[#This Row],[Status ]]="ongoing",1,0)</f>
        <v>0</v>
      </c>
    </row>
    <row r="1476" spans="1:20" x14ac:dyDescent="0.25">
      <c r="A1476" s="264">
        <v>5016427380</v>
      </c>
      <c r="B1476" s="269" t="str">
        <f>_xlfn.XLOOKUP(Table2[[#This Row],[K&amp;N REF ]],CAT_Details[Tracking Number],CAT_Details[S Ref],,0)</f>
        <v>20250616-S-70515</v>
      </c>
      <c r="C1476" s="270">
        <f>_xlfn.XLOOKUP(Table2[[#This Row],[K&amp;N REF ]],CAT_Details[Tracking Number],CAT_Details[TO Ref],,0)</f>
        <v>20250612738896</v>
      </c>
      <c r="D1476" s="270" t="str">
        <f>_xlfn.XLOOKUP(Table2[[#This Row],[K&amp;N REF ]],CAT_Details[Tracking Number],CAT_Details[Pickup Customer Name],,0)</f>
        <v>KONGSBERG AUTOMOTIVE ASA</v>
      </c>
      <c r="E1476" s="271" t="str">
        <f>_xlfn.XLOOKUP(Table2[[#This Row],[K&amp;N REF ]],CAT_Details[Tracking Number],CAT_Details[Delivery Country Code],,0)</f>
        <v>GB</v>
      </c>
      <c r="F1476" s="271">
        <f>_xlfn.XLOOKUP(Table2[[#This Row],[TO Ref]],CAT_Details[TO Ref],CAT_Details[Loc],,0)</f>
        <v>3402</v>
      </c>
      <c r="G1476" s="257" t="s">
        <v>44</v>
      </c>
      <c r="H1476" s="257" t="s">
        <v>35</v>
      </c>
      <c r="I1476" s="280">
        <v>45831</v>
      </c>
      <c r="J1476" s="257" t="s">
        <v>26</v>
      </c>
      <c r="K1476" s="257" t="s">
        <v>32</v>
      </c>
      <c r="L1476" s="280">
        <v>45831</v>
      </c>
      <c r="M1476" s="257" t="str">
        <f>IF(Table2[[#This Row],[Resolve Date]]="","ONGOING","SOLVED")</f>
        <v>SOLVED</v>
      </c>
      <c r="N1476" s="258" t="s">
        <v>30</v>
      </c>
      <c r="O1476" s="257" t="str">
        <f>Table2[[#This Row],[K&amp;N REF ]]&amp;Table2[[#This Row],[Issue type ]]</f>
        <v>5016427380NO LABELS</v>
      </c>
      <c r="P1476" s="257">
        <f>YEAR(Table2[[#This Row],[Date ]])</f>
        <v>2025</v>
      </c>
      <c r="Q1476" s="257" t="str">
        <f>VLOOKUP(MONTH(Table2[[#This Row],[Date ]]),Months,2,0)</f>
        <v>June</v>
      </c>
      <c r="R1476" s="257" t="b">
        <f>COUNTIFS(Table2[Unique],Table2[[#This Row],[Unique]])&gt;1</f>
        <v>0</v>
      </c>
      <c r="S1476" s="257">
        <f>IF(Table2[[#This Row],[Status ]]="Solved",1,0)</f>
        <v>1</v>
      </c>
      <c r="T1476" s="257">
        <f>IF(Table2[[#This Row],[Status ]]="ongoing",1,0)</f>
        <v>0</v>
      </c>
    </row>
    <row r="1477" spans="1:20" x14ac:dyDescent="0.25">
      <c r="A1477" s="264">
        <v>5016454718</v>
      </c>
      <c r="B1477" s="269" t="str">
        <f>_xlfn.XLOOKUP(Table2[[#This Row],[K&amp;N REF ]],CAT_Details[Tracking Number],CAT_Details[S Ref],,0)</f>
        <v>20250618-S-70478</v>
      </c>
      <c r="C1477" s="270">
        <f>_xlfn.XLOOKUP(Table2[[#This Row],[K&amp;N REF ]],CAT_Details[Tracking Number],CAT_Details[TO Ref],,0)</f>
        <v>20250617742607</v>
      </c>
      <c r="D1477" s="270" t="str">
        <f>_xlfn.XLOOKUP(Table2[[#This Row],[K&amp;N REF ]],CAT_Details[Tracking Number],CAT_Details[Pickup Customer Name],,0)</f>
        <v>PEKM KABELTECHNIK S.R.O.</v>
      </c>
      <c r="E1477" s="271" t="str">
        <f>_xlfn.XLOOKUP(Table2[[#This Row],[K&amp;N REF ]],CAT_Details[Tracking Number],CAT_Details[Delivery Country Code],,0)</f>
        <v>FR</v>
      </c>
      <c r="F1477" s="271">
        <f>_xlfn.XLOOKUP(Table2[[#This Row],[TO Ref]],CAT_Details[TO Ref],CAT_Details[Loc],,0)</f>
        <v>3705</v>
      </c>
      <c r="G1477" s="257" t="s">
        <v>38</v>
      </c>
      <c r="H1477" s="257" t="s">
        <v>31</v>
      </c>
      <c r="I1477" s="280">
        <v>45831</v>
      </c>
      <c r="J1477" s="257" t="s">
        <v>26</v>
      </c>
      <c r="K1477" s="257" t="s">
        <v>32</v>
      </c>
      <c r="L1477" s="280">
        <v>45831</v>
      </c>
      <c r="M1477" s="257" t="str">
        <f>IF(Table2[[#This Row],[Resolve Date]]="","ONGOING","SOLVED")</f>
        <v>SOLVED</v>
      </c>
      <c r="N1477" s="258" t="s">
        <v>30</v>
      </c>
      <c r="O1477" s="257" t="str">
        <f>Table2[[#This Row],[K&amp;N REF ]]&amp;Table2[[#This Row],[Issue type ]]</f>
        <v>5016454718MISSING LABELS ON SOME UNITS</v>
      </c>
      <c r="P1477" s="257">
        <f>YEAR(Table2[[#This Row],[Date ]])</f>
        <v>2025</v>
      </c>
      <c r="Q1477" s="257" t="str">
        <f>VLOOKUP(MONTH(Table2[[#This Row],[Date ]]),Months,2,0)</f>
        <v>June</v>
      </c>
      <c r="R1477" s="257" t="b">
        <f>COUNTIFS(Table2[Unique],Table2[[#This Row],[Unique]])&gt;1</f>
        <v>0</v>
      </c>
      <c r="S1477" s="257">
        <f>IF(Table2[[#This Row],[Status ]]="Solved",1,0)</f>
        <v>1</v>
      </c>
      <c r="T1477" s="257">
        <f>IF(Table2[[#This Row],[Status ]]="ongoing",1,0)</f>
        <v>0</v>
      </c>
    </row>
    <row r="1478" spans="1:20" x14ac:dyDescent="0.25">
      <c r="A1478" s="264">
        <v>5016394405</v>
      </c>
      <c r="B1478" s="269" t="str">
        <f>_xlfn.XLOOKUP(Table2[[#This Row],[K&amp;N REF ]],CAT_Details[Tracking Number],CAT_Details[S Ref],,0)</f>
        <v>20250612-S-70294</v>
      </c>
      <c r="C1478" s="270">
        <f>_xlfn.XLOOKUP(Table2[[#This Row],[K&amp;N REF ]],CAT_Details[Tracking Number],CAT_Details[TO Ref],,0)</f>
        <v>20250611737704</v>
      </c>
      <c r="D1478" s="270" t="str">
        <f>_xlfn.XLOOKUP(Table2[[#This Row],[K&amp;N REF ]],CAT_Details[Tracking Number],CAT_Details[Pickup Customer Name],,0)</f>
        <v>Hydac Fluidtechnik</v>
      </c>
      <c r="E1478" s="271" t="str">
        <f>_xlfn.XLOOKUP(Table2[[#This Row],[K&amp;N REF ]],CAT_Details[Tracking Number],CAT_Details[Delivery Country Code],,0)</f>
        <v>GB</v>
      </c>
      <c r="F1478" s="271">
        <f>_xlfn.XLOOKUP(Table2[[#This Row],[TO Ref]],CAT_Details[TO Ref],CAT_Details[Loc],,0)</f>
        <v>3402</v>
      </c>
      <c r="G1478" s="257" t="s">
        <v>34</v>
      </c>
      <c r="H1478" s="257" t="s">
        <v>35</v>
      </c>
      <c r="I1478" s="280">
        <v>45831</v>
      </c>
      <c r="J1478" s="257" t="s">
        <v>26</v>
      </c>
      <c r="K1478" s="257" t="s">
        <v>32</v>
      </c>
      <c r="L1478" s="280">
        <v>45831</v>
      </c>
      <c r="M1478" s="257" t="str">
        <f>IF(Table2[[#This Row],[Resolve Date]]="","ONGOING","SOLVED")</f>
        <v>SOLVED</v>
      </c>
      <c r="N1478" s="258" t="s">
        <v>202</v>
      </c>
      <c r="O1478" s="257" t="str">
        <f>Table2[[#This Row],[K&amp;N REF ]]&amp;Table2[[#This Row],[Issue type ]]</f>
        <v>5016394405NO LABELS</v>
      </c>
      <c r="P1478" s="257">
        <f>YEAR(Table2[[#This Row],[Date ]])</f>
        <v>2025</v>
      </c>
      <c r="Q1478" s="257" t="str">
        <f>VLOOKUP(MONTH(Table2[[#This Row],[Date ]]),Months,2,0)</f>
        <v>June</v>
      </c>
      <c r="R1478" s="257" t="b">
        <f>COUNTIFS(Table2[Unique],Table2[[#This Row],[Unique]])&gt;1</f>
        <v>0</v>
      </c>
      <c r="S1478" s="257">
        <f>IF(Table2[[#This Row],[Status ]]="Solved",1,0)</f>
        <v>1</v>
      </c>
      <c r="T1478" s="257">
        <f>IF(Table2[[#This Row],[Status ]]="ongoing",1,0)</f>
        <v>0</v>
      </c>
    </row>
    <row r="1479" spans="1:20" x14ac:dyDescent="0.25">
      <c r="A1479" s="264">
        <v>5016412004</v>
      </c>
      <c r="B1479" s="269" t="str">
        <f>_xlfn.XLOOKUP(Table2[[#This Row],[K&amp;N REF ]],CAT_Details[Tracking Number],CAT_Details[S Ref],,0)</f>
        <v>20250613-S-70314</v>
      </c>
      <c r="C1479" s="270">
        <f>_xlfn.XLOOKUP(Table2[[#This Row],[K&amp;N REF ]],CAT_Details[Tracking Number],CAT_Details[TO Ref],,0)</f>
        <v>20250612739487</v>
      </c>
      <c r="D1479" s="270" t="str">
        <f>_xlfn.XLOOKUP(Table2[[#This Row],[K&amp;N REF ]],CAT_Details[Tracking Number],CAT_Details[Pickup Customer Name],,0)</f>
        <v>Grammer Technical Components GmbH</v>
      </c>
      <c r="E1479" s="271" t="str">
        <f>_xlfn.XLOOKUP(Table2[[#This Row],[K&amp;N REF ]],CAT_Details[Tracking Number],CAT_Details[Delivery Country Code],,0)</f>
        <v>GB</v>
      </c>
      <c r="F1479" s="271" t="str">
        <f>_xlfn.XLOOKUP(Table2[[#This Row],[TO Ref]],CAT_Details[TO Ref],CAT_Details[Loc],,0)</f>
        <v>U2-L5</v>
      </c>
      <c r="G1479" s="257" t="s">
        <v>34</v>
      </c>
      <c r="H1479" s="257" t="s">
        <v>35</v>
      </c>
      <c r="I1479" s="280">
        <v>45831</v>
      </c>
      <c r="J1479" s="257" t="s">
        <v>26</v>
      </c>
      <c r="K1479" s="257" t="s">
        <v>32</v>
      </c>
      <c r="L1479" s="280">
        <v>45831</v>
      </c>
      <c r="M1479" s="257" t="str">
        <f>IF(Table2[[#This Row],[Resolve Date]]="","ONGOING","SOLVED")</f>
        <v>SOLVED</v>
      </c>
      <c r="N1479" s="258" t="s">
        <v>30</v>
      </c>
      <c r="O1479" s="257" t="str">
        <f>Table2[[#This Row],[K&amp;N REF ]]&amp;Table2[[#This Row],[Issue type ]]</f>
        <v>5016412004NO LABELS</v>
      </c>
      <c r="P1479" s="257">
        <f>YEAR(Table2[[#This Row],[Date ]])</f>
        <v>2025</v>
      </c>
      <c r="Q1479" s="257" t="str">
        <f>VLOOKUP(MONTH(Table2[[#This Row],[Date ]]),Months,2,0)</f>
        <v>June</v>
      </c>
      <c r="R1479" s="257" t="b">
        <f>COUNTIFS(Table2[Unique],Table2[[#This Row],[Unique]])&gt;1</f>
        <v>0</v>
      </c>
      <c r="S1479" s="257">
        <f>IF(Table2[[#This Row],[Status ]]="Solved",1,0)</f>
        <v>1</v>
      </c>
      <c r="T1479" s="257">
        <f>IF(Table2[[#This Row],[Status ]]="ongoing",1,0)</f>
        <v>0</v>
      </c>
    </row>
    <row r="1480" spans="1:20" x14ac:dyDescent="0.25">
      <c r="A1480" s="264">
        <v>5016427826</v>
      </c>
      <c r="B1480" s="269" t="str">
        <f>_xlfn.XLOOKUP(Table2[[#This Row],[K&amp;N REF ]],CAT_Details[Tracking Number],CAT_Details[S Ref],,0)</f>
        <v>20250616-S-70259</v>
      </c>
      <c r="C1480" s="270">
        <f>_xlfn.XLOOKUP(Table2[[#This Row],[K&amp;N REF ]],CAT_Details[Tracking Number],CAT_Details[TO Ref],,0)</f>
        <v>20250613740060</v>
      </c>
      <c r="D1480" s="270" t="str">
        <f>_xlfn.XLOOKUP(Table2[[#This Row],[K&amp;N REF ]],CAT_Details[Tracking Number],CAT_Details[Pickup Customer Name],,0)</f>
        <v>F. REYHER Nchfg. GmbH &amp; Co. KG</v>
      </c>
      <c r="E1480" s="271" t="str">
        <f>_xlfn.XLOOKUP(Table2[[#This Row],[K&amp;N REF ]],CAT_Details[Tracking Number],CAT_Details[Delivery Country Code],,0)</f>
        <v>GB</v>
      </c>
      <c r="F1480" s="271" t="str">
        <f>_xlfn.XLOOKUP(Table2[[#This Row],[TO Ref]],CAT_Details[TO Ref],CAT_Details[Loc],,0)</f>
        <v>DK-BM01</v>
      </c>
      <c r="G1480" s="257" t="s">
        <v>34</v>
      </c>
      <c r="H1480" s="257" t="s">
        <v>35</v>
      </c>
      <c r="I1480" s="280">
        <v>45831</v>
      </c>
      <c r="J1480" s="257" t="s">
        <v>26</v>
      </c>
      <c r="K1480" s="257" t="s">
        <v>32</v>
      </c>
      <c r="L1480" s="280">
        <v>45831</v>
      </c>
      <c r="M1480" s="257" t="str">
        <f>IF(Table2[[#This Row],[Resolve Date]]="","ONGOING","SOLVED")</f>
        <v>SOLVED</v>
      </c>
      <c r="N1480" s="258" t="s">
        <v>30</v>
      </c>
      <c r="O1480" s="257" t="str">
        <f>Table2[[#This Row],[K&amp;N REF ]]&amp;Table2[[#This Row],[Issue type ]]</f>
        <v>5016427826NO LABELS</v>
      </c>
      <c r="P1480" s="257">
        <f>YEAR(Table2[[#This Row],[Date ]])</f>
        <v>2025</v>
      </c>
      <c r="Q1480" s="257" t="str">
        <f>VLOOKUP(MONTH(Table2[[#This Row],[Date ]]),Months,2,0)</f>
        <v>June</v>
      </c>
      <c r="R1480" s="257" t="b">
        <f>COUNTIFS(Table2[Unique],Table2[[#This Row],[Unique]])&gt;1</f>
        <v>0</v>
      </c>
      <c r="S1480" s="257">
        <f>IF(Table2[[#This Row],[Status ]]="Solved",1,0)</f>
        <v>1</v>
      </c>
      <c r="T1480" s="257">
        <f>IF(Table2[[#This Row],[Status ]]="ongoing",1,0)</f>
        <v>0</v>
      </c>
    </row>
    <row r="1481" spans="1:20" x14ac:dyDescent="0.25">
      <c r="A1481" s="264">
        <v>5016427329</v>
      </c>
      <c r="B1481" s="269" t="str">
        <f>_xlfn.XLOOKUP(Table2[[#This Row],[K&amp;N REF ]],CAT_Details[Tracking Number],CAT_Details[S Ref],,0)</f>
        <v>20250616-S-70200</v>
      </c>
      <c r="C1481" s="270">
        <f>_xlfn.XLOOKUP(Table2[[#This Row],[K&amp;N REF ]],CAT_Details[Tracking Number],CAT_Details[TO Ref],,0)</f>
        <v>20250613740154</v>
      </c>
      <c r="D1481" s="270" t="str">
        <f>_xlfn.XLOOKUP(Table2[[#This Row],[K&amp;N REF ]],CAT_Details[Tracking Number],CAT_Details[Pickup Customer Name],,0)</f>
        <v>THOMAS MAGNETE GMBH</v>
      </c>
      <c r="E1481" s="271" t="str">
        <f>_xlfn.XLOOKUP(Table2[[#This Row],[K&amp;N REF ]],CAT_Details[Tracking Number],CAT_Details[Delivery Country Code],,0)</f>
        <v>GB</v>
      </c>
      <c r="F1481" s="271">
        <f>_xlfn.XLOOKUP(Table2[[#This Row],[TO Ref]],CAT_Details[TO Ref],CAT_Details[Loc],,0)</f>
        <v>3402</v>
      </c>
      <c r="G1481" s="257" t="s">
        <v>34</v>
      </c>
      <c r="H1481" s="257" t="s">
        <v>35</v>
      </c>
      <c r="I1481" s="280">
        <v>45831</v>
      </c>
      <c r="J1481" s="257" t="s">
        <v>26</v>
      </c>
      <c r="K1481" s="257" t="s">
        <v>32</v>
      </c>
      <c r="L1481" s="280">
        <v>45831</v>
      </c>
      <c r="M1481" s="257" t="str">
        <f>IF(Table2[[#This Row],[Resolve Date]]="","ONGOING","SOLVED")</f>
        <v>SOLVED</v>
      </c>
      <c r="N1481" s="258" t="s">
        <v>30</v>
      </c>
      <c r="O1481" s="257" t="str">
        <f>Table2[[#This Row],[K&amp;N REF ]]&amp;Table2[[#This Row],[Issue type ]]</f>
        <v>5016427329NO LABELS</v>
      </c>
      <c r="P1481" s="257">
        <f>YEAR(Table2[[#This Row],[Date ]])</f>
        <v>2025</v>
      </c>
      <c r="Q1481" s="257" t="str">
        <f>VLOOKUP(MONTH(Table2[[#This Row],[Date ]]),Months,2,0)</f>
        <v>June</v>
      </c>
      <c r="R1481" s="257" t="b">
        <f>COUNTIFS(Table2[Unique],Table2[[#This Row],[Unique]])&gt;1</f>
        <v>0</v>
      </c>
      <c r="S1481" s="257">
        <f>IF(Table2[[#This Row],[Status ]]="Solved",1,0)</f>
        <v>1</v>
      </c>
      <c r="T1481" s="257">
        <f>IF(Table2[[#This Row],[Status ]]="ongoing",1,0)</f>
        <v>0</v>
      </c>
    </row>
    <row r="1482" spans="1:20" x14ac:dyDescent="0.25">
      <c r="A1482" s="264">
        <v>5016427387</v>
      </c>
      <c r="B1482" s="269" t="str">
        <f>_xlfn.XLOOKUP(Table2[[#This Row],[K&amp;N REF ]],CAT_Details[Tracking Number],CAT_Details[S Ref],,0)</f>
        <v>20250616-S-70242</v>
      </c>
      <c r="C1482" s="270">
        <f>_xlfn.XLOOKUP(Table2[[#This Row],[K&amp;N REF ]],CAT_Details[Tracking Number],CAT_Details[TO Ref],,0)</f>
        <v>20250613740608</v>
      </c>
      <c r="D1482" s="270" t="str">
        <f>_xlfn.XLOOKUP(Table2[[#This Row],[K&amp;N REF ]],CAT_Details[Tracking Number],CAT_Details[Pickup Customer Name],,0)</f>
        <v>TENNECO INC</v>
      </c>
      <c r="E1482" s="271" t="str">
        <f>_xlfn.XLOOKUP(Table2[[#This Row],[K&amp;N REF ]],CAT_Details[Tracking Number],CAT_Details[Delivery Country Code],,0)</f>
        <v>GB</v>
      </c>
      <c r="F1482" s="271" t="str">
        <f>_xlfn.XLOOKUP(Table2[[#This Row],[TO Ref]],CAT_Details[TO Ref],CAT_Details[Loc],,0)</f>
        <v>MZ02</v>
      </c>
      <c r="G1482" s="257" t="s">
        <v>34</v>
      </c>
      <c r="H1482" s="257" t="s">
        <v>35</v>
      </c>
      <c r="I1482" s="280">
        <v>45831</v>
      </c>
      <c r="J1482" s="257" t="s">
        <v>26</v>
      </c>
      <c r="K1482" s="257" t="s">
        <v>32</v>
      </c>
      <c r="L1482" s="280">
        <v>45831</v>
      </c>
      <c r="M1482" s="257" t="str">
        <f>IF(Table2[[#This Row],[Resolve Date]]="","ONGOING","SOLVED")</f>
        <v>SOLVED</v>
      </c>
      <c r="N1482" s="258" t="s">
        <v>30</v>
      </c>
      <c r="O1482" s="257" t="str">
        <f>Table2[[#This Row],[K&amp;N REF ]]&amp;Table2[[#This Row],[Issue type ]]</f>
        <v>5016427387NO LABELS</v>
      </c>
      <c r="P1482" s="257">
        <f>YEAR(Table2[[#This Row],[Date ]])</f>
        <v>2025</v>
      </c>
      <c r="Q1482" s="257" t="str">
        <f>VLOOKUP(MONTH(Table2[[#This Row],[Date ]]),Months,2,0)</f>
        <v>June</v>
      </c>
      <c r="R1482" s="257" t="b">
        <f>COUNTIFS(Table2[Unique],Table2[[#This Row],[Unique]])&gt;1</f>
        <v>0</v>
      </c>
      <c r="S1482" s="257">
        <f>IF(Table2[[#This Row],[Status ]]="Solved",1,0)</f>
        <v>1</v>
      </c>
      <c r="T1482" s="257">
        <f>IF(Table2[[#This Row],[Status ]]="ongoing",1,0)</f>
        <v>0</v>
      </c>
    </row>
    <row r="1483" spans="1:20" x14ac:dyDescent="0.25">
      <c r="A1483" s="264">
        <v>5016427528</v>
      </c>
      <c r="B1483" s="269" t="str">
        <f>_xlfn.XLOOKUP(Table2[[#This Row],[K&amp;N REF ]],CAT_Details[Tracking Number],CAT_Details[S Ref],,0)</f>
        <v>20250616-S-70179</v>
      </c>
      <c r="C1483" s="270">
        <f>_xlfn.XLOOKUP(Table2[[#This Row],[K&amp;N REF ]],CAT_Details[Tracking Number],CAT_Details[TO Ref],,0)</f>
        <v>20250616741216</v>
      </c>
      <c r="D1483" s="270" t="str">
        <f>_xlfn.XLOOKUP(Table2[[#This Row],[K&amp;N REF ]],CAT_Details[Tracking Number],CAT_Details[Pickup Customer Name],,0)</f>
        <v>Tenneco Zwickau GmbH</v>
      </c>
      <c r="E1483" s="271" t="str">
        <f>_xlfn.XLOOKUP(Table2[[#This Row],[K&amp;N REF ]],CAT_Details[Tracking Number],CAT_Details[Delivery Country Code],,0)</f>
        <v>GB</v>
      </c>
      <c r="F1483" s="271" t="str">
        <f>_xlfn.XLOOKUP(Table2[[#This Row],[TO Ref]],CAT_Details[TO Ref],CAT_Details[Loc],,0)</f>
        <v>DX01-L5</v>
      </c>
      <c r="G1483" s="257" t="s">
        <v>34</v>
      </c>
      <c r="H1483" s="257" t="s">
        <v>35</v>
      </c>
      <c r="I1483" s="280">
        <v>45831</v>
      </c>
      <c r="J1483" s="257" t="s">
        <v>26</v>
      </c>
      <c r="K1483" s="257" t="s">
        <v>32</v>
      </c>
      <c r="L1483" s="280">
        <v>45831</v>
      </c>
      <c r="M1483" s="257" t="str">
        <f>IF(Table2[[#This Row],[Resolve Date]]="","ONGOING","SOLVED")</f>
        <v>SOLVED</v>
      </c>
      <c r="N1483" s="258" t="s">
        <v>30</v>
      </c>
      <c r="O1483" s="257" t="str">
        <f>Table2[[#This Row],[K&amp;N REF ]]&amp;Table2[[#This Row],[Issue type ]]</f>
        <v>5016427528NO LABELS</v>
      </c>
      <c r="P1483" s="257">
        <f>YEAR(Table2[[#This Row],[Date ]])</f>
        <v>2025</v>
      </c>
      <c r="Q1483" s="257" t="str">
        <f>VLOOKUP(MONTH(Table2[[#This Row],[Date ]]),Months,2,0)</f>
        <v>June</v>
      </c>
      <c r="R1483" s="257" t="b">
        <f>COUNTIFS(Table2[Unique],Table2[[#This Row],[Unique]])&gt;1</f>
        <v>0</v>
      </c>
      <c r="S1483" s="257">
        <f>IF(Table2[[#This Row],[Status ]]="Solved",1,0)</f>
        <v>1</v>
      </c>
      <c r="T1483" s="257">
        <f>IF(Table2[[#This Row],[Status ]]="ongoing",1,0)</f>
        <v>0</v>
      </c>
    </row>
    <row r="1484" spans="1:20" x14ac:dyDescent="0.25">
      <c r="A1484" s="264">
        <v>5016427422</v>
      </c>
      <c r="B1484" s="269" t="str">
        <f>_xlfn.XLOOKUP(Table2[[#This Row],[K&amp;N REF ]],CAT_Details[Tracking Number],CAT_Details[S Ref],,0)</f>
        <v>20250616-S-70207</v>
      </c>
      <c r="C1484" s="270">
        <f>_xlfn.XLOOKUP(Table2[[#This Row],[K&amp;N REF ]],CAT_Details[Tracking Number],CAT_Details[TO Ref],,0)</f>
        <v>20250616741465</v>
      </c>
      <c r="D1484" s="270" t="str">
        <f>_xlfn.XLOOKUP(Table2[[#This Row],[K&amp;N REF ]],CAT_Details[Tracking Number],CAT_Details[Pickup Customer Name],,0)</f>
        <v>Norgren GmbH</v>
      </c>
      <c r="E1484" s="271" t="str">
        <f>_xlfn.XLOOKUP(Table2[[#This Row],[K&amp;N REF ]],CAT_Details[Tracking Number],CAT_Details[Delivery Country Code],,0)</f>
        <v>GB</v>
      </c>
      <c r="F1484" s="271" t="str">
        <f>_xlfn.XLOOKUP(Table2[[#This Row],[TO Ref]],CAT_Details[TO Ref],CAT_Details[Loc],,0)</f>
        <v>DX01-L5</v>
      </c>
      <c r="G1484" s="257" t="s">
        <v>34</v>
      </c>
      <c r="H1484" s="257" t="s">
        <v>35</v>
      </c>
      <c r="I1484" s="280">
        <v>45831</v>
      </c>
      <c r="J1484" s="257" t="s">
        <v>26</v>
      </c>
      <c r="K1484" s="257" t="s">
        <v>32</v>
      </c>
      <c r="L1484" s="280">
        <v>45831</v>
      </c>
      <c r="M1484" s="257" t="str">
        <f>IF(Table2[[#This Row],[Resolve Date]]="","ONGOING","SOLVED")</f>
        <v>SOLVED</v>
      </c>
      <c r="N1484" s="258" t="s">
        <v>30</v>
      </c>
      <c r="O1484" s="257" t="str">
        <f>Table2[[#This Row],[K&amp;N REF ]]&amp;Table2[[#This Row],[Issue type ]]</f>
        <v>5016427422NO LABELS</v>
      </c>
      <c r="P1484" s="257">
        <f>YEAR(Table2[[#This Row],[Date ]])</f>
        <v>2025</v>
      </c>
      <c r="Q1484" s="257" t="str">
        <f>VLOOKUP(MONTH(Table2[[#This Row],[Date ]]),Months,2,0)</f>
        <v>June</v>
      </c>
      <c r="R1484" s="257" t="b">
        <f>COUNTIFS(Table2[Unique],Table2[[#This Row],[Unique]])&gt;1</f>
        <v>0</v>
      </c>
      <c r="S1484" s="257">
        <f>IF(Table2[[#This Row],[Status ]]="Solved",1,0)</f>
        <v>1</v>
      </c>
      <c r="T1484" s="257">
        <f>IF(Table2[[#This Row],[Status ]]="ongoing",1,0)</f>
        <v>0</v>
      </c>
    </row>
    <row r="1485" spans="1:20" x14ac:dyDescent="0.25">
      <c r="A1485" s="264">
        <v>5016443774</v>
      </c>
      <c r="B1485" s="269" t="str">
        <f>_xlfn.XLOOKUP(Table2[[#This Row],[K&amp;N REF ]],CAT_Details[Tracking Number],CAT_Details[S Ref],,0)</f>
        <v>20250617-S-70245</v>
      </c>
      <c r="C1485" s="270">
        <f>_xlfn.XLOOKUP(Table2[[#This Row],[K&amp;N REF ]],CAT_Details[Tracking Number],CAT_Details[TO Ref],,0)</f>
        <v>20250617742282</v>
      </c>
      <c r="D1485" s="270" t="str">
        <f>_xlfn.XLOOKUP(Table2[[#This Row],[K&amp;N REF ]],CAT_Details[Tracking Number],CAT_Details[Pickup Customer Name],,0)</f>
        <v>BRUSS KUNSTSTOFFTECHNIK GMBH</v>
      </c>
      <c r="E1485" s="271" t="str">
        <f>_xlfn.XLOOKUP(Table2[[#This Row],[K&amp;N REF ]],CAT_Details[Tracking Number],CAT_Details[Delivery Country Code],,0)</f>
        <v>GB</v>
      </c>
      <c r="F1485" s="271" t="str">
        <f>_xlfn.XLOOKUP(Table2[[#This Row],[TO Ref]],CAT_Details[TO Ref],CAT_Details[Loc],,0)</f>
        <v>DX01-L5</v>
      </c>
      <c r="G1485" s="257" t="s">
        <v>34</v>
      </c>
      <c r="H1485" s="257" t="s">
        <v>35</v>
      </c>
      <c r="I1485" s="280">
        <v>45831</v>
      </c>
      <c r="J1485" s="257" t="s">
        <v>26</v>
      </c>
      <c r="K1485" s="257" t="s">
        <v>32</v>
      </c>
      <c r="L1485" s="280">
        <v>45831</v>
      </c>
      <c r="M1485" s="257" t="str">
        <f>IF(Table2[[#This Row],[Resolve Date]]="","ONGOING","SOLVED")</f>
        <v>SOLVED</v>
      </c>
      <c r="N1485" s="258" t="s">
        <v>30</v>
      </c>
      <c r="O1485" s="257" t="str">
        <f>Table2[[#This Row],[K&amp;N REF ]]&amp;Table2[[#This Row],[Issue type ]]</f>
        <v>5016443774NO LABELS</v>
      </c>
      <c r="P1485" s="257">
        <f>YEAR(Table2[[#This Row],[Date ]])</f>
        <v>2025</v>
      </c>
      <c r="Q1485" s="257" t="str">
        <f>VLOOKUP(MONTH(Table2[[#This Row],[Date ]]),Months,2,0)</f>
        <v>June</v>
      </c>
      <c r="R1485" s="257" t="b">
        <f>COUNTIFS(Table2[Unique],Table2[[#This Row],[Unique]])&gt;1</f>
        <v>0</v>
      </c>
      <c r="S1485" s="257">
        <f>IF(Table2[[#This Row],[Status ]]="Solved",1,0)</f>
        <v>1</v>
      </c>
      <c r="T1485" s="257">
        <f>IF(Table2[[#This Row],[Status ]]="ongoing",1,0)</f>
        <v>0</v>
      </c>
    </row>
    <row r="1486" spans="1:20" x14ac:dyDescent="0.25">
      <c r="A1486" s="264">
        <v>5016454708</v>
      </c>
      <c r="B1486" s="269" t="str">
        <f>_xlfn.XLOOKUP(Table2[[#This Row],[K&amp;N REF ]],CAT_Details[Tracking Number],CAT_Details[S Ref],,0)</f>
        <v>20250618-S-70076</v>
      </c>
      <c r="C1486" s="270">
        <f>_xlfn.XLOOKUP(Table2[[#This Row],[K&amp;N REF ]],CAT_Details[Tracking Number],CAT_Details[TO Ref],,0)</f>
        <v>20250618743393</v>
      </c>
      <c r="D1486" s="270" t="str">
        <f>_xlfn.XLOOKUP(Table2[[#This Row],[K&amp;N REF ]],CAT_Details[Tracking Number],CAT_Details[Pickup Customer Name],,0)</f>
        <v>Federal Mogul Valvetrain GmbH</v>
      </c>
      <c r="E1486" s="271" t="str">
        <f>_xlfn.XLOOKUP(Table2[[#This Row],[K&amp;N REF ]],CAT_Details[Tracking Number],CAT_Details[Delivery Country Code],,0)</f>
        <v>GB</v>
      </c>
      <c r="F1486" s="271" t="str">
        <f>_xlfn.XLOOKUP(Table2[[#This Row],[TO Ref]],CAT_Details[TO Ref],CAT_Details[Loc],,0)</f>
        <v>DX01-L5</v>
      </c>
      <c r="G1486" s="257" t="s">
        <v>34</v>
      </c>
      <c r="H1486" s="257" t="s">
        <v>35</v>
      </c>
      <c r="I1486" s="280">
        <v>45831</v>
      </c>
      <c r="J1486" s="257" t="s">
        <v>26</v>
      </c>
      <c r="K1486" s="257" t="s">
        <v>32</v>
      </c>
      <c r="L1486" s="280">
        <v>45831</v>
      </c>
      <c r="M1486" s="257" t="str">
        <f>IF(Table2[[#This Row],[Resolve Date]]="","ONGOING","SOLVED")</f>
        <v>SOLVED</v>
      </c>
      <c r="N1486" s="258" t="s">
        <v>30</v>
      </c>
      <c r="O1486" s="257" t="str">
        <f>Table2[[#This Row],[K&amp;N REF ]]&amp;Table2[[#This Row],[Issue type ]]</f>
        <v>5016454708NO LABELS</v>
      </c>
      <c r="P1486" s="257">
        <f>YEAR(Table2[[#This Row],[Date ]])</f>
        <v>2025</v>
      </c>
      <c r="Q1486" s="257" t="str">
        <f>VLOOKUP(MONTH(Table2[[#This Row],[Date ]]),Months,2,0)</f>
        <v>June</v>
      </c>
      <c r="R1486" s="257" t="b">
        <f>COUNTIFS(Table2[Unique],Table2[[#This Row],[Unique]])&gt;1</f>
        <v>0</v>
      </c>
      <c r="S1486" s="257">
        <f>IF(Table2[[#This Row],[Status ]]="Solved",1,0)</f>
        <v>1</v>
      </c>
      <c r="T1486" s="257">
        <f>IF(Table2[[#This Row],[Status ]]="ongoing",1,0)</f>
        <v>0</v>
      </c>
    </row>
    <row r="1487" spans="1:20" x14ac:dyDescent="0.25">
      <c r="A1487" s="264">
        <v>5016443913</v>
      </c>
      <c r="B1487" s="269" t="str">
        <f>_xlfn.XLOOKUP(Table2[[#This Row],[K&amp;N REF ]],CAT_Details[Tracking Number],CAT_Details[S Ref],,0)</f>
        <v>20250617-S-70516</v>
      </c>
      <c r="C1487" s="270">
        <f>_xlfn.XLOOKUP(Table2[[#This Row],[K&amp;N REF ]],CAT_Details[Tracking Number],CAT_Details[TO Ref],,0)</f>
        <v>20250617742862</v>
      </c>
      <c r="D1487" s="270" t="str">
        <f>_xlfn.XLOOKUP(Table2[[#This Row],[K&amp;N REF ]],CAT_Details[Tracking Number],CAT_Details[Pickup Customer Name],,0)</f>
        <v>SAN MARTINO (AT)/SELMAT SRL</v>
      </c>
      <c r="E1487" s="271" t="str">
        <f>_xlfn.XLOOKUP(Table2[[#This Row],[K&amp;N REF ]],CAT_Details[Tracking Number],CAT_Details[Delivery Country Code],,0)</f>
        <v>GB</v>
      </c>
      <c r="F1487" s="271">
        <f>_xlfn.XLOOKUP(Table2[[#This Row],[TO Ref]],CAT_Details[TO Ref],CAT_Details[Loc],,0)</f>
        <v>3401</v>
      </c>
      <c r="G1487" s="257" t="s">
        <v>24</v>
      </c>
      <c r="H1487" s="257" t="s">
        <v>35</v>
      </c>
      <c r="I1487" s="280">
        <v>45832</v>
      </c>
      <c r="J1487" s="257" t="s">
        <v>26</v>
      </c>
      <c r="K1487" s="257" t="s">
        <v>32</v>
      </c>
      <c r="L1487" s="280">
        <v>45832</v>
      </c>
      <c r="M1487" s="257" t="str">
        <f>IF(Table2[[#This Row],[Resolve Date]]="","ONGOING","SOLVED")</f>
        <v>SOLVED</v>
      </c>
      <c r="N1487" s="258" t="s">
        <v>30</v>
      </c>
      <c r="O1487" s="257" t="str">
        <f>Table2[[#This Row],[K&amp;N REF ]]&amp;Table2[[#This Row],[Issue type ]]</f>
        <v>5016443913NO LABELS</v>
      </c>
      <c r="P1487" s="257">
        <f>YEAR(Table2[[#This Row],[Date ]])</f>
        <v>2025</v>
      </c>
      <c r="Q1487" s="257" t="str">
        <f>VLOOKUP(MONTH(Table2[[#This Row],[Date ]]),Months,2,0)</f>
        <v>June</v>
      </c>
      <c r="R1487" s="257" t="b">
        <f>COUNTIFS(Table2[Unique],Table2[[#This Row],[Unique]])&gt;1</f>
        <v>0</v>
      </c>
      <c r="S1487" s="257">
        <f>IF(Table2[[#This Row],[Status ]]="Solved",1,0)</f>
        <v>1</v>
      </c>
      <c r="T1487" s="257">
        <f>IF(Table2[[#This Row],[Status ]]="ongoing",1,0)</f>
        <v>0</v>
      </c>
    </row>
    <row r="1488" spans="1:20" x14ac:dyDescent="0.25">
      <c r="A1488" s="264">
        <v>5016394421</v>
      </c>
      <c r="B1488" s="269" t="str">
        <f>_xlfn.XLOOKUP(Table2[[#This Row],[K&amp;N REF ]],CAT_Details[Tracking Number],CAT_Details[S Ref],,0)</f>
        <v>20250612-S-70485</v>
      </c>
      <c r="C1488" s="270">
        <f>_xlfn.XLOOKUP(Table2[[#This Row],[K&amp;N REF ]],CAT_Details[Tracking Number],CAT_Details[TO Ref],,0)</f>
        <v>20250609735992</v>
      </c>
      <c r="D1488" s="270" t="str">
        <f>_xlfn.XLOOKUP(Table2[[#This Row],[K&amp;N REF ]],CAT_Details[Tracking Number],CAT_Details[Pickup Customer Name],,0)</f>
        <v>Nokian Heavy Tyres Ltd</v>
      </c>
      <c r="E1488" s="271" t="str">
        <f>_xlfn.XLOOKUP(Table2[[#This Row],[K&amp;N REF ]],CAT_Details[Tracking Number],CAT_Details[Delivery Country Code],,0)</f>
        <v>GB</v>
      </c>
      <c r="F1488" s="271">
        <f>_xlfn.XLOOKUP(Table2[[#This Row],[TO Ref]],CAT_Details[TO Ref],CAT_Details[Loc],,0)</f>
        <v>3417</v>
      </c>
      <c r="G1488" s="257" t="s">
        <v>44</v>
      </c>
      <c r="H1488" s="257" t="s">
        <v>31</v>
      </c>
      <c r="I1488" s="280">
        <v>45832</v>
      </c>
      <c r="J1488" s="257" t="s">
        <v>26</v>
      </c>
      <c r="K1488" s="257" t="s">
        <v>32</v>
      </c>
      <c r="L1488" s="280">
        <v>45832</v>
      </c>
      <c r="M1488" s="257" t="str">
        <f>IF(Table2[[#This Row],[Resolve Date]]="","ONGOING","SOLVED")</f>
        <v>SOLVED</v>
      </c>
      <c r="N1488" s="258" t="s">
        <v>30</v>
      </c>
      <c r="O1488" s="257" t="str">
        <f>Table2[[#This Row],[K&amp;N REF ]]&amp;Table2[[#This Row],[Issue type ]]</f>
        <v>5016394421MISSING LABELS ON SOME UNITS</v>
      </c>
      <c r="P1488" s="257">
        <f>YEAR(Table2[[#This Row],[Date ]])</f>
        <v>2025</v>
      </c>
      <c r="Q1488" s="257" t="str">
        <f>VLOOKUP(MONTH(Table2[[#This Row],[Date ]]),Months,2,0)</f>
        <v>June</v>
      </c>
      <c r="R1488" s="257" t="b">
        <f>COUNTIFS(Table2[Unique],Table2[[#This Row],[Unique]])&gt;1</f>
        <v>0</v>
      </c>
      <c r="S1488" s="257">
        <f>IF(Table2[[#This Row],[Status ]]="Solved",1,0)</f>
        <v>1</v>
      </c>
      <c r="T1488" s="257">
        <f>IF(Table2[[#This Row],[Status ]]="ongoing",1,0)</f>
        <v>0</v>
      </c>
    </row>
    <row r="1489" spans="1:20" x14ac:dyDescent="0.25">
      <c r="A1489" s="264">
        <v>5016380496</v>
      </c>
      <c r="B1489" s="269" t="str">
        <f>_xlfn.XLOOKUP(Table2[[#This Row],[K&amp;N REF ]],CAT_Details[Tracking Number],CAT_Details[S Ref],,0)</f>
        <v>20250611-S-70370</v>
      </c>
      <c r="C1489" s="270">
        <f>_xlfn.XLOOKUP(Table2[[#This Row],[K&amp;N REF ]],CAT_Details[Tracking Number],CAT_Details[TO Ref],,0)</f>
        <v>20250610736960</v>
      </c>
      <c r="D1489" s="270" t="str">
        <f>_xlfn.XLOOKUP(Table2[[#This Row],[K&amp;N REF ]],CAT_Details[Tracking Number],CAT_Details[Pickup Customer Name],,0)</f>
        <v>TI Poland Sp. z o.o.</v>
      </c>
      <c r="E1489" s="271" t="str">
        <f>_xlfn.XLOOKUP(Table2[[#This Row],[K&amp;N REF ]],CAT_Details[Tracking Number],CAT_Details[Delivery Country Code],,0)</f>
        <v>GB</v>
      </c>
      <c r="F1489" s="271" t="str">
        <f>_xlfn.XLOOKUP(Table2[[#This Row],[TO Ref]],CAT_Details[TO Ref],CAT_Details[Loc],,0)</f>
        <v>DX01-L5</v>
      </c>
      <c r="G1489" s="257" t="s">
        <v>44</v>
      </c>
      <c r="H1489" s="257" t="s">
        <v>31</v>
      </c>
      <c r="I1489" s="280">
        <v>45832</v>
      </c>
      <c r="J1489" s="257" t="s">
        <v>26</v>
      </c>
      <c r="K1489" s="257" t="s">
        <v>32</v>
      </c>
      <c r="L1489" s="280">
        <v>45832</v>
      </c>
      <c r="M1489" s="257" t="str">
        <f>IF(Table2[[#This Row],[Resolve Date]]="","ONGOING","SOLVED")</f>
        <v>SOLVED</v>
      </c>
      <c r="N1489" s="258" t="s">
        <v>30</v>
      </c>
      <c r="O1489" s="257" t="str">
        <f>Table2[[#This Row],[K&amp;N REF ]]&amp;Table2[[#This Row],[Issue type ]]</f>
        <v>5016380496MISSING LABELS ON SOME UNITS</v>
      </c>
      <c r="P1489" s="257">
        <f>YEAR(Table2[[#This Row],[Date ]])</f>
        <v>2025</v>
      </c>
      <c r="Q1489" s="257" t="str">
        <f>VLOOKUP(MONTH(Table2[[#This Row],[Date ]]),Months,2,0)</f>
        <v>June</v>
      </c>
      <c r="R1489" s="257" t="b">
        <f>COUNTIFS(Table2[Unique],Table2[[#This Row],[Unique]])&gt;1</f>
        <v>0</v>
      </c>
      <c r="S1489" s="257">
        <f>IF(Table2[[#This Row],[Status ]]="Solved",1,0)</f>
        <v>1</v>
      </c>
      <c r="T1489" s="257">
        <f>IF(Table2[[#This Row],[Status ]]="ongoing",1,0)</f>
        <v>0</v>
      </c>
    </row>
    <row r="1490" spans="1:20" x14ac:dyDescent="0.25">
      <c r="A1490" s="264">
        <v>5016427716</v>
      </c>
      <c r="B1490" s="269" t="str">
        <f>_xlfn.XLOOKUP(Table2[[#This Row],[K&amp;N REF ]],CAT_Details[Tracking Number],CAT_Details[S Ref],,0)</f>
        <v>20250616-S-70499</v>
      </c>
      <c r="C1490" s="270">
        <f>_xlfn.XLOOKUP(Table2[[#This Row],[K&amp;N REF ]],CAT_Details[Tracking Number],CAT_Details[TO Ref],,0)</f>
        <v>20250613740313</v>
      </c>
      <c r="D1490" s="270" t="str">
        <f>_xlfn.XLOOKUP(Table2[[#This Row],[K&amp;N REF ]],CAT_Details[Tracking Number],CAT_Details[Pickup Customer Name],,0)</f>
        <v>BRAHM PRECISION PRODUCTS CORPORATION SPAIN S.A</v>
      </c>
      <c r="E1490" s="271" t="str">
        <f>_xlfn.XLOOKUP(Table2[[#This Row],[K&amp;N REF ]],CAT_Details[Tracking Number],CAT_Details[Delivery Country Code],,0)</f>
        <v>GB</v>
      </c>
      <c r="F1490" s="271" t="str">
        <f>_xlfn.XLOOKUP(Table2[[#This Row],[TO Ref]],CAT_Details[TO Ref],CAT_Details[Loc],,0)</f>
        <v>DX01-L5</v>
      </c>
      <c r="G1490" s="257" t="s">
        <v>44</v>
      </c>
      <c r="H1490" s="257" t="s">
        <v>31</v>
      </c>
      <c r="I1490" s="280">
        <v>45832</v>
      </c>
      <c r="J1490" s="257" t="s">
        <v>26</v>
      </c>
      <c r="K1490" s="257" t="s">
        <v>32</v>
      </c>
      <c r="L1490" s="280">
        <v>45832</v>
      </c>
      <c r="M1490" s="257" t="str">
        <f>IF(Table2[[#This Row],[Resolve Date]]="","ONGOING","SOLVED")</f>
        <v>SOLVED</v>
      </c>
      <c r="N1490" s="258" t="s">
        <v>30</v>
      </c>
      <c r="O1490" s="257" t="str">
        <f>Table2[[#This Row],[K&amp;N REF ]]&amp;Table2[[#This Row],[Issue type ]]</f>
        <v>5016427716MISSING LABELS ON SOME UNITS</v>
      </c>
      <c r="P1490" s="257">
        <f>YEAR(Table2[[#This Row],[Date ]])</f>
        <v>2025</v>
      </c>
      <c r="Q1490" s="257" t="str">
        <f>VLOOKUP(MONTH(Table2[[#This Row],[Date ]]),Months,2,0)</f>
        <v>June</v>
      </c>
      <c r="R1490" s="257" t="b">
        <f>COUNTIFS(Table2[Unique],Table2[[#This Row],[Unique]])&gt;1</f>
        <v>0</v>
      </c>
      <c r="S1490" s="257">
        <f>IF(Table2[[#This Row],[Status ]]="Solved",1,0)</f>
        <v>1</v>
      </c>
      <c r="T1490" s="257">
        <f>IF(Table2[[#This Row],[Status ]]="ongoing",1,0)</f>
        <v>0</v>
      </c>
    </row>
    <row r="1491" spans="1:20" x14ac:dyDescent="0.25">
      <c r="A1491" s="264">
        <v>5016444157</v>
      </c>
      <c r="B1491" s="269" t="str">
        <f>_xlfn.XLOOKUP(Table2[[#This Row],[K&amp;N REF ]],CAT_Details[Tracking Number],CAT_Details[S Ref],,0)</f>
        <v>20250617-S-70398</v>
      </c>
      <c r="C1491" s="270">
        <f>_xlfn.XLOOKUP(Table2[[#This Row],[K&amp;N REF ]],CAT_Details[Tracking Number],CAT_Details[TO Ref],,0)</f>
        <v>20250617742499</v>
      </c>
      <c r="D1491" s="270" t="str">
        <f>_xlfn.XLOOKUP(Table2[[#This Row],[K&amp;N REF ]],CAT_Details[Tracking Number],CAT_Details[Pickup Customer Name],,0)</f>
        <v>Elring Klinger, S.A</v>
      </c>
      <c r="E1491" s="271" t="str">
        <f>_xlfn.XLOOKUP(Table2[[#This Row],[K&amp;N REF ]],CAT_Details[Tracking Number],CAT_Details[Delivery Country Code],,0)</f>
        <v>GB</v>
      </c>
      <c r="F1491" s="271" t="str">
        <f>_xlfn.XLOOKUP(Table2[[#This Row],[TO Ref]],CAT_Details[TO Ref],CAT_Details[Loc],,0)</f>
        <v>DX01-L5</v>
      </c>
      <c r="G1491" s="257" t="s">
        <v>44</v>
      </c>
      <c r="H1491" s="257" t="s">
        <v>31</v>
      </c>
      <c r="I1491" s="280">
        <v>45832</v>
      </c>
      <c r="J1491" s="257" t="s">
        <v>26</v>
      </c>
      <c r="K1491" s="257" t="s">
        <v>32</v>
      </c>
      <c r="L1491" s="280">
        <v>45832</v>
      </c>
      <c r="M1491" s="257" t="str">
        <f>IF(Table2[[#This Row],[Resolve Date]]="","ONGOING","SOLVED")</f>
        <v>SOLVED</v>
      </c>
      <c r="N1491" s="258" t="s">
        <v>30</v>
      </c>
      <c r="O1491" s="257" t="str">
        <f>Table2[[#This Row],[K&amp;N REF ]]&amp;Table2[[#This Row],[Issue type ]]</f>
        <v>5016444157MISSING LABELS ON SOME UNITS</v>
      </c>
      <c r="P1491" s="257">
        <f>YEAR(Table2[[#This Row],[Date ]])</f>
        <v>2025</v>
      </c>
      <c r="Q1491" s="257" t="str">
        <f>VLOOKUP(MONTH(Table2[[#This Row],[Date ]]),Months,2,0)</f>
        <v>June</v>
      </c>
      <c r="R1491" s="257" t="b">
        <f>COUNTIFS(Table2[Unique],Table2[[#This Row],[Unique]])&gt;1</f>
        <v>0</v>
      </c>
      <c r="S1491" s="257">
        <f>IF(Table2[[#This Row],[Status ]]="Solved",1,0)</f>
        <v>1</v>
      </c>
      <c r="T1491" s="257">
        <f>IF(Table2[[#This Row],[Status ]]="ongoing",1,0)</f>
        <v>0</v>
      </c>
    </row>
    <row r="1492" spans="1:20" x14ac:dyDescent="0.25">
      <c r="A1492" s="264">
        <v>5016427707</v>
      </c>
      <c r="B1492" s="269" t="str">
        <f>_xlfn.XLOOKUP(Table2[[#This Row],[K&amp;N REF ]],CAT_Details[Tracking Number],CAT_Details[S Ref],,0)</f>
        <v>20250616-S-70454</v>
      </c>
      <c r="C1492" s="270">
        <f>_xlfn.XLOOKUP(Table2[[#This Row],[K&amp;N REF ]],CAT_Details[Tracking Number],CAT_Details[TO Ref],,0)</f>
        <v>20250616740984</v>
      </c>
      <c r="D1492" s="270" t="str">
        <f>_xlfn.XLOOKUP(Table2[[#This Row],[K&amp;N REF ]],CAT_Details[Tracking Number],CAT_Details[Pickup Customer Name],,0)</f>
        <v>LASEK spol. s r.o.</v>
      </c>
      <c r="E1492" s="271" t="str">
        <f>_xlfn.XLOOKUP(Table2[[#This Row],[K&amp;N REF ]],CAT_Details[Tracking Number],CAT_Details[Delivery Country Code],,0)</f>
        <v>GB</v>
      </c>
      <c r="F1492" s="271" t="str">
        <f>_xlfn.XLOOKUP(Table2[[#This Row],[TO Ref]],CAT_Details[TO Ref],CAT_Details[Loc],,0)</f>
        <v>DX01-L5</v>
      </c>
      <c r="G1492" s="257" t="s">
        <v>38</v>
      </c>
      <c r="H1492" s="257" t="s">
        <v>31</v>
      </c>
      <c r="I1492" s="280">
        <v>45832</v>
      </c>
      <c r="J1492" s="257" t="s">
        <v>26</v>
      </c>
      <c r="K1492" s="257" t="s">
        <v>32</v>
      </c>
      <c r="L1492" s="280">
        <v>45832</v>
      </c>
      <c r="M1492" s="257" t="str">
        <f>IF(Table2[[#This Row],[Resolve Date]]="","ONGOING","SOLVED")</f>
        <v>SOLVED</v>
      </c>
      <c r="N1492" s="258" t="s">
        <v>30</v>
      </c>
      <c r="O1492" s="257" t="str">
        <f>Table2[[#This Row],[K&amp;N REF ]]&amp;Table2[[#This Row],[Issue type ]]</f>
        <v>5016427707MISSING LABELS ON SOME UNITS</v>
      </c>
      <c r="P1492" s="257">
        <f>YEAR(Table2[[#This Row],[Date ]])</f>
        <v>2025</v>
      </c>
      <c r="Q1492" s="257" t="str">
        <f>VLOOKUP(MONTH(Table2[[#This Row],[Date ]]),Months,2,0)</f>
        <v>June</v>
      </c>
      <c r="R1492" s="257" t="b">
        <f>COUNTIFS(Table2[Unique],Table2[[#This Row],[Unique]])&gt;1</f>
        <v>0</v>
      </c>
      <c r="S1492" s="257">
        <f>IF(Table2[[#This Row],[Status ]]="Solved",1,0)</f>
        <v>1</v>
      </c>
      <c r="T1492" s="257">
        <f>IF(Table2[[#This Row],[Status ]]="ongoing",1,0)</f>
        <v>0</v>
      </c>
    </row>
    <row r="1493" spans="1:20" x14ac:dyDescent="0.25">
      <c r="A1493" s="264">
        <v>5016455051</v>
      </c>
      <c r="B1493" s="269" t="str">
        <f>_xlfn.XLOOKUP(Table2[[#This Row],[K&amp;N REF ]],CAT_Details[Tracking Number],CAT_Details[S Ref],,0)</f>
        <v>20250616-S-70435</v>
      </c>
      <c r="C1493" s="270">
        <f>_xlfn.XLOOKUP(Table2[[#This Row],[K&amp;N REF ]],CAT_Details[Tracking Number],CAT_Details[TO Ref],,0)</f>
        <v>20250611738299</v>
      </c>
      <c r="D1493" s="270" t="str">
        <f>_xlfn.XLOOKUP(Table2[[#This Row],[K&amp;N REF ]],CAT_Details[Tracking Number],CAT_Details[Pickup Customer Name],,0)</f>
        <v>PACOMA GMBH</v>
      </c>
      <c r="E1493" s="271" t="str">
        <f>_xlfn.XLOOKUP(Table2[[#This Row],[K&amp;N REF ]],CAT_Details[Tracking Number],CAT_Details[Delivery Country Code],,0)</f>
        <v>GB</v>
      </c>
      <c r="F1493" s="271">
        <f>_xlfn.XLOOKUP(Table2[[#This Row],[TO Ref]],CAT_Details[TO Ref],CAT_Details[Loc],,0)</f>
        <v>3402</v>
      </c>
      <c r="G1493" s="257" t="s">
        <v>34</v>
      </c>
      <c r="H1493" s="257" t="s">
        <v>35</v>
      </c>
      <c r="I1493" s="280">
        <v>45832</v>
      </c>
      <c r="J1493" s="257" t="s">
        <v>26</v>
      </c>
      <c r="K1493" s="257" t="s">
        <v>32</v>
      </c>
      <c r="L1493" s="280">
        <v>45832</v>
      </c>
      <c r="M1493" s="257" t="str">
        <f>IF(Table2[[#This Row],[Resolve Date]]="","ONGOING","SOLVED")</f>
        <v>SOLVED</v>
      </c>
      <c r="N1493" s="258" t="s">
        <v>30</v>
      </c>
      <c r="O1493" s="257" t="str">
        <f>Table2[[#This Row],[K&amp;N REF ]]&amp;Table2[[#This Row],[Issue type ]]</f>
        <v>5016455051NO LABELS</v>
      </c>
      <c r="P1493" s="257">
        <f>YEAR(Table2[[#This Row],[Date ]])</f>
        <v>2025</v>
      </c>
      <c r="Q1493" s="257" t="str">
        <f>VLOOKUP(MONTH(Table2[[#This Row],[Date ]]),Months,2,0)</f>
        <v>June</v>
      </c>
      <c r="R1493" s="257" t="b">
        <f>COUNTIFS(Table2[Unique],Table2[[#This Row],[Unique]])&gt;1</f>
        <v>0</v>
      </c>
      <c r="S1493" s="257">
        <f>IF(Table2[[#This Row],[Status ]]="Solved",1,0)</f>
        <v>1</v>
      </c>
      <c r="T1493" s="257">
        <f>IF(Table2[[#This Row],[Status ]]="ongoing",1,0)</f>
        <v>0</v>
      </c>
    </row>
    <row r="1494" spans="1:20" x14ac:dyDescent="0.25">
      <c r="A1494" s="264">
        <v>5016427832</v>
      </c>
      <c r="B1494" s="269" t="str">
        <f>_xlfn.XLOOKUP(Table2[[#This Row],[K&amp;N REF ]],CAT_Details[Tracking Number],CAT_Details[S Ref],,0)</f>
        <v>20250616-S-70580</v>
      </c>
      <c r="C1494" s="270">
        <f>_xlfn.XLOOKUP(Table2[[#This Row],[K&amp;N REF ]],CAT_Details[Tracking Number],CAT_Details[TO Ref],,0)</f>
        <v>20250613740144</v>
      </c>
      <c r="D1494" s="270" t="str">
        <f>_xlfn.XLOOKUP(Table2[[#This Row],[K&amp;N REF ]],CAT_Details[Tracking Number],CAT_Details[Pickup Customer Name],,0)</f>
        <v>Oetiker Deutschland GmbH</v>
      </c>
      <c r="E1494" s="271" t="str">
        <f>_xlfn.XLOOKUP(Table2[[#This Row],[K&amp;N REF ]],CAT_Details[Tracking Number],CAT_Details[Delivery Country Code],,0)</f>
        <v>GB</v>
      </c>
      <c r="F1494" s="271" t="str">
        <f>_xlfn.XLOOKUP(Table2[[#This Row],[TO Ref]],CAT_Details[TO Ref],CAT_Details[Loc],,0)</f>
        <v>OYL1</v>
      </c>
      <c r="G1494" s="257" t="s">
        <v>34</v>
      </c>
      <c r="H1494" s="257" t="s">
        <v>35</v>
      </c>
      <c r="I1494" s="280">
        <v>45832</v>
      </c>
      <c r="J1494" s="257" t="s">
        <v>26</v>
      </c>
      <c r="K1494" s="257" t="s">
        <v>32</v>
      </c>
      <c r="L1494" s="280">
        <v>45832</v>
      </c>
      <c r="M1494" s="257" t="str">
        <f>IF(Table2[[#This Row],[Resolve Date]]="","ONGOING","SOLVED")</f>
        <v>SOLVED</v>
      </c>
      <c r="N1494" s="258" t="s">
        <v>30</v>
      </c>
      <c r="O1494" s="257" t="str">
        <f>Table2[[#This Row],[K&amp;N REF ]]&amp;Table2[[#This Row],[Issue type ]]</f>
        <v>5016427832NO LABELS</v>
      </c>
      <c r="P1494" s="257">
        <f>YEAR(Table2[[#This Row],[Date ]])</f>
        <v>2025</v>
      </c>
      <c r="Q1494" s="257" t="str">
        <f>VLOOKUP(MONTH(Table2[[#This Row],[Date ]]),Months,2,0)</f>
        <v>June</v>
      </c>
      <c r="R1494" s="257" t="b">
        <f>COUNTIFS(Table2[Unique],Table2[[#This Row],[Unique]])&gt;1</f>
        <v>0</v>
      </c>
      <c r="S1494" s="257">
        <f>IF(Table2[[#This Row],[Status ]]="Solved",1,0)</f>
        <v>1</v>
      </c>
      <c r="T1494" s="257">
        <f>IF(Table2[[#This Row],[Status ]]="ongoing",1,0)</f>
        <v>0</v>
      </c>
    </row>
    <row r="1495" spans="1:20" x14ac:dyDescent="0.25">
      <c r="A1495" s="264">
        <v>5016443873</v>
      </c>
      <c r="B1495" s="269" t="str">
        <f>_xlfn.XLOOKUP(Table2[[#This Row],[K&amp;N REF ]],CAT_Details[Tracking Number],CAT_Details[S Ref],,0)</f>
        <v>20250617-S-70244</v>
      </c>
      <c r="C1495" s="270">
        <f>_xlfn.XLOOKUP(Table2[[#This Row],[K&amp;N REF ]],CAT_Details[Tracking Number],CAT_Details[TO Ref],,0)</f>
        <v>20250613740504</v>
      </c>
      <c r="D1495" s="270" t="str">
        <f>_xlfn.XLOOKUP(Table2[[#This Row],[K&amp;N REF ]],CAT_Details[Tracking Number],CAT_Details[Pickup Customer Name],,0)</f>
        <v>FRIEDRICH GRAEPEL</v>
      </c>
      <c r="E1495" s="271" t="str">
        <f>_xlfn.XLOOKUP(Table2[[#This Row],[K&amp;N REF ]],CAT_Details[Tracking Number],CAT_Details[Delivery Country Code],,0)</f>
        <v>GB</v>
      </c>
      <c r="F1495" s="271">
        <f>_xlfn.XLOOKUP(Table2[[#This Row],[TO Ref]],CAT_Details[TO Ref],CAT_Details[Loc],,0)</f>
        <v>3402</v>
      </c>
      <c r="G1495" s="257" t="s">
        <v>34</v>
      </c>
      <c r="H1495" s="257" t="s">
        <v>197</v>
      </c>
      <c r="I1495" s="280">
        <v>45832</v>
      </c>
      <c r="J1495" s="257" t="s">
        <v>45</v>
      </c>
      <c r="K1495" s="257" t="s">
        <v>32</v>
      </c>
      <c r="L1495" s="280">
        <v>45834</v>
      </c>
      <c r="M1495" s="257" t="str">
        <f>IF(Table2[[#This Row],[Resolve Date]]="","ONGOING","SOLVED")</f>
        <v>SOLVED</v>
      </c>
      <c r="N1495" s="258" t="s">
        <v>30</v>
      </c>
      <c r="O1495" s="257" t="str">
        <f>Table2[[#This Row],[K&amp;N REF ]]&amp;Table2[[#This Row],[Issue type ]]</f>
        <v>5016443873MANCO</v>
      </c>
      <c r="P1495" s="257">
        <f>YEAR(Table2[[#This Row],[Date ]])</f>
        <v>2025</v>
      </c>
      <c r="Q1495" s="257" t="str">
        <f>VLOOKUP(MONTH(Table2[[#This Row],[Date ]]),Months,2,0)</f>
        <v>June</v>
      </c>
      <c r="R1495" s="257" t="b">
        <f>COUNTIFS(Table2[Unique],Table2[[#This Row],[Unique]])&gt;1</f>
        <v>0</v>
      </c>
      <c r="S1495" s="257">
        <f>IF(Table2[[#This Row],[Status ]]="Solved",1,0)</f>
        <v>1</v>
      </c>
      <c r="T1495" s="257">
        <f>IF(Table2[[#This Row],[Status ]]="ongoing",1,0)</f>
        <v>0</v>
      </c>
    </row>
    <row r="1496" spans="1:20" x14ac:dyDescent="0.25">
      <c r="A1496" s="264">
        <v>5016454737</v>
      </c>
      <c r="B1496" s="269" t="str">
        <f>_xlfn.XLOOKUP(Table2[[#This Row],[K&amp;N REF ]],CAT_Details[Tracking Number],CAT_Details[S Ref],,0)</f>
        <v>20250618-S-70074</v>
      </c>
      <c r="C1496" s="270">
        <f>_xlfn.XLOOKUP(Table2[[#This Row],[K&amp;N REF ]],CAT_Details[Tracking Number],CAT_Details[TO Ref],,0)</f>
        <v>20250616741198</v>
      </c>
      <c r="D1496" s="270" t="str">
        <f>_xlfn.XLOOKUP(Table2[[#This Row],[K&amp;N REF ]],CAT_Details[Tracking Number],CAT_Details[Pickup Customer Name],,0)</f>
        <v>JTEKT BEARINGS DEUTSCHLAND GMBH</v>
      </c>
      <c r="E1496" s="271" t="str">
        <f>_xlfn.XLOOKUP(Table2[[#This Row],[K&amp;N REF ]],CAT_Details[Tracking Number],CAT_Details[Delivery Country Code],,0)</f>
        <v>GB</v>
      </c>
      <c r="F1496" s="271" t="str">
        <f>_xlfn.XLOOKUP(Table2[[#This Row],[TO Ref]],CAT_Details[TO Ref],CAT_Details[Loc],,0)</f>
        <v>DK-BM01</v>
      </c>
      <c r="G1496" s="257" t="s">
        <v>34</v>
      </c>
      <c r="H1496" s="257" t="s">
        <v>197</v>
      </c>
      <c r="I1496" s="280">
        <v>45832</v>
      </c>
      <c r="J1496" s="257" t="s">
        <v>45</v>
      </c>
      <c r="K1496" s="257" t="s">
        <v>32</v>
      </c>
      <c r="L1496" s="280">
        <v>45833</v>
      </c>
      <c r="M1496" s="257" t="str">
        <f>IF(Table2[[#This Row],[Resolve Date]]="","ONGOING","SOLVED")</f>
        <v>SOLVED</v>
      </c>
      <c r="N1496" s="258" t="s">
        <v>205</v>
      </c>
      <c r="O1496" s="257" t="str">
        <f>Table2[[#This Row],[K&amp;N REF ]]&amp;Table2[[#This Row],[Issue type ]]</f>
        <v>5016454737MANCO</v>
      </c>
      <c r="P1496" s="257">
        <f>YEAR(Table2[[#This Row],[Date ]])</f>
        <v>2025</v>
      </c>
      <c r="Q1496" s="257" t="str">
        <f>VLOOKUP(MONTH(Table2[[#This Row],[Date ]]),Months,2,0)</f>
        <v>June</v>
      </c>
      <c r="R1496" s="257" t="b">
        <f>COUNTIFS(Table2[Unique],Table2[[#This Row],[Unique]])&gt;1</f>
        <v>0</v>
      </c>
      <c r="S1496" s="257">
        <f>IF(Table2[[#This Row],[Status ]]="Solved",1,0)</f>
        <v>1</v>
      </c>
      <c r="T1496" s="257">
        <f>IF(Table2[[#This Row],[Status ]]="ongoing",1,0)</f>
        <v>0</v>
      </c>
    </row>
    <row r="1497" spans="1:20" x14ac:dyDescent="0.25">
      <c r="A1497" s="264">
        <v>5016427889</v>
      </c>
      <c r="B1497" s="269" t="str">
        <f>_xlfn.XLOOKUP(Table2[[#This Row],[K&amp;N REF ]],CAT_Details[Tracking Number],CAT_Details[S Ref],,0)</f>
        <v>20250616-S-70181</v>
      </c>
      <c r="C1497" s="270">
        <f>_xlfn.XLOOKUP(Table2[[#This Row],[K&amp;N REF ]],CAT_Details[Tracking Number],CAT_Details[TO Ref],,0)</f>
        <v>20250616741449</v>
      </c>
      <c r="D1497" s="270" t="str">
        <f>_xlfn.XLOOKUP(Table2[[#This Row],[K&amp;N REF ]],CAT_Details[Tracking Number],CAT_Details[Pickup Customer Name],,0)</f>
        <v>ZF FRIEDRICHSHAFEN AG</v>
      </c>
      <c r="E1497" s="271" t="str">
        <f>_xlfn.XLOOKUP(Table2[[#This Row],[K&amp;N REF ]],CAT_Details[Tracking Number],CAT_Details[Delivery Country Code],,0)</f>
        <v>GB</v>
      </c>
      <c r="F1497" s="271">
        <f>_xlfn.XLOOKUP(Table2[[#This Row],[TO Ref]],CAT_Details[TO Ref],CAT_Details[Loc],,0)</f>
        <v>3402</v>
      </c>
      <c r="G1497" s="257" t="s">
        <v>34</v>
      </c>
      <c r="H1497" s="257" t="s">
        <v>35</v>
      </c>
      <c r="I1497" s="280">
        <v>45832</v>
      </c>
      <c r="J1497" s="257" t="s">
        <v>26</v>
      </c>
      <c r="K1497" s="257" t="s">
        <v>32</v>
      </c>
      <c r="L1497" s="280">
        <v>45832</v>
      </c>
      <c r="M1497" s="257" t="str">
        <f>IF(Table2[[#This Row],[Resolve Date]]="","ONGOING","SOLVED")</f>
        <v>SOLVED</v>
      </c>
      <c r="N1497" s="258" t="s">
        <v>30</v>
      </c>
      <c r="O1497" s="257" t="str">
        <f>Table2[[#This Row],[K&amp;N REF ]]&amp;Table2[[#This Row],[Issue type ]]</f>
        <v>5016427889NO LABELS</v>
      </c>
      <c r="P1497" s="257">
        <f>YEAR(Table2[[#This Row],[Date ]])</f>
        <v>2025</v>
      </c>
      <c r="Q1497" s="257" t="str">
        <f>VLOOKUP(MONTH(Table2[[#This Row],[Date ]]),Months,2,0)</f>
        <v>June</v>
      </c>
      <c r="R1497" s="257" t="b">
        <f>COUNTIFS(Table2[Unique],Table2[[#This Row],[Unique]])&gt;1</f>
        <v>0</v>
      </c>
      <c r="S1497" s="257">
        <f>IF(Table2[[#This Row],[Status ]]="Solved",1,0)</f>
        <v>1</v>
      </c>
      <c r="T1497" s="257">
        <f>IF(Table2[[#This Row],[Status ]]="ongoing",1,0)</f>
        <v>0</v>
      </c>
    </row>
    <row r="1498" spans="1:20" x14ac:dyDescent="0.25">
      <c r="A1498" s="264">
        <v>5016427984</v>
      </c>
      <c r="B1498" s="269" t="str">
        <f>_xlfn.XLOOKUP(Table2[[#This Row],[K&amp;N REF ]],CAT_Details[Tracking Number],CAT_Details[S Ref],,0)</f>
        <v>20250616-S-70577</v>
      </c>
      <c r="C1498" s="270">
        <f>_xlfn.XLOOKUP(Table2[[#This Row],[K&amp;N REF ]],CAT_Details[Tracking Number],CAT_Details[TO Ref],,0)</f>
        <v>20250616741602</v>
      </c>
      <c r="D1498" s="270" t="str">
        <f>_xlfn.XLOOKUP(Table2[[#This Row],[K&amp;N REF ]],CAT_Details[Tracking Number],CAT_Details[Pickup Customer Name],,0)</f>
        <v>Bosch Rexroth AG Werk Horb</v>
      </c>
      <c r="E1498" s="271" t="str">
        <f>_xlfn.XLOOKUP(Table2[[#This Row],[K&amp;N REF ]],CAT_Details[Tracking Number],CAT_Details[Delivery Country Code],,0)</f>
        <v>GB</v>
      </c>
      <c r="F1498" s="271" t="str">
        <f>_xlfn.XLOOKUP(Table2[[#This Row],[TO Ref]],CAT_Details[TO Ref],CAT_Details[Loc],,0)</f>
        <v>U2-L5</v>
      </c>
      <c r="G1498" s="257" t="s">
        <v>34</v>
      </c>
      <c r="H1498" s="257" t="s">
        <v>35</v>
      </c>
      <c r="I1498" s="280">
        <v>45832</v>
      </c>
      <c r="J1498" s="257" t="s">
        <v>26</v>
      </c>
      <c r="K1498" s="257" t="s">
        <v>32</v>
      </c>
      <c r="L1498" s="280">
        <v>45832</v>
      </c>
      <c r="M1498" s="257" t="str">
        <f>IF(Table2[[#This Row],[Resolve Date]]="","ONGOING","SOLVED")</f>
        <v>SOLVED</v>
      </c>
      <c r="N1498" s="258" t="s">
        <v>30</v>
      </c>
      <c r="O1498" s="257" t="str">
        <f>Table2[[#This Row],[K&amp;N REF ]]&amp;Table2[[#This Row],[Issue type ]]</f>
        <v>5016427984NO LABELS</v>
      </c>
      <c r="P1498" s="257">
        <f>YEAR(Table2[[#This Row],[Date ]])</f>
        <v>2025</v>
      </c>
      <c r="Q1498" s="257" t="str">
        <f>VLOOKUP(MONTH(Table2[[#This Row],[Date ]]),Months,2,0)</f>
        <v>June</v>
      </c>
      <c r="R1498" s="257" t="b">
        <f>COUNTIFS(Table2[Unique],Table2[[#This Row],[Unique]])&gt;1</f>
        <v>0</v>
      </c>
      <c r="S1498" s="257">
        <f>IF(Table2[[#This Row],[Status ]]="Solved",1,0)</f>
        <v>1</v>
      </c>
      <c r="T1498" s="257">
        <f>IF(Table2[[#This Row],[Status ]]="ongoing",1,0)</f>
        <v>0</v>
      </c>
    </row>
    <row r="1499" spans="1:20" x14ac:dyDescent="0.25">
      <c r="A1499" s="264">
        <v>5016454709</v>
      </c>
      <c r="B1499" s="269" t="str">
        <f>_xlfn.XLOOKUP(Table2[[#This Row],[K&amp;N REF ]],CAT_Details[Tracking Number],CAT_Details[S Ref],,0)</f>
        <v>20250618-S-70069</v>
      </c>
      <c r="C1499" s="270">
        <f>_xlfn.XLOOKUP(Table2[[#This Row],[K&amp;N REF ]],CAT_Details[Tracking Number],CAT_Details[TO Ref],,0)</f>
        <v>20250618743432</v>
      </c>
      <c r="D1499" s="270" t="str">
        <f>_xlfn.XLOOKUP(Table2[[#This Row],[K&amp;N REF ]],CAT_Details[Tracking Number],CAT_Details[Pickup Customer Name],,0)</f>
        <v>Tenneco Zwickau GmbH</v>
      </c>
      <c r="E1499" s="271" t="str">
        <f>_xlfn.XLOOKUP(Table2[[#This Row],[K&amp;N REF ]],CAT_Details[Tracking Number],CAT_Details[Delivery Country Code],,0)</f>
        <v>GB</v>
      </c>
      <c r="F1499" s="271" t="str">
        <f>_xlfn.XLOOKUP(Table2[[#This Row],[TO Ref]],CAT_Details[TO Ref],CAT_Details[Loc],,0)</f>
        <v>DX01-L5</v>
      </c>
      <c r="G1499" s="257" t="s">
        <v>34</v>
      </c>
      <c r="H1499" s="257" t="s">
        <v>35</v>
      </c>
      <c r="I1499" s="280">
        <v>45832</v>
      </c>
      <c r="J1499" s="257" t="s">
        <v>26</v>
      </c>
      <c r="K1499" s="257" t="s">
        <v>32</v>
      </c>
      <c r="L1499" s="280">
        <v>45832</v>
      </c>
      <c r="M1499" s="257" t="str">
        <f>IF(Table2[[#This Row],[Resolve Date]]="","ONGOING","SOLVED")</f>
        <v>SOLVED</v>
      </c>
      <c r="N1499" s="258" t="s">
        <v>30</v>
      </c>
      <c r="O1499" s="257" t="str">
        <f>Table2[[#This Row],[K&amp;N REF ]]&amp;Table2[[#This Row],[Issue type ]]</f>
        <v>5016454709NO LABELS</v>
      </c>
      <c r="P1499" s="257">
        <f>YEAR(Table2[[#This Row],[Date ]])</f>
        <v>2025</v>
      </c>
      <c r="Q1499" s="257" t="str">
        <f>VLOOKUP(MONTH(Table2[[#This Row],[Date ]]),Months,2,0)</f>
        <v>June</v>
      </c>
      <c r="R1499" s="257" t="b">
        <f>COUNTIFS(Table2[Unique],Table2[[#This Row],[Unique]])&gt;1</f>
        <v>0</v>
      </c>
      <c r="S1499" s="257">
        <f>IF(Table2[[#This Row],[Status ]]="Solved",1,0)</f>
        <v>1</v>
      </c>
      <c r="T1499" s="257">
        <f>IF(Table2[[#This Row],[Status ]]="ongoing",1,0)</f>
        <v>0</v>
      </c>
    </row>
    <row r="1500" spans="1:20" x14ac:dyDescent="0.25">
      <c r="A1500" s="264">
        <v>5016444135</v>
      </c>
      <c r="B1500" s="269" t="str">
        <f>_xlfn.XLOOKUP(Table2[[#This Row],[K&amp;N REF ]],CAT_Details[Tracking Number],CAT_Details[S Ref],,0)</f>
        <v>20250617-S-70492</v>
      </c>
      <c r="C1500" s="270">
        <f>_xlfn.XLOOKUP(Table2[[#This Row],[K&amp;N REF ]],CAT_Details[Tracking Number],CAT_Details[TO Ref],,0)</f>
        <v>20250617742673</v>
      </c>
      <c r="D1500" s="270" t="str">
        <f>_xlfn.XLOOKUP(Table2[[#This Row],[K&amp;N REF ]],CAT_Details[Tracking Number],CAT_Details[Pickup Customer Name],,0)</f>
        <v>SENSATA TECHNOLOGIES GERMANY GMBH</v>
      </c>
      <c r="E1500" s="271" t="str">
        <f>_xlfn.XLOOKUP(Table2[[#This Row],[K&amp;N REF ]],CAT_Details[Tracking Number],CAT_Details[Delivery Country Code],,0)</f>
        <v>GB</v>
      </c>
      <c r="F1500" s="271" t="str">
        <f>_xlfn.XLOOKUP(Table2[[#This Row],[TO Ref]],CAT_Details[TO Ref],CAT_Details[Loc],,0)</f>
        <v>DX01-L5</v>
      </c>
      <c r="G1500" s="257" t="s">
        <v>34</v>
      </c>
      <c r="H1500" s="257" t="s">
        <v>197</v>
      </c>
      <c r="I1500" s="280">
        <v>45832</v>
      </c>
      <c r="J1500" s="257" t="s">
        <v>45</v>
      </c>
      <c r="K1500" s="257" t="s">
        <v>32</v>
      </c>
      <c r="L1500" s="280">
        <v>45839</v>
      </c>
      <c r="M1500" s="257" t="str">
        <f>IF(Table2[[#This Row],[Resolve Date]]="","ONGOING","SOLVED")</f>
        <v>SOLVED</v>
      </c>
      <c r="N1500" s="258" t="s">
        <v>206</v>
      </c>
      <c r="O1500" s="257" t="str">
        <f>Table2[[#This Row],[K&amp;N REF ]]&amp;Table2[[#This Row],[Issue type ]]</f>
        <v>5016444135MANCO</v>
      </c>
      <c r="P1500" s="257">
        <f>YEAR(Table2[[#This Row],[Date ]])</f>
        <v>2025</v>
      </c>
      <c r="Q1500" s="257" t="str">
        <f>VLOOKUP(MONTH(Table2[[#This Row],[Date ]]),Months,2,0)</f>
        <v>June</v>
      </c>
      <c r="R1500" s="257" t="b">
        <f>COUNTIFS(Table2[Unique],Table2[[#This Row],[Unique]])&gt;1</f>
        <v>0</v>
      </c>
      <c r="S1500" s="257">
        <f>IF(Table2[[#This Row],[Status ]]="Solved",1,0)</f>
        <v>1</v>
      </c>
      <c r="T1500" s="257">
        <f>IF(Table2[[#This Row],[Status ]]="ongoing",1,0)</f>
        <v>0</v>
      </c>
    </row>
    <row r="1501" spans="1:20" x14ac:dyDescent="0.25">
      <c r="A1501" s="264">
        <v>5016444150</v>
      </c>
      <c r="B1501" s="269" t="str">
        <f>_xlfn.XLOOKUP(Table2[[#This Row],[K&amp;N REF ]],CAT_Details[Tracking Number],CAT_Details[S Ref],,0)</f>
        <v>20250617-S-70309</v>
      </c>
      <c r="C1501" s="270">
        <f>_xlfn.XLOOKUP(Table2[[#This Row],[K&amp;N REF ]],CAT_Details[Tracking Number],CAT_Details[TO Ref],,0)</f>
        <v>20250616741209</v>
      </c>
      <c r="D1501" s="270" t="str">
        <f>_xlfn.XLOOKUP(Table2[[#This Row],[K&amp;N REF ]],CAT_Details[Tracking Number],CAT_Details[Pickup Customer Name],,0)</f>
        <v>DGIN</v>
      </c>
      <c r="E1501" s="271" t="str">
        <f>_xlfn.XLOOKUP(Table2[[#This Row],[K&amp;N REF ]],CAT_Details[Tracking Number],CAT_Details[Delivery Country Code],,0)</f>
        <v>GB</v>
      </c>
      <c r="F1501" s="271" t="str">
        <f>_xlfn.XLOOKUP(Table2[[#This Row],[TO Ref]],CAT_Details[TO Ref],CAT_Details[Loc],,0)</f>
        <v>OYL1</v>
      </c>
      <c r="G1501" s="257" t="s">
        <v>36</v>
      </c>
      <c r="H1501" s="257" t="s">
        <v>35</v>
      </c>
      <c r="I1501" s="280">
        <v>45832</v>
      </c>
      <c r="J1501" s="257" t="s">
        <v>26</v>
      </c>
      <c r="K1501" s="257" t="s">
        <v>32</v>
      </c>
      <c r="L1501" s="280">
        <v>45832</v>
      </c>
      <c r="M1501" s="257" t="str">
        <f>IF(Table2[[#This Row],[Resolve Date]]="","ONGOING","SOLVED")</f>
        <v>SOLVED</v>
      </c>
      <c r="N1501" s="258" t="s">
        <v>30</v>
      </c>
      <c r="O1501" s="257" t="str">
        <f>Table2[[#This Row],[K&amp;N REF ]]&amp;Table2[[#This Row],[Issue type ]]</f>
        <v>5016444150NO LABELS</v>
      </c>
      <c r="P1501" s="257">
        <f>YEAR(Table2[[#This Row],[Date ]])</f>
        <v>2025</v>
      </c>
      <c r="Q1501" s="257" t="str">
        <f>VLOOKUP(MONTH(Table2[[#This Row],[Date ]]),Months,2,0)</f>
        <v>June</v>
      </c>
      <c r="R1501" s="257" t="b">
        <f>COUNTIFS(Table2[Unique],Table2[[#This Row],[Unique]])&gt;1</f>
        <v>0</v>
      </c>
      <c r="S1501" s="257">
        <f>IF(Table2[[#This Row],[Status ]]="Solved",1,0)</f>
        <v>1</v>
      </c>
      <c r="T1501" s="257">
        <f>IF(Table2[[#This Row],[Status ]]="ongoing",1,0)</f>
        <v>0</v>
      </c>
    </row>
    <row r="1502" spans="1:20" x14ac:dyDescent="0.25">
      <c r="A1502" s="264">
        <v>5016443942</v>
      </c>
      <c r="B1502" s="269" t="str">
        <f>_xlfn.XLOOKUP(Table2[[#This Row],[K&amp;N REF ]],CAT_Details[Tracking Number],CAT_Details[S Ref],,0)</f>
        <v>20250617-S-70293</v>
      </c>
      <c r="C1502" s="270">
        <f>_xlfn.XLOOKUP(Table2[[#This Row],[K&amp;N REF ]],CAT_Details[Tracking Number],CAT_Details[TO Ref],,0)</f>
        <v>20250617742337</v>
      </c>
      <c r="D1502" s="270" t="str">
        <f>_xlfn.XLOOKUP(Table2[[#This Row],[K&amp;N REF ]],CAT_Details[Tracking Number],CAT_Details[Pickup Customer Name],,0)</f>
        <v>SOGEFI FILTRATION FRANCE</v>
      </c>
      <c r="E1502" s="271" t="str">
        <f>_xlfn.XLOOKUP(Table2[[#This Row],[K&amp;N REF ]],CAT_Details[Tracking Number],CAT_Details[Delivery Country Code],,0)</f>
        <v>GB</v>
      </c>
      <c r="F1502" s="271" t="str">
        <f>_xlfn.XLOOKUP(Table2[[#This Row],[TO Ref]],CAT_Details[TO Ref],CAT_Details[Loc],,0)</f>
        <v>DX01-L5</v>
      </c>
      <c r="G1502" s="257" t="s">
        <v>36</v>
      </c>
      <c r="H1502" s="257" t="s">
        <v>35</v>
      </c>
      <c r="I1502" s="280">
        <v>45832</v>
      </c>
      <c r="J1502" s="257" t="s">
        <v>26</v>
      </c>
      <c r="K1502" s="257" t="s">
        <v>32</v>
      </c>
      <c r="L1502" s="280">
        <v>45832</v>
      </c>
      <c r="M1502" s="257" t="str">
        <f>IF(Table2[[#This Row],[Resolve Date]]="","ONGOING","SOLVED")</f>
        <v>SOLVED</v>
      </c>
      <c r="N1502" s="258" t="s">
        <v>30</v>
      </c>
      <c r="O1502" s="257" t="str">
        <f>Table2[[#This Row],[K&amp;N REF ]]&amp;Table2[[#This Row],[Issue type ]]</f>
        <v>5016443942NO LABELS</v>
      </c>
      <c r="P1502" s="257">
        <f>YEAR(Table2[[#This Row],[Date ]])</f>
        <v>2025</v>
      </c>
      <c r="Q1502" s="257" t="str">
        <f>VLOOKUP(MONTH(Table2[[#This Row],[Date ]]),Months,2,0)</f>
        <v>June</v>
      </c>
      <c r="R1502" s="257" t="b">
        <f>COUNTIFS(Table2[Unique],Table2[[#This Row],[Unique]])&gt;1</f>
        <v>0</v>
      </c>
      <c r="S1502" s="257">
        <f>IF(Table2[[#This Row],[Status ]]="Solved",1,0)</f>
        <v>1</v>
      </c>
      <c r="T1502" s="257">
        <f>IF(Table2[[#This Row],[Status ]]="ongoing",1,0)</f>
        <v>0</v>
      </c>
    </row>
    <row r="1503" spans="1:20" x14ac:dyDescent="0.25">
      <c r="A1503" s="264">
        <v>5016427608</v>
      </c>
      <c r="B1503" s="269" t="str">
        <f>_xlfn.XLOOKUP(Table2[[#This Row],[K&amp;N REF ]],CAT_Details[Tracking Number],CAT_Details[S Ref],,0)</f>
        <v>20250616-S-70326</v>
      </c>
      <c r="C1503" s="270">
        <f>_xlfn.XLOOKUP(Table2[[#This Row],[K&amp;N REF ]],CAT_Details[Tracking Number],CAT_Details[TO Ref],,0)</f>
        <v>20250613740730</v>
      </c>
      <c r="D1503" s="270" t="str">
        <f>_xlfn.XLOOKUP(Table2[[#This Row],[K&amp;N REF ]],CAT_Details[Tracking Number],CAT_Details[Pickup Customer Name],,0)</f>
        <v>TIMKEN EUROPEAN SERVICE CENTER</v>
      </c>
      <c r="E1503" s="271" t="str">
        <f>_xlfn.XLOOKUP(Table2[[#This Row],[K&amp;N REF ]],CAT_Details[Tracking Number],CAT_Details[Delivery Country Code],,0)</f>
        <v>GB</v>
      </c>
      <c r="F1503" s="271" t="str">
        <f>_xlfn.XLOOKUP(Table2[[#This Row],[TO Ref]],CAT_Details[TO Ref],CAT_Details[Loc],,0)</f>
        <v>DK-BM01</v>
      </c>
      <c r="G1503" s="257" t="s">
        <v>36</v>
      </c>
      <c r="H1503" s="257" t="s">
        <v>35</v>
      </c>
      <c r="I1503" s="280">
        <v>45832</v>
      </c>
      <c r="J1503" s="257" t="s">
        <v>26</v>
      </c>
      <c r="K1503" s="257" t="s">
        <v>32</v>
      </c>
      <c r="L1503" s="280">
        <v>45832</v>
      </c>
      <c r="M1503" s="257" t="str">
        <f>IF(Table2[[#This Row],[Resolve Date]]="","ONGOING","SOLVED")</f>
        <v>SOLVED</v>
      </c>
      <c r="N1503" s="258" t="s">
        <v>30</v>
      </c>
      <c r="O1503" s="257" t="str">
        <f>Table2[[#This Row],[K&amp;N REF ]]&amp;Table2[[#This Row],[Issue type ]]</f>
        <v>5016427608NO LABELS</v>
      </c>
      <c r="P1503" s="257">
        <f>YEAR(Table2[[#This Row],[Date ]])</f>
        <v>2025</v>
      </c>
      <c r="Q1503" s="257" t="str">
        <f>VLOOKUP(MONTH(Table2[[#This Row],[Date ]]),Months,2,0)</f>
        <v>June</v>
      </c>
      <c r="R1503" s="257" t="b">
        <f>COUNTIFS(Table2[Unique],Table2[[#This Row],[Unique]])&gt;1</f>
        <v>0</v>
      </c>
      <c r="S1503" s="257">
        <f>IF(Table2[[#This Row],[Status ]]="Solved",1,0)</f>
        <v>1</v>
      </c>
      <c r="T1503" s="257">
        <f>IF(Table2[[#This Row],[Status ]]="ongoing",1,0)</f>
        <v>0</v>
      </c>
    </row>
    <row r="1504" spans="1:20" x14ac:dyDescent="0.25">
      <c r="A1504" s="264">
        <v>5016454951</v>
      </c>
      <c r="B1504" s="269" t="str">
        <f>_xlfn.XLOOKUP(Table2[[#This Row],[K&amp;N REF ]],CAT_Details[Tracking Number],CAT_Details[S Ref],,0)</f>
        <v>20250618-S-70295</v>
      </c>
      <c r="C1504" s="270">
        <f>_xlfn.XLOOKUP(Table2[[#This Row],[K&amp;N REF ]],CAT_Details[Tracking Number],CAT_Details[TO Ref],,0)</f>
        <v>20250616741607</v>
      </c>
      <c r="D1504" s="270" t="str">
        <f>_xlfn.XLOOKUP(Table2[[#This Row],[K&amp;N REF ]],CAT_Details[Tracking Number],CAT_Details[Pickup Customer Name],,0)</f>
        <v>GNUTTI CARLO S.P.A</v>
      </c>
      <c r="E1504" s="271" t="str">
        <f>_xlfn.XLOOKUP(Table2[[#This Row],[K&amp;N REF ]],CAT_Details[Tracking Number],CAT_Details[Delivery Country Code],,0)</f>
        <v>GB</v>
      </c>
      <c r="F1504" s="271" t="str">
        <f>_xlfn.XLOOKUP(Table2[[#This Row],[TO Ref]],CAT_Details[TO Ref],CAT_Details[Loc],,0)</f>
        <v>DX01-L5</v>
      </c>
      <c r="G1504" s="257" t="s">
        <v>24</v>
      </c>
      <c r="H1504" s="257" t="s">
        <v>31</v>
      </c>
      <c r="I1504" s="280">
        <v>45833</v>
      </c>
      <c r="J1504" s="257" t="s">
        <v>26</v>
      </c>
      <c r="K1504" s="257" t="s">
        <v>32</v>
      </c>
      <c r="L1504" s="280">
        <v>45833</v>
      </c>
      <c r="M1504" s="257" t="str">
        <f>IF(Table2[[#This Row],[Resolve Date]]="","ONGOING","SOLVED")</f>
        <v>SOLVED</v>
      </c>
      <c r="N1504" s="258" t="s">
        <v>30</v>
      </c>
      <c r="O1504" s="257" t="str">
        <f>Table2[[#This Row],[K&amp;N REF ]]&amp;Table2[[#This Row],[Issue type ]]</f>
        <v>5016454951MISSING LABELS ON SOME UNITS</v>
      </c>
      <c r="P1504" s="257">
        <f>YEAR(Table2[[#This Row],[Date ]])</f>
        <v>2025</v>
      </c>
      <c r="Q1504" s="257" t="str">
        <f>VLOOKUP(MONTH(Table2[[#This Row],[Date ]]),Months,2,0)</f>
        <v>June</v>
      </c>
      <c r="R1504" s="257" t="b">
        <f>COUNTIFS(Table2[Unique],Table2[[#This Row],[Unique]])&gt;1</f>
        <v>0</v>
      </c>
      <c r="S1504" s="257">
        <f>IF(Table2[[#This Row],[Status ]]="Solved",1,0)</f>
        <v>1</v>
      </c>
      <c r="T1504" s="257">
        <f>IF(Table2[[#This Row],[Status ]]="ongoing",1,0)</f>
        <v>0</v>
      </c>
    </row>
    <row r="1505" spans="1:20" x14ac:dyDescent="0.25">
      <c r="A1505" s="264">
        <v>5016455074</v>
      </c>
      <c r="B1505" s="269" t="str">
        <f>_xlfn.XLOOKUP(Table2[[#This Row],[K&amp;N REF ]],CAT_Details[Tracking Number],CAT_Details[S Ref],,0)</f>
        <v>20250617-S-70518</v>
      </c>
      <c r="C1505" s="270">
        <f>_xlfn.XLOOKUP(Table2[[#This Row],[K&amp;N REF ]],CAT_Details[Tracking Number],CAT_Details[TO Ref],,0)</f>
        <v>20250617742861</v>
      </c>
      <c r="D1505" s="270" t="str">
        <f>_xlfn.XLOOKUP(Table2[[#This Row],[K&amp;N REF ]],CAT_Details[Tracking Number],CAT_Details[Pickup Customer Name],,0)</f>
        <v>SAN MARTINO (AT)/SELMAT SRL</v>
      </c>
      <c r="E1505" s="271" t="str">
        <f>_xlfn.XLOOKUP(Table2[[#This Row],[K&amp;N REF ]],CAT_Details[Tracking Number],CAT_Details[Delivery Country Code],,0)</f>
        <v>GB</v>
      </c>
      <c r="F1505" s="271">
        <f>_xlfn.XLOOKUP(Table2[[#This Row],[TO Ref]],CAT_Details[TO Ref],CAT_Details[Loc],,0)</f>
        <v>3401</v>
      </c>
      <c r="G1505" s="257" t="s">
        <v>24</v>
      </c>
      <c r="H1505" s="257" t="s">
        <v>35</v>
      </c>
      <c r="I1505" s="280">
        <v>45833</v>
      </c>
      <c r="J1505" s="257" t="s">
        <v>26</v>
      </c>
      <c r="K1505" s="257" t="s">
        <v>32</v>
      </c>
      <c r="L1505" s="280">
        <v>45833</v>
      </c>
      <c r="M1505" s="257" t="str">
        <f>IF(Table2[[#This Row],[Resolve Date]]="","ONGOING","SOLVED")</f>
        <v>SOLVED</v>
      </c>
      <c r="N1505" s="258" t="s">
        <v>30</v>
      </c>
      <c r="O1505" s="257" t="str">
        <f>Table2[[#This Row],[K&amp;N REF ]]&amp;Table2[[#This Row],[Issue type ]]</f>
        <v>5016455074NO LABELS</v>
      </c>
      <c r="P1505" s="257">
        <f>YEAR(Table2[[#This Row],[Date ]])</f>
        <v>2025</v>
      </c>
      <c r="Q1505" s="257" t="str">
        <f>VLOOKUP(MONTH(Table2[[#This Row],[Date ]]),Months,2,0)</f>
        <v>June</v>
      </c>
      <c r="R1505" s="257" t="b">
        <f>COUNTIFS(Table2[Unique],Table2[[#This Row],[Unique]])&gt;1</f>
        <v>0</v>
      </c>
      <c r="S1505" s="257">
        <f>IF(Table2[[#This Row],[Status ]]="Solved",1,0)</f>
        <v>1</v>
      </c>
      <c r="T1505" s="257">
        <f>IF(Table2[[#This Row],[Status ]]="ongoing",1,0)</f>
        <v>0</v>
      </c>
    </row>
    <row r="1506" spans="1:20" x14ac:dyDescent="0.25">
      <c r="A1506" s="264">
        <v>5016476331</v>
      </c>
      <c r="B1506" s="269" t="str">
        <f>_xlfn.XLOOKUP(Table2[[#This Row],[K&amp;N REF ]],CAT_Details[Tracking Number],CAT_Details[S Ref],,0)</f>
        <v>20250618-S-70571</v>
      </c>
      <c r="C1506" s="270">
        <f>_xlfn.XLOOKUP(Table2[[#This Row],[K&amp;N REF ]],CAT_Details[Tracking Number],CAT_Details[TO Ref],,0)</f>
        <v>20250618743917</v>
      </c>
      <c r="D1506" s="270" t="str">
        <f>_xlfn.XLOOKUP(Table2[[#This Row],[K&amp;N REF ]],CAT_Details[Tracking Number],CAT_Details[Pickup Customer Name],,0)</f>
        <v>SAN MARTINO (AT)/SELMAT SRL</v>
      </c>
      <c r="E1506" s="271" t="str">
        <f>_xlfn.XLOOKUP(Table2[[#This Row],[K&amp;N REF ]],CAT_Details[Tracking Number],CAT_Details[Delivery Country Code],,0)</f>
        <v>GB</v>
      </c>
      <c r="F1506" s="271">
        <f>_xlfn.XLOOKUP(Table2[[#This Row],[TO Ref]],CAT_Details[TO Ref],CAT_Details[Loc],,0)</f>
        <v>3401</v>
      </c>
      <c r="G1506" s="257" t="s">
        <v>24</v>
      </c>
      <c r="H1506" s="257" t="s">
        <v>35</v>
      </c>
      <c r="I1506" s="280">
        <v>45833</v>
      </c>
      <c r="J1506" s="257" t="s">
        <v>26</v>
      </c>
      <c r="K1506" s="257" t="s">
        <v>32</v>
      </c>
      <c r="L1506" s="280">
        <v>45833</v>
      </c>
      <c r="M1506" s="257" t="str">
        <f>IF(Table2[[#This Row],[Resolve Date]]="","ONGOING","SOLVED")</f>
        <v>SOLVED</v>
      </c>
      <c r="N1506" s="258" t="s">
        <v>30</v>
      </c>
      <c r="O1506" s="257" t="str">
        <f>Table2[[#This Row],[K&amp;N REF ]]&amp;Table2[[#This Row],[Issue type ]]</f>
        <v>5016476331NO LABELS</v>
      </c>
      <c r="P1506" s="257">
        <f>YEAR(Table2[[#This Row],[Date ]])</f>
        <v>2025</v>
      </c>
      <c r="Q1506" s="257" t="str">
        <f>VLOOKUP(MONTH(Table2[[#This Row],[Date ]]),Months,2,0)</f>
        <v>June</v>
      </c>
      <c r="R1506" s="257" t="b">
        <f>COUNTIFS(Table2[Unique],Table2[[#This Row],[Unique]])&gt;1</f>
        <v>0</v>
      </c>
      <c r="S1506" s="257">
        <f>IF(Table2[[#This Row],[Status ]]="Solved",1,0)</f>
        <v>1</v>
      </c>
      <c r="T1506" s="257">
        <f>IF(Table2[[#This Row],[Status ]]="ongoing",1,0)</f>
        <v>0</v>
      </c>
    </row>
    <row r="1507" spans="1:20" x14ac:dyDescent="0.25">
      <c r="A1507" s="264">
        <v>5016394591</v>
      </c>
      <c r="B1507" s="269" t="str">
        <f>_xlfn.XLOOKUP(Table2[[#This Row],[K&amp;N REF ]],CAT_Details[Tracking Number],CAT_Details[S Ref],,0)</f>
        <v>20250612-S-70472</v>
      </c>
      <c r="C1507" s="270">
        <f>_xlfn.XLOOKUP(Table2[[#This Row],[K&amp;N REF ]],CAT_Details[Tracking Number],CAT_Details[TO Ref],,0)</f>
        <v>20250611738524</v>
      </c>
      <c r="D1507" s="270" t="str">
        <f>_xlfn.XLOOKUP(Table2[[#This Row],[K&amp;N REF ]],CAT_Details[Tracking Number],CAT_Details[Pickup Customer Name],,0)</f>
        <v>Denso Magyarorszag Kft</v>
      </c>
      <c r="E1507" s="271" t="str">
        <f>_xlfn.XLOOKUP(Table2[[#This Row],[K&amp;N REF ]],CAT_Details[Tracking Number],CAT_Details[Delivery Country Code],,0)</f>
        <v>GB</v>
      </c>
      <c r="F1507" s="271" t="str">
        <f>_xlfn.XLOOKUP(Table2[[#This Row],[TO Ref]],CAT_Details[TO Ref],CAT_Details[Loc],,0)</f>
        <v>MZ02</v>
      </c>
      <c r="G1507" s="257" t="s">
        <v>44</v>
      </c>
      <c r="H1507" s="257" t="s">
        <v>25</v>
      </c>
      <c r="I1507" s="280">
        <v>45833</v>
      </c>
      <c r="J1507" s="257" t="s">
        <v>26</v>
      </c>
      <c r="K1507" s="257" t="s">
        <v>32</v>
      </c>
      <c r="L1507" s="280">
        <v>45833</v>
      </c>
      <c r="M1507" s="257" t="str">
        <f>IF(Table2[[#This Row],[Resolve Date]]="","ONGOING","SOLVED")</f>
        <v>SOLVED</v>
      </c>
      <c r="N1507" s="258" t="s">
        <v>30</v>
      </c>
      <c r="O1507" s="257" t="str">
        <f>Table2[[#This Row],[K&amp;N REF ]]&amp;Table2[[#This Row],[Issue type ]]</f>
        <v xml:space="preserve">5016394591DAMAGE </v>
      </c>
      <c r="P1507" s="257">
        <f>YEAR(Table2[[#This Row],[Date ]])</f>
        <v>2025</v>
      </c>
      <c r="Q1507" s="257" t="str">
        <f>VLOOKUP(MONTH(Table2[[#This Row],[Date ]]),Months,2,0)</f>
        <v>June</v>
      </c>
      <c r="R1507" s="257" t="b">
        <f>COUNTIFS(Table2[Unique],Table2[[#This Row],[Unique]])&gt;1</f>
        <v>0</v>
      </c>
      <c r="S1507" s="257">
        <f>IF(Table2[[#This Row],[Status ]]="Solved",1,0)</f>
        <v>1</v>
      </c>
      <c r="T1507" s="257">
        <f>IF(Table2[[#This Row],[Status ]]="ongoing",1,0)</f>
        <v>0</v>
      </c>
    </row>
    <row r="1508" spans="1:20" x14ac:dyDescent="0.25">
      <c r="A1508" s="264">
        <v>5016394683</v>
      </c>
      <c r="B1508" s="269" t="str">
        <f>_xlfn.XLOOKUP(Table2[[#This Row],[K&amp;N REF ]],CAT_Details[Tracking Number],CAT_Details[S Ref],,0)</f>
        <v>20250612-S-70505</v>
      </c>
      <c r="C1508" s="270">
        <f>_xlfn.XLOOKUP(Table2[[#This Row],[K&amp;N REF ]],CAT_Details[Tracking Number],CAT_Details[TO Ref],,0)</f>
        <v>20250612738879</v>
      </c>
      <c r="D1508" s="270" t="str">
        <f>_xlfn.XLOOKUP(Table2[[#This Row],[K&amp;N REF ]],CAT_Details[Tracking Number],CAT_Details[Pickup Customer Name],,0)</f>
        <v>HERN S.R.O.</v>
      </c>
      <c r="E1508" s="271" t="str">
        <f>_xlfn.XLOOKUP(Table2[[#This Row],[K&amp;N REF ]],CAT_Details[Tracking Number],CAT_Details[Delivery Country Code],,0)</f>
        <v>GB</v>
      </c>
      <c r="F1508" s="271" t="str">
        <f>_xlfn.XLOOKUP(Table2[[#This Row],[TO Ref]],CAT_Details[TO Ref],CAT_Details[Loc],,0)</f>
        <v>OYL1</v>
      </c>
      <c r="G1508" s="257" t="s">
        <v>44</v>
      </c>
      <c r="H1508" s="257" t="s">
        <v>35</v>
      </c>
      <c r="I1508" s="280">
        <v>45833</v>
      </c>
      <c r="J1508" s="257" t="s">
        <v>26</v>
      </c>
      <c r="K1508" s="257" t="s">
        <v>32</v>
      </c>
      <c r="L1508" s="280">
        <v>45833</v>
      </c>
      <c r="M1508" s="257" t="str">
        <f>IF(Table2[[#This Row],[Resolve Date]]="","ONGOING","SOLVED")</f>
        <v>SOLVED</v>
      </c>
      <c r="N1508" s="258" t="s">
        <v>30</v>
      </c>
      <c r="O1508" s="257" t="str">
        <f>Table2[[#This Row],[K&amp;N REF ]]&amp;Table2[[#This Row],[Issue type ]]</f>
        <v>5016394683NO LABELS</v>
      </c>
      <c r="P1508" s="257">
        <f>YEAR(Table2[[#This Row],[Date ]])</f>
        <v>2025</v>
      </c>
      <c r="Q1508" s="257" t="str">
        <f>VLOOKUP(MONTH(Table2[[#This Row],[Date ]]),Months,2,0)</f>
        <v>June</v>
      </c>
      <c r="R1508" s="257" t="b">
        <f>COUNTIFS(Table2[Unique],Table2[[#This Row],[Unique]])&gt;1</f>
        <v>0</v>
      </c>
      <c r="S1508" s="257">
        <f>IF(Table2[[#This Row],[Status ]]="Solved",1,0)</f>
        <v>1</v>
      </c>
      <c r="T1508" s="257">
        <f>IF(Table2[[#This Row],[Status ]]="ongoing",1,0)</f>
        <v>0</v>
      </c>
    </row>
    <row r="1509" spans="1:20" x14ac:dyDescent="0.25">
      <c r="A1509" s="264">
        <v>5016455058</v>
      </c>
      <c r="B1509" s="269" t="str">
        <f>_xlfn.XLOOKUP(Table2[[#This Row],[K&amp;N REF ]],CAT_Details[Tracking Number],CAT_Details[S Ref],,0)</f>
        <v>20250618-S-70292</v>
      </c>
      <c r="C1509" s="270">
        <f>_xlfn.XLOOKUP(Table2[[#This Row],[K&amp;N REF ]],CAT_Details[Tracking Number],CAT_Details[TO Ref],,0)</f>
        <v>20250613740629</v>
      </c>
      <c r="D1509" s="270" t="str">
        <f>_xlfn.XLOOKUP(Table2[[#This Row],[K&amp;N REF ]],CAT_Details[Tracking Number],CAT_Details[Pickup Customer Name],,0)</f>
        <v>Denso Magyarorszag Kft</v>
      </c>
      <c r="E1509" s="271" t="str">
        <f>_xlfn.XLOOKUP(Table2[[#This Row],[K&amp;N REF ]],CAT_Details[Tracking Number],CAT_Details[Delivery Country Code],,0)</f>
        <v>GB</v>
      </c>
      <c r="F1509" s="271" t="str">
        <f>_xlfn.XLOOKUP(Table2[[#This Row],[TO Ref]],CAT_Details[TO Ref],CAT_Details[Loc],,0)</f>
        <v>DX01-L5</v>
      </c>
      <c r="G1509" s="257" t="s">
        <v>44</v>
      </c>
      <c r="H1509" s="257" t="s">
        <v>29</v>
      </c>
      <c r="I1509" s="280">
        <v>45833</v>
      </c>
      <c r="J1509" s="257" t="s">
        <v>26</v>
      </c>
      <c r="K1509" s="257" t="s">
        <v>32</v>
      </c>
      <c r="L1509" s="280">
        <v>45833</v>
      </c>
      <c r="M1509" s="257" t="str">
        <f>IF(Table2[[#This Row],[Resolve Date]]="","ONGOING","SOLVED")</f>
        <v>SOLVED</v>
      </c>
      <c r="N1509" s="258" t="s">
        <v>30</v>
      </c>
      <c r="O1509" s="257" t="str">
        <f>Table2[[#This Row],[K&amp;N REF ]]&amp;Table2[[#This Row],[Issue type ]]</f>
        <v>5016455058DAMAGED LABEL</v>
      </c>
      <c r="P1509" s="257">
        <f>YEAR(Table2[[#This Row],[Date ]])</f>
        <v>2025</v>
      </c>
      <c r="Q1509" s="257" t="str">
        <f>VLOOKUP(MONTH(Table2[[#This Row],[Date ]]),Months,2,0)</f>
        <v>June</v>
      </c>
      <c r="R1509" s="257" t="b">
        <f>COUNTIFS(Table2[Unique],Table2[[#This Row],[Unique]])&gt;1</f>
        <v>0</v>
      </c>
      <c r="S1509" s="257">
        <f>IF(Table2[[#This Row],[Status ]]="Solved",1,0)</f>
        <v>1</v>
      </c>
      <c r="T1509" s="257">
        <f>IF(Table2[[#This Row],[Status ]]="ongoing",1,0)</f>
        <v>0</v>
      </c>
    </row>
    <row r="1510" spans="1:20" x14ac:dyDescent="0.25">
      <c r="A1510" s="264">
        <v>5016481738</v>
      </c>
      <c r="B1510" s="269" t="str">
        <f>_xlfn.XLOOKUP(Table2[[#This Row],[K&amp;N REF ]],CAT_Details[Tracking Number],CAT_Details[S Ref],,0)</f>
        <v>20250620-S-70425</v>
      </c>
      <c r="C1510" s="270">
        <f>_xlfn.XLOOKUP(Table2[[#This Row],[K&amp;N REF ]],CAT_Details[Tracking Number],CAT_Details[TO Ref],,0)</f>
        <v>20250620745464</v>
      </c>
      <c r="D1510" s="270" t="str">
        <f>_xlfn.XLOOKUP(Table2[[#This Row],[K&amp;N REF ]],CAT_Details[Tracking Number],CAT_Details[Pickup Customer Name],,0)</f>
        <v>PEKAGO KUNSTSTOFFEN B.V.</v>
      </c>
      <c r="E1510" s="271" t="str">
        <f>_xlfn.XLOOKUP(Table2[[#This Row],[K&amp;N REF ]],CAT_Details[Tracking Number],CAT_Details[Delivery Country Code],,0)</f>
        <v>GB</v>
      </c>
      <c r="F1510" s="271" t="str">
        <f>_xlfn.XLOOKUP(Table2[[#This Row],[TO Ref]],CAT_Details[TO Ref],CAT_Details[Loc],,0)</f>
        <v>U2-L5</v>
      </c>
      <c r="G1510" s="257" t="s">
        <v>44</v>
      </c>
      <c r="H1510" s="257" t="s">
        <v>179</v>
      </c>
      <c r="I1510" s="280">
        <v>45833</v>
      </c>
      <c r="J1510" s="257" t="s">
        <v>26</v>
      </c>
      <c r="K1510" s="257" t="s">
        <v>32</v>
      </c>
      <c r="L1510" s="280">
        <v>45833</v>
      </c>
      <c r="M1510" s="257" t="str">
        <f>IF(Table2[[#This Row],[Resolve Date]]="","ONGOING","SOLVED")</f>
        <v>SOLVED</v>
      </c>
      <c r="N1510" s="258" t="s">
        <v>30</v>
      </c>
      <c r="O1510" s="257" t="str">
        <f>Table2[[#This Row],[K&amp;N REF ]]&amp;Table2[[#This Row],[Issue type ]]</f>
        <v xml:space="preserve">5016481738NOT SCANNABLE </v>
      </c>
      <c r="P1510" s="257">
        <f>YEAR(Table2[[#This Row],[Date ]])</f>
        <v>2025</v>
      </c>
      <c r="Q1510" s="257" t="str">
        <f>VLOOKUP(MONTH(Table2[[#This Row],[Date ]]),Months,2,0)</f>
        <v>June</v>
      </c>
      <c r="R1510" s="257" t="b">
        <f>COUNTIFS(Table2[Unique],Table2[[#This Row],[Unique]])&gt;1</f>
        <v>0</v>
      </c>
      <c r="S1510" s="257">
        <f>IF(Table2[[#This Row],[Status ]]="Solved",1,0)</f>
        <v>1</v>
      </c>
      <c r="T1510" s="257">
        <f>IF(Table2[[#This Row],[Status ]]="ongoing",1,0)</f>
        <v>0</v>
      </c>
    </row>
    <row r="1511" spans="1:20" x14ac:dyDescent="0.25">
      <c r="A1511" s="264">
        <v>5016466395</v>
      </c>
      <c r="B1511" s="269" t="str">
        <f>_xlfn.XLOOKUP(Table2[[#This Row],[K&amp;N REF ]],CAT_Details[Tracking Number],CAT_Details[S Ref],,0)</f>
        <v>20250619-S-70278</v>
      </c>
      <c r="C1511" s="270">
        <f>_xlfn.XLOOKUP(Table2[[#This Row],[K&amp;N REF ]],CAT_Details[Tracking Number],CAT_Details[TO Ref],,0)</f>
        <v>20250612738991</v>
      </c>
      <c r="D1511" s="270" t="str">
        <f>_xlfn.XLOOKUP(Table2[[#This Row],[K&amp;N REF ]],CAT_Details[Tracking Number],CAT_Details[Pickup Customer Name],,0)</f>
        <v>HYDAC TECHNOLOGY GMBH</v>
      </c>
      <c r="E1511" s="271" t="str">
        <f>_xlfn.XLOOKUP(Table2[[#This Row],[K&amp;N REF ]],CAT_Details[Tracking Number],CAT_Details[Delivery Country Code],,0)</f>
        <v>GB</v>
      </c>
      <c r="F1511" s="271" t="str">
        <f>_xlfn.XLOOKUP(Table2[[#This Row],[TO Ref]],CAT_Details[TO Ref],CAT_Details[Loc],,0)</f>
        <v>U2-L5</v>
      </c>
      <c r="G1511" s="257" t="s">
        <v>34</v>
      </c>
      <c r="H1511" s="257" t="s">
        <v>179</v>
      </c>
      <c r="I1511" s="280">
        <v>45833</v>
      </c>
      <c r="J1511" s="257" t="s">
        <v>26</v>
      </c>
      <c r="K1511" s="257" t="s">
        <v>32</v>
      </c>
      <c r="L1511" s="280">
        <v>45833</v>
      </c>
      <c r="M1511" s="257" t="str">
        <f>IF(Table2[[#This Row],[Resolve Date]]="","ONGOING","SOLVED")</f>
        <v>SOLVED</v>
      </c>
      <c r="N1511" s="258" t="s">
        <v>30</v>
      </c>
      <c r="O1511" s="257" t="str">
        <f>Table2[[#This Row],[K&amp;N REF ]]&amp;Table2[[#This Row],[Issue type ]]</f>
        <v xml:space="preserve">5016466395NOT SCANNABLE </v>
      </c>
      <c r="P1511" s="257">
        <f>YEAR(Table2[[#This Row],[Date ]])</f>
        <v>2025</v>
      </c>
      <c r="Q1511" s="257" t="str">
        <f>VLOOKUP(MONTH(Table2[[#This Row],[Date ]]),Months,2,0)</f>
        <v>June</v>
      </c>
      <c r="R1511" s="257" t="b">
        <f>COUNTIFS(Table2[Unique],Table2[[#This Row],[Unique]])&gt;1</f>
        <v>0</v>
      </c>
      <c r="S1511" s="257">
        <f>IF(Table2[[#This Row],[Status ]]="Solved",1,0)</f>
        <v>1</v>
      </c>
      <c r="T1511" s="257">
        <f>IF(Table2[[#This Row],[Status ]]="ongoing",1,0)</f>
        <v>0</v>
      </c>
    </row>
    <row r="1512" spans="1:20" x14ac:dyDescent="0.25">
      <c r="A1512" s="264">
        <v>5016466457</v>
      </c>
      <c r="B1512" s="269" t="str">
        <f>_xlfn.XLOOKUP(Table2[[#This Row],[K&amp;N REF ]],CAT_Details[Tracking Number],CAT_Details[S Ref],,0)</f>
        <v>20250619-S-70282</v>
      </c>
      <c r="C1512" s="270">
        <f>_xlfn.XLOOKUP(Table2[[#This Row],[K&amp;N REF ]],CAT_Details[Tracking Number],CAT_Details[TO Ref],,0)</f>
        <v>20250613740219</v>
      </c>
      <c r="D1512" s="270" t="str">
        <f>_xlfn.XLOOKUP(Table2[[#This Row],[K&amp;N REF ]],CAT_Details[Tracking Number],CAT_Details[Pickup Customer Name],,0)</f>
        <v>Elobau GmbH &amp; Co. KG</v>
      </c>
      <c r="E1512" s="271" t="str">
        <f>_xlfn.XLOOKUP(Table2[[#This Row],[K&amp;N REF ]],CAT_Details[Tracking Number],CAT_Details[Delivery Country Code],,0)</f>
        <v>GB</v>
      </c>
      <c r="F1512" s="271">
        <f>_xlfn.XLOOKUP(Table2[[#This Row],[TO Ref]],CAT_Details[TO Ref],CAT_Details[Loc],,0)</f>
        <v>3402</v>
      </c>
      <c r="G1512" s="257" t="s">
        <v>34</v>
      </c>
      <c r="H1512" s="257" t="s">
        <v>25</v>
      </c>
      <c r="I1512" s="280">
        <v>45833</v>
      </c>
      <c r="J1512" s="257" t="s">
        <v>26</v>
      </c>
      <c r="K1512" s="257" t="s">
        <v>32</v>
      </c>
      <c r="L1512" s="280">
        <v>45833</v>
      </c>
      <c r="M1512" s="257" t="str">
        <f>IF(Table2[[#This Row],[Resolve Date]]="","ONGOING","SOLVED")</f>
        <v>SOLVED</v>
      </c>
      <c r="N1512" s="258" t="s">
        <v>30</v>
      </c>
      <c r="O1512" s="257" t="str">
        <f>Table2[[#This Row],[K&amp;N REF ]]&amp;Table2[[#This Row],[Issue type ]]</f>
        <v xml:space="preserve">5016466457DAMAGE </v>
      </c>
      <c r="P1512" s="257">
        <f>YEAR(Table2[[#This Row],[Date ]])</f>
        <v>2025</v>
      </c>
      <c r="Q1512" s="257" t="str">
        <f>VLOOKUP(MONTH(Table2[[#This Row],[Date ]]),Months,2,0)</f>
        <v>June</v>
      </c>
      <c r="R1512" s="257" t="b">
        <f>COUNTIFS(Table2[Unique],Table2[[#This Row],[Unique]])&gt;1</f>
        <v>0</v>
      </c>
      <c r="S1512" s="257">
        <f>IF(Table2[[#This Row],[Status ]]="Solved",1,0)</f>
        <v>1</v>
      </c>
      <c r="T1512" s="257">
        <f>IF(Table2[[#This Row],[Status ]]="ongoing",1,0)</f>
        <v>0</v>
      </c>
    </row>
    <row r="1513" spans="1:20" x14ac:dyDescent="0.25">
      <c r="A1513" s="264">
        <v>5016444271</v>
      </c>
      <c r="B1513" s="269" t="str">
        <f>_xlfn.XLOOKUP(Table2[[#This Row],[K&amp;N REF ]],CAT_Details[Tracking Number],CAT_Details[S Ref],,0)</f>
        <v>20250617-S-70436</v>
      </c>
      <c r="C1513" s="270">
        <f>_xlfn.XLOOKUP(Table2[[#This Row],[K&amp;N REF ]],CAT_Details[Tracking Number],CAT_Details[TO Ref],,0)</f>
        <v>20250616741132</v>
      </c>
      <c r="D1513" s="270" t="str">
        <f>_xlfn.XLOOKUP(Table2[[#This Row],[K&amp;N REF ]],CAT_Details[Tracking Number],CAT_Details[Pickup Customer Name],,0)</f>
        <v>Contitech Fluid Automotive Romania</v>
      </c>
      <c r="E1513" s="271" t="str">
        <f>_xlfn.XLOOKUP(Table2[[#This Row],[K&amp;N REF ]],CAT_Details[Tracking Number],CAT_Details[Delivery Country Code],,0)</f>
        <v>GB</v>
      </c>
      <c r="F1513" s="271" t="str">
        <f>_xlfn.XLOOKUP(Table2[[#This Row],[TO Ref]],CAT_Details[TO Ref],CAT_Details[Loc],,0)</f>
        <v>MZ02</v>
      </c>
      <c r="G1513" s="257" t="s">
        <v>34</v>
      </c>
      <c r="H1513" s="257" t="s">
        <v>35</v>
      </c>
      <c r="I1513" s="280">
        <v>45833</v>
      </c>
      <c r="J1513" s="257" t="s">
        <v>26</v>
      </c>
      <c r="K1513" s="257" t="s">
        <v>32</v>
      </c>
      <c r="L1513" s="280">
        <v>45833</v>
      </c>
      <c r="M1513" s="257" t="str">
        <f>IF(Table2[[#This Row],[Resolve Date]]="","ONGOING","SOLVED")</f>
        <v>SOLVED</v>
      </c>
      <c r="N1513" s="258" t="s">
        <v>30</v>
      </c>
      <c r="O1513" s="257" t="str">
        <f>Table2[[#This Row],[K&amp;N REF ]]&amp;Table2[[#This Row],[Issue type ]]</f>
        <v>5016444271NO LABELS</v>
      </c>
      <c r="P1513" s="257">
        <f>YEAR(Table2[[#This Row],[Date ]])</f>
        <v>2025</v>
      </c>
      <c r="Q1513" s="257" t="str">
        <f>VLOOKUP(MONTH(Table2[[#This Row],[Date ]]),Months,2,0)</f>
        <v>June</v>
      </c>
      <c r="R1513" s="257" t="b">
        <f>COUNTIFS(Table2[Unique],Table2[[#This Row],[Unique]])&gt;1</f>
        <v>0</v>
      </c>
      <c r="S1513" s="257">
        <f>IF(Table2[[#This Row],[Status ]]="Solved",1,0)</f>
        <v>1</v>
      </c>
      <c r="T1513" s="257">
        <f>IF(Table2[[#This Row],[Status ]]="ongoing",1,0)</f>
        <v>0</v>
      </c>
    </row>
    <row r="1514" spans="1:20" x14ac:dyDescent="0.25">
      <c r="A1514" s="264">
        <v>5016444270</v>
      </c>
      <c r="B1514" s="269" t="str">
        <f>_xlfn.XLOOKUP(Table2[[#This Row],[K&amp;N REF ]],CAT_Details[Tracking Number],CAT_Details[S Ref],,0)</f>
        <v>20250617-S-70436</v>
      </c>
      <c r="C1514" s="270">
        <f>_xlfn.XLOOKUP(Table2[[#This Row],[K&amp;N REF ]],CAT_Details[Tracking Number],CAT_Details[TO Ref],,0)</f>
        <v>20250616741149</v>
      </c>
      <c r="D1514" s="270" t="str">
        <f>_xlfn.XLOOKUP(Table2[[#This Row],[K&amp;N REF ]],CAT_Details[Tracking Number],CAT_Details[Pickup Customer Name],,0)</f>
        <v>Contitech Fluid Automotive Romania</v>
      </c>
      <c r="E1514" s="271" t="str">
        <f>_xlfn.XLOOKUP(Table2[[#This Row],[K&amp;N REF ]],CAT_Details[Tracking Number],CAT_Details[Delivery Country Code],,0)</f>
        <v>GB</v>
      </c>
      <c r="F1514" s="271" t="str">
        <f>_xlfn.XLOOKUP(Table2[[#This Row],[TO Ref]],CAT_Details[TO Ref],CAT_Details[Loc],,0)</f>
        <v>DX01</v>
      </c>
      <c r="G1514" s="257" t="s">
        <v>34</v>
      </c>
      <c r="H1514" s="257" t="s">
        <v>35</v>
      </c>
      <c r="I1514" s="280">
        <v>45833</v>
      </c>
      <c r="J1514" s="257" t="s">
        <v>26</v>
      </c>
      <c r="K1514" s="257" t="s">
        <v>32</v>
      </c>
      <c r="L1514" s="280">
        <v>45833</v>
      </c>
      <c r="M1514" s="257" t="str">
        <f>IF(Table2[[#This Row],[Resolve Date]]="","ONGOING","SOLVED")</f>
        <v>SOLVED</v>
      </c>
      <c r="N1514" s="258" t="s">
        <v>30</v>
      </c>
      <c r="O1514" s="257" t="str">
        <f>Table2[[#This Row],[K&amp;N REF ]]&amp;Table2[[#This Row],[Issue type ]]</f>
        <v>5016444270NO LABELS</v>
      </c>
      <c r="P1514" s="257">
        <f>YEAR(Table2[[#This Row],[Date ]])</f>
        <v>2025</v>
      </c>
      <c r="Q1514" s="257" t="str">
        <f>VLOOKUP(MONTH(Table2[[#This Row],[Date ]]),Months,2,0)</f>
        <v>June</v>
      </c>
      <c r="R1514" s="257" t="b">
        <f>COUNTIFS(Table2[Unique],Table2[[#This Row],[Unique]])&gt;1</f>
        <v>0</v>
      </c>
      <c r="S1514" s="257">
        <f>IF(Table2[[#This Row],[Status ]]="Solved",1,0)</f>
        <v>1</v>
      </c>
      <c r="T1514" s="257">
        <f>IF(Table2[[#This Row],[Status ]]="ongoing",1,0)</f>
        <v>0</v>
      </c>
    </row>
    <row r="1515" spans="1:20" x14ac:dyDescent="0.25">
      <c r="A1515" s="264">
        <v>5016465975</v>
      </c>
      <c r="B1515" s="269" t="str">
        <f>_xlfn.XLOOKUP(Table2[[#This Row],[K&amp;N REF ]],CAT_Details[Tracking Number],CAT_Details[S Ref],,0)</f>
        <v>20250619-S-70306</v>
      </c>
      <c r="C1515" s="270">
        <f>_xlfn.XLOOKUP(Table2[[#This Row],[K&amp;N REF ]],CAT_Details[Tracking Number],CAT_Details[TO Ref],,0)</f>
        <v>20250616741714</v>
      </c>
      <c r="D1515" s="270" t="str">
        <f>_xlfn.XLOOKUP(Table2[[#This Row],[K&amp;N REF ]],CAT_Details[Tracking Number],CAT_Details[Pickup Customer Name],,0)</f>
        <v>Hydac Fluidtechnik</v>
      </c>
      <c r="E1515" s="271" t="str">
        <f>_xlfn.XLOOKUP(Table2[[#This Row],[K&amp;N REF ]],CAT_Details[Tracking Number],CAT_Details[Delivery Country Code],,0)</f>
        <v>GB</v>
      </c>
      <c r="F1515" s="271">
        <f>_xlfn.XLOOKUP(Table2[[#This Row],[TO Ref]],CAT_Details[TO Ref],CAT_Details[Loc],,0)</f>
        <v>3402</v>
      </c>
      <c r="G1515" s="257" t="s">
        <v>34</v>
      </c>
      <c r="H1515" s="257" t="s">
        <v>179</v>
      </c>
      <c r="I1515" s="280">
        <v>45833</v>
      </c>
      <c r="J1515" s="257" t="s">
        <v>26</v>
      </c>
      <c r="K1515" s="257" t="s">
        <v>32</v>
      </c>
      <c r="L1515" s="280">
        <v>45833</v>
      </c>
      <c r="M1515" s="257" t="str">
        <f>IF(Table2[[#This Row],[Resolve Date]]="","ONGOING","SOLVED")</f>
        <v>SOLVED</v>
      </c>
      <c r="N1515" s="258" t="s">
        <v>30</v>
      </c>
      <c r="O1515" s="257" t="str">
        <f>Table2[[#This Row],[K&amp;N REF ]]&amp;Table2[[#This Row],[Issue type ]]</f>
        <v xml:space="preserve">5016465975NOT SCANNABLE </v>
      </c>
      <c r="P1515" s="257">
        <f>YEAR(Table2[[#This Row],[Date ]])</f>
        <v>2025</v>
      </c>
      <c r="Q1515" s="257" t="str">
        <f>VLOOKUP(MONTH(Table2[[#This Row],[Date ]]),Months,2,0)</f>
        <v>June</v>
      </c>
      <c r="R1515" s="257" t="b">
        <f>COUNTIFS(Table2[Unique],Table2[[#This Row],[Unique]])&gt;1</f>
        <v>0</v>
      </c>
      <c r="S1515" s="257">
        <f>IF(Table2[[#This Row],[Status ]]="Solved",1,0)</f>
        <v>1</v>
      </c>
      <c r="T1515" s="257">
        <f>IF(Table2[[#This Row],[Status ]]="ongoing",1,0)</f>
        <v>0</v>
      </c>
    </row>
    <row r="1516" spans="1:20" x14ac:dyDescent="0.25">
      <c r="A1516" s="264">
        <v>5016454691</v>
      </c>
      <c r="B1516" s="269" t="str">
        <f>_xlfn.XLOOKUP(Table2[[#This Row],[K&amp;N REF ]],CAT_Details[Tracking Number],CAT_Details[S Ref],,0)</f>
        <v>20250618-S-70068</v>
      </c>
      <c r="C1516" s="270">
        <f>_xlfn.XLOOKUP(Table2[[#This Row],[K&amp;N REF ]],CAT_Details[Tracking Number],CAT_Details[TO Ref],,0)</f>
        <v>20250617742684</v>
      </c>
      <c r="D1516" s="270" t="str">
        <f>_xlfn.XLOOKUP(Table2[[#This Row],[K&amp;N REF ]],CAT_Details[Tracking Number],CAT_Details[Pickup Customer Name],,0)</f>
        <v>Dichtungstechnik G. Bruss GmbH &amp; Co. KG</v>
      </c>
      <c r="E1516" s="271" t="str">
        <f>_xlfn.XLOOKUP(Table2[[#This Row],[K&amp;N REF ]],CAT_Details[Tracking Number],CAT_Details[Delivery Country Code],,0)</f>
        <v>GB</v>
      </c>
      <c r="F1516" s="271" t="str">
        <f>_xlfn.XLOOKUP(Table2[[#This Row],[TO Ref]],CAT_Details[TO Ref],CAT_Details[Loc],,0)</f>
        <v>DX01-L5</v>
      </c>
      <c r="G1516" s="257" t="s">
        <v>34</v>
      </c>
      <c r="H1516" s="257" t="s">
        <v>35</v>
      </c>
      <c r="I1516" s="280">
        <v>45833</v>
      </c>
      <c r="J1516" s="257" t="s">
        <v>26</v>
      </c>
      <c r="K1516" s="257" t="s">
        <v>32</v>
      </c>
      <c r="L1516" s="280">
        <v>45833</v>
      </c>
      <c r="M1516" s="257" t="str">
        <f>IF(Table2[[#This Row],[Resolve Date]]="","ONGOING","SOLVED")</f>
        <v>SOLVED</v>
      </c>
      <c r="N1516" s="258" t="s">
        <v>30</v>
      </c>
      <c r="O1516" s="257" t="str">
        <f>Table2[[#This Row],[K&amp;N REF ]]&amp;Table2[[#This Row],[Issue type ]]</f>
        <v>5016454691NO LABELS</v>
      </c>
      <c r="P1516" s="257">
        <f>YEAR(Table2[[#This Row],[Date ]])</f>
        <v>2025</v>
      </c>
      <c r="Q1516" s="257" t="str">
        <f>VLOOKUP(MONTH(Table2[[#This Row],[Date ]]),Months,2,0)</f>
        <v>June</v>
      </c>
      <c r="R1516" s="257" t="b">
        <f>COUNTIFS(Table2[Unique],Table2[[#This Row],[Unique]])&gt;1</f>
        <v>0</v>
      </c>
      <c r="S1516" s="257">
        <f>IF(Table2[[#This Row],[Status ]]="Solved",1,0)</f>
        <v>1</v>
      </c>
      <c r="T1516" s="257">
        <f>IF(Table2[[#This Row],[Status ]]="ongoing",1,0)</f>
        <v>0</v>
      </c>
    </row>
    <row r="1517" spans="1:20" x14ac:dyDescent="0.25">
      <c r="A1517" s="264">
        <v>5016454966</v>
      </c>
      <c r="B1517" s="269" t="str">
        <f>_xlfn.XLOOKUP(Table2[[#This Row],[K&amp;N REF ]],CAT_Details[Tracking Number],CAT_Details[S Ref],,0)</f>
        <v>20250618-S-70075</v>
      </c>
      <c r="C1517" s="270">
        <f>_xlfn.XLOOKUP(Table2[[#This Row],[K&amp;N REF ]],CAT_Details[Tracking Number],CAT_Details[TO Ref],,0)</f>
        <v>20250617742775</v>
      </c>
      <c r="D1517" s="270" t="str">
        <f>_xlfn.XLOOKUP(Table2[[#This Row],[K&amp;N REF ]],CAT_Details[Tracking Number],CAT_Details[Pickup Customer Name],,0)</f>
        <v>Sand Profile GmbH</v>
      </c>
      <c r="E1517" s="271" t="str">
        <f>_xlfn.XLOOKUP(Table2[[#This Row],[K&amp;N REF ]],CAT_Details[Tracking Number],CAT_Details[Delivery Country Code],,0)</f>
        <v>GB</v>
      </c>
      <c r="F1517" s="271" t="str">
        <f>_xlfn.XLOOKUP(Table2[[#This Row],[TO Ref]],CAT_Details[TO Ref],CAT_Details[Loc],,0)</f>
        <v>U2-L5</v>
      </c>
      <c r="G1517" s="257" t="s">
        <v>34</v>
      </c>
      <c r="H1517" s="257" t="s">
        <v>179</v>
      </c>
      <c r="I1517" s="280">
        <v>45833</v>
      </c>
      <c r="J1517" s="257" t="s">
        <v>26</v>
      </c>
      <c r="K1517" s="257" t="s">
        <v>32</v>
      </c>
      <c r="L1517" s="280">
        <v>45833</v>
      </c>
      <c r="M1517" s="257" t="str">
        <f>IF(Table2[[#This Row],[Resolve Date]]="","ONGOING","SOLVED")</f>
        <v>SOLVED</v>
      </c>
      <c r="N1517" s="258" t="s">
        <v>30</v>
      </c>
      <c r="O1517" s="257" t="str">
        <f>Table2[[#This Row],[K&amp;N REF ]]&amp;Table2[[#This Row],[Issue type ]]</f>
        <v xml:space="preserve">5016454966NOT SCANNABLE </v>
      </c>
      <c r="P1517" s="257">
        <f>YEAR(Table2[[#This Row],[Date ]])</f>
        <v>2025</v>
      </c>
      <c r="Q1517" s="257" t="str">
        <f>VLOOKUP(MONTH(Table2[[#This Row],[Date ]]),Months,2,0)</f>
        <v>June</v>
      </c>
      <c r="R1517" s="257" t="b">
        <f>COUNTIFS(Table2[Unique],Table2[[#This Row],[Unique]])&gt;1</f>
        <v>0</v>
      </c>
      <c r="S1517" s="257">
        <f>IF(Table2[[#This Row],[Status ]]="Solved",1,0)</f>
        <v>1</v>
      </c>
      <c r="T1517" s="257">
        <f>IF(Table2[[#This Row],[Status ]]="ongoing",1,0)</f>
        <v>0</v>
      </c>
    </row>
    <row r="1518" spans="1:20" x14ac:dyDescent="0.25">
      <c r="A1518" s="264">
        <v>5016466566</v>
      </c>
      <c r="B1518" s="269" t="str">
        <f>_xlfn.XLOOKUP(Table2[[#This Row],[K&amp;N REF ]],CAT_Details[Tracking Number],CAT_Details[S Ref],,0)</f>
        <v>20250618-S-70063</v>
      </c>
      <c r="C1518" s="270">
        <f>_xlfn.XLOOKUP(Table2[[#This Row],[K&amp;N REF ]],CAT_Details[Tracking Number],CAT_Details[TO Ref],,0)</f>
        <v>20250618743674</v>
      </c>
      <c r="D1518" s="270" t="str">
        <f>_xlfn.XLOOKUP(Table2[[#This Row],[K&amp;N REF ]],CAT_Details[Tracking Number],CAT_Details[Pickup Customer Name],,0)</f>
        <v>Bosch Rexroth AG Werk Horb</v>
      </c>
      <c r="E1518" s="271" t="str">
        <f>_xlfn.XLOOKUP(Table2[[#This Row],[K&amp;N REF ]],CAT_Details[Tracking Number],CAT_Details[Delivery Country Code],,0)</f>
        <v>GB</v>
      </c>
      <c r="F1518" s="271" t="str">
        <f>_xlfn.XLOOKUP(Table2[[#This Row],[TO Ref]],CAT_Details[TO Ref],CAT_Details[Loc],,0)</f>
        <v>U2-L5</v>
      </c>
      <c r="G1518" s="257" t="s">
        <v>34</v>
      </c>
      <c r="H1518" s="257" t="s">
        <v>179</v>
      </c>
      <c r="I1518" s="280">
        <v>45833</v>
      </c>
      <c r="J1518" s="257" t="s">
        <v>26</v>
      </c>
      <c r="K1518" s="257" t="s">
        <v>32</v>
      </c>
      <c r="L1518" s="280">
        <v>45833</v>
      </c>
      <c r="M1518" s="257" t="str">
        <f>IF(Table2[[#This Row],[Resolve Date]]="","ONGOING","SOLVED")</f>
        <v>SOLVED</v>
      </c>
      <c r="N1518" s="258" t="s">
        <v>30</v>
      </c>
      <c r="O1518" s="257" t="str">
        <f>Table2[[#This Row],[K&amp;N REF ]]&amp;Table2[[#This Row],[Issue type ]]</f>
        <v xml:space="preserve">5016466566NOT SCANNABLE </v>
      </c>
      <c r="P1518" s="257">
        <f>YEAR(Table2[[#This Row],[Date ]])</f>
        <v>2025</v>
      </c>
      <c r="Q1518" s="257" t="str">
        <f>VLOOKUP(MONTH(Table2[[#This Row],[Date ]]),Months,2,0)</f>
        <v>June</v>
      </c>
      <c r="R1518" s="257" t="b">
        <f>COUNTIFS(Table2[Unique],Table2[[#This Row],[Unique]])&gt;1</f>
        <v>0</v>
      </c>
      <c r="S1518" s="257">
        <f>IF(Table2[[#This Row],[Status ]]="Solved",1,0)</f>
        <v>1</v>
      </c>
      <c r="T1518" s="257">
        <f>IF(Table2[[#This Row],[Status ]]="ongoing",1,0)</f>
        <v>0</v>
      </c>
    </row>
    <row r="1519" spans="1:20" x14ac:dyDescent="0.25">
      <c r="A1519" s="264">
        <v>5016466353</v>
      </c>
      <c r="B1519" s="269" t="str">
        <f>_xlfn.XLOOKUP(Table2[[#This Row],[K&amp;N REF ]],CAT_Details[Tracking Number],CAT_Details[S Ref],,0)</f>
        <v>20250619-S-70295</v>
      </c>
      <c r="C1519" s="270">
        <f>_xlfn.XLOOKUP(Table2[[#This Row],[K&amp;N REF ]],CAT_Details[Tracking Number],CAT_Details[TO Ref],,0)</f>
        <v>20250618743829</v>
      </c>
      <c r="D1519" s="270" t="str">
        <f>_xlfn.XLOOKUP(Table2[[#This Row],[K&amp;N REF ]],CAT_Details[Tracking Number],CAT_Details[Pickup Customer Name],,0)</f>
        <v>Mann + Hummel Gmbh</v>
      </c>
      <c r="E1519" s="271" t="str">
        <f>_xlfn.XLOOKUP(Table2[[#This Row],[K&amp;N REF ]],CAT_Details[Tracking Number],CAT_Details[Delivery Country Code],,0)</f>
        <v>GB</v>
      </c>
      <c r="F1519" s="271">
        <f>_xlfn.XLOOKUP(Table2[[#This Row],[TO Ref]],CAT_Details[TO Ref],CAT_Details[Loc],,0)</f>
        <v>3402</v>
      </c>
      <c r="G1519" s="257" t="s">
        <v>34</v>
      </c>
      <c r="H1519" s="257" t="s">
        <v>25</v>
      </c>
      <c r="I1519" s="280">
        <v>45833</v>
      </c>
      <c r="J1519" s="257" t="s">
        <v>26</v>
      </c>
      <c r="K1519" s="257" t="s">
        <v>32</v>
      </c>
      <c r="L1519" s="280">
        <v>45833</v>
      </c>
      <c r="M1519" s="257" t="str">
        <f>IF(Table2[[#This Row],[Resolve Date]]="","ONGOING","SOLVED")</f>
        <v>SOLVED</v>
      </c>
      <c r="N1519" s="258" t="s">
        <v>30</v>
      </c>
      <c r="O1519" s="257" t="str">
        <f>Table2[[#This Row],[K&amp;N REF ]]&amp;Table2[[#This Row],[Issue type ]]</f>
        <v xml:space="preserve">5016466353DAMAGE </v>
      </c>
      <c r="P1519" s="257">
        <f>YEAR(Table2[[#This Row],[Date ]])</f>
        <v>2025</v>
      </c>
      <c r="Q1519" s="257" t="str">
        <f>VLOOKUP(MONTH(Table2[[#This Row],[Date ]]),Months,2,0)</f>
        <v>June</v>
      </c>
      <c r="R1519" s="257" t="b">
        <f>COUNTIFS(Table2[Unique],Table2[[#This Row],[Unique]])&gt;1</f>
        <v>0</v>
      </c>
      <c r="S1519" s="257">
        <f>IF(Table2[[#This Row],[Status ]]="Solved",1,0)</f>
        <v>1</v>
      </c>
      <c r="T1519" s="257">
        <f>IF(Table2[[#This Row],[Status ]]="ongoing",1,0)</f>
        <v>0</v>
      </c>
    </row>
    <row r="1520" spans="1:20" x14ac:dyDescent="0.25">
      <c r="A1520" s="264">
        <v>5015998428</v>
      </c>
      <c r="B1520" s="269" t="str">
        <f>_xlfn.XLOOKUP(Table2[[#This Row],[K&amp;N REF ]],CAT_Details[Tracking Number],CAT_Details[S Ref],,0)</f>
        <v>20250505-S-70116</v>
      </c>
      <c r="C1520" s="270">
        <f>_xlfn.XLOOKUP(Table2[[#This Row],[K&amp;N REF ]],CAT_Details[Tracking Number],CAT_Details[TO Ref],,0)</f>
        <v>20250505710495</v>
      </c>
      <c r="D1520" s="270" t="str">
        <f>_xlfn.XLOOKUP(Table2[[#This Row],[K&amp;N REF ]],CAT_Details[Tracking Number],CAT_Details[Pickup Customer Name],,0)</f>
        <v>Bosch Rexroth AG Werk Horb</v>
      </c>
      <c r="E1520" s="271" t="str">
        <f>_xlfn.XLOOKUP(Table2[[#This Row],[K&amp;N REF ]],CAT_Details[Tracking Number],CAT_Details[Delivery Country Code],,0)</f>
        <v>GB</v>
      </c>
      <c r="F1520" s="271" t="str">
        <f>_xlfn.XLOOKUP(Table2[[#This Row],[TO Ref]],CAT_Details[TO Ref],CAT_Details[Loc],,0)</f>
        <v>U2-L5</v>
      </c>
      <c r="G1520" s="257" t="s">
        <v>34</v>
      </c>
      <c r="H1520" s="257" t="s">
        <v>35</v>
      </c>
      <c r="I1520" s="280">
        <v>45833</v>
      </c>
      <c r="J1520" s="257" t="s">
        <v>26</v>
      </c>
      <c r="K1520" s="257" t="s">
        <v>32</v>
      </c>
      <c r="L1520" s="280">
        <v>45833</v>
      </c>
      <c r="M1520" s="257" t="str">
        <f>IF(Table2[[#This Row],[Resolve Date]]="","ONGOING","SOLVED")</f>
        <v>SOLVED</v>
      </c>
      <c r="N1520" s="258" t="s">
        <v>30</v>
      </c>
      <c r="O1520" s="257" t="str">
        <f>Table2[[#This Row],[K&amp;N REF ]]&amp;Table2[[#This Row],[Issue type ]]</f>
        <v>5015998428NO LABELS</v>
      </c>
      <c r="P1520" s="257">
        <f>YEAR(Table2[[#This Row],[Date ]])</f>
        <v>2025</v>
      </c>
      <c r="Q1520" s="257" t="str">
        <f>VLOOKUP(MONTH(Table2[[#This Row],[Date ]]),Months,2,0)</f>
        <v>June</v>
      </c>
      <c r="R1520" s="257" t="b">
        <f>COUNTIFS(Table2[Unique],Table2[[#This Row],[Unique]])&gt;1</f>
        <v>0</v>
      </c>
      <c r="S1520" s="257">
        <f>IF(Table2[[#This Row],[Status ]]="Solved",1,0)</f>
        <v>1</v>
      </c>
      <c r="T1520" s="257">
        <f>IF(Table2[[#This Row],[Status ]]="ongoing",1,0)</f>
        <v>0</v>
      </c>
    </row>
    <row r="1521" spans="1:20" x14ac:dyDescent="0.25">
      <c r="A1521" s="264">
        <v>5016466514</v>
      </c>
      <c r="B1521" s="269" t="str">
        <f>_xlfn.XLOOKUP(Table2[[#This Row],[K&amp;N REF ]],CAT_Details[Tracking Number],CAT_Details[S Ref],,0)</f>
        <v>20250619-S-70404</v>
      </c>
      <c r="C1521" s="270">
        <f>_xlfn.XLOOKUP(Table2[[#This Row],[K&amp;N REF ]],CAT_Details[Tracking Number],CAT_Details[TO Ref],,0)</f>
        <v>20250619744476</v>
      </c>
      <c r="D1521" s="270" t="str">
        <f>_xlfn.XLOOKUP(Table2[[#This Row],[K&amp;N REF ]],CAT_Details[Tracking Number],CAT_Details[Pickup Customer Name],,0)</f>
        <v>Malmar</v>
      </c>
      <c r="E1521" s="271" t="str">
        <f>_xlfn.XLOOKUP(Table2[[#This Row],[K&amp;N REF ]],CAT_Details[Tracking Number],CAT_Details[Delivery Country Code],,0)</f>
        <v>GB</v>
      </c>
      <c r="F1521" s="271" t="str">
        <f>_xlfn.XLOOKUP(Table2[[#This Row],[TO Ref]],CAT_Details[TO Ref],CAT_Details[Loc],,0)</f>
        <v>OYL1</v>
      </c>
      <c r="G1521" s="257" t="s">
        <v>153</v>
      </c>
      <c r="H1521" s="257" t="s">
        <v>42</v>
      </c>
      <c r="I1521" s="280">
        <v>45833</v>
      </c>
      <c r="J1521" s="257" t="s">
        <v>45</v>
      </c>
      <c r="K1521" s="257" t="s">
        <v>32</v>
      </c>
      <c r="L1521" s="280">
        <v>45833</v>
      </c>
      <c r="M1521" s="257" t="str">
        <f>IF(Table2[[#This Row],[Resolve Date]]="","ONGOING","SOLVED")</f>
        <v>SOLVED</v>
      </c>
      <c r="N1521" s="258" t="s">
        <v>207</v>
      </c>
      <c r="O1521" s="257" t="str">
        <f>Table2[[#This Row],[K&amp;N REF ]]&amp;Table2[[#This Row],[Issue type ]]</f>
        <v>5016466514AMOUNT</v>
      </c>
      <c r="P1521" s="257">
        <f>YEAR(Table2[[#This Row],[Date ]])</f>
        <v>2025</v>
      </c>
      <c r="Q1521" s="257" t="str">
        <f>VLOOKUP(MONTH(Table2[[#This Row],[Date ]]),Months,2,0)</f>
        <v>June</v>
      </c>
      <c r="R1521" s="257" t="b">
        <f>COUNTIFS(Table2[Unique],Table2[[#This Row],[Unique]])&gt;1</f>
        <v>0</v>
      </c>
      <c r="S1521" s="257">
        <f>IF(Table2[[#This Row],[Status ]]="Solved",1,0)</f>
        <v>1</v>
      </c>
      <c r="T1521" s="257">
        <f>IF(Table2[[#This Row],[Status ]]="ongoing",1,0)</f>
        <v>0</v>
      </c>
    </row>
    <row r="1522" spans="1:20" x14ac:dyDescent="0.25">
      <c r="A1522" s="264">
        <v>5016466514</v>
      </c>
      <c r="B1522" s="269" t="str">
        <f>_xlfn.XLOOKUP(Table2[[#This Row],[K&amp;N REF ]],CAT_Details[Tracking Number],CAT_Details[S Ref],,0)</f>
        <v>20250619-S-70404</v>
      </c>
      <c r="C1522" s="270">
        <f>_xlfn.XLOOKUP(Table2[[#This Row],[K&amp;N REF ]],CAT_Details[Tracking Number],CAT_Details[TO Ref],,0)</f>
        <v>20250619744476</v>
      </c>
      <c r="D1522" s="270" t="str">
        <f>_xlfn.XLOOKUP(Table2[[#This Row],[K&amp;N REF ]],CAT_Details[Tracking Number],CAT_Details[Pickup Customer Name],,0)</f>
        <v>Malmar</v>
      </c>
      <c r="E1522" s="271" t="str">
        <f>_xlfn.XLOOKUP(Table2[[#This Row],[K&amp;N REF ]],CAT_Details[Tracking Number],CAT_Details[Delivery Country Code],,0)</f>
        <v>GB</v>
      </c>
      <c r="F1522" s="271" t="str">
        <f>_xlfn.XLOOKUP(Table2[[#This Row],[TO Ref]],CAT_Details[TO Ref],CAT_Details[Loc],,0)</f>
        <v>OYL1</v>
      </c>
      <c r="G1522" s="257" t="s">
        <v>36</v>
      </c>
      <c r="H1522" s="257" t="s">
        <v>35</v>
      </c>
      <c r="I1522" s="280">
        <v>45833</v>
      </c>
      <c r="J1522" s="257" t="s">
        <v>26</v>
      </c>
      <c r="K1522" s="257" t="s">
        <v>32</v>
      </c>
      <c r="L1522" s="280">
        <v>45833</v>
      </c>
      <c r="M1522" s="257" t="str">
        <f>IF(Table2[[#This Row],[Resolve Date]]="","ONGOING","SOLVED")</f>
        <v>SOLVED</v>
      </c>
      <c r="N1522" s="258" t="s">
        <v>207</v>
      </c>
      <c r="O1522" s="257" t="str">
        <f>Table2[[#This Row],[K&amp;N REF ]]&amp;Table2[[#This Row],[Issue type ]]</f>
        <v>5016466514NO LABELS</v>
      </c>
      <c r="P1522" s="257">
        <f>YEAR(Table2[[#This Row],[Date ]])</f>
        <v>2025</v>
      </c>
      <c r="Q1522" s="257" t="str">
        <f>VLOOKUP(MONTH(Table2[[#This Row],[Date ]]),Months,2,0)</f>
        <v>June</v>
      </c>
      <c r="R1522" s="257" t="b">
        <f>COUNTIFS(Table2[Unique],Table2[[#This Row],[Unique]])&gt;1</f>
        <v>0</v>
      </c>
      <c r="S1522" s="257">
        <f>IF(Table2[[#This Row],[Status ]]="Solved",1,0)</f>
        <v>1</v>
      </c>
      <c r="T1522" s="257">
        <f>IF(Table2[[#This Row],[Status ]]="ongoing",1,0)</f>
        <v>0</v>
      </c>
    </row>
    <row r="1523" spans="1:20" x14ac:dyDescent="0.25">
      <c r="A1523" s="264">
        <v>5016481877</v>
      </c>
      <c r="B1523" s="269" t="str">
        <f>_xlfn.XLOOKUP(Table2[[#This Row],[K&amp;N REF ]],CAT_Details[Tracking Number],CAT_Details[S Ref],,0)</f>
        <v>20250620-S-70390</v>
      </c>
      <c r="C1523" s="270">
        <f>_xlfn.XLOOKUP(Table2[[#This Row],[K&amp;N REF ]],CAT_Details[Tracking Number],CAT_Details[TO Ref],,0)</f>
        <v>20250620745390</v>
      </c>
      <c r="D1523" s="270" t="str">
        <f>_xlfn.XLOOKUP(Table2[[#This Row],[K&amp;N REF ]],CAT_Details[Tracking Number],CAT_Details[Pickup Customer Name],,0)</f>
        <v>Donaldson Ed</v>
      </c>
      <c r="E1523" s="271" t="str">
        <f>_xlfn.XLOOKUP(Table2[[#This Row],[K&amp;N REF ]],CAT_Details[Tracking Number],CAT_Details[Delivery Country Code],,0)</f>
        <v>GB</v>
      </c>
      <c r="F1523" s="271" t="str">
        <f>_xlfn.XLOOKUP(Table2[[#This Row],[TO Ref]],CAT_Details[TO Ref],CAT_Details[Loc],,0)</f>
        <v>MY02</v>
      </c>
      <c r="G1523" s="257" t="s">
        <v>36</v>
      </c>
      <c r="H1523" s="257" t="s">
        <v>179</v>
      </c>
      <c r="I1523" s="280">
        <v>45833</v>
      </c>
      <c r="J1523" s="257" t="s">
        <v>26</v>
      </c>
      <c r="K1523" s="257" t="s">
        <v>32</v>
      </c>
      <c r="L1523" s="280">
        <v>45833</v>
      </c>
      <c r="M1523" s="257" t="str">
        <f>IF(Table2[[#This Row],[Resolve Date]]="","ONGOING","SOLVED")</f>
        <v>SOLVED</v>
      </c>
      <c r="N1523" s="258" t="s">
        <v>30</v>
      </c>
      <c r="O1523" s="257" t="str">
        <f>Table2[[#This Row],[K&amp;N REF ]]&amp;Table2[[#This Row],[Issue type ]]</f>
        <v xml:space="preserve">5016481877NOT SCANNABLE </v>
      </c>
      <c r="P1523" s="257">
        <f>YEAR(Table2[[#This Row],[Date ]])</f>
        <v>2025</v>
      </c>
      <c r="Q1523" s="257" t="str">
        <f>VLOOKUP(MONTH(Table2[[#This Row],[Date ]]),Months,2,0)</f>
        <v>June</v>
      </c>
      <c r="R1523" s="257" t="b">
        <f>COUNTIFS(Table2[Unique],Table2[[#This Row],[Unique]])&gt;1</f>
        <v>0</v>
      </c>
      <c r="S1523" s="257">
        <f>IF(Table2[[#This Row],[Status ]]="Solved",1,0)</f>
        <v>1</v>
      </c>
      <c r="T1523" s="257">
        <f>IF(Table2[[#This Row],[Status ]]="ongoing",1,0)</f>
        <v>0</v>
      </c>
    </row>
    <row r="1524" spans="1:20" x14ac:dyDescent="0.25">
      <c r="A1524" s="264">
        <v>5016481875</v>
      </c>
      <c r="B1524" s="269" t="str">
        <f>_xlfn.XLOOKUP(Table2[[#This Row],[K&amp;N REF ]],CAT_Details[Tracking Number],CAT_Details[S Ref],,0)</f>
        <v>20250620-S-70390</v>
      </c>
      <c r="C1524" s="270">
        <f>_xlfn.XLOOKUP(Table2[[#This Row],[K&amp;N REF ]],CAT_Details[Tracking Number],CAT_Details[TO Ref],,0)</f>
        <v>20250620745396</v>
      </c>
      <c r="D1524" s="270" t="str">
        <f>_xlfn.XLOOKUP(Table2[[#This Row],[K&amp;N REF ]],CAT_Details[Tracking Number],CAT_Details[Pickup Customer Name],,0)</f>
        <v>Donaldson Ed</v>
      </c>
      <c r="E1524" s="271" t="str">
        <f>_xlfn.XLOOKUP(Table2[[#This Row],[K&amp;N REF ]],CAT_Details[Tracking Number],CAT_Details[Delivery Country Code],,0)</f>
        <v>GB</v>
      </c>
      <c r="F1524" s="271" t="str">
        <f>_xlfn.XLOOKUP(Table2[[#This Row],[TO Ref]],CAT_Details[TO Ref],CAT_Details[Loc],,0)</f>
        <v>DX01-L5</v>
      </c>
      <c r="G1524" s="257" t="s">
        <v>36</v>
      </c>
      <c r="H1524" s="257" t="s">
        <v>179</v>
      </c>
      <c r="I1524" s="280">
        <v>45833</v>
      </c>
      <c r="J1524" s="257" t="s">
        <v>26</v>
      </c>
      <c r="K1524" s="257" t="s">
        <v>32</v>
      </c>
      <c r="L1524" s="280">
        <v>45833</v>
      </c>
      <c r="M1524" s="257" t="str">
        <f>IF(Table2[[#This Row],[Resolve Date]]="","ONGOING","SOLVED")</f>
        <v>SOLVED</v>
      </c>
      <c r="N1524" s="258" t="s">
        <v>30</v>
      </c>
      <c r="O1524" s="257" t="str">
        <f>Table2[[#This Row],[K&amp;N REF ]]&amp;Table2[[#This Row],[Issue type ]]</f>
        <v xml:space="preserve">5016481875NOT SCANNABLE </v>
      </c>
      <c r="P1524" s="257">
        <f>YEAR(Table2[[#This Row],[Date ]])</f>
        <v>2025</v>
      </c>
      <c r="Q1524" s="257" t="str">
        <f>VLOOKUP(MONTH(Table2[[#This Row],[Date ]]),Months,2,0)</f>
        <v>June</v>
      </c>
      <c r="R1524" s="257" t="b">
        <f>COUNTIFS(Table2[Unique],Table2[[#This Row],[Unique]])&gt;1</f>
        <v>0</v>
      </c>
      <c r="S1524" s="257">
        <f>IF(Table2[[#This Row],[Status ]]="Solved",1,0)</f>
        <v>1</v>
      </c>
      <c r="T1524" s="257">
        <f>IF(Table2[[#This Row],[Status ]]="ongoing",1,0)</f>
        <v>0</v>
      </c>
    </row>
    <row r="1525" spans="1:20" x14ac:dyDescent="0.25">
      <c r="A1525" s="264">
        <v>5016481874</v>
      </c>
      <c r="B1525" s="269" t="str">
        <f>_xlfn.XLOOKUP(Table2[[#This Row],[K&amp;N REF ]],CAT_Details[Tracking Number],CAT_Details[S Ref],,0)</f>
        <v>20250620-S-70390</v>
      </c>
      <c r="C1525" s="270">
        <f>_xlfn.XLOOKUP(Table2[[#This Row],[K&amp;N REF ]],CAT_Details[Tracking Number],CAT_Details[TO Ref],,0)</f>
        <v>20250620745400</v>
      </c>
      <c r="D1525" s="270" t="str">
        <f>_xlfn.XLOOKUP(Table2[[#This Row],[K&amp;N REF ]],CAT_Details[Tracking Number],CAT_Details[Pickup Customer Name],,0)</f>
        <v>Donaldson Ed</v>
      </c>
      <c r="E1525" s="271" t="str">
        <f>_xlfn.XLOOKUP(Table2[[#This Row],[K&amp;N REF ]],CAT_Details[Tracking Number],CAT_Details[Delivery Country Code],,0)</f>
        <v>GB</v>
      </c>
      <c r="F1525" s="271" t="str">
        <f>_xlfn.XLOOKUP(Table2[[#This Row],[TO Ref]],CAT_Details[TO Ref],CAT_Details[Loc],,0)</f>
        <v>DX01-L5</v>
      </c>
      <c r="G1525" s="257" t="s">
        <v>36</v>
      </c>
      <c r="H1525" s="257" t="s">
        <v>179</v>
      </c>
      <c r="I1525" s="280">
        <v>45833</v>
      </c>
      <c r="J1525" s="257" t="s">
        <v>26</v>
      </c>
      <c r="K1525" s="257" t="s">
        <v>32</v>
      </c>
      <c r="L1525" s="280">
        <v>45833</v>
      </c>
      <c r="M1525" s="257" t="str">
        <f>IF(Table2[[#This Row],[Resolve Date]]="","ONGOING","SOLVED")</f>
        <v>SOLVED</v>
      </c>
      <c r="N1525" s="258" t="s">
        <v>30</v>
      </c>
      <c r="O1525" s="257" t="str">
        <f>Table2[[#This Row],[K&amp;N REF ]]&amp;Table2[[#This Row],[Issue type ]]</f>
        <v xml:space="preserve">5016481874NOT SCANNABLE </v>
      </c>
      <c r="P1525" s="257">
        <f>YEAR(Table2[[#This Row],[Date ]])</f>
        <v>2025</v>
      </c>
      <c r="Q1525" s="257" t="str">
        <f>VLOOKUP(MONTH(Table2[[#This Row],[Date ]]),Months,2,0)</f>
        <v>June</v>
      </c>
      <c r="R1525" s="257" t="b">
        <f>COUNTIFS(Table2[Unique],Table2[[#This Row],[Unique]])&gt;1</f>
        <v>0</v>
      </c>
      <c r="S1525" s="257">
        <f>IF(Table2[[#This Row],[Status ]]="Solved",1,0)</f>
        <v>1</v>
      </c>
      <c r="T1525" s="257">
        <f>IF(Table2[[#This Row],[Status ]]="ongoing",1,0)</f>
        <v>0</v>
      </c>
    </row>
    <row r="1526" spans="1:20" x14ac:dyDescent="0.25">
      <c r="A1526" s="264">
        <v>5016466368</v>
      </c>
      <c r="B1526" s="269" t="str">
        <f>_xlfn.XLOOKUP(Table2[[#This Row],[K&amp;N REF ]],CAT_Details[Tracking Number],CAT_Details[S Ref],,0)</f>
        <v>20250618-S-70570</v>
      </c>
      <c r="C1526" s="270">
        <f>_xlfn.XLOOKUP(Table2[[#This Row],[K&amp;N REF ]],CAT_Details[Tracking Number],CAT_Details[TO Ref],,0)</f>
        <v>20250618743905</v>
      </c>
      <c r="D1526" s="270" t="str">
        <f>_xlfn.XLOOKUP(Table2[[#This Row],[K&amp;N REF ]],CAT_Details[Tracking Number],CAT_Details[Pickup Customer Name],,0)</f>
        <v>SAN MARTINO (AT)/SELMAT SRL</v>
      </c>
      <c r="E1526" s="271" t="str">
        <f>_xlfn.XLOOKUP(Table2[[#This Row],[K&amp;N REF ]],CAT_Details[Tracking Number],CAT_Details[Delivery Country Code],,0)</f>
        <v>GB</v>
      </c>
      <c r="F1526" s="271">
        <f>_xlfn.XLOOKUP(Table2[[#This Row],[TO Ref]],CAT_Details[TO Ref],CAT_Details[Loc],,0)</f>
        <v>3401</v>
      </c>
      <c r="G1526" s="257" t="s">
        <v>24</v>
      </c>
      <c r="H1526" s="257" t="s">
        <v>35</v>
      </c>
      <c r="I1526" s="280">
        <v>45834</v>
      </c>
      <c r="J1526" s="257" t="s">
        <v>26</v>
      </c>
      <c r="K1526" s="257" t="s">
        <v>32</v>
      </c>
      <c r="L1526" s="280">
        <v>45834</v>
      </c>
      <c r="M1526" s="257" t="str">
        <f>IF(Table2[[#This Row],[Resolve Date]]="","ONGOING","SOLVED")</f>
        <v>SOLVED</v>
      </c>
      <c r="N1526" s="258" t="s">
        <v>30</v>
      </c>
      <c r="O1526" s="257" t="str">
        <f>Table2[[#This Row],[K&amp;N REF ]]&amp;Table2[[#This Row],[Issue type ]]</f>
        <v>5016466368NO LABELS</v>
      </c>
      <c r="P1526" s="257">
        <f>YEAR(Table2[[#This Row],[Date ]])</f>
        <v>2025</v>
      </c>
      <c r="Q1526" s="257" t="str">
        <f>VLOOKUP(MONTH(Table2[[#This Row],[Date ]]),Months,2,0)</f>
        <v>June</v>
      </c>
      <c r="R1526" s="257" t="b">
        <f>COUNTIFS(Table2[Unique],Table2[[#This Row],[Unique]])&gt;1</f>
        <v>0</v>
      </c>
      <c r="S1526" s="257">
        <f>IF(Table2[[#This Row],[Status ]]="Solved",1,0)</f>
        <v>1</v>
      </c>
      <c r="T1526" s="257">
        <f>IF(Table2[[#This Row],[Status ]]="ongoing",1,0)</f>
        <v>0</v>
      </c>
    </row>
    <row r="1527" spans="1:20" x14ac:dyDescent="0.25">
      <c r="A1527" s="264">
        <v>5016466400</v>
      </c>
      <c r="B1527" s="269" t="str">
        <f>_xlfn.XLOOKUP(Table2[[#This Row],[K&amp;N REF ]],CAT_Details[Tracking Number],CAT_Details[S Ref],,0)</f>
        <v>20250619-S-70330</v>
      </c>
      <c r="C1527" s="270">
        <f>_xlfn.XLOOKUP(Table2[[#This Row],[K&amp;N REF ]],CAT_Details[Tracking Number],CAT_Details[TO Ref],,0)</f>
        <v>20250609736386</v>
      </c>
      <c r="D1527" s="270" t="str">
        <f>_xlfn.XLOOKUP(Table2[[#This Row],[K&amp;N REF ]],CAT_Details[Tracking Number],CAT_Details[Pickup Customer Name],,0)</f>
        <v>HUSCO INTERNATIONAL LTD</v>
      </c>
      <c r="E1527" s="271" t="str">
        <f>_xlfn.XLOOKUP(Table2[[#This Row],[K&amp;N REF ]],CAT_Details[Tracking Number],CAT_Details[Delivery Country Code],,0)</f>
        <v>FR</v>
      </c>
      <c r="F1527" s="271">
        <f>_xlfn.XLOOKUP(Table2[[#This Row],[TO Ref]],CAT_Details[TO Ref],CAT_Details[Loc],,0)</f>
        <v>3705</v>
      </c>
      <c r="G1527" s="257" t="s">
        <v>199</v>
      </c>
      <c r="H1527" s="257" t="s">
        <v>35</v>
      </c>
      <c r="I1527" s="280">
        <v>45834</v>
      </c>
      <c r="J1527" s="257" t="s">
        <v>26</v>
      </c>
      <c r="K1527" s="257" t="s">
        <v>32</v>
      </c>
      <c r="L1527" s="280">
        <v>45834</v>
      </c>
      <c r="M1527" s="257" t="str">
        <f>IF(Table2[[#This Row],[Resolve Date]]="","ONGOING","SOLVED")</f>
        <v>SOLVED</v>
      </c>
      <c r="N1527" s="258" t="s">
        <v>30</v>
      </c>
      <c r="O1527" s="257" t="str">
        <f>Table2[[#This Row],[K&amp;N REF ]]&amp;Table2[[#This Row],[Issue type ]]</f>
        <v>5016466400NO LABELS</v>
      </c>
      <c r="P1527" s="257">
        <f>YEAR(Table2[[#This Row],[Date ]])</f>
        <v>2025</v>
      </c>
      <c r="Q1527" s="257" t="str">
        <f>VLOOKUP(MONTH(Table2[[#This Row],[Date ]]),Months,2,0)</f>
        <v>June</v>
      </c>
      <c r="R1527" s="257" t="b">
        <f>COUNTIFS(Table2[Unique],Table2[[#This Row],[Unique]])&gt;1</f>
        <v>0</v>
      </c>
      <c r="S1527" s="257">
        <f>IF(Table2[[#This Row],[Status ]]="Solved",1,0)</f>
        <v>1</v>
      </c>
      <c r="T1527" s="257">
        <f>IF(Table2[[#This Row],[Status ]]="ongoing",1,0)</f>
        <v>0</v>
      </c>
    </row>
    <row r="1528" spans="1:20" x14ac:dyDescent="0.25">
      <c r="A1528" s="264">
        <v>5016481799</v>
      </c>
      <c r="B1528" s="269" t="str">
        <f>_xlfn.XLOOKUP(Table2[[#This Row],[K&amp;N REF ]],CAT_Details[Tracking Number],CAT_Details[S Ref],,0)</f>
        <v>20250620-S-70298</v>
      </c>
      <c r="C1528" s="270">
        <f>_xlfn.XLOOKUP(Table2[[#This Row],[K&amp;N REF ]],CAT_Details[Tracking Number],CAT_Details[TO Ref],,0)</f>
        <v>20250619744544</v>
      </c>
      <c r="D1528" s="270" t="str">
        <f>_xlfn.XLOOKUP(Table2[[#This Row],[K&amp;N REF ]],CAT_Details[Tracking Number],CAT_Details[Pickup Customer Name],,0)</f>
        <v>WIDNEY MANUFACTURING LIMITED</v>
      </c>
      <c r="E1528" s="271" t="str">
        <f>_xlfn.XLOOKUP(Table2[[#This Row],[K&amp;N REF ]],CAT_Details[Tracking Number],CAT_Details[Delivery Country Code],,0)</f>
        <v>FR</v>
      </c>
      <c r="F1528" s="271">
        <f>_xlfn.XLOOKUP(Table2[[#This Row],[TO Ref]],CAT_Details[TO Ref],CAT_Details[Loc],,0)</f>
        <v>3705</v>
      </c>
      <c r="G1528" s="257" t="s">
        <v>199</v>
      </c>
      <c r="H1528" s="257" t="s">
        <v>35</v>
      </c>
      <c r="I1528" s="280">
        <v>45834</v>
      </c>
      <c r="J1528" s="257" t="s">
        <v>26</v>
      </c>
      <c r="K1528" s="257" t="s">
        <v>32</v>
      </c>
      <c r="L1528" s="280">
        <v>45834</v>
      </c>
      <c r="M1528" s="257" t="str">
        <f>IF(Table2[[#This Row],[Resolve Date]]="","ONGOING","SOLVED")</f>
        <v>SOLVED</v>
      </c>
      <c r="N1528" s="258" t="s">
        <v>30</v>
      </c>
      <c r="O1528" s="257" t="str">
        <f>Table2[[#This Row],[K&amp;N REF ]]&amp;Table2[[#This Row],[Issue type ]]</f>
        <v>5016481799NO LABELS</v>
      </c>
      <c r="P1528" s="257">
        <f>YEAR(Table2[[#This Row],[Date ]])</f>
        <v>2025</v>
      </c>
      <c r="Q1528" s="257" t="str">
        <f>VLOOKUP(MONTH(Table2[[#This Row],[Date ]]),Months,2,0)</f>
        <v>June</v>
      </c>
      <c r="R1528" s="257" t="b">
        <f>COUNTIFS(Table2[Unique],Table2[[#This Row],[Unique]])&gt;1</f>
        <v>0</v>
      </c>
      <c r="S1528" s="257">
        <f>IF(Table2[[#This Row],[Status ]]="Solved",1,0)</f>
        <v>1</v>
      </c>
      <c r="T1528" s="257">
        <f>IF(Table2[[#This Row],[Status ]]="ongoing",1,0)</f>
        <v>0</v>
      </c>
    </row>
    <row r="1529" spans="1:20" x14ac:dyDescent="0.25">
      <c r="A1529" s="264">
        <v>5016481724</v>
      </c>
      <c r="B1529" s="269" t="str">
        <f>_xlfn.XLOOKUP(Table2[[#This Row],[K&amp;N REF ]],CAT_Details[Tracking Number],CAT_Details[S Ref],,0)</f>
        <v>20250620-S-70284</v>
      </c>
      <c r="C1529" s="270">
        <f>_xlfn.XLOOKUP(Table2[[#This Row],[K&amp;N REF ]],CAT_Details[Tracking Number],CAT_Details[TO Ref],,0)</f>
        <v>20250620745560</v>
      </c>
      <c r="D1529" s="270" t="str">
        <f>_xlfn.XLOOKUP(Table2[[#This Row],[K&amp;N REF ]],CAT_Details[Tracking Number],CAT_Details[Pickup Customer Name],,0)</f>
        <v>INDUSTRIAL AND TRACTOR LTD</v>
      </c>
      <c r="E1529" s="271" t="str">
        <f>_xlfn.XLOOKUP(Table2[[#This Row],[K&amp;N REF ]],CAT_Details[Tracking Number],CAT_Details[Delivery Country Code],,0)</f>
        <v>FR</v>
      </c>
      <c r="F1529" s="271">
        <f>_xlfn.XLOOKUP(Table2[[#This Row],[TO Ref]],CAT_Details[TO Ref],CAT_Details[Loc],,0)</f>
        <v>3705</v>
      </c>
      <c r="G1529" s="257" t="s">
        <v>199</v>
      </c>
      <c r="H1529" s="257" t="s">
        <v>179</v>
      </c>
      <c r="I1529" s="280">
        <v>45834</v>
      </c>
      <c r="J1529" s="257" t="s">
        <v>26</v>
      </c>
      <c r="K1529" s="257" t="s">
        <v>32</v>
      </c>
      <c r="L1529" s="280">
        <v>45834</v>
      </c>
      <c r="M1529" s="257" t="str">
        <f>IF(Table2[[#This Row],[Resolve Date]]="","ONGOING","SOLVED")</f>
        <v>SOLVED</v>
      </c>
      <c r="N1529" s="258" t="s">
        <v>30</v>
      </c>
      <c r="O1529" s="257" t="str">
        <f>Table2[[#This Row],[K&amp;N REF ]]&amp;Table2[[#This Row],[Issue type ]]</f>
        <v xml:space="preserve">5016481724NOT SCANNABLE </v>
      </c>
      <c r="P1529" s="257">
        <f>YEAR(Table2[[#This Row],[Date ]])</f>
        <v>2025</v>
      </c>
      <c r="Q1529" s="257" t="str">
        <f>VLOOKUP(MONTH(Table2[[#This Row],[Date ]]),Months,2,0)</f>
        <v>June</v>
      </c>
      <c r="R1529" s="257" t="b">
        <f>COUNTIFS(Table2[Unique],Table2[[#This Row],[Unique]])&gt;1</f>
        <v>0</v>
      </c>
      <c r="S1529" s="257">
        <f>IF(Table2[[#This Row],[Status ]]="Solved",1,0)</f>
        <v>1</v>
      </c>
      <c r="T1529" s="257">
        <f>IF(Table2[[#This Row],[Status ]]="ongoing",1,0)</f>
        <v>0</v>
      </c>
    </row>
    <row r="1530" spans="1:20" x14ac:dyDescent="0.25">
      <c r="A1530" s="264">
        <v>5016481848</v>
      </c>
      <c r="B1530" s="269" t="str">
        <f>_xlfn.XLOOKUP(Table2[[#This Row],[K&amp;N REF ]],CAT_Details[Tracking Number],CAT_Details[S Ref],,0)</f>
        <v>20250626-S-70070</v>
      </c>
      <c r="C1530" s="270">
        <f>_xlfn.XLOOKUP(Table2[[#This Row],[K&amp;N REF ]],CAT_Details[Tracking Number],CAT_Details[TO Ref],,0)</f>
        <v>20250626749994</v>
      </c>
      <c r="D1530" s="270" t="str">
        <f>_xlfn.XLOOKUP(Table2[[#This Row],[K&amp;N REF ]],CAT_Details[Tracking Number],CAT_Details[Pickup Customer Name],,0)</f>
        <v>SAN MARTINO (AT)/SELMAT SRL</v>
      </c>
      <c r="E1530" s="271" t="str">
        <f>_xlfn.XLOOKUP(Table2[[#This Row],[K&amp;N REF ]],CAT_Details[Tracking Number],CAT_Details[Delivery Country Code],,0)</f>
        <v>GB</v>
      </c>
      <c r="F1530" s="271">
        <f>_xlfn.XLOOKUP(Table2[[#This Row],[TO Ref]],CAT_Details[TO Ref],CAT_Details[Loc],,0)</f>
        <v>3401</v>
      </c>
      <c r="G1530" s="257" t="s">
        <v>34</v>
      </c>
      <c r="H1530" s="257" t="s">
        <v>42</v>
      </c>
      <c r="I1530" s="280">
        <v>45834</v>
      </c>
      <c r="J1530" s="257" t="s">
        <v>45</v>
      </c>
      <c r="K1530" s="257" t="s">
        <v>32</v>
      </c>
      <c r="L1530" s="280">
        <v>45835</v>
      </c>
      <c r="M1530" s="257" t="str">
        <f>IF(Table2[[#This Row],[Resolve Date]]="","ONGOING","SOLVED")</f>
        <v>SOLVED</v>
      </c>
      <c r="N1530" s="258" t="s">
        <v>30</v>
      </c>
      <c r="O1530" s="257" t="str">
        <f>Table2[[#This Row],[K&amp;N REF ]]&amp;Table2[[#This Row],[Issue type ]]</f>
        <v>5016481848AMOUNT</v>
      </c>
      <c r="P1530" s="257">
        <f>YEAR(Table2[[#This Row],[Date ]])</f>
        <v>2025</v>
      </c>
      <c r="Q1530" s="257" t="str">
        <f>VLOOKUP(MONTH(Table2[[#This Row],[Date ]]),Months,2,0)</f>
        <v>June</v>
      </c>
      <c r="R1530" s="257" t="b">
        <f>COUNTIFS(Table2[Unique],Table2[[#This Row],[Unique]])&gt;1</f>
        <v>0</v>
      </c>
      <c r="S1530" s="257">
        <f>IF(Table2[[#This Row],[Status ]]="Solved",1,0)</f>
        <v>1</v>
      </c>
      <c r="T1530" s="257">
        <f>IF(Table2[[#This Row],[Status ]]="ongoing",1,0)</f>
        <v>0</v>
      </c>
    </row>
    <row r="1531" spans="1:20" x14ac:dyDescent="0.25">
      <c r="A1531" s="264">
        <v>5016465845</v>
      </c>
      <c r="B1531" s="269" t="str">
        <f>_xlfn.XLOOKUP(Table2[[#This Row],[K&amp;N REF ]],CAT_Details[Tracking Number],CAT_Details[S Ref],,0)</f>
        <v>20250619-S-70344</v>
      </c>
      <c r="C1531" s="270">
        <f>_xlfn.XLOOKUP(Table2[[#This Row],[K&amp;N REF ]],CAT_Details[Tracking Number],CAT_Details[TO Ref],,0)</f>
        <v>20250618743663</v>
      </c>
      <c r="D1531" s="270" t="str">
        <f>_xlfn.XLOOKUP(Table2[[#This Row],[K&amp;N REF ]],CAT_Details[Tracking Number],CAT_Details[Pickup Customer Name],,0)</f>
        <v>GEFCO VITROLLES</v>
      </c>
      <c r="E1531" s="271" t="str">
        <f>_xlfn.XLOOKUP(Table2[[#This Row],[K&amp;N REF ]],CAT_Details[Tracking Number],CAT_Details[Delivery Country Code],,0)</f>
        <v>GB</v>
      </c>
      <c r="F1531" s="271" t="str">
        <f>_xlfn.XLOOKUP(Table2[[#This Row],[TO Ref]],CAT_Details[TO Ref],CAT_Details[Loc],,0)</f>
        <v>MY02</v>
      </c>
      <c r="G1531" s="257" t="s">
        <v>36</v>
      </c>
      <c r="H1531" s="257" t="s">
        <v>35</v>
      </c>
      <c r="I1531" s="280">
        <v>45834</v>
      </c>
      <c r="J1531" s="257" t="s">
        <v>26</v>
      </c>
      <c r="K1531" s="257" t="s">
        <v>32</v>
      </c>
      <c r="L1531" s="280">
        <v>45833</v>
      </c>
      <c r="M1531" s="257" t="str">
        <f>IF(Table2[[#This Row],[Resolve Date]]="","ONGOING","SOLVED")</f>
        <v>SOLVED</v>
      </c>
      <c r="N1531" s="258" t="s">
        <v>30</v>
      </c>
      <c r="O1531" s="257" t="str">
        <f>Table2[[#This Row],[K&amp;N REF ]]&amp;Table2[[#This Row],[Issue type ]]</f>
        <v>5016465845NO LABELS</v>
      </c>
      <c r="P1531" s="257">
        <f>YEAR(Table2[[#This Row],[Date ]])</f>
        <v>2025</v>
      </c>
      <c r="Q1531" s="257" t="str">
        <f>VLOOKUP(MONTH(Table2[[#This Row],[Date ]]),Months,2,0)</f>
        <v>June</v>
      </c>
      <c r="R1531" s="257" t="b">
        <f>COUNTIFS(Table2[Unique],Table2[[#This Row],[Unique]])&gt;1</f>
        <v>0</v>
      </c>
      <c r="S1531" s="257">
        <f>IF(Table2[[#This Row],[Status ]]="Solved",1,0)</f>
        <v>1</v>
      </c>
      <c r="T1531" s="257">
        <f>IF(Table2[[#This Row],[Status ]]="ongoing",1,0)</f>
        <v>0</v>
      </c>
    </row>
    <row r="1532" spans="1:20" x14ac:dyDescent="0.25">
      <c r="A1532" s="264">
        <v>5016465948</v>
      </c>
      <c r="B1532" s="269" t="str">
        <f>_xlfn.XLOOKUP(Table2[[#This Row],[K&amp;N REF ]],CAT_Details[Tracking Number],CAT_Details[S Ref],,0)</f>
        <v>20250619-S-70388</v>
      </c>
      <c r="C1532" s="270">
        <f>_xlfn.XLOOKUP(Table2[[#This Row],[K&amp;N REF ]],CAT_Details[Tracking Number],CAT_Details[TO Ref],,0)</f>
        <v>20250618744019</v>
      </c>
      <c r="D1532" s="270" t="str">
        <f>_xlfn.XLOOKUP(Table2[[#This Row],[K&amp;N REF ]],CAT_Details[Tracking Number],CAT_Details[Pickup Customer Name],,0)</f>
        <v>FEDERAL-MOGUL POWERTRAIN ITALY SRL</v>
      </c>
      <c r="E1532" s="271" t="str">
        <f>_xlfn.XLOOKUP(Table2[[#This Row],[K&amp;N REF ]],CAT_Details[Tracking Number],CAT_Details[Delivery Country Code],,0)</f>
        <v>GB</v>
      </c>
      <c r="F1532" s="271" t="str">
        <f>_xlfn.XLOOKUP(Table2[[#This Row],[TO Ref]],CAT_Details[TO Ref],CAT_Details[Loc],,0)</f>
        <v>MZ02</v>
      </c>
      <c r="G1532" s="257" t="s">
        <v>24</v>
      </c>
      <c r="H1532" s="257" t="s">
        <v>35</v>
      </c>
      <c r="I1532" s="280">
        <v>45835</v>
      </c>
      <c r="J1532" s="257" t="s">
        <v>26</v>
      </c>
      <c r="K1532" s="257" t="s">
        <v>32</v>
      </c>
      <c r="L1532" s="280">
        <v>45835</v>
      </c>
      <c r="M1532" s="257" t="str">
        <f>IF(Table2[[#This Row],[Resolve Date]]="","ONGOING","SOLVED")</f>
        <v>SOLVED</v>
      </c>
      <c r="N1532" s="258" t="s">
        <v>30</v>
      </c>
      <c r="O1532" s="257" t="str">
        <f>Table2[[#This Row],[K&amp;N REF ]]&amp;Table2[[#This Row],[Issue type ]]</f>
        <v>5016465948NO LABELS</v>
      </c>
      <c r="P1532" s="257">
        <f>YEAR(Table2[[#This Row],[Date ]])</f>
        <v>2025</v>
      </c>
      <c r="Q1532" s="257" t="str">
        <f>VLOOKUP(MONTH(Table2[[#This Row],[Date ]]),Months,2,0)</f>
        <v>June</v>
      </c>
      <c r="R1532" s="257" t="b">
        <f>COUNTIFS(Table2[Unique],Table2[[#This Row],[Unique]])&gt;1</f>
        <v>0</v>
      </c>
      <c r="S1532" s="257">
        <f>IF(Table2[[#This Row],[Status ]]="Solved",1,0)</f>
        <v>1</v>
      </c>
      <c r="T1532" s="257">
        <f>IF(Table2[[#This Row],[Status ]]="ongoing",1,0)</f>
        <v>0</v>
      </c>
    </row>
    <row r="1533" spans="1:20" x14ac:dyDescent="0.25">
      <c r="A1533" s="264">
        <v>5016495749</v>
      </c>
      <c r="B1533" s="269" t="str">
        <f>_xlfn.XLOOKUP(Table2[[#This Row],[K&amp;N REF ]],CAT_Details[Tracking Number],CAT_Details[S Ref],,0)</f>
        <v>20250620-S-70536</v>
      </c>
      <c r="C1533" s="270">
        <f>_xlfn.XLOOKUP(Table2[[#This Row],[K&amp;N REF ]],CAT_Details[Tracking Number],CAT_Details[TO Ref],,0)</f>
        <v>20250620745565</v>
      </c>
      <c r="D1533" s="270" t="str">
        <f>_xlfn.XLOOKUP(Table2[[#This Row],[K&amp;N REF ]],CAT_Details[Tracking Number],CAT_Details[Pickup Customer Name],,0)</f>
        <v>SAN MARTINO (AT)/SELMAT SRL</v>
      </c>
      <c r="E1533" s="271" t="str">
        <f>_xlfn.XLOOKUP(Table2[[#This Row],[K&amp;N REF ]],CAT_Details[Tracking Number],CAT_Details[Delivery Country Code],,0)</f>
        <v>GB</v>
      </c>
      <c r="F1533" s="271">
        <f>_xlfn.XLOOKUP(Table2[[#This Row],[TO Ref]],CAT_Details[TO Ref],CAT_Details[Loc],,0)</f>
        <v>3402</v>
      </c>
      <c r="G1533" s="257" t="s">
        <v>24</v>
      </c>
      <c r="H1533" s="257" t="s">
        <v>35</v>
      </c>
      <c r="I1533" s="280">
        <v>45835</v>
      </c>
      <c r="J1533" s="257" t="s">
        <v>26</v>
      </c>
      <c r="K1533" s="257" t="s">
        <v>32</v>
      </c>
      <c r="L1533" s="280">
        <v>45835</v>
      </c>
      <c r="M1533" s="257" t="str">
        <f>IF(Table2[[#This Row],[Resolve Date]]="","ONGOING","SOLVED")</f>
        <v>SOLVED</v>
      </c>
      <c r="N1533" s="258" t="s">
        <v>30</v>
      </c>
      <c r="O1533" s="257" t="str">
        <f>Table2[[#This Row],[K&amp;N REF ]]&amp;Table2[[#This Row],[Issue type ]]</f>
        <v>5016495749NO LABELS</v>
      </c>
      <c r="P1533" s="257">
        <f>YEAR(Table2[[#This Row],[Date ]])</f>
        <v>2025</v>
      </c>
      <c r="Q1533" s="257" t="str">
        <f>VLOOKUP(MONTH(Table2[[#This Row],[Date ]]),Months,2,0)</f>
        <v>June</v>
      </c>
      <c r="R1533" s="257" t="b">
        <f>COUNTIFS(Table2[Unique],Table2[[#This Row],[Unique]])&gt;1</f>
        <v>0</v>
      </c>
      <c r="S1533" s="257">
        <f>IF(Table2[[#This Row],[Status ]]="Solved",1,0)</f>
        <v>1</v>
      </c>
      <c r="T1533" s="257">
        <f>IF(Table2[[#This Row],[Status ]]="ongoing",1,0)</f>
        <v>0</v>
      </c>
    </row>
    <row r="1534" spans="1:20" x14ac:dyDescent="0.25">
      <c r="A1534" s="264">
        <v>5016482028</v>
      </c>
      <c r="B1534" s="269" t="str">
        <f>_xlfn.XLOOKUP(Table2[[#This Row],[K&amp;N REF ]],CAT_Details[Tracking Number],CAT_Details[S Ref],,0)</f>
        <v>20250620-S-70535</v>
      </c>
      <c r="C1534" s="270">
        <f>_xlfn.XLOOKUP(Table2[[#This Row],[K&amp;N REF ]],CAT_Details[Tracking Number],CAT_Details[TO Ref],,0)</f>
        <v>20250620745566</v>
      </c>
      <c r="D1534" s="270" t="str">
        <f>_xlfn.XLOOKUP(Table2[[#This Row],[K&amp;N REF ]],CAT_Details[Tracking Number],CAT_Details[Pickup Customer Name],,0)</f>
        <v>SAN MARTINO (AT)/SELMAT SRL</v>
      </c>
      <c r="E1534" s="271" t="str">
        <f>_xlfn.XLOOKUP(Table2[[#This Row],[K&amp;N REF ]],CAT_Details[Tracking Number],CAT_Details[Delivery Country Code],,0)</f>
        <v>GB</v>
      </c>
      <c r="F1534" s="271">
        <f>_xlfn.XLOOKUP(Table2[[#This Row],[TO Ref]],CAT_Details[TO Ref],CAT_Details[Loc],,0)</f>
        <v>3401</v>
      </c>
      <c r="G1534" s="257" t="s">
        <v>24</v>
      </c>
      <c r="H1534" s="257" t="s">
        <v>35</v>
      </c>
      <c r="I1534" s="280">
        <v>45835</v>
      </c>
      <c r="J1534" s="257" t="s">
        <v>26</v>
      </c>
      <c r="K1534" s="257" t="s">
        <v>32</v>
      </c>
      <c r="L1534" s="280">
        <v>45835</v>
      </c>
      <c r="M1534" s="257" t="str">
        <f>IF(Table2[[#This Row],[Resolve Date]]="","ONGOING","SOLVED")</f>
        <v>SOLVED</v>
      </c>
      <c r="N1534" s="258" t="s">
        <v>30</v>
      </c>
      <c r="O1534" s="257" t="str">
        <f>Table2[[#This Row],[K&amp;N REF ]]&amp;Table2[[#This Row],[Issue type ]]</f>
        <v>5016482028NO LABELS</v>
      </c>
      <c r="P1534" s="257">
        <f>YEAR(Table2[[#This Row],[Date ]])</f>
        <v>2025</v>
      </c>
      <c r="Q1534" s="257" t="str">
        <f>VLOOKUP(MONTH(Table2[[#This Row],[Date ]]),Months,2,0)</f>
        <v>June</v>
      </c>
      <c r="R1534" s="257" t="b">
        <f>COUNTIFS(Table2[Unique],Table2[[#This Row],[Unique]])&gt;1</f>
        <v>0</v>
      </c>
      <c r="S1534" s="257">
        <f>IF(Table2[[#This Row],[Status ]]="Solved",1,0)</f>
        <v>1</v>
      </c>
      <c r="T1534" s="257">
        <f>IF(Table2[[#This Row],[Status ]]="ongoing",1,0)</f>
        <v>0</v>
      </c>
    </row>
    <row r="1535" spans="1:20" x14ac:dyDescent="0.25">
      <c r="A1535" s="264">
        <v>5016427568</v>
      </c>
      <c r="B1535" s="269" t="str">
        <f>_xlfn.XLOOKUP(Table2[[#This Row],[K&amp;N REF ]],CAT_Details[Tracking Number],CAT_Details[S Ref],,0)</f>
        <v>20250616-S-70545</v>
      </c>
      <c r="C1535" s="270">
        <f>_xlfn.XLOOKUP(Table2[[#This Row],[K&amp;N REF ]],CAT_Details[Tracking Number],CAT_Details[TO Ref],,0)</f>
        <v>20250612739568</v>
      </c>
      <c r="D1535" s="270" t="str">
        <f>_xlfn.XLOOKUP(Table2[[#This Row],[K&amp;N REF ]],CAT_Details[Tracking Number],CAT_Details[Pickup Customer Name],,0)</f>
        <v>KONGSBERG POWER PRODUCTS</v>
      </c>
      <c r="E1535" s="271" t="str">
        <f>_xlfn.XLOOKUP(Table2[[#This Row],[K&amp;N REF ]],CAT_Details[Tracking Number],CAT_Details[Delivery Country Code],,0)</f>
        <v>GB</v>
      </c>
      <c r="F1535" s="271">
        <f>_xlfn.XLOOKUP(Table2[[#This Row],[TO Ref]],CAT_Details[TO Ref],CAT_Details[Loc],,0)</f>
        <v>3402</v>
      </c>
      <c r="G1535" s="257" t="s">
        <v>44</v>
      </c>
      <c r="H1535" s="257" t="s">
        <v>25</v>
      </c>
      <c r="I1535" s="280">
        <v>45835</v>
      </c>
      <c r="J1535" s="257" t="s">
        <v>26</v>
      </c>
      <c r="K1535" s="257" t="s">
        <v>32</v>
      </c>
      <c r="L1535" s="280">
        <v>45835</v>
      </c>
      <c r="M1535" s="257" t="str">
        <f>IF(Table2[[#This Row],[Resolve Date]]="","ONGOING","SOLVED")</f>
        <v>SOLVED</v>
      </c>
      <c r="N1535" s="258" t="s">
        <v>30</v>
      </c>
      <c r="O1535" s="257" t="str">
        <f>Table2[[#This Row],[K&amp;N REF ]]&amp;Table2[[#This Row],[Issue type ]]</f>
        <v xml:space="preserve">5016427568DAMAGE </v>
      </c>
      <c r="P1535" s="257">
        <f>YEAR(Table2[[#This Row],[Date ]])</f>
        <v>2025</v>
      </c>
      <c r="Q1535" s="257" t="str">
        <f>VLOOKUP(MONTH(Table2[[#This Row],[Date ]]),Months,2,0)</f>
        <v>June</v>
      </c>
      <c r="R1535" s="257" t="b">
        <f>COUNTIFS(Table2[Unique],Table2[[#This Row],[Unique]])&gt;1</f>
        <v>0</v>
      </c>
      <c r="S1535" s="257">
        <f>IF(Table2[[#This Row],[Status ]]="Solved",1,0)</f>
        <v>1</v>
      </c>
      <c r="T1535" s="257">
        <f>IF(Table2[[#This Row],[Status ]]="ongoing",1,0)</f>
        <v>0</v>
      </c>
    </row>
    <row r="1536" spans="1:20" x14ac:dyDescent="0.25">
      <c r="A1536" s="264">
        <v>5016455063</v>
      </c>
      <c r="B1536" s="269" t="str">
        <f>_xlfn.XLOOKUP(Table2[[#This Row],[K&amp;N REF ]],CAT_Details[Tracking Number],CAT_Details[S Ref],,0)</f>
        <v>20250618-S-70072</v>
      </c>
      <c r="C1536" s="270">
        <f>_xlfn.XLOOKUP(Table2[[#This Row],[K&amp;N REF ]],CAT_Details[Tracking Number],CAT_Details[TO Ref],,0)</f>
        <v>20250616741039</v>
      </c>
      <c r="D1536" s="270" t="str">
        <f>_xlfn.XLOOKUP(Table2[[#This Row],[K&amp;N REF ]],CAT_Details[Tracking Number],CAT_Details[Pickup Customer Name],,0)</f>
        <v>BorgWarner Blonie</v>
      </c>
      <c r="E1536" s="271" t="str">
        <f>_xlfn.XLOOKUP(Table2[[#This Row],[K&amp;N REF ]],CAT_Details[Tracking Number],CAT_Details[Delivery Country Code],,0)</f>
        <v>GB</v>
      </c>
      <c r="F1536" s="271" t="str">
        <f>_xlfn.XLOOKUP(Table2[[#This Row],[TO Ref]],CAT_Details[TO Ref],CAT_Details[Loc],,0)</f>
        <v>MZ02</v>
      </c>
      <c r="G1536" s="257" t="s">
        <v>44</v>
      </c>
      <c r="H1536" s="257" t="s">
        <v>49</v>
      </c>
      <c r="I1536" s="280">
        <v>45835</v>
      </c>
      <c r="J1536" s="257" t="s">
        <v>26</v>
      </c>
      <c r="K1536" s="257" t="s">
        <v>32</v>
      </c>
      <c r="L1536" s="280">
        <v>45835</v>
      </c>
      <c r="M1536" s="257" t="str">
        <f>IF(Table2[[#This Row],[Resolve Date]]="","ONGOING","SOLVED")</f>
        <v>SOLVED</v>
      </c>
      <c r="N1536" s="258" t="s">
        <v>30</v>
      </c>
      <c r="O1536" s="257" t="str">
        <f>Table2[[#This Row],[K&amp;N REF ]]&amp;Table2[[#This Row],[Issue type ]]</f>
        <v>5016455063XX LABELS</v>
      </c>
      <c r="P1536" s="257">
        <f>YEAR(Table2[[#This Row],[Date ]])</f>
        <v>2025</v>
      </c>
      <c r="Q1536" s="257" t="str">
        <f>VLOOKUP(MONTH(Table2[[#This Row],[Date ]]),Months,2,0)</f>
        <v>June</v>
      </c>
      <c r="R1536" s="257" t="b">
        <f>COUNTIFS(Table2[Unique],Table2[[#This Row],[Unique]])&gt;1</f>
        <v>0</v>
      </c>
      <c r="S1536" s="257">
        <f>IF(Table2[[#This Row],[Status ]]="Solved",1,0)</f>
        <v>1</v>
      </c>
      <c r="T1536" s="257">
        <f>IF(Table2[[#This Row],[Status ]]="ongoing",1,0)</f>
        <v>0</v>
      </c>
    </row>
    <row r="1537" spans="1:20" x14ac:dyDescent="0.25">
      <c r="A1537" s="264">
        <v>5016454626</v>
      </c>
      <c r="B1537" s="269" t="str">
        <f>_xlfn.XLOOKUP(Table2[[#This Row],[K&amp;N REF ]],CAT_Details[Tracking Number],CAT_Details[S Ref],,0)</f>
        <v>20250619-S-70080</v>
      </c>
      <c r="C1537" s="270">
        <f>_xlfn.XLOOKUP(Table2[[#This Row],[K&amp;N REF ]],CAT_Details[Tracking Number],CAT_Details[TO Ref],,0)</f>
        <v>20250617742575</v>
      </c>
      <c r="D1537" s="270" t="str">
        <f>_xlfn.XLOOKUP(Table2[[#This Row],[K&amp;N REF ]],CAT_Details[Tracking Number],CAT_Details[Pickup Customer Name],,0)</f>
        <v>DANFOSS A/S</v>
      </c>
      <c r="E1537" s="271" t="str">
        <f>_xlfn.XLOOKUP(Table2[[#This Row],[K&amp;N REF ]],CAT_Details[Tracking Number],CAT_Details[Delivery Country Code],,0)</f>
        <v>FR</v>
      </c>
      <c r="F1537" s="271">
        <f>_xlfn.XLOOKUP(Table2[[#This Row],[TO Ref]],CAT_Details[TO Ref],CAT_Details[Loc],,0)</f>
        <v>3705</v>
      </c>
      <c r="G1537" s="257" t="s">
        <v>44</v>
      </c>
      <c r="H1537" s="257" t="s">
        <v>35</v>
      </c>
      <c r="I1537" s="280">
        <v>45835</v>
      </c>
      <c r="J1537" s="257" t="s">
        <v>26</v>
      </c>
      <c r="K1537" s="257" t="s">
        <v>32</v>
      </c>
      <c r="L1537" s="280">
        <v>45835</v>
      </c>
      <c r="M1537" s="257" t="str">
        <f>IF(Table2[[#This Row],[Resolve Date]]="","ONGOING","SOLVED")</f>
        <v>SOLVED</v>
      </c>
      <c r="N1537" s="258" t="s">
        <v>30</v>
      </c>
      <c r="O1537" s="257" t="str">
        <f>Table2[[#This Row],[K&amp;N REF ]]&amp;Table2[[#This Row],[Issue type ]]</f>
        <v>5016454626NO LABELS</v>
      </c>
      <c r="P1537" s="257">
        <f>YEAR(Table2[[#This Row],[Date ]])</f>
        <v>2025</v>
      </c>
      <c r="Q1537" s="257" t="str">
        <f>VLOOKUP(MONTH(Table2[[#This Row],[Date ]]),Months,2,0)</f>
        <v>June</v>
      </c>
      <c r="R1537" s="257" t="b">
        <f>COUNTIFS(Table2[Unique],Table2[[#This Row],[Unique]])&gt;1</f>
        <v>0</v>
      </c>
      <c r="S1537" s="257">
        <f>IF(Table2[[#This Row],[Status ]]="Solved",1,0)</f>
        <v>1</v>
      </c>
      <c r="T1537" s="257">
        <f>IF(Table2[[#This Row],[Status ]]="ongoing",1,0)</f>
        <v>0</v>
      </c>
    </row>
    <row r="1538" spans="1:20" x14ac:dyDescent="0.25">
      <c r="A1538" s="264">
        <v>5016481410</v>
      </c>
      <c r="B1538" s="269" t="str">
        <f>_xlfn.XLOOKUP(Table2[[#This Row],[K&amp;N REF ]],CAT_Details[Tracking Number],CAT_Details[S Ref],,0)</f>
        <v>20250620-S-70422</v>
      </c>
      <c r="C1538" s="270">
        <f>_xlfn.XLOOKUP(Table2[[#This Row],[K&amp;N REF ]],CAT_Details[Tracking Number],CAT_Details[TO Ref],,0)</f>
        <v>20250618743284</v>
      </c>
      <c r="D1538" s="270" t="str">
        <f>_xlfn.XLOOKUP(Table2[[#This Row],[K&amp;N REF ]],CAT_Details[Tracking Number],CAT_Details[Pickup Customer Name],,0)</f>
        <v>Dayco Poland Sp. z o.o.</v>
      </c>
      <c r="E1538" s="271" t="str">
        <f>_xlfn.XLOOKUP(Table2[[#This Row],[K&amp;N REF ]],CAT_Details[Tracking Number],CAT_Details[Delivery Country Code],,0)</f>
        <v>GB</v>
      </c>
      <c r="F1538" s="271" t="str">
        <f>_xlfn.XLOOKUP(Table2[[#This Row],[TO Ref]],CAT_Details[TO Ref],CAT_Details[Loc],,0)</f>
        <v>DX01-L5</v>
      </c>
      <c r="G1538" s="257" t="s">
        <v>44</v>
      </c>
      <c r="H1538" s="257" t="s">
        <v>31</v>
      </c>
      <c r="I1538" s="280">
        <v>45835</v>
      </c>
      <c r="J1538" s="257" t="s">
        <v>26</v>
      </c>
      <c r="K1538" s="257" t="s">
        <v>32</v>
      </c>
      <c r="L1538" s="280">
        <v>45835</v>
      </c>
      <c r="M1538" s="257" t="str">
        <f>IF(Table2[[#This Row],[Resolve Date]]="","ONGOING","SOLVED")</f>
        <v>SOLVED</v>
      </c>
      <c r="N1538" s="258" t="s">
        <v>30</v>
      </c>
      <c r="O1538" s="257" t="str">
        <f>Table2[[#This Row],[K&amp;N REF ]]&amp;Table2[[#This Row],[Issue type ]]</f>
        <v>5016481410MISSING LABELS ON SOME UNITS</v>
      </c>
      <c r="P1538" s="257">
        <f>YEAR(Table2[[#This Row],[Date ]])</f>
        <v>2025</v>
      </c>
      <c r="Q1538" s="257" t="str">
        <f>VLOOKUP(MONTH(Table2[[#This Row],[Date ]]),Months,2,0)</f>
        <v>June</v>
      </c>
      <c r="R1538" s="257" t="b">
        <f>COUNTIFS(Table2[Unique],Table2[[#This Row],[Unique]])&gt;1</f>
        <v>0</v>
      </c>
      <c r="S1538" s="257">
        <f>IF(Table2[[#This Row],[Status ]]="Solved",1,0)</f>
        <v>1</v>
      </c>
      <c r="T1538" s="257">
        <f>IF(Table2[[#This Row],[Status ]]="ongoing",1,0)</f>
        <v>0</v>
      </c>
    </row>
    <row r="1539" spans="1:20" x14ac:dyDescent="0.25">
      <c r="A1539" s="264">
        <v>5016481708</v>
      </c>
      <c r="B1539" s="269" t="str">
        <f>_xlfn.XLOOKUP(Table2[[#This Row],[K&amp;N REF ]],CAT_Details[Tracking Number],CAT_Details[S Ref],,0)</f>
        <v>20250620-S-70443</v>
      </c>
      <c r="C1539" s="270">
        <f>_xlfn.XLOOKUP(Table2[[#This Row],[K&amp;N REF ]],CAT_Details[Tracking Number],CAT_Details[TO Ref],,0)</f>
        <v>20250619744359</v>
      </c>
      <c r="D1539" s="270" t="str">
        <f>_xlfn.XLOOKUP(Table2[[#This Row],[K&amp;N REF ]],CAT_Details[Tracking Number],CAT_Details[Pickup Customer Name],,0)</f>
        <v>DANFOSS A/S</v>
      </c>
      <c r="E1539" s="271" t="str">
        <f>_xlfn.XLOOKUP(Table2[[#This Row],[K&amp;N REF ]],CAT_Details[Tracking Number],CAT_Details[Delivery Country Code],,0)</f>
        <v>GB</v>
      </c>
      <c r="F1539" s="271">
        <f>_xlfn.XLOOKUP(Table2[[#This Row],[TO Ref]],CAT_Details[TO Ref],CAT_Details[Loc],,0)</f>
        <v>3402</v>
      </c>
      <c r="G1539" s="257" t="s">
        <v>44</v>
      </c>
      <c r="H1539" s="257" t="s">
        <v>35</v>
      </c>
      <c r="I1539" s="280">
        <v>45835</v>
      </c>
      <c r="J1539" s="257" t="s">
        <v>26</v>
      </c>
      <c r="K1539" s="257" t="s">
        <v>32</v>
      </c>
      <c r="L1539" s="280">
        <v>45835</v>
      </c>
      <c r="M1539" s="257" t="str">
        <f>IF(Table2[[#This Row],[Resolve Date]]="","ONGOING","SOLVED")</f>
        <v>SOLVED</v>
      </c>
      <c r="N1539" s="258" t="s">
        <v>30</v>
      </c>
      <c r="O1539" s="257" t="str">
        <f>Table2[[#This Row],[K&amp;N REF ]]&amp;Table2[[#This Row],[Issue type ]]</f>
        <v>5016481708NO LABELS</v>
      </c>
      <c r="P1539" s="257">
        <f>YEAR(Table2[[#This Row],[Date ]])</f>
        <v>2025</v>
      </c>
      <c r="Q1539" s="257" t="str">
        <f>VLOOKUP(MONTH(Table2[[#This Row],[Date ]]),Months,2,0)</f>
        <v>June</v>
      </c>
      <c r="R1539" s="257" t="b">
        <f>COUNTIFS(Table2[Unique],Table2[[#This Row],[Unique]])&gt;1</f>
        <v>0</v>
      </c>
      <c r="S1539" s="257">
        <f>IF(Table2[[#This Row],[Status ]]="Solved",1,0)</f>
        <v>1</v>
      </c>
      <c r="T1539" s="257">
        <f>IF(Table2[[#This Row],[Status ]]="ongoing",1,0)</f>
        <v>0</v>
      </c>
    </row>
    <row r="1540" spans="1:20" x14ac:dyDescent="0.25">
      <c r="A1540" s="264">
        <v>5016466013</v>
      </c>
      <c r="B1540" s="269" t="str">
        <f>_xlfn.XLOOKUP(Table2[[#This Row],[K&amp;N REF ]],CAT_Details[Tracking Number],CAT_Details[S Ref],,0)</f>
        <v>20250619-S-70496</v>
      </c>
      <c r="C1540" s="270">
        <f>_xlfn.XLOOKUP(Table2[[#This Row],[K&amp;N REF ]],CAT_Details[Tracking Number],CAT_Details[TO Ref],,0)</f>
        <v>20250619744684</v>
      </c>
      <c r="D1540" s="270" t="str">
        <f>_xlfn.XLOOKUP(Table2[[#This Row],[K&amp;N REF ]],CAT_Details[Tracking Number],CAT_Details[Pickup Customer Name],,0)</f>
        <v>MIBA STEELTEC S.R.O.</v>
      </c>
      <c r="E1540" s="271" t="str">
        <f>_xlfn.XLOOKUP(Table2[[#This Row],[K&amp;N REF ]],CAT_Details[Tracking Number],CAT_Details[Delivery Country Code],,0)</f>
        <v>GB</v>
      </c>
      <c r="F1540" s="271" t="str">
        <f>_xlfn.XLOOKUP(Table2[[#This Row],[TO Ref]],CAT_Details[TO Ref],CAT_Details[Loc],,0)</f>
        <v>DK-BM01</v>
      </c>
      <c r="G1540" s="257" t="s">
        <v>44</v>
      </c>
      <c r="H1540" s="257" t="s">
        <v>31</v>
      </c>
      <c r="I1540" s="280">
        <v>45835</v>
      </c>
      <c r="J1540" s="257" t="s">
        <v>26</v>
      </c>
      <c r="K1540" s="257" t="s">
        <v>32</v>
      </c>
      <c r="L1540" s="280">
        <v>45835</v>
      </c>
      <c r="M1540" s="257" t="str">
        <f>IF(Table2[[#This Row],[Resolve Date]]="","ONGOING","SOLVED")</f>
        <v>SOLVED</v>
      </c>
      <c r="N1540" s="258" t="s">
        <v>30</v>
      </c>
      <c r="O1540" s="257" t="str">
        <f>Table2[[#This Row],[K&amp;N REF ]]&amp;Table2[[#This Row],[Issue type ]]</f>
        <v>5016466013MISSING LABELS ON SOME UNITS</v>
      </c>
      <c r="P1540" s="257">
        <f>YEAR(Table2[[#This Row],[Date ]])</f>
        <v>2025</v>
      </c>
      <c r="Q1540" s="257" t="str">
        <f>VLOOKUP(MONTH(Table2[[#This Row],[Date ]]),Months,2,0)</f>
        <v>June</v>
      </c>
      <c r="R1540" s="257" t="b">
        <f>COUNTIFS(Table2[Unique],Table2[[#This Row],[Unique]])&gt;1</f>
        <v>0</v>
      </c>
      <c r="S1540" s="257">
        <f>IF(Table2[[#This Row],[Status ]]="Solved",1,0)</f>
        <v>1</v>
      </c>
      <c r="T1540" s="257">
        <f>IF(Table2[[#This Row],[Status ]]="ongoing",1,0)</f>
        <v>0</v>
      </c>
    </row>
    <row r="1541" spans="1:20" x14ac:dyDescent="0.25">
      <c r="A1541" s="264">
        <v>5016466441</v>
      </c>
      <c r="B1541" s="269" t="str">
        <f>_xlfn.XLOOKUP(Table2[[#This Row],[K&amp;N REF ]],CAT_Details[Tracking Number],CAT_Details[S Ref],,0)</f>
        <v>20250619-S-70280</v>
      </c>
      <c r="C1541" s="270">
        <f>_xlfn.XLOOKUP(Table2[[#This Row],[K&amp;N REF ]],CAT_Details[Tracking Number],CAT_Details[TO Ref],,0)</f>
        <v>20250612738993</v>
      </c>
      <c r="D1541" s="270" t="str">
        <f>_xlfn.XLOOKUP(Table2[[#This Row],[K&amp;N REF ]],CAT_Details[Tracking Number],CAT_Details[Pickup Customer Name],,0)</f>
        <v>HYDAC SERVICE GMBH</v>
      </c>
      <c r="E1541" s="271" t="str">
        <f>_xlfn.XLOOKUP(Table2[[#This Row],[K&amp;N REF ]],CAT_Details[Tracking Number],CAT_Details[Delivery Country Code],,0)</f>
        <v>GB</v>
      </c>
      <c r="F1541" s="271" t="str">
        <f>_xlfn.XLOOKUP(Table2[[#This Row],[TO Ref]],CAT_Details[TO Ref],CAT_Details[Loc],,0)</f>
        <v>U2-L5</v>
      </c>
      <c r="G1541" s="257" t="s">
        <v>34</v>
      </c>
      <c r="H1541" s="257" t="s">
        <v>179</v>
      </c>
      <c r="I1541" s="280">
        <v>45835</v>
      </c>
      <c r="J1541" s="257" t="s">
        <v>26</v>
      </c>
      <c r="K1541" s="257" t="s">
        <v>32</v>
      </c>
      <c r="L1541" s="280">
        <v>45835</v>
      </c>
      <c r="M1541" s="257" t="str">
        <f>IF(Table2[[#This Row],[Resolve Date]]="","ONGOING","SOLVED")</f>
        <v>SOLVED</v>
      </c>
      <c r="N1541" s="258" t="s">
        <v>30</v>
      </c>
      <c r="O1541" s="257" t="str">
        <f>Table2[[#This Row],[K&amp;N REF ]]&amp;Table2[[#This Row],[Issue type ]]</f>
        <v xml:space="preserve">5016466441NOT SCANNABLE </v>
      </c>
      <c r="P1541" s="257">
        <f>YEAR(Table2[[#This Row],[Date ]])</f>
        <v>2025</v>
      </c>
      <c r="Q1541" s="257" t="str">
        <f>VLOOKUP(MONTH(Table2[[#This Row],[Date ]]),Months,2,0)</f>
        <v>June</v>
      </c>
      <c r="R1541" s="257" t="b">
        <f>COUNTIFS(Table2[Unique],Table2[[#This Row],[Unique]])&gt;1</f>
        <v>0</v>
      </c>
      <c r="S1541" s="257">
        <f>IF(Table2[[#This Row],[Status ]]="Solved",1,0)</f>
        <v>1</v>
      </c>
      <c r="T1541" s="257">
        <f>IF(Table2[[#This Row],[Status ]]="ongoing",1,0)</f>
        <v>0</v>
      </c>
    </row>
    <row r="1542" spans="1:20" x14ac:dyDescent="0.25">
      <c r="A1542" s="264">
        <v>5016481905</v>
      </c>
      <c r="B1542" s="269" t="str">
        <f>_xlfn.XLOOKUP(Table2[[#This Row],[K&amp;N REF ]],CAT_Details[Tracking Number],CAT_Details[S Ref],,0)</f>
        <v>20250620-S-70231</v>
      </c>
      <c r="C1542" s="270">
        <f>_xlfn.XLOOKUP(Table2[[#This Row],[K&amp;N REF ]],CAT_Details[Tracking Number],CAT_Details[TO Ref],,0)</f>
        <v>20250616741004</v>
      </c>
      <c r="D1542" s="270" t="str">
        <f>_xlfn.XLOOKUP(Table2[[#This Row],[K&amp;N REF ]],CAT_Details[Tracking Number],CAT_Details[Pickup Customer Name],,0)</f>
        <v>Elring Klinger Ag</v>
      </c>
      <c r="E1542" s="271" t="str">
        <f>_xlfn.XLOOKUP(Table2[[#This Row],[K&amp;N REF ]],CAT_Details[Tracking Number],CAT_Details[Delivery Country Code],,0)</f>
        <v>GB</v>
      </c>
      <c r="F1542" s="271" t="str">
        <f>_xlfn.XLOOKUP(Table2[[#This Row],[TO Ref]],CAT_Details[TO Ref],CAT_Details[Loc],,0)</f>
        <v>OYL1</v>
      </c>
      <c r="G1542" s="257" t="s">
        <v>34</v>
      </c>
      <c r="H1542" s="257" t="s">
        <v>49</v>
      </c>
      <c r="I1542" s="280">
        <v>45835</v>
      </c>
      <c r="J1542" s="257" t="s">
        <v>26</v>
      </c>
      <c r="K1542" s="257" t="s">
        <v>32</v>
      </c>
      <c r="L1542" s="280">
        <v>45835</v>
      </c>
      <c r="M1542" s="257" t="str">
        <f>IF(Table2[[#This Row],[Resolve Date]]="","ONGOING","SOLVED")</f>
        <v>SOLVED</v>
      </c>
      <c r="N1542" s="258" t="s">
        <v>30</v>
      </c>
      <c r="O1542" s="257" t="str">
        <f>Table2[[#This Row],[K&amp;N REF ]]&amp;Table2[[#This Row],[Issue type ]]</f>
        <v>5016481905XX LABELS</v>
      </c>
      <c r="P1542" s="257">
        <f>YEAR(Table2[[#This Row],[Date ]])</f>
        <v>2025</v>
      </c>
      <c r="Q1542" s="257" t="str">
        <f>VLOOKUP(MONTH(Table2[[#This Row],[Date ]]),Months,2,0)</f>
        <v>June</v>
      </c>
      <c r="R1542" s="257" t="b">
        <f>COUNTIFS(Table2[Unique],Table2[[#This Row],[Unique]])&gt;1</f>
        <v>0</v>
      </c>
      <c r="S1542" s="257">
        <f>IF(Table2[[#This Row],[Status ]]="Solved",1,0)</f>
        <v>1</v>
      </c>
      <c r="T1542" s="257">
        <f>IF(Table2[[#This Row],[Status ]]="ongoing",1,0)</f>
        <v>0</v>
      </c>
    </row>
    <row r="1543" spans="1:20" x14ac:dyDescent="0.25">
      <c r="A1543" s="264">
        <v>5016481482</v>
      </c>
      <c r="B1543" s="269" t="str">
        <f>_xlfn.XLOOKUP(Table2[[#This Row],[K&amp;N REF ]],CAT_Details[Tracking Number],CAT_Details[S Ref],,0)</f>
        <v>20250620-S-70225</v>
      </c>
      <c r="C1543" s="270">
        <f>_xlfn.XLOOKUP(Table2[[#This Row],[K&amp;N REF ]],CAT_Details[Tracking Number],CAT_Details[TO Ref],,0)</f>
        <v>20250617742674</v>
      </c>
      <c r="D1543" s="270" t="str">
        <f>_xlfn.XLOOKUP(Table2[[#This Row],[K&amp;N REF ]],CAT_Details[Tracking Number],CAT_Details[Pickup Customer Name],,0)</f>
        <v>ALC Allgemeines-Logistik-Center GmbH</v>
      </c>
      <c r="E1543" s="271" t="str">
        <f>_xlfn.XLOOKUP(Table2[[#This Row],[K&amp;N REF ]],CAT_Details[Tracking Number],CAT_Details[Delivery Country Code],,0)</f>
        <v>GB</v>
      </c>
      <c r="F1543" s="271" t="str">
        <f>_xlfn.XLOOKUP(Table2[[#This Row],[TO Ref]],CAT_Details[TO Ref],CAT_Details[Loc],,0)</f>
        <v>OYL1</v>
      </c>
      <c r="G1543" s="257" t="s">
        <v>34</v>
      </c>
      <c r="H1543" s="257" t="s">
        <v>35</v>
      </c>
      <c r="I1543" s="280">
        <v>45835</v>
      </c>
      <c r="J1543" s="257" t="s">
        <v>26</v>
      </c>
      <c r="K1543" s="257" t="s">
        <v>32</v>
      </c>
      <c r="L1543" s="280">
        <v>45835</v>
      </c>
      <c r="M1543" s="257" t="str">
        <f>IF(Table2[[#This Row],[Resolve Date]]="","ONGOING","SOLVED")</f>
        <v>SOLVED</v>
      </c>
      <c r="N1543" s="258" t="s">
        <v>30</v>
      </c>
      <c r="O1543" s="257" t="str">
        <f>Table2[[#This Row],[K&amp;N REF ]]&amp;Table2[[#This Row],[Issue type ]]</f>
        <v>5016481482NO LABELS</v>
      </c>
      <c r="P1543" s="257">
        <f>YEAR(Table2[[#This Row],[Date ]])</f>
        <v>2025</v>
      </c>
      <c r="Q1543" s="257" t="str">
        <f>VLOOKUP(MONTH(Table2[[#This Row],[Date ]]),Months,2,0)</f>
        <v>June</v>
      </c>
      <c r="R1543" s="257" t="b">
        <f>COUNTIFS(Table2[Unique],Table2[[#This Row],[Unique]])&gt;1</f>
        <v>0</v>
      </c>
      <c r="S1543" s="257">
        <f>IF(Table2[[#This Row],[Status ]]="Solved",1,0)</f>
        <v>1</v>
      </c>
      <c r="T1543" s="257">
        <f>IF(Table2[[#This Row],[Status ]]="ongoing",1,0)</f>
        <v>0</v>
      </c>
    </row>
    <row r="1544" spans="1:20" x14ac:dyDescent="0.25">
      <c r="A1544" s="264">
        <v>5016496259</v>
      </c>
      <c r="B1544" s="269" t="str">
        <f>_xlfn.XLOOKUP(Table2[[#This Row],[K&amp;N REF ]],CAT_Details[Tracking Number],CAT_Details[S Ref],,0)</f>
        <v>20250623-S-70189</v>
      </c>
      <c r="C1544" s="270">
        <f>_xlfn.XLOOKUP(Table2[[#This Row],[K&amp;N REF ]],CAT_Details[Tracking Number],CAT_Details[TO Ref],,0)</f>
        <v>20250620745479</v>
      </c>
      <c r="D1544" s="270" t="str">
        <f>_xlfn.XLOOKUP(Table2[[#This Row],[K&amp;N REF ]],CAT_Details[Tracking Number],CAT_Details[Pickup Customer Name],,0)</f>
        <v>Tenneco Zwickau GmbH</v>
      </c>
      <c r="E1544" s="271" t="str">
        <f>_xlfn.XLOOKUP(Table2[[#This Row],[K&amp;N REF ]],CAT_Details[Tracking Number],CAT_Details[Delivery Country Code],,0)</f>
        <v>GB</v>
      </c>
      <c r="F1544" s="271" t="str">
        <f>_xlfn.XLOOKUP(Table2[[#This Row],[TO Ref]],CAT_Details[TO Ref],CAT_Details[Loc],,0)</f>
        <v>DX01-L5</v>
      </c>
      <c r="G1544" s="257" t="s">
        <v>34</v>
      </c>
      <c r="H1544" s="257" t="s">
        <v>35</v>
      </c>
      <c r="I1544" s="280">
        <v>45835</v>
      </c>
      <c r="J1544" s="257" t="s">
        <v>41</v>
      </c>
      <c r="K1544" s="257" t="s">
        <v>32</v>
      </c>
      <c r="L1544" s="280">
        <v>45835</v>
      </c>
      <c r="M1544" s="257" t="str">
        <f>IF(Table2[[#This Row],[Resolve Date]]="","ONGOING","SOLVED")</f>
        <v>SOLVED</v>
      </c>
      <c r="N1544" s="258" t="s">
        <v>30</v>
      </c>
      <c r="O1544" s="257" t="str">
        <f>Table2[[#This Row],[K&amp;N REF ]]&amp;Table2[[#This Row],[Issue type ]]</f>
        <v>5016496259NO LABELS</v>
      </c>
      <c r="P1544" s="257">
        <f>YEAR(Table2[[#This Row],[Date ]])</f>
        <v>2025</v>
      </c>
      <c r="Q1544" s="257" t="str">
        <f>VLOOKUP(MONTH(Table2[[#This Row],[Date ]]),Months,2,0)</f>
        <v>June</v>
      </c>
      <c r="R1544" s="257" t="b">
        <f>COUNTIFS(Table2[Unique],Table2[[#This Row],[Unique]])&gt;1</f>
        <v>1</v>
      </c>
      <c r="S1544" s="257">
        <f>IF(Table2[[#This Row],[Status ]]="Solved",1,0)</f>
        <v>1</v>
      </c>
      <c r="T1544" s="257">
        <f>IF(Table2[[#This Row],[Status ]]="ongoing",1,0)</f>
        <v>0</v>
      </c>
    </row>
    <row r="1545" spans="1:20" x14ac:dyDescent="0.25">
      <c r="A1545" s="264">
        <v>5016496259</v>
      </c>
      <c r="B1545" s="269" t="str">
        <f>_xlfn.XLOOKUP(Table2[[#This Row],[K&amp;N REF ]],CAT_Details[Tracking Number],CAT_Details[S Ref],,0)</f>
        <v>20250623-S-70189</v>
      </c>
      <c r="C1545" s="270">
        <f>_xlfn.XLOOKUP(Table2[[#This Row],[K&amp;N REF ]],CAT_Details[Tracking Number],CAT_Details[TO Ref],,0)</f>
        <v>20250620745479</v>
      </c>
      <c r="D1545" s="270" t="str">
        <f>_xlfn.XLOOKUP(Table2[[#This Row],[K&amp;N REF ]],CAT_Details[Tracking Number],CAT_Details[Pickup Customer Name],,0)</f>
        <v>Tenneco Zwickau GmbH</v>
      </c>
      <c r="E1545" s="271" t="str">
        <f>_xlfn.XLOOKUP(Table2[[#This Row],[K&amp;N REF ]],CAT_Details[Tracking Number],CAT_Details[Delivery Country Code],,0)</f>
        <v>GB</v>
      </c>
      <c r="F1545" s="271" t="str">
        <f>_xlfn.XLOOKUP(Table2[[#This Row],[TO Ref]],CAT_Details[TO Ref],CAT_Details[Loc],,0)</f>
        <v>DX01-L5</v>
      </c>
      <c r="G1545" s="257" t="s">
        <v>34</v>
      </c>
      <c r="H1545" s="257" t="s">
        <v>35</v>
      </c>
      <c r="I1545" s="280">
        <v>45835</v>
      </c>
      <c r="J1545" s="257" t="s">
        <v>26</v>
      </c>
      <c r="K1545" s="257" t="s">
        <v>32</v>
      </c>
      <c r="L1545" s="280">
        <v>45835</v>
      </c>
      <c r="M1545" s="257" t="str">
        <f>IF(Table2[[#This Row],[Resolve Date]]="","ONGOING","SOLVED")</f>
        <v>SOLVED</v>
      </c>
      <c r="N1545" s="258" t="s">
        <v>30</v>
      </c>
      <c r="O1545" s="257" t="str">
        <f>Table2[[#This Row],[K&amp;N REF ]]&amp;Table2[[#This Row],[Issue type ]]</f>
        <v>5016496259NO LABELS</v>
      </c>
      <c r="P1545" s="257">
        <f>YEAR(Table2[[#This Row],[Date ]])</f>
        <v>2025</v>
      </c>
      <c r="Q1545" s="257" t="str">
        <f>VLOOKUP(MONTH(Table2[[#This Row],[Date ]]),Months,2,0)</f>
        <v>June</v>
      </c>
      <c r="R1545" s="257" t="b">
        <f>COUNTIFS(Table2[Unique],Table2[[#This Row],[Unique]])&gt;1</f>
        <v>1</v>
      </c>
      <c r="S1545" s="257">
        <f>IF(Table2[[#This Row],[Status ]]="Solved",1,0)</f>
        <v>1</v>
      </c>
      <c r="T1545" s="257">
        <f>IF(Table2[[#This Row],[Status ]]="ongoing",1,0)</f>
        <v>0</v>
      </c>
    </row>
    <row r="1546" spans="1:20" x14ac:dyDescent="0.25">
      <c r="A1546" s="264">
        <v>5016481421</v>
      </c>
      <c r="B1546" s="269" t="str">
        <f>_xlfn.XLOOKUP(Table2[[#This Row],[K&amp;N REF ]],CAT_Details[Tracking Number],CAT_Details[S Ref],,0)</f>
        <v>20250620-S-70229</v>
      </c>
      <c r="C1546" s="270">
        <f>_xlfn.XLOOKUP(Table2[[#This Row],[K&amp;N REF ]],CAT_Details[Tracking Number],CAT_Details[TO Ref],,0)</f>
        <v>20250620745502</v>
      </c>
      <c r="D1546" s="270" t="str">
        <f>_xlfn.XLOOKUP(Table2[[#This Row],[K&amp;N REF ]],CAT_Details[Tracking Number],CAT_Details[Pickup Customer Name],,0)</f>
        <v>Woodward Aken GmbH</v>
      </c>
      <c r="E1546" s="271" t="str">
        <f>_xlfn.XLOOKUP(Table2[[#This Row],[K&amp;N REF ]],CAT_Details[Tracking Number],CAT_Details[Delivery Country Code],,0)</f>
        <v>GB</v>
      </c>
      <c r="F1546" s="271" t="str">
        <f>_xlfn.XLOOKUP(Table2[[#This Row],[TO Ref]],CAT_Details[TO Ref],CAT_Details[Loc],,0)</f>
        <v>MY02</v>
      </c>
      <c r="G1546" s="257" t="s">
        <v>34</v>
      </c>
      <c r="H1546" s="257" t="s">
        <v>25</v>
      </c>
      <c r="I1546" s="280">
        <v>45835</v>
      </c>
      <c r="J1546" s="257" t="s">
        <v>26</v>
      </c>
      <c r="K1546" s="257" t="s">
        <v>32</v>
      </c>
      <c r="L1546" s="280">
        <v>45835</v>
      </c>
      <c r="M1546" s="257" t="str">
        <f>IF(Table2[[#This Row],[Resolve Date]]="","ONGOING","SOLVED")</f>
        <v>SOLVED</v>
      </c>
      <c r="N1546" s="258" t="s">
        <v>30</v>
      </c>
      <c r="O1546" s="257" t="str">
        <f>Table2[[#This Row],[K&amp;N REF ]]&amp;Table2[[#This Row],[Issue type ]]</f>
        <v xml:space="preserve">5016481421DAMAGE </v>
      </c>
      <c r="P1546" s="257">
        <f>YEAR(Table2[[#This Row],[Date ]])</f>
        <v>2025</v>
      </c>
      <c r="Q1546" s="257" t="str">
        <f>VLOOKUP(MONTH(Table2[[#This Row],[Date ]]),Months,2,0)</f>
        <v>June</v>
      </c>
      <c r="R1546" s="257" t="b">
        <f>COUNTIFS(Table2[Unique],Table2[[#This Row],[Unique]])&gt;1</f>
        <v>0</v>
      </c>
      <c r="S1546" s="257">
        <f>IF(Table2[[#This Row],[Status ]]="Solved",1,0)</f>
        <v>1</v>
      </c>
      <c r="T1546" s="257">
        <f>IF(Table2[[#This Row],[Status ]]="ongoing",1,0)</f>
        <v>0</v>
      </c>
    </row>
    <row r="1547" spans="1:20" x14ac:dyDescent="0.25">
      <c r="A1547" s="264">
        <v>5016495652</v>
      </c>
      <c r="B1547" s="269" t="str">
        <f>_xlfn.XLOOKUP(Table2[[#This Row],[K&amp;N REF ]],CAT_Details[Tracking Number],CAT_Details[S Ref],,0)</f>
        <v>20250623-S-70559</v>
      </c>
      <c r="C1547" s="270">
        <f>_xlfn.XLOOKUP(Table2[[#This Row],[K&amp;N REF ]],CAT_Details[Tracking Number],CAT_Details[TO Ref],,0)</f>
        <v>20250623746612</v>
      </c>
      <c r="D1547" s="270" t="str">
        <f>_xlfn.XLOOKUP(Table2[[#This Row],[K&amp;N REF ]],CAT_Details[Tracking Number],CAT_Details[Pickup Customer Name],,0)</f>
        <v>Dichtungstechnik G. Bruss GmbH &amp; Co. KG</v>
      </c>
      <c r="E1547" s="271" t="str">
        <f>_xlfn.XLOOKUP(Table2[[#This Row],[K&amp;N REF ]],CAT_Details[Tracking Number],CAT_Details[Delivery Country Code],,0)</f>
        <v>GB</v>
      </c>
      <c r="F1547" s="271" t="str">
        <f>_xlfn.XLOOKUP(Table2[[#This Row],[TO Ref]],CAT_Details[TO Ref],CAT_Details[Loc],,0)</f>
        <v>MZ02</v>
      </c>
      <c r="G1547" s="257" t="s">
        <v>34</v>
      </c>
      <c r="H1547" s="257" t="s">
        <v>35</v>
      </c>
      <c r="I1547" s="280">
        <v>45835</v>
      </c>
      <c r="J1547" s="257" t="s">
        <v>26</v>
      </c>
      <c r="K1547" s="257" t="s">
        <v>32</v>
      </c>
      <c r="L1547" s="280">
        <v>45835</v>
      </c>
      <c r="M1547" s="257" t="str">
        <f>IF(Table2[[#This Row],[Resolve Date]]="","ONGOING","SOLVED")</f>
        <v>SOLVED</v>
      </c>
      <c r="N1547" s="258" t="s">
        <v>30</v>
      </c>
      <c r="O1547" s="257" t="str">
        <f>Table2[[#This Row],[K&amp;N REF ]]&amp;Table2[[#This Row],[Issue type ]]</f>
        <v>5016495652NO LABELS</v>
      </c>
      <c r="P1547" s="257">
        <f>YEAR(Table2[[#This Row],[Date ]])</f>
        <v>2025</v>
      </c>
      <c r="Q1547" s="257" t="str">
        <f>VLOOKUP(MONTH(Table2[[#This Row],[Date ]]),Months,2,0)</f>
        <v>June</v>
      </c>
      <c r="R1547" s="257" t="b">
        <f>COUNTIFS(Table2[Unique],Table2[[#This Row],[Unique]])&gt;1</f>
        <v>0</v>
      </c>
      <c r="S1547" s="257">
        <f>IF(Table2[[#This Row],[Status ]]="Solved",1,0)</f>
        <v>1</v>
      </c>
      <c r="T1547" s="257">
        <f>IF(Table2[[#This Row],[Status ]]="ongoing",1,0)</f>
        <v>0</v>
      </c>
    </row>
    <row r="1548" spans="1:20" x14ac:dyDescent="0.25">
      <c r="A1548" s="264">
        <v>5016511591</v>
      </c>
      <c r="B1548" s="269" t="str">
        <f>_xlfn.XLOOKUP(Table2[[#This Row],[K&amp;N REF ]],CAT_Details[Tracking Number],CAT_Details[S Ref],,0)</f>
        <v>20250625-S-70060</v>
      </c>
      <c r="C1548" s="270">
        <f>_xlfn.XLOOKUP(Table2[[#This Row],[K&amp;N REF ]],CAT_Details[Tracking Number],CAT_Details[TO Ref],,0)</f>
        <v>20250625748450</v>
      </c>
      <c r="D1548" s="270" t="str">
        <f>_xlfn.XLOOKUP(Table2[[#This Row],[K&amp;N REF ]],CAT_Details[Tracking Number],CAT_Details[Pickup Customer Name],,0)</f>
        <v>Isselburg Guß- und Bearbeitung Gmbh</v>
      </c>
      <c r="E1548" s="271" t="str">
        <f>_xlfn.XLOOKUP(Table2[[#This Row],[K&amp;N REF ]],CAT_Details[Tracking Number],CAT_Details[Delivery Country Code],,0)</f>
        <v>GB</v>
      </c>
      <c r="F1548" s="271" t="str">
        <f>_xlfn.XLOOKUP(Table2[[#This Row],[TO Ref]],CAT_Details[TO Ref],CAT_Details[Loc],,0)</f>
        <v>MY02</v>
      </c>
      <c r="G1548" s="257" t="s">
        <v>34</v>
      </c>
      <c r="H1548" s="257" t="s">
        <v>35</v>
      </c>
      <c r="I1548" s="280">
        <v>45835</v>
      </c>
      <c r="J1548" s="257" t="s">
        <v>26</v>
      </c>
      <c r="K1548" s="257" t="s">
        <v>32</v>
      </c>
      <c r="L1548" s="280">
        <v>45835</v>
      </c>
      <c r="M1548" s="257" t="str">
        <f>IF(Table2[[#This Row],[Resolve Date]]="","ONGOING","SOLVED")</f>
        <v>SOLVED</v>
      </c>
      <c r="N1548" s="258" t="s">
        <v>30</v>
      </c>
      <c r="O1548" s="257" t="str">
        <f>Table2[[#This Row],[K&amp;N REF ]]&amp;Table2[[#This Row],[Issue type ]]</f>
        <v>5016511591NO LABELS</v>
      </c>
      <c r="P1548" s="257">
        <f>YEAR(Table2[[#This Row],[Date ]])</f>
        <v>2025</v>
      </c>
      <c r="Q1548" s="257" t="str">
        <f>VLOOKUP(MONTH(Table2[[#This Row],[Date ]]),Months,2,0)</f>
        <v>June</v>
      </c>
      <c r="R1548" s="257" t="b">
        <f>COUNTIFS(Table2[Unique],Table2[[#This Row],[Unique]])&gt;1</f>
        <v>0</v>
      </c>
      <c r="S1548" s="257">
        <f>IF(Table2[[#This Row],[Status ]]="Solved",1,0)</f>
        <v>1</v>
      </c>
      <c r="T1548" s="257">
        <f>IF(Table2[[#This Row],[Status ]]="ongoing",1,0)</f>
        <v>0</v>
      </c>
    </row>
    <row r="1549" spans="1:20" x14ac:dyDescent="0.25">
      <c r="A1549" s="264">
        <v>5016482125</v>
      </c>
      <c r="B1549" s="269" t="str">
        <f>_xlfn.XLOOKUP(Table2[[#This Row],[K&amp;N REF ]],CAT_Details[Tracking Number],CAT_Details[S Ref],,0)</f>
        <v>20250620-S-70331</v>
      </c>
      <c r="C1549" s="270">
        <f>_xlfn.XLOOKUP(Table2[[#This Row],[K&amp;N REF ]],CAT_Details[Tracking Number],CAT_Details[TO Ref],,0)</f>
        <v>20250619744365</v>
      </c>
      <c r="D1549" s="270" t="str">
        <f>_xlfn.XLOOKUP(Table2[[#This Row],[K&amp;N REF ]],CAT_Details[Tracking Number],CAT_Details[Pickup Customer Name],,0)</f>
        <v>TIMKEN EUROPEAN SERVICE CENTER</v>
      </c>
      <c r="E1549" s="271" t="str">
        <f>_xlfn.XLOOKUP(Table2[[#This Row],[K&amp;N REF ]],CAT_Details[Tracking Number],CAT_Details[Delivery Country Code],,0)</f>
        <v>GB</v>
      </c>
      <c r="F1549" s="271" t="str">
        <f>_xlfn.XLOOKUP(Table2[[#This Row],[TO Ref]],CAT_Details[TO Ref],CAT_Details[Loc],,0)</f>
        <v>DK-BM01</v>
      </c>
      <c r="G1549" s="257" t="s">
        <v>36</v>
      </c>
      <c r="H1549" s="257" t="s">
        <v>35</v>
      </c>
      <c r="I1549" s="280">
        <v>45835</v>
      </c>
      <c r="J1549" s="257" t="s">
        <v>26</v>
      </c>
      <c r="K1549" s="257" t="s">
        <v>32</v>
      </c>
      <c r="L1549" s="280">
        <v>45835</v>
      </c>
      <c r="M1549" s="257" t="str">
        <f>IF(Table2[[#This Row],[Resolve Date]]="","ONGOING","SOLVED")</f>
        <v>SOLVED</v>
      </c>
      <c r="N1549" s="258" t="s">
        <v>30</v>
      </c>
      <c r="O1549" s="257" t="str">
        <f>Table2[[#This Row],[K&amp;N REF ]]&amp;Table2[[#This Row],[Issue type ]]</f>
        <v>5016482125NO LABELS</v>
      </c>
      <c r="P1549" s="257">
        <f>YEAR(Table2[[#This Row],[Date ]])</f>
        <v>2025</v>
      </c>
      <c r="Q1549" s="257" t="str">
        <f>VLOOKUP(MONTH(Table2[[#This Row],[Date ]]),Months,2,0)</f>
        <v>June</v>
      </c>
      <c r="R1549" s="257" t="b">
        <f>COUNTIFS(Table2[Unique],Table2[[#This Row],[Unique]])&gt;1</f>
        <v>0</v>
      </c>
      <c r="S1549" s="257">
        <f>IF(Table2[[#This Row],[Status ]]="Solved",1,0)</f>
        <v>1</v>
      </c>
      <c r="T1549" s="257">
        <f>IF(Table2[[#This Row],[Status ]]="ongoing",1,0)</f>
        <v>0</v>
      </c>
    </row>
    <row r="1550" spans="1:20" x14ac:dyDescent="0.25">
      <c r="A1550" s="264">
        <v>5016495716</v>
      </c>
      <c r="B1550" s="269" t="str">
        <f>_xlfn.XLOOKUP(Table2[[#This Row],[K&amp;N REF ]],CAT_Details[Tracking Number],CAT_Details[S Ref],,0)</f>
        <v>20250623-S-70289</v>
      </c>
      <c r="C1550" s="270">
        <f>_xlfn.XLOOKUP(Table2[[#This Row],[K&amp;N REF ]],CAT_Details[Tracking Number],CAT_Details[TO Ref],,0)</f>
        <v>20250619744549</v>
      </c>
      <c r="D1550" s="270" t="str">
        <f>_xlfn.XLOOKUP(Table2[[#This Row],[K&amp;N REF ]],CAT_Details[Tracking Number],CAT_Details[Pickup Customer Name],,0)</f>
        <v>MOTA SA</v>
      </c>
      <c r="E1550" s="271" t="str">
        <f>_xlfn.XLOOKUP(Table2[[#This Row],[K&amp;N REF ]],CAT_Details[Tracking Number],CAT_Details[Delivery Country Code],,0)</f>
        <v>GB</v>
      </c>
      <c r="F1550" s="271" t="str">
        <f>_xlfn.XLOOKUP(Table2[[#This Row],[TO Ref]],CAT_Details[TO Ref],CAT_Details[Loc],,0)</f>
        <v>DX01-L5</v>
      </c>
      <c r="G1550" s="257" t="s">
        <v>36</v>
      </c>
      <c r="H1550" s="257" t="s">
        <v>35</v>
      </c>
      <c r="I1550" s="280">
        <v>45835</v>
      </c>
      <c r="J1550" s="257" t="s">
        <v>26</v>
      </c>
      <c r="K1550" s="257" t="s">
        <v>32</v>
      </c>
      <c r="L1550" s="280">
        <v>45835</v>
      </c>
      <c r="M1550" s="257" t="str">
        <f>IF(Table2[[#This Row],[Resolve Date]]="","ONGOING","SOLVED")</f>
        <v>SOLVED</v>
      </c>
      <c r="N1550" s="258" t="s">
        <v>30</v>
      </c>
      <c r="O1550" s="257" t="str">
        <f>Table2[[#This Row],[K&amp;N REF ]]&amp;Table2[[#This Row],[Issue type ]]</f>
        <v>5016495716NO LABELS</v>
      </c>
      <c r="P1550" s="257">
        <f>YEAR(Table2[[#This Row],[Date ]])</f>
        <v>2025</v>
      </c>
      <c r="Q1550" s="257" t="str">
        <f>VLOOKUP(MONTH(Table2[[#This Row],[Date ]]),Months,2,0)</f>
        <v>June</v>
      </c>
      <c r="R1550" s="257" t="b">
        <f>COUNTIFS(Table2[Unique],Table2[[#This Row],[Unique]])&gt;1</f>
        <v>0</v>
      </c>
      <c r="S1550" s="257">
        <f>IF(Table2[[#This Row],[Status ]]="Solved",1,0)</f>
        <v>1</v>
      </c>
      <c r="T1550" s="257">
        <f>IF(Table2[[#This Row],[Status ]]="ongoing",1,0)</f>
        <v>0</v>
      </c>
    </row>
    <row r="1551" spans="1:20" x14ac:dyDescent="0.25">
      <c r="A1551" s="264">
        <v>5016527004</v>
      </c>
      <c r="B1551" s="269" t="str">
        <f>_xlfn.XLOOKUP(Table2[[#This Row],[K&amp;N REF ]],CAT_Details[Tracking Number],CAT_Details[S Ref],,0)</f>
        <v>20250625-S-70585</v>
      </c>
      <c r="C1551" s="270">
        <f>_xlfn.XLOOKUP(Table2[[#This Row],[K&amp;N REF ]],CAT_Details[Tracking Number],CAT_Details[TO Ref],,0)</f>
        <v>20250624748008</v>
      </c>
      <c r="D1551" s="270" t="str">
        <f>_xlfn.XLOOKUP(Table2[[#This Row],[K&amp;N REF ]],CAT_Details[Tracking Number],CAT_Details[Pickup Customer Name],,0)</f>
        <v>SAN MARTINO (AT)/SELMAT SRL</v>
      </c>
      <c r="E1551" s="271" t="str">
        <f>_xlfn.XLOOKUP(Table2[[#This Row],[K&amp;N REF ]],CAT_Details[Tracking Number],CAT_Details[Delivery Country Code],,0)</f>
        <v>GB</v>
      </c>
      <c r="F1551" s="271">
        <f>_xlfn.XLOOKUP(Table2[[#This Row],[TO Ref]],CAT_Details[TO Ref],CAT_Details[Loc],,0)</f>
        <v>3402</v>
      </c>
      <c r="G1551" s="257" t="s">
        <v>24</v>
      </c>
      <c r="H1551" s="257" t="s">
        <v>35</v>
      </c>
      <c r="I1551" s="280">
        <v>45838</v>
      </c>
      <c r="J1551" s="257" t="s">
        <v>26</v>
      </c>
      <c r="K1551" s="257" t="s">
        <v>32</v>
      </c>
      <c r="L1551" s="280">
        <v>45838</v>
      </c>
      <c r="M1551" s="257" t="str">
        <f>IF(Table2[[#This Row],[Resolve Date]]="","ONGOING","SOLVED")</f>
        <v>SOLVED</v>
      </c>
      <c r="N1551" s="258" t="s">
        <v>30</v>
      </c>
      <c r="O1551" s="257" t="str">
        <f>Table2[[#This Row],[K&amp;N REF ]]&amp;Table2[[#This Row],[Issue type ]]</f>
        <v>5016527004NO LABELS</v>
      </c>
      <c r="P1551" s="257">
        <f>YEAR(Table2[[#This Row],[Date ]])</f>
        <v>2025</v>
      </c>
      <c r="Q1551" s="257" t="str">
        <f>VLOOKUP(MONTH(Table2[[#This Row],[Date ]]),Months,2,0)</f>
        <v>June</v>
      </c>
      <c r="R1551" s="257" t="b">
        <f>COUNTIFS(Table2[Unique],Table2[[#This Row],[Unique]])&gt;1</f>
        <v>0</v>
      </c>
      <c r="S1551" s="257">
        <f>IF(Table2[[#This Row],[Status ]]="Solved",1,0)</f>
        <v>1</v>
      </c>
      <c r="T1551" s="257">
        <f>IF(Table2[[#This Row],[Status ]]="ongoing",1,0)</f>
        <v>0</v>
      </c>
    </row>
    <row r="1552" spans="1:20" x14ac:dyDescent="0.25">
      <c r="A1552" s="264">
        <v>5016527004</v>
      </c>
      <c r="B1552" s="269" t="str">
        <f>_xlfn.XLOOKUP(Table2[[#This Row],[K&amp;N REF ]],CAT_Details[Tracking Number],CAT_Details[S Ref],,0)</f>
        <v>20250625-S-70585</v>
      </c>
      <c r="C1552" s="270">
        <f>_xlfn.XLOOKUP(Table2[[#This Row],[K&amp;N REF ]],CAT_Details[Tracking Number],CAT_Details[TO Ref],,0)</f>
        <v>20250624748008</v>
      </c>
      <c r="D1552" s="270" t="str">
        <f>_xlfn.XLOOKUP(Table2[[#This Row],[K&amp;N REF ]],CAT_Details[Tracking Number],CAT_Details[Pickup Customer Name],,0)</f>
        <v>SAN MARTINO (AT)/SELMAT SRL</v>
      </c>
      <c r="E1552" s="271" t="str">
        <f>_xlfn.XLOOKUP(Table2[[#This Row],[K&amp;N REF ]],CAT_Details[Tracking Number],CAT_Details[Delivery Country Code],,0)</f>
        <v>GB</v>
      </c>
      <c r="F1552" s="271">
        <f>_xlfn.XLOOKUP(Table2[[#This Row],[TO Ref]],CAT_Details[TO Ref],CAT_Details[Loc],,0)</f>
        <v>3402</v>
      </c>
      <c r="G1552" s="257" t="s">
        <v>24</v>
      </c>
      <c r="H1552" s="257" t="s">
        <v>25</v>
      </c>
      <c r="I1552" s="280">
        <v>45838</v>
      </c>
      <c r="J1552" s="257" t="s">
        <v>26</v>
      </c>
      <c r="K1552" s="257" t="s">
        <v>32</v>
      </c>
      <c r="L1552" s="280">
        <v>45842</v>
      </c>
      <c r="M1552" s="257" t="str">
        <f>IF(Table2[[#This Row],[Resolve Date]]="","ONGOING","SOLVED")</f>
        <v>SOLVED</v>
      </c>
      <c r="N1552" s="258" t="s">
        <v>30</v>
      </c>
      <c r="O1552" s="257" t="str">
        <f>Table2[[#This Row],[K&amp;N REF ]]&amp;Table2[[#This Row],[Issue type ]]</f>
        <v xml:space="preserve">5016527004DAMAGE </v>
      </c>
      <c r="P1552" s="257">
        <f>YEAR(Table2[[#This Row],[Date ]])</f>
        <v>2025</v>
      </c>
      <c r="Q1552" s="257" t="str">
        <f>VLOOKUP(MONTH(Table2[[#This Row],[Date ]]),Months,2,0)</f>
        <v>June</v>
      </c>
      <c r="R1552" s="257" t="b">
        <f>COUNTIFS(Table2[Unique],Table2[[#This Row],[Unique]])&gt;1</f>
        <v>0</v>
      </c>
      <c r="S1552" s="257">
        <f>IF(Table2[[#This Row],[Status ]]="Solved",1,0)</f>
        <v>1</v>
      </c>
      <c r="T1552" s="257">
        <f>IF(Table2[[#This Row],[Status ]]="ongoing",1,0)</f>
        <v>0</v>
      </c>
    </row>
    <row r="1553" spans="1:20" x14ac:dyDescent="0.25">
      <c r="A1553" s="264">
        <v>5016527004</v>
      </c>
      <c r="B1553" s="269" t="str">
        <f>_xlfn.XLOOKUP(Table2[[#This Row],[K&amp;N REF ]],CAT_Details[Tracking Number],CAT_Details[S Ref],,0)</f>
        <v>20250625-S-70585</v>
      </c>
      <c r="C1553" s="270">
        <f>_xlfn.XLOOKUP(Table2[[#This Row],[K&amp;N REF ]],CAT_Details[Tracking Number],CAT_Details[TO Ref],,0)</f>
        <v>20250624748008</v>
      </c>
      <c r="D1553" s="270" t="str">
        <f>_xlfn.XLOOKUP(Table2[[#This Row],[K&amp;N REF ]],CAT_Details[Tracking Number],CAT_Details[Pickup Customer Name],,0)</f>
        <v>SAN MARTINO (AT)/SELMAT SRL</v>
      </c>
      <c r="E1553" s="271" t="str">
        <f>_xlfn.XLOOKUP(Table2[[#This Row],[K&amp;N REF ]],CAT_Details[Tracking Number],CAT_Details[Delivery Country Code],,0)</f>
        <v>GB</v>
      </c>
      <c r="F1553" s="271">
        <f>_xlfn.XLOOKUP(Table2[[#This Row],[TO Ref]],CAT_Details[TO Ref],CAT_Details[Loc],,0)</f>
        <v>3402</v>
      </c>
      <c r="G1553" s="257" t="s">
        <v>24</v>
      </c>
      <c r="H1553" s="257" t="s">
        <v>42</v>
      </c>
      <c r="I1553" s="280">
        <v>45838</v>
      </c>
      <c r="J1553" s="257" t="s">
        <v>26</v>
      </c>
      <c r="K1553" s="257" t="s">
        <v>32</v>
      </c>
      <c r="L1553" s="280">
        <v>45842</v>
      </c>
      <c r="M1553" s="257" t="str">
        <f>IF(Table2[[#This Row],[Resolve Date]]="","ONGOING","SOLVED")</f>
        <v>SOLVED</v>
      </c>
      <c r="N1553" s="258" t="s">
        <v>30</v>
      </c>
      <c r="O1553" s="257" t="str">
        <f>Table2[[#This Row],[K&amp;N REF ]]&amp;Table2[[#This Row],[Issue type ]]</f>
        <v>5016527004AMOUNT</v>
      </c>
      <c r="P1553" s="257">
        <f>YEAR(Table2[[#This Row],[Date ]])</f>
        <v>2025</v>
      </c>
      <c r="Q1553" s="257" t="str">
        <f>VLOOKUP(MONTH(Table2[[#This Row],[Date ]]),Months,2,0)</f>
        <v>June</v>
      </c>
      <c r="R1553" s="257" t="b">
        <f>COUNTIFS(Table2[Unique],Table2[[#This Row],[Unique]])&gt;1</f>
        <v>0</v>
      </c>
      <c r="S1553" s="257">
        <f>IF(Table2[[#This Row],[Status ]]="Solved",1,0)</f>
        <v>1</v>
      </c>
      <c r="T1553" s="257">
        <f>IF(Table2[[#This Row],[Status ]]="ongoing",1,0)</f>
        <v>0</v>
      </c>
    </row>
    <row r="1554" spans="1:20" x14ac:dyDescent="0.25">
      <c r="A1554" s="264">
        <v>5016522374</v>
      </c>
      <c r="B1554" s="269" t="str">
        <f>_xlfn.XLOOKUP(Table2[[#This Row],[K&amp;N REF ]],CAT_Details[Tracking Number],CAT_Details[S Ref],,0)</f>
        <v>20250626-S-70074</v>
      </c>
      <c r="C1554" s="270">
        <f>_xlfn.XLOOKUP(Table2[[#This Row],[K&amp;N REF ]],CAT_Details[Tracking Number],CAT_Details[TO Ref],,0)</f>
        <v>20250626750036</v>
      </c>
      <c r="D1554" s="270" t="str">
        <f>_xlfn.XLOOKUP(Table2[[#This Row],[K&amp;N REF ]],CAT_Details[Tracking Number],CAT_Details[Pickup Customer Name],,0)</f>
        <v>SAN MARTINO (AT)/SELMAT SRL</v>
      </c>
      <c r="E1554" s="271" t="str">
        <f>_xlfn.XLOOKUP(Table2[[#This Row],[K&amp;N REF ]],CAT_Details[Tracking Number],CAT_Details[Delivery Country Code],,0)</f>
        <v>GB</v>
      </c>
      <c r="F1554" s="271">
        <f>_xlfn.XLOOKUP(Table2[[#This Row],[TO Ref]],CAT_Details[TO Ref],CAT_Details[Loc],,0)</f>
        <v>3402</v>
      </c>
      <c r="G1554" s="257" t="s">
        <v>24</v>
      </c>
      <c r="H1554" s="257" t="s">
        <v>35</v>
      </c>
      <c r="I1554" s="280">
        <v>45838</v>
      </c>
      <c r="J1554" s="257" t="s">
        <v>26</v>
      </c>
      <c r="K1554" s="257" t="s">
        <v>32</v>
      </c>
      <c r="L1554" s="280">
        <v>45838</v>
      </c>
      <c r="M1554" s="257" t="str">
        <f>IF(Table2[[#This Row],[Resolve Date]]="","ONGOING","SOLVED")</f>
        <v>SOLVED</v>
      </c>
      <c r="N1554" s="258" t="s">
        <v>30</v>
      </c>
      <c r="O1554" s="257" t="str">
        <f>Table2[[#This Row],[K&amp;N REF ]]&amp;Table2[[#This Row],[Issue type ]]</f>
        <v>5016522374NO LABELS</v>
      </c>
      <c r="P1554" s="257">
        <f>YEAR(Table2[[#This Row],[Date ]])</f>
        <v>2025</v>
      </c>
      <c r="Q1554" s="257" t="str">
        <f>VLOOKUP(MONTH(Table2[[#This Row],[Date ]]),Months,2,0)</f>
        <v>June</v>
      </c>
      <c r="R1554" s="257" t="b">
        <f>COUNTIFS(Table2[Unique],Table2[[#This Row],[Unique]])&gt;1</f>
        <v>0</v>
      </c>
      <c r="S1554" s="257">
        <f>IF(Table2[[#This Row],[Status ]]="Solved",1,0)</f>
        <v>1</v>
      </c>
      <c r="T1554" s="257">
        <f>IF(Table2[[#This Row],[Status ]]="ongoing",1,0)</f>
        <v>0</v>
      </c>
    </row>
    <row r="1555" spans="1:20" x14ac:dyDescent="0.25">
      <c r="A1555" s="264">
        <v>5016522374</v>
      </c>
      <c r="B1555" s="269" t="str">
        <f>_xlfn.XLOOKUP(Table2[[#This Row],[K&amp;N REF ]],CAT_Details[Tracking Number],CAT_Details[S Ref],,0)</f>
        <v>20250626-S-70074</v>
      </c>
      <c r="C1555" s="270">
        <f>_xlfn.XLOOKUP(Table2[[#This Row],[K&amp;N REF ]],CAT_Details[Tracking Number],CAT_Details[TO Ref],,0)</f>
        <v>20250626750036</v>
      </c>
      <c r="D1555" s="270" t="str">
        <f>_xlfn.XLOOKUP(Table2[[#This Row],[K&amp;N REF ]],CAT_Details[Tracking Number],CAT_Details[Pickup Customer Name],,0)</f>
        <v>SAN MARTINO (AT)/SELMAT SRL</v>
      </c>
      <c r="E1555" s="271" t="str">
        <f>_xlfn.XLOOKUP(Table2[[#This Row],[K&amp;N REF ]],CAT_Details[Tracking Number],CAT_Details[Delivery Country Code],,0)</f>
        <v>GB</v>
      </c>
      <c r="F1555" s="271">
        <f>_xlfn.XLOOKUP(Table2[[#This Row],[TO Ref]],CAT_Details[TO Ref],CAT_Details[Loc],,0)</f>
        <v>3402</v>
      </c>
      <c r="G1555" s="257" t="s">
        <v>24</v>
      </c>
      <c r="H1555" s="257" t="s">
        <v>42</v>
      </c>
      <c r="I1555" s="280">
        <v>45838</v>
      </c>
      <c r="J1555" s="257" t="s">
        <v>26</v>
      </c>
      <c r="K1555" s="257" t="s">
        <v>32</v>
      </c>
      <c r="L1555" s="280">
        <v>45855</v>
      </c>
      <c r="M1555" s="257" t="str">
        <f>IF(Table2[[#This Row],[Resolve Date]]="","ONGOING","SOLVED")</f>
        <v>SOLVED</v>
      </c>
      <c r="N1555" s="258" t="s">
        <v>30</v>
      </c>
      <c r="O1555" s="257" t="str">
        <f>Table2[[#This Row],[K&amp;N REF ]]&amp;Table2[[#This Row],[Issue type ]]</f>
        <v>5016522374AMOUNT</v>
      </c>
      <c r="P1555" s="257">
        <f>YEAR(Table2[[#This Row],[Date ]])</f>
        <v>2025</v>
      </c>
      <c r="Q1555" s="257" t="str">
        <f>VLOOKUP(MONTH(Table2[[#This Row],[Date ]]),Months,2,0)</f>
        <v>June</v>
      </c>
      <c r="R1555" s="257" t="b">
        <f>COUNTIFS(Table2[Unique],Table2[[#This Row],[Unique]])&gt;1</f>
        <v>0</v>
      </c>
      <c r="S1555" s="257">
        <f>IF(Table2[[#This Row],[Status ]]="Solved",1,0)</f>
        <v>1</v>
      </c>
      <c r="T1555" s="257">
        <f>IF(Table2[[#This Row],[Status ]]="ongoing",1,0)</f>
        <v>0</v>
      </c>
    </row>
    <row r="1556" spans="1:20" x14ac:dyDescent="0.25">
      <c r="A1556" s="264">
        <v>5016512138</v>
      </c>
      <c r="B1556" s="269" t="str">
        <f>_xlfn.XLOOKUP(Table2[[#This Row],[K&amp;N REF ]],CAT_Details[Tracking Number],CAT_Details[S Ref],,0)</f>
        <v>20250624-S-70309</v>
      </c>
      <c r="C1556" s="270">
        <f>_xlfn.XLOOKUP(Table2[[#This Row],[K&amp;N REF ]],CAT_Details[Tracking Number],CAT_Details[TO Ref],,0)</f>
        <v>20250609736388</v>
      </c>
      <c r="D1556" s="270" t="str">
        <f>_xlfn.XLOOKUP(Table2[[#This Row],[K&amp;N REF ]],CAT_Details[Tracking Number],CAT_Details[Pickup Customer Name],,0)</f>
        <v>HUSCO INTERNATIONAL LTD</v>
      </c>
      <c r="E1556" s="271" t="str">
        <f>_xlfn.XLOOKUP(Table2[[#This Row],[K&amp;N REF ]],CAT_Details[Tracking Number],CAT_Details[Delivery Country Code],,0)</f>
        <v>FR</v>
      </c>
      <c r="F1556" s="271">
        <f>_xlfn.XLOOKUP(Table2[[#This Row],[TO Ref]],CAT_Details[TO Ref],CAT_Details[Loc],,0)</f>
        <v>3705</v>
      </c>
      <c r="G1556" s="257" t="s">
        <v>199</v>
      </c>
      <c r="H1556" s="257" t="s">
        <v>35</v>
      </c>
      <c r="I1556" s="280">
        <v>45838</v>
      </c>
      <c r="J1556" s="257" t="s">
        <v>26</v>
      </c>
      <c r="K1556" s="257" t="s">
        <v>32</v>
      </c>
      <c r="L1556" s="280">
        <v>45838</v>
      </c>
      <c r="M1556" s="257" t="str">
        <f>IF(Table2[[#This Row],[Resolve Date]]="","ONGOING","SOLVED")</f>
        <v>SOLVED</v>
      </c>
      <c r="N1556" s="258" t="s">
        <v>30</v>
      </c>
      <c r="O1556" s="257" t="str">
        <f>Table2[[#This Row],[K&amp;N REF ]]&amp;Table2[[#This Row],[Issue type ]]</f>
        <v>5016512138NO LABELS</v>
      </c>
      <c r="P1556" s="257">
        <f>YEAR(Table2[[#This Row],[Date ]])</f>
        <v>2025</v>
      </c>
      <c r="Q1556" s="257" t="str">
        <f>VLOOKUP(MONTH(Table2[[#This Row],[Date ]]),Months,2,0)</f>
        <v>June</v>
      </c>
      <c r="R1556" s="257" t="b">
        <f>COUNTIFS(Table2[Unique],Table2[[#This Row],[Unique]])&gt;1</f>
        <v>0</v>
      </c>
      <c r="S1556" s="257">
        <f>IF(Table2[[#This Row],[Status ]]="Solved",1,0)</f>
        <v>1</v>
      </c>
      <c r="T1556" s="257">
        <f>IF(Table2[[#This Row],[Status ]]="ongoing",1,0)</f>
        <v>0</v>
      </c>
    </row>
    <row r="1557" spans="1:20" x14ac:dyDescent="0.25">
      <c r="A1557" s="264">
        <v>5016496124</v>
      </c>
      <c r="B1557" s="269" t="str">
        <f>_xlfn.XLOOKUP(Table2[[#This Row],[K&amp;N REF ]],CAT_Details[Tracking Number],CAT_Details[S Ref],,0)</f>
        <v>20250623-S-70267</v>
      </c>
      <c r="C1557" s="270">
        <f>_xlfn.XLOOKUP(Table2[[#This Row],[K&amp;N REF ]],CAT_Details[Tracking Number],CAT_Details[TO Ref],,0)</f>
        <v>20250619745111</v>
      </c>
      <c r="D1557" s="270" t="str">
        <f>_xlfn.XLOOKUP(Table2[[#This Row],[K&amp;N REF ]],CAT_Details[Tracking Number],CAT_Details[Pickup Customer Name],,0)</f>
        <v>DANA SPICER DRIVESHAFT  ASSEMBLY</v>
      </c>
      <c r="E1557" s="271" t="str">
        <f>_xlfn.XLOOKUP(Table2[[#This Row],[K&amp;N REF ]],CAT_Details[Tracking Number],CAT_Details[Delivery Country Code],,0)</f>
        <v>FR</v>
      </c>
      <c r="F1557" s="271">
        <f>_xlfn.XLOOKUP(Table2[[#This Row],[TO Ref]],CAT_Details[TO Ref],CAT_Details[Loc],,0)</f>
        <v>3705</v>
      </c>
      <c r="G1557" s="257" t="s">
        <v>199</v>
      </c>
      <c r="H1557" s="257" t="s">
        <v>35</v>
      </c>
      <c r="I1557" s="280">
        <v>45838</v>
      </c>
      <c r="J1557" s="257" t="s">
        <v>26</v>
      </c>
      <c r="K1557" s="257" t="s">
        <v>32</v>
      </c>
      <c r="L1557" s="280">
        <v>45838</v>
      </c>
      <c r="M1557" s="257" t="str">
        <f>IF(Table2[[#This Row],[Resolve Date]]="","ONGOING","SOLVED")</f>
        <v>SOLVED</v>
      </c>
      <c r="N1557" s="258" t="s">
        <v>30</v>
      </c>
      <c r="O1557" s="257" t="str">
        <f>Table2[[#This Row],[K&amp;N REF ]]&amp;Table2[[#This Row],[Issue type ]]</f>
        <v>5016496124NO LABELS</v>
      </c>
      <c r="P1557" s="257">
        <f>YEAR(Table2[[#This Row],[Date ]])</f>
        <v>2025</v>
      </c>
      <c r="Q1557" s="257" t="str">
        <f>VLOOKUP(MONTH(Table2[[#This Row],[Date ]]),Months,2,0)</f>
        <v>June</v>
      </c>
      <c r="R1557" s="257" t="b">
        <f>COUNTIFS(Table2[Unique],Table2[[#This Row],[Unique]])&gt;1</f>
        <v>0</v>
      </c>
      <c r="S1557" s="257">
        <f>IF(Table2[[#This Row],[Status ]]="Solved",1,0)</f>
        <v>1</v>
      </c>
      <c r="T1557" s="257">
        <f>IF(Table2[[#This Row],[Status ]]="ongoing",1,0)</f>
        <v>0</v>
      </c>
    </row>
    <row r="1558" spans="1:20" x14ac:dyDescent="0.25">
      <c r="A1558" s="264">
        <v>5016511508</v>
      </c>
      <c r="B1558" s="269" t="str">
        <f>_xlfn.XLOOKUP(Table2[[#This Row],[K&amp;N REF ]],CAT_Details[Tracking Number],CAT_Details[S Ref],,0)</f>
        <v>20250624-S-70304</v>
      </c>
      <c r="C1558" s="270">
        <f>_xlfn.XLOOKUP(Table2[[#This Row],[K&amp;N REF ]],CAT_Details[Tracking Number],CAT_Details[TO Ref],,0)</f>
        <v>20250620745520</v>
      </c>
      <c r="D1558" s="270" t="str">
        <f>_xlfn.XLOOKUP(Table2[[#This Row],[K&amp;N REF ]],CAT_Details[Tracking Number],CAT_Details[Pickup Customer Name],,0)</f>
        <v>GERRY JONES TRANSPORT</v>
      </c>
      <c r="E1558" s="271" t="str">
        <f>_xlfn.XLOOKUP(Table2[[#This Row],[K&amp;N REF ]],CAT_Details[Tracking Number],CAT_Details[Delivery Country Code],,0)</f>
        <v>FR</v>
      </c>
      <c r="F1558" s="271">
        <f>_xlfn.XLOOKUP(Table2[[#This Row],[TO Ref]],CAT_Details[TO Ref],CAT_Details[Loc],,0)</f>
        <v>3705</v>
      </c>
      <c r="G1558" s="257" t="s">
        <v>199</v>
      </c>
      <c r="H1558" s="257" t="s">
        <v>35</v>
      </c>
      <c r="I1558" s="280">
        <v>45838</v>
      </c>
      <c r="J1558" s="257" t="s">
        <v>26</v>
      </c>
      <c r="K1558" s="257" t="s">
        <v>32</v>
      </c>
      <c r="L1558" s="280">
        <v>45838</v>
      </c>
      <c r="M1558" s="257" t="str">
        <f>IF(Table2[[#This Row],[Resolve Date]]="","ONGOING","SOLVED")</f>
        <v>SOLVED</v>
      </c>
      <c r="N1558" s="258" t="s">
        <v>30</v>
      </c>
      <c r="O1558" s="257" t="str">
        <f>Table2[[#This Row],[K&amp;N REF ]]&amp;Table2[[#This Row],[Issue type ]]</f>
        <v>5016511508NO LABELS</v>
      </c>
      <c r="P1558" s="257">
        <f>YEAR(Table2[[#This Row],[Date ]])</f>
        <v>2025</v>
      </c>
      <c r="Q1558" s="257" t="str">
        <f>VLOOKUP(MONTH(Table2[[#This Row],[Date ]]),Months,2,0)</f>
        <v>June</v>
      </c>
      <c r="R1558" s="257" t="b">
        <f>COUNTIFS(Table2[Unique],Table2[[#This Row],[Unique]])&gt;1</f>
        <v>0</v>
      </c>
      <c r="S1558" s="257">
        <f>IF(Table2[[#This Row],[Status ]]="Solved",1,0)</f>
        <v>1</v>
      </c>
      <c r="T1558" s="257">
        <f>IF(Table2[[#This Row],[Status ]]="ongoing",1,0)</f>
        <v>0</v>
      </c>
    </row>
    <row r="1559" spans="1:20" x14ac:dyDescent="0.25">
      <c r="A1559" s="264">
        <v>5016511754</v>
      </c>
      <c r="B1559" s="269" t="str">
        <f>_xlfn.XLOOKUP(Table2[[#This Row],[K&amp;N REF ]],CAT_Details[Tracking Number],CAT_Details[S Ref],,0)</f>
        <v>20250624-S-70311</v>
      </c>
      <c r="C1559" s="270">
        <f>_xlfn.XLOOKUP(Table2[[#This Row],[K&amp;N REF ]],CAT_Details[Tracking Number],CAT_Details[TO Ref],,0)</f>
        <v>20250624747417</v>
      </c>
      <c r="D1559" s="270" t="str">
        <f>_xlfn.XLOOKUP(Table2[[#This Row],[K&amp;N REF ]],CAT_Details[Tracking Number],CAT_Details[Pickup Customer Name],,0)</f>
        <v>BERGSTROM EUROPE LTD</v>
      </c>
      <c r="E1559" s="271" t="str">
        <f>_xlfn.XLOOKUP(Table2[[#This Row],[K&amp;N REF ]],CAT_Details[Tracking Number],CAT_Details[Delivery Country Code],,0)</f>
        <v>FR</v>
      </c>
      <c r="F1559" s="271">
        <f>_xlfn.XLOOKUP(Table2[[#This Row],[TO Ref]],CAT_Details[TO Ref],CAT_Details[Loc],,0)</f>
        <v>3705</v>
      </c>
      <c r="G1559" s="257" t="s">
        <v>199</v>
      </c>
      <c r="H1559" s="257" t="s">
        <v>35</v>
      </c>
      <c r="I1559" s="280">
        <v>45838</v>
      </c>
      <c r="J1559" s="257" t="s">
        <v>26</v>
      </c>
      <c r="K1559" s="257" t="s">
        <v>32</v>
      </c>
      <c r="L1559" s="280">
        <v>45838</v>
      </c>
      <c r="M1559" s="257" t="str">
        <f>IF(Table2[[#This Row],[Resolve Date]]="","ONGOING","SOLVED")</f>
        <v>SOLVED</v>
      </c>
      <c r="N1559" s="258" t="s">
        <v>30</v>
      </c>
      <c r="O1559" s="257" t="str">
        <f>Table2[[#This Row],[K&amp;N REF ]]&amp;Table2[[#This Row],[Issue type ]]</f>
        <v>5016511754NO LABELS</v>
      </c>
      <c r="P1559" s="257">
        <f>YEAR(Table2[[#This Row],[Date ]])</f>
        <v>2025</v>
      </c>
      <c r="Q1559" s="257" t="str">
        <f>VLOOKUP(MONTH(Table2[[#This Row],[Date ]]),Months,2,0)</f>
        <v>June</v>
      </c>
      <c r="R1559" s="257" t="b">
        <f>COUNTIFS(Table2[Unique],Table2[[#This Row],[Unique]])&gt;1</f>
        <v>0</v>
      </c>
      <c r="S1559" s="257">
        <f>IF(Table2[[#This Row],[Status ]]="Solved",1,0)</f>
        <v>1</v>
      </c>
      <c r="T1559" s="257">
        <f>IF(Table2[[#This Row],[Status ]]="ongoing",1,0)</f>
        <v>0</v>
      </c>
    </row>
    <row r="1560" spans="1:20" x14ac:dyDescent="0.25">
      <c r="A1560" s="264">
        <v>5016465909</v>
      </c>
      <c r="B1560" s="269" t="str">
        <f>_xlfn.XLOOKUP(Table2[[#This Row],[K&amp;N REF ]],CAT_Details[Tracking Number],CAT_Details[S Ref],,0)</f>
        <v>20250619-S-70533</v>
      </c>
      <c r="C1560" s="270">
        <f>_xlfn.XLOOKUP(Table2[[#This Row],[K&amp;N REF ]],CAT_Details[Tracking Number],CAT_Details[TO Ref],,0)</f>
        <v>20250617742803</v>
      </c>
      <c r="D1560" s="270" t="str">
        <f>_xlfn.XLOOKUP(Table2[[#This Row],[K&amp;N REF ]],CAT_Details[Tracking Number],CAT_Details[Pickup Customer Name],,0)</f>
        <v>Industrilas AB</v>
      </c>
      <c r="E1560" s="271" t="str">
        <f>_xlfn.XLOOKUP(Table2[[#This Row],[K&amp;N REF ]],CAT_Details[Tracking Number],CAT_Details[Delivery Country Code],,0)</f>
        <v>GB</v>
      </c>
      <c r="F1560" s="271" t="str">
        <f>_xlfn.XLOOKUP(Table2[[#This Row],[TO Ref]],CAT_Details[TO Ref],CAT_Details[Loc],,0)</f>
        <v>DK-LW08</v>
      </c>
      <c r="G1560" s="257" t="s">
        <v>44</v>
      </c>
      <c r="H1560" s="257" t="s">
        <v>35</v>
      </c>
      <c r="I1560" s="280">
        <v>45838</v>
      </c>
      <c r="J1560" s="257" t="s">
        <v>26</v>
      </c>
      <c r="K1560" s="257" t="s">
        <v>32</v>
      </c>
      <c r="L1560" s="280">
        <v>45838</v>
      </c>
      <c r="M1560" s="257" t="str">
        <f>IF(Table2[[#This Row],[Resolve Date]]="","ONGOING","SOLVED")</f>
        <v>SOLVED</v>
      </c>
      <c r="N1560" s="258" t="s">
        <v>30</v>
      </c>
      <c r="O1560" s="257" t="str">
        <f>Table2[[#This Row],[K&amp;N REF ]]&amp;Table2[[#This Row],[Issue type ]]</f>
        <v>5016465909NO LABELS</v>
      </c>
      <c r="P1560" s="257">
        <f>YEAR(Table2[[#This Row],[Date ]])</f>
        <v>2025</v>
      </c>
      <c r="Q1560" s="257" t="str">
        <f>VLOOKUP(MONTH(Table2[[#This Row],[Date ]]),Months,2,0)</f>
        <v>June</v>
      </c>
      <c r="R1560" s="257" t="b">
        <f>COUNTIFS(Table2[Unique],Table2[[#This Row],[Unique]])&gt;1</f>
        <v>0</v>
      </c>
      <c r="S1560" s="257">
        <f>IF(Table2[[#This Row],[Status ]]="Solved",1,0)</f>
        <v>1</v>
      </c>
      <c r="T1560" s="257">
        <f>IF(Table2[[#This Row],[Status ]]="ongoing",1,0)</f>
        <v>0</v>
      </c>
    </row>
    <row r="1561" spans="1:20" x14ac:dyDescent="0.25">
      <c r="A1561" s="264">
        <v>5016495936</v>
      </c>
      <c r="B1561" s="269" t="str">
        <f>_xlfn.XLOOKUP(Table2[[#This Row],[K&amp;N REF ]],CAT_Details[Tracking Number],CAT_Details[S Ref],,0)</f>
        <v>20250623-S-70188</v>
      </c>
      <c r="C1561" s="270">
        <f>_xlfn.XLOOKUP(Table2[[#This Row],[K&amp;N REF ]],CAT_Details[Tracking Number],CAT_Details[TO Ref],,0)</f>
        <v>20250623746121</v>
      </c>
      <c r="D1561" s="270" t="str">
        <f>_xlfn.XLOOKUP(Table2[[#This Row],[K&amp;N REF ]],CAT_Details[Tracking Number],CAT_Details[Pickup Customer Name],,0)</f>
        <v>Grammer Technical Components GmbH</v>
      </c>
      <c r="E1561" s="271" t="str">
        <f>_xlfn.XLOOKUP(Table2[[#This Row],[K&amp;N REF ]],CAT_Details[Tracking Number],CAT_Details[Delivery Country Code],,0)</f>
        <v>GB</v>
      </c>
      <c r="F1561" s="271" t="str">
        <f>_xlfn.XLOOKUP(Table2[[#This Row],[TO Ref]],CAT_Details[TO Ref],CAT_Details[Loc],,0)</f>
        <v>U2-L5</v>
      </c>
      <c r="G1561" s="257" t="s">
        <v>34</v>
      </c>
      <c r="H1561" s="257" t="s">
        <v>35</v>
      </c>
      <c r="I1561" s="280">
        <v>45838</v>
      </c>
      <c r="J1561" s="257" t="s">
        <v>26</v>
      </c>
      <c r="K1561" s="257" t="s">
        <v>32</v>
      </c>
      <c r="L1561" s="280">
        <v>45838</v>
      </c>
      <c r="M1561" s="257" t="str">
        <f>IF(Table2[[#This Row],[Resolve Date]]="","ONGOING","SOLVED")</f>
        <v>SOLVED</v>
      </c>
      <c r="N1561" s="258" t="s">
        <v>30</v>
      </c>
      <c r="O1561" s="257" t="str">
        <f>Table2[[#This Row],[K&amp;N REF ]]&amp;Table2[[#This Row],[Issue type ]]</f>
        <v>5016495936NO LABELS</v>
      </c>
      <c r="P1561" s="257">
        <f>YEAR(Table2[[#This Row],[Date ]])</f>
        <v>2025</v>
      </c>
      <c r="Q1561" s="257" t="str">
        <f>VLOOKUP(MONTH(Table2[[#This Row],[Date ]]),Months,2,0)</f>
        <v>June</v>
      </c>
      <c r="R1561" s="257" t="b">
        <f>COUNTIFS(Table2[Unique],Table2[[#This Row],[Unique]])&gt;1</f>
        <v>0</v>
      </c>
      <c r="S1561" s="257">
        <f>IF(Table2[[#This Row],[Status ]]="Solved",1,0)</f>
        <v>1</v>
      </c>
      <c r="T1561" s="257">
        <f>IF(Table2[[#This Row],[Status ]]="ongoing",1,0)</f>
        <v>0</v>
      </c>
    </row>
    <row r="1562" spans="1:20" x14ac:dyDescent="0.25">
      <c r="A1562" s="264">
        <v>5016511080</v>
      </c>
      <c r="B1562" s="269" t="str">
        <f>_xlfn.XLOOKUP(Table2[[#This Row],[K&amp;N REF ]],CAT_Details[Tracking Number],CAT_Details[S Ref],,0)</f>
        <v>20250624-S-70259</v>
      </c>
      <c r="C1562" s="270">
        <f>_xlfn.XLOOKUP(Table2[[#This Row],[K&amp;N REF ]],CAT_Details[Tracking Number],CAT_Details[TO Ref],,0)</f>
        <v>20250623746501</v>
      </c>
      <c r="D1562" s="270" t="str">
        <f>_xlfn.XLOOKUP(Table2[[#This Row],[K&amp;N REF ]],CAT_Details[Tracking Number],CAT_Details[Pickup Customer Name],,0)</f>
        <v>MoldTecs GmbH</v>
      </c>
      <c r="E1562" s="271" t="str">
        <f>_xlfn.XLOOKUP(Table2[[#This Row],[K&amp;N REF ]],CAT_Details[Tracking Number],CAT_Details[Delivery Country Code],,0)</f>
        <v>GB</v>
      </c>
      <c r="F1562" s="271" t="str">
        <f>_xlfn.XLOOKUP(Table2[[#This Row],[TO Ref]],CAT_Details[TO Ref],CAT_Details[Loc],,0)</f>
        <v>DX01-L5</v>
      </c>
      <c r="G1562" s="257" t="s">
        <v>34</v>
      </c>
      <c r="H1562" s="257" t="s">
        <v>197</v>
      </c>
      <c r="I1562" s="280">
        <v>45838</v>
      </c>
      <c r="J1562" s="257" t="s">
        <v>45</v>
      </c>
      <c r="K1562" s="257" t="s">
        <v>32</v>
      </c>
      <c r="L1562" s="280">
        <v>45839</v>
      </c>
      <c r="M1562" s="257" t="str">
        <f>IF(Table2[[#This Row],[Resolve Date]]="","ONGOING","SOLVED")</f>
        <v>SOLVED</v>
      </c>
      <c r="N1562" s="258" t="s">
        <v>208</v>
      </c>
      <c r="O1562" s="257" t="str">
        <f>Table2[[#This Row],[K&amp;N REF ]]&amp;Table2[[#This Row],[Issue type ]]</f>
        <v>5016511080MANCO</v>
      </c>
      <c r="P1562" s="257">
        <f>YEAR(Table2[[#This Row],[Date ]])</f>
        <v>2025</v>
      </c>
      <c r="Q1562" s="257" t="str">
        <f>VLOOKUP(MONTH(Table2[[#This Row],[Date ]]),Months,2,0)</f>
        <v>June</v>
      </c>
      <c r="R1562" s="257" t="b">
        <f>COUNTIFS(Table2[Unique],Table2[[#This Row],[Unique]])&gt;1</f>
        <v>0</v>
      </c>
      <c r="S1562" s="257">
        <f>IF(Table2[[#This Row],[Status ]]="Solved",1,0)</f>
        <v>1</v>
      </c>
      <c r="T1562" s="257">
        <f>IF(Table2[[#This Row],[Status ]]="ongoing",1,0)</f>
        <v>0</v>
      </c>
    </row>
    <row r="1563" spans="1:20" x14ac:dyDescent="0.25">
      <c r="A1563" s="264">
        <v>5016511747</v>
      </c>
      <c r="B1563" s="269" t="str">
        <f>_xlfn.XLOOKUP(Table2[[#This Row],[K&amp;N REF ]],CAT_Details[Tracking Number],CAT_Details[S Ref],,0)</f>
        <v>20250624-S-70552</v>
      </c>
      <c r="C1563" s="270">
        <f>_xlfn.XLOOKUP(Table2[[#This Row],[K&amp;N REF ]],CAT_Details[Tracking Number],CAT_Details[TO Ref],,0)</f>
        <v>20250624747494</v>
      </c>
      <c r="D1563" s="270" t="str">
        <f>_xlfn.XLOOKUP(Table2[[#This Row],[K&amp;N REF ]],CAT_Details[Tracking Number],CAT_Details[Pickup Customer Name],,0)</f>
        <v>MANN + HUMMEL GMBH</v>
      </c>
      <c r="E1563" s="271" t="str">
        <f>_xlfn.XLOOKUP(Table2[[#This Row],[K&amp;N REF ]],CAT_Details[Tracking Number],CAT_Details[Delivery Country Code],,0)</f>
        <v>GB</v>
      </c>
      <c r="F1563" s="271" t="str">
        <f>_xlfn.XLOOKUP(Table2[[#This Row],[TO Ref]],CAT_Details[TO Ref],CAT_Details[Loc],,0)</f>
        <v>MZ07</v>
      </c>
      <c r="G1563" s="257" t="s">
        <v>34</v>
      </c>
      <c r="H1563" s="257" t="s">
        <v>25</v>
      </c>
      <c r="I1563" s="280">
        <v>45838</v>
      </c>
      <c r="J1563" s="257" t="s">
        <v>26</v>
      </c>
      <c r="K1563" s="257" t="s">
        <v>32</v>
      </c>
      <c r="L1563" s="280">
        <v>45838</v>
      </c>
      <c r="M1563" s="257" t="str">
        <f>IF(Table2[[#This Row],[Resolve Date]]="","ONGOING","SOLVED")</f>
        <v>SOLVED</v>
      </c>
      <c r="N1563" s="258" t="s">
        <v>30</v>
      </c>
      <c r="O1563" s="257" t="str">
        <f>Table2[[#This Row],[K&amp;N REF ]]&amp;Table2[[#This Row],[Issue type ]]</f>
        <v xml:space="preserve">5016511747DAMAGE </v>
      </c>
      <c r="P1563" s="257">
        <f>YEAR(Table2[[#This Row],[Date ]])</f>
        <v>2025</v>
      </c>
      <c r="Q1563" s="257" t="str">
        <f>VLOOKUP(MONTH(Table2[[#This Row],[Date ]]),Months,2,0)</f>
        <v>June</v>
      </c>
      <c r="R1563" s="257" t="b">
        <f>COUNTIFS(Table2[Unique],Table2[[#This Row],[Unique]])&gt;1</f>
        <v>0</v>
      </c>
      <c r="S1563" s="257">
        <f>IF(Table2[[#This Row],[Status ]]="Solved",1,0)</f>
        <v>1</v>
      </c>
      <c r="T1563" s="257">
        <f>IF(Table2[[#This Row],[Status ]]="ongoing",1,0)</f>
        <v>0</v>
      </c>
    </row>
    <row r="1564" spans="1:20" x14ac:dyDescent="0.25">
      <c r="A1564" s="264">
        <v>5016526931</v>
      </c>
      <c r="B1564" s="269" t="str">
        <f>_xlfn.XLOOKUP(Table2[[#This Row],[K&amp;N REF ]],CAT_Details[Tracking Number],CAT_Details[S Ref],,0)</f>
        <v>20250625-S-70501</v>
      </c>
      <c r="C1564" s="270">
        <f>_xlfn.XLOOKUP(Table2[[#This Row],[K&amp;N REF ]],CAT_Details[Tracking Number],CAT_Details[TO Ref],,0)</f>
        <v>20250625748261</v>
      </c>
      <c r="D1564" s="270" t="str">
        <f>_xlfn.XLOOKUP(Table2[[#This Row],[K&amp;N REF ]],CAT_Details[Tracking Number],CAT_Details[Pickup Customer Name],,0)</f>
        <v>Doga, S.A.</v>
      </c>
      <c r="E1564" s="271" t="str">
        <f>_xlfn.XLOOKUP(Table2[[#This Row],[K&amp;N REF ]],CAT_Details[Tracking Number],CAT_Details[Delivery Country Code],,0)</f>
        <v>GB</v>
      </c>
      <c r="F1564" s="271" t="str">
        <f>_xlfn.XLOOKUP(Table2[[#This Row],[TO Ref]],CAT_Details[TO Ref],CAT_Details[Loc],,0)</f>
        <v>OYL1</v>
      </c>
      <c r="G1564" s="257" t="s">
        <v>24</v>
      </c>
      <c r="H1564" s="257" t="s">
        <v>25</v>
      </c>
      <c r="I1564" s="280">
        <v>45839</v>
      </c>
      <c r="J1564" s="257" t="s">
        <v>26</v>
      </c>
      <c r="K1564" s="257" t="s">
        <v>32</v>
      </c>
      <c r="L1564" s="280">
        <v>45839</v>
      </c>
      <c r="M1564" s="257" t="str">
        <f>IF(Table2[[#This Row],[Resolve Date]]="","ONGOING","SOLVED")</f>
        <v>SOLVED</v>
      </c>
      <c r="N1564" s="258" t="s">
        <v>30</v>
      </c>
      <c r="O1564" s="257" t="str">
        <f>Table2[[#This Row],[K&amp;N REF ]]&amp;Table2[[#This Row],[Issue type ]]</f>
        <v xml:space="preserve">5016526931DAMAGE </v>
      </c>
      <c r="P1564" s="257">
        <f>YEAR(Table2[[#This Row],[Date ]])</f>
        <v>2025</v>
      </c>
      <c r="Q1564" s="257" t="str">
        <f>VLOOKUP(MONTH(Table2[[#This Row],[Date ]]),Months,2,0)</f>
        <v>July</v>
      </c>
      <c r="R1564" s="257" t="b">
        <f>COUNTIFS(Table2[Unique],Table2[[#This Row],[Unique]])&gt;1</f>
        <v>0</v>
      </c>
      <c r="S1564" s="257">
        <f>IF(Table2[[#This Row],[Status ]]="Solved",1,0)</f>
        <v>1</v>
      </c>
      <c r="T1564" s="257">
        <f>IF(Table2[[#This Row],[Status ]]="ongoing",1,0)</f>
        <v>0</v>
      </c>
    </row>
    <row r="1565" spans="1:20" x14ac:dyDescent="0.25">
      <c r="A1565" s="264">
        <v>5016527735</v>
      </c>
      <c r="B1565" s="269" t="str">
        <f>_xlfn.XLOOKUP(Table2[[#This Row],[K&amp;N REF ]],CAT_Details[Tracking Number],CAT_Details[S Ref],,0)</f>
        <v>20250625-S-70369</v>
      </c>
      <c r="C1565" s="270">
        <f>_xlfn.XLOOKUP(Table2[[#This Row],[K&amp;N REF ]],CAT_Details[Tracking Number],CAT_Details[TO Ref],,0)</f>
        <v>20250625748456</v>
      </c>
      <c r="D1565" s="270" t="str">
        <f>_xlfn.XLOOKUP(Table2[[#This Row],[K&amp;N REF ]],CAT_Details[Tracking Number],CAT_Details[Pickup Customer Name],,0)</f>
        <v>NEM SRL</v>
      </c>
      <c r="E1565" s="271" t="str">
        <f>_xlfn.XLOOKUP(Table2[[#This Row],[K&amp;N REF ]],CAT_Details[Tracking Number],CAT_Details[Delivery Country Code],,0)</f>
        <v>GB</v>
      </c>
      <c r="F1565" s="271">
        <f>_xlfn.XLOOKUP(Table2[[#This Row],[TO Ref]],CAT_Details[TO Ref],CAT_Details[Loc],,0)</f>
        <v>3402</v>
      </c>
      <c r="G1565" s="257" t="s">
        <v>24</v>
      </c>
      <c r="H1565" s="257" t="s">
        <v>179</v>
      </c>
      <c r="I1565" s="280">
        <v>45839</v>
      </c>
      <c r="J1565" s="257" t="s">
        <v>26</v>
      </c>
      <c r="K1565" s="257" t="s">
        <v>32</v>
      </c>
      <c r="L1565" s="280">
        <v>45839</v>
      </c>
      <c r="M1565" s="257" t="str">
        <f>IF(Table2[[#This Row],[Resolve Date]]="","ONGOING","SOLVED")</f>
        <v>SOLVED</v>
      </c>
      <c r="N1565" s="258" t="s">
        <v>30</v>
      </c>
      <c r="O1565" s="257" t="str">
        <f>Table2[[#This Row],[K&amp;N REF ]]&amp;Table2[[#This Row],[Issue type ]]</f>
        <v xml:space="preserve">5016527735NOT SCANNABLE </v>
      </c>
      <c r="P1565" s="257">
        <f>YEAR(Table2[[#This Row],[Date ]])</f>
        <v>2025</v>
      </c>
      <c r="Q1565" s="257" t="str">
        <f>VLOOKUP(MONTH(Table2[[#This Row],[Date ]]),Months,2,0)</f>
        <v>July</v>
      </c>
      <c r="R1565" s="257" t="b">
        <f>COUNTIFS(Table2[Unique],Table2[[#This Row],[Unique]])&gt;1</f>
        <v>0</v>
      </c>
      <c r="S1565" s="257">
        <f>IF(Table2[[#This Row],[Status ]]="Solved",1,0)</f>
        <v>1</v>
      </c>
      <c r="T1565" s="257">
        <f>IF(Table2[[#This Row],[Status ]]="ongoing",1,0)</f>
        <v>0</v>
      </c>
    </row>
    <row r="1566" spans="1:20" x14ac:dyDescent="0.25">
      <c r="A1566" s="264">
        <v>5016250586</v>
      </c>
      <c r="B1566" s="269" t="str">
        <f>_xlfn.XLOOKUP(Table2[[#This Row],[K&amp;N REF ]],CAT_Details[Tracking Number],CAT_Details[S Ref],,0)</f>
        <v>20250528-S-70579</v>
      </c>
      <c r="C1566" s="270">
        <f>_xlfn.XLOOKUP(Table2[[#This Row],[K&amp;N REF ]],CAT_Details[Tracking Number],CAT_Details[TO Ref],,0)</f>
        <v>20250528728409</v>
      </c>
      <c r="D1566" s="270" t="str">
        <f>_xlfn.XLOOKUP(Table2[[#This Row],[K&amp;N REF ]],CAT_Details[Tracking Number],CAT_Details[Pickup Customer Name],,0)</f>
        <v>AQ Wiring Systems Sp. z o.o.</v>
      </c>
      <c r="E1566" s="271" t="str">
        <f>_xlfn.XLOOKUP(Table2[[#This Row],[K&amp;N REF ]],CAT_Details[Tracking Number],CAT_Details[Delivery Country Code],,0)</f>
        <v>GB</v>
      </c>
      <c r="F1566" s="271" t="str">
        <f>_xlfn.XLOOKUP(Table2[[#This Row],[TO Ref]],CAT_Details[TO Ref],CAT_Details[Loc],,0)</f>
        <v>DX01-L5</v>
      </c>
      <c r="G1566" s="257" t="s">
        <v>44</v>
      </c>
      <c r="H1566" s="257" t="s">
        <v>209</v>
      </c>
      <c r="I1566" s="280">
        <v>45839</v>
      </c>
      <c r="J1566" s="257" t="s">
        <v>26</v>
      </c>
      <c r="K1566" s="257" t="s">
        <v>32</v>
      </c>
      <c r="L1566" s="280">
        <v>45841</v>
      </c>
      <c r="M1566" s="257" t="str">
        <f>IF(Table2[[#This Row],[Resolve Date]]="","ONGOING","SOLVED")</f>
        <v>SOLVED</v>
      </c>
      <c r="N1566" s="258" t="s">
        <v>210</v>
      </c>
      <c r="O1566" s="257" t="str">
        <f>Table2[[#This Row],[K&amp;N REF ]]&amp;Table2[[#This Row],[Issue type ]]</f>
        <v>5016250586OTHER</v>
      </c>
      <c r="P1566" s="257">
        <f>YEAR(Table2[[#This Row],[Date ]])</f>
        <v>2025</v>
      </c>
      <c r="Q1566" s="257" t="str">
        <f>VLOOKUP(MONTH(Table2[[#This Row],[Date ]]),Months,2,0)</f>
        <v>July</v>
      </c>
      <c r="R1566" s="257" t="b">
        <f>COUNTIFS(Table2[Unique],Table2[[#This Row],[Unique]])&gt;1</f>
        <v>0</v>
      </c>
      <c r="S1566" s="257">
        <f>IF(Table2[[#This Row],[Status ]]="Solved",1,0)</f>
        <v>1</v>
      </c>
      <c r="T1566" s="257">
        <f>IF(Table2[[#This Row],[Status ]]="ongoing",1,0)</f>
        <v>0</v>
      </c>
    </row>
    <row r="1567" spans="1:20" x14ac:dyDescent="0.25">
      <c r="A1567" s="264">
        <v>5016496090</v>
      </c>
      <c r="B1567" s="269" t="str">
        <f>_xlfn.XLOOKUP(Table2[[#This Row],[K&amp;N REF ]],CAT_Details[Tracking Number],CAT_Details[S Ref],,0)</f>
        <v>20250623-S-70490</v>
      </c>
      <c r="C1567" s="270">
        <f>_xlfn.XLOOKUP(Table2[[#This Row],[K&amp;N REF ]],CAT_Details[Tracking Number],CAT_Details[TO Ref],,0)</f>
        <v>20250619744349</v>
      </c>
      <c r="D1567" s="270" t="str">
        <f>_xlfn.XLOOKUP(Table2[[#This Row],[K&amp;N REF ]],CAT_Details[Tracking Number],CAT_Details[Pickup Customer Name],,0)</f>
        <v>KONGSBERG POWER PRODUCTS</v>
      </c>
      <c r="E1567" s="271" t="str">
        <f>_xlfn.XLOOKUP(Table2[[#This Row],[K&amp;N REF ]],CAT_Details[Tracking Number],CAT_Details[Delivery Country Code],,0)</f>
        <v>GB</v>
      </c>
      <c r="F1567" s="271">
        <f>_xlfn.XLOOKUP(Table2[[#This Row],[TO Ref]],CAT_Details[TO Ref],CAT_Details[Loc],,0)</f>
        <v>3402</v>
      </c>
      <c r="G1567" s="257" t="s">
        <v>44</v>
      </c>
      <c r="H1567" s="257" t="s">
        <v>35</v>
      </c>
      <c r="I1567" s="280">
        <v>45839</v>
      </c>
      <c r="J1567" s="257" t="s">
        <v>41</v>
      </c>
      <c r="K1567" s="257" t="s">
        <v>32</v>
      </c>
      <c r="L1567" s="280">
        <v>45839</v>
      </c>
      <c r="M1567" s="257" t="str">
        <f>IF(Table2[[#This Row],[Resolve Date]]="","ONGOING","SOLVED")</f>
        <v>SOLVED</v>
      </c>
      <c r="N1567" s="258" t="s">
        <v>30</v>
      </c>
      <c r="O1567" s="257" t="str">
        <f>Table2[[#This Row],[K&amp;N REF ]]&amp;Table2[[#This Row],[Issue type ]]</f>
        <v>5016496090NO LABELS</v>
      </c>
      <c r="P1567" s="257">
        <f>YEAR(Table2[[#This Row],[Date ]])</f>
        <v>2025</v>
      </c>
      <c r="Q1567" s="257" t="str">
        <f>VLOOKUP(MONTH(Table2[[#This Row],[Date ]]),Months,2,0)</f>
        <v>July</v>
      </c>
      <c r="R1567" s="257" t="b">
        <f>COUNTIFS(Table2[Unique],Table2[[#This Row],[Unique]])&gt;1</f>
        <v>0</v>
      </c>
      <c r="S1567" s="257">
        <f>IF(Table2[[#This Row],[Status ]]="Solved",1,0)</f>
        <v>1</v>
      </c>
      <c r="T1567" s="257">
        <f>IF(Table2[[#This Row],[Status ]]="ongoing",1,0)</f>
        <v>0</v>
      </c>
    </row>
    <row r="1568" spans="1:20" x14ac:dyDescent="0.25">
      <c r="A1568" s="264">
        <v>5016527792</v>
      </c>
      <c r="B1568" s="269" t="str">
        <f>_xlfn.XLOOKUP(Table2[[#This Row],[K&amp;N REF ]],CAT_Details[Tracking Number],CAT_Details[S Ref],,0)</f>
        <v>20250625-S-70208</v>
      </c>
      <c r="C1568" s="270">
        <f>_xlfn.XLOOKUP(Table2[[#This Row],[K&amp;N REF ]],CAT_Details[Tracking Number],CAT_Details[TO Ref],,0)</f>
        <v>20250620745511</v>
      </c>
      <c r="D1568" s="270" t="str">
        <f>_xlfn.XLOOKUP(Table2[[#This Row],[K&amp;N REF ]],CAT_Details[Tracking Number],CAT_Details[Pickup Customer Name],,0)</f>
        <v>Tenneco Zwickau GmbH</v>
      </c>
      <c r="E1568" s="271" t="str">
        <f>_xlfn.XLOOKUP(Table2[[#This Row],[K&amp;N REF ]],CAT_Details[Tracking Number],CAT_Details[Delivery Country Code],,0)</f>
        <v>GB</v>
      </c>
      <c r="F1568" s="271" t="str">
        <f>_xlfn.XLOOKUP(Table2[[#This Row],[TO Ref]],CAT_Details[TO Ref],CAT_Details[Loc],,0)</f>
        <v>DX01-L5</v>
      </c>
      <c r="G1568" s="257" t="s">
        <v>34</v>
      </c>
      <c r="H1568" s="257" t="s">
        <v>35</v>
      </c>
      <c r="I1568" s="280">
        <v>45839</v>
      </c>
      <c r="J1568" s="257" t="s">
        <v>26</v>
      </c>
      <c r="K1568" s="257" t="s">
        <v>32</v>
      </c>
      <c r="L1568" s="280">
        <v>45839</v>
      </c>
      <c r="M1568" s="257" t="str">
        <f>IF(Table2[[#This Row],[Resolve Date]]="","ONGOING","SOLVED")</f>
        <v>SOLVED</v>
      </c>
      <c r="N1568" s="258" t="s">
        <v>30</v>
      </c>
      <c r="O1568" s="257" t="str">
        <f>Table2[[#This Row],[K&amp;N REF ]]&amp;Table2[[#This Row],[Issue type ]]</f>
        <v>5016527792NO LABELS</v>
      </c>
      <c r="P1568" s="257">
        <f>YEAR(Table2[[#This Row],[Date ]])</f>
        <v>2025</v>
      </c>
      <c r="Q1568" s="257" t="str">
        <f>VLOOKUP(MONTH(Table2[[#This Row],[Date ]]),Months,2,0)</f>
        <v>July</v>
      </c>
      <c r="R1568" s="257" t="b">
        <f>COUNTIFS(Table2[Unique],Table2[[#This Row],[Unique]])&gt;1</f>
        <v>0</v>
      </c>
      <c r="S1568" s="257">
        <f>IF(Table2[[#This Row],[Status ]]="Solved",1,0)</f>
        <v>1</v>
      </c>
      <c r="T1568" s="257">
        <f>IF(Table2[[#This Row],[Status ]]="ongoing",1,0)</f>
        <v>0</v>
      </c>
    </row>
    <row r="1569" spans="1:20" x14ac:dyDescent="0.25">
      <c r="A1569" s="264">
        <v>5016527594</v>
      </c>
      <c r="B1569" s="269" t="str">
        <f>_xlfn.XLOOKUP(Table2[[#This Row],[K&amp;N REF ]],CAT_Details[Tracking Number],CAT_Details[S Ref],,0)</f>
        <v>20250625-S-70258</v>
      </c>
      <c r="C1569" s="270">
        <f>_xlfn.XLOOKUP(Table2[[#This Row],[K&amp;N REF ]],CAT_Details[Tracking Number],CAT_Details[TO Ref],,0)</f>
        <v>20250623746732</v>
      </c>
      <c r="D1569" s="270" t="str">
        <f>_xlfn.XLOOKUP(Table2[[#This Row],[K&amp;N REF ]],CAT_Details[Tracking Number],CAT_Details[Pickup Customer Name],,0)</f>
        <v>Elobau GmbH &amp; Co. KG</v>
      </c>
      <c r="E1569" s="271" t="str">
        <f>_xlfn.XLOOKUP(Table2[[#This Row],[K&amp;N REF ]],CAT_Details[Tracking Number],CAT_Details[Delivery Country Code],,0)</f>
        <v>GB</v>
      </c>
      <c r="F1569" s="271">
        <f>_xlfn.XLOOKUP(Table2[[#This Row],[TO Ref]],CAT_Details[TO Ref],CAT_Details[Loc],,0)</f>
        <v>3402</v>
      </c>
      <c r="G1569" s="257" t="s">
        <v>34</v>
      </c>
      <c r="H1569" s="257" t="s">
        <v>179</v>
      </c>
      <c r="I1569" s="280">
        <v>45839</v>
      </c>
      <c r="J1569" s="257" t="s">
        <v>26</v>
      </c>
      <c r="K1569" s="257" t="s">
        <v>32</v>
      </c>
      <c r="L1569" s="280">
        <v>45839</v>
      </c>
      <c r="M1569" s="257" t="str">
        <f>IF(Table2[[#This Row],[Resolve Date]]="","ONGOING","SOLVED")</f>
        <v>SOLVED</v>
      </c>
      <c r="N1569" s="258" t="s">
        <v>30</v>
      </c>
      <c r="O1569" s="257" t="str">
        <f>Table2[[#This Row],[K&amp;N REF ]]&amp;Table2[[#This Row],[Issue type ]]</f>
        <v xml:space="preserve">5016527594NOT SCANNABLE </v>
      </c>
      <c r="P1569" s="257">
        <f>YEAR(Table2[[#This Row],[Date ]])</f>
        <v>2025</v>
      </c>
      <c r="Q1569" s="257" t="str">
        <f>VLOOKUP(MONTH(Table2[[#This Row],[Date ]]),Months,2,0)</f>
        <v>July</v>
      </c>
      <c r="R1569" s="257" t="b">
        <f>COUNTIFS(Table2[Unique],Table2[[#This Row],[Unique]])&gt;1</f>
        <v>0</v>
      </c>
      <c r="S1569" s="257">
        <f>IF(Table2[[#This Row],[Status ]]="Solved",1,0)</f>
        <v>1</v>
      </c>
      <c r="T1569" s="257">
        <f>IF(Table2[[#This Row],[Status ]]="ongoing",1,0)</f>
        <v>0</v>
      </c>
    </row>
    <row r="1570" spans="1:20" x14ac:dyDescent="0.25">
      <c r="A1570" s="264">
        <v>5016526988</v>
      </c>
      <c r="B1570" s="269" t="str">
        <f>_xlfn.XLOOKUP(Table2[[#This Row],[K&amp;N REF ]],CAT_Details[Tracking Number],CAT_Details[S Ref],,0)</f>
        <v>20250625-S-70260</v>
      </c>
      <c r="C1570" s="270">
        <f>_xlfn.XLOOKUP(Table2[[#This Row],[K&amp;N REF ]],CAT_Details[Tracking Number],CAT_Details[TO Ref],,0)</f>
        <v>20250625748249</v>
      </c>
      <c r="D1570" s="270" t="str">
        <f>_xlfn.XLOOKUP(Table2[[#This Row],[K&amp;N REF ]],CAT_Details[Tracking Number],CAT_Details[Pickup Customer Name],,0)</f>
        <v>Federal Mogul Valvetrain GmbH</v>
      </c>
      <c r="E1570" s="271" t="str">
        <f>_xlfn.XLOOKUP(Table2[[#This Row],[K&amp;N REF ]],CAT_Details[Tracking Number],CAT_Details[Delivery Country Code],,0)</f>
        <v>GB</v>
      </c>
      <c r="F1570" s="271" t="str">
        <f>_xlfn.XLOOKUP(Table2[[#This Row],[TO Ref]],CAT_Details[TO Ref],CAT_Details[Loc],,0)</f>
        <v>DX01-L5</v>
      </c>
      <c r="G1570" s="257" t="s">
        <v>34</v>
      </c>
      <c r="H1570" s="257" t="s">
        <v>179</v>
      </c>
      <c r="I1570" s="280">
        <v>45839</v>
      </c>
      <c r="J1570" s="257" t="s">
        <v>26</v>
      </c>
      <c r="K1570" s="257" t="s">
        <v>32</v>
      </c>
      <c r="L1570" s="280">
        <v>45839</v>
      </c>
      <c r="M1570" s="257" t="str">
        <f>IF(Table2[[#This Row],[Resolve Date]]="","ONGOING","SOLVED")</f>
        <v>SOLVED</v>
      </c>
      <c r="N1570" s="258" t="s">
        <v>30</v>
      </c>
      <c r="O1570" s="257" t="str">
        <f>Table2[[#This Row],[K&amp;N REF ]]&amp;Table2[[#This Row],[Issue type ]]</f>
        <v xml:space="preserve">5016526988NOT SCANNABLE </v>
      </c>
      <c r="P1570" s="257">
        <f>YEAR(Table2[[#This Row],[Date ]])</f>
        <v>2025</v>
      </c>
      <c r="Q1570" s="257" t="str">
        <f>VLOOKUP(MONTH(Table2[[#This Row],[Date ]]),Months,2,0)</f>
        <v>July</v>
      </c>
      <c r="R1570" s="257" t="b">
        <f>COUNTIFS(Table2[Unique],Table2[[#This Row],[Unique]])&gt;1</f>
        <v>0</v>
      </c>
      <c r="S1570" s="257">
        <f>IF(Table2[[#This Row],[Status ]]="Solved",1,0)</f>
        <v>1</v>
      </c>
      <c r="T1570" s="257">
        <f>IF(Table2[[#This Row],[Status ]]="ongoing",1,0)</f>
        <v>0</v>
      </c>
    </row>
    <row r="1571" spans="1:20" x14ac:dyDescent="0.25">
      <c r="A1571" s="264">
        <v>5016527779</v>
      </c>
      <c r="B1571" s="269" t="str">
        <f>_xlfn.XLOOKUP(Table2[[#This Row],[K&amp;N REF ]],CAT_Details[Tracking Number],CAT_Details[S Ref],,0)</f>
        <v>20250625-S-70243</v>
      </c>
      <c r="C1571" s="270">
        <f>_xlfn.XLOOKUP(Table2[[#This Row],[K&amp;N REF ]],CAT_Details[Tracking Number],CAT_Details[TO Ref],,0)</f>
        <v>20250625748327</v>
      </c>
      <c r="D1571" s="270" t="str">
        <f>_xlfn.XLOOKUP(Table2[[#This Row],[K&amp;N REF ]],CAT_Details[Tracking Number],CAT_Details[Pickup Customer Name],,0)</f>
        <v>ROBERT BOSCH GMBH</v>
      </c>
      <c r="E1571" s="271" t="str">
        <f>_xlfn.XLOOKUP(Table2[[#This Row],[K&amp;N REF ]],CAT_Details[Tracking Number],CAT_Details[Delivery Country Code],,0)</f>
        <v>GB</v>
      </c>
      <c r="F1571" s="271" t="str">
        <f>_xlfn.XLOOKUP(Table2[[#This Row],[TO Ref]],CAT_Details[TO Ref],CAT_Details[Loc],,0)</f>
        <v>DX01-L5</v>
      </c>
      <c r="G1571" s="257" t="s">
        <v>34</v>
      </c>
      <c r="H1571" s="257" t="s">
        <v>35</v>
      </c>
      <c r="I1571" s="280">
        <v>45839</v>
      </c>
      <c r="J1571" s="257" t="s">
        <v>26</v>
      </c>
      <c r="K1571" s="257" t="s">
        <v>32</v>
      </c>
      <c r="L1571" s="280">
        <v>45839</v>
      </c>
      <c r="M1571" s="257" t="str">
        <f>IF(Table2[[#This Row],[Resolve Date]]="","ONGOING","SOLVED")</f>
        <v>SOLVED</v>
      </c>
      <c r="N1571" s="258" t="s">
        <v>30</v>
      </c>
      <c r="O1571" s="257" t="str">
        <f>Table2[[#This Row],[K&amp;N REF ]]&amp;Table2[[#This Row],[Issue type ]]</f>
        <v>5016527779NO LABELS</v>
      </c>
      <c r="P1571" s="257">
        <f>YEAR(Table2[[#This Row],[Date ]])</f>
        <v>2025</v>
      </c>
      <c r="Q1571" s="257" t="str">
        <f>VLOOKUP(MONTH(Table2[[#This Row],[Date ]]),Months,2,0)</f>
        <v>July</v>
      </c>
      <c r="R1571" s="257" t="b">
        <f>COUNTIFS(Table2[Unique],Table2[[#This Row],[Unique]])&gt;1</f>
        <v>0</v>
      </c>
      <c r="S1571" s="257">
        <f>IF(Table2[[#This Row],[Status ]]="Solved",1,0)</f>
        <v>1</v>
      </c>
      <c r="T1571" s="257">
        <f>IF(Table2[[#This Row],[Status ]]="ongoing",1,0)</f>
        <v>0</v>
      </c>
    </row>
    <row r="1572" spans="1:20" x14ac:dyDescent="0.25">
      <c r="A1572" s="264">
        <v>5016541927</v>
      </c>
      <c r="B1572" s="269" t="str">
        <f>_xlfn.XLOOKUP(Table2[[#This Row],[K&amp;N REF ]],CAT_Details[Tracking Number],CAT_Details[S Ref],,0)</f>
        <v>20250625-S-70614</v>
      </c>
      <c r="C1572" s="270">
        <f>_xlfn.XLOOKUP(Table2[[#This Row],[K&amp;N REF ]],CAT_Details[Tracking Number],CAT_Details[TO Ref],,0)</f>
        <v>20250625748762</v>
      </c>
      <c r="D1572" s="270" t="str">
        <f>_xlfn.XLOOKUP(Table2[[#This Row],[K&amp;N REF ]],CAT_Details[Tracking Number],CAT_Details[Pickup Customer Name],,0)</f>
        <v>PIERBURG GMBH, WERK NIEDERRHEIN</v>
      </c>
      <c r="E1572" s="271" t="str">
        <f>_xlfn.XLOOKUP(Table2[[#This Row],[K&amp;N REF ]],CAT_Details[Tracking Number],CAT_Details[Delivery Country Code],,0)</f>
        <v>GB</v>
      </c>
      <c r="F1572" s="271" t="str">
        <f>_xlfn.XLOOKUP(Table2[[#This Row],[TO Ref]],CAT_Details[TO Ref],CAT_Details[Loc],,0)</f>
        <v>MZ02</v>
      </c>
      <c r="G1572" s="257" t="s">
        <v>34</v>
      </c>
      <c r="H1572" s="257" t="s">
        <v>35</v>
      </c>
      <c r="I1572" s="280">
        <v>45839</v>
      </c>
      <c r="J1572" s="257" t="s">
        <v>26</v>
      </c>
      <c r="K1572" s="257" t="s">
        <v>32</v>
      </c>
      <c r="L1572" s="280">
        <v>45839</v>
      </c>
      <c r="M1572" s="257" t="str">
        <f>IF(Table2[[#This Row],[Resolve Date]]="","ONGOING","SOLVED")</f>
        <v>SOLVED</v>
      </c>
      <c r="N1572" s="258" t="s">
        <v>30</v>
      </c>
      <c r="O1572" s="257" t="str">
        <f>Table2[[#This Row],[K&amp;N REF ]]&amp;Table2[[#This Row],[Issue type ]]</f>
        <v>5016541927NO LABELS</v>
      </c>
      <c r="P1572" s="257">
        <f>YEAR(Table2[[#This Row],[Date ]])</f>
        <v>2025</v>
      </c>
      <c r="Q1572" s="257" t="str">
        <f>VLOOKUP(MONTH(Table2[[#This Row],[Date ]]),Months,2,0)</f>
        <v>July</v>
      </c>
      <c r="R1572" s="257" t="b">
        <f>COUNTIFS(Table2[Unique],Table2[[#This Row],[Unique]])&gt;1</f>
        <v>0</v>
      </c>
      <c r="S1572" s="257">
        <f>IF(Table2[[#This Row],[Status ]]="Solved",1,0)</f>
        <v>1</v>
      </c>
      <c r="T1572" s="257">
        <f>IF(Table2[[#This Row],[Status ]]="ongoing",1,0)</f>
        <v>0</v>
      </c>
    </row>
    <row r="1573" spans="1:20" x14ac:dyDescent="0.25">
      <c r="A1573" s="264">
        <v>5016527614</v>
      </c>
      <c r="B1573" s="269" t="str">
        <f>_xlfn.XLOOKUP(Table2[[#This Row],[K&amp;N REF ]],CAT_Details[Tracking Number],CAT_Details[S Ref],,0)</f>
        <v>20250625-S-70210</v>
      </c>
      <c r="C1573" s="270">
        <f>_xlfn.XLOOKUP(Table2[[#This Row],[K&amp;N REF ]],CAT_Details[Tracking Number],CAT_Details[TO Ref],,0)</f>
        <v>20250625748819</v>
      </c>
      <c r="D1573" s="270" t="str">
        <f>_xlfn.XLOOKUP(Table2[[#This Row],[K&amp;N REF ]],CAT_Details[Tracking Number],CAT_Details[Pickup Customer Name],,0)</f>
        <v>Dichtungstechnik G. Bruss GmbH &amp; Co. KG</v>
      </c>
      <c r="E1573" s="271" t="str">
        <f>_xlfn.XLOOKUP(Table2[[#This Row],[K&amp;N REF ]],CAT_Details[Tracking Number],CAT_Details[Delivery Country Code],,0)</f>
        <v>GB</v>
      </c>
      <c r="F1573" s="271" t="str">
        <f>_xlfn.XLOOKUP(Table2[[#This Row],[TO Ref]],CAT_Details[TO Ref],CAT_Details[Loc],,0)</f>
        <v>DX01-L5</v>
      </c>
      <c r="G1573" s="257" t="s">
        <v>34</v>
      </c>
      <c r="H1573" s="257" t="s">
        <v>35</v>
      </c>
      <c r="I1573" s="280">
        <v>45839</v>
      </c>
      <c r="J1573" s="257" t="s">
        <v>26</v>
      </c>
      <c r="K1573" s="257" t="s">
        <v>32</v>
      </c>
      <c r="L1573" s="280">
        <v>45839</v>
      </c>
      <c r="M1573" s="257" t="str">
        <f>IF(Table2[[#This Row],[Resolve Date]]="","ONGOING","SOLVED")</f>
        <v>SOLVED</v>
      </c>
      <c r="N1573" s="258" t="s">
        <v>30</v>
      </c>
      <c r="O1573" s="257" t="str">
        <f>Table2[[#This Row],[K&amp;N REF ]]&amp;Table2[[#This Row],[Issue type ]]</f>
        <v>5016527614NO LABELS</v>
      </c>
      <c r="P1573" s="257">
        <f>YEAR(Table2[[#This Row],[Date ]])</f>
        <v>2025</v>
      </c>
      <c r="Q1573" s="257" t="str">
        <f>VLOOKUP(MONTH(Table2[[#This Row],[Date ]]),Months,2,0)</f>
        <v>July</v>
      </c>
      <c r="R1573" s="257" t="b">
        <f>COUNTIFS(Table2[Unique],Table2[[#This Row],[Unique]])&gt;1</f>
        <v>0</v>
      </c>
      <c r="S1573" s="257">
        <f>IF(Table2[[#This Row],[Status ]]="Solved",1,0)</f>
        <v>1</v>
      </c>
      <c r="T1573" s="257">
        <f>IF(Table2[[#This Row],[Status ]]="ongoing",1,0)</f>
        <v>0</v>
      </c>
    </row>
    <row r="1574" spans="1:20" x14ac:dyDescent="0.25">
      <c r="A1574" s="264">
        <v>5016527492</v>
      </c>
      <c r="B1574" s="269" t="str">
        <f>_xlfn.XLOOKUP(Table2[[#This Row],[K&amp;N REF ]],CAT_Details[Tracking Number],CAT_Details[S Ref],,0)</f>
        <v>20250625-S-70456</v>
      </c>
      <c r="C1574" s="270">
        <f>_xlfn.XLOOKUP(Table2[[#This Row],[K&amp;N REF ]],CAT_Details[Tracking Number],CAT_Details[TO Ref],,0)</f>
        <v>20250624747683</v>
      </c>
      <c r="D1574" s="270" t="str">
        <f>_xlfn.XLOOKUP(Table2[[#This Row],[K&amp;N REF ]],CAT_Details[Tracking Number],CAT_Details[Pickup Customer Name],,0)</f>
        <v>PEKM KABELTECHNIK S.R.O.</v>
      </c>
      <c r="E1574" s="271" t="str">
        <f>_xlfn.XLOOKUP(Table2[[#This Row],[K&amp;N REF ]],CAT_Details[Tracking Number],CAT_Details[Delivery Country Code],,0)</f>
        <v>FR</v>
      </c>
      <c r="F1574" s="271">
        <f>_xlfn.XLOOKUP(Table2[[#This Row],[TO Ref]],CAT_Details[TO Ref],CAT_Details[Loc],,0)</f>
        <v>3705</v>
      </c>
      <c r="G1574" s="257" t="s">
        <v>38</v>
      </c>
      <c r="H1574" s="257" t="s">
        <v>35</v>
      </c>
      <c r="I1574" s="280">
        <v>45840</v>
      </c>
      <c r="J1574" s="257" t="s">
        <v>26</v>
      </c>
      <c r="K1574" s="257" t="s">
        <v>32</v>
      </c>
      <c r="L1574" s="280">
        <v>45840</v>
      </c>
      <c r="M1574" s="257" t="str">
        <f>IF(Table2[[#This Row],[Resolve Date]]="","ONGOING","SOLVED")</f>
        <v>SOLVED</v>
      </c>
      <c r="N1574" s="258" t="s">
        <v>30</v>
      </c>
      <c r="O1574" s="257" t="str">
        <f>Table2[[#This Row],[K&amp;N REF ]]&amp;Table2[[#This Row],[Issue type ]]</f>
        <v>5016527492NO LABELS</v>
      </c>
      <c r="P1574" s="257">
        <f>YEAR(Table2[[#This Row],[Date ]])</f>
        <v>2025</v>
      </c>
      <c r="Q1574" s="257" t="str">
        <f>VLOOKUP(MONTH(Table2[[#This Row],[Date ]]),Months,2,0)</f>
        <v>July</v>
      </c>
      <c r="R1574" s="257" t="b">
        <f>COUNTIFS(Table2[Unique],Table2[[#This Row],[Unique]])&gt;1</f>
        <v>0</v>
      </c>
      <c r="S1574" s="257">
        <f>IF(Table2[[#This Row],[Status ]]="Solved",1,0)</f>
        <v>1</v>
      </c>
      <c r="T1574" s="257">
        <f>IF(Table2[[#This Row],[Status ]]="ongoing",1,0)</f>
        <v>0</v>
      </c>
    </row>
    <row r="1575" spans="1:20" x14ac:dyDescent="0.25">
      <c r="A1575" s="265">
        <v>5016427850</v>
      </c>
      <c r="B1575" s="272" t="str">
        <f>_xlfn.XLOOKUP(Table2[[#This Row],[K&amp;N REF ]],CAT_Details[Tracking Number],CAT_Details[S Ref],,0)</f>
        <v>20250616-S-70260</v>
      </c>
      <c r="C1575" s="273">
        <f>_xlfn.XLOOKUP(Table2[[#This Row],[K&amp;N REF ]],CAT_Details[Tracking Number],CAT_Details[TO Ref],,0)</f>
        <v>20250613740332</v>
      </c>
      <c r="D1575" s="273" t="str">
        <f>_xlfn.XLOOKUP(Table2[[#This Row],[K&amp;N REF ]],CAT_Details[Tracking Number],CAT_Details[Pickup Customer Name],,0)</f>
        <v>FRITZMEIER Systems GmbH</v>
      </c>
      <c r="E1575" s="274" t="str">
        <f>_xlfn.XLOOKUP(Table2[[#This Row],[K&amp;N REF ]],CAT_Details[Tracking Number],CAT_Details[Delivery Country Code],,0)</f>
        <v>GB</v>
      </c>
      <c r="F1575" s="274" t="str">
        <f>_xlfn.XLOOKUP(Table2[[#This Row],[TO Ref]],CAT_Details[TO Ref],CAT_Details[Loc],,0)</f>
        <v>OYL1</v>
      </c>
      <c r="G1575" s="260" t="s">
        <v>34</v>
      </c>
      <c r="H1575" s="260" t="s">
        <v>35</v>
      </c>
      <c r="I1575" s="281">
        <v>45840</v>
      </c>
      <c r="J1575" s="260" t="s">
        <v>26</v>
      </c>
      <c r="K1575" s="260" t="s">
        <v>32</v>
      </c>
      <c r="L1575" s="281">
        <v>45840</v>
      </c>
      <c r="M1575" s="260" t="str">
        <f>IF(Table2[[#This Row],[Resolve Date]]="","ONGOING","SOLVED")</f>
        <v>SOLVED</v>
      </c>
      <c r="N1575" s="261" t="s">
        <v>30</v>
      </c>
      <c r="O1575" s="260" t="str">
        <f>Table2[[#This Row],[K&amp;N REF ]]&amp;Table2[[#This Row],[Issue type ]]</f>
        <v>5016427850NO LABELS</v>
      </c>
      <c r="P1575" s="260">
        <f>YEAR(Table2[[#This Row],[Date ]])</f>
        <v>2025</v>
      </c>
      <c r="Q1575" s="260" t="str">
        <f>VLOOKUP(MONTH(Table2[[#This Row],[Date ]]),Months,2,0)</f>
        <v>July</v>
      </c>
      <c r="R1575" s="260" t="b">
        <f>COUNTIFS(Table2[Unique],Table2[[#This Row],[Unique]])&gt;1</f>
        <v>0</v>
      </c>
      <c r="S1575" s="257">
        <f>IF(Table2[[#This Row],[Status ]]="Solved",1,0)</f>
        <v>1</v>
      </c>
      <c r="T1575" s="257">
        <f>IF(Table2[[#This Row],[Status ]]="ongoing",1,0)</f>
        <v>0</v>
      </c>
    </row>
    <row r="1576" spans="1:20" x14ac:dyDescent="0.25">
      <c r="A1576" s="264">
        <v>5016495766</v>
      </c>
      <c r="B1576" s="269" t="str">
        <f>_xlfn.XLOOKUP(Table2[[#This Row],[K&amp;N REF ]],CAT_Details[Tracking Number],CAT_Details[S Ref],,0)</f>
        <v>20250623-S-70513</v>
      </c>
      <c r="C1576" s="270">
        <f>_xlfn.XLOOKUP(Table2[[#This Row],[K&amp;N REF ]],CAT_Details[Tracking Number],CAT_Details[TO Ref],,0)</f>
        <v>20250619745155</v>
      </c>
      <c r="D1576" s="270" t="str">
        <f>_xlfn.XLOOKUP(Table2[[#This Row],[K&amp;N REF ]],CAT_Details[Tracking Number],CAT_Details[Pickup Customer Name],,0)</f>
        <v>BORGWARNER EMISSIONS SYSTEMS PORTUGAL UNIPESSOAL LDA</v>
      </c>
      <c r="E1576" s="271" t="str">
        <f>_xlfn.XLOOKUP(Table2[[#This Row],[K&amp;N REF ]],CAT_Details[Tracking Number],CAT_Details[Delivery Country Code],,0)</f>
        <v>GB</v>
      </c>
      <c r="F1576" s="271" t="str">
        <f>_xlfn.XLOOKUP(Table2[[#This Row],[TO Ref]],CAT_Details[TO Ref],CAT_Details[Loc],,0)</f>
        <v>DX01-L5</v>
      </c>
      <c r="G1576" s="257" t="s">
        <v>34</v>
      </c>
      <c r="H1576" s="257" t="s">
        <v>49</v>
      </c>
      <c r="I1576" s="280">
        <v>45840</v>
      </c>
      <c r="J1576" s="257" t="s">
        <v>26</v>
      </c>
      <c r="K1576" s="257" t="s">
        <v>32</v>
      </c>
      <c r="L1576" s="280">
        <v>45840</v>
      </c>
      <c r="M1576" s="257" t="str">
        <f>IF(Table2[[#This Row],[Resolve Date]]="","ONGOING","SOLVED")</f>
        <v>SOLVED</v>
      </c>
      <c r="N1576" s="258" t="s">
        <v>30</v>
      </c>
      <c r="O1576" s="257" t="str">
        <f>Table2[[#This Row],[K&amp;N REF ]]&amp;Table2[[#This Row],[Issue type ]]</f>
        <v>5016495766XX LABELS</v>
      </c>
      <c r="P1576" s="257">
        <f>YEAR(Table2[[#This Row],[Date ]])</f>
        <v>2025</v>
      </c>
      <c r="Q1576" s="257" t="str">
        <f>VLOOKUP(MONTH(Table2[[#This Row],[Date ]]),Months,2,0)</f>
        <v>July</v>
      </c>
      <c r="R1576" s="257" t="b">
        <f>COUNTIFS(Table2[Unique],Table2[[#This Row],[Unique]])&gt;1</f>
        <v>0</v>
      </c>
      <c r="S1576" s="257">
        <f>IF(Table2[[#This Row],[Status ]]="Solved",1,0)</f>
        <v>1</v>
      </c>
      <c r="T1576" s="257">
        <f>IF(Table2[[#This Row],[Status ]]="ongoing",1,0)</f>
        <v>0</v>
      </c>
    </row>
    <row r="1577" spans="1:20" x14ac:dyDescent="0.25">
      <c r="A1577" s="264">
        <v>5016527517</v>
      </c>
      <c r="B1577" s="269" t="str">
        <f>_xlfn.XLOOKUP(Table2[[#This Row],[K&amp;N REF ]],CAT_Details[Tracking Number],CAT_Details[S Ref],,0)</f>
        <v>20250625-S-70656</v>
      </c>
      <c r="C1577" s="270">
        <f>_xlfn.XLOOKUP(Table2[[#This Row],[K&amp;N REF ]],CAT_Details[Tracking Number],CAT_Details[TO Ref],,0)</f>
        <v>20250623746684</v>
      </c>
      <c r="D1577" s="270" t="str">
        <f>_xlfn.XLOOKUP(Table2[[#This Row],[K&amp;N REF ]],CAT_Details[Tracking Number],CAT_Details[Pickup Customer Name],,0)</f>
        <v>CONTITECH TECHNO-CHEMIE GMBH PMS CIV</v>
      </c>
      <c r="E1577" s="271" t="str">
        <f>_xlfn.XLOOKUP(Table2[[#This Row],[K&amp;N REF ]],CAT_Details[Tracking Number],CAT_Details[Delivery Country Code],,0)</f>
        <v>GB</v>
      </c>
      <c r="F1577" s="271" t="str">
        <f>_xlfn.XLOOKUP(Table2[[#This Row],[TO Ref]],CAT_Details[TO Ref],CAT_Details[Loc],,0)</f>
        <v>MZ02</v>
      </c>
      <c r="G1577" s="257" t="s">
        <v>34</v>
      </c>
      <c r="H1577" s="257" t="s">
        <v>35</v>
      </c>
      <c r="I1577" s="280">
        <v>45840</v>
      </c>
      <c r="J1577" s="257" t="s">
        <v>26</v>
      </c>
      <c r="K1577" s="257" t="s">
        <v>32</v>
      </c>
      <c r="L1577" s="280">
        <v>45840</v>
      </c>
      <c r="M1577" s="257" t="str">
        <f>IF(Table2[[#This Row],[Resolve Date]]="","ONGOING","SOLVED")</f>
        <v>SOLVED</v>
      </c>
      <c r="N1577" s="258" t="s">
        <v>30</v>
      </c>
      <c r="O1577" s="257" t="str">
        <f>Table2[[#This Row],[K&amp;N REF ]]&amp;Table2[[#This Row],[Issue type ]]</f>
        <v>5016527517NO LABELS</v>
      </c>
      <c r="P1577" s="257">
        <f>YEAR(Table2[[#This Row],[Date ]])</f>
        <v>2025</v>
      </c>
      <c r="Q1577" s="257" t="str">
        <f>VLOOKUP(MONTH(Table2[[#This Row],[Date ]]),Months,2,0)</f>
        <v>July</v>
      </c>
      <c r="R1577" s="257" t="b">
        <f>COUNTIFS(Table2[Unique],Table2[[#This Row],[Unique]])&gt;1</f>
        <v>0</v>
      </c>
      <c r="S1577" s="257">
        <f>IF(Table2[[#This Row],[Status ]]="Solved",1,0)</f>
        <v>1</v>
      </c>
      <c r="T1577" s="257">
        <f>IF(Table2[[#This Row],[Status ]]="ongoing",1,0)</f>
        <v>0</v>
      </c>
    </row>
    <row r="1578" spans="1:20" x14ac:dyDescent="0.25">
      <c r="A1578" s="264">
        <v>5016541965</v>
      </c>
      <c r="B1578" s="269" t="str">
        <f>_xlfn.XLOOKUP(Table2[[#This Row],[K&amp;N REF ]],CAT_Details[Tracking Number],CAT_Details[S Ref],,0)</f>
        <v>20250626-S-70254</v>
      </c>
      <c r="C1578" s="270">
        <f>_xlfn.XLOOKUP(Table2[[#This Row],[K&amp;N REF ]],CAT_Details[Tracking Number],CAT_Details[TO Ref],,0)</f>
        <v>20250625748343</v>
      </c>
      <c r="D1578" s="270" t="str">
        <f>_xlfn.XLOOKUP(Table2[[#This Row],[K&amp;N REF ]],CAT_Details[Tracking Number],CAT_Details[Pickup Customer Name],,0)</f>
        <v>Hydac Fluidtechnik</v>
      </c>
      <c r="E1578" s="271" t="str">
        <f>_xlfn.XLOOKUP(Table2[[#This Row],[K&amp;N REF ]],CAT_Details[Tracking Number],CAT_Details[Delivery Country Code],,0)</f>
        <v>GB</v>
      </c>
      <c r="F1578" s="271">
        <f>_xlfn.XLOOKUP(Table2[[#This Row],[TO Ref]],CAT_Details[TO Ref],CAT_Details[Loc],,0)</f>
        <v>3402</v>
      </c>
      <c r="G1578" s="257" t="s">
        <v>34</v>
      </c>
      <c r="H1578" s="257" t="s">
        <v>179</v>
      </c>
      <c r="I1578" s="280">
        <v>45840</v>
      </c>
      <c r="J1578" s="257" t="s">
        <v>26</v>
      </c>
      <c r="K1578" s="257" t="s">
        <v>32</v>
      </c>
      <c r="L1578" s="280">
        <v>45840</v>
      </c>
      <c r="M1578" s="257" t="str">
        <f>IF(Table2[[#This Row],[Resolve Date]]="","ONGOING","SOLVED")</f>
        <v>SOLVED</v>
      </c>
      <c r="N1578" s="258" t="s">
        <v>30</v>
      </c>
      <c r="O1578" s="257" t="str">
        <f>Table2[[#This Row],[K&amp;N REF ]]&amp;Table2[[#This Row],[Issue type ]]</f>
        <v xml:space="preserve">5016541965NOT SCANNABLE </v>
      </c>
      <c r="P1578" s="257">
        <f>YEAR(Table2[[#This Row],[Date ]])</f>
        <v>2025</v>
      </c>
      <c r="Q1578" s="257" t="str">
        <f>VLOOKUP(MONTH(Table2[[#This Row],[Date ]]),Months,2,0)</f>
        <v>July</v>
      </c>
      <c r="R1578" s="257" t="b">
        <f>COUNTIFS(Table2[Unique],Table2[[#This Row],[Unique]])&gt;1</f>
        <v>0</v>
      </c>
      <c r="S1578" s="257">
        <f>IF(Table2[[#This Row],[Status ]]="Solved",1,0)</f>
        <v>1</v>
      </c>
      <c r="T1578" s="257">
        <f>IF(Table2[[#This Row],[Status ]]="ongoing",1,0)</f>
        <v>0</v>
      </c>
    </row>
    <row r="1579" spans="1:20" x14ac:dyDescent="0.25">
      <c r="A1579" s="264">
        <v>5016541922</v>
      </c>
      <c r="B1579" s="269" t="str">
        <f>_xlfn.XLOOKUP(Table2[[#This Row],[K&amp;N REF ]],CAT_Details[Tracking Number],CAT_Details[S Ref],,0)</f>
        <v>20250626-S-70210</v>
      </c>
      <c r="C1579" s="270">
        <f>_xlfn.XLOOKUP(Table2[[#This Row],[K&amp;N REF ]],CAT_Details[Tracking Number],CAT_Details[TO Ref],,0)</f>
        <v>20250626749569</v>
      </c>
      <c r="D1579" s="270" t="str">
        <f>_xlfn.XLOOKUP(Table2[[#This Row],[K&amp;N REF ]],CAT_Details[Tracking Number],CAT_Details[Pickup Customer Name],,0)</f>
        <v>Hasse &amp; Wrede Gmbh</v>
      </c>
      <c r="E1579" s="271" t="str">
        <f>_xlfn.XLOOKUP(Table2[[#This Row],[K&amp;N REF ]],CAT_Details[Tracking Number],CAT_Details[Delivery Country Code],,0)</f>
        <v>GB</v>
      </c>
      <c r="F1579" s="271" t="str">
        <f>_xlfn.XLOOKUP(Table2[[#This Row],[TO Ref]],CAT_Details[TO Ref],CAT_Details[Loc],,0)</f>
        <v>DX01</v>
      </c>
      <c r="G1579" s="257" t="s">
        <v>34</v>
      </c>
      <c r="H1579" s="257" t="s">
        <v>35</v>
      </c>
      <c r="I1579" s="280">
        <v>45840</v>
      </c>
      <c r="J1579" s="257" t="s">
        <v>26</v>
      </c>
      <c r="K1579" s="257" t="s">
        <v>32</v>
      </c>
      <c r="L1579" s="280">
        <v>45840</v>
      </c>
      <c r="M1579" s="257" t="str">
        <f>IF(Table2[[#This Row],[Resolve Date]]="","ONGOING","SOLVED")</f>
        <v>SOLVED</v>
      </c>
      <c r="N1579" s="258" t="s">
        <v>30</v>
      </c>
      <c r="O1579" s="257" t="str">
        <f>Table2[[#This Row],[K&amp;N REF ]]&amp;Table2[[#This Row],[Issue type ]]</f>
        <v>5016541922NO LABELS</v>
      </c>
      <c r="P1579" s="257">
        <f>YEAR(Table2[[#This Row],[Date ]])</f>
        <v>2025</v>
      </c>
      <c r="Q1579" s="257" t="str">
        <f>VLOOKUP(MONTH(Table2[[#This Row],[Date ]]),Months,2,0)</f>
        <v>July</v>
      </c>
      <c r="R1579" s="257" t="b">
        <f>COUNTIFS(Table2[Unique],Table2[[#This Row],[Unique]])&gt;1</f>
        <v>0</v>
      </c>
      <c r="S1579" s="257">
        <f>IF(Table2[[#This Row],[Status ]]="Solved",1,0)</f>
        <v>1</v>
      </c>
      <c r="T1579" s="257">
        <f>IF(Table2[[#This Row],[Status ]]="ongoing",1,0)</f>
        <v>0</v>
      </c>
    </row>
    <row r="1580" spans="1:20" x14ac:dyDescent="0.25">
      <c r="A1580" s="264">
        <v>5016542162</v>
      </c>
      <c r="B1580" s="269" t="str">
        <f>_xlfn.XLOOKUP(Table2[[#This Row],[K&amp;N REF ]],CAT_Details[Tracking Number],CAT_Details[S Ref],,0)</f>
        <v>20250626-S-70616</v>
      </c>
      <c r="C1580" s="270">
        <f>_xlfn.XLOOKUP(Table2[[#This Row],[K&amp;N REF ]],CAT_Details[Tracking Number],CAT_Details[TO Ref],,0)</f>
        <v>20250626749883</v>
      </c>
      <c r="D1580" s="270" t="str">
        <f>_xlfn.XLOOKUP(Table2[[#This Row],[K&amp;N REF ]],CAT_Details[Tracking Number],CAT_Details[Pickup Customer Name],,0)</f>
        <v>Elring Klinger Ag</v>
      </c>
      <c r="E1580" s="271" t="str">
        <f>_xlfn.XLOOKUP(Table2[[#This Row],[K&amp;N REF ]],CAT_Details[Tracking Number],CAT_Details[Delivery Country Code],,0)</f>
        <v>GB</v>
      </c>
      <c r="F1580" s="271" t="str">
        <f>_xlfn.XLOOKUP(Table2[[#This Row],[TO Ref]],CAT_Details[TO Ref],CAT_Details[Loc],,0)</f>
        <v>OYL1</v>
      </c>
      <c r="G1580" s="257" t="s">
        <v>34</v>
      </c>
      <c r="H1580" s="257" t="s">
        <v>31</v>
      </c>
      <c r="I1580" s="280">
        <v>45840</v>
      </c>
      <c r="J1580" s="257" t="s">
        <v>26</v>
      </c>
      <c r="K1580" s="257" t="s">
        <v>32</v>
      </c>
      <c r="L1580" s="280">
        <v>45840</v>
      </c>
      <c r="M1580" s="257" t="str">
        <f>IF(Table2[[#This Row],[Resolve Date]]="","ONGOING","SOLVED")</f>
        <v>SOLVED</v>
      </c>
      <c r="N1580" s="258" t="s">
        <v>30</v>
      </c>
      <c r="O1580" s="257" t="str">
        <f>Table2[[#This Row],[K&amp;N REF ]]&amp;Table2[[#This Row],[Issue type ]]</f>
        <v>5016542162MISSING LABELS ON SOME UNITS</v>
      </c>
      <c r="P1580" s="257">
        <f>YEAR(Table2[[#This Row],[Date ]])</f>
        <v>2025</v>
      </c>
      <c r="Q1580" s="257" t="str">
        <f>VLOOKUP(MONTH(Table2[[#This Row],[Date ]]),Months,2,0)</f>
        <v>July</v>
      </c>
      <c r="R1580" s="257" t="b">
        <f>COUNTIFS(Table2[Unique],Table2[[#This Row],[Unique]])&gt;1</f>
        <v>0</v>
      </c>
      <c r="S1580" s="257">
        <f>IF(Table2[[#This Row],[Status ]]="Solved",1,0)</f>
        <v>1</v>
      </c>
      <c r="T1580" s="257">
        <f>IF(Table2[[#This Row],[Status ]]="ongoing",1,0)</f>
        <v>0</v>
      </c>
    </row>
    <row r="1581" spans="1:20" x14ac:dyDescent="0.25">
      <c r="A1581" s="264">
        <v>5016511199</v>
      </c>
      <c r="B1581" s="269" t="str">
        <f>_xlfn.XLOOKUP(Table2[[#This Row],[K&amp;N REF ]],CAT_Details[Tracking Number],CAT_Details[S Ref],,0)</f>
        <v>20250624-S-70459</v>
      </c>
      <c r="C1581" s="270">
        <f>_xlfn.XLOOKUP(Table2[[#This Row],[K&amp;N REF ]],CAT_Details[Tracking Number],CAT_Details[TO Ref],,0)</f>
        <v>20250623746440</v>
      </c>
      <c r="D1581" s="270" t="str">
        <f>_xlfn.XLOOKUP(Table2[[#This Row],[K&amp;N REF ]],CAT_Details[Tracking Number],CAT_Details[Pickup Customer Name],,0)</f>
        <v>DANFOSS A/S</v>
      </c>
      <c r="E1581" s="271" t="str">
        <f>_xlfn.XLOOKUP(Table2[[#This Row],[K&amp;N REF ]],CAT_Details[Tracking Number],CAT_Details[Delivery Country Code],,0)</f>
        <v>GB</v>
      </c>
      <c r="F1581" s="271" t="str">
        <f>_xlfn.XLOOKUP(Table2[[#This Row],[TO Ref]],CAT_Details[TO Ref],CAT_Details[Loc],,0)</f>
        <v>U2-L5</v>
      </c>
      <c r="G1581" s="257" t="s">
        <v>44</v>
      </c>
      <c r="H1581" s="257" t="s">
        <v>35</v>
      </c>
      <c r="I1581" s="280">
        <v>45841</v>
      </c>
      <c r="J1581" s="257" t="s">
        <v>26</v>
      </c>
      <c r="K1581" s="257" t="s">
        <v>32</v>
      </c>
      <c r="L1581" s="280">
        <v>45841</v>
      </c>
      <c r="M1581" s="257" t="str">
        <f>IF(Table2[[#This Row],[Resolve Date]]="","ONGOING","SOLVED")</f>
        <v>SOLVED</v>
      </c>
      <c r="N1581" s="258" t="s">
        <v>30</v>
      </c>
      <c r="O1581" s="257" t="str">
        <f>Table2[[#This Row],[K&amp;N REF ]]&amp;Table2[[#This Row],[Issue type ]]</f>
        <v>5016511199NO LABELS</v>
      </c>
      <c r="P1581" s="257">
        <f>YEAR(Table2[[#This Row],[Date ]])</f>
        <v>2025</v>
      </c>
      <c r="Q1581" s="257" t="str">
        <f>VLOOKUP(MONTH(Table2[[#This Row],[Date ]]),Months,2,0)</f>
        <v>July</v>
      </c>
      <c r="R1581" s="257" t="b">
        <f>COUNTIFS(Table2[Unique],Table2[[#This Row],[Unique]])&gt;1</f>
        <v>0</v>
      </c>
      <c r="S1581" s="257">
        <f>IF(Table2[[#This Row],[Status ]]="Solved",1,0)</f>
        <v>1</v>
      </c>
      <c r="T1581" s="257">
        <f>IF(Table2[[#This Row],[Status ]]="ongoing",1,0)</f>
        <v>0</v>
      </c>
    </row>
    <row r="1582" spans="1:20" x14ac:dyDescent="0.25">
      <c r="A1582" s="264">
        <v>5016512008</v>
      </c>
      <c r="B1582" s="269" t="str">
        <f>_xlfn.XLOOKUP(Table2[[#This Row],[K&amp;N REF ]],CAT_Details[Tracking Number],CAT_Details[S Ref],,0)</f>
        <v>20250624-S-70427</v>
      </c>
      <c r="C1582" s="270">
        <f>_xlfn.XLOOKUP(Table2[[#This Row],[K&amp;N REF ]],CAT_Details[Tracking Number],CAT_Details[TO Ref],,0)</f>
        <v>20250624747562</v>
      </c>
      <c r="D1582" s="270" t="str">
        <f>_xlfn.XLOOKUP(Table2[[#This Row],[K&amp;N REF ]],CAT_Details[Tracking Number],CAT_Details[Pickup Customer Name],,0)</f>
        <v>Standard Motor Product Poland ( SMP Poland)</v>
      </c>
      <c r="E1582" s="271" t="str">
        <f>_xlfn.XLOOKUP(Table2[[#This Row],[K&amp;N REF ]],CAT_Details[Tracking Number],CAT_Details[Delivery Country Code],,0)</f>
        <v>GB</v>
      </c>
      <c r="F1582" s="271" t="str">
        <f>_xlfn.XLOOKUP(Table2[[#This Row],[TO Ref]],CAT_Details[TO Ref],CAT_Details[Loc],,0)</f>
        <v>DX01-L5</v>
      </c>
      <c r="G1582" s="257" t="s">
        <v>44</v>
      </c>
      <c r="H1582" s="257" t="s">
        <v>179</v>
      </c>
      <c r="I1582" s="280">
        <v>45841</v>
      </c>
      <c r="J1582" s="257" t="s">
        <v>41</v>
      </c>
      <c r="K1582" s="257" t="s">
        <v>32</v>
      </c>
      <c r="L1582" s="280">
        <v>45841</v>
      </c>
      <c r="M1582" s="257" t="str">
        <f>IF(Table2[[#This Row],[Resolve Date]]="","ONGOING","SOLVED")</f>
        <v>SOLVED</v>
      </c>
      <c r="N1582" s="258" t="s">
        <v>30</v>
      </c>
      <c r="O1582" s="257" t="str">
        <f>Table2[[#This Row],[K&amp;N REF ]]&amp;Table2[[#This Row],[Issue type ]]</f>
        <v xml:space="preserve">5016512008NOT SCANNABLE </v>
      </c>
      <c r="P1582" s="257">
        <f>YEAR(Table2[[#This Row],[Date ]])</f>
        <v>2025</v>
      </c>
      <c r="Q1582" s="257" t="str">
        <f>VLOOKUP(MONTH(Table2[[#This Row],[Date ]]),Months,2,0)</f>
        <v>July</v>
      </c>
      <c r="R1582" s="257" t="b">
        <f>COUNTIFS(Table2[Unique],Table2[[#This Row],[Unique]])&gt;1</f>
        <v>0</v>
      </c>
      <c r="S1582" s="257">
        <f>IF(Table2[[#This Row],[Status ]]="Solved",1,0)</f>
        <v>1</v>
      </c>
      <c r="T1582" s="257">
        <f>IF(Table2[[#This Row],[Status ]]="ongoing",1,0)</f>
        <v>0</v>
      </c>
    </row>
    <row r="1583" spans="1:20" x14ac:dyDescent="0.25">
      <c r="A1583" s="264">
        <v>5016512009</v>
      </c>
      <c r="B1583" s="269" t="str">
        <f>_xlfn.XLOOKUP(Table2[[#This Row],[K&amp;N REF ]],CAT_Details[Tracking Number],CAT_Details[S Ref],,0)</f>
        <v>20250624-S-70427</v>
      </c>
      <c r="C1583" s="270">
        <f>_xlfn.XLOOKUP(Table2[[#This Row],[K&amp;N REF ]],CAT_Details[Tracking Number],CAT_Details[TO Ref],,0)</f>
        <v>20250624747622</v>
      </c>
      <c r="D1583" s="270" t="str">
        <f>_xlfn.XLOOKUP(Table2[[#This Row],[K&amp;N REF ]],CAT_Details[Tracking Number],CAT_Details[Pickup Customer Name],,0)</f>
        <v>Standard Motor Product Poland ( SMP Poland)</v>
      </c>
      <c r="E1583" s="271" t="str">
        <f>_xlfn.XLOOKUP(Table2[[#This Row],[K&amp;N REF ]],CAT_Details[Tracking Number],CAT_Details[Delivery Country Code],,0)</f>
        <v>GB</v>
      </c>
      <c r="F1583" s="271" t="str">
        <f>_xlfn.XLOOKUP(Table2[[#This Row],[TO Ref]],CAT_Details[TO Ref],CAT_Details[Loc],,0)</f>
        <v>MZ02</v>
      </c>
      <c r="G1583" s="257" t="s">
        <v>44</v>
      </c>
      <c r="H1583" s="257" t="s">
        <v>179</v>
      </c>
      <c r="I1583" s="280">
        <v>45841</v>
      </c>
      <c r="J1583" s="257" t="s">
        <v>41</v>
      </c>
      <c r="K1583" s="257" t="s">
        <v>32</v>
      </c>
      <c r="L1583" s="280">
        <v>45841</v>
      </c>
      <c r="M1583" s="257" t="str">
        <f>IF(Table2[[#This Row],[Resolve Date]]="","ONGOING","SOLVED")</f>
        <v>SOLVED</v>
      </c>
      <c r="N1583" s="258" t="s">
        <v>30</v>
      </c>
      <c r="O1583" s="257" t="str">
        <f>Table2[[#This Row],[K&amp;N REF ]]&amp;Table2[[#This Row],[Issue type ]]</f>
        <v xml:space="preserve">5016512009NOT SCANNABLE </v>
      </c>
      <c r="P1583" s="257">
        <f>YEAR(Table2[[#This Row],[Date ]])</f>
        <v>2025</v>
      </c>
      <c r="Q1583" s="257" t="str">
        <f>VLOOKUP(MONTH(Table2[[#This Row],[Date ]]),Months,2,0)</f>
        <v>July</v>
      </c>
      <c r="R1583" s="257" t="b">
        <f>COUNTIFS(Table2[Unique],Table2[[#This Row],[Unique]])&gt;1</f>
        <v>0</v>
      </c>
      <c r="S1583" s="257">
        <f>IF(Table2[[#This Row],[Status ]]="Solved",1,0)</f>
        <v>1</v>
      </c>
      <c r="T1583" s="257">
        <f>IF(Table2[[#This Row],[Status ]]="ongoing",1,0)</f>
        <v>0</v>
      </c>
    </row>
    <row r="1584" spans="1:20" x14ac:dyDescent="0.25">
      <c r="A1584" s="264">
        <v>5016512007</v>
      </c>
      <c r="B1584" s="269" t="str">
        <f>_xlfn.XLOOKUP(Table2[[#This Row],[K&amp;N REF ]],CAT_Details[Tracking Number],CAT_Details[S Ref],,0)</f>
        <v>20250624-S-70427</v>
      </c>
      <c r="C1584" s="270">
        <f>_xlfn.XLOOKUP(Table2[[#This Row],[K&amp;N REF ]],CAT_Details[Tracking Number],CAT_Details[TO Ref],,0)</f>
        <v>20250624747644</v>
      </c>
      <c r="D1584" s="270" t="str">
        <f>_xlfn.XLOOKUP(Table2[[#This Row],[K&amp;N REF ]],CAT_Details[Tracking Number],CAT_Details[Pickup Customer Name],,0)</f>
        <v>Standard Motor Product Poland ( SMP Poland)</v>
      </c>
      <c r="E1584" s="271" t="str">
        <f>_xlfn.XLOOKUP(Table2[[#This Row],[K&amp;N REF ]],CAT_Details[Tracking Number],CAT_Details[Delivery Country Code],,0)</f>
        <v>GB</v>
      </c>
      <c r="F1584" s="271" t="str">
        <f>_xlfn.XLOOKUP(Table2[[#This Row],[TO Ref]],CAT_Details[TO Ref],CAT_Details[Loc],,0)</f>
        <v>MY02</v>
      </c>
      <c r="G1584" s="257" t="s">
        <v>44</v>
      </c>
      <c r="H1584" s="257" t="s">
        <v>179</v>
      </c>
      <c r="I1584" s="280">
        <v>45841</v>
      </c>
      <c r="J1584" s="257" t="s">
        <v>41</v>
      </c>
      <c r="K1584" s="257" t="s">
        <v>32</v>
      </c>
      <c r="L1584" s="280">
        <v>45841</v>
      </c>
      <c r="M1584" s="257" t="str">
        <f>IF(Table2[[#This Row],[Resolve Date]]="","ONGOING","SOLVED")</f>
        <v>SOLVED</v>
      </c>
      <c r="N1584" s="258" t="s">
        <v>30</v>
      </c>
      <c r="O1584" s="257" t="str">
        <f>Table2[[#This Row],[K&amp;N REF ]]&amp;Table2[[#This Row],[Issue type ]]</f>
        <v xml:space="preserve">5016512007NOT SCANNABLE </v>
      </c>
      <c r="P1584" s="257">
        <f>YEAR(Table2[[#This Row],[Date ]])</f>
        <v>2025</v>
      </c>
      <c r="Q1584" s="257" t="str">
        <f>VLOOKUP(MONTH(Table2[[#This Row],[Date ]]),Months,2,0)</f>
        <v>July</v>
      </c>
      <c r="R1584" s="257" t="b">
        <f>COUNTIFS(Table2[Unique],Table2[[#This Row],[Unique]])&gt;1</f>
        <v>0</v>
      </c>
      <c r="S1584" s="257">
        <f>IF(Table2[[#This Row],[Status ]]="Solved",1,0)</f>
        <v>1</v>
      </c>
      <c r="T1584" s="257">
        <f>IF(Table2[[#This Row],[Status ]]="ongoing",1,0)</f>
        <v>0</v>
      </c>
    </row>
    <row r="1585" spans="1:20" x14ac:dyDescent="0.25">
      <c r="A1585" s="264">
        <v>5016542490</v>
      </c>
      <c r="B1585" s="269" t="str">
        <f>_xlfn.XLOOKUP(Table2[[#This Row],[K&amp;N REF ]],CAT_Details[Tracking Number],CAT_Details[S Ref],,0)</f>
        <v>20250626-S-70484</v>
      </c>
      <c r="C1585" s="270">
        <f>_xlfn.XLOOKUP(Table2[[#This Row],[K&amp;N REF ]],CAT_Details[Tracking Number],CAT_Details[TO Ref],,0)</f>
        <v>20250625748568</v>
      </c>
      <c r="D1585" s="270" t="str">
        <f>_xlfn.XLOOKUP(Table2[[#This Row],[K&amp;N REF ]],CAT_Details[Tracking Number],CAT_Details[Pickup Customer Name],,0)</f>
        <v>DANFOSS A/S</v>
      </c>
      <c r="E1585" s="271" t="str">
        <f>_xlfn.XLOOKUP(Table2[[#This Row],[K&amp;N REF ]],CAT_Details[Tracking Number],CAT_Details[Delivery Country Code],,0)</f>
        <v>GB</v>
      </c>
      <c r="F1585" s="271" t="str">
        <f>_xlfn.XLOOKUP(Table2[[#This Row],[TO Ref]],CAT_Details[TO Ref],CAT_Details[Loc],,0)</f>
        <v>U2-L5</v>
      </c>
      <c r="G1585" s="257" t="s">
        <v>44</v>
      </c>
      <c r="H1585" s="257" t="s">
        <v>35</v>
      </c>
      <c r="I1585" s="280">
        <v>45841</v>
      </c>
      <c r="J1585" s="257" t="s">
        <v>26</v>
      </c>
      <c r="K1585" s="257" t="s">
        <v>32</v>
      </c>
      <c r="L1585" s="280">
        <v>45841</v>
      </c>
      <c r="M1585" s="257" t="str">
        <f>IF(Table2[[#This Row],[Resolve Date]]="","ONGOING","SOLVED")</f>
        <v>SOLVED</v>
      </c>
      <c r="N1585" s="258" t="s">
        <v>30</v>
      </c>
      <c r="O1585" s="257" t="str">
        <f>Table2[[#This Row],[K&amp;N REF ]]&amp;Table2[[#This Row],[Issue type ]]</f>
        <v>5016542490NO LABELS</v>
      </c>
      <c r="P1585" s="257">
        <f>YEAR(Table2[[#This Row],[Date ]])</f>
        <v>2025</v>
      </c>
      <c r="Q1585" s="257" t="str">
        <f>VLOOKUP(MONTH(Table2[[#This Row],[Date ]]),Months,2,0)</f>
        <v>July</v>
      </c>
      <c r="R1585" s="257" t="b">
        <f>COUNTIFS(Table2[Unique],Table2[[#This Row],[Unique]])&gt;1</f>
        <v>0</v>
      </c>
      <c r="S1585" s="257">
        <f>IF(Table2[[#This Row],[Status ]]="Solved",1,0)</f>
        <v>1</v>
      </c>
      <c r="T1585" s="257">
        <f>IF(Table2[[#This Row],[Status ]]="ongoing",1,0)</f>
        <v>0</v>
      </c>
    </row>
    <row r="1586" spans="1:20" x14ac:dyDescent="0.25">
      <c r="A1586" s="264">
        <v>5016542291</v>
      </c>
      <c r="B1586" s="269" t="str">
        <f>_xlfn.XLOOKUP(Table2[[#This Row],[K&amp;N REF ]],CAT_Details[Tracking Number],CAT_Details[S Ref],,0)</f>
        <v>20250626-S-70239</v>
      </c>
      <c r="C1586" s="270">
        <f>_xlfn.XLOOKUP(Table2[[#This Row],[K&amp;N REF ]],CAT_Details[Tracking Number],CAT_Details[TO Ref],,0)</f>
        <v>20250625749070</v>
      </c>
      <c r="D1586" s="270" t="str">
        <f>_xlfn.XLOOKUP(Table2[[#This Row],[K&amp;N REF ]],CAT_Details[Tracking Number],CAT_Details[Pickup Customer Name],,0)</f>
        <v>HAVIT Hydraulik GmbH</v>
      </c>
      <c r="E1586" s="271" t="str">
        <f>_xlfn.XLOOKUP(Table2[[#This Row],[K&amp;N REF ]],CAT_Details[Tracking Number],CAT_Details[Delivery Country Code],,0)</f>
        <v>GB</v>
      </c>
      <c r="F1586" s="271" t="str">
        <f>_xlfn.XLOOKUP(Table2[[#This Row],[TO Ref]],CAT_Details[TO Ref],CAT_Details[Loc],,0)</f>
        <v>OYL1</v>
      </c>
      <c r="G1586" s="257" t="s">
        <v>34</v>
      </c>
      <c r="H1586" s="257" t="s">
        <v>35</v>
      </c>
      <c r="I1586" s="280">
        <v>45841</v>
      </c>
      <c r="J1586" s="257" t="s">
        <v>26</v>
      </c>
      <c r="K1586" s="257" t="s">
        <v>32</v>
      </c>
      <c r="L1586" s="280">
        <v>45841</v>
      </c>
      <c r="M1586" s="257" t="str">
        <f>IF(Table2[[#This Row],[Resolve Date]]="","ONGOING","SOLVED")</f>
        <v>SOLVED</v>
      </c>
      <c r="N1586" s="258" t="s">
        <v>30</v>
      </c>
      <c r="O1586" s="257" t="str">
        <f>Table2[[#This Row],[K&amp;N REF ]]&amp;Table2[[#This Row],[Issue type ]]</f>
        <v>5016542291NO LABELS</v>
      </c>
      <c r="P1586" s="257">
        <f>YEAR(Table2[[#This Row],[Date ]])</f>
        <v>2025</v>
      </c>
      <c r="Q1586" s="257" t="str">
        <f>VLOOKUP(MONTH(Table2[[#This Row],[Date ]]),Months,2,0)</f>
        <v>July</v>
      </c>
      <c r="R1586" s="257" t="b">
        <f>COUNTIFS(Table2[Unique],Table2[[#This Row],[Unique]])&gt;1</f>
        <v>0</v>
      </c>
      <c r="S1586" s="257">
        <f>IF(Table2[[#This Row],[Status ]]="Solved",1,0)</f>
        <v>1</v>
      </c>
      <c r="T1586" s="257">
        <f>IF(Table2[[#This Row],[Status ]]="ongoing",1,0)</f>
        <v>0</v>
      </c>
    </row>
    <row r="1587" spans="1:20" x14ac:dyDescent="0.25">
      <c r="A1587" s="264">
        <v>5016541888</v>
      </c>
      <c r="B1587" s="269" t="str">
        <f>_xlfn.XLOOKUP(Table2[[#This Row],[K&amp;N REF ]],CAT_Details[Tracking Number],CAT_Details[S Ref],,0)</f>
        <v>20250626-S-70209</v>
      </c>
      <c r="C1587" s="270">
        <f>_xlfn.XLOOKUP(Table2[[#This Row],[K&amp;N REF ]],CAT_Details[Tracking Number],CAT_Details[TO Ref],,0)</f>
        <v>20250626749521</v>
      </c>
      <c r="D1587" s="270" t="str">
        <f>_xlfn.XLOOKUP(Table2[[#This Row],[K&amp;N REF ]],CAT_Details[Tracking Number],CAT_Details[Pickup Customer Name],,0)</f>
        <v>Borg Warner Cooling Systems Gmbh</v>
      </c>
      <c r="E1587" s="271" t="str">
        <f>_xlfn.XLOOKUP(Table2[[#This Row],[K&amp;N REF ]],CAT_Details[Tracking Number],CAT_Details[Delivery Country Code],,0)</f>
        <v>GB</v>
      </c>
      <c r="F1587" s="271">
        <f>_xlfn.XLOOKUP(Table2[[#This Row],[TO Ref]],CAT_Details[TO Ref],CAT_Details[Loc],,0)</f>
        <v>3402</v>
      </c>
      <c r="G1587" s="257" t="s">
        <v>34</v>
      </c>
      <c r="H1587" s="257" t="s">
        <v>35</v>
      </c>
      <c r="I1587" s="280">
        <v>45841</v>
      </c>
      <c r="J1587" s="257" t="s">
        <v>26</v>
      </c>
      <c r="K1587" s="257" t="s">
        <v>32</v>
      </c>
      <c r="L1587" s="280">
        <v>45841</v>
      </c>
      <c r="M1587" s="257" t="str">
        <f>IF(Table2[[#This Row],[Resolve Date]]="","ONGOING","SOLVED")</f>
        <v>SOLVED</v>
      </c>
      <c r="N1587" s="258" t="s">
        <v>30</v>
      </c>
      <c r="O1587" s="257" t="str">
        <f>Table2[[#This Row],[K&amp;N REF ]]&amp;Table2[[#This Row],[Issue type ]]</f>
        <v>5016541888NO LABELS</v>
      </c>
      <c r="P1587" s="257">
        <f>YEAR(Table2[[#This Row],[Date ]])</f>
        <v>2025</v>
      </c>
      <c r="Q1587" s="257" t="str">
        <f>VLOOKUP(MONTH(Table2[[#This Row],[Date ]]),Months,2,0)</f>
        <v>July</v>
      </c>
      <c r="R1587" s="257" t="b">
        <f>COUNTIFS(Table2[Unique],Table2[[#This Row],[Unique]])&gt;1</f>
        <v>0</v>
      </c>
      <c r="S1587" s="257">
        <f>IF(Table2[[#This Row],[Status ]]="Solved",1,0)</f>
        <v>1</v>
      </c>
      <c r="T1587" s="257">
        <f>IF(Table2[[#This Row],[Status ]]="ongoing",1,0)</f>
        <v>0</v>
      </c>
    </row>
    <row r="1588" spans="1:20" x14ac:dyDescent="0.25">
      <c r="A1588" s="264">
        <v>5016541890</v>
      </c>
      <c r="B1588" s="269" t="str">
        <f>_xlfn.XLOOKUP(Table2[[#This Row],[K&amp;N REF ]],CAT_Details[Tracking Number],CAT_Details[S Ref],,0)</f>
        <v>20250626-S-70209</v>
      </c>
      <c r="C1588" s="270">
        <f>_xlfn.XLOOKUP(Table2[[#This Row],[K&amp;N REF ]],CAT_Details[Tracking Number],CAT_Details[TO Ref],,0)</f>
        <v>20250626749776</v>
      </c>
      <c r="D1588" s="270" t="str">
        <f>_xlfn.XLOOKUP(Table2[[#This Row],[K&amp;N REF ]],CAT_Details[Tracking Number],CAT_Details[Pickup Customer Name],,0)</f>
        <v>Borg Warner Cooling Systems Gmbh</v>
      </c>
      <c r="E1588" s="271" t="str">
        <f>_xlfn.XLOOKUP(Table2[[#This Row],[K&amp;N REF ]],CAT_Details[Tracking Number],CAT_Details[Delivery Country Code],,0)</f>
        <v>GB</v>
      </c>
      <c r="F1588" s="271" t="str">
        <f>_xlfn.XLOOKUP(Table2[[#This Row],[TO Ref]],CAT_Details[TO Ref],CAT_Details[Loc],,0)</f>
        <v>MZ02</v>
      </c>
      <c r="G1588" s="257" t="s">
        <v>34</v>
      </c>
      <c r="H1588" s="257" t="s">
        <v>31</v>
      </c>
      <c r="I1588" s="280">
        <v>45841</v>
      </c>
      <c r="J1588" s="257" t="s">
        <v>26</v>
      </c>
      <c r="K1588" s="257" t="s">
        <v>32</v>
      </c>
      <c r="L1588" s="280">
        <v>45841</v>
      </c>
      <c r="M1588" s="257" t="str">
        <f>IF(Table2[[#This Row],[Resolve Date]]="","ONGOING","SOLVED")</f>
        <v>SOLVED</v>
      </c>
      <c r="N1588" s="258" t="s">
        <v>30</v>
      </c>
      <c r="O1588" s="257" t="str">
        <f>Table2[[#This Row],[K&amp;N REF ]]&amp;Table2[[#This Row],[Issue type ]]</f>
        <v>5016541890MISSING LABELS ON SOME UNITS</v>
      </c>
      <c r="P1588" s="257">
        <f>YEAR(Table2[[#This Row],[Date ]])</f>
        <v>2025</v>
      </c>
      <c r="Q1588" s="257" t="str">
        <f>VLOOKUP(MONTH(Table2[[#This Row],[Date ]]),Months,2,0)</f>
        <v>July</v>
      </c>
      <c r="R1588" s="257" t="b">
        <f>COUNTIFS(Table2[Unique],Table2[[#This Row],[Unique]])&gt;1</f>
        <v>0</v>
      </c>
      <c r="S1588" s="257">
        <f>IF(Table2[[#This Row],[Status ]]="Solved",1,0)</f>
        <v>1</v>
      </c>
      <c r="T1588" s="257">
        <f>IF(Table2[[#This Row],[Status ]]="ongoing",1,0)</f>
        <v>0</v>
      </c>
    </row>
    <row r="1589" spans="1:20" x14ac:dyDescent="0.25">
      <c r="A1589" s="264">
        <v>5016527213</v>
      </c>
      <c r="B1589" s="269" t="str">
        <f>_xlfn.XLOOKUP(Table2[[#This Row],[K&amp;N REF ]],CAT_Details[Tracking Number],CAT_Details[S Ref],,0)</f>
        <v>20250625-S-70391</v>
      </c>
      <c r="C1589" s="270">
        <f>_xlfn.XLOOKUP(Table2[[#This Row],[K&amp;N REF ]],CAT_Details[Tracking Number],CAT_Details[TO Ref],,0)</f>
        <v>20250625748251</v>
      </c>
      <c r="D1589" s="270" t="str">
        <f>_xlfn.XLOOKUP(Table2[[#This Row],[K&amp;N REF ]],CAT_Details[Tracking Number],CAT_Details[Pickup Customer Name],,0)</f>
        <v>Faster Spa</v>
      </c>
      <c r="E1589" s="271" t="str">
        <f>_xlfn.XLOOKUP(Table2[[#This Row],[K&amp;N REF ]],CAT_Details[Tracking Number],CAT_Details[Delivery Country Code],,0)</f>
        <v>GB</v>
      </c>
      <c r="F1589" s="271" t="str">
        <f>_xlfn.XLOOKUP(Table2[[#This Row],[TO Ref]],CAT_Details[TO Ref],CAT_Details[Loc],,0)</f>
        <v>OYL1</v>
      </c>
      <c r="G1589" s="257" t="s">
        <v>24</v>
      </c>
      <c r="H1589" s="257" t="s">
        <v>35</v>
      </c>
      <c r="I1589" s="280">
        <v>45842</v>
      </c>
      <c r="J1589" s="257" t="s">
        <v>26</v>
      </c>
      <c r="K1589" s="257" t="s">
        <v>32</v>
      </c>
      <c r="L1589" s="280">
        <v>45842</v>
      </c>
      <c r="M1589" s="257" t="str">
        <f>IF(Table2[[#This Row],[Resolve Date]]="","ONGOING","SOLVED")</f>
        <v>SOLVED</v>
      </c>
      <c r="N1589" s="258" t="s">
        <v>30</v>
      </c>
      <c r="O1589" s="257" t="str">
        <f>Table2[[#This Row],[K&amp;N REF ]]&amp;Table2[[#This Row],[Issue type ]]</f>
        <v>5016527213NO LABELS</v>
      </c>
      <c r="P1589" s="257">
        <f>YEAR(Table2[[#This Row],[Date ]])</f>
        <v>2025</v>
      </c>
      <c r="Q1589" s="257" t="str">
        <f>VLOOKUP(MONTH(Table2[[#This Row],[Date ]]),Months,2,0)</f>
        <v>July</v>
      </c>
      <c r="R1589" s="257" t="b">
        <f>COUNTIFS(Table2[Unique],Table2[[#This Row],[Unique]])&gt;1</f>
        <v>0</v>
      </c>
      <c r="S1589" s="257">
        <f>IF(Table2[[#This Row],[Status ]]="Solved",1,0)</f>
        <v>1</v>
      </c>
      <c r="T1589" s="257">
        <f>IF(Table2[[#This Row],[Status ]]="ongoing",1,0)</f>
        <v>0</v>
      </c>
    </row>
    <row r="1590" spans="1:20" x14ac:dyDescent="0.25">
      <c r="A1590" s="264">
        <v>5016558349</v>
      </c>
      <c r="B1590" s="269" t="str">
        <f>_xlfn.XLOOKUP(Table2[[#This Row],[K&amp;N REF ]],CAT_Details[Tracking Number],CAT_Details[S Ref],,0)</f>
        <v>20250627-S-70371</v>
      </c>
      <c r="C1590" s="270">
        <f>_xlfn.XLOOKUP(Table2[[#This Row],[K&amp;N REF ]],CAT_Details[Tracking Number],CAT_Details[TO Ref],,0)</f>
        <v>20250626749852</v>
      </c>
      <c r="D1590" s="270" t="str">
        <f>_xlfn.XLOOKUP(Table2[[#This Row],[K&amp;N REF ]],CAT_Details[Tracking Number],CAT_Details[Pickup Customer Name],,0)</f>
        <v>Sbe - V.Ar.Vit.Spa</v>
      </c>
      <c r="E1590" s="271" t="str">
        <f>_xlfn.XLOOKUP(Table2[[#This Row],[K&amp;N REF ]],CAT_Details[Tracking Number],CAT_Details[Delivery Country Code],,0)</f>
        <v>GB</v>
      </c>
      <c r="F1590" s="271" t="str">
        <f>_xlfn.XLOOKUP(Table2[[#This Row],[TO Ref]],CAT_Details[TO Ref],CAT_Details[Loc],,0)</f>
        <v>OYL1</v>
      </c>
      <c r="G1590" s="257" t="s">
        <v>24</v>
      </c>
      <c r="H1590" s="257" t="s">
        <v>35</v>
      </c>
      <c r="I1590" s="280">
        <v>45842</v>
      </c>
      <c r="J1590" s="257" t="s">
        <v>26</v>
      </c>
      <c r="K1590" s="257" t="s">
        <v>32</v>
      </c>
      <c r="L1590" s="280">
        <v>45842</v>
      </c>
      <c r="M1590" s="257" t="str">
        <f>IF(Table2[[#This Row],[Resolve Date]]="","ONGOING","SOLVED")</f>
        <v>SOLVED</v>
      </c>
      <c r="N1590" s="258" t="s">
        <v>30</v>
      </c>
      <c r="O1590" s="257" t="str">
        <f>Table2[[#This Row],[K&amp;N REF ]]&amp;Table2[[#This Row],[Issue type ]]</f>
        <v>5016558349NO LABELS</v>
      </c>
      <c r="P1590" s="257">
        <f>YEAR(Table2[[#This Row],[Date ]])</f>
        <v>2025</v>
      </c>
      <c r="Q1590" s="257" t="str">
        <f>VLOOKUP(MONTH(Table2[[#This Row],[Date ]]),Months,2,0)</f>
        <v>July</v>
      </c>
      <c r="R1590" s="257" t="b">
        <f>COUNTIFS(Table2[Unique],Table2[[#This Row],[Unique]])&gt;1</f>
        <v>0</v>
      </c>
      <c r="S1590" s="257">
        <f>IF(Table2[[#This Row],[Status ]]="Solved",1,0)</f>
        <v>1</v>
      </c>
      <c r="T1590" s="257">
        <f>IF(Table2[[#This Row],[Status ]]="ongoing",1,0)</f>
        <v>0</v>
      </c>
    </row>
    <row r="1591" spans="1:20" x14ac:dyDescent="0.25">
      <c r="A1591" s="264">
        <v>5016542249</v>
      </c>
      <c r="B1591" s="269" t="str">
        <f>_xlfn.XLOOKUP(Table2[[#This Row],[K&amp;N REF ]],CAT_Details[Tracking Number],CAT_Details[S Ref],,0)</f>
        <v>20250626-S-70557</v>
      </c>
      <c r="C1591" s="270">
        <f>_xlfn.XLOOKUP(Table2[[#This Row],[K&amp;N REF ]],CAT_Details[Tracking Number],CAT_Details[TO Ref],,0)</f>
        <v>20250626750172</v>
      </c>
      <c r="D1591" s="270" t="str">
        <f>_xlfn.XLOOKUP(Table2[[#This Row],[K&amp;N REF ]],CAT_Details[Tracking Number],CAT_Details[Pickup Customer Name],,0)</f>
        <v>SATA GROUP</v>
      </c>
      <c r="E1591" s="271" t="str">
        <f>_xlfn.XLOOKUP(Table2[[#This Row],[K&amp;N REF ]],CAT_Details[Tracking Number],CAT_Details[Delivery Country Code],,0)</f>
        <v>GB</v>
      </c>
      <c r="F1591" s="271" t="str">
        <f>_xlfn.XLOOKUP(Table2[[#This Row],[TO Ref]],CAT_Details[TO Ref],CAT_Details[Loc],,0)</f>
        <v>DX01-L5</v>
      </c>
      <c r="G1591" s="257" t="s">
        <v>24</v>
      </c>
      <c r="H1591" s="257" t="s">
        <v>49</v>
      </c>
      <c r="I1591" s="280">
        <v>45842</v>
      </c>
      <c r="J1591" s="257" t="s">
        <v>26</v>
      </c>
      <c r="K1591" s="257" t="s">
        <v>32</v>
      </c>
      <c r="L1591" s="280">
        <v>45842</v>
      </c>
      <c r="M1591" s="257" t="str">
        <f>IF(Table2[[#This Row],[Resolve Date]]="","ONGOING","SOLVED")</f>
        <v>SOLVED</v>
      </c>
      <c r="N1591" s="258" t="s">
        <v>30</v>
      </c>
      <c r="O1591" s="257" t="str">
        <f>Table2[[#This Row],[K&amp;N REF ]]&amp;Table2[[#This Row],[Issue type ]]</f>
        <v>5016542249XX LABELS</v>
      </c>
      <c r="P1591" s="257">
        <f>YEAR(Table2[[#This Row],[Date ]])</f>
        <v>2025</v>
      </c>
      <c r="Q1591" s="257" t="str">
        <f>VLOOKUP(MONTH(Table2[[#This Row],[Date ]]),Months,2,0)</f>
        <v>July</v>
      </c>
      <c r="R1591" s="257" t="b">
        <f>COUNTIFS(Table2[Unique],Table2[[#This Row],[Unique]])&gt;1</f>
        <v>0</v>
      </c>
      <c r="S1591" s="257">
        <f>IF(Table2[[#This Row],[Status ]]="Solved",1,0)</f>
        <v>1</v>
      </c>
      <c r="T1591" s="257">
        <f>IF(Table2[[#This Row],[Status ]]="ongoing",1,0)</f>
        <v>0</v>
      </c>
    </row>
    <row r="1592" spans="1:20" x14ac:dyDescent="0.25">
      <c r="A1592" s="264">
        <v>5016542438</v>
      </c>
      <c r="B1592" s="269" t="str">
        <f>_xlfn.XLOOKUP(Table2[[#This Row],[K&amp;N REF ]],CAT_Details[Tracking Number],CAT_Details[S Ref],,0)</f>
        <v>20250626-S-70233</v>
      </c>
      <c r="C1592" s="270">
        <f>_xlfn.XLOOKUP(Table2[[#This Row],[K&amp;N REF ]],CAT_Details[Tracking Number],CAT_Details[TO Ref],,0)</f>
        <v>20250618744038</v>
      </c>
      <c r="D1592" s="270" t="str">
        <f>_xlfn.XLOOKUP(Table2[[#This Row],[K&amp;N REF ]],CAT_Details[Tracking Number],CAT_Details[Pickup Customer Name],,0)</f>
        <v>HYDAC SERVICE GMBH</v>
      </c>
      <c r="E1592" s="271" t="str">
        <f>_xlfn.XLOOKUP(Table2[[#This Row],[K&amp;N REF ]],CAT_Details[Tracking Number],CAT_Details[Delivery Country Code],,0)</f>
        <v>GB</v>
      </c>
      <c r="F1592" s="271">
        <f>_xlfn.XLOOKUP(Table2[[#This Row],[TO Ref]],CAT_Details[TO Ref],CAT_Details[Loc],,0)</f>
        <v>3402</v>
      </c>
      <c r="G1592" s="257" t="s">
        <v>34</v>
      </c>
      <c r="H1592" s="257" t="s">
        <v>179</v>
      </c>
      <c r="I1592" s="280">
        <v>45842</v>
      </c>
      <c r="J1592" s="257" t="s">
        <v>26</v>
      </c>
      <c r="K1592" s="257" t="s">
        <v>32</v>
      </c>
      <c r="L1592" s="280">
        <v>45842</v>
      </c>
      <c r="M1592" s="257" t="str">
        <f>IF(Table2[[#This Row],[Resolve Date]]="","ONGOING","SOLVED")</f>
        <v>SOLVED</v>
      </c>
      <c r="N1592" s="258" t="s">
        <v>30</v>
      </c>
      <c r="O1592" s="257" t="str">
        <f>Table2[[#This Row],[K&amp;N REF ]]&amp;Table2[[#This Row],[Issue type ]]</f>
        <v xml:space="preserve">5016542438NOT SCANNABLE </v>
      </c>
      <c r="P1592" s="257">
        <f>YEAR(Table2[[#This Row],[Date ]])</f>
        <v>2025</v>
      </c>
      <c r="Q1592" s="257" t="str">
        <f>VLOOKUP(MONTH(Table2[[#This Row],[Date ]]),Months,2,0)</f>
        <v>July</v>
      </c>
      <c r="R1592" s="257" t="b">
        <f>COUNTIFS(Table2[Unique],Table2[[#This Row],[Unique]])&gt;1</f>
        <v>0</v>
      </c>
      <c r="S1592" s="257">
        <f>IF(Table2[[#This Row],[Status ]]="Solved",1,0)</f>
        <v>1</v>
      </c>
      <c r="T1592" s="257">
        <f>IF(Table2[[#This Row],[Status ]]="ongoing",1,0)</f>
        <v>0</v>
      </c>
    </row>
    <row r="1593" spans="1:20" x14ac:dyDescent="0.25">
      <c r="A1593" s="264">
        <v>5016512122</v>
      </c>
      <c r="B1593" s="269" t="str">
        <f>_xlfn.XLOOKUP(Table2[[#This Row],[K&amp;N REF ]],CAT_Details[Tracking Number],CAT_Details[S Ref],,0)</f>
        <v>20250624-S-70235</v>
      </c>
      <c r="C1593" s="270">
        <f>_xlfn.XLOOKUP(Table2[[#This Row],[K&amp;N REF ]],CAT_Details[Tracking Number],CAT_Details[TO Ref],,0)</f>
        <v>20250624747658</v>
      </c>
      <c r="D1593" s="270" t="str">
        <f>_xlfn.XLOOKUP(Table2[[#This Row],[K&amp;N REF ]],CAT_Details[Tracking Number],CAT_Details[Pickup Customer Name],,0)</f>
        <v>SENSATA TECHNOLOGIES GERMANY GMBH</v>
      </c>
      <c r="E1593" s="271" t="str">
        <f>_xlfn.XLOOKUP(Table2[[#This Row],[K&amp;N REF ]],CAT_Details[Tracking Number],CAT_Details[Delivery Country Code],,0)</f>
        <v>GB</v>
      </c>
      <c r="F1593" s="271" t="str">
        <f>_xlfn.XLOOKUP(Table2[[#This Row],[TO Ref]],CAT_Details[TO Ref],CAT_Details[Loc],,0)</f>
        <v>DX01-L5</v>
      </c>
      <c r="G1593" s="257" t="s">
        <v>34</v>
      </c>
      <c r="H1593" s="257" t="s">
        <v>35</v>
      </c>
      <c r="I1593" s="280">
        <v>45842</v>
      </c>
      <c r="J1593" s="257" t="s">
        <v>26</v>
      </c>
      <c r="K1593" s="257" t="s">
        <v>32</v>
      </c>
      <c r="L1593" s="280">
        <v>45842</v>
      </c>
      <c r="M1593" s="257" t="str">
        <f>IF(Table2[[#This Row],[Resolve Date]]="","ONGOING","SOLVED")</f>
        <v>SOLVED</v>
      </c>
      <c r="N1593" s="258" t="s">
        <v>30</v>
      </c>
      <c r="O1593" s="257" t="str">
        <f>Table2[[#This Row],[K&amp;N REF ]]&amp;Table2[[#This Row],[Issue type ]]</f>
        <v>5016512122NO LABELS</v>
      </c>
      <c r="P1593" s="257">
        <f>YEAR(Table2[[#This Row],[Date ]])</f>
        <v>2025</v>
      </c>
      <c r="Q1593" s="257" t="str">
        <f>VLOOKUP(MONTH(Table2[[#This Row],[Date ]]),Months,2,0)</f>
        <v>July</v>
      </c>
      <c r="R1593" s="257" t="b">
        <f>COUNTIFS(Table2[Unique],Table2[[#This Row],[Unique]])&gt;1</f>
        <v>0</v>
      </c>
      <c r="S1593" s="257">
        <f>IF(Table2[[#This Row],[Status ]]="Solved",1,0)</f>
        <v>1</v>
      </c>
      <c r="T1593" s="257">
        <f>IF(Table2[[#This Row],[Status ]]="ongoing",1,0)</f>
        <v>0</v>
      </c>
    </row>
    <row r="1594" spans="1:20" x14ac:dyDescent="0.25">
      <c r="A1594" s="264">
        <v>5016573537</v>
      </c>
      <c r="B1594" s="269" t="str">
        <f>_xlfn.XLOOKUP(Table2[[#This Row],[K&amp;N REF ]],CAT_Details[Tracking Number],CAT_Details[S Ref],,0)</f>
        <v>20250630-S-70200</v>
      </c>
      <c r="C1594" s="270">
        <f>_xlfn.XLOOKUP(Table2[[#This Row],[K&amp;N REF ]],CAT_Details[Tracking Number],CAT_Details[TO Ref],,0)</f>
        <v>20250630752024</v>
      </c>
      <c r="D1594" s="270" t="str">
        <f>_xlfn.XLOOKUP(Table2[[#This Row],[K&amp;N REF ]],CAT_Details[Tracking Number],CAT_Details[Pickup Customer Name],,0)</f>
        <v>Tenneco Zwickau GmbH</v>
      </c>
      <c r="E1594" s="271" t="str">
        <f>_xlfn.XLOOKUP(Table2[[#This Row],[K&amp;N REF ]],CAT_Details[Tracking Number],CAT_Details[Delivery Country Code],,0)</f>
        <v>GB</v>
      </c>
      <c r="F1594" s="271" t="str">
        <f>_xlfn.XLOOKUP(Table2[[#This Row],[TO Ref]],CAT_Details[TO Ref],CAT_Details[Loc],,0)</f>
        <v>DX01-L5</v>
      </c>
      <c r="G1594" s="257" t="s">
        <v>34</v>
      </c>
      <c r="H1594" s="257" t="s">
        <v>35</v>
      </c>
      <c r="I1594" s="280">
        <v>45842</v>
      </c>
      <c r="J1594" s="257" t="s">
        <v>26</v>
      </c>
      <c r="K1594" s="257" t="s">
        <v>32</v>
      </c>
      <c r="L1594" s="280">
        <v>45842</v>
      </c>
      <c r="M1594" s="257" t="str">
        <f>IF(Table2[[#This Row],[Resolve Date]]="","ONGOING","SOLVED")</f>
        <v>SOLVED</v>
      </c>
      <c r="N1594" s="258" t="s">
        <v>30</v>
      </c>
      <c r="O1594" s="257" t="str">
        <f>Table2[[#This Row],[K&amp;N REF ]]&amp;Table2[[#This Row],[Issue type ]]</f>
        <v>5016573537NO LABELS</v>
      </c>
      <c r="P1594" s="257">
        <f>YEAR(Table2[[#This Row],[Date ]])</f>
        <v>2025</v>
      </c>
      <c r="Q1594" s="257" t="str">
        <f>VLOOKUP(MONTH(Table2[[#This Row],[Date ]]),Months,2,0)</f>
        <v>July</v>
      </c>
      <c r="R1594" s="257" t="b">
        <f>COUNTIFS(Table2[Unique],Table2[[#This Row],[Unique]])&gt;1</f>
        <v>0</v>
      </c>
      <c r="S1594" s="257">
        <f>IF(Table2[[#This Row],[Status ]]="Solved",1,0)</f>
        <v>1</v>
      </c>
      <c r="T1594" s="257">
        <f>IF(Table2[[#This Row],[Status ]]="ongoing",1,0)</f>
        <v>0</v>
      </c>
    </row>
    <row r="1595" spans="1:20" x14ac:dyDescent="0.25">
      <c r="A1595" s="264">
        <v>5016573573</v>
      </c>
      <c r="B1595" s="269" t="str">
        <f>_xlfn.XLOOKUP(Table2[[#This Row],[K&amp;N REF ]],CAT_Details[Tracking Number],CAT_Details[S Ref],,0)</f>
        <v>20250630-S-70329</v>
      </c>
      <c r="C1595" s="270">
        <f>_xlfn.XLOOKUP(Table2[[#This Row],[K&amp;N REF ]],CAT_Details[Tracking Number],CAT_Details[TO Ref],,0)</f>
        <v>20250626749956</v>
      </c>
      <c r="D1595" s="270" t="str">
        <f>_xlfn.XLOOKUP(Table2[[#This Row],[K&amp;N REF ]],CAT_Details[Tracking Number],CAT_Details[Pickup Customer Name],,0)</f>
        <v>MOTA SA</v>
      </c>
      <c r="E1595" s="271" t="str">
        <f>_xlfn.XLOOKUP(Table2[[#This Row],[K&amp;N REF ]],CAT_Details[Tracking Number],CAT_Details[Delivery Country Code],,0)</f>
        <v>GB</v>
      </c>
      <c r="F1595" s="271" t="str">
        <f>_xlfn.XLOOKUP(Table2[[#This Row],[TO Ref]],CAT_Details[TO Ref],CAT_Details[Loc],,0)</f>
        <v>DX01-L5</v>
      </c>
      <c r="G1595" s="257" t="s">
        <v>36</v>
      </c>
      <c r="H1595" s="257" t="s">
        <v>35</v>
      </c>
      <c r="I1595" s="280">
        <v>45842</v>
      </c>
      <c r="J1595" s="257" t="s">
        <v>26</v>
      </c>
      <c r="K1595" s="257" t="s">
        <v>32</v>
      </c>
      <c r="L1595" s="280">
        <v>45842</v>
      </c>
      <c r="M1595" s="257" t="str">
        <f>IF(Table2[[#This Row],[Resolve Date]]="","ONGOING","SOLVED")</f>
        <v>SOLVED</v>
      </c>
      <c r="N1595" s="258" t="s">
        <v>30</v>
      </c>
      <c r="O1595" s="257" t="str">
        <f>Table2[[#This Row],[K&amp;N REF ]]&amp;Table2[[#This Row],[Issue type ]]</f>
        <v>5016573573NO LABELS</v>
      </c>
      <c r="P1595" s="257">
        <f>YEAR(Table2[[#This Row],[Date ]])</f>
        <v>2025</v>
      </c>
      <c r="Q1595" s="257" t="str">
        <f>VLOOKUP(MONTH(Table2[[#This Row],[Date ]]),Months,2,0)</f>
        <v>July</v>
      </c>
      <c r="R1595" s="257" t="b">
        <f>COUNTIFS(Table2[Unique],Table2[[#This Row],[Unique]])&gt;1</f>
        <v>0</v>
      </c>
      <c r="S1595" s="257">
        <f>IF(Table2[[#This Row],[Status ]]="Solved",1,0)</f>
        <v>1</v>
      </c>
      <c r="T1595" s="257">
        <f>IF(Table2[[#This Row],[Status ]]="ongoing",1,0)</f>
        <v>0</v>
      </c>
    </row>
    <row r="1596" spans="1:20" x14ac:dyDescent="0.25">
      <c r="A1596" s="264">
        <v>5016558691</v>
      </c>
      <c r="B1596" s="269" t="str">
        <f>_xlfn.XLOOKUP(Table2[[#This Row],[K&amp;N REF ]],CAT_Details[Tracking Number],CAT_Details[S Ref],,0)</f>
        <v>20250627-S-70386</v>
      </c>
      <c r="C1596" s="270">
        <f>_xlfn.XLOOKUP(Table2[[#This Row],[K&amp;N REF ]],CAT_Details[Tracking Number],CAT_Details[TO Ref],,0)</f>
        <v>20250624747888</v>
      </c>
      <c r="D1596" s="270" t="str">
        <f>_xlfn.XLOOKUP(Table2[[#This Row],[K&amp;N REF ]],CAT_Details[Tracking Number],CAT_Details[Pickup Customer Name],,0)</f>
        <v>FEAT INDUSTRIALE  SPA</v>
      </c>
      <c r="E1596" s="271" t="str">
        <f>_xlfn.XLOOKUP(Table2[[#This Row],[K&amp;N REF ]],CAT_Details[Tracking Number],CAT_Details[Delivery Country Code],,0)</f>
        <v>GB</v>
      </c>
      <c r="F1596" s="271" t="str">
        <f>_xlfn.XLOOKUP(Table2[[#This Row],[TO Ref]],CAT_Details[TO Ref],CAT_Details[Loc],,0)</f>
        <v>U2-L5</v>
      </c>
      <c r="G1596" s="257" t="s">
        <v>24</v>
      </c>
      <c r="H1596" s="257" t="s">
        <v>197</v>
      </c>
      <c r="I1596" s="280">
        <v>45845</v>
      </c>
      <c r="J1596" s="257" t="s">
        <v>45</v>
      </c>
      <c r="K1596" s="257" t="s">
        <v>32</v>
      </c>
      <c r="L1596" s="280">
        <v>45847</v>
      </c>
      <c r="M1596" s="257" t="str">
        <f>IF(Table2[[#This Row],[Resolve Date]]="","ONGOING","SOLVED")</f>
        <v>SOLVED</v>
      </c>
      <c r="N1596" s="258" t="s">
        <v>211</v>
      </c>
      <c r="O1596" s="257" t="str">
        <f>Table2[[#This Row],[K&amp;N REF ]]&amp;Table2[[#This Row],[Issue type ]]</f>
        <v>5016558691MANCO</v>
      </c>
      <c r="P1596" s="257">
        <f>YEAR(Table2[[#This Row],[Date ]])</f>
        <v>2025</v>
      </c>
      <c r="Q1596" s="257" t="str">
        <f>VLOOKUP(MONTH(Table2[[#This Row],[Date ]]),Months,2,0)</f>
        <v>July</v>
      </c>
      <c r="R1596" s="257" t="b">
        <f>COUNTIFS(Table2[Unique],Table2[[#This Row],[Unique]])&gt;1</f>
        <v>0</v>
      </c>
      <c r="S1596" s="257">
        <f>IF(Table2[[#This Row],[Status ]]="Solved",1,0)</f>
        <v>1</v>
      </c>
      <c r="T1596" s="257">
        <f>IF(Table2[[#This Row],[Status ]]="ongoing",1,0)</f>
        <v>0</v>
      </c>
    </row>
    <row r="1597" spans="1:20" x14ac:dyDescent="0.25">
      <c r="A1597" s="264">
        <v>5016573564</v>
      </c>
      <c r="B1597" s="269" t="str">
        <f>_xlfn.XLOOKUP(Table2[[#This Row],[K&amp;N REF ]],CAT_Details[Tracking Number],CAT_Details[S Ref],,0)</f>
        <v>20250630-S-70608</v>
      </c>
      <c r="C1597" s="270">
        <f>_xlfn.XLOOKUP(Table2[[#This Row],[K&amp;N REF ]],CAT_Details[Tracking Number],CAT_Details[TO Ref],,0)</f>
        <v>20250630752258</v>
      </c>
      <c r="D1597" s="270" t="str">
        <f>_xlfn.XLOOKUP(Table2[[#This Row],[K&amp;N REF ]],CAT_Details[Tracking Number],CAT_Details[Pickup Customer Name],,0)</f>
        <v>SATA GROUP</v>
      </c>
      <c r="E1597" s="271" t="str">
        <f>_xlfn.XLOOKUP(Table2[[#This Row],[K&amp;N REF ]],CAT_Details[Tracking Number],CAT_Details[Delivery Country Code],,0)</f>
        <v>GB</v>
      </c>
      <c r="F1597" s="271" t="str">
        <f>_xlfn.XLOOKUP(Table2[[#This Row],[TO Ref]],CAT_Details[TO Ref],CAT_Details[Loc],,0)</f>
        <v>DX01-L5</v>
      </c>
      <c r="G1597" s="257" t="s">
        <v>24</v>
      </c>
      <c r="H1597" s="257" t="s">
        <v>49</v>
      </c>
      <c r="I1597" s="280">
        <v>45845</v>
      </c>
      <c r="J1597" s="257" t="s">
        <v>26</v>
      </c>
      <c r="K1597" s="257" t="s">
        <v>32</v>
      </c>
      <c r="L1597" s="280">
        <v>45845</v>
      </c>
      <c r="M1597" s="257" t="str">
        <f>IF(Table2[[#This Row],[Resolve Date]]="","ONGOING","SOLVED")</f>
        <v>SOLVED</v>
      </c>
      <c r="N1597" s="258" t="s">
        <v>30</v>
      </c>
      <c r="O1597" s="257" t="str">
        <f>Table2[[#This Row],[K&amp;N REF ]]&amp;Table2[[#This Row],[Issue type ]]</f>
        <v>5016573564XX LABELS</v>
      </c>
      <c r="P1597" s="257">
        <f>YEAR(Table2[[#This Row],[Date ]])</f>
        <v>2025</v>
      </c>
      <c r="Q1597" s="257" t="str">
        <f>VLOOKUP(MONTH(Table2[[#This Row],[Date ]]),Months,2,0)</f>
        <v>July</v>
      </c>
      <c r="R1597" s="257" t="b">
        <f>COUNTIFS(Table2[Unique],Table2[[#This Row],[Unique]])&gt;1</f>
        <v>0</v>
      </c>
      <c r="S1597" s="257">
        <f>IF(Table2[[#This Row],[Status ]]="Solved",1,0)</f>
        <v>1</v>
      </c>
      <c r="T1597" s="257">
        <f>IF(Table2[[#This Row],[Status ]]="ongoing",1,0)</f>
        <v>0</v>
      </c>
    </row>
    <row r="1598" spans="1:20" x14ac:dyDescent="0.25">
      <c r="A1598" s="264">
        <v>5016573569</v>
      </c>
      <c r="B1598" s="269" t="str">
        <f>_xlfn.XLOOKUP(Table2[[#This Row],[K&amp;N REF ]],CAT_Details[Tracking Number],CAT_Details[S Ref],,0)</f>
        <v>20250630-S-70617</v>
      </c>
      <c r="C1598" s="270">
        <f>_xlfn.XLOOKUP(Table2[[#This Row],[K&amp;N REF ]],CAT_Details[Tracking Number],CAT_Details[TO Ref],,0)</f>
        <v>20250630752300</v>
      </c>
      <c r="D1598" s="270" t="str">
        <f>_xlfn.XLOOKUP(Table2[[#This Row],[K&amp;N REF ]],CAT_Details[Tracking Number],CAT_Details[Pickup Customer Name],,0)</f>
        <v>Fluorten SRL</v>
      </c>
      <c r="E1598" s="271" t="str">
        <f>_xlfn.XLOOKUP(Table2[[#This Row],[K&amp;N REF ]],CAT_Details[Tracking Number],CAT_Details[Delivery Country Code],,0)</f>
        <v>GB</v>
      </c>
      <c r="F1598" s="271" t="str">
        <f>_xlfn.XLOOKUP(Table2[[#This Row],[TO Ref]],CAT_Details[TO Ref],CAT_Details[Loc],,0)</f>
        <v>OYL1</v>
      </c>
      <c r="G1598" s="257" t="s">
        <v>24</v>
      </c>
      <c r="H1598" s="257" t="s">
        <v>35</v>
      </c>
      <c r="I1598" s="280">
        <v>45845</v>
      </c>
      <c r="J1598" s="257" t="s">
        <v>41</v>
      </c>
      <c r="K1598" s="257" t="s">
        <v>32</v>
      </c>
      <c r="L1598" s="280">
        <v>45845</v>
      </c>
      <c r="M1598" s="257" t="str">
        <f>IF(Table2[[#This Row],[Resolve Date]]="","ONGOING","SOLVED")</f>
        <v>SOLVED</v>
      </c>
      <c r="N1598" s="258" t="s">
        <v>30</v>
      </c>
      <c r="O1598" s="257" t="str">
        <f>Table2[[#This Row],[K&amp;N REF ]]&amp;Table2[[#This Row],[Issue type ]]</f>
        <v>5016573569NO LABELS</v>
      </c>
      <c r="P1598" s="257">
        <f>YEAR(Table2[[#This Row],[Date ]])</f>
        <v>2025</v>
      </c>
      <c r="Q1598" s="257" t="str">
        <f>VLOOKUP(MONTH(Table2[[#This Row],[Date ]]),Months,2,0)</f>
        <v>July</v>
      </c>
      <c r="R1598" s="257" t="b">
        <f>COUNTIFS(Table2[Unique],Table2[[#This Row],[Unique]])&gt;1</f>
        <v>0</v>
      </c>
      <c r="S1598" s="257">
        <f>IF(Table2[[#This Row],[Status ]]="Solved",1,0)</f>
        <v>1</v>
      </c>
      <c r="T1598" s="257">
        <f>IF(Table2[[#This Row],[Status ]]="ongoing",1,0)</f>
        <v>0</v>
      </c>
    </row>
    <row r="1599" spans="1:20" x14ac:dyDescent="0.25">
      <c r="A1599" s="264">
        <v>5016573605</v>
      </c>
      <c r="B1599" s="269" t="str">
        <f>_xlfn.XLOOKUP(Table2[[#This Row],[K&amp;N REF ]],CAT_Details[Tracking Number],CAT_Details[S Ref],,0)</f>
        <v>20250630-S-70292</v>
      </c>
      <c r="C1599" s="270">
        <f>_xlfn.XLOOKUP(Table2[[#This Row],[K&amp;N REF ]],CAT_Details[Tracking Number],CAT_Details[TO Ref],,0)</f>
        <v>20250624747503</v>
      </c>
      <c r="D1599" s="270" t="str">
        <f>_xlfn.XLOOKUP(Table2[[#This Row],[K&amp;N REF ]],CAT_Details[Tracking Number],CAT_Details[Pickup Customer Name],,0)</f>
        <v>DANA SPICER DRIVESHAFT  ASSEMBLY</v>
      </c>
      <c r="E1599" s="271" t="str">
        <f>_xlfn.XLOOKUP(Table2[[#This Row],[K&amp;N REF ]],CAT_Details[Tracking Number],CAT_Details[Delivery Country Code],,0)</f>
        <v>FR</v>
      </c>
      <c r="F1599" s="271">
        <f>_xlfn.XLOOKUP(Table2[[#This Row],[TO Ref]],CAT_Details[TO Ref],CAT_Details[Loc],,0)</f>
        <v>3705</v>
      </c>
      <c r="G1599" s="257" t="s">
        <v>199</v>
      </c>
      <c r="H1599" s="257" t="s">
        <v>179</v>
      </c>
      <c r="I1599" s="280">
        <v>45845</v>
      </c>
      <c r="J1599" s="257" t="s">
        <v>26</v>
      </c>
      <c r="K1599" s="257" t="s">
        <v>32</v>
      </c>
      <c r="L1599" s="280">
        <v>45845</v>
      </c>
      <c r="M1599" s="257" t="str">
        <f>IF(Table2[[#This Row],[Resolve Date]]="","ONGOING","SOLVED")</f>
        <v>SOLVED</v>
      </c>
      <c r="N1599" s="258" t="s">
        <v>30</v>
      </c>
      <c r="O1599" s="257" t="str">
        <f>Table2[[#This Row],[K&amp;N REF ]]&amp;Table2[[#This Row],[Issue type ]]</f>
        <v xml:space="preserve">5016573605NOT SCANNABLE </v>
      </c>
      <c r="P1599" s="257">
        <f>YEAR(Table2[[#This Row],[Date ]])</f>
        <v>2025</v>
      </c>
      <c r="Q1599" s="257" t="str">
        <f>VLOOKUP(MONTH(Table2[[#This Row],[Date ]]),Months,2,0)</f>
        <v>July</v>
      </c>
      <c r="R1599" s="257" t="b">
        <f>COUNTIFS(Table2[Unique],Table2[[#This Row],[Unique]])&gt;1</f>
        <v>0</v>
      </c>
      <c r="S1599" s="257">
        <f>IF(Table2[[#This Row],[Status ]]="Solved",1,0)</f>
        <v>1</v>
      </c>
      <c r="T1599" s="257">
        <f>IF(Table2[[#This Row],[Status ]]="ongoing",1,0)</f>
        <v>0</v>
      </c>
    </row>
    <row r="1600" spans="1:20" x14ac:dyDescent="0.25">
      <c r="A1600" s="264">
        <v>5016573116</v>
      </c>
      <c r="B1600" s="269" t="str">
        <f>_xlfn.XLOOKUP(Table2[[#This Row],[K&amp;N REF ]],CAT_Details[Tracking Number],CAT_Details[S Ref],,0)</f>
        <v>20250630-S-70306</v>
      </c>
      <c r="C1600" s="270">
        <f>_xlfn.XLOOKUP(Table2[[#This Row],[K&amp;N REF ]],CAT_Details[Tracking Number],CAT_Details[TO Ref],,0)</f>
        <v>20250630751854</v>
      </c>
      <c r="D1600" s="270" t="str">
        <f>_xlfn.XLOOKUP(Table2[[#This Row],[K&amp;N REF ]],CAT_Details[Tracking Number],CAT_Details[Pickup Customer Name],,0)</f>
        <v>SOUTHCO MANUFACTURING LIMITED</v>
      </c>
      <c r="E1600" s="271" t="str">
        <f>_xlfn.XLOOKUP(Table2[[#This Row],[K&amp;N REF ]],CAT_Details[Tracking Number],CAT_Details[Delivery Country Code],,0)</f>
        <v>FR</v>
      </c>
      <c r="F1600" s="271">
        <f>_xlfn.XLOOKUP(Table2[[#This Row],[TO Ref]],CAT_Details[TO Ref],CAT_Details[Loc],,0)</f>
        <v>3705</v>
      </c>
      <c r="G1600" s="257" t="s">
        <v>199</v>
      </c>
      <c r="H1600" s="257" t="s">
        <v>179</v>
      </c>
      <c r="I1600" s="280">
        <v>45845</v>
      </c>
      <c r="J1600" s="257" t="s">
        <v>26</v>
      </c>
      <c r="K1600" s="257" t="s">
        <v>32</v>
      </c>
      <c r="L1600" s="280">
        <v>45845</v>
      </c>
      <c r="M1600" s="257" t="str">
        <f>IF(Table2[[#This Row],[Resolve Date]]="","ONGOING","SOLVED")</f>
        <v>SOLVED</v>
      </c>
      <c r="N1600" s="258" t="s">
        <v>30</v>
      </c>
      <c r="O1600" s="257" t="str">
        <f>Table2[[#This Row],[K&amp;N REF ]]&amp;Table2[[#This Row],[Issue type ]]</f>
        <v xml:space="preserve">5016573116NOT SCANNABLE </v>
      </c>
      <c r="P1600" s="257">
        <f>YEAR(Table2[[#This Row],[Date ]])</f>
        <v>2025</v>
      </c>
      <c r="Q1600" s="257" t="str">
        <f>VLOOKUP(MONTH(Table2[[#This Row],[Date ]]),Months,2,0)</f>
        <v>July</v>
      </c>
      <c r="R1600" s="257" t="b">
        <f>COUNTIFS(Table2[Unique],Table2[[#This Row],[Unique]])&gt;1</f>
        <v>0</v>
      </c>
      <c r="S1600" s="257">
        <f>IF(Table2[[#This Row],[Status ]]="Solved",1,0)</f>
        <v>1</v>
      </c>
      <c r="T1600" s="257">
        <f>IF(Table2[[#This Row],[Status ]]="ongoing",1,0)</f>
        <v>0</v>
      </c>
    </row>
    <row r="1601" spans="1:20" x14ac:dyDescent="0.25">
      <c r="A1601" s="264">
        <v>5016587527</v>
      </c>
      <c r="B1601" s="269" t="str">
        <f>_xlfn.XLOOKUP(Table2[[#This Row],[K&amp;N REF ]],CAT_Details[Tracking Number],CAT_Details[S Ref],,0)</f>
        <v>20250701-S-70334</v>
      </c>
      <c r="C1601" s="270">
        <f>_xlfn.XLOOKUP(Table2[[#This Row],[K&amp;N REF ]],CAT_Details[Tracking Number],CAT_Details[TO Ref],,0)</f>
        <v>20250701752794</v>
      </c>
      <c r="D1601" s="270" t="str">
        <f>_xlfn.XLOOKUP(Table2[[#This Row],[K&amp;N REF ]],CAT_Details[Tracking Number],CAT_Details[Pickup Customer Name],,0)</f>
        <v>INDUSTRIAL AND TRACTOR LTD</v>
      </c>
      <c r="E1601" s="271" t="str">
        <f>_xlfn.XLOOKUP(Table2[[#This Row],[K&amp;N REF ]],CAT_Details[Tracking Number],CAT_Details[Delivery Country Code],,0)</f>
        <v>FR</v>
      </c>
      <c r="F1601" s="271">
        <f>_xlfn.XLOOKUP(Table2[[#This Row],[TO Ref]],CAT_Details[TO Ref],CAT_Details[Loc],,0)</f>
        <v>3705</v>
      </c>
      <c r="G1601" s="257" t="s">
        <v>199</v>
      </c>
      <c r="H1601" s="257" t="s">
        <v>49</v>
      </c>
      <c r="I1601" s="280">
        <v>45845</v>
      </c>
      <c r="J1601" s="257" t="s">
        <v>26</v>
      </c>
      <c r="K1601" s="257" t="s">
        <v>32</v>
      </c>
      <c r="L1601" s="280">
        <v>45845</v>
      </c>
      <c r="M1601" s="257" t="str">
        <f>IF(Table2[[#This Row],[Resolve Date]]="","ONGOING","SOLVED")</f>
        <v>SOLVED</v>
      </c>
      <c r="N1601" s="258" t="s">
        <v>30</v>
      </c>
      <c r="O1601" s="257" t="str">
        <f>Table2[[#This Row],[K&amp;N REF ]]&amp;Table2[[#This Row],[Issue type ]]</f>
        <v>5016587527XX LABELS</v>
      </c>
      <c r="P1601" s="257">
        <f>YEAR(Table2[[#This Row],[Date ]])</f>
        <v>2025</v>
      </c>
      <c r="Q1601" s="257" t="str">
        <f>VLOOKUP(MONTH(Table2[[#This Row],[Date ]]),Months,2,0)</f>
        <v>July</v>
      </c>
      <c r="R1601" s="257" t="b">
        <f>COUNTIFS(Table2[Unique],Table2[[#This Row],[Unique]])&gt;1</f>
        <v>0</v>
      </c>
      <c r="S1601" s="257">
        <f>IF(Table2[[#This Row],[Status ]]="Solved",1,0)</f>
        <v>1</v>
      </c>
      <c r="T1601" s="257">
        <f>IF(Table2[[#This Row],[Status ]]="ongoing",1,0)</f>
        <v>0</v>
      </c>
    </row>
    <row r="1602" spans="1:20" x14ac:dyDescent="0.25">
      <c r="A1602" s="264">
        <v>5016558632</v>
      </c>
      <c r="B1602" s="269" t="str">
        <f>_xlfn.XLOOKUP(Table2[[#This Row],[K&amp;N REF ]],CAT_Details[Tracking Number],CAT_Details[S Ref],,0)</f>
        <v>20250627-S-70416</v>
      </c>
      <c r="C1602" s="270">
        <f>_xlfn.XLOOKUP(Table2[[#This Row],[K&amp;N REF ]],CAT_Details[Tracking Number],CAT_Details[TO Ref],,0)</f>
        <v>20250627750921</v>
      </c>
      <c r="D1602" s="270" t="str">
        <f>_xlfn.XLOOKUP(Table2[[#This Row],[K&amp;N REF ]],CAT_Details[Tracking Number],CAT_Details[Pickup Customer Name],,0)</f>
        <v>Donaldson Ed</v>
      </c>
      <c r="E1602" s="271" t="str">
        <f>_xlfn.XLOOKUP(Table2[[#This Row],[K&amp;N REF ]],CAT_Details[Tracking Number],CAT_Details[Delivery Country Code],,0)</f>
        <v>GB</v>
      </c>
      <c r="F1602" s="271" t="str">
        <f>_xlfn.XLOOKUP(Table2[[#This Row],[TO Ref]],CAT_Details[TO Ref],CAT_Details[Loc],,0)</f>
        <v>DX01-L5</v>
      </c>
      <c r="G1602" s="257" t="s">
        <v>212</v>
      </c>
      <c r="H1602" s="257" t="s">
        <v>179</v>
      </c>
      <c r="I1602" s="280">
        <v>45845</v>
      </c>
      <c r="J1602" s="257" t="s">
        <v>26</v>
      </c>
      <c r="K1602" s="257" t="s">
        <v>32</v>
      </c>
      <c r="L1602" s="280">
        <v>45845</v>
      </c>
      <c r="M1602" s="257" t="str">
        <f>IF(Table2[[#This Row],[Resolve Date]]="","ONGOING","SOLVED")</f>
        <v>SOLVED</v>
      </c>
      <c r="N1602" s="258" t="s">
        <v>30</v>
      </c>
      <c r="O1602" s="257" t="str">
        <f>Table2[[#This Row],[K&amp;N REF ]]&amp;Table2[[#This Row],[Issue type ]]</f>
        <v xml:space="preserve">5016558632NOT SCANNABLE </v>
      </c>
      <c r="P1602" s="257">
        <f>YEAR(Table2[[#This Row],[Date ]])</f>
        <v>2025</v>
      </c>
      <c r="Q1602" s="257" t="str">
        <f>VLOOKUP(MONTH(Table2[[#This Row],[Date ]]),Months,2,0)</f>
        <v>July</v>
      </c>
      <c r="R1602" s="257" t="b">
        <f>COUNTIFS(Table2[Unique],Table2[[#This Row],[Unique]])&gt;1</f>
        <v>0</v>
      </c>
      <c r="S1602" s="257">
        <f>IF(Table2[[#This Row],[Status ]]="Solved",1,0)</f>
        <v>1</v>
      </c>
      <c r="T1602" s="257">
        <f>IF(Table2[[#This Row],[Status ]]="ongoing",1,0)</f>
        <v>0</v>
      </c>
    </row>
    <row r="1603" spans="1:20" x14ac:dyDescent="0.25">
      <c r="A1603" s="265">
        <v>5016558633</v>
      </c>
      <c r="B1603" s="272" t="str">
        <f>_xlfn.XLOOKUP(Table2[[#This Row],[K&amp;N REF ]],CAT_Details[Tracking Number],CAT_Details[S Ref],,0)</f>
        <v>20250627-S-70416</v>
      </c>
      <c r="C1603" s="273">
        <f>_xlfn.XLOOKUP(Table2[[#This Row],[K&amp;N REF ]],CAT_Details[Tracking Number],CAT_Details[TO Ref],,0)</f>
        <v>20250627750931</v>
      </c>
      <c r="D1603" s="273" t="str">
        <f>_xlfn.XLOOKUP(Table2[[#This Row],[K&amp;N REF ]],CAT_Details[Tracking Number],CAT_Details[Pickup Customer Name],,0)</f>
        <v>Donaldson Ed</v>
      </c>
      <c r="E1603" s="274" t="str">
        <f>_xlfn.XLOOKUP(Table2[[#This Row],[K&amp;N REF ]],CAT_Details[Tracking Number],CAT_Details[Delivery Country Code],,0)</f>
        <v>GB</v>
      </c>
      <c r="F1603" s="274" t="str">
        <f>_xlfn.XLOOKUP(Table2[[#This Row],[TO Ref]],CAT_Details[TO Ref],CAT_Details[Loc],,0)</f>
        <v>DX01-L5</v>
      </c>
      <c r="G1603" s="257" t="s">
        <v>212</v>
      </c>
      <c r="H1603" s="260" t="s">
        <v>179</v>
      </c>
      <c r="I1603" s="281">
        <v>45845</v>
      </c>
      <c r="J1603" s="260" t="s">
        <v>26</v>
      </c>
      <c r="K1603" s="260" t="s">
        <v>32</v>
      </c>
      <c r="L1603" s="281">
        <v>45845</v>
      </c>
      <c r="M1603" s="260" t="str">
        <f>IF(Table2[[#This Row],[Resolve Date]]="","ONGOING","SOLVED")</f>
        <v>SOLVED</v>
      </c>
      <c r="N1603" s="261" t="s">
        <v>30</v>
      </c>
      <c r="O1603" s="260" t="str">
        <f>Table2[[#This Row],[K&amp;N REF ]]&amp;Table2[[#This Row],[Issue type ]]</f>
        <v xml:space="preserve">5016558633NOT SCANNABLE </v>
      </c>
      <c r="P1603" s="260">
        <f>YEAR(Table2[[#This Row],[Date ]])</f>
        <v>2025</v>
      </c>
      <c r="Q1603" s="260" t="str">
        <f>VLOOKUP(MONTH(Table2[[#This Row],[Date ]]),Months,2,0)</f>
        <v>July</v>
      </c>
      <c r="R1603" s="260" t="b">
        <f>COUNTIFS(Table2[Unique],Table2[[#This Row],[Unique]])&gt;1</f>
        <v>0</v>
      </c>
      <c r="S1603" s="257">
        <f>IF(Table2[[#This Row],[Status ]]="Solved",1,0)</f>
        <v>1</v>
      </c>
      <c r="T1603" s="257">
        <f>IF(Table2[[#This Row],[Status ]]="ongoing",1,0)</f>
        <v>0</v>
      </c>
    </row>
    <row r="1604" spans="1:20" x14ac:dyDescent="0.25">
      <c r="A1604" s="264">
        <v>5016573758</v>
      </c>
      <c r="B1604" s="269" t="str">
        <f>_xlfn.XLOOKUP(Table2[[#This Row],[K&amp;N REF ]],CAT_Details[Tracking Number],CAT_Details[S Ref],,0)</f>
        <v>20250630-S-70405</v>
      </c>
      <c r="C1604" s="270">
        <f>_xlfn.XLOOKUP(Table2[[#This Row],[K&amp;N REF ]],CAT_Details[Tracking Number],CAT_Details[TO Ref],,0)</f>
        <v>20250630751749</v>
      </c>
      <c r="D1604" s="270" t="str">
        <f>_xlfn.XLOOKUP(Table2[[#This Row],[K&amp;N REF ]],CAT_Details[Tracking Number],CAT_Details[Pickup Customer Name],,0)</f>
        <v>Donaldson Ed</v>
      </c>
      <c r="E1604" s="271" t="str">
        <f>_xlfn.XLOOKUP(Table2[[#This Row],[K&amp;N REF ]],CAT_Details[Tracking Number],CAT_Details[Delivery Country Code],,0)</f>
        <v>GB</v>
      </c>
      <c r="F1604" s="271">
        <f>_xlfn.XLOOKUP(Table2[[#This Row],[TO Ref]],CAT_Details[TO Ref],CAT_Details[Loc],,0)</f>
        <v>3402</v>
      </c>
      <c r="G1604" s="257" t="s">
        <v>212</v>
      </c>
      <c r="H1604" s="257" t="s">
        <v>179</v>
      </c>
      <c r="I1604" s="280">
        <v>45845</v>
      </c>
      <c r="J1604" s="257" t="s">
        <v>26</v>
      </c>
      <c r="K1604" s="257" t="s">
        <v>32</v>
      </c>
      <c r="L1604" s="280">
        <v>45845</v>
      </c>
      <c r="M1604" s="257" t="str">
        <f>IF(Table2[[#This Row],[Resolve Date]]="","ONGOING","SOLVED")</f>
        <v>SOLVED</v>
      </c>
      <c r="N1604" s="258" t="s">
        <v>30</v>
      </c>
      <c r="O1604" s="257" t="str">
        <f>Table2[[#This Row],[K&amp;N REF ]]&amp;Table2[[#This Row],[Issue type ]]</f>
        <v xml:space="preserve">5016573758NOT SCANNABLE </v>
      </c>
      <c r="P1604" s="257">
        <f>YEAR(Table2[[#This Row],[Date ]])</f>
        <v>2025</v>
      </c>
      <c r="Q1604" s="257" t="str">
        <f>VLOOKUP(MONTH(Table2[[#This Row],[Date ]]),Months,2,0)</f>
        <v>July</v>
      </c>
      <c r="R1604" s="257" t="b">
        <f>COUNTIFS(Table2[Unique],Table2[[#This Row],[Unique]])&gt;1</f>
        <v>0</v>
      </c>
      <c r="S1604" s="257">
        <f>IF(Table2[[#This Row],[Status ]]="Solved",1,0)</f>
        <v>1</v>
      </c>
      <c r="T1604" s="257">
        <f>IF(Table2[[#This Row],[Status ]]="ongoing",1,0)</f>
        <v>0</v>
      </c>
    </row>
    <row r="1605" spans="1:20" x14ac:dyDescent="0.25">
      <c r="A1605" s="264">
        <v>5016588433</v>
      </c>
      <c r="B1605" s="269" t="str">
        <f>_xlfn.XLOOKUP(Table2[[#This Row],[K&amp;N REF ]],CAT_Details[Tracking Number],CAT_Details[S Ref],,0)</f>
        <v>20250701-S-70392</v>
      </c>
      <c r="C1605" s="270">
        <f>_xlfn.XLOOKUP(Table2[[#This Row],[K&amp;N REF ]],CAT_Details[Tracking Number],CAT_Details[TO Ref],,0)</f>
        <v>20250701752669</v>
      </c>
      <c r="D1605" s="270" t="str">
        <f>_xlfn.XLOOKUP(Table2[[#This Row],[K&amp;N REF ]],CAT_Details[Tracking Number],CAT_Details[Pickup Customer Name],,0)</f>
        <v>Donaldson Ed</v>
      </c>
      <c r="E1605" s="271" t="str">
        <f>_xlfn.XLOOKUP(Table2[[#This Row],[K&amp;N REF ]],CAT_Details[Tracking Number],CAT_Details[Delivery Country Code],,0)</f>
        <v>GB</v>
      </c>
      <c r="F1605" s="271" t="str">
        <f>_xlfn.XLOOKUP(Table2[[#This Row],[TO Ref]],CAT_Details[TO Ref],CAT_Details[Loc],,0)</f>
        <v>DK-LW08</v>
      </c>
      <c r="G1605" s="257" t="s">
        <v>212</v>
      </c>
      <c r="H1605" s="257" t="s">
        <v>179</v>
      </c>
      <c r="I1605" s="280">
        <v>45845</v>
      </c>
      <c r="J1605" s="257" t="s">
        <v>26</v>
      </c>
      <c r="K1605" s="257" t="s">
        <v>32</v>
      </c>
      <c r="L1605" s="280">
        <v>45845</v>
      </c>
      <c r="M1605" s="257" t="str">
        <f>IF(Table2[[#This Row],[Resolve Date]]="","ONGOING","SOLVED")</f>
        <v>SOLVED</v>
      </c>
      <c r="N1605" s="258" t="s">
        <v>30</v>
      </c>
      <c r="O1605" s="257" t="str">
        <f>Table2[[#This Row],[K&amp;N REF ]]&amp;Table2[[#This Row],[Issue type ]]</f>
        <v xml:space="preserve">5016588433NOT SCANNABLE </v>
      </c>
      <c r="P1605" s="257">
        <f>YEAR(Table2[[#This Row],[Date ]])</f>
        <v>2025</v>
      </c>
      <c r="Q1605" s="257" t="str">
        <f>VLOOKUP(MONTH(Table2[[#This Row],[Date ]]),Months,2,0)</f>
        <v>July</v>
      </c>
      <c r="R1605" s="257" t="b">
        <f>COUNTIFS(Table2[Unique],Table2[[#This Row],[Unique]])&gt;1</f>
        <v>0</v>
      </c>
      <c r="S1605" s="257">
        <f>IF(Table2[[#This Row],[Status ]]="Solved",1,0)</f>
        <v>1</v>
      </c>
      <c r="T1605" s="257">
        <f>IF(Table2[[#This Row],[Status ]]="ongoing",1,0)</f>
        <v>0</v>
      </c>
    </row>
    <row r="1606" spans="1:20" x14ac:dyDescent="0.25">
      <c r="A1606" s="264">
        <v>5016541994</v>
      </c>
      <c r="B1606" s="269" t="str">
        <f>_xlfn.XLOOKUP(Table2[[#This Row],[K&amp;N REF ]],CAT_Details[Tracking Number],CAT_Details[S Ref],,0)</f>
        <v>20250626-S-70502</v>
      </c>
      <c r="C1606" s="270">
        <f>_xlfn.XLOOKUP(Table2[[#This Row],[K&amp;N REF ]],CAT_Details[Tracking Number],CAT_Details[TO Ref],,0)</f>
        <v>20250625748911</v>
      </c>
      <c r="D1606" s="270" t="str">
        <f>_xlfn.XLOOKUP(Table2[[#This Row],[K&amp;N REF ]],CAT_Details[Tracking Number],CAT_Details[Pickup Customer Name],,0)</f>
        <v>SVAB Hydraulik AB</v>
      </c>
      <c r="E1606" s="271" t="str">
        <f>_xlfn.XLOOKUP(Table2[[#This Row],[K&amp;N REF ]],CAT_Details[Tracking Number],CAT_Details[Delivery Country Code],,0)</f>
        <v>FR</v>
      </c>
      <c r="F1606" s="271">
        <f>_xlfn.XLOOKUP(Table2[[#This Row],[TO Ref]],CAT_Details[TO Ref],CAT_Details[Loc],,0)</f>
        <v>3705</v>
      </c>
      <c r="G1606" s="257" t="s">
        <v>44</v>
      </c>
      <c r="H1606" s="257" t="s">
        <v>35</v>
      </c>
      <c r="I1606" s="280">
        <v>45845</v>
      </c>
      <c r="J1606" s="257" t="s">
        <v>26</v>
      </c>
      <c r="K1606" s="257" t="s">
        <v>32</v>
      </c>
      <c r="L1606" s="280">
        <v>45845</v>
      </c>
      <c r="M1606" s="257" t="str">
        <f>IF(Table2[[#This Row],[Resolve Date]]="","ONGOING","SOLVED")</f>
        <v>SOLVED</v>
      </c>
      <c r="N1606" s="258" t="s">
        <v>30</v>
      </c>
      <c r="O1606" s="257" t="str">
        <f>Table2[[#This Row],[K&amp;N REF ]]&amp;Table2[[#This Row],[Issue type ]]</f>
        <v>5016541994NO LABELS</v>
      </c>
      <c r="P1606" s="257">
        <f>YEAR(Table2[[#This Row],[Date ]])</f>
        <v>2025</v>
      </c>
      <c r="Q1606" s="257" t="str">
        <f>VLOOKUP(MONTH(Table2[[#This Row],[Date ]]),Months,2,0)</f>
        <v>July</v>
      </c>
      <c r="R1606" s="257" t="b">
        <f>COUNTIFS(Table2[Unique],Table2[[#This Row],[Unique]])&gt;1</f>
        <v>0</v>
      </c>
      <c r="S1606" s="257">
        <f>IF(Table2[[#This Row],[Status ]]="Solved",1,0)</f>
        <v>1</v>
      </c>
      <c r="T1606" s="257">
        <f>IF(Table2[[#This Row],[Status ]]="ongoing",1,0)</f>
        <v>0</v>
      </c>
    </row>
    <row r="1607" spans="1:20" x14ac:dyDescent="0.25">
      <c r="A1607" s="264">
        <v>5016558481</v>
      </c>
      <c r="B1607" s="269" t="str">
        <f>_xlfn.XLOOKUP(Table2[[#This Row],[K&amp;N REF ]],CAT_Details[Tracking Number],CAT_Details[S Ref],,0)</f>
        <v>20250627-S-70504</v>
      </c>
      <c r="C1607" s="270">
        <f>_xlfn.XLOOKUP(Table2[[#This Row],[K&amp;N REF ]],CAT_Details[Tracking Number],CAT_Details[TO Ref],,0)</f>
        <v>20250626749811</v>
      </c>
      <c r="D1607" s="270" t="str">
        <f>_xlfn.XLOOKUP(Table2[[#This Row],[K&amp;N REF ]],CAT_Details[Tracking Number],CAT_Details[Pickup Customer Name],,0)</f>
        <v>Ymer Cooling AB</v>
      </c>
      <c r="E1607" s="271" t="str">
        <f>_xlfn.XLOOKUP(Table2[[#This Row],[K&amp;N REF ]],CAT_Details[Tracking Number],CAT_Details[Delivery Country Code],,0)</f>
        <v>FR</v>
      </c>
      <c r="F1607" s="271">
        <f>_xlfn.XLOOKUP(Table2[[#This Row],[TO Ref]],CAT_Details[TO Ref],CAT_Details[Loc],,0)</f>
        <v>3705</v>
      </c>
      <c r="G1607" s="257" t="s">
        <v>44</v>
      </c>
      <c r="H1607" s="257" t="s">
        <v>35</v>
      </c>
      <c r="I1607" s="280">
        <v>45845</v>
      </c>
      <c r="J1607" s="257" t="s">
        <v>26</v>
      </c>
      <c r="K1607" s="257" t="s">
        <v>32</v>
      </c>
      <c r="L1607" s="280">
        <v>45845</v>
      </c>
      <c r="M1607" s="257" t="str">
        <f>IF(Table2[[#This Row],[Resolve Date]]="","ONGOING","SOLVED")</f>
        <v>SOLVED</v>
      </c>
      <c r="N1607" s="258" t="s">
        <v>30</v>
      </c>
      <c r="O1607" s="257" t="str">
        <f>Table2[[#This Row],[K&amp;N REF ]]&amp;Table2[[#This Row],[Issue type ]]</f>
        <v>5016558481NO LABELS</v>
      </c>
      <c r="P1607" s="257">
        <f>YEAR(Table2[[#This Row],[Date ]])</f>
        <v>2025</v>
      </c>
      <c r="Q1607" s="257" t="str">
        <f>VLOOKUP(MONTH(Table2[[#This Row],[Date ]]),Months,2,0)</f>
        <v>July</v>
      </c>
      <c r="R1607" s="257" t="b">
        <f>COUNTIFS(Table2[Unique],Table2[[#This Row],[Unique]])&gt;1</f>
        <v>0</v>
      </c>
      <c r="S1607" s="257">
        <f>IF(Table2[[#This Row],[Status ]]="Solved",1,0)</f>
        <v>1</v>
      </c>
      <c r="T1607" s="257">
        <f>IF(Table2[[#This Row],[Status ]]="ongoing",1,0)</f>
        <v>0</v>
      </c>
    </row>
    <row r="1608" spans="1:20" x14ac:dyDescent="0.25">
      <c r="A1608" s="264">
        <v>5016573431</v>
      </c>
      <c r="B1608" s="269" t="str">
        <f>_xlfn.XLOOKUP(Table2[[#This Row],[K&amp;N REF ]],CAT_Details[Tracking Number],CAT_Details[S Ref],,0)</f>
        <v>20250630-S-70594</v>
      </c>
      <c r="C1608" s="270">
        <f>_xlfn.XLOOKUP(Table2[[#This Row],[K&amp;N REF ]],CAT_Details[Tracking Number],CAT_Details[TO Ref],,0)</f>
        <v>20250627750785</v>
      </c>
      <c r="D1608" s="270" t="str">
        <f>_xlfn.XLOOKUP(Table2[[#This Row],[K&amp;N REF ]],CAT_Details[Tracking Number],CAT_Details[Pickup Customer Name],,0)</f>
        <v>PACOMA GMBH</v>
      </c>
      <c r="E1608" s="271" t="str">
        <f>_xlfn.XLOOKUP(Table2[[#This Row],[K&amp;N REF ]],CAT_Details[Tracking Number],CAT_Details[Delivery Country Code],,0)</f>
        <v>GB</v>
      </c>
      <c r="F1608" s="271">
        <f>_xlfn.XLOOKUP(Table2[[#This Row],[TO Ref]],CAT_Details[TO Ref],CAT_Details[Loc],,0)</f>
        <v>3402</v>
      </c>
      <c r="G1608" s="257" t="s">
        <v>34</v>
      </c>
      <c r="H1608" s="257" t="s">
        <v>35</v>
      </c>
      <c r="I1608" s="280">
        <v>45845</v>
      </c>
      <c r="J1608" s="257" t="s">
        <v>26</v>
      </c>
      <c r="K1608" s="257" t="s">
        <v>32</v>
      </c>
      <c r="L1608" s="280">
        <v>45845</v>
      </c>
      <c r="M1608" s="257" t="str">
        <f>IF(Table2[[#This Row],[Resolve Date]]="","ONGOING","SOLVED")</f>
        <v>SOLVED</v>
      </c>
      <c r="N1608" s="258" t="s">
        <v>30</v>
      </c>
      <c r="O1608" s="257" t="str">
        <f>Table2[[#This Row],[K&amp;N REF ]]&amp;Table2[[#This Row],[Issue type ]]</f>
        <v>5016573431NO LABELS</v>
      </c>
      <c r="P1608" s="257">
        <f>YEAR(Table2[[#This Row],[Date ]])</f>
        <v>2025</v>
      </c>
      <c r="Q1608" s="257" t="str">
        <f>VLOOKUP(MONTH(Table2[[#This Row],[Date ]]),Months,2,0)</f>
        <v>July</v>
      </c>
      <c r="R1608" s="257" t="b">
        <f>COUNTIFS(Table2[Unique],Table2[[#This Row],[Unique]])&gt;1</f>
        <v>0</v>
      </c>
      <c r="S1608" s="257">
        <f>IF(Table2[[#This Row],[Status ]]="Solved",1,0)</f>
        <v>1</v>
      </c>
      <c r="T1608" s="257">
        <f>IF(Table2[[#This Row],[Status ]]="ongoing",1,0)</f>
        <v>0</v>
      </c>
    </row>
    <row r="1609" spans="1:20" x14ac:dyDescent="0.25">
      <c r="A1609" s="264">
        <v>5016588450</v>
      </c>
      <c r="B1609" s="269" t="str">
        <f>_xlfn.XLOOKUP(Table2[[#This Row],[K&amp;N REF ]],CAT_Details[Tracking Number],CAT_Details[S Ref],,0)</f>
        <v>20250701-S-70274</v>
      </c>
      <c r="C1609" s="270">
        <f>_xlfn.XLOOKUP(Table2[[#This Row],[K&amp;N REF ]],CAT_Details[Tracking Number],CAT_Details[TO Ref],,0)</f>
        <v>20250627750894</v>
      </c>
      <c r="D1609" s="270" t="str">
        <f>_xlfn.XLOOKUP(Table2[[#This Row],[K&amp;N REF ]],CAT_Details[Tracking Number],CAT_Details[Pickup Customer Name],,0)</f>
        <v>FRIEDRICH GRAEPEL</v>
      </c>
      <c r="E1609" s="271" t="str">
        <f>_xlfn.XLOOKUP(Table2[[#This Row],[K&amp;N REF ]],CAT_Details[Tracking Number],CAT_Details[Delivery Country Code],,0)</f>
        <v>GB</v>
      </c>
      <c r="F1609" s="271">
        <f>_xlfn.XLOOKUP(Table2[[#This Row],[TO Ref]],CAT_Details[TO Ref],CAT_Details[Loc],,0)</f>
        <v>3402</v>
      </c>
      <c r="G1609" s="257" t="s">
        <v>34</v>
      </c>
      <c r="H1609" s="257" t="s">
        <v>35</v>
      </c>
      <c r="I1609" s="280">
        <v>45845</v>
      </c>
      <c r="J1609" s="257" t="s">
        <v>26</v>
      </c>
      <c r="K1609" s="257" t="s">
        <v>32</v>
      </c>
      <c r="L1609" s="280">
        <v>45845</v>
      </c>
      <c r="M1609" s="257" t="str">
        <f>IF(Table2[[#This Row],[Resolve Date]]="","ONGOING","SOLVED")</f>
        <v>SOLVED</v>
      </c>
      <c r="N1609" s="258" t="s">
        <v>30</v>
      </c>
      <c r="O1609" s="257" t="str">
        <f>Table2[[#This Row],[K&amp;N REF ]]&amp;Table2[[#This Row],[Issue type ]]</f>
        <v>5016588450NO LABELS</v>
      </c>
      <c r="P1609" s="257">
        <f>YEAR(Table2[[#This Row],[Date ]])</f>
        <v>2025</v>
      </c>
      <c r="Q1609" s="257" t="str">
        <f>VLOOKUP(MONTH(Table2[[#This Row],[Date ]]),Months,2,0)</f>
        <v>July</v>
      </c>
      <c r="R1609" s="257" t="b">
        <f>COUNTIFS(Table2[Unique],Table2[[#This Row],[Unique]])&gt;1</f>
        <v>0</v>
      </c>
      <c r="S1609" s="257">
        <f>IF(Table2[[#This Row],[Status ]]="Solved",1,0)</f>
        <v>1</v>
      </c>
      <c r="T1609" s="257">
        <f>IF(Table2[[#This Row],[Status ]]="ongoing",1,0)</f>
        <v>0</v>
      </c>
    </row>
    <row r="1610" spans="1:20" x14ac:dyDescent="0.25">
      <c r="A1610" s="264">
        <v>5016588450</v>
      </c>
      <c r="B1610" s="269" t="str">
        <f>_xlfn.XLOOKUP(Table2[[#This Row],[K&amp;N REF ]],CAT_Details[Tracking Number],CAT_Details[S Ref],,0)</f>
        <v>20250701-S-70274</v>
      </c>
      <c r="C1610" s="270">
        <f>_xlfn.XLOOKUP(Table2[[#This Row],[K&amp;N REF ]],CAT_Details[Tracking Number],CAT_Details[TO Ref],,0)</f>
        <v>20250627750894</v>
      </c>
      <c r="D1610" s="270" t="str">
        <f>_xlfn.XLOOKUP(Table2[[#This Row],[K&amp;N REF ]],CAT_Details[Tracking Number],CAT_Details[Pickup Customer Name],,0)</f>
        <v>FRIEDRICH GRAEPEL</v>
      </c>
      <c r="E1610" s="271" t="str">
        <f>_xlfn.XLOOKUP(Table2[[#This Row],[K&amp;N REF ]],CAT_Details[Tracking Number],CAT_Details[Delivery Country Code],,0)</f>
        <v>GB</v>
      </c>
      <c r="F1610" s="271">
        <f>_xlfn.XLOOKUP(Table2[[#This Row],[TO Ref]],CAT_Details[TO Ref],CAT_Details[Loc],,0)</f>
        <v>3402</v>
      </c>
      <c r="G1610" s="257" t="s">
        <v>34</v>
      </c>
      <c r="H1610" s="257" t="s">
        <v>25</v>
      </c>
      <c r="I1610" s="280">
        <v>45845</v>
      </c>
      <c r="J1610" s="257" t="s">
        <v>26</v>
      </c>
      <c r="K1610" s="257" t="s">
        <v>32</v>
      </c>
      <c r="L1610" s="280">
        <v>45845</v>
      </c>
      <c r="M1610" s="257" t="str">
        <f>IF(Table2[[#This Row],[Resolve Date]]="","ONGOING","SOLVED")</f>
        <v>SOLVED</v>
      </c>
      <c r="N1610" s="258" t="s">
        <v>30</v>
      </c>
      <c r="O1610" s="257" t="str">
        <f>Table2[[#This Row],[K&amp;N REF ]]&amp;Table2[[#This Row],[Issue type ]]</f>
        <v xml:space="preserve">5016588450DAMAGE </v>
      </c>
      <c r="P1610" s="257">
        <f>YEAR(Table2[[#This Row],[Date ]])</f>
        <v>2025</v>
      </c>
      <c r="Q1610" s="257" t="str">
        <f>VLOOKUP(MONTH(Table2[[#This Row],[Date ]]),Months,2,0)</f>
        <v>July</v>
      </c>
      <c r="R1610" s="257" t="b">
        <f>COUNTIFS(Table2[Unique],Table2[[#This Row],[Unique]])&gt;1</f>
        <v>0</v>
      </c>
      <c r="S1610" s="257">
        <f>IF(Table2[[#This Row],[Status ]]="Solved",1,0)</f>
        <v>1</v>
      </c>
      <c r="T1610" s="257">
        <f>IF(Table2[[#This Row],[Status ]]="ongoing",1,0)</f>
        <v>0</v>
      </c>
    </row>
    <row r="1611" spans="1:20" x14ac:dyDescent="0.25">
      <c r="A1611" s="264">
        <v>5016573223</v>
      </c>
      <c r="B1611" s="269" t="str">
        <f>_xlfn.XLOOKUP(Table2[[#This Row],[K&amp;N REF ]],CAT_Details[Tracking Number],CAT_Details[S Ref],,0)</f>
        <v>20250630-S-70198</v>
      </c>
      <c r="C1611" s="270">
        <f>_xlfn.XLOOKUP(Table2[[#This Row],[K&amp;N REF ]],CAT_Details[Tracking Number],CAT_Details[TO Ref],,0)</f>
        <v>20250627751155</v>
      </c>
      <c r="D1611" s="270" t="str">
        <f>_xlfn.XLOOKUP(Table2[[#This Row],[K&amp;N REF ]],CAT_Details[Tracking Number],CAT_Details[Pickup Customer Name],,0)</f>
        <v>Grammer Technical Components GmbH</v>
      </c>
      <c r="E1611" s="271" t="str">
        <f>_xlfn.XLOOKUP(Table2[[#This Row],[K&amp;N REF ]],CAT_Details[Tracking Number],CAT_Details[Delivery Country Code],,0)</f>
        <v>GB</v>
      </c>
      <c r="F1611" s="271" t="str">
        <f>_xlfn.XLOOKUP(Table2[[#This Row],[TO Ref]],CAT_Details[TO Ref],CAT_Details[Loc],,0)</f>
        <v>U2-L5</v>
      </c>
      <c r="G1611" s="257" t="s">
        <v>213</v>
      </c>
      <c r="H1611" s="257" t="s">
        <v>35</v>
      </c>
      <c r="I1611" s="280">
        <v>45845</v>
      </c>
      <c r="J1611" s="257" t="s">
        <v>26</v>
      </c>
      <c r="K1611" s="257" t="s">
        <v>32</v>
      </c>
      <c r="L1611" s="280">
        <v>45845</v>
      </c>
      <c r="M1611" s="257" t="str">
        <f>IF(Table2[[#This Row],[Resolve Date]]="","ONGOING","SOLVED")</f>
        <v>SOLVED</v>
      </c>
      <c r="N1611" s="258" t="s">
        <v>30</v>
      </c>
      <c r="O1611" s="257" t="str">
        <f>Table2[[#This Row],[K&amp;N REF ]]&amp;Table2[[#This Row],[Issue type ]]</f>
        <v>5016573223NO LABELS</v>
      </c>
      <c r="P1611" s="257">
        <f>YEAR(Table2[[#This Row],[Date ]])</f>
        <v>2025</v>
      </c>
      <c r="Q1611" s="257" t="str">
        <f>VLOOKUP(MONTH(Table2[[#This Row],[Date ]]),Months,2,0)</f>
        <v>July</v>
      </c>
      <c r="R1611" s="257" t="b">
        <f>COUNTIFS(Table2[Unique],Table2[[#This Row],[Unique]])&gt;1</f>
        <v>0</v>
      </c>
      <c r="S1611" s="257">
        <f>IF(Table2[[#This Row],[Status ]]="Solved",1,0)</f>
        <v>1</v>
      </c>
      <c r="T1611" s="257">
        <f>IF(Table2[[#This Row],[Status ]]="ongoing",1,0)</f>
        <v>0</v>
      </c>
    </row>
    <row r="1612" spans="1:20" x14ac:dyDescent="0.25">
      <c r="A1612" s="264">
        <v>5016587336</v>
      </c>
      <c r="B1612" s="269" t="str">
        <f>_xlfn.XLOOKUP(Table2[[#This Row],[K&amp;N REF ]],CAT_Details[Tracking Number],CAT_Details[S Ref],,0)</f>
        <v>20250701-S-70287</v>
      </c>
      <c r="C1612" s="270">
        <f>_xlfn.XLOOKUP(Table2[[#This Row],[K&amp;N REF ]],CAT_Details[Tracking Number],CAT_Details[TO Ref],,0)</f>
        <v>20250630751728</v>
      </c>
      <c r="D1612" s="270" t="str">
        <f>_xlfn.XLOOKUP(Table2[[#This Row],[K&amp;N REF ]],CAT_Details[Tracking Number],CAT_Details[Pickup Customer Name],,0)</f>
        <v>THOMAS MAGNETE GMBH</v>
      </c>
      <c r="E1612" s="271" t="str">
        <f>_xlfn.XLOOKUP(Table2[[#This Row],[K&amp;N REF ]],CAT_Details[Tracking Number],CAT_Details[Delivery Country Code],,0)</f>
        <v>GB</v>
      </c>
      <c r="F1612" s="271">
        <f>_xlfn.XLOOKUP(Table2[[#This Row],[TO Ref]],CAT_Details[TO Ref],CAT_Details[Loc],,0)</f>
        <v>3402</v>
      </c>
      <c r="G1612" s="257" t="s">
        <v>34</v>
      </c>
      <c r="H1612" s="257" t="s">
        <v>35</v>
      </c>
      <c r="I1612" s="280">
        <v>45845</v>
      </c>
      <c r="J1612" s="257" t="s">
        <v>26</v>
      </c>
      <c r="K1612" s="257" t="s">
        <v>32</v>
      </c>
      <c r="L1612" s="280">
        <v>45845</v>
      </c>
      <c r="M1612" s="257" t="str">
        <f>IF(Table2[[#This Row],[Resolve Date]]="","ONGOING","SOLVED")</f>
        <v>SOLVED</v>
      </c>
      <c r="N1612" s="258" t="s">
        <v>30</v>
      </c>
      <c r="O1612" s="257" t="str">
        <f>Table2[[#This Row],[K&amp;N REF ]]&amp;Table2[[#This Row],[Issue type ]]</f>
        <v>5016587336NO LABELS</v>
      </c>
      <c r="P1612" s="257">
        <f>YEAR(Table2[[#This Row],[Date ]])</f>
        <v>2025</v>
      </c>
      <c r="Q1612" s="257" t="str">
        <f>VLOOKUP(MONTH(Table2[[#This Row],[Date ]]),Months,2,0)</f>
        <v>July</v>
      </c>
      <c r="R1612" s="257" t="b">
        <f>COUNTIFS(Table2[Unique],Table2[[#This Row],[Unique]])&gt;1</f>
        <v>0</v>
      </c>
      <c r="S1612" s="257">
        <f>IF(Table2[[#This Row],[Status ]]="Solved",1,0)</f>
        <v>1</v>
      </c>
      <c r="T1612" s="257">
        <f>IF(Table2[[#This Row],[Status ]]="ongoing",1,0)</f>
        <v>0</v>
      </c>
    </row>
    <row r="1613" spans="1:20" x14ac:dyDescent="0.25">
      <c r="A1613" s="264">
        <v>5016573575</v>
      </c>
      <c r="B1613" s="269" t="str">
        <f>_xlfn.XLOOKUP(Table2[[#This Row],[K&amp;N REF ]],CAT_Details[Tracking Number],CAT_Details[S Ref],,0)</f>
        <v>20250630-S-70219</v>
      </c>
      <c r="C1613" s="270">
        <f>_xlfn.XLOOKUP(Table2[[#This Row],[K&amp;N REF ]],CAT_Details[Tracking Number],CAT_Details[TO Ref],,0)</f>
        <v>20250630751871</v>
      </c>
      <c r="D1613" s="270" t="str">
        <f>_xlfn.XLOOKUP(Table2[[#This Row],[K&amp;N REF ]],CAT_Details[Tracking Number],CAT_Details[Pickup Customer Name],,0)</f>
        <v>MANN + HUMMEL GMBH</v>
      </c>
      <c r="E1613" s="271" t="str">
        <f>_xlfn.XLOOKUP(Table2[[#This Row],[K&amp;N REF ]],CAT_Details[Tracking Number],CAT_Details[Delivery Country Code],,0)</f>
        <v>GB</v>
      </c>
      <c r="F1613" s="271" t="str">
        <f>_xlfn.XLOOKUP(Table2[[#This Row],[TO Ref]],CAT_Details[TO Ref],CAT_Details[Loc],,0)</f>
        <v>MZ03</v>
      </c>
      <c r="G1613" s="257" t="s">
        <v>34</v>
      </c>
      <c r="H1613" s="257" t="s">
        <v>42</v>
      </c>
      <c r="I1613" s="280">
        <v>45845</v>
      </c>
      <c r="J1613" s="257" t="s">
        <v>45</v>
      </c>
      <c r="K1613" s="257" t="s">
        <v>32</v>
      </c>
      <c r="L1613" s="280">
        <v>45847</v>
      </c>
      <c r="M1613" s="257" t="str">
        <f>IF(Table2[[#This Row],[Resolve Date]]="","ONGOING","SOLVED")</f>
        <v>SOLVED</v>
      </c>
      <c r="N1613" s="258" t="s">
        <v>214</v>
      </c>
      <c r="O1613" s="257" t="str">
        <f>Table2[[#This Row],[K&amp;N REF ]]&amp;Table2[[#This Row],[Issue type ]]</f>
        <v>5016573575AMOUNT</v>
      </c>
      <c r="P1613" s="257">
        <f>YEAR(Table2[[#This Row],[Date ]])</f>
        <v>2025</v>
      </c>
      <c r="Q1613" s="257" t="str">
        <f>VLOOKUP(MONTH(Table2[[#This Row],[Date ]]),Months,2,0)</f>
        <v>July</v>
      </c>
      <c r="R1613" s="257" t="b">
        <f>COUNTIFS(Table2[Unique],Table2[[#This Row],[Unique]])&gt;1</f>
        <v>0</v>
      </c>
      <c r="S1613" s="257">
        <f>IF(Table2[[#This Row],[Status ]]="Solved",1,0)</f>
        <v>1</v>
      </c>
      <c r="T1613" s="257">
        <f>IF(Table2[[#This Row],[Status ]]="ongoing",1,0)</f>
        <v>0</v>
      </c>
    </row>
    <row r="1614" spans="1:20" x14ac:dyDescent="0.25">
      <c r="A1614" s="264">
        <v>5016587425</v>
      </c>
      <c r="B1614" s="269" t="str">
        <f>_xlfn.XLOOKUP(Table2[[#This Row],[K&amp;N REF ]],CAT_Details[Tracking Number],CAT_Details[S Ref],,0)</f>
        <v>20250701-S-70571</v>
      </c>
      <c r="C1614" s="270">
        <f>_xlfn.XLOOKUP(Table2[[#This Row],[K&amp;N REF ]],CAT_Details[Tracking Number],CAT_Details[TO Ref],,0)</f>
        <v>20250701753313</v>
      </c>
      <c r="D1614" s="270" t="str">
        <f>_xlfn.XLOOKUP(Table2[[#This Row],[K&amp;N REF ]],CAT_Details[Tracking Number],CAT_Details[Pickup Customer Name],,0)</f>
        <v>BRUSS KUNSTSTOFFTECHNIK GMBH</v>
      </c>
      <c r="E1614" s="271" t="str">
        <f>_xlfn.XLOOKUP(Table2[[#This Row],[K&amp;N REF ]],CAT_Details[Tracking Number],CAT_Details[Delivery Country Code],,0)</f>
        <v>GB</v>
      </c>
      <c r="F1614" s="271" t="str">
        <f>_xlfn.XLOOKUP(Table2[[#This Row],[TO Ref]],CAT_Details[TO Ref],CAT_Details[Loc],,0)</f>
        <v>DX01-L5</v>
      </c>
      <c r="G1614" s="257" t="s">
        <v>34</v>
      </c>
      <c r="H1614" s="257" t="s">
        <v>35</v>
      </c>
      <c r="I1614" s="280">
        <v>45845</v>
      </c>
      <c r="J1614" s="257" t="s">
        <v>26</v>
      </c>
      <c r="K1614" s="257" t="s">
        <v>32</v>
      </c>
      <c r="L1614" s="280">
        <v>45845</v>
      </c>
      <c r="M1614" s="257" t="str">
        <f>IF(Table2[[#This Row],[Resolve Date]]="","ONGOING","SOLVED")</f>
        <v>SOLVED</v>
      </c>
      <c r="N1614" s="258" t="s">
        <v>30</v>
      </c>
      <c r="O1614" s="257" t="str">
        <f>Table2[[#This Row],[K&amp;N REF ]]&amp;Table2[[#This Row],[Issue type ]]</f>
        <v>5016587425NO LABELS</v>
      </c>
      <c r="P1614" s="257">
        <f>YEAR(Table2[[#This Row],[Date ]])</f>
        <v>2025</v>
      </c>
      <c r="Q1614" s="257" t="str">
        <f>VLOOKUP(MONTH(Table2[[#This Row],[Date ]]),Months,2,0)</f>
        <v>July</v>
      </c>
      <c r="R1614" s="257" t="b">
        <f>COUNTIFS(Table2[Unique],Table2[[#This Row],[Unique]])&gt;1</f>
        <v>0</v>
      </c>
      <c r="S1614" s="257">
        <f>IF(Table2[[#This Row],[Status ]]="Solved",1,0)</f>
        <v>1</v>
      </c>
      <c r="T1614" s="257">
        <f>IF(Table2[[#This Row],[Status ]]="ongoing",1,0)</f>
        <v>0</v>
      </c>
    </row>
    <row r="1615" spans="1:20" x14ac:dyDescent="0.25">
      <c r="A1615" s="262">
        <v>5016885336</v>
      </c>
      <c r="B1615" s="269" t="str">
        <f>_xlfn.XLOOKUP(Table2[[#This Row],[K&amp;N REF ]],CAT_Details[Tracking Number],CAT_Details[S Ref],,0)</f>
        <v>20250724-S-70250</v>
      </c>
      <c r="C1615" s="270">
        <f>_xlfn.XLOOKUP(Table2[[#This Row],[K&amp;N REF ]],CAT_Details[Tracking Number],CAT_Details[TO Ref],,0)</f>
        <v>20250722768432</v>
      </c>
      <c r="D1615" s="270" t="str">
        <f>_xlfn.XLOOKUP(Table2[[#This Row],[K&amp;N REF ]],CAT_Details[Tracking Number],CAT_Details[Pickup Customer Name],,0)</f>
        <v>SOMECAB</v>
      </c>
      <c r="E1615" s="271" t="str">
        <f>_xlfn.XLOOKUP(Table2[[#This Row],[K&amp;N REF ]],CAT_Details[Tracking Number],CAT_Details[Delivery Country Code],,0)</f>
        <v>GB</v>
      </c>
      <c r="F1615" s="271" t="str">
        <f>_xlfn.XLOOKUP(Table2[[#This Row],[TO Ref]],CAT_Details[TO Ref],CAT_Details[Loc],,0)</f>
        <v>DK-BM01</v>
      </c>
      <c r="G1615" s="257" t="s">
        <v>36</v>
      </c>
      <c r="H1615" s="257" t="s">
        <v>42</v>
      </c>
      <c r="I1615" s="280">
        <v>45845</v>
      </c>
      <c r="J1615" s="257" t="s">
        <v>45</v>
      </c>
      <c r="K1615" s="257" t="s">
        <v>27</v>
      </c>
      <c r="L1615" s="280">
        <v>45846</v>
      </c>
      <c r="M1615" s="257" t="str">
        <f>IF(Table2[[#This Row],[Resolve Date]]="","ONGOING","SOLVED")</f>
        <v>SOLVED</v>
      </c>
      <c r="N1615" s="258" t="s">
        <v>215</v>
      </c>
      <c r="O1615" s="257" t="str">
        <f>Table2[[#This Row],[K&amp;N REF ]]&amp;Table2[[#This Row],[Issue type ]]</f>
        <v>5016885336AMOUNT</v>
      </c>
      <c r="P1615" s="257">
        <f>YEAR(Table2[[#This Row],[Date ]])</f>
        <v>2025</v>
      </c>
      <c r="Q1615" s="257" t="str">
        <f>VLOOKUP(MONTH(Table2[[#This Row],[Date ]]),Months,2,0)</f>
        <v>July</v>
      </c>
      <c r="R1615" s="257" t="b">
        <f>COUNTIFS(Table2[Unique],Table2[[#This Row],[Unique]])&gt;1</f>
        <v>0</v>
      </c>
      <c r="S1615" s="257">
        <f>IF(Table2[[#This Row],[Status ]]="Solved",1,0)</f>
        <v>1</v>
      </c>
      <c r="T1615" s="257">
        <f>IF(Table2[[#This Row],[Status ]]="ongoing",1,0)</f>
        <v>0</v>
      </c>
    </row>
    <row r="1616" spans="1:20" x14ac:dyDescent="0.25">
      <c r="A1616" s="264">
        <v>5016542278</v>
      </c>
      <c r="B1616" s="269" t="str">
        <f>_xlfn.XLOOKUP(Table2[[#This Row],[K&amp;N REF ]],CAT_Details[Tracking Number],CAT_Details[S Ref],,0)</f>
        <v>20250626-S-70341</v>
      </c>
      <c r="C1616" s="270">
        <f>_xlfn.XLOOKUP(Table2[[#This Row],[K&amp;N REF ]],CAT_Details[Tracking Number],CAT_Details[TO Ref],,0)</f>
        <v>20250626750151</v>
      </c>
      <c r="D1616" s="270" t="str">
        <f>_xlfn.XLOOKUP(Table2[[#This Row],[K&amp;N REF ]],CAT_Details[Tracking Number],CAT_Details[Pickup Customer Name],,0)</f>
        <v>Siap Spa</v>
      </c>
      <c r="E1616" s="271" t="str">
        <f>_xlfn.XLOOKUP(Table2[[#This Row],[K&amp;N REF ]],CAT_Details[Tracking Number],CAT_Details[Delivery Country Code],,0)</f>
        <v>GB</v>
      </c>
      <c r="F1616" s="271" t="str">
        <f>_xlfn.XLOOKUP(Table2[[#This Row],[TO Ref]],CAT_Details[TO Ref],CAT_Details[Loc],,0)</f>
        <v>U2-L5</v>
      </c>
      <c r="G1616" s="257" t="s">
        <v>24</v>
      </c>
      <c r="H1616" s="257" t="s">
        <v>197</v>
      </c>
      <c r="I1616" s="280">
        <v>45846</v>
      </c>
      <c r="J1616" s="257" t="s">
        <v>45</v>
      </c>
      <c r="K1616" s="257" t="s">
        <v>32</v>
      </c>
      <c r="L1616" s="280">
        <v>45848</v>
      </c>
      <c r="M1616" s="257" t="str">
        <f>IF(Table2[[#This Row],[Resolve Date]]="","ONGOING","SOLVED")</f>
        <v>SOLVED</v>
      </c>
      <c r="N1616" s="258" t="s">
        <v>216</v>
      </c>
      <c r="O1616" s="257" t="str">
        <f>Table2[[#This Row],[K&amp;N REF ]]&amp;Table2[[#This Row],[Issue type ]]</f>
        <v>5016542278MANCO</v>
      </c>
      <c r="P1616" s="257">
        <f>YEAR(Table2[[#This Row],[Date ]])</f>
        <v>2025</v>
      </c>
      <c r="Q1616" s="257" t="str">
        <f>VLOOKUP(MONTH(Table2[[#This Row],[Date ]]),Months,2,0)</f>
        <v>July</v>
      </c>
      <c r="R1616" s="257" t="b">
        <f>COUNTIFS(Table2[Unique],Table2[[#This Row],[Unique]])&gt;1</f>
        <v>0</v>
      </c>
      <c r="S1616" s="257">
        <f>IF(Table2[[#This Row],[Status ]]="Solved",1,0)</f>
        <v>1</v>
      </c>
      <c r="T1616" s="257">
        <f>IF(Table2[[#This Row],[Status ]]="ongoing",1,0)</f>
        <v>0</v>
      </c>
    </row>
    <row r="1617" spans="1:20" x14ac:dyDescent="0.25">
      <c r="A1617" s="264">
        <v>5016573558</v>
      </c>
      <c r="B1617" s="269" t="str">
        <f>_xlfn.XLOOKUP(Table2[[#This Row],[K&amp;N REF ]],CAT_Details[Tracking Number],CAT_Details[S Ref],,0)</f>
        <v>20250630-S-70362</v>
      </c>
      <c r="C1617" s="270">
        <f>_xlfn.XLOOKUP(Table2[[#This Row],[K&amp;N REF ]],CAT_Details[Tracking Number],CAT_Details[TO Ref],,0)</f>
        <v>20250630751701</v>
      </c>
      <c r="D1617" s="270" t="str">
        <f>_xlfn.XLOOKUP(Table2[[#This Row],[K&amp;N REF ]],CAT_Details[Tracking Number],CAT_Details[Pickup Customer Name],,0)</f>
        <v>Galba Srl</v>
      </c>
      <c r="E1617" s="271" t="str">
        <f>_xlfn.XLOOKUP(Table2[[#This Row],[K&amp;N REF ]],CAT_Details[Tracking Number],CAT_Details[Delivery Country Code],,0)</f>
        <v>GB</v>
      </c>
      <c r="F1617" s="271" t="str">
        <f>_xlfn.XLOOKUP(Table2[[#This Row],[TO Ref]],CAT_Details[TO Ref],CAT_Details[Loc],,0)</f>
        <v>DK-BM01</v>
      </c>
      <c r="G1617" s="257" t="s">
        <v>24</v>
      </c>
      <c r="H1617" s="257" t="s">
        <v>35</v>
      </c>
      <c r="I1617" s="280">
        <v>45846</v>
      </c>
      <c r="J1617" s="257" t="s">
        <v>26</v>
      </c>
      <c r="K1617" s="257" t="s">
        <v>32</v>
      </c>
      <c r="L1617" s="280">
        <v>45846</v>
      </c>
      <c r="M1617" s="257" t="str">
        <f>IF(Table2[[#This Row],[Resolve Date]]="","ONGOING","SOLVED")</f>
        <v>SOLVED</v>
      </c>
      <c r="N1617" s="258" t="s">
        <v>30</v>
      </c>
      <c r="O1617" s="257" t="str">
        <f>Table2[[#This Row],[K&amp;N REF ]]&amp;Table2[[#This Row],[Issue type ]]</f>
        <v>5016573558NO LABELS</v>
      </c>
      <c r="P1617" s="257">
        <f>YEAR(Table2[[#This Row],[Date ]])</f>
        <v>2025</v>
      </c>
      <c r="Q1617" s="257" t="str">
        <f>VLOOKUP(MONTH(Table2[[#This Row],[Date ]]),Months,2,0)</f>
        <v>July</v>
      </c>
      <c r="R1617" s="257" t="b">
        <f>COUNTIFS(Table2[Unique],Table2[[#This Row],[Unique]])&gt;1</f>
        <v>0</v>
      </c>
      <c r="S1617" s="257">
        <f>IF(Table2[[#This Row],[Status ]]="Solved",1,0)</f>
        <v>1</v>
      </c>
      <c r="T1617" s="257">
        <f>IF(Table2[[#This Row],[Status ]]="ongoing",1,0)</f>
        <v>0</v>
      </c>
    </row>
    <row r="1618" spans="1:20" x14ac:dyDescent="0.25">
      <c r="A1618" s="264">
        <v>5016587722</v>
      </c>
      <c r="B1618" s="269" t="str">
        <f>_xlfn.XLOOKUP(Table2[[#This Row],[K&amp;N REF ]],CAT_Details[Tracking Number],CAT_Details[S Ref],,0)</f>
        <v>20250701-S-70132</v>
      </c>
      <c r="C1618" s="270">
        <f>_xlfn.XLOOKUP(Table2[[#This Row],[K&amp;N REF ]],CAT_Details[Tracking Number],CAT_Details[TO Ref],,0)</f>
        <v>20250701752725</v>
      </c>
      <c r="D1618" s="270" t="str">
        <f>_xlfn.XLOOKUP(Table2[[#This Row],[K&amp;N REF ]],CAT_Details[Tracking Number],CAT_Details[Pickup Customer Name],,0)</f>
        <v>COBO SPA</v>
      </c>
      <c r="E1618" s="271" t="str">
        <f>_xlfn.XLOOKUP(Table2[[#This Row],[K&amp;N REF ]],CAT_Details[Tracking Number],CAT_Details[Delivery Country Code],,0)</f>
        <v>GB</v>
      </c>
      <c r="F1618" s="271" t="str">
        <f>_xlfn.XLOOKUP(Table2[[#This Row],[TO Ref]],CAT_Details[TO Ref],CAT_Details[Loc],,0)</f>
        <v>OYL1</v>
      </c>
      <c r="G1618" s="257" t="s">
        <v>24</v>
      </c>
      <c r="H1618" s="257" t="s">
        <v>179</v>
      </c>
      <c r="I1618" s="280">
        <v>45846</v>
      </c>
      <c r="J1618" s="257" t="s">
        <v>26</v>
      </c>
      <c r="K1618" s="257" t="s">
        <v>32</v>
      </c>
      <c r="L1618" s="280">
        <v>45846</v>
      </c>
      <c r="M1618" s="257" t="str">
        <f>IF(Table2[[#This Row],[Resolve Date]]="","ONGOING","SOLVED")</f>
        <v>SOLVED</v>
      </c>
      <c r="N1618" s="258" t="s">
        <v>30</v>
      </c>
      <c r="O1618" s="257" t="str">
        <f>Table2[[#This Row],[K&amp;N REF ]]&amp;Table2[[#This Row],[Issue type ]]</f>
        <v xml:space="preserve">5016587722NOT SCANNABLE </v>
      </c>
      <c r="P1618" s="257">
        <f>YEAR(Table2[[#This Row],[Date ]])</f>
        <v>2025</v>
      </c>
      <c r="Q1618" s="257" t="str">
        <f>VLOOKUP(MONTH(Table2[[#This Row],[Date ]]),Months,2,0)</f>
        <v>July</v>
      </c>
      <c r="R1618" s="257" t="b">
        <f>COUNTIFS(Table2[Unique],Table2[[#This Row],[Unique]])&gt;1</f>
        <v>0</v>
      </c>
      <c r="S1618" s="257">
        <f>IF(Table2[[#This Row],[Status ]]="Solved",1,0)</f>
        <v>1</v>
      </c>
      <c r="T1618" s="257">
        <f>IF(Table2[[#This Row],[Status ]]="ongoing",1,0)</f>
        <v>0</v>
      </c>
    </row>
    <row r="1619" spans="1:20" x14ac:dyDescent="0.25">
      <c r="A1619" s="264">
        <v>5016602847</v>
      </c>
      <c r="B1619" s="269" t="str">
        <f>_xlfn.XLOOKUP(Table2[[#This Row],[K&amp;N REF ]],CAT_Details[Tracking Number],CAT_Details[S Ref],,0)</f>
        <v>20250702-S-70325</v>
      </c>
      <c r="C1619" s="270">
        <f>_xlfn.XLOOKUP(Table2[[#This Row],[K&amp;N REF ]],CAT_Details[Tracking Number],CAT_Details[TO Ref],,0)</f>
        <v>20250702753817</v>
      </c>
      <c r="D1619" s="270" t="str">
        <f>_xlfn.XLOOKUP(Table2[[#This Row],[K&amp;N REF ]],CAT_Details[Tracking Number],CAT_Details[Pickup Customer Name],,0)</f>
        <v>SATA GROUP</v>
      </c>
      <c r="E1619" s="271" t="str">
        <f>_xlfn.XLOOKUP(Table2[[#This Row],[K&amp;N REF ]],CAT_Details[Tracking Number],CAT_Details[Delivery Country Code],,0)</f>
        <v>GB</v>
      </c>
      <c r="F1619" s="271" t="str">
        <f>_xlfn.XLOOKUP(Table2[[#This Row],[TO Ref]],CAT_Details[TO Ref],CAT_Details[Loc],,0)</f>
        <v>DX01-L5</v>
      </c>
      <c r="G1619" s="257" t="s">
        <v>24</v>
      </c>
      <c r="H1619" s="257" t="s">
        <v>49</v>
      </c>
      <c r="I1619" s="280">
        <v>45846</v>
      </c>
      <c r="J1619" s="257" t="s">
        <v>26</v>
      </c>
      <c r="K1619" s="257" t="s">
        <v>32</v>
      </c>
      <c r="L1619" s="280">
        <v>45846</v>
      </c>
      <c r="M1619" s="257" t="str">
        <f>IF(Table2[[#This Row],[Resolve Date]]="","ONGOING","SOLVED")</f>
        <v>SOLVED</v>
      </c>
      <c r="N1619" s="258" t="s">
        <v>30</v>
      </c>
      <c r="O1619" s="257" t="str">
        <f>Table2[[#This Row],[K&amp;N REF ]]&amp;Table2[[#This Row],[Issue type ]]</f>
        <v>5016602847XX LABELS</v>
      </c>
      <c r="P1619" s="257">
        <f>YEAR(Table2[[#This Row],[Date ]])</f>
        <v>2025</v>
      </c>
      <c r="Q1619" s="257" t="str">
        <f>VLOOKUP(MONTH(Table2[[#This Row],[Date ]]),Months,2,0)</f>
        <v>July</v>
      </c>
      <c r="R1619" s="257" t="b">
        <f>COUNTIFS(Table2[Unique],Table2[[#This Row],[Unique]])&gt;1</f>
        <v>0</v>
      </c>
      <c r="S1619" s="257">
        <f>IF(Table2[[#This Row],[Status ]]="Solved",1,0)</f>
        <v>1</v>
      </c>
      <c r="T1619" s="257">
        <f>IF(Table2[[#This Row],[Status ]]="ongoing",1,0)</f>
        <v>0</v>
      </c>
    </row>
    <row r="1620" spans="1:20" x14ac:dyDescent="0.25">
      <c r="A1620" s="264">
        <v>5016558261</v>
      </c>
      <c r="B1620" s="269" t="str">
        <f>_xlfn.XLOOKUP(Table2[[#This Row],[K&amp;N REF ]],CAT_Details[Tracking Number],CAT_Details[S Ref],,0)</f>
        <v>20250626-S-70624</v>
      </c>
      <c r="C1620" s="270">
        <f>_xlfn.XLOOKUP(Table2[[#This Row],[K&amp;N REF ]],CAT_Details[Tracking Number],CAT_Details[TO Ref],,0)</f>
        <v>20250620745341</v>
      </c>
      <c r="D1620" s="270" t="str">
        <f>_xlfn.XLOOKUP(Table2[[#This Row],[K&amp;N REF ]],CAT_Details[Tracking Number],CAT_Details[Pickup Customer Name],,0)</f>
        <v>Akg Thermotechnik Lettland Ltd.</v>
      </c>
      <c r="E1620" s="271" t="str">
        <f>_xlfn.XLOOKUP(Table2[[#This Row],[K&amp;N REF ]],CAT_Details[Tracking Number],CAT_Details[Delivery Country Code],,0)</f>
        <v>GB</v>
      </c>
      <c r="F1620" s="271">
        <f>_xlfn.XLOOKUP(Table2[[#This Row],[TO Ref]],CAT_Details[TO Ref],CAT_Details[Loc],,0)</f>
        <v>3402</v>
      </c>
      <c r="G1620" s="257" t="s">
        <v>44</v>
      </c>
      <c r="H1620" s="257" t="s">
        <v>179</v>
      </c>
      <c r="I1620" s="280">
        <v>45846</v>
      </c>
      <c r="J1620" s="257" t="s">
        <v>26</v>
      </c>
      <c r="K1620" s="257" t="s">
        <v>32</v>
      </c>
      <c r="L1620" s="280">
        <v>45846</v>
      </c>
      <c r="M1620" s="257" t="str">
        <f>IF(Table2[[#This Row],[Resolve Date]]="","ONGOING","SOLVED")</f>
        <v>SOLVED</v>
      </c>
      <c r="N1620" s="258" t="s">
        <v>30</v>
      </c>
      <c r="O1620" s="257" t="str">
        <f>Table2[[#This Row],[K&amp;N REF ]]&amp;Table2[[#This Row],[Issue type ]]</f>
        <v xml:space="preserve">5016558261NOT SCANNABLE </v>
      </c>
      <c r="P1620" s="257">
        <f>YEAR(Table2[[#This Row],[Date ]])</f>
        <v>2025</v>
      </c>
      <c r="Q1620" s="257" t="str">
        <f>VLOOKUP(MONTH(Table2[[#This Row],[Date ]]),Months,2,0)</f>
        <v>July</v>
      </c>
      <c r="R1620" s="257" t="b">
        <f>COUNTIFS(Table2[Unique],Table2[[#This Row],[Unique]])&gt;1</f>
        <v>0</v>
      </c>
      <c r="S1620" s="257">
        <f>IF(Table2[[#This Row],[Status ]]="Solved",1,0)</f>
        <v>1</v>
      </c>
      <c r="T1620" s="257">
        <f>IF(Table2[[#This Row],[Status ]]="ongoing",1,0)</f>
        <v>0</v>
      </c>
    </row>
    <row r="1621" spans="1:20" x14ac:dyDescent="0.25">
      <c r="A1621" s="264">
        <v>5016573783</v>
      </c>
      <c r="B1621" s="269" t="str">
        <f>_xlfn.XLOOKUP(Table2[[#This Row],[K&amp;N REF ]],CAT_Details[Tracking Number],CAT_Details[S Ref],,0)</f>
        <v>20250630-S-70532</v>
      </c>
      <c r="C1621" s="270">
        <f>_xlfn.XLOOKUP(Table2[[#This Row],[K&amp;N REF ]],CAT_Details[Tracking Number],CAT_Details[TO Ref],,0)</f>
        <v>20250627750943</v>
      </c>
      <c r="D1621" s="270" t="str">
        <f>_xlfn.XLOOKUP(Table2[[#This Row],[K&amp;N REF ]],CAT_Details[Tracking Number],CAT_Details[Pickup Customer Name],,0)</f>
        <v>Nordiq Habo Ab</v>
      </c>
      <c r="E1621" s="271" t="str">
        <f>_xlfn.XLOOKUP(Table2[[#This Row],[K&amp;N REF ]],CAT_Details[Tracking Number],CAT_Details[Delivery Country Code],,0)</f>
        <v>GB</v>
      </c>
      <c r="F1621" s="271" t="str">
        <f>_xlfn.XLOOKUP(Table2[[#This Row],[TO Ref]],CAT_Details[TO Ref],CAT_Details[Loc],,0)</f>
        <v>DX01</v>
      </c>
      <c r="G1621" s="257" t="s">
        <v>44</v>
      </c>
      <c r="H1621" s="257" t="s">
        <v>49</v>
      </c>
      <c r="I1621" s="280">
        <v>45846</v>
      </c>
      <c r="J1621" s="257" t="s">
        <v>26</v>
      </c>
      <c r="K1621" s="257" t="s">
        <v>32</v>
      </c>
      <c r="L1621" s="280">
        <v>45846</v>
      </c>
      <c r="M1621" s="257" t="str">
        <f>IF(Table2[[#This Row],[Resolve Date]]="","ONGOING","SOLVED")</f>
        <v>SOLVED</v>
      </c>
      <c r="N1621" s="258" t="s">
        <v>30</v>
      </c>
      <c r="O1621" s="257" t="str">
        <f>Table2[[#This Row],[K&amp;N REF ]]&amp;Table2[[#This Row],[Issue type ]]</f>
        <v>5016573783XX LABELS</v>
      </c>
      <c r="P1621" s="257">
        <f>YEAR(Table2[[#This Row],[Date ]])</f>
        <v>2025</v>
      </c>
      <c r="Q1621" s="257" t="str">
        <f>VLOOKUP(MONTH(Table2[[#This Row],[Date ]]),Months,2,0)</f>
        <v>July</v>
      </c>
      <c r="R1621" s="257" t="b">
        <f>COUNTIFS(Table2[Unique],Table2[[#This Row],[Unique]])&gt;1</f>
        <v>0</v>
      </c>
      <c r="S1621" s="257">
        <f>IF(Table2[[#This Row],[Status ]]="Solved",1,0)</f>
        <v>1</v>
      </c>
      <c r="T1621" s="257">
        <f>IF(Table2[[#This Row],[Status ]]="ongoing",1,0)</f>
        <v>0</v>
      </c>
    </row>
    <row r="1622" spans="1:20" x14ac:dyDescent="0.25">
      <c r="A1622" s="264">
        <v>5016588462</v>
      </c>
      <c r="B1622" s="269" t="str">
        <f>_xlfn.XLOOKUP(Table2[[#This Row],[K&amp;N REF ]],CAT_Details[Tracking Number],CAT_Details[S Ref],,0)</f>
        <v>20250701-S-70552</v>
      </c>
      <c r="C1622" s="270">
        <f>_xlfn.XLOOKUP(Table2[[#This Row],[K&amp;N REF ]],CAT_Details[Tracking Number],CAT_Details[TO Ref],,0)</f>
        <v>20250701752673</v>
      </c>
      <c r="D1622" s="270" t="str">
        <f>_xlfn.XLOOKUP(Table2[[#This Row],[K&amp;N REF ]],CAT_Details[Tracking Number],CAT_Details[Pickup Customer Name],,0)</f>
        <v>NORGREN GMBH</v>
      </c>
      <c r="E1622" s="271" t="str">
        <f>_xlfn.XLOOKUP(Table2[[#This Row],[K&amp;N REF ]],CAT_Details[Tracking Number],CAT_Details[Delivery Country Code],,0)</f>
        <v>GB</v>
      </c>
      <c r="F1622" s="271" t="str">
        <f>_xlfn.XLOOKUP(Table2[[#This Row],[TO Ref]],CAT_Details[TO Ref],CAT_Details[Loc],,0)</f>
        <v>DX01-L5</v>
      </c>
      <c r="G1622" s="257" t="s">
        <v>44</v>
      </c>
      <c r="H1622" s="257" t="s">
        <v>35</v>
      </c>
      <c r="I1622" s="280">
        <v>45846</v>
      </c>
      <c r="J1622" s="257" t="s">
        <v>26</v>
      </c>
      <c r="K1622" s="257" t="s">
        <v>32</v>
      </c>
      <c r="L1622" s="280">
        <v>45846</v>
      </c>
      <c r="M1622" s="257" t="str">
        <f>IF(Table2[[#This Row],[Resolve Date]]="","ONGOING","SOLVED")</f>
        <v>SOLVED</v>
      </c>
      <c r="N1622" s="258" t="s">
        <v>30</v>
      </c>
      <c r="O1622" s="257" t="str">
        <f>Table2[[#This Row],[K&amp;N REF ]]&amp;Table2[[#This Row],[Issue type ]]</f>
        <v>5016588462NO LABELS</v>
      </c>
      <c r="P1622" s="257">
        <f>YEAR(Table2[[#This Row],[Date ]])</f>
        <v>2025</v>
      </c>
      <c r="Q1622" s="257" t="str">
        <f>VLOOKUP(MONTH(Table2[[#This Row],[Date ]]),Months,2,0)</f>
        <v>July</v>
      </c>
      <c r="R1622" s="257" t="b">
        <f>COUNTIFS(Table2[Unique],Table2[[#This Row],[Unique]])&gt;1</f>
        <v>0</v>
      </c>
      <c r="S1622" s="257">
        <f>IF(Table2[[#This Row],[Status ]]="Solved",1,0)</f>
        <v>1</v>
      </c>
      <c r="T1622" s="257">
        <f>IF(Table2[[#This Row],[Status ]]="ongoing",1,0)</f>
        <v>0</v>
      </c>
    </row>
    <row r="1623" spans="1:20" x14ac:dyDescent="0.25">
      <c r="A1623" s="264">
        <v>5016602355</v>
      </c>
      <c r="B1623" s="269" t="str">
        <f>_xlfn.XLOOKUP(Table2[[#This Row],[K&amp;N REF ]],CAT_Details[Tracking Number],CAT_Details[S Ref],,0)</f>
        <v>20250702-S-70598</v>
      </c>
      <c r="C1623" s="270">
        <f>_xlfn.XLOOKUP(Table2[[#This Row],[K&amp;N REF ]],CAT_Details[Tracking Number],CAT_Details[TO Ref],,0)</f>
        <v>20250630751997</v>
      </c>
      <c r="D1623" s="270" t="str">
        <f>_xlfn.XLOOKUP(Table2[[#This Row],[K&amp;N REF ]],CAT_Details[Tracking Number],CAT_Details[Pickup Customer Name],,0)</f>
        <v>PIERBURG S.R.O</v>
      </c>
      <c r="E1623" s="271" t="str">
        <f>_xlfn.XLOOKUP(Table2[[#This Row],[K&amp;N REF ]],CAT_Details[Tracking Number],CAT_Details[Delivery Country Code],,0)</f>
        <v>GB</v>
      </c>
      <c r="F1623" s="271" t="str">
        <f>_xlfn.XLOOKUP(Table2[[#This Row],[TO Ref]],CAT_Details[TO Ref],CAT_Details[Loc],,0)</f>
        <v>DX01-L5</v>
      </c>
      <c r="G1623" s="257" t="s">
        <v>38</v>
      </c>
      <c r="H1623" s="257" t="s">
        <v>49</v>
      </c>
      <c r="I1623" s="280">
        <v>45846</v>
      </c>
      <c r="J1623" s="257" t="s">
        <v>26</v>
      </c>
      <c r="K1623" s="257" t="s">
        <v>32</v>
      </c>
      <c r="L1623" s="280">
        <v>45846</v>
      </c>
      <c r="M1623" s="257" t="str">
        <f>IF(Table2[[#This Row],[Resolve Date]]="","ONGOING","SOLVED")</f>
        <v>SOLVED</v>
      </c>
      <c r="N1623" s="258" t="s">
        <v>30</v>
      </c>
      <c r="O1623" s="257" t="str">
        <f>Table2[[#This Row],[K&amp;N REF ]]&amp;Table2[[#This Row],[Issue type ]]</f>
        <v>5016602355XX LABELS</v>
      </c>
      <c r="P1623" s="257">
        <f>YEAR(Table2[[#This Row],[Date ]])</f>
        <v>2025</v>
      </c>
      <c r="Q1623" s="257" t="str">
        <f>VLOOKUP(MONTH(Table2[[#This Row],[Date ]]),Months,2,0)</f>
        <v>July</v>
      </c>
      <c r="R1623" s="257" t="b">
        <f>COUNTIFS(Table2[Unique],Table2[[#This Row],[Unique]])&gt;1</f>
        <v>0</v>
      </c>
      <c r="S1623" s="257">
        <f>IF(Table2[[#This Row],[Status ]]="Solved",1,0)</f>
        <v>1</v>
      </c>
      <c r="T1623" s="257">
        <f>IF(Table2[[#This Row],[Status ]]="ongoing",1,0)</f>
        <v>0</v>
      </c>
    </row>
    <row r="1624" spans="1:20" x14ac:dyDescent="0.25">
      <c r="A1624" s="264">
        <v>5016558327</v>
      </c>
      <c r="B1624" s="269" t="str">
        <f>_xlfn.XLOOKUP(Table2[[#This Row],[K&amp;N REF ]],CAT_Details[Tracking Number],CAT_Details[S Ref],,0)</f>
        <v>20250623-S-70426</v>
      </c>
      <c r="C1624" s="270">
        <f>_xlfn.XLOOKUP(Table2[[#This Row],[K&amp;N REF ]],CAT_Details[Tracking Number],CAT_Details[TO Ref],,0)</f>
        <v>20250620745446</v>
      </c>
      <c r="D1624" s="270" t="str">
        <f>_xlfn.XLOOKUP(Table2[[#This Row],[K&amp;N REF ]],CAT_Details[Tracking Number],CAT_Details[Pickup Customer Name],,0)</f>
        <v>Tridon Clamp Products Sp. z o.o.</v>
      </c>
      <c r="E1624" s="271" t="str">
        <f>_xlfn.XLOOKUP(Table2[[#This Row],[K&amp;N REF ]],CAT_Details[Tracking Number],CAT_Details[Delivery Country Code],,0)</f>
        <v>GB</v>
      </c>
      <c r="F1624" s="271" t="str">
        <f>_xlfn.XLOOKUP(Table2[[#This Row],[TO Ref]],CAT_Details[TO Ref],CAT_Details[Loc],,0)</f>
        <v>OYL1</v>
      </c>
      <c r="G1624" s="257" t="s">
        <v>34</v>
      </c>
      <c r="H1624" s="257" t="s">
        <v>179</v>
      </c>
      <c r="I1624" s="280">
        <v>45846</v>
      </c>
      <c r="J1624" s="257" t="s">
        <v>26</v>
      </c>
      <c r="K1624" s="257" t="s">
        <v>32</v>
      </c>
      <c r="L1624" s="280">
        <v>45846</v>
      </c>
      <c r="M1624" s="257" t="str">
        <f>IF(Table2[[#This Row],[Resolve Date]]="","ONGOING","SOLVED")</f>
        <v>SOLVED</v>
      </c>
      <c r="N1624" s="258" t="s">
        <v>30</v>
      </c>
      <c r="O1624" s="257" t="str">
        <f>Table2[[#This Row],[K&amp;N REF ]]&amp;Table2[[#This Row],[Issue type ]]</f>
        <v xml:space="preserve">5016558327NOT SCANNABLE </v>
      </c>
      <c r="P1624" s="257">
        <f>YEAR(Table2[[#This Row],[Date ]])</f>
        <v>2025</v>
      </c>
      <c r="Q1624" s="257" t="str">
        <f>VLOOKUP(MONTH(Table2[[#This Row],[Date ]]),Months,2,0)</f>
        <v>July</v>
      </c>
      <c r="R1624" s="257" t="b">
        <f>COUNTIFS(Table2[Unique],Table2[[#This Row],[Unique]])&gt;1</f>
        <v>0</v>
      </c>
      <c r="S1624" s="257">
        <f>IF(Table2[[#This Row],[Status ]]="Solved",1,0)</f>
        <v>1</v>
      </c>
      <c r="T1624" s="257">
        <f>IF(Table2[[#This Row],[Status ]]="ongoing",1,0)</f>
        <v>0</v>
      </c>
    </row>
    <row r="1625" spans="1:20" x14ac:dyDescent="0.25">
      <c r="A1625" s="264">
        <v>5016602507</v>
      </c>
      <c r="B1625" s="269" t="str">
        <f>_xlfn.XLOOKUP(Table2[[#This Row],[K&amp;N REF ]],CAT_Details[Tracking Number],CAT_Details[S Ref],,0)</f>
        <v>20250702-S-70224</v>
      </c>
      <c r="C1625" s="270">
        <f>_xlfn.XLOOKUP(Table2[[#This Row],[K&amp;N REF ]],CAT_Details[Tracking Number],CAT_Details[TO Ref],,0)</f>
        <v>20250624747833</v>
      </c>
      <c r="D1625" s="270" t="str">
        <f>_xlfn.XLOOKUP(Table2[[#This Row],[K&amp;N REF ]],CAT_Details[Tracking Number],CAT_Details[Pickup Customer Name],,0)</f>
        <v>KELLER AND KALMBACH GMBH</v>
      </c>
      <c r="E1625" s="271" t="str">
        <f>_xlfn.XLOOKUP(Table2[[#This Row],[K&amp;N REF ]],CAT_Details[Tracking Number],CAT_Details[Delivery Country Code],,0)</f>
        <v>GB</v>
      </c>
      <c r="F1625" s="271" t="str">
        <f>_xlfn.XLOOKUP(Table2[[#This Row],[TO Ref]],CAT_Details[TO Ref],CAT_Details[Loc],,0)</f>
        <v>OYL1</v>
      </c>
      <c r="G1625" s="257" t="s">
        <v>34</v>
      </c>
      <c r="H1625" s="257" t="s">
        <v>35</v>
      </c>
      <c r="I1625" s="280">
        <v>45846</v>
      </c>
      <c r="J1625" s="257" t="s">
        <v>26</v>
      </c>
      <c r="K1625" s="257" t="s">
        <v>32</v>
      </c>
      <c r="L1625" s="280">
        <v>45846</v>
      </c>
      <c r="M1625" s="257" t="str">
        <f>IF(Table2[[#This Row],[Resolve Date]]="","ONGOING","SOLVED")</f>
        <v>SOLVED</v>
      </c>
      <c r="N1625" s="258" t="s">
        <v>30</v>
      </c>
      <c r="O1625" s="257" t="str">
        <f>Table2[[#This Row],[K&amp;N REF ]]&amp;Table2[[#This Row],[Issue type ]]</f>
        <v>5016602507NO LABELS</v>
      </c>
      <c r="P1625" s="257">
        <f>YEAR(Table2[[#This Row],[Date ]])</f>
        <v>2025</v>
      </c>
      <c r="Q1625" s="257" t="str">
        <f>VLOOKUP(MONTH(Table2[[#This Row],[Date ]]),Months,2,0)</f>
        <v>July</v>
      </c>
      <c r="R1625" s="257" t="b">
        <f>COUNTIFS(Table2[Unique],Table2[[#This Row],[Unique]])&gt;1</f>
        <v>0</v>
      </c>
      <c r="S1625" s="257">
        <f>IF(Table2[[#This Row],[Status ]]="Solved",1,0)</f>
        <v>1</v>
      </c>
      <c r="T1625" s="257">
        <f>IF(Table2[[#This Row],[Status ]]="ongoing",1,0)</f>
        <v>0</v>
      </c>
    </row>
    <row r="1626" spans="1:20" x14ac:dyDescent="0.25">
      <c r="A1626" s="264">
        <v>5016602504</v>
      </c>
      <c r="B1626" s="269" t="str">
        <f>_xlfn.XLOOKUP(Table2[[#This Row],[K&amp;N REF ]],CAT_Details[Tracking Number],CAT_Details[S Ref],,0)</f>
        <v>20250702-S-70224</v>
      </c>
      <c r="C1626" s="270">
        <f>_xlfn.XLOOKUP(Table2[[#This Row],[K&amp;N REF ]],CAT_Details[Tracking Number],CAT_Details[TO Ref],,0)</f>
        <v>20250626749576</v>
      </c>
      <c r="D1626" s="270" t="str">
        <f>_xlfn.XLOOKUP(Table2[[#This Row],[K&amp;N REF ]],CAT_Details[Tracking Number],CAT_Details[Pickup Customer Name],,0)</f>
        <v>KELLER AND KALMBACH GMBH</v>
      </c>
      <c r="E1626" s="271" t="str">
        <f>_xlfn.XLOOKUP(Table2[[#This Row],[K&amp;N REF ]],CAT_Details[Tracking Number],CAT_Details[Delivery Country Code],,0)</f>
        <v>GB</v>
      </c>
      <c r="F1626" s="271" t="str">
        <f>_xlfn.XLOOKUP(Table2[[#This Row],[TO Ref]],CAT_Details[TO Ref],CAT_Details[Loc],,0)</f>
        <v>OYL1</v>
      </c>
      <c r="G1626" s="257" t="s">
        <v>34</v>
      </c>
      <c r="H1626" s="257" t="s">
        <v>35</v>
      </c>
      <c r="I1626" s="280">
        <v>45846</v>
      </c>
      <c r="J1626" s="257" t="s">
        <v>26</v>
      </c>
      <c r="K1626" s="257" t="s">
        <v>32</v>
      </c>
      <c r="L1626" s="280">
        <v>45846</v>
      </c>
      <c r="M1626" s="257" t="str">
        <f>IF(Table2[[#This Row],[Resolve Date]]="","ONGOING","SOLVED")</f>
        <v>SOLVED</v>
      </c>
      <c r="N1626" s="258" t="s">
        <v>30</v>
      </c>
      <c r="O1626" s="257" t="str">
        <f>Table2[[#This Row],[K&amp;N REF ]]&amp;Table2[[#This Row],[Issue type ]]</f>
        <v>5016602504NO LABELS</v>
      </c>
      <c r="P1626" s="257">
        <f>YEAR(Table2[[#This Row],[Date ]])</f>
        <v>2025</v>
      </c>
      <c r="Q1626" s="257" t="str">
        <f>VLOOKUP(MONTH(Table2[[#This Row],[Date ]]),Months,2,0)</f>
        <v>July</v>
      </c>
      <c r="R1626" s="257" t="b">
        <f>COUNTIFS(Table2[Unique],Table2[[#This Row],[Unique]])&gt;1</f>
        <v>0</v>
      </c>
      <c r="S1626" s="257">
        <f>IF(Table2[[#This Row],[Status ]]="Solved",1,0)</f>
        <v>1</v>
      </c>
      <c r="T1626" s="257">
        <f>IF(Table2[[#This Row],[Status ]]="ongoing",1,0)</f>
        <v>0</v>
      </c>
    </row>
    <row r="1627" spans="1:20" x14ac:dyDescent="0.25">
      <c r="A1627" s="264">
        <v>5016602462</v>
      </c>
      <c r="B1627" s="269" t="str">
        <f>_xlfn.XLOOKUP(Table2[[#This Row],[K&amp;N REF ]],CAT_Details[Tracking Number],CAT_Details[S Ref],,0)</f>
        <v>20250702-S-70262</v>
      </c>
      <c r="C1627" s="270">
        <f>_xlfn.XLOOKUP(Table2[[#This Row],[K&amp;N REF ]],CAT_Details[Tracking Number],CAT_Details[TO Ref],,0)</f>
        <v>20250701752562</v>
      </c>
      <c r="D1627" s="270" t="str">
        <f>_xlfn.XLOOKUP(Table2[[#This Row],[K&amp;N REF ]],CAT_Details[Tracking Number],CAT_Details[Pickup Customer Name],,0)</f>
        <v>Centa Antriebe Kirschey Gmbh</v>
      </c>
      <c r="E1627" s="271" t="str">
        <f>_xlfn.XLOOKUP(Table2[[#This Row],[K&amp;N REF ]],CAT_Details[Tracking Number],CAT_Details[Delivery Country Code],,0)</f>
        <v>GB</v>
      </c>
      <c r="F1627" s="271" t="str">
        <f>_xlfn.XLOOKUP(Table2[[#This Row],[TO Ref]],CAT_Details[TO Ref],CAT_Details[Loc],,0)</f>
        <v>DX01-L5</v>
      </c>
      <c r="G1627" s="257" t="s">
        <v>34</v>
      </c>
      <c r="H1627" s="257" t="s">
        <v>197</v>
      </c>
      <c r="I1627" s="280">
        <v>45846</v>
      </c>
      <c r="J1627" s="257" t="s">
        <v>45</v>
      </c>
      <c r="K1627" s="257" t="s">
        <v>32</v>
      </c>
      <c r="L1627" s="280">
        <v>45849</v>
      </c>
      <c r="M1627" s="257" t="str">
        <f>IF(Table2[[#This Row],[Resolve Date]]="","ONGOING","SOLVED")</f>
        <v>SOLVED</v>
      </c>
      <c r="N1627" s="258" t="s">
        <v>217</v>
      </c>
      <c r="O1627" s="257" t="str">
        <f>Table2[[#This Row],[K&amp;N REF ]]&amp;Table2[[#This Row],[Issue type ]]</f>
        <v>5016602462MANCO</v>
      </c>
      <c r="P1627" s="257">
        <f>YEAR(Table2[[#This Row],[Date ]])</f>
        <v>2025</v>
      </c>
      <c r="Q1627" s="257" t="str">
        <f>VLOOKUP(MONTH(Table2[[#This Row],[Date ]]),Months,2,0)</f>
        <v>July</v>
      </c>
      <c r="R1627" s="257" t="b">
        <f>COUNTIFS(Table2[Unique],Table2[[#This Row],[Unique]])&gt;1</f>
        <v>0</v>
      </c>
      <c r="S1627" s="257">
        <f>IF(Table2[[#This Row],[Status ]]="Solved",1,0)</f>
        <v>1</v>
      </c>
      <c r="T1627" s="257">
        <f>IF(Table2[[#This Row],[Status ]]="ongoing",1,0)</f>
        <v>0</v>
      </c>
    </row>
    <row r="1628" spans="1:20" x14ac:dyDescent="0.25">
      <c r="A1628" s="264">
        <v>5016602602</v>
      </c>
      <c r="B1628" s="269" t="str">
        <f>_xlfn.XLOOKUP(Table2[[#This Row],[K&amp;N REF ]],CAT_Details[Tracking Number],CAT_Details[S Ref],,0)</f>
        <v>20250702-S-70537</v>
      </c>
      <c r="C1628" s="270">
        <f>_xlfn.XLOOKUP(Table2[[#This Row],[K&amp;N REF ]],CAT_Details[Tracking Number],CAT_Details[TO Ref],,0)</f>
        <v>20250701752684</v>
      </c>
      <c r="D1628" s="270" t="str">
        <f>_xlfn.XLOOKUP(Table2[[#This Row],[K&amp;N REF ]],CAT_Details[Tracking Number],CAT_Details[Pickup Customer Name],,0)</f>
        <v>Mann + Hummel Gmbh</v>
      </c>
      <c r="E1628" s="271" t="str">
        <f>_xlfn.XLOOKUP(Table2[[#This Row],[K&amp;N REF ]],CAT_Details[Tracking Number],CAT_Details[Delivery Country Code],,0)</f>
        <v>GB</v>
      </c>
      <c r="F1628" s="271">
        <f>_xlfn.XLOOKUP(Table2[[#This Row],[TO Ref]],CAT_Details[TO Ref],CAT_Details[Loc],,0)</f>
        <v>3402</v>
      </c>
      <c r="G1628" s="257" t="s">
        <v>34</v>
      </c>
      <c r="H1628" s="257" t="s">
        <v>35</v>
      </c>
      <c r="I1628" s="280">
        <v>45846</v>
      </c>
      <c r="J1628" s="257" t="s">
        <v>26</v>
      </c>
      <c r="K1628" s="257" t="s">
        <v>32</v>
      </c>
      <c r="L1628" s="280">
        <v>45846</v>
      </c>
      <c r="M1628" s="257" t="str">
        <f>IF(Table2[[#This Row],[Resolve Date]]="","ONGOING","SOLVED")</f>
        <v>SOLVED</v>
      </c>
      <c r="N1628" s="258" t="s">
        <v>30</v>
      </c>
      <c r="O1628" s="257" t="str">
        <f>Table2[[#This Row],[K&amp;N REF ]]&amp;Table2[[#This Row],[Issue type ]]</f>
        <v>5016602602NO LABELS</v>
      </c>
      <c r="P1628" s="257">
        <f>YEAR(Table2[[#This Row],[Date ]])</f>
        <v>2025</v>
      </c>
      <c r="Q1628" s="257" t="str">
        <f>VLOOKUP(MONTH(Table2[[#This Row],[Date ]]),Months,2,0)</f>
        <v>July</v>
      </c>
      <c r="R1628" s="257" t="b">
        <f>COUNTIFS(Table2[Unique],Table2[[#This Row],[Unique]])&gt;1</f>
        <v>0</v>
      </c>
      <c r="S1628" s="257">
        <f>IF(Table2[[#This Row],[Status ]]="Solved",1,0)</f>
        <v>1</v>
      </c>
      <c r="T1628" s="257">
        <f>IF(Table2[[#This Row],[Status ]]="ongoing",1,0)</f>
        <v>0</v>
      </c>
    </row>
    <row r="1629" spans="1:20" x14ac:dyDescent="0.25">
      <c r="A1629" s="264">
        <v>5016602479</v>
      </c>
      <c r="B1629" s="269" t="str">
        <f>_xlfn.XLOOKUP(Table2[[#This Row],[K&amp;N REF ]],CAT_Details[Tracking Number],CAT_Details[S Ref],,0)</f>
        <v>20250702-S-70220</v>
      </c>
      <c r="C1629" s="270">
        <f>_xlfn.XLOOKUP(Table2[[#This Row],[K&amp;N REF ]],CAT_Details[Tracking Number],CAT_Details[TO Ref],,0)</f>
        <v>20250702753832</v>
      </c>
      <c r="D1629" s="270" t="str">
        <f>_xlfn.XLOOKUP(Table2[[#This Row],[K&amp;N REF ]],CAT_Details[Tracking Number],CAT_Details[Pickup Customer Name],,0)</f>
        <v>Tenneco Zwickau GmbH</v>
      </c>
      <c r="E1629" s="271" t="str">
        <f>_xlfn.XLOOKUP(Table2[[#This Row],[K&amp;N REF ]],CAT_Details[Tracking Number],CAT_Details[Delivery Country Code],,0)</f>
        <v>GB</v>
      </c>
      <c r="F1629" s="271" t="str">
        <f>_xlfn.XLOOKUP(Table2[[#This Row],[TO Ref]],CAT_Details[TO Ref],CAT_Details[Loc],,0)</f>
        <v>DX01-L5</v>
      </c>
      <c r="G1629" s="257" t="s">
        <v>34</v>
      </c>
      <c r="H1629" s="257" t="s">
        <v>35</v>
      </c>
      <c r="I1629" s="280">
        <v>45846</v>
      </c>
      <c r="J1629" s="257" t="s">
        <v>26</v>
      </c>
      <c r="K1629" s="257" t="s">
        <v>32</v>
      </c>
      <c r="L1629" s="280">
        <v>45846</v>
      </c>
      <c r="M1629" s="257" t="str">
        <f>IF(Table2[[#This Row],[Resolve Date]]="","ONGOING","SOLVED")</f>
        <v>SOLVED</v>
      </c>
      <c r="N1629" s="258" t="s">
        <v>30</v>
      </c>
      <c r="O1629" s="257" t="str">
        <f>Table2[[#This Row],[K&amp;N REF ]]&amp;Table2[[#This Row],[Issue type ]]</f>
        <v>5016602479NO LABELS</v>
      </c>
      <c r="P1629" s="257">
        <f>YEAR(Table2[[#This Row],[Date ]])</f>
        <v>2025</v>
      </c>
      <c r="Q1629" s="257" t="str">
        <f>VLOOKUP(MONTH(Table2[[#This Row],[Date ]]),Months,2,0)</f>
        <v>July</v>
      </c>
      <c r="R1629" s="257" t="b">
        <f>COUNTIFS(Table2[Unique],Table2[[#This Row],[Unique]])&gt;1</f>
        <v>0</v>
      </c>
      <c r="S1629" s="257">
        <f>IF(Table2[[#This Row],[Status ]]="Solved",1,0)</f>
        <v>1</v>
      </c>
      <c r="T1629" s="257">
        <f>IF(Table2[[#This Row],[Status ]]="ongoing",1,0)</f>
        <v>0</v>
      </c>
    </row>
    <row r="1630" spans="1:20" x14ac:dyDescent="0.25">
      <c r="A1630" s="264">
        <v>5016602725</v>
      </c>
      <c r="B1630" s="269" t="str">
        <f>_xlfn.XLOOKUP(Table2[[#This Row],[K&amp;N REF ]],CAT_Details[Tracking Number],CAT_Details[S Ref],,0)</f>
        <v>20250702-S-70259</v>
      </c>
      <c r="C1630" s="270">
        <f>_xlfn.XLOOKUP(Table2[[#This Row],[K&amp;N REF ]],CAT_Details[Tracking Number],CAT_Details[TO Ref],,0)</f>
        <v>20250702753919</v>
      </c>
      <c r="D1630" s="270" t="str">
        <f>_xlfn.XLOOKUP(Table2[[#This Row],[K&amp;N REF ]],CAT_Details[Tracking Number],CAT_Details[Pickup Customer Name],,0)</f>
        <v>Federal Mogul Valvetrain GmbH</v>
      </c>
      <c r="E1630" s="271" t="str">
        <f>_xlfn.XLOOKUP(Table2[[#This Row],[K&amp;N REF ]],CAT_Details[Tracking Number],CAT_Details[Delivery Country Code],,0)</f>
        <v>GB</v>
      </c>
      <c r="F1630" s="271" t="str">
        <f>_xlfn.XLOOKUP(Table2[[#This Row],[TO Ref]],CAT_Details[TO Ref],CAT_Details[Loc],,0)</f>
        <v>DX01-L5</v>
      </c>
      <c r="G1630" s="257" t="s">
        <v>34</v>
      </c>
      <c r="H1630" s="257" t="s">
        <v>35</v>
      </c>
      <c r="I1630" s="280">
        <v>45846</v>
      </c>
      <c r="J1630" s="257" t="s">
        <v>26</v>
      </c>
      <c r="K1630" s="257" t="s">
        <v>32</v>
      </c>
      <c r="L1630" s="280">
        <v>45846</v>
      </c>
      <c r="M1630" s="257" t="str">
        <f>IF(Table2[[#This Row],[Resolve Date]]="","ONGOING","SOLVED")</f>
        <v>SOLVED</v>
      </c>
      <c r="N1630" s="258" t="s">
        <v>30</v>
      </c>
      <c r="O1630" s="257" t="str">
        <f>Table2[[#This Row],[K&amp;N REF ]]&amp;Table2[[#This Row],[Issue type ]]</f>
        <v>5016602725NO LABELS</v>
      </c>
      <c r="P1630" s="257">
        <f>YEAR(Table2[[#This Row],[Date ]])</f>
        <v>2025</v>
      </c>
      <c r="Q1630" s="257" t="str">
        <f>VLOOKUP(MONTH(Table2[[#This Row],[Date ]]),Months,2,0)</f>
        <v>July</v>
      </c>
      <c r="R1630" s="257" t="b">
        <f>COUNTIFS(Table2[Unique],Table2[[#This Row],[Unique]])&gt;1</f>
        <v>0</v>
      </c>
      <c r="S1630" s="257">
        <f>IF(Table2[[#This Row],[Status ]]="Solved",1,0)</f>
        <v>1</v>
      </c>
      <c r="T1630" s="257">
        <f>IF(Table2[[#This Row],[Status ]]="ongoing",1,0)</f>
        <v>0</v>
      </c>
    </row>
    <row r="1631" spans="1:20" x14ac:dyDescent="0.25">
      <c r="A1631" s="264">
        <v>5016602703</v>
      </c>
      <c r="B1631" s="269" t="str">
        <f>_xlfn.XLOOKUP(Table2[[#This Row],[K&amp;N REF ]],CAT_Details[Tracking Number],CAT_Details[S Ref],,0)</f>
        <v>20250702-S-70566</v>
      </c>
      <c r="C1631" s="270">
        <f>_xlfn.XLOOKUP(Table2[[#This Row],[K&amp;N REF ]],CAT_Details[Tracking Number],CAT_Details[TO Ref],,0)</f>
        <v>20250702754256</v>
      </c>
      <c r="D1631" s="270" t="str">
        <f>_xlfn.XLOOKUP(Table2[[#This Row],[K&amp;N REF ]],CAT_Details[Tracking Number],CAT_Details[Pickup Customer Name],,0)</f>
        <v>Mann + Hummel Gmbh</v>
      </c>
      <c r="E1631" s="271" t="str">
        <f>_xlfn.XLOOKUP(Table2[[#This Row],[K&amp;N REF ]],CAT_Details[Tracking Number],CAT_Details[Delivery Country Code],,0)</f>
        <v>GB</v>
      </c>
      <c r="F1631" s="271">
        <f>_xlfn.XLOOKUP(Table2[[#This Row],[TO Ref]],CAT_Details[TO Ref],CAT_Details[Loc],,0)</f>
        <v>3402</v>
      </c>
      <c r="G1631" s="257" t="s">
        <v>34</v>
      </c>
      <c r="H1631" s="257" t="s">
        <v>35</v>
      </c>
      <c r="I1631" s="280">
        <v>45846</v>
      </c>
      <c r="J1631" s="257" t="s">
        <v>26</v>
      </c>
      <c r="K1631" s="257" t="s">
        <v>32</v>
      </c>
      <c r="L1631" s="280">
        <v>45846</v>
      </c>
      <c r="M1631" s="257" t="str">
        <f>IF(Table2[[#This Row],[Resolve Date]]="","ONGOING","SOLVED")</f>
        <v>SOLVED</v>
      </c>
      <c r="N1631" s="258" t="s">
        <v>30</v>
      </c>
      <c r="O1631" s="257" t="str">
        <f>Table2[[#This Row],[K&amp;N REF ]]&amp;Table2[[#This Row],[Issue type ]]</f>
        <v>5016602703NO LABELS</v>
      </c>
      <c r="P1631" s="257">
        <f>YEAR(Table2[[#This Row],[Date ]])</f>
        <v>2025</v>
      </c>
      <c r="Q1631" s="257" t="str">
        <f>VLOOKUP(MONTH(Table2[[#This Row],[Date ]]),Months,2,0)</f>
        <v>July</v>
      </c>
      <c r="R1631" s="257" t="b">
        <f>COUNTIFS(Table2[Unique],Table2[[#This Row],[Unique]])&gt;1</f>
        <v>0</v>
      </c>
      <c r="S1631" s="257">
        <f>IF(Table2[[#This Row],[Status ]]="Solved",1,0)</f>
        <v>1</v>
      </c>
      <c r="T1631" s="257">
        <f>IF(Table2[[#This Row],[Status ]]="ongoing",1,0)</f>
        <v>0</v>
      </c>
    </row>
    <row r="1632" spans="1:20" x14ac:dyDescent="0.25">
      <c r="A1632" s="264">
        <v>5016602753</v>
      </c>
      <c r="B1632" s="269" t="str">
        <f>_xlfn.XLOOKUP(Table2[[#This Row],[K&amp;N REF ]],CAT_Details[Tracking Number],CAT_Details[S Ref],,0)</f>
        <v>20250702-S-70258</v>
      </c>
      <c r="C1632" s="270">
        <f>_xlfn.XLOOKUP(Table2[[#This Row],[K&amp;N REF ]],CAT_Details[Tracking Number],CAT_Details[TO Ref],,0)</f>
        <v>20250701752813</v>
      </c>
      <c r="D1632" s="270" t="str">
        <f>_xlfn.XLOOKUP(Table2[[#This Row],[K&amp;N REF ]],CAT_Details[Tracking Number],CAT_Details[Pickup Customer Name],,0)</f>
        <v>Wurth Elektronik Ics Gmbh &amp; Co. Kg</v>
      </c>
      <c r="E1632" s="271" t="str">
        <f>_xlfn.XLOOKUP(Table2[[#This Row],[K&amp;N REF ]],CAT_Details[Tracking Number],CAT_Details[Delivery Country Code],,0)</f>
        <v>GB</v>
      </c>
      <c r="F1632" s="271">
        <f>_xlfn.XLOOKUP(Table2[[#This Row],[TO Ref]],CAT_Details[TO Ref],CAT_Details[Loc],,0)</f>
        <v>3402</v>
      </c>
      <c r="G1632" s="257" t="s">
        <v>34</v>
      </c>
      <c r="H1632" s="257" t="s">
        <v>197</v>
      </c>
      <c r="I1632" s="280">
        <v>45846</v>
      </c>
      <c r="J1632" s="257" t="s">
        <v>45</v>
      </c>
      <c r="K1632" s="257" t="s">
        <v>32</v>
      </c>
      <c r="L1632" s="280">
        <v>45846</v>
      </c>
      <c r="M1632" s="257" t="str">
        <f>IF(Table2[[#This Row],[Resolve Date]]="","ONGOING","SOLVED")</f>
        <v>SOLVED</v>
      </c>
      <c r="N1632" s="258" t="s">
        <v>218</v>
      </c>
      <c r="O1632" s="257" t="str">
        <f>Table2[[#This Row],[K&amp;N REF ]]&amp;Table2[[#This Row],[Issue type ]]</f>
        <v>5016602753MANCO</v>
      </c>
      <c r="P1632" s="257">
        <f>YEAR(Table2[[#This Row],[Date ]])</f>
        <v>2025</v>
      </c>
      <c r="Q1632" s="257" t="str">
        <f>VLOOKUP(MONTH(Table2[[#This Row],[Date ]]),Months,2,0)</f>
        <v>July</v>
      </c>
      <c r="R1632" s="257" t="b">
        <f>COUNTIFS(Table2[Unique],Table2[[#This Row],[Unique]])&gt;1</f>
        <v>0</v>
      </c>
      <c r="S1632" s="257">
        <f>IF(Table2[[#This Row],[Status ]]="Solved",1,0)</f>
        <v>1</v>
      </c>
      <c r="T1632" s="257">
        <f>IF(Table2[[#This Row],[Status ]]="ongoing",1,0)</f>
        <v>0</v>
      </c>
    </row>
    <row r="1633" spans="1:20" x14ac:dyDescent="0.25">
      <c r="A1633" s="264">
        <v>5016573250</v>
      </c>
      <c r="B1633" s="269" t="str">
        <f>_xlfn.XLOOKUP(Table2[[#This Row],[K&amp;N REF ]],CAT_Details[Tracking Number],CAT_Details[S Ref],,0)</f>
        <v>20250630-S-70338</v>
      </c>
      <c r="C1633" s="270">
        <f>_xlfn.XLOOKUP(Table2[[#This Row],[K&amp;N REF ]],CAT_Details[Tracking Number],CAT_Details[TO Ref],,0)</f>
        <v>20250627751323</v>
      </c>
      <c r="D1633" s="270" t="str">
        <f>_xlfn.XLOOKUP(Table2[[#This Row],[K&amp;N REF ]],CAT_Details[Tracking Number],CAT_Details[Pickup Customer Name],,0)</f>
        <v>TIMKEN EUROPEAN SERVICE CENTER</v>
      </c>
      <c r="E1633" s="271" t="str">
        <f>_xlfn.XLOOKUP(Table2[[#This Row],[K&amp;N REF ]],CAT_Details[Tracking Number],CAT_Details[Delivery Country Code],,0)</f>
        <v>GB</v>
      </c>
      <c r="F1633" s="271" t="str">
        <f>_xlfn.XLOOKUP(Table2[[#This Row],[TO Ref]],CAT_Details[TO Ref],CAT_Details[Loc],,0)</f>
        <v>DK-BM01</v>
      </c>
      <c r="G1633" s="257" t="s">
        <v>219</v>
      </c>
      <c r="H1633" s="257" t="s">
        <v>35</v>
      </c>
      <c r="I1633" s="280">
        <v>45846</v>
      </c>
      <c r="J1633" s="257" t="s">
        <v>26</v>
      </c>
      <c r="K1633" s="257" t="s">
        <v>32</v>
      </c>
      <c r="L1633" s="280">
        <v>45846</v>
      </c>
      <c r="M1633" s="257" t="str">
        <f>IF(Table2[[#This Row],[Resolve Date]]="","ONGOING","SOLVED")</f>
        <v>SOLVED</v>
      </c>
      <c r="N1633" s="258" t="s">
        <v>30</v>
      </c>
      <c r="O1633" s="257" t="str">
        <f>Table2[[#This Row],[K&amp;N REF ]]&amp;Table2[[#This Row],[Issue type ]]</f>
        <v>5016573250NO LABELS</v>
      </c>
      <c r="P1633" s="257">
        <f>YEAR(Table2[[#This Row],[Date ]])</f>
        <v>2025</v>
      </c>
      <c r="Q1633" s="257" t="str">
        <f>VLOOKUP(MONTH(Table2[[#This Row],[Date ]]),Months,2,0)</f>
        <v>July</v>
      </c>
      <c r="R1633" s="257" t="b">
        <f>COUNTIFS(Table2[Unique],Table2[[#This Row],[Unique]])&gt;1</f>
        <v>0</v>
      </c>
      <c r="S1633" s="257">
        <f>IF(Table2[[#This Row],[Status ]]="Solved",1,0)</f>
        <v>1</v>
      </c>
      <c r="T1633" s="257">
        <f>IF(Table2[[#This Row],[Status ]]="ongoing",1,0)</f>
        <v>0</v>
      </c>
    </row>
    <row r="1634" spans="1:20" x14ac:dyDescent="0.25">
      <c r="A1634" s="264">
        <v>5016602583</v>
      </c>
      <c r="B1634" s="269" t="str">
        <f>_xlfn.XLOOKUP(Table2[[#This Row],[K&amp;N REF ]],CAT_Details[Tracking Number],CAT_Details[S Ref],,0)</f>
        <v>20250702-S-70364</v>
      </c>
      <c r="C1634" s="270">
        <f>_xlfn.XLOOKUP(Table2[[#This Row],[K&amp;N REF ]],CAT_Details[Tracking Number],CAT_Details[TO Ref],,0)</f>
        <v>20250702753756</v>
      </c>
      <c r="D1634" s="270" t="str">
        <f>_xlfn.XLOOKUP(Table2[[#This Row],[K&amp;N REF ]],CAT_Details[Tracking Number],CAT_Details[Pickup Customer Name],,0)</f>
        <v>NEM SRL</v>
      </c>
      <c r="E1634" s="271" t="str">
        <f>_xlfn.XLOOKUP(Table2[[#This Row],[K&amp;N REF ]],CAT_Details[Tracking Number],CAT_Details[Delivery Country Code],,0)</f>
        <v>GB</v>
      </c>
      <c r="F1634" s="271">
        <f>_xlfn.XLOOKUP(Table2[[#This Row],[TO Ref]],CAT_Details[TO Ref],CAT_Details[Loc],,0)</f>
        <v>3402</v>
      </c>
      <c r="G1634" s="257" t="s">
        <v>24</v>
      </c>
      <c r="H1634" s="257" t="s">
        <v>49</v>
      </c>
      <c r="I1634" s="280">
        <v>45847</v>
      </c>
      <c r="J1634" s="257" t="s">
        <v>26</v>
      </c>
      <c r="K1634" s="257" t="s">
        <v>32</v>
      </c>
      <c r="L1634" s="280">
        <v>45847</v>
      </c>
      <c r="M1634" s="257" t="str">
        <f>IF(Table2[[#This Row],[Resolve Date]]="","ONGOING","SOLVED")</f>
        <v>SOLVED</v>
      </c>
      <c r="N1634" s="258" t="s">
        <v>30</v>
      </c>
      <c r="O1634" s="257" t="str">
        <f>Table2[[#This Row],[K&amp;N REF ]]&amp;Table2[[#This Row],[Issue type ]]</f>
        <v>5016602583XX LABELS</v>
      </c>
      <c r="P1634" s="257">
        <f>YEAR(Table2[[#This Row],[Date ]])</f>
        <v>2025</v>
      </c>
      <c r="Q1634" s="257" t="str">
        <f>VLOOKUP(MONTH(Table2[[#This Row],[Date ]]),Months,2,0)</f>
        <v>July</v>
      </c>
      <c r="R1634" s="257" t="b">
        <f>COUNTIFS(Table2[Unique],Table2[[#This Row],[Unique]])&gt;1</f>
        <v>0</v>
      </c>
      <c r="S1634" s="257">
        <f>IF(Table2[[#This Row],[Status ]]="Solved",1,0)</f>
        <v>1</v>
      </c>
      <c r="T1634" s="257">
        <f>IF(Table2[[#This Row],[Status ]]="ongoing",1,0)</f>
        <v>0</v>
      </c>
    </row>
    <row r="1635" spans="1:20" x14ac:dyDescent="0.25">
      <c r="A1635" s="264">
        <v>5016616807</v>
      </c>
      <c r="B1635" s="269" t="str">
        <f>_xlfn.XLOOKUP(Table2[[#This Row],[K&amp;N REF ]],CAT_Details[Tracking Number],CAT_Details[S Ref],,0)</f>
        <v>20250703-S-70326</v>
      </c>
      <c r="C1635" s="270">
        <f>_xlfn.XLOOKUP(Table2[[#This Row],[K&amp;N REF ]],CAT_Details[Tracking Number],CAT_Details[TO Ref],,0)</f>
        <v>20250701752929</v>
      </c>
      <c r="D1635" s="270" t="str">
        <f>_xlfn.XLOOKUP(Table2[[#This Row],[K&amp;N REF ]],CAT_Details[Tracking Number],CAT_Details[Pickup Customer Name],,0)</f>
        <v>BERGSTROM EUROPE LTD</v>
      </c>
      <c r="E1635" s="271" t="str">
        <f>_xlfn.XLOOKUP(Table2[[#This Row],[K&amp;N REF ]],CAT_Details[Tracking Number],CAT_Details[Delivery Country Code],,0)</f>
        <v>FR</v>
      </c>
      <c r="F1635" s="271">
        <f>_xlfn.XLOOKUP(Table2[[#This Row],[TO Ref]],CAT_Details[TO Ref],CAT_Details[Loc],,0)</f>
        <v>3705</v>
      </c>
      <c r="G1635" s="257" t="s">
        <v>199</v>
      </c>
      <c r="H1635" s="257" t="s">
        <v>35</v>
      </c>
      <c r="I1635" s="280">
        <v>45847</v>
      </c>
      <c r="J1635" s="257" t="s">
        <v>26</v>
      </c>
      <c r="K1635" s="257" t="s">
        <v>32</v>
      </c>
      <c r="L1635" s="280">
        <v>45847</v>
      </c>
      <c r="M1635" s="257" t="str">
        <f>IF(Table2[[#This Row],[Resolve Date]]="","ONGOING","SOLVED")</f>
        <v>SOLVED</v>
      </c>
      <c r="N1635" s="258" t="s">
        <v>30</v>
      </c>
      <c r="O1635" s="257" t="str">
        <f>Table2[[#This Row],[K&amp;N REF ]]&amp;Table2[[#This Row],[Issue type ]]</f>
        <v>5016616807NO LABELS</v>
      </c>
      <c r="P1635" s="257">
        <f>YEAR(Table2[[#This Row],[Date ]])</f>
        <v>2025</v>
      </c>
      <c r="Q1635" s="257" t="str">
        <f>VLOOKUP(MONTH(Table2[[#This Row],[Date ]]),Months,2,0)</f>
        <v>July</v>
      </c>
      <c r="R1635" s="257" t="b">
        <f>COUNTIFS(Table2[Unique],Table2[[#This Row],[Unique]])&gt;1</f>
        <v>0</v>
      </c>
      <c r="S1635" s="257">
        <f>IF(Table2[[#This Row],[Status ]]="Solved",1,0)</f>
        <v>1</v>
      </c>
      <c r="T1635" s="257">
        <f>IF(Table2[[#This Row],[Status ]]="ongoing",1,0)</f>
        <v>0</v>
      </c>
    </row>
    <row r="1636" spans="1:20" x14ac:dyDescent="0.25">
      <c r="A1636" s="264">
        <v>5016602830</v>
      </c>
      <c r="B1636" s="269" t="str">
        <f>_xlfn.XLOOKUP(Table2[[#This Row],[K&amp;N REF ]],CAT_Details[Tracking Number],CAT_Details[S Ref],,0)</f>
        <v>20250702-S-70291</v>
      </c>
      <c r="C1636" s="270">
        <f>_xlfn.XLOOKUP(Table2[[#This Row],[K&amp;N REF ]],CAT_Details[Tracking Number],CAT_Details[TO Ref],,0)</f>
        <v>20250701753069</v>
      </c>
      <c r="D1636" s="270" t="str">
        <f>_xlfn.XLOOKUP(Table2[[#This Row],[K&amp;N REF ]],CAT_Details[Tracking Number],CAT_Details[Pickup Customer Name],,0)</f>
        <v>WIDNEY MANUFACTURING LIMITED</v>
      </c>
      <c r="E1636" s="271" t="str">
        <f>_xlfn.XLOOKUP(Table2[[#This Row],[K&amp;N REF ]],CAT_Details[Tracking Number],CAT_Details[Delivery Country Code],,0)</f>
        <v>FR</v>
      </c>
      <c r="F1636" s="271">
        <f>_xlfn.XLOOKUP(Table2[[#This Row],[TO Ref]],CAT_Details[TO Ref],CAT_Details[Loc],,0)</f>
        <v>3705</v>
      </c>
      <c r="G1636" s="257" t="s">
        <v>199</v>
      </c>
      <c r="H1636" s="257" t="s">
        <v>35</v>
      </c>
      <c r="I1636" s="280">
        <v>45847</v>
      </c>
      <c r="J1636" s="257" t="s">
        <v>26</v>
      </c>
      <c r="K1636" s="257" t="s">
        <v>32</v>
      </c>
      <c r="L1636" s="280">
        <v>45847</v>
      </c>
      <c r="M1636" s="257" t="str">
        <f>IF(Table2[[#This Row],[Resolve Date]]="","ONGOING","SOLVED")</f>
        <v>SOLVED</v>
      </c>
      <c r="N1636" s="258" t="s">
        <v>30</v>
      </c>
      <c r="O1636" s="257" t="str">
        <f>Table2[[#This Row],[K&amp;N REF ]]&amp;Table2[[#This Row],[Issue type ]]</f>
        <v>5016602830NO LABELS</v>
      </c>
      <c r="P1636" s="257">
        <f>YEAR(Table2[[#This Row],[Date ]])</f>
        <v>2025</v>
      </c>
      <c r="Q1636" s="257" t="str">
        <f>VLOOKUP(MONTH(Table2[[#This Row],[Date ]]),Months,2,0)</f>
        <v>July</v>
      </c>
      <c r="R1636" s="257" t="b">
        <f>COUNTIFS(Table2[Unique],Table2[[#This Row],[Unique]])&gt;1</f>
        <v>0</v>
      </c>
      <c r="S1636" s="257">
        <f>IF(Table2[[#This Row],[Status ]]="Solved",1,0)</f>
        <v>1</v>
      </c>
      <c r="T1636" s="257">
        <f>IF(Table2[[#This Row],[Status ]]="ongoing",1,0)</f>
        <v>0</v>
      </c>
    </row>
    <row r="1637" spans="1:20" x14ac:dyDescent="0.25">
      <c r="A1637" s="264">
        <v>5016573262</v>
      </c>
      <c r="B1637" s="269" t="str">
        <f>_xlfn.XLOOKUP(Table2[[#This Row],[K&amp;N REF ]],CAT_Details[Tracking Number],CAT_Details[S Ref],,0)</f>
        <v>20250630-S-70510</v>
      </c>
      <c r="C1637" s="270">
        <f>_xlfn.XLOOKUP(Table2[[#This Row],[K&amp;N REF ]],CAT_Details[Tracking Number],CAT_Details[TO Ref],,0)</f>
        <v>20250626749640</v>
      </c>
      <c r="D1637" s="270" t="str">
        <f>_xlfn.XLOOKUP(Table2[[#This Row],[K&amp;N REF ]],CAT_Details[Tracking Number],CAT_Details[Pickup Customer Name],,0)</f>
        <v>KONGSBERG AUTOMOTIVE ASA</v>
      </c>
      <c r="E1637" s="271" t="str">
        <f>_xlfn.XLOOKUP(Table2[[#This Row],[K&amp;N REF ]],CAT_Details[Tracking Number],CAT_Details[Delivery Country Code],,0)</f>
        <v>GB</v>
      </c>
      <c r="F1637" s="271">
        <f>_xlfn.XLOOKUP(Table2[[#This Row],[TO Ref]],CAT_Details[TO Ref],CAT_Details[Loc],,0)</f>
        <v>3402</v>
      </c>
      <c r="G1637" s="257" t="s">
        <v>44</v>
      </c>
      <c r="H1637" s="257" t="s">
        <v>35</v>
      </c>
      <c r="I1637" s="280">
        <v>45847</v>
      </c>
      <c r="J1637" s="257" t="s">
        <v>26</v>
      </c>
      <c r="K1637" s="257" t="s">
        <v>32</v>
      </c>
      <c r="L1637" s="280">
        <v>45847</v>
      </c>
      <c r="M1637" s="257" t="str">
        <f>IF(Table2[[#This Row],[Resolve Date]]="","ONGOING","SOLVED")</f>
        <v>SOLVED</v>
      </c>
      <c r="N1637" s="258" t="s">
        <v>30</v>
      </c>
      <c r="O1637" s="257" t="str">
        <f>Table2[[#This Row],[K&amp;N REF ]]&amp;Table2[[#This Row],[Issue type ]]</f>
        <v>5016573262NO LABELS</v>
      </c>
      <c r="P1637" s="257">
        <f>YEAR(Table2[[#This Row],[Date ]])</f>
        <v>2025</v>
      </c>
      <c r="Q1637" s="257" t="str">
        <f>VLOOKUP(MONTH(Table2[[#This Row],[Date ]]),Months,2,0)</f>
        <v>July</v>
      </c>
      <c r="R1637" s="257" t="b">
        <f>COUNTIFS(Table2[Unique],Table2[[#This Row],[Unique]])&gt;1</f>
        <v>0</v>
      </c>
      <c r="S1637" s="257">
        <f>IF(Table2[[#This Row],[Status ]]="Solved",1,0)</f>
        <v>1</v>
      </c>
      <c r="T1637" s="257">
        <f>IF(Table2[[#This Row],[Status ]]="ongoing",1,0)</f>
        <v>0</v>
      </c>
    </row>
    <row r="1638" spans="1:20" x14ac:dyDescent="0.25">
      <c r="A1638" s="264">
        <v>5016573595</v>
      </c>
      <c r="B1638" s="269" t="str">
        <f>_xlfn.XLOOKUP(Table2[[#This Row],[K&amp;N REF ]],CAT_Details[Tracking Number],CAT_Details[S Ref],,0)</f>
        <v>20250630-S-70526</v>
      </c>
      <c r="C1638" s="270">
        <f>_xlfn.XLOOKUP(Table2[[#This Row],[K&amp;N REF ]],CAT_Details[Tracking Number],CAT_Details[TO Ref],,0)</f>
        <v>20250627750866</v>
      </c>
      <c r="D1638" s="270" t="str">
        <f>_xlfn.XLOOKUP(Table2[[#This Row],[K&amp;N REF ]],CAT_Details[Tracking Number],CAT_Details[Pickup Customer Name],,0)</f>
        <v>KONGSBERG POWER PRODUCTS</v>
      </c>
      <c r="E1638" s="271" t="str">
        <f>_xlfn.XLOOKUP(Table2[[#This Row],[K&amp;N REF ]],CAT_Details[Tracking Number],CAT_Details[Delivery Country Code],,0)</f>
        <v>GB</v>
      </c>
      <c r="F1638" s="271">
        <f>_xlfn.XLOOKUP(Table2[[#This Row],[TO Ref]],CAT_Details[TO Ref],CAT_Details[Loc],,0)</f>
        <v>3402</v>
      </c>
      <c r="G1638" s="257" t="s">
        <v>44</v>
      </c>
      <c r="H1638" s="257" t="s">
        <v>197</v>
      </c>
      <c r="I1638" s="280">
        <v>45847</v>
      </c>
      <c r="J1638" s="257" t="s">
        <v>45</v>
      </c>
      <c r="K1638" s="257" t="s">
        <v>32</v>
      </c>
      <c r="L1638" s="280">
        <v>45847</v>
      </c>
      <c r="M1638" s="257" t="str">
        <f>IF(Table2[[#This Row],[Resolve Date]]="","ONGOING","SOLVED")</f>
        <v>SOLVED</v>
      </c>
      <c r="N1638" s="258" t="s">
        <v>220</v>
      </c>
      <c r="O1638" s="257" t="str">
        <f>Table2[[#This Row],[K&amp;N REF ]]&amp;Table2[[#This Row],[Issue type ]]</f>
        <v>5016573595MANCO</v>
      </c>
      <c r="P1638" s="257">
        <f>YEAR(Table2[[#This Row],[Date ]])</f>
        <v>2025</v>
      </c>
      <c r="Q1638" s="257" t="str">
        <f>VLOOKUP(MONTH(Table2[[#This Row],[Date ]]),Months,2,0)</f>
        <v>July</v>
      </c>
      <c r="R1638" s="257" t="b">
        <f>COUNTIFS(Table2[Unique],Table2[[#This Row],[Unique]])&gt;1</f>
        <v>0</v>
      </c>
      <c r="S1638" s="257">
        <f>IF(Table2[[#This Row],[Status ]]="Solved",1,0)</f>
        <v>1</v>
      </c>
      <c r="T1638" s="257">
        <f>IF(Table2[[#This Row],[Status ]]="ongoing",1,0)</f>
        <v>0</v>
      </c>
    </row>
    <row r="1639" spans="1:20" x14ac:dyDescent="0.25">
      <c r="A1639" s="264">
        <v>5016587514</v>
      </c>
      <c r="B1639" s="269" t="str">
        <f>_xlfn.XLOOKUP(Table2[[#This Row],[K&amp;N REF ]],CAT_Details[Tracking Number],CAT_Details[S Ref],,0)</f>
        <v>20250701-S-70493</v>
      </c>
      <c r="C1639" s="270">
        <f>_xlfn.XLOOKUP(Table2[[#This Row],[K&amp;N REF ]],CAT_Details[Tracking Number],CAT_Details[TO Ref],,0)</f>
        <v>20250630751666</v>
      </c>
      <c r="D1639" s="270" t="str">
        <f>_xlfn.XLOOKUP(Table2[[#This Row],[K&amp;N REF ]],CAT_Details[Tracking Number],CAT_Details[Pickup Customer Name],,0)</f>
        <v>Nordiq Habo Ab</v>
      </c>
      <c r="E1639" s="271" t="str">
        <f>_xlfn.XLOOKUP(Table2[[#This Row],[K&amp;N REF ]],CAT_Details[Tracking Number],CAT_Details[Delivery Country Code],,0)</f>
        <v>GB</v>
      </c>
      <c r="F1639" s="271" t="str">
        <f>_xlfn.XLOOKUP(Table2[[#This Row],[TO Ref]],CAT_Details[TO Ref],CAT_Details[Loc],,0)</f>
        <v>DX01</v>
      </c>
      <c r="G1639" s="257" t="s">
        <v>44</v>
      </c>
      <c r="H1639" s="257" t="s">
        <v>197</v>
      </c>
      <c r="I1639" s="280">
        <v>45847</v>
      </c>
      <c r="J1639" s="257" t="s">
        <v>45</v>
      </c>
      <c r="K1639" s="257" t="s">
        <v>32</v>
      </c>
      <c r="L1639" s="280">
        <v>45848</v>
      </c>
      <c r="M1639" s="257" t="str">
        <f>IF(Table2[[#This Row],[Resolve Date]]="","ONGOING","SOLVED")</f>
        <v>SOLVED</v>
      </c>
      <c r="N1639" s="258" t="s">
        <v>30</v>
      </c>
      <c r="O1639" s="257" t="str">
        <f>Table2[[#This Row],[K&amp;N REF ]]&amp;Table2[[#This Row],[Issue type ]]</f>
        <v>5016587514MANCO</v>
      </c>
      <c r="P1639" s="257">
        <f>YEAR(Table2[[#This Row],[Date ]])</f>
        <v>2025</v>
      </c>
      <c r="Q1639" s="257" t="str">
        <f>VLOOKUP(MONTH(Table2[[#This Row],[Date ]]),Months,2,0)</f>
        <v>July</v>
      </c>
      <c r="R1639" s="257" t="b">
        <f>COUNTIFS(Table2[Unique],Table2[[#This Row],[Unique]])&gt;1</f>
        <v>0</v>
      </c>
      <c r="S1639" s="257">
        <f>IF(Table2[[#This Row],[Status ]]="Solved",1,0)</f>
        <v>1</v>
      </c>
      <c r="T1639" s="257">
        <f>IF(Table2[[#This Row],[Status ]]="ongoing",1,0)</f>
        <v>0</v>
      </c>
    </row>
    <row r="1640" spans="1:20" x14ac:dyDescent="0.25">
      <c r="A1640" s="264">
        <v>5016553997</v>
      </c>
      <c r="B1640" s="269" t="str">
        <f>_xlfn.XLOOKUP(Table2[[#This Row],[K&amp;N REF ]],CAT_Details[Tracking Number],CAT_Details[S Ref],,0)</f>
        <v>20250630-S-70124</v>
      </c>
      <c r="C1640" s="270">
        <f>_xlfn.XLOOKUP(Table2[[#This Row],[K&amp;N REF ]],CAT_Details[Tracking Number],CAT_Details[TO Ref],,0)</f>
        <v>20250630752107</v>
      </c>
      <c r="D1640" s="270" t="str">
        <f>_xlfn.XLOOKUP(Table2[[#This Row],[K&amp;N REF ]],CAT_Details[Tracking Number],CAT_Details[Pickup Customer Name],,0)</f>
        <v>AQ Wiring Systems Sp. z o.o.</v>
      </c>
      <c r="E1640" s="271" t="str">
        <f>_xlfn.XLOOKUP(Table2[[#This Row],[K&amp;N REF ]],CAT_Details[Tracking Number],CAT_Details[Delivery Country Code],,0)</f>
        <v>GB</v>
      </c>
      <c r="F1640" s="271" t="str">
        <f>_xlfn.XLOOKUP(Table2[[#This Row],[TO Ref]],CAT_Details[TO Ref],CAT_Details[Loc],,0)</f>
        <v>DX01-L5</v>
      </c>
      <c r="G1640" s="257" t="s">
        <v>44</v>
      </c>
      <c r="H1640" s="257" t="s">
        <v>197</v>
      </c>
      <c r="I1640" s="280">
        <v>45847</v>
      </c>
      <c r="J1640" s="257" t="s">
        <v>45</v>
      </c>
      <c r="K1640" s="257" t="s">
        <v>32</v>
      </c>
      <c r="L1640" s="280">
        <v>45847</v>
      </c>
      <c r="M1640" s="257" t="str">
        <f>IF(Table2[[#This Row],[Resolve Date]]="","ONGOING","SOLVED")</f>
        <v>SOLVED</v>
      </c>
      <c r="N1640" s="258" t="s">
        <v>220</v>
      </c>
      <c r="O1640" s="257" t="str">
        <f>Table2[[#This Row],[K&amp;N REF ]]&amp;Table2[[#This Row],[Issue type ]]</f>
        <v>5016553997MANCO</v>
      </c>
      <c r="P1640" s="257">
        <f>YEAR(Table2[[#This Row],[Date ]])</f>
        <v>2025</v>
      </c>
      <c r="Q1640" s="257" t="str">
        <f>VLOOKUP(MONTH(Table2[[#This Row],[Date ]]),Months,2,0)</f>
        <v>July</v>
      </c>
      <c r="R1640" s="257" t="b">
        <f>COUNTIFS(Table2[Unique],Table2[[#This Row],[Unique]])&gt;1</f>
        <v>0</v>
      </c>
      <c r="S1640" s="257">
        <f>IF(Table2[[#This Row],[Status ]]="Solved",1,0)</f>
        <v>1</v>
      </c>
      <c r="T1640" s="257">
        <f>IF(Table2[[#This Row],[Status ]]="ongoing",1,0)</f>
        <v>0</v>
      </c>
    </row>
    <row r="1641" spans="1:20" x14ac:dyDescent="0.25">
      <c r="A1641" s="264">
        <v>5016617103</v>
      </c>
      <c r="B1641" s="269" t="str">
        <f>_xlfn.XLOOKUP(Table2[[#This Row],[K&amp;N REF ]],CAT_Details[Tracking Number],CAT_Details[S Ref],,0)</f>
        <v>20250703-S-70458</v>
      </c>
      <c r="C1641" s="270">
        <f>_xlfn.XLOOKUP(Table2[[#This Row],[K&amp;N REF ]],CAT_Details[Tracking Number],CAT_Details[TO Ref],,0)</f>
        <v>20250703754906</v>
      </c>
      <c r="D1641" s="270" t="str">
        <f>_xlfn.XLOOKUP(Table2[[#This Row],[K&amp;N REF ]],CAT_Details[Tracking Number],CAT_Details[Pickup Customer Name],,0)</f>
        <v>LASEK spol. s r.o.</v>
      </c>
      <c r="E1641" s="271" t="str">
        <f>_xlfn.XLOOKUP(Table2[[#This Row],[K&amp;N REF ]],CAT_Details[Tracking Number],CAT_Details[Delivery Country Code],,0)</f>
        <v>GB</v>
      </c>
      <c r="F1641" s="271" t="str">
        <f>_xlfn.XLOOKUP(Table2[[#This Row],[TO Ref]],CAT_Details[TO Ref],CAT_Details[Loc],,0)</f>
        <v>DX01-L5</v>
      </c>
      <c r="G1641" s="257" t="s">
        <v>38</v>
      </c>
      <c r="H1641" s="257" t="s">
        <v>31</v>
      </c>
      <c r="I1641" s="280">
        <v>45847</v>
      </c>
      <c r="J1641" s="257" t="s">
        <v>26</v>
      </c>
      <c r="K1641" s="257" t="s">
        <v>32</v>
      </c>
      <c r="L1641" s="280">
        <v>45847</v>
      </c>
      <c r="M1641" s="257" t="str">
        <f>IF(Table2[[#This Row],[Resolve Date]]="","ONGOING","SOLVED")</f>
        <v>SOLVED</v>
      </c>
      <c r="N1641" s="258" t="s">
        <v>30</v>
      </c>
      <c r="O1641" s="257" t="str">
        <f>Table2[[#This Row],[K&amp;N REF ]]&amp;Table2[[#This Row],[Issue type ]]</f>
        <v>5016617103MISSING LABELS ON SOME UNITS</v>
      </c>
      <c r="P1641" s="257">
        <f>YEAR(Table2[[#This Row],[Date ]])</f>
        <v>2025</v>
      </c>
      <c r="Q1641" s="257" t="str">
        <f>VLOOKUP(MONTH(Table2[[#This Row],[Date ]]),Months,2,0)</f>
        <v>July</v>
      </c>
      <c r="R1641" s="257" t="b">
        <f>COUNTIFS(Table2[Unique],Table2[[#This Row],[Unique]])&gt;1</f>
        <v>0</v>
      </c>
      <c r="S1641" s="257">
        <f>IF(Table2[[#This Row],[Status ]]="Solved",1,0)</f>
        <v>1</v>
      </c>
      <c r="T1641" s="257">
        <f>IF(Table2[[#This Row],[Status ]]="ongoing",1,0)</f>
        <v>0</v>
      </c>
    </row>
    <row r="1642" spans="1:20" x14ac:dyDescent="0.25">
      <c r="A1642" s="264">
        <v>5016558253</v>
      </c>
      <c r="B1642" s="269" t="str">
        <f>_xlfn.XLOOKUP(Table2[[#This Row],[K&amp;N REF ]],CAT_Details[Tracking Number],CAT_Details[S Ref],,0)</f>
        <v>20250627-S-70455</v>
      </c>
      <c r="C1642" s="270">
        <f>_xlfn.XLOOKUP(Table2[[#This Row],[K&amp;N REF ]],CAT_Details[Tracking Number],CAT_Details[TO Ref],,0)</f>
        <v>20250626750205</v>
      </c>
      <c r="D1642" s="270" t="str">
        <f>_xlfn.XLOOKUP(Table2[[#This Row],[K&amp;N REF ]],CAT_Details[Tracking Number],CAT_Details[Pickup Customer Name],,0)</f>
        <v>Dayco Poland Sp. z o.o.</v>
      </c>
      <c r="E1642" s="271" t="str">
        <f>_xlfn.XLOOKUP(Table2[[#This Row],[K&amp;N REF ]],CAT_Details[Tracking Number],CAT_Details[Delivery Country Code],,0)</f>
        <v>GB</v>
      </c>
      <c r="F1642" s="271" t="str">
        <f>_xlfn.XLOOKUP(Table2[[#This Row],[TO Ref]],CAT_Details[TO Ref],CAT_Details[Loc],,0)</f>
        <v>DX01-L5</v>
      </c>
      <c r="G1642" s="257" t="s">
        <v>221</v>
      </c>
      <c r="H1642" s="257" t="s">
        <v>31</v>
      </c>
      <c r="I1642" s="280">
        <v>45847</v>
      </c>
      <c r="J1642" s="257" t="s">
        <v>41</v>
      </c>
      <c r="K1642" s="257" t="s">
        <v>32</v>
      </c>
      <c r="L1642" s="280">
        <v>45847</v>
      </c>
      <c r="M1642" s="257" t="str">
        <f>IF(Table2[[#This Row],[Resolve Date]]="","ONGOING","SOLVED")</f>
        <v>SOLVED</v>
      </c>
      <c r="N1642" s="258" t="s">
        <v>30</v>
      </c>
      <c r="O1642" s="257" t="str">
        <f>Table2[[#This Row],[K&amp;N REF ]]&amp;Table2[[#This Row],[Issue type ]]</f>
        <v>5016558253MISSING LABELS ON SOME UNITS</v>
      </c>
      <c r="P1642" s="257">
        <f>YEAR(Table2[[#This Row],[Date ]])</f>
        <v>2025</v>
      </c>
      <c r="Q1642" s="257" t="str">
        <f>VLOOKUP(MONTH(Table2[[#This Row],[Date ]]),Months,2,0)</f>
        <v>July</v>
      </c>
      <c r="R1642" s="257" t="b">
        <f>COUNTIFS(Table2[Unique],Table2[[#This Row],[Unique]])&gt;1</f>
        <v>0</v>
      </c>
      <c r="S1642" s="257">
        <f>IF(Table2[[#This Row],[Status ]]="Solved",1,0)</f>
        <v>1</v>
      </c>
      <c r="T1642" s="257">
        <f>IF(Table2[[#This Row],[Status ]]="ongoing",1,0)</f>
        <v>0</v>
      </c>
    </row>
    <row r="1643" spans="1:20" x14ac:dyDescent="0.25">
      <c r="A1643" s="264">
        <v>5016617068</v>
      </c>
      <c r="B1643" s="269" t="str">
        <f>_xlfn.XLOOKUP(Table2[[#This Row],[K&amp;N REF ]],CAT_Details[Tracking Number],CAT_Details[S Ref],,0)</f>
        <v>20250704-S-70571</v>
      </c>
      <c r="C1643" s="270">
        <f>_xlfn.XLOOKUP(Table2[[#This Row],[K&amp;N REF ]],CAT_Details[Tracking Number],CAT_Details[TO Ref],,0)</f>
        <v>20250702753581</v>
      </c>
      <c r="D1643" s="270" t="str">
        <f>_xlfn.XLOOKUP(Table2[[#This Row],[K&amp;N REF ]],CAT_Details[Tracking Number],CAT_Details[Pickup Customer Name],,0)</f>
        <v>Borg Warner Cooling Systems Gmbh</v>
      </c>
      <c r="E1643" s="271" t="str">
        <f>_xlfn.XLOOKUP(Table2[[#This Row],[K&amp;N REF ]],CAT_Details[Tracking Number],CAT_Details[Delivery Country Code],,0)</f>
        <v>GB</v>
      </c>
      <c r="F1643" s="271">
        <f>_xlfn.XLOOKUP(Table2[[#This Row],[TO Ref]],CAT_Details[TO Ref],CAT_Details[Loc],,0)</f>
        <v>3402</v>
      </c>
      <c r="G1643" s="257" t="s">
        <v>34</v>
      </c>
      <c r="H1643" s="257" t="s">
        <v>179</v>
      </c>
      <c r="I1643" s="280">
        <v>45847</v>
      </c>
      <c r="J1643" s="257" t="s">
        <v>26</v>
      </c>
      <c r="K1643" s="257" t="s">
        <v>32</v>
      </c>
      <c r="L1643" s="280">
        <v>45847</v>
      </c>
      <c r="M1643" s="257" t="str">
        <f>IF(Table2[[#This Row],[Resolve Date]]="","ONGOING","SOLVED")</f>
        <v>SOLVED</v>
      </c>
      <c r="N1643" s="258" t="s">
        <v>30</v>
      </c>
      <c r="O1643" s="257" t="str">
        <f>Table2[[#This Row],[K&amp;N REF ]]&amp;Table2[[#This Row],[Issue type ]]</f>
        <v xml:space="preserve">5016617068NOT SCANNABLE </v>
      </c>
      <c r="P1643" s="257">
        <f>YEAR(Table2[[#This Row],[Date ]])</f>
        <v>2025</v>
      </c>
      <c r="Q1643" s="257" t="str">
        <f>VLOOKUP(MONTH(Table2[[#This Row],[Date ]]),Months,2,0)</f>
        <v>July</v>
      </c>
      <c r="R1643" s="257" t="b">
        <f>COUNTIFS(Table2[Unique],Table2[[#This Row],[Unique]])&gt;1</f>
        <v>0</v>
      </c>
      <c r="S1643" s="257">
        <f>IF(Table2[[#This Row],[Status ]]="Solved",1,0)</f>
        <v>1</v>
      </c>
      <c r="T1643" s="257">
        <f>IF(Table2[[#This Row],[Status ]]="ongoing",1,0)</f>
        <v>0</v>
      </c>
    </row>
    <row r="1644" spans="1:20" x14ac:dyDescent="0.25">
      <c r="A1644" s="264">
        <v>5016617024</v>
      </c>
      <c r="B1644" s="269" t="str">
        <f>_xlfn.XLOOKUP(Table2[[#This Row],[K&amp;N REF ]],CAT_Details[Tracking Number],CAT_Details[S Ref],,0)</f>
        <v>20250703-S-70314</v>
      </c>
      <c r="C1644" s="270">
        <f>_xlfn.XLOOKUP(Table2[[#This Row],[K&amp;N REF ]],CAT_Details[Tracking Number],CAT_Details[TO Ref],,0)</f>
        <v>20250702753825</v>
      </c>
      <c r="D1644" s="270" t="str">
        <f>_xlfn.XLOOKUP(Table2[[#This Row],[K&amp;N REF ]],CAT_Details[Tracking Number],CAT_Details[Pickup Customer Name],,0)</f>
        <v>Hydac Fluidtechnik</v>
      </c>
      <c r="E1644" s="271" t="str">
        <f>_xlfn.XLOOKUP(Table2[[#This Row],[K&amp;N REF ]],CAT_Details[Tracking Number],CAT_Details[Delivery Country Code],,0)</f>
        <v>GB</v>
      </c>
      <c r="F1644" s="271">
        <f>_xlfn.XLOOKUP(Table2[[#This Row],[TO Ref]],CAT_Details[TO Ref],CAT_Details[Loc],,0)</f>
        <v>3402</v>
      </c>
      <c r="G1644" s="257" t="s">
        <v>34</v>
      </c>
      <c r="H1644" s="257" t="s">
        <v>179</v>
      </c>
      <c r="I1644" s="280">
        <v>45847</v>
      </c>
      <c r="J1644" s="257" t="s">
        <v>26</v>
      </c>
      <c r="K1644" s="257" t="s">
        <v>32</v>
      </c>
      <c r="L1644" s="280">
        <v>45847</v>
      </c>
      <c r="M1644" s="257" t="str">
        <f>IF(Table2[[#This Row],[Resolve Date]]="","ONGOING","SOLVED")</f>
        <v>SOLVED</v>
      </c>
      <c r="N1644" s="258" t="s">
        <v>30</v>
      </c>
      <c r="O1644" s="257" t="str">
        <f>Table2[[#This Row],[K&amp;N REF ]]&amp;Table2[[#This Row],[Issue type ]]</f>
        <v xml:space="preserve">5016617024NOT SCANNABLE </v>
      </c>
      <c r="P1644" s="257">
        <f>YEAR(Table2[[#This Row],[Date ]])</f>
        <v>2025</v>
      </c>
      <c r="Q1644" s="257" t="str">
        <f>VLOOKUP(MONTH(Table2[[#This Row],[Date ]]),Months,2,0)</f>
        <v>July</v>
      </c>
      <c r="R1644" s="257" t="b">
        <f>COUNTIFS(Table2[Unique],Table2[[#This Row],[Unique]])&gt;1</f>
        <v>0</v>
      </c>
      <c r="S1644" s="257">
        <f>IF(Table2[[#This Row],[Status ]]="Solved",1,0)</f>
        <v>1</v>
      </c>
      <c r="T1644" s="257">
        <f>IF(Table2[[#This Row],[Status ]]="ongoing",1,0)</f>
        <v>0</v>
      </c>
    </row>
    <row r="1645" spans="1:20" x14ac:dyDescent="0.25">
      <c r="A1645" s="264">
        <v>5016602829</v>
      </c>
      <c r="B1645" s="269" t="str">
        <f>_xlfn.XLOOKUP(Table2[[#This Row],[K&amp;N REF ]],CAT_Details[Tracking Number],CAT_Details[S Ref],,0)</f>
        <v>20250702-S-70219</v>
      </c>
      <c r="C1645" s="270">
        <f>_xlfn.XLOOKUP(Table2[[#This Row],[K&amp;N REF ]],CAT_Details[Tracking Number],CAT_Details[TO Ref],,0)</f>
        <v>20250702753890</v>
      </c>
      <c r="D1645" s="270" t="str">
        <f>_xlfn.XLOOKUP(Table2[[#This Row],[K&amp;N REF ]],CAT_Details[Tracking Number],CAT_Details[Pickup Customer Name],,0)</f>
        <v>Dichtungstechnik G. Bruss GmbH &amp; Co. KG</v>
      </c>
      <c r="E1645" s="271" t="str">
        <f>_xlfn.XLOOKUP(Table2[[#This Row],[K&amp;N REF ]],CAT_Details[Tracking Number],CAT_Details[Delivery Country Code],,0)</f>
        <v>GB</v>
      </c>
      <c r="F1645" s="271" t="str">
        <f>_xlfn.XLOOKUP(Table2[[#This Row],[TO Ref]],CAT_Details[TO Ref],CAT_Details[Loc],,0)</f>
        <v>DX01-L5</v>
      </c>
      <c r="G1645" s="257" t="s">
        <v>34</v>
      </c>
      <c r="H1645" s="257" t="s">
        <v>35</v>
      </c>
      <c r="I1645" s="280">
        <v>45847</v>
      </c>
      <c r="J1645" s="257" t="s">
        <v>26</v>
      </c>
      <c r="K1645" s="257" t="s">
        <v>32</v>
      </c>
      <c r="L1645" s="280">
        <v>45847</v>
      </c>
      <c r="M1645" s="257" t="str">
        <f>IF(Table2[[#This Row],[Resolve Date]]="","ONGOING","SOLVED")</f>
        <v>SOLVED</v>
      </c>
      <c r="N1645" s="258" t="s">
        <v>30</v>
      </c>
      <c r="O1645" s="257" t="str">
        <f>Table2[[#This Row],[K&amp;N REF ]]&amp;Table2[[#This Row],[Issue type ]]</f>
        <v>5016602829NO LABELS</v>
      </c>
      <c r="P1645" s="257">
        <f>YEAR(Table2[[#This Row],[Date ]])</f>
        <v>2025</v>
      </c>
      <c r="Q1645" s="257" t="str">
        <f>VLOOKUP(MONTH(Table2[[#This Row],[Date ]]),Months,2,0)</f>
        <v>July</v>
      </c>
      <c r="R1645" s="257" t="b">
        <f>COUNTIFS(Table2[Unique],Table2[[#This Row],[Unique]])&gt;1</f>
        <v>0</v>
      </c>
      <c r="S1645" s="257">
        <f>IF(Table2[[#This Row],[Status ]]="Solved",1,0)</f>
        <v>1</v>
      </c>
      <c r="T1645" s="257">
        <f>IF(Table2[[#This Row],[Status ]]="ongoing",1,0)</f>
        <v>0</v>
      </c>
    </row>
    <row r="1646" spans="1:20" x14ac:dyDescent="0.25">
      <c r="A1646" s="264">
        <v>5016632329</v>
      </c>
      <c r="B1646" s="269" t="str">
        <f>_xlfn.XLOOKUP(Table2[[#This Row],[K&amp;N REF ]],CAT_Details[Tracking Number],CAT_Details[S Ref],,0)</f>
        <v>20250704-S-70485</v>
      </c>
      <c r="C1646" s="270">
        <f>_xlfn.XLOOKUP(Table2[[#This Row],[K&amp;N REF ]],CAT_Details[Tracking Number],CAT_Details[TO Ref],,0)</f>
        <v>20250701753240</v>
      </c>
      <c r="D1646" s="270" t="str">
        <f>_xlfn.XLOOKUP(Table2[[#This Row],[K&amp;N REF ]],CAT_Details[Tracking Number],CAT_Details[Pickup Customer Name],,0)</f>
        <v>TIAG C/ VERLHAC INDUSTRIE</v>
      </c>
      <c r="E1646" s="271" t="str">
        <f>_xlfn.XLOOKUP(Table2[[#This Row],[K&amp;N REF ]],CAT_Details[Tracking Number],CAT_Details[Delivery Country Code],,0)</f>
        <v>GB</v>
      </c>
      <c r="F1646" s="271" t="str">
        <f>_xlfn.XLOOKUP(Table2[[#This Row],[TO Ref]],CAT_Details[TO Ref],CAT_Details[Loc],,0)</f>
        <v>U2-L5</v>
      </c>
      <c r="G1646" s="257" t="s">
        <v>219</v>
      </c>
      <c r="H1646" s="257" t="s">
        <v>179</v>
      </c>
      <c r="I1646" s="280">
        <v>45847</v>
      </c>
      <c r="J1646" s="257" t="s">
        <v>26</v>
      </c>
      <c r="K1646" s="257" t="s">
        <v>32</v>
      </c>
      <c r="L1646" s="280">
        <v>45847</v>
      </c>
      <c r="M1646" s="257" t="str">
        <f>IF(Table2[[#This Row],[Resolve Date]]="","ONGOING","SOLVED")</f>
        <v>SOLVED</v>
      </c>
      <c r="N1646" s="258" t="s">
        <v>30</v>
      </c>
      <c r="O1646" s="257" t="str">
        <f>Table2[[#This Row],[K&amp;N REF ]]&amp;Table2[[#This Row],[Issue type ]]</f>
        <v xml:space="preserve">5016632329NOT SCANNABLE </v>
      </c>
      <c r="P1646" s="257">
        <f>YEAR(Table2[[#This Row],[Date ]])</f>
        <v>2025</v>
      </c>
      <c r="Q1646" s="257" t="str">
        <f>VLOOKUP(MONTH(Table2[[#This Row],[Date ]]),Months,2,0)</f>
        <v>July</v>
      </c>
      <c r="R1646" s="257" t="b">
        <f>COUNTIFS(Table2[Unique],Table2[[#This Row],[Unique]])&gt;1</f>
        <v>0</v>
      </c>
      <c r="S1646" s="257">
        <f>IF(Table2[[#This Row],[Status ]]="Solved",1,0)</f>
        <v>1</v>
      </c>
      <c r="T1646" s="257">
        <f>IF(Table2[[#This Row],[Status ]]="ongoing",1,0)</f>
        <v>0</v>
      </c>
    </row>
    <row r="1647" spans="1:20" x14ac:dyDescent="0.25">
      <c r="A1647" s="264">
        <v>5016632969</v>
      </c>
      <c r="B1647" s="269" t="str">
        <f>_xlfn.XLOOKUP(Table2[[#This Row],[K&amp;N REF ]],CAT_Details[Tracking Number],CAT_Details[S Ref],,0)</f>
        <v>20250704-S-70433</v>
      </c>
      <c r="C1647" s="270">
        <f>_xlfn.XLOOKUP(Table2[[#This Row],[K&amp;N REF ]],CAT_Details[Tracking Number],CAT_Details[TO Ref],,0)</f>
        <v>20250704755975</v>
      </c>
      <c r="D1647" s="270" t="str">
        <f>_xlfn.XLOOKUP(Table2[[#This Row],[K&amp;N REF ]],CAT_Details[Tracking Number],CAT_Details[Pickup Customer Name],,0)</f>
        <v>MALMAR BVBA</v>
      </c>
      <c r="E1647" s="271" t="str">
        <f>_xlfn.XLOOKUP(Table2[[#This Row],[K&amp;N REF ]],CAT_Details[Tracking Number],CAT_Details[Delivery Country Code],,0)</f>
        <v>GB</v>
      </c>
      <c r="F1647" s="271" t="str">
        <f>_xlfn.XLOOKUP(Table2[[#This Row],[TO Ref]],CAT_Details[TO Ref],CAT_Details[Loc],,0)</f>
        <v>OYL1</v>
      </c>
      <c r="G1647" s="257" t="s">
        <v>212</v>
      </c>
      <c r="H1647" s="257" t="s">
        <v>40</v>
      </c>
      <c r="I1647" s="280">
        <v>45848</v>
      </c>
      <c r="J1647" s="257" t="s">
        <v>26</v>
      </c>
      <c r="K1647" s="257" t="s">
        <v>32</v>
      </c>
      <c r="L1647" s="280">
        <v>45848</v>
      </c>
      <c r="M1647" s="257" t="str">
        <f>IF(Table2[[#This Row],[Resolve Date]]="","ONGOING","SOLVED")</f>
        <v>SOLVED</v>
      </c>
      <c r="N1647" s="258" t="s">
        <v>222</v>
      </c>
      <c r="O1647" s="257" t="str">
        <f>Table2[[#This Row],[K&amp;N REF ]]&amp;Table2[[#This Row],[Issue type ]]</f>
        <v xml:space="preserve">5016632969INCORRECT LABELS </v>
      </c>
      <c r="P1647" s="257">
        <f>YEAR(Table2[[#This Row],[Date ]])</f>
        <v>2025</v>
      </c>
      <c r="Q1647" s="257" t="str">
        <f>VLOOKUP(MONTH(Table2[[#This Row],[Date ]]),Months,2,0)</f>
        <v>July</v>
      </c>
      <c r="R1647" s="257" t="b">
        <f>COUNTIFS(Table2[Unique],Table2[[#This Row],[Unique]])&gt;1</f>
        <v>0</v>
      </c>
      <c r="S1647" s="257">
        <f>IF(Table2[[#This Row],[Status ]]="Solved",1,0)</f>
        <v>1</v>
      </c>
      <c r="T1647" s="257">
        <f>IF(Table2[[#This Row],[Status ]]="ongoing",1,0)</f>
        <v>0</v>
      </c>
    </row>
    <row r="1648" spans="1:20" x14ac:dyDescent="0.25">
      <c r="A1648" s="264">
        <v>5016588504</v>
      </c>
      <c r="B1648" s="269" t="str">
        <f>_xlfn.XLOOKUP(Table2[[#This Row],[K&amp;N REF ]],CAT_Details[Tracking Number],CAT_Details[S Ref],,0)</f>
        <v>20250701-S-70472</v>
      </c>
      <c r="C1648" s="270">
        <f>_xlfn.XLOOKUP(Table2[[#This Row],[K&amp;N REF ]],CAT_Details[Tracking Number],CAT_Details[TO Ref],,0)</f>
        <v>20250630751638</v>
      </c>
      <c r="D1648" s="270" t="str">
        <f>_xlfn.XLOOKUP(Table2[[#This Row],[K&amp;N REF ]],CAT_Details[Tracking Number],CAT_Details[Pickup Customer Name],,0)</f>
        <v>DANFOSS A/S</v>
      </c>
      <c r="E1648" s="271" t="str">
        <f>_xlfn.XLOOKUP(Table2[[#This Row],[K&amp;N REF ]],CAT_Details[Tracking Number],CAT_Details[Delivery Country Code],,0)</f>
        <v>FR</v>
      </c>
      <c r="F1648" s="271">
        <f>_xlfn.XLOOKUP(Table2[[#This Row],[TO Ref]],CAT_Details[TO Ref],CAT_Details[Loc],,0)</f>
        <v>3705</v>
      </c>
      <c r="G1648" s="257" t="s">
        <v>44</v>
      </c>
      <c r="H1648" s="257" t="s">
        <v>35</v>
      </c>
      <c r="I1648" s="280">
        <v>45848</v>
      </c>
      <c r="J1648" s="257" t="s">
        <v>26</v>
      </c>
      <c r="K1648" s="257" t="s">
        <v>32</v>
      </c>
      <c r="L1648" s="280">
        <v>45848</v>
      </c>
      <c r="M1648" s="257" t="str">
        <f>IF(Table2[[#This Row],[Resolve Date]]="","ONGOING","SOLVED")</f>
        <v>SOLVED</v>
      </c>
      <c r="N1648" s="258" t="s">
        <v>30</v>
      </c>
      <c r="O1648" s="257" t="str">
        <f>Table2[[#This Row],[K&amp;N REF ]]&amp;Table2[[#This Row],[Issue type ]]</f>
        <v>5016588504NO LABELS</v>
      </c>
      <c r="P1648" s="257">
        <f>YEAR(Table2[[#This Row],[Date ]])</f>
        <v>2025</v>
      </c>
      <c r="Q1648" s="257" t="str">
        <f>VLOOKUP(MONTH(Table2[[#This Row],[Date ]]),Months,2,0)</f>
        <v>July</v>
      </c>
      <c r="R1648" s="257" t="b">
        <f>COUNTIFS(Table2[Unique],Table2[[#This Row],[Unique]])&gt;1</f>
        <v>0</v>
      </c>
      <c r="S1648" s="257">
        <f>IF(Table2[[#This Row],[Status ]]="Solved",1,0)</f>
        <v>1</v>
      </c>
      <c r="T1648" s="257">
        <f>IF(Table2[[#This Row],[Status ]]="ongoing",1,0)</f>
        <v>0</v>
      </c>
    </row>
    <row r="1649" spans="1:20" x14ac:dyDescent="0.25">
      <c r="A1649" s="264">
        <v>5016602384</v>
      </c>
      <c r="B1649" s="269" t="str">
        <f>_xlfn.XLOOKUP(Table2[[#This Row],[K&amp;N REF ]],CAT_Details[Tracking Number],CAT_Details[S Ref],,0)</f>
        <v>20250702-S-70475</v>
      </c>
      <c r="C1649" s="270">
        <f>_xlfn.XLOOKUP(Table2[[#This Row],[K&amp;N REF ]],CAT_Details[Tracking Number],CAT_Details[TO Ref],,0)</f>
        <v>20250701752888</v>
      </c>
      <c r="D1649" s="270" t="str">
        <f>_xlfn.XLOOKUP(Table2[[#This Row],[K&amp;N REF ]],CAT_Details[Tracking Number],CAT_Details[Pickup Customer Name],,0)</f>
        <v>DANFOSS A/S</v>
      </c>
      <c r="E1649" s="271" t="str">
        <f>_xlfn.XLOOKUP(Table2[[#This Row],[K&amp;N REF ]],CAT_Details[Tracking Number],CAT_Details[Delivery Country Code],,0)</f>
        <v>FR</v>
      </c>
      <c r="F1649" s="271">
        <f>_xlfn.XLOOKUP(Table2[[#This Row],[TO Ref]],CAT_Details[TO Ref],CAT_Details[Loc],,0)</f>
        <v>3705</v>
      </c>
      <c r="G1649" s="257" t="s">
        <v>44</v>
      </c>
      <c r="H1649" s="257" t="s">
        <v>35</v>
      </c>
      <c r="I1649" s="280">
        <v>45848</v>
      </c>
      <c r="J1649" s="257" t="s">
        <v>26</v>
      </c>
      <c r="K1649" s="257" t="s">
        <v>32</v>
      </c>
      <c r="L1649" s="280">
        <v>45848</v>
      </c>
      <c r="M1649" s="257" t="str">
        <f>IF(Table2[[#This Row],[Resolve Date]]="","ONGOING","SOLVED")</f>
        <v>SOLVED</v>
      </c>
      <c r="N1649" s="258" t="s">
        <v>30</v>
      </c>
      <c r="O1649" s="257" t="str">
        <f>Table2[[#This Row],[K&amp;N REF ]]&amp;Table2[[#This Row],[Issue type ]]</f>
        <v>5016602384NO LABELS</v>
      </c>
      <c r="P1649" s="257">
        <f>YEAR(Table2[[#This Row],[Date ]])</f>
        <v>2025</v>
      </c>
      <c r="Q1649" s="257" t="str">
        <f>VLOOKUP(MONTH(Table2[[#This Row],[Date ]]),Months,2,0)</f>
        <v>July</v>
      </c>
      <c r="R1649" s="257" t="b">
        <f>COUNTIFS(Table2[Unique],Table2[[#This Row],[Unique]])&gt;1</f>
        <v>0</v>
      </c>
      <c r="S1649" s="257">
        <f>IF(Table2[[#This Row],[Status ]]="Solved",1,0)</f>
        <v>1</v>
      </c>
      <c r="T1649" s="257">
        <f>IF(Table2[[#This Row],[Status ]]="ongoing",1,0)</f>
        <v>0</v>
      </c>
    </row>
    <row r="1650" spans="1:20" x14ac:dyDescent="0.25">
      <c r="A1650" s="264">
        <v>5016616797</v>
      </c>
      <c r="B1650" s="269" t="str">
        <f>_xlfn.XLOOKUP(Table2[[#This Row],[K&amp;N REF ]],CAT_Details[Tracking Number],CAT_Details[S Ref],,0)</f>
        <v>20250703-S-70297</v>
      </c>
      <c r="C1650" s="270">
        <f>_xlfn.XLOOKUP(Table2[[#This Row],[K&amp;N REF ]],CAT_Details[Tracking Number],CAT_Details[TO Ref],,0)</f>
        <v>20250627750654</v>
      </c>
      <c r="D1650" s="270" t="str">
        <f>_xlfn.XLOOKUP(Table2[[#This Row],[K&amp;N REF ]],CAT_Details[Tracking Number],CAT_Details[Pickup Customer Name],,0)</f>
        <v>HYDAC TECHNOLOGY GMBH</v>
      </c>
      <c r="E1650" s="271" t="str">
        <f>_xlfn.XLOOKUP(Table2[[#This Row],[K&amp;N REF ]],CAT_Details[Tracking Number],CAT_Details[Delivery Country Code],,0)</f>
        <v>GB</v>
      </c>
      <c r="F1650" s="271" t="str">
        <f>_xlfn.XLOOKUP(Table2[[#This Row],[TO Ref]],CAT_Details[TO Ref],CAT_Details[Loc],,0)</f>
        <v>U2-L5</v>
      </c>
      <c r="G1650" s="257" t="s">
        <v>34</v>
      </c>
      <c r="H1650" s="257" t="s">
        <v>179</v>
      </c>
      <c r="I1650" s="280">
        <v>45848</v>
      </c>
      <c r="J1650" s="257" t="s">
        <v>26</v>
      </c>
      <c r="K1650" s="257" t="s">
        <v>32</v>
      </c>
      <c r="L1650" s="280">
        <v>45848</v>
      </c>
      <c r="M1650" s="257" t="str">
        <f>IF(Table2[[#This Row],[Resolve Date]]="","ONGOING","SOLVED")</f>
        <v>SOLVED</v>
      </c>
      <c r="N1650" s="258" t="s">
        <v>30</v>
      </c>
      <c r="O1650" s="257" t="str">
        <f>Table2[[#This Row],[K&amp;N REF ]]&amp;Table2[[#This Row],[Issue type ]]</f>
        <v xml:space="preserve">5016616797NOT SCANNABLE </v>
      </c>
      <c r="P1650" s="257">
        <f>YEAR(Table2[[#This Row],[Date ]])</f>
        <v>2025</v>
      </c>
      <c r="Q1650" s="257" t="str">
        <f>VLOOKUP(MONTH(Table2[[#This Row],[Date ]]),Months,2,0)</f>
        <v>July</v>
      </c>
      <c r="R1650" s="257" t="b">
        <f>COUNTIFS(Table2[Unique],Table2[[#This Row],[Unique]])&gt;1</f>
        <v>0</v>
      </c>
      <c r="S1650" s="257">
        <f>IF(Table2[[#This Row],[Status ]]="Solved",1,0)</f>
        <v>1</v>
      </c>
      <c r="T1650" s="257">
        <f>IF(Table2[[#This Row],[Status ]]="ongoing",1,0)</f>
        <v>0</v>
      </c>
    </row>
    <row r="1651" spans="1:20" x14ac:dyDescent="0.25">
      <c r="A1651" s="264">
        <v>5016616717</v>
      </c>
      <c r="B1651" s="269" t="str">
        <f>_xlfn.XLOOKUP(Table2[[#This Row],[K&amp;N REF ]],CAT_Details[Tracking Number],CAT_Details[S Ref],,0)</f>
        <v>20250703-S-70284</v>
      </c>
      <c r="C1651" s="270">
        <f>_xlfn.XLOOKUP(Table2[[#This Row],[K&amp;N REF ]],CAT_Details[Tracking Number],CAT_Details[TO Ref],,0)</f>
        <v>20250701752609</v>
      </c>
      <c r="D1651" s="270" t="str">
        <f>_xlfn.XLOOKUP(Table2[[#This Row],[K&amp;N REF ]],CAT_Details[Tracking Number],CAT_Details[Pickup Customer Name],,0)</f>
        <v>HYDAC SERVICE GMBH</v>
      </c>
      <c r="E1651" s="271" t="str">
        <f>_xlfn.XLOOKUP(Table2[[#This Row],[K&amp;N REF ]],CAT_Details[Tracking Number],CAT_Details[Delivery Country Code],,0)</f>
        <v>GB</v>
      </c>
      <c r="F1651" s="271" t="str">
        <f>_xlfn.XLOOKUP(Table2[[#This Row],[TO Ref]],CAT_Details[TO Ref],CAT_Details[Loc],,0)</f>
        <v>U2-L5</v>
      </c>
      <c r="G1651" s="257" t="s">
        <v>34</v>
      </c>
      <c r="H1651" s="257" t="s">
        <v>179</v>
      </c>
      <c r="I1651" s="280">
        <v>45848</v>
      </c>
      <c r="J1651" s="257" t="s">
        <v>41</v>
      </c>
      <c r="K1651" s="257" t="s">
        <v>32</v>
      </c>
      <c r="L1651" s="280">
        <v>45848</v>
      </c>
      <c r="M1651" s="257" t="str">
        <f>IF(Table2[[#This Row],[Resolve Date]]="","ONGOING","SOLVED")</f>
        <v>SOLVED</v>
      </c>
      <c r="N1651" s="258" t="s">
        <v>30</v>
      </c>
      <c r="O1651" s="257" t="str">
        <f>Table2[[#This Row],[K&amp;N REF ]]&amp;Table2[[#This Row],[Issue type ]]</f>
        <v xml:space="preserve">5016616717NOT SCANNABLE </v>
      </c>
      <c r="P1651" s="257">
        <f>YEAR(Table2[[#This Row],[Date ]])</f>
        <v>2025</v>
      </c>
      <c r="Q1651" s="257" t="str">
        <f>VLOOKUP(MONTH(Table2[[#This Row],[Date ]]),Months,2,0)</f>
        <v>July</v>
      </c>
      <c r="R1651" s="257" t="b">
        <f>COUNTIFS(Table2[Unique],Table2[[#This Row],[Unique]])&gt;1</f>
        <v>0</v>
      </c>
      <c r="S1651" s="257">
        <f>IF(Table2[[#This Row],[Status ]]="Solved",1,0)</f>
        <v>1</v>
      </c>
      <c r="T1651" s="257">
        <f>IF(Table2[[#This Row],[Status ]]="ongoing",1,0)</f>
        <v>0</v>
      </c>
    </row>
    <row r="1652" spans="1:20" x14ac:dyDescent="0.25">
      <c r="A1652" s="264">
        <v>5016616759</v>
      </c>
      <c r="B1652" s="269" t="str">
        <f>_xlfn.XLOOKUP(Table2[[#This Row],[K&amp;N REF ]],CAT_Details[Tracking Number],CAT_Details[S Ref],,0)</f>
        <v>20250703-S-70581</v>
      </c>
      <c r="C1652" s="270">
        <f>_xlfn.XLOOKUP(Table2[[#This Row],[K&amp;N REF ]],CAT_Details[Tracking Number],CAT_Details[TO Ref],,0)</f>
        <v>20250701752664</v>
      </c>
      <c r="D1652" s="270" t="str">
        <f>_xlfn.XLOOKUP(Table2[[#This Row],[K&amp;N REF ]],CAT_Details[Tracking Number],CAT_Details[Pickup Customer Name],,0)</f>
        <v>Mann + Hummel Gmbh</v>
      </c>
      <c r="E1652" s="271" t="str">
        <f>_xlfn.XLOOKUP(Table2[[#This Row],[K&amp;N REF ]],CAT_Details[Tracking Number],CAT_Details[Delivery Country Code],,0)</f>
        <v>GB</v>
      </c>
      <c r="F1652" s="271" t="str">
        <f>_xlfn.XLOOKUP(Table2[[#This Row],[TO Ref]],CAT_Details[TO Ref],CAT_Details[Loc],,0)</f>
        <v>MZ02</v>
      </c>
      <c r="G1652" s="257" t="s">
        <v>34</v>
      </c>
      <c r="H1652" s="257" t="s">
        <v>31</v>
      </c>
      <c r="I1652" s="280">
        <v>45848</v>
      </c>
      <c r="J1652" s="257" t="s">
        <v>26</v>
      </c>
      <c r="K1652" s="257" t="s">
        <v>32</v>
      </c>
      <c r="L1652" s="280">
        <v>45848</v>
      </c>
      <c r="M1652" s="257" t="str">
        <f>IF(Table2[[#This Row],[Resolve Date]]="","ONGOING","SOLVED")</f>
        <v>SOLVED</v>
      </c>
      <c r="N1652" s="258" t="s">
        <v>30</v>
      </c>
      <c r="O1652" s="257" t="str">
        <f>Table2[[#This Row],[K&amp;N REF ]]&amp;Table2[[#This Row],[Issue type ]]</f>
        <v>5016616759MISSING LABELS ON SOME UNITS</v>
      </c>
      <c r="P1652" s="257">
        <f>YEAR(Table2[[#This Row],[Date ]])</f>
        <v>2025</v>
      </c>
      <c r="Q1652" s="257" t="str">
        <f>VLOOKUP(MONTH(Table2[[#This Row],[Date ]]),Months,2,0)</f>
        <v>July</v>
      </c>
      <c r="R1652" s="257" t="b">
        <f>COUNTIFS(Table2[Unique],Table2[[#This Row],[Unique]])&gt;1</f>
        <v>0</v>
      </c>
      <c r="S1652" s="257">
        <f>IF(Table2[[#This Row],[Status ]]="Solved",1,0)</f>
        <v>1</v>
      </c>
      <c r="T1652" s="257">
        <f>IF(Table2[[#This Row],[Status ]]="ongoing",1,0)</f>
        <v>0</v>
      </c>
    </row>
    <row r="1653" spans="1:20" x14ac:dyDescent="0.25">
      <c r="A1653" s="264">
        <v>5016616718</v>
      </c>
      <c r="B1653" s="269" t="str">
        <f>_xlfn.XLOOKUP(Table2[[#This Row],[K&amp;N REF ]],CAT_Details[Tracking Number],CAT_Details[S Ref],,0)</f>
        <v>20250703-S-70284</v>
      </c>
      <c r="C1653" s="270">
        <f>_xlfn.XLOOKUP(Table2[[#This Row],[K&amp;N REF ]],CAT_Details[Tracking Number],CAT_Details[TO Ref],,0)</f>
        <v>20250702754207</v>
      </c>
      <c r="D1653" s="270" t="str">
        <f>_xlfn.XLOOKUP(Table2[[#This Row],[K&amp;N REF ]],CAT_Details[Tracking Number],CAT_Details[Pickup Customer Name],,0)</f>
        <v>HYDAC SERVICE GMBH</v>
      </c>
      <c r="E1653" s="271" t="str">
        <f>_xlfn.XLOOKUP(Table2[[#This Row],[K&amp;N REF ]],CAT_Details[Tracking Number],CAT_Details[Delivery Country Code],,0)</f>
        <v>GB</v>
      </c>
      <c r="F1653" s="271">
        <f>_xlfn.XLOOKUP(Table2[[#This Row],[TO Ref]],CAT_Details[TO Ref],CAT_Details[Loc],,0)</f>
        <v>3402</v>
      </c>
      <c r="G1653" s="257" t="s">
        <v>34</v>
      </c>
      <c r="H1653" s="257" t="s">
        <v>179</v>
      </c>
      <c r="I1653" s="280">
        <v>45848</v>
      </c>
      <c r="J1653" s="257" t="s">
        <v>26</v>
      </c>
      <c r="K1653" s="257" t="s">
        <v>32</v>
      </c>
      <c r="L1653" s="280">
        <v>45848</v>
      </c>
      <c r="M1653" s="257" t="str">
        <f>IF(Table2[[#This Row],[Resolve Date]]="","ONGOING","SOLVED")</f>
        <v>SOLVED</v>
      </c>
      <c r="N1653" s="258" t="s">
        <v>30</v>
      </c>
      <c r="O1653" s="257" t="str">
        <f>Table2[[#This Row],[K&amp;N REF ]]&amp;Table2[[#This Row],[Issue type ]]</f>
        <v xml:space="preserve">5016616718NOT SCANNABLE </v>
      </c>
      <c r="P1653" s="257">
        <f>YEAR(Table2[[#This Row],[Date ]])</f>
        <v>2025</v>
      </c>
      <c r="Q1653" s="257" t="str">
        <f>VLOOKUP(MONTH(Table2[[#This Row],[Date ]]),Months,2,0)</f>
        <v>July</v>
      </c>
      <c r="R1653" s="257" t="b">
        <f>COUNTIFS(Table2[Unique],Table2[[#This Row],[Unique]])&gt;1</f>
        <v>0</v>
      </c>
      <c r="S1653" s="257">
        <f>IF(Table2[[#This Row],[Status ]]="Solved",1,0)</f>
        <v>1</v>
      </c>
      <c r="T1653" s="257">
        <f>IF(Table2[[#This Row],[Status ]]="ongoing",1,0)</f>
        <v>0</v>
      </c>
    </row>
    <row r="1654" spans="1:20" x14ac:dyDescent="0.25">
      <c r="A1654" s="264">
        <v>5016616951</v>
      </c>
      <c r="B1654" s="269" t="str">
        <f>_xlfn.XLOOKUP(Table2[[#This Row],[K&amp;N REF ]],CAT_Details[Tracking Number],CAT_Details[S Ref],,0)</f>
        <v>20250703-S-70281</v>
      </c>
      <c r="C1654" s="270">
        <f>_xlfn.XLOOKUP(Table2[[#This Row],[K&amp;N REF ]],CAT_Details[Tracking Number],CAT_Details[TO Ref],,0)</f>
        <v>20250703754725</v>
      </c>
      <c r="D1654" s="270" t="str">
        <f>_xlfn.XLOOKUP(Table2[[#This Row],[K&amp;N REF ]],CAT_Details[Tracking Number],CAT_Details[Pickup Customer Name],,0)</f>
        <v>Hasse &amp; Wrede Gmbh</v>
      </c>
      <c r="E1654" s="271" t="str">
        <f>_xlfn.XLOOKUP(Table2[[#This Row],[K&amp;N REF ]],CAT_Details[Tracking Number],CAT_Details[Delivery Country Code],,0)</f>
        <v>GB</v>
      </c>
      <c r="F1654" s="271" t="str">
        <f>_xlfn.XLOOKUP(Table2[[#This Row],[TO Ref]],CAT_Details[TO Ref],CAT_Details[Loc],,0)</f>
        <v>DX01</v>
      </c>
      <c r="G1654" s="257" t="s">
        <v>34</v>
      </c>
      <c r="H1654" s="257" t="s">
        <v>31</v>
      </c>
      <c r="I1654" s="280">
        <v>45848</v>
      </c>
      <c r="J1654" s="257" t="s">
        <v>26</v>
      </c>
      <c r="K1654" s="257" t="s">
        <v>32</v>
      </c>
      <c r="L1654" s="280">
        <v>45848</v>
      </c>
      <c r="M1654" s="257" t="str">
        <f>IF(Table2[[#This Row],[Resolve Date]]="","ONGOING","SOLVED")</f>
        <v>SOLVED</v>
      </c>
      <c r="N1654" s="258" t="s">
        <v>30</v>
      </c>
      <c r="O1654" s="257" t="str">
        <f>Table2[[#This Row],[K&amp;N REF ]]&amp;Table2[[#This Row],[Issue type ]]</f>
        <v>5016616951MISSING LABELS ON SOME UNITS</v>
      </c>
      <c r="P1654" s="257">
        <f>YEAR(Table2[[#This Row],[Date ]])</f>
        <v>2025</v>
      </c>
      <c r="Q1654" s="257" t="str">
        <f>VLOOKUP(MONTH(Table2[[#This Row],[Date ]]),Months,2,0)</f>
        <v>July</v>
      </c>
      <c r="R1654" s="257" t="b">
        <f>COUNTIFS(Table2[Unique],Table2[[#This Row],[Unique]])&gt;1</f>
        <v>0</v>
      </c>
      <c r="S1654" s="257">
        <f>IF(Table2[[#This Row],[Status ]]="Solved",1,0)</f>
        <v>1</v>
      </c>
      <c r="T1654" s="257">
        <f>IF(Table2[[#This Row],[Status ]]="ongoing",1,0)</f>
        <v>0</v>
      </c>
    </row>
    <row r="1655" spans="1:20" x14ac:dyDescent="0.25">
      <c r="A1655" s="264">
        <v>5016632804</v>
      </c>
      <c r="B1655" s="269" t="str">
        <f>_xlfn.XLOOKUP(Table2[[#This Row],[K&amp;N REF ]],CAT_Details[Tracking Number],CAT_Details[S Ref],,0)</f>
        <v>20250704-S-70225</v>
      </c>
      <c r="C1655" s="270">
        <f>_xlfn.XLOOKUP(Table2[[#This Row],[K&amp;N REF ]],CAT_Details[Tracking Number],CAT_Details[TO Ref],,0)</f>
        <v>20250703755427</v>
      </c>
      <c r="D1655" s="270" t="str">
        <f>_xlfn.XLOOKUP(Table2[[#This Row],[K&amp;N REF ]],CAT_Details[Tracking Number],CAT_Details[Pickup Customer Name],,0)</f>
        <v>Grammer Technical Components GmbH</v>
      </c>
      <c r="E1655" s="271" t="str">
        <f>_xlfn.XLOOKUP(Table2[[#This Row],[K&amp;N REF ]],CAT_Details[Tracking Number],CAT_Details[Delivery Country Code],,0)</f>
        <v>GB</v>
      </c>
      <c r="F1655" s="271" t="str">
        <f>_xlfn.XLOOKUP(Table2[[#This Row],[TO Ref]],CAT_Details[TO Ref],CAT_Details[Loc],,0)</f>
        <v>U2-L5</v>
      </c>
      <c r="G1655" s="257" t="s">
        <v>34</v>
      </c>
      <c r="H1655" s="257" t="s">
        <v>35</v>
      </c>
      <c r="I1655" s="280">
        <v>45848</v>
      </c>
      <c r="J1655" s="257" t="s">
        <v>26</v>
      </c>
      <c r="K1655" s="257" t="s">
        <v>32</v>
      </c>
      <c r="L1655" s="280">
        <v>45848</v>
      </c>
      <c r="M1655" s="257" t="str">
        <f>IF(Table2[[#This Row],[Resolve Date]]="","ONGOING","SOLVED")</f>
        <v>SOLVED</v>
      </c>
      <c r="N1655" s="258" t="s">
        <v>30</v>
      </c>
      <c r="O1655" s="257" t="str">
        <f>Table2[[#This Row],[K&amp;N REF ]]&amp;Table2[[#This Row],[Issue type ]]</f>
        <v>5016632804NO LABELS</v>
      </c>
      <c r="P1655" s="257">
        <f>YEAR(Table2[[#This Row],[Date ]])</f>
        <v>2025</v>
      </c>
      <c r="Q1655" s="257" t="str">
        <f>VLOOKUP(MONTH(Table2[[#This Row],[Date ]]),Months,2,0)</f>
        <v>July</v>
      </c>
      <c r="R1655" s="257" t="b">
        <f>COUNTIFS(Table2[Unique],Table2[[#This Row],[Unique]])&gt;1</f>
        <v>0</v>
      </c>
      <c r="S1655" s="257">
        <f>IF(Table2[[#This Row],[Status ]]="Solved",1,0)</f>
        <v>1</v>
      </c>
      <c r="T1655" s="257">
        <f>IF(Table2[[#This Row],[Status ]]="ongoing",1,0)</f>
        <v>0</v>
      </c>
    </row>
    <row r="1656" spans="1:20" x14ac:dyDescent="0.25">
      <c r="A1656" s="264">
        <v>5016632672</v>
      </c>
      <c r="B1656" s="269" t="str">
        <f>_xlfn.XLOOKUP(Table2[[#This Row],[K&amp;N REF ]],CAT_Details[Tracking Number],CAT_Details[S Ref],,0)</f>
        <v>20250704-S-70235</v>
      </c>
      <c r="C1656" s="270">
        <f>_xlfn.XLOOKUP(Table2[[#This Row],[K&amp;N REF ]],CAT_Details[Tracking Number],CAT_Details[TO Ref],,0)</f>
        <v>20250704755909</v>
      </c>
      <c r="D1656" s="270" t="str">
        <f>_xlfn.XLOOKUP(Table2[[#This Row],[K&amp;N REF ]],CAT_Details[Tracking Number],CAT_Details[Pickup Customer Name],,0)</f>
        <v>Woodward Aken GmbH</v>
      </c>
      <c r="E1656" s="271" t="str">
        <f>_xlfn.XLOOKUP(Table2[[#This Row],[K&amp;N REF ]],CAT_Details[Tracking Number],CAT_Details[Delivery Country Code],,0)</f>
        <v>GB</v>
      </c>
      <c r="F1656" s="271" t="str">
        <f>_xlfn.XLOOKUP(Table2[[#This Row],[TO Ref]],CAT_Details[TO Ref],CAT_Details[Loc],,0)</f>
        <v>MY02</v>
      </c>
      <c r="G1656" s="257" t="s">
        <v>34</v>
      </c>
      <c r="H1656" s="257" t="s">
        <v>25</v>
      </c>
      <c r="I1656" s="280">
        <v>45848</v>
      </c>
      <c r="J1656" s="257" t="s">
        <v>26</v>
      </c>
      <c r="K1656" s="257" t="s">
        <v>32</v>
      </c>
      <c r="L1656" s="280">
        <v>45848</v>
      </c>
      <c r="M1656" s="257" t="str">
        <f>IF(Table2[[#This Row],[Resolve Date]]="","ONGOING","SOLVED")</f>
        <v>SOLVED</v>
      </c>
      <c r="N1656" s="258" t="s">
        <v>223</v>
      </c>
      <c r="O1656" s="257" t="str">
        <f>Table2[[#This Row],[K&amp;N REF ]]&amp;Table2[[#This Row],[Issue type ]]</f>
        <v xml:space="preserve">5016632672DAMAGE </v>
      </c>
      <c r="P1656" s="257">
        <f>YEAR(Table2[[#This Row],[Date ]])</f>
        <v>2025</v>
      </c>
      <c r="Q1656" s="257" t="str">
        <f>VLOOKUP(MONTH(Table2[[#This Row],[Date ]]),Months,2,0)</f>
        <v>July</v>
      </c>
      <c r="R1656" s="257" t="b">
        <f>COUNTIFS(Table2[Unique],Table2[[#This Row],[Unique]])&gt;1</f>
        <v>0</v>
      </c>
      <c r="S1656" s="257">
        <f>IF(Table2[[#This Row],[Status ]]="Solved",1,0)</f>
        <v>1</v>
      </c>
      <c r="T1656" s="257">
        <f>IF(Table2[[#This Row],[Status ]]="ongoing",1,0)</f>
        <v>0</v>
      </c>
    </row>
    <row r="1657" spans="1:20" x14ac:dyDescent="0.25">
      <c r="A1657" s="264">
        <v>5016632467</v>
      </c>
      <c r="B1657" s="269" t="str">
        <f>_xlfn.XLOOKUP(Table2[[#This Row],[K&amp;N REF ]],CAT_Details[Tracking Number],CAT_Details[S Ref],,0)</f>
        <v>20250704-S-70486</v>
      </c>
      <c r="C1657" s="270">
        <f>_xlfn.XLOOKUP(Table2[[#This Row],[K&amp;N REF ]],CAT_Details[Tracking Number],CAT_Details[TO Ref],,0)</f>
        <v>20250701753245</v>
      </c>
      <c r="D1657" s="270" t="str">
        <f>_xlfn.XLOOKUP(Table2[[#This Row],[K&amp;N REF ]],CAT_Details[Tracking Number],CAT_Details[Pickup Customer Name],,0)</f>
        <v>TIAG C/ VERLHAC INDUSTRIE</v>
      </c>
      <c r="E1657" s="271" t="str">
        <f>_xlfn.XLOOKUP(Table2[[#This Row],[K&amp;N REF ]],CAT_Details[Tracking Number],CAT_Details[Delivery Country Code],,0)</f>
        <v>GB</v>
      </c>
      <c r="F1657" s="271" t="str">
        <f>_xlfn.XLOOKUP(Table2[[#This Row],[TO Ref]],CAT_Details[TO Ref],CAT_Details[Loc],,0)</f>
        <v>U2-L5</v>
      </c>
      <c r="G1657" s="257" t="s">
        <v>219</v>
      </c>
      <c r="H1657" s="257" t="s">
        <v>179</v>
      </c>
      <c r="I1657" s="280">
        <v>45848</v>
      </c>
      <c r="J1657" s="257" t="s">
        <v>26</v>
      </c>
      <c r="K1657" s="257" t="s">
        <v>32</v>
      </c>
      <c r="L1657" s="280">
        <v>45848</v>
      </c>
      <c r="M1657" s="257" t="str">
        <f>IF(Table2[[#This Row],[Resolve Date]]="","ONGOING","SOLVED")</f>
        <v>SOLVED</v>
      </c>
      <c r="N1657" s="258" t="s">
        <v>30</v>
      </c>
      <c r="O1657" s="257" t="str">
        <f>Table2[[#This Row],[K&amp;N REF ]]&amp;Table2[[#This Row],[Issue type ]]</f>
        <v xml:space="preserve">5016632467NOT SCANNABLE </v>
      </c>
      <c r="P1657" s="257">
        <f>YEAR(Table2[[#This Row],[Date ]])</f>
        <v>2025</v>
      </c>
      <c r="Q1657" s="257" t="str">
        <f>VLOOKUP(MONTH(Table2[[#This Row],[Date ]]),Months,2,0)</f>
        <v>July</v>
      </c>
      <c r="R1657" s="257" t="b">
        <f>COUNTIFS(Table2[Unique],Table2[[#This Row],[Unique]])&gt;1</f>
        <v>0</v>
      </c>
      <c r="S1657" s="257">
        <f>IF(Table2[[#This Row],[Status ]]="Solved",1,0)</f>
        <v>1</v>
      </c>
      <c r="T1657" s="257">
        <f>IF(Table2[[#This Row],[Status ]]="ongoing",1,0)</f>
        <v>0</v>
      </c>
    </row>
    <row r="1658" spans="1:20" x14ac:dyDescent="0.25">
      <c r="A1658" s="264">
        <v>5016587875</v>
      </c>
      <c r="B1658" s="269" t="str">
        <f>_xlfn.XLOOKUP(Table2[[#This Row],[K&amp;N REF ]],CAT_Details[Tracking Number],CAT_Details[S Ref],,0)</f>
        <v>20250701-S-70121</v>
      </c>
      <c r="C1658" s="270">
        <f>_xlfn.XLOOKUP(Table2[[#This Row],[K&amp;N REF ]],CAT_Details[Tracking Number],CAT_Details[TO Ref],,0)</f>
        <v>20250626750056</v>
      </c>
      <c r="D1658" s="270" t="str">
        <f>_xlfn.XLOOKUP(Table2[[#This Row],[K&amp;N REF ]],CAT_Details[Tracking Number],CAT_Details[Pickup Customer Name],,0)</f>
        <v>COMER INDUSTRIES COMPONENTS SPA</v>
      </c>
      <c r="E1658" s="271" t="str">
        <f>_xlfn.XLOOKUP(Table2[[#This Row],[K&amp;N REF ]],CAT_Details[Tracking Number],CAT_Details[Delivery Country Code],,0)</f>
        <v>GB</v>
      </c>
      <c r="F1658" s="271" t="str">
        <f>_xlfn.XLOOKUP(Table2[[#This Row],[TO Ref]],CAT_Details[TO Ref],CAT_Details[Loc],,0)</f>
        <v>U2-L5</v>
      </c>
      <c r="G1658" s="257" t="s">
        <v>24</v>
      </c>
      <c r="H1658" s="257" t="s">
        <v>49</v>
      </c>
      <c r="I1658" s="280">
        <v>45849</v>
      </c>
      <c r="J1658" s="257" t="s">
        <v>41</v>
      </c>
      <c r="K1658" s="257" t="s">
        <v>32</v>
      </c>
      <c r="L1658" s="280">
        <v>45849</v>
      </c>
      <c r="M1658" s="257" t="str">
        <f>IF(Table2[[#This Row],[Resolve Date]]="","ONGOING","SOLVED")</f>
        <v>SOLVED</v>
      </c>
      <c r="N1658" s="258" t="s">
        <v>30</v>
      </c>
      <c r="O1658" s="257" t="str">
        <f>Table2[[#This Row],[K&amp;N REF ]]&amp;Table2[[#This Row],[Issue type ]]</f>
        <v>5016587875XX LABELS</v>
      </c>
      <c r="P1658" s="257">
        <f>YEAR(Table2[[#This Row],[Date ]])</f>
        <v>2025</v>
      </c>
      <c r="Q1658" s="257" t="str">
        <f>VLOOKUP(MONTH(Table2[[#This Row],[Date ]]),Months,2,0)</f>
        <v>July</v>
      </c>
      <c r="R1658" s="257" t="b">
        <f>COUNTIFS(Table2[Unique],Table2[[#This Row],[Unique]])&gt;1</f>
        <v>0</v>
      </c>
      <c r="S1658" s="257">
        <f>IF(Table2[[#This Row],[Status ]]="Solved",1,0)</f>
        <v>1</v>
      </c>
      <c r="T1658" s="257">
        <f>IF(Table2[[#This Row],[Status ]]="ongoing",1,0)</f>
        <v>0</v>
      </c>
    </row>
    <row r="1659" spans="1:20" x14ac:dyDescent="0.25">
      <c r="A1659" s="264">
        <v>5016616767</v>
      </c>
      <c r="B1659" s="269" t="str">
        <f>_xlfn.XLOOKUP(Table2[[#This Row],[K&amp;N REF ]],CAT_Details[Tracking Number],CAT_Details[S Ref],,0)</f>
        <v>20250703-S-70391</v>
      </c>
      <c r="C1659" s="270">
        <f>_xlfn.XLOOKUP(Table2[[#This Row],[K&amp;N REF ]],CAT_Details[Tracking Number],CAT_Details[TO Ref],,0)</f>
        <v>20250703755113</v>
      </c>
      <c r="D1659" s="270" t="str">
        <f>_xlfn.XLOOKUP(Table2[[#This Row],[K&amp;N REF ]],CAT_Details[Tracking Number],CAT_Details[Pickup Customer Name],,0)</f>
        <v>COBO SPA</v>
      </c>
      <c r="E1659" s="271" t="str">
        <f>_xlfn.XLOOKUP(Table2[[#This Row],[K&amp;N REF ]],CAT_Details[Tracking Number],CAT_Details[Delivery Country Code],,0)</f>
        <v>GB</v>
      </c>
      <c r="F1659" s="271" t="str">
        <f>_xlfn.XLOOKUP(Table2[[#This Row],[TO Ref]],CAT_Details[TO Ref],CAT_Details[Loc],,0)</f>
        <v>U2-L5</v>
      </c>
      <c r="G1659" s="257" t="s">
        <v>24</v>
      </c>
      <c r="H1659" s="257" t="s">
        <v>179</v>
      </c>
      <c r="I1659" s="280">
        <v>45849</v>
      </c>
      <c r="J1659" s="257" t="s">
        <v>41</v>
      </c>
      <c r="K1659" s="257" t="s">
        <v>32</v>
      </c>
      <c r="L1659" s="280">
        <v>45849</v>
      </c>
      <c r="M1659" s="257" t="str">
        <f>IF(Table2[[#This Row],[Resolve Date]]="","ONGOING","SOLVED")</f>
        <v>SOLVED</v>
      </c>
      <c r="N1659" s="258" t="s">
        <v>30</v>
      </c>
      <c r="O1659" s="257" t="str">
        <f>Table2[[#This Row],[K&amp;N REF ]]&amp;Table2[[#This Row],[Issue type ]]</f>
        <v xml:space="preserve">5016616767NOT SCANNABLE </v>
      </c>
      <c r="P1659" s="257">
        <f>YEAR(Table2[[#This Row],[Date ]])</f>
        <v>2025</v>
      </c>
      <c r="Q1659" s="257" t="str">
        <f>VLOOKUP(MONTH(Table2[[#This Row],[Date ]]),Months,2,0)</f>
        <v>July</v>
      </c>
      <c r="R1659" s="257" t="b">
        <f>COUNTIFS(Table2[Unique],Table2[[#This Row],[Unique]])&gt;1</f>
        <v>0</v>
      </c>
      <c r="S1659" s="257">
        <f>IF(Table2[[#This Row],[Status ]]="Solved",1,0)</f>
        <v>1</v>
      </c>
      <c r="T1659" s="257">
        <f>IF(Table2[[#This Row],[Status ]]="ongoing",1,0)</f>
        <v>0</v>
      </c>
    </row>
    <row r="1660" spans="1:20" x14ac:dyDescent="0.25">
      <c r="A1660" s="264">
        <v>5016633063</v>
      </c>
      <c r="B1660" s="269" t="str">
        <f>_xlfn.XLOOKUP(Table2[[#This Row],[K&amp;N REF ]],CAT_Details[Tracking Number],CAT_Details[S Ref],,0)</f>
        <v>20250704-S-70578</v>
      </c>
      <c r="C1660" s="270">
        <f>_xlfn.XLOOKUP(Table2[[#This Row],[K&amp;N REF ]],CAT_Details[Tracking Number],CAT_Details[TO Ref],,0)</f>
        <v>20250704756009</v>
      </c>
      <c r="D1660" s="270" t="str">
        <f>_xlfn.XLOOKUP(Table2[[#This Row],[K&amp;N REF ]],CAT_Details[Tracking Number],CAT_Details[Pickup Customer Name],,0)</f>
        <v>SAN MARTINO (AT)/SELMAT SRL</v>
      </c>
      <c r="E1660" s="271" t="str">
        <f>_xlfn.XLOOKUP(Table2[[#This Row],[K&amp;N REF ]],CAT_Details[Tracking Number],CAT_Details[Delivery Country Code],,0)</f>
        <v>GB</v>
      </c>
      <c r="F1660" s="271">
        <f>_xlfn.XLOOKUP(Table2[[#This Row],[TO Ref]],CAT_Details[TO Ref],CAT_Details[Loc],,0)</f>
        <v>3402</v>
      </c>
      <c r="G1660" s="257" t="s">
        <v>24</v>
      </c>
      <c r="H1660" s="257" t="s">
        <v>35</v>
      </c>
      <c r="I1660" s="280">
        <v>45849</v>
      </c>
      <c r="J1660" s="257" t="s">
        <v>26</v>
      </c>
      <c r="K1660" s="257" t="s">
        <v>32</v>
      </c>
      <c r="L1660" s="280">
        <v>45849</v>
      </c>
      <c r="M1660" s="257" t="str">
        <f>IF(Table2[[#This Row],[Resolve Date]]="","ONGOING","SOLVED")</f>
        <v>SOLVED</v>
      </c>
      <c r="N1660" s="258" t="s">
        <v>30</v>
      </c>
      <c r="O1660" s="257" t="str">
        <f>Table2[[#This Row],[K&amp;N REF ]]&amp;Table2[[#This Row],[Issue type ]]</f>
        <v>5016633063NO LABELS</v>
      </c>
      <c r="P1660" s="257">
        <f>YEAR(Table2[[#This Row],[Date ]])</f>
        <v>2025</v>
      </c>
      <c r="Q1660" s="257" t="str">
        <f>VLOOKUP(MONTH(Table2[[#This Row],[Date ]]),Months,2,0)</f>
        <v>July</v>
      </c>
      <c r="R1660" s="257" t="b">
        <f>COUNTIFS(Table2[Unique],Table2[[#This Row],[Unique]])&gt;1</f>
        <v>0</v>
      </c>
      <c r="S1660" s="257">
        <f>IF(Table2[[#This Row],[Status ]]="Solved",1,0)</f>
        <v>1</v>
      </c>
      <c r="T1660" s="257">
        <f>IF(Table2[[#This Row],[Status ]]="ongoing",1,0)</f>
        <v>0</v>
      </c>
    </row>
    <row r="1661" spans="1:20" x14ac:dyDescent="0.25">
      <c r="A1661" s="264">
        <v>5016647454</v>
      </c>
      <c r="B1661" s="269" t="str">
        <f>_xlfn.XLOOKUP(Table2[[#This Row],[K&amp;N REF ]],CAT_Details[Tracking Number],CAT_Details[S Ref],,0)</f>
        <v>20250707-S-70457</v>
      </c>
      <c r="C1661" s="270">
        <f>_xlfn.XLOOKUP(Table2[[#This Row],[K&amp;N REF ]],CAT_Details[Tracking Number],CAT_Details[TO Ref],,0)</f>
        <v>20250704756032</v>
      </c>
      <c r="D1661" s="270" t="str">
        <f>_xlfn.XLOOKUP(Table2[[#This Row],[K&amp;N REF ]],CAT_Details[Tracking Number],CAT_Details[Pickup Customer Name],,0)</f>
        <v>PEKAGO KUNSTSTOFFEN B.V.</v>
      </c>
      <c r="E1661" s="271" t="str">
        <f>_xlfn.XLOOKUP(Table2[[#This Row],[K&amp;N REF ]],CAT_Details[Tracking Number],CAT_Details[Delivery Country Code],,0)</f>
        <v>GB</v>
      </c>
      <c r="F1661" s="271" t="str">
        <f>_xlfn.XLOOKUP(Table2[[#This Row],[TO Ref]],CAT_Details[TO Ref],CAT_Details[Loc],,0)</f>
        <v>U2-L5</v>
      </c>
      <c r="G1661" s="257" t="s">
        <v>24</v>
      </c>
      <c r="H1661" s="257" t="s">
        <v>179</v>
      </c>
      <c r="I1661" s="280">
        <v>45849</v>
      </c>
      <c r="J1661" s="257" t="s">
        <v>26</v>
      </c>
      <c r="K1661" s="257" t="s">
        <v>32</v>
      </c>
      <c r="L1661" s="280">
        <v>45849</v>
      </c>
      <c r="M1661" s="257" t="str">
        <f>IF(Table2[[#This Row],[Resolve Date]]="","ONGOING","SOLVED")</f>
        <v>SOLVED</v>
      </c>
      <c r="N1661" s="258" t="s">
        <v>30</v>
      </c>
      <c r="O1661" s="257" t="str">
        <f>Table2[[#This Row],[K&amp;N REF ]]&amp;Table2[[#This Row],[Issue type ]]</f>
        <v xml:space="preserve">5016647454NOT SCANNABLE </v>
      </c>
      <c r="P1661" s="257">
        <f>YEAR(Table2[[#This Row],[Date ]])</f>
        <v>2025</v>
      </c>
      <c r="Q1661" s="257" t="str">
        <f>VLOOKUP(MONTH(Table2[[#This Row],[Date ]]),Months,2,0)</f>
        <v>July</v>
      </c>
      <c r="R1661" s="257" t="b">
        <f>COUNTIFS(Table2[Unique],Table2[[#This Row],[Unique]])&gt;1</f>
        <v>0</v>
      </c>
      <c r="S1661" s="257">
        <f>IF(Table2[[#This Row],[Status ]]="Solved",1,0)</f>
        <v>1</v>
      </c>
      <c r="T1661" s="257">
        <f>IF(Table2[[#This Row],[Status ]]="ongoing",1,0)</f>
        <v>0</v>
      </c>
    </row>
    <row r="1662" spans="1:20" x14ac:dyDescent="0.25">
      <c r="A1662" s="264">
        <v>5016633310</v>
      </c>
      <c r="B1662" s="269" t="str">
        <f>_xlfn.XLOOKUP(Table2[[#This Row],[K&amp;N REF ]],CAT_Details[Tracking Number],CAT_Details[S Ref],,0)</f>
        <v>20250704-S-70602</v>
      </c>
      <c r="C1662" s="270">
        <f>_xlfn.XLOOKUP(Table2[[#This Row],[K&amp;N REF ]],CAT_Details[Tracking Number],CAT_Details[TO Ref],,0)</f>
        <v>20250704756467</v>
      </c>
      <c r="D1662" s="270" t="str">
        <f>_xlfn.XLOOKUP(Table2[[#This Row],[K&amp;N REF ]],CAT_Details[Tracking Number],CAT_Details[Pickup Customer Name],,0)</f>
        <v>SATA GROUP</v>
      </c>
      <c r="E1662" s="271" t="str">
        <f>_xlfn.XLOOKUP(Table2[[#This Row],[K&amp;N REF ]],CAT_Details[Tracking Number],CAT_Details[Delivery Country Code],,0)</f>
        <v>GB</v>
      </c>
      <c r="F1662" s="271" t="str">
        <f>_xlfn.XLOOKUP(Table2[[#This Row],[TO Ref]],CAT_Details[TO Ref],CAT_Details[Loc],,0)</f>
        <v>DX01-L5</v>
      </c>
      <c r="G1662" s="257" t="s">
        <v>24</v>
      </c>
      <c r="H1662" s="257" t="s">
        <v>49</v>
      </c>
      <c r="I1662" s="280">
        <v>45849</v>
      </c>
      <c r="J1662" s="257" t="s">
        <v>26</v>
      </c>
      <c r="K1662" s="257" t="s">
        <v>32</v>
      </c>
      <c r="L1662" s="280">
        <v>45849</v>
      </c>
      <c r="M1662" s="257" t="str">
        <f>IF(Table2[[#This Row],[Resolve Date]]="","ONGOING","SOLVED")</f>
        <v>SOLVED</v>
      </c>
      <c r="N1662" s="258" t="s">
        <v>30</v>
      </c>
      <c r="O1662" s="257" t="str">
        <f>Table2[[#This Row],[K&amp;N REF ]]&amp;Table2[[#This Row],[Issue type ]]</f>
        <v>5016633310XX LABELS</v>
      </c>
      <c r="P1662" s="257">
        <f>YEAR(Table2[[#This Row],[Date ]])</f>
        <v>2025</v>
      </c>
      <c r="Q1662" s="257" t="str">
        <f>VLOOKUP(MONTH(Table2[[#This Row],[Date ]]),Months,2,0)</f>
        <v>July</v>
      </c>
      <c r="R1662" s="257" t="b">
        <f>COUNTIFS(Table2[Unique],Table2[[#This Row],[Unique]])&gt;1</f>
        <v>0</v>
      </c>
      <c r="S1662" s="257">
        <f>IF(Table2[[#This Row],[Status ]]="Solved",1,0)</f>
        <v>1</v>
      </c>
      <c r="T1662" s="257">
        <f>IF(Table2[[#This Row],[Status ]]="ongoing",1,0)</f>
        <v>0</v>
      </c>
    </row>
    <row r="1663" spans="1:20" x14ac:dyDescent="0.25">
      <c r="A1663" s="264">
        <v>5016662155</v>
      </c>
      <c r="B1663" s="269" t="str">
        <f>_xlfn.XLOOKUP(Table2[[#This Row],[K&amp;N REF ]],CAT_Details[Tracking Number],CAT_Details[S Ref],,0)</f>
        <v>20250708-S-70543</v>
      </c>
      <c r="C1663" s="270">
        <f>_xlfn.XLOOKUP(Table2[[#This Row],[K&amp;N REF ]],CAT_Details[Tracking Number],CAT_Details[TO Ref],,0)</f>
        <v>20250708757664</v>
      </c>
      <c r="D1663" s="270" t="str">
        <f>_xlfn.XLOOKUP(Table2[[#This Row],[K&amp;N REF ]],CAT_Details[Tracking Number],CAT_Details[Pickup Customer Name],,0)</f>
        <v>Denso Europe B.V.</v>
      </c>
      <c r="E1663" s="271" t="str">
        <f>_xlfn.XLOOKUP(Table2[[#This Row],[K&amp;N REF ]],CAT_Details[Tracking Number],CAT_Details[Delivery Country Code],,0)</f>
        <v>FR</v>
      </c>
      <c r="F1663" s="271">
        <f>_xlfn.XLOOKUP(Table2[[#This Row],[TO Ref]],CAT_Details[TO Ref],CAT_Details[Loc],,0)</f>
        <v>3705</v>
      </c>
      <c r="G1663" s="257" t="s">
        <v>24</v>
      </c>
      <c r="H1663" s="257" t="s">
        <v>197</v>
      </c>
      <c r="I1663" s="280">
        <v>45849</v>
      </c>
      <c r="J1663" s="257" t="s">
        <v>45</v>
      </c>
      <c r="K1663" s="257" t="s">
        <v>32</v>
      </c>
      <c r="L1663" s="280">
        <v>45855</v>
      </c>
      <c r="M1663" s="257" t="str">
        <f>IF(Table2[[#This Row],[Resolve Date]]="","ONGOING","SOLVED")</f>
        <v>SOLVED</v>
      </c>
      <c r="N1663" s="258" t="s">
        <v>224</v>
      </c>
      <c r="O1663" s="257" t="str">
        <f>Table2[[#This Row],[K&amp;N REF ]]&amp;Table2[[#This Row],[Issue type ]]</f>
        <v>5016662155MANCO</v>
      </c>
      <c r="P1663" s="257">
        <f>YEAR(Table2[[#This Row],[Date ]])</f>
        <v>2025</v>
      </c>
      <c r="Q1663" s="257" t="str">
        <f>VLOOKUP(MONTH(Table2[[#This Row],[Date ]]),Months,2,0)</f>
        <v>July</v>
      </c>
      <c r="R1663" s="257" t="b">
        <f>COUNTIFS(Table2[Unique],Table2[[#This Row],[Unique]])&gt;1</f>
        <v>0</v>
      </c>
      <c r="S1663" s="257">
        <f>IF(Table2[[#This Row],[Status ]]="Solved",1,0)</f>
        <v>1</v>
      </c>
      <c r="T1663" s="257">
        <f>IF(Table2[[#This Row],[Status ]]="ongoing",1,0)</f>
        <v>0</v>
      </c>
    </row>
    <row r="1664" spans="1:20" x14ac:dyDescent="0.25">
      <c r="A1664" s="264">
        <v>5016662474</v>
      </c>
      <c r="B1664" s="269" t="str">
        <f>_xlfn.XLOOKUP(Table2[[#This Row],[K&amp;N REF ]],CAT_Details[Tracking Number],CAT_Details[S Ref],,0)</f>
        <v>20250708-S-70539</v>
      </c>
      <c r="C1664" s="270">
        <f>_xlfn.XLOOKUP(Table2[[#This Row],[K&amp;N REF ]],CAT_Details[Tracking Number],CAT_Details[TO Ref],,0)</f>
        <v>20250708757675</v>
      </c>
      <c r="D1664" s="270" t="str">
        <f>_xlfn.XLOOKUP(Table2[[#This Row],[K&amp;N REF ]],CAT_Details[Tracking Number],CAT_Details[Pickup Customer Name],,0)</f>
        <v>Denso Europe B.V.</v>
      </c>
      <c r="E1664" s="271" t="str">
        <f>_xlfn.XLOOKUP(Table2[[#This Row],[K&amp;N REF ]],CAT_Details[Tracking Number],CAT_Details[Delivery Country Code],,0)</f>
        <v>FR</v>
      </c>
      <c r="F1664" s="271">
        <f>_xlfn.XLOOKUP(Table2[[#This Row],[TO Ref]],CAT_Details[TO Ref],CAT_Details[Loc],,0)</f>
        <v>3705</v>
      </c>
      <c r="G1664" s="257" t="s">
        <v>24</v>
      </c>
      <c r="H1664" s="257" t="s">
        <v>197</v>
      </c>
      <c r="I1664" s="280">
        <v>45849</v>
      </c>
      <c r="J1664" s="257" t="s">
        <v>45</v>
      </c>
      <c r="K1664" s="257" t="s">
        <v>32</v>
      </c>
      <c r="L1664" s="280">
        <v>45855</v>
      </c>
      <c r="M1664" s="257" t="str">
        <f>IF(Table2[[#This Row],[Resolve Date]]="","ONGOING","SOLVED")</f>
        <v>SOLVED</v>
      </c>
      <c r="N1664" s="258" t="s">
        <v>224</v>
      </c>
      <c r="O1664" s="257" t="str">
        <f>Table2[[#This Row],[K&amp;N REF ]]&amp;Table2[[#This Row],[Issue type ]]</f>
        <v>5016662474MANCO</v>
      </c>
      <c r="P1664" s="257">
        <f>YEAR(Table2[[#This Row],[Date ]])</f>
        <v>2025</v>
      </c>
      <c r="Q1664" s="257" t="str">
        <f>VLOOKUP(MONTH(Table2[[#This Row],[Date ]]),Months,2,0)</f>
        <v>July</v>
      </c>
      <c r="R1664" s="257" t="b">
        <f>COUNTIFS(Table2[Unique],Table2[[#This Row],[Unique]])&gt;1</f>
        <v>0</v>
      </c>
      <c r="S1664" s="257">
        <f>IF(Table2[[#This Row],[Status ]]="Solved",1,0)</f>
        <v>1</v>
      </c>
      <c r="T1664" s="257">
        <f>IF(Table2[[#This Row],[Status ]]="ongoing",1,0)</f>
        <v>0</v>
      </c>
    </row>
    <row r="1665" spans="1:20" x14ac:dyDescent="0.25">
      <c r="A1665" s="264">
        <v>5016587923</v>
      </c>
      <c r="B1665" s="269" t="str">
        <f>_xlfn.XLOOKUP(Table2[[#This Row],[K&amp;N REF ]],CAT_Details[Tracking Number],CAT_Details[S Ref],,0)</f>
        <v>20250701-S-70446</v>
      </c>
      <c r="C1665" s="270">
        <f>_xlfn.XLOOKUP(Table2[[#This Row],[K&amp;N REF ]],CAT_Details[Tracking Number],CAT_Details[TO Ref],,0)</f>
        <v>20250701752930</v>
      </c>
      <c r="D1665" s="270" t="str">
        <f>_xlfn.XLOOKUP(Table2[[#This Row],[K&amp;N REF ]],CAT_Details[Tracking Number],CAT_Details[Pickup Customer Name],,0)</f>
        <v>Standard Motor Product Poland ( SMP Poland)</v>
      </c>
      <c r="E1665" s="271" t="str">
        <f>_xlfn.XLOOKUP(Table2[[#This Row],[K&amp;N REF ]],CAT_Details[Tracking Number],CAT_Details[Delivery Country Code],,0)</f>
        <v>GB</v>
      </c>
      <c r="F1665" s="271" t="str">
        <f>_xlfn.XLOOKUP(Table2[[#This Row],[TO Ref]],CAT_Details[TO Ref],CAT_Details[Loc],,0)</f>
        <v>DX01-L5</v>
      </c>
      <c r="G1665" s="257" t="s">
        <v>221</v>
      </c>
      <c r="H1665" s="257" t="s">
        <v>197</v>
      </c>
      <c r="I1665" s="280">
        <v>45849</v>
      </c>
      <c r="J1665" s="257" t="s">
        <v>45</v>
      </c>
      <c r="K1665" s="257" t="s">
        <v>32</v>
      </c>
      <c r="L1665" s="280">
        <v>45862</v>
      </c>
      <c r="M1665" s="257" t="str">
        <f>IF(Table2[[#This Row],[Resolve Date]]="","ONGOING","SOLVED")</f>
        <v>SOLVED</v>
      </c>
      <c r="N1665" s="258" t="s">
        <v>30</v>
      </c>
      <c r="O1665" s="257" t="str">
        <f>Table2[[#This Row],[K&amp;N REF ]]&amp;Table2[[#This Row],[Issue type ]]</f>
        <v>5016587923MANCO</v>
      </c>
      <c r="P1665" s="257">
        <f>YEAR(Table2[[#This Row],[Date ]])</f>
        <v>2025</v>
      </c>
      <c r="Q1665" s="257" t="str">
        <f>VLOOKUP(MONTH(Table2[[#This Row],[Date ]]),Months,2,0)</f>
        <v>July</v>
      </c>
      <c r="R1665" s="257" t="b">
        <f>COUNTIFS(Table2[Unique],Table2[[#This Row],[Unique]])&gt;1</f>
        <v>0</v>
      </c>
      <c r="S1665" s="257">
        <f>IF(Table2[[#This Row],[Status ]]="Solved",1,0)</f>
        <v>1</v>
      </c>
      <c r="T1665" s="257">
        <f>IF(Table2[[#This Row],[Status ]]="ongoing",1,0)</f>
        <v>0</v>
      </c>
    </row>
    <row r="1666" spans="1:20" x14ac:dyDescent="0.25">
      <c r="A1666" s="264">
        <v>5016587926</v>
      </c>
      <c r="B1666" s="269" t="str">
        <f>_xlfn.XLOOKUP(Table2[[#This Row],[K&amp;N REF ]],CAT_Details[Tracking Number],CAT_Details[S Ref],,0)</f>
        <v>20250701-S-70446</v>
      </c>
      <c r="C1666" s="270">
        <f>_xlfn.XLOOKUP(Table2[[#This Row],[K&amp;N REF ]],CAT_Details[Tracking Number],CAT_Details[TO Ref],,0)</f>
        <v>20250701753017</v>
      </c>
      <c r="D1666" s="270" t="str">
        <f>_xlfn.XLOOKUP(Table2[[#This Row],[K&amp;N REF ]],CAT_Details[Tracking Number],CAT_Details[Pickup Customer Name],,0)</f>
        <v>Standard Motor Product Poland ( SMP Poland)</v>
      </c>
      <c r="E1666" s="271" t="str">
        <f>_xlfn.XLOOKUP(Table2[[#This Row],[K&amp;N REF ]],CAT_Details[Tracking Number],CAT_Details[Delivery Country Code],,0)</f>
        <v>GB</v>
      </c>
      <c r="F1666" s="271" t="str">
        <f>_xlfn.XLOOKUP(Table2[[#This Row],[TO Ref]],CAT_Details[TO Ref],CAT_Details[Loc],,0)</f>
        <v>OYL1</v>
      </c>
      <c r="G1666" s="257" t="s">
        <v>221</v>
      </c>
      <c r="H1666" s="257" t="s">
        <v>197</v>
      </c>
      <c r="I1666" s="280">
        <v>45849</v>
      </c>
      <c r="J1666" s="257" t="s">
        <v>45</v>
      </c>
      <c r="K1666" s="257" t="s">
        <v>32</v>
      </c>
      <c r="L1666" s="280">
        <v>45862</v>
      </c>
      <c r="M1666" s="257" t="str">
        <f>IF(Table2[[#This Row],[Resolve Date]]="","ONGOING","SOLVED")</f>
        <v>SOLVED</v>
      </c>
      <c r="N1666" s="258" t="s">
        <v>30</v>
      </c>
      <c r="O1666" s="257" t="str">
        <f>Table2[[#This Row],[K&amp;N REF ]]&amp;Table2[[#This Row],[Issue type ]]</f>
        <v>5016587926MANCO</v>
      </c>
      <c r="P1666" s="257">
        <f>YEAR(Table2[[#This Row],[Date ]])</f>
        <v>2025</v>
      </c>
      <c r="Q1666" s="257" t="str">
        <f>VLOOKUP(MONTH(Table2[[#This Row],[Date ]]),Months,2,0)</f>
        <v>July</v>
      </c>
      <c r="R1666" s="257" t="b">
        <f>COUNTIFS(Table2[Unique],Table2[[#This Row],[Unique]])&gt;1</f>
        <v>0</v>
      </c>
      <c r="S1666" s="257">
        <f>IF(Table2[[#This Row],[Status ]]="Solved",1,0)</f>
        <v>1</v>
      </c>
      <c r="T1666" s="257">
        <f>IF(Table2[[#This Row],[Status ]]="ongoing",1,0)</f>
        <v>0</v>
      </c>
    </row>
    <row r="1667" spans="1:20" x14ac:dyDescent="0.25">
      <c r="A1667" s="264">
        <v>5016602264</v>
      </c>
      <c r="B1667" s="269" t="str">
        <f>_xlfn.XLOOKUP(Table2[[#This Row],[K&amp;N REF ]],CAT_Details[Tracking Number],CAT_Details[S Ref],,0)</f>
        <v>20250703-S-70063</v>
      </c>
      <c r="C1667" s="270">
        <f>_xlfn.XLOOKUP(Table2[[#This Row],[K&amp;N REF ]],CAT_Details[Tracking Number],CAT_Details[TO Ref],,0)</f>
        <v>20250630751936</v>
      </c>
      <c r="D1667" s="270" t="str">
        <f>_xlfn.XLOOKUP(Table2[[#This Row],[K&amp;N REF ]],CAT_Details[Tracking Number],CAT_Details[Pickup Customer Name],,0)</f>
        <v>Mann + Hummel (Cz) V.O.S.</v>
      </c>
      <c r="E1667" s="271" t="str">
        <f>_xlfn.XLOOKUP(Table2[[#This Row],[K&amp;N REF ]],CAT_Details[Tracking Number],CAT_Details[Delivery Country Code],,0)</f>
        <v>GB</v>
      </c>
      <c r="F1667" s="271" t="str">
        <f>_xlfn.XLOOKUP(Table2[[#This Row],[TO Ref]],CAT_Details[TO Ref],CAT_Details[Loc],,0)</f>
        <v>DX01-L5</v>
      </c>
      <c r="G1667" s="257" t="s">
        <v>34</v>
      </c>
      <c r="H1667" s="257" t="s">
        <v>35</v>
      </c>
      <c r="I1667" s="280">
        <v>45849</v>
      </c>
      <c r="J1667" s="257" t="s">
        <v>26</v>
      </c>
      <c r="K1667" s="257" t="s">
        <v>32</v>
      </c>
      <c r="L1667" s="280">
        <v>45849</v>
      </c>
      <c r="M1667" s="257" t="str">
        <f>IF(Table2[[#This Row],[Resolve Date]]="","ONGOING","SOLVED")</f>
        <v>SOLVED</v>
      </c>
      <c r="N1667" s="258" t="s">
        <v>30</v>
      </c>
      <c r="O1667" s="257" t="str">
        <f>Table2[[#This Row],[K&amp;N REF ]]&amp;Table2[[#This Row],[Issue type ]]</f>
        <v>5016602264NO LABELS</v>
      </c>
      <c r="P1667" s="257">
        <f>YEAR(Table2[[#This Row],[Date ]])</f>
        <v>2025</v>
      </c>
      <c r="Q1667" s="257" t="str">
        <f>VLOOKUP(MONTH(Table2[[#This Row],[Date ]]),Months,2,0)</f>
        <v>July</v>
      </c>
      <c r="R1667" s="257" t="b">
        <f>COUNTIFS(Table2[Unique],Table2[[#This Row],[Unique]])&gt;1</f>
        <v>0</v>
      </c>
      <c r="S1667" s="257">
        <f>IF(Table2[[#This Row],[Status ]]="Solved",1,0)</f>
        <v>1</v>
      </c>
      <c r="T1667" s="257">
        <f>IF(Table2[[#This Row],[Status ]]="ongoing",1,0)</f>
        <v>0</v>
      </c>
    </row>
    <row r="1668" spans="1:20" x14ac:dyDescent="0.25">
      <c r="A1668" s="264">
        <v>5016646808</v>
      </c>
      <c r="B1668" s="269" t="str">
        <f>_xlfn.XLOOKUP(Table2[[#This Row],[K&amp;N REF ]],CAT_Details[Tracking Number],CAT_Details[S Ref],,0)</f>
        <v>20250707-S-70220</v>
      </c>
      <c r="C1668" s="270">
        <f>_xlfn.XLOOKUP(Table2[[#This Row],[K&amp;N REF ]],CAT_Details[Tracking Number],CAT_Details[TO Ref],,0)</f>
        <v>20250707756843</v>
      </c>
      <c r="D1668" s="270" t="str">
        <f>_xlfn.XLOOKUP(Table2[[#This Row],[K&amp;N REF ]],CAT_Details[Tracking Number],CAT_Details[Pickup Customer Name],,0)</f>
        <v>Tenneco Zwickau GmbH</v>
      </c>
      <c r="E1668" s="271" t="str">
        <f>_xlfn.XLOOKUP(Table2[[#This Row],[K&amp;N REF ]],CAT_Details[Tracking Number],CAT_Details[Delivery Country Code],,0)</f>
        <v>GB</v>
      </c>
      <c r="F1668" s="271" t="str">
        <f>_xlfn.XLOOKUP(Table2[[#This Row],[TO Ref]],CAT_Details[TO Ref],CAT_Details[Loc],,0)</f>
        <v>DX01-L5</v>
      </c>
      <c r="G1668" s="257" t="s">
        <v>34</v>
      </c>
      <c r="H1668" s="257" t="s">
        <v>35</v>
      </c>
      <c r="I1668" s="280">
        <v>45849</v>
      </c>
      <c r="J1668" s="257" t="s">
        <v>26</v>
      </c>
      <c r="K1668" s="257" t="s">
        <v>32</v>
      </c>
      <c r="L1668" s="280">
        <v>45849</v>
      </c>
      <c r="M1668" s="257" t="str">
        <f>IF(Table2[[#This Row],[Resolve Date]]="","ONGOING","SOLVED")</f>
        <v>SOLVED</v>
      </c>
      <c r="N1668" s="258" t="s">
        <v>30</v>
      </c>
      <c r="O1668" s="257" t="str">
        <f>Table2[[#This Row],[K&amp;N REF ]]&amp;Table2[[#This Row],[Issue type ]]</f>
        <v>5016646808NO LABELS</v>
      </c>
      <c r="P1668" s="257">
        <f>YEAR(Table2[[#This Row],[Date ]])</f>
        <v>2025</v>
      </c>
      <c r="Q1668" s="257" t="str">
        <f>VLOOKUP(MONTH(Table2[[#This Row],[Date ]]),Months,2,0)</f>
        <v>July</v>
      </c>
      <c r="R1668" s="257" t="b">
        <f>COUNTIFS(Table2[Unique],Table2[[#This Row],[Unique]])&gt;1</f>
        <v>0</v>
      </c>
      <c r="S1668" s="257">
        <f>IF(Table2[[#This Row],[Status ]]="Solved",1,0)</f>
        <v>1</v>
      </c>
      <c r="T1668" s="257">
        <f>IF(Table2[[#This Row],[Status ]]="ongoing",1,0)</f>
        <v>0</v>
      </c>
    </row>
    <row r="1669" spans="1:20" x14ac:dyDescent="0.25">
      <c r="A1669" s="264">
        <v>5016646838</v>
      </c>
      <c r="B1669" s="269" t="str">
        <f>_xlfn.XLOOKUP(Table2[[#This Row],[K&amp;N REF ]],CAT_Details[Tracking Number],CAT_Details[S Ref],,0)</f>
        <v>20250707-S-70223</v>
      </c>
      <c r="C1669" s="270">
        <f>_xlfn.XLOOKUP(Table2[[#This Row],[K&amp;N REF ]],CAT_Details[Tracking Number],CAT_Details[TO Ref],,0)</f>
        <v>20250707756893</v>
      </c>
      <c r="D1669" s="270" t="str">
        <f>_xlfn.XLOOKUP(Table2[[#This Row],[K&amp;N REF ]],CAT_Details[Tracking Number],CAT_Details[Pickup Customer Name],,0)</f>
        <v>Hasse &amp; Wrede Gmbh</v>
      </c>
      <c r="E1669" s="271" t="str">
        <f>_xlfn.XLOOKUP(Table2[[#This Row],[K&amp;N REF ]],CAT_Details[Tracking Number],CAT_Details[Delivery Country Code],,0)</f>
        <v>GB</v>
      </c>
      <c r="F1669" s="271" t="str">
        <f>_xlfn.XLOOKUP(Table2[[#This Row],[TO Ref]],CAT_Details[TO Ref],CAT_Details[Loc],,0)</f>
        <v>DX01</v>
      </c>
      <c r="G1669" s="257" t="s">
        <v>34</v>
      </c>
      <c r="H1669" s="257" t="s">
        <v>31</v>
      </c>
      <c r="I1669" s="280">
        <v>45849</v>
      </c>
      <c r="J1669" s="257" t="s">
        <v>26</v>
      </c>
      <c r="K1669" s="257" t="s">
        <v>32</v>
      </c>
      <c r="L1669" s="280">
        <v>45849</v>
      </c>
      <c r="M1669" s="257" t="str">
        <f>IF(Table2[[#This Row],[Resolve Date]]="","ONGOING","SOLVED")</f>
        <v>SOLVED</v>
      </c>
      <c r="N1669" s="258" t="s">
        <v>30</v>
      </c>
      <c r="O1669" s="257" t="str">
        <f>Table2[[#This Row],[K&amp;N REF ]]&amp;Table2[[#This Row],[Issue type ]]</f>
        <v>5016646838MISSING LABELS ON SOME UNITS</v>
      </c>
      <c r="P1669" s="257">
        <f>YEAR(Table2[[#This Row],[Date ]])</f>
        <v>2025</v>
      </c>
      <c r="Q1669" s="257" t="str">
        <f>VLOOKUP(MONTH(Table2[[#This Row],[Date ]]),Months,2,0)</f>
        <v>July</v>
      </c>
      <c r="R1669" s="257" t="b">
        <f>COUNTIFS(Table2[Unique],Table2[[#This Row],[Unique]])&gt;1</f>
        <v>0</v>
      </c>
      <c r="S1669" s="257">
        <f>IF(Table2[[#This Row],[Status ]]="Solved",1,0)</f>
        <v>1</v>
      </c>
      <c r="T1669" s="257">
        <f>IF(Table2[[#This Row],[Status ]]="ongoing",1,0)</f>
        <v>0</v>
      </c>
    </row>
    <row r="1670" spans="1:20" x14ac:dyDescent="0.25">
      <c r="A1670" s="264">
        <v>5016632836</v>
      </c>
      <c r="B1670" s="269" t="str">
        <f>_xlfn.XLOOKUP(Table2[[#This Row],[K&amp;N REF ]],CAT_Details[Tracking Number],CAT_Details[S Ref],,0)</f>
        <v>20250704-S-70385</v>
      </c>
      <c r="C1670" s="270">
        <f>_xlfn.XLOOKUP(Table2[[#This Row],[K&amp;N REF ]],CAT_Details[Tracking Number],CAT_Details[TO Ref],,0)</f>
        <v>20250701752768</v>
      </c>
      <c r="D1670" s="270" t="str">
        <f>_xlfn.XLOOKUP(Table2[[#This Row],[K&amp;N REF ]],CAT_Details[Tracking Number],CAT_Details[Pickup Customer Name],,0)</f>
        <v>DAYCO EUROPE S.R.L.</v>
      </c>
      <c r="E1670" s="271" t="str">
        <f>_xlfn.XLOOKUP(Table2[[#This Row],[K&amp;N REF ]],CAT_Details[Tracking Number],CAT_Details[Delivery Country Code],,0)</f>
        <v>GB</v>
      </c>
      <c r="F1670" s="271" t="str">
        <f>_xlfn.XLOOKUP(Table2[[#This Row],[TO Ref]],CAT_Details[TO Ref],CAT_Details[Loc],,0)</f>
        <v>DX01-L5</v>
      </c>
      <c r="G1670" s="257" t="s">
        <v>24</v>
      </c>
      <c r="H1670" s="257" t="s">
        <v>197</v>
      </c>
      <c r="I1670" s="280">
        <v>45852</v>
      </c>
      <c r="J1670" s="257" t="s">
        <v>45</v>
      </c>
      <c r="K1670" s="257" t="s">
        <v>32</v>
      </c>
      <c r="L1670" s="280">
        <v>45852</v>
      </c>
      <c r="M1670" s="257" t="str">
        <f>IF(Table2[[#This Row],[Resolve Date]]="","ONGOING","SOLVED")</f>
        <v>SOLVED</v>
      </c>
      <c r="N1670" s="258" t="s">
        <v>30</v>
      </c>
      <c r="O1670" s="257" t="str">
        <f>Table2[[#This Row],[K&amp;N REF ]]&amp;Table2[[#This Row],[Issue type ]]</f>
        <v>5016632836MANCO</v>
      </c>
      <c r="P1670" s="257">
        <f>YEAR(Table2[[#This Row],[Date ]])</f>
        <v>2025</v>
      </c>
      <c r="Q1670" s="257" t="str">
        <f>VLOOKUP(MONTH(Table2[[#This Row],[Date ]]),Months,2,0)</f>
        <v>July</v>
      </c>
      <c r="R1670" s="257" t="b">
        <f>COUNTIFS(Table2[Unique],Table2[[#This Row],[Unique]])&gt;1</f>
        <v>0</v>
      </c>
      <c r="S1670" s="257">
        <f>IF(Table2[[#This Row],[Status ]]="Solved",1,0)</f>
        <v>1</v>
      </c>
      <c r="T1670" s="257">
        <f>IF(Table2[[#This Row],[Status ]]="ongoing",1,0)</f>
        <v>0</v>
      </c>
    </row>
    <row r="1671" spans="1:20" x14ac:dyDescent="0.25">
      <c r="A1671" s="264">
        <v>5016647557</v>
      </c>
      <c r="B1671" s="269" t="str">
        <f>_xlfn.XLOOKUP(Table2[[#This Row],[K&amp;N REF ]],CAT_Details[Tracking Number],CAT_Details[S Ref],,0)</f>
        <v>20250707-S-70606</v>
      </c>
      <c r="C1671" s="270">
        <f>_xlfn.XLOOKUP(Table2[[#This Row],[K&amp;N REF ]],CAT_Details[Tracking Number],CAT_Details[TO Ref],,0)</f>
        <v>20250707757070</v>
      </c>
      <c r="D1671" s="270" t="str">
        <f>_xlfn.XLOOKUP(Table2[[#This Row],[K&amp;N REF ]],CAT_Details[Tracking Number],CAT_Details[Pickup Customer Name],,0)</f>
        <v>BERGSTROM EUROPE LTD</v>
      </c>
      <c r="E1671" s="271" t="str">
        <f>_xlfn.XLOOKUP(Table2[[#This Row],[K&amp;N REF ]],CAT_Details[Tracking Number],CAT_Details[Delivery Country Code],,0)</f>
        <v>FR</v>
      </c>
      <c r="F1671" s="271">
        <f>_xlfn.XLOOKUP(Table2[[#This Row],[TO Ref]],CAT_Details[TO Ref],CAT_Details[Loc],,0)</f>
        <v>3705</v>
      </c>
      <c r="G1671" s="257" t="s">
        <v>199</v>
      </c>
      <c r="H1671" s="257" t="s">
        <v>35</v>
      </c>
      <c r="I1671" s="280">
        <v>45852</v>
      </c>
      <c r="J1671" s="257" t="s">
        <v>26</v>
      </c>
      <c r="K1671" s="257" t="s">
        <v>32</v>
      </c>
      <c r="L1671" s="280">
        <v>45852</v>
      </c>
      <c r="M1671" s="257" t="str">
        <f>IF(Table2[[#This Row],[Resolve Date]]="","ONGOING","SOLVED")</f>
        <v>SOLVED</v>
      </c>
      <c r="N1671" s="258" t="s">
        <v>30</v>
      </c>
      <c r="O1671" s="257" t="str">
        <f>Table2[[#This Row],[K&amp;N REF ]]&amp;Table2[[#This Row],[Issue type ]]</f>
        <v>5016647557NO LABELS</v>
      </c>
      <c r="P1671" s="257">
        <f>YEAR(Table2[[#This Row],[Date ]])</f>
        <v>2025</v>
      </c>
      <c r="Q1671" s="257" t="str">
        <f>VLOOKUP(MONTH(Table2[[#This Row],[Date ]]),Months,2,0)</f>
        <v>July</v>
      </c>
      <c r="R1671" s="257" t="b">
        <f>COUNTIFS(Table2[Unique],Table2[[#This Row],[Unique]])&gt;1</f>
        <v>0</v>
      </c>
      <c r="S1671" s="257">
        <f>IF(Table2[[#This Row],[Status ]]="Solved",1,0)</f>
        <v>1</v>
      </c>
      <c r="T1671" s="257">
        <f>IF(Table2[[#This Row],[Status ]]="ongoing",1,0)</f>
        <v>0</v>
      </c>
    </row>
    <row r="1672" spans="1:20" x14ac:dyDescent="0.25">
      <c r="A1672" s="264">
        <v>5016647557</v>
      </c>
      <c r="B1672" s="269" t="str">
        <f>_xlfn.XLOOKUP(Table2[[#This Row],[K&amp;N REF ]],CAT_Details[Tracking Number],CAT_Details[S Ref],,0)</f>
        <v>20250707-S-70606</v>
      </c>
      <c r="C1672" s="270">
        <f>_xlfn.XLOOKUP(Table2[[#This Row],[K&amp;N REF ]],CAT_Details[Tracking Number],CAT_Details[TO Ref],,0)</f>
        <v>20250707757070</v>
      </c>
      <c r="D1672" s="270" t="str">
        <f>_xlfn.XLOOKUP(Table2[[#This Row],[K&amp;N REF ]],CAT_Details[Tracking Number],CAT_Details[Pickup Customer Name],,0)</f>
        <v>BERGSTROM EUROPE LTD</v>
      </c>
      <c r="E1672" s="271" t="str">
        <f>_xlfn.XLOOKUP(Table2[[#This Row],[K&amp;N REF ]],CAT_Details[Tracking Number],CAT_Details[Delivery Country Code],,0)</f>
        <v>FR</v>
      </c>
      <c r="F1672" s="271">
        <f>_xlfn.XLOOKUP(Table2[[#This Row],[TO Ref]],CAT_Details[TO Ref],CAT_Details[Loc],,0)</f>
        <v>3705</v>
      </c>
      <c r="G1672" s="257" t="s">
        <v>199</v>
      </c>
      <c r="H1672" s="257" t="s">
        <v>25</v>
      </c>
      <c r="I1672" s="280">
        <v>45852</v>
      </c>
      <c r="J1672" s="257" t="s">
        <v>26</v>
      </c>
      <c r="K1672" s="257" t="s">
        <v>32</v>
      </c>
      <c r="L1672" s="280">
        <v>45852</v>
      </c>
      <c r="M1672" s="257" t="str">
        <f>IF(Table2[[#This Row],[Resolve Date]]="","ONGOING","SOLVED")</f>
        <v>SOLVED</v>
      </c>
      <c r="N1672" s="258" t="s">
        <v>30</v>
      </c>
      <c r="O1672" s="257" t="str">
        <f>Table2[[#This Row],[K&amp;N REF ]]&amp;Table2[[#This Row],[Issue type ]]</f>
        <v xml:space="preserve">5016647557DAMAGE </v>
      </c>
      <c r="P1672" s="257">
        <f>YEAR(Table2[[#This Row],[Date ]])</f>
        <v>2025</v>
      </c>
      <c r="Q1672" s="257" t="str">
        <f>VLOOKUP(MONTH(Table2[[#This Row],[Date ]]),Months,2,0)</f>
        <v>July</v>
      </c>
      <c r="R1672" s="257" t="b">
        <f>COUNTIFS(Table2[Unique],Table2[[#This Row],[Unique]])&gt;1</f>
        <v>0</v>
      </c>
      <c r="S1672" s="257">
        <f>IF(Table2[[#This Row],[Status ]]="Solved",1,0)</f>
        <v>1</v>
      </c>
      <c r="T1672" s="257">
        <f>IF(Table2[[#This Row],[Status ]]="ongoing",1,0)</f>
        <v>0</v>
      </c>
    </row>
    <row r="1673" spans="1:20" x14ac:dyDescent="0.25">
      <c r="A1673" s="264">
        <v>5016662027</v>
      </c>
      <c r="B1673" s="269" t="str">
        <f>_xlfn.XLOOKUP(Table2[[#This Row],[K&amp;N REF ]],CAT_Details[Tracking Number],CAT_Details[S Ref],,0)</f>
        <v>20250708-S-70378</v>
      </c>
      <c r="C1673" s="270">
        <f>_xlfn.XLOOKUP(Table2[[#This Row],[K&amp;N REF ]],CAT_Details[Tracking Number],CAT_Details[TO Ref],,0)</f>
        <v>20250707757413</v>
      </c>
      <c r="D1673" s="270" t="str">
        <f>_xlfn.XLOOKUP(Table2[[#This Row],[K&amp;N REF ]],CAT_Details[Tracking Number],CAT_Details[Pickup Customer Name],,0)</f>
        <v>THE BROCKMOOR FOUNDRY CO. LTD</v>
      </c>
      <c r="E1673" s="271" t="str">
        <f>_xlfn.XLOOKUP(Table2[[#This Row],[K&amp;N REF ]],CAT_Details[Tracking Number],CAT_Details[Delivery Country Code],,0)</f>
        <v>FR</v>
      </c>
      <c r="F1673" s="271">
        <f>_xlfn.XLOOKUP(Table2[[#This Row],[TO Ref]],CAT_Details[TO Ref],CAT_Details[Loc],,0)</f>
        <v>3705</v>
      </c>
      <c r="G1673" s="257" t="s">
        <v>199</v>
      </c>
      <c r="H1673" s="257" t="s">
        <v>31</v>
      </c>
      <c r="I1673" s="280">
        <v>45852</v>
      </c>
      <c r="J1673" s="257" t="s">
        <v>41</v>
      </c>
      <c r="K1673" s="257" t="s">
        <v>32</v>
      </c>
      <c r="L1673" s="280">
        <v>45852</v>
      </c>
      <c r="M1673" s="257" t="str">
        <f>IF(Table2[[#This Row],[Resolve Date]]="","ONGOING","SOLVED")</f>
        <v>SOLVED</v>
      </c>
      <c r="N1673" s="258" t="s">
        <v>30</v>
      </c>
      <c r="O1673" s="257" t="str">
        <f>Table2[[#This Row],[K&amp;N REF ]]&amp;Table2[[#This Row],[Issue type ]]</f>
        <v>5016662027MISSING LABELS ON SOME UNITS</v>
      </c>
      <c r="P1673" s="257">
        <f>YEAR(Table2[[#This Row],[Date ]])</f>
        <v>2025</v>
      </c>
      <c r="Q1673" s="257" t="str">
        <f>VLOOKUP(MONTH(Table2[[#This Row],[Date ]]),Months,2,0)</f>
        <v>July</v>
      </c>
      <c r="R1673" s="257" t="b">
        <f>COUNTIFS(Table2[Unique],Table2[[#This Row],[Unique]])&gt;1</f>
        <v>0</v>
      </c>
      <c r="S1673" s="257">
        <f>IF(Table2[[#This Row],[Status ]]="Solved",1,0)</f>
        <v>1</v>
      </c>
      <c r="T1673" s="257">
        <f>IF(Table2[[#This Row],[Status ]]="ongoing",1,0)</f>
        <v>0</v>
      </c>
    </row>
    <row r="1674" spans="1:20" x14ac:dyDescent="0.25">
      <c r="A1674" s="264">
        <v>5016690159</v>
      </c>
      <c r="B1674" s="269" t="str">
        <f>_xlfn.XLOOKUP(Table2[[#This Row],[K&amp;N REF ]],CAT_Details[Tracking Number],CAT_Details[S Ref],,0)</f>
        <v>20250710-S-70066</v>
      </c>
      <c r="C1674" s="270">
        <f>_xlfn.XLOOKUP(Table2[[#This Row],[K&amp;N REF ]],CAT_Details[Tracking Number],CAT_Details[TO Ref],,0)</f>
        <v>20250710760186</v>
      </c>
      <c r="D1674" s="270" t="str">
        <f>_xlfn.XLOOKUP(Table2[[#This Row],[K&amp;N REF ]],CAT_Details[Tracking Number],CAT_Details[Pickup Customer Name],,0)</f>
        <v>HYDRAFORCE HYDRAULICS LIMITED</v>
      </c>
      <c r="E1674" s="271" t="str">
        <f>_xlfn.XLOOKUP(Table2[[#This Row],[K&amp;N REF ]],CAT_Details[Tracking Number],CAT_Details[Delivery Country Code],,0)</f>
        <v>FR</v>
      </c>
      <c r="F1674" s="271">
        <f>_xlfn.XLOOKUP(Table2[[#This Row],[TO Ref]],CAT_Details[TO Ref],CAT_Details[Loc],,0)</f>
        <v>3705</v>
      </c>
      <c r="G1674" s="257" t="s">
        <v>199</v>
      </c>
      <c r="H1674" s="257" t="s">
        <v>35</v>
      </c>
      <c r="I1674" s="280">
        <v>45852</v>
      </c>
      <c r="J1674" s="257" t="s">
        <v>26</v>
      </c>
      <c r="K1674" s="257" t="s">
        <v>32</v>
      </c>
      <c r="L1674" s="280">
        <v>45852</v>
      </c>
      <c r="M1674" s="257" t="str">
        <f>IF(Table2[[#This Row],[Resolve Date]]="","ONGOING","SOLVED")</f>
        <v>SOLVED</v>
      </c>
      <c r="N1674" s="258" t="s">
        <v>30</v>
      </c>
      <c r="O1674" s="257" t="str">
        <f>Table2[[#This Row],[K&amp;N REF ]]&amp;Table2[[#This Row],[Issue type ]]</f>
        <v>5016690159NO LABELS</v>
      </c>
      <c r="P1674" s="257">
        <f>YEAR(Table2[[#This Row],[Date ]])</f>
        <v>2025</v>
      </c>
      <c r="Q1674" s="257" t="str">
        <f>VLOOKUP(MONTH(Table2[[#This Row],[Date ]]),Months,2,0)</f>
        <v>July</v>
      </c>
      <c r="R1674" s="257" t="b">
        <f>COUNTIFS(Table2[Unique],Table2[[#This Row],[Unique]])&gt;1</f>
        <v>0</v>
      </c>
      <c r="S1674" s="257">
        <f>IF(Table2[[#This Row],[Status ]]="Solved",1,0)</f>
        <v>1</v>
      </c>
      <c r="T1674" s="257">
        <f>IF(Table2[[#This Row],[Status ]]="ongoing",1,0)</f>
        <v>0</v>
      </c>
    </row>
    <row r="1675" spans="1:20" x14ac:dyDescent="0.25">
      <c r="A1675" s="264">
        <v>5016616888</v>
      </c>
      <c r="B1675" s="269" t="str">
        <f>_xlfn.XLOOKUP(Table2[[#This Row],[K&amp;N REF ]],CAT_Details[Tracking Number],CAT_Details[S Ref],,0)</f>
        <v>20250703-S-70489</v>
      </c>
      <c r="C1675" s="270">
        <f>_xlfn.XLOOKUP(Table2[[#This Row],[K&amp;N REF ]],CAT_Details[Tracking Number],CAT_Details[TO Ref],,0)</f>
        <v>20250703754983</v>
      </c>
      <c r="D1675" s="270" t="str">
        <f>_xlfn.XLOOKUP(Table2[[#This Row],[K&amp;N REF ]],CAT_Details[Tracking Number],CAT_Details[Pickup Customer Name],,0)</f>
        <v>Nordic Lights Ltd</v>
      </c>
      <c r="E1675" s="271" t="str">
        <f>_xlfn.XLOOKUP(Table2[[#This Row],[K&amp;N REF ]],CAT_Details[Tracking Number],CAT_Details[Delivery Country Code],,0)</f>
        <v>FR</v>
      </c>
      <c r="F1675" s="271">
        <f>_xlfn.XLOOKUP(Table2[[#This Row],[TO Ref]],CAT_Details[TO Ref],CAT_Details[Loc],,0)</f>
        <v>3705</v>
      </c>
      <c r="G1675" s="257" t="s">
        <v>44</v>
      </c>
      <c r="H1675" s="257" t="s">
        <v>49</v>
      </c>
      <c r="I1675" s="280">
        <v>45852</v>
      </c>
      <c r="J1675" s="257" t="s">
        <v>26</v>
      </c>
      <c r="K1675" s="257" t="s">
        <v>32</v>
      </c>
      <c r="L1675" s="280">
        <v>45852</v>
      </c>
      <c r="M1675" s="257" t="str">
        <f>IF(Table2[[#This Row],[Resolve Date]]="","ONGOING","SOLVED")</f>
        <v>SOLVED</v>
      </c>
      <c r="N1675" s="258" t="s">
        <v>30</v>
      </c>
      <c r="O1675" s="257" t="str">
        <f>Table2[[#This Row],[K&amp;N REF ]]&amp;Table2[[#This Row],[Issue type ]]</f>
        <v>5016616888XX LABELS</v>
      </c>
      <c r="P1675" s="257">
        <f>YEAR(Table2[[#This Row],[Date ]])</f>
        <v>2025</v>
      </c>
      <c r="Q1675" s="257" t="str">
        <f>VLOOKUP(MONTH(Table2[[#This Row],[Date ]]),Months,2,0)</f>
        <v>July</v>
      </c>
      <c r="R1675" s="257" t="b">
        <f>COUNTIFS(Table2[Unique],Table2[[#This Row],[Unique]])&gt;1</f>
        <v>0</v>
      </c>
      <c r="S1675" s="257">
        <f>IF(Table2[[#This Row],[Status ]]="Solved",1,0)</f>
        <v>1</v>
      </c>
      <c r="T1675" s="257">
        <f>IF(Table2[[#This Row],[Status ]]="ongoing",1,0)</f>
        <v>0</v>
      </c>
    </row>
    <row r="1676" spans="1:20" x14ac:dyDescent="0.25">
      <c r="A1676" s="264">
        <v>5016661707</v>
      </c>
      <c r="B1676" s="269" t="str">
        <f>_xlfn.XLOOKUP(Table2[[#This Row],[K&amp;N REF ]],CAT_Details[Tracking Number],CAT_Details[S Ref],,0)</f>
        <v>20250708-S-70519</v>
      </c>
      <c r="C1676" s="270">
        <f>_xlfn.XLOOKUP(Table2[[#This Row],[K&amp;N REF ]],CAT_Details[Tracking Number],CAT_Details[TO Ref],,0)</f>
        <v>20250708757640</v>
      </c>
      <c r="D1676" s="270" t="str">
        <f>_xlfn.XLOOKUP(Table2[[#This Row],[K&amp;N REF ]],CAT_Details[Tracking Number],CAT_Details[Pickup Customer Name],,0)</f>
        <v>Gates Hydraulics S.R.O.</v>
      </c>
      <c r="E1676" s="271" t="str">
        <f>_xlfn.XLOOKUP(Table2[[#This Row],[K&amp;N REF ]],CAT_Details[Tracking Number],CAT_Details[Delivery Country Code],,0)</f>
        <v>FR</v>
      </c>
      <c r="F1676" s="271">
        <f>_xlfn.XLOOKUP(Table2[[#This Row],[TO Ref]],CAT_Details[TO Ref],CAT_Details[Loc],,0)</f>
        <v>3705</v>
      </c>
      <c r="G1676" s="257" t="s">
        <v>38</v>
      </c>
      <c r="H1676" s="257" t="s">
        <v>49</v>
      </c>
      <c r="I1676" s="280">
        <v>45852</v>
      </c>
      <c r="J1676" s="257" t="s">
        <v>41</v>
      </c>
      <c r="K1676" s="257" t="s">
        <v>32</v>
      </c>
      <c r="L1676" s="280">
        <v>45852</v>
      </c>
      <c r="M1676" s="257" t="str">
        <f>IF(Table2[[#This Row],[Resolve Date]]="","ONGOING","SOLVED")</f>
        <v>SOLVED</v>
      </c>
      <c r="N1676" s="258" t="s">
        <v>30</v>
      </c>
      <c r="O1676" s="257" t="str">
        <f>Table2[[#This Row],[K&amp;N REF ]]&amp;Table2[[#This Row],[Issue type ]]</f>
        <v>5016661707XX LABELS</v>
      </c>
      <c r="P1676" s="257">
        <f>YEAR(Table2[[#This Row],[Date ]])</f>
        <v>2025</v>
      </c>
      <c r="Q1676" s="257" t="str">
        <f>VLOOKUP(MONTH(Table2[[#This Row],[Date ]]),Months,2,0)</f>
        <v>July</v>
      </c>
      <c r="R1676" s="257" t="b">
        <f>COUNTIFS(Table2[Unique],Table2[[#This Row],[Unique]])&gt;1</f>
        <v>0</v>
      </c>
      <c r="S1676" s="257">
        <f>IF(Table2[[#This Row],[Status ]]="Solved",1,0)</f>
        <v>1</v>
      </c>
      <c r="T1676" s="257">
        <f>IF(Table2[[#This Row],[Status ]]="ongoing",1,0)</f>
        <v>0</v>
      </c>
    </row>
    <row r="1677" spans="1:20" x14ac:dyDescent="0.25">
      <c r="A1677" s="264">
        <v>5016573253</v>
      </c>
      <c r="B1677" s="269" t="str">
        <f>_xlfn.XLOOKUP(Table2[[#This Row],[K&amp;N REF ]],CAT_Details[Tracking Number],CAT_Details[S Ref],,0)</f>
        <v>20250630-S-70473</v>
      </c>
      <c r="C1677" s="270">
        <f>_xlfn.XLOOKUP(Table2[[#This Row],[K&amp;N REF ]],CAT_Details[Tracking Number],CAT_Details[TO Ref],,0)</f>
        <v>20250625748982</v>
      </c>
      <c r="D1677" s="270" t="str">
        <f>_xlfn.XLOOKUP(Table2[[#This Row],[K&amp;N REF ]],CAT_Details[Tracking Number],CAT_Details[Pickup Customer Name],,0)</f>
        <v>BorgWarner Blonie</v>
      </c>
      <c r="E1677" s="271" t="str">
        <f>_xlfn.XLOOKUP(Table2[[#This Row],[K&amp;N REF ]],CAT_Details[Tracking Number],CAT_Details[Delivery Country Code],,0)</f>
        <v>GB</v>
      </c>
      <c r="F1677" s="271" t="str">
        <f>_xlfn.XLOOKUP(Table2[[#This Row],[TO Ref]],CAT_Details[TO Ref],CAT_Details[Loc],,0)</f>
        <v>DX01-L5</v>
      </c>
      <c r="G1677" s="257" t="s">
        <v>221</v>
      </c>
      <c r="H1677" s="257" t="s">
        <v>197</v>
      </c>
      <c r="I1677" s="280">
        <v>45852</v>
      </c>
      <c r="J1677" s="257" t="s">
        <v>45</v>
      </c>
      <c r="K1677" s="257" t="s">
        <v>32</v>
      </c>
      <c r="L1677" s="280">
        <v>45856</v>
      </c>
      <c r="M1677" s="257" t="str">
        <f>IF(Table2[[#This Row],[Resolve Date]]="","ONGOING","SOLVED")</f>
        <v>SOLVED</v>
      </c>
      <c r="N1677" s="258" t="s">
        <v>225</v>
      </c>
      <c r="O1677" s="257" t="str">
        <f>Table2[[#This Row],[K&amp;N REF ]]&amp;Table2[[#This Row],[Issue type ]]</f>
        <v>5016573253MANCO</v>
      </c>
      <c r="P1677" s="257">
        <f>YEAR(Table2[[#This Row],[Date ]])</f>
        <v>2025</v>
      </c>
      <c r="Q1677" s="257" t="str">
        <f>VLOOKUP(MONTH(Table2[[#This Row],[Date ]]),Months,2,0)</f>
        <v>July</v>
      </c>
      <c r="R1677" s="257" t="b">
        <f>COUNTIFS(Table2[Unique],Table2[[#This Row],[Unique]])&gt;1</f>
        <v>0</v>
      </c>
      <c r="S1677" s="257">
        <f>IF(Table2[[#This Row],[Status ]]="Solved",1,0)</f>
        <v>1</v>
      </c>
      <c r="T1677" s="257">
        <f>IF(Table2[[#This Row],[Status ]]="ongoing",1,0)</f>
        <v>0</v>
      </c>
    </row>
    <row r="1678" spans="1:20" x14ac:dyDescent="0.25">
      <c r="A1678" s="264">
        <v>5016646958</v>
      </c>
      <c r="B1678" s="269" t="str">
        <f>_xlfn.XLOOKUP(Table2[[#This Row],[K&amp;N REF ]],CAT_Details[Tracking Number],CAT_Details[S Ref],,0)</f>
        <v>20250707-S-70569</v>
      </c>
      <c r="C1678" s="270">
        <f>_xlfn.XLOOKUP(Table2[[#This Row],[K&amp;N REF ]],CAT_Details[Tracking Number],CAT_Details[TO Ref],,0)</f>
        <v>20250707756920</v>
      </c>
      <c r="D1678" s="270" t="str">
        <f>_xlfn.XLOOKUP(Table2[[#This Row],[K&amp;N REF ]],CAT_Details[Tracking Number],CAT_Details[Pickup Customer Name],,0)</f>
        <v>Isselburg Guß- und Bearbeitung Gmbh</v>
      </c>
      <c r="E1678" s="271" t="str">
        <f>_xlfn.XLOOKUP(Table2[[#This Row],[K&amp;N REF ]],CAT_Details[Tracking Number],CAT_Details[Delivery Country Code],,0)</f>
        <v>GB</v>
      </c>
      <c r="F1678" s="271" t="str">
        <f>_xlfn.XLOOKUP(Table2[[#This Row],[TO Ref]],CAT_Details[TO Ref],CAT_Details[Loc],,0)</f>
        <v>MY02</v>
      </c>
      <c r="G1678" s="257" t="s">
        <v>213</v>
      </c>
      <c r="H1678" s="257" t="s">
        <v>35</v>
      </c>
      <c r="I1678" s="280">
        <v>45852</v>
      </c>
      <c r="J1678" s="257" t="s">
        <v>26</v>
      </c>
      <c r="K1678" s="257" t="s">
        <v>32</v>
      </c>
      <c r="L1678" s="280">
        <v>45852</v>
      </c>
      <c r="M1678" s="257" t="str">
        <f>IF(Table2[[#This Row],[Resolve Date]]="","ONGOING","SOLVED")</f>
        <v>SOLVED</v>
      </c>
      <c r="N1678" s="258" t="s">
        <v>30</v>
      </c>
      <c r="O1678" s="257" t="str">
        <f>Table2[[#This Row],[K&amp;N REF ]]&amp;Table2[[#This Row],[Issue type ]]</f>
        <v>5016646958NO LABELS</v>
      </c>
      <c r="P1678" s="257">
        <f>YEAR(Table2[[#This Row],[Date ]])</f>
        <v>2025</v>
      </c>
      <c r="Q1678" s="257" t="str">
        <f>VLOOKUP(MONTH(Table2[[#This Row],[Date ]]),Months,2,0)</f>
        <v>July</v>
      </c>
      <c r="R1678" s="257" t="b">
        <f>COUNTIFS(Table2[Unique],Table2[[#This Row],[Unique]])&gt;1</f>
        <v>0</v>
      </c>
      <c r="S1678" s="257">
        <f>IF(Table2[[#This Row],[Status ]]="Solved",1,0)</f>
        <v>1</v>
      </c>
      <c r="T1678" s="257">
        <f>IF(Table2[[#This Row],[Status ]]="ongoing",1,0)</f>
        <v>0</v>
      </c>
    </row>
    <row r="1679" spans="1:20" x14ac:dyDescent="0.25">
      <c r="A1679" s="264">
        <v>5016662133</v>
      </c>
      <c r="B1679" s="269" t="str">
        <f>_xlfn.XLOOKUP(Table2[[#This Row],[K&amp;N REF ]],CAT_Details[Tracking Number],CAT_Details[S Ref],,0)</f>
        <v>20250708-S-70274</v>
      </c>
      <c r="C1679" s="270">
        <f>_xlfn.XLOOKUP(Table2[[#This Row],[K&amp;N REF ]],CAT_Details[Tracking Number],CAT_Details[TO Ref],,0)</f>
        <v>20250707757348</v>
      </c>
      <c r="D1679" s="270" t="str">
        <f>_xlfn.XLOOKUP(Table2[[#This Row],[K&amp;N REF ]],CAT_Details[Tracking Number],CAT_Details[Pickup Customer Name],,0)</f>
        <v>Woodward Aken GmbH</v>
      </c>
      <c r="E1679" s="271" t="str">
        <f>_xlfn.XLOOKUP(Table2[[#This Row],[K&amp;N REF ]],CAT_Details[Tracking Number],CAT_Details[Delivery Country Code],,0)</f>
        <v>GB</v>
      </c>
      <c r="F1679" s="271" t="str">
        <f>_xlfn.XLOOKUP(Table2[[#This Row],[TO Ref]],CAT_Details[TO Ref],CAT_Details[Loc],,0)</f>
        <v>MY02</v>
      </c>
      <c r="G1679" s="257" t="s">
        <v>213</v>
      </c>
      <c r="H1679" s="257" t="s">
        <v>35</v>
      </c>
      <c r="I1679" s="280">
        <v>45852</v>
      </c>
      <c r="J1679" s="257" t="s">
        <v>26</v>
      </c>
      <c r="K1679" s="257" t="s">
        <v>32</v>
      </c>
      <c r="L1679" s="280">
        <v>45852</v>
      </c>
      <c r="M1679" s="257" t="str">
        <f>IF(Table2[[#This Row],[Resolve Date]]="","ONGOING","SOLVED")</f>
        <v>SOLVED</v>
      </c>
      <c r="N1679" s="258" t="s">
        <v>30</v>
      </c>
      <c r="O1679" s="257" t="str">
        <f>Table2[[#This Row],[K&amp;N REF ]]&amp;Table2[[#This Row],[Issue type ]]</f>
        <v>5016662133NO LABELS</v>
      </c>
      <c r="P1679" s="257">
        <f>YEAR(Table2[[#This Row],[Date ]])</f>
        <v>2025</v>
      </c>
      <c r="Q1679" s="257" t="str">
        <f>VLOOKUP(MONTH(Table2[[#This Row],[Date ]]),Months,2,0)</f>
        <v>July</v>
      </c>
      <c r="R1679" s="257" t="b">
        <f>COUNTIFS(Table2[Unique],Table2[[#This Row],[Unique]])&gt;1</f>
        <v>0</v>
      </c>
      <c r="S1679" s="257">
        <f>IF(Table2[[#This Row],[Status ]]="Solved",1,0)</f>
        <v>1</v>
      </c>
      <c r="T1679" s="257">
        <f>IF(Table2[[#This Row],[Status ]]="ongoing",1,0)</f>
        <v>0</v>
      </c>
    </row>
    <row r="1680" spans="1:20" x14ac:dyDescent="0.25">
      <c r="A1680" s="264">
        <v>5016661757</v>
      </c>
      <c r="B1680" s="269" t="str">
        <f>_xlfn.XLOOKUP(Table2[[#This Row],[K&amp;N REF ]],CAT_Details[Tracking Number],CAT_Details[S Ref],,0)</f>
        <v>20250708-S-70273</v>
      </c>
      <c r="C1680" s="270">
        <f>_xlfn.XLOOKUP(Table2[[#This Row],[K&amp;N REF ]],CAT_Details[Tracking Number],CAT_Details[TO Ref],,0)</f>
        <v>20250708758045</v>
      </c>
      <c r="D1680" s="270" t="str">
        <f>_xlfn.XLOOKUP(Table2[[#This Row],[K&amp;N REF ]],CAT_Details[Tracking Number],CAT_Details[Pickup Customer Name],,0)</f>
        <v>Bosch Rexroth AG Werk Horb</v>
      </c>
      <c r="E1680" s="271" t="str">
        <f>_xlfn.XLOOKUP(Table2[[#This Row],[K&amp;N REF ]],CAT_Details[Tracking Number],CAT_Details[Delivery Country Code],,0)</f>
        <v>GB</v>
      </c>
      <c r="F1680" s="271" t="str">
        <f>_xlfn.XLOOKUP(Table2[[#This Row],[TO Ref]],CAT_Details[TO Ref],CAT_Details[Loc],,0)</f>
        <v>U2-L5</v>
      </c>
      <c r="G1680" s="257" t="s">
        <v>213</v>
      </c>
      <c r="H1680" s="257" t="s">
        <v>35</v>
      </c>
      <c r="I1680" s="280">
        <v>45852</v>
      </c>
      <c r="J1680" s="257" t="s">
        <v>26</v>
      </c>
      <c r="K1680" s="257" t="s">
        <v>32</v>
      </c>
      <c r="L1680" s="280">
        <v>45852</v>
      </c>
      <c r="M1680" s="257" t="str">
        <f>IF(Table2[[#This Row],[Resolve Date]]="","ONGOING","SOLVED")</f>
        <v>SOLVED</v>
      </c>
      <c r="N1680" s="258" t="s">
        <v>30</v>
      </c>
      <c r="O1680" s="257" t="str">
        <f>Table2[[#This Row],[K&amp;N REF ]]&amp;Table2[[#This Row],[Issue type ]]</f>
        <v>5016661757NO LABELS</v>
      </c>
      <c r="P1680" s="257">
        <f>YEAR(Table2[[#This Row],[Date ]])</f>
        <v>2025</v>
      </c>
      <c r="Q1680" s="257" t="str">
        <f>VLOOKUP(MONTH(Table2[[#This Row],[Date ]]),Months,2,0)</f>
        <v>July</v>
      </c>
      <c r="R1680" s="257" t="b">
        <f>COUNTIFS(Table2[Unique],Table2[[#This Row],[Unique]])&gt;1</f>
        <v>0</v>
      </c>
      <c r="S1680" s="257">
        <f>IF(Table2[[#This Row],[Status ]]="Solved",1,0)</f>
        <v>1</v>
      </c>
      <c r="T1680" s="257">
        <f>IF(Table2[[#This Row],[Status ]]="ongoing",1,0)</f>
        <v>0</v>
      </c>
    </row>
    <row r="1681" spans="1:20" x14ac:dyDescent="0.25">
      <c r="A1681" s="264">
        <v>5016661788</v>
      </c>
      <c r="B1681" s="269" t="str">
        <f>_xlfn.XLOOKUP(Table2[[#This Row],[K&amp;N REF ]],CAT_Details[Tracking Number],CAT_Details[S Ref],,0)</f>
        <v>20250709-S-70104</v>
      </c>
      <c r="C1681" s="270">
        <f>_xlfn.XLOOKUP(Table2[[#This Row],[K&amp;N REF ]],CAT_Details[Tracking Number],CAT_Details[TO Ref],,0)</f>
        <v>20250709758825</v>
      </c>
      <c r="D1681" s="270" t="str">
        <f>_xlfn.XLOOKUP(Table2[[#This Row],[K&amp;N REF ]],CAT_Details[Tracking Number],CAT_Details[Pickup Customer Name],,0)</f>
        <v>ZF FRIEDRICHSHAFEN AG</v>
      </c>
      <c r="E1681" s="271" t="str">
        <f>_xlfn.XLOOKUP(Table2[[#This Row],[K&amp;N REF ]],CAT_Details[Tracking Number],CAT_Details[Delivery Country Code],,0)</f>
        <v>GB</v>
      </c>
      <c r="F1681" s="271">
        <f>_xlfn.XLOOKUP(Table2[[#This Row],[TO Ref]],CAT_Details[TO Ref],CAT_Details[Loc],,0)</f>
        <v>3402</v>
      </c>
      <c r="G1681" s="257" t="s">
        <v>213</v>
      </c>
      <c r="H1681" s="257" t="s">
        <v>35</v>
      </c>
      <c r="I1681" s="280">
        <v>45852</v>
      </c>
      <c r="J1681" s="257" t="s">
        <v>26</v>
      </c>
      <c r="K1681" s="257" t="s">
        <v>32</v>
      </c>
      <c r="L1681" s="280">
        <v>45852</v>
      </c>
      <c r="M1681" s="257" t="str">
        <f>IF(Table2[[#This Row],[Resolve Date]]="","ONGOING","SOLVED")</f>
        <v>SOLVED</v>
      </c>
      <c r="N1681" s="258" t="s">
        <v>30</v>
      </c>
      <c r="O1681" s="257" t="str">
        <f>Table2[[#This Row],[K&amp;N REF ]]&amp;Table2[[#This Row],[Issue type ]]</f>
        <v>5016661788NO LABELS</v>
      </c>
      <c r="P1681" s="257">
        <f>YEAR(Table2[[#This Row],[Date ]])</f>
        <v>2025</v>
      </c>
      <c r="Q1681" s="257" t="str">
        <f>VLOOKUP(MONTH(Table2[[#This Row],[Date ]]),Months,2,0)</f>
        <v>July</v>
      </c>
      <c r="R1681" s="257" t="b">
        <f>COUNTIFS(Table2[Unique],Table2[[#This Row],[Unique]])&gt;1</f>
        <v>0</v>
      </c>
      <c r="S1681" s="257">
        <f>IF(Table2[[#This Row],[Status ]]="Solved",1,0)</f>
        <v>1</v>
      </c>
      <c r="T1681" s="257">
        <f>IF(Table2[[#This Row],[Status ]]="ongoing",1,0)</f>
        <v>0</v>
      </c>
    </row>
    <row r="1682" spans="1:20" x14ac:dyDescent="0.25">
      <c r="A1682" s="264">
        <v>5016647508</v>
      </c>
      <c r="B1682" s="269" t="str">
        <f>_xlfn.XLOOKUP(Table2[[#This Row],[K&amp;N REF ]],CAT_Details[Tracking Number],CAT_Details[S Ref],,0)</f>
        <v>20250707-S-70334</v>
      </c>
      <c r="C1682" s="270">
        <f>_xlfn.XLOOKUP(Table2[[#This Row],[K&amp;N REF ]],CAT_Details[Tracking Number],CAT_Details[TO Ref],,0)</f>
        <v>20250703755386</v>
      </c>
      <c r="D1682" s="270" t="str">
        <f>_xlfn.XLOOKUP(Table2[[#This Row],[K&amp;N REF ]],CAT_Details[Tracking Number],CAT_Details[Pickup Customer Name],,0)</f>
        <v>MOTA SA</v>
      </c>
      <c r="E1682" s="271" t="str">
        <f>_xlfn.XLOOKUP(Table2[[#This Row],[K&amp;N REF ]],CAT_Details[Tracking Number],CAT_Details[Delivery Country Code],,0)</f>
        <v>GB</v>
      </c>
      <c r="F1682" s="271" t="str">
        <f>_xlfn.XLOOKUP(Table2[[#This Row],[TO Ref]],CAT_Details[TO Ref],CAT_Details[Loc],,0)</f>
        <v>DX01-L5</v>
      </c>
      <c r="G1682" s="257" t="s">
        <v>219</v>
      </c>
      <c r="H1682" s="257" t="s">
        <v>35</v>
      </c>
      <c r="I1682" s="280">
        <v>45852</v>
      </c>
      <c r="J1682" s="257" t="s">
        <v>26</v>
      </c>
      <c r="K1682" s="257" t="s">
        <v>32</v>
      </c>
      <c r="L1682" s="280">
        <v>45852</v>
      </c>
      <c r="M1682" s="257" t="str">
        <f>IF(Table2[[#This Row],[Resolve Date]]="","ONGOING","SOLVED")</f>
        <v>SOLVED</v>
      </c>
      <c r="N1682" s="258" t="s">
        <v>30</v>
      </c>
      <c r="O1682" s="257" t="str">
        <f>Table2[[#This Row],[K&amp;N REF ]]&amp;Table2[[#This Row],[Issue type ]]</f>
        <v>5016647508NO LABELS</v>
      </c>
      <c r="P1682" s="257">
        <f>YEAR(Table2[[#This Row],[Date ]])</f>
        <v>2025</v>
      </c>
      <c r="Q1682" s="257" t="str">
        <f>VLOOKUP(MONTH(Table2[[#This Row],[Date ]]),Months,2,0)</f>
        <v>July</v>
      </c>
      <c r="R1682" s="257" t="b">
        <f>COUNTIFS(Table2[Unique],Table2[[#This Row],[Unique]])&gt;1</f>
        <v>0</v>
      </c>
      <c r="S1682" s="257">
        <f>IF(Table2[[#This Row],[Status ]]="Solved",1,0)</f>
        <v>1</v>
      </c>
      <c r="T1682" s="257">
        <f>IF(Table2[[#This Row],[Status ]]="ongoing",1,0)</f>
        <v>0</v>
      </c>
    </row>
    <row r="1683" spans="1:20" x14ac:dyDescent="0.25">
      <c r="A1683" s="264">
        <v>5016647533</v>
      </c>
      <c r="B1683" s="269" t="str">
        <f>_xlfn.XLOOKUP(Table2[[#This Row],[K&amp;N REF ]],CAT_Details[Tracking Number],CAT_Details[S Ref],,0)</f>
        <v>20250707-S-70333</v>
      </c>
      <c r="C1683" s="270">
        <f>_xlfn.XLOOKUP(Table2[[#This Row],[K&amp;N REF ]],CAT_Details[Tracking Number],CAT_Details[TO Ref],,0)</f>
        <v>20250704755711</v>
      </c>
      <c r="D1683" s="270" t="str">
        <f>_xlfn.XLOOKUP(Table2[[#This Row],[K&amp;N REF ]],CAT_Details[Tracking Number],CAT_Details[Pickup Customer Name],,0)</f>
        <v>TIMKEN EUROPEAN SERVICE CENTER</v>
      </c>
      <c r="E1683" s="271" t="str">
        <f>_xlfn.XLOOKUP(Table2[[#This Row],[K&amp;N REF ]],CAT_Details[Tracking Number],CAT_Details[Delivery Country Code],,0)</f>
        <v>GB</v>
      </c>
      <c r="F1683" s="271" t="str">
        <f>_xlfn.XLOOKUP(Table2[[#This Row],[TO Ref]],CAT_Details[TO Ref],CAT_Details[Loc],,0)</f>
        <v>DK-BM01</v>
      </c>
      <c r="G1683" s="257" t="s">
        <v>219</v>
      </c>
      <c r="H1683" s="257" t="s">
        <v>35</v>
      </c>
      <c r="I1683" s="280">
        <v>45852</v>
      </c>
      <c r="J1683" s="257" t="s">
        <v>26</v>
      </c>
      <c r="K1683" s="257" t="s">
        <v>32</v>
      </c>
      <c r="L1683" s="280">
        <v>45852</v>
      </c>
      <c r="M1683" s="257" t="str">
        <f>IF(Table2[[#This Row],[Resolve Date]]="","ONGOING","SOLVED")</f>
        <v>SOLVED</v>
      </c>
      <c r="N1683" s="258" t="s">
        <v>30</v>
      </c>
      <c r="O1683" s="257" t="str">
        <f>Table2[[#This Row],[K&amp;N REF ]]&amp;Table2[[#This Row],[Issue type ]]</f>
        <v>5016647533NO LABELS</v>
      </c>
      <c r="P1683" s="257">
        <f>YEAR(Table2[[#This Row],[Date ]])</f>
        <v>2025</v>
      </c>
      <c r="Q1683" s="257" t="str">
        <f>VLOOKUP(MONTH(Table2[[#This Row],[Date ]]),Months,2,0)</f>
        <v>July</v>
      </c>
      <c r="R1683" s="257" t="b">
        <f>COUNTIFS(Table2[Unique],Table2[[#This Row],[Unique]])&gt;1</f>
        <v>0</v>
      </c>
      <c r="S1683" s="257">
        <f>IF(Table2[[#This Row],[Status ]]="Solved",1,0)</f>
        <v>1</v>
      </c>
      <c r="T1683" s="257">
        <f>IF(Table2[[#This Row],[Status ]]="ongoing",1,0)</f>
        <v>0</v>
      </c>
    </row>
    <row r="1684" spans="1:20" x14ac:dyDescent="0.25">
      <c r="A1684" s="264">
        <v>5016661798</v>
      </c>
      <c r="B1684" s="269" t="str">
        <f>_xlfn.XLOOKUP(Table2[[#This Row],[K&amp;N REF ]],CAT_Details[Tracking Number],CAT_Details[S Ref],,0)</f>
        <v>20250708-S-70426</v>
      </c>
      <c r="C1684" s="270">
        <f>_xlfn.XLOOKUP(Table2[[#This Row],[K&amp;N REF ]],CAT_Details[Tracking Number],CAT_Details[TO Ref],,0)</f>
        <v>20250707756938</v>
      </c>
      <c r="D1684" s="270" t="str">
        <f>_xlfn.XLOOKUP(Table2[[#This Row],[K&amp;N REF ]],CAT_Details[Tracking Number],CAT_Details[Pickup Customer Name],,0)</f>
        <v>La Fonte Ardennaise 2</v>
      </c>
      <c r="E1684" s="271" t="str">
        <f>_xlfn.XLOOKUP(Table2[[#This Row],[K&amp;N REF ]],CAT_Details[Tracking Number],CAT_Details[Delivery Country Code],,0)</f>
        <v>GB</v>
      </c>
      <c r="F1684" s="271" t="str">
        <f>_xlfn.XLOOKUP(Table2[[#This Row],[TO Ref]],CAT_Details[TO Ref],CAT_Details[Loc],,0)</f>
        <v>DK-BM01</v>
      </c>
      <c r="G1684" s="257" t="s">
        <v>219</v>
      </c>
      <c r="H1684" s="257" t="s">
        <v>31</v>
      </c>
      <c r="I1684" s="280">
        <v>45852</v>
      </c>
      <c r="J1684" s="257" t="s">
        <v>26</v>
      </c>
      <c r="K1684" s="257" t="s">
        <v>32</v>
      </c>
      <c r="L1684" s="280">
        <v>45852</v>
      </c>
      <c r="M1684" s="257" t="str">
        <f>IF(Table2[[#This Row],[Resolve Date]]="","ONGOING","SOLVED")</f>
        <v>SOLVED</v>
      </c>
      <c r="N1684" s="258" t="s">
        <v>30</v>
      </c>
      <c r="O1684" s="257" t="str">
        <f>Table2[[#This Row],[K&amp;N REF ]]&amp;Table2[[#This Row],[Issue type ]]</f>
        <v>5016661798MISSING LABELS ON SOME UNITS</v>
      </c>
      <c r="P1684" s="257">
        <f>YEAR(Table2[[#This Row],[Date ]])</f>
        <v>2025</v>
      </c>
      <c r="Q1684" s="257" t="str">
        <f>VLOOKUP(MONTH(Table2[[#This Row],[Date ]]),Months,2,0)</f>
        <v>July</v>
      </c>
      <c r="R1684" s="257" t="b">
        <f>COUNTIFS(Table2[Unique],Table2[[#This Row],[Unique]])&gt;1</f>
        <v>0</v>
      </c>
      <c r="S1684" s="257">
        <f>IF(Table2[[#This Row],[Status ]]="Solved",1,0)</f>
        <v>1</v>
      </c>
      <c r="T1684" s="257">
        <f>IF(Table2[[#This Row],[Status ]]="ongoing",1,0)</f>
        <v>0</v>
      </c>
    </row>
    <row r="1685" spans="1:20" x14ac:dyDescent="0.25">
      <c r="A1685" s="264">
        <v>5016632587</v>
      </c>
      <c r="B1685" s="269" t="str">
        <f>_xlfn.XLOOKUP(Table2[[#This Row],[K&amp;N REF ]],CAT_Details[Tracking Number],CAT_Details[S Ref],,0)</f>
        <v>20250704-S-70400</v>
      </c>
      <c r="C1685" s="270">
        <f>_xlfn.XLOOKUP(Table2[[#This Row],[K&amp;N REF ]],CAT_Details[Tracking Number],CAT_Details[TO Ref],,0)</f>
        <v>20250703755394</v>
      </c>
      <c r="D1685" s="270" t="str">
        <f>_xlfn.XLOOKUP(Table2[[#This Row],[K&amp;N REF ]],CAT_Details[Tracking Number],CAT_Details[Pickup Customer Name],,0)</f>
        <v>GKN Sinter Metals AG</v>
      </c>
      <c r="E1685" s="271" t="str">
        <f>_xlfn.XLOOKUP(Table2[[#This Row],[K&amp;N REF ]],CAT_Details[Tracking Number],CAT_Details[Delivery Country Code],,0)</f>
        <v>GB</v>
      </c>
      <c r="F1685" s="271" t="str">
        <f>_xlfn.XLOOKUP(Table2[[#This Row],[TO Ref]],CAT_Details[TO Ref],CAT_Details[Loc],,0)</f>
        <v>OYL1</v>
      </c>
      <c r="G1685" s="257" t="s">
        <v>24</v>
      </c>
      <c r="H1685" s="257" t="s">
        <v>35</v>
      </c>
      <c r="I1685" s="280">
        <v>45853</v>
      </c>
      <c r="J1685" s="257" t="s">
        <v>26</v>
      </c>
      <c r="K1685" s="257" t="s">
        <v>32</v>
      </c>
      <c r="L1685" s="280">
        <v>45853</v>
      </c>
      <c r="M1685" s="257" t="str">
        <f>IF(Table2[[#This Row],[Resolve Date]]="","ONGOING","SOLVED")</f>
        <v>SOLVED</v>
      </c>
      <c r="N1685" s="258" t="s">
        <v>30</v>
      </c>
      <c r="O1685" s="257" t="str">
        <f>Table2[[#This Row],[K&amp;N REF ]]&amp;Table2[[#This Row],[Issue type ]]</f>
        <v>5016632587NO LABELS</v>
      </c>
      <c r="P1685" s="257">
        <f>YEAR(Table2[[#This Row],[Date ]])</f>
        <v>2025</v>
      </c>
      <c r="Q1685" s="257" t="str">
        <f>VLOOKUP(MONTH(Table2[[#This Row],[Date ]]),Months,2,0)</f>
        <v>July</v>
      </c>
      <c r="R1685" s="257" t="b">
        <f>COUNTIFS(Table2[Unique],Table2[[#This Row],[Unique]])&gt;1</f>
        <v>0</v>
      </c>
      <c r="S1685" s="257">
        <f>IF(Table2[[#This Row],[Status ]]="Solved",1,0)</f>
        <v>1</v>
      </c>
      <c r="T1685" s="257">
        <f>IF(Table2[[#This Row],[Status ]]="ongoing",1,0)</f>
        <v>0</v>
      </c>
    </row>
    <row r="1686" spans="1:20" x14ac:dyDescent="0.25">
      <c r="A1686" s="264">
        <v>5016676478</v>
      </c>
      <c r="B1686" s="269" t="str">
        <f>_xlfn.XLOOKUP(Table2[[#This Row],[K&amp;N REF ]],CAT_Details[Tracking Number],CAT_Details[S Ref],,0)</f>
        <v>20250709-S-70779</v>
      </c>
      <c r="C1686" s="270">
        <f>_xlfn.XLOOKUP(Table2[[#This Row],[K&amp;N REF ]],CAT_Details[Tracking Number],CAT_Details[TO Ref],,0)</f>
        <v>20250709758900</v>
      </c>
      <c r="D1686" s="270" t="str">
        <f>_xlfn.XLOOKUP(Table2[[#This Row],[K&amp;N REF ]],CAT_Details[Tracking Number],CAT_Details[Pickup Customer Name],,0)</f>
        <v>SAN MARTINO (AT)/SELMAT SRL</v>
      </c>
      <c r="E1686" s="271" t="str">
        <f>_xlfn.XLOOKUP(Table2[[#This Row],[K&amp;N REF ]],CAT_Details[Tracking Number],CAT_Details[Delivery Country Code],,0)</f>
        <v>GB</v>
      </c>
      <c r="F1686" s="271">
        <f>_xlfn.XLOOKUP(Table2[[#This Row],[TO Ref]],CAT_Details[TO Ref],CAT_Details[Loc],,0)</f>
        <v>3402</v>
      </c>
      <c r="G1686" s="257" t="s">
        <v>24</v>
      </c>
      <c r="H1686" s="257" t="s">
        <v>35</v>
      </c>
      <c r="I1686" s="280">
        <v>45853</v>
      </c>
      <c r="J1686" s="257" t="s">
        <v>26</v>
      </c>
      <c r="K1686" s="257" t="s">
        <v>32</v>
      </c>
      <c r="L1686" s="280">
        <v>45853</v>
      </c>
      <c r="M1686" s="257" t="str">
        <f>IF(Table2[[#This Row],[Resolve Date]]="","ONGOING","SOLVED")</f>
        <v>SOLVED</v>
      </c>
      <c r="N1686" s="258" t="s">
        <v>30</v>
      </c>
      <c r="O1686" s="257" t="str">
        <f>Table2[[#This Row],[K&amp;N REF ]]&amp;Table2[[#This Row],[Issue type ]]</f>
        <v>5016676478NO LABELS</v>
      </c>
      <c r="P1686" s="257">
        <f>YEAR(Table2[[#This Row],[Date ]])</f>
        <v>2025</v>
      </c>
      <c r="Q1686" s="257" t="str">
        <f>VLOOKUP(MONTH(Table2[[#This Row],[Date ]]),Months,2,0)</f>
        <v>July</v>
      </c>
      <c r="R1686" s="257" t="b">
        <f>COUNTIFS(Table2[Unique],Table2[[#This Row],[Unique]])&gt;1</f>
        <v>0</v>
      </c>
      <c r="S1686" s="257">
        <f>IF(Table2[[#This Row],[Status ]]="Solved",1,0)</f>
        <v>1</v>
      </c>
      <c r="T1686" s="257">
        <f>IF(Table2[[#This Row],[Status ]]="ongoing",1,0)</f>
        <v>0</v>
      </c>
    </row>
    <row r="1687" spans="1:20" x14ac:dyDescent="0.25">
      <c r="A1687" s="264">
        <v>5016675975</v>
      </c>
      <c r="B1687" s="269" t="str">
        <f>_xlfn.XLOOKUP(Table2[[#This Row],[K&amp;N REF ]],CAT_Details[Tracking Number],CAT_Details[S Ref],,0)</f>
        <v>20250709-S-70780</v>
      </c>
      <c r="C1687" s="270">
        <f>_xlfn.XLOOKUP(Table2[[#This Row],[K&amp;N REF ]],CAT_Details[Tracking Number],CAT_Details[TO Ref],,0)</f>
        <v>20250709758909</v>
      </c>
      <c r="D1687" s="270" t="str">
        <f>_xlfn.XLOOKUP(Table2[[#This Row],[K&amp;N REF ]],CAT_Details[Tracking Number],CAT_Details[Pickup Customer Name],,0)</f>
        <v>SAN MARTINO (AT)/SELMAT SRL</v>
      </c>
      <c r="E1687" s="271" t="str">
        <f>_xlfn.XLOOKUP(Table2[[#This Row],[K&amp;N REF ]],CAT_Details[Tracking Number],CAT_Details[Delivery Country Code],,0)</f>
        <v>GB</v>
      </c>
      <c r="F1687" s="271">
        <f>_xlfn.XLOOKUP(Table2[[#This Row],[TO Ref]],CAT_Details[TO Ref],CAT_Details[Loc],,0)</f>
        <v>3402</v>
      </c>
      <c r="G1687" s="257" t="s">
        <v>24</v>
      </c>
      <c r="H1687" s="257" t="s">
        <v>35</v>
      </c>
      <c r="I1687" s="280">
        <v>45853</v>
      </c>
      <c r="J1687" s="257" t="s">
        <v>26</v>
      </c>
      <c r="K1687" s="257" t="s">
        <v>32</v>
      </c>
      <c r="L1687" s="280">
        <v>45853</v>
      </c>
      <c r="M1687" s="257" t="str">
        <f>IF(Table2[[#This Row],[Resolve Date]]="","ONGOING","SOLVED")</f>
        <v>SOLVED</v>
      </c>
      <c r="N1687" s="258" t="s">
        <v>30</v>
      </c>
      <c r="O1687" s="257" t="str">
        <f>Table2[[#This Row],[K&amp;N REF ]]&amp;Table2[[#This Row],[Issue type ]]</f>
        <v>5016675975NO LABELS</v>
      </c>
      <c r="P1687" s="257">
        <f>YEAR(Table2[[#This Row],[Date ]])</f>
        <v>2025</v>
      </c>
      <c r="Q1687" s="257" t="str">
        <f>VLOOKUP(MONTH(Table2[[#This Row],[Date ]]),Months,2,0)</f>
        <v>July</v>
      </c>
      <c r="R1687" s="257" t="b">
        <f>COUNTIFS(Table2[Unique],Table2[[#This Row],[Unique]])&gt;1</f>
        <v>0</v>
      </c>
      <c r="S1687" s="257">
        <f>IF(Table2[[#This Row],[Status ]]="Solved",1,0)</f>
        <v>1</v>
      </c>
      <c r="T1687" s="257">
        <f>IF(Table2[[#This Row],[Status ]]="ongoing",1,0)</f>
        <v>0</v>
      </c>
    </row>
    <row r="1688" spans="1:20" x14ac:dyDescent="0.25">
      <c r="A1688" s="264">
        <v>5016588335</v>
      </c>
      <c r="B1688" s="269" t="str">
        <f>_xlfn.XLOOKUP(Table2[[#This Row],[K&amp;N REF ]],CAT_Details[Tracking Number],CAT_Details[S Ref],,0)</f>
        <v>20250701-S-70278</v>
      </c>
      <c r="C1688" s="270">
        <f>_xlfn.XLOOKUP(Table2[[#This Row],[K&amp;N REF ]],CAT_Details[Tracking Number],CAT_Details[TO Ref],,0)</f>
        <v>20250701752949</v>
      </c>
      <c r="D1688" s="270" t="str">
        <f>_xlfn.XLOOKUP(Table2[[#This Row],[K&amp;N REF ]],CAT_Details[Tracking Number],CAT_Details[Pickup Customer Name],,0)</f>
        <v>SENSATA TECHNOLOGIES GERMANY GMBH</v>
      </c>
      <c r="E1688" s="271" t="str">
        <f>_xlfn.XLOOKUP(Table2[[#This Row],[K&amp;N REF ]],CAT_Details[Tracking Number],CAT_Details[Delivery Country Code],,0)</f>
        <v>GB</v>
      </c>
      <c r="F1688" s="271" t="str">
        <f>_xlfn.XLOOKUP(Table2[[#This Row],[TO Ref]],CAT_Details[TO Ref],CAT_Details[Loc],,0)</f>
        <v>MZ02</v>
      </c>
      <c r="G1688" s="257" t="s">
        <v>34</v>
      </c>
      <c r="H1688" s="257" t="s">
        <v>35</v>
      </c>
      <c r="I1688" s="280">
        <v>45853</v>
      </c>
      <c r="J1688" s="257" t="s">
        <v>26</v>
      </c>
      <c r="K1688" s="257" t="s">
        <v>32</v>
      </c>
      <c r="L1688" s="280">
        <v>45853</v>
      </c>
      <c r="M1688" s="257" t="str">
        <f>IF(Table2[[#This Row],[Resolve Date]]="","ONGOING","SOLVED")</f>
        <v>SOLVED</v>
      </c>
      <c r="N1688" s="258" t="s">
        <v>30</v>
      </c>
      <c r="O1688" s="257" t="str">
        <f>Table2[[#This Row],[K&amp;N REF ]]&amp;Table2[[#This Row],[Issue type ]]</f>
        <v>5016588335NO LABELS</v>
      </c>
      <c r="P1688" s="257">
        <f>YEAR(Table2[[#This Row],[Date ]])</f>
        <v>2025</v>
      </c>
      <c r="Q1688" s="257" t="str">
        <f>VLOOKUP(MONTH(Table2[[#This Row],[Date ]]),Months,2,0)</f>
        <v>July</v>
      </c>
      <c r="R1688" s="257" t="b">
        <f>COUNTIFS(Table2[Unique],Table2[[#This Row],[Unique]])&gt;1</f>
        <v>0</v>
      </c>
      <c r="S1688" s="257">
        <f>IF(Table2[[#This Row],[Status ]]="Solved",1,0)</f>
        <v>1</v>
      </c>
      <c r="T1688" s="257">
        <f>IF(Table2[[#This Row],[Status ]]="ongoing",1,0)</f>
        <v>0</v>
      </c>
    </row>
    <row r="1689" spans="1:20" x14ac:dyDescent="0.25">
      <c r="A1689" s="264">
        <v>5016588333</v>
      </c>
      <c r="B1689" s="269" t="str">
        <f>_xlfn.XLOOKUP(Table2[[#This Row],[K&amp;N REF ]],CAT_Details[Tracking Number],CAT_Details[S Ref],,0)</f>
        <v>20250701-S-70278</v>
      </c>
      <c r="C1689" s="270">
        <f>_xlfn.XLOOKUP(Table2[[#This Row],[K&amp;N REF ]],CAT_Details[Tracking Number],CAT_Details[TO Ref],,0)</f>
        <v>20250701752955</v>
      </c>
      <c r="D1689" s="270" t="str">
        <f>_xlfn.XLOOKUP(Table2[[#This Row],[K&amp;N REF ]],CAT_Details[Tracking Number],CAT_Details[Pickup Customer Name],,0)</f>
        <v>SENSATA TECHNOLOGIES GERMANY GMBH</v>
      </c>
      <c r="E1689" s="271" t="str">
        <f>_xlfn.XLOOKUP(Table2[[#This Row],[K&amp;N REF ]],CAT_Details[Tracking Number],CAT_Details[Delivery Country Code],,0)</f>
        <v>GB</v>
      </c>
      <c r="F1689" s="271" t="str">
        <f>_xlfn.XLOOKUP(Table2[[#This Row],[TO Ref]],CAT_Details[TO Ref],CAT_Details[Loc],,0)</f>
        <v>DX01-L5</v>
      </c>
      <c r="G1689" s="257" t="s">
        <v>34</v>
      </c>
      <c r="H1689" s="257" t="s">
        <v>35</v>
      </c>
      <c r="I1689" s="280">
        <v>45853</v>
      </c>
      <c r="J1689" s="257" t="s">
        <v>26</v>
      </c>
      <c r="K1689" s="257" t="s">
        <v>32</v>
      </c>
      <c r="L1689" s="280">
        <v>45853</v>
      </c>
      <c r="M1689" s="257" t="str">
        <f>IF(Table2[[#This Row],[Resolve Date]]="","ONGOING","SOLVED")</f>
        <v>SOLVED</v>
      </c>
      <c r="N1689" s="258" t="s">
        <v>30</v>
      </c>
      <c r="O1689" s="257" t="str">
        <f>Table2[[#This Row],[K&amp;N REF ]]&amp;Table2[[#This Row],[Issue type ]]</f>
        <v>5016588333NO LABELS</v>
      </c>
      <c r="P1689" s="257">
        <f>YEAR(Table2[[#This Row],[Date ]])</f>
        <v>2025</v>
      </c>
      <c r="Q1689" s="257" t="str">
        <f>VLOOKUP(MONTH(Table2[[#This Row],[Date ]]),Months,2,0)</f>
        <v>July</v>
      </c>
      <c r="R1689" s="257" t="b">
        <f>COUNTIFS(Table2[Unique],Table2[[#This Row],[Unique]])&gt;1</f>
        <v>0</v>
      </c>
      <c r="S1689" s="257">
        <f>IF(Table2[[#This Row],[Status ]]="Solved",1,0)</f>
        <v>1</v>
      </c>
      <c r="T1689" s="257">
        <f>IF(Table2[[#This Row],[Status ]]="ongoing",1,0)</f>
        <v>0</v>
      </c>
    </row>
    <row r="1690" spans="1:20" x14ac:dyDescent="0.25">
      <c r="A1690" s="264">
        <v>5016647409</v>
      </c>
      <c r="B1690" s="269" t="str">
        <f>_xlfn.XLOOKUP(Table2[[#This Row],[K&amp;N REF ]],CAT_Details[Tracking Number],CAT_Details[S Ref],,0)</f>
        <v>20250707-S-70471</v>
      </c>
      <c r="C1690" s="270">
        <f>_xlfn.XLOOKUP(Table2[[#This Row],[K&amp;N REF ]],CAT_Details[Tracking Number],CAT_Details[TO Ref],,0)</f>
        <v>20250707756932</v>
      </c>
      <c r="D1690" s="270" t="str">
        <f>_xlfn.XLOOKUP(Table2[[#This Row],[K&amp;N REF ]],CAT_Details[Tracking Number],CAT_Details[Pickup Customer Name],,0)</f>
        <v>BRAHM PRECISION PRODUCTS CORP SPAIN</v>
      </c>
      <c r="E1690" s="271" t="str">
        <f>_xlfn.XLOOKUP(Table2[[#This Row],[K&amp;N REF ]],CAT_Details[Tracking Number],CAT_Details[Delivery Country Code],,0)</f>
        <v>GB</v>
      </c>
      <c r="F1690" s="271" t="str">
        <f>_xlfn.XLOOKUP(Table2[[#This Row],[TO Ref]],CAT_Details[TO Ref],CAT_Details[Loc],,0)</f>
        <v>DX01-L5</v>
      </c>
      <c r="G1690" s="257" t="s">
        <v>34</v>
      </c>
      <c r="H1690" s="257" t="s">
        <v>197</v>
      </c>
      <c r="I1690" s="280">
        <v>45853</v>
      </c>
      <c r="J1690" s="257" t="s">
        <v>26</v>
      </c>
      <c r="K1690" s="257" t="s">
        <v>32</v>
      </c>
      <c r="L1690" s="280">
        <v>45853</v>
      </c>
      <c r="M1690" s="257" t="str">
        <f>IF(Table2[[#This Row],[Resolve Date]]="","ONGOING","SOLVED")</f>
        <v>SOLVED</v>
      </c>
      <c r="N1690" s="258" t="s">
        <v>30</v>
      </c>
      <c r="O1690" s="257" t="str">
        <f>Table2[[#This Row],[K&amp;N REF ]]&amp;Table2[[#This Row],[Issue type ]]</f>
        <v>5016647409MANCO</v>
      </c>
      <c r="P1690" s="257">
        <f>YEAR(Table2[[#This Row],[Date ]])</f>
        <v>2025</v>
      </c>
      <c r="Q1690" s="257" t="str">
        <f>VLOOKUP(MONTH(Table2[[#This Row],[Date ]]),Months,2,0)</f>
        <v>July</v>
      </c>
      <c r="R1690" s="257" t="b">
        <f>COUNTIFS(Table2[Unique],Table2[[#This Row],[Unique]])&gt;1</f>
        <v>0</v>
      </c>
      <c r="S1690" s="257">
        <f>IF(Table2[[#This Row],[Status ]]="Solved",1,0)</f>
        <v>1</v>
      </c>
      <c r="T1690" s="257">
        <f>IF(Table2[[#This Row],[Status ]]="ongoing",1,0)</f>
        <v>0</v>
      </c>
    </row>
    <row r="1691" spans="1:20" x14ac:dyDescent="0.25">
      <c r="A1691" s="264">
        <v>5016676346</v>
      </c>
      <c r="B1691" s="269" t="str">
        <f>_xlfn.XLOOKUP(Table2[[#This Row],[K&amp;N REF ]],CAT_Details[Tracking Number],CAT_Details[S Ref],,0)</f>
        <v>20250709-S-70812</v>
      </c>
      <c r="C1691" s="270">
        <f>_xlfn.XLOOKUP(Table2[[#This Row],[K&amp;N REF ]],CAT_Details[Tracking Number],CAT_Details[TO Ref],,0)</f>
        <v>20250708757645</v>
      </c>
      <c r="D1691" s="270" t="str">
        <f>_xlfn.XLOOKUP(Table2[[#This Row],[K&amp;N REF ]],CAT_Details[Tracking Number],CAT_Details[Pickup Customer Name],,0)</f>
        <v>MEKRA LANG GMBH</v>
      </c>
      <c r="E1691" s="271" t="str">
        <f>_xlfn.XLOOKUP(Table2[[#This Row],[K&amp;N REF ]],CAT_Details[Tracking Number],CAT_Details[Delivery Country Code],,0)</f>
        <v>GB</v>
      </c>
      <c r="F1691" s="271" t="str">
        <f>_xlfn.XLOOKUP(Table2[[#This Row],[TO Ref]],CAT_Details[TO Ref],CAT_Details[Loc],,0)</f>
        <v>U2-L5</v>
      </c>
      <c r="G1691" s="257" t="s">
        <v>34</v>
      </c>
      <c r="H1691" s="257" t="s">
        <v>31</v>
      </c>
      <c r="I1691" s="280">
        <v>45853</v>
      </c>
      <c r="J1691" s="257" t="s">
        <v>26</v>
      </c>
      <c r="K1691" s="257" t="s">
        <v>32</v>
      </c>
      <c r="L1691" s="280">
        <v>45853</v>
      </c>
      <c r="M1691" s="257" t="str">
        <f>IF(Table2[[#This Row],[Resolve Date]]="","ONGOING","SOLVED")</f>
        <v>SOLVED</v>
      </c>
      <c r="N1691" s="258" t="s">
        <v>30</v>
      </c>
      <c r="O1691" s="257" t="str">
        <f>Table2[[#This Row],[K&amp;N REF ]]&amp;Table2[[#This Row],[Issue type ]]</f>
        <v>5016676346MISSING LABELS ON SOME UNITS</v>
      </c>
      <c r="P1691" s="257">
        <f>YEAR(Table2[[#This Row],[Date ]])</f>
        <v>2025</v>
      </c>
      <c r="Q1691" s="257" t="str">
        <f>VLOOKUP(MONTH(Table2[[#This Row],[Date ]]),Months,2,0)</f>
        <v>July</v>
      </c>
      <c r="R1691" s="257" t="b">
        <f>COUNTIFS(Table2[Unique],Table2[[#This Row],[Unique]])&gt;1</f>
        <v>0</v>
      </c>
      <c r="S1691" s="257">
        <f>IF(Table2[[#This Row],[Status ]]="Solved",1,0)</f>
        <v>1</v>
      </c>
      <c r="T1691" s="257">
        <f>IF(Table2[[#This Row],[Status ]]="ongoing",1,0)</f>
        <v>0</v>
      </c>
    </row>
    <row r="1692" spans="1:20" x14ac:dyDescent="0.25">
      <c r="A1692" s="264">
        <v>5016676100</v>
      </c>
      <c r="B1692" s="269" t="str">
        <f>_xlfn.XLOOKUP(Table2[[#This Row],[K&amp;N REF ]],CAT_Details[Tracking Number],CAT_Details[S Ref],,0)</f>
        <v>20250709-S-70269</v>
      </c>
      <c r="C1692" s="270">
        <f>_xlfn.XLOOKUP(Table2[[#This Row],[K&amp;N REF ]],CAT_Details[Tracking Number],CAT_Details[TO Ref],,0)</f>
        <v>20250709758794</v>
      </c>
      <c r="D1692" s="270" t="str">
        <f>_xlfn.XLOOKUP(Table2[[#This Row],[K&amp;N REF ]],CAT_Details[Tracking Number],CAT_Details[Pickup Customer Name],,0)</f>
        <v>Federal Mogul Valvetrain GmbH</v>
      </c>
      <c r="E1692" s="271" t="str">
        <f>_xlfn.XLOOKUP(Table2[[#This Row],[K&amp;N REF ]],CAT_Details[Tracking Number],CAT_Details[Delivery Country Code],,0)</f>
        <v>GB</v>
      </c>
      <c r="F1692" s="271" t="str">
        <f>_xlfn.XLOOKUP(Table2[[#This Row],[TO Ref]],CAT_Details[TO Ref],CAT_Details[Loc],,0)</f>
        <v>DX01-L5</v>
      </c>
      <c r="G1692" s="257" t="s">
        <v>34</v>
      </c>
      <c r="H1692" s="257" t="s">
        <v>179</v>
      </c>
      <c r="I1692" s="280">
        <v>45853</v>
      </c>
      <c r="J1692" s="257" t="s">
        <v>26</v>
      </c>
      <c r="K1692" s="257" t="s">
        <v>32</v>
      </c>
      <c r="L1692" s="280">
        <v>45853</v>
      </c>
      <c r="M1692" s="257" t="str">
        <f>IF(Table2[[#This Row],[Resolve Date]]="","ONGOING","SOLVED")</f>
        <v>SOLVED</v>
      </c>
      <c r="N1692" s="258" t="s">
        <v>30</v>
      </c>
      <c r="O1692" s="257" t="str">
        <f>Table2[[#This Row],[K&amp;N REF ]]&amp;Table2[[#This Row],[Issue type ]]</f>
        <v xml:space="preserve">5016676100NOT SCANNABLE </v>
      </c>
      <c r="P1692" s="257">
        <f>YEAR(Table2[[#This Row],[Date ]])</f>
        <v>2025</v>
      </c>
      <c r="Q1692" s="257" t="str">
        <f>VLOOKUP(MONTH(Table2[[#This Row],[Date ]]),Months,2,0)</f>
        <v>July</v>
      </c>
      <c r="R1692" s="257" t="b">
        <f>COUNTIFS(Table2[Unique],Table2[[#This Row],[Unique]])&gt;1</f>
        <v>0</v>
      </c>
      <c r="S1692" s="257">
        <f>IF(Table2[[#This Row],[Status ]]="Solved",1,0)</f>
        <v>1</v>
      </c>
      <c r="T1692" s="257">
        <f>IF(Table2[[#This Row],[Status ]]="ongoing",1,0)</f>
        <v>0</v>
      </c>
    </row>
    <row r="1693" spans="1:20" x14ac:dyDescent="0.25">
      <c r="A1693" s="264">
        <v>5016676556</v>
      </c>
      <c r="B1693" s="269" t="str">
        <f>_xlfn.XLOOKUP(Table2[[#This Row],[K&amp;N REF ]],CAT_Details[Tracking Number],CAT_Details[S Ref],,0)</f>
        <v>20250709-S-70208</v>
      </c>
      <c r="C1693" s="270">
        <f>_xlfn.XLOOKUP(Table2[[#This Row],[K&amp;N REF ]],CAT_Details[Tracking Number],CAT_Details[TO Ref],,0)</f>
        <v>20250709758804</v>
      </c>
      <c r="D1693" s="270" t="str">
        <f>_xlfn.XLOOKUP(Table2[[#This Row],[K&amp;N REF ]],CAT_Details[Tracking Number],CAT_Details[Pickup Customer Name],,0)</f>
        <v>Bosch Rexroth AG Werk Horb</v>
      </c>
      <c r="E1693" s="271" t="str">
        <f>_xlfn.XLOOKUP(Table2[[#This Row],[K&amp;N REF ]],CAT_Details[Tracking Number],CAT_Details[Delivery Country Code],,0)</f>
        <v>GB</v>
      </c>
      <c r="F1693" s="271" t="str">
        <f>_xlfn.XLOOKUP(Table2[[#This Row],[TO Ref]],CAT_Details[TO Ref],CAT_Details[Loc],,0)</f>
        <v>U2-L5</v>
      </c>
      <c r="G1693" s="257" t="s">
        <v>34</v>
      </c>
      <c r="H1693" s="257" t="s">
        <v>35</v>
      </c>
      <c r="I1693" s="280">
        <v>45853</v>
      </c>
      <c r="J1693" s="257" t="s">
        <v>26</v>
      </c>
      <c r="K1693" s="257" t="s">
        <v>32</v>
      </c>
      <c r="L1693" s="280">
        <v>45853</v>
      </c>
      <c r="M1693" s="257" t="str">
        <f>IF(Table2[[#This Row],[Resolve Date]]="","ONGOING","SOLVED")</f>
        <v>SOLVED</v>
      </c>
      <c r="N1693" s="258" t="s">
        <v>30</v>
      </c>
      <c r="O1693" s="257" t="str">
        <f>Table2[[#This Row],[K&amp;N REF ]]&amp;Table2[[#This Row],[Issue type ]]</f>
        <v>5016676556NO LABELS</v>
      </c>
      <c r="P1693" s="257">
        <f>YEAR(Table2[[#This Row],[Date ]])</f>
        <v>2025</v>
      </c>
      <c r="Q1693" s="257" t="str">
        <f>VLOOKUP(MONTH(Table2[[#This Row],[Date ]]),Months,2,0)</f>
        <v>July</v>
      </c>
      <c r="R1693" s="257" t="b">
        <f>COUNTIFS(Table2[Unique],Table2[[#This Row],[Unique]])&gt;1</f>
        <v>0</v>
      </c>
      <c r="S1693" s="257">
        <f>IF(Table2[[#This Row],[Status ]]="Solved",1,0)</f>
        <v>1</v>
      </c>
      <c r="T1693" s="257">
        <f>IF(Table2[[#This Row],[Status ]]="ongoing",1,0)</f>
        <v>0</v>
      </c>
    </row>
    <row r="1694" spans="1:20" x14ac:dyDescent="0.25">
      <c r="A1694" s="264">
        <v>5016676599</v>
      </c>
      <c r="B1694" s="269" t="str">
        <f>_xlfn.XLOOKUP(Table2[[#This Row],[K&amp;N REF ]],CAT_Details[Tracking Number],CAT_Details[S Ref],,0)</f>
        <v>20250709-S-70244</v>
      </c>
      <c r="C1694" s="270">
        <f>_xlfn.XLOOKUP(Table2[[#This Row],[K&amp;N REF ]],CAT_Details[Tracking Number],CAT_Details[TO Ref],,0)</f>
        <v>20250709759018</v>
      </c>
      <c r="D1694" s="270" t="str">
        <f>_xlfn.XLOOKUP(Table2[[#This Row],[K&amp;N REF ]],CAT_Details[Tracking Number],CAT_Details[Pickup Customer Name],,0)</f>
        <v>Isselburg Guß- und Bearbeitung Gmbh</v>
      </c>
      <c r="E1694" s="271" t="str">
        <f>_xlfn.XLOOKUP(Table2[[#This Row],[K&amp;N REF ]],CAT_Details[Tracking Number],CAT_Details[Delivery Country Code],,0)</f>
        <v>GB</v>
      </c>
      <c r="F1694" s="271" t="str">
        <f>_xlfn.XLOOKUP(Table2[[#This Row],[TO Ref]],CAT_Details[TO Ref],CAT_Details[Loc],,0)</f>
        <v>MZ02</v>
      </c>
      <c r="G1694" s="257" t="s">
        <v>34</v>
      </c>
      <c r="H1694" s="257" t="s">
        <v>197</v>
      </c>
      <c r="I1694" s="280">
        <v>45853</v>
      </c>
      <c r="J1694" s="257" t="s">
        <v>45</v>
      </c>
      <c r="K1694" s="257" t="s">
        <v>32</v>
      </c>
      <c r="L1694" s="280">
        <v>45855</v>
      </c>
      <c r="M1694" s="257" t="str">
        <f>IF(Table2[[#This Row],[Resolve Date]]="","ONGOING","SOLVED")</f>
        <v>SOLVED</v>
      </c>
      <c r="N1694" s="258" t="s">
        <v>30</v>
      </c>
      <c r="O1694" s="257" t="str">
        <f>Table2[[#This Row],[K&amp;N REF ]]&amp;Table2[[#This Row],[Issue type ]]</f>
        <v>5016676599MANCO</v>
      </c>
      <c r="P1694" s="257">
        <f>YEAR(Table2[[#This Row],[Date ]])</f>
        <v>2025</v>
      </c>
      <c r="Q1694" s="257" t="str">
        <f>VLOOKUP(MONTH(Table2[[#This Row],[Date ]]),Months,2,0)</f>
        <v>July</v>
      </c>
      <c r="R1694" s="257" t="b">
        <f>COUNTIFS(Table2[Unique],Table2[[#This Row],[Unique]])&gt;1</f>
        <v>0</v>
      </c>
      <c r="S1694" s="257">
        <f>IF(Table2[[#This Row],[Status ]]="Solved",1,0)</f>
        <v>1</v>
      </c>
      <c r="T1694" s="257">
        <f>IF(Table2[[#This Row],[Status ]]="ongoing",1,0)</f>
        <v>0</v>
      </c>
    </row>
    <row r="1695" spans="1:20" x14ac:dyDescent="0.25">
      <c r="A1695" s="264">
        <v>5016690121</v>
      </c>
      <c r="B1695" s="269" t="str">
        <f>_xlfn.XLOOKUP(Table2[[#This Row],[K&amp;N REF ]],CAT_Details[Tracking Number],CAT_Details[S Ref],,0)</f>
        <v>20250709-S-70182</v>
      </c>
      <c r="C1695" s="270">
        <f>_xlfn.XLOOKUP(Table2[[#This Row],[K&amp;N REF ]],CAT_Details[Tracking Number],CAT_Details[TO Ref],,0)</f>
        <v>20250709759028</v>
      </c>
      <c r="D1695" s="270" t="str">
        <f>_xlfn.XLOOKUP(Table2[[#This Row],[K&amp;N REF ]],CAT_Details[Tracking Number],CAT_Details[Pickup Customer Name],,0)</f>
        <v>CONTITECH TECHNO-CHEMIE GMBH PMS CIV</v>
      </c>
      <c r="E1695" s="271" t="str">
        <f>_xlfn.XLOOKUP(Table2[[#This Row],[K&amp;N REF ]],CAT_Details[Tracking Number],CAT_Details[Delivery Country Code],,0)</f>
        <v>GB</v>
      </c>
      <c r="F1695" s="271" t="str">
        <f>_xlfn.XLOOKUP(Table2[[#This Row],[TO Ref]],CAT_Details[TO Ref],CAT_Details[Loc],,0)</f>
        <v>DX01</v>
      </c>
      <c r="G1695" s="257" t="s">
        <v>226</v>
      </c>
      <c r="H1695" s="257" t="s">
        <v>35</v>
      </c>
      <c r="I1695" s="280">
        <v>45853</v>
      </c>
      <c r="J1695" s="257" t="s">
        <v>26</v>
      </c>
      <c r="K1695" s="257" t="s">
        <v>32</v>
      </c>
      <c r="L1695" s="280">
        <v>45853</v>
      </c>
      <c r="M1695" s="257" t="str">
        <f>IF(Table2[[#This Row],[Resolve Date]]="","ONGOING","SOLVED")</f>
        <v>SOLVED</v>
      </c>
      <c r="N1695" s="258" t="s">
        <v>30</v>
      </c>
      <c r="O1695" s="257" t="str">
        <f>Table2[[#This Row],[K&amp;N REF ]]&amp;Table2[[#This Row],[Issue type ]]</f>
        <v>5016690121NO LABELS</v>
      </c>
      <c r="P1695" s="257">
        <f>YEAR(Table2[[#This Row],[Date ]])</f>
        <v>2025</v>
      </c>
      <c r="Q1695" s="257" t="str">
        <f>VLOOKUP(MONTH(Table2[[#This Row],[Date ]]),Months,2,0)</f>
        <v>July</v>
      </c>
      <c r="R1695" s="257" t="b">
        <f>COUNTIFS(Table2[Unique],Table2[[#This Row],[Unique]])&gt;1</f>
        <v>0</v>
      </c>
      <c r="S1695" s="257">
        <f>IF(Table2[[#This Row],[Status ]]="Solved",1,0)</f>
        <v>1</v>
      </c>
      <c r="T1695" s="257">
        <f>IF(Table2[[#This Row],[Status ]]="ongoing",1,0)</f>
        <v>0</v>
      </c>
    </row>
    <row r="1696" spans="1:20" x14ac:dyDescent="0.25">
      <c r="A1696" s="264">
        <v>5016647409</v>
      </c>
      <c r="B1696" s="269" t="str">
        <f>_xlfn.XLOOKUP(Table2[[#This Row],[K&amp;N REF ]],CAT_Details[Tracking Number],CAT_Details[S Ref],,0)</f>
        <v>20250707-S-70471</v>
      </c>
      <c r="C1696" s="270">
        <f>_xlfn.XLOOKUP(Table2[[#This Row],[K&amp;N REF ]],CAT_Details[Tracking Number],CAT_Details[TO Ref],,0)</f>
        <v>20250707756932</v>
      </c>
      <c r="D1696" s="270" t="str">
        <f>_xlfn.XLOOKUP(Table2[[#This Row],[K&amp;N REF ]],CAT_Details[Tracking Number],CAT_Details[Pickup Customer Name],,0)</f>
        <v>BRAHM PRECISION PRODUCTS CORP SPAIN</v>
      </c>
      <c r="E1696" s="271" t="str">
        <f>_xlfn.XLOOKUP(Table2[[#This Row],[K&amp;N REF ]],CAT_Details[Tracking Number],CAT_Details[Delivery Country Code],,0)</f>
        <v>GB</v>
      </c>
      <c r="F1696" s="271" t="str">
        <f>_xlfn.XLOOKUP(Table2[[#This Row],[TO Ref]],CAT_Details[TO Ref],CAT_Details[Loc],,0)</f>
        <v>DX01-L5</v>
      </c>
      <c r="G1696" s="257" t="s">
        <v>219</v>
      </c>
      <c r="H1696" s="257" t="s">
        <v>42</v>
      </c>
      <c r="I1696" s="280">
        <v>45853</v>
      </c>
      <c r="J1696" s="257" t="s">
        <v>26</v>
      </c>
      <c r="K1696" s="257" t="s">
        <v>32</v>
      </c>
      <c r="L1696" s="280">
        <v>45854</v>
      </c>
      <c r="M1696" s="257" t="str">
        <f>IF(Table2[[#This Row],[Resolve Date]]="","ONGOING","SOLVED")</f>
        <v>SOLVED</v>
      </c>
      <c r="N1696" s="258" t="s">
        <v>30</v>
      </c>
      <c r="O1696" s="257" t="str">
        <f>Table2[[#This Row],[K&amp;N REF ]]&amp;Table2[[#This Row],[Issue type ]]</f>
        <v>5016647409AMOUNT</v>
      </c>
      <c r="P1696" s="257">
        <f>YEAR(Table2[[#This Row],[Date ]])</f>
        <v>2025</v>
      </c>
      <c r="Q1696" s="257" t="str">
        <f>VLOOKUP(MONTH(Table2[[#This Row],[Date ]]),Months,2,0)</f>
        <v>July</v>
      </c>
      <c r="R1696" s="257" t="b">
        <f>COUNTIFS(Table2[Unique],Table2[[#This Row],[Unique]])&gt;1</f>
        <v>0</v>
      </c>
      <c r="S1696" s="257">
        <f>IF(Table2[[#This Row],[Status ]]="Solved",1,0)</f>
        <v>1</v>
      </c>
      <c r="T1696" s="257">
        <f>IF(Table2[[#This Row],[Status ]]="ongoing",1,0)</f>
        <v>0</v>
      </c>
    </row>
    <row r="1697" spans="1:20" x14ac:dyDescent="0.25">
      <c r="A1697" s="264">
        <v>5016662169</v>
      </c>
      <c r="B1697" s="269" t="str">
        <f>_xlfn.XLOOKUP(Table2[[#This Row],[K&amp;N REF ]],CAT_Details[Tracking Number],CAT_Details[S Ref],,0)</f>
        <v>20250708-S-70130</v>
      </c>
      <c r="C1697" s="270">
        <f>_xlfn.XLOOKUP(Table2[[#This Row],[K&amp;N REF ]],CAT_Details[Tracking Number],CAT_Details[TO Ref],,0)</f>
        <v>20250704756312</v>
      </c>
      <c r="D1697" s="270" t="str">
        <f>_xlfn.XLOOKUP(Table2[[#This Row],[K&amp;N REF ]],CAT_Details[Tracking Number],CAT_Details[Pickup Customer Name],,0)</f>
        <v>MUVIQ SRL</v>
      </c>
      <c r="E1697" s="271" t="str">
        <f>_xlfn.XLOOKUP(Table2[[#This Row],[K&amp;N REF ]],CAT_Details[Tracking Number],CAT_Details[Delivery Country Code],,0)</f>
        <v>GB</v>
      </c>
      <c r="F1697" s="271" t="str">
        <f>_xlfn.XLOOKUP(Table2[[#This Row],[TO Ref]],CAT_Details[TO Ref],CAT_Details[Loc],,0)</f>
        <v>DX01-L5</v>
      </c>
      <c r="G1697" s="257" t="s">
        <v>24</v>
      </c>
      <c r="H1697" s="257" t="s">
        <v>31</v>
      </c>
      <c r="I1697" s="280">
        <v>45854</v>
      </c>
      <c r="J1697" s="257" t="s">
        <v>26</v>
      </c>
      <c r="K1697" s="257" t="s">
        <v>32</v>
      </c>
      <c r="L1697" s="280">
        <v>45854</v>
      </c>
      <c r="M1697" s="257" t="str">
        <f>IF(Table2[[#This Row],[Resolve Date]]="","ONGOING","SOLVED")</f>
        <v>SOLVED</v>
      </c>
      <c r="N1697" s="258" t="s">
        <v>227</v>
      </c>
      <c r="O1697" s="257" t="str">
        <f>Table2[[#This Row],[K&amp;N REF ]]&amp;Table2[[#This Row],[Issue type ]]</f>
        <v>5016662169MISSING LABELS ON SOME UNITS</v>
      </c>
      <c r="P1697" s="257">
        <f>YEAR(Table2[[#This Row],[Date ]])</f>
        <v>2025</v>
      </c>
      <c r="Q1697" s="257" t="str">
        <f>VLOOKUP(MONTH(Table2[[#This Row],[Date ]]),Months,2,0)</f>
        <v>July</v>
      </c>
      <c r="R1697" s="257" t="b">
        <f>COUNTIFS(Table2[Unique],Table2[[#This Row],[Unique]])&gt;1</f>
        <v>0</v>
      </c>
      <c r="S1697" s="257">
        <f>IF(Table2[[#This Row],[Status ]]="Solved",1,0)</f>
        <v>1</v>
      </c>
      <c r="T1697" s="257">
        <f>IF(Table2[[#This Row],[Status ]]="ongoing",1,0)</f>
        <v>0</v>
      </c>
    </row>
    <row r="1698" spans="1:20" x14ac:dyDescent="0.25">
      <c r="A1698" s="264">
        <v>5016690142</v>
      </c>
      <c r="B1698" s="269" t="str">
        <f>_xlfn.XLOOKUP(Table2[[#This Row],[K&amp;N REF ]],CAT_Details[Tracking Number],CAT_Details[S Ref],,0)</f>
        <v>20250710-S-70417</v>
      </c>
      <c r="C1698" s="270">
        <f>_xlfn.XLOOKUP(Table2[[#This Row],[K&amp;N REF ]],CAT_Details[Tracking Number],CAT_Details[TO Ref],,0)</f>
        <v>20250707757283</v>
      </c>
      <c r="D1698" s="270" t="str">
        <f>_xlfn.XLOOKUP(Table2[[#This Row],[K&amp;N REF ]],CAT_Details[Tracking Number],CAT_Details[Pickup Customer Name],,0)</f>
        <v>HUSCO INTERNATIONAL LTD</v>
      </c>
      <c r="E1698" s="271" t="str">
        <f>_xlfn.XLOOKUP(Table2[[#This Row],[K&amp;N REF ]],CAT_Details[Tracking Number],CAT_Details[Delivery Country Code],,0)</f>
        <v>FR</v>
      </c>
      <c r="F1698" s="271">
        <f>_xlfn.XLOOKUP(Table2[[#This Row],[TO Ref]],CAT_Details[TO Ref],CAT_Details[Loc],,0)</f>
        <v>3705</v>
      </c>
      <c r="G1698" s="257" t="s">
        <v>199</v>
      </c>
      <c r="H1698" s="257" t="s">
        <v>35</v>
      </c>
      <c r="I1698" s="280">
        <v>45854</v>
      </c>
      <c r="J1698" s="257" t="s">
        <v>26</v>
      </c>
      <c r="K1698" s="257" t="s">
        <v>32</v>
      </c>
      <c r="L1698" s="280">
        <v>45854</v>
      </c>
      <c r="M1698" s="257" t="str">
        <f>IF(Table2[[#This Row],[Resolve Date]]="","ONGOING","SOLVED")</f>
        <v>SOLVED</v>
      </c>
      <c r="N1698" s="258" t="s">
        <v>30</v>
      </c>
      <c r="O1698" s="257" t="str">
        <f>Table2[[#This Row],[K&amp;N REF ]]&amp;Table2[[#This Row],[Issue type ]]</f>
        <v>5016690142NO LABELS</v>
      </c>
      <c r="P1698" s="257">
        <f>YEAR(Table2[[#This Row],[Date ]])</f>
        <v>2025</v>
      </c>
      <c r="Q1698" s="257" t="str">
        <f>VLOOKUP(MONTH(Table2[[#This Row],[Date ]]),Months,2,0)</f>
        <v>July</v>
      </c>
      <c r="R1698" s="257" t="b">
        <f>COUNTIFS(Table2[Unique],Table2[[#This Row],[Unique]])&gt;1</f>
        <v>0</v>
      </c>
      <c r="S1698" s="257">
        <f>IF(Table2[[#This Row],[Status ]]="Solved",1,0)</f>
        <v>1</v>
      </c>
      <c r="T1698" s="257">
        <f>IF(Table2[[#This Row],[Status ]]="ongoing",1,0)</f>
        <v>0</v>
      </c>
    </row>
    <row r="1699" spans="1:20" x14ac:dyDescent="0.25">
      <c r="A1699" s="264">
        <v>5016662009</v>
      </c>
      <c r="B1699" s="269" t="str">
        <f>_xlfn.XLOOKUP(Table2[[#This Row],[K&amp;N REF ]],CAT_Details[Tracking Number],CAT_Details[S Ref],,0)</f>
        <v>20250708-S-70372</v>
      </c>
      <c r="C1699" s="270">
        <f>_xlfn.XLOOKUP(Table2[[#This Row],[K&amp;N REF ]],CAT_Details[Tracking Number],CAT_Details[TO Ref],,0)</f>
        <v>20250708757901</v>
      </c>
      <c r="D1699" s="270" t="str">
        <f>_xlfn.XLOOKUP(Table2[[#This Row],[K&amp;N REF ]],CAT_Details[Tracking Number],CAT_Details[Pickup Customer Name],,0)</f>
        <v>BERGSTROM EUROPE LTD</v>
      </c>
      <c r="E1699" s="271" t="str">
        <f>_xlfn.XLOOKUP(Table2[[#This Row],[K&amp;N REF ]],CAT_Details[Tracking Number],CAT_Details[Delivery Country Code],,0)</f>
        <v>FR</v>
      </c>
      <c r="F1699" s="271">
        <f>_xlfn.XLOOKUP(Table2[[#This Row],[TO Ref]],CAT_Details[TO Ref],CAT_Details[Loc],,0)</f>
        <v>3705</v>
      </c>
      <c r="G1699" s="257" t="s">
        <v>199</v>
      </c>
      <c r="H1699" s="257" t="s">
        <v>35</v>
      </c>
      <c r="I1699" s="280">
        <v>45854</v>
      </c>
      <c r="J1699" s="257" t="s">
        <v>26</v>
      </c>
      <c r="K1699" s="257" t="s">
        <v>32</v>
      </c>
      <c r="L1699" s="280">
        <v>45854</v>
      </c>
      <c r="M1699" s="257" t="str">
        <f>IF(Table2[[#This Row],[Resolve Date]]="","ONGOING","SOLVED")</f>
        <v>SOLVED</v>
      </c>
      <c r="N1699" s="258" t="s">
        <v>30</v>
      </c>
      <c r="O1699" s="257" t="str">
        <f>Table2[[#This Row],[K&amp;N REF ]]&amp;Table2[[#This Row],[Issue type ]]</f>
        <v>5016662009NO LABELS</v>
      </c>
      <c r="P1699" s="257">
        <f>YEAR(Table2[[#This Row],[Date ]])</f>
        <v>2025</v>
      </c>
      <c r="Q1699" s="257" t="str">
        <f>VLOOKUP(MONTH(Table2[[#This Row],[Date ]]),Months,2,0)</f>
        <v>July</v>
      </c>
      <c r="R1699" s="257" t="b">
        <f>COUNTIFS(Table2[Unique],Table2[[#This Row],[Unique]])&gt;1</f>
        <v>0</v>
      </c>
      <c r="S1699" s="257">
        <f>IF(Table2[[#This Row],[Status ]]="Solved",1,0)</f>
        <v>1</v>
      </c>
      <c r="T1699" s="257">
        <f>IF(Table2[[#This Row],[Status ]]="ongoing",1,0)</f>
        <v>0</v>
      </c>
    </row>
    <row r="1700" spans="1:20" x14ac:dyDescent="0.25">
      <c r="A1700" s="264">
        <v>5016633465</v>
      </c>
      <c r="B1700" s="269" t="str">
        <f>_xlfn.XLOOKUP(Table2[[#This Row],[K&amp;N REF ]],CAT_Details[Tracking Number],CAT_Details[S Ref],,0)</f>
        <v>20250704-S-70532</v>
      </c>
      <c r="C1700" s="270">
        <f>_xlfn.XLOOKUP(Table2[[#This Row],[K&amp;N REF ]],CAT_Details[Tracking Number],CAT_Details[TO Ref],,0)</f>
        <v>20250703754753</v>
      </c>
      <c r="D1700" s="270" t="str">
        <f>_xlfn.XLOOKUP(Table2[[#This Row],[K&amp;N REF ]],CAT_Details[Tracking Number],CAT_Details[Pickup Customer Name],,0)</f>
        <v>SVAB Hydraulik AB</v>
      </c>
      <c r="E1700" s="271" t="str">
        <f>_xlfn.XLOOKUP(Table2[[#This Row],[K&amp;N REF ]],CAT_Details[Tracking Number],CAT_Details[Delivery Country Code],,0)</f>
        <v>FR</v>
      </c>
      <c r="F1700" s="271">
        <f>_xlfn.XLOOKUP(Table2[[#This Row],[TO Ref]],CAT_Details[TO Ref],CAT_Details[Loc],,0)</f>
        <v>3705</v>
      </c>
      <c r="G1700" s="257" t="s">
        <v>44</v>
      </c>
      <c r="H1700" s="257" t="s">
        <v>35</v>
      </c>
      <c r="I1700" s="280">
        <v>45854</v>
      </c>
      <c r="J1700" s="257" t="s">
        <v>26</v>
      </c>
      <c r="K1700" s="257" t="s">
        <v>32</v>
      </c>
      <c r="L1700" s="280">
        <v>45854</v>
      </c>
      <c r="M1700" s="257" t="str">
        <f>IF(Table2[[#This Row],[Resolve Date]]="","ONGOING","SOLVED")</f>
        <v>SOLVED</v>
      </c>
      <c r="N1700" s="258" t="s">
        <v>30</v>
      </c>
      <c r="O1700" s="257" t="str">
        <f>Table2[[#This Row],[K&amp;N REF ]]&amp;Table2[[#This Row],[Issue type ]]</f>
        <v>5016633465NO LABELS</v>
      </c>
      <c r="P1700" s="257">
        <f>YEAR(Table2[[#This Row],[Date ]])</f>
        <v>2025</v>
      </c>
      <c r="Q1700" s="257" t="str">
        <f>VLOOKUP(MONTH(Table2[[#This Row],[Date ]]),Months,2,0)</f>
        <v>July</v>
      </c>
      <c r="R1700" s="257" t="b">
        <f>COUNTIFS(Table2[Unique],Table2[[#This Row],[Unique]])&gt;1</f>
        <v>0</v>
      </c>
      <c r="S1700" s="257">
        <f>IF(Table2[[#This Row],[Status ]]="Solved",1,0)</f>
        <v>1</v>
      </c>
      <c r="T1700" s="257">
        <f>IF(Table2[[#This Row],[Status ]]="ongoing",1,0)</f>
        <v>0</v>
      </c>
    </row>
    <row r="1701" spans="1:20" x14ac:dyDescent="0.25">
      <c r="A1701" s="264">
        <v>5016647181</v>
      </c>
      <c r="B1701" s="269" t="str">
        <f>_xlfn.XLOOKUP(Table2[[#This Row],[K&amp;N REF ]],CAT_Details[Tracking Number],CAT_Details[S Ref],,0)</f>
        <v>20250707-S-70483</v>
      </c>
      <c r="C1701" s="270">
        <f>_xlfn.XLOOKUP(Table2[[#This Row],[K&amp;N REF ]],CAT_Details[Tracking Number],CAT_Details[TO Ref],,0)</f>
        <v>20250703755419</v>
      </c>
      <c r="D1701" s="270" t="str">
        <f>_xlfn.XLOOKUP(Table2[[#This Row],[K&amp;N REF ]],CAT_Details[Tracking Number],CAT_Details[Pickup Customer Name],,0)</f>
        <v>KONGSBERG AUTOMOTIVE ASA</v>
      </c>
      <c r="E1701" s="271" t="str">
        <f>_xlfn.XLOOKUP(Table2[[#This Row],[K&amp;N REF ]],CAT_Details[Tracking Number],CAT_Details[Delivery Country Code],,0)</f>
        <v>GB</v>
      </c>
      <c r="F1701" s="271">
        <f>_xlfn.XLOOKUP(Table2[[#This Row],[TO Ref]],CAT_Details[TO Ref],CAT_Details[Loc],,0)</f>
        <v>3402</v>
      </c>
      <c r="G1701" s="257" t="s">
        <v>44</v>
      </c>
      <c r="H1701" s="257" t="s">
        <v>35</v>
      </c>
      <c r="I1701" s="280">
        <v>45854</v>
      </c>
      <c r="J1701" s="257" t="s">
        <v>26</v>
      </c>
      <c r="K1701" s="257" t="s">
        <v>32</v>
      </c>
      <c r="L1701" s="280">
        <v>45854</v>
      </c>
      <c r="M1701" s="257" t="str">
        <f>IF(Table2[[#This Row],[Resolve Date]]="","ONGOING","SOLVED")</f>
        <v>SOLVED</v>
      </c>
      <c r="N1701" s="258" t="s">
        <v>30</v>
      </c>
      <c r="O1701" s="257" t="str">
        <f>Table2[[#This Row],[K&amp;N REF ]]&amp;Table2[[#This Row],[Issue type ]]</f>
        <v>5016647181NO LABELS</v>
      </c>
      <c r="P1701" s="257">
        <f>YEAR(Table2[[#This Row],[Date ]])</f>
        <v>2025</v>
      </c>
      <c r="Q1701" s="257" t="str">
        <f>VLOOKUP(MONTH(Table2[[#This Row],[Date ]]),Months,2,0)</f>
        <v>July</v>
      </c>
      <c r="R1701" s="257" t="b">
        <f>COUNTIFS(Table2[Unique],Table2[[#This Row],[Unique]])&gt;1</f>
        <v>0</v>
      </c>
      <c r="S1701" s="257">
        <f>IF(Table2[[#This Row],[Status ]]="Solved",1,0)</f>
        <v>1</v>
      </c>
      <c r="T1701" s="257">
        <f>IF(Table2[[#This Row],[Status ]]="ongoing",1,0)</f>
        <v>0</v>
      </c>
    </row>
    <row r="1702" spans="1:20" x14ac:dyDescent="0.25">
      <c r="A1702" s="264">
        <v>5016675996</v>
      </c>
      <c r="B1702" s="269" t="str">
        <f>_xlfn.XLOOKUP(Table2[[#This Row],[K&amp;N REF ]],CAT_Details[Tracking Number],CAT_Details[S Ref],,0)</f>
        <v>20250709-S-70621</v>
      </c>
      <c r="C1702" s="270">
        <f>_xlfn.XLOOKUP(Table2[[#This Row],[K&amp;N REF ]],CAT_Details[Tracking Number],CAT_Details[TO Ref],,0)</f>
        <v>20250708757737</v>
      </c>
      <c r="D1702" s="270" t="str">
        <f>_xlfn.XLOOKUP(Table2[[#This Row],[K&amp;N REF ]],CAT_Details[Tracking Number],CAT_Details[Pickup Customer Name],,0)</f>
        <v>DANFOSS A/S</v>
      </c>
      <c r="E1702" s="271" t="str">
        <f>_xlfn.XLOOKUP(Table2[[#This Row],[K&amp;N REF ]],CAT_Details[Tracking Number],CAT_Details[Delivery Country Code],,0)</f>
        <v>FR</v>
      </c>
      <c r="F1702" s="271">
        <f>_xlfn.XLOOKUP(Table2[[#This Row],[TO Ref]],CAT_Details[TO Ref],CAT_Details[Loc],,0)</f>
        <v>3705</v>
      </c>
      <c r="G1702" s="257" t="s">
        <v>44</v>
      </c>
      <c r="H1702" s="257" t="s">
        <v>35</v>
      </c>
      <c r="I1702" s="280">
        <v>45854</v>
      </c>
      <c r="J1702" s="257" t="s">
        <v>26</v>
      </c>
      <c r="K1702" s="257" t="s">
        <v>32</v>
      </c>
      <c r="L1702" s="280">
        <v>45854</v>
      </c>
      <c r="M1702" s="257" t="str">
        <f>IF(Table2[[#This Row],[Resolve Date]]="","ONGOING","SOLVED")</f>
        <v>SOLVED</v>
      </c>
      <c r="N1702" s="258" t="s">
        <v>30</v>
      </c>
      <c r="O1702" s="257" t="str">
        <f>Table2[[#This Row],[K&amp;N REF ]]&amp;Table2[[#This Row],[Issue type ]]</f>
        <v>5016675996NO LABELS</v>
      </c>
      <c r="P1702" s="257">
        <f>YEAR(Table2[[#This Row],[Date ]])</f>
        <v>2025</v>
      </c>
      <c r="Q1702" s="257" t="str">
        <f>VLOOKUP(MONTH(Table2[[#This Row],[Date ]]),Months,2,0)</f>
        <v>July</v>
      </c>
      <c r="R1702" s="257" t="b">
        <f>COUNTIFS(Table2[Unique],Table2[[#This Row],[Unique]])&gt;1</f>
        <v>0</v>
      </c>
      <c r="S1702" s="257">
        <f>IF(Table2[[#This Row],[Status ]]="Solved",1,0)</f>
        <v>1</v>
      </c>
      <c r="T1702" s="257">
        <f>IF(Table2[[#This Row],[Status ]]="ongoing",1,0)</f>
        <v>0</v>
      </c>
    </row>
    <row r="1703" spans="1:20" x14ac:dyDescent="0.25">
      <c r="A1703" s="264">
        <v>5016689925</v>
      </c>
      <c r="B1703" s="269" t="str">
        <f>_xlfn.XLOOKUP(Table2[[#This Row],[K&amp;N REF ]],CAT_Details[Tracking Number],CAT_Details[S Ref],,0)</f>
        <v>20250710-S-70721</v>
      </c>
      <c r="C1703" s="270">
        <f>_xlfn.XLOOKUP(Table2[[#This Row],[K&amp;N REF ]],CAT_Details[Tracking Number],CAT_Details[TO Ref],,0)</f>
        <v>20250709758837</v>
      </c>
      <c r="D1703" s="270" t="str">
        <f>_xlfn.XLOOKUP(Table2[[#This Row],[K&amp;N REF ]],CAT_Details[Tracking Number],CAT_Details[Pickup Customer Name],,0)</f>
        <v>DANFOSS A/S</v>
      </c>
      <c r="E1703" s="271" t="str">
        <f>_xlfn.XLOOKUP(Table2[[#This Row],[K&amp;N REF ]],CAT_Details[Tracking Number],CAT_Details[Delivery Country Code],,0)</f>
        <v>GB</v>
      </c>
      <c r="F1703" s="271">
        <f>_xlfn.XLOOKUP(Table2[[#This Row],[TO Ref]],CAT_Details[TO Ref],CAT_Details[Loc],,0)</f>
        <v>3402</v>
      </c>
      <c r="G1703" s="257" t="s">
        <v>44</v>
      </c>
      <c r="H1703" s="257" t="s">
        <v>35</v>
      </c>
      <c r="I1703" s="280">
        <v>45854</v>
      </c>
      <c r="J1703" s="257" t="s">
        <v>26</v>
      </c>
      <c r="K1703" s="257" t="s">
        <v>32</v>
      </c>
      <c r="L1703" s="280">
        <v>45854</v>
      </c>
      <c r="M1703" s="257" t="str">
        <f>IF(Table2[[#This Row],[Resolve Date]]="","ONGOING","SOLVED")</f>
        <v>SOLVED</v>
      </c>
      <c r="N1703" s="258" t="s">
        <v>30</v>
      </c>
      <c r="O1703" s="257" t="str">
        <f>Table2[[#This Row],[K&amp;N REF ]]&amp;Table2[[#This Row],[Issue type ]]</f>
        <v>5016689925NO LABELS</v>
      </c>
      <c r="P1703" s="257">
        <f>YEAR(Table2[[#This Row],[Date ]])</f>
        <v>2025</v>
      </c>
      <c r="Q1703" s="257" t="str">
        <f>VLOOKUP(MONTH(Table2[[#This Row],[Date ]]),Months,2,0)</f>
        <v>July</v>
      </c>
      <c r="R1703" s="257" t="b">
        <f>COUNTIFS(Table2[Unique],Table2[[#This Row],[Unique]])&gt;1</f>
        <v>0</v>
      </c>
      <c r="S1703" s="257">
        <f>IF(Table2[[#This Row],[Status ]]="Solved",1,0)</f>
        <v>1</v>
      </c>
      <c r="T1703" s="257">
        <f>IF(Table2[[#This Row],[Status ]]="ongoing",1,0)</f>
        <v>0</v>
      </c>
    </row>
    <row r="1704" spans="1:20" x14ac:dyDescent="0.25">
      <c r="A1704" s="264">
        <v>5016616826</v>
      </c>
      <c r="B1704" s="269" t="str">
        <f>_xlfn.XLOOKUP(Table2[[#This Row],[K&amp;N REF ]],CAT_Details[Tracking Number],CAT_Details[S Ref],,0)</f>
        <v>20250703-S-70313</v>
      </c>
      <c r="C1704" s="270">
        <f>_xlfn.XLOOKUP(Table2[[#This Row],[K&amp;N REF ]],CAT_Details[Tracking Number],CAT_Details[TO Ref],,0)</f>
        <v>20250703755149</v>
      </c>
      <c r="D1704" s="270" t="str">
        <f>_xlfn.XLOOKUP(Table2[[#This Row],[K&amp;N REF ]],CAT_Details[Tracking Number],CAT_Details[Pickup Customer Name],,0)</f>
        <v>FRITZMEIER Systems GmbH</v>
      </c>
      <c r="E1704" s="271" t="str">
        <f>_xlfn.XLOOKUP(Table2[[#This Row],[K&amp;N REF ]],CAT_Details[Tracking Number],CAT_Details[Delivery Country Code],,0)</f>
        <v>GB</v>
      </c>
      <c r="F1704" s="271" t="str">
        <f>_xlfn.XLOOKUP(Table2[[#This Row],[TO Ref]],CAT_Details[TO Ref],CAT_Details[Loc],,0)</f>
        <v>OYL1</v>
      </c>
      <c r="G1704" s="257" t="s">
        <v>34</v>
      </c>
      <c r="H1704" s="257" t="s">
        <v>35</v>
      </c>
      <c r="I1704" s="280">
        <v>45854</v>
      </c>
      <c r="J1704" s="257" t="s">
        <v>26</v>
      </c>
      <c r="K1704" s="257" t="s">
        <v>32</v>
      </c>
      <c r="L1704" s="280">
        <v>45854</v>
      </c>
      <c r="M1704" s="257" t="str">
        <f>IF(Table2[[#This Row],[Resolve Date]]="","ONGOING","SOLVED")</f>
        <v>SOLVED</v>
      </c>
      <c r="N1704" s="258" t="s">
        <v>30</v>
      </c>
      <c r="O1704" s="257" t="str">
        <f>Table2[[#This Row],[K&amp;N REF ]]&amp;Table2[[#This Row],[Issue type ]]</f>
        <v>5016616826NO LABELS</v>
      </c>
      <c r="P1704" s="257">
        <f>YEAR(Table2[[#This Row],[Date ]])</f>
        <v>2025</v>
      </c>
      <c r="Q1704" s="257" t="str">
        <f>VLOOKUP(MONTH(Table2[[#This Row],[Date ]]),Months,2,0)</f>
        <v>July</v>
      </c>
      <c r="R1704" s="257" t="b">
        <f>COUNTIFS(Table2[Unique],Table2[[#This Row],[Unique]])&gt;1</f>
        <v>0</v>
      </c>
      <c r="S1704" s="257">
        <f>IF(Table2[[#This Row],[Status ]]="Solved",1,0)</f>
        <v>1</v>
      </c>
      <c r="T1704" s="257">
        <f>IF(Table2[[#This Row],[Status ]]="ongoing",1,0)</f>
        <v>0</v>
      </c>
    </row>
    <row r="1705" spans="1:20" x14ac:dyDescent="0.25">
      <c r="A1705" s="264">
        <v>5016690158</v>
      </c>
      <c r="B1705" s="269" t="str">
        <f>_xlfn.XLOOKUP(Table2[[#This Row],[K&amp;N REF ]],CAT_Details[Tracking Number],CAT_Details[S Ref],,0)</f>
        <v>20250710-S-70324</v>
      </c>
      <c r="C1705" s="270">
        <f>_xlfn.XLOOKUP(Table2[[#This Row],[K&amp;N REF ]],CAT_Details[Tracking Number],CAT_Details[TO Ref],,0)</f>
        <v>20250703755426</v>
      </c>
      <c r="D1705" s="270" t="str">
        <f>_xlfn.XLOOKUP(Table2[[#This Row],[K&amp;N REF ]],CAT_Details[Tracking Number],CAT_Details[Pickup Customer Name],,0)</f>
        <v>HYDAC TECHNOLOGY GMBH</v>
      </c>
      <c r="E1705" s="271" t="str">
        <f>_xlfn.XLOOKUP(Table2[[#This Row],[K&amp;N REF ]],CAT_Details[Tracking Number],CAT_Details[Delivery Country Code],,0)</f>
        <v>GB</v>
      </c>
      <c r="F1705" s="271" t="str">
        <f>_xlfn.XLOOKUP(Table2[[#This Row],[TO Ref]],CAT_Details[TO Ref],CAT_Details[Loc],,0)</f>
        <v>U2-L5</v>
      </c>
      <c r="G1705" s="257" t="s">
        <v>34</v>
      </c>
      <c r="H1705" s="257" t="s">
        <v>179</v>
      </c>
      <c r="I1705" s="280">
        <v>45854</v>
      </c>
      <c r="J1705" s="257" t="s">
        <v>26</v>
      </c>
      <c r="K1705" s="257" t="s">
        <v>32</v>
      </c>
      <c r="L1705" s="280">
        <v>45854</v>
      </c>
      <c r="M1705" s="257" t="str">
        <f>IF(Table2[[#This Row],[Resolve Date]]="","ONGOING","SOLVED")</f>
        <v>SOLVED</v>
      </c>
      <c r="N1705" s="258" t="s">
        <v>30</v>
      </c>
      <c r="O1705" s="257" t="str">
        <f>Table2[[#This Row],[K&amp;N REF ]]&amp;Table2[[#This Row],[Issue type ]]</f>
        <v xml:space="preserve">5016690158NOT SCANNABLE </v>
      </c>
      <c r="P1705" s="257">
        <f>YEAR(Table2[[#This Row],[Date ]])</f>
        <v>2025</v>
      </c>
      <c r="Q1705" s="257" t="str">
        <f>VLOOKUP(MONTH(Table2[[#This Row],[Date ]]),Months,2,0)</f>
        <v>July</v>
      </c>
      <c r="R1705" s="257" t="b">
        <f>COUNTIFS(Table2[Unique],Table2[[#This Row],[Unique]])&gt;1</f>
        <v>0</v>
      </c>
      <c r="S1705" s="257">
        <f>IF(Table2[[#This Row],[Status ]]="Solved",1,0)</f>
        <v>1</v>
      </c>
      <c r="T1705" s="257">
        <f>IF(Table2[[#This Row],[Status ]]="ongoing",1,0)</f>
        <v>0</v>
      </c>
    </row>
    <row r="1706" spans="1:20" x14ac:dyDescent="0.25">
      <c r="A1706" s="264">
        <v>5016662224</v>
      </c>
      <c r="B1706" s="269" t="str">
        <f>_xlfn.XLOOKUP(Table2[[#This Row],[K&amp;N REF ]],CAT_Details[Tracking Number],CAT_Details[S Ref],,0)</f>
        <v>20250708-S-70289</v>
      </c>
      <c r="C1706" s="270">
        <f>_xlfn.XLOOKUP(Table2[[#This Row],[K&amp;N REF ]],CAT_Details[Tracking Number],CAT_Details[TO Ref],,0)</f>
        <v>20250708757993</v>
      </c>
      <c r="D1706" s="270" t="str">
        <f>_xlfn.XLOOKUP(Table2[[#This Row],[K&amp;N REF ]],CAT_Details[Tracking Number],CAT_Details[Pickup Customer Name],,0)</f>
        <v>SENSATA TECHNOLOGIES GERMANY GMBH</v>
      </c>
      <c r="E1706" s="271" t="str">
        <f>_xlfn.XLOOKUP(Table2[[#This Row],[K&amp;N REF ]],CAT_Details[Tracking Number],CAT_Details[Delivery Country Code],,0)</f>
        <v>GB</v>
      </c>
      <c r="F1706" s="271" t="str">
        <f>_xlfn.XLOOKUP(Table2[[#This Row],[TO Ref]],CAT_Details[TO Ref],CAT_Details[Loc],,0)</f>
        <v>DX01-L5</v>
      </c>
      <c r="G1706" s="257" t="s">
        <v>34</v>
      </c>
      <c r="H1706" s="257" t="s">
        <v>35</v>
      </c>
      <c r="I1706" s="280">
        <v>45854</v>
      </c>
      <c r="J1706" s="257" t="s">
        <v>41</v>
      </c>
      <c r="K1706" s="257" t="s">
        <v>32</v>
      </c>
      <c r="L1706" s="280">
        <v>45854</v>
      </c>
      <c r="M1706" s="257" t="str">
        <f>IF(Table2[[#This Row],[Resolve Date]]="","ONGOING","SOLVED")</f>
        <v>SOLVED</v>
      </c>
      <c r="N1706" s="258" t="s">
        <v>30</v>
      </c>
      <c r="O1706" s="257" t="str">
        <f>Table2[[#This Row],[K&amp;N REF ]]&amp;Table2[[#This Row],[Issue type ]]</f>
        <v>5016662224NO LABELS</v>
      </c>
      <c r="P1706" s="257">
        <f>YEAR(Table2[[#This Row],[Date ]])</f>
        <v>2025</v>
      </c>
      <c r="Q1706" s="257" t="str">
        <f>VLOOKUP(MONTH(Table2[[#This Row],[Date ]]),Months,2,0)</f>
        <v>July</v>
      </c>
      <c r="R1706" s="257" t="b">
        <f>COUNTIFS(Table2[Unique],Table2[[#This Row],[Unique]])&gt;1</f>
        <v>0</v>
      </c>
      <c r="S1706" s="257">
        <f>IF(Table2[[#This Row],[Status ]]="Solved",1,0)</f>
        <v>1</v>
      </c>
      <c r="T1706" s="257">
        <f>IF(Table2[[#This Row],[Status ]]="ongoing",1,0)</f>
        <v>0</v>
      </c>
    </row>
    <row r="1707" spans="1:20" x14ac:dyDescent="0.25">
      <c r="A1707" s="264">
        <v>5016676460</v>
      </c>
      <c r="B1707" s="269" t="str">
        <f>_xlfn.XLOOKUP(Table2[[#This Row],[K&amp;N REF ]],CAT_Details[Tracking Number],CAT_Details[S Ref],,0)</f>
        <v>20250709-S-70185</v>
      </c>
      <c r="C1707" s="270">
        <f>_xlfn.XLOOKUP(Table2[[#This Row],[K&amp;N REF ]],CAT_Details[Tracking Number],CAT_Details[TO Ref],,0)</f>
        <v>20250708758001</v>
      </c>
      <c r="D1707" s="270" t="str">
        <f>_xlfn.XLOOKUP(Table2[[#This Row],[K&amp;N REF ]],CAT_Details[Tracking Number],CAT_Details[Pickup Customer Name],,0)</f>
        <v>Dichtungstechnik G. Bruss GmbH &amp; Co. KG</v>
      </c>
      <c r="E1707" s="271" t="str">
        <f>_xlfn.XLOOKUP(Table2[[#This Row],[K&amp;N REF ]],CAT_Details[Tracking Number],CAT_Details[Delivery Country Code],,0)</f>
        <v>GB</v>
      </c>
      <c r="F1707" s="271" t="str">
        <f>_xlfn.XLOOKUP(Table2[[#This Row],[TO Ref]],CAT_Details[TO Ref],CAT_Details[Loc],,0)</f>
        <v>DX01-L5</v>
      </c>
      <c r="G1707" s="257" t="s">
        <v>34</v>
      </c>
      <c r="H1707" s="257" t="s">
        <v>35</v>
      </c>
      <c r="I1707" s="280">
        <v>45854</v>
      </c>
      <c r="J1707" s="257" t="s">
        <v>26</v>
      </c>
      <c r="K1707" s="257" t="s">
        <v>32</v>
      </c>
      <c r="L1707" s="280">
        <v>45854</v>
      </c>
      <c r="M1707" s="257" t="str">
        <f>IF(Table2[[#This Row],[Resolve Date]]="","ONGOING","SOLVED")</f>
        <v>SOLVED</v>
      </c>
      <c r="N1707" s="258" t="s">
        <v>30</v>
      </c>
      <c r="O1707" s="257" t="str">
        <f>Table2[[#This Row],[K&amp;N REF ]]&amp;Table2[[#This Row],[Issue type ]]</f>
        <v>5016676460NO LABELS</v>
      </c>
      <c r="P1707" s="257">
        <f>YEAR(Table2[[#This Row],[Date ]])</f>
        <v>2025</v>
      </c>
      <c r="Q1707" s="257" t="str">
        <f>VLOOKUP(MONTH(Table2[[#This Row],[Date ]]),Months,2,0)</f>
        <v>July</v>
      </c>
      <c r="R1707" s="257" t="b">
        <f>COUNTIFS(Table2[Unique],Table2[[#This Row],[Unique]])&gt;1</f>
        <v>0</v>
      </c>
      <c r="S1707" s="257">
        <f>IF(Table2[[#This Row],[Status ]]="Solved",1,0)</f>
        <v>1</v>
      </c>
      <c r="T1707" s="257">
        <f>IF(Table2[[#This Row],[Status ]]="ongoing",1,0)</f>
        <v>0</v>
      </c>
    </row>
    <row r="1708" spans="1:20" x14ac:dyDescent="0.25">
      <c r="A1708" s="264">
        <v>5016662225</v>
      </c>
      <c r="B1708" s="269" t="str">
        <f>_xlfn.XLOOKUP(Table2[[#This Row],[K&amp;N REF ]],CAT_Details[Tracking Number],CAT_Details[S Ref],,0)</f>
        <v>20250708-S-70289</v>
      </c>
      <c r="C1708" s="270">
        <f>_xlfn.XLOOKUP(Table2[[#This Row],[K&amp;N REF ]],CAT_Details[Tracking Number],CAT_Details[TO Ref],,0)</f>
        <v>20250708758072</v>
      </c>
      <c r="D1708" s="270" t="str">
        <f>_xlfn.XLOOKUP(Table2[[#This Row],[K&amp;N REF ]],CAT_Details[Tracking Number],CAT_Details[Pickup Customer Name],,0)</f>
        <v>SENSATA TECHNOLOGIES GERMANY GMBH</v>
      </c>
      <c r="E1708" s="271" t="str">
        <f>_xlfn.XLOOKUP(Table2[[#This Row],[K&amp;N REF ]],CAT_Details[Tracking Number],CAT_Details[Delivery Country Code],,0)</f>
        <v>GB</v>
      </c>
      <c r="F1708" s="271" t="str">
        <f>_xlfn.XLOOKUP(Table2[[#This Row],[TO Ref]],CAT_Details[TO Ref],CAT_Details[Loc],,0)</f>
        <v>MZ02</v>
      </c>
      <c r="G1708" s="257" t="s">
        <v>34</v>
      </c>
      <c r="H1708" s="257" t="s">
        <v>35</v>
      </c>
      <c r="I1708" s="280">
        <v>45854</v>
      </c>
      <c r="J1708" s="257" t="s">
        <v>41</v>
      </c>
      <c r="K1708" s="257" t="s">
        <v>32</v>
      </c>
      <c r="L1708" s="280">
        <v>45854</v>
      </c>
      <c r="M1708" s="257" t="str">
        <f>IF(Table2[[#This Row],[Resolve Date]]="","ONGOING","SOLVED")</f>
        <v>SOLVED</v>
      </c>
      <c r="N1708" s="258" t="s">
        <v>30</v>
      </c>
      <c r="O1708" s="257" t="str">
        <f>Table2[[#This Row],[K&amp;N REF ]]&amp;Table2[[#This Row],[Issue type ]]</f>
        <v>5016662225NO LABELS</v>
      </c>
      <c r="P1708" s="257">
        <f>YEAR(Table2[[#This Row],[Date ]])</f>
        <v>2025</v>
      </c>
      <c r="Q1708" s="257" t="str">
        <f>VLOOKUP(MONTH(Table2[[#This Row],[Date ]]),Months,2,0)</f>
        <v>July</v>
      </c>
      <c r="R1708" s="257" t="b">
        <f>COUNTIFS(Table2[Unique],Table2[[#This Row],[Unique]])&gt;1</f>
        <v>0</v>
      </c>
      <c r="S1708" s="257">
        <f>IF(Table2[[#This Row],[Status ]]="Solved",1,0)</f>
        <v>1</v>
      </c>
      <c r="T1708" s="257">
        <f>IF(Table2[[#This Row],[Status ]]="ongoing",1,0)</f>
        <v>0</v>
      </c>
    </row>
    <row r="1709" spans="1:20" x14ac:dyDescent="0.25">
      <c r="A1709" s="264">
        <v>5016662364</v>
      </c>
      <c r="B1709" s="269" t="str">
        <f>_xlfn.XLOOKUP(Table2[[#This Row],[K&amp;N REF ]],CAT_Details[Tracking Number],CAT_Details[S Ref],,0)</f>
        <v>20250708-S-70322</v>
      </c>
      <c r="C1709" s="270">
        <f>_xlfn.XLOOKUP(Table2[[#This Row],[K&amp;N REF ]],CAT_Details[Tracking Number],CAT_Details[TO Ref],,0)</f>
        <v>20250708758164</v>
      </c>
      <c r="D1709" s="270" t="str">
        <f>_xlfn.XLOOKUP(Table2[[#This Row],[K&amp;N REF ]],CAT_Details[Tracking Number],CAT_Details[Pickup Customer Name],,0)</f>
        <v>ZF Friedrichshafen AG</v>
      </c>
      <c r="E1709" s="271" t="str">
        <f>_xlfn.XLOOKUP(Table2[[#This Row],[K&amp;N REF ]],CAT_Details[Tracking Number],CAT_Details[Delivery Country Code],,0)</f>
        <v>GB</v>
      </c>
      <c r="F1709" s="271">
        <f>_xlfn.XLOOKUP(Table2[[#This Row],[TO Ref]],CAT_Details[TO Ref],CAT_Details[Loc],,0)</f>
        <v>3402</v>
      </c>
      <c r="G1709" s="257" t="s">
        <v>34</v>
      </c>
      <c r="H1709" s="257" t="s">
        <v>35</v>
      </c>
      <c r="I1709" s="280">
        <v>45854</v>
      </c>
      <c r="J1709" s="257" t="s">
        <v>26</v>
      </c>
      <c r="K1709" s="257" t="s">
        <v>32</v>
      </c>
      <c r="L1709" s="280">
        <v>45854</v>
      </c>
      <c r="M1709" s="257" t="str">
        <f>IF(Table2[[#This Row],[Resolve Date]]="","ONGOING","SOLVED")</f>
        <v>SOLVED</v>
      </c>
      <c r="N1709" s="258" t="s">
        <v>30</v>
      </c>
      <c r="O1709" s="257" t="str">
        <f>Table2[[#This Row],[K&amp;N REF ]]&amp;Table2[[#This Row],[Issue type ]]</f>
        <v>5016662364NO LABELS</v>
      </c>
      <c r="P1709" s="257">
        <f>YEAR(Table2[[#This Row],[Date ]])</f>
        <v>2025</v>
      </c>
      <c r="Q1709" s="257" t="str">
        <f>VLOOKUP(MONTH(Table2[[#This Row],[Date ]]),Months,2,0)</f>
        <v>July</v>
      </c>
      <c r="R1709" s="257" t="b">
        <f>COUNTIFS(Table2[Unique],Table2[[#This Row],[Unique]])&gt;1</f>
        <v>0</v>
      </c>
      <c r="S1709" s="257">
        <f>IF(Table2[[#This Row],[Status ]]="Solved",1,0)</f>
        <v>1</v>
      </c>
      <c r="T1709" s="257">
        <f>IF(Table2[[#This Row],[Status ]]="ongoing",1,0)</f>
        <v>0</v>
      </c>
    </row>
    <row r="1710" spans="1:20" x14ac:dyDescent="0.25">
      <c r="A1710" s="264">
        <v>5016662178</v>
      </c>
      <c r="B1710" s="269" t="str">
        <f>_xlfn.XLOOKUP(Table2[[#This Row],[K&amp;N REF ]],CAT_Details[Tracking Number],CAT_Details[S Ref],,0)</f>
        <v>20250708-S-70600</v>
      </c>
      <c r="C1710" s="270">
        <f>_xlfn.XLOOKUP(Table2[[#This Row],[K&amp;N REF ]],CAT_Details[Tracking Number],CAT_Details[TO Ref],,0)</f>
        <v>20250708758188</v>
      </c>
      <c r="D1710" s="270" t="str">
        <f>_xlfn.XLOOKUP(Table2[[#This Row],[K&amp;N REF ]],CAT_Details[Tracking Number],CAT_Details[Pickup Customer Name],,0)</f>
        <v xml:space="preserve">CONTITECH FLUID AUTOMOTIVE ROMANIA </v>
      </c>
      <c r="E1710" s="271" t="str">
        <f>_xlfn.XLOOKUP(Table2[[#This Row],[K&amp;N REF ]],CAT_Details[Tracking Number],CAT_Details[Delivery Country Code],,0)</f>
        <v>GB</v>
      </c>
      <c r="F1710" s="271" t="str">
        <f>_xlfn.XLOOKUP(Table2[[#This Row],[TO Ref]],CAT_Details[TO Ref],CAT_Details[Loc],,0)</f>
        <v>DX01</v>
      </c>
      <c r="G1710" s="257" t="s">
        <v>34</v>
      </c>
      <c r="H1710" s="257" t="s">
        <v>35</v>
      </c>
      <c r="I1710" s="280">
        <v>45854</v>
      </c>
      <c r="J1710" s="257" t="s">
        <v>26</v>
      </c>
      <c r="K1710" s="257" t="s">
        <v>32</v>
      </c>
      <c r="L1710" s="280">
        <v>45854</v>
      </c>
      <c r="M1710" s="257" t="str">
        <f>IF(Table2[[#This Row],[Resolve Date]]="","ONGOING","SOLVED")</f>
        <v>SOLVED</v>
      </c>
      <c r="N1710" s="258" t="s">
        <v>30</v>
      </c>
      <c r="O1710" s="257" t="str">
        <f>Table2[[#This Row],[K&amp;N REF ]]&amp;Table2[[#This Row],[Issue type ]]</f>
        <v>5016662178NO LABELS</v>
      </c>
      <c r="P1710" s="257">
        <f>YEAR(Table2[[#This Row],[Date ]])</f>
        <v>2025</v>
      </c>
      <c r="Q1710" s="257" t="str">
        <f>VLOOKUP(MONTH(Table2[[#This Row],[Date ]]),Months,2,0)</f>
        <v>July</v>
      </c>
      <c r="R1710" s="257" t="b">
        <f>COUNTIFS(Table2[Unique],Table2[[#This Row],[Unique]])&gt;1</f>
        <v>0</v>
      </c>
      <c r="S1710" s="257">
        <f>IF(Table2[[#This Row],[Status ]]="Solved",1,0)</f>
        <v>1</v>
      </c>
      <c r="T1710" s="257">
        <f>IF(Table2[[#This Row],[Status ]]="ongoing",1,0)</f>
        <v>0</v>
      </c>
    </row>
    <row r="1711" spans="1:20" x14ac:dyDescent="0.25">
      <c r="A1711" s="264">
        <v>5016662179</v>
      </c>
      <c r="B1711" s="269" t="str">
        <f>_xlfn.XLOOKUP(Table2[[#This Row],[K&amp;N REF ]],CAT_Details[Tracking Number],CAT_Details[S Ref],,0)</f>
        <v>20250708-S-70600</v>
      </c>
      <c r="C1711" s="270">
        <f>_xlfn.XLOOKUP(Table2[[#This Row],[K&amp;N REF ]],CAT_Details[Tracking Number],CAT_Details[TO Ref],,0)</f>
        <v>20250708758189</v>
      </c>
      <c r="D1711" s="270" t="str">
        <f>_xlfn.XLOOKUP(Table2[[#This Row],[K&amp;N REF ]],CAT_Details[Tracking Number],CAT_Details[Pickup Customer Name],,0)</f>
        <v xml:space="preserve">CONTITECH FLUID AUTOMOTIVE ROMANIA </v>
      </c>
      <c r="E1711" s="271" t="str">
        <f>_xlfn.XLOOKUP(Table2[[#This Row],[K&amp;N REF ]],CAT_Details[Tracking Number],CAT_Details[Delivery Country Code],,0)</f>
        <v>GB</v>
      </c>
      <c r="F1711" s="271" t="str">
        <f>_xlfn.XLOOKUP(Table2[[#This Row],[TO Ref]],CAT_Details[TO Ref],CAT_Details[Loc],,0)</f>
        <v>MZ02</v>
      </c>
      <c r="G1711" s="257" t="s">
        <v>34</v>
      </c>
      <c r="H1711" s="257" t="s">
        <v>35</v>
      </c>
      <c r="I1711" s="280">
        <v>45854</v>
      </c>
      <c r="J1711" s="257" t="s">
        <v>26</v>
      </c>
      <c r="K1711" s="257" t="s">
        <v>32</v>
      </c>
      <c r="L1711" s="280">
        <v>45854</v>
      </c>
      <c r="M1711" s="257" t="str">
        <f>IF(Table2[[#This Row],[Resolve Date]]="","ONGOING","SOLVED")</f>
        <v>SOLVED</v>
      </c>
      <c r="N1711" s="258" t="s">
        <v>30</v>
      </c>
      <c r="O1711" s="257" t="str">
        <f>Table2[[#This Row],[K&amp;N REF ]]&amp;Table2[[#This Row],[Issue type ]]</f>
        <v>5016662179NO LABELS</v>
      </c>
      <c r="P1711" s="257">
        <f>YEAR(Table2[[#This Row],[Date ]])</f>
        <v>2025</v>
      </c>
      <c r="Q1711" s="257" t="str">
        <f>VLOOKUP(MONTH(Table2[[#This Row],[Date ]]),Months,2,0)</f>
        <v>July</v>
      </c>
      <c r="R1711" s="257" t="b">
        <f>COUNTIFS(Table2[Unique],Table2[[#This Row],[Unique]])&gt;1</f>
        <v>0</v>
      </c>
      <c r="S1711" s="257">
        <f>IF(Table2[[#This Row],[Status ]]="Solved",1,0)</f>
        <v>1</v>
      </c>
      <c r="T1711" s="257">
        <f>IF(Table2[[#This Row],[Status ]]="ongoing",1,0)</f>
        <v>0</v>
      </c>
    </row>
    <row r="1712" spans="1:20" x14ac:dyDescent="0.25">
      <c r="A1712" s="264">
        <v>5016690180</v>
      </c>
      <c r="B1712" s="269" t="str">
        <f>_xlfn.XLOOKUP(Table2[[#This Row],[K&amp;N REF ]],CAT_Details[Tracking Number],CAT_Details[S Ref],,0)</f>
        <v>20250710-S-70279</v>
      </c>
      <c r="C1712" s="270">
        <f>_xlfn.XLOOKUP(Table2[[#This Row],[K&amp;N REF ]],CAT_Details[Tracking Number],CAT_Details[TO Ref],,0)</f>
        <v>20250708758280</v>
      </c>
      <c r="D1712" s="270" t="str">
        <f>_xlfn.XLOOKUP(Table2[[#This Row],[K&amp;N REF ]],CAT_Details[Tracking Number],CAT_Details[Pickup Customer Name],,0)</f>
        <v>TENNECO INC</v>
      </c>
      <c r="E1712" s="271" t="str">
        <f>_xlfn.XLOOKUP(Table2[[#This Row],[K&amp;N REF ]],CAT_Details[Tracking Number],CAT_Details[Delivery Country Code],,0)</f>
        <v>GB</v>
      </c>
      <c r="F1712" s="271" t="str">
        <f>_xlfn.XLOOKUP(Table2[[#This Row],[TO Ref]],CAT_Details[TO Ref],CAT_Details[Loc],,0)</f>
        <v>MZ02</v>
      </c>
      <c r="G1712" s="257" t="s">
        <v>34</v>
      </c>
      <c r="H1712" s="257" t="s">
        <v>35</v>
      </c>
      <c r="I1712" s="280">
        <v>45854</v>
      </c>
      <c r="J1712" s="257" t="s">
        <v>26</v>
      </c>
      <c r="K1712" s="257" t="s">
        <v>32</v>
      </c>
      <c r="L1712" s="280">
        <v>45854</v>
      </c>
      <c r="M1712" s="257" t="str">
        <f>IF(Table2[[#This Row],[Resolve Date]]="","ONGOING","SOLVED")</f>
        <v>SOLVED</v>
      </c>
      <c r="N1712" s="258" t="s">
        <v>30</v>
      </c>
      <c r="O1712" s="257" t="str">
        <f>Table2[[#This Row],[K&amp;N REF ]]&amp;Table2[[#This Row],[Issue type ]]</f>
        <v>5016690180NO LABELS</v>
      </c>
      <c r="P1712" s="257">
        <f>YEAR(Table2[[#This Row],[Date ]])</f>
        <v>2025</v>
      </c>
      <c r="Q1712" s="257" t="str">
        <f>VLOOKUP(MONTH(Table2[[#This Row],[Date ]]),Months,2,0)</f>
        <v>July</v>
      </c>
      <c r="R1712" s="257" t="b">
        <f>COUNTIFS(Table2[Unique],Table2[[#This Row],[Unique]])&gt;1</f>
        <v>0</v>
      </c>
      <c r="S1712" s="257">
        <f>IF(Table2[[#This Row],[Status ]]="Solved",1,0)</f>
        <v>1</v>
      </c>
      <c r="T1712" s="257">
        <f>IF(Table2[[#This Row],[Status ]]="ongoing",1,0)</f>
        <v>0</v>
      </c>
    </row>
    <row r="1713" spans="1:20" x14ac:dyDescent="0.25">
      <c r="A1713" s="264">
        <v>5016676065</v>
      </c>
      <c r="B1713" s="269" t="str">
        <f>_xlfn.XLOOKUP(Table2[[#This Row],[K&amp;N REF ]],CAT_Details[Tracking Number],CAT_Details[S Ref],,0)</f>
        <v>20250709-S-70189</v>
      </c>
      <c r="C1713" s="270">
        <f>_xlfn.XLOOKUP(Table2[[#This Row],[K&amp;N REF ]],CAT_Details[Tracking Number],CAT_Details[TO Ref],,0)</f>
        <v>20250709758850</v>
      </c>
      <c r="D1713" s="270" t="str">
        <f>_xlfn.XLOOKUP(Table2[[#This Row],[K&amp;N REF ]],CAT_Details[Tracking Number],CAT_Details[Pickup Customer Name],,0)</f>
        <v>Tenneco Zwickau GmbH</v>
      </c>
      <c r="E1713" s="271" t="str">
        <f>_xlfn.XLOOKUP(Table2[[#This Row],[K&amp;N REF ]],CAT_Details[Tracking Number],CAT_Details[Delivery Country Code],,0)</f>
        <v>GB</v>
      </c>
      <c r="F1713" s="271" t="str">
        <f>_xlfn.XLOOKUP(Table2[[#This Row],[TO Ref]],CAT_Details[TO Ref],CAT_Details[Loc],,0)</f>
        <v>DX01-L5</v>
      </c>
      <c r="G1713" s="257" t="s">
        <v>34</v>
      </c>
      <c r="H1713" s="257" t="s">
        <v>35</v>
      </c>
      <c r="I1713" s="280">
        <v>45854</v>
      </c>
      <c r="J1713" s="257" t="s">
        <v>26</v>
      </c>
      <c r="K1713" s="257" t="s">
        <v>32</v>
      </c>
      <c r="L1713" s="280">
        <v>45854</v>
      </c>
      <c r="M1713" s="257" t="str">
        <f>IF(Table2[[#This Row],[Resolve Date]]="","ONGOING","SOLVED")</f>
        <v>SOLVED</v>
      </c>
      <c r="N1713" s="258" t="s">
        <v>30</v>
      </c>
      <c r="O1713" s="257" t="str">
        <f>Table2[[#This Row],[K&amp;N REF ]]&amp;Table2[[#This Row],[Issue type ]]</f>
        <v>5016676065NO LABELS</v>
      </c>
      <c r="P1713" s="257">
        <f>YEAR(Table2[[#This Row],[Date ]])</f>
        <v>2025</v>
      </c>
      <c r="Q1713" s="257" t="str">
        <f>VLOOKUP(MONTH(Table2[[#This Row],[Date ]]),Months,2,0)</f>
        <v>July</v>
      </c>
      <c r="R1713" s="257" t="b">
        <f>COUNTIFS(Table2[Unique],Table2[[#This Row],[Unique]])&gt;1</f>
        <v>0</v>
      </c>
      <c r="S1713" s="257">
        <f>IF(Table2[[#This Row],[Status ]]="Solved",1,0)</f>
        <v>1</v>
      </c>
      <c r="T1713" s="257">
        <f>IF(Table2[[#This Row],[Status ]]="ongoing",1,0)</f>
        <v>0</v>
      </c>
    </row>
    <row r="1714" spans="1:20" x14ac:dyDescent="0.25">
      <c r="A1714" s="264">
        <v>5016676532</v>
      </c>
      <c r="B1714" s="269" t="str">
        <f>_xlfn.XLOOKUP(Table2[[#This Row],[K&amp;N REF ]],CAT_Details[Tracking Number],CAT_Details[S Ref],,0)</f>
        <v>20250709-S-70778</v>
      </c>
      <c r="C1714" s="270">
        <f>_xlfn.XLOOKUP(Table2[[#This Row],[K&amp;N REF ]],CAT_Details[Tracking Number],CAT_Details[TO Ref],,0)</f>
        <v>20250709758914</v>
      </c>
      <c r="D1714" s="270" t="str">
        <f>_xlfn.XLOOKUP(Table2[[#This Row],[K&amp;N REF ]],CAT_Details[Tracking Number],CAT_Details[Pickup Customer Name],,0)</f>
        <v>SAN MARTINO (AT)/SELMAT SRL</v>
      </c>
      <c r="E1714" s="271" t="str">
        <f>_xlfn.XLOOKUP(Table2[[#This Row],[K&amp;N REF ]],CAT_Details[Tracking Number],CAT_Details[Delivery Country Code],,0)</f>
        <v>GB</v>
      </c>
      <c r="F1714" s="271">
        <f>_xlfn.XLOOKUP(Table2[[#This Row],[TO Ref]],CAT_Details[TO Ref],CAT_Details[Loc],,0)</f>
        <v>3402</v>
      </c>
      <c r="G1714" s="257" t="s">
        <v>226</v>
      </c>
      <c r="H1714" s="257" t="s">
        <v>35</v>
      </c>
      <c r="I1714" s="280">
        <v>45854</v>
      </c>
      <c r="J1714" s="257" t="s">
        <v>45</v>
      </c>
      <c r="K1714" s="257" t="s">
        <v>32</v>
      </c>
      <c r="L1714" s="280">
        <v>45855</v>
      </c>
      <c r="M1714" s="257" t="str">
        <f>IF(Table2[[#This Row],[Resolve Date]]="","ONGOING","SOLVED")</f>
        <v>SOLVED</v>
      </c>
      <c r="N1714" s="258" t="s">
        <v>228</v>
      </c>
      <c r="O1714" s="257" t="str">
        <f>Table2[[#This Row],[K&amp;N REF ]]&amp;Table2[[#This Row],[Issue type ]]</f>
        <v>5016676532NO LABELS</v>
      </c>
      <c r="P1714" s="257">
        <f>YEAR(Table2[[#This Row],[Date ]])</f>
        <v>2025</v>
      </c>
      <c r="Q1714" s="257" t="str">
        <f>VLOOKUP(MONTH(Table2[[#This Row],[Date ]]),Months,2,0)</f>
        <v>July</v>
      </c>
      <c r="R1714" s="257" t="b">
        <f>COUNTIFS(Table2[Unique],Table2[[#This Row],[Unique]])&gt;1</f>
        <v>0</v>
      </c>
      <c r="S1714" s="257">
        <f>IF(Table2[[#This Row],[Status ]]="Solved",1,0)</f>
        <v>1</v>
      </c>
      <c r="T1714" s="257">
        <f>IF(Table2[[#This Row],[Status ]]="ongoing",1,0)</f>
        <v>0</v>
      </c>
    </row>
    <row r="1715" spans="1:20" x14ac:dyDescent="0.25">
      <c r="A1715" s="264">
        <v>5016690200</v>
      </c>
      <c r="B1715" s="269" t="str">
        <f>_xlfn.XLOOKUP(Table2[[#This Row],[K&amp;N REF ]],CAT_Details[Tracking Number],CAT_Details[S Ref],,0)</f>
        <v>20250710-S-70353</v>
      </c>
      <c r="C1715" s="270">
        <f>_xlfn.XLOOKUP(Table2[[#This Row],[K&amp;N REF ]],CAT_Details[Tracking Number],CAT_Details[TO Ref],,0)</f>
        <v>20250710759928</v>
      </c>
      <c r="D1715" s="270" t="str">
        <f>_xlfn.XLOOKUP(Table2[[#This Row],[K&amp;N REF ]],CAT_Details[Tracking Number],CAT_Details[Pickup Customer Name],,0)</f>
        <v>KUEHNE + NAGEL AG AND CO. KG</v>
      </c>
      <c r="E1715" s="271" t="str">
        <f>_xlfn.XLOOKUP(Table2[[#This Row],[K&amp;N REF ]],CAT_Details[Tracking Number],CAT_Details[Delivery Country Code],,0)</f>
        <v>GB</v>
      </c>
      <c r="F1715" s="271">
        <f>_xlfn.XLOOKUP(Table2[[#This Row],[TO Ref]],CAT_Details[TO Ref],CAT_Details[Loc],,0)</f>
        <v>3402</v>
      </c>
      <c r="G1715" s="257" t="s">
        <v>34</v>
      </c>
      <c r="H1715" s="257" t="s">
        <v>35</v>
      </c>
      <c r="I1715" s="280">
        <v>45854</v>
      </c>
      <c r="J1715" s="257" t="s">
        <v>26</v>
      </c>
      <c r="K1715" s="257" t="s">
        <v>32</v>
      </c>
      <c r="L1715" s="280">
        <v>45854</v>
      </c>
      <c r="M1715" s="257" t="str">
        <f>IF(Table2[[#This Row],[Resolve Date]]="","ONGOING","SOLVED")</f>
        <v>SOLVED</v>
      </c>
      <c r="N1715" s="258" t="s">
        <v>30</v>
      </c>
      <c r="O1715" s="257" t="str">
        <f>Table2[[#This Row],[K&amp;N REF ]]&amp;Table2[[#This Row],[Issue type ]]</f>
        <v>5016690200NO LABELS</v>
      </c>
      <c r="P1715" s="257">
        <f>YEAR(Table2[[#This Row],[Date ]])</f>
        <v>2025</v>
      </c>
      <c r="Q1715" s="257" t="str">
        <f>VLOOKUP(MONTH(Table2[[#This Row],[Date ]]),Months,2,0)</f>
        <v>July</v>
      </c>
      <c r="R1715" s="257" t="b">
        <f>COUNTIFS(Table2[Unique],Table2[[#This Row],[Unique]])&gt;1</f>
        <v>0</v>
      </c>
      <c r="S1715" s="257">
        <f>IF(Table2[[#This Row],[Status ]]="Solved",1,0)</f>
        <v>1</v>
      </c>
      <c r="T1715" s="257">
        <f>IF(Table2[[#This Row],[Status ]]="ongoing",1,0)</f>
        <v>0</v>
      </c>
    </row>
    <row r="1716" spans="1:20" x14ac:dyDescent="0.25">
      <c r="A1716" s="264">
        <v>5016704809</v>
      </c>
      <c r="B1716" s="269" t="str">
        <f>_xlfn.XLOOKUP(Table2[[#This Row],[K&amp;N REF ]],CAT_Details[Tracking Number],CAT_Details[S Ref],,0)</f>
        <v>20250711-S-70466</v>
      </c>
      <c r="C1716" s="270">
        <f>_xlfn.XLOOKUP(Table2[[#This Row],[K&amp;N REF ]],CAT_Details[Tracking Number],CAT_Details[TO Ref],,0)</f>
        <v>20250710760562</v>
      </c>
      <c r="D1716" s="270" t="str">
        <f>_xlfn.XLOOKUP(Table2[[#This Row],[K&amp;N REF ]],CAT_Details[Tracking Number],CAT_Details[Pickup Customer Name],,0)</f>
        <v>WORLD CLASS INDUSTRIES EUROPA GMBH</v>
      </c>
      <c r="E1716" s="271" t="str">
        <f>_xlfn.XLOOKUP(Table2[[#This Row],[K&amp;N REF ]],CAT_Details[Tracking Number],CAT_Details[Delivery Country Code],,0)</f>
        <v>GB</v>
      </c>
      <c r="F1716" s="271">
        <f>_xlfn.XLOOKUP(Table2[[#This Row],[TO Ref]],CAT_Details[TO Ref],CAT_Details[Loc],,0)</f>
        <v>3402</v>
      </c>
      <c r="G1716" s="257" t="s">
        <v>34</v>
      </c>
      <c r="H1716" s="257" t="s">
        <v>35</v>
      </c>
      <c r="I1716" s="280">
        <v>45854</v>
      </c>
      <c r="J1716" s="257" t="s">
        <v>26</v>
      </c>
      <c r="K1716" s="257" t="s">
        <v>32</v>
      </c>
      <c r="L1716" s="280">
        <v>45854</v>
      </c>
      <c r="M1716" s="257" t="str">
        <f>IF(Table2[[#This Row],[Resolve Date]]="","ONGOING","SOLVED")</f>
        <v>SOLVED</v>
      </c>
      <c r="N1716" s="258" t="s">
        <v>30</v>
      </c>
      <c r="O1716" s="257" t="str">
        <f>Table2[[#This Row],[K&amp;N REF ]]&amp;Table2[[#This Row],[Issue type ]]</f>
        <v>5016704809NO LABELS</v>
      </c>
      <c r="P1716" s="257">
        <f>YEAR(Table2[[#This Row],[Date ]])</f>
        <v>2025</v>
      </c>
      <c r="Q1716" s="257" t="str">
        <f>VLOOKUP(MONTH(Table2[[#This Row],[Date ]]),Months,2,0)</f>
        <v>July</v>
      </c>
      <c r="R1716" s="257" t="b">
        <f>COUNTIFS(Table2[Unique],Table2[[#This Row],[Unique]])&gt;1</f>
        <v>0</v>
      </c>
      <c r="S1716" s="257">
        <f>IF(Table2[[#This Row],[Status ]]="Solved",1,0)</f>
        <v>1</v>
      </c>
      <c r="T1716" s="257">
        <f>IF(Table2[[#This Row],[Status ]]="ongoing",1,0)</f>
        <v>0</v>
      </c>
    </row>
    <row r="1717" spans="1:20" x14ac:dyDescent="0.25">
      <c r="A1717" s="264">
        <v>5016689892</v>
      </c>
      <c r="B1717" s="269" t="str">
        <f>_xlfn.XLOOKUP(Table2[[#This Row],[K&amp;N REF ]],CAT_Details[Tracking Number],CAT_Details[S Ref],,0)</f>
        <v>20250711-S-70068</v>
      </c>
      <c r="C1717" s="270">
        <f>_xlfn.XLOOKUP(Table2[[#This Row],[K&amp;N REF ]],CAT_Details[Tracking Number],CAT_Details[TO Ref],,0)</f>
        <v>20250711761107</v>
      </c>
      <c r="D1717" s="270" t="str">
        <f>_xlfn.XLOOKUP(Table2[[#This Row],[K&amp;N REF ]],CAT_Details[Tracking Number],CAT_Details[Pickup Customer Name],,0)</f>
        <v>CONTITECH TECHNO-CHEMIE GMBH PMS CIV</v>
      </c>
      <c r="E1717" s="271" t="str">
        <f>_xlfn.XLOOKUP(Table2[[#This Row],[K&amp;N REF ]],CAT_Details[Tracking Number],CAT_Details[Delivery Country Code],,0)</f>
        <v>GB</v>
      </c>
      <c r="F1717" s="271" t="str">
        <f>_xlfn.XLOOKUP(Table2[[#This Row],[TO Ref]],CAT_Details[TO Ref],CAT_Details[Loc],,0)</f>
        <v>MZ02</v>
      </c>
      <c r="G1717" s="257" t="s">
        <v>34</v>
      </c>
      <c r="H1717" s="257" t="s">
        <v>197</v>
      </c>
      <c r="I1717" s="280">
        <v>45854</v>
      </c>
      <c r="J1717" s="257" t="s">
        <v>26</v>
      </c>
      <c r="K1717" s="257" t="s">
        <v>32</v>
      </c>
      <c r="L1717" s="280">
        <v>45862</v>
      </c>
      <c r="M1717" s="257" t="str">
        <f>IF(Table2[[#This Row],[Resolve Date]]="","ONGOING","SOLVED")</f>
        <v>SOLVED</v>
      </c>
      <c r="N1717" s="258" t="s">
        <v>229</v>
      </c>
      <c r="O1717" s="257" t="str">
        <f>Table2[[#This Row],[K&amp;N REF ]]&amp;Table2[[#This Row],[Issue type ]]</f>
        <v>5016689892MANCO</v>
      </c>
      <c r="P1717" s="257">
        <f>YEAR(Table2[[#This Row],[Date ]])</f>
        <v>2025</v>
      </c>
      <c r="Q1717" s="257" t="str">
        <f>VLOOKUP(MONTH(Table2[[#This Row],[Date ]]),Months,2,0)</f>
        <v>July</v>
      </c>
      <c r="R1717" s="257" t="b">
        <f>COUNTIFS(Table2[Unique],Table2[[#This Row],[Unique]])&gt;1</f>
        <v>0</v>
      </c>
      <c r="S1717" s="257">
        <f>IF(Table2[[#This Row],[Status ]]="Solved",1,0)</f>
        <v>1</v>
      </c>
      <c r="T1717" s="257">
        <f>IF(Table2[[#This Row],[Status ]]="ongoing",1,0)</f>
        <v>0</v>
      </c>
    </row>
    <row r="1718" spans="1:20" x14ac:dyDescent="0.25">
      <c r="A1718" s="264">
        <v>5016541978</v>
      </c>
      <c r="B1718" s="269" t="str">
        <f>_xlfn.XLOOKUP(Table2[[#This Row],[K&amp;N REF ]],CAT_Details[Tracking Number],CAT_Details[S Ref],,0)</f>
        <v>20250626-S-70307</v>
      </c>
      <c r="C1718" s="270">
        <f>_xlfn.XLOOKUP(Table2[[#This Row],[K&amp;N REF ]],CAT_Details[Tracking Number],CAT_Details[TO Ref],,0)</f>
        <v>20250626749873</v>
      </c>
      <c r="D1718" s="270" t="str">
        <f>_xlfn.XLOOKUP(Table2[[#This Row],[K&amp;N REF ]],CAT_Details[Tracking Number],CAT_Details[Pickup Customer Name],,0)</f>
        <v>OBULJEN</v>
      </c>
      <c r="E1718" s="271" t="str">
        <f>_xlfn.XLOOKUP(Table2[[#This Row],[K&amp;N REF ]],CAT_Details[Tracking Number],CAT_Details[Delivery Country Code],,0)</f>
        <v>GB</v>
      </c>
      <c r="F1718" s="271" t="str">
        <f>_xlfn.XLOOKUP(Table2[[#This Row],[TO Ref]],CAT_Details[TO Ref],CAT_Details[Loc],,0)</f>
        <v>OYL1</v>
      </c>
      <c r="G1718" s="257" t="s">
        <v>219</v>
      </c>
      <c r="H1718" s="257" t="s">
        <v>49</v>
      </c>
      <c r="I1718" s="280">
        <v>45854</v>
      </c>
      <c r="J1718" s="257" t="s">
        <v>26</v>
      </c>
      <c r="K1718" s="257" t="s">
        <v>32</v>
      </c>
      <c r="L1718" s="280">
        <v>45854</v>
      </c>
      <c r="M1718" s="257" t="str">
        <f>IF(Table2[[#This Row],[Resolve Date]]="","ONGOING","SOLVED")</f>
        <v>SOLVED</v>
      </c>
      <c r="N1718" s="258" t="s">
        <v>30</v>
      </c>
      <c r="O1718" s="257" t="str">
        <f>Table2[[#This Row],[K&amp;N REF ]]&amp;Table2[[#This Row],[Issue type ]]</f>
        <v>5016541978XX LABELS</v>
      </c>
      <c r="P1718" s="257">
        <f>YEAR(Table2[[#This Row],[Date ]])</f>
        <v>2025</v>
      </c>
      <c r="Q1718" s="257" t="str">
        <f>VLOOKUP(MONTH(Table2[[#This Row],[Date ]]),Months,2,0)</f>
        <v>July</v>
      </c>
      <c r="R1718" s="257" t="b">
        <f>COUNTIFS(Table2[Unique],Table2[[#This Row],[Unique]])&gt;1</f>
        <v>0</v>
      </c>
      <c r="S1718" s="257">
        <f>IF(Table2[[#This Row],[Status ]]="Solved",1,0)</f>
        <v>1</v>
      </c>
      <c r="T1718" s="257">
        <f>IF(Table2[[#This Row],[Status ]]="ongoing",1,0)</f>
        <v>0</v>
      </c>
    </row>
    <row r="1719" spans="1:20" x14ac:dyDescent="0.25">
      <c r="A1719" s="264">
        <v>5016676051</v>
      </c>
      <c r="B1719" s="269" t="str">
        <f>_xlfn.XLOOKUP(Table2[[#This Row],[K&amp;N REF ]],CAT_Details[Tracking Number],CAT_Details[S Ref],,0)</f>
        <v>20250709-S-70384</v>
      </c>
      <c r="C1719" s="270">
        <f>_xlfn.XLOOKUP(Table2[[#This Row],[K&amp;N REF ]],CAT_Details[Tracking Number],CAT_Details[TO Ref],,0)</f>
        <v>20250709758663</v>
      </c>
      <c r="D1719" s="270" t="str">
        <f>_xlfn.XLOOKUP(Table2[[#This Row],[K&amp;N REF ]],CAT_Details[Tracking Number],CAT_Details[Pickup Customer Name],,0)</f>
        <v>ONET LOGISTIQUE</v>
      </c>
      <c r="E1719" s="271" t="str">
        <f>_xlfn.XLOOKUP(Table2[[#This Row],[K&amp;N REF ]],CAT_Details[Tracking Number],CAT_Details[Delivery Country Code],,0)</f>
        <v>GB</v>
      </c>
      <c r="F1719" s="271" t="str">
        <f>_xlfn.XLOOKUP(Table2[[#This Row],[TO Ref]],CAT_Details[TO Ref],CAT_Details[Loc],,0)</f>
        <v>OYL1</v>
      </c>
      <c r="G1719" s="257" t="s">
        <v>36</v>
      </c>
      <c r="H1719" s="257" t="s">
        <v>35</v>
      </c>
      <c r="I1719" s="280">
        <v>45854</v>
      </c>
      <c r="J1719" s="257" t="s">
        <v>26</v>
      </c>
      <c r="K1719" s="257" t="s">
        <v>32</v>
      </c>
      <c r="L1719" s="280">
        <v>45854</v>
      </c>
      <c r="M1719" s="257" t="str">
        <f>IF(Table2[[#This Row],[Resolve Date]]="","ONGOING","SOLVED")</f>
        <v>SOLVED</v>
      </c>
      <c r="N1719" s="258" t="s">
        <v>30</v>
      </c>
      <c r="O1719" s="257" t="str">
        <f>Table2[[#This Row],[K&amp;N REF ]]&amp;Table2[[#This Row],[Issue type ]]</f>
        <v>5016676051NO LABELS</v>
      </c>
      <c r="P1719" s="257">
        <f>YEAR(Table2[[#This Row],[Date ]])</f>
        <v>2025</v>
      </c>
      <c r="Q1719" s="257" t="str">
        <f>VLOOKUP(MONTH(Table2[[#This Row],[Date ]]),Months,2,0)</f>
        <v>July</v>
      </c>
      <c r="R1719" s="257" t="b">
        <f>COUNTIFS(Table2[Unique],Table2[[#This Row],[Unique]])&gt;1</f>
        <v>0</v>
      </c>
      <c r="S1719" s="257">
        <f>IF(Table2[[#This Row],[Status ]]="Solved",1,0)</f>
        <v>1</v>
      </c>
      <c r="T1719" s="257">
        <f>IF(Table2[[#This Row],[Status ]]="ongoing",1,0)</f>
        <v>0</v>
      </c>
    </row>
    <row r="1720" spans="1:20" x14ac:dyDescent="0.25">
      <c r="A1720" s="264">
        <v>5016704885</v>
      </c>
      <c r="B1720" s="269" t="str">
        <f>_xlfn.XLOOKUP(Table2[[#This Row],[K&amp;N REF ]],CAT_Details[Tracking Number],CAT_Details[S Ref],,0)</f>
        <v>20250711-S-70387</v>
      </c>
      <c r="C1720" s="270">
        <f>_xlfn.XLOOKUP(Table2[[#This Row],[K&amp;N REF ]],CAT_Details[Tracking Number],CAT_Details[TO Ref],,0)</f>
        <v>20250709758852</v>
      </c>
      <c r="D1720" s="270" t="str">
        <f>_xlfn.XLOOKUP(Table2[[#This Row],[K&amp;N REF ]],CAT_Details[Tracking Number],CAT_Details[Pickup Customer Name],,0)</f>
        <v>Akg Thermotechnik Lettland Ltd.</v>
      </c>
      <c r="E1720" s="271" t="str">
        <f>_xlfn.XLOOKUP(Table2[[#This Row],[K&amp;N REF ]],CAT_Details[Tracking Number],CAT_Details[Delivery Country Code],,0)</f>
        <v>GB</v>
      </c>
      <c r="F1720" s="271">
        <f>_xlfn.XLOOKUP(Table2[[#This Row],[TO Ref]],CAT_Details[TO Ref],CAT_Details[Loc],,0)</f>
        <v>3402</v>
      </c>
      <c r="G1720" s="257" t="s">
        <v>44</v>
      </c>
      <c r="H1720" s="257" t="s">
        <v>179</v>
      </c>
      <c r="I1720" s="280">
        <v>45855</v>
      </c>
      <c r="J1720" s="257" t="s">
        <v>41</v>
      </c>
      <c r="K1720" s="257" t="s">
        <v>32</v>
      </c>
      <c r="L1720" s="280">
        <v>45855</v>
      </c>
      <c r="M1720" s="257" t="str">
        <f>IF(Table2[[#This Row],[Resolve Date]]="","ONGOING","SOLVED")</f>
        <v>SOLVED</v>
      </c>
      <c r="N1720" s="258" t="s">
        <v>30</v>
      </c>
      <c r="O1720" s="257" t="str">
        <f>Table2[[#This Row],[K&amp;N REF ]]&amp;Table2[[#This Row],[Issue type ]]</f>
        <v xml:space="preserve">5016704885NOT SCANNABLE </v>
      </c>
      <c r="P1720" s="257">
        <f>YEAR(Table2[[#This Row],[Date ]])</f>
        <v>2025</v>
      </c>
      <c r="Q1720" s="257" t="str">
        <f>VLOOKUP(MONTH(Table2[[#This Row],[Date ]]),Months,2,0)</f>
        <v>July</v>
      </c>
      <c r="R1720" s="257" t="b">
        <f>COUNTIFS(Table2[Unique],Table2[[#This Row],[Unique]])&gt;1</f>
        <v>0</v>
      </c>
      <c r="S1720" s="257">
        <f>IF(Table2[[#This Row],[Status ]]="Solved",1,0)</f>
        <v>1</v>
      </c>
      <c r="T1720" s="257">
        <f>IF(Table2[[#This Row],[Status ]]="ongoing",1,0)</f>
        <v>0</v>
      </c>
    </row>
    <row r="1721" spans="1:20" x14ac:dyDescent="0.25">
      <c r="A1721" s="264">
        <v>5016689934</v>
      </c>
      <c r="B1721" s="269" t="str">
        <f>_xlfn.XLOOKUP(Table2[[#This Row],[K&amp;N REF ]],CAT_Details[Tracking Number],CAT_Details[S Ref],,0)</f>
        <v>20250710-S-70826</v>
      </c>
      <c r="C1721" s="270">
        <f>_xlfn.XLOOKUP(Table2[[#This Row],[K&amp;N REF ]],CAT_Details[Tracking Number],CAT_Details[TO Ref],,0)</f>
        <v>20250709759392</v>
      </c>
      <c r="D1721" s="270" t="str">
        <f>_xlfn.XLOOKUP(Table2[[#This Row],[K&amp;N REF ]],CAT_Details[Tracking Number],CAT_Details[Pickup Customer Name],,0)</f>
        <v>Grammer Technical Components GmbH</v>
      </c>
      <c r="E1721" s="271" t="str">
        <f>_xlfn.XLOOKUP(Table2[[#This Row],[K&amp;N REF ]],CAT_Details[Tracking Number],CAT_Details[Delivery Country Code],,0)</f>
        <v>GB</v>
      </c>
      <c r="F1721" s="271" t="str">
        <f>_xlfn.XLOOKUP(Table2[[#This Row],[TO Ref]],CAT_Details[TO Ref],CAT_Details[Loc],,0)</f>
        <v>U2-L5</v>
      </c>
      <c r="G1721" s="257" t="s">
        <v>34</v>
      </c>
      <c r="H1721" s="257" t="s">
        <v>35</v>
      </c>
      <c r="I1721" s="280">
        <v>45855</v>
      </c>
      <c r="J1721" s="257" t="s">
        <v>26</v>
      </c>
      <c r="K1721" s="257" t="s">
        <v>32</v>
      </c>
      <c r="L1721" s="280">
        <v>45855</v>
      </c>
      <c r="M1721" s="257" t="str">
        <f>IF(Table2[[#This Row],[Resolve Date]]="","ONGOING","SOLVED")</f>
        <v>SOLVED</v>
      </c>
      <c r="N1721" s="258" t="s">
        <v>30</v>
      </c>
      <c r="O1721" s="257" t="str">
        <f>Table2[[#This Row],[K&amp;N REF ]]&amp;Table2[[#This Row],[Issue type ]]</f>
        <v>5016689934NO LABELS</v>
      </c>
      <c r="P1721" s="257">
        <f>YEAR(Table2[[#This Row],[Date ]])</f>
        <v>2025</v>
      </c>
      <c r="Q1721" s="257" t="str">
        <f>VLOOKUP(MONTH(Table2[[#This Row],[Date ]]),Months,2,0)</f>
        <v>July</v>
      </c>
      <c r="R1721" s="257" t="b">
        <f>COUNTIFS(Table2[Unique],Table2[[#This Row],[Unique]])&gt;1</f>
        <v>0</v>
      </c>
      <c r="S1721" s="257">
        <f>IF(Table2[[#This Row],[Status ]]="Solved",1,0)</f>
        <v>1</v>
      </c>
      <c r="T1721" s="257">
        <f>IF(Table2[[#This Row],[Status ]]="ongoing",1,0)</f>
        <v>0</v>
      </c>
    </row>
    <row r="1722" spans="1:20" x14ac:dyDescent="0.25">
      <c r="A1722" s="264">
        <v>5016705057</v>
      </c>
      <c r="B1722" s="269" t="str">
        <f>_xlfn.XLOOKUP(Table2[[#This Row],[K&amp;N REF ]],CAT_Details[Tracking Number],CAT_Details[S Ref],,0)</f>
        <v>20250711-S-70389</v>
      </c>
      <c r="C1722" s="270">
        <f>_xlfn.XLOOKUP(Table2[[#This Row],[K&amp;N REF ]],CAT_Details[Tracking Number],CAT_Details[TO Ref],,0)</f>
        <v>20250708757914</v>
      </c>
      <c r="D1722" s="270" t="str">
        <f>_xlfn.XLOOKUP(Table2[[#This Row],[K&amp;N REF ]],CAT_Details[Tracking Number],CAT_Details[Pickup Customer Name],,0)</f>
        <v>TIAG C/ VERLHAC INDUSTRIE</v>
      </c>
      <c r="E1722" s="271" t="str">
        <f>_xlfn.XLOOKUP(Table2[[#This Row],[K&amp;N REF ]],CAT_Details[Tracking Number],CAT_Details[Delivery Country Code],,0)</f>
        <v>GB</v>
      </c>
      <c r="F1722" s="271" t="str">
        <f>_xlfn.XLOOKUP(Table2[[#This Row],[TO Ref]],CAT_Details[TO Ref],CAT_Details[Loc],,0)</f>
        <v>U2-L5</v>
      </c>
      <c r="G1722" s="257" t="s">
        <v>36</v>
      </c>
      <c r="H1722" s="257" t="s">
        <v>29</v>
      </c>
      <c r="I1722" s="280">
        <v>45855</v>
      </c>
      <c r="J1722" s="257" t="s">
        <v>26</v>
      </c>
      <c r="K1722" s="257" t="s">
        <v>32</v>
      </c>
      <c r="L1722" s="280">
        <v>45855</v>
      </c>
      <c r="M1722" s="257" t="str">
        <f>IF(Table2[[#This Row],[Resolve Date]]="","ONGOING","SOLVED")</f>
        <v>SOLVED</v>
      </c>
      <c r="N1722" s="258" t="s">
        <v>30</v>
      </c>
      <c r="O1722" s="257" t="str">
        <f>Table2[[#This Row],[K&amp;N REF ]]&amp;Table2[[#This Row],[Issue type ]]</f>
        <v>5016705057DAMAGED LABEL</v>
      </c>
      <c r="P1722" s="257">
        <f>YEAR(Table2[[#This Row],[Date ]])</f>
        <v>2025</v>
      </c>
      <c r="Q1722" s="257" t="str">
        <f>VLOOKUP(MONTH(Table2[[#This Row],[Date ]]),Months,2,0)</f>
        <v>July</v>
      </c>
      <c r="R1722" s="257" t="b">
        <f>COUNTIFS(Table2[Unique],Table2[[#This Row],[Unique]])&gt;1</f>
        <v>0</v>
      </c>
      <c r="S1722" s="257">
        <f>IF(Table2[[#This Row],[Status ]]="Solved",1,0)</f>
        <v>1</v>
      </c>
      <c r="T1722" s="257">
        <f>IF(Table2[[#This Row],[Status ]]="ongoing",1,0)</f>
        <v>0</v>
      </c>
    </row>
    <row r="1723" spans="1:20" x14ac:dyDescent="0.25">
      <c r="A1723" s="264">
        <v>5016661837</v>
      </c>
      <c r="B1723" s="269" t="str">
        <f>_xlfn.XLOOKUP(Table2[[#This Row],[K&amp;N REF ]],CAT_Details[Tracking Number],CAT_Details[S Ref],,0)</f>
        <v>20250708-S-70557</v>
      </c>
      <c r="C1723" s="270">
        <f>_xlfn.XLOOKUP(Table2[[#This Row],[K&amp;N REF ]],CAT_Details[Tracking Number],CAT_Details[TO Ref],,0)</f>
        <v>20250708758023</v>
      </c>
      <c r="D1723" s="270" t="str">
        <f>_xlfn.XLOOKUP(Table2[[#This Row],[K&amp;N REF ]],CAT_Details[Tracking Number],CAT_Details[Pickup Customer Name],,0)</f>
        <v>Elring Klinger, S.A</v>
      </c>
      <c r="E1723" s="271" t="str">
        <f>_xlfn.XLOOKUP(Table2[[#This Row],[K&amp;N REF ]],CAT_Details[Tracking Number],CAT_Details[Delivery Country Code],,0)</f>
        <v>GB</v>
      </c>
      <c r="F1723" s="271" t="str">
        <f>_xlfn.XLOOKUP(Table2[[#This Row],[TO Ref]],CAT_Details[TO Ref],CAT_Details[Loc],,0)</f>
        <v>DX01-L5</v>
      </c>
      <c r="G1723" s="257" t="s">
        <v>36</v>
      </c>
      <c r="H1723" s="257" t="s">
        <v>31</v>
      </c>
      <c r="I1723" s="280">
        <v>45855</v>
      </c>
      <c r="J1723" s="257" t="s">
        <v>26</v>
      </c>
      <c r="K1723" s="257" t="s">
        <v>32</v>
      </c>
      <c r="L1723" s="280">
        <v>45855</v>
      </c>
      <c r="M1723" s="257" t="str">
        <f>IF(Table2[[#This Row],[Resolve Date]]="","ONGOING","SOLVED")</f>
        <v>SOLVED</v>
      </c>
      <c r="N1723" s="258" t="s">
        <v>30</v>
      </c>
      <c r="O1723" s="257" t="str">
        <f>Table2[[#This Row],[K&amp;N REF ]]&amp;Table2[[#This Row],[Issue type ]]</f>
        <v>5016661837MISSING LABELS ON SOME UNITS</v>
      </c>
      <c r="P1723" s="257">
        <f>YEAR(Table2[[#This Row],[Date ]])</f>
        <v>2025</v>
      </c>
      <c r="Q1723" s="257" t="str">
        <f>VLOOKUP(MONTH(Table2[[#This Row],[Date ]]),Months,2,0)</f>
        <v>July</v>
      </c>
      <c r="R1723" s="257" t="b">
        <f>COUNTIFS(Table2[Unique],Table2[[#This Row],[Unique]])&gt;1</f>
        <v>0</v>
      </c>
      <c r="S1723" s="257">
        <f>IF(Table2[[#This Row],[Status ]]="Solved",1,0)</f>
        <v>1</v>
      </c>
      <c r="T1723" s="257">
        <f>IF(Table2[[#This Row],[Status ]]="ongoing",1,0)</f>
        <v>0</v>
      </c>
    </row>
    <row r="1724" spans="1:20" x14ac:dyDescent="0.25">
      <c r="A1724" s="264">
        <v>5016704831</v>
      </c>
      <c r="B1724" s="269" t="str">
        <f>_xlfn.XLOOKUP(Table2[[#This Row],[K&amp;N REF ]],CAT_Details[Tracking Number],CAT_Details[S Ref],,0)</f>
        <v>20250711-S-70923</v>
      </c>
      <c r="C1724" s="270">
        <f>_xlfn.XLOOKUP(Table2[[#This Row],[K&amp;N REF ]],CAT_Details[Tracking Number],CAT_Details[TO Ref],,0)</f>
        <v>20250711761129</v>
      </c>
      <c r="D1724" s="270" t="str">
        <f>_xlfn.XLOOKUP(Table2[[#This Row],[K&amp;N REF ]],CAT_Details[Tracking Number],CAT_Details[Pickup Customer Name],,0)</f>
        <v>Donaldson Ed</v>
      </c>
      <c r="E1724" s="271" t="str">
        <f>_xlfn.XLOOKUP(Table2[[#This Row],[K&amp;N REF ]],CAT_Details[Tracking Number],CAT_Details[Delivery Country Code],,0)</f>
        <v>GB</v>
      </c>
      <c r="F1724" s="271" t="str">
        <f>_xlfn.XLOOKUP(Table2[[#This Row],[TO Ref]],CAT_Details[TO Ref],CAT_Details[Loc],,0)</f>
        <v>MY02</v>
      </c>
      <c r="G1724" s="257" t="s">
        <v>36</v>
      </c>
      <c r="H1724" s="257" t="s">
        <v>179</v>
      </c>
      <c r="I1724" s="280">
        <v>45855</v>
      </c>
      <c r="J1724" s="257" t="s">
        <v>41</v>
      </c>
      <c r="K1724" s="257" t="s">
        <v>32</v>
      </c>
      <c r="L1724" s="280">
        <v>45855</v>
      </c>
      <c r="M1724" s="257" t="str">
        <f>IF(Table2[[#This Row],[Resolve Date]]="","ONGOING","SOLVED")</f>
        <v>SOLVED</v>
      </c>
      <c r="N1724" s="258" t="s">
        <v>30</v>
      </c>
      <c r="O1724" s="257" t="str">
        <f>Table2[[#This Row],[K&amp;N REF ]]&amp;Table2[[#This Row],[Issue type ]]</f>
        <v xml:space="preserve">5016704831NOT SCANNABLE </v>
      </c>
      <c r="P1724" s="257">
        <f>YEAR(Table2[[#This Row],[Date ]])</f>
        <v>2025</v>
      </c>
      <c r="Q1724" s="257" t="str">
        <f>VLOOKUP(MONTH(Table2[[#This Row],[Date ]]),Months,2,0)</f>
        <v>July</v>
      </c>
      <c r="R1724" s="257" t="b">
        <f>COUNTIFS(Table2[Unique],Table2[[#This Row],[Unique]])&gt;1</f>
        <v>0</v>
      </c>
      <c r="S1724" s="257">
        <f>IF(Table2[[#This Row],[Status ]]="Solved",1,0)</f>
        <v>1</v>
      </c>
      <c r="T1724" s="257">
        <f>IF(Table2[[#This Row],[Status ]]="ongoing",1,0)</f>
        <v>0</v>
      </c>
    </row>
    <row r="1725" spans="1:20" x14ac:dyDescent="0.25">
      <c r="A1725" s="264">
        <v>5016704832</v>
      </c>
      <c r="B1725" s="269" t="str">
        <f>_xlfn.XLOOKUP(Table2[[#This Row],[K&amp;N REF ]],CAT_Details[Tracking Number],CAT_Details[S Ref],,0)</f>
        <v>20250711-S-70923</v>
      </c>
      <c r="C1725" s="270">
        <f>_xlfn.XLOOKUP(Table2[[#This Row],[K&amp;N REF ]],CAT_Details[Tracking Number],CAT_Details[TO Ref],,0)</f>
        <v>20250711761143</v>
      </c>
      <c r="D1725" s="270" t="str">
        <f>_xlfn.XLOOKUP(Table2[[#This Row],[K&amp;N REF ]],CAT_Details[Tracking Number],CAT_Details[Pickup Customer Name],,0)</f>
        <v>Donaldson Ed</v>
      </c>
      <c r="E1725" s="271" t="str">
        <f>_xlfn.XLOOKUP(Table2[[#This Row],[K&amp;N REF ]],CAT_Details[Tracking Number],CAT_Details[Delivery Country Code],,0)</f>
        <v>GB</v>
      </c>
      <c r="F1725" s="271" t="str">
        <f>_xlfn.XLOOKUP(Table2[[#This Row],[TO Ref]],CAT_Details[TO Ref],CAT_Details[Loc],,0)</f>
        <v>DX01-L5</v>
      </c>
      <c r="G1725" s="257" t="s">
        <v>36</v>
      </c>
      <c r="H1725" s="257" t="s">
        <v>179</v>
      </c>
      <c r="I1725" s="280">
        <v>45855</v>
      </c>
      <c r="J1725" s="257" t="s">
        <v>41</v>
      </c>
      <c r="K1725" s="257" t="s">
        <v>32</v>
      </c>
      <c r="L1725" s="280">
        <v>45855</v>
      </c>
      <c r="M1725" s="257" t="str">
        <f>IF(Table2[[#This Row],[Resolve Date]]="","ONGOING","SOLVED")</f>
        <v>SOLVED</v>
      </c>
      <c r="N1725" s="258" t="s">
        <v>30</v>
      </c>
      <c r="O1725" s="257" t="str">
        <f>Table2[[#This Row],[K&amp;N REF ]]&amp;Table2[[#This Row],[Issue type ]]</f>
        <v xml:space="preserve">5016704832NOT SCANNABLE </v>
      </c>
      <c r="P1725" s="257">
        <f>YEAR(Table2[[#This Row],[Date ]])</f>
        <v>2025</v>
      </c>
      <c r="Q1725" s="257" t="str">
        <f>VLOOKUP(MONTH(Table2[[#This Row],[Date ]]),Months,2,0)</f>
        <v>July</v>
      </c>
      <c r="R1725" s="257" t="b">
        <f>COUNTIFS(Table2[Unique],Table2[[#This Row],[Unique]])&gt;1</f>
        <v>0</v>
      </c>
      <c r="S1725" s="257">
        <f>IF(Table2[[#This Row],[Status ]]="Solved",1,0)</f>
        <v>1</v>
      </c>
      <c r="T1725" s="257">
        <f>IF(Table2[[#This Row],[Status ]]="ongoing",1,0)</f>
        <v>0</v>
      </c>
    </row>
    <row r="1726" spans="1:20" x14ac:dyDescent="0.25">
      <c r="A1726" s="264">
        <v>5016704830</v>
      </c>
      <c r="B1726" s="269" t="str">
        <f>_xlfn.XLOOKUP(Table2[[#This Row],[K&amp;N REF ]],CAT_Details[Tracking Number],CAT_Details[S Ref],,0)</f>
        <v>20250711-S-70923</v>
      </c>
      <c r="C1726" s="270">
        <f>_xlfn.XLOOKUP(Table2[[#This Row],[K&amp;N REF ]],CAT_Details[Tracking Number],CAT_Details[TO Ref],,0)</f>
        <v>20250711761150</v>
      </c>
      <c r="D1726" s="270" t="str">
        <f>_xlfn.XLOOKUP(Table2[[#This Row],[K&amp;N REF ]],CAT_Details[Tracking Number],CAT_Details[Pickup Customer Name],,0)</f>
        <v>Donaldson Ed</v>
      </c>
      <c r="E1726" s="271" t="str">
        <f>_xlfn.XLOOKUP(Table2[[#This Row],[K&amp;N REF ]],CAT_Details[Tracking Number],CAT_Details[Delivery Country Code],,0)</f>
        <v>GB</v>
      </c>
      <c r="F1726" s="271" t="str">
        <f>_xlfn.XLOOKUP(Table2[[#This Row],[TO Ref]],CAT_Details[TO Ref],CAT_Details[Loc],,0)</f>
        <v>DX01-L5</v>
      </c>
      <c r="G1726" s="257" t="s">
        <v>36</v>
      </c>
      <c r="H1726" s="257" t="s">
        <v>179</v>
      </c>
      <c r="I1726" s="280">
        <v>45855</v>
      </c>
      <c r="J1726" s="257" t="s">
        <v>41</v>
      </c>
      <c r="K1726" s="257" t="s">
        <v>32</v>
      </c>
      <c r="L1726" s="280">
        <v>45855</v>
      </c>
      <c r="M1726" s="257" t="str">
        <f>IF(Table2[[#This Row],[Resolve Date]]="","ONGOING","SOLVED")</f>
        <v>SOLVED</v>
      </c>
      <c r="N1726" s="258" t="s">
        <v>30</v>
      </c>
      <c r="O1726" s="257" t="str">
        <f>Table2[[#This Row],[K&amp;N REF ]]&amp;Table2[[#This Row],[Issue type ]]</f>
        <v xml:space="preserve">5016704830NOT SCANNABLE </v>
      </c>
      <c r="P1726" s="257">
        <f>YEAR(Table2[[#This Row],[Date ]])</f>
        <v>2025</v>
      </c>
      <c r="Q1726" s="257" t="str">
        <f>VLOOKUP(MONTH(Table2[[#This Row],[Date ]]),Months,2,0)</f>
        <v>July</v>
      </c>
      <c r="R1726" s="257" t="b">
        <f>COUNTIFS(Table2[Unique],Table2[[#This Row],[Unique]])&gt;1</f>
        <v>0</v>
      </c>
      <c r="S1726" s="257">
        <f>IF(Table2[[#This Row],[Status ]]="Solved",1,0)</f>
        <v>1</v>
      </c>
      <c r="T1726" s="257">
        <f>IF(Table2[[#This Row],[Status ]]="ongoing",1,0)</f>
        <v>0</v>
      </c>
    </row>
    <row r="1727" spans="1:20" x14ac:dyDescent="0.25">
      <c r="A1727" s="264">
        <v>5016689843</v>
      </c>
      <c r="B1727" s="269" t="str">
        <f>_xlfn.XLOOKUP(Table2[[#This Row],[K&amp;N REF ]],CAT_Details[Tracking Number],CAT_Details[S Ref],,0)</f>
        <v>20250710-S-70811</v>
      </c>
      <c r="C1727" s="270">
        <f>_xlfn.XLOOKUP(Table2[[#This Row],[K&amp;N REF ]],CAT_Details[Tracking Number],CAT_Details[TO Ref],,0)</f>
        <v>20250709759175</v>
      </c>
      <c r="D1727" s="270" t="str">
        <f>_xlfn.XLOOKUP(Table2[[#This Row],[K&amp;N REF ]],CAT_Details[Tracking Number],CAT_Details[Pickup Customer Name],,0)</f>
        <v>PARKER HANNIFIN ITALY SRL</v>
      </c>
      <c r="E1727" s="271" t="str">
        <f>_xlfn.XLOOKUP(Table2[[#This Row],[K&amp;N REF ]],CAT_Details[Tracking Number],CAT_Details[Delivery Country Code],,0)</f>
        <v>GB</v>
      </c>
      <c r="F1727" s="271" t="str">
        <f>_xlfn.XLOOKUP(Table2[[#This Row],[TO Ref]],CAT_Details[TO Ref],CAT_Details[Loc],,0)</f>
        <v>OYL1</v>
      </c>
      <c r="G1727" s="257" t="s">
        <v>24</v>
      </c>
      <c r="H1727" s="257" t="s">
        <v>179</v>
      </c>
      <c r="I1727" s="280">
        <v>45856</v>
      </c>
      <c r="J1727" s="257" t="s">
        <v>26</v>
      </c>
      <c r="K1727" s="257" t="s">
        <v>32</v>
      </c>
      <c r="L1727" s="280">
        <v>45856</v>
      </c>
      <c r="M1727" s="257" t="str">
        <f>IF(Table2[[#This Row],[Resolve Date]]="","ONGOING","SOLVED")</f>
        <v>SOLVED</v>
      </c>
      <c r="N1727" s="258" t="s">
        <v>30</v>
      </c>
      <c r="O1727" s="257" t="str">
        <f>Table2[[#This Row],[K&amp;N REF ]]&amp;Table2[[#This Row],[Issue type ]]</f>
        <v xml:space="preserve">5016689843NOT SCANNABLE </v>
      </c>
      <c r="P1727" s="257">
        <f>YEAR(Table2[[#This Row],[Date ]])</f>
        <v>2025</v>
      </c>
      <c r="Q1727" s="257" t="str">
        <f>VLOOKUP(MONTH(Table2[[#This Row],[Date ]]),Months,2,0)</f>
        <v>July</v>
      </c>
      <c r="R1727" s="257" t="b">
        <f>COUNTIFS(Table2[Unique],Table2[[#This Row],[Unique]])&gt;1</f>
        <v>0</v>
      </c>
      <c r="S1727" s="257">
        <f>IF(Table2[[#This Row],[Status ]]="Solved",1,0)</f>
        <v>1</v>
      </c>
      <c r="T1727" s="257">
        <f>IF(Table2[[#This Row],[Status ]]="ongoing",1,0)</f>
        <v>0</v>
      </c>
    </row>
    <row r="1728" spans="1:20" x14ac:dyDescent="0.25">
      <c r="A1728" s="264">
        <v>5016689845</v>
      </c>
      <c r="B1728" s="269" t="str">
        <f>_xlfn.XLOOKUP(Table2[[#This Row],[K&amp;N REF ]],CAT_Details[Tracking Number],CAT_Details[S Ref],,0)</f>
        <v>20250710-S-70811</v>
      </c>
      <c r="C1728" s="270">
        <f>_xlfn.XLOOKUP(Table2[[#This Row],[K&amp;N REF ]],CAT_Details[Tracking Number],CAT_Details[TO Ref],,0)</f>
        <v>20250709759223</v>
      </c>
      <c r="D1728" s="270" t="str">
        <f>_xlfn.XLOOKUP(Table2[[#This Row],[K&amp;N REF ]],CAT_Details[Tracking Number],CAT_Details[Pickup Customer Name],,0)</f>
        <v>PARKER HANNIFIN ITALY SRL</v>
      </c>
      <c r="E1728" s="271" t="str">
        <f>_xlfn.XLOOKUP(Table2[[#This Row],[K&amp;N REF ]],CAT_Details[Tracking Number],CAT_Details[Delivery Country Code],,0)</f>
        <v>GB</v>
      </c>
      <c r="F1728" s="271" t="str">
        <f>_xlfn.XLOOKUP(Table2[[#This Row],[TO Ref]],CAT_Details[TO Ref],CAT_Details[Loc],,0)</f>
        <v>OYL1</v>
      </c>
      <c r="G1728" s="257" t="s">
        <v>24</v>
      </c>
      <c r="H1728" s="257" t="s">
        <v>42</v>
      </c>
      <c r="I1728" s="280">
        <v>45856</v>
      </c>
      <c r="J1728" s="257" t="s">
        <v>41</v>
      </c>
      <c r="K1728" s="257" t="s">
        <v>32</v>
      </c>
      <c r="L1728" s="280">
        <v>45861</v>
      </c>
      <c r="M1728" s="257" t="str">
        <f>IF(Table2[[#This Row],[Resolve Date]]="","ONGOING","SOLVED")</f>
        <v>SOLVED</v>
      </c>
      <c r="N1728" s="258" t="s">
        <v>230</v>
      </c>
      <c r="O1728" s="257" t="str">
        <f>Table2[[#This Row],[K&amp;N REF ]]&amp;Table2[[#This Row],[Issue type ]]</f>
        <v>5016689845AMOUNT</v>
      </c>
      <c r="P1728" s="257">
        <f>YEAR(Table2[[#This Row],[Date ]])</f>
        <v>2025</v>
      </c>
      <c r="Q1728" s="257" t="str">
        <f>VLOOKUP(MONTH(Table2[[#This Row],[Date ]]),Months,2,0)</f>
        <v>July</v>
      </c>
      <c r="R1728" s="257" t="b">
        <f>COUNTIFS(Table2[Unique],Table2[[#This Row],[Unique]])&gt;1</f>
        <v>0</v>
      </c>
      <c r="S1728" s="257">
        <f>IF(Table2[[#This Row],[Status ]]="Solved",1,0)</f>
        <v>1</v>
      </c>
      <c r="T1728" s="257">
        <f>IF(Table2[[#This Row],[Status ]]="ongoing",1,0)</f>
        <v>0</v>
      </c>
    </row>
    <row r="1729" spans="1:20" x14ac:dyDescent="0.25">
      <c r="A1729" s="264">
        <v>5016704985</v>
      </c>
      <c r="B1729" s="269" t="str">
        <f>_xlfn.XLOOKUP(Table2[[#This Row],[K&amp;N REF ]],CAT_Details[Tracking Number],CAT_Details[S Ref],,0)</f>
        <v>20250711-S-70388</v>
      </c>
      <c r="C1729" s="270">
        <f>_xlfn.XLOOKUP(Table2[[#This Row],[K&amp;N REF ]],CAT_Details[Tracking Number],CAT_Details[TO Ref],,0)</f>
        <v>20250710760552</v>
      </c>
      <c r="D1729" s="270" t="str">
        <f>_xlfn.XLOOKUP(Table2[[#This Row],[K&amp;N REF ]],CAT_Details[Tracking Number],CAT_Details[Pickup Customer Name],,0)</f>
        <v>SATA GROUP</v>
      </c>
      <c r="E1729" s="271" t="str">
        <f>_xlfn.XLOOKUP(Table2[[#This Row],[K&amp;N REF ]],CAT_Details[Tracking Number],CAT_Details[Delivery Country Code],,0)</f>
        <v>GB</v>
      </c>
      <c r="F1729" s="271" t="str">
        <f>_xlfn.XLOOKUP(Table2[[#This Row],[TO Ref]],CAT_Details[TO Ref],CAT_Details[Loc],,0)</f>
        <v>DX01-L5</v>
      </c>
      <c r="G1729" s="257" t="s">
        <v>24</v>
      </c>
      <c r="H1729" s="257" t="s">
        <v>197</v>
      </c>
      <c r="I1729" s="280">
        <v>45856</v>
      </c>
      <c r="J1729" s="257" t="s">
        <v>45</v>
      </c>
      <c r="K1729" s="257" t="s">
        <v>32</v>
      </c>
      <c r="L1729" s="280">
        <v>45861</v>
      </c>
      <c r="M1729" s="257" t="str">
        <f>IF(Table2[[#This Row],[Resolve Date]]="","ONGOING","SOLVED")</f>
        <v>SOLVED</v>
      </c>
      <c r="N1729" s="258" t="s">
        <v>231</v>
      </c>
      <c r="O1729" s="257" t="str">
        <f>Table2[[#This Row],[K&amp;N REF ]]&amp;Table2[[#This Row],[Issue type ]]</f>
        <v>5016704985MANCO</v>
      </c>
      <c r="P1729" s="257">
        <f>YEAR(Table2[[#This Row],[Date ]])</f>
        <v>2025</v>
      </c>
      <c r="Q1729" s="257" t="str">
        <f>VLOOKUP(MONTH(Table2[[#This Row],[Date ]]),Months,2,0)</f>
        <v>July</v>
      </c>
      <c r="R1729" s="257" t="b">
        <f>COUNTIFS(Table2[Unique],Table2[[#This Row],[Unique]])&gt;1</f>
        <v>0</v>
      </c>
      <c r="S1729" s="257">
        <f>IF(Table2[[#This Row],[Status ]]="Solved",1,0)</f>
        <v>1</v>
      </c>
      <c r="T1729" s="257">
        <f>IF(Table2[[#This Row],[Status ]]="ongoing",1,0)</f>
        <v>0</v>
      </c>
    </row>
    <row r="1730" spans="1:20" x14ac:dyDescent="0.25">
      <c r="A1730" s="264">
        <v>5016676229</v>
      </c>
      <c r="B1730" s="269" t="str">
        <f>_xlfn.XLOOKUP(Table2[[#This Row],[K&amp;N REF ]],CAT_Details[Tracking Number],CAT_Details[S Ref],,0)</f>
        <v>20250709-S-70569</v>
      </c>
      <c r="C1730" s="270">
        <f>_xlfn.XLOOKUP(Table2[[#This Row],[K&amp;N REF ]],CAT_Details[Tracking Number],CAT_Details[TO Ref],,0)</f>
        <v>20250708758011</v>
      </c>
      <c r="D1730" s="270" t="str">
        <f>_xlfn.XLOOKUP(Table2[[#This Row],[K&amp;N REF ]],CAT_Details[Tracking Number],CAT_Details[Pickup Customer Name],,0)</f>
        <v>Sanden Logistics Poland</v>
      </c>
      <c r="E1730" s="271" t="str">
        <f>_xlfn.XLOOKUP(Table2[[#This Row],[K&amp;N REF ]],CAT_Details[Tracking Number],CAT_Details[Delivery Country Code],,0)</f>
        <v>GB</v>
      </c>
      <c r="F1730" s="271" t="str">
        <f>_xlfn.XLOOKUP(Table2[[#This Row],[TO Ref]],CAT_Details[TO Ref],CAT_Details[Loc],,0)</f>
        <v>DX01</v>
      </c>
      <c r="G1730" s="257" t="s">
        <v>221</v>
      </c>
      <c r="H1730" s="257" t="s">
        <v>35</v>
      </c>
      <c r="I1730" s="280">
        <v>45856</v>
      </c>
      <c r="J1730" s="257" t="s">
        <v>41</v>
      </c>
      <c r="K1730" s="257" t="s">
        <v>32</v>
      </c>
      <c r="L1730" s="280">
        <v>45856</v>
      </c>
      <c r="M1730" s="257" t="str">
        <f>IF(Table2[[#This Row],[Resolve Date]]="","ONGOING","SOLVED")</f>
        <v>SOLVED</v>
      </c>
      <c r="N1730" s="258" t="s">
        <v>30</v>
      </c>
      <c r="O1730" s="257" t="str">
        <f>Table2[[#This Row],[K&amp;N REF ]]&amp;Table2[[#This Row],[Issue type ]]</f>
        <v>5016676229NO LABELS</v>
      </c>
      <c r="P1730" s="257">
        <f>YEAR(Table2[[#This Row],[Date ]])</f>
        <v>2025</v>
      </c>
      <c r="Q1730" s="257" t="str">
        <f>VLOOKUP(MONTH(Table2[[#This Row],[Date ]]),Months,2,0)</f>
        <v>July</v>
      </c>
      <c r="R1730" s="257" t="b">
        <f>COUNTIFS(Table2[Unique],Table2[[#This Row],[Unique]])&gt;1</f>
        <v>0</v>
      </c>
      <c r="S1730" s="257">
        <f>IF(Table2[[#This Row],[Status ]]="Solved",1,0)</f>
        <v>1</v>
      </c>
      <c r="T1730" s="257">
        <f>IF(Table2[[#This Row],[Status ]]="ongoing",1,0)</f>
        <v>0</v>
      </c>
    </row>
    <row r="1731" spans="1:20" x14ac:dyDescent="0.25">
      <c r="A1731" s="264">
        <v>5016676230</v>
      </c>
      <c r="B1731" s="269" t="str">
        <f>_xlfn.XLOOKUP(Table2[[#This Row],[K&amp;N REF ]],CAT_Details[Tracking Number],CAT_Details[S Ref],,0)</f>
        <v>20250709-S-70569</v>
      </c>
      <c r="C1731" s="270">
        <f>_xlfn.XLOOKUP(Table2[[#This Row],[K&amp;N REF ]],CAT_Details[Tracking Number],CAT_Details[TO Ref],,0)</f>
        <v>20250708758017</v>
      </c>
      <c r="D1731" s="270" t="str">
        <f>_xlfn.XLOOKUP(Table2[[#This Row],[K&amp;N REF ]],CAT_Details[Tracking Number],CAT_Details[Pickup Customer Name],,0)</f>
        <v>Sanden Logistics Poland</v>
      </c>
      <c r="E1731" s="271" t="str">
        <f>_xlfn.XLOOKUP(Table2[[#This Row],[K&amp;N REF ]],CAT_Details[Tracking Number],CAT_Details[Delivery Country Code],,0)</f>
        <v>GB</v>
      </c>
      <c r="F1731" s="271" t="str">
        <f>_xlfn.XLOOKUP(Table2[[#This Row],[TO Ref]],CAT_Details[TO Ref],CAT_Details[Loc],,0)</f>
        <v>DX01</v>
      </c>
      <c r="G1731" s="257" t="s">
        <v>221</v>
      </c>
      <c r="H1731" s="257" t="s">
        <v>35</v>
      </c>
      <c r="I1731" s="280">
        <v>45856</v>
      </c>
      <c r="J1731" s="257" t="s">
        <v>41</v>
      </c>
      <c r="K1731" s="257" t="s">
        <v>32</v>
      </c>
      <c r="L1731" s="280">
        <v>45856</v>
      </c>
      <c r="M1731" s="257" t="str">
        <f>IF(Table2[[#This Row],[Resolve Date]]="","ONGOING","SOLVED")</f>
        <v>SOLVED</v>
      </c>
      <c r="N1731" s="258" t="s">
        <v>30</v>
      </c>
      <c r="O1731" s="257" t="str">
        <f>Table2[[#This Row],[K&amp;N REF ]]&amp;Table2[[#This Row],[Issue type ]]</f>
        <v>5016676230NO LABELS</v>
      </c>
      <c r="P1731" s="257">
        <f>YEAR(Table2[[#This Row],[Date ]])</f>
        <v>2025</v>
      </c>
      <c r="Q1731" s="257" t="str">
        <f>VLOOKUP(MONTH(Table2[[#This Row],[Date ]]),Months,2,0)</f>
        <v>July</v>
      </c>
      <c r="R1731" s="257" t="b">
        <f>COUNTIFS(Table2[Unique],Table2[[#This Row],[Unique]])&gt;1</f>
        <v>0</v>
      </c>
      <c r="S1731" s="257">
        <f>IF(Table2[[#This Row],[Status ]]="Solved",1,0)</f>
        <v>1</v>
      </c>
      <c r="T1731" s="257">
        <f>IF(Table2[[#This Row],[Status ]]="ongoing",1,0)</f>
        <v>0</v>
      </c>
    </row>
    <row r="1732" spans="1:20" x14ac:dyDescent="0.25">
      <c r="A1732" s="264">
        <v>5016676232</v>
      </c>
      <c r="B1732" s="269" t="str">
        <f>_xlfn.XLOOKUP(Table2[[#This Row],[K&amp;N REF ]],CAT_Details[Tracking Number],CAT_Details[S Ref],,0)</f>
        <v>20250709-S-70569</v>
      </c>
      <c r="C1732" s="270">
        <f>_xlfn.XLOOKUP(Table2[[#This Row],[K&amp;N REF ]],CAT_Details[Tracking Number],CAT_Details[TO Ref],,0)</f>
        <v>20250708758026</v>
      </c>
      <c r="D1732" s="270" t="str">
        <f>_xlfn.XLOOKUP(Table2[[#This Row],[K&amp;N REF ]],CAT_Details[Tracking Number],CAT_Details[Pickup Customer Name],,0)</f>
        <v>Sanden Logistics Poland</v>
      </c>
      <c r="E1732" s="271" t="str">
        <f>_xlfn.XLOOKUP(Table2[[#This Row],[K&amp;N REF ]],CAT_Details[Tracking Number],CAT_Details[Delivery Country Code],,0)</f>
        <v>GB</v>
      </c>
      <c r="F1732" s="271" t="str">
        <f>_xlfn.XLOOKUP(Table2[[#This Row],[TO Ref]],CAT_Details[TO Ref],CAT_Details[Loc],,0)</f>
        <v>DX01</v>
      </c>
      <c r="G1732" s="257" t="s">
        <v>221</v>
      </c>
      <c r="H1732" s="257" t="s">
        <v>35</v>
      </c>
      <c r="I1732" s="280">
        <v>45856</v>
      </c>
      <c r="J1732" s="257" t="s">
        <v>41</v>
      </c>
      <c r="K1732" s="257" t="s">
        <v>32</v>
      </c>
      <c r="L1732" s="280">
        <v>45856</v>
      </c>
      <c r="M1732" s="257" t="str">
        <f>IF(Table2[[#This Row],[Resolve Date]]="","ONGOING","SOLVED")</f>
        <v>SOLVED</v>
      </c>
      <c r="N1732" s="258" t="s">
        <v>30</v>
      </c>
      <c r="O1732" s="257" t="str">
        <f>Table2[[#This Row],[K&amp;N REF ]]&amp;Table2[[#This Row],[Issue type ]]</f>
        <v>5016676232NO LABELS</v>
      </c>
      <c r="P1732" s="257">
        <f>YEAR(Table2[[#This Row],[Date ]])</f>
        <v>2025</v>
      </c>
      <c r="Q1732" s="257" t="str">
        <f>VLOOKUP(MONTH(Table2[[#This Row],[Date ]]),Months,2,0)</f>
        <v>July</v>
      </c>
      <c r="R1732" s="257" t="b">
        <f>COUNTIFS(Table2[Unique],Table2[[#This Row],[Unique]])&gt;1</f>
        <v>0</v>
      </c>
      <c r="S1732" s="257">
        <f>IF(Table2[[#This Row],[Status ]]="Solved",1,0)</f>
        <v>1</v>
      </c>
      <c r="T1732" s="257">
        <f>IF(Table2[[#This Row],[Status ]]="ongoing",1,0)</f>
        <v>0</v>
      </c>
    </row>
    <row r="1733" spans="1:20" x14ac:dyDescent="0.25">
      <c r="A1733" s="264">
        <v>5016676235</v>
      </c>
      <c r="B1733" s="269" t="str">
        <f>_xlfn.XLOOKUP(Table2[[#This Row],[K&amp;N REF ]],CAT_Details[Tracking Number],CAT_Details[S Ref],,0)</f>
        <v>20250709-S-70569</v>
      </c>
      <c r="C1733" s="270">
        <f>_xlfn.XLOOKUP(Table2[[#This Row],[K&amp;N REF ]],CAT_Details[Tracking Number],CAT_Details[TO Ref],,0)</f>
        <v>20250708758034</v>
      </c>
      <c r="D1733" s="270" t="str">
        <f>_xlfn.XLOOKUP(Table2[[#This Row],[K&amp;N REF ]],CAT_Details[Tracking Number],CAT_Details[Pickup Customer Name],,0)</f>
        <v>Sanden Logistics Poland</v>
      </c>
      <c r="E1733" s="271" t="str">
        <f>_xlfn.XLOOKUP(Table2[[#This Row],[K&amp;N REF ]],CAT_Details[Tracking Number],CAT_Details[Delivery Country Code],,0)</f>
        <v>GB</v>
      </c>
      <c r="F1733" s="271" t="str">
        <f>_xlfn.XLOOKUP(Table2[[#This Row],[TO Ref]],CAT_Details[TO Ref],CAT_Details[Loc],,0)</f>
        <v>DX01</v>
      </c>
      <c r="G1733" s="257" t="s">
        <v>221</v>
      </c>
      <c r="H1733" s="257" t="s">
        <v>35</v>
      </c>
      <c r="I1733" s="280">
        <v>45856</v>
      </c>
      <c r="J1733" s="257" t="s">
        <v>41</v>
      </c>
      <c r="K1733" s="257" t="s">
        <v>32</v>
      </c>
      <c r="L1733" s="280">
        <v>45856</v>
      </c>
      <c r="M1733" s="257" t="str">
        <f>IF(Table2[[#This Row],[Resolve Date]]="","ONGOING","SOLVED")</f>
        <v>SOLVED</v>
      </c>
      <c r="N1733" s="258" t="s">
        <v>30</v>
      </c>
      <c r="O1733" s="257" t="str">
        <f>Table2[[#This Row],[K&amp;N REF ]]&amp;Table2[[#This Row],[Issue type ]]</f>
        <v>5016676235NO LABELS</v>
      </c>
      <c r="P1733" s="257">
        <f>YEAR(Table2[[#This Row],[Date ]])</f>
        <v>2025</v>
      </c>
      <c r="Q1733" s="257" t="str">
        <f>VLOOKUP(MONTH(Table2[[#This Row],[Date ]]),Months,2,0)</f>
        <v>July</v>
      </c>
      <c r="R1733" s="257" t="b">
        <f>COUNTIFS(Table2[Unique],Table2[[#This Row],[Unique]])&gt;1</f>
        <v>0</v>
      </c>
      <c r="S1733" s="257">
        <f>IF(Table2[[#This Row],[Status ]]="Solved",1,0)</f>
        <v>1</v>
      </c>
      <c r="T1733" s="257">
        <f>IF(Table2[[#This Row],[Status ]]="ongoing",1,0)</f>
        <v>0</v>
      </c>
    </row>
    <row r="1734" spans="1:20" x14ac:dyDescent="0.25">
      <c r="A1734" s="264">
        <v>5016676233</v>
      </c>
      <c r="B1734" s="269" t="str">
        <f>_xlfn.XLOOKUP(Table2[[#This Row],[K&amp;N REF ]],CAT_Details[Tracking Number],CAT_Details[S Ref],,0)</f>
        <v>20250709-S-70569</v>
      </c>
      <c r="C1734" s="270">
        <f>_xlfn.XLOOKUP(Table2[[#This Row],[K&amp;N REF ]],CAT_Details[Tracking Number],CAT_Details[TO Ref],,0)</f>
        <v>20250708758314</v>
      </c>
      <c r="D1734" s="270" t="str">
        <f>_xlfn.XLOOKUP(Table2[[#This Row],[K&amp;N REF ]],CAT_Details[Tracking Number],CAT_Details[Pickup Customer Name],,0)</f>
        <v>Sanden Logistics Poland</v>
      </c>
      <c r="E1734" s="271" t="str">
        <f>_xlfn.XLOOKUP(Table2[[#This Row],[K&amp;N REF ]],CAT_Details[Tracking Number],CAT_Details[Delivery Country Code],,0)</f>
        <v>GB</v>
      </c>
      <c r="F1734" s="271" t="str">
        <f>_xlfn.XLOOKUP(Table2[[#This Row],[TO Ref]],CAT_Details[TO Ref],CAT_Details[Loc],,0)</f>
        <v>DX01</v>
      </c>
      <c r="G1734" s="257" t="s">
        <v>221</v>
      </c>
      <c r="H1734" s="257" t="s">
        <v>35</v>
      </c>
      <c r="I1734" s="280">
        <v>45856</v>
      </c>
      <c r="J1734" s="257" t="s">
        <v>41</v>
      </c>
      <c r="K1734" s="257" t="s">
        <v>32</v>
      </c>
      <c r="L1734" s="280">
        <v>45856</v>
      </c>
      <c r="M1734" s="257" t="str">
        <f>IF(Table2[[#This Row],[Resolve Date]]="","ONGOING","SOLVED")</f>
        <v>SOLVED</v>
      </c>
      <c r="N1734" s="258" t="s">
        <v>30</v>
      </c>
      <c r="O1734" s="257" t="str">
        <f>Table2[[#This Row],[K&amp;N REF ]]&amp;Table2[[#This Row],[Issue type ]]</f>
        <v>5016676233NO LABELS</v>
      </c>
      <c r="P1734" s="257">
        <f>YEAR(Table2[[#This Row],[Date ]])</f>
        <v>2025</v>
      </c>
      <c r="Q1734" s="257" t="str">
        <f>VLOOKUP(MONTH(Table2[[#This Row],[Date ]]),Months,2,0)</f>
        <v>July</v>
      </c>
      <c r="R1734" s="257" t="b">
        <f>COUNTIFS(Table2[Unique],Table2[[#This Row],[Unique]])&gt;1</f>
        <v>0</v>
      </c>
      <c r="S1734" s="257">
        <f>IF(Table2[[#This Row],[Status ]]="Solved",1,0)</f>
        <v>1</v>
      </c>
      <c r="T1734" s="257">
        <f>IF(Table2[[#This Row],[Status ]]="ongoing",1,0)</f>
        <v>0</v>
      </c>
    </row>
    <row r="1735" spans="1:20" x14ac:dyDescent="0.25">
      <c r="A1735" s="262">
        <v>5016588333</v>
      </c>
      <c r="B1735" s="269" t="str">
        <f>_xlfn.XLOOKUP(Table2[[#This Row],[K&amp;N REF ]],CAT_Details[Tracking Number],CAT_Details[S Ref],,0)</f>
        <v>20250701-S-70278</v>
      </c>
      <c r="C1735" s="270">
        <f>_xlfn.XLOOKUP(Table2[[#This Row],[K&amp;N REF ]],CAT_Details[Tracking Number],CAT_Details[TO Ref],,0)</f>
        <v>20250701752955</v>
      </c>
      <c r="D1735" s="270" t="str">
        <f>_xlfn.XLOOKUP(Table2[[#This Row],[K&amp;N REF ]],CAT_Details[Tracking Number],CAT_Details[Pickup Customer Name],,0)</f>
        <v>SENSATA TECHNOLOGIES GERMANY GMBH</v>
      </c>
      <c r="E1735" s="271" t="str">
        <f>_xlfn.XLOOKUP(Table2[[#This Row],[K&amp;N REF ]],CAT_Details[Tracking Number],CAT_Details[Delivery Country Code],,0)</f>
        <v>GB</v>
      </c>
      <c r="F1735" s="271" t="str">
        <f>_xlfn.XLOOKUP(Table2[[#This Row],[TO Ref]],CAT_Details[TO Ref],CAT_Details[Loc],,0)</f>
        <v>DX01-L5</v>
      </c>
      <c r="G1735" s="257" t="s">
        <v>34</v>
      </c>
      <c r="H1735" s="257" t="s">
        <v>42</v>
      </c>
      <c r="I1735" s="280">
        <v>45856</v>
      </c>
      <c r="J1735" s="257" t="s">
        <v>26</v>
      </c>
      <c r="K1735" s="257" t="s">
        <v>32</v>
      </c>
      <c r="L1735" s="280">
        <v>45860</v>
      </c>
      <c r="M1735" s="257" t="str">
        <f>IF(Table2[[#This Row],[Resolve Date]]="","ONGOING","SOLVED")</f>
        <v>SOLVED</v>
      </c>
      <c r="N1735" s="258" t="s">
        <v>30</v>
      </c>
      <c r="O1735" s="257" t="str">
        <f>Table2[[#This Row],[K&amp;N REF ]]&amp;Table2[[#This Row],[Issue type ]]</f>
        <v>5016588333AMOUNT</v>
      </c>
      <c r="P1735" s="257">
        <f>YEAR(Table2[[#This Row],[Date ]])</f>
        <v>2025</v>
      </c>
      <c r="Q1735" s="257" t="str">
        <f>VLOOKUP(MONTH(Table2[[#This Row],[Date ]]),Months,2,0)</f>
        <v>July</v>
      </c>
      <c r="R1735" s="257" t="b">
        <f>COUNTIFS(Table2[Unique],Table2[[#This Row],[Unique]])&gt;1</f>
        <v>0</v>
      </c>
      <c r="S1735" s="257">
        <f>IF(Table2[[#This Row],[Status ]]="Solved",1,0)</f>
        <v>1</v>
      </c>
      <c r="T1735" s="257">
        <f>IF(Table2[[#This Row],[Status ]]="ongoing",1,0)</f>
        <v>0</v>
      </c>
    </row>
    <row r="1736" spans="1:20" x14ac:dyDescent="0.25">
      <c r="A1736" s="264">
        <v>5016690007</v>
      </c>
      <c r="B1736" s="269" t="str">
        <f>_xlfn.XLOOKUP(Table2[[#This Row],[K&amp;N REF ]],CAT_Details[Tracking Number],CAT_Details[S Ref],,0)</f>
        <v>20250710-S-70294</v>
      </c>
      <c r="C1736" s="270">
        <f>_xlfn.XLOOKUP(Table2[[#This Row],[K&amp;N REF ]],CAT_Details[Tracking Number],CAT_Details[TO Ref],,0)</f>
        <v>20250704756384</v>
      </c>
      <c r="D1736" s="270" t="str">
        <f>_xlfn.XLOOKUP(Table2[[#This Row],[K&amp;N REF ]],CAT_Details[Tracking Number],CAT_Details[Pickup Customer Name],,0)</f>
        <v>HYDAC SERVICE GMBH</v>
      </c>
      <c r="E1736" s="271" t="str">
        <f>_xlfn.XLOOKUP(Table2[[#This Row],[K&amp;N REF ]],CAT_Details[Tracking Number],CAT_Details[Delivery Country Code],,0)</f>
        <v>GB</v>
      </c>
      <c r="F1736" s="271" t="str">
        <f>_xlfn.XLOOKUP(Table2[[#This Row],[TO Ref]],CAT_Details[TO Ref],CAT_Details[Loc],,0)</f>
        <v>U2-L5</v>
      </c>
      <c r="G1736" s="257" t="s">
        <v>34</v>
      </c>
      <c r="H1736" s="257" t="s">
        <v>179</v>
      </c>
      <c r="I1736" s="280">
        <v>45856</v>
      </c>
      <c r="J1736" s="257" t="s">
        <v>26</v>
      </c>
      <c r="K1736" s="257" t="s">
        <v>32</v>
      </c>
      <c r="L1736" s="280">
        <v>45856</v>
      </c>
      <c r="M1736" s="257" t="str">
        <f>IF(Table2[[#This Row],[Resolve Date]]="","ONGOING","SOLVED")</f>
        <v>SOLVED</v>
      </c>
      <c r="N1736" s="258" t="s">
        <v>30</v>
      </c>
      <c r="O1736" s="257" t="str">
        <f>Table2[[#This Row],[K&amp;N REF ]]&amp;Table2[[#This Row],[Issue type ]]</f>
        <v xml:space="preserve">5016690007NOT SCANNABLE </v>
      </c>
      <c r="P1736" s="257">
        <f>YEAR(Table2[[#This Row],[Date ]])</f>
        <v>2025</v>
      </c>
      <c r="Q1736" s="257" t="str">
        <f>VLOOKUP(MONTH(Table2[[#This Row],[Date ]]),Months,2,0)</f>
        <v>July</v>
      </c>
      <c r="R1736" s="257" t="b">
        <f>COUNTIFS(Table2[Unique],Table2[[#This Row],[Unique]])&gt;1</f>
        <v>0</v>
      </c>
      <c r="S1736" s="257">
        <f>IF(Table2[[#This Row],[Status ]]="Solved",1,0)</f>
        <v>1</v>
      </c>
      <c r="T1736" s="257">
        <f>IF(Table2[[#This Row],[Status ]]="ongoing",1,0)</f>
        <v>0</v>
      </c>
    </row>
    <row r="1737" spans="1:20" x14ac:dyDescent="0.25">
      <c r="A1737" s="264">
        <v>5016704734</v>
      </c>
      <c r="B1737" s="269" t="str">
        <f>_xlfn.XLOOKUP(Table2[[#This Row],[K&amp;N REF ]],CAT_Details[Tracking Number],CAT_Details[S Ref],,0)</f>
        <v>20250711-S-70891</v>
      </c>
      <c r="C1737" s="270">
        <f>_xlfn.XLOOKUP(Table2[[#This Row],[K&amp;N REF ]],CAT_Details[Tracking Number],CAT_Details[TO Ref],,0)</f>
        <v>20250711761132</v>
      </c>
      <c r="D1737" s="270" t="str">
        <f>_xlfn.XLOOKUP(Table2[[#This Row],[K&amp;N REF ]],CAT_Details[Tracking Number],CAT_Details[Pickup Customer Name],,0)</f>
        <v>Grammer Technical Components GmbH</v>
      </c>
      <c r="E1737" s="271" t="str">
        <f>_xlfn.XLOOKUP(Table2[[#This Row],[K&amp;N REF ]],CAT_Details[Tracking Number],CAT_Details[Delivery Country Code],,0)</f>
        <v>GB</v>
      </c>
      <c r="F1737" s="271" t="str">
        <f>_xlfn.XLOOKUP(Table2[[#This Row],[TO Ref]],CAT_Details[TO Ref],CAT_Details[Loc],,0)</f>
        <v>U2-L5</v>
      </c>
      <c r="G1737" s="257" t="s">
        <v>34</v>
      </c>
      <c r="H1737" s="257" t="s">
        <v>42</v>
      </c>
      <c r="I1737" s="280">
        <v>45856</v>
      </c>
      <c r="J1737" s="257" t="s">
        <v>45</v>
      </c>
      <c r="K1737" s="257" t="s">
        <v>32</v>
      </c>
      <c r="L1737" s="280">
        <v>45856</v>
      </c>
      <c r="M1737" s="257" t="str">
        <f>IF(Table2[[#This Row],[Resolve Date]]="","ONGOING","SOLVED")</f>
        <v>SOLVED</v>
      </c>
      <c r="N1737" s="258" t="s">
        <v>232</v>
      </c>
      <c r="O1737" s="257" t="str">
        <f>Table2[[#This Row],[K&amp;N REF ]]&amp;Table2[[#This Row],[Issue type ]]</f>
        <v>5016704734AMOUNT</v>
      </c>
      <c r="P1737" s="257">
        <f>YEAR(Table2[[#This Row],[Date ]])</f>
        <v>2025</v>
      </c>
      <c r="Q1737" s="257" t="str">
        <f>VLOOKUP(MONTH(Table2[[#This Row],[Date ]]),Months,2,0)</f>
        <v>July</v>
      </c>
      <c r="R1737" s="257" t="b">
        <f>COUNTIFS(Table2[Unique],Table2[[#This Row],[Unique]])&gt;1</f>
        <v>0</v>
      </c>
      <c r="S1737" s="257">
        <f>IF(Table2[[#This Row],[Status ]]="Solved",1,0)</f>
        <v>1</v>
      </c>
      <c r="T1737" s="257">
        <f>IF(Table2[[#This Row],[Status ]]="ongoing",1,0)</f>
        <v>0</v>
      </c>
    </row>
    <row r="1738" spans="1:20" x14ac:dyDescent="0.25">
      <c r="A1738" s="264">
        <v>5016704978</v>
      </c>
      <c r="B1738" s="269" t="str">
        <f>_xlfn.XLOOKUP(Table2[[#This Row],[K&amp;N REF ]],CAT_Details[Tracking Number],CAT_Details[S Ref],,0)</f>
        <v>20250711-S-70413</v>
      </c>
      <c r="C1738" s="270">
        <f>_xlfn.XLOOKUP(Table2[[#This Row],[K&amp;N REF ]],CAT_Details[Tracking Number],CAT_Details[TO Ref],,0)</f>
        <v>20250711761183</v>
      </c>
      <c r="D1738" s="270" t="str">
        <f>_xlfn.XLOOKUP(Table2[[#This Row],[K&amp;N REF ]],CAT_Details[Tracking Number],CAT_Details[Pickup Customer Name],,0)</f>
        <v>SENSATA TECHNOLOGIES GERMANY GMBH</v>
      </c>
      <c r="E1738" s="271" t="str">
        <f>_xlfn.XLOOKUP(Table2[[#This Row],[K&amp;N REF ]],CAT_Details[Tracking Number],CAT_Details[Delivery Country Code],,0)</f>
        <v>GB</v>
      </c>
      <c r="F1738" s="271" t="str">
        <f>_xlfn.XLOOKUP(Table2[[#This Row],[TO Ref]],CAT_Details[TO Ref],CAT_Details[Loc],,0)</f>
        <v>DX01-L5</v>
      </c>
      <c r="G1738" s="257" t="s">
        <v>34</v>
      </c>
      <c r="H1738" s="257" t="s">
        <v>35</v>
      </c>
      <c r="I1738" s="280">
        <v>45856</v>
      </c>
      <c r="J1738" s="257" t="s">
        <v>26</v>
      </c>
      <c r="K1738" s="257" t="s">
        <v>32</v>
      </c>
      <c r="L1738" s="280">
        <v>45856</v>
      </c>
      <c r="M1738" s="257" t="str">
        <f>IF(Table2[[#This Row],[Resolve Date]]="","ONGOING","SOLVED")</f>
        <v>SOLVED</v>
      </c>
      <c r="N1738" s="258" t="s">
        <v>30</v>
      </c>
      <c r="O1738" s="257" t="str">
        <f>Table2[[#This Row],[K&amp;N REF ]]&amp;Table2[[#This Row],[Issue type ]]</f>
        <v>5016704978NO LABELS</v>
      </c>
      <c r="P1738" s="257">
        <f>YEAR(Table2[[#This Row],[Date ]])</f>
        <v>2025</v>
      </c>
      <c r="Q1738" s="257" t="str">
        <f>VLOOKUP(MONTH(Table2[[#This Row],[Date ]]),Months,2,0)</f>
        <v>July</v>
      </c>
      <c r="R1738" s="257" t="b">
        <f>COUNTIFS(Table2[Unique],Table2[[#This Row],[Unique]])&gt;1</f>
        <v>0</v>
      </c>
      <c r="S1738" s="257">
        <f>IF(Table2[[#This Row],[Status ]]="Solved",1,0)</f>
        <v>1</v>
      </c>
      <c r="T1738" s="257">
        <f>IF(Table2[[#This Row],[Status ]]="ongoing",1,0)</f>
        <v>0</v>
      </c>
    </row>
    <row r="1739" spans="1:20" x14ac:dyDescent="0.25">
      <c r="A1739" s="264">
        <v>5016717940</v>
      </c>
      <c r="B1739" s="269" t="str">
        <f>_xlfn.XLOOKUP(Table2[[#This Row],[K&amp;N REF ]],CAT_Details[Tracking Number],CAT_Details[S Ref],,0)</f>
        <v>20250714-S-70325</v>
      </c>
      <c r="C1739" s="270">
        <f>_xlfn.XLOOKUP(Table2[[#This Row],[K&amp;N REF ]],CAT_Details[Tracking Number],CAT_Details[TO Ref],,0)</f>
        <v>20250711761634</v>
      </c>
      <c r="D1739" s="270" t="str">
        <f>_xlfn.XLOOKUP(Table2[[#This Row],[K&amp;N REF ]],CAT_Details[Tracking Number],CAT_Details[Pickup Customer Name],,0)</f>
        <v>Sand Profile GmbH</v>
      </c>
      <c r="E1739" s="271" t="str">
        <f>_xlfn.XLOOKUP(Table2[[#This Row],[K&amp;N REF ]],CAT_Details[Tracking Number],CAT_Details[Delivery Country Code],,0)</f>
        <v>GB</v>
      </c>
      <c r="F1739" s="271" t="str">
        <f>_xlfn.XLOOKUP(Table2[[#This Row],[TO Ref]],CAT_Details[TO Ref],CAT_Details[Loc],,0)</f>
        <v>U2-L5</v>
      </c>
      <c r="G1739" s="257" t="s">
        <v>34</v>
      </c>
      <c r="H1739" s="257" t="s">
        <v>179</v>
      </c>
      <c r="I1739" s="280">
        <v>45856</v>
      </c>
      <c r="J1739" s="257" t="s">
        <v>26</v>
      </c>
      <c r="K1739" s="257" t="s">
        <v>32</v>
      </c>
      <c r="L1739" s="280">
        <v>45856</v>
      </c>
      <c r="M1739" s="257" t="str">
        <f>IF(Table2[[#This Row],[Resolve Date]]="","ONGOING","SOLVED")</f>
        <v>SOLVED</v>
      </c>
      <c r="N1739" s="258" t="s">
        <v>30</v>
      </c>
      <c r="O1739" s="257" t="str">
        <f>Table2[[#This Row],[K&amp;N REF ]]&amp;Table2[[#This Row],[Issue type ]]</f>
        <v xml:space="preserve">5016717940NOT SCANNABLE </v>
      </c>
      <c r="P1739" s="257">
        <f>YEAR(Table2[[#This Row],[Date ]])</f>
        <v>2025</v>
      </c>
      <c r="Q1739" s="257" t="str">
        <f>VLOOKUP(MONTH(Table2[[#This Row],[Date ]]),Months,2,0)</f>
        <v>July</v>
      </c>
      <c r="R1739" s="257" t="b">
        <f>COUNTIFS(Table2[Unique],Table2[[#This Row],[Unique]])&gt;1</f>
        <v>0</v>
      </c>
      <c r="S1739" s="257">
        <f>IF(Table2[[#This Row],[Status ]]="Solved",1,0)</f>
        <v>1</v>
      </c>
      <c r="T1739" s="257">
        <f>IF(Table2[[#This Row],[Status ]]="ongoing",1,0)</f>
        <v>0</v>
      </c>
    </row>
    <row r="1740" spans="1:20" x14ac:dyDescent="0.25">
      <c r="A1740" s="264">
        <v>5016717939</v>
      </c>
      <c r="B1740" s="269" t="str">
        <f>_xlfn.XLOOKUP(Table2[[#This Row],[K&amp;N REF ]],CAT_Details[Tracking Number],CAT_Details[S Ref],,0)</f>
        <v>20250714-S-70325</v>
      </c>
      <c r="C1740" s="270">
        <f>_xlfn.XLOOKUP(Table2[[#This Row],[K&amp;N REF ]],CAT_Details[Tracking Number],CAT_Details[TO Ref],,0)</f>
        <v>20250711761644</v>
      </c>
      <c r="D1740" s="270" t="str">
        <f>_xlfn.XLOOKUP(Table2[[#This Row],[K&amp;N REF ]],CAT_Details[Tracking Number],CAT_Details[Pickup Customer Name],,0)</f>
        <v>Sand Profile GmbH</v>
      </c>
      <c r="E1740" s="271" t="str">
        <f>_xlfn.XLOOKUP(Table2[[#This Row],[K&amp;N REF ]],CAT_Details[Tracking Number],CAT_Details[Delivery Country Code],,0)</f>
        <v>GB</v>
      </c>
      <c r="F1740" s="271" t="str">
        <f>_xlfn.XLOOKUP(Table2[[#This Row],[TO Ref]],CAT_Details[TO Ref],CAT_Details[Loc],,0)</f>
        <v>U2-L5</v>
      </c>
      <c r="G1740" s="257" t="s">
        <v>34</v>
      </c>
      <c r="H1740" s="257" t="s">
        <v>179</v>
      </c>
      <c r="I1740" s="280">
        <v>45856</v>
      </c>
      <c r="J1740" s="257" t="s">
        <v>41</v>
      </c>
      <c r="K1740" s="257" t="s">
        <v>32</v>
      </c>
      <c r="L1740" s="280">
        <v>45856</v>
      </c>
      <c r="M1740" s="257" t="str">
        <f>IF(Table2[[#This Row],[Resolve Date]]="","ONGOING","SOLVED")</f>
        <v>SOLVED</v>
      </c>
      <c r="N1740" s="258" t="s">
        <v>30</v>
      </c>
      <c r="O1740" s="257" t="str">
        <f>Table2[[#This Row],[K&amp;N REF ]]&amp;Table2[[#This Row],[Issue type ]]</f>
        <v xml:space="preserve">5016717939NOT SCANNABLE </v>
      </c>
      <c r="P1740" s="257">
        <f>YEAR(Table2[[#This Row],[Date ]])</f>
        <v>2025</v>
      </c>
      <c r="Q1740" s="257" t="str">
        <f>VLOOKUP(MONTH(Table2[[#This Row],[Date ]]),Months,2,0)</f>
        <v>July</v>
      </c>
      <c r="R1740" s="257" t="b">
        <f>COUNTIFS(Table2[Unique],Table2[[#This Row],[Unique]])&gt;1</f>
        <v>0</v>
      </c>
      <c r="S1740" s="257">
        <f>IF(Table2[[#This Row],[Status ]]="Solved",1,0)</f>
        <v>1</v>
      </c>
      <c r="T1740" s="257">
        <f>IF(Table2[[#This Row],[Status ]]="ongoing",1,0)</f>
        <v>0</v>
      </c>
    </row>
    <row r="1741" spans="1:20" x14ac:dyDescent="0.25">
      <c r="A1741" s="264">
        <v>5016717340</v>
      </c>
      <c r="B1741" s="269" t="str">
        <f>_xlfn.XLOOKUP(Table2[[#This Row],[K&amp;N REF ]],CAT_Details[Tracking Number],CAT_Details[S Ref],,0)</f>
        <v>20250714-S-70815</v>
      </c>
      <c r="C1741" s="270">
        <f>_xlfn.XLOOKUP(Table2[[#This Row],[K&amp;N REF ]],CAT_Details[Tracking Number],CAT_Details[TO Ref],,0)</f>
        <v>20250714762211</v>
      </c>
      <c r="D1741" s="270" t="str">
        <f>_xlfn.XLOOKUP(Table2[[#This Row],[K&amp;N REF ]],CAT_Details[Tracking Number],CAT_Details[Pickup Customer Name],,0)</f>
        <v>Hasse &amp; Wrede Gmbh</v>
      </c>
      <c r="E1741" s="271" t="str">
        <f>_xlfn.XLOOKUP(Table2[[#This Row],[K&amp;N REF ]],CAT_Details[Tracking Number],CAT_Details[Delivery Country Code],,0)</f>
        <v>GB</v>
      </c>
      <c r="F1741" s="271" t="str">
        <f>_xlfn.XLOOKUP(Table2[[#This Row],[TO Ref]],CAT_Details[TO Ref],CAT_Details[Loc],,0)</f>
        <v>DX01</v>
      </c>
      <c r="G1741" s="257" t="s">
        <v>34</v>
      </c>
      <c r="H1741" s="257" t="s">
        <v>31</v>
      </c>
      <c r="I1741" s="280">
        <v>45856</v>
      </c>
      <c r="J1741" s="257" t="s">
        <v>41</v>
      </c>
      <c r="K1741" s="257" t="s">
        <v>32</v>
      </c>
      <c r="L1741" s="280">
        <v>45856</v>
      </c>
      <c r="M1741" s="257" t="str">
        <f>IF(Table2[[#This Row],[Resolve Date]]="","ONGOING","SOLVED")</f>
        <v>SOLVED</v>
      </c>
      <c r="N1741" s="258" t="s">
        <v>30</v>
      </c>
      <c r="O1741" s="257" t="str">
        <f>Table2[[#This Row],[K&amp;N REF ]]&amp;Table2[[#This Row],[Issue type ]]</f>
        <v>5016717340MISSING LABELS ON SOME UNITS</v>
      </c>
      <c r="P1741" s="257">
        <f>YEAR(Table2[[#This Row],[Date ]])</f>
        <v>2025</v>
      </c>
      <c r="Q1741" s="257" t="str">
        <f>VLOOKUP(MONTH(Table2[[#This Row],[Date ]]),Months,2,0)</f>
        <v>July</v>
      </c>
      <c r="R1741" s="257" t="b">
        <f>COUNTIFS(Table2[Unique],Table2[[#This Row],[Unique]])&gt;1</f>
        <v>0</v>
      </c>
      <c r="S1741" s="257">
        <f>IF(Table2[[#This Row],[Status ]]="Solved",1,0)</f>
        <v>1</v>
      </c>
      <c r="T1741" s="257">
        <f>IF(Table2[[#This Row],[Status ]]="ongoing",1,0)</f>
        <v>0</v>
      </c>
    </row>
    <row r="1742" spans="1:20" x14ac:dyDescent="0.25">
      <c r="A1742" s="264">
        <v>5016717340</v>
      </c>
      <c r="B1742" s="269" t="str">
        <f>_xlfn.XLOOKUP(Table2[[#This Row],[K&amp;N REF ]],CAT_Details[Tracking Number],CAT_Details[S Ref],,0)</f>
        <v>20250714-S-70815</v>
      </c>
      <c r="C1742" s="270">
        <f>_xlfn.XLOOKUP(Table2[[#This Row],[K&amp;N REF ]],CAT_Details[Tracking Number],CAT_Details[TO Ref],,0)</f>
        <v>20250714762211</v>
      </c>
      <c r="D1742" s="270" t="str">
        <f>_xlfn.XLOOKUP(Table2[[#This Row],[K&amp;N REF ]],CAT_Details[Tracking Number],CAT_Details[Pickup Customer Name],,0)</f>
        <v>Hasse &amp; Wrede Gmbh</v>
      </c>
      <c r="E1742" s="271" t="str">
        <f>_xlfn.XLOOKUP(Table2[[#This Row],[K&amp;N REF ]],CAT_Details[Tracking Number],CAT_Details[Delivery Country Code],,0)</f>
        <v>GB</v>
      </c>
      <c r="F1742" s="271" t="str">
        <f>_xlfn.XLOOKUP(Table2[[#This Row],[TO Ref]],CAT_Details[TO Ref],CAT_Details[Loc],,0)</f>
        <v>DX01</v>
      </c>
      <c r="G1742" s="257" t="s">
        <v>34</v>
      </c>
      <c r="H1742" s="257" t="s">
        <v>29</v>
      </c>
      <c r="I1742" s="280">
        <v>45856</v>
      </c>
      <c r="J1742" s="257" t="s">
        <v>26</v>
      </c>
      <c r="K1742" s="257" t="s">
        <v>32</v>
      </c>
      <c r="L1742" s="280">
        <v>45856</v>
      </c>
      <c r="M1742" s="257" t="str">
        <f>IF(Table2[[#This Row],[Resolve Date]]="","ONGOING","SOLVED")</f>
        <v>SOLVED</v>
      </c>
      <c r="N1742" s="258" t="s">
        <v>30</v>
      </c>
      <c r="O1742" s="257" t="str">
        <f>Table2[[#This Row],[K&amp;N REF ]]&amp;Table2[[#This Row],[Issue type ]]</f>
        <v>5016717340DAMAGED LABEL</v>
      </c>
      <c r="P1742" s="257">
        <f>YEAR(Table2[[#This Row],[Date ]])</f>
        <v>2025</v>
      </c>
      <c r="Q1742" s="257" t="str">
        <f>VLOOKUP(MONTH(Table2[[#This Row],[Date ]]),Months,2,0)</f>
        <v>July</v>
      </c>
      <c r="R1742" s="257" t="b">
        <f>COUNTIFS(Table2[Unique],Table2[[#This Row],[Unique]])&gt;1</f>
        <v>0</v>
      </c>
      <c r="S1742" s="257">
        <f>IF(Table2[[#This Row],[Status ]]="Solved",1,0)</f>
        <v>1</v>
      </c>
      <c r="T1742" s="257">
        <f>IF(Table2[[#This Row],[Status ]]="ongoing",1,0)</f>
        <v>0</v>
      </c>
    </row>
    <row r="1743" spans="1:20" x14ac:dyDescent="0.25">
      <c r="A1743" s="264">
        <v>5016718029</v>
      </c>
      <c r="B1743" s="269" t="str">
        <f>_xlfn.XLOOKUP(Table2[[#This Row],[K&amp;N REF ]],CAT_Details[Tracking Number],CAT_Details[S Ref],,0)</f>
        <v>20250714-S-70424</v>
      </c>
      <c r="C1743" s="270">
        <f>_xlfn.XLOOKUP(Table2[[#This Row],[K&amp;N REF ]],CAT_Details[Tracking Number],CAT_Details[TO Ref],,0)</f>
        <v>20250708758353</v>
      </c>
      <c r="D1743" s="270" t="str">
        <f>_xlfn.XLOOKUP(Table2[[#This Row],[K&amp;N REF ]],CAT_Details[Tracking Number],CAT_Details[Pickup Customer Name],,0)</f>
        <v>ADEMIS</v>
      </c>
      <c r="E1743" s="271" t="str">
        <f>_xlfn.XLOOKUP(Table2[[#This Row],[K&amp;N REF ]],CAT_Details[Tracking Number],CAT_Details[Delivery Country Code],,0)</f>
        <v>GB</v>
      </c>
      <c r="F1743" s="271" t="str">
        <f>_xlfn.XLOOKUP(Table2[[#This Row],[TO Ref]],CAT_Details[TO Ref],CAT_Details[Loc],,0)</f>
        <v>OYL1</v>
      </c>
      <c r="G1743" s="257" t="s">
        <v>219</v>
      </c>
      <c r="H1743" s="257" t="s">
        <v>42</v>
      </c>
      <c r="I1743" s="280">
        <v>45856</v>
      </c>
      <c r="J1743" s="257" t="s">
        <v>45</v>
      </c>
      <c r="K1743" s="257" t="s">
        <v>32</v>
      </c>
      <c r="L1743" s="280">
        <v>45861</v>
      </c>
      <c r="M1743" s="257" t="str">
        <f>IF(Table2[[#This Row],[Resolve Date]]="","ONGOING","SOLVED")</f>
        <v>SOLVED</v>
      </c>
      <c r="N1743" s="258" t="s">
        <v>233</v>
      </c>
      <c r="O1743" s="257" t="str">
        <f>Table2[[#This Row],[K&amp;N REF ]]&amp;Table2[[#This Row],[Issue type ]]</f>
        <v>5016718029AMOUNT</v>
      </c>
      <c r="P1743" s="257">
        <f>YEAR(Table2[[#This Row],[Date ]])</f>
        <v>2025</v>
      </c>
      <c r="Q1743" s="257" t="str">
        <f>VLOOKUP(MONTH(Table2[[#This Row],[Date ]]),Months,2,0)</f>
        <v>July</v>
      </c>
      <c r="R1743" s="257" t="b">
        <f>COUNTIFS(Table2[Unique],Table2[[#This Row],[Unique]])&gt;1</f>
        <v>0</v>
      </c>
      <c r="S1743" s="257">
        <f>IF(Table2[[#This Row],[Status ]]="Solved",1,0)</f>
        <v>1</v>
      </c>
      <c r="T1743" s="257">
        <f>IF(Table2[[#This Row],[Status ]]="ongoing",1,0)</f>
        <v>0</v>
      </c>
    </row>
    <row r="1744" spans="1:20" x14ac:dyDescent="0.25">
      <c r="A1744" s="264">
        <v>5016704692</v>
      </c>
      <c r="B1744" s="269" t="str">
        <f>_xlfn.XLOOKUP(Table2[[#This Row],[K&amp;N REF ]],CAT_Details[Tracking Number],CAT_Details[S Ref],,0)</f>
        <v>20250711-S-70435</v>
      </c>
      <c r="C1744" s="270">
        <f>_xlfn.XLOOKUP(Table2[[#This Row],[K&amp;N REF ]],CAT_Details[Tracking Number],CAT_Details[TO Ref],,0)</f>
        <v>20250710760213</v>
      </c>
      <c r="D1744" s="270" t="str">
        <f>_xlfn.XLOOKUP(Table2[[#This Row],[K&amp;N REF ]],CAT_Details[Tracking Number],CAT_Details[Pickup Customer Name],,0)</f>
        <v>Duncha France Sas</v>
      </c>
      <c r="E1744" s="271" t="str">
        <f>_xlfn.XLOOKUP(Table2[[#This Row],[K&amp;N REF ]],CAT_Details[Tracking Number],CAT_Details[Delivery Country Code],,0)</f>
        <v>GB</v>
      </c>
      <c r="F1744" s="271" t="str">
        <f>_xlfn.XLOOKUP(Table2[[#This Row],[TO Ref]],CAT_Details[TO Ref],CAT_Details[Loc],,0)</f>
        <v>MZ02</v>
      </c>
      <c r="G1744" s="257" t="s">
        <v>219</v>
      </c>
      <c r="H1744" s="257" t="s">
        <v>49</v>
      </c>
      <c r="I1744" s="280">
        <v>45856</v>
      </c>
      <c r="J1744" s="257" t="s">
        <v>26</v>
      </c>
      <c r="K1744" s="257" t="s">
        <v>32</v>
      </c>
      <c r="L1744" s="280">
        <v>45856</v>
      </c>
      <c r="M1744" s="257" t="str">
        <f>IF(Table2[[#This Row],[Resolve Date]]="","ONGOING","SOLVED")</f>
        <v>SOLVED</v>
      </c>
      <c r="N1744" s="258" t="s">
        <v>30</v>
      </c>
      <c r="O1744" s="257" t="str">
        <f>Table2[[#This Row],[K&amp;N REF ]]&amp;Table2[[#This Row],[Issue type ]]</f>
        <v>5016704692XX LABELS</v>
      </c>
      <c r="P1744" s="257">
        <f>YEAR(Table2[[#This Row],[Date ]])</f>
        <v>2025</v>
      </c>
      <c r="Q1744" s="257" t="str">
        <f>VLOOKUP(MONTH(Table2[[#This Row],[Date ]]),Months,2,0)</f>
        <v>July</v>
      </c>
      <c r="R1744" s="257" t="b">
        <f>COUNTIFS(Table2[Unique],Table2[[#This Row],[Unique]])&gt;1</f>
        <v>0</v>
      </c>
      <c r="S1744" s="257">
        <f>IF(Table2[[#This Row],[Status ]]="Solved",1,0)</f>
        <v>1</v>
      </c>
      <c r="T1744" s="257">
        <f>IF(Table2[[#This Row],[Status ]]="ongoing",1,0)</f>
        <v>0</v>
      </c>
    </row>
    <row r="1745" spans="1:20" x14ac:dyDescent="0.25">
      <c r="A1745" s="264">
        <v>5016704752</v>
      </c>
      <c r="B1745" s="269" t="str">
        <f>_xlfn.XLOOKUP(Table2[[#This Row],[K&amp;N REF ]],CAT_Details[Tracking Number],CAT_Details[S Ref],,0)</f>
        <v>20250711-S-70407</v>
      </c>
      <c r="C1745" s="270">
        <f>_xlfn.XLOOKUP(Table2[[#This Row],[K&amp;N REF ]],CAT_Details[Tracking Number],CAT_Details[TO Ref],,0)</f>
        <v>20250710760847</v>
      </c>
      <c r="D1745" s="270" t="str">
        <f>_xlfn.XLOOKUP(Table2[[#This Row],[K&amp;N REF ]],CAT_Details[Tracking Number],CAT_Details[Pickup Customer Name],,0)</f>
        <v>Timken Europe</v>
      </c>
      <c r="E1745" s="271" t="str">
        <f>_xlfn.XLOOKUP(Table2[[#This Row],[K&amp;N REF ]],CAT_Details[Tracking Number],CAT_Details[Delivery Country Code],,0)</f>
        <v>GB</v>
      </c>
      <c r="F1745" s="271" t="str">
        <f>_xlfn.XLOOKUP(Table2[[#This Row],[TO Ref]],CAT_Details[TO Ref],CAT_Details[Loc],,0)</f>
        <v>DK-BM01</v>
      </c>
      <c r="G1745" s="257" t="s">
        <v>219</v>
      </c>
      <c r="H1745" s="257" t="s">
        <v>35</v>
      </c>
      <c r="I1745" s="280">
        <v>45856</v>
      </c>
      <c r="J1745" s="257" t="s">
        <v>26</v>
      </c>
      <c r="K1745" s="257" t="s">
        <v>32</v>
      </c>
      <c r="L1745" s="280">
        <v>45856</v>
      </c>
      <c r="M1745" s="257" t="str">
        <f>IF(Table2[[#This Row],[Resolve Date]]="","ONGOING","SOLVED")</f>
        <v>SOLVED</v>
      </c>
      <c r="N1745" s="258" t="s">
        <v>30</v>
      </c>
      <c r="O1745" s="257" t="str">
        <f>Table2[[#This Row],[K&amp;N REF ]]&amp;Table2[[#This Row],[Issue type ]]</f>
        <v>5016704752NO LABELS</v>
      </c>
      <c r="P1745" s="257">
        <f>YEAR(Table2[[#This Row],[Date ]])</f>
        <v>2025</v>
      </c>
      <c r="Q1745" s="257" t="str">
        <f>VLOOKUP(MONTH(Table2[[#This Row],[Date ]]),Months,2,0)</f>
        <v>July</v>
      </c>
      <c r="R1745" s="257" t="b">
        <f>COUNTIFS(Table2[Unique],Table2[[#This Row],[Unique]])&gt;1</f>
        <v>0</v>
      </c>
      <c r="S1745" s="257">
        <f>IF(Table2[[#This Row],[Status ]]="Solved",1,0)</f>
        <v>1</v>
      </c>
      <c r="T1745" s="257">
        <f>IF(Table2[[#This Row],[Status ]]="ongoing",1,0)</f>
        <v>0</v>
      </c>
    </row>
    <row r="1746" spans="1:20" x14ac:dyDescent="0.25">
      <c r="A1746" s="264">
        <v>5016732382</v>
      </c>
      <c r="B1746" s="269" t="str">
        <f>_xlfn.XLOOKUP(Table2[[#This Row],[K&amp;N REF ]],CAT_Details[Tracking Number],CAT_Details[S Ref],,0)</f>
        <v>20250715-S-70339</v>
      </c>
      <c r="C1746" s="270">
        <f>_xlfn.XLOOKUP(Table2[[#This Row],[K&amp;N REF ]],CAT_Details[Tracking Number],CAT_Details[TO Ref],,0)</f>
        <v>20250714762766</v>
      </c>
      <c r="D1746" s="270" t="str">
        <f>_xlfn.XLOOKUP(Table2[[#This Row],[K&amp;N REF ]],CAT_Details[Tracking Number],CAT_Details[Pickup Customer Name],,0)</f>
        <v>SAN MARTINO (AT)/SELMAT SRL</v>
      </c>
      <c r="E1746" s="271" t="str">
        <f>_xlfn.XLOOKUP(Table2[[#This Row],[K&amp;N REF ]],CAT_Details[Tracking Number],CAT_Details[Delivery Country Code],,0)</f>
        <v>GB</v>
      </c>
      <c r="F1746" s="271">
        <f>_xlfn.XLOOKUP(Table2[[#This Row],[TO Ref]],CAT_Details[TO Ref],CAT_Details[Loc],,0)</f>
        <v>3402</v>
      </c>
      <c r="G1746" s="257" t="s">
        <v>24</v>
      </c>
      <c r="H1746" s="257" t="s">
        <v>35</v>
      </c>
      <c r="I1746" s="280">
        <v>45860</v>
      </c>
      <c r="J1746" s="257" t="s">
        <v>41</v>
      </c>
      <c r="K1746" s="257" t="s">
        <v>32</v>
      </c>
      <c r="L1746" s="280">
        <v>45860</v>
      </c>
      <c r="M1746" s="257" t="str">
        <f>IF(Table2[[#This Row],[Resolve Date]]="","ONGOING","SOLVED")</f>
        <v>SOLVED</v>
      </c>
      <c r="N1746" s="258" t="s">
        <v>30</v>
      </c>
      <c r="O1746" s="257" t="str">
        <f>Table2[[#This Row],[K&amp;N REF ]]&amp;Table2[[#This Row],[Issue type ]]</f>
        <v>5016732382NO LABELS</v>
      </c>
      <c r="P1746" s="257">
        <f>YEAR(Table2[[#This Row],[Date ]])</f>
        <v>2025</v>
      </c>
      <c r="Q1746" s="257" t="str">
        <f>VLOOKUP(MONTH(Table2[[#This Row],[Date ]]),Months,2,0)</f>
        <v>July</v>
      </c>
      <c r="R1746" s="257" t="b">
        <f>COUNTIFS(Table2[Unique],Table2[[#This Row],[Unique]])&gt;1</f>
        <v>0</v>
      </c>
      <c r="S1746" s="257">
        <f>IF(Table2[[#This Row],[Status ]]="Solved",1,0)</f>
        <v>1</v>
      </c>
      <c r="T1746" s="257">
        <f>IF(Table2[[#This Row],[Status ]]="ongoing",1,0)</f>
        <v>0</v>
      </c>
    </row>
    <row r="1747" spans="1:20" x14ac:dyDescent="0.25">
      <c r="A1747" s="264">
        <v>5016742810</v>
      </c>
      <c r="B1747" s="269" t="str">
        <f>_xlfn.XLOOKUP(Table2[[#This Row],[K&amp;N REF ]],CAT_Details[Tracking Number],CAT_Details[S Ref],,0)</f>
        <v>20250717-S-70096</v>
      </c>
      <c r="C1747" s="270">
        <f>_xlfn.XLOOKUP(Table2[[#This Row],[K&amp;N REF ]],CAT_Details[Tracking Number],CAT_Details[TO Ref],,0)</f>
        <v>20250717765580</v>
      </c>
      <c r="D1747" s="270" t="str">
        <f>_xlfn.XLOOKUP(Table2[[#This Row],[K&amp;N REF ]],CAT_Details[Tracking Number],CAT_Details[Pickup Customer Name],,0)</f>
        <v>SAN MARTINO (AT)/SELMAT SRL</v>
      </c>
      <c r="E1747" s="271" t="str">
        <f>_xlfn.XLOOKUP(Table2[[#This Row],[K&amp;N REF ]],CAT_Details[Tracking Number],CAT_Details[Delivery Country Code],,0)</f>
        <v>GB</v>
      </c>
      <c r="F1747" s="271">
        <f>_xlfn.XLOOKUP(Table2[[#This Row],[TO Ref]],CAT_Details[TO Ref],CAT_Details[Loc],,0)</f>
        <v>3402</v>
      </c>
      <c r="G1747" s="257" t="s">
        <v>24</v>
      </c>
      <c r="H1747" s="257" t="s">
        <v>35</v>
      </c>
      <c r="I1747" s="280">
        <v>45860</v>
      </c>
      <c r="J1747" s="257" t="s">
        <v>41</v>
      </c>
      <c r="K1747" s="257" t="s">
        <v>32</v>
      </c>
      <c r="L1747" s="280">
        <v>45860</v>
      </c>
      <c r="M1747" s="257" t="str">
        <f>IF(Table2[[#This Row],[Resolve Date]]="","ONGOING","SOLVED")</f>
        <v>SOLVED</v>
      </c>
      <c r="N1747" s="258" t="s">
        <v>30</v>
      </c>
      <c r="O1747" s="257" t="str">
        <f>Table2[[#This Row],[K&amp;N REF ]]&amp;Table2[[#This Row],[Issue type ]]</f>
        <v>5016742810NO LABELS</v>
      </c>
      <c r="P1747" s="257">
        <f>YEAR(Table2[[#This Row],[Date ]])</f>
        <v>2025</v>
      </c>
      <c r="Q1747" s="257" t="str">
        <f>VLOOKUP(MONTH(Table2[[#This Row],[Date ]]),Months,2,0)</f>
        <v>July</v>
      </c>
      <c r="R1747" s="257" t="b">
        <f>COUNTIFS(Table2[Unique],Table2[[#This Row],[Unique]])&gt;1</f>
        <v>0</v>
      </c>
      <c r="S1747" s="257">
        <f>IF(Table2[[#This Row],[Status ]]="Solved",1,0)</f>
        <v>1</v>
      </c>
      <c r="T1747" s="257">
        <f>IF(Table2[[#This Row],[Status ]]="ongoing",1,0)</f>
        <v>0</v>
      </c>
    </row>
    <row r="1748" spans="1:20" x14ac:dyDescent="0.25">
      <c r="A1748" s="264">
        <v>5016746787</v>
      </c>
      <c r="B1748" s="269" t="str">
        <f>_xlfn.XLOOKUP(Table2[[#This Row],[K&amp;N REF ]],CAT_Details[Tracking Number],CAT_Details[S Ref],,0)</f>
        <v>20250714-S-70780</v>
      </c>
      <c r="C1748" s="270">
        <f>_xlfn.XLOOKUP(Table2[[#This Row],[K&amp;N REF ]],CAT_Details[Tracking Number],CAT_Details[TO Ref],,0)</f>
        <v>20250714762600</v>
      </c>
      <c r="D1748" s="270" t="str">
        <f>_xlfn.XLOOKUP(Table2[[#This Row],[K&amp;N REF ]],CAT_Details[Tracking Number],CAT_Details[Pickup Customer Name],,0)</f>
        <v>TI Poland Sp. z o.o.</v>
      </c>
      <c r="E1748" s="271" t="str">
        <f>_xlfn.XLOOKUP(Table2[[#This Row],[K&amp;N REF ]],CAT_Details[Tracking Number],CAT_Details[Delivery Country Code],,0)</f>
        <v>GB</v>
      </c>
      <c r="F1748" s="271" t="str">
        <f>_xlfn.XLOOKUP(Table2[[#This Row],[TO Ref]],CAT_Details[TO Ref],CAT_Details[Loc],,0)</f>
        <v>DX01-L5</v>
      </c>
      <c r="G1748" s="257" t="s">
        <v>221</v>
      </c>
      <c r="H1748" s="257" t="s">
        <v>29</v>
      </c>
      <c r="I1748" s="280">
        <v>45860</v>
      </c>
      <c r="J1748" s="257" t="s">
        <v>26</v>
      </c>
      <c r="K1748" s="257" t="s">
        <v>32</v>
      </c>
      <c r="L1748" s="280">
        <v>45860</v>
      </c>
      <c r="M1748" s="257" t="str">
        <f>IF(Table2[[#This Row],[Resolve Date]]="","ONGOING","SOLVED")</f>
        <v>SOLVED</v>
      </c>
      <c r="N1748" s="258" t="s">
        <v>30</v>
      </c>
      <c r="O1748" s="257" t="str">
        <f>Table2[[#This Row],[K&amp;N REF ]]&amp;Table2[[#This Row],[Issue type ]]</f>
        <v>5016746787DAMAGED LABEL</v>
      </c>
      <c r="P1748" s="257">
        <f>YEAR(Table2[[#This Row],[Date ]])</f>
        <v>2025</v>
      </c>
      <c r="Q1748" s="257" t="str">
        <f>VLOOKUP(MONTH(Table2[[#This Row],[Date ]]),Months,2,0)</f>
        <v>July</v>
      </c>
      <c r="R1748" s="257" t="b">
        <f>COUNTIFS(Table2[Unique],Table2[[#This Row],[Unique]])&gt;1</f>
        <v>0</v>
      </c>
      <c r="S1748" s="257">
        <f>IF(Table2[[#This Row],[Status ]]="Solved",1,0)</f>
        <v>1</v>
      </c>
      <c r="T1748" s="257">
        <f>IF(Table2[[#This Row],[Status ]]="ongoing",1,0)</f>
        <v>0</v>
      </c>
    </row>
    <row r="1749" spans="1:20" x14ac:dyDescent="0.25">
      <c r="A1749" s="264">
        <v>5016732277</v>
      </c>
      <c r="B1749" s="269" t="str">
        <f>_xlfn.XLOOKUP(Table2[[#This Row],[K&amp;N REF ]],CAT_Details[Tracking Number],CAT_Details[S Ref],,0)</f>
        <v>20250714-S-70355</v>
      </c>
      <c r="C1749" s="270">
        <f>_xlfn.XLOOKUP(Table2[[#This Row],[K&amp;N REF ]],CAT_Details[Tracking Number],CAT_Details[TO Ref],,0)</f>
        <v>20250711761367</v>
      </c>
      <c r="D1749" s="270" t="str">
        <f>_xlfn.XLOOKUP(Table2[[#This Row],[K&amp;N REF ]],CAT_Details[Tracking Number],CAT_Details[Pickup Customer Name],,0)</f>
        <v>Oetiker Deutschland GmbH</v>
      </c>
      <c r="E1749" s="271" t="str">
        <f>_xlfn.XLOOKUP(Table2[[#This Row],[K&amp;N REF ]],CAT_Details[Tracking Number],CAT_Details[Delivery Country Code],,0)</f>
        <v>GB</v>
      </c>
      <c r="F1749" s="271" t="str">
        <f>_xlfn.XLOOKUP(Table2[[#This Row],[TO Ref]],CAT_Details[TO Ref],CAT_Details[Loc],,0)</f>
        <v>OYL1</v>
      </c>
      <c r="G1749" s="257" t="s">
        <v>34</v>
      </c>
      <c r="H1749" s="257" t="s">
        <v>35</v>
      </c>
      <c r="I1749" s="280">
        <v>45860</v>
      </c>
      <c r="J1749" s="257" t="s">
        <v>26</v>
      </c>
      <c r="K1749" s="257" t="s">
        <v>32</v>
      </c>
      <c r="L1749" s="280">
        <v>45860</v>
      </c>
      <c r="M1749" s="257" t="str">
        <f>IF(Table2[[#This Row],[Resolve Date]]="","ONGOING","SOLVED")</f>
        <v>SOLVED</v>
      </c>
      <c r="N1749" s="258" t="s">
        <v>30</v>
      </c>
      <c r="O1749" s="257" t="str">
        <f>Table2[[#This Row],[K&amp;N REF ]]&amp;Table2[[#This Row],[Issue type ]]</f>
        <v>5016732277NO LABELS</v>
      </c>
      <c r="P1749" s="257">
        <f>YEAR(Table2[[#This Row],[Date ]])</f>
        <v>2025</v>
      </c>
      <c r="Q1749" s="257" t="str">
        <f>VLOOKUP(MONTH(Table2[[#This Row],[Date ]]),Months,2,0)</f>
        <v>July</v>
      </c>
      <c r="R1749" s="257" t="b">
        <f>COUNTIFS(Table2[Unique],Table2[[#This Row],[Unique]])&gt;1</f>
        <v>0</v>
      </c>
      <c r="S1749" s="257">
        <f>IF(Table2[[#This Row],[Status ]]="Solved",1,0)</f>
        <v>1</v>
      </c>
      <c r="T1749" s="257">
        <f>IF(Table2[[#This Row],[Status ]]="ongoing",1,0)</f>
        <v>0</v>
      </c>
    </row>
    <row r="1750" spans="1:20" x14ac:dyDescent="0.25">
      <c r="A1750" s="264">
        <v>5016704493</v>
      </c>
      <c r="B1750" s="269" t="str">
        <f>_xlfn.XLOOKUP(Table2[[#This Row],[K&amp;N REF ]],CAT_Details[Tracking Number],CAT_Details[S Ref],,0)</f>
        <v>20250711-S-70417</v>
      </c>
      <c r="C1750" s="270">
        <f>_xlfn.XLOOKUP(Table2[[#This Row],[K&amp;N REF ]],CAT_Details[Tracking Number],CAT_Details[TO Ref],,0)</f>
        <v>20250711761446</v>
      </c>
      <c r="D1750" s="270" t="str">
        <f>_xlfn.XLOOKUP(Table2[[#This Row],[K&amp;N REF ]],CAT_Details[Tracking Number],CAT_Details[Pickup Customer Name],,0)</f>
        <v>MANN + HUMMEL GMBH</v>
      </c>
      <c r="E1750" s="271" t="str">
        <f>_xlfn.XLOOKUP(Table2[[#This Row],[K&amp;N REF ]],CAT_Details[Tracking Number],CAT_Details[Delivery Country Code],,0)</f>
        <v>GB</v>
      </c>
      <c r="F1750" s="271" t="str">
        <f>_xlfn.XLOOKUP(Table2[[#This Row],[TO Ref]],CAT_Details[TO Ref],CAT_Details[Loc],,0)</f>
        <v>MZ07</v>
      </c>
      <c r="G1750" s="257" t="s">
        <v>34</v>
      </c>
      <c r="H1750" s="257" t="s">
        <v>25</v>
      </c>
      <c r="I1750" s="280">
        <v>45860</v>
      </c>
      <c r="J1750" s="257" t="s">
        <v>26</v>
      </c>
      <c r="K1750" s="257" t="s">
        <v>32</v>
      </c>
      <c r="L1750" s="280">
        <v>45860</v>
      </c>
      <c r="M1750" s="257" t="str">
        <f>IF(Table2[[#This Row],[Resolve Date]]="","ONGOING","SOLVED")</f>
        <v>SOLVED</v>
      </c>
      <c r="N1750" s="258" t="s">
        <v>30</v>
      </c>
      <c r="O1750" s="257" t="str">
        <f>Table2[[#This Row],[K&amp;N REF ]]&amp;Table2[[#This Row],[Issue type ]]</f>
        <v xml:space="preserve">5016704493DAMAGE </v>
      </c>
      <c r="P1750" s="257">
        <f>YEAR(Table2[[#This Row],[Date ]])</f>
        <v>2025</v>
      </c>
      <c r="Q1750" s="257" t="str">
        <f>VLOOKUP(MONTH(Table2[[#This Row],[Date ]]),Months,2,0)</f>
        <v>July</v>
      </c>
      <c r="R1750" s="257" t="b">
        <f>COUNTIFS(Table2[Unique],Table2[[#This Row],[Unique]])&gt;1</f>
        <v>0</v>
      </c>
      <c r="S1750" s="257">
        <f>IF(Table2[[#This Row],[Status ]]="Solved",1,0)</f>
        <v>1</v>
      </c>
      <c r="T1750" s="257">
        <f>IF(Table2[[#This Row],[Status ]]="ongoing",1,0)</f>
        <v>0</v>
      </c>
    </row>
    <row r="1751" spans="1:20" x14ac:dyDescent="0.25">
      <c r="A1751" s="264">
        <v>5016717935</v>
      </c>
      <c r="B1751" s="269" t="str">
        <f>_xlfn.XLOOKUP(Table2[[#This Row],[K&amp;N REF ]],CAT_Details[Tracking Number],CAT_Details[S Ref],,0)</f>
        <v>20250714-S-70286</v>
      </c>
      <c r="C1751" s="270">
        <f>_xlfn.XLOOKUP(Table2[[#This Row],[K&amp;N REF ]],CAT_Details[Tracking Number],CAT_Details[TO Ref],,0)</f>
        <v>20250714762293</v>
      </c>
      <c r="D1751" s="270" t="str">
        <f>_xlfn.XLOOKUP(Table2[[#This Row],[K&amp;N REF ]],CAT_Details[Tracking Number],CAT_Details[Pickup Customer Name],,0)</f>
        <v>Tenneco Zwickau GmbH</v>
      </c>
      <c r="E1751" s="271" t="str">
        <f>_xlfn.XLOOKUP(Table2[[#This Row],[K&amp;N REF ]],CAT_Details[Tracking Number],CAT_Details[Delivery Country Code],,0)</f>
        <v>GB</v>
      </c>
      <c r="F1751" s="271" t="str">
        <f>_xlfn.XLOOKUP(Table2[[#This Row],[TO Ref]],CAT_Details[TO Ref],CAT_Details[Loc],,0)</f>
        <v>DX01-L5</v>
      </c>
      <c r="G1751" s="257" t="s">
        <v>34</v>
      </c>
      <c r="H1751" s="257" t="s">
        <v>35</v>
      </c>
      <c r="I1751" s="280">
        <v>45860</v>
      </c>
      <c r="J1751" s="257" t="s">
        <v>26</v>
      </c>
      <c r="K1751" s="257" t="s">
        <v>32</v>
      </c>
      <c r="L1751" s="280">
        <v>45860</v>
      </c>
      <c r="M1751" s="257" t="str">
        <f>IF(Table2[[#This Row],[Resolve Date]]="","ONGOING","SOLVED")</f>
        <v>SOLVED</v>
      </c>
      <c r="N1751" s="258" t="s">
        <v>30</v>
      </c>
      <c r="O1751" s="257" t="str">
        <f>Table2[[#This Row],[K&amp;N REF ]]&amp;Table2[[#This Row],[Issue type ]]</f>
        <v>5016717935NO LABELS</v>
      </c>
      <c r="P1751" s="257">
        <f>YEAR(Table2[[#This Row],[Date ]])</f>
        <v>2025</v>
      </c>
      <c r="Q1751" s="257" t="str">
        <f>VLOOKUP(MONTH(Table2[[#This Row],[Date ]]),Months,2,0)</f>
        <v>July</v>
      </c>
      <c r="R1751" s="257" t="b">
        <f>COUNTIFS(Table2[Unique],Table2[[#This Row],[Unique]])&gt;1</f>
        <v>0</v>
      </c>
      <c r="S1751" s="257">
        <f>IF(Table2[[#This Row],[Status ]]="Solved",1,0)</f>
        <v>1</v>
      </c>
      <c r="T1751" s="257">
        <f>IF(Table2[[#This Row],[Status ]]="ongoing",1,0)</f>
        <v>0</v>
      </c>
    </row>
    <row r="1752" spans="1:20" x14ac:dyDescent="0.25">
      <c r="A1752" s="264">
        <v>5016718067</v>
      </c>
      <c r="B1752" s="269" t="str">
        <f>_xlfn.XLOOKUP(Table2[[#This Row],[K&amp;N REF ]],CAT_Details[Tracking Number],CAT_Details[S Ref],,0)</f>
        <v>20250714-S-70280</v>
      </c>
      <c r="C1752" s="270">
        <f>_xlfn.XLOOKUP(Table2[[#This Row],[K&amp;N REF ]],CAT_Details[Tracking Number],CAT_Details[TO Ref],,0)</f>
        <v>20250714762326</v>
      </c>
      <c r="D1752" s="270" t="str">
        <f>_xlfn.XLOOKUP(Table2[[#This Row],[K&amp;N REF ]],CAT_Details[Tracking Number],CAT_Details[Pickup Customer Name],,0)</f>
        <v>MANN + HUMMEL GMBH</v>
      </c>
      <c r="E1752" s="271" t="str">
        <f>_xlfn.XLOOKUP(Table2[[#This Row],[K&amp;N REF ]],CAT_Details[Tracking Number],CAT_Details[Delivery Country Code],,0)</f>
        <v>GB</v>
      </c>
      <c r="F1752" s="271" t="str">
        <f>_xlfn.XLOOKUP(Table2[[#This Row],[TO Ref]],CAT_Details[TO Ref],CAT_Details[Loc],,0)</f>
        <v>MZ07</v>
      </c>
      <c r="G1752" s="257" t="s">
        <v>34</v>
      </c>
      <c r="H1752" s="257" t="s">
        <v>25</v>
      </c>
      <c r="I1752" s="280">
        <v>45860</v>
      </c>
      <c r="J1752" s="257" t="s">
        <v>26</v>
      </c>
      <c r="K1752" s="257" t="s">
        <v>32</v>
      </c>
      <c r="L1752" s="280">
        <v>45860</v>
      </c>
      <c r="M1752" s="257" t="str">
        <f>IF(Table2[[#This Row],[Resolve Date]]="","ONGOING","SOLVED")</f>
        <v>SOLVED</v>
      </c>
      <c r="N1752" s="258" t="s">
        <v>30</v>
      </c>
      <c r="O1752" s="257" t="str">
        <f>Table2[[#This Row],[K&amp;N REF ]]&amp;Table2[[#This Row],[Issue type ]]</f>
        <v xml:space="preserve">5016718067DAMAGE </v>
      </c>
      <c r="P1752" s="257">
        <f>YEAR(Table2[[#This Row],[Date ]])</f>
        <v>2025</v>
      </c>
      <c r="Q1752" s="257" t="str">
        <f>VLOOKUP(MONTH(Table2[[#This Row],[Date ]]),Months,2,0)</f>
        <v>July</v>
      </c>
      <c r="R1752" s="257" t="b">
        <f>COUNTIFS(Table2[Unique],Table2[[#This Row],[Unique]])&gt;1</f>
        <v>0</v>
      </c>
      <c r="S1752" s="257">
        <f>IF(Table2[[#This Row],[Status ]]="Solved",1,0)</f>
        <v>1</v>
      </c>
      <c r="T1752" s="257">
        <f>IF(Table2[[#This Row],[Status ]]="ongoing",1,0)</f>
        <v>0</v>
      </c>
    </row>
    <row r="1753" spans="1:20" x14ac:dyDescent="0.25">
      <c r="A1753" s="264">
        <v>5016746747</v>
      </c>
      <c r="B1753" s="269" t="str">
        <f>_xlfn.XLOOKUP(Table2[[#This Row],[K&amp;N REF ]],CAT_Details[Tracking Number],CAT_Details[S Ref],,0)</f>
        <v>20250715-S-70210</v>
      </c>
      <c r="C1753" s="270">
        <f>_xlfn.XLOOKUP(Table2[[#This Row],[K&amp;N REF ]],CAT_Details[Tracking Number],CAT_Details[TO Ref],,0)</f>
        <v>20250715763411</v>
      </c>
      <c r="D1753" s="270" t="str">
        <f>_xlfn.XLOOKUP(Table2[[#This Row],[K&amp;N REF ]],CAT_Details[Tracking Number],CAT_Details[Pickup Customer Name],,0)</f>
        <v>Dichtungstechnik G. Bruss GmbH &amp; Co. KG</v>
      </c>
      <c r="E1753" s="271" t="str">
        <f>_xlfn.XLOOKUP(Table2[[#This Row],[K&amp;N REF ]],CAT_Details[Tracking Number],CAT_Details[Delivery Country Code],,0)</f>
        <v>GB</v>
      </c>
      <c r="F1753" s="271" t="str">
        <f>_xlfn.XLOOKUP(Table2[[#This Row],[TO Ref]],CAT_Details[TO Ref],CAT_Details[Loc],,0)</f>
        <v>DX01</v>
      </c>
      <c r="G1753" s="257" t="s">
        <v>34</v>
      </c>
      <c r="H1753" s="257" t="s">
        <v>35</v>
      </c>
      <c r="I1753" s="280">
        <v>45860</v>
      </c>
      <c r="J1753" s="257" t="s">
        <v>26</v>
      </c>
      <c r="K1753" s="257" t="s">
        <v>32</v>
      </c>
      <c r="L1753" s="280">
        <v>45860</v>
      </c>
      <c r="M1753" s="257" t="str">
        <f>IF(Table2[[#This Row],[Resolve Date]]="","ONGOING","SOLVED")</f>
        <v>SOLVED</v>
      </c>
      <c r="N1753" s="258" t="s">
        <v>30</v>
      </c>
      <c r="O1753" s="257" t="str">
        <f>Table2[[#This Row],[K&amp;N REF ]]&amp;Table2[[#This Row],[Issue type ]]</f>
        <v>5016746747NO LABELS</v>
      </c>
      <c r="P1753" s="257">
        <f>YEAR(Table2[[#This Row],[Date ]])</f>
        <v>2025</v>
      </c>
      <c r="Q1753" s="257" t="str">
        <f>VLOOKUP(MONTH(Table2[[#This Row],[Date ]]),Months,2,0)</f>
        <v>July</v>
      </c>
      <c r="R1753" s="257" t="b">
        <f>COUNTIFS(Table2[Unique],Table2[[#This Row],[Unique]])&gt;1</f>
        <v>0</v>
      </c>
      <c r="S1753" s="257">
        <f>IF(Table2[[#This Row],[Status ]]="Solved",1,0)</f>
        <v>1</v>
      </c>
      <c r="T1753" s="257">
        <f>IF(Table2[[#This Row],[Status ]]="ongoing",1,0)</f>
        <v>0</v>
      </c>
    </row>
    <row r="1754" spans="1:20" x14ac:dyDescent="0.25">
      <c r="A1754" s="264">
        <v>5016732393</v>
      </c>
      <c r="B1754" s="269" t="str">
        <f>_xlfn.XLOOKUP(Table2[[#This Row],[K&amp;N REF ]],CAT_Details[Tracking Number],CAT_Details[S Ref],,0)</f>
        <v>20250715-S-70515</v>
      </c>
      <c r="C1754" s="270">
        <f>_xlfn.XLOOKUP(Table2[[#This Row],[K&amp;N REF ]],CAT_Details[Tracking Number],CAT_Details[TO Ref],,0)</f>
        <v>20250715763559</v>
      </c>
      <c r="D1754" s="270" t="str">
        <f>_xlfn.XLOOKUP(Table2[[#This Row],[K&amp;N REF ]],CAT_Details[Tracking Number],CAT_Details[Pickup Customer Name],,0)</f>
        <v>SENSATA TECHNOLOGIES GERMANY GMBH</v>
      </c>
      <c r="E1754" s="271" t="str">
        <f>_xlfn.XLOOKUP(Table2[[#This Row],[K&amp;N REF ]],CAT_Details[Tracking Number],CAT_Details[Delivery Country Code],,0)</f>
        <v>GB</v>
      </c>
      <c r="F1754" s="271" t="str">
        <f>_xlfn.XLOOKUP(Table2[[#This Row],[TO Ref]],CAT_Details[TO Ref],CAT_Details[Loc],,0)</f>
        <v>MZ02</v>
      </c>
      <c r="G1754" s="257" t="s">
        <v>34</v>
      </c>
      <c r="H1754" s="257" t="s">
        <v>35</v>
      </c>
      <c r="I1754" s="280">
        <v>45860</v>
      </c>
      <c r="J1754" s="257" t="s">
        <v>26</v>
      </c>
      <c r="K1754" s="257" t="s">
        <v>32</v>
      </c>
      <c r="L1754" s="280">
        <v>45860</v>
      </c>
      <c r="M1754" s="257" t="str">
        <f>IF(Table2[[#This Row],[Resolve Date]]="","ONGOING","SOLVED")</f>
        <v>SOLVED</v>
      </c>
      <c r="N1754" s="258" t="s">
        <v>30</v>
      </c>
      <c r="O1754" s="257" t="str">
        <f>Table2[[#This Row],[K&amp;N REF ]]&amp;Table2[[#This Row],[Issue type ]]</f>
        <v>5016732393NO LABELS</v>
      </c>
      <c r="P1754" s="257">
        <f>YEAR(Table2[[#This Row],[Date ]])</f>
        <v>2025</v>
      </c>
      <c r="Q1754" s="257" t="str">
        <f>VLOOKUP(MONTH(Table2[[#This Row],[Date ]]),Months,2,0)</f>
        <v>July</v>
      </c>
      <c r="R1754" s="257" t="b">
        <f>COUNTIFS(Table2[Unique],Table2[[#This Row],[Unique]])&gt;1</f>
        <v>0</v>
      </c>
      <c r="S1754" s="257">
        <f>IF(Table2[[#This Row],[Status ]]="Solved",1,0)</f>
        <v>1</v>
      </c>
      <c r="T1754" s="257">
        <f>IF(Table2[[#This Row],[Status ]]="ongoing",1,0)</f>
        <v>0</v>
      </c>
    </row>
    <row r="1755" spans="1:20" x14ac:dyDescent="0.25">
      <c r="A1755" s="264">
        <v>5016746964</v>
      </c>
      <c r="B1755" s="269" t="str">
        <f>_xlfn.XLOOKUP(Table2[[#This Row],[K&amp;N REF ]],CAT_Details[Tracking Number],CAT_Details[S Ref],,0)</f>
        <v>20250716-S-70205</v>
      </c>
      <c r="C1755" s="270">
        <f>_xlfn.XLOOKUP(Table2[[#This Row],[K&amp;N REF ]],CAT_Details[Tracking Number],CAT_Details[TO Ref],,0)</f>
        <v>20250716764015</v>
      </c>
      <c r="D1755" s="270" t="str">
        <f>_xlfn.XLOOKUP(Table2[[#This Row],[K&amp;N REF ]],CAT_Details[Tracking Number],CAT_Details[Pickup Customer Name],,0)</f>
        <v>Federal Mogul Valvetrain GmbH</v>
      </c>
      <c r="E1755" s="271" t="str">
        <f>_xlfn.XLOOKUP(Table2[[#This Row],[K&amp;N REF ]],CAT_Details[Tracking Number],CAT_Details[Delivery Country Code],,0)</f>
        <v>GB</v>
      </c>
      <c r="F1755" s="271" t="str">
        <f>_xlfn.XLOOKUP(Table2[[#This Row],[TO Ref]],CAT_Details[TO Ref],CAT_Details[Loc],,0)</f>
        <v>DX01-L5</v>
      </c>
      <c r="G1755" s="257" t="s">
        <v>34</v>
      </c>
      <c r="H1755" s="257" t="s">
        <v>29</v>
      </c>
      <c r="I1755" s="280">
        <v>45860</v>
      </c>
      <c r="J1755" s="257" t="s">
        <v>26</v>
      </c>
      <c r="K1755" s="257" t="s">
        <v>32</v>
      </c>
      <c r="L1755" s="280">
        <v>45860</v>
      </c>
      <c r="M1755" s="257" t="str">
        <f>IF(Table2[[#This Row],[Resolve Date]]="","ONGOING","SOLVED")</f>
        <v>SOLVED</v>
      </c>
      <c r="N1755" s="258" t="s">
        <v>30</v>
      </c>
      <c r="O1755" s="257" t="str">
        <f>Table2[[#This Row],[K&amp;N REF ]]&amp;Table2[[#This Row],[Issue type ]]</f>
        <v>5016746964DAMAGED LABEL</v>
      </c>
      <c r="P1755" s="257">
        <f>YEAR(Table2[[#This Row],[Date ]])</f>
        <v>2025</v>
      </c>
      <c r="Q1755" s="257" t="str">
        <f>VLOOKUP(MONTH(Table2[[#This Row],[Date ]]),Months,2,0)</f>
        <v>July</v>
      </c>
      <c r="R1755" s="257" t="b">
        <f>COUNTIFS(Table2[Unique],Table2[[#This Row],[Unique]])&gt;1</f>
        <v>0</v>
      </c>
      <c r="S1755" s="257">
        <f>IF(Table2[[#This Row],[Status ]]="Solved",1,0)</f>
        <v>1</v>
      </c>
      <c r="T1755" s="257">
        <f>IF(Table2[[#This Row],[Status ]]="ongoing",1,0)</f>
        <v>0</v>
      </c>
    </row>
    <row r="1756" spans="1:20" x14ac:dyDescent="0.25">
      <c r="A1756" s="264">
        <v>5016746896</v>
      </c>
      <c r="B1756" s="269" t="str">
        <f>_xlfn.XLOOKUP(Table2[[#This Row],[K&amp;N REF ]],CAT_Details[Tracking Number],CAT_Details[S Ref],,0)</f>
        <v>20250714-S-70482</v>
      </c>
      <c r="C1756" s="270">
        <f>_xlfn.XLOOKUP(Table2[[#This Row],[K&amp;N REF ]],CAT_Details[Tracking Number],CAT_Details[TO Ref],,0)</f>
        <v>20250714762545</v>
      </c>
      <c r="D1756" s="270" t="str">
        <f>_xlfn.XLOOKUP(Table2[[#This Row],[K&amp;N REF ]],CAT_Details[Tracking Number],CAT_Details[Pickup Customer Name],,0)</f>
        <v>GNUTTI CARLO S.P.A</v>
      </c>
      <c r="E1756" s="271" t="str">
        <f>_xlfn.XLOOKUP(Table2[[#This Row],[K&amp;N REF ]],CAT_Details[Tracking Number],CAT_Details[Delivery Country Code],,0)</f>
        <v>GB</v>
      </c>
      <c r="F1756" s="271" t="str">
        <f>_xlfn.XLOOKUP(Table2[[#This Row],[TO Ref]],CAT_Details[TO Ref],CAT_Details[Loc],,0)</f>
        <v>DX01-L5</v>
      </c>
      <c r="G1756" s="257" t="s">
        <v>24</v>
      </c>
      <c r="H1756" s="257" t="s">
        <v>31</v>
      </c>
      <c r="I1756" s="280">
        <v>45861</v>
      </c>
      <c r="J1756" s="257" t="s">
        <v>41</v>
      </c>
      <c r="K1756" s="257" t="s">
        <v>32</v>
      </c>
      <c r="L1756" s="280">
        <v>45861</v>
      </c>
      <c r="M1756" s="257" t="str">
        <f>IF(Table2[[#This Row],[Resolve Date]]="","ONGOING","SOLVED")</f>
        <v>SOLVED</v>
      </c>
      <c r="N1756" s="258" t="s">
        <v>30</v>
      </c>
      <c r="O1756" s="257" t="str">
        <f>Table2[[#This Row],[K&amp;N REF ]]&amp;Table2[[#This Row],[Issue type ]]</f>
        <v>5016746896MISSING LABELS ON SOME UNITS</v>
      </c>
      <c r="P1756" s="257">
        <f>YEAR(Table2[[#This Row],[Date ]])</f>
        <v>2025</v>
      </c>
      <c r="Q1756" s="257" t="str">
        <f>VLOOKUP(MONTH(Table2[[#This Row],[Date ]]),Months,2,0)</f>
        <v>July</v>
      </c>
      <c r="R1756" s="257" t="b">
        <f>COUNTIFS(Table2[Unique],Table2[[#This Row],[Unique]])&gt;1</f>
        <v>0</v>
      </c>
      <c r="S1756" s="257">
        <f>IF(Table2[[#This Row],[Status ]]="Solved",1,0)</f>
        <v>1</v>
      </c>
      <c r="T1756" s="257">
        <f>IF(Table2[[#This Row],[Status ]]="ongoing",1,0)</f>
        <v>0</v>
      </c>
    </row>
    <row r="1757" spans="1:20" x14ac:dyDescent="0.25">
      <c r="A1757" s="264">
        <v>5016746951</v>
      </c>
      <c r="B1757" s="269" t="str">
        <f>_xlfn.XLOOKUP(Table2[[#This Row],[K&amp;N REF ]],CAT_Details[Tracking Number],CAT_Details[S Ref],,0)</f>
        <v>20250716-S-70280</v>
      </c>
      <c r="C1757" s="270">
        <f>_xlfn.XLOOKUP(Table2[[#This Row],[K&amp;N REF ]],CAT_Details[Tracking Number],CAT_Details[TO Ref],,0)</f>
        <v>20250716764100</v>
      </c>
      <c r="D1757" s="270" t="str">
        <f>_xlfn.XLOOKUP(Table2[[#This Row],[K&amp;N REF ]],CAT_Details[Tracking Number],CAT_Details[Pickup Customer Name],,0)</f>
        <v>NEM SRL</v>
      </c>
      <c r="E1757" s="271" t="str">
        <f>_xlfn.XLOOKUP(Table2[[#This Row],[K&amp;N REF ]],CAT_Details[Tracking Number],CAT_Details[Delivery Country Code],,0)</f>
        <v>GB</v>
      </c>
      <c r="F1757" s="271">
        <f>_xlfn.XLOOKUP(Table2[[#This Row],[TO Ref]],CAT_Details[TO Ref],CAT_Details[Loc],,0)</f>
        <v>3402</v>
      </c>
      <c r="G1757" s="257" t="s">
        <v>24</v>
      </c>
      <c r="H1757" s="257" t="s">
        <v>25</v>
      </c>
      <c r="I1757" s="280">
        <v>45861</v>
      </c>
      <c r="J1757" s="257" t="s">
        <v>41</v>
      </c>
      <c r="K1757" s="257" t="s">
        <v>32</v>
      </c>
      <c r="L1757" s="280">
        <v>45861</v>
      </c>
      <c r="M1757" s="257" t="str">
        <f>IF(Table2[[#This Row],[Resolve Date]]="","ONGOING","SOLVED")</f>
        <v>SOLVED</v>
      </c>
      <c r="N1757" s="258" t="s">
        <v>30</v>
      </c>
      <c r="O1757" s="257" t="str">
        <f>Table2[[#This Row],[K&amp;N REF ]]&amp;Table2[[#This Row],[Issue type ]]</f>
        <v xml:space="preserve">5016746951DAMAGE </v>
      </c>
      <c r="P1757" s="257">
        <f>YEAR(Table2[[#This Row],[Date ]])</f>
        <v>2025</v>
      </c>
      <c r="Q1757" s="257" t="str">
        <f>VLOOKUP(MONTH(Table2[[#This Row],[Date ]]),Months,2,0)</f>
        <v>July</v>
      </c>
      <c r="R1757" s="257" t="b">
        <f>COUNTIFS(Table2[Unique],Table2[[#This Row],[Unique]])&gt;1</f>
        <v>0</v>
      </c>
      <c r="S1757" s="257">
        <f>IF(Table2[[#This Row],[Status ]]="Solved",1,0)</f>
        <v>1</v>
      </c>
      <c r="T1757" s="257">
        <f>IF(Table2[[#This Row],[Status ]]="ongoing",1,0)</f>
        <v>0</v>
      </c>
    </row>
    <row r="1758" spans="1:20" x14ac:dyDescent="0.25">
      <c r="A1758" s="264">
        <v>5016717552</v>
      </c>
      <c r="B1758" s="269" t="str">
        <f>_xlfn.XLOOKUP(Table2[[#This Row],[K&amp;N REF ]],CAT_Details[Tracking Number],CAT_Details[S Ref],,0)</f>
        <v>20250714-S-70379</v>
      </c>
      <c r="C1758" s="270">
        <f>_xlfn.XLOOKUP(Table2[[#This Row],[K&amp;N REF ]],CAT_Details[Tracking Number],CAT_Details[TO Ref],,0)</f>
        <v>20250707757287</v>
      </c>
      <c r="D1758" s="270" t="str">
        <f>_xlfn.XLOOKUP(Table2[[#This Row],[K&amp;N REF ]],CAT_Details[Tracking Number],CAT_Details[Pickup Customer Name],,0)</f>
        <v>HUSCO INTERNATIONAL LTD</v>
      </c>
      <c r="E1758" s="271" t="str">
        <f>_xlfn.XLOOKUP(Table2[[#This Row],[K&amp;N REF ]],CAT_Details[Tracking Number],CAT_Details[Delivery Country Code],,0)</f>
        <v>FR</v>
      </c>
      <c r="F1758" s="271">
        <f>_xlfn.XLOOKUP(Table2[[#This Row],[TO Ref]],CAT_Details[TO Ref],CAT_Details[Loc],,0)</f>
        <v>3705</v>
      </c>
      <c r="G1758" s="257" t="s">
        <v>199</v>
      </c>
      <c r="H1758" s="257" t="s">
        <v>35</v>
      </c>
      <c r="I1758" s="280">
        <v>45861</v>
      </c>
      <c r="J1758" s="257" t="s">
        <v>41</v>
      </c>
      <c r="K1758" s="257" t="s">
        <v>32</v>
      </c>
      <c r="L1758" s="280">
        <v>45861</v>
      </c>
      <c r="M1758" s="257" t="str">
        <f>IF(Table2[[#This Row],[Resolve Date]]="","ONGOING","SOLVED")</f>
        <v>SOLVED</v>
      </c>
      <c r="N1758" s="258" t="s">
        <v>30</v>
      </c>
      <c r="O1758" s="257" t="str">
        <f>Table2[[#This Row],[K&amp;N REF ]]&amp;Table2[[#This Row],[Issue type ]]</f>
        <v>5016717552NO LABELS</v>
      </c>
      <c r="P1758" s="257">
        <f>YEAR(Table2[[#This Row],[Date ]])</f>
        <v>2025</v>
      </c>
      <c r="Q1758" s="257" t="str">
        <f>VLOOKUP(MONTH(Table2[[#This Row],[Date ]]),Months,2,0)</f>
        <v>July</v>
      </c>
      <c r="R1758" s="257" t="b">
        <f>COUNTIFS(Table2[Unique],Table2[[#This Row],[Unique]])&gt;1</f>
        <v>0</v>
      </c>
      <c r="S1758" s="257">
        <f>IF(Table2[[#This Row],[Status ]]="Solved",1,0)</f>
        <v>1</v>
      </c>
      <c r="T1758" s="257">
        <f>IF(Table2[[#This Row],[Status ]]="ongoing",1,0)</f>
        <v>0</v>
      </c>
    </row>
    <row r="1759" spans="1:20" x14ac:dyDescent="0.25">
      <c r="A1759" s="264">
        <v>5016717830</v>
      </c>
      <c r="B1759" s="269" t="str">
        <f>_xlfn.XLOOKUP(Table2[[#This Row],[K&amp;N REF ]],CAT_Details[Tracking Number],CAT_Details[S Ref],,0)</f>
        <v>20250714-S-70389</v>
      </c>
      <c r="C1759" s="270">
        <f>_xlfn.XLOOKUP(Table2[[#This Row],[K&amp;N REF ]],CAT_Details[Tracking Number],CAT_Details[TO Ref],,0)</f>
        <v>20250709759156</v>
      </c>
      <c r="D1759" s="270" t="str">
        <f>_xlfn.XLOOKUP(Table2[[#This Row],[K&amp;N REF ]],CAT_Details[Tracking Number],CAT_Details[Pickup Customer Name],,0)</f>
        <v>DANA SPICER DRIVESHAFT  ASSEMBLY</v>
      </c>
      <c r="E1759" s="271" t="str">
        <f>_xlfn.XLOOKUP(Table2[[#This Row],[K&amp;N REF ]],CAT_Details[Tracking Number],CAT_Details[Delivery Country Code],,0)</f>
        <v>FR</v>
      </c>
      <c r="F1759" s="271">
        <f>_xlfn.XLOOKUP(Table2[[#This Row],[TO Ref]],CAT_Details[TO Ref],CAT_Details[Loc],,0)</f>
        <v>3705</v>
      </c>
      <c r="G1759" s="257" t="s">
        <v>199</v>
      </c>
      <c r="H1759" s="257" t="s">
        <v>179</v>
      </c>
      <c r="I1759" s="280">
        <v>45861</v>
      </c>
      <c r="J1759" s="257" t="s">
        <v>41</v>
      </c>
      <c r="K1759" s="257" t="s">
        <v>32</v>
      </c>
      <c r="L1759" s="280">
        <v>45861</v>
      </c>
      <c r="M1759" s="257" t="str">
        <f>IF(Table2[[#This Row],[Resolve Date]]="","ONGOING","SOLVED")</f>
        <v>SOLVED</v>
      </c>
      <c r="N1759" s="258" t="s">
        <v>30</v>
      </c>
      <c r="O1759" s="257" t="str">
        <f>Table2[[#This Row],[K&amp;N REF ]]&amp;Table2[[#This Row],[Issue type ]]</f>
        <v xml:space="preserve">5016717830NOT SCANNABLE </v>
      </c>
      <c r="P1759" s="257">
        <f>YEAR(Table2[[#This Row],[Date ]])</f>
        <v>2025</v>
      </c>
      <c r="Q1759" s="257" t="str">
        <f>VLOOKUP(MONTH(Table2[[#This Row],[Date ]]),Months,2,0)</f>
        <v>July</v>
      </c>
      <c r="R1759" s="257" t="b">
        <f>COUNTIFS(Table2[Unique],Table2[[#This Row],[Unique]])&gt;1</f>
        <v>0</v>
      </c>
      <c r="S1759" s="257">
        <f>IF(Table2[[#This Row],[Status ]]="Solved",1,0)</f>
        <v>1</v>
      </c>
      <c r="T1759" s="257">
        <f>IF(Table2[[#This Row],[Status ]]="ongoing",1,0)</f>
        <v>0</v>
      </c>
    </row>
    <row r="1760" spans="1:20" x14ac:dyDescent="0.25">
      <c r="A1760" s="264">
        <v>5016718018</v>
      </c>
      <c r="B1760" s="269" t="str">
        <f>_xlfn.XLOOKUP(Table2[[#This Row],[K&amp;N REF ]],CAT_Details[Tracking Number],CAT_Details[S Ref],,0)</f>
        <v>20250714-S-70406</v>
      </c>
      <c r="C1760" s="270">
        <f>_xlfn.XLOOKUP(Table2[[#This Row],[K&amp;N REF ]],CAT_Details[Tracking Number],CAT_Details[TO Ref],,0)</f>
        <v>20250714762178</v>
      </c>
      <c r="D1760" s="270" t="str">
        <f>_xlfn.XLOOKUP(Table2[[#This Row],[K&amp;N REF ]],CAT_Details[Tracking Number],CAT_Details[Pickup Customer Name],,0)</f>
        <v>SOUTHCO MANUFACTURING LIMITED</v>
      </c>
      <c r="E1760" s="271" t="str">
        <f>_xlfn.XLOOKUP(Table2[[#This Row],[K&amp;N REF ]],CAT_Details[Tracking Number],CAT_Details[Delivery Country Code],,0)</f>
        <v>FR</v>
      </c>
      <c r="F1760" s="271">
        <f>_xlfn.XLOOKUP(Table2[[#This Row],[TO Ref]],CAT_Details[TO Ref],CAT_Details[Loc],,0)</f>
        <v>3705</v>
      </c>
      <c r="G1760" s="257" t="s">
        <v>199</v>
      </c>
      <c r="H1760" s="257" t="s">
        <v>179</v>
      </c>
      <c r="I1760" s="280">
        <v>45861</v>
      </c>
      <c r="J1760" s="257" t="s">
        <v>41</v>
      </c>
      <c r="K1760" s="257" t="s">
        <v>32</v>
      </c>
      <c r="L1760" s="280">
        <v>45861</v>
      </c>
      <c r="M1760" s="257" t="str">
        <f>IF(Table2[[#This Row],[Resolve Date]]="","ONGOING","SOLVED")</f>
        <v>SOLVED</v>
      </c>
      <c r="N1760" s="258" t="s">
        <v>30</v>
      </c>
      <c r="O1760" s="257" t="str">
        <f>Table2[[#This Row],[K&amp;N REF ]]&amp;Table2[[#This Row],[Issue type ]]</f>
        <v xml:space="preserve">5016718018NOT SCANNABLE </v>
      </c>
      <c r="P1760" s="257">
        <f>YEAR(Table2[[#This Row],[Date ]])</f>
        <v>2025</v>
      </c>
      <c r="Q1760" s="257" t="str">
        <f>VLOOKUP(MONTH(Table2[[#This Row],[Date ]]),Months,2,0)</f>
        <v>July</v>
      </c>
      <c r="R1760" s="257" t="b">
        <f>COUNTIFS(Table2[Unique],Table2[[#This Row],[Unique]])&gt;1</f>
        <v>0</v>
      </c>
      <c r="S1760" s="257">
        <f>IF(Table2[[#This Row],[Status ]]="Solved",1,0)</f>
        <v>1</v>
      </c>
      <c r="T1760" s="257">
        <f>IF(Table2[[#This Row],[Status ]]="ongoing",1,0)</f>
        <v>0</v>
      </c>
    </row>
    <row r="1761" spans="1:20" x14ac:dyDescent="0.25">
      <c r="A1761" s="264">
        <v>5016690029</v>
      </c>
      <c r="B1761" s="269" t="str">
        <f>_xlfn.XLOOKUP(Table2[[#This Row],[K&amp;N REF ]],CAT_Details[Tracking Number],CAT_Details[S Ref],,0)</f>
        <v>20250710-S-70725</v>
      </c>
      <c r="C1761" s="270">
        <f>_xlfn.XLOOKUP(Table2[[#This Row],[K&amp;N REF ]],CAT_Details[Tracking Number],CAT_Details[TO Ref],,0)</f>
        <v>20250709758789</v>
      </c>
      <c r="D1761" s="270" t="str">
        <f>_xlfn.XLOOKUP(Table2[[#This Row],[K&amp;N REF ]],CAT_Details[Tracking Number],CAT_Details[Pickup Customer Name],,0)</f>
        <v>HERN S.R.O.</v>
      </c>
      <c r="E1761" s="271" t="str">
        <f>_xlfn.XLOOKUP(Table2[[#This Row],[K&amp;N REF ]],CAT_Details[Tracking Number],CAT_Details[Delivery Country Code],,0)</f>
        <v>GB</v>
      </c>
      <c r="F1761" s="271" t="str">
        <f>_xlfn.XLOOKUP(Table2[[#This Row],[TO Ref]],CAT_Details[TO Ref],CAT_Details[Loc],,0)</f>
        <v>OYL1</v>
      </c>
      <c r="G1761" s="257" t="s">
        <v>44</v>
      </c>
      <c r="H1761" s="257" t="s">
        <v>35</v>
      </c>
      <c r="I1761" s="280">
        <v>45861</v>
      </c>
      <c r="J1761" s="257" t="s">
        <v>26</v>
      </c>
      <c r="K1761" s="257" t="s">
        <v>32</v>
      </c>
      <c r="L1761" s="280">
        <v>45861</v>
      </c>
      <c r="M1761" s="257" t="str">
        <f>IF(Table2[[#This Row],[Resolve Date]]="","ONGOING","SOLVED")</f>
        <v>SOLVED</v>
      </c>
      <c r="N1761" s="258" t="s">
        <v>30</v>
      </c>
      <c r="O1761" s="257" t="str">
        <f>Table2[[#This Row],[K&amp;N REF ]]&amp;Table2[[#This Row],[Issue type ]]</f>
        <v>5016690029NO LABELS</v>
      </c>
      <c r="P1761" s="257">
        <f>YEAR(Table2[[#This Row],[Date ]])</f>
        <v>2025</v>
      </c>
      <c r="Q1761" s="257" t="str">
        <f>VLOOKUP(MONTH(Table2[[#This Row],[Date ]]),Months,2,0)</f>
        <v>July</v>
      </c>
      <c r="R1761" s="257" t="b">
        <f>COUNTIFS(Table2[Unique],Table2[[#This Row],[Unique]])&gt;1</f>
        <v>0</v>
      </c>
      <c r="S1761" s="257">
        <f>IF(Table2[[#This Row],[Status ]]="Solved",1,0)</f>
        <v>1</v>
      </c>
      <c r="T1761" s="257">
        <f>IF(Table2[[#This Row],[Status ]]="ongoing",1,0)</f>
        <v>0</v>
      </c>
    </row>
    <row r="1762" spans="1:20" x14ac:dyDescent="0.25">
      <c r="A1762" s="264">
        <v>5016746966</v>
      </c>
      <c r="B1762" s="269" t="str">
        <f>_xlfn.XLOOKUP(Table2[[#This Row],[K&amp;N REF ]],CAT_Details[Tracking Number],CAT_Details[S Ref],,0)</f>
        <v>20250715-S-70514</v>
      </c>
      <c r="C1762" s="270">
        <f>_xlfn.XLOOKUP(Table2[[#This Row],[K&amp;N REF ]],CAT_Details[Tracking Number],CAT_Details[TO Ref],,0)</f>
        <v>20250715763500</v>
      </c>
      <c r="D1762" s="270" t="str">
        <f>_xlfn.XLOOKUP(Table2[[#This Row],[K&amp;N REF ]],CAT_Details[Tracking Number],CAT_Details[Pickup Customer Name],,0)</f>
        <v>SENSATA TECHNOLOGIES GERMANY GMBH</v>
      </c>
      <c r="E1762" s="271" t="str">
        <f>_xlfn.XLOOKUP(Table2[[#This Row],[K&amp;N REF ]],CAT_Details[Tracking Number],CAT_Details[Delivery Country Code],,0)</f>
        <v>GB</v>
      </c>
      <c r="F1762" s="271" t="str">
        <f>_xlfn.XLOOKUP(Table2[[#This Row],[TO Ref]],CAT_Details[TO Ref],CAT_Details[Loc],,0)</f>
        <v>DX01-L5</v>
      </c>
      <c r="G1762" s="257" t="s">
        <v>34</v>
      </c>
      <c r="H1762" s="257" t="s">
        <v>35</v>
      </c>
      <c r="I1762" s="280">
        <v>45861</v>
      </c>
      <c r="J1762" s="257" t="s">
        <v>26</v>
      </c>
      <c r="K1762" s="257" t="s">
        <v>32</v>
      </c>
      <c r="L1762" s="280">
        <v>45861</v>
      </c>
      <c r="M1762" s="257" t="str">
        <f>IF(Table2[[#This Row],[Resolve Date]]="","ONGOING","SOLVED")</f>
        <v>SOLVED</v>
      </c>
      <c r="N1762" s="258" t="s">
        <v>30</v>
      </c>
      <c r="O1762" s="257" t="str">
        <f>Table2[[#This Row],[K&amp;N REF ]]&amp;Table2[[#This Row],[Issue type ]]</f>
        <v>5016746966NO LABELS</v>
      </c>
      <c r="P1762" s="257">
        <f>YEAR(Table2[[#This Row],[Date ]])</f>
        <v>2025</v>
      </c>
      <c r="Q1762" s="257" t="str">
        <f>VLOOKUP(MONTH(Table2[[#This Row],[Date ]]),Months,2,0)</f>
        <v>July</v>
      </c>
      <c r="R1762" s="257" t="b">
        <f>COUNTIFS(Table2[Unique],Table2[[#This Row],[Unique]])&gt;1</f>
        <v>0</v>
      </c>
      <c r="S1762" s="257">
        <f>IF(Table2[[#This Row],[Status ]]="Solved",1,0)</f>
        <v>1</v>
      </c>
      <c r="T1762" s="257">
        <f>IF(Table2[[#This Row],[Status ]]="ongoing",1,0)</f>
        <v>0</v>
      </c>
    </row>
    <row r="1763" spans="1:20" x14ac:dyDescent="0.25">
      <c r="A1763" s="264">
        <v>5016746965</v>
      </c>
      <c r="B1763" s="269" t="str">
        <f>_xlfn.XLOOKUP(Table2[[#This Row],[K&amp;N REF ]],CAT_Details[Tracking Number],CAT_Details[S Ref],,0)</f>
        <v>20250715-S-70514</v>
      </c>
      <c r="C1763" s="270">
        <f>_xlfn.XLOOKUP(Table2[[#This Row],[K&amp;N REF ]],CAT_Details[Tracking Number],CAT_Details[TO Ref],,0)</f>
        <v>20250715763563</v>
      </c>
      <c r="D1763" s="270" t="str">
        <f>_xlfn.XLOOKUP(Table2[[#This Row],[K&amp;N REF ]],CAT_Details[Tracking Number],CAT_Details[Pickup Customer Name],,0)</f>
        <v>SENSATA TECHNOLOGIES GERMANY GMBH</v>
      </c>
      <c r="E1763" s="271" t="str">
        <f>_xlfn.XLOOKUP(Table2[[#This Row],[K&amp;N REF ]],CAT_Details[Tracking Number],CAT_Details[Delivery Country Code],,0)</f>
        <v>GB</v>
      </c>
      <c r="F1763" s="271" t="str">
        <f>_xlfn.XLOOKUP(Table2[[#This Row],[TO Ref]],CAT_Details[TO Ref],CAT_Details[Loc],,0)</f>
        <v>DX01-L5</v>
      </c>
      <c r="G1763" s="257" t="s">
        <v>34</v>
      </c>
      <c r="H1763" s="257" t="s">
        <v>35</v>
      </c>
      <c r="I1763" s="280">
        <v>45861</v>
      </c>
      <c r="J1763" s="257" t="s">
        <v>26</v>
      </c>
      <c r="K1763" s="257" t="s">
        <v>32</v>
      </c>
      <c r="L1763" s="280">
        <v>45861</v>
      </c>
      <c r="M1763" s="257" t="str">
        <f>IF(Table2[[#This Row],[Resolve Date]]="","ONGOING","SOLVED")</f>
        <v>SOLVED</v>
      </c>
      <c r="N1763" s="258" t="s">
        <v>30</v>
      </c>
      <c r="O1763" s="257" t="str">
        <f>Table2[[#This Row],[K&amp;N REF ]]&amp;Table2[[#This Row],[Issue type ]]</f>
        <v>5016746965NO LABELS</v>
      </c>
      <c r="P1763" s="257">
        <f>YEAR(Table2[[#This Row],[Date ]])</f>
        <v>2025</v>
      </c>
      <c r="Q1763" s="257" t="str">
        <f>VLOOKUP(MONTH(Table2[[#This Row],[Date ]]),Months,2,0)</f>
        <v>July</v>
      </c>
      <c r="R1763" s="257" t="b">
        <f>COUNTIFS(Table2[Unique],Table2[[#This Row],[Unique]])&gt;1</f>
        <v>0</v>
      </c>
      <c r="S1763" s="257">
        <f>IF(Table2[[#This Row],[Status ]]="Solved",1,0)</f>
        <v>1</v>
      </c>
      <c r="T1763" s="257">
        <f>IF(Table2[[#This Row],[Status ]]="ongoing",1,0)</f>
        <v>0</v>
      </c>
    </row>
    <row r="1764" spans="1:20" x14ac:dyDescent="0.25">
      <c r="A1764" s="264">
        <v>5016746905</v>
      </c>
      <c r="B1764" s="269" t="str">
        <f>_xlfn.XLOOKUP(Table2[[#This Row],[K&amp;N REF ]],CAT_Details[Tracking Number],CAT_Details[S Ref],,0)</f>
        <v>20250716-S-70458</v>
      </c>
      <c r="C1764" s="270">
        <f>_xlfn.XLOOKUP(Table2[[#This Row],[K&amp;N REF ]],CAT_Details[Tracking Number],CAT_Details[TO Ref],,0)</f>
        <v>20250716764003</v>
      </c>
      <c r="D1764" s="270" t="str">
        <f>_xlfn.XLOOKUP(Table2[[#This Row],[K&amp;N REF ]],CAT_Details[Tracking Number],CAT_Details[Pickup Customer Name],,0)</f>
        <v>NORGREN GMBH</v>
      </c>
      <c r="E1764" s="271" t="str">
        <f>_xlfn.XLOOKUP(Table2[[#This Row],[K&amp;N REF ]],CAT_Details[Tracking Number],CAT_Details[Delivery Country Code],,0)</f>
        <v>GB</v>
      </c>
      <c r="F1764" s="271" t="str">
        <f>_xlfn.XLOOKUP(Table2[[#This Row],[TO Ref]],CAT_Details[TO Ref],CAT_Details[Loc],,0)</f>
        <v>DX01-L5</v>
      </c>
      <c r="G1764" s="257" t="s">
        <v>34</v>
      </c>
      <c r="H1764" s="257" t="s">
        <v>35</v>
      </c>
      <c r="I1764" s="280">
        <v>45861</v>
      </c>
      <c r="J1764" s="257" t="s">
        <v>26</v>
      </c>
      <c r="K1764" s="257" t="s">
        <v>32</v>
      </c>
      <c r="L1764" s="280">
        <v>45861</v>
      </c>
      <c r="M1764" s="257" t="str">
        <f>IF(Table2[[#This Row],[Resolve Date]]="","ONGOING","SOLVED")</f>
        <v>SOLVED</v>
      </c>
      <c r="N1764" s="258" t="s">
        <v>30</v>
      </c>
      <c r="O1764" s="257" t="str">
        <f>Table2[[#This Row],[K&amp;N REF ]]&amp;Table2[[#This Row],[Issue type ]]</f>
        <v>5016746905NO LABELS</v>
      </c>
      <c r="P1764" s="257">
        <f>YEAR(Table2[[#This Row],[Date ]])</f>
        <v>2025</v>
      </c>
      <c r="Q1764" s="257" t="str">
        <f>VLOOKUP(MONTH(Table2[[#This Row],[Date ]]),Months,2,0)</f>
        <v>July</v>
      </c>
      <c r="R1764" s="257" t="b">
        <f>COUNTIFS(Table2[Unique],Table2[[#This Row],[Unique]])&gt;1</f>
        <v>0</v>
      </c>
      <c r="S1764" s="257">
        <f>IF(Table2[[#This Row],[Status ]]="Solved",1,0)</f>
        <v>1</v>
      </c>
      <c r="T1764" s="257">
        <f>IF(Table2[[#This Row],[Status ]]="ongoing",1,0)</f>
        <v>0</v>
      </c>
    </row>
    <row r="1765" spans="1:20" x14ac:dyDescent="0.25">
      <c r="A1765" s="264">
        <v>5016746922</v>
      </c>
      <c r="B1765" s="269" t="str">
        <f>_xlfn.XLOOKUP(Table2[[#This Row],[K&amp;N REF ]],CAT_Details[Tracking Number],CAT_Details[S Ref],,0)</f>
        <v>20250716-S-70159</v>
      </c>
      <c r="C1765" s="270">
        <f>_xlfn.XLOOKUP(Table2[[#This Row],[K&amp;N REF ]],CAT_Details[Tracking Number],CAT_Details[TO Ref],,0)</f>
        <v>20250716764213</v>
      </c>
      <c r="D1765" s="270" t="str">
        <f>_xlfn.XLOOKUP(Table2[[#This Row],[K&amp;N REF ]],CAT_Details[Tracking Number],CAT_Details[Pickup Customer Name],,0)</f>
        <v>Tenneco Zwickau GmbH</v>
      </c>
      <c r="E1765" s="271" t="str">
        <f>_xlfn.XLOOKUP(Table2[[#This Row],[K&amp;N REF ]],CAT_Details[Tracking Number],CAT_Details[Delivery Country Code],,0)</f>
        <v>GB</v>
      </c>
      <c r="F1765" s="271" t="str">
        <f>_xlfn.XLOOKUP(Table2[[#This Row],[TO Ref]],CAT_Details[TO Ref],CAT_Details[Loc],,0)</f>
        <v>DX01-L5</v>
      </c>
      <c r="G1765" s="257" t="s">
        <v>34</v>
      </c>
      <c r="H1765" s="257" t="s">
        <v>35</v>
      </c>
      <c r="I1765" s="280">
        <v>45861</v>
      </c>
      <c r="J1765" s="257" t="s">
        <v>26</v>
      </c>
      <c r="K1765" s="257" t="s">
        <v>32</v>
      </c>
      <c r="L1765" s="280">
        <v>45861</v>
      </c>
      <c r="M1765" s="257" t="str">
        <f>IF(Table2[[#This Row],[Resolve Date]]="","ONGOING","SOLVED")</f>
        <v>SOLVED</v>
      </c>
      <c r="N1765" s="258" t="s">
        <v>30</v>
      </c>
      <c r="O1765" s="257" t="str">
        <f>Table2[[#This Row],[K&amp;N REF ]]&amp;Table2[[#This Row],[Issue type ]]</f>
        <v>5016746922NO LABELS</v>
      </c>
      <c r="P1765" s="257">
        <f>YEAR(Table2[[#This Row],[Date ]])</f>
        <v>2025</v>
      </c>
      <c r="Q1765" s="257" t="str">
        <f>VLOOKUP(MONTH(Table2[[#This Row],[Date ]]),Months,2,0)</f>
        <v>July</v>
      </c>
      <c r="R1765" s="257" t="b">
        <f>COUNTIFS(Table2[Unique],Table2[[#This Row],[Unique]])&gt;1</f>
        <v>0</v>
      </c>
      <c r="S1765" s="257">
        <f>IF(Table2[[#This Row],[Status ]]="Solved",1,0)</f>
        <v>1</v>
      </c>
      <c r="T1765" s="257">
        <f>IF(Table2[[#This Row],[Status ]]="ongoing",1,0)</f>
        <v>0</v>
      </c>
    </row>
    <row r="1766" spans="1:20" x14ac:dyDescent="0.25">
      <c r="A1766" s="264">
        <v>5016746907</v>
      </c>
      <c r="B1766" s="269" t="str">
        <f>_xlfn.XLOOKUP(Table2[[#This Row],[K&amp;N REF ]],CAT_Details[Tracking Number],CAT_Details[S Ref],,0)</f>
        <v>20250716-S-70185</v>
      </c>
      <c r="C1766" s="270">
        <f>_xlfn.XLOOKUP(Table2[[#This Row],[K&amp;N REF ]],CAT_Details[Tracking Number],CAT_Details[TO Ref],,0)</f>
        <v>20250716764377</v>
      </c>
      <c r="D1766" s="270" t="str">
        <f>_xlfn.XLOOKUP(Table2[[#This Row],[K&amp;N REF ]],CAT_Details[Tracking Number],CAT_Details[Pickup Customer Name],,0)</f>
        <v>SENSATA TECHNOLOGIES GERMANY GMBH</v>
      </c>
      <c r="E1766" s="271" t="str">
        <f>_xlfn.XLOOKUP(Table2[[#This Row],[K&amp;N REF ]],CAT_Details[Tracking Number],CAT_Details[Delivery Country Code],,0)</f>
        <v>GB</v>
      </c>
      <c r="F1766" s="271" t="str">
        <f>_xlfn.XLOOKUP(Table2[[#This Row],[TO Ref]],CAT_Details[TO Ref],CAT_Details[Loc],,0)</f>
        <v>DX01-L5</v>
      </c>
      <c r="G1766" s="257" t="s">
        <v>34</v>
      </c>
      <c r="H1766" s="257" t="s">
        <v>35</v>
      </c>
      <c r="I1766" s="280">
        <v>45861</v>
      </c>
      <c r="J1766" s="257" t="s">
        <v>26</v>
      </c>
      <c r="K1766" s="257" t="s">
        <v>32</v>
      </c>
      <c r="L1766" s="280">
        <v>45861</v>
      </c>
      <c r="M1766" s="257" t="str">
        <f>IF(Table2[[#This Row],[Resolve Date]]="","ONGOING","SOLVED")</f>
        <v>SOLVED</v>
      </c>
      <c r="N1766" s="258" t="s">
        <v>30</v>
      </c>
      <c r="O1766" s="257" t="str">
        <f>Table2[[#This Row],[K&amp;N REF ]]&amp;Table2[[#This Row],[Issue type ]]</f>
        <v>5016746907NO LABELS</v>
      </c>
      <c r="P1766" s="257">
        <f>YEAR(Table2[[#This Row],[Date ]])</f>
        <v>2025</v>
      </c>
      <c r="Q1766" s="257" t="str">
        <f>VLOOKUP(MONTH(Table2[[#This Row],[Date ]]),Months,2,0)</f>
        <v>July</v>
      </c>
      <c r="R1766" s="257" t="b">
        <f>COUNTIFS(Table2[Unique],Table2[[#This Row],[Unique]])&gt;1</f>
        <v>0</v>
      </c>
      <c r="S1766" s="257">
        <f>IF(Table2[[#This Row],[Status ]]="Solved",1,0)</f>
        <v>1</v>
      </c>
      <c r="T1766" s="257">
        <f>IF(Table2[[#This Row],[Status ]]="ongoing",1,0)</f>
        <v>0</v>
      </c>
    </row>
    <row r="1767" spans="1:20" x14ac:dyDescent="0.25">
      <c r="A1767" s="264">
        <v>5016747000</v>
      </c>
      <c r="B1767" s="269" t="str">
        <f>_xlfn.XLOOKUP(Table2[[#This Row],[K&amp;N REF ]],CAT_Details[Tracking Number],CAT_Details[S Ref],,0)</f>
        <v>20250714-S-70568</v>
      </c>
      <c r="C1767" s="270">
        <f>_xlfn.XLOOKUP(Table2[[#This Row],[K&amp;N REF ]],CAT_Details[Tracking Number],CAT_Details[TO Ref],,0)</f>
        <v>20250702754230</v>
      </c>
      <c r="D1767" s="270" t="str">
        <f>_xlfn.XLOOKUP(Table2[[#This Row],[K&amp;N REF ]],CAT_Details[Tracking Number],CAT_Details[Pickup Customer Name],,0)</f>
        <v>ARTECO NV</v>
      </c>
      <c r="E1767" s="271" t="str">
        <f>_xlfn.XLOOKUP(Table2[[#This Row],[K&amp;N REF ]],CAT_Details[Tracking Number],CAT_Details[Delivery Country Code],,0)</f>
        <v>GB</v>
      </c>
      <c r="F1767" s="271" t="str">
        <f>_xlfn.XLOOKUP(Table2[[#This Row],[TO Ref]],CAT_Details[TO Ref],CAT_Details[Loc],,0)</f>
        <v>MZ07</v>
      </c>
      <c r="G1767" s="257" t="s">
        <v>36</v>
      </c>
      <c r="H1767" s="257" t="s">
        <v>179</v>
      </c>
      <c r="I1767" s="280">
        <v>45861</v>
      </c>
      <c r="J1767" s="257" t="s">
        <v>26</v>
      </c>
      <c r="K1767" s="257" t="s">
        <v>32</v>
      </c>
      <c r="L1767" s="280">
        <v>45861</v>
      </c>
      <c r="M1767" s="257" t="str">
        <f>IF(Table2[[#This Row],[Resolve Date]]="","ONGOING","SOLVED")</f>
        <v>SOLVED</v>
      </c>
      <c r="N1767" s="258" t="s">
        <v>30</v>
      </c>
      <c r="O1767" s="257" t="str">
        <f>Table2[[#This Row],[K&amp;N REF ]]&amp;Table2[[#This Row],[Issue type ]]</f>
        <v xml:space="preserve">5016747000NOT SCANNABLE </v>
      </c>
      <c r="P1767" s="257">
        <f>YEAR(Table2[[#This Row],[Date ]])</f>
        <v>2025</v>
      </c>
      <c r="Q1767" s="257" t="str">
        <f>VLOOKUP(MONTH(Table2[[#This Row],[Date ]]),Months,2,0)</f>
        <v>July</v>
      </c>
      <c r="R1767" s="257" t="b">
        <f>COUNTIFS(Table2[Unique],Table2[[#This Row],[Unique]])&gt;1</f>
        <v>0</v>
      </c>
      <c r="S1767" s="257">
        <f>IF(Table2[[#This Row],[Status ]]="Solved",1,0)</f>
        <v>1</v>
      </c>
      <c r="T1767" s="257">
        <f>IF(Table2[[#This Row],[Status ]]="ongoing",1,0)</f>
        <v>0</v>
      </c>
    </row>
    <row r="1768" spans="1:20" x14ac:dyDescent="0.25">
      <c r="A1768" s="264">
        <v>5016717664</v>
      </c>
      <c r="B1768" s="269" t="str">
        <f>_xlfn.XLOOKUP(Table2[[#This Row],[K&amp;N REF ]],CAT_Details[Tracking Number],CAT_Details[S Ref],,0)</f>
        <v>20250714-S-70436</v>
      </c>
      <c r="C1768" s="270">
        <f>_xlfn.XLOOKUP(Table2[[#This Row],[K&amp;N REF ]],CAT_Details[Tracking Number],CAT_Details[TO Ref],,0)</f>
        <v>20250709759357</v>
      </c>
      <c r="D1768" s="270" t="str">
        <f>_xlfn.XLOOKUP(Table2[[#This Row],[K&amp;N REF ]],CAT_Details[Tracking Number],CAT_Details[Pickup Customer Name],,0)</f>
        <v>MOTA SA</v>
      </c>
      <c r="E1768" s="271" t="str">
        <f>_xlfn.XLOOKUP(Table2[[#This Row],[K&amp;N REF ]],CAT_Details[Tracking Number],CAT_Details[Delivery Country Code],,0)</f>
        <v>GB</v>
      </c>
      <c r="F1768" s="271" t="str">
        <f>_xlfn.XLOOKUP(Table2[[#This Row],[TO Ref]],CAT_Details[TO Ref],CAT_Details[Loc],,0)</f>
        <v>DX01-L5</v>
      </c>
      <c r="G1768" s="257" t="s">
        <v>36</v>
      </c>
      <c r="H1768" s="257" t="s">
        <v>35</v>
      </c>
      <c r="I1768" s="280">
        <v>45861</v>
      </c>
      <c r="J1768" s="257" t="s">
        <v>26</v>
      </c>
      <c r="K1768" s="257" t="s">
        <v>32</v>
      </c>
      <c r="L1768" s="280">
        <v>45861</v>
      </c>
      <c r="M1768" s="257" t="str">
        <f>IF(Table2[[#This Row],[Resolve Date]]="","ONGOING","SOLVED")</f>
        <v>SOLVED</v>
      </c>
      <c r="N1768" s="258" t="s">
        <v>30</v>
      </c>
      <c r="O1768" s="257" t="str">
        <f>Table2[[#This Row],[K&amp;N REF ]]&amp;Table2[[#This Row],[Issue type ]]</f>
        <v>5016717664NO LABELS</v>
      </c>
      <c r="P1768" s="257">
        <f>YEAR(Table2[[#This Row],[Date ]])</f>
        <v>2025</v>
      </c>
      <c r="Q1768" s="257" t="str">
        <f>VLOOKUP(MONTH(Table2[[#This Row],[Date ]]),Months,2,0)</f>
        <v>July</v>
      </c>
      <c r="R1768" s="257" t="b">
        <f>COUNTIFS(Table2[Unique],Table2[[#This Row],[Unique]])&gt;1</f>
        <v>0</v>
      </c>
      <c r="S1768" s="257">
        <f>IF(Table2[[#This Row],[Status ]]="Solved",1,0)</f>
        <v>1</v>
      </c>
      <c r="T1768" s="257">
        <f>IF(Table2[[#This Row],[Status ]]="ongoing",1,0)</f>
        <v>0</v>
      </c>
    </row>
    <row r="1769" spans="1:20" x14ac:dyDescent="0.25">
      <c r="A1769" s="264">
        <v>5016704860</v>
      </c>
      <c r="B1769" s="269" t="str">
        <f>_xlfn.XLOOKUP(Table2[[#This Row],[K&amp;N REF ]],CAT_Details[Tracking Number],CAT_Details[S Ref],,0)</f>
        <v>20250711-S-70409</v>
      </c>
      <c r="C1769" s="270">
        <f>_xlfn.XLOOKUP(Table2[[#This Row],[K&amp;N REF ]],CAT_Details[Tracking Number],CAT_Details[TO Ref],,0)</f>
        <v>20250711761343</v>
      </c>
      <c r="D1769" s="270" t="str">
        <f>_xlfn.XLOOKUP(Table2[[#This Row],[K&amp;N REF ]],CAT_Details[Tracking Number],CAT_Details[Pickup Customer Name],,0)</f>
        <v>DENSO BARCELONA. S.A.U.</v>
      </c>
      <c r="E1769" s="271" t="str">
        <f>_xlfn.XLOOKUP(Table2[[#This Row],[K&amp;N REF ]],CAT_Details[Tracking Number],CAT_Details[Delivery Country Code],,0)</f>
        <v>GB</v>
      </c>
      <c r="F1769" s="271" t="str">
        <f>_xlfn.XLOOKUP(Table2[[#This Row],[TO Ref]],CAT_Details[TO Ref],CAT_Details[Loc],,0)</f>
        <v>DX01-L5</v>
      </c>
      <c r="G1769" s="257" t="s">
        <v>219</v>
      </c>
      <c r="H1769" s="257" t="s">
        <v>31</v>
      </c>
      <c r="I1769" s="280">
        <v>45861</v>
      </c>
      <c r="J1769" s="257" t="s">
        <v>26</v>
      </c>
      <c r="K1769" s="257" t="s">
        <v>32</v>
      </c>
      <c r="L1769" s="280">
        <v>45861</v>
      </c>
      <c r="M1769" s="257" t="str">
        <f>IF(Table2[[#This Row],[Resolve Date]]="","ONGOING","SOLVED")</f>
        <v>SOLVED</v>
      </c>
      <c r="N1769" s="258" t="s">
        <v>30</v>
      </c>
      <c r="O1769" s="257" t="str">
        <f>Table2[[#This Row],[K&amp;N REF ]]&amp;Table2[[#This Row],[Issue type ]]</f>
        <v>5016704860MISSING LABELS ON SOME UNITS</v>
      </c>
      <c r="P1769" s="257">
        <f>YEAR(Table2[[#This Row],[Date ]])</f>
        <v>2025</v>
      </c>
      <c r="Q1769" s="257" t="str">
        <f>VLOOKUP(MONTH(Table2[[#This Row],[Date ]]),Months,2,0)</f>
        <v>July</v>
      </c>
      <c r="R1769" s="257" t="b">
        <f>COUNTIFS(Table2[Unique],Table2[[#This Row],[Unique]])&gt;1</f>
        <v>0</v>
      </c>
      <c r="S1769" s="257">
        <f>IF(Table2[[#This Row],[Status ]]="Solved",1,0)</f>
        <v>1</v>
      </c>
      <c r="T1769" s="257">
        <f>IF(Table2[[#This Row],[Status ]]="ongoing",1,0)</f>
        <v>0</v>
      </c>
    </row>
    <row r="1770" spans="1:20" x14ac:dyDescent="0.25">
      <c r="A1770" s="264">
        <v>5016717796</v>
      </c>
      <c r="B1770" s="269" t="str">
        <f>_xlfn.XLOOKUP(Table2[[#This Row],[K&amp;N REF ]],CAT_Details[Tracking Number],CAT_Details[S Ref],,0)</f>
        <v>20250714-S-70420</v>
      </c>
      <c r="C1770" s="270">
        <f>_xlfn.XLOOKUP(Table2[[#This Row],[K&amp;N REF ]],CAT_Details[Tracking Number],CAT_Details[TO Ref],,0)</f>
        <v>20250714762381</v>
      </c>
      <c r="D1770" s="270" t="str">
        <f>_xlfn.XLOOKUP(Table2[[#This Row],[K&amp;N REF ]],CAT_Details[Tracking Number],CAT_Details[Pickup Customer Name],,0)</f>
        <v>GEFCO VITROLLES</v>
      </c>
      <c r="E1770" s="271" t="str">
        <f>_xlfn.XLOOKUP(Table2[[#This Row],[K&amp;N REF ]],CAT_Details[Tracking Number],CAT_Details[Delivery Country Code],,0)</f>
        <v>GB</v>
      </c>
      <c r="F1770" s="271" t="str">
        <f>_xlfn.XLOOKUP(Table2[[#This Row],[TO Ref]],CAT_Details[TO Ref],CAT_Details[Loc],,0)</f>
        <v>MY02</v>
      </c>
      <c r="G1770" s="257" t="s">
        <v>36</v>
      </c>
      <c r="H1770" s="257" t="s">
        <v>49</v>
      </c>
      <c r="I1770" s="280">
        <v>45861</v>
      </c>
      <c r="J1770" s="257" t="s">
        <v>26</v>
      </c>
      <c r="K1770" s="257" t="s">
        <v>32</v>
      </c>
      <c r="L1770" s="280">
        <v>45861</v>
      </c>
      <c r="M1770" s="257" t="str">
        <f>IF(Table2[[#This Row],[Resolve Date]]="","ONGOING","SOLVED")</f>
        <v>SOLVED</v>
      </c>
      <c r="N1770" s="258" t="s">
        <v>30</v>
      </c>
      <c r="O1770" s="257" t="str">
        <f>Table2[[#This Row],[K&amp;N REF ]]&amp;Table2[[#This Row],[Issue type ]]</f>
        <v>5016717796XX LABELS</v>
      </c>
      <c r="P1770" s="257">
        <f>YEAR(Table2[[#This Row],[Date ]])</f>
        <v>2025</v>
      </c>
      <c r="Q1770" s="257" t="str">
        <f>VLOOKUP(MONTH(Table2[[#This Row],[Date ]]),Months,2,0)</f>
        <v>July</v>
      </c>
      <c r="R1770" s="257" t="b">
        <f>COUNTIFS(Table2[Unique],Table2[[#This Row],[Unique]])&gt;1</f>
        <v>0</v>
      </c>
      <c r="S1770" s="257">
        <f>IF(Table2[[#This Row],[Status ]]="Solved",1,0)</f>
        <v>1</v>
      </c>
      <c r="T1770" s="257">
        <f>IF(Table2[[#This Row],[Status ]]="ongoing",1,0)</f>
        <v>0</v>
      </c>
    </row>
    <row r="1771" spans="1:20" x14ac:dyDescent="0.25">
      <c r="A1771" s="264">
        <v>5016717795</v>
      </c>
      <c r="B1771" s="269" t="str">
        <f>_xlfn.XLOOKUP(Table2[[#This Row],[K&amp;N REF ]],CAT_Details[Tracking Number],CAT_Details[S Ref],,0)</f>
        <v>20250714-S-70420</v>
      </c>
      <c r="C1771" s="270">
        <f>_xlfn.XLOOKUP(Table2[[#This Row],[K&amp;N REF ]],CAT_Details[Tracking Number],CAT_Details[TO Ref],,0)</f>
        <v>20250714762389</v>
      </c>
      <c r="D1771" s="270" t="str">
        <f>_xlfn.XLOOKUP(Table2[[#This Row],[K&amp;N REF ]],CAT_Details[Tracking Number],CAT_Details[Pickup Customer Name],,0)</f>
        <v>GEFCO VITROLLES</v>
      </c>
      <c r="E1771" s="271" t="str">
        <f>_xlfn.XLOOKUP(Table2[[#This Row],[K&amp;N REF ]],CAT_Details[Tracking Number],CAT_Details[Delivery Country Code],,0)</f>
        <v>GB</v>
      </c>
      <c r="F1771" s="271" t="str">
        <f>_xlfn.XLOOKUP(Table2[[#This Row],[TO Ref]],CAT_Details[TO Ref],CAT_Details[Loc],,0)</f>
        <v>MY02</v>
      </c>
      <c r="G1771" s="257" t="s">
        <v>36</v>
      </c>
      <c r="H1771" s="257" t="s">
        <v>49</v>
      </c>
      <c r="I1771" s="280">
        <v>45861</v>
      </c>
      <c r="J1771" s="257" t="s">
        <v>26</v>
      </c>
      <c r="K1771" s="257" t="s">
        <v>32</v>
      </c>
      <c r="L1771" s="280">
        <v>45861</v>
      </c>
      <c r="M1771" s="257" t="str">
        <f>IF(Table2[[#This Row],[Resolve Date]]="","ONGOING","SOLVED")</f>
        <v>SOLVED</v>
      </c>
      <c r="N1771" s="258" t="s">
        <v>30</v>
      </c>
      <c r="O1771" s="257" t="str">
        <f>Table2[[#This Row],[K&amp;N REF ]]&amp;Table2[[#This Row],[Issue type ]]</f>
        <v>5016717795XX LABELS</v>
      </c>
      <c r="P1771" s="257">
        <f>YEAR(Table2[[#This Row],[Date ]])</f>
        <v>2025</v>
      </c>
      <c r="Q1771" s="257" t="str">
        <f>VLOOKUP(MONTH(Table2[[#This Row],[Date ]]),Months,2,0)</f>
        <v>July</v>
      </c>
      <c r="R1771" s="257" t="b">
        <f>COUNTIFS(Table2[Unique],Table2[[#This Row],[Unique]])&gt;1</f>
        <v>0</v>
      </c>
      <c r="S1771" s="257">
        <f>IF(Table2[[#This Row],[Status ]]="Solved",1,0)</f>
        <v>1</v>
      </c>
      <c r="T1771" s="257">
        <f>IF(Table2[[#This Row],[Status ]]="ongoing",1,0)</f>
        <v>0</v>
      </c>
    </row>
    <row r="1772" spans="1:20" x14ac:dyDescent="0.25">
      <c r="A1772" s="264">
        <v>5016717789</v>
      </c>
      <c r="B1772" s="269" t="str">
        <f>_xlfn.XLOOKUP(Table2[[#This Row],[K&amp;N REF ]],CAT_Details[Tracking Number],CAT_Details[S Ref],,0)</f>
        <v>20250714-S-70420</v>
      </c>
      <c r="C1772" s="270">
        <f>_xlfn.XLOOKUP(Table2[[#This Row],[K&amp;N REF ]],CAT_Details[Tracking Number],CAT_Details[TO Ref],,0)</f>
        <v>20250714762395</v>
      </c>
      <c r="D1772" s="270" t="str">
        <f>_xlfn.XLOOKUP(Table2[[#This Row],[K&amp;N REF ]],CAT_Details[Tracking Number],CAT_Details[Pickup Customer Name],,0)</f>
        <v>GEFCO VITROLLES</v>
      </c>
      <c r="E1772" s="271" t="str">
        <f>_xlfn.XLOOKUP(Table2[[#This Row],[K&amp;N REF ]],CAT_Details[Tracking Number],CAT_Details[Delivery Country Code],,0)</f>
        <v>GB</v>
      </c>
      <c r="F1772" s="271" t="str">
        <f>_xlfn.XLOOKUP(Table2[[#This Row],[TO Ref]],CAT_Details[TO Ref],CAT_Details[Loc],,0)</f>
        <v>MY02</v>
      </c>
      <c r="G1772" s="257" t="s">
        <v>36</v>
      </c>
      <c r="H1772" s="257" t="s">
        <v>49</v>
      </c>
      <c r="I1772" s="280">
        <v>45861</v>
      </c>
      <c r="J1772" s="257" t="s">
        <v>26</v>
      </c>
      <c r="K1772" s="257" t="s">
        <v>32</v>
      </c>
      <c r="L1772" s="280">
        <v>45861</v>
      </c>
      <c r="M1772" s="257" t="str">
        <f>IF(Table2[[#This Row],[Resolve Date]]="","ONGOING","SOLVED")</f>
        <v>SOLVED</v>
      </c>
      <c r="N1772" s="258" t="s">
        <v>30</v>
      </c>
      <c r="O1772" s="257" t="str">
        <f>Table2[[#This Row],[K&amp;N REF ]]&amp;Table2[[#This Row],[Issue type ]]</f>
        <v>5016717789XX LABELS</v>
      </c>
      <c r="P1772" s="257">
        <f>YEAR(Table2[[#This Row],[Date ]])</f>
        <v>2025</v>
      </c>
      <c r="Q1772" s="257" t="str">
        <f>VLOOKUP(MONTH(Table2[[#This Row],[Date ]]),Months,2,0)</f>
        <v>July</v>
      </c>
      <c r="R1772" s="257" t="b">
        <f>COUNTIFS(Table2[Unique],Table2[[#This Row],[Unique]])&gt;1</f>
        <v>0</v>
      </c>
      <c r="S1772" s="257">
        <f>IF(Table2[[#This Row],[Status ]]="Solved",1,0)</f>
        <v>1</v>
      </c>
      <c r="T1772" s="257">
        <f>IF(Table2[[#This Row],[Status ]]="ongoing",1,0)</f>
        <v>0</v>
      </c>
    </row>
    <row r="1773" spans="1:20" x14ac:dyDescent="0.25">
      <c r="A1773" s="264">
        <v>5016717797</v>
      </c>
      <c r="B1773" s="269" t="str">
        <f>_xlfn.XLOOKUP(Table2[[#This Row],[K&amp;N REF ]],CAT_Details[Tracking Number],CAT_Details[S Ref],,0)</f>
        <v>20250714-S-70420</v>
      </c>
      <c r="C1773" s="270">
        <f>_xlfn.XLOOKUP(Table2[[#This Row],[K&amp;N REF ]],CAT_Details[Tracking Number],CAT_Details[TO Ref],,0)</f>
        <v>20250714762402</v>
      </c>
      <c r="D1773" s="270" t="str">
        <f>_xlfn.XLOOKUP(Table2[[#This Row],[K&amp;N REF ]],CAT_Details[Tracking Number],CAT_Details[Pickup Customer Name],,0)</f>
        <v>GEFCO VITROLLES</v>
      </c>
      <c r="E1773" s="271" t="str">
        <f>_xlfn.XLOOKUP(Table2[[#This Row],[K&amp;N REF ]],CAT_Details[Tracking Number],CAT_Details[Delivery Country Code],,0)</f>
        <v>GB</v>
      </c>
      <c r="F1773" s="271" t="str">
        <f>_xlfn.XLOOKUP(Table2[[#This Row],[TO Ref]],CAT_Details[TO Ref],CAT_Details[Loc],,0)</f>
        <v>MY02</v>
      </c>
      <c r="G1773" s="257" t="s">
        <v>36</v>
      </c>
      <c r="H1773" s="257" t="s">
        <v>49</v>
      </c>
      <c r="I1773" s="280">
        <v>45861</v>
      </c>
      <c r="J1773" s="257" t="s">
        <v>26</v>
      </c>
      <c r="K1773" s="257" t="s">
        <v>32</v>
      </c>
      <c r="L1773" s="280">
        <v>45861</v>
      </c>
      <c r="M1773" s="257" t="str">
        <f>IF(Table2[[#This Row],[Resolve Date]]="","ONGOING","SOLVED")</f>
        <v>SOLVED</v>
      </c>
      <c r="N1773" s="258" t="s">
        <v>30</v>
      </c>
      <c r="O1773" s="257" t="str">
        <f>Table2[[#This Row],[K&amp;N REF ]]&amp;Table2[[#This Row],[Issue type ]]</f>
        <v>5016717797XX LABELS</v>
      </c>
      <c r="P1773" s="257">
        <f>YEAR(Table2[[#This Row],[Date ]])</f>
        <v>2025</v>
      </c>
      <c r="Q1773" s="257" t="str">
        <f>VLOOKUP(MONTH(Table2[[#This Row],[Date ]]),Months,2,0)</f>
        <v>July</v>
      </c>
      <c r="R1773" s="257" t="b">
        <f>COUNTIFS(Table2[Unique],Table2[[#This Row],[Unique]])&gt;1</f>
        <v>0</v>
      </c>
      <c r="S1773" s="257">
        <f>IF(Table2[[#This Row],[Status ]]="Solved",1,0)</f>
        <v>1</v>
      </c>
      <c r="T1773" s="257">
        <f>IF(Table2[[#This Row],[Status ]]="ongoing",1,0)</f>
        <v>0</v>
      </c>
    </row>
    <row r="1774" spans="1:20" x14ac:dyDescent="0.25">
      <c r="A1774" s="264">
        <v>5016717794</v>
      </c>
      <c r="B1774" s="269" t="str">
        <f>_xlfn.XLOOKUP(Table2[[#This Row],[K&amp;N REF ]],CAT_Details[Tracking Number],CAT_Details[S Ref],,0)</f>
        <v>20250714-S-70420</v>
      </c>
      <c r="C1774" s="270">
        <f>_xlfn.XLOOKUP(Table2[[#This Row],[K&amp;N REF ]],CAT_Details[Tracking Number],CAT_Details[TO Ref],,0)</f>
        <v>20250714762406</v>
      </c>
      <c r="D1774" s="270" t="str">
        <f>_xlfn.XLOOKUP(Table2[[#This Row],[K&amp;N REF ]],CAT_Details[Tracking Number],CAT_Details[Pickup Customer Name],,0)</f>
        <v>GEFCO VITROLLES</v>
      </c>
      <c r="E1774" s="271" t="str">
        <f>_xlfn.XLOOKUP(Table2[[#This Row],[K&amp;N REF ]],CAT_Details[Tracking Number],CAT_Details[Delivery Country Code],,0)</f>
        <v>GB</v>
      </c>
      <c r="F1774" s="271" t="str">
        <f>_xlfn.XLOOKUP(Table2[[#This Row],[TO Ref]],CAT_Details[TO Ref],CAT_Details[Loc],,0)</f>
        <v>MY02</v>
      </c>
      <c r="G1774" s="257" t="s">
        <v>36</v>
      </c>
      <c r="H1774" s="257" t="s">
        <v>49</v>
      </c>
      <c r="I1774" s="280">
        <v>45861</v>
      </c>
      <c r="J1774" s="257" t="s">
        <v>26</v>
      </c>
      <c r="K1774" s="257" t="s">
        <v>32</v>
      </c>
      <c r="L1774" s="280">
        <v>45861</v>
      </c>
      <c r="M1774" s="257" t="str">
        <f>IF(Table2[[#This Row],[Resolve Date]]="","ONGOING","SOLVED")</f>
        <v>SOLVED</v>
      </c>
      <c r="N1774" s="258" t="s">
        <v>30</v>
      </c>
      <c r="O1774" s="257" t="str">
        <f>Table2[[#This Row],[K&amp;N REF ]]&amp;Table2[[#This Row],[Issue type ]]</f>
        <v>5016717794XX LABELS</v>
      </c>
      <c r="P1774" s="257">
        <f>YEAR(Table2[[#This Row],[Date ]])</f>
        <v>2025</v>
      </c>
      <c r="Q1774" s="257" t="str">
        <f>VLOOKUP(MONTH(Table2[[#This Row],[Date ]]),Months,2,0)</f>
        <v>July</v>
      </c>
      <c r="R1774" s="257" t="b">
        <f>COUNTIFS(Table2[Unique],Table2[[#This Row],[Unique]])&gt;1</f>
        <v>0</v>
      </c>
      <c r="S1774" s="257">
        <f>IF(Table2[[#This Row],[Status ]]="Solved",1,0)</f>
        <v>1</v>
      </c>
      <c r="T1774" s="257">
        <f>IF(Table2[[#This Row],[Status ]]="ongoing",1,0)</f>
        <v>0</v>
      </c>
    </row>
    <row r="1775" spans="1:20" x14ac:dyDescent="0.25">
      <c r="A1775" s="264">
        <v>5016717784</v>
      </c>
      <c r="B1775" s="269" t="str">
        <f>_xlfn.XLOOKUP(Table2[[#This Row],[K&amp;N REF ]],CAT_Details[Tracking Number],CAT_Details[S Ref],,0)</f>
        <v>20250714-S-70420</v>
      </c>
      <c r="C1775" s="270">
        <f>_xlfn.XLOOKUP(Table2[[#This Row],[K&amp;N REF ]],CAT_Details[Tracking Number],CAT_Details[TO Ref],,0)</f>
        <v>20250714762412</v>
      </c>
      <c r="D1775" s="270" t="str">
        <f>_xlfn.XLOOKUP(Table2[[#This Row],[K&amp;N REF ]],CAT_Details[Tracking Number],CAT_Details[Pickup Customer Name],,0)</f>
        <v>GEFCO VITROLLES</v>
      </c>
      <c r="E1775" s="271" t="str">
        <f>_xlfn.XLOOKUP(Table2[[#This Row],[K&amp;N REF ]],CAT_Details[Tracking Number],CAT_Details[Delivery Country Code],,0)</f>
        <v>GB</v>
      </c>
      <c r="F1775" s="271" t="str">
        <f>_xlfn.XLOOKUP(Table2[[#This Row],[TO Ref]],CAT_Details[TO Ref],CAT_Details[Loc],,0)</f>
        <v>MY02</v>
      </c>
      <c r="G1775" s="257" t="s">
        <v>36</v>
      </c>
      <c r="H1775" s="257" t="s">
        <v>49</v>
      </c>
      <c r="I1775" s="280">
        <v>45861</v>
      </c>
      <c r="J1775" s="257" t="s">
        <v>26</v>
      </c>
      <c r="K1775" s="257" t="s">
        <v>32</v>
      </c>
      <c r="L1775" s="280">
        <v>45861</v>
      </c>
      <c r="M1775" s="257" t="str">
        <f>IF(Table2[[#This Row],[Resolve Date]]="","ONGOING","SOLVED")</f>
        <v>SOLVED</v>
      </c>
      <c r="N1775" s="258" t="s">
        <v>234</v>
      </c>
      <c r="O1775" s="257" t="str">
        <f>Table2[[#This Row],[K&amp;N REF ]]&amp;Table2[[#This Row],[Issue type ]]</f>
        <v>5016717784XX LABELS</v>
      </c>
      <c r="P1775" s="257">
        <f>YEAR(Table2[[#This Row],[Date ]])</f>
        <v>2025</v>
      </c>
      <c r="Q1775" s="257" t="str">
        <f>VLOOKUP(MONTH(Table2[[#This Row],[Date ]]),Months,2,0)</f>
        <v>July</v>
      </c>
      <c r="R1775" s="257" t="b">
        <f>COUNTIFS(Table2[Unique],Table2[[#This Row],[Unique]])&gt;1</f>
        <v>0</v>
      </c>
      <c r="S1775" s="257">
        <f>IF(Table2[[#This Row],[Status ]]="Solved",1,0)</f>
        <v>1</v>
      </c>
      <c r="T1775" s="257">
        <f>IF(Table2[[#This Row],[Status ]]="ongoing",1,0)</f>
        <v>0</v>
      </c>
    </row>
    <row r="1776" spans="1:20" x14ac:dyDescent="0.25">
      <c r="A1776" s="264">
        <v>5016746848</v>
      </c>
      <c r="B1776" s="269" t="str">
        <f>_xlfn.XLOOKUP(Table2[[#This Row],[K&amp;N REF ]],CAT_Details[Tracking Number],CAT_Details[S Ref],,0)</f>
        <v>20250716-S-70329</v>
      </c>
      <c r="C1776" s="270">
        <f>_xlfn.XLOOKUP(Table2[[#This Row],[K&amp;N REF ]],CAT_Details[Tracking Number],CAT_Details[TO Ref],,0)</f>
        <v>20250716764467</v>
      </c>
      <c r="D1776" s="270" t="str">
        <f>_xlfn.XLOOKUP(Table2[[#This Row],[K&amp;N REF ]],CAT_Details[Tracking Number],CAT_Details[Pickup Customer Name],,0)</f>
        <v>GRIMONPREZ TRANSMISSION GEARS</v>
      </c>
      <c r="E1776" s="271" t="str">
        <f>_xlfn.XLOOKUP(Table2[[#This Row],[K&amp;N REF ]],CAT_Details[Tracking Number],CAT_Details[Delivery Country Code],,0)</f>
        <v>GB</v>
      </c>
      <c r="F1776" s="271" t="str">
        <f>_xlfn.XLOOKUP(Table2[[#This Row],[TO Ref]],CAT_Details[TO Ref],CAT_Details[Loc],,0)</f>
        <v>MZ02</v>
      </c>
      <c r="G1776" s="257" t="s">
        <v>36</v>
      </c>
      <c r="H1776" s="257" t="s">
        <v>35</v>
      </c>
      <c r="I1776" s="280">
        <v>45861</v>
      </c>
      <c r="J1776" s="257" t="s">
        <v>26</v>
      </c>
      <c r="K1776" s="257" t="s">
        <v>32</v>
      </c>
      <c r="L1776" s="280">
        <v>45861</v>
      </c>
      <c r="M1776" s="257" t="str">
        <f>IF(Table2[[#This Row],[Resolve Date]]="","ONGOING","SOLVED")</f>
        <v>SOLVED</v>
      </c>
      <c r="N1776" s="258" t="s">
        <v>30</v>
      </c>
      <c r="O1776" s="257" t="str">
        <f>Table2[[#This Row],[K&amp;N REF ]]&amp;Table2[[#This Row],[Issue type ]]</f>
        <v>5016746848NO LABELS</v>
      </c>
      <c r="P1776" s="257">
        <f>YEAR(Table2[[#This Row],[Date ]])</f>
        <v>2025</v>
      </c>
      <c r="Q1776" s="257" t="str">
        <f>VLOOKUP(MONTH(Table2[[#This Row],[Date ]]),Months,2,0)</f>
        <v>July</v>
      </c>
      <c r="R1776" s="257" t="b">
        <f>COUNTIFS(Table2[Unique],Table2[[#This Row],[Unique]])&gt;1</f>
        <v>0</v>
      </c>
      <c r="S1776" s="257">
        <f>IF(Table2[[#This Row],[Status ]]="Solved",1,0)</f>
        <v>1</v>
      </c>
      <c r="T1776" s="257">
        <f>IF(Table2[[#This Row],[Status ]]="ongoing",1,0)</f>
        <v>0</v>
      </c>
    </row>
    <row r="1777" spans="1:20" x14ac:dyDescent="0.25">
      <c r="A1777" s="264">
        <v>5016760260</v>
      </c>
      <c r="B1777" s="269" t="str">
        <f>_xlfn.XLOOKUP(Table2[[#This Row],[K&amp;N REF ]],CAT_Details[Tracking Number],CAT_Details[S Ref],,0)</f>
        <v>20250716-S-70464</v>
      </c>
      <c r="C1777" s="270">
        <f>_xlfn.XLOOKUP(Table2[[#This Row],[K&amp;N REF ]],CAT_Details[Tracking Number],CAT_Details[TO Ref],,0)</f>
        <v>20250716764644</v>
      </c>
      <c r="D1777" s="270" t="str">
        <f>_xlfn.XLOOKUP(Table2[[#This Row],[K&amp;N REF ]],CAT_Details[Tracking Number],CAT_Details[Pickup Customer Name],,0)</f>
        <v>ONET LOGISTIQUE</v>
      </c>
      <c r="E1777" s="271" t="str">
        <f>_xlfn.XLOOKUP(Table2[[#This Row],[K&amp;N REF ]],CAT_Details[Tracking Number],CAT_Details[Delivery Country Code],,0)</f>
        <v>GB</v>
      </c>
      <c r="F1777" s="271" t="str">
        <f>_xlfn.XLOOKUP(Table2[[#This Row],[TO Ref]],CAT_Details[TO Ref],CAT_Details[Loc],,0)</f>
        <v>OYL1</v>
      </c>
      <c r="G1777" s="257" t="s">
        <v>36</v>
      </c>
      <c r="H1777" s="257" t="s">
        <v>35</v>
      </c>
      <c r="I1777" s="280">
        <v>45861</v>
      </c>
      <c r="J1777" s="257" t="s">
        <v>26</v>
      </c>
      <c r="K1777" s="257" t="s">
        <v>32</v>
      </c>
      <c r="L1777" s="280">
        <v>45861</v>
      </c>
      <c r="M1777" s="257" t="str">
        <f>IF(Table2[[#This Row],[Resolve Date]]="","ONGOING","SOLVED")</f>
        <v>SOLVED</v>
      </c>
      <c r="N1777" s="258" t="s">
        <v>30</v>
      </c>
      <c r="O1777" s="257" t="str">
        <f>Table2[[#This Row],[K&amp;N REF ]]&amp;Table2[[#This Row],[Issue type ]]</f>
        <v>5016760260NO LABELS</v>
      </c>
      <c r="P1777" s="257">
        <f>YEAR(Table2[[#This Row],[Date ]])</f>
        <v>2025</v>
      </c>
      <c r="Q1777" s="257" t="str">
        <f>VLOOKUP(MONTH(Table2[[#This Row],[Date ]]),Months,2,0)</f>
        <v>July</v>
      </c>
      <c r="R1777" s="257" t="b">
        <f>COUNTIFS(Table2[Unique],Table2[[#This Row],[Unique]])&gt;1</f>
        <v>0</v>
      </c>
      <c r="S1777" s="257">
        <f>IF(Table2[[#This Row],[Status ]]="Solved",1,0)</f>
        <v>1</v>
      </c>
      <c r="T1777" s="257">
        <f>IF(Table2[[#This Row],[Status ]]="ongoing",1,0)</f>
        <v>0</v>
      </c>
    </row>
    <row r="1778" spans="1:20" x14ac:dyDescent="0.25">
      <c r="A1778" s="264">
        <v>5016774917</v>
      </c>
      <c r="B1778" s="269" t="str">
        <f>_xlfn.XLOOKUP(Table2[[#This Row],[K&amp;N REF ]],CAT_Details[Tracking Number],CAT_Details[S Ref],,0)</f>
        <v>20250717-S-70315</v>
      </c>
      <c r="C1778" s="270">
        <f>_xlfn.XLOOKUP(Table2[[#This Row],[K&amp;N REF ]],CAT_Details[Tracking Number],CAT_Details[TO Ref],,0)</f>
        <v>20250717764992</v>
      </c>
      <c r="D1778" s="270" t="str">
        <f>_xlfn.XLOOKUP(Table2[[#This Row],[K&amp;N REF ]],CAT_Details[Tracking Number],CAT_Details[Pickup Customer Name],,0)</f>
        <v>Timken Europe</v>
      </c>
      <c r="E1778" s="271" t="str">
        <f>_xlfn.XLOOKUP(Table2[[#This Row],[K&amp;N REF ]],CAT_Details[Tracking Number],CAT_Details[Delivery Country Code],,0)</f>
        <v>GB</v>
      </c>
      <c r="F1778" s="271" t="str">
        <f>_xlfn.XLOOKUP(Table2[[#This Row],[TO Ref]],CAT_Details[TO Ref],CAT_Details[Loc],,0)</f>
        <v>DK-BM01</v>
      </c>
      <c r="G1778" s="257" t="s">
        <v>36</v>
      </c>
      <c r="H1778" s="257" t="s">
        <v>35</v>
      </c>
      <c r="I1778" s="280">
        <v>45861</v>
      </c>
      <c r="J1778" s="257" t="s">
        <v>26</v>
      </c>
      <c r="K1778" s="257" t="s">
        <v>32</v>
      </c>
      <c r="L1778" s="280">
        <v>45861</v>
      </c>
      <c r="M1778" s="257" t="str">
        <f>IF(Table2[[#This Row],[Resolve Date]]="","ONGOING","SOLVED")</f>
        <v>SOLVED</v>
      </c>
      <c r="N1778" s="258" t="s">
        <v>30</v>
      </c>
      <c r="O1778" s="257" t="str">
        <f>Table2[[#This Row],[K&amp;N REF ]]&amp;Table2[[#This Row],[Issue type ]]</f>
        <v>5016774917NO LABELS</v>
      </c>
      <c r="P1778" s="257">
        <f>YEAR(Table2[[#This Row],[Date ]])</f>
        <v>2025</v>
      </c>
      <c r="Q1778" s="257" t="str">
        <f>VLOOKUP(MONTH(Table2[[#This Row],[Date ]]),Months,2,0)</f>
        <v>July</v>
      </c>
      <c r="R1778" s="257" t="b">
        <f>COUNTIFS(Table2[Unique],Table2[[#This Row],[Unique]])&gt;1</f>
        <v>0</v>
      </c>
      <c r="S1778" s="257">
        <f>IF(Table2[[#This Row],[Status ]]="Solved",1,0)</f>
        <v>1</v>
      </c>
      <c r="T1778" s="257">
        <f>IF(Table2[[#This Row],[Status ]]="ongoing",1,0)</f>
        <v>0</v>
      </c>
    </row>
    <row r="1779" spans="1:20" x14ac:dyDescent="0.25">
      <c r="A1779" s="264">
        <v>5016760320</v>
      </c>
      <c r="B1779" s="269" t="str">
        <f>_xlfn.XLOOKUP(Table2[[#This Row],[K&amp;N REF ]],CAT_Details[Tracking Number],CAT_Details[S Ref],,0)</f>
        <v>20250716-S-70289</v>
      </c>
      <c r="C1779" s="270">
        <f>_xlfn.XLOOKUP(Table2[[#This Row],[K&amp;N REF ]],CAT_Details[Tracking Number],CAT_Details[TO Ref],,0)</f>
        <v>20250716764053</v>
      </c>
      <c r="D1779" s="270" t="str">
        <f>_xlfn.XLOOKUP(Table2[[#This Row],[K&amp;N REF ]],CAT_Details[Tracking Number],CAT_Details[Pickup Customer Name],,0)</f>
        <v>FOR S.P.A.</v>
      </c>
      <c r="E1779" s="271" t="str">
        <f>_xlfn.XLOOKUP(Table2[[#This Row],[K&amp;N REF ]],CAT_Details[Tracking Number],CAT_Details[Delivery Country Code],,0)</f>
        <v>GB</v>
      </c>
      <c r="F1779" s="271" t="str">
        <f>_xlfn.XLOOKUP(Table2[[#This Row],[TO Ref]],CAT_Details[TO Ref],CAT_Details[Loc],,0)</f>
        <v>OYL1</v>
      </c>
      <c r="G1779" s="257" t="s">
        <v>24</v>
      </c>
      <c r="H1779" s="257" t="s">
        <v>40</v>
      </c>
      <c r="I1779" s="280">
        <v>45862</v>
      </c>
      <c r="J1779" s="257" t="s">
        <v>26</v>
      </c>
      <c r="K1779" s="257" t="s">
        <v>32</v>
      </c>
      <c r="L1779" s="280">
        <v>45862</v>
      </c>
      <c r="M1779" s="257" t="str">
        <f>IF(Table2[[#This Row],[Resolve Date]]="","ONGOING","SOLVED")</f>
        <v>SOLVED</v>
      </c>
      <c r="N1779" s="258" t="s">
        <v>30</v>
      </c>
      <c r="O1779" s="257" t="str">
        <f>Table2[[#This Row],[K&amp;N REF ]]&amp;Table2[[#This Row],[Issue type ]]</f>
        <v xml:space="preserve">5016760320INCORRECT LABELS </v>
      </c>
      <c r="P1779" s="257">
        <f>YEAR(Table2[[#This Row],[Date ]])</f>
        <v>2025</v>
      </c>
      <c r="Q1779" s="257" t="str">
        <f>VLOOKUP(MONTH(Table2[[#This Row],[Date ]]),Months,2,0)</f>
        <v>July</v>
      </c>
      <c r="R1779" s="257" t="b">
        <f>COUNTIFS(Table2[Unique],Table2[[#This Row],[Unique]])&gt;1</f>
        <v>0</v>
      </c>
      <c r="S1779" s="257">
        <f>IF(Table2[[#This Row],[Status ]]="Solved",1,0)</f>
        <v>1</v>
      </c>
      <c r="T1779" s="257">
        <f>IF(Table2[[#This Row],[Status ]]="ongoing",1,0)</f>
        <v>0</v>
      </c>
    </row>
    <row r="1780" spans="1:20" x14ac:dyDescent="0.25">
      <c r="A1780" s="264">
        <v>5016718102</v>
      </c>
      <c r="B1780" s="269" t="str">
        <f>_xlfn.XLOOKUP(Table2[[#This Row],[K&amp;N REF ]],CAT_Details[Tracking Number],CAT_Details[S Ref],,0)</f>
        <v>20250714-S-70807</v>
      </c>
      <c r="C1780" s="270">
        <f>_xlfn.XLOOKUP(Table2[[#This Row],[K&amp;N REF ]],CAT_Details[Tracking Number],CAT_Details[TO Ref],,0)</f>
        <v>20250710760818</v>
      </c>
      <c r="D1780" s="270" t="str">
        <f>_xlfn.XLOOKUP(Table2[[#This Row],[K&amp;N REF ]],CAT_Details[Tracking Number],CAT_Details[Pickup Customer Name],,0)</f>
        <v>BORGWARNER EMISSIONS SYSTEMS</v>
      </c>
      <c r="E1780" s="271" t="str">
        <f>_xlfn.XLOOKUP(Table2[[#This Row],[K&amp;N REF ]],CAT_Details[Tracking Number],CAT_Details[Delivery Country Code],,0)</f>
        <v>GB</v>
      </c>
      <c r="F1780" s="271" t="str">
        <f>_xlfn.XLOOKUP(Table2[[#This Row],[TO Ref]],CAT_Details[TO Ref],CAT_Details[Loc],,0)</f>
        <v>DX01-L5</v>
      </c>
      <c r="G1780" s="257" t="s">
        <v>44</v>
      </c>
      <c r="H1780" s="257" t="s">
        <v>31</v>
      </c>
      <c r="I1780" s="280">
        <v>45862</v>
      </c>
      <c r="J1780" s="257" t="s">
        <v>26</v>
      </c>
      <c r="K1780" s="257" t="s">
        <v>32</v>
      </c>
      <c r="L1780" s="280">
        <v>45862</v>
      </c>
      <c r="M1780" s="257" t="str">
        <f>IF(Table2[[#This Row],[Resolve Date]]="","ONGOING","SOLVED")</f>
        <v>SOLVED</v>
      </c>
      <c r="N1780" s="258" t="s">
        <v>30</v>
      </c>
      <c r="O1780" s="257" t="str">
        <f>Table2[[#This Row],[K&amp;N REF ]]&amp;Table2[[#This Row],[Issue type ]]</f>
        <v>5016718102MISSING LABELS ON SOME UNITS</v>
      </c>
      <c r="P1780" s="257">
        <f>YEAR(Table2[[#This Row],[Date ]])</f>
        <v>2025</v>
      </c>
      <c r="Q1780" s="257" t="str">
        <f>VLOOKUP(MONTH(Table2[[#This Row],[Date ]]),Months,2,0)</f>
        <v>July</v>
      </c>
      <c r="R1780" s="257" t="b">
        <f>COUNTIFS(Table2[Unique],Table2[[#This Row],[Unique]])&gt;1</f>
        <v>0</v>
      </c>
      <c r="S1780" s="257">
        <f>IF(Table2[[#This Row],[Status ]]="Solved",1,0)</f>
        <v>1</v>
      </c>
      <c r="T1780" s="257">
        <f>IF(Table2[[#This Row],[Status ]]="ongoing",1,0)</f>
        <v>0</v>
      </c>
    </row>
    <row r="1781" spans="1:20" x14ac:dyDescent="0.25">
      <c r="A1781" s="264">
        <v>5016717262</v>
      </c>
      <c r="B1781" s="269" t="str">
        <f>_xlfn.XLOOKUP(Table2[[#This Row],[K&amp;N REF ]],CAT_Details[Tracking Number],CAT_Details[S Ref],,0)</f>
        <v>20250714-S-70806</v>
      </c>
      <c r="C1781" s="270">
        <f>_xlfn.XLOOKUP(Table2[[#This Row],[K&amp;N REF ]],CAT_Details[Tracking Number],CAT_Details[TO Ref],,0)</f>
        <v>20250710760819</v>
      </c>
      <c r="D1781" s="270" t="str">
        <f>_xlfn.XLOOKUP(Table2[[#This Row],[K&amp;N REF ]],CAT_Details[Tracking Number],CAT_Details[Pickup Customer Name],,0)</f>
        <v>BORGWARNER EMISSIONS SYSTEMS</v>
      </c>
      <c r="E1781" s="271" t="str">
        <f>_xlfn.XLOOKUP(Table2[[#This Row],[K&amp;N REF ]],CAT_Details[Tracking Number],CAT_Details[Delivery Country Code],,0)</f>
        <v>GB</v>
      </c>
      <c r="F1781" s="271" t="str">
        <f>_xlfn.XLOOKUP(Table2[[#This Row],[TO Ref]],CAT_Details[TO Ref],CAT_Details[Loc],,0)</f>
        <v>DX01-L5</v>
      </c>
      <c r="G1781" s="257" t="s">
        <v>44</v>
      </c>
      <c r="H1781" s="257" t="s">
        <v>49</v>
      </c>
      <c r="I1781" s="280">
        <v>45862</v>
      </c>
      <c r="J1781" s="257" t="s">
        <v>26</v>
      </c>
      <c r="K1781" s="257" t="s">
        <v>32</v>
      </c>
      <c r="L1781" s="280">
        <v>45862</v>
      </c>
      <c r="M1781" s="257" t="str">
        <f>IF(Table2[[#This Row],[Resolve Date]]="","ONGOING","SOLVED")</f>
        <v>SOLVED</v>
      </c>
      <c r="N1781" s="258" t="s">
        <v>30</v>
      </c>
      <c r="O1781" s="257" t="str">
        <f>Table2[[#This Row],[K&amp;N REF ]]&amp;Table2[[#This Row],[Issue type ]]</f>
        <v>5016717262XX LABELS</v>
      </c>
      <c r="P1781" s="257">
        <f>YEAR(Table2[[#This Row],[Date ]])</f>
        <v>2025</v>
      </c>
      <c r="Q1781" s="257" t="str">
        <f>VLOOKUP(MONTH(Table2[[#This Row],[Date ]]),Months,2,0)</f>
        <v>July</v>
      </c>
      <c r="R1781" s="257" t="b">
        <f>COUNTIFS(Table2[Unique],Table2[[#This Row],[Unique]])&gt;1</f>
        <v>0</v>
      </c>
      <c r="S1781" s="257">
        <f>IF(Table2[[#This Row],[Status ]]="Solved",1,0)</f>
        <v>1</v>
      </c>
      <c r="T1781" s="257">
        <f>IF(Table2[[#This Row],[Status ]]="ongoing",1,0)</f>
        <v>0</v>
      </c>
    </row>
    <row r="1782" spans="1:20" x14ac:dyDescent="0.25">
      <c r="A1782" s="264">
        <v>5016746912</v>
      </c>
      <c r="B1782" s="269" t="str">
        <f>_xlfn.XLOOKUP(Table2[[#This Row],[K&amp;N REF ]],CAT_Details[Tracking Number],CAT_Details[S Ref],,0)</f>
        <v>20250714-S-70739</v>
      </c>
      <c r="C1782" s="270">
        <f>_xlfn.XLOOKUP(Table2[[#This Row],[K&amp;N REF ]],CAT_Details[Tracking Number],CAT_Details[TO Ref],,0)</f>
        <v>20250710760820</v>
      </c>
      <c r="D1782" s="270" t="str">
        <f>_xlfn.XLOOKUP(Table2[[#This Row],[K&amp;N REF ]],CAT_Details[Tracking Number],CAT_Details[Pickup Customer Name],,0)</f>
        <v>BORGWARNER EMISSIONS SYSTEMS</v>
      </c>
      <c r="E1782" s="271" t="str">
        <f>_xlfn.XLOOKUP(Table2[[#This Row],[K&amp;N REF ]],CAT_Details[Tracking Number],CAT_Details[Delivery Country Code],,0)</f>
        <v>GB</v>
      </c>
      <c r="F1782" s="271" t="str">
        <f>_xlfn.XLOOKUP(Table2[[#This Row],[TO Ref]],CAT_Details[TO Ref],CAT_Details[Loc],,0)</f>
        <v>DX01-L5</v>
      </c>
      <c r="G1782" s="257" t="s">
        <v>44</v>
      </c>
      <c r="H1782" s="257" t="s">
        <v>31</v>
      </c>
      <c r="I1782" s="280">
        <v>45862</v>
      </c>
      <c r="J1782" s="257" t="s">
        <v>26</v>
      </c>
      <c r="K1782" s="257" t="s">
        <v>32</v>
      </c>
      <c r="L1782" s="280">
        <v>45862</v>
      </c>
      <c r="M1782" s="257" t="str">
        <f>IF(Table2[[#This Row],[Resolve Date]]="","ONGOING","SOLVED")</f>
        <v>SOLVED</v>
      </c>
      <c r="N1782" s="258" t="s">
        <v>30</v>
      </c>
      <c r="O1782" s="257" t="str">
        <f>Table2[[#This Row],[K&amp;N REF ]]&amp;Table2[[#This Row],[Issue type ]]</f>
        <v>5016746912MISSING LABELS ON SOME UNITS</v>
      </c>
      <c r="P1782" s="257">
        <f>YEAR(Table2[[#This Row],[Date ]])</f>
        <v>2025</v>
      </c>
      <c r="Q1782" s="257" t="str">
        <f>VLOOKUP(MONTH(Table2[[#This Row],[Date ]]),Months,2,0)</f>
        <v>July</v>
      </c>
      <c r="R1782" s="257" t="b">
        <f>COUNTIFS(Table2[Unique],Table2[[#This Row],[Unique]])&gt;1</f>
        <v>0</v>
      </c>
      <c r="S1782" s="257">
        <f>IF(Table2[[#This Row],[Status ]]="Solved",1,0)</f>
        <v>1</v>
      </c>
      <c r="T1782" s="257">
        <f>IF(Table2[[#This Row],[Status ]]="ongoing",1,0)</f>
        <v>0</v>
      </c>
    </row>
    <row r="1783" spans="1:20" x14ac:dyDescent="0.25">
      <c r="A1783" s="264">
        <v>5016587923</v>
      </c>
      <c r="B1783" s="269" t="str">
        <f>_xlfn.XLOOKUP(Table2[[#This Row],[K&amp;N REF ]],CAT_Details[Tracking Number],CAT_Details[S Ref],,0)</f>
        <v>20250701-S-70446</v>
      </c>
      <c r="C1783" s="270">
        <f>_xlfn.XLOOKUP(Table2[[#This Row],[K&amp;N REF ]],CAT_Details[Tracking Number],CAT_Details[TO Ref],,0)</f>
        <v>20250701752930</v>
      </c>
      <c r="D1783" s="270" t="str">
        <f>_xlfn.XLOOKUP(Table2[[#This Row],[K&amp;N REF ]],CAT_Details[Tracking Number],CAT_Details[Pickup Customer Name],,0)</f>
        <v>Standard Motor Product Poland ( SMP Poland)</v>
      </c>
      <c r="E1783" s="271" t="str">
        <f>_xlfn.XLOOKUP(Table2[[#This Row],[K&amp;N REF ]],CAT_Details[Tracking Number],CAT_Details[Delivery Country Code],,0)</f>
        <v>GB</v>
      </c>
      <c r="F1783" s="271" t="str">
        <f>_xlfn.XLOOKUP(Table2[[#This Row],[TO Ref]],CAT_Details[TO Ref],CAT_Details[Loc],,0)</f>
        <v>DX01-L5</v>
      </c>
      <c r="G1783" s="257" t="s">
        <v>221</v>
      </c>
      <c r="H1783" s="257" t="s">
        <v>179</v>
      </c>
      <c r="I1783" s="280">
        <v>45862</v>
      </c>
      <c r="J1783" s="257" t="s">
        <v>41</v>
      </c>
      <c r="K1783" s="257" t="s">
        <v>32</v>
      </c>
      <c r="L1783" s="280">
        <v>45862</v>
      </c>
      <c r="M1783" s="257" t="str">
        <f>IF(Table2[[#This Row],[Resolve Date]]="","ONGOING","SOLVED")</f>
        <v>SOLVED</v>
      </c>
      <c r="N1783" s="258" t="s">
        <v>30</v>
      </c>
      <c r="O1783" s="257" t="str">
        <f>Table2[[#This Row],[K&amp;N REF ]]&amp;Table2[[#This Row],[Issue type ]]</f>
        <v xml:space="preserve">5016587923NOT SCANNABLE </v>
      </c>
      <c r="P1783" s="257">
        <f>YEAR(Table2[[#This Row],[Date ]])</f>
        <v>2025</v>
      </c>
      <c r="Q1783" s="257" t="str">
        <f>VLOOKUP(MONTH(Table2[[#This Row],[Date ]]),Months,2,0)</f>
        <v>July</v>
      </c>
      <c r="R1783" s="257" t="b">
        <f>COUNTIFS(Table2[Unique],Table2[[#This Row],[Unique]])&gt;1</f>
        <v>0</v>
      </c>
      <c r="S1783" s="257">
        <f>IF(Table2[[#This Row],[Status ]]="Solved",1,0)</f>
        <v>1</v>
      </c>
      <c r="T1783" s="257">
        <f>IF(Table2[[#This Row],[Status ]]="ongoing",1,0)</f>
        <v>0</v>
      </c>
    </row>
    <row r="1784" spans="1:20" x14ac:dyDescent="0.25">
      <c r="A1784" s="264">
        <v>5016647059</v>
      </c>
      <c r="B1784" s="269" t="str">
        <f>_xlfn.XLOOKUP(Table2[[#This Row],[K&amp;N REF ]],CAT_Details[Tracking Number],CAT_Details[S Ref],,0)</f>
        <v>20250708-S-70086</v>
      </c>
      <c r="C1784" s="270">
        <f>_xlfn.XLOOKUP(Table2[[#This Row],[K&amp;N REF ]],CAT_Details[Tracking Number],CAT_Details[TO Ref],,0)</f>
        <v>20250701752959</v>
      </c>
      <c r="D1784" s="270" t="str">
        <f>_xlfn.XLOOKUP(Table2[[#This Row],[K&amp;N REF ]],CAT_Details[Tracking Number],CAT_Details[Pickup Customer Name],,0)</f>
        <v>Standard Motor Product Poland ( SMP Poland)</v>
      </c>
      <c r="E1784" s="271" t="str">
        <f>_xlfn.XLOOKUP(Table2[[#This Row],[K&amp;N REF ]],CAT_Details[Tracking Number],CAT_Details[Delivery Country Code],,0)</f>
        <v>GB</v>
      </c>
      <c r="F1784" s="271" t="str">
        <f>_xlfn.XLOOKUP(Table2[[#This Row],[TO Ref]],CAT_Details[TO Ref],CAT_Details[Loc],,0)</f>
        <v>MY02</v>
      </c>
      <c r="G1784" s="257" t="s">
        <v>221</v>
      </c>
      <c r="H1784" s="257" t="s">
        <v>179</v>
      </c>
      <c r="I1784" s="280">
        <v>45862</v>
      </c>
      <c r="J1784" s="257" t="s">
        <v>41</v>
      </c>
      <c r="K1784" s="257" t="s">
        <v>32</v>
      </c>
      <c r="L1784" s="280">
        <v>45862</v>
      </c>
      <c r="M1784" s="257" t="str">
        <f>IF(Table2[[#This Row],[Resolve Date]]="","ONGOING","SOLVED")</f>
        <v>SOLVED</v>
      </c>
      <c r="N1784" s="258" t="s">
        <v>30</v>
      </c>
      <c r="O1784" s="257" t="str">
        <f>Table2[[#This Row],[K&amp;N REF ]]&amp;Table2[[#This Row],[Issue type ]]</f>
        <v xml:space="preserve">5016647059NOT SCANNABLE </v>
      </c>
      <c r="P1784" s="257">
        <f>YEAR(Table2[[#This Row],[Date ]])</f>
        <v>2025</v>
      </c>
      <c r="Q1784" s="257" t="str">
        <f>VLOOKUP(MONTH(Table2[[#This Row],[Date ]]),Months,2,0)</f>
        <v>July</v>
      </c>
      <c r="R1784" s="257" t="b">
        <f>COUNTIFS(Table2[Unique],Table2[[#This Row],[Unique]])&gt;1</f>
        <v>0</v>
      </c>
      <c r="S1784" s="257">
        <f>IF(Table2[[#This Row],[Status ]]="Solved",1,0)</f>
        <v>1</v>
      </c>
      <c r="T1784" s="257">
        <f>IF(Table2[[#This Row],[Status ]]="ongoing",1,0)</f>
        <v>0</v>
      </c>
    </row>
    <row r="1785" spans="1:20" x14ac:dyDescent="0.25">
      <c r="A1785" s="264">
        <v>5016587926</v>
      </c>
      <c r="B1785" s="269" t="str">
        <f>_xlfn.XLOOKUP(Table2[[#This Row],[K&amp;N REF ]],CAT_Details[Tracking Number],CAT_Details[S Ref],,0)</f>
        <v>20250701-S-70446</v>
      </c>
      <c r="C1785" s="270">
        <f>_xlfn.XLOOKUP(Table2[[#This Row],[K&amp;N REF ]],CAT_Details[Tracking Number],CAT_Details[TO Ref],,0)</f>
        <v>20250701753017</v>
      </c>
      <c r="D1785" s="270" t="str">
        <f>_xlfn.XLOOKUP(Table2[[#This Row],[K&amp;N REF ]],CAT_Details[Tracking Number],CAT_Details[Pickup Customer Name],,0)</f>
        <v>Standard Motor Product Poland ( SMP Poland)</v>
      </c>
      <c r="E1785" s="271" t="str">
        <f>_xlfn.XLOOKUP(Table2[[#This Row],[K&amp;N REF ]],CAT_Details[Tracking Number],CAT_Details[Delivery Country Code],,0)</f>
        <v>GB</v>
      </c>
      <c r="F1785" s="271" t="str">
        <f>_xlfn.XLOOKUP(Table2[[#This Row],[TO Ref]],CAT_Details[TO Ref],CAT_Details[Loc],,0)</f>
        <v>OYL1</v>
      </c>
      <c r="G1785" s="257" t="s">
        <v>221</v>
      </c>
      <c r="H1785" s="257" t="s">
        <v>179</v>
      </c>
      <c r="I1785" s="280">
        <v>45862</v>
      </c>
      <c r="J1785" s="257" t="s">
        <v>41</v>
      </c>
      <c r="K1785" s="257" t="s">
        <v>32</v>
      </c>
      <c r="L1785" s="280">
        <v>45862</v>
      </c>
      <c r="M1785" s="257" t="str">
        <f>IF(Table2[[#This Row],[Resolve Date]]="","ONGOING","SOLVED")</f>
        <v>SOLVED</v>
      </c>
      <c r="N1785" s="258" t="s">
        <v>30</v>
      </c>
      <c r="O1785" s="257" t="str">
        <f>Table2[[#This Row],[K&amp;N REF ]]&amp;Table2[[#This Row],[Issue type ]]</f>
        <v xml:space="preserve">5016587926NOT SCANNABLE </v>
      </c>
      <c r="P1785" s="257">
        <f>YEAR(Table2[[#This Row],[Date ]])</f>
        <v>2025</v>
      </c>
      <c r="Q1785" s="257" t="str">
        <f>VLOOKUP(MONTH(Table2[[#This Row],[Date ]]),Months,2,0)</f>
        <v>July</v>
      </c>
      <c r="R1785" s="257" t="b">
        <f>COUNTIFS(Table2[Unique],Table2[[#This Row],[Unique]])&gt;1</f>
        <v>0</v>
      </c>
      <c r="S1785" s="257">
        <f>IF(Table2[[#This Row],[Status ]]="Solved",1,0)</f>
        <v>1</v>
      </c>
      <c r="T1785" s="257">
        <f>IF(Table2[[#This Row],[Status ]]="ongoing",1,0)</f>
        <v>0</v>
      </c>
    </row>
    <row r="1786" spans="1:20" x14ac:dyDescent="0.25">
      <c r="A1786" s="264">
        <v>5016661940</v>
      </c>
      <c r="B1786" s="269" t="str">
        <f>_xlfn.XLOOKUP(Table2[[#This Row],[K&amp;N REF ]],CAT_Details[Tracking Number],CAT_Details[S Ref],,0)</f>
        <v>20250708-S-70534</v>
      </c>
      <c r="C1786" s="270">
        <f>_xlfn.XLOOKUP(Table2[[#This Row],[K&amp;N REF ]],CAT_Details[Tracking Number],CAT_Details[TO Ref],,0)</f>
        <v>20250708757929</v>
      </c>
      <c r="D1786" s="270" t="str">
        <f>_xlfn.XLOOKUP(Table2[[#This Row],[K&amp;N REF ]],CAT_Details[Tracking Number],CAT_Details[Pickup Customer Name],,0)</f>
        <v>Standard Motor Product Poland ( SMP Poland)</v>
      </c>
      <c r="E1786" s="271" t="str">
        <f>_xlfn.XLOOKUP(Table2[[#This Row],[K&amp;N REF ]],CAT_Details[Tracking Number],CAT_Details[Delivery Country Code],,0)</f>
        <v>GB</v>
      </c>
      <c r="F1786" s="271" t="str">
        <f>_xlfn.XLOOKUP(Table2[[#This Row],[TO Ref]],CAT_Details[TO Ref],CAT_Details[Loc],,0)</f>
        <v>DX01-L5</v>
      </c>
      <c r="G1786" s="257" t="s">
        <v>221</v>
      </c>
      <c r="H1786" s="257" t="s">
        <v>179</v>
      </c>
      <c r="I1786" s="280">
        <v>45862</v>
      </c>
      <c r="J1786" s="257" t="s">
        <v>41</v>
      </c>
      <c r="K1786" s="257" t="s">
        <v>32</v>
      </c>
      <c r="L1786" s="280">
        <v>45862</v>
      </c>
      <c r="M1786" s="257" t="str">
        <f>IF(Table2[[#This Row],[Resolve Date]]="","ONGOING","SOLVED")</f>
        <v>SOLVED</v>
      </c>
      <c r="N1786" s="258" t="s">
        <v>30</v>
      </c>
      <c r="O1786" s="257" t="str">
        <f>Table2[[#This Row],[K&amp;N REF ]]&amp;Table2[[#This Row],[Issue type ]]</f>
        <v xml:space="preserve">5016661940NOT SCANNABLE </v>
      </c>
      <c r="P1786" s="257">
        <f>YEAR(Table2[[#This Row],[Date ]])</f>
        <v>2025</v>
      </c>
      <c r="Q1786" s="257" t="str">
        <f>VLOOKUP(MONTH(Table2[[#This Row],[Date ]]),Months,2,0)</f>
        <v>July</v>
      </c>
      <c r="R1786" s="257" t="b">
        <f>COUNTIFS(Table2[Unique],Table2[[#This Row],[Unique]])&gt;1</f>
        <v>0</v>
      </c>
      <c r="S1786" s="257">
        <f>IF(Table2[[#This Row],[Status ]]="Solved",1,0)</f>
        <v>1</v>
      </c>
      <c r="T1786" s="257">
        <f>IF(Table2[[#This Row],[Status ]]="ongoing",1,0)</f>
        <v>0</v>
      </c>
    </row>
    <row r="1787" spans="1:20" x14ac:dyDescent="0.25">
      <c r="A1787" s="264">
        <v>5016746893</v>
      </c>
      <c r="B1787" s="269" t="str">
        <f>_xlfn.XLOOKUP(Table2[[#This Row],[K&amp;N REF ]],CAT_Details[Tracking Number],CAT_Details[S Ref],,0)</f>
        <v>20250716-S-70454</v>
      </c>
      <c r="C1787" s="270">
        <f>_xlfn.XLOOKUP(Table2[[#This Row],[K&amp;N REF ]],CAT_Details[Tracking Number],CAT_Details[TO Ref],,0)</f>
        <v>20250716764106</v>
      </c>
      <c r="D1787" s="270" t="str">
        <f>_xlfn.XLOOKUP(Table2[[#This Row],[K&amp;N REF ]],CAT_Details[Tracking Number],CAT_Details[Pickup Customer Name],,0)</f>
        <v>CONTITECH TECHNO-CHEMIE GMBH PMS CIV</v>
      </c>
      <c r="E1787" s="271" t="str">
        <f>_xlfn.XLOOKUP(Table2[[#This Row],[K&amp;N REF ]],CAT_Details[Tracking Number],CAT_Details[Delivery Country Code],,0)</f>
        <v>GB</v>
      </c>
      <c r="F1787" s="271" t="str">
        <f>_xlfn.XLOOKUP(Table2[[#This Row],[TO Ref]],CAT_Details[TO Ref],CAT_Details[Loc],,0)</f>
        <v>DX01-L5</v>
      </c>
      <c r="G1787" s="257" t="s">
        <v>34</v>
      </c>
      <c r="H1787" s="257" t="s">
        <v>35</v>
      </c>
      <c r="I1787" s="280">
        <v>45862</v>
      </c>
      <c r="J1787" s="257" t="s">
        <v>26</v>
      </c>
      <c r="K1787" s="257" t="s">
        <v>32</v>
      </c>
      <c r="L1787" s="280">
        <v>45862</v>
      </c>
      <c r="M1787" s="257" t="str">
        <f>IF(Table2[[#This Row],[Resolve Date]]="","ONGOING","SOLVED")</f>
        <v>SOLVED</v>
      </c>
      <c r="N1787" s="258" t="s">
        <v>30</v>
      </c>
      <c r="O1787" s="257" t="str">
        <f>Table2[[#This Row],[K&amp;N REF ]]&amp;Table2[[#This Row],[Issue type ]]</f>
        <v>5016746893NO LABELS</v>
      </c>
      <c r="P1787" s="257">
        <f>YEAR(Table2[[#This Row],[Date ]])</f>
        <v>2025</v>
      </c>
      <c r="Q1787" s="257" t="str">
        <f>VLOOKUP(MONTH(Table2[[#This Row],[Date ]]),Months,2,0)</f>
        <v>July</v>
      </c>
      <c r="R1787" s="257" t="b">
        <f>COUNTIFS(Table2[Unique],Table2[[#This Row],[Unique]])&gt;1</f>
        <v>0</v>
      </c>
      <c r="S1787" s="257">
        <f>IF(Table2[[#This Row],[Status ]]="Solved",1,0)</f>
        <v>1</v>
      </c>
      <c r="T1787" s="257">
        <f>IF(Table2[[#This Row],[Status ]]="ongoing",1,0)</f>
        <v>0</v>
      </c>
    </row>
    <row r="1788" spans="1:20" x14ac:dyDescent="0.25">
      <c r="A1788" s="264">
        <v>5016746884</v>
      </c>
      <c r="B1788" s="269" t="str">
        <f>_xlfn.XLOOKUP(Table2[[#This Row],[K&amp;N REF ]],CAT_Details[Tracking Number],CAT_Details[S Ref],,0)</f>
        <v>20250716-S-70478</v>
      </c>
      <c r="C1788" s="270">
        <f>_xlfn.XLOOKUP(Table2[[#This Row],[K&amp;N REF ]],CAT_Details[Tracking Number],CAT_Details[TO Ref],,0)</f>
        <v>20250716764113</v>
      </c>
      <c r="D1788" s="270" t="str">
        <f>_xlfn.XLOOKUP(Table2[[#This Row],[K&amp;N REF ]],CAT_Details[Tracking Number],CAT_Details[Pickup Customer Name],,0)</f>
        <v>CONTITECH TECHNO-CHEMIE GMBH PMS CIV</v>
      </c>
      <c r="E1788" s="271" t="str">
        <f>_xlfn.XLOOKUP(Table2[[#This Row],[K&amp;N REF ]],CAT_Details[Tracking Number],CAT_Details[Delivery Country Code],,0)</f>
        <v>GB</v>
      </c>
      <c r="F1788" s="271" t="str">
        <f>_xlfn.XLOOKUP(Table2[[#This Row],[TO Ref]],CAT_Details[TO Ref],CAT_Details[Loc],,0)</f>
        <v>DX01-L5</v>
      </c>
      <c r="G1788" s="257" t="s">
        <v>34</v>
      </c>
      <c r="H1788" s="257" t="s">
        <v>35</v>
      </c>
      <c r="I1788" s="280">
        <v>45862</v>
      </c>
      <c r="J1788" s="257" t="s">
        <v>26</v>
      </c>
      <c r="K1788" s="257" t="s">
        <v>32</v>
      </c>
      <c r="L1788" s="280">
        <v>45862</v>
      </c>
      <c r="M1788" s="257" t="str">
        <f>IF(Table2[[#This Row],[Resolve Date]]="","ONGOING","SOLVED")</f>
        <v>SOLVED</v>
      </c>
      <c r="N1788" s="258" t="s">
        <v>30</v>
      </c>
      <c r="O1788" s="257" t="str">
        <f>Table2[[#This Row],[K&amp;N REF ]]&amp;Table2[[#This Row],[Issue type ]]</f>
        <v>5016746884NO LABELS</v>
      </c>
      <c r="P1788" s="257">
        <f>YEAR(Table2[[#This Row],[Date ]])</f>
        <v>2025</v>
      </c>
      <c r="Q1788" s="257" t="str">
        <f>VLOOKUP(MONTH(Table2[[#This Row],[Date ]]),Months,2,0)</f>
        <v>July</v>
      </c>
      <c r="R1788" s="257" t="b">
        <f>COUNTIFS(Table2[Unique],Table2[[#This Row],[Unique]])&gt;1</f>
        <v>0</v>
      </c>
      <c r="S1788" s="257">
        <f>IF(Table2[[#This Row],[Status ]]="Solved",1,0)</f>
        <v>1</v>
      </c>
      <c r="T1788" s="257">
        <f>IF(Table2[[#This Row],[Status ]]="ongoing",1,0)</f>
        <v>0</v>
      </c>
    </row>
    <row r="1789" spans="1:20" x14ac:dyDescent="0.25">
      <c r="A1789" s="264">
        <v>5016760194</v>
      </c>
      <c r="B1789" s="269" t="str">
        <f>_xlfn.XLOOKUP(Table2[[#This Row],[K&amp;N REF ]],CAT_Details[Tracking Number],CAT_Details[S Ref],,0)</f>
        <v>20250717-S-70500</v>
      </c>
      <c r="C1789" s="270">
        <f>_xlfn.XLOOKUP(Table2[[#This Row],[K&amp;N REF ]],CAT_Details[Tracking Number],CAT_Details[TO Ref],,0)</f>
        <v>20250717765208</v>
      </c>
      <c r="D1789" s="270" t="str">
        <f>_xlfn.XLOOKUP(Table2[[#This Row],[K&amp;N REF ]],CAT_Details[Tracking Number],CAT_Details[Pickup Customer Name],,0)</f>
        <v>SENSATA TECHNOLOGIES GERMANY GMBH</v>
      </c>
      <c r="E1789" s="271" t="str">
        <f>_xlfn.XLOOKUP(Table2[[#This Row],[K&amp;N REF ]],CAT_Details[Tracking Number],CAT_Details[Delivery Country Code],,0)</f>
        <v>GB</v>
      </c>
      <c r="F1789" s="271" t="str">
        <f>_xlfn.XLOOKUP(Table2[[#This Row],[TO Ref]],CAT_Details[TO Ref],CAT_Details[Loc],,0)</f>
        <v>DX01-L5</v>
      </c>
      <c r="G1789" s="257" t="s">
        <v>34</v>
      </c>
      <c r="H1789" s="257" t="s">
        <v>35</v>
      </c>
      <c r="I1789" s="280">
        <v>45862</v>
      </c>
      <c r="J1789" s="257" t="s">
        <v>26</v>
      </c>
      <c r="K1789" s="257" t="s">
        <v>32</v>
      </c>
      <c r="L1789" s="280">
        <v>45862</v>
      </c>
      <c r="M1789" s="257" t="str">
        <f>IF(Table2[[#This Row],[Resolve Date]]="","ONGOING","SOLVED")</f>
        <v>SOLVED</v>
      </c>
      <c r="N1789" s="258" t="s">
        <v>235</v>
      </c>
      <c r="O1789" s="257" t="str">
        <f>Table2[[#This Row],[K&amp;N REF ]]&amp;Table2[[#This Row],[Issue type ]]</f>
        <v>5016760194NO LABELS</v>
      </c>
      <c r="P1789" s="257">
        <f>YEAR(Table2[[#This Row],[Date ]])</f>
        <v>2025</v>
      </c>
      <c r="Q1789" s="257" t="str">
        <f>VLOOKUP(MONTH(Table2[[#This Row],[Date ]]),Months,2,0)</f>
        <v>July</v>
      </c>
      <c r="R1789" s="257" t="b">
        <f>COUNTIFS(Table2[Unique],Table2[[#This Row],[Unique]])&gt;1</f>
        <v>0</v>
      </c>
      <c r="S1789" s="257">
        <f>IF(Table2[[#This Row],[Status ]]="Solved",1,0)</f>
        <v>1</v>
      </c>
      <c r="T1789" s="257">
        <f>IF(Table2[[#This Row],[Status ]]="ongoing",1,0)</f>
        <v>0</v>
      </c>
    </row>
    <row r="1790" spans="1:20" x14ac:dyDescent="0.25">
      <c r="A1790" s="264">
        <v>5016760235</v>
      </c>
      <c r="B1790" s="269" t="str">
        <f>_xlfn.XLOOKUP(Table2[[#This Row],[K&amp;N REF ]],CAT_Details[Tracking Number],CAT_Details[S Ref],,0)</f>
        <v>20250717-S-70058</v>
      </c>
      <c r="C1790" s="270">
        <f>_xlfn.XLOOKUP(Table2[[#This Row],[K&amp;N REF ]],CAT_Details[Tracking Number],CAT_Details[TO Ref],,0)</f>
        <v>20250717765418</v>
      </c>
      <c r="D1790" s="270" t="str">
        <f>_xlfn.XLOOKUP(Table2[[#This Row],[K&amp;N REF ]],CAT_Details[Tracking Number],CAT_Details[Pickup Customer Name],,0)</f>
        <v>CONTITECH TECHNO-CHEMIE GMBH PMS CIV</v>
      </c>
      <c r="E1790" s="271" t="str">
        <f>_xlfn.XLOOKUP(Table2[[#This Row],[K&amp;N REF ]],CAT_Details[Tracking Number],CAT_Details[Delivery Country Code],,0)</f>
        <v>GB</v>
      </c>
      <c r="F1790" s="271" t="str">
        <f>_xlfn.XLOOKUP(Table2[[#This Row],[TO Ref]],CAT_Details[TO Ref],CAT_Details[Loc],,0)</f>
        <v>DX01-L5</v>
      </c>
      <c r="G1790" s="257" t="s">
        <v>34</v>
      </c>
      <c r="H1790" s="257" t="s">
        <v>35</v>
      </c>
      <c r="I1790" s="280">
        <v>45862</v>
      </c>
      <c r="J1790" s="257" t="s">
        <v>26</v>
      </c>
      <c r="K1790" s="257" t="s">
        <v>32</v>
      </c>
      <c r="L1790" s="280">
        <v>45862</v>
      </c>
      <c r="M1790" s="257" t="str">
        <f>IF(Table2[[#This Row],[Resolve Date]]="","ONGOING","SOLVED")</f>
        <v>SOLVED</v>
      </c>
      <c r="N1790" s="258" t="s">
        <v>236</v>
      </c>
      <c r="O1790" s="257" t="str">
        <f>Table2[[#This Row],[K&amp;N REF ]]&amp;Table2[[#This Row],[Issue type ]]</f>
        <v>5016760235NO LABELS</v>
      </c>
      <c r="P1790" s="257">
        <f>YEAR(Table2[[#This Row],[Date ]])</f>
        <v>2025</v>
      </c>
      <c r="Q1790" s="257" t="str">
        <f>VLOOKUP(MONTH(Table2[[#This Row],[Date ]]),Months,2,0)</f>
        <v>July</v>
      </c>
      <c r="R1790" s="257" t="b">
        <f>COUNTIFS(Table2[Unique],Table2[[#This Row],[Unique]])&gt;1</f>
        <v>0</v>
      </c>
      <c r="S1790" s="257">
        <f>IF(Table2[[#This Row],[Status ]]="Solved",1,0)</f>
        <v>1</v>
      </c>
      <c r="T1790" s="257">
        <f>IF(Table2[[#This Row],[Status ]]="ongoing",1,0)</f>
        <v>0</v>
      </c>
    </row>
    <row r="1791" spans="1:20" x14ac:dyDescent="0.25">
      <c r="A1791" s="264">
        <v>5016774996</v>
      </c>
      <c r="B1791" s="269" t="str">
        <f>_xlfn.XLOOKUP(Table2[[#This Row],[K&amp;N REF ]],CAT_Details[Tracking Number],CAT_Details[S Ref],,0)</f>
        <v>20250717-S-70498</v>
      </c>
      <c r="C1791" s="270">
        <f>_xlfn.XLOOKUP(Table2[[#This Row],[K&amp;N REF ]],CAT_Details[Tracking Number],CAT_Details[TO Ref],,0)</f>
        <v>20250717765641</v>
      </c>
      <c r="D1791" s="270" t="str">
        <f>_xlfn.XLOOKUP(Table2[[#This Row],[K&amp;N REF ]],CAT_Details[Tracking Number],CAT_Details[Pickup Customer Name],,0)</f>
        <v>Elso</v>
      </c>
      <c r="E1791" s="271" t="str">
        <f>_xlfn.XLOOKUP(Table2[[#This Row],[K&amp;N REF ]],CAT_Details[Tracking Number],CAT_Details[Delivery Country Code],,0)</f>
        <v>GB</v>
      </c>
      <c r="F1791" s="271" t="str">
        <f>_xlfn.XLOOKUP(Table2[[#This Row],[TO Ref]],CAT_Details[TO Ref],CAT_Details[Loc],,0)</f>
        <v>OYL1</v>
      </c>
      <c r="G1791" s="257" t="s">
        <v>34</v>
      </c>
      <c r="H1791" s="257" t="s">
        <v>25</v>
      </c>
      <c r="I1791" s="280">
        <v>45862</v>
      </c>
      <c r="J1791" s="257" t="s">
        <v>26</v>
      </c>
      <c r="K1791" s="257" t="s">
        <v>32</v>
      </c>
      <c r="L1791" s="280">
        <v>45862</v>
      </c>
      <c r="M1791" s="257" t="str">
        <f>IF(Table2[[#This Row],[Resolve Date]]="","ONGOING","SOLVED")</f>
        <v>SOLVED</v>
      </c>
      <c r="N1791" s="258" t="s">
        <v>30</v>
      </c>
      <c r="O1791" s="257" t="str">
        <f>Table2[[#This Row],[K&amp;N REF ]]&amp;Table2[[#This Row],[Issue type ]]</f>
        <v xml:space="preserve">5016774996DAMAGE </v>
      </c>
      <c r="P1791" s="257">
        <f>YEAR(Table2[[#This Row],[Date ]])</f>
        <v>2025</v>
      </c>
      <c r="Q1791" s="257" t="str">
        <f>VLOOKUP(MONTH(Table2[[#This Row],[Date ]]),Months,2,0)</f>
        <v>July</v>
      </c>
      <c r="R1791" s="257" t="b">
        <f>COUNTIFS(Table2[Unique],Table2[[#This Row],[Unique]])&gt;1</f>
        <v>0</v>
      </c>
      <c r="S1791" s="257">
        <f>IF(Table2[[#This Row],[Status ]]="Solved",1,0)</f>
        <v>1</v>
      </c>
      <c r="T1791" s="257">
        <f>IF(Table2[[#This Row],[Status ]]="ongoing",1,0)</f>
        <v>0</v>
      </c>
    </row>
    <row r="1792" spans="1:20" x14ac:dyDescent="0.25">
      <c r="A1792" s="264">
        <v>5016775004</v>
      </c>
      <c r="B1792" s="269" t="str">
        <f>_xlfn.XLOOKUP(Table2[[#This Row],[K&amp;N REF ]],CAT_Details[Tracking Number],CAT_Details[S Ref],,0)</f>
        <v>20250718-S-70241</v>
      </c>
      <c r="C1792" s="270">
        <f>_xlfn.XLOOKUP(Table2[[#This Row],[K&amp;N REF ]],CAT_Details[Tracking Number],CAT_Details[TO Ref],,0)</f>
        <v>20250718766380</v>
      </c>
      <c r="D1792" s="270" t="str">
        <f>_xlfn.XLOOKUP(Table2[[#This Row],[K&amp;N REF ]],CAT_Details[Tracking Number],CAT_Details[Pickup Customer Name],,0)</f>
        <v>SENSATA TECHNOLOGIES GERMANY GMBH</v>
      </c>
      <c r="E1792" s="271" t="str">
        <f>_xlfn.XLOOKUP(Table2[[#This Row],[K&amp;N REF ]],CAT_Details[Tracking Number],CAT_Details[Delivery Country Code],,0)</f>
        <v>GB</v>
      </c>
      <c r="F1792" s="271" t="str">
        <f>_xlfn.XLOOKUP(Table2[[#This Row],[TO Ref]],CAT_Details[TO Ref],CAT_Details[Loc],,0)</f>
        <v>MZ02</v>
      </c>
      <c r="G1792" s="257" t="s">
        <v>34</v>
      </c>
      <c r="H1792" s="257" t="s">
        <v>35</v>
      </c>
      <c r="I1792" s="280">
        <v>45862</v>
      </c>
      <c r="J1792" s="257" t="s">
        <v>26</v>
      </c>
      <c r="K1792" s="257" t="s">
        <v>32</v>
      </c>
      <c r="L1792" s="280">
        <v>45862</v>
      </c>
      <c r="M1792" s="257" t="str">
        <f>IF(Table2[[#This Row],[Resolve Date]]="","ONGOING","SOLVED")</f>
        <v>SOLVED</v>
      </c>
      <c r="N1792" s="258" t="s">
        <v>30</v>
      </c>
      <c r="O1792" s="257" t="str">
        <f>Table2[[#This Row],[K&amp;N REF ]]&amp;Table2[[#This Row],[Issue type ]]</f>
        <v>5016775004NO LABELS</v>
      </c>
      <c r="P1792" s="257">
        <f>YEAR(Table2[[#This Row],[Date ]])</f>
        <v>2025</v>
      </c>
      <c r="Q1792" s="257" t="str">
        <f>VLOOKUP(MONTH(Table2[[#This Row],[Date ]]),Months,2,0)</f>
        <v>July</v>
      </c>
      <c r="R1792" s="257" t="b">
        <f>COUNTIFS(Table2[Unique],Table2[[#This Row],[Unique]])&gt;1</f>
        <v>0</v>
      </c>
      <c r="S1792" s="257">
        <f>IF(Table2[[#This Row],[Status ]]="Solved",1,0)</f>
        <v>1</v>
      </c>
      <c r="T1792" s="257">
        <f>IF(Table2[[#This Row],[Status ]]="ongoing",1,0)</f>
        <v>0</v>
      </c>
    </row>
    <row r="1793" spans="1:20" x14ac:dyDescent="0.25">
      <c r="A1793" s="264">
        <v>5016760184</v>
      </c>
      <c r="B1793" s="269" t="str">
        <f>_xlfn.XLOOKUP(Table2[[#This Row],[K&amp;N REF ]],CAT_Details[Tracking Number],CAT_Details[S Ref],,0)</f>
        <v>20250716-S-70309</v>
      </c>
      <c r="C1793" s="270">
        <f>_xlfn.XLOOKUP(Table2[[#This Row],[K&amp;N REF ]],CAT_Details[Tracking Number],CAT_Details[TO Ref],,0)</f>
        <v>20250716764612</v>
      </c>
      <c r="D1793" s="270" t="str">
        <f>_xlfn.XLOOKUP(Table2[[#This Row],[K&amp;N REF ]],CAT_Details[Tracking Number],CAT_Details[Pickup Customer Name],,0)</f>
        <v>DAYCO EUROPE S.R.L.</v>
      </c>
      <c r="E1793" s="271" t="str">
        <f>_xlfn.XLOOKUP(Table2[[#This Row],[K&amp;N REF ]],CAT_Details[Tracking Number],CAT_Details[Delivery Country Code],,0)</f>
        <v>GB</v>
      </c>
      <c r="F1793" s="271" t="str">
        <f>_xlfn.XLOOKUP(Table2[[#This Row],[TO Ref]],CAT_Details[TO Ref],CAT_Details[Loc],,0)</f>
        <v>DX01-L5</v>
      </c>
      <c r="G1793" s="257" t="s">
        <v>24</v>
      </c>
      <c r="H1793" s="257" t="s">
        <v>35</v>
      </c>
      <c r="I1793" s="280">
        <v>45863</v>
      </c>
      <c r="J1793" s="257" t="s">
        <v>26</v>
      </c>
      <c r="K1793" s="257" t="s">
        <v>32</v>
      </c>
      <c r="L1793" s="280">
        <v>45863</v>
      </c>
      <c r="M1793" s="257" t="str">
        <f>IF(Table2[[#This Row],[Resolve Date]]="","ONGOING","SOLVED")</f>
        <v>SOLVED</v>
      </c>
      <c r="N1793" s="258" t="s">
        <v>30</v>
      </c>
      <c r="O1793" s="257" t="str">
        <f>Table2[[#This Row],[K&amp;N REF ]]&amp;Table2[[#This Row],[Issue type ]]</f>
        <v>5016760184NO LABELS</v>
      </c>
      <c r="P1793" s="257">
        <f>YEAR(Table2[[#This Row],[Date ]])</f>
        <v>2025</v>
      </c>
      <c r="Q1793" s="257" t="str">
        <f>VLOOKUP(MONTH(Table2[[#This Row],[Date ]]),Months,2,0)</f>
        <v>July</v>
      </c>
      <c r="R1793" s="257" t="b">
        <f>COUNTIFS(Table2[Unique],Table2[[#This Row],[Unique]])&gt;1</f>
        <v>0</v>
      </c>
      <c r="S1793" s="257">
        <f>IF(Table2[[#This Row],[Status ]]="Solved",1,0)</f>
        <v>1</v>
      </c>
      <c r="T1793" s="257">
        <f>IF(Table2[[#This Row],[Status ]]="ongoing",1,0)</f>
        <v>0</v>
      </c>
    </row>
    <row r="1794" spans="1:20" x14ac:dyDescent="0.25">
      <c r="A1794" s="264">
        <v>5016774805</v>
      </c>
      <c r="B1794" s="269" t="str">
        <f>_xlfn.XLOOKUP(Table2[[#This Row],[K&amp;N REF ]],CAT_Details[Tracking Number],CAT_Details[S Ref],,0)</f>
        <v>20250715-S-70572</v>
      </c>
      <c r="C1794" s="270">
        <f>_xlfn.XLOOKUP(Table2[[#This Row],[K&amp;N REF ]],CAT_Details[Tracking Number],CAT_Details[TO Ref],,0)</f>
        <v>20250715763683</v>
      </c>
      <c r="D1794" s="270" t="str">
        <f>_xlfn.XLOOKUP(Table2[[#This Row],[K&amp;N REF ]],CAT_Details[Tracking Number],CAT_Details[Pickup Customer Name],,0)</f>
        <v>TENNECO INC</v>
      </c>
      <c r="E1794" s="271" t="str">
        <f>_xlfn.XLOOKUP(Table2[[#This Row],[K&amp;N REF ]],CAT_Details[Tracking Number],CAT_Details[Delivery Country Code],,0)</f>
        <v>GB</v>
      </c>
      <c r="F1794" s="271" t="str">
        <f>_xlfn.XLOOKUP(Table2[[#This Row],[TO Ref]],CAT_Details[TO Ref],CAT_Details[Loc],,0)</f>
        <v>MZ02</v>
      </c>
      <c r="G1794" s="257" t="s">
        <v>34</v>
      </c>
      <c r="H1794" s="257" t="s">
        <v>35</v>
      </c>
      <c r="I1794" s="280">
        <v>45863</v>
      </c>
      <c r="J1794" s="257" t="s">
        <v>26</v>
      </c>
      <c r="K1794" s="257" t="s">
        <v>32</v>
      </c>
      <c r="L1794" s="280">
        <v>45863</v>
      </c>
      <c r="M1794" s="257" t="str">
        <f>IF(Table2[[#This Row],[Resolve Date]]="","ONGOING","SOLVED")</f>
        <v>SOLVED</v>
      </c>
      <c r="N1794" s="258" t="s">
        <v>30</v>
      </c>
      <c r="O1794" s="257" t="str">
        <f>Table2[[#This Row],[K&amp;N REF ]]&amp;Table2[[#This Row],[Issue type ]]</f>
        <v>5016774805NO LABELS</v>
      </c>
      <c r="P1794" s="257">
        <f>YEAR(Table2[[#This Row],[Date ]])</f>
        <v>2025</v>
      </c>
      <c r="Q1794" s="257" t="str">
        <f>VLOOKUP(MONTH(Table2[[#This Row],[Date ]]),Months,2,0)</f>
        <v>July</v>
      </c>
      <c r="R1794" s="257" t="b">
        <f>COUNTIFS(Table2[Unique],Table2[[#This Row],[Unique]])&gt;1</f>
        <v>0</v>
      </c>
      <c r="S1794" s="257">
        <f>IF(Table2[[#This Row],[Status ]]="Solved",1,0)</f>
        <v>1</v>
      </c>
      <c r="T1794" s="257">
        <f>IF(Table2[[#This Row],[Status ]]="ongoing",1,0)</f>
        <v>0</v>
      </c>
    </row>
    <row r="1795" spans="1:20" x14ac:dyDescent="0.25">
      <c r="A1795" s="264">
        <v>5016775088</v>
      </c>
      <c r="B1795" s="269" t="str">
        <f>_xlfn.XLOOKUP(Table2[[#This Row],[K&amp;N REF ]],CAT_Details[Tracking Number],CAT_Details[S Ref],,0)</f>
        <v>20250718-S-70194</v>
      </c>
      <c r="C1795" s="270">
        <f>_xlfn.XLOOKUP(Table2[[#This Row],[K&amp;N REF ]],CAT_Details[Tracking Number],CAT_Details[TO Ref],,0)</f>
        <v>20250718766056</v>
      </c>
      <c r="D1795" s="270" t="str">
        <f>_xlfn.XLOOKUP(Table2[[#This Row],[K&amp;N REF ]],CAT_Details[Tracking Number],CAT_Details[Pickup Customer Name],,0)</f>
        <v>Woodward Aken GmbH</v>
      </c>
      <c r="E1795" s="271" t="str">
        <f>_xlfn.XLOOKUP(Table2[[#This Row],[K&amp;N REF ]],CAT_Details[Tracking Number],CAT_Details[Delivery Country Code],,0)</f>
        <v>GB</v>
      </c>
      <c r="F1795" s="271" t="str">
        <f>_xlfn.XLOOKUP(Table2[[#This Row],[TO Ref]],CAT_Details[TO Ref],CAT_Details[Loc],,0)</f>
        <v>MY02</v>
      </c>
      <c r="G1795" s="257" t="s">
        <v>34</v>
      </c>
      <c r="H1795" s="257" t="s">
        <v>25</v>
      </c>
      <c r="I1795" s="280">
        <v>45863</v>
      </c>
      <c r="J1795" s="257" t="s">
        <v>26</v>
      </c>
      <c r="K1795" s="257" t="s">
        <v>32</v>
      </c>
      <c r="L1795" s="280">
        <v>45863</v>
      </c>
      <c r="M1795" s="257" t="str">
        <f>IF(Table2[[#This Row],[Resolve Date]]="","ONGOING","SOLVED")</f>
        <v>SOLVED</v>
      </c>
      <c r="N1795" s="258" t="s">
        <v>30</v>
      </c>
      <c r="O1795" s="257" t="str">
        <f>Table2[[#This Row],[K&amp;N REF ]]&amp;Table2[[#This Row],[Issue type ]]</f>
        <v xml:space="preserve">5016775088DAMAGE </v>
      </c>
      <c r="P1795" s="257">
        <f>YEAR(Table2[[#This Row],[Date ]])</f>
        <v>2025</v>
      </c>
      <c r="Q1795" s="257" t="str">
        <f>VLOOKUP(MONTH(Table2[[#This Row],[Date ]]),Months,2,0)</f>
        <v>July</v>
      </c>
      <c r="R1795" s="257" t="b">
        <f>COUNTIFS(Table2[Unique],Table2[[#This Row],[Unique]])&gt;1</f>
        <v>0</v>
      </c>
      <c r="S1795" s="257">
        <f>IF(Table2[[#This Row],[Status ]]="Solved",1,0)</f>
        <v>1</v>
      </c>
      <c r="T1795" s="257">
        <f>IF(Table2[[#This Row],[Status ]]="ongoing",1,0)</f>
        <v>0</v>
      </c>
    </row>
    <row r="1796" spans="1:20" x14ac:dyDescent="0.25">
      <c r="A1796" s="264">
        <v>5016775088</v>
      </c>
      <c r="B1796" s="269" t="str">
        <f>_xlfn.XLOOKUP(Table2[[#This Row],[K&amp;N REF ]],CAT_Details[Tracking Number],CAT_Details[S Ref],,0)</f>
        <v>20250718-S-70194</v>
      </c>
      <c r="C1796" s="270">
        <f>_xlfn.XLOOKUP(Table2[[#This Row],[K&amp;N REF ]],CAT_Details[Tracking Number],CAT_Details[TO Ref],,0)</f>
        <v>20250718766056</v>
      </c>
      <c r="D1796" s="270" t="str">
        <f>_xlfn.XLOOKUP(Table2[[#This Row],[K&amp;N REF ]],CAT_Details[Tracking Number],CAT_Details[Pickup Customer Name],,0)</f>
        <v>Woodward Aken GmbH</v>
      </c>
      <c r="E1796" s="271" t="str">
        <f>_xlfn.XLOOKUP(Table2[[#This Row],[K&amp;N REF ]],CAT_Details[Tracking Number],CAT_Details[Delivery Country Code],,0)</f>
        <v>GB</v>
      </c>
      <c r="F1796" s="271" t="str">
        <f>_xlfn.XLOOKUP(Table2[[#This Row],[TO Ref]],CAT_Details[TO Ref],CAT_Details[Loc],,0)</f>
        <v>MY02</v>
      </c>
      <c r="G1796" s="257" t="s">
        <v>34</v>
      </c>
      <c r="H1796" s="257" t="s">
        <v>31</v>
      </c>
      <c r="I1796" s="280">
        <v>45863</v>
      </c>
      <c r="J1796" s="257" t="s">
        <v>26</v>
      </c>
      <c r="K1796" s="257" t="s">
        <v>32</v>
      </c>
      <c r="L1796" s="280">
        <v>45863</v>
      </c>
      <c r="M1796" s="257" t="str">
        <f>IF(Table2[[#This Row],[Resolve Date]]="","ONGOING","SOLVED")</f>
        <v>SOLVED</v>
      </c>
      <c r="N1796" s="258" t="s">
        <v>30</v>
      </c>
      <c r="O1796" s="257" t="str">
        <f>Table2[[#This Row],[K&amp;N REF ]]&amp;Table2[[#This Row],[Issue type ]]</f>
        <v>5016775088MISSING LABELS ON SOME UNITS</v>
      </c>
      <c r="P1796" s="257">
        <f>YEAR(Table2[[#This Row],[Date ]])</f>
        <v>2025</v>
      </c>
      <c r="Q1796" s="257" t="str">
        <f>VLOOKUP(MONTH(Table2[[#This Row],[Date ]]),Months,2,0)</f>
        <v>July</v>
      </c>
      <c r="R1796" s="257" t="b">
        <f>COUNTIFS(Table2[Unique],Table2[[#This Row],[Unique]])&gt;1</f>
        <v>0</v>
      </c>
      <c r="S1796" s="257">
        <f>IF(Table2[[#This Row],[Status ]]="Solved",1,0)</f>
        <v>1</v>
      </c>
      <c r="T1796" s="257">
        <f>IF(Table2[[#This Row],[Status ]]="ongoing",1,0)</f>
        <v>0</v>
      </c>
    </row>
    <row r="1797" spans="1:20" x14ac:dyDescent="0.25">
      <c r="A1797" s="264">
        <v>5016774956</v>
      </c>
      <c r="B1797" s="269" t="str">
        <f>_xlfn.XLOOKUP(Table2[[#This Row],[K&amp;N REF ]],CAT_Details[Tracking Number],CAT_Details[S Ref],,0)</f>
        <v>20250718-S-70432</v>
      </c>
      <c r="C1797" s="270">
        <f>_xlfn.XLOOKUP(Table2[[#This Row],[K&amp;N REF ]],CAT_Details[Tracking Number],CAT_Details[TO Ref],,0)</f>
        <v>20250718766602</v>
      </c>
      <c r="D1797" s="270" t="str">
        <f>_xlfn.XLOOKUP(Table2[[#This Row],[K&amp;N REF ]],CAT_Details[Tracking Number],CAT_Details[Pickup Customer Name],,0)</f>
        <v>Isselburg Guß- und Bearbeitung Gmbh</v>
      </c>
      <c r="E1797" s="271" t="str">
        <f>_xlfn.XLOOKUP(Table2[[#This Row],[K&amp;N REF ]],CAT_Details[Tracking Number],CAT_Details[Delivery Country Code],,0)</f>
        <v>GB</v>
      </c>
      <c r="F1797" s="271" t="str">
        <f>_xlfn.XLOOKUP(Table2[[#This Row],[TO Ref]],CAT_Details[TO Ref],CAT_Details[Loc],,0)</f>
        <v>MZ02</v>
      </c>
      <c r="G1797" s="257" t="s">
        <v>34</v>
      </c>
      <c r="H1797" s="257" t="s">
        <v>35</v>
      </c>
      <c r="I1797" s="280">
        <v>45863</v>
      </c>
      <c r="J1797" s="257" t="s">
        <v>26</v>
      </c>
      <c r="K1797" s="257" t="s">
        <v>32</v>
      </c>
      <c r="L1797" s="280">
        <v>45863</v>
      </c>
      <c r="M1797" s="257" t="str">
        <f>IF(Table2[[#This Row],[Resolve Date]]="","ONGOING","SOLVED")</f>
        <v>SOLVED</v>
      </c>
      <c r="N1797" s="258" t="s">
        <v>30</v>
      </c>
      <c r="O1797" s="257" t="str">
        <f>Table2[[#This Row],[K&amp;N REF ]]&amp;Table2[[#This Row],[Issue type ]]</f>
        <v>5016774956NO LABELS</v>
      </c>
      <c r="P1797" s="257">
        <f>YEAR(Table2[[#This Row],[Date ]])</f>
        <v>2025</v>
      </c>
      <c r="Q1797" s="257" t="str">
        <f>VLOOKUP(MONTH(Table2[[#This Row],[Date ]]),Months,2,0)</f>
        <v>July</v>
      </c>
      <c r="R1797" s="257" t="b">
        <f>COUNTIFS(Table2[Unique],Table2[[#This Row],[Unique]])&gt;1</f>
        <v>0</v>
      </c>
      <c r="S1797" s="257">
        <f>IF(Table2[[#This Row],[Status ]]="Solved",1,0)</f>
        <v>1</v>
      </c>
      <c r="T1797" s="257">
        <f>IF(Table2[[#This Row],[Status ]]="ongoing",1,0)</f>
        <v>0</v>
      </c>
    </row>
    <row r="1798" spans="1:20" x14ac:dyDescent="0.25">
      <c r="A1798" s="264">
        <v>5016804123</v>
      </c>
      <c r="B1798" s="269" t="str">
        <f>_xlfn.XLOOKUP(Table2[[#This Row],[K&amp;N REF ]],CAT_Details[Tracking Number],CAT_Details[S Ref],,0)</f>
        <v>20250722-S-70435</v>
      </c>
      <c r="C1798" s="270">
        <f>_xlfn.XLOOKUP(Table2[[#This Row],[K&amp;N REF ]],CAT_Details[Tracking Number],CAT_Details[TO Ref],,0)</f>
        <v>20250722767977</v>
      </c>
      <c r="D1798" s="270" t="str">
        <f>_xlfn.XLOOKUP(Table2[[#This Row],[K&amp;N REF ]],CAT_Details[Tracking Number],CAT_Details[Pickup Customer Name],,0)</f>
        <v>Isselburg Guß- und Bearbeitung Gmbh</v>
      </c>
      <c r="E1798" s="271" t="str">
        <f>_xlfn.XLOOKUP(Table2[[#This Row],[K&amp;N REF ]],CAT_Details[Tracking Number],CAT_Details[Delivery Country Code],,0)</f>
        <v>GB</v>
      </c>
      <c r="F1798" s="271" t="str">
        <f>_xlfn.XLOOKUP(Table2[[#This Row],[TO Ref]],CAT_Details[TO Ref],CAT_Details[Loc],,0)</f>
        <v>MY02</v>
      </c>
      <c r="G1798" s="257" t="s">
        <v>34</v>
      </c>
      <c r="H1798" s="257" t="s">
        <v>35</v>
      </c>
      <c r="I1798" s="280">
        <v>45863</v>
      </c>
      <c r="J1798" s="257" t="s">
        <v>26</v>
      </c>
      <c r="K1798" s="257" t="s">
        <v>32</v>
      </c>
      <c r="L1798" s="280">
        <v>45863</v>
      </c>
      <c r="M1798" s="257" t="str">
        <f>IF(Table2[[#This Row],[Resolve Date]]="","ONGOING","SOLVED")</f>
        <v>SOLVED</v>
      </c>
      <c r="N1798" s="258" t="s">
        <v>30</v>
      </c>
      <c r="O1798" s="257" t="str">
        <f>Table2[[#This Row],[K&amp;N REF ]]&amp;Table2[[#This Row],[Issue type ]]</f>
        <v>5016804123NO LABELS</v>
      </c>
      <c r="P1798" s="257">
        <f>YEAR(Table2[[#This Row],[Date ]])</f>
        <v>2025</v>
      </c>
      <c r="Q1798" s="257" t="str">
        <f>VLOOKUP(MONTH(Table2[[#This Row],[Date ]]),Months,2,0)</f>
        <v>July</v>
      </c>
      <c r="R1798" s="257" t="b">
        <f>COUNTIFS(Table2[Unique],Table2[[#This Row],[Unique]])&gt;1</f>
        <v>0</v>
      </c>
      <c r="S1798" s="257">
        <f>IF(Table2[[#This Row],[Status ]]="Solved",1,0)</f>
        <v>1</v>
      </c>
      <c r="T1798" s="257">
        <f>IF(Table2[[#This Row],[Status ]]="ongoing",1,0)</f>
        <v>0</v>
      </c>
    </row>
    <row r="1799" spans="1:20" x14ac:dyDescent="0.25">
      <c r="A1799" s="264">
        <v>5016732313</v>
      </c>
      <c r="B1799" s="269" t="str">
        <f>_xlfn.XLOOKUP(Table2[[#This Row],[K&amp;N REF ]],CAT_Details[Tracking Number],CAT_Details[S Ref],,0)</f>
        <v>20250715-S-70452</v>
      </c>
      <c r="C1799" s="270">
        <f>_xlfn.XLOOKUP(Table2[[#This Row],[K&amp;N REF ]],CAT_Details[Tracking Number],CAT_Details[TO Ref],,0)</f>
        <v>20250715763364</v>
      </c>
      <c r="D1799" s="270" t="str">
        <f>_xlfn.XLOOKUP(Table2[[#This Row],[K&amp;N REF ]],CAT_Details[Tracking Number],CAT_Details[Pickup Customer Name],,0)</f>
        <v>Elring Klinger, S.A</v>
      </c>
      <c r="E1799" s="271" t="str">
        <f>_xlfn.XLOOKUP(Table2[[#This Row],[K&amp;N REF ]],CAT_Details[Tracking Number],CAT_Details[Delivery Country Code],,0)</f>
        <v>GB</v>
      </c>
      <c r="F1799" s="271" t="str">
        <f>_xlfn.XLOOKUP(Table2[[#This Row],[TO Ref]],CAT_Details[TO Ref],CAT_Details[Loc],,0)</f>
        <v>DX01-L5</v>
      </c>
      <c r="G1799" s="257" t="s">
        <v>36</v>
      </c>
      <c r="H1799" s="257" t="s">
        <v>25</v>
      </c>
      <c r="I1799" s="280">
        <v>45863</v>
      </c>
      <c r="J1799" s="257" t="s">
        <v>26</v>
      </c>
      <c r="K1799" s="257" t="s">
        <v>32</v>
      </c>
      <c r="L1799" s="280">
        <v>45863</v>
      </c>
      <c r="M1799" s="257" t="str">
        <f>IF(Table2[[#This Row],[Resolve Date]]="","ONGOING","SOLVED")</f>
        <v>SOLVED</v>
      </c>
      <c r="N1799" s="258" t="s">
        <v>30</v>
      </c>
      <c r="O1799" s="257" t="str">
        <f>Table2[[#This Row],[K&amp;N REF ]]&amp;Table2[[#This Row],[Issue type ]]</f>
        <v xml:space="preserve">5016732313DAMAGE </v>
      </c>
      <c r="P1799" s="257">
        <f>YEAR(Table2[[#This Row],[Date ]])</f>
        <v>2025</v>
      </c>
      <c r="Q1799" s="257" t="str">
        <f>VLOOKUP(MONTH(Table2[[#This Row],[Date ]]),Months,2,0)</f>
        <v>July</v>
      </c>
      <c r="R1799" s="257" t="b">
        <f>COUNTIFS(Table2[Unique],Table2[[#This Row],[Unique]])&gt;1</f>
        <v>0</v>
      </c>
      <c r="S1799" s="257">
        <f>IF(Table2[[#This Row],[Status ]]="Solved",1,0)</f>
        <v>1</v>
      </c>
      <c r="T1799" s="257">
        <f>IF(Table2[[#This Row],[Status ]]="ongoing",1,0)</f>
        <v>0</v>
      </c>
    </row>
    <row r="1800" spans="1:20" x14ac:dyDescent="0.25">
      <c r="A1800" s="264">
        <v>5016789276</v>
      </c>
      <c r="B1800" s="269" t="str">
        <f>_xlfn.XLOOKUP(Table2[[#This Row],[K&amp;N REF ]],CAT_Details[Tracking Number],CAT_Details[S Ref],,0)</f>
        <v>20250717-S-70493</v>
      </c>
      <c r="C1800" s="270">
        <f>_xlfn.XLOOKUP(Table2[[#This Row],[K&amp;N REF ]],CAT_Details[Tracking Number],CAT_Details[TO Ref],,0)</f>
        <v>20250717765694</v>
      </c>
      <c r="D1800" s="270" t="str">
        <f>_xlfn.XLOOKUP(Table2[[#This Row],[K&amp;N REF ]],CAT_Details[Tracking Number],CAT_Details[Pickup Customer Name],,0)</f>
        <v>MOTA SA</v>
      </c>
      <c r="E1800" s="271" t="str">
        <f>_xlfn.XLOOKUP(Table2[[#This Row],[K&amp;N REF ]],CAT_Details[Tracking Number],CAT_Details[Delivery Country Code],,0)</f>
        <v>GB</v>
      </c>
      <c r="F1800" s="271" t="str">
        <f>_xlfn.XLOOKUP(Table2[[#This Row],[TO Ref]],CAT_Details[TO Ref],CAT_Details[Loc],,0)</f>
        <v>DX01-L5</v>
      </c>
      <c r="G1800" s="257" t="s">
        <v>36</v>
      </c>
      <c r="H1800" s="257" t="s">
        <v>35</v>
      </c>
      <c r="I1800" s="280">
        <v>45863</v>
      </c>
      <c r="J1800" s="257" t="s">
        <v>26</v>
      </c>
      <c r="K1800" s="257" t="s">
        <v>32</v>
      </c>
      <c r="L1800" s="280">
        <v>45863</v>
      </c>
      <c r="M1800" s="257" t="str">
        <f>IF(Table2[[#This Row],[Resolve Date]]="","ONGOING","SOLVED")</f>
        <v>SOLVED</v>
      </c>
      <c r="N1800" s="258" t="s">
        <v>30</v>
      </c>
      <c r="O1800" s="257" t="str">
        <f>Table2[[#This Row],[K&amp;N REF ]]&amp;Table2[[#This Row],[Issue type ]]</f>
        <v>5016789276NO LABELS</v>
      </c>
      <c r="P1800" s="257">
        <f>YEAR(Table2[[#This Row],[Date ]])</f>
        <v>2025</v>
      </c>
      <c r="Q1800" s="257" t="str">
        <f>VLOOKUP(MONTH(Table2[[#This Row],[Date ]]),Months,2,0)</f>
        <v>July</v>
      </c>
      <c r="R1800" s="257" t="b">
        <f>COUNTIFS(Table2[Unique],Table2[[#This Row],[Unique]])&gt;1</f>
        <v>0</v>
      </c>
      <c r="S1800" s="257">
        <f>IF(Table2[[#This Row],[Status ]]="Solved",1,0)</f>
        <v>1</v>
      </c>
      <c r="T1800" s="257">
        <f>IF(Table2[[#This Row],[Status ]]="ongoing",1,0)</f>
        <v>0</v>
      </c>
    </row>
    <row r="1801" spans="1:20" x14ac:dyDescent="0.25">
      <c r="A1801" s="264">
        <v>5016775062</v>
      </c>
      <c r="B1801" s="269" t="str">
        <f>_xlfn.XLOOKUP(Table2[[#This Row],[K&amp;N REF ]],CAT_Details[Tracking Number],CAT_Details[S Ref],,0)</f>
        <v>20250718-S-70410</v>
      </c>
      <c r="C1801" s="270">
        <f>_xlfn.XLOOKUP(Table2[[#This Row],[K&amp;N REF ]],CAT_Details[Tracking Number],CAT_Details[TO Ref],,0)</f>
        <v>20250718766129</v>
      </c>
      <c r="D1801" s="270" t="str">
        <f>_xlfn.XLOOKUP(Table2[[#This Row],[K&amp;N REF ]],CAT_Details[Tracking Number],CAT_Details[Pickup Customer Name],,0)</f>
        <v>SOGEFI FILTRATION FRANCE</v>
      </c>
      <c r="E1801" s="271" t="str">
        <f>_xlfn.XLOOKUP(Table2[[#This Row],[K&amp;N REF ]],CAT_Details[Tracking Number],CAT_Details[Delivery Country Code],,0)</f>
        <v>GB</v>
      </c>
      <c r="F1801" s="271" t="str">
        <f>_xlfn.XLOOKUP(Table2[[#This Row],[TO Ref]],CAT_Details[TO Ref],CAT_Details[Loc],,0)</f>
        <v>DX01-L5</v>
      </c>
      <c r="G1801" s="257" t="s">
        <v>36</v>
      </c>
      <c r="H1801" s="257" t="s">
        <v>35</v>
      </c>
      <c r="I1801" s="280">
        <v>45863</v>
      </c>
      <c r="J1801" s="257" t="s">
        <v>26</v>
      </c>
      <c r="K1801" s="257" t="s">
        <v>32</v>
      </c>
      <c r="L1801" s="280">
        <v>45863</v>
      </c>
      <c r="M1801" s="257" t="str">
        <f>IF(Table2[[#This Row],[Resolve Date]]="","ONGOING","SOLVED")</f>
        <v>SOLVED</v>
      </c>
      <c r="N1801" s="258" t="s">
        <v>30</v>
      </c>
      <c r="O1801" s="257" t="str">
        <f>Table2[[#This Row],[K&amp;N REF ]]&amp;Table2[[#This Row],[Issue type ]]</f>
        <v>5016775062NO LABELS</v>
      </c>
      <c r="P1801" s="257">
        <f>YEAR(Table2[[#This Row],[Date ]])</f>
        <v>2025</v>
      </c>
      <c r="Q1801" s="257" t="str">
        <f>VLOOKUP(MONTH(Table2[[#This Row],[Date ]]),Months,2,0)</f>
        <v>July</v>
      </c>
      <c r="R1801" s="257" t="b">
        <f>COUNTIFS(Table2[Unique],Table2[[#This Row],[Unique]])&gt;1</f>
        <v>0</v>
      </c>
      <c r="S1801" s="257">
        <f>IF(Table2[[#This Row],[Status ]]="Solved",1,0)</f>
        <v>1</v>
      </c>
      <c r="T1801" s="257">
        <f>IF(Table2[[#This Row],[Status ]]="ongoing",1,0)</f>
        <v>0</v>
      </c>
    </row>
    <row r="1802" spans="1:20" x14ac:dyDescent="0.25">
      <c r="A1802" s="264">
        <v>5016804236</v>
      </c>
      <c r="B1802" s="269" t="str">
        <f>_xlfn.XLOOKUP(Table2[[#This Row],[K&amp;N REF ]],CAT_Details[Tracking Number],CAT_Details[S Ref],,0)</f>
        <v>20250722-S-70439</v>
      </c>
      <c r="C1802" s="270">
        <f>_xlfn.XLOOKUP(Table2[[#This Row],[K&amp;N REF ]],CAT_Details[Tracking Number],CAT_Details[TO Ref],,0)</f>
        <v>20250718766560</v>
      </c>
      <c r="D1802" s="270" t="str">
        <f>_xlfn.XLOOKUP(Table2[[#This Row],[K&amp;N REF ]],CAT_Details[Tracking Number],CAT_Details[Pickup Customer Name],,0)</f>
        <v>Filame Brussels SA</v>
      </c>
      <c r="E1802" s="271" t="str">
        <f>_xlfn.XLOOKUP(Table2[[#This Row],[K&amp;N REF ]],CAT_Details[Tracking Number],CAT_Details[Delivery Country Code],,0)</f>
        <v>GB</v>
      </c>
      <c r="F1802" s="271" t="str">
        <f>_xlfn.XLOOKUP(Table2[[#This Row],[TO Ref]],CAT_Details[TO Ref],CAT_Details[Loc],,0)</f>
        <v>OYL1</v>
      </c>
      <c r="G1802" s="257" t="s">
        <v>36</v>
      </c>
      <c r="H1802" s="257" t="s">
        <v>42</v>
      </c>
      <c r="I1802" s="280">
        <v>45863</v>
      </c>
      <c r="J1802" s="257" t="s">
        <v>45</v>
      </c>
      <c r="K1802" s="257" t="s">
        <v>32</v>
      </c>
      <c r="L1802" s="280">
        <v>45863</v>
      </c>
      <c r="M1802" s="257" t="str">
        <f>IF(Table2[[#This Row],[Resolve Date]]="","ONGOING","SOLVED")</f>
        <v>SOLVED</v>
      </c>
      <c r="N1802" s="258" t="s">
        <v>237</v>
      </c>
      <c r="O1802" s="257" t="str">
        <f>Table2[[#This Row],[K&amp;N REF ]]&amp;Table2[[#This Row],[Issue type ]]</f>
        <v>5016804236AMOUNT</v>
      </c>
      <c r="P1802" s="257">
        <f>YEAR(Table2[[#This Row],[Date ]])</f>
        <v>2025</v>
      </c>
      <c r="Q1802" s="257" t="str">
        <f>VLOOKUP(MONTH(Table2[[#This Row],[Date ]]),Months,2,0)</f>
        <v>July</v>
      </c>
      <c r="R1802" s="257" t="b">
        <f>COUNTIFS(Table2[Unique],Table2[[#This Row],[Unique]])&gt;1</f>
        <v>0</v>
      </c>
      <c r="S1802" s="257">
        <f>IF(Table2[[#This Row],[Status ]]="Solved",1,0)</f>
        <v>1</v>
      </c>
      <c r="T1802" s="257">
        <f>IF(Table2[[#This Row],[Status ]]="ongoing",1,0)</f>
        <v>0</v>
      </c>
    </row>
    <row r="1803" spans="1:20" x14ac:dyDescent="0.25">
      <c r="A1803" s="264">
        <v>5016789267</v>
      </c>
      <c r="B1803" s="269" t="str">
        <f>_xlfn.XLOOKUP(Table2[[#This Row],[K&amp;N REF ]],CAT_Details[Tracking Number],CAT_Details[S Ref],,0)</f>
        <v>20250721-S-70353</v>
      </c>
      <c r="C1803" s="270">
        <f>_xlfn.XLOOKUP(Table2[[#This Row],[K&amp;N REF ]],CAT_Details[Tracking Number],CAT_Details[TO Ref],,0)</f>
        <v>20250721767485</v>
      </c>
      <c r="D1803" s="270" t="str">
        <f>_xlfn.XLOOKUP(Table2[[#This Row],[K&amp;N REF ]],CAT_Details[Tracking Number],CAT_Details[Pickup Customer Name],,0)</f>
        <v>Streit Mecanique</v>
      </c>
      <c r="E1803" s="271" t="str">
        <f>_xlfn.XLOOKUP(Table2[[#This Row],[K&amp;N REF ]],CAT_Details[Tracking Number],CAT_Details[Delivery Country Code],,0)</f>
        <v>GB</v>
      </c>
      <c r="F1803" s="271" t="str">
        <f>_xlfn.XLOOKUP(Table2[[#This Row],[TO Ref]],CAT_Details[TO Ref],CAT_Details[Loc],,0)</f>
        <v>DK-BM01</v>
      </c>
      <c r="G1803" s="257" t="s">
        <v>36</v>
      </c>
      <c r="H1803" s="257" t="s">
        <v>40</v>
      </c>
      <c r="I1803" s="280">
        <v>45863</v>
      </c>
      <c r="J1803" s="257" t="s">
        <v>26</v>
      </c>
      <c r="K1803" s="257" t="s">
        <v>32</v>
      </c>
      <c r="L1803" s="280">
        <v>45863</v>
      </c>
      <c r="M1803" s="257" t="str">
        <f>IF(Table2[[#This Row],[Resolve Date]]="","ONGOING","SOLVED")</f>
        <v>SOLVED</v>
      </c>
      <c r="N1803" s="258" t="s">
        <v>30</v>
      </c>
      <c r="O1803" s="257" t="str">
        <f>Table2[[#This Row],[K&amp;N REF ]]&amp;Table2[[#This Row],[Issue type ]]</f>
        <v xml:space="preserve">5016789267INCORRECT LABELS </v>
      </c>
      <c r="P1803" s="257">
        <f>YEAR(Table2[[#This Row],[Date ]])</f>
        <v>2025</v>
      </c>
      <c r="Q1803" s="257" t="str">
        <f>VLOOKUP(MONTH(Table2[[#This Row],[Date ]]),Months,2,0)</f>
        <v>July</v>
      </c>
      <c r="R1803" s="257" t="b">
        <f>COUNTIFS(Table2[Unique],Table2[[#This Row],[Unique]])&gt;1</f>
        <v>0</v>
      </c>
      <c r="S1803" s="257">
        <f>IF(Table2[[#This Row],[Status ]]="Solved",1,0)</f>
        <v>1</v>
      </c>
      <c r="T1803" s="257">
        <f>IF(Table2[[#This Row],[Status ]]="ongoing",1,0)</f>
        <v>0</v>
      </c>
    </row>
    <row r="1804" spans="1:20" x14ac:dyDescent="0.25">
      <c r="A1804" s="264">
        <v>5016804176</v>
      </c>
      <c r="B1804" s="269" t="str">
        <f>_xlfn.XLOOKUP(Table2[[#This Row],[K&amp;N REF ]],CAT_Details[Tracking Number],CAT_Details[S Ref],,0)</f>
        <v>20250722-S-70337</v>
      </c>
      <c r="C1804" s="270">
        <f>_xlfn.XLOOKUP(Table2[[#This Row],[K&amp;N REF ]],CAT_Details[Tracking Number],CAT_Details[TO Ref],,0)</f>
        <v>20250722767919</v>
      </c>
      <c r="D1804" s="270" t="str">
        <f>_xlfn.XLOOKUP(Table2[[#This Row],[K&amp;N REF ]],CAT_Details[Tracking Number],CAT_Details[Pickup Customer Name],,0)</f>
        <v>Donaldson Ed</v>
      </c>
      <c r="E1804" s="271" t="str">
        <f>_xlfn.XLOOKUP(Table2[[#This Row],[K&amp;N REF ]],CAT_Details[Tracking Number],CAT_Details[Delivery Country Code],,0)</f>
        <v>GB</v>
      </c>
      <c r="F1804" s="271" t="str">
        <f>_xlfn.XLOOKUP(Table2[[#This Row],[TO Ref]],CAT_Details[TO Ref],CAT_Details[Loc],,0)</f>
        <v>DX01-L5</v>
      </c>
      <c r="G1804" s="257" t="s">
        <v>36</v>
      </c>
      <c r="H1804" s="257" t="s">
        <v>179</v>
      </c>
      <c r="I1804" s="280">
        <v>45863</v>
      </c>
      <c r="J1804" s="257" t="s">
        <v>26</v>
      </c>
      <c r="K1804" s="257" t="s">
        <v>32</v>
      </c>
      <c r="L1804" s="280">
        <v>45863</v>
      </c>
      <c r="M1804" s="257" t="str">
        <f>IF(Table2[[#This Row],[Resolve Date]]="","ONGOING","SOLVED")</f>
        <v>SOLVED</v>
      </c>
      <c r="N1804" s="258" t="s">
        <v>30</v>
      </c>
      <c r="O1804" s="257" t="str">
        <f>Table2[[#This Row],[K&amp;N REF ]]&amp;Table2[[#This Row],[Issue type ]]</f>
        <v xml:space="preserve">5016804176NOT SCANNABLE </v>
      </c>
      <c r="P1804" s="257">
        <f>YEAR(Table2[[#This Row],[Date ]])</f>
        <v>2025</v>
      </c>
      <c r="Q1804" s="257" t="str">
        <f>VLOOKUP(MONTH(Table2[[#This Row],[Date ]]),Months,2,0)</f>
        <v>July</v>
      </c>
      <c r="R1804" s="257" t="b">
        <f>COUNTIFS(Table2[Unique],Table2[[#This Row],[Unique]])&gt;1</f>
        <v>0</v>
      </c>
      <c r="S1804" s="257">
        <f>IF(Table2[[#This Row],[Status ]]="Solved",1,0)</f>
        <v>1</v>
      </c>
      <c r="T1804" s="257">
        <f>IF(Table2[[#This Row],[Status ]]="ongoing",1,0)</f>
        <v>0</v>
      </c>
    </row>
    <row r="1805" spans="1:20" x14ac:dyDescent="0.25">
      <c r="A1805" s="264">
        <v>5016804175</v>
      </c>
      <c r="B1805" s="269" t="str">
        <f>_xlfn.XLOOKUP(Table2[[#This Row],[K&amp;N REF ]],CAT_Details[Tracking Number],CAT_Details[S Ref],,0)</f>
        <v>20250722-S-70337</v>
      </c>
      <c r="C1805" s="270">
        <f>_xlfn.XLOOKUP(Table2[[#This Row],[K&amp;N REF ]],CAT_Details[Tracking Number],CAT_Details[TO Ref],,0)</f>
        <v>20250722767928</v>
      </c>
      <c r="D1805" s="270" t="str">
        <f>_xlfn.XLOOKUP(Table2[[#This Row],[K&amp;N REF ]],CAT_Details[Tracking Number],CAT_Details[Pickup Customer Name],,0)</f>
        <v>Donaldson Ed</v>
      </c>
      <c r="E1805" s="271" t="str">
        <f>_xlfn.XLOOKUP(Table2[[#This Row],[K&amp;N REF ]],CAT_Details[Tracking Number],CAT_Details[Delivery Country Code],,0)</f>
        <v>GB</v>
      </c>
      <c r="F1805" s="271" t="str">
        <f>_xlfn.XLOOKUP(Table2[[#This Row],[TO Ref]],CAT_Details[TO Ref],CAT_Details[Loc],,0)</f>
        <v>DX01-L5</v>
      </c>
      <c r="G1805" s="257" t="s">
        <v>36</v>
      </c>
      <c r="H1805" s="257" t="s">
        <v>35</v>
      </c>
      <c r="I1805" s="280">
        <v>45863</v>
      </c>
      <c r="J1805" s="257" t="s">
        <v>26</v>
      </c>
      <c r="K1805" s="257" t="s">
        <v>32</v>
      </c>
      <c r="L1805" s="280">
        <v>45863</v>
      </c>
      <c r="M1805" s="257" t="str">
        <f>IF(Table2[[#This Row],[Resolve Date]]="","ONGOING","SOLVED")</f>
        <v>SOLVED</v>
      </c>
      <c r="N1805" s="258" t="s">
        <v>30</v>
      </c>
      <c r="O1805" s="257" t="str">
        <f>Table2[[#This Row],[K&amp;N REF ]]&amp;Table2[[#This Row],[Issue type ]]</f>
        <v>5016804175NO LABELS</v>
      </c>
      <c r="P1805" s="257">
        <f>YEAR(Table2[[#This Row],[Date ]])</f>
        <v>2025</v>
      </c>
      <c r="Q1805" s="257" t="str">
        <f>VLOOKUP(MONTH(Table2[[#This Row],[Date ]]),Months,2,0)</f>
        <v>July</v>
      </c>
      <c r="R1805" s="257" t="b">
        <f>COUNTIFS(Table2[Unique],Table2[[#This Row],[Unique]])&gt;1</f>
        <v>0</v>
      </c>
      <c r="S1805" s="257">
        <f>IF(Table2[[#This Row],[Status ]]="Solved",1,0)</f>
        <v>1</v>
      </c>
      <c r="T1805" s="257">
        <f>IF(Table2[[#This Row],[Status ]]="ongoing",1,0)</f>
        <v>0</v>
      </c>
    </row>
    <row r="1806" spans="1:20" x14ac:dyDescent="0.25">
      <c r="A1806" s="264">
        <v>5016775099</v>
      </c>
      <c r="B1806" s="269" t="str">
        <f>_xlfn.XLOOKUP(Table2[[#This Row],[K&amp;N REF ]],CAT_Details[Tracking Number],CAT_Details[S Ref],,0)</f>
        <v>20250717-S-70348</v>
      </c>
      <c r="C1806" s="270">
        <f>_xlfn.XLOOKUP(Table2[[#This Row],[K&amp;N REF ]],CAT_Details[Tracking Number],CAT_Details[TO Ref],,0)</f>
        <v>20250716764817</v>
      </c>
      <c r="D1806" s="270" t="str">
        <f>_xlfn.XLOOKUP(Table2[[#This Row],[K&amp;N REF ]],CAT_Details[Tracking Number],CAT_Details[Pickup Customer Name],,0)</f>
        <v>FEDERAL-MOGUL POWERTRAIN ITALY SRL</v>
      </c>
      <c r="E1806" s="271" t="str">
        <f>_xlfn.XLOOKUP(Table2[[#This Row],[K&amp;N REF ]],CAT_Details[Tracking Number],CAT_Details[Delivery Country Code],,0)</f>
        <v>GB</v>
      </c>
      <c r="F1806" s="271" t="str">
        <f>_xlfn.XLOOKUP(Table2[[#This Row],[TO Ref]],CAT_Details[TO Ref],CAT_Details[Loc],,0)</f>
        <v>DX01</v>
      </c>
      <c r="G1806" s="257" t="s">
        <v>24</v>
      </c>
      <c r="H1806" s="257" t="s">
        <v>35</v>
      </c>
      <c r="I1806" s="280">
        <v>45866</v>
      </c>
      <c r="J1806" s="257" t="s">
        <v>26</v>
      </c>
      <c r="K1806" s="257" t="s">
        <v>32</v>
      </c>
      <c r="L1806" s="280">
        <v>45866</v>
      </c>
      <c r="M1806" s="257" t="str">
        <f>IF(Table2[[#This Row],[Resolve Date]]="","ONGOING","SOLVED")</f>
        <v>SOLVED</v>
      </c>
      <c r="N1806" s="258" t="s">
        <v>30</v>
      </c>
      <c r="O1806" s="257" t="str">
        <f>Table2[[#This Row],[K&amp;N REF ]]&amp;Table2[[#This Row],[Issue type ]]</f>
        <v>5016775099NO LABELS</v>
      </c>
      <c r="P1806" s="257">
        <f>YEAR(Table2[[#This Row],[Date ]])</f>
        <v>2025</v>
      </c>
      <c r="Q1806" s="257" t="str">
        <f>VLOOKUP(MONTH(Table2[[#This Row],[Date ]]),Months,2,0)</f>
        <v>July</v>
      </c>
      <c r="R1806" s="257" t="b">
        <f>COUNTIFS(Table2[Unique],Table2[[#This Row],[Unique]])&gt;1</f>
        <v>0</v>
      </c>
      <c r="S1806" s="257">
        <f>IF(Table2[[#This Row],[Status ]]="Solved",1,0)</f>
        <v>1</v>
      </c>
      <c r="T1806" s="257">
        <f>IF(Table2[[#This Row],[Status ]]="ongoing",1,0)</f>
        <v>0</v>
      </c>
    </row>
    <row r="1807" spans="1:20" x14ac:dyDescent="0.25">
      <c r="A1807" s="264">
        <v>5016804131</v>
      </c>
      <c r="B1807" s="269" t="str">
        <f>_xlfn.XLOOKUP(Table2[[#This Row],[K&amp;N REF ]],CAT_Details[Tracking Number],CAT_Details[S Ref],,0)</f>
        <v>20250718-S-70310</v>
      </c>
      <c r="C1807" s="270">
        <f>_xlfn.XLOOKUP(Table2[[#This Row],[K&amp;N REF ]],CAT_Details[Tracking Number],CAT_Details[TO Ref],,0)</f>
        <v>20250717765855</v>
      </c>
      <c r="D1807" s="270" t="str">
        <f>_xlfn.XLOOKUP(Table2[[#This Row],[K&amp;N REF ]],CAT_Details[Tracking Number],CAT_Details[Pickup Customer Name],,0)</f>
        <v>SAG TUBI SPA</v>
      </c>
      <c r="E1807" s="271" t="str">
        <f>_xlfn.XLOOKUP(Table2[[#This Row],[K&amp;N REF ]],CAT_Details[Tracking Number],CAT_Details[Delivery Country Code],,0)</f>
        <v>GB</v>
      </c>
      <c r="F1807" s="271">
        <f>_xlfn.XLOOKUP(Table2[[#This Row],[TO Ref]],CAT_Details[TO Ref],CAT_Details[Loc],,0)</f>
        <v>3402</v>
      </c>
      <c r="G1807" s="257" t="s">
        <v>24</v>
      </c>
      <c r="H1807" s="257" t="s">
        <v>31</v>
      </c>
      <c r="I1807" s="280">
        <v>45866</v>
      </c>
      <c r="J1807" s="257" t="s">
        <v>26</v>
      </c>
      <c r="K1807" s="257" t="s">
        <v>32</v>
      </c>
      <c r="L1807" s="280">
        <v>45866</v>
      </c>
      <c r="M1807" s="257" t="str">
        <f>IF(Table2[[#This Row],[Resolve Date]]="","ONGOING","SOLVED")</f>
        <v>SOLVED</v>
      </c>
      <c r="N1807" s="258" t="s">
        <v>30</v>
      </c>
      <c r="O1807" s="257" t="str">
        <f>Table2[[#This Row],[K&amp;N REF ]]&amp;Table2[[#This Row],[Issue type ]]</f>
        <v>5016804131MISSING LABELS ON SOME UNITS</v>
      </c>
      <c r="P1807" s="257">
        <f>YEAR(Table2[[#This Row],[Date ]])</f>
        <v>2025</v>
      </c>
      <c r="Q1807" s="257" t="str">
        <f>VLOOKUP(MONTH(Table2[[#This Row],[Date ]]),Months,2,0)</f>
        <v>July</v>
      </c>
      <c r="R1807" s="257" t="b">
        <f>COUNTIFS(Table2[Unique],Table2[[#This Row],[Unique]])&gt;1</f>
        <v>0</v>
      </c>
      <c r="S1807" s="257">
        <f>IF(Table2[[#This Row],[Status ]]="Solved",1,0)</f>
        <v>1</v>
      </c>
      <c r="T1807" s="257">
        <f>IF(Table2[[#This Row],[Status ]]="ongoing",1,0)</f>
        <v>0</v>
      </c>
    </row>
    <row r="1808" spans="1:20" x14ac:dyDescent="0.25">
      <c r="A1808" s="264">
        <v>5016804131</v>
      </c>
      <c r="B1808" s="269" t="str">
        <f>_xlfn.XLOOKUP(Table2[[#This Row],[K&amp;N REF ]],CAT_Details[Tracking Number],CAT_Details[S Ref],,0)</f>
        <v>20250718-S-70310</v>
      </c>
      <c r="C1808" s="270">
        <f>_xlfn.XLOOKUP(Table2[[#This Row],[K&amp;N REF ]],CAT_Details[Tracking Number],CAT_Details[TO Ref],,0)</f>
        <v>20250717765855</v>
      </c>
      <c r="D1808" s="270" t="str">
        <f>_xlfn.XLOOKUP(Table2[[#This Row],[K&amp;N REF ]],CAT_Details[Tracking Number],CAT_Details[Pickup Customer Name],,0)</f>
        <v>SAG TUBI SPA</v>
      </c>
      <c r="E1808" s="271" t="str">
        <f>_xlfn.XLOOKUP(Table2[[#This Row],[K&amp;N REF ]],CAT_Details[Tracking Number],CAT_Details[Delivery Country Code],,0)</f>
        <v>GB</v>
      </c>
      <c r="F1808" s="271">
        <f>_xlfn.XLOOKUP(Table2[[#This Row],[TO Ref]],CAT_Details[TO Ref],CAT_Details[Loc],,0)</f>
        <v>3402</v>
      </c>
      <c r="G1808" s="257" t="s">
        <v>24</v>
      </c>
      <c r="H1808" s="257" t="s">
        <v>49</v>
      </c>
      <c r="I1808" s="280">
        <v>45866</v>
      </c>
      <c r="J1808" s="257" t="s">
        <v>26</v>
      </c>
      <c r="K1808" s="257" t="s">
        <v>32</v>
      </c>
      <c r="L1808" s="280">
        <v>45866</v>
      </c>
      <c r="M1808" s="257" t="str">
        <f>IF(Table2[[#This Row],[Resolve Date]]="","ONGOING","SOLVED")</f>
        <v>SOLVED</v>
      </c>
      <c r="N1808" s="258" t="s">
        <v>30</v>
      </c>
      <c r="O1808" s="257" t="str">
        <f>Table2[[#This Row],[K&amp;N REF ]]&amp;Table2[[#This Row],[Issue type ]]</f>
        <v>5016804131XX LABELS</v>
      </c>
      <c r="P1808" s="257">
        <f>YEAR(Table2[[#This Row],[Date ]])</f>
        <v>2025</v>
      </c>
      <c r="Q1808" s="257" t="str">
        <f>VLOOKUP(MONTH(Table2[[#This Row],[Date ]]),Months,2,0)</f>
        <v>July</v>
      </c>
      <c r="R1808" s="257" t="b">
        <f>COUNTIFS(Table2[Unique],Table2[[#This Row],[Unique]])&gt;1</f>
        <v>0</v>
      </c>
      <c r="S1808" s="257">
        <f>IF(Table2[[#This Row],[Status ]]="Solved",1,0)</f>
        <v>1</v>
      </c>
      <c r="T1808" s="257">
        <f>IF(Table2[[#This Row],[Status ]]="ongoing",1,0)</f>
        <v>0</v>
      </c>
    </row>
    <row r="1809" spans="1:20" x14ac:dyDescent="0.25">
      <c r="A1809" s="264">
        <v>5016804131</v>
      </c>
      <c r="B1809" s="269" t="str">
        <f>_xlfn.XLOOKUP(Table2[[#This Row],[K&amp;N REF ]],CAT_Details[Tracking Number],CAT_Details[S Ref],,0)</f>
        <v>20250718-S-70310</v>
      </c>
      <c r="C1809" s="270">
        <f>_xlfn.XLOOKUP(Table2[[#This Row],[K&amp;N REF ]],CAT_Details[Tracking Number],CAT_Details[TO Ref],,0)</f>
        <v>20250717765855</v>
      </c>
      <c r="D1809" s="270" t="str">
        <f>_xlfn.XLOOKUP(Table2[[#This Row],[K&amp;N REF ]],CAT_Details[Tracking Number],CAT_Details[Pickup Customer Name],,0)</f>
        <v>SAG TUBI SPA</v>
      </c>
      <c r="E1809" s="271" t="str">
        <f>_xlfn.XLOOKUP(Table2[[#This Row],[K&amp;N REF ]],CAT_Details[Tracking Number],CAT_Details[Delivery Country Code],,0)</f>
        <v>GB</v>
      </c>
      <c r="F1809" s="271">
        <f>_xlfn.XLOOKUP(Table2[[#This Row],[TO Ref]],CAT_Details[TO Ref],CAT_Details[Loc],,0)</f>
        <v>3402</v>
      </c>
      <c r="G1809" s="257" t="s">
        <v>24</v>
      </c>
      <c r="H1809" s="257" t="s">
        <v>25</v>
      </c>
      <c r="I1809" s="280">
        <v>45866</v>
      </c>
      <c r="J1809" s="257" t="s">
        <v>26</v>
      </c>
      <c r="K1809" s="257" t="s">
        <v>32</v>
      </c>
      <c r="L1809" s="280">
        <v>45866</v>
      </c>
      <c r="M1809" s="257" t="str">
        <f>IF(Table2[[#This Row],[Resolve Date]]="","ONGOING","SOLVED")</f>
        <v>SOLVED</v>
      </c>
      <c r="N1809" s="258" t="s">
        <v>30</v>
      </c>
      <c r="O1809" s="257" t="str">
        <f>Table2[[#This Row],[K&amp;N REF ]]&amp;Table2[[#This Row],[Issue type ]]</f>
        <v xml:space="preserve">5016804131DAMAGE </v>
      </c>
      <c r="P1809" s="257">
        <f>YEAR(Table2[[#This Row],[Date ]])</f>
        <v>2025</v>
      </c>
      <c r="Q1809" s="257" t="str">
        <f>VLOOKUP(MONTH(Table2[[#This Row],[Date ]]),Months,2,0)</f>
        <v>July</v>
      </c>
      <c r="R1809" s="257" t="b">
        <f>COUNTIFS(Table2[Unique],Table2[[#This Row],[Unique]])&gt;1</f>
        <v>0</v>
      </c>
      <c r="S1809" s="257">
        <f>IF(Table2[[#This Row],[Status ]]="Solved",1,0)</f>
        <v>1</v>
      </c>
      <c r="T1809" s="257">
        <f>IF(Table2[[#This Row],[Status ]]="ongoing",1,0)</f>
        <v>0</v>
      </c>
    </row>
    <row r="1810" spans="1:20" x14ac:dyDescent="0.25">
      <c r="A1810" s="264">
        <v>5016804250</v>
      </c>
      <c r="B1810" s="269" t="str">
        <f>_xlfn.XLOOKUP(Table2[[#This Row],[K&amp;N REF ]],CAT_Details[Tracking Number],CAT_Details[S Ref],,0)</f>
        <v>20250722-S-70286</v>
      </c>
      <c r="C1810" s="270">
        <f>_xlfn.XLOOKUP(Table2[[#This Row],[K&amp;N REF ]],CAT_Details[Tracking Number],CAT_Details[TO Ref],,0)</f>
        <v>20250722767907</v>
      </c>
      <c r="D1810" s="270" t="str">
        <f>_xlfn.XLOOKUP(Table2[[#This Row],[K&amp;N REF ]],CAT_Details[Tracking Number],CAT_Details[Pickup Customer Name],,0)</f>
        <v>FONTANA LUIGI S.P.A.</v>
      </c>
      <c r="E1810" s="271" t="str">
        <f>_xlfn.XLOOKUP(Table2[[#This Row],[K&amp;N REF ]],CAT_Details[Tracking Number],CAT_Details[Delivery Country Code],,0)</f>
        <v>GB</v>
      </c>
      <c r="F1810" s="271" t="str">
        <f>_xlfn.XLOOKUP(Table2[[#This Row],[TO Ref]],CAT_Details[TO Ref],CAT_Details[Loc],,0)</f>
        <v>OYL1</v>
      </c>
      <c r="G1810" s="257" t="s">
        <v>24</v>
      </c>
      <c r="H1810" s="257" t="s">
        <v>25</v>
      </c>
      <c r="I1810" s="280">
        <v>45866</v>
      </c>
      <c r="J1810" s="257" t="s">
        <v>26</v>
      </c>
      <c r="K1810" s="257" t="s">
        <v>32</v>
      </c>
      <c r="L1810" s="280">
        <v>45866</v>
      </c>
      <c r="M1810" s="257" t="str">
        <f>IF(Table2[[#This Row],[Resolve Date]]="","ONGOING","SOLVED")</f>
        <v>SOLVED</v>
      </c>
      <c r="N1810" s="258" t="s">
        <v>30</v>
      </c>
      <c r="O1810" s="257" t="str">
        <f>Table2[[#This Row],[K&amp;N REF ]]&amp;Table2[[#This Row],[Issue type ]]</f>
        <v xml:space="preserve">5016804250DAMAGE </v>
      </c>
      <c r="P1810" s="257">
        <f>YEAR(Table2[[#This Row],[Date ]])</f>
        <v>2025</v>
      </c>
      <c r="Q1810" s="257" t="str">
        <f>VLOOKUP(MONTH(Table2[[#This Row],[Date ]]),Months,2,0)</f>
        <v>July</v>
      </c>
      <c r="R1810" s="257" t="b">
        <f>COUNTIFS(Table2[Unique],Table2[[#This Row],[Unique]])&gt;1</f>
        <v>0</v>
      </c>
      <c r="S1810" s="257">
        <f>IF(Table2[[#This Row],[Status ]]="Solved",1,0)</f>
        <v>1</v>
      </c>
      <c r="T1810" s="257">
        <f>IF(Table2[[#This Row],[Status ]]="ongoing",1,0)</f>
        <v>0</v>
      </c>
    </row>
    <row r="1811" spans="1:20" x14ac:dyDescent="0.25">
      <c r="A1811" s="264">
        <v>5016804250</v>
      </c>
      <c r="B1811" s="269" t="str">
        <f>_xlfn.XLOOKUP(Table2[[#This Row],[K&amp;N REF ]],CAT_Details[Tracking Number],CAT_Details[S Ref],,0)</f>
        <v>20250722-S-70286</v>
      </c>
      <c r="C1811" s="270">
        <f>_xlfn.XLOOKUP(Table2[[#This Row],[K&amp;N REF ]],CAT_Details[Tracking Number],CAT_Details[TO Ref],,0)</f>
        <v>20250722767907</v>
      </c>
      <c r="D1811" s="270" t="str">
        <f>_xlfn.XLOOKUP(Table2[[#This Row],[K&amp;N REF ]],CAT_Details[Tracking Number],CAT_Details[Pickup Customer Name],,0)</f>
        <v>FONTANA LUIGI S.P.A.</v>
      </c>
      <c r="E1811" s="271" t="str">
        <f>_xlfn.XLOOKUP(Table2[[#This Row],[K&amp;N REF ]],CAT_Details[Tracking Number],CAT_Details[Delivery Country Code],,0)</f>
        <v>GB</v>
      </c>
      <c r="F1811" s="271" t="str">
        <f>_xlfn.XLOOKUP(Table2[[#This Row],[TO Ref]],CAT_Details[TO Ref],CAT_Details[Loc],,0)</f>
        <v>OYL1</v>
      </c>
      <c r="G1811" s="257" t="s">
        <v>24</v>
      </c>
      <c r="H1811" s="257" t="s">
        <v>31</v>
      </c>
      <c r="I1811" s="280">
        <v>45866</v>
      </c>
      <c r="J1811" s="257" t="s">
        <v>26</v>
      </c>
      <c r="K1811" s="257" t="s">
        <v>32</v>
      </c>
      <c r="L1811" s="280">
        <v>45866</v>
      </c>
      <c r="M1811" s="257" t="str">
        <f>IF(Table2[[#This Row],[Resolve Date]]="","ONGOING","SOLVED")</f>
        <v>SOLVED</v>
      </c>
      <c r="N1811" s="258" t="s">
        <v>30</v>
      </c>
      <c r="O1811" s="257" t="str">
        <f>Table2[[#This Row],[K&amp;N REF ]]&amp;Table2[[#This Row],[Issue type ]]</f>
        <v>5016804250MISSING LABELS ON SOME UNITS</v>
      </c>
      <c r="P1811" s="257">
        <f>YEAR(Table2[[#This Row],[Date ]])</f>
        <v>2025</v>
      </c>
      <c r="Q1811" s="257" t="str">
        <f>VLOOKUP(MONTH(Table2[[#This Row],[Date ]]),Months,2,0)</f>
        <v>July</v>
      </c>
      <c r="R1811" s="257" t="b">
        <f>COUNTIFS(Table2[Unique],Table2[[#This Row],[Unique]])&gt;1</f>
        <v>0</v>
      </c>
      <c r="S1811" s="257">
        <f>IF(Table2[[#This Row],[Status ]]="Solved",1,0)</f>
        <v>1</v>
      </c>
      <c r="T1811" s="257">
        <f>IF(Table2[[#This Row],[Status ]]="ongoing",1,0)</f>
        <v>0</v>
      </c>
    </row>
    <row r="1812" spans="1:20" x14ac:dyDescent="0.25">
      <c r="A1812" s="264">
        <v>5016716838</v>
      </c>
      <c r="B1812" s="269" t="str">
        <f>_xlfn.XLOOKUP(Table2[[#This Row],[K&amp;N REF ]],CAT_Details[Tracking Number],CAT_Details[S Ref],,0)</f>
        <v>20250715-S-70537</v>
      </c>
      <c r="C1812" s="270">
        <f>_xlfn.XLOOKUP(Table2[[#This Row],[K&amp;N REF ]],CAT_Details[Tracking Number],CAT_Details[TO Ref],,0)</f>
        <v>20250710759838</v>
      </c>
      <c r="D1812" s="270" t="str">
        <f>_xlfn.XLOOKUP(Table2[[#This Row],[K&amp;N REF ]],CAT_Details[Tracking Number],CAT_Details[Pickup Customer Name],,0)</f>
        <v>SVAB Hydraulik AB</v>
      </c>
      <c r="E1812" s="271" t="str">
        <f>_xlfn.XLOOKUP(Table2[[#This Row],[K&amp;N REF ]],CAT_Details[Tracking Number],CAT_Details[Delivery Country Code],,0)</f>
        <v>FR</v>
      </c>
      <c r="F1812" s="271">
        <f>_xlfn.XLOOKUP(Table2[[#This Row],[TO Ref]],CAT_Details[TO Ref],CAT_Details[Loc],,0)</f>
        <v>3705</v>
      </c>
      <c r="G1812" s="257" t="s">
        <v>44</v>
      </c>
      <c r="H1812" s="257" t="s">
        <v>35</v>
      </c>
      <c r="I1812" s="280">
        <v>45866</v>
      </c>
      <c r="J1812" s="257" t="s">
        <v>26</v>
      </c>
      <c r="K1812" s="257" t="s">
        <v>32</v>
      </c>
      <c r="L1812" s="280">
        <v>45866</v>
      </c>
      <c r="M1812" s="257" t="str">
        <f>IF(Table2[[#This Row],[Resolve Date]]="","ONGOING","SOLVED")</f>
        <v>SOLVED</v>
      </c>
      <c r="N1812" s="258" t="s">
        <v>30</v>
      </c>
      <c r="O1812" s="257" t="str">
        <f>Table2[[#This Row],[K&amp;N REF ]]&amp;Table2[[#This Row],[Issue type ]]</f>
        <v>5016716838NO LABELS</v>
      </c>
      <c r="P1812" s="257">
        <f>YEAR(Table2[[#This Row],[Date ]])</f>
        <v>2025</v>
      </c>
      <c r="Q1812" s="257" t="str">
        <f>VLOOKUP(MONTH(Table2[[#This Row],[Date ]]),Months,2,0)</f>
        <v>July</v>
      </c>
      <c r="R1812" s="257" t="b">
        <f>COUNTIFS(Table2[Unique],Table2[[#This Row],[Unique]])&gt;1</f>
        <v>0</v>
      </c>
      <c r="S1812" s="257">
        <f>IF(Table2[[#This Row],[Status ]]="Solved",1,0)</f>
        <v>1</v>
      </c>
      <c r="T1812" s="257">
        <f>IF(Table2[[#This Row],[Status ]]="ongoing",1,0)</f>
        <v>0</v>
      </c>
    </row>
    <row r="1813" spans="1:20" x14ac:dyDescent="0.25">
      <c r="A1813" s="264">
        <v>5016633327</v>
      </c>
      <c r="B1813" s="269" t="str">
        <f>_xlfn.XLOOKUP(Table2[[#This Row],[K&amp;N REF ]],CAT_Details[Tracking Number],CAT_Details[S Ref],,0)</f>
        <v>20250704-S-70480</v>
      </c>
      <c r="C1813" s="270">
        <f>_xlfn.XLOOKUP(Table2[[#This Row],[K&amp;N REF ]],CAT_Details[Tracking Number],CAT_Details[TO Ref],,0)</f>
        <v>20250703754998</v>
      </c>
      <c r="D1813" s="270" t="str">
        <f>_xlfn.XLOOKUP(Table2[[#This Row],[K&amp;N REF ]],CAT_Details[Tracking Number],CAT_Details[Pickup Customer Name],,0)</f>
        <v>Tridon Clamp Products Sp. z o.o.</v>
      </c>
      <c r="E1813" s="271" t="str">
        <f>_xlfn.XLOOKUP(Table2[[#This Row],[K&amp;N REF ]],CAT_Details[Tracking Number],CAT_Details[Delivery Country Code],,0)</f>
        <v>GB</v>
      </c>
      <c r="F1813" s="271" t="str">
        <f>_xlfn.XLOOKUP(Table2[[#This Row],[TO Ref]],CAT_Details[TO Ref],CAT_Details[Loc],,0)</f>
        <v>OYL1</v>
      </c>
      <c r="G1813" s="257" t="s">
        <v>221</v>
      </c>
      <c r="H1813" s="257" t="s">
        <v>49</v>
      </c>
      <c r="I1813" s="280">
        <v>45866</v>
      </c>
      <c r="J1813" s="257" t="s">
        <v>26</v>
      </c>
      <c r="K1813" s="257" t="s">
        <v>32</v>
      </c>
      <c r="L1813" s="280">
        <v>45866</v>
      </c>
      <c r="M1813" s="257" t="str">
        <f>IF(Table2[[#This Row],[Resolve Date]]="","ONGOING","SOLVED")</f>
        <v>SOLVED</v>
      </c>
      <c r="N1813" s="258" t="s">
        <v>30</v>
      </c>
      <c r="O1813" s="257" t="str">
        <f>Table2[[#This Row],[K&amp;N REF ]]&amp;Table2[[#This Row],[Issue type ]]</f>
        <v>5016633327XX LABELS</v>
      </c>
      <c r="P1813" s="257">
        <f>YEAR(Table2[[#This Row],[Date ]])</f>
        <v>2025</v>
      </c>
      <c r="Q1813" s="257" t="str">
        <f>VLOOKUP(MONTH(Table2[[#This Row],[Date ]]),Months,2,0)</f>
        <v>July</v>
      </c>
      <c r="R1813" s="257" t="b">
        <f>COUNTIFS(Table2[Unique],Table2[[#This Row],[Unique]])&gt;1</f>
        <v>0</v>
      </c>
      <c r="S1813" s="257">
        <f>IF(Table2[[#This Row],[Status ]]="Solved",1,0)</f>
        <v>1</v>
      </c>
      <c r="T1813" s="257">
        <f>IF(Table2[[#This Row],[Status ]]="ongoing",1,0)</f>
        <v>0</v>
      </c>
    </row>
    <row r="1814" spans="1:20" x14ac:dyDescent="0.25">
      <c r="A1814" s="264">
        <v>5016732437</v>
      </c>
      <c r="B1814" s="269" t="str">
        <f>_xlfn.XLOOKUP(Table2[[#This Row],[K&amp;N REF ]],CAT_Details[Tracking Number],CAT_Details[S Ref],,0)</f>
        <v>20250715-S-70436</v>
      </c>
      <c r="C1814" s="270">
        <f>_xlfn.XLOOKUP(Table2[[#This Row],[K&amp;N REF ]],CAT_Details[Tracking Number],CAT_Details[TO Ref],,0)</f>
        <v>20250715763024</v>
      </c>
      <c r="D1814" s="270" t="str">
        <f>_xlfn.XLOOKUP(Table2[[#This Row],[K&amp;N REF ]],CAT_Details[Tracking Number],CAT_Details[Pickup Customer Name],,0)</f>
        <v>Standard Motor Product Poland ( SMP Poland)</v>
      </c>
      <c r="E1814" s="271" t="str">
        <f>_xlfn.XLOOKUP(Table2[[#This Row],[K&amp;N REF ]],CAT_Details[Tracking Number],CAT_Details[Delivery Country Code],,0)</f>
        <v>GB</v>
      </c>
      <c r="F1814" s="271" t="str">
        <f>_xlfn.XLOOKUP(Table2[[#This Row],[TO Ref]],CAT_Details[TO Ref],CAT_Details[Loc],,0)</f>
        <v>DX01-L5</v>
      </c>
      <c r="G1814" s="257" t="s">
        <v>221</v>
      </c>
      <c r="H1814" s="257" t="s">
        <v>179</v>
      </c>
      <c r="I1814" s="280">
        <v>45866</v>
      </c>
      <c r="J1814" s="257" t="s">
        <v>26</v>
      </c>
      <c r="K1814" s="257" t="s">
        <v>32</v>
      </c>
      <c r="L1814" s="280">
        <v>45866</v>
      </c>
      <c r="M1814" s="257" t="str">
        <f>IF(Table2[[#This Row],[Resolve Date]]="","ONGOING","SOLVED")</f>
        <v>SOLVED</v>
      </c>
      <c r="N1814" s="258" t="s">
        <v>30</v>
      </c>
      <c r="O1814" s="257" t="str">
        <f>Table2[[#This Row],[K&amp;N REF ]]&amp;Table2[[#This Row],[Issue type ]]</f>
        <v xml:space="preserve">5016732437NOT SCANNABLE </v>
      </c>
      <c r="P1814" s="257">
        <f>YEAR(Table2[[#This Row],[Date ]])</f>
        <v>2025</v>
      </c>
      <c r="Q1814" s="257" t="str">
        <f>VLOOKUP(MONTH(Table2[[#This Row],[Date ]]),Months,2,0)</f>
        <v>July</v>
      </c>
      <c r="R1814" s="257" t="b">
        <f>COUNTIFS(Table2[Unique],Table2[[#This Row],[Unique]])&gt;1</f>
        <v>0</v>
      </c>
      <c r="S1814" s="257">
        <f>IF(Table2[[#This Row],[Status ]]="Solved",1,0)</f>
        <v>1</v>
      </c>
      <c r="T1814" s="257">
        <f>IF(Table2[[#This Row],[Status ]]="ongoing",1,0)</f>
        <v>0</v>
      </c>
    </row>
    <row r="1815" spans="1:20" x14ac:dyDescent="0.25">
      <c r="A1815" s="264">
        <v>5016732435</v>
      </c>
      <c r="B1815" s="269" t="str">
        <f>_xlfn.XLOOKUP(Table2[[#This Row],[K&amp;N REF ]],CAT_Details[Tracking Number],CAT_Details[S Ref],,0)</f>
        <v>20250715-S-70436</v>
      </c>
      <c r="C1815" s="270">
        <f>_xlfn.XLOOKUP(Table2[[#This Row],[K&amp;N REF ]],CAT_Details[Tracking Number],CAT_Details[TO Ref],,0)</f>
        <v>20250715763092</v>
      </c>
      <c r="D1815" s="270" t="str">
        <f>_xlfn.XLOOKUP(Table2[[#This Row],[K&amp;N REF ]],CAT_Details[Tracking Number],CAT_Details[Pickup Customer Name],,0)</f>
        <v>Standard Motor Product Poland ( SMP Poland)</v>
      </c>
      <c r="E1815" s="271" t="str">
        <f>_xlfn.XLOOKUP(Table2[[#This Row],[K&amp;N REF ]],CAT_Details[Tracking Number],CAT_Details[Delivery Country Code],,0)</f>
        <v>GB</v>
      </c>
      <c r="F1815" s="271" t="str">
        <f>_xlfn.XLOOKUP(Table2[[#This Row],[TO Ref]],CAT_Details[TO Ref],CAT_Details[Loc],,0)</f>
        <v>MY02</v>
      </c>
      <c r="G1815" s="257" t="s">
        <v>221</v>
      </c>
      <c r="H1815" s="257" t="s">
        <v>179</v>
      </c>
      <c r="I1815" s="280">
        <v>45866</v>
      </c>
      <c r="J1815" s="257" t="s">
        <v>26</v>
      </c>
      <c r="K1815" s="257" t="s">
        <v>32</v>
      </c>
      <c r="L1815" s="280">
        <v>45866</v>
      </c>
      <c r="M1815" s="257" t="str">
        <f>IF(Table2[[#This Row],[Resolve Date]]="","ONGOING","SOLVED")</f>
        <v>SOLVED</v>
      </c>
      <c r="N1815" s="258" t="s">
        <v>30</v>
      </c>
      <c r="O1815" s="257" t="str">
        <f>Table2[[#This Row],[K&amp;N REF ]]&amp;Table2[[#This Row],[Issue type ]]</f>
        <v xml:space="preserve">5016732435NOT SCANNABLE </v>
      </c>
      <c r="P1815" s="257">
        <f>YEAR(Table2[[#This Row],[Date ]])</f>
        <v>2025</v>
      </c>
      <c r="Q1815" s="257" t="str">
        <f>VLOOKUP(MONTH(Table2[[#This Row],[Date ]]),Months,2,0)</f>
        <v>July</v>
      </c>
      <c r="R1815" s="257" t="b">
        <f>COUNTIFS(Table2[Unique],Table2[[#This Row],[Unique]])&gt;1</f>
        <v>0</v>
      </c>
      <c r="S1815" s="257">
        <f>IF(Table2[[#This Row],[Status ]]="Solved",1,0)</f>
        <v>1</v>
      </c>
      <c r="T1815" s="257">
        <f>IF(Table2[[#This Row],[Status ]]="ongoing",1,0)</f>
        <v>0</v>
      </c>
    </row>
    <row r="1816" spans="1:20" x14ac:dyDescent="0.25">
      <c r="A1816" s="264">
        <v>5016732436</v>
      </c>
      <c r="B1816" s="269" t="str">
        <f>_xlfn.XLOOKUP(Table2[[#This Row],[K&amp;N REF ]],CAT_Details[Tracking Number],CAT_Details[S Ref],,0)</f>
        <v>20250715-S-70436</v>
      </c>
      <c r="C1816" s="270">
        <f>_xlfn.XLOOKUP(Table2[[#This Row],[K&amp;N REF ]],CAT_Details[Tracking Number],CAT_Details[TO Ref],,0)</f>
        <v>20250715763151</v>
      </c>
      <c r="D1816" s="270" t="str">
        <f>_xlfn.XLOOKUP(Table2[[#This Row],[K&amp;N REF ]],CAT_Details[Tracking Number],CAT_Details[Pickup Customer Name],,0)</f>
        <v>Standard Motor Product Poland ( SMP Poland)</v>
      </c>
      <c r="E1816" s="271" t="str">
        <f>_xlfn.XLOOKUP(Table2[[#This Row],[K&amp;N REF ]],CAT_Details[Tracking Number],CAT_Details[Delivery Country Code],,0)</f>
        <v>GB</v>
      </c>
      <c r="F1816" s="271" t="str">
        <f>_xlfn.XLOOKUP(Table2[[#This Row],[TO Ref]],CAT_Details[TO Ref],CAT_Details[Loc],,0)</f>
        <v>OYL1</v>
      </c>
      <c r="G1816" s="257" t="s">
        <v>221</v>
      </c>
      <c r="H1816" s="257" t="s">
        <v>179</v>
      </c>
      <c r="I1816" s="280">
        <v>45866</v>
      </c>
      <c r="J1816" s="257" t="s">
        <v>26</v>
      </c>
      <c r="K1816" s="257" t="s">
        <v>32</v>
      </c>
      <c r="L1816" s="280">
        <v>45866</v>
      </c>
      <c r="M1816" s="257" t="str">
        <f>IF(Table2[[#This Row],[Resolve Date]]="","ONGOING","SOLVED")</f>
        <v>SOLVED</v>
      </c>
      <c r="N1816" s="258" t="s">
        <v>30</v>
      </c>
      <c r="O1816" s="257" t="str">
        <f>Table2[[#This Row],[K&amp;N REF ]]&amp;Table2[[#This Row],[Issue type ]]</f>
        <v xml:space="preserve">5016732436NOT SCANNABLE </v>
      </c>
      <c r="P1816" s="257">
        <f>YEAR(Table2[[#This Row],[Date ]])</f>
        <v>2025</v>
      </c>
      <c r="Q1816" s="257" t="str">
        <f>VLOOKUP(MONTH(Table2[[#This Row],[Date ]]),Months,2,0)</f>
        <v>July</v>
      </c>
      <c r="R1816" s="257" t="b">
        <f>COUNTIFS(Table2[Unique],Table2[[#This Row],[Unique]])&gt;1</f>
        <v>0</v>
      </c>
      <c r="S1816" s="257">
        <f>IF(Table2[[#This Row],[Status ]]="Solved",1,0)</f>
        <v>1</v>
      </c>
      <c r="T1816" s="257">
        <f>IF(Table2[[#This Row],[Status ]]="ongoing",1,0)</f>
        <v>0</v>
      </c>
    </row>
    <row r="1817" spans="1:20" x14ac:dyDescent="0.25">
      <c r="A1817" s="264">
        <v>5016732438</v>
      </c>
      <c r="B1817" s="269" t="str">
        <f>_xlfn.XLOOKUP(Table2[[#This Row],[K&amp;N REF ]],CAT_Details[Tracking Number],CAT_Details[S Ref],,0)</f>
        <v>20250715-S-70436</v>
      </c>
      <c r="C1817" s="270">
        <f>_xlfn.XLOOKUP(Table2[[#This Row],[K&amp;N REF ]],CAT_Details[Tracking Number],CAT_Details[TO Ref],,0)</f>
        <v>20250715763177</v>
      </c>
      <c r="D1817" s="270" t="str">
        <f>_xlfn.XLOOKUP(Table2[[#This Row],[K&amp;N REF ]],CAT_Details[Tracking Number],CAT_Details[Pickup Customer Name],,0)</f>
        <v>Standard Motor Product Poland ( SMP Poland)</v>
      </c>
      <c r="E1817" s="271" t="str">
        <f>_xlfn.XLOOKUP(Table2[[#This Row],[K&amp;N REF ]],CAT_Details[Tracking Number],CAT_Details[Delivery Country Code],,0)</f>
        <v>GB</v>
      </c>
      <c r="F1817" s="271" t="str">
        <f>_xlfn.XLOOKUP(Table2[[#This Row],[TO Ref]],CAT_Details[TO Ref],CAT_Details[Loc],,0)</f>
        <v>MZ02</v>
      </c>
      <c r="G1817" s="257" t="s">
        <v>221</v>
      </c>
      <c r="H1817" s="257" t="s">
        <v>179</v>
      </c>
      <c r="I1817" s="280">
        <v>45866</v>
      </c>
      <c r="J1817" s="257" t="s">
        <v>26</v>
      </c>
      <c r="K1817" s="257" t="s">
        <v>32</v>
      </c>
      <c r="L1817" s="280">
        <v>45866</v>
      </c>
      <c r="M1817" s="257" t="str">
        <f>IF(Table2[[#This Row],[Resolve Date]]="","ONGOING","SOLVED")</f>
        <v>SOLVED</v>
      </c>
      <c r="N1817" s="258" t="s">
        <v>30</v>
      </c>
      <c r="O1817" s="257" t="str">
        <f>Table2[[#This Row],[K&amp;N REF ]]&amp;Table2[[#This Row],[Issue type ]]</f>
        <v xml:space="preserve">5016732438NOT SCANNABLE </v>
      </c>
      <c r="P1817" s="257">
        <f>YEAR(Table2[[#This Row],[Date ]])</f>
        <v>2025</v>
      </c>
      <c r="Q1817" s="257" t="str">
        <f>VLOOKUP(MONTH(Table2[[#This Row],[Date ]]),Months,2,0)</f>
        <v>July</v>
      </c>
      <c r="R1817" s="257" t="b">
        <f>COUNTIFS(Table2[Unique],Table2[[#This Row],[Unique]])&gt;1</f>
        <v>0</v>
      </c>
      <c r="S1817" s="257">
        <f>IF(Table2[[#This Row],[Status ]]="Solved",1,0)</f>
        <v>1</v>
      </c>
      <c r="T1817" s="257">
        <f>IF(Table2[[#This Row],[Status ]]="ongoing",1,0)</f>
        <v>0</v>
      </c>
    </row>
    <row r="1818" spans="1:20" x14ac:dyDescent="0.25">
      <c r="A1818" s="264">
        <v>5016789112</v>
      </c>
      <c r="B1818" s="269" t="str">
        <f>_xlfn.XLOOKUP(Table2[[#This Row],[K&amp;N REF ]],CAT_Details[Tracking Number],CAT_Details[S Ref],,0)</f>
        <v>20250718-S-70210</v>
      </c>
      <c r="C1818" s="270">
        <f>_xlfn.XLOOKUP(Table2[[#This Row],[K&amp;N REF ]],CAT_Details[Tracking Number],CAT_Details[TO Ref],,0)</f>
        <v>20250718766069</v>
      </c>
      <c r="D1818" s="270" t="str">
        <f>_xlfn.XLOOKUP(Table2[[#This Row],[K&amp;N REF ]],CAT_Details[Tracking Number],CAT_Details[Pickup Customer Name],,0)</f>
        <v>Elring Klinger Ag</v>
      </c>
      <c r="E1818" s="271" t="str">
        <f>_xlfn.XLOOKUP(Table2[[#This Row],[K&amp;N REF ]],CAT_Details[Tracking Number],CAT_Details[Delivery Country Code],,0)</f>
        <v>GB</v>
      </c>
      <c r="F1818" s="271" t="str">
        <f>_xlfn.XLOOKUP(Table2[[#This Row],[TO Ref]],CAT_Details[TO Ref],CAT_Details[Loc],,0)</f>
        <v>DX01-L5</v>
      </c>
      <c r="G1818" s="257" t="s">
        <v>34</v>
      </c>
      <c r="H1818" s="257" t="s">
        <v>29</v>
      </c>
      <c r="I1818" s="280">
        <v>45866</v>
      </c>
      <c r="J1818" s="257" t="s">
        <v>26</v>
      </c>
      <c r="K1818" s="257" t="s">
        <v>32</v>
      </c>
      <c r="L1818" s="280">
        <v>45866</v>
      </c>
      <c r="M1818" s="257" t="str">
        <f>IF(Table2[[#This Row],[Resolve Date]]="","ONGOING","SOLVED")</f>
        <v>SOLVED</v>
      </c>
      <c r="N1818" s="258" t="s">
        <v>30</v>
      </c>
      <c r="O1818" s="257" t="str">
        <f>Table2[[#This Row],[K&amp;N REF ]]&amp;Table2[[#This Row],[Issue type ]]</f>
        <v>5016789112DAMAGED LABEL</v>
      </c>
      <c r="P1818" s="257">
        <f>YEAR(Table2[[#This Row],[Date ]])</f>
        <v>2025</v>
      </c>
      <c r="Q1818" s="257" t="str">
        <f>VLOOKUP(MONTH(Table2[[#This Row],[Date ]]),Months,2,0)</f>
        <v>July</v>
      </c>
      <c r="R1818" s="257" t="b">
        <f>COUNTIFS(Table2[Unique],Table2[[#This Row],[Unique]])&gt;1</f>
        <v>0</v>
      </c>
      <c r="S1818" s="257">
        <f>IF(Table2[[#This Row],[Status ]]="Solved",1,0)</f>
        <v>1</v>
      </c>
      <c r="T1818" s="257">
        <f>IF(Table2[[#This Row],[Status ]]="ongoing",1,0)</f>
        <v>0</v>
      </c>
    </row>
    <row r="1819" spans="1:20" x14ac:dyDescent="0.25">
      <c r="A1819" s="264">
        <v>5016789112</v>
      </c>
      <c r="B1819" s="269" t="str">
        <f>_xlfn.XLOOKUP(Table2[[#This Row],[K&amp;N REF ]],CAT_Details[Tracking Number],CAT_Details[S Ref],,0)</f>
        <v>20250718-S-70210</v>
      </c>
      <c r="C1819" s="270">
        <f>_xlfn.XLOOKUP(Table2[[#This Row],[K&amp;N REF ]],CAT_Details[Tracking Number],CAT_Details[TO Ref],,0)</f>
        <v>20250718766069</v>
      </c>
      <c r="D1819" s="270" t="str">
        <f>_xlfn.XLOOKUP(Table2[[#This Row],[K&amp;N REF ]],CAT_Details[Tracking Number],CAT_Details[Pickup Customer Name],,0)</f>
        <v>Elring Klinger Ag</v>
      </c>
      <c r="E1819" s="271" t="str">
        <f>_xlfn.XLOOKUP(Table2[[#This Row],[K&amp;N REF ]],CAT_Details[Tracking Number],CAT_Details[Delivery Country Code],,0)</f>
        <v>GB</v>
      </c>
      <c r="F1819" s="271" t="str">
        <f>_xlfn.XLOOKUP(Table2[[#This Row],[TO Ref]],CAT_Details[TO Ref],CAT_Details[Loc],,0)</f>
        <v>DX01-L5</v>
      </c>
      <c r="G1819" s="257" t="s">
        <v>34</v>
      </c>
      <c r="H1819" s="257" t="s">
        <v>31</v>
      </c>
      <c r="I1819" s="280">
        <v>45866</v>
      </c>
      <c r="J1819" s="257" t="s">
        <v>26</v>
      </c>
      <c r="K1819" s="257" t="s">
        <v>32</v>
      </c>
      <c r="L1819" s="280">
        <v>45866</v>
      </c>
      <c r="M1819" s="257" t="str">
        <f>IF(Table2[[#This Row],[Resolve Date]]="","ONGOING","SOLVED")</f>
        <v>SOLVED</v>
      </c>
      <c r="N1819" s="258" t="s">
        <v>30</v>
      </c>
      <c r="O1819" s="257" t="str">
        <f>Table2[[#This Row],[K&amp;N REF ]]&amp;Table2[[#This Row],[Issue type ]]</f>
        <v>5016789112MISSING LABELS ON SOME UNITS</v>
      </c>
      <c r="P1819" s="257">
        <f>YEAR(Table2[[#This Row],[Date ]])</f>
        <v>2025</v>
      </c>
      <c r="Q1819" s="257" t="str">
        <f>VLOOKUP(MONTH(Table2[[#This Row],[Date ]]),Months,2,0)</f>
        <v>July</v>
      </c>
      <c r="R1819" s="257" t="b">
        <f>COUNTIFS(Table2[Unique],Table2[[#This Row],[Unique]])&gt;1</f>
        <v>0</v>
      </c>
      <c r="S1819" s="257">
        <f>IF(Table2[[#This Row],[Status ]]="Solved",1,0)</f>
        <v>1</v>
      </c>
      <c r="T1819" s="257">
        <f>IF(Table2[[#This Row],[Status ]]="ongoing",1,0)</f>
        <v>0</v>
      </c>
    </row>
    <row r="1820" spans="1:20" x14ac:dyDescent="0.25">
      <c r="A1820" s="264">
        <v>5016789112</v>
      </c>
      <c r="B1820" s="269" t="str">
        <f>_xlfn.XLOOKUP(Table2[[#This Row],[K&amp;N REF ]],CAT_Details[Tracking Number],CAT_Details[S Ref],,0)</f>
        <v>20250718-S-70210</v>
      </c>
      <c r="C1820" s="270">
        <f>_xlfn.XLOOKUP(Table2[[#This Row],[K&amp;N REF ]],CAT_Details[Tracking Number],CAT_Details[TO Ref],,0)</f>
        <v>20250718766069</v>
      </c>
      <c r="D1820" s="270" t="str">
        <f>_xlfn.XLOOKUP(Table2[[#This Row],[K&amp;N REF ]],CAT_Details[Tracking Number],CAT_Details[Pickup Customer Name],,0)</f>
        <v>Elring Klinger Ag</v>
      </c>
      <c r="E1820" s="271" t="str">
        <f>_xlfn.XLOOKUP(Table2[[#This Row],[K&amp;N REF ]],CAT_Details[Tracking Number],CAT_Details[Delivery Country Code],,0)</f>
        <v>GB</v>
      </c>
      <c r="F1820" s="271" t="str">
        <f>_xlfn.XLOOKUP(Table2[[#This Row],[TO Ref]],CAT_Details[TO Ref],CAT_Details[Loc],,0)</f>
        <v>DX01-L5</v>
      </c>
      <c r="G1820" s="257" t="s">
        <v>34</v>
      </c>
      <c r="H1820" s="257" t="s">
        <v>42</v>
      </c>
      <c r="I1820" s="280">
        <v>45866</v>
      </c>
      <c r="J1820" s="257" t="s">
        <v>45</v>
      </c>
      <c r="K1820" s="257" t="s">
        <v>32</v>
      </c>
      <c r="L1820" s="280">
        <v>45866</v>
      </c>
      <c r="M1820" s="257" t="str">
        <f>IF(Table2[[#This Row],[Resolve Date]]="","ONGOING","SOLVED")</f>
        <v>SOLVED</v>
      </c>
      <c r="N1820" s="258" t="s">
        <v>30</v>
      </c>
      <c r="O1820" s="257" t="str">
        <f>Table2[[#This Row],[K&amp;N REF ]]&amp;Table2[[#This Row],[Issue type ]]</f>
        <v>5016789112AMOUNT</v>
      </c>
      <c r="P1820" s="257">
        <f>YEAR(Table2[[#This Row],[Date ]])</f>
        <v>2025</v>
      </c>
      <c r="Q1820" s="257" t="str">
        <f>VLOOKUP(MONTH(Table2[[#This Row],[Date ]]),Months,2,0)</f>
        <v>July</v>
      </c>
      <c r="R1820" s="257" t="b">
        <f>COUNTIFS(Table2[Unique],Table2[[#This Row],[Unique]])&gt;1</f>
        <v>0</v>
      </c>
      <c r="S1820" s="257">
        <f>IF(Table2[[#This Row],[Status ]]="Solved",1,0)</f>
        <v>1</v>
      </c>
      <c r="T1820" s="257">
        <f>IF(Table2[[#This Row],[Status ]]="ongoing",1,0)</f>
        <v>0</v>
      </c>
    </row>
    <row r="1821" spans="1:20" x14ac:dyDescent="0.25">
      <c r="A1821" s="264">
        <v>5016789059</v>
      </c>
      <c r="B1821" s="269" t="str">
        <f>_xlfn.XLOOKUP(Table2[[#This Row],[K&amp;N REF ]],CAT_Details[Tracking Number],CAT_Details[S Ref],,0)</f>
        <v>20250718-S-70181</v>
      </c>
      <c r="C1821" s="270">
        <f>_xlfn.XLOOKUP(Table2[[#This Row],[K&amp;N REF ]],CAT_Details[Tracking Number],CAT_Details[TO Ref],,0)</f>
        <v>20250718766517</v>
      </c>
      <c r="D1821" s="270" t="str">
        <f>_xlfn.XLOOKUP(Table2[[#This Row],[K&amp;N REF ]],CAT_Details[Tracking Number],CAT_Details[Pickup Customer Name],,0)</f>
        <v>FRITZMEIER Systems GmbH</v>
      </c>
      <c r="E1821" s="271" t="str">
        <f>_xlfn.XLOOKUP(Table2[[#This Row],[K&amp;N REF ]],CAT_Details[Tracking Number],CAT_Details[Delivery Country Code],,0)</f>
        <v>GB</v>
      </c>
      <c r="F1821" s="271" t="str">
        <f>_xlfn.XLOOKUP(Table2[[#This Row],[TO Ref]],CAT_Details[TO Ref],CAT_Details[Loc],,0)</f>
        <v>ES01</v>
      </c>
      <c r="G1821" s="257" t="s">
        <v>34</v>
      </c>
      <c r="H1821" s="257" t="s">
        <v>31</v>
      </c>
      <c r="I1821" s="280">
        <v>45866</v>
      </c>
      <c r="J1821" s="257" t="s">
        <v>26</v>
      </c>
      <c r="K1821" s="257" t="s">
        <v>32</v>
      </c>
      <c r="L1821" s="280">
        <v>45866</v>
      </c>
      <c r="M1821" s="257" t="str">
        <f>IF(Table2[[#This Row],[Resolve Date]]="","ONGOING","SOLVED")</f>
        <v>SOLVED</v>
      </c>
      <c r="N1821" s="258" t="s">
        <v>30</v>
      </c>
      <c r="O1821" s="257" t="str">
        <f>Table2[[#This Row],[K&amp;N REF ]]&amp;Table2[[#This Row],[Issue type ]]</f>
        <v>5016789059MISSING LABELS ON SOME UNITS</v>
      </c>
      <c r="P1821" s="257">
        <f>YEAR(Table2[[#This Row],[Date ]])</f>
        <v>2025</v>
      </c>
      <c r="Q1821" s="257" t="str">
        <f>VLOOKUP(MONTH(Table2[[#This Row],[Date ]]),Months,2,0)</f>
        <v>July</v>
      </c>
      <c r="R1821" s="257" t="b">
        <f>COUNTIFS(Table2[Unique],Table2[[#This Row],[Unique]])&gt;1</f>
        <v>0</v>
      </c>
      <c r="S1821" s="257">
        <f>IF(Table2[[#This Row],[Status ]]="Solved",1,0)</f>
        <v>1</v>
      </c>
      <c r="T1821" s="257">
        <f>IF(Table2[[#This Row],[Status ]]="ongoing",1,0)</f>
        <v>0</v>
      </c>
    </row>
    <row r="1822" spans="1:20" x14ac:dyDescent="0.25">
      <c r="A1822" s="268">
        <v>5016804343</v>
      </c>
      <c r="B1822" s="269" t="str">
        <f>_xlfn.XLOOKUP(Table2[[#This Row],[K&amp;N REF ]],CAT_Details[Tracking Number],CAT_Details[S Ref],,0)</f>
        <v>20250721-S-70105</v>
      </c>
      <c r="C1822" s="270">
        <f>_xlfn.XLOOKUP(Table2[[#This Row],[K&amp;N REF ]],CAT_Details[Tracking Number],CAT_Details[TO Ref],,0)</f>
        <v>20250721766988</v>
      </c>
      <c r="D1822" s="270" t="str">
        <f>_xlfn.XLOOKUP(Table2[[#This Row],[K&amp;N REF ]],CAT_Details[Tracking Number],CAT_Details[Pickup Customer Name],,0)</f>
        <v>WINKELMANN MSR TECHNOLOGY GMBH</v>
      </c>
      <c r="E1822" s="271" t="str">
        <f>_xlfn.XLOOKUP(Table2[[#This Row],[K&amp;N REF ]],CAT_Details[Tracking Number],CAT_Details[Delivery Country Code],,0)</f>
        <v>GB</v>
      </c>
      <c r="F1822" s="271" t="str">
        <f>_xlfn.XLOOKUP(Table2[[#This Row],[TO Ref]],CAT_Details[TO Ref],CAT_Details[Loc],,0)</f>
        <v>DK-BM01</v>
      </c>
      <c r="G1822" s="257" t="s">
        <v>226</v>
      </c>
      <c r="H1822" s="257" t="s">
        <v>35</v>
      </c>
      <c r="I1822" s="280">
        <v>45866</v>
      </c>
      <c r="J1822" s="257" t="s">
        <v>26</v>
      </c>
      <c r="K1822" s="257" t="s">
        <v>32</v>
      </c>
      <c r="L1822" s="280">
        <v>45866</v>
      </c>
      <c r="M1822" s="257" t="str">
        <f>IF(Table2[[#This Row],[Resolve Date]]="","ONGOING","SOLVED")</f>
        <v>SOLVED</v>
      </c>
      <c r="N1822" s="258" t="s">
        <v>30</v>
      </c>
      <c r="O1822" s="257" t="str">
        <f>Table2[[#This Row],[K&amp;N REF ]]&amp;Table2[[#This Row],[Issue type ]]</f>
        <v>5016804343NO LABELS</v>
      </c>
      <c r="P1822" s="257">
        <f>YEAR(Table2[[#This Row],[Date ]])</f>
        <v>2025</v>
      </c>
      <c r="Q1822" s="257" t="str">
        <f>VLOOKUP(MONTH(Table2[[#This Row],[Date ]]),Months,2,0)</f>
        <v>July</v>
      </c>
      <c r="R1822" s="257" t="b">
        <f>COUNTIFS(Table2[Unique],Table2[[#This Row],[Unique]])&gt;1</f>
        <v>0</v>
      </c>
      <c r="S1822" s="257">
        <f>IF(Table2[[#This Row],[Status ]]="Solved",1,0)</f>
        <v>1</v>
      </c>
      <c r="T1822" s="257">
        <f>IF(Table2[[#This Row],[Status ]]="ongoing",1,0)</f>
        <v>0</v>
      </c>
    </row>
    <row r="1823" spans="1:20" x14ac:dyDescent="0.25">
      <c r="A1823" s="264">
        <v>5016789093</v>
      </c>
      <c r="B1823" s="269" t="str">
        <f>_xlfn.XLOOKUP(Table2[[#This Row],[K&amp;N REF ]],CAT_Details[Tracking Number],CAT_Details[S Ref],,0)</f>
        <v>20250721-S-70081</v>
      </c>
      <c r="C1823" s="270">
        <f>_xlfn.XLOOKUP(Table2[[#This Row],[K&amp;N REF ]],CAT_Details[Tracking Number],CAT_Details[TO Ref],,0)</f>
        <v>20250721767045</v>
      </c>
      <c r="D1823" s="270" t="str">
        <f>_xlfn.XLOOKUP(Table2[[#This Row],[K&amp;N REF ]],CAT_Details[Tracking Number],CAT_Details[Pickup Customer Name],,0)</f>
        <v>Tenneco Zwickau GmbH</v>
      </c>
      <c r="E1823" s="271" t="str">
        <f>_xlfn.XLOOKUP(Table2[[#This Row],[K&amp;N REF ]],CAT_Details[Tracking Number],CAT_Details[Delivery Country Code],,0)</f>
        <v>GB</v>
      </c>
      <c r="F1823" s="271" t="str">
        <f>_xlfn.XLOOKUP(Table2[[#This Row],[TO Ref]],CAT_Details[TO Ref],CAT_Details[Loc],,0)</f>
        <v>DX01-L5</v>
      </c>
      <c r="G1823" s="257" t="s">
        <v>34</v>
      </c>
      <c r="H1823" s="257" t="s">
        <v>35</v>
      </c>
      <c r="I1823" s="280">
        <v>45866</v>
      </c>
      <c r="J1823" s="257" t="s">
        <v>26</v>
      </c>
      <c r="K1823" s="257" t="s">
        <v>32</v>
      </c>
      <c r="L1823" s="280">
        <v>45866</v>
      </c>
      <c r="M1823" s="257" t="str">
        <f>IF(Table2[[#This Row],[Resolve Date]]="","ONGOING","SOLVED")</f>
        <v>SOLVED</v>
      </c>
      <c r="N1823" s="258" t="s">
        <v>30</v>
      </c>
      <c r="O1823" s="257" t="str">
        <f>Table2[[#This Row],[K&amp;N REF ]]&amp;Table2[[#This Row],[Issue type ]]</f>
        <v>5016789093NO LABELS</v>
      </c>
      <c r="P1823" s="257">
        <f>YEAR(Table2[[#This Row],[Date ]])</f>
        <v>2025</v>
      </c>
      <c r="Q1823" s="257" t="str">
        <f>VLOOKUP(MONTH(Table2[[#This Row],[Date ]]),Months,2,0)</f>
        <v>July</v>
      </c>
      <c r="R1823" s="257" t="b">
        <f>COUNTIFS(Table2[Unique],Table2[[#This Row],[Unique]])&gt;1</f>
        <v>0</v>
      </c>
      <c r="S1823" s="257">
        <f>IF(Table2[[#This Row],[Status ]]="Solved",1,0)</f>
        <v>1</v>
      </c>
      <c r="T1823" s="257">
        <f>IF(Table2[[#This Row],[Status ]]="ongoing",1,0)</f>
        <v>0</v>
      </c>
    </row>
    <row r="1824" spans="1:20" x14ac:dyDescent="0.25">
      <c r="A1824" s="264">
        <v>5016789253</v>
      </c>
      <c r="B1824" s="269" t="str">
        <f>_xlfn.XLOOKUP(Table2[[#This Row],[K&amp;N REF ]],CAT_Details[Tracking Number],CAT_Details[S Ref],,0)</f>
        <v>20250721-S-70198</v>
      </c>
      <c r="C1824" s="270">
        <f>_xlfn.XLOOKUP(Table2[[#This Row],[K&amp;N REF ]],CAT_Details[Tracking Number],CAT_Details[TO Ref],,0)</f>
        <v>20250721766923</v>
      </c>
      <c r="D1824" s="270" t="str">
        <f>_xlfn.XLOOKUP(Table2[[#This Row],[K&amp;N REF ]],CAT_Details[Tracking Number],CAT_Details[Pickup Customer Name],,0)</f>
        <v>Galba Srl</v>
      </c>
      <c r="E1824" s="271" t="str">
        <f>_xlfn.XLOOKUP(Table2[[#This Row],[K&amp;N REF ]],CAT_Details[Tracking Number],CAT_Details[Delivery Country Code],,0)</f>
        <v>GB</v>
      </c>
      <c r="F1824" s="271" t="str">
        <f>_xlfn.XLOOKUP(Table2[[#This Row],[TO Ref]],CAT_Details[TO Ref],CAT_Details[Loc],,0)</f>
        <v>DK-BM01</v>
      </c>
      <c r="G1824" s="257" t="s">
        <v>24</v>
      </c>
      <c r="H1824" s="257" t="s">
        <v>31</v>
      </c>
      <c r="I1824" s="280">
        <v>45867</v>
      </c>
      <c r="J1824" s="257" t="s">
        <v>26</v>
      </c>
      <c r="K1824" s="257" t="s">
        <v>32</v>
      </c>
      <c r="L1824" s="280">
        <v>45867</v>
      </c>
      <c r="M1824" s="257" t="str">
        <f>IF(Table2[[#This Row],[Resolve Date]]="","ONGOING","SOLVED")</f>
        <v>SOLVED</v>
      </c>
      <c r="N1824" s="258" t="s">
        <v>30</v>
      </c>
      <c r="O1824" s="257" t="str">
        <f>Table2[[#This Row],[K&amp;N REF ]]&amp;Table2[[#This Row],[Issue type ]]</f>
        <v>5016789253MISSING LABELS ON SOME UNITS</v>
      </c>
      <c r="P1824" s="257">
        <f>YEAR(Table2[[#This Row],[Date ]])</f>
        <v>2025</v>
      </c>
      <c r="Q1824" s="257" t="str">
        <f>VLOOKUP(MONTH(Table2[[#This Row],[Date ]]),Months,2,0)</f>
        <v>July</v>
      </c>
      <c r="R1824" s="257" t="b">
        <f>COUNTIFS(Table2[Unique],Table2[[#This Row],[Unique]])&gt;1</f>
        <v>0</v>
      </c>
      <c r="S1824" s="257">
        <f>IF(Table2[[#This Row],[Status ]]="Solved",1,0)</f>
        <v>1</v>
      </c>
      <c r="T1824" s="257">
        <f>IF(Table2[[#This Row],[Status ]]="ongoing",1,0)</f>
        <v>0</v>
      </c>
    </row>
    <row r="1825" spans="1:20" x14ac:dyDescent="0.25">
      <c r="A1825" s="264">
        <v>5016819009</v>
      </c>
      <c r="B1825" s="269" t="str">
        <f>_xlfn.XLOOKUP(Table2[[#This Row],[K&amp;N REF ]],CAT_Details[Tracking Number],CAT_Details[S Ref],,0)</f>
        <v>20250718-S-70208</v>
      </c>
      <c r="C1825" s="270">
        <f>_xlfn.XLOOKUP(Table2[[#This Row],[K&amp;N REF ]],CAT_Details[Tracking Number],CAT_Details[TO Ref],,0)</f>
        <v>20250716764346</v>
      </c>
      <c r="D1825" s="270" t="str">
        <f>_xlfn.XLOOKUP(Table2[[#This Row],[K&amp;N REF ]],CAT_Details[Tracking Number],CAT_Details[Pickup Customer Name],,0)</f>
        <v>KELLER AND KALMBACH GMBH</v>
      </c>
      <c r="E1825" s="271" t="str">
        <f>_xlfn.XLOOKUP(Table2[[#This Row],[K&amp;N REF ]],CAT_Details[Tracking Number],CAT_Details[Delivery Country Code],,0)</f>
        <v>GB</v>
      </c>
      <c r="F1825" s="271" t="str">
        <f>_xlfn.XLOOKUP(Table2[[#This Row],[TO Ref]],CAT_Details[TO Ref],CAT_Details[Loc],,0)</f>
        <v>OYL1</v>
      </c>
      <c r="G1825" s="257" t="s">
        <v>34</v>
      </c>
      <c r="H1825" s="257" t="s">
        <v>31</v>
      </c>
      <c r="I1825" s="280">
        <v>45867</v>
      </c>
      <c r="J1825" s="257" t="s">
        <v>26</v>
      </c>
      <c r="K1825" s="257" t="s">
        <v>32</v>
      </c>
      <c r="L1825" s="280">
        <v>45867</v>
      </c>
      <c r="M1825" s="257" t="str">
        <f>IF(Table2[[#This Row],[Resolve Date]]="","ONGOING","SOLVED")</f>
        <v>SOLVED</v>
      </c>
      <c r="N1825" s="258" t="s">
        <v>30</v>
      </c>
      <c r="O1825" s="257" t="str">
        <f>Table2[[#This Row],[K&amp;N REF ]]&amp;Table2[[#This Row],[Issue type ]]</f>
        <v>5016819009MISSING LABELS ON SOME UNITS</v>
      </c>
      <c r="P1825" s="257">
        <f>YEAR(Table2[[#This Row],[Date ]])</f>
        <v>2025</v>
      </c>
      <c r="Q1825" s="257" t="str">
        <f>VLOOKUP(MONTH(Table2[[#This Row],[Date ]]),Months,2,0)</f>
        <v>July</v>
      </c>
      <c r="R1825" s="257" t="b">
        <f>COUNTIFS(Table2[Unique],Table2[[#This Row],[Unique]])&gt;1</f>
        <v>0</v>
      </c>
      <c r="S1825" s="257">
        <f>IF(Table2[[#This Row],[Status ]]="Solved",1,0)</f>
        <v>1</v>
      </c>
      <c r="T1825" s="257">
        <f>IF(Table2[[#This Row],[Status ]]="ongoing",1,0)</f>
        <v>0</v>
      </c>
    </row>
    <row r="1826" spans="1:20" x14ac:dyDescent="0.25">
      <c r="A1826" s="264">
        <v>5016804073</v>
      </c>
      <c r="B1826" s="269" t="str">
        <f>_xlfn.XLOOKUP(Table2[[#This Row],[K&amp;N REF ]],CAT_Details[Tracking Number],CAT_Details[S Ref],,0)</f>
        <v>20250721-S-70308</v>
      </c>
      <c r="C1826" s="270">
        <f>_xlfn.XLOOKUP(Table2[[#This Row],[K&amp;N REF ]],CAT_Details[Tracking Number],CAT_Details[TO Ref],,0)</f>
        <v>20250721767429</v>
      </c>
      <c r="D1826" s="270" t="str">
        <f>_xlfn.XLOOKUP(Table2[[#This Row],[K&amp;N REF ]],CAT_Details[Tracking Number],CAT_Details[Pickup Customer Name],,0)</f>
        <v>Elso</v>
      </c>
      <c r="E1826" s="271" t="str">
        <f>_xlfn.XLOOKUP(Table2[[#This Row],[K&amp;N REF ]],CAT_Details[Tracking Number],CAT_Details[Delivery Country Code],,0)</f>
        <v>GB</v>
      </c>
      <c r="F1826" s="271" t="str">
        <f>_xlfn.XLOOKUP(Table2[[#This Row],[TO Ref]],CAT_Details[TO Ref],CAT_Details[Loc],,0)</f>
        <v>DK-BM01</v>
      </c>
      <c r="G1826" s="257" t="s">
        <v>34</v>
      </c>
      <c r="H1826" s="257" t="s">
        <v>197</v>
      </c>
      <c r="I1826" s="280">
        <v>45867</v>
      </c>
      <c r="J1826" s="257" t="s">
        <v>26</v>
      </c>
      <c r="K1826" s="257" t="s">
        <v>32</v>
      </c>
      <c r="L1826" s="280">
        <v>45869</v>
      </c>
      <c r="M1826" s="257" t="str">
        <f>IF(Table2[[#This Row],[Resolve Date]]="","ONGOING","SOLVED")</f>
        <v>SOLVED</v>
      </c>
      <c r="N1826" s="258" t="s">
        <v>238</v>
      </c>
      <c r="O1826" s="257" t="str">
        <f>Table2[[#This Row],[K&amp;N REF ]]&amp;Table2[[#This Row],[Issue type ]]</f>
        <v>5016804073MANCO</v>
      </c>
      <c r="P1826" s="257">
        <f>YEAR(Table2[[#This Row],[Date ]])</f>
        <v>2025</v>
      </c>
      <c r="Q1826" s="257" t="str">
        <f>VLOOKUP(MONTH(Table2[[#This Row],[Date ]]),Months,2,0)</f>
        <v>July</v>
      </c>
      <c r="R1826" s="257" t="b">
        <f>COUNTIFS(Table2[Unique],Table2[[#This Row],[Unique]])&gt;1</f>
        <v>0</v>
      </c>
      <c r="S1826" s="257">
        <f>IF(Table2[[#This Row],[Status ]]="Solved",1,0)</f>
        <v>1</v>
      </c>
      <c r="T1826" s="257">
        <f>IF(Table2[[#This Row],[Status ]]="ongoing",1,0)</f>
        <v>0</v>
      </c>
    </row>
    <row r="1827" spans="1:20" x14ac:dyDescent="0.25">
      <c r="A1827" s="264">
        <v>5016819057</v>
      </c>
      <c r="B1827" s="269" t="str">
        <f>_xlfn.XLOOKUP(Table2[[#This Row],[K&amp;N REF ]],CAT_Details[Tracking Number],CAT_Details[S Ref],,0)</f>
        <v>20250722-S-70165</v>
      </c>
      <c r="C1827" s="270">
        <f>_xlfn.XLOOKUP(Table2[[#This Row],[K&amp;N REF ]],CAT_Details[Tracking Number],CAT_Details[TO Ref],,0)</f>
        <v>20250722767868</v>
      </c>
      <c r="D1827" s="270" t="str">
        <f>_xlfn.XLOOKUP(Table2[[#This Row],[K&amp;N REF ]],CAT_Details[Tracking Number],CAT_Details[Pickup Customer Name],,0)</f>
        <v>Dichtungstechnik G. Bruss GmbH &amp; Co. KG</v>
      </c>
      <c r="E1827" s="271" t="str">
        <f>_xlfn.XLOOKUP(Table2[[#This Row],[K&amp;N REF ]],CAT_Details[Tracking Number],CAT_Details[Delivery Country Code],,0)</f>
        <v>GB</v>
      </c>
      <c r="F1827" s="271" t="str">
        <f>_xlfn.XLOOKUP(Table2[[#This Row],[TO Ref]],CAT_Details[TO Ref],CAT_Details[Loc],,0)</f>
        <v>DX01-L5</v>
      </c>
      <c r="G1827" s="257" t="s">
        <v>34</v>
      </c>
      <c r="H1827" s="257" t="s">
        <v>35</v>
      </c>
      <c r="I1827" s="280">
        <v>45867</v>
      </c>
      <c r="J1827" s="257" t="s">
        <v>26</v>
      </c>
      <c r="K1827" s="257" t="s">
        <v>32</v>
      </c>
      <c r="L1827" s="280">
        <v>45867</v>
      </c>
      <c r="M1827" s="257" t="str">
        <f>IF(Table2[[#This Row],[Resolve Date]]="","ONGOING","SOLVED")</f>
        <v>SOLVED</v>
      </c>
      <c r="N1827" s="258" t="s">
        <v>30</v>
      </c>
      <c r="O1827" s="257" t="str">
        <f>Table2[[#This Row],[K&amp;N REF ]]&amp;Table2[[#This Row],[Issue type ]]</f>
        <v>5016819057NO LABELS</v>
      </c>
      <c r="P1827" s="257">
        <f>YEAR(Table2[[#This Row],[Date ]])</f>
        <v>2025</v>
      </c>
      <c r="Q1827" s="257" t="str">
        <f>VLOOKUP(MONTH(Table2[[#This Row],[Date ]]),Months,2,0)</f>
        <v>July</v>
      </c>
      <c r="R1827" s="257" t="b">
        <f>COUNTIFS(Table2[Unique],Table2[[#This Row],[Unique]])&gt;1</f>
        <v>0</v>
      </c>
      <c r="S1827" s="257">
        <f>IF(Table2[[#This Row],[Status ]]="Solved",1,0)</f>
        <v>1</v>
      </c>
      <c r="T1827" s="257">
        <f>IF(Table2[[#This Row],[Status ]]="ongoing",1,0)</f>
        <v>0</v>
      </c>
    </row>
    <row r="1828" spans="1:20" x14ac:dyDescent="0.25">
      <c r="A1828" s="264">
        <v>5016818995</v>
      </c>
      <c r="B1828" s="269" t="str">
        <f>_xlfn.XLOOKUP(Table2[[#This Row],[K&amp;N REF ]],CAT_Details[Tracking Number],CAT_Details[S Ref],,0)</f>
        <v>20250722-S-70477</v>
      </c>
      <c r="C1828" s="270">
        <f>_xlfn.XLOOKUP(Table2[[#This Row],[K&amp;N REF ]],CAT_Details[Tracking Number],CAT_Details[TO Ref],,0)</f>
        <v>20250722768455</v>
      </c>
      <c r="D1828" s="270" t="str">
        <f>_xlfn.XLOOKUP(Table2[[#This Row],[K&amp;N REF ]],CAT_Details[Tracking Number],CAT_Details[Pickup Customer Name],,0)</f>
        <v>CONTITECH TECHNO-CHEMIE GMBH PMS CIV</v>
      </c>
      <c r="E1828" s="271" t="str">
        <f>_xlfn.XLOOKUP(Table2[[#This Row],[K&amp;N REF ]],CAT_Details[Tracking Number],CAT_Details[Delivery Country Code],,0)</f>
        <v>GB</v>
      </c>
      <c r="F1828" s="271" t="str">
        <f>_xlfn.XLOOKUP(Table2[[#This Row],[TO Ref]],CAT_Details[TO Ref],CAT_Details[Loc],,0)</f>
        <v>MZ02</v>
      </c>
      <c r="G1828" s="257" t="s">
        <v>34</v>
      </c>
      <c r="H1828" s="257" t="s">
        <v>35</v>
      </c>
      <c r="I1828" s="280">
        <v>45867</v>
      </c>
      <c r="J1828" s="257" t="s">
        <v>26</v>
      </c>
      <c r="K1828" s="257" t="s">
        <v>32</v>
      </c>
      <c r="L1828" s="280">
        <v>45867</v>
      </c>
      <c r="M1828" s="257" t="str">
        <f>IF(Table2[[#This Row],[Resolve Date]]="","ONGOING","SOLVED")</f>
        <v>SOLVED</v>
      </c>
      <c r="N1828" s="258" t="s">
        <v>30</v>
      </c>
      <c r="O1828" s="257" t="str">
        <f>Table2[[#This Row],[K&amp;N REF ]]&amp;Table2[[#This Row],[Issue type ]]</f>
        <v>5016818995NO LABELS</v>
      </c>
      <c r="P1828" s="257">
        <f>YEAR(Table2[[#This Row],[Date ]])</f>
        <v>2025</v>
      </c>
      <c r="Q1828" s="257" t="str">
        <f>VLOOKUP(MONTH(Table2[[#This Row],[Date ]]),Months,2,0)</f>
        <v>July</v>
      </c>
      <c r="R1828" s="257" t="b">
        <f>COUNTIFS(Table2[Unique],Table2[[#This Row],[Unique]])&gt;1</f>
        <v>0</v>
      </c>
      <c r="S1828" s="257">
        <f>IF(Table2[[#This Row],[Status ]]="Solved",1,0)</f>
        <v>1</v>
      </c>
      <c r="T1828" s="257">
        <f>IF(Table2[[#This Row],[Status ]]="ongoing",1,0)</f>
        <v>0</v>
      </c>
    </row>
    <row r="1829" spans="1:20" x14ac:dyDescent="0.25">
      <c r="A1829" s="264">
        <v>5016818993</v>
      </c>
      <c r="B1829" s="269" t="str">
        <f>_xlfn.XLOOKUP(Table2[[#This Row],[K&amp;N REF ]],CAT_Details[Tracking Number],CAT_Details[S Ref],,0)</f>
        <v>20250722-S-70477</v>
      </c>
      <c r="C1829" s="270">
        <f>_xlfn.XLOOKUP(Table2[[#This Row],[K&amp;N REF ]],CAT_Details[Tracking Number],CAT_Details[TO Ref],,0)</f>
        <v>20250722768463</v>
      </c>
      <c r="D1829" s="270" t="str">
        <f>_xlfn.XLOOKUP(Table2[[#This Row],[K&amp;N REF ]],CAT_Details[Tracking Number],CAT_Details[Pickup Customer Name],,0)</f>
        <v>CONTITECH TECHNO-CHEMIE GMBH PMS CIV</v>
      </c>
      <c r="E1829" s="271" t="str">
        <f>_xlfn.XLOOKUP(Table2[[#This Row],[K&amp;N REF ]],CAT_Details[Tracking Number],CAT_Details[Delivery Country Code],,0)</f>
        <v>GB</v>
      </c>
      <c r="F1829" s="271" t="str">
        <f>_xlfn.XLOOKUP(Table2[[#This Row],[TO Ref]],CAT_Details[TO Ref],CAT_Details[Loc],,0)</f>
        <v>DX01-L5</v>
      </c>
      <c r="G1829" s="257" t="s">
        <v>34</v>
      </c>
      <c r="H1829" s="257" t="s">
        <v>35</v>
      </c>
      <c r="I1829" s="280">
        <v>45867</v>
      </c>
      <c r="J1829" s="257" t="s">
        <v>26</v>
      </c>
      <c r="K1829" s="257" t="s">
        <v>32</v>
      </c>
      <c r="L1829" s="280">
        <v>45867</v>
      </c>
      <c r="M1829" s="257" t="str">
        <f>IF(Table2[[#This Row],[Resolve Date]]="","ONGOING","SOLVED")</f>
        <v>SOLVED</v>
      </c>
      <c r="N1829" s="258" t="s">
        <v>30</v>
      </c>
      <c r="O1829" s="257" t="str">
        <f>Table2[[#This Row],[K&amp;N REF ]]&amp;Table2[[#This Row],[Issue type ]]</f>
        <v>5016818993NO LABELS</v>
      </c>
      <c r="P1829" s="257">
        <f>YEAR(Table2[[#This Row],[Date ]])</f>
        <v>2025</v>
      </c>
      <c r="Q1829" s="257" t="str">
        <f>VLOOKUP(MONTH(Table2[[#This Row],[Date ]]),Months,2,0)</f>
        <v>July</v>
      </c>
      <c r="R1829" s="257" t="b">
        <f>COUNTIFS(Table2[Unique],Table2[[#This Row],[Unique]])&gt;1</f>
        <v>0</v>
      </c>
      <c r="S1829" s="257">
        <f>IF(Table2[[#This Row],[Status ]]="Solved",1,0)</f>
        <v>1</v>
      </c>
      <c r="T1829" s="257">
        <f>IF(Table2[[#This Row],[Status ]]="ongoing",1,0)</f>
        <v>0</v>
      </c>
    </row>
    <row r="1830" spans="1:20" x14ac:dyDescent="0.25">
      <c r="A1830" s="264">
        <v>5016818858</v>
      </c>
      <c r="B1830" s="269" t="str">
        <f>_xlfn.XLOOKUP(Table2[[#This Row],[K&amp;N REF ]],CAT_Details[Tracking Number],CAT_Details[S Ref],,0)</f>
        <v>20250723-S-70144</v>
      </c>
      <c r="C1830" s="270">
        <f>_xlfn.XLOOKUP(Table2[[#This Row],[K&amp;N REF ]],CAT_Details[Tracking Number],CAT_Details[TO Ref],,0)</f>
        <v>20250723768832</v>
      </c>
      <c r="D1830" s="270" t="str">
        <f>_xlfn.XLOOKUP(Table2[[#This Row],[K&amp;N REF ]],CAT_Details[Tracking Number],CAT_Details[Pickup Customer Name],,0)</f>
        <v>Federal Mogul Valvetrain GmbH</v>
      </c>
      <c r="E1830" s="271" t="str">
        <f>_xlfn.XLOOKUP(Table2[[#This Row],[K&amp;N REF ]],CAT_Details[Tracking Number],CAT_Details[Delivery Country Code],,0)</f>
        <v>GB</v>
      </c>
      <c r="F1830" s="271" t="str">
        <f>_xlfn.XLOOKUP(Table2[[#This Row],[TO Ref]],CAT_Details[TO Ref],CAT_Details[Loc],,0)</f>
        <v>DX01-L5</v>
      </c>
      <c r="G1830" s="257" t="s">
        <v>34</v>
      </c>
      <c r="H1830" s="257" t="s">
        <v>179</v>
      </c>
      <c r="I1830" s="280">
        <v>45867</v>
      </c>
      <c r="J1830" s="257" t="s">
        <v>41</v>
      </c>
      <c r="K1830" s="257" t="s">
        <v>32</v>
      </c>
      <c r="L1830" s="280">
        <v>45867</v>
      </c>
      <c r="M1830" s="257" t="str">
        <f>IF(Table2[[#This Row],[Resolve Date]]="","ONGOING","SOLVED")</f>
        <v>SOLVED</v>
      </c>
      <c r="N1830" s="258" t="s">
        <v>30</v>
      </c>
      <c r="O1830" s="257" t="str">
        <f>Table2[[#This Row],[K&amp;N REF ]]&amp;Table2[[#This Row],[Issue type ]]</f>
        <v xml:space="preserve">5016818858NOT SCANNABLE </v>
      </c>
      <c r="P1830" s="257">
        <f>YEAR(Table2[[#This Row],[Date ]])</f>
        <v>2025</v>
      </c>
      <c r="Q1830" s="257" t="str">
        <f>VLOOKUP(MONTH(Table2[[#This Row],[Date ]]),Months,2,0)</f>
        <v>July</v>
      </c>
      <c r="R1830" s="257" t="b">
        <f>COUNTIFS(Table2[Unique],Table2[[#This Row],[Unique]])&gt;1</f>
        <v>0</v>
      </c>
      <c r="S1830" s="257">
        <f>IF(Table2[[#This Row],[Status ]]="Solved",1,0)</f>
        <v>1</v>
      </c>
      <c r="T1830" s="257">
        <f>IF(Table2[[#This Row],[Status ]]="ongoing",1,0)</f>
        <v>0</v>
      </c>
    </row>
    <row r="1831" spans="1:20" x14ac:dyDescent="0.25">
      <c r="A1831" s="264">
        <v>5016818973</v>
      </c>
      <c r="B1831" s="269" t="str">
        <f>_xlfn.XLOOKUP(Table2[[#This Row],[K&amp;N REF ]],CAT_Details[Tracking Number],CAT_Details[S Ref],,0)</f>
        <v>20250723-S-70123</v>
      </c>
      <c r="C1831" s="270">
        <f>_xlfn.XLOOKUP(Table2[[#This Row],[K&amp;N REF ]],CAT_Details[Tracking Number],CAT_Details[TO Ref],,0)</f>
        <v>20250723768846</v>
      </c>
      <c r="D1831" s="270" t="str">
        <f>_xlfn.XLOOKUP(Table2[[#This Row],[K&amp;N REF ]],CAT_Details[Tracking Number],CAT_Details[Pickup Customer Name],,0)</f>
        <v>NORGREN GMBH</v>
      </c>
      <c r="E1831" s="271" t="str">
        <f>_xlfn.XLOOKUP(Table2[[#This Row],[K&amp;N REF ]],CAT_Details[Tracking Number],CAT_Details[Delivery Country Code],,0)</f>
        <v>GB</v>
      </c>
      <c r="F1831" s="271" t="str">
        <f>_xlfn.XLOOKUP(Table2[[#This Row],[TO Ref]],CAT_Details[TO Ref],CAT_Details[Loc],,0)</f>
        <v>DX01-L5</v>
      </c>
      <c r="G1831" s="257" t="s">
        <v>34</v>
      </c>
      <c r="H1831" s="257" t="s">
        <v>35</v>
      </c>
      <c r="I1831" s="280">
        <v>45867</v>
      </c>
      <c r="J1831" s="257" t="s">
        <v>41</v>
      </c>
      <c r="K1831" s="257" t="s">
        <v>32</v>
      </c>
      <c r="L1831" s="280">
        <v>45867</v>
      </c>
      <c r="M1831" s="257" t="str">
        <f>IF(Table2[[#This Row],[Resolve Date]]="","ONGOING","SOLVED")</f>
        <v>SOLVED</v>
      </c>
      <c r="N1831" s="258" t="s">
        <v>30</v>
      </c>
      <c r="O1831" s="257" t="str">
        <f>Table2[[#This Row],[K&amp;N REF ]]&amp;Table2[[#This Row],[Issue type ]]</f>
        <v>5016818973NO LABELS</v>
      </c>
      <c r="P1831" s="257">
        <f>YEAR(Table2[[#This Row],[Date ]])</f>
        <v>2025</v>
      </c>
      <c r="Q1831" s="257" t="str">
        <f>VLOOKUP(MONTH(Table2[[#This Row],[Date ]]),Months,2,0)</f>
        <v>July</v>
      </c>
      <c r="R1831" s="257" t="b">
        <f>COUNTIFS(Table2[Unique],Table2[[#This Row],[Unique]])&gt;1</f>
        <v>0</v>
      </c>
      <c r="S1831" s="257">
        <f>IF(Table2[[#This Row],[Status ]]="Solved",1,0)</f>
        <v>1</v>
      </c>
      <c r="T1831" s="257">
        <f>IF(Table2[[#This Row],[Status ]]="ongoing",1,0)</f>
        <v>0</v>
      </c>
    </row>
    <row r="1832" spans="1:20" x14ac:dyDescent="0.25">
      <c r="A1832" s="264">
        <v>5016819112</v>
      </c>
      <c r="B1832" s="269" t="str">
        <f>_xlfn.XLOOKUP(Table2[[#This Row],[K&amp;N REF ]],CAT_Details[Tracking Number],CAT_Details[S Ref],,0)</f>
        <v>20250723-S-70113</v>
      </c>
      <c r="C1832" s="270">
        <f>_xlfn.XLOOKUP(Table2[[#This Row],[K&amp;N REF ]],CAT_Details[Tracking Number],CAT_Details[TO Ref],,0)</f>
        <v>20250723768864</v>
      </c>
      <c r="D1832" s="270" t="str">
        <f>_xlfn.XLOOKUP(Table2[[#This Row],[K&amp;N REF ]],CAT_Details[Tracking Number],CAT_Details[Pickup Customer Name],,0)</f>
        <v>Tenneco Zwickau GmbH</v>
      </c>
      <c r="E1832" s="271" t="str">
        <f>_xlfn.XLOOKUP(Table2[[#This Row],[K&amp;N REF ]],CAT_Details[Tracking Number],CAT_Details[Delivery Country Code],,0)</f>
        <v>GB</v>
      </c>
      <c r="F1832" s="271" t="str">
        <f>_xlfn.XLOOKUP(Table2[[#This Row],[TO Ref]],CAT_Details[TO Ref],CAT_Details[Loc],,0)</f>
        <v>DX01-L5</v>
      </c>
      <c r="G1832" s="257" t="s">
        <v>34</v>
      </c>
      <c r="H1832" s="257" t="s">
        <v>35</v>
      </c>
      <c r="I1832" s="280">
        <v>45867</v>
      </c>
      <c r="J1832" s="257" t="s">
        <v>26</v>
      </c>
      <c r="K1832" s="257" t="s">
        <v>32</v>
      </c>
      <c r="L1832" s="280">
        <v>45867</v>
      </c>
      <c r="M1832" s="257" t="str">
        <f>IF(Table2[[#This Row],[Resolve Date]]="","ONGOING","SOLVED")</f>
        <v>SOLVED</v>
      </c>
      <c r="N1832" s="258" t="s">
        <v>30</v>
      </c>
      <c r="O1832" s="257" t="str">
        <f>Table2[[#This Row],[K&amp;N REF ]]&amp;Table2[[#This Row],[Issue type ]]</f>
        <v>5016819112NO LABELS</v>
      </c>
      <c r="P1832" s="257">
        <f>YEAR(Table2[[#This Row],[Date ]])</f>
        <v>2025</v>
      </c>
      <c r="Q1832" s="257" t="str">
        <f>VLOOKUP(MONTH(Table2[[#This Row],[Date ]]),Months,2,0)</f>
        <v>July</v>
      </c>
      <c r="R1832" s="257" t="b">
        <f>COUNTIFS(Table2[Unique],Table2[[#This Row],[Unique]])&gt;1</f>
        <v>0</v>
      </c>
      <c r="S1832" s="257">
        <f>IF(Table2[[#This Row],[Status ]]="Solved",1,0)</f>
        <v>1</v>
      </c>
      <c r="T1832" s="257">
        <f>IF(Table2[[#This Row],[Status ]]="ongoing",1,0)</f>
        <v>0</v>
      </c>
    </row>
    <row r="1833" spans="1:20" x14ac:dyDescent="0.25">
      <c r="A1833" s="264">
        <v>5016831997</v>
      </c>
      <c r="B1833" s="269" t="str">
        <f>_xlfn.XLOOKUP(Table2[[#This Row],[K&amp;N REF ]],CAT_Details[Tracking Number],CAT_Details[S Ref],,0)</f>
        <v>20250723-S-70114</v>
      </c>
      <c r="C1833" s="270">
        <f>_xlfn.XLOOKUP(Table2[[#This Row],[K&amp;N REF ]],CAT_Details[Tracking Number],CAT_Details[TO Ref],,0)</f>
        <v>20250723769008</v>
      </c>
      <c r="D1833" s="270" t="str">
        <f>_xlfn.XLOOKUP(Table2[[#This Row],[K&amp;N REF ]],CAT_Details[Tracking Number],CAT_Details[Pickup Customer Name],,0)</f>
        <v>Isselburg Guß- und Bearbeitung Gmbh</v>
      </c>
      <c r="E1833" s="271" t="str">
        <f>_xlfn.XLOOKUP(Table2[[#This Row],[K&amp;N REF ]],CAT_Details[Tracking Number],CAT_Details[Delivery Country Code],,0)</f>
        <v>GB</v>
      </c>
      <c r="F1833" s="271" t="str">
        <f>_xlfn.XLOOKUP(Table2[[#This Row],[TO Ref]],CAT_Details[TO Ref],CAT_Details[Loc],,0)</f>
        <v>MY02</v>
      </c>
      <c r="G1833" s="257" t="s">
        <v>34</v>
      </c>
      <c r="H1833" s="257" t="s">
        <v>35</v>
      </c>
      <c r="I1833" s="280">
        <v>45867</v>
      </c>
      <c r="J1833" s="257" t="s">
        <v>26</v>
      </c>
      <c r="K1833" s="257" t="s">
        <v>32</v>
      </c>
      <c r="L1833" s="280">
        <v>45867</v>
      </c>
      <c r="M1833" s="257" t="str">
        <f>IF(Table2[[#This Row],[Resolve Date]]="","ONGOING","SOLVED")</f>
        <v>SOLVED</v>
      </c>
      <c r="N1833" s="258" t="s">
        <v>30</v>
      </c>
      <c r="O1833" s="257" t="str">
        <f>Table2[[#This Row],[K&amp;N REF ]]&amp;Table2[[#This Row],[Issue type ]]</f>
        <v>5016831997NO LABELS</v>
      </c>
      <c r="P1833" s="257">
        <f>YEAR(Table2[[#This Row],[Date ]])</f>
        <v>2025</v>
      </c>
      <c r="Q1833" s="257" t="str">
        <f>VLOOKUP(MONTH(Table2[[#This Row],[Date ]]),Months,2,0)</f>
        <v>July</v>
      </c>
      <c r="R1833" s="257" t="b">
        <f>COUNTIFS(Table2[Unique],Table2[[#This Row],[Unique]])&gt;1</f>
        <v>0</v>
      </c>
      <c r="S1833" s="257">
        <f>IF(Table2[[#This Row],[Status ]]="Solved",1,0)</f>
        <v>1</v>
      </c>
      <c r="T1833" s="257">
        <f>IF(Table2[[#This Row],[Status ]]="ongoing",1,0)</f>
        <v>0</v>
      </c>
    </row>
    <row r="1834" spans="1:20" ht="30" x14ac:dyDescent="0.25">
      <c r="A1834" s="264">
        <v>5016804202</v>
      </c>
      <c r="B1834" s="269" t="str">
        <f>_xlfn.XLOOKUP(Table2[[#This Row],[K&amp;N REF ]],CAT_Details[Tracking Number],CAT_Details[S Ref],,0)</f>
        <v>20250718-S-70287</v>
      </c>
      <c r="C1834" s="270">
        <f>_xlfn.XLOOKUP(Table2[[#This Row],[K&amp;N REF ]],CAT_Details[Tracking Number],CAT_Details[TO Ref],,0)</f>
        <v>20250717765848</v>
      </c>
      <c r="D1834" s="270" t="str">
        <f>_xlfn.XLOOKUP(Table2[[#This Row],[K&amp;N REF ]],CAT_Details[Tracking Number],CAT_Details[Pickup Customer Name],,0)</f>
        <v>GRIMONPREZ PRODUCTION GEARS</v>
      </c>
      <c r="E1834" s="271" t="str">
        <f>_xlfn.XLOOKUP(Table2[[#This Row],[K&amp;N REF ]],CAT_Details[Tracking Number],CAT_Details[Delivery Country Code],,0)</f>
        <v>GB</v>
      </c>
      <c r="F1834" s="271" t="str">
        <f>_xlfn.XLOOKUP(Table2[[#This Row],[TO Ref]],CAT_Details[TO Ref],CAT_Details[Loc],,0)</f>
        <v>DK-BM01</v>
      </c>
      <c r="G1834" s="257" t="s">
        <v>36</v>
      </c>
      <c r="H1834" s="257" t="s">
        <v>42</v>
      </c>
      <c r="I1834" s="280">
        <v>45867</v>
      </c>
      <c r="J1834" s="257" t="s">
        <v>45</v>
      </c>
      <c r="K1834" s="257" t="s">
        <v>32</v>
      </c>
      <c r="L1834" s="280">
        <v>45869</v>
      </c>
      <c r="M1834" s="257" t="str">
        <f>IF(Table2[[#This Row],[Resolve Date]]="","ONGOING","SOLVED")</f>
        <v>SOLVED</v>
      </c>
      <c r="N1834" s="258" t="s">
        <v>239</v>
      </c>
      <c r="O1834" s="257" t="str">
        <f>Table2[[#This Row],[K&amp;N REF ]]&amp;Table2[[#This Row],[Issue type ]]</f>
        <v>5016804202AMOUNT</v>
      </c>
      <c r="P1834" s="257">
        <f>YEAR(Table2[[#This Row],[Date ]])</f>
        <v>2025</v>
      </c>
      <c r="Q1834" s="257" t="str">
        <f>VLOOKUP(MONTH(Table2[[#This Row],[Date ]]),Months,2,0)</f>
        <v>July</v>
      </c>
      <c r="R1834" s="257" t="b">
        <f>COUNTIFS(Table2[Unique],Table2[[#This Row],[Unique]])&gt;1</f>
        <v>0</v>
      </c>
      <c r="S1834" s="257">
        <f>IF(Table2[[#This Row],[Status ]]="Solved",1,0)</f>
        <v>1</v>
      </c>
      <c r="T1834" s="257">
        <f>IF(Table2[[#This Row],[Status ]]="ongoing",1,0)</f>
        <v>0</v>
      </c>
    </row>
    <row r="1835" spans="1:20" x14ac:dyDescent="0.25">
      <c r="A1835" s="264">
        <v>5016818813</v>
      </c>
      <c r="B1835" s="269" t="str">
        <f>_xlfn.XLOOKUP(Table2[[#This Row],[K&amp;N REF ]],CAT_Details[Tracking Number],CAT_Details[S Ref],,0)</f>
        <v>20250721-S-70283</v>
      </c>
      <c r="C1835" s="270">
        <f>_xlfn.XLOOKUP(Table2[[#This Row],[K&amp;N REF ]],CAT_Details[Tracking Number],CAT_Details[TO Ref],,0)</f>
        <v>20250721766912</v>
      </c>
      <c r="D1835" s="270" t="str">
        <f>_xlfn.XLOOKUP(Table2[[#This Row],[K&amp;N REF ]],CAT_Details[Tracking Number],CAT_Details[Pickup Customer Name],,0)</f>
        <v>F.LLI GALLI 2 S.R.L.</v>
      </c>
      <c r="E1835" s="271" t="str">
        <f>_xlfn.XLOOKUP(Table2[[#This Row],[K&amp;N REF ]],CAT_Details[Tracking Number],CAT_Details[Delivery Country Code],,0)</f>
        <v>GB</v>
      </c>
      <c r="F1835" s="271" t="str">
        <f>_xlfn.XLOOKUP(Table2[[#This Row],[TO Ref]],CAT_Details[TO Ref],CAT_Details[Loc],,0)</f>
        <v>OYL1</v>
      </c>
      <c r="G1835" s="257" t="s">
        <v>24</v>
      </c>
      <c r="H1835" s="257" t="s">
        <v>25</v>
      </c>
      <c r="I1835" s="280">
        <v>45868</v>
      </c>
      <c r="J1835" s="257" t="s">
        <v>26</v>
      </c>
      <c r="K1835" s="257" t="s">
        <v>32</v>
      </c>
      <c r="L1835" s="280">
        <v>45868</v>
      </c>
      <c r="M1835" s="257" t="str">
        <f>IF(Table2[[#This Row],[Resolve Date]]="","ONGOING","SOLVED")</f>
        <v>SOLVED</v>
      </c>
      <c r="N1835" s="258" t="s">
        <v>30</v>
      </c>
      <c r="O1835" s="257" t="str">
        <f>Table2[[#This Row],[K&amp;N REF ]]&amp;Table2[[#This Row],[Issue type ]]</f>
        <v xml:space="preserve">5016818813DAMAGE </v>
      </c>
      <c r="P1835" s="257">
        <f>YEAR(Table2[[#This Row],[Date ]])</f>
        <v>2025</v>
      </c>
      <c r="Q1835" s="257" t="str">
        <f>VLOOKUP(MONTH(Table2[[#This Row],[Date ]]),Months,2,0)</f>
        <v>July</v>
      </c>
      <c r="R1835" s="257" t="b">
        <f>COUNTIFS(Table2[Unique],Table2[[#This Row],[Unique]])&gt;1</f>
        <v>0</v>
      </c>
      <c r="S1835" s="257">
        <f>IF(Table2[[#This Row],[Status ]]="Solved",1,0)</f>
        <v>1</v>
      </c>
      <c r="T1835" s="257">
        <f>IF(Table2[[#This Row],[Status ]]="ongoing",1,0)</f>
        <v>0</v>
      </c>
    </row>
    <row r="1836" spans="1:20" x14ac:dyDescent="0.25">
      <c r="A1836" s="264">
        <v>5016818898</v>
      </c>
      <c r="B1836" s="269" t="str">
        <f>_xlfn.XLOOKUP(Table2[[#This Row],[K&amp;N REF ]],CAT_Details[Tracking Number],CAT_Details[S Ref],,0)</f>
        <v>20250718-S-70408</v>
      </c>
      <c r="C1836" s="270">
        <f>_xlfn.XLOOKUP(Table2[[#This Row],[K&amp;N REF ]],CAT_Details[Tracking Number],CAT_Details[TO Ref],,0)</f>
        <v>20250718766590</v>
      </c>
      <c r="D1836" s="270" t="str">
        <f>_xlfn.XLOOKUP(Table2[[#This Row],[K&amp;N REF ]],CAT_Details[Tracking Number],CAT_Details[Pickup Customer Name],,0)</f>
        <v>Denso Magyarorszag Kft</v>
      </c>
      <c r="E1836" s="271" t="str">
        <f>_xlfn.XLOOKUP(Table2[[#This Row],[K&amp;N REF ]],CAT_Details[Tracking Number],CAT_Details[Delivery Country Code],,0)</f>
        <v>GB</v>
      </c>
      <c r="F1836" s="271" t="str">
        <f>_xlfn.XLOOKUP(Table2[[#This Row],[TO Ref]],CAT_Details[TO Ref],CAT_Details[Loc],,0)</f>
        <v>DX01-L5</v>
      </c>
      <c r="G1836" s="257" t="s">
        <v>44</v>
      </c>
      <c r="H1836" s="257" t="s">
        <v>35</v>
      </c>
      <c r="I1836" s="280">
        <v>45868</v>
      </c>
      <c r="J1836" s="257" t="s">
        <v>26</v>
      </c>
      <c r="K1836" s="257" t="s">
        <v>32</v>
      </c>
      <c r="L1836" s="280">
        <v>45868</v>
      </c>
      <c r="M1836" s="257" t="str">
        <f>IF(Table2[[#This Row],[Resolve Date]]="","ONGOING","SOLVED")</f>
        <v>SOLVED</v>
      </c>
      <c r="N1836" s="258" t="s">
        <v>30</v>
      </c>
      <c r="O1836" s="257" t="str">
        <f>Table2[[#This Row],[K&amp;N REF ]]&amp;Table2[[#This Row],[Issue type ]]</f>
        <v>5016818898NO LABELS</v>
      </c>
      <c r="P1836" s="257">
        <f>YEAR(Table2[[#This Row],[Date ]])</f>
        <v>2025</v>
      </c>
      <c r="Q1836" s="257" t="str">
        <f>VLOOKUP(MONTH(Table2[[#This Row],[Date ]]),Months,2,0)</f>
        <v>July</v>
      </c>
      <c r="R1836" s="257" t="b">
        <f>COUNTIFS(Table2[Unique],Table2[[#This Row],[Unique]])&gt;1</f>
        <v>0</v>
      </c>
      <c r="S1836" s="257">
        <f>IF(Table2[[#This Row],[Status ]]="Solved",1,0)</f>
        <v>1</v>
      </c>
      <c r="T1836" s="257">
        <f>IF(Table2[[#This Row],[Status ]]="ongoing",1,0)</f>
        <v>0</v>
      </c>
    </row>
    <row r="1837" spans="1:20" x14ac:dyDescent="0.25">
      <c r="A1837" s="264">
        <v>5016818887</v>
      </c>
      <c r="B1837" s="269" t="str">
        <f>_xlfn.XLOOKUP(Table2[[#This Row],[K&amp;N REF ]],CAT_Details[Tracking Number],CAT_Details[S Ref],,0)</f>
        <v>20250718-S-70416</v>
      </c>
      <c r="C1837" s="270">
        <f>_xlfn.XLOOKUP(Table2[[#This Row],[K&amp;N REF ]],CAT_Details[Tracking Number],CAT_Details[TO Ref],,0)</f>
        <v>20250718766600</v>
      </c>
      <c r="D1837" s="270" t="str">
        <f>_xlfn.XLOOKUP(Table2[[#This Row],[K&amp;N REF ]],CAT_Details[Tracking Number],CAT_Details[Pickup Customer Name],,0)</f>
        <v>Denso Magyarorszag Kft</v>
      </c>
      <c r="E1837" s="271" t="str">
        <f>_xlfn.XLOOKUP(Table2[[#This Row],[K&amp;N REF ]],CAT_Details[Tracking Number],CAT_Details[Delivery Country Code],,0)</f>
        <v>GB</v>
      </c>
      <c r="F1837" s="271" t="str">
        <f>_xlfn.XLOOKUP(Table2[[#This Row],[TO Ref]],CAT_Details[TO Ref],CAT_Details[Loc],,0)</f>
        <v>DX01-L5</v>
      </c>
      <c r="G1837" s="257" t="s">
        <v>44</v>
      </c>
      <c r="H1837" s="257" t="s">
        <v>35</v>
      </c>
      <c r="I1837" s="280">
        <v>45868</v>
      </c>
      <c r="J1837" s="257" t="s">
        <v>26</v>
      </c>
      <c r="K1837" s="257" t="s">
        <v>32</v>
      </c>
      <c r="L1837" s="280">
        <v>45868</v>
      </c>
      <c r="M1837" s="257" t="str">
        <f>IF(Table2[[#This Row],[Resolve Date]]="","ONGOING","SOLVED")</f>
        <v>SOLVED</v>
      </c>
      <c r="N1837" s="258" t="s">
        <v>30</v>
      </c>
      <c r="O1837" s="257" t="str">
        <f>Table2[[#This Row],[K&amp;N REF ]]&amp;Table2[[#This Row],[Issue type ]]</f>
        <v>5016818887NO LABELS</v>
      </c>
      <c r="P1837" s="257">
        <f>YEAR(Table2[[#This Row],[Date ]])</f>
        <v>2025</v>
      </c>
      <c r="Q1837" s="257" t="str">
        <f>VLOOKUP(MONTH(Table2[[#This Row],[Date ]]),Months,2,0)</f>
        <v>July</v>
      </c>
      <c r="R1837" s="257" t="b">
        <f>COUNTIFS(Table2[Unique],Table2[[#This Row],[Unique]])&gt;1</f>
        <v>0</v>
      </c>
      <c r="S1837" s="257">
        <f>IF(Table2[[#This Row],[Status ]]="Solved",1,0)</f>
        <v>1</v>
      </c>
      <c r="T1837" s="257">
        <f>IF(Table2[[#This Row],[Status ]]="ongoing",1,0)</f>
        <v>0</v>
      </c>
    </row>
    <row r="1838" spans="1:20" x14ac:dyDescent="0.25">
      <c r="A1838" s="264">
        <v>5016818859</v>
      </c>
      <c r="B1838" s="269" t="str">
        <f>_xlfn.XLOOKUP(Table2[[#This Row],[K&amp;N REF ]],CAT_Details[Tracking Number],CAT_Details[S Ref],,0)</f>
        <v>20250718-S-70430</v>
      </c>
      <c r="C1838" s="270">
        <f>_xlfn.XLOOKUP(Table2[[#This Row],[K&amp;N REF ]],CAT_Details[Tracking Number],CAT_Details[TO Ref],,0)</f>
        <v>20250718766606</v>
      </c>
      <c r="D1838" s="270" t="str">
        <f>_xlfn.XLOOKUP(Table2[[#This Row],[K&amp;N REF ]],CAT_Details[Tracking Number],CAT_Details[Pickup Customer Name],,0)</f>
        <v>Denso Magyarorszag Kft</v>
      </c>
      <c r="E1838" s="271" t="str">
        <f>_xlfn.XLOOKUP(Table2[[#This Row],[K&amp;N REF ]],CAT_Details[Tracking Number],CAT_Details[Delivery Country Code],,0)</f>
        <v>GB</v>
      </c>
      <c r="F1838" s="271" t="str">
        <f>_xlfn.XLOOKUP(Table2[[#This Row],[TO Ref]],CAT_Details[TO Ref],CAT_Details[Loc],,0)</f>
        <v>DX01-L5</v>
      </c>
      <c r="G1838" s="257" t="s">
        <v>44</v>
      </c>
      <c r="H1838" s="257" t="s">
        <v>29</v>
      </c>
      <c r="I1838" s="280">
        <v>45868</v>
      </c>
      <c r="J1838" s="257" t="s">
        <v>26</v>
      </c>
      <c r="K1838" s="257" t="s">
        <v>32</v>
      </c>
      <c r="L1838" s="280">
        <v>45868</v>
      </c>
      <c r="M1838" s="257" t="str">
        <f>IF(Table2[[#This Row],[Resolve Date]]="","ONGOING","SOLVED")</f>
        <v>SOLVED</v>
      </c>
      <c r="N1838" s="258" t="s">
        <v>30</v>
      </c>
      <c r="O1838" s="257" t="str">
        <f>Table2[[#This Row],[K&amp;N REF ]]&amp;Table2[[#This Row],[Issue type ]]</f>
        <v>5016818859DAMAGED LABEL</v>
      </c>
      <c r="P1838" s="257">
        <f>YEAR(Table2[[#This Row],[Date ]])</f>
        <v>2025</v>
      </c>
      <c r="Q1838" s="257" t="str">
        <f>VLOOKUP(MONTH(Table2[[#This Row],[Date ]]),Months,2,0)</f>
        <v>July</v>
      </c>
      <c r="R1838" s="257" t="b">
        <f>COUNTIFS(Table2[Unique],Table2[[#This Row],[Unique]])&gt;1</f>
        <v>0</v>
      </c>
      <c r="S1838" s="257">
        <f>IF(Table2[[#This Row],[Status ]]="Solved",1,0)</f>
        <v>1</v>
      </c>
      <c r="T1838" s="257">
        <f>IF(Table2[[#This Row],[Status ]]="ongoing",1,0)</f>
        <v>0</v>
      </c>
    </row>
    <row r="1839" spans="1:20" x14ac:dyDescent="0.25">
      <c r="A1839" s="264">
        <v>5016804082</v>
      </c>
      <c r="B1839" s="269" t="str">
        <f>_xlfn.XLOOKUP(Table2[[#This Row],[K&amp;N REF ]],CAT_Details[Tracking Number],CAT_Details[S Ref],,0)</f>
        <v>20250722-S-70364</v>
      </c>
      <c r="C1839" s="270">
        <f>_xlfn.XLOOKUP(Table2[[#This Row],[K&amp;N REF ]],CAT_Details[Tracking Number],CAT_Details[TO Ref],,0)</f>
        <v>20250722767961</v>
      </c>
      <c r="D1839" s="270" t="str">
        <f>_xlfn.XLOOKUP(Table2[[#This Row],[K&amp;N REF ]],CAT_Details[Tracking Number],CAT_Details[Pickup Customer Name],,0)</f>
        <v>Standard Motor Product Poland ( SMP Poland)</v>
      </c>
      <c r="E1839" s="271" t="str">
        <f>_xlfn.XLOOKUP(Table2[[#This Row],[K&amp;N REF ]],CAT_Details[Tracking Number],CAT_Details[Delivery Country Code],,0)</f>
        <v>GB</v>
      </c>
      <c r="F1839" s="271" t="str">
        <f>_xlfn.XLOOKUP(Table2[[#This Row],[TO Ref]],CAT_Details[TO Ref],CAT_Details[Loc],,0)</f>
        <v>DX01-L5</v>
      </c>
      <c r="G1839" s="257" t="s">
        <v>221</v>
      </c>
      <c r="H1839" s="257" t="s">
        <v>179</v>
      </c>
      <c r="I1839" s="280">
        <v>45868</v>
      </c>
      <c r="J1839" s="257" t="s">
        <v>26</v>
      </c>
      <c r="K1839" s="257" t="s">
        <v>32</v>
      </c>
      <c r="L1839" s="280">
        <v>45868</v>
      </c>
      <c r="M1839" s="257" t="str">
        <f>IF(Table2[[#This Row],[Resolve Date]]="","ONGOING","SOLVED")</f>
        <v>SOLVED</v>
      </c>
      <c r="N1839" s="258" t="s">
        <v>30</v>
      </c>
      <c r="O1839" s="257" t="str">
        <f>Table2[[#This Row],[K&amp;N REF ]]&amp;Table2[[#This Row],[Issue type ]]</f>
        <v xml:space="preserve">5016804082NOT SCANNABLE </v>
      </c>
      <c r="P1839" s="257">
        <f>YEAR(Table2[[#This Row],[Date ]])</f>
        <v>2025</v>
      </c>
      <c r="Q1839" s="257" t="str">
        <f>VLOOKUP(MONTH(Table2[[#This Row],[Date ]]),Months,2,0)</f>
        <v>July</v>
      </c>
      <c r="R1839" s="257" t="b">
        <f>COUNTIFS(Table2[Unique],Table2[[#This Row],[Unique]])&gt;1</f>
        <v>0</v>
      </c>
      <c r="S1839" s="257">
        <f>IF(Table2[[#This Row],[Status ]]="Solved",1,0)</f>
        <v>1</v>
      </c>
      <c r="T1839" s="257">
        <f>IF(Table2[[#This Row],[Status ]]="ongoing",1,0)</f>
        <v>0</v>
      </c>
    </row>
    <row r="1840" spans="1:20" x14ac:dyDescent="0.25">
      <c r="A1840" s="264">
        <v>5016804286</v>
      </c>
      <c r="B1840" s="269" t="str">
        <f>_xlfn.XLOOKUP(Table2[[#This Row],[K&amp;N REF ]],CAT_Details[Tracking Number],CAT_Details[S Ref],,0)</f>
        <v>20250718-S-70387</v>
      </c>
      <c r="C1840" s="270">
        <f>_xlfn.XLOOKUP(Table2[[#This Row],[K&amp;N REF ]],CAT_Details[Tracking Number],CAT_Details[TO Ref],,0)</f>
        <v>20250717765764</v>
      </c>
      <c r="D1840" s="270" t="str">
        <f>_xlfn.XLOOKUP(Table2[[#This Row],[K&amp;N REF ]],CAT_Details[Tracking Number],CAT_Details[Pickup Customer Name],,0)</f>
        <v>Tibbett Logistics</v>
      </c>
      <c r="E1840" s="271" t="str">
        <f>_xlfn.XLOOKUP(Table2[[#This Row],[K&amp;N REF ]],CAT_Details[Tracking Number],CAT_Details[Delivery Country Code],,0)</f>
        <v>GB</v>
      </c>
      <c r="F1840" s="271" t="str">
        <f>_xlfn.XLOOKUP(Table2[[#This Row],[TO Ref]],CAT_Details[TO Ref],CAT_Details[Loc],,0)</f>
        <v>DX01-L5</v>
      </c>
      <c r="G1840" s="257" t="s">
        <v>34</v>
      </c>
      <c r="H1840" s="257" t="s">
        <v>49</v>
      </c>
      <c r="I1840" s="280">
        <v>45868</v>
      </c>
      <c r="J1840" s="257" t="s">
        <v>26</v>
      </c>
      <c r="K1840" s="257" t="s">
        <v>32</v>
      </c>
      <c r="L1840" s="280">
        <v>45868</v>
      </c>
      <c r="M1840" s="257" t="str">
        <f>IF(Table2[[#This Row],[Resolve Date]]="","ONGOING","SOLVED")</f>
        <v>SOLVED</v>
      </c>
      <c r="N1840" s="258" t="s">
        <v>30</v>
      </c>
      <c r="O1840" s="257" t="str">
        <f>Table2[[#This Row],[K&amp;N REF ]]&amp;Table2[[#This Row],[Issue type ]]</f>
        <v>5016804286XX LABELS</v>
      </c>
      <c r="P1840" s="257">
        <f>YEAR(Table2[[#This Row],[Date ]])</f>
        <v>2025</v>
      </c>
      <c r="Q1840" s="257" t="str">
        <f>VLOOKUP(MONTH(Table2[[#This Row],[Date ]]),Months,2,0)</f>
        <v>July</v>
      </c>
      <c r="R1840" s="257" t="b">
        <f>COUNTIFS(Table2[Unique],Table2[[#This Row],[Unique]])&gt;1</f>
        <v>0</v>
      </c>
      <c r="S1840" s="257">
        <f>IF(Table2[[#This Row],[Status ]]="Solved",1,0)</f>
        <v>1</v>
      </c>
      <c r="T1840" s="257">
        <f>IF(Table2[[#This Row],[Status ]]="ongoing",1,0)</f>
        <v>0</v>
      </c>
    </row>
    <row r="1841" spans="1:20" x14ac:dyDescent="0.25">
      <c r="A1841" s="264">
        <v>5016804286</v>
      </c>
      <c r="B1841" s="269" t="str">
        <f>_xlfn.XLOOKUP(Table2[[#This Row],[K&amp;N REF ]],CAT_Details[Tracking Number],CAT_Details[S Ref],,0)</f>
        <v>20250718-S-70387</v>
      </c>
      <c r="C1841" s="270">
        <f>_xlfn.XLOOKUP(Table2[[#This Row],[K&amp;N REF ]],CAT_Details[Tracking Number],CAT_Details[TO Ref],,0)</f>
        <v>20250717765764</v>
      </c>
      <c r="D1841" s="270" t="str">
        <f>_xlfn.XLOOKUP(Table2[[#This Row],[K&amp;N REF ]],CAT_Details[Tracking Number],CAT_Details[Pickup Customer Name],,0)</f>
        <v>Tibbett Logistics</v>
      </c>
      <c r="E1841" s="271" t="str">
        <f>_xlfn.XLOOKUP(Table2[[#This Row],[K&amp;N REF ]],CAT_Details[Tracking Number],CAT_Details[Delivery Country Code],,0)</f>
        <v>GB</v>
      </c>
      <c r="F1841" s="271" t="str">
        <f>_xlfn.XLOOKUP(Table2[[#This Row],[TO Ref]],CAT_Details[TO Ref],CAT_Details[Loc],,0)</f>
        <v>DX01-L5</v>
      </c>
      <c r="G1841" s="257" t="s">
        <v>34</v>
      </c>
      <c r="H1841" s="257" t="s">
        <v>42</v>
      </c>
      <c r="I1841" s="280">
        <v>45868</v>
      </c>
      <c r="J1841" s="257" t="s">
        <v>45</v>
      </c>
      <c r="K1841" s="257" t="s">
        <v>32</v>
      </c>
      <c r="L1841" s="280">
        <v>45868</v>
      </c>
      <c r="M1841" s="257" t="str">
        <f>IF(Table2[[#This Row],[Resolve Date]]="","ONGOING","SOLVED")</f>
        <v>SOLVED</v>
      </c>
      <c r="N1841" s="258" t="s">
        <v>30</v>
      </c>
      <c r="O1841" s="257" t="str">
        <f>Table2[[#This Row],[K&amp;N REF ]]&amp;Table2[[#This Row],[Issue type ]]</f>
        <v>5016804286AMOUNT</v>
      </c>
      <c r="P1841" s="257">
        <f>YEAR(Table2[[#This Row],[Date ]])</f>
        <v>2025</v>
      </c>
      <c r="Q1841" s="257" t="str">
        <f>VLOOKUP(MONTH(Table2[[#This Row],[Date ]]),Months,2,0)</f>
        <v>July</v>
      </c>
      <c r="R1841" s="257" t="b">
        <f>COUNTIFS(Table2[Unique],Table2[[#This Row],[Unique]])&gt;1</f>
        <v>0</v>
      </c>
      <c r="S1841" s="257">
        <f>IF(Table2[[#This Row],[Status ]]="Solved",1,0)</f>
        <v>1</v>
      </c>
      <c r="T1841" s="257">
        <f>IF(Table2[[#This Row],[Status ]]="ongoing",1,0)</f>
        <v>0</v>
      </c>
    </row>
    <row r="1842" spans="1:20" x14ac:dyDescent="0.25">
      <c r="A1842" s="264">
        <v>5016819095</v>
      </c>
      <c r="B1842" s="269" t="str">
        <f>_xlfn.XLOOKUP(Table2[[#This Row],[K&amp;N REF ]],CAT_Details[Tracking Number],CAT_Details[S Ref],,0)</f>
        <v>20250722-S-70170</v>
      </c>
      <c r="C1842" s="270">
        <f>_xlfn.XLOOKUP(Table2[[#This Row],[K&amp;N REF ]],CAT_Details[Tracking Number],CAT_Details[TO Ref],,0)</f>
        <v>20250722767971</v>
      </c>
      <c r="D1842" s="270" t="str">
        <f>_xlfn.XLOOKUP(Table2[[#This Row],[K&amp;N REF ]],CAT_Details[Tracking Number],CAT_Details[Pickup Customer Name],,0)</f>
        <v>SENSATA TECHNOLOGIES GERMANY GMBH</v>
      </c>
      <c r="E1842" s="271" t="str">
        <f>_xlfn.XLOOKUP(Table2[[#This Row],[K&amp;N REF ]],CAT_Details[Tracking Number],CAT_Details[Delivery Country Code],,0)</f>
        <v>GB</v>
      </c>
      <c r="F1842" s="271" t="str">
        <f>_xlfn.XLOOKUP(Table2[[#This Row],[TO Ref]],CAT_Details[TO Ref],CAT_Details[Loc],,0)</f>
        <v>DX01-L5</v>
      </c>
      <c r="G1842" s="257" t="s">
        <v>34</v>
      </c>
      <c r="H1842" s="257" t="s">
        <v>35</v>
      </c>
      <c r="I1842" s="280">
        <v>45868</v>
      </c>
      <c r="J1842" s="257" t="s">
        <v>26</v>
      </c>
      <c r="K1842" s="257" t="s">
        <v>32</v>
      </c>
      <c r="L1842" s="280">
        <v>45868</v>
      </c>
      <c r="M1842" s="257" t="str">
        <f>IF(Table2[[#This Row],[Resolve Date]]="","ONGOING","SOLVED")</f>
        <v>SOLVED</v>
      </c>
      <c r="N1842" s="258" t="s">
        <v>30</v>
      </c>
      <c r="O1842" s="257" t="str">
        <f>Table2[[#This Row],[K&amp;N REF ]]&amp;Table2[[#This Row],[Issue type ]]</f>
        <v>5016819095NO LABELS</v>
      </c>
      <c r="P1842" s="257">
        <f>YEAR(Table2[[#This Row],[Date ]])</f>
        <v>2025</v>
      </c>
      <c r="Q1842" s="257" t="str">
        <f>VLOOKUP(MONTH(Table2[[#This Row],[Date ]]),Months,2,0)</f>
        <v>July</v>
      </c>
      <c r="R1842" s="257" t="b">
        <f>COUNTIFS(Table2[Unique],Table2[[#This Row],[Unique]])&gt;1</f>
        <v>0</v>
      </c>
      <c r="S1842" s="257">
        <f>IF(Table2[[#This Row],[Status ]]="Solved",1,0)</f>
        <v>1</v>
      </c>
      <c r="T1842" s="257">
        <f>IF(Table2[[#This Row],[Status ]]="ongoing",1,0)</f>
        <v>0</v>
      </c>
    </row>
    <row r="1843" spans="1:20" x14ac:dyDescent="0.25">
      <c r="A1843" s="264">
        <v>5016819096</v>
      </c>
      <c r="B1843" s="269" t="str">
        <f>_xlfn.XLOOKUP(Table2[[#This Row],[K&amp;N REF ]],CAT_Details[Tracking Number],CAT_Details[S Ref],,0)</f>
        <v>20250722-S-70170</v>
      </c>
      <c r="C1843" s="270">
        <f>_xlfn.XLOOKUP(Table2[[#This Row],[K&amp;N REF ]],CAT_Details[Tracking Number],CAT_Details[TO Ref],,0)</f>
        <v>20250723769363</v>
      </c>
      <c r="D1843" s="270" t="str">
        <f>_xlfn.XLOOKUP(Table2[[#This Row],[K&amp;N REF ]],CAT_Details[Tracking Number],CAT_Details[Pickup Customer Name],,0)</f>
        <v>SENSATA TECHNOLOGIES GERMANY GMBH</v>
      </c>
      <c r="E1843" s="271" t="str">
        <f>_xlfn.XLOOKUP(Table2[[#This Row],[K&amp;N REF ]],CAT_Details[Tracking Number],CAT_Details[Delivery Country Code],,0)</f>
        <v>GB</v>
      </c>
      <c r="F1843" s="271" t="str">
        <f>_xlfn.XLOOKUP(Table2[[#This Row],[TO Ref]],CAT_Details[TO Ref],CAT_Details[Loc],,0)</f>
        <v>DX01-L5</v>
      </c>
      <c r="G1843" s="257" t="s">
        <v>34</v>
      </c>
      <c r="H1843" s="257" t="s">
        <v>35</v>
      </c>
      <c r="I1843" s="280">
        <v>45868</v>
      </c>
      <c r="J1843" s="257" t="s">
        <v>26</v>
      </c>
      <c r="K1843" s="257" t="s">
        <v>32</v>
      </c>
      <c r="L1843" s="280">
        <v>45868</v>
      </c>
      <c r="M1843" s="257" t="str">
        <f>IF(Table2[[#This Row],[Resolve Date]]="","ONGOING","SOLVED")</f>
        <v>SOLVED</v>
      </c>
      <c r="N1843" s="258" t="s">
        <v>30</v>
      </c>
      <c r="O1843" s="257" t="str">
        <f>Table2[[#This Row],[K&amp;N REF ]]&amp;Table2[[#This Row],[Issue type ]]</f>
        <v>5016819096NO LABELS</v>
      </c>
      <c r="P1843" s="257">
        <f>YEAR(Table2[[#This Row],[Date ]])</f>
        <v>2025</v>
      </c>
      <c r="Q1843" s="257" t="str">
        <f>VLOOKUP(MONTH(Table2[[#This Row],[Date ]]),Months,2,0)</f>
        <v>July</v>
      </c>
      <c r="R1843" s="257" t="b">
        <f>COUNTIFS(Table2[Unique],Table2[[#This Row],[Unique]])&gt;1</f>
        <v>0</v>
      </c>
      <c r="S1843" s="257">
        <f>IF(Table2[[#This Row],[Status ]]="Solved",1,0)</f>
        <v>1</v>
      </c>
      <c r="T1843" s="257">
        <f>IF(Table2[[#This Row],[Status ]]="ongoing",1,0)</f>
        <v>0</v>
      </c>
    </row>
    <row r="1844" spans="1:20" x14ac:dyDescent="0.25">
      <c r="A1844" s="264">
        <v>5016832087</v>
      </c>
      <c r="B1844" s="269" t="str">
        <f>_xlfn.XLOOKUP(Table2[[#This Row],[K&amp;N REF ]],CAT_Details[Tracking Number],CAT_Details[S Ref],,0)</f>
        <v>20250724-S-70232</v>
      </c>
      <c r="C1844" s="270">
        <f>_xlfn.XLOOKUP(Table2[[#This Row],[K&amp;N REF ]],CAT_Details[Tracking Number],CAT_Details[TO Ref],,0)</f>
        <v>20250723769370</v>
      </c>
      <c r="D1844" s="270" t="str">
        <f>_xlfn.XLOOKUP(Table2[[#This Row],[K&amp;N REF ]],CAT_Details[Tracking Number],CAT_Details[Pickup Customer Name],,0)</f>
        <v>Sand Profile GmbH</v>
      </c>
      <c r="E1844" s="271" t="str">
        <f>_xlfn.XLOOKUP(Table2[[#This Row],[K&amp;N REF ]],CAT_Details[Tracking Number],CAT_Details[Delivery Country Code],,0)</f>
        <v>GB</v>
      </c>
      <c r="F1844" s="271" t="str">
        <f>_xlfn.XLOOKUP(Table2[[#This Row],[TO Ref]],CAT_Details[TO Ref],CAT_Details[Loc],,0)</f>
        <v>U2-L5</v>
      </c>
      <c r="G1844" s="257" t="s">
        <v>34</v>
      </c>
      <c r="H1844" s="257" t="s">
        <v>35</v>
      </c>
      <c r="I1844" s="280">
        <v>45868</v>
      </c>
      <c r="J1844" s="257" t="s">
        <v>26</v>
      </c>
      <c r="K1844" s="257" t="s">
        <v>32</v>
      </c>
      <c r="L1844" s="280">
        <v>45868</v>
      </c>
      <c r="M1844" s="257" t="str">
        <f>IF(Table2[[#This Row],[Resolve Date]]="","ONGOING","SOLVED")</f>
        <v>SOLVED</v>
      </c>
      <c r="N1844" s="258" t="s">
        <v>30</v>
      </c>
      <c r="O1844" s="257" t="str">
        <f>Table2[[#This Row],[K&amp;N REF ]]&amp;Table2[[#This Row],[Issue type ]]</f>
        <v>5016832087NO LABELS</v>
      </c>
      <c r="P1844" s="257">
        <f>YEAR(Table2[[#This Row],[Date ]])</f>
        <v>2025</v>
      </c>
      <c r="Q1844" s="257" t="str">
        <f>VLOOKUP(MONTH(Table2[[#This Row],[Date ]]),Months,2,0)</f>
        <v>July</v>
      </c>
      <c r="R1844" s="257" t="b">
        <f>COUNTIFS(Table2[Unique],Table2[[#This Row],[Unique]])&gt;1</f>
        <v>0</v>
      </c>
      <c r="S1844" s="257">
        <f>IF(Table2[[#This Row],[Status ]]="Solved",1,0)</f>
        <v>1</v>
      </c>
      <c r="T1844" s="257">
        <f>IF(Table2[[#This Row],[Status ]]="ongoing",1,0)</f>
        <v>0</v>
      </c>
    </row>
    <row r="1845" spans="1:20" x14ac:dyDescent="0.25">
      <c r="A1845" s="264">
        <v>5016832094</v>
      </c>
      <c r="B1845" s="269" t="str">
        <f>_xlfn.XLOOKUP(Table2[[#This Row],[K&amp;N REF ]],CAT_Details[Tracking Number],CAT_Details[S Ref],,0)</f>
        <v>20250724-S-70242</v>
      </c>
      <c r="C1845" s="270">
        <f>_xlfn.XLOOKUP(Table2[[#This Row],[K&amp;N REF ]],CAT_Details[Tracking Number],CAT_Details[TO Ref],,0)</f>
        <v>20250724769966</v>
      </c>
      <c r="D1845" s="270" t="str">
        <f>_xlfn.XLOOKUP(Table2[[#This Row],[K&amp;N REF ]],CAT_Details[Tracking Number],CAT_Details[Pickup Customer Name],,0)</f>
        <v>BRUSS KUNSTSTOFFTECHNIK GMBH</v>
      </c>
      <c r="E1845" s="271" t="str">
        <f>_xlfn.XLOOKUP(Table2[[#This Row],[K&amp;N REF ]],CAT_Details[Tracking Number],CAT_Details[Delivery Country Code],,0)</f>
        <v>GB</v>
      </c>
      <c r="F1845" s="271" t="str">
        <f>_xlfn.XLOOKUP(Table2[[#This Row],[TO Ref]],CAT_Details[TO Ref],CAT_Details[Loc],,0)</f>
        <v>DX01-L5</v>
      </c>
      <c r="G1845" s="257" t="s">
        <v>34</v>
      </c>
      <c r="H1845" s="257" t="s">
        <v>35</v>
      </c>
      <c r="I1845" s="280">
        <v>45868</v>
      </c>
      <c r="J1845" s="257" t="s">
        <v>26</v>
      </c>
      <c r="K1845" s="257" t="s">
        <v>32</v>
      </c>
      <c r="L1845" s="280">
        <v>45868</v>
      </c>
      <c r="M1845" s="257" t="str">
        <f>IF(Table2[[#This Row],[Resolve Date]]="","ONGOING","SOLVED")</f>
        <v>SOLVED</v>
      </c>
      <c r="N1845" s="258" t="s">
        <v>30</v>
      </c>
      <c r="O1845" s="257" t="str">
        <f>Table2[[#This Row],[K&amp;N REF ]]&amp;Table2[[#This Row],[Issue type ]]</f>
        <v>5016832094NO LABELS</v>
      </c>
      <c r="P1845" s="257">
        <f>YEAR(Table2[[#This Row],[Date ]])</f>
        <v>2025</v>
      </c>
      <c r="Q1845" s="257" t="str">
        <f>VLOOKUP(MONTH(Table2[[#This Row],[Date ]]),Months,2,0)</f>
        <v>July</v>
      </c>
      <c r="R1845" s="257" t="b">
        <f>COUNTIFS(Table2[Unique],Table2[[#This Row],[Unique]])&gt;1</f>
        <v>0</v>
      </c>
      <c r="S1845" s="257">
        <f>IF(Table2[[#This Row],[Status ]]="Solved",1,0)</f>
        <v>1</v>
      </c>
      <c r="T1845" s="257">
        <f>IF(Table2[[#This Row],[Status ]]="ongoing",1,0)</f>
        <v>0</v>
      </c>
    </row>
    <row r="1846" spans="1:20" x14ac:dyDescent="0.25">
      <c r="A1846" s="264">
        <v>5016818879</v>
      </c>
      <c r="B1846" s="269" t="str">
        <f>_xlfn.XLOOKUP(Table2[[#This Row],[K&amp;N REF ]],CAT_Details[Tracking Number],CAT_Details[S Ref],,0)</f>
        <v>20250718-S-70409</v>
      </c>
      <c r="C1846" s="270">
        <f>_xlfn.XLOOKUP(Table2[[#This Row],[K&amp;N REF ]],CAT_Details[Tracking Number],CAT_Details[TO Ref],,0)</f>
        <v>20250718766581</v>
      </c>
      <c r="D1846" s="270" t="str">
        <f>_xlfn.XLOOKUP(Table2[[#This Row],[K&amp;N REF ]],CAT_Details[Tracking Number],CAT_Details[Pickup Customer Name],,0)</f>
        <v>LOGISTIQUE JUNG DAMBACH / SOCOMEC F</v>
      </c>
      <c r="E1846" s="271" t="str">
        <f>_xlfn.XLOOKUP(Table2[[#This Row],[K&amp;N REF ]],CAT_Details[Tracking Number],CAT_Details[Delivery Country Code],,0)</f>
        <v>GB</v>
      </c>
      <c r="F1846" s="271" t="str">
        <f>_xlfn.XLOOKUP(Table2[[#This Row],[TO Ref]],CAT_Details[TO Ref],CAT_Details[Loc],,0)</f>
        <v>DK-LW08</v>
      </c>
      <c r="G1846" s="257" t="s">
        <v>36</v>
      </c>
      <c r="H1846" s="257" t="s">
        <v>240</v>
      </c>
      <c r="I1846" s="280">
        <v>45868</v>
      </c>
      <c r="J1846" s="257" t="s">
        <v>26</v>
      </c>
      <c r="K1846" s="257" t="s">
        <v>32</v>
      </c>
      <c r="L1846" s="280">
        <v>45868</v>
      </c>
      <c r="M1846" s="257" t="str">
        <f>IF(Table2[[#This Row],[Resolve Date]]="","ONGOING","SOLVED")</f>
        <v>SOLVED</v>
      </c>
      <c r="N1846" s="258" t="s">
        <v>30</v>
      </c>
      <c r="O1846" s="257" t="str">
        <f>Table2[[#This Row],[K&amp;N REF ]]&amp;Table2[[#This Row],[Issue type ]]</f>
        <v>5016818879PALLET FIX</v>
      </c>
      <c r="P1846" s="257">
        <f>YEAR(Table2[[#This Row],[Date ]])</f>
        <v>2025</v>
      </c>
      <c r="Q1846" s="257" t="str">
        <f>VLOOKUP(MONTH(Table2[[#This Row],[Date ]]),Months,2,0)</f>
        <v>July</v>
      </c>
      <c r="R1846" s="257" t="b">
        <f>COUNTIFS(Table2[Unique],Table2[[#This Row],[Unique]])&gt;1</f>
        <v>0</v>
      </c>
      <c r="S1846" s="257">
        <f>IF(Table2[[#This Row],[Status ]]="Solved",1,0)</f>
        <v>1</v>
      </c>
      <c r="T1846" s="257">
        <f>IF(Table2[[#This Row],[Status ]]="ongoing",1,0)</f>
        <v>0</v>
      </c>
    </row>
    <row r="1847" spans="1:20" x14ac:dyDescent="0.25">
      <c r="A1847" s="264">
        <v>5016832143</v>
      </c>
      <c r="B1847" s="269" t="str">
        <f>_xlfn.XLOOKUP(Table2[[#This Row],[K&amp;N REF ]],CAT_Details[Tracking Number],CAT_Details[S Ref],,0)</f>
        <v>20250724-S-70259</v>
      </c>
      <c r="C1847" s="270">
        <f>_xlfn.XLOOKUP(Table2[[#This Row],[K&amp;N REF ]],CAT_Details[Tracking Number],CAT_Details[TO Ref],,0)</f>
        <v>20250723769444</v>
      </c>
      <c r="D1847" s="270" t="str">
        <f>_xlfn.XLOOKUP(Table2[[#This Row],[K&amp;N REF ]],CAT_Details[Tracking Number],CAT_Details[Pickup Customer Name],,0)</f>
        <v>TIMKEN EUROPE</v>
      </c>
      <c r="E1847" s="271" t="str">
        <f>_xlfn.XLOOKUP(Table2[[#This Row],[K&amp;N REF ]],CAT_Details[Tracking Number],CAT_Details[Delivery Country Code],,0)</f>
        <v>GB</v>
      </c>
      <c r="F1847" s="271" t="str">
        <f>_xlfn.XLOOKUP(Table2[[#This Row],[TO Ref]],CAT_Details[TO Ref],CAT_Details[Loc],,0)</f>
        <v>DK-BM01</v>
      </c>
      <c r="G1847" s="257" t="s">
        <v>36</v>
      </c>
      <c r="H1847" s="257" t="s">
        <v>35</v>
      </c>
      <c r="I1847" s="280">
        <v>45868</v>
      </c>
      <c r="J1847" s="257" t="s">
        <v>26</v>
      </c>
      <c r="K1847" s="257" t="s">
        <v>32</v>
      </c>
      <c r="L1847" s="280">
        <v>45868</v>
      </c>
      <c r="M1847" s="257" t="str">
        <f>IF(Table2[[#This Row],[Resolve Date]]="","ONGOING","SOLVED")</f>
        <v>SOLVED</v>
      </c>
      <c r="N1847" s="258" t="s">
        <v>30</v>
      </c>
      <c r="O1847" s="257" t="str">
        <f>Table2[[#This Row],[K&amp;N REF ]]&amp;Table2[[#This Row],[Issue type ]]</f>
        <v>5016832143NO LABELS</v>
      </c>
      <c r="P1847" s="257">
        <f>YEAR(Table2[[#This Row],[Date ]])</f>
        <v>2025</v>
      </c>
      <c r="Q1847" s="257" t="str">
        <f>VLOOKUP(MONTH(Table2[[#This Row],[Date ]]),Months,2,0)</f>
        <v>July</v>
      </c>
      <c r="R1847" s="257" t="b">
        <f>COUNTIFS(Table2[Unique],Table2[[#This Row],[Unique]])&gt;1</f>
        <v>0</v>
      </c>
      <c r="S1847" s="257">
        <f>IF(Table2[[#This Row],[Status ]]="Solved",1,0)</f>
        <v>1</v>
      </c>
      <c r="T1847" s="257">
        <f>IF(Table2[[#This Row],[Status ]]="ongoing",1,0)</f>
        <v>0</v>
      </c>
    </row>
    <row r="1848" spans="1:20" x14ac:dyDescent="0.25">
      <c r="A1848" s="264">
        <v>5016846914</v>
      </c>
      <c r="B1848" s="269" t="str">
        <f>_xlfn.XLOOKUP(Table2[[#This Row],[K&amp;N REF ]],CAT_Details[Tracking Number],CAT_Details[S Ref],,0)</f>
        <v>20250722-S-70336</v>
      </c>
      <c r="C1848" s="270">
        <f>_xlfn.XLOOKUP(Table2[[#This Row],[K&amp;N REF ]],CAT_Details[Tracking Number],CAT_Details[TO Ref],,0)</f>
        <v>20250623746222</v>
      </c>
      <c r="D1848" s="270" t="str">
        <f>_xlfn.XLOOKUP(Table2[[#This Row],[K&amp;N REF ]],CAT_Details[Tracking Number],CAT_Details[Pickup Customer Name],,0)</f>
        <v>COONEN GRAPHICS</v>
      </c>
      <c r="E1848" s="271" t="str">
        <f>_xlfn.XLOOKUP(Table2[[#This Row],[K&amp;N REF ]],CAT_Details[Tracking Number],CAT_Details[Delivery Country Code],,0)</f>
        <v>GB</v>
      </c>
      <c r="F1848" s="271" t="str">
        <f>_xlfn.XLOOKUP(Table2[[#This Row],[TO Ref]],CAT_Details[TO Ref],CAT_Details[Loc],,0)</f>
        <v>OYL1</v>
      </c>
      <c r="G1848" s="257" t="s">
        <v>36</v>
      </c>
      <c r="H1848" s="257" t="s">
        <v>197</v>
      </c>
      <c r="I1848" s="280">
        <v>45868</v>
      </c>
      <c r="J1848" s="257" t="s">
        <v>45</v>
      </c>
      <c r="K1848" s="257" t="s">
        <v>32</v>
      </c>
      <c r="L1848" s="280">
        <v>45869</v>
      </c>
      <c r="M1848" s="257" t="str">
        <f>IF(Table2[[#This Row],[Resolve Date]]="","ONGOING","SOLVED")</f>
        <v>SOLVED</v>
      </c>
      <c r="N1848" s="258" t="s">
        <v>30</v>
      </c>
      <c r="O1848" s="257" t="str">
        <f>Table2[[#This Row],[K&amp;N REF ]]&amp;Table2[[#This Row],[Issue type ]]</f>
        <v>5016846914MANCO</v>
      </c>
      <c r="P1848" s="257">
        <f>YEAR(Table2[[#This Row],[Date ]])</f>
        <v>2025</v>
      </c>
      <c r="Q1848" s="257" t="str">
        <f>VLOOKUP(MONTH(Table2[[#This Row],[Date ]]),Months,2,0)</f>
        <v>July</v>
      </c>
      <c r="R1848" s="257" t="b">
        <f>COUNTIFS(Table2[Unique],Table2[[#This Row],[Unique]])&gt;1</f>
        <v>0</v>
      </c>
      <c r="S1848" s="257">
        <f>IF(Table2[[#This Row],[Status ]]="Solved",1,0)</f>
        <v>1</v>
      </c>
      <c r="T1848" s="257">
        <f>IF(Table2[[#This Row],[Status ]]="ongoing",1,0)</f>
        <v>0</v>
      </c>
    </row>
    <row r="1849" spans="1:20" x14ac:dyDescent="0.25">
      <c r="A1849" s="264">
        <v>5016822427</v>
      </c>
      <c r="B1849" s="269" t="str">
        <f>_xlfn.XLOOKUP(Table2[[#This Row],[K&amp;N REF ]],CAT_Details[Tracking Number],CAT_Details[S Ref],,0)</f>
        <v>20250725-S-70041</v>
      </c>
      <c r="C1849" s="270">
        <f>_xlfn.XLOOKUP(Table2[[#This Row],[K&amp;N REF ]],CAT_Details[Tracking Number],CAT_Details[TO Ref],,0)</f>
        <v>20250722768534</v>
      </c>
      <c r="D1849" s="270" t="str">
        <f>_xlfn.XLOOKUP(Table2[[#This Row],[K&amp;N REF ]],CAT_Details[Tracking Number],CAT_Details[Pickup Customer Name],,0)</f>
        <v>Carraro Drive Tech Spa</v>
      </c>
      <c r="E1849" s="271" t="str">
        <f>_xlfn.XLOOKUP(Table2[[#This Row],[K&amp;N REF ]],CAT_Details[Tracking Number],CAT_Details[Delivery Country Code],,0)</f>
        <v>GB</v>
      </c>
      <c r="F1849" s="271" t="str">
        <f>_xlfn.XLOOKUP(Table2[[#This Row],[TO Ref]],CAT_Details[TO Ref],CAT_Details[Loc],,0)</f>
        <v>OYL1</v>
      </c>
      <c r="G1849" s="257" t="s">
        <v>24</v>
      </c>
      <c r="H1849" s="257" t="s">
        <v>35</v>
      </c>
      <c r="I1849" s="280">
        <v>45869</v>
      </c>
      <c r="J1849" s="257" t="s">
        <v>26</v>
      </c>
      <c r="K1849" s="257" t="s">
        <v>32</v>
      </c>
      <c r="L1849" s="280">
        <v>45869</v>
      </c>
      <c r="M1849" s="257" t="str">
        <f>IF(Table2[[#This Row],[Resolve Date]]="","ONGOING","SOLVED")</f>
        <v>SOLVED</v>
      </c>
      <c r="N1849" s="258" t="s">
        <v>30</v>
      </c>
      <c r="O1849" s="257" t="str">
        <f>Table2[[#This Row],[K&amp;N REF ]]&amp;Table2[[#This Row],[Issue type ]]</f>
        <v>5016822427NO LABELS</v>
      </c>
      <c r="P1849" s="257">
        <f>YEAR(Table2[[#This Row],[Date ]])</f>
        <v>2025</v>
      </c>
      <c r="Q1849" s="257" t="str">
        <f>VLOOKUP(MONTH(Table2[[#This Row],[Date ]]),Months,2,0)</f>
        <v>July</v>
      </c>
      <c r="R1849" s="257" t="b">
        <f>COUNTIFS(Table2[Unique],Table2[[#This Row],[Unique]])&gt;1</f>
        <v>0</v>
      </c>
      <c r="S1849" s="257">
        <f>IF(Table2[[#This Row],[Status ]]="Solved",1,0)</f>
        <v>1</v>
      </c>
      <c r="T1849" s="257">
        <f>IF(Table2[[#This Row],[Status ]]="ongoing",1,0)</f>
        <v>0</v>
      </c>
    </row>
    <row r="1850" spans="1:20" x14ac:dyDescent="0.25">
      <c r="A1850" s="264">
        <v>5016822427</v>
      </c>
      <c r="B1850" s="269" t="str">
        <f>_xlfn.XLOOKUP(Table2[[#This Row],[K&amp;N REF ]],CAT_Details[Tracking Number],CAT_Details[S Ref],,0)</f>
        <v>20250725-S-70041</v>
      </c>
      <c r="C1850" s="270">
        <f>_xlfn.XLOOKUP(Table2[[#This Row],[K&amp;N REF ]],CAT_Details[Tracking Number],CAT_Details[TO Ref],,0)</f>
        <v>20250722768534</v>
      </c>
      <c r="D1850" s="270" t="str">
        <f>_xlfn.XLOOKUP(Table2[[#This Row],[K&amp;N REF ]],CAT_Details[Tracking Number],CAT_Details[Pickup Customer Name],,0)</f>
        <v>Carraro Drive Tech Spa</v>
      </c>
      <c r="E1850" s="271" t="str">
        <f>_xlfn.XLOOKUP(Table2[[#This Row],[K&amp;N REF ]],CAT_Details[Tracking Number],CAT_Details[Delivery Country Code],,0)</f>
        <v>GB</v>
      </c>
      <c r="F1850" s="271" t="str">
        <f>_xlfn.XLOOKUP(Table2[[#This Row],[TO Ref]],CAT_Details[TO Ref],CAT_Details[Loc],,0)</f>
        <v>OYL1</v>
      </c>
      <c r="G1850" s="257" t="s">
        <v>24</v>
      </c>
      <c r="H1850" s="257" t="s">
        <v>42</v>
      </c>
      <c r="I1850" s="280">
        <v>45869</v>
      </c>
      <c r="J1850" s="257" t="s">
        <v>26</v>
      </c>
      <c r="K1850" s="257" t="s">
        <v>32</v>
      </c>
      <c r="L1850" s="280">
        <v>45869</v>
      </c>
      <c r="M1850" s="257" t="str">
        <f>IF(Table2[[#This Row],[Resolve Date]]="","ONGOING","SOLVED")</f>
        <v>SOLVED</v>
      </c>
      <c r="N1850" s="258" t="s">
        <v>30</v>
      </c>
      <c r="O1850" s="257" t="str">
        <f>Table2[[#This Row],[K&amp;N REF ]]&amp;Table2[[#This Row],[Issue type ]]</f>
        <v>5016822427AMOUNT</v>
      </c>
      <c r="P1850" s="257">
        <f>YEAR(Table2[[#This Row],[Date ]])</f>
        <v>2025</v>
      </c>
      <c r="Q1850" s="257" t="str">
        <f>VLOOKUP(MONTH(Table2[[#This Row],[Date ]]),Months,2,0)</f>
        <v>July</v>
      </c>
      <c r="R1850" s="257" t="b">
        <f>COUNTIFS(Table2[Unique],Table2[[#This Row],[Unique]])&gt;1</f>
        <v>0</v>
      </c>
      <c r="S1850" s="257">
        <f>IF(Table2[[#This Row],[Status ]]="Solved",1,0)</f>
        <v>1</v>
      </c>
      <c r="T1850" s="257">
        <f>IF(Table2[[#This Row],[Status ]]="ongoing",1,0)</f>
        <v>0</v>
      </c>
    </row>
    <row r="1851" spans="1:20" x14ac:dyDescent="0.25">
      <c r="A1851" s="264">
        <v>5016846767</v>
      </c>
      <c r="B1851" s="269" t="str">
        <f>_xlfn.XLOOKUP(Table2[[#This Row],[K&amp;N REF ]],CAT_Details[Tracking Number],CAT_Details[S Ref],,0)</f>
        <v>20250725-S-70279</v>
      </c>
      <c r="C1851" s="270">
        <f>_xlfn.XLOOKUP(Table2[[#This Row],[K&amp;N REF ]],CAT_Details[Tracking Number],CAT_Details[TO Ref],,0)</f>
        <v>20250724770295</v>
      </c>
      <c r="D1851" s="270" t="str">
        <f>_xlfn.XLOOKUP(Table2[[#This Row],[K&amp;N REF ]],CAT_Details[Tracking Number],CAT_Details[Pickup Customer Name],,0)</f>
        <v>SAN MARTINO (AT)/SELMAT SRL</v>
      </c>
      <c r="E1851" s="271" t="str">
        <f>_xlfn.XLOOKUP(Table2[[#This Row],[K&amp;N REF ]],CAT_Details[Tracking Number],CAT_Details[Delivery Country Code],,0)</f>
        <v>GB</v>
      </c>
      <c r="F1851" s="271">
        <f>_xlfn.XLOOKUP(Table2[[#This Row],[TO Ref]],CAT_Details[TO Ref],CAT_Details[Loc],,0)</f>
        <v>3402</v>
      </c>
      <c r="G1851" s="257" t="s">
        <v>24</v>
      </c>
      <c r="H1851" s="257" t="s">
        <v>35</v>
      </c>
      <c r="I1851" s="280">
        <v>45869</v>
      </c>
      <c r="J1851" s="257" t="s">
        <v>26</v>
      </c>
      <c r="K1851" s="257" t="s">
        <v>32</v>
      </c>
      <c r="L1851" s="280">
        <v>45869</v>
      </c>
      <c r="M1851" s="257" t="str">
        <f>IF(Table2[[#This Row],[Resolve Date]]="","ONGOING","SOLVED")</f>
        <v>SOLVED</v>
      </c>
      <c r="N1851" s="258" t="s">
        <v>30</v>
      </c>
      <c r="O1851" s="257" t="str">
        <f>Table2[[#This Row],[K&amp;N REF ]]&amp;Table2[[#This Row],[Issue type ]]</f>
        <v>5016846767NO LABELS</v>
      </c>
      <c r="P1851" s="257">
        <f>YEAR(Table2[[#This Row],[Date ]])</f>
        <v>2025</v>
      </c>
      <c r="Q1851" s="257" t="str">
        <f>VLOOKUP(MONTH(Table2[[#This Row],[Date ]]),Months,2,0)</f>
        <v>July</v>
      </c>
      <c r="R1851" s="257" t="b">
        <f>COUNTIFS(Table2[Unique],Table2[[#This Row],[Unique]])&gt;1</f>
        <v>0</v>
      </c>
      <c r="S1851" s="257">
        <f>IF(Table2[[#This Row],[Status ]]="Solved",1,0)</f>
        <v>1</v>
      </c>
      <c r="T1851" s="257">
        <f>IF(Table2[[#This Row],[Status ]]="ongoing",1,0)</f>
        <v>0</v>
      </c>
    </row>
    <row r="1852" spans="1:20" x14ac:dyDescent="0.25">
      <c r="A1852" s="264">
        <v>5016846919</v>
      </c>
      <c r="B1852" s="269" t="str">
        <f>_xlfn.XLOOKUP(Table2[[#This Row],[K&amp;N REF ]],CAT_Details[Tracking Number],CAT_Details[S Ref],,0)</f>
        <v>20250725-S-70428</v>
      </c>
      <c r="C1852" s="270">
        <f>_xlfn.XLOOKUP(Table2[[#This Row],[K&amp;N REF ]],CAT_Details[Tracking Number],CAT_Details[TO Ref],,0)</f>
        <v>20250725770905</v>
      </c>
      <c r="D1852" s="270" t="str">
        <f>_xlfn.XLOOKUP(Table2[[#This Row],[K&amp;N REF ]],CAT_Details[Tracking Number],CAT_Details[Pickup Customer Name],,0)</f>
        <v>Isselburg Guß- und Bearbeitung Gmbh</v>
      </c>
      <c r="E1852" s="271" t="str">
        <f>_xlfn.XLOOKUP(Table2[[#This Row],[K&amp;N REF ]],CAT_Details[Tracking Number],CAT_Details[Delivery Country Code],,0)</f>
        <v>GB</v>
      </c>
      <c r="F1852" s="271" t="str">
        <f>_xlfn.XLOOKUP(Table2[[#This Row],[TO Ref]],CAT_Details[TO Ref],CAT_Details[Loc],,0)</f>
        <v>MY02</v>
      </c>
      <c r="G1852" s="257" t="s">
        <v>34</v>
      </c>
      <c r="H1852" s="257" t="s">
        <v>35</v>
      </c>
      <c r="I1852" s="280">
        <v>45869</v>
      </c>
      <c r="J1852" s="257" t="s">
        <v>26</v>
      </c>
      <c r="K1852" s="257" t="s">
        <v>32</v>
      </c>
      <c r="L1852" s="280">
        <v>45869</v>
      </c>
      <c r="M1852" s="257" t="str">
        <f>IF(Table2[[#This Row],[Resolve Date]]="","ONGOING","SOLVED")</f>
        <v>SOLVED</v>
      </c>
      <c r="N1852" s="258" t="s">
        <v>30</v>
      </c>
      <c r="O1852" s="257" t="str">
        <f>Table2[[#This Row],[K&amp;N REF ]]&amp;Table2[[#This Row],[Issue type ]]</f>
        <v>5016846919NO LABELS</v>
      </c>
      <c r="P1852" s="257">
        <f>YEAR(Table2[[#This Row],[Date ]])</f>
        <v>2025</v>
      </c>
      <c r="Q1852" s="257" t="str">
        <f>VLOOKUP(MONTH(Table2[[#This Row],[Date ]]),Months,2,0)</f>
        <v>July</v>
      </c>
      <c r="R1852" s="257" t="b">
        <f>COUNTIFS(Table2[Unique],Table2[[#This Row],[Unique]])&gt;1</f>
        <v>0</v>
      </c>
      <c r="S1852" s="257">
        <f>IF(Table2[[#This Row],[Status ]]="Solved",1,0)</f>
        <v>1</v>
      </c>
      <c r="T1852" s="257">
        <f>IF(Table2[[#This Row],[Status ]]="ongoing",1,0)</f>
        <v>0</v>
      </c>
    </row>
    <row r="1853" spans="1:20" x14ac:dyDescent="0.25">
      <c r="A1853" s="264">
        <v>5016846717</v>
      </c>
      <c r="B1853" s="269" t="str">
        <f>_xlfn.XLOOKUP(Table2[[#This Row],[K&amp;N REF ]],CAT_Details[Tracking Number],CAT_Details[S Ref],,0)</f>
        <v>20250728-S-70047</v>
      </c>
      <c r="C1853" s="270">
        <f>_xlfn.XLOOKUP(Table2[[#This Row],[K&amp;N REF ]],CAT_Details[Tracking Number],CAT_Details[TO Ref],,0)</f>
        <v>20250728771653</v>
      </c>
      <c r="D1853" s="270" t="str">
        <f>_xlfn.XLOOKUP(Table2[[#This Row],[K&amp;N REF ]],CAT_Details[Tracking Number],CAT_Details[Pickup Customer Name],,0)</f>
        <v>Elring Klinger Ag</v>
      </c>
      <c r="E1853" s="271" t="str">
        <f>_xlfn.XLOOKUP(Table2[[#This Row],[K&amp;N REF ]],CAT_Details[Tracking Number],CAT_Details[Delivery Country Code],,0)</f>
        <v>GB</v>
      </c>
      <c r="F1853" s="271" t="str">
        <f>_xlfn.XLOOKUP(Table2[[#This Row],[TO Ref]],CAT_Details[TO Ref],CAT_Details[Loc],,0)</f>
        <v>OYL1</v>
      </c>
      <c r="G1853" s="257" t="s">
        <v>34</v>
      </c>
      <c r="H1853" s="257" t="s">
        <v>35</v>
      </c>
      <c r="I1853" s="280">
        <v>45869</v>
      </c>
      <c r="J1853" s="257" t="s">
        <v>26</v>
      </c>
      <c r="K1853" s="257" t="s">
        <v>32</v>
      </c>
      <c r="L1853" s="280">
        <v>45869</v>
      </c>
      <c r="M1853" s="257" t="str">
        <f>IF(Table2[[#This Row],[Resolve Date]]="","ONGOING","SOLVED")</f>
        <v>SOLVED</v>
      </c>
      <c r="N1853" s="258" t="s">
        <v>30</v>
      </c>
      <c r="O1853" s="257" t="str">
        <f>Table2[[#This Row],[K&amp;N REF ]]&amp;Table2[[#This Row],[Issue type ]]</f>
        <v>5016846717NO LABELS</v>
      </c>
      <c r="P1853" s="257">
        <f>YEAR(Table2[[#This Row],[Date ]])</f>
        <v>2025</v>
      </c>
      <c r="Q1853" s="257" t="str">
        <f>VLOOKUP(MONTH(Table2[[#This Row],[Date ]]),Months,2,0)</f>
        <v>July</v>
      </c>
      <c r="R1853" s="257" t="b">
        <f>COUNTIFS(Table2[Unique],Table2[[#This Row],[Unique]])&gt;1</f>
        <v>0</v>
      </c>
      <c r="S1853" s="257">
        <f>IF(Table2[[#This Row],[Status ]]="Solved",1,0)</f>
        <v>1</v>
      </c>
      <c r="T1853" s="257">
        <f>IF(Table2[[#This Row],[Status ]]="ongoing",1,0)</f>
        <v>0</v>
      </c>
    </row>
    <row r="1854" spans="1:20" x14ac:dyDescent="0.25">
      <c r="A1854" s="264">
        <v>5016846904</v>
      </c>
      <c r="B1854" s="269" t="str">
        <f>_xlfn.XLOOKUP(Table2[[#This Row],[K&amp;N REF ]],CAT_Details[Tracking Number],CAT_Details[S Ref],,0)</f>
        <v>20250721-S-70162</v>
      </c>
      <c r="C1854" s="270">
        <f>_xlfn.XLOOKUP(Table2[[#This Row],[K&amp;N REF ]],CAT_Details[Tracking Number],CAT_Details[TO Ref],,0)</f>
        <v>20250709758630</v>
      </c>
      <c r="D1854" s="270" t="str">
        <f>_xlfn.XLOOKUP(Table2[[#This Row],[K&amp;N REF ]],CAT_Details[Tracking Number],CAT_Details[Pickup Customer Name],,0)</f>
        <v>LINAMAR FAMER TRANSMISSION</v>
      </c>
      <c r="E1854" s="271" t="str">
        <f>_xlfn.XLOOKUP(Table2[[#This Row],[K&amp;N REF ]],CAT_Details[Tracking Number],CAT_Details[Delivery Country Code],,0)</f>
        <v>GB</v>
      </c>
      <c r="F1854" s="271" t="str">
        <f>_xlfn.XLOOKUP(Table2[[#This Row],[TO Ref]],CAT_Details[TO Ref],CAT_Details[Loc],,0)</f>
        <v>DK-BM01</v>
      </c>
      <c r="G1854" s="257" t="s">
        <v>36</v>
      </c>
      <c r="H1854" s="257" t="s">
        <v>35</v>
      </c>
      <c r="I1854" s="280">
        <v>45869</v>
      </c>
      <c r="J1854" s="257" t="s">
        <v>26</v>
      </c>
      <c r="K1854" s="257" t="s">
        <v>32</v>
      </c>
      <c r="L1854" s="280">
        <v>45869</v>
      </c>
      <c r="M1854" s="257" t="str">
        <f>IF(Table2[[#This Row],[Resolve Date]]="","ONGOING","SOLVED")</f>
        <v>SOLVED</v>
      </c>
      <c r="N1854" s="258" t="s">
        <v>30</v>
      </c>
      <c r="O1854" s="257" t="str">
        <f>Table2[[#This Row],[K&amp;N REF ]]&amp;Table2[[#This Row],[Issue type ]]</f>
        <v>5016846904NO LABELS</v>
      </c>
      <c r="P1854" s="257">
        <f>YEAR(Table2[[#This Row],[Date ]])</f>
        <v>2025</v>
      </c>
      <c r="Q1854" s="257" t="str">
        <f>VLOOKUP(MONTH(Table2[[#This Row],[Date ]]),Months,2,0)</f>
        <v>July</v>
      </c>
      <c r="R1854" s="257" t="b">
        <f>COUNTIFS(Table2[Unique],Table2[[#This Row],[Unique]])&gt;1</f>
        <v>0</v>
      </c>
      <c r="S1854" s="257">
        <f>IF(Table2[[#This Row],[Status ]]="Solved",1,0)</f>
        <v>1</v>
      </c>
      <c r="T1854" s="257">
        <f>IF(Table2[[#This Row],[Status ]]="ongoing",1,0)</f>
        <v>0</v>
      </c>
    </row>
    <row r="1855" spans="1:20" x14ac:dyDescent="0.25">
      <c r="A1855" s="264">
        <v>5016789024</v>
      </c>
      <c r="B1855" s="269" t="str">
        <f>_xlfn.XLOOKUP(Table2[[#This Row],[K&amp;N REF ]],CAT_Details[Tracking Number],CAT_Details[S Ref],,0)</f>
        <v>20250718-S-70374</v>
      </c>
      <c r="C1855" s="270">
        <f>_xlfn.XLOOKUP(Table2[[#This Row],[K&amp;N REF ]],CAT_Details[Tracking Number],CAT_Details[TO Ref],,0)</f>
        <v>20250717765837</v>
      </c>
      <c r="D1855" s="270" t="str">
        <f>_xlfn.XLOOKUP(Table2[[#This Row],[K&amp;N REF ]],CAT_Details[Tracking Number],CAT_Details[Pickup Customer Name],,0)</f>
        <v>Doga, S.A.</v>
      </c>
      <c r="E1855" s="271" t="str">
        <f>_xlfn.XLOOKUP(Table2[[#This Row],[K&amp;N REF ]],CAT_Details[Tracking Number],CAT_Details[Delivery Country Code],,0)</f>
        <v>GB</v>
      </c>
      <c r="F1855" s="271">
        <f>_xlfn.XLOOKUP(Table2[[#This Row],[TO Ref]],CAT_Details[TO Ref],CAT_Details[Loc],,0)</f>
        <v>3402</v>
      </c>
      <c r="G1855" s="257" t="s">
        <v>36</v>
      </c>
      <c r="H1855" s="257" t="s">
        <v>49</v>
      </c>
      <c r="I1855" s="280">
        <v>45869</v>
      </c>
      <c r="J1855" s="257" t="s">
        <v>26</v>
      </c>
      <c r="K1855" s="257" t="s">
        <v>32</v>
      </c>
      <c r="L1855" s="280">
        <v>45869</v>
      </c>
      <c r="M1855" s="257" t="str">
        <f>IF(Table2[[#This Row],[Resolve Date]]="","ONGOING","SOLVED")</f>
        <v>SOLVED</v>
      </c>
      <c r="N1855" s="258" t="s">
        <v>30</v>
      </c>
      <c r="O1855" s="257" t="str">
        <f>Table2[[#This Row],[K&amp;N REF ]]&amp;Table2[[#This Row],[Issue type ]]</f>
        <v>5016789024XX LABELS</v>
      </c>
      <c r="P1855" s="257">
        <f>YEAR(Table2[[#This Row],[Date ]])</f>
        <v>2025</v>
      </c>
      <c r="Q1855" s="257" t="str">
        <f>VLOOKUP(MONTH(Table2[[#This Row],[Date ]]),Months,2,0)</f>
        <v>July</v>
      </c>
      <c r="R1855" s="257" t="b">
        <f>COUNTIFS(Table2[Unique],Table2[[#This Row],[Unique]])&gt;1</f>
        <v>0</v>
      </c>
      <c r="S1855" s="257">
        <f>IF(Table2[[#This Row],[Status ]]="Solved",1,0)</f>
        <v>1</v>
      </c>
      <c r="T1855" s="257">
        <f>IF(Table2[[#This Row],[Status ]]="ongoing",1,0)</f>
        <v>0</v>
      </c>
    </row>
    <row r="1856" spans="1:20" x14ac:dyDescent="0.25">
      <c r="A1856" s="264">
        <v>5016832210</v>
      </c>
      <c r="B1856" s="269" t="str">
        <f>_xlfn.XLOOKUP(Table2[[#This Row],[K&amp;N REF ]],CAT_Details[Tracking Number],CAT_Details[S Ref],,0)</f>
        <v>20250723-S-70188</v>
      </c>
      <c r="C1856" s="270">
        <f>_xlfn.XLOOKUP(Table2[[#This Row],[K&amp;N REF ]],CAT_Details[Tracking Number],CAT_Details[TO Ref],,0)</f>
        <v>20250723768883</v>
      </c>
      <c r="D1856" s="270" t="str">
        <f>_xlfn.XLOOKUP(Table2[[#This Row],[K&amp;N REF ]],CAT_Details[Tracking Number],CAT_Details[Pickup Customer Name],,0)</f>
        <v>SERTA SAS / LE ROY LOGISTIQUE</v>
      </c>
      <c r="E1856" s="271" t="str">
        <f>_xlfn.XLOOKUP(Table2[[#This Row],[K&amp;N REF ]],CAT_Details[Tracking Number],CAT_Details[Delivery Country Code],,0)</f>
        <v>GB</v>
      </c>
      <c r="F1856" s="271">
        <f>_xlfn.XLOOKUP(Table2[[#This Row],[TO Ref]],CAT_Details[TO Ref],CAT_Details[Loc],,0)</f>
        <v>3402</v>
      </c>
      <c r="G1856" s="257" t="s">
        <v>36</v>
      </c>
      <c r="H1856" s="257" t="s">
        <v>35</v>
      </c>
      <c r="I1856" s="280">
        <v>45869</v>
      </c>
      <c r="J1856" s="257" t="s">
        <v>26</v>
      </c>
      <c r="K1856" s="257" t="s">
        <v>32</v>
      </c>
      <c r="L1856" s="280">
        <v>45869</v>
      </c>
      <c r="M1856" s="257" t="str">
        <f>IF(Table2[[#This Row],[Resolve Date]]="","ONGOING","SOLVED")</f>
        <v>SOLVED</v>
      </c>
      <c r="N1856" s="258" t="s">
        <v>30</v>
      </c>
      <c r="O1856" s="257" t="str">
        <f>Table2[[#This Row],[K&amp;N REF ]]&amp;Table2[[#This Row],[Issue type ]]</f>
        <v>5016832210NO LABELS</v>
      </c>
      <c r="P1856" s="257">
        <f>YEAR(Table2[[#This Row],[Date ]])</f>
        <v>2025</v>
      </c>
      <c r="Q1856" s="257" t="str">
        <f>VLOOKUP(MONTH(Table2[[#This Row],[Date ]]),Months,2,0)</f>
        <v>July</v>
      </c>
      <c r="R1856" s="257" t="b">
        <f>COUNTIFS(Table2[Unique],Table2[[#This Row],[Unique]])&gt;1</f>
        <v>0</v>
      </c>
      <c r="S1856" s="257">
        <f>IF(Table2[[#This Row],[Status ]]="Solved",1,0)</f>
        <v>1</v>
      </c>
      <c r="T1856" s="257">
        <f>IF(Table2[[#This Row],[Status ]]="ongoing",1,0)</f>
        <v>0</v>
      </c>
    </row>
    <row r="1857" spans="1:20" x14ac:dyDescent="0.25">
      <c r="A1857" s="264">
        <v>5016875155</v>
      </c>
      <c r="B1857" s="269" t="str">
        <f>_xlfn.XLOOKUP(Table2[[#This Row],[K&amp;N REF ]],CAT_Details[Tracking Number],CAT_Details[S Ref],,0)</f>
        <v>20250728-S-70247</v>
      </c>
      <c r="C1857" s="270">
        <f>_xlfn.XLOOKUP(Table2[[#This Row],[K&amp;N REF ]],CAT_Details[Tracking Number],CAT_Details[TO Ref],,0)</f>
        <v>20250728771590</v>
      </c>
      <c r="D1857" s="270" t="str">
        <f>_xlfn.XLOOKUP(Table2[[#This Row],[K&amp;N REF ]],CAT_Details[Tracking Number],CAT_Details[Pickup Customer Name],,0)</f>
        <v>JOHNSON ELECTRIC</v>
      </c>
      <c r="E1857" s="271" t="str">
        <f>_xlfn.XLOOKUP(Table2[[#This Row],[K&amp;N REF ]],CAT_Details[Tracking Number],CAT_Details[Delivery Country Code],,0)</f>
        <v>GB</v>
      </c>
      <c r="F1857" s="271">
        <f>_xlfn.XLOOKUP(Table2[[#This Row],[TO Ref]],CAT_Details[TO Ref],CAT_Details[Loc],,0)</f>
        <v>3402</v>
      </c>
      <c r="G1857" s="257" t="s">
        <v>24</v>
      </c>
      <c r="H1857" s="257" t="s">
        <v>35</v>
      </c>
      <c r="I1857" s="280">
        <v>45870</v>
      </c>
      <c r="J1857" s="257" t="s">
        <v>26</v>
      </c>
      <c r="K1857" s="257" t="s">
        <v>32</v>
      </c>
      <c r="L1857" s="280">
        <v>45870</v>
      </c>
      <c r="M1857" s="257" t="str">
        <f>IF(Table2[[#This Row],[Resolve Date]]="","ONGOING","SOLVED")</f>
        <v>SOLVED</v>
      </c>
      <c r="N1857" s="258" t="s">
        <v>30</v>
      </c>
      <c r="O1857" s="257" t="str">
        <f>Table2[[#This Row],[K&amp;N REF ]]&amp;Table2[[#This Row],[Issue type ]]</f>
        <v>5016875155NO LABELS</v>
      </c>
      <c r="P1857" s="257">
        <f>YEAR(Table2[[#This Row],[Date ]])</f>
        <v>2025</v>
      </c>
      <c r="Q1857" s="257" t="str">
        <f>VLOOKUP(MONTH(Table2[[#This Row],[Date ]]),Months,2,0)</f>
        <v>August</v>
      </c>
      <c r="R1857" s="257" t="b">
        <f>COUNTIFS(Table2[Unique],Table2[[#This Row],[Unique]])&gt;1</f>
        <v>0</v>
      </c>
      <c r="S1857" s="257">
        <f>IF(Table2[[#This Row],[Status ]]="Solved",1,0)</f>
        <v>1</v>
      </c>
      <c r="T1857" s="257">
        <f>IF(Table2[[#This Row],[Status ]]="ongoing",1,0)</f>
        <v>0</v>
      </c>
    </row>
    <row r="1858" spans="1:20" x14ac:dyDescent="0.25">
      <c r="A1858" s="264">
        <v>5016846628</v>
      </c>
      <c r="B1858" s="269" t="str">
        <f>_xlfn.XLOOKUP(Table2[[#This Row],[K&amp;N REF ]],CAT_Details[Tracking Number],CAT_Details[S Ref],,0)</f>
        <v>20250725-S-70170</v>
      </c>
      <c r="C1858" s="270">
        <f>_xlfn.XLOOKUP(Table2[[#This Row],[K&amp;N REF ]],CAT_Details[Tracking Number],CAT_Details[TO Ref],,0)</f>
        <v>20250725770727</v>
      </c>
      <c r="D1858" s="270" t="str">
        <f>_xlfn.XLOOKUP(Table2[[#This Row],[K&amp;N REF ]],CAT_Details[Tracking Number],CAT_Details[Pickup Customer Name],,0)</f>
        <v>Woodward Aken GmbH</v>
      </c>
      <c r="E1858" s="271" t="str">
        <f>_xlfn.XLOOKUP(Table2[[#This Row],[K&amp;N REF ]],CAT_Details[Tracking Number],CAT_Details[Delivery Country Code],,0)</f>
        <v>GB</v>
      </c>
      <c r="F1858" s="271" t="str">
        <f>_xlfn.XLOOKUP(Table2[[#This Row],[TO Ref]],CAT_Details[TO Ref],CAT_Details[Loc],,0)</f>
        <v>MY02</v>
      </c>
      <c r="G1858" s="257" t="s">
        <v>34</v>
      </c>
      <c r="H1858" s="257" t="s">
        <v>31</v>
      </c>
      <c r="I1858" s="280">
        <v>45870</v>
      </c>
      <c r="J1858" s="257" t="s">
        <v>26</v>
      </c>
      <c r="K1858" s="257" t="s">
        <v>32</v>
      </c>
      <c r="L1858" s="280">
        <v>45870</v>
      </c>
      <c r="M1858" s="257" t="str">
        <f>IF(Table2[[#This Row],[Resolve Date]]="","ONGOING","SOLVED")</f>
        <v>SOLVED</v>
      </c>
      <c r="N1858" s="258" t="s">
        <v>30</v>
      </c>
      <c r="O1858" s="257" t="str">
        <f>Table2[[#This Row],[K&amp;N REF ]]&amp;Table2[[#This Row],[Issue type ]]</f>
        <v>5016846628MISSING LABELS ON SOME UNITS</v>
      </c>
      <c r="P1858" s="257">
        <f>YEAR(Table2[[#This Row],[Date ]])</f>
        <v>2025</v>
      </c>
      <c r="Q1858" s="257" t="str">
        <f>VLOOKUP(MONTH(Table2[[#This Row],[Date ]]),Months,2,0)</f>
        <v>August</v>
      </c>
      <c r="R1858" s="257" t="b">
        <f>COUNTIFS(Table2[Unique],Table2[[#This Row],[Unique]])&gt;1</f>
        <v>0</v>
      </c>
      <c r="S1858" s="257">
        <f>IF(Table2[[#This Row],[Status ]]="Solved",1,0)</f>
        <v>1</v>
      </c>
      <c r="T1858" s="257">
        <f>IF(Table2[[#This Row],[Status ]]="ongoing",1,0)</f>
        <v>0</v>
      </c>
    </row>
    <row r="1859" spans="1:20" x14ac:dyDescent="0.25">
      <c r="A1859" s="264">
        <v>5016861117</v>
      </c>
      <c r="B1859" s="269" t="str">
        <f>_xlfn.XLOOKUP(Table2[[#This Row],[K&amp;N REF ]],CAT_Details[Tracking Number],CAT_Details[S Ref],,0)</f>
        <v>20250728-S-70088</v>
      </c>
      <c r="C1859" s="270">
        <f>_xlfn.XLOOKUP(Table2[[#This Row],[K&amp;N REF ]],CAT_Details[Tracking Number],CAT_Details[TO Ref],,0)</f>
        <v>20250728771684</v>
      </c>
      <c r="D1859" s="270" t="str">
        <f>_xlfn.XLOOKUP(Table2[[#This Row],[K&amp;N REF ]],CAT_Details[Tracking Number],CAT_Details[Pickup Customer Name],,0)</f>
        <v>MANN + HUMMEL GMBH</v>
      </c>
      <c r="E1859" s="271" t="str">
        <f>_xlfn.XLOOKUP(Table2[[#This Row],[K&amp;N REF ]],CAT_Details[Tracking Number],CAT_Details[Delivery Country Code],,0)</f>
        <v>GB</v>
      </c>
      <c r="F1859" s="271" t="str">
        <f>_xlfn.XLOOKUP(Table2[[#This Row],[TO Ref]],CAT_Details[TO Ref],CAT_Details[Loc],,0)</f>
        <v>MZ07</v>
      </c>
      <c r="G1859" s="257" t="s">
        <v>34</v>
      </c>
      <c r="H1859" s="257" t="s">
        <v>31</v>
      </c>
      <c r="I1859" s="280">
        <v>45870</v>
      </c>
      <c r="J1859" s="257" t="s">
        <v>41</v>
      </c>
      <c r="K1859" s="257" t="s">
        <v>32</v>
      </c>
      <c r="L1859" s="280">
        <v>45870</v>
      </c>
      <c r="M1859" s="257" t="str">
        <f>IF(Table2[[#This Row],[Resolve Date]]="","ONGOING","SOLVED")</f>
        <v>SOLVED</v>
      </c>
      <c r="N1859" s="258" t="s">
        <v>30</v>
      </c>
      <c r="O1859" s="257" t="str">
        <f>Table2[[#This Row],[K&amp;N REF ]]&amp;Table2[[#This Row],[Issue type ]]</f>
        <v>5016861117MISSING LABELS ON SOME UNITS</v>
      </c>
      <c r="P1859" s="257">
        <f>YEAR(Table2[[#This Row],[Date ]])</f>
        <v>2025</v>
      </c>
      <c r="Q1859" s="257" t="str">
        <f>VLOOKUP(MONTH(Table2[[#This Row],[Date ]]),Months,2,0)</f>
        <v>August</v>
      </c>
      <c r="R1859" s="257" t="b">
        <f>COUNTIFS(Table2[Unique],Table2[[#This Row],[Unique]])&gt;1</f>
        <v>0</v>
      </c>
      <c r="S1859" s="257">
        <f>IF(Table2[[#This Row],[Status ]]="Solved",1,0)</f>
        <v>1</v>
      </c>
      <c r="T1859" s="257">
        <f>IF(Table2[[#This Row],[Status ]]="ongoing",1,0)</f>
        <v>0</v>
      </c>
    </row>
    <row r="1860" spans="1:20" x14ac:dyDescent="0.25">
      <c r="A1860" s="264">
        <v>5016861078</v>
      </c>
      <c r="B1860" s="269" t="str">
        <f>_xlfn.XLOOKUP(Table2[[#This Row],[K&amp;N REF ]],CAT_Details[Tracking Number],CAT_Details[S Ref],,0)</f>
        <v>20250728-S-70092</v>
      </c>
      <c r="C1860" s="270">
        <f>_xlfn.XLOOKUP(Table2[[#This Row],[K&amp;N REF ]],CAT_Details[Tracking Number],CAT_Details[TO Ref],,0)</f>
        <v>20250728771742</v>
      </c>
      <c r="D1860" s="270" t="str">
        <f>_xlfn.XLOOKUP(Table2[[#This Row],[K&amp;N REF ]],CAT_Details[Tracking Number],CAT_Details[Pickup Customer Name],,0)</f>
        <v>Elring Klinger Ag</v>
      </c>
      <c r="E1860" s="271" t="str">
        <f>_xlfn.XLOOKUP(Table2[[#This Row],[K&amp;N REF ]],CAT_Details[Tracking Number],CAT_Details[Delivery Country Code],,0)</f>
        <v>GB</v>
      </c>
      <c r="F1860" s="271" t="str">
        <f>_xlfn.XLOOKUP(Table2[[#This Row],[TO Ref]],CAT_Details[TO Ref],CAT_Details[Loc],,0)</f>
        <v>MZ02</v>
      </c>
      <c r="G1860" s="257" t="s">
        <v>34</v>
      </c>
      <c r="H1860" s="257" t="s">
        <v>35</v>
      </c>
      <c r="I1860" s="280">
        <v>45870</v>
      </c>
      <c r="J1860" s="257" t="s">
        <v>26</v>
      </c>
      <c r="K1860" s="257" t="s">
        <v>32</v>
      </c>
      <c r="L1860" s="280">
        <v>45870</v>
      </c>
      <c r="M1860" s="257" t="str">
        <f>IF(Table2[[#This Row],[Resolve Date]]="","ONGOING","SOLVED")</f>
        <v>SOLVED</v>
      </c>
      <c r="N1860" s="258" t="s">
        <v>30</v>
      </c>
      <c r="O1860" s="257" t="str">
        <f>Table2[[#This Row],[K&amp;N REF ]]&amp;Table2[[#This Row],[Issue type ]]</f>
        <v>5016861078NO LABELS</v>
      </c>
      <c r="P1860" s="257">
        <f>YEAR(Table2[[#This Row],[Date ]])</f>
        <v>2025</v>
      </c>
      <c r="Q1860" s="257" t="str">
        <f>VLOOKUP(MONTH(Table2[[#This Row],[Date ]]),Months,2,0)</f>
        <v>August</v>
      </c>
      <c r="R1860" s="257" t="b">
        <f>COUNTIFS(Table2[Unique],Table2[[#This Row],[Unique]])&gt;1</f>
        <v>0</v>
      </c>
      <c r="S1860" s="257">
        <f>IF(Table2[[#This Row],[Status ]]="Solved",1,0)</f>
        <v>1</v>
      </c>
      <c r="T1860" s="257">
        <f>IF(Table2[[#This Row],[Status ]]="ongoing",1,0)</f>
        <v>0</v>
      </c>
    </row>
    <row r="1861" spans="1:20" x14ac:dyDescent="0.25">
      <c r="A1861" s="264">
        <v>5016860909</v>
      </c>
      <c r="B1861" s="269" t="str">
        <f>_xlfn.XLOOKUP(Table2[[#This Row],[K&amp;N REF ]],CAT_Details[Tracking Number],CAT_Details[S Ref],,0)</f>
        <v>20250725-S-70255</v>
      </c>
      <c r="C1861" s="270">
        <f>_xlfn.XLOOKUP(Table2[[#This Row],[K&amp;N REF ]],CAT_Details[Tracking Number],CAT_Details[TO Ref],,0)</f>
        <v>20250724770302</v>
      </c>
      <c r="D1861" s="270" t="str">
        <f>_xlfn.XLOOKUP(Table2[[#This Row],[K&amp;N REF ]],CAT_Details[Tracking Number],CAT_Details[Pickup Customer Name],,0)</f>
        <v>MOTA SA</v>
      </c>
      <c r="E1861" s="271" t="str">
        <f>_xlfn.XLOOKUP(Table2[[#This Row],[K&amp;N REF ]],CAT_Details[Tracking Number],CAT_Details[Delivery Country Code],,0)</f>
        <v>GB</v>
      </c>
      <c r="F1861" s="271" t="str">
        <f>_xlfn.XLOOKUP(Table2[[#This Row],[TO Ref]],CAT_Details[TO Ref],CAT_Details[Loc],,0)</f>
        <v>DX01-L5</v>
      </c>
      <c r="G1861" s="257" t="s">
        <v>36</v>
      </c>
      <c r="H1861" s="257" t="s">
        <v>35</v>
      </c>
      <c r="I1861" s="280">
        <v>45870</v>
      </c>
      <c r="J1861" s="257" t="s">
        <v>26</v>
      </c>
      <c r="K1861" s="257" t="s">
        <v>32</v>
      </c>
      <c r="L1861" s="280">
        <v>45870</v>
      </c>
      <c r="M1861" s="257" t="str">
        <f>IF(Table2[[#This Row],[Resolve Date]]="","ONGOING","SOLVED")</f>
        <v>SOLVED</v>
      </c>
      <c r="N1861" s="258" t="s">
        <v>30</v>
      </c>
      <c r="O1861" s="257" t="str">
        <f>Table2[[#This Row],[K&amp;N REF ]]&amp;Table2[[#This Row],[Issue type ]]</f>
        <v>5016860909NO LABELS</v>
      </c>
      <c r="P1861" s="257">
        <f>YEAR(Table2[[#This Row],[Date ]])</f>
        <v>2025</v>
      </c>
      <c r="Q1861" s="257" t="str">
        <f>VLOOKUP(MONTH(Table2[[#This Row],[Date ]]),Months,2,0)</f>
        <v>August</v>
      </c>
      <c r="R1861" s="257" t="b">
        <f>COUNTIFS(Table2[Unique],Table2[[#This Row],[Unique]])&gt;1</f>
        <v>0</v>
      </c>
      <c r="S1861" s="257">
        <f>IF(Table2[[#This Row],[Status ]]="Solved",1,0)</f>
        <v>1</v>
      </c>
      <c r="T1861" s="257">
        <f>IF(Table2[[#This Row],[Status ]]="ongoing",1,0)</f>
        <v>0</v>
      </c>
    </row>
    <row r="1862" spans="1:20" x14ac:dyDescent="0.25">
      <c r="A1862" s="264">
        <v>5016875148</v>
      </c>
      <c r="B1862" s="269" t="str">
        <f>_xlfn.XLOOKUP(Table2[[#This Row],[K&amp;N REF ]],CAT_Details[Tracking Number],CAT_Details[S Ref],,0)</f>
        <v>20250729-S-70313</v>
      </c>
      <c r="C1862" s="270">
        <f>_xlfn.XLOOKUP(Table2[[#This Row],[K&amp;N REF ]],CAT_Details[Tracking Number],CAT_Details[TO Ref],,0)</f>
        <v>20250729772404</v>
      </c>
      <c r="D1862" s="270" t="str">
        <f>_xlfn.XLOOKUP(Table2[[#This Row],[K&amp;N REF ]],CAT_Details[Tracking Number],CAT_Details[Pickup Customer Name],,0)</f>
        <v>Donaldson Ed</v>
      </c>
      <c r="E1862" s="271" t="str">
        <f>_xlfn.XLOOKUP(Table2[[#This Row],[K&amp;N REF ]],CAT_Details[Tracking Number],CAT_Details[Delivery Country Code],,0)</f>
        <v>GB</v>
      </c>
      <c r="F1862" s="271" t="str">
        <f>_xlfn.XLOOKUP(Table2[[#This Row],[TO Ref]],CAT_Details[TO Ref],CAT_Details[Loc],,0)</f>
        <v>OYL1</v>
      </c>
      <c r="G1862" s="257" t="s">
        <v>36</v>
      </c>
      <c r="H1862" s="257" t="s">
        <v>179</v>
      </c>
      <c r="I1862" s="280">
        <v>45870</v>
      </c>
      <c r="J1862" s="257" t="s">
        <v>26</v>
      </c>
      <c r="K1862" s="257" t="s">
        <v>32</v>
      </c>
      <c r="L1862" s="280">
        <v>45870</v>
      </c>
      <c r="M1862" s="257" t="str">
        <f>IF(Table2[[#This Row],[Resolve Date]]="","ONGOING","SOLVED")</f>
        <v>SOLVED</v>
      </c>
      <c r="N1862" s="258" t="s">
        <v>30</v>
      </c>
      <c r="O1862" s="257" t="str">
        <f>Table2[[#This Row],[K&amp;N REF ]]&amp;Table2[[#This Row],[Issue type ]]</f>
        <v xml:space="preserve">5016875148NOT SCANNABLE </v>
      </c>
      <c r="P1862" s="257">
        <f>YEAR(Table2[[#This Row],[Date ]])</f>
        <v>2025</v>
      </c>
      <c r="Q1862" s="257" t="str">
        <f>VLOOKUP(MONTH(Table2[[#This Row],[Date ]]),Months,2,0)</f>
        <v>August</v>
      </c>
      <c r="R1862" s="257" t="b">
        <f>COUNTIFS(Table2[Unique],Table2[[#This Row],[Unique]])&gt;1</f>
        <v>0</v>
      </c>
      <c r="S1862" s="257">
        <f>IF(Table2[[#This Row],[Status ]]="Solved",1,0)</f>
        <v>1</v>
      </c>
      <c r="T1862" s="257">
        <f>IF(Table2[[#This Row],[Status ]]="ongoing",1,0)</f>
        <v>0</v>
      </c>
    </row>
    <row r="1863" spans="1:20" x14ac:dyDescent="0.25">
      <c r="A1863" s="264">
        <v>5016875149</v>
      </c>
      <c r="B1863" s="269" t="str">
        <f>_xlfn.XLOOKUP(Table2[[#This Row],[K&amp;N REF ]],CAT_Details[Tracking Number],CAT_Details[S Ref],,0)</f>
        <v>20250729-S-70313</v>
      </c>
      <c r="C1863" s="270">
        <f>_xlfn.XLOOKUP(Table2[[#This Row],[K&amp;N REF ]],CAT_Details[Tracking Number],CAT_Details[TO Ref],,0)</f>
        <v>20250729772412</v>
      </c>
      <c r="D1863" s="270" t="str">
        <f>_xlfn.XLOOKUP(Table2[[#This Row],[K&amp;N REF ]],CAT_Details[Tracking Number],CAT_Details[Pickup Customer Name],,0)</f>
        <v>Donaldson Ed</v>
      </c>
      <c r="E1863" s="271" t="str">
        <f>_xlfn.XLOOKUP(Table2[[#This Row],[K&amp;N REF ]],CAT_Details[Tracking Number],CAT_Details[Delivery Country Code],,0)</f>
        <v>GB</v>
      </c>
      <c r="F1863" s="271" t="str">
        <f>_xlfn.XLOOKUP(Table2[[#This Row],[TO Ref]],CAT_Details[TO Ref],CAT_Details[Loc],,0)</f>
        <v>DK-LW08</v>
      </c>
      <c r="G1863" s="257" t="s">
        <v>36</v>
      </c>
      <c r="H1863" s="257" t="s">
        <v>179</v>
      </c>
      <c r="I1863" s="280">
        <v>45870</v>
      </c>
      <c r="J1863" s="257" t="s">
        <v>26</v>
      </c>
      <c r="K1863" s="257" t="s">
        <v>32</v>
      </c>
      <c r="L1863" s="280">
        <v>45870</v>
      </c>
      <c r="M1863" s="257" t="str">
        <f>IF(Table2[[#This Row],[Resolve Date]]="","ONGOING","SOLVED")</f>
        <v>SOLVED</v>
      </c>
      <c r="N1863" s="258" t="s">
        <v>30</v>
      </c>
      <c r="O1863" s="257" t="str">
        <f>Table2[[#This Row],[K&amp;N REF ]]&amp;Table2[[#This Row],[Issue type ]]</f>
        <v xml:space="preserve">5016875149NOT SCANNABLE </v>
      </c>
      <c r="P1863" s="257">
        <f>YEAR(Table2[[#This Row],[Date ]])</f>
        <v>2025</v>
      </c>
      <c r="Q1863" s="257" t="str">
        <f>VLOOKUP(MONTH(Table2[[#This Row],[Date ]]),Months,2,0)</f>
        <v>August</v>
      </c>
      <c r="R1863" s="257" t="b">
        <f>COUNTIFS(Table2[Unique],Table2[[#This Row],[Unique]])&gt;1</f>
        <v>0</v>
      </c>
      <c r="S1863" s="257">
        <f>IF(Table2[[#This Row],[Status ]]="Solved",1,0)</f>
        <v>1</v>
      </c>
      <c r="T1863" s="257">
        <f>IF(Table2[[#This Row],[Status ]]="ongoing",1,0)</f>
        <v>0</v>
      </c>
    </row>
    <row r="1864" spans="1:20" x14ac:dyDescent="0.25">
      <c r="A1864" s="264">
        <v>5016832079</v>
      </c>
      <c r="B1864" s="269" t="str">
        <f>_xlfn.XLOOKUP(Table2[[#This Row],[K&amp;N REF ]],CAT_Details[Tracking Number],CAT_Details[S Ref],,0)</f>
        <v>20250722-S-70297</v>
      </c>
      <c r="C1864" s="270">
        <f>_xlfn.XLOOKUP(Table2[[#This Row],[K&amp;N REF ]],CAT_Details[Tracking Number],CAT_Details[TO Ref],,0)</f>
        <v>20250722768109</v>
      </c>
      <c r="D1864" s="270" t="str">
        <f>_xlfn.XLOOKUP(Table2[[#This Row],[K&amp;N REF ]],CAT_Details[Tracking Number],CAT_Details[Pickup Customer Name],,0)</f>
        <v>Groeneveld Italia Srl</v>
      </c>
      <c r="E1864" s="271" t="str">
        <f>_xlfn.XLOOKUP(Table2[[#This Row],[K&amp;N REF ]],CAT_Details[Tracking Number],CAT_Details[Delivery Country Code],,0)</f>
        <v>GB</v>
      </c>
      <c r="F1864" s="271" t="str">
        <f>_xlfn.XLOOKUP(Table2[[#This Row],[TO Ref]],CAT_Details[TO Ref],CAT_Details[Loc],,0)</f>
        <v>U2-L5</v>
      </c>
      <c r="G1864" s="257" t="s">
        <v>24</v>
      </c>
      <c r="H1864" s="257" t="s">
        <v>49</v>
      </c>
      <c r="I1864" s="280">
        <v>45873</v>
      </c>
      <c r="J1864" s="257" t="s">
        <v>26</v>
      </c>
      <c r="K1864" s="257" t="s">
        <v>32</v>
      </c>
      <c r="L1864" s="280">
        <v>45873</v>
      </c>
      <c r="M1864" s="257" t="str">
        <f>IF(Table2[[#This Row],[Resolve Date]]="","ONGOING","SOLVED")</f>
        <v>SOLVED</v>
      </c>
      <c r="N1864" s="258" t="s">
        <v>30</v>
      </c>
      <c r="O1864" s="257" t="str">
        <f>Table2[[#This Row],[K&amp;N REF ]]&amp;Table2[[#This Row],[Issue type ]]</f>
        <v>5016832079XX LABELS</v>
      </c>
      <c r="P1864" s="257">
        <f>YEAR(Table2[[#This Row],[Date ]])</f>
        <v>2025</v>
      </c>
      <c r="Q1864" s="257" t="str">
        <f>VLOOKUP(MONTH(Table2[[#This Row],[Date ]]),Months,2,0)</f>
        <v>August</v>
      </c>
      <c r="R1864" s="257" t="b">
        <f>COUNTIFS(Table2[Unique],Table2[[#This Row],[Unique]])&gt;1</f>
        <v>0</v>
      </c>
      <c r="S1864" s="257">
        <f>IF(Table2[[#This Row],[Status ]]="Solved",1,0)</f>
        <v>1</v>
      </c>
      <c r="T1864" s="257">
        <f>IF(Table2[[#This Row],[Status ]]="ongoing",1,0)</f>
        <v>0</v>
      </c>
    </row>
    <row r="1865" spans="1:20" x14ac:dyDescent="0.25">
      <c r="A1865" s="264">
        <v>5016875617</v>
      </c>
      <c r="B1865" s="269" t="str">
        <f>_xlfn.XLOOKUP(Table2[[#This Row],[K&amp;N REF ]],CAT_Details[Tracking Number],CAT_Details[S Ref],,0)</f>
        <v>20250730-S-70303</v>
      </c>
      <c r="C1865" s="270">
        <f>_xlfn.XLOOKUP(Table2[[#This Row],[K&amp;N REF ]],CAT_Details[Tracking Number],CAT_Details[TO Ref],,0)</f>
        <v>20250724770311</v>
      </c>
      <c r="D1865" s="270" t="str">
        <f>_xlfn.XLOOKUP(Table2[[#This Row],[K&amp;N REF ]],CAT_Details[Tracking Number],CAT_Details[Pickup Customer Name],,0)</f>
        <v>SAN MARTINO (AT)/SELMAT SRL</v>
      </c>
      <c r="E1865" s="271" t="str">
        <f>_xlfn.XLOOKUP(Table2[[#This Row],[K&amp;N REF ]],CAT_Details[Tracking Number],CAT_Details[Delivery Country Code],,0)</f>
        <v>GB</v>
      </c>
      <c r="F1865" s="271">
        <f>_xlfn.XLOOKUP(Table2[[#This Row],[TO Ref]],CAT_Details[TO Ref],CAT_Details[Loc],,0)</f>
        <v>3402</v>
      </c>
      <c r="G1865" s="257" t="s">
        <v>24</v>
      </c>
      <c r="H1865" s="257" t="s">
        <v>35</v>
      </c>
      <c r="I1865" s="280">
        <v>45873</v>
      </c>
      <c r="J1865" s="257" t="s">
        <v>26</v>
      </c>
      <c r="K1865" s="257" t="s">
        <v>32</v>
      </c>
      <c r="L1865" s="280">
        <v>45873</v>
      </c>
      <c r="M1865" s="257" t="str">
        <f>IF(Table2[[#This Row],[Resolve Date]]="","ONGOING","SOLVED")</f>
        <v>SOLVED</v>
      </c>
      <c r="N1865" s="258" t="s">
        <v>30</v>
      </c>
      <c r="O1865" s="257" t="str">
        <f>Table2[[#This Row],[K&amp;N REF ]]&amp;Table2[[#This Row],[Issue type ]]</f>
        <v>5016875617NO LABELS</v>
      </c>
      <c r="P1865" s="257">
        <f>YEAR(Table2[[#This Row],[Date ]])</f>
        <v>2025</v>
      </c>
      <c r="Q1865" s="257" t="str">
        <f>VLOOKUP(MONTH(Table2[[#This Row],[Date ]]),Months,2,0)</f>
        <v>August</v>
      </c>
      <c r="R1865" s="257" t="b">
        <f>COUNTIFS(Table2[Unique],Table2[[#This Row],[Unique]])&gt;1</f>
        <v>0</v>
      </c>
      <c r="S1865" s="257">
        <f>IF(Table2[[#This Row],[Status ]]="Solved",1,0)</f>
        <v>1</v>
      </c>
      <c r="T1865" s="257">
        <f>IF(Table2[[#This Row],[Status ]]="ongoing",1,0)</f>
        <v>0</v>
      </c>
    </row>
    <row r="1866" spans="1:20" x14ac:dyDescent="0.25">
      <c r="A1866" s="264">
        <v>5016874947</v>
      </c>
      <c r="B1866" s="269" t="str">
        <f>_xlfn.XLOOKUP(Table2[[#This Row],[K&amp;N REF ]],CAT_Details[Tracking Number],CAT_Details[S Ref],,0)</f>
        <v>20250729-S-70218</v>
      </c>
      <c r="C1866" s="270">
        <f>_xlfn.XLOOKUP(Table2[[#This Row],[K&amp;N REF ]],CAT_Details[Tracking Number],CAT_Details[TO Ref],,0)</f>
        <v>20250728772071</v>
      </c>
      <c r="D1866" s="270" t="str">
        <f>_xlfn.XLOOKUP(Table2[[#This Row],[K&amp;N REF ]],CAT_Details[Tracking Number],CAT_Details[Pickup Customer Name],,0)</f>
        <v>THE BROCKMOOR FOUNDRY CO. LTD</v>
      </c>
      <c r="E1866" s="271" t="str">
        <f>_xlfn.XLOOKUP(Table2[[#This Row],[K&amp;N REF ]],CAT_Details[Tracking Number],CAT_Details[Delivery Country Code],,0)</f>
        <v>FR</v>
      </c>
      <c r="F1866" s="271">
        <f>_xlfn.XLOOKUP(Table2[[#This Row],[TO Ref]],CAT_Details[TO Ref],CAT_Details[Loc],,0)</f>
        <v>3705</v>
      </c>
      <c r="G1866" s="257" t="s">
        <v>199</v>
      </c>
      <c r="H1866" s="257" t="s">
        <v>35</v>
      </c>
      <c r="I1866" s="280">
        <v>45873</v>
      </c>
      <c r="J1866" s="257" t="s">
        <v>26</v>
      </c>
      <c r="K1866" s="257" t="s">
        <v>32</v>
      </c>
      <c r="L1866" s="280">
        <v>45873</v>
      </c>
      <c r="M1866" s="257" t="str">
        <f>IF(Table2[[#This Row],[Resolve Date]]="","ONGOING","SOLVED")</f>
        <v>SOLVED</v>
      </c>
      <c r="N1866" s="258" t="s">
        <v>30</v>
      </c>
      <c r="O1866" s="257" t="str">
        <f>Table2[[#This Row],[K&amp;N REF ]]&amp;Table2[[#This Row],[Issue type ]]</f>
        <v>5016874947NO LABELS</v>
      </c>
      <c r="P1866" s="257">
        <f>YEAR(Table2[[#This Row],[Date ]])</f>
        <v>2025</v>
      </c>
      <c r="Q1866" s="257" t="str">
        <f>VLOOKUP(MONTH(Table2[[#This Row],[Date ]]),Months,2,0)</f>
        <v>August</v>
      </c>
      <c r="R1866" s="257" t="b">
        <f>COUNTIFS(Table2[Unique],Table2[[#This Row],[Unique]])&gt;1</f>
        <v>0</v>
      </c>
      <c r="S1866" s="257">
        <f>IF(Table2[[#This Row],[Status ]]="Solved",1,0)</f>
        <v>1</v>
      </c>
      <c r="T1866" s="257">
        <f>IF(Table2[[#This Row],[Status ]]="ongoing",1,0)</f>
        <v>0</v>
      </c>
    </row>
    <row r="1867" spans="1:20" x14ac:dyDescent="0.25">
      <c r="A1867" s="264">
        <v>5016860742</v>
      </c>
      <c r="B1867" s="269" t="str">
        <f>_xlfn.XLOOKUP(Table2[[#This Row],[K&amp;N REF ]],CAT_Details[Tracking Number],CAT_Details[S Ref],,0)</f>
        <v>20250725-S-70357</v>
      </c>
      <c r="C1867" s="270">
        <f>_xlfn.XLOOKUP(Table2[[#This Row],[K&amp;N REF ]],CAT_Details[Tracking Number],CAT_Details[TO Ref],,0)</f>
        <v>20250725770885</v>
      </c>
      <c r="D1867" s="270" t="str">
        <f>_xlfn.XLOOKUP(Table2[[#This Row],[K&amp;N REF ]],CAT_Details[Tracking Number],CAT_Details[Pickup Customer Name],,0)</f>
        <v>BRAHM PRECISION PRODUCTS CORP SPAIN</v>
      </c>
      <c r="E1867" s="271" t="str">
        <f>_xlfn.XLOOKUP(Table2[[#This Row],[K&amp;N REF ]],CAT_Details[Tracking Number],CAT_Details[Delivery Country Code],,0)</f>
        <v>GB</v>
      </c>
      <c r="F1867" s="271" t="str">
        <f>_xlfn.XLOOKUP(Table2[[#This Row],[TO Ref]],CAT_Details[TO Ref],CAT_Details[Loc],,0)</f>
        <v>MZ02</v>
      </c>
      <c r="G1867" s="257" t="s">
        <v>241</v>
      </c>
      <c r="H1867" s="257" t="s">
        <v>35</v>
      </c>
      <c r="I1867" s="280">
        <v>45873</v>
      </c>
      <c r="J1867" s="257" t="s">
        <v>26</v>
      </c>
      <c r="K1867" s="257" t="s">
        <v>32</v>
      </c>
      <c r="L1867" s="280">
        <v>45873</v>
      </c>
      <c r="M1867" s="257" t="str">
        <f>IF(Table2[[#This Row],[Resolve Date]]="","ONGOING","SOLVED")</f>
        <v>SOLVED</v>
      </c>
      <c r="N1867" s="258" t="s">
        <v>30</v>
      </c>
      <c r="O1867" s="257" t="str">
        <f>Table2[[#This Row],[K&amp;N REF ]]&amp;Table2[[#This Row],[Issue type ]]</f>
        <v>5016860742NO LABELS</v>
      </c>
      <c r="P1867" s="257">
        <f>YEAR(Table2[[#This Row],[Date ]])</f>
        <v>2025</v>
      </c>
      <c r="Q1867" s="257" t="str">
        <f>VLOOKUP(MONTH(Table2[[#This Row],[Date ]]),Months,2,0)</f>
        <v>August</v>
      </c>
      <c r="R1867" s="257" t="b">
        <f>COUNTIFS(Table2[Unique],Table2[[#This Row],[Unique]])&gt;1</f>
        <v>0</v>
      </c>
      <c r="S1867" s="257">
        <f>IF(Table2[[#This Row],[Status ]]="Solved",1,0)</f>
        <v>1</v>
      </c>
      <c r="T1867" s="257">
        <f>IF(Table2[[#This Row],[Status ]]="ongoing",1,0)</f>
        <v>0</v>
      </c>
    </row>
    <row r="1868" spans="1:20" x14ac:dyDescent="0.25">
      <c r="A1868" s="264">
        <v>5016875667</v>
      </c>
      <c r="B1868" s="269" t="str">
        <f>_xlfn.XLOOKUP(Table2[[#This Row],[K&amp;N REF ]],CAT_Details[Tracking Number],CAT_Details[S Ref],,0)</f>
        <v>20250729-S-70240</v>
      </c>
      <c r="C1868" s="270">
        <f>_xlfn.XLOOKUP(Table2[[#This Row],[K&amp;N REF ]],CAT_Details[Tracking Number],CAT_Details[TO Ref],,0)</f>
        <v>20250728772063</v>
      </c>
      <c r="D1868" s="270" t="str">
        <f>_xlfn.XLOOKUP(Table2[[#This Row],[K&amp;N REF ]],CAT_Details[Tracking Number],CAT_Details[Pickup Customer Name],,0)</f>
        <v>GRIMONPREZ PRODUCTION GEARS</v>
      </c>
      <c r="E1868" s="271" t="str">
        <f>_xlfn.XLOOKUP(Table2[[#This Row],[K&amp;N REF ]],CAT_Details[Tracking Number],CAT_Details[Delivery Country Code],,0)</f>
        <v>GB</v>
      </c>
      <c r="F1868" s="271" t="str">
        <f>_xlfn.XLOOKUP(Table2[[#This Row],[TO Ref]],CAT_Details[TO Ref],CAT_Details[Loc],,0)</f>
        <v>DK-BM01</v>
      </c>
      <c r="G1868" s="257" t="s">
        <v>36</v>
      </c>
      <c r="H1868" s="257" t="s">
        <v>42</v>
      </c>
      <c r="I1868" s="280">
        <v>45873</v>
      </c>
      <c r="J1868" s="257" t="s">
        <v>26</v>
      </c>
      <c r="K1868" s="257" t="s">
        <v>32</v>
      </c>
      <c r="L1868" s="280">
        <v>45874</v>
      </c>
      <c r="M1868" s="257" t="str">
        <f>IF(Table2[[#This Row],[Resolve Date]]="","ONGOING","SOLVED")</f>
        <v>SOLVED</v>
      </c>
      <c r="N1868" s="258" t="s">
        <v>242</v>
      </c>
      <c r="O1868" s="257" t="str">
        <f>Table2[[#This Row],[K&amp;N REF ]]&amp;Table2[[#This Row],[Issue type ]]</f>
        <v>5016875667AMOUNT</v>
      </c>
      <c r="P1868" s="257">
        <f>YEAR(Table2[[#This Row],[Date ]])</f>
        <v>2025</v>
      </c>
      <c r="Q1868" s="257" t="str">
        <f>VLOOKUP(MONTH(Table2[[#This Row],[Date ]]),Months,2,0)</f>
        <v>August</v>
      </c>
      <c r="R1868" s="257" t="b">
        <f>COUNTIFS(Table2[Unique],Table2[[#This Row],[Unique]])&gt;1</f>
        <v>0</v>
      </c>
      <c r="S1868" s="257">
        <f>IF(Table2[[#This Row],[Status ]]="Solved",1,0)</f>
        <v>1</v>
      </c>
      <c r="T1868" s="257">
        <f>IF(Table2[[#This Row],[Status ]]="ongoing",1,0)</f>
        <v>0</v>
      </c>
    </row>
    <row r="1869" spans="1:20" x14ac:dyDescent="0.25">
      <c r="A1869" s="264">
        <v>5016861157</v>
      </c>
      <c r="B1869" s="269" t="str">
        <f>_xlfn.XLOOKUP(Table2[[#This Row],[K&amp;N REF ]],CAT_Details[Tracking Number],CAT_Details[S Ref],,0)</f>
        <v>20250723-S-70203</v>
      </c>
      <c r="C1869" s="270">
        <f>_xlfn.XLOOKUP(Table2[[#This Row],[K&amp;N REF ]],CAT_Details[Tracking Number],CAT_Details[TO Ref],,0)</f>
        <v>20250630751703</v>
      </c>
      <c r="D1869" s="270" t="str">
        <f>_xlfn.XLOOKUP(Table2[[#This Row],[K&amp;N REF ]],CAT_Details[Tracking Number],CAT_Details[Pickup Customer Name],,0)</f>
        <v>METALCASTELLO SPA</v>
      </c>
      <c r="E1869" s="271" t="str">
        <f>_xlfn.XLOOKUP(Table2[[#This Row],[K&amp;N REF ]],CAT_Details[Tracking Number],CAT_Details[Delivery Country Code],,0)</f>
        <v>GB</v>
      </c>
      <c r="F1869" s="271" t="str">
        <f>_xlfn.XLOOKUP(Table2[[#This Row],[TO Ref]],CAT_Details[TO Ref],CAT_Details[Loc],,0)</f>
        <v>DK-BM01</v>
      </c>
      <c r="G1869" s="257" t="s">
        <v>24</v>
      </c>
      <c r="H1869" s="257" t="s">
        <v>49</v>
      </c>
      <c r="I1869" s="280">
        <v>45874</v>
      </c>
      <c r="J1869" s="257" t="s">
        <v>41</v>
      </c>
      <c r="K1869" s="257" t="s">
        <v>32</v>
      </c>
      <c r="L1869" s="280">
        <v>45874</v>
      </c>
      <c r="M1869" s="257" t="str">
        <f>IF(Table2[[#This Row],[Resolve Date]]="","ONGOING","SOLVED")</f>
        <v>SOLVED</v>
      </c>
      <c r="N1869" s="258" t="s">
        <v>30</v>
      </c>
      <c r="O1869" s="257" t="str">
        <f>Table2[[#This Row],[K&amp;N REF ]]&amp;Table2[[#This Row],[Issue type ]]</f>
        <v>5016861157XX LABELS</v>
      </c>
      <c r="P1869" s="257">
        <f>YEAR(Table2[[#This Row],[Date ]])</f>
        <v>2025</v>
      </c>
      <c r="Q1869" s="257" t="str">
        <f>VLOOKUP(MONTH(Table2[[#This Row],[Date ]]),Months,2,0)</f>
        <v>August</v>
      </c>
      <c r="R1869" s="257" t="b">
        <f>COUNTIFS(Table2[Unique],Table2[[#This Row],[Unique]])&gt;1</f>
        <v>0</v>
      </c>
      <c r="S1869" s="257">
        <f>IF(Table2[[#This Row],[Status ]]="Solved",1,0)</f>
        <v>1</v>
      </c>
      <c r="T1869" s="257">
        <f>IF(Table2[[#This Row],[Status ]]="ongoing",1,0)</f>
        <v>0</v>
      </c>
    </row>
    <row r="1870" spans="1:20" x14ac:dyDescent="0.25">
      <c r="A1870" s="264">
        <v>5016889297</v>
      </c>
      <c r="B1870" s="269" t="str">
        <f>_xlfn.XLOOKUP(Table2[[#This Row],[K&amp;N REF ]],CAT_Details[Tracking Number],CAT_Details[S Ref],,0)</f>
        <v>20250725-S-70289</v>
      </c>
      <c r="C1870" s="270">
        <f>_xlfn.XLOOKUP(Table2[[#This Row],[K&amp;N REF ]],CAT_Details[Tracking Number],CAT_Details[TO Ref],,0)</f>
        <v>20250630751711</v>
      </c>
      <c r="D1870" s="270" t="str">
        <f>_xlfn.XLOOKUP(Table2[[#This Row],[K&amp;N REF ]],CAT_Details[Tracking Number],CAT_Details[Pickup Customer Name],,0)</f>
        <v>METALCASTELLO SPA</v>
      </c>
      <c r="E1870" s="271" t="str">
        <f>_xlfn.XLOOKUP(Table2[[#This Row],[K&amp;N REF ]],CAT_Details[Tracking Number],CAT_Details[Delivery Country Code],,0)</f>
        <v>GB</v>
      </c>
      <c r="F1870" s="271" t="str">
        <f>_xlfn.XLOOKUP(Table2[[#This Row],[TO Ref]],CAT_Details[TO Ref],CAT_Details[Loc],,0)</f>
        <v>DK-BM01</v>
      </c>
      <c r="G1870" s="257" t="s">
        <v>24</v>
      </c>
      <c r="H1870" s="257" t="s">
        <v>42</v>
      </c>
      <c r="I1870" s="280">
        <v>45874</v>
      </c>
      <c r="J1870" s="257" t="s">
        <v>45</v>
      </c>
      <c r="K1870" s="257" t="s">
        <v>32</v>
      </c>
      <c r="L1870" s="280">
        <v>45876</v>
      </c>
      <c r="M1870" s="257" t="str">
        <f>IF(Table2[[#This Row],[Resolve Date]]="","ONGOING","SOLVED")</f>
        <v>SOLVED</v>
      </c>
      <c r="N1870" s="258" t="s">
        <v>243</v>
      </c>
      <c r="O1870" s="257" t="str">
        <f>Table2[[#This Row],[K&amp;N REF ]]&amp;Table2[[#This Row],[Issue type ]]</f>
        <v>5016889297AMOUNT</v>
      </c>
      <c r="P1870" s="257">
        <f>YEAR(Table2[[#This Row],[Date ]])</f>
        <v>2025</v>
      </c>
      <c r="Q1870" s="257" t="str">
        <f>VLOOKUP(MONTH(Table2[[#This Row],[Date ]]),Months,2,0)</f>
        <v>August</v>
      </c>
      <c r="R1870" s="257" t="b">
        <f>COUNTIFS(Table2[Unique],Table2[[#This Row],[Unique]])&gt;1</f>
        <v>0</v>
      </c>
      <c r="S1870" s="257">
        <f>IF(Table2[[#This Row],[Status ]]="Solved",1,0)</f>
        <v>1</v>
      </c>
      <c r="T1870" s="257">
        <f>IF(Table2[[#This Row],[Status ]]="ongoing",1,0)</f>
        <v>0</v>
      </c>
    </row>
    <row r="1871" spans="1:20" x14ac:dyDescent="0.25">
      <c r="A1871" s="264">
        <v>5016875105</v>
      </c>
      <c r="B1871" s="269" t="str">
        <f>_xlfn.XLOOKUP(Table2[[#This Row],[K&amp;N REF ]],CAT_Details[Tracking Number],CAT_Details[S Ref],,0)</f>
        <v>20250724-S-70267</v>
      </c>
      <c r="C1871" s="270">
        <f>_xlfn.XLOOKUP(Table2[[#This Row],[K&amp;N REF ]],CAT_Details[Tracking Number],CAT_Details[TO Ref],,0)</f>
        <v>20250717765856</v>
      </c>
      <c r="D1871" s="270" t="str">
        <f>_xlfn.XLOOKUP(Table2[[#This Row],[K&amp;N REF ]],CAT_Details[Tracking Number],CAT_Details[Pickup Customer Name],,0)</f>
        <v>SAG TUBI SPA</v>
      </c>
      <c r="E1871" s="271" t="str">
        <f>_xlfn.XLOOKUP(Table2[[#This Row],[K&amp;N REF ]],CAT_Details[Tracking Number],CAT_Details[Delivery Country Code],,0)</f>
        <v>GB</v>
      </c>
      <c r="F1871" s="271">
        <f>_xlfn.XLOOKUP(Table2[[#This Row],[TO Ref]],CAT_Details[TO Ref],CAT_Details[Loc],,0)</f>
        <v>3402</v>
      </c>
      <c r="G1871" s="257" t="s">
        <v>24</v>
      </c>
      <c r="H1871" s="257" t="s">
        <v>31</v>
      </c>
      <c r="I1871" s="280">
        <v>45874</v>
      </c>
      <c r="J1871" s="257" t="s">
        <v>26</v>
      </c>
      <c r="K1871" s="257" t="s">
        <v>32</v>
      </c>
      <c r="L1871" s="280">
        <v>45874</v>
      </c>
      <c r="M1871" s="257" t="str">
        <f>IF(Table2[[#This Row],[Resolve Date]]="","ONGOING","SOLVED")</f>
        <v>SOLVED</v>
      </c>
      <c r="N1871" s="258" t="s">
        <v>30</v>
      </c>
      <c r="O1871" s="257" t="str">
        <f>Table2[[#This Row],[K&amp;N REF ]]&amp;Table2[[#This Row],[Issue type ]]</f>
        <v>5016875105MISSING LABELS ON SOME UNITS</v>
      </c>
      <c r="P1871" s="257">
        <f>YEAR(Table2[[#This Row],[Date ]])</f>
        <v>2025</v>
      </c>
      <c r="Q1871" s="257" t="str">
        <f>VLOOKUP(MONTH(Table2[[#This Row],[Date ]]),Months,2,0)</f>
        <v>August</v>
      </c>
      <c r="R1871" s="257" t="b">
        <f>COUNTIFS(Table2[Unique],Table2[[#This Row],[Unique]])&gt;1</f>
        <v>0</v>
      </c>
      <c r="S1871" s="257">
        <f>IF(Table2[[#This Row],[Status ]]="Solved",1,0)</f>
        <v>1</v>
      </c>
      <c r="T1871" s="257">
        <f>IF(Table2[[#This Row],[Status ]]="ongoing",1,0)</f>
        <v>0</v>
      </c>
    </row>
    <row r="1872" spans="1:20" x14ac:dyDescent="0.25">
      <c r="A1872" s="264">
        <v>5016832004</v>
      </c>
      <c r="B1872" s="269" t="str">
        <f>_xlfn.XLOOKUP(Table2[[#This Row],[K&amp;N REF ]],CAT_Details[Tracking Number],CAT_Details[S Ref],,0)</f>
        <v>20250724-S-70291</v>
      </c>
      <c r="C1872" s="270">
        <f>_xlfn.XLOOKUP(Table2[[#This Row],[K&amp;N REF ]],CAT_Details[Tracking Number],CAT_Details[TO Ref],,0)</f>
        <v>20250724769885</v>
      </c>
      <c r="D1872" s="270" t="str">
        <f>_xlfn.XLOOKUP(Table2[[#This Row],[K&amp;N REF ]],CAT_Details[Tracking Number],CAT_Details[Pickup Customer Name],,0)</f>
        <v>COBO SPA</v>
      </c>
      <c r="E1872" s="271" t="str">
        <f>_xlfn.XLOOKUP(Table2[[#This Row],[K&amp;N REF ]],CAT_Details[Tracking Number],CAT_Details[Delivery Country Code],,0)</f>
        <v>GB</v>
      </c>
      <c r="F1872" s="271" t="str">
        <f>_xlfn.XLOOKUP(Table2[[#This Row],[TO Ref]],CAT_Details[TO Ref],CAT_Details[Loc],,0)</f>
        <v>U2-L5</v>
      </c>
      <c r="G1872" s="257" t="s">
        <v>24</v>
      </c>
      <c r="H1872" s="257" t="s">
        <v>179</v>
      </c>
      <c r="I1872" s="280">
        <v>45874</v>
      </c>
      <c r="J1872" s="257" t="s">
        <v>41</v>
      </c>
      <c r="K1872" s="257" t="s">
        <v>32</v>
      </c>
      <c r="L1872" s="280">
        <v>45874</v>
      </c>
      <c r="M1872" s="257" t="str">
        <f>IF(Table2[[#This Row],[Resolve Date]]="","ONGOING","SOLVED")</f>
        <v>SOLVED</v>
      </c>
      <c r="N1872" s="258" t="s">
        <v>30</v>
      </c>
      <c r="O1872" s="257" t="str">
        <f>Table2[[#This Row],[K&amp;N REF ]]&amp;Table2[[#This Row],[Issue type ]]</f>
        <v xml:space="preserve">5016832004NOT SCANNABLE </v>
      </c>
      <c r="P1872" s="257">
        <f>YEAR(Table2[[#This Row],[Date ]])</f>
        <v>2025</v>
      </c>
      <c r="Q1872" s="257" t="str">
        <f>VLOOKUP(MONTH(Table2[[#This Row],[Date ]]),Months,2,0)</f>
        <v>August</v>
      </c>
      <c r="R1872" s="257" t="b">
        <f>COUNTIFS(Table2[Unique],Table2[[#This Row],[Unique]])&gt;1</f>
        <v>0</v>
      </c>
      <c r="S1872" s="257">
        <f>IF(Table2[[#This Row],[Status ]]="Solved",1,0)</f>
        <v>1</v>
      </c>
      <c r="T1872" s="257">
        <f>IF(Table2[[#This Row],[Status ]]="ongoing",1,0)</f>
        <v>0</v>
      </c>
    </row>
    <row r="1873" spans="1:20" x14ac:dyDescent="0.25">
      <c r="A1873" s="264">
        <v>5016861181</v>
      </c>
      <c r="B1873" s="269" t="str">
        <f>_xlfn.XLOOKUP(Table2[[#This Row],[K&amp;N REF ]],CAT_Details[Tracking Number],CAT_Details[S Ref],,0)</f>
        <v>20250725-S-70280</v>
      </c>
      <c r="C1873" s="270">
        <f>_xlfn.XLOOKUP(Table2[[#This Row],[K&amp;N REF ]],CAT_Details[Tracking Number],CAT_Details[TO Ref],,0)</f>
        <v>20250724770313</v>
      </c>
      <c r="D1873" s="270" t="str">
        <f>_xlfn.XLOOKUP(Table2[[#This Row],[K&amp;N REF ]],CAT_Details[Tracking Number],CAT_Details[Pickup Customer Name],,0)</f>
        <v>SAN MARTINO (AT)/SELMAT SRL</v>
      </c>
      <c r="E1873" s="271" t="str">
        <f>_xlfn.XLOOKUP(Table2[[#This Row],[K&amp;N REF ]],CAT_Details[Tracking Number],CAT_Details[Delivery Country Code],,0)</f>
        <v>GB</v>
      </c>
      <c r="F1873" s="271">
        <f>_xlfn.XLOOKUP(Table2[[#This Row],[TO Ref]],CAT_Details[TO Ref],CAT_Details[Loc],,0)</f>
        <v>3402</v>
      </c>
      <c r="G1873" s="257" t="s">
        <v>24</v>
      </c>
      <c r="H1873" s="257" t="s">
        <v>35</v>
      </c>
      <c r="I1873" s="280">
        <v>45874</v>
      </c>
      <c r="J1873" s="257" t="s">
        <v>26</v>
      </c>
      <c r="K1873" s="257" t="s">
        <v>32</v>
      </c>
      <c r="L1873" s="280">
        <v>45874</v>
      </c>
      <c r="M1873" s="257" t="str">
        <f>IF(Table2[[#This Row],[Resolve Date]]="","ONGOING","SOLVED")</f>
        <v>SOLVED</v>
      </c>
      <c r="N1873" s="258" t="s">
        <v>30</v>
      </c>
      <c r="O1873" s="257" t="str">
        <f>Table2[[#This Row],[K&amp;N REF ]]&amp;Table2[[#This Row],[Issue type ]]</f>
        <v>5016861181NO LABELS</v>
      </c>
      <c r="P1873" s="257">
        <f>YEAR(Table2[[#This Row],[Date ]])</f>
        <v>2025</v>
      </c>
      <c r="Q1873" s="257" t="str">
        <f>VLOOKUP(MONTH(Table2[[#This Row],[Date ]]),Months,2,0)</f>
        <v>August</v>
      </c>
      <c r="R1873" s="257" t="b">
        <f>COUNTIFS(Table2[Unique],Table2[[#This Row],[Unique]])&gt;1</f>
        <v>0</v>
      </c>
      <c r="S1873" s="257">
        <f>IF(Table2[[#This Row],[Status ]]="Solved",1,0)</f>
        <v>1</v>
      </c>
      <c r="T1873" s="257">
        <f>IF(Table2[[#This Row],[Status ]]="ongoing",1,0)</f>
        <v>0</v>
      </c>
    </row>
    <row r="1874" spans="1:20" x14ac:dyDescent="0.25">
      <c r="A1874" s="264">
        <v>5016861133</v>
      </c>
      <c r="B1874" s="269" t="str">
        <f>_xlfn.XLOOKUP(Table2[[#This Row],[K&amp;N REF ]],CAT_Details[Tracking Number],CAT_Details[S Ref],,0)</f>
        <v>20250728-S-70299</v>
      </c>
      <c r="C1874" s="270">
        <f>_xlfn.XLOOKUP(Table2[[#This Row],[K&amp;N REF ]],CAT_Details[Tracking Number],CAT_Details[TO Ref],,0)</f>
        <v>20250725771222</v>
      </c>
      <c r="D1874" s="270" t="str">
        <f>_xlfn.XLOOKUP(Table2[[#This Row],[K&amp;N REF ]],CAT_Details[Tracking Number],CAT_Details[Pickup Customer Name],,0)</f>
        <v>Carraro Drive Tech Spa</v>
      </c>
      <c r="E1874" s="271" t="str">
        <f>_xlfn.XLOOKUP(Table2[[#This Row],[K&amp;N REF ]],CAT_Details[Tracking Number],CAT_Details[Delivery Country Code],,0)</f>
        <v>GB</v>
      </c>
      <c r="F1874" s="271" t="str">
        <f>_xlfn.XLOOKUP(Table2[[#This Row],[TO Ref]],CAT_Details[TO Ref],CAT_Details[Loc],,0)</f>
        <v>OYL1</v>
      </c>
      <c r="G1874" s="257" t="s">
        <v>24</v>
      </c>
      <c r="H1874" s="257" t="s">
        <v>35</v>
      </c>
      <c r="I1874" s="280">
        <v>45874</v>
      </c>
      <c r="J1874" s="257" t="s">
        <v>26</v>
      </c>
      <c r="K1874" s="257" t="s">
        <v>32</v>
      </c>
      <c r="L1874" s="280">
        <v>45874</v>
      </c>
      <c r="M1874" s="257" t="str">
        <f>IF(Table2[[#This Row],[Resolve Date]]="","ONGOING","SOLVED")</f>
        <v>SOLVED</v>
      </c>
      <c r="N1874" s="258" t="s">
        <v>30</v>
      </c>
      <c r="O1874" s="257" t="str">
        <f>Table2[[#This Row],[K&amp;N REF ]]&amp;Table2[[#This Row],[Issue type ]]</f>
        <v>5016861133NO LABELS</v>
      </c>
      <c r="P1874" s="257">
        <f>YEAR(Table2[[#This Row],[Date ]])</f>
        <v>2025</v>
      </c>
      <c r="Q1874" s="257" t="str">
        <f>VLOOKUP(MONTH(Table2[[#This Row],[Date ]]),Months,2,0)</f>
        <v>August</v>
      </c>
      <c r="R1874" s="257" t="b">
        <f>COUNTIFS(Table2[Unique],Table2[[#This Row],[Unique]])&gt;1</f>
        <v>0</v>
      </c>
      <c r="S1874" s="257">
        <f>IF(Table2[[#This Row],[Status ]]="Solved",1,0)</f>
        <v>1</v>
      </c>
      <c r="T1874" s="257">
        <f>IF(Table2[[#This Row],[Status ]]="ongoing",1,0)</f>
        <v>0</v>
      </c>
    </row>
    <row r="1875" spans="1:20" x14ac:dyDescent="0.25">
      <c r="A1875" s="264">
        <v>5016861190</v>
      </c>
      <c r="B1875" s="269" t="str">
        <f>_xlfn.XLOOKUP(Table2[[#This Row],[K&amp;N REF ]],CAT_Details[Tracking Number],CAT_Details[S Ref],,0)</f>
        <v>20250728-S-70194</v>
      </c>
      <c r="C1875" s="270">
        <f>_xlfn.XLOOKUP(Table2[[#This Row],[K&amp;N REF ]],CAT_Details[Tracking Number],CAT_Details[TO Ref],,0)</f>
        <v>20250728771615</v>
      </c>
      <c r="D1875" s="270" t="str">
        <f>_xlfn.XLOOKUP(Table2[[#This Row],[K&amp;N REF ]],CAT_Details[Tracking Number],CAT_Details[Pickup Customer Name],,0)</f>
        <v>COBO SPA</v>
      </c>
      <c r="E1875" s="271" t="str">
        <f>_xlfn.XLOOKUP(Table2[[#This Row],[K&amp;N REF ]],CAT_Details[Tracking Number],CAT_Details[Delivery Country Code],,0)</f>
        <v>GB</v>
      </c>
      <c r="F1875" s="271">
        <f>_xlfn.XLOOKUP(Table2[[#This Row],[TO Ref]],CAT_Details[TO Ref],CAT_Details[Loc],,0)</f>
        <v>3402</v>
      </c>
      <c r="G1875" s="257" t="s">
        <v>24</v>
      </c>
      <c r="H1875" s="257" t="s">
        <v>179</v>
      </c>
      <c r="I1875" s="280">
        <v>45874</v>
      </c>
      <c r="J1875" s="257" t="s">
        <v>26</v>
      </c>
      <c r="K1875" s="257" t="s">
        <v>32</v>
      </c>
      <c r="L1875" s="280">
        <v>45874</v>
      </c>
      <c r="M1875" s="257" t="str">
        <f>IF(Table2[[#This Row],[Resolve Date]]="","ONGOING","SOLVED")</f>
        <v>SOLVED</v>
      </c>
      <c r="N1875" s="258" t="s">
        <v>30</v>
      </c>
      <c r="O1875" s="257" t="str">
        <f>Table2[[#This Row],[K&amp;N REF ]]&amp;Table2[[#This Row],[Issue type ]]</f>
        <v xml:space="preserve">5016861190NOT SCANNABLE </v>
      </c>
      <c r="P1875" s="257">
        <f>YEAR(Table2[[#This Row],[Date ]])</f>
        <v>2025</v>
      </c>
      <c r="Q1875" s="257" t="str">
        <f>VLOOKUP(MONTH(Table2[[#This Row],[Date ]]),Months,2,0)</f>
        <v>August</v>
      </c>
      <c r="R1875" s="257" t="b">
        <f>COUNTIFS(Table2[Unique],Table2[[#This Row],[Unique]])&gt;1</f>
        <v>0</v>
      </c>
      <c r="S1875" s="257">
        <f>IF(Table2[[#This Row],[Status ]]="Solved",1,0)</f>
        <v>1</v>
      </c>
      <c r="T1875" s="257">
        <f>IF(Table2[[#This Row],[Status ]]="ongoing",1,0)</f>
        <v>0</v>
      </c>
    </row>
    <row r="1876" spans="1:20" x14ac:dyDescent="0.25">
      <c r="A1876" s="264">
        <v>5016889311</v>
      </c>
      <c r="B1876" s="269" t="str">
        <f>_xlfn.XLOOKUP(Table2[[#This Row],[K&amp;N REF ]],CAT_Details[Tracking Number],CAT_Details[S Ref],,0)</f>
        <v>20250731-S-70216</v>
      </c>
      <c r="C1876" s="270">
        <f>_xlfn.XLOOKUP(Table2[[#This Row],[K&amp;N REF ]],CAT_Details[Tracking Number],CAT_Details[TO Ref],,0)</f>
        <v>20250731774196</v>
      </c>
      <c r="D1876" s="270" t="str">
        <f>_xlfn.XLOOKUP(Table2[[#This Row],[K&amp;N REF ]],CAT_Details[Tracking Number],CAT_Details[Pickup Customer Name],,0)</f>
        <v>Siap Spa</v>
      </c>
      <c r="E1876" s="271" t="str">
        <f>_xlfn.XLOOKUP(Table2[[#This Row],[K&amp;N REF ]],CAT_Details[Tracking Number],CAT_Details[Delivery Country Code],,0)</f>
        <v>GB</v>
      </c>
      <c r="F1876" s="271" t="str">
        <f>_xlfn.XLOOKUP(Table2[[#This Row],[TO Ref]],CAT_Details[TO Ref],CAT_Details[Loc],,0)</f>
        <v>DK-BM01</v>
      </c>
      <c r="G1876" s="257" t="s">
        <v>24</v>
      </c>
      <c r="H1876" s="257" t="s">
        <v>31</v>
      </c>
      <c r="I1876" s="280">
        <v>45874</v>
      </c>
      <c r="J1876" s="257" t="s">
        <v>26</v>
      </c>
      <c r="K1876" s="257" t="s">
        <v>27</v>
      </c>
      <c r="L1876" s="280">
        <v>45874</v>
      </c>
      <c r="M1876" s="257" t="str">
        <f>IF(Table2[[#This Row],[Resolve Date]]="","ONGOING","SOLVED")</f>
        <v>SOLVED</v>
      </c>
      <c r="N1876" s="258" t="s">
        <v>30</v>
      </c>
      <c r="O1876" s="257" t="str">
        <f>Table2[[#This Row],[K&amp;N REF ]]&amp;Table2[[#This Row],[Issue type ]]</f>
        <v>5016889311MISSING LABELS ON SOME UNITS</v>
      </c>
      <c r="P1876" s="257">
        <f>YEAR(Table2[[#This Row],[Date ]])</f>
        <v>2025</v>
      </c>
      <c r="Q1876" s="257" t="str">
        <f>VLOOKUP(MONTH(Table2[[#This Row],[Date ]]),Months,2,0)</f>
        <v>August</v>
      </c>
      <c r="R1876" s="257" t="b">
        <f>COUNTIFS(Table2[Unique],Table2[[#This Row],[Unique]])&gt;1</f>
        <v>0</v>
      </c>
      <c r="S1876" s="257">
        <f>IF(Table2[[#This Row],[Status ]]="Solved",1,0)</f>
        <v>1</v>
      </c>
      <c r="T1876" s="257">
        <f>IF(Table2[[#This Row],[Status ]]="ongoing",1,0)</f>
        <v>0</v>
      </c>
    </row>
    <row r="1877" spans="1:20" x14ac:dyDescent="0.25">
      <c r="A1877" s="264">
        <v>5016861055</v>
      </c>
      <c r="B1877" s="269" t="str">
        <f>_xlfn.XLOOKUP(Table2[[#This Row],[K&amp;N REF ]],CAT_Details[Tracking Number],CAT_Details[S Ref],,0)</f>
        <v>20250723-S-70381</v>
      </c>
      <c r="C1877" s="270">
        <f>_xlfn.XLOOKUP(Table2[[#This Row],[K&amp;N REF ]],CAT_Details[Tracking Number],CAT_Details[TO Ref],,0)</f>
        <v>20250722768541</v>
      </c>
      <c r="D1877" s="270" t="str">
        <f>_xlfn.XLOOKUP(Table2[[#This Row],[K&amp;N REF ]],CAT_Details[Tracking Number],CAT_Details[Pickup Customer Name],,0)</f>
        <v>BORGWARNER EMISSIONS SYSTEMS</v>
      </c>
      <c r="E1877" s="271" t="str">
        <f>_xlfn.XLOOKUP(Table2[[#This Row],[K&amp;N REF ]],CAT_Details[Tracking Number],CAT_Details[Delivery Country Code],,0)</f>
        <v>GB</v>
      </c>
      <c r="F1877" s="271" t="str">
        <f>_xlfn.XLOOKUP(Table2[[#This Row],[TO Ref]],CAT_Details[TO Ref],CAT_Details[Loc],,0)</f>
        <v>DX01-L5</v>
      </c>
      <c r="G1877" s="257" t="s">
        <v>44</v>
      </c>
      <c r="H1877" s="257" t="s">
        <v>29</v>
      </c>
      <c r="I1877" s="280">
        <v>45874</v>
      </c>
      <c r="J1877" s="257" t="s">
        <v>26</v>
      </c>
      <c r="K1877" s="257" t="s">
        <v>50</v>
      </c>
      <c r="L1877" s="280">
        <v>45874</v>
      </c>
      <c r="M1877" s="257" t="str">
        <f>IF(Table2[[#This Row],[Resolve Date]]="","ONGOING","SOLVED")</f>
        <v>SOLVED</v>
      </c>
      <c r="N1877" s="258" t="s">
        <v>30</v>
      </c>
      <c r="O1877" s="257" t="str">
        <f>Table2[[#This Row],[K&amp;N REF ]]&amp;Table2[[#This Row],[Issue type ]]</f>
        <v>5016861055DAMAGED LABEL</v>
      </c>
      <c r="P1877" s="257">
        <f>YEAR(Table2[[#This Row],[Date ]])</f>
        <v>2025</v>
      </c>
      <c r="Q1877" s="257" t="str">
        <f>VLOOKUP(MONTH(Table2[[#This Row],[Date ]]),Months,2,0)</f>
        <v>August</v>
      </c>
      <c r="R1877" s="257" t="b">
        <f>COUNTIFS(Table2[Unique],Table2[[#This Row],[Unique]])&gt;1</f>
        <v>0</v>
      </c>
      <c r="S1877" s="257">
        <f>IF(Table2[[#This Row],[Status ]]="Solved",1,0)</f>
        <v>1</v>
      </c>
      <c r="T1877" s="257">
        <f>IF(Table2[[#This Row],[Status ]]="ongoing",1,0)</f>
        <v>0</v>
      </c>
    </row>
    <row r="1878" spans="1:20" x14ac:dyDescent="0.25">
      <c r="A1878" s="262">
        <v>5016860622</v>
      </c>
      <c r="B1878" s="269" t="str">
        <f>_xlfn.XLOOKUP(Table2[[#This Row],[K&amp;N REF ]],CAT_Details[Tracking Number],CAT_Details[S Ref],,0)</f>
        <v>20250723-S-70284</v>
      </c>
      <c r="C1878" s="270">
        <f>_xlfn.XLOOKUP(Table2[[#This Row],[K&amp;N REF ]],CAT_Details[Tracking Number],CAT_Details[TO Ref],,0)</f>
        <v>20250723769270</v>
      </c>
      <c r="D1878" s="270" t="str">
        <f>_xlfn.XLOOKUP(Table2[[#This Row],[K&amp;N REF ]],CAT_Details[Tracking Number],CAT_Details[Pickup Customer Name],,0)</f>
        <v>KONGSBERG AUTOMOTIVE ASA</v>
      </c>
      <c r="E1878" s="271" t="str">
        <f>_xlfn.XLOOKUP(Table2[[#This Row],[K&amp;N REF ]],CAT_Details[Tracking Number],CAT_Details[Delivery Country Code],,0)</f>
        <v>GB</v>
      </c>
      <c r="F1878" s="271">
        <f>_xlfn.XLOOKUP(Table2[[#This Row],[TO Ref]],CAT_Details[TO Ref],CAT_Details[Loc],,0)</f>
        <v>3402</v>
      </c>
      <c r="G1878" s="257" t="s">
        <v>44</v>
      </c>
      <c r="H1878" s="257" t="s">
        <v>35</v>
      </c>
      <c r="I1878" s="280">
        <v>45874</v>
      </c>
      <c r="J1878" s="257" t="s">
        <v>26</v>
      </c>
      <c r="K1878" s="257" t="s">
        <v>32</v>
      </c>
      <c r="L1878" s="280">
        <v>45874</v>
      </c>
      <c r="M1878" s="257" t="str">
        <f>IF(Table2[[#This Row],[Resolve Date]]="","ONGOING","SOLVED")</f>
        <v>SOLVED</v>
      </c>
      <c r="N1878" s="258" t="s">
        <v>30</v>
      </c>
      <c r="O1878" s="257" t="str">
        <f>Table2[[#This Row],[K&amp;N REF ]]&amp;Table2[[#This Row],[Issue type ]]</f>
        <v>5016860622NO LABELS</v>
      </c>
      <c r="P1878" s="257">
        <f>YEAR(Table2[[#This Row],[Date ]])</f>
        <v>2025</v>
      </c>
      <c r="Q1878" s="257" t="str">
        <f>VLOOKUP(MONTH(Table2[[#This Row],[Date ]]),Months,2,0)</f>
        <v>August</v>
      </c>
      <c r="R1878" s="257" t="b">
        <f>COUNTIFS(Table2[Unique],Table2[[#This Row],[Unique]])&gt;1</f>
        <v>0</v>
      </c>
      <c r="S1878" s="257">
        <f>IF(Table2[[#This Row],[Status ]]="Solved",1,0)</f>
        <v>1</v>
      </c>
      <c r="T1878" s="257">
        <f>IF(Table2[[#This Row],[Status ]]="ongoing",1,0)</f>
        <v>0</v>
      </c>
    </row>
    <row r="1879" spans="1:20" x14ac:dyDescent="0.25">
      <c r="A1879" s="264">
        <v>5016889352</v>
      </c>
      <c r="B1879" s="269" t="str">
        <f>_xlfn.XLOOKUP(Table2[[#This Row],[K&amp;N REF ]],CAT_Details[Tracking Number],CAT_Details[S Ref],,0)</f>
        <v>20250729-S-70349</v>
      </c>
      <c r="C1879" s="270">
        <f>_xlfn.XLOOKUP(Table2[[#This Row],[K&amp;N REF ]],CAT_Details[Tracking Number],CAT_Details[TO Ref],,0)</f>
        <v>20250729772369</v>
      </c>
      <c r="D1879" s="270" t="str">
        <f>_xlfn.XLOOKUP(Table2[[#This Row],[K&amp;N REF ]],CAT_Details[Tracking Number],CAT_Details[Pickup Customer Name],,0)</f>
        <v>Valeo Auto-Electric Magyarorszag Kft.</v>
      </c>
      <c r="E1879" s="271" t="str">
        <f>_xlfn.XLOOKUP(Table2[[#This Row],[K&amp;N REF ]],CAT_Details[Tracking Number],CAT_Details[Delivery Country Code],,0)</f>
        <v>GB</v>
      </c>
      <c r="F1879" s="271">
        <f>_xlfn.XLOOKUP(Table2[[#This Row],[TO Ref]],CAT_Details[TO Ref],CAT_Details[Loc],,0)</f>
        <v>3402</v>
      </c>
      <c r="G1879" s="257" t="s">
        <v>44</v>
      </c>
      <c r="H1879" s="257" t="s">
        <v>35</v>
      </c>
      <c r="I1879" s="280">
        <v>45874</v>
      </c>
      <c r="J1879" s="257" t="s">
        <v>26</v>
      </c>
      <c r="K1879" s="257" t="s">
        <v>32</v>
      </c>
      <c r="L1879" s="280">
        <v>45874</v>
      </c>
      <c r="M1879" s="257" t="str">
        <f>IF(Table2[[#This Row],[Resolve Date]]="","ONGOING","SOLVED")</f>
        <v>SOLVED</v>
      </c>
      <c r="N1879" s="258" t="s">
        <v>30</v>
      </c>
      <c r="O1879" s="257" t="str">
        <f>Table2[[#This Row],[K&amp;N REF ]]&amp;Table2[[#This Row],[Issue type ]]</f>
        <v>5016889352NO LABELS</v>
      </c>
      <c r="P1879" s="257">
        <f>YEAR(Table2[[#This Row],[Date ]])</f>
        <v>2025</v>
      </c>
      <c r="Q1879" s="257" t="str">
        <f>VLOOKUP(MONTH(Table2[[#This Row],[Date ]]),Months,2,0)</f>
        <v>August</v>
      </c>
      <c r="R1879" s="257" t="b">
        <f>COUNTIFS(Table2[Unique],Table2[[#This Row],[Unique]])&gt;1</f>
        <v>0</v>
      </c>
      <c r="S1879" s="257">
        <f>IF(Table2[[#This Row],[Status ]]="Solved",1,0)</f>
        <v>1</v>
      </c>
      <c r="T1879" s="257">
        <f>IF(Table2[[#This Row],[Status ]]="ongoing",1,0)</f>
        <v>0</v>
      </c>
    </row>
    <row r="1880" spans="1:20" x14ac:dyDescent="0.25">
      <c r="A1880" s="264">
        <v>5016913081</v>
      </c>
      <c r="B1880" s="269" t="str">
        <f>_xlfn.XLOOKUP(Table2[[#This Row],[K&amp;N REF ]],CAT_Details[Tracking Number],CAT_Details[S Ref],,0)</f>
        <v>20250730-S-70300</v>
      </c>
      <c r="C1880" s="270">
        <f>_xlfn.XLOOKUP(Table2[[#This Row],[K&amp;N REF ]],CAT_Details[Tracking Number],CAT_Details[TO Ref],,0)</f>
        <v>20250730773711</v>
      </c>
      <c r="D1880" s="270" t="str">
        <f>_xlfn.XLOOKUP(Table2[[#This Row],[K&amp;N REF ]],CAT_Details[Tracking Number],CAT_Details[Pickup Customer Name],,0)</f>
        <v>BORGWARNER EMISSIONS SYSTEMS</v>
      </c>
      <c r="E1880" s="271" t="str">
        <f>_xlfn.XLOOKUP(Table2[[#This Row],[K&amp;N REF ]],CAT_Details[Tracking Number],CAT_Details[Delivery Country Code],,0)</f>
        <v>GB</v>
      </c>
      <c r="F1880" s="271" t="str">
        <f>_xlfn.XLOOKUP(Table2[[#This Row],[TO Ref]],CAT_Details[TO Ref],CAT_Details[Loc],,0)</f>
        <v>DX01-L5</v>
      </c>
      <c r="G1880" s="257" t="s">
        <v>44</v>
      </c>
      <c r="H1880" s="257" t="s">
        <v>31</v>
      </c>
      <c r="I1880" s="280">
        <v>45874</v>
      </c>
      <c r="J1880" s="257" t="s">
        <v>26</v>
      </c>
      <c r="K1880" s="257" t="s">
        <v>32</v>
      </c>
      <c r="L1880" s="280">
        <v>45874</v>
      </c>
      <c r="M1880" s="257" t="str">
        <f>IF(Table2[[#This Row],[Resolve Date]]="","ONGOING","SOLVED")</f>
        <v>SOLVED</v>
      </c>
      <c r="N1880" s="258" t="s">
        <v>30</v>
      </c>
      <c r="O1880" s="257" t="str">
        <f>Table2[[#This Row],[K&amp;N REF ]]&amp;Table2[[#This Row],[Issue type ]]</f>
        <v>5016913081MISSING LABELS ON SOME UNITS</v>
      </c>
      <c r="P1880" s="257">
        <f>YEAR(Table2[[#This Row],[Date ]])</f>
        <v>2025</v>
      </c>
      <c r="Q1880" s="257" t="str">
        <f>VLOOKUP(MONTH(Table2[[#This Row],[Date ]]),Months,2,0)</f>
        <v>August</v>
      </c>
      <c r="R1880" s="257" t="b">
        <f>COUNTIFS(Table2[Unique],Table2[[#This Row],[Unique]])&gt;1</f>
        <v>0</v>
      </c>
      <c r="S1880" s="257">
        <f>IF(Table2[[#This Row],[Status ]]="Solved",1,0)</f>
        <v>1</v>
      </c>
      <c r="T1880" s="257">
        <f>IF(Table2[[#This Row],[Status ]]="ongoing",1,0)</f>
        <v>0</v>
      </c>
    </row>
    <row r="1881" spans="1:20" x14ac:dyDescent="0.25">
      <c r="A1881" s="264">
        <v>5016875343</v>
      </c>
      <c r="B1881" s="269" t="str">
        <f>_xlfn.XLOOKUP(Table2[[#This Row],[K&amp;N REF ]],CAT_Details[Tracking Number],CAT_Details[S Ref],,0)</f>
        <v>20250728-S-70320</v>
      </c>
      <c r="C1881" s="270">
        <f>_xlfn.XLOOKUP(Table2[[#This Row],[K&amp;N REF ]],CAT_Details[Tracking Number],CAT_Details[TO Ref],,0)</f>
        <v>20250728771497</v>
      </c>
      <c r="D1881" s="270" t="str">
        <f>_xlfn.XLOOKUP(Table2[[#This Row],[K&amp;N REF ]],CAT_Details[Tracking Number],CAT_Details[Pickup Customer Name],,0)</f>
        <v>Donaldson Filtration Deutschland GmbH</v>
      </c>
      <c r="E1881" s="271" t="str">
        <f>_xlfn.XLOOKUP(Table2[[#This Row],[K&amp;N REF ]],CAT_Details[Tracking Number],CAT_Details[Delivery Country Code],,0)</f>
        <v>GB</v>
      </c>
      <c r="F1881" s="271" t="str">
        <f>_xlfn.XLOOKUP(Table2[[#This Row],[TO Ref]],CAT_Details[TO Ref],CAT_Details[Loc],,0)</f>
        <v>U2-L5</v>
      </c>
      <c r="G1881" s="257" t="s">
        <v>34</v>
      </c>
      <c r="H1881" s="257" t="s">
        <v>29</v>
      </c>
      <c r="I1881" s="280">
        <v>45874</v>
      </c>
      <c r="J1881" s="257" t="s">
        <v>26</v>
      </c>
      <c r="K1881" s="257" t="s">
        <v>50</v>
      </c>
      <c r="L1881" s="280">
        <v>45874</v>
      </c>
      <c r="M1881" s="257" t="str">
        <f>IF(Table2[[#This Row],[Resolve Date]]="","ONGOING","SOLVED")</f>
        <v>SOLVED</v>
      </c>
      <c r="N1881" s="258" t="s">
        <v>30</v>
      </c>
      <c r="O1881" s="257" t="str">
        <f>Table2[[#This Row],[K&amp;N REF ]]&amp;Table2[[#This Row],[Issue type ]]</f>
        <v>5016875343DAMAGED LABEL</v>
      </c>
      <c r="P1881" s="257">
        <f>YEAR(Table2[[#This Row],[Date ]])</f>
        <v>2025</v>
      </c>
      <c r="Q1881" s="257" t="str">
        <f>VLOOKUP(MONTH(Table2[[#This Row],[Date ]]),Months,2,0)</f>
        <v>August</v>
      </c>
      <c r="R1881" s="257" t="b">
        <f>COUNTIFS(Table2[Unique],Table2[[#This Row],[Unique]])&gt;1</f>
        <v>0</v>
      </c>
      <c r="S1881" s="257">
        <f>IF(Table2[[#This Row],[Status ]]="Solved",1,0)</f>
        <v>1</v>
      </c>
      <c r="T1881" s="257">
        <f>IF(Table2[[#This Row],[Status ]]="ongoing",1,0)</f>
        <v>0</v>
      </c>
    </row>
    <row r="1882" spans="1:20" x14ac:dyDescent="0.25">
      <c r="A1882" s="264">
        <v>5016875045</v>
      </c>
      <c r="B1882" s="269" t="str">
        <f>_xlfn.XLOOKUP(Table2[[#This Row],[K&amp;N REF ]],CAT_Details[Tracking Number],CAT_Details[S Ref],,0)</f>
        <v>20250729-S-70152</v>
      </c>
      <c r="C1882" s="270">
        <f>_xlfn.XLOOKUP(Table2[[#This Row],[K&amp;N REF ]],CAT_Details[Tracking Number],CAT_Details[TO Ref],,0)</f>
        <v>20250728771830</v>
      </c>
      <c r="D1882" s="270" t="str">
        <f>_xlfn.XLOOKUP(Table2[[#This Row],[K&amp;N REF ]],CAT_Details[Tracking Number],CAT_Details[Pickup Customer Name],,0)</f>
        <v>SENSATA TECHNOLOGIES GERMANY GMBH</v>
      </c>
      <c r="E1882" s="271" t="str">
        <f>_xlfn.XLOOKUP(Table2[[#This Row],[K&amp;N REF ]],CAT_Details[Tracking Number],CAT_Details[Delivery Country Code],,0)</f>
        <v>GB</v>
      </c>
      <c r="F1882" s="271" t="str">
        <f>_xlfn.XLOOKUP(Table2[[#This Row],[TO Ref]],CAT_Details[TO Ref],CAT_Details[Loc],,0)</f>
        <v>DX01-L5</v>
      </c>
      <c r="G1882" s="257" t="s">
        <v>34</v>
      </c>
      <c r="H1882" s="257" t="s">
        <v>35</v>
      </c>
      <c r="I1882" s="280">
        <v>45874</v>
      </c>
      <c r="J1882" s="257" t="s">
        <v>26</v>
      </c>
      <c r="K1882" s="257" t="s">
        <v>32</v>
      </c>
      <c r="L1882" s="280">
        <v>45874</v>
      </c>
      <c r="M1882" s="257" t="str">
        <f>IF(Table2[[#This Row],[Resolve Date]]="","ONGOING","SOLVED")</f>
        <v>SOLVED</v>
      </c>
      <c r="N1882" s="258" t="s">
        <v>30</v>
      </c>
      <c r="O1882" s="257" t="str">
        <f>Table2[[#This Row],[K&amp;N REF ]]&amp;Table2[[#This Row],[Issue type ]]</f>
        <v>5016875045NO LABELS</v>
      </c>
      <c r="P1882" s="257">
        <f>YEAR(Table2[[#This Row],[Date ]])</f>
        <v>2025</v>
      </c>
      <c r="Q1882" s="257" t="str">
        <f>VLOOKUP(MONTH(Table2[[#This Row],[Date ]]),Months,2,0)</f>
        <v>August</v>
      </c>
      <c r="R1882" s="257" t="b">
        <f>COUNTIFS(Table2[Unique],Table2[[#This Row],[Unique]])&gt;1</f>
        <v>0</v>
      </c>
      <c r="S1882" s="257">
        <f>IF(Table2[[#This Row],[Status ]]="Solved",1,0)</f>
        <v>1</v>
      </c>
      <c r="T1882" s="257">
        <f>IF(Table2[[#This Row],[Status ]]="ongoing",1,0)</f>
        <v>0</v>
      </c>
    </row>
    <row r="1883" spans="1:20" x14ac:dyDescent="0.25">
      <c r="A1883" s="264">
        <v>5016889470</v>
      </c>
      <c r="B1883" s="269" t="str">
        <f>_xlfn.XLOOKUP(Table2[[#This Row],[K&amp;N REF ]],CAT_Details[Tracking Number],CAT_Details[S Ref],,0)</f>
        <v>20250728-S-70096</v>
      </c>
      <c r="C1883" s="270">
        <f>_xlfn.XLOOKUP(Table2[[#This Row],[K&amp;N REF ]],CAT_Details[Tracking Number],CAT_Details[TO Ref],,0)</f>
        <v>20250728771848</v>
      </c>
      <c r="D1883" s="270" t="str">
        <f>_xlfn.XLOOKUP(Table2[[#This Row],[K&amp;N REF ]],CAT_Details[Tracking Number],CAT_Details[Pickup Customer Name],,0)</f>
        <v>Pister Kugelhähne GmbH</v>
      </c>
      <c r="E1883" s="271" t="str">
        <f>_xlfn.XLOOKUP(Table2[[#This Row],[K&amp;N REF ]],CAT_Details[Tracking Number],CAT_Details[Delivery Country Code],,0)</f>
        <v>GB</v>
      </c>
      <c r="F1883" s="271" t="str">
        <f>_xlfn.XLOOKUP(Table2[[#This Row],[TO Ref]],CAT_Details[TO Ref],CAT_Details[Loc],,0)</f>
        <v>OYL1</v>
      </c>
      <c r="G1883" s="257" t="s">
        <v>34</v>
      </c>
      <c r="H1883" s="257" t="s">
        <v>179</v>
      </c>
      <c r="I1883" s="280">
        <v>45874</v>
      </c>
      <c r="J1883" s="257" t="s">
        <v>26</v>
      </c>
      <c r="K1883" s="257" t="s">
        <v>32</v>
      </c>
      <c r="L1883" s="280">
        <v>45874</v>
      </c>
      <c r="M1883" s="257" t="str">
        <f>IF(Table2[[#This Row],[Resolve Date]]="","ONGOING","SOLVED")</f>
        <v>SOLVED</v>
      </c>
      <c r="N1883" s="258" t="s">
        <v>30</v>
      </c>
      <c r="O1883" s="257" t="str">
        <f>Table2[[#This Row],[K&amp;N REF ]]&amp;Table2[[#This Row],[Issue type ]]</f>
        <v xml:space="preserve">5016889470NOT SCANNABLE </v>
      </c>
      <c r="P1883" s="257">
        <f>YEAR(Table2[[#This Row],[Date ]])</f>
        <v>2025</v>
      </c>
      <c r="Q1883" s="257" t="str">
        <f>VLOOKUP(MONTH(Table2[[#This Row],[Date ]]),Months,2,0)</f>
        <v>August</v>
      </c>
      <c r="R1883" s="257" t="b">
        <f>COUNTIFS(Table2[Unique],Table2[[#This Row],[Unique]])&gt;1</f>
        <v>0</v>
      </c>
      <c r="S1883" s="257">
        <f>IF(Table2[[#This Row],[Status ]]="Solved",1,0)</f>
        <v>1</v>
      </c>
      <c r="T1883" s="257">
        <f>IF(Table2[[#This Row],[Status ]]="ongoing",1,0)</f>
        <v>0</v>
      </c>
    </row>
    <row r="1884" spans="1:20" x14ac:dyDescent="0.25">
      <c r="A1884" s="265">
        <v>5016875047</v>
      </c>
      <c r="B1884" s="272" t="str">
        <f>_xlfn.XLOOKUP(Table2[[#This Row],[K&amp;N REF ]],CAT_Details[Tracking Number],CAT_Details[S Ref],,0)</f>
        <v>20250729-S-70152</v>
      </c>
      <c r="C1884" s="273">
        <f>_xlfn.XLOOKUP(Table2[[#This Row],[K&amp;N REF ]],CAT_Details[Tracking Number],CAT_Details[TO Ref],,0)</f>
        <v>20250729772581</v>
      </c>
      <c r="D1884" s="273" t="str">
        <f>_xlfn.XLOOKUP(Table2[[#This Row],[K&amp;N REF ]],CAT_Details[Tracking Number],CAT_Details[Pickup Customer Name],,0)</f>
        <v>SENSATA TECHNOLOGIES GERMANY GMBH</v>
      </c>
      <c r="E1884" s="274" t="str">
        <f>_xlfn.XLOOKUP(Table2[[#This Row],[K&amp;N REF ]],CAT_Details[Tracking Number],CAT_Details[Delivery Country Code],,0)</f>
        <v>GB</v>
      </c>
      <c r="F1884" s="274" t="str">
        <f>_xlfn.XLOOKUP(Table2[[#This Row],[TO Ref]],CAT_Details[TO Ref],CAT_Details[Loc],,0)</f>
        <v>DX01-L5</v>
      </c>
      <c r="G1884" s="260" t="s">
        <v>34</v>
      </c>
      <c r="H1884" s="260" t="s">
        <v>35</v>
      </c>
      <c r="I1884" s="281">
        <v>45874</v>
      </c>
      <c r="J1884" s="260" t="s">
        <v>26</v>
      </c>
      <c r="K1884" s="257" t="s">
        <v>32</v>
      </c>
      <c r="L1884" s="281">
        <v>45874</v>
      </c>
      <c r="M1884" s="260" t="str">
        <f>IF(Table2[[#This Row],[Resolve Date]]="","ONGOING","SOLVED")</f>
        <v>SOLVED</v>
      </c>
      <c r="N1884" s="261" t="s">
        <v>30</v>
      </c>
      <c r="O1884" s="260" t="str">
        <f>Table2[[#This Row],[K&amp;N REF ]]&amp;Table2[[#This Row],[Issue type ]]</f>
        <v>5016875047NO LABELS</v>
      </c>
      <c r="P1884" s="260">
        <f>YEAR(Table2[[#This Row],[Date ]])</f>
        <v>2025</v>
      </c>
      <c r="Q1884" s="260" t="str">
        <f>VLOOKUP(MONTH(Table2[[#This Row],[Date ]]),Months,2,0)</f>
        <v>August</v>
      </c>
      <c r="R1884" s="260" t="b">
        <f>COUNTIFS(Table2[Unique],Table2[[#This Row],[Unique]])&gt;1</f>
        <v>0</v>
      </c>
      <c r="S1884" s="257">
        <f>IF(Table2[[#This Row],[Status ]]="Solved",1,0)</f>
        <v>1</v>
      </c>
      <c r="T1884" s="257">
        <f>IF(Table2[[#This Row],[Status ]]="ongoing",1,0)</f>
        <v>0</v>
      </c>
    </row>
    <row r="1885" spans="1:20" x14ac:dyDescent="0.25">
      <c r="A1885" s="264">
        <v>5016889222</v>
      </c>
      <c r="B1885" s="269" t="str">
        <f>_xlfn.XLOOKUP(Table2[[#This Row],[K&amp;N REF ]],CAT_Details[Tracking Number],CAT_Details[S Ref],,0)</f>
        <v>20250729-S-70429</v>
      </c>
      <c r="C1885" s="270">
        <f>_xlfn.XLOOKUP(Table2[[#This Row],[K&amp;N REF ]],CAT_Details[Tracking Number],CAT_Details[TO Ref],,0)</f>
        <v>20250729772622</v>
      </c>
      <c r="D1885" s="270" t="str">
        <f>_xlfn.XLOOKUP(Table2[[#This Row],[K&amp;N REF ]],CAT_Details[Tracking Number],CAT_Details[Pickup Customer Name],,0)</f>
        <v>MEKRA LANG GMBH</v>
      </c>
      <c r="E1885" s="271" t="str">
        <f>_xlfn.XLOOKUP(Table2[[#This Row],[K&amp;N REF ]],CAT_Details[Tracking Number],CAT_Details[Delivery Country Code],,0)</f>
        <v>GB</v>
      </c>
      <c r="F1885" s="271" t="str">
        <f>_xlfn.XLOOKUP(Table2[[#This Row],[TO Ref]],CAT_Details[TO Ref],CAT_Details[Loc],,0)</f>
        <v>U2-L5</v>
      </c>
      <c r="G1885" s="257" t="s">
        <v>34</v>
      </c>
      <c r="H1885" s="257" t="s">
        <v>31</v>
      </c>
      <c r="I1885" s="280">
        <v>45874</v>
      </c>
      <c r="J1885" s="257" t="s">
        <v>26</v>
      </c>
      <c r="K1885" s="257" t="s">
        <v>32</v>
      </c>
      <c r="L1885" s="280">
        <v>45874</v>
      </c>
      <c r="M1885" s="257" t="str">
        <f>IF(Table2[[#This Row],[Resolve Date]]="","ONGOING","SOLVED")</f>
        <v>SOLVED</v>
      </c>
      <c r="N1885" s="258" t="s">
        <v>30</v>
      </c>
      <c r="O1885" s="257" t="str">
        <f>Table2[[#This Row],[K&amp;N REF ]]&amp;Table2[[#This Row],[Issue type ]]</f>
        <v>5016889222MISSING LABELS ON SOME UNITS</v>
      </c>
      <c r="P1885" s="257">
        <f>YEAR(Table2[[#This Row],[Date ]])</f>
        <v>2025</v>
      </c>
      <c r="Q1885" s="257" t="str">
        <f>VLOOKUP(MONTH(Table2[[#This Row],[Date ]]),Months,2,0)</f>
        <v>August</v>
      </c>
      <c r="R1885" s="257" t="b">
        <f>COUNTIFS(Table2[Unique],Table2[[#This Row],[Unique]])&gt;1</f>
        <v>0</v>
      </c>
      <c r="S1885" s="257">
        <f>IF(Table2[[#This Row],[Status ]]="Solved",1,0)</f>
        <v>1</v>
      </c>
      <c r="T1885" s="257">
        <f>IF(Table2[[#This Row],[Status ]]="ongoing",1,0)</f>
        <v>0</v>
      </c>
    </row>
    <row r="1886" spans="1:20" x14ac:dyDescent="0.25">
      <c r="A1886" s="262">
        <v>5016875670</v>
      </c>
      <c r="B1886" s="269" t="str">
        <f>_xlfn.XLOOKUP(Table2[[#This Row],[K&amp;N REF ]],CAT_Details[Tracking Number],CAT_Details[S Ref],,0)</f>
        <v>20250729-S-70261</v>
      </c>
      <c r="C1886" s="270">
        <f>_xlfn.XLOOKUP(Table2[[#This Row],[K&amp;N REF ]],CAT_Details[Tracking Number],CAT_Details[TO Ref],,0)</f>
        <v>20250729772609</v>
      </c>
      <c r="D1886" s="270" t="str">
        <f>_xlfn.XLOOKUP(Table2[[#This Row],[K&amp;N REF ]],CAT_Details[Tracking Number],CAT_Details[Pickup Customer Name],,0)</f>
        <v>FONTANA LUIGI S.P.A.</v>
      </c>
      <c r="E1886" s="271" t="str">
        <f>_xlfn.XLOOKUP(Table2[[#This Row],[K&amp;N REF ]],CAT_Details[Tracking Number],CAT_Details[Delivery Country Code],,0)</f>
        <v>GB</v>
      </c>
      <c r="F1886" s="271" t="str">
        <f>_xlfn.XLOOKUP(Table2[[#This Row],[TO Ref]],CAT_Details[TO Ref],CAT_Details[Loc],,0)</f>
        <v>OYL1</v>
      </c>
      <c r="G1886" s="257" t="s">
        <v>24</v>
      </c>
      <c r="H1886" s="257" t="s">
        <v>40</v>
      </c>
      <c r="I1886" s="280">
        <v>45875</v>
      </c>
      <c r="J1886" s="257" t="s">
        <v>26</v>
      </c>
      <c r="K1886" s="257" t="s">
        <v>32</v>
      </c>
      <c r="L1886" s="280">
        <v>45875</v>
      </c>
      <c r="M1886" s="257" t="str">
        <f>IF(Table2[[#This Row],[Resolve Date]]="","ONGOING","SOLVED")</f>
        <v>SOLVED</v>
      </c>
      <c r="N1886" s="258"/>
      <c r="O1886" s="257" t="str">
        <f>Table2[[#This Row],[K&amp;N REF ]]&amp;Table2[[#This Row],[Issue type ]]</f>
        <v xml:space="preserve">5016875670INCORRECT LABELS </v>
      </c>
      <c r="P1886" s="257">
        <f>YEAR(Table2[[#This Row],[Date ]])</f>
        <v>2025</v>
      </c>
      <c r="Q1886" s="257" t="str">
        <f>VLOOKUP(MONTH(Table2[[#This Row],[Date ]]),Months,2,0)</f>
        <v>August</v>
      </c>
      <c r="R1886" s="257" t="b">
        <f>COUNTIFS(Table2[Unique],Table2[[#This Row],[Unique]])&gt;1</f>
        <v>0</v>
      </c>
      <c r="S1886" s="257">
        <f>IF(Table2[[#This Row],[Status ]]="Solved",1,0)</f>
        <v>1</v>
      </c>
      <c r="T1886" s="257">
        <f>IF(Table2[[#This Row],[Status ]]="ongoing",1,0)</f>
        <v>0</v>
      </c>
    </row>
    <row r="1887" spans="1:20" x14ac:dyDescent="0.25">
      <c r="A1887" s="262">
        <v>5016915388</v>
      </c>
      <c r="B1887" s="269" t="str">
        <f>_xlfn.XLOOKUP(Table2[[#This Row],[K&amp;N REF ]],CAT_Details[Tracking Number],CAT_Details[S Ref],,0)</f>
        <v>20250731-S-70257</v>
      </c>
      <c r="C1887" s="270">
        <f>_xlfn.XLOOKUP(Table2[[#This Row],[K&amp;N REF ]],CAT_Details[Tracking Number],CAT_Details[TO Ref],,0)</f>
        <v>20250731773961</v>
      </c>
      <c r="D1887" s="270" t="str">
        <f>_xlfn.XLOOKUP(Table2[[#This Row],[K&amp;N REF ]],CAT_Details[Tracking Number],CAT_Details[Pickup Customer Name],,0)</f>
        <v>PEKAGO KUNSTSTOFFEN B.V.</v>
      </c>
      <c r="E1887" s="271" t="str">
        <f>_xlfn.XLOOKUP(Table2[[#This Row],[K&amp;N REF ]],CAT_Details[Tracking Number],CAT_Details[Delivery Country Code],,0)</f>
        <v>GB</v>
      </c>
      <c r="F1887" s="271" t="str">
        <f>_xlfn.XLOOKUP(Table2[[#This Row],[TO Ref]],CAT_Details[TO Ref],CAT_Details[Loc],,0)</f>
        <v>U2-L5</v>
      </c>
      <c r="G1887" s="257" t="s">
        <v>24</v>
      </c>
      <c r="H1887" s="257" t="s">
        <v>179</v>
      </c>
      <c r="I1887" s="280">
        <v>45875</v>
      </c>
      <c r="J1887" s="257" t="s">
        <v>26</v>
      </c>
      <c r="K1887" s="257" t="s">
        <v>32</v>
      </c>
      <c r="L1887" s="280">
        <v>45875</v>
      </c>
      <c r="M1887" s="257" t="str">
        <f>IF(Table2[[#This Row],[Resolve Date]]="","ONGOING","SOLVED")</f>
        <v>SOLVED</v>
      </c>
      <c r="N1887" s="258"/>
      <c r="O1887" s="257" t="str">
        <f>Table2[[#This Row],[K&amp;N REF ]]&amp;Table2[[#This Row],[Issue type ]]</f>
        <v xml:space="preserve">5016915388NOT SCANNABLE </v>
      </c>
      <c r="P1887" s="257">
        <f>YEAR(Table2[[#This Row],[Date ]])</f>
        <v>2025</v>
      </c>
      <c r="Q1887" s="257" t="str">
        <f>VLOOKUP(MONTH(Table2[[#This Row],[Date ]]),Months,2,0)</f>
        <v>August</v>
      </c>
      <c r="R1887" s="257" t="b">
        <f>COUNTIFS(Table2[Unique],Table2[[#This Row],[Unique]])&gt;1</f>
        <v>0</v>
      </c>
      <c r="S1887" s="257">
        <f>IF(Table2[[#This Row],[Status ]]="Solved",1,0)</f>
        <v>1</v>
      </c>
      <c r="T1887" s="257">
        <f>IF(Table2[[#This Row],[Status ]]="ongoing",1,0)</f>
        <v>0</v>
      </c>
    </row>
    <row r="1888" spans="1:20" x14ac:dyDescent="0.25">
      <c r="A1888" s="262">
        <v>5016915389</v>
      </c>
      <c r="B1888" s="269" t="str">
        <f>_xlfn.XLOOKUP(Table2[[#This Row],[K&amp;N REF ]],CAT_Details[Tracking Number],CAT_Details[S Ref],,0)</f>
        <v>20250731-S-70257</v>
      </c>
      <c r="C1888" s="270">
        <f>_xlfn.XLOOKUP(Table2[[#This Row],[K&amp;N REF ]],CAT_Details[Tracking Number],CAT_Details[TO Ref],,0)</f>
        <v>20250731773941</v>
      </c>
      <c r="D1888" s="270" t="str">
        <f>_xlfn.XLOOKUP(Table2[[#This Row],[K&amp;N REF ]],CAT_Details[Tracking Number],CAT_Details[Pickup Customer Name],,0)</f>
        <v>PEKAGO KUNSTSTOFFEN B.V.</v>
      </c>
      <c r="E1888" s="271" t="str">
        <f>_xlfn.XLOOKUP(Table2[[#This Row],[K&amp;N REF ]],CAT_Details[Tracking Number],CAT_Details[Delivery Country Code],,0)</f>
        <v>GB</v>
      </c>
      <c r="F1888" s="271" t="str">
        <f>_xlfn.XLOOKUP(Table2[[#This Row],[TO Ref]],CAT_Details[TO Ref],CAT_Details[Loc],,0)</f>
        <v>U2-L5</v>
      </c>
      <c r="G1888" s="257" t="s">
        <v>24</v>
      </c>
      <c r="H1888" s="257" t="s">
        <v>179</v>
      </c>
      <c r="I1888" s="280">
        <v>45875</v>
      </c>
      <c r="J1888" s="257" t="s">
        <v>26</v>
      </c>
      <c r="K1888" s="257" t="s">
        <v>32</v>
      </c>
      <c r="L1888" s="280">
        <v>45875</v>
      </c>
      <c r="M1888" s="257" t="str">
        <f>IF(Table2[[#This Row],[Resolve Date]]="","ONGOING","SOLVED")</f>
        <v>SOLVED</v>
      </c>
      <c r="N1888" s="258"/>
      <c r="O1888" s="257" t="str">
        <f>Table2[[#This Row],[K&amp;N REF ]]&amp;Table2[[#This Row],[Issue type ]]</f>
        <v xml:space="preserve">5016915389NOT SCANNABLE </v>
      </c>
      <c r="P1888" s="257">
        <f>YEAR(Table2[[#This Row],[Date ]])</f>
        <v>2025</v>
      </c>
      <c r="Q1888" s="257" t="str">
        <f>VLOOKUP(MONTH(Table2[[#This Row],[Date ]]),Months,2,0)</f>
        <v>August</v>
      </c>
      <c r="R1888" s="257" t="b">
        <f>COUNTIFS(Table2[Unique],Table2[[#This Row],[Unique]])&gt;1</f>
        <v>0</v>
      </c>
      <c r="S1888" s="257">
        <f>IF(Table2[[#This Row],[Status ]]="Solved",1,0)</f>
        <v>1</v>
      </c>
      <c r="T1888" s="257">
        <f>IF(Table2[[#This Row],[Status ]]="ongoing",1,0)</f>
        <v>0</v>
      </c>
    </row>
    <row r="1889" spans="1:20" x14ac:dyDescent="0.25">
      <c r="A1889" s="262">
        <v>5016874979</v>
      </c>
      <c r="B1889" s="269" t="str">
        <f>_xlfn.XLOOKUP(Table2[[#This Row],[K&amp;N REF ]],CAT_Details[Tracking Number],CAT_Details[S Ref],,0)</f>
        <v>20250729-S-70258</v>
      </c>
      <c r="C1889" s="270">
        <f>_xlfn.XLOOKUP(Table2[[#This Row],[K&amp;N REF ]],CAT_Details[Tracking Number],CAT_Details[TO Ref],,0)</f>
        <v>20250729772374</v>
      </c>
      <c r="D1889" s="270" t="str">
        <f>_xlfn.XLOOKUP(Table2[[#This Row],[K&amp;N REF ]],CAT_Details[Tracking Number],CAT_Details[Pickup Customer Name],,0)</f>
        <v>SK WELLMAN SRL</v>
      </c>
      <c r="E1889" s="271" t="str">
        <f>_xlfn.XLOOKUP(Table2[[#This Row],[K&amp;N REF ]],CAT_Details[Tracking Number],CAT_Details[Delivery Country Code],,0)</f>
        <v>GB</v>
      </c>
      <c r="F1889" s="271" t="str">
        <f>_xlfn.XLOOKUP(Table2[[#This Row],[TO Ref]],CAT_Details[TO Ref],CAT_Details[Loc],,0)</f>
        <v>DK-BM01</v>
      </c>
      <c r="G1889" s="257" t="s">
        <v>24</v>
      </c>
      <c r="H1889" s="257" t="s">
        <v>49</v>
      </c>
      <c r="I1889" s="280">
        <v>45875</v>
      </c>
      <c r="J1889" s="257" t="s">
        <v>26</v>
      </c>
      <c r="K1889" s="257" t="s">
        <v>32</v>
      </c>
      <c r="L1889" s="280">
        <v>45875</v>
      </c>
      <c r="M1889" s="257" t="str">
        <f>IF(Table2[[#This Row],[Resolve Date]]="","ONGOING","SOLVED")</f>
        <v>SOLVED</v>
      </c>
      <c r="N1889" s="258"/>
      <c r="O1889" s="257" t="str">
        <f>Table2[[#This Row],[K&amp;N REF ]]&amp;Table2[[#This Row],[Issue type ]]</f>
        <v>5016874979XX LABELS</v>
      </c>
      <c r="P1889" s="257">
        <f>YEAR(Table2[[#This Row],[Date ]])</f>
        <v>2025</v>
      </c>
      <c r="Q1889" s="257" t="str">
        <f>VLOOKUP(MONTH(Table2[[#This Row],[Date ]]),Months,2,0)</f>
        <v>August</v>
      </c>
      <c r="R1889" s="257" t="b">
        <f>COUNTIFS(Table2[Unique],Table2[[#This Row],[Unique]])&gt;1</f>
        <v>0</v>
      </c>
      <c r="S1889" s="257">
        <f>IF(Table2[[#This Row],[Status ]]="Solved",1,0)</f>
        <v>1</v>
      </c>
      <c r="T1889" s="257">
        <f>IF(Table2[[#This Row],[Status ]]="ongoing",1,0)</f>
        <v>0</v>
      </c>
    </row>
    <row r="1890" spans="1:20" x14ac:dyDescent="0.25">
      <c r="A1890" s="262">
        <v>5016888926</v>
      </c>
      <c r="B1890" s="269" t="str">
        <f>_xlfn.XLOOKUP(Table2[[#This Row],[K&amp;N REF ]],CAT_Details[Tracking Number],CAT_Details[S Ref],,0)</f>
        <v>20250730-S-70155</v>
      </c>
      <c r="C1890" s="270">
        <f>_xlfn.XLOOKUP(Table2[[#This Row],[K&amp;N REF ]],CAT_Details[Tracking Number],CAT_Details[TO Ref],,0)</f>
        <v>20250729772906</v>
      </c>
      <c r="D1890" s="270" t="str">
        <f>_xlfn.XLOOKUP(Table2[[#This Row],[K&amp;N REF ]],CAT_Details[Tracking Number],CAT_Details[Pickup Customer Name],,0)</f>
        <v>THE BROCKMOOR FOUNDRY CO. LTD</v>
      </c>
      <c r="E1890" s="271" t="str">
        <f>_xlfn.XLOOKUP(Table2[[#This Row],[K&amp;N REF ]],CAT_Details[Tracking Number],CAT_Details[Delivery Country Code],,0)</f>
        <v>FR</v>
      </c>
      <c r="F1890" s="271">
        <f>_xlfn.XLOOKUP(Table2[[#This Row],[TO Ref]],CAT_Details[TO Ref],CAT_Details[Loc],,0)</f>
        <v>3705</v>
      </c>
      <c r="G1890" s="257" t="s">
        <v>199</v>
      </c>
      <c r="H1890" s="257" t="s">
        <v>35</v>
      </c>
      <c r="I1890" s="280">
        <v>45875</v>
      </c>
      <c r="J1890" s="257" t="s">
        <v>26</v>
      </c>
      <c r="K1890" s="257" t="s">
        <v>32</v>
      </c>
      <c r="L1890" s="280">
        <v>45875</v>
      </c>
      <c r="M1890" s="257" t="str">
        <f>IF(Table2[[#This Row],[Resolve Date]]="","ONGOING","SOLVED")</f>
        <v>SOLVED</v>
      </c>
      <c r="N1890" s="258"/>
      <c r="O1890" s="257" t="str">
        <f>Table2[[#This Row],[K&amp;N REF ]]&amp;Table2[[#This Row],[Issue type ]]</f>
        <v>5016888926NO LABELS</v>
      </c>
      <c r="P1890" s="257">
        <f>YEAR(Table2[[#This Row],[Date ]])</f>
        <v>2025</v>
      </c>
      <c r="Q1890" s="257" t="str">
        <f>VLOOKUP(MONTH(Table2[[#This Row],[Date ]]),Months,2,0)</f>
        <v>August</v>
      </c>
      <c r="R1890" s="257" t="b">
        <f>COUNTIFS(Table2[Unique],Table2[[#This Row],[Unique]])&gt;1</f>
        <v>0</v>
      </c>
      <c r="S1890" s="257">
        <f>IF(Table2[[#This Row],[Status ]]="Solved",1,0)</f>
        <v>1</v>
      </c>
      <c r="T1890" s="257">
        <f>IF(Table2[[#This Row],[Status ]]="ongoing",1,0)</f>
        <v>0</v>
      </c>
    </row>
    <row r="1891" spans="1:20" x14ac:dyDescent="0.25">
      <c r="A1891" s="262">
        <v>5016901968</v>
      </c>
      <c r="B1891" s="269" t="str">
        <f>_xlfn.XLOOKUP(Table2[[#This Row],[K&amp;N REF ]],CAT_Details[Tracking Number],CAT_Details[S Ref],,0)</f>
        <v>20250730-S-70091</v>
      </c>
      <c r="C1891" s="270">
        <f>_xlfn.XLOOKUP(Table2[[#This Row],[K&amp;N REF ]],CAT_Details[Tracking Number],CAT_Details[TO Ref],,0)</f>
        <v>20250730773116</v>
      </c>
      <c r="D1891" s="270" t="str">
        <f>_xlfn.XLOOKUP(Table2[[#This Row],[K&amp;N REF ]],CAT_Details[Tracking Number],CAT_Details[Pickup Customer Name],,0)</f>
        <v>Grammer Technical Components GmbH</v>
      </c>
      <c r="E1891" s="271" t="str">
        <f>_xlfn.XLOOKUP(Table2[[#This Row],[K&amp;N REF ]],CAT_Details[Tracking Number],CAT_Details[Delivery Country Code],,0)</f>
        <v>GB</v>
      </c>
      <c r="F1891" s="271" t="str">
        <f>_xlfn.XLOOKUP(Table2[[#This Row],[TO Ref]],CAT_Details[TO Ref],CAT_Details[Loc],,0)</f>
        <v>U2-L5</v>
      </c>
      <c r="G1891" s="257" t="s">
        <v>34</v>
      </c>
      <c r="H1891" s="257" t="s">
        <v>35</v>
      </c>
      <c r="I1891" s="280">
        <v>45875</v>
      </c>
      <c r="J1891" s="257" t="s">
        <v>26</v>
      </c>
      <c r="K1891" s="257" t="s">
        <v>32</v>
      </c>
      <c r="L1891" s="280">
        <v>45875</v>
      </c>
      <c r="M1891" s="257" t="str">
        <f>IF(Table2[[#This Row],[Resolve Date]]="","ONGOING","SOLVED")</f>
        <v>SOLVED</v>
      </c>
      <c r="N1891" s="258"/>
      <c r="O1891" s="257" t="str">
        <f>Table2[[#This Row],[K&amp;N REF ]]&amp;Table2[[#This Row],[Issue type ]]</f>
        <v>5016901968NO LABELS</v>
      </c>
      <c r="P1891" s="257">
        <f>YEAR(Table2[[#This Row],[Date ]])</f>
        <v>2025</v>
      </c>
      <c r="Q1891" s="257" t="str">
        <f>VLOOKUP(MONTH(Table2[[#This Row],[Date ]]),Months,2,0)</f>
        <v>August</v>
      </c>
      <c r="R1891" s="257" t="b">
        <f>COUNTIFS(Table2[Unique],Table2[[#This Row],[Unique]])&gt;1</f>
        <v>0</v>
      </c>
      <c r="S1891" s="257">
        <f>IF(Table2[[#This Row],[Status ]]="Solved",1,0)</f>
        <v>1</v>
      </c>
      <c r="T1891" s="257">
        <f>IF(Table2[[#This Row],[Status ]]="ongoing",1,0)</f>
        <v>0</v>
      </c>
    </row>
    <row r="1892" spans="1:20" x14ac:dyDescent="0.25">
      <c r="A1892" s="262">
        <v>5016889335</v>
      </c>
      <c r="B1892" s="269" t="str">
        <f>_xlfn.XLOOKUP(Table2[[#This Row],[K&amp;N REF ]],CAT_Details[Tracking Number],CAT_Details[S Ref],,0)</f>
        <v>20250730-S-70096</v>
      </c>
      <c r="C1892" s="270">
        <f>_xlfn.XLOOKUP(Table2[[#This Row],[K&amp;N REF ]],CAT_Details[Tracking Number],CAT_Details[TO Ref],,0)</f>
        <v>20250730773445</v>
      </c>
      <c r="D1892" s="270" t="str">
        <f>_xlfn.XLOOKUP(Table2[[#This Row],[K&amp;N REF ]],CAT_Details[Tracking Number],CAT_Details[Pickup Customer Name],,0)</f>
        <v>SENSATA TECHNOLOGIES GERMANY GMBH</v>
      </c>
      <c r="E1892" s="271" t="str">
        <f>_xlfn.XLOOKUP(Table2[[#This Row],[K&amp;N REF ]],CAT_Details[Tracking Number],CAT_Details[Delivery Country Code],,0)</f>
        <v>GB</v>
      </c>
      <c r="F1892" s="271" t="str">
        <f>_xlfn.XLOOKUP(Table2[[#This Row],[TO Ref]],CAT_Details[TO Ref],CAT_Details[Loc],,0)</f>
        <v>DX01-L5</v>
      </c>
      <c r="G1892" s="257" t="s">
        <v>34</v>
      </c>
      <c r="H1892" s="257" t="s">
        <v>35</v>
      </c>
      <c r="I1892" s="280">
        <v>45875</v>
      </c>
      <c r="J1892" s="257" t="s">
        <v>26</v>
      </c>
      <c r="K1892" s="257" t="s">
        <v>32</v>
      </c>
      <c r="L1892" s="280">
        <v>45875</v>
      </c>
      <c r="M1892" s="257" t="str">
        <f>IF(Table2[[#This Row],[Resolve Date]]="","ONGOING","SOLVED")</f>
        <v>SOLVED</v>
      </c>
      <c r="N1892" s="258"/>
      <c r="O1892" s="257" t="str">
        <f>Table2[[#This Row],[K&amp;N REF ]]&amp;Table2[[#This Row],[Issue type ]]</f>
        <v>5016889335NO LABELS</v>
      </c>
      <c r="P1892" s="257">
        <f>YEAR(Table2[[#This Row],[Date ]])</f>
        <v>2025</v>
      </c>
      <c r="Q1892" s="257" t="str">
        <f>VLOOKUP(MONTH(Table2[[#This Row],[Date ]]),Months,2,0)</f>
        <v>August</v>
      </c>
      <c r="R1892" s="257" t="b">
        <f>COUNTIFS(Table2[Unique],Table2[[#This Row],[Unique]])&gt;1</f>
        <v>0</v>
      </c>
      <c r="S1892" s="257">
        <f>IF(Table2[[#This Row],[Status ]]="Solved",1,0)</f>
        <v>1</v>
      </c>
      <c r="T1892" s="257">
        <f>IF(Table2[[#This Row],[Status ]]="ongoing",1,0)</f>
        <v>0</v>
      </c>
    </row>
    <row r="1893" spans="1:20" x14ac:dyDescent="0.25">
      <c r="A1893" s="262">
        <v>5016901715</v>
      </c>
      <c r="B1893" s="269" t="str">
        <f>_xlfn.XLOOKUP(Table2[[#This Row],[K&amp;N REF ]],CAT_Details[Tracking Number],CAT_Details[S Ref],,0)</f>
        <v>20250731-S-70185</v>
      </c>
      <c r="C1893" s="270">
        <f>_xlfn.XLOOKUP(Table2[[#This Row],[K&amp;N REF ]],CAT_Details[Tracking Number],CAT_Details[TO Ref],,0)</f>
        <v>20250728771878</v>
      </c>
      <c r="D1893" s="270" t="str">
        <f>_xlfn.XLOOKUP(Table2[[#This Row],[K&amp;N REF ]],CAT_Details[Tracking Number],CAT_Details[Pickup Customer Name],,0)</f>
        <v>HYDAC TECHNOLOGY GMBH</v>
      </c>
      <c r="E1893" s="271" t="str">
        <f>_xlfn.XLOOKUP(Table2[[#This Row],[K&amp;N REF ]],CAT_Details[Tracking Number],CAT_Details[Delivery Country Code],,0)</f>
        <v>GB</v>
      </c>
      <c r="F1893" s="271">
        <f>_xlfn.XLOOKUP(Table2[[#This Row],[TO Ref]],CAT_Details[TO Ref],CAT_Details[Loc],,0)</f>
        <v>3402</v>
      </c>
      <c r="G1893" s="257" t="s">
        <v>34</v>
      </c>
      <c r="H1893" s="257" t="s">
        <v>179</v>
      </c>
      <c r="I1893" s="280">
        <v>45875</v>
      </c>
      <c r="J1893" s="257" t="s">
        <v>26</v>
      </c>
      <c r="K1893" s="257" t="s">
        <v>32</v>
      </c>
      <c r="L1893" s="280">
        <v>45875</v>
      </c>
      <c r="M1893" s="257" t="str">
        <f>IF(Table2[[#This Row],[Resolve Date]]="","ONGOING","SOLVED")</f>
        <v>SOLVED</v>
      </c>
      <c r="N1893" s="258"/>
      <c r="O1893" s="257" t="str">
        <f>Table2[[#This Row],[K&amp;N REF ]]&amp;Table2[[#This Row],[Issue type ]]</f>
        <v xml:space="preserve">5016901715NOT SCANNABLE </v>
      </c>
      <c r="P1893" s="257">
        <f>YEAR(Table2[[#This Row],[Date ]])</f>
        <v>2025</v>
      </c>
      <c r="Q1893" s="257" t="str">
        <f>VLOOKUP(MONTH(Table2[[#This Row],[Date ]]),Months,2,0)</f>
        <v>August</v>
      </c>
      <c r="R1893" s="257" t="b">
        <f>COUNTIFS(Table2[Unique],Table2[[#This Row],[Unique]])&gt;1</f>
        <v>0</v>
      </c>
      <c r="S1893" s="257">
        <f>IF(Table2[[#This Row],[Status ]]="Solved",1,0)</f>
        <v>1</v>
      </c>
      <c r="T1893" s="257">
        <f>IF(Table2[[#This Row],[Status ]]="ongoing",1,0)</f>
        <v>0</v>
      </c>
    </row>
    <row r="1894" spans="1:20" x14ac:dyDescent="0.25">
      <c r="A1894" s="262">
        <v>5016901716</v>
      </c>
      <c r="B1894" s="269" t="str">
        <f>_xlfn.XLOOKUP(Table2[[#This Row],[K&amp;N REF ]],CAT_Details[Tracking Number],CAT_Details[S Ref],,0)</f>
        <v>20250731-S-70185</v>
      </c>
      <c r="C1894" s="270">
        <f>_xlfn.XLOOKUP(Table2[[#This Row],[K&amp;N REF ]],CAT_Details[Tracking Number],CAT_Details[TO Ref],,0)</f>
        <v>20250725770663</v>
      </c>
      <c r="D1894" s="270" t="str">
        <f>_xlfn.XLOOKUP(Table2[[#This Row],[K&amp;N REF ]],CAT_Details[Tracking Number],CAT_Details[Pickup Customer Name],,0)</f>
        <v>HYDAC TECHNOLOGY GMBH</v>
      </c>
      <c r="E1894" s="271" t="str">
        <f>_xlfn.XLOOKUP(Table2[[#This Row],[K&amp;N REF ]],CAT_Details[Tracking Number],CAT_Details[Delivery Country Code],,0)</f>
        <v>GB</v>
      </c>
      <c r="F1894" s="271" t="str">
        <f>_xlfn.XLOOKUP(Table2[[#This Row],[TO Ref]],CAT_Details[TO Ref],CAT_Details[Loc],,0)</f>
        <v>U2-L5</v>
      </c>
      <c r="G1894" s="257" t="s">
        <v>34</v>
      </c>
      <c r="H1894" s="257" t="s">
        <v>179</v>
      </c>
      <c r="I1894" s="280">
        <v>45875</v>
      </c>
      <c r="J1894" s="257" t="s">
        <v>26</v>
      </c>
      <c r="K1894" s="257" t="s">
        <v>32</v>
      </c>
      <c r="L1894" s="280">
        <v>45875</v>
      </c>
      <c r="M1894" s="257" t="str">
        <f>IF(Table2[[#This Row],[Resolve Date]]="","ONGOING","SOLVED")</f>
        <v>SOLVED</v>
      </c>
      <c r="N1894" s="258"/>
      <c r="O1894" s="257" t="str">
        <f>Table2[[#This Row],[K&amp;N REF ]]&amp;Table2[[#This Row],[Issue type ]]</f>
        <v xml:space="preserve">5016901716NOT SCANNABLE </v>
      </c>
      <c r="P1894" s="257">
        <f>YEAR(Table2[[#This Row],[Date ]])</f>
        <v>2025</v>
      </c>
      <c r="Q1894" s="257" t="str">
        <f>VLOOKUP(MONTH(Table2[[#This Row],[Date ]]),Months,2,0)</f>
        <v>August</v>
      </c>
      <c r="R1894" s="257" t="b">
        <f>COUNTIFS(Table2[Unique],Table2[[#This Row],[Unique]])&gt;1</f>
        <v>0</v>
      </c>
      <c r="S1894" s="257">
        <f>IF(Table2[[#This Row],[Status ]]="Solved",1,0)</f>
        <v>1</v>
      </c>
      <c r="T1894" s="257">
        <f>IF(Table2[[#This Row],[Status ]]="ongoing",1,0)</f>
        <v>0</v>
      </c>
    </row>
    <row r="1895" spans="1:20" x14ac:dyDescent="0.25">
      <c r="A1895" s="262">
        <v>5016901731</v>
      </c>
      <c r="B1895" s="269" t="str">
        <f>_xlfn.XLOOKUP(Table2[[#This Row],[K&amp;N REF ]],CAT_Details[Tracking Number],CAT_Details[S Ref],,0)</f>
        <v>20250731-S-70189</v>
      </c>
      <c r="C1895" s="270">
        <f>_xlfn.XLOOKUP(Table2[[#This Row],[K&amp;N REF ]],CAT_Details[Tracking Number],CAT_Details[TO Ref],,0)</f>
        <v>20250730773623</v>
      </c>
      <c r="D1895" s="270" t="str">
        <f>_xlfn.XLOOKUP(Table2[[#This Row],[K&amp;N REF ]],CAT_Details[Tracking Number],CAT_Details[Pickup Customer Name],,0)</f>
        <v>HYDAC SERVICE GMBH</v>
      </c>
      <c r="E1895" s="271" t="str">
        <f>_xlfn.XLOOKUP(Table2[[#This Row],[K&amp;N REF ]],CAT_Details[Tracking Number],CAT_Details[Delivery Country Code],,0)</f>
        <v>GB</v>
      </c>
      <c r="F1895" s="271" t="str">
        <f>_xlfn.XLOOKUP(Table2[[#This Row],[TO Ref]],CAT_Details[TO Ref],CAT_Details[Loc],,0)</f>
        <v>U2-L5</v>
      </c>
      <c r="G1895" s="257" t="s">
        <v>34</v>
      </c>
      <c r="H1895" s="257" t="s">
        <v>179</v>
      </c>
      <c r="I1895" s="280">
        <v>45875</v>
      </c>
      <c r="J1895" s="257" t="s">
        <v>26</v>
      </c>
      <c r="K1895" s="257" t="s">
        <v>32</v>
      </c>
      <c r="L1895" s="280">
        <v>45875</v>
      </c>
      <c r="M1895" s="257" t="str">
        <f>IF(Table2[[#This Row],[Resolve Date]]="","ONGOING","SOLVED")</f>
        <v>SOLVED</v>
      </c>
      <c r="N1895" s="258"/>
      <c r="O1895" s="257" t="str">
        <f>Table2[[#This Row],[K&amp;N REF ]]&amp;Table2[[#This Row],[Issue type ]]</f>
        <v xml:space="preserve">5016901731NOT SCANNABLE </v>
      </c>
      <c r="P1895" s="257">
        <f>YEAR(Table2[[#This Row],[Date ]])</f>
        <v>2025</v>
      </c>
      <c r="Q1895" s="257" t="str">
        <f>VLOOKUP(MONTH(Table2[[#This Row],[Date ]]),Months,2,0)</f>
        <v>August</v>
      </c>
      <c r="R1895" s="257" t="b">
        <f>COUNTIFS(Table2[Unique],Table2[[#This Row],[Unique]])&gt;1</f>
        <v>0</v>
      </c>
      <c r="S1895" s="257">
        <f>IF(Table2[[#This Row],[Status ]]="Solved",1,0)</f>
        <v>1</v>
      </c>
      <c r="T1895" s="257">
        <f>IF(Table2[[#This Row],[Status ]]="ongoing",1,0)</f>
        <v>0</v>
      </c>
    </row>
    <row r="1896" spans="1:20" x14ac:dyDescent="0.25">
      <c r="A1896" s="262">
        <v>5016901730</v>
      </c>
      <c r="B1896" s="269" t="str">
        <f>_xlfn.XLOOKUP(Table2[[#This Row],[K&amp;N REF ]],CAT_Details[Tracking Number],CAT_Details[S Ref],,0)</f>
        <v>20250731-S-70189</v>
      </c>
      <c r="C1896" s="270">
        <f>_xlfn.XLOOKUP(Table2[[#This Row],[K&amp;N REF ]],CAT_Details[Tracking Number],CAT_Details[TO Ref],,0)</f>
        <v>20250731774082</v>
      </c>
      <c r="D1896" s="270" t="str">
        <f>_xlfn.XLOOKUP(Table2[[#This Row],[K&amp;N REF ]],CAT_Details[Tracking Number],CAT_Details[Pickup Customer Name],,0)</f>
        <v>HYDAC SERVICE GMBH</v>
      </c>
      <c r="E1896" s="271" t="str">
        <f>_xlfn.XLOOKUP(Table2[[#This Row],[K&amp;N REF ]],CAT_Details[Tracking Number],CAT_Details[Delivery Country Code],,0)</f>
        <v>GB</v>
      </c>
      <c r="F1896" s="271">
        <f>_xlfn.XLOOKUP(Table2[[#This Row],[TO Ref]],CAT_Details[TO Ref],CAT_Details[Loc],,0)</f>
        <v>3402</v>
      </c>
      <c r="G1896" s="257" t="s">
        <v>34</v>
      </c>
      <c r="H1896" s="257" t="s">
        <v>179</v>
      </c>
      <c r="I1896" s="280">
        <v>45875</v>
      </c>
      <c r="J1896" s="257" t="s">
        <v>26</v>
      </c>
      <c r="K1896" s="257" t="s">
        <v>32</v>
      </c>
      <c r="L1896" s="280">
        <v>45875</v>
      </c>
      <c r="M1896" s="257" t="str">
        <f>IF(Table2[[#This Row],[Resolve Date]]="","ONGOING","SOLVED")</f>
        <v>SOLVED</v>
      </c>
      <c r="N1896" s="258"/>
      <c r="O1896" s="257" t="str">
        <f>Table2[[#This Row],[K&amp;N REF ]]&amp;Table2[[#This Row],[Issue type ]]</f>
        <v xml:space="preserve">5016901730NOT SCANNABLE </v>
      </c>
      <c r="P1896" s="257">
        <f>YEAR(Table2[[#This Row],[Date ]])</f>
        <v>2025</v>
      </c>
      <c r="Q1896" s="257" t="str">
        <f>VLOOKUP(MONTH(Table2[[#This Row],[Date ]]),Months,2,0)</f>
        <v>August</v>
      </c>
      <c r="R1896" s="257" t="b">
        <f>COUNTIFS(Table2[Unique],Table2[[#This Row],[Unique]])&gt;1</f>
        <v>0</v>
      </c>
      <c r="S1896" s="257">
        <f>IF(Table2[[#This Row],[Status ]]="Solved",1,0)</f>
        <v>1</v>
      </c>
      <c r="T1896" s="257">
        <f>IF(Table2[[#This Row],[Status ]]="ongoing",1,0)</f>
        <v>0</v>
      </c>
    </row>
    <row r="1897" spans="1:20" x14ac:dyDescent="0.25">
      <c r="A1897" s="262">
        <v>5016901997</v>
      </c>
      <c r="B1897" s="269" t="str">
        <f>_xlfn.XLOOKUP(Table2[[#This Row],[K&amp;N REF ]],CAT_Details[Tracking Number],CAT_Details[S Ref],,0)</f>
        <v>20250731-S-70197</v>
      </c>
      <c r="C1897" s="270">
        <f>_xlfn.XLOOKUP(Table2[[#This Row],[K&amp;N REF ]],CAT_Details[Tracking Number],CAT_Details[TO Ref],,0)</f>
        <v>20250725770665</v>
      </c>
      <c r="D1897" s="270" t="str">
        <f>_xlfn.XLOOKUP(Table2[[#This Row],[K&amp;N REF ]],CAT_Details[Tracking Number],CAT_Details[Pickup Customer Name],,0)</f>
        <v>Hydac Fluidtechnik</v>
      </c>
      <c r="E1897" s="271" t="str">
        <f>_xlfn.XLOOKUP(Table2[[#This Row],[K&amp;N REF ]],CAT_Details[Tracking Number],CAT_Details[Delivery Country Code],,0)</f>
        <v>GB</v>
      </c>
      <c r="F1897" s="271">
        <f>_xlfn.XLOOKUP(Table2[[#This Row],[TO Ref]],CAT_Details[TO Ref],CAT_Details[Loc],,0)</f>
        <v>3402</v>
      </c>
      <c r="G1897" s="257" t="s">
        <v>34</v>
      </c>
      <c r="H1897" s="257" t="s">
        <v>179</v>
      </c>
      <c r="I1897" s="280">
        <v>45875</v>
      </c>
      <c r="J1897" s="257" t="s">
        <v>26</v>
      </c>
      <c r="K1897" s="257" t="s">
        <v>32</v>
      </c>
      <c r="L1897" s="280">
        <v>45875</v>
      </c>
      <c r="M1897" s="257" t="str">
        <f>IF(Table2[[#This Row],[Resolve Date]]="","ONGOING","SOLVED")</f>
        <v>SOLVED</v>
      </c>
      <c r="N1897" s="258"/>
      <c r="O1897" s="257" t="str">
        <f>Table2[[#This Row],[K&amp;N REF ]]&amp;Table2[[#This Row],[Issue type ]]</f>
        <v xml:space="preserve">5016901997NOT SCANNABLE </v>
      </c>
      <c r="P1897" s="257">
        <f>YEAR(Table2[[#This Row],[Date ]])</f>
        <v>2025</v>
      </c>
      <c r="Q1897" s="257" t="str">
        <f>VLOOKUP(MONTH(Table2[[#This Row],[Date ]]),Months,2,0)</f>
        <v>August</v>
      </c>
      <c r="R1897" s="257" t="b">
        <f>COUNTIFS(Table2[Unique],Table2[[#This Row],[Unique]])&gt;1</f>
        <v>0</v>
      </c>
      <c r="S1897" s="257">
        <f>IF(Table2[[#This Row],[Status ]]="Solved",1,0)</f>
        <v>1</v>
      </c>
      <c r="T1897" s="257">
        <f>IF(Table2[[#This Row],[Status ]]="ongoing",1,0)</f>
        <v>0</v>
      </c>
    </row>
    <row r="1898" spans="1:20" x14ac:dyDescent="0.25">
      <c r="A1898" s="262">
        <v>5016901993</v>
      </c>
      <c r="B1898" s="269" t="str">
        <f>_xlfn.XLOOKUP(Table2[[#This Row],[K&amp;N REF ]],CAT_Details[Tracking Number],CAT_Details[S Ref],,0)</f>
        <v>20250731-S-70293</v>
      </c>
      <c r="C1898" s="270">
        <f>_xlfn.XLOOKUP(Table2[[#This Row],[K&amp;N REF ]],CAT_Details[Tracking Number],CAT_Details[TO Ref],,0)</f>
        <v>20250731774175</v>
      </c>
      <c r="D1898" s="270" t="str">
        <f>_xlfn.XLOOKUP(Table2[[#This Row],[K&amp;N REF ]],CAT_Details[Tracking Number],CAT_Details[Pickup Customer Name],,0)</f>
        <v>Dichtungstechnik G. Bruss GmbH &amp; Co. KG</v>
      </c>
      <c r="E1898" s="271" t="str">
        <f>_xlfn.XLOOKUP(Table2[[#This Row],[K&amp;N REF ]],CAT_Details[Tracking Number],CAT_Details[Delivery Country Code],,0)</f>
        <v>GB</v>
      </c>
      <c r="F1898" s="271" t="str">
        <f>_xlfn.XLOOKUP(Table2[[#This Row],[TO Ref]],CAT_Details[TO Ref],CAT_Details[Loc],,0)</f>
        <v>MZ02</v>
      </c>
      <c r="G1898" s="257" t="s">
        <v>34</v>
      </c>
      <c r="H1898" s="257" t="s">
        <v>35</v>
      </c>
      <c r="I1898" s="280">
        <v>45875</v>
      </c>
      <c r="J1898" s="257" t="s">
        <v>26</v>
      </c>
      <c r="K1898" s="257" t="s">
        <v>32</v>
      </c>
      <c r="L1898" s="280">
        <v>45875</v>
      </c>
      <c r="M1898" s="257" t="str">
        <f>IF(Table2[[#This Row],[Resolve Date]]="","ONGOING","SOLVED")</f>
        <v>SOLVED</v>
      </c>
      <c r="N1898" s="258"/>
      <c r="O1898" s="257" t="str">
        <f>Table2[[#This Row],[K&amp;N REF ]]&amp;Table2[[#This Row],[Issue type ]]</f>
        <v>5016901993NO LABELS</v>
      </c>
      <c r="P1898" s="257">
        <f>YEAR(Table2[[#This Row],[Date ]])</f>
        <v>2025</v>
      </c>
      <c r="Q1898" s="257" t="str">
        <f>VLOOKUP(MONTH(Table2[[#This Row],[Date ]]),Months,2,0)</f>
        <v>August</v>
      </c>
      <c r="R1898" s="257" t="b">
        <f>COUNTIFS(Table2[Unique],Table2[[#This Row],[Unique]])&gt;1</f>
        <v>0</v>
      </c>
      <c r="S1898" s="257">
        <f>IF(Table2[[#This Row],[Status ]]="Solved",1,0)</f>
        <v>1</v>
      </c>
      <c r="T1898" s="257">
        <f>IF(Table2[[#This Row],[Status ]]="ongoing",1,0)</f>
        <v>0</v>
      </c>
    </row>
    <row r="1899" spans="1:20" x14ac:dyDescent="0.25">
      <c r="A1899" s="262">
        <v>5016889334</v>
      </c>
      <c r="B1899" s="269" t="str">
        <f>_xlfn.XLOOKUP(Table2[[#This Row],[K&amp;N REF ]],CAT_Details[Tracking Number],CAT_Details[S Ref],,0)</f>
        <v>20250730-S-70286</v>
      </c>
      <c r="C1899" s="270">
        <f>_xlfn.XLOOKUP(Table2[[#This Row],[K&amp;N REF ]],CAT_Details[Tracking Number],CAT_Details[TO Ref],,0)</f>
        <v>20250730773137</v>
      </c>
      <c r="D1899" s="270" t="str">
        <f>_xlfn.XLOOKUP(Table2[[#This Row],[K&amp;N REF ]],CAT_Details[Tracking Number],CAT_Details[Pickup Customer Name],,0)</f>
        <v>CONTITECH TECHNO-CHEMIE GMBH PMS CIV</v>
      </c>
      <c r="E1899" s="271" t="str">
        <f>_xlfn.XLOOKUP(Table2[[#This Row],[K&amp;N REF ]],CAT_Details[Tracking Number],CAT_Details[Delivery Country Code],,0)</f>
        <v>GB</v>
      </c>
      <c r="F1899" s="271" t="str">
        <f>_xlfn.XLOOKUP(Table2[[#This Row],[TO Ref]],CAT_Details[TO Ref],CAT_Details[Loc],,0)</f>
        <v>DX01-L5</v>
      </c>
      <c r="G1899" s="257" t="s">
        <v>34</v>
      </c>
      <c r="H1899" s="257" t="s">
        <v>35</v>
      </c>
      <c r="I1899" s="280">
        <v>45875</v>
      </c>
      <c r="J1899" s="257" t="s">
        <v>26</v>
      </c>
      <c r="K1899" s="257" t="s">
        <v>32</v>
      </c>
      <c r="L1899" s="280">
        <v>45875</v>
      </c>
      <c r="M1899" s="257" t="str">
        <f>IF(Table2[[#This Row],[Resolve Date]]="","ONGOING","SOLVED")</f>
        <v>SOLVED</v>
      </c>
      <c r="N1899" s="258"/>
      <c r="O1899" s="257" t="str">
        <f>Table2[[#This Row],[K&amp;N REF ]]&amp;Table2[[#This Row],[Issue type ]]</f>
        <v>5016889334NO LABELS</v>
      </c>
      <c r="P1899" s="257">
        <f>YEAR(Table2[[#This Row],[Date ]])</f>
        <v>2025</v>
      </c>
      <c r="Q1899" s="257" t="str">
        <f>VLOOKUP(MONTH(Table2[[#This Row],[Date ]]),Months,2,0)</f>
        <v>August</v>
      </c>
      <c r="R1899" s="257" t="b">
        <f>COUNTIFS(Table2[Unique],Table2[[#This Row],[Unique]])&gt;1</f>
        <v>0</v>
      </c>
      <c r="S1899" s="257">
        <f>IF(Table2[[#This Row],[Status ]]="Solved",1,0)</f>
        <v>1</v>
      </c>
      <c r="T1899" s="257">
        <f>IF(Table2[[#This Row],[Status ]]="ongoing",1,0)</f>
        <v>0</v>
      </c>
    </row>
    <row r="1900" spans="1:20" x14ac:dyDescent="0.25">
      <c r="A1900" s="262">
        <v>5016889332</v>
      </c>
      <c r="B1900" s="269" t="str">
        <f>_xlfn.XLOOKUP(Table2[[#This Row],[K&amp;N REF ]],CAT_Details[Tracking Number],CAT_Details[S Ref],,0)</f>
        <v>20250730-S-70286</v>
      </c>
      <c r="C1900" s="270">
        <f>_xlfn.XLOOKUP(Table2[[#This Row],[K&amp;N REF ]],CAT_Details[Tracking Number],CAT_Details[TO Ref],,0)</f>
        <v>20250730773131</v>
      </c>
      <c r="D1900" s="270" t="str">
        <f>_xlfn.XLOOKUP(Table2[[#This Row],[K&amp;N REF ]],CAT_Details[Tracking Number],CAT_Details[Pickup Customer Name],,0)</f>
        <v>CONTITECH TECHNO-CHEMIE GMBH PMS CIV</v>
      </c>
      <c r="E1900" s="271" t="str">
        <f>_xlfn.XLOOKUP(Table2[[#This Row],[K&amp;N REF ]],CAT_Details[Tracking Number],CAT_Details[Delivery Country Code],,0)</f>
        <v>GB</v>
      </c>
      <c r="F1900" s="271" t="str">
        <f>_xlfn.XLOOKUP(Table2[[#This Row],[TO Ref]],CAT_Details[TO Ref],CAT_Details[Loc],,0)</f>
        <v>MZ02</v>
      </c>
      <c r="G1900" s="257" t="s">
        <v>34</v>
      </c>
      <c r="H1900" s="257" t="s">
        <v>35</v>
      </c>
      <c r="I1900" s="280">
        <v>45875</v>
      </c>
      <c r="J1900" s="257" t="s">
        <v>26</v>
      </c>
      <c r="K1900" s="257" t="s">
        <v>32</v>
      </c>
      <c r="L1900" s="280">
        <v>45875</v>
      </c>
      <c r="M1900" s="257" t="str">
        <f>IF(Table2[[#This Row],[Resolve Date]]="","ONGOING","SOLVED")</f>
        <v>SOLVED</v>
      </c>
      <c r="N1900" s="258"/>
      <c r="O1900" s="257" t="str">
        <f>Table2[[#This Row],[K&amp;N REF ]]&amp;Table2[[#This Row],[Issue type ]]</f>
        <v>5016889332NO LABELS</v>
      </c>
      <c r="P1900" s="257">
        <f>YEAR(Table2[[#This Row],[Date ]])</f>
        <v>2025</v>
      </c>
      <c r="Q1900" s="257" t="str">
        <f>VLOOKUP(MONTH(Table2[[#This Row],[Date ]]),Months,2,0)</f>
        <v>August</v>
      </c>
      <c r="R1900" s="257" t="b">
        <f>COUNTIFS(Table2[Unique],Table2[[#This Row],[Unique]])&gt;1</f>
        <v>0</v>
      </c>
      <c r="S1900" s="257">
        <f>IF(Table2[[#This Row],[Status ]]="Solved",1,0)</f>
        <v>1</v>
      </c>
      <c r="T1900" s="257">
        <f>IF(Table2[[#This Row],[Status ]]="ongoing",1,0)</f>
        <v>0</v>
      </c>
    </row>
    <row r="1901" spans="1:20" x14ac:dyDescent="0.25">
      <c r="A1901" s="263">
        <v>5016901989</v>
      </c>
      <c r="B1901" s="272" t="str">
        <f>_xlfn.XLOOKUP(Table2[[#This Row],[K&amp;N REF ]],CAT_Details[Tracking Number],CAT_Details[S Ref],,0)</f>
        <v>20250731-S-70190</v>
      </c>
      <c r="C1901" s="273">
        <f>_xlfn.XLOOKUP(Table2[[#This Row],[K&amp;N REF ]],CAT_Details[Tracking Number],CAT_Details[TO Ref],,0)</f>
        <v>20250731773919</v>
      </c>
      <c r="D1901" s="273" t="str">
        <f>_xlfn.XLOOKUP(Table2[[#This Row],[K&amp;N REF ]],CAT_Details[Tracking Number],CAT_Details[Pickup Customer Name],,0)</f>
        <v>Concentric Hof GmbH</v>
      </c>
      <c r="E1901" s="274" t="str">
        <f>_xlfn.XLOOKUP(Table2[[#This Row],[K&amp;N REF ]],CAT_Details[Tracking Number],CAT_Details[Delivery Country Code],,0)</f>
        <v>GB</v>
      </c>
      <c r="F1901" s="274" t="str">
        <f>_xlfn.XLOOKUP(Table2[[#This Row],[TO Ref]],CAT_Details[TO Ref],CAT_Details[Loc],,0)</f>
        <v>U2-L5</v>
      </c>
      <c r="G1901" s="260" t="s">
        <v>34</v>
      </c>
      <c r="H1901" s="260" t="s">
        <v>31</v>
      </c>
      <c r="I1901" s="281">
        <v>45875</v>
      </c>
      <c r="J1901" s="260" t="s">
        <v>26</v>
      </c>
      <c r="K1901" s="260" t="s">
        <v>32</v>
      </c>
      <c r="L1901" s="281">
        <v>45875</v>
      </c>
      <c r="M1901" s="260" t="str">
        <f>IF(Table2[[#This Row],[Resolve Date]]="","ONGOING","SOLVED")</f>
        <v>SOLVED</v>
      </c>
      <c r="N1901" s="261"/>
      <c r="O1901" s="260" t="str">
        <f>Table2[[#This Row],[K&amp;N REF ]]&amp;Table2[[#This Row],[Issue type ]]</f>
        <v>5016901989MISSING LABELS ON SOME UNITS</v>
      </c>
      <c r="P1901" s="260">
        <f>YEAR(Table2[[#This Row],[Date ]])</f>
        <v>2025</v>
      </c>
      <c r="Q1901" s="260" t="str">
        <f>VLOOKUP(MONTH(Table2[[#This Row],[Date ]]),Months,2,0)</f>
        <v>August</v>
      </c>
      <c r="R1901" s="260" t="b">
        <f>COUNTIFS(Table2[Unique],Table2[[#This Row],[Unique]])&gt;1</f>
        <v>0</v>
      </c>
      <c r="S1901" s="260">
        <f>IF(Table2[[#This Row],[Status ]]="Solved",1,0)</f>
        <v>1</v>
      </c>
      <c r="T1901" s="260">
        <f>IF(Table2[[#This Row],[Status ]]="ongoing",1,0)</f>
        <v>0</v>
      </c>
    </row>
    <row r="1902" spans="1:20" x14ac:dyDescent="0.25">
      <c r="A1902" s="263">
        <v>5016915484</v>
      </c>
      <c r="B1902" s="272" t="str">
        <f>_xlfn.XLOOKUP(Table2[[#This Row],[K&amp;N REF ]],CAT_Details[Tracking Number],CAT_Details[S Ref],,0)</f>
        <v>20250801-S-70170</v>
      </c>
      <c r="C1902" s="273">
        <f>_xlfn.XLOOKUP(Table2[[#This Row],[K&amp;N REF ]],CAT_Details[Tracking Number],CAT_Details[TO Ref],,0)</f>
        <v>20250801775017</v>
      </c>
      <c r="D1902" s="273" t="str">
        <f>_xlfn.XLOOKUP(Table2[[#This Row],[K&amp;N REF ]],CAT_Details[Tracking Number],CAT_Details[Pickup Customer Name],,0)</f>
        <v>Wabco Logistik Gmbh</v>
      </c>
      <c r="E1902" s="274" t="str">
        <f>_xlfn.XLOOKUP(Table2[[#This Row],[K&amp;N REF ]],CAT_Details[Tracking Number],CAT_Details[Delivery Country Code],,0)</f>
        <v>GB</v>
      </c>
      <c r="F1902" s="274" t="str">
        <f>_xlfn.XLOOKUP(Table2[[#This Row],[TO Ref]],CAT_Details[TO Ref],CAT_Details[Loc],,0)</f>
        <v>DX01-L5</v>
      </c>
      <c r="G1902" s="260" t="s">
        <v>34</v>
      </c>
      <c r="H1902" s="260" t="s">
        <v>197</v>
      </c>
      <c r="I1902" s="281">
        <v>45875</v>
      </c>
      <c r="J1902" s="260" t="s">
        <v>45</v>
      </c>
      <c r="K1902" s="260" t="s">
        <v>50</v>
      </c>
      <c r="L1902" s="281">
        <v>45883</v>
      </c>
      <c r="M1902" s="260" t="str">
        <f>IF(Table2[[#This Row],[Resolve Date]]="","ONGOING","SOLVED")</f>
        <v>SOLVED</v>
      </c>
      <c r="N1902" s="261" t="s">
        <v>244</v>
      </c>
      <c r="O1902" s="260" t="str">
        <f>Table2[[#This Row],[K&amp;N REF ]]&amp;Table2[[#This Row],[Issue type ]]</f>
        <v>5016915484MANCO</v>
      </c>
      <c r="P1902" s="260">
        <f>YEAR(Table2[[#This Row],[Date ]])</f>
        <v>2025</v>
      </c>
      <c r="Q1902" s="260" t="str">
        <f>VLOOKUP(MONTH(Table2[[#This Row],[Date ]]),Months,2,0)</f>
        <v>August</v>
      </c>
      <c r="R1902" s="260" t="b">
        <f>COUNTIFS(Table2[Unique],Table2[[#This Row],[Unique]])&gt;1</f>
        <v>0</v>
      </c>
      <c r="S1902" s="260">
        <f>IF(Table2[[#This Row],[Status ]]="Solved",1,0)</f>
        <v>1</v>
      </c>
      <c r="T1902" s="260">
        <f>IF(Table2[[#This Row],[Status ]]="ongoing",1,0)</f>
        <v>0</v>
      </c>
    </row>
    <row r="1903" spans="1:20" x14ac:dyDescent="0.25">
      <c r="A1903" s="263">
        <v>5016915501</v>
      </c>
      <c r="B1903" s="272" t="str">
        <f>_xlfn.XLOOKUP(Table2[[#This Row],[K&amp;N REF ]],CAT_Details[Tracking Number],CAT_Details[S Ref],,0)</f>
        <v>20250731-S-70223</v>
      </c>
      <c r="C1903" s="273">
        <f>_xlfn.XLOOKUP(Table2[[#This Row],[K&amp;N REF ]],CAT_Details[Tracking Number],CAT_Details[TO Ref],,0)</f>
        <v>20250731774125</v>
      </c>
      <c r="D1903" s="273" t="str">
        <f>_xlfn.XLOOKUP(Table2[[#This Row],[K&amp;N REF ]],CAT_Details[Tracking Number],CAT_Details[Pickup Customer Name],,0)</f>
        <v>SATA GROUP</v>
      </c>
      <c r="E1903" s="274" t="str">
        <f>_xlfn.XLOOKUP(Table2[[#This Row],[K&amp;N REF ]],CAT_Details[Tracking Number],CAT_Details[Delivery Country Code],,0)</f>
        <v>GB</v>
      </c>
      <c r="F1903" s="274" t="str">
        <f>_xlfn.XLOOKUP(Table2[[#This Row],[TO Ref]],CAT_Details[TO Ref],CAT_Details[Loc],,0)</f>
        <v>DX01-L5</v>
      </c>
      <c r="G1903" s="260" t="s">
        <v>24</v>
      </c>
      <c r="H1903" s="260" t="s">
        <v>29</v>
      </c>
      <c r="I1903" s="281">
        <v>45876</v>
      </c>
      <c r="J1903" s="260" t="s">
        <v>26</v>
      </c>
      <c r="K1903" s="260" t="s">
        <v>50</v>
      </c>
      <c r="L1903" s="281">
        <v>45876</v>
      </c>
      <c r="M1903" s="260" t="s">
        <v>245</v>
      </c>
      <c r="N1903" s="261"/>
      <c r="O1903" s="260" t="str">
        <f>Table2[[#This Row],[K&amp;N REF ]]&amp;Table2[[#This Row],[Issue type ]]</f>
        <v>5016915501DAMAGED LABEL</v>
      </c>
      <c r="P1903" s="260">
        <f>YEAR(Table2[[#This Row],[Date ]])</f>
        <v>2025</v>
      </c>
      <c r="Q1903" s="260" t="str">
        <f>VLOOKUP(MONTH(Table2[[#This Row],[Date ]]),Months,2,0)</f>
        <v>August</v>
      </c>
      <c r="R1903" s="260" t="b">
        <f>COUNTIFS(Table2[Unique],Table2[[#This Row],[Unique]])&gt;1</f>
        <v>0</v>
      </c>
      <c r="S1903" s="260">
        <f>IF(Table2[[#This Row],[Status ]]="Solved",1,0)</f>
        <v>1</v>
      </c>
      <c r="T1903" s="260">
        <f>IF(Table2[[#This Row],[Status ]]="ongoing",1,0)</f>
        <v>0</v>
      </c>
    </row>
    <row r="1904" spans="1:20" x14ac:dyDescent="0.25">
      <c r="A1904" s="263">
        <v>5016889244</v>
      </c>
      <c r="B1904" s="272" t="str">
        <f>_xlfn.XLOOKUP(Table2[[#This Row],[K&amp;N REF ]],CAT_Details[Tracking Number],CAT_Details[S Ref],,0)</f>
        <v>20250729-S-70340</v>
      </c>
      <c r="C1904" s="273">
        <f>_xlfn.XLOOKUP(Table2[[#This Row],[K&amp;N REF ]],CAT_Details[Tracking Number],CAT_Details[TO Ref],,0)</f>
        <v>20250729772523</v>
      </c>
      <c r="D1904" s="273" t="str">
        <f>_xlfn.XLOOKUP(Table2[[#This Row],[K&amp;N REF ]],CAT_Details[Tracking Number],CAT_Details[Pickup Customer Name],,0)</f>
        <v>TI Poland Sp. z o.o.</v>
      </c>
      <c r="E1904" s="274" t="str">
        <f>_xlfn.XLOOKUP(Table2[[#This Row],[K&amp;N REF ]],CAT_Details[Tracking Number],CAT_Details[Delivery Country Code],,0)</f>
        <v>GB</v>
      </c>
      <c r="F1904" s="274" t="str">
        <f>_xlfn.XLOOKUP(Table2[[#This Row],[TO Ref]],CAT_Details[TO Ref],CAT_Details[Loc],,0)</f>
        <v>MZ02</v>
      </c>
      <c r="G1904" s="260" t="s">
        <v>221</v>
      </c>
      <c r="H1904" s="260" t="s">
        <v>35</v>
      </c>
      <c r="I1904" s="281">
        <v>45876</v>
      </c>
      <c r="J1904" s="260" t="s">
        <v>26</v>
      </c>
      <c r="K1904" s="260" t="s">
        <v>32</v>
      </c>
      <c r="L1904" s="281">
        <v>45876</v>
      </c>
      <c r="M1904" s="260" t="str">
        <f>IF(Table2[[#This Row],[Resolve Date]]="","ONGOING","SOLVED")</f>
        <v>SOLVED</v>
      </c>
      <c r="N1904" s="261"/>
      <c r="O1904" s="260" t="str">
        <f>Table2[[#This Row],[K&amp;N REF ]]&amp;Table2[[#This Row],[Issue type ]]</f>
        <v>5016889244NO LABELS</v>
      </c>
      <c r="P1904" s="260">
        <f>YEAR(Table2[[#This Row],[Date ]])</f>
        <v>2025</v>
      </c>
      <c r="Q1904" s="260" t="str">
        <f>VLOOKUP(MONTH(Table2[[#This Row],[Date ]]),Months,2,0)</f>
        <v>August</v>
      </c>
      <c r="R1904" s="260" t="b">
        <f>COUNTIFS(Table2[Unique],Table2[[#This Row],[Unique]])&gt;1</f>
        <v>0</v>
      </c>
      <c r="S1904" s="260">
        <f>IF(Table2[[#This Row],[Status ]]="Solved",1,0)</f>
        <v>1</v>
      </c>
      <c r="T1904" s="260">
        <f>IF(Table2[[#This Row],[Status ]]="ongoing",1,0)</f>
        <v>0</v>
      </c>
    </row>
    <row r="1905" spans="1:20" x14ac:dyDescent="0.25">
      <c r="A1905" s="263">
        <v>5016901908</v>
      </c>
      <c r="B1905" s="272" t="str">
        <f>_xlfn.XLOOKUP(Table2[[#This Row],[K&amp;N REF ]],CAT_Details[Tracking Number],CAT_Details[S Ref],,0)</f>
        <v>20250731-S-70222</v>
      </c>
      <c r="C1905" s="273">
        <f>_xlfn.XLOOKUP(Table2[[#This Row],[K&amp;N REF ]],CAT_Details[Tracking Number],CAT_Details[TO Ref],,0)</f>
        <v>20250730773735</v>
      </c>
      <c r="D1905" s="273" t="str">
        <f>_xlfn.XLOOKUP(Table2[[#This Row],[K&amp;N REF ]],CAT_Details[Tracking Number],CAT_Details[Pickup Customer Name],,0)</f>
        <v>SATA GROUP</v>
      </c>
      <c r="E1905" s="274" t="str">
        <f>_xlfn.XLOOKUP(Table2[[#This Row],[K&amp;N REF ]],CAT_Details[Tracking Number],CAT_Details[Delivery Country Code],,0)</f>
        <v>GB</v>
      </c>
      <c r="F1905" s="274" t="str">
        <f>_xlfn.XLOOKUP(Table2[[#This Row],[TO Ref]],CAT_Details[TO Ref],CAT_Details[Loc],,0)</f>
        <v>DX01-L5</v>
      </c>
      <c r="G1905" s="260" t="s">
        <v>24</v>
      </c>
      <c r="H1905" s="260" t="s">
        <v>197</v>
      </c>
      <c r="I1905" s="281">
        <v>45876</v>
      </c>
      <c r="J1905" s="260" t="s">
        <v>45</v>
      </c>
      <c r="K1905" s="260" t="s">
        <v>50</v>
      </c>
      <c r="L1905" s="281">
        <v>45880</v>
      </c>
      <c r="M1905" s="260" t="str">
        <f>IF(Table2[[#This Row],[Resolve Date]]="","ONGOING","SOLVED")</f>
        <v>SOLVED</v>
      </c>
      <c r="N1905" s="261" t="s">
        <v>246</v>
      </c>
      <c r="O1905" s="260" t="str">
        <f>Table2[[#This Row],[K&amp;N REF ]]&amp;Table2[[#This Row],[Issue type ]]</f>
        <v>5016901908MANCO</v>
      </c>
      <c r="P1905" s="260">
        <f>YEAR(Table2[[#This Row],[Date ]])</f>
        <v>2025</v>
      </c>
      <c r="Q1905" s="260" t="str">
        <f>VLOOKUP(MONTH(Table2[[#This Row],[Date ]]),Months,2,0)</f>
        <v>August</v>
      </c>
      <c r="R1905" s="260" t="b">
        <f>COUNTIFS(Table2[Unique],Table2[[#This Row],[Unique]])&gt;1</f>
        <v>0</v>
      </c>
      <c r="S1905" s="260">
        <f>IF(Table2[[#This Row],[Status ]]="Solved",1,0)</f>
        <v>1</v>
      </c>
      <c r="T1905" s="260">
        <f>IF(Table2[[#This Row],[Status ]]="ongoing",1,0)</f>
        <v>0</v>
      </c>
    </row>
    <row r="1906" spans="1:20" x14ac:dyDescent="0.25">
      <c r="A1906" s="263">
        <v>5016915373</v>
      </c>
      <c r="B1906" s="272" t="str">
        <f>_xlfn.XLOOKUP(Table2[[#This Row],[K&amp;N REF ]],CAT_Details[Tracking Number],CAT_Details[S Ref],,0)</f>
        <v>20250801-S-70260</v>
      </c>
      <c r="C1906" s="273">
        <f>_xlfn.XLOOKUP(Table2[[#This Row],[K&amp;N REF ]],CAT_Details[Tracking Number],CAT_Details[TO Ref],,0)</f>
        <v>20250801774771</v>
      </c>
      <c r="D1906" s="273" t="str">
        <f>_xlfn.XLOOKUP(Table2[[#This Row],[K&amp;N REF ]],CAT_Details[Tracking Number],CAT_Details[Pickup Customer Name],,0)</f>
        <v>Donaldson Ed</v>
      </c>
      <c r="E1906" s="274" t="str">
        <f>_xlfn.XLOOKUP(Table2[[#This Row],[K&amp;N REF ]],CAT_Details[Tracking Number],CAT_Details[Delivery Country Code],,0)</f>
        <v>GB</v>
      </c>
      <c r="F1906" s="274" t="str">
        <f>_xlfn.XLOOKUP(Table2[[#This Row],[TO Ref]],CAT_Details[TO Ref],CAT_Details[Loc],,0)</f>
        <v>DX01-L5</v>
      </c>
      <c r="G1906" s="260" t="s">
        <v>36</v>
      </c>
      <c r="H1906" s="260" t="s">
        <v>179</v>
      </c>
      <c r="I1906" s="281">
        <v>45876</v>
      </c>
      <c r="J1906" s="260" t="s">
        <v>26</v>
      </c>
      <c r="K1906" s="260" t="s">
        <v>32</v>
      </c>
      <c r="L1906" s="281">
        <v>45876</v>
      </c>
      <c r="M1906" s="260" t="str">
        <f>IF(Table2[[#This Row],[Resolve Date]]="","ONGOING","SOLVED")</f>
        <v>SOLVED</v>
      </c>
      <c r="N1906" s="261"/>
      <c r="O1906" s="260" t="str">
        <f>Table2[[#This Row],[K&amp;N REF ]]&amp;Table2[[#This Row],[Issue type ]]</f>
        <v xml:space="preserve">5016915373NOT SCANNABLE </v>
      </c>
      <c r="P1906" s="260">
        <f>YEAR(Table2[[#This Row],[Date ]])</f>
        <v>2025</v>
      </c>
      <c r="Q1906" s="260" t="str">
        <f>VLOOKUP(MONTH(Table2[[#This Row],[Date ]]),Months,2,0)</f>
        <v>August</v>
      </c>
      <c r="R1906" s="260" t="b">
        <f>COUNTIFS(Table2[Unique],Table2[[#This Row],[Unique]])&gt;1</f>
        <v>0</v>
      </c>
      <c r="S1906" s="260">
        <f>IF(Table2[[#This Row],[Status ]]="Solved",1,0)</f>
        <v>1</v>
      </c>
      <c r="T1906" s="260">
        <f>IF(Table2[[#This Row],[Status ]]="ongoing",1,0)</f>
        <v>0</v>
      </c>
    </row>
    <row r="1907" spans="1:20" x14ac:dyDescent="0.25">
      <c r="A1907" s="263">
        <v>5016915374</v>
      </c>
      <c r="B1907" s="272" t="str">
        <f>_xlfn.XLOOKUP(Table2[[#This Row],[K&amp;N REF ]],CAT_Details[Tracking Number],CAT_Details[S Ref],,0)</f>
        <v>20250801-S-70260</v>
      </c>
      <c r="C1907" s="273">
        <f>_xlfn.XLOOKUP(Table2[[#This Row],[K&amp;N REF ]],CAT_Details[Tracking Number],CAT_Details[TO Ref],,0)</f>
        <v>20250801774728</v>
      </c>
      <c r="D1907" s="273" t="str">
        <f>_xlfn.XLOOKUP(Table2[[#This Row],[K&amp;N REF ]],CAT_Details[Tracking Number],CAT_Details[Pickup Customer Name],,0)</f>
        <v>Donaldson Ed</v>
      </c>
      <c r="E1907" s="274" t="str">
        <f>_xlfn.XLOOKUP(Table2[[#This Row],[K&amp;N REF ]],CAT_Details[Tracking Number],CAT_Details[Delivery Country Code],,0)</f>
        <v>GB</v>
      </c>
      <c r="F1907" s="274" t="str">
        <f>_xlfn.XLOOKUP(Table2[[#This Row],[TO Ref]],CAT_Details[TO Ref],CAT_Details[Loc],,0)</f>
        <v>DX01-L5</v>
      </c>
      <c r="G1907" s="260" t="s">
        <v>36</v>
      </c>
      <c r="H1907" s="260" t="s">
        <v>179</v>
      </c>
      <c r="I1907" s="281">
        <v>45876</v>
      </c>
      <c r="J1907" s="260" t="s">
        <v>26</v>
      </c>
      <c r="K1907" s="260" t="s">
        <v>32</v>
      </c>
      <c r="L1907" s="281">
        <v>45876</v>
      </c>
      <c r="M1907" s="260" t="str">
        <f>IF(Table2[[#This Row],[Resolve Date]]="","ONGOING","SOLVED")</f>
        <v>SOLVED</v>
      </c>
      <c r="N1907" s="261"/>
      <c r="O1907" s="260" t="str">
        <f>Table2[[#This Row],[K&amp;N REF ]]&amp;Table2[[#This Row],[Issue type ]]</f>
        <v xml:space="preserve">5016915374NOT SCANNABLE </v>
      </c>
      <c r="P1907" s="260">
        <f>YEAR(Table2[[#This Row],[Date ]])</f>
        <v>2025</v>
      </c>
      <c r="Q1907" s="260" t="str">
        <f>VLOOKUP(MONTH(Table2[[#This Row],[Date ]]),Months,2,0)</f>
        <v>August</v>
      </c>
      <c r="R1907" s="260" t="b">
        <f>COUNTIFS(Table2[Unique],Table2[[#This Row],[Unique]])&gt;1</f>
        <v>0</v>
      </c>
      <c r="S1907" s="260">
        <f>IF(Table2[[#This Row],[Status ]]="Solved",1,0)</f>
        <v>1</v>
      </c>
      <c r="T1907" s="260">
        <f>IF(Table2[[#This Row],[Status ]]="ongoing",1,0)</f>
        <v>0</v>
      </c>
    </row>
    <row r="1908" spans="1:20" x14ac:dyDescent="0.25">
      <c r="A1908" s="263">
        <v>5016927483</v>
      </c>
      <c r="B1908" s="272" t="str">
        <f>_xlfn.XLOOKUP(Table2[[#This Row],[K&amp;N REF ]],CAT_Details[Tracking Number],CAT_Details[S Ref],,0)</f>
        <v>20250801-S-70157</v>
      </c>
      <c r="C1908" s="273">
        <f>_xlfn.XLOOKUP(Table2[[#This Row],[K&amp;N REF ]],CAT_Details[Tracking Number],CAT_Details[TO Ref],,0)</f>
        <v>20250801774970</v>
      </c>
      <c r="D1908" s="273" t="str">
        <f>_xlfn.XLOOKUP(Table2[[#This Row],[K&amp;N REF ]],CAT_Details[Tracking Number],CAT_Details[Pickup Customer Name],,0)</f>
        <v>ZF FRIEDRICHSHAFEN AG</v>
      </c>
      <c r="E1908" s="274" t="str">
        <f>_xlfn.XLOOKUP(Table2[[#This Row],[K&amp;N REF ]],CAT_Details[Tracking Number],CAT_Details[Delivery Country Code],,0)</f>
        <v>GB</v>
      </c>
      <c r="F1908" s="274">
        <f>_xlfn.XLOOKUP(Table2[[#This Row],[TO Ref]],CAT_Details[TO Ref],CAT_Details[Loc],,0)</f>
        <v>3402</v>
      </c>
      <c r="G1908" s="260" t="s">
        <v>34</v>
      </c>
      <c r="H1908" s="260" t="s">
        <v>35</v>
      </c>
      <c r="I1908" s="281">
        <v>45877</v>
      </c>
      <c r="J1908" s="260" t="s">
        <v>26</v>
      </c>
      <c r="K1908" s="260" t="s">
        <v>32</v>
      </c>
      <c r="L1908" s="281">
        <v>45877</v>
      </c>
      <c r="M1908" s="260" t="str">
        <f>IF(Table2[[#This Row],[Resolve Date]]="","ONGOING","SOLVED")</f>
        <v>SOLVED</v>
      </c>
      <c r="N1908" s="261"/>
      <c r="O1908" s="260" t="str">
        <f>Table2[[#This Row],[K&amp;N REF ]]&amp;Table2[[#This Row],[Issue type ]]</f>
        <v>5016927483NO LABELS</v>
      </c>
      <c r="P1908" s="260">
        <f>YEAR(Table2[[#This Row],[Date ]])</f>
        <v>2025</v>
      </c>
      <c r="Q1908" s="260" t="str">
        <f>VLOOKUP(MONTH(Table2[[#This Row],[Date ]]),Months,2,0)</f>
        <v>August</v>
      </c>
      <c r="R1908" s="260" t="b">
        <f>COUNTIFS(Table2[Unique],Table2[[#This Row],[Unique]])&gt;1</f>
        <v>0</v>
      </c>
      <c r="S1908" s="260">
        <f>IF(Table2[[#This Row],[Status ]]="Solved",1,0)</f>
        <v>1</v>
      </c>
      <c r="T1908" s="260">
        <f>IF(Table2[[#This Row],[Status ]]="ongoing",1,0)</f>
        <v>0</v>
      </c>
    </row>
    <row r="1909" spans="1:20" x14ac:dyDescent="0.25">
      <c r="A1909" s="263">
        <v>5016927485</v>
      </c>
      <c r="B1909" s="272" t="str">
        <f>_xlfn.XLOOKUP(Table2[[#This Row],[K&amp;N REF ]],CAT_Details[Tracking Number],CAT_Details[S Ref],,0)</f>
        <v>20250801-S-70157</v>
      </c>
      <c r="C1909" s="273">
        <f>_xlfn.XLOOKUP(Table2[[#This Row],[K&amp;N REF ]],CAT_Details[Tracking Number],CAT_Details[TO Ref],,0)</f>
        <v>20250801774952</v>
      </c>
      <c r="D1909" s="273" t="str">
        <f>_xlfn.XLOOKUP(Table2[[#This Row],[K&amp;N REF ]],CAT_Details[Tracking Number],CAT_Details[Pickup Customer Name],,0)</f>
        <v>ZF FRIEDRICHSHAFEN AG</v>
      </c>
      <c r="E1909" s="274" t="str">
        <f>_xlfn.XLOOKUP(Table2[[#This Row],[K&amp;N REF ]],CAT_Details[Tracking Number],CAT_Details[Delivery Country Code],,0)</f>
        <v>GB</v>
      </c>
      <c r="F1909" s="274">
        <f>_xlfn.XLOOKUP(Table2[[#This Row],[TO Ref]],CAT_Details[TO Ref],CAT_Details[Loc],,0)</f>
        <v>3402</v>
      </c>
      <c r="G1909" s="260" t="s">
        <v>34</v>
      </c>
      <c r="H1909" s="260" t="s">
        <v>35</v>
      </c>
      <c r="I1909" s="281">
        <v>45877</v>
      </c>
      <c r="J1909" s="260" t="s">
        <v>26</v>
      </c>
      <c r="K1909" s="260" t="s">
        <v>32</v>
      </c>
      <c r="L1909" s="281">
        <v>45877</v>
      </c>
      <c r="M1909" s="260" t="str">
        <f>IF(Table2[[#This Row],[Resolve Date]]="","ONGOING","SOLVED")</f>
        <v>SOLVED</v>
      </c>
      <c r="N1909" s="261"/>
      <c r="O1909" s="260" t="str">
        <f>Table2[[#This Row],[K&amp;N REF ]]&amp;Table2[[#This Row],[Issue type ]]</f>
        <v>5016927485NO LABELS</v>
      </c>
      <c r="P1909" s="260">
        <f>YEAR(Table2[[#This Row],[Date ]])</f>
        <v>2025</v>
      </c>
      <c r="Q1909" s="260" t="str">
        <f>VLOOKUP(MONTH(Table2[[#This Row],[Date ]]),Months,2,0)</f>
        <v>August</v>
      </c>
      <c r="R1909" s="260" t="b">
        <f>COUNTIFS(Table2[Unique],Table2[[#This Row],[Unique]])&gt;1</f>
        <v>0</v>
      </c>
      <c r="S1909" s="260">
        <f>IF(Table2[[#This Row],[Status ]]="Solved",1,0)</f>
        <v>1</v>
      </c>
      <c r="T1909" s="260">
        <f>IF(Table2[[#This Row],[Status ]]="ongoing",1,0)</f>
        <v>0</v>
      </c>
    </row>
    <row r="1910" spans="1:20" x14ac:dyDescent="0.25">
      <c r="A1910" s="263">
        <v>5016901950</v>
      </c>
      <c r="B1910" s="272" t="str">
        <f>_xlfn.XLOOKUP(Table2[[#This Row],[K&amp;N REF ]],CAT_Details[Tracking Number],CAT_Details[S Ref],,0)</f>
        <v>20250730-S-70131</v>
      </c>
      <c r="C1910" s="273">
        <f>_xlfn.XLOOKUP(Table2[[#This Row],[K&amp;N REF ]],CAT_Details[Tracking Number],CAT_Details[TO Ref],,0)</f>
        <v>20250730773217</v>
      </c>
      <c r="D1910" s="273" t="str">
        <f>_xlfn.XLOOKUP(Table2[[#This Row],[K&amp;N REF ]],CAT_Details[Tracking Number],CAT_Details[Pickup Customer Name],,0)</f>
        <v>F. REYHER Nchfg. GmbH &amp; Co. KG</v>
      </c>
      <c r="E1910" s="274" t="str">
        <f>_xlfn.XLOOKUP(Table2[[#This Row],[K&amp;N REF ]],CAT_Details[Tracking Number],CAT_Details[Delivery Country Code],,0)</f>
        <v>GB</v>
      </c>
      <c r="F1910" s="274" t="str">
        <f>_xlfn.XLOOKUP(Table2[[#This Row],[TO Ref]],CAT_Details[TO Ref],CAT_Details[Loc],,0)</f>
        <v>DK-BM01</v>
      </c>
      <c r="G1910" s="260" t="s">
        <v>34</v>
      </c>
      <c r="H1910" s="260" t="s">
        <v>35</v>
      </c>
      <c r="I1910" s="281">
        <v>45877</v>
      </c>
      <c r="J1910" s="260" t="s">
        <v>26</v>
      </c>
      <c r="K1910" s="260" t="s">
        <v>32</v>
      </c>
      <c r="L1910" s="281">
        <v>45877</v>
      </c>
      <c r="M1910" s="260" t="str">
        <f>IF(Table2[[#This Row],[Resolve Date]]="","ONGOING","SOLVED")</f>
        <v>SOLVED</v>
      </c>
      <c r="N1910" s="261"/>
      <c r="O1910" s="260" t="str">
        <f>Table2[[#This Row],[K&amp;N REF ]]&amp;Table2[[#This Row],[Issue type ]]</f>
        <v>5016901950NO LABELS</v>
      </c>
      <c r="P1910" s="260">
        <f>YEAR(Table2[[#This Row],[Date ]])</f>
        <v>2025</v>
      </c>
      <c r="Q1910" s="260" t="str">
        <f>VLOOKUP(MONTH(Table2[[#This Row],[Date ]]),Months,2,0)</f>
        <v>August</v>
      </c>
      <c r="R1910" s="260" t="b">
        <f>COUNTIFS(Table2[Unique],Table2[[#This Row],[Unique]])&gt;1</f>
        <v>0</v>
      </c>
      <c r="S1910" s="260">
        <f>IF(Table2[[#This Row],[Status ]]="Solved",1,0)</f>
        <v>1</v>
      </c>
      <c r="T1910" s="260">
        <f>IF(Table2[[#This Row],[Status ]]="ongoing",1,0)</f>
        <v>0</v>
      </c>
    </row>
    <row r="1911" spans="1:20" x14ac:dyDescent="0.25">
      <c r="A1911" s="263">
        <v>5016915341</v>
      </c>
      <c r="B1911" s="272" t="str">
        <f>_xlfn.XLOOKUP(Table2[[#This Row],[K&amp;N REF ]],CAT_Details[Tracking Number],CAT_Details[S Ref],,0)</f>
        <v>20250801-S-70165</v>
      </c>
      <c r="C1911" s="273">
        <f>_xlfn.XLOOKUP(Table2[[#This Row],[K&amp;N REF ]],CAT_Details[Tracking Number],CAT_Details[TO Ref],,0)</f>
        <v>20250801774664</v>
      </c>
      <c r="D1911" s="273" t="str">
        <f>_xlfn.XLOOKUP(Table2[[#This Row],[K&amp;N REF ]],CAT_Details[Tracking Number],CAT_Details[Pickup Customer Name],,0)</f>
        <v>Grammer Technical Components GmbH</v>
      </c>
      <c r="E1911" s="274" t="str">
        <f>_xlfn.XLOOKUP(Table2[[#This Row],[K&amp;N REF ]],CAT_Details[Tracking Number],CAT_Details[Delivery Country Code],,0)</f>
        <v>GB</v>
      </c>
      <c r="F1911" s="274" t="str">
        <f>_xlfn.XLOOKUP(Table2[[#This Row],[TO Ref]],CAT_Details[TO Ref],CAT_Details[Loc],,0)</f>
        <v>U2-L5</v>
      </c>
      <c r="G1911" s="260" t="s">
        <v>34</v>
      </c>
      <c r="H1911" s="260" t="s">
        <v>35</v>
      </c>
      <c r="I1911" s="281">
        <v>45877</v>
      </c>
      <c r="J1911" s="260" t="s">
        <v>26</v>
      </c>
      <c r="K1911" s="260" t="s">
        <v>32</v>
      </c>
      <c r="L1911" s="281">
        <v>45877</v>
      </c>
      <c r="M1911" s="260" t="str">
        <f>IF(Table2[[#This Row],[Resolve Date]]="","ONGOING","SOLVED")</f>
        <v>SOLVED</v>
      </c>
      <c r="N1911" s="261"/>
      <c r="O1911" s="260" t="str">
        <f>Table2[[#This Row],[K&amp;N REF ]]&amp;Table2[[#This Row],[Issue type ]]</f>
        <v>5016915341NO LABELS</v>
      </c>
      <c r="P1911" s="260">
        <f>YEAR(Table2[[#This Row],[Date ]])</f>
        <v>2025</v>
      </c>
      <c r="Q1911" s="260" t="str">
        <f>VLOOKUP(MONTH(Table2[[#This Row],[Date ]]),Months,2,0)</f>
        <v>August</v>
      </c>
      <c r="R1911" s="260" t="b">
        <f>COUNTIFS(Table2[Unique],Table2[[#This Row],[Unique]])&gt;1</f>
        <v>0</v>
      </c>
      <c r="S1911" s="260">
        <f>IF(Table2[[#This Row],[Status ]]="Solved",1,0)</f>
        <v>1</v>
      </c>
      <c r="T1911" s="260">
        <f>IF(Table2[[#This Row],[Status ]]="ongoing",1,0)</f>
        <v>0</v>
      </c>
    </row>
    <row r="1912" spans="1:20" x14ac:dyDescent="0.25">
      <c r="A1912" s="263">
        <v>5016927371</v>
      </c>
      <c r="B1912" s="272" t="str">
        <f>_xlfn.XLOOKUP(Table2[[#This Row],[K&amp;N REF ]],CAT_Details[Tracking Number],CAT_Details[S Ref],,0)</f>
        <v>20250801-S-70233</v>
      </c>
      <c r="C1912" s="273">
        <f>_xlfn.XLOOKUP(Table2[[#This Row],[K&amp;N REF ]],CAT_Details[Tracking Number],CAT_Details[TO Ref],,0)</f>
        <v>20250801774923</v>
      </c>
      <c r="D1912" s="273" t="str">
        <f>_xlfn.XLOOKUP(Table2[[#This Row],[K&amp;N REF ]],CAT_Details[Tracking Number],CAT_Details[Pickup Customer Name],,0)</f>
        <v>GRIMONPREZ PRODUCTION GEARS</v>
      </c>
      <c r="E1912" s="274" t="str">
        <f>_xlfn.XLOOKUP(Table2[[#This Row],[K&amp;N REF ]],CAT_Details[Tracking Number],CAT_Details[Delivery Country Code],,0)</f>
        <v>GB</v>
      </c>
      <c r="F1912" s="274" t="str">
        <f>_xlfn.XLOOKUP(Table2[[#This Row],[TO Ref]],CAT_Details[TO Ref],CAT_Details[Loc],,0)</f>
        <v>DK-BM01</v>
      </c>
      <c r="G1912" s="260" t="s">
        <v>36</v>
      </c>
      <c r="H1912" s="260" t="s">
        <v>35</v>
      </c>
      <c r="I1912" s="281">
        <v>45877</v>
      </c>
      <c r="J1912" s="260" t="s">
        <v>26</v>
      </c>
      <c r="K1912" s="260" t="s">
        <v>32</v>
      </c>
      <c r="L1912" s="281">
        <v>45877</v>
      </c>
      <c r="M1912" s="260" t="str">
        <f>IF(Table2[[#This Row],[Resolve Date]]="","ONGOING","SOLVED")</f>
        <v>SOLVED</v>
      </c>
      <c r="N1912" s="261"/>
      <c r="O1912" s="260" t="str">
        <f>Table2[[#This Row],[K&amp;N REF ]]&amp;Table2[[#This Row],[Issue type ]]</f>
        <v>5016927371NO LABELS</v>
      </c>
      <c r="P1912" s="260">
        <f>YEAR(Table2[[#This Row],[Date ]])</f>
        <v>2025</v>
      </c>
      <c r="Q1912" s="260" t="str">
        <f>VLOOKUP(MONTH(Table2[[#This Row],[Date ]]),Months,2,0)</f>
        <v>August</v>
      </c>
      <c r="R1912" s="260" t="b">
        <f>COUNTIFS(Table2[Unique],Table2[[#This Row],[Unique]])&gt;1</f>
        <v>0</v>
      </c>
      <c r="S1912" s="260">
        <f>IF(Table2[[#This Row],[Status ]]="Solved",1,0)</f>
        <v>1</v>
      </c>
      <c r="T1912" s="260">
        <f>IF(Table2[[#This Row],[Status ]]="ongoing",1,0)</f>
        <v>0</v>
      </c>
    </row>
    <row r="1913" spans="1:20" x14ac:dyDescent="0.25">
      <c r="A1913" s="263">
        <v>5016901812</v>
      </c>
      <c r="B1913" s="272" t="str">
        <f>_xlfn.XLOOKUP(Table2[[#This Row],[K&amp;N REF ]],CAT_Details[Tracking Number],CAT_Details[S Ref],,0)</f>
        <v>20250731-S-70261</v>
      </c>
      <c r="C1913" s="273">
        <f>_xlfn.XLOOKUP(Table2[[#This Row],[K&amp;N REF ]],CAT_Details[Tracking Number],CAT_Details[TO Ref],,0)</f>
        <v>20250731774033</v>
      </c>
      <c r="D1913" s="273" t="str">
        <f>_xlfn.XLOOKUP(Table2[[#This Row],[K&amp;N REF ]],CAT_Details[Tracking Number],CAT_Details[Pickup Customer Name],,0)</f>
        <v>Nordic Lights Ltd</v>
      </c>
      <c r="E1913" s="274" t="str">
        <f>_xlfn.XLOOKUP(Table2[[#This Row],[K&amp;N REF ]],CAT_Details[Tracking Number],CAT_Details[Delivery Country Code],,0)</f>
        <v>GB</v>
      </c>
      <c r="F1913" s="274">
        <f>_xlfn.XLOOKUP(Table2[[#This Row],[TO Ref]],CAT_Details[TO Ref],CAT_Details[Loc],,0)</f>
        <v>3402</v>
      </c>
      <c r="G1913" s="260" t="s">
        <v>44</v>
      </c>
      <c r="H1913" s="260" t="s">
        <v>31</v>
      </c>
      <c r="I1913" s="281">
        <v>45877</v>
      </c>
      <c r="J1913" s="260" t="s">
        <v>26</v>
      </c>
      <c r="K1913" s="260" t="s">
        <v>27</v>
      </c>
      <c r="L1913" s="281">
        <v>45877</v>
      </c>
      <c r="M1913" s="260" t="str">
        <f>IF(Table2[[#This Row],[Resolve Date]]="","ONGOING","SOLVED")</f>
        <v>SOLVED</v>
      </c>
      <c r="N1913" s="261"/>
      <c r="O1913" s="260" t="str">
        <f>Table2[[#This Row],[K&amp;N REF ]]&amp;Table2[[#This Row],[Issue type ]]</f>
        <v>5016901812MISSING LABELS ON SOME UNITS</v>
      </c>
      <c r="P1913" s="260">
        <f>YEAR(Table2[[#This Row],[Date ]])</f>
        <v>2025</v>
      </c>
      <c r="Q1913" s="260" t="str">
        <f>VLOOKUP(MONTH(Table2[[#This Row],[Date ]]),Months,2,0)</f>
        <v>August</v>
      </c>
      <c r="R1913" s="260" t="b">
        <f>COUNTIFS(Table2[Unique],Table2[[#This Row],[Unique]])&gt;1</f>
        <v>0</v>
      </c>
      <c r="S1913" s="260">
        <f>IF(Table2[[#This Row],[Status ]]="Solved",1,0)</f>
        <v>1</v>
      </c>
      <c r="T1913" s="260">
        <f>IF(Table2[[#This Row],[Status ]]="ongoing",1,0)</f>
        <v>0</v>
      </c>
    </row>
    <row r="1914" spans="1:20" x14ac:dyDescent="0.25">
      <c r="A1914" s="263">
        <v>5016874962</v>
      </c>
      <c r="B1914" s="272" t="str">
        <f>_xlfn.XLOOKUP(Table2[[#This Row],[K&amp;N REF ]],CAT_Details[Tracking Number],CAT_Details[S Ref],,0)</f>
        <v>20250729-S-70339</v>
      </c>
      <c r="C1914" s="273">
        <f>_xlfn.XLOOKUP(Table2[[#This Row],[K&amp;N REF ]],CAT_Details[Tracking Number],CAT_Details[TO Ref],,0)</f>
        <v>20250729772525</v>
      </c>
      <c r="D1914" s="273" t="str">
        <f>_xlfn.XLOOKUP(Table2[[#This Row],[K&amp;N REF ]],CAT_Details[Tracking Number],CAT_Details[Pickup Customer Name],,0)</f>
        <v>Standard Motor Product Poland ( SMP Poland)</v>
      </c>
      <c r="E1914" s="274" t="str">
        <f>_xlfn.XLOOKUP(Table2[[#This Row],[K&amp;N REF ]],CAT_Details[Tracking Number],CAT_Details[Delivery Country Code],,0)</f>
        <v>GB</v>
      </c>
      <c r="F1914" s="274" t="str">
        <f>_xlfn.XLOOKUP(Table2[[#This Row],[TO Ref]],CAT_Details[TO Ref],CAT_Details[Loc],,0)</f>
        <v>OYL1</v>
      </c>
      <c r="G1914" s="260" t="s">
        <v>221</v>
      </c>
      <c r="H1914" s="260" t="s">
        <v>179</v>
      </c>
      <c r="I1914" s="281">
        <v>45880</v>
      </c>
      <c r="J1914" s="260" t="s">
        <v>26</v>
      </c>
      <c r="K1914" s="260" t="s">
        <v>32</v>
      </c>
      <c r="L1914" s="281">
        <v>45880</v>
      </c>
      <c r="M1914" s="260" t="str">
        <f>IF(Table2[[#This Row],[Resolve Date]]="","ONGOING","SOLVED")</f>
        <v>SOLVED</v>
      </c>
      <c r="N1914" s="261"/>
      <c r="O1914" s="260" t="str">
        <f>Table2[[#This Row],[K&amp;N REF ]]&amp;Table2[[#This Row],[Issue type ]]</f>
        <v xml:space="preserve">5016874962NOT SCANNABLE </v>
      </c>
      <c r="P1914" s="260">
        <f>YEAR(Table2[[#This Row],[Date ]])</f>
        <v>2025</v>
      </c>
      <c r="Q1914" s="260" t="str">
        <f>VLOOKUP(MONTH(Table2[[#This Row],[Date ]]),Months,2,0)</f>
        <v>August</v>
      </c>
      <c r="R1914" s="260" t="b">
        <f>COUNTIFS(Table2[Unique],Table2[[#This Row],[Unique]])&gt;1</f>
        <v>0</v>
      </c>
      <c r="S1914" s="260">
        <f>IF(Table2[[#This Row],[Status ]]="Solved",1,0)</f>
        <v>1</v>
      </c>
      <c r="T1914" s="260">
        <f>IF(Table2[[#This Row],[Status ]]="ongoing",1,0)</f>
        <v>0</v>
      </c>
    </row>
    <row r="1915" spans="1:20" x14ac:dyDescent="0.25">
      <c r="A1915" s="263">
        <v>5016940723</v>
      </c>
      <c r="B1915" s="272" t="str">
        <f>_xlfn.XLOOKUP(Table2[[#This Row],[K&amp;N REF ]],CAT_Details[Tracking Number],CAT_Details[S Ref],,0)</f>
        <v>20250804-S-70138</v>
      </c>
      <c r="C1915" s="273">
        <f>_xlfn.XLOOKUP(Table2[[#This Row],[K&amp;N REF ]],CAT_Details[Tracking Number],CAT_Details[TO Ref],,0)</f>
        <v>20250804775711</v>
      </c>
      <c r="D1915" s="273" t="str">
        <f>_xlfn.XLOOKUP(Table2[[#This Row],[K&amp;N REF ]],CAT_Details[Tracking Number],CAT_Details[Pickup Customer Name],,0)</f>
        <v>Horton Europe Gmbh &amp; Co. Kg</v>
      </c>
      <c r="E1915" s="274" t="str">
        <f>_xlfn.XLOOKUP(Table2[[#This Row],[K&amp;N REF ]],CAT_Details[Tracking Number],CAT_Details[Delivery Country Code],,0)</f>
        <v>GB</v>
      </c>
      <c r="F1915" s="274">
        <f>_xlfn.XLOOKUP(Table2[[#This Row],[TO Ref]],CAT_Details[TO Ref],CAT_Details[Loc],,0)</f>
        <v>3402</v>
      </c>
      <c r="G1915" s="260" t="s">
        <v>34</v>
      </c>
      <c r="H1915" s="260" t="s">
        <v>35</v>
      </c>
      <c r="I1915" s="281">
        <v>45880</v>
      </c>
      <c r="J1915" s="260" t="s">
        <v>26</v>
      </c>
      <c r="K1915" s="260" t="s">
        <v>32</v>
      </c>
      <c r="L1915" s="281">
        <v>45880</v>
      </c>
      <c r="M1915" s="260" t="str">
        <f>IF(Table2[[#This Row],[Resolve Date]]="","ONGOING","SOLVED")</f>
        <v>SOLVED</v>
      </c>
      <c r="N1915" s="261"/>
      <c r="O1915" s="260" t="str">
        <f>Table2[[#This Row],[K&amp;N REF ]]&amp;Table2[[#This Row],[Issue type ]]</f>
        <v>5016940723NO LABELS</v>
      </c>
      <c r="P1915" s="260">
        <f>YEAR(Table2[[#This Row],[Date ]])</f>
        <v>2025</v>
      </c>
      <c r="Q1915" s="260" t="str">
        <f>VLOOKUP(MONTH(Table2[[#This Row],[Date ]]),Months,2,0)</f>
        <v>August</v>
      </c>
      <c r="R1915" s="260" t="b">
        <f>COUNTIFS(Table2[Unique],Table2[[#This Row],[Unique]])&gt;1</f>
        <v>0</v>
      </c>
      <c r="S1915" s="260">
        <f>IF(Table2[[#This Row],[Status ]]="Solved",1,0)</f>
        <v>1</v>
      </c>
      <c r="T1915" s="260">
        <f>IF(Table2[[#This Row],[Status ]]="ongoing",1,0)</f>
        <v>0</v>
      </c>
    </row>
    <row r="1916" spans="1:20" x14ac:dyDescent="0.25">
      <c r="A1916" s="263">
        <v>5016927360</v>
      </c>
      <c r="B1916" s="272" t="str">
        <f>_xlfn.XLOOKUP(Table2[[#This Row],[K&amp;N REF ]],CAT_Details[Tracking Number],CAT_Details[S Ref],,0)</f>
        <v>20250731-S-70183</v>
      </c>
      <c r="C1916" s="273">
        <f>_xlfn.XLOOKUP(Table2[[#This Row],[K&amp;N REF ]],CAT_Details[Tracking Number],CAT_Details[TO Ref],,0)</f>
        <v>20250731773980</v>
      </c>
      <c r="D1916" s="273" t="str">
        <f>_xlfn.XLOOKUP(Table2[[#This Row],[K&amp;N REF ]],CAT_Details[Tracking Number],CAT_Details[Pickup Customer Name],,0)</f>
        <v>Borg Warner Cooling Systems Gmbh</v>
      </c>
      <c r="E1916" s="274" t="str">
        <f>_xlfn.XLOOKUP(Table2[[#This Row],[K&amp;N REF ]],CAT_Details[Tracking Number],CAT_Details[Delivery Country Code],,0)</f>
        <v>GB</v>
      </c>
      <c r="F1916" s="274" t="str">
        <f>_xlfn.XLOOKUP(Table2[[#This Row],[TO Ref]],CAT_Details[TO Ref],CAT_Details[Loc],,0)</f>
        <v>DX01-L5</v>
      </c>
      <c r="G1916" s="260" t="s">
        <v>34</v>
      </c>
      <c r="H1916" s="260" t="s">
        <v>179</v>
      </c>
      <c r="I1916" s="281">
        <v>45880</v>
      </c>
      <c r="J1916" s="260" t="s">
        <v>26</v>
      </c>
      <c r="K1916" s="260" t="s">
        <v>32</v>
      </c>
      <c r="L1916" s="281">
        <v>45880</v>
      </c>
      <c r="M1916" s="260" t="str">
        <f>IF(Table2[[#This Row],[Resolve Date]]="","ONGOING","SOLVED")</f>
        <v>SOLVED</v>
      </c>
      <c r="N1916" s="261"/>
      <c r="O1916" s="260" t="str">
        <f>Table2[[#This Row],[K&amp;N REF ]]&amp;Table2[[#This Row],[Issue type ]]</f>
        <v xml:space="preserve">5016927360NOT SCANNABLE </v>
      </c>
      <c r="P1916" s="260">
        <f>YEAR(Table2[[#This Row],[Date ]])</f>
        <v>2025</v>
      </c>
      <c r="Q1916" s="260" t="str">
        <f>VLOOKUP(MONTH(Table2[[#This Row],[Date ]]),Months,2,0)</f>
        <v>August</v>
      </c>
      <c r="R1916" s="260" t="b">
        <f>COUNTIFS(Table2[Unique],Table2[[#This Row],[Unique]])&gt;1</f>
        <v>0</v>
      </c>
      <c r="S1916" s="260">
        <f>IF(Table2[[#This Row],[Status ]]="Solved",1,0)</f>
        <v>1</v>
      </c>
      <c r="T1916" s="260">
        <f>IF(Table2[[#This Row],[Status ]]="ongoing",1,0)</f>
        <v>0</v>
      </c>
    </row>
    <row r="1917" spans="1:20" x14ac:dyDescent="0.25">
      <c r="A1917" s="263">
        <v>5016927498</v>
      </c>
      <c r="B1917" s="272" t="str">
        <f>_xlfn.XLOOKUP(Table2[[#This Row],[K&amp;N REF ]],CAT_Details[Tracking Number],CAT_Details[S Ref],,0)</f>
        <v>20250804-S-70115</v>
      </c>
      <c r="C1917" s="273">
        <f>_xlfn.XLOOKUP(Table2[[#This Row],[K&amp;N REF ]],CAT_Details[Tracking Number],CAT_Details[TO Ref],,0)</f>
        <v>20250804775469</v>
      </c>
      <c r="D1917" s="273" t="str">
        <f>_xlfn.XLOOKUP(Table2[[#This Row],[K&amp;N REF ]],CAT_Details[Tracking Number],CAT_Details[Pickup Customer Name],,0)</f>
        <v>Bosch Rexroth AG Werk Horb</v>
      </c>
      <c r="E1917" s="274" t="str">
        <f>_xlfn.XLOOKUP(Table2[[#This Row],[K&amp;N REF ]],CAT_Details[Tracking Number],CAT_Details[Delivery Country Code],,0)</f>
        <v>GB</v>
      </c>
      <c r="F1917" s="274" t="str">
        <f>_xlfn.XLOOKUP(Table2[[#This Row],[TO Ref]],CAT_Details[TO Ref],CAT_Details[Loc],,0)</f>
        <v>U2-L5</v>
      </c>
      <c r="G1917" s="260" t="s">
        <v>34</v>
      </c>
      <c r="H1917" s="260" t="s">
        <v>35</v>
      </c>
      <c r="I1917" s="281">
        <v>45880</v>
      </c>
      <c r="J1917" s="260" t="s">
        <v>26</v>
      </c>
      <c r="K1917" s="260" t="s">
        <v>32</v>
      </c>
      <c r="L1917" s="281">
        <v>45880</v>
      </c>
      <c r="M1917" s="260" t="str">
        <f>IF(Table2[[#This Row],[Resolve Date]]="","ONGOING","SOLVED")</f>
        <v>SOLVED</v>
      </c>
      <c r="N1917" s="261"/>
      <c r="O1917" s="260" t="str">
        <f>Table2[[#This Row],[K&amp;N REF ]]&amp;Table2[[#This Row],[Issue type ]]</f>
        <v>5016927498NO LABELS</v>
      </c>
      <c r="P1917" s="260">
        <f>YEAR(Table2[[#This Row],[Date ]])</f>
        <v>2025</v>
      </c>
      <c r="Q1917" s="260" t="str">
        <f>VLOOKUP(MONTH(Table2[[#This Row],[Date ]]),Months,2,0)</f>
        <v>August</v>
      </c>
      <c r="R1917" s="260" t="b">
        <f>COUNTIFS(Table2[Unique],Table2[[#This Row],[Unique]])&gt;1</f>
        <v>0</v>
      </c>
      <c r="S1917" s="260">
        <f>IF(Table2[[#This Row],[Status ]]="Solved",1,0)</f>
        <v>1</v>
      </c>
      <c r="T1917" s="260">
        <f>IF(Table2[[#This Row],[Status ]]="ongoing",1,0)</f>
        <v>0</v>
      </c>
    </row>
    <row r="1918" spans="1:20" x14ac:dyDescent="0.25">
      <c r="A1918" s="263">
        <v>5016940668</v>
      </c>
      <c r="B1918" s="272" t="str">
        <f>_xlfn.XLOOKUP(Table2[[#This Row],[K&amp;N REF ]],CAT_Details[Tracking Number],CAT_Details[S Ref],,0)</f>
        <v>20250805-S-70138</v>
      </c>
      <c r="C1918" s="273">
        <f>_xlfn.XLOOKUP(Table2[[#This Row],[K&amp;N REF ]],CAT_Details[Tracking Number],CAT_Details[TO Ref],,0)</f>
        <v>20250805776332</v>
      </c>
      <c r="D1918" s="273" t="str">
        <f>_xlfn.XLOOKUP(Table2[[#This Row],[K&amp;N REF ]],CAT_Details[Tracking Number],CAT_Details[Pickup Customer Name],,0)</f>
        <v>MANN + HUMMEL GMBH</v>
      </c>
      <c r="E1918" s="274" t="str">
        <f>_xlfn.XLOOKUP(Table2[[#This Row],[K&amp;N REF ]],CAT_Details[Tracking Number],CAT_Details[Delivery Country Code],,0)</f>
        <v>GB</v>
      </c>
      <c r="F1918" s="274" t="str">
        <f>_xlfn.XLOOKUP(Table2[[#This Row],[TO Ref]],CAT_Details[TO Ref],CAT_Details[Loc],,0)</f>
        <v>MZ07</v>
      </c>
      <c r="G1918" s="260" t="s">
        <v>34</v>
      </c>
      <c r="H1918" s="260" t="s">
        <v>25</v>
      </c>
      <c r="I1918" s="281">
        <v>45880</v>
      </c>
      <c r="J1918" s="260" t="s">
        <v>26</v>
      </c>
      <c r="K1918" s="260" t="s">
        <v>50</v>
      </c>
      <c r="L1918" s="281">
        <v>45880</v>
      </c>
      <c r="M1918" s="260" t="str">
        <f>IF(Table2[[#This Row],[Resolve Date]]="","ONGOING","SOLVED")</f>
        <v>SOLVED</v>
      </c>
      <c r="N1918" s="261"/>
      <c r="O1918" s="260" t="str">
        <f>Table2[[#This Row],[K&amp;N REF ]]&amp;Table2[[#This Row],[Issue type ]]</f>
        <v xml:space="preserve">5016940668DAMAGE </v>
      </c>
      <c r="P1918" s="260">
        <f>YEAR(Table2[[#This Row],[Date ]])</f>
        <v>2025</v>
      </c>
      <c r="Q1918" s="260" t="str">
        <f>VLOOKUP(MONTH(Table2[[#This Row],[Date ]]),Months,2,0)</f>
        <v>August</v>
      </c>
      <c r="R1918" s="260" t="b">
        <f>COUNTIFS(Table2[Unique],Table2[[#This Row],[Unique]])&gt;1</f>
        <v>0</v>
      </c>
      <c r="S1918" s="260">
        <f>IF(Table2[[#This Row],[Status ]]="Solved",1,0)</f>
        <v>1</v>
      </c>
      <c r="T1918" s="260">
        <f>IF(Table2[[#This Row],[Status ]]="ongoing",1,0)</f>
        <v>0</v>
      </c>
    </row>
    <row r="1919" spans="1:20" x14ac:dyDescent="0.25">
      <c r="A1919" s="263">
        <v>5016940932</v>
      </c>
      <c r="B1919" s="272" t="str">
        <f>_xlfn.XLOOKUP(Table2[[#This Row],[K&amp;N REF ]],CAT_Details[Tracking Number],CAT_Details[S Ref],,0)</f>
        <v>20250805-S-70283</v>
      </c>
      <c r="C1919" s="273">
        <f>_xlfn.XLOOKUP(Table2[[#This Row],[K&amp;N REF ]],CAT_Details[Tracking Number],CAT_Details[TO Ref],,0)</f>
        <v>20250804775783</v>
      </c>
      <c r="D1919" s="273" t="str">
        <f>_xlfn.XLOOKUP(Table2[[#This Row],[K&amp;N REF ]],CAT_Details[Tracking Number],CAT_Details[Pickup Customer Name],,0)</f>
        <v>TE CONNECTIVITY</v>
      </c>
      <c r="E1919" s="274" t="str">
        <f>_xlfn.XLOOKUP(Table2[[#This Row],[K&amp;N REF ]],CAT_Details[Tracking Number],CAT_Details[Delivery Country Code],,0)</f>
        <v>GB</v>
      </c>
      <c r="F1919" s="274" t="str">
        <f>_xlfn.XLOOKUP(Table2[[#This Row],[TO Ref]],CAT_Details[TO Ref],CAT_Details[Loc],,0)</f>
        <v>DX01-L5</v>
      </c>
      <c r="G1919" s="260" t="s">
        <v>38</v>
      </c>
      <c r="H1919" s="260" t="s">
        <v>49</v>
      </c>
      <c r="I1919" s="281">
        <v>45880</v>
      </c>
      <c r="J1919" s="260" t="s">
        <v>41</v>
      </c>
      <c r="K1919" s="260" t="s">
        <v>32</v>
      </c>
      <c r="L1919" s="281">
        <v>45880</v>
      </c>
      <c r="M1919" s="260" t="str">
        <f>IF(Table2[[#This Row],[Resolve Date]]="","ONGOING","SOLVED")</f>
        <v>SOLVED</v>
      </c>
      <c r="N1919" s="261"/>
      <c r="O1919" s="260" t="str">
        <f>Table2[[#This Row],[K&amp;N REF ]]&amp;Table2[[#This Row],[Issue type ]]</f>
        <v>5016940932XX LABELS</v>
      </c>
      <c r="P1919" s="260">
        <f>YEAR(Table2[[#This Row],[Date ]])</f>
        <v>2025</v>
      </c>
      <c r="Q1919" s="260" t="str">
        <f>VLOOKUP(MONTH(Table2[[#This Row],[Date ]]),Months,2,0)</f>
        <v>August</v>
      </c>
      <c r="R1919" s="260" t="b">
        <f>COUNTIFS(Table2[Unique],Table2[[#This Row],[Unique]])&gt;1</f>
        <v>0</v>
      </c>
      <c r="S1919" s="260">
        <f>IF(Table2[[#This Row],[Status ]]="Solved",1,0)</f>
        <v>1</v>
      </c>
      <c r="T1919" s="260">
        <f>IF(Table2[[#This Row],[Status ]]="ongoing",1,0)</f>
        <v>0</v>
      </c>
    </row>
    <row r="1920" spans="1:20" x14ac:dyDescent="0.25">
      <c r="A1920" s="263">
        <v>5016940934</v>
      </c>
      <c r="B1920" s="272" t="str">
        <f>_xlfn.XLOOKUP(Table2[[#This Row],[K&amp;N REF ]],CAT_Details[Tracking Number],CAT_Details[S Ref],,0)</f>
        <v>20250805-S-70283</v>
      </c>
      <c r="C1920" s="273">
        <f>_xlfn.XLOOKUP(Table2[[#This Row],[K&amp;N REF ]],CAT_Details[Tracking Number],CAT_Details[TO Ref],,0)</f>
        <v>20250804775801</v>
      </c>
      <c r="D1920" s="273" t="str">
        <f>_xlfn.XLOOKUP(Table2[[#This Row],[K&amp;N REF ]],CAT_Details[Tracking Number],CAT_Details[Pickup Customer Name],,0)</f>
        <v>TE CONNECTIVITY</v>
      </c>
      <c r="E1920" s="274" t="str">
        <f>_xlfn.XLOOKUP(Table2[[#This Row],[K&amp;N REF ]],CAT_Details[Tracking Number],CAT_Details[Delivery Country Code],,0)</f>
        <v>GB</v>
      </c>
      <c r="F1920" s="274" t="str">
        <f>_xlfn.XLOOKUP(Table2[[#This Row],[TO Ref]],CAT_Details[TO Ref],CAT_Details[Loc],,0)</f>
        <v>DX01-L5</v>
      </c>
      <c r="G1920" s="260" t="s">
        <v>38</v>
      </c>
      <c r="H1920" s="260" t="s">
        <v>49</v>
      </c>
      <c r="I1920" s="281">
        <v>45880</v>
      </c>
      <c r="J1920" s="260" t="s">
        <v>41</v>
      </c>
      <c r="K1920" s="260" t="s">
        <v>32</v>
      </c>
      <c r="L1920" s="281">
        <v>45880</v>
      </c>
      <c r="M1920" s="260" t="str">
        <f>IF(Table2[[#This Row],[Resolve Date]]="","ONGOING","SOLVED")</f>
        <v>SOLVED</v>
      </c>
      <c r="N1920" s="261"/>
      <c r="O1920" s="260" t="str">
        <f>Table2[[#This Row],[K&amp;N REF ]]&amp;Table2[[#This Row],[Issue type ]]</f>
        <v>5016940934XX LABELS</v>
      </c>
      <c r="P1920" s="260">
        <f>YEAR(Table2[[#This Row],[Date ]])</f>
        <v>2025</v>
      </c>
      <c r="Q1920" s="260" t="str">
        <f>VLOOKUP(MONTH(Table2[[#This Row],[Date ]]),Months,2,0)</f>
        <v>August</v>
      </c>
      <c r="R1920" s="260" t="b">
        <f>COUNTIFS(Table2[Unique],Table2[[#This Row],[Unique]])&gt;1</f>
        <v>0</v>
      </c>
      <c r="S1920" s="260">
        <f>IF(Table2[[#This Row],[Status ]]="Solved",1,0)</f>
        <v>1</v>
      </c>
      <c r="T1920" s="260">
        <f>IF(Table2[[#This Row],[Status ]]="ongoing",1,0)</f>
        <v>0</v>
      </c>
    </row>
    <row r="1921" spans="1:20" x14ac:dyDescent="0.25">
      <c r="A1921" s="263">
        <v>5016940936</v>
      </c>
      <c r="B1921" s="272" t="str">
        <f>_xlfn.XLOOKUP(Table2[[#This Row],[K&amp;N REF ]],CAT_Details[Tracking Number],CAT_Details[S Ref],,0)</f>
        <v>20250805-S-70283</v>
      </c>
      <c r="C1921" s="273">
        <f>_xlfn.XLOOKUP(Table2[[#This Row],[K&amp;N REF ]],CAT_Details[Tracking Number],CAT_Details[TO Ref],,0)</f>
        <v>20250805776496</v>
      </c>
      <c r="D1921" s="273" t="str">
        <f>_xlfn.XLOOKUP(Table2[[#This Row],[K&amp;N REF ]],CAT_Details[Tracking Number],CAT_Details[Pickup Customer Name],,0)</f>
        <v>TE CONNECTIVITY</v>
      </c>
      <c r="E1921" s="274" t="str">
        <f>_xlfn.XLOOKUP(Table2[[#This Row],[K&amp;N REF ]],CAT_Details[Tracking Number],CAT_Details[Delivery Country Code],,0)</f>
        <v>GB</v>
      </c>
      <c r="F1921" s="274" t="str">
        <f>_xlfn.XLOOKUP(Table2[[#This Row],[TO Ref]],CAT_Details[TO Ref],CAT_Details[Loc],,0)</f>
        <v>DX01-L5</v>
      </c>
      <c r="G1921" s="260" t="s">
        <v>38</v>
      </c>
      <c r="H1921" s="260" t="s">
        <v>49</v>
      </c>
      <c r="I1921" s="281">
        <v>45880</v>
      </c>
      <c r="J1921" s="260" t="s">
        <v>41</v>
      </c>
      <c r="K1921" s="260" t="s">
        <v>32</v>
      </c>
      <c r="L1921" s="281">
        <v>45880</v>
      </c>
      <c r="M1921" s="260" t="str">
        <f>IF(Table2[[#This Row],[Resolve Date]]="","ONGOING","SOLVED")</f>
        <v>SOLVED</v>
      </c>
      <c r="N1921" s="261"/>
      <c r="O1921" s="260" t="str">
        <f>Table2[[#This Row],[K&amp;N REF ]]&amp;Table2[[#This Row],[Issue type ]]</f>
        <v>5016940936XX LABELS</v>
      </c>
      <c r="P1921" s="260">
        <f>YEAR(Table2[[#This Row],[Date ]])</f>
        <v>2025</v>
      </c>
      <c r="Q1921" s="260" t="str">
        <f>VLOOKUP(MONTH(Table2[[#This Row],[Date ]]),Months,2,0)</f>
        <v>August</v>
      </c>
      <c r="R1921" s="260" t="b">
        <f>COUNTIFS(Table2[Unique],Table2[[#This Row],[Unique]])&gt;1</f>
        <v>0</v>
      </c>
      <c r="S1921" s="260">
        <f>IF(Table2[[#This Row],[Status ]]="Solved",1,0)</f>
        <v>1</v>
      </c>
      <c r="T1921" s="260">
        <f>IF(Table2[[#This Row],[Status ]]="ongoing",1,0)</f>
        <v>0</v>
      </c>
    </row>
    <row r="1922" spans="1:20" x14ac:dyDescent="0.25">
      <c r="A1922" s="263">
        <v>5016965519</v>
      </c>
      <c r="B1922" s="272" t="str">
        <f>_xlfn.XLOOKUP(Table2[[#This Row],[K&amp;N REF ]],CAT_Details[Tracking Number],CAT_Details[S Ref],,0)</f>
        <v>20250804-S-70247</v>
      </c>
      <c r="C1922" s="273">
        <f>_xlfn.XLOOKUP(Table2[[#This Row],[K&amp;N REF ]],CAT_Details[Tracking Number],CAT_Details[TO Ref],,0)</f>
        <v>20250721767251</v>
      </c>
      <c r="D1922" s="273" t="str">
        <f>_xlfn.XLOOKUP(Table2[[#This Row],[K&amp;N REF ]],CAT_Details[Tracking Number],CAT_Details[Pickup Customer Name],,0)</f>
        <v>Burgaflex B.V.</v>
      </c>
      <c r="E1922" s="274" t="str">
        <f>_xlfn.XLOOKUP(Table2[[#This Row],[K&amp;N REF ]],CAT_Details[Tracking Number],CAT_Details[Delivery Country Code],,0)</f>
        <v>FR</v>
      </c>
      <c r="F1922" s="274">
        <f>_xlfn.XLOOKUP(Table2[[#This Row],[TO Ref]],CAT_Details[TO Ref],CAT_Details[Loc],,0)</f>
        <v>3705</v>
      </c>
      <c r="G1922" s="260" t="s">
        <v>24</v>
      </c>
      <c r="H1922" s="260" t="s">
        <v>197</v>
      </c>
      <c r="I1922" s="281">
        <v>45880</v>
      </c>
      <c r="J1922" s="260" t="s">
        <v>45</v>
      </c>
      <c r="K1922" s="260" t="s">
        <v>50</v>
      </c>
      <c r="L1922" s="281">
        <v>45882</v>
      </c>
      <c r="M1922" s="260" t="str">
        <f>IF(Table2[[#This Row],[Resolve Date]]="","ONGOING","SOLVED")</f>
        <v>SOLVED</v>
      </c>
      <c r="N1922" s="261" t="s">
        <v>247</v>
      </c>
      <c r="O1922" s="260" t="str">
        <f>Table2[[#This Row],[K&amp;N REF ]]&amp;Table2[[#This Row],[Issue type ]]</f>
        <v>5016965519MANCO</v>
      </c>
      <c r="P1922" s="260">
        <f>YEAR(Table2[[#This Row],[Date ]])</f>
        <v>2025</v>
      </c>
      <c r="Q1922" s="260" t="str">
        <f>VLOOKUP(MONTH(Table2[[#This Row],[Date ]]),Months,2,0)</f>
        <v>August</v>
      </c>
      <c r="R1922" s="260" t="b">
        <f>COUNTIFS(Table2[Unique],Table2[[#This Row],[Unique]])&gt;1</f>
        <v>0</v>
      </c>
      <c r="S1922" s="260">
        <f>IF(Table2[[#This Row],[Status ]]="Solved",1,0)</f>
        <v>1</v>
      </c>
      <c r="T1922" s="260">
        <f>IF(Table2[[#This Row],[Status ]]="ongoing",1,0)</f>
        <v>0</v>
      </c>
    </row>
    <row r="1923" spans="1:20" x14ac:dyDescent="0.25">
      <c r="A1923" s="263">
        <v>5016952483</v>
      </c>
      <c r="B1923" s="272" t="str">
        <f>_xlfn.XLOOKUP(Table2[[#This Row],[K&amp;N REF ]],CAT_Details[Tracking Number],CAT_Details[S Ref],,0)</f>
        <v>20250805-S-70021</v>
      </c>
      <c r="C1923" s="273">
        <f>_xlfn.XLOOKUP(Table2[[#This Row],[K&amp;N REF ]],CAT_Details[Tracking Number],CAT_Details[TO Ref],,0)</f>
        <v>20250805776098</v>
      </c>
      <c r="D1923" s="273" t="str">
        <f>_xlfn.XLOOKUP(Table2[[#This Row],[K&amp;N REF ]],CAT_Details[Tracking Number],CAT_Details[Pickup Customer Name],,0)</f>
        <v>ARTHUR WELTER TRANSPORTS SARL</v>
      </c>
      <c r="E1923" s="274" t="str">
        <f>_xlfn.XLOOKUP(Table2[[#This Row],[K&amp;N REF ]],CAT_Details[Tracking Number],CAT_Details[Delivery Country Code],,0)</f>
        <v>FR</v>
      </c>
      <c r="F1923" s="274">
        <f>_xlfn.XLOOKUP(Table2[[#This Row],[TO Ref]],CAT_Details[TO Ref],CAT_Details[Loc],,0)</f>
        <v>3705</v>
      </c>
      <c r="G1923" s="260" t="s">
        <v>221</v>
      </c>
      <c r="H1923" s="260" t="s">
        <v>35</v>
      </c>
      <c r="I1923" s="281">
        <v>45881</v>
      </c>
      <c r="J1923" s="260" t="s">
        <v>26</v>
      </c>
      <c r="K1923" s="260" t="s">
        <v>32</v>
      </c>
      <c r="L1923" s="281">
        <v>45881</v>
      </c>
      <c r="M1923" s="260" t="str">
        <f>IF(Table2[[#This Row],[Resolve Date]]="","ONGOING","SOLVED")</f>
        <v>SOLVED</v>
      </c>
      <c r="N1923" s="261"/>
      <c r="O1923" s="260" t="str">
        <f>Table2[[#This Row],[K&amp;N REF ]]&amp;Table2[[#This Row],[Issue type ]]</f>
        <v>5016952483NO LABELS</v>
      </c>
      <c r="P1923" s="260">
        <f>YEAR(Table2[[#This Row],[Date ]])</f>
        <v>2025</v>
      </c>
      <c r="Q1923" s="260" t="str">
        <f>VLOOKUP(MONTH(Table2[[#This Row],[Date ]]),Months,2,0)</f>
        <v>August</v>
      </c>
      <c r="R1923" s="260" t="b">
        <f>COUNTIFS(Table2[Unique],Table2[[#This Row],[Unique]])&gt;1</f>
        <v>0</v>
      </c>
      <c r="S1923" s="260">
        <f>IF(Table2[[#This Row],[Status ]]="Solved",1,0)</f>
        <v>1</v>
      </c>
      <c r="T1923" s="260">
        <f>IF(Table2[[#This Row],[Status ]]="ongoing",1,0)</f>
        <v>0</v>
      </c>
    </row>
    <row r="1924" spans="1:20" x14ac:dyDescent="0.25">
      <c r="A1924" s="263">
        <v>5016965764</v>
      </c>
      <c r="B1924" s="272" t="str">
        <f>_xlfn.XLOOKUP(Table2[[#This Row],[K&amp;N REF ]],CAT_Details[Tracking Number],CAT_Details[S Ref],,0)</f>
        <v>20250807-S-70235</v>
      </c>
      <c r="C1924" s="273">
        <f>_xlfn.XLOOKUP(Table2[[#This Row],[K&amp;N REF ]],CAT_Details[Tracking Number],CAT_Details[TO Ref],,0)</f>
        <v>20250807777873</v>
      </c>
      <c r="D1924" s="273" t="str">
        <f>_xlfn.XLOOKUP(Table2[[#This Row],[K&amp;N REF ]],CAT_Details[Tracking Number],CAT_Details[Pickup Customer Name],,0)</f>
        <v>Donaldson Ed</v>
      </c>
      <c r="E1924" s="274" t="str">
        <f>_xlfn.XLOOKUP(Table2[[#This Row],[K&amp;N REF ]],CAT_Details[Tracking Number],CAT_Details[Delivery Country Code],,0)</f>
        <v>GB</v>
      </c>
      <c r="F1924" s="274" t="str">
        <f>_xlfn.XLOOKUP(Table2[[#This Row],[TO Ref]],CAT_Details[TO Ref],CAT_Details[Loc],,0)</f>
        <v>MY02</v>
      </c>
      <c r="G1924" s="260" t="s">
        <v>36</v>
      </c>
      <c r="H1924" s="260" t="s">
        <v>179</v>
      </c>
      <c r="I1924" s="281">
        <v>45881</v>
      </c>
      <c r="J1924" s="260" t="s">
        <v>26</v>
      </c>
      <c r="K1924" s="260" t="s">
        <v>32</v>
      </c>
      <c r="L1924" s="281">
        <v>45881</v>
      </c>
      <c r="M1924" s="260" t="str">
        <f>IF(Table2[[#This Row],[Resolve Date]]="","ONGOING","SOLVED")</f>
        <v>SOLVED</v>
      </c>
      <c r="N1924" s="261"/>
      <c r="O1924" s="260" t="str">
        <f>Table2[[#This Row],[K&amp;N REF ]]&amp;Table2[[#This Row],[Issue type ]]</f>
        <v xml:space="preserve">5016965764NOT SCANNABLE </v>
      </c>
      <c r="P1924" s="260">
        <f>YEAR(Table2[[#This Row],[Date ]])</f>
        <v>2025</v>
      </c>
      <c r="Q1924" s="260" t="str">
        <f>VLOOKUP(MONTH(Table2[[#This Row],[Date ]]),Months,2,0)</f>
        <v>August</v>
      </c>
      <c r="R1924" s="260" t="b">
        <f>COUNTIFS(Table2[Unique],Table2[[#This Row],[Unique]])&gt;1</f>
        <v>0</v>
      </c>
      <c r="S1924" s="260">
        <f>IF(Table2[[#This Row],[Status ]]="Solved",1,0)</f>
        <v>1</v>
      </c>
      <c r="T1924" s="260">
        <f>IF(Table2[[#This Row],[Status ]]="ongoing",1,0)</f>
        <v>0</v>
      </c>
    </row>
    <row r="1925" spans="1:20" x14ac:dyDescent="0.25">
      <c r="A1925" s="263">
        <v>5016940718</v>
      </c>
      <c r="B1925" s="272" t="str">
        <f>_xlfn.XLOOKUP(Table2[[#This Row],[K&amp;N REF ]],CAT_Details[Tracking Number],CAT_Details[S Ref],,0)</f>
        <v>20250805-S-70170</v>
      </c>
      <c r="C1925" s="273">
        <f>_xlfn.XLOOKUP(Table2[[#This Row],[K&amp;N REF ]],CAT_Details[Tracking Number],CAT_Details[TO Ref],,0)</f>
        <v>20250805776330</v>
      </c>
      <c r="D1925" s="273" t="str">
        <f>_xlfn.XLOOKUP(Table2[[#This Row],[K&amp;N REF ]],CAT_Details[Tracking Number],CAT_Details[Pickup Customer Name],,0)</f>
        <v>ROBERT BOSCH GMBH</v>
      </c>
      <c r="E1925" s="274" t="str">
        <f>_xlfn.XLOOKUP(Table2[[#This Row],[K&amp;N REF ]],CAT_Details[Tracking Number],CAT_Details[Delivery Country Code],,0)</f>
        <v>GB</v>
      </c>
      <c r="F1925" s="274" t="str">
        <f>_xlfn.XLOOKUP(Table2[[#This Row],[TO Ref]],CAT_Details[TO Ref],CAT_Details[Loc],,0)</f>
        <v>DX01-L5</v>
      </c>
      <c r="G1925" s="260" t="s">
        <v>34</v>
      </c>
      <c r="H1925" s="260" t="s">
        <v>35</v>
      </c>
      <c r="I1925" s="281">
        <v>45881</v>
      </c>
      <c r="J1925" s="260" t="s">
        <v>26</v>
      </c>
      <c r="K1925" s="260" t="s">
        <v>32</v>
      </c>
      <c r="L1925" s="281">
        <v>45881</v>
      </c>
      <c r="M1925" s="260" t="str">
        <f>IF(Table2[[#This Row],[Resolve Date]]="","ONGOING","SOLVED")</f>
        <v>SOLVED</v>
      </c>
      <c r="N1925" s="261"/>
      <c r="O1925" s="260" t="str">
        <f>Table2[[#This Row],[K&amp;N REF ]]&amp;Table2[[#This Row],[Issue type ]]</f>
        <v>5016940718NO LABELS</v>
      </c>
      <c r="P1925" s="260">
        <f>YEAR(Table2[[#This Row],[Date ]])</f>
        <v>2025</v>
      </c>
      <c r="Q1925" s="260" t="str">
        <f>VLOOKUP(MONTH(Table2[[#This Row],[Date ]]),Months,2,0)</f>
        <v>August</v>
      </c>
      <c r="R1925" s="260" t="b">
        <f>COUNTIFS(Table2[Unique],Table2[[#This Row],[Unique]])&gt;1</f>
        <v>0</v>
      </c>
      <c r="S1925" s="260">
        <f>IF(Table2[[#This Row],[Status ]]="Solved",1,0)</f>
        <v>1</v>
      </c>
      <c r="T1925" s="260">
        <f>IF(Table2[[#This Row],[Status ]]="ongoing",1,0)</f>
        <v>0</v>
      </c>
    </row>
    <row r="1926" spans="1:20" x14ac:dyDescent="0.25">
      <c r="A1926" s="263">
        <v>5016952775</v>
      </c>
      <c r="B1926" s="272" t="str">
        <f>_xlfn.XLOOKUP(Table2[[#This Row],[K&amp;N REF ]],CAT_Details[Tracking Number],CAT_Details[S Ref],,0)</f>
        <v>20250806-S-70335</v>
      </c>
      <c r="C1926" s="273">
        <f>_xlfn.XLOOKUP(Table2[[#This Row],[K&amp;N REF ]],CAT_Details[Tracking Number],CAT_Details[TO Ref],,0)</f>
        <v>20250806777215</v>
      </c>
      <c r="D1926" s="273" t="str">
        <f>_xlfn.XLOOKUP(Table2[[#This Row],[K&amp;N REF ]],CAT_Details[Tracking Number],CAT_Details[Pickup Customer Name],,0)</f>
        <v>CONTITECH TECHNO-CHEMIE GMBH PMS CIV</v>
      </c>
      <c r="E1926" s="274" t="str">
        <f>_xlfn.XLOOKUP(Table2[[#This Row],[K&amp;N REF ]],CAT_Details[Tracking Number],CAT_Details[Delivery Country Code],,0)</f>
        <v>GB</v>
      </c>
      <c r="F1926" s="274" t="str">
        <f>_xlfn.XLOOKUP(Table2[[#This Row],[TO Ref]],CAT_Details[TO Ref],CAT_Details[Loc],,0)</f>
        <v>DX01-L5</v>
      </c>
      <c r="G1926" s="260" t="s">
        <v>34</v>
      </c>
      <c r="H1926" s="260" t="s">
        <v>35</v>
      </c>
      <c r="I1926" s="281">
        <v>45881</v>
      </c>
      <c r="J1926" s="260" t="s">
        <v>26</v>
      </c>
      <c r="K1926" s="260" t="s">
        <v>32</v>
      </c>
      <c r="L1926" s="281">
        <v>45881</v>
      </c>
      <c r="M1926" s="260" t="str">
        <f>IF(Table2[[#This Row],[Resolve Date]]="","ONGOING","SOLVED")</f>
        <v>SOLVED</v>
      </c>
      <c r="N1926" s="261"/>
      <c r="O1926" s="260" t="str">
        <f>Table2[[#This Row],[K&amp;N REF ]]&amp;Table2[[#This Row],[Issue type ]]</f>
        <v>5016952775NO LABELS</v>
      </c>
      <c r="P1926" s="260">
        <f>YEAR(Table2[[#This Row],[Date ]])</f>
        <v>2025</v>
      </c>
      <c r="Q1926" s="260" t="str">
        <f>VLOOKUP(MONTH(Table2[[#This Row],[Date ]]),Months,2,0)</f>
        <v>August</v>
      </c>
      <c r="R1926" s="260" t="b">
        <f>COUNTIFS(Table2[Unique],Table2[[#This Row],[Unique]])&gt;1</f>
        <v>0</v>
      </c>
      <c r="S1926" s="260">
        <f>IF(Table2[[#This Row],[Status ]]="Solved",1,0)</f>
        <v>1</v>
      </c>
      <c r="T1926" s="260">
        <f>IF(Table2[[#This Row],[Status ]]="ongoing",1,0)</f>
        <v>0</v>
      </c>
    </row>
    <row r="1927" spans="1:20" x14ac:dyDescent="0.25">
      <c r="A1927" s="263">
        <v>5016940634</v>
      </c>
      <c r="B1927" s="272" t="str">
        <f>_xlfn.XLOOKUP(Table2[[#This Row],[K&amp;N REF ]],CAT_Details[Tracking Number],CAT_Details[S Ref],,0)</f>
        <v>20250805-S-70175</v>
      </c>
      <c r="C1927" s="273">
        <f>_xlfn.XLOOKUP(Table2[[#This Row],[K&amp;N REF ]],CAT_Details[Tracking Number],CAT_Details[TO Ref],,0)</f>
        <v>20250804775520</v>
      </c>
      <c r="D1927" s="273" t="str">
        <f>_xlfn.XLOOKUP(Table2[[#This Row],[K&amp;N REF ]],CAT_Details[Tracking Number],CAT_Details[Pickup Customer Name],,0)</f>
        <v>SENSATA TECHNOLOGIES GERMANY GMBH</v>
      </c>
      <c r="E1927" s="274" t="str">
        <f>_xlfn.XLOOKUP(Table2[[#This Row],[K&amp;N REF ]],CAT_Details[Tracking Number],CAT_Details[Delivery Country Code],,0)</f>
        <v>GB</v>
      </c>
      <c r="F1927" s="274" t="str">
        <f>_xlfn.XLOOKUP(Table2[[#This Row],[TO Ref]],CAT_Details[TO Ref],CAT_Details[Loc],,0)</f>
        <v>DX01-L5</v>
      </c>
      <c r="G1927" s="260" t="s">
        <v>34</v>
      </c>
      <c r="H1927" s="260" t="s">
        <v>35</v>
      </c>
      <c r="I1927" s="281">
        <v>45881</v>
      </c>
      <c r="J1927" s="260" t="s">
        <v>26</v>
      </c>
      <c r="K1927" s="260" t="s">
        <v>32</v>
      </c>
      <c r="L1927" s="281">
        <v>45881</v>
      </c>
      <c r="M1927" s="260" t="str">
        <f>IF(Table2[[#This Row],[Resolve Date]]="","ONGOING","SOLVED")</f>
        <v>SOLVED</v>
      </c>
      <c r="N1927" s="261"/>
      <c r="O1927" s="260" t="str">
        <f>Table2[[#This Row],[K&amp;N REF ]]&amp;Table2[[#This Row],[Issue type ]]</f>
        <v>5016940634NO LABELS</v>
      </c>
      <c r="P1927" s="260">
        <f>YEAR(Table2[[#This Row],[Date ]])</f>
        <v>2025</v>
      </c>
      <c r="Q1927" s="260" t="str">
        <f>VLOOKUP(MONTH(Table2[[#This Row],[Date ]]),Months,2,0)</f>
        <v>August</v>
      </c>
      <c r="R1927" s="260" t="b">
        <f>COUNTIFS(Table2[Unique],Table2[[#This Row],[Unique]])&gt;1</f>
        <v>0</v>
      </c>
      <c r="S1927" s="260">
        <f>IF(Table2[[#This Row],[Status ]]="Solved",1,0)</f>
        <v>1</v>
      </c>
      <c r="T1927" s="260">
        <f>IF(Table2[[#This Row],[Status ]]="ongoing",1,0)</f>
        <v>0</v>
      </c>
    </row>
    <row r="1928" spans="1:20" x14ac:dyDescent="0.25">
      <c r="A1928" s="263">
        <v>5016940636</v>
      </c>
      <c r="B1928" s="272" t="str">
        <f>_xlfn.XLOOKUP(Table2[[#This Row],[K&amp;N REF ]],CAT_Details[Tracking Number],CAT_Details[S Ref],,0)</f>
        <v>20250805-S-70175</v>
      </c>
      <c r="C1928" s="273">
        <f>_xlfn.XLOOKUP(Table2[[#This Row],[K&amp;N REF ]],CAT_Details[Tracking Number],CAT_Details[TO Ref],,0)</f>
        <v>20250805776474</v>
      </c>
      <c r="D1928" s="273" t="str">
        <f>_xlfn.XLOOKUP(Table2[[#This Row],[K&amp;N REF ]],CAT_Details[Tracking Number],CAT_Details[Pickup Customer Name],,0)</f>
        <v>SENSATA TECHNOLOGIES GERMANY GMBH</v>
      </c>
      <c r="E1928" s="274" t="str">
        <f>_xlfn.XLOOKUP(Table2[[#This Row],[K&amp;N REF ]],CAT_Details[Tracking Number],CAT_Details[Delivery Country Code],,0)</f>
        <v>GB</v>
      </c>
      <c r="F1928" s="274" t="str">
        <f>_xlfn.XLOOKUP(Table2[[#This Row],[TO Ref]],CAT_Details[TO Ref],CAT_Details[Loc],,0)</f>
        <v>DX01-L5</v>
      </c>
      <c r="G1928" s="260" t="s">
        <v>34</v>
      </c>
      <c r="H1928" s="260" t="s">
        <v>35</v>
      </c>
      <c r="I1928" s="281">
        <v>45881</v>
      </c>
      <c r="J1928" s="260" t="s">
        <v>26</v>
      </c>
      <c r="K1928" s="260" t="s">
        <v>32</v>
      </c>
      <c r="L1928" s="281">
        <v>45881</v>
      </c>
      <c r="M1928" s="260" t="str">
        <f>IF(Table2[[#This Row],[Resolve Date]]="","ONGOING","SOLVED")</f>
        <v>SOLVED</v>
      </c>
      <c r="N1928" s="261"/>
      <c r="O1928" s="260" t="str">
        <f>Table2[[#This Row],[K&amp;N REF ]]&amp;Table2[[#This Row],[Issue type ]]</f>
        <v>5016940636NO LABELS</v>
      </c>
      <c r="P1928" s="260">
        <f>YEAR(Table2[[#This Row],[Date ]])</f>
        <v>2025</v>
      </c>
      <c r="Q1928" s="260" t="str">
        <f>VLOOKUP(MONTH(Table2[[#This Row],[Date ]]),Months,2,0)</f>
        <v>August</v>
      </c>
      <c r="R1928" s="260" t="b">
        <f>COUNTIFS(Table2[Unique],Table2[[#This Row],[Unique]])&gt;1</f>
        <v>0</v>
      </c>
      <c r="S1928" s="260">
        <f>IF(Table2[[#This Row],[Status ]]="Solved",1,0)</f>
        <v>1</v>
      </c>
      <c r="T1928" s="260">
        <f>IF(Table2[[#This Row],[Status ]]="ongoing",1,0)</f>
        <v>0</v>
      </c>
    </row>
    <row r="1929" spans="1:20" x14ac:dyDescent="0.25">
      <c r="A1929" s="263">
        <v>5016952573</v>
      </c>
      <c r="B1929" s="272" t="str">
        <f>_xlfn.XLOOKUP(Table2[[#This Row],[K&amp;N REF ]],CAT_Details[Tracking Number],CAT_Details[S Ref],,0)</f>
        <v>20250805-S-70152</v>
      </c>
      <c r="C1929" s="273">
        <f>_xlfn.XLOOKUP(Table2[[#This Row],[K&amp;N REF ]],CAT_Details[Tracking Number],CAT_Details[TO Ref],,0)</f>
        <v>20250805776613</v>
      </c>
      <c r="D1929" s="273" t="str">
        <f>_xlfn.XLOOKUP(Table2[[#This Row],[K&amp;N REF ]],CAT_Details[Tracking Number],CAT_Details[Pickup Customer Name],,0)</f>
        <v>CONTITECH TECHNO-CHEMIE GMBH PMS CIV</v>
      </c>
      <c r="E1929" s="274" t="str">
        <f>_xlfn.XLOOKUP(Table2[[#This Row],[K&amp;N REF ]],CAT_Details[Tracking Number],CAT_Details[Delivery Country Code],,0)</f>
        <v>GB</v>
      </c>
      <c r="F1929" s="274" t="str">
        <f>_xlfn.XLOOKUP(Table2[[#This Row],[TO Ref]],CAT_Details[TO Ref],CAT_Details[Loc],,0)</f>
        <v>MZ02</v>
      </c>
      <c r="G1929" s="260" t="s">
        <v>34</v>
      </c>
      <c r="H1929" s="260" t="s">
        <v>35</v>
      </c>
      <c r="I1929" s="281">
        <v>45881</v>
      </c>
      <c r="J1929" s="260" t="s">
        <v>26</v>
      </c>
      <c r="K1929" s="260" t="s">
        <v>32</v>
      </c>
      <c r="L1929" s="281">
        <v>45881</v>
      </c>
      <c r="M1929" s="260" t="str">
        <f>IF(Table2[[#This Row],[Resolve Date]]="","ONGOING","SOLVED")</f>
        <v>SOLVED</v>
      </c>
      <c r="N1929" s="261"/>
      <c r="O1929" s="260" t="str">
        <f>Table2[[#This Row],[K&amp;N REF ]]&amp;Table2[[#This Row],[Issue type ]]</f>
        <v>5016952573NO LABELS</v>
      </c>
      <c r="P1929" s="260">
        <f>YEAR(Table2[[#This Row],[Date ]])</f>
        <v>2025</v>
      </c>
      <c r="Q1929" s="260" t="str">
        <f>VLOOKUP(MONTH(Table2[[#This Row],[Date ]]),Months,2,0)</f>
        <v>August</v>
      </c>
      <c r="R1929" s="260" t="b">
        <f>COUNTIFS(Table2[Unique],Table2[[#This Row],[Unique]])&gt;1</f>
        <v>0</v>
      </c>
      <c r="S1929" s="260">
        <f>IF(Table2[[#This Row],[Status ]]="Solved",1,0)</f>
        <v>1</v>
      </c>
      <c r="T1929" s="260">
        <f>IF(Table2[[#This Row],[Status ]]="ongoing",1,0)</f>
        <v>0</v>
      </c>
    </row>
    <row r="1930" spans="1:20" x14ac:dyDescent="0.25">
      <c r="A1930" s="263">
        <v>5016940945</v>
      </c>
      <c r="B1930" s="272" t="str">
        <f>_xlfn.XLOOKUP(Table2[[#This Row],[K&amp;N REF ]],CAT_Details[Tracking Number],CAT_Details[S Ref],,0)</f>
        <v>20250805-S-70144</v>
      </c>
      <c r="C1930" s="273">
        <f>_xlfn.XLOOKUP(Table2[[#This Row],[K&amp;N REF ]],CAT_Details[Tracking Number],CAT_Details[TO Ref],,0)</f>
        <v>20250805776165</v>
      </c>
      <c r="D1930" s="273" t="str">
        <f>_xlfn.XLOOKUP(Table2[[#This Row],[K&amp;N REF ]],CAT_Details[Tracking Number],CAT_Details[Pickup Customer Name],,0)</f>
        <v>Woodward Aken GmbH</v>
      </c>
      <c r="E1930" s="274" t="str">
        <f>_xlfn.XLOOKUP(Table2[[#This Row],[K&amp;N REF ]],CAT_Details[Tracking Number],CAT_Details[Delivery Country Code],,0)</f>
        <v>GB</v>
      </c>
      <c r="F1930" s="274" t="str">
        <f>_xlfn.XLOOKUP(Table2[[#This Row],[TO Ref]],CAT_Details[TO Ref],CAT_Details[Loc],,0)</f>
        <v>MY02</v>
      </c>
      <c r="G1930" s="260" t="s">
        <v>34</v>
      </c>
      <c r="H1930" s="260" t="s">
        <v>25</v>
      </c>
      <c r="I1930" s="281">
        <v>45881</v>
      </c>
      <c r="J1930" s="260" t="s">
        <v>26</v>
      </c>
      <c r="K1930" s="260" t="s">
        <v>50</v>
      </c>
      <c r="L1930" s="281">
        <v>45881</v>
      </c>
      <c r="M1930" s="260" t="str">
        <f>IF(Table2[[#This Row],[Resolve Date]]="","ONGOING","SOLVED")</f>
        <v>SOLVED</v>
      </c>
      <c r="N1930" s="261" t="s">
        <v>248</v>
      </c>
      <c r="O1930" s="260" t="str">
        <f>Table2[[#This Row],[K&amp;N REF ]]&amp;Table2[[#This Row],[Issue type ]]</f>
        <v xml:space="preserve">5016940945DAMAGE </v>
      </c>
      <c r="P1930" s="260">
        <f>YEAR(Table2[[#This Row],[Date ]])</f>
        <v>2025</v>
      </c>
      <c r="Q1930" s="260" t="str">
        <f>VLOOKUP(MONTH(Table2[[#This Row],[Date ]]),Months,2,0)</f>
        <v>August</v>
      </c>
      <c r="R1930" s="260" t="b">
        <f>COUNTIFS(Table2[Unique],Table2[[#This Row],[Unique]])&gt;1</f>
        <v>0</v>
      </c>
      <c r="S1930" s="260">
        <f>IF(Table2[[#This Row],[Status ]]="Solved",1,0)</f>
        <v>1</v>
      </c>
      <c r="T1930" s="260">
        <f>IF(Table2[[#This Row],[Status ]]="ongoing",1,0)</f>
        <v>0</v>
      </c>
    </row>
    <row r="1931" spans="1:20" x14ac:dyDescent="0.25">
      <c r="A1931" s="263">
        <v>5016927202</v>
      </c>
      <c r="B1931" s="272" t="str">
        <f>_xlfn.XLOOKUP(Table2[[#This Row],[K&amp;N REF ]],CAT_Details[Tracking Number],CAT_Details[S Ref],,0)</f>
        <v>20250804-S-70201</v>
      </c>
      <c r="C1931" s="273">
        <f>_xlfn.XLOOKUP(Table2[[#This Row],[K&amp;N REF ]],CAT_Details[Tracking Number],CAT_Details[TO Ref],,0)</f>
        <v>20250804775694</v>
      </c>
      <c r="D1931" s="273" t="str">
        <f>_xlfn.XLOOKUP(Table2[[#This Row],[K&amp;N REF ]],CAT_Details[Tracking Number],CAT_Details[Pickup Customer Name],,0)</f>
        <v>COBO SPA</v>
      </c>
      <c r="E1931" s="274" t="str">
        <f>_xlfn.XLOOKUP(Table2[[#This Row],[K&amp;N REF ]],CAT_Details[Tracking Number],CAT_Details[Delivery Country Code],,0)</f>
        <v>GB</v>
      </c>
      <c r="F1931" s="274">
        <f>_xlfn.XLOOKUP(Table2[[#This Row],[TO Ref]],CAT_Details[TO Ref],CAT_Details[Loc],,0)</f>
        <v>3402</v>
      </c>
      <c r="G1931" s="260" t="s">
        <v>24</v>
      </c>
      <c r="H1931" s="260" t="s">
        <v>179</v>
      </c>
      <c r="I1931" s="281">
        <v>45881</v>
      </c>
      <c r="J1931" s="260" t="s">
        <v>26</v>
      </c>
      <c r="K1931" s="260" t="s">
        <v>32</v>
      </c>
      <c r="L1931" s="281">
        <v>45881</v>
      </c>
      <c r="M1931" s="260" t="str">
        <f>IF(Table2[[#This Row],[Resolve Date]]="","ONGOING","SOLVED")</f>
        <v>SOLVED</v>
      </c>
      <c r="N1931" s="261"/>
      <c r="O1931" s="260" t="str">
        <f>Table2[[#This Row],[K&amp;N REF ]]&amp;Table2[[#This Row],[Issue type ]]</f>
        <v xml:space="preserve">5016927202NOT SCANNABLE </v>
      </c>
      <c r="P1931" s="260">
        <f>YEAR(Table2[[#This Row],[Date ]])</f>
        <v>2025</v>
      </c>
      <c r="Q1931" s="260" t="str">
        <f>VLOOKUP(MONTH(Table2[[#This Row],[Date ]]),Months,2,0)</f>
        <v>August</v>
      </c>
      <c r="R1931" s="260" t="b">
        <f>COUNTIFS(Table2[Unique],Table2[[#This Row],[Unique]])&gt;1</f>
        <v>0</v>
      </c>
      <c r="S1931" s="260">
        <f>IF(Table2[[#This Row],[Status ]]="Solved",1,0)</f>
        <v>1</v>
      </c>
      <c r="T1931" s="260">
        <f>IF(Table2[[#This Row],[Status ]]="ongoing",1,0)</f>
        <v>0</v>
      </c>
    </row>
    <row r="1932" spans="1:20" x14ac:dyDescent="0.25">
      <c r="A1932" s="263">
        <v>5016965791</v>
      </c>
      <c r="B1932" s="272" t="str">
        <f>_xlfn.XLOOKUP(Table2[[#This Row],[K&amp;N REF ]],CAT_Details[Tracking Number],CAT_Details[S Ref],,0)</f>
        <v>20250806-S-70280</v>
      </c>
      <c r="C1932" s="273">
        <f>_xlfn.XLOOKUP(Table2[[#This Row],[K&amp;N REF ]],CAT_Details[Tracking Number],CAT_Details[TO Ref],,0)</f>
        <v>20250806777167</v>
      </c>
      <c r="D1932" s="273" t="str">
        <f>_xlfn.XLOOKUP(Table2[[#This Row],[K&amp;N REF ]],CAT_Details[Tracking Number],CAT_Details[Pickup Customer Name],,0)</f>
        <v>PEKAGO KUNSTSTOFFEN B.V.</v>
      </c>
      <c r="E1932" s="274" t="str">
        <f>_xlfn.XLOOKUP(Table2[[#This Row],[K&amp;N REF ]],CAT_Details[Tracking Number],CAT_Details[Delivery Country Code],,0)</f>
        <v>GB</v>
      </c>
      <c r="F1932" s="274" t="str">
        <f>_xlfn.XLOOKUP(Table2[[#This Row],[TO Ref]],CAT_Details[TO Ref],CAT_Details[Loc],,0)</f>
        <v>U2-L5</v>
      </c>
      <c r="G1932" s="260" t="s">
        <v>24</v>
      </c>
      <c r="H1932" s="260" t="s">
        <v>179</v>
      </c>
      <c r="I1932" s="281">
        <v>45881</v>
      </c>
      <c r="J1932" s="260" t="s">
        <v>26</v>
      </c>
      <c r="K1932" s="260" t="s">
        <v>32</v>
      </c>
      <c r="L1932" s="281">
        <v>45881</v>
      </c>
      <c r="M1932" s="260" t="str">
        <f>IF(Table2[[#This Row],[Resolve Date]]="","ONGOING","SOLVED")</f>
        <v>SOLVED</v>
      </c>
      <c r="N1932" s="261"/>
      <c r="O1932" s="260" t="str">
        <f>Table2[[#This Row],[K&amp;N REF ]]&amp;Table2[[#This Row],[Issue type ]]</f>
        <v xml:space="preserve">5016965791NOT SCANNABLE </v>
      </c>
      <c r="P1932" s="260">
        <f>YEAR(Table2[[#This Row],[Date ]])</f>
        <v>2025</v>
      </c>
      <c r="Q1932" s="260" t="str">
        <f>VLOOKUP(MONTH(Table2[[#This Row],[Date ]]),Months,2,0)</f>
        <v>August</v>
      </c>
      <c r="R1932" s="260" t="b">
        <f>COUNTIFS(Table2[Unique],Table2[[#This Row],[Unique]])&gt;1</f>
        <v>0</v>
      </c>
      <c r="S1932" s="260">
        <f>IF(Table2[[#This Row],[Status ]]="Solved",1,0)</f>
        <v>1</v>
      </c>
      <c r="T1932" s="260">
        <f>IF(Table2[[#This Row],[Status ]]="ongoing",1,0)</f>
        <v>0</v>
      </c>
    </row>
    <row r="1933" spans="1:20" x14ac:dyDescent="0.25">
      <c r="A1933" s="263">
        <v>5016940633</v>
      </c>
      <c r="B1933" s="272" t="str">
        <f>_xlfn.XLOOKUP(Table2[[#This Row],[K&amp;N REF ]],CAT_Details[Tracking Number],CAT_Details[S Ref],,0)</f>
        <v>20250805-S-70175</v>
      </c>
      <c r="C1933" s="273">
        <f>_xlfn.XLOOKUP(Table2[[#This Row],[K&amp;N REF ]],CAT_Details[Tracking Number],CAT_Details[TO Ref],,0)</f>
        <v>20250801774773</v>
      </c>
      <c r="D1933" s="273" t="str">
        <f>_xlfn.XLOOKUP(Table2[[#This Row],[K&amp;N REF ]],CAT_Details[Tracking Number],CAT_Details[Pickup Customer Name],,0)</f>
        <v>SENSATA TECHNOLOGIES GERMANY GMBH</v>
      </c>
      <c r="E1933" s="274" t="str">
        <f>_xlfn.XLOOKUP(Table2[[#This Row],[K&amp;N REF ]],CAT_Details[Tracking Number],CAT_Details[Delivery Country Code],,0)</f>
        <v>GB</v>
      </c>
      <c r="F1933" s="274" t="str">
        <f>_xlfn.XLOOKUP(Table2[[#This Row],[TO Ref]],CAT_Details[TO Ref],CAT_Details[Loc],,0)</f>
        <v>DX01-L5</v>
      </c>
      <c r="G1933" s="260" t="s">
        <v>34</v>
      </c>
      <c r="H1933" s="260" t="s">
        <v>35</v>
      </c>
      <c r="I1933" s="281">
        <v>45881</v>
      </c>
      <c r="J1933" s="260" t="s">
        <v>26</v>
      </c>
      <c r="K1933" s="260" t="s">
        <v>32</v>
      </c>
      <c r="L1933" s="281">
        <v>45881</v>
      </c>
      <c r="M1933" s="260" t="str">
        <f>IF(Table2[[#This Row],[Resolve Date]]="","ONGOING","SOLVED")</f>
        <v>SOLVED</v>
      </c>
      <c r="N1933" s="261"/>
      <c r="O1933" s="260" t="str">
        <f>Table2[[#This Row],[K&amp;N REF ]]&amp;Table2[[#This Row],[Issue type ]]</f>
        <v>5016940633NO LABELS</v>
      </c>
      <c r="P1933" s="260">
        <f>YEAR(Table2[[#This Row],[Date ]])</f>
        <v>2025</v>
      </c>
      <c r="Q1933" s="260" t="str">
        <f>VLOOKUP(MONTH(Table2[[#This Row],[Date ]]),Months,2,0)</f>
        <v>August</v>
      </c>
      <c r="R1933" s="260" t="b">
        <f>COUNTIFS(Table2[Unique],Table2[[#This Row],[Unique]])&gt;1</f>
        <v>0</v>
      </c>
      <c r="S1933" s="260">
        <f>IF(Table2[[#This Row],[Status ]]="Solved",1,0)</f>
        <v>1</v>
      </c>
      <c r="T1933" s="260">
        <f>IF(Table2[[#This Row],[Status ]]="ongoing",1,0)</f>
        <v>0</v>
      </c>
    </row>
    <row r="1934" spans="1:20" x14ac:dyDescent="0.25">
      <c r="A1934" s="263">
        <v>5016927330</v>
      </c>
      <c r="B1934" s="272" t="str">
        <f>_xlfn.XLOOKUP(Table2[[#This Row],[K&amp;N REF ]],CAT_Details[Tracking Number],CAT_Details[S Ref],,0)</f>
        <v>20250731-S-70262</v>
      </c>
      <c r="C1934" s="273">
        <f>_xlfn.XLOOKUP(Table2[[#This Row],[K&amp;N REF ]],CAT_Details[Tracking Number],CAT_Details[TO Ref],,0)</f>
        <v>20250731774341</v>
      </c>
      <c r="D1934" s="273" t="str">
        <f>_xlfn.XLOOKUP(Table2[[#This Row],[K&amp;N REF ]],CAT_Details[Tracking Number],CAT_Details[Pickup Customer Name],,0)</f>
        <v>KONGSBERG AUTOMOTIVE ASA</v>
      </c>
      <c r="E1934" s="274" t="str">
        <f>_xlfn.XLOOKUP(Table2[[#This Row],[K&amp;N REF ]],CAT_Details[Tracking Number],CAT_Details[Delivery Country Code],,0)</f>
        <v>GB</v>
      </c>
      <c r="F1934" s="274">
        <f>_xlfn.XLOOKUP(Table2[[#This Row],[TO Ref]],CAT_Details[TO Ref],CAT_Details[Loc],,0)</f>
        <v>3402</v>
      </c>
      <c r="G1934" s="260" t="s">
        <v>44</v>
      </c>
      <c r="H1934" s="260" t="s">
        <v>35</v>
      </c>
      <c r="I1934" s="281">
        <v>45881</v>
      </c>
      <c r="J1934" s="260" t="s">
        <v>26</v>
      </c>
      <c r="K1934" s="260" t="s">
        <v>32</v>
      </c>
      <c r="L1934" s="281">
        <v>45881</v>
      </c>
      <c r="M1934" s="260" t="str">
        <f>IF(Table2[[#This Row],[Resolve Date]]="","ONGOING","SOLVED")</f>
        <v>SOLVED</v>
      </c>
      <c r="N1934" s="261"/>
      <c r="O1934" s="260" t="str">
        <f>Table2[[#This Row],[K&amp;N REF ]]&amp;Table2[[#This Row],[Issue type ]]</f>
        <v>5016927330NO LABELS</v>
      </c>
      <c r="P1934" s="260">
        <f>YEAR(Table2[[#This Row],[Date ]])</f>
        <v>2025</v>
      </c>
      <c r="Q1934" s="260" t="str">
        <f>VLOOKUP(MONTH(Table2[[#This Row],[Date ]]),Months,2,0)</f>
        <v>August</v>
      </c>
      <c r="R1934" s="260" t="b">
        <f>COUNTIFS(Table2[Unique],Table2[[#This Row],[Unique]])&gt;1</f>
        <v>0</v>
      </c>
      <c r="S1934" s="260">
        <f>IF(Table2[[#This Row],[Status ]]="Solved",1,0)</f>
        <v>1</v>
      </c>
      <c r="T1934" s="260">
        <f>IF(Table2[[#This Row],[Status ]]="ongoing",1,0)</f>
        <v>0</v>
      </c>
    </row>
    <row r="1935" spans="1:20" x14ac:dyDescent="0.25">
      <c r="A1935" s="263">
        <v>5016927517</v>
      </c>
      <c r="B1935" s="272" t="str">
        <f>_xlfn.XLOOKUP(Table2[[#This Row],[K&amp;N REF ]],CAT_Details[Tracking Number],CAT_Details[S Ref],,0)</f>
        <v>20250804-S-70199</v>
      </c>
      <c r="C1935" s="273">
        <f>_xlfn.XLOOKUP(Table2[[#This Row],[K&amp;N REF ]],CAT_Details[Tracking Number],CAT_Details[TO Ref],,0)</f>
        <v>20250804775605</v>
      </c>
      <c r="D1935" s="273" t="str">
        <f>_xlfn.XLOOKUP(Table2[[#This Row],[K&amp;N REF ]],CAT_Details[Tracking Number],CAT_Details[Pickup Customer Name],,0)</f>
        <v>FONTANA LUIGI S.P.A.</v>
      </c>
      <c r="E1935" s="274" t="str">
        <f>_xlfn.XLOOKUP(Table2[[#This Row],[K&amp;N REF ]],CAT_Details[Tracking Number],CAT_Details[Delivery Country Code],,0)</f>
        <v>GB</v>
      </c>
      <c r="F1935" s="274" t="str">
        <f>_xlfn.XLOOKUP(Table2[[#This Row],[TO Ref]],CAT_Details[TO Ref],CAT_Details[Loc],,0)</f>
        <v>OYL1</v>
      </c>
      <c r="G1935" s="260" t="s">
        <v>24</v>
      </c>
      <c r="H1935" s="260" t="s">
        <v>49</v>
      </c>
      <c r="I1935" s="281">
        <v>45881</v>
      </c>
      <c r="J1935" s="260" t="s">
        <v>26</v>
      </c>
      <c r="K1935" s="260" t="s">
        <v>32</v>
      </c>
      <c r="L1935" s="281">
        <v>45881</v>
      </c>
      <c r="M1935" s="260" t="str">
        <f>IF(Table2[[#This Row],[Resolve Date]]="","ONGOING","SOLVED")</f>
        <v>SOLVED</v>
      </c>
      <c r="N1935" s="261"/>
      <c r="O1935" s="260" t="str">
        <f>Table2[[#This Row],[K&amp;N REF ]]&amp;Table2[[#This Row],[Issue type ]]</f>
        <v>5016927517XX LABELS</v>
      </c>
      <c r="P1935" s="260">
        <f>YEAR(Table2[[#This Row],[Date ]])</f>
        <v>2025</v>
      </c>
      <c r="Q1935" s="260" t="str">
        <f>VLOOKUP(MONTH(Table2[[#This Row],[Date ]]),Months,2,0)</f>
        <v>August</v>
      </c>
      <c r="R1935" s="260" t="b">
        <f>COUNTIFS(Table2[Unique],Table2[[#This Row],[Unique]])&gt;1</f>
        <v>0</v>
      </c>
      <c r="S1935" s="260">
        <f>IF(Table2[[#This Row],[Status ]]="Solved",1,0)</f>
        <v>1</v>
      </c>
      <c r="T1935" s="260">
        <f>IF(Table2[[#This Row],[Status ]]="ongoing",1,0)</f>
        <v>0</v>
      </c>
    </row>
    <row r="1936" spans="1:20" x14ac:dyDescent="0.25">
      <c r="A1936" s="263">
        <v>5016901882</v>
      </c>
      <c r="B1936" s="272" t="str">
        <f>_xlfn.XLOOKUP(Table2[[#This Row],[K&amp;N REF ]],CAT_Details[Tracking Number],CAT_Details[S Ref],,0)</f>
        <v>20250730-S-70248</v>
      </c>
      <c r="C1936" s="273">
        <f>_xlfn.XLOOKUP(Table2[[#This Row],[K&amp;N REF ]],CAT_Details[Tracking Number],CAT_Details[TO Ref],,0)</f>
        <v>20250730773322</v>
      </c>
      <c r="D1936" s="273" t="str">
        <f>_xlfn.XLOOKUP(Table2[[#This Row],[K&amp;N REF ]],CAT_Details[Tracking Number],CAT_Details[Pickup Customer Name],,0)</f>
        <v>DANFOSS A/S</v>
      </c>
      <c r="E1936" s="274" t="str">
        <f>_xlfn.XLOOKUP(Table2[[#This Row],[K&amp;N REF ]],CAT_Details[Tracking Number],CAT_Details[Delivery Country Code],,0)</f>
        <v>GB</v>
      </c>
      <c r="F1936" s="274">
        <f>_xlfn.XLOOKUP(Table2[[#This Row],[TO Ref]],CAT_Details[TO Ref],CAT_Details[Loc],,0)</f>
        <v>3402</v>
      </c>
      <c r="G1936" s="260" t="s">
        <v>212</v>
      </c>
      <c r="H1936" s="260" t="s">
        <v>35</v>
      </c>
      <c r="I1936" s="281">
        <v>45881</v>
      </c>
      <c r="J1936" s="260" t="s">
        <v>26</v>
      </c>
      <c r="K1936" s="260" t="s">
        <v>32</v>
      </c>
      <c r="L1936" s="281">
        <v>45881</v>
      </c>
      <c r="M1936" s="260" t="str">
        <f>IF(Table2[[#This Row],[Resolve Date]]="","ONGOING","SOLVED")</f>
        <v>SOLVED</v>
      </c>
      <c r="N1936" s="261"/>
      <c r="O1936" s="260" t="str">
        <f>Table2[[#This Row],[K&amp;N REF ]]&amp;Table2[[#This Row],[Issue type ]]</f>
        <v>5016901882NO LABELS</v>
      </c>
      <c r="P1936" s="260">
        <f>YEAR(Table2[[#This Row],[Date ]])</f>
        <v>2025</v>
      </c>
      <c r="Q1936" s="260" t="str">
        <f>VLOOKUP(MONTH(Table2[[#This Row],[Date ]]),Months,2,0)</f>
        <v>August</v>
      </c>
      <c r="R1936" s="260" t="b">
        <f>COUNTIFS(Table2[Unique],Table2[[#This Row],[Unique]])&gt;1</f>
        <v>0</v>
      </c>
      <c r="S1936" s="260">
        <f>IF(Table2[[#This Row],[Status ]]="Solved",1,0)</f>
        <v>1</v>
      </c>
      <c r="T1936" s="260">
        <f>IF(Table2[[#This Row],[Status ]]="ongoing",1,0)</f>
        <v>0</v>
      </c>
    </row>
    <row r="1937" spans="1:20" x14ac:dyDescent="0.25">
      <c r="A1937" s="263">
        <v>5016940684</v>
      </c>
      <c r="B1937" s="272" t="str">
        <f>_xlfn.XLOOKUP(Table2[[#This Row],[K&amp;N REF ]],CAT_Details[Tracking Number],CAT_Details[S Ref],,0)</f>
        <v>20250731-S-70254</v>
      </c>
      <c r="C1937" s="273">
        <f>_xlfn.XLOOKUP(Table2[[#This Row],[K&amp;N REF ]],CAT_Details[Tracking Number],CAT_Details[TO Ref],,0)</f>
        <v>20250730773354</v>
      </c>
      <c r="D1937" s="273" t="str">
        <f>_xlfn.XLOOKUP(Table2[[#This Row],[K&amp;N REF ]],CAT_Details[Tracking Number],CAT_Details[Pickup Customer Name],,0)</f>
        <v>DONALDSON POLSKA SP. Z.O.O</v>
      </c>
      <c r="E1937" s="274" t="str">
        <f>_xlfn.XLOOKUP(Table2[[#This Row],[K&amp;N REF ]],CAT_Details[Tracking Number],CAT_Details[Delivery Country Code],,0)</f>
        <v>GB</v>
      </c>
      <c r="F1937" s="274" t="str">
        <f>_xlfn.XLOOKUP(Table2[[#This Row],[TO Ref]],CAT_Details[TO Ref],CAT_Details[Loc],,0)</f>
        <v>DX01-L5</v>
      </c>
      <c r="G1937" s="260" t="s">
        <v>221</v>
      </c>
      <c r="H1937" s="260" t="s">
        <v>179</v>
      </c>
      <c r="I1937" s="281">
        <v>45881</v>
      </c>
      <c r="J1937" s="260" t="s">
        <v>26</v>
      </c>
      <c r="K1937" s="260" t="s">
        <v>32</v>
      </c>
      <c r="L1937" s="281">
        <v>45881</v>
      </c>
      <c r="M1937" s="260" t="str">
        <f>IF(Table2[[#This Row],[Resolve Date]]="","ONGOING","SOLVED")</f>
        <v>SOLVED</v>
      </c>
      <c r="N1937" s="261"/>
      <c r="O1937" s="260" t="str">
        <f>Table2[[#This Row],[K&amp;N REF ]]&amp;Table2[[#This Row],[Issue type ]]</f>
        <v xml:space="preserve">5016940684NOT SCANNABLE </v>
      </c>
      <c r="P1937" s="260">
        <f>YEAR(Table2[[#This Row],[Date ]])</f>
        <v>2025</v>
      </c>
      <c r="Q1937" s="260" t="str">
        <f>VLOOKUP(MONTH(Table2[[#This Row],[Date ]]),Months,2,0)</f>
        <v>August</v>
      </c>
      <c r="R1937" s="260" t="b">
        <f>COUNTIFS(Table2[Unique],Table2[[#This Row],[Unique]])&gt;1</f>
        <v>0</v>
      </c>
      <c r="S1937" s="260">
        <f>IF(Table2[[#This Row],[Status ]]="Solved",1,0)</f>
        <v>1</v>
      </c>
      <c r="T1937" s="260">
        <f>IF(Table2[[#This Row],[Status ]]="ongoing",1,0)</f>
        <v>0</v>
      </c>
    </row>
    <row r="1938" spans="1:20" x14ac:dyDescent="0.25">
      <c r="A1938" s="263">
        <v>5016965461</v>
      </c>
      <c r="B1938" s="272" t="str">
        <f>_xlfn.XLOOKUP(Table2[[#This Row],[K&amp;N REF ]],CAT_Details[Tracking Number],CAT_Details[S Ref],,0)</f>
        <v>20250806-S-70155</v>
      </c>
      <c r="C1938" s="273">
        <f>_xlfn.XLOOKUP(Table2[[#This Row],[K&amp;N REF ]],CAT_Details[Tracking Number],CAT_Details[TO Ref],,0)</f>
        <v>20250801774826</v>
      </c>
      <c r="D1938" s="273" t="str">
        <f>_xlfn.XLOOKUP(Table2[[#This Row],[K&amp;N REF ]],CAT_Details[Tracking Number],CAT_Details[Pickup Customer Name],,0)</f>
        <v>HYDAC TECHNOLOGY GMBH</v>
      </c>
      <c r="E1938" s="274" t="str">
        <f>_xlfn.XLOOKUP(Table2[[#This Row],[K&amp;N REF ]],CAT_Details[Tracking Number],CAT_Details[Delivery Country Code],,0)</f>
        <v>GB</v>
      </c>
      <c r="F1938" s="274" t="str">
        <f>_xlfn.XLOOKUP(Table2[[#This Row],[TO Ref]],CAT_Details[TO Ref],CAT_Details[Loc],,0)</f>
        <v>U2-L5</v>
      </c>
      <c r="G1938" s="260" t="s">
        <v>34</v>
      </c>
      <c r="H1938" s="260" t="s">
        <v>179</v>
      </c>
      <c r="I1938" s="281">
        <v>45882</v>
      </c>
      <c r="J1938" s="260" t="s">
        <v>26</v>
      </c>
      <c r="K1938" s="260" t="s">
        <v>32</v>
      </c>
      <c r="L1938" s="281">
        <v>45882</v>
      </c>
      <c r="M1938" s="260" t="str">
        <f>IF(Table2[[#This Row],[Resolve Date]]="","ONGOING","SOLVED")</f>
        <v>SOLVED</v>
      </c>
      <c r="N1938" s="261"/>
      <c r="O1938" s="260" t="str">
        <f>Table2[[#This Row],[K&amp;N REF ]]&amp;Table2[[#This Row],[Issue type ]]</f>
        <v xml:space="preserve">5016965461NOT SCANNABLE </v>
      </c>
      <c r="P1938" s="260">
        <f>YEAR(Table2[[#This Row],[Date ]])</f>
        <v>2025</v>
      </c>
      <c r="Q1938" s="260" t="str">
        <f>VLOOKUP(MONTH(Table2[[#This Row],[Date ]]),Months,2,0)</f>
        <v>August</v>
      </c>
      <c r="R1938" s="260" t="b">
        <f>COUNTIFS(Table2[Unique],Table2[[#This Row],[Unique]])&gt;1</f>
        <v>0</v>
      </c>
      <c r="S1938" s="260">
        <f>IF(Table2[[#This Row],[Status ]]="Solved",1,0)</f>
        <v>1</v>
      </c>
      <c r="T1938" s="260">
        <f>IF(Table2[[#This Row],[Status ]]="ongoing",1,0)</f>
        <v>0</v>
      </c>
    </row>
    <row r="1939" spans="1:20" x14ac:dyDescent="0.25">
      <c r="A1939" s="263">
        <v>5016965501</v>
      </c>
      <c r="B1939" s="272" t="str">
        <f>_xlfn.XLOOKUP(Table2[[#This Row],[K&amp;N REF ]],CAT_Details[Tracking Number],CAT_Details[S Ref],,0)</f>
        <v>20250807-S-70144</v>
      </c>
      <c r="C1939" s="273">
        <f>_xlfn.XLOOKUP(Table2[[#This Row],[K&amp;N REF ]],CAT_Details[Tracking Number],CAT_Details[TO Ref],,0)</f>
        <v>20250807777819</v>
      </c>
      <c r="D1939" s="273" t="str">
        <f>_xlfn.XLOOKUP(Table2[[#This Row],[K&amp;N REF ]],CAT_Details[Tracking Number],CAT_Details[Pickup Customer Name],,0)</f>
        <v>DANFOSS POWER SOLUTIONS  C/O HERBER</v>
      </c>
      <c r="E1939" s="274" t="str">
        <f>_xlfn.XLOOKUP(Table2[[#This Row],[K&amp;N REF ]],CAT_Details[Tracking Number],CAT_Details[Delivery Country Code],,0)</f>
        <v>GB</v>
      </c>
      <c r="F1939" s="274">
        <f>_xlfn.XLOOKUP(Table2[[#This Row],[TO Ref]],CAT_Details[TO Ref],CAT_Details[Loc],,0)</f>
        <v>3402</v>
      </c>
      <c r="G1939" s="260" t="s">
        <v>34</v>
      </c>
      <c r="H1939" s="260" t="s">
        <v>35</v>
      </c>
      <c r="I1939" s="281">
        <v>45882</v>
      </c>
      <c r="J1939" s="260" t="s">
        <v>26</v>
      </c>
      <c r="K1939" s="260" t="s">
        <v>32</v>
      </c>
      <c r="L1939" s="281">
        <v>45882</v>
      </c>
      <c r="M1939" s="260" t="str">
        <f>IF(Table2[[#This Row],[Resolve Date]]="","ONGOING","SOLVED")</f>
        <v>SOLVED</v>
      </c>
      <c r="N1939" s="261"/>
      <c r="O1939" s="260" t="str">
        <f>Table2[[#This Row],[K&amp;N REF ]]&amp;Table2[[#This Row],[Issue type ]]</f>
        <v>5016965501NO LABELS</v>
      </c>
      <c r="P1939" s="260">
        <f>YEAR(Table2[[#This Row],[Date ]])</f>
        <v>2025</v>
      </c>
      <c r="Q1939" s="260" t="str">
        <f>VLOOKUP(MONTH(Table2[[#This Row],[Date ]]),Months,2,0)</f>
        <v>August</v>
      </c>
      <c r="R1939" s="260" t="b">
        <f>COUNTIFS(Table2[Unique],Table2[[#This Row],[Unique]])&gt;1</f>
        <v>0</v>
      </c>
      <c r="S1939" s="260">
        <f>IF(Table2[[#This Row],[Status ]]="Solved",1,0)</f>
        <v>1</v>
      </c>
      <c r="T1939" s="260">
        <f>IF(Table2[[#This Row],[Status ]]="ongoing",1,0)</f>
        <v>0</v>
      </c>
    </row>
    <row r="1940" spans="1:20" x14ac:dyDescent="0.25">
      <c r="A1940" s="263">
        <v>5016965692</v>
      </c>
      <c r="B1940" s="272" t="str">
        <f>_xlfn.XLOOKUP(Table2[[#This Row],[K&amp;N REF ]],CAT_Details[Tracking Number],CAT_Details[S Ref],,0)</f>
        <v>20250805-S-70295</v>
      </c>
      <c r="C1940" s="273">
        <f>_xlfn.XLOOKUP(Table2[[#This Row],[K&amp;N REF ]],CAT_Details[Tracking Number],CAT_Details[TO Ref],,0)</f>
        <v>20250805776668</v>
      </c>
      <c r="D1940" s="273" t="str">
        <f>_xlfn.XLOOKUP(Table2[[#This Row],[K&amp;N REF ]],CAT_Details[Tracking Number],CAT_Details[Pickup Customer Name],,0)</f>
        <v>Denso Magyarorszag Kft</v>
      </c>
      <c r="E1940" s="274" t="str">
        <f>_xlfn.XLOOKUP(Table2[[#This Row],[K&amp;N REF ]],CAT_Details[Tracking Number],CAT_Details[Delivery Country Code],,0)</f>
        <v>GB</v>
      </c>
      <c r="F1940" s="274" t="str">
        <f>_xlfn.XLOOKUP(Table2[[#This Row],[TO Ref]],CAT_Details[TO Ref],CAT_Details[Loc],,0)</f>
        <v>DX01-L5</v>
      </c>
      <c r="G1940" s="260" t="s">
        <v>44</v>
      </c>
      <c r="H1940" s="260" t="s">
        <v>35</v>
      </c>
      <c r="I1940" s="281">
        <v>45882</v>
      </c>
      <c r="J1940" s="260" t="s">
        <v>26</v>
      </c>
      <c r="K1940" s="260" t="s">
        <v>32</v>
      </c>
      <c r="L1940" s="281">
        <v>45882</v>
      </c>
      <c r="M1940" s="260" t="str">
        <f>IF(Table2[[#This Row],[Resolve Date]]="","ONGOING","SOLVED")</f>
        <v>SOLVED</v>
      </c>
      <c r="N1940" s="261"/>
      <c r="O1940" s="260" t="str">
        <f>Table2[[#This Row],[K&amp;N REF ]]&amp;Table2[[#This Row],[Issue type ]]</f>
        <v>5016965692NO LABELS</v>
      </c>
      <c r="P1940" s="260">
        <f>YEAR(Table2[[#This Row],[Date ]])</f>
        <v>2025</v>
      </c>
      <c r="Q1940" s="260" t="str">
        <f>VLOOKUP(MONTH(Table2[[#This Row],[Date ]]),Months,2,0)</f>
        <v>August</v>
      </c>
      <c r="R1940" s="260" t="b">
        <f>COUNTIFS(Table2[Unique],Table2[[#This Row],[Unique]])&gt;1</f>
        <v>0</v>
      </c>
      <c r="S1940" s="260">
        <f>IF(Table2[[#This Row],[Status ]]="Solved",1,0)</f>
        <v>1</v>
      </c>
      <c r="T1940" s="260">
        <f>IF(Table2[[#This Row],[Status ]]="ongoing",1,0)</f>
        <v>0</v>
      </c>
    </row>
    <row r="1941" spans="1:20" x14ac:dyDescent="0.25">
      <c r="A1941" s="263">
        <v>5016940740</v>
      </c>
      <c r="B1941" s="272" t="str">
        <f>_xlfn.XLOOKUP(Table2[[#This Row],[K&amp;N REF ]],CAT_Details[Tracking Number],CAT_Details[S Ref],,0)</f>
        <v>20250805-S-70287</v>
      </c>
      <c r="C1941" s="273">
        <f>_xlfn.XLOOKUP(Table2[[#This Row],[K&amp;N REF ]],CAT_Details[Tracking Number],CAT_Details[TO Ref],,0)</f>
        <v>20250805776103</v>
      </c>
      <c r="D1941" s="273" t="str">
        <f>_xlfn.XLOOKUP(Table2[[#This Row],[K&amp;N REF ]],CAT_Details[Tracking Number],CAT_Details[Pickup Customer Name],,0)</f>
        <v>Standard Motor Product Poland ( SMP Poland)</v>
      </c>
      <c r="E1941" s="274" t="str">
        <f>_xlfn.XLOOKUP(Table2[[#This Row],[K&amp;N REF ]],CAT_Details[Tracking Number],CAT_Details[Delivery Country Code],,0)</f>
        <v>GB</v>
      </c>
      <c r="F1941" s="274" t="str">
        <f>_xlfn.XLOOKUP(Table2[[#This Row],[TO Ref]],CAT_Details[TO Ref],CAT_Details[Loc],,0)</f>
        <v>DX01-L5</v>
      </c>
      <c r="G1941" s="260" t="s">
        <v>221</v>
      </c>
      <c r="H1941" s="260" t="s">
        <v>179</v>
      </c>
      <c r="I1941" s="281">
        <v>45882</v>
      </c>
      <c r="J1941" s="260" t="s">
        <v>26</v>
      </c>
      <c r="K1941" s="260" t="s">
        <v>32</v>
      </c>
      <c r="L1941" s="281">
        <v>45882</v>
      </c>
      <c r="M1941" s="260" t="str">
        <f>IF(Table2[[#This Row],[Resolve Date]]="","ONGOING","SOLVED")</f>
        <v>SOLVED</v>
      </c>
      <c r="N1941" s="261"/>
      <c r="O1941" s="260" t="str">
        <f>Table2[[#This Row],[K&amp;N REF ]]&amp;Table2[[#This Row],[Issue type ]]</f>
        <v xml:space="preserve">5016940740NOT SCANNABLE </v>
      </c>
      <c r="P1941" s="260">
        <f>YEAR(Table2[[#This Row],[Date ]])</f>
        <v>2025</v>
      </c>
      <c r="Q1941" s="260" t="str">
        <f>VLOOKUP(MONTH(Table2[[#This Row],[Date ]]),Months,2,0)</f>
        <v>August</v>
      </c>
      <c r="R1941" s="260" t="b">
        <f>COUNTIFS(Table2[Unique],Table2[[#This Row],[Unique]])&gt;1</f>
        <v>0</v>
      </c>
      <c r="S1941" s="260">
        <f>IF(Table2[[#This Row],[Status ]]="Solved",1,0)</f>
        <v>1</v>
      </c>
      <c r="T1941" s="260">
        <f>IF(Table2[[#This Row],[Status ]]="ongoing",1,0)</f>
        <v>0</v>
      </c>
    </row>
    <row r="1942" spans="1:20" x14ac:dyDescent="0.25">
      <c r="A1942" s="263">
        <v>5016952598</v>
      </c>
      <c r="B1942" s="272" t="str">
        <f>_xlfn.XLOOKUP(Table2[[#This Row],[K&amp;N REF ]],CAT_Details[Tracking Number],CAT_Details[S Ref],,0)</f>
        <v>20250805-S-70299</v>
      </c>
      <c r="C1942" s="273">
        <f>_xlfn.XLOOKUP(Table2[[#This Row],[K&amp;N REF ]],CAT_Details[Tracking Number],CAT_Details[TO Ref],,0)</f>
        <v>20250805776335</v>
      </c>
      <c r="D1942" s="273" t="str">
        <f>_xlfn.XLOOKUP(Table2[[#This Row],[K&amp;N REF ]],CAT_Details[Tracking Number],CAT_Details[Pickup Customer Name],,0)</f>
        <v>Valeo Auto-Electric Magyarorszag Kft.</v>
      </c>
      <c r="E1942" s="274" t="str">
        <f>_xlfn.XLOOKUP(Table2[[#This Row],[K&amp;N REF ]],CAT_Details[Tracking Number],CAT_Details[Delivery Country Code],,0)</f>
        <v>GB</v>
      </c>
      <c r="F1942" s="274" t="str">
        <f>_xlfn.XLOOKUP(Table2[[#This Row],[TO Ref]],CAT_Details[TO Ref],CAT_Details[Loc],,0)</f>
        <v>U2-L5</v>
      </c>
      <c r="G1942" s="260" t="s">
        <v>44</v>
      </c>
      <c r="H1942" s="260" t="s">
        <v>35</v>
      </c>
      <c r="I1942" s="281">
        <v>45882</v>
      </c>
      <c r="J1942" s="260" t="s">
        <v>26</v>
      </c>
      <c r="K1942" s="260" t="s">
        <v>32</v>
      </c>
      <c r="L1942" s="281">
        <v>45882</v>
      </c>
      <c r="M1942" s="260" t="str">
        <f>IF(Table2[[#This Row],[Resolve Date]]="","ONGOING","SOLVED")</f>
        <v>SOLVED</v>
      </c>
      <c r="N1942" s="261"/>
      <c r="O1942" s="260" t="str">
        <f>Table2[[#This Row],[K&amp;N REF ]]&amp;Table2[[#This Row],[Issue type ]]</f>
        <v>5016952598NO LABELS</v>
      </c>
      <c r="P1942" s="260">
        <f>YEAR(Table2[[#This Row],[Date ]])</f>
        <v>2025</v>
      </c>
      <c r="Q1942" s="260" t="str">
        <f>VLOOKUP(MONTH(Table2[[#This Row],[Date ]]),Months,2,0)</f>
        <v>August</v>
      </c>
      <c r="R1942" s="260" t="b">
        <f>COUNTIFS(Table2[Unique],Table2[[#This Row],[Unique]])&gt;1</f>
        <v>0</v>
      </c>
      <c r="S1942" s="260">
        <f>IF(Table2[[#This Row],[Status ]]="Solved",1,0)</f>
        <v>1</v>
      </c>
      <c r="T1942" s="260">
        <f>IF(Table2[[#This Row],[Status ]]="ongoing",1,0)</f>
        <v>0</v>
      </c>
    </row>
    <row r="1943" spans="1:20" x14ac:dyDescent="0.25">
      <c r="A1943" s="263">
        <v>5016952599</v>
      </c>
      <c r="B1943" s="272" t="str">
        <f>_xlfn.XLOOKUP(Table2[[#This Row],[K&amp;N REF ]],CAT_Details[Tracking Number],CAT_Details[S Ref],,0)</f>
        <v>20250805-S-70299</v>
      </c>
      <c r="C1943" s="273">
        <f>_xlfn.XLOOKUP(Table2[[#This Row],[K&amp;N REF ]],CAT_Details[Tracking Number],CAT_Details[TO Ref],,0)</f>
        <v>20250805776336</v>
      </c>
      <c r="D1943" s="273" t="str">
        <f>_xlfn.XLOOKUP(Table2[[#This Row],[K&amp;N REF ]],CAT_Details[Tracking Number],CAT_Details[Pickup Customer Name],,0)</f>
        <v>Valeo Auto-Electric Magyarorszag Kft.</v>
      </c>
      <c r="E1943" s="274" t="str">
        <f>_xlfn.XLOOKUP(Table2[[#This Row],[K&amp;N REF ]],CAT_Details[Tracking Number],CAT_Details[Delivery Country Code],,0)</f>
        <v>GB</v>
      </c>
      <c r="F1943" s="274">
        <f>_xlfn.XLOOKUP(Table2[[#This Row],[TO Ref]],CAT_Details[TO Ref],CAT_Details[Loc],,0)</f>
        <v>3402</v>
      </c>
      <c r="G1943" s="260" t="s">
        <v>44</v>
      </c>
      <c r="H1943" s="260" t="s">
        <v>35</v>
      </c>
      <c r="I1943" s="281">
        <v>45882</v>
      </c>
      <c r="J1943" s="260" t="s">
        <v>26</v>
      </c>
      <c r="K1943" s="260" t="s">
        <v>32</v>
      </c>
      <c r="L1943" s="281">
        <v>45882</v>
      </c>
      <c r="M1943" s="260" t="str">
        <f>IF(Table2[[#This Row],[Resolve Date]]="","ONGOING","SOLVED")</f>
        <v>SOLVED</v>
      </c>
      <c r="N1943" s="261"/>
      <c r="O1943" s="260" t="str">
        <f>Table2[[#This Row],[K&amp;N REF ]]&amp;Table2[[#This Row],[Issue type ]]</f>
        <v>5016952599NO LABELS</v>
      </c>
      <c r="P1943" s="260">
        <f>YEAR(Table2[[#This Row],[Date ]])</f>
        <v>2025</v>
      </c>
      <c r="Q1943" s="260" t="str">
        <f>VLOOKUP(MONTH(Table2[[#This Row],[Date ]]),Months,2,0)</f>
        <v>August</v>
      </c>
      <c r="R1943" s="260" t="b">
        <f>COUNTIFS(Table2[Unique],Table2[[#This Row],[Unique]])&gt;1</f>
        <v>0</v>
      </c>
      <c r="S1943" s="260">
        <f>IF(Table2[[#This Row],[Status ]]="Solved",1,0)</f>
        <v>1</v>
      </c>
      <c r="T1943" s="260">
        <f>IF(Table2[[#This Row],[Status ]]="ongoing",1,0)</f>
        <v>0</v>
      </c>
    </row>
    <row r="1944" spans="1:20" x14ac:dyDescent="0.25">
      <c r="A1944" s="263">
        <v>5016952542</v>
      </c>
      <c r="B1944" s="272" t="str">
        <f>_xlfn.XLOOKUP(Table2[[#This Row],[K&amp;N REF ]],CAT_Details[Tracking Number],CAT_Details[S Ref],,0)</f>
        <v>20250805-S-70225</v>
      </c>
      <c r="C1944" s="273">
        <f>_xlfn.XLOOKUP(Table2[[#This Row],[K&amp;N REF ]],CAT_Details[Tracking Number],CAT_Details[TO Ref],,0)</f>
        <v>20250805776150</v>
      </c>
      <c r="D1944" s="273" t="str">
        <f>_xlfn.XLOOKUP(Table2[[#This Row],[K&amp;N REF ]],CAT_Details[Tracking Number],CAT_Details[Pickup Customer Name],,0)</f>
        <v>TIMKEN EUROPE</v>
      </c>
      <c r="E1944" s="274" t="str">
        <f>_xlfn.XLOOKUP(Table2[[#This Row],[K&amp;N REF ]],CAT_Details[Tracking Number],CAT_Details[Delivery Country Code],,0)</f>
        <v>GB</v>
      </c>
      <c r="F1944" s="274" t="str">
        <f>_xlfn.XLOOKUP(Table2[[#This Row],[TO Ref]],CAT_Details[TO Ref],CAT_Details[Loc],,0)</f>
        <v>DK-BM01</v>
      </c>
      <c r="G1944" s="260" t="s">
        <v>36</v>
      </c>
      <c r="H1944" s="260" t="s">
        <v>35</v>
      </c>
      <c r="I1944" s="281">
        <v>45882</v>
      </c>
      <c r="J1944" s="260" t="s">
        <v>26</v>
      </c>
      <c r="K1944" s="260" t="s">
        <v>32</v>
      </c>
      <c r="L1944" s="281">
        <v>45882</v>
      </c>
      <c r="M1944" s="260" t="str">
        <f>IF(Table2[[#This Row],[Resolve Date]]="","ONGOING","SOLVED")</f>
        <v>SOLVED</v>
      </c>
      <c r="N1944" s="261"/>
      <c r="O1944" s="260" t="str">
        <f>Table2[[#This Row],[K&amp;N REF ]]&amp;Table2[[#This Row],[Issue type ]]</f>
        <v>5016952542NO LABELS</v>
      </c>
      <c r="P1944" s="260">
        <f>YEAR(Table2[[#This Row],[Date ]])</f>
        <v>2025</v>
      </c>
      <c r="Q1944" s="260" t="str">
        <f>VLOOKUP(MONTH(Table2[[#This Row],[Date ]]),Months,2,0)</f>
        <v>August</v>
      </c>
      <c r="R1944" s="260" t="b">
        <f>COUNTIFS(Table2[Unique],Table2[[#This Row],[Unique]])&gt;1</f>
        <v>0</v>
      </c>
      <c r="S1944" s="260">
        <f>IF(Table2[[#This Row],[Status ]]="Solved",1,0)</f>
        <v>1</v>
      </c>
      <c r="T1944" s="260">
        <f>IF(Table2[[#This Row],[Status ]]="ongoing",1,0)</f>
        <v>0</v>
      </c>
    </row>
    <row r="1945" spans="1:20" x14ac:dyDescent="0.25">
      <c r="A1945" s="263">
        <v>5016978271</v>
      </c>
      <c r="B1945" s="272" t="str">
        <f>_xlfn.XLOOKUP(Table2[[#This Row],[K&amp;N REF ]],CAT_Details[Tracking Number],CAT_Details[S Ref],,0)</f>
        <v>20250808-S-70297</v>
      </c>
      <c r="C1945" s="273">
        <f>_xlfn.XLOOKUP(Table2[[#This Row],[K&amp;N REF ]],CAT_Details[Tracking Number],CAT_Details[TO Ref],,0)</f>
        <v>20250807777943</v>
      </c>
      <c r="D1945" s="273" t="str">
        <f>_xlfn.XLOOKUP(Table2[[#This Row],[K&amp;N REF ]],CAT_Details[Tracking Number],CAT_Details[Pickup Customer Name],,0)</f>
        <v>YAMASHIN EUROPE BRUSSELS BVBA</v>
      </c>
      <c r="E1945" s="274" t="str">
        <f>_xlfn.XLOOKUP(Table2[[#This Row],[K&amp;N REF ]],CAT_Details[Tracking Number],CAT_Details[Delivery Country Code],,0)</f>
        <v>FR</v>
      </c>
      <c r="F1945" s="274">
        <f>_xlfn.XLOOKUP(Table2[[#This Row],[TO Ref]],CAT_Details[TO Ref],CAT_Details[Loc],,0)</f>
        <v>3705</v>
      </c>
      <c r="G1945" s="260" t="s">
        <v>24</v>
      </c>
      <c r="H1945" s="260" t="s">
        <v>49</v>
      </c>
      <c r="I1945" s="281">
        <v>45882</v>
      </c>
      <c r="J1945" s="260" t="s">
        <v>26</v>
      </c>
      <c r="K1945" s="260" t="s">
        <v>32</v>
      </c>
      <c r="L1945" s="281">
        <v>45882</v>
      </c>
      <c r="M1945" s="260" t="str">
        <f>IF(Table2[[#This Row],[Resolve Date]]="","ONGOING","SOLVED")</f>
        <v>SOLVED</v>
      </c>
      <c r="N1945" s="261"/>
      <c r="O1945" s="260" t="str">
        <f>Table2[[#This Row],[K&amp;N REF ]]&amp;Table2[[#This Row],[Issue type ]]</f>
        <v>5016978271XX LABELS</v>
      </c>
      <c r="P1945" s="260">
        <f>YEAR(Table2[[#This Row],[Date ]])</f>
        <v>2025</v>
      </c>
      <c r="Q1945" s="260" t="str">
        <f>VLOOKUP(MONTH(Table2[[#This Row],[Date ]]),Months,2,0)</f>
        <v>August</v>
      </c>
      <c r="R1945" s="260" t="b">
        <f>COUNTIFS(Table2[Unique],Table2[[#This Row],[Unique]])&gt;1</f>
        <v>0</v>
      </c>
      <c r="S1945" s="260">
        <f>IF(Table2[[#This Row],[Status ]]="Solved",1,0)</f>
        <v>1</v>
      </c>
      <c r="T1945" s="260">
        <f>IF(Table2[[#This Row],[Status ]]="ongoing",1,0)</f>
        <v>0</v>
      </c>
    </row>
    <row r="1946" spans="1:20" x14ac:dyDescent="0.25">
      <c r="A1946" s="263">
        <v>5016977948</v>
      </c>
      <c r="B1946" s="272" t="str">
        <f>_xlfn.XLOOKUP(Table2[[#This Row],[K&amp;N REF ]],CAT_Details[Tracking Number],CAT_Details[S Ref],,0)</f>
        <v>20250807-S-70281</v>
      </c>
      <c r="C1946" s="273">
        <f>_xlfn.XLOOKUP(Table2[[#This Row],[K&amp;N REF ]],CAT_Details[Tracking Number],CAT_Details[TO Ref],,0)</f>
        <v>20250807778054</v>
      </c>
      <c r="D1946" s="273" t="str">
        <f>_xlfn.XLOOKUP(Table2[[#This Row],[K&amp;N REF ]],CAT_Details[Tracking Number],CAT_Details[Pickup Customer Name],,0)</f>
        <v>Denso Europe B.V.</v>
      </c>
      <c r="E1946" s="274" t="str">
        <f>_xlfn.XLOOKUP(Table2[[#This Row],[K&amp;N REF ]],CAT_Details[Tracking Number],CAT_Details[Delivery Country Code],,0)</f>
        <v>FR</v>
      </c>
      <c r="F1946" s="274">
        <f>_xlfn.XLOOKUP(Table2[[#This Row],[TO Ref]],CAT_Details[TO Ref],CAT_Details[Loc],,0)</f>
        <v>3705</v>
      </c>
      <c r="G1946" s="260" t="s">
        <v>24</v>
      </c>
      <c r="H1946" s="260" t="s">
        <v>35</v>
      </c>
      <c r="I1946" s="281">
        <v>45882</v>
      </c>
      <c r="J1946" s="260" t="s">
        <v>26</v>
      </c>
      <c r="K1946" s="260" t="s">
        <v>32</v>
      </c>
      <c r="L1946" s="281">
        <v>45882</v>
      </c>
      <c r="M1946" s="260" t="str">
        <f>IF(Table2[[#This Row],[Resolve Date]]="","ONGOING","SOLVED")</f>
        <v>SOLVED</v>
      </c>
      <c r="N1946" s="261"/>
      <c r="O1946" s="260" t="str">
        <f>Table2[[#This Row],[K&amp;N REF ]]&amp;Table2[[#This Row],[Issue type ]]</f>
        <v>5016977948NO LABELS</v>
      </c>
      <c r="P1946" s="260">
        <f>YEAR(Table2[[#This Row],[Date ]])</f>
        <v>2025</v>
      </c>
      <c r="Q1946" s="260" t="str">
        <f>VLOOKUP(MONTH(Table2[[#This Row],[Date ]]),Months,2,0)</f>
        <v>August</v>
      </c>
      <c r="R1946" s="260" t="b">
        <f>COUNTIFS(Table2[Unique],Table2[[#This Row],[Unique]])&gt;1</f>
        <v>0</v>
      </c>
      <c r="S1946" s="260">
        <f>IF(Table2[[#This Row],[Status ]]="Solved",1,0)</f>
        <v>1</v>
      </c>
      <c r="T1946" s="260">
        <f>IF(Table2[[#This Row],[Status ]]="ongoing",1,0)</f>
        <v>0</v>
      </c>
    </row>
    <row r="1947" spans="1:20" x14ac:dyDescent="0.25">
      <c r="A1947" s="263">
        <v>5016940681</v>
      </c>
      <c r="B1947" s="272" t="str">
        <f>_xlfn.XLOOKUP(Table2[[#This Row],[K&amp;N REF ]],CAT_Details[Tracking Number],CAT_Details[S Ref],,0)</f>
        <v>20250805-S-70228</v>
      </c>
      <c r="C1947" s="273">
        <f>_xlfn.XLOOKUP(Table2[[#This Row],[K&amp;N REF ]],CAT_Details[Tracking Number],CAT_Details[TO Ref],,0)</f>
        <v>20250805776333</v>
      </c>
      <c r="D1947" s="273" t="str">
        <f>_xlfn.XLOOKUP(Table2[[#This Row],[K&amp;N REF ]],CAT_Details[Tracking Number],CAT_Details[Pickup Customer Name],,0)</f>
        <v>SK WELLMAN SRL</v>
      </c>
      <c r="E1947" s="274" t="str">
        <f>_xlfn.XLOOKUP(Table2[[#This Row],[K&amp;N REF ]],CAT_Details[Tracking Number],CAT_Details[Delivery Country Code],,0)</f>
        <v>GB</v>
      </c>
      <c r="F1947" s="274" t="str">
        <f>_xlfn.XLOOKUP(Table2[[#This Row],[TO Ref]],CAT_Details[TO Ref],CAT_Details[Loc],,0)</f>
        <v>DK-BM01</v>
      </c>
      <c r="G1947" s="260" t="s">
        <v>24</v>
      </c>
      <c r="H1947" s="260" t="s">
        <v>49</v>
      </c>
      <c r="I1947" s="281">
        <v>45882</v>
      </c>
      <c r="J1947" s="260" t="s">
        <v>26</v>
      </c>
      <c r="K1947" s="260" t="s">
        <v>32</v>
      </c>
      <c r="L1947" s="281">
        <v>45882</v>
      </c>
      <c r="M1947" s="260" t="str">
        <f>IF(Table2[[#This Row],[Resolve Date]]="","ONGOING","SOLVED")</f>
        <v>SOLVED</v>
      </c>
      <c r="N1947" s="261"/>
      <c r="O1947" s="260" t="str">
        <f>Table2[[#This Row],[K&amp;N REF ]]&amp;Table2[[#This Row],[Issue type ]]</f>
        <v>5016940681XX LABELS</v>
      </c>
      <c r="P1947" s="260">
        <f>YEAR(Table2[[#This Row],[Date ]])</f>
        <v>2025</v>
      </c>
      <c r="Q1947" s="260" t="str">
        <f>VLOOKUP(MONTH(Table2[[#This Row],[Date ]]),Months,2,0)</f>
        <v>August</v>
      </c>
      <c r="R1947" s="260" t="b">
        <f>COUNTIFS(Table2[Unique],Table2[[#This Row],[Unique]])&gt;1</f>
        <v>0</v>
      </c>
      <c r="S1947" s="260">
        <f>IF(Table2[[#This Row],[Status ]]="Solved",1,0)</f>
        <v>1</v>
      </c>
      <c r="T1947" s="260">
        <f>IF(Table2[[#This Row],[Status ]]="ongoing",1,0)</f>
        <v>0</v>
      </c>
    </row>
    <row r="1948" spans="1:20" x14ac:dyDescent="0.25">
      <c r="A1948" s="263">
        <v>5016952729</v>
      </c>
      <c r="B1948" s="272" t="str">
        <f>_xlfn.XLOOKUP(Table2[[#This Row],[K&amp;N REF ]],CAT_Details[Tracking Number],CAT_Details[S Ref],,0)</f>
        <v>20250806-S-70234</v>
      </c>
      <c r="C1948" s="273">
        <f>_xlfn.XLOOKUP(Table2[[#This Row],[K&amp;N REF ]],CAT_Details[Tracking Number],CAT_Details[TO Ref],,0)</f>
        <v>20250806777010</v>
      </c>
      <c r="D1948" s="273" t="str">
        <f>_xlfn.XLOOKUP(Table2[[#This Row],[K&amp;N REF ]],CAT_Details[Tracking Number],CAT_Details[Pickup Customer Name],,0)</f>
        <v>Siap Spa</v>
      </c>
      <c r="E1948" s="274" t="str">
        <f>_xlfn.XLOOKUP(Table2[[#This Row],[K&amp;N REF ]],CAT_Details[Tracking Number],CAT_Details[Delivery Country Code],,0)</f>
        <v>GB</v>
      </c>
      <c r="F1948" s="274" t="str">
        <f>_xlfn.XLOOKUP(Table2[[#This Row],[TO Ref]],CAT_Details[TO Ref],CAT_Details[Loc],,0)</f>
        <v>DK-BM01</v>
      </c>
      <c r="G1948" s="260" t="s">
        <v>24</v>
      </c>
      <c r="H1948" s="260" t="s">
        <v>49</v>
      </c>
      <c r="I1948" s="281">
        <v>45883</v>
      </c>
      <c r="J1948" s="260" t="s">
        <v>26</v>
      </c>
      <c r="K1948" s="260" t="s">
        <v>32</v>
      </c>
      <c r="L1948" s="281">
        <v>45883</v>
      </c>
      <c r="M1948" s="260" t="str">
        <f>IF(Table2[[#This Row],[Resolve Date]]="","ONGOING","SOLVED")</f>
        <v>SOLVED</v>
      </c>
      <c r="N1948" s="261" t="s">
        <v>249</v>
      </c>
      <c r="O1948" s="260" t="str">
        <f>Table2[[#This Row],[K&amp;N REF ]]&amp;Table2[[#This Row],[Issue type ]]</f>
        <v>5016952729XX LABELS</v>
      </c>
      <c r="P1948" s="260">
        <f>YEAR(Table2[[#This Row],[Date ]])</f>
        <v>2025</v>
      </c>
      <c r="Q1948" s="260" t="str">
        <f>VLOOKUP(MONTH(Table2[[#This Row],[Date ]]),Months,2,0)</f>
        <v>August</v>
      </c>
      <c r="R1948" s="260" t="b">
        <f>COUNTIFS(Table2[Unique],Table2[[#This Row],[Unique]])&gt;1</f>
        <v>0</v>
      </c>
      <c r="S1948" s="260">
        <f>IF(Table2[[#This Row],[Status ]]="Solved",1,0)</f>
        <v>1</v>
      </c>
      <c r="T1948" s="260">
        <f>IF(Table2[[#This Row],[Status ]]="ongoing",1,0)</f>
        <v>0</v>
      </c>
    </row>
    <row r="1949" spans="1:20" x14ac:dyDescent="0.25">
      <c r="A1949" s="263">
        <v>5016965803</v>
      </c>
      <c r="B1949" s="272" t="str">
        <f>_xlfn.XLOOKUP(Table2[[#This Row],[K&amp;N REF ]],CAT_Details[Tracking Number],CAT_Details[S Ref],,0)</f>
        <v>20250806-S-70267</v>
      </c>
      <c r="C1949" s="273">
        <f>_xlfn.XLOOKUP(Table2[[#This Row],[K&amp;N REF ]],CAT_Details[Tracking Number],CAT_Details[TO Ref],,0)</f>
        <v>20250806777076</v>
      </c>
      <c r="D1949" s="273" t="str">
        <f>_xlfn.XLOOKUP(Table2[[#This Row],[K&amp;N REF ]],CAT_Details[Tracking Number],CAT_Details[Pickup Customer Name],,0)</f>
        <v>DONALDSON POLSKA SP. Z.O.O</v>
      </c>
      <c r="E1949" s="274" t="str">
        <f>_xlfn.XLOOKUP(Table2[[#This Row],[K&amp;N REF ]],CAT_Details[Tracking Number],CAT_Details[Delivery Country Code],,0)</f>
        <v>GB</v>
      </c>
      <c r="F1949" s="274" t="str">
        <f>_xlfn.XLOOKUP(Table2[[#This Row],[TO Ref]],CAT_Details[TO Ref],CAT_Details[Loc],,0)</f>
        <v>MZ07</v>
      </c>
      <c r="G1949" s="260" t="s">
        <v>221</v>
      </c>
      <c r="H1949" s="260" t="s">
        <v>179</v>
      </c>
      <c r="I1949" s="281">
        <v>45883</v>
      </c>
      <c r="J1949" s="260" t="s">
        <v>26</v>
      </c>
      <c r="K1949" s="260" t="s">
        <v>32</v>
      </c>
      <c r="L1949" s="281">
        <v>45883</v>
      </c>
      <c r="M1949" s="260" t="str">
        <f>IF(Table2[[#This Row],[Resolve Date]]="","ONGOING","SOLVED")</f>
        <v>SOLVED</v>
      </c>
      <c r="N1949" s="261"/>
      <c r="O1949" s="260" t="str">
        <f>Table2[[#This Row],[K&amp;N REF ]]&amp;Table2[[#This Row],[Issue type ]]</f>
        <v xml:space="preserve">5016965803NOT SCANNABLE </v>
      </c>
      <c r="P1949" s="260">
        <f>YEAR(Table2[[#This Row],[Date ]])</f>
        <v>2025</v>
      </c>
      <c r="Q1949" s="260" t="str">
        <f>VLOOKUP(MONTH(Table2[[#This Row],[Date ]]),Months,2,0)</f>
        <v>August</v>
      </c>
      <c r="R1949" s="260" t="b">
        <f>COUNTIFS(Table2[Unique],Table2[[#This Row],[Unique]])&gt;1</f>
        <v>0</v>
      </c>
      <c r="S1949" s="260">
        <f>IF(Table2[[#This Row],[Status ]]="Solved",1,0)</f>
        <v>1</v>
      </c>
      <c r="T1949" s="260">
        <f>IF(Table2[[#This Row],[Status ]]="ongoing",1,0)</f>
        <v>0</v>
      </c>
    </row>
    <row r="1950" spans="1:20" x14ac:dyDescent="0.25">
      <c r="A1950" s="263">
        <v>5016978289</v>
      </c>
      <c r="B1950" s="272" t="str">
        <f>_xlfn.XLOOKUP(Table2[[#This Row],[K&amp;N REF ]],CAT_Details[Tracking Number],CAT_Details[S Ref],,0)</f>
        <v>20250811-S-70053</v>
      </c>
      <c r="C1950" s="273">
        <f>_xlfn.XLOOKUP(Table2[[#This Row],[K&amp;N REF ]],CAT_Details[Tracking Number],CAT_Details[TO Ref],,0)</f>
        <v>20250809779198</v>
      </c>
      <c r="D1950" s="273" t="str">
        <f>_xlfn.XLOOKUP(Table2[[#This Row],[K&amp;N REF ]],CAT_Details[Tracking Number],CAT_Details[Pickup Customer Name],,0)</f>
        <v>MALMAR BV</v>
      </c>
      <c r="E1950" s="274" t="str">
        <f>_xlfn.XLOOKUP(Table2[[#This Row],[K&amp;N REF ]],CAT_Details[Tracking Number],CAT_Details[Delivery Country Code],,0)</f>
        <v>GB</v>
      </c>
      <c r="F1950" s="274" t="str">
        <f>_xlfn.XLOOKUP(Table2[[#This Row],[TO Ref]],CAT_Details[TO Ref],CAT_Details[Loc],,0)</f>
        <v>OYL1</v>
      </c>
      <c r="G1950" s="260" t="s">
        <v>36</v>
      </c>
      <c r="H1950" s="260" t="s">
        <v>35</v>
      </c>
      <c r="I1950" s="281">
        <v>45883</v>
      </c>
      <c r="J1950" s="260" t="s">
        <v>26</v>
      </c>
      <c r="K1950" s="260" t="s">
        <v>32</v>
      </c>
      <c r="L1950" s="281">
        <v>45883</v>
      </c>
      <c r="M1950" s="260" t="str">
        <f>IF(Table2[[#This Row],[Resolve Date]]="","ONGOING","SOLVED")</f>
        <v>SOLVED</v>
      </c>
      <c r="N1950" s="261"/>
      <c r="O1950" s="260" t="str">
        <f>Table2[[#This Row],[K&amp;N REF ]]&amp;Table2[[#This Row],[Issue type ]]</f>
        <v>5016978289NO LABELS</v>
      </c>
      <c r="P1950" s="260">
        <f>YEAR(Table2[[#This Row],[Date ]])</f>
        <v>2025</v>
      </c>
      <c r="Q1950" s="260" t="str">
        <f>VLOOKUP(MONTH(Table2[[#This Row],[Date ]]),Months,2,0)</f>
        <v>August</v>
      </c>
      <c r="R1950" s="260" t="b">
        <f>COUNTIFS(Table2[Unique],Table2[[#This Row],[Unique]])&gt;1</f>
        <v>0</v>
      </c>
      <c r="S1950" s="260">
        <f>IF(Table2[[#This Row],[Status ]]="Solved",1,0)</f>
        <v>1</v>
      </c>
      <c r="T1950" s="260">
        <f>IF(Table2[[#This Row],[Status ]]="ongoing",1,0)</f>
        <v>0</v>
      </c>
    </row>
    <row r="1951" spans="1:20" x14ac:dyDescent="0.25">
      <c r="A1951" s="263">
        <v>5016990272</v>
      </c>
      <c r="B1951" s="272" t="str">
        <f>_xlfn.XLOOKUP(Table2[[#This Row],[K&amp;N REF ]],CAT_Details[Tracking Number],CAT_Details[S Ref],,0)</f>
        <v>20250811-S-70250</v>
      </c>
      <c r="C1951" s="273">
        <f>_xlfn.XLOOKUP(Table2[[#This Row],[K&amp;N REF ]],CAT_Details[Tracking Number],CAT_Details[TO Ref],,0)</f>
        <v>20250811779381</v>
      </c>
      <c r="D1951" s="273" t="str">
        <f>_xlfn.XLOOKUP(Table2[[#This Row],[K&amp;N REF ]],CAT_Details[Tracking Number],CAT_Details[Pickup Customer Name],,0)</f>
        <v>Donaldson Ed</v>
      </c>
      <c r="E1951" s="274" t="str">
        <f>_xlfn.XLOOKUP(Table2[[#This Row],[K&amp;N REF ]],CAT_Details[Tracking Number],CAT_Details[Delivery Country Code],,0)</f>
        <v>GB</v>
      </c>
      <c r="F1951" s="274">
        <f>_xlfn.XLOOKUP(Table2[[#This Row],[TO Ref]],CAT_Details[TO Ref],CAT_Details[Loc],,0)</f>
        <v>3402</v>
      </c>
      <c r="G1951" s="260" t="s">
        <v>36</v>
      </c>
      <c r="H1951" s="260" t="s">
        <v>179</v>
      </c>
      <c r="I1951" s="281">
        <v>45883</v>
      </c>
      <c r="J1951" s="260" t="s">
        <v>26</v>
      </c>
      <c r="K1951" s="260" t="s">
        <v>32</v>
      </c>
      <c r="L1951" s="281">
        <v>45883</v>
      </c>
      <c r="M1951" s="260" t="str">
        <f>IF(Table2[[#This Row],[Resolve Date]]="","ONGOING","SOLVED")</f>
        <v>SOLVED</v>
      </c>
      <c r="N1951" s="261"/>
      <c r="O1951" s="260" t="str">
        <f>Table2[[#This Row],[K&amp;N REF ]]&amp;Table2[[#This Row],[Issue type ]]</f>
        <v xml:space="preserve">5016990272NOT SCANNABLE </v>
      </c>
      <c r="P1951" s="260">
        <f>YEAR(Table2[[#This Row],[Date ]])</f>
        <v>2025</v>
      </c>
      <c r="Q1951" s="260" t="str">
        <f>VLOOKUP(MONTH(Table2[[#This Row],[Date ]]),Months,2,0)</f>
        <v>August</v>
      </c>
      <c r="R1951" s="260" t="b">
        <f>COUNTIFS(Table2[Unique],Table2[[#This Row],[Unique]])&gt;1</f>
        <v>0</v>
      </c>
      <c r="S1951" s="260">
        <f>IF(Table2[[#This Row],[Status ]]="Solved",1,0)</f>
        <v>1</v>
      </c>
      <c r="T1951" s="260">
        <f>IF(Table2[[#This Row],[Status ]]="ongoing",1,0)</f>
        <v>0</v>
      </c>
    </row>
    <row r="1952" spans="1:20" x14ac:dyDescent="0.25">
      <c r="A1952" s="263">
        <v>5016978176</v>
      </c>
      <c r="B1952" s="272" t="str">
        <f>_xlfn.XLOOKUP(Table2[[#This Row],[K&amp;N REF ]],CAT_Details[Tracking Number],CAT_Details[S Ref],,0)</f>
        <v>20250808-S-70370</v>
      </c>
      <c r="C1952" s="273">
        <f>_xlfn.XLOOKUP(Table2[[#This Row],[K&amp;N REF ]],CAT_Details[Tracking Number],CAT_Details[TO Ref],,0)</f>
        <v>20250808779034</v>
      </c>
      <c r="D1952" s="273" t="str">
        <f>_xlfn.XLOOKUP(Table2[[#This Row],[K&amp;N REF ]],CAT_Details[Tracking Number],CAT_Details[Pickup Customer Name],,0)</f>
        <v>HYDAC SERVICE GMBH</v>
      </c>
      <c r="E1952" s="274" t="str">
        <f>_xlfn.XLOOKUP(Table2[[#This Row],[K&amp;N REF ]],CAT_Details[Tracking Number],CAT_Details[Delivery Country Code],,0)</f>
        <v>GB</v>
      </c>
      <c r="F1952" s="274" t="str">
        <f>_xlfn.XLOOKUP(Table2[[#This Row],[TO Ref]],CAT_Details[TO Ref],CAT_Details[Loc],,0)</f>
        <v>U2-L5</v>
      </c>
      <c r="G1952" s="260" t="s">
        <v>34</v>
      </c>
      <c r="H1952" s="260" t="s">
        <v>179</v>
      </c>
      <c r="I1952" s="281">
        <v>45883</v>
      </c>
      <c r="J1952" s="260" t="s">
        <v>26</v>
      </c>
      <c r="K1952" s="260" t="s">
        <v>32</v>
      </c>
      <c r="L1952" s="281">
        <v>45883</v>
      </c>
      <c r="M1952" s="260" t="str">
        <f>IF(Table2[[#This Row],[Resolve Date]]="","ONGOING","SOLVED")</f>
        <v>SOLVED</v>
      </c>
      <c r="N1952" s="261"/>
      <c r="O1952" s="260" t="str">
        <f>Table2[[#This Row],[K&amp;N REF ]]&amp;Table2[[#This Row],[Issue type ]]</f>
        <v xml:space="preserve">5016978176NOT SCANNABLE </v>
      </c>
      <c r="P1952" s="260">
        <f>YEAR(Table2[[#This Row],[Date ]])</f>
        <v>2025</v>
      </c>
      <c r="Q1952" s="260" t="str">
        <f>VLOOKUP(MONTH(Table2[[#This Row],[Date ]]),Months,2,0)</f>
        <v>August</v>
      </c>
      <c r="R1952" s="260" t="b">
        <f>COUNTIFS(Table2[Unique],Table2[[#This Row],[Unique]])&gt;1</f>
        <v>0</v>
      </c>
      <c r="S1952" s="260">
        <f>IF(Table2[[#This Row],[Status ]]="Solved",1,0)</f>
        <v>1</v>
      </c>
      <c r="T1952" s="260">
        <f>IF(Table2[[#This Row],[Status ]]="ongoing",1,0)</f>
        <v>0</v>
      </c>
    </row>
    <row r="1953" spans="1:20" x14ac:dyDescent="0.25">
      <c r="A1953" s="263">
        <v>5016965671</v>
      </c>
      <c r="B1953" s="272" t="str">
        <f>_xlfn.XLOOKUP(Table2[[#This Row],[K&amp;N REF ]],CAT_Details[Tracking Number],CAT_Details[S Ref],,0)</f>
        <v>20250806-S-70165</v>
      </c>
      <c r="C1953" s="273">
        <f>_xlfn.XLOOKUP(Table2[[#This Row],[K&amp;N REF ]],CAT_Details[Tracking Number],CAT_Details[TO Ref],,0)</f>
        <v>20250801775108</v>
      </c>
      <c r="D1953" s="273" t="str">
        <f>_xlfn.XLOOKUP(Table2[[#This Row],[K&amp;N REF ]],CAT_Details[Tracking Number],CAT_Details[Pickup Customer Name],,0)</f>
        <v>HYDAC SERVICE GMBH</v>
      </c>
      <c r="E1953" s="274" t="str">
        <f>_xlfn.XLOOKUP(Table2[[#This Row],[K&amp;N REF ]],CAT_Details[Tracking Number],CAT_Details[Delivery Country Code],,0)</f>
        <v>GB</v>
      </c>
      <c r="F1953" s="274" t="str">
        <f>_xlfn.XLOOKUP(Table2[[#This Row],[TO Ref]],CAT_Details[TO Ref],CAT_Details[Loc],,0)</f>
        <v>U2-L5</v>
      </c>
      <c r="G1953" s="260" t="s">
        <v>34</v>
      </c>
      <c r="H1953" s="260" t="s">
        <v>179</v>
      </c>
      <c r="I1953" s="281">
        <v>45883</v>
      </c>
      <c r="J1953" s="260" t="s">
        <v>26</v>
      </c>
      <c r="K1953" s="260" t="s">
        <v>32</v>
      </c>
      <c r="L1953" s="281">
        <v>45883</v>
      </c>
      <c r="M1953" s="260" t="str">
        <f>IF(Table2[[#This Row],[Resolve Date]]="","ONGOING","SOLVED")</f>
        <v>SOLVED</v>
      </c>
      <c r="N1953" s="261"/>
      <c r="O1953" s="260" t="str">
        <f>Table2[[#This Row],[K&amp;N REF ]]&amp;Table2[[#This Row],[Issue type ]]</f>
        <v xml:space="preserve">5016965671NOT SCANNABLE </v>
      </c>
      <c r="P1953" s="260">
        <f>YEAR(Table2[[#This Row],[Date ]])</f>
        <v>2025</v>
      </c>
      <c r="Q1953" s="260" t="str">
        <f>VLOOKUP(MONTH(Table2[[#This Row],[Date ]]),Months,2,0)</f>
        <v>August</v>
      </c>
      <c r="R1953" s="260" t="b">
        <f>COUNTIFS(Table2[Unique],Table2[[#This Row],[Unique]])&gt;1</f>
        <v>0</v>
      </c>
      <c r="S1953" s="260">
        <f>IF(Table2[[#This Row],[Status ]]="Solved",1,0)</f>
        <v>1</v>
      </c>
      <c r="T1953" s="260">
        <f>IF(Table2[[#This Row],[Status ]]="ongoing",1,0)</f>
        <v>0</v>
      </c>
    </row>
    <row r="1954" spans="1:20" x14ac:dyDescent="0.25">
      <c r="A1954" s="263">
        <v>5016965451</v>
      </c>
      <c r="B1954" s="272" t="str">
        <f>_xlfn.XLOOKUP(Table2[[#This Row],[K&amp;N REF ]],CAT_Details[Tracking Number],CAT_Details[S Ref],,0)</f>
        <v>20250807-S-70172</v>
      </c>
      <c r="C1954" s="273">
        <f>_xlfn.XLOOKUP(Table2[[#This Row],[K&amp;N REF ]],CAT_Details[Tracking Number],CAT_Details[TO Ref],,0)</f>
        <v>20250801774961</v>
      </c>
      <c r="D1954" s="273" t="str">
        <f>_xlfn.XLOOKUP(Table2[[#This Row],[K&amp;N REF ]],CAT_Details[Tracking Number],CAT_Details[Pickup Customer Name],,0)</f>
        <v>HYDAC SERVICE GMBH</v>
      </c>
      <c r="E1954" s="274" t="str">
        <f>_xlfn.XLOOKUP(Table2[[#This Row],[K&amp;N REF ]],CAT_Details[Tracking Number],CAT_Details[Delivery Country Code],,0)</f>
        <v>GB</v>
      </c>
      <c r="F1954" s="274">
        <f>_xlfn.XLOOKUP(Table2[[#This Row],[TO Ref]],CAT_Details[TO Ref],CAT_Details[Loc],,0)</f>
        <v>3402</v>
      </c>
      <c r="G1954" s="260" t="s">
        <v>34</v>
      </c>
      <c r="H1954" s="260" t="s">
        <v>179</v>
      </c>
      <c r="I1954" s="281">
        <v>45883</v>
      </c>
      <c r="J1954" s="260" t="s">
        <v>26</v>
      </c>
      <c r="K1954" s="260" t="s">
        <v>32</v>
      </c>
      <c r="L1954" s="281">
        <v>45883</v>
      </c>
      <c r="M1954" s="260" t="str">
        <f>IF(Table2[[#This Row],[Resolve Date]]="","ONGOING","SOLVED")</f>
        <v>SOLVED</v>
      </c>
      <c r="N1954" s="261"/>
      <c r="O1954" s="260" t="str">
        <f>Table2[[#This Row],[K&amp;N REF ]]&amp;Table2[[#This Row],[Issue type ]]</f>
        <v xml:space="preserve">5016965451NOT SCANNABLE </v>
      </c>
      <c r="P1954" s="260">
        <f>YEAR(Table2[[#This Row],[Date ]])</f>
        <v>2025</v>
      </c>
      <c r="Q1954" s="260" t="str">
        <f>VLOOKUP(MONTH(Table2[[#This Row],[Date ]]),Months,2,0)</f>
        <v>August</v>
      </c>
      <c r="R1954" s="260" t="b">
        <f>COUNTIFS(Table2[Unique],Table2[[#This Row],[Unique]])&gt;1</f>
        <v>0</v>
      </c>
      <c r="S1954" s="260">
        <f>IF(Table2[[#This Row],[Status ]]="Solved",1,0)</f>
        <v>1</v>
      </c>
      <c r="T1954" s="260">
        <f>IF(Table2[[#This Row],[Status ]]="ongoing",1,0)</f>
        <v>0</v>
      </c>
    </row>
    <row r="1955" spans="1:20" x14ac:dyDescent="0.25">
      <c r="A1955" s="263">
        <v>5016977981</v>
      </c>
      <c r="B1955" s="272" t="str">
        <f>_xlfn.XLOOKUP(Table2[[#This Row],[K&amp;N REF ]],CAT_Details[Tracking Number],CAT_Details[S Ref],,0)</f>
        <v>20250808-S-70183</v>
      </c>
      <c r="C1955" s="273">
        <f>_xlfn.XLOOKUP(Table2[[#This Row],[K&amp;N REF ]],CAT_Details[Tracking Number],CAT_Details[TO Ref],,0)</f>
        <v>20250808778622</v>
      </c>
      <c r="D1955" s="273" t="str">
        <f>_xlfn.XLOOKUP(Table2[[#This Row],[K&amp;N REF ]],CAT_Details[Tracking Number],CAT_Details[Pickup Customer Name],,0)</f>
        <v>Tenneco Zwickau GmbH</v>
      </c>
      <c r="E1955" s="274" t="str">
        <f>_xlfn.XLOOKUP(Table2[[#This Row],[K&amp;N REF ]],CAT_Details[Tracking Number],CAT_Details[Delivery Country Code],,0)</f>
        <v>GB</v>
      </c>
      <c r="F1955" s="274" t="str">
        <f>_xlfn.XLOOKUP(Table2[[#This Row],[TO Ref]],CAT_Details[TO Ref],CAT_Details[Loc],,0)</f>
        <v>DX01-L5</v>
      </c>
      <c r="G1955" s="260" t="s">
        <v>34</v>
      </c>
      <c r="H1955" s="260" t="s">
        <v>35</v>
      </c>
      <c r="I1955" s="281">
        <v>45883</v>
      </c>
      <c r="J1955" s="260" t="s">
        <v>26</v>
      </c>
      <c r="K1955" s="260" t="s">
        <v>32</v>
      </c>
      <c r="L1955" s="281">
        <v>45883</v>
      </c>
      <c r="M1955" s="260" t="str">
        <f>IF(Table2[[#This Row],[Resolve Date]]="","ONGOING","SOLVED")</f>
        <v>SOLVED</v>
      </c>
      <c r="N1955" s="261"/>
      <c r="O1955" s="260" t="str">
        <f>Table2[[#This Row],[K&amp;N REF ]]&amp;Table2[[#This Row],[Issue type ]]</f>
        <v>5016977981NO LABELS</v>
      </c>
      <c r="P1955" s="260">
        <f>YEAR(Table2[[#This Row],[Date ]])</f>
        <v>2025</v>
      </c>
      <c r="Q1955" s="260" t="str">
        <f>VLOOKUP(MONTH(Table2[[#This Row],[Date ]]),Months,2,0)</f>
        <v>August</v>
      </c>
      <c r="R1955" s="260" t="b">
        <f>COUNTIFS(Table2[Unique],Table2[[#This Row],[Unique]])&gt;1</f>
        <v>0</v>
      </c>
      <c r="S1955" s="260">
        <f>IF(Table2[[#This Row],[Status ]]="Solved",1,0)</f>
        <v>1</v>
      </c>
      <c r="T1955" s="260">
        <f>IF(Table2[[#This Row],[Status ]]="ongoing",1,0)</f>
        <v>0</v>
      </c>
    </row>
    <row r="1956" spans="1:20" x14ac:dyDescent="0.25">
      <c r="A1956" s="263">
        <v>5016965563</v>
      </c>
      <c r="B1956" s="272" t="str">
        <f>_xlfn.XLOOKUP(Table2[[#This Row],[K&amp;N REF ]],CAT_Details[Tracking Number],CAT_Details[S Ref],,0)</f>
        <v>20250807-S-70143</v>
      </c>
      <c r="C1956" s="273">
        <f>_xlfn.XLOOKUP(Table2[[#This Row],[K&amp;N REF ]],CAT_Details[Tracking Number],CAT_Details[TO Ref],,0)</f>
        <v>20250807778130</v>
      </c>
      <c r="D1956" s="273" t="str">
        <f>_xlfn.XLOOKUP(Table2[[#This Row],[K&amp;N REF ]],CAT_Details[Tracking Number],CAT_Details[Pickup Customer Name],,0)</f>
        <v>SENSATA TECHNOLOGIES GERMANY GMBH</v>
      </c>
      <c r="E1956" s="274" t="str">
        <f>_xlfn.XLOOKUP(Table2[[#This Row],[K&amp;N REF ]],CAT_Details[Tracking Number],CAT_Details[Delivery Country Code],,0)</f>
        <v>GB</v>
      </c>
      <c r="F1956" s="274" t="str">
        <f>_xlfn.XLOOKUP(Table2[[#This Row],[TO Ref]],CAT_Details[TO Ref],CAT_Details[Loc],,0)</f>
        <v>DX01-L5</v>
      </c>
      <c r="G1956" s="260" t="s">
        <v>34</v>
      </c>
      <c r="H1956" s="260" t="s">
        <v>35</v>
      </c>
      <c r="I1956" s="281">
        <v>45883</v>
      </c>
      <c r="J1956" s="260" t="s">
        <v>26</v>
      </c>
      <c r="K1956" s="260" t="s">
        <v>32</v>
      </c>
      <c r="L1956" s="281">
        <v>45883</v>
      </c>
      <c r="M1956" s="260" t="str">
        <f>IF(Table2[[#This Row],[Resolve Date]]="","ONGOING","SOLVED")</f>
        <v>SOLVED</v>
      </c>
      <c r="N1956" s="261"/>
      <c r="O1956" s="260" t="str">
        <f>Table2[[#This Row],[K&amp;N REF ]]&amp;Table2[[#This Row],[Issue type ]]</f>
        <v>5016965563NO LABELS</v>
      </c>
      <c r="P1956" s="260">
        <f>YEAR(Table2[[#This Row],[Date ]])</f>
        <v>2025</v>
      </c>
      <c r="Q1956" s="260" t="str">
        <f>VLOOKUP(MONTH(Table2[[#This Row],[Date ]]),Months,2,0)</f>
        <v>August</v>
      </c>
      <c r="R1956" s="260" t="b">
        <f>COUNTIFS(Table2[Unique],Table2[[#This Row],[Unique]])&gt;1</f>
        <v>0</v>
      </c>
      <c r="S1956" s="260">
        <f>IF(Table2[[#This Row],[Status ]]="Solved",1,0)</f>
        <v>1</v>
      </c>
      <c r="T1956" s="260">
        <f>IF(Table2[[#This Row],[Status ]]="ongoing",1,0)</f>
        <v>0</v>
      </c>
    </row>
    <row r="1957" spans="1:20" x14ac:dyDescent="0.25">
      <c r="A1957" s="263">
        <v>5016940801</v>
      </c>
      <c r="B1957" s="272" t="str">
        <f>_xlfn.XLOOKUP(Table2[[#This Row],[K&amp;N REF ]],CAT_Details[Tracking Number],CAT_Details[S Ref],,0)</f>
        <v>20250801-S-70302</v>
      </c>
      <c r="C1957" s="273">
        <f>_xlfn.XLOOKUP(Table2[[#This Row],[K&amp;N REF ]],CAT_Details[Tracking Number],CAT_Details[TO Ref],,0)</f>
        <v>20250731774437</v>
      </c>
      <c r="D1957" s="273" t="str">
        <f>_xlfn.XLOOKUP(Table2[[#This Row],[K&amp;N REF ]],CAT_Details[Tracking Number],CAT_Details[Pickup Customer Name],,0)</f>
        <v>Tibbett Logistics</v>
      </c>
      <c r="E1957" s="274" t="str">
        <f>_xlfn.XLOOKUP(Table2[[#This Row],[K&amp;N REF ]],CAT_Details[Tracking Number],CAT_Details[Delivery Country Code],,0)</f>
        <v>GB</v>
      </c>
      <c r="F1957" s="274" t="str">
        <f>_xlfn.XLOOKUP(Table2[[#This Row],[TO Ref]],CAT_Details[TO Ref],CAT_Details[Loc],,0)</f>
        <v>DX01-L5</v>
      </c>
      <c r="G1957" s="260" t="s">
        <v>34</v>
      </c>
      <c r="H1957" s="260" t="s">
        <v>49</v>
      </c>
      <c r="I1957" s="281">
        <v>45883</v>
      </c>
      <c r="J1957" s="260" t="s">
        <v>41</v>
      </c>
      <c r="K1957" s="260" t="s">
        <v>32</v>
      </c>
      <c r="L1957" s="281">
        <v>45883</v>
      </c>
      <c r="M1957" s="260" t="str">
        <f>IF(Table2[[#This Row],[Resolve Date]]="","ONGOING","SOLVED")</f>
        <v>SOLVED</v>
      </c>
      <c r="N1957" s="261"/>
      <c r="O1957" s="260" t="str">
        <f>Table2[[#This Row],[K&amp;N REF ]]&amp;Table2[[#This Row],[Issue type ]]</f>
        <v>5016940801XX LABELS</v>
      </c>
      <c r="P1957" s="260">
        <f>YEAR(Table2[[#This Row],[Date ]])</f>
        <v>2025</v>
      </c>
      <c r="Q1957" s="260" t="str">
        <f>VLOOKUP(MONTH(Table2[[#This Row],[Date ]]),Months,2,0)</f>
        <v>August</v>
      </c>
      <c r="R1957" s="260" t="b">
        <f>COUNTIFS(Table2[Unique],Table2[[#This Row],[Unique]])&gt;1</f>
        <v>0</v>
      </c>
      <c r="S1957" s="260">
        <f>IF(Table2[[#This Row],[Status ]]="Solved",1,0)</f>
        <v>1</v>
      </c>
      <c r="T1957" s="260">
        <f>IF(Table2[[#This Row],[Status ]]="ongoing",1,0)</f>
        <v>0</v>
      </c>
    </row>
    <row r="1958" spans="1:20" x14ac:dyDescent="0.25">
      <c r="A1958" s="263">
        <v>5016915384</v>
      </c>
      <c r="B1958" s="272" t="str">
        <f>_xlfn.XLOOKUP(Table2[[#This Row],[K&amp;N REF ]],CAT_Details[Tracking Number],CAT_Details[S Ref],,0)</f>
        <v>20250801-S-70289</v>
      </c>
      <c r="C1958" s="273">
        <f>_xlfn.XLOOKUP(Table2[[#This Row],[K&amp;N REF ]],CAT_Details[Tracking Number],CAT_Details[TO Ref],,0)</f>
        <v>20250801774692</v>
      </c>
      <c r="D1958" s="273" t="str">
        <f>_xlfn.XLOOKUP(Table2[[#This Row],[K&amp;N REF ]],CAT_Details[Tracking Number],CAT_Details[Pickup Customer Name],,0)</f>
        <v>Elring Klinger, S.A</v>
      </c>
      <c r="E1958" s="274" t="str">
        <f>_xlfn.XLOOKUP(Table2[[#This Row],[K&amp;N REF ]],CAT_Details[Tracking Number],CAT_Details[Delivery Country Code],,0)</f>
        <v>GB</v>
      </c>
      <c r="F1958" s="274" t="str">
        <f>_xlfn.XLOOKUP(Table2[[#This Row],[TO Ref]],CAT_Details[TO Ref],CAT_Details[Loc],,0)</f>
        <v>MZ02</v>
      </c>
      <c r="G1958" s="260" t="s">
        <v>36</v>
      </c>
      <c r="H1958" s="260" t="s">
        <v>35</v>
      </c>
      <c r="I1958" s="281">
        <v>45883</v>
      </c>
      <c r="J1958" s="260" t="s">
        <v>26</v>
      </c>
      <c r="K1958" s="260" t="s">
        <v>32</v>
      </c>
      <c r="L1958" s="281">
        <v>45883</v>
      </c>
      <c r="M1958" s="260" t="str">
        <f>IF(Table2[[#This Row],[Resolve Date]]="","ONGOING","SOLVED")</f>
        <v>SOLVED</v>
      </c>
      <c r="N1958" s="261"/>
      <c r="O1958" s="260" t="str">
        <f>Table2[[#This Row],[K&amp;N REF ]]&amp;Table2[[#This Row],[Issue type ]]</f>
        <v>5016915384NO LABELS</v>
      </c>
      <c r="P1958" s="260">
        <f>YEAR(Table2[[#This Row],[Date ]])</f>
        <v>2025</v>
      </c>
      <c r="Q1958" s="260" t="str">
        <f>VLOOKUP(MONTH(Table2[[#This Row],[Date ]]),Months,2,0)</f>
        <v>August</v>
      </c>
      <c r="R1958" s="260" t="b">
        <f>COUNTIFS(Table2[Unique],Table2[[#This Row],[Unique]])&gt;1</f>
        <v>0</v>
      </c>
      <c r="S1958" s="260">
        <f>IF(Table2[[#This Row],[Status ]]="Solved",1,0)</f>
        <v>1</v>
      </c>
      <c r="T1958" s="260">
        <f>IF(Table2[[#This Row],[Status ]]="ongoing",1,0)</f>
        <v>0</v>
      </c>
    </row>
    <row r="1959" spans="1:20" x14ac:dyDescent="0.25">
      <c r="A1959" s="263">
        <v>5016927466</v>
      </c>
      <c r="B1959" s="272" t="str">
        <f>_xlfn.XLOOKUP(Table2[[#This Row],[K&amp;N REF ]],CAT_Details[Tracking Number],CAT_Details[S Ref],,0)</f>
        <v>20250731-S-70260</v>
      </c>
      <c r="C1959" s="273">
        <f>_xlfn.XLOOKUP(Table2[[#This Row],[K&amp;N REF ]],CAT_Details[Tracking Number],CAT_Details[TO Ref],,0)</f>
        <v>20250731774266</v>
      </c>
      <c r="D1959" s="273" t="str">
        <f>_xlfn.XLOOKUP(Table2[[#This Row],[K&amp;N REF ]],CAT_Details[Tracking Number],CAT_Details[Pickup Customer Name],,0)</f>
        <v>Doga, S.A.</v>
      </c>
      <c r="E1959" s="274" t="str">
        <f>_xlfn.XLOOKUP(Table2[[#This Row],[K&amp;N REF ]],CAT_Details[Tracking Number],CAT_Details[Delivery Country Code],,0)</f>
        <v>GB</v>
      </c>
      <c r="F1959" s="274" t="str">
        <f>_xlfn.XLOOKUP(Table2[[#This Row],[TO Ref]],CAT_Details[TO Ref],CAT_Details[Loc],,0)</f>
        <v>U2-L5</v>
      </c>
      <c r="G1959" s="260" t="s">
        <v>36</v>
      </c>
      <c r="H1959" s="260" t="s">
        <v>49</v>
      </c>
      <c r="I1959" s="281">
        <v>45883</v>
      </c>
      <c r="J1959" s="260" t="s">
        <v>41</v>
      </c>
      <c r="K1959" s="260" t="s">
        <v>32</v>
      </c>
      <c r="L1959" s="281">
        <v>45883</v>
      </c>
      <c r="M1959" s="260" t="str">
        <f>IF(Table2[[#This Row],[Resolve Date]]="","ONGOING","SOLVED")</f>
        <v>SOLVED</v>
      </c>
      <c r="N1959" s="261"/>
      <c r="O1959" s="260" t="str">
        <f>Table2[[#This Row],[K&amp;N REF ]]&amp;Table2[[#This Row],[Issue type ]]</f>
        <v>5016927466XX LABELS</v>
      </c>
      <c r="P1959" s="260">
        <f>YEAR(Table2[[#This Row],[Date ]])</f>
        <v>2025</v>
      </c>
      <c r="Q1959" s="260" t="str">
        <f>VLOOKUP(MONTH(Table2[[#This Row],[Date ]]),Months,2,0)</f>
        <v>August</v>
      </c>
      <c r="R1959" s="260" t="b">
        <f>COUNTIFS(Table2[Unique],Table2[[#This Row],[Unique]])&gt;1</f>
        <v>0</v>
      </c>
      <c r="S1959" s="260">
        <f>IF(Table2[[#This Row],[Status ]]="Solved",1,0)</f>
        <v>1</v>
      </c>
      <c r="T1959" s="260">
        <f>IF(Table2[[#This Row],[Status ]]="ongoing",1,0)</f>
        <v>0</v>
      </c>
    </row>
    <row r="1960" spans="1:20" ht="13.5" customHeight="1" x14ac:dyDescent="0.25">
      <c r="A1960" s="263">
        <v>5016990401</v>
      </c>
      <c r="B1960" s="272" t="str">
        <f>_xlfn.XLOOKUP(Table2[[#This Row],[K&amp;N REF ]],CAT_Details[Tracking Number],CAT_Details[S Ref],,0)</f>
        <v>20250811-S-70204</v>
      </c>
      <c r="C1960" s="273">
        <f>_xlfn.XLOOKUP(Table2[[#This Row],[K&amp;N REF ]],CAT_Details[Tracking Number],CAT_Details[TO Ref],,0)</f>
        <v>20250811779716</v>
      </c>
      <c r="D1960" s="273" t="str">
        <f>_xlfn.XLOOKUP(Table2[[#This Row],[K&amp;N REF ]],CAT_Details[Tracking Number],CAT_Details[Pickup Customer Name],,0)</f>
        <v>SOUTHCO MANUFACTURING LIMITED</v>
      </c>
      <c r="E1960" s="274" t="str">
        <f>_xlfn.XLOOKUP(Table2[[#This Row],[K&amp;N REF ]],CAT_Details[Tracking Number],CAT_Details[Delivery Country Code],,0)</f>
        <v>FR</v>
      </c>
      <c r="F1960" s="274">
        <f>_xlfn.XLOOKUP(Table2[[#This Row],[TO Ref]],CAT_Details[TO Ref],CAT_Details[Loc],,0)</f>
        <v>3705</v>
      </c>
      <c r="G1960" s="260" t="s">
        <v>199</v>
      </c>
      <c r="H1960" s="260" t="s">
        <v>179</v>
      </c>
      <c r="I1960" s="281">
        <v>45887</v>
      </c>
      <c r="J1960" s="260" t="s">
        <v>26</v>
      </c>
      <c r="K1960" s="260" t="s">
        <v>32</v>
      </c>
      <c r="L1960" s="281">
        <v>45887</v>
      </c>
      <c r="M1960" s="260" t="str">
        <f>IF(Table2[[#This Row],[Resolve Date]]="","ONGOING","SOLVED")</f>
        <v>SOLVED</v>
      </c>
      <c r="N1960" s="261"/>
      <c r="O1960" s="260" t="str">
        <f>Table2[[#This Row],[K&amp;N REF ]]&amp;Table2[[#This Row],[Issue type ]]</f>
        <v xml:space="preserve">5016990401NOT SCANNABLE </v>
      </c>
      <c r="P1960" s="260">
        <f>YEAR(Table2[[#This Row],[Date ]])</f>
        <v>2025</v>
      </c>
      <c r="Q1960" s="260" t="str">
        <f>VLOOKUP(MONTH(Table2[[#This Row],[Date ]]),Months,2,0)</f>
        <v>August</v>
      </c>
      <c r="R1960" s="260" t="b">
        <f>COUNTIFS(Table2[Unique],Table2[[#This Row],[Unique]])&gt;1</f>
        <v>0</v>
      </c>
      <c r="S1960" s="260">
        <f>IF(Table2[[#This Row],[Status ]]="Solved",1,0)</f>
        <v>1</v>
      </c>
      <c r="T1960" s="260">
        <f>IF(Table2[[#This Row],[Status ]]="ongoing",1,0)</f>
        <v>0</v>
      </c>
    </row>
    <row r="1961" spans="1:20" x14ac:dyDescent="0.25">
      <c r="A1961" s="263">
        <v>5016990367</v>
      </c>
      <c r="B1961" s="272" t="str">
        <f>_xlfn.XLOOKUP(Table2[[#This Row],[K&amp;N REF ]],CAT_Details[Tracking Number],CAT_Details[S Ref],,0)</f>
        <v>20250807-S-70222</v>
      </c>
      <c r="C1961" s="273">
        <f>_xlfn.XLOOKUP(Table2[[#This Row],[K&amp;N REF ]],CAT_Details[Tracking Number],CAT_Details[TO Ref],,0)</f>
        <v>20250805776737</v>
      </c>
      <c r="D1961" s="273" t="str">
        <f>_xlfn.XLOOKUP(Table2[[#This Row],[K&amp;N REF ]],CAT_Details[Tracking Number],CAT_Details[Pickup Customer Name],,0)</f>
        <v>DAYCO EUROPE S.R.L.</v>
      </c>
      <c r="E1961" s="274" t="str">
        <f>_xlfn.XLOOKUP(Table2[[#This Row],[K&amp;N REF ]],CAT_Details[Tracking Number],CAT_Details[Delivery Country Code],,0)</f>
        <v>GB</v>
      </c>
      <c r="F1961" s="274" t="str">
        <f>_xlfn.XLOOKUP(Table2[[#This Row],[TO Ref]],CAT_Details[TO Ref],CAT_Details[Loc],,0)</f>
        <v>MZ02</v>
      </c>
      <c r="G1961" s="260" t="s">
        <v>24</v>
      </c>
      <c r="H1961" s="260" t="s">
        <v>35</v>
      </c>
      <c r="I1961" s="281">
        <v>45887</v>
      </c>
      <c r="J1961" s="260" t="s">
        <v>26</v>
      </c>
      <c r="K1961" s="260" t="s">
        <v>32</v>
      </c>
      <c r="L1961" s="281">
        <v>45887</v>
      </c>
      <c r="M1961" s="260" t="str">
        <f>IF(Table2[[#This Row],[Resolve Date]]="","ONGOING","SOLVED")</f>
        <v>SOLVED</v>
      </c>
      <c r="N1961" s="261"/>
      <c r="O1961" s="260" t="str">
        <f>Table2[[#This Row],[K&amp;N REF ]]&amp;Table2[[#This Row],[Issue type ]]</f>
        <v>5016990367NO LABELS</v>
      </c>
      <c r="P1961" s="260">
        <f>YEAR(Table2[[#This Row],[Date ]])</f>
        <v>2025</v>
      </c>
      <c r="Q1961" s="260" t="str">
        <f>VLOOKUP(MONTH(Table2[[#This Row],[Date ]]),Months,2,0)</f>
        <v>August</v>
      </c>
      <c r="R1961" s="260" t="b">
        <f>COUNTIFS(Table2[Unique],Table2[[#This Row],[Unique]])&gt;1</f>
        <v>0</v>
      </c>
      <c r="S1961" s="260">
        <f>IF(Table2[[#This Row],[Status ]]="Solved",1,0)</f>
        <v>1</v>
      </c>
      <c r="T1961" s="260">
        <f>IF(Table2[[#This Row],[Status ]]="ongoing",1,0)</f>
        <v>0</v>
      </c>
    </row>
    <row r="1962" spans="1:20" x14ac:dyDescent="0.25">
      <c r="A1962" s="263">
        <v>5016990301</v>
      </c>
      <c r="B1962" s="272" t="str">
        <f>_xlfn.XLOOKUP(Table2[[#This Row],[K&amp;N REF ]],CAT_Details[Tracking Number],CAT_Details[S Ref],,0)</f>
        <v>20250806-S-70161</v>
      </c>
      <c r="C1962" s="273">
        <f>_xlfn.XLOOKUP(Table2[[#This Row],[K&amp;N REF ]],CAT_Details[Tracking Number],CAT_Details[TO Ref],,0)</f>
        <v>20250805776691</v>
      </c>
      <c r="D1962" s="273" t="str">
        <f>_xlfn.XLOOKUP(Table2[[#This Row],[K&amp;N REF ]],CAT_Details[Tracking Number],CAT_Details[Pickup Customer Name],,0)</f>
        <v>ZF FRIEDRICHSHAFEN AG</v>
      </c>
      <c r="E1962" s="274" t="str">
        <f>_xlfn.XLOOKUP(Table2[[#This Row],[K&amp;N REF ]],CAT_Details[Tracking Number],CAT_Details[Delivery Country Code],,0)</f>
        <v>GB</v>
      </c>
      <c r="F1962" s="274">
        <f>_xlfn.XLOOKUP(Table2[[#This Row],[TO Ref]],CAT_Details[TO Ref],CAT_Details[Loc],,0)</f>
        <v>3402</v>
      </c>
      <c r="G1962" s="260" t="s">
        <v>34</v>
      </c>
      <c r="H1962" s="260" t="s">
        <v>35</v>
      </c>
      <c r="I1962" s="281">
        <v>45887</v>
      </c>
      <c r="J1962" s="260" t="s">
        <v>26</v>
      </c>
      <c r="K1962" s="260" t="s">
        <v>32</v>
      </c>
      <c r="L1962" s="281">
        <v>45887</v>
      </c>
      <c r="M1962" s="260" t="str">
        <f>IF(Table2[[#This Row],[Resolve Date]]="","ONGOING","SOLVED")</f>
        <v>SOLVED</v>
      </c>
      <c r="N1962" s="261"/>
      <c r="O1962" s="260" t="str">
        <f>Table2[[#This Row],[K&amp;N REF ]]&amp;Table2[[#This Row],[Issue type ]]</f>
        <v>5016990301NO LABELS</v>
      </c>
      <c r="P1962" s="260">
        <f>YEAR(Table2[[#This Row],[Date ]])</f>
        <v>2025</v>
      </c>
      <c r="Q1962" s="260" t="str">
        <f>VLOOKUP(MONTH(Table2[[#This Row],[Date ]]),Months,2,0)</f>
        <v>August</v>
      </c>
      <c r="R1962" s="260" t="b">
        <f>COUNTIFS(Table2[Unique],Table2[[#This Row],[Unique]])&gt;1</f>
        <v>0</v>
      </c>
      <c r="S1962" s="260">
        <f>IF(Table2[[#This Row],[Status ]]="Solved",1,0)</f>
        <v>1</v>
      </c>
      <c r="T1962" s="260">
        <f>IF(Table2[[#This Row],[Status ]]="ongoing",1,0)</f>
        <v>0</v>
      </c>
    </row>
    <row r="1963" spans="1:20" x14ac:dyDescent="0.25">
      <c r="A1963" s="263">
        <v>5017002877</v>
      </c>
      <c r="B1963" s="272" t="str">
        <f>_xlfn.XLOOKUP(Table2[[#This Row],[K&amp;N REF ]],CAT_Details[Tracking Number],CAT_Details[S Ref],,0)</f>
        <v>20250811-S-70184</v>
      </c>
      <c r="C1963" s="273">
        <f>_xlfn.XLOOKUP(Table2[[#This Row],[K&amp;N REF ]],CAT_Details[Tracking Number],CAT_Details[TO Ref],,0)</f>
        <v>20250811779501</v>
      </c>
      <c r="D1963" s="273" t="str">
        <f>_xlfn.XLOOKUP(Table2[[#This Row],[K&amp;N REF ]],CAT_Details[Tracking Number],CAT_Details[Pickup Customer Name],,0)</f>
        <v>TE Connectivity Kissling Products GmbH</v>
      </c>
      <c r="E1963" s="274" t="str">
        <f>_xlfn.XLOOKUP(Table2[[#This Row],[K&amp;N REF ]],CAT_Details[Tracking Number],CAT_Details[Delivery Country Code],,0)</f>
        <v>GB</v>
      </c>
      <c r="F1963" s="274">
        <f>_xlfn.XLOOKUP(Table2[[#This Row],[TO Ref]],CAT_Details[TO Ref],CAT_Details[Loc],,0)</f>
        <v>3402</v>
      </c>
      <c r="G1963" s="260" t="s">
        <v>34</v>
      </c>
      <c r="H1963" s="260" t="s">
        <v>31</v>
      </c>
      <c r="I1963" s="281">
        <v>45887</v>
      </c>
      <c r="J1963" s="260" t="s">
        <v>26</v>
      </c>
      <c r="K1963" s="260" t="s">
        <v>32</v>
      </c>
      <c r="L1963" s="281">
        <v>45887</v>
      </c>
      <c r="M1963" s="260" t="str">
        <f>IF(Table2[[#This Row],[Resolve Date]]="","ONGOING","SOLVED")</f>
        <v>SOLVED</v>
      </c>
      <c r="N1963" s="261"/>
      <c r="O1963" s="260" t="str">
        <f>Table2[[#This Row],[K&amp;N REF ]]&amp;Table2[[#This Row],[Issue type ]]</f>
        <v>5017002877MISSING LABELS ON SOME UNITS</v>
      </c>
      <c r="P1963" s="260">
        <f>YEAR(Table2[[#This Row],[Date ]])</f>
        <v>2025</v>
      </c>
      <c r="Q1963" s="260" t="str">
        <f>VLOOKUP(MONTH(Table2[[#This Row],[Date ]]),Months,2,0)</f>
        <v>August</v>
      </c>
      <c r="R1963" s="260" t="b">
        <f>COUNTIFS(Table2[Unique],Table2[[#This Row],[Unique]])&gt;1</f>
        <v>0</v>
      </c>
      <c r="S1963" s="260">
        <f>IF(Table2[[#This Row],[Status ]]="Solved",1,0)</f>
        <v>1</v>
      </c>
      <c r="T1963" s="260">
        <f>IF(Table2[[#This Row],[Status ]]="ongoing",1,0)</f>
        <v>0</v>
      </c>
    </row>
    <row r="1964" spans="1:20" x14ac:dyDescent="0.25">
      <c r="A1964" s="263">
        <v>5016990411</v>
      </c>
      <c r="B1964" s="272" t="str">
        <f>_xlfn.XLOOKUP(Table2[[#This Row],[K&amp;N REF ]],CAT_Details[Tracking Number],CAT_Details[S Ref],,0)</f>
        <v>20250806-S-70211</v>
      </c>
      <c r="C1964" s="273">
        <f>_xlfn.XLOOKUP(Table2[[#This Row],[K&amp;N REF ]],CAT_Details[Tracking Number],CAT_Details[TO Ref],,0)</f>
        <v>20250722768006</v>
      </c>
      <c r="D1964" s="273" t="str">
        <f>_xlfn.XLOOKUP(Table2[[#This Row],[K&amp;N REF ]],CAT_Details[Tracking Number],CAT_Details[Pickup Customer Name],,0)</f>
        <v>DANA SPICER DRIVESHAFT  ASSEMBLY</v>
      </c>
      <c r="E1964" s="274" t="str">
        <f>_xlfn.XLOOKUP(Table2[[#This Row],[K&amp;N REF ]],CAT_Details[Tracking Number],CAT_Details[Delivery Country Code],,0)</f>
        <v>FR</v>
      </c>
      <c r="F1964" s="274">
        <f>_xlfn.XLOOKUP(Table2[[#This Row],[TO Ref]],CAT_Details[TO Ref],CAT_Details[Loc],,0)</f>
        <v>3705</v>
      </c>
      <c r="G1964" s="260" t="s">
        <v>199</v>
      </c>
      <c r="H1964" s="260" t="s">
        <v>179</v>
      </c>
      <c r="I1964" s="281">
        <v>45887</v>
      </c>
      <c r="J1964" s="260" t="s">
        <v>26</v>
      </c>
      <c r="K1964" s="260" t="s">
        <v>32</v>
      </c>
      <c r="L1964" s="281">
        <v>45887</v>
      </c>
      <c r="M1964" s="260" t="str">
        <f>IF(Table2[[#This Row],[Resolve Date]]="","ONGOING","SOLVED")</f>
        <v>SOLVED</v>
      </c>
      <c r="N1964" s="261"/>
      <c r="O1964" s="260" t="str">
        <f>Table2[[#This Row],[K&amp;N REF ]]&amp;Table2[[#This Row],[Issue type ]]</f>
        <v xml:space="preserve">5016990411NOT SCANNABLE </v>
      </c>
      <c r="P1964" s="260">
        <f>YEAR(Table2[[#This Row],[Date ]])</f>
        <v>2025</v>
      </c>
      <c r="Q1964" s="260" t="str">
        <f>VLOOKUP(MONTH(Table2[[#This Row],[Date ]]),Months,2,0)</f>
        <v>August</v>
      </c>
      <c r="R1964" s="260" t="b">
        <f>COUNTIFS(Table2[Unique],Table2[[#This Row],[Unique]])&gt;1</f>
        <v>0</v>
      </c>
      <c r="S1964" s="260">
        <f>IF(Table2[[#This Row],[Status ]]="Solved",1,0)</f>
        <v>1</v>
      </c>
      <c r="T1964" s="260">
        <f>IF(Table2[[#This Row],[Status ]]="ongoing",1,0)</f>
        <v>0</v>
      </c>
    </row>
    <row r="1965" spans="1:20" x14ac:dyDescent="0.25">
      <c r="A1965" s="263">
        <v>5016990362</v>
      </c>
      <c r="B1965" s="272" t="str">
        <f>_xlfn.XLOOKUP(Table2[[#This Row],[K&amp;N REF ]],CAT_Details[Tracking Number],CAT_Details[S Ref],,0)</f>
        <v>20250806-S-70153</v>
      </c>
      <c r="C1965" s="273">
        <f>_xlfn.XLOOKUP(Table2[[#This Row],[K&amp;N REF ]],CAT_Details[Tracking Number],CAT_Details[TO Ref],,0)</f>
        <v>20250801775119</v>
      </c>
      <c r="D1965" s="273" t="str">
        <f>_xlfn.XLOOKUP(Table2[[#This Row],[K&amp;N REF ]],CAT_Details[Tracking Number],CAT_Details[Pickup Customer Name],,0)</f>
        <v>PACOMA GMBH</v>
      </c>
      <c r="E1965" s="274" t="str">
        <f>_xlfn.XLOOKUP(Table2[[#This Row],[K&amp;N REF ]],CAT_Details[Tracking Number],CAT_Details[Delivery Country Code],,0)</f>
        <v>GB</v>
      </c>
      <c r="F1965" s="274">
        <f>_xlfn.XLOOKUP(Table2[[#This Row],[TO Ref]],CAT_Details[TO Ref],CAT_Details[Loc],,0)</f>
        <v>3402</v>
      </c>
      <c r="G1965" s="260" t="s">
        <v>34</v>
      </c>
      <c r="H1965" s="260" t="s">
        <v>31</v>
      </c>
      <c r="I1965" s="281">
        <v>45887</v>
      </c>
      <c r="J1965" s="260" t="s">
        <v>26</v>
      </c>
      <c r="K1965" s="260" t="s">
        <v>32</v>
      </c>
      <c r="L1965" s="281">
        <v>45887</v>
      </c>
      <c r="M1965" s="260" t="str">
        <f>IF(Table2[[#This Row],[Resolve Date]]="","ONGOING","SOLVED")</f>
        <v>SOLVED</v>
      </c>
      <c r="N1965" s="261"/>
      <c r="O1965" s="260" t="str">
        <f>Table2[[#This Row],[K&amp;N REF ]]&amp;Table2[[#This Row],[Issue type ]]</f>
        <v>5016990362MISSING LABELS ON SOME UNITS</v>
      </c>
      <c r="P1965" s="260">
        <f>YEAR(Table2[[#This Row],[Date ]])</f>
        <v>2025</v>
      </c>
      <c r="Q1965" s="260" t="str">
        <f>VLOOKUP(MONTH(Table2[[#This Row],[Date ]]),Months,2,0)</f>
        <v>August</v>
      </c>
      <c r="R1965" s="260" t="b">
        <f>COUNTIFS(Table2[Unique],Table2[[#This Row],[Unique]])&gt;1</f>
        <v>0</v>
      </c>
      <c r="S1965" s="260">
        <f>IF(Table2[[#This Row],[Status ]]="Solved",1,0)</f>
        <v>1</v>
      </c>
      <c r="T1965" s="260">
        <f>IF(Table2[[#This Row],[Status ]]="ongoing",1,0)</f>
        <v>0</v>
      </c>
    </row>
    <row r="1966" spans="1:20" x14ac:dyDescent="0.25">
      <c r="A1966" s="263">
        <v>5016977968</v>
      </c>
      <c r="B1966" s="272" t="str">
        <f>_xlfn.XLOOKUP(Table2[[#This Row],[K&amp;N REF ]],CAT_Details[Tracking Number],CAT_Details[S Ref],,0)</f>
        <v>20250805-S-70215</v>
      </c>
      <c r="C1966" s="273">
        <f>_xlfn.XLOOKUP(Table2[[#This Row],[K&amp;N REF ]],CAT_Details[Tracking Number],CAT_Details[TO Ref],,0)</f>
        <v>20250801774690</v>
      </c>
      <c r="D1966" s="273" t="str">
        <f>_xlfn.XLOOKUP(Table2[[#This Row],[K&amp;N REF ]],CAT_Details[Tracking Number],CAT_Details[Pickup Customer Name],,0)</f>
        <v>BLACHFORD UK LIMITED</v>
      </c>
      <c r="E1966" s="274" t="str">
        <f>_xlfn.XLOOKUP(Table2[[#This Row],[K&amp;N REF ]],CAT_Details[Tracking Number],CAT_Details[Delivery Country Code],,0)</f>
        <v>FR</v>
      </c>
      <c r="F1966" s="274">
        <f>_xlfn.XLOOKUP(Table2[[#This Row],[TO Ref]],CAT_Details[TO Ref],CAT_Details[Loc],,0)</f>
        <v>3705</v>
      </c>
      <c r="G1966" s="260" t="s">
        <v>199</v>
      </c>
      <c r="H1966" s="260" t="s">
        <v>35</v>
      </c>
      <c r="I1966" s="281">
        <v>45887</v>
      </c>
      <c r="J1966" s="260" t="s">
        <v>26</v>
      </c>
      <c r="K1966" s="260" t="s">
        <v>32</v>
      </c>
      <c r="L1966" s="281">
        <v>45887</v>
      </c>
      <c r="M1966" s="260" t="str">
        <f>IF(Table2[[#This Row],[Resolve Date]]="","ONGOING","SOLVED")</f>
        <v>SOLVED</v>
      </c>
      <c r="N1966" s="261"/>
      <c r="O1966" s="260" t="str">
        <f>Table2[[#This Row],[K&amp;N REF ]]&amp;Table2[[#This Row],[Issue type ]]</f>
        <v>5016977968NO LABELS</v>
      </c>
      <c r="P1966" s="260">
        <f>YEAR(Table2[[#This Row],[Date ]])</f>
        <v>2025</v>
      </c>
      <c r="Q1966" s="260" t="str">
        <f>VLOOKUP(MONTH(Table2[[#This Row],[Date ]]),Months,2,0)</f>
        <v>August</v>
      </c>
      <c r="R1966" s="260" t="b">
        <f>COUNTIFS(Table2[Unique],Table2[[#This Row],[Unique]])&gt;1</f>
        <v>0</v>
      </c>
      <c r="S1966" s="260">
        <f>IF(Table2[[#This Row],[Status ]]="Solved",1,0)</f>
        <v>1</v>
      </c>
      <c r="T1966" s="260">
        <f>IF(Table2[[#This Row],[Status ]]="ongoing",1,0)</f>
        <v>0</v>
      </c>
    </row>
    <row r="1967" spans="1:20" x14ac:dyDescent="0.25">
      <c r="A1967" s="263">
        <v>5016978296</v>
      </c>
      <c r="B1967" s="272" t="str">
        <f>_xlfn.XLOOKUP(Table2[[#This Row],[K&amp;N REF ]],CAT_Details[Tracking Number],CAT_Details[S Ref],,0)</f>
        <v>20250808-S-70211</v>
      </c>
      <c r="C1967" s="273">
        <f>_xlfn.XLOOKUP(Table2[[#This Row],[K&amp;N REF ]],CAT_Details[Tracking Number],CAT_Details[TO Ref],,0)</f>
        <v>20250808778668</v>
      </c>
      <c r="D1967" s="273" t="str">
        <f>_xlfn.XLOOKUP(Table2[[#This Row],[K&amp;N REF ]],CAT_Details[Tracking Number],CAT_Details[Pickup Customer Name],,0)</f>
        <v>ROBERT BOSCH GMBH</v>
      </c>
      <c r="E1967" s="274" t="str">
        <f>_xlfn.XLOOKUP(Table2[[#This Row],[K&amp;N REF ]],CAT_Details[Tracking Number],CAT_Details[Delivery Country Code],,0)</f>
        <v>GB</v>
      </c>
      <c r="F1967" s="274" t="str">
        <f>_xlfn.XLOOKUP(Table2[[#This Row],[TO Ref]],CAT_Details[TO Ref],CAT_Details[Loc],,0)</f>
        <v>DX01-L5</v>
      </c>
      <c r="G1967" s="260" t="s">
        <v>34</v>
      </c>
      <c r="H1967" s="260" t="s">
        <v>35</v>
      </c>
      <c r="I1967" s="281">
        <v>45887</v>
      </c>
      <c r="J1967" s="260" t="s">
        <v>26</v>
      </c>
      <c r="K1967" s="260" t="s">
        <v>32</v>
      </c>
      <c r="L1967" s="281">
        <v>45887</v>
      </c>
      <c r="M1967" s="260" t="str">
        <f>IF(Table2[[#This Row],[Resolve Date]]="","ONGOING","SOLVED")</f>
        <v>SOLVED</v>
      </c>
      <c r="N1967" s="261"/>
      <c r="O1967" s="260" t="str">
        <f>Table2[[#This Row],[K&amp;N REF ]]&amp;Table2[[#This Row],[Issue type ]]</f>
        <v>5016978296NO LABELS</v>
      </c>
      <c r="P1967" s="260">
        <f>YEAR(Table2[[#This Row],[Date ]])</f>
        <v>2025</v>
      </c>
      <c r="Q1967" s="260" t="str">
        <f>VLOOKUP(MONTH(Table2[[#This Row],[Date ]]),Months,2,0)</f>
        <v>August</v>
      </c>
      <c r="R1967" s="260" t="b">
        <f>COUNTIFS(Table2[Unique],Table2[[#This Row],[Unique]])&gt;1</f>
        <v>0</v>
      </c>
      <c r="S1967" s="260">
        <f>IF(Table2[[#This Row],[Status ]]="Solved",1,0)</f>
        <v>1</v>
      </c>
      <c r="T1967" s="260">
        <f>IF(Table2[[#This Row],[Status ]]="ongoing",1,0)</f>
        <v>0</v>
      </c>
    </row>
    <row r="1968" spans="1:20" x14ac:dyDescent="0.25">
      <c r="A1968" s="263">
        <v>5016990373</v>
      </c>
      <c r="B1968" s="272" t="str">
        <f>_xlfn.XLOOKUP(Table2[[#This Row],[K&amp;N REF ]],CAT_Details[Tracking Number],CAT_Details[S Ref],,0)</f>
        <v>20250811-S-70200</v>
      </c>
      <c r="C1968" s="273">
        <f>_xlfn.XLOOKUP(Table2[[#This Row],[K&amp;N REF ]],CAT_Details[Tracking Number],CAT_Details[TO Ref],,0)</f>
        <v>20250722768000</v>
      </c>
      <c r="D1968" s="273" t="str">
        <f>_xlfn.XLOOKUP(Table2[[#This Row],[K&amp;N REF ]],CAT_Details[Tracking Number],CAT_Details[Pickup Customer Name],,0)</f>
        <v>DANA SPICER DRIVESHAFT  ASSEMBLY</v>
      </c>
      <c r="E1968" s="274" t="str">
        <f>_xlfn.XLOOKUP(Table2[[#This Row],[K&amp;N REF ]],CAT_Details[Tracking Number],CAT_Details[Delivery Country Code],,0)</f>
        <v>FR</v>
      </c>
      <c r="F1968" s="274">
        <f>_xlfn.XLOOKUP(Table2[[#This Row],[TO Ref]],CAT_Details[TO Ref],CAT_Details[Loc],,0)</f>
        <v>3705</v>
      </c>
      <c r="G1968" s="260" t="s">
        <v>199</v>
      </c>
      <c r="H1968" s="260" t="s">
        <v>179</v>
      </c>
      <c r="I1968" s="281">
        <v>45887</v>
      </c>
      <c r="J1968" s="260" t="s">
        <v>26</v>
      </c>
      <c r="K1968" s="260" t="s">
        <v>32</v>
      </c>
      <c r="L1968" s="281">
        <v>45887</v>
      </c>
      <c r="M1968" s="260" t="str">
        <f>IF(Table2[[#This Row],[Resolve Date]]="","ONGOING","SOLVED")</f>
        <v>SOLVED</v>
      </c>
      <c r="N1968" s="261"/>
      <c r="O1968" s="260" t="str">
        <f>Table2[[#This Row],[K&amp;N REF ]]&amp;Table2[[#This Row],[Issue type ]]</f>
        <v xml:space="preserve">5016990373NOT SCANNABLE </v>
      </c>
      <c r="P1968" s="260">
        <f>YEAR(Table2[[#This Row],[Date ]])</f>
        <v>2025</v>
      </c>
      <c r="Q1968" s="260" t="str">
        <f>VLOOKUP(MONTH(Table2[[#This Row],[Date ]]),Months,2,0)</f>
        <v>August</v>
      </c>
      <c r="R1968" s="260" t="b">
        <f>COUNTIFS(Table2[Unique],Table2[[#This Row],[Unique]])&gt;1</f>
        <v>0</v>
      </c>
      <c r="S1968" s="260">
        <f>IF(Table2[[#This Row],[Status ]]="Solved",1,0)</f>
        <v>1</v>
      </c>
      <c r="T1968" s="260">
        <f>IF(Table2[[#This Row],[Status ]]="ongoing",1,0)</f>
        <v>0</v>
      </c>
    </row>
    <row r="1969" spans="1:20" x14ac:dyDescent="0.25">
      <c r="A1969" s="263">
        <v>5016990295</v>
      </c>
      <c r="B1969" s="272" t="str">
        <f>_xlfn.XLOOKUP(Table2[[#This Row],[K&amp;N REF ]],CAT_Details[Tracking Number],CAT_Details[S Ref],,0)</f>
        <v>20250811-S-70381</v>
      </c>
      <c r="C1969" s="273">
        <f>_xlfn.XLOOKUP(Table2[[#This Row],[K&amp;N REF ]],CAT_Details[Tracking Number],CAT_Details[TO Ref],,0)</f>
        <v>20250811779671</v>
      </c>
      <c r="D1969" s="273" t="str">
        <f>_xlfn.XLOOKUP(Table2[[#This Row],[K&amp;N REF ]],CAT_Details[Tracking Number],CAT_Details[Pickup Customer Name],,0)</f>
        <v>HYDRAFORCE HYDRAULICS LTD</v>
      </c>
      <c r="E1969" s="274" t="str">
        <f>_xlfn.XLOOKUP(Table2[[#This Row],[K&amp;N REF ]],CAT_Details[Tracking Number],CAT_Details[Delivery Country Code],,0)</f>
        <v>FR</v>
      </c>
      <c r="F1969" s="274">
        <f>_xlfn.XLOOKUP(Table2[[#This Row],[TO Ref]],CAT_Details[TO Ref],CAT_Details[Loc],,0)</f>
        <v>3705</v>
      </c>
      <c r="G1969" s="260" t="s">
        <v>199</v>
      </c>
      <c r="H1969" s="260" t="s">
        <v>35</v>
      </c>
      <c r="I1969" s="281">
        <v>45887</v>
      </c>
      <c r="J1969" s="260" t="s">
        <v>26</v>
      </c>
      <c r="K1969" s="260" t="s">
        <v>32</v>
      </c>
      <c r="L1969" s="281">
        <v>45887</v>
      </c>
      <c r="M1969" s="260" t="str">
        <f>IF(Table2[[#This Row],[Resolve Date]]="","ONGOING","SOLVED")</f>
        <v>SOLVED</v>
      </c>
      <c r="N1969" s="261"/>
      <c r="O1969" s="260" t="str">
        <f>Table2[[#This Row],[K&amp;N REF ]]&amp;Table2[[#This Row],[Issue type ]]</f>
        <v>5016990295NO LABELS</v>
      </c>
      <c r="P1969" s="260">
        <f>YEAR(Table2[[#This Row],[Date ]])</f>
        <v>2025</v>
      </c>
      <c r="Q1969" s="260" t="str">
        <f>VLOOKUP(MONTH(Table2[[#This Row],[Date ]]),Months,2,0)</f>
        <v>August</v>
      </c>
      <c r="R1969" s="260" t="b">
        <f>COUNTIFS(Table2[Unique],Table2[[#This Row],[Unique]])&gt;1</f>
        <v>0</v>
      </c>
      <c r="S1969" s="260">
        <f>IF(Table2[[#This Row],[Status ]]="Solved",1,0)</f>
        <v>1</v>
      </c>
      <c r="T1969" s="260">
        <f>IF(Table2[[#This Row],[Status ]]="ongoing",1,0)</f>
        <v>0</v>
      </c>
    </row>
    <row r="1970" spans="1:20" x14ac:dyDescent="0.25">
      <c r="A1970" s="263">
        <v>5016990209</v>
      </c>
      <c r="B1970" s="272" t="str">
        <f>_xlfn.XLOOKUP(Table2[[#This Row],[K&amp;N REF ]],CAT_Details[Tracking Number],CAT_Details[S Ref],,0)</f>
        <v>20250811-S-70151</v>
      </c>
      <c r="C1970" s="273">
        <f>_xlfn.XLOOKUP(Table2[[#This Row],[K&amp;N REF ]],CAT_Details[Tracking Number],CAT_Details[TO Ref],,0)</f>
        <v>20250811779538</v>
      </c>
      <c r="D1970" s="273" t="str">
        <f>_xlfn.XLOOKUP(Table2[[#This Row],[K&amp;N REF ]],CAT_Details[Tracking Number],CAT_Details[Pickup Customer Name],,0)</f>
        <v>Elring Klinger Ag</v>
      </c>
      <c r="E1970" s="274" t="str">
        <f>_xlfn.XLOOKUP(Table2[[#This Row],[K&amp;N REF ]],CAT_Details[Tracking Number],CAT_Details[Delivery Country Code],,0)</f>
        <v>GB</v>
      </c>
      <c r="F1970" s="274" t="str">
        <f>_xlfn.XLOOKUP(Table2[[#This Row],[TO Ref]],CAT_Details[TO Ref],CAT_Details[Loc],,0)</f>
        <v>DX01-L5</v>
      </c>
      <c r="G1970" s="260" t="s">
        <v>34</v>
      </c>
      <c r="H1970" s="260" t="s">
        <v>35</v>
      </c>
      <c r="I1970" s="281">
        <v>45887</v>
      </c>
      <c r="J1970" s="260" t="s">
        <v>26</v>
      </c>
      <c r="K1970" s="260" t="s">
        <v>32</v>
      </c>
      <c r="L1970" s="281">
        <v>45887</v>
      </c>
      <c r="M1970" s="260" t="str">
        <f>IF(Table2[[#This Row],[Resolve Date]]="","ONGOING","SOLVED")</f>
        <v>SOLVED</v>
      </c>
      <c r="N1970" s="261"/>
      <c r="O1970" s="260" t="str">
        <f>Table2[[#This Row],[K&amp;N REF ]]&amp;Table2[[#This Row],[Issue type ]]</f>
        <v>5016990209NO LABELS</v>
      </c>
      <c r="P1970" s="260">
        <f>YEAR(Table2[[#This Row],[Date ]])</f>
        <v>2025</v>
      </c>
      <c r="Q1970" s="260" t="str">
        <f>VLOOKUP(MONTH(Table2[[#This Row],[Date ]]),Months,2,0)</f>
        <v>August</v>
      </c>
      <c r="R1970" s="260" t="b">
        <f>COUNTIFS(Table2[Unique],Table2[[#This Row],[Unique]])&gt;1</f>
        <v>0</v>
      </c>
      <c r="S1970" s="260">
        <f>IF(Table2[[#This Row],[Status ]]="Solved",1,0)</f>
        <v>1</v>
      </c>
      <c r="T1970" s="260">
        <f>IF(Table2[[#This Row],[Status ]]="ongoing",1,0)</f>
        <v>0</v>
      </c>
    </row>
    <row r="1971" spans="1:20" x14ac:dyDescent="0.25">
      <c r="A1971" s="263">
        <v>5017002914</v>
      </c>
      <c r="B1971" s="272" t="str">
        <f>_xlfn.XLOOKUP(Table2[[#This Row],[K&amp;N REF ]],CAT_Details[Tracking Number],CAT_Details[S Ref],,0)</f>
        <v>20250812-S-70191</v>
      </c>
      <c r="C1971" s="273">
        <f>_xlfn.XLOOKUP(Table2[[#This Row],[K&amp;N REF ]],CAT_Details[Tracking Number],CAT_Details[TO Ref],,0)</f>
        <v>20250812780140</v>
      </c>
      <c r="D1971" s="273" t="str">
        <f>_xlfn.XLOOKUP(Table2[[#This Row],[K&amp;N REF ]],CAT_Details[Tracking Number],CAT_Details[Pickup Customer Name],,0)</f>
        <v>FEDERAL-MOGUL NRNBERG GMBH C/O HANS</v>
      </c>
      <c r="E1971" s="274" t="str">
        <f>_xlfn.XLOOKUP(Table2[[#This Row],[K&amp;N REF ]],CAT_Details[Tracking Number],CAT_Details[Delivery Country Code],,0)</f>
        <v>GB</v>
      </c>
      <c r="F1971" s="274" t="str">
        <f>_xlfn.XLOOKUP(Table2[[#This Row],[TO Ref]],CAT_Details[TO Ref],CAT_Details[Loc],,0)</f>
        <v>MZ02</v>
      </c>
      <c r="G1971" s="260" t="s">
        <v>34</v>
      </c>
      <c r="H1971" s="260" t="s">
        <v>35</v>
      </c>
      <c r="I1971" s="281">
        <v>45887</v>
      </c>
      <c r="J1971" s="260" t="s">
        <v>26</v>
      </c>
      <c r="K1971" s="260" t="s">
        <v>32</v>
      </c>
      <c r="L1971" s="281">
        <v>45887</v>
      </c>
      <c r="M1971" s="260" t="str">
        <f>IF(Table2[[#This Row],[Resolve Date]]="","ONGOING","SOLVED")</f>
        <v>SOLVED</v>
      </c>
      <c r="N1971" s="261"/>
      <c r="O1971" s="260" t="str">
        <f>Table2[[#This Row],[K&amp;N REF ]]&amp;Table2[[#This Row],[Issue type ]]</f>
        <v>5017002914NO LABELS</v>
      </c>
      <c r="P1971" s="260">
        <f>YEAR(Table2[[#This Row],[Date ]])</f>
        <v>2025</v>
      </c>
      <c r="Q1971" s="260" t="str">
        <f>VLOOKUP(MONTH(Table2[[#This Row],[Date ]]),Months,2,0)</f>
        <v>August</v>
      </c>
      <c r="R1971" s="260" t="b">
        <f>COUNTIFS(Table2[Unique],Table2[[#This Row],[Unique]])&gt;1</f>
        <v>0</v>
      </c>
      <c r="S1971" s="260">
        <f>IF(Table2[[#This Row],[Status ]]="Solved",1,0)</f>
        <v>1</v>
      </c>
      <c r="T1971" s="260">
        <f>IF(Table2[[#This Row],[Status ]]="ongoing",1,0)</f>
        <v>0</v>
      </c>
    </row>
    <row r="1972" spans="1:20" x14ac:dyDescent="0.25">
      <c r="A1972" s="263">
        <v>5017014580</v>
      </c>
      <c r="B1972" s="272" t="str">
        <f>_xlfn.XLOOKUP(Table2[[#This Row],[K&amp;N REF ]],CAT_Details[Tracking Number],CAT_Details[S Ref],,0)</f>
        <v>20250812-S-70195</v>
      </c>
      <c r="C1972" s="273">
        <f>_xlfn.XLOOKUP(Table2[[#This Row],[K&amp;N REF ]],CAT_Details[Tracking Number],CAT_Details[TO Ref],,0)</f>
        <v>20250812780497</v>
      </c>
      <c r="D1972" s="273" t="str">
        <f>_xlfn.XLOOKUP(Table2[[#This Row],[K&amp;N REF ]],CAT_Details[Tracking Number],CAT_Details[Pickup Customer Name],,0)</f>
        <v>WORLD CLASS INDUSTRIES EUROPA GMBH</v>
      </c>
      <c r="E1972" s="274" t="str">
        <f>_xlfn.XLOOKUP(Table2[[#This Row],[K&amp;N REF ]],CAT_Details[Tracking Number],CAT_Details[Delivery Country Code],,0)</f>
        <v>GB</v>
      </c>
      <c r="F1972" s="274" t="str">
        <f>_xlfn.XLOOKUP(Table2[[#This Row],[TO Ref]],CAT_Details[TO Ref],CAT_Details[Loc],,0)</f>
        <v>OYL1</v>
      </c>
      <c r="G1972" s="260" t="s">
        <v>24</v>
      </c>
      <c r="H1972" s="260" t="s">
        <v>35</v>
      </c>
      <c r="I1972" s="281">
        <v>45887</v>
      </c>
      <c r="J1972" s="260" t="s">
        <v>26</v>
      </c>
      <c r="K1972" s="260" t="s">
        <v>32</v>
      </c>
      <c r="L1972" s="281">
        <v>45887</v>
      </c>
      <c r="M1972" s="260" t="str">
        <f>IF(Table2[[#This Row],[Resolve Date]]="","ONGOING","SOLVED")</f>
        <v>SOLVED</v>
      </c>
      <c r="N1972" s="261"/>
      <c r="O1972" s="260" t="str">
        <f>Table2[[#This Row],[K&amp;N REF ]]&amp;Table2[[#This Row],[Issue type ]]</f>
        <v>5017014580NO LABELS</v>
      </c>
      <c r="P1972" s="260">
        <f>YEAR(Table2[[#This Row],[Date ]])</f>
        <v>2025</v>
      </c>
      <c r="Q1972" s="260" t="str">
        <f>VLOOKUP(MONTH(Table2[[#This Row],[Date ]]),Months,2,0)</f>
        <v>August</v>
      </c>
      <c r="R1972" s="260" t="b">
        <f>COUNTIFS(Table2[Unique],Table2[[#This Row],[Unique]])&gt;1</f>
        <v>0</v>
      </c>
      <c r="S1972" s="260">
        <f>IF(Table2[[#This Row],[Status ]]="Solved",1,0)</f>
        <v>1</v>
      </c>
      <c r="T1972" s="260">
        <f>IF(Table2[[#This Row],[Status ]]="ongoing",1,0)</f>
        <v>0</v>
      </c>
    </row>
    <row r="1973" spans="1:20" x14ac:dyDescent="0.25">
      <c r="A1973" s="263">
        <v>5017002912</v>
      </c>
      <c r="B1973" s="272" t="str">
        <f>_xlfn.XLOOKUP(Table2[[#This Row],[K&amp;N REF ]],CAT_Details[Tracking Number],CAT_Details[S Ref],,0)</f>
        <v>20250812-S-70203</v>
      </c>
      <c r="C1973" s="273">
        <f>_xlfn.XLOOKUP(Table2[[#This Row],[K&amp;N REF ]],CAT_Details[Tracking Number],CAT_Details[TO Ref],,0)</f>
        <v>20250812780261</v>
      </c>
      <c r="D1973" s="273" t="str">
        <f>_xlfn.XLOOKUP(Table2[[#This Row],[K&amp;N REF ]],CAT_Details[Tracking Number],CAT_Details[Pickup Customer Name],,0)</f>
        <v>Tenneco Zwickau GmbH</v>
      </c>
      <c r="E1973" s="274" t="str">
        <f>_xlfn.XLOOKUP(Table2[[#This Row],[K&amp;N REF ]],CAT_Details[Tracking Number],CAT_Details[Delivery Country Code],,0)</f>
        <v>GB</v>
      </c>
      <c r="F1973" s="274" t="str">
        <f>_xlfn.XLOOKUP(Table2[[#This Row],[TO Ref]],CAT_Details[TO Ref],CAT_Details[Loc],,0)</f>
        <v>DX01-L5</v>
      </c>
      <c r="G1973" s="260" t="s">
        <v>34</v>
      </c>
      <c r="H1973" s="260" t="s">
        <v>35</v>
      </c>
      <c r="I1973" s="281">
        <v>45887</v>
      </c>
      <c r="J1973" s="260" t="s">
        <v>26</v>
      </c>
      <c r="K1973" s="260" t="s">
        <v>32</v>
      </c>
      <c r="L1973" s="281">
        <v>45887</v>
      </c>
      <c r="M1973" s="260" t="str">
        <f>IF(Table2[[#This Row],[Resolve Date]]="","ONGOING","SOLVED")</f>
        <v>SOLVED</v>
      </c>
      <c r="N1973" s="261"/>
      <c r="O1973" s="260" t="str">
        <f>Table2[[#This Row],[K&amp;N REF ]]&amp;Table2[[#This Row],[Issue type ]]</f>
        <v>5017002912NO LABELS</v>
      </c>
      <c r="P1973" s="260">
        <f>YEAR(Table2[[#This Row],[Date ]])</f>
        <v>2025</v>
      </c>
      <c r="Q1973" s="260" t="str">
        <f>VLOOKUP(MONTH(Table2[[#This Row],[Date ]]),Months,2,0)</f>
        <v>August</v>
      </c>
      <c r="R1973" s="260" t="b">
        <f>COUNTIFS(Table2[Unique],Table2[[#This Row],[Unique]])&gt;1</f>
        <v>0</v>
      </c>
      <c r="S1973" s="260">
        <f>IF(Table2[[#This Row],[Status ]]="Solved",1,0)</f>
        <v>1</v>
      </c>
      <c r="T1973" s="260">
        <f>IF(Table2[[#This Row],[Status ]]="ongoing",1,0)</f>
        <v>0</v>
      </c>
    </row>
    <row r="1974" spans="1:20" x14ac:dyDescent="0.25">
      <c r="A1974" s="263">
        <v>5016990222</v>
      </c>
      <c r="B1974" s="272" t="str">
        <f>_xlfn.XLOOKUP(Table2[[#This Row],[K&amp;N REF ]],CAT_Details[Tracking Number],CAT_Details[S Ref],,0)</f>
        <v>20250811-S-70199</v>
      </c>
      <c r="C1974" s="273">
        <f>_xlfn.XLOOKUP(Table2[[#This Row],[K&amp;N REF ]],CAT_Details[Tracking Number],CAT_Details[TO Ref],,0)</f>
        <v>20250811779478</v>
      </c>
      <c r="D1974" s="273" t="str">
        <f>_xlfn.XLOOKUP(Table2[[#This Row],[K&amp;N REF ]],CAT_Details[Tracking Number],CAT_Details[Pickup Customer Name],,0)</f>
        <v>JAMES DAWSON AND FENNER PRECISION</v>
      </c>
      <c r="E1974" s="274" t="str">
        <f>_xlfn.XLOOKUP(Table2[[#This Row],[K&amp;N REF ]],CAT_Details[Tracking Number],CAT_Details[Delivery Country Code],,0)</f>
        <v>FR</v>
      </c>
      <c r="F1974" s="274">
        <f>_xlfn.XLOOKUP(Table2[[#This Row],[TO Ref]],CAT_Details[TO Ref],CAT_Details[Loc],,0)</f>
        <v>3705</v>
      </c>
      <c r="G1974" s="260" t="s">
        <v>199</v>
      </c>
      <c r="H1974" s="260" t="s">
        <v>35</v>
      </c>
      <c r="I1974" s="281">
        <v>45887</v>
      </c>
      <c r="J1974" s="260" t="s">
        <v>26</v>
      </c>
      <c r="K1974" s="260" t="s">
        <v>32</v>
      </c>
      <c r="L1974" s="281">
        <v>45887</v>
      </c>
      <c r="M1974" s="260" t="str">
        <f>IF(Table2[[#This Row],[Resolve Date]]="","ONGOING","SOLVED")</f>
        <v>SOLVED</v>
      </c>
      <c r="N1974" s="261"/>
      <c r="O1974" s="260" t="str">
        <f>Table2[[#This Row],[K&amp;N REF ]]&amp;Table2[[#This Row],[Issue type ]]</f>
        <v>5016990222NO LABELS</v>
      </c>
      <c r="P1974" s="260">
        <f>YEAR(Table2[[#This Row],[Date ]])</f>
        <v>2025</v>
      </c>
      <c r="Q1974" s="260" t="str">
        <f>VLOOKUP(MONTH(Table2[[#This Row],[Date ]]),Months,2,0)</f>
        <v>August</v>
      </c>
      <c r="R1974" s="260" t="b">
        <f>COUNTIFS(Table2[Unique],Table2[[#This Row],[Unique]])&gt;1</f>
        <v>0</v>
      </c>
      <c r="S1974" s="260">
        <f>IF(Table2[[#This Row],[Status ]]="Solved",1,0)</f>
        <v>1</v>
      </c>
      <c r="T1974" s="260">
        <f>IF(Table2[[#This Row],[Status ]]="ongoing",1,0)</f>
        <v>0</v>
      </c>
    </row>
    <row r="1975" spans="1:20" x14ac:dyDescent="0.25">
      <c r="A1975" s="263">
        <v>5016676461</v>
      </c>
      <c r="B1975" s="272" t="str">
        <f>_xlfn.XLOOKUP(Table2[[#This Row],[K&amp;N REF ]],CAT_Details[Tracking Number],CAT_Details[S Ref],,0)</f>
        <v>20250709-S-70642</v>
      </c>
      <c r="C1975" s="273">
        <f>_xlfn.XLOOKUP(Table2[[#This Row],[K&amp;N REF ]],CAT_Details[Tracking Number],CAT_Details[TO Ref],,0)</f>
        <v>20250708758367</v>
      </c>
      <c r="D1975" s="273" t="str">
        <f>_xlfn.XLOOKUP(Table2[[#This Row],[K&amp;N REF ]],CAT_Details[Tracking Number],CAT_Details[Pickup Customer Name],,0)</f>
        <v>FAMECO AB</v>
      </c>
      <c r="E1975" s="274" t="str">
        <f>_xlfn.XLOOKUP(Table2[[#This Row],[K&amp;N REF ]],CAT_Details[Tracking Number],CAT_Details[Delivery Country Code],,0)</f>
        <v>GB</v>
      </c>
      <c r="F1975" s="274" t="str">
        <f>_xlfn.XLOOKUP(Table2[[#This Row],[TO Ref]],CAT_Details[TO Ref],CAT_Details[Loc],,0)</f>
        <v>DX01-L5</v>
      </c>
      <c r="G1975" s="260" t="s">
        <v>44</v>
      </c>
      <c r="H1975" s="260" t="s">
        <v>35</v>
      </c>
      <c r="I1975" s="281">
        <v>45887</v>
      </c>
      <c r="J1975" s="260" t="s">
        <v>26</v>
      </c>
      <c r="K1975" s="260" t="s">
        <v>32</v>
      </c>
      <c r="L1975" s="281">
        <v>45887</v>
      </c>
      <c r="M1975" s="260" t="str">
        <f>IF(Table2[[#This Row],[Resolve Date]]="","ONGOING","SOLVED")</f>
        <v>SOLVED</v>
      </c>
      <c r="N1975" s="261"/>
      <c r="O1975" s="260" t="str">
        <f>Table2[[#This Row],[K&amp;N REF ]]&amp;Table2[[#This Row],[Issue type ]]</f>
        <v>5016676461NO LABELS</v>
      </c>
      <c r="P1975" s="260">
        <f>YEAR(Table2[[#This Row],[Date ]])</f>
        <v>2025</v>
      </c>
      <c r="Q1975" s="260" t="str">
        <f>VLOOKUP(MONTH(Table2[[#This Row],[Date ]]),Months,2,0)</f>
        <v>August</v>
      </c>
      <c r="R1975" s="260" t="b">
        <f>COUNTIFS(Table2[Unique],Table2[[#This Row],[Unique]])&gt;1</f>
        <v>0</v>
      </c>
      <c r="S1975" s="260">
        <f>IF(Table2[[#This Row],[Status ]]="Solved",1,0)</f>
        <v>1</v>
      </c>
      <c r="T1975" s="260">
        <f>IF(Table2[[#This Row],[Status ]]="ongoing",1,0)</f>
        <v>0</v>
      </c>
    </row>
    <row r="1976" spans="1:20" x14ac:dyDescent="0.25">
      <c r="A1976" s="263">
        <v>5016977917</v>
      </c>
      <c r="B1976" s="272" t="str">
        <f>_xlfn.XLOOKUP(Table2[[#This Row],[K&amp;N REF ]],CAT_Details[Tracking Number],CAT_Details[S Ref],,0)</f>
        <v>20250807-S-70301</v>
      </c>
      <c r="C1976" s="273">
        <f>_xlfn.XLOOKUP(Table2[[#This Row],[K&amp;N REF ]],CAT_Details[Tracking Number],CAT_Details[TO Ref],,0)</f>
        <v>20250807777888</v>
      </c>
      <c r="D1976" s="273" t="str">
        <f>_xlfn.XLOOKUP(Table2[[#This Row],[K&amp;N REF ]],CAT_Details[Tracking Number],CAT_Details[Pickup Customer Name],,0)</f>
        <v>DANFOSS A/S</v>
      </c>
      <c r="E1976" s="274" t="str">
        <f>_xlfn.XLOOKUP(Table2[[#This Row],[K&amp;N REF ]],CAT_Details[Tracking Number],CAT_Details[Delivery Country Code],,0)</f>
        <v>GB</v>
      </c>
      <c r="F1976" s="274">
        <f>_xlfn.XLOOKUP(Table2[[#This Row],[TO Ref]],CAT_Details[TO Ref],CAT_Details[Loc],,0)</f>
        <v>3402</v>
      </c>
      <c r="G1976" s="260" t="s">
        <v>44</v>
      </c>
      <c r="H1976" s="260" t="s">
        <v>35</v>
      </c>
      <c r="I1976" s="281">
        <v>45887</v>
      </c>
      <c r="J1976" s="260" t="s">
        <v>26</v>
      </c>
      <c r="K1976" s="260" t="s">
        <v>32</v>
      </c>
      <c r="L1976" s="281">
        <v>45887</v>
      </c>
      <c r="M1976" s="260" t="str">
        <f>IF(Table2[[#This Row],[Resolve Date]]="","ONGOING","SOLVED")</f>
        <v>SOLVED</v>
      </c>
      <c r="N1976" s="261"/>
      <c r="O1976" s="260" t="str">
        <f>Table2[[#This Row],[K&amp;N REF ]]&amp;Table2[[#This Row],[Issue type ]]</f>
        <v>5016977917NO LABELS</v>
      </c>
      <c r="P1976" s="260">
        <f>YEAR(Table2[[#This Row],[Date ]])</f>
        <v>2025</v>
      </c>
      <c r="Q1976" s="260" t="str">
        <f>VLOOKUP(MONTH(Table2[[#This Row],[Date ]]),Months,2,0)</f>
        <v>August</v>
      </c>
      <c r="R1976" s="260" t="b">
        <f>COUNTIFS(Table2[Unique],Table2[[#This Row],[Unique]])&gt;1</f>
        <v>0</v>
      </c>
      <c r="S1976" s="260">
        <f>IF(Table2[[#This Row],[Status ]]="Solved",1,0)</f>
        <v>1</v>
      </c>
      <c r="T1976" s="260">
        <f>IF(Table2[[#This Row],[Status ]]="ongoing",1,0)</f>
        <v>0</v>
      </c>
    </row>
    <row r="1977" spans="1:20" x14ac:dyDescent="0.25">
      <c r="A1977" s="263">
        <v>5016977918</v>
      </c>
      <c r="B1977" s="272" t="str">
        <f>_xlfn.XLOOKUP(Table2[[#This Row],[K&amp;N REF ]],CAT_Details[Tracking Number],CAT_Details[S Ref],,0)</f>
        <v>20250807-S-70301</v>
      </c>
      <c r="C1977" s="273">
        <f>_xlfn.XLOOKUP(Table2[[#This Row],[K&amp;N REF ]],CAT_Details[Tracking Number],CAT_Details[TO Ref],,0)</f>
        <v>20250807777907</v>
      </c>
      <c r="D1977" s="273" t="str">
        <f>_xlfn.XLOOKUP(Table2[[#This Row],[K&amp;N REF ]],CAT_Details[Tracking Number],CAT_Details[Pickup Customer Name],,0)</f>
        <v>DANFOSS A/S</v>
      </c>
      <c r="E1977" s="274" t="str">
        <f>_xlfn.XLOOKUP(Table2[[#This Row],[K&amp;N REF ]],CAT_Details[Tracking Number],CAT_Details[Delivery Country Code],,0)</f>
        <v>GB</v>
      </c>
      <c r="F1977" s="274">
        <f>_xlfn.XLOOKUP(Table2[[#This Row],[TO Ref]],CAT_Details[TO Ref],CAT_Details[Loc],,0)</f>
        <v>3402</v>
      </c>
      <c r="G1977" s="260" t="s">
        <v>44</v>
      </c>
      <c r="H1977" s="260" t="s">
        <v>35</v>
      </c>
      <c r="I1977" s="281">
        <v>45887</v>
      </c>
      <c r="J1977" s="260" t="s">
        <v>26</v>
      </c>
      <c r="K1977" s="260" t="s">
        <v>32</v>
      </c>
      <c r="L1977" s="281">
        <v>45887</v>
      </c>
      <c r="M1977" s="260" t="str">
        <f>IF(Table2[[#This Row],[Resolve Date]]="","ONGOING","SOLVED")</f>
        <v>SOLVED</v>
      </c>
      <c r="N1977" s="261"/>
      <c r="O1977" s="260" t="str">
        <f>Table2[[#This Row],[K&amp;N REF ]]&amp;Table2[[#This Row],[Issue type ]]</f>
        <v>5016977918NO LABELS</v>
      </c>
      <c r="P1977" s="260">
        <f>YEAR(Table2[[#This Row],[Date ]])</f>
        <v>2025</v>
      </c>
      <c r="Q1977" s="260" t="str">
        <f>VLOOKUP(MONTH(Table2[[#This Row],[Date ]]),Months,2,0)</f>
        <v>August</v>
      </c>
      <c r="R1977" s="260" t="b">
        <f>COUNTIFS(Table2[Unique],Table2[[#This Row],[Unique]])&gt;1</f>
        <v>0</v>
      </c>
      <c r="S1977" s="260">
        <f>IF(Table2[[#This Row],[Status ]]="Solved",1,0)</f>
        <v>1</v>
      </c>
      <c r="T1977" s="260">
        <f>IF(Table2[[#This Row],[Status ]]="ongoing",1,0)</f>
        <v>0</v>
      </c>
    </row>
    <row r="1978" spans="1:20" x14ac:dyDescent="0.25">
      <c r="A1978" s="263">
        <v>5017014465</v>
      </c>
      <c r="B1978" s="272" t="str">
        <f>_xlfn.XLOOKUP(Table2[[#This Row],[K&amp;N REF ]],CAT_Details[Tracking Number],CAT_Details[S Ref],,0)</f>
        <v>20250813-S-70172</v>
      </c>
      <c r="C1978" s="273">
        <f>_xlfn.XLOOKUP(Table2[[#This Row],[K&amp;N REF ]],CAT_Details[Tracking Number],CAT_Details[TO Ref],,0)</f>
        <v>20250813780859</v>
      </c>
      <c r="D1978" s="273" t="str">
        <f>_xlfn.XLOOKUP(Table2[[#This Row],[K&amp;N REF ]],CAT_Details[Tracking Number],CAT_Details[Pickup Customer Name],,0)</f>
        <v>Dichtungstechnik G. Bruss GmbH &amp; Co. KG</v>
      </c>
      <c r="E1978" s="274" t="str">
        <f>_xlfn.XLOOKUP(Table2[[#This Row],[K&amp;N REF ]],CAT_Details[Tracking Number],CAT_Details[Delivery Country Code],,0)</f>
        <v>GB</v>
      </c>
      <c r="F1978" s="274" t="str">
        <f>_xlfn.XLOOKUP(Table2[[#This Row],[TO Ref]],CAT_Details[TO Ref],CAT_Details[Loc],,0)</f>
        <v>DX01-L5</v>
      </c>
      <c r="G1978" s="260" t="s">
        <v>34</v>
      </c>
      <c r="H1978" s="260" t="s">
        <v>35</v>
      </c>
      <c r="I1978" s="281">
        <v>45888</v>
      </c>
      <c r="J1978" s="260" t="s">
        <v>26</v>
      </c>
      <c r="K1978" s="260" t="s">
        <v>32</v>
      </c>
      <c r="L1978" s="281">
        <v>45888</v>
      </c>
      <c r="M1978" s="260" t="str">
        <f>IF(Table2[[#This Row],[Resolve Date]]="","ONGOING","SOLVED")</f>
        <v>SOLVED</v>
      </c>
      <c r="N1978" s="261"/>
      <c r="O1978" s="260" t="str">
        <f>Table2[[#This Row],[K&amp;N REF ]]&amp;Table2[[#This Row],[Issue type ]]</f>
        <v>5017014465NO LABELS</v>
      </c>
      <c r="P1978" s="260">
        <f>YEAR(Table2[[#This Row],[Date ]])</f>
        <v>2025</v>
      </c>
      <c r="Q1978" s="260" t="str">
        <f>VLOOKUP(MONTH(Table2[[#This Row],[Date ]]),Months,2,0)</f>
        <v>August</v>
      </c>
      <c r="R1978" s="260" t="b">
        <f>COUNTIFS(Table2[Unique],Table2[[#This Row],[Unique]])&gt;1</f>
        <v>0</v>
      </c>
      <c r="S1978" s="260">
        <f>IF(Table2[[#This Row],[Status ]]="Solved",1,0)</f>
        <v>1</v>
      </c>
      <c r="T1978" s="260">
        <f>IF(Table2[[#This Row],[Status ]]="ongoing",1,0)</f>
        <v>0</v>
      </c>
    </row>
    <row r="1979" spans="1:20" x14ac:dyDescent="0.25">
      <c r="A1979" s="263">
        <v>5017014561</v>
      </c>
      <c r="B1979" s="272" t="str">
        <f>_xlfn.XLOOKUP(Table2[[#This Row],[K&amp;N REF ]],CAT_Details[Tracking Number],CAT_Details[S Ref],,0)</f>
        <v>20250813-S-70168</v>
      </c>
      <c r="C1979" s="273">
        <f>_xlfn.XLOOKUP(Table2[[#This Row],[K&amp;N REF ]],CAT_Details[Tracking Number],CAT_Details[TO Ref],,0)</f>
        <v>20250813781122</v>
      </c>
      <c r="D1979" s="273" t="str">
        <f>_xlfn.XLOOKUP(Table2[[#This Row],[K&amp;N REF ]],CAT_Details[Tracking Number],CAT_Details[Pickup Customer Name],,0)</f>
        <v>CONTITECH TECHNO-CHEMIE GMBH PMS CIV</v>
      </c>
      <c r="E1979" s="274" t="str">
        <f>_xlfn.XLOOKUP(Table2[[#This Row],[K&amp;N REF ]],CAT_Details[Tracking Number],CAT_Details[Delivery Country Code],,0)</f>
        <v>GB</v>
      </c>
      <c r="F1979" s="274" t="str">
        <f>_xlfn.XLOOKUP(Table2[[#This Row],[TO Ref]],CAT_Details[TO Ref],CAT_Details[Loc],,0)</f>
        <v>MZ02</v>
      </c>
      <c r="G1979" s="260" t="s">
        <v>34</v>
      </c>
      <c r="H1979" s="260" t="s">
        <v>35</v>
      </c>
      <c r="I1979" s="281">
        <v>45888</v>
      </c>
      <c r="J1979" s="260" t="s">
        <v>26</v>
      </c>
      <c r="K1979" s="260" t="s">
        <v>32</v>
      </c>
      <c r="L1979" s="281">
        <v>45888</v>
      </c>
      <c r="M1979" s="260" t="str">
        <f>IF(Table2[[#This Row],[Resolve Date]]="","ONGOING","SOLVED")</f>
        <v>SOLVED</v>
      </c>
      <c r="N1979" s="261"/>
      <c r="O1979" s="260" t="str">
        <f>Table2[[#This Row],[K&amp;N REF ]]&amp;Table2[[#This Row],[Issue type ]]</f>
        <v>5017014561NO LABELS</v>
      </c>
      <c r="P1979" s="260">
        <f>YEAR(Table2[[#This Row],[Date ]])</f>
        <v>2025</v>
      </c>
      <c r="Q1979" s="260" t="str">
        <f>VLOOKUP(MONTH(Table2[[#This Row],[Date ]]),Months,2,0)</f>
        <v>August</v>
      </c>
      <c r="R1979" s="260" t="b">
        <f>COUNTIFS(Table2[Unique],Table2[[#This Row],[Unique]])&gt;1</f>
        <v>0</v>
      </c>
      <c r="S1979" s="260">
        <f>IF(Table2[[#This Row],[Status ]]="Solved",1,0)</f>
        <v>1</v>
      </c>
      <c r="T1979" s="260">
        <f>IF(Table2[[#This Row],[Status ]]="ongoing",1,0)</f>
        <v>0</v>
      </c>
    </row>
    <row r="1980" spans="1:20" x14ac:dyDescent="0.25">
      <c r="A1980" s="263">
        <v>5017014563</v>
      </c>
      <c r="B1980" s="272" t="str">
        <f>_xlfn.XLOOKUP(Table2[[#This Row],[K&amp;N REF ]],CAT_Details[Tracking Number],CAT_Details[S Ref],,0)</f>
        <v>20250813-S-70168</v>
      </c>
      <c r="C1980" s="273">
        <f>_xlfn.XLOOKUP(Table2[[#This Row],[K&amp;N REF ]],CAT_Details[Tracking Number],CAT_Details[TO Ref],,0)</f>
        <v>20250813781173</v>
      </c>
      <c r="D1980" s="273" t="str">
        <f>_xlfn.XLOOKUP(Table2[[#This Row],[K&amp;N REF ]],CAT_Details[Tracking Number],CAT_Details[Pickup Customer Name],,0)</f>
        <v>CONTITECH TECHNO-CHEMIE GMBH PMS CIV</v>
      </c>
      <c r="E1980" s="274" t="str">
        <f>_xlfn.XLOOKUP(Table2[[#This Row],[K&amp;N REF ]],CAT_Details[Tracking Number],CAT_Details[Delivery Country Code],,0)</f>
        <v>GB</v>
      </c>
      <c r="F1980" s="274" t="str">
        <f>_xlfn.XLOOKUP(Table2[[#This Row],[TO Ref]],CAT_Details[TO Ref],CAT_Details[Loc],,0)</f>
        <v>DX01-L5</v>
      </c>
      <c r="G1980" s="260" t="s">
        <v>34</v>
      </c>
      <c r="H1980" s="260" t="s">
        <v>35</v>
      </c>
      <c r="I1980" s="281">
        <v>45888</v>
      </c>
      <c r="J1980" s="260" t="s">
        <v>26</v>
      </c>
      <c r="K1980" s="260" t="s">
        <v>32</v>
      </c>
      <c r="L1980" s="281">
        <v>45888</v>
      </c>
      <c r="M1980" s="260" t="str">
        <f>IF(Table2[[#This Row],[Resolve Date]]="","ONGOING","SOLVED")</f>
        <v>SOLVED</v>
      </c>
      <c r="N1980" s="261"/>
      <c r="O1980" s="260" t="str">
        <f>Table2[[#This Row],[K&amp;N REF ]]&amp;Table2[[#This Row],[Issue type ]]</f>
        <v>5017014563NO LABELS</v>
      </c>
      <c r="P1980" s="260">
        <f>YEAR(Table2[[#This Row],[Date ]])</f>
        <v>2025</v>
      </c>
      <c r="Q1980" s="260" t="str">
        <f>VLOOKUP(MONTH(Table2[[#This Row],[Date ]]),Months,2,0)</f>
        <v>August</v>
      </c>
      <c r="R1980" s="260" t="b">
        <f>COUNTIFS(Table2[Unique],Table2[[#This Row],[Unique]])&gt;1</f>
        <v>0</v>
      </c>
      <c r="S1980" s="260">
        <f>IF(Table2[[#This Row],[Status ]]="Solved",1,0)</f>
        <v>1</v>
      </c>
      <c r="T1980" s="260">
        <f>IF(Table2[[#This Row],[Status ]]="ongoing",1,0)</f>
        <v>0</v>
      </c>
    </row>
    <row r="1981" spans="1:20" x14ac:dyDescent="0.25">
      <c r="A1981" s="263">
        <v>5017020022</v>
      </c>
      <c r="B1981" s="272" t="str">
        <f>_xlfn.XLOOKUP(Table2[[#This Row],[K&amp;N REF ]],CAT_Details[Tracking Number],CAT_Details[S Ref],,0)</f>
        <v>20250813-S-70173</v>
      </c>
      <c r="C1981" s="273">
        <f>_xlfn.XLOOKUP(Table2[[#This Row],[K&amp;N REF ]],CAT_Details[Tracking Number],CAT_Details[TO Ref],,0)</f>
        <v>20250813781083</v>
      </c>
      <c r="D1981" s="273" t="str">
        <f>_xlfn.XLOOKUP(Table2[[#This Row],[K&amp;N REF ]],CAT_Details[Tracking Number],CAT_Details[Pickup Customer Name],,0)</f>
        <v>PIERBURG GMBH, WERK NIEDERRHEIN</v>
      </c>
      <c r="E1981" s="274" t="str">
        <f>_xlfn.XLOOKUP(Table2[[#This Row],[K&amp;N REF ]],CAT_Details[Tracking Number],CAT_Details[Delivery Country Code],,0)</f>
        <v>GB</v>
      </c>
      <c r="F1981" s="274" t="str">
        <f>_xlfn.XLOOKUP(Table2[[#This Row],[TO Ref]],CAT_Details[TO Ref],CAT_Details[Loc],,0)</f>
        <v>DX01-L5</v>
      </c>
      <c r="G1981" s="260" t="s">
        <v>34</v>
      </c>
      <c r="H1981" s="260" t="s">
        <v>35</v>
      </c>
      <c r="I1981" s="281">
        <v>45888</v>
      </c>
      <c r="J1981" s="260" t="s">
        <v>26</v>
      </c>
      <c r="K1981" s="260" t="s">
        <v>32</v>
      </c>
      <c r="L1981" s="281">
        <v>45888</v>
      </c>
      <c r="M1981" s="260" t="str">
        <f>IF(Table2[[#This Row],[Resolve Date]]="","ONGOING","SOLVED")</f>
        <v>SOLVED</v>
      </c>
      <c r="N1981" s="261"/>
      <c r="O1981" s="260" t="str">
        <f>Table2[[#This Row],[K&amp;N REF ]]&amp;Table2[[#This Row],[Issue type ]]</f>
        <v>5017020022NO LABELS</v>
      </c>
      <c r="P1981" s="260">
        <f>YEAR(Table2[[#This Row],[Date ]])</f>
        <v>2025</v>
      </c>
      <c r="Q1981" s="260" t="str">
        <f>VLOOKUP(MONTH(Table2[[#This Row],[Date ]]),Months,2,0)</f>
        <v>August</v>
      </c>
      <c r="R1981" s="260" t="b">
        <f>COUNTIFS(Table2[Unique],Table2[[#This Row],[Unique]])&gt;1</f>
        <v>0</v>
      </c>
      <c r="S1981" s="260">
        <f>IF(Table2[[#This Row],[Status ]]="Solved",1,0)</f>
        <v>1</v>
      </c>
      <c r="T1981" s="260">
        <f>IF(Table2[[#This Row],[Status ]]="ongoing",1,0)</f>
        <v>0</v>
      </c>
    </row>
    <row r="1982" spans="1:20" x14ac:dyDescent="0.25">
      <c r="A1982" s="263">
        <v>5017020023</v>
      </c>
      <c r="B1982" s="272" t="str">
        <f>_xlfn.XLOOKUP(Table2[[#This Row],[K&amp;N REF ]],CAT_Details[Tracking Number],CAT_Details[S Ref],,0)</f>
        <v>20250813-S-70173</v>
      </c>
      <c r="C1982" s="273">
        <f>_xlfn.XLOOKUP(Table2[[#This Row],[K&amp;N REF ]],CAT_Details[Tracking Number],CAT_Details[TO Ref],,0)</f>
        <v>20250813781203</v>
      </c>
      <c r="D1982" s="273" t="str">
        <f>_xlfn.XLOOKUP(Table2[[#This Row],[K&amp;N REF ]],CAT_Details[Tracking Number],CAT_Details[Pickup Customer Name],,0)</f>
        <v>PIERBURG GMBH, WERK NIEDERRHEIN</v>
      </c>
      <c r="E1982" s="274" t="str">
        <f>_xlfn.XLOOKUP(Table2[[#This Row],[K&amp;N REF ]],CAT_Details[Tracking Number],CAT_Details[Delivery Country Code],,0)</f>
        <v>GB</v>
      </c>
      <c r="F1982" s="274" t="str">
        <f>_xlfn.XLOOKUP(Table2[[#This Row],[TO Ref]],CAT_Details[TO Ref],CAT_Details[Loc],,0)</f>
        <v>MZ02</v>
      </c>
      <c r="G1982" s="260" t="s">
        <v>34</v>
      </c>
      <c r="H1982" s="260" t="s">
        <v>35</v>
      </c>
      <c r="I1982" s="281">
        <v>45888</v>
      </c>
      <c r="J1982" s="260" t="s">
        <v>26</v>
      </c>
      <c r="K1982" s="260" t="s">
        <v>32</v>
      </c>
      <c r="L1982" s="281">
        <v>45888</v>
      </c>
      <c r="M1982" s="260" t="str">
        <f>IF(Table2[[#This Row],[Resolve Date]]="","ONGOING","SOLVED")</f>
        <v>SOLVED</v>
      </c>
      <c r="N1982" s="261"/>
      <c r="O1982" s="260" t="str">
        <f>Table2[[#This Row],[K&amp;N REF ]]&amp;Table2[[#This Row],[Issue type ]]</f>
        <v>5017020023NO LABELS</v>
      </c>
      <c r="P1982" s="260">
        <f>YEAR(Table2[[#This Row],[Date ]])</f>
        <v>2025</v>
      </c>
      <c r="Q1982" s="260" t="str">
        <f>VLOOKUP(MONTH(Table2[[#This Row],[Date ]]),Months,2,0)</f>
        <v>August</v>
      </c>
      <c r="R1982" s="260" t="b">
        <f>COUNTIFS(Table2[Unique],Table2[[#This Row],[Unique]])&gt;1</f>
        <v>0</v>
      </c>
      <c r="S1982" s="260">
        <f>IF(Table2[[#This Row],[Status ]]="Solved",1,0)</f>
        <v>1</v>
      </c>
      <c r="T1982" s="260">
        <f>IF(Table2[[#This Row],[Status ]]="ongoing",1,0)</f>
        <v>0</v>
      </c>
    </row>
    <row r="1983" spans="1:20" x14ac:dyDescent="0.25">
      <c r="A1983" s="263">
        <v>5017002908</v>
      </c>
      <c r="B1983" s="272" t="str">
        <f>_xlfn.XLOOKUP(Table2[[#This Row],[K&amp;N REF ]],CAT_Details[Tracking Number],CAT_Details[S Ref],,0)</f>
        <v>20250811-S-70149</v>
      </c>
      <c r="C1983" s="273">
        <f>_xlfn.XLOOKUP(Table2[[#This Row],[K&amp;N REF ]],CAT_Details[Tracking Number],CAT_Details[TO Ref],,0)</f>
        <v>20250811779331</v>
      </c>
      <c r="D1983" s="273" t="str">
        <f>_xlfn.XLOOKUP(Table2[[#This Row],[K&amp;N REF ]],CAT_Details[Tracking Number],CAT_Details[Pickup Customer Name],,0)</f>
        <v>GROENEVELD-BEKA GMBH</v>
      </c>
      <c r="E1983" s="274" t="str">
        <f>_xlfn.XLOOKUP(Table2[[#This Row],[K&amp;N REF ]],CAT_Details[Tracking Number],CAT_Details[Delivery Country Code],,0)</f>
        <v>GB</v>
      </c>
      <c r="F1983" s="274" t="str">
        <f>_xlfn.XLOOKUP(Table2[[#This Row],[TO Ref]],CAT_Details[TO Ref],CAT_Details[Loc],,0)</f>
        <v>OYL1</v>
      </c>
      <c r="G1983" s="260" t="s">
        <v>34</v>
      </c>
      <c r="H1983" s="260" t="s">
        <v>42</v>
      </c>
      <c r="I1983" s="281">
        <v>45888</v>
      </c>
      <c r="J1983" s="260" t="s">
        <v>45</v>
      </c>
      <c r="K1983" s="260" t="s">
        <v>50</v>
      </c>
      <c r="L1983" s="281">
        <v>45889</v>
      </c>
      <c r="M1983" s="260" t="str">
        <f>IF(Table2[[#This Row],[Resolve Date]]="","ONGOING","SOLVED")</f>
        <v>SOLVED</v>
      </c>
      <c r="N1983" s="261" t="s">
        <v>250</v>
      </c>
      <c r="O1983" s="260" t="str">
        <f>Table2[[#This Row],[K&amp;N REF ]]&amp;Table2[[#This Row],[Issue type ]]</f>
        <v>5017002908AMOUNT</v>
      </c>
      <c r="P1983" s="260">
        <f>YEAR(Table2[[#This Row],[Date ]])</f>
        <v>2025</v>
      </c>
      <c r="Q1983" s="260" t="str">
        <f>VLOOKUP(MONTH(Table2[[#This Row],[Date ]]),Months,2,0)</f>
        <v>August</v>
      </c>
      <c r="R1983" s="260" t="b">
        <f>COUNTIFS(Table2[Unique],Table2[[#This Row],[Unique]])&gt;1</f>
        <v>0</v>
      </c>
      <c r="S1983" s="260">
        <f>IF(Table2[[#This Row],[Status ]]="Solved",1,0)</f>
        <v>1</v>
      </c>
      <c r="T1983" s="260">
        <f>IF(Table2[[#This Row],[Status ]]="ongoing",1,0)</f>
        <v>0</v>
      </c>
    </row>
    <row r="1984" spans="1:20" x14ac:dyDescent="0.25">
      <c r="A1984" s="263">
        <v>5016990318</v>
      </c>
      <c r="B1984" s="272" t="str">
        <f>_xlfn.XLOOKUP(Table2[[#This Row],[K&amp;N REF ]],CAT_Details[Tracking Number],CAT_Details[S Ref],,0)</f>
        <v>20250807-S-70299</v>
      </c>
      <c r="C1984" s="273">
        <f>_xlfn.XLOOKUP(Table2[[#This Row],[K&amp;N REF ]],CAT_Details[Tracking Number],CAT_Details[TO Ref],,0)</f>
        <v>20250807777858</v>
      </c>
      <c r="D1984" s="273" t="str">
        <f>_xlfn.XLOOKUP(Table2[[#This Row],[K&amp;N REF ]],CAT_Details[Tracking Number],CAT_Details[Pickup Customer Name],,0)</f>
        <v>KONGSBERG AUTOMOTIVE ASA</v>
      </c>
      <c r="E1984" s="274" t="str">
        <f>_xlfn.XLOOKUP(Table2[[#This Row],[K&amp;N REF ]],CAT_Details[Tracking Number],CAT_Details[Delivery Country Code],,0)</f>
        <v>GB</v>
      </c>
      <c r="F1984" s="274">
        <f>_xlfn.XLOOKUP(Table2[[#This Row],[TO Ref]],CAT_Details[TO Ref],CAT_Details[Loc],,0)</f>
        <v>3402</v>
      </c>
      <c r="G1984" s="260" t="s">
        <v>44</v>
      </c>
      <c r="H1984" s="260" t="s">
        <v>35</v>
      </c>
      <c r="I1984" s="281">
        <v>45888</v>
      </c>
      <c r="J1984" s="260" t="s">
        <v>26</v>
      </c>
      <c r="K1984" s="260" t="s">
        <v>32</v>
      </c>
      <c r="L1984" s="281">
        <v>45888</v>
      </c>
      <c r="M1984" s="260" t="str">
        <f>IF(Table2[[#This Row],[Resolve Date]]="","ONGOING","SOLVED")</f>
        <v>SOLVED</v>
      </c>
      <c r="N1984" s="261"/>
      <c r="O1984" s="260" t="str">
        <f>Table2[[#This Row],[K&amp;N REF ]]&amp;Table2[[#This Row],[Issue type ]]</f>
        <v>5016990318NO LABELS</v>
      </c>
      <c r="P1984" s="260">
        <f>YEAR(Table2[[#This Row],[Date ]])</f>
        <v>2025</v>
      </c>
      <c r="Q1984" s="260" t="str">
        <f>VLOOKUP(MONTH(Table2[[#This Row],[Date ]]),Months,2,0)</f>
        <v>August</v>
      </c>
      <c r="R1984" s="260" t="b">
        <f>COUNTIFS(Table2[Unique],Table2[[#This Row],[Unique]])&gt;1</f>
        <v>0</v>
      </c>
      <c r="S1984" s="260">
        <f>IF(Table2[[#This Row],[Status ]]="Solved",1,0)</f>
        <v>1</v>
      </c>
      <c r="T1984" s="260">
        <f>IF(Table2[[#This Row],[Status ]]="ongoing",1,0)</f>
        <v>0</v>
      </c>
    </row>
    <row r="1985" spans="1:20" x14ac:dyDescent="0.25">
      <c r="A1985" s="263">
        <v>5016977937</v>
      </c>
      <c r="B1985" s="272" t="str">
        <f>_xlfn.XLOOKUP(Table2[[#This Row],[K&amp;N REF ]],CAT_Details[Tracking Number],CAT_Details[S Ref],,0)</f>
        <v>20250807-S-70271</v>
      </c>
      <c r="C1985" s="273">
        <f>_xlfn.XLOOKUP(Table2[[#This Row],[K&amp;N REF ]],CAT_Details[Tracking Number],CAT_Details[TO Ref],,0)</f>
        <v>20250807778035</v>
      </c>
      <c r="D1985" s="273" t="str">
        <f>_xlfn.XLOOKUP(Table2[[#This Row],[K&amp;N REF ]],CAT_Details[Tracking Number],CAT_Details[Pickup Customer Name],,0)</f>
        <v>Standard Motor Product Poland ( SMP Poland)</v>
      </c>
      <c r="E1985" s="274" t="str">
        <f>_xlfn.XLOOKUP(Table2[[#This Row],[K&amp;N REF ]],CAT_Details[Tracking Number],CAT_Details[Delivery Country Code],,0)</f>
        <v>GB</v>
      </c>
      <c r="F1985" s="274" t="str">
        <f>_xlfn.XLOOKUP(Table2[[#This Row],[TO Ref]],CAT_Details[TO Ref],CAT_Details[Loc],,0)</f>
        <v>OYL1</v>
      </c>
      <c r="G1985" s="260" t="s">
        <v>221</v>
      </c>
      <c r="H1985" s="260" t="s">
        <v>179</v>
      </c>
      <c r="I1985" s="281">
        <v>45888</v>
      </c>
      <c r="J1985" s="260" t="s">
        <v>26</v>
      </c>
      <c r="K1985" s="260" t="s">
        <v>32</v>
      </c>
      <c r="L1985" s="281">
        <v>45888</v>
      </c>
      <c r="M1985" s="260" t="str">
        <f>IF(Table2[[#This Row],[Resolve Date]]="","ONGOING","SOLVED")</f>
        <v>SOLVED</v>
      </c>
      <c r="N1985" s="261"/>
      <c r="O1985" s="260" t="str">
        <f>Table2[[#This Row],[K&amp;N REF ]]&amp;Table2[[#This Row],[Issue type ]]</f>
        <v xml:space="preserve">5016977937NOT SCANNABLE </v>
      </c>
      <c r="P1985" s="260">
        <f>YEAR(Table2[[#This Row],[Date ]])</f>
        <v>2025</v>
      </c>
      <c r="Q1985" s="260" t="str">
        <f>VLOOKUP(MONTH(Table2[[#This Row],[Date ]]),Months,2,0)</f>
        <v>August</v>
      </c>
      <c r="R1985" s="260" t="b">
        <f>COUNTIFS(Table2[Unique],Table2[[#This Row],[Unique]])&gt;1</f>
        <v>0</v>
      </c>
      <c r="S1985" s="260">
        <f>IF(Table2[[#This Row],[Status ]]="Solved",1,0)</f>
        <v>1</v>
      </c>
      <c r="T1985" s="260">
        <f>IF(Table2[[#This Row],[Status ]]="ongoing",1,0)</f>
        <v>0</v>
      </c>
    </row>
    <row r="1986" spans="1:20" x14ac:dyDescent="0.25">
      <c r="A1986" s="263">
        <v>5016965684</v>
      </c>
      <c r="B1986" s="272" t="str">
        <f>_xlfn.XLOOKUP(Table2[[#This Row],[K&amp;N REF ]],CAT_Details[Tracking Number],CAT_Details[S Ref],,0)</f>
        <v>20250806-S-70278</v>
      </c>
      <c r="C1986" s="273">
        <f>_xlfn.XLOOKUP(Table2[[#This Row],[K&amp;N REF ]],CAT_Details[Tracking Number],CAT_Details[TO Ref],,0)</f>
        <v>20250806777219</v>
      </c>
      <c r="D1986" s="273" t="str">
        <f>_xlfn.XLOOKUP(Table2[[#This Row],[K&amp;N REF ]],CAT_Details[Tracking Number],CAT_Details[Pickup Customer Name],,0)</f>
        <v>AQ Wiring Systems Sp. z o.o.</v>
      </c>
      <c r="E1986" s="274" t="str">
        <f>_xlfn.XLOOKUP(Table2[[#This Row],[K&amp;N REF ]],CAT_Details[Tracking Number],CAT_Details[Delivery Country Code],,0)</f>
        <v>GB</v>
      </c>
      <c r="F1986" s="274" t="str">
        <f>_xlfn.XLOOKUP(Table2[[#This Row],[TO Ref]],CAT_Details[TO Ref],CAT_Details[Loc],,0)</f>
        <v>DX01-L5</v>
      </c>
      <c r="G1986" s="260" t="s">
        <v>221</v>
      </c>
      <c r="H1986" s="260" t="s">
        <v>49</v>
      </c>
      <c r="I1986" s="281">
        <v>45888</v>
      </c>
      <c r="J1986" s="260" t="s">
        <v>26</v>
      </c>
      <c r="K1986" s="260" t="s">
        <v>32</v>
      </c>
      <c r="L1986" s="281">
        <v>45888</v>
      </c>
      <c r="M1986" s="260" t="str">
        <f>IF(Table2[[#This Row],[Resolve Date]]="","ONGOING","SOLVED")</f>
        <v>SOLVED</v>
      </c>
      <c r="N1986" s="261"/>
      <c r="O1986" s="260" t="str">
        <f>Table2[[#This Row],[K&amp;N REF ]]&amp;Table2[[#This Row],[Issue type ]]</f>
        <v>5016965684XX LABELS</v>
      </c>
      <c r="P1986" s="260">
        <f>YEAR(Table2[[#This Row],[Date ]])</f>
        <v>2025</v>
      </c>
      <c r="Q1986" s="260" t="str">
        <f>VLOOKUP(MONTH(Table2[[#This Row],[Date ]]),Months,2,0)</f>
        <v>August</v>
      </c>
      <c r="R1986" s="260" t="b">
        <f>COUNTIFS(Table2[Unique],Table2[[#This Row],[Unique]])&gt;1</f>
        <v>0</v>
      </c>
      <c r="S1986" s="260">
        <f>IF(Table2[[#This Row],[Status ]]="Solved",1,0)</f>
        <v>1</v>
      </c>
      <c r="T1986" s="260">
        <f>IF(Table2[[#This Row],[Status ]]="ongoing",1,0)</f>
        <v>0</v>
      </c>
    </row>
    <row r="1987" spans="1:20" x14ac:dyDescent="0.25">
      <c r="A1987" s="263">
        <v>5016965786</v>
      </c>
      <c r="B1987" s="272" t="str">
        <f>_xlfn.XLOOKUP(Table2[[#This Row],[K&amp;N REF ]],CAT_Details[Tracking Number],CAT_Details[S Ref],,0)</f>
        <v>20250807-S-70269</v>
      </c>
      <c r="C1987" s="273">
        <f>_xlfn.XLOOKUP(Table2[[#This Row],[K&amp;N REF ]],CAT_Details[Tracking Number],CAT_Details[TO Ref],,0)</f>
        <v>20250807777879</v>
      </c>
      <c r="D1987" s="273" t="str">
        <f>_xlfn.XLOOKUP(Table2[[#This Row],[K&amp;N REF ]],CAT_Details[Tracking Number],CAT_Details[Pickup Customer Name],,0)</f>
        <v>Norma Polska Sp. Z o.o.</v>
      </c>
      <c r="E1987" s="274" t="str">
        <f>_xlfn.XLOOKUP(Table2[[#This Row],[K&amp;N REF ]],CAT_Details[Tracking Number],CAT_Details[Delivery Country Code],,0)</f>
        <v>GB</v>
      </c>
      <c r="F1987" s="274" t="str">
        <f>_xlfn.XLOOKUP(Table2[[#This Row],[TO Ref]],CAT_Details[TO Ref],CAT_Details[Loc],,0)</f>
        <v>MZ02</v>
      </c>
      <c r="G1987" s="260" t="s">
        <v>221</v>
      </c>
      <c r="H1987" s="260" t="s">
        <v>35</v>
      </c>
      <c r="I1987" s="281">
        <v>45888</v>
      </c>
      <c r="J1987" s="260" t="s">
        <v>26</v>
      </c>
      <c r="K1987" s="260" t="s">
        <v>32</v>
      </c>
      <c r="L1987" s="281">
        <v>45888</v>
      </c>
      <c r="M1987" s="260" t="str">
        <f>IF(Table2[[#This Row],[Resolve Date]]="","ONGOING","SOLVED")</f>
        <v>SOLVED</v>
      </c>
      <c r="N1987" s="261"/>
      <c r="O1987" s="260" t="str">
        <f>Table2[[#This Row],[K&amp;N REF ]]&amp;Table2[[#This Row],[Issue type ]]</f>
        <v>5016965786NO LABELS</v>
      </c>
      <c r="P1987" s="260">
        <f>YEAR(Table2[[#This Row],[Date ]])</f>
        <v>2025</v>
      </c>
      <c r="Q1987" s="260" t="str">
        <f>VLOOKUP(MONTH(Table2[[#This Row],[Date ]]),Months,2,0)</f>
        <v>August</v>
      </c>
      <c r="R1987" s="260" t="b">
        <f>COUNTIFS(Table2[Unique],Table2[[#This Row],[Unique]])&gt;1</f>
        <v>0</v>
      </c>
      <c r="S1987" s="260">
        <f>IF(Table2[[#This Row],[Status ]]="Solved",1,0)</f>
        <v>1</v>
      </c>
      <c r="T1987" s="260">
        <f>IF(Table2[[#This Row],[Status ]]="ongoing",1,0)</f>
        <v>0</v>
      </c>
    </row>
    <row r="1988" spans="1:20" x14ac:dyDescent="0.25">
      <c r="A1988" s="263">
        <v>5016978045</v>
      </c>
      <c r="B1988" s="272" t="str">
        <f>_xlfn.XLOOKUP(Table2[[#This Row],[K&amp;N REF ]],CAT_Details[Tracking Number],CAT_Details[S Ref],,0)</f>
        <v>20250808-S-70291</v>
      </c>
      <c r="C1988" s="273">
        <f>_xlfn.XLOOKUP(Table2[[#This Row],[K&amp;N REF ]],CAT_Details[Tracking Number],CAT_Details[TO Ref],,0)</f>
        <v>20250808778929</v>
      </c>
      <c r="D1988" s="273" t="str">
        <f>_xlfn.XLOOKUP(Table2[[#This Row],[K&amp;N REF ]],CAT_Details[Tracking Number],CAT_Details[Pickup Customer Name],,0)</f>
        <v>Woodward Poland Sp. z o.o.</v>
      </c>
      <c r="E1988" s="274" t="str">
        <f>_xlfn.XLOOKUP(Table2[[#This Row],[K&amp;N REF ]],CAT_Details[Tracking Number],CAT_Details[Delivery Country Code],,0)</f>
        <v>GB</v>
      </c>
      <c r="F1988" s="274" t="str">
        <f>_xlfn.XLOOKUP(Table2[[#This Row],[TO Ref]],CAT_Details[TO Ref],CAT_Details[Loc],,0)</f>
        <v>MZ02</v>
      </c>
      <c r="G1988" s="260" t="s">
        <v>221</v>
      </c>
      <c r="H1988" s="260" t="s">
        <v>35</v>
      </c>
      <c r="I1988" s="281">
        <v>45888</v>
      </c>
      <c r="J1988" s="260" t="s">
        <v>26</v>
      </c>
      <c r="K1988" s="260" t="s">
        <v>32</v>
      </c>
      <c r="L1988" s="281">
        <v>45888</v>
      </c>
      <c r="M1988" s="260" t="str">
        <f>IF(Table2[[#This Row],[Resolve Date]]="","ONGOING","SOLVED")</f>
        <v>SOLVED</v>
      </c>
      <c r="N1988" s="261"/>
      <c r="O1988" s="260" t="str">
        <f>Table2[[#This Row],[K&amp;N REF ]]&amp;Table2[[#This Row],[Issue type ]]</f>
        <v>5016978045NO LABELS</v>
      </c>
      <c r="P1988" s="260">
        <f>YEAR(Table2[[#This Row],[Date ]])</f>
        <v>2025</v>
      </c>
      <c r="Q1988" s="260" t="str">
        <f>VLOOKUP(MONTH(Table2[[#This Row],[Date ]]),Months,2,0)</f>
        <v>August</v>
      </c>
      <c r="R1988" s="260" t="b">
        <f>COUNTIFS(Table2[Unique],Table2[[#This Row],[Unique]])&gt;1</f>
        <v>0</v>
      </c>
      <c r="S1988" s="260">
        <f>IF(Table2[[#This Row],[Status ]]="Solved",1,0)</f>
        <v>1</v>
      </c>
      <c r="T1988" s="260">
        <f>IF(Table2[[#This Row],[Status ]]="ongoing",1,0)</f>
        <v>0</v>
      </c>
    </row>
    <row r="1989" spans="1:20" x14ac:dyDescent="0.25">
      <c r="A1989" s="263">
        <v>5017034357</v>
      </c>
      <c r="B1989" s="272" t="str">
        <f>_xlfn.XLOOKUP(Table2[[#This Row],[K&amp;N REF ]],CAT_Details[Tracking Number],CAT_Details[S Ref],,0)</f>
        <v>20250814-S-70377</v>
      </c>
      <c r="C1989" s="273">
        <f>_xlfn.XLOOKUP(Table2[[#This Row],[K&amp;N REF ]],CAT_Details[Tracking Number],CAT_Details[TO Ref],,0)</f>
        <v>20250813781420</v>
      </c>
      <c r="D1989" s="273" t="str">
        <f>_xlfn.XLOOKUP(Table2[[#This Row],[K&amp;N REF ]],CAT_Details[Tracking Number],CAT_Details[Pickup Customer Name],,0)</f>
        <v>DENSO BARCELONA. S.A.U.</v>
      </c>
      <c r="E1989" s="274" t="str">
        <f>_xlfn.XLOOKUP(Table2[[#This Row],[K&amp;N REF ]],CAT_Details[Tracking Number],CAT_Details[Delivery Country Code],,0)</f>
        <v>GB</v>
      </c>
      <c r="F1989" s="274" t="str">
        <f>_xlfn.XLOOKUP(Table2[[#This Row],[TO Ref]],CAT_Details[TO Ref],CAT_Details[Loc],,0)</f>
        <v>DX01-L5</v>
      </c>
      <c r="G1989" s="260" t="s">
        <v>36</v>
      </c>
      <c r="H1989" s="260" t="s">
        <v>197</v>
      </c>
      <c r="I1989" s="281">
        <v>45888</v>
      </c>
      <c r="J1989" s="260" t="s">
        <v>45</v>
      </c>
      <c r="K1989" s="260" t="s">
        <v>50</v>
      </c>
      <c r="L1989" s="281">
        <v>45891</v>
      </c>
      <c r="M1989" s="260" t="str">
        <f>IF(Table2[[#This Row],[Resolve Date]]="","ONGOING","SOLVED")</f>
        <v>SOLVED</v>
      </c>
      <c r="N1989" s="261" t="s">
        <v>24970</v>
      </c>
      <c r="O1989" s="260" t="str">
        <f>Table2[[#This Row],[K&amp;N REF ]]&amp;Table2[[#This Row],[Issue type ]]</f>
        <v>5017034357MANCO</v>
      </c>
      <c r="P1989" s="260">
        <f>YEAR(Table2[[#This Row],[Date ]])</f>
        <v>2025</v>
      </c>
      <c r="Q1989" s="260" t="str">
        <f>VLOOKUP(MONTH(Table2[[#This Row],[Date ]]),Months,2,0)</f>
        <v>August</v>
      </c>
      <c r="R1989" s="260" t="b">
        <f>COUNTIFS(Table2[Unique],Table2[[#This Row],[Unique]])&gt;1</f>
        <v>0</v>
      </c>
      <c r="S1989" s="260">
        <f>IF(Table2[[#This Row],[Status ]]="Solved",1,0)</f>
        <v>1</v>
      </c>
      <c r="T1989" s="260">
        <f>IF(Table2[[#This Row],[Status ]]="ongoing",1,0)</f>
        <v>0</v>
      </c>
    </row>
    <row r="1990" spans="1:20" x14ac:dyDescent="0.25">
      <c r="A1990" s="263">
        <v>5017020002</v>
      </c>
      <c r="B1990" s="272" t="str">
        <f>_xlfn.XLOOKUP(Table2[[#This Row],[K&amp;N REF ]],CAT_Details[Tracking Number],CAT_Details[S Ref],,0)</f>
        <v>20250813-S-70297</v>
      </c>
      <c r="C1990" s="273">
        <f>_xlfn.XLOOKUP(Table2[[#This Row],[K&amp;N REF ]],CAT_Details[Tracking Number],CAT_Details[TO Ref],,0)</f>
        <v>20250813781246</v>
      </c>
      <c r="D1990" s="273" t="str">
        <f>_xlfn.XLOOKUP(Table2[[#This Row],[K&amp;N REF ]],CAT_Details[Tracking Number],CAT_Details[Pickup Customer Name],,0)</f>
        <v>PLASTIQUAL</v>
      </c>
      <c r="E1990" s="274" t="str">
        <f>_xlfn.XLOOKUP(Table2[[#This Row],[K&amp;N REF ]],CAT_Details[Tracking Number],CAT_Details[Delivery Country Code],,0)</f>
        <v>GB</v>
      </c>
      <c r="F1990" s="274" t="str">
        <f>_xlfn.XLOOKUP(Table2[[#This Row],[TO Ref]],CAT_Details[TO Ref],CAT_Details[Loc],,0)</f>
        <v>OYL1</v>
      </c>
      <c r="G1990" s="260" t="s">
        <v>36</v>
      </c>
      <c r="H1990" s="260" t="s">
        <v>35</v>
      </c>
      <c r="I1990" s="281">
        <v>45888</v>
      </c>
      <c r="J1990" s="260" t="s">
        <v>26</v>
      </c>
      <c r="K1990" s="260" t="s">
        <v>32</v>
      </c>
      <c r="L1990" s="281">
        <v>45888</v>
      </c>
      <c r="M1990" s="260" t="str">
        <f>IF(Table2[[#This Row],[Resolve Date]]="","ONGOING","SOLVED")</f>
        <v>SOLVED</v>
      </c>
      <c r="N1990" s="261"/>
      <c r="O1990" s="260" t="str">
        <f>Table2[[#This Row],[K&amp;N REF ]]&amp;Table2[[#This Row],[Issue type ]]</f>
        <v>5017020002NO LABELS</v>
      </c>
      <c r="P1990" s="260">
        <f>YEAR(Table2[[#This Row],[Date ]])</f>
        <v>2025</v>
      </c>
      <c r="Q1990" s="260" t="str">
        <f>VLOOKUP(MONTH(Table2[[#This Row],[Date ]]),Months,2,0)</f>
        <v>August</v>
      </c>
      <c r="R1990" s="260" t="b">
        <f>COUNTIFS(Table2[Unique],Table2[[#This Row],[Unique]])&gt;1</f>
        <v>0</v>
      </c>
      <c r="S1990" s="260">
        <f>IF(Table2[[#This Row],[Status ]]="Solved",1,0)</f>
        <v>1</v>
      </c>
      <c r="T1990" s="260">
        <f>IF(Table2[[#This Row],[Status ]]="ongoing",1,0)</f>
        <v>0</v>
      </c>
    </row>
    <row r="1991" spans="1:20" x14ac:dyDescent="0.25">
      <c r="A1991" s="263">
        <v>5016952663</v>
      </c>
      <c r="B1991" s="272" t="str">
        <f>_xlfn.XLOOKUP(Table2[[#This Row],[K&amp;N REF ]],CAT_Details[Tracking Number],CAT_Details[S Ref],,0)</f>
        <v>20250806-S-70279</v>
      </c>
      <c r="C1991" s="273">
        <f>_xlfn.XLOOKUP(Table2[[#This Row],[K&amp;N REF ]],CAT_Details[Tracking Number],CAT_Details[TO Ref],,0)</f>
        <v>20250806777104</v>
      </c>
      <c r="D1991" s="273" t="str">
        <f>_xlfn.XLOOKUP(Table2[[#This Row],[K&amp;N REF ]],CAT_Details[Tracking Number],CAT_Details[Pickup Customer Name],,0)</f>
        <v>MODINE HUNGARIA KFT.</v>
      </c>
      <c r="E1991" s="274" t="str">
        <f>_xlfn.XLOOKUP(Table2[[#This Row],[K&amp;N REF ]],CAT_Details[Tracking Number],CAT_Details[Delivery Country Code],,0)</f>
        <v>GB</v>
      </c>
      <c r="F1991" s="274" t="str">
        <f>_xlfn.XLOOKUP(Table2[[#This Row],[TO Ref]],CAT_Details[TO Ref],CAT_Details[Loc],,0)</f>
        <v>DX01-L5</v>
      </c>
      <c r="G1991" s="260" t="s">
        <v>44</v>
      </c>
      <c r="H1991" s="260" t="s">
        <v>35</v>
      </c>
      <c r="I1991" s="281">
        <v>45888</v>
      </c>
      <c r="J1991" s="260" t="s">
        <v>26</v>
      </c>
      <c r="K1991" s="260" t="s">
        <v>32</v>
      </c>
      <c r="L1991" s="281">
        <v>45888</v>
      </c>
      <c r="M1991" s="260" t="str">
        <f>IF(Table2[[#This Row],[Resolve Date]]="","ONGOING","SOLVED")</f>
        <v>SOLVED</v>
      </c>
      <c r="N1991" s="261"/>
      <c r="O1991" s="260" t="str">
        <f>Table2[[#This Row],[K&amp;N REF ]]&amp;Table2[[#This Row],[Issue type ]]</f>
        <v>5016952663NO LABELS</v>
      </c>
      <c r="P1991" s="260">
        <f>YEAR(Table2[[#This Row],[Date ]])</f>
        <v>2025</v>
      </c>
      <c r="Q1991" s="260" t="str">
        <f>VLOOKUP(MONTH(Table2[[#This Row],[Date ]]),Months,2,0)</f>
        <v>August</v>
      </c>
      <c r="R1991" s="260" t="b">
        <f>COUNTIFS(Table2[Unique],Table2[[#This Row],[Unique]])&gt;1</f>
        <v>0</v>
      </c>
      <c r="S1991" s="260">
        <f>IF(Table2[[#This Row],[Status ]]="Solved",1,0)</f>
        <v>1</v>
      </c>
      <c r="T1991" s="260">
        <f>IF(Table2[[#This Row],[Status ]]="ongoing",1,0)</f>
        <v>0</v>
      </c>
    </row>
    <row r="1992" spans="1:20" x14ac:dyDescent="0.25">
      <c r="A1992" s="263">
        <v>5016990398</v>
      </c>
      <c r="B1992" s="272" t="str">
        <f>_xlfn.XLOOKUP(Table2[[#This Row],[K&amp;N REF ]],CAT_Details[Tracking Number],CAT_Details[S Ref],,0)</f>
        <v>20250807-S-70335</v>
      </c>
      <c r="C1992" s="273">
        <f>_xlfn.XLOOKUP(Table2[[#This Row],[K&amp;N REF ]],CAT_Details[Tracking Number],CAT_Details[TO Ref],,0)</f>
        <v>20250807778296</v>
      </c>
      <c r="D1992" s="273" t="str">
        <f>_xlfn.XLOOKUP(Table2[[#This Row],[K&amp;N REF ]],CAT_Details[Tracking Number],CAT_Details[Pickup Customer Name],,0)</f>
        <v>Doga, S.A.</v>
      </c>
      <c r="E1992" s="274" t="str">
        <f>_xlfn.XLOOKUP(Table2[[#This Row],[K&amp;N REF ]],CAT_Details[Tracking Number],CAT_Details[Delivery Country Code],,0)</f>
        <v>GB</v>
      </c>
      <c r="F1992" s="274">
        <f>_xlfn.XLOOKUP(Table2[[#This Row],[TO Ref]],CAT_Details[TO Ref],CAT_Details[Loc],,0)</f>
        <v>3402</v>
      </c>
      <c r="G1992" s="260" t="s">
        <v>36</v>
      </c>
      <c r="H1992" s="260" t="s">
        <v>49</v>
      </c>
      <c r="I1992" s="281">
        <v>45888</v>
      </c>
      <c r="J1992" s="260" t="s">
        <v>26</v>
      </c>
      <c r="K1992" s="260" t="s">
        <v>32</v>
      </c>
      <c r="L1992" s="281">
        <v>45888</v>
      </c>
      <c r="M1992" s="260" t="str">
        <f>IF(Table2[[#This Row],[Resolve Date]]="","ONGOING","SOLVED")</f>
        <v>SOLVED</v>
      </c>
      <c r="N1992" s="261"/>
      <c r="O1992" s="260" t="str">
        <f>Table2[[#This Row],[K&amp;N REF ]]&amp;Table2[[#This Row],[Issue type ]]</f>
        <v>5016990398XX LABELS</v>
      </c>
      <c r="P1992" s="260">
        <f>YEAR(Table2[[#This Row],[Date ]])</f>
        <v>2025</v>
      </c>
      <c r="Q1992" s="260" t="str">
        <f>VLOOKUP(MONTH(Table2[[#This Row],[Date ]]),Months,2,0)</f>
        <v>August</v>
      </c>
      <c r="R1992" s="260" t="b">
        <f>COUNTIFS(Table2[Unique],Table2[[#This Row],[Unique]])&gt;1</f>
        <v>0</v>
      </c>
      <c r="S1992" s="260">
        <f>IF(Table2[[#This Row],[Status ]]="Solved",1,0)</f>
        <v>1</v>
      </c>
      <c r="T1992" s="260">
        <f>IF(Table2[[#This Row],[Status ]]="ongoing",1,0)</f>
        <v>0</v>
      </c>
    </row>
    <row r="1993" spans="1:20" x14ac:dyDescent="0.25">
      <c r="A1993" s="263">
        <v>5017002846</v>
      </c>
      <c r="B1993" s="272" t="str">
        <f>_xlfn.XLOOKUP(Table2[[#This Row],[K&amp;N REF ]],CAT_Details[Tracking Number],CAT_Details[S Ref],,0)</f>
        <v>20250812-S-70335</v>
      </c>
      <c r="C1993" s="273">
        <f>_xlfn.XLOOKUP(Table2[[#This Row],[K&amp;N REF ]],CAT_Details[Tracking Number],CAT_Details[TO Ref],,0)</f>
        <v>20250812780109</v>
      </c>
      <c r="D1993" s="273" t="str">
        <f>_xlfn.XLOOKUP(Table2[[#This Row],[K&amp;N REF ]],CAT_Details[Tracking Number],CAT_Details[Pickup Customer Name],,0)</f>
        <v>TE CONNECTIVITY</v>
      </c>
      <c r="E1993" s="274" t="str">
        <f>_xlfn.XLOOKUP(Table2[[#This Row],[K&amp;N REF ]],CAT_Details[Tracking Number],CAT_Details[Delivery Country Code],,0)</f>
        <v>GB</v>
      </c>
      <c r="F1993" s="274" t="str">
        <f>_xlfn.XLOOKUP(Table2[[#This Row],[TO Ref]],CAT_Details[TO Ref],CAT_Details[Loc],,0)</f>
        <v>DX01-L5</v>
      </c>
      <c r="G1993" s="260" t="s">
        <v>38</v>
      </c>
      <c r="H1993" s="260" t="s">
        <v>49</v>
      </c>
      <c r="I1993" s="281">
        <v>45889</v>
      </c>
      <c r="J1993" s="260" t="s">
        <v>26</v>
      </c>
      <c r="K1993" s="260" t="s">
        <v>32</v>
      </c>
      <c r="L1993" s="281">
        <v>45889</v>
      </c>
      <c r="M1993" s="260" t="str">
        <f>IF(Table2[[#This Row],[Resolve Date]]="","ONGOING","SOLVED")</f>
        <v>SOLVED</v>
      </c>
      <c r="N1993" s="261"/>
      <c r="O1993" s="260" t="str">
        <f>Table2[[#This Row],[K&amp;N REF ]]&amp;Table2[[#This Row],[Issue type ]]</f>
        <v>5017002846XX LABELS</v>
      </c>
      <c r="P1993" s="260">
        <f>YEAR(Table2[[#This Row],[Date ]])</f>
        <v>2025</v>
      </c>
      <c r="Q1993" s="260" t="str">
        <f>VLOOKUP(MONTH(Table2[[#This Row],[Date ]]),Months,2,0)</f>
        <v>August</v>
      </c>
      <c r="R1993" s="260" t="b">
        <f>COUNTIFS(Table2[Unique],Table2[[#This Row],[Unique]])&gt;1</f>
        <v>0</v>
      </c>
      <c r="S1993" s="260">
        <f>IF(Table2[[#This Row],[Status ]]="Solved",1,0)</f>
        <v>1</v>
      </c>
      <c r="T1993" s="260">
        <f>IF(Table2[[#This Row],[Status ]]="ongoing",1,0)</f>
        <v>0</v>
      </c>
    </row>
    <row r="1994" spans="1:20" x14ac:dyDescent="0.25">
      <c r="A1994" s="263">
        <v>5017002848</v>
      </c>
      <c r="B1994" s="272" t="str">
        <f>_xlfn.XLOOKUP(Table2[[#This Row],[K&amp;N REF ]],CAT_Details[Tracking Number],CAT_Details[S Ref],,0)</f>
        <v>20250812-S-70335</v>
      </c>
      <c r="C1994" s="273">
        <f>_xlfn.XLOOKUP(Table2[[#This Row],[K&amp;N REF ]],CAT_Details[Tracking Number],CAT_Details[TO Ref],,0)</f>
        <v>20250812780118</v>
      </c>
      <c r="D1994" s="273" t="str">
        <f>_xlfn.XLOOKUP(Table2[[#This Row],[K&amp;N REF ]],CAT_Details[Tracking Number],CAT_Details[Pickup Customer Name],,0)</f>
        <v>TE CONNECTIVITY</v>
      </c>
      <c r="E1994" s="274" t="str">
        <f>_xlfn.XLOOKUP(Table2[[#This Row],[K&amp;N REF ]],CAT_Details[Tracking Number],CAT_Details[Delivery Country Code],,0)</f>
        <v>GB</v>
      </c>
      <c r="F1994" s="274" t="str">
        <f>_xlfn.XLOOKUP(Table2[[#This Row],[TO Ref]],CAT_Details[TO Ref],CAT_Details[Loc],,0)</f>
        <v>DX01-L5</v>
      </c>
      <c r="G1994" s="260" t="s">
        <v>38</v>
      </c>
      <c r="H1994" s="260" t="s">
        <v>49</v>
      </c>
      <c r="I1994" s="281">
        <v>45889</v>
      </c>
      <c r="J1994" s="260" t="s">
        <v>26</v>
      </c>
      <c r="K1994" s="260" t="s">
        <v>32</v>
      </c>
      <c r="L1994" s="281">
        <v>45889</v>
      </c>
      <c r="M1994" s="260" t="str">
        <f>IF(Table2[[#This Row],[Resolve Date]]="","ONGOING","SOLVED")</f>
        <v>SOLVED</v>
      </c>
      <c r="N1994" s="261"/>
      <c r="O1994" s="260" t="str">
        <f>Table2[[#This Row],[K&amp;N REF ]]&amp;Table2[[#This Row],[Issue type ]]</f>
        <v>5017002848XX LABELS</v>
      </c>
      <c r="P1994" s="260">
        <f>YEAR(Table2[[#This Row],[Date ]])</f>
        <v>2025</v>
      </c>
      <c r="Q1994" s="260" t="str">
        <f>VLOOKUP(MONTH(Table2[[#This Row],[Date ]]),Months,2,0)</f>
        <v>August</v>
      </c>
      <c r="R1994" s="260" t="b">
        <f>COUNTIFS(Table2[Unique],Table2[[#This Row],[Unique]])&gt;1</f>
        <v>0</v>
      </c>
      <c r="S1994" s="260">
        <f>IF(Table2[[#This Row],[Status ]]="Solved",1,0)</f>
        <v>1</v>
      </c>
      <c r="T1994" s="260">
        <f>IF(Table2[[#This Row],[Status ]]="ongoing",1,0)</f>
        <v>0</v>
      </c>
    </row>
    <row r="1995" spans="1:20" x14ac:dyDescent="0.25">
      <c r="A1995" s="263">
        <v>5017020095</v>
      </c>
      <c r="B1995" s="272" t="str">
        <f>_xlfn.XLOOKUP(Table2[[#This Row],[K&amp;N REF ]],CAT_Details[Tracking Number],CAT_Details[S Ref],,0)</f>
        <v>20250814-S-70227</v>
      </c>
      <c r="C1995" s="273">
        <f>_xlfn.XLOOKUP(Table2[[#This Row],[K&amp;N REF ]],CAT_Details[Tracking Number],CAT_Details[TO Ref],,0)</f>
        <v>20250814782067</v>
      </c>
      <c r="D1995" s="273" t="str">
        <f>_xlfn.XLOOKUP(Table2[[#This Row],[K&amp;N REF ]],CAT_Details[Tracking Number],CAT_Details[Pickup Customer Name],,0)</f>
        <v>HYDAC TECHNOLOGY GMBH</v>
      </c>
      <c r="E1995" s="274" t="str">
        <f>_xlfn.XLOOKUP(Table2[[#This Row],[K&amp;N REF ]],CAT_Details[Tracking Number],CAT_Details[Delivery Country Code],,0)</f>
        <v>GB</v>
      </c>
      <c r="F1995" s="274" t="str">
        <f>_xlfn.XLOOKUP(Table2[[#This Row],[TO Ref]],CAT_Details[TO Ref],CAT_Details[Loc],,0)</f>
        <v>U2-L5</v>
      </c>
      <c r="G1995" s="260" t="s">
        <v>34</v>
      </c>
      <c r="H1995" s="260" t="s">
        <v>179</v>
      </c>
      <c r="I1995" s="281">
        <v>45889</v>
      </c>
      <c r="J1995" s="260" t="s">
        <v>26</v>
      </c>
      <c r="K1995" s="260" t="s">
        <v>32</v>
      </c>
      <c r="L1995" s="281">
        <v>45889</v>
      </c>
      <c r="M1995" s="260" t="str">
        <f>IF(Table2[[#This Row],[Resolve Date]]="","ONGOING","SOLVED")</f>
        <v>SOLVED</v>
      </c>
      <c r="N1995" s="261"/>
      <c r="O1995" s="260" t="str">
        <f>Table2[[#This Row],[K&amp;N REF ]]&amp;Table2[[#This Row],[Issue type ]]</f>
        <v xml:space="preserve">5017020095NOT SCANNABLE </v>
      </c>
      <c r="P1995" s="260">
        <f>YEAR(Table2[[#This Row],[Date ]])</f>
        <v>2025</v>
      </c>
      <c r="Q1995" s="260" t="str">
        <f>VLOOKUP(MONTH(Table2[[#This Row],[Date ]]),Months,2,0)</f>
        <v>August</v>
      </c>
      <c r="R1995" s="260" t="b">
        <f>COUNTIFS(Table2[Unique],Table2[[#This Row],[Unique]])&gt;1</f>
        <v>0</v>
      </c>
      <c r="S1995" s="260">
        <f>IF(Table2[[#This Row],[Status ]]="Solved",1,0)</f>
        <v>1</v>
      </c>
      <c r="T1995" s="260">
        <f>IF(Table2[[#This Row],[Status ]]="ongoing",1,0)</f>
        <v>0</v>
      </c>
    </row>
    <row r="1996" spans="1:20" x14ac:dyDescent="0.25">
      <c r="A1996" s="263">
        <v>5017020094</v>
      </c>
      <c r="B1996" s="272" t="str">
        <f>_xlfn.XLOOKUP(Table2[[#This Row],[K&amp;N REF ]],CAT_Details[Tracking Number],CAT_Details[S Ref],,0)</f>
        <v>20250814-S-70227</v>
      </c>
      <c r="C1996" s="273">
        <f>_xlfn.XLOOKUP(Table2[[#This Row],[K&amp;N REF ]],CAT_Details[Tracking Number],CAT_Details[TO Ref],,0)</f>
        <v>20250808778815</v>
      </c>
      <c r="D1996" s="273" t="str">
        <f>_xlfn.XLOOKUP(Table2[[#This Row],[K&amp;N REF ]],CAT_Details[Tracking Number],CAT_Details[Pickup Customer Name],,0)</f>
        <v>HYDAC TECHNOLOGY GMBH</v>
      </c>
      <c r="E1996" s="274" t="str">
        <f>_xlfn.XLOOKUP(Table2[[#This Row],[K&amp;N REF ]],CAT_Details[Tracking Number],CAT_Details[Delivery Country Code],,0)</f>
        <v>GB</v>
      </c>
      <c r="F1996" s="274">
        <f>_xlfn.XLOOKUP(Table2[[#This Row],[TO Ref]],CAT_Details[TO Ref],CAT_Details[Loc],,0)</f>
        <v>3402</v>
      </c>
      <c r="G1996" s="260" t="s">
        <v>34</v>
      </c>
      <c r="H1996" s="260" t="s">
        <v>179</v>
      </c>
      <c r="I1996" s="281">
        <v>45889</v>
      </c>
      <c r="J1996" s="260" t="s">
        <v>26</v>
      </c>
      <c r="K1996" s="260" t="s">
        <v>32</v>
      </c>
      <c r="L1996" s="281">
        <v>45889</v>
      </c>
      <c r="M1996" s="260" t="str">
        <f>IF(Table2[[#This Row],[Resolve Date]]="","ONGOING","SOLVED")</f>
        <v>SOLVED</v>
      </c>
      <c r="N1996" s="261"/>
      <c r="O1996" s="260" t="str">
        <f>Table2[[#This Row],[K&amp;N REF ]]&amp;Table2[[#This Row],[Issue type ]]</f>
        <v xml:space="preserve">5017020094NOT SCANNABLE </v>
      </c>
      <c r="P1996" s="260">
        <f>YEAR(Table2[[#This Row],[Date ]])</f>
        <v>2025</v>
      </c>
      <c r="Q1996" s="260" t="str">
        <f>VLOOKUP(MONTH(Table2[[#This Row],[Date ]]),Months,2,0)</f>
        <v>August</v>
      </c>
      <c r="R1996" s="260" t="b">
        <f>COUNTIFS(Table2[Unique],Table2[[#This Row],[Unique]])&gt;1</f>
        <v>0</v>
      </c>
      <c r="S1996" s="260">
        <f>IF(Table2[[#This Row],[Status ]]="Solved",1,0)</f>
        <v>1</v>
      </c>
      <c r="T1996" s="260">
        <f>IF(Table2[[#This Row],[Status ]]="ongoing",1,0)</f>
        <v>0</v>
      </c>
    </row>
    <row r="1997" spans="1:20" x14ac:dyDescent="0.25">
      <c r="A1997" s="263">
        <v>5017020046</v>
      </c>
      <c r="B1997" s="272" t="str">
        <f>_xlfn.XLOOKUP(Table2[[#This Row],[K&amp;N REF ]],CAT_Details[Tracking Number],CAT_Details[S Ref],,0)</f>
        <v>20250814-S-70228</v>
      </c>
      <c r="C1997" s="273">
        <f>_xlfn.XLOOKUP(Table2[[#This Row],[K&amp;N REF ]],CAT_Details[Tracking Number],CAT_Details[TO Ref],,0)</f>
        <v>20250812780088</v>
      </c>
      <c r="D1997" s="273" t="str">
        <f>_xlfn.XLOOKUP(Table2[[#This Row],[K&amp;N REF ]],CAT_Details[Tracking Number],CAT_Details[Pickup Customer Name],,0)</f>
        <v>Hydac Fluidtechnik</v>
      </c>
      <c r="E1997" s="274" t="str">
        <f>_xlfn.XLOOKUP(Table2[[#This Row],[K&amp;N REF ]],CAT_Details[Tracking Number],CAT_Details[Delivery Country Code],,0)</f>
        <v>GB</v>
      </c>
      <c r="F1997" s="274">
        <f>_xlfn.XLOOKUP(Table2[[#This Row],[TO Ref]],CAT_Details[TO Ref],CAT_Details[Loc],,0)</f>
        <v>3402</v>
      </c>
      <c r="G1997" s="260" t="s">
        <v>34</v>
      </c>
      <c r="H1997" s="260" t="s">
        <v>179</v>
      </c>
      <c r="I1997" s="281">
        <v>45889</v>
      </c>
      <c r="J1997" s="260" t="s">
        <v>26</v>
      </c>
      <c r="K1997" s="260" t="s">
        <v>32</v>
      </c>
      <c r="L1997" s="281">
        <v>45889</v>
      </c>
      <c r="M1997" s="260" t="str">
        <f>IF(Table2[[#This Row],[Resolve Date]]="","ONGOING","SOLVED")</f>
        <v>SOLVED</v>
      </c>
      <c r="N1997" s="261"/>
      <c r="O1997" s="260" t="str">
        <f>Table2[[#This Row],[K&amp;N REF ]]&amp;Table2[[#This Row],[Issue type ]]</f>
        <v xml:space="preserve">5017020046NOT SCANNABLE </v>
      </c>
      <c r="P1997" s="260">
        <f>YEAR(Table2[[#This Row],[Date ]])</f>
        <v>2025</v>
      </c>
      <c r="Q1997" s="260" t="str">
        <f>VLOOKUP(MONTH(Table2[[#This Row],[Date ]]),Months,2,0)</f>
        <v>August</v>
      </c>
      <c r="R1997" s="260" t="b">
        <f>COUNTIFS(Table2[Unique],Table2[[#This Row],[Unique]])&gt;1</f>
        <v>0</v>
      </c>
      <c r="S1997" s="260">
        <f>IF(Table2[[#This Row],[Status ]]="Solved",1,0)</f>
        <v>1</v>
      </c>
      <c r="T1997" s="260">
        <f>IF(Table2[[#This Row],[Status ]]="ongoing",1,0)</f>
        <v>0</v>
      </c>
    </row>
    <row r="1998" spans="1:20" x14ac:dyDescent="0.25">
      <c r="A1998" s="263">
        <v>5017020073</v>
      </c>
      <c r="B1998" s="272" t="str">
        <f>_xlfn.XLOOKUP(Table2[[#This Row],[K&amp;N REF ]],CAT_Details[Tracking Number],CAT_Details[S Ref],,0)</f>
        <v>20250814-S-70211</v>
      </c>
      <c r="C1998" s="273">
        <f>_xlfn.XLOOKUP(Table2[[#This Row],[K&amp;N REF ]],CAT_Details[Tracking Number],CAT_Details[TO Ref],,0)</f>
        <v>20250807778257</v>
      </c>
      <c r="D1998" s="273" t="str">
        <f>_xlfn.XLOOKUP(Table2[[#This Row],[K&amp;N REF ]],CAT_Details[Tracking Number],CAT_Details[Pickup Customer Name],,0)</f>
        <v>HYDAC SERVICE GMBH</v>
      </c>
      <c r="E1998" s="274" t="str">
        <f>_xlfn.XLOOKUP(Table2[[#This Row],[K&amp;N REF ]],CAT_Details[Tracking Number],CAT_Details[Delivery Country Code],,0)</f>
        <v>GB</v>
      </c>
      <c r="F1998" s="274">
        <f>_xlfn.XLOOKUP(Table2[[#This Row],[TO Ref]],CAT_Details[TO Ref],CAT_Details[Loc],,0)</f>
        <v>3402</v>
      </c>
      <c r="G1998" s="260" t="s">
        <v>34</v>
      </c>
      <c r="H1998" s="260" t="s">
        <v>179</v>
      </c>
      <c r="I1998" s="281">
        <v>45889</v>
      </c>
      <c r="J1998" s="260" t="s">
        <v>26</v>
      </c>
      <c r="K1998" s="260" t="s">
        <v>32</v>
      </c>
      <c r="L1998" s="281">
        <v>45889</v>
      </c>
      <c r="M1998" s="260" t="str">
        <f>IF(Table2[[#This Row],[Resolve Date]]="","ONGOING","SOLVED")</f>
        <v>SOLVED</v>
      </c>
      <c r="N1998" s="261"/>
      <c r="O1998" s="260" t="str">
        <f>Table2[[#This Row],[K&amp;N REF ]]&amp;Table2[[#This Row],[Issue type ]]</f>
        <v xml:space="preserve">5017020073NOT SCANNABLE </v>
      </c>
      <c r="P1998" s="260">
        <f>YEAR(Table2[[#This Row],[Date ]])</f>
        <v>2025</v>
      </c>
      <c r="Q1998" s="260" t="str">
        <f>VLOOKUP(MONTH(Table2[[#This Row],[Date ]]),Months,2,0)</f>
        <v>August</v>
      </c>
      <c r="R1998" s="260" t="b">
        <f>COUNTIFS(Table2[Unique],Table2[[#This Row],[Unique]])&gt;1</f>
        <v>0</v>
      </c>
      <c r="S1998" s="260">
        <f>IF(Table2[[#This Row],[Status ]]="Solved",1,0)</f>
        <v>1</v>
      </c>
      <c r="T1998" s="260">
        <f>IF(Table2[[#This Row],[Status ]]="ongoing",1,0)</f>
        <v>0</v>
      </c>
    </row>
    <row r="1999" spans="1:20" x14ac:dyDescent="0.25">
      <c r="A1999" s="263">
        <v>5017020045</v>
      </c>
      <c r="B1999" s="272" t="str">
        <f>_xlfn.XLOOKUP(Table2[[#This Row],[K&amp;N REF ]],CAT_Details[Tracking Number],CAT_Details[S Ref],,0)</f>
        <v>20250814-S-70176</v>
      </c>
      <c r="C1999" s="273">
        <f>_xlfn.XLOOKUP(Table2[[#This Row],[K&amp;N REF ]],CAT_Details[Tracking Number],CAT_Details[TO Ref],,0)</f>
        <v>20250814782031</v>
      </c>
      <c r="D1999" s="273" t="str">
        <f>_xlfn.XLOOKUP(Table2[[#This Row],[K&amp;N REF ]],CAT_Details[Tracking Number],CAT_Details[Pickup Customer Name],,0)</f>
        <v>DANFOSS POWER SOLUTIONS  C/O HERBER</v>
      </c>
      <c r="E1999" s="274" t="str">
        <f>_xlfn.XLOOKUP(Table2[[#This Row],[K&amp;N REF ]],CAT_Details[Tracking Number],CAT_Details[Delivery Country Code],,0)</f>
        <v>GB</v>
      </c>
      <c r="F1999" s="274">
        <f>_xlfn.XLOOKUP(Table2[[#This Row],[TO Ref]],CAT_Details[TO Ref],CAT_Details[Loc],,0)</f>
        <v>3402</v>
      </c>
      <c r="G1999" s="260" t="s">
        <v>34</v>
      </c>
      <c r="H1999" s="260" t="s">
        <v>35</v>
      </c>
      <c r="I1999" s="281">
        <v>45889</v>
      </c>
      <c r="J1999" s="260" t="s">
        <v>26</v>
      </c>
      <c r="K1999" s="260" t="s">
        <v>32</v>
      </c>
      <c r="L1999" s="281">
        <v>45889</v>
      </c>
      <c r="M1999" s="260" t="str">
        <f>IF(Table2[[#This Row],[Resolve Date]]="","ONGOING","SOLVED")</f>
        <v>SOLVED</v>
      </c>
      <c r="N1999" s="261"/>
      <c r="O1999" s="260" t="str">
        <f>Table2[[#This Row],[K&amp;N REF ]]&amp;Table2[[#This Row],[Issue type ]]</f>
        <v>5017020045NO LABELS</v>
      </c>
      <c r="P1999" s="260">
        <f>YEAR(Table2[[#This Row],[Date ]])</f>
        <v>2025</v>
      </c>
      <c r="Q1999" s="260" t="str">
        <f>VLOOKUP(MONTH(Table2[[#This Row],[Date ]]),Months,2,0)</f>
        <v>August</v>
      </c>
      <c r="R1999" s="260" t="b">
        <f>COUNTIFS(Table2[Unique],Table2[[#This Row],[Unique]])&gt;1</f>
        <v>0</v>
      </c>
      <c r="S1999" s="260">
        <f>IF(Table2[[#This Row],[Status ]]="Solved",1,0)</f>
        <v>1</v>
      </c>
      <c r="T1999" s="260">
        <f>IF(Table2[[#This Row],[Status ]]="ongoing",1,0)</f>
        <v>0</v>
      </c>
    </row>
    <row r="2000" spans="1:20" x14ac:dyDescent="0.25">
      <c r="A2000" s="263">
        <v>5017003115</v>
      </c>
      <c r="B2000" s="272" t="str">
        <f>_xlfn.XLOOKUP(Table2[[#This Row],[K&amp;N REF ]],CAT_Details[Tracking Number],CAT_Details[S Ref],,0)</f>
        <v>20250812-S-70199</v>
      </c>
      <c r="C2000" s="273">
        <f>_xlfn.XLOOKUP(Table2[[#This Row],[K&amp;N REF ]],CAT_Details[Tracking Number],CAT_Details[TO Ref],,0)</f>
        <v>20250808778854</v>
      </c>
      <c r="D2000" s="273" t="str">
        <f>_xlfn.XLOOKUP(Table2[[#This Row],[K&amp;N REF ]],CAT_Details[Tracking Number],CAT_Details[Pickup Customer Name],,0)</f>
        <v>SENSATA TECHNOLOGIES GERMANY GMBH</v>
      </c>
      <c r="E2000" s="274" t="str">
        <f>_xlfn.XLOOKUP(Table2[[#This Row],[K&amp;N REF ]],CAT_Details[Tracking Number],CAT_Details[Delivery Country Code],,0)</f>
        <v>GB</v>
      </c>
      <c r="F2000" s="274" t="str">
        <f>_xlfn.XLOOKUP(Table2[[#This Row],[TO Ref]],CAT_Details[TO Ref],CAT_Details[Loc],,0)</f>
        <v>DX01-L5</v>
      </c>
      <c r="G2000" s="260" t="s">
        <v>34</v>
      </c>
      <c r="H2000" s="260" t="s">
        <v>42</v>
      </c>
      <c r="I2000" s="281">
        <v>45889</v>
      </c>
      <c r="J2000" s="260" t="s">
        <v>45</v>
      </c>
      <c r="K2000" s="260" t="s">
        <v>50</v>
      </c>
      <c r="L2000" s="281">
        <v>45890</v>
      </c>
      <c r="M2000" s="260" t="str">
        <f>IF(Table2[[#This Row],[Resolve Date]]="","ONGOING","SOLVED")</f>
        <v>SOLVED</v>
      </c>
      <c r="N2000" s="261" t="s">
        <v>24746</v>
      </c>
      <c r="O2000" s="260" t="str">
        <f>Table2[[#This Row],[K&amp;N REF ]]&amp;Table2[[#This Row],[Issue type ]]</f>
        <v>5017003115AMOUNT</v>
      </c>
      <c r="P2000" s="260">
        <f>YEAR(Table2[[#This Row],[Date ]])</f>
        <v>2025</v>
      </c>
      <c r="Q2000" s="260" t="str">
        <f>VLOOKUP(MONTH(Table2[[#This Row],[Date ]]),Months,2,0)</f>
        <v>August</v>
      </c>
      <c r="R2000" s="260" t="b">
        <f>COUNTIFS(Table2[Unique],Table2[[#This Row],[Unique]])&gt;1</f>
        <v>0</v>
      </c>
      <c r="S2000" s="260">
        <f>IF(Table2[[#This Row],[Status ]]="Solved",1,0)</f>
        <v>1</v>
      </c>
      <c r="T2000" s="260">
        <f>IF(Table2[[#This Row],[Status ]]="ongoing",1,0)</f>
        <v>0</v>
      </c>
    </row>
    <row r="2001" spans="1:20" x14ac:dyDescent="0.25">
      <c r="A2001" s="263">
        <v>5017019961</v>
      </c>
      <c r="B2001" s="272" t="str">
        <f>_xlfn.XLOOKUP(Table2[[#This Row],[K&amp;N REF ]],CAT_Details[Tracking Number],CAT_Details[S Ref],,0)</f>
        <v>20250813-S-70356</v>
      </c>
      <c r="C2001" s="273">
        <f>_xlfn.XLOOKUP(Table2[[#This Row],[K&amp;N REF ]],CAT_Details[Tracking Number],CAT_Details[TO Ref],,0)</f>
        <v>20250813780838</v>
      </c>
      <c r="D2001" s="273" t="str">
        <f>_xlfn.XLOOKUP(Table2[[#This Row],[K&amp;N REF ]],CAT_Details[Tracking Number],CAT_Details[Pickup Customer Name],,0)</f>
        <v>DANFOSS A/S</v>
      </c>
      <c r="E2001" s="274" t="str">
        <f>_xlfn.XLOOKUP(Table2[[#This Row],[K&amp;N REF ]],CAT_Details[Tracking Number],CAT_Details[Delivery Country Code],,0)</f>
        <v>FR</v>
      </c>
      <c r="F2001" s="274">
        <f>_xlfn.XLOOKUP(Table2[[#This Row],[TO Ref]],CAT_Details[TO Ref],CAT_Details[Loc],,0)</f>
        <v>3705</v>
      </c>
      <c r="G2001" s="260" t="s">
        <v>44</v>
      </c>
      <c r="H2001" s="260" t="s">
        <v>35</v>
      </c>
      <c r="I2001" s="281">
        <v>45889</v>
      </c>
      <c r="J2001" s="260" t="s">
        <v>26</v>
      </c>
      <c r="K2001" s="260" t="s">
        <v>32</v>
      </c>
      <c r="L2001" s="281">
        <v>45889</v>
      </c>
      <c r="M2001" s="260" t="str">
        <f>IF(Table2[[#This Row],[Resolve Date]]="","ONGOING","SOLVED")</f>
        <v>SOLVED</v>
      </c>
      <c r="N2001" s="261"/>
      <c r="O2001" s="260" t="str">
        <f>Table2[[#This Row],[K&amp;N REF ]]&amp;Table2[[#This Row],[Issue type ]]</f>
        <v>5017019961NO LABELS</v>
      </c>
      <c r="P2001" s="260">
        <f>YEAR(Table2[[#This Row],[Date ]])</f>
        <v>2025</v>
      </c>
      <c r="Q2001" s="260" t="str">
        <f>VLOOKUP(MONTH(Table2[[#This Row],[Date ]]),Months,2,0)</f>
        <v>August</v>
      </c>
      <c r="R2001" s="260" t="b">
        <f>COUNTIFS(Table2[Unique],Table2[[#This Row],[Unique]])&gt;1</f>
        <v>0</v>
      </c>
      <c r="S2001" s="260">
        <f>IF(Table2[[#This Row],[Status ]]="Solved",1,0)</f>
        <v>1</v>
      </c>
      <c r="T2001" s="260">
        <f>IF(Table2[[#This Row],[Status ]]="ongoing",1,0)</f>
        <v>0</v>
      </c>
    </row>
    <row r="2002" spans="1:20" x14ac:dyDescent="0.25">
      <c r="A2002" s="263">
        <v>5017019964</v>
      </c>
      <c r="B2002" s="272" t="str">
        <f>_xlfn.XLOOKUP(Table2[[#This Row],[K&amp;N REF ]],CAT_Details[Tracking Number],CAT_Details[S Ref],,0)</f>
        <v>20250812-S-70284</v>
      </c>
      <c r="C2002" s="273">
        <f>_xlfn.XLOOKUP(Table2[[#This Row],[K&amp;N REF ]],CAT_Details[Tracking Number],CAT_Details[TO Ref],,0)</f>
        <v>20250812780534</v>
      </c>
      <c r="D2002" s="273" t="str">
        <f>_xlfn.XLOOKUP(Table2[[#This Row],[K&amp;N REF ]],CAT_Details[Tracking Number],CAT_Details[Pickup Customer Name],,0)</f>
        <v>ONET LOGISTIQUE</v>
      </c>
      <c r="E2002" s="274" t="str">
        <f>_xlfn.XLOOKUP(Table2[[#This Row],[K&amp;N REF ]],CAT_Details[Tracking Number],CAT_Details[Delivery Country Code],,0)</f>
        <v>GB</v>
      </c>
      <c r="F2002" s="274" t="str">
        <f>_xlfn.XLOOKUP(Table2[[#This Row],[TO Ref]],CAT_Details[TO Ref],CAT_Details[Loc],,0)</f>
        <v>OYL1</v>
      </c>
      <c r="G2002" s="260" t="s">
        <v>36</v>
      </c>
      <c r="H2002" s="260" t="s">
        <v>35</v>
      </c>
      <c r="I2002" s="281">
        <v>45889</v>
      </c>
      <c r="J2002" s="260" t="s">
        <v>26</v>
      </c>
      <c r="K2002" s="260" t="s">
        <v>32</v>
      </c>
      <c r="L2002" s="281">
        <v>45889</v>
      </c>
      <c r="M2002" s="260" t="str">
        <f>IF(Table2[[#This Row],[Resolve Date]]="","ONGOING","SOLVED")</f>
        <v>SOLVED</v>
      </c>
      <c r="N2002" s="261"/>
      <c r="O2002" s="260" t="str">
        <f>Table2[[#This Row],[K&amp;N REF ]]&amp;Table2[[#This Row],[Issue type ]]</f>
        <v>5017019964NO LABELS</v>
      </c>
      <c r="P2002" s="260">
        <f>YEAR(Table2[[#This Row],[Date ]])</f>
        <v>2025</v>
      </c>
      <c r="Q2002" s="260" t="str">
        <f>VLOOKUP(MONTH(Table2[[#This Row],[Date ]]),Months,2,0)</f>
        <v>August</v>
      </c>
      <c r="R2002" s="260" t="b">
        <f>COUNTIFS(Table2[Unique],Table2[[#This Row],[Unique]])&gt;1</f>
        <v>0</v>
      </c>
      <c r="S2002" s="260">
        <f>IF(Table2[[#This Row],[Status ]]="Solved",1,0)</f>
        <v>1</v>
      </c>
      <c r="T2002" s="260">
        <f>IF(Table2[[#This Row],[Status ]]="ongoing",1,0)</f>
        <v>0</v>
      </c>
    </row>
    <row r="2003" spans="1:20" x14ac:dyDescent="0.25">
      <c r="A2003" s="263">
        <v>5017002637</v>
      </c>
      <c r="B2003" s="272" t="str">
        <f>_xlfn.XLOOKUP(Table2[[#This Row],[K&amp;N REF ]],CAT_Details[Tracking Number],CAT_Details[S Ref],,0)</f>
        <v>20250811-S-70209</v>
      </c>
      <c r="C2003" s="273">
        <f>_xlfn.XLOOKUP(Table2[[#This Row],[K&amp;N REF ]],CAT_Details[Tracking Number],CAT_Details[TO Ref],,0)</f>
        <v>20250809779208</v>
      </c>
      <c r="D2003" s="273" t="str">
        <f>_xlfn.XLOOKUP(Table2[[#This Row],[K&amp;N REF ]],CAT_Details[Tracking Number],CAT_Details[Pickup Customer Name],,0)</f>
        <v>GEFCO VITROLLES</v>
      </c>
      <c r="E2003" s="274" t="str">
        <f>_xlfn.XLOOKUP(Table2[[#This Row],[K&amp;N REF ]],CAT_Details[Tracking Number],CAT_Details[Delivery Country Code],,0)</f>
        <v>GB</v>
      </c>
      <c r="F2003" s="274" t="str">
        <f>_xlfn.XLOOKUP(Table2[[#This Row],[TO Ref]],CAT_Details[TO Ref],CAT_Details[Loc],,0)</f>
        <v>MY02</v>
      </c>
      <c r="G2003" s="260" t="s">
        <v>36</v>
      </c>
      <c r="H2003" s="260" t="s">
        <v>49</v>
      </c>
      <c r="I2003" s="281">
        <v>45889</v>
      </c>
      <c r="J2003" s="260" t="s">
        <v>26</v>
      </c>
      <c r="K2003" s="260" t="s">
        <v>32</v>
      </c>
      <c r="L2003" s="281">
        <v>45889</v>
      </c>
      <c r="M2003" s="260" t="str">
        <f>IF(Table2[[#This Row],[Resolve Date]]="","ONGOING","SOLVED")</f>
        <v>SOLVED</v>
      </c>
      <c r="N2003" s="261"/>
      <c r="O2003" s="260" t="str">
        <f>Table2[[#This Row],[K&amp;N REF ]]&amp;Table2[[#This Row],[Issue type ]]</f>
        <v>5017002637XX LABELS</v>
      </c>
      <c r="P2003" s="260">
        <f>YEAR(Table2[[#This Row],[Date ]])</f>
        <v>2025</v>
      </c>
      <c r="Q2003" s="260" t="str">
        <f>VLOOKUP(MONTH(Table2[[#This Row],[Date ]]),Months,2,0)</f>
        <v>August</v>
      </c>
      <c r="R2003" s="260" t="b">
        <f>COUNTIFS(Table2[Unique],Table2[[#This Row],[Unique]])&gt;1</f>
        <v>0</v>
      </c>
      <c r="S2003" s="260">
        <f>IF(Table2[[#This Row],[Status ]]="Solved",1,0)</f>
        <v>1</v>
      </c>
      <c r="T2003" s="260">
        <f>IF(Table2[[#This Row],[Status ]]="ongoing",1,0)</f>
        <v>0</v>
      </c>
    </row>
    <row r="2004" spans="1:20" x14ac:dyDescent="0.25">
      <c r="A2004" s="263">
        <v>5017002909</v>
      </c>
      <c r="B2004" s="287" t="str">
        <f>_xlfn.XLOOKUP(Table2[[#This Row],[K&amp;N REF ]],CAT_Details[Tracking Number],CAT_Details[S Ref],,0)</f>
        <v>20250812-S-70270</v>
      </c>
      <c r="C2004" s="273">
        <f>_xlfn.XLOOKUP(Table2[[#This Row],[K&amp;N REF ]],CAT_Details[Tracking Number],CAT_Details[TO Ref],,0)</f>
        <v>20250812780086</v>
      </c>
      <c r="D2004" s="273" t="str">
        <f>_xlfn.XLOOKUP(Table2[[#This Row],[K&amp;N REF ]],CAT_Details[Tracking Number],CAT_Details[Pickup Customer Name],,0)</f>
        <v>TIMKEN EUROPE</v>
      </c>
      <c r="E2004" s="274" t="str">
        <f>_xlfn.XLOOKUP(Table2[[#This Row],[K&amp;N REF ]],CAT_Details[Tracking Number],CAT_Details[Delivery Country Code],,0)</f>
        <v>GB</v>
      </c>
      <c r="F2004" s="274" t="str">
        <f>_xlfn.XLOOKUP(Table2[[#This Row],[TO Ref]],CAT_Details[TO Ref],CAT_Details[Loc],,0)</f>
        <v>DK-BM01</v>
      </c>
      <c r="G2004" s="260" t="s">
        <v>36</v>
      </c>
      <c r="H2004" s="260" t="s">
        <v>35</v>
      </c>
      <c r="I2004" s="281">
        <v>45889</v>
      </c>
      <c r="J2004" s="260" t="s">
        <v>26</v>
      </c>
      <c r="K2004" s="260" t="s">
        <v>32</v>
      </c>
      <c r="L2004" s="281">
        <v>45889</v>
      </c>
      <c r="M2004" s="260" t="str">
        <f>IF(Table2[[#This Row],[Resolve Date]]="","ONGOING","SOLVED")</f>
        <v>SOLVED</v>
      </c>
      <c r="N2004" s="261"/>
      <c r="O2004" s="260" t="str">
        <f>Table2[[#This Row],[K&amp;N REF ]]&amp;Table2[[#This Row],[Issue type ]]</f>
        <v>5017002909NO LABELS</v>
      </c>
      <c r="P2004" s="260">
        <f>YEAR(Table2[[#This Row],[Date ]])</f>
        <v>2025</v>
      </c>
      <c r="Q2004" s="260" t="str">
        <f>VLOOKUP(MONTH(Table2[[#This Row],[Date ]]),Months,2,0)</f>
        <v>August</v>
      </c>
      <c r="R2004" s="288" t="b">
        <f>COUNTIFS(Table2[Unique],Table2[[#This Row],[Unique]])&gt;1</f>
        <v>0</v>
      </c>
      <c r="S2004" s="288">
        <f>IF(Table2[[#This Row],[Status ]]="Solved",1,0)</f>
        <v>1</v>
      </c>
      <c r="T2004" s="288">
        <f>IF(Table2[[#This Row],[Status ]]="ongoing",1,0)</f>
        <v>0</v>
      </c>
    </row>
    <row r="2005" spans="1:20" x14ac:dyDescent="0.25">
      <c r="A2005" s="263">
        <v>5017020033</v>
      </c>
      <c r="B2005" s="287" t="str">
        <f>_xlfn.XLOOKUP(Table2[[#This Row],[K&amp;N REF ]],CAT_Details[Tracking Number],CAT_Details[S Ref],,0)</f>
        <v>20250813-S-70252</v>
      </c>
      <c r="C2005" s="273">
        <f>_xlfn.XLOOKUP(Table2[[#This Row],[K&amp;N REF ]],CAT_Details[Tracking Number],CAT_Details[TO Ref],,0)</f>
        <v>20250813780910</v>
      </c>
      <c r="D2005" s="273" t="str">
        <f>_xlfn.XLOOKUP(Table2[[#This Row],[K&amp;N REF ]],CAT_Details[Tracking Number],CAT_Details[Pickup Customer Name],,0)</f>
        <v>TIMKEN EUROPE</v>
      </c>
      <c r="E2005" s="274" t="str">
        <f>_xlfn.XLOOKUP(Table2[[#This Row],[K&amp;N REF ]],CAT_Details[Tracking Number],CAT_Details[Delivery Country Code],,0)</f>
        <v>GB</v>
      </c>
      <c r="F2005" s="274" t="str">
        <f>_xlfn.XLOOKUP(Table2[[#This Row],[TO Ref]],CAT_Details[TO Ref],CAT_Details[Loc],,0)</f>
        <v>DK-BM01</v>
      </c>
      <c r="G2005" s="260" t="s">
        <v>36</v>
      </c>
      <c r="H2005" s="260" t="s">
        <v>35</v>
      </c>
      <c r="I2005" s="281">
        <v>45890</v>
      </c>
      <c r="J2005" s="260" t="s">
        <v>26</v>
      </c>
      <c r="K2005" s="260" t="s">
        <v>32</v>
      </c>
      <c r="L2005" s="281">
        <v>45890</v>
      </c>
      <c r="M2005" s="260" t="str">
        <f>IF(Table2[[#This Row],[Resolve Date]]="","ONGOING","SOLVED")</f>
        <v>SOLVED</v>
      </c>
      <c r="N2005" s="261"/>
      <c r="O2005" s="260" t="str">
        <f>Table2[[#This Row],[K&amp;N REF ]]&amp;Table2[[#This Row],[Issue type ]]</f>
        <v>5017020033NO LABELS</v>
      </c>
      <c r="P2005" s="260">
        <f>YEAR(Table2[[#This Row],[Date ]])</f>
        <v>2025</v>
      </c>
      <c r="Q2005" s="260" t="str">
        <f>VLOOKUP(MONTH(Table2[[#This Row],[Date ]]),Months,2,0)</f>
        <v>August</v>
      </c>
      <c r="R2005" s="288" t="b">
        <f>COUNTIFS(Table2[Unique],Table2[[#This Row],[Unique]])&gt;1</f>
        <v>0</v>
      </c>
      <c r="S2005" s="288">
        <f>IF(Table2[[#This Row],[Status ]]="Solved",1,0)</f>
        <v>1</v>
      </c>
      <c r="T2005" s="288">
        <f>IF(Table2[[#This Row],[Status ]]="ongoing",1,0)</f>
        <v>0</v>
      </c>
    </row>
    <row r="2006" spans="1:20" x14ac:dyDescent="0.25">
      <c r="A2006" s="263">
        <v>5017020091</v>
      </c>
      <c r="B2006" s="287" t="str">
        <f>_xlfn.XLOOKUP(Table2[[#This Row],[K&amp;N REF ]],CAT_Details[Tracking Number],CAT_Details[S Ref],,0)</f>
        <v>20250812-S-70241</v>
      </c>
      <c r="C2006" s="273">
        <f>_xlfn.XLOOKUP(Table2[[#This Row],[K&amp;N REF ]],CAT_Details[Tracking Number],CAT_Details[TO Ref],,0)</f>
        <v>20250811779922</v>
      </c>
      <c r="D2006" s="273" t="str">
        <f>_xlfn.XLOOKUP(Table2[[#This Row],[K&amp;N REF ]],CAT_Details[Tracking Number],CAT_Details[Pickup Customer Name],,0)</f>
        <v>HUSCO INTERNATIONAL LTD</v>
      </c>
      <c r="E2006" s="274" t="str">
        <f>_xlfn.XLOOKUP(Table2[[#This Row],[K&amp;N REF ]],CAT_Details[Tracking Number],CAT_Details[Delivery Country Code],,0)</f>
        <v>FR</v>
      </c>
      <c r="F2006" s="274">
        <f>_xlfn.XLOOKUP(Table2[[#This Row],[TO Ref]],CAT_Details[TO Ref],CAT_Details[Loc],,0)</f>
        <v>3705</v>
      </c>
      <c r="G2006" s="260" t="s">
        <v>199</v>
      </c>
      <c r="H2006" s="260" t="s">
        <v>179</v>
      </c>
      <c r="I2006" s="281">
        <v>45890</v>
      </c>
      <c r="J2006" s="260" t="s">
        <v>26</v>
      </c>
      <c r="K2006" s="260" t="s">
        <v>32</v>
      </c>
      <c r="L2006" s="281">
        <v>45890</v>
      </c>
      <c r="M2006" s="260" t="str">
        <f>IF(Table2[[#This Row],[Resolve Date]]="","ONGOING","SOLVED")</f>
        <v>SOLVED</v>
      </c>
      <c r="N2006" s="261"/>
      <c r="O2006" s="260" t="str">
        <f>Table2[[#This Row],[K&amp;N REF ]]&amp;Table2[[#This Row],[Issue type ]]</f>
        <v xml:space="preserve">5017020091NOT SCANNABLE </v>
      </c>
      <c r="P2006" s="260">
        <f>YEAR(Table2[[#This Row],[Date ]])</f>
        <v>2025</v>
      </c>
      <c r="Q2006" s="260" t="str">
        <f>VLOOKUP(MONTH(Table2[[#This Row],[Date ]]),Months,2,0)</f>
        <v>August</v>
      </c>
      <c r="R2006" s="288" t="b">
        <f>COUNTIFS(Table2[Unique],Table2[[#This Row],[Unique]])&gt;1</f>
        <v>0</v>
      </c>
      <c r="S2006" s="288">
        <f>IF(Table2[[#This Row],[Status ]]="Solved",1,0)</f>
        <v>1</v>
      </c>
      <c r="T2006" s="288">
        <f>IF(Table2[[#This Row],[Status ]]="ongoing",1,0)</f>
        <v>0</v>
      </c>
    </row>
    <row r="2007" spans="1:20" x14ac:dyDescent="0.25">
      <c r="A2007" s="263">
        <v>5017034319</v>
      </c>
      <c r="B2007" s="287" t="str">
        <f>_xlfn.XLOOKUP(Table2[[#This Row],[K&amp;N REF ]],CAT_Details[Tracking Number],CAT_Details[S Ref],,0)</f>
        <v>20250814-S-70261</v>
      </c>
      <c r="C2007" s="273">
        <f>_xlfn.XLOOKUP(Table2[[#This Row],[K&amp;N REF ]],CAT_Details[Tracking Number],CAT_Details[TO Ref],,0)</f>
        <v>20250814781854</v>
      </c>
      <c r="D2007" s="273" t="str">
        <f>_xlfn.XLOOKUP(Table2[[#This Row],[K&amp;N REF ]],CAT_Details[Tracking Number],CAT_Details[Pickup Customer Name],,0)</f>
        <v>WIDNEY MANUFACTURING LIMITED</v>
      </c>
      <c r="E2007" s="274" t="str">
        <f>_xlfn.XLOOKUP(Table2[[#This Row],[K&amp;N REF ]],CAT_Details[Tracking Number],CAT_Details[Delivery Country Code],,0)</f>
        <v>FR</v>
      </c>
      <c r="F2007" s="274">
        <f>_xlfn.XLOOKUP(Table2[[#This Row],[TO Ref]],CAT_Details[TO Ref],CAT_Details[Loc],,0)</f>
        <v>3705</v>
      </c>
      <c r="G2007" s="260" t="s">
        <v>199</v>
      </c>
      <c r="H2007" s="260" t="s">
        <v>35</v>
      </c>
      <c r="I2007" s="281">
        <v>45890</v>
      </c>
      <c r="J2007" s="260" t="s">
        <v>26</v>
      </c>
      <c r="K2007" s="260" t="s">
        <v>32</v>
      </c>
      <c r="L2007" s="281">
        <v>45890</v>
      </c>
      <c r="M2007" s="260" t="str">
        <f>IF(Table2[[#This Row],[Resolve Date]]="","ONGOING","SOLVED")</f>
        <v>SOLVED</v>
      </c>
      <c r="N2007" s="261"/>
      <c r="O2007" s="260" t="str">
        <f>Table2[[#This Row],[K&amp;N REF ]]&amp;Table2[[#This Row],[Issue type ]]</f>
        <v>5017034319NO LABELS</v>
      </c>
      <c r="P2007" s="260">
        <f>YEAR(Table2[[#This Row],[Date ]])</f>
        <v>2025</v>
      </c>
      <c r="Q2007" s="260" t="str">
        <f>VLOOKUP(MONTH(Table2[[#This Row],[Date ]]),Months,2,0)</f>
        <v>August</v>
      </c>
      <c r="R2007" s="288" t="b">
        <f>COUNTIFS(Table2[Unique],Table2[[#This Row],[Unique]])&gt;1</f>
        <v>0</v>
      </c>
      <c r="S2007" s="288">
        <f>IF(Table2[[#This Row],[Status ]]="Solved",1,0)</f>
        <v>1</v>
      </c>
      <c r="T2007" s="288">
        <f>IF(Table2[[#This Row],[Status ]]="ongoing",1,0)</f>
        <v>0</v>
      </c>
    </row>
    <row r="2008" spans="1:20" x14ac:dyDescent="0.25">
      <c r="A2008" s="263">
        <v>5017059139</v>
      </c>
      <c r="B2008" s="287" t="str">
        <f>_xlfn.XLOOKUP(Table2[[#This Row],[K&amp;N REF ]],CAT_Details[Tracking Number],CAT_Details[S Ref],,0)</f>
        <v>20250814-S-70250</v>
      </c>
      <c r="C2008" s="273">
        <f>_xlfn.XLOOKUP(Table2[[#This Row],[K&amp;N REF ]],CAT_Details[Tracking Number],CAT_Details[TO Ref],,0)</f>
        <v>20250814782211</v>
      </c>
      <c r="D2008" s="273" t="str">
        <f>_xlfn.XLOOKUP(Table2[[#This Row],[K&amp;N REF ]],CAT_Details[Tracking Number],CAT_Details[Pickup Customer Name],,0)</f>
        <v>JAMES DAWSON AND FENNER PRECISION</v>
      </c>
      <c r="E2008" s="274" t="str">
        <f>_xlfn.XLOOKUP(Table2[[#This Row],[K&amp;N REF ]],CAT_Details[Tracking Number],CAT_Details[Delivery Country Code],,0)</f>
        <v>FR</v>
      </c>
      <c r="F2008" s="274">
        <f>_xlfn.XLOOKUP(Table2[[#This Row],[TO Ref]],CAT_Details[TO Ref],CAT_Details[Loc],,0)</f>
        <v>3705</v>
      </c>
      <c r="G2008" s="260" t="s">
        <v>199</v>
      </c>
      <c r="H2008" s="260" t="s">
        <v>35</v>
      </c>
      <c r="I2008" s="281">
        <v>45890</v>
      </c>
      <c r="J2008" s="260" t="s">
        <v>26</v>
      </c>
      <c r="K2008" s="260" t="s">
        <v>32</v>
      </c>
      <c r="L2008" s="281">
        <v>45890</v>
      </c>
      <c r="M2008" s="260" t="str">
        <f>IF(Table2[[#This Row],[Resolve Date]]="","ONGOING","SOLVED")</f>
        <v>SOLVED</v>
      </c>
      <c r="N2008" s="261"/>
      <c r="O2008" s="260" t="str">
        <f>Table2[[#This Row],[K&amp;N REF ]]&amp;Table2[[#This Row],[Issue type ]]</f>
        <v>5017059139NO LABELS</v>
      </c>
      <c r="P2008" s="260">
        <f>YEAR(Table2[[#This Row],[Date ]])</f>
        <v>2025</v>
      </c>
      <c r="Q2008" s="260" t="str">
        <f>VLOOKUP(MONTH(Table2[[#This Row],[Date ]]),Months,2,0)</f>
        <v>August</v>
      </c>
      <c r="R2008" s="288" t="b">
        <f>COUNTIFS(Table2[Unique],Table2[[#This Row],[Unique]])&gt;1</f>
        <v>0</v>
      </c>
      <c r="S2008" s="288">
        <f>IF(Table2[[#This Row],[Status ]]="Solved",1,0)</f>
        <v>1</v>
      </c>
      <c r="T2008" s="288">
        <f>IF(Table2[[#This Row],[Status ]]="ongoing",1,0)</f>
        <v>0</v>
      </c>
    </row>
    <row r="2009" spans="1:20" x14ac:dyDescent="0.25">
      <c r="A2009" s="263">
        <v>5017002645</v>
      </c>
      <c r="B2009" s="287" t="str">
        <f>_xlfn.XLOOKUP(Table2[[#This Row],[K&amp;N REF ]],CAT_Details[Tracking Number],CAT_Details[S Ref],,0)</f>
        <v>20250807-S-70226</v>
      </c>
      <c r="C2009" s="273">
        <f>_xlfn.XLOOKUP(Table2[[#This Row],[K&amp;N REF ]],CAT_Details[Tracking Number],CAT_Details[TO Ref],,0)</f>
        <v>20250805776191</v>
      </c>
      <c r="D2009" s="273" t="str">
        <f>_xlfn.XLOOKUP(Table2[[#This Row],[K&amp;N REF ]],CAT_Details[Tracking Number],CAT_Details[Pickup Customer Name],,0)</f>
        <v>DAYCO EUROPE S.R.L.</v>
      </c>
      <c r="E2009" s="274" t="str">
        <f>_xlfn.XLOOKUP(Table2[[#This Row],[K&amp;N REF ]],CAT_Details[Tracking Number],CAT_Details[Delivery Country Code],,0)</f>
        <v>GB</v>
      </c>
      <c r="F2009" s="274">
        <f>_xlfn.XLOOKUP(Table2[[#This Row],[TO Ref]],CAT_Details[TO Ref],CAT_Details[Loc],,0)</f>
        <v>3402</v>
      </c>
      <c r="G2009" s="260" t="s">
        <v>24</v>
      </c>
      <c r="H2009" s="260" t="s">
        <v>35</v>
      </c>
      <c r="I2009" s="281">
        <v>45890</v>
      </c>
      <c r="J2009" s="260" t="s">
        <v>26</v>
      </c>
      <c r="K2009" s="260" t="s">
        <v>32</v>
      </c>
      <c r="L2009" s="281">
        <v>45890</v>
      </c>
      <c r="M2009" s="260" t="str">
        <f>IF(Table2[[#This Row],[Resolve Date]]="","ONGOING","SOLVED")</f>
        <v>SOLVED</v>
      </c>
      <c r="N2009" s="261"/>
      <c r="O2009" s="260" t="str">
        <f>Table2[[#This Row],[K&amp;N REF ]]&amp;Table2[[#This Row],[Issue type ]]</f>
        <v>5017002645NO LABELS</v>
      </c>
      <c r="P2009" s="260">
        <f>YEAR(Table2[[#This Row],[Date ]])</f>
        <v>2025</v>
      </c>
      <c r="Q2009" s="260" t="str">
        <f>VLOOKUP(MONTH(Table2[[#This Row],[Date ]]),Months,2,0)</f>
        <v>August</v>
      </c>
      <c r="R2009" s="288" t="b">
        <f>COUNTIFS(Table2[Unique],Table2[[#This Row],[Unique]])&gt;1</f>
        <v>0</v>
      </c>
      <c r="S2009" s="288">
        <f>IF(Table2[[#This Row],[Status ]]="Solved",1,0)</f>
        <v>1</v>
      </c>
      <c r="T2009" s="288">
        <f>IF(Table2[[#This Row],[Status ]]="ongoing",1,0)</f>
        <v>0</v>
      </c>
    </row>
    <row r="2010" spans="1:20" x14ac:dyDescent="0.25">
      <c r="A2010" s="263">
        <v>5017058773</v>
      </c>
      <c r="B2010" s="287" t="str">
        <f>_xlfn.XLOOKUP(Table2[[#This Row],[K&amp;N REF ]],CAT_Details[Tracking Number],CAT_Details[S Ref],,0)</f>
        <v>20250819-S-70521</v>
      </c>
      <c r="C2010" s="273">
        <f>_xlfn.XLOOKUP(Table2[[#This Row],[K&amp;N REF ]],CAT_Details[Tracking Number],CAT_Details[TO Ref],,0)</f>
        <v>20250819784282</v>
      </c>
      <c r="D2010" s="273" t="str">
        <f>_xlfn.XLOOKUP(Table2[[#This Row],[K&amp;N REF ]],CAT_Details[Tracking Number],CAT_Details[Pickup Customer Name],,0)</f>
        <v>Donaldson Ed</v>
      </c>
      <c r="E2010" s="274" t="str">
        <f>_xlfn.XLOOKUP(Table2[[#This Row],[K&amp;N REF ]],CAT_Details[Tracking Number],CAT_Details[Delivery Country Code],,0)</f>
        <v>GB</v>
      </c>
      <c r="F2010" s="274" t="str">
        <f>_xlfn.XLOOKUP(Table2[[#This Row],[TO Ref]],CAT_Details[TO Ref],CAT_Details[Loc],,0)</f>
        <v>U2-L5</v>
      </c>
      <c r="G2010" s="260" t="s">
        <v>36</v>
      </c>
      <c r="H2010" s="260" t="s">
        <v>179</v>
      </c>
      <c r="I2010" s="281">
        <v>45891</v>
      </c>
      <c r="J2010" s="260" t="s">
        <v>26</v>
      </c>
      <c r="K2010" s="260" t="s">
        <v>32</v>
      </c>
      <c r="L2010" s="281">
        <v>45891</v>
      </c>
      <c r="M2010" s="260" t="str">
        <f>IF(Table2[[#This Row],[Resolve Date]]="","ONGOING","SOLVED")</f>
        <v>SOLVED</v>
      </c>
      <c r="N2010" s="261"/>
      <c r="O2010" s="260" t="str">
        <f>Table2[[#This Row],[K&amp;N REF ]]&amp;Table2[[#This Row],[Issue type ]]</f>
        <v xml:space="preserve">5017058773NOT SCANNABLE </v>
      </c>
      <c r="P2010" s="260">
        <f>YEAR(Table2[[#This Row],[Date ]])</f>
        <v>2025</v>
      </c>
      <c r="Q2010" s="260" t="str">
        <f>VLOOKUP(MONTH(Table2[[#This Row],[Date ]]),Months,2,0)</f>
        <v>August</v>
      </c>
      <c r="R2010" s="288" t="b">
        <f>COUNTIFS(Table2[Unique],Table2[[#This Row],[Unique]])&gt;1</f>
        <v>0</v>
      </c>
      <c r="S2010" s="288">
        <f>IF(Table2[[#This Row],[Status ]]="Solved",1,0)</f>
        <v>1</v>
      </c>
      <c r="T2010" s="288">
        <f>IF(Table2[[#This Row],[Status ]]="ongoing",1,0)</f>
        <v>0</v>
      </c>
    </row>
    <row r="2011" spans="1:20" x14ac:dyDescent="0.25">
      <c r="A2011" s="263">
        <v>5017059028</v>
      </c>
      <c r="B2011" s="287" t="str">
        <f>_xlfn.XLOOKUP(Table2[[#This Row],[K&amp;N REF ]],CAT_Details[Tracking Number],CAT_Details[S Ref],,0)</f>
        <v>20250819-S-70531</v>
      </c>
      <c r="C2011" s="273">
        <f>_xlfn.XLOOKUP(Table2[[#This Row],[K&amp;N REF ]],CAT_Details[Tracking Number],CAT_Details[TO Ref],,0)</f>
        <v>20250819784332</v>
      </c>
      <c r="D2011" s="273" t="str">
        <f>_xlfn.XLOOKUP(Table2[[#This Row],[K&amp;N REF ]],CAT_Details[Tracking Number],CAT_Details[Pickup Customer Name],,0)</f>
        <v>DEDECKER DECOLLETAGE SA</v>
      </c>
      <c r="E2011" s="274" t="str">
        <f>_xlfn.XLOOKUP(Table2[[#This Row],[K&amp;N REF ]],CAT_Details[Tracking Number],CAT_Details[Delivery Country Code],,0)</f>
        <v>GB</v>
      </c>
      <c r="F2011" s="274" t="str">
        <f>_xlfn.XLOOKUP(Table2[[#This Row],[TO Ref]],CAT_Details[TO Ref],CAT_Details[Loc],,0)</f>
        <v>OYL1</v>
      </c>
      <c r="G2011" s="260" t="s">
        <v>36</v>
      </c>
      <c r="H2011" s="260" t="s">
        <v>49</v>
      </c>
      <c r="I2011" s="281">
        <v>45891</v>
      </c>
      <c r="J2011" s="260" t="s">
        <v>26</v>
      </c>
      <c r="K2011" s="260" t="s">
        <v>32</v>
      </c>
      <c r="L2011" s="281">
        <v>45891</v>
      </c>
      <c r="M2011" s="260" t="str">
        <f>IF(Table2[[#This Row],[Resolve Date]]="","ONGOING","SOLVED")</f>
        <v>SOLVED</v>
      </c>
      <c r="N2011" s="261"/>
      <c r="O2011" s="260" t="str">
        <f>Table2[[#This Row],[K&amp;N REF ]]&amp;Table2[[#This Row],[Issue type ]]</f>
        <v>5017059028XX LABELS</v>
      </c>
      <c r="P2011" s="260">
        <f>YEAR(Table2[[#This Row],[Date ]])</f>
        <v>2025</v>
      </c>
      <c r="Q2011" s="260" t="str">
        <f>VLOOKUP(MONTH(Table2[[#This Row],[Date ]]),Months,2,0)</f>
        <v>August</v>
      </c>
      <c r="R2011" s="288" t="b">
        <f>COUNTIFS(Table2[Unique],Table2[[#This Row],[Unique]])&gt;1</f>
        <v>0</v>
      </c>
      <c r="S2011" s="288">
        <f>IF(Table2[[#This Row],[Status ]]="Solved",1,0)</f>
        <v>1</v>
      </c>
      <c r="T2011" s="288">
        <f>IF(Table2[[#This Row],[Status ]]="ongoing",1,0)</f>
        <v>0</v>
      </c>
    </row>
    <row r="2012" spans="1:20" x14ac:dyDescent="0.25">
      <c r="A2012" s="263">
        <v>5017034324</v>
      </c>
      <c r="B2012" s="287" t="str">
        <f>_xlfn.XLOOKUP(Table2[[#This Row],[K&amp;N REF ]],CAT_Details[Tracking Number],CAT_Details[S Ref],,0)</f>
        <v>20250812-S-70226</v>
      </c>
      <c r="C2012" s="273">
        <f>_xlfn.XLOOKUP(Table2[[#This Row],[K&amp;N REF ]],CAT_Details[Tracking Number],CAT_Details[TO Ref],,0)</f>
        <v>20250811779678</v>
      </c>
      <c r="D2012" s="273" t="str">
        <f>_xlfn.XLOOKUP(Table2[[#This Row],[K&amp;N REF ]],CAT_Details[Tracking Number],CAT_Details[Pickup Customer Name],,0)</f>
        <v>Aurora Konrad G.Schulz GmbH &amp; Co.KG</v>
      </c>
      <c r="E2012" s="274" t="str">
        <f>_xlfn.XLOOKUP(Table2[[#This Row],[K&amp;N REF ]],CAT_Details[Tracking Number],CAT_Details[Delivery Country Code],,0)</f>
        <v>GB</v>
      </c>
      <c r="F2012" s="274">
        <f>_xlfn.XLOOKUP(Table2[[#This Row],[TO Ref]],CAT_Details[TO Ref],CAT_Details[Loc],,0)</f>
        <v>3402</v>
      </c>
      <c r="G2012" s="260" t="s">
        <v>34</v>
      </c>
      <c r="H2012" s="260" t="s">
        <v>35</v>
      </c>
      <c r="I2012" s="281">
        <v>45891</v>
      </c>
      <c r="J2012" s="260" t="s">
        <v>26</v>
      </c>
      <c r="K2012" s="260" t="s">
        <v>32</v>
      </c>
      <c r="L2012" s="281">
        <v>45891</v>
      </c>
      <c r="M2012" s="260" t="str">
        <f>IF(Table2[[#This Row],[Resolve Date]]="","ONGOING","SOLVED")</f>
        <v>SOLVED</v>
      </c>
      <c r="N2012" s="261"/>
      <c r="O2012" s="260" t="str">
        <f>Table2[[#This Row],[K&amp;N REF ]]&amp;Table2[[#This Row],[Issue type ]]</f>
        <v>5017034324NO LABELS</v>
      </c>
      <c r="P2012" s="260">
        <f>YEAR(Table2[[#This Row],[Date ]])</f>
        <v>2025</v>
      </c>
      <c r="Q2012" s="260" t="str">
        <f>VLOOKUP(MONTH(Table2[[#This Row],[Date ]]),Months,2,0)</f>
        <v>August</v>
      </c>
      <c r="R2012" s="288" t="b">
        <f>COUNTIFS(Table2[Unique],Table2[[#This Row],[Unique]])&gt;1</f>
        <v>0</v>
      </c>
      <c r="S2012" s="288">
        <f>IF(Table2[[#This Row],[Status ]]="Solved",1,0)</f>
        <v>1</v>
      </c>
      <c r="T2012" s="288">
        <f>IF(Table2[[#This Row],[Status ]]="ongoing",1,0)</f>
        <v>0</v>
      </c>
    </row>
    <row r="2013" spans="1:20" x14ac:dyDescent="0.25">
      <c r="A2013" s="263">
        <v>5016978112</v>
      </c>
      <c r="B2013" s="287" t="str">
        <f>_xlfn.XLOOKUP(Table2[[#This Row],[K&amp;N REF ]],CAT_Details[Tracking Number],CAT_Details[S Ref],,0)</f>
        <v>20250808-S-70387</v>
      </c>
      <c r="C2013" s="273">
        <f>_xlfn.XLOOKUP(Table2[[#This Row],[K&amp;N REF ]],CAT_Details[Tracking Number],CAT_Details[TO Ref],,0)</f>
        <v>20250808779062</v>
      </c>
      <c r="D2013" s="273" t="str">
        <f>_xlfn.XLOOKUP(Table2[[#This Row],[K&amp;N REF ]],CAT_Details[Tracking Number],CAT_Details[Pickup Customer Name],,0)</f>
        <v>Bosch Rexroth AG Werk Horb</v>
      </c>
      <c r="E2013" s="274" t="str">
        <f>_xlfn.XLOOKUP(Table2[[#This Row],[K&amp;N REF ]],CAT_Details[Tracking Number],CAT_Details[Delivery Country Code],,0)</f>
        <v>GB</v>
      </c>
      <c r="F2013" s="274" t="str">
        <f>_xlfn.XLOOKUP(Table2[[#This Row],[TO Ref]],CAT_Details[TO Ref],CAT_Details[Loc],,0)</f>
        <v>U2-L5</v>
      </c>
      <c r="G2013" s="260" t="s">
        <v>34</v>
      </c>
      <c r="H2013" s="260" t="s">
        <v>35</v>
      </c>
      <c r="I2013" s="281">
        <v>45891</v>
      </c>
      <c r="J2013" s="260" t="s">
        <v>26</v>
      </c>
      <c r="K2013" s="260" t="s">
        <v>32</v>
      </c>
      <c r="L2013" s="281">
        <v>45891</v>
      </c>
      <c r="M2013" s="260" t="str">
        <f>IF(Table2[[#This Row],[Resolve Date]]="","ONGOING","SOLVED")</f>
        <v>SOLVED</v>
      </c>
      <c r="N2013" s="261"/>
      <c r="O2013" s="260" t="str">
        <f>Table2[[#This Row],[K&amp;N REF ]]&amp;Table2[[#This Row],[Issue type ]]</f>
        <v>5016978112NO LABELS</v>
      </c>
      <c r="P2013" s="260">
        <f>YEAR(Table2[[#This Row],[Date ]])</f>
        <v>2025</v>
      </c>
      <c r="Q2013" s="260" t="str">
        <f>VLOOKUP(MONTH(Table2[[#This Row],[Date ]]),Months,2,0)</f>
        <v>August</v>
      </c>
      <c r="R2013" s="288" t="b">
        <f>COUNTIFS(Table2[Unique],Table2[[#This Row],[Unique]])&gt;1</f>
        <v>0</v>
      </c>
      <c r="S2013" s="288">
        <f>IF(Table2[[#This Row],[Status ]]="Solved",1,0)</f>
        <v>1</v>
      </c>
      <c r="T2013" s="288">
        <f>IF(Table2[[#This Row],[Status ]]="ongoing",1,0)</f>
        <v>0</v>
      </c>
    </row>
    <row r="2014" spans="1:20" x14ac:dyDescent="0.25">
      <c r="A2014" s="263">
        <v>5017039866</v>
      </c>
      <c r="B2014" s="287" t="str">
        <f>_xlfn.XLOOKUP(Table2[[#This Row],[K&amp;N REF ]],CAT_Details[Tracking Number],CAT_Details[S Ref],,0)</f>
        <v>20250812-S-70225</v>
      </c>
      <c r="C2014" s="273">
        <v>20250807777866</v>
      </c>
      <c r="D2014" s="273" t="str">
        <f>_xlfn.XLOOKUP(Table2[[#This Row],[K&amp;N REF ]],CAT_Details[Tracking Number],CAT_Details[Pickup Customer Name],,0)</f>
        <v>Alc Allgemeines-Logistik-Center Gmbh</v>
      </c>
      <c r="E2014" s="274" t="str">
        <f>_xlfn.XLOOKUP(Table2[[#This Row],[K&amp;N REF ]],CAT_Details[Tracking Number],CAT_Details[Delivery Country Code],,0)</f>
        <v>GB</v>
      </c>
      <c r="F2014" s="274" t="str">
        <f>_xlfn.XLOOKUP(Table2[[#This Row],[TO Ref]],CAT_Details[TO Ref],CAT_Details[Loc],,0)</f>
        <v>OYL1</v>
      </c>
      <c r="G2014" s="260" t="s">
        <v>34</v>
      </c>
      <c r="H2014" s="260" t="s">
        <v>179</v>
      </c>
      <c r="I2014" s="281">
        <v>45891</v>
      </c>
      <c r="J2014" s="260" t="s">
        <v>26</v>
      </c>
      <c r="K2014" s="260" t="s">
        <v>32</v>
      </c>
      <c r="L2014" s="281">
        <v>45891</v>
      </c>
      <c r="M2014" s="260" t="str">
        <f>IF(Table2[[#This Row],[Resolve Date]]="","ONGOING","SOLVED")</f>
        <v>SOLVED</v>
      </c>
      <c r="N2014" s="261"/>
      <c r="O2014" s="260" t="str">
        <f>Table2[[#This Row],[K&amp;N REF ]]&amp;Table2[[#This Row],[Issue type ]]</f>
        <v xml:space="preserve">5017039866NOT SCANNABLE </v>
      </c>
      <c r="P2014" s="260">
        <f>YEAR(Table2[[#This Row],[Date ]])</f>
        <v>2025</v>
      </c>
      <c r="Q2014" s="260" t="str">
        <f>VLOOKUP(MONTH(Table2[[#This Row],[Date ]]),Months,2,0)</f>
        <v>August</v>
      </c>
      <c r="R2014" s="288" t="b">
        <f>COUNTIFS(Table2[Unique],Table2[[#This Row],[Unique]])&gt;1</f>
        <v>0</v>
      </c>
      <c r="S2014" s="288">
        <f>IF(Table2[[#This Row],[Status ]]="Solved",1,0)</f>
        <v>1</v>
      </c>
      <c r="T2014" s="288">
        <f>IF(Table2[[#This Row],[Status ]]="ongoing",1,0)</f>
        <v>0</v>
      </c>
    </row>
    <row r="2015" spans="1:20" x14ac:dyDescent="0.25">
      <c r="A2015" s="263">
        <v>5017039754</v>
      </c>
      <c r="B2015" s="287" t="str">
        <f>_xlfn.XLOOKUP(Table2[[#This Row],[K&amp;N REF ]],CAT_Details[Tracking Number],CAT_Details[S Ref],,0)</f>
        <v>20250812-S-70225</v>
      </c>
      <c r="C2015" s="273">
        <v>20250806777193</v>
      </c>
      <c r="D2015" s="273" t="str">
        <f>_xlfn.XLOOKUP(Table2[[#This Row],[K&amp;N REF ]],CAT_Details[Tracking Number],CAT_Details[Pickup Customer Name],,0)</f>
        <v>Alc Allgemeines-Logistik-Center Gmbh</v>
      </c>
      <c r="E2015" s="274" t="str">
        <f>_xlfn.XLOOKUP(Table2[[#This Row],[K&amp;N REF ]],CAT_Details[Tracking Number],CAT_Details[Delivery Country Code],,0)</f>
        <v>GB</v>
      </c>
      <c r="F2015" s="274" t="str">
        <f>_xlfn.XLOOKUP(Table2[[#This Row],[TO Ref]],CAT_Details[TO Ref],CAT_Details[Loc],,0)</f>
        <v>OYL1</v>
      </c>
      <c r="G2015" s="260" t="s">
        <v>34</v>
      </c>
      <c r="H2015" s="260" t="s">
        <v>179</v>
      </c>
      <c r="I2015" s="281">
        <v>45891</v>
      </c>
      <c r="J2015" s="260" t="s">
        <v>26</v>
      </c>
      <c r="K2015" s="260" t="s">
        <v>32</v>
      </c>
      <c r="L2015" s="281">
        <v>45891</v>
      </c>
      <c r="M2015" s="260" t="str">
        <f>IF(Table2[[#This Row],[Resolve Date]]="","ONGOING","SOLVED")</f>
        <v>SOLVED</v>
      </c>
      <c r="N2015" s="261"/>
      <c r="O2015" s="260" t="str">
        <f>Table2[[#This Row],[K&amp;N REF ]]&amp;Table2[[#This Row],[Issue type ]]</f>
        <v xml:space="preserve">5017039754NOT SCANNABLE </v>
      </c>
      <c r="P2015" s="260">
        <f>YEAR(Table2[[#This Row],[Date ]])</f>
        <v>2025</v>
      </c>
      <c r="Q2015" s="260" t="str">
        <f>VLOOKUP(MONTH(Table2[[#This Row],[Date ]]),Months,2,0)</f>
        <v>August</v>
      </c>
      <c r="R2015" s="288" t="b">
        <f>COUNTIFS(Table2[Unique],Table2[[#This Row],[Unique]])&gt;1</f>
        <v>0</v>
      </c>
      <c r="S2015" s="288">
        <f>IF(Table2[[#This Row],[Status ]]="Solved",1,0)</f>
        <v>1</v>
      </c>
      <c r="T2015" s="288">
        <f>IF(Table2[[#This Row],[Status ]]="ongoing",1,0)</f>
        <v>0</v>
      </c>
    </row>
    <row r="2016" spans="1:20" x14ac:dyDescent="0.25">
      <c r="A2016" s="263">
        <v>5017034290</v>
      </c>
      <c r="B2016" s="287" t="str">
        <f>_xlfn.XLOOKUP(Table2[[#This Row],[K&amp;N REF ]],CAT_Details[Tracking Number],CAT_Details[S Ref],,0)</f>
        <v>20250815-S-70204</v>
      </c>
      <c r="C2016" s="273">
        <f>_xlfn.XLOOKUP(Table2[[#This Row],[K&amp;N REF ]],CAT_Details[Tracking Number],CAT_Details[TO Ref],,0)</f>
        <v>20250815782684</v>
      </c>
      <c r="D2016" s="273" t="str">
        <f>_xlfn.XLOOKUP(Table2[[#This Row],[K&amp;N REF ]],CAT_Details[Tracking Number],CAT_Details[Pickup Customer Name],,0)</f>
        <v>Tenneco Zwickau GmbH</v>
      </c>
      <c r="E2016" s="274" t="str">
        <f>_xlfn.XLOOKUP(Table2[[#This Row],[K&amp;N REF ]],CAT_Details[Tracking Number],CAT_Details[Delivery Country Code],,0)</f>
        <v>GB</v>
      </c>
      <c r="F2016" s="274" t="str">
        <f>_xlfn.XLOOKUP(Table2[[#This Row],[TO Ref]],CAT_Details[TO Ref],CAT_Details[Loc],,0)</f>
        <v>DX01-L5</v>
      </c>
      <c r="G2016" s="260" t="s">
        <v>34</v>
      </c>
      <c r="H2016" s="260" t="s">
        <v>35</v>
      </c>
      <c r="I2016" s="281">
        <v>45891</v>
      </c>
      <c r="J2016" s="260" t="s">
        <v>26</v>
      </c>
      <c r="K2016" s="260" t="s">
        <v>32</v>
      </c>
      <c r="L2016" s="281">
        <v>45891</v>
      </c>
      <c r="M2016" s="260" t="str">
        <f>IF(Table2[[#This Row],[Resolve Date]]="","ONGOING","SOLVED")</f>
        <v>SOLVED</v>
      </c>
      <c r="N2016" s="261"/>
      <c r="O2016" s="260" t="str">
        <f>Table2[[#This Row],[K&amp;N REF ]]&amp;Table2[[#This Row],[Issue type ]]</f>
        <v>5017034290NO LABELS</v>
      </c>
      <c r="P2016" s="260">
        <f>YEAR(Table2[[#This Row],[Date ]])</f>
        <v>2025</v>
      </c>
      <c r="Q2016" s="260" t="str">
        <f>VLOOKUP(MONTH(Table2[[#This Row],[Date ]]),Months,2,0)</f>
        <v>August</v>
      </c>
      <c r="R2016" s="288" t="b">
        <f>COUNTIFS(Table2[Unique],Table2[[#This Row],[Unique]])&gt;1</f>
        <v>0</v>
      </c>
      <c r="S2016" s="288">
        <f>IF(Table2[[#This Row],[Status ]]="Solved",1,0)</f>
        <v>1</v>
      </c>
      <c r="T2016" s="288">
        <f>IF(Table2[[#This Row],[Status ]]="ongoing",1,0)</f>
        <v>0</v>
      </c>
    </row>
    <row r="2017" spans="1:20" x14ac:dyDescent="0.25">
      <c r="A2017" s="263">
        <v>5017034292</v>
      </c>
      <c r="B2017" s="287" t="str">
        <f>_xlfn.XLOOKUP(Table2[[#This Row],[K&amp;N REF ]],CAT_Details[Tracking Number],CAT_Details[S Ref],,0)</f>
        <v>20250815-S-70204</v>
      </c>
      <c r="C2017" s="273">
        <f>_xlfn.XLOOKUP(Table2[[#This Row],[K&amp;N REF ]],CAT_Details[Tracking Number],CAT_Details[TO Ref],,0)</f>
        <v>20250815782683</v>
      </c>
      <c r="D2017" s="273" t="str">
        <f>_xlfn.XLOOKUP(Table2[[#This Row],[K&amp;N REF ]],CAT_Details[Tracking Number],CAT_Details[Pickup Customer Name],,0)</f>
        <v>Tenneco Zwickau GmbH</v>
      </c>
      <c r="E2017" s="274" t="str">
        <f>_xlfn.XLOOKUP(Table2[[#This Row],[K&amp;N REF ]],CAT_Details[Tracking Number],CAT_Details[Delivery Country Code],,0)</f>
        <v>GB</v>
      </c>
      <c r="F2017" s="274" t="str">
        <f>_xlfn.XLOOKUP(Table2[[#This Row],[TO Ref]],CAT_Details[TO Ref],CAT_Details[Loc],,0)</f>
        <v>DX01-L5</v>
      </c>
      <c r="G2017" s="260" t="s">
        <v>34</v>
      </c>
      <c r="H2017" s="260" t="s">
        <v>35</v>
      </c>
      <c r="I2017" s="281">
        <v>45891</v>
      </c>
      <c r="J2017" s="260" t="s">
        <v>26</v>
      </c>
      <c r="K2017" s="260" t="s">
        <v>32</v>
      </c>
      <c r="L2017" s="281">
        <v>45891</v>
      </c>
      <c r="M2017" s="260" t="str">
        <f>IF(Table2[[#This Row],[Resolve Date]]="","ONGOING","SOLVED")</f>
        <v>SOLVED</v>
      </c>
      <c r="N2017" s="261"/>
      <c r="O2017" s="260" t="str">
        <f>Table2[[#This Row],[K&amp;N REF ]]&amp;Table2[[#This Row],[Issue type ]]</f>
        <v>5017034292NO LABELS</v>
      </c>
      <c r="P2017" s="260">
        <f>YEAR(Table2[[#This Row],[Date ]])</f>
        <v>2025</v>
      </c>
      <c r="Q2017" s="260" t="str">
        <f>VLOOKUP(MONTH(Table2[[#This Row],[Date ]]),Months,2,0)</f>
        <v>August</v>
      </c>
      <c r="R2017" s="288" t="b">
        <f>COUNTIFS(Table2[Unique],Table2[[#This Row],[Unique]])&gt;1</f>
        <v>0</v>
      </c>
      <c r="S2017" s="288">
        <f>IF(Table2[[#This Row],[Status ]]="Solved",1,0)</f>
        <v>1</v>
      </c>
      <c r="T2017" s="288">
        <f>IF(Table2[[#This Row],[Status ]]="ongoing",1,0)</f>
        <v>0</v>
      </c>
    </row>
    <row r="2018" spans="1:20" x14ac:dyDescent="0.25">
      <c r="A2018" s="263">
        <v>5017019943</v>
      </c>
      <c r="B2018" s="287" t="str">
        <f>_xlfn.XLOOKUP(Table2[[#This Row],[K&amp;N REF ]],CAT_Details[Tracking Number],CAT_Details[S Ref],,0)</f>
        <v>20250813-S-70335</v>
      </c>
      <c r="C2018" s="273">
        <f>_xlfn.XLOOKUP(Table2[[#This Row],[K&amp;N REF ]],CAT_Details[Tracking Number],CAT_Details[TO Ref],,0)</f>
        <v>20250813780894</v>
      </c>
      <c r="D2018" s="273" t="str">
        <f>_xlfn.XLOOKUP(Table2[[#This Row],[K&amp;N REF ]],CAT_Details[Tracking Number],CAT_Details[Pickup Customer Name],,0)</f>
        <v>AQ Wiring Systems Sp. z o.o.</v>
      </c>
      <c r="E2018" s="274" t="str">
        <f>_xlfn.XLOOKUP(Table2[[#This Row],[K&amp;N REF ]],CAT_Details[Tracking Number],CAT_Details[Delivery Country Code],,0)</f>
        <v>GB</v>
      </c>
      <c r="F2018" s="274" t="str">
        <f>_xlfn.XLOOKUP(Table2[[#This Row],[TO Ref]],CAT_Details[TO Ref],CAT_Details[Loc],,0)</f>
        <v>DX01-L5</v>
      </c>
      <c r="G2018" s="260" t="s">
        <v>221</v>
      </c>
      <c r="H2018" s="260" t="s">
        <v>49</v>
      </c>
      <c r="I2018" s="281">
        <v>45891</v>
      </c>
      <c r="J2018" s="260" t="s">
        <v>26</v>
      </c>
      <c r="K2018" s="260" t="s">
        <v>32</v>
      </c>
      <c r="L2018" s="281">
        <v>45891</v>
      </c>
      <c r="M2018" s="260" t="str">
        <f>IF(Table2[[#This Row],[Resolve Date]]="","ONGOING","SOLVED")</f>
        <v>SOLVED</v>
      </c>
      <c r="N2018" s="261"/>
      <c r="O2018" s="260" t="str">
        <f>Table2[[#This Row],[K&amp;N REF ]]&amp;Table2[[#This Row],[Issue type ]]</f>
        <v>5017019943XX LABELS</v>
      </c>
      <c r="P2018" s="260">
        <f>YEAR(Table2[[#This Row],[Date ]])</f>
        <v>2025</v>
      </c>
      <c r="Q2018" s="260" t="str">
        <f>VLOOKUP(MONTH(Table2[[#This Row],[Date ]]),Months,2,0)</f>
        <v>August</v>
      </c>
      <c r="R2018" s="288" t="b">
        <f>COUNTIFS(Table2[Unique],Table2[[#This Row],[Unique]])&gt;1</f>
        <v>0</v>
      </c>
      <c r="S2018" s="288">
        <f>IF(Table2[[#This Row],[Status ]]="Solved",1,0)</f>
        <v>1</v>
      </c>
      <c r="T2018" s="288">
        <f>IF(Table2[[#This Row],[Status ]]="ongoing",1,0)</f>
        <v>0</v>
      </c>
    </row>
    <row r="2019" spans="1:20" x14ac:dyDescent="0.25">
      <c r="A2019" s="263">
        <v>5017003052</v>
      </c>
      <c r="B2019" s="287" t="str">
        <f>_xlfn.XLOOKUP(Table2[[#This Row],[K&amp;N REF ]],CAT_Details[Tracking Number],CAT_Details[S Ref],,0)</f>
        <v>20250812-S-70344</v>
      </c>
      <c r="C2019" s="273">
        <f>_xlfn.XLOOKUP(Table2[[#This Row],[K&amp;N REF ]],CAT_Details[Tracking Number],CAT_Details[TO Ref],,0)</f>
        <v>20250812780099</v>
      </c>
      <c r="D2019" s="273" t="str">
        <f>_xlfn.XLOOKUP(Table2[[#This Row],[K&amp;N REF ]],CAT_Details[Tracking Number],CAT_Details[Pickup Customer Name],,0)</f>
        <v>Standard Motor Product Poland ( SMP Poland)</v>
      </c>
      <c r="E2019" s="274" t="str">
        <f>_xlfn.XLOOKUP(Table2[[#This Row],[K&amp;N REF ]],CAT_Details[Tracking Number],CAT_Details[Delivery Country Code],,0)</f>
        <v>GB</v>
      </c>
      <c r="F2019" s="274" t="str">
        <f>_xlfn.XLOOKUP(Table2[[#This Row],[TO Ref]],CAT_Details[TO Ref],CAT_Details[Loc],,0)</f>
        <v>DX01-L5</v>
      </c>
      <c r="G2019" s="260" t="s">
        <v>221</v>
      </c>
      <c r="H2019" s="260" t="s">
        <v>179</v>
      </c>
      <c r="I2019" s="281">
        <v>45891</v>
      </c>
      <c r="J2019" s="260" t="s">
        <v>41</v>
      </c>
      <c r="K2019" s="260" t="s">
        <v>32</v>
      </c>
      <c r="L2019" s="281">
        <v>45891</v>
      </c>
      <c r="M2019" s="260" t="str">
        <f>IF(Table2[[#This Row],[Resolve Date]]="","ONGOING","SOLVED")</f>
        <v>SOLVED</v>
      </c>
      <c r="N2019" s="261"/>
      <c r="O2019" s="260" t="str">
        <f>Table2[[#This Row],[K&amp;N REF ]]&amp;Table2[[#This Row],[Issue type ]]</f>
        <v xml:space="preserve">5017003052NOT SCANNABLE </v>
      </c>
      <c r="P2019" s="260">
        <f>YEAR(Table2[[#This Row],[Date ]])</f>
        <v>2025</v>
      </c>
      <c r="Q2019" s="260" t="str">
        <f>VLOOKUP(MONTH(Table2[[#This Row],[Date ]]),Months,2,0)</f>
        <v>August</v>
      </c>
      <c r="R2019" s="288" t="b">
        <f>COUNTIFS(Table2[Unique],Table2[[#This Row],[Unique]])&gt;1</f>
        <v>0</v>
      </c>
      <c r="S2019" s="288">
        <f>IF(Table2[[#This Row],[Status ]]="Solved",1,0)</f>
        <v>1</v>
      </c>
      <c r="T2019" s="288">
        <f>IF(Table2[[#This Row],[Status ]]="ongoing",1,0)</f>
        <v>0</v>
      </c>
    </row>
    <row r="2020" spans="1:20" x14ac:dyDescent="0.25">
      <c r="A2020" s="263">
        <v>5017059003</v>
      </c>
      <c r="B2020" s="287" t="str">
        <f>_xlfn.XLOOKUP(Table2[[#This Row],[K&amp;N REF ]],CAT_Details[Tracking Number],CAT_Details[S Ref],,0)</f>
        <v>20250819-S-70293</v>
      </c>
      <c r="C2020" s="273">
        <f>_xlfn.XLOOKUP(Table2[[#This Row],[K&amp;N REF ]],CAT_Details[Tracking Number],CAT_Details[TO Ref],,0)</f>
        <v>20250819784419</v>
      </c>
      <c r="D2020" s="273" t="str">
        <f>_xlfn.XLOOKUP(Table2[[#This Row],[K&amp;N REF ]],CAT_Details[Tracking Number],CAT_Details[Pickup Customer Name],,0)</f>
        <v>Tenneco Zwickau GmbH</v>
      </c>
      <c r="E2020" s="274" t="str">
        <f>_xlfn.XLOOKUP(Table2[[#This Row],[K&amp;N REF ]],CAT_Details[Tracking Number],CAT_Details[Delivery Country Code],,0)</f>
        <v>GB</v>
      </c>
      <c r="F2020" s="274" t="str">
        <f>_xlfn.XLOOKUP(Table2[[#This Row],[TO Ref]],CAT_Details[TO Ref],CAT_Details[Loc],,0)</f>
        <v>DX01-L5</v>
      </c>
      <c r="G2020" s="260" t="s">
        <v>34</v>
      </c>
      <c r="H2020" s="260" t="s">
        <v>35</v>
      </c>
      <c r="I2020" s="281">
        <v>45894</v>
      </c>
      <c r="J2020" s="260" t="s">
        <v>26</v>
      </c>
      <c r="K2020" s="260" t="s">
        <v>32</v>
      </c>
      <c r="L2020" s="281">
        <v>45894</v>
      </c>
      <c r="M2020" s="260" t="str">
        <f>IF(Table2[[#This Row],[Resolve Date]]="","ONGOING","SOLVED")</f>
        <v>SOLVED</v>
      </c>
      <c r="N2020" s="261"/>
      <c r="O2020" s="260" t="str">
        <f>Table2[[#This Row],[K&amp;N REF ]]&amp;Table2[[#This Row],[Issue type ]]</f>
        <v>5017059003NO LABELS</v>
      </c>
      <c r="P2020" s="260">
        <f>YEAR(Table2[[#This Row],[Date ]])</f>
        <v>2025</v>
      </c>
      <c r="Q2020" s="260" t="str">
        <f>VLOOKUP(MONTH(Table2[[#This Row],[Date ]]),Months,2,0)</f>
        <v>August</v>
      </c>
      <c r="R2020" s="288" t="b">
        <f>COUNTIFS(Table2[Unique],Table2[[#This Row],[Unique]])&gt;1</f>
        <v>0</v>
      </c>
      <c r="S2020" s="288">
        <f>IF(Table2[[#This Row],[Status ]]="Solved",1,0)</f>
        <v>1</v>
      </c>
      <c r="T2020" s="288">
        <f>IF(Table2[[#This Row],[Status ]]="ongoing",1,0)</f>
        <v>0</v>
      </c>
    </row>
    <row r="2021" spans="1:20" x14ac:dyDescent="0.25">
      <c r="A2021" s="263">
        <v>5017059283</v>
      </c>
      <c r="B2021" s="287" t="str">
        <f>_xlfn.XLOOKUP(Table2[[#This Row],[K&amp;N REF ]],CAT_Details[Tracking Number],CAT_Details[S Ref],,0)</f>
        <v>20250818-S-70184</v>
      </c>
      <c r="C2021" s="273">
        <f>_xlfn.XLOOKUP(Table2[[#This Row],[K&amp;N REF ]],CAT_Details[Tracking Number],CAT_Details[TO Ref],,0)</f>
        <v>20250818783280</v>
      </c>
      <c r="D2021" s="273" t="str">
        <f>_xlfn.XLOOKUP(Table2[[#This Row],[K&amp;N REF ]],CAT_Details[Tracking Number],CAT_Details[Pickup Customer Name],,0)</f>
        <v>PACOMA GMBH</v>
      </c>
      <c r="E2021" s="274" t="str">
        <f>_xlfn.XLOOKUP(Table2[[#This Row],[K&amp;N REF ]],CAT_Details[Tracking Number],CAT_Details[Delivery Country Code],,0)</f>
        <v>GB</v>
      </c>
      <c r="F2021" s="274">
        <f>_xlfn.XLOOKUP(Table2[[#This Row],[TO Ref]],CAT_Details[TO Ref],CAT_Details[Loc],,0)</f>
        <v>3402</v>
      </c>
      <c r="G2021" s="260" t="s">
        <v>34</v>
      </c>
      <c r="H2021" s="260" t="s">
        <v>35</v>
      </c>
      <c r="I2021" s="281">
        <v>45894</v>
      </c>
      <c r="J2021" s="260" t="s">
        <v>26</v>
      </c>
      <c r="K2021" s="260" t="s">
        <v>32</v>
      </c>
      <c r="L2021" s="281">
        <v>45894</v>
      </c>
      <c r="M2021" s="260" t="str">
        <f>IF(Table2[[#This Row],[Resolve Date]]="","ONGOING","SOLVED")</f>
        <v>SOLVED</v>
      </c>
      <c r="N2021" s="261"/>
      <c r="O2021" s="260" t="str">
        <f>Table2[[#This Row],[K&amp;N REF ]]&amp;Table2[[#This Row],[Issue type ]]</f>
        <v>5017059283NO LABELS</v>
      </c>
      <c r="P2021" s="260">
        <f>YEAR(Table2[[#This Row],[Date ]])</f>
        <v>2025</v>
      </c>
      <c r="Q2021" s="260" t="str">
        <f>VLOOKUP(MONTH(Table2[[#This Row],[Date ]]),Months,2,0)</f>
        <v>August</v>
      </c>
      <c r="R2021" s="288" t="b">
        <f>COUNTIFS(Table2[Unique],Table2[[#This Row],[Unique]])&gt;1</f>
        <v>0</v>
      </c>
      <c r="S2021" s="288">
        <f>IF(Table2[[#This Row],[Status ]]="Solved",1,0)</f>
        <v>1</v>
      </c>
      <c r="T2021" s="288">
        <f>IF(Table2[[#This Row],[Status ]]="ongoing",1,0)</f>
        <v>0</v>
      </c>
    </row>
    <row r="2022" spans="1:20" x14ac:dyDescent="0.25">
      <c r="A2022" s="263">
        <v>5017047116</v>
      </c>
      <c r="B2022" s="287" t="str">
        <f>_xlfn.XLOOKUP(Table2[[#This Row],[K&amp;N REF ]],CAT_Details[Tracking Number],CAT_Details[S Ref],,0)</f>
        <v>20250818-S-70179</v>
      </c>
      <c r="C2022" s="273">
        <f>_xlfn.XLOOKUP(Table2[[#This Row],[K&amp;N REF ]],CAT_Details[Tracking Number],CAT_Details[TO Ref],,0)</f>
        <v>20250818783489</v>
      </c>
      <c r="D2022" s="273" t="str">
        <f>_xlfn.XLOOKUP(Table2[[#This Row],[K&amp;N REF ]],CAT_Details[Tracking Number],CAT_Details[Pickup Customer Name],,0)</f>
        <v>Bosch Rexroth AG Werk Horb</v>
      </c>
      <c r="E2022" s="274" t="str">
        <f>_xlfn.XLOOKUP(Table2[[#This Row],[K&amp;N REF ]],CAT_Details[Tracking Number],CAT_Details[Delivery Country Code],,0)</f>
        <v>GB</v>
      </c>
      <c r="F2022" s="274" t="str">
        <f>_xlfn.XLOOKUP(Table2[[#This Row],[TO Ref]],CAT_Details[TO Ref],CAT_Details[Loc],,0)</f>
        <v>U2-L5</v>
      </c>
      <c r="G2022" s="260" t="s">
        <v>34</v>
      </c>
      <c r="H2022" s="260" t="s">
        <v>35</v>
      </c>
      <c r="I2022" s="281">
        <v>45894</v>
      </c>
      <c r="J2022" s="260" t="s">
        <v>26</v>
      </c>
      <c r="K2022" s="260" t="s">
        <v>32</v>
      </c>
      <c r="L2022" s="281">
        <v>45894</v>
      </c>
      <c r="M2022" s="260" t="str">
        <f>IF(Table2[[#This Row],[Resolve Date]]="","ONGOING","SOLVED")</f>
        <v>SOLVED</v>
      </c>
      <c r="N2022" s="261"/>
      <c r="O2022" s="260" t="str">
        <f>Table2[[#This Row],[K&amp;N REF ]]&amp;Table2[[#This Row],[Issue type ]]</f>
        <v>5017047116NO LABELS</v>
      </c>
      <c r="P2022" s="260">
        <f>YEAR(Table2[[#This Row],[Date ]])</f>
        <v>2025</v>
      </c>
      <c r="Q2022" s="260" t="str">
        <f>VLOOKUP(MONTH(Table2[[#This Row],[Date ]]),Months,2,0)</f>
        <v>August</v>
      </c>
      <c r="R2022" s="288" t="b">
        <f>COUNTIFS(Table2[Unique],Table2[[#This Row],[Unique]])&gt;1</f>
        <v>0</v>
      </c>
      <c r="S2022" s="288">
        <f>IF(Table2[[#This Row],[Status ]]="Solved",1,0)</f>
        <v>1</v>
      </c>
      <c r="T2022" s="288">
        <f>IF(Table2[[#This Row],[Status ]]="ongoing",1,0)</f>
        <v>0</v>
      </c>
    </row>
    <row r="2023" spans="1:20" x14ac:dyDescent="0.25">
      <c r="A2023" s="263">
        <v>5017047111</v>
      </c>
      <c r="B2023" s="287" t="str">
        <f>_xlfn.XLOOKUP(Table2[[#This Row],[K&amp;N REF ]],CAT_Details[Tracking Number],CAT_Details[S Ref],,0)</f>
        <v>20250813-S-70199</v>
      </c>
      <c r="C2023" s="273">
        <f>_xlfn.XLOOKUP(Table2[[#This Row],[K&amp;N REF ]],CAT_Details[Tracking Number],CAT_Details[TO Ref],,0)</f>
        <v>20250813781236</v>
      </c>
      <c r="D2023" s="273" t="str">
        <f>_xlfn.XLOOKUP(Table2[[#This Row],[K&amp;N REF ]],CAT_Details[Tracking Number],CAT_Details[Pickup Customer Name],,0)</f>
        <v>Wurth Elektronik Ics Gmbh &amp; Co. Kg</v>
      </c>
      <c r="E2023" s="274" t="str">
        <f>_xlfn.XLOOKUP(Table2[[#This Row],[K&amp;N REF ]],CAT_Details[Tracking Number],CAT_Details[Delivery Country Code],,0)</f>
        <v>GB</v>
      </c>
      <c r="F2023" s="274">
        <f>_xlfn.XLOOKUP(Table2[[#This Row],[TO Ref]],CAT_Details[TO Ref],CAT_Details[Loc],,0)</f>
        <v>3402</v>
      </c>
      <c r="G2023" s="260" t="s">
        <v>34</v>
      </c>
      <c r="H2023" s="260" t="s">
        <v>35</v>
      </c>
      <c r="I2023" s="281">
        <v>45894</v>
      </c>
      <c r="J2023" s="260" t="s">
        <v>26</v>
      </c>
      <c r="K2023" s="260" t="s">
        <v>32</v>
      </c>
      <c r="L2023" s="281">
        <v>45894</v>
      </c>
      <c r="M2023" s="260" t="str">
        <f>IF(Table2[[#This Row],[Resolve Date]]="","ONGOING","SOLVED")</f>
        <v>SOLVED</v>
      </c>
      <c r="N2023" s="261"/>
      <c r="O2023" s="260" t="str">
        <f>Table2[[#This Row],[K&amp;N REF ]]&amp;Table2[[#This Row],[Issue type ]]</f>
        <v>5017047111NO LABELS</v>
      </c>
      <c r="P2023" s="260">
        <f>YEAR(Table2[[#This Row],[Date ]])</f>
        <v>2025</v>
      </c>
      <c r="Q2023" s="260" t="str">
        <f>VLOOKUP(MONTH(Table2[[#This Row],[Date ]]),Months,2,0)</f>
        <v>August</v>
      </c>
      <c r="R2023" s="288" t="b">
        <f>COUNTIFS(Table2[Unique],Table2[[#This Row],[Unique]])&gt;1</f>
        <v>0</v>
      </c>
      <c r="S2023" s="288">
        <f>IF(Table2[[#This Row],[Status ]]="Solved",1,0)</f>
        <v>1</v>
      </c>
      <c r="T2023" s="288">
        <f>IF(Table2[[#This Row],[Status ]]="ongoing",1,0)</f>
        <v>0</v>
      </c>
    </row>
    <row r="2024" spans="1:20" x14ac:dyDescent="0.25">
      <c r="A2024" s="263">
        <v>5017047110</v>
      </c>
      <c r="B2024" s="287" t="str">
        <f>_xlfn.XLOOKUP(Table2[[#This Row],[K&amp;N REF ]],CAT_Details[Tracking Number],CAT_Details[S Ref],,0)</f>
        <v>20250813-S-70199</v>
      </c>
      <c r="C2024" s="273">
        <f>_xlfn.XLOOKUP(Table2[[#This Row],[K&amp;N REF ]],CAT_Details[Tracking Number],CAT_Details[TO Ref],,0)</f>
        <v>20250813781248</v>
      </c>
      <c r="D2024" s="273" t="str">
        <f>_xlfn.XLOOKUP(Table2[[#This Row],[K&amp;N REF ]],CAT_Details[Tracking Number],CAT_Details[Pickup Customer Name],,0)</f>
        <v>Wurth Elektronik Ics Gmbh &amp; Co. Kg</v>
      </c>
      <c r="E2024" s="274" t="str">
        <f>_xlfn.XLOOKUP(Table2[[#This Row],[K&amp;N REF ]],CAT_Details[Tracking Number],CAT_Details[Delivery Country Code],,0)</f>
        <v>GB</v>
      </c>
      <c r="F2024" s="274">
        <f>_xlfn.XLOOKUP(Table2[[#This Row],[TO Ref]],CAT_Details[TO Ref],CAT_Details[Loc],,0)</f>
        <v>3402</v>
      </c>
      <c r="G2024" s="260" t="s">
        <v>34</v>
      </c>
      <c r="H2024" s="260" t="s">
        <v>35</v>
      </c>
      <c r="I2024" s="281">
        <v>45894</v>
      </c>
      <c r="J2024" s="260" t="s">
        <v>26</v>
      </c>
      <c r="K2024" s="260" t="s">
        <v>32</v>
      </c>
      <c r="L2024" s="281">
        <v>45894</v>
      </c>
      <c r="M2024" s="260" t="str">
        <f>IF(Table2[[#This Row],[Resolve Date]]="","ONGOING","SOLVED")</f>
        <v>SOLVED</v>
      </c>
      <c r="N2024" s="261"/>
      <c r="O2024" s="260" t="str">
        <f>Table2[[#This Row],[K&amp;N REF ]]&amp;Table2[[#This Row],[Issue type ]]</f>
        <v>5017047110NO LABELS</v>
      </c>
      <c r="P2024" s="260">
        <f>YEAR(Table2[[#This Row],[Date ]])</f>
        <v>2025</v>
      </c>
      <c r="Q2024" s="260" t="str">
        <f>VLOOKUP(MONTH(Table2[[#This Row],[Date ]]),Months,2,0)</f>
        <v>August</v>
      </c>
      <c r="R2024" s="288" t="b">
        <f>COUNTIFS(Table2[Unique],Table2[[#This Row],[Unique]])&gt;1</f>
        <v>0</v>
      </c>
      <c r="S2024" s="288">
        <f>IF(Table2[[#This Row],[Status ]]="Solved",1,0)</f>
        <v>1</v>
      </c>
      <c r="T2024" s="288">
        <f>IF(Table2[[#This Row],[Status ]]="ongoing",1,0)</f>
        <v>0</v>
      </c>
    </row>
    <row r="2025" spans="1:20" x14ac:dyDescent="0.25">
      <c r="A2025" s="263">
        <v>5017072244</v>
      </c>
      <c r="B2025" s="287" t="str">
        <f>_xlfn.XLOOKUP(Table2[[#This Row],[K&amp;N REF ]],CAT_Details[Tracking Number],CAT_Details[S Ref],,0)</f>
        <v>20250820-S-70485</v>
      </c>
      <c r="C2025" s="273">
        <f>_xlfn.XLOOKUP(Table2[[#This Row],[K&amp;N REF ]],CAT_Details[Tracking Number],CAT_Details[TO Ref],,0)</f>
        <v>20250820785401</v>
      </c>
      <c r="D2025" s="273" t="str">
        <f>_xlfn.XLOOKUP(Table2[[#This Row],[K&amp;N REF ]],CAT_Details[Tracking Number],CAT_Details[Pickup Customer Name],,0)</f>
        <v>GRIMONPREZ TRANSMISSION GEARS</v>
      </c>
      <c r="E2025" s="274" t="str">
        <f>_xlfn.XLOOKUP(Table2[[#This Row],[K&amp;N REF ]],CAT_Details[Tracking Number],CAT_Details[Delivery Country Code],,0)</f>
        <v>GB</v>
      </c>
      <c r="F2025" s="274" t="str">
        <f>_xlfn.XLOOKUP(Table2[[#This Row],[TO Ref]],CAT_Details[TO Ref],CAT_Details[Loc],,0)</f>
        <v>DK-BM01</v>
      </c>
      <c r="G2025" s="260" t="s">
        <v>36</v>
      </c>
      <c r="H2025" s="260" t="s">
        <v>31</v>
      </c>
      <c r="I2025" s="281">
        <v>45894</v>
      </c>
      <c r="J2025" s="260" t="s">
        <v>26</v>
      </c>
      <c r="K2025" s="260" t="s">
        <v>32</v>
      </c>
      <c r="L2025" s="281">
        <v>45894</v>
      </c>
      <c r="M2025" s="260" t="str">
        <f>IF(Table2[[#This Row],[Resolve Date]]="","ONGOING","SOLVED")</f>
        <v>SOLVED</v>
      </c>
      <c r="N2025" s="261"/>
      <c r="O2025" s="260" t="str">
        <f>Table2[[#This Row],[K&amp;N REF ]]&amp;Table2[[#This Row],[Issue type ]]</f>
        <v>5017072244MISSING LABELS ON SOME UNITS</v>
      </c>
      <c r="P2025" s="260">
        <f>YEAR(Table2[[#This Row],[Date ]])</f>
        <v>2025</v>
      </c>
      <c r="Q2025" s="260" t="str">
        <f>VLOOKUP(MONTH(Table2[[#This Row],[Date ]]),Months,2,0)</f>
        <v>August</v>
      </c>
      <c r="R2025" s="288" t="b">
        <f>COUNTIFS(Table2[Unique],Table2[[#This Row],[Unique]])&gt;1</f>
        <v>0</v>
      </c>
      <c r="S2025" s="288">
        <f>IF(Table2[[#This Row],[Status ]]="Solved",1,0)</f>
        <v>1</v>
      </c>
      <c r="T2025" s="288">
        <f>IF(Table2[[#This Row],[Status ]]="ongoing",1,0)</f>
        <v>0</v>
      </c>
    </row>
    <row r="2026" spans="1:20" x14ac:dyDescent="0.25">
      <c r="A2026" s="263">
        <v>5017059039</v>
      </c>
      <c r="B2026" s="287" t="str">
        <f>_xlfn.XLOOKUP(Table2[[#This Row],[K&amp;N REF ]],CAT_Details[Tracking Number],CAT_Details[S Ref],,0)</f>
        <v>20250814-S-70364</v>
      </c>
      <c r="C2026" s="273">
        <f>_xlfn.XLOOKUP(Table2[[#This Row],[K&amp;N REF ]],CAT_Details[Tracking Number],CAT_Details[TO Ref],,0)</f>
        <v>20250811779771</v>
      </c>
      <c r="D2026" s="273" t="str">
        <f>_xlfn.XLOOKUP(Table2[[#This Row],[K&amp;N REF ]],CAT_Details[Tracking Number],CAT_Details[Pickup Customer Name],,0)</f>
        <v>JOHNSON ELECTRIC</v>
      </c>
      <c r="E2026" s="274" t="str">
        <f>_xlfn.XLOOKUP(Table2[[#This Row],[K&amp;N REF ]],CAT_Details[Tracking Number],CAT_Details[Delivery Country Code],,0)</f>
        <v>GB</v>
      </c>
      <c r="F2026" s="274">
        <f>_xlfn.XLOOKUP(Table2[[#This Row],[TO Ref]],CAT_Details[TO Ref],CAT_Details[Loc],,0)</f>
        <v>3402</v>
      </c>
      <c r="G2026" s="260" t="s">
        <v>24</v>
      </c>
      <c r="H2026" s="260" t="s">
        <v>179</v>
      </c>
      <c r="I2026" s="281">
        <v>45894</v>
      </c>
      <c r="J2026" s="260" t="s">
        <v>26</v>
      </c>
      <c r="K2026" s="260" t="s">
        <v>32</v>
      </c>
      <c r="L2026" s="281">
        <v>45894</v>
      </c>
      <c r="M2026" s="260" t="str">
        <f>IF(Table2[[#This Row],[Resolve Date]]="","ONGOING","SOLVED")</f>
        <v>SOLVED</v>
      </c>
      <c r="N2026" s="261"/>
      <c r="O2026" s="260" t="str">
        <f>Table2[[#This Row],[K&amp;N REF ]]&amp;Table2[[#This Row],[Issue type ]]</f>
        <v xml:space="preserve">5017059039NOT SCANNABLE </v>
      </c>
      <c r="P2026" s="260">
        <f>YEAR(Table2[[#This Row],[Date ]])</f>
        <v>2025</v>
      </c>
      <c r="Q2026" s="260" t="str">
        <f>VLOOKUP(MONTH(Table2[[#This Row],[Date ]]),Months,2,0)</f>
        <v>August</v>
      </c>
      <c r="R2026" s="288" t="b">
        <f>COUNTIFS(Table2[Unique],Table2[[#This Row],[Unique]])&gt;1</f>
        <v>0</v>
      </c>
      <c r="S2026" s="288">
        <f>IF(Table2[[#This Row],[Status ]]="Solved",1,0)</f>
        <v>1</v>
      </c>
      <c r="T2026" s="288">
        <f>IF(Table2[[#This Row],[Status ]]="ongoing",1,0)</f>
        <v>0</v>
      </c>
    </row>
    <row r="2027" spans="1:20" x14ac:dyDescent="0.25">
      <c r="A2027" s="263">
        <v>5017046939</v>
      </c>
      <c r="B2027" s="287" t="str">
        <f>_xlfn.XLOOKUP(Table2[[#This Row],[K&amp;N REF ]],CAT_Details[Tracking Number],CAT_Details[S Ref],,0)</f>
        <v>20250813-S-70430</v>
      </c>
      <c r="C2027" s="273">
        <f>_xlfn.XLOOKUP(Table2[[#This Row],[K&amp;N REF ]],CAT_Details[Tracking Number],CAT_Details[TO Ref],,0)</f>
        <v>20250808779061</v>
      </c>
      <c r="D2027" s="273" t="str">
        <f>_xlfn.XLOOKUP(Table2[[#This Row],[K&amp;N REF ]],CAT_Details[Tracking Number],CAT_Details[Pickup Customer Name],,0)</f>
        <v>FONTANA LUIGI S.P.A.</v>
      </c>
      <c r="E2027" s="274" t="str">
        <f>_xlfn.XLOOKUP(Table2[[#This Row],[K&amp;N REF ]],CAT_Details[Tracking Number],CAT_Details[Delivery Country Code],,0)</f>
        <v>GB</v>
      </c>
      <c r="F2027" s="274" t="str">
        <f>_xlfn.XLOOKUP(Table2[[#This Row],[TO Ref]],CAT_Details[TO Ref],CAT_Details[Loc],,0)</f>
        <v>OYL1</v>
      </c>
      <c r="G2027" s="260" t="s">
        <v>24</v>
      </c>
      <c r="H2027" s="260" t="s">
        <v>25</v>
      </c>
      <c r="I2027" s="281">
        <v>45894</v>
      </c>
      <c r="J2027" s="260" t="s">
        <v>26</v>
      </c>
      <c r="K2027" s="260" t="s">
        <v>32</v>
      </c>
      <c r="L2027" s="281">
        <v>45894</v>
      </c>
      <c r="M2027" s="260" t="str">
        <f>IF(Table2[[#This Row],[Resolve Date]]="","ONGOING","SOLVED")</f>
        <v>SOLVED</v>
      </c>
      <c r="N2027" s="261"/>
      <c r="O2027" s="260" t="str">
        <f>Table2[[#This Row],[K&amp;N REF ]]&amp;Table2[[#This Row],[Issue type ]]</f>
        <v xml:space="preserve">5017046939DAMAGE </v>
      </c>
      <c r="P2027" s="260">
        <f>YEAR(Table2[[#This Row],[Date ]])</f>
        <v>2025</v>
      </c>
      <c r="Q2027" s="260" t="str">
        <f>VLOOKUP(MONTH(Table2[[#This Row],[Date ]]),Months,2,0)</f>
        <v>August</v>
      </c>
      <c r="R2027" s="288" t="b">
        <f>COUNTIFS(Table2[Unique],Table2[[#This Row],[Unique]])&gt;1</f>
        <v>0</v>
      </c>
      <c r="S2027" s="288">
        <f>IF(Table2[[#This Row],[Status ]]="Solved",1,0)</f>
        <v>1</v>
      </c>
      <c r="T2027" s="288">
        <f>IF(Table2[[#This Row],[Status ]]="ongoing",1,0)</f>
        <v>0</v>
      </c>
    </row>
    <row r="2028" spans="1:20" x14ac:dyDescent="0.25">
      <c r="A2028" s="263">
        <v>5017059090</v>
      </c>
      <c r="B2028" s="287" t="str">
        <f>_xlfn.XLOOKUP(Table2[[#This Row],[K&amp;N REF ]],CAT_Details[Tracking Number],CAT_Details[S Ref],,0)</f>
        <v>20250819-S-70323</v>
      </c>
      <c r="C2028" s="273">
        <f>_xlfn.XLOOKUP(Table2[[#This Row],[K&amp;N REF ]],CAT_Details[Tracking Number],CAT_Details[TO Ref],,0)</f>
        <v>20250819784555</v>
      </c>
      <c r="D2028" s="273" t="str">
        <f>_xlfn.XLOOKUP(Table2[[#This Row],[K&amp;N REF ]],CAT_Details[Tracking Number],CAT_Details[Pickup Customer Name],,0)</f>
        <v>NORGREN GMBH</v>
      </c>
      <c r="E2028" s="274" t="str">
        <f>_xlfn.XLOOKUP(Table2[[#This Row],[K&amp;N REF ]],CAT_Details[Tracking Number],CAT_Details[Delivery Country Code],,0)</f>
        <v>GB</v>
      </c>
      <c r="F2028" s="274" t="str">
        <f>_xlfn.XLOOKUP(Table2[[#This Row],[TO Ref]],CAT_Details[TO Ref],CAT_Details[Loc],,0)</f>
        <v>DX01-L5</v>
      </c>
      <c r="G2028" s="260" t="s">
        <v>34</v>
      </c>
      <c r="H2028" s="260" t="s">
        <v>35</v>
      </c>
      <c r="I2028" s="281">
        <v>45894</v>
      </c>
      <c r="J2028" s="260" t="s">
        <v>26</v>
      </c>
      <c r="K2028" s="260" t="s">
        <v>32</v>
      </c>
      <c r="L2028" s="281">
        <v>45894</v>
      </c>
      <c r="M2028" s="260" t="str">
        <f>IF(Table2[[#This Row],[Resolve Date]]="","ONGOING","SOLVED")</f>
        <v>SOLVED</v>
      </c>
      <c r="N2028" s="261"/>
      <c r="O2028" s="260" t="str">
        <f>Table2[[#This Row],[K&amp;N REF ]]&amp;Table2[[#This Row],[Issue type ]]</f>
        <v>5017059090NO LABELS</v>
      </c>
      <c r="P2028" s="260">
        <f>YEAR(Table2[[#This Row],[Date ]])</f>
        <v>2025</v>
      </c>
      <c r="Q2028" s="260" t="str">
        <f>VLOOKUP(MONTH(Table2[[#This Row],[Date ]]),Months,2,0)</f>
        <v>August</v>
      </c>
      <c r="R2028" s="288" t="b">
        <f>COUNTIFS(Table2[Unique],Table2[[#This Row],[Unique]])&gt;1</f>
        <v>0</v>
      </c>
      <c r="S2028" s="288">
        <f>IF(Table2[[#This Row],[Status ]]="Solved",1,0)</f>
        <v>1</v>
      </c>
      <c r="T2028" s="288">
        <f>IF(Table2[[#This Row],[Status ]]="ongoing",1,0)</f>
        <v>0</v>
      </c>
    </row>
    <row r="2029" spans="1:20" x14ac:dyDescent="0.25">
      <c r="A2029" s="263">
        <v>5017046848</v>
      </c>
      <c r="B2029" s="287" t="str">
        <f>_xlfn.XLOOKUP(Table2[[#This Row],[K&amp;N REF ]],CAT_Details[Tracking Number],CAT_Details[S Ref],,0)</f>
        <v>20250813-S-70238</v>
      </c>
      <c r="C2029" s="273">
        <f>_xlfn.XLOOKUP(Table2[[#This Row],[K&amp;N REF ]],CAT_Details[Tracking Number],CAT_Details[TO Ref],,0)</f>
        <v>20250813781414</v>
      </c>
      <c r="D2029" s="273" t="str">
        <f>_xlfn.XLOOKUP(Table2[[#This Row],[K&amp;N REF ]],CAT_Details[Tracking Number],CAT_Details[Pickup Customer Name],,0)</f>
        <v>DANA SPICER DRIVESHAFT  ASSEMBLY</v>
      </c>
      <c r="E2029" s="274" t="str">
        <f>_xlfn.XLOOKUP(Table2[[#This Row],[K&amp;N REF ]],CAT_Details[Tracking Number],CAT_Details[Delivery Country Code],,0)</f>
        <v>FR</v>
      </c>
      <c r="F2029" s="274">
        <f>_xlfn.XLOOKUP(Table2[[#This Row],[TO Ref]],CAT_Details[TO Ref],CAT_Details[Loc],,0)</f>
        <v>3705</v>
      </c>
      <c r="G2029" s="260" t="s">
        <v>199</v>
      </c>
      <c r="H2029" s="260" t="s">
        <v>179</v>
      </c>
      <c r="I2029" s="281">
        <v>45894</v>
      </c>
      <c r="J2029" s="260" t="s">
        <v>26</v>
      </c>
      <c r="K2029" s="260" t="s">
        <v>32</v>
      </c>
      <c r="L2029" s="281">
        <v>45894</v>
      </c>
      <c r="M2029" s="260" t="str">
        <f>IF(Table2[[#This Row],[Resolve Date]]="","ONGOING","SOLVED")</f>
        <v>SOLVED</v>
      </c>
      <c r="N2029" s="261"/>
      <c r="O2029" s="260" t="str">
        <f>Table2[[#This Row],[K&amp;N REF ]]&amp;Table2[[#This Row],[Issue type ]]</f>
        <v xml:space="preserve">5017046848NOT SCANNABLE </v>
      </c>
      <c r="P2029" s="260">
        <f>YEAR(Table2[[#This Row],[Date ]])</f>
        <v>2025</v>
      </c>
      <c r="Q2029" s="260" t="str">
        <f>VLOOKUP(MONTH(Table2[[#This Row],[Date ]]),Months,2,0)</f>
        <v>August</v>
      </c>
      <c r="R2029" s="288" t="b">
        <f>COUNTIFS(Table2[Unique],Table2[[#This Row],[Unique]])&gt;1</f>
        <v>0</v>
      </c>
      <c r="S2029" s="288">
        <f>IF(Table2[[#This Row],[Status ]]="Solved",1,0)</f>
        <v>1</v>
      </c>
      <c r="T2029" s="288">
        <f>IF(Table2[[#This Row],[Status ]]="ongoing",1,0)</f>
        <v>0</v>
      </c>
    </row>
    <row r="2030" spans="1:20" x14ac:dyDescent="0.25">
      <c r="A2030" s="263">
        <v>5017058962</v>
      </c>
      <c r="B2030" s="287" t="str">
        <f>_xlfn.XLOOKUP(Table2[[#This Row],[K&amp;N REF ]],CAT_Details[Tracking Number],CAT_Details[S Ref],,0)</f>
        <v>20250819-S-70456</v>
      </c>
      <c r="C2030" s="273">
        <f>_xlfn.XLOOKUP(Table2[[#This Row],[K&amp;N REF ]],CAT_Details[Tracking Number],CAT_Details[TO Ref],,0)</f>
        <v>20250818783488</v>
      </c>
      <c r="D2030" s="273" t="str">
        <f>_xlfn.XLOOKUP(Table2[[#This Row],[K&amp;N REF ]],CAT_Details[Tracking Number],CAT_Details[Pickup Customer Name],,0)</f>
        <v>SAN MARTINO (AT)/SELMAT SRL</v>
      </c>
      <c r="E2030" s="274" t="str">
        <f>_xlfn.XLOOKUP(Table2[[#This Row],[K&amp;N REF ]],CAT_Details[Tracking Number],CAT_Details[Delivery Country Code],,0)</f>
        <v>GB</v>
      </c>
      <c r="F2030" s="274">
        <f>_xlfn.XLOOKUP(Table2[[#This Row],[TO Ref]],CAT_Details[TO Ref],CAT_Details[Loc],,0)</f>
        <v>3402</v>
      </c>
      <c r="G2030" s="260" t="s">
        <v>24</v>
      </c>
      <c r="H2030" s="260" t="s">
        <v>35</v>
      </c>
      <c r="I2030" s="281">
        <v>45894</v>
      </c>
      <c r="J2030" s="260" t="s">
        <v>26</v>
      </c>
      <c r="K2030" s="260" t="s">
        <v>32</v>
      </c>
      <c r="L2030" s="281">
        <v>45894</v>
      </c>
      <c r="M2030" s="260" t="str">
        <f>IF(Table2[[#This Row],[Resolve Date]]="","ONGOING","SOLVED")</f>
        <v>SOLVED</v>
      </c>
      <c r="N2030" s="261"/>
      <c r="O2030" s="260" t="str">
        <f>Table2[[#This Row],[K&amp;N REF ]]&amp;Table2[[#This Row],[Issue type ]]</f>
        <v>5017058962NO LABELS</v>
      </c>
      <c r="P2030" s="260">
        <f>YEAR(Table2[[#This Row],[Date ]])</f>
        <v>2025</v>
      </c>
      <c r="Q2030" s="260" t="str">
        <f>VLOOKUP(MONTH(Table2[[#This Row],[Date ]]),Months,2,0)</f>
        <v>August</v>
      </c>
      <c r="R2030" s="288" t="b">
        <f>COUNTIFS(Table2[Unique],Table2[[#This Row],[Unique]])&gt;1</f>
        <v>0</v>
      </c>
      <c r="S2030" s="288">
        <f>IF(Table2[[#This Row],[Status ]]="Solved",1,0)</f>
        <v>1</v>
      </c>
      <c r="T2030" s="288">
        <f>IF(Table2[[#This Row],[Status ]]="ongoing",1,0)</f>
        <v>0</v>
      </c>
    </row>
    <row r="2031" spans="1:20" x14ac:dyDescent="0.25">
      <c r="A2031" s="263">
        <v>5017047076</v>
      </c>
      <c r="B2031" s="287" t="str">
        <f>_xlfn.XLOOKUP(Table2[[#This Row],[K&amp;N REF ]],CAT_Details[Tracking Number],CAT_Details[S Ref],,0)</f>
        <v>20250818-S-70255</v>
      </c>
      <c r="C2031" s="273">
        <f>_xlfn.XLOOKUP(Table2[[#This Row],[K&amp;N REF ]],CAT_Details[Tracking Number],CAT_Details[TO Ref],,0)</f>
        <v>20250818783390</v>
      </c>
      <c r="D2031" s="273" t="str">
        <f>_xlfn.XLOOKUP(Table2[[#This Row],[K&amp;N REF ]],CAT_Details[Tracking Number],CAT_Details[Pickup Customer Name],,0)</f>
        <v>SOUTHCO MANUFACTURING LIMITED</v>
      </c>
      <c r="E2031" s="274" t="str">
        <f>_xlfn.XLOOKUP(Table2[[#This Row],[K&amp;N REF ]],CAT_Details[Tracking Number],CAT_Details[Delivery Country Code],,0)</f>
        <v>FR</v>
      </c>
      <c r="F2031" s="274">
        <f>_xlfn.XLOOKUP(Table2[[#This Row],[TO Ref]],CAT_Details[TO Ref],CAT_Details[Loc],,0)</f>
        <v>3705</v>
      </c>
      <c r="G2031" s="260" t="s">
        <v>199</v>
      </c>
      <c r="H2031" s="260" t="s">
        <v>179</v>
      </c>
      <c r="I2031" s="281">
        <v>45894</v>
      </c>
      <c r="J2031" s="260" t="s">
        <v>26</v>
      </c>
      <c r="K2031" s="260" t="s">
        <v>32</v>
      </c>
      <c r="L2031" s="281">
        <v>45894</v>
      </c>
      <c r="M2031" s="260" t="str">
        <f>IF(Table2[[#This Row],[Resolve Date]]="","ONGOING","SOLVED")</f>
        <v>SOLVED</v>
      </c>
      <c r="N2031" s="261"/>
      <c r="O2031" s="260" t="str">
        <f>Table2[[#This Row],[K&amp;N REF ]]&amp;Table2[[#This Row],[Issue type ]]</f>
        <v xml:space="preserve">5017047076NOT SCANNABLE </v>
      </c>
      <c r="P2031" s="260">
        <f>YEAR(Table2[[#This Row],[Date ]])</f>
        <v>2025</v>
      </c>
      <c r="Q2031" s="260" t="str">
        <f>VLOOKUP(MONTH(Table2[[#This Row],[Date ]]),Months,2,0)</f>
        <v>August</v>
      </c>
      <c r="R2031" s="288" t="b">
        <f>COUNTIFS(Table2[Unique],Table2[[#This Row],[Unique]])&gt;1</f>
        <v>0</v>
      </c>
      <c r="S2031" s="288">
        <f>IF(Table2[[#This Row],[Status ]]="Solved",1,0)</f>
        <v>1</v>
      </c>
      <c r="T2031" s="288">
        <f>IF(Table2[[#This Row],[Status ]]="ongoing",1,0)</f>
        <v>0</v>
      </c>
    </row>
    <row r="2032" spans="1:20" x14ac:dyDescent="0.25">
      <c r="A2032" s="263">
        <v>5017058919</v>
      </c>
      <c r="B2032" s="287" t="str">
        <f>_xlfn.XLOOKUP(Table2[[#This Row],[K&amp;N REF ]],CAT_Details[Tracking Number],CAT_Details[S Ref],,0)</f>
        <v>20250819-S-70377</v>
      </c>
      <c r="C2032" s="273">
        <f>_xlfn.XLOOKUP(Table2[[#This Row],[K&amp;N REF ]],CAT_Details[Tracking Number],CAT_Details[TO Ref],,0)</f>
        <v>20250819784464</v>
      </c>
      <c r="D2032" s="273" t="str">
        <f>_xlfn.XLOOKUP(Table2[[#This Row],[K&amp;N REF ]],CAT_Details[Tracking Number],CAT_Details[Pickup Customer Name],,0)</f>
        <v>INDUSTRIAL AND TRACTOR LTD</v>
      </c>
      <c r="E2032" s="274" t="str">
        <f>_xlfn.XLOOKUP(Table2[[#This Row],[K&amp;N REF ]],CAT_Details[Tracking Number],CAT_Details[Delivery Country Code],,0)</f>
        <v>FR</v>
      </c>
      <c r="F2032" s="274">
        <f>_xlfn.XLOOKUP(Table2[[#This Row],[TO Ref]],CAT_Details[TO Ref],CAT_Details[Loc],,0)</f>
        <v>3705</v>
      </c>
      <c r="G2032" s="260" t="s">
        <v>199</v>
      </c>
      <c r="H2032" s="260" t="s">
        <v>49</v>
      </c>
      <c r="I2032" s="281">
        <v>45894</v>
      </c>
      <c r="J2032" s="260" t="s">
        <v>26</v>
      </c>
      <c r="K2032" s="260" t="s">
        <v>32</v>
      </c>
      <c r="L2032" s="281">
        <v>45894</v>
      </c>
      <c r="M2032" s="260" t="str">
        <f>IF(Table2[[#This Row],[Resolve Date]]="","ONGOING","SOLVED")</f>
        <v>SOLVED</v>
      </c>
      <c r="N2032" s="261"/>
      <c r="O2032" s="260" t="str">
        <f>Table2[[#This Row],[K&amp;N REF ]]&amp;Table2[[#This Row],[Issue type ]]</f>
        <v>5017058919XX LABELS</v>
      </c>
      <c r="P2032" s="260">
        <f>YEAR(Table2[[#This Row],[Date ]])</f>
        <v>2025</v>
      </c>
      <c r="Q2032" s="260" t="str">
        <f>VLOOKUP(MONTH(Table2[[#This Row],[Date ]]),Months,2,0)</f>
        <v>August</v>
      </c>
      <c r="R2032" s="288" t="b">
        <f>COUNTIFS(Table2[Unique],Table2[[#This Row],[Unique]])&gt;1</f>
        <v>0</v>
      </c>
      <c r="S2032" s="288">
        <f>IF(Table2[[#This Row],[Status ]]="Solved",1,0)</f>
        <v>1</v>
      </c>
      <c r="T2032" s="288">
        <f>IF(Table2[[#This Row],[Status ]]="ongoing",1,0)</f>
        <v>0</v>
      </c>
    </row>
    <row r="2033" spans="1:20" x14ac:dyDescent="0.25">
      <c r="A2033" s="263">
        <v>5017046780</v>
      </c>
      <c r="B2033" s="287" t="str">
        <f>_xlfn.XLOOKUP(Table2[[#This Row],[K&amp;N REF ]],CAT_Details[Tracking Number],CAT_Details[S Ref],,0)</f>
        <v>20250818-S-70238</v>
      </c>
      <c r="C2033" s="273">
        <f>_xlfn.XLOOKUP(Table2[[#This Row],[K&amp;N REF ]],CAT_Details[Tracking Number],CAT_Details[TO Ref],,0)</f>
        <v>20250818783473</v>
      </c>
      <c r="D2033" s="273" t="str">
        <f>_xlfn.XLOOKUP(Table2[[#This Row],[K&amp;N REF ]],CAT_Details[Tracking Number],CAT_Details[Pickup Customer Name],,0)</f>
        <v>BERGSTROM EUROPE LTD</v>
      </c>
      <c r="E2033" s="274" t="str">
        <f>_xlfn.XLOOKUP(Table2[[#This Row],[K&amp;N REF ]],CAT_Details[Tracking Number],CAT_Details[Delivery Country Code],,0)</f>
        <v>FR</v>
      </c>
      <c r="F2033" s="274">
        <f>_xlfn.XLOOKUP(Table2[[#This Row],[TO Ref]],CAT_Details[TO Ref],CAT_Details[Loc],,0)</f>
        <v>3705</v>
      </c>
      <c r="G2033" s="260" t="s">
        <v>199</v>
      </c>
      <c r="H2033" s="260" t="s">
        <v>35</v>
      </c>
      <c r="I2033" s="281">
        <v>45894</v>
      </c>
      <c r="J2033" s="260" t="s">
        <v>26</v>
      </c>
      <c r="K2033" s="260" t="s">
        <v>32</v>
      </c>
      <c r="L2033" s="281">
        <v>45894</v>
      </c>
      <c r="M2033" s="260" t="str">
        <f>IF(Table2[[#This Row],[Resolve Date]]="","ONGOING","SOLVED")</f>
        <v>SOLVED</v>
      </c>
      <c r="N2033" s="261"/>
      <c r="O2033" s="260" t="str">
        <f>Table2[[#This Row],[K&amp;N REF ]]&amp;Table2[[#This Row],[Issue type ]]</f>
        <v>5017046780NO LABELS</v>
      </c>
      <c r="P2033" s="260">
        <f>YEAR(Table2[[#This Row],[Date ]])</f>
        <v>2025</v>
      </c>
      <c r="Q2033" s="260" t="str">
        <f>VLOOKUP(MONTH(Table2[[#This Row],[Date ]]),Months,2,0)</f>
        <v>August</v>
      </c>
      <c r="R2033" s="288" t="b">
        <f>COUNTIFS(Table2[Unique],Table2[[#This Row],[Unique]])&gt;1</f>
        <v>0</v>
      </c>
      <c r="S2033" s="288">
        <f>IF(Table2[[#This Row],[Status ]]="Solved",1,0)</f>
        <v>1</v>
      </c>
      <c r="T2033" s="288">
        <f>IF(Table2[[#This Row],[Status ]]="ongoing",1,0)</f>
        <v>0</v>
      </c>
    </row>
    <row r="2034" spans="1:20" x14ac:dyDescent="0.25">
      <c r="A2034" s="263">
        <v>5017059175</v>
      </c>
      <c r="B2034" s="287" t="str">
        <f>_xlfn.XLOOKUP(Table2[[#This Row],[K&amp;N REF ]],CAT_Details[Tracking Number],CAT_Details[S Ref],,0)</f>
        <v>20250819-S-70458</v>
      </c>
      <c r="C2034" s="273">
        <f>_xlfn.XLOOKUP(Table2[[#This Row],[K&amp;N REF ]],CAT_Details[Tracking Number],CAT_Details[TO Ref],,0)</f>
        <v>20250818783479</v>
      </c>
      <c r="D2034" s="273" t="str">
        <f>_xlfn.XLOOKUP(Table2[[#This Row],[K&amp;N REF ]],CAT_Details[Tracking Number],CAT_Details[Pickup Customer Name],,0)</f>
        <v>SAN MARTINO (AT)/SELMAT SRL</v>
      </c>
      <c r="E2034" s="274" t="str">
        <f>_xlfn.XLOOKUP(Table2[[#This Row],[K&amp;N REF ]],CAT_Details[Tracking Number],CAT_Details[Delivery Country Code],,0)</f>
        <v>GB</v>
      </c>
      <c r="F2034" s="274">
        <f>_xlfn.XLOOKUP(Table2[[#This Row],[TO Ref]],CAT_Details[TO Ref],CAT_Details[Loc],,0)</f>
        <v>3402</v>
      </c>
      <c r="G2034" s="260" t="s">
        <v>24</v>
      </c>
      <c r="H2034" s="260" t="s">
        <v>35</v>
      </c>
      <c r="I2034" s="281">
        <v>45894</v>
      </c>
      <c r="J2034" s="260" t="s">
        <v>26</v>
      </c>
      <c r="K2034" s="260" t="s">
        <v>32</v>
      </c>
      <c r="L2034" s="281">
        <v>45894</v>
      </c>
      <c r="M2034" s="260" t="str">
        <f>IF(Table2[[#This Row],[Resolve Date]]="","ONGOING","SOLVED")</f>
        <v>SOLVED</v>
      </c>
      <c r="N2034" s="261"/>
      <c r="O2034" s="260" t="str">
        <f>Table2[[#This Row],[K&amp;N REF ]]&amp;Table2[[#This Row],[Issue type ]]</f>
        <v>5017059175NO LABELS</v>
      </c>
      <c r="P2034" s="260">
        <f>YEAR(Table2[[#This Row],[Date ]])</f>
        <v>2025</v>
      </c>
      <c r="Q2034" s="260" t="str">
        <f>VLOOKUP(MONTH(Table2[[#This Row],[Date ]]),Months,2,0)</f>
        <v>August</v>
      </c>
      <c r="R2034" s="288" t="b">
        <f>COUNTIFS(Table2[Unique],Table2[[#This Row],[Unique]])&gt;1</f>
        <v>0</v>
      </c>
      <c r="S2034" s="288">
        <f>IF(Table2[[#This Row],[Status ]]="Solved",1,0)</f>
        <v>1</v>
      </c>
      <c r="T2034" s="288">
        <f>IF(Table2[[#This Row],[Status ]]="ongoing",1,0)</f>
        <v>0</v>
      </c>
    </row>
    <row r="2035" spans="1:20" x14ac:dyDescent="0.25">
      <c r="A2035" s="263">
        <v>5017072080</v>
      </c>
      <c r="B2035" s="287" t="str">
        <f>_xlfn.XLOOKUP(Table2[[#This Row],[K&amp;N REF ]],CAT_Details[Tracking Number],CAT_Details[S Ref],,0)</f>
        <v>20250820-S-70164</v>
      </c>
      <c r="C2035" s="273">
        <f>_xlfn.XLOOKUP(Table2[[#This Row],[K&amp;N REF ]],CAT_Details[Tracking Number],CAT_Details[TO Ref],,0)</f>
        <v>20250819784543</v>
      </c>
      <c r="D2035" s="273" t="str">
        <f>_xlfn.XLOOKUP(Table2[[#This Row],[K&amp;N REF ]],CAT_Details[Tracking Number],CAT_Details[Pickup Customer Name],,0)</f>
        <v>CONTITECH TECHNO-CHEMIE GMBH PMS CIV</v>
      </c>
      <c r="E2035" s="274" t="str">
        <f>_xlfn.XLOOKUP(Table2[[#This Row],[K&amp;N REF ]],CAT_Details[Tracking Number],CAT_Details[Delivery Country Code],,0)</f>
        <v>GB</v>
      </c>
      <c r="F2035" s="274" t="str">
        <f>_xlfn.XLOOKUP(Table2[[#This Row],[TO Ref]],CAT_Details[TO Ref],CAT_Details[Loc],,0)</f>
        <v>MZ02</v>
      </c>
      <c r="G2035" s="260" t="s">
        <v>34</v>
      </c>
      <c r="H2035" s="260" t="s">
        <v>35</v>
      </c>
      <c r="I2035" s="281">
        <v>45895</v>
      </c>
      <c r="J2035" s="260" t="s">
        <v>26</v>
      </c>
      <c r="K2035" s="260" t="s">
        <v>32</v>
      </c>
      <c r="L2035" s="281">
        <v>45895</v>
      </c>
      <c r="M2035" s="260" t="str">
        <f>IF(Table2[[#This Row],[Resolve Date]]="","ONGOING","SOLVED")</f>
        <v>SOLVED</v>
      </c>
      <c r="N2035" s="261"/>
      <c r="O2035" s="260" t="str">
        <f>Table2[[#This Row],[K&amp;N REF ]]&amp;Table2[[#This Row],[Issue type ]]</f>
        <v>5017072080NO LABELS</v>
      </c>
      <c r="P2035" s="260">
        <f>YEAR(Table2[[#This Row],[Date ]])</f>
        <v>2025</v>
      </c>
      <c r="Q2035" s="260" t="str">
        <f>VLOOKUP(MONTH(Table2[[#This Row],[Date ]]),Months,2,0)</f>
        <v>August</v>
      </c>
      <c r="R2035" s="288" t="b">
        <f>COUNTIFS(Table2[Unique],Table2[[#This Row],[Unique]])&gt;1</f>
        <v>0</v>
      </c>
      <c r="S2035" s="288">
        <f>IF(Table2[[#This Row],[Status ]]="Solved",1,0)</f>
        <v>1</v>
      </c>
      <c r="T2035" s="288">
        <f>IF(Table2[[#This Row],[Status ]]="ongoing",1,0)</f>
        <v>0</v>
      </c>
    </row>
    <row r="2036" spans="1:20" x14ac:dyDescent="0.25">
      <c r="A2036" s="263">
        <v>5017072083</v>
      </c>
      <c r="B2036" s="287" t="str">
        <f>_xlfn.XLOOKUP(Table2[[#This Row],[K&amp;N REF ]],CAT_Details[Tracking Number],CAT_Details[S Ref],,0)</f>
        <v>20250820-S-70164</v>
      </c>
      <c r="C2036" s="273">
        <f>_xlfn.XLOOKUP(Table2[[#This Row],[K&amp;N REF ]],CAT_Details[Tracking Number],CAT_Details[TO Ref],,0)</f>
        <v>20250819784586</v>
      </c>
      <c r="D2036" s="273" t="str">
        <f>_xlfn.XLOOKUP(Table2[[#This Row],[K&amp;N REF ]],CAT_Details[Tracking Number],CAT_Details[Pickup Customer Name],,0)</f>
        <v>CONTITECH TECHNO-CHEMIE GMBH PMS CIV</v>
      </c>
      <c r="E2036" s="274" t="str">
        <f>_xlfn.XLOOKUP(Table2[[#This Row],[K&amp;N REF ]],CAT_Details[Tracking Number],CAT_Details[Delivery Country Code],,0)</f>
        <v>GB</v>
      </c>
      <c r="F2036" s="274" t="str">
        <f>_xlfn.XLOOKUP(Table2[[#This Row],[TO Ref]],CAT_Details[TO Ref],CAT_Details[Loc],,0)</f>
        <v>DX01-L5</v>
      </c>
      <c r="G2036" s="260" t="s">
        <v>34</v>
      </c>
      <c r="H2036" s="260" t="s">
        <v>35</v>
      </c>
      <c r="I2036" s="281">
        <v>45895</v>
      </c>
      <c r="J2036" s="260" t="s">
        <v>26</v>
      </c>
      <c r="K2036" s="260" t="s">
        <v>32</v>
      </c>
      <c r="L2036" s="281">
        <v>45895</v>
      </c>
      <c r="M2036" s="260" t="str">
        <f>IF(Table2[[#This Row],[Resolve Date]]="","ONGOING","SOLVED")</f>
        <v>SOLVED</v>
      </c>
      <c r="N2036" s="261"/>
      <c r="O2036" s="260" t="str">
        <f>Table2[[#This Row],[K&amp;N REF ]]&amp;Table2[[#This Row],[Issue type ]]</f>
        <v>5017072083NO LABELS</v>
      </c>
      <c r="P2036" s="260">
        <f>YEAR(Table2[[#This Row],[Date ]])</f>
        <v>2025</v>
      </c>
      <c r="Q2036" s="260" t="str">
        <f>VLOOKUP(MONTH(Table2[[#This Row],[Date ]]),Months,2,0)</f>
        <v>August</v>
      </c>
      <c r="R2036" s="288" t="b">
        <f>COUNTIFS(Table2[Unique],Table2[[#This Row],[Unique]])&gt;1</f>
        <v>0</v>
      </c>
      <c r="S2036" s="288">
        <f>IF(Table2[[#This Row],[Status ]]="Solved",1,0)</f>
        <v>1</v>
      </c>
      <c r="T2036" s="288">
        <f>IF(Table2[[#This Row],[Status ]]="ongoing",1,0)</f>
        <v>0</v>
      </c>
    </row>
    <row r="2037" spans="1:20" x14ac:dyDescent="0.25">
      <c r="A2037" s="263">
        <v>5017072082</v>
      </c>
      <c r="B2037" s="287" t="str">
        <f>_xlfn.XLOOKUP(Table2[[#This Row],[K&amp;N REF ]],CAT_Details[Tracking Number],CAT_Details[S Ref],,0)</f>
        <v>20250820-S-70164</v>
      </c>
      <c r="C2037" s="273">
        <f>_xlfn.XLOOKUP(Table2[[#This Row],[K&amp;N REF ]],CAT_Details[Tracking Number],CAT_Details[TO Ref],,0)</f>
        <v>20250819784591</v>
      </c>
      <c r="D2037" s="273" t="str">
        <f>_xlfn.XLOOKUP(Table2[[#This Row],[K&amp;N REF ]],CAT_Details[Tracking Number],CAT_Details[Pickup Customer Name],,0)</f>
        <v>CONTITECH TECHNO-CHEMIE GMBH PMS CIV</v>
      </c>
      <c r="E2037" s="274" t="str">
        <f>_xlfn.XLOOKUP(Table2[[#This Row],[K&amp;N REF ]],CAT_Details[Tracking Number],CAT_Details[Delivery Country Code],,0)</f>
        <v>GB</v>
      </c>
      <c r="F2037" s="274" t="str">
        <f>_xlfn.XLOOKUP(Table2[[#This Row],[TO Ref]],CAT_Details[TO Ref],CAT_Details[Loc],,0)</f>
        <v>DX01-L5</v>
      </c>
      <c r="G2037" s="260" t="s">
        <v>34</v>
      </c>
      <c r="H2037" s="260" t="s">
        <v>35</v>
      </c>
      <c r="I2037" s="281">
        <v>45895</v>
      </c>
      <c r="J2037" s="260" t="s">
        <v>26</v>
      </c>
      <c r="K2037" s="260" t="s">
        <v>32</v>
      </c>
      <c r="L2037" s="281">
        <v>45895</v>
      </c>
      <c r="M2037" s="260" t="str">
        <f>IF(Table2[[#This Row],[Resolve Date]]="","ONGOING","SOLVED")</f>
        <v>SOLVED</v>
      </c>
      <c r="N2037" s="261"/>
      <c r="O2037" s="260" t="str">
        <f>Table2[[#This Row],[K&amp;N REF ]]&amp;Table2[[#This Row],[Issue type ]]</f>
        <v>5017072082NO LABELS</v>
      </c>
      <c r="P2037" s="260">
        <f>YEAR(Table2[[#This Row],[Date ]])</f>
        <v>2025</v>
      </c>
      <c r="Q2037" s="260" t="str">
        <f>VLOOKUP(MONTH(Table2[[#This Row],[Date ]]),Months,2,0)</f>
        <v>August</v>
      </c>
      <c r="R2037" s="288" t="b">
        <f>COUNTIFS(Table2[Unique],Table2[[#This Row],[Unique]])&gt;1</f>
        <v>0</v>
      </c>
      <c r="S2037" s="288">
        <f>IF(Table2[[#This Row],[Status ]]="Solved",1,0)</f>
        <v>1</v>
      </c>
      <c r="T2037" s="288">
        <f>IF(Table2[[#This Row],[Status ]]="ongoing",1,0)</f>
        <v>0</v>
      </c>
    </row>
    <row r="2038" spans="1:20" x14ac:dyDescent="0.25">
      <c r="A2038" s="263">
        <v>5017071975</v>
      </c>
      <c r="B2038" s="287" t="str">
        <f>_xlfn.XLOOKUP(Table2[[#This Row],[K&amp;N REF ]],CAT_Details[Tracking Number],CAT_Details[S Ref],,0)</f>
        <v>20250820-S-70213</v>
      </c>
      <c r="C2038" s="273">
        <f>_xlfn.XLOOKUP(Table2[[#This Row],[K&amp;N REF ]],CAT_Details[Tracking Number],CAT_Details[TO Ref],,0)</f>
        <v>20250818783594</v>
      </c>
      <c r="D2038" s="273" t="str">
        <f>_xlfn.XLOOKUP(Table2[[#This Row],[K&amp;N REF ]],CAT_Details[Tracking Number],CAT_Details[Pickup Customer Name],,0)</f>
        <v>Aurora Konrad G.Schulz GmbH &amp; Co.KG</v>
      </c>
      <c r="E2038" s="274" t="str">
        <f>_xlfn.XLOOKUP(Table2[[#This Row],[K&amp;N REF ]],CAT_Details[Tracking Number],CAT_Details[Delivery Country Code],,0)</f>
        <v>GB</v>
      </c>
      <c r="F2038" s="274">
        <f>_xlfn.XLOOKUP(Table2[[#This Row],[TO Ref]],CAT_Details[TO Ref],CAT_Details[Loc],,0)</f>
        <v>3402</v>
      </c>
      <c r="G2038" s="260" t="s">
        <v>34</v>
      </c>
      <c r="H2038" s="260" t="s">
        <v>35</v>
      </c>
      <c r="I2038" s="281">
        <v>45895</v>
      </c>
      <c r="J2038" s="260" t="s">
        <v>26</v>
      </c>
      <c r="K2038" s="260" t="s">
        <v>32</v>
      </c>
      <c r="L2038" s="281">
        <v>45895</v>
      </c>
      <c r="M2038" s="260" t="str">
        <f>IF(Table2[[#This Row],[Resolve Date]]="","ONGOING","SOLVED")</f>
        <v>SOLVED</v>
      </c>
      <c r="N2038" s="261"/>
      <c r="O2038" s="260" t="str">
        <f>Table2[[#This Row],[K&amp;N REF ]]&amp;Table2[[#This Row],[Issue type ]]</f>
        <v>5017071975NO LABELS</v>
      </c>
      <c r="P2038" s="260">
        <f>YEAR(Table2[[#This Row],[Date ]])</f>
        <v>2025</v>
      </c>
      <c r="Q2038" s="260" t="str">
        <f>VLOOKUP(MONTH(Table2[[#This Row],[Date ]]),Months,2,0)</f>
        <v>August</v>
      </c>
      <c r="R2038" s="288" t="b">
        <f>COUNTIFS(Table2[Unique],Table2[[#This Row],[Unique]])&gt;1</f>
        <v>0</v>
      </c>
      <c r="S2038" s="288">
        <f>IF(Table2[[#This Row],[Status ]]="Solved",1,0)</f>
        <v>1</v>
      </c>
      <c r="T2038" s="288">
        <f>IF(Table2[[#This Row],[Status ]]="ongoing",1,0)</f>
        <v>0</v>
      </c>
    </row>
    <row r="2039" spans="1:20" x14ac:dyDescent="0.25">
      <c r="A2039" s="263">
        <v>5017072507</v>
      </c>
      <c r="B2039" s="287" t="str">
        <f>_xlfn.XLOOKUP(Table2[[#This Row],[K&amp;N REF ]],CAT_Details[Tracking Number],CAT_Details[S Ref],,0)</f>
        <v>20250820-S-70245</v>
      </c>
      <c r="C2039" s="273">
        <f>_xlfn.XLOOKUP(Table2[[#This Row],[K&amp;N REF ]],CAT_Details[Tracking Number],CAT_Details[TO Ref],,0)</f>
        <v>20250820785188</v>
      </c>
      <c r="D2039" s="273" t="str">
        <f>_xlfn.XLOOKUP(Table2[[#This Row],[K&amp;N REF ]],CAT_Details[Tracking Number],CAT_Details[Pickup Customer Name],,0)</f>
        <v>Federal Mogul Valvetrain GmbH</v>
      </c>
      <c r="E2039" s="274" t="str">
        <f>_xlfn.XLOOKUP(Table2[[#This Row],[K&amp;N REF ]],CAT_Details[Tracking Number],CAT_Details[Delivery Country Code],,0)</f>
        <v>GB</v>
      </c>
      <c r="F2039" s="274" t="str">
        <f>_xlfn.XLOOKUP(Table2[[#This Row],[TO Ref]],CAT_Details[TO Ref],CAT_Details[Loc],,0)</f>
        <v>DX01-L5</v>
      </c>
      <c r="G2039" s="260" t="s">
        <v>34</v>
      </c>
      <c r="H2039" s="260" t="s">
        <v>179</v>
      </c>
      <c r="I2039" s="281">
        <v>45895</v>
      </c>
      <c r="J2039" s="260" t="s">
        <v>26</v>
      </c>
      <c r="K2039" s="260" t="s">
        <v>32</v>
      </c>
      <c r="L2039" s="281">
        <v>45895</v>
      </c>
      <c r="M2039" s="260" t="str">
        <f>IF(Table2[[#This Row],[Resolve Date]]="","ONGOING","SOLVED")</f>
        <v>SOLVED</v>
      </c>
      <c r="N2039" s="261"/>
      <c r="O2039" s="260" t="str">
        <f>Table2[[#This Row],[K&amp;N REF ]]&amp;Table2[[#This Row],[Issue type ]]</f>
        <v xml:space="preserve">5017072507NOT SCANNABLE </v>
      </c>
      <c r="P2039" s="260">
        <f>YEAR(Table2[[#This Row],[Date ]])</f>
        <v>2025</v>
      </c>
      <c r="Q2039" s="260" t="str">
        <f>VLOOKUP(MONTH(Table2[[#This Row],[Date ]]),Months,2,0)</f>
        <v>August</v>
      </c>
      <c r="R2039" s="288" t="b">
        <f>COUNTIFS(Table2[Unique],Table2[[#This Row],[Unique]])&gt;1</f>
        <v>0</v>
      </c>
      <c r="S2039" s="288">
        <f>IF(Table2[[#This Row],[Status ]]="Solved",1,0)</f>
        <v>1</v>
      </c>
      <c r="T2039" s="288">
        <f>IF(Table2[[#This Row],[Status ]]="ongoing",1,0)</f>
        <v>0</v>
      </c>
    </row>
    <row r="2040" spans="1:20" x14ac:dyDescent="0.25">
      <c r="A2040" s="263">
        <v>5017072041</v>
      </c>
      <c r="B2040" s="287" t="str">
        <f>_xlfn.XLOOKUP(Table2[[#This Row],[K&amp;N REF ]],CAT_Details[Tracking Number],CAT_Details[S Ref],,0)</f>
        <v>20250820-S-70233</v>
      </c>
      <c r="C2040" s="273">
        <f>_xlfn.XLOOKUP(Table2[[#This Row],[K&amp;N REF ]],CAT_Details[Tracking Number],CAT_Details[TO Ref],,0)</f>
        <v>20250820785357</v>
      </c>
      <c r="D2040" s="273" t="str">
        <f>_xlfn.XLOOKUP(Table2[[#This Row],[K&amp;N REF ]],CAT_Details[Tracking Number],CAT_Details[Pickup Customer Name],,0)</f>
        <v>ROBERT BOSCH GMBH</v>
      </c>
      <c r="E2040" s="274" t="str">
        <f>_xlfn.XLOOKUP(Table2[[#This Row],[K&amp;N REF ]],CAT_Details[Tracking Number],CAT_Details[Delivery Country Code],,0)</f>
        <v>GB</v>
      </c>
      <c r="F2040" s="274" t="str">
        <f>_xlfn.XLOOKUP(Table2[[#This Row],[TO Ref]],CAT_Details[TO Ref],CAT_Details[Loc],,0)</f>
        <v>DX01-L5</v>
      </c>
      <c r="G2040" s="260" t="s">
        <v>34</v>
      </c>
      <c r="H2040" s="260" t="s">
        <v>35</v>
      </c>
      <c r="I2040" s="281">
        <v>45895</v>
      </c>
      <c r="J2040" s="260" t="s">
        <v>26</v>
      </c>
      <c r="K2040" s="260" t="s">
        <v>32</v>
      </c>
      <c r="L2040" s="281">
        <v>45895</v>
      </c>
      <c r="M2040" s="260" t="str">
        <f>IF(Table2[[#This Row],[Resolve Date]]="","ONGOING","SOLVED")</f>
        <v>SOLVED</v>
      </c>
      <c r="N2040" s="261"/>
      <c r="O2040" s="260" t="str">
        <f>Table2[[#This Row],[K&amp;N REF ]]&amp;Table2[[#This Row],[Issue type ]]</f>
        <v>5017072041NO LABELS</v>
      </c>
      <c r="P2040" s="260">
        <f>YEAR(Table2[[#This Row],[Date ]])</f>
        <v>2025</v>
      </c>
      <c r="Q2040" s="260" t="str">
        <f>VLOOKUP(MONTH(Table2[[#This Row],[Date ]]),Months,2,0)</f>
        <v>August</v>
      </c>
      <c r="R2040" s="288" t="b">
        <f>COUNTIFS(Table2[Unique],Table2[[#This Row],[Unique]])&gt;1</f>
        <v>0</v>
      </c>
      <c r="S2040" s="288">
        <f>IF(Table2[[#This Row],[Status ]]="Solved",1,0)</f>
        <v>1</v>
      </c>
      <c r="T2040" s="288">
        <f>IF(Table2[[#This Row],[Status ]]="ongoing",1,0)</f>
        <v>0</v>
      </c>
    </row>
    <row r="2041" spans="1:20" x14ac:dyDescent="0.25">
      <c r="A2041" s="263">
        <v>5017072365</v>
      </c>
      <c r="B2041" s="287" t="str">
        <f>_xlfn.XLOOKUP(Table2[[#This Row],[K&amp;N REF ]],CAT_Details[Tracking Number],CAT_Details[S Ref],,0)</f>
        <v>20250820-S-70197</v>
      </c>
      <c r="C2041" s="273">
        <f>_xlfn.XLOOKUP(Table2[[#This Row],[K&amp;N REF ]],CAT_Details[Tracking Number],CAT_Details[TO Ref],,0)</f>
        <v>20250818783537</v>
      </c>
      <c r="D2041" s="273" t="str">
        <f>_xlfn.XLOOKUP(Table2[[#This Row],[K&amp;N REF ]],CAT_Details[Tracking Number],CAT_Details[Pickup Customer Name],,0)</f>
        <v>Elobau GmbH &amp; Co. KG</v>
      </c>
      <c r="E2041" s="274" t="str">
        <f>_xlfn.XLOOKUP(Table2[[#This Row],[K&amp;N REF ]],CAT_Details[Tracking Number],CAT_Details[Delivery Country Code],,0)</f>
        <v>GB</v>
      </c>
      <c r="F2041" s="274">
        <f>_xlfn.XLOOKUP(Table2[[#This Row],[TO Ref]],CAT_Details[TO Ref],CAT_Details[Loc],,0)</f>
        <v>3402</v>
      </c>
      <c r="G2041" s="260" t="s">
        <v>34</v>
      </c>
      <c r="H2041" s="260" t="s">
        <v>25</v>
      </c>
      <c r="I2041" s="281">
        <v>45895</v>
      </c>
      <c r="J2041" s="260" t="s">
        <v>26</v>
      </c>
      <c r="K2041" s="260" t="s">
        <v>32</v>
      </c>
      <c r="L2041" s="281">
        <v>45895</v>
      </c>
      <c r="M2041" s="260" t="str">
        <f>IF(Table2[[#This Row],[Resolve Date]]="","ONGOING","SOLVED")</f>
        <v>SOLVED</v>
      </c>
      <c r="N2041" s="261"/>
      <c r="O2041" s="260" t="str">
        <f>Table2[[#This Row],[K&amp;N REF ]]&amp;Table2[[#This Row],[Issue type ]]</f>
        <v xml:space="preserve">5017072365DAMAGE </v>
      </c>
      <c r="P2041" s="260">
        <f>YEAR(Table2[[#This Row],[Date ]])</f>
        <v>2025</v>
      </c>
      <c r="Q2041" s="260" t="str">
        <f>VLOOKUP(MONTH(Table2[[#This Row],[Date ]]),Months,2,0)</f>
        <v>August</v>
      </c>
      <c r="R2041" s="288" t="b">
        <f>COUNTIFS(Table2[Unique],Table2[[#This Row],[Unique]])&gt;1</f>
        <v>0</v>
      </c>
      <c r="S2041" s="288">
        <f>IF(Table2[[#This Row],[Status ]]="Solved",1,0)</f>
        <v>1</v>
      </c>
      <c r="T2041" s="288">
        <f>IF(Table2[[#This Row],[Status ]]="ongoing",1,0)</f>
        <v>0</v>
      </c>
    </row>
    <row r="2042" spans="1:20" x14ac:dyDescent="0.25">
      <c r="A2042" s="263">
        <v>5017059261</v>
      </c>
      <c r="B2042" s="287" t="str">
        <f>_xlfn.XLOOKUP(Table2[[#This Row],[K&amp;N REF ]],CAT_Details[Tracking Number],CAT_Details[S Ref],,0)</f>
        <v>20250819-S-70301</v>
      </c>
      <c r="C2042" s="273">
        <f>_xlfn.XLOOKUP(Table2[[#This Row],[K&amp;N REF ]],CAT_Details[Tracking Number],CAT_Details[TO Ref],,0)</f>
        <v>20250813781174</v>
      </c>
      <c r="D2042" s="273" t="str">
        <f>_xlfn.XLOOKUP(Table2[[#This Row],[K&amp;N REF ]],CAT_Details[Tracking Number],CAT_Details[Pickup Customer Name],,0)</f>
        <v>SENSATA TECHNOLOGIES GERMANY GMBH</v>
      </c>
      <c r="E2042" s="274" t="str">
        <f>_xlfn.XLOOKUP(Table2[[#This Row],[K&amp;N REF ]],CAT_Details[Tracking Number],CAT_Details[Delivery Country Code],,0)</f>
        <v>GB</v>
      </c>
      <c r="F2042" s="274" t="str">
        <f>_xlfn.XLOOKUP(Table2[[#This Row],[TO Ref]],CAT_Details[TO Ref],CAT_Details[Loc],,0)</f>
        <v>DX01-L5</v>
      </c>
      <c r="G2042" s="260" t="s">
        <v>34</v>
      </c>
      <c r="H2042" s="260" t="s">
        <v>35</v>
      </c>
      <c r="I2042" s="281">
        <v>45895</v>
      </c>
      <c r="J2042" s="260" t="s">
        <v>26</v>
      </c>
      <c r="K2042" s="260" t="s">
        <v>32</v>
      </c>
      <c r="L2042" s="281">
        <v>45895</v>
      </c>
      <c r="M2042" s="260" t="str">
        <f>IF(Table2[[#This Row],[Resolve Date]]="","ONGOING","SOLVED")</f>
        <v>SOLVED</v>
      </c>
      <c r="N2042" s="261"/>
      <c r="O2042" s="260" t="str">
        <f>Table2[[#This Row],[K&amp;N REF ]]&amp;Table2[[#This Row],[Issue type ]]</f>
        <v>5017059261NO LABELS</v>
      </c>
      <c r="P2042" s="260">
        <f>YEAR(Table2[[#This Row],[Date ]])</f>
        <v>2025</v>
      </c>
      <c r="Q2042" s="260" t="str">
        <f>VLOOKUP(MONTH(Table2[[#This Row],[Date ]]),Months,2,0)</f>
        <v>August</v>
      </c>
      <c r="R2042" s="288" t="b">
        <f>COUNTIFS(Table2[Unique],Table2[[#This Row],[Unique]])&gt;1</f>
        <v>0</v>
      </c>
      <c r="S2042" s="288">
        <f>IF(Table2[[#This Row],[Status ]]="Solved",1,0)</f>
        <v>1</v>
      </c>
      <c r="T2042" s="288">
        <f>IF(Table2[[#This Row],[Status ]]="ongoing",1,0)</f>
        <v>0</v>
      </c>
    </row>
    <row r="2043" spans="1:20" x14ac:dyDescent="0.25">
      <c r="A2043" s="263">
        <v>5017059260</v>
      </c>
      <c r="B2043" s="287" t="str">
        <f>_xlfn.XLOOKUP(Table2[[#This Row],[K&amp;N REF ]],CAT_Details[Tracking Number],CAT_Details[S Ref],,0)</f>
        <v>20250819-S-70301</v>
      </c>
      <c r="C2043" s="273">
        <f>_xlfn.XLOOKUP(Table2[[#This Row],[K&amp;N REF ]],CAT_Details[Tracking Number],CAT_Details[TO Ref],,0)</f>
        <v>20250819784515</v>
      </c>
      <c r="D2043" s="273" t="str">
        <f>_xlfn.XLOOKUP(Table2[[#This Row],[K&amp;N REF ]],CAT_Details[Tracking Number],CAT_Details[Pickup Customer Name],,0)</f>
        <v>SENSATA TECHNOLOGIES GERMANY GMBH</v>
      </c>
      <c r="E2043" s="274" t="str">
        <f>_xlfn.XLOOKUP(Table2[[#This Row],[K&amp;N REF ]],CAT_Details[Tracking Number],CAT_Details[Delivery Country Code],,0)</f>
        <v>GB</v>
      </c>
      <c r="F2043" s="274" t="str">
        <f>_xlfn.XLOOKUP(Table2[[#This Row],[TO Ref]],CAT_Details[TO Ref],CAT_Details[Loc],,0)</f>
        <v>DX01-L5</v>
      </c>
      <c r="G2043" s="260" t="s">
        <v>34</v>
      </c>
      <c r="H2043" s="260" t="s">
        <v>35</v>
      </c>
      <c r="I2043" s="281">
        <v>45895</v>
      </c>
      <c r="J2043" s="260" t="s">
        <v>26</v>
      </c>
      <c r="K2043" s="260" t="s">
        <v>32</v>
      </c>
      <c r="L2043" s="281">
        <v>45895</v>
      </c>
      <c r="M2043" s="260" t="str">
        <f>IF(Table2[[#This Row],[Resolve Date]]="","ONGOING","SOLVED")</f>
        <v>SOLVED</v>
      </c>
      <c r="N2043" s="261"/>
      <c r="O2043" s="260" t="str">
        <f>Table2[[#This Row],[K&amp;N REF ]]&amp;Table2[[#This Row],[Issue type ]]</f>
        <v>5017059260NO LABELS</v>
      </c>
      <c r="P2043" s="260">
        <f>YEAR(Table2[[#This Row],[Date ]])</f>
        <v>2025</v>
      </c>
      <c r="Q2043" s="260" t="str">
        <f>VLOOKUP(MONTH(Table2[[#This Row],[Date ]]),Months,2,0)</f>
        <v>August</v>
      </c>
      <c r="R2043" s="288" t="b">
        <f>COUNTIFS(Table2[Unique],Table2[[#This Row],[Unique]])&gt;1</f>
        <v>0</v>
      </c>
      <c r="S2043" s="288">
        <f>IF(Table2[[#This Row],[Status ]]="Solved",1,0)</f>
        <v>1</v>
      </c>
      <c r="T2043" s="288">
        <f>IF(Table2[[#This Row],[Status ]]="ongoing",1,0)</f>
        <v>0</v>
      </c>
    </row>
    <row r="2044" spans="1:20" x14ac:dyDescent="0.25">
      <c r="A2044" s="263">
        <v>5017059259</v>
      </c>
      <c r="B2044" s="287" t="str">
        <f>_xlfn.XLOOKUP(Table2[[#This Row],[K&amp;N REF ]],CAT_Details[Tracking Number],CAT_Details[S Ref],,0)</f>
        <v>20250819-S-70301</v>
      </c>
      <c r="C2044" s="273">
        <f>_xlfn.XLOOKUP(Table2[[#This Row],[K&amp;N REF ]],CAT_Details[Tracking Number],CAT_Details[TO Ref],,0)</f>
        <v>20250819784537</v>
      </c>
      <c r="D2044" s="273" t="str">
        <f>_xlfn.XLOOKUP(Table2[[#This Row],[K&amp;N REF ]],CAT_Details[Tracking Number],CAT_Details[Pickup Customer Name],,0)</f>
        <v>SENSATA TECHNOLOGIES GERMANY GMBH</v>
      </c>
      <c r="E2044" s="274" t="str">
        <f>_xlfn.XLOOKUP(Table2[[#This Row],[K&amp;N REF ]],CAT_Details[Tracking Number],CAT_Details[Delivery Country Code],,0)</f>
        <v>GB</v>
      </c>
      <c r="F2044" s="274" t="str">
        <f>_xlfn.XLOOKUP(Table2[[#This Row],[TO Ref]],CAT_Details[TO Ref],CAT_Details[Loc],,0)</f>
        <v>DX01-L5</v>
      </c>
      <c r="G2044" s="260" t="s">
        <v>34</v>
      </c>
      <c r="H2044" s="260" t="s">
        <v>35</v>
      </c>
      <c r="I2044" s="281">
        <v>45895</v>
      </c>
      <c r="J2044" s="260" t="s">
        <v>26</v>
      </c>
      <c r="K2044" s="260" t="s">
        <v>32</v>
      </c>
      <c r="L2044" s="281">
        <v>45895</v>
      </c>
      <c r="M2044" s="260" t="str">
        <f>IF(Table2[[#This Row],[Resolve Date]]="","ONGOING","SOLVED")</f>
        <v>SOLVED</v>
      </c>
      <c r="N2044" s="261"/>
      <c r="O2044" s="260" t="str">
        <f>Table2[[#This Row],[K&amp;N REF ]]&amp;Table2[[#This Row],[Issue type ]]</f>
        <v>5017059259NO LABELS</v>
      </c>
      <c r="P2044" s="260">
        <f>YEAR(Table2[[#This Row],[Date ]])</f>
        <v>2025</v>
      </c>
      <c r="Q2044" s="260" t="str">
        <f>VLOOKUP(MONTH(Table2[[#This Row],[Date ]]),Months,2,0)</f>
        <v>August</v>
      </c>
      <c r="R2044" s="288" t="b">
        <f>COUNTIFS(Table2[Unique],Table2[[#This Row],[Unique]])&gt;1</f>
        <v>0</v>
      </c>
      <c r="S2044" s="288">
        <f>IF(Table2[[#This Row],[Status ]]="Solved",1,0)</f>
        <v>1</v>
      </c>
      <c r="T2044" s="288">
        <f>IF(Table2[[#This Row],[Status ]]="ongoing",1,0)</f>
        <v>0</v>
      </c>
    </row>
    <row r="2045" spans="1:20" x14ac:dyDescent="0.25">
      <c r="A2045" s="263">
        <v>5017085072</v>
      </c>
      <c r="B2045" s="287" t="str">
        <f>_xlfn.XLOOKUP(Table2[[#This Row],[K&amp;N REF ]],CAT_Details[Tracking Number],CAT_Details[S Ref],,0)</f>
        <v>20250821-S-70636</v>
      </c>
      <c r="C2045" s="273">
        <f>_xlfn.XLOOKUP(Table2[[#This Row],[K&amp;N REF ]],CAT_Details[Tracking Number],CAT_Details[TO Ref],,0)</f>
        <v>20250821786615</v>
      </c>
      <c r="D2045" s="273" t="str">
        <f>_xlfn.XLOOKUP(Table2[[#This Row],[K&amp;N REF ]],CAT_Details[Tracking Number],CAT_Details[Pickup Customer Name],,0)</f>
        <v>MALMAR BVBA</v>
      </c>
      <c r="E2045" s="274" t="str">
        <f>_xlfn.XLOOKUP(Table2[[#This Row],[K&amp;N REF ]],CAT_Details[Tracking Number],CAT_Details[Delivery Country Code],,0)</f>
        <v>GB</v>
      </c>
      <c r="F2045" s="274" t="str">
        <f>_xlfn.XLOOKUP(Table2[[#This Row],[TO Ref]],CAT_Details[TO Ref],CAT_Details[Loc],,0)</f>
        <v>OYL1</v>
      </c>
      <c r="G2045" s="260" t="s">
        <v>36</v>
      </c>
      <c r="H2045" s="260" t="s">
        <v>35</v>
      </c>
      <c r="I2045" s="281">
        <v>45895</v>
      </c>
      <c r="J2045" s="260" t="s">
        <v>26</v>
      </c>
      <c r="K2045" s="260" t="s">
        <v>32</v>
      </c>
      <c r="L2045" s="281">
        <v>45895</v>
      </c>
      <c r="M2045" s="260" t="str">
        <f>IF(Table2[[#This Row],[Resolve Date]]="","ONGOING","SOLVED")</f>
        <v>SOLVED</v>
      </c>
      <c r="N2045" s="261"/>
      <c r="O2045" s="260" t="str">
        <f>Table2[[#This Row],[K&amp;N REF ]]&amp;Table2[[#This Row],[Issue type ]]</f>
        <v>5017085072NO LABELS</v>
      </c>
      <c r="P2045" s="260">
        <f>YEAR(Table2[[#This Row],[Date ]])</f>
        <v>2025</v>
      </c>
      <c r="Q2045" s="260" t="str">
        <f>VLOOKUP(MONTH(Table2[[#This Row],[Date ]]),Months,2,0)</f>
        <v>August</v>
      </c>
      <c r="R2045" s="288" t="b">
        <f>COUNTIFS(Table2[Unique],Table2[[#This Row],[Unique]])&gt;1</f>
        <v>0</v>
      </c>
      <c r="S2045" s="288">
        <f>IF(Table2[[#This Row],[Status ]]="Solved",1,0)</f>
        <v>1</v>
      </c>
      <c r="T2045" s="288">
        <f>IF(Table2[[#This Row],[Status ]]="ongoing",1,0)</f>
        <v>0</v>
      </c>
    </row>
    <row r="2046" spans="1:20" x14ac:dyDescent="0.25">
      <c r="A2046" s="263">
        <v>5017047109</v>
      </c>
      <c r="B2046" s="287" t="str">
        <f>_xlfn.XLOOKUP(Table2[[#This Row],[K&amp;N REF ]],CAT_Details[Tracking Number],CAT_Details[S Ref],,0)</f>
        <v>20250813-S-70350</v>
      </c>
      <c r="C2046" s="273">
        <f>_xlfn.XLOOKUP(Table2[[#This Row],[K&amp;N REF ]],CAT_Details[Tracking Number],CAT_Details[TO Ref],,0)</f>
        <v>20250812780170</v>
      </c>
      <c r="D2046" s="273" t="str">
        <f>_xlfn.XLOOKUP(Table2[[#This Row],[K&amp;N REF ]],CAT_Details[Tracking Number],CAT_Details[Pickup Customer Name],,0)</f>
        <v>KONGSBERG AUTOMOTIVE ASA</v>
      </c>
      <c r="E2046" s="274" t="str">
        <f>_xlfn.XLOOKUP(Table2[[#This Row],[K&amp;N REF ]],CAT_Details[Tracking Number],CAT_Details[Delivery Country Code],,0)</f>
        <v>GB</v>
      </c>
      <c r="F2046" s="274">
        <f>_xlfn.XLOOKUP(Table2[[#This Row],[TO Ref]],CAT_Details[TO Ref],CAT_Details[Loc],,0)</f>
        <v>3402</v>
      </c>
      <c r="G2046" s="260" t="s">
        <v>44</v>
      </c>
      <c r="H2046" s="260" t="s">
        <v>35</v>
      </c>
      <c r="I2046" s="281">
        <v>45895</v>
      </c>
      <c r="J2046" s="260" t="s">
        <v>26</v>
      </c>
      <c r="K2046" s="260" t="s">
        <v>32</v>
      </c>
      <c r="L2046" s="281">
        <v>45895</v>
      </c>
      <c r="M2046" s="260" t="str">
        <f>IF(Table2[[#This Row],[Resolve Date]]="","ONGOING","SOLVED")</f>
        <v>SOLVED</v>
      </c>
      <c r="N2046" s="261"/>
      <c r="O2046" s="260" t="str">
        <f>Table2[[#This Row],[K&amp;N REF ]]&amp;Table2[[#This Row],[Issue type ]]</f>
        <v>5017047109NO LABELS</v>
      </c>
      <c r="P2046" s="260">
        <f>YEAR(Table2[[#This Row],[Date ]])</f>
        <v>2025</v>
      </c>
      <c r="Q2046" s="260" t="str">
        <f>VLOOKUP(MONTH(Table2[[#This Row],[Date ]]),Months,2,0)</f>
        <v>August</v>
      </c>
      <c r="R2046" s="288" t="b">
        <f>COUNTIFS(Table2[Unique],Table2[[#This Row],[Unique]])&gt;1</f>
        <v>0</v>
      </c>
      <c r="S2046" s="288">
        <f>IF(Table2[[#This Row],[Status ]]="Solved",1,0)</f>
        <v>1</v>
      </c>
      <c r="T2046" s="288">
        <f>IF(Table2[[#This Row],[Status ]]="ongoing",1,0)</f>
        <v>0</v>
      </c>
    </row>
    <row r="2047" spans="1:20" x14ac:dyDescent="0.25">
      <c r="A2047" s="263">
        <v>5017020087</v>
      </c>
      <c r="B2047" s="287" t="str">
        <f>_xlfn.XLOOKUP(Table2[[#This Row],[K&amp;N REF ]],CAT_Details[Tracking Number],CAT_Details[S Ref],,0)</f>
        <v>20250814-S-70399</v>
      </c>
      <c r="C2047" s="273">
        <f>_xlfn.XLOOKUP(Table2[[#This Row],[K&amp;N REF ]],CAT_Details[Tracking Number],CAT_Details[TO Ref],,0)</f>
        <v>20250814781823</v>
      </c>
      <c r="D2047" s="273" t="str">
        <f>_xlfn.XLOOKUP(Table2[[#This Row],[K&amp;N REF ]],CAT_Details[Tracking Number],CAT_Details[Pickup Customer Name],,0)</f>
        <v>HERN S.R.O.</v>
      </c>
      <c r="E2047" s="274" t="str">
        <f>_xlfn.XLOOKUP(Table2[[#This Row],[K&amp;N REF ]],CAT_Details[Tracking Number],CAT_Details[Delivery Country Code],,0)</f>
        <v>GB</v>
      </c>
      <c r="F2047" s="274" t="str">
        <f>_xlfn.XLOOKUP(Table2[[#This Row],[TO Ref]],CAT_Details[TO Ref],CAT_Details[Loc],,0)</f>
        <v>OYL1</v>
      </c>
      <c r="G2047" s="260" t="s">
        <v>44</v>
      </c>
      <c r="H2047" s="260" t="s">
        <v>35</v>
      </c>
      <c r="I2047" s="281">
        <v>45895</v>
      </c>
      <c r="J2047" s="260" t="s">
        <v>26</v>
      </c>
      <c r="K2047" s="260" t="s">
        <v>32</v>
      </c>
      <c r="L2047" s="281">
        <v>45895</v>
      </c>
      <c r="M2047" s="260" t="str">
        <f>IF(Table2[[#This Row],[Resolve Date]]="","ONGOING","SOLVED")</f>
        <v>SOLVED</v>
      </c>
      <c r="N2047" s="261"/>
      <c r="O2047" s="260" t="str">
        <f>Table2[[#This Row],[K&amp;N REF ]]&amp;Table2[[#This Row],[Issue type ]]</f>
        <v>5017020087NO LABELS</v>
      </c>
      <c r="P2047" s="260">
        <f>YEAR(Table2[[#This Row],[Date ]])</f>
        <v>2025</v>
      </c>
      <c r="Q2047" s="260" t="str">
        <f>VLOOKUP(MONTH(Table2[[#This Row],[Date ]]),Months,2,0)</f>
        <v>August</v>
      </c>
      <c r="R2047" s="288" t="b">
        <f>COUNTIFS(Table2[Unique],Table2[[#This Row],[Unique]])&gt;1</f>
        <v>0</v>
      </c>
      <c r="S2047" s="288">
        <f>IF(Table2[[#This Row],[Status ]]="Solved",1,0)</f>
        <v>1</v>
      </c>
      <c r="T2047" s="288">
        <f>IF(Table2[[#This Row],[Status ]]="ongoing",1,0)</f>
        <v>0</v>
      </c>
    </row>
    <row r="2048" spans="1:20" x14ac:dyDescent="0.25">
      <c r="A2048" s="263">
        <v>5017034410</v>
      </c>
      <c r="B2048" s="287" t="str">
        <f>_xlfn.XLOOKUP(Table2[[#This Row],[K&amp;N REF ]],CAT_Details[Tracking Number],CAT_Details[S Ref],,0)</f>
        <v>20250812-S-70386</v>
      </c>
      <c r="C2048" s="273">
        <f>_xlfn.XLOOKUP(Table2[[#This Row],[K&amp;N REF ]],CAT_Details[Tracking Number],CAT_Details[TO Ref],,0)</f>
        <v>20250730773471</v>
      </c>
      <c r="D2048" s="273" t="str">
        <f>_xlfn.XLOOKUP(Table2[[#This Row],[K&amp;N REF ]],CAT_Details[Tracking Number],CAT_Details[Pickup Customer Name],,0)</f>
        <v>Akg Thermotechnik Lettland Ltd.</v>
      </c>
      <c r="E2048" s="274" t="str">
        <f>_xlfn.XLOOKUP(Table2[[#This Row],[K&amp;N REF ]],CAT_Details[Tracking Number],CAT_Details[Delivery Country Code],,0)</f>
        <v>FR</v>
      </c>
      <c r="F2048" s="274">
        <f>_xlfn.XLOOKUP(Table2[[#This Row],[TO Ref]],CAT_Details[TO Ref],CAT_Details[Loc],,0)</f>
        <v>3705</v>
      </c>
      <c r="G2048" s="260" t="s">
        <v>44</v>
      </c>
      <c r="H2048" s="260" t="s">
        <v>179</v>
      </c>
      <c r="I2048" s="281">
        <v>45895</v>
      </c>
      <c r="J2048" s="260" t="s">
        <v>26</v>
      </c>
      <c r="K2048" s="260" t="s">
        <v>32</v>
      </c>
      <c r="L2048" s="281">
        <v>45895</v>
      </c>
      <c r="M2048" s="260" t="str">
        <f>IF(Table2[[#This Row],[Resolve Date]]="","ONGOING","SOLVED")</f>
        <v>SOLVED</v>
      </c>
      <c r="N2048" s="261"/>
      <c r="O2048" s="260" t="str">
        <f>Table2[[#This Row],[K&amp;N REF ]]&amp;Table2[[#This Row],[Issue type ]]</f>
        <v xml:space="preserve">5017034410NOT SCANNABLE </v>
      </c>
      <c r="P2048" s="260">
        <f>YEAR(Table2[[#This Row],[Date ]])</f>
        <v>2025</v>
      </c>
      <c r="Q2048" s="260" t="str">
        <f>VLOOKUP(MONTH(Table2[[#This Row],[Date ]]),Months,2,0)</f>
        <v>August</v>
      </c>
      <c r="R2048" s="288" t="b">
        <f>COUNTIFS(Table2[Unique],Table2[[#This Row],[Unique]])&gt;1</f>
        <v>0</v>
      </c>
      <c r="S2048" s="288">
        <f>IF(Table2[[#This Row],[Status ]]="Solved",1,0)</f>
        <v>1</v>
      </c>
      <c r="T2048" s="288">
        <f>IF(Table2[[#This Row],[Status ]]="ongoing",1,0)</f>
        <v>0</v>
      </c>
    </row>
    <row r="2049" spans="1:20" x14ac:dyDescent="0.25">
      <c r="A2049" s="263">
        <v>5017034408</v>
      </c>
      <c r="B2049" s="287" t="str">
        <f>_xlfn.XLOOKUP(Table2[[#This Row],[K&amp;N REF ]],CAT_Details[Tracking Number],CAT_Details[S Ref],,0)</f>
        <v>20250812-S-70386</v>
      </c>
      <c r="C2049" s="273">
        <f>_xlfn.XLOOKUP(Table2[[#This Row],[K&amp;N REF ]],CAT_Details[Tracking Number],CAT_Details[TO Ref],,0)</f>
        <v>20250731774122</v>
      </c>
      <c r="D2049" s="273" t="str">
        <f>_xlfn.XLOOKUP(Table2[[#This Row],[K&amp;N REF ]],CAT_Details[Tracking Number],CAT_Details[Pickup Customer Name],,0)</f>
        <v>Akg Thermotechnik Lettland Ltd.</v>
      </c>
      <c r="E2049" s="274" t="str">
        <f>_xlfn.XLOOKUP(Table2[[#This Row],[K&amp;N REF ]],CAT_Details[Tracking Number],CAT_Details[Delivery Country Code],,0)</f>
        <v>FR</v>
      </c>
      <c r="F2049" s="274">
        <f>_xlfn.XLOOKUP(Table2[[#This Row],[TO Ref]],CAT_Details[TO Ref],CAT_Details[Loc],,0)</f>
        <v>3705</v>
      </c>
      <c r="G2049" s="260" t="s">
        <v>44</v>
      </c>
      <c r="H2049" s="260" t="s">
        <v>179</v>
      </c>
      <c r="I2049" s="281">
        <v>45895</v>
      </c>
      <c r="J2049" s="260" t="s">
        <v>26</v>
      </c>
      <c r="K2049" s="260" t="s">
        <v>32</v>
      </c>
      <c r="L2049" s="281">
        <v>45895</v>
      </c>
      <c r="M2049" s="260" t="str">
        <f>IF(Table2[[#This Row],[Resolve Date]]="","ONGOING","SOLVED")</f>
        <v>SOLVED</v>
      </c>
      <c r="N2049" s="261"/>
      <c r="O2049" s="260" t="str">
        <f>Table2[[#This Row],[K&amp;N REF ]]&amp;Table2[[#This Row],[Issue type ]]</f>
        <v xml:space="preserve">5017034408NOT SCANNABLE </v>
      </c>
      <c r="P2049" s="260">
        <f>YEAR(Table2[[#This Row],[Date ]])</f>
        <v>2025</v>
      </c>
      <c r="Q2049" s="260" t="str">
        <f>VLOOKUP(MONTH(Table2[[#This Row],[Date ]]),Months,2,0)</f>
        <v>August</v>
      </c>
      <c r="R2049" s="288" t="b">
        <f>COUNTIFS(Table2[Unique],Table2[[#This Row],[Unique]])&gt;1</f>
        <v>0</v>
      </c>
      <c r="S2049" s="288">
        <f>IF(Table2[[#This Row],[Status ]]="Solved",1,0)</f>
        <v>1</v>
      </c>
      <c r="T2049" s="288">
        <f>IF(Table2[[#This Row],[Status ]]="ongoing",1,0)</f>
        <v>0</v>
      </c>
    </row>
    <row r="2050" spans="1:20" x14ac:dyDescent="0.25">
      <c r="A2050" s="263">
        <v>5017047133</v>
      </c>
      <c r="B2050" s="287" t="str">
        <f>_xlfn.XLOOKUP(Table2[[#This Row],[K&amp;N REF ]],CAT_Details[Tracking Number],CAT_Details[S Ref],,0)</f>
        <v>20250814-S-70376</v>
      </c>
      <c r="C2050" s="273">
        <f>_xlfn.XLOOKUP(Table2[[#This Row],[K&amp;N REF ]],CAT_Details[Tracking Number],CAT_Details[TO Ref],,0)</f>
        <v>20250814782307</v>
      </c>
      <c r="D2050" s="273" t="str">
        <f>_xlfn.XLOOKUP(Table2[[#This Row],[K&amp;N REF ]],CAT_Details[Tracking Number],CAT_Details[Pickup Customer Name],,0)</f>
        <v>Doga, S.A.</v>
      </c>
      <c r="E2050" s="274" t="str">
        <f>_xlfn.XLOOKUP(Table2[[#This Row],[K&amp;N REF ]],CAT_Details[Tracking Number],CAT_Details[Delivery Country Code],,0)</f>
        <v>GB</v>
      </c>
      <c r="F2050" s="274" t="str">
        <f>_xlfn.XLOOKUP(Table2[[#This Row],[TO Ref]],CAT_Details[TO Ref],CAT_Details[Loc],,0)</f>
        <v>U2-L5</v>
      </c>
      <c r="G2050" s="260" t="s">
        <v>36</v>
      </c>
      <c r="H2050" s="260" t="s">
        <v>49</v>
      </c>
      <c r="I2050" s="281">
        <v>45895</v>
      </c>
      <c r="J2050" s="260" t="s">
        <v>26</v>
      </c>
      <c r="K2050" s="260" t="s">
        <v>32</v>
      </c>
      <c r="L2050" s="281">
        <v>45895</v>
      </c>
      <c r="M2050" s="260" t="str">
        <f>IF(Table2[[#This Row],[Resolve Date]]="","ONGOING","SOLVED")</f>
        <v>SOLVED</v>
      </c>
      <c r="N2050" s="261"/>
      <c r="O2050" s="260" t="str">
        <f>Table2[[#This Row],[K&amp;N REF ]]&amp;Table2[[#This Row],[Issue type ]]</f>
        <v>5017047133XX LABELS</v>
      </c>
      <c r="P2050" s="260">
        <f>YEAR(Table2[[#This Row],[Date ]])</f>
        <v>2025</v>
      </c>
      <c r="Q2050" s="260" t="str">
        <f>VLOOKUP(MONTH(Table2[[#This Row],[Date ]]),Months,2,0)</f>
        <v>August</v>
      </c>
      <c r="R2050" s="288" t="b">
        <f>COUNTIFS(Table2[Unique],Table2[[#This Row],[Unique]])&gt;1</f>
        <v>0</v>
      </c>
      <c r="S2050" s="288">
        <f>IF(Table2[[#This Row],[Status ]]="Solved",1,0)</f>
        <v>1</v>
      </c>
      <c r="T2050" s="288">
        <f>IF(Table2[[#This Row],[Status ]]="ongoing",1,0)</f>
        <v>0</v>
      </c>
    </row>
    <row r="2051" spans="1:20" x14ac:dyDescent="0.25">
      <c r="A2051" s="263">
        <v>5017072169</v>
      </c>
      <c r="B2051" s="287" t="str">
        <f>_xlfn.XLOOKUP(Table2[[#This Row],[K&amp;N REF ]],CAT_Details[Tracking Number],CAT_Details[S Ref],,0)</f>
        <v>20250820-S-70347</v>
      </c>
      <c r="C2051" s="273">
        <f>_xlfn.XLOOKUP(Table2[[#This Row],[K&amp;N REF ]],CAT_Details[Tracking Number],CAT_Details[TO Ref],,0)</f>
        <v>20250818783796</v>
      </c>
      <c r="D2051" s="273" t="str">
        <f>_xlfn.XLOOKUP(Table2[[#This Row],[K&amp;N REF ]],CAT_Details[Tracking Number],CAT_Details[Pickup Customer Name],,0)</f>
        <v>TIMKEN EUROPE</v>
      </c>
      <c r="E2051" s="274" t="str">
        <f>_xlfn.XLOOKUP(Table2[[#This Row],[K&amp;N REF ]],CAT_Details[Tracking Number],CAT_Details[Delivery Country Code],,0)</f>
        <v>GB</v>
      </c>
      <c r="F2051" s="274" t="str">
        <f>_xlfn.XLOOKUP(Table2[[#This Row],[TO Ref]],CAT_Details[TO Ref],CAT_Details[Loc],,0)</f>
        <v>DK-BM01</v>
      </c>
      <c r="G2051" s="260" t="s">
        <v>36</v>
      </c>
      <c r="H2051" s="260" t="s">
        <v>35</v>
      </c>
      <c r="I2051" s="281">
        <v>45896</v>
      </c>
      <c r="J2051" s="260" t="s">
        <v>26</v>
      </c>
      <c r="K2051" s="260" t="s">
        <v>32</v>
      </c>
      <c r="L2051" s="281">
        <v>45896</v>
      </c>
      <c r="M2051" s="260" t="str">
        <f>IF(Table2[[#This Row],[Resolve Date]]="","ONGOING","SOLVED")</f>
        <v>SOLVED</v>
      </c>
      <c r="N2051" s="261"/>
      <c r="O2051" s="260" t="str">
        <f>Table2[[#This Row],[K&amp;N REF ]]&amp;Table2[[#This Row],[Issue type ]]</f>
        <v>5017072169NO LABELS</v>
      </c>
      <c r="P2051" s="260">
        <f>YEAR(Table2[[#This Row],[Date ]])</f>
        <v>2025</v>
      </c>
      <c r="Q2051" s="260" t="str">
        <f>VLOOKUP(MONTH(Table2[[#This Row],[Date ]]),Months,2,0)</f>
        <v>August</v>
      </c>
      <c r="R2051" s="288" t="b">
        <f>COUNTIFS(Table2[Unique],Table2[[#This Row],[Unique]])&gt;1</f>
        <v>0</v>
      </c>
      <c r="S2051" s="288">
        <f>IF(Table2[[#This Row],[Status ]]="Solved",1,0)</f>
        <v>1</v>
      </c>
      <c r="T2051" s="288">
        <f>IF(Table2[[#This Row],[Status ]]="ongoing",1,0)</f>
        <v>0</v>
      </c>
    </row>
    <row r="2052" spans="1:20" x14ac:dyDescent="0.25">
      <c r="A2052" s="263">
        <v>5017059106</v>
      </c>
      <c r="B2052" s="287" t="str">
        <f>_xlfn.XLOOKUP(Table2[[#This Row],[K&amp;N REF ]],CAT_Details[Tracking Number],CAT_Details[S Ref],,0)</f>
        <v>20250814-S-70282</v>
      </c>
      <c r="C2052" s="273">
        <f>_xlfn.XLOOKUP(Table2[[#This Row],[K&amp;N REF ]],CAT_Details[Tracking Number],CAT_Details[TO Ref],,0)</f>
        <v>20250801775062</v>
      </c>
      <c r="D2052" s="273" t="str">
        <f>_xlfn.XLOOKUP(Table2[[#This Row],[K&amp;N REF ]],CAT_Details[Tracking Number],CAT_Details[Pickup Customer Name],,0)</f>
        <v>SERTA SAS / LE ROY LOGISTIQUE</v>
      </c>
      <c r="E2052" s="274" t="str">
        <f>_xlfn.XLOOKUP(Table2[[#This Row],[K&amp;N REF ]],CAT_Details[Tracking Number],CAT_Details[Delivery Country Code],,0)</f>
        <v>GB</v>
      </c>
      <c r="F2052" s="274">
        <f>_xlfn.XLOOKUP(Table2[[#This Row],[TO Ref]],CAT_Details[TO Ref],CAT_Details[Loc],,0)</f>
        <v>3402</v>
      </c>
      <c r="G2052" s="260" t="s">
        <v>36</v>
      </c>
      <c r="H2052" s="260" t="s">
        <v>35</v>
      </c>
      <c r="I2052" s="281">
        <v>45896</v>
      </c>
      <c r="J2052" s="260" t="s">
        <v>26</v>
      </c>
      <c r="K2052" s="260" t="s">
        <v>32</v>
      </c>
      <c r="L2052" s="281">
        <v>45896</v>
      </c>
      <c r="M2052" s="260" t="str">
        <f>IF(Table2[[#This Row],[Resolve Date]]="","ONGOING","SOLVED")</f>
        <v>SOLVED</v>
      </c>
      <c r="N2052" s="261"/>
      <c r="O2052" s="260" t="str">
        <f>Table2[[#This Row],[K&amp;N REF ]]&amp;Table2[[#This Row],[Issue type ]]</f>
        <v>5017059106NO LABELS</v>
      </c>
      <c r="P2052" s="260">
        <f>YEAR(Table2[[#This Row],[Date ]])</f>
        <v>2025</v>
      </c>
      <c r="Q2052" s="260" t="str">
        <f>VLOOKUP(MONTH(Table2[[#This Row],[Date ]]),Months,2,0)</f>
        <v>August</v>
      </c>
      <c r="R2052" s="288" t="b">
        <f>COUNTIFS(Table2[Unique],Table2[[#This Row],[Unique]])&gt;1</f>
        <v>0</v>
      </c>
      <c r="S2052" s="288">
        <f>IF(Table2[[#This Row],[Status ]]="Solved",1,0)</f>
        <v>1</v>
      </c>
      <c r="T2052" s="288">
        <f>IF(Table2[[#This Row],[Status ]]="ongoing",1,0)</f>
        <v>0</v>
      </c>
    </row>
    <row r="2053" spans="1:20" x14ac:dyDescent="0.25">
      <c r="A2053" s="263">
        <v>5017046692</v>
      </c>
      <c r="B2053" s="287" t="str">
        <f>_xlfn.XLOOKUP(Table2[[#This Row],[K&amp;N REF ]],CAT_Details[Tracking Number],CAT_Details[S Ref],,0)</f>
        <v>20250818-S-70442</v>
      </c>
      <c r="C2053" s="273">
        <f>_xlfn.XLOOKUP(Table2[[#This Row],[K&amp;N REF ]],CAT_Details[Tracking Number],CAT_Details[TO Ref],,0)</f>
        <v>20250818783458</v>
      </c>
      <c r="D2053" s="273" t="str">
        <f>_xlfn.XLOOKUP(Table2[[#This Row],[K&amp;N REF ]],CAT_Details[Tracking Number],CAT_Details[Pickup Customer Name],,0)</f>
        <v>AIC CASTING</v>
      </c>
      <c r="E2053" s="274" t="str">
        <f>_xlfn.XLOOKUP(Table2[[#This Row],[K&amp;N REF ]],CAT_Details[Tracking Number],CAT_Details[Delivery Country Code],,0)</f>
        <v>GB</v>
      </c>
      <c r="F2053" s="274" t="str">
        <f>_xlfn.XLOOKUP(Table2[[#This Row],[TO Ref]],CAT_Details[TO Ref],CAT_Details[Loc],,0)</f>
        <v>DK-BM01</v>
      </c>
      <c r="G2053" s="260" t="s">
        <v>36</v>
      </c>
      <c r="H2053" s="260" t="s">
        <v>35</v>
      </c>
      <c r="I2053" s="281">
        <v>45896</v>
      </c>
      <c r="J2053" s="260" t="s">
        <v>26</v>
      </c>
      <c r="K2053" s="260" t="s">
        <v>32</v>
      </c>
      <c r="L2053" s="281">
        <v>45896</v>
      </c>
      <c r="M2053" s="260" t="str">
        <f>IF(Table2[[#This Row],[Resolve Date]]="","ONGOING","SOLVED")</f>
        <v>SOLVED</v>
      </c>
      <c r="N2053" s="261"/>
      <c r="O2053" s="260" t="str">
        <f>Table2[[#This Row],[K&amp;N REF ]]&amp;Table2[[#This Row],[Issue type ]]</f>
        <v>5017046692NO LABELS</v>
      </c>
      <c r="P2053" s="260">
        <f>YEAR(Table2[[#This Row],[Date ]])</f>
        <v>2025</v>
      </c>
      <c r="Q2053" s="260" t="str">
        <f>VLOOKUP(MONTH(Table2[[#This Row],[Date ]]),Months,2,0)</f>
        <v>August</v>
      </c>
      <c r="R2053" s="288" t="b">
        <f>COUNTIFS(Table2[Unique],Table2[[#This Row],[Unique]])&gt;1</f>
        <v>0</v>
      </c>
      <c r="S2053" s="288">
        <f>IF(Table2[[#This Row],[Status ]]="Solved",1,0)</f>
        <v>1</v>
      </c>
      <c r="T2053" s="288">
        <f>IF(Table2[[#This Row],[Status ]]="ongoing",1,0)</f>
        <v>0</v>
      </c>
    </row>
    <row r="2054" spans="1:20" x14ac:dyDescent="0.25">
      <c r="A2054" s="263">
        <v>5017085058</v>
      </c>
      <c r="B2054" s="287" t="str">
        <f>_xlfn.XLOOKUP(Table2[[#This Row],[K&amp;N REF ]],CAT_Details[Tracking Number],CAT_Details[S Ref],,0)</f>
        <v>20250821-S-70342</v>
      </c>
      <c r="C2054" s="273">
        <f>_xlfn.XLOOKUP(Table2[[#This Row],[K&amp;N REF ]],CAT_Details[Tracking Number],CAT_Details[TO Ref],,0)</f>
        <v>20250819784848</v>
      </c>
      <c r="D2054" s="273" t="str">
        <f>_xlfn.XLOOKUP(Table2[[#This Row],[K&amp;N REF ]],CAT_Details[Tracking Number],CAT_Details[Pickup Customer Name],,0)</f>
        <v>WORLD CLASS INDUSTRIES EUROPA GMBH</v>
      </c>
      <c r="E2054" s="274" t="str">
        <f>_xlfn.XLOOKUP(Table2[[#This Row],[K&amp;N REF ]],CAT_Details[Tracking Number],CAT_Details[Delivery Country Code],,0)</f>
        <v>GB</v>
      </c>
      <c r="F2054" s="274">
        <f>_xlfn.XLOOKUP(Table2[[#This Row],[TO Ref]],CAT_Details[TO Ref],CAT_Details[Loc],,0)</f>
        <v>3402</v>
      </c>
      <c r="G2054" s="260" t="s">
        <v>34</v>
      </c>
      <c r="H2054" s="260" t="s">
        <v>31</v>
      </c>
      <c r="I2054" s="281">
        <v>45896</v>
      </c>
      <c r="J2054" s="260" t="s">
        <v>26</v>
      </c>
      <c r="K2054" s="260" t="s">
        <v>32</v>
      </c>
      <c r="L2054" s="281">
        <v>45896</v>
      </c>
      <c r="M2054" s="260" t="str">
        <f>IF(Table2[[#This Row],[Resolve Date]]="","ONGOING","SOLVED")</f>
        <v>SOLVED</v>
      </c>
      <c r="N2054" s="261"/>
      <c r="O2054" s="260" t="str">
        <f>Table2[[#This Row],[K&amp;N REF ]]&amp;Table2[[#This Row],[Issue type ]]</f>
        <v>5017085058MISSING LABELS ON SOME UNITS</v>
      </c>
      <c r="P2054" s="260">
        <f>YEAR(Table2[[#This Row],[Date ]])</f>
        <v>2025</v>
      </c>
      <c r="Q2054" s="260" t="str">
        <f>VLOOKUP(MONTH(Table2[[#This Row],[Date ]]),Months,2,0)</f>
        <v>August</v>
      </c>
      <c r="R2054" s="288" t="b">
        <f>COUNTIFS(Table2[Unique],Table2[[#This Row],[Unique]])&gt;1</f>
        <v>0</v>
      </c>
      <c r="S2054" s="288">
        <f>IF(Table2[[#This Row],[Status ]]="Solved",1,0)</f>
        <v>1</v>
      </c>
      <c r="T2054" s="288">
        <f>IF(Table2[[#This Row],[Status ]]="ongoing",1,0)</f>
        <v>0</v>
      </c>
    </row>
    <row r="2055" spans="1:20" x14ac:dyDescent="0.25">
      <c r="A2055" s="263">
        <v>5017072098</v>
      </c>
      <c r="B2055" s="287" t="str">
        <f>_xlfn.XLOOKUP(Table2[[#This Row],[K&amp;N REF ]],CAT_Details[Tracking Number],CAT_Details[S Ref],,0)</f>
        <v>20250820-S-70166</v>
      </c>
      <c r="C2055" s="273">
        <f>_xlfn.XLOOKUP(Table2[[#This Row],[K&amp;N REF ]],CAT_Details[Tracking Number],CAT_Details[TO Ref],,0)</f>
        <v>20250819784599</v>
      </c>
      <c r="D2055" s="273" t="str">
        <f>_xlfn.XLOOKUP(Table2[[#This Row],[K&amp;N REF ]],CAT_Details[Tracking Number],CAT_Details[Pickup Customer Name],,0)</f>
        <v>Dichtungstechnik G. Bruss GmbH &amp; Co. KG</v>
      </c>
      <c r="E2055" s="274" t="str">
        <f>_xlfn.XLOOKUP(Table2[[#This Row],[K&amp;N REF ]],CAT_Details[Tracking Number],CAT_Details[Delivery Country Code],,0)</f>
        <v>GB</v>
      </c>
      <c r="F2055" s="274" t="str">
        <f>_xlfn.XLOOKUP(Table2[[#This Row],[TO Ref]],CAT_Details[TO Ref],CAT_Details[Loc],,0)</f>
        <v>DX01-L5</v>
      </c>
      <c r="G2055" s="260" t="s">
        <v>34</v>
      </c>
      <c r="H2055" s="260" t="s">
        <v>35</v>
      </c>
      <c r="I2055" s="281">
        <v>45896</v>
      </c>
      <c r="J2055" s="260" t="s">
        <v>26</v>
      </c>
      <c r="K2055" s="260" t="s">
        <v>32</v>
      </c>
      <c r="L2055" s="281">
        <v>45896</v>
      </c>
      <c r="M2055" s="260" t="str">
        <f>IF(Table2[[#This Row],[Resolve Date]]="","ONGOING","SOLVED")</f>
        <v>SOLVED</v>
      </c>
      <c r="N2055" s="261"/>
      <c r="O2055" s="260" t="str">
        <f>Table2[[#This Row],[K&amp;N REF ]]&amp;Table2[[#This Row],[Issue type ]]</f>
        <v>5017072098NO LABELS</v>
      </c>
      <c r="P2055" s="260">
        <f>YEAR(Table2[[#This Row],[Date ]])</f>
        <v>2025</v>
      </c>
      <c r="Q2055" s="260" t="str">
        <f>VLOOKUP(MONTH(Table2[[#This Row],[Date ]]),Months,2,0)</f>
        <v>August</v>
      </c>
      <c r="R2055" s="288" t="b">
        <f>COUNTIFS(Table2[Unique],Table2[[#This Row],[Unique]])&gt;1</f>
        <v>0</v>
      </c>
      <c r="S2055" s="288">
        <f>IF(Table2[[#This Row],[Status ]]="Solved",1,0)</f>
        <v>1</v>
      </c>
      <c r="T2055" s="288">
        <f>IF(Table2[[#This Row],[Status ]]="ongoing",1,0)</f>
        <v>0</v>
      </c>
    </row>
    <row r="2056" spans="1:20" x14ac:dyDescent="0.25">
      <c r="A2056" s="263">
        <v>5017085091</v>
      </c>
      <c r="B2056" s="287" t="str">
        <f>_xlfn.XLOOKUP(Table2[[#This Row],[K&amp;N REF ]],CAT_Details[Tracking Number],CAT_Details[S Ref],,0)</f>
        <v>20250821-S-70347</v>
      </c>
      <c r="C2056" s="273">
        <f>_xlfn.XLOOKUP(Table2[[#This Row],[K&amp;N REF ]],CAT_Details[Tracking Number],CAT_Details[TO Ref],,0)</f>
        <v>20250819784461</v>
      </c>
      <c r="D2056" s="273" t="str">
        <f>_xlfn.XLOOKUP(Table2[[#This Row],[K&amp;N REF ]],CAT_Details[Tracking Number],CAT_Details[Pickup Customer Name],,0)</f>
        <v>HYDAC TECHNOLOGY GMBH</v>
      </c>
      <c r="E2056" s="274" t="str">
        <f>_xlfn.XLOOKUP(Table2[[#This Row],[K&amp;N REF ]],CAT_Details[Tracking Number],CAT_Details[Delivery Country Code],,0)</f>
        <v>GB</v>
      </c>
      <c r="F2056" s="274">
        <f>_xlfn.XLOOKUP(Table2[[#This Row],[TO Ref]],CAT_Details[TO Ref],CAT_Details[Loc],,0)</f>
        <v>3402</v>
      </c>
      <c r="G2056" s="260" t="s">
        <v>34</v>
      </c>
      <c r="H2056" s="260" t="s">
        <v>179</v>
      </c>
      <c r="I2056" s="281">
        <v>45896</v>
      </c>
      <c r="J2056" s="260" t="s">
        <v>26</v>
      </c>
      <c r="K2056" s="260" t="s">
        <v>32</v>
      </c>
      <c r="L2056" s="281">
        <v>45896</v>
      </c>
      <c r="M2056" s="260" t="str">
        <f>IF(Table2[[#This Row],[Resolve Date]]="","ONGOING","SOLVED")</f>
        <v>SOLVED</v>
      </c>
      <c r="N2056" s="261"/>
      <c r="O2056" s="260" t="str">
        <f>Table2[[#This Row],[K&amp;N REF ]]&amp;Table2[[#This Row],[Issue type ]]</f>
        <v xml:space="preserve">5017085091NOT SCANNABLE </v>
      </c>
      <c r="P2056" s="260">
        <f>YEAR(Table2[[#This Row],[Date ]])</f>
        <v>2025</v>
      </c>
      <c r="Q2056" s="260" t="str">
        <f>VLOOKUP(MONTH(Table2[[#This Row],[Date ]]),Months,2,0)</f>
        <v>August</v>
      </c>
      <c r="R2056" s="288" t="b">
        <f>COUNTIFS(Table2[Unique],Table2[[#This Row],[Unique]])&gt;1</f>
        <v>0</v>
      </c>
      <c r="S2056" s="288">
        <f>IF(Table2[[#This Row],[Status ]]="Solved",1,0)</f>
        <v>1</v>
      </c>
      <c r="T2056" s="288">
        <f>IF(Table2[[#This Row],[Status ]]="ongoing",1,0)</f>
        <v>0</v>
      </c>
    </row>
    <row r="2057" spans="1:20" x14ac:dyDescent="0.25">
      <c r="A2057" s="263">
        <v>5017085092</v>
      </c>
      <c r="B2057" s="287" t="str">
        <f>_xlfn.XLOOKUP(Table2[[#This Row],[K&amp;N REF ]],CAT_Details[Tracking Number],CAT_Details[S Ref],,0)</f>
        <v>20250821-S-70347</v>
      </c>
      <c r="C2057" s="273">
        <f>_xlfn.XLOOKUP(Table2[[#This Row],[K&amp;N REF ]],CAT_Details[Tracking Number],CAT_Details[TO Ref],,0)</f>
        <v>20250821786380</v>
      </c>
      <c r="D2057" s="273" t="str">
        <f>_xlfn.XLOOKUP(Table2[[#This Row],[K&amp;N REF ]],CAT_Details[Tracking Number],CAT_Details[Pickup Customer Name],,0)</f>
        <v>HYDAC TECHNOLOGY GMBH</v>
      </c>
      <c r="E2057" s="274" t="str">
        <f>_xlfn.XLOOKUP(Table2[[#This Row],[K&amp;N REF ]],CAT_Details[Tracking Number],CAT_Details[Delivery Country Code],,0)</f>
        <v>GB</v>
      </c>
      <c r="F2057" s="274" t="str">
        <f>_xlfn.XLOOKUP(Table2[[#This Row],[TO Ref]],CAT_Details[TO Ref],CAT_Details[Loc],,0)</f>
        <v>U2-L5</v>
      </c>
      <c r="G2057" s="260" t="s">
        <v>34</v>
      </c>
      <c r="H2057" s="260" t="s">
        <v>179</v>
      </c>
      <c r="I2057" s="281">
        <v>45896</v>
      </c>
      <c r="J2057" s="260" t="s">
        <v>26</v>
      </c>
      <c r="K2057" s="260" t="s">
        <v>32</v>
      </c>
      <c r="L2057" s="281">
        <v>45896</v>
      </c>
      <c r="M2057" s="260" t="str">
        <f>IF(Table2[[#This Row],[Resolve Date]]="","ONGOING","SOLVED")</f>
        <v>SOLVED</v>
      </c>
      <c r="N2057" s="261"/>
      <c r="O2057" s="260" t="str">
        <f>Table2[[#This Row],[K&amp;N REF ]]&amp;Table2[[#This Row],[Issue type ]]</f>
        <v xml:space="preserve">5017085092NOT SCANNABLE </v>
      </c>
      <c r="P2057" s="260">
        <f>YEAR(Table2[[#This Row],[Date ]])</f>
        <v>2025</v>
      </c>
      <c r="Q2057" s="260" t="str">
        <f>VLOOKUP(MONTH(Table2[[#This Row],[Date ]]),Months,2,0)</f>
        <v>August</v>
      </c>
      <c r="R2057" s="288" t="b">
        <f>COUNTIFS(Table2[Unique],Table2[[#This Row],[Unique]])&gt;1</f>
        <v>0</v>
      </c>
      <c r="S2057" s="288">
        <f>IF(Table2[[#This Row],[Status ]]="Solved",1,0)</f>
        <v>1</v>
      </c>
      <c r="T2057" s="288">
        <f>IF(Table2[[#This Row],[Status ]]="ongoing",1,0)</f>
        <v>0</v>
      </c>
    </row>
    <row r="2058" spans="1:20" x14ac:dyDescent="0.25">
      <c r="A2058" s="263">
        <v>5017072448</v>
      </c>
      <c r="B2058" s="287" t="str">
        <f>_xlfn.XLOOKUP(Table2[[#This Row],[K&amp;N REF ]],CAT_Details[Tracking Number],CAT_Details[S Ref],,0)</f>
        <v>20250820-S-70168</v>
      </c>
      <c r="C2058" s="273">
        <f>_xlfn.XLOOKUP(Table2[[#This Row],[K&amp;N REF ]],CAT_Details[Tracking Number],CAT_Details[TO Ref],,0)</f>
        <v>20250818783347</v>
      </c>
      <c r="D2058" s="273" t="str">
        <f>_xlfn.XLOOKUP(Table2[[#This Row],[K&amp;N REF ]],CAT_Details[Tracking Number],CAT_Details[Pickup Customer Name],,0)</f>
        <v>KELLER AND KALMBACH GMBH</v>
      </c>
      <c r="E2058" s="274" t="str">
        <f>_xlfn.XLOOKUP(Table2[[#This Row],[K&amp;N REF ]],CAT_Details[Tracking Number],CAT_Details[Delivery Country Code],,0)</f>
        <v>GB</v>
      </c>
      <c r="F2058" s="274" t="str">
        <f>_xlfn.XLOOKUP(Table2[[#This Row],[TO Ref]],CAT_Details[TO Ref],CAT_Details[Loc],,0)</f>
        <v>OYL1</v>
      </c>
      <c r="G2058" s="260" t="s">
        <v>34</v>
      </c>
      <c r="H2058" s="260" t="s">
        <v>29</v>
      </c>
      <c r="I2058" s="281">
        <v>45896</v>
      </c>
      <c r="J2058" s="260" t="s">
        <v>26</v>
      </c>
      <c r="K2058" s="260" t="s">
        <v>32</v>
      </c>
      <c r="L2058" s="281">
        <v>45896</v>
      </c>
      <c r="M2058" s="260" t="str">
        <f>IF(Table2[[#This Row],[Resolve Date]]="","ONGOING","SOLVED")</f>
        <v>SOLVED</v>
      </c>
      <c r="N2058" s="261" t="s">
        <v>25325</v>
      </c>
      <c r="O2058" s="260" t="str">
        <f>Table2[[#This Row],[K&amp;N REF ]]&amp;Table2[[#This Row],[Issue type ]]</f>
        <v>5017072448DAMAGED LABEL</v>
      </c>
      <c r="P2058" s="260">
        <f>YEAR(Table2[[#This Row],[Date ]])</f>
        <v>2025</v>
      </c>
      <c r="Q2058" s="260" t="str">
        <f>VLOOKUP(MONTH(Table2[[#This Row],[Date ]]),Months,2,0)</f>
        <v>August</v>
      </c>
      <c r="R2058" s="288" t="b">
        <f>COUNTIFS(Table2[Unique],Table2[[#This Row],[Unique]])&gt;1</f>
        <v>0</v>
      </c>
      <c r="S2058" s="288">
        <f>IF(Table2[[#This Row],[Status ]]="Solved",1,0)</f>
        <v>1</v>
      </c>
      <c r="T2058" s="288">
        <f>IF(Table2[[#This Row],[Status ]]="ongoing",1,0)</f>
        <v>0</v>
      </c>
    </row>
    <row r="2059" spans="1:20" x14ac:dyDescent="0.25">
      <c r="A2059" s="263">
        <v>5017072163</v>
      </c>
      <c r="B2059" s="287" t="str">
        <f>_xlfn.XLOOKUP(Table2[[#This Row],[K&amp;N REF ]],CAT_Details[Tracking Number],CAT_Details[S Ref],,0)</f>
        <v>20250820-S-70747</v>
      </c>
      <c r="C2059" s="273">
        <f>_xlfn.XLOOKUP(Table2[[#This Row],[K&amp;N REF ]],CAT_Details[Tracking Number],CAT_Details[TO Ref],,0)</f>
        <v>20250820785468</v>
      </c>
      <c r="D2059" s="273" t="str">
        <f>_xlfn.XLOOKUP(Table2[[#This Row],[K&amp;N REF ]],CAT_Details[Tracking Number],CAT_Details[Pickup Customer Name],,0)</f>
        <v>SENSATA TECHNOLOGIES GERMANY GMBH</v>
      </c>
      <c r="E2059" s="274" t="str">
        <f>_xlfn.XLOOKUP(Table2[[#This Row],[K&amp;N REF ]],CAT_Details[Tracking Number],CAT_Details[Delivery Country Code],,0)</f>
        <v>GB</v>
      </c>
      <c r="F2059" s="274" t="str">
        <f>_xlfn.XLOOKUP(Table2[[#This Row],[TO Ref]],CAT_Details[TO Ref],CAT_Details[Loc],,0)</f>
        <v>DX01-L5</v>
      </c>
      <c r="G2059" s="260" t="s">
        <v>34</v>
      </c>
      <c r="H2059" s="260" t="s">
        <v>35</v>
      </c>
      <c r="I2059" s="281">
        <v>45896</v>
      </c>
      <c r="J2059" s="260" t="s">
        <v>26</v>
      </c>
      <c r="K2059" s="260" t="s">
        <v>32</v>
      </c>
      <c r="L2059" s="281">
        <v>45896</v>
      </c>
      <c r="M2059" s="260" t="str">
        <f>IF(Table2[[#This Row],[Resolve Date]]="","ONGOING","SOLVED")</f>
        <v>SOLVED</v>
      </c>
      <c r="N2059" s="261"/>
      <c r="O2059" s="260" t="str">
        <f>Table2[[#This Row],[K&amp;N REF ]]&amp;Table2[[#This Row],[Issue type ]]</f>
        <v>5017072163NO LABELS</v>
      </c>
      <c r="P2059" s="260">
        <f>YEAR(Table2[[#This Row],[Date ]])</f>
        <v>2025</v>
      </c>
      <c r="Q2059" s="260" t="str">
        <f>VLOOKUP(MONTH(Table2[[#This Row],[Date ]]),Months,2,0)</f>
        <v>August</v>
      </c>
      <c r="R2059" s="288" t="b">
        <f>COUNTIFS(Table2[Unique],Table2[[#This Row],[Unique]])&gt;1</f>
        <v>0</v>
      </c>
      <c r="S2059" s="288">
        <f>IF(Table2[[#This Row],[Status ]]="Solved",1,0)</f>
        <v>1</v>
      </c>
      <c r="T2059" s="288">
        <f>IF(Table2[[#This Row],[Status ]]="ongoing",1,0)</f>
        <v>0</v>
      </c>
    </row>
    <row r="2060" spans="1:20" x14ac:dyDescent="0.25">
      <c r="A2060" s="263">
        <v>5017085003</v>
      </c>
      <c r="B2060" s="287" t="str">
        <f>_xlfn.XLOOKUP(Table2[[#This Row],[K&amp;N REF ]],CAT_Details[Tracking Number],CAT_Details[S Ref],,0)</f>
        <v>20250821-S-70309</v>
      </c>
      <c r="C2060" s="273">
        <f>_xlfn.XLOOKUP(Table2[[#This Row],[K&amp;N REF ]],CAT_Details[Tracking Number],CAT_Details[TO Ref],,0)</f>
        <v>20250821786724</v>
      </c>
      <c r="D2060" s="273" t="str">
        <f>_xlfn.XLOOKUP(Table2[[#This Row],[K&amp;N REF ]],CAT_Details[Tracking Number],CAT_Details[Pickup Customer Name],,0)</f>
        <v>Bosch Rexroth AG Werk Horb</v>
      </c>
      <c r="E2060" s="274" t="str">
        <f>_xlfn.XLOOKUP(Table2[[#This Row],[K&amp;N REF ]],CAT_Details[Tracking Number],CAT_Details[Delivery Country Code],,0)</f>
        <v>GB</v>
      </c>
      <c r="F2060" s="274" t="str">
        <f>_xlfn.XLOOKUP(Table2[[#This Row],[TO Ref]],CAT_Details[TO Ref],CAT_Details[Loc],,0)</f>
        <v>U2-L5</v>
      </c>
      <c r="G2060" s="260" t="s">
        <v>34</v>
      </c>
      <c r="H2060" s="260" t="s">
        <v>35</v>
      </c>
      <c r="I2060" s="281">
        <v>45896</v>
      </c>
      <c r="J2060" s="260" t="s">
        <v>26</v>
      </c>
      <c r="K2060" s="260" t="s">
        <v>32</v>
      </c>
      <c r="L2060" s="281">
        <v>45896</v>
      </c>
      <c r="M2060" s="260" t="str">
        <f>IF(Table2[[#This Row],[Resolve Date]]="","ONGOING","SOLVED")</f>
        <v>SOLVED</v>
      </c>
      <c r="N2060" s="261"/>
      <c r="O2060" s="260" t="str">
        <f>Table2[[#This Row],[K&amp;N REF ]]&amp;Table2[[#This Row],[Issue type ]]</f>
        <v>5017085003NO LABELS</v>
      </c>
      <c r="P2060" s="260">
        <f>YEAR(Table2[[#This Row],[Date ]])</f>
        <v>2025</v>
      </c>
      <c r="Q2060" s="260" t="str">
        <f>VLOOKUP(MONTH(Table2[[#This Row],[Date ]]),Months,2,0)</f>
        <v>August</v>
      </c>
      <c r="R2060" s="288" t="b">
        <f>COUNTIFS(Table2[Unique],Table2[[#This Row],[Unique]])&gt;1</f>
        <v>0</v>
      </c>
      <c r="S2060" s="288">
        <f>IF(Table2[[#This Row],[Status ]]="Solved",1,0)</f>
        <v>1</v>
      </c>
      <c r="T2060" s="288">
        <f>IF(Table2[[#This Row],[Status ]]="ongoing",1,0)</f>
        <v>0</v>
      </c>
    </row>
    <row r="2061" spans="1:20" x14ac:dyDescent="0.25">
      <c r="A2061" s="263">
        <v>5017076994</v>
      </c>
      <c r="B2061" s="287" t="str">
        <f>_xlfn.XLOOKUP(Table2[[#This Row],[K&amp;N REF ]],CAT_Details[Tracking Number],CAT_Details[S Ref],,0)</f>
        <v>20250822-S-70045</v>
      </c>
      <c r="C2061" s="273">
        <f>_xlfn.XLOOKUP(Table2[[#This Row],[K&amp;N REF ]],CAT_Details[Tracking Number],CAT_Details[TO Ref],,0)</f>
        <v>20250820786010</v>
      </c>
      <c r="D2061" s="273" t="str">
        <f>_xlfn.XLOOKUP(Table2[[#This Row],[K&amp;N REF ]],CAT_Details[Tracking Number],CAT_Details[Pickup Customer Name],,0)</f>
        <v>ZF FRIEDRICHSHAFEN AG</v>
      </c>
      <c r="E2061" s="274" t="str">
        <f>_xlfn.XLOOKUP(Table2[[#This Row],[K&amp;N REF ]],CAT_Details[Tracking Number],CAT_Details[Delivery Country Code],,0)</f>
        <v>GB</v>
      </c>
      <c r="F2061" s="274">
        <f>_xlfn.XLOOKUP(Table2[[#This Row],[TO Ref]],CAT_Details[TO Ref],CAT_Details[Loc],,0)</f>
        <v>3402</v>
      </c>
      <c r="G2061" s="260" t="s">
        <v>34</v>
      </c>
      <c r="H2061" s="260" t="s">
        <v>35</v>
      </c>
      <c r="I2061" s="281">
        <v>45896</v>
      </c>
      <c r="J2061" s="260" t="s">
        <v>26</v>
      </c>
      <c r="K2061" s="260" t="s">
        <v>32</v>
      </c>
      <c r="L2061" s="281">
        <v>45896</v>
      </c>
      <c r="M2061" s="260" t="str">
        <f>IF(Table2[[#This Row],[Resolve Date]]="","ONGOING","SOLVED")</f>
        <v>SOLVED</v>
      </c>
      <c r="N2061" s="261"/>
      <c r="O2061" s="260" t="str">
        <f>Table2[[#This Row],[K&amp;N REF ]]&amp;Table2[[#This Row],[Issue type ]]</f>
        <v>5017076994NO LABELS</v>
      </c>
      <c r="P2061" s="260">
        <f>YEAR(Table2[[#This Row],[Date ]])</f>
        <v>2025</v>
      </c>
      <c r="Q2061" s="260" t="str">
        <f>VLOOKUP(MONTH(Table2[[#This Row],[Date ]]),Months,2,0)</f>
        <v>August</v>
      </c>
      <c r="R2061" s="288" t="b">
        <f>COUNTIFS(Table2[Unique],Table2[[#This Row],[Unique]])&gt;1</f>
        <v>0</v>
      </c>
      <c r="S2061" s="288">
        <f>IF(Table2[[#This Row],[Status ]]="Solved",1,0)</f>
        <v>1</v>
      </c>
      <c r="T2061" s="288">
        <f>IF(Table2[[#This Row],[Status ]]="ongoing",1,0)</f>
        <v>0</v>
      </c>
    </row>
    <row r="2062" spans="1:20" x14ac:dyDescent="0.25">
      <c r="A2062" s="263">
        <v>5017084891</v>
      </c>
      <c r="B2062" s="287" t="str">
        <f>_xlfn.XLOOKUP(Table2[[#This Row],[K&amp;N REF ]],CAT_Details[Tracking Number],CAT_Details[S Ref],,0)</f>
        <v>20250821-S-70358</v>
      </c>
      <c r="C2062" s="273">
        <f>_xlfn.XLOOKUP(Table2[[#This Row],[K&amp;N REF ]],CAT_Details[Tracking Number],CAT_Details[TO Ref],,0)</f>
        <v>20250821786366</v>
      </c>
      <c r="D2062" s="273" t="str">
        <f>_xlfn.XLOOKUP(Table2[[#This Row],[K&amp;N REF ]],CAT_Details[Tracking Number],CAT_Details[Pickup Customer Name],,0)</f>
        <v>Borg Warner Cooling Systems Gmbh</v>
      </c>
      <c r="E2062" s="274" t="str">
        <f>_xlfn.XLOOKUP(Table2[[#This Row],[K&amp;N REF ]],CAT_Details[Tracking Number],CAT_Details[Delivery Country Code],,0)</f>
        <v>GB</v>
      </c>
      <c r="F2062" s="274" t="str">
        <f>_xlfn.XLOOKUP(Table2[[#This Row],[TO Ref]],CAT_Details[TO Ref],CAT_Details[Loc],,0)</f>
        <v>MZ02</v>
      </c>
      <c r="G2062" s="260" t="s">
        <v>34</v>
      </c>
      <c r="H2062" s="260" t="s">
        <v>25</v>
      </c>
      <c r="I2062" s="281">
        <v>45896</v>
      </c>
      <c r="J2062" s="260" t="s">
        <v>26</v>
      </c>
      <c r="K2062" s="260" t="s">
        <v>32</v>
      </c>
      <c r="L2062" s="281">
        <v>45896</v>
      </c>
      <c r="M2062" s="260" t="str">
        <f>IF(Table2[[#This Row],[Resolve Date]]="","ONGOING","SOLVED")</f>
        <v>SOLVED</v>
      </c>
      <c r="N2062" s="261"/>
      <c r="O2062" s="260" t="str">
        <f>Table2[[#This Row],[K&amp;N REF ]]&amp;Table2[[#This Row],[Issue type ]]</f>
        <v xml:space="preserve">5017084891DAMAGE </v>
      </c>
      <c r="P2062" s="260">
        <f>YEAR(Table2[[#This Row],[Date ]])</f>
        <v>2025</v>
      </c>
      <c r="Q2062" s="260" t="str">
        <f>VLOOKUP(MONTH(Table2[[#This Row],[Date ]]),Months,2,0)</f>
        <v>August</v>
      </c>
      <c r="R2062" s="288" t="b">
        <f>COUNTIFS(Table2[Unique],Table2[[#This Row],[Unique]])&gt;1</f>
        <v>0</v>
      </c>
      <c r="S2062" s="288">
        <f>IF(Table2[[#This Row],[Status ]]="Solved",1,0)</f>
        <v>1</v>
      </c>
      <c r="T2062" s="288">
        <f>IF(Table2[[#This Row],[Status ]]="ongoing",1,0)</f>
        <v>0</v>
      </c>
    </row>
    <row r="2063" spans="1:20" x14ac:dyDescent="0.25">
      <c r="A2063" s="263">
        <v>5017085069</v>
      </c>
      <c r="B2063" s="287" t="str">
        <f>_xlfn.XLOOKUP(Table2[[#This Row],[K&amp;N REF ]],CAT_Details[Tracking Number],CAT_Details[S Ref],,0)</f>
        <v>20250821-S-70387</v>
      </c>
      <c r="C2063" s="273">
        <f>_xlfn.XLOOKUP(Table2[[#This Row],[K&amp;N REF ]],CAT_Details[Tracking Number],CAT_Details[TO Ref],,0)</f>
        <v>20250820785361</v>
      </c>
      <c r="D2063" s="273" t="str">
        <f>_xlfn.XLOOKUP(Table2[[#This Row],[K&amp;N REF ]],CAT_Details[Tracking Number],CAT_Details[Pickup Customer Name],,0)</f>
        <v>Hydac Fluidtechnik</v>
      </c>
      <c r="E2063" s="274" t="str">
        <f>_xlfn.XLOOKUP(Table2[[#This Row],[K&amp;N REF ]],CAT_Details[Tracking Number],CAT_Details[Delivery Country Code],,0)</f>
        <v>GB</v>
      </c>
      <c r="F2063" s="274">
        <f>_xlfn.XLOOKUP(Table2[[#This Row],[TO Ref]],CAT_Details[TO Ref],CAT_Details[Loc],,0)</f>
        <v>3402</v>
      </c>
      <c r="G2063" s="260" t="s">
        <v>34</v>
      </c>
      <c r="H2063" s="260" t="s">
        <v>179</v>
      </c>
      <c r="I2063" s="281">
        <v>45896</v>
      </c>
      <c r="J2063" s="260" t="s">
        <v>26</v>
      </c>
      <c r="K2063" s="260" t="s">
        <v>32</v>
      </c>
      <c r="L2063" s="281">
        <v>45896</v>
      </c>
      <c r="M2063" s="260" t="str">
        <f>IF(Table2[[#This Row],[Resolve Date]]="","ONGOING","SOLVED")</f>
        <v>SOLVED</v>
      </c>
      <c r="N2063" s="261"/>
      <c r="O2063" s="260" t="str">
        <f>Table2[[#This Row],[K&amp;N REF ]]&amp;Table2[[#This Row],[Issue type ]]</f>
        <v xml:space="preserve">5017085069NOT SCANNABLE </v>
      </c>
      <c r="P2063" s="260">
        <f>YEAR(Table2[[#This Row],[Date ]])</f>
        <v>2025</v>
      </c>
      <c r="Q2063" s="260" t="str">
        <f>VLOOKUP(MONTH(Table2[[#This Row],[Date ]]),Months,2,0)</f>
        <v>August</v>
      </c>
      <c r="R2063" s="288" t="b">
        <f>COUNTIFS(Table2[Unique],Table2[[#This Row],[Unique]])&gt;1</f>
        <v>0</v>
      </c>
      <c r="S2063" s="288">
        <f>IF(Table2[[#This Row],[Status ]]="Solved",1,0)</f>
        <v>1</v>
      </c>
      <c r="T2063" s="288">
        <f>IF(Table2[[#This Row],[Status ]]="ongoing",1,0)</f>
        <v>0</v>
      </c>
    </row>
    <row r="2064" spans="1:20" x14ac:dyDescent="0.25">
      <c r="A2064" s="263">
        <v>5017072189</v>
      </c>
      <c r="B2064" s="287" t="str">
        <f>_xlfn.XLOOKUP(Table2[[#This Row],[K&amp;N REF ]],CAT_Details[Tracking Number],CAT_Details[S Ref],,0)</f>
        <v>20250820-S-70284</v>
      </c>
      <c r="C2064" s="273">
        <f>_xlfn.XLOOKUP(Table2[[#This Row],[K&amp;N REF ]],CAT_Details[Tracking Number],CAT_Details[TO Ref],,0)</f>
        <v>20250813781478</v>
      </c>
      <c r="D2064" s="273" t="str">
        <f>_xlfn.XLOOKUP(Table2[[#This Row],[K&amp;N REF ]],CAT_Details[Tracking Number],CAT_Details[Pickup Customer Name],,0)</f>
        <v>HUSCO INTERNATIONAL LTD</v>
      </c>
      <c r="E2064" s="274" t="str">
        <f>_xlfn.XLOOKUP(Table2[[#This Row],[K&amp;N REF ]],CAT_Details[Tracking Number],CAT_Details[Delivery Country Code],,0)</f>
        <v>FR</v>
      </c>
      <c r="F2064" s="274">
        <f>_xlfn.XLOOKUP(Table2[[#This Row],[TO Ref]],CAT_Details[TO Ref],CAT_Details[Loc],,0)</f>
        <v>3705</v>
      </c>
      <c r="G2064" s="260" t="s">
        <v>199</v>
      </c>
      <c r="H2064" s="260" t="s">
        <v>35</v>
      </c>
      <c r="I2064" s="281">
        <v>45896</v>
      </c>
      <c r="J2064" s="260" t="s">
        <v>26</v>
      </c>
      <c r="K2064" s="260" t="s">
        <v>32</v>
      </c>
      <c r="L2064" s="281">
        <v>45896</v>
      </c>
      <c r="M2064" s="260" t="str">
        <f>IF(Table2[[#This Row],[Resolve Date]]="","ONGOING","SOLVED")</f>
        <v>SOLVED</v>
      </c>
      <c r="N2064" s="261"/>
      <c r="O2064" s="260" t="str">
        <f>Table2[[#This Row],[K&amp;N REF ]]&amp;Table2[[#This Row],[Issue type ]]</f>
        <v>5017072189NO LABELS</v>
      </c>
      <c r="P2064" s="260">
        <f>YEAR(Table2[[#This Row],[Date ]])</f>
        <v>2025</v>
      </c>
      <c r="Q2064" s="260" t="str">
        <f>VLOOKUP(MONTH(Table2[[#This Row],[Date ]]),Months,2,0)</f>
        <v>August</v>
      </c>
      <c r="R2064" s="288" t="b">
        <f>COUNTIFS(Table2[Unique],Table2[[#This Row],[Unique]])&gt;1</f>
        <v>0</v>
      </c>
      <c r="S2064" s="288">
        <f>IF(Table2[[#This Row],[Status ]]="Solved",1,0)</f>
        <v>1</v>
      </c>
      <c r="T2064" s="288">
        <f>IF(Table2[[#This Row],[Status ]]="ongoing",1,0)</f>
        <v>0</v>
      </c>
    </row>
    <row r="2065" spans="1:20" x14ac:dyDescent="0.25">
      <c r="A2065" s="263">
        <v>5017085050</v>
      </c>
      <c r="B2065" s="287" t="str">
        <f>_xlfn.XLOOKUP(Table2[[#This Row],[K&amp;N REF ]],CAT_Details[Tracking Number],CAT_Details[S Ref],,0)</f>
        <v>20250821-S-70699</v>
      </c>
      <c r="C2065" s="273">
        <f>_xlfn.XLOOKUP(Table2[[#This Row],[K&amp;N REF ]],CAT_Details[Tracking Number],CAT_Details[TO Ref],,0)</f>
        <v>20250821786293</v>
      </c>
      <c r="D2065" s="273" t="str">
        <f>_xlfn.XLOOKUP(Table2[[#This Row],[K&amp;N REF ]],CAT_Details[Tracking Number],CAT_Details[Pickup Customer Name],,0)</f>
        <v>LASEK spol. s r.o.</v>
      </c>
      <c r="E2065" s="274" t="str">
        <f>_xlfn.XLOOKUP(Table2[[#This Row],[K&amp;N REF ]],CAT_Details[Tracking Number],CAT_Details[Delivery Country Code],,0)</f>
        <v>GB</v>
      </c>
      <c r="F2065" s="274" t="str">
        <f>_xlfn.XLOOKUP(Table2[[#This Row],[TO Ref]],CAT_Details[TO Ref],CAT_Details[Loc],,0)</f>
        <v>DX01-L5</v>
      </c>
      <c r="G2065" s="260" t="s">
        <v>38</v>
      </c>
      <c r="H2065" s="260" t="s">
        <v>31</v>
      </c>
      <c r="I2065" s="281">
        <v>45896</v>
      </c>
      <c r="J2065" s="260" t="s">
        <v>26</v>
      </c>
      <c r="K2065" s="260" t="s">
        <v>32</v>
      </c>
      <c r="L2065" s="281">
        <v>45896</v>
      </c>
      <c r="M2065" s="260" t="str">
        <f>IF(Table2[[#This Row],[Resolve Date]]="","ONGOING","SOLVED")</f>
        <v>SOLVED</v>
      </c>
      <c r="N2065" s="261"/>
      <c r="O2065" s="260" t="str">
        <f>Table2[[#This Row],[K&amp;N REF ]]&amp;Table2[[#This Row],[Issue type ]]</f>
        <v>5017085050MISSING LABELS ON SOME UNITS</v>
      </c>
      <c r="P2065" s="260">
        <f>YEAR(Table2[[#This Row],[Date ]])</f>
        <v>2025</v>
      </c>
      <c r="Q2065" s="260" t="str">
        <f>VLOOKUP(MONTH(Table2[[#This Row],[Date ]]),Months,2,0)</f>
        <v>August</v>
      </c>
      <c r="R2065" s="288" t="b">
        <f>COUNTIFS(Table2[Unique],Table2[[#This Row],[Unique]])&gt;1</f>
        <v>0</v>
      </c>
      <c r="S2065" s="288">
        <f>IF(Table2[[#This Row],[Status ]]="Solved",1,0)</f>
        <v>1</v>
      </c>
      <c r="T2065" s="288">
        <f>IF(Table2[[#This Row],[Status ]]="ongoing",1,0)</f>
        <v>0</v>
      </c>
    </row>
    <row r="2066" spans="1:20" x14ac:dyDescent="0.25">
      <c r="A2066" s="263">
        <v>5017034376</v>
      </c>
      <c r="B2066" s="287" t="str">
        <f>_xlfn.XLOOKUP(Table2[[#This Row],[K&amp;N REF ]],CAT_Details[Tracking Number],CAT_Details[S Ref],,0)</f>
        <v>20250814-S-70393</v>
      </c>
      <c r="C2066" s="273">
        <f>_xlfn.XLOOKUP(Table2[[#This Row],[K&amp;N REF ]],CAT_Details[Tracking Number],CAT_Details[TO Ref],,0)</f>
        <v>20250814781818</v>
      </c>
      <c r="D2066" s="273" t="str">
        <f>_xlfn.XLOOKUP(Table2[[#This Row],[K&amp;N REF ]],CAT_Details[Tracking Number],CAT_Details[Pickup Customer Name],,0)</f>
        <v>DANFOSS A/S</v>
      </c>
      <c r="E2066" s="274" t="str">
        <f>_xlfn.XLOOKUP(Table2[[#This Row],[K&amp;N REF ]],CAT_Details[Tracking Number],CAT_Details[Delivery Country Code],,0)</f>
        <v>GB</v>
      </c>
      <c r="F2066" s="274">
        <f>_xlfn.XLOOKUP(Table2[[#This Row],[TO Ref]],CAT_Details[TO Ref],CAT_Details[Loc],,0)</f>
        <v>3402</v>
      </c>
      <c r="G2066" s="260" t="s">
        <v>44</v>
      </c>
      <c r="H2066" s="260" t="s">
        <v>35</v>
      </c>
      <c r="I2066" s="281">
        <v>45896</v>
      </c>
      <c r="J2066" s="260" t="s">
        <v>26</v>
      </c>
      <c r="K2066" s="260" t="s">
        <v>32</v>
      </c>
      <c r="L2066" s="281">
        <v>45896</v>
      </c>
      <c r="M2066" s="260" t="str">
        <f>IF(Table2[[#This Row],[Resolve Date]]="","ONGOING","SOLVED")</f>
        <v>SOLVED</v>
      </c>
      <c r="N2066" s="261"/>
      <c r="O2066" s="260" t="str">
        <f>Table2[[#This Row],[K&amp;N REF ]]&amp;Table2[[#This Row],[Issue type ]]</f>
        <v>5017034376NO LABELS</v>
      </c>
      <c r="P2066" s="260">
        <f>YEAR(Table2[[#This Row],[Date ]])</f>
        <v>2025</v>
      </c>
      <c r="Q2066" s="260" t="str">
        <f>VLOOKUP(MONTH(Table2[[#This Row],[Date ]]),Months,2,0)</f>
        <v>August</v>
      </c>
      <c r="R2066" s="288" t="b">
        <f>COUNTIFS(Table2[Unique],Table2[[#This Row],[Unique]])&gt;1</f>
        <v>0</v>
      </c>
      <c r="S2066" s="288">
        <f>IF(Table2[[#This Row],[Status ]]="Solved",1,0)</f>
        <v>1</v>
      </c>
      <c r="T2066" s="288">
        <f>IF(Table2[[#This Row],[Status ]]="ongoing",1,0)</f>
        <v>0</v>
      </c>
    </row>
    <row r="2067" spans="1:20" x14ac:dyDescent="0.25">
      <c r="A2067" s="263">
        <v>5017072465</v>
      </c>
      <c r="B2067" s="287" t="str">
        <f>_xlfn.XLOOKUP(Table2[[#This Row],[K&amp;N REF ]],CAT_Details[Tracking Number],CAT_Details[S Ref],,0)</f>
        <v>20250820-S-70002</v>
      </c>
      <c r="C2067" s="273">
        <f>_xlfn.XLOOKUP(Table2[[#This Row],[K&amp;N REF ]],CAT_Details[Tracking Number],CAT_Details[TO Ref],,0)</f>
        <v>20250819784095</v>
      </c>
      <c r="D2067" s="273" t="str">
        <f>_xlfn.XLOOKUP(Table2[[#This Row],[K&amp;N REF ]],CAT_Details[Tracking Number],CAT_Details[Pickup Customer Name],,0)</f>
        <v>ARTHUR WELTER TRANSPORT/IMPROEUROPE</v>
      </c>
      <c r="E2067" s="274" t="str">
        <f>_xlfn.XLOOKUP(Table2[[#This Row],[K&amp;N REF ]],CAT_Details[Tracking Number],CAT_Details[Delivery Country Code],,0)</f>
        <v>FR</v>
      </c>
      <c r="F2067" s="274">
        <f>_xlfn.XLOOKUP(Table2[[#This Row],[TO Ref]],CAT_Details[TO Ref],CAT_Details[Loc],,0)</f>
        <v>3705</v>
      </c>
      <c r="G2067" s="260" t="s">
        <v>221</v>
      </c>
      <c r="H2067" s="260" t="s">
        <v>35</v>
      </c>
      <c r="I2067" s="281">
        <v>45896</v>
      </c>
      <c r="J2067" s="260" t="s">
        <v>26</v>
      </c>
      <c r="K2067" s="260" t="s">
        <v>32</v>
      </c>
      <c r="L2067" s="281">
        <v>45896</v>
      </c>
      <c r="M2067" s="260" t="str">
        <f>IF(Table2[[#This Row],[Resolve Date]]="","ONGOING","SOLVED")</f>
        <v>SOLVED</v>
      </c>
      <c r="N2067" s="261"/>
      <c r="O2067" s="260" t="str">
        <f>Table2[[#This Row],[K&amp;N REF ]]&amp;Table2[[#This Row],[Issue type ]]</f>
        <v>5017072465NO LABELS</v>
      </c>
      <c r="P2067" s="260">
        <f>YEAR(Table2[[#This Row],[Date ]])</f>
        <v>2025</v>
      </c>
      <c r="Q2067" s="260" t="str">
        <f>VLOOKUP(MONTH(Table2[[#This Row],[Date ]]),Months,2,0)</f>
        <v>August</v>
      </c>
      <c r="R2067" s="288" t="b">
        <f>COUNTIFS(Table2[Unique],Table2[[#This Row],[Unique]])&gt;1</f>
        <v>0</v>
      </c>
      <c r="S2067" s="288">
        <f>IF(Table2[[#This Row],[Status ]]="Solved",1,0)</f>
        <v>1</v>
      </c>
      <c r="T2067" s="288">
        <f>IF(Table2[[#This Row],[Status ]]="ongoing",1,0)</f>
        <v>0</v>
      </c>
    </row>
    <row r="2068" spans="1:20" x14ac:dyDescent="0.25">
      <c r="A2068" s="263">
        <v>5017058950</v>
      </c>
      <c r="B2068" s="287" t="str">
        <f>_xlfn.XLOOKUP(Table2[[#This Row],[K&amp;N REF ]],CAT_Details[Tracking Number],CAT_Details[S Ref],,0)</f>
        <v>20250819-S-70605</v>
      </c>
      <c r="C2068" s="273">
        <f>_xlfn.XLOOKUP(Table2[[#This Row],[K&amp;N REF ]],CAT_Details[Tracking Number],CAT_Details[TO Ref],,0)</f>
        <v>20250818784029</v>
      </c>
      <c r="D2068" s="273" t="str">
        <f>_xlfn.XLOOKUP(Table2[[#This Row],[K&amp;N REF ]],CAT_Details[Tracking Number],CAT_Details[Pickup Customer Name],,0)</f>
        <v>Standard Motor Product Poland ( SMP Poland)</v>
      </c>
      <c r="E2068" s="274" t="str">
        <f>_xlfn.XLOOKUP(Table2[[#This Row],[K&amp;N REF ]],CAT_Details[Tracking Number],CAT_Details[Delivery Country Code],,0)</f>
        <v>GB</v>
      </c>
      <c r="F2068" s="274" t="str">
        <f>_xlfn.XLOOKUP(Table2[[#This Row],[TO Ref]],CAT_Details[TO Ref],CAT_Details[Loc],,0)</f>
        <v>DX01-L5</v>
      </c>
      <c r="G2068" s="260" t="s">
        <v>221</v>
      </c>
      <c r="H2068" s="260" t="s">
        <v>179</v>
      </c>
      <c r="I2068" s="281">
        <v>45896</v>
      </c>
      <c r="J2068" s="260" t="s">
        <v>26</v>
      </c>
      <c r="K2068" s="260" t="s">
        <v>32</v>
      </c>
      <c r="L2068" s="281">
        <v>45896</v>
      </c>
      <c r="M2068" s="260" t="str">
        <f>IF(Table2[[#This Row],[Resolve Date]]="","ONGOING","SOLVED")</f>
        <v>SOLVED</v>
      </c>
      <c r="N2068" s="261"/>
      <c r="O2068" s="260" t="str">
        <f>Table2[[#This Row],[K&amp;N REF ]]&amp;Table2[[#This Row],[Issue type ]]</f>
        <v xml:space="preserve">5017058950NOT SCANNABLE </v>
      </c>
      <c r="P2068" s="260">
        <f>YEAR(Table2[[#This Row],[Date ]])</f>
        <v>2025</v>
      </c>
      <c r="Q2068" s="260" t="str">
        <f>VLOOKUP(MONTH(Table2[[#This Row],[Date ]]),Months,2,0)</f>
        <v>August</v>
      </c>
      <c r="R2068" s="288" t="b">
        <f>COUNTIFS(Table2[Unique],Table2[[#This Row],[Unique]])&gt;1</f>
        <v>0</v>
      </c>
      <c r="S2068" s="288">
        <f>IF(Table2[[#This Row],[Status ]]="Solved",1,0)</f>
        <v>1</v>
      </c>
      <c r="T2068" s="288">
        <f>IF(Table2[[#This Row],[Status ]]="ongoing",1,0)</f>
        <v>0</v>
      </c>
    </row>
    <row r="2069" spans="1:20" x14ac:dyDescent="0.25">
      <c r="A2069" s="263">
        <v>5017072292</v>
      </c>
      <c r="B2069" s="287" t="str">
        <f>_xlfn.XLOOKUP(Table2[[#This Row],[K&amp;N REF ]],CAT_Details[Tracking Number],CAT_Details[S Ref],,0)</f>
        <v>20250820-S-70582</v>
      </c>
      <c r="C2069" s="273">
        <f>_xlfn.XLOOKUP(Table2[[#This Row],[K&amp;N REF ]],CAT_Details[Tracking Number],CAT_Details[TO Ref],,0)</f>
        <v>20250819784792</v>
      </c>
      <c r="D2069" s="273" t="str">
        <f>_xlfn.XLOOKUP(Table2[[#This Row],[K&amp;N REF ]],CAT_Details[Tracking Number],CAT_Details[Pickup Customer Name],,0)</f>
        <v>Woodward Poland Sp. z o.o.</v>
      </c>
      <c r="E2069" s="274" t="str">
        <f>_xlfn.XLOOKUP(Table2[[#This Row],[K&amp;N REF ]],CAT_Details[Tracking Number],CAT_Details[Delivery Country Code],,0)</f>
        <v>GB</v>
      </c>
      <c r="F2069" s="274" t="str">
        <f>_xlfn.XLOOKUP(Table2[[#This Row],[TO Ref]],CAT_Details[TO Ref],CAT_Details[Loc],,0)</f>
        <v>MZ02</v>
      </c>
      <c r="G2069" s="260" t="s">
        <v>221</v>
      </c>
      <c r="H2069" s="260" t="s">
        <v>49</v>
      </c>
      <c r="I2069" s="281">
        <v>45896</v>
      </c>
      <c r="J2069" s="260" t="s">
        <v>26</v>
      </c>
      <c r="K2069" s="260" t="s">
        <v>32</v>
      </c>
      <c r="L2069" s="281">
        <v>45896</v>
      </c>
      <c r="M2069" s="260" t="str">
        <f>IF(Table2[[#This Row],[Resolve Date]]="","ONGOING","SOLVED")</f>
        <v>SOLVED</v>
      </c>
      <c r="N2069" s="261"/>
      <c r="O2069" s="260" t="str">
        <f>Table2[[#This Row],[K&amp;N REF ]]&amp;Table2[[#This Row],[Issue type ]]</f>
        <v>5017072292XX LABELS</v>
      </c>
      <c r="P2069" s="260">
        <f>YEAR(Table2[[#This Row],[Date ]])</f>
        <v>2025</v>
      </c>
      <c r="Q2069" s="260" t="str">
        <f>VLOOKUP(MONTH(Table2[[#This Row],[Date ]]),Months,2,0)</f>
        <v>August</v>
      </c>
      <c r="R2069" s="288" t="b">
        <f>COUNTIFS(Table2[Unique],Table2[[#This Row],[Unique]])&gt;1</f>
        <v>0</v>
      </c>
      <c r="S2069" s="288">
        <f>IF(Table2[[#This Row],[Status ]]="Solved",1,0)</f>
        <v>1</v>
      </c>
      <c r="T2069" s="288">
        <f>IF(Table2[[#This Row],[Status ]]="ongoing",1,0)</f>
        <v>0</v>
      </c>
    </row>
    <row r="2070" spans="1:20" x14ac:dyDescent="0.25">
      <c r="A2070" s="263">
        <v>5017084879</v>
      </c>
      <c r="B2070" s="287" t="str">
        <f>_xlfn.XLOOKUP(Table2[[#This Row],[K&amp;N REF ]],CAT_Details[Tracking Number],CAT_Details[S Ref],,0)</f>
        <v>20250821-S-70354</v>
      </c>
      <c r="C2070" s="273">
        <f>_xlfn.XLOOKUP(Table2[[#This Row],[K&amp;N REF ]],CAT_Details[Tracking Number],CAT_Details[TO Ref],,0)</f>
        <v>20250819784455</v>
      </c>
      <c r="D2070" s="273" t="str">
        <f>_xlfn.XLOOKUP(Table2[[#This Row],[K&amp;N REF ]],CAT_Details[Tracking Number],CAT_Details[Pickup Customer Name],,0)</f>
        <v>HYDAC SERVICE GMBH</v>
      </c>
      <c r="E2070" s="274" t="str">
        <f>_xlfn.XLOOKUP(Table2[[#This Row],[K&amp;N REF ]],CAT_Details[Tracking Number],CAT_Details[Delivery Country Code],,0)</f>
        <v>GB</v>
      </c>
      <c r="F2070" s="274">
        <f>_xlfn.XLOOKUP(Table2[[#This Row],[TO Ref]],CAT_Details[TO Ref],CAT_Details[Loc],,0)</f>
        <v>3402</v>
      </c>
      <c r="G2070" s="260" t="s">
        <v>34</v>
      </c>
      <c r="H2070" s="260" t="s">
        <v>179</v>
      </c>
      <c r="I2070" s="281">
        <v>45897</v>
      </c>
      <c r="J2070" s="260" t="s">
        <v>26</v>
      </c>
      <c r="K2070" s="260" t="s">
        <v>32</v>
      </c>
      <c r="L2070" s="281">
        <v>45897</v>
      </c>
      <c r="M2070" s="260" t="str">
        <f>IF(Table2[[#This Row],[Resolve Date]]="","ONGOING","SOLVED")</f>
        <v>SOLVED</v>
      </c>
      <c r="N2070" s="261" t="s">
        <v>25326</v>
      </c>
      <c r="O2070" s="260" t="str">
        <f>Table2[[#This Row],[K&amp;N REF ]]&amp;Table2[[#This Row],[Issue type ]]</f>
        <v xml:space="preserve">5017084879NOT SCANNABLE </v>
      </c>
      <c r="P2070" s="260">
        <f>YEAR(Table2[[#This Row],[Date ]])</f>
        <v>2025</v>
      </c>
      <c r="Q2070" s="260" t="str">
        <f>VLOOKUP(MONTH(Table2[[#This Row],[Date ]]),Months,2,0)</f>
        <v>August</v>
      </c>
      <c r="R2070" s="288" t="b">
        <f>COUNTIFS(Table2[Unique],Table2[[#This Row],[Unique]])&gt;1</f>
        <v>0</v>
      </c>
      <c r="S2070" s="288">
        <f>IF(Table2[[#This Row],[Status ]]="Solved",1,0)</f>
        <v>1</v>
      </c>
      <c r="T2070" s="288">
        <f>IF(Table2[[#This Row],[Status ]]="ongoing",1,0)</f>
        <v>0</v>
      </c>
    </row>
    <row r="2071" spans="1:20" x14ac:dyDescent="0.25">
      <c r="A2071" s="263">
        <v>5017084878</v>
      </c>
      <c r="B2071" s="287" t="str">
        <f>_xlfn.XLOOKUP(Table2[[#This Row],[K&amp;N REF ]],CAT_Details[Tracking Number],CAT_Details[S Ref],,0)</f>
        <v>20250821-S-70354</v>
      </c>
      <c r="C2071" s="273">
        <f>_xlfn.XLOOKUP(Table2[[#This Row],[K&amp;N REF ]],CAT_Details[Tracking Number],CAT_Details[TO Ref],,0)</f>
        <v>20250821786355</v>
      </c>
      <c r="D2071" s="273" t="str">
        <f>_xlfn.XLOOKUP(Table2[[#This Row],[K&amp;N REF ]],CAT_Details[Tracking Number],CAT_Details[Pickup Customer Name],,0)</f>
        <v>HYDAC SERVICE GMBH</v>
      </c>
      <c r="E2071" s="274" t="str">
        <f>_xlfn.XLOOKUP(Table2[[#This Row],[K&amp;N REF ]],CAT_Details[Tracking Number],CAT_Details[Delivery Country Code],,0)</f>
        <v>GB</v>
      </c>
      <c r="F2071" s="274" t="str">
        <f>_xlfn.XLOOKUP(Table2[[#This Row],[TO Ref]],CAT_Details[TO Ref],CAT_Details[Loc],,0)</f>
        <v>U2-L5</v>
      </c>
      <c r="G2071" s="260" t="s">
        <v>34</v>
      </c>
      <c r="H2071" s="260" t="s">
        <v>35</v>
      </c>
      <c r="I2071" s="281">
        <v>45897</v>
      </c>
      <c r="J2071" s="260" t="s">
        <v>26</v>
      </c>
      <c r="K2071" s="260" t="s">
        <v>32</v>
      </c>
      <c r="L2071" s="281">
        <v>45897</v>
      </c>
      <c r="M2071" s="260" t="str">
        <f>IF(Table2[[#This Row],[Resolve Date]]="","ONGOING","SOLVED")</f>
        <v>SOLVED</v>
      </c>
      <c r="N2071" s="261" t="s">
        <v>25326</v>
      </c>
      <c r="O2071" s="260" t="str">
        <f>Table2[[#This Row],[K&amp;N REF ]]&amp;Table2[[#This Row],[Issue type ]]</f>
        <v>5017084878NO LABELS</v>
      </c>
      <c r="P2071" s="260">
        <f>YEAR(Table2[[#This Row],[Date ]])</f>
        <v>2025</v>
      </c>
      <c r="Q2071" s="260" t="str">
        <f>VLOOKUP(MONTH(Table2[[#This Row],[Date ]]),Months,2,0)</f>
        <v>August</v>
      </c>
      <c r="R2071" s="288" t="b">
        <f>COUNTIFS(Table2[Unique],Table2[[#This Row],[Unique]])&gt;1</f>
        <v>0</v>
      </c>
      <c r="S2071" s="288">
        <f>IF(Table2[[#This Row],[Status ]]="Solved",1,0)</f>
        <v>1</v>
      </c>
      <c r="T2071" s="288">
        <f>IF(Table2[[#This Row],[Status ]]="ongoing",1,0)</f>
        <v>0</v>
      </c>
    </row>
    <row r="2072" spans="1:20" x14ac:dyDescent="0.25">
      <c r="A2072" s="263">
        <v>5017099343</v>
      </c>
      <c r="B2072" s="287" t="str">
        <f>_xlfn.XLOOKUP(Table2[[#This Row],[K&amp;N REF ]],CAT_Details[Tracking Number],CAT_Details[S Ref],,0)</f>
        <v>20250821-S-70332</v>
      </c>
      <c r="C2072" s="273">
        <f>_xlfn.XLOOKUP(Table2[[#This Row],[K&amp;N REF ]],CAT_Details[Tracking Number],CAT_Details[TO Ref],,0)</f>
        <v>20250821786288</v>
      </c>
      <c r="D2072" s="273" t="str">
        <f>_xlfn.XLOOKUP(Table2[[#This Row],[K&amp;N REF ]],CAT_Details[Tracking Number],CAT_Details[Pickup Customer Name],,0)</f>
        <v>Concentric Hof GmbH</v>
      </c>
      <c r="E2072" s="274" t="str">
        <f>_xlfn.XLOOKUP(Table2[[#This Row],[K&amp;N REF ]],CAT_Details[Tracking Number],CAT_Details[Delivery Country Code],,0)</f>
        <v>GB</v>
      </c>
      <c r="F2072" s="274" t="str">
        <f>_xlfn.XLOOKUP(Table2[[#This Row],[TO Ref]],CAT_Details[TO Ref],CAT_Details[Loc],,0)</f>
        <v>U2-L5</v>
      </c>
      <c r="G2072" s="260" t="s">
        <v>34</v>
      </c>
      <c r="H2072" s="260" t="s">
        <v>179</v>
      </c>
      <c r="I2072" s="281">
        <v>45897</v>
      </c>
      <c r="J2072" s="260" t="s">
        <v>26</v>
      </c>
      <c r="K2072" s="260" t="s">
        <v>32</v>
      </c>
      <c r="L2072" s="281">
        <v>45897</v>
      </c>
      <c r="M2072" s="260" t="str">
        <f>IF(Table2[[#This Row],[Resolve Date]]="","ONGOING","SOLVED")</f>
        <v>SOLVED</v>
      </c>
      <c r="N2072" s="261"/>
      <c r="O2072" s="260" t="str">
        <f>Table2[[#This Row],[K&amp;N REF ]]&amp;Table2[[#This Row],[Issue type ]]</f>
        <v xml:space="preserve">5017099343NOT SCANNABLE </v>
      </c>
      <c r="P2072" s="260">
        <f>YEAR(Table2[[#This Row],[Date ]])</f>
        <v>2025</v>
      </c>
      <c r="Q2072" s="260" t="str">
        <f>VLOOKUP(MONTH(Table2[[#This Row],[Date ]]),Months,2,0)</f>
        <v>August</v>
      </c>
      <c r="R2072" s="288" t="b">
        <f>COUNTIFS(Table2[Unique],Table2[[#This Row],[Unique]])&gt;1</f>
        <v>0</v>
      </c>
      <c r="S2072" s="288">
        <f>IF(Table2[[#This Row],[Status ]]="Solved",1,0)</f>
        <v>1</v>
      </c>
      <c r="T2072" s="288">
        <f>IF(Table2[[#This Row],[Status ]]="ongoing",1,0)</f>
        <v>0</v>
      </c>
    </row>
    <row r="2073" spans="1:20" x14ac:dyDescent="0.25">
      <c r="A2073" s="263">
        <v>5017099740</v>
      </c>
      <c r="B2073" s="287" t="str">
        <f>_xlfn.XLOOKUP(Table2[[#This Row],[K&amp;N REF ]],CAT_Details[Tracking Number],CAT_Details[S Ref],,0)</f>
        <v>20250822-S-70175</v>
      </c>
      <c r="C2073" s="273">
        <f>_xlfn.XLOOKUP(Table2[[#This Row],[K&amp;N REF ]],CAT_Details[Tracking Number],CAT_Details[TO Ref],,0)</f>
        <v>20250822787395</v>
      </c>
      <c r="D2073" s="273" t="str">
        <f>_xlfn.XLOOKUP(Table2[[#This Row],[K&amp;N REF ]],CAT_Details[Tracking Number],CAT_Details[Pickup Customer Name],,0)</f>
        <v>Grammer Technical Components GmbH</v>
      </c>
      <c r="E2073" s="274" t="str">
        <f>_xlfn.XLOOKUP(Table2[[#This Row],[K&amp;N REF ]],CAT_Details[Tracking Number],CAT_Details[Delivery Country Code],,0)</f>
        <v>GB</v>
      </c>
      <c r="F2073" s="274" t="str">
        <f>_xlfn.XLOOKUP(Table2[[#This Row],[TO Ref]],CAT_Details[TO Ref],CAT_Details[Loc],,0)</f>
        <v>U2-L5</v>
      </c>
      <c r="G2073" s="260" t="s">
        <v>34</v>
      </c>
      <c r="H2073" s="260" t="s">
        <v>35</v>
      </c>
      <c r="I2073" s="281">
        <v>45897</v>
      </c>
      <c r="J2073" s="260" t="s">
        <v>26</v>
      </c>
      <c r="K2073" s="260" t="s">
        <v>32</v>
      </c>
      <c r="L2073" s="281">
        <v>45897</v>
      </c>
      <c r="M2073" s="260" t="str">
        <f>IF(Table2[[#This Row],[Resolve Date]]="","ONGOING","SOLVED")</f>
        <v>SOLVED</v>
      </c>
      <c r="N2073" s="261"/>
      <c r="O2073" s="260" t="str">
        <f>Table2[[#This Row],[K&amp;N REF ]]&amp;Table2[[#This Row],[Issue type ]]</f>
        <v>5017099740NO LABELS</v>
      </c>
      <c r="P2073" s="260">
        <f>YEAR(Table2[[#This Row],[Date ]])</f>
        <v>2025</v>
      </c>
      <c r="Q2073" s="260" t="str">
        <f>VLOOKUP(MONTH(Table2[[#This Row],[Date ]]),Months,2,0)</f>
        <v>August</v>
      </c>
      <c r="R2073" s="288" t="b">
        <f>COUNTIFS(Table2[Unique],Table2[[#This Row],[Unique]])&gt;1</f>
        <v>0</v>
      </c>
      <c r="S2073" s="288">
        <f>IF(Table2[[#This Row],[Status ]]="Solved",1,0)</f>
        <v>1</v>
      </c>
      <c r="T2073" s="288">
        <f>IF(Table2[[#This Row],[Status ]]="ongoing",1,0)</f>
        <v>0</v>
      </c>
    </row>
    <row r="2074" spans="1:20" x14ac:dyDescent="0.25">
      <c r="A2074" s="263">
        <v>5017099912</v>
      </c>
      <c r="B2074" s="287" t="str">
        <f>_xlfn.XLOOKUP(Table2[[#This Row],[K&amp;N REF ]],CAT_Details[Tracking Number],CAT_Details[S Ref],,0)</f>
        <v>20250822-S-70242</v>
      </c>
      <c r="C2074" s="273">
        <f>_xlfn.XLOOKUP(Table2[[#This Row],[K&amp;N REF ]],CAT_Details[Tracking Number],CAT_Details[TO Ref],,0)</f>
        <v>20250821786769</v>
      </c>
      <c r="D2074" s="273" t="str">
        <f>_xlfn.XLOOKUP(Table2[[#This Row],[K&amp;N REF ]],CAT_Details[Tracking Number],CAT_Details[Pickup Customer Name],,0)</f>
        <v>Isselburg Guß- und Bearbeitung Gmbh</v>
      </c>
      <c r="E2074" s="274" t="str">
        <f>_xlfn.XLOOKUP(Table2[[#This Row],[K&amp;N REF ]],CAT_Details[Tracking Number],CAT_Details[Delivery Country Code],,0)</f>
        <v>GB</v>
      </c>
      <c r="F2074" s="274" t="str">
        <f>_xlfn.XLOOKUP(Table2[[#This Row],[TO Ref]],CAT_Details[TO Ref],CAT_Details[Loc],,0)</f>
        <v>MZ02</v>
      </c>
      <c r="G2074" s="260" t="s">
        <v>34</v>
      </c>
      <c r="H2074" s="260" t="s">
        <v>35</v>
      </c>
      <c r="I2074" s="281">
        <v>45897</v>
      </c>
      <c r="J2074" s="260" t="s">
        <v>26</v>
      </c>
      <c r="K2074" s="260" t="s">
        <v>32</v>
      </c>
      <c r="L2074" s="281">
        <v>45897</v>
      </c>
      <c r="M2074" s="260" t="str">
        <f>IF(Table2[[#This Row],[Resolve Date]]="","ONGOING","SOLVED")</f>
        <v>SOLVED</v>
      </c>
      <c r="N2074" s="261"/>
      <c r="O2074" s="260" t="str">
        <f>Table2[[#This Row],[K&amp;N REF ]]&amp;Table2[[#This Row],[Issue type ]]</f>
        <v>5017099912NO LABELS</v>
      </c>
      <c r="P2074" s="260">
        <f>YEAR(Table2[[#This Row],[Date ]])</f>
        <v>2025</v>
      </c>
      <c r="Q2074" s="260" t="str">
        <f>VLOOKUP(MONTH(Table2[[#This Row],[Date ]]),Months,2,0)</f>
        <v>August</v>
      </c>
      <c r="R2074" s="288" t="b">
        <f>COUNTIFS(Table2[Unique],Table2[[#This Row],[Unique]])&gt;1</f>
        <v>0</v>
      </c>
      <c r="S2074" s="288">
        <f>IF(Table2[[#This Row],[Status ]]="Solved",1,0)</f>
        <v>1</v>
      </c>
      <c r="T2074" s="288">
        <f>IF(Table2[[#This Row],[Status ]]="ongoing",1,0)</f>
        <v>0</v>
      </c>
    </row>
    <row r="2075" spans="1:20" x14ac:dyDescent="0.25">
      <c r="A2075" s="263">
        <v>5017114532</v>
      </c>
      <c r="B2075" s="287" t="str">
        <f>_xlfn.XLOOKUP(Table2[[#This Row],[K&amp;N REF ]],CAT_Details[Tracking Number],CAT_Details[S Ref],,0)</f>
        <v>20250822-S-70210</v>
      </c>
      <c r="C2075" s="273">
        <f>_xlfn.XLOOKUP(Table2[[#This Row],[K&amp;N REF ]],CAT_Details[Tracking Number],CAT_Details[TO Ref],,0)</f>
        <v>20250821786538</v>
      </c>
      <c r="D2075" s="273" t="str">
        <f>_xlfn.XLOOKUP(Table2[[#This Row],[K&amp;N REF ]],CAT_Details[Tracking Number],CAT_Details[Pickup Customer Name],,0)</f>
        <v>PEKAGO KUNSTSTOFFEN B.V.</v>
      </c>
      <c r="E2075" s="274" t="str">
        <f>_xlfn.XLOOKUP(Table2[[#This Row],[K&amp;N REF ]],CAT_Details[Tracking Number],CAT_Details[Delivery Country Code],,0)</f>
        <v>GB</v>
      </c>
      <c r="F2075" s="274" t="str">
        <f>_xlfn.XLOOKUP(Table2[[#This Row],[TO Ref]],CAT_Details[TO Ref],CAT_Details[Loc],,0)</f>
        <v>U2-L5</v>
      </c>
      <c r="G2075" s="260" t="s">
        <v>24</v>
      </c>
      <c r="H2075" s="260" t="s">
        <v>179</v>
      </c>
      <c r="I2075" s="281">
        <v>45897</v>
      </c>
      <c r="J2075" s="260" t="s">
        <v>26</v>
      </c>
      <c r="K2075" s="260" t="s">
        <v>32</v>
      </c>
      <c r="L2075" s="281">
        <v>45897</v>
      </c>
      <c r="M2075" s="260" t="str">
        <f>IF(Table2[[#This Row],[Resolve Date]]="","ONGOING","SOLVED")</f>
        <v>SOLVED</v>
      </c>
      <c r="N2075" s="261"/>
      <c r="O2075" s="260" t="str">
        <f>Table2[[#This Row],[K&amp;N REF ]]&amp;Table2[[#This Row],[Issue type ]]</f>
        <v xml:space="preserve">5017114532NOT SCANNABLE </v>
      </c>
      <c r="P2075" s="260">
        <f>YEAR(Table2[[#This Row],[Date ]])</f>
        <v>2025</v>
      </c>
      <c r="Q2075" s="260" t="str">
        <f>VLOOKUP(MONTH(Table2[[#This Row],[Date ]]),Months,2,0)</f>
        <v>August</v>
      </c>
      <c r="R2075" s="288" t="b">
        <f>COUNTIFS(Table2[Unique],Table2[[#This Row],[Unique]])&gt;1</f>
        <v>0</v>
      </c>
      <c r="S2075" s="288">
        <f>IF(Table2[[#This Row],[Status ]]="Solved",1,0)</f>
        <v>1</v>
      </c>
      <c r="T2075" s="288">
        <f>IF(Table2[[#This Row],[Status ]]="ongoing",1,0)</f>
        <v>0</v>
      </c>
    </row>
    <row r="2076" spans="1:20" x14ac:dyDescent="0.25">
      <c r="A2076" s="263">
        <v>5017114536</v>
      </c>
      <c r="B2076" s="287" t="str">
        <f>_xlfn.XLOOKUP(Table2[[#This Row],[K&amp;N REF ]],CAT_Details[Tracking Number],CAT_Details[S Ref],,0)</f>
        <v>20250825-S-70517</v>
      </c>
      <c r="C2076" s="273">
        <f>_xlfn.XLOOKUP(Table2[[#This Row],[K&amp;N REF ]],CAT_Details[Tracking Number],CAT_Details[TO Ref],,0)</f>
        <v>20250825788143</v>
      </c>
      <c r="D2076" s="273" t="str">
        <f>_xlfn.XLOOKUP(Table2[[#This Row],[K&amp;N REF ]],CAT_Details[Tracking Number],CAT_Details[Pickup Customer Name],,0)</f>
        <v>Donaldson Ed</v>
      </c>
      <c r="E2076" s="274" t="str">
        <f>_xlfn.XLOOKUP(Table2[[#This Row],[K&amp;N REF ]],CAT_Details[Tracking Number],CAT_Details[Delivery Country Code],,0)</f>
        <v>GB</v>
      </c>
      <c r="F2076" s="274" t="str">
        <f>_xlfn.XLOOKUP(Table2[[#This Row],[TO Ref]],CAT_Details[TO Ref],CAT_Details[Loc],,0)</f>
        <v>U2-L5</v>
      </c>
      <c r="G2076" s="260" t="s">
        <v>36</v>
      </c>
      <c r="H2076" s="260" t="s">
        <v>179</v>
      </c>
      <c r="I2076" s="281">
        <v>45897</v>
      </c>
      <c r="J2076" s="260" t="s">
        <v>26</v>
      </c>
      <c r="K2076" s="260" t="s">
        <v>32</v>
      </c>
      <c r="L2076" s="281">
        <v>45897</v>
      </c>
      <c r="M2076" s="260" t="str">
        <f>IF(Table2[[#This Row],[Resolve Date]]="","ONGOING","SOLVED")</f>
        <v>SOLVED</v>
      </c>
      <c r="N2076" s="261"/>
      <c r="O2076" s="260" t="str">
        <f>Table2[[#This Row],[K&amp;N REF ]]&amp;Table2[[#This Row],[Issue type ]]</f>
        <v xml:space="preserve">5017114536NOT SCANNABLE </v>
      </c>
      <c r="P2076" s="260">
        <f>YEAR(Table2[[#This Row],[Date ]])</f>
        <v>2025</v>
      </c>
      <c r="Q2076" s="260" t="str">
        <f>VLOOKUP(MONTH(Table2[[#This Row],[Date ]]),Months,2,0)</f>
        <v>August</v>
      </c>
      <c r="R2076" s="288" t="b">
        <f>COUNTIFS(Table2[Unique],Table2[[#This Row],[Unique]])&gt;1</f>
        <v>0</v>
      </c>
      <c r="S2076" s="288">
        <f>IF(Table2[[#This Row],[Status ]]="Solved",1,0)</f>
        <v>1</v>
      </c>
      <c r="T2076" s="288">
        <f>IF(Table2[[#This Row],[Status ]]="ongoing",1,0)</f>
        <v>0</v>
      </c>
    </row>
    <row r="2077" spans="1:20" x14ac:dyDescent="0.25">
      <c r="A2077" s="263">
        <v>5017114528</v>
      </c>
      <c r="B2077" s="287" t="str">
        <f>_xlfn.XLOOKUP(Table2[[#This Row],[K&amp;N REF ]],CAT_Details[Tracking Number],CAT_Details[S Ref],,0)</f>
        <v>20250825-S-70516</v>
      </c>
      <c r="C2077" s="273">
        <f>_xlfn.XLOOKUP(Table2[[#This Row],[K&amp;N REF ]],CAT_Details[Tracking Number],CAT_Details[TO Ref],,0)</f>
        <v>20250825788521</v>
      </c>
      <c r="D2077" s="273" t="str">
        <f>_xlfn.XLOOKUP(Table2[[#This Row],[K&amp;N REF ]],CAT_Details[Tracking Number],CAT_Details[Pickup Customer Name],,0)</f>
        <v>Filame Brussels SA</v>
      </c>
      <c r="E2077" s="274" t="str">
        <f>_xlfn.XLOOKUP(Table2[[#This Row],[K&amp;N REF ]],CAT_Details[Tracking Number],CAT_Details[Delivery Country Code],,0)</f>
        <v>GB</v>
      </c>
      <c r="F2077" s="274" t="str">
        <f>_xlfn.XLOOKUP(Table2[[#This Row],[TO Ref]],CAT_Details[TO Ref],CAT_Details[Loc],,0)</f>
        <v>OYL1</v>
      </c>
      <c r="G2077" s="260" t="s">
        <v>36</v>
      </c>
      <c r="H2077" s="260" t="s">
        <v>42</v>
      </c>
      <c r="I2077" s="281">
        <v>45897</v>
      </c>
      <c r="J2077" s="260" t="s">
        <v>45</v>
      </c>
      <c r="K2077" s="260" t="s">
        <v>27</v>
      </c>
      <c r="L2077" s="281">
        <v>45897</v>
      </c>
      <c r="M2077" s="260" t="str">
        <f>IF(Table2[[#This Row],[Resolve Date]]="","ONGOING","SOLVED")</f>
        <v>SOLVED</v>
      </c>
      <c r="N2077" s="261" t="s">
        <v>25596</v>
      </c>
      <c r="O2077" s="260" t="str">
        <f>Table2[[#This Row],[K&amp;N REF ]]&amp;Table2[[#This Row],[Issue type ]]</f>
        <v>5017114528AMOUNT</v>
      </c>
      <c r="P2077" s="260">
        <f>YEAR(Table2[[#This Row],[Date ]])</f>
        <v>2025</v>
      </c>
      <c r="Q2077" s="260" t="str">
        <f>VLOOKUP(MONTH(Table2[[#This Row],[Date ]]),Months,2,0)</f>
        <v>August</v>
      </c>
      <c r="R2077" s="288" t="b">
        <f>COUNTIFS(Table2[Unique],Table2[[#This Row],[Unique]])&gt;1</f>
        <v>0</v>
      </c>
      <c r="S2077" s="288">
        <f>IF(Table2[[#This Row],[Status ]]="Solved",1,0)</f>
        <v>1</v>
      </c>
      <c r="T2077" s="288">
        <f>IF(Table2[[#This Row],[Status ]]="ongoing",1,0)</f>
        <v>0</v>
      </c>
    </row>
    <row r="2078" spans="1:20" x14ac:dyDescent="0.25">
      <c r="A2078" s="263">
        <v>5017099944</v>
      </c>
      <c r="B2078" s="287" t="str">
        <f>_xlfn.XLOOKUP(Table2[[#This Row],[K&amp;N REF ]],CAT_Details[Tracking Number],CAT_Details[S Ref],,0)</f>
        <v>20250822-S-70183</v>
      </c>
      <c r="C2078" s="273">
        <f>_xlfn.XLOOKUP(Table2[[#This Row],[K&amp;N REF ]],CAT_Details[Tracking Number],CAT_Details[TO Ref],,0)</f>
        <v>20250728771685</v>
      </c>
      <c r="D2078" s="273" t="str">
        <f>_xlfn.XLOOKUP(Table2[[#This Row],[K&amp;N REF ]],CAT_Details[Tracking Number],CAT_Details[Pickup Customer Name],,0)</f>
        <v>TIAG C/ VERLHAC INDUSTRIE</v>
      </c>
      <c r="E2078" s="274" t="str">
        <f>_xlfn.XLOOKUP(Table2[[#This Row],[K&amp;N REF ]],CAT_Details[Tracking Number],CAT_Details[Delivery Country Code],,0)</f>
        <v>GB</v>
      </c>
      <c r="F2078" s="274" t="str">
        <f>_xlfn.XLOOKUP(Table2[[#This Row],[TO Ref]],CAT_Details[TO Ref],CAT_Details[Loc],,0)</f>
        <v>U2-L5</v>
      </c>
      <c r="G2078" s="260" t="s">
        <v>24</v>
      </c>
      <c r="H2078" s="260" t="s">
        <v>29</v>
      </c>
      <c r="I2078" s="281">
        <v>45897</v>
      </c>
      <c r="J2078" s="260" t="s">
        <v>26</v>
      </c>
      <c r="K2078" s="260" t="s">
        <v>32</v>
      </c>
      <c r="L2078" s="281">
        <v>45897</v>
      </c>
      <c r="M2078" s="260" t="str">
        <f>IF(Table2[[#This Row],[Resolve Date]]="","ONGOING","SOLVED")</f>
        <v>SOLVED</v>
      </c>
      <c r="N2078" s="261"/>
      <c r="O2078" s="260" t="str">
        <f>Table2[[#This Row],[K&amp;N REF ]]&amp;Table2[[#This Row],[Issue type ]]</f>
        <v>5017099944DAMAGED LABEL</v>
      </c>
      <c r="P2078" s="260">
        <f>YEAR(Table2[[#This Row],[Date ]])</f>
        <v>2025</v>
      </c>
      <c r="Q2078" s="260" t="str">
        <f>VLOOKUP(MONTH(Table2[[#This Row],[Date ]]),Months,2,0)</f>
        <v>August</v>
      </c>
      <c r="R2078" s="288" t="b">
        <f>COUNTIFS(Table2[Unique],Table2[[#This Row],[Unique]])&gt;1</f>
        <v>0</v>
      </c>
      <c r="S2078" s="288">
        <f>IF(Table2[[#This Row],[Status ]]="Solved",1,0)</f>
        <v>1</v>
      </c>
      <c r="T2078" s="288">
        <f>IF(Table2[[#This Row],[Status ]]="ongoing",1,0)</f>
        <v>0</v>
      </c>
    </row>
    <row r="2079" spans="1:20" x14ac:dyDescent="0.25">
      <c r="A2079" s="263">
        <v>5017084822</v>
      </c>
      <c r="B2079" s="287" t="str">
        <f>_xlfn.XLOOKUP(Table2[[#This Row],[K&amp;N REF ]],CAT_Details[Tracking Number],CAT_Details[S Ref],,0)</f>
        <v>20250821-S-70790</v>
      </c>
      <c r="C2079" s="273">
        <f>_xlfn.XLOOKUP(Table2[[#This Row],[K&amp;N REF ]],CAT_Details[Tracking Number],CAT_Details[TO Ref],,0)</f>
        <v>20250820785532</v>
      </c>
      <c r="D2079" s="273" t="str">
        <f>_xlfn.XLOOKUP(Table2[[#This Row],[K&amp;N REF ]],CAT_Details[Tracking Number],CAT_Details[Pickup Customer Name],,0)</f>
        <v>DANFOSS A/S</v>
      </c>
      <c r="E2079" s="274" t="str">
        <f>_xlfn.XLOOKUP(Table2[[#This Row],[K&amp;N REF ]],CAT_Details[Tracking Number],CAT_Details[Delivery Country Code],,0)</f>
        <v>GB</v>
      </c>
      <c r="F2079" s="274">
        <f>_xlfn.XLOOKUP(Table2[[#This Row],[TO Ref]],CAT_Details[TO Ref],CAT_Details[Loc],,0)</f>
        <v>3402</v>
      </c>
      <c r="G2079" s="260" t="s">
        <v>44</v>
      </c>
      <c r="H2079" s="260" t="s">
        <v>35</v>
      </c>
      <c r="I2079" s="281">
        <v>45897</v>
      </c>
      <c r="J2079" s="260" t="s">
        <v>26</v>
      </c>
      <c r="K2079" s="260" t="s">
        <v>32</v>
      </c>
      <c r="L2079" s="281">
        <v>45897</v>
      </c>
      <c r="M2079" s="260" t="str">
        <f>IF(Table2[[#This Row],[Resolve Date]]="","ONGOING","SOLVED")</f>
        <v>SOLVED</v>
      </c>
      <c r="N2079" s="261"/>
      <c r="O2079" s="260" t="str">
        <f>Table2[[#This Row],[K&amp;N REF ]]&amp;Table2[[#This Row],[Issue type ]]</f>
        <v>5017084822NO LABELS</v>
      </c>
      <c r="P2079" s="260">
        <f>YEAR(Table2[[#This Row],[Date ]])</f>
        <v>2025</v>
      </c>
      <c r="Q2079" s="260" t="str">
        <f>VLOOKUP(MONTH(Table2[[#This Row],[Date ]]),Months,2,0)</f>
        <v>August</v>
      </c>
      <c r="R2079" s="288" t="b">
        <f>COUNTIFS(Table2[Unique],Table2[[#This Row],[Unique]])&gt;1</f>
        <v>0</v>
      </c>
      <c r="S2079" s="288">
        <f>IF(Table2[[#This Row],[Status ]]="Solved",1,0)</f>
        <v>1</v>
      </c>
      <c r="T2079" s="288">
        <f>IF(Table2[[#This Row],[Status ]]="ongoing",1,0)</f>
        <v>0</v>
      </c>
    </row>
    <row r="2080" spans="1:20" x14ac:dyDescent="0.25">
      <c r="A2080" s="263">
        <v>5017071952</v>
      </c>
      <c r="B2080" s="287" t="str">
        <f>_xlfn.XLOOKUP(Table2[[#This Row],[K&amp;N REF ]],CAT_Details[Tracking Number],CAT_Details[S Ref],,0)</f>
        <v>20250820-S-70674</v>
      </c>
      <c r="C2080" s="273">
        <f>_xlfn.XLOOKUP(Table2[[#This Row],[K&amp;N REF ]],CAT_Details[Tracking Number],CAT_Details[TO Ref],,0)</f>
        <v>20250819784753</v>
      </c>
      <c r="D2080" s="273" t="str">
        <f>_xlfn.XLOOKUP(Table2[[#This Row],[K&amp;N REF ]],CAT_Details[Tracking Number],CAT_Details[Pickup Customer Name],,0)</f>
        <v>FAMECO AB</v>
      </c>
      <c r="E2080" s="274" t="str">
        <f>_xlfn.XLOOKUP(Table2[[#This Row],[K&amp;N REF ]],CAT_Details[Tracking Number],CAT_Details[Delivery Country Code],,0)</f>
        <v>GB</v>
      </c>
      <c r="F2080" s="274" t="str">
        <f>_xlfn.XLOOKUP(Table2[[#This Row],[TO Ref]],CAT_Details[TO Ref],CAT_Details[Loc],,0)</f>
        <v>DX01-L5</v>
      </c>
      <c r="G2080" s="260" t="s">
        <v>44</v>
      </c>
      <c r="H2080" s="260" t="s">
        <v>35</v>
      </c>
      <c r="I2080" s="281">
        <v>45897</v>
      </c>
      <c r="J2080" s="260" t="s">
        <v>26</v>
      </c>
      <c r="K2080" s="260" t="s">
        <v>32</v>
      </c>
      <c r="L2080" s="281">
        <v>45897</v>
      </c>
      <c r="M2080" s="260" t="str">
        <f>IF(Table2[[#This Row],[Resolve Date]]="","ONGOING","SOLVED")</f>
        <v>SOLVED</v>
      </c>
      <c r="N2080" s="261"/>
      <c r="O2080" s="260" t="str">
        <f>Table2[[#This Row],[K&amp;N REF ]]&amp;Table2[[#This Row],[Issue type ]]</f>
        <v>5017071952NO LABELS</v>
      </c>
      <c r="P2080" s="260">
        <f>YEAR(Table2[[#This Row],[Date ]])</f>
        <v>2025</v>
      </c>
      <c r="Q2080" s="260" t="str">
        <f>VLOOKUP(MONTH(Table2[[#This Row],[Date ]]),Months,2,0)</f>
        <v>August</v>
      </c>
      <c r="R2080" s="288" t="b">
        <f>COUNTIFS(Table2[Unique],Table2[[#This Row],[Unique]])&gt;1</f>
        <v>0</v>
      </c>
      <c r="S2080" s="288">
        <f>IF(Table2[[#This Row],[Status ]]="Solved",1,0)</f>
        <v>1</v>
      </c>
      <c r="T2080" s="288">
        <f>IF(Table2[[#This Row],[Status ]]="ongoing",1,0)</f>
        <v>0</v>
      </c>
    </row>
    <row r="2081" spans="1:20" x14ac:dyDescent="0.25">
      <c r="A2081" s="263">
        <v>5017099930</v>
      </c>
      <c r="B2081" s="287" t="str">
        <f>_xlfn.XLOOKUP(Table2[[#This Row],[K&amp;N REF ]],CAT_Details[Tracking Number],CAT_Details[S Ref],,0)</f>
        <v>20250822-S-70201</v>
      </c>
      <c r="C2081" s="273">
        <f>_xlfn.XLOOKUP(Table2[[#This Row],[K&amp;N REF ]],CAT_Details[Tracking Number],CAT_Details[TO Ref],,0)</f>
        <v>20250822787381</v>
      </c>
      <c r="D2081" s="273" t="str">
        <f>_xlfn.XLOOKUP(Table2[[#This Row],[K&amp;N REF ]],CAT_Details[Tracking Number],CAT_Details[Pickup Customer Name],,0)</f>
        <v>Tenneco Zwickau GmbH</v>
      </c>
      <c r="E2081" s="274" t="str">
        <f>_xlfn.XLOOKUP(Table2[[#This Row],[K&amp;N REF ]],CAT_Details[Tracking Number],CAT_Details[Delivery Country Code],,0)</f>
        <v>GB</v>
      </c>
      <c r="F2081" s="274" t="str">
        <f>_xlfn.XLOOKUP(Table2[[#This Row],[TO Ref]],CAT_Details[TO Ref],CAT_Details[Loc],,0)</f>
        <v>DX01-L5</v>
      </c>
      <c r="G2081" s="260" t="s">
        <v>34</v>
      </c>
      <c r="H2081" s="260" t="s">
        <v>35</v>
      </c>
      <c r="I2081" s="281">
        <v>45898</v>
      </c>
      <c r="J2081" s="260" t="s">
        <v>26</v>
      </c>
      <c r="K2081" s="260" t="s">
        <v>32</v>
      </c>
      <c r="L2081" s="281">
        <v>45898</v>
      </c>
      <c r="M2081" s="260" t="str">
        <f>IF(Table2[[#This Row],[Resolve Date]]="","ONGOING","SOLVED")</f>
        <v>SOLVED</v>
      </c>
      <c r="N2081" s="261"/>
      <c r="O2081" s="260" t="str">
        <f>Table2[[#This Row],[K&amp;N REF ]]&amp;Table2[[#This Row],[Issue type ]]</f>
        <v>5017099930NO LABELS</v>
      </c>
      <c r="P2081" s="260">
        <f>YEAR(Table2[[#This Row],[Date ]])</f>
        <v>2025</v>
      </c>
      <c r="Q2081" s="260" t="str">
        <f>VLOOKUP(MONTH(Table2[[#This Row],[Date ]]),Months,2,0)</f>
        <v>August</v>
      </c>
      <c r="R2081" s="288" t="b">
        <f>COUNTIFS(Table2[Unique],Table2[[#This Row],[Unique]])&gt;1</f>
        <v>0</v>
      </c>
      <c r="S2081" s="288">
        <f>IF(Table2[[#This Row],[Status ]]="Solved",1,0)</f>
        <v>1</v>
      </c>
      <c r="T2081" s="288">
        <f>IF(Table2[[#This Row],[Status ]]="ongoing",1,0)</f>
        <v>0</v>
      </c>
    </row>
    <row r="2082" spans="1:20" x14ac:dyDescent="0.25">
      <c r="A2082" s="263">
        <v>5017099893</v>
      </c>
      <c r="B2082" s="287" t="str">
        <f>_xlfn.XLOOKUP(Table2[[#This Row],[K&amp;N REF ]],CAT_Details[Tracking Number],CAT_Details[S Ref],,0)</f>
        <v>20250822-S-70174</v>
      </c>
      <c r="C2082" s="273">
        <f>_xlfn.XLOOKUP(Table2[[#This Row],[K&amp;N REF ]],CAT_Details[Tracking Number],CAT_Details[TO Ref],,0)</f>
        <v>20250822787649</v>
      </c>
      <c r="D2082" s="273" t="str">
        <f>_xlfn.XLOOKUP(Table2[[#This Row],[K&amp;N REF ]],CAT_Details[Tracking Number],CAT_Details[Pickup Customer Name],,0)</f>
        <v>Sbe - V.Ar.Vit.Spa</v>
      </c>
      <c r="E2082" s="274" t="str">
        <f>_xlfn.XLOOKUP(Table2[[#This Row],[K&amp;N REF ]],CAT_Details[Tracking Number],CAT_Details[Delivery Country Code],,0)</f>
        <v>GB</v>
      </c>
      <c r="F2082" s="274" t="str">
        <f>_xlfn.XLOOKUP(Table2[[#This Row],[TO Ref]],CAT_Details[TO Ref],CAT_Details[Loc],,0)</f>
        <v>OYL1</v>
      </c>
      <c r="G2082" s="260" t="s">
        <v>24</v>
      </c>
      <c r="H2082" s="260" t="s">
        <v>35</v>
      </c>
      <c r="I2082" s="281">
        <v>45898</v>
      </c>
      <c r="J2082" s="260" t="s">
        <v>26</v>
      </c>
      <c r="K2082" s="260" t="s">
        <v>32</v>
      </c>
      <c r="L2082" s="281">
        <v>45898</v>
      </c>
      <c r="M2082" s="260" t="str">
        <f>IF(Table2[[#This Row],[Resolve Date]]="","ONGOING","SOLVED")</f>
        <v>SOLVED</v>
      </c>
      <c r="N2082" s="261"/>
      <c r="O2082" s="260" t="str">
        <f>Table2[[#This Row],[K&amp;N REF ]]&amp;Table2[[#This Row],[Issue type ]]</f>
        <v>5017099893NO LABELS</v>
      </c>
      <c r="P2082" s="260">
        <f>YEAR(Table2[[#This Row],[Date ]])</f>
        <v>2025</v>
      </c>
      <c r="Q2082" s="260" t="str">
        <f>VLOOKUP(MONTH(Table2[[#This Row],[Date ]]),Months,2,0)</f>
        <v>August</v>
      </c>
      <c r="R2082" s="288" t="b">
        <f>COUNTIFS(Table2[Unique],Table2[[#This Row],[Unique]])&gt;1</f>
        <v>0</v>
      </c>
      <c r="S2082" s="288">
        <f>IF(Table2[[#This Row],[Status ]]="Solved",1,0)</f>
        <v>1</v>
      </c>
      <c r="T2082" s="288">
        <f>IF(Table2[[#This Row],[Status ]]="ongoing",1,0)</f>
        <v>0</v>
      </c>
    </row>
    <row r="2083" spans="1:20" x14ac:dyDescent="0.25">
      <c r="A2083" s="263">
        <v>5017072207</v>
      </c>
      <c r="B2083" s="287" t="str">
        <f>_xlfn.XLOOKUP(Table2[[#This Row],[K&amp;N REF ]],CAT_Details[Tracking Number],CAT_Details[S Ref],,0)</f>
        <v>20250820-S-70385</v>
      </c>
      <c r="C2083" s="273">
        <f>_xlfn.XLOOKUP(Table2[[#This Row],[K&amp;N REF ]],CAT_Details[Tracking Number],CAT_Details[TO Ref],,0)</f>
        <v>20250813780878</v>
      </c>
      <c r="D2083" s="273" t="str">
        <f>_xlfn.XLOOKUP(Table2[[#This Row],[K&amp;N REF ]],CAT_Details[Tracking Number],CAT_Details[Pickup Customer Name],,0)</f>
        <v>GNUTTI CARLO S.P.A</v>
      </c>
      <c r="E2083" s="274" t="str">
        <f>_xlfn.XLOOKUP(Table2[[#This Row],[K&amp;N REF ]],CAT_Details[Tracking Number],CAT_Details[Delivery Country Code],,0)</f>
        <v>GB</v>
      </c>
      <c r="F2083" s="274" t="str">
        <f>_xlfn.XLOOKUP(Table2[[#This Row],[TO Ref]],CAT_Details[TO Ref],CAT_Details[Loc],,0)</f>
        <v>DX01-L5</v>
      </c>
      <c r="G2083" s="260" t="s">
        <v>24</v>
      </c>
      <c r="H2083" s="260" t="s">
        <v>49</v>
      </c>
      <c r="I2083" s="281">
        <v>45898</v>
      </c>
      <c r="J2083" s="260" t="s">
        <v>26</v>
      </c>
      <c r="K2083" s="260" t="s">
        <v>32</v>
      </c>
      <c r="L2083" s="281">
        <v>45898</v>
      </c>
      <c r="M2083" s="260" t="str">
        <f>IF(Table2[[#This Row],[Resolve Date]]="","ONGOING","SOLVED")</f>
        <v>SOLVED</v>
      </c>
      <c r="N2083" s="261" t="s">
        <v>25597</v>
      </c>
      <c r="O2083" s="260" t="str">
        <f>Table2[[#This Row],[K&amp;N REF ]]&amp;Table2[[#This Row],[Issue type ]]</f>
        <v>5017072207XX LABELS</v>
      </c>
      <c r="P2083" s="260">
        <f>YEAR(Table2[[#This Row],[Date ]])</f>
        <v>2025</v>
      </c>
      <c r="Q2083" s="260" t="str">
        <f>VLOOKUP(MONTH(Table2[[#This Row],[Date ]]),Months,2,0)</f>
        <v>August</v>
      </c>
      <c r="R2083" s="288" t="b">
        <f>COUNTIFS(Table2[Unique],Table2[[#This Row],[Unique]])&gt;1</f>
        <v>0</v>
      </c>
      <c r="S2083" s="288">
        <f>IF(Table2[[#This Row],[Status ]]="Solved",1,0)</f>
        <v>1</v>
      </c>
      <c r="T2083" s="288">
        <f>IF(Table2[[#This Row],[Status ]]="ongoing",1,0)</f>
        <v>0</v>
      </c>
    </row>
    <row r="2084" spans="1:20" x14ac:dyDescent="0.25">
      <c r="A2084" s="263">
        <v>5017099925</v>
      </c>
      <c r="B2084" s="287" t="str">
        <f>_xlfn.XLOOKUP(Table2[[#This Row],[K&amp;N REF ]],CAT_Details[Tracking Number],CAT_Details[S Ref],,0)</f>
        <v>20250822-S-70167</v>
      </c>
      <c r="C2084" s="273">
        <f>_xlfn.XLOOKUP(Table2[[#This Row],[K&amp;N REF ]],CAT_Details[Tracking Number],CAT_Details[TO Ref],,0)</f>
        <v>20250822787416</v>
      </c>
      <c r="D2084" s="273" t="str">
        <f>_xlfn.XLOOKUP(Table2[[#This Row],[K&amp;N REF ]],CAT_Details[Tracking Number],CAT_Details[Pickup Customer Name],,0)</f>
        <v>SAN MARTINO (AT)/SELMAT SRL</v>
      </c>
      <c r="E2084" s="274" t="str">
        <f>_xlfn.XLOOKUP(Table2[[#This Row],[K&amp;N REF ]],CAT_Details[Tracking Number],CAT_Details[Delivery Country Code],,0)</f>
        <v>GB</v>
      </c>
      <c r="F2084" s="274">
        <f>_xlfn.XLOOKUP(Table2[[#This Row],[TO Ref]],CAT_Details[TO Ref],CAT_Details[Loc],,0)</f>
        <v>3402</v>
      </c>
      <c r="G2084" s="260" t="s">
        <v>24</v>
      </c>
      <c r="H2084" s="260" t="s">
        <v>35</v>
      </c>
      <c r="I2084" s="281">
        <v>45898</v>
      </c>
      <c r="J2084" s="260" t="s">
        <v>26</v>
      </c>
      <c r="K2084" s="260" t="s">
        <v>32</v>
      </c>
      <c r="L2084" s="281">
        <v>45898</v>
      </c>
      <c r="M2084" s="260" t="str">
        <f>IF(Table2[[#This Row],[Resolve Date]]="","ONGOING","SOLVED")</f>
        <v>SOLVED</v>
      </c>
      <c r="N2084" s="261"/>
      <c r="O2084" s="260" t="str">
        <f>Table2[[#This Row],[K&amp;N REF ]]&amp;Table2[[#This Row],[Issue type ]]</f>
        <v>5017099925NO LABELS</v>
      </c>
      <c r="P2084" s="260">
        <f>YEAR(Table2[[#This Row],[Date ]])</f>
        <v>2025</v>
      </c>
      <c r="Q2084" s="260" t="str">
        <f>VLOOKUP(MONTH(Table2[[#This Row],[Date ]]),Months,2,0)</f>
        <v>August</v>
      </c>
      <c r="R2084" s="288" t="b">
        <f>COUNTIFS(Table2[Unique],Table2[[#This Row],[Unique]])&gt;1</f>
        <v>0</v>
      </c>
      <c r="S2084" s="288">
        <f>IF(Table2[[#This Row],[Status ]]="Solved",1,0)</f>
        <v>1</v>
      </c>
      <c r="T2084" s="288">
        <f>IF(Table2[[#This Row],[Status ]]="ongoing",1,0)</f>
        <v>0</v>
      </c>
    </row>
    <row r="2085" spans="1:20" x14ac:dyDescent="0.25">
      <c r="A2085" s="263">
        <v>5017099933</v>
      </c>
      <c r="B2085" s="287" t="str">
        <f>_xlfn.XLOOKUP(Table2[[#This Row],[K&amp;N REF ]],CAT_Details[Tracking Number],CAT_Details[S Ref],,0)</f>
        <v>20250822-S-70168</v>
      </c>
      <c r="C2085" s="273">
        <f>_xlfn.XLOOKUP(Table2[[#This Row],[K&amp;N REF ]],CAT_Details[Tracking Number],CAT_Details[TO Ref],,0)</f>
        <v>20250822787412</v>
      </c>
      <c r="D2085" s="273" t="str">
        <f>_xlfn.XLOOKUP(Table2[[#This Row],[K&amp;N REF ]],CAT_Details[Tracking Number],CAT_Details[Pickup Customer Name],,0)</f>
        <v>SAN MARTINO (AT)/SELMAT SRL</v>
      </c>
      <c r="E2085" s="274" t="str">
        <f>_xlfn.XLOOKUP(Table2[[#This Row],[K&amp;N REF ]],CAT_Details[Tracking Number],CAT_Details[Delivery Country Code],,0)</f>
        <v>GB</v>
      </c>
      <c r="F2085" s="274">
        <f>_xlfn.XLOOKUP(Table2[[#This Row],[TO Ref]],CAT_Details[TO Ref],CAT_Details[Loc],,0)</f>
        <v>3402</v>
      </c>
      <c r="G2085" s="260" t="s">
        <v>24</v>
      </c>
      <c r="H2085" s="260" t="s">
        <v>35</v>
      </c>
      <c r="I2085" s="281">
        <v>45898</v>
      </c>
      <c r="J2085" s="260" t="s">
        <v>26</v>
      </c>
      <c r="K2085" s="260" t="s">
        <v>32</v>
      </c>
      <c r="L2085" s="281">
        <v>45898</v>
      </c>
      <c r="M2085" s="260" t="str">
        <f>IF(Table2[[#This Row],[Resolve Date]]="","ONGOING","SOLVED")</f>
        <v>SOLVED</v>
      </c>
      <c r="N2085" s="261"/>
      <c r="O2085" s="260" t="str">
        <f>Table2[[#This Row],[K&amp;N REF ]]&amp;Table2[[#This Row],[Issue type ]]</f>
        <v>5017099933NO LABELS</v>
      </c>
      <c r="P2085" s="260">
        <f>YEAR(Table2[[#This Row],[Date ]])</f>
        <v>2025</v>
      </c>
      <c r="Q2085" s="260" t="str">
        <f>VLOOKUP(MONTH(Table2[[#This Row],[Date ]]),Months,2,0)</f>
        <v>August</v>
      </c>
      <c r="R2085" s="288" t="b">
        <f>COUNTIFS(Table2[Unique],Table2[[#This Row],[Unique]])&gt;1</f>
        <v>0</v>
      </c>
      <c r="S2085" s="288">
        <f>IF(Table2[[#This Row],[Status ]]="Solved",1,0)</f>
        <v>1</v>
      </c>
      <c r="T2085" s="288">
        <f>IF(Table2[[#This Row],[Status ]]="ongoing",1,0)</f>
        <v>0</v>
      </c>
    </row>
    <row r="2086" spans="1:20" x14ac:dyDescent="0.25">
      <c r="A2086" s="263">
        <v>5017128538</v>
      </c>
      <c r="B2086" s="287" t="str">
        <f>_xlfn.XLOOKUP(Table2[[#This Row],[K&amp;N REF ]],CAT_Details[Tracking Number],CAT_Details[S Ref],,0)</f>
        <v>20250826-S-70521</v>
      </c>
      <c r="C2086" s="273">
        <f>_xlfn.XLOOKUP(Table2[[#This Row],[K&amp;N REF ]],CAT_Details[Tracking Number],CAT_Details[TO Ref],,0)</f>
        <v>20250826789287</v>
      </c>
      <c r="D2086" s="273" t="str">
        <f>_xlfn.XLOOKUP(Table2[[#This Row],[K&amp;N REF ]],CAT_Details[Tracking Number],CAT_Details[Pickup Customer Name],,0)</f>
        <v>Donaldson Ed</v>
      </c>
      <c r="E2086" s="274" t="str">
        <f>_xlfn.XLOOKUP(Table2[[#This Row],[K&amp;N REF ]],CAT_Details[Tracking Number],CAT_Details[Delivery Country Code],,0)</f>
        <v>GB</v>
      </c>
      <c r="F2086" s="274" t="str">
        <f>_xlfn.XLOOKUP(Table2[[#This Row],[TO Ref]],CAT_Details[TO Ref],CAT_Details[Loc],,0)</f>
        <v>OYL1</v>
      </c>
      <c r="G2086" s="260" t="s">
        <v>36</v>
      </c>
      <c r="H2086" s="260" t="s">
        <v>179</v>
      </c>
      <c r="I2086" s="281">
        <v>45898</v>
      </c>
      <c r="J2086" s="260" t="s">
        <v>26</v>
      </c>
      <c r="K2086" s="260" t="s">
        <v>32</v>
      </c>
      <c r="L2086" s="281">
        <v>45898</v>
      </c>
      <c r="M2086" s="260" t="str">
        <f>IF(Table2[[#This Row],[Resolve Date]]="","ONGOING","SOLVED")</f>
        <v>SOLVED</v>
      </c>
      <c r="N2086" s="261"/>
      <c r="O2086" s="260" t="str">
        <f>Table2[[#This Row],[K&amp;N REF ]]&amp;Table2[[#This Row],[Issue type ]]</f>
        <v xml:space="preserve">5017128538NOT SCANNABLE </v>
      </c>
      <c r="P2086" s="260">
        <f>YEAR(Table2[[#This Row],[Date ]])</f>
        <v>2025</v>
      </c>
      <c r="Q2086" s="260" t="str">
        <f>VLOOKUP(MONTH(Table2[[#This Row],[Date ]]),Months,2,0)</f>
        <v>August</v>
      </c>
      <c r="R2086" s="288" t="b">
        <f>COUNTIFS(Table2[Unique],Table2[[#This Row],[Unique]])&gt;1</f>
        <v>0</v>
      </c>
      <c r="S2086" s="288">
        <f>IF(Table2[[#This Row],[Status ]]="Solved",1,0)</f>
        <v>1</v>
      </c>
      <c r="T2086" s="288">
        <f>IF(Table2[[#This Row],[Status ]]="ongoing",1,0)</f>
        <v>0</v>
      </c>
    </row>
    <row r="2087" spans="1:20" x14ac:dyDescent="0.25">
      <c r="A2087" s="263">
        <v>5017128539</v>
      </c>
      <c r="B2087" s="287" t="str">
        <f>_xlfn.XLOOKUP(Table2[[#This Row],[K&amp;N REF ]],CAT_Details[Tracking Number],CAT_Details[S Ref],,0)</f>
        <v>20250826-S-70521</v>
      </c>
      <c r="C2087" s="273">
        <f>_xlfn.XLOOKUP(Table2[[#This Row],[K&amp;N REF ]],CAT_Details[Tracking Number],CAT_Details[TO Ref],,0)</f>
        <v>20250826789246</v>
      </c>
      <c r="D2087" s="273" t="str">
        <f>_xlfn.XLOOKUP(Table2[[#This Row],[K&amp;N REF ]],CAT_Details[Tracking Number],CAT_Details[Pickup Customer Name],,0)</f>
        <v>Donaldson Ed</v>
      </c>
      <c r="E2087" s="274" t="str">
        <f>_xlfn.XLOOKUP(Table2[[#This Row],[K&amp;N REF ]],CAT_Details[Tracking Number],CAT_Details[Delivery Country Code],,0)</f>
        <v>GB</v>
      </c>
      <c r="F2087" s="274" t="str">
        <f>_xlfn.XLOOKUP(Table2[[#This Row],[TO Ref]],CAT_Details[TO Ref],CAT_Details[Loc],,0)</f>
        <v>U2-L5</v>
      </c>
      <c r="G2087" s="260" t="s">
        <v>36</v>
      </c>
      <c r="H2087" s="260" t="s">
        <v>179</v>
      </c>
      <c r="I2087" s="281">
        <v>45898</v>
      </c>
      <c r="J2087" s="260" t="s">
        <v>26</v>
      </c>
      <c r="K2087" s="260" t="s">
        <v>32</v>
      </c>
      <c r="L2087" s="281">
        <v>45898</v>
      </c>
      <c r="M2087" s="260" t="str">
        <f>IF(Table2[[#This Row],[Resolve Date]]="","ONGOING","SOLVED")</f>
        <v>SOLVED</v>
      </c>
      <c r="N2087" s="261"/>
      <c r="O2087" s="260" t="str">
        <f>Table2[[#This Row],[K&amp;N REF ]]&amp;Table2[[#This Row],[Issue type ]]</f>
        <v xml:space="preserve">5017128539NOT SCANNABLE </v>
      </c>
      <c r="P2087" s="260">
        <f>YEAR(Table2[[#This Row],[Date ]])</f>
        <v>2025</v>
      </c>
      <c r="Q2087" s="260" t="str">
        <f>VLOOKUP(MONTH(Table2[[#This Row],[Date ]]),Months,2,0)</f>
        <v>August</v>
      </c>
      <c r="R2087" s="288" t="b">
        <f>COUNTIFS(Table2[Unique],Table2[[#This Row],[Unique]])&gt;1</f>
        <v>0</v>
      </c>
      <c r="S2087" s="288">
        <f>IF(Table2[[#This Row],[Status ]]="Solved",1,0)</f>
        <v>1</v>
      </c>
      <c r="T2087" s="288">
        <f>IF(Table2[[#This Row],[Status ]]="ongoing",1,0)</f>
        <v>0</v>
      </c>
    </row>
    <row r="2088" spans="1:20" x14ac:dyDescent="0.25">
      <c r="A2088" s="263">
        <v>5017071987</v>
      </c>
      <c r="B2088" s="287" t="str">
        <f>_xlfn.XLOOKUP(Table2[[#This Row],[K&amp;N REF ]],CAT_Details[Tracking Number],CAT_Details[S Ref],,0)</f>
        <v>20250820-S-70632</v>
      </c>
      <c r="C2088" s="273">
        <f>_xlfn.XLOOKUP(Table2[[#This Row],[K&amp;N REF ]],CAT_Details[Tracking Number],CAT_Details[TO Ref],,0)</f>
        <v>20250819784635</v>
      </c>
      <c r="D2088" s="273" t="str">
        <f>_xlfn.XLOOKUP(Table2[[#This Row],[K&amp;N REF ]],CAT_Details[Tracking Number],CAT_Details[Pickup Customer Name],,0)</f>
        <v>DANFOSS A/S</v>
      </c>
      <c r="E2088" s="274" t="str">
        <f>_xlfn.XLOOKUP(Table2[[#This Row],[K&amp;N REF ]],CAT_Details[Tracking Number],CAT_Details[Delivery Country Code],,0)</f>
        <v>FR</v>
      </c>
      <c r="F2088" s="274">
        <f>_xlfn.XLOOKUP(Table2[[#This Row],[TO Ref]],CAT_Details[TO Ref],CAT_Details[Loc],,0)</f>
        <v>3705</v>
      </c>
      <c r="G2088" s="260" t="s">
        <v>44</v>
      </c>
      <c r="H2088" s="260" t="s">
        <v>35</v>
      </c>
      <c r="I2088" s="281">
        <v>45898</v>
      </c>
      <c r="J2088" s="260" t="s">
        <v>26</v>
      </c>
      <c r="K2088" s="260" t="s">
        <v>32</v>
      </c>
      <c r="L2088" s="281">
        <v>45898</v>
      </c>
      <c r="M2088" s="260" t="str">
        <f>IF(Table2[[#This Row],[Resolve Date]]="","ONGOING","SOLVED")</f>
        <v>SOLVED</v>
      </c>
      <c r="N2088" s="261"/>
      <c r="O2088" s="260" t="str">
        <f>Table2[[#This Row],[K&amp;N REF ]]&amp;Table2[[#This Row],[Issue type ]]</f>
        <v>5017071987NO LABELS</v>
      </c>
      <c r="P2088" s="260">
        <f>YEAR(Table2[[#This Row],[Date ]])</f>
        <v>2025</v>
      </c>
      <c r="Q2088" s="260" t="str">
        <f>VLOOKUP(MONTH(Table2[[#This Row],[Date ]]),Months,2,0)</f>
        <v>August</v>
      </c>
      <c r="R2088" s="288" t="b">
        <f>COUNTIFS(Table2[Unique],Table2[[#This Row],[Unique]])&gt;1</f>
        <v>0</v>
      </c>
      <c r="S2088" s="288">
        <f>IF(Table2[[#This Row],[Status ]]="Solved",1,0)</f>
        <v>1</v>
      </c>
      <c r="T2088" s="288">
        <f>IF(Table2[[#This Row],[Status ]]="ongoing",1,0)</f>
        <v>0</v>
      </c>
    </row>
    <row r="2089" spans="1:20" x14ac:dyDescent="0.25">
      <c r="A2089" s="263">
        <v>5017114484</v>
      </c>
      <c r="B2089" s="287" t="str">
        <f>_xlfn.XLOOKUP(Table2[[#This Row],[K&amp;N REF ]],CAT_Details[Tracking Number],CAT_Details[S Ref],,0)</f>
        <v>20250825-S-70670</v>
      </c>
      <c r="C2089" s="273">
        <f>_xlfn.XLOOKUP(Table2[[#This Row],[K&amp;N REF ]],CAT_Details[Tracking Number],CAT_Details[TO Ref],,0)</f>
        <v>20250822787256</v>
      </c>
      <c r="D2089" s="273" t="str">
        <f>_xlfn.XLOOKUP(Table2[[#This Row],[K&amp;N REF ]],CAT_Details[Tracking Number],CAT_Details[Pickup Customer Name],,0)</f>
        <v>DANFOSS A/S</v>
      </c>
      <c r="E2089" s="274" t="str">
        <f>_xlfn.XLOOKUP(Table2[[#This Row],[K&amp;N REF ]],CAT_Details[Tracking Number],CAT_Details[Delivery Country Code],,0)</f>
        <v>GB</v>
      </c>
      <c r="F2089" s="274">
        <f>_xlfn.XLOOKUP(Table2[[#This Row],[TO Ref]],CAT_Details[TO Ref],CAT_Details[Loc],,0)</f>
        <v>3402</v>
      </c>
      <c r="G2089" s="260" t="s">
        <v>44</v>
      </c>
      <c r="H2089" s="260" t="s">
        <v>35</v>
      </c>
      <c r="I2089" s="281">
        <v>45898</v>
      </c>
      <c r="J2089" s="260" t="s">
        <v>26</v>
      </c>
      <c r="K2089" s="260" t="s">
        <v>32</v>
      </c>
      <c r="L2089" s="281">
        <v>45898</v>
      </c>
      <c r="M2089" s="260" t="str">
        <f>IF(Table2[[#This Row],[Resolve Date]]="","ONGOING","SOLVED")</f>
        <v>SOLVED</v>
      </c>
      <c r="N2089" s="261"/>
      <c r="O2089" s="260" t="str">
        <f>Table2[[#This Row],[K&amp;N REF ]]&amp;Table2[[#This Row],[Issue type ]]</f>
        <v>5017114484NO LABELS</v>
      </c>
      <c r="P2089" s="260">
        <f>YEAR(Table2[[#This Row],[Date ]])</f>
        <v>2025</v>
      </c>
      <c r="Q2089" s="260" t="str">
        <f>VLOOKUP(MONTH(Table2[[#This Row],[Date ]]),Months,2,0)</f>
        <v>August</v>
      </c>
      <c r="R2089" s="288" t="b">
        <f>COUNTIFS(Table2[Unique],Table2[[#This Row],[Unique]])&gt;1</f>
        <v>0</v>
      </c>
      <c r="S2089" s="288">
        <f>IF(Table2[[#This Row],[Status ]]="Solved",1,0)</f>
        <v>1</v>
      </c>
      <c r="T2089" s="288">
        <f>IF(Table2[[#This Row],[Status ]]="ongoing",1,0)</f>
        <v>0</v>
      </c>
    </row>
    <row r="2090" spans="1:20" x14ac:dyDescent="0.25">
      <c r="A2090" s="263">
        <v>5017114486</v>
      </c>
      <c r="B2090" s="287" t="str">
        <f>_xlfn.XLOOKUP(Table2[[#This Row],[K&amp;N REF ]],CAT_Details[Tracking Number],CAT_Details[S Ref],,0)</f>
        <v>20250825-S-70670</v>
      </c>
      <c r="C2090" s="273">
        <f>_xlfn.XLOOKUP(Table2[[#This Row],[K&amp;N REF ]],CAT_Details[Tracking Number],CAT_Details[TO Ref],,0)</f>
        <v>20250822787638</v>
      </c>
      <c r="D2090" s="273" t="str">
        <f>_xlfn.XLOOKUP(Table2[[#This Row],[K&amp;N REF ]],CAT_Details[Tracking Number],CAT_Details[Pickup Customer Name],,0)</f>
        <v>DANFOSS A/S</v>
      </c>
      <c r="E2090" s="274" t="str">
        <f>_xlfn.XLOOKUP(Table2[[#This Row],[K&amp;N REF ]],CAT_Details[Tracking Number],CAT_Details[Delivery Country Code],,0)</f>
        <v>GB</v>
      </c>
      <c r="F2090" s="274">
        <f>_xlfn.XLOOKUP(Table2[[#This Row],[TO Ref]],CAT_Details[TO Ref],CAT_Details[Loc],,0)</f>
        <v>3402</v>
      </c>
      <c r="G2090" s="260" t="s">
        <v>44</v>
      </c>
      <c r="H2090" s="260" t="s">
        <v>35</v>
      </c>
      <c r="I2090" s="281">
        <v>45898</v>
      </c>
      <c r="J2090" s="260" t="s">
        <v>26</v>
      </c>
      <c r="K2090" s="260" t="s">
        <v>32</v>
      </c>
      <c r="L2090" s="281">
        <v>45898</v>
      </c>
      <c r="M2090" s="260" t="str">
        <f>IF(Table2[[#This Row],[Resolve Date]]="","ONGOING","SOLVED")</f>
        <v>SOLVED</v>
      </c>
      <c r="N2090" s="261"/>
      <c r="O2090" s="260" t="str">
        <f>Table2[[#This Row],[K&amp;N REF ]]&amp;Table2[[#This Row],[Issue type ]]</f>
        <v>5017114486NO LABELS</v>
      </c>
      <c r="P2090" s="260">
        <f>YEAR(Table2[[#This Row],[Date ]])</f>
        <v>2025</v>
      </c>
      <c r="Q2090" s="260" t="str">
        <f>VLOOKUP(MONTH(Table2[[#This Row],[Date ]]),Months,2,0)</f>
        <v>August</v>
      </c>
      <c r="R2090" s="288" t="b">
        <f>COUNTIFS(Table2[Unique],Table2[[#This Row],[Unique]])&gt;1</f>
        <v>0</v>
      </c>
      <c r="S2090" s="288">
        <f>IF(Table2[[#This Row],[Status ]]="Solved",1,0)</f>
        <v>1</v>
      </c>
      <c r="T2090" s="288">
        <f>IF(Table2[[#This Row],[Status ]]="ongoing",1,0)</f>
        <v>0</v>
      </c>
    </row>
    <row r="2091" spans="1:20" x14ac:dyDescent="0.25">
      <c r="A2091" s="263">
        <v>5017100033</v>
      </c>
      <c r="B2091" s="287" t="str">
        <f>_xlfn.XLOOKUP(Table2[[#This Row],[K&amp;N REF ]],CAT_Details[Tracking Number],CAT_Details[S Ref],,0)</f>
        <v>20250822-S-70182</v>
      </c>
      <c r="C2091" s="273">
        <f>_xlfn.XLOOKUP(Table2[[#This Row],[K&amp;N REF ]],CAT_Details[Tracking Number],CAT_Details[TO Ref],,0)</f>
        <v>20250808778803</v>
      </c>
      <c r="D2091" s="273" t="str">
        <f>_xlfn.XLOOKUP(Table2[[#This Row],[K&amp;N REF ]],CAT_Details[Tracking Number],CAT_Details[Pickup Customer Name],,0)</f>
        <v>FOR S.P.A.</v>
      </c>
      <c r="E2091" s="274" t="str">
        <f>_xlfn.XLOOKUP(Table2[[#This Row],[K&amp;N REF ]],CAT_Details[Tracking Number],CAT_Details[Delivery Country Code],,0)</f>
        <v>GB</v>
      </c>
      <c r="F2091" s="274" t="str">
        <f>_xlfn.XLOOKUP(Table2[[#This Row],[TO Ref]],CAT_Details[TO Ref],CAT_Details[Loc],,0)</f>
        <v>OYL1</v>
      </c>
      <c r="G2091" s="260" t="s">
        <v>24</v>
      </c>
      <c r="H2091" s="260" t="s">
        <v>31</v>
      </c>
      <c r="I2091" s="281">
        <v>45898</v>
      </c>
      <c r="J2091" s="260" t="s">
        <v>26</v>
      </c>
      <c r="K2091" s="260" t="s">
        <v>32</v>
      </c>
      <c r="L2091" s="281">
        <v>45898</v>
      </c>
      <c r="M2091" s="260" t="str">
        <f>IF(Table2[[#This Row],[Resolve Date]]="","ONGOING","SOLVED")</f>
        <v>SOLVED</v>
      </c>
      <c r="N2091" s="261"/>
      <c r="O2091" s="260" t="str">
        <f>Table2[[#This Row],[K&amp;N REF ]]&amp;Table2[[#This Row],[Issue type ]]</f>
        <v>5017100033MISSING LABELS ON SOME UNITS</v>
      </c>
      <c r="P2091" s="260">
        <f>YEAR(Table2[[#This Row],[Date ]])</f>
        <v>2025</v>
      </c>
      <c r="Q2091" s="260" t="str">
        <f>VLOOKUP(MONTH(Table2[[#This Row],[Date ]]),Months,2,0)</f>
        <v>August</v>
      </c>
      <c r="R2091" s="288" t="b">
        <f>COUNTIFS(Table2[Unique],Table2[[#This Row],[Unique]])&gt;1</f>
        <v>0</v>
      </c>
      <c r="S2091" s="288">
        <f>IF(Table2[[#This Row],[Status ]]="Solved",1,0)</f>
        <v>1</v>
      </c>
      <c r="T2091" s="288">
        <f>IF(Table2[[#This Row],[Status ]]="ongoing",1,0)</f>
        <v>0</v>
      </c>
    </row>
    <row r="2092" spans="1:20" x14ac:dyDescent="0.25">
      <c r="A2092" s="263">
        <v>5017084815</v>
      </c>
      <c r="B2092" s="287" t="str">
        <f>_xlfn.XLOOKUP(Table2[[#This Row],[K&amp;N REF ]],CAT_Details[Tracking Number],CAT_Details[S Ref],,0)</f>
        <v>20250821-S-70587</v>
      </c>
      <c r="C2092" s="273">
        <f>_xlfn.XLOOKUP(Table2[[#This Row],[K&amp;N REF ]],CAT_Details[Tracking Number],CAT_Details[TO Ref],,0)</f>
        <v>20250818783773</v>
      </c>
      <c r="D2092" s="273" t="str">
        <f>_xlfn.XLOOKUP(Table2[[#This Row],[K&amp;N REF ]],CAT_Details[Tracking Number],CAT_Details[Pickup Customer Name],,0)</f>
        <v>Groeneveld Italia Srl</v>
      </c>
      <c r="E2092" s="274" t="str">
        <f>_xlfn.XLOOKUP(Table2[[#This Row],[K&amp;N REF ]],CAT_Details[Tracking Number],CAT_Details[Delivery Country Code],,0)</f>
        <v>GB</v>
      </c>
      <c r="F2092" s="274" t="str">
        <f>_xlfn.XLOOKUP(Table2[[#This Row],[TO Ref]],CAT_Details[TO Ref],CAT_Details[Loc],,0)</f>
        <v>OYL1</v>
      </c>
      <c r="G2092" s="260" t="s">
        <v>24</v>
      </c>
      <c r="H2092" s="260" t="s">
        <v>35</v>
      </c>
      <c r="I2092" s="281">
        <v>45898</v>
      </c>
      <c r="J2092" s="260" t="s">
        <v>26</v>
      </c>
      <c r="K2092" s="260" t="s">
        <v>32</v>
      </c>
      <c r="L2092" s="281">
        <v>45898</v>
      </c>
      <c r="M2092" s="260" t="str">
        <f>IF(Table2[[#This Row],[Resolve Date]]="","ONGOING","SOLVED")</f>
        <v>SOLVED</v>
      </c>
      <c r="N2092" s="261"/>
      <c r="O2092" s="260" t="str">
        <f>Table2[[#This Row],[K&amp;N REF ]]&amp;Table2[[#This Row],[Issue type ]]</f>
        <v>5017084815NO LABELS</v>
      </c>
      <c r="P2092" s="260">
        <f>YEAR(Table2[[#This Row],[Date ]])</f>
        <v>2025</v>
      </c>
      <c r="Q2092" s="260" t="str">
        <f>VLOOKUP(MONTH(Table2[[#This Row],[Date ]]),Months,2,0)</f>
        <v>August</v>
      </c>
      <c r="R2092" s="288" t="b">
        <f>COUNTIFS(Table2[Unique],Table2[[#This Row],[Unique]])&gt;1</f>
        <v>0</v>
      </c>
      <c r="S2092" s="288">
        <f>IF(Table2[[#This Row],[Status ]]="Solved",1,0)</f>
        <v>1</v>
      </c>
      <c r="T2092" s="288">
        <f>IF(Table2[[#This Row],[Status ]]="ongoing",1,0)</f>
        <v>0</v>
      </c>
    </row>
    <row r="2093" spans="1:20" x14ac:dyDescent="0.25">
      <c r="A2093" s="263">
        <v>5017084934</v>
      </c>
      <c r="B2093" s="287" t="str">
        <f>_xlfn.XLOOKUP(Table2[[#This Row],[K&amp;N REF ]],CAT_Details[Tracking Number],CAT_Details[S Ref],,0)</f>
        <v>20250821-S-70575</v>
      </c>
      <c r="C2093" s="273">
        <f>_xlfn.XLOOKUP(Table2[[#This Row],[K&amp;N REF ]],CAT_Details[Tracking Number],CAT_Details[TO Ref],,0)</f>
        <v>20250820785338</v>
      </c>
      <c r="D2093" s="273" t="str">
        <f>_xlfn.XLOOKUP(Table2[[#This Row],[K&amp;N REF ]],CAT_Details[Tracking Number],CAT_Details[Pickup Customer Name],,0)</f>
        <v>ARCOPROFIL SRL</v>
      </c>
      <c r="E2093" s="274" t="str">
        <f>_xlfn.XLOOKUP(Table2[[#This Row],[K&amp;N REF ]],CAT_Details[Tracking Number],CAT_Details[Delivery Country Code],,0)</f>
        <v>GB</v>
      </c>
      <c r="F2093" s="274" t="str">
        <f>_xlfn.XLOOKUP(Table2[[#This Row],[TO Ref]],CAT_Details[TO Ref],CAT_Details[Loc],,0)</f>
        <v>DK-BM01</v>
      </c>
      <c r="G2093" s="260" t="s">
        <v>24</v>
      </c>
      <c r="H2093" s="260" t="s">
        <v>49</v>
      </c>
      <c r="I2093" s="281">
        <v>45901</v>
      </c>
      <c r="J2093" s="260" t="s">
        <v>26</v>
      </c>
      <c r="K2093" s="260" t="s">
        <v>32</v>
      </c>
      <c r="L2093" s="281">
        <v>45901</v>
      </c>
      <c r="M2093" s="260" t="str">
        <f>IF(Table2[[#This Row],[Resolve Date]]="","ONGOING","SOLVED")</f>
        <v>SOLVED</v>
      </c>
      <c r="N2093" s="261"/>
      <c r="O2093" s="260" t="str">
        <f>Table2[[#This Row],[K&amp;N REF ]]&amp;Table2[[#This Row],[Issue type ]]</f>
        <v>5017084934XX LABELS</v>
      </c>
      <c r="P2093" s="260">
        <f>YEAR(Table2[[#This Row],[Date ]])</f>
        <v>2025</v>
      </c>
      <c r="Q2093" s="260" t="str">
        <f>VLOOKUP(MONTH(Table2[[#This Row],[Date ]]),Months,2,0)</f>
        <v>September</v>
      </c>
      <c r="R2093" s="288" t="b">
        <f>COUNTIFS(Table2[Unique],Table2[[#This Row],[Unique]])&gt;1</f>
        <v>0</v>
      </c>
      <c r="S2093" s="288">
        <f>IF(Table2[[#This Row],[Status ]]="Solved",1,0)</f>
        <v>1</v>
      </c>
      <c r="T2093" s="288">
        <f>IF(Table2[[#This Row],[Status ]]="ongoing",1,0)</f>
        <v>0</v>
      </c>
    </row>
    <row r="2094" spans="1:20" x14ac:dyDescent="0.25">
      <c r="A2094" s="263">
        <v>5017128791</v>
      </c>
      <c r="B2094" s="287" t="str">
        <f>_xlfn.XLOOKUP(Table2[[#This Row],[K&amp;N REF ]],CAT_Details[Tracking Number],CAT_Details[S Ref],,0)</f>
        <v>20250826-S-70804</v>
      </c>
      <c r="C2094" s="273">
        <f>_xlfn.XLOOKUP(Table2[[#This Row],[K&amp;N REF ]],CAT_Details[Tracking Number],CAT_Details[TO Ref],,0)</f>
        <v>20250822787850</v>
      </c>
      <c r="D2094" s="273" t="str">
        <f>_xlfn.XLOOKUP(Table2[[#This Row],[K&amp;N REF ]],CAT_Details[Tracking Number],CAT_Details[Pickup Customer Name],,0)</f>
        <v>TENNECO INC</v>
      </c>
      <c r="E2094" s="274" t="str">
        <f>_xlfn.XLOOKUP(Table2[[#This Row],[K&amp;N REF ]],CAT_Details[Tracking Number],CAT_Details[Delivery Country Code],,0)</f>
        <v>GB</v>
      </c>
      <c r="F2094" s="274" t="str">
        <f>_xlfn.XLOOKUP(Table2[[#This Row],[TO Ref]],CAT_Details[TO Ref],CAT_Details[Loc],,0)</f>
        <v>MZ02</v>
      </c>
      <c r="G2094" s="260" t="s">
        <v>34</v>
      </c>
      <c r="H2094" s="260" t="s">
        <v>35</v>
      </c>
      <c r="I2094" s="281">
        <v>45901</v>
      </c>
      <c r="J2094" s="260" t="s">
        <v>26</v>
      </c>
      <c r="K2094" s="260" t="s">
        <v>32</v>
      </c>
      <c r="L2094" s="281">
        <v>45901</v>
      </c>
      <c r="M2094" s="260" t="str">
        <f>IF(Table2[[#This Row],[Resolve Date]]="","ONGOING","SOLVED")</f>
        <v>SOLVED</v>
      </c>
      <c r="N2094" s="261"/>
      <c r="O2094" s="260" t="str">
        <f>Table2[[#This Row],[K&amp;N REF ]]&amp;Table2[[#This Row],[Issue type ]]</f>
        <v>5017128791NO LABELS</v>
      </c>
      <c r="P2094" s="260">
        <f>YEAR(Table2[[#This Row],[Date ]])</f>
        <v>2025</v>
      </c>
      <c r="Q2094" s="260" t="str">
        <f>VLOOKUP(MONTH(Table2[[#This Row],[Date ]]),Months,2,0)</f>
        <v>September</v>
      </c>
      <c r="R2094" s="288" t="b">
        <f>COUNTIFS(Table2[Unique],Table2[[#This Row],[Unique]])&gt;1</f>
        <v>0</v>
      </c>
      <c r="S2094" s="288">
        <f>IF(Table2[[#This Row],[Status ]]="Solved",1,0)</f>
        <v>1</v>
      </c>
      <c r="T2094" s="288">
        <f>IF(Table2[[#This Row],[Status ]]="ongoing",1,0)</f>
        <v>0</v>
      </c>
    </row>
    <row r="2095" spans="1:20" x14ac:dyDescent="0.25">
      <c r="A2095" s="263">
        <v>5017128625</v>
      </c>
      <c r="B2095" s="287" t="str">
        <f>_xlfn.XLOOKUP(Table2[[#This Row],[K&amp;N REF ]],CAT_Details[Tracking Number],CAT_Details[S Ref],,0)</f>
        <v>20250826-S-70641</v>
      </c>
      <c r="C2095" s="273">
        <f>_xlfn.XLOOKUP(Table2[[#This Row],[K&amp;N REF ]],CAT_Details[Tracking Number],CAT_Details[TO Ref],,0)</f>
        <v>20250825788678</v>
      </c>
      <c r="D2095" s="273" t="str">
        <f>_xlfn.XLOOKUP(Table2[[#This Row],[K&amp;N REF ]],CAT_Details[Tracking Number],CAT_Details[Pickup Customer Name],,0)</f>
        <v>Denso Europe BV</v>
      </c>
      <c r="E2095" s="274" t="str">
        <f>_xlfn.XLOOKUP(Table2[[#This Row],[K&amp;N REF ]],CAT_Details[Tracking Number],CAT_Details[Delivery Country Code],,0)</f>
        <v>FR</v>
      </c>
      <c r="F2095" s="274">
        <f>_xlfn.XLOOKUP(Table2[[#This Row],[TO Ref]],CAT_Details[TO Ref],CAT_Details[Loc],,0)</f>
        <v>3705</v>
      </c>
      <c r="G2095" s="260" t="s">
        <v>24</v>
      </c>
      <c r="H2095" s="260" t="s">
        <v>35</v>
      </c>
      <c r="I2095" s="281">
        <v>45901</v>
      </c>
      <c r="J2095" s="260" t="s">
        <v>26</v>
      </c>
      <c r="K2095" s="260" t="s">
        <v>32</v>
      </c>
      <c r="L2095" s="281">
        <v>45901</v>
      </c>
      <c r="M2095" s="260" t="str">
        <f>IF(Table2[[#This Row],[Resolve Date]]="","ONGOING","SOLVED")</f>
        <v>SOLVED</v>
      </c>
      <c r="N2095" s="261"/>
      <c r="O2095" s="260" t="str">
        <f>Table2[[#This Row],[K&amp;N REF ]]&amp;Table2[[#This Row],[Issue type ]]</f>
        <v>5017128625NO LABELS</v>
      </c>
      <c r="P2095" s="260">
        <f>YEAR(Table2[[#This Row],[Date ]])</f>
        <v>2025</v>
      </c>
      <c r="Q2095" s="260" t="str">
        <f>VLOOKUP(MONTH(Table2[[#This Row],[Date ]]),Months,2,0)</f>
        <v>September</v>
      </c>
      <c r="R2095" s="288" t="b">
        <f>COUNTIFS(Table2[Unique],Table2[[#This Row],[Unique]])&gt;1</f>
        <v>0</v>
      </c>
      <c r="S2095" s="288">
        <f>IF(Table2[[#This Row],[Status ]]="Solved",1,0)</f>
        <v>1</v>
      </c>
      <c r="T2095" s="288">
        <f>IF(Table2[[#This Row],[Status ]]="ongoing",1,0)</f>
        <v>0</v>
      </c>
    </row>
    <row r="2096" spans="1:20" x14ac:dyDescent="0.25">
      <c r="A2096" s="263">
        <v>5017128957</v>
      </c>
      <c r="B2096" s="287" t="str">
        <f>_xlfn.XLOOKUP(Table2[[#This Row],[K&amp;N REF ]],CAT_Details[Tracking Number],CAT_Details[S Ref],,0)</f>
        <v>20250826-S-70225</v>
      </c>
      <c r="C2096" s="273">
        <f>_xlfn.XLOOKUP(Table2[[#This Row],[K&amp;N REF ]],CAT_Details[Tracking Number],CAT_Details[TO Ref],,0)</f>
        <v>20250826789318</v>
      </c>
      <c r="D2096" s="273" t="str">
        <f>_xlfn.XLOOKUP(Table2[[#This Row],[K&amp;N REF ]],CAT_Details[Tracking Number],CAT_Details[Pickup Customer Name],,0)</f>
        <v>Tenneco Zwickau GmbH</v>
      </c>
      <c r="E2096" s="274" t="str">
        <f>_xlfn.XLOOKUP(Table2[[#This Row],[K&amp;N REF ]],CAT_Details[Tracking Number],CAT_Details[Delivery Country Code],,0)</f>
        <v>GB</v>
      </c>
      <c r="F2096" s="274" t="str">
        <f>_xlfn.XLOOKUP(Table2[[#This Row],[TO Ref]],CAT_Details[TO Ref],CAT_Details[Loc],,0)</f>
        <v>DX01-L5</v>
      </c>
      <c r="G2096" s="260" t="s">
        <v>34</v>
      </c>
      <c r="H2096" s="260" t="s">
        <v>35</v>
      </c>
      <c r="I2096" s="281">
        <v>45901</v>
      </c>
      <c r="J2096" s="260" t="s">
        <v>26</v>
      </c>
      <c r="K2096" s="260" t="s">
        <v>32</v>
      </c>
      <c r="L2096" s="281">
        <v>45901</v>
      </c>
      <c r="M2096" s="260" t="str">
        <f>IF(Table2[[#This Row],[Resolve Date]]="","ONGOING","SOLVED")</f>
        <v>SOLVED</v>
      </c>
      <c r="N2096" s="261"/>
      <c r="O2096" s="260" t="str">
        <f>Table2[[#This Row],[K&amp;N REF ]]&amp;Table2[[#This Row],[Issue type ]]</f>
        <v>5017128957NO LABELS</v>
      </c>
      <c r="P2096" s="260">
        <f>YEAR(Table2[[#This Row],[Date ]])</f>
        <v>2025</v>
      </c>
      <c r="Q2096" s="260" t="str">
        <f>VLOOKUP(MONTH(Table2[[#This Row],[Date ]]),Months,2,0)</f>
        <v>September</v>
      </c>
      <c r="R2096" s="288" t="b">
        <f>COUNTIFS(Table2[Unique],Table2[[#This Row],[Unique]])&gt;1</f>
        <v>0</v>
      </c>
      <c r="S2096" s="288">
        <f>IF(Table2[[#This Row],[Status ]]="Solved",1,0)</f>
        <v>1</v>
      </c>
      <c r="T2096" s="288">
        <f>IF(Table2[[#This Row],[Status ]]="ongoing",1,0)</f>
        <v>0</v>
      </c>
    </row>
    <row r="2097" spans="1:20" x14ac:dyDescent="0.25">
      <c r="A2097" s="263">
        <v>5017128783</v>
      </c>
      <c r="B2097" s="287" t="str">
        <f>_xlfn.XLOOKUP(Table2[[#This Row],[K&amp;N REF ]],CAT_Details[Tracking Number],CAT_Details[S Ref],,0)</f>
        <v>20250826-S-70290</v>
      </c>
      <c r="C2097" s="273">
        <f>_xlfn.XLOOKUP(Table2[[#This Row],[K&amp;N REF ]],CAT_Details[Tracking Number],CAT_Details[TO Ref],,0)</f>
        <v>20250825788771</v>
      </c>
      <c r="D2097" s="273" t="str">
        <f>_xlfn.XLOOKUP(Table2[[#This Row],[K&amp;N REF ]],CAT_Details[Tracking Number],CAT_Details[Pickup Customer Name],,0)</f>
        <v>Borg Warner Cooling Systems Gmbh</v>
      </c>
      <c r="E2097" s="274" t="str">
        <f>_xlfn.XLOOKUP(Table2[[#This Row],[K&amp;N REF ]],CAT_Details[Tracking Number],CAT_Details[Delivery Country Code],,0)</f>
        <v>GB</v>
      </c>
      <c r="F2097" s="274" t="str">
        <f>_xlfn.XLOOKUP(Table2[[#This Row],[TO Ref]],CAT_Details[TO Ref],CAT_Details[Loc],,0)</f>
        <v>DK-LW08</v>
      </c>
      <c r="G2097" s="260" t="s">
        <v>34</v>
      </c>
      <c r="H2097" s="260" t="s">
        <v>35</v>
      </c>
      <c r="I2097" s="281">
        <v>45901</v>
      </c>
      <c r="J2097" s="260" t="s">
        <v>26</v>
      </c>
      <c r="K2097" s="260" t="s">
        <v>32</v>
      </c>
      <c r="L2097" s="281">
        <v>45901</v>
      </c>
      <c r="M2097" s="260" t="str">
        <f>IF(Table2[[#This Row],[Resolve Date]]="","ONGOING","SOLVED")</f>
        <v>SOLVED</v>
      </c>
      <c r="N2097" s="261"/>
      <c r="O2097" s="260" t="str">
        <f>Table2[[#This Row],[K&amp;N REF ]]&amp;Table2[[#This Row],[Issue type ]]</f>
        <v>5017128783NO LABELS</v>
      </c>
      <c r="P2097" s="260">
        <f>YEAR(Table2[[#This Row],[Date ]])</f>
        <v>2025</v>
      </c>
      <c r="Q2097" s="260" t="str">
        <f>VLOOKUP(MONTH(Table2[[#This Row],[Date ]]),Months,2,0)</f>
        <v>September</v>
      </c>
      <c r="R2097" s="288" t="b">
        <f>COUNTIFS(Table2[Unique],Table2[[#This Row],[Unique]])&gt;1</f>
        <v>0</v>
      </c>
      <c r="S2097" s="288">
        <f>IF(Table2[[#This Row],[Status ]]="Solved",1,0)</f>
        <v>1</v>
      </c>
      <c r="T2097" s="288">
        <f>IF(Table2[[#This Row],[Status ]]="ongoing",1,0)</f>
        <v>0</v>
      </c>
    </row>
    <row r="2098" spans="1:20" x14ac:dyDescent="0.25">
      <c r="A2098" s="263">
        <v>5017128971</v>
      </c>
      <c r="B2098" s="287" t="str">
        <f>_xlfn.XLOOKUP(Table2[[#This Row],[K&amp;N REF ]],CAT_Details[Tracking Number],CAT_Details[S Ref],,0)</f>
        <v>20250826-S-70222</v>
      </c>
      <c r="C2098" s="273">
        <f>_xlfn.XLOOKUP(Table2[[#This Row],[K&amp;N REF ]],CAT_Details[Tracking Number],CAT_Details[TO Ref],,0)</f>
        <v>20250826789049</v>
      </c>
      <c r="D2098" s="273" t="str">
        <f>_xlfn.XLOOKUP(Table2[[#This Row],[K&amp;N REF ]],CAT_Details[Tracking Number],CAT_Details[Pickup Customer Name],,0)</f>
        <v>PACOMA GMBH</v>
      </c>
      <c r="E2098" s="274" t="str">
        <f>_xlfn.XLOOKUP(Table2[[#This Row],[K&amp;N REF ]],CAT_Details[Tracking Number],CAT_Details[Delivery Country Code],,0)</f>
        <v>GB</v>
      </c>
      <c r="F2098" s="274">
        <f>_xlfn.XLOOKUP(Table2[[#This Row],[TO Ref]],CAT_Details[TO Ref],CAT_Details[Loc],,0)</f>
        <v>3402</v>
      </c>
      <c r="G2098" s="260" t="s">
        <v>34</v>
      </c>
      <c r="H2098" s="260" t="s">
        <v>35</v>
      </c>
      <c r="I2098" s="281">
        <v>45901</v>
      </c>
      <c r="J2098" s="260" t="s">
        <v>26</v>
      </c>
      <c r="K2098" s="260" t="s">
        <v>32</v>
      </c>
      <c r="L2098" s="281">
        <v>45901</v>
      </c>
      <c r="M2098" s="260" t="str">
        <f>IF(Table2[[#This Row],[Resolve Date]]="","ONGOING","SOLVED")</f>
        <v>SOLVED</v>
      </c>
      <c r="N2098" s="261"/>
      <c r="O2098" s="260" t="str">
        <f>Table2[[#This Row],[K&amp;N REF ]]&amp;Table2[[#This Row],[Issue type ]]</f>
        <v>5017128971NO LABELS</v>
      </c>
      <c r="P2098" s="260">
        <f>YEAR(Table2[[#This Row],[Date ]])</f>
        <v>2025</v>
      </c>
      <c r="Q2098" s="260" t="str">
        <f>VLOOKUP(MONTH(Table2[[#This Row],[Date ]]),Months,2,0)</f>
        <v>September</v>
      </c>
      <c r="R2098" s="288" t="b">
        <f>COUNTIFS(Table2[Unique],Table2[[#This Row],[Unique]])&gt;1</f>
        <v>0</v>
      </c>
      <c r="S2098" s="288">
        <f>IF(Table2[[#This Row],[Status ]]="Solved",1,0)</f>
        <v>1</v>
      </c>
      <c r="T2098" s="288">
        <f>IF(Table2[[#This Row],[Status ]]="ongoing",1,0)</f>
        <v>0</v>
      </c>
    </row>
    <row r="2099" spans="1:20" x14ac:dyDescent="0.25">
      <c r="A2099" s="263">
        <v>5017128840</v>
      </c>
      <c r="B2099" s="287" t="str">
        <f>_xlfn.XLOOKUP(Table2[[#This Row],[K&amp;N REF ]],CAT_Details[Tracking Number],CAT_Details[S Ref],,0)</f>
        <v>20250826-S-70226</v>
      </c>
      <c r="C2099" s="273">
        <f>_xlfn.XLOOKUP(Table2[[#This Row],[K&amp;N REF ]],CAT_Details[Tracking Number],CAT_Details[TO Ref],,0)</f>
        <v>20250825788446</v>
      </c>
      <c r="D2099" s="273" t="str">
        <f>_xlfn.XLOOKUP(Table2[[#This Row],[K&amp;N REF ]],CAT_Details[Tracking Number],CAT_Details[Pickup Customer Name],,0)</f>
        <v>Donaldson Filtration Deutschland GmbH</v>
      </c>
      <c r="E2099" s="274" t="str">
        <f>_xlfn.XLOOKUP(Table2[[#This Row],[K&amp;N REF ]],CAT_Details[Tracking Number],CAT_Details[Delivery Country Code],,0)</f>
        <v>GB</v>
      </c>
      <c r="F2099" s="274" t="str">
        <f>_xlfn.XLOOKUP(Table2[[#This Row],[TO Ref]],CAT_Details[TO Ref],CAT_Details[Loc],,0)</f>
        <v>U2-L5</v>
      </c>
      <c r="G2099" s="260" t="s">
        <v>34</v>
      </c>
      <c r="H2099" s="260" t="s">
        <v>25</v>
      </c>
      <c r="I2099" s="281">
        <v>45901</v>
      </c>
      <c r="J2099" s="260" t="s">
        <v>26</v>
      </c>
      <c r="K2099" s="260" t="s">
        <v>32</v>
      </c>
      <c r="L2099" s="281">
        <v>45901</v>
      </c>
      <c r="M2099" s="260" t="str">
        <f>IF(Table2[[#This Row],[Resolve Date]]="","ONGOING","SOLVED")</f>
        <v>SOLVED</v>
      </c>
      <c r="N2099" s="261"/>
      <c r="O2099" s="260" t="str">
        <f>Table2[[#This Row],[K&amp;N REF ]]&amp;Table2[[#This Row],[Issue type ]]</f>
        <v xml:space="preserve">5017128840DAMAGE </v>
      </c>
      <c r="P2099" s="260">
        <f>YEAR(Table2[[#This Row],[Date ]])</f>
        <v>2025</v>
      </c>
      <c r="Q2099" s="260" t="str">
        <f>VLOOKUP(MONTH(Table2[[#This Row],[Date ]]),Months,2,0)</f>
        <v>September</v>
      </c>
      <c r="R2099" s="288" t="b">
        <f>COUNTIFS(Table2[Unique],Table2[[#This Row],[Unique]])&gt;1</f>
        <v>0</v>
      </c>
      <c r="S2099" s="288">
        <f>IF(Table2[[#This Row],[Status ]]="Solved",1,0)</f>
        <v>1</v>
      </c>
      <c r="T2099" s="288">
        <f>IF(Table2[[#This Row],[Status ]]="ongoing",1,0)</f>
        <v>0</v>
      </c>
    </row>
    <row r="2100" spans="1:20" x14ac:dyDescent="0.25">
      <c r="A2100" s="263">
        <v>5017128840</v>
      </c>
      <c r="B2100" s="287" t="str">
        <f>_xlfn.XLOOKUP(Table2[[#This Row],[K&amp;N REF ]],CAT_Details[Tracking Number],CAT_Details[S Ref],,0)</f>
        <v>20250826-S-70226</v>
      </c>
      <c r="C2100" s="273">
        <f>_xlfn.XLOOKUP(Table2[[#This Row],[K&amp;N REF ]],CAT_Details[Tracking Number],CAT_Details[TO Ref],,0)</f>
        <v>20250825788446</v>
      </c>
      <c r="D2100" s="273" t="str">
        <f>_xlfn.XLOOKUP(Table2[[#This Row],[K&amp;N REF ]],CAT_Details[Tracking Number],CAT_Details[Pickup Customer Name],,0)</f>
        <v>Donaldson Filtration Deutschland GmbH</v>
      </c>
      <c r="E2100" s="274" t="str">
        <f>_xlfn.XLOOKUP(Table2[[#This Row],[K&amp;N REF ]],CAT_Details[Tracking Number],CAT_Details[Delivery Country Code],,0)</f>
        <v>GB</v>
      </c>
      <c r="F2100" s="274" t="str">
        <f>_xlfn.XLOOKUP(Table2[[#This Row],[TO Ref]],CAT_Details[TO Ref],CAT_Details[Loc],,0)</f>
        <v>U2-L5</v>
      </c>
      <c r="G2100" s="260" t="s">
        <v>34</v>
      </c>
      <c r="H2100" s="260" t="s">
        <v>29</v>
      </c>
      <c r="I2100" s="281">
        <v>45901</v>
      </c>
      <c r="J2100" s="260" t="s">
        <v>26</v>
      </c>
      <c r="K2100" s="260" t="s">
        <v>32</v>
      </c>
      <c r="L2100" s="281">
        <v>45901</v>
      </c>
      <c r="M2100" s="260" t="str">
        <f>IF(Table2[[#This Row],[Resolve Date]]="","ONGOING","SOLVED")</f>
        <v>SOLVED</v>
      </c>
      <c r="N2100" s="261"/>
      <c r="O2100" s="260" t="str">
        <f>Table2[[#This Row],[K&amp;N REF ]]&amp;Table2[[#This Row],[Issue type ]]</f>
        <v>5017128840DAMAGED LABEL</v>
      </c>
      <c r="P2100" s="260">
        <f>YEAR(Table2[[#This Row],[Date ]])</f>
        <v>2025</v>
      </c>
      <c r="Q2100" s="260" t="str">
        <f>VLOOKUP(MONTH(Table2[[#This Row],[Date ]]),Months,2,0)</f>
        <v>September</v>
      </c>
      <c r="R2100" s="288" t="b">
        <f>COUNTIFS(Table2[Unique],Table2[[#This Row],[Unique]])&gt;1</f>
        <v>0</v>
      </c>
      <c r="S2100" s="288">
        <f>IF(Table2[[#This Row],[Status ]]="Solved",1,0)</f>
        <v>1</v>
      </c>
      <c r="T2100" s="288">
        <f>IF(Table2[[#This Row],[Status ]]="ongoing",1,0)</f>
        <v>0</v>
      </c>
    </row>
    <row r="2101" spans="1:20" x14ac:dyDescent="0.25">
      <c r="A2101" s="263">
        <v>5017128740</v>
      </c>
      <c r="B2101" s="287" t="str">
        <f>_xlfn.XLOOKUP(Table2[[#This Row],[K&amp;N REF ]],CAT_Details[Tracking Number],CAT_Details[S Ref],,0)</f>
        <v>20250826-S-70252</v>
      </c>
      <c r="C2101" s="273">
        <f>_xlfn.XLOOKUP(Table2[[#This Row],[K&amp;N REF ]],CAT_Details[Tracking Number],CAT_Details[TO Ref],,0)</f>
        <v>20250822787877</v>
      </c>
      <c r="D2101" s="273" t="str">
        <f>_xlfn.XLOOKUP(Table2[[#This Row],[K&amp;N REF ]],CAT_Details[Tracking Number],CAT_Details[Pickup Customer Name],,0)</f>
        <v>HAVIT Hydraulik GmbH</v>
      </c>
      <c r="E2101" s="274" t="str">
        <f>_xlfn.XLOOKUP(Table2[[#This Row],[K&amp;N REF ]],CAT_Details[Tracking Number],CAT_Details[Delivery Country Code],,0)</f>
        <v>GB</v>
      </c>
      <c r="F2101" s="274" t="str">
        <f>_xlfn.XLOOKUP(Table2[[#This Row],[TO Ref]],CAT_Details[TO Ref],CAT_Details[Loc],,0)</f>
        <v>OYL1</v>
      </c>
      <c r="G2101" s="260" t="s">
        <v>34</v>
      </c>
      <c r="H2101" s="260" t="s">
        <v>35</v>
      </c>
      <c r="I2101" s="281">
        <v>45901</v>
      </c>
      <c r="J2101" s="260" t="s">
        <v>26</v>
      </c>
      <c r="K2101" s="260" t="s">
        <v>32</v>
      </c>
      <c r="L2101" s="281">
        <v>45901</v>
      </c>
      <c r="M2101" s="260" t="str">
        <f>IF(Table2[[#This Row],[Resolve Date]]="","ONGOING","SOLVED")</f>
        <v>SOLVED</v>
      </c>
      <c r="N2101" s="261"/>
      <c r="O2101" s="260" t="str">
        <f>Table2[[#This Row],[K&amp;N REF ]]&amp;Table2[[#This Row],[Issue type ]]</f>
        <v>5017128740NO LABELS</v>
      </c>
      <c r="P2101" s="260">
        <f>YEAR(Table2[[#This Row],[Date ]])</f>
        <v>2025</v>
      </c>
      <c r="Q2101" s="260" t="str">
        <f>VLOOKUP(MONTH(Table2[[#This Row],[Date ]]),Months,2,0)</f>
        <v>September</v>
      </c>
      <c r="R2101" s="288" t="b">
        <f>COUNTIFS(Table2[Unique],Table2[[#This Row],[Unique]])&gt;1</f>
        <v>0</v>
      </c>
      <c r="S2101" s="288">
        <f>IF(Table2[[#This Row],[Status ]]="Solved",1,0)</f>
        <v>1</v>
      </c>
      <c r="T2101" s="288">
        <f>IF(Table2[[#This Row],[Status ]]="ongoing",1,0)</f>
        <v>0</v>
      </c>
    </row>
    <row r="2102" spans="1:20" x14ac:dyDescent="0.25">
      <c r="A2102" s="263">
        <v>5017128068</v>
      </c>
      <c r="B2102" s="287" t="str">
        <f>_xlfn.XLOOKUP(Table2[[#This Row],[K&amp;N REF ]],CAT_Details[Tracking Number],CAT_Details[S Ref],,0)</f>
        <v>20250826-S-70228</v>
      </c>
      <c r="C2102" s="273">
        <f>_xlfn.XLOOKUP(Table2[[#This Row],[K&amp;N REF ]],CAT_Details[Tracking Number],CAT_Details[TO Ref],,0)</f>
        <v>20250826789209</v>
      </c>
      <c r="D2102" s="273" t="str">
        <f>_xlfn.XLOOKUP(Table2[[#This Row],[K&amp;N REF ]],CAT_Details[Tracking Number],CAT_Details[Pickup Customer Name],,0)</f>
        <v>NORGREN GMBH</v>
      </c>
      <c r="E2102" s="274" t="str">
        <f>_xlfn.XLOOKUP(Table2[[#This Row],[K&amp;N REF ]],CAT_Details[Tracking Number],CAT_Details[Delivery Country Code],,0)</f>
        <v>GB</v>
      </c>
      <c r="F2102" s="274" t="str">
        <f>_xlfn.XLOOKUP(Table2[[#This Row],[TO Ref]],CAT_Details[TO Ref],CAT_Details[Loc],,0)</f>
        <v>DX01-L5</v>
      </c>
      <c r="G2102" s="260" t="s">
        <v>34</v>
      </c>
      <c r="H2102" s="260" t="s">
        <v>35</v>
      </c>
      <c r="I2102" s="281">
        <v>45901</v>
      </c>
      <c r="J2102" s="260" t="s">
        <v>26</v>
      </c>
      <c r="K2102" s="260" t="s">
        <v>32</v>
      </c>
      <c r="L2102" s="281">
        <v>45901</v>
      </c>
      <c r="M2102" s="260" t="str">
        <f>IF(Table2[[#This Row],[Resolve Date]]="","ONGOING","SOLVED")</f>
        <v>SOLVED</v>
      </c>
      <c r="N2102" s="261"/>
      <c r="O2102" s="260" t="str">
        <f>Table2[[#This Row],[K&amp;N REF ]]&amp;Table2[[#This Row],[Issue type ]]</f>
        <v>5017128068NO LABELS</v>
      </c>
      <c r="P2102" s="260">
        <f>YEAR(Table2[[#This Row],[Date ]])</f>
        <v>2025</v>
      </c>
      <c r="Q2102" s="260" t="str">
        <f>VLOOKUP(MONTH(Table2[[#This Row],[Date ]]),Months,2,0)</f>
        <v>September</v>
      </c>
      <c r="R2102" s="288" t="b">
        <f>COUNTIFS(Table2[Unique],Table2[[#This Row],[Unique]])&gt;1</f>
        <v>0</v>
      </c>
      <c r="S2102" s="288">
        <f>IF(Table2[[#This Row],[Status ]]="Solved",1,0)</f>
        <v>1</v>
      </c>
      <c r="T2102" s="288">
        <f>IF(Table2[[#This Row],[Status ]]="ongoing",1,0)</f>
        <v>0</v>
      </c>
    </row>
    <row r="2103" spans="1:20" x14ac:dyDescent="0.25">
      <c r="A2103" s="263">
        <v>5017128665</v>
      </c>
      <c r="B2103" s="287" t="str">
        <f>_xlfn.XLOOKUP(Table2[[#This Row],[K&amp;N REF ]],CAT_Details[Tracking Number],CAT_Details[S Ref],,0)</f>
        <v>20250827-S-70022</v>
      </c>
      <c r="C2103" s="273">
        <f>_xlfn.XLOOKUP(Table2[[#This Row],[K&amp;N REF ]],CAT_Details[Tracking Number],CAT_Details[TO Ref],,0)</f>
        <v>20250822787801</v>
      </c>
      <c r="D2103" s="273" t="str">
        <f>_xlfn.XLOOKUP(Table2[[#This Row],[K&amp;N REF ]],CAT_Details[Tracking Number],CAT_Details[Pickup Customer Name],,0)</f>
        <v>SOGEFI FILTRATION FRANCE</v>
      </c>
      <c r="E2103" s="274" t="str">
        <f>_xlfn.XLOOKUP(Table2[[#This Row],[K&amp;N REF ]],CAT_Details[Tracking Number],CAT_Details[Delivery Country Code],,0)</f>
        <v>GB</v>
      </c>
      <c r="F2103" s="274" t="str">
        <f>_xlfn.XLOOKUP(Table2[[#This Row],[TO Ref]],CAT_Details[TO Ref],CAT_Details[Loc],,0)</f>
        <v>DX01-L5</v>
      </c>
      <c r="G2103" s="260" t="s">
        <v>36</v>
      </c>
      <c r="H2103" s="260" t="s">
        <v>35</v>
      </c>
      <c r="I2103" s="281">
        <v>45901</v>
      </c>
      <c r="J2103" s="260" t="s">
        <v>26</v>
      </c>
      <c r="K2103" s="260" t="s">
        <v>32</v>
      </c>
      <c r="L2103" s="281">
        <v>45901</v>
      </c>
      <c r="M2103" s="260" t="str">
        <f>IF(Table2[[#This Row],[Resolve Date]]="","ONGOING","SOLVED")</f>
        <v>SOLVED</v>
      </c>
      <c r="N2103" s="261"/>
      <c r="O2103" s="260" t="str">
        <f>Table2[[#This Row],[K&amp;N REF ]]&amp;Table2[[#This Row],[Issue type ]]</f>
        <v>5017128665NO LABELS</v>
      </c>
      <c r="P2103" s="260">
        <f>YEAR(Table2[[#This Row],[Date ]])</f>
        <v>2025</v>
      </c>
      <c r="Q2103" s="260" t="str">
        <f>VLOOKUP(MONTH(Table2[[#This Row],[Date ]]),Months,2,0)</f>
        <v>September</v>
      </c>
      <c r="R2103" s="288" t="b">
        <f>COUNTIFS(Table2[Unique],Table2[[#This Row],[Unique]])&gt;1</f>
        <v>0</v>
      </c>
      <c r="S2103" s="288">
        <f>IF(Table2[[#This Row],[Status ]]="Solved",1,0)</f>
        <v>1</v>
      </c>
      <c r="T2103" s="288">
        <f>IF(Table2[[#This Row],[Status ]]="ongoing",1,0)</f>
        <v>0</v>
      </c>
    </row>
    <row r="2104" spans="1:20" x14ac:dyDescent="0.25">
      <c r="A2104" s="263">
        <v>5017143538</v>
      </c>
      <c r="B2104" s="287" t="str">
        <f>_xlfn.XLOOKUP(Table2[[#This Row],[K&amp;N REF ]],CAT_Details[Tracking Number],CAT_Details[S Ref],,0)</f>
        <v>20250827-S-70784</v>
      </c>
      <c r="C2104" s="273">
        <f>_xlfn.XLOOKUP(Table2[[#This Row],[K&amp;N REF ]],CAT_Details[Tracking Number],CAT_Details[TO Ref],,0)</f>
        <v>20250827790819</v>
      </c>
      <c r="D2104" s="273" t="str">
        <f>_xlfn.XLOOKUP(Table2[[#This Row],[K&amp;N REF ]],CAT_Details[Tracking Number],CAT_Details[Pickup Customer Name],,0)</f>
        <v>SOGEFI FILTRATION FRANCE</v>
      </c>
      <c r="E2104" s="274" t="str">
        <f>_xlfn.XLOOKUP(Table2[[#This Row],[K&amp;N REF ]],CAT_Details[Tracking Number],CAT_Details[Delivery Country Code],,0)</f>
        <v>GB</v>
      </c>
      <c r="F2104" s="274" t="str">
        <f>_xlfn.XLOOKUP(Table2[[#This Row],[TO Ref]],CAT_Details[TO Ref],CAT_Details[Loc],,0)</f>
        <v>DX01-L5</v>
      </c>
      <c r="G2104" s="260" t="s">
        <v>36</v>
      </c>
      <c r="H2104" s="260" t="s">
        <v>35</v>
      </c>
      <c r="I2104" s="281">
        <v>45901</v>
      </c>
      <c r="J2104" s="260" t="s">
        <v>26</v>
      </c>
      <c r="K2104" s="260" t="s">
        <v>32</v>
      </c>
      <c r="L2104" s="281">
        <v>45901</v>
      </c>
      <c r="M2104" s="260" t="str">
        <f>IF(Table2[[#This Row],[Resolve Date]]="","ONGOING","SOLVED")</f>
        <v>SOLVED</v>
      </c>
      <c r="N2104" s="261"/>
      <c r="O2104" s="260" t="str">
        <f>Table2[[#This Row],[K&amp;N REF ]]&amp;Table2[[#This Row],[Issue type ]]</f>
        <v>5017143538NO LABELS</v>
      </c>
      <c r="P2104" s="260">
        <f>YEAR(Table2[[#This Row],[Date ]])</f>
        <v>2025</v>
      </c>
      <c r="Q2104" s="260" t="str">
        <f>VLOOKUP(MONTH(Table2[[#This Row],[Date ]]),Months,2,0)</f>
        <v>September</v>
      </c>
      <c r="R2104" s="288" t="b">
        <f>COUNTIFS(Table2[Unique],Table2[[#This Row],[Unique]])&gt;1</f>
        <v>0</v>
      </c>
      <c r="S2104" s="288">
        <f>IF(Table2[[#This Row],[Status ]]="Solved",1,0)</f>
        <v>1</v>
      </c>
      <c r="T2104" s="288">
        <f>IF(Table2[[#This Row],[Status ]]="ongoing",1,0)</f>
        <v>0</v>
      </c>
    </row>
    <row r="2105" spans="1:20" x14ac:dyDescent="0.25">
      <c r="A2105" s="263">
        <v>5017128184</v>
      </c>
      <c r="B2105" s="287" t="str">
        <f>_xlfn.XLOOKUP(Table2[[#This Row],[K&amp;N REF ]],CAT_Details[Tracking Number],CAT_Details[S Ref],,0)</f>
        <v>20250826-S-70307</v>
      </c>
      <c r="C2105" s="273">
        <f>_xlfn.XLOOKUP(Table2[[#This Row],[K&amp;N REF ]],CAT_Details[Tracking Number],CAT_Details[TO Ref],,0)</f>
        <v>20250826789197</v>
      </c>
      <c r="D2105" s="273" t="str">
        <f>_xlfn.XLOOKUP(Table2[[#This Row],[K&amp;N REF ]],CAT_Details[Tracking Number],CAT_Details[Pickup Customer Name],,0)</f>
        <v>BRUSS KUNSTSTOFFTECHNIK GMBH</v>
      </c>
      <c r="E2105" s="274" t="str">
        <f>_xlfn.XLOOKUP(Table2[[#This Row],[K&amp;N REF ]],CAT_Details[Tracking Number],CAT_Details[Delivery Country Code],,0)</f>
        <v>GB</v>
      </c>
      <c r="F2105" s="274" t="str">
        <f>_xlfn.XLOOKUP(Table2[[#This Row],[TO Ref]],CAT_Details[TO Ref],CAT_Details[Loc],,0)</f>
        <v>DX01-L5</v>
      </c>
      <c r="G2105" s="260" t="s">
        <v>34</v>
      </c>
      <c r="H2105" s="260" t="s">
        <v>35</v>
      </c>
      <c r="I2105" s="281">
        <v>45901</v>
      </c>
      <c r="J2105" s="260" t="s">
        <v>26</v>
      </c>
      <c r="K2105" s="260" t="s">
        <v>32</v>
      </c>
      <c r="L2105" s="281">
        <v>45901</v>
      </c>
      <c r="M2105" s="260" t="str">
        <f>IF(Table2[[#This Row],[Resolve Date]]="","ONGOING","SOLVED")</f>
        <v>SOLVED</v>
      </c>
      <c r="N2105" s="261"/>
      <c r="O2105" s="260" t="str">
        <f>Table2[[#This Row],[K&amp;N REF ]]&amp;Table2[[#This Row],[Issue type ]]</f>
        <v>5017128184NO LABELS</v>
      </c>
      <c r="P2105" s="260">
        <f>YEAR(Table2[[#This Row],[Date ]])</f>
        <v>2025</v>
      </c>
      <c r="Q2105" s="260" t="str">
        <f>VLOOKUP(MONTH(Table2[[#This Row],[Date ]]),Months,2,0)</f>
        <v>September</v>
      </c>
      <c r="R2105" s="288" t="b">
        <f>COUNTIFS(Table2[Unique],Table2[[#This Row],[Unique]])&gt;1</f>
        <v>0</v>
      </c>
      <c r="S2105" s="288">
        <f>IF(Table2[[#This Row],[Status ]]="Solved",1,0)</f>
        <v>1</v>
      </c>
      <c r="T2105" s="288">
        <f>IF(Table2[[#This Row],[Status ]]="ongoing",1,0)</f>
        <v>0</v>
      </c>
    </row>
    <row r="2106" spans="1:20" x14ac:dyDescent="0.25">
      <c r="A2106" s="263">
        <v>5017128841</v>
      </c>
      <c r="B2106" s="287" t="str">
        <f>_xlfn.XLOOKUP(Table2[[#This Row],[K&amp;N REF ]],CAT_Details[Tracking Number],CAT_Details[S Ref],,0)</f>
        <v>20250826-S-70412</v>
      </c>
      <c r="C2106" s="273">
        <f>_xlfn.XLOOKUP(Table2[[#This Row],[K&amp;N REF ]],CAT_Details[Tracking Number],CAT_Details[TO Ref],,0)</f>
        <v>20250825788238</v>
      </c>
      <c r="D2106" s="273" t="str">
        <f>_xlfn.XLOOKUP(Table2[[#This Row],[K&amp;N REF ]],CAT_Details[Tracking Number],CAT_Details[Pickup Customer Name],,0)</f>
        <v>SAG TUBI SPA</v>
      </c>
      <c r="E2106" s="274" t="str">
        <f>_xlfn.XLOOKUP(Table2[[#This Row],[K&amp;N REF ]],CAT_Details[Tracking Number],CAT_Details[Delivery Country Code],,0)</f>
        <v>GB</v>
      </c>
      <c r="F2106" s="274">
        <f>_xlfn.XLOOKUP(Table2[[#This Row],[TO Ref]],CAT_Details[TO Ref],CAT_Details[Loc],,0)</f>
        <v>3402</v>
      </c>
      <c r="G2106" s="260" t="s">
        <v>24</v>
      </c>
      <c r="H2106" s="260" t="s">
        <v>179</v>
      </c>
      <c r="I2106" s="281">
        <v>45901</v>
      </c>
      <c r="J2106" s="260" t="s">
        <v>26</v>
      </c>
      <c r="K2106" s="260" t="s">
        <v>32</v>
      </c>
      <c r="L2106" s="281">
        <v>45901</v>
      </c>
      <c r="M2106" s="260" t="str">
        <f>IF(Table2[[#This Row],[Resolve Date]]="","ONGOING","SOLVED")</f>
        <v>SOLVED</v>
      </c>
      <c r="N2106" s="261" t="s">
        <v>166</v>
      </c>
      <c r="O2106" s="260" t="str">
        <f>Table2[[#This Row],[K&amp;N REF ]]&amp;Table2[[#This Row],[Issue type ]]</f>
        <v xml:space="preserve">5017128841NOT SCANNABLE </v>
      </c>
      <c r="P2106" s="260">
        <f>YEAR(Table2[[#This Row],[Date ]])</f>
        <v>2025</v>
      </c>
      <c r="Q2106" s="260" t="str">
        <f>VLOOKUP(MONTH(Table2[[#This Row],[Date ]]),Months,2,0)</f>
        <v>September</v>
      </c>
      <c r="R2106" s="288" t="b">
        <f>COUNTIFS(Table2[Unique],Table2[[#This Row],[Unique]])&gt;1</f>
        <v>0</v>
      </c>
      <c r="S2106" s="288">
        <f>IF(Table2[[#This Row],[Status ]]="Solved",1,0)</f>
        <v>1</v>
      </c>
      <c r="T2106" s="288">
        <f>IF(Table2[[#This Row],[Status ]]="ongoing",1,0)</f>
        <v>0</v>
      </c>
    </row>
    <row r="2107" spans="1:20" x14ac:dyDescent="0.25">
      <c r="A2107" s="263">
        <v>5017099680</v>
      </c>
      <c r="B2107" s="287" t="str">
        <f>_xlfn.XLOOKUP(Table2[[#This Row],[K&amp;N REF ]],CAT_Details[Tracking Number],CAT_Details[S Ref],,0)</f>
        <v>20250822-S-70156</v>
      </c>
      <c r="C2107" s="273">
        <f>_xlfn.XLOOKUP(Table2[[#This Row],[K&amp;N REF ]],CAT_Details[Tracking Number],CAT_Details[TO Ref],,0)</f>
        <v>20250821786765</v>
      </c>
      <c r="D2107" s="273" t="str">
        <f>_xlfn.XLOOKUP(Table2[[#This Row],[K&amp;N REF ]],CAT_Details[Tracking Number],CAT_Details[Pickup Customer Name],,0)</f>
        <v>IMMI LTD</v>
      </c>
      <c r="E2107" s="274" t="str">
        <f>_xlfn.XLOOKUP(Table2[[#This Row],[K&amp;N REF ]],CAT_Details[Tracking Number],CAT_Details[Delivery Country Code],,0)</f>
        <v>FR</v>
      </c>
      <c r="F2107" s="274">
        <f>_xlfn.XLOOKUP(Table2[[#This Row],[TO Ref]],CAT_Details[TO Ref],CAT_Details[Loc],,0)</f>
        <v>3705</v>
      </c>
      <c r="G2107" s="260" t="s">
        <v>199</v>
      </c>
      <c r="H2107" s="260" t="s">
        <v>35</v>
      </c>
      <c r="I2107" s="281">
        <v>45901</v>
      </c>
      <c r="J2107" s="260" t="s">
        <v>26</v>
      </c>
      <c r="K2107" s="260" t="s">
        <v>32</v>
      </c>
      <c r="L2107" s="281">
        <v>45901</v>
      </c>
      <c r="M2107" s="260" t="str">
        <f>IF(Table2[[#This Row],[Resolve Date]]="","ONGOING","SOLVED")</f>
        <v>SOLVED</v>
      </c>
      <c r="N2107" s="261"/>
      <c r="O2107" s="260" t="str">
        <f>Table2[[#This Row],[K&amp;N REF ]]&amp;Table2[[#This Row],[Issue type ]]</f>
        <v>5017099680NO LABELS</v>
      </c>
      <c r="P2107" s="260">
        <f>YEAR(Table2[[#This Row],[Date ]])</f>
        <v>2025</v>
      </c>
      <c r="Q2107" s="260" t="str">
        <f>VLOOKUP(MONTH(Table2[[#This Row],[Date ]]),Months,2,0)</f>
        <v>September</v>
      </c>
      <c r="R2107" s="288" t="b">
        <f>COUNTIFS(Table2[Unique],Table2[[#This Row],[Unique]])&gt;1</f>
        <v>0</v>
      </c>
      <c r="S2107" s="288">
        <f>IF(Table2[[#This Row],[Status ]]="Solved",1,0)</f>
        <v>1</v>
      </c>
      <c r="T2107" s="288">
        <f>IF(Table2[[#This Row],[Status ]]="ongoing",1,0)</f>
        <v>0</v>
      </c>
    </row>
    <row r="2108" spans="1:20" x14ac:dyDescent="0.25">
      <c r="A2108" s="263">
        <v>5017114534</v>
      </c>
      <c r="B2108" s="287" t="str">
        <f>_xlfn.XLOOKUP(Table2[[#This Row],[K&amp;N REF ]],CAT_Details[Tracking Number],CAT_Details[S Ref],,0)</f>
        <v>20250825-S-70357</v>
      </c>
      <c r="C2108" s="273">
        <f>_xlfn.XLOOKUP(Table2[[#This Row],[K&amp;N REF ]],CAT_Details[Tracking Number],CAT_Details[TO Ref],,0)</f>
        <v>20250822787484</v>
      </c>
      <c r="D2108" s="273" t="str">
        <f>_xlfn.XLOOKUP(Table2[[#This Row],[K&amp;N REF ]],CAT_Details[Tracking Number],CAT_Details[Pickup Customer Name],,0)</f>
        <v>SOUTHCO MANUFACTURING LIMITED</v>
      </c>
      <c r="E2108" s="274" t="str">
        <f>_xlfn.XLOOKUP(Table2[[#This Row],[K&amp;N REF ]],CAT_Details[Tracking Number],CAT_Details[Delivery Country Code],,0)</f>
        <v>FR</v>
      </c>
      <c r="F2108" s="274">
        <f>_xlfn.XLOOKUP(Table2[[#This Row],[TO Ref]],CAT_Details[TO Ref],CAT_Details[Loc],,0)</f>
        <v>3705</v>
      </c>
      <c r="G2108" s="260" t="s">
        <v>199</v>
      </c>
      <c r="H2108" s="260" t="s">
        <v>179</v>
      </c>
      <c r="I2108" s="281">
        <v>45901</v>
      </c>
      <c r="J2108" s="260" t="s">
        <v>26</v>
      </c>
      <c r="K2108" s="260" t="s">
        <v>32</v>
      </c>
      <c r="L2108" s="281">
        <v>45901</v>
      </c>
      <c r="M2108" s="260" t="str">
        <f>IF(Table2[[#This Row],[Resolve Date]]="","ONGOING","SOLVED")</f>
        <v>SOLVED</v>
      </c>
      <c r="N2108" s="261"/>
      <c r="O2108" s="260" t="str">
        <f>Table2[[#This Row],[K&amp;N REF ]]&amp;Table2[[#This Row],[Issue type ]]</f>
        <v xml:space="preserve">5017114534NOT SCANNABLE </v>
      </c>
      <c r="P2108" s="260">
        <f>YEAR(Table2[[#This Row],[Date ]])</f>
        <v>2025</v>
      </c>
      <c r="Q2108" s="260" t="str">
        <f>VLOOKUP(MONTH(Table2[[#This Row],[Date ]]),Months,2,0)</f>
        <v>September</v>
      </c>
      <c r="R2108" s="288" t="b">
        <f>COUNTIFS(Table2[Unique],Table2[[#This Row],[Unique]])&gt;1</f>
        <v>0</v>
      </c>
      <c r="S2108" s="288">
        <f>IF(Table2[[#This Row],[Status ]]="Solved",1,0)</f>
        <v>1</v>
      </c>
      <c r="T2108" s="288">
        <f>IF(Table2[[#This Row],[Status ]]="ongoing",1,0)</f>
        <v>0</v>
      </c>
    </row>
    <row r="2109" spans="1:20" x14ac:dyDescent="0.25">
      <c r="A2109" s="263">
        <v>5017099444</v>
      </c>
      <c r="B2109" s="287" t="str">
        <f>_xlfn.XLOOKUP(Table2[[#This Row],[K&amp;N REF ]],CAT_Details[Tracking Number],CAT_Details[S Ref],,0)</f>
        <v>20250822-S-70154</v>
      </c>
      <c r="C2109" s="273">
        <f>_xlfn.XLOOKUP(Table2[[#This Row],[K&amp;N REF ]],CAT_Details[Tracking Number],CAT_Details[TO Ref],,0)</f>
        <v>20250821786687</v>
      </c>
      <c r="D2109" s="273" t="str">
        <f>_xlfn.XLOOKUP(Table2[[#This Row],[K&amp;N REF ]],CAT_Details[Tracking Number],CAT_Details[Pickup Customer Name],,0)</f>
        <v>WIDNEY MANUFACTURING LIMITED</v>
      </c>
      <c r="E2109" s="274" t="str">
        <f>_xlfn.XLOOKUP(Table2[[#This Row],[K&amp;N REF ]],CAT_Details[Tracking Number],CAT_Details[Delivery Country Code],,0)</f>
        <v>FR</v>
      </c>
      <c r="F2109" s="274">
        <f>_xlfn.XLOOKUP(Table2[[#This Row],[TO Ref]],CAT_Details[TO Ref],CAT_Details[Loc],,0)</f>
        <v>3705</v>
      </c>
      <c r="G2109" s="260" t="s">
        <v>199</v>
      </c>
      <c r="H2109" s="260" t="s">
        <v>35</v>
      </c>
      <c r="I2109" s="281">
        <v>45901</v>
      </c>
      <c r="J2109" s="260" t="s">
        <v>26</v>
      </c>
      <c r="K2109" s="260" t="s">
        <v>32</v>
      </c>
      <c r="L2109" s="281">
        <v>45901</v>
      </c>
      <c r="M2109" s="260" t="str">
        <f>IF(Table2[[#This Row],[Resolve Date]]="","ONGOING","SOLVED")</f>
        <v>SOLVED</v>
      </c>
      <c r="N2109" s="261"/>
      <c r="O2109" s="260" t="str">
        <f>Table2[[#This Row],[K&amp;N REF ]]&amp;Table2[[#This Row],[Issue type ]]</f>
        <v>5017099444NO LABELS</v>
      </c>
      <c r="P2109" s="260">
        <f>YEAR(Table2[[#This Row],[Date ]])</f>
        <v>2025</v>
      </c>
      <c r="Q2109" s="260" t="str">
        <f>VLOOKUP(MONTH(Table2[[#This Row],[Date ]]),Months,2,0)</f>
        <v>September</v>
      </c>
      <c r="R2109" s="288" t="b">
        <f>COUNTIFS(Table2[Unique],Table2[[#This Row],[Unique]])&gt;1</f>
        <v>0</v>
      </c>
      <c r="S2109" s="288">
        <f>IF(Table2[[#This Row],[Status ]]="Solved",1,0)</f>
        <v>1</v>
      </c>
      <c r="T2109" s="288">
        <f>IF(Table2[[#This Row],[Status ]]="ongoing",1,0)</f>
        <v>0</v>
      </c>
    </row>
    <row r="2110" spans="1:20" x14ac:dyDescent="0.25">
      <c r="A2110" s="263">
        <v>5017128710</v>
      </c>
      <c r="B2110" s="287" t="str">
        <f>_xlfn.XLOOKUP(Table2[[#This Row],[K&amp;N REF ]],CAT_Details[Tracking Number],CAT_Details[S Ref],,0)</f>
        <v>20250826-S-70474</v>
      </c>
      <c r="C2110" s="273">
        <f>_xlfn.XLOOKUP(Table2[[#This Row],[K&amp;N REF ]],CAT_Details[Tracking Number],CAT_Details[TO Ref],,0)</f>
        <v>20250826789336</v>
      </c>
      <c r="D2110" s="273" t="str">
        <f>_xlfn.XLOOKUP(Table2[[#This Row],[K&amp;N REF ]],CAT_Details[Tracking Number],CAT_Details[Pickup Customer Name],,0)</f>
        <v>COBO SPA</v>
      </c>
      <c r="E2110" s="274" t="str">
        <f>_xlfn.XLOOKUP(Table2[[#This Row],[K&amp;N REF ]],CAT_Details[Tracking Number],CAT_Details[Delivery Country Code],,0)</f>
        <v>GB</v>
      </c>
      <c r="F2110" s="274" t="str">
        <f>_xlfn.XLOOKUP(Table2[[#This Row],[TO Ref]],CAT_Details[TO Ref],CAT_Details[Loc],,0)</f>
        <v>U2-L5</v>
      </c>
      <c r="G2110" s="260" t="s">
        <v>24</v>
      </c>
      <c r="H2110" s="260" t="s">
        <v>179</v>
      </c>
      <c r="I2110" s="281">
        <v>45902</v>
      </c>
      <c r="J2110" s="260" t="s">
        <v>26</v>
      </c>
      <c r="K2110" s="260" t="s">
        <v>32</v>
      </c>
      <c r="L2110" s="281">
        <v>45902</v>
      </c>
      <c r="M2110" s="260" t="str">
        <f>IF(Table2[[#This Row],[Resolve Date]]="","ONGOING","SOLVED")</f>
        <v>SOLVED</v>
      </c>
      <c r="N2110" s="261"/>
      <c r="O2110" s="260" t="str">
        <f>Table2[[#This Row],[K&amp;N REF ]]&amp;Table2[[#This Row],[Issue type ]]</f>
        <v xml:space="preserve">5017128710NOT SCANNABLE </v>
      </c>
      <c r="P2110" s="260">
        <f>YEAR(Table2[[#This Row],[Date ]])</f>
        <v>2025</v>
      </c>
      <c r="Q2110" s="260" t="str">
        <f>VLOOKUP(MONTH(Table2[[#This Row],[Date ]]),Months,2,0)</f>
        <v>September</v>
      </c>
      <c r="R2110" s="288" t="b">
        <f>COUNTIFS(Table2[Unique],Table2[[#This Row],[Unique]])&gt;1</f>
        <v>0</v>
      </c>
      <c r="S2110" s="288">
        <f>IF(Table2[[#This Row],[Status ]]="Solved",1,0)</f>
        <v>1</v>
      </c>
      <c r="T2110" s="288">
        <f>IF(Table2[[#This Row],[Status ]]="ongoing",1,0)</f>
        <v>0</v>
      </c>
    </row>
    <row r="2111" spans="1:20" x14ac:dyDescent="0.25">
      <c r="A2111" s="263">
        <v>5017142877</v>
      </c>
      <c r="B2111" s="287" t="str">
        <f>_xlfn.XLOOKUP(Table2[[#This Row],[K&amp;N REF ]],CAT_Details[Tracking Number],CAT_Details[S Ref],,0)</f>
        <v>20250827-S-70410</v>
      </c>
      <c r="C2111" s="273">
        <f>_xlfn.XLOOKUP(Table2[[#This Row],[K&amp;N REF ]],CAT_Details[Tracking Number],CAT_Details[TO Ref],,0)</f>
        <v>20250825788700</v>
      </c>
      <c r="D2111" s="273" t="str">
        <f>_xlfn.XLOOKUP(Table2[[#This Row],[K&amp;N REF ]],CAT_Details[Tracking Number],CAT_Details[Pickup Customer Name],,0)</f>
        <v>GNUTTI CARLO S.P.A</v>
      </c>
      <c r="E2111" s="274" t="str">
        <f>_xlfn.XLOOKUP(Table2[[#This Row],[K&amp;N REF ]],CAT_Details[Tracking Number],CAT_Details[Delivery Country Code],,0)</f>
        <v>GB</v>
      </c>
      <c r="F2111" s="274" t="str">
        <f>_xlfn.XLOOKUP(Table2[[#This Row],[TO Ref]],CAT_Details[TO Ref],CAT_Details[Loc],,0)</f>
        <v>DX01-L5</v>
      </c>
      <c r="G2111" s="260" t="s">
        <v>24</v>
      </c>
      <c r="H2111" s="260" t="s">
        <v>31</v>
      </c>
      <c r="I2111" s="281">
        <v>45902</v>
      </c>
      <c r="J2111" s="260" t="s">
        <v>26</v>
      </c>
      <c r="K2111" s="260" t="s">
        <v>32</v>
      </c>
      <c r="L2111" s="281">
        <v>45902</v>
      </c>
      <c r="M2111" s="260" t="str">
        <f>IF(Table2[[#This Row],[Resolve Date]]="","ONGOING","SOLVED")</f>
        <v>SOLVED</v>
      </c>
      <c r="N2111" s="261"/>
      <c r="O2111" s="260" t="str">
        <f>Table2[[#This Row],[K&amp;N REF ]]&amp;Table2[[#This Row],[Issue type ]]</f>
        <v>5017142877MISSING LABELS ON SOME UNITS</v>
      </c>
      <c r="P2111" s="260">
        <f>YEAR(Table2[[#This Row],[Date ]])</f>
        <v>2025</v>
      </c>
      <c r="Q2111" s="260" t="str">
        <f>VLOOKUP(MONTH(Table2[[#This Row],[Date ]]),Months,2,0)</f>
        <v>September</v>
      </c>
      <c r="R2111" s="288" t="b">
        <f>COUNTIFS(Table2[Unique],Table2[[#This Row],[Unique]])&gt;1</f>
        <v>0</v>
      </c>
      <c r="S2111" s="288">
        <f>IF(Table2[[#This Row],[Status ]]="Solved",1,0)</f>
        <v>1</v>
      </c>
      <c r="T2111" s="288">
        <f>IF(Table2[[#This Row],[Status ]]="ongoing",1,0)</f>
        <v>0</v>
      </c>
    </row>
    <row r="2112" spans="1:20" x14ac:dyDescent="0.25">
      <c r="A2112" s="263">
        <v>5017114255</v>
      </c>
      <c r="B2112" s="287" t="str">
        <f>_xlfn.XLOOKUP(Table2[[#This Row],[K&amp;N REF ]],CAT_Details[Tracking Number],CAT_Details[S Ref],,0)</f>
        <v>20250825-S-70582</v>
      </c>
      <c r="C2112" s="273">
        <f>_xlfn.XLOOKUP(Table2[[#This Row],[K&amp;N REF ]],CAT_Details[Tracking Number],CAT_Details[TO Ref],,0)</f>
        <v>20250825788376</v>
      </c>
      <c r="D2112" s="273" t="str">
        <f>_xlfn.XLOOKUP(Table2[[#This Row],[K&amp;N REF ]],CAT_Details[Tracking Number],CAT_Details[Pickup Customer Name],,0)</f>
        <v>LASEK spol. s r.o.</v>
      </c>
      <c r="E2112" s="274" t="str">
        <f>_xlfn.XLOOKUP(Table2[[#This Row],[K&amp;N REF ]],CAT_Details[Tracking Number],CAT_Details[Delivery Country Code],,0)</f>
        <v>GB</v>
      </c>
      <c r="F2112" s="274" t="str">
        <f>_xlfn.XLOOKUP(Table2[[#This Row],[TO Ref]],CAT_Details[TO Ref],CAT_Details[Loc],,0)</f>
        <v>DX01-L5</v>
      </c>
      <c r="G2112" s="260" t="s">
        <v>38</v>
      </c>
      <c r="H2112" s="260" t="s">
        <v>29</v>
      </c>
      <c r="I2112" s="281">
        <v>45902</v>
      </c>
      <c r="J2112" s="260" t="s">
        <v>26</v>
      </c>
      <c r="K2112" s="260" t="s">
        <v>32</v>
      </c>
      <c r="L2112" s="281">
        <v>45902</v>
      </c>
      <c r="M2112" s="260" t="str">
        <f>IF(Table2[[#This Row],[Resolve Date]]="","ONGOING","SOLVED")</f>
        <v>SOLVED</v>
      </c>
      <c r="N2112" s="261"/>
      <c r="O2112" s="260" t="str">
        <f>Table2[[#This Row],[K&amp;N REF ]]&amp;Table2[[#This Row],[Issue type ]]</f>
        <v>5017114255DAMAGED LABEL</v>
      </c>
      <c r="P2112" s="260">
        <f>YEAR(Table2[[#This Row],[Date ]])</f>
        <v>2025</v>
      </c>
      <c r="Q2112" s="260" t="str">
        <f>VLOOKUP(MONTH(Table2[[#This Row],[Date ]]),Months,2,0)</f>
        <v>September</v>
      </c>
      <c r="R2112" s="288" t="b">
        <f>COUNTIFS(Table2[Unique],Table2[[#This Row],[Unique]])&gt;1</f>
        <v>0</v>
      </c>
      <c r="S2112" s="288">
        <f>IF(Table2[[#This Row],[Status ]]="Solved",1,0)</f>
        <v>1</v>
      </c>
      <c r="T2112" s="288">
        <f>IF(Table2[[#This Row],[Status ]]="ongoing",1,0)</f>
        <v>0</v>
      </c>
    </row>
    <row r="2113" spans="1:20" x14ac:dyDescent="0.25">
      <c r="A2113" s="263">
        <v>5017143197</v>
      </c>
      <c r="B2113" s="287" t="str">
        <f>_xlfn.XLOOKUP(Table2[[#This Row],[K&amp;N REF ]],CAT_Details[Tracking Number],CAT_Details[S Ref],,0)</f>
        <v>20250827-S-70645</v>
      </c>
      <c r="C2113" s="273">
        <f>_xlfn.XLOOKUP(Table2[[#This Row],[K&amp;N REF ]],CAT_Details[Tracking Number],CAT_Details[TO Ref],,0)</f>
        <v>20250826789189</v>
      </c>
      <c r="D2113" s="273" t="str">
        <f>_xlfn.XLOOKUP(Table2[[#This Row],[K&amp;N REF ]],CAT_Details[Tracking Number],CAT_Details[Pickup Customer Name],,0)</f>
        <v>TI Poland Sp. z o.o.</v>
      </c>
      <c r="E2113" s="274" t="str">
        <f>_xlfn.XLOOKUP(Table2[[#This Row],[K&amp;N REF ]],CAT_Details[Tracking Number],CAT_Details[Delivery Country Code],,0)</f>
        <v>GB</v>
      </c>
      <c r="F2113" s="274" t="str">
        <f>_xlfn.XLOOKUP(Table2[[#This Row],[TO Ref]],CAT_Details[TO Ref],CAT_Details[Loc],,0)</f>
        <v>MZ02</v>
      </c>
      <c r="G2113" s="260" t="s">
        <v>221</v>
      </c>
      <c r="H2113" s="260" t="s">
        <v>35</v>
      </c>
      <c r="I2113" s="281">
        <v>45902</v>
      </c>
      <c r="J2113" s="260" t="s">
        <v>26</v>
      </c>
      <c r="K2113" s="260" t="s">
        <v>32</v>
      </c>
      <c r="L2113" s="281">
        <v>45902</v>
      </c>
      <c r="M2113" s="260" t="str">
        <f>IF(Table2[[#This Row],[Resolve Date]]="","ONGOING","SOLVED")</f>
        <v>SOLVED</v>
      </c>
      <c r="N2113" s="261"/>
      <c r="O2113" s="260" t="str">
        <f>Table2[[#This Row],[K&amp;N REF ]]&amp;Table2[[#This Row],[Issue type ]]</f>
        <v>5017143197NO LABELS</v>
      </c>
      <c r="P2113" s="260">
        <f>YEAR(Table2[[#This Row],[Date ]])</f>
        <v>2025</v>
      </c>
      <c r="Q2113" s="260" t="str">
        <f>VLOOKUP(MONTH(Table2[[#This Row],[Date ]]),Months,2,0)</f>
        <v>September</v>
      </c>
      <c r="R2113" s="288" t="b">
        <f>COUNTIFS(Table2[Unique],Table2[[#This Row],[Unique]])&gt;1</f>
        <v>0</v>
      </c>
      <c r="S2113" s="288">
        <f>IF(Table2[[#This Row],[Status ]]="Solved",1,0)</f>
        <v>1</v>
      </c>
      <c r="T2113" s="288">
        <f>IF(Table2[[#This Row],[Status ]]="ongoing",1,0)</f>
        <v>0</v>
      </c>
    </row>
    <row r="2114" spans="1:20" x14ac:dyDescent="0.25">
      <c r="A2114" s="263">
        <v>5017157208</v>
      </c>
      <c r="B2114" s="287" t="str">
        <f>_xlfn.XLOOKUP(Table2[[#This Row],[K&amp;N REF ]],CAT_Details[Tracking Number],CAT_Details[S Ref],,0)</f>
        <v>20250828-S-70597</v>
      </c>
      <c r="C2114" s="273">
        <f>_xlfn.XLOOKUP(Table2[[#This Row],[K&amp;N REF ]],CAT_Details[Tracking Number],CAT_Details[TO Ref],,0)</f>
        <v>20250826789835</v>
      </c>
      <c r="D2114" s="273" t="str">
        <f>_xlfn.XLOOKUP(Table2[[#This Row],[K&amp;N REF ]],CAT_Details[Tracking Number],CAT_Details[Pickup Customer Name],,0)</f>
        <v>Filame Brussels SA</v>
      </c>
      <c r="E2114" s="274" t="str">
        <f>_xlfn.XLOOKUP(Table2[[#This Row],[K&amp;N REF ]],CAT_Details[Tracking Number],CAT_Details[Delivery Country Code],,0)</f>
        <v>GB</v>
      </c>
      <c r="F2114" s="274" t="str">
        <f>_xlfn.XLOOKUP(Table2[[#This Row],[TO Ref]],CAT_Details[TO Ref],CAT_Details[Loc],,0)</f>
        <v>OYL1</v>
      </c>
      <c r="G2114" s="260" t="s">
        <v>36</v>
      </c>
      <c r="H2114" s="260" t="s">
        <v>42</v>
      </c>
      <c r="I2114" s="281">
        <v>45902</v>
      </c>
      <c r="J2114" s="260" t="s">
        <v>45</v>
      </c>
      <c r="K2114" s="260" t="s">
        <v>27</v>
      </c>
      <c r="L2114" s="281">
        <v>45902</v>
      </c>
      <c r="M2114" s="260" t="str">
        <f>IF(Table2[[#This Row],[Resolve Date]]="","ONGOING","SOLVED")</f>
        <v>SOLVED</v>
      </c>
      <c r="N2114" s="261" t="s">
        <v>26001</v>
      </c>
      <c r="O2114" s="260" t="str">
        <f>Table2[[#This Row],[K&amp;N REF ]]&amp;Table2[[#This Row],[Issue type ]]</f>
        <v>5017157208AMOUNT</v>
      </c>
      <c r="P2114" s="260">
        <f>YEAR(Table2[[#This Row],[Date ]])</f>
        <v>2025</v>
      </c>
      <c r="Q2114" s="260" t="str">
        <f>VLOOKUP(MONTH(Table2[[#This Row],[Date ]]),Months,2,0)</f>
        <v>September</v>
      </c>
      <c r="R2114" s="288" t="b">
        <f>COUNTIFS(Table2[Unique],Table2[[#This Row],[Unique]])&gt;1</f>
        <v>0</v>
      </c>
      <c r="S2114" s="288">
        <f>IF(Table2[[#This Row],[Status ]]="Solved",1,0)</f>
        <v>1</v>
      </c>
      <c r="T2114" s="288">
        <f>IF(Table2[[#This Row],[Status ]]="ongoing",1,0)</f>
        <v>0</v>
      </c>
    </row>
    <row r="2115" spans="1:20" x14ac:dyDescent="0.25">
      <c r="A2115" s="263">
        <v>5017156881</v>
      </c>
      <c r="B2115" s="287" t="str">
        <f>_xlfn.XLOOKUP(Table2[[#This Row],[K&amp;N REF ]],CAT_Details[Tracking Number],CAT_Details[S Ref],,0)</f>
        <v>20250828-S-70598</v>
      </c>
      <c r="C2115" s="273">
        <f>_xlfn.XLOOKUP(Table2[[#This Row],[K&amp;N REF ]],CAT_Details[Tracking Number],CAT_Details[TO Ref],,0)</f>
        <v>20250827791075</v>
      </c>
      <c r="D2115" s="273" t="str">
        <f>_xlfn.XLOOKUP(Table2[[#This Row],[K&amp;N REF ]],CAT_Details[Tracking Number],CAT_Details[Pickup Customer Name],,0)</f>
        <v>SURFACE TREATMENT COMPANY N.V.</v>
      </c>
      <c r="E2115" s="274" t="str">
        <f>_xlfn.XLOOKUP(Table2[[#This Row],[K&amp;N REF ]],CAT_Details[Tracking Number],CAT_Details[Delivery Country Code],,0)</f>
        <v>GB</v>
      </c>
      <c r="F2115" s="274" t="str">
        <f>_xlfn.XLOOKUP(Table2[[#This Row],[TO Ref]],CAT_Details[TO Ref],CAT_Details[Loc],,0)</f>
        <v>DK-BM01</v>
      </c>
      <c r="G2115" s="260" t="s">
        <v>36</v>
      </c>
      <c r="H2115" s="260" t="s">
        <v>197</v>
      </c>
      <c r="I2115" s="281">
        <v>45902</v>
      </c>
      <c r="J2115" s="260" t="s">
        <v>45</v>
      </c>
      <c r="K2115" s="260" t="s">
        <v>50</v>
      </c>
      <c r="L2115" s="281">
        <v>45908</v>
      </c>
      <c r="M2115" s="260" t="str">
        <f>IF(Table2[[#This Row],[Resolve Date]]="","ONGOING","SOLVED")</f>
        <v>SOLVED</v>
      </c>
      <c r="N2115" s="261" t="s">
        <v>26668</v>
      </c>
      <c r="O2115" s="260" t="str">
        <f>Table2[[#This Row],[K&amp;N REF ]]&amp;Table2[[#This Row],[Issue type ]]</f>
        <v>5017156881MANCO</v>
      </c>
      <c r="P2115" s="260">
        <f>YEAR(Table2[[#This Row],[Date ]])</f>
        <v>2025</v>
      </c>
      <c r="Q2115" s="260" t="str">
        <f>VLOOKUP(MONTH(Table2[[#This Row],[Date ]]),Months,2,0)</f>
        <v>September</v>
      </c>
      <c r="R2115" s="288" t="b">
        <f>COUNTIFS(Table2[Unique],Table2[[#This Row],[Unique]])&gt;1</f>
        <v>0</v>
      </c>
      <c r="S2115" s="288">
        <f>IF(Table2[[#This Row],[Status ]]="Solved",1,0)</f>
        <v>1</v>
      </c>
      <c r="T2115" s="288">
        <f>IF(Table2[[#This Row],[Status ]]="ongoing",1,0)</f>
        <v>0</v>
      </c>
    </row>
    <row r="2116" spans="1:20" x14ac:dyDescent="0.25">
      <c r="A2116" s="263">
        <v>5017099891</v>
      </c>
      <c r="B2116" s="287" t="str">
        <f>_xlfn.XLOOKUP(Table2[[#This Row],[K&amp;N REF ]],CAT_Details[Tracking Number],CAT_Details[S Ref],,0)</f>
        <v>20250822-S-70850</v>
      </c>
      <c r="C2116" s="273">
        <f>_xlfn.XLOOKUP(Table2[[#This Row],[K&amp;N REF ]],CAT_Details[Tracking Number],CAT_Details[TO Ref],,0)</f>
        <v>20250821786516</v>
      </c>
      <c r="D2116" s="273" t="str">
        <f>_xlfn.XLOOKUP(Table2[[#This Row],[K&amp;N REF ]],CAT_Details[Tracking Number],CAT_Details[Pickup Customer Name],,0)</f>
        <v>Akg Thermotechnik Lettland Ltd.</v>
      </c>
      <c r="E2116" s="274" t="str">
        <f>_xlfn.XLOOKUP(Table2[[#This Row],[K&amp;N REF ]],CAT_Details[Tracking Number],CAT_Details[Delivery Country Code],,0)</f>
        <v>FR</v>
      </c>
      <c r="F2116" s="274">
        <f>_xlfn.XLOOKUP(Table2[[#This Row],[TO Ref]],CAT_Details[TO Ref],CAT_Details[Loc],,0)</f>
        <v>3705</v>
      </c>
      <c r="G2116" s="260" t="s">
        <v>44</v>
      </c>
      <c r="H2116" s="260" t="s">
        <v>179</v>
      </c>
      <c r="I2116" s="281">
        <v>45902</v>
      </c>
      <c r="J2116" s="260" t="s">
        <v>26</v>
      </c>
      <c r="K2116" s="260" t="s">
        <v>32</v>
      </c>
      <c r="L2116" s="281">
        <v>45902</v>
      </c>
      <c r="M2116" s="260" t="str">
        <f>IF(Table2[[#This Row],[Resolve Date]]="","ONGOING","SOLVED")</f>
        <v>SOLVED</v>
      </c>
      <c r="N2116" s="261"/>
      <c r="O2116" s="260" t="str">
        <f>Table2[[#This Row],[K&amp;N REF ]]&amp;Table2[[#This Row],[Issue type ]]</f>
        <v xml:space="preserve">5017099891NOT SCANNABLE </v>
      </c>
      <c r="P2116" s="260">
        <f>YEAR(Table2[[#This Row],[Date ]])</f>
        <v>2025</v>
      </c>
      <c r="Q2116" s="260" t="str">
        <f>VLOOKUP(MONTH(Table2[[#This Row],[Date ]]),Months,2,0)</f>
        <v>September</v>
      </c>
      <c r="R2116" s="288" t="b">
        <f>COUNTIFS(Table2[Unique],Table2[[#This Row],[Unique]])&gt;1</f>
        <v>0</v>
      </c>
      <c r="S2116" s="288">
        <f>IF(Table2[[#This Row],[Status ]]="Solved",1,0)</f>
        <v>1</v>
      </c>
      <c r="T2116" s="288">
        <f>IF(Table2[[#This Row],[Status ]]="ongoing",1,0)</f>
        <v>0</v>
      </c>
    </row>
    <row r="2117" spans="1:20" x14ac:dyDescent="0.25">
      <c r="A2117" s="263">
        <v>5017099316</v>
      </c>
      <c r="B2117" s="287" t="str">
        <f>_xlfn.XLOOKUP(Table2[[#This Row],[K&amp;N REF ]],CAT_Details[Tracking Number],CAT_Details[S Ref],,0)</f>
        <v>20250822-S-70176</v>
      </c>
      <c r="C2117" s="273">
        <f>_xlfn.XLOOKUP(Table2[[#This Row],[K&amp;N REF ]],CAT_Details[Tracking Number],CAT_Details[TO Ref],,0)</f>
        <v>20250821786493</v>
      </c>
      <c r="D2117" s="273" t="str">
        <f>_xlfn.XLOOKUP(Table2[[#This Row],[K&amp;N REF ]],CAT_Details[Tracking Number],CAT_Details[Pickup Customer Name],,0)</f>
        <v>Akg Thermotechnik Lettland Ltd.</v>
      </c>
      <c r="E2117" s="274" t="str">
        <f>_xlfn.XLOOKUP(Table2[[#This Row],[K&amp;N REF ]],CAT_Details[Tracking Number],CAT_Details[Delivery Country Code],,0)</f>
        <v>GB</v>
      </c>
      <c r="F2117" s="274">
        <f>_xlfn.XLOOKUP(Table2[[#This Row],[TO Ref]],CAT_Details[TO Ref],CAT_Details[Loc],,0)</f>
        <v>3402</v>
      </c>
      <c r="G2117" s="260" t="s">
        <v>44</v>
      </c>
      <c r="H2117" s="260" t="s">
        <v>179</v>
      </c>
      <c r="I2117" s="281">
        <v>45902</v>
      </c>
      <c r="J2117" s="260" t="s">
        <v>26</v>
      </c>
      <c r="K2117" s="260" t="s">
        <v>32</v>
      </c>
      <c r="L2117" s="281">
        <v>45902</v>
      </c>
      <c r="M2117" s="260" t="str">
        <f>IF(Table2[[#This Row],[Resolve Date]]="","ONGOING","SOLVED")</f>
        <v>SOLVED</v>
      </c>
      <c r="N2117" s="261"/>
      <c r="O2117" s="260" t="str">
        <f>Table2[[#This Row],[K&amp;N REF ]]&amp;Table2[[#This Row],[Issue type ]]</f>
        <v xml:space="preserve">5017099316NOT SCANNABLE </v>
      </c>
      <c r="P2117" s="260">
        <f>YEAR(Table2[[#This Row],[Date ]])</f>
        <v>2025</v>
      </c>
      <c r="Q2117" s="260" t="str">
        <f>VLOOKUP(MONTH(Table2[[#This Row],[Date ]]),Months,2,0)</f>
        <v>September</v>
      </c>
      <c r="R2117" s="288" t="b">
        <f>COUNTIFS(Table2[Unique],Table2[[#This Row],[Unique]])&gt;1</f>
        <v>0</v>
      </c>
      <c r="S2117" s="288">
        <f>IF(Table2[[#This Row],[Status ]]="Solved",1,0)</f>
        <v>1</v>
      </c>
      <c r="T2117" s="288">
        <f>IF(Table2[[#This Row],[Status ]]="ongoing",1,0)</f>
        <v>0</v>
      </c>
    </row>
    <row r="2118" spans="1:20" x14ac:dyDescent="0.25">
      <c r="A2118" s="263">
        <v>5017100010</v>
      </c>
      <c r="B2118" s="287" t="str">
        <f>_xlfn.XLOOKUP(Table2[[#This Row],[K&amp;N REF ]],CAT_Details[Tracking Number],CAT_Details[S Ref],,0)</f>
        <v>20250822-S-70179</v>
      </c>
      <c r="C2118" s="273">
        <f>_xlfn.XLOOKUP(Table2[[#This Row],[K&amp;N REF ]],CAT_Details[Tracking Number],CAT_Details[TO Ref],,0)</f>
        <v>20250822787407</v>
      </c>
      <c r="D2118" s="273" t="str">
        <f>_xlfn.XLOOKUP(Table2[[#This Row],[K&amp;N REF ]],CAT_Details[Tracking Number],CAT_Details[Pickup Customer Name],,0)</f>
        <v>STARTERS E-COMPONENTS GENERATORS</v>
      </c>
      <c r="E2118" s="274" t="str">
        <f>_xlfn.XLOOKUP(Table2[[#This Row],[K&amp;N REF ]],CAT_Details[Tracking Number],CAT_Details[Delivery Country Code],,0)</f>
        <v>GB</v>
      </c>
      <c r="F2118" s="274" t="str">
        <f>_xlfn.XLOOKUP(Table2[[#This Row],[TO Ref]],CAT_Details[TO Ref],CAT_Details[Loc],,0)</f>
        <v>MZ02</v>
      </c>
      <c r="G2118" s="260" t="s">
        <v>44</v>
      </c>
      <c r="H2118" s="260" t="s">
        <v>179</v>
      </c>
      <c r="I2118" s="281">
        <v>45902</v>
      </c>
      <c r="J2118" s="260" t="s">
        <v>26</v>
      </c>
      <c r="K2118" s="260" t="s">
        <v>32</v>
      </c>
      <c r="L2118" s="281">
        <v>45902</v>
      </c>
      <c r="M2118" s="260" t="str">
        <f>IF(Table2[[#This Row],[Resolve Date]]="","ONGOING","SOLVED")</f>
        <v>SOLVED</v>
      </c>
      <c r="N2118" s="261" t="s">
        <v>26000</v>
      </c>
      <c r="O2118" s="260" t="str">
        <f>Table2[[#This Row],[K&amp;N REF ]]&amp;Table2[[#This Row],[Issue type ]]</f>
        <v xml:space="preserve">5017100010NOT SCANNABLE </v>
      </c>
      <c r="P2118" s="260">
        <f>YEAR(Table2[[#This Row],[Date ]])</f>
        <v>2025</v>
      </c>
      <c r="Q2118" s="260" t="str">
        <f>VLOOKUP(MONTH(Table2[[#This Row],[Date ]]),Months,2,0)</f>
        <v>September</v>
      </c>
      <c r="R2118" s="288" t="b">
        <f>COUNTIFS(Table2[Unique],Table2[[#This Row],[Unique]])&gt;1</f>
        <v>0</v>
      </c>
      <c r="S2118" s="288">
        <f>IF(Table2[[#This Row],[Status ]]="Solved",1,0)</f>
        <v>1</v>
      </c>
      <c r="T2118" s="288">
        <f>IF(Table2[[#This Row],[Status ]]="ongoing",1,0)</f>
        <v>0</v>
      </c>
    </row>
    <row r="2119" spans="1:20" x14ac:dyDescent="0.25">
      <c r="A2119" s="263">
        <v>5017128413</v>
      </c>
      <c r="B2119" s="287" t="str">
        <f>_xlfn.XLOOKUP(Table2[[#This Row],[K&amp;N REF ]],CAT_Details[Tracking Number],CAT_Details[S Ref],,0)</f>
        <v>20250826-S-70655</v>
      </c>
      <c r="C2119" s="273">
        <f>_xlfn.XLOOKUP(Table2[[#This Row],[K&amp;N REF ]],CAT_Details[Tracking Number],CAT_Details[TO Ref],,0)</f>
        <v>20250826789349</v>
      </c>
      <c r="D2119" s="273" t="str">
        <f>_xlfn.XLOOKUP(Table2[[#This Row],[K&amp;N REF ]],CAT_Details[Tracking Number],CAT_Details[Pickup Customer Name],,0)</f>
        <v>Elring Klinger, S.A</v>
      </c>
      <c r="E2119" s="274" t="str">
        <f>_xlfn.XLOOKUP(Table2[[#This Row],[K&amp;N REF ]],CAT_Details[Tracking Number],CAT_Details[Delivery Country Code],,0)</f>
        <v>GB</v>
      </c>
      <c r="F2119" s="274" t="str">
        <f>_xlfn.XLOOKUP(Table2[[#This Row],[TO Ref]],CAT_Details[TO Ref],CAT_Details[Loc],,0)</f>
        <v>DX01-L5</v>
      </c>
      <c r="G2119" s="260" t="s">
        <v>36</v>
      </c>
      <c r="H2119" s="260" t="s">
        <v>25</v>
      </c>
      <c r="I2119" s="281">
        <v>45902</v>
      </c>
      <c r="J2119" s="260" t="s">
        <v>26</v>
      </c>
      <c r="K2119" s="260" t="s">
        <v>32</v>
      </c>
      <c r="L2119" s="281">
        <v>45902</v>
      </c>
      <c r="M2119" s="260" t="str">
        <f>IF(Table2[[#This Row],[Resolve Date]]="","ONGOING","SOLVED")</f>
        <v>SOLVED</v>
      </c>
      <c r="N2119" s="261"/>
      <c r="O2119" s="260" t="str">
        <f>Table2[[#This Row],[K&amp;N REF ]]&amp;Table2[[#This Row],[Issue type ]]</f>
        <v xml:space="preserve">5017128413DAMAGE </v>
      </c>
      <c r="P2119" s="260">
        <f>YEAR(Table2[[#This Row],[Date ]])</f>
        <v>2025</v>
      </c>
      <c r="Q2119" s="260" t="str">
        <f>VLOOKUP(MONTH(Table2[[#This Row],[Date ]]),Months,2,0)</f>
        <v>September</v>
      </c>
      <c r="R2119" s="288" t="b">
        <f>COUNTIFS(Table2[Unique],Table2[[#This Row],[Unique]])&gt;1</f>
        <v>0</v>
      </c>
      <c r="S2119" s="288">
        <f>IF(Table2[[#This Row],[Status ]]="Solved",1,0)</f>
        <v>1</v>
      </c>
      <c r="T2119" s="288">
        <f>IF(Table2[[#This Row],[Status ]]="ongoing",1,0)</f>
        <v>0</v>
      </c>
    </row>
    <row r="2120" spans="1:20" x14ac:dyDescent="0.25">
      <c r="A2120" s="263">
        <v>5017128413</v>
      </c>
      <c r="B2120" s="287" t="str">
        <f>_xlfn.XLOOKUP(Table2[[#This Row],[K&amp;N REF ]],CAT_Details[Tracking Number],CAT_Details[S Ref],,0)</f>
        <v>20250826-S-70655</v>
      </c>
      <c r="C2120" s="273">
        <f>_xlfn.XLOOKUP(Table2[[#This Row],[K&amp;N REF ]],CAT_Details[Tracking Number],CAT_Details[TO Ref],,0)</f>
        <v>20250826789349</v>
      </c>
      <c r="D2120" s="273" t="str">
        <f>_xlfn.XLOOKUP(Table2[[#This Row],[K&amp;N REF ]],CAT_Details[Tracking Number],CAT_Details[Pickup Customer Name],,0)</f>
        <v>Elring Klinger, S.A</v>
      </c>
      <c r="E2120" s="274" t="str">
        <f>_xlfn.XLOOKUP(Table2[[#This Row],[K&amp;N REF ]],CAT_Details[Tracking Number],CAT_Details[Delivery Country Code],,0)</f>
        <v>GB</v>
      </c>
      <c r="F2120" s="274" t="str">
        <f>_xlfn.XLOOKUP(Table2[[#This Row],[TO Ref]],CAT_Details[TO Ref],CAT_Details[Loc],,0)</f>
        <v>DX01-L5</v>
      </c>
      <c r="G2120" s="260" t="s">
        <v>36</v>
      </c>
      <c r="H2120" s="260" t="s">
        <v>31</v>
      </c>
      <c r="I2120" s="281">
        <v>45902</v>
      </c>
      <c r="J2120" s="260" t="s">
        <v>26</v>
      </c>
      <c r="K2120" s="260" t="s">
        <v>32</v>
      </c>
      <c r="L2120" s="281">
        <v>45902</v>
      </c>
      <c r="M2120" s="260" t="str">
        <f>IF(Table2[[#This Row],[Resolve Date]]="","ONGOING","SOLVED")</f>
        <v>SOLVED</v>
      </c>
      <c r="N2120" s="261"/>
      <c r="O2120" s="260" t="str">
        <f>Table2[[#This Row],[K&amp;N REF ]]&amp;Table2[[#This Row],[Issue type ]]</f>
        <v>5017128413MISSING LABELS ON SOME UNITS</v>
      </c>
      <c r="P2120" s="260">
        <f>YEAR(Table2[[#This Row],[Date ]])</f>
        <v>2025</v>
      </c>
      <c r="Q2120" s="260" t="str">
        <f>VLOOKUP(MONTH(Table2[[#This Row],[Date ]]),Months,2,0)</f>
        <v>September</v>
      </c>
      <c r="R2120" s="288" t="b">
        <f>COUNTIFS(Table2[Unique],Table2[[#This Row],[Unique]])&gt;1</f>
        <v>0</v>
      </c>
      <c r="S2120" s="288">
        <f>IF(Table2[[#This Row],[Status ]]="Solved",1,0)</f>
        <v>1</v>
      </c>
      <c r="T2120" s="288">
        <f>IF(Table2[[#This Row],[Status ]]="ongoing",1,0)</f>
        <v>0</v>
      </c>
    </row>
    <row r="2121" spans="1:20" x14ac:dyDescent="0.25">
      <c r="A2121" s="263">
        <v>5017142756</v>
      </c>
      <c r="B2121" s="287" t="str">
        <f>_xlfn.XLOOKUP(Table2[[#This Row],[K&amp;N REF ]],CAT_Details[Tracking Number],CAT_Details[S Ref],,0)</f>
        <v>20250827-S-70745</v>
      </c>
      <c r="C2121" s="273">
        <f>_xlfn.XLOOKUP(Table2[[#This Row],[K&amp;N REF ]],CAT_Details[Tracking Number],CAT_Details[TO Ref],,0)</f>
        <v>20250826789547</v>
      </c>
      <c r="D2121" s="273" t="str">
        <f>_xlfn.XLOOKUP(Table2[[#This Row],[K&amp;N REF ]],CAT_Details[Tracking Number],CAT_Details[Pickup Customer Name],,0)</f>
        <v>Hidria Aet d.o.o.</v>
      </c>
      <c r="E2121" s="274" t="str">
        <f>_xlfn.XLOOKUP(Table2[[#This Row],[K&amp;N REF ]],CAT_Details[Tracking Number],CAT_Details[Delivery Country Code],,0)</f>
        <v>GB</v>
      </c>
      <c r="F2121" s="274" t="str">
        <f>_xlfn.XLOOKUP(Table2[[#This Row],[TO Ref]],CAT_Details[TO Ref],CAT_Details[Loc],,0)</f>
        <v>DX01-L5</v>
      </c>
      <c r="G2121" s="260" t="s">
        <v>26114</v>
      </c>
      <c r="H2121" s="260" t="s">
        <v>31</v>
      </c>
      <c r="I2121" s="281">
        <v>45903</v>
      </c>
      <c r="J2121" s="260" t="s">
        <v>26</v>
      </c>
      <c r="K2121" s="260" t="s">
        <v>32</v>
      </c>
      <c r="L2121" s="281">
        <v>45903</v>
      </c>
      <c r="M2121" s="260" t="str">
        <f>IF(Table2[[#This Row],[Resolve Date]]="","ONGOING","SOLVED")</f>
        <v>SOLVED</v>
      </c>
      <c r="N2121" s="261"/>
      <c r="O2121" s="260" t="str">
        <f>Table2[[#This Row],[K&amp;N REF ]]&amp;Table2[[#This Row],[Issue type ]]</f>
        <v>5017142756MISSING LABELS ON SOME UNITS</v>
      </c>
      <c r="P2121" s="260">
        <f>YEAR(Table2[[#This Row],[Date ]])</f>
        <v>2025</v>
      </c>
      <c r="Q2121" s="260" t="str">
        <f>VLOOKUP(MONTH(Table2[[#This Row],[Date ]]),Months,2,0)</f>
        <v>September</v>
      </c>
      <c r="R2121" s="288" t="b">
        <f>COUNTIFS(Table2[Unique],Table2[[#This Row],[Unique]])&gt;1</f>
        <v>0</v>
      </c>
      <c r="S2121" s="288">
        <f>IF(Table2[[#This Row],[Status ]]="Solved",1,0)</f>
        <v>1</v>
      </c>
      <c r="T2121" s="288">
        <f>IF(Table2[[#This Row],[Status ]]="ongoing",1,0)</f>
        <v>0</v>
      </c>
    </row>
    <row r="2122" spans="1:20" x14ac:dyDescent="0.25">
      <c r="A2122" s="263">
        <v>5017143598</v>
      </c>
      <c r="B2122" s="287" t="str">
        <f>_xlfn.XLOOKUP(Table2[[#This Row],[K&amp;N REF ]],CAT_Details[Tracking Number],CAT_Details[S Ref],,0)</f>
        <v>20250827-S-70189</v>
      </c>
      <c r="C2122" s="273">
        <f>_xlfn.XLOOKUP(Table2[[#This Row],[K&amp;N REF ]],CAT_Details[Tracking Number],CAT_Details[TO Ref],,0)</f>
        <v>20250827790138</v>
      </c>
      <c r="D2122" s="273" t="str">
        <f>_xlfn.XLOOKUP(Table2[[#This Row],[K&amp;N REF ]],CAT_Details[Tracking Number],CAT_Details[Pickup Customer Name],,0)</f>
        <v>Grammer Technical Components GmbH</v>
      </c>
      <c r="E2122" s="274" t="str">
        <f>_xlfn.XLOOKUP(Table2[[#This Row],[K&amp;N REF ]],CAT_Details[Tracking Number],CAT_Details[Delivery Country Code],,0)</f>
        <v>GB</v>
      </c>
      <c r="F2122" s="274" t="str">
        <f>_xlfn.XLOOKUP(Table2[[#This Row],[TO Ref]],CAT_Details[TO Ref],CAT_Details[Loc],,0)</f>
        <v>U2-L5</v>
      </c>
      <c r="G2122" s="260" t="s">
        <v>34</v>
      </c>
      <c r="H2122" s="260" t="s">
        <v>35</v>
      </c>
      <c r="I2122" s="281">
        <v>45903</v>
      </c>
      <c r="J2122" s="260" t="s">
        <v>26</v>
      </c>
      <c r="K2122" s="260" t="s">
        <v>32</v>
      </c>
      <c r="L2122" s="281">
        <v>45903</v>
      </c>
      <c r="M2122" s="260" t="str">
        <f>IF(Table2[[#This Row],[Resolve Date]]="","ONGOING","SOLVED")</f>
        <v>SOLVED</v>
      </c>
      <c r="N2122" s="261"/>
      <c r="O2122" s="260" t="str">
        <f>Table2[[#This Row],[K&amp;N REF ]]&amp;Table2[[#This Row],[Issue type ]]</f>
        <v>5017143598NO LABELS</v>
      </c>
      <c r="P2122" s="260">
        <f>YEAR(Table2[[#This Row],[Date ]])</f>
        <v>2025</v>
      </c>
      <c r="Q2122" s="260" t="str">
        <f>VLOOKUP(MONTH(Table2[[#This Row],[Date ]]),Months,2,0)</f>
        <v>September</v>
      </c>
      <c r="R2122" s="288" t="b">
        <f>COUNTIFS(Table2[Unique],Table2[[#This Row],[Unique]])&gt;1</f>
        <v>0</v>
      </c>
      <c r="S2122" s="288">
        <f>IF(Table2[[#This Row],[Status ]]="Solved",1,0)</f>
        <v>1</v>
      </c>
      <c r="T2122" s="288">
        <f>IF(Table2[[#This Row],[Status ]]="ongoing",1,0)</f>
        <v>0</v>
      </c>
    </row>
    <row r="2123" spans="1:20" x14ac:dyDescent="0.25">
      <c r="A2123" s="263">
        <v>5017157487</v>
      </c>
      <c r="B2123" s="287" t="str">
        <f>_xlfn.XLOOKUP(Table2[[#This Row],[K&amp;N REF ]],CAT_Details[Tracking Number],CAT_Details[S Ref],,0)</f>
        <v>20250828-S-70284</v>
      </c>
      <c r="C2123" s="273">
        <f>_xlfn.XLOOKUP(Table2[[#This Row],[K&amp;N REF ]],CAT_Details[Tracking Number],CAT_Details[TO Ref],,0)</f>
        <v>20250825788191</v>
      </c>
      <c r="D2123" s="273" t="str">
        <f>_xlfn.XLOOKUP(Table2[[#This Row],[K&amp;N REF ]],CAT_Details[Tracking Number],CAT_Details[Pickup Customer Name],,0)</f>
        <v>HYDAC SERVICE GMBH</v>
      </c>
      <c r="E2123" s="274" t="str">
        <f>_xlfn.XLOOKUP(Table2[[#This Row],[K&amp;N REF ]],CAT_Details[Tracking Number],CAT_Details[Delivery Country Code],,0)</f>
        <v>GB</v>
      </c>
      <c r="F2123" s="274" t="str">
        <f>_xlfn.XLOOKUP(Table2[[#This Row],[TO Ref]],CAT_Details[TO Ref],CAT_Details[Loc],,0)</f>
        <v>U2-L5</v>
      </c>
      <c r="G2123" s="260" t="s">
        <v>34</v>
      </c>
      <c r="H2123" s="260" t="s">
        <v>179</v>
      </c>
      <c r="I2123" s="281">
        <v>45903</v>
      </c>
      <c r="J2123" s="260" t="s">
        <v>26</v>
      </c>
      <c r="K2123" s="260" t="s">
        <v>32</v>
      </c>
      <c r="L2123" s="281">
        <v>45903</v>
      </c>
      <c r="M2123" s="260" t="str">
        <f>IF(Table2[[#This Row],[Resolve Date]]="","ONGOING","SOLVED")</f>
        <v>SOLVED</v>
      </c>
      <c r="N2123" s="261"/>
      <c r="O2123" s="260" t="str">
        <f>Table2[[#This Row],[K&amp;N REF ]]&amp;Table2[[#This Row],[Issue type ]]</f>
        <v xml:space="preserve">5017157487NOT SCANNABLE </v>
      </c>
      <c r="P2123" s="260">
        <f>YEAR(Table2[[#This Row],[Date ]])</f>
        <v>2025</v>
      </c>
      <c r="Q2123" s="260" t="str">
        <f>VLOOKUP(MONTH(Table2[[#This Row],[Date ]]),Months,2,0)</f>
        <v>September</v>
      </c>
      <c r="R2123" s="288" t="b">
        <f>COUNTIFS(Table2[Unique],Table2[[#This Row],[Unique]])&gt;1</f>
        <v>0</v>
      </c>
      <c r="S2123" s="288">
        <f>IF(Table2[[#This Row],[Status ]]="Solved",1,0)</f>
        <v>1</v>
      </c>
      <c r="T2123" s="288">
        <f>IF(Table2[[#This Row],[Status ]]="ongoing",1,0)</f>
        <v>0</v>
      </c>
    </row>
    <row r="2124" spans="1:20" x14ac:dyDescent="0.25">
      <c r="A2124" s="263">
        <v>5017157485</v>
      </c>
      <c r="B2124" s="287" t="str">
        <f>_xlfn.XLOOKUP(Table2[[#This Row],[K&amp;N REF ]],CAT_Details[Tracking Number],CAT_Details[S Ref],,0)</f>
        <v>20250828-S-70284</v>
      </c>
      <c r="C2124" s="273">
        <f>_xlfn.XLOOKUP(Table2[[#This Row],[K&amp;N REF ]],CAT_Details[Tracking Number],CAT_Details[TO Ref],,0)</f>
        <v>20250828791400</v>
      </c>
      <c r="D2124" s="273" t="str">
        <f>_xlfn.XLOOKUP(Table2[[#This Row],[K&amp;N REF ]],CAT_Details[Tracking Number],CAT_Details[Pickup Customer Name],,0)</f>
        <v>HYDAC SERVICE GMBH</v>
      </c>
      <c r="E2124" s="274" t="str">
        <f>_xlfn.XLOOKUP(Table2[[#This Row],[K&amp;N REF ]],CAT_Details[Tracking Number],CAT_Details[Delivery Country Code],,0)</f>
        <v>GB</v>
      </c>
      <c r="F2124" s="274">
        <f>_xlfn.XLOOKUP(Table2[[#This Row],[TO Ref]],CAT_Details[TO Ref],CAT_Details[Loc],,0)</f>
        <v>3402</v>
      </c>
      <c r="G2124" s="260" t="s">
        <v>34</v>
      </c>
      <c r="H2124" s="260" t="s">
        <v>179</v>
      </c>
      <c r="I2124" s="281">
        <v>45903</v>
      </c>
      <c r="J2124" s="260" t="s">
        <v>26</v>
      </c>
      <c r="K2124" s="260" t="s">
        <v>32</v>
      </c>
      <c r="L2124" s="281">
        <v>45903</v>
      </c>
      <c r="M2124" s="260" t="str">
        <f>IF(Table2[[#This Row],[Resolve Date]]="","ONGOING","SOLVED")</f>
        <v>SOLVED</v>
      </c>
      <c r="N2124" s="261"/>
      <c r="O2124" s="260" t="str">
        <f>Table2[[#This Row],[K&amp;N REF ]]&amp;Table2[[#This Row],[Issue type ]]</f>
        <v xml:space="preserve">5017157485NOT SCANNABLE </v>
      </c>
      <c r="P2124" s="260">
        <f>YEAR(Table2[[#This Row],[Date ]])</f>
        <v>2025</v>
      </c>
      <c r="Q2124" s="260" t="str">
        <f>VLOOKUP(MONTH(Table2[[#This Row],[Date ]]),Months,2,0)</f>
        <v>September</v>
      </c>
      <c r="R2124" s="288" t="b">
        <f>COUNTIFS(Table2[Unique],Table2[[#This Row],[Unique]])&gt;1</f>
        <v>0</v>
      </c>
      <c r="S2124" s="288">
        <f>IF(Table2[[#This Row],[Status ]]="Solved",1,0)</f>
        <v>1</v>
      </c>
      <c r="T2124" s="288">
        <f>IF(Table2[[#This Row],[Status ]]="ongoing",1,0)</f>
        <v>0</v>
      </c>
    </row>
    <row r="2125" spans="1:20" x14ac:dyDescent="0.25">
      <c r="A2125" s="263">
        <v>5017128718</v>
      </c>
      <c r="B2125" s="287" t="str">
        <f>_xlfn.XLOOKUP(Table2[[#This Row],[K&amp;N REF ]],CAT_Details[Tracking Number],CAT_Details[S Ref],,0)</f>
        <v>20250826-S-70719</v>
      </c>
      <c r="C2125" s="273">
        <f>_xlfn.XLOOKUP(Table2[[#This Row],[K&amp;N REF ]],CAT_Details[Tracking Number],CAT_Details[TO Ref],,0)</f>
        <v>20250821787067</v>
      </c>
      <c r="D2125" s="273" t="str">
        <f>_xlfn.XLOOKUP(Table2[[#This Row],[K&amp;N REF ]],CAT_Details[Tracking Number],CAT_Details[Pickup Customer Name],,0)</f>
        <v>BORGWARNER EMISSIONS SYSTEMS</v>
      </c>
      <c r="E2125" s="274" t="str">
        <f>_xlfn.XLOOKUP(Table2[[#This Row],[K&amp;N REF ]],CAT_Details[Tracking Number],CAT_Details[Delivery Country Code],,0)</f>
        <v>GB</v>
      </c>
      <c r="F2125" s="274" t="str">
        <f>_xlfn.XLOOKUP(Table2[[#This Row],[TO Ref]],CAT_Details[TO Ref],CAT_Details[Loc],,0)</f>
        <v>MZ02</v>
      </c>
      <c r="G2125" s="260" t="s">
        <v>44</v>
      </c>
      <c r="H2125" s="260" t="s">
        <v>35</v>
      </c>
      <c r="I2125" s="281">
        <v>45903</v>
      </c>
      <c r="J2125" s="260" t="s">
        <v>26</v>
      </c>
      <c r="K2125" s="260" t="s">
        <v>32</v>
      </c>
      <c r="L2125" s="281">
        <v>45903</v>
      </c>
      <c r="M2125" s="260" t="str">
        <f>IF(Table2[[#This Row],[Resolve Date]]="","ONGOING","SOLVED")</f>
        <v>SOLVED</v>
      </c>
      <c r="N2125" s="261"/>
      <c r="O2125" s="260" t="str">
        <f>Table2[[#This Row],[K&amp;N REF ]]&amp;Table2[[#This Row],[Issue type ]]</f>
        <v>5017128718NO LABELS</v>
      </c>
      <c r="P2125" s="260">
        <f>YEAR(Table2[[#This Row],[Date ]])</f>
        <v>2025</v>
      </c>
      <c r="Q2125" s="260" t="str">
        <f>VLOOKUP(MONTH(Table2[[#This Row],[Date ]]),Months,2,0)</f>
        <v>September</v>
      </c>
      <c r="R2125" s="288" t="b">
        <f>COUNTIFS(Table2[Unique],Table2[[#This Row],[Unique]])&gt;1</f>
        <v>0</v>
      </c>
      <c r="S2125" s="288">
        <f>IF(Table2[[#This Row],[Status ]]="Solved",1,0)</f>
        <v>1</v>
      </c>
      <c r="T2125" s="288">
        <f>IF(Table2[[#This Row],[Status ]]="ongoing",1,0)</f>
        <v>0</v>
      </c>
    </row>
    <row r="2126" spans="1:20" x14ac:dyDescent="0.25">
      <c r="A2126" s="263">
        <v>5017172451</v>
      </c>
      <c r="B2126" s="287" t="str">
        <f>_xlfn.XLOOKUP(Table2[[#This Row],[K&amp;N REF ]],CAT_Details[Tracking Number],CAT_Details[S Ref],,0)</f>
        <v>20250828-S-70259</v>
      </c>
      <c r="C2126" s="273">
        <f>_xlfn.XLOOKUP(Table2[[#This Row],[K&amp;N REF ]],CAT_Details[Tracking Number],CAT_Details[TO Ref],,0)</f>
        <v>20250828791449</v>
      </c>
      <c r="D2126" s="273" t="str">
        <f>_xlfn.XLOOKUP(Table2[[#This Row],[K&amp;N REF ]],CAT_Details[Tracking Number],CAT_Details[Pickup Customer Name],,0)</f>
        <v>DANFOSS POWER SOLUTIONS  C/O HERBER</v>
      </c>
      <c r="E2126" s="274" t="str">
        <f>_xlfn.XLOOKUP(Table2[[#This Row],[K&amp;N REF ]],CAT_Details[Tracking Number],CAT_Details[Delivery Country Code],,0)</f>
        <v>GB</v>
      </c>
      <c r="F2126" s="274">
        <f>_xlfn.XLOOKUP(Table2[[#This Row],[TO Ref]],CAT_Details[TO Ref],CAT_Details[Loc],,0)</f>
        <v>3402</v>
      </c>
      <c r="G2126" s="260" t="s">
        <v>34</v>
      </c>
      <c r="H2126" s="260" t="s">
        <v>35</v>
      </c>
      <c r="I2126" s="281">
        <v>45903</v>
      </c>
      <c r="J2126" s="260" t="s">
        <v>26</v>
      </c>
      <c r="K2126" s="260" t="s">
        <v>32</v>
      </c>
      <c r="L2126" s="281">
        <v>45903</v>
      </c>
      <c r="M2126" s="260" t="str">
        <f>IF(Table2[[#This Row],[Resolve Date]]="","ONGOING","SOLVED")</f>
        <v>SOLVED</v>
      </c>
      <c r="N2126" s="261"/>
      <c r="O2126" s="260" t="str">
        <f>Table2[[#This Row],[K&amp;N REF ]]&amp;Table2[[#This Row],[Issue type ]]</f>
        <v>5017172451NO LABELS</v>
      </c>
      <c r="P2126" s="260">
        <f>YEAR(Table2[[#This Row],[Date ]])</f>
        <v>2025</v>
      </c>
      <c r="Q2126" s="260" t="str">
        <f>VLOOKUP(MONTH(Table2[[#This Row],[Date ]]),Months,2,0)</f>
        <v>September</v>
      </c>
      <c r="R2126" s="288" t="b">
        <f>COUNTIFS(Table2[Unique],Table2[[#This Row],[Unique]])&gt;1</f>
        <v>0</v>
      </c>
      <c r="S2126" s="288">
        <f>IF(Table2[[#This Row],[Status ]]="Solved",1,0)</f>
        <v>1</v>
      </c>
      <c r="T2126" s="288">
        <f>IF(Table2[[#This Row],[Status ]]="ongoing",1,0)</f>
        <v>0</v>
      </c>
    </row>
    <row r="2127" spans="1:20" x14ac:dyDescent="0.25">
      <c r="A2127" s="263">
        <v>5017142721</v>
      </c>
      <c r="B2127" s="287" t="str">
        <f>_xlfn.XLOOKUP(Table2[[#This Row],[K&amp;N REF ]],CAT_Details[Tracking Number],CAT_Details[S Ref],,0)</f>
        <v>20250827-S-70190</v>
      </c>
      <c r="C2127" s="273">
        <f>_xlfn.XLOOKUP(Table2[[#This Row],[K&amp;N REF ]],CAT_Details[Tracking Number],CAT_Details[TO Ref],,0)</f>
        <v>20250827790178</v>
      </c>
      <c r="D2127" s="273" t="str">
        <f>_xlfn.XLOOKUP(Table2[[#This Row],[K&amp;N REF ]],CAT_Details[Tracking Number],CAT_Details[Pickup Customer Name],,0)</f>
        <v>Dichtungstechnik G. Bruss GmbH &amp; Co. KG</v>
      </c>
      <c r="E2127" s="274" t="str">
        <f>_xlfn.XLOOKUP(Table2[[#This Row],[K&amp;N REF ]],CAT_Details[Tracking Number],CAT_Details[Delivery Country Code],,0)</f>
        <v>GB</v>
      </c>
      <c r="F2127" s="274" t="str">
        <f>_xlfn.XLOOKUP(Table2[[#This Row],[TO Ref]],CAT_Details[TO Ref],CAT_Details[Loc],,0)</f>
        <v>MZ02</v>
      </c>
      <c r="G2127" s="260" t="s">
        <v>34</v>
      </c>
      <c r="H2127" s="260" t="s">
        <v>35</v>
      </c>
      <c r="I2127" s="281">
        <v>45903</v>
      </c>
      <c r="J2127" s="260" t="s">
        <v>26</v>
      </c>
      <c r="K2127" s="260" t="s">
        <v>32</v>
      </c>
      <c r="L2127" s="281">
        <v>45903</v>
      </c>
      <c r="M2127" s="260" t="str">
        <f>IF(Table2[[#This Row],[Resolve Date]]="","ONGOING","SOLVED")</f>
        <v>SOLVED</v>
      </c>
      <c r="N2127" s="261"/>
      <c r="O2127" s="260" t="str">
        <f>Table2[[#This Row],[K&amp;N REF ]]&amp;Table2[[#This Row],[Issue type ]]</f>
        <v>5017142721NO LABELS</v>
      </c>
      <c r="P2127" s="260">
        <f>YEAR(Table2[[#This Row],[Date ]])</f>
        <v>2025</v>
      </c>
      <c r="Q2127" s="260" t="str">
        <f>VLOOKUP(MONTH(Table2[[#This Row],[Date ]]),Months,2,0)</f>
        <v>September</v>
      </c>
      <c r="R2127" s="288" t="b">
        <f>COUNTIFS(Table2[Unique],Table2[[#This Row],[Unique]])&gt;1</f>
        <v>0</v>
      </c>
      <c r="S2127" s="288">
        <f>IF(Table2[[#This Row],[Status ]]="Solved",1,0)</f>
        <v>1</v>
      </c>
      <c r="T2127" s="288">
        <f>IF(Table2[[#This Row],[Status ]]="ongoing",1,0)</f>
        <v>0</v>
      </c>
    </row>
    <row r="2128" spans="1:20" x14ac:dyDescent="0.25">
      <c r="A2128" s="263">
        <v>5017142719</v>
      </c>
      <c r="B2128" s="287" t="str">
        <f>_xlfn.XLOOKUP(Table2[[#This Row],[K&amp;N REF ]],CAT_Details[Tracking Number],CAT_Details[S Ref],,0)</f>
        <v>20250827-S-70190</v>
      </c>
      <c r="C2128" s="273">
        <f>_xlfn.XLOOKUP(Table2[[#This Row],[K&amp;N REF ]],CAT_Details[Tracking Number],CAT_Details[TO Ref],,0)</f>
        <v>20250827790174</v>
      </c>
      <c r="D2128" s="273" t="str">
        <f>_xlfn.XLOOKUP(Table2[[#This Row],[K&amp;N REF ]],CAT_Details[Tracking Number],CAT_Details[Pickup Customer Name],,0)</f>
        <v>Dichtungstechnik G. Bruss GmbH &amp; Co. KG</v>
      </c>
      <c r="E2128" s="274" t="str">
        <f>_xlfn.XLOOKUP(Table2[[#This Row],[K&amp;N REF ]],CAT_Details[Tracking Number],CAT_Details[Delivery Country Code],,0)</f>
        <v>GB</v>
      </c>
      <c r="F2128" s="274" t="str">
        <f>_xlfn.XLOOKUP(Table2[[#This Row],[TO Ref]],CAT_Details[TO Ref],CAT_Details[Loc],,0)</f>
        <v>DX01-L5</v>
      </c>
      <c r="G2128" s="260" t="s">
        <v>34</v>
      </c>
      <c r="H2128" s="260" t="s">
        <v>35</v>
      </c>
      <c r="I2128" s="281">
        <v>45903</v>
      </c>
      <c r="J2128" s="260" t="s">
        <v>26</v>
      </c>
      <c r="K2128" s="260" t="s">
        <v>32</v>
      </c>
      <c r="L2128" s="281">
        <v>45903</v>
      </c>
      <c r="M2128" s="260" t="str">
        <f>IF(Table2[[#This Row],[Resolve Date]]="","ONGOING","SOLVED")</f>
        <v>SOLVED</v>
      </c>
      <c r="N2128" s="261"/>
      <c r="O2128" s="260" t="str">
        <f>Table2[[#This Row],[K&amp;N REF ]]&amp;Table2[[#This Row],[Issue type ]]</f>
        <v>5017142719NO LABELS</v>
      </c>
      <c r="P2128" s="260">
        <f>YEAR(Table2[[#This Row],[Date ]])</f>
        <v>2025</v>
      </c>
      <c r="Q2128" s="260" t="str">
        <f>VLOOKUP(MONTH(Table2[[#This Row],[Date ]]),Months,2,0)</f>
        <v>September</v>
      </c>
      <c r="R2128" s="288" t="b">
        <f>COUNTIFS(Table2[Unique],Table2[[#This Row],[Unique]])&gt;1</f>
        <v>0</v>
      </c>
      <c r="S2128" s="288">
        <f>IF(Table2[[#This Row],[Status ]]="Solved",1,0)</f>
        <v>1</v>
      </c>
      <c r="T2128" s="288">
        <f>IF(Table2[[#This Row],[Status ]]="ongoing",1,0)</f>
        <v>0</v>
      </c>
    </row>
    <row r="2129" spans="1:20" x14ac:dyDescent="0.25">
      <c r="A2129" s="263">
        <v>5017128745</v>
      </c>
      <c r="B2129" s="287" t="str">
        <f>_xlfn.XLOOKUP(Table2[[#This Row],[K&amp;N REF ]],CAT_Details[Tracking Number],CAT_Details[S Ref],,0)</f>
        <v>20250826-S-70775</v>
      </c>
      <c r="C2129" s="273">
        <f>_xlfn.XLOOKUP(Table2[[#This Row],[K&amp;N REF ]],CAT_Details[Tracking Number],CAT_Details[TO Ref],,0)</f>
        <v>20250826789672</v>
      </c>
      <c r="D2129" s="273" t="str">
        <f>_xlfn.XLOOKUP(Table2[[#This Row],[K&amp;N REF ]],CAT_Details[Tracking Number],CAT_Details[Pickup Customer Name],,0)</f>
        <v>Sogefi Filtration Italy S.P.A.</v>
      </c>
      <c r="E2129" s="274" t="str">
        <f>_xlfn.XLOOKUP(Table2[[#This Row],[K&amp;N REF ]],CAT_Details[Tracking Number],CAT_Details[Delivery Country Code],,0)</f>
        <v>GB</v>
      </c>
      <c r="F2129" s="274" t="str">
        <f>_xlfn.XLOOKUP(Table2[[#This Row],[TO Ref]],CAT_Details[TO Ref],CAT_Details[Loc],,0)</f>
        <v>DX01</v>
      </c>
      <c r="G2129" s="260" t="s">
        <v>24</v>
      </c>
      <c r="H2129" s="260" t="s">
        <v>35</v>
      </c>
      <c r="I2129" s="281">
        <v>45903</v>
      </c>
      <c r="J2129" s="260" t="s">
        <v>26</v>
      </c>
      <c r="K2129" s="260" t="s">
        <v>32</v>
      </c>
      <c r="L2129" s="281">
        <v>45903</v>
      </c>
      <c r="M2129" s="260" t="str">
        <f>IF(Table2[[#This Row],[Resolve Date]]="","ONGOING","SOLVED")</f>
        <v>SOLVED</v>
      </c>
      <c r="N2129" s="261"/>
      <c r="O2129" s="260" t="str">
        <f>Table2[[#This Row],[K&amp;N REF ]]&amp;Table2[[#This Row],[Issue type ]]</f>
        <v>5017128745NO LABELS</v>
      </c>
      <c r="P2129" s="260">
        <f>YEAR(Table2[[#This Row],[Date ]])</f>
        <v>2025</v>
      </c>
      <c r="Q2129" s="260" t="str">
        <f>VLOOKUP(MONTH(Table2[[#This Row],[Date ]]),Months,2,0)</f>
        <v>September</v>
      </c>
      <c r="R2129" s="288" t="b">
        <f>COUNTIFS(Table2[Unique],Table2[[#This Row],[Unique]])&gt;1</f>
        <v>0</v>
      </c>
      <c r="S2129" s="288">
        <f>IF(Table2[[#This Row],[Status ]]="Solved",1,0)</f>
        <v>1</v>
      </c>
      <c r="T2129" s="288">
        <f>IF(Table2[[#This Row],[Status ]]="ongoing",1,0)</f>
        <v>0</v>
      </c>
    </row>
    <row r="2130" spans="1:20" x14ac:dyDescent="0.25">
      <c r="A2130" s="263">
        <v>5017143523</v>
      </c>
      <c r="B2130" s="287" t="str">
        <f>_xlfn.XLOOKUP(Table2[[#This Row],[K&amp;N REF ]],CAT_Details[Tracking Number],CAT_Details[S Ref],,0)</f>
        <v>20250827-S-70465</v>
      </c>
      <c r="C2130" s="273">
        <f>_xlfn.XLOOKUP(Table2[[#This Row],[K&amp;N REF ]],CAT_Details[Tracking Number],CAT_Details[TO Ref],,0)</f>
        <v>20250827790293</v>
      </c>
      <c r="D2130" s="273" t="str">
        <f>_xlfn.XLOOKUP(Table2[[#This Row],[K&amp;N REF ]],CAT_Details[Tracking Number],CAT_Details[Pickup Customer Name],,0)</f>
        <v>METALCASTELLO SPA</v>
      </c>
      <c r="E2130" s="274" t="str">
        <f>_xlfn.XLOOKUP(Table2[[#This Row],[K&amp;N REF ]],CAT_Details[Tracking Number],CAT_Details[Delivery Country Code],,0)</f>
        <v>GB</v>
      </c>
      <c r="F2130" s="274" t="str">
        <f>_xlfn.XLOOKUP(Table2[[#This Row],[TO Ref]],CAT_Details[TO Ref],CAT_Details[Loc],,0)</f>
        <v>DK-BM01</v>
      </c>
      <c r="G2130" s="260" t="s">
        <v>24</v>
      </c>
      <c r="H2130" s="260" t="s">
        <v>49</v>
      </c>
      <c r="I2130" s="281">
        <v>45903</v>
      </c>
      <c r="J2130" s="260" t="s">
        <v>26</v>
      </c>
      <c r="K2130" s="260" t="s">
        <v>32</v>
      </c>
      <c r="L2130" s="281">
        <v>45903</v>
      </c>
      <c r="M2130" s="260" t="str">
        <f>IF(Table2[[#This Row],[Resolve Date]]="","ONGOING","SOLVED")</f>
        <v>SOLVED</v>
      </c>
      <c r="N2130" s="261"/>
      <c r="O2130" s="260" t="str">
        <f>Table2[[#This Row],[K&amp;N REF ]]&amp;Table2[[#This Row],[Issue type ]]</f>
        <v>5017143523XX LABELS</v>
      </c>
      <c r="P2130" s="260">
        <f>YEAR(Table2[[#This Row],[Date ]])</f>
        <v>2025</v>
      </c>
      <c r="Q2130" s="260" t="str">
        <f>VLOOKUP(MONTH(Table2[[#This Row],[Date ]]),Months,2,0)</f>
        <v>September</v>
      </c>
      <c r="R2130" s="288" t="b">
        <f>COUNTIFS(Table2[Unique],Table2[[#This Row],[Unique]])&gt;1</f>
        <v>0</v>
      </c>
      <c r="S2130" s="288">
        <f>IF(Table2[[#This Row],[Status ]]="Solved",1,0)</f>
        <v>1</v>
      </c>
      <c r="T2130" s="288">
        <f>IF(Table2[[#This Row],[Status ]]="ongoing",1,0)</f>
        <v>0</v>
      </c>
    </row>
    <row r="2131" spans="1:20" x14ac:dyDescent="0.25">
      <c r="A2131" s="263">
        <v>5017128848</v>
      </c>
      <c r="B2131" s="287" t="str">
        <f>_xlfn.XLOOKUP(Table2[[#This Row],[K&amp;N REF ]],CAT_Details[Tracking Number],CAT_Details[S Ref],,0)</f>
        <v>20250826-S-70691</v>
      </c>
      <c r="C2131" s="273">
        <f>_xlfn.XLOOKUP(Table2[[#This Row],[K&amp;N REF ]],CAT_Details[Tracking Number],CAT_Details[TO Ref],,0)</f>
        <v>20250821787040</v>
      </c>
      <c r="D2131" s="273" t="str">
        <f>_xlfn.XLOOKUP(Table2[[#This Row],[K&amp;N REF ]],CAT_Details[Tracking Number],CAT_Details[Pickup Customer Name],,0)</f>
        <v>Tibbett Logistics</v>
      </c>
      <c r="E2131" s="274" t="str">
        <f>_xlfn.XLOOKUP(Table2[[#This Row],[K&amp;N REF ]],CAT_Details[Tracking Number],CAT_Details[Delivery Country Code],,0)</f>
        <v>GB</v>
      </c>
      <c r="F2131" s="274" t="str">
        <f>_xlfn.XLOOKUP(Table2[[#This Row],[TO Ref]],CAT_Details[TO Ref],CAT_Details[Loc],,0)</f>
        <v>DX01-L5</v>
      </c>
      <c r="G2131" s="260" t="s">
        <v>34</v>
      </c>
      <c r="H2131" s="260" t="s">
        <v>49</v>
      </c>
      <c r="I2131" s="281">
        <v>45903</v>
      </c>
      <c r="J2131" s="260" t="s">
        <v>26</v>
      </c>
      <c r="K2131" s="260" t="s">
        <v>32</v>
      </c>
      <c r="L2131" s="281">
        <v>45903</v>
      </c>
      <c r="M2131" s="260" t="str">
        <f>IF(Table2[[#This Row],[Resolve Date]]="","ONGOING","SOLVED")</f>
        <v>SOLVED</v>
      </c>
      <c r="N2131" s="261"/>
      <c r="O2131" s="260" t="str">
        <f>Table2[[#This Row],[K&amp;N REF ]]&amp;Table2[[#This Row],[Issue type ]]</f>
        <v>5017128848XX LABELS</v>
      </c>
      <c r="P2131" s="260">
        <f>YEAR(Table2[[#This Row],[Date ]])</f>
        <v>2025</v>
      </c>
      <c r="Q2131" s="260" t="str">
        <f>VLOOKUP(MONTH(Table2[[#This Row],[Date ]]),Months,2,0)</f>
        <v>September</v>
      </c>
      <c r="R2131" s="288" t="b">
        <f>COUNTIFS(Table2[Unique],Table2[[#This Row],[Unique]])&gt;1</f>
        <v>0</v>
      </c>
      <c r="S2131" s="288">
        <f>IF(Table2[[#This Row],[Status ]]="Solved",1,0)</f>
        <v>1</v>
      </c>
      <c r="T2131" s="288">
        <f>IF(Table2[[#This Row],[Status ]]="ongoing",1,0)</f>
        <v>0</v>
      </c>
    </row>
    <row r="2132" spans="1:20" x14ac:dyDescent="0.25">
      <c r="A2132" s="263">
        <v>5017114370</v>
      </c>
      <c r="B2132" s="287" t="str">
        <f>_xlfn.XLOOKUP(Table2[[#This Row],[K&amp;N REF ]],CAT_Details[Tracking Number],CAT_Details[S Ref],,0)</f>
        <v>20250825-S-70666</v>
      </c>
      <c r="C2132" s="273">
        <f>_xlfn.XLOOKUP(Table2[[#This Row],[K&amp;N REF ]],CAT_Details[Tracking Number],CAT_Details[TO Ref],,0)</f>
        <v>20250821786775</v>
      </c>
      <c r="D2132" s="273" t="str">
        <f>_xlfn.XLOOKUP(Table2[[#This Row],[K&amp;N REF ]],CAT_Details[Tracking Number],CAT_Details[Pickup Customer Name],,0)</f>
        <v>KONGSBERG AUTOMOTIVE ASA</v>
      </c>
      <c r="E2132" s="274" t="str">
        <f>_xlfn.XLOOKUP(Table2[[#This Row],[K&amp;N REF ]],CAT_Details[Tracking Number],CAT_Details[Delivery Country Code],,0)</f>
        <v>GB</v>
      </c>
      <c r="F2132" s="274">
        <f>_xlfn.XLOOKUP(Table2[[#This Row],[TO Ref]],CAT_Details[TO Ref],CAT_Details[Loc],,0)</f>
        <v>3402</v>
      </c>
      <c r="G2132" s="260" t="s">
        <v>44</v>
      </c>
      <c r="H2132" s="260" t="s">
        <v>35</v>
      </c>
      <c r="I2132" s="281">
        <v>45903</v>
      </c>
      <c r="J2132" s="260" t="s">
        <v>26</v>
      </c>
      <c r="K2132" s="260" t="s">
        <v>32</v>
      </c>
      <c r="L2132" s="281">
        <v>45903</v>
      </c>
      <c r="M2132" s="260" t="str">
        <f>IF(Table2[[#This Row],[Resolve Date]]="","ONGOING","SOLVED")</f>
        <v>SOLVED</v>
      </c>
      <c r="N2132" s="261"/>
      <c r="O2132" s="260" t="str">
        <f>Table2[[#This Row],[K&amp;N REF ]]&amp;Table2[[#This Row],[Issue type ]]</f>
        <v>5017114370NO LABELS</v>
      </c>
      <c r="P2132" s="260">
        <f>YEAR(Table2[[#This Row],[Date ]])</f>
        <v>2025</v>
      </c>
      <c r="Q2132" s="260" t="str">
        <f>VLOOKUP(MONTH(Table2[[#This Row],[Date ]]),Months,2,0)</f>
        <v>September</v>
      </c>
      <c r="R2132" s="288" t="b">
        <f>COUNTIFS(Table2[Unique],Table2[[#This Row],[Unique]])&gt;1</f>
        <v>0</v>
      </c>
      <c r="S2132" s="288">
        <f>IF(Table2[[#This Row],[Status ]]="Solved",1,0)</f>
        <v>1</v>
      </c>
      <c r="T2132" s="288">
        <f>IF(Table2[[#This Row],[Status ]]="ongoing",1,0)</f>
        <v>0</v>
      </c>
    </row>
    <row r="2133" spans="1:20" x14ac:dyDescent="0.25">
      <c r="A2133" s="263">
        <v>5017143227</v>
      </c>
      <c r="B2133" s="287" t="str">
        <f>_xlfn.XLOOKUP(Table2[[#This Row],[K&amp;N REF ]],CAT_Details[Tracking Number],CAT_Details[S Ref],,0)</f>
        <v>20250827-S-70400</v>
      </c>
      <c r="C2133" s="273">
        <f>_xlfn.XLOOKUP(Table2[[#This Row],[K&amp;N REF ]],CAT_Details[Tracking Number],CAT_Details[TO Ref],,0)</f>
        <v>20250826789933</v>
      </c>
      <c r="D2133" s="273" t="str">
        <f>_xlfn.XLOOKUP(Table2[[#This Row],[K&amp;N REF ]],CAT_Details[Tracking Number],CAT_Details[Pickup Customer Name],,0)</f>
        <v>SAN MARTINO (AT)/SELMAT SRL</v>
      </c>
      <c r="E2133" s="274" t="str">
        <f>_xlfn.XLOOKUP(Table2[[#This Row],[K&amp;N REF ]],CAT_Details[Tracking Number],CAT_Details[Delivery Country Code],,0)</f>
        <v>GB</v>
      </c>
      <c r="F2133" s="274">
        <f>_xlfn.XLOOKUP(Table2[[#This Row],[TO Ref]],CAT_Details[TO Ref],CAT_Details[Loc],,0)</f>
        <v>3402</v>
      </c>
      <c r="G2133" s="260" t="s">
        <v>24</v>
      </c>
      <c r="H2133" s="260" t="s">
        <v>35</v>
      </c>
      <c r="I2133" s="281">
        <v>45903</v>
      </c>
      <c r="J2133" s="260" t="s">
        <v>26</v>
      </c>
      <c r="K2133" s="260" t="s">
        <v>32</v>
      </c>
      <c r="L2133" s="281">
        <v>45903</v>
      </c>
      <c r="M2133" s="260" t="str">
        <f>IF(Table2[[#This Row],[Resolve Date]]="","ONGOING","SOLVED")</f>
        <v>SOLVED</v>
      </c>
      <c r="N2133" s="261"/>
      <c r="O2133" s="260" t="str">
        <f>Table2[[#This Row],[K&amp;N REF ]]&amp;Table2[[#This Row],[Issue type ]]</f>
        <v>5017143227NO LABELS</v>
      </c>
      <c r="P2133" s="260">
        <f>YEAR(Table2[[#This Row],[Date ]])</f>
        <v>2025</v>
      </c>
      <c r="Q2133" s="260" t="str">
        <f>VLOOKUP(MONTH(Table2[[#This Row],[Date ]]),Months,2,0)</f>
        <v>September</v>
      </c>
      <c r="R2133" s="288" t="b">
        <f>COUNTIFS(Table2[Unique],Table2[[#This Row],[Unique]])&gt;1</f>
        <v>0</v>
      </c>
      <c r="S2133" s="288">
        <f>IF(Table2[[#This Row],[Status ]]="Solved",1,0)</f>
        <v>1</v>
      </c>
      <c r="T2133" s="288">
        <f>IF(Table2[[#This Row],[Status ]]="ongoing",1,0)</f>
        <v>0</v>
      </c>
    </row>
    <row r="2134" spans="1:20" x14ac:dyDescent="0.25">
      <c r="A2134" s="263">
        <v>5017157098</v>
      </c>
      <c r="B2134" s="287" t="str">
        <f>_xlfn.XLOOKUP(Table2[[#This Row],[K&amp;N REF ]],CAT_Details[Tracking Number],CAT_Details[S Ref],,0)</f>
        <v>20250828-S-70265</v>
      </c>
      <c r="C2134" s="273">
        <f>_xlfn.XLOOKUP(Table2[[#This Row],[K&amp;N REF ]],CAT_Details[Tracking Number],CAT_Details[TO Ref],,0)</f>
        <v>20250827790768</v>
      </c>
      <c r="D2134" s="273" t="str">
        <f>_xlfn.XLOOKUP(Table2[[#This Row],[K&amp;N REF ]],CAT_Details[Tracking Number],CAT_Details[Pickup Customer Name],,0)</f>
        <v>Donaldson Filtration Deutschland GmbH</v>
      </c>
      <c r="E2134" s="274" t="str">
        <f>_xlfn.XLOOKUP(Table2[[#This Row],[K&amp;N REF ]],CAT_Details[Tracking Number],CAT_Details[Delivery Country Code],,0)</f>
        <v>GB</v>
      </c>
      <c r="F2134" s="274" t="str">
        <f>_xlfn.XLOOKUP(Table2[[#This Row],[TO Ref]],CAT_Details[TO Ref],CAT_Details[Loc],,0)</f>
        <v>DX01-L5</v>
      </c>
      <c r="G2134" s="260" t="s">
        <v>34</v>
      </c>
      <c r="H2134" s="260" t="s">
        <v>29</v>
      </c>
      <c r="I2134" s="281">
        <v>45903</v>
      </c>
      <c r="J2134" s="260" t="s">
        <v>26</v>
      </c>
      <c r="K2134" s="260" t="s">
        <v>32</v>
      </c>
      <c r="L2134" s="281">
        <v>45903</v>
      </c>
      <c r="M2134" s="260" t="str">
        <f>IF(Table2[[#This Row],[Resolve Date]]="","ONGOING","SOLVED")</f>
        <v>SOLVED</v>
      </c>
      <c r="N2134" s="261"/>
      <c r="O2134" s="260" t="str">
        <f>Table2[[#This Row],[K&amp;N REF ]]&amp;Table2[[#This Row],[Issue type ]]</f>
        <v>5017157098DAMAGED LABEL</v>
      </c>
      <c r="P2134" s="260">
        <f>YEAR(Table2[[#This Row],[Date ]])</f>
        <v>2025</v>
      </c>
      <c r="Q2134" s="260" t="str">
        <f>VLOOKUP(MONTH(Table2[[#This Row],[Date ]]),Months,2,0)</f>
        <v>September</v>
      </c>
      <c r="R2134" s="288" t="b">
        <f>COUNTIFS(Table2[Unique],Table2[[#This Row],[Unique]])&gt;1</f>
        <v>0</v>
      </c>
      <c r="S2134" s="288">
        <f>IF(Table2[[#This Row],[Status ]]="Solved",1,0)</f>
        <v>1</v>
      </c>
      <c r="T2134" s="288">
        <f>IF(Table2[[#This Row],[Status ]]="ongoing",1,0)</f>
        <v>0</v>
      </c>
    </row>
    <row r="2135" spans="1:20" x14ac:dyDescent="0.25">
      <c r="A2135" s="263">
        <v>5017157275</v>
      </c>
      <c r="B2135" s="287" t="str">
        <f>_xlfn.XLOOKUP(Table2[[#This Row],[K&amp;N REF ]],CAT_Details[Tracking Number],CAT_Details[S Ref],,0)</f>
        <v>20250828-S-70341</v>
      </c>
      <c r="C2135" s="273">
        <f>_xlfn.XLOOKUP(Table2[[#This Row],[K&amp;N REF ]],CAT_Details[Tracking Number],CAT_Details[TO Ref],,0)</f>
        <v>20250825788780</v>
      </c>
      <c r="D2135" s="273" t="str">
        <f>_xlfn.XLOOKUP(Table2[[#This Row],[K&amp;N REF ]],CAT_Details[Tracking Number],CAT_Details[Pickup Customer Name],,0)</f>
        <v>Hydac Fluidtechnik</v>
      </c>
      <c r="E2135" s="274" t="str">
        <f>_xlfn.XLOOKUP(Table2[[#This Row],[K&amp;N REF ]],CAT_Details[Tracking Number],CAT_Details[Delivery Country Code],,0)</f>
        <v>GB</v>
      </c>
      <c r="F2135" s="274">
        <f>_xlfn.XLOOKUP(Table2[[#This Row],[TO Ref]],CAT_Details[TO Ref],CAT_Details[Loc],,0)</f>
        <v>3402</v>
      </c>
      <c r="G2135" s="260" t="s">
        <v>34</v>
      </c>
      <c r="H2135" s="260" t="s">
        <v>29</v>
      </c>
      <c r="I2135" s="281">
        <v>45903</v>
      </c>
      <c r="J2135" s="260" t="s">
        <v>26</v>
      </c>
      <c r="K2135" s="260" t="s">
        <v>32</v>
      </c>
      <c r="L2135" s="281">
        <v>45903</v>
      </c>
      <c r="M2135" s="260" t="str">
        <f>IF(Table2[[#This Row],[Resolve Date]]="","ONGOING","SOLVED")</f>
        <v>SOLVED</v>
      </c>
      <c r="N2135" s="261"/>
      <c r="O2135" s="260" t="str">
        <f>Table2[[#This Row],[K&amp;N REF ]]&amp;Table2[[#This Row],[Issue type ]]</f>
        <v>5017157275DAMAGED LABEL</v>
      </c>
      <c r="P2135" s="260">
        <f>YEAR(Table2[[#This Row],[Date ]])</f>
        <v>2025</v>
      </c>
      <c r="Q2135" s="260" t="str">
        <f>VLOOKUP(MONTH(Table2[[#This Row],[Date ]]),Months,2,0)</f>
        <v>September</v>
      </c>
      <c r="R2135" s="288" t="b">
        <f>COUNTIFS(Table2[Unique],Table2[[#This Row],[Unique]])&gt;1</f>
        <v>0</v>
      </c>
      <c r="S2135" s="288">
        <f>IF(Table2[[#This Row],[Status ]]="Solved",1,0)</f>
        <v>1</v>
      </c>
      <c r="T2135" s="288">
        <f>IF(Table2[[#This Row],[Status ]]="ongoing",1,0)</f>
        <v>0</v>
      </c>
    </row>
    <row r="2136" spans="1:20" x14ac:dyDescent="0.25">
      <c r="A2136" s="263">
        <v>5017157262</v>
      </c>
      <c r="B2136" s="287" t="str">
        <f>_xlfn.XLOOKUP(Table2[[#This Row],[K&amp;N REF ]],CAT_Details[Tracking Number],CAT_Details[S Ref],,0)</f>
        <v>20250828-S-70256</v>
      </c>
      <c r="C2136" s="273">
        <f>_xlfn.XLOOKUP(Table2[[#This Row],[K&amp;N REF ]],CAT_Details[Tracking Number],CAT_Details[TO Ref],,0)</f>
        <v>20250827790755</v>
      </c>
      <c r="D2136" s="273" t="str">
        <f>_xlfn.XLOOKUP(Table2[[#This Row],[K&amp;N REF ]],CAT_Details[Tracking Number],CAT_Details[Pickup Customer Name],,0)</f>
        <v>FRITZMEIER Systems GmbH</v>
      </c>
      <c r="E2136" s="274" t="str">
        <f>_xlfn.XLOOKUP(Table2[[#This Row],[K&amp;N REF ]],CAT_Details[Tracking Number],CAT_Details[Delivery Country Code],,0)</f>
        <v>GB</v>
      </c>
      <c r="F2136" s="274" t="str">
        <f>_xlfn.XLOOKUP(Table2[[#This Row],[TO Ref]],CAT_Details[TO Ref],CAT_Details[Loc],,0)</f>
        <v>ES01</v>
      </c>
      <c r="G2136" s="260" t="s">
        <v>34</v>
      </c>
      <c r="H2136" s="260" t="s">
        <v>31</v>
      </c>
      <c r="I2136" s="281">
        <v>45903</v>
      </c>
      <c r="J2136" s="260" t="s">
        <v>26</v>
      </c>
      <c r="K2136" s="260" t="s">
        <v>32</v>
      </c>
      <c r="L2136" s="281">
        <v>45903</v>
      </c>
      <c r="M2136" s="260" t="str">
        <f>IF(Table2[[#This Row],[Resolve Date]]="","ONGOING","SOLVED")</f>
        <v>SOLVED</v>
      </c>
      <c r="N2136" s="261"/>
      <c r="O2136" s="260" t="str">
        <f>Table2[[#This Row],[K&amp;N REF ]]&amp;Table2[[#This Row],[Issue type ]]</f>
        <v>5017157262MISSING LABELS ON SOME UNITS</v>
      </c>
      <c r="P2136" s="260">
        <f>YEAR(Table2[[#This Row],[Date ]])</f>
        <v>2025</v>
      </c>
      <c r="Q2136" s="260" t="str">
        <f>VLOOKUP(MONTH(Table2[[#This Row],[Date ]]),Months,2,0)</f>
        <v>September</v>
      </c>
      <c r="R2136" s="288" t="b">
        <f>COUNTIFS(Table2[Unique],Table2[[#This Row],[Unique]])&gt;1</f>
        <v>0</v>
      </c>
      <c r="S2136" s="288">
        <f>IF(Table2[[#This Row],[Status ]]="Solved",1,0)</f>
        <v>1</v>
      </c>
      <c r="T2136" s="288">
        <f>IF(Table2[[#This Row],[Status ]]="ongoing",1,0)</f>
        <v>0</v>
      </c>
    </row>
    <row r="2137" spans="1:20" x14ac:dyDescent="0.25">
      <c r="A2137" s="263">
        <v>5017143235</v>
      </c>
      <c r="B2137" s="287" t="str">
        <f>_xlfn.XLOOKUP(Table2[[#This Row],[K&amp;N REF ]],CAT_Details[Tracking Number],CAT_Details[S Ref],,0)</f>
        <v>20250827-S-70279</v>
      </c>
      <c r="C2137" s="273">
        <f>_xlfn.XLOOKUP(Table2[[#This Row],[K&amp;N REF ]],CAT_Details[Tracking Number],CAT_Details[TO Ref],,0)</f>
        <v>20250827790447</v>
      </c>
      <c r="D2137" s="273" t="str">
        <f>_xlfn.XLOOKUP(Table2[[#This Row],[K&amp;N REF ]],CAT_Details[Tracking Number],CAT_Details[Pickup Customer Name],,0)</f>
        <v>Federal Mogul Valvetrain GmbH</v>
      </c>
      <c r="E2137" s="274" t="str">
        <f>_xlfn.XLOOKUP(Table2[[#This Row],[K&amp;N REF ]],CAT_Details[Tracking Number],CAT_Details[Delivery Country Code],,0)</f>
        <v>GB</v>
      </c>
      <c r="F2137" s="274" t="str">
        <f>_xlfn.XLOOKUP(Table2[[#This Row],[TO Ref]],CAT_Details[TO Ref],CAT_Details[Loc],,0)</f>
        <v>DX01-L5</v>
      </c>
      <c r="G2137" s="260" t="s">
        <v>34</v>
      </c>
      <c r="H2137" s="260" t="s">
        <v>49</v>
      </c>
      <c r="I2137" s="281">
        <v>45904</v>
      </c>
      <c r="J2137" s="260" t="s">
        <v>26</v>
      </c>
      <c r="K2137" s="260" t="s">
        <v>32</v>
      </c>
      <c r="L2137" s="281">
        <v>45904</v>
      </c>
      <c r="M2137" s="260" t="str">
        <f>IF(Table2[[#This Row],[Resolve Date]]="","ONGOING","SOLVED")</f>
        <v>SOLVED</v>
      </c>
      <c r="N2137" s="261"/>
      <c r="O2137" s="260" t="str">
        <f>Table2[[#This Row],[K&amp;N REF ]]&amp;Table2[[#This Row],[Issue type ]]</f>
        <v>5017143235XX LABELS</v>
      </c>
      <c r="P2137" s="260">
        <f>YEAR(Table2[[#This Row],[Date ]])</f>
        <v>2025</v>
      </c>
      <c r="Q2137" s="260" t="str">
        <f>VLOOKUP(MONTH(Table2[[#This Row],[Date ]]),Months,2,0)</f>
        <v>September</v>
      </c>
      <c r="R2137" s="288" t="b">
        <f>COUNTIFS(Table2[Unique],Table2[[#This Row],[Unique]])&gt;1</f>
        <v>0</v>
      </c>
      <c r="S2137" s="288">
        <f>IF(Table2[[#This Row],[Status ]]="Solved",1,0)</f>
        <v>1</v>
      </c>
      <c r="T2137" s="288">
        <f>IF(Table2[[#This Row],[Status ]]="ongoing",1,0)</f>
        <v>0</v>
      </c>
    </row>
    <row r="2138" spans="1:20" x14ac:dyDescent="0.25">
      <c r="A2138" s="263">
        <v>5017114318</v>
      </c>
      <c r="B2138" s="287" t="str">
        <f>_xlfn.XLOOKUP(Table2[[#This Row],[K&amp;N REF ]],CAT_Details[Tracking Number],CAT_Details[S Ref],,0)</f>
        <v>20250825-S-70218</v>
      </c>
      <c r="C2138" s="273">
        <f>_xlfn.XLOOKUP(Table2[[#This Row],[K&amp;N REF ]],CAT_Details[Tracking Number],CAT_Details[TO Ref],,0)</f>
        <v>20250825788374</v>
      </c>
      <c r="D2138" s="273" t="str">
        <f>_xlfn.XLOOKUP(Table2[[#This Row],[K&amp;N REF ]],CAT_Details[Tracking Number],CAT_Details[Pickup Customer Name],,0)</f>
        <v>MANN + HUMMEL GMBH</v>
      </c>
      <c r="E2138" s="274" t="str">
        <f>_xlfn.XLOOKUP(Table2[[#This Row],[K&amp;N REF ]],CAT_Details[Tracking Number],CAT_Details[Delivery Country Code],,0)</f>
        <v>GB</v>
      </c>
      <c r="F2138" s="274" t="str">
        <f>_xlfn.XLOOKUP(Table2[[#This Row],[TO Ref]],CAT_Details[TO Ref],CAT_Details[Loc],,0)</f>
        <v>MZ07</v>
      </c>
      <c r="G2138" s="260" t="s">
        <v>34</v>
      </c>
      <c r="H2138" s="260" t="s">
        <v>25</v>
      </c>
      <c r="I2138" s="281">
        <v>45904</v>
      </c>
      <c r="J2138" s="260" t="s">
        <v>26</v>
      </c>
      <c r="K2138" s="260" t="s">
        <v>32</v>
      </c>
      <c r="L2138" s="281">
        <v>45904</v>
      </c>
      <c r="M2138" s="260" t="str">
        <f>IF(Table2[[#This Row],[Resolve Date]]="","ONGOING","SOLVED")</f>
        <v>SOLVED</v>
      </c>
      <c r="N2138" s="261"/>
      <c r="O2138" s="260" t="str">
        <f>Table2[[#This Row],[K&amp;N REF ]]&amp;Table2[[#This Row],[Issue type ]]</f>
        <v xml:space="preserve">5017114318DAMAGE </v>
      </c>
      <c r="P2138" s="260">
        <f>YEAR(Table2[[#This Row],[Date ]])</f>
        <v>2025</v>
      </c>
      <c r="Q2138" s="260" t="str">
        <f>VLOOKUP(MONTH(Table2[[#This Row],[Date ]]),Months,2,0)</f>
        <v>September</v>
      </c>
      <c r="R2138" s="288" t="b">
        <f>COUNTIFS(Table2[Unique],Table2[[#This Row],[Unique]])&gt;1</f>
        <v>0</v>
      </c>
      <c r="S2138" s="288">
        <f>IF(Table2[[#This Row],[Status ]]="Solved",1,0)</f>
        <v>1</v>
      </c>
      <c r="T2138" s="288">
        <f>IF(Table2[[#This Row],[Status ]]="ongoing",1,0)</f>
        <v>0</v>
      </c>
    </row>
    <row r="2139" spans="1:20" x14ac:dyDescent="0.25">
      <c r="A2139" s="263">
        <v>5017143268</v>
      </c>
      <c r="B2139" s="287" t="str">
        <f>_xlfn.XLOOKUP(Table2[[#This Row],[K&amp;N REF ]],CAT_Details[Tracking Number],CAT_Details[S Ref],,0)</f>
        <v>20250827-S-70217</v>
      </c>
      <c r="C2139" s="273">
        <f>_xlfn.XLOOKUP(Table2[[#This Row],[K&amp;N REF ]],CAT_Details[Tracking Number],CAT_Details[TO Ref],,0)</f>
        <v>20250825788767</v>
      </c>
      <c r="D2139" s="273" t="str">
        <f>_xlfn.XLOOKUP(Table2[[#This Row],[K&amp;N REF ]],CAT_Details[Tracking Number],CAT_Details[Pickup Customer Name],,0)</f>
        <v>Borg Warner Cooling Systems Gmbh</v>
      </c>
      <c r="E2139" s="274" t="str">
        <f>_xlfn.XLOOKUP(Table2[[#This Row],[K&amp;N REF ]],CAT_Details[Tracking Number],CAT_Details[Delivery Country Code],,0)</f>
        <v>GB</v>
      </c>
      <c r="F2139" s="274">
        <f>_xlfn.XLOOKUP(Table2[[#This Row],[TO Ref]],CAT_Details[TO Ref],CAT_Details[Loc],,0)</f>
        <v>3402</v>
      </c>
      <c r="G2139" s="260" t="s">
        <v>34</v>
      </c>
      <c r="H2139" s="260" t="s">
        <v>25</v>
      </c>
      <c r="I2139" s="281">
        <v>45904</v>
      </c>
      <c r="J2139" s="260" t="s">
        <v>26</v>
      </c>
      <c r="K2139" s="260" t="s">
        <v>32</v>
      </c>
      <c r="L2139" s="281">
        <v>45904</v>
      </c>
      <c r="M2139" s="260" t="str">
        <f>IF(Table2[[#This Row],[Resolve Date]]="","ONGOING","SOLVED")</f>
        <v>SOLVED</v>
      </c>
      <c r="N2139" s="261"/>
      <c r="O2139" s="260" t="str">
        <f>Table2[[#This Row],[K&amp;N REF ]]&amp;Table2[[#This Row],[Issue type ]]</f>
        <v xml:space="preserve">5017143268DAMAGE </v>
      </c>
      <c r="P2139" s="260">
        <f>YEAR(Table2[[#This Row],[Date ]])</f>
        <v>2025</v>
      </c>
      <c r="Q2139" s="260" t="str">
        <f>VLOOKUP(MONTH(Table2[[#This Row],[Date ]]),Months,2,0)</f>
        <v>September</v>
      </c>
      <c r="R2139" s="288" t="b">
        <f>COUNTIFS(Table2[Unique],Table2[[#This Row],[Unique]])&gt;1</f>
        <v>0</v>
      </c>
      <c r="S2139" s="288">
        <f>IF(Table2[[#This Row],[Status ]]="Solved",1,0)</f>
        <v>1</v>
      </c>
      <c r="T2139" s="288">
        <f>IF(Table2[[#This Row],[Status ]]="ongoing",1,0)</f>
        <v>0</v>
      </c>
    </row>
    <row r="2140" spans="1:20" x14ac:dyDescent="0.25">
      <c r="A2140" s="263">
        <v>5017172546</v>
      </c>
      <c r="B2140" s="287" t="str">
        <f>_xlfn.XLOOKUP(Table2[[#This Row],[K&amp;N REF ]],CAT_Details[Tracking Number],CAT_Details[S Ref],,0)</f>
        <v>20250829-S-70589</v>
      </c>
      <c r="C2140" s="273">
        <f>_xlfn.XLOOKUP(Table2[[#This Row],[K&amp;N REF ]],CAT_Details[Tracking Number],CAT_Details[TO Ref],,0)</f>
        <v>20250804775592</v>
      </c>
      <c r="D2140" s="273" t="str">
        <f>_xlfn.XLOOKUP(Table2[[#This Row],[K&amp;N REF ]],CAT_Details[Tracking Number],CAT_Details[Pickup Customer Name],,0)</f>
        <v>COONEN GRAPHICS</v>
      </c>
      <c r="E2140" s="274" t="str">
        <f>_xlfn.XLOOKUP(Table2[[#This Row],[K&amp;N REF ]],CAT_Details[Tracking Number],CAT_Details[Delivery Country Code],,0)</f>
        <v>GB</v>
      </c>
      <c r="F2140" s="274" t="str">
        <f>_xlfn.XLOOKUP(Table2[[#This Row],[TO Ref]],CAT_Details[TO Ref],CAT_Details[Loc],,0)</f>
        <v>OYL1</v>
      </c>
      <c r="G2140" s="260" t="s">
        <v>36</v>
      </c>
      <c r="H2140" s="260" t="s">
        <v>49</v>
      </c>
      <c r="I2140" s="281">
        <v>45904</v>
      </c>
      <c r="J2140" s="260" t="s">
        <v>26</v>
      </c>
      <c r="K2140" s="260" t="s">
        <v>32</v>
      </c>
      <c r="L2140" s="281">
        <v>45904</v>
      </c>
      <c r="M2140" s="260" t="str">
        <f>IF(Table2[[#This Row],[Resolve Date]]="","ONGOING","SOLVED")</f>
        <v>SOLVED</v>
      </c>
      <c r="N2140" s="261"/>
      <c r="O2140" s="260" t="str">
        <f>Table2[[#This Row],[K&amp;N REF ]]&amp;Table2[[#This Row],[Issue type ]]</f>
        <v>5017172546XX LABELS</v>
      </c>
      <c r="P2140" s="260">
        <f>YEAR(Table2[[#This Row],[Date ]])</f>
        <v>2025</v>
      </c>
      <c r="Q2140" s="260" t="str">
        <f>VLOOKUP(MONTH(Table2[[#This Row],[Date ]]),Months,2,0)</f>
        <v>September</v>
      </c>
      <c r="R2140" s="288" t="b">
        <f>COUNTIFS(Table2[Unique],Table2[[#This Row],[Unique]])&gt;1</f>
        <v>0</v>
      </c>
      <c r="S2140" s="288">
        <f>IF(Table2[[#This Row],[Status ]]="Solved",1,0)</f>
        <v>1</v>
      </c>
      <c r="T2140" s="288">
        <f>IF(Table2[[#This Row],[Status ]]="ongoing",1,0)</f>
        <v>0</v>
      </c>
    </row>
    <row r="2141" spans="1:20" x14ac:dyDescent="0.25">
      <c r="A2141" s="263">
        <v>5017186882</v>
      </c>
      <c r="B2141" s="287" t="str">
        <f>_xlfn.XLOOKUP(Table2[[#This Row],[K&amp;N REF ]],CAT_Details[Tracking Number],CAT_Details[S Ref],,0)</f>
        <v>20250901-S-70553</v>
      </c>
      <c r="C2141" s="273">
        <f>_xlfn.XLOOKUP(Table2[[#This Row],[K&amp;N REF ]],CAT_Details[Tracking Number],CAT_Details[TO Ref],,0)</f>
        <v>20250901793757</v>
      </c>
      <c r="D2141" s="273" t="str">
        <f>_xlfn.XLOOKUP(Table2[[#This Row],[K&amp;N REF ]],CAT_Details[Tracking Number],CAT_Details[Pickup Customer Name],,0)</f>
        <v>Donaldson Ed</v>
      </c>
      <c r="E2141" s="274" t="str">
        <f>_xlfn.XLOOKUP(Table2[[#This Row],[K&amp;N REF ]],CAT_Details[Tracking Number],CAT_Details[Delivery Country Code],,0)</f>
        <v>GB</v>
      </c>
      <c r="F2141" s="274">
        <f>_xlfn.XLOOKUP(Table2[[#This Row],[TO Ref]],CAT_Details[TO Ref],CAT_Details[Loc],,0)</f>
        <v>3402</v>
      </c>
      <c r="G2141" s="260" t="s">
        <v>36</v>
      </c>
      <c r="H2141" s="260" t="s">
        <v>179</v>
      </c>
      <c r="I2141" s="281">
        <v>45904</v>
      </c>
      <c r="J2141" s="260" t="s">
        <v>26</v>
      </c>
      <c r="K2141" s="260" t="s">
        <v>32</v>
      </c>
      <c r="L2141" s="281">
        <v>45904</v>
      </c>
      <c r="M2141" s="260" t="str">
        <f>IF(Table2[[#This Row],[Resolve Date]]="","ONGOING","SOLVED")</f>
        <v>SOLVED</v>
      </c>
      <c r="N2141" s="261"/>
      <c r="O2141" s="260" t="str">
        <f>Table2[[#This Row],[K&amp;N REF ]]&amp;Table2[[#This Row],[Issue type ]]</f>
        <v xml:space="preserve">5017186882NOT SCANNABLE </v>
      </c>
      <c r="P2141" s="260">
        <f>YEAR(Table2[[#This Row],[Date ]])</f>
        <v>2025</v>
      </c>
      <c r="Q2141" s="260" t="str">
        <f>VLOOKUP(MONTH(Table2[[#This Row],[Date ]]),Months,2,0)</f>
        <v>September</v>
      </c>
      <c r="R2141" s="288" t="b">
        <f>COUNTIFS(Table2[Unique],Table2[[#This Row],[Unique]])&gt;1</f>
        <v>0</v>
      </c>
      <c r="S2141" s="288">
        <f>IF(Table2[[#This Row],[Status ]]="Solved",1,0)</f>
        <v>1</v>
      </c>
      <c r="T2141" s="288">
        <f>IF(Table2[[#This Row],[Status ]]="ongoing",1,0)</f>
        <v>0</v>
      </c>
    </row>
    <row r="2142" spans="1:20" x14ac:dyDescent="0.25">
      <c r="A2142" s="263">
        <v>5017172443</v>
      </c>
      <c r="B2142" s="287" t="str">
        <f>_xlfn.XLOOKUP(Table2[[#This Row],[K&amp;N REF ]],CAT_Details[Tracking Number],CAT_Details[S Ref],,0)</f>
        <v>20250829-S-70851</v>
      </c>
      <c r="C2142" s="273">
        <f>_xlfn.XLOOKUP(Table2[[#This Row],[K&amp;N REF ]],CAT_Details[Tracking Number],CAT_Details[TO Ref],,0)</f>
        <v>20250829792536</v>
      </c>
      <c r="D2142" s="273" t="str">
        <f>_xlfn.XLOOKUP(Table2[[#This Row],[K&amp;N REF ]],CAT_Details[Tracking Number],CAT_Details[Pickup Customer Name],,0)</f>
        <v>Donaldson Ed</v>
      </c>
      <c r="E2142" s="274" t="str">
        <f>_xlfn.XLOOKUP(Table2[[#This Row],[K&amp;N REF ]],CAT_Details[Tracking Number],CAT_Details[Delivery Country Code],,0)</f>
        <v>GB</v>
      </c>
      <c r="F2142" s="274" t="str">
        <f>_xlfn.XLOOKUP(Table2[[#This Row],[TO Ref]],CAT_Details[TO Ref],CAT_Details[Loc],,0)</f>
        <v>DX01-L5</v>
      </c>
      <c r="G2142" s="260" t="s">
        <v>36</v>
      </c>
      <c r="H2142" s="260" t="s">
        <v>179</v>
      </c>
      <c r="I2142" s="281">
        <v>45904</v>
      </c>
      <c r="J2142" s="260" t="s">
        <v>26</v>
      </c>
      <c r="K2142" s="260" t="s">
        <v>32</v>
      </c>
      <c r="L2142" s="281">
        <v>45904</v>
      </c>
      <c r="M2142" s="260" t="str">
        <f>IF(Table2[[#This Row],[Resolve Date]]="","ONGOING","SOLVED")</f>
        <v>SOLVED</v>
      </c>
      <c r="N2142" s="261"/>
      <c r="O2142" s="260" t="str">
        <f>Table2[[#This Row],[K&amp;N REF ]]&amp;Table2[[#This Row],[Issue type ]]</f>
        <v xml:space="preserve">5017172443NOT SCANNABLE </v>
      </c>
      <c r="P2142" s="260">
        <f>YEAR(Table2[[#This Row],[Date ]])</f>
        <v>2025</v>
      </c>
      <c r="Q2142" s="260" t="str">
        <f>VLOOKUP(MONTH(Table2[[#This Row],[Date ]]),Months,2,0)</f>
        <v>September</v>
      </c>
      <c r="R2142" s="288" t="b">
        <f>COUNTIFS(Table2[Unique],Table2[[#This Row],[Unique]])&gt;1</f>
        <v>0</v>
      </c>
      <c r="S2142" s="288">
        <f>IF(Table2[[#This Row],[Status ]]="Solved",1,0)</f>
        <v>1</v>
      </c>
      <c r="T2142" s="288">
        <f>IF(Table2[[#This Row],[Status ]]="ongoing",1,0)</f>
        <v>0</v>
      </c>
    </row>
    <row r="2143" spans="1:20" x14ac:dyDescent="0.25">
      <c r="A2143" s="263">
        <v>5017172444</v>
      </c>
      <c r="B2143" s="287" t="str">
        <f>_xlfn.XLOOKUP(Table2[[#This Row],[K&amp;N REF ]],CAT_Details[Tracking Number],CAT_Details[S Ref],,0)</f>
        <v>20250829-S-70851</v>
      </c>
      <c r="C2143" s="273">
        <f>_xlfn.XLOOKUP(Table2[[#This Row],[K&amp;N REF ]],CAT_Details[Tracking Number],CAT_Details[TO Ref],,0)</f>
        <v>20250829792540</v>
      </c>
      <c r="D2143" s="273" t="str">
        <f>_xlfn.XLOOKUP(Table2[[#This Row],[K&amp;N REF ]],CAT_Details[Tracking Number],CAT_Details[Pickup Customer Name],,0)</f>
        <v>Donaldson Ed</v>
      </c>
      <c r="E2143" s="274" t="str">
        <f>_xlfn.XLOOKUP(Table2[[#This Row],[K&amp;N REF ]],CAT_Details[Tracking Number],CAT_Details[Delivery Country Code],,0)</f>
        <v>GB</v>
      </c>
      <c r="F2143" s="274" t="str">
        <f>_xlfn.XLOOKUP(Table2[[#This Row],[TO Ref]],CAT_Details[TO Ref],CAT_Details[Loc],,0)</f>
        <v>DX01-L5</v>
      </c>
      <c r="G2143" s="260" t="s">
        <v>36</v>
      </c>
      <c r="H2143" s="260" t="s">
        <v>179</v>
      </c>
      <c r="I2143" s="281">
        <v>45904</v>
      </c>
      <c r="J2143" s="260" t="s">
        <v>26</v>
      </c>
      <c r="K2143" s="260" t="s">
        <v>32</v>
      </c>
      <c r="L2143" s="281">
        <v>45904</v>
      </c>
      <c r="M2143" s="260" t="str">
        <f>IF(Table2[[#This Row],[Resolve Date]]="","ONGOING","SOLVED")</f>
        <v>SOLVED</v>
      </c>
      <c r="N2143" s="261"/>
      <c r="O2143" s="260" t="str">
        <f>Table2[[#This Row],[K&amp;N REF ]]&amp;Table2[[#This Row],[Issue type ]]</f>
        <v xml:space="preserve">5017172444NOT SCANNABLE </v>
      </c>
      <c r="P2143" s="260">
        <f>YEAR(Table2[[#This Row],[Date ]])</f>
        <v>2025</v>
      </c>
      <c r="Q2143" s="260" t="str">
        <f>VLOOKUP(MONTH(Table2[[#This Row],[Date ]]),Months,2,0)</f>
        <v>September</v>
      </c>
      <c r="R2143" s="288" t="b">
        <f>COUNTIFS(Table2[Unique],Table2[[#This Row],[Unique]])&gt;1</f>
        <v>0</v>
      </c>
      <c r="S2143" s="288">
        <f>IF(Table2[[#This Row],[Status ]]="Solved",1,0)</f>
        <v>1</v>
      </c>
      <c r="T2143" s="288">
        <f>IF(Table2[[#This Row],[Status ]]="ongoing",1,0)</f>
        <v>0</v>
      </c>
    </row>
    <row r="2144" spans="1:20" x14ac:dyDescent="0.25">
      <c r="A2144" s="263">
        <v>5017157114</v>
      </c>
      <c r="B2144" s="287" t="str">
        <f>_xlfn.XLOOKUP(Table2[[#This Row],[K&amp;N REF ]],CAT_Details[Tracking Number],CAT_Details[S Ref],,0)</f>
        <v>20250828-S-70497</v>
      </c>
      <c r="C2144" s="273">
        <f>_xlfn.XLOOKUP(Table2[[#This Row],[K&amp;N REF ]],CAT_Details[Tracking Number],CAT_Details[TO Ref],,0)</f>
        <v>20250828791472</v>
      </c>
      <c r="D2144" s="273" t="str">
        <f>_xlfn.XLOOKUP(Table2[[#This Row],[K&amp;N REF ]],CAT_Details[Tracking Number],CAT_Details[Pickup Customer Name],,0)</f>
        <v>FONTANA LUIGI S.P.A.</v>
      </c>
      <c r="E2144" s="274" t="str">
        <f>_xlfn.XLOOKUP(Table2[[#This Row],[K&amp;N REF ]],CAT_Details[Tracking Number],CAT_Details[Delivery Country Code],,0)</f>
        <v>GB</v>
      </c>
      <c r="F2144" s="274" t="str">
        <f>_xlfn.XLOOKUP(Table2[[#This Row],[TO Ref]],CAT_Details[TO Ref],CAT_Details[Loc],,0)</f>
        <v>OYL1</v>
      </c>
      <c r="G2144" s="260" t="s">
        <v>24</v>
      </c>
      <c r="H2144" s="260" t="s">
        <v>31</v>
      </c>
      <c r="I2144" s="281">
        <v>45904</v>
      </c>
      <c r="J2144" s="260" t="s">
        <v>26</v>
      </c>
      <c r="K2144" s="260" t="s">
        <v>32</v>
      </c>
      <c r="L2144" s="281">
        <v>45904</v>
      </c>
      <c r="M2144" s="260" t="str">
        <f>IF(Table2[[#This Row],[Resolve Date]]="","ONGOING","SOLVED")</f>
        <v>SOLVED</v>
      </c>
      <c r="N2144" s="261"/>
      <c r="O2144" s="260" t="str">
        <f>Table2[[#This Row],[K&amp;N REF ]]&amp;Table2[[#This Row],[Issue type ]]</f>
        <v>5017157114MISSING LABELS ON SOME UNITS</v>
      </c>
      <c r="P2144" s="260">
        <f>YEAR(Table2[[#This Row],[Date ]])</f>
        <v>2025</v>
      </c>
      <c r="Q2144" s="260" t="str">
        <f>VLOOKUP(MONTH(Table2[[#This Row],[Date ]]),Months,2,0)</f>
        <v>September</v>
      </c>
      <c r="R2144" s="288" t="b">
        <f>COUNTIFS(Table2[Unique],Table2[[#This Row],[Unique]])&gt;1</f>
        <v>0</v>
      </c>
      <c r="S2144" s="288">
        <f>IF(Table2[[#This Row],[Status ]]="Solved",1,0)</f>
        <v>1</v>
      </c>
      <c r="T2144" s="288">
        <f>IF(Table2[[#This Row],[Status ]]="ongoing",1,0)</f>
        <v>0</v>
      </c>
    </row>
    <row r="2145" spans="1:20" x14ac:dyDescent="0.25">
      <c r="A2145" s="263">
        <v>5017143440</v>
      </c>
      <c r="B2145" s="287" t="str">
        <f>_xlfn.XLOOKUP(Table2[[#This Row],[K&amp;N REF ]],CAT_Details[Tracking Number],CAT_Details[S Ref],,0)</f>
        <v>20250827-S-70832</v>
      </c>
      <c r="C2145" s="273">
        <f>_xlfn.XLOOKUP(Table2[[#This Row],[K&amp;N REF ]],CAT_Details[Tracking Number],CAT_Details[TO Ref],,0)</f>
        <v>20250827790425</v>
      </c>
      <c r="D2145" s="273" t="str">
        <f>_xlfn.XLOOKUP(Table2[[#This Row],[K&amp;N REF ]],CAT_Details[Tracking Number],CAT_Details[Pickup Customer Name],,0)</f>
        <v>CONTITECH TECHNO-CHEMIE GMBH PMS CIV</v>
      </c>
      <c r="E2145" s="274" t="str">
        <f>_xlfn.XLOOKUP(Table2[[#This Row],[K&amp;N REF ]],CAT_Details[Tracking Number],CAT_Details[Delivery Country Code],,0)</f>
        <v>GB</v>
      </c>
      <c r="F2145" s="274" t="str">
        <f>_xlfn.XLOOKUP(Table2[[#This Row],[TO Ref]],CAT_Details[TO Ref],CAT_Details[Loc],,0)</f>
        <v>MZ02</v>
      </c>
      <c r="G2145" s="260" t="s">
        <v>34</v>
      </c>
      <c r="H2145" s="260" t="s">
        <v>35</v>
      </c>
      <c r="I2145" s="281">
        <v>45904</v>
      </c>
      <c r="J2145" s="260" t="s">
        <v>26</v>
      </c>
      <c r="K2145" s="260" t="s">
        <v>32</v>
      </c>
      <c r="L2145" s="281">
        <v>45904</v>
      </c>
      <c r="M2145" s="260" t="str">
        <f>IF(Table2[[#This Row],[Resolve Date]]="","ONGOING","SOLVED")</f>
        <v>SOLVED</v>
      </c>
      <c r="N2145" s="261"/>
      <c r="O2145" s="260" t="str">
        <f>Table2[[#This Row],[K&amp;N REF ]]&amp;Table2[[#This Row],[Issue type ]]</f>
        <v>5017143440NO LABELS</v>
      </c>
      <c r="P2145" s="260">
        <f>YEAR(Table2[[#This Row],[Date ]])</f>
        <v>2025</v>
      </c>
      <c r="Q2145" s="260" t="str">
        <f>VLOOKUP(MONTH(Table2[[#This Row],[Date ]]),Months,2,0)</f>
        <v>September</v>
      </c>
      <c r="R2145" s="288" t="b">
        <f>COUNTIFS(Table2[Unique],Table2[[#This Row],[Unique]])&gt;1</f>
        <v>0</v>
      </c>
      <c r="S2145" s="288">
        <f>IF(Table2[[#This Row],[Status ]]="Solved",1,0)</f>
        <v>1</v>
      </c>
      <c r="T2145" s="288">
        <f>IF(Table2[[#This Row],[Status ]]="ongoing",1,0)</f>
        <v>0</v>
      </c>
    </row>
    <row r="2146" spans="1:20" x14ac:dyDescent="0.25">
      <c r="A2146" s="263">
        <v>5017172501</v>
      </c>
      <c r="B2146" s="287" t="str">
        <f>_xlfn.XLOOKUP(Table2[[#This Row],[K&amp;N REF ]],CAT_Details[Tracking Number],CAT_Details[S Ref],,0)</f>
        <v>20250829-S-70371</v>
      </c>
      <c r="C2146" s="273">
        <f>_xlfn.XLOOKUP(Table2[[#This Row],[K&amp;N REF ]],CAT_Details[Tracking Number],CAT_Details[TO Ref],,0)</f>
        <v>20250829792728</v>
      </c>
      <c r="D2146" s="273" t="str">
        <f>_xlfn.XLOOKUP(Table2[[#This Row],[K&amp;N REF ]],CAT_Details[Tracking Number],CAT_Details[Pickup Customer Name],,0)</f>
        <v>BLACHFORD UK LIMITED</v>
      </c>
      <c r="E2146" s="274" t="str">
        <f>_xlfn.XLOOKUP(Table2[[#This Row],[K&amp;N REF ]],CAT_Details[Tracking Number],CAT_Details[Delivery Country Code],,0)</f>
        <v>FR</v>
      </c>
      <c r="F2146" s="274">
        <f>_xlfn.XLOOKUP(Table2[[#This Row],[TO Ref]],CAT_Details[TO Ref],CAT_Details[Loc],,0)</f>
        <v>3705</v>
      </c>
      <c r="G2146" s="260" t="s">
        <v>199</v>
      </c>
      <c r="H2146" s="260" t="s">
        <v>35</v>
      </c>
      <c r="I2146" s="281">
        <v>45904</v>
      </c>
      <c r="J2146" s="260" t="s">
        <v>26</v>
      </c>
      <c r="K2146" s="260" t="s">
        <v>32</v>
      </c>
      <c r="L2146" s="281">
        <v>45904</v>
      </c>
      <c r="M2146" s="260" t="str">
        <f>IF(Table2[[#This Row],[Resolve Date]]="","ONGOING","SOLVED")</f>
        <v>SOLVED</v>
      </c>
      <c r="N2146" s="261"/>
      <c r="O2146" s="260" t="str">
        <f>Table2[[#This Row],[K&amp;N REF ]]&amp;Table2[[#This Row],[Issue type ]]</f>
        <v>5017172501NO LABELS</v>
      </c>
      <c r="P2146" s="260">
        <f>YEAR(Table2[[#This Row],[Date ]])</f>
        <v>2025</v>
      </c>
      <c r="Q2146" s="260" t="str">
        <f>VLOOKUP(MONTH(Table2[[#This Row],[Date ]]),Months,2,0)</f>
        <v>September</v>
      </c>
      <c r="R2146" s="288" t="b">
        <f>COUNTIFS(Table2[Unique],Table2[[#This Row],[Unique]])&gt;1</f>
        <v>0</v>
      </c>
      <c r="S2146" s="288">
        <f>IF(Table2[[#This Row],[Status ]]="Solved",1,0)</f>
        <v>1</v>
      </c>
      <c r="T2146" s="288">
        <f>IF(Table2[[#This Row],[Status ]]="ongoing",1,0)</f>
        <v>0</v>
      </c>
    </row>
    <row r="2147" spans="1:20" x14ac:dyDescent="0.25">
      <c r="A2147" s="263">
        <v>5017157024</v>
      </c>
      <c r="B2147" s="287" t="str">
        <f>_xlfn.XLOOKUP(Table2[[#This Row],[K&amp;N REF ]],CAT_Details[Tracking Number],CAT_Details[S Ref],,0)</f>
        <v>20250828-S-70813</v>
      </c>
      <c r="C2147" s="273">
        <f>_xlfn.XLOOKUP(Table2[[#This Row],[K&amp;N REF ]],CAT_Details[Tracking Number],CAT_Details[TO Ref],,0)</f>
        <v>20250827790680</v>
      </c>
      <c r="D2147" s="273" t="str">
        <f>_xlfn.XLOOKUP(Table2[[#This Row],[K&amp;N REF ]],CAT_Details[Tracking Number],CAT_Details[Pickup Customer Name],,0)</f>
        <v>DANFOSS A/S</v>
      </c>
      <c r="E2147" s="274" t="str">
        <f>_xlfn.XLOOKUP(Table2[[#This Row],[K&amp;N REF ]],CAT_Details[Tracking Number],CAT_Details[Delivery Country Code],,0)</f>
        <v>FR</v>
      </c>
      <c r="F2147" s="274">
        <f>_xlfn.XLOOKUP(Table2[[#This Row],[TO Ref]],CAT_Details[TO Ref],CAT_Details[Loc],,0)</f>
        <v>3705</v>
      </c>
      <c r="G2147" s="260" t="s">
        <v>44</v>
      </c>
      <c r="H2147" s="260" t="s">
        <v>35</v>
      </c>
      <c r="I2147" s="281">
        <v>45904</v>
      </c>
      <c r="J2147" s="260" t="s">
        <v>26</v>
      </c>
      <c r="K2147" s="260" t="s">
        <v>32</v>
      </c>
      <c r="L2147" s="281">
        <v>45904</v>
      </c>
      <c r="M2147" s="260" t="str">
        <f>IF(Table2[[#This Row],[Resolve Date]]="","ONGOING","SOLVED")</f>
        <v>SOLVED</v>
      </c>
      <c r="N2147" s="261"/>
      <c r="O2147" s="260" t="str">
        <f>Table2[[#This Row],[K&amp;N REF ]]&amp;Table2[[#This Row],[Issue type ]]</f>
        <v>5017157024NO LABELS</v>
      </c>
      <c r="P2147" s="260">
        <f>YEAR(Table2[[#This Row],[Date ]])</f>
        <v>2025</v>
      </c>
      <c r="Q2147" s="260" t="str">
        <f>VLOOKUP(MONTH(Table2[[#This Row],[Date ]]),Months,2,0)</f>
        <v>September</v>
      </c>
      <c r="R2147" s="288" t="b">
        <f>COUNTIFS(Table2[Unique],Table2[[#This Row],[Unique]])&gt;1</f>
        <v>0</v>
      </c>
      <c r="S2147" s="288">
        <f>IF(Table2[[#This Row],[Status ]]="Solved",1,0)</f>
        <v>1</v>
      </c>
      <c r="T2147" s="288">
        <f>IF(Table2[[#This Row],[Status ]]="ongoing",1,0)</f>
        <v>0</v>
      </c>
    </row>
    <row r="2148" spans="1:20" x14ac:dyDescent="0.25">
      <c r="A2148" s="263">
        <v>5017157025</v>
      </c>
      <c r="B2148" s="287" t="str">
        <f>_xlfn.XLOOKUP(Table2[[#This Row],[K&amp;N REF ]],CAT_Details[Tracking Number],CAT_Details[S Ref],,0)</f>
        <v>20250828-S-70813</v>
      </c>
      <c r="C2148" s="273">
        <f>_xlfn.XLOOKUP(Table2[[#This Row],[K&amp;N REF ]],CAT_Details[Tracking Number],CAT_Details[TO Ref],,0)</f>
        <v>20250827790694</v>
      </c>
      <c r="D2148" s="273" t="str">
        <f>_xlfn.XLOOKUP(Table2[[#This Row],[K&amp;N REF ]],CAT_Details[Tracking Number],CAT_Details[Pickup Customer Name],,0)</f>
        <v>DANFOSS A/S</v>
      </c>
      <c r="E2148" s="274" t="str">
        <f>_xlfn.XLOOKUP(Table2[[#This Row],[K&amp;N REF ]],CAT_Details[Tracking Number],CAT_Details[Delivery Country Code],,0)</f>
        <v>GB</v>
      </c>
      <c r="F2148" s="274">
        <f>_xlfn.XLOOKUP(Table2[[#This Row],[TO Ref]],CAT_Details[TO Ref],CAT_Details[Loc],,0)</f>
        <v>3402</v>
      </c>
      <c r="G2148" s="260" t="s">
        <v>26291</v>
      </c>
      <c r="H2148" s="260" t="s">
        <v>35</v>
      </c>
      <c r="I2148" s="281">
        <v>45904</v>
      </c>
      <c r="J2148" s="260" t="s">
        <v>26</v>
      </c>
      <c r="K2148" s="260" t="s">
        <v>32</v>
      </c>
      <c r="L2148" s="281">
        <v>45904</v>
      </c>
      <c r="M2148" s="260" t="str">
        <f>IF(Table2[[#This Row],[Resolve Date]]="","ONGOING","SOLVED")</f>
        <v>SOLVED</v>
      </c>
      <c r="N2148" s="261"/>
      <c r="O2148" s="260" t="str">
        <f>Table2[[#This Row],[K&amp;N REF ]]&amp;Table2[[#This Row],[Issue type ]]</f>
        <v>5017157025NO LABELS</v>
      </c>
      <c r="P2148" s="260">
        <f>YEAR(Table2[[#This Row],[Date ]])</f>
        <v>2025</v>
      </c>
      <c r="Q2148" s="260" t="str">
        <f>VLOOKUP(MONTH(Table2[[#This Row],[Date ]]),Months,2,0)</f>
        <v>September</v>
      </c>
      <c r="R2148" s="288" t="b">
        <f>COUNTIFS(Table2[Unique],Table2[[#This Row],[Unique]])&gt;1</f>
        <v>0</v>
      </c>
      <c r="S2148" s="288">
        <f>IF(Table2[[#This Row],[Status ]]="Solved",1,0)</f>
        <v>1</v>
      </c>
      <c r="T2148" s="288">
        <f>IF(Table2[[#This Row],[Status ]]="ongoing",1,0)</f>
        <v>0</v>
      </c>
    </row>
    <row r="2149" spans="1:20" x14ac:dyDescent="0.25">
      <c r="A2149" s="263">
        <v>5017172666</v>
      </c>
      <c r="B2149" s="287" t="str">
        <f>_xlfn.XLOOKUP(Table2[[#This Row],[K&amp;N REF ]],CAT_Details[Tracking Number],CAT_Details[S Ref],,0)</f>
        <v>20250829-S-70474</v>
      </c>
      <c r="C2149" s="273">
        <f>_xlfn.XLOOKUP(Table2[[#This Row],[K&amp;N REF ]],CAT_Details[Tracking Number],CAT_Details[TO Ref],,0)</f>
        <v>20250828792207</v>
      </c>
      <c r="D2149" s="273" t="str">
        <f>_xlfn.XLOOKUP(Table2[[#This Row],[K&amp;N REF ]],CAT_Details[Tracking Number],CAT_Details[Pickup Customer Name],,0)</f>
        <v>SAN MARTINO (AT)/SELMAT SRL</v>
      </c>
      <c r="E2149" s="274" t="str">
        <f>_xlfn.XLOOKUP(Table2[[#This Row],[K&amp;N REF ]],CAT_Details[Tracking Number],CAT_Details[Delivery Country Code],,0)</f>
        <v>GB</v>
      </c>
      <c r="F2149" s="274">
        <f>_xlfn.XLOOKUP(Table2[[#This Row],[TO Ref]],CAT_Details[TO Ref],CAT_Details[Loc],,0)</f>
        <v>3402</v>
      </c>
      <c r="G2149" s="260" t="s">
        <v>24</v>
      </c>
      <c r="H2149" s="260" t="s">
        <v>35</v>
      </c>
      <c r="I2149" s="281">
        <v>45904</v>
      </c>
      <c r="J2149" s="260" t="s">
        <v>26</v>
      </c>
      <c r="K2149" s="260" t="s">
        <v>32</v>
      </c>
      <c r="L2149" s="281">
        <v>45904</v>
      </c>
      <c r="M2149" s="260" t="str">
        <f>IF(Table2[[#This Row],[Resolve Date]]="","ONGOING","SOLVED")</f>
        <v>SOLVED</v>
      </c>
      <c r="N2149" s="261"/>
      <c r="O2149" s="260" t="str">
        <f>Table2[[#This Row],[K&amp;N REF ]]&amp;Table2[[#This Row],[Issue type ]]</f>
        <v>5017172666NO LABELS</v>
      </c>
      <c r="P2149" s="260">
        <f>YEAR(Table2[[#This Row],[Date ]])</f>
        <v>2025</v>
      </c>
      <c r="Q2149" s="260" t="str">
        <f>VLOOKUP(MONTH(Table2[[#This Row],[Date ]]),Months,2,0)</f>
        <v>September</v>
      </c>
      <c r="R2149" s="288" t="b">
        <f>COUNTIFS(Table2[Unique],Table2[[#This Row],[Unique]])&gt;1</f>
        <v>0</v>
      </c>
      <c r="S2149" s="288">
        <f>IF(Table2[[#This Row],[Status ]]="Solved",1,0)</f>
        <v>1</v>
      </c>
      <c r="T2149" s="288">
        <f>IF(Table2[[#This Row],[Status ]]="ongoing",1,0)</f>
        <v>0</v>
      </c>
    </row>
    <row r="2150" spans="1:20" x14ac:dyDescent="0.25">
      <c r="A2150" s="263">
        <v>5017157493</v>
      </c>
      <c r="B2150" s="287" t="str">
        <f>_xlfn.XLOOKUP(Table2[[#This Row],[K&amp;N REF ]],CAT_Details[Tracking Number],CAT_Details[S Ref],,0)</f>
        <v>20250828-S-70498</v>
      </c>
      <c r="C2150" s="273">
        <f>_xlfn.XLOOKUP(Table2[[#This Row],[K&amp;N REF ]],CAT_Details[Tracking Number],CAT_Details[TO Ref],,0)</f>
        <v>20250827790845</v>
      </c>
      <c r="D2150" s="273" t="str">
        <f>_xlfn.XLOOKUP(Table2[[#This Row],[K&amp;N REF ]],CAT_Details[Tracking Number],CAT_Details[Pickup Customer Name],,0)</f>
        <v>MUVIQ SRL</v>
      </c>
      <c r="E2150" s="274" t="str">
        <f>_xlfn.XLOOKUP(Table2[[#This Row],[K&amp;N REF ]],CAT_Details[Tracking Number],CAT_Details[Delivery Country Code],,0)</f>
        <v>GB</v>
      </c>
      <c r="F2150" s="274" t="str">
        <f>_xlfn.XLOOKUP(Table2[[#This Row],[TO Ref]],CAT_Details[TO Ref],CAT_Details[Loc],,0)</f>
        <v>MZ02</v>
      </c>
      <c r="G2150" s="260" t="s">
        <v>24</v>
      </c>
      <c r="H2150" s="260" t="s">
        <v>197</v>
      </c>
      <c r="I2150" s="281">
        <v>45904</v>
      </c>
      <c r="J2150" s="260" t="s">
        <v>45</v>
      </c>
      <c r="K2150" s="260" t="s">
        <v>27</v>
      </c>
      <c r="L2150" s="281">
        <v>45911</v>
      </c>
      <c r="M2150" s="260" t="str">
        <f>IF(Table2[[#This Row],[Resolve Date]]="","ONGOING","SOLVED")</f>
        <v>SOLVED</v>
      </c>
      <c r="N2150" s="261" t="s">
        <v>26948</v>
      </c>
      <c r="O2150" s="260" t="str">
        <f>Table2[[#This Row],[K&amp;N REF ]]&amp;Table2[[#This Row],[Issue type ]]</f>
        <v>5017157493MANCO</v>
      </c>
      <c r="P2150" s="260">
        <f>YEAR(Table2[[#This Row],[Date ]])</f>
        <v>2025</v>
      </c>
      <c r="Q2150" s="260" t="str">
        <f>VLOOKUP(MONTH(Table2[[#This Row],[Date ]]),Months,2,0)</f>
        <v>September</v>
      </c>
      <c r="R2150" s="288" t="b">
        <f>COUNTIFS(Table2[Unique],Table2[[#This Row],[Unique]])&gt;1</f>
        <v>0</v>
      </c>
      <c r="S2150" s="288">
        <f>IF(Table2[[#This Row],[Status ]]="Solved",1,0)</f>
        <v>1</v>
      </c>
      <c r="T2150" s="288">
        <f>IF(Table2[[#This Row],[Status ]]="ongoing",1,0)</f>
        <v>0</v>
      </c>
    </row>
    <row r="2151" spans="1:20" x14ac:dyDescent="0.25">
      <c r="A2151" s="263">
        <v>5017157504</v>
      </c>
      <c r="B2151" s="287" t="str">
        <f>_xlfn.XLOOKUP(Table2[[#This Row],[K&amp;N REF ]],CAT_Details[Tracking Number],CAT_Details[S Ref],,0)</f>
        <v>20250828-S-70292</v>
      </c>
      <c r="C2151" s="273">
        <f>_xlfn.XLOOKUP(Table2[[#This Row],[K&amp;N REF ]],CAT_Details[Tracking Number],CAT_Details[TO Ref],,0)</f>
        <v>20250822787722</v>
      </c>
      <c r="D2151" s="273" t="str">
        <f>_xlfn.XLOOKUP(Table2[[#This Row],[K&amp;N REF ]],CAT_Details[Tracking Number],CAT_Details[Pickup Customer Name],,0)</f>
        <v>HYDAC TECHNOLOGY GMBH</v>
      </c>
      <c r="E2151" s="274" t="str">
        <f>_xlfn.XLOOKUP(Table2[[#This Row],[K&amp;N REF ]],CAT_Details[Tracking Number],CAT_Details[Delivery Country Code],,0)</f>
        <v>GB</v>
      </c>
      <c r="F2151" s="274" t="str">
        <f>_xlfn.XLOOKUP(Table2[[#This Row],[TO Ref]],CAT_Details[TO Ref],CAT_Details[Loc],,0)</f>
        <v>U2-L5</v>
      </c>
      <c r="G2151" s="260" t="s">
        <v>34</v>
      </c>
      <c r="H2151" s="260" t="s">
        <v>179</v>
      </c>
      <c r="I2151" s="281">
        <v>45904</v>
      </c>
      <c r="J2151" s="260" t="s">
        <v>26</v>
      </c>
      <c r="K2151" s="260" t="s">
        <v>32</v>
      </c>
      <c r="L2151" s="281">
        <v>45904</v>
      </c>
      <c r="M2151" s="260" t="str">
        <f>IF(Table2[[#This Row],[Resolve Date]]="","ONGOING","SOLVED")</f>
        <v>SOLVED</v>
      </c>
      <c r="N2151" s="261"/>
      <c r="O2151" s="260" t="str">
        <f>Table2[[#This Row],[K&amp;N REF ]]&amp;Table2[[#This Row],[Issue type ]]</f>
        <v xml:space="preserve">5017157504NOT SCANNABLE </v>
      </c>
      <c r="P2151" s="260">
        <f>YEAR(Table2[[#This Row],[Date ]])</f>
        <v>2025</v>
      </c>
      <c r="Q2151" s="260" t="str">
        <f>VLOOKUP(MONTH(Table2[[#This Row],[Date ]]),Months,2,0)</f>
        <v>September</v>
      </c>
      <c r="R2151" s="288" t="b">
        <f>COUNTIFS(Table2[Unique],Table2[[#This Row],[Unique]])&gt;1</f>
        <v>0</v>
      </c>
      <c r="S2151" s="288">
        <f>IF(Table2[[#This Row],[Status ]]="Solved",1,0)</f>
        <v>1</v>
      </c>
      <c r="T2151" s="288">
        <f>IF(Table2[[#This Row],[Status ]]="ongoing",1,0)</f>
        <v>0</v>
      </c>
    </row>
    <row r="2152" spans="1:20" x14ac:dyDescent="0.25">
      <c r="A2152" s="263">
        <v>5017157503</v>
      </c>
      <c r="B2152" s="287" t="str">
        <f>_xlfn.XLOOKUP(Table2[[#This Row],[K&amp;N REF ]],CAT_Details[Tracking Number],CAT_Details[S Ref],,0)</f>
        <v>20250828-S-70292</v>
      </c>
      <c r="C2152" s="273">
        <f>_xlfn.XLOOKUP(Table2[[#This Row],[K&amp;N REF ]],CAT_Details[Tracking Number],CAT_Details[TO Ref],,0)</f>
        <v>20250825788778</v>
      </c>
      <c r="D2152" s="273" t="str">
        <f>_xlfn.XLOOKUP(Table2[[#This Row],[K&amp;N REF ]],CAT_Details[Tracking Number],CAT_Details[Pickup Customer Name],,0)</f>
        <v>HYDAC TECHNOLOGY GMBH</v>
      </c>
      <c r="E2152" s="274" t="str">
        <f>_xlfn.XLOOKUP(Table2[[#This Row],[K&amp;N REF ]],CAT_Details[Tracking Number],CAT_Details[Delivery Country Code],,0)</f>
        <v>GB</v>
      </c>
      <c r="F2152" s="274">
        <f>_xlfn.XLOOKUP(Table2[[#This Row],[TO Ref]],CAT_Details[TO Ref],CAT_Details[Loc],,0)</f>
        <v>3402</v>
      </c>
      <c r="G2152" s="260" t="s">
        <v>34</v>
      </c>
      <c r="H2152" s="260" t="s">
        <v>179</v>
      </c>
      <c r="I2152" s="281">
        <v>45904</v>
      </c>
      <c r="J2152" s="260" t="s">
        <v>26</v>
      </c>
      <c r="K2152" s="260" t="s">
        <v>32</v>
      </c>
      <c r="L2152" s="281">
        <v>45904</v>
      </c>
      <c r="M2152" s="260" t="str">
        <f>IF(Table2[[#This Row],[Resolve Date]]="","ONGOING","SOLVED")</f>
        <v>SOLVED</v>
      </c>
      <c r="N2152" s="261"/>
      <c r="O2152" s="260" t="str">
        <f>Table2[[#This Row],[K&amp;N REF ]]&amp;Table2[[#This Row],[Issue type ]]</f>
        <v xml:space="preserve">5017157503NOT SCANNABLE </v>
      </c>
      <c r="P2152" s="260">
        <f>YEAR(Table2[[#This Row],[Date ]])</f>
        <v>2025</v>
      </c>
      <c r="Q2152" s="260" t="str">
        <f>VLOOKUP(MONTH(Table2[[#This Row],[Date ]]),Months,2,0)</f>
        <v>September</v>
      </c>
      <c r="R2152" s="288" t="b">
        <f>COUNTIFS(Table2[Unique],Table2[[#This Row],[Unique]])&gt;1</f>
        <v>0</v>
      </c>
      <c r="S2152" s="288">
        <f>IF(Table2[[#This Row],[Status ]]="Solved",1,0)</f>
        <v>1</v>
      </c>
      <c r="T2152" s="288">
        <f>IF(Table2[[#This Row],[Status ]]="ongoing",1,0)</f>
        <v>0</v>
      </c>
    </row>
    <row r="2153" spans="1:20" x14ac:dyDescent="0.25">
      <c r="A2153" s="263">
        <v>5017172320</v>
      </c>
      <c r="B2153" s="287" t="str">
        <f>_xlfn.XLOOKUP(Table2[[#This Row],[K&amp;N REF ]],CAT_Details[Tracking Number],CAT_Details[S Ref],,0)</f>
        <v>20250829-S-70304</v>
      </c>
      <c r="C2153" s="273">
        <f>_xlfn.XLOOKUP(Table2[[#This Row],[K&amp;N REF ]],CAT_Details[Tracking Number],CAT_Details[TO Ref],,0)</f>
        <v>20250828791962</v>
      </c>
      <c r="D2153" s="273" t="str">
        <f>_xlfn.XLOOKUP(Table2[[#This Row],[K&amp;N REF ]],CAT_Details[Tracking Number],CAT_Details[Pickup Customer Name],,0)</f>
        <v>Aurora Konrad G.Schulz GmbH &amp; Co.KG</v>
      </c>
      <c r="E2153" s="274" t="str">
        <f>_xlfn.XLOOKUP(Table2[[#This Row],[K&amp;N REF ]],CAT_Details[Tracking Number],CAT_Details[Delivery Country Code],,0)</f>
        <v>GB</v>
      </c>
      <c r="F2153" s="274" t="str">
        <f>_xlfn.XLOOKUP(Table2[[#This Row],[TO Ref]],CAT_Details[TO Ref],CAT_Details[Loc],,0)</f>
        <v>U2-L5</v>
      </c>
      <c r="G2153" s="260" t="s">
        <v>34</v>
      </c>
      <c r="H2153" s="260" t="s">
        <v>35</v>
      </c>
      <c r="I2153" s="281">
        <v>45904</v>
      </c>
      <c r="J2153" s="260" t="s">
        <v>26</v>
      </c>
      <c r="K2153" s="260" t="s">
        <v>32</v>
      </c>
      <c r="L2153" s="281">
        <v>45904</v>
      </c>
      <c r="M2153" s="260" t="str">
        <f>IF(Table2[[#This Row],[Resolve Date]]="","ONGOING","SOLVED")</f>
        <v>SOLVED</v>
      </c>
      <c r="N2153" s="261"/>
      <c r="O2153" s="260" t="str">
        <f>Table2[[#This Row],[K&amp;N REF ]]&amp;Table2[[#This Row],[Issue type ]]</f>
        <v>5017172320NO LABELS</v>
      </c>
      <c r="P2153" s="260">
        <f>YEAR(Table2[[#This Row],[Date ]])</f>
        <v>2025</v>
      </c>
      <c r="Q2153" s="260" t="str">
        <f>VLOOKUP(MONTH(Table2[[#This Row],[Date ]]),Months,2,0)</f>
        <v>September</v>
      </c>
      <c r="R2153" s="288" t="b">
        <f>COUNTIFS(Table2[Unique],Table2[[#This Row],[Unique]])&gt;1</f>
        <v>0</v>
      </c>
      <c r="S2153" s="288">
        <f>IF(Table2[[#This Row],[Status ]]="Solved",1,0)</f>
        <v>1</v>
      </c>
      <c r="T2153" s="288">
        <f>IF(Table2[[#This Row],[Status ]]="ongoing",1,0)</f>
        <v>0</v>
      </c>
    </row>
    <row r="2154" spans="1:20" x14ac:dyDescent="0.25">
      <c r="A2154" s="263">
        <v>5017172321</v>
      </c>
      <c r="B2154" s="287" t="str">
        <f>_xlfn.XLOOKUP(Table2[[#This Row],[K&amp;N REF ]],CAT_Details[Tracking Number],CAT_Details[S Ref],,0)</f>
        <v>20250829-S-70304</v>
      </c>
      <c r="C2154" s="273">
        <f>_xlfn.XLOOKUP(Table2[[#This Row],[K&amp;N REF ]],CAT_Details[Tracking Number],CAT_Details[TO Ref],,0)</f>
        <v>20250828791925</v>
      </c>
      <c r="D2154" s="273" t="str">
        <f>_xlfn.XLOOKUP(Table2[[#This Row],[K&amp;N REF ]],CAT_Details[Tracking Number],CAT_Details[Pickup Customer Name],,0)</f>
        <v>Aurora Konrad G.Schulz GmbH &amp; Co.KG</v>
      </c>
      <c r="E2154" s="274" t="str">
        <f>_xlfn.XLOOKUP(Table2[[#This Row],[K&amp;N REF ]],CAT_Details[Tracking Number],CAT_Details[Delivery Country Code],,0)</f>
        <v>GB</v>
      </c>
      <c r="F2154" s="274">
        <f>_xlfn.XLOOKUP(Table2[[#This Row],[TO Ref]],CAT_Details[TO Ref],CAT_Details[Loc],,0)</f>
        <v>3402</v>
      </c>
      <c r="G2154" s="260" t="s">
        <v>34</v>
      </c>
      <c r="H2154" s="260" t="s">
        <v>35</v>
      </c>
      <c r="I2154" s="281">
        <v>45904</v>
      </c>
      <c r="J2154" s="260" t="s">
        <v>41</v>
      </c>
      <c r="K2154" s="260" t="s">
        <v>32</v>
      </c>
      <c r="L2154" s="281">
        <v>45904</v>
      </c>
      <c r="M2154" s="260" t="str">
        <f>IF(Table2[[#This Row],[Resolve Date]]="","ONGOING","SOLVED")</f>
        <v>SOLVED</v>
      </c>
      <c r="N2154" s="261"/>
      <c r="O2154" s="260" t="str">
        <f>Table2[[#This Row],[K&amp;N REF ]]&amp;Table2[[#This Row],[Issue type ]]</f>
        <v>5017172321NO LABELS</v>
      </c>
      <c r="P2154" s="260">
        <f>YEAR(Table2[[#This Row],[Date ]])</f>
        <v>2025</v>
      </c>
      <c r="Q2154" s="260" t="str">
        <f>VLOOKUP(MONTH(Table2[[#This Row],[Date ]]),Months,2,0)</f>
        <v>September</v>
      </c>
      <c r="R2154" s="288" t="b">
        <f>COUNTIFS(Table2[Unique],Table2[[#This Row],[Unique]])&gt;1</f>
        <v>0</v>
      </c>
      <c r="S2154" s="288">
        <f>IF(Table2[[#This Row],[Status ]]="Solved",1,0)</f>
        <v>1</v>
      </c>
      <c r="T2154" s="288">
        <f>IF(Table2[[#This Row],[Status ]]="ongoing",1,0)</f>
        <v>0</v>
      </c>
    </row>
    <row r="2155" spans="1:20" x14ac:dyDescent="0.25">
      <c r="A2155" s="263">
        <v>5017172427</v>
      </c>
      <c r="B2155" s="287" t="str">
        <f>_xlfn.XLOOKUP(Table2[[#This Row],[K&amp;N REF ]],CAT_Details[Tracking Number],CAT_Details[S Ref],,0)</f>
        <v>20250829-S-70278</v>
      </c>
      <c r="C2155" s="273">
        <f>_xlfn.XLOOKUP(Table2[[#This Row],[K&amp;N REF ]],CAT_Details[Tracking Number],CAT_Details[TO Ref],,0)</f>
        <v>20250731773990</v>
      </c>
      <c r="D2155" s="273" t="str">
        <f>_xlfn.XLOOKUP(Table2[[#This Row],[K&amp;N REF ]],CAT_Details[Tracking Number],CAT_Details[Pickup Customer Name],,0)</f>
        <v>SAHLBERG GMBH</v>
      </c>
      <c r="E2155" s="274" t="str">
        <f>_xlfn.XLOOKUP(Table2[[#This Row],[K&amp;N REF ]],CAT_Details[Tracking Number],CAT_Details[Delivery Country Code],,0)</f>
        <v>GB</v>
      </c>
      <c r="F2155" s="274" t="str">
        <f>_xlfn.XLOOKUP(Table2[[#This Row],[TO Ref]],CAT_Details[TO Ref],CAT_Details[Loc],,0)</f>
        <v>OYL1</v>
      </c>
      <c r="G2155" s="260" t="s">
        <v>34</v>
      </c>
      <c r="H2155" s="260" t="s">
        <v>35</v>
      </c>
      <c r="I2155" s="281">
        <v>45904</v>
      </c>
      <c r="J2155" s="260" t="s">
        <v>26</v>
      </c>
      <c r="K2155" s="260" t="s">
        <v>32</v>
      </c>
      <c r="L2155" s="281">
        <v>45904</v>
      </c>
      <c r="M2155" s="260" t="str">
        <f>IF(Table2[[#This Row],[Resolve Date]]="","ONGOING","SOLVED")</f>
        <v>SOLVED</v>
      </c>
      <c r="N2155" s="261"/>
      <c r="O2155" s="260" t="str">
        <f>Table2[[#This Row],[K&amp;N REF ]]&amp;Table2[[#This Row],[Issue type ]]</f>
        <v>5017172427NO LABELS</v>
      </c>
      <c r="P2155" s="260">
        <f>YEAR(Table2[[#This Row],[Date ]])</f>
        <v>2025</v>
      </c>
      <c r="Q2155" s="260" t="str">
        <f>VLOOKUP(MONTH(Table2[[#This Row],[Date ]]),Months,2,0)</f>
        <v>September</v>
      </c>
      <c r="R2155" s="288" t="b">
        <f>COUNTIFS(Table2[Unique],Table2[[#This Row],[Unique]])&gt;1</f>
        <v>0</v>
      </c>
      <c r="S2155" s="288">
        <f>IF(Table2[[#This Row],[Status ]]="Solved",1,0)</f>
        <v>1</v>
      </c>
      <c r="T2155" s="288">
        <f>IF(Table2[[#This Row],[Status ]]="ongoing",1,0)</f>
        <v>0</v>
      </c>
    </row>
    <row r="2156" spans="1:20" x14ac:dyDescent="0.25">
      <c r="A2156" s="263">
        <v>5017127998</v>
      </c>
      <c r="B2156" s="287" t="str">
        <f>_xlfn.XLOOKUP(Table2[[#This Row],[K&amp;N REF ]],CAT_Details[Tracking Number],CAT_Details[S Ref],,0)</f>
        <v>20250826-S-70624</v>
      </c>
      <c r="C2156" s="273">
        <f>_xlfn.XLOOKUP(Table2[[#This Row],[K&amp;N REF ]],CAT_Details[Tracking Number],CAT_Details[TO Ref],,0)</f>
        <v>20250825788681</v>
      </c>
      <c r="D2156" s="273" t="str">
        <f>_xlfn.XLOOKUP(Table2[[#This Row],[K&amp;N REF ]],CAT_Details[Tracking Number],CAT_Details[Pickup Customer Name],,0)</f>
        <v>Standard Motor Product Poland ( SMP Poland)</v>
      </c>
      <c r="E2156" s="274" t="str">
        <f>_xlfn.XLOOKUP(Table2[[#This Row],[K&amp;N REF ]],CAT_Details[Tracking Number],CAT_Details[Delivery Country Code],,0)</f>
        <v>GB</v>
      </c>
      <c r="F2156" s="274" t="str">
        <f>_xlfn.XLOOKUP(Table2[[#This Row],[TO Ref]],CAT_Details[TO Ref],CAT_Details[Loc],,0)</f>
        <v>DX01-L5</v>
      </c>
      <c r="G2156" s="260" t="s">
        <v>221</v>
      </c>
      <c r="H2156" s="260" t="s">
        <v>179</v>
      </c>
      <c r="I2156" s="281">
        <v>45904</v>
      </c>
      <c r="J2156" s="260" t="s">
        <v>26</v>
      </c>
      <c r="K2156" s="260" t="s">
        <v>32</v>
      </c>
      <c r="L2156" s="281">
        <v>45904</v>
      </c>
      <c r="M2156" s="260" t="str">
        <f>IF(Table2[[#This Row],[Resolve Date]]="","ONGOING","SOLVED")</f>
        <v>SOLVED</v>
      </c>
      <c r="N2156" s="261"/>
      <c r="O2156" s="260" t="str">
        <f>Table2[[#This Row],[K&amp;N REF ]]&amp;Table2[[#This Row],[Issue type ]]</f>
        <v xml:space="preserve">5017127998NOT SCANNABLE </v>
      </c>
      <c r="P2156" s="260">
        <f>YEAR(Table2[[#This Row],[Date ]])</f>
        <v>2025</v>
      </c>
      <c r="Q2156" s="260" t="str">
        <f>VLOOKUP(MONTH(Table2[[#This Row],[Date ]]),Months,2,0)</f>
        <v>September</v>
      </c>
      <c r="R2156" s="288" t="b">
        <f>COUNTIFS(Table2[Unique],Table2[[#This Row],[Unique]])&gt;1</f>
        <v>0</v>
      </c>
      <c r="S2156" s="288">
        <f>IF(Table2[[#This Row],[Status ]]="Solved",1,0)</f>
        <v>1</v>
      </c>
      <c r="T2156" s="288">
        <f>IF(Table2[[#This Row],[Status ]]="ongoing",1,0)</f>
        <v>0</v>
      </c>
    </row>
    <row r="2157" spans="1:20" x14ac:dyDescent="0.25">
      <c r="A2157" s="263">
        <v>5017127993</v>
      </c>
      <c r="B2157" s="287" t="str">
        <f>_xlfn.XLOOKUP(Table2[[#This Row],[K&amp;N REF ]],CAT_Details[Tracking Number],CAT_Details[S Ref],,0)</f>
        <v>20250826-S-70624</v>
      </c>
      <c r="C2157" s="273">
        <f>_xlfn.XLOOKUP(Table2[[#This Row],[K&amp;N REF ]],CAT_Details[Tracking Number],CAT_Details[TO Ref],,0)</f>
        <v>20250825788635</v>
      </c>
      <c r="D2157" s="273" t="str">
        <f>_xlfn.XLOOKUP(Table2[[#This Row],[K&amp;N REF ]],CAT_Details[Tracking Number],CAT_Details[Pickup Customer Name],,0)</f>
        <v>Standard Motor Product Poland ( SMP Poland)</v>
      </c>
      <c r="E2157" s="274" t="str">
        <f>_xlfn.XLOOKUP(Table2[[#This Row],[K&amp;N REF ]],CAT_Details[Tracking Number],CAT_Details[Delivery Country Code],,0)</f>
        <v>GB</v>
      </c>
      <c r="F2157" s="274" t="str">
        <f>_xlfn.XLOOKUP(Table2[[#This Row],[TO Ref]],CAT_Details[TO Ref],CAT_Details[Loc],,0)</f>
        <v>MY02</v>
      </c>
      <c r="G2157" s="260" t="s">
        <v>221</v>
      </c>
      <c r="H2157" s="260" t="s">
        <v>179</v>
      </c>
      <c r="I2157" s="281">
        <v>45904</v>
      </c>
      <c r="J2157" s="260" t="s">
        <v>26</v>
      </c>
      <c r="K2157" s="260" t="s">
        <v>32</v>
      </c>
      <c r="L2157" s="281">
        <v>45904</v>
      </c>
      <c r="M2157" s="260" t="str">
        <f>IF(Table2[[#This Row],[Resolve Date]]="","ONGOING","SOLVED")</f>
        <v>SOLVED</v>
      </c>
      <c r="N2157" s="261"/>
      <c r="O2157" s="260" t="str">
        <f>Table2[[#This Row],[K&amp;N REF ]]&amp;Table2[[#This Row],[Issue type ]]</f>
        <v xml:space="preserve">5017127993NOT SCANNABLE </v>
      </c>
      <c r="P2157" s="260">
        <f>YEAR(Table2[[#This Row],[Date ]])</f>
        <v>2025</v>
      </c>
      <c r="Q2157" s="260" t="str">
        <f>VLOOKUP(MONTH(Table2[[#This Row],[Date ]]),Months,2,0)</f>
        <v>September</v>
      </c>
      <c r="R2157" s="288" t="b">
        <f>COUNTIFS(Table2[Unique],Table2[[#This Row],[Unique]])&gt;1</f>
        <v>0</v>
      </c>
      <c r="S2157" s="288">
        <f>IF(Table2[[#This Row],[Status ]]="Solved",1,0)</f>
        <v>1</v>
      </c>
      <c r="T2157" s="288">
        <f>IF(Table2[[#This Row],[Status ]]="ongoing",1,0)</f>
        <v>0</v>
      </c>
    </row>
    <row r="2158" spans="1:20" x14ac:dyDescent="0.25">
      <c r="A2158" s="263">
        <v>5017127997</v>
      </c>
      <c r="B2158" s="287" t="str">
        <f>_xlfn.XLOOKUP(Table2[[#This Row],[K&amp;N REF ]],CAT_Details[Tracking Number],CAT_Details[S Ref],,0)</f>
        <v>20250826-S-70624</v>
      </c>
      <c r="C2158" s="273">
        <f>_xlfn.XLOOKUP(Table2[[#This Row],[K&amp;N REF ]],CAT_Details[Tracking Number],CAT_Details[TO Ref],,0)</f>
        <v>20250825788641</v>
      </c>
      <c r="D2158" s="273" t="str">
        <f>_xlfn.XLOOKUP(Table2[[#This Row],[K&amp;N REF ]],CAT_Details[Tracking Number],CAT_Details[Pickup Customer Name],,0)</f>
        <v>Standard Motor Product Poland ( SMP Poland)</v>
      </c>
      <c r="E2158" s="274" t="str">
        <f>_xlfn.XLOOKUP(Table2[[#This Row],[K&amp;N REF ]],CAT_Details[Tracking Number],CAT_Details[Delivery Country Code],,0)</f>
        <v>GB</v>
      </c>
      <c r="F2158" s="274" t="str">
        <f>_xlfn.XLOOKUP(Table2[[#This Row],[TO Ref]],CAT_Details[TO Ref],CAT_Details[Loc],,0)</f>
        <v>OYL1</v>
      </c>
      <c r="G2158" s="260" t="s">
        <v>221</v>
      </c>
      <c r="H2158" s="260" t="s">
        <v>179</v>
      </c>
      <c r="I2158" s="281">
        <v>45904</v>
      </c>
      <c r="J2158" s="260" t="s">
        <v>26</v>
      </c>
      <c r="K2158" s="260" t="s">
        <v>32</v>
      </c>
      <c r="L2158" s="281">
        <v>45904</v>
      </c>
      <c r="M2158" s="260" t="str">
        <f>IF(Table2[[#This Row],[Resolve Date]]="","ONGOING","SOLVED")</f>
        <v>SOLVED</v>
      </c>
      <c r="N2158" s="261"/>
      <c r="O2158" s="260" t="str">
        <f>Table2[[#This Row],[K&amp;N REF ]]&amp;Table2[[#This Row],[Issue type ]]</f>
        <v xml:space="preserve">5017127997NOT SCANNABLE </v>
      </c>
      <c r="P2158" s="260">
        <f>YEAR(Table2[[#This Row],[Date ]])</f>
        <v>2025</v>
      </c>
      <c r="Q2158" s="260" t="str">
        <f>VLOOKUP(MONTH(Table2[[#This Row],[Date ]]),Months,2,0)</f>
        <v>September</v>
      </c>
      <c r="R2158" s="288" t="b">
        <f>COUNTIFS(Table2[Unique],Table2[[#This Row],[Unique]])&gt;1</f>
        <v>0</v>
      </c>
      <c r="S2158" s="288">
        <f>IF(Table2[[#This Row],[Status ]]="Solved",1,0)</f>
        <v>1</v>
      </c>
      <c r="T2158" s="288">
        <f>IF(Table2[[#This Row],[Status ]]="ongoing",1,0)</f>
        <v>0</v>
      </c>
    </row>
    <row r="2159" spans="1:20" x14ac:dyDescent="0.25">
      <c r="A2159" s="263">
        <v>5017127995</v>
      </c>
      <c r="B2159" s="287" t="str">
        <f>_xlfn.XLOOKUP(Table2[[#This Row],[K&amp;N REF ]],CAT_Details[Tracking Number],CAT_Details[S Ref],,0)</f>
        <v>20250826-S-70624</v>
      </c>
      <c r="C2159" s="273">
        <f>_xlfn.XLOOKUP(Table2[[#This Row],[K&amp;N REF ]],CAT_Details[Tracking Number],CAT_Details[TO Ref],,0)</f>
        <v>20250825788652</v>
      </c>
      <c r="D2159" s="273" t="str">
        <f>_xlfn.XLOOKUP(Table2[[#This Row],[K&amp;N REF ]],CAT_Details[Tracking Number],CAT_Details[Pickup Customer Name],,0)</f>
        <v>Standard Motor Product Poland ( SMP Poland)</v>
      </c>
      <c r="E2159" s="274" t="str">
        <f>_xlfn.XLOOKUP(Table2[[#This Row],[K&amp;N REF ]],CAT_Details[Tracking Number],CAT_Details[Delivery Country Code],,0)</f>
        <v>GB</v>
      </c>
      <c r="F2159" s="274" t="str">
        <f>_xlfn.XLOOKUP(Table2[[#This Row],[TO Ref]],CAT_Details[TO Ref],CAT_Details[Loc],,0)</f>
        <v>MZ02</v>
      </c>
      <c r="G2159" s="260" t="s">
        <v>221</v>
      </c>
      <c r="H2159" s="260" t="s">
        <v>179</v>
      </c>
      <c r="I2159" s="281">
        <v>45904</v>
      </c>
      <c r="J2159" s="260" t="s">
        <v>26</v>
      </c>
      <c r="K2159" s="260" t="s">
        <v>32</v>
      </c>
      <c r="L2159" s="281">
        <v>45904</v>
      </c>
      <c r="M2159" s="260" t="str">
        <f>IF(Table2[[#This Row],[Resolve Date]]="","ONGOING","SOLVED")</f>
        <v>SOLVED</v>
      </c>
      <c r="N2159" s="261"/>
      <c r="O2159" s="260" t="str">
        <f>Table2[[#This Row],[K&amp;N REF ]]&amp;Table2[[#This Row],[Issue type ]]</f>
        <v xml:space="preserve">5017127995NOT SCANNABLE </v>
      </c>
      <c r="P2159" s="260">
        <f>YEAR(Table2[[#This Row],[Date ]])</f>
        <v>2025</v>
      </c>
      <c r="Q2159" s="260" t="str">
        <f>VLOOKUP(MONTH(Table2[[#This Row],[Date ]]),Months,2,0)</f>
        <v>September</v>
      </c>
      <c r="R2159" s="288" t="b">
        <f>COUNTIFS(Table2[Unique],Table2[[#This Row],[Unique]])&gt;1</f>
        <v>0</v>
      </c>
      <c r="S2159" s="288">
        <f>IF(Table2[[#This Row],[Status ]]="Solved",1,0)</f>
        <v>1</v>
      </c>
      <c r="T2159" s="288">
        <f>IF(Table2[[#This Row],[Status ]]="ongoing",1,0)</f>
        <v>0</v>
      </c>
    </row>
    <row r="2160" spans="1:20" x14ac:dyDescent="0.25">
      <c r="A2160" s="263">
        <v>5017172781</v>
      </c>
      <c r="B2160" s="287" t="str">
        <f>_xlfn.XLOOKUP(Table2[[#This Row],[K&amp;N REF ]],CAT_Details[Tracking Number],CAT_Details[S Ref],,0)</f>
        <v>20250829-S-70656</v>
      </c>
      <c r="C2160" s="273">
        <f>_xlfn.XLOOKUP(Table2[[#This Row],[K&amp;N REF ]],CAT_Details[Tracking Number],CAT_Details[TO Ref],,0)</f>
        <v>20250827790322</v>
      </c>
      <c r="D2160" s="273" t="str">
        <f>_xlfn.XLOOKUP(Table2[[#This Row],[K&amp;N REF ]],CAT_Details[Tracking Number],CAT_Details[Pickup Customer Name],,0)</f>
        <v>DONALDSON POLSKA SP. Z.O.O</v>
      </c>
      <c r="E2160" s="274" t="str">
        <f>_xlfn.XLOOKUP(Table2[[#This Row],[K&amp;N REF ]],CAT_Details[Tracking Number],CAT_Details[Delivery Country Code],,0)</f>
        <v>GB</v>
      </c>
      <c r="F2160" s="274" t="str">
        <f>_xlfn.XLOOKUP(Table2[[#This Row],[TO Ref]],CAT_Details[TO Ref],CAT_Details[Loc],,0)</f>
        <v>MZ07</v>
      </c>
      <c r="G2160" s="260" t="s">
        <v>221</v>
      </c>
      <c r="H2160" s="260" t="s">
        <v>179</v>
      </c>
      <c r="I2160" s="281">
        <v>45904</v>
      </c>
      <c r="J2160" s="260" t="s">
        <v>26</v>
      </c>
      <c r="K2160" s="260" t="s">
        <v>32</v>
      </c>
      <c r="L2160" s="281">
        <v>45904</v>
      </c>
      <c r="M2160" s="260" t="str">
        <f>IF(Table2[[#This Row],[Resolve Date]]="","ONGOING","SOLVED")</f>
        <v>SOLVED</v>
      </c>
      <c r="N2160" s="261"/>
      <c r="O2160" s="260" t="str">
        <f>Table2[[#This Row],[K&amp;N REF ]]&amp;Table2[[#This Row],[Issue type ]]</f>
        <v xml:space="preserve">5017172781NOT SCANNABLE </v>
      </c>
      <c r="P2160" s="260">
        <f>YEAR(Table2[[#This Row],[Date ]])</f>
        <v>2025</v>
      </c>
      <c r="Q2160" s="260" t="str">
        <f>VLOOKUP(MONTH(Table2[[#This Row],[Date ]]),Months,2,0)</f>
        <v>September</v>
      </c>
      <c r="R2160" s="288" t="b">
        <f>COUNTIFS(Table2[Unique],Table2[[#This Row],[Unique]])&gt;1</f>
        <v>0</v>
      </c>
      <c r="S2160" s="288">
        <f>IF(Table2[[#This Row],[Status ]]="Solved",1,0)</f>
        <v>1</v>
      </c>
      <c r="T2160" s="288">
        <f>IF(Table2[[#This Row],[Status ]]="ongoing",1,0)</f>
        <v>0</v>
      </c>
    </row>
    <row r="2161" spans="1:20" x14ac:dyDescent="0.25">
      <c r="A2161" s="263">
        <v>5017143086</v>
      </c>
      <c r="B2161" s="287" t="str">
        <f>_xlfn.XLOOKUP(Table2[[#This Row],[K&amp;N REF ]],CAT_Details[Tracking Number],CAT_Details[S Ref],,0)</f>
        <v>20250827-S-70486</v>
      </c>
      <c r="C2161" s="273">
        <f>_xlfn.XLOOKUP(Table2[[#This Row],[K&amp;N REF ]],CAT_Details[Tracking Number],CAT_Details[TO Ref],,0)</f>
        <v>20250826789503</v>
      </c>
      <c r="D2161" s="273" t="str">
        <f>_xlfn.XLOOKUP(Table2[[#This Row],[K&amp;N REF ]],CAT_Details[Tracking Number],CAT_Details[Pickup Customer Name],,0)</f>
        <v>DAYCO EUROPE S.R.L.</v>
      </c>
      <c r="E2161" s="274" t="str">
        <f>_xlfn.XLOOKUP(Table2[[#This Row],[K&amp;N REF ]],CAT_Details[Tracking Number],CAT_Details[Delivery Country Code],,0)</f>
        <v>GB</v>
      </c>
      <c r="F2161" s="274" t="str">
        <f>_xlfn.XLOOKUP(Table2[[#This Row],[TO Ref]],CAT_Details[TO Ref],CAT_Details[Loc],,0)</f>
        <v>MZ02</v>
      </c>
      <c r="G2161" s="260" t="s">
        <v>24</v>
      </c>
      <c r="H2161" s="260" t="s">
        <v>35</v>
      </c>
      <c r="I2161" s="281">
        <v>45904</v>
      </c>
      <c r="J2161" s="260" t="s">
        <v>26</v>
      </c>
      <c r="K2161" s="260" t="s">
        <v>32</v>
      </c>
      <c r="L2161" s="281">
        <v>45904</v>
      </c>
      <c r="M2161" s="260" t="str">
        <f>IF(Table2[[#This Row],[Resolve Date]]="","ONGOING","SOLVED")</f>
        <v>SOLVED</v>
      </c>
      <c r="N2161" s="261"/>
      <c r="O2161" s="260" t="str">
        <f>Table2[[#This Row],[K&amp;N REF ]]&amp;Table2[[#This Row],[Issue type ]]</f>
        <v>5017143086NO LABELS</v>
      </c>
      <c r="P2161" s="260">
        <f>YEAR(Table2[[#This Row],[Date ]])</f>
        <v>2025</v>
      </c>
      <c r="Q2161" s="260" t="str">
        <f>VLOOKUP(MONTH(Table2[[#This Row],[Date ]]),Months,2,0)</f>
        <v>September</v>
      </c>
      <c r="R2161" s="288" t="b">
        <f>COUNTIFS(Table2[Unique],Table2[[#This Row],[Unique]])&gt;1</f>
        <v>0</v>
      </c>
      <c r="S2161" s="288">
        <f>IF(Table2[[#This Row],[Status ]]="Solved",1,0)</f>
        <v>1</v>
      </c>
      <c r="T2161" s="288">
        <f>IF(Table2[[#This Row],[Status ]]="ongoing",1,0)</f>
        <v>0</v>
      </c>
    </row>
    <row r="2162" spans="1:20" x14ac:dyDescent="0.25">
      <c r="A2162" s="263">
        <v>5017157110</v>
      </c>
      <c r="B2162" s="287" t="str">
        <f>_xlfn.XLOOKUP(Table2[[#This Row],[K&amp;N REF ]],CAT_Details[Tracking Number],CAT_Details[S Ref],,0)</f>
        <v>20250828-S-70555</v>
      </c>
      <c r="C2162" s="273">
        <f>_xlfn.XLOOKUP(Table2[[#This Row],[K&amp;N REF ]],CAT_Details[Tracking Number],CAT_Details[TO Ref],,0)</f>
        <v>20250828791667</v>
      </c>
      <c r="D2162" s="273" t="str">
        <f>_xlfn.XLOOKUP(Table2[[#This Row],[K&amp;N REF ]],CAT_Details[Tracking Number],CAT_Details[Pickup Customer Name],,0)</f>
        <v>FOR S.P.A.</v>
      </c>
      <c r="E2162" s="274" t="str">
        <f>_xlfn.XLOOKUP(Table2[[#This Row],[K&amp;N REF ]],CAT_Details[Tracking Number],CAT_Details[Delivery Country Code],,0)</f>
        <v>GB</v>
      </c>
      <c r="F2162" s="274" t="str">
        <f>_xlfn.XLOOKUP(Table2[[#This Row],[TO Ref]],CAT_Details[TO Ref],CAT_Details[Loc],,0)</f>
        <v>OYL1</v>
      </c>
      <c r="G2162" s="260" t="s">
        <v>24</v>
      </c>
      <c r="H2162" s="260" t="s">
        <v>35</v>
      </c>
      <c r="I2162" s="281">
        <v>45904</v>
      </c>
      <c r="J2162" s="260" t="s">
        <v>41</v>
      </c>
      <c r="K2162" s="260" t="s">
        <v>32</v>
      </c>
      <c r="L2162" s="281">
        <v>45904</v>
      </c>
      <c r="M2162" s="260" t="str">
        <f>IF(Table2[[#This Row],[Resolve Date]]="","ONGOING","SOLVED")</f>
        <v>SOLVED</v>
      </c>
      <c r="N2162" s="261"/>
      <c r="O2162" s="260" t="str">
        <f>Table2[[#This Row],[K&amp;N REF ]]&amp;Table2[[#This Row],[Issue type ]]</f>
        <v>5017157110NO LABELS</v>
      </c>
      <c r="P2162" s="260">
        <f>YEAR(Table2[[#This Row],[Date ]])</f>
        <v>2025</v>
      </c>
      <c r="Q2162" s="260" t="str">
        <f>VLOOKUP(MONTH(Table2[[#This Row],[Date ]]),Months,2,0)</f>
        <v>September</v>
      </c>
      <c r="R2162" s="288" t="b">
        <f>COUNTIFS(Table2[Unique],Table2[[#This Row],[Unique]])&gt;1</f>
        <v>0</v>
      </c>
      <c r="S2162" s="288">
        <f>IF(Table2[[#This Row],[Status ]]="Solved",1,0)</f>
        <v>1</v>
      </c>
      <c r="T2162" s="288">
        <f>IF(Table2[[#This Row],[Status ]]="ongoing",1,0)</f>
        <v>0</v>
      </c>
    </row>
    <row r="2163" spans="1:20" x14ac:dyDescent="0.25">
      <c r="A2163" s="263">
        <v>5017142409</v>
      </c>
      <c r="B2163" s="287" t="str">
        <f>_xlfn.XLOOKUP(Table2[[#This Row],[K&amp;N REF ]],CAT_Details[Tracking Number],CAT_Details[S Ref],,0)</f>
        <v>20250827-S-70409</v>
      </c>
      <c r="C2163" s="273">
        <f>_xlfn.XLOOKUP(Table2[[#This Row],[K&amp;N REF ]],CAT_Details[Tracking Number],CAT_Details[TO Ref],,0)</f>
        <v>20250826789714</v>
      </c>
      <c r="D2163" s="273" t="str">
        <f>_xlfn.XLOOKUP(Table2[[#This Row],[K&amp;N REF ]],CAT_Details[Tracking Number],CAT_Details[Pickup Customer Name],,0)</f>
        <v>Siap Spa</v>
      </c>
      <c r="E2163" s="274" t="str">
        <f>_xlfn.XLOOKUP(Table2[[#This Row],[K&amp;N REF ]],CAT_Details[Tracking Number],CAT_Details[Delivery Country Code],,0)</f>
        <v>GB</v>
      </c>
      <c r="F2163" s="274" t="str">
        <f>_xlfn.XLOOKUP(Table2[[#This Row],[TO Ref]],CAT_Details[TO Ref],CAT_Details[Loc],,0)</f>
        <v>DK-BM01</v>
      </c>
      <c r="G2163" s="260" t="s">
        <v>24</v>
      </c>
      <c r="H2163" s="260" t="s">
        <v>31</v>
      </c>
      <c r="I2163" s="281">
        <v>45904</v>
      </c>
      <c r="J2163" s="260" t="s">
        <v>41</v>
      </c>
      <c r="K2163" s="260" t="s">
        <v>32</v>
      </c>
      <c r="L2163" s="281">
        <v>45904</v>
      </c>
      <c r="M2163" s="260" t="str">
        <f>IF(Table2[[#This Row],[Resolve Date]]="","ONGOING","SOLVED")</f>
        <v>SOLVED</v>
      </c>
      <c r="N2163" s="261"/>
      <c r="O2163" s="260" t="str">
        <f>Table2[[#This Row],[K&amp;N REF ]]&amp;Table2[[#This Row],[Issue type ]]</f>
        <v>5017142409MISSING LABELS ON SOME UNITS</v>
      </c>
      <c r="P2163" s="260">
        <f>YEAR(Table2[[#This Row],[Date ]])</f>
        <v>2025</v>
      </c>
      <c r="Q2163" s="260" t="str">
        <f>VLOOKUP(MONTH(Table2[[#This Row],[Date ]]),Months,2,0)</f>
        <v>September</v>
      </c>
      <c r="R2163" s="288" t="b">
        <f>COUNTIFS(Table2[Unique],Table2[[#This Row],[Unique]])&gt;1</f>
        <v>0</v>
      </c>
      <c r="S2163" s="288">
        <f>IF(Table2[[#This Row],[Status ]]="Solved",1,0)</f>
        <v>1</v>
      </c>
      <c r="T2163" s="288">
        <f>IF(Table2[[#This Row],[Status ]]="ongoing",1,0)</f>
        <v>0</v>
      </c>
    </row>
    <row r="2164" spans="1:20" x14ac:dyDescent="0.25">
      <c r="A2164" s="263">
        <v>5017142406</v>
      </c>
      <c r="B2164" s="287" t="str">
        <f>_xlfn.XLOOKUP(Table2[[#This Row],[K&amp;N REF ]],CAT_Details[Tracking Number],CAT_Details[S Ref],,0)</f>
        <v>20250827-S-70409</v>
      </c>
      <c r="C2164" s="273">
        <f>_xlfn.XLOOKUP(Table2[[#This Row],[K&amp;N REF ]],CAT_Details[Tracking Number],CAT_Details[TO Ref],,0)</f>
        <v>20250826789719</v>
      </c>
      <c r="D2164" s="273" t="str">
        <f>_xlfn.XLOOKUP(Table2[[#This Row],[K&amp;N REF ]],CAT_Details[Tracking Number],CAT_Details[Pickup Customer Name],,0)</f>
        <v>Siap Spa</v>
      </c>
      <c r="E2164" s="274" t="str">
        <f>_xlfn.XLOOKUP(Table2[[#This Row],[K&amp;N REF ]],CAT_Details[Tracking Number],CAT_Details[Delivery Country Code],,0)</f>
        <v>GB</v>
      </c>
      <c r="F2164" s="274" t="str">
        <f>_xlfn.XLOOKUP(Table2[[#This Row],[TO Ref]],CAT_Details[TO Ref],CAT_Details[Loc],,0)</f>
        <v>DX01-L5</v>
      </c>
      <c r="G2164" s="260" t="s">
        <v>24</v>
      </c>
      <c r="H2164" s="260" t="s">
        <v>197</v>
      </c>
      <c r="I2164" s="281">
        <v>45904</v>
      </c>
      <c r="J2164" s="260" t="s">
        <v>45</v>
      </c>
      <c r="K2164" s="260" t="s">
        <v>50</v>
      </c>
      <c r="L2164" s="281">
        <v>45911</v>
      </c>
      <c r="M2164" s="260" t="str">
        <f>IF(Table2[[#This Row],[Resolve Date]]="","ONGOING","SOLVED")</f>
        <v>SOLVED</v>
      </c>
      <c r="N2164" s="261" t="s">
        <v>26673</v>
      </c>
      <c r="O2164" s="260" t="str">
        <f>Table2[[#This Row],[K&amp;N REF ]]&amp;Table2[[#This Row],[Issue type ]]</f>
        <v>5017142406MANCO</v>
      </c>
      <c r="P2164" s="260">
        <f>YEAR(Table2[[#This Row],[Date ]])</f>
        <v>2025</v>
      </c>
      <c r="Q2164" s="260" t="str">
        <f>VLOOKUP(MONTH(Table2[[#This Row],[Date ]]),Months,2,0)</f>
        <v>September</v>
      </c>
      <c r="R2164" s="288" t="b">
        <f>COUNTIFS(Table2[Unique],Table2[[#This Row],[Unique]])&gt;1</f>
        <v>0</v>
      </c>
      <c r="S2164" s="288">
        <f>IF(Table2[[#This Row],[Status ]]="Solved",1,0)</f>
        <v>1</v>
      </c>
      <c r="T2164" s="288">
        <f>IF(Table2[[#This Row],[Status ]]="ongoing",1,0)</f>
        <v>0</v>
      </c>
    </row>
    <row r="2165" spans="1:20" x14ac:dyDescent="0.25">
      <c r="A2165" s="263">
        <v>5017143204</v>
      </c>
      <c r="B2165" s="287" t="str">
        <f>_xlfn.XLOOKUP(Table2[[#This Row],[K&amp;N REF ]],CAT_Details[Tracking Number],CAT_Details[S Ref],,0)</f>
        <v>20250827-S-70492</v>
      </c>
      <c r="C2165" s="273">
        <f>_xlfn.XLOOKUP(Table2[[#This Row],[K&amp;N REF ]],CAT_Details[Tracking Number],CAT_Details[TO Ref],,0)</f>
        <v>20250826789185</v>
      </c>
      <c r="D2165" s="273" t="str">
        <f>_xlfn.XLOOKUP(Table2[[#This Row],[K&amp;N REF ]],CAT_Details[Tracking Number],CAT_Details[Pickup Customer Name],,0)</f>
        <v>STANADYNE AUTOMOTIVE SPA</v>
      </c>
      <c r="E2165" s="274" t="str">
        <f>_xlfn.XLOOKUP(Table2[[#This Row],[K&amp;N REF ]],CAT_Details[Tracking Number],CAT_Details[Delivery Country Code],,0)</f>
        <v>GB</v>
      </c>
      <c r="F2165" s="274" t="str">
        <f>_xlfn.XLOOKUP(Table2[[#This Row],[TO Ref]],CAT_Details[TO Ref],CAT_Details[Loc],,0)</f>
        <v>MZ02</v>
      </c>
      <c r="G2165" s="260" t="s">
        <v>24</v>
      </c>
      <c r="H2165" s="260" t="s">
        <v>35</v>
      </c>
      <c r="I2165" s="281">
        <v>45904</v>
      </c>
      <c r="J2165" s="260" t="s">
        <v>26</v>
      </c>
      <c r="K2165" s="260" t="s">
        <v>32</v>
      </c>
      <c r="L2165" s="281">
        <v>45904</v>
      </c>
      <c r="M2165" s="260" t="str">
        <f>IF(Table2[[#This Row],[Resolve Date]]="","ONGOING","SOLVED")</f>
        <v>SOLVED</v>
      </c>
      <c r="N2165" s="261"/>
      <c r="O2165" s="260" t="str">
        <f>Table2[[#This Row],[K&amp;N REF ]]&amp;Table2[[#This Row],[Issue type ]]</f>
        <v>5017143204NO LABELS</v>
      </c>
      <c r="P2165" s="260">
        <f>YEAR(Table2[[#This Row],[Date ]])</f>
        <v>2025</v>
      </c>
      <c r="Q2165" s="260" t="str">
        <f>VLOOKUP(MONTH(Table2[[#This Row],[Date ]]),Months,2,0)</f>
        <v>September</v>
      </c>
      <c r="R2165" s="288" t="b">
        <f>COUNTIFS(Table2[Unique],Table2[[#This Row],[Unique]])&gt;1</f>
        <v>0</v>
      </c>
      <c r="S2165" s="288">
        <f>IF(Table2[[#This Row],[Status ]]="Solved",1,0)</f>
        <v>1</v>
      </c>
      <c r="T2165" s="288">
        <f>IF(Table2[[#This Row],[Status ]]="ongoing",1,0)</f>
        <v>0</v>
      </c>
    </row>
    <row r="2166" spans="1:20" x14ac:dyDescent="0.25">
      <c r="A2166" s="263">
        <v>5017142409</v>
      </c>
      <c r="B2166" s="287" t="str">
        <f>_xlfn.XLOOKUP(Table2[[#This Row],[K&amp;N REF ]],CAT_Details[Tracking Number],CAT_Details[S Ref],,0)</f>
        <v>20250827-S-70409</v>
      </c>
      <c r="C2166" s="273">
        <f>_xlfn.XLOOKUP(Table2[[#This Row],[K&amp;N REF ]],CAT_Details[Tracking Number],CAT_Details[TO Ref],,0)</f>
        <v>20250826789714</v>
      </c>
      <c r="D2166" s="273" t="str">
        <f>_xlfn.XLOOKUP(Table2[[#This Row],[K&amp;N REF ]],CAT_Details[Tracking Number],CAT_Details[Pickup Customer Name],,0)</f>
        <v>Siap Spa</v>
      </c>
      <c r="E2166" s="274" t="str">
        <f>_xlfn.XLOOKUP(Table2[[#This Row],[K&amp;N REF ]],CAT_Details[Tracking Number],CAT_Details[Delivery Country Code],,0)</f>
        <v>GB</v>
      </c>
      <c r="F2166" s="274" t="str">
        <f>_xlfn.XLOOKUP(Table2[[#This Row],[TO Ref]],CAT_Details[TO Ref],CAT_Details[Loc],,0)</f>
        <v>DK-BM01</v>
      </c>
      <c r="G2166" s="260" t="s">
        <v>24</v>
      </c>
      <c r="H2166" s="260" t="s">
        <v>42</v>
      </c>
      <c r="I2166" s="281">
        <v>45904</v>
      </c>
      <c r="J2166" s="260" t="s">
        <v>45</v>
      </c>
      <c r="K2166" s="260" t="s">
        <v>32</v>
      </c>
      <c r="L2166" s="281">
        <v>45905</v>
      </c>
      <c r="M2166" s="260" t="str">
        <f>IF(Table2[[#This Row],[Resolve Date]]="","ONGOING","SOLVED")</f>
        <v>SOLVED</v>
      </c>
      <c r="N2166" s="261" t="s">
        <v>26387</v>
      </c>
      <c r="O2166" s="260" t="str">
        <f>Table2[[#This Row],[K&amp;N REF ]]&amp;Table2[[#This Row],[Issue type ]]</f>
        <v>5017142409AMOUNT</v>
      </c>
      <c r="P2166" s="260">
        <f>YEAR(Table2[[#This Row],[Date ]])</f>
        <v>2025</v>
      </c>
      <c r="Q2166" s="260" t="str">
        <f>VLOOKUP(MONTH(Table2[[#This Row],[Date ]]),Months,2,0)</f>
        <v>September</v>
      </c>
      <c r="R2166" s="288" t="b">
        <f>COUNTIFS(Table2[Unique],Table2[[#This Row],[Unique]])&gt;1</f>
        <v>0</v>
      </c>
      <c r="S2166" s="288">
        <f>IF(Table2[[#This Row],[Status ]]="Solved",1,0)</f>
        <v>1</v>
      </c>
      <c r="T2166" s="288">
        <f>IF(Table2[[#This Row],[Status ]]="ongoing",1,0)</f>
        <v>0</v>
      </c>
    </row>
    <row r="2167" spans="1:20" x14ac:dyDescent="0.25">
      <c r="A2167" s="263">
        <v>5017172373</v>
      </c>
      <c r="B2167" s="287" t="str">
        <f>_xlfn.XLOOKUP(Table2[[#This Row],[K&amp;N REF ]],CAT_Details[Tracking Number],CAT_Details[S Ref],,0)</f>
        <v>20250829-S-70479</v>
      </c>
      <c r="C2167" s="273">
        <f>_xlfn.XLOOKUP(Table2[[#This Row],[K&amp;N REF ]],CAT_Details[Tracking Number],CAT_Details[TO Ref],,0)</f>
        <v>20250828792031</v>
      </c>
      <c r="D2167" s="273" t="str">
        <f>_xlfn.XLOOKUP(Table2[[#This Row],[K&amp;N REF ]],CAT_Details[Tracking Number],CAT_Details[Pickup Customer Name],,0)</f>
        <v>Sbe - V.Ar.Vit.Spa</v>
      </c>
      <c r="E2167" s="274" t="str">
        <f>_xlfn.XLOOKUP(Table2[[#This Row],[K&amp;N REF ]],CAT_Details[Tracking Number],CAT_Details[Delivery Country Code],,0)</f>
        <v>GB</v>
      </c>
      <c r="F2167" s="274" t="str">
        <f>_xlfn.XLOOKUP(Table2[[#This Row],[TO Ref]],CAT_Details[TO Ref],CAT_Details[Loc],,0)</f>
        <v>OYL1</v>
      </c>
      <c r="G2167" s="260" t="s">
        <v>24</v>
      </c>
      <c r="H2167" s="260" t="s">
        <v>35</v>
      </c>
      <c r="I2167" s="281">
        <v>45905</v>
      </c>
      <c r="J2167" s="260" t="s">
        <v>26</v>
      </c>
      <c r="K2167" s="260" t="s">
        <v>32</v>
      </c>
      <c r="L2167" s="281">
        <v>45905</v>
      </c>
      <c r="M2167" s="260" t="str">
        <f>IF(Table2[[#This Row],[Resolve Date]]="","ONGOING","SOLVED")</f>
        <v>SOLVED</v>
      </c>
      <c r="N2167" s="261"/>
      <c r="O2167" s="260" t="str">
        <f>Table2[[#This Row],[K&amp;N REF ]]&amp;Table2[[#This Row],[Issue type ]]</f>
        <v>5017172373NO LABELS</v>
      </c>
      <c r="P2167" s="260">
        <f>YEAR(Table2[[#This Row],[Date ]])</f>
        <v>2025</v>
      </c>
      <c r="Q2167" s="260" t="str">
        <f>VLOOKUP(MONTH(Table2[[#This Row],[Date ]]),Months,2,0)</f>
        <v>September</v>
      </c>
      <c r="R2167" s="288" t="b">
        <f>COUNTIFS(Table2[Unique],Table2[[#This Row],[Unique]])&gt;1</f>
        <v>0</v>
      </c>
      <c r="S2167" s="288">
        <f>IF(Table2[[#This Row],[Status ]]="Solved",1,0)</f>
        <v>1</v>
      </c>
      <c r="T2167" s="288">
        <f>IF(Table2[[#This Row],[Status ]]="ongoing",1,0)</f>
        <v>0</v>
      </c>
    </row>
    <row r="2168" spans="1:20" x14ac:dyDescent="0.25">
      <c r="A2168" s="263">
        <v>5017187348</v>
      </c>
      <c r="B2168" s="287" t="str">
        <f>_xlfn.XLOOKUP(Table2[[#This Row],[K&amp;N REF ]],CAT_Details[Tracking Number],CAT_Details[S Ref],,0)</f>
        <v>20250829-S-70842</v>
      </c>
      <c r="C2168" s="273">
        <f>_xlfn.XLOOKUP(Table2[[#This Row],[K&amp;N REF ]],CAT_Details[Tracking Number],CAT_Details[TO Ref],,0)</f>
        <v>20250829792919</v>
      </c>
      <c r="D2168" s="273" t="str">
        <f>_xlfn.XLOOKUP(Table2[[#This Row],[K&amp;N REF ]],CAT_Details[Tracking Number],CAT_Details[Pickup Customer Name],,0)</f>
        <v>Isselburg Guß- und Bearbeitung Gmbh</v>
      </c>
      <c r="E2168" s="274" t="str">
        <f>_xlfn.XLOOKUP(Table2[[#This Row],[K&amp;N REF ]],CAT_Details[Tracking Number],CAT_Details[Delivery Country Code],,0)</f>
        <v>GB</v>
      </c>
      <c r="F2168" s="274" t="str">
        <f>_xlfn.XLOOKUP(Table2[[#This Row],[TO Ref]],CAT_Details[TO Ref],CAT_Details[Loc],,0)</f>
        <v>MY02</v>
      </c>
      <c r="G2168" s="260" t="s">
        <v>34</v>
      </c>
      <c r="H2168" s="260" t="s">
        <v>35</v>
      </c>
      <c r="I2168" s="281">
        <v>45905</v>
      </c>
      <c r="J2168" s="260" t="s">
        <v>26</v>
      </c>
      <c r="K2168" s="260" t="s">
        <v>32</v>
      </c>
      <c r="L2168" s="281">
        <v>45905</v>
      </c>
      <c r="M2168" s="260" t="str">
        <f>IF(Table2[[#This Row],[Resolve Date]]="","ONGOING","SOLVED")</f>
        <v>SOLVED</v>
      </c>
      <c r="N2168" s="261"/>
      <c r="O2168" s="260" t="str">
        <f>Table2[[#This Row],[K&amp;N REF ]]&amp;Table2[[#This Row],[Issue type ]]</f>
        <v>5017187348NO LABELS</v>
      </c>
      <c r="P2168" s="260">
        <f>YEAR(Table2[[#This Row],[Date ]])</f>
        <v>2025</v>
      </c>
      <c r="Q2168" s="260" t="str">
        <f>VLOOKUP(MONTH(Table2[[#This Row],[Date ]]),Months,2,0)</f>
        <v>September</v>
      </c>
      <c r="R2168" s="288" t="b">
        <f>COUNTIFS(Table2[Unique],Table2[[#This Row],[Unique]])&gt;1</f>
        <v>0</v>
      </c>
      <c r="S2168" s="288">
        <f>IF(Table2[[#This Row],[Status ]]="Solved",1,0)</f>
        <v>1</v>
      </c>
      <c r="T2168" s="288">
        <f>IF(Table2[[#This Row],[Status ]]="ongoing",1,0)</f>
        <v>0</v>
      </c>
    </row>
    <row r="2169" spans="1:20" x14ac:dyDescent="0.25">
      <c r="A2169" s="263">
        <v>5017172632</v>
      </c>
      <c r="B2169" s="287" t="str">
        <f>_xlfn.XLOOKUP(Table2[[#This Row],[K&amp;N REF ]],CAT_Details[Tracking Number],CAT_Details[S Ref],,0)</f>
        <v>20250829-S-70260</v>
      </c>
      <c r="C2169" s="273">
        <f>_xlfn.XLOOKUP(Table2[[#This Row],[K&amp;N REF ]],CAT_Details[Tracking Number],CAT_Details[TO Ref],,0)</f>
        <v>20250829792603</v>
      </c>
      <c r="D2169" s="273" t="str">
        <f>_xlfn.XLOOKUP(Table2[[#This Row],[K&amp;N REF ]],CAT_Details[Tracking Number],CAT_Details[Pickup Customer Name],,0)</f>
        <v>Tenneco Zwickau GmbH</v>
      </c>
      <c r="E2169" s="274" t="str">
        <f>_xlfn.XLOOKUP(Table2[[#This Row],[K&amp;N REF ]],CAT_Details[Tracking Number],CAT_Details[Delivery Country Code],,0)</f>
        <v>GB</v>
      </c>
      <c r="F2169" s="274" t="str">
        <f>_xlfn.XLOOKUP(Table2[[#This Row],[TO Ref]],CAT_Details[TO Ref],CAT_Details[Loc],,0)</f>
        <v>DX01-L5</v>
      </c>
      <c r="G2169" s="260" t="s">
        <v>34</v>
      </c>
      <c r="H2169" s="260" t="s">
        <v>35</v>
      </c>
      <c r="I2169" s="281">
        <v>45905</v>
      </c>
      <c r="J2169" s="260" t="s">
        <v>26</v>
      </c>
      <c r="K2169" s="260" t="s">
        <v>32</v>
      </c>
      <c r="L2169" s="281">
        <v>45905</v>
      </c>
      <c r="M2169" s="260" t="str">
        <f>IF(Table2[[#This Row],[Resolve Date]]="","ONGOING","SOLVED")</f>
        <v>SOLVED</v>
      </c>
      <c r="N2169" s="261"/>
      <c r="O2169" s="260" t="str">
        <f>Table2[[#This Row],[K&amp;N REF ]]&amp;Table2[[#This Row],[Issue type ]]</f>
        <v>5017172632NO LABELS</v>
      </c>
      <c r="P2169" s="260">
        <f>YEAR(Table2[[#This Row],[Date ]])</f>
        <v>2025</v>
      </c>
      <c r="Q2169" s="260" t="str">
        <f>VLOOKUP(MONTH(Table2[[#This Row],[Date ]]),Months,2,0)</f>
        <v>September</v>
      </c>
      <c r="R2169" s="288" t="b">
        <f>COUNTIFS(Table2[Unique],Table2[[#This Row],[Unique]])&gt;1</f>
        <v>0</v>
      </c>
      <c r="S2169" s="288">
        <f>IF(Table2[[#This Row],[Status ]]="Solved",1,0)</f>
        <v>1</v>
      </c>
      <c r="T2169" s="288">
        <f>IF(Table2[[#This Row],[Status ]]="ongoing",1,0)</f>
        <v>0</v>
      </c>
    </row>
    <row r="2170" spans="1:20" x14ac:dyDescent="0.25">
      <c r="A2170" s="263">
        <v>5017172484</v>
      </c>
      <c r="B2170" s="287" t="str">
        <f>_xlfn.XLOOKUP(Table2[[#This Row],[K&amp;N REF ]],CAT_Details[Tracking Number],CAT_Details[S Ref],,0)</f>
        <v>20250829-S-70315</v>
      </c>
      <c r="C2170" s="273">
        <f>_xlfn.XLOOKUP(Table2[[#This Row],[K&amp;N REF ]],CAT_Details[Tracking Number],CAT_Details[TO Ref],,0)</f>
        <v>20250828791442</v>
      </c>
      <c r="D2170" s="273" t="str">
        <f>_xlfn.XLOOKUP(Table2[[#This Row],[K&amp;N REF ]],CAT_Details[Tracking Number],CAT_Details[Pickup Customer Name],,0)</f>
        <v>Bosch Rexroth Ag</v>
      </c>
      <c r="E2170" s="274" t="str">
        <f>_xlfn.XLOOKUP(Table2[[#This Row],[K&amp;N REF ]],CAT_Details[Tracking Number],CAT_Details[Delivery Country Code],,0)</f>
        <v>GB</v>
      </c>
      <c r="F2170" s="274" t="str">
        <f>_xlfn.XLOOKUP(Table2[[#This Row],[TO Ref]],CAT_Details[TO Ref],CAT_Details[Loc],,0)</f>
        <v>OYL1</v>
      </c>
      <c r="G2170" s="260" t="s">
        <v>34</v>
      </c>
      <c r="H2170" s="260" t="s">
        <v>35</v>
      </c>
      <c r="I2170" s="281">
        <v>45905</v>
      </c>
      <c r="J2170" s="260" t="s">
        <v>26</v>
      </c>
      <c r="K2170" s="260" t="s">
        <v>32</v>
      </c>
      <c r="L2170" s="281">
        <v>45905</v>
      </c>
      <c r="M2170" s="260" t="str">
        <f>IF(Table2[[#This Row],[Resolve Date]]="","ONGOING","SOLVED")</f>
        <v>SOLVED</v>
      </c>
      <c r="N2170" s="261"/>
      <c r="O2170" s="260" t="str">
        <f>Table2[[#This Row],[K&amp;N REF ]]&amp;Table2[[#This Row],[Issue type ]]</f>
        <v>5017172484NO LABELS</v>
      </c>
      <c r="P2170" s="260">
        <f>YEAR(Table2[[#This Row],[Date ]])</f>
        <v>2025</v>
      </c>
      <c r="Q2170" s="260" t="str">
        <f>VLOOKUP(MONTH(Table2[[#This Row],[Date ]]),Months,2,0)</f>
        <v>September</v>
      </c>
      <c r="R2170" s="288" t="b">
        <f>COUNTIFS(Table2[Unique],Table2[[#This Row],[Unique]])&gt;1</f>
        <v>0</v>
      </c>
      <c r="S2170" s="288">
        <f>IF(Table2[[#This Row],[Status ]]="Solved",1,0)</f>
        <v>1</v>
      </c>
      <c r="T2170" s="288">
        <f>IF(Table2[[#This Row],[Status ]]="ongoing",1,0)</f>
        <v>0</v>
      </c>
    </row>
    <row r="2171" spans="1:20" x14ac:dyDescent="0.25">
      <c r="A2171" s="263">
        <v>5017187214</v>
      </c>
      <c r="B2171" s="287" t="str">
        <f>_xlfn.XLOOKUP(Table2[[#This Row],[K&amp;N REF ]],CAT_Details[Tracking Number],CAT_Details[S Ref],,0)</f>
        <v>20250901-S-70668</v>
      </c>
      <c r="C2171" s="273">
        <f>_xlfn.XLOOKUP(Table2[[#This Row],[K&amp;N REF ]],CAT_Details[Tracking Number],CAT_Details[TO Ref],,0)</f>
        <v>20250829792755</v>
      </c>
      <c r="D2171" s="273" t="str">
        <f>_xlfn.XLOOKUP(Table2[[#This Row],[K&amp;N REF ]],CAT_Details[Tracking Number],CAT_Details[Pickup Customer Name],,0)</f>
        <v>Kusauto Europe B.V.</v>
      </c>
      <c r="E2171" s="274" t="str">
        <f>_xlfn.XLOOKUP(Table2[[#This Row],[K&amp;N REF ]],CAT_Details[Tracking Number],CAT_Details[Delivery Country Code],,0)</f>
        <v>GB</v>
      </c>
      <c r="F2171" s="274" t="str">
        <f>_xlfn.XLOOKUP(Table2[[#This Row],[TO Ref]],CAT_Details[TO Ref],CAT_Details[Loc],,0)</f>
        <v>DX01</v>
      </c>
      <c r="G2171" s="260" t="s">
        <v>34</v>
      </c>
      <c r="H2171" s="260" t="s">
        <v>29</v>
      </c>
      <c r="I2171" s="281">
        <v>45905</v>
      </c>
      <c r="J2171" s="260" t="s">
        <v>26</v>
      </c>
      <c r="K2171" s="260" t="s">
        <v>32</v>
      </c>
      <c r="L2171" s="281">
        <v>45905</v>
      </c>
      <c r="M2171" s="260" t="str">
        <f>IF(Table2[[#This Row],[Resolve Date]]="","ONGOING","SOLVED")</f>
        <v>SOLVED</v>
      </c>
      <c r="N2171" s="261"/>
      <c r="O2171" s="260" t="str">
        <f>Table2[[#This Row],[K&amp;N REF ]]&amp;Table2[[#This Row],[Issue type ]]</f>
        <v>5017187214DAMAGED LABEL</v>
      </c>
      <c r="P2171" s="260">
        <f>YEAR(Table2[[#This Row],[Date ]])</f>
        <v>2025</v>
      </c>
      <c r="Q2171" s="260" t="str">
        <f>VLOOKUP(MONTH(Table2[[#This Row],[Date ]]),Months,2,0)</f>
        <v>September</v>
      </c>
      <c r="R2171" s="288" t="b">
        <f>COUNTIFS(Table2[Unique],Table2[[#This Row],[Unique]])&gt;1</f>
        <v>0</v>
      </c>
      <c r="S2171" s="288">
        <f>IF(Table2[[#This Row],[Status ]]="Solved",1,0)</f>
        <v>1</v>
      </c>
      <c r="T2171" s="288">
        <f>IF(Table2[[#This Row],[Status ]]="ongoing",1,0)</f>
        <v>0</v>
      </c>
    </row>
    <row r="2172" spans="1:20" x14ac:dyDescent="0.25">
      <c r="A2172" s="263">
        <v>5017201717</v>
      </c>
      <c r="B2172" s="287" t="str">
        <f>_xlfn.XLOOKUP(Table2[[#This Row],[K&amp;N REF ]],CAT_Details[Tracking Number],CAT_Details[S Ref],,0)</f>
        <v>20250902-S-70544</v>
      </c>
      <c r="C2172" s="273">
        <f>_xlfn.XLOOKUP(Table2[[#This Row],[K&amp;N REF ]],CAT_Details[Tracking Number],CAT_Details[TO Ref],,0)</f>
        <v>20250902794448</v>
      </c>
      <c r="D2172" s="273" t="str">
        <f>_xlfn.XLOOKUP(Table2[[#This Row],[K&amp;N REF ]],CAT_Details[Tracking Number],CAT_Details[Pickup Customer Name],,0)</f>
        <v>Donaldson Ed</v>
      </c>
      <c r="E2172" s="274" t="str">
        <f>_xlfn.XLOOKUP(Table2[[#This Row],[K&amp;N REF ]],CAT_Details[Tracking Number],CAT_Details[Delivery Country Code],,0)</f>
        <v>GB</v>
      </c>
      <c r="F2172" s="274" t="str">
        <f>_xlfn.XLOOKUP(Table2[[#This Row],[TO Ref]],CAT_Details[TO Ref],CAT_Details[Loc],,0)</f>
        <v>U2-L5</v>
      </c>
      <c r="G2172" s="260" t="s">
        <v>36</v>
      </c>
      <c r="H2172" s="260" t="s">
        <v>179</v>
      </c>
      <c r="I2172" s="281">
        <v>45905</v>
      </c>
      <c r="J2172" s="260" t="s">
        <v>26</v>
      </c>
      <c r="K2172" s="260" t="s">
        <v>32</v>
      </c>
      <c r="L2172" s="281">
        <v>45905</v>
      </c>
      <c r="M2172" s="260" t="str">
        <f>IF(Table2[[#This Row],[Resolve Date]]="","ONGOING","SOLVED")</f>
        <v>SOLVED</v>
      </c>
      <c r="N2172" s="261"/>
      <c r="O2172" s="260" t="str">
        <f>Table2[[#This Row],[K&amp;N REF ]]&amp;Table2[[#This Row],[Issue type ]]</f>
        <v xml:space="preserve">5017201717NOT SCANNABLE </v>
      </c>
      <c r="P2172" s="260">
        <f>YEAR(Table2[[#This Row],[Date ]])</f>
        <v>2025</v>
      </c>
      <c r="Q2172" s="260" t="str">
        <f>VLOOKUP(MONTH(Table2[[#This Row],[Date ]]),Months,2,0)</f>
        <v>September</v>
      </c>
      <c r="R2172" s="288" t="b">
        <f>COUNTIFS(Table2[Unique],Table2[[#This Row],[Unique]])&gt;1</f>
        <v>0</v>
      </c>
      <c r="S2172" s="288">
        <f>IF(Table2[[#This Row],[Status ]]="Solved",1,0)</f>
        <v>1</v>
      </c>
      <c r="T2172" s="288">
        <f>IF(Table2[[#This Row],[Status ]]="ongoing",1,0)</f>
        <v>0</v>
      </c>
    </row>
    <row r="2173" spans="1:20" x14ac:dyDescent="0.25">
      <c r="A2173" s="263">
        <v>5016927146</v>
      </c>
      <c r="B2173" s="287" t="str">
        <f>_xlfn.XLOOKUP(Table2[[#This Row],[K&amp;N REF ]],CAT_Details[Tracking Number],CAT_Details[S Ref],,0)</f>
        <v>20250730-S-70112</v>
      </c>
      <c r="C2173" s="273">
        <f>_xlfn.XLOOKUP(Table2[[#This Row],[K&amp;N REF ]],CAT_Details[Tracking Number],CAT_Details[TO Ref],,0)</f>
        <v>20250729772563</v>
      </c>
      <c r="D2173" s="273" t="str">
        <f>_xlfn.XLOOKUP(Table2[[#This Row],[K&amp;N REF ]],CAT_Details[Tracking Number],CAT_Details[Pickup Customer Name],,0)</f>
        <v>Elring Klinger Ag</v>
      </c>
      <c r="E2173" s="274" t="str">
        <f>_xlfn.XLOOKUP(Table2[[#This Row],[K&amp;N REF ]],CAT_Details[Tracking Number],CAT_Details[Delivery Country Code],,0)</f>
        <v>GB</v>
      </c>
      <c r="F2173" s="274" t="str">
        <f>_xlfn.XLOOKUP(Table2[[#This Row],[TO Ref]],CAT_Details[TO Ref],CAT_Details[Loc],,0)</f>
        <v>DX01-L5</v>
      </c>
      <c r="G2173" s="260" t="s">
        <v>34</v>
      </c>
      <c r="H2173" s="260" t="s">
        <v>42</v>
      </c>
      <c r="I2173" s="281">
        <v>45905</v>
      </c>
      <c r="J2173" s="260" t="s">
        <v>26</v>
      </c>
      <c r="K2173" s="260" t="s">
        <v>32</v>
      </c>
      <c r="L2173" s="281">
        <v>45905</v>
      </c>
      <c r="M2173" s="260" t="str">
        <f>IF(Table2[[#This Row],[Resolve Date]]="","ONGOING","SOLVED")</f>
        <v>SOLVED</v>
      </c>
      <c r="N2173" s="261" t="s">
        <v>26386</v>
      </c>
      <c r="O2173" s="260" t="str">
        <f>Table2[[#This Row],[K&amp;N REF ]]&amp;Table2[[#This Row],[Issue type ]]</f>
        <v>5016927146AMOUNT</v>
      </c>
      <c r="P2173" s="260">
        <f>YEAR(Table2[[#This Row],[Date ]])</f>
        <v>2025</v>
      </c>
      <c r="Q2173" s="260" t="str">
        <f>VLOOKUP(MONTH(Table2[[#This Row],[Date ]]),Months,2,0)</f>
        <v>September</v>
      </c>
      <c r="R2173" s="288" t="b">
        <f>COUNTIFS(Table2[Unique],Table2[[#This Row],[Unique]])&gt;1</f>
        <v>0</v>
      </c>
      <c r="S2173" s="288">
        <f>IF(Table2[[#This Row],[Status ]]="Solved",1,0)</f>
        <v>1</v>
      </c>
      <c r="T2173" s="288">
        <f>IF(Table2[[#This Row],[Status ]]="ongoing",1,0)</f>
        <v>0</v>
      </c>
    </row>
    <row r="2174" spans="1:20" x14ac:dyDescent="0.25">
      <c r="A2174" s="263">
        <v>5017186903</v>
      </c>
      <c r="B2174" s="287" t="str">
        <f>_xlfn.XLOOKUP(Table2[[#This Row],[K&amp;N REF ]],CAT_Details[Tracking Number],CAT_Details[S Ref],,0)</f>
        <v>20250901-S-70417</v>
      </c>
      <c r="C2174" s="273">
        <f>_xlfn.XLOOKUP(Table2[[#This Row],[K&amp;N REF ]],CAT_Details[Tracking Number],CAT_Details[TO Ref],,0)</f>
        <v>20250901793665</v>
      </c>
      <c r="D2174" s="273" t="str">
        <f>_xlfn.XLOOKUP(Table2[[#This Row],[K&amp;N REF ]],CAT_Details[Tracking Number],CAT_Details[Pickup Customer Name],,0)</f>
        <v>MOTA SA</v>
      </c>
      <c r="E2174" s="274" t="str">
        <f>_xlfn.XLOOKUP(Table2[[#This Row],[K&amp;N REF ]],CAT_Details[Tracking Number],CAT_Details[Delivery Country Code],,0)</f>
        <v>GB</v>
      </c>
      <c r="F2174" s="274" t="str">
        <f>_xlfn.XLOOKUP(Table2[[#This Row],[TO Ref]],CAT_Details[TO Ref],CAT_Details[Loc],,0)</f>
        <v>DX01-L5</v>
      </c>
      <c r="G2174" s="260" t="s">
        <v>24</v>
      </c>
      <c r="H2174" s="260" t="s">
        <v>35</v>
      </c>
      <c r="I2174" s="281">
        <v>45905</v>
      </c>
      <c r="J2174" s="260" t="s">
        <v>26</v>
      </c>
      <c r="K2174" s="260" t="s">
        <v>32</v>
      </c>
      <c r="L2174" s="281">
        <v>45905</v>
      </c>
      <c r="M2174" s="260" t="str">
        <f>IF(Table2[[#This Row],[Resolve Date]]="","ONGOING","SOLVED")</f>
        <v>SOLVED</v>
      </c>
      <c r="N2174" s="261"/>
      <c r="O2174" s="260" t="str">
        <f>Table2[[#This Row],[K&amp;N REF ]]&amp;Table2[[#This Row],[Issue type ]]</f>
        <v>5017186903NO LABELS</v>
      </c>
      <c r="P2174" s="260">
        <f>YEAR(Table2[[#This Row],[Date ]])</f>
        <v>2025</v>
      </c>
      <c r="Q2174" s="260" t="str">
        <f>VLOOKUP(MONTH(Table2[[#This Row],[Date ]]),Months,2,0)</f>
        <v>September</v>
      </c>
      <c r="R2174" s="288" t="b">
        <f>COUNTIFS(Table2[Unique],Table2[[#This Row],[Unique]])&gt;1</f>
        <v>0</v>
      </c>
      <c r="S2174" s="288">
        <f>IF(Table2[[#This Row],[Status ]]="Solved",1,0)</f>
        <v>1</v>
      </c>
      <c r="T2174" s="288">
        <f>IF(Table2[[#This Row],[Status ]]="ongoing",1,0)</f>
        <v>0</v>
      </c>
    </row>
    <row r="2175" spans="1:20" x14ac:dyDescent="0.25">
      <c r="A2175" s="263">
        <v>5017157451</v>
      </c>
      <c r="B2175" s="287" t="str">
        <f>_xlfn.XLOOKUP(Table2[[#This Row],[K&amp;N REF ]],CAT_Details[Tracking Number],CAT_Details[S Ref],,0)</f>
        <v>20250828-S-70725</v>
      </c>
      <c r="C2175" s="273">
        <f>_xlfn.XLOOKUP(Table2[[#This Row],[K&amp;N REF ]],CAT_Details[Tracking Number],CAT_Details[TO Ref],,0)</f>
        <v>20250828791739</v>
      </c>
      <c r="D2175" s="273" t="str">
        <f>_xlfn.XLOOKUP(Table2[[#This Row],[K&amp;N REF ]],CAT_Details[Tracking Number],CAT_Details[Pickup Customer Name],,0)</f>
        <v>Nordic Lights Ltd</v>
      </c>
      <c r="E2175" s="274" t="str">
        <f>_xlfn.XLOOKUP(Table2[[#This Row],[K&amp;N REF ]],CAT_Details[Tracking Number],CAT_Details[Delivery Country Code],,0)</f>
        <v>FR</v>
      </c>
      <c r="F2175" s="274">
        <f>_xlfn.XLOOKUP(Table2[[#This Row],[TO Ref]],CAT_Details[TO Ref],CAT_Details[Loc],,0)</f>
        <v>3705</v>
      </c>
      <c r="G2175" s="260" t="s">
        <v>44</v>
      </c>
      <c r="H2175" s="260" t="s">
        <v>179</v>
      </c>
      <c r="I2175" s="281">
        <v>45905</v>
      </c>
      <c r="J2175" s="260" t="s">
        <v>26</v>
      </c>
      <c r="K2175" s="260" t="s">
        <v>32</v>
      </c>
      <c r="L2175" s="281">
        <v>45905</v>
      </c>
      <c r="M2175" s="260" t="str">
        <f>IF(Table2[[#This Row],[Resolve Date]]="","ONGOING","SOLVED")</f>
        <v>SOLVED</v>
      </c>
      <c r="N2175" s="261" t="s">
        <v>26388</v>
      </c>
      <c r="O2175" s="260" t="str">
        <f>Table2[[#This Row],[K&amp;N REF ]]&amp;Table2[[#This Row],[Issue type ]]</f>
        <v xml:space="preserve">5017157451NOT SCANNABLE </v>
      </c>
      <c r="P2175" s="260">
        <f>YEAR(Table2[[#This Row],[Date ]])</f>
        <v>2025</v>
      </c>
      <c r="Q2175" s="260" t="str">
        <f>VLOOKUP(MONTH(Table2[[#This Row],[Date ]]),Months,2,0)</f>
        <v>September</v>
      </c>
      <c r="R2175" s="288" t="b">
        <f>COUNTIFS(Table2[Unique],Table2[[#This Row],[Unique]])&gt;1</f>
        <v>0</v>
      </c>
      <c r="S2175" s="288">
        <f>IF(Table2[[#This Row],[Status ]]="Solved",1,0)</f>
        <v>1</v>
      </c>
      <c r="T2175" s="288">
        <f>IF(Table2[[#This Row],[Status ]]="ongoing",1,0)</f>
        <v>0</v>
      </c>
    </row>
    <row r="2176" spans="1:20" x14ac:dyDescent="0.25">
      <c r="A2176" s="263">
        <v>5017156813</v>
      </c>
      <c r="B2176" s="287" t="str">
        <f>_xlfn.XLOOKUP(Table2[[#This Row],[K&amp;N REF ]],CAT_Details[Tracking Number],CAT_Details[S Ref],,0)</f>
        <v>20250828-S-70738</v>
      </c>
      <c r="C2176" s="273">
        <f>_xlfn.XLOOKUP(Table2[[#This Row],[K&amp;N REF ]],CAT_Details[Tracking Number],CAT_Details[TO Ref],,0)</f>
        <v>20250828791773</v>
      </c>
      <c r="D2176" s="273" t="str">
        <f>_xlfn.XLOOKUP(Table2[[#This Row],[K&amp;N REF ]],CAT_Details[Tracking Number],CAT_Details[Pickup Customer Name],,0)</f>
        <v>MIBA STEELTEC S.R.O.</v>
      </c>
      <c r="E2176" s="274" t="str">
        <f>_xlfn.XLOOKUP(Table2[[#This Row],[K&amp;N REF ]],CAT_Details[Tracking Number],CAT_Details[Delivery Country Code],,0)</f>
        <v>GB</v>
      </c>
      <c r="F2176" s="274" t="str">
        <f>_xlfn.XLOOKUP(Table2[[#This Row],[TO Ref]],CAT_Details[TO Ref],CAT_Details[Loc],,0)</f>
        <v>DK-BM01</v>
      </c>
      <c r="G2176" s="260" t="s">
        <v>44</v>
      </c>
      <c r="H2176" s="260" t="s">
        <v>35</v>
      </c>
      <c r="I2176" s="281">
        <v>45905</v>
      </c>
      <c r="J2176" s="260" t="s">
        <v>26</v>
      </c>
      <c r="K2176" s="260" t="s">
        <v>32</v>
      </c>
      <c r="L2176" s="281">
        <v>45905</v>
      </c>
      <c r="M2176" s="260" t="str">
        <f>IF(Table2[[#This Row],[Resolve Date]]="","ONGOING","SOLVED")</f>
        <v>SOLVED</v>
      </c>
      <c r="N2176" s="261"/>
      <c r="O2176" s="260" t="str">
        <f>Table2[[#This Row],[K&amp;N REF ]]&amp;Table2[[#This Row],[Issue type ]]</f>
        <v>5017156813NO LABELS</v>
      </c>
      <c r="P2176" s="260">
        <f>YEAR(Table2[[#This Row],[Date ]])</f>
        <v>2025</v>
      </c>
      <c r="Q2176" s="260" t="str">
        <f>VLOOKUP(MONTH(Table2[[#This Row],[Date ]]),Months,2,0)</f>
        <v>September</v>
      </c>
      <c r="R2176" s="288" t="b">
        <f>COUNTIFS(Table2[Unique],Table2[[#This Row],[Unique]])&gt;1</f>
        <v>0</v>
      </c>
      <c r="S2176" s="288">
        <f>IF(Table2[[#This Row],[Status ]]="Solved",1,0)</f>
        <v>1</v>
      </c>
      <c r="T2176" s="288">
        <f>IF(Table2[[#This Row],[Status ]]="ongoing",1,0)</f>
        <v>0</v>
      </c>
    </row>
    <row r="2177" spans="1:20" x14ac:dyDescent="0.25">
      <c r="A2177" s="263">
        <v>5017157448</v>
      </c>
      <c r="B2177" s="287" t="str">
        <f>_xlfn.XLOOKUP(Table2[[#This Row],[K&amp;N REF ]],CAT_Details[Tracking Number],CAT_Details[S Ref],,0)</f>
        <v>20250828-S-70725</v>
      </c>
      <c r="C2177" s="273">
        <f>_xlfn.XLOOKUP(Table2[[#This Row],[K&amp;N REF ]],CAT_Details[Tracking Number],CAT_Details[TO Ref],,0)</f>
        <v>20250828791517</v>
      </c>
      <c r="D2177" s="273" t="str">
        <f>_xlfn.XLOOKUP(Table2[[#This Row],[K&amp;N REF ]],CAT_Details[Tracking Number],CAT_Details[Pickup Customer Name],,0)</f>
        <v>Nordic Lights Ltd</v>
      </c>
      <c r="E2177" s="274" t="str">
        <f>_xlfn.XLOOKUP(Table2[[#This Row],[K&amp;N REF ]],CAT_Details[Tracking Number],CAT_Details[Delivery Country Code],,0)</f>
        <v>FR</v>
      </c>
      <c r="F2177" s="274">
        <f>_xlfn.XLOOKUP(Table2[[#This Row],[TO Ref]],CAT_Details[TO Ref],CAT_Details[Loc],,0)</f>
        <v>3705</v>
      </c>
      <c r="G2177" s="260" t="s">
        <v>44</v>
      </c>
      <c r="H2177" s="260" t="s">
        <v>179</v>
      </c>
      <c r="I2177" s="281">
        <v>45905</v>
      </c>
      <c r="J2177" s="260" t="s">
        <v>41</v>
      </c>
      <c r="K2177" s="260" t="s">
        <v>32</v>
      </c>
      <c r="L2177" s="281">
        <v>45905</v>
      </c>
      <c r="M2177" s="260" t="str">
        <f>IF(Table2[[#This Row],[Resolve Date]]="","ONGOING","SOLVED")</f>
        <v>SOLVED</v>
      </c>
      <c r="N2177" s="261"/>
      <c r="O2177" s="260" t="str">
        <f>Table2[[#This Row],[K&amp;N REF ]]&amp;Table2[[#This Row],[Issue type ]]</f>
        <v xml:space="preserve">5017157448NOT SCANNABLE </v>
      </c>
      <c r="P2177" s="260">
        <f>YEAR(Table2[[#This Row],[Date ]])</f>
        <v>2025</v>
      </c>
      <c r="Q2177" s="260" t="str">
        <f>VLOOKUP(MONTH(Table2[[#This Row],[Date ]]),Months,2,0)</f>
        <v>September</v>
      </c>
      <c r="R2177" s="288" t="b">
        <f>COUNTIFS(Table2[Unique],Table2[[#This Row],[Unique]])&gt;1</f>
        <v>0</v>
      </c>
      <c r="S2177" s="288">
        <f>IF(Table2[[#This Row],[Status ]]="Solved",1,0)</f>
        <v>1</v>
      </c>
      <c r="T2177" s="288">
        <f>IF(Table2[[#This Row],[Status ]]="ongoing",1,0)</f>
        <v>0</v>
      </c>
    </row>
    <row r="2178" spans="1:20" x14ac:dyDescent="0.25">
      <c r="A2178" s="263">
        <v>5017187125</v>
      </c>
      <c r="B2178" s="287" t="str">
        <f>_xlfn.XLOOKUP(Table2[[#This Row],[K&amp;N REF ]],CAT_Details[Tracking Number],CAT_Details[S Ref],,0)</f>
        <v>20250901-S-70421</v>
      </c>
      <c r="C2178" s="273">
        <f>_xlfn.XLOOKUP(Table2[[#This Row],[K&amp;N REF ]],CAT_Details[Tracking Number],CAT_Details[TO Ref],,0)</f>
        <v>20250829792323</v>
      </c>
      <c r="D2178" s="273" t="str">
        <f>_xlfn.XLOOKUP(Table2[[#This Row],[K&amp;N REF ]],CAT_Details[Tracking Number],CAT_Details[Pickup Customer Name],,0)</f>
        <v>TIMKEN EUROPE</v>
      </c>
      <c r="E2178" s="274" t="str">
        <f>_xlfn.XLOOKUP(Table2[[#This Row],[K&amp;N REF ]],CAT_Details[Tracking Number],CAT_Details[Delivery Country Code],,0)</f>
        <v>GB</v>
      </c>
      <c r="F2178" s="274" t="str">
        <f>_xlfn.XLOOKUP(Table2[[#This Row],[TO Ref]],CAT_Details[TO Ref],CAT_Details[Loc],,0)</f>
        <v>DK-BM01</v>
      </c>
      <c r="G2178" s="260" t="s">
        <v>36</v>
      </c>
      <c r="H2178" s="260" t="s">
        <v>35</v>
      </c>
      <c r="I2178" s="281">
        <v>45908</v>
      </c>
      <c r="J2178" s="260" t="s">
        <v>26</v>
      </c>
      <c r="K2178" s="260" t="s">
        <v>32</v>
      </c>
      <c r="L2178" s="281">
        <v>45908</v>
      </c>
      <c r="M2178" s="260" t="str">
        <f>IF(Table2[[#This Row],[Resolve Date]]="","ONGOING","SOLVED")</f>
        <v>SOLVED</v>
      </c>
      <c r="N2178" s="261"/>
      <c r="O2178" s="260" t="str">
        <f>Table2[[#This Row],[K&amp;N REF ]]&amp;Table2[[#This Row],[Issue type ]]</f>
        <v>5017187125NO LABELS</v>
      </c>
      <c r="P2178" s="260">
        <f>YEAR(Table2[[#This Row],[Date ]])</f>
        <v>2025</v>
      </c>
      <c r="Q2178" s="260" t="str">
        <f>VLOOKUP(MONTH(Table2[[#This Row],[Date ]]),Months,2,0)</f>
        <v>September</v>
      </c>
      <c r="R2178" s="288" t="b">
        <f>COUNTIFS(Table2[Unique],Table2[[#This Row],[Unique]])&gt;1</f>
        <v>0</v>
      </c>
      <c r="S2178" s="288">
        <f>IF(Table2[[#This Row],[Status ]]="Solved",1,0)</f>
        <v>1</v>
      </c>
      <c r="T2178" s="288">
        <f>IF(Table2[[#This Row],[Status ]]="ongoing",1,0)</f>
        <v>0</v>
      </c>
    </row>
    <row r="2179" spans="1:20" x14ac:dyDescent="0.25">
      <c r="A2179" s="263">
        <v>5017201376</v>
      </c>
      <c r="B2179" s="287" t="str">
        <f>_xlfn.XLOOKUP(Table2[[#This Row],[K&amp;N REF ]],CAT_Details[Tracking Number],CAT_Details[S Ref],,0)</f>
        <v>20250902-S-70409</v>
      </c>
      <c r="C2179" s="273">
        <f>_xlfn.XLOOKUP(Table2[[#This Row],[K&amp;N REF ]],CAT_Details[Tracking Number],CAT_Details[TO Ref],,0)</f>
        <v>20250829792821</v>
      </c>
      <c r="D2179" s="273" t="str">
        <f>_xlfn.XLOOKUP(Table2[[#This Row],[K&amp;N REF ]],CAT_Details[Tracking Number],CAT_Details[Pickup Customer Name],,0)</f>
        <v>SAG TUBI SPA</v>
      </c>
      <c r="E2179" s="274" t="str">
        <f>_xlfn.XLOOKUP(Table2[[#This Row],[K&amp;N REF ]],CAT_Details[Tracking Number],CAT_Details[Delivery Country Code],,0)</f>
        <v>GB</v>
      </c>
      <c r="F2179" s="274">
        <f>_xlfn.XLOOKUP(Table2[[#This Row],[TO Ref]],CAT_Details[TO Ref],CAT_Details[Loc],,0)</f>
        <v>3402</v>
      </c>
      <c r="G2179" s="260" t="s">
        <v>24</v>
      </c>
      <c r="H2179" s="260" t="s">
        <v>25</v>
      </c>
      <c r="I2179" s="281">
        <v>45908</v>
      </c>
      <c r="J2179" s="260" t="s">
        <v>26</v>
      </c>
      <c r="K2179" s="260" t="s">
        <v>32</v>
      </c>
      <c r="L2179" s="281">
        <v>45908</v>
      </c>
      <c r="M2179" s="260" t="str">
        <f>IF(Table2[[#This Row],[Resolve Date]]="","ONGOING","SOLVED")</f>
        <v>SOLVED</v>
      </c>
      <c r="N2179" s="261"/>
      <c r="O2179" s="260" t="str">
        <f>Table2[[#This Row],[K&amp;N REF ]]&amp;Table2[[#This Row],[Issue type ]]</f>
        <v xml:space="preserve">5017201376DAMAGE </v>
      </c>
      <c r="P2179" s="260">
        <f>YEAR(Table2[[#This Row],[Date ]])</f>
        <v>2025</v>
      </c>
      <c r="Q2179" s="260" t="str">
        <f>VLOOKUP(MONTH(Table2[[#This Row],[Date ]]),Months,2,0)</f>
        <v>September</v>
      </c>
      <c r="R2179" s="288" t="b">
        <f>COUNTIFS(Table2[Unique],Table2[[#This Row],[Unique]])&gt;1</f>
        <v>0</v>
      </c>
      <c r="S2179" s="288">
        <f>IF(Table2[[#This Row],[Status ]]="Solved",1,0)</f>
        <v>1</v>
      </c>
      <c r="T2179" s="288">
        <f>IF(Table2[[#This Row],[Status ]]="ongoing",1,0)</f>
        <v>0</v>
      </c>
    </row>
    <row r="2180" spans="1:20" x14ac:dyDescent="0.25">
      <c r="A2180" s="263">
        <v>5017187270</v>
      </c>
      <c r="B2180" s="287" t="str">
        <f>_xlfn.XLOOKUP(Table2[[#This Row],[K&amp;N REF ]],CAT_Details[Tracking Number],CAT_Details[S Ref],,0)</f>
        <v>20250901-S-70469</v>
      </c>
      <c r="C2180" s="273">
        <f>_xlfn.XLOOKUP(Table2[[#This Row],[K&amp;N REF ]],CAT_Details[Tracking Number],CAT_Details[TO Ref],,0)</f>
        <v>20250731774373</v>
      </c>
      <c r="D2180" s="273" t="str">
        <f>_xlfn.XLOOKUP(Table2[[#This Row],[K&amp;N REF ]],CAT_Details[Tracking Number],CAT_Details[Pickup Customer Name],,0)</f>
        <v>METALCASTELLO SPA</v>
      </c>
      <c r="E2180" s="274" t="str">
        <f>_xlfn.XLOOKUP(Table2[[#This Row],[K&amp;N REF ]],CAT_Details[Tracking Number],CAT_Details[Delivery Country Code],,0)</f>
        <v>GB</v>
      </c>
      <c r="F2180" s="274" t="str">
        <f>_xlfn.XLOOKUP(Table2[[#This Row],[TO Ref]],CAT_Details[TO Ref],CAT_Details[Loc],,0)</f>
        <v>DK-BM01</v>
      </c>
      <c r="G2180" s="260" t="s">
        <v>24</v>
      </c>
      <c r="H2180" s="260" t="s">
        <v>49</v>
      </c>
      <c r="I2180" s="281">
        <v>45908</v>
      </c>
      <c r="J2180" s="260" t="s">
        <v>26</v>
      </c>
      <c r="K2180" s="260" t="s">
        <v>32</v>
      </c>
      <c r="L2180" s="281">
        <v>45908</v>
      </c>
      <c r="M2180" s="260" t="str">
        <f>IF(Table2[[#This Row],[Resolve Date]]="","ONGOING","SOLVED")</f>
        <v>SOLVED</v>
      </c>
      <c r="N2180" s="261" t="s">
        <v>26532</v>
      </c>
      <c r="O2180" s="260" t="str">
        <f>Table2[[#This Row],[K&amp;N REF ]]&amp;Table2[[#This Row],[Issue type ]]</f>
        <v>5017187270XX LABELS</v>
      </c>
      <c r="P2180" s="260">
        <f>YEAR(Table2[[#This Row],[Date ]])</f>
        <v>2025</v>
      </c>
      <c r="Q2180" s="260" t="str">
        <f>VLOOKUP(MONTH(Table2[[#This Row],[Date ]]),Months,2,0)</f>
        <v>September</v>
      </c>
      <c r="R2180" s="288" t="b">
        <f>COUNTIFS(Table2[Unique],Table2[[#This Row],[Unique]])&gt;1</f>
        <v>0</v>
      </c>
      <c r="S2180" s="288">
        <f>IF(Table2[[#This Row],[Status ]]="Solved",1,0)</f>
        <v>1</v>
      </c>
      <c r="T2180" s="288">
        <f>IF(Table2[[#This Row],[Status ]]="ongoing",1,0)</f>
        <v>0</v>
      </c>
    </row>
    <row r="2181" spans="1:20" x14ac:dyDescent="0.25">
      <c r="A2181" s="263">
        <v>5017187320</v>
      </c>
      <c r="B2181" s="287" t="str">
        <f>_xlfn.XLOOKUP(Table2[[#This Row],[K&amp;N REF ]],CAT_Details[Tracking Number],CAT_Details[S Ref],,0)</f>
        <v>20250901-S-70245</v>
      </c>
      <c r="C2181" s="273">
        <f>_xlfn.XLOOKUP(Table2[[#This Row],[K&amp;N REF ]],CAT_Details[Tracking Number],CAT_Details[TO Ref],,0)</f>
        <v>20250901793428</v>
      </c>
      <c r="D2181" s="273" t="str">
        <f>_xlfn.XLOOKUP(Table2[[#This Row],[K&amp;N REF ]],CAT_Details[Tracking Number],CAT_Details[Pickup Customer Name],,0)</f>
        <v>Bosch Rexroth AG Werk Horb</v>
      </c>
      <c r="E2181" s="274" t="str">
        <f>_xlfn.XLOOKUP(Table2[[#This Row],[K&amp;N REF ]],CAT_Details[Tracking Number],CAT_Details[Delivery Country Code],,0)</f>
        <v>GB</v>
      </c>
      <c r="F2181" s="274" t="str">
        <f>_xlfn.XLOOKUP(Table2[[#This Row],[TO Ref]],CAT_Details[TO Ref],CAT_Details[Loc],,0)</f>
        <v>U2-L5</v>
      </c>
      <c r="G2181" s="260" t="s">
        <v>34</v>
      </c>
      <c r="H2181" s="260" t="s">
        <v>35</v>
      </c>
      <c r="I2181" s="281">
        <v>45908</v>
      </c>
      <c r="J2181" s="260" t="s">
        <v>26</v>
      </c>
      <c r="K2181" s="260" t="s">
        <v>32</v>
      </c>
      <c r="L2181" s="281">
        <v>45908</v>
      </c>
      <c r="M2181" s="260" t="str">
        <f>IF(Table2[[#This Row],[Resolve Date]]="","ONGOING","SOLVED")</f>
        <v>SOLVED</v>
      </c>
      <c r="N2181" s="261"/>
      <c r="O2181" s="260" t="str">
        <f>Table2[[#This Row],[K&amp;N REF ]]&amp;Table2[[#This Row],[Issue type ]]</f>
        <v>5017187320NO LABELS</v>
      </c>
      <c r="P2181" s="260">
        <f>YEAR(Table2[[#This Row],[Date ]])</f>
        <v>2025</v>
      </c>
      <c r="Q2181" s="260" t="str">
        <f>VLOOKUP(MONTH(Table2[[#This Row],[Date ]]),Months,2,0)</f>
        <v>September</v>
      </c>
      <c r="R2181" s="288" t="b">
        <f>COUNTIFS(Table2[Unique],Table2[[#This Row],[Unique]])&gt;1</f>
        <v>0</v>
      </c>
      <c r="S2181" s="288">
        <f>IF(Table2[[#This Row],[Status ]]="Solved",1,0)</f>
        <v>1</v>
      </c>
      <c r="T2181" s="288">
        <f>IF(Table2[[#This Row],[Status ]]="ongoing",1,0)</f>
        <v>0</v>
      </c>
    </row>
    <row r="2182" spans="1:20" x14ac:dyDescent="0.25">
      <c r="A2182" s="263">
        <v>5017201524</v>
      </c>
      <c r="B2182" s="287" t="str">
        <f>_xlfn.XLOOKUP(Table2[[#This Row],[K&amp;N REF ]],CAT_Details[Tracking Number],CAT_Details[S Ref],,0)</f>
        <v>20250902-S-70264</v>
      </c>
      <c r="C2182" s="273">
        <f>_xlfn.XLOOKUP(Table2[[#This Row],[K&amp;N REF ]],CAT_Details[Tracking Number],CAT_Details[TO Ref],,0)</f>
        <v>20250902794894</v>
      </c>
      <c r="D2182" s="273" t="str">
        <f>_xlfn.XLOOKUP(Table2[[#This Row],[K&amp;N REF ]],CAT_Details[Tracking Number],CAT_Details[Pickup Customer Name],,0)</f>
        <v>Isselburg Guß- und Bearbeitung Gmbh</v>
      </c>
      <c r="E2182" s="274" t="str">
        <f>_xlfn.XLOOKUP(Table2[[#This Row],[K&amp;N REF ]],CAT_Details[Tracking Number],CAT_Details[Delivery Country Code],,0)</f>
        <v>GB</v>
      </c>
      <c r="F2182" s="274" t="str">
        <f>_xlfn.XLOOKUP(Table2[[#This Row],[TO Ref]],CAT_Details[TO Ref],CAT_Details[Loc],,0)</f>
        <v>MZ02</v>
      </c>
      <c r="G2182" s="260" t="s">
        <v>34</v>
      </c>
      <c r="H2182" s="260" t="s">
        <v>35</v>
      </c>
      <c r="I2182" s="281">
        <v>45908</v>
      </c>
      <c r="J2182" s="260" t="s">
        <v>26</v>
      </c>
      <c r="K2182" s="260" t="s">
        <v>32</v>
      </c>
      <c r="L2182" s="281">
        <v>45908</v>
      </c>
      <c r="M2182" s="260" t="str">
        <f>IF(Table2[[#This Row],[Resolve Date]]="","ONGOING","SOLVED")</f>
        <v>SOLVED</v>
      </c>
      <c r="N2182" s="261"/>
      <c r="O2182" s="260" t="str">
        <f>Table2[[#This Row],[K&amp;N REF ]]&amp;Table2[[#This Row],[Issue type ]]</f>
        <v>5017201524NO LABELS</v>
      </c>
      <c r="P2182" s="260">
        <f>YEAR(Table2[[#This Row],[Date ]])</f>
        <v>2025</v>
      </c>
      <c r="Q2182" s="260" t="str">
        <f>VLOOKUP(MONTH(Table2[[#This Row],[Date ]]),Months,2,0)</f>
        <v>September</v>
      </c>
      <c r="R2182" s="288" t="b">
        <f>COUNTIFS(Table2[Unique],Table2[[#This Row],[Unique]])&gt;1</f>
        <v>0</v>
      </c>
      <c r="S2182" s="288">
        <f>IF(Table2[[#This Row],[Status ]]="Solved",1,0)</f>
        <v>1</v>
      </c>
      <c r="T2182" s="288">
        <f>IF(Table2[[#This Row],[Status ]]="ongoing",1,0)</f>
        <v>0</v>
      </c>
    </row>
    <row r="2183" spans="1:20" x14ac:dyDescent="0.25">
      <c r="A2183" s="263">
        <v>5017201603</v>
      </c>
      <c r="B2183" s="287" t="str">
        <f>_xlfn.XLOOKUP(Table2[[#This Row],[K&amp;N REF ]],CAT_Details[Tracking Number],CAT_Details[S Ref],,0)</f>
        <v>20250902-S-70292</v>
      </c>
      <c r="C2183" s="273">
        <f>_xlfn.XLOOKUP(Table2[[#This Row],[K&amp;N REF ]],CAT_Details[Tracking Number],CAT_Details[TO Ref],,0)</f>
        <v>20250902794721</v>
      </c>
      <c r="D2183" s="273" t="str">
        <f>_xlfn.XLOOKUP(Table2[[#This Row],[K&amp;N REF ]],CAT_Details[Tracking Number],CAT_Details[Pickup Customer Name],,0)</f>
        <v>BRUSS KUNSTSTOFFTECHNIK GMBH</v>
      </c>
      <c r="E2183" s="274" t="str">
        <f>_xlfn.XLOOKUP(Table2[[#This Row],[K&amp;N REF ]],CAT_Details[Tracking Number],CAT_Details[Delivery Country Code],,0)</f>
        <v>GB</v>
      </c>
      <c r="F2183" s="274" t="str">
        <f>_xlfn.XLOOKUP(Table2[[#This Row],[TO Ref]],CAT_Details[TO Ref],CAT_Details[Loc],,0)</f>
        <v>DX01-L5</v>
      </c>
      <c r="G2183" s="260" t="s">
        <v>34</v>
      </c>
      <c r="H2183" s="260" t="s">
        <v>35</v>
      </c>
      <c r="I2183" s="281">
        <v>45908</v>
      </c>
      <c r="J2183" s="260" t="s">
        <v>41</v>
      </c>
      <c r="K2183" s="260" t="s">
        <v>32</v>
      </c>
      <c r="L2183" s="281">
        <v>45908</v>
      </c>
      <c r="M2183" s="260" t="str">
        <f>IF(Table2[[#This Row],[Resolve Date]]="","ONGOING","SOLVED")</f>
        <v>SOLVED</v>
      </c>
      <c r="N2183" s="261"/>
      <c r="O2183" s="260" t="str">
        <f>Table2[[#This Row],[K&amp;N REF ]]&amp;Table2[[#This Row],[Issue type ]]</f>
        <v>5017201603NO LABELS</v>
      </c>
      <c r="P2183" s="260">
        <f>YEAR(Table2[[#This Row],[Date ]])</f>
        <v>2025</v>
      </c>
      <c r="Q2183" s="260" t="str">
        <f>VLOOKUP(MONTH(Table2[[#This Row],[Date ]]),Months,2,0)</f>
        <v>September</v>
      </c>
      <c r="R2183" s="288" t="b">
        <f>COUNTIFS(Table2[Unique],Table2[[#This Row],[Unique]])&gt;1</f>
        <v>0</v>
      </c>
      <c r="S2183" s="288">
        <f>IF(Table2[[#This Row],[Status ]]="Solved",1,0)</f>
        <v>1</v>
      </c>
      <c r="T2183" s="288">
        <f>IF(Table2[[#This Row],[Status ]]="ongoing",1,0)</f>
        <v>0</v>
      </c>
    </row>
    <row r="2184" spans="1:20" x14ac:dyDescent="0.25">
      <c r="A2184" s="263">
        <v>5017202153</v>
      </c>
      <c r="B2184" s="287" t="str">
        <f>_xlfn.XLOOKUP(Table2[[#This Row],[K&amp;N REF ]],CAT_Details[Tracking Number],CAT_Details[S Ref],,0)</f>
        <v>20250902-S-70209</v>
      </c>
      <c r="C2184" s="273">
        <f>_xlfn.XLOOKUP(Table2[[#This Row],[K&amp;N REF ]],CAT_Details[Tracking Number],CAT_Details[TO Ref],,0)</f>
        <v>20250902794463</v>
      </c>
      <c r="D2184" s="273" t="str">
        <f>_xlfn.XLOOKUP(Table2[[#This Row],[K&amp;N REF ]],CAT_Details[Tracking Number],CAT_Details[Pickup Customer Name],,0)</f>
        <v>Tenneco Zwickau GmbH</v>
      </c>
      <c r="E2184" s="274" t="str">
        <f>_xlfn.XLOOKUP(Table2[[#This Row],[K&amp;N REF ]],CAT_Details[Tracking Number],CAT_Details[Delivery Country Code],,0)</f>
        <v>GB</v>
      </c>
      <c r="F2184" s="274" t="str">
        <f>_xlfn.XLOOKUP(Table2[[#This Row],[TO Ref]],CAT_Details[TO Ref],CAT_Details[Loc],,0)</f>
        <v>DX01-L5</v>
      </c>
      <c r="G2184" s="260" t="s">
        <v>34</v>
      </c>
      <c r="H2184" s="260" t="s">
        <v>35</v>
      </c>
      <c r="I2184" s="281">
        <v>45908</v>
      </c>
      <c r="J2184" s="260" t="s">
        <v>26</v>
      </c>
      <c r="K2184" s="260" t="s">
        <v>32</v>
      </c>
      <c r="L2184" s="281">
        <v>45908</v>
      </c>
      <c r="M2184" s="260" t="str">
        <f>IF(Table2[[#This Row],[Resolve Date]]="","ONGOING","SOLVED")</f>
        <v>SOLVED</v>
      </c>
      <c r="N2184" s="261"/>
      <c r="O2184" s="260" t="str">
        <f>Table2[[#This Row],[K&amp;N REF ]]&amp;Table2[[#This Row],[Issue type ]]</f>
        <v>5017202153NO LABELS</v>
      </c>
      <c r="P2184" s="260">
        <f>YEAR(Table2[[#This Row],[Date ]])</f>
        <v>2025</v>
      </c>
      <c r="Q2184" s="260" t="str">
        <f>VLOOKUP(MONTH(Table2[[#This Row],[Date ]]),Months,2,0)</f>
        <v>September</v>
      </c>
      <c r="R2184" s="288" t="b">
        <f>COUNTIFS(Table2[Unique],Table2[[#This Row],[Unique]])&gt;1</f>
        <v>0</v>
      </c>
      <c r="S2184" s="288">
        <f>IF(Table2[[#This Row],[Status ]]="Solved",1,0)</f>
        <v>1</v>
      </c>
      <c r="T2184" s="288">
        <f>IF(Table2[[#This Row],[Status ]]="ongoing",1,0)</f>
        <v>0</v>
      </c>
    </row>
    <row r="2185" spans="1:20" x14ac:dyDescent="0.25">
      <c r="A2185" s="263">
        <v>5017202061</v>
      </c>
      <c r="B2185" s="287" t="str">
        <f>_xlfn.XLOOKUP(Table2[[#This Row],[K&amp;N REF ]],CAT_Details[Tracking Number],CAT_Details[S Ref],,0)</f>
        <v>20250902-S-70230</v>
      </c>
      <c r="C2185" s="273">
        <f>_xlfn.XLOOKUP(Table2[[#This Row],[K&amp;N REF ]],CAT_Details[Tracking Number],CAT_Details[TO Ref],,0)</f>
        <v>20250902794423</v>
      </c>
      <c r="D2185" s="273" t="str">
        <f>_xlfn.XLOOKUP(Table2[[#This Row],[K&amp;N REF ]],CAT_Details[Tracking Number],CAT_Details[Pickup Customer Name],,0)</f>
        <v>NORGREN GMBH</v>
      </c>
      <c r="E2185" s="274" t="str">
        <f>_xlfn.XLOOKUP(Table2[[#This Row],[K&amp;N REF ]],CAT_Details[Tracking Number],CAT_Details[Delivery Country Code],,0)</f>
        <v>GB</v>
      </c>
      <c r="F2185" s="274" t="str">
        <f>_xlfn.XLOOKUP(Table2[[#This Row],[TO Ref]],CAT_Details[TO Ref],CAT_Details[Loc],,0)</f>
        <v>DX01-L5</v>
      </c>
      <c r="G2185" s="260" t="s">
        <v>34</v>
      </c>
      <c r="H2185" s="260" t="s">
        <v>35</v>
      </c>
      <c r="I2185" s="281">
        <v>45908</v>
      </c>
      <c r="J2185" s="260" t="s">
        <v>26</v>
      </c>
      <c r="K2185" s="260" t="s">
        <v>32</v>
      </c>
      <c r="L2185" s="281">
        <v>45908</v>
      </c>
      <c r="M2185" s="260" t="str">
        <f>IF(Table2[[#This Row],[Resolve Date]]="","ONGOING","SOLVED")</f>
        <v>SOLVED</v>
      </c>
      <c r="N2185" s="261"/>
      <c r="O2185" s="260" t="str">
        <f>Table2[[#This Row],[K&amp;N REF ]]&amp;Table2[[#This Row],[Issue type ]]</f>
        <v>5017202061NO LABELS</v>
      </c>
      <c r="P2185" s="260">
        <f>YEAR(Table2[[#This Row],[Date ]])</f>
        <v>2025</v>
      </c>
      <c r="Q2185" s="260" t="str">
        <f>VLOOKUP(MONTH(Table2[[#This Row],[Date ]]),Months,2,0)</f>
        <v>September</v>
      </c>
      <c r="R2185" s="288" t="b">
        <f>COUNTIFS(Table2[Unique],Table2[[#This Row],[Unique]])&gt;1</f>
        <v>0</v>
      </c>
      <c r="S2185" s="288">
        <f>IF(Table2[[#This Row],[Status ]]="Solved",1,0)</f>
        <v>1</v>
      </c>
      <c r="T2185" s="288">
        <f>IF(Table2[[#This Row],[Status ]]="ongoing",1,0)</f>
        <v>0</v>
      </c>
    </row>
    <row r="2186" spans="1:20" x14ac:dyDescent="0.25">
      <c r="A2186" s="263">
        <v>5017202147</v>
      </c>
      <c r="B2186" s="287" t="str">
        <f>_xlfn.XLOOKUP(Table2[[#This Row],[K&amp;N REF ]],CAT_Details[Tracking Number],CAT_Details[S Ref],,0)</f>
        <v>20250902-S-70791</v>
      </c>
      <c r="C2186" s="273">
        <f>_xlfn.XLOOKUP(Table2[[#This Row],[K&amp;N REF ]],CAT_Details[Tracking Number],CAT_Details[TO Ref],,0)</f>
        <v>20250828791924</v>
      </c>
      <c r="D2186" s="273" t="str">
        <f>_xlfn.XLOOKUP(Table2[[#This Row],[K&amp;N REF ]],CAT_Details[Tracking Number],CAT_Details[Pickup Customer Name],,0)</f>
        <v>ZF FRIEDRICHSHAFEN AG</v>
      </c>
      <c r="E2186" s="274" t="str">
        <f>_xlfn.XLOOKUP(Table2[[#This Row],[K&amp;N REF ]],CAT_Details[Tracking Number],CAT_Details[Delivery Country Code],,0)</f>
        <v>GB</v>
      </c>
      <c r="F2186" s="274">
        <f>_xlfn.XLOOKUP(Table2[[#This Row],[TO Ref]],CAT_Details[TO Ref],CAT_Details[Loc],,0)</f>
        <v>3402</v>
      </c>
      <c r="G2186" s="260" t="s">
        <v>34</v>
      </c>
      <c r="H2186" s="260" t="s">
        <v>35</v>
      </c>
      <c r="I2186" s="281">
        <v>45908</v>
      </c>
      <c r="J2186" s="260" t="s">
        <v>26</v>
      </c>
      <c r="K2186" s="260" t="s">
        <v>32</v>
      </c>
      <c r="L2186" s="281">
        <v>45908</v>
      </c>
      <c r="M2186" s="260" t="str">
        <f>IF(Table2[[#This Row],[Resolve Date]]="","ONGOING","SOLVED")</f>
        <v>SOLVED</v>
      </c>
      <c r="N2186" s="261"/>
      <c r="O2186" s="260" t="str">
        <f>Table2[[#This Row],[K&amp;N REF ]]&amp;Table2[[#This Row],[Issue type ]]</f>
        <v>5017202147NO LABELS</v>
      </c>
      <c r="P2186" s="260">
        <f>YEAR(Table2[[#This Row],[Date ]])</f>
        <v>2025</v>
      </c>
      <c r="Q2186" s="260" t="str">
        <f>VLOOKUP(MONTH(Table2[[#This Row],[Date ]]),Months,2,0)</f>
        <v>September</v>
      </c>
      <c r="R2186" s="288" t="b">
        <f>COUNTIFS(Table2[Unique],Table2[[#This Row],[Unique]])&gt;1</f>
        <v>0</v>
      </c>
      <c r="S2186" s="288">
        <f>IF(Table2[[#This Row],[Status ]]="Solved",1,0)</f>
        <v>1</v>
      </c>
      <c r="T2186" s="288">
        <f>IF(Table2[[#This Row],[Status ]]="ongoing",1,0)</f>
        <v>0</v>
      </c>
    </row>
    <row r="2187" spans="1:20" x14ac:dyDescent="0.25">
      <c r="A2187" s="263">
        <v>5017186887</v>
      </c>
      <c r="B2187" s="287" t="str">
        <f>_xlfn.XLOOKUP(Table2[[#This Row],[K&amp;N REF ]],CAT_Details[Tracking Number],CAT_Details[S Ref],,0)</f>
        <v>20250901-S-70241</v>
      </c>
      <c r="C2187" s="273">
        <f>_xlfn.XLOOKUP(Table2[[#This Row],[K&amp;N REF ]],CAT_Details[Tracking Number],CAT_Details[TO Ref],,0)</f>
        <v>20250901793478</v>
      </c>
      <c r="D2187" s="273" t="str">
        <f>_xlfn.XLOOKUP(Table2[[#This Row],[K&amp;N REF ]],CAT_Details[Tracking Number],CAT_Details[Pickup Customer Name],,0)</f>
        <v>MANN + HUMMEL GMBH</v>
      </c>
      <c r="E2187" s="274" t="str">
        <f>_xlfn.XLOOKUP(Table2[[#This Row],[K&amp;N REF ]],CAT_Details[Tracking Number],CAT_Details[Delivery Country Code],,0)</f>
        <v>GB</v>
      </c>
      <c r="F2187" s="274" t="str">
        <f>_xlfn.XLOOKUP(Table2[[#This Row],[TO Ref]],CAT_Details[TO Ref],CAT_Details[Loc],,0)</f>
        <v>MZ07</v>
      </c>
      <c r="G2187" s="260" t="s">
        <v>34</v>
      </c>
      <c r="H2187" s="260" t="s">
        <v>40</v>
      </c>
      <c r="I2187" s="281">
        <v>45908</v>
      </c>
      <c r="J2187" s="260" t="s">
        <v>26</v>
      </c>
      <c r="K2187" s="260" t="s">
        <v>32</v>
      </c>
      <c r="L2187" s="281">
        <v>45908</v>
      </c>
      <c r="M2187" s="260" t="str">
        <f>IF(Table2[[#This Row],[Resolve Date]]="","ONGOING","SOLVED")</f>
        <v>SOLVED</v>
      </c>
      <c r="N2187" s="261" t="s">
        <v>26533</v>
      </c>
      <c r="O2187" s="260" t="str">
        <f>Table2[[#This Row],[K&amp;N REF ]]&amp;Table2[[#This Row],[Issue type ]]</f>
        <v xml:space="preserve">5017186887INCORRECT LABELS </v>
      </c>
      <c r="P2187" s="260">
        <f>YEAR(Table2[[#This Row],[Date ]])</f>
        <v>2025</v>
      </c>
      <c r="Q2187" s="260" t="str">
        <f>VLOOKUP(MONTH(Table2[[#This Row],[Date ]]),Months,2,0)</f>
        <v>September</v>
      </c>
      <c r="R2187" s="288" t="b">
        <f>COUNTIFS(Table2[Unique],Table2[[#This Row],[Unique]])&gt;1</f>
        <v>0</v>
      </c>
      <c r="S2187" s="288">
        <f>IF(Table2[[#This Row],[Status ]]="Solved",1,0)</f>
        <v>1</v>
      </c>
      <c r="T2187" s="288">
        <f>IF(Table2[[#This Row],[Status ]]="ongoing",1,0)</f>
        <v>0</v>
      </c>
    </row>
    <row r="2188" spans="1:20" x14ac:dyDescent="0.25">
      <c r="A2188" s="263">
        <v>5017186887</v>
      </c>
      <c r="B2188" s="287" t="str">
        <f>_xlfn.XLOOKUP(Table2[[#This Row],[K&amp;N REF ]],CAT_Details[Tracking Number],CAT_Details[S Ref],,0)</f>
        <v>20250901-S-70241</v>
      </c>
      <c r="C2188" s="273">
        <f>_xlfn.XLOOKUP(Table2[[#This Row],[K&amp;N REF ]],CAT_Details[Tracking Number],CAT_Details[TO Ref],,0)</f>
        <v>20250901793478</v>
      </c>
      <c r="D2188" s="273" t="str">
        <f>_xlfn.XLOOKUP(Table2[[#This Row],[K&amp;N REF ]],CAT_Details[Tracking Number],CAT_Details[Pickup Customer Name],,0)</f>
        <v>MANN + HUMMEL GMBH</v>
      </c>
      <c r="E2188" s="274" t="str">
        <f>_xlfn.XLOOKUP(Table2[[#This Row],[K&amp;N REF ]],CAT_Details[Tracking Number],CAT_Details[Delivery Country Code],,0)</f>
        <v>GB</v>
      </c>
      <c r="F2188" s="274" t="str">
        <f>_xlfn.XLOOKUP(Table2[[#This Row],[TO Ref]],CAT_Details[TO Ref],CAT_Details[Loc],,0)</f>
        <v>MZ07</v>
      </c>
      <c r="G2188" s="260" t="s">
        <v>34</v>
      </c>
      <c r="H2188" s="260" t="s">
        <v>25</v>
      </c>
      <c r="I2188" s="281">
        <v>45908</v>
      </c>
      <c r="J2188" s="260" t="s">
        <v>26</v>
      </c>
      <c r="K2188" s="260" t="s">
        <v>32</v>
      </c>
      <c r="L2188" s="281">
        <v>45908</v>
      </c>
      <c r="M2188" s="260" t="str">
        <f>IF(Table2[[#This Row],[Resolve Date]]="","ONGOING","SOLVED")</f>
        <v>SOLVED</v>
      </c>
      <c r="N2188" s="261"/>
      <c r="O2188" s="260" t="str">
        <f>Table2[[#This Row],[K&amp;N REF ]]&amp;Table2[[#This Row],[Issue type ]]</f>
        <v xml:space="preserve">5017186887DAMAGE </v>
      </c>
      <c r="P2188" s="260">
        <f>YEAR(Table2[[#This Row],[Date ]])</f>
        <v>2025</v>
      </c>
      <c r="Q2188" s="260" t="str">
        <f>VLOOKUP(MONTH(Table2[[#This Row],[Date ]]),Months,2,0)</f>
        <v>September</v>
      </c>
      <c r="R2188" s="288" t="b">
        <f>COUNTIFS(Table2[Unique],Table2[[#This Row],[Unique]])&gt;1</f>
        <v>0</v>
      </c>
      <c r="S2188" s="288">
        <f>IF(Table2[[#This Row],[Status ]]="Solved",1,0)</f>
        <v>1</v>
      </c>
      <c r="T2188" s="288">
        <f>IF(Table2[[#This Row],[Status ]]="ongoing",1,0)</f>
        <v>0</v>
      </c>
    </row>
    <row r="2189" spans="1:20" x14ac:dyDescent="0.25">
      <c r="A2189" s="263">
        <v>5017186939</v>
      </c>
      <c r="B2189" s="287" t="str">
        <f>_xlfn.XLOOKUP(Table2[[#This Row],[K&amp;N REF ]],CAT_Details[Tracking Number],CAT_Details[S Ref],,0)</f>
        <v>20250901-S-70261</v>
      </c>
      <c r="C2189" s="273">
        <f>_xlfn.XLOOKUP(Table2[[#This Row],[K&amp;N REF ]],CAT_Details[Tracking Number],CAT_Details[TO Ref],,0)</f>
        <v>20250901793249</v>
      </c>
      <c r="D2189" s="273" t="str">
        <f>_xlfn.XLOOKUP(Table2[[#This Row],[K&amp;N REF ]],CAT_Details[Tracking Number],CAT_Details[Pickup Customer Name],,0)</f>
        <v>PACOMA GMBH</v>
      </c>
      <c r="E2189" s="274" t="str">
        <f>_xlfn.XLOOKUP(Table2[[#This Row],[K&amp;N REF ]],CAT_Details[Tracking Number],CAT_Details[Delivery Country Code],,0)</f>
        <v>GB</v>
      </c>
      <c r="F2189" s="274">
        <f>_xlfn.XLOOKUP(Table2[[#This Row],[TO Ref]],CAT_Details[TO Ref],CAT_Details[Loc],,0)</f>
        <v>3402</v>
      </c>
      <c r="G2189" s="260" t="s">
        <v>34</v>
      </c>
      <c r="H2189" s="260" t="s">
        <v>31</v>
      </c>
      <c r="I2189" s="281">
        <v>45908</v>
      </c>
      <c r="J2189" s="260" t="s">
        <v>26</v>
      </c>
      <c r="K2189" s="260" t="s">
        <v>32</v>
      </c>
      <c r="L2189" s="281">
        <v>45908</v>
      </c>
      <c r="M2189" s="260" t="str">
        <f>IF(Table2[[#This Row],[Resolve Date]]="","ONGOING","SOLVED")</f>
        <v>SOLVED</v>
      </c>
      <c r="N2189" s="261" t="s">
        <v>26534</v>
      </c>
      <c r="O2189" s="260" t="str">
        <f>Table2[[#This Row],[K&amp;N REF ]]&amp;Table2[[#This Row],[Issue type ]]</f>
        <v>5017186939MISSING LABELS ON SOME UNITS</v>
      </c>
      <c r="P2189" s="260">
        <f>YEAR(Table2[[#This Row],[Date ]])</f>
        <v>2025</v>
      </c>
      <c r="Q2189" s="260" t="str">
        <f>VLOOKUP(MONTH(Table2[[#This Row],[Date ]]),Months,2,0)</f>
        <v>September</v>
      </c>
      <c r="R2189" s="288" t="b">
        <f>COUNTIFS(Table2[Unique],Table2[[#This Row],[Unique]])&gt;1</f>
        <v>0</v>
      </c>
      <c r="S2189" s="288">
        <f>IF(Table2[[#This Row],[Status ]]="Solved",1,0)</f>
        <v>1</v>
      </c>
      <c r="T2189" s="288">
        <f>IF(Table2[[#This Row],[Status ]]="ongoing",1,0)</f>
        <v>0</v>
      </c>
    </row>
    <row r="2190" spans="1:20" x14ac:dyDescent="0.25">
      <c r="A2190" s="263">
        <v>5017187009</v>
      </c>
      <c r="B2190" s="287" t="str">
        <f>_xlfn.XLOOKUP(Table2[[#This Row],[K&amp;N REF ]],CAT_Details[Tracking Number],CAT_Details[S Ref],,0)</f>
        <v>20250901-S-70467</v>
      </c>
      <c r="C2190" s="273">
        <f>_xlfn.XLOOKUP(Table2[[#This Row],[K&amp;N REF ]],CAT_Details[Tracking Number],CAT_Details[TO Ref],,0)</f>
        <v>20250827791029</v>
      </c>
      <c r="D2190" s="273" t="str">
        <f>_xlfn.XLOOKUP(Table2[[#This Row],[K&amp;N REF ]],CAT_Details[Tracking Number],CAT_Details[Pickup Customer Name],,0)</f>
        <v>SATA GROUP</v>
      </c>
      <c r="E2190" s="274" t="str">
        <f>_xlfn.XLOOKUP(Table2[[#This Row],[K&amp;N REF ]],CAT_Details[Tracking Number],CAT_Details[Delivery Country Code],,0)</f>
        <v>GB</v>
      </c>
      <c r="F2190" s="274" t="str">
        <f>_xlfn.XLOOKUP(Table2[[#This Row],[TO Ref]],CAT_Details[TO Ref],CAT_Details[Loc],,0)</f>
        <v>DX01-L5</v>
      </c>
      <c r="G2190" s="260" t="s">
        <v>24</v>
      </c>
      <c r="H2190" s="260" t="s">
        <v>49</v>
      </c>
      <c r="I2190" s="281">
        <v>45908</v>
      </c>
      <c r="J2190" s="260" t="s">
        <v>26</v>
      </c>
      <c r="K2190" s="260" t="s">
        <v>32</v>
      </c>
      <c r="L2190" s="281">
        <v>45908</v>
      </c>
      <c r="M2190" s="260" t="str">
        <f>IF(Table2[[#This Row],[Resolve Date]]="","ONGOING","SOLVED")</f>
        <v>SOLVED</v>
      </c>
      <c r="N2190" s="261" t="s">
        <v>26532</v>
      </c>
      <c r="O2190" s="260" t="str">
        <f>Table2[[#This Row],[K&amp;N REF ]]&amp;Table2[[#This Row],[Issue type ]]</f>
        <v>5017187009XX LABELS</v>
      </c>
      <c r="P2190" s="260">
        <f>YEAR(Table2[[#This Row],[Date ]])</f>
        <v>2025</v>
      </c>
      <c r="Q2190" s="260" t="str">
        <f>VLOOKUP(MONTH(Table2[[#This Row],[Date ]]),Months,2,0)</f>
        <v>September</v>
      </c>
      <c r="R2190" s="288" t="b">
        <f>COUNTIFS(Table2[Unique],Table2[[#This Row],[Unique]])&gt;1</f>
        <v>0</v>
      </c>
      <c r="S2190" s="288">
        <f>IF(Table2[[#This Row],[Status ]]="Solved",1,0)</f>
        <v>1</v>
      </c>
      <c r="T2190" s="288">
        <f>IF(Table2[[#This Row],[Status ]]="ongoing",1,0)</f>
        <v>0</v>
      </c>
    </row>
    <row r="2191" spans="1:20" x14ac:dyDescent="0.25">
      <c r="A2191" s="263">
        <v>5017172614</v>
      </c>
      <c r="B2191" s="287" t="str">
        <f>_xlfn.XLOOKUP(Table2[[#This Row],[K&amp;N REF ]],CAT_Details[Tracking Number],CAT_Details[S Ref],,0)</f>
        <v>20250829-S-70535</v>
      </c>
      <c r="C2191" s="273">
        <f>_xlfn.XLOOKUP(Table2[[#This Row],[K&amp;N REF ]],CAT_Details[Tracking Number],CAT_Details[TO Ref],,0)</f>
        <v>20250826789711</v>
      </c>
      <c r="D2191" s="273" t="str">
        <f>_xlfn.XLOOKUP(Table2[[#This Row],[K&amp;N REF ]],CAT_Details[Tracking Number],CAT_Details[Pickup Customer Name],,0)</f>
        <v>FEAT INDUSTRIALE  SPA</v>
      </c>
      <c r="E2191" s="274" t="str">
        <f>_xlfn.XLOOKUP(Table2[[#This Row],[K&amp;N REF ]],CAT_Details[Tracking Number],CAT_Details[Delivery Country Code],,0)</f>
        <v>GB</v>
      </c>
      <c r="F2191" s="274" t="str">
        <f>_xlfn.XLOOKUP(Table2[[#This Row],[TO Ref]],CAT_Details[TO Ref],CAT_Details[Loc],,0)</f>
        <v>U2-L5</v>
      </c>
      <c r="G2191" s="260" t="s">
        <v>24</v>
      </c>
      <c r="H2191" s="260" t="s">
        <v>49</v>
      </c>
      <c r="I2191" s="281">
        <v>45908</v>
      </c>
      <c r="J2191" s="260" t="s">
        <v>26</v>
      </c>
      <c r="K2191" s="260" t="s">
        <v>32</v>
      </c>
      <c r="L2191" s="281">
        <v>45908</v>
      </c>
      <c r="M2191" s="260" t="str">
        <f>IF(Table2[[#This Row],[Resolve Date]]="","ONGOING","SOLVED")</f>
        <v>SOLVED</v>
      </c>
      <c r="N2191" s="261" t="s">
        <v>26535</v>
      </c>
      <c r="O2191" s="260" t="str">
        <f>Table2[[#This Row],[K&amp;N REF ]]&amp;Table2[[#This Row],[Issue type ]]</f>
        <v>5017172614XX LABELS</v>
      </c>
      <c r="P2191" s="260">
        <f>YEAR(Table2[[#This Row],[Date ]])</f>
        <v>2025</v>
      </c>
      <c r="Q2191" s="260" t="str">
        <f>VLOOKUP(MONTH(Table2[[#This Row],[Date ]]),Months,2,0)</f>
        <v>September</v>
      </c>
      <c r="R2191" s="288" t="b">
        <f>COUNTIFS(Table2[Unique],Table2[[#This Row],[Unique]])&gt;1</f>
        <v>0</v>
      </c>
      <c r="S2191" s="288">
        <f>IF(Table2[[#This Row],[Status ]]="Solved",1,0)</f>
        <v>1</v>
      </c>
      <c r="T2191" s="288">
        <f>IF(Table2[[#This Row],[Status ]]="ongoing",1,0)</f>
        <v>0</v>
      </c>
    </row>
    <row r="2192" spans="1:20" x14ac:dyDescent="0.25">
      <c r="A2192" s="263">
        <v>5017156786</v>
      </c>
      <c r="B2192" s="287" t="str">
        <f>_xlfn.XLOOKUP(Table2[[#This Row],[K&amp;N REF ]],CAT_Details[Tracking Number],CAT_Details[S Ref],,0)</f>
        <v>20250828-S-70537</v>
      </c>
      <c r="C2192" s="273">
        <f>_xlfn.XLOOKUP(Table2[[#This Row],[K&amp;N REF ]],CAT_Details[Tracking Number],CAT_Details[TO Ref],,0)</f>
        <v>20250828791670</v>
      </c>
      <c r="D2192" s="273" t="str">
        <f>_xlfn.XLOOKUP(Table2[[#This Row],[K&amp;N REF ]],CAT_Details[Tracking Number],CAT_Details[Pickup Customer Name],,0)</f>
        <v>COBO SPA</v>
      </c>
      <c r="E2192" s="274" t="str">
        <f>_xlfn.XLOOKUP(Table2[[#This Row],[K&amp;N REF ]],CAT_Details[Tracking Number],CAT_Details[Delivery Country Code],,0)</f>
        <v>GB</v>
      </c>
      <c r="F2192" s="274">
        <f>_xlfn.XLOOKUP(Table2[[#This Row],[TO Ref]],CAT_Details[TO Ref],CAT_Details[Loc],,0)</f>
        <v>3402</v>
      </c>
      <c r="G2192" s="260" t="s">
        <v>24</v>
      </c>
      <c r="H2192" s="260" t="s">
        <v>179</v>
      </c>
      <c r="I2192" s="281">
        <v>45908</v>
      </c>
      <c r="J2192" s="260" t="s">
        <v>26</v>
      </c>
      <c r="K2192" s="260" t="s">
        <v>32</v>
      </c>
      <c r="L2192" s="281">
        <v>45908</v>
      </c>
      <c r="M2192" s="260" t="str">
        <f>IF(Table2[[#This Row],[Resolve Date]]="","ONGOING","SOLVED")</f>
        <v>SOLVED</v>
      </c>
      <c r="N2192" s="261"/>
      <c r="O2192" s="260" t="str">
        <f>Table2[[#This Row],[K&amp;N REF ]]&amp;Table2[[#This Row],[Issue type ]]</f>
        <v xml:space="preserve">5017156786NOT SCANNABLE </v>
      </c>
      <c r="P2192" s="260">
        <f>YEAR(Table2[[#This Row],[Date ]])</f>
        <v>2025</v>
      </c>
      <c r="Q2192" s="260" t="str">
        <f>VLOOKUP(MONTH(Table2[[#This Row],[Date ]]),Months,2,0)</f>
        <v>September</v>
      </c>
      <c r="R2192" s="288" t="b">
        <f>COUNTIFS(Table2[Unique],Table2[[#This Row],[Unique]])&gt;1</f>
        <v>0</v>
      </c>
      <c r="S2192" s="288">
        <f>IF(Table2[[#This Row],[Status ]]="Solved",1,0)</f>
        <v>1</v>
      </c>
      <c r="T2192" s="288">
        <f>IF(Table2[[#This Row],[Status ]]="ongoing",1,0)</f>
        <v>0</v>
      </c>
    </row>
    <row r="2193" spans="1:20" x14ac:dyDescent="0.25">
      <c r="A2193" s="263">
        <v>5017201874</v>
      </c>
      <c r="B2193" s="287" t="str">
        <f>_xlfn.XLOOKUP(Table2[[#This Row],[K&amp;N REF ]],CAT_Details[Tracking Number],CAT_Details[S Ref],,0)</f>
        <v>20250902-S-70650</v>
      </c>
      <c r="C2193" s="273">
        <f>_xlfn.XLOOKUP(Table2[[#This Row],[K&amp;N REF ]],CAT_Details[Tracking Number],CAT_Details[TO Ref],,0)</f>
        <v>20250901794090</v>
      </c>
      <c r="D2193" s="273" t="str">
        <f>_xlfn.XLOOKUP(Table2[[#This Row],[K&amp;N REF ]],CAT_Details[Tracking Number],CAT_Details[Pickup Customer Name],,0)</f>
        <v>Denso Europe B.V.</v>
      </c>
      <c r="E2193" s="274" t="str">
        <f>_xlfn.XLOOKUP(Table2[[#This Row],[K&amp;N REF ]],CAT_Details[Tracking Number],CAT_Details[Delivery Country Code],,0)</f>
        <v>FR</v>
      </c>
      <c r="F2193" s="274">
        <f>_xlfn.XLOOKUP(Table2[[#This Row],[TO Ref]],CAT_Details[TO Ref],CAT_Details[Loc],,0)</f>
        <v>3705</v>
      </c>
      <c r="G2193" s="260" t="s">
        <v>24</v>
      </c>
      <c r="H2193" s="260" t="s">
        <v>31</v>
      </c>
      <c r="I2193" s="281">
        <v>45908</v>
      </c>
      <c r="J2193" s="260" t="s">
        <v>26</v>
      </c>
      <c r="K2193" s="260" t="s">
        <v>32</v>
      </c>
      <c r="L2193" s="281">
        <v>45908</v>
      </c>
      <c r="M2193" s="260" t="str">
        <f>IF(Table2[[#This Row],[Resolve Date]]="","ONGOING","SOLVED")</f>
        <v>SOLVED</v>
      </c>
      <c r="N2193" s="261" t="s">
        <v>26536</v>
      </c>
      <c r="O2193" s="260" t="str">
        <f>Table2[[#This Row],[K&amp;N REF ]]&amp;Table2[[#This Row],[Issue type ]]</f>
        <v>5017201874MISSING LABELS ON SOME UNITS</v>
      </c>
      <c r="P2193" s="260">
        <f>YEAR(Table2[[#This Row],[Date ]])</f>
        <v>2025</v>
      </c>
      <c r="Q2193" s="260" t="str">
        <f>VLOOKUP(MONTH(Table2[[#This Row],[Date ]]),Months,2,0)</f>
        <v>September</v>
      </c>
      <c r="R2193" s="288" t="b">
        <f>COUNTIFS(Table2[Unique],Table2[[#This Row],[Unique]])&gt;1</f>
        <v>0</v>
      </c>
      <c r="S2193" s="288">
        <f>IF(Table2[[#This Row],[Status ]]="Solved",1,0)</f>
        <v>1</v>
      </c>
      <c r="T2193" s="288">
        <f>IF(Table2[[#This Row],[Status ]]="ongoing",1,0)</f>
        <v>0</v>
      </c>
    </row>
    <row r="2194" spans="1:20" x14ac:dyDescent="0.25">
      <c r="A2194" s="263">
        <v>5017187230</v>
      </c>
      <c r="B2194" s="287" t="str">
        <f>_xlfn.XLOOKUP(Table2[[#This Row],[K&amp;N REF ]],CAT_Details[Tracking Number],CAT_Details[S Ref],,0)</f>
        <v>20250901-S-70821</v>
      </c>
      <c r="C2194" s="273">
        <f>_xlfn.XLOOKUP(Table2[[#This Row],[K&amp;N REF ]],CAT_Details[Tracking Number],CAT_Details[TO Ref],,0)</f>
        <v>20250901793298</v>
      </c>
      <c r="D2194" s="273" t="str">
        <f>_xlfn.XLOOKUP(Table2[[#This Row],[K&amp;N REF ]],CAT_Details[Tracking Number],CAT_Details[Pickup Customer Name],,0)</f>
        <v>COBO SPA</v>
      </c>
      <c r="E2194" s="274" t="str">
        <f>_xlfn.XLOOKUP(Table2[[#This Row],[K&amp;N REF ]],CAT_Details[Tracking Number],CAT_Details[Delivery Country Code],,0)</f>
        <v>GB</v>
      </c>
      <c r="F2194" s="274" t="str">
        <f>_xlfn.XLOOKUP(Table2[[#This Row],[TO Ref]],CAT_Details[TO Ref],CAT_Details[Loc],,0)</f>
        <v>U2-L5</v>
      </c>
      <c r="G2194" s="260" t="s">
        <v>24</v>
      </c>
      <c r="H2194" s="260" t="s">
        <v>179</v>
      </c>
      <c r="I2194" s="281">
        <v>45908</v>
      </c>
      <c r="J2194" s="260" t="s">
        <v>26</v>
      </c>
      <c r="K2194" s="260" t="s">
        <v>32</v>
      </c>
      <c r="L2194" s="281">
        <v>45908</v>
      </c>
      <c r="M2194" s="260" t="str">
        <f>IF(Table2[[#This Row],[Resolve Date]]="","ONGOING","SOLVED")</f>
        <v>SOLVED</v>
      </c>
      <c r="N2194" s="261"/>
      <c r="O2194" s="260" t="str">
        <f>Table2[[#This Row],[K&amp;N REF ]]&amp;Table2[[#This Row],[Issue type ]]</f>
        <v xml:space="preserve">5017187230NOT SCANNABLE </v>
      </c>
      <c r="P2194" s="260">
        <f>YEAR(Table2[[#This Row],[Date ]])</f>
        <v>2025</v>
      </c>
      <c r="Q2194" s="260" t="str">
        <f>VLOOKUP(MONTH(Table2[[#This Row],[Date ]]),Months,2,0)</f>
        <v>September</v>
      </c>
      <c r="R2194" s="288" t="b">
        <f>COUNTIFS(Table2[Unique],Table2[[#This Row],[Unique]])&gt;1</f>
        <v>0</v>
      </c>
      <c r="S2194" s="288">
        <f>IF(Table2[[#This Row],[Status ]]="Solved",1,0)</f>
        <v>1</v>
      </c>
      <c r="T2194" s="288">
        <f>IF(Table2[[#This Row],[Status ]]="ongoing",1,0)</f>
        <v>0</v>
      </c>
    </row>
    <row r="2195" spans="1:20" x14ac:dyDescent="0.25">
      <c r="A2195" s="263">
        <v>5017186853</v>
      </c>
      <c r="B2195" s="287" t="str">
        <f>_xlfn.XLOOKUP(Table2[[#This Row],[K&amp;N REF ]],CAT_Details[Tracking Number],CAT_Details[S Ref],,0)</f>
        <v>20250901-S-70364</v>
      </c>
      <c r="C2195" s="273">
        <f>_xlfn.XLOOKUP(Table2[[#This Row],[K&amp;N REF ]],CAT_Details[Tracking Number],CAT_Details[TO Ref],,0)</f>
        <v>20250827790803</v>
      </c>
      <c r="D2195" s="273" t="str">
        <f>_xlfn.XLOOKUP(Table2[[#This Row],[K&amp;N REF ]],CAT_Details[Tracking Number],CAT_Details[Pickup Customer Name],,0)</f>
        <v>DANA SPICER DRIVESHAFT  ASSEMBLY</v>
      </c>
      <c r="E2195" s="274" t="str">
        <f>_xlfn.XLOOKUP(Table2[[#This Row],[K&amp;N REF ]],CAT_Details[Tracking Number],CAT_Details[Delivery Country Code],,0)</f>
        <v>FR</v>
      </c>
      <c r="F2195" s="274">
        <f>_xlfn.XLOOKUP(Table2[[#This Row],[TO Ref]],CAT_Details[TO Ref],CAT_Details[Loc],,0)</f>
        <v>3705</v>
      </c>
      <c r="G2195" s="260" t="s">
        <v>199</v>
      </c>
      <c r="H2195" s="260" t="s">
        <v>179</v>
      </c>
      <c r="I2195" s="281">
        <v>45908</v>
      </c>
      <c r="J2195" s="260" t="s">
        <v>26</v>
      </c>
      <c r="K2195" s="260" t="s">
        <v>32</v>
      </c>
      <c r="L2195" s="281">
        <v>45908</v>
      </c>
      <c r="M2195" s="260" t="str">
        <f>IF(Table2[[#This Row],[Resolve Date]]="","ONGOING","SOLVED")</f>
        <v>SOLVED</v>
      </c>
      <c r="N2195" s="261"/>
      <c r="O2195" s="260" t="str">
        <f>Table2[[#This Row],[K&amp;N REF ]]&amp;Table2[[#This Row],[Issue type ]]</f>
        <v xml:space="preserve">5017186853NOT SCANNABLE </v>
      </c>
      <c r="P2195" s="260">
        <f>YEAR(Table2[[#This Row],[Date ]])</f>
        <v>2025</v>
      </c>
      <c r="Q2195" s="260" t="str">
        <f>VLOOKUP(MONTH(Table2[[#This Row],[Date ]]),Months,2,0)</f>
        <v>September</v>
      </c>
      <c r="R2195" s="288" t="b">
        <f>COUNTIFS(Table2[Unique],Table2[[#This Row],[Unique]])&gt;1</f>
        <v>0</v>
      </c>
      <c r="S2195" s="288">
        <f>IF(Table2[[#This Row],[Status ]]="Solved",1,0)</f>
        <v>1</v>
      </c>
      <c r="T2195" s="288">
        <f>IF(Table2[[#This Row],[Status ]]="ongoing",1,0)</f>
        <v>0</v>
      </c>
    </row>
    <row r="2196" spans="1:20" x14ac:dyDescent="0.25">
      <c r="A2196" s="263">
        <v>5017186855</v>
      </c>
      <c r="B2196" s="287" t="str">
        <f>_xlfn.XLOOKUP(Table2[[#This Row],[K&amp;N REF ]],CAT_Details[Tracking Number],CAT_Details[S Ref],,0)</f>
        <v>20250901-S-70364</v>
      </c>
      <c r="C2196" s="273">
        <f>_xlfn.XLOOKUP(Table2[[#This Row],[K&amp;N REF ]],CAT_Details[Tracking Number],CAT_Details[TO Ref],,0)</f>
        <v>20250827790804</v>
      </c>
      <c r="D2196" s="273" t="str">
        <f>_xlfn.XLOOKUP(Table2[[#This Row],[K&amp;N REF ]],CAT_Details[Tracking Number],CAT_Details[Pickup Customer Name],,0)</f>
        <v>DANA SPICER DRIVESHAFT  ASSEMBLY</v>
      </c>
      <c r="E2196" s="274" t="str">
        <f>_xlfn.XLOOKUP(Table2[[#This Row],[K&amp;N REF ]],CAT_Details[Tracking Number],CAT_Details[Delivery Country Code],,0)</f>
        <v>FR</v>
      </c>
      <c r="F2196" s="274">
        <f>_xlfn.XLOOKUP(Table2[[#This Row],[TO Ref]],CAT_Details[TO Ref],CAT_Details[Loc],,0)</f>
        <v>3705</v>
      </c>
      <c r="G2196" s="260" t="s">
        <v>199</v>
      </c>
      <c r="H2196" s="260" t="s">
        <v>179</v>
      </c>
      <c r="I2196" s="281">
        <v>45908</v>
      </c>
      <c r="J2196" s="260" t="s">
        <v>26</v>
      </c>
      <c r="K2196" s="260" t="s">
        <v>32</v>
      </c>
      <c r="L2196" s="281">
        <v>45908</v>
      </c>
      <c r="M2196" s="260" t="str">
        <f>IF(Table2[[#This Row],[Resolve Date]]="","ONGOING","SOLVED")</f>
        <v>SOLVED</v>
      </c>
      <c r="N2196" s="261"/>
      <c r="O2196" s="260" t="str">
        <f>Table2[[#This Row],[K&amp;N REF ]]&amp;Table2[[#This Row],[Issue type ]]</f>
        <v xml:space="preserve">5017186855NOT SCANNABLE </v>
      </c>
      <c r="P2196" s="260">
        <f>YEAR(Table2[[#This Row],[Date ]])</f>
        <v>2025</v>
      </c>
      <c r="Q2196" s="260" t="str">
        <f>VLOOKUP(MONTH(Table2[[#This Row],[Date ]]),Months,2,0)</f>
        <v>September</v>
      </c>
      <c r="R2196" s="288" t="b">
        <f>COUNTIFS(Table2[Unique],Table2[[#This Row],[Unique]])&gt;1</f>
        <v>0</v>
      </c>
      <c r="S2196" s="288">
        <f>IF(Table2[[#This Row],[Status ]]="Solved",1,0)</f>
        <v>1</v>
      </c>
      <c r="T2196" s="288">
        <f>IF(Table2[[#This Row],[Status ]]="ongoing",1,0)</f>
        <v>0</v>
      </c>
    </row>
    <row r="2197" spans="1:20" x14ac:dyDescent="0.25">
      <c r="A2197" s="263">
        <v>5017187054</v>
      </c>
      <c r="B2197" s="287" t="str">
        <f>_xlfn.XLOOKUP(Table2[[#This Row],[K&amp;N REF ]],CAT_Details[Tracking Number],CAT_Details[S Ref],,0)</f>
        <v>20250901-S-70806</v>
      </c>
      <c r="C2197" s="273">
        <f>_xlfn.XLOOKUP(Table2[[#This Row],[K&amp;N REF ]],CAT_Details[Tracking Number],CAT_Details[TO Ref],,0)</f>
        <v>20250901793501</v>
      </c>
      <c r="D2197" s="273" t="str">
        <f>_xlfn.XLOOKUP(Table2[[#This Row],[K&amp;N REF ]],CAT_Details[Tracking Number],CAT_Details[Pickup Customer Name],,0)</f>
        <v>SOUTHCO MANUFACTURING LIMITED</v>
      </c>
      <c r="E2197" s="274" t="str">
        <f>_xlfn.XLOOKUP(Table2[[#This Row],[K&amp;N REF ]],CAT_Details[Tracking Number],CAT_Details[Delivery Country Code],,0)</f>
        <v>FR</v>
      </c>
      <c r="F2197" s="274">
        <f>_xlfn.XLOOKUP(Table2[[#This Row],[TO Ref]],CAT_Details[TO Ref],CAT_Details[Loc],,0)</f>
        <v>3705</v>
      </c>
      <c r="G2197" s="260" t="s">
        <v>199</v>
      </c>
      <c r="H2197" s="260" t="s">
        <v>179</v>
      </c>
      <c r="I2197" s="281">
        <v>45908</v>
      </c>
      <c r="J2197" s="260" t="s">
        <v>26</v>
      </c>
      <c r="K2197" s="260" t="s">
        <v>32</v>
      </c>
      <c r="L2197" s="281">
        <v>45908</v>
      </c>
      <c r="M2197" s="260" t="str">
        <f>IF(Table2[[#This Row],[Resolve Date]]="","ONGOING","SOLVED")</f>
        <v>SOLVED</v>
      </c>
      <c r="N2197" s="261"/>
      <c r="O2197" s="260" t="str">
        <f>Table2[[#This Row],[K&amp;N REF ]]&amp;Table2[[#This Row],[Issue type ]]</f>
        <v xml:space="preserve">5017187054NOT SCANNABLE </v>
      </c>
      <c r="P2197" s="260">
        <f>YEAR(Table2[[#This Row],[Date ]])</f>
        <v>2025</v>
      </c>
      <c r="Q2197" s="260" t="str">
        <f>VLOOKUP(MONTH(Table2[[#This Row],[Date ]]),Months,2,0)</f>
        <v>September</v>
      </c>
      <c r="R2197" s="288" t="b">
        <f>COUNTIFS(Table2[Unique],Table2[[#This Row],[Unique]])&gt;1</f>
        <v>0</v>
      </c>
      <c r="S2197" s="288">
        <f>IF(Table2[[#This Row],[Status ]]="Solved",1,0)</f>
        <v>1</v>
      </c>
      <c r="T2197" s="288">
        <f>IF(Table2[[#This Row],[Status ]]="ongoing",1,0)</f>
        <v>0</v>
      </c>
    </row>
    <row r="2198" spans="1:20" x14ac:dyDescent="0.25">
      <c r="A2198" s="263">
        <v>5017201936</v>
      </c>
      <c r="B2198" s="287" t="str">
        <f>_xlfn.XLOOKUP(Table2[[#This Row],[K&amp;N REF ]],CAT_Details[Tracking Number],CAT_Details[S Ref],,0)</f>
        <v>20250902-S-70351</v>
      </c>
      <c r="C2198" s="273">
        <f>_xlfn.XLOOKUP(Table2[[#This Row],[K&amp;N REF ]],CAT_Details[Tracking Number],CAT_Details[TO Ref],,0)</f>
        <v>20250822787444</v>
      </c>
      <c r="D2198" s="273" t="str">
        <f>_xlfn.XLOOKUP(Table2[[#This Row],[K&amp;N REF ]],CAT_Details[Tracking Number],CAT_Details[Pickup Customer Name],,0)</f>
        <v>TRIMARK EUROPE LIMITED</v>
      </c>
      <c r="E2198" s="274" t="str">
        <f>_xlfn.XLOOKUP(Table2[[#This Row],[K&amp;N REF ]],CAT_Details[Tracking Number],CAT_Details[Delivery Country Code],,0)</f>
        <v>FR</v>
      </c>
      <c r="F2198" s="274">
        <f>_xlfn.XLOOKUP(Table2[[#This Row],[TO Ref]],CAT_Details[TO Ref],CAT_Details[Loc],,0)</f>
        <v>3705</v>
      </c>
      <c r="G2198" s="260" t="s">
        <v>199</v>
      </c>
      <c r="H2198" s="260" t="s">
        <v>35</v>
      </c>
      <c r="I2198" s="281">
        <v>45908</v>
      </c>
      <c r="J2198" s="260" t="s">
        <v>26</v>
      </c>
      <c r="K2198" s="260" t="s">
        <v>32</v>
      </c>
      <c r="L2198" s="281">
        <v>45908</v>
      </c>
      <c r="M2198" s="260" t="str">
        <f>IF(Table2[[#This Row],[Resolve Date]]="","ONGOING","SOLVED")</f>
        <v>SOLVED</v>
      </c>
      <c r="N2198" s="261"/>
      <c r="O2198" s="260" t="str">
        <f>Table2[[#This Row],[K&amp;N REF ]]&amp;Table2[[#This Row],[Issue type ]]</f>
        <v>5017201936NO LABELS</v>
      </c>
      <c r="P2198" s="260">
        <f>YEAR(Table2[[#This Row],[Date ]])</f>
        <v>2025</v>
      </c>
      <c r="Q2198" s="260" t="str">
        <f>VLOOKUP(MONTH(Table2[[#This Row],[Date ]]),Months,2,0)</f>
        <v>September</v>
      </c>
      <c r="R2198" s="288" t="b">
        <f>COUNTIFS(Table2[Unique],Table2[[#This Row],[Unique]])&gt;1</f>
        <v>0</v>
      </c>
      <c r="S2198" s="288">
        <f>IF(Table2[[#This Row],[Status ]]="Solved",1,0)</f>
        <v>1</v>
      </c>
      <c r="T2198" s="288">
        <f>IF(Table2[[#This Row],[Status ]]="ongoing",1,0)</f>
        <v>0</v>
      </c>
    </row>
    <row r="2199" spans="1:20" x14ac:dyDescent="0.25">
      <c r="A2199" s="263">
        <v>5017231261</v>
      </c>
      <c r="B2199" s="287" t="str">
        <f>_xlfn.XLOOKUP(Table2[[#This Row],[K&amp;N REF ]],CAT_Details[Tracking Number],CAT_Details[S Ref],,0)</f>
        <v>20250904-S-70591</v>
      </c>
      <c r="C2199" s="273">
        <f>_xlfn.XLOOKUP(Table2[[#This Row],[K&amp;N REF ]],CAT_Details[Tracking Number],CAT_Details[TO Ref],,0)</f>
        <v>20250813781243</v>
      </c>
      <c r="D2199" s="273" t="str">
        <f>_xlfn.XLOOKUP(Table2[[#This Row],[K&amp;N REF ]],CAT_Details[Tracking Number],CAT_Details[Pickup Customer Name],,0)</f>
        <v>Arteco Nv</v>
      </c>
      <c r="E2199" s="274" t="str">
        <f>_xlfn.XLOOKUP(Table2[[#This Row],[K&amp;N REF ]],CAT_Details[Tracking Number],CAT_Details[Delivery Country Code],,0)</f>
        <v>GB</v>
      </c>
      <c r="F2199" s="274" t="str">
        <f>_xlfn.XLOOKUP(Table2[[#This Row],[TO Ref]],CAT_Details[TO Ref],CAT_Details[Loc],,0)</f>
        <v>MZ07</v>
      </c>
      <c r="G2199" s="260" t="s">
        <v>36</v>
      </c>
      <c r="H2199" s="260" t="s">
        <v>179</v>
      </c>
      <c r="I2199" s="281">
        <v>45909</v>
      </c>
      <c r="J2199" s="260" t="s">
        <v>26</v>
      </c>
      <c r="K2199" s="260" t="s">
        <v>32</v>
      </c>
      <c r="L2199" s="281">
        <v>45909</v>
      </c>
      <c r="M2199" s="260" t="str">
        <f>IF(Table2[[#This Row],[Resolve Date]]="","ONGOING","SOLVED")</f>
        <v>SOLVED</v>
      </c>
      <c r="N2199" s="261" t="s">
        <v>26537</v>
      </c>
      <c r="O2199" s="260" t="str">
        <f>Table2[[#This Row],[K&amp;N REF ]]&amp;Table2[[#This Row],[Issue type ]]</f>
        <v xml:space="preserve">5017231261NOT SCANNABLE </v>
      </c>
      <c r="P2199" s="260">
        <f>YEAR(Table2[[#This Row],[Date ]])</f>
        <v>2025</v>
      </c>
      <c r="Q2199" s="260" t="str">
        <f>VLOOKUP(MONTH(Table2[[#This Row],[Date ]]),Months,2,0)</f>
        <v>September</v>
      </c>
      <c r="R2199" s="288" t="b">
        <f>COUNTIFS(Table2[Unique],Table2[[#This Row],[Unique]])&gt;1</f>
        <v>0</v>
      </c>
      <c r="S2199" s="288">
        <f>IF(Table2[[#This Row],[Status ]]="Solved",1,0)</f>
        <v>1</v>
      </c>
      <c r="T2199" s="288">
        <f>IF(Table2[[#This Row],[Status ]]="ongoing",1,0)</f>
        <v>0</v>
      </c>
    </row>
    <row r="2200" spans="1:20" x14ac:dyDescent="0.25">
      <c r="A2200" s="263">
        <v>5017231238</v>
      </c>
      <c r="B2200" s="287" t="str">
        <f>_xlfn.XLOOKUP(Table2[[#This Row],[K&amp;N REF ]],CAT_Details[Tracking Number],CAT_Details[S Ref],,0)</f>
        <v>20250904-S-70590</v>
      </c>
      <c r="C2200" s="273">
        <f>_xlfn.XLOOKUP(Table2[[#This Row],[K&amp;N REF ]],CAT_Details[Tracking Number],CAT_Details[TO Ref],,0)</f>
        <v>20250904796741</v>
      </c>
      <c r="D2200" s="273" t="str">
        <f>_xlfn.XLOOKUP(Table2[[#This Row],[K&amp;N REF ]],CAT_Details[Tracking Number],CAT_Details[Pickup Customer Name],,0)</f>
        <v>Isoform NV</v>
      </c>
      <c r="E2200" s="274" t="str">
        <f>_xlfn.XLOOKUP(Table2[[#This Row],[K&amp;N REF ]],CAT_Details[Tracking Number],CAT_Details[Delivery Country Code],,0)</f>
        <v>GB</v>
      </c>
      <c r="F2200" s="274" t="str">
        <f>_xlfn.XLOOKUP(Table2[[#This Row],[TO Ref]],CAT_Details[TO Ref],CAT_Details[Loc],,0)</f>
        <v>U2-L5</v>
      </c>
      <c r="G2200" s="260" t="s">
        <v>36</v>
      </c>
      <c r="H2200" s="260" t="s">
        <v>25</v>
      </c>
      <c r="I2200" s="281">
        <v>45909</v>
      </c>
      <c r="J2200" s="260" t="s">
        <v>26</v>
      </c>
      <c r="K2200" s="260" t="s">
        <v>32</v>
      </c>
      <c r="L2200" s="281">
        <v>45909</v>
      </c>
      <c r="M2200" s="260" t="str">
        <f>IF(Table2[[#This Row],[Resolve Date]]="","ONGOING","SOLVED")</f>
        <v>SOLVED</v>
      </c>
      <c r="N2200" s="261"/>
      <c r="O2200" s="260" t="str">
        <f>Table2[[#This Row],[K&amp;N REF ]]&amp;Table2[[#This Row],[Issue type ]]</f>
        <v xml:space="preserve">5017231238DAMAGE </v>
      </c>
      <c r="P2200" s="260">
        <f>YEAR(Table2[[#This Row],[Date ]])</f>
        <v>2025</v>
      </c>
      <c r="Q2200" s="260" t="str">
        <f>VLOOKUP(MONTH(Table2[[#This Row],[Date ]]),Months,2,0)</f>
        <v>September</v>
      </c>
      <c r="R2200" s="288" t="b">
        <f>COUNTIFS(Table2[Unique],Table2[[#This Row],[Unique]])&gt;1</f>
        <v>0</v>
      </c>
      <c r="S2200" s="288">
        <f>IF(Table2[[#This Row],[Status ]]="Solved",1,0)</f>
        <v>1</v>
      </c>
      <c r="T2200" s="288">
        <f>IF(Table2[[#This Row],[Status ]]="ongoing",1,0)</f>
        <v>0</v>
      </c>
    </row>
    <row r="2201" spans="1:20" x14ac:dyDescent="0.25">
      <c r="A2201" s="263">
        <v>5017200888</v>
      </c>
      <c r="B2201" s="287" t="str">
        <f>_xlfn.XLOOKUP(Table2[[#This Row],[K&amp;N REF ]],CAT_Details[Tracking Number],CAT_Details[S Ref],,0)</f>
        <v>20250902-S-70415</v>
      </c>
      <c r="C2201" s="273">
        <f>_xlfn.XLOOKUP(Table2[[#This Row],[K&amp;N REF ]],CAT_Details[Tracking Number],CAT_Details[TO Ref],,0)</f>
        <v>20250827791032</v>
      </c>
      <c r="D2201" s="273" t="str">
        <f>_xlfn.XLOOKUP(Table2[[#This Row],[K&amp;N REF ]],CAT_Details[Tracking Number],CAT_Details[Pickup Customer Name],,0)</f>
        <v>SATA GROUP</v>
      </c>
      <c r="E2201" s="274" t="str">
        <f>_xlfn.XLOOKUP(Table2[[#This Row],[K&amp;N REF ]],CAT_Details[Tracking Number],CAT_Details[Delivery Country Code],,0)</f>
        <v>GB</v>
      </c>
      <c r="F2201" s="274" t="str">
        <f>_xlfn.XLOOKUP(Table2[[#This Row],[TO Ref]],CAT_Details[TO Ref],CAT_Details[Loc],,0)</f>
        <v>DX01-L5</v>
      </c>
      <c r="G2201" s="260" t="s">
        <v>24</v>
      </c>
      <c r="H2201" s="260" t="s">
        <v>49</v>
      </c>
      <c r="I2201" s="281">
        <v>45909</v>
      </c>
      <c r="J2201" s="260" t="s">
        <v>26</v>
      </c>
      <c r="K2201" s="260" t="s">
        <v>32</v>
      </c>
      <c r="L2201" s="281">
        <v>45909</v>
      </c>
      <c r="M2201" s="260" t="str">
        <f>IF(Table2[[#This Row],[Resolve Date]]="","ONGOING","SOLVED")</f>
        <v>SOLVED</v>
      </c>
      <c r="N2201" s="261" t="s">
        <v>26538</v>
      </c>
      <c r="O2201" s="260" t="str">
        <f>Table2[[#This Row],[K&amp;N REF ]]&amp;Table2[[#This Row],[Issue type ]]</f>
        <v>5017200888XX LABELS</v>
      </c>
      <c r="P2201" s="260">
        <f>YEAR(Table2[[#This Row],[Date ]])</f>
        <v>2025</v>
      </c>
      <c r="Q2201" s="260" t="str">
        <f>VLOOKUP(MONTH(Table2[[#This Row],[Date ]]),Months,2,0)</f>
        <v>September</v>
      </c>
      <c r="R2201" s="288" t="b">
        <f>COUNTIFS(Table2[Unique],Table2[[#This Row],[Unique]])&gt;1</f>
        <v>0</v>
      </c>
      <c r="S2201" s="288">
        <f>IF(Table2[[#This Row],[Status ]]="Solved",1,0)</f>
        <v>1</v>
      </c>
      <c r="T2201" s="288">
        <f>IF(Table2[[#This Row],[Status ]]="ongoing",1,0)</f>
        <v>0</v>
      </c>
    </row>
    <row r="2202" spans="1:20" x14ac:dyDescent="0.25">
      <c r="A2202" s="263">
        <v>5017200928</v>
      </c>
      <c r="B2202" s="287" t="str">
        <f>_xlfn.XLOOKUP(Table2[[#This Row],[K&amp;N REF ]],CAT_Details[Tracking Number],CAT_Details[S Ref],,0)</f>
        <v>20250902-S-70377</v>
      </c>
      <c r="C2202" s="273">
        <f>_xlfn.XLOOKUP(Table2[[#This Row],[K&amp;N REF ]],CAT_Details[Tracking Number],CAT_Details[TO Ref],,0)</f>
        <v>20250902794436</v>
      </c>
      <c r="D2202" s="273" t="str">
        <f>_xlfn.XLOOKUP(Table2[[#This Row],[K&amp;N REF ]],CAT_Details[Tracking Number],CAT_Details[Pickup Customer Name],,0)</f>
        <v>SOGEFI FILTRATION FRANCE</v>
      </c>
      <c r="E2202" s="274" t="str">
        <f>_xlfn.XLOOKUP(Table2[[#This Row],[K&amp;N REF ]],CAT_Details[Tracking Number],CAT_Details[Delivery Country Code],,0)</f>
        <v>GB</v>
      </c>
      <c r="F2202" s="274" t="str">
        <f>_xlfn.XLOOKUP(Table2[[#This Row],[TO Ref]],CAT_Details[TO Ref],CAT_Details[Loc],,0)</f>
        <v>DX01-L5</v>
      </c>
      <c r="G2202" s="260" t="s">
        <v>36</v>
      </c>
      <c r="H2202" s="260" t="s">
        <v>35</v>
      </c>
      <c r="I2202" s="281">
        <v>45909</v>
      </c>
      <c r="J2202" s="260" t="s">
        <v>26</v>
      </c>
      <c r="K2202" s="260" t="s">
        <v>32</v>
      </c>
      <c r="L2202" s="281">
        <v>45909</v>
      </c>
      <c r="M2202" s="260" t="str">
        <f>IF(Table2[[#This Row],[Resolve Date]]="","ONGOING","SOLVED")</f>
        <v>SOLVED</v>
      </c>
      <c r="N2202" s="261"/>
      <c r="O2202" s="260" t="str">
        <f>Table2[[#This Row],[K&amp;N REF ]]&amp;Table2[[#This Row],[Issue type ]]</f>
        <v>5017200928NO LABELS</v>
      </c>
      <c r="P2202" s="260">
        <f>YEAR(Table2[[#This Row],[Date ]])</f>
        <v>2025</v>
      </c>
      <c r="Q2202" s="260" t="str">
        <f>VLOOKUP(MONTH(Table2[[#This Row],[Date ]]),Months,2,0)</f>
        <v>September</v>
      </c>
      <c r="R2202" s="288" t="b">
        <f>COUNTIFS(Table2[Unique],Table2[[#This Row],[Unique]])&gt;1</f>
        <v>0</v>
      </c>
      <c r="S2202" s="288">
        <f>IF(Table2[[#This Row],[Status ]]="Solved",1,0)</f>
        <v>1</v>
      </c>
      <c r="T2202" s="288">
        <f>IF(Table2[[#This Row],[Status ]]="ongoing",1,0)</f>
        <v>0</v>
      </c>
    </row>
    <row r="2203" spans="1:20" x14ac:dyDescent="0.25">
      <c r="A2203" s="263">
        <v>5017216517</v>
      </c>
      <c r="B2203" s="287" t="str">
        <f>_xlfn.XLOOKUP(Table2[[#This Row],[K&amp;N REF ]],CAT_Details[Tracking Number],CAT_Details[S Ref],,0)</f>
        <v>20250903-S-70372</v>
      </c>
      <c r="C2203" s="273">
        <f>_xlfn.XLOOKUP(Table2[[#This Row],[K&amp;N REF ]],CAT_Details[Tracking Number],CAT_Details[TO Ref],,0)</f>
        <v>20250903795436</v>
      </c>
      <c r="D2203" s="273" t="str">
        <f>_xlfn.XLOOKUP(Table2[[#This Row],[K&amp;N REF ]],CAT_Details[Tracking Number],CAT_Details[Pickup Customer Name],,0)</f>
        <v>SOGEFI FILTRATION FRANCE</v>
      </c>
      <c r="E2203" s="274" t="str">
        <f>_xlfn.XLOOKUP(Table2[[#This Row],[K&amp;N REF ]],CAT_Details[Tracking Number],CAT_Details[Delivery Country Code],,0)</f>
        <v>GB</v>
      </c>
      <c r="F2203" s="274" t="str">
        <f>_xlfn.XLOOKUP(Table2[[#This Row],[TO Ref]],CAT_Details[TO Ref],CAT_Details[Loc],,0)</f>
        <v>DX01-L5</v>
      </c>
      <c r="G2203" s="260" t="s">
        <v>36</v>
      </c>
      <c r="H2203" s="260" t="s">
        <v>35</v>
      </c>
      <c r="I2203" s="281">
        <v>45909</v>
      </c>
      <c r="J2203" s="260" t="s">
        <v>26</v>
      </c>
      <c r="K2203" s="260" t="s">
        <v>32</v>
      </c>
      <c r="L2203" s="281">
        <v>45909</v>
      </c>
      <c r="M2203" s="260" t="str">
        <f>IF(Table2[[#This Row],[Resolve Date]]="","ONGOING","SOLVED")</f>
        <v>SOLVED</v>
      </c>
      <c r="N2203" s="261"/>
      <c r="O2203" s="260" t="str">
        <f>Table2[[#This Row],[K&amp;N REF ]]&amp;Table2[[#This Row],[Issue type ]]</f>
        <v>5017216517NO LABELS</v>
      </c>
      <c r="P2203" s="260">
        <f>YEAR(Table2[[#This Row],[Date ]])</f>
        <v>2025</v>
      </c>
      <c r="Q2203" s="260" t="str">
        <f>VLOOKUP(MONTH(Table2[[#This Row],[Date ]]),Months,2,0)</f>
        <v>September</v>
      </c>
      <c r="R2203" s="288" t="b">
        <f>COUNTIFS(Table2[Unique],Table2[[#This Row],[Unique]])&gt;1</f>
        <v>0</v>
      </c>
      <c r="S2203" s="288">
        <f>IF(Table2[[#This Row],[Status ]]="Solved",1,0)</f>
        <v>1</v>
      </c>
      <c r="T2203" s="288">
        <f>IF(Table2[[#This Row],[Status ]]="ongoing",1,0)</f>
        <v>0</v>
      </c>
    </row>
    <row r="2204" spans="1:20" x14ac:dyDescent="0.25">
      <c r="A2204" s="263">
        <v>5017216598</v>
      </c>
      <c r="B2204" s="287" t="str">
        <f>_xlfn.XLOOKUP(Table2[[#This Row],[K&amp;N REF ]],CAT_Details[Tracking Number],CAT_Details[S Ref],,0)</f>
        <v>20250903-S-70361</v>
      </c>
      <c r="C2204" s="273">
        <f>_xlfn.XLOOKUP(Table2[[#This Row],[K&amp;N REF ]],CAT_Details[Tracking Number],CAT_Details[TO Ref],,0)</f>
        <v>20250828791846</v>
      </c>
      <c r="D2204" s="273" t="str">
        <f>_xlfn.XLOOKUP(Table2[[#This Row],[K&amp;N REF ]],CAT_Details[Tracking Number],CAT_Details[Pickup Customer Name],,0)</f>
        <v>LINAMAR FAMER TRANSMISSION</v>
      </c>
      <c r="E2204" s="274" t="str">
        <f>_xlfn.XLOOKUP(Table2[[#This Row],[K&amp;N REF ]],CAT_Details[Tracking Number],CAT_Details[Delivery Country Code],,0)</f>
        <v>GB</v>
      </c>
      <c r="F2204" s="274" t="str">
        <f>_xlfn.XLOOKUP(Table2[[#This Row],[TO Ref]],CAT_Details[TO Ref],CAT_Details[Loc],,0)</f>
        <v>DK-BM01</v>
      </c>
      <c r="G2204" s="260" t="s">
        <v>36</v>
      </c>
      <c r="H2204" s="260" t="s">
        <v>42</v>
      </c>
      <c r="I2204" s="281">
        <v>45909</v>
      </c>
      <c r="J2204" s="260" t="s">
        <v>45</v>
      </c>
      <c r="K2204" s="260" t="s">
        <v>27</v>
      </c>
      <c r="L2204" s="281">
        <v>45912</v>
      </c>
      <c r="M2204" s="260" t="str">
        <f>IF(Table2[[#This Row],[Resolve Date]]="","ONGOING","SOLVED")</f>
        <v>SOLVED</v>
      </c>
      <c r="N2204" s="261" t="s">
        <v>27062</v>
      </c>
      <c r="O2204" s="260" t="str">
        <f>Table2[[#This Row],[K&amp;N REF ]]&amp;Table2[[#This Row],[Issue type ]]</f>
        <v>5017216598AMOUNT</v>
      </c>
      <c r="P2204" s="260">
        <f>YEAR(Table2[[#This Row],[Date ]])</f>
        <v>2025</v>
      </c>
      <c r="Q2204" s="260" t="str">
        <f>VLOOKUP(MONTH(Table2[[#This Row],[Date ]]),Months,2,0)</f>
        <v>September</v>
      </c>
      <c r="R2204" s="288" t="b">
        <f>COUNTIFS(Table2[Unique],Table2[[#This Row],[Unique]])&gt;1</f>
        <v>0</v>
      </c>
      <c r="S2204" s="288">
        <f>IF(Table2[[#This Row],[Status ]]="Solved",1,0)</f>
        <v>1</v>
      </c>
      <c r="T2204" s="288">
        <f>IF(Table2[[#This Row],[Status ]]="ongoing",1,0)</f>
        <v>0</v>
      </c>
    </row>
    <row r="2205" spans="1:20" x14ac:dyDescent="0.25">
      <c r="A2205" s="263">
        <v>5017216579</v>
      </c>
      <c r="B2205" s="287" t="str">
        <f>_xlfn.XLOOKUP(Table2[[#This Row],[K&amp;N REF ]],CAT_Details[Tracking Number],CAT_Details[S Ref],,0)</f>
        <v>20250903-S-70703</v>
      </c>
      <c r="C2205" s="273">
        <f>_xlfn.XLOOKUP(Table2[[#This Row],[K&amp;N REF ]],CAT_Details[Tracking Number],CAT_Details[TO Ref],,0)</f>
        <v>20250902794402</v>
      </c>
      <c r="D2205" s="273" t="str">
        <f>_xlfn.XLOOKUP(Table2[[#This Row],[K&amp;N REF ]],CAT_Details[Tracking Number],CAT_Details[Pickup Customer Name],,0)</f>
        <v>ARTHUR WELTER TRANSPORT/IMPROEUROPE</v>
      </c>
      <c r="E2205" s="274" t="str">
        <f>_xlfn.XLOOKUP(Table2[[#This Row],[K&amp;N REF ]],CAT_Details[Tracking Number],CAT_Details[Delivery Country Code],,0)</f>
        <v>FR</v>
      </c>
      <c r="F2205" s="274">
        <f>_xlfn.XLOOKUP(Table2[[#This Row],[TO Ref]],CAT_Details[TO Ref],CAT_Details[Loc],,0)</f>
        <v>3705</v>
      </c>
      <c r="G2205" s="260" t="s">
        <v>221</v>
      </c>
      <c r="H2205" s="260" t="s">
        <v>35</v>
      </c>
      <c r="I2205" s="281">
        <v>45909</v>
      </c>
      <c r="J2205" s="260" t="s">
        <v>26</v>
      </c>
      <c r="K2205" s="260" t="s">
        <v>32</v>
      </c>
      <c r="L2205" s="281">
        <v>45909</v>
      </c>
      <c r="M2205" s="260" t="str">
        <f>IF(Table2[[#This Row],[Resolve Date]]="","ONGOING","SOLVED")</f>
        <v>SOLVED</v>
      </c>
      <c r="N2205" s="261"/>
      <c r="O2205" s="260" t="str">
        <f>Table2[[#This Row],[K&amp;N REF ]]&amp;Table2[[#This Row],[Issue type ]]</f>
        <v>5017216579NO LABELS</v>
      </c>
      <c r="P2205" s="260">
        <f>YEAR(Table2[[#This Row],[Date ]])</f>
        <v>2025</v>
      </c>
      <c r="Q2205" s="260" t="str">
        <f>VLOOKUP(MONTH(Table2[[#This Row],[Date ]]),Months,2,0)</f>
        <v>September</v>
      </c>
      <c r="R2205" s="288" t="b">
        <f>COUNTIFS(Table2[Unique],Table2[[#This Row],[Unique]])&gt;1</f>
        <v>0</v>
      </c>
      <c r="S2205" s="288">
        <f>IF(Table2[[#This Row],[Status ]]="Solved",1,0)</f>
        <v>1</v>
      </c>
      <c r="T2205" s="288">
        <f>IF(Table2[[#This Row],[Status ]]="ongoing",1,0)</f>
        <v>0</v>
      </c>
    </row>
    <row r="2206" spans="1:20" x14ac:dyDescent="0.25">
      <c r="A2206" s="263">
        <v>5017216764</v>
      </c>
      <c r="B2206" s="287" t="str">
        <f>_xlfn.XLOOKUP(Table2[[#This Row],[K&amp;N REF ]],CAT_Details[Tracking Number],CAT_Details[S Ref],,0)</f>
        <v>20250903-S-70623</v>
      </c>
      <c r="C2206" s="273">
        <f>_xlfn.XLOOKUP(Table2[[#This Row],[K&amp;N REF ]],CAT_Details[Tracking Number],CAT_Details[TO Ref],,0)</f>
        <v>20250901793970</v>
      </c>
      <c r="D2206" s="273" t="str">
        <f>_xlfn.XLOOKUP(Table2[[#This Row],[K&amp;N REF ]],CAT_Details[Tracking Number],CAT_Details[Pickup Customer Name],,0)</f>
        <v>Leading Metal Mechanic Solutions SL</v>
      </c>
      <c r="E2206" s="274" t="str">
        <f>_xlfn.XLOOKUP(Table2[[#This Row],[K&amp;N REF ]],CAT_Details[Tracking Number],CAT_Details[Delivery Country Code],,0)</f>
        <v>GB</v>
      </c>
      <c r="F2206" s="274" t="str">
        <f>_xlfn.XLOOKUP(Table2[[#This Row],[TO Ref]],CAT_Details[TO Ref],CAT_Details[Loc],,0)</f>
        <v>DX01-L5</v>
      </c>
      <c r="G2206" s="260" t="s">
        <v>36</v>
      </c>
      <c r="H2206" s="260" t="s">
        <v>29</v>
      </c>
      <c r="I2206" s="281">
        <v>45909</v>
      </c>
      <c r="J2206" s="260" t="s">
        <v>26</v>
      </c>
      <c r="K2206" s="260" t="s">
        <v>32</v>
      </c>
      <c r="L2206" s="281">
        <v>45909</v>
      </c>
      <c r="M2206" s="260" t="str">
        <f>IF(Table2[[#This Row],[Resolve Date]]="","ONGOING","SOLVED")</f>
        <v>SOLVED</v>
      </c>
      <c r="N2206" s="261"/>
      <c r="O2206" s="260" t="str">
        <f>Table2[[#This Row],[K&amp;N REF ]]&amp;Table2[[#This Row],[Issue type ]]</f>
        <v>5017216764DAMAGED LABEL</v>
      </c>
      <c r="P2206" s="260">
        <f>YEAR(Table2[[#This Row],[Date ]])</f>
        <v>2025</v>
      </c>
      <c r="Q2206" s="260" t="str">
        <f>VLOOKUP(MONTH(Table2[[#This Row],[Date ]]),Months,2,0)</f>
        <v>September</v>
      </c>
      <c r="R2206" s="288" t="b">
        <f>COUNTIFS(Table2[Unique],Table2[[#This Row],[Unique]])&gt;1</f>
        <v>0</v>
      </c>
      <c r="S2206" s="288">
        <f>IF(Table2[[#This Row],[Status ]]="Solved",1,0)</f>
        <v>1</v>
      </c>
      <c r="T2206" s="288">
        <f>IF(Table2[[#This Row],[Status ]]="ongoing",1,0)</f>
        <v>0</v>
      </c>
    </row>
    <row r="2207" spans="1:20" x14ac:dyDescent="0.25">
      <c r="A2207" s="263">
        <v>5017216710</v>
      </c>
      <c r="B2207" s="287" t="str">
        <f>_xlfn.XLOOKUP(Table2[[#This Row],[K&amp;N REF ]],CAT_Details[Tracking Number],CAT_Details[S Ref],,0)</f>
        <v>20250903-S-70665</v>
      </c>
      <c r="C2207" s="273">
        <f>_xlfn.XLOOKUP(Table2[[#This Row],[K&amp;N REF ]],CAT_Details[Tracking Number],CAT_Details[TO Ref],,0)</f>
        <v>20250902794690</v>
      </c>
      <c r="D2207" s="273" t="str">
        <f>_xlfn.XLOOKUP(Table2[[#This Row],[K&amp;N REF ]],CAT_Details[Tracking Number],CAT_Details[Pickup Customer Name],,0)</f>
        <v>DANFOSS A/S</v>
      </c>
      <c r="E2207" s="274" t="str">
        <f>_xlfn.XLOOKUP(Table2[[#This Row],[K&amp;N REF ]],CAT_Details[Tracking Number],CAT_Details[Delivery Country Code],,0)</f>
        <v>FR</v>
      </c>
      <c r="F2207" s="274">
        <f>_xlfn.XLOOKUP(Table2[[#This Row],[TO Ref]],CAT_Details[TO Ref],CAT_Details[Loc],,0)</f>
        <v>3705</v>
      </c>
      <c r="G2207" s="260" t="s">
        <v>26669</v>
      </c>
      <c r="H2207" s="260" t="s">
        <v>35</v>
      </c>
      <c r="I2207" s="281">
        <v>45909</v>
      </c>
      <c r="J2207" s="260" t="s">
        <v>26</v>
      </c>
      <c r="K2207" s="260" t="s">
        <v>32</v>
      </c>
      <c r="L2207" s="281">
        <v>45909</v>
      </c>
      <c r="M2207" s="260" t="str">
        <f>IF(Table2[[#This Row],[Resolve Date]]="","ONGOING","SOLVED")</f>
        <v>SOLVED</v>
      </c>
      <c r="N2207" s="261"/>
      <c r="O2207" s="260" t="str">
        <f>Table2[[#This Row],[K&amp;N REF ]]&amp;Table2[[#This Row],[Issue type ]]</f>
        <v>5017216710NO LABELS</v>
      </c>
      <c r="P2207" s="260">
        <f>YEAR(Table2[[#This Row],[Date ]])</f>
        <v>2025</v>
      </c>
      <c r="Q2207" s="260" t="str">
        <f>VLOOKUP(MONTH(Table2[[#This Row],[Date ]]),Months,2,0)</f>
        <v>September</v>
      </c>
      <c r="R2207" s="288" t="b">
        <f>COUNTIFS(Table2[Unique],Table2[[#This Row],[Unique]])&gt;1</f>
        <v>0</v>
      </c>
      <c r="S2207" s="288">
        <f>IF(Table2[[#This Row],[Status ]]="Solved",1,0)</f>
        <v>1</v>
      </c>
      <c r="T2207" s="288">
        <f>IF(Table2[[#This Row],[Status ]]="ongoing",1,0)</f>
        <v>0</v>
      </c>
    </row>
    <row r="2208" spans="1:20" x14ac:dyDescent="0.25">
      <c r="A2208" s="263">
        <v>5017172381</v>
      </c>
      <c r="B2208" s="287" t="str">
        <f>_xlfn.XLOOKUP(Table2[[#This Row],[K&amp;N REF ]],CAT_Details[Tracking Number],CAT_Details[S Ref],,0)</f>
        <v>20250829-S-70757</v>
      </c>
      <c r="C2208" s="273">
        <f>_xlfn.XLOOKUP(Table2[[#This Row],[K&amp;N REF ]],CAT_Details[Tracking Number],CAT_Details[TO Ref],,0)</f>
        <v>20250828791605</v>
      </c>
      <c r="D2208" s="273" t="str">
        <f>_xlfn.XLOOKUP(Table2[[#This Row],[K&amp;N REF ]],CAT_Details[Tracking Number],CAT_Details[Pickup Customer Name],,0)</f>
        <v>Akg Thermotechnik Lettland Ltd.</v>
      </c>
      <c r="E2208" s="274" t="str">
        <f>_xlfn.XLOOKUP(Table2[[#This Row],[K&amp;N REF ]],CAT_Details[Tracking Number],CAT_Details[Delivery Country Code],,0)</f>
        <v>FR</v>
      </c>
      <c r="F2208" s="274">
        <f>_xlfn.XLOOKUP(Table2[[#This Row],[TO Ref]],CAT_Details[TO Ref],CAT_Details[Loc],,0)</f>
        <v>3705</v>
      </c>
      <c r="G2208" s="260" t="s">
        <v>44</v>
      </c>
      <c r="H2208" s="260" t="s">
        <v>179</v>
      </c>
      <c r="I2208" s="281">
        <v>45909</v>
      </c>
      <c r="J2208" s="260" t="s">
        <v>26</v>
      </c>
      <c r="K2208" s="260" t="s">
        <v>32</v>
      </c>
      <c r="L2208" s="281">
        <v>45909</v>
      </c>
      <c r="M2208" s="260" t="str">
        <f>IF(Table2[[#This Row],[Resolve Date]]="","ONGOING","SOLVED")</f>
        <v>SOLVED</v>
      </c>
      <c r="N2208" s="261"/>
      <c r="O2208" s="260" t="str">
        <f>Table2[[#This Row],[K&amp;N REF ]]&amp;Table2[[#This Row],[Issue type ]]</f>
        <v xml:space="preserve">5017172381NOT SCANNABLE </v>
      </c>
      <c r="P2208" s="260">
        <f>YEAR(Table2[[#This Row],[Date ]])</f>
        <v>2025</v>
      </c>
      <c r="Q2208" s="260" t="str">
        <f>VLOOKUP(MONTH(Table2[[#This Row],[Date ]]),Months,2,0)</f>
        <v>September</v>
      </c>
      <c r="R2208" s="288" t="b">
        <f>COUNTIFS(Table2[Unique],Table2[[#This Row],[Unique]])&gt;1</f>
        <v>0</v>
      </c>
      <c r="S2208" s="288">
        <f>IF(Table2[[#This Row],[Status ]]="Solved",1,0)</f>
        <v>1</v>
      </c>
      <c r="T2208" s="288">
        <f>IF(Table2[[#This Row],[Status ]]="ongoing",1,0)</f>
        <v>0</v>
      </c>
    </row>
    <row r="2209" spans="1:20" x14ac:dyDescent="0.25">
      <c r="A2209" s="263">
        <v>5017172380</v>
      </c>
      <c r="B2209" s="287" t="str">
        <f>_xlfn.XLOOKUP(Table2[[#This Row],[K&amp;N REF ]],CAT_Details[Tracking Number],CAT_Details[S Ref],,0)</f>
        <v>20250829-S-70757</v>
      </c>
      <c r="C2209" s="273">
        <f>_xlfn.XLOOKUP(Table2[[#This Row],[K&amp;N REF ]],CAT_Details[Tracking Number],CAT_Details[TO Ref],,0)</f>
        <v>20250828791623</v>
      </c>
      <c r="D2209" s="273" t="str">
        <f>_xlfn.XLOOKUP(Table2[[#This Row],[K&amp;N REF ]],CAT_Details[Tracking Number],CAT_Details[Pickup Customer Name],,0)</f>
        <v>Akg Thermotechnik Lettland Ltd.</v>
      </c>
      <c r="E2209" s="274" t="str">
        <f>_xlfn.XLOOKUP(Table2[[#This Row],[K&amp;N REF ]],CAT_Details[Tracking Number],CAT_Details[Delivery Country Code],,0)</f>
        <v>GB</v>
      </c>
      <c r="F2209" s="274">
        <f>_xlfn.XLOOKUP(Table2[[#This Row],[TO Ref]],CAT_Details[TO Ref],CAT_Details[Loc],,0)</f>
        <v>3402</v>
      </c>
      <c r="G2209" s="260" t="s">
        <v>44</v>
      </c>
      <c r="H2209" s="260" t="s">
        <v>179</v>
      </c>
      <c r="I2209" s="281">
        <v>45909</v>
      </c>
      <c r="J2209" s="260" t="s">
        <v>26</v>
      </c>
      <c r="K2209" s="260" t="s">
        <v>32</v>
      </c>
      <c r="L2209" s="281">
        <v>45909</v>
      </c>
      <c r="M2209" s="260" t="str">
        <f>IF(Table2[[#This Row],[Resolve Date]]="","ONGOING","SOLVED")</f>
        <v>SOLVED</v>
      </c>
      <c r="N2209" s="261"/>
      <c r="O2209" s="260" t="str">
        <f>Table2[[#This Row],[K&amp;N REF ]]&amp;Table2[[#This Row],[Issue type ]]</f>
        <v xml:space="preserve">5017172380NOT SCANNABLE </v>
      </c>
      <c r="P2209" s="260">
        <f>YEAR(Table2[[#This Row],[Date ]])</f>
        <v>2025</v>
      </c>
      <c r="Q2209" s="260" t="str">
        <f>VLOOKUP(MONTH(Table2[[#This Row],[Date ]]),Months,2,0)</f>
        <v>September</v>
      </c>
      <c r="R2209" s="288" t="b">
        <f>COUNTIFS(Table2[Unique],Table2[[#This Row],[Unique]])&gt;1</f>
        <v>0</v>
      </c>
      <c r="S2209" s="288">
        <f>IF(Table2[[#This Row],[Status ]]="Solved",1,0)</f>
        <v>1</v>
      </c>
      <c r="T2209" s="288">
        <f>IF(Table2[[#This Row],[Status ]]="ongoing",1,0)</f>
        <v>0</v>
      </c>
    </row>
    <row r="2210" spans="1:20" x14ac:dyDescent="0.25">
      <c r="A2210" s="263">
        <v>5017246505</v>
      </c>
      <c r="B2210" s="287" t="str">
        <f>_xlfn.XLOOKUP(Table2[[#This Row],[K&amp;N REF ]],CAT_Details[Tracking Number],CAT_Details[S Ref],,0)</f>
        <v>20250905-S-70801</v>
      </c>
      <c r="C2210" s="273">
        <f>_xlfn.XLOOKUP(Table2[[#This Row],[K&amp;N REF ]],CAT_Details[Tracking Number],CAT_Details[TO Ref],,0)</f>
        <v>20250904796655</v>
      </c>
      <c r="D2210" s="273" t="str">
        <f>_xlfn.XLOOKUP(Table2[[#This Row],[K&amp;N REF ]],CAT_Details[Tracking Number],CAT_Details[Pickup Customer Name],,0)</f>
        <v>PEKAGO KUNSTSTOFFEN B.V.</v>
      </c>
      <c r="E2210" s="274" t="str">
        <f>_xlfn.XLOOKUP(Table2[[#This Row],[K&amp;N REF ]],CAT_Details[Tracking Number],CAT_Details[Delivery Country Code],,0)</f>
        <v>GB</v>
      </c>
      <c r="F2210" s="274" t="str">
        <f>_xlfn.XLOOKUP(Table2[[#This Row],[TO Ref]],CAT_Details[TO Ref],CAT_Details[Loc],,0)</f>
        <v>U2-L5</v>
      </c>
      <c r="G2210" s="260" t="s">
        <v>24</v>
      </c>
      <c r="H2210" s="260" t="s">
        <v>179</v>
      </c>
      <c r="I2210" s="281">
        <v>45910</v>
      </c>
      <c r="J2210" s="260" t="s">
        <v>26</v>
      </c>
      <c r="K2210" s="260" t="s">
        <v>32</v>
      </c>
      <c r="L2210" s="281">
        <v>45910</v>
      </c>
      <c r="M2210" s="260" t="str">
        <f>IF(Table2[[#This Row],[Resolve Date]]="","ONGOING","SOLVED")</f>
        <v>SOLVED</v>
      </c>
      <c r="N2210" s="261"/>
      <c r="O2210" s="260" t="str">
        <f>Table2[[#This Row],[K&amp;N REF ]]&amp;Table2[[#This Row],[Issue type ]]</f>
        <v xml:space="preserve">5017246505NOT SCANNABLE </v>
      </c>
      <c r="P2210" s="260">
        <f>YEAR(Table2[[#This Row],[Date ]])</f>
        <v>2025</v>
      </c>
      <c r="Q2210" s="260" t="str">
        <f>VLOOKUP(MONTH(Table2[[#This Row],[Date ]]),Months,2,0)</f>
        <v>September</v>
      </c>
      <c r="R2210" s="288" t="b">
        <f>COUNTIFS(Table2[Unique],Table2[[#This Row],[Unique]])&gt;1</f>
        <v>0</v>
      </c>
      <c r="S2210" s="288">
        <f>IF(Table2[[#This Row],[Status ]]="Solved",1,0)</f>
        <v>1</v>
      </c>
      <c r="T2210" s="288">
        <f>IF(Table2[[#This Row],[Status ]]="ongoing",1,0)</f>
        <v>0</v>
      </c>
    </row>
    <row r="2211" spans="1:20" x14ac:dyDescent="0.25">
      <c r="A2211" s="263">
        <v>5017246792</v>
      </c>
      <c r="B2211" s="287" t="str">
        <f>_xlfn.XLOOKUP(Table2[[#This Row],[K&amp;N REF ]],CAT_Details[Tracking Number],CAT_Details[S Ref],,0)</f>
        <v>20250905-S-70806</v>
      </c>
      <c r="C2211" s="273">
        <f>_xlfn.XLOOKUP(Table2[[#This Row],[K&amp;N REF ]],CAT_Details[Tracking Number],CAT_Details[TO Ref],,0)</f>
        <v>20250904796702</v>
      </c>
      <c r="D2211" s="273" t="str">
        <f>_xlfn.XLOOKUP(Table2[[#This Row],[K&amp;N REF ]],CAT_Details[Tracking Number],CAT_Details[Pickup Customer Name],,0)</f>
        <v>PEKAGO KUNSTSTOFFEN B.V.</v>
      </c>
      <c r="E2211" s="274" t="str">
        <f>_xlfn.XLOOKUP(Table2[[#This Row],[K&amp;N REF ]],CAT_Details[Tracking Number],CAT_Details[Delivery Country Code],,0)</f>
        <v>GB</v>
      </c>
      <c r="F2211" s="274" t="str">
        <f>_xlfn.XLOOKUP(Table2[[#This Row],[TO Ref]],CAT_Details[TO Ref],CAT_Details[Loc],,0)</f>
        <v>U2-L5</v>
      </c>
      <c r="G2211" s="260" t="s">
        <v>24</v>
      </c>
      <c r="H2211" s="260" t="s">
        <v>179</v>
      </c>
      <c r="I2211" s="281">
        <v>45910</v>
      </c>
      <c r="J2211" s="260" t="s">
        <v>26</v>
      </c>
      <c r="K2211" s="260" t="s">
        <v>32</v>
      </c>
      <c r="L2211" s="281">
        <v>45910</v>
      </c>
      <c r="M2211" s="260" t="str">
        <f>IF(Table2[[#This Row],[Resolve Date]]="","ONGOING","SOLVED")</f>
        <v>SOLVED</v>
      </c>
      <c r="N2211" s="261"/>
      <c r="O2211" s="260" t="str">
        <f>Table2[[#This Row],[K&amp;N REF ]]&amp;Table2[[#This Row],[Issue type ]]</f>
        <v xml:space="preserve">5017246792NOT SCANNABLE </v>
      </c>
      <c r="P2211" s="260">
        <f>YEAR(Table2[[#This Row],[Date ]])</f>
        <v>2025</v>
      </c>
      <c r="Q2211" s="260" t="str">
        <f>VLOOKUP(MONTH(Table2[[#This Row],[Date ]]),Months,2,0)</f>
        <v>September</v>
      </c>
      <c r="R2211" s="288" t="b">
        <f>COUNTIFS(Table2[Unique],Table2[[#This Row],[Unique]])&gt;1</f>
        <v>0</v>
      </c>
      <c r="S2211" s="288">
        <f>IF(Table2[[#This Row],[Status ]]="Solved",1,0)</f>
        <v>1</v>
      </c>
      <c r="T2211" s="288">
        <f>IF(Table2[[#This Row],[Status ]]="ongoing",1,0)</f>
        <v>0</v>
      </c>
    </row>
    <row r="2212" spans="1:20" x14ac:dyDescent="0.25">
      <c r="A2212" s="263">
        <v>5017216704</v>
      </c>
      <c r="B2212" s="287" t="str">
        <f>_xlfn.XLOOKUP(Table2[[#This Row],[K&amp;N REF ]],CAT_Details[Tracking Number],CAT_Details[S Ref],,0)</f>
        <v>20250903-S-70192</v>
      </c>
      <c r="C2212" s="273">
        <f>_xlfn.XLOOKUP(Table2[[#This Row],[K&amp;N REF ]],CAT_Details[Tracking Number],CAT_Details[TO Ref],,0)</f>
        <v>20250901793686</v>
      </c>
      <c r="D2212" s="273" t="str">
        <f>_xlfn.XLOOKUP(Table2[[#This Row],[K&amp;N REF ]],CAT_Details[Tracking Number],CAT_Details[Pickup Customer Name],,0)</f>
        <v>Pister Kugelhähne GmbH</v>
      </c>
      <c r="E2212" s="274" t="str">
        <f>_xlfn.XLOOKUP(Table2[[#This Row],[K&amp;N REF ]],CAT_Details[Tracking Number],CAT_Details[Delivery Country Code],,0)</f>
        <v>GB</v>
      </c>
      <c r="F2212" s="274" t="str">
        <f>_xlfn.XLOOKUP(Table2[[#This Row],[TO Ref]],CAT_Details[TO Ref],CAT_Details[Loc],,0)</f>
        <v>OYL1</v>
      </c>
      <c r="G2212" s="260" t="s">
        <v>34</v>
      </c>
      <c r="H2212" s="260" t="s">
        <v>29</v>
      </c>
      <c r="I2212" s="281">
        <v>45910</v>
      </c>
      <c r="J2212" s="260" t="s">
        <v>26</v>
      </c>
      <c r="K2212" s="260" t="s">
        <v>50</v>
      </c>
      <c r="L2212" s="281">
        <v>45910</v>
      </c>
      <c r="M2212" s="260" t="str">
        <f>IF(Table2[[#This Row],[Resolve Date]]="","ONGOING","SOLVED")</f>
        <v>SOLVED</v>
      </c>
      <c r="N2212" s="261"/>
      <c r="O2212" s="260" t="str">
        <f>Table2[[#This Row],[K&amp;N REF ]]&amp;Table2[[#This Row],[Issue type ]]</f>
        <v>5017216704DAMAGED LABEL</v>
      </c>
      <c r="P2212" s="260">
        <f>YEAR(Table2[[#This Row],[Date ]])</f>
        <v>2025</v>
      </c>
      <c r="Q2212" s="260" t="str">
        <f>VLOOKUP(MONTH(Table2[[#This Row],[Date ]]),Months,2,0)</f>
        <v>September</v>
      </c>
      <c r="R2212" s="288" t="b">
        <f>COUNTIFS(Table2[Unique],Table2[[#This Row],[Unique]])&gt;1</f>
        <v>0</v>
      </c>
      <c r="S2212" s="288">
        <f>IF(Table2[[#This Row],[Status ]]="Solved",1,0)</f>
        <v>1</v>
      </c>
      <c r="T2212" s="288">
        <f>IF(Table2[[#This Row],[Status ]]="ongoing",1,0)</f>
        <v>0</v>
      </c>
    </row>
    <row r="2213" spans="1:20" x14ac:dyDescent="0.25">
      <c r="A2213" s="263">
        <v>5017216595</v>
      </c>
      <c r="B2213" s="287" t="str">
        <f>_xlfn.XLOOKUP(Table2[[#This Row],[K&amp;N REF ]],CAT_Details[Tracking Number],CAT_Details[S Ref],,0)</f>
        <v>20250903-S-70188</v>
      </c>
      <c r="C2213" s="273">
        <f>_xlfn.XLOOKUP(Table2[[#This Row],[K&amp;N REF ]],CAT_Details[Tracking Number],CAT_Details[TO Ref],,0)</f>
        <v>20250903795348</v>
      </c>
      <c r="D2213" s="273" t="str">
        <f>_xlfn.XLOOKUP(Table2[[#This Row],[K&amp;N REF ]],CAT_Details[Tracking Number],CAT_Details[Pickup Customer Name],,0)</f>
        <v>Elso</v>
      </c>
      <c r="E2213" s="274" t="str">
        <f>_xlfn.XLOOKUP(Table2[[#This Row],[K&amp;N REF ]],CAT_Details[Tracking Number],CAT_Details[Delivery Country Code],,0)</f>
        <v>GB</v>
      </c>
      <c r="F2213" s="274" t="str">
        <f>_xlfn.XLOOKUP(Table2[[#This Row],[TO Ref]],CAT_Details[TO Ref],CAT_Details[Loc],,0)</f>
        <v>U2-L5</v>
      </c>
      <c r="G2213" s="260" t="s">
        <v>34</v>
      </c>
      <c r="H2213" s="260" t="s">
        <v>49</v>
      </c>
      <c r="I2213" s="281">
        <v>45910</v>
      </c>
      <c r="J2213" s="260" t="s">
        <v>26</v>
      </c>
      <c r="K2213" s="260" t="s">
        <v>32</v>
      </c>
      <c r="L2213" s="281">
        <v>45910</v>
      </c>
      <c r="M2213" s="260" t="str">
        <f>IF(Table2[[#This Row],[Resolve Date]]="","ONGOING","SOLVED")</f>
        <v>SOLVED</v>
      </c>
      <c r="N2213" s="261" t="s">
        <v>26670</v>
      </c>
      <c r="O2213" s="260" t="str">
        <f>Table2[[#This Row],[K&amp;N REF ]]&amp;Table2[[#This Row],[Issue type ]]</f>
        <v>5017216595XX LABELS</v>
      </c>
      <c r="P2213" s="260">
        <f>YEAR(Table2[[#This Row],[Date ]])</f>
        <v>2025</v>
      </c>
      <c r="Q2213" s="260" t="str">
        <f>VLOOKUP(MONTH(Table2[[#This Row],[Date ]]),Months,2,0)</f>
        <v>September</v>
      </c>
      <c r="R2213" s="288" t="b">
        <f>COUNTIFS(Table2[Unique],Table2[[#This Row],[Unique]])&gt;1</f>
        <v>0</v>
      </c>
      <c r="S2213" s="288">
        <f>IF(Table2[[#This Row],[Status ]]="Solved",1,0)</f>
        <v>1</v>
      </c>
      <c r="T2213" s="288">
        <f>IF(Table2[[#This Row],[Status ]]="ongoing",1,0)</f>
        <v>0</v>
      </c>
    </row>
    <row r="2214" spans="1:20" x14ac:dyDescent="0.25">
      <c r="A2214" s="263">
        <v>5017216582</v>
      </c>
      <c r="B2214" s="287" t="str">
        <f>_xlfn.XLOOKUP(Table2[[#This Row],[K&amp;N REF ]],CAT_Details[Tracking Number],CAT_Details[S Ref],,0)</f>
        <v>20250903-S-70183</v>
      </c>
      <c r="C2214" s="273">
        <f>_xlfn.XLOOKUP(Table2[[#This Row],[K&amp;N REF ]],CAT_Details[Tracking Number],CAT_Details[TO Ref],,0)</f>
        <v>20250902794891</v>
      </c>
      <c r="D2214" s="273" t="str">
        <f>_xlfn.XLOOKUP(Table2[[#This Row],[K&amp;N REF ]],CAT_Details[Tracking Number],CAT_Details[Pickup Customer Name],,0)</f>
        <v>FRITZMEIER Systems GmbH</v>
      </c>
      <c r="E2214" s="274" t="str">
        <f>_xlfn.XLOOKUP(Table2[[#This Row],[K&amp;N REF ]],CAT_Details[Tracking Number],CAT_Details[Delivery Country Code],,0)</f>
        <v>GB</v>
      </c>
      <c r="F2214" s="274" t="str">
        <f>_xlfn.XLOOKUP(Table2[[#This Row],[TO Ref]],CAT_Details[TO Ref],CAT_Details[Loc],,0)</f>
        <v>ES01</v>
      </c>
      <c r="G2214" s="260" t="s">
        <v>34</v>
      </c>
      <c r="H2214" s="260" t="s">
        <v>31</v>
      </c>
      <c r="I2214" s="281">
        <v>45910</v>
      </c>
      <c r="J2214" s="260" t="s">
        <v>26</v>
      </c>
      <c r="K2214" s="260" t="s">
        <v>50</v>
      </c>
      <c r="L2214" s="281">
        <v>45910</v>
      </c>
      <c r="M2214" s="260" t="str">
        <f>IF(Table2[[#This Row],[Resolve Date]]="","ONGOING","SOLVED")</f>
        <v>SOLVED</v>
      </c>
      <c r="N2214" s="261"/>
      <c r="O2214" s="260" t="str">
        <f>Table2[[#This Row],[K&amp;N REF ]]&amp;Table2[[#This Row],[Issue type ]]</f>
        <v>5017216582MISSING LABELS ON SOME UNITS</v>
      </c>
      <c r="P2214" s="260">
        <f>YEAR(Table2[[#This Row],[Date ]])</f>
        <v>2025</v>
      </c>
      <c r="Q2214" s="260" t="str">
        <f>VLOOKUP(MONTH(Table2[[#This Row],[Date ]]),Months,2,0)</f>
        <v>September</v>
      </c>
      <c r="R2214" s="288" t="b">
        <f>COUNTIFS(Table2[Unique],Table2[[#This Row],[Unique]])&gt;1</f>
        <v>0</v>
      </c>
      <c r="S2214" s="288">
        <f>IF(Table2[[#This Row],[Status ]]="Solved",1,0)</f>
        <v>1</v>
      </c>
      <c r="T2214" s="288">
        <f>IF(Table2[[#This Row],[Status ]]="ongoing",1,0)</f>
        <v>0</v>
      </c>
    </row>
    <row r="2215" spans="1:20" x14ac:dyDescent="0.25">
      <c r="A2215" s="263">
        <v>5017216220</v>
      </c>
      <c r="B2215" s="287" t="str">
        <f>_xlfn.XLOOKUP(Table2[[#This Row],[K&amp;N REF ]],CAT_Details[Tracking Number],CAT_Details[S Ref],,0)</f>
        <v>20250903-S-70270</v>
      </c>
      <c r="C2215" s="273">
        <f>_xlfn.XLOOKUP(Table2[[#This Row],[K&amp;N REF ]],CAT_Details[Tracking Number],CAT_Details[TO Ref],,0)</f>
        <v>20250903795266</v>
      </c>
      <c r="D2215" s="273" t="str">
        <f>_xlfn.XLOOKUP(Table2[[#This Row],[K&amp;N REF ]],CAT_Details[Tracking Number],CAT_Details[Pickup Customer Name],,0)</f>
        <v>Federal Mogul Valvetrain GmbH</v>
      </c>
      <c r="E2215" s="274" t="str">
        <f>_xlfn.XLOOKUP(Table2[[#This Row],[K&amp;N REF ]],CAT_Details[Tracking Number],CAT_Details[Delivery Country Code],,0)</f>
        <v>GB</v>
      </c>
      <c r="F2215" s="274" t="str">
        <f>_xlfn.XLOOKUP(Table2[[#This Row],[TO Ref]],CAT_Details[TO Ref],CAT_Details[Loc],,0)</f>
        <v>MZ02</v>
      </c>
      <c r="G2215" s="260" t="s">
        <v>34</v>
      </c>
      <c r="H2215" s="260" t="s">
        <v>179</v>
      </c>
      <c r="I2215" s="281">
        <v>45910</v>
      </c>
      <c r="J2215" s="260" t="s">
        <v>26</v>
      </c>
      <c r="K2215" s="260" t="s">
        <v>32</v>
      </c>
      <c r="L2215" s="281">
        <v>45910</v>
      </c>
      <c r="M2215" s="260" t="str">
        <f>IF(Table2[[#This Row],[Resolve Date]]="","ONGOING","SOLVED")</f>
        <v>SOLVED</v>
      </c>
      <c r="N2215" s="261"/>
      <c r="O2215" s="260" t="str">
        <f>Table2[[#This Row],[K&amp;N REF ]]&amp;Table2[[#This Row],[Issue type ]]</f>
        <v xml:space="preserve">5017216220NOT SCANNABLE </v>
      </c>
      <c r="P2215" s="260">
        <f>YEAR(Table2[[#This Row],[Date ]])</f>
        <v>2025</v>
      </c>
      <c r="Q2215" s="260" t="str">
        <f>VLOOKUP(MONTH(Table2[[#This Row],[Date ]]),Months,2,0)</f>
        <v>September</v>
      </c>
      <c r="R2215" s="288" t="b">
        <f>COUNTIFS(Table2[Unique],Table2[[#This Row],[Unique]])&gt;1</f>
        <v>0</v>
      </c>
      <c r="S2215" s="288">
        <f>IF(Table2[[#This Row],[Status ]]="Solved",1,0)</f>
        <v>1</v>
      </c>
      <c r="T2215" s="288">
        <f>IF(Table2[[#This Row],[Status ]]="ongoing",1,0)</f>
        <v>0</v>
      </c>
    </row>
    <row r="2216" spans="1:20" x14ac:dyDescent="0.25">
      <c r="A2216" s="263">
        <v>5017216222</v>
      </c>
      <c r="B2216" s="287" t="str">
        <f>_xlfn.XLOOKUP(Table2[[#This Row],[K&amp;N REF ]],CAT_Details[Tracking Number],CAT_Details[S Ref],,0)</f>
        <v>20250903-S-70270</v>
      </c>
      <c r="C2216" s="273">
        <f>_xlfn.XLOOKUP(Table2[[#This Row],[K&amp;N REF ]],CAT_Details[Tracking Number],CAT_Details[TO Ref],,0)</f>
        <v>20250903795269</v>
      </c>
      <c r="D2216" s="273" t="str">
        <f>_xlfn.XLOOKUP(Table2[[#This Row],[K&amp;N REF ]],CAT_Details[Tracking Number],CAT_Details[Pickup Customer Name],,0)</f>
        <v>Federal Mogul Valvetrain GmbH</v>
      </c>
      <c r="E2216" s="274" t="str">
        <f>_xlfn.XLOOKUP(Table2[[#This Row],[K&amp;N REF ]],CAT_Details[Tracking Number],CAT_Details[Delivery Country Code],,0)</f>
        <v>GB</v>
      </c>
      <c r="F2216" s="274" t="str">
        <f>_xlfn.XLOOKUP(Table2[[#This Row],[TO Ref]],CAT_Details[TO Ref],CAT_Details[Loc],,0)</f>
        <v>DX01-L5</v>
      </c>
      <c r="G2216" s="260" t="s">
        <v>34</v>
      </c>
      <c r="H2216" s="260" t="s">
        <v>179</v>
      </c>
      <c r="I2216" s="281">
        <v>45910</v>
      </c>
      <c r="J2216" s="260" t="s">
        <v>26</v>
      </c>
      <c r="K2216" s="260" t="s">
        <v>32</v>
      </c>
      <c r="L2216" s="281">
        <v>45910</v>
      </c>
      <c r="M2216" s="260" t="str">
        <f>IF(Table2[[#This Row],[Resolve Date]]="","ONGOING","SOLVED")</f>
        <v>SOLVED</v>
      </c>
      <c r="N2216" s="261"/>
      <c r="O2216" s="260" t="str">
        <f>Table2[[#This Row],[K&amp;N REF ]]&amp;Table2[[#This Row],[Issue type ]]</f>
        <v xml:space="preserve">5017216222NOT SCANNABLE </v>
      </c>
      <c r="P2216" s="260">
        <f>YEAR(Table2[[#This Row],[Date ]])</f>
        <v>2025</v>
      </c>
      <c r="Q2216" s="260" t="str">
        <f>VLOOKUP(MONTH(Table2[[#This Row],[Date ]]),Months,2,0)</f>
        <v>September</v>
      </c>
      <c r="R2216" s="288" t="b">
        <f>COUNTIFS(Table2[Unique],Table2[[#This Row],[Unique]])&gt;1</f>
        <v>0</v>
      </c>
      <c r="S2216" s="288">
        <f>IF(Table2[[#This Row],[Status ]]="Solved",1,0)</f>
        <v>1</v>
      </c>
      <c r="T2216" s="288">
        <f>IF(Table2[[#This Row],[Status ]]="ongoing",1,0)</f>
        <v>0</v>
      </c>
    </row>
    <row r="2217" spans="1:20" x14ac:dyDescent="0.25">
      <c r="A2217" s="263">
        <v>5017201863</v>
      </c>
      <c r="B2217" s="287" t="str">
        <f>_xlfn.XLOOKUP(Table2[[#This Row],[K&amp;N REF ]],CAT_Details[Tracking Number],CAT_Details[S Ref],,0)</f>
        <v>20250902-S-70826</v>
      </c>
      <c r="C2217" s="273">
        <f>_xlfn.XLOOKUP(Table2[[#This Row],[K&amp;N REF ]],CAT_Details[Tracking Number],CAT_Details[TO Ref],,0)</f>
        <v>20250901793679</v>
      </c>
      <c r="D2217" s="273" t="str">
        <f>_xlfn.XLOOKUP(Table2[[#This Row],[K&amp;N REF ]],CAT_Details[Tracking Number],CAT_Details[Pickup Customer Name],,0)</f>
        <v>SENSATA TECHNOLOGIES GERMANY GMBH</v>
      </c>
      <c r="E2217" s="274" t="str">
        <f>_xlfn.XLOOKUP(Table2[[#This Row],[K&amp;N REF ]],CAT_Details[Tracking Number],CAT_Details[Delivery Country Code],,0)</f>
        <v>GB</v>
      </c>
      <c r="F2217" s="274" t="str">
        <f>_xlfn.XLOOKUP(Table2[[#This Row],[TO Ref]],CAT_Details[TO Ref],CAT_Details[Loc],,0)</f>
        <v>DX01-L5</v>
      </c>
      <c r="G2217" s="260" t="s">
        <v>34</v>
      </c>
      <c r="H2217" s="260" t="s">
        <v>35</v>
      </c>
      <c r="I2217" s="281">
        <v>45910</v>
      </c>
      <c r="J2217" s="260" t="s">
        <v>26</v>
      </c>
      <c r="K2217" s="260" t="s">
        <v>32</v>
      </c>
      <c r="L2217" s="281">
        <v>45910</v>
      </c>
      <c r="M2217" s="260" t="str">
        <f>IF(Table2[[#This Row],[Resolve Date]]="","ONGOING","SOLVED")</f>
        <v>SOLVED</v>
      </c>
      <c r="N2217" s="261"/>
      <c r="O2217" s="260" t="str">
        <f>Table2[[#This Row],[K&amp;N REF ]]&amp;Table2[[#This Row],[Issue type ]]</f>
        <v>5017201863NO LABELS</v>
      </c>
      <c r="P2217" s="260">
        <f>YEAR(Table2[[#This Row],[Date ]])</f>
        <v>2025</v>
      </c>
      <c r="Q2217" s="260" t="str">
        <f>VLOOKUP(MONTH(Table2[[#This Row],[Date ]]),Months,2,0)</f>
        <v>September</v>
      </c>
      <c r="R2217" s="288" t="b">
        <f>COUNTIFS(Table2[Unique],Table2[[#This Row],[Unique]])&gt;1</f>
        <v>0</v>
      </c>
      <c r="S2217" s="288">
        <f>IF(Table2[[#This Row],[Status ]]="Solved",1,0)</f>
        <v>1</v>
      </c>
      <c r="T2217" s="288">
        <f>IF(Table2[[#This Row],[Status ]]="ongoing",1,0)</f>
        <v>0</v>
      </c>
    </row>
    <row r="2218" spans="1:20" x14ac:dyDescent="0.25">
      <c r="A2218" s="263">
        <v>5017231035</v>
      </c>
      <c r="B2218" s="287" t="str">
        <f>_xlfn.XLOOKUP(Table2[[#This Row],[K&amp;N REF ]],CAT_Details[Tracking Number],CAT_Details[S Ref],,0)</f>
        <v>20250904-S-70667</v>
      </c>
      <c r="C2218" s="273">
        <f>_xlfn.XLOOKUP(Table2[[#This Row],[K&amp;N REF ]],CAT_Details[Tracking Number],CAT_Details[TO Ref],,0)</f>
        <v>20250904796566</v>
      </c>
      <c r="D2218" s="273" t="str">
        <f>_xlfn.XLOOKUP(Table2[[#This Row],[K&amp;N REF ]],CAT_Details[Tracking Number],CAT_Details[Pickup Customer Name],,0)</f>
        <v>LASEK spol. s r.o.</v>
      </c>
      <c r="E2218" s="274" t="str">
        <f>_xlfn.XLOOKUP(Table2[[#This Row],[K&amp;N REF ]],CAT_Details[Tracking Number],CAT_Details[Delivery Country Code],,0)</f>
        <v>GB</v>
      </c>
      <c r="F2218" s="274" t="str">
        <f>_xlfn.XLOOKUP(Table2[[#This Row],[TO Ref]],CAT_Details[TO Ref],CAT_Details[Loc],,0)</f>
        <v>DX01-L5</v>
      </c>
      <c r="G2218" s="260" t="s">
        <v>38</v>
      </c>
      <c r="H2218" s="260" t="s">
        <v>31</v>
      </c>
      <c r="I2218" s="281">
        <v>45910</v>
      </c>
      <c r="J2218" s="260" t="s">
        <v>26</v>
      </c>
      <c r="K2218" s="260" t="s">
        <v>32</v>
      </c>
      <c r="L2218" s="281">
        <v>45910</v>
      </c>
      <c r="M2218" s="260" t="str">
        <f>IF(Table2[[#This Row],[Resolve Date]]="","ONGOING","SOLVED")</f>
        <v>SOLVED</v>
      </c>
      <c r="N2218" s="261"/>
      <c r="O2218" s="260" t="str">
        <f>Table2[[#This Row],[K&amp;N REF ]]&amp;Table2[[#This Row],[Issue type ]]</f>
        <v>5017231035MISSING LABELS ON SOME UNITS</v>
      </c>
      <c r="P2218" s="260">
        <f>YEAR(Table2[[#This Row],[Date ]])</f>
        <v>2025</v>
      </c>
      <c r="Q2218" s="260" t="str">
        <f>VLOOKUP(MONTH(Table2[[#This Row],[Date ]]),Months,2,0)</f>
        <v>September</v>
      </c>
      <c r="R2218" s="288" t="b">
        <f>COUNTIFS(Table2[Unique],Table2[[#This Row],[Unique]])&gt;1</f>
        <v>0</v>
      </c>
      <c r="S2218" s="288">
        <f>IF(Table2[[#This Row],[Status ]]="Solved",1,0)</f>
        <v>1</v>
      </c>
      <c r="T2218" s="288">
        <f>IF(Table2[[#This Row],[Status ]]="ongoing",1,0)</f>
        <v>0</v>
      </c>
    </row>
    <row r="2219" spans="1:20" x14ac:dyDescent="0.25">
      <c r="A2219" s="263">
        <v>5017201074</v>
      </c>
      <c r="B2219" s="287" t="str">
        <f>_xlfn.XLOOKUP(Table2[[#This Row],[K&amp;N REF ]],CAT_Details[Tracking Number],CAT_Details[S Ref],,0)</f>
        <v>20250902-S-70456</v>
      </c>
      <c r="C2219" s="273">
        <f>_xlfn.XLOOKUP(Table2[[#This Row],[K&amp;N REF ]],CAT_Details[Tracking Number],CAT_Details[TO Ref],,0)</f>
        <v>20250902794896</v>
      </c>
      <c r="D2219" s="273" t="str">
        <f>_xlfn.XLOOKUP(Table2[[#This Row],[K&amp;N REF ]],CAT_Details[Tracking Number],CAT_Details[Pickup Customer Name],,0)</f>
        <v>COBO SPA</v>
      </c>
      <c r="E2219" s="274" t="str">
        <f>_xlfn.XLOOKUP(Table2[[#This Row],[K&amp;N REF ]],CAT_Details[Tracking Number],CAT_Details[Delivery Country Code],,0)</f>
        <v>GB</v>
      </c>
      <c r="F2219" s="274" t="str">
        <f>_xlfn.XLOOKUP(Table2[[#This Row],[TO Ref]],CAT_Details[TO Ref],CAT_Details[Loc],,0)</f>
        <v>OYL1</v>
      </c>
      <c r="G2219" s="260" t="s">
        <v>24</v>
      </c>
      <c r="H2219" s="260" t="s">
        <v>179</v>
      </c>
      <c r="I2219" s="281">
        <v>45910</v>
      </c>
      <c r="J2219" s="260" t="s">
        <v>26</v>
      </c>
      <c r="K2219" s="260" t="s">
        <v>32</v>
      </c>
      <c r="L2219" s="281">
        <v>45910</v>
      </c>
      <c r="M2219" s="260" t="str">
        <f>IF(Table2[[#This Row],[Resolve Date]]="","ONGOING","SOLVED")</f>
        <v>SOLVED</v>
      </c>
      <c r="N2219" s="261"/>
      <c r="O2219" s="260" t="str">
        <f>Table2[[#This Row],[K&amp;N REF ]]&amp;Table2[[#This Row],[Issue type ]]</f>
        <v xml:space="preserve">5017201074NOT SCANNABLE </v>
      </c>
      <c r="P2219" s="260">
        <f>YEAR(Table2[[#This Row],[Date ]])</f>
        <v>2025</v>
      </c>
      <c r="Q2219" s="260" t="str">
        <f>VLOOKUP(MONTH(Table2[[#This Row],[Date ]]),Months,2,0)</f>
        <v>September</v>
      </c>
      <c r="R2219" s="288" t="b">
        <f>COUNTIFS(Table2[Unique],Table2[[#This Row],[Unique]])&gt;1</f>
        <v>0</v>
      </c>
      <c r="S2219" s="288">
        <f>IF(Table2[[#This Row],[Status ]]="Solved",1,0)</f>
        <v>1</v>
      </c>
      <c r="T2219" s="288">
        <f>IF(Table2[[#This Row],[Status ]]="ongoing",1,0)</f>
        <v>0</v>
      </c>
    </row>
    <row r="2220" spans="1:20" x14ac:dyDescent="0.25">
      <c r="A2220" s="263">
        <v>5017200901</v>
      </c>
      <c r="B2220" s="287" t="str">
        <f>_xlfn.XLOOKUP(Table2[[#This Row],[K&amp;N REF ]],CAT_Details[Tracking Number],CAT_Details[S Ref],,0)</f>
        <v>20250902-S-70329</v>
      </c>
      <c r="C2220" s="273">
        <f>_xlfn.XLOOKUP(Table2[[#This Row],[K&amp;N REF ]],CAT_Details[Tracking Number],CAT_Details[TO Ref],,0)</f>
        <v>20250901793713</v>
      </c>
      <c r="D2220" s="273" t="str">
        <f>_xlfn.XLOOKUP(Table2[[#This Row],[K&amp;N REF ]],CAT_Details[Tracking Number],CAT_Details[Pickup Customer Name],,0)</f>
        <v>BERGSTROM EUROPE LTD</v>
      </c>
      <c r="E2220" s="274" t="str">
        <f>_xlfn.XLOOKUP(Table2[[#This Row],[K&amp;N REF ]],CAT_Details[Tracking Number],CAT_Details[Delivery Country Code],,0)</f>
        <v>FR</v>
      </c>
      <c r="F2220" s="274">
        <f>_xlfn.XLOOKUP(Table2[[#This Row],[TO Ref]],CAT_Details[TO Ref],CAT_Details[Loc],,0)</f>
        <v>3705</v>
      </c>
      <c r="G2220" s="260" t="s">
        <v>199</v>
      </c>
      <c r="H2220" s="260" t="s">
        <v>35</v>
      </c>
      <c r="I2220" s="281">
        <v>45910</v>
      </c>
      <c r="J2220" s="260" t="s">
        <v>26</v>
      </c>
      <c r="K2220" s="260" t="s">
        <v>32</v>
      </c>
      <c r="L2220" s="281">
        <v>45910</v>
      </c>
      <c r="M2220" s="260" t="str">
        <f>IF(Table2[[#This Row],[Resolve Date]]="","ONGOING","SOLVED")</f>
        <v>SOLVED</v>
      </c>
      <c r="N2220" s="261"/>
      <c r="O2220" s="260" t="str">
        <f>Table2[[#This Row],[K&amp;N REF ]]&amp;Table2[[#This Row],[Issue type ]]</f>
        <v>5017200901NO LABELS</v>
      </c>
      <c r="P2220" s="260">
        <f>YEAR(Table2[[#This Row],[Date ]])</f>
        <v>2025</v>
      </c>
      <c r="Q2220" s="260" t="str">
        <f>VLOOKUP(MONTH(Table2[[#This Row],[Date ]]),Months,2,0)</f>
        <v>September</v>
      </c>
      <c r="R2220" s="288" t="b">
        <f>COUNTIFS(Table2[Unique],Table2[[#This Row],[Unique]])&gt;1</f>
        <v>0</v>
      </c>
      <c r="S2220" s="288">
        <f>IF(Table2[[#This Row],[Status ]]="Solved",1,0)</f>
        <v>1</v>
      </c>
      <c r="T2220" s="288">
        <f>IF(Table2[[#This Row],[Status ]]="ongoing",1,0)</f>
        <v>0</v>
      </c>
    </row>
    <row r="2221" spans="1:20" x14ac:dyDescent="0.25">
      <c r="A2221" s="263">
        <v>5017200900</v>
      </c>
      <c r="B2221" s="287" t="str">
        <f>_xlfn.XLOOKUP(Table2[[#This Row],[K&amp;N REF ]],CAT_Details[Tracking Number],CAT_Details[S Ref],,0)</f>
        <v>20250902-S-70329</v>
      </c>
      <c r="C2221" s="273">
        <f>_xlfn.XLOOKUP(Table2[[#This Row],[K&amp;N REF ]],CAT_Details[Tracking Number],CAT_Details[TO Ref],,0)</f>
        <v>20250902794742</v>
      </c>
      <c r="D2221" s="273" t="str">
        <f>_xlfn.XLOOKUP(Table2[[#This Row],[K&amp;N REF ]],CAT_Details[Tracking Number],CAT_Details[Pickup Customer Name],,0)</f>
        <v>BERGSTROM EUROPE LTD</v>
      </c>
      <c r="E2221" s="274" t="str">
        <f>_xlfn.XLOOKUP(Table2[[#This Row],[K&amp;N REF ]],CAT_Details[Tracking Number],CAT_Details[Delivery Country Code],,0)</f>
        <v>FR</v>
      </c>
      <c r="F2221" s="274">
        <f>_xlfn.XLOOKUP(Table2[[#This Row],[TO Ref]],CAT_Details[TO Ref],CAT_Details[Loc],,0)</f>
        <v>3705</v>
      </c>
      <c r="G2221" s="260" t="s">
        <v>199</v>
      </c>
      <c r="H2221" s="260" t="s">
        <v>35</v>
      </c>
      <c r="I2221" s="281">
        <v>45910</v>
      </c>
      <c r="J2221" s="260" t="s">
        <v>26</v>
      </c>
      <c r="K2221" s="260" t="s">
        <v>32</v>
      </c>
      <c r="L2221" s="281">
        <v>45910</v>
      </c>
      <c r="M2221" s="260" t="str">
        <f>IF(Table2[[#This Row],[Resolve Date]]="","ONGOING","SOLVED")</f>
        <v>SOLVED</v>
      </c>
      <c r="N2221" s="261"/>
      <c r="O2221" s="260" t="str">
        <f>Table2[[#This Row],[K&amp;N REF ]]&amp;Table2[[#This Row],[Issue type ]]</f>
        <v>5017200900NO LABELS</v>
      </c>
      <c r="P2221" s="260">
        <f>YEAR(Table2[[#This Row],[Date ]])</f>
        <v>2025</v>
      </c>
      <c r="Q2221" s="260" t="str">
        <f>VLOOKUP(MONTH(Table2[[#This Row],[Date ]]),Months,2,0)</f>
        <v>September</v>
      </c>
      <c r="R2221" s="288" t="b">
        <f>COUNTIFS(Table2[Unique],Table2[[#This Row],[Unique]])&gt;1</f>
        <v>0</v>
      </c>
      <c r="S2221" s="288">
        <f>IF(Table2[[#This Row],[Status ]]="Solved",1,0)</f>
        <v>1</v>
      </c>
      <c r="T2221" s="288">
        <f>IF(Table2[[#This Row],[Status ]]="ongoing",1,0)</f>
        <v>0</v>
      </c>
    </row>
    <row r="2222" spans="1:20" x14ac:dyDescent="0.25">
      <c r="A2222" s="263">
        <v>5017216589</v>
      </c>
      <c r="B2222" s="287" t="str">
        <f>_xlfn.XLOOKUP(Table2[[#This Row],[K&amp;N REF ]],CAT_Details[Tracking Number],CAT_Details[S Ref],,0)</f>
        <v>20250903-S-70796</v>
      </c>
      <c r="C2222" s="273">
        <f>_xlfn.XLOOKUP(Table2[[#This Row],[K&amp;N REF ]],CAT_Details[Tracking Number],CAT_Details[TO Ref],,0)</f>
        <v>20250902794593</v>
      </c>
      <c r="D2222" s="273" t="str">
        <f>_xlfn.XLOOKUP(Table2[[#This Row],[K&amp;N REF ]],CAT_Details[Tracking Number],CAT_Details[Pickup Customer Name],,0)</f>
        <v>INDUSTRIAL AND TRACTOR LTD</v>
      </c>
      <c r="E2222" s="274" t="str">
        <f>_xlfn.XLOOKUP(Table2[[#This Row],[K&amp;N REF ]],CAT_Details[Tracking Number],CAT_Details[Delivery Country Code],,0)</f>
        <v>FR</v>
      </c>
      <c r="F2222" s="274">
        <f>_xlfn.XLOOKUP(Table2[[#This Row],[TO Ref]],CAT_Details[TO Ref],CAT_Details[Loc],,0)</f>
        <v>3705</v>
      </c>
      <c r="G2222" s="260" t="s">
        <v>199</v>
      </c>
      <c r="H2222" s="260" t="s">
        <v>49</v>
      </c>
      <c r="I2222" s="281">
        <v>45910</v>
      </c>
      <c r="J2222" s="260" t="s">
        <v>26</v>
      </c>
      <c r="K2222" s="260" t="s">
        <v>32</v>
      </c>
      <c r="L2222" s="281">
        <v>45910</v>
      </c>
      <c r="M2222" s="260" t="str">
        <f>IF(Table2[[#This Row],[Resolve Date]]="","ONGOING","SOLVED")</f>
        <v>SOLVED</v>
      </c>
      <c r="N2222" s="261" t="s">
        <v>26671</v>
      </c>
      <c r="O2222" s="260" t="str">
        <f>Table2[[#This Row],[K&amp;N REF ]]&amp;Table2[[#This Row],[Issue type ]]</f>
        <v>5017216589XX LABELS</v>
      </c>
      <c r="P2222" s="260">
        <f>YEAR(Table2[[#This Row],[Date ]])</f>
        <v>2025</v>
      </c>
      <c r="Q2222" s="260" t="str">
        <f>VLOOKUP(MONTH(Table2[[#This Row],[Date ]]),Months,2,0)</f>
        <v>September</v>
      </c>
      <c r="R2222" s="288" t="b">
        <f>COUNTIFS(Table2[Unique],Table2[[#This Row],[Unique]])&gt;1</f>
        <v>0</v>
      </c>
      <c r="S2222" s="288">
        <f>IF(Table2[[#This Row],[Status ]]="Solved",1,0)</f>
        <v>1</v>
      </c>
      <c r="T2222" s="288">
        <f>IF(Table2[[#This Row],[Status ]]="ongoing",1,0)</f>
        <v>0</v>
      </c>
    </row>
    <row r="2223" spans="1:20" x14ac:dyDescent="0.25">
      <c r="A2223" s="263">
        <v>5017231195</v>
      </c>
      <c r="B2223" s="287" t="str">
        <f>_xlfn.XLOOKUP(Table2[[#This Row],[K&amp;N REF ]],CAT_Details[Tracking Number],CAT_Details[S Ref],,0)</f>
        <v>20250904-S-70364</v>
      </c>
      <c r="C2223" s="273">
        <f>_xlfn.XLOOKUP(Table2[[#This Row],[K&amp;N REF ]],CAT_Details[Tracking Number],CAT_Details[TO Ref],,0)</f>
        <v>20250827790673</v>
      </c>
      <c r="D2223" s="273" t="str">
        <f>_xlfn.XLOOKUP(Table2[[#This Row],[K&amp;N REF ]],CAT_Details[Tracking Number],CAT_Details[Pickup Customer Name],,0)</f>
        <v>HUSCO INTERNATIONAL LTD</v>
      </c>
      <c r="E2223" s="274" t="str">
        <f>_xlfn.XLOOKUP(Table2[[#This Row],[K&amp;N REF ]],CAT_Details[Tracking Number],CAT_Details[Delivery Country Code],,0)</f>
        <v>FR</v>
      </c>
      <c r="F2223" s="274">
        <f>_xlfn.XLOOKUP(Table2[[#This Row],[TO Ref]],CAT_Details[TO Ref],CAT_Details[Loc],,0)</f>
        <v>3705</v>
      </c>
      <c r="G2223" s="260" t="s">
        <v>199</v>
      </c>
      <c r="H2223" s="260" t="s">
        <v>29</v>
      </c>
      <c r="I2223" s="281">
        <v>45910</v>
      </c>
      <c r="J2223" s="260" t="s">
        <v>26</v>
      </c>
      <c r="K2223" s="260" t="s">
        <v>50</v>
      </c>
      <c r="L2223" s="281">
        <v>45910</v>
      </c>
      <c r="M2223" s="260" t="str">
        <f>IF(Table2[[#This Row],[Resolve Date]]="","ONGOING","SOLVED")</f>
        <v>SOLVED</v>
      </c>
      <c r="N2223" s="261"/>
      <c r="O2223" s="260" t="str">
        <f>Table2[[#This Row],[K&amp;N REF ]]&amp;Table2[[#This Row],[Issue type ]]</f>
        <v>5017231195DAMAGED LABEL</v>
      </c>
      <c r="P2223" s="260">
        <f>YEAR(Table2[[#This Row],[Date ]])</f>
        <v>2025</v>
      </c>
      <c r="Q2223" s="260" t="str">
        <f>VLOOKUP(MONTH(Table2[[#This Row],[Date ]]),Months,2,0)</f>
        <v>September</v>
      </c>
      <c r="R2223" s="288" t="b">
        <f>COUNTIFS(Table2[Unique],Table2[[#This Row],[Unique]])&gt;1</f>
        <v>0</v>
      </c>
      <c r="S2223" s="288">
        <f>IF(Table2[[#This Row],[Status ]]="Solved",1,0)</f>
        <v>1</v>
      </c>
      <c r="T2223" s="288">
        <f>IF(Table2[[#This Row],[Status ]]="ongoing",1,0)</f>
        <v>0</v>
      </c>
    </row>
    <row r="2224" spans="1:20" x14ac:dyDescent="0.25">
      <c r="A2224" s="263">
        <v>5017157442</v>
      </c>
      <c r="B2224" s="287" t="str">
        <f>_xlfn.XLOOKUP(Table2[[#This Row],[K&amp;N REF ]],CAT_Details[Tracking Number],CAT_Details[S Ref],,0)</f>
        <v>20250828-S-70563</v>
      </c>
      <c r="C2224" s="273">
        <f>_xlfn.XLOOKUP(Table2[[#This Row],[K&amp;N REF ]],CAT_Details[Tracking Number],CAT_Details[TO Ref],,0)</f>
        <v>20250827790800</v>
      </c>
      <c r="D2224" s="273" t="str">
        <f>_xlfn.XLOOKUP(Table2[[#This Row],[K&amp;N REF ]],CAT_Details[Tracking Number],CAT_Details[Pickup Customer Name],,0)</f>
        <v>GKN Sinter Metals AG</v>
      </c>
      <c r="E2224" s="274" t="str">
        <f>_xlfn.XLOOKUP(Table2[[#This Row],[K&amp;N REF ]],CAT_Details[Tracking Number],CAT_Details[Delivery Country Code],,0)</f>
        <v>GB</v>
      </c>
      <c r="F2224" s="274" t="str">
        <f>_xlfn.XLOOKUP(Table2[[#This Row],[TO Ref]],CAT_Details[TO Ref],CAT_Details[Loc],,0)</f>
        <v>OYL1</v>
      </c>
      <c r="G2224" s="260" t="s">
        <v>24</v>
      </c>
      <c r="H2224" s="260" t="s">
        <v>35</v>
      </c>
      <c r="I2224" s="281">
        <v>45910</v>
      </c>
      <c r="J2224" s="260" t="s">
        <v>26</v>
      </c>
      <c r="K2224" s="260" t="s">
        <v>32</v>
      </c>
      <c r="L2224" s="281">
        <v>45910</v>
      </c>
      <c r="M2224" s="260" t="str">
        <f>IF(Table2[[#This Row],[Resolve Date]]="","ONGOING","SOLVED")</f>
        <v>SOLVED</v>
      </c>
      <c r="N2224" s="261"/>
      <c r="O2224" s="260" t="str">
        <f>Table2[[#This Row],[K&amp;N REF ]]&amp;Table2[[#This Row],[Issue type ]]</f>
        <v>5017157442NO LABELS</v>
      </c>
      <c r="P2224" s="260">
        <f>YEAR(Table2[[#This Row],[Date ]])</f>
        <v>2025</v>
      </c>
      <c r="Q2224" s="260" t="str">
        <f>VLOOKUP(MONTH(Table2[[#This Row],[Date ]]),Months,2,0)</f>
        <v>September</v>
      </c>
      <c r="R2224" s="288" t="b">
        <f>COUNTIFS(Table2[Unique],Table2[[#This Row],[Unique]])&gt;1</f>
        <v>0</v>
      </c>
      <c r="S2224" s="288">
        <f>IF(Table2[[#This Row],[Status ]]="Solved",1,0)</f>
        <v>1</v>
      </c>
      <c r="T2224" s="288">
        <f>IF(Table2[[#This Row],[Status ]]="ongoing",1,0)</f>
        <v>0</v>
      </c>
    </row>
    <row r="2225" spans="1:20" x14ac:dyDescent="0.25">
      <c r="A2225" s="263">
        <v>5017201866</v>
      </c>
      <c r="B2225" s="287" t="str">
        <f>_xlfn.XLOOKUP(Table2[[#This Row],[K&amp;N REF ]],CAT_Details[Tracking Number],CAT_Details[S Ref],,0)</f>
        <v>20250902-S-70407</v>
      </c>
      <c r="C2225" s="273">
        <f>_xlfn.XLOOKUP(Table2[[#This Row],[K&amp;N REF ]],CAT_Details[Tracking Number],CAT_Details[TO Ref],,0)</f>
        <v>20250901794127</v>
      </c>
      <c r="D2225" s="273" t="str">
        <f>_xlfn.XLOOKUP(Table2[[#This Row],[K&amp;N REF ]],CAT_Details[Tracking Number],CAT_Details[Pickup Customer Name],,0)</f>
        <v>SAN MARTINO (AT)/SELMAT SRL</v>
      </c>
      <c r="E2225" s="274" t="str">
        <f>_xlfn.XLOOKUP(Table2[[#This Row],[K&amp;N REF ]],CAT_Details[Tracking Number],CAT_Details[Delivery Country Code],,0)</f>
        <v>GB</v>
      </c>
      <c r="F2225" s="274">
        <f>_xlfn.XLOOKUP(Table2[[#This Row],[TO Ref]],CAT_Details[TO Ref],CAT_Details[Loc],,0)</f>
        <v>3402</v>
      </c>
      <c r="G2225" s="260" t="s">
        <v>24</v>
      </c>
      <c r="H2225" s="260" t="s">
        <v>35</v>
      </c>
      <c r="I2225" s="281">
        <v>45910</v>
      </c>
      <c r="J2225" s="260" t="s">
        <v>26</v>
      </c>
      <c r="K2225" s="260" t="s">
        <v>32</v>
      </c>
      <c r="L2225" s="281">
        <v>45910</v>
      </c>
      <c r="M2225" s="260" t="str">
        <f>IF(Table2[[#This Row],[Resolve Date]]="","ONGOING","SOLVED")</f>
        <v>SOLVED</v>
      </c>
      <c r="N2225" s="261"/>
      <c r="O2225" s="260" t="str">
        <f>Table2[[#This Row],[K&amp;N REF ]]&amp;Table2[[#This Row],[Issue type ]]</f>
        <v>5017201866NO LABELS</v>
      </c>
      <c r="P2225" s="260">
        <f>YEAR(Table2[[#This Row],[Date ]])</f>
        <v>2025</v>
      </c>
      <c r="Q2225" s="260" t="str">
        <f>VLOOKUP(MONTH(Table2[[#This Row],[Date ]]),Months,2,0)</f>
        <v>September</v>
      </c>
      <c r="R2225" s="288" t="b">
        <f>COUNTIFS(Table2[Unique],Table2[[#This Row],[Unique]])&gt;1</f>
        <v>0</v>
      </c>
      <c r="S2225" s="288">
        <f>IF(Table2[[#This Row],[Status ]]="Solved",1,0)</f>
        <v>1</v>
      </c>
      <c r="T2225" s="288">
        <f>IF(Table2[[#This Row],[Status ]]="ongoing",1,0)</f>
        <v>0</v>
      </c>
    </row>
    <row r="2226" spans="1:20" ht="30" x14ac:dyDescent="0.25">
      <c r="A2226" s="263">
        <v>5017142670</v>
      </c>
      <c r="B2226" s="287" t="str">
        <f>_xlfn.XLOOKUP(Table2[[#This Row],[K&amp;N REF ]],CAT_Details[Tracking Number],CAT_Details[S Ref],,0)</f>
        <v>20250827-S-70433</v>
      </c>
      <c r="C2226" s="273">
        <f>_xlfn.XLOOKUP(Table2[[#This Row],[K&amp;N REF ]],CAT_Details[Tracking Number],CAT_Details[TO Ref],,0)</f>
        <v>20250827790766</v>
      </c>
      <c r="D2226" s="273" t="str">
        <f>_xlfn.XLOOKUP(Table2[[#This Row],[K&amp;N REF ]],CAT_Details[Tracking Number],CAT_Details[Pickup Customer Name],,0)</f>
        <v>PARKER HANNIFIN ITALY SRL</v>
      </c>
      <c r="E2226" s="274" t="str">
        <f>_xlfn.XLOOKUP(Table2[[#This Row],[K&amp;N REF ]],CAT_Details[Tracking Number],CAT_Details[Delivery Country Code],,0)</f>
        <v>GB</v>
      </c>
      <c r="F2226" s="274" t="str">
        <f>_xlfn.XLOOKUP(Table2[[#This Row],[TO Ref]],CAT_Details[TO Ref],CAT_Details[Loc],,0)</f>
        <v>OYL1</v>
      </c>
      <c r="G2226" s="260" t="s">
        <v>24</v>
      </c>
      <c r="H2226" s="260" t="s">
        <v>35</v>
      </c>
      <c r="I2226" s="281">
        <v>45910</v>
      </c>
      <c r="J2226" s="260" t="s">
        <v>41</v>
      </c>
      <c r="K2226" s="260" t="s">
        <v>32</v>
      </c>
      <c r="L2226" s="281">
        <v>45910</v>
      </c>
      <c r="M2226" s="260" t="str">
        <f>IF(Table2[[#This Row],[Resolve Date]]="","ONGOING","SOLVED")</f>
        <v>SOLVED</v>
      </c>
      <c r="N2226" s="261" t="s">
        <v>26672</v>
      </c>
      <c r="O2226" s="260" t="str">
        <f>Table2[[#This Row],[K&amp;N REF ]]&amp;Table2[[#This Row],[Issue type ]]</f>
        <v>5017142670NO LABELS</v>
      </c>
      <c r="P2226" s="260">
        <f>YEAR(Table2[[#This Row],[Date ]])</f>
        <v>2025</v>
      </c>
      <c r="Q2226" s="260" t="str">
        <f>VLOOKUP(MONTH(Table2[[#This Row],[Date ]]),Months,2,0)</f>
        <v>September</v>
      </c>
      <c r="R2226" s="288" t="b">
        <f>COUNTIFS(Table2[Unique],Table2[[#This Row],[Unique]])&gt;1</f>
        <v>0</v>
      </c>
      <c r="S2226" s="288">
        <f>IF(Table2[[#This Row],[Status ]]="Solved",1,0)</f>
        <v>1</v>
      </c>
      <c r="T2226" s="288">
        <f>IF(Table2[[#This Row],[Status ]]="ongoing",1,0)</f>
        <v>0</v>
      </c>
    </row>
    <row r="2227" spans="1:20" ht="30" x14ac:dyDescent="0.25">
      <c r="A2227" s="263">
        <v>5017142669</v>
      </c>
      <c r="B2227" s="287" t="str">
        <f>_xlfn.XLOOKUP(Table2[[#This Row],[K&amp;N REF ]],CAT_Details[Tracking Number],CAT_Details[S Ref],,0)</f>
        <v>20250827-S-70433</v>
      </c>
      <c r="C2227" s="273">
        <f>_xlfn.XLOOKUP(Table2[[#This Row],[K&amp;N REF ]],CAT_Details[Tracking Number],CAT_Details[TO Ref],,0)</f>
        <v>20250827790762</v>
      </c>
      <c r="D2227" s="273" t="str">
        <f>_xlfn.XLOOKUP(Table2[[#This Row],[K&amp;N REF ]],CAT_Details[Tracking Number],CAT_Details[Pickup Customer Name],,0)</f>
        <v>PARKER HANNIFIN ITALY SRL</v>
      </c>
      <c r="E2227" s="274" t="str">
        <f>_xlfn.XLOOKUP(Table2[[#This Row],[K&amp;N REF ]],CAT_Details[Tracking Number],CAT_Details[Delivery Country Code],,0)</f>
        <v>GB</v>
      </c>
      <c r="F2227" s="274" t="str">
        <f>_xlfn.XLOOKUP(Table2[[#This Row],[TO Ref]],CAT_Details[TO Ref],CAT_Details[Loc],,0)</f>
        <v>OYL1</v>
      </c>
      <c r="G2227" s="260" t="s">
        <v>24</v>
      </c>
      <c r="H2227" s="260" t="s">
        <v>35</v>
      </c>
      <c r="I2227" s="281">
        <v>45910</v>
      </c>
      <c r="J2227" s="260" t="s">
        <v>41</v>
      </c>
      <c r="K2227" s="260" t="s">
        <v>32</v>
      </c>
      <c r="L2227" s="281">
        <v>45910</v>
      </c>
      <c r="M2227" s="260" t="str">
        <f>IF(Table2[[#This Row],[Resolve Date]]="","ONGOING","SOLVED")</f>
        <v>SOLVED</v>
      </c>
      <c r="N2227" s="261" t="s">
        <v>26672</v>
      </c>
      <c r="O2227" s="260" t="str">
        <f>Table2[[#This Row],[K&amp;N REF ]]&amp;Table2[[#This Row],[Issue type ]]</f>
        <v>5017142669NO LABELS</v>
      </c>
      <c r="P2227" s="260">
        <f>YEAR(Table2[[#This Row],[Date ]])</f>
        <v>2025</v>
      </c>
      <c r="Q2227" s="260" t="str">
        <f>VLOOKUP(MONTH(Table2[[#This Row],[Date ]]),Months,2,0)</f>
        <v>September</v>
      </c>
      <c r="R2227" s="288" t="b">
        <f>COUNTIFS(Table2[Unique],Table2[[#This Row],[Unique]])&gt;1</f>
        <v>0</v>
      </c>
      <c r="S2227" s="288">
        <f>IF(Table2[[#This Row],[Status ]]="Solved",1,0)</f>
        <v>1</v>
      </c>
      <c r="T2227" s="288">
        <f>IF(Table2[[#This Row],[Status ]]="ongoing",1,0)</f>
        <v>0</v>
      </c>
    </row>
    <row r="2228" spans="1:20" ht="30" x14ac:dyDescent="0.25">
      <c r="A2228" s="263">
        <v>5017142668</v>
      </c>
      <c r="B2228" s="287" t="str">
        <f>_xlfn.XLOOKUP(Table2[[#This Row],[K&amp;N REF ]],CAT_Details[Tracking Number],CAT_Details[S Ref],,0)</f>
        <v>20250827-S-70433</v>
      </c>
      <c r="C2228" s="273">
        <f>_xlfn.XLOOKUP(Table2[[#This Row],[K&amp;N REF ]],CAT_Details[Tracking Number],CAT_Details[TO Ref],,0)</f>
        <v>20250827790556</v>
      </c>
      <c r="D2228" s="273" t="str">
        <f>_xlfn.XLOOKUP(Table2[[#This Row],[K&amp;N REF ]],CAT_Details[Tracking Number],CAT_Details[Pickup Customer Name],,0)</f>
        <v>PARKER HANNIFIN ITALY SRL</v>
      </c>
      <c r="E2228" s="274" t="str">
        <f>_xlfn.XLOOKUP(Table2[[#This Row],[K&amp;N REF ]],CAT_Details[Tracking Number],CAT_Details[Delivery Country Code],,0)</f>
        <v>GB</v>
      </c>
      <c r="F2228" s="274" t="str">
        <f>_xlfn.XLOOKUP(Table2[[#This Row],[TO Ref]],CAT_Details[TO Ref],CAT_Details[Loc],,0)</f>
        <v>OYL1</v>
      </c>
      <c r="G2228" s="260" t="s">
        <v>24</v>
      </c>
      <c r="H2228" s="260" t="s">
        <v>35</v>
      </c>
      <c r="I2228" s="281">
        <v>45910</v>
      </c>
      <c r="J2228" s="260" t="s">
        <v>41</v>
      </c>
      <c r="K2228" s="260" t="s">
        <v>32</v>
      </c>
      <c r="L2228" s="281">
        <v>45910</v>
      </c>
      <c r="M2228" s="260" t="str">
        <f>IF(Table2[[#This Row],[Resolve Date]]="","ONGOING","SOLVED")</f>
        <v>SOLVED</v>
      </c>
      <c r="N2228" s="261" t="s">
        <v>26672</v>
      </c>
      <c r="O2228" s="260" t="str">
        <f>Table2[[#This Row],[K&amp;N REF ]]&amp;Table2[[#This Row],[Issue type ]]</f>
        <v>5017142668NO LABELS</v>
      </c>
      <c r="P2228" s="260">
        <f>YEAR(Table2[[#This Row],[Date ]])</f>
        <v>2025</v>
      </c>
      <c r="Q2228" s="260" t="str">
        <f>VLOOKUP(MONTH(Table2[[#This Row],[Date ]]),Months,2,0)</f>
        <v>September</v>
      </c>
      <c r="R2228" s="288" t="b">
        <f>COUNTIFS(Table2[Unique],Table2[[#This Row],[Unique]])&gt;1</f>
        <v>0</v>
      </c>
      <c r="S2228" s="288">
        <f>IF(Table2[[#This Row],[Status ]]="Solved",1,0)</f>
        <v>1</v>
      </c>
      <c r="T2228" s="288">
        <f>IF(Table2[[#This Row],[Status ]]="ongoing",1,0)</f>
        <v>0</v>
      </c>
    </row>
    <row r="2229" spans="1:20" ht="30" x14ac:dyDescent="0.25">
      <c r="A2229" s="263">
        <v>5017142666</v>
      </c>
      <c r="B2229" s="287" t="str">
        <f>_xlfn.XLOOKUP(Table2[[#This Row],[K&amp;N REF ]],CAT_Details[Tracking Number],CAT_Details[S Ref],,0)</f>
        <v>20250827-S-70433</v>
      </c>
      <c r="C2229" s="273">
        <f>_xlfn.XLOOKUP(Table2[[#This Row],[K&amp;N REF ]],CAT_Details[Tracking Number],CAT_Details[TO Ref],,0)</f>
        <v>20250827790769</v>
      </c>
      <c r="D2229" s="273" t="str">
        <f>_xlfn.XLOOKUP(Table2[[#This Row],[K&amp;N REF ]],CAT_Details[Tracking Number],CAT_Details[Pickup Customer Name],,0)</f>
        <v>PARKER HANNIFIN ITALY SRL</v>
      </c>
      <c r="E2229" s="274" t="str">
        <f>_xlfn.XLOOKUP(Table2[[#This Row],[K&amp;N REF ]],CAT_Details[Tracking Number],CAT_Details[Delivery Country Code],,0)</f>
        <v>GB</v>
      </c>
      <c r="F2229" s="274" t="str">
        <f>_xlfn.XLOOKUP(Table2[[#This Row],[TO Ref]],CAT_Details[TO Ref],CAT_Details[Loc],,0)</f>
        <v>OYL1</v>
      </c>
      <c r="G2229" s="260" t="s">
        <v>24</v>
      </c>
      <c r="H2229" s="260" t="s">
        <v>35</v>
      </c>
      <c r="I2229" s="281">
        <v>45910</v>
      </c>
      <c r="J2229" s="260" t="s">
        <v>41</v>
      </c>
      <c r="K2229" s="260" t="s">
        <v>32</v>
      </c>
      <c r="L2229" s="281">
        <v>45910</v>
      </c>
      <c r="M2229" s="260" t="str">
        <f>IF(Table2[[#This Row],[Resolve Date]]="","ONGOING","SOLVED")</f>
        <v>SOLVED</v>
      </c>
      <c r="N2229" s="261" t="s">
        <v>26672</v>
      </c>
      <c r="O2229" s="260" t="str">
        <f>Table2[[#This Row],[K&amp;N REF ]]&amp;Table2[[#This Row],[Issue type ]]</f>
        <v>5017142666NO LABELS</v>
      </c>
      <c r="P2229" s="260">
        <f>YEAR(Table2[[#This Row],[Date ]])</f>
        <v>2025</v>
      </c>
      <c r="Q2229" s="260" t="str">
        <f>VLOOKUP(MONTH(Table2[[#This Row],[Date ]]),Months,2,0)</f>
        <v>September</v>
      </c>
      <c r="R2229" s="288" t="b">
        <f>COUNTIFS(Table2[Unique],Table2[[#This Row],[Unique]])&gt;1</f>
        <v>0</v>
      </c>
      <c r="S2229" s="288">
        <f>IF(Table2[[#This Row],[Status ]]="Solved",1,0)</f>
        <v>1</v>
      </c>
      <c r="T2229" s="288">
        <f>IF(Table2[[#This Row],[Status ]]="ongoing",1,0)</f>
        <v>0</v>
      </c>
    </row>
    <row r="2230" spans="1:20" ht="30" x14ac:dyDescent="0.25">
      <c r="A2230" s="263">
        <v>5017142673</v>
      </c>
      <c r="B2230" s="287" t="str">
        <f>_xlfn.XLOOKUP(Table2[[#This Row],[K&amp;N REF ]],CAT_Details[Tracking Number],CAT_Details[S Ref],,0)</f>
        <v>20250827-S-70433</v>
      </c>
      <c r="C2230" s="273">
        <f>_xlfn.XLOOKUP(Table2[[#This Row],[K&amp;N REF ]],CAT_Details[Tracking Number],CAT_Details[TO Ref],,0)</f>
        <v>20250827790665</v>
      </c>
      <c r="D2230" s="273" t="str">
        <f>_xlfn.XLOOKUP(Table2[[#This Row],[K&amp;N REF ]],CAT_Details[Tracking Number],CAT_Details[Pickup Customer Name],,0)</f>
        <v>PARKER HANNIFIN ITALY SRL</v>
      </c>
      <c r="E2230" s="274" t="str">
        <f>_xlfn.XLOOKUP(Table2[[#This Row],[K&amp;N REF ]],CAT_Details[Tracking Number],CAT_Details[Delivery Country Code],,0)</f>
        <v>GB</v>
      </c>
      <c r="F2230" s="274" t="str">
        <f>_xlfn.XLOOKUP(Table2[[#This Row],[TO Ref]],CAT_Details[TO Ref],CAT_Details[Loc],,0)</f>
        <v>OYL1</v>
      </c>
      <c r="G2230" s="260" t="s">
        <v>24</v>
      </c>
      <c r="H2230" s="260" t="s">
        <v>29</v>
      </c>
      <c r="I2230" s="281">
        <v>45910</v>
      </c>
      <c r="J2230" s="260" t="s">
        <v>41</v>
      </c>
      <c r="K2230" s="260" t="s">
        <v>32</v>
      </c>
      <c r="L2230" s="281">
        <v>45910</v>
      </c>
      <c r="M2230" s="260" t="str">
        <f>IF(Table2[[#This Row],[Resolve Date]]="","ONGOING","SOLVED")</f>
        <v>SOLVED</v>
      </c>
      <c r="N2230" s="261" t="s">
        <v>26672</v>
      </c>
      <c r="O2230" s="260" t="str">
        <f>Table2[[#This Row],[K&amp;N REF ]]&amp;Table2[[#This Row],[Issue type ]]</f>
        <v>5017142673DAMAGED LABEL</v>
      </c>
      <c r="P2230" s="260">
        <f>YEAR(Table2[[#This Row],[Date ]])</f>
        <v>2025</v>
      </c>
      <c r="Q2230" s="260" t="str">
        <f>VLOOKUP(MONTH(Table2[[#This Row],[Date ]]),Months,2,0)</f>
        <v>September</v>
      </c>
      <c r="R2230" s="288" t="b">
        <f>COUNTIFS(Table2[Unique],Table2[[#This Row],[Unique]])&gt;1</f>
        <v>0</v>
      </c>
      <c r="S2230" s="288">
        <f>IF(Table2[[#This Row],[Status ]]="Solved",1,0)</f>
        <v>1</v>
      </c>
      <c r="T2230" s="288">
        <f>IF(Table2[[#This Row],[Status ]]="ongoing",1,0)</f>
        <v>0</v>
      </c>
    </row>
    <row r="2231" spans="1:20" ht="30" x14ac:dyDescent="0.25">
      <c r="A2231" s="263">
        <v>5017142674</v>
      </c>
      <c r="B2231" s="272" t="str">
        <f>_xlfn.XLOOKUP(Table2[[#This Row],[K&amp;N REF ]],CAT_Details[Tracking Number],CAT_Details[S Ref],,0)</f>
        <v>20250827-S-70433</v>
      </c>
      <c r="C2231" s="273">
        <f>_xlfn.XLOOKUP(Table2[[#This Row],[K&amp;N REF ]],CAT_Details[Tracking Number],CAT_Details[TO Ref],,0)</f>
        <v>20250827790671</v>
      </c>
      <c r="D2231" s="273" t="str">
        <f>_xlfn.XLOOKUP(Table2[[#This Row],[K&amp;N REF ]],CAT_Details[Tracking Number],CAT_Details[Pickup Customer Name],,0)</f>
        <v>PARKER HANNIFIN ITALY SRL</v>
      </c>
      <c r="E2231" s="274" t="str">
        <f>_xlfn.XLOOKUP(Table2[[#This Row],[K&amp;N REF ]],CAT_Details[Tracking Number],CAT_Details[Delivery Country Code],,0)</f>
        <v>GB</v>
      </c>
      <c r="F2231" s="274" t="str">
        <f>_xlfn.XLOOKUP(Table2[[#This Row],[TO Ref]],CAT_Details[TO Ref],CAT_Details[Loc],,0)</f>
        <v>OYL1</v>
      </c>
      <c r="G2231" s="260" t="s">
        <v>24</v>
      </c>
      <c r="H2231" s="260" t="s">
        <v>35</v>
      </c>
      <c r="I2231" s="281">
        <v>45910</v>
      </c>
      <c r="J2231" s="260" t="s">
        <v>41</v>
      </c>
      <c r="K2231" s="260" t="s">
        <v>32</v>
      </c>
      <c r="L2231" s="281">
        <v>45910</v>
      </c>
      <c r="M2231" s="260" t="str">
        <f>IF(Table2[[#This Row],[Resolve Date]]="","ONGOING","SOLVED")</f>
        <v>SOLVED</v>
      </c>
      <c r="N2231" s="261" t="s">
        <v>26672</v>
      </c>
      <c r="O2231" s="260" t="str">
        <f>Table2[[#This Row],[K&amp;N REF ]]&amp;Table2[[#This Row],[Issue type ]]</f>
        <v>5017142674NO LABELS</v>
      </c>
      <c r="P2231" s="260">
        <f>YEAR(Table2[[#This Row],[Date ]])</f>
        <v>2025</v>
      </c>
      <c r="Q2231" s="260" t="str">
        <f>VLOOKUP(MONTH(Table2[[#This Row],[Date ]]),Months,2,0)</f>
        <v>September</v>
      </c>
      <c r="R2231" s="288" t="b">
        <f>COUNTIFS(Table2[Unique],Table2[[#This Row],[Unique]])&gt;1</f>
        <v>0</v>
      </c>
      <c r="S2231" s="288">
        <f>IF(Table2[[#This Row],[Status ]]="Solved",1,0)</f>
        <v>1</v>
      </c>
      <c r="T2231" s="288">
        <f>IF(Table2[[#This Row],[Status ]]="ongoing",1,0)</f>
        <v>0</v>
      </c>
    </row>
    <row r="2232" spans="1:20" ht="30" x14ac:dyDescent="0.25">
      <c r="A2232" s="263">
        <v>5017142672</v>
      </c>
      <c r="B2232" s="287" t="str">
        <f>_xlfn.XLOOKUP(Table2[[#This Row],[K&amp;N REF ]],CAT_Details[Tracking Number],CAT_Details[S Ref],,0)</f>
        <v>20250827-S-70433</v>
      </c>
      <c r="C2232" s="273">
        <f>_xlfn.XLOOKUP(Table2[[#This Row],[K&amp;N REF ]],CAT_Details[Tracking Number],CAT_Details[TO Ref],,0)</f>
        <v>20250827790535</v>
      </c>
      <c r="D2232" s="273" t="str">
        <f>_xlfn.XLOOKUP(Table2[[#This Row],[K&amp;N REF ]],CAT_Details[Tracking Number],CAT_Details[Pickup Customer Name],,0)</f>
        <v>PARKER HANNIFIN ITALY SRL</v>
      </c>
      <c r="E2232" s="274" t="str">
        <f>_xlfn.XLOOKUP(Table2[[#This Row],[K&amp;N REF ]],CAT_Details[Tracking Number],CAT_Details[Delivery Country Code],,0)</f>
        <v>GB</v>
      </c>
      <c r="F2232" s="274" t="str">
        <f>_xlfn.XLOOKUP(Table2[[#This Row],[TO Ref]],CAT_Details[TO Ref],CAT_Details[Loc],,0)</f>
        <v>OYL1</v>
      </c>
      <c r="G2232" s="260" t="s">
        <v>24</v>
      </c>
      <c r="H2232" s="260" t="s">
        <v>35</v>
      </c>
      <c r="I2232" s="281">
        <v>45910</v>
      </c>
      <c r="J2232" s="260" t="s">
        <v>41</v>
      </c>
      <c r="K2232" s="260" t="s">
        <v>32</v>
      </c>
      <c r="L2232" s="281">
        <v>45910</v>
      </c>
      <c r="M2232" s="260" t="str">
        <f>IF(Table2[[#This Row],[Resolve Date]]="","ONGOING","SOLVED")</f>
        <v>SOLVED</v>
      </c>
      <c r="N2232" s="261" t="s">
        <v>26672</v>
      </c>
      <c r="O2232" s="260" t="str">
        <f>Table2[[#This Row],[K&amp;N REF ]]&amp;Table2[[#This Row],[Issue type ]]</f>
        <v>5017142672NO LABELS</v>
      </c>
      <c r="P2232" s="260">
        <f>YEAR(Table2[[#This Row],[Date ]])</f>
        <v>2025</v>
      </c>
      <c r="Q2232" s="260" t="str">
        <f>VLOOKUP(MONTH(Table2[[#This Row],[Date ]]),Months,2,0)</f>
        <v>September</v>
      </c>
      <c r="R2232" s="288" t="b">
        <f>COUNTIFS(Table2[Unique],Table2[[#This Row],[Unique]])&gt;1</f>
        <v>0</v>
      </c>
      <c r="S2232" s="288">
        <f>IF(Table2[[#This Row],[Status ]]="Solved",1,0)</f>
        <v>1</v>
      </c>
      <c r="T2232" s="288">
        <f>IF(Table2[[#This Row],[Status ]]="ongoing",1,0)</f>
        <v>0</v>
      </c>
    </row>
    <row r="2233" spans="1:20" x14ac:dyDescent="0.25">
      <c r="A2233" s="263">
        <v>5017247155</v>
      </c>
      <c r="B2233" s="287" t="str">
        <f>_xlfn.XLOOKUP(Table2[[#This Row],[K&amp;N REF ]],CAT_Details[Tracking Number],CAT_Details[S Ref],,0)</f>
        <v>20250905-S-70582</v>
      </c>
      <c r="C2233" s="273">
        <f>_xlfn.XLOOKUP(Table2[[#This Row],[K&amp;N REF ]],CAT_Details[Tracking Number],CAT_Details[TO Ref],,0)</f>
        <v>20250905797485</v>
      </c>
      <c r="D2233" s="273" t="str">
        <f>_xlfn.XLOOKUP(Table2[[#This Row],[K&amp;N REF ]],CAT_Details[Tracking Number],CAT_Details[Pickup Customer Name],,0)</f>
        <v>Donaldson Ed</v>
      </c>
      <c r="E2233" s="274" t="str">
        <f>_xlfn.XLOOKUP(Table2[[#This Row],[K&amp;N REF ]],CAT_Details[Tracking Number],CAT_Details[Delivery Country Code],,0)</f>
        <v>GB</v>
      </c>
      <c r="F2233" s="274" t="str">
        <f>_xlfn.XLOOKUP(Table2[[#This Row],[TO Ref]],CAT_Details[TO Ref],CAT_Details[Loc],,0)</f>
        <v>DX01-L5</v>
      </c>
      <c r="G2233" s="260" t="s">
        <v>36</v>
      </c>
      <c r="H2233" s="260" t="s">
        <v>179</v>
      </c>
      <c r="I2233" s="281">
        <v>45910</v>
      </c>
      <c r="J2233" s="260" t="s">
        <v>26</v>
      </c>
      <c r="K2233" s="260" t="s">
        <v>32</v>
      </c>
      <c r="L2233" s="281">
        <v>45910</v>
      </c>
      <c r="M2233" s="260" t="str">
        <f>IF(Table2[[#This Row],[Resolve Date]]="","ONGOING","SOLVED")</f>
        <v>SOLVED</v>
      </c>
      <c r="N2233" s="261"/>
      <c r="O2233" s="260" t="str">
        <f>Table2[[#This Row],[K&amp;N REF ]]&amp;Table2[[#This Row],[Issue type ]]</f>
        <v xml:space="preserve">5017247155NOT SCANNABLE </v>
      </c>
      <c r="P2233" s="260">
        <f>YEAR(Table2[[#This Row],[Date ]])</f>
        <v>2025</v>
      </c>
      <c r="Q2233" s="260" t="str">
        <f>VLOOKUP(MONTH(Table2[[#This Row],[Date ]]),Months,2,0)</f>
        <v>September</v>
      </c>
      <c r="R2233" s="288" t="b">
        <f>COUNTIFS(Table2[Unique],Table2[[#This Row],[Unique]])&gt;1</f>
        <v>0</v>
      </c>
      <c r="S2233" s="288">
        <f>IF(Table2[[#This Row],[Status ]]="Solved",1,0)</f>
        <v>1</v>
      </c>
      <c r="T2233" s="288">
        <f>IF(Table2[[#This Row],[Status ]]="ongoing",1,0)</f>
        <v>0</v>
      </c>
    </row>
    <row r="2234" spans="1:20" x14ac:dyDescent="0.25">
      <c r="A2234" s="263">
        <v>5017247153</v>
      </c>
      <c r="B2234" s="287" t="str">
        <f>_xlfn.XLOOKUP(Table2[[#This Row],[K&amp;N REF ]],CAT_Details[Tracking Number],CAT_Details[S Ref],,0)</f>
        <v>20250905-S-70582</v>
      </c>
      <c r="C2234" s="273">
        <f>_xlfn.XLOOKUP(Table2[[#This Row],[K&amp;N REF ]],CAT_Details[Tracking Number],CAT_Details[TO Ref],,0)</f>
        <v>20250905797521</v>
      </c>
      <c r="D2234" s="273" t="str">
        <f>_xlfn.XLOOKUP(Table2[[#This Row],[K&amp;N REF ]],CAT_Details[Tracking Number],CAT_Details[Pickup Customer Name],,0)</f>
        <v>Donaldson Ed</v>
      </c>
      <c r="E2234" s="274" t="str">
        <f>_xlfn.XLOOKUP(Table2[[#This Row],[K&amp;N REF ]],CAT_Details[Tracking Number],CAT_Details[Delivery Country Code],,0)</f>
        <v>GB</v>
      </c>
      <c r="F2234" s="274" t="str">
        <f>_xlfn.XLOOKUP(Table2[[#This Row],[TO Ref]],CAT_Details[TO Ref],CAT_Details[Loc],,0)</f>
        <v>DX01-L5</v>
      </c>
      <c r="G2234" s="260" t="s">
        <v>36</v>
      </c>
      <c r="H2234" s="260" t="s">
        <v>179</v>
      </c>
      <c r="I2234" s="281">
        <v>45910</v>
      </c>
      <c r="J2234" s="260" t="s">
        <v>26</v>
      </c>
      <c r="K2234" s="260" t="s">
        <v>32</v>
      </c>
      <c r="L2234" s="281">
        <v>45910</v>
      </c>
      <c r="M2234" s="260" t="str">
        <f>IF(Table2[[#This Row],[Resolve Date]]="","ONGOING","SOLVED")</f>
        <v>SOLVED</v>
      </c>
      <c r="N2234" s="261"/>
      <c r="O2234" s="260" t="str">
        <f>Table2[[#This Row],[K&amp;N REF ]]&amp;Table2[[#This Row],[Issue type ]]</f>
        <v xml:space="preserve">5017247153NOT SCANNABLE </v>
      </c>
      <c r="P2234" s="260">
        <f>YEAR(Table2[[#This Row],[Date ]])</f>
        <v>2025</v>
      </c>
      <c r="Q2234" s="260" t="str">
        <f>VLOOKUP(MONTH(Table2[[#This Row],[Date ]]),Months,2,0)</f>
        <v>September</v>
      </c>
      <c r="R2234" s="288" t="b">
        <f>COUNTIFS(Table2[Unique],Table2[[#This Row],[Unique]])&gt;1</f>
        <v>0</v>
      </c>
      <c r="S2234" s="288">
        <f>IF(Table2[[#This Row],[Status ]]="Solved",1,0)</f>
        <v>1</v>
      </c>
      <c r="T2234" s="288">
        <f>IF(Table2[[#This Row],[Status ]]="ongoing",1,0)</f>
        <v>0</v>
      </c>
    </row>
    <row r="2235" spans="1:20" x14ac:dyDescent="0.25">
      <c r="A2235" s="263">
        <v>5017246527</v>
      </c>
      <c r="B2235" s="287" t="str">
        <f>_xlfn.XLOOKUP(Table2[[#This Row],[K&amp;N REF ]],CAT_Details[Tracking Number],CAT_Details[S Ref],,0)</f>
        <v>20250905-S-70579</v>
      </c>
      <c r="C2235" s="273">
        <f>_xlfn.XLOOKUP(Table2[[#This Row],[K&amp;N REF ]],CAT_Details[Tracking Number],CAT_Details[TO Ref],,0)</f>
        <v>20250904796374</v>
      </c>
      <c r="D2235" s="273" t="str">
        <f>_xlfn.XLOOKUP(Table2[[#This Row],[K&amp;N REF ]],CAT_Details[Tracking Number],CAT_Details[Pickup Customer Name],,0)</f>
        <v>FALLAIS INTERNATIONAL</v>
      </c>
      <c r="E2235" s="274" t="str">
        <f>_xlfn.XLOOKUP(Table2[[#This Row],[K&amp;N REF ]],CAT_Details[Tracking Number],CAT_Details[Delivery Country Code],,0)</f>
        <v>GB</v>
      </c>
      <c r="F2235" s="274" t="str">
        <f>_xlfn.XLOOKUP(Table2[[#This Row],[TO Ref]],CAT_Details[TO Ref],CAT_Details[Loc],,0)</f>
        <v>OYL1</v>
      </c>
      <c r="G2235" s="260" t="s">
        <v>36</v>
      </c>
      <c r="H2235" s="260" t="s">
        <v>197</v>
      </c>
      <c r="I2235" s="281">
        <v>45910</v>
      </c>
      <c r="J2235" s="260" t="s">
        <v>45</v>
      </c>
      <c r="K2235" s="260" t="s">
        <v>50</v>
      </c>
      <c r="L2235" s="281">
        <v>45911</v>
      </c>
      <c r="M2235" s="260" t="str">
        <f>IF(Table2[[#This Row],[Resolve Date]]="","ONGOING","SOLVED")</f>
        <v>SOLVED</v>
      </c>
      <c r="N2235" s="261"/>
      <c r="O2235" s="260" t="str">
        <f>Table2[[#This Row],[K&amp;N REF ]]&amp;Table2[[#This Row],[Issue type ]]</f>
        <v>5017246527MANCO</v>
      </c>
      <c r="P2235" s="260">
        <f>YEAR(Table2[[#This Row],[Date ]])</f>
        <v>2025</v>
      </c>
      <c r="Q2235" s="260" t="str">
        <f>VLOOKUP(MONTH(Table2[[#This Row],[Date ]]),Months,2,0)</f>
        <v>September</v>
      </c>
      <c r="R2235" s="288" t="b">
        <f>COUNTIFS(Table2[Unique],Table2[[#This Row],[Unique]])&gt;1</f>
        <v>0</v>
      </c>
      <c r="S2235" s="288">
        <f>IF(Table2[[#This Row],[Status ]]="Solved",1,0)</f>
        <v>1</v>
      </c>
      <c r="T2235" s="288">
        <f>IF(Table2[[#This Row],[Status ]]="ongoing",1,0)</f>
        <v>0</v>
      </c>
    </row>
    <row r="2236" spans="1:20" x14ac:dyDescent="0.25">
      <c r="A2236" s="263">
        <v>5017216355</v>
      </c>
      <c r="B2236" s="287" t="str">
        <f>_xlfn.XLOOKUP(Table2[[#This Row],[K&amp;N REF ]],CAT_Details[Tracking Number],CAT_Details[S Ref],,0)</f>
        <v>20250903-S-70181</v>
      </c>
      <c r="C2236" s="273">
        <f>_xlfn.XLOOKUP(Table2[[#This Row],[K&amp;N REF ]],CAT_Details[Tracking Number],CAT_Details[TO Ref],,0)</f>
        <v>20250903795398</v>
      </c>
      <c r="D2236" s="273" t="str">
        <f>_xlfn.XLOOKUP(Table2[[#This Row],[K&amp;N REF ]],CAT_Details[Tracking Number],CAT_Details[Pickup Customer Name],,0)</f>
        <v>CONTITECH TECHNO-CHEMIE GMBH PMS CIV</v>
      </c>
      <c r="E2236" s="274" t="str">
        <f>_xlfn.XLOOKUP(Table2[[#This Row],[K&amp;N REF ]],CAT_Details[Tracking Number],CAT_Details[Delivery Country Code],,0)</f>
        <v>GB</v>
      </c>
      <c r="F2236" s="274" t="str">
        <f>_xlfn.XLOOKUP(Table2[[#This Row],[TO Ref]],CAT_Details[TO Ref],CAT_Details[Loc],,0)</f>
        <v>MZ02</v>
      </c>
      <c r="G2236" s="260" t="s">
        <v>34</v>
      </c>
      <c r="H2236" s="260" t="s">
        <v>35</v>
      </c>
      <c r="I2236" s="281">
        <v>45910</v>
      </c>
      <c r="J2236" s="260" t="s">
        <v>26</v>
      </c>
      <c r="K2236" s="260" t="s">
        <v>32</v>
      </c>
      <c r="L2236" s="281">
        <v>45910</v>
      </c>
      <c r="M2236" s="260" t="str">
        <f>IF(Table2[[#This Row],[Resolve Date]]="","ONGOING","SOLVED")</f>
        <v>SOLVED</v>
      </c>
      <c r="N2236" s="261"/>
      <c r="O2236" s="260" t="str">
        <f>Table2[[#This Row],[K&amp;N REF ]]&amp;Table2[[#This Row],[Issue type ]]</f>
        <v>5017216355NO LABELS</v>
      </c>
      <c r="P2236" s="260">
        <f>YEAR(Table2[[#This Row],[Date ]])</f>
        <v>2025</v>
      </c>
      <c r="Q2236" s="260" t="str">
        <f>VLOOKUP(MONTH(Table2[[#This Row],[Date ]]),Months,2,0)</f>
        <v>September</v>
      </c>
      <c r="R2236" s="288" t="b">
        <f>COUNTIFS(Table2[Unique],Table2[[#This Row],[Unique]])&gt;1</f>
        <v>0</v>
      </c>
      <c r="S2236" s="288">
        <f>IF(Table2[[#This Row],[Status ]]="Solved",1,0)</f>
        <v>1</v>
      </c>
      <c r="T2236" s="288">
        <f>IF(Table2[[#This Row],[Status ]]="ongoing",1,0)</f>
        <v>0</v>
      </c>
    </row>
    <row r="2237" spans="1:20" x14ac:dyDescent="0.25">
      <c r="A2237" s="263">
        <v>5017216354</v>
      </c>
      <c r="B2237" s="287" t="str">
        <f>_xlfn.XLOOKUP(Table2[[#This Row],[K&amp;N REF ]],CAT_Details[Tracking Number],CAT_Details[S Ref],,0)</f>
        <v>20250903-S-70181</v>
      </c>
      <c r="C2237" s="273">
        <f>_xlfn.XLOOKUP(Table2[[#This Row],[K&amp;N REF ]],CAT_Details[Tracking Number],CAT_Details[TO Ref],,0)</f>
        <v>20250903795402</v>
      </c>
      <c r="D2237" s="273" t="str">
        <f>_xlfn.XLOOKUP(Table2[[#This Row],[K&amp;N REF ]],CAT_Details[Tracking Number],CAT_Details[Pickup Customer Name],,0)</f>
        <v>CONTITECH TECHNO-CHEMIE GMBH PMS CIV</v>
      </c>
      <c r="E2237" s="274" t="str">
        <f>_xlfn.XLOOKUP(Table2[[#This Row],[K&amp;N REF ]],CAT_Details[Tracking Number],CAT_Details[Delivery Country Code],,0)</f>
        <v>GB</v>
      </c>
      <c r="F2237" s="274" t="str">
        <f>_xlfn.XLOOKUP(Table2[[#This Row],[TO Ref]],CAT_Details[TO Ref],CAT_Details[Loc],,0)</f>
        <v>DX01-L5</v>
      </c>
      <c r="G2237" s="260" t="s">
        <v>34</v>
      </c>
      <c r="H2237" s="260" t="s">
        <v>35</v>
      </c>
      <c r="I2237" s="281">
        <v>45910</v>
      </c>
      <c r="J2237" s="260" t="s">
        <v>26</v>
      </c>
      <c r="K2237" s="260" t="s">
        <v>32</v>
      </c>
      <c r="L2237" s="281">
        <v>45910</v>
      </c>
      <c r="M2237" s="260" t="str">
        <f>IF(Table2[[#This Row],[Resolve Date]]="","ONGOING","SOLVED")</f>
        <v>SOLVED</v>
      </c>
      <c r="N2237" s="261"/>
      <c r="O2237" s="260" t="str">
        <f>Table2[[#This Row],[K&amp;N REF ]]&amp;Table2[[#This Row],[Issue type ]]</f>
        <v>5017216354NO LABELS</v>
      </c>
      <c r="P2237" s="260">
        <f>YEAR(Table2[[#This Row],[Date ]])</f>
        <v>2025</v>
      </c>
      <c r="Q2237" s="260" t="str">
        <f>VLOOKUP(MONTH(Table2[[#This Row],[Date ]]),Months,2,0)</f>
        <v>September</v>
      </c>
      <c r="R2237" s="288" t="b">
        <f>COUNTIFS(Table2[Unique],Table2[[#This Row],[Unique]])&gt;1</f>
        <v>0</v>
      </c>
      <c r="S2237" s="288">
        <f>IF(Table2[[#This Row],[Status ]]="Solved",1,0)</f>
        <v>1</v>
      </c>
      <c r="T2237" s="288">
        <f>IF(Table2[[#This Row],[Status ]]="ongoing",1,0)</f>
        <v>0</v>
      </c>
    </row>
    <row r="2238" spans="1:20" x14ac:dyDescent="0.25">
      <c r="A2238" s="263">
        <v>5017231018</v>
      </c>
      <c r="B2238" s="287" t="str">
        <f>_xlfn.XLOOKUP(Table2[[#This Row],[K&amp;N REF ]],CAT_Details[Tracking Number],CAT_Details[S Ref],,0)</f>
        <v>20250904-S-70301</v>
      </c>
      <c r="C2238" s="273">
        <f>_xlfn.XLOOKUP(Table2[[#This Row],[K&amp;N REF ]],CAT_Details[Tracking Number],CAT_Details[TO Ref],,0)</f>
        <v>20250902794864</v>
      </c>
      <c r="D2238" s="273" t="str">
        <f>_xlfn.XLOOKUP(Table2[[#This Row],[K&amp;N REF ]],CAT_Details[Tracking Number],CAT_Details[Pickup Customer Name],,0)</f>
        <v>HÄUSSERMANN LAMELLEN GmbH</v>
      </c>
      <c r="E2238" s="274" t="str">
        <f>_xlfn.XLOOKUP(Table2[[#This Row],[K&amp;N REF ]],CAT_Details[Tracking Number],CAT_Details[Delivery Country Code],,0)</f>
        <v>GB</v>
      </c>
      <c r="F2238" s="274" t="str">
        <f>_xlfn.XLOOKUP(Table2[[#This Row],[TO Ref]],CAT_Details[TO Ref],CAT_Details[Loc],,0)</f>
        <v>OYL1</v>
      </c>
      <c r="G2238" s="260" t="s">
        <v>34</v>
      </c>
      <c r="H2238" s="260" t="s">
        <v>31</v>
      </c>
      <c r="I2238" s="281">
        <v>45910</v>
      </c>
      <c r="J2238" s="260" t="s">
        <v>26</v>
      </c>
      <c r="K2238" s="260" t="s">
        <v>32</v>
      </c>
      <c r="L2238" s="281">
        <v>45910</v>
      </c>
      <c r="M2238" s="260" t="str">
        <f>IF(Table2[[#This Row],[Resolve Date]]="","ONGOING","SOLVED")</f>
        <v>SOLVED</v>
      </c>
      <c r="N2238" s="261"/>
      <c r="O2238" s="260" t="str">
        <f>Table2[[#This Row],[K&amp;N REF ]]&amp;Table2[[#This Row],[Issue type ]]</f>
        <v>5017231018MISSING LABELS ON SOME UNITS</v>
      </c>
      <c r="P2238" s="260">
        <f>YEAR(Table2[[#This Row],[Date ]])</f>
        <v>2025</v>
      </c>
      <c r="Q2238" s="260" t="str">
        <f>VLOOKUP(MONTH(Table2[[#This Row],[Date ]]),Months,2,0)</f>
        <v>September</v>
      </c>
      <c r="R2238" s="288" t="b">
        <f>COUNTIFS(Table2[Unique],Table2[[#This Row],[Unique]])&gt;1</f>
        <v>0</v>
      </c>
      <c r="S2238" s="288">
        <f>IF(Table2[[#This Row],[Status ]]="Solved",1,0)</f>
        <v>1</v>
      </c>
      <c r="T2238" s="288">
        <f>IF(Table2[[#This Row],[Status ]]="ongoing",1,0)</f>
        <v>0</v>
      </c>
    </row>
    <row r="2239" spans="1:20" x14ac:dyDescent="0.25">
      <c r="A2239" s="263">
        <v>5017231367</v>
      </c>
      <c r="B2239" s="287" t="str">
        <f>_xlfn.XLOOKUP(Table2[[#This Row],[K&amp;N REF ]],CAT_Details[Tracking Number],CAT_Details[S Ref],,0)</f>
        <v>20250904-S-70323</v>
      </c>
      <c r="C2239" s="273">
        <f>_xlfn.XLOOKUP(Table2[[#This Row],[K&amp;N REF ]],CAT_Details[Tracking Number],CAT_Details[TO Ref],,0)</f>
        <v>20250902794371</v>
      </c>
      <c r="D2239" s="273" t="str">
        <f>_xlfn.XLOOKUP(Table2[[#This Row],[K&amp;N REF ]],CAT_Details[Tracking Number],CAT_Details[Pickup Customer Name],,0)</f>
        <v>Hydac Fluidtechnik</v>
      </c>
      <c r="E2239" s="274" t="str">
        <f>_xlfn.XLOOKUP(Table2[[#This Row],[K&amp;N REF ]],CAT_Details[Tracking Number],CAT_Details[Delivery Country Code],,0)</f>
        <v>GB</v>
      </c>
      <c r="F2239" s="274">
        <f>_xlfn.XLOOKUP(Table2[[#This Row],[TO Ref]],CAT_Details[TO Ref],CAT_Details[Loc],,0)</f>
        <v>3402</v>
      </c>
      <c r="G2239" s="260" t="s">
        <v>34</v>
      </c>
      <c r="H2239" s="260" t="s">
        <v>179</v>
      </c>
      <c r="I2239" s="281">
        <v>45910</v>
      </c>
      <c r="J2239" s="260" t="s">
        <v>26</v>
      </c>
      <c r="K2239" s="260" t="s">
        <v>32</v>
      </c>
      <c r="L2239" s="281">
        <v>45910</v>
      </c>
      <c r="M2239" s="260" t="str">
        <f>IF(Table2[[#This Row],[Resolve Date]]="","ONGOING","SOLVED")</f>
        <v>SOLVED</v>
      </c>
      <c r="N2239" s="261"/>
      <c r="O2239" s="260" t="str">
        <f>Table2[[#This Row],[K&amp;N REF ]]&amp;Table2[[#This Row],[Issue type ]]</f>
        <v xml:space="preserve">5017231367NOT SCANNABLE </v>
      </c>
      <c r="P2239" s="260">
        <f>YEAR(Table2[[#This Row],[Date ]])</f>
        <v>2025</v>
      </c>
      <c r="Q2239" s="260" t="str">
        <f>VLOOKUP(MONTH(Table2[[#This Row],[Date ]]),Months,2,0)</f>
        <v>September</v>
      </c>
      <c r="R2239" s="288" t="b">
        <f>COUNTIFS(Table2[Unique],Table2[[#This Row],[Unique]])&gt;1</f>
        <v>0</v>
      </c>
      <c r="S2239" s="288">
        <f>IF(Table2[[#This Row],[Status ]]="Solved",1,0)</f>
        <v>1</v>
      </c>
      <c r="T2239" s="288">
        <f>IF(Table2[[#This Row],[Status ]]="ongoing",1,0)</f>
        <v>0</v>
      </c>
    </row>
    <row r="2240" spans="1:20" x14ac:dyDescent="0.25">
      <c r="A2240" s="263">
        <v>5017231367</v>
      </c>
      <c r="B2240" s="287" t="str">
        <f>_xlfn.XLOOKUP(Table2[[#This Row],[K&amp;N REF ]],CAT_Details[Tracking Number],CAT_Details[S Ref],,0)</f>
        <v>20250904-S-70323</v>
      </c>
      <c r="C2240" s="273">
        <f>_xlfn.XLOOKUP(Table2[[#This Row],[K&amp;N REF ]],CAT_Details[Tracking Number],CAT_Details[TO Ref],,0)</f>
        <v>20250902794371</v>
      </c>
      <c r="D2240" s="273" t="str">
        <f>_xlfn.XLOOKUP(Table2[[#This Row],[K&amp;N REF ]],CAT_Details[Tracking Number],CAT_Details[Pickup Customer Name],,0)</f>
        <v>Hydac Fluidtechnik</v>
      </c>
      <c r="E2240" s="274" t="str">
        <f>_xlfn.XLOOKUP(Table2[[#This Row],[K&amp;N REF ]],CAT_Details[Tracking Number],CAT_Details[Delivery Country Code],,0)</f>
        <v>GB</v>
      </c>
      <c r="F2240" s="274">
        <f>_xlfn.XLOOKUP(Table2[[#This Row],[TO Ref]],CAT_Details[TO Ref],CAT_Details[Loc],,0)</f>
        <v>3402</v>
      </c>
      <c r="G2240" s="260" t="s">
        <v>34</v>
      </c>
      <c r="H2240" s="260" t="s">
        <v>25</v>
      </c>
      <c r="I2240" s="281">
        <v>45910</v>
      </c>
      <c r="J2240" s="260" t="s">
        <v>26</v>
      </c>
      <c r="K2240" s="260" t="s">
        <v>50</v>
      </c>
      <c r="L2240" s="281">
        <v>45910</v>
      </c>
      <c r="M2240" s="260" t="str">
        <f>IF(Table2[[#This Row],[Resolve Date]]="","ONGOING","SOLVED")</f>
        <v>SOLVED</v>
      </c>
      <c r="N2240" s="261"/>
      <c r="O2240" s="260" t="str">
        <f>Table2[[#This Row],[K&amp;N REF ]]&amp;Table2[[#This Row],[Issue type ]]</f>
        <v xml:space="preserve">5017231367DAMAGE </v>
      </c>
      <c r="P2240" s="260">
        <f>YEAR(Table2[[#This Row],[Date ]])</f>
        <v>2025</v>
      </c>
      <c r="Q2240" s="260" t="str">
        <f>VLOOKUP(MONTH(Table2[[#This Row],[Date ]]),Months,2,0)</f>
        <v>September</v>
      </c>
      <c r="R2240" s="288" t="b">
        <f>COUNTIFS(Table2[Unique],Table2[[#This Row],[Unique]])&gt;1</f>
        <v>0</v>
      </c>
      <c r="S2240" s="288">
        <f>IF(Table2[[#This Row],[Status ]]="Solved",1,0)</f>
        <v>1</v>
      </c>
      <c r="T2240" s="288">
        <f>IF(Table2[[#This Row],[Status ]]="ongoing",1,0)</f>
        <v>0</v>
      </c>
    </row>
    <row r="2241" spans="1:20" x14ac:dyDescent="0.25">
      <c r="A2241" s="263">
        <v>5017216726</v>
      </c>
      <c r="B2241" s="287" t="str">
        <f>_xlfn.XLOOKUP(Table2[[#This Row],[K&amp;N REF ]],CAT_Details[Tracking Number],CAT_Details[S Ref],,0)</f>
        <v>20250903-S-70184</v>
      </c>
      <c r="C2241" s="273">
        <f>_xlfn.XLOOKUP(Table2[[#This Row],[K&amp;N REF ]],CAT_Details[Tracking Number],CAT_Details[TO Ref],,0)</f>
        <v>20250902794557</v>
      </c>
      <c r="D2241" s="273" t="str">
        <f>_xlfn.XLOOKUP(Table2[[#This Row],[K&amp;N REF ]],CAT_Details[Tracking Number],CAT_Details[Pickup Customer Name],,0)</f>
        <v>Dichtungstechnik G. Bruss GmbH &amp; Co. KG</v>
      </c>
      <c r="E2241" s="274" t="str">
        <f>_xlfn.XLOOKUP(Table2[[#This Row],[K&amp;N REF ]],CAT_Details[Tracking Number],CAT_Details[Delivery Country Code],,0)</f>
        <v>GB</v>
      </c>
      <c r="F2241" s="274" t="str">
        <f>_xlfn.XLOOKUP(Table2[[#This Row],[TO Ref]],CAT_Details[TO Ref],CAT_Details[Loc],,0)</f>
        <v>DX01-L5</v>
      </c>
      <c r="G2241" s="260" t="s">
        <v>34</v>
      </c>
      <c r="H2241" s="260" t="s">
        <v>35</v>
      </c>
      <c r="I2241" s="281">
        <v>45910</v>
      </c>
      <c r="J2241" s="260" t="s">
        <v>26</v>
      </c>
      <c r="K2241" s="260" t="s">
        <v>50</v>
      </c>
      <c r="L2241" s="281">
        <v>45910</v>
      </c>
      <c r="M2241" s="260" t="str">
        <f>IF(Table2[[#This Row],[Resolve Date]]="","ONGOING","SOLVED")</f>
        <v>SOLVED</v>
      </c>
      <c r="N2241" s="261"/>
      <c r="O2241" s="260" t="str">
        <f>Table2[[#This Row],[K&amp;N REF ]]&amp;Table2[[#This Row],[Issue type ]]</f>
        <v>5017216726NO LABELS</v>
      </c>
      <c r="P2241" s="260">
        <f>YEAR(Table2[[#This Row],[Date ]])</f>
        <v>2025</v>
      </c>
      <c r="Q2241" s="260" t="str">
        <f>VLOOKUP(MONTH(Table2[[#This Row],[Date ]]),Months,2,0)</f>
        <v>September</v>
      </c>
      <c r="R2241" s="288" t="b">
        <f>COUNTIFS(Table2[Unique],Table2[[#This Row],[Unique]])&gt;1</f>
        <v>0</v>
      </c>
      <c r="S2241" s="288">
        <f>IF(Table2[[#This Row],[Status ]]="Solved",1,0)</f>
        <v>1</v>
      </c>
      <c r="T2241" s="288">
        <f>IF(Table2[[#This Row],[Status ]]="ongoing",1,0)</f>
        <v>0</v>
      </c>
    </row>
    <row r="2242" spans="1:20" x14ac:dyDescent="0.25">
      <c r="A2242" s="263">
        <v>5017231288</v>
      </c>
      <c r="B2242" s="287" t="str">
        <f>_xlfn.XLOOKUP(Table2[[#This Row],[K&amp;N REF ]],CAT_Details[Tracking Number],CAT_Details[S Ref],,0)</f>
        <v>20250904-S-70238</v>
      </c>
      <c r="C2242" s="273">
        <f>_xlfn.XLOOKUP(Table2[[#This Row],[K&amp;N REF ]],CAT_Details[Tracking Number],CAT_Details[TO Ref],,0)</f>
        <v>20250904796481</v>
      </c>
      <c r="D2242" s="273" t="str">
        <f>_xlfn.XLOOKUP(Table2[[#This Row],[K&amp;N REF ]],CAT_Details[Tracking Number],CAT_Details[Pickup Customer Name],,0)</f>
        <v>Bosch Rexroth AG Werk Horb</v>
      </c>
      <c r="E2242" s="274" t="str">
        <f>_xlfn.XLOOKUP(Table2[[#This Row],[K&amp;N REF ]],CAT_Details[Tracking Number],CAT_Details[Delivery Country Code],,0)</f>
        <v>GB</v>
      </c>
      <c r="F2242" s="274" t="str">
        <f>_xlfn.XLOOKUP(Table2[[#This Row],[TO Ref]],CAT_Details[TO Ref],CAT_Details[Loc],,0)</f>
        <v>U2-L5</v>
      </c>
      <c r="G2242" s="260" t="s">
        <v>34</v>
      </c>
      <c r="H2242" s="260" t="s">
        <v>35</v>
      </c>
      <c r="I2242" s="281">
        <v>45910</v>
      </c>
      <c r="J2242" s="260" t="s">
        <v>26</v>
      </c>
      <c r="K2242" s="260" t="s">
        <v>32</v>
      </c>
      <c r="L2242" s="281">
        <v>45910</v>
      </c>
      <c r="M2242" s="260" t="str">
        <f>IF(Table2[[#This Row],[Resolve Date]]="","ONGOING","SOLVED")</f>
        <v>SOLVED</v>
      </c>
      <c r="N2242" s="261"/>
      <c r="O2242" s="260" t="str">
        <f>Table2[[#This Row],[K&amp;N REF ]]&amp;Table2[[#This Row],[Issue type ]]</f>
        <v>5017231288NO LABELS</v>
      </c>
      <c r="P2242" s="260">
        <f>YEAR(Table2[[#This Row],[Date ]])</f>
        <v>2025</v>
      </c>
      <c r="Q2242" s="260" t="str">
        <f>VLOOKUP(MONTH(Table2[[#This Row],[Date ]]),Months,2,0)</f>
        <v>September</v>
      </c>
      <c r="R2242" s="288" t="b">
        <f>COUNTIFS(Table2[Unique],Table2[[#This Row],[Unique]])&gt;1</f>
        <v>0</v>
      </c>
      <c r="S2242" s="288">
        <f>IF(Table2[[#This Row],[Status ]]="Solved",1,0)</f>
        <v>1</v>
      </c>
      <c r="T2242" s="288">
        <f>IF(Table2[[#This Row],[Status ]]="ongoing",1,0)</f>
        <v>0</v>
      </c>
    </row>
    <row r="2243" spans="1:20" x14ac:dyDescent="0.25">
      <c r="A2243" s="263">
        <v>5017247111</v>
      </c>
      <c r="B2243" s="287" t="str">
        <f>_xlfn.XLOOKUP(Table2[[#This Row],[K&amp;N REF ]],CAT_Details[Tracking Number],CAT_Details[S Ref],,0)</f>
        <v>20250905-S-70356</v>
      </c>
      <c r="C2243" s="273">
        <f>_xlfn.XLOOKUP(Table2[[#This Row],[K&amp;N REF ]],CAT_Details[Tracking Number],CAT_Details[TO Ref],,0)</f>
        <v>20250904796824</v>
      </c>
      <c r="D2243" s="273" t="str">
        <f>_xlfn.XLOOKUP(Table2[[#This Row],[K&amp;N REF ]],CAT_Details[Tracking Number],CAT_Details[Pickup Customer Name],,0)</f>
        <v>THE BROCKMOOR FOUNDRY CO. LTD</v>
      </c>
      <c r="E2243" s="274" t="str">
        <f>_xlfn.XLOOKUP(Table2[[#This Row],[K&amp;N REF ]],CAT_Details[Tracking Number],CAT_Details[Delivery Country Code],,0)</f>
        <v>FR</v>
      </c>
      <c r="F2243" s="274">
        <f>_xlfn.XLOOKUP(Table2[[#This Row],[TO Ref]],CAT_Details[TO Ref],CAT_Details[Loc],,0)</f>
        <v>3705</v>
      </c>
      <c r="G2243" s="260" t="s">
        <v>199</v>
      </c>
      <c r="H2243" s="260" t="s">
        <v>29</v>
      </c>
      <c r="I2243" s="281">
        <v>45911</v>
      </c>
      <c r="J2243" s="260" t="s">
        <v>26</v>
      </c>
      <c r="K2243" s="260" t="s">
        <v>50</v>
      </c>
      <c r="L2243" s="281">
        <v>45911</v>
      </c>
      <c r="M2243" s="260" t="str">
        <f>IF(Table2[[#This Row],[Resolve Date]]="","ONGOING","SOLVED")</f>
        <v>SOLVED</v>
      </c>
      <c r="N2243" s="261"/>
      <c r="O2243" s="260" t="str">
        <f>Table2[[#This Row],[K&amp;N REF ]]&amp;Table2[[#This Row],[Issue type ]]</f>
        <v>5017247111DAMAGED LABEL</v>
      </c>
      <c r="P2243" s="260">
        <f>YEAR(Table2[[#This Row],[Date ]])</f>
        <v>2025</v>
      </c>
      <c r="Q2243" s="260" t="str">
        <f>VLOOKUP(MONTH(Table2[[#This Row],[Date ]]),Months,2,0)</f>
        <v>September</v>
      </c>
      <c r="R2243" s="288" t="b">
        <f>COUNTIFS(Table2[Unique],Table2[[#This Row],[Unique]])&gt;1</f>
        <v>0</v>
      </c>
      <c r="S2243" s="288">
        <f>IF(Table2[[#This Row],[Status ]]="Solved",1,0)</f>
        <v>1</v>
      </c>
      <c r="T2243" s="288">
        <f>IF(Table2[[#This Row],[Status ]]="ongoing",1,0)</f>
        <v>0</v>
      </c>
    </row>
    <row r="2244" spans="1:20" x14ac:dyDescent="0.25">
      <c r="A2244" s="263">
        <v>5017231169</v>
      </c>
      <c r="B2244" s="287" t="str">
        <f>_xlfn.XLOOKUP(Table2[[#This Row],[K&amp;N REF ]],CAT_Details[Tracking Number],CAT_Details[S Ref],,0)</f>
        <v>20250904-S-70760</v>
      </c>
      <c r="C2244" s="273">
        <f>_xlfn.XLOOKUP(Table2[[#This Row],[K&amp;N REF ]],CAT_Details[Tracking Number],CAT_Details[TO Ref],,0)</f>
        <v>20250903795517</v>
      </c>
      <c r="D2244" s="273" t="str">
        <f>_xlfn.XLOOKUP(Table2[[#This Row],[K&amp;N REF ]],CAT_Details[Tracking Number],CAT_Details[Pickup Customer Name],,0)</f>
        <v>DANFOSS A/S</v>
      </c>
      <c r="E2244" s="274" t="str">
        <f>_xlfn.XLOOKUP(Table2[[#This Row],[K&amp;N REF ]],CAT_Details[Tracking Number],CAT_Details[Delivery Country Code],,0)</f>
        <v>GB</v>
      </c>
      <c r="F2244" s="274">
        <f>_xlfn.XLOOKUP(Table2[[#This Row],[TO Ref]],CAT_Details[TO Ref],CAT_Details[Loc],,0)</f>
        <v>3402</v>
      </c>
      <c r="G2244" s="260" t="s">
        <v>44</v>
      </c>
      <c r="H2244" s="260" t="s">
        <v>35</v>
      </c>
      <c r="I2244" s="281">
        <v>45911</v>
      </c>
      <c r="J2244" s="260" t="s">
        <v>26</v>
      </c>
      <c r="K2244" s="260" t="s">
        <v>32</v>
      </c>
      <c r="L2244" s="281">
        <v>45911</v>
      </c>
      <c r="M2244" s="260" t="str">
        <f>IF(Table2[[#This Row],[Resolve Date]]="","ONGOING","SOLVED")</f>
        <v>SOLVED</v>
      </c>
      <c r="N2244" s="261"/>
      <c r="O2244" s="260" t="str">
        <f>Table2[[#This Row],[K&amp;N REF ]]&amp;Table2[[#This Row],[Issue type ]]</f>
        <v>5017231169NO LABELS</v>
      </c>
      <c r="P2244" s="260">
        <f>YEAR(Table2[[#This Row],[Date ]])</f>
        <v>2025</v>
      </c>
      <c r="Q2244" s="260" t="str">
        <f>VLOOKUP(MONTH(Table2[[#This Row],[Date ]]),Months,2,0)</f>
        <v>September</v>
      </c>
      <c r="R2244" s="288" t="b">
        <f>COUNTIFS(Table2[Unique],Table2[[#This Row],[Unique]])&gt;1</f>
        <v>0</v>
      </c>
      <c r="S2244" s="288">
        <f>IF(Table2[[#This Row],[Status ]]="Solved",1,0)</f>
        <v>1</v>
      </c>
      <c r="T2244" s="288">
        <f>IF(Table2[[#This Row],[Status ]]="ongoing",1,0)</f>
        <v>0</v>
      </c>
    </row>
    <row r="2245" spans="1:20" x14ac:dyDescent="0.25">
      <c r="A2245" s="263">
        <v>5017200930</v>
      </c>
      <c r="B2245" s="287" t="str">
        <f>_xlfn.XLOOKUP(Table2[[#This Row],[K&amp;N REF ]],CAT_Details[Tracking Number],CAT_Details[S Ref],,0)</f>
        <v>20250902-S-70643</v>
      </c>
      <c r="C2245" s="273">
        <f>_xlfn.XLOOKUP(Table2[[#This Row],[K&amp;N REF ]],CAT_Details[Tracking Number],CAT_Details[TO Ref],,0)</f>
        <v>20250901794139</v>
      </c>
      <c r="D2245" s="273" t="str">
        <f>_xlfn.XLOOKUP(Table2[[#This Row],[K&amp;N REF ]],CAT_Details[Tracking Number],CAT_Details[Pickup Customer Name],,0)</f>
        <v>Standard Motor Product Poland ( SMP Poland)</v>
      </c>
      <c r="E2245" s="274" t="str">
        <f>_xlfn.XLOOKUP(Table2[[#This Row],[K&amp;N REF ]],CAT_Details[Tracking Number],CAT_Details[Delivery Country Code],,0)</f>
        <v>GB</v>
      </c>
      <c r="F2245" s="274" t="str">
        <f>_xlfn.XLOOKUP(Table2[[#This Row],[TO Ref]],CAT_Details[TO Ref],CAT_Details[Loc],,0)</f>
        <v>DX01-L5</v>
      </c>
      <c r="G2245" s="260" t="s">
        <v>221</v>
      </c>
      <c r="H2245" s="260" t="s">
        <v>179</v>
      </c>
      <c r="I2245" s="281">
        <v>45911</v>
      </c>
      <c r="J2245" s="260" t="s">
        <v>26</v>
      </c>
      <c r="K2245" s="260" t="s">
        <v>32</v>
      </c>
      <c r="L2245" s="281">
        <v>45911</v>
      </c>
      <c r="M2245" s="260" t="str">
        <f>IF(Table2[[#This Row],[Resolve Date]]="","ONGOING","SOLVED")</f>
        <v>SOLVED</v>
      </c>
      <c r="N2245" s="261"/>
      <c r="O2245" s="260" t="str">
        <f>Table2[[#This Row],[K&amp;N REF ]]&amp;Table2[[#This Row],[Issue type ]]</f>
        <v xml:space="preserve">5017200930NOT SCANNABLE </v>
      </c>
      <c r="P2245" s="260">
        <f>YEAR(Table2[[#This Row],[Date ]])</f>
        <v>2025</v>
      </c>
      <c r="Q2245" s="260" t="str">
        <f>VLOOKUP(MONTH(Table2[[#This Row],[Date ]]),Months,2,0)</f>
        <v>September</v>
      </c>
      <c r="R2245" s="288" t="b">
        <f>COUNTIFS(Table2[Unique],Table2[[#This Row],[Unique]])&gt;1</f>
        <v>0</v>
      </c>
      <c r="S2245" s="288">
        <f>IF(Table2[[#This Row],[Status ]]="Solved",1,0)</f>
        <v>1</v>
      </c>
      <c r="T2245" s="288">
        <f>IF(Table2[[#This Row],[Status ]]="ongoing",1,0)</f>
        <v>0</v>
      </c>
    </row>
    <row r="2246" spans="1:20" x14ac:dyDescent="0.25">
      <c r="A2246" s="263">
        <v>5017200931</v>
      </c>
      <c r="B2246" s="287" t="str">
        <f>_xlfn.XLOOKUP(Table2[[#This Row],[K&amp;N REF ]],CAT_Details[Tracking Number],CAT_Details[S Ref],,0)</f>
        <v>20250902-S-70643</v>
      </c>
      <c r="C2246" s="273">
        <f>_xlfn.XLOOKUP(Table2[[#This Row],[K&amp;N REF ]],CAT_Details[Tracking Number],CAT_Details[TO Ref],,0)</f>
        <v>20250901794138</v>
      </c>
      <c r="D2246" s="273" t="str">
        <f>_xlfn.XLOOKUP(Table2[[#This Row],[K&amp;N REF ]],CAT_Details[Tracking Number],CAT_Details[Pickup Customer Name],,0)</f>
        <v>Standard Motor Product Poland ( SMP Poland)</v>
      </c>
      <c r="E2246" s="274" t="str">
        <f>_xlfn.XLOOKUP(Table2[[#This Row],[K&amp;N REF ]],CAT_Details[Tracking Number],CAT_Details[Delivery Country Code],,0)</f>
        <v>GB</v>
      </c>
      <c r="F2246" s="274" t="str">
        <f>_xlfn.XLOOKUP(Table2[[#This Row],[TO Ref]],CAT_Details[TO Ref],CAT_Details[Loc],,0)</f>
        <v>MZ02</v>
      </c>
      <c r="G2246" s="260" t="s">
        <v>221</v>
      </c>
      <c r="H2246" s="260" t="s">
        <v>179</v>
      </c>
      <c r="I2246" s="281">
        <v>45911</v>
      </c>
      <c r="J2246" s="260" t="s">
        <v>26</v>
      </c>
      <c r="K2246" s="260" t="s">
        <v>32</v>
      </c>
      <c r="L2246" s="281">
        <v>45911</v>
      </c>
      <c r="M2246" s="260" t="str">
        <f>IF(Table2[[#This Row],[Resolve Date]]="","ONGOING","SOLVED")</f>
        <v>SOLVED</v>
      </c>
      <c r="N2246" s="261"/>
      <c r="O2246" s="260" t="str">
        <f>Table2[[#This Row],[K&amp;N REF ]]&amp;Table2[[#This Row],[Issue type ]]</f>
        <v xml:space="preserve">5017200931NOT SCANNABLE </v>
      </c>
      <c r="P2246" s="260">
        <f>YEAR(Table2[[#This Row],[Date ]])</f>
        <v>2025</v>
      </c>
      <c r="Q2246" s="260" t="str">
        <f>VLOOKUP(MONTH(Table2[[#This Row],[Date ]]),Months,2,0)</f>
        <v>September</v>
      </c>
      <c r="R2246" s="288" t="b">
        <f>COUNTIFS(Table2[Unique],Table2[[#This Row],[Unique]])&gt;1</f>
        <v>0</v>
      </c>
      <c r="S2246" s="288">
        <f>IF(Table2[[#This Row],[Status ]]="Solved",1,0)</f>
        <v>1</v>
      </c>
      <c r="T2246" s="288">
        <f>IF(Table2[[#This Row],[Status ]]="ongoing",1,0)</f>
        <v>0</v>
      </c>
    </row>
    <row r="2247" spans="1:20" x14ac:dyDescent="0.25">
      <c r="A2247" s="263">
        <v>5017200932</v>
      </c>
      <c r="B2247" s="287" t="str">
        <f>_xlfn.XLOOKUP(Table2[[#This Row],[K&amp;N REF ]],CAT_Details[Tracking Number],CAT_Details[S Ref],,0)</f>
        <v>20250902-S-70643</v>
      </c>
      <c r="C2247" s="273">
        <f>_xlfn.XLOOKUP(Table2[[#This Row],[K&amp;N REF ]],CAT_Details[Tracking Number],CAT_Details[TO Ref],,0)</f>
        <v>20250901794020</v>
      </c>
      <c r="D2247" s="273" t="str">
        <f>_xlfn.XLOOKUP(Table2[[#This Row],[K&amp;N REF ]],CAT_Details[Tracking Number],CAT_Details[Pickup Customer Name],,0)</f>
        <v>Standard Motor Product Poland ( SMP Poland)</v>
      </c>
      <c r="E2247" s="274" t="str">
        <f>_xlfn.XLOOKUP(Table2[[#This Row],[K&amp;N REF ]],CAT_Details[Tracking Number],CAT_Details[Delivery Country Code],,0)</f>
        <v>GB</v>
      </c>
      <c r="F2247" s="274" t="str">
        <f>_xlfn.XLOOKUP(Table2[[#This Row],[TO Ref]],CAT_Details[TO Ref],CAT_Details[Loc],,0)</f>
        <v>OYL1</v>
      </c>
      <c r="G2247" s="260" t="s">
        <v>221</v>
      </c>
      <c r="H2247" s="260" t="s">
        <v>179</v>
      </c>
      <c r="I2247" s="281">
        <v>45911</v>
      </c>
      <c r="J2247" s="260" t="s">
        <v>26</v>
      </c>
      <c r="K2247" s="260" t="s">
        <v>32</v>
      </c>
      <c r="L2247" s="281">
        <v>45911</v>
      </c>
      <c r="M2247" s="260" t="str">
        <f>IF(Table2[[#This Row],[Resolve Date]]="","ONGOING","SOLVED")</f>
        <v>SOLVED</v>
      </c>
      <c r="N2247" s="261"/>
      <c r="O2247" s="260" t="str">
        <f>Table2[[#This Row],[K&amp;N REF ]]&amp;Table2[[#This Row],[Issue type ]]</f>
        <v xml:space="preserve">5017200932NOT SCANNABLE </v>
      </c>
      <c r="P2247" s="260">
        <f>YEAR(Table2[[#This Row],[Date ]])</f>
        <v>2025</v>
      </c>
      <c r="Q2247" s="260" t="str">
        <f>VLOOKUP(MONTH(Table2[[#This Row],[Date ]]),Months,2,0)</f>
        <v>September</v>
      </c>
      <c r="R2247" s="288" t="b">
        <f>COUNTIFS(Table2[Unique],Table2[[#This Row],[Unique]])&gt;1</f>
        <v>0</v>
      </c>
      <c r="S2247" s="288">
        <f>IF(Table2[[#This Row],[Status ]]="Solved",1,0)</f>
        <v>1</v>
      </c>
      <c r="T2247" s="288">
        <f>IF(Table2[[#This Row],[Status ]]="ongoing",1,0)</f>
        <v>0</v>
      </c>
    </row>
    <row r="2248" spans="1:20" x14ac:dyDescent="0.25">
      <c r="A2248" s="263">
        <v>5017231239</v>
      </c>
      <c r="B2248" s="287" t="str">
        <f>_xlfn.XLOOKUP(Table2[[#This Row],[K&amp;N REF ]],CAT_Details[Tracking Number],CAT_Details[S Ref],,0)</f>
        <v>20250904-S-70441</v>
      </c>
      <c r="C2248" s="273">
        <f>_xlfn.XLOOKUP(Table2[[#This Row],[K&amp;N REF ]],CAT_Details[Tracking Number],CAT_Details[TO Ref],,0)</f>
        <v>20250903796080</v>
      </c>
      <c r="D2248" s="273" t="str">
        <f>_xlfn.XLOOKUP(Table2[[#This Row],[K&amp;N REF ]],CAT_Details[Tracking Number],CAT_Details[Pickup Customer Name],,0)</f>
        <v>Streit Mecanique</v>
      </c>
      <c r="E2248" s="274" t="str">
        <f>_xlfn.XLOOKUP(Table2[[#This Row],[K&amp;N REF ]],CAT_Details[Tracking Number],CAT_Details[Delivery Country Code],,0)</f>
        <v>GB</v>
      </c>
      <c r="F2248" s="274" t="str">
        <f>_xlfn.XLOOKUP(Table2[[#This Row],[TO Ref]],CAT_Details[TO Ref],CAT_Details[Loc],,0)</f>
        <v>DK-BM01</v>
      </c>
      <c r="G2248" s="260" t="s">
        <v>36</v>
      </c>
      <c r="H2248" s="260" t="s">
        <v>25</v>
      </c>
      <c r="I2248" s="281">
        <v>45911</v>
      </c>
      <c r="J2248" s="260" t="s">
        <v>26</v>
      </c>
      <c r="K2248" s="260" t="s">
        <v>32</v>
      </c>
      <c r="L2248" s="281">
        <v>45911</v>
      </c>
      <c r="M2248" s="260" t="str">
        <f>IF(Table2[[#This Row],[Resolve Date]]="","ONGOING","SOLVED")</f>
        <v>SOLVED</v>
      </c>
      <c r="N2248" s="261"/>
      <c r="O2248" s="260" t="str">
        <f>Table2[[#This Row],[K&amp;N REF ]]&amp;Table2[[#This Row],[Issue type ]]</f>
        <v xml:space="preserve">5017231239DAMAGE </v>
      </c>
      <c r="P2248" s="260">
        <f>YEAR(Table2[[#This Row],[Date ]])</f>
        <v>2025</v>
      </c>
      <c r="Q2248" s="260" t="str">
        <f>VLOOKUP(MONTH(Table2[[#This Row],[Date ]]),Months,2,0)</f>
        <v>September</v>
      </c>
      <c r="R2248" s="288" t="b">
        <f>COUNTIFS(Table2[Unique],Table2[[#This Row],[Unique]])&gt;1</f>
        <v>0</v>
      </c>
      <c r="S2248" s="288">
        <f>IF(Table2[[#This Row],[Status ]]="Solved",1,0)</f>
        <v>1</v>
      </c>
      <c r="T2248" s="288">
        <f>IF(Table2[[#This Row],[Status ]]="ongoing",1,0)</f>
        <v>0</v>
      </c>
    </row>
    <row r="2249" spans="1:20" x14ac:dyDescent="0.25">
      <c r="A2249" s="263">
        <v>5017216271</v>
      </c>
      <c r="B2249" s="287" t="str">
        <f>_xlfn.XLOOKUP(Table2[[#This Row],[K&amp;N REF ]],CAT_Details[Tracking Number],CAT_Details[S Ref],,0)</f>
        <v>20250903-S-70406</v>
      </c>
      <c r="C2249" s="273">
        <f>_xlfn.XLOOKUP(Table2[[#This Row],[K&amp;N REF ]],CAT_Details[Tracking Number],CAT_Details[TO Ref],,0)</f>
        <v>20250901793881</v>
      </c>
      <c r="D2249" s="273" t="str">
        <f>_xlfn.XLOOKUP(Table2[[#This Row],[K&amp;N REF ]],CAT_Details[Tracking Number],CAT_Details[Pickup Customer Name],,0)</f>
        <v>GNUTTI CARLO S.P.A</v>
      </c>
      <c r="E2249" s="274" t="str">
        <f>_xlfn.XLOOKUP(Table2[[#This Row],[K&amp;N REF ]],CAT_Details[Tracking Number],CAT_Details[Delivery Country Code],,0)</f>
        <v>GB</v>
      </c>
      <c r="F2249" s="274" t="str">
        <f>_xlfn.XLOOKUP(Table2[[#This Row],[TO Ref]],CAT_Details[TO Ref],CAT_Details[Loc],,0)</f>
        <v>DX01-L5</v>
      </c>
      <c r="G2249" s="260" t="s">
        <v>24</v>
      </c>
      <c r="H2249" s="260" t="s">
        <v>31</v>
      </c>
      <c r="I2249" s="281">
        <v>45911</v>
      </c>
      <c r="J2249" s="260" t="s">
        <v>26</v>
      </c>
      <c r="K2249" s="260" t="s">
        <v>32</v>
      </c>
      <c r="L2249" s="281">
        <v>45911</v>
      </c>
      <c r="M2249" s="260" t="str">
        <f>IF(Table2[[#This Row],[Resolve Date]]="","ONGOING","SOLVED")</f>
        <v>SOLVED</v>
      </c>
      <c r="N2249" s="261"/>
      <c r="O2249" s="260" t="str">
        <f>Table2[[#This Row],[K&amp;N REF ]]&amp;Table2[[#This Row],[Issue type ]]</f>
        <v>5017216271MISSING LABELS ON SOME UNITS</v>
      </c>
      <c r="P2249" s="260">
        <f>YEAR(Table2[[#This Row],[Date ]])</f>
        <v>2025</v>
      </c>
      <c r="Q2249" s="260" t="str">
        <f>VLOOKUP(MONTH(Table2[[#This Row],[Date ]]),Months,2,0)</f>
        <v>September</v>
      </c>
      <c r="R2249" s="288" t="b">
        <f>COUNTIFS(Table2[Unique],Table2[[#This Row],[Unique]])&gt;1</f>
        <v>0</v>
      </c>
      <c r="S2249" s="288">
        <f>IF(Table2[[#This Row],[Status ]]="Solved",1,0)</f>
        <v>1</v>
      </c>
      <c r="T2249" s="288">
        <f>IF(Table2[[#This Row],[Status ]]="ongoing",1,0)</f>
        <v>0</v>
      </c>
    </row>
    <row r="2250" spans="1:20" x14ac:dyDescent="0.25">
      <c r="A2250" s="263">
        <v>5017231100</v>
      </c>
      <c r="B2250" s="287" t="str">
        <f>_xlfn.XLOOKUP(Table2[[#This Row],[K&amp;N REF ]],CAT_Details[Tracking Number],CAT_Details[S Ref],,0)</f>
        <v>20250904-S-70245</v>
      </c>
      <c r="C2250" s="273">
        <f>_xlfn.XLOOKUP(Table2[[#This Row],[K&amp;N REF ]],CAT_Details[Tracking Number],CAT_Details[TO Ref],,0)</f>
        <v>20250901793295</v>
      </c>
      <c r="D2250" s="273" t="str">
        <f>_xlfn.XLOOKUP(Table2[[#This Row],[K&amp;N REF ]],CAT_Details[Tracking Number],CAT_Details[Pickup Customer Name],,0)</f>
        <v>HYDAC SERVICE GMBH</v>
      </c>
      <c r="E2250" s="274" t="str">
        <f>_xlfn.XLOOKUP(Table2[[#This Row],[K&amp;N REF ]],CAT_Details[Tracking Number],CAT_Details[Delivery Country Code],,0)</f>
        <v>GB</v>
      </c>
      <c r="F2250" s="274" t="str">
        <f>_xlfn.XLOOKUP(Table2[[#This Row],[TO Ref]],CAT_Details[TO Ref],CAT_Details[Loc],,0)</f>
        <v>U2-L5</v>
      </c>
      <c r="G2250" s="260" t="s">
        <v>34</v>
      </c>
      <c r="H2250" s="260" t="s">
        <v>179</v>
      </c>
      <c r="I2250" s="281">
        <v>45911</v>
      </c>
      <c r="J2250" s="260" t="s">
        <v>26</v>
      </c>
      <c r="K2250" s="260" t="s">
        <v>32</v>
      </c>
      <c r="L2250" s="281">
        <v>45911</v>
      </c>
      <c r="M2250" s="260" t="str">
        <f>IF(Table2[[#This Row],[Resolve Date]]="","ONGOING","SOLVED")</f>
        <v>SOLVED</v>
      </c>
      <c r="N2250" s="261"/>
      <c r="O2250" s="260" t="str">
        <f>Table2[[#This Row],[K&amp;N REF ]]&amp;Table2[[#This Row],[Issue type ]]</f>
        <v xml:space="preserve">5017231100NOT SCANNABLE </v>
      </c>
      <c r="P2250" s="260">
        <f>YEAR(Table2[[#This Row],[Date ]])</f>
        <v>2025</v>
      </c>
      <c r="Q2250" s="260" t="str">
        <f>VLOOKUP(MONTH(Table2[[#This Row],[Date ]]),Months,2,0)</f>
        <v>September</v>
      </c>
      <c r="R2250" s="288" t="b">
        <f>COUNTIFS(Table2[Unique],Table2[[#This Row],[Unique]])&gt;1</f>
        <v>0</v>
      </c>
      <c r="S2250" s="288">
        <f>IF(Table2[[#This Row],[Status ]]="Solved",1,0)</f>
        <v>1</v>
      </c>
      <c r="T2250" s="288">
        <f>IF(Table2[[#This Row],[Status ]]="ongoing",1,0)</f>
        <v>0</v>
      </c>
    </row>
    <row r="2251" spans="1:20" x14ac:dyDescent="0.25">
      <c r="A2251" s="263">
        <v>5017231101</v>
      </c>
      <c r="B2251" s="287" t="str">
        <f>_xlfn.XLOOKUP(Table2[[#This Row],[K&amp;N REF ]],CAT_Details[Tracking Number],CAT_Details[S Ref],,0)</f>
        <v>20250904-S-70245</v>
      </c>
      <c r="C2251" s="273">
        <f>_xlfn.XLOOKUP(Table2[[#This Row],[K&amp;N REF ]],CAT_Details[Tracking Number],CAT_Details[TO Ref],,0)</f>
        <v>20250901793306</v>
      </c>
      <c r="D2251" s="273" t="str">
        <f>_xlfn.XLOOKUP(Table2[[#This Row],[K&amp;N REF ]],CAT_Details[Tracking Number],CAT_Details[Pickup Customer Name],,0)</f>
        <v>HYDAC SERVICE GMBH</v>
      </c>
      <c r="E2251" s="274" t="str">
        <f>_xlfn.XLOOKUP(Table2[[#This Row],[K&amp;N REF ]],CAT_Details[Tracking Number],CAT_Details[Delivery Country Code],,0)</f>
        <v>GB</v>
      </c>
      <c r="F2251" s="274">
        <f>_xlfn.XLOOKUP(Table2[[#This Row],[TO Ref]],CAT_Details[TO Ref],CAT_Details[Loc],,0)</f>
        <v>3402</v>
      </c>
      <c r="G2251" s="260" t="s">
        <v>34</v>
      </c>
      <c r="H2251" s="260" t="s">
        <v>179</v>
      </c>
      <c r="I2251" s="281">
        <v>45911</v>
      </c>
      <c r="J2251" s="260" t="s">
        <v>26</v>
      </c>
      <c r="K2251" s="260" t="s">
        <v>32</v>
      </c>
      <c r="L2251" s="281">
        <v>45911</v>
      </c>
      <c r="M2251" s="260" t="str">
        <f>IF(Table2[[#This Row],[Resolve Date]]="","ONGOING","SOLVED")</f>
        <v>SOLVED</v>
      </c>
      <c r="N2251" s="261"/>
      <c r="O2251" s="260" t="str">
        <f>Table2[[#This Row],[K&amp;N REF ]]&amp;Table2[[#This Row],[Issue type ]]</f>
        <v xml:space="preserve">5017231101NOT SCANNABLE </v>
      </c>
      <c r="P2251" s="260">
        <f>YEAR(Table2[[#This Row],[Date ]])</f>
        <v>2025</v>
      </c>
      <c r="Q2251" s="260" t="str">
        <f>VLOOKUP(MONTH(Table2[[#This Row],[Date ]]),Months,2,0)</f>
        <v>September</v>
      </c>
      <c r="R2251" s="288" t="b">
        <f>COUNTIFS(Table2[Unique],Table2[[#This Row],[Unique]])&gt;1</f>
        <v>0</v>
      </c>
      <c r="S2251" s="288">
        <f>IF(Table2[[#This Row],[Status ]]="Solved",1,0)</f>
        <v>1</v>
      </c>
      <c r="T2251" s="288">
        <f>IF(Table2[[#This Row],[Status ]]="ongoing",1,0)</f>
        <v>0</v>
      </c>
    </row>
    <row r="2252" spans="1:20" x14ac:dyDescent="0.25">
      <c r="A2252" s="263">
        <v>5017247064</v>
      </c>
      <c r="B2252" s="287" t="str">
        <f>_xlfn.XLOOKUP(Table2[[#This Row],[K&amp;N REF ]],CAT_Details[Tracking Number],CAT_Details[S Ref],,0)</f>
        <v>20250905-S-70250</v>
      </c>
      <c r="C2252" s="273">
        <f>_xlfn.XLOOKUP(Table2[[#This Row],[K&amp;N REF ]],CAT_Details[Tracking Number],CAT_Details[TO Ref],,0)</f>
        <v>20250903795343</v>
      </c>
      <c r="D2252" s="273" t="str">
        <f>_xlfn.XLOOKUP(Table2[[#This Row],[K&amp;N REF ]],CAT_Details[Tracking Number],CAT_Details[Pickup Customer Name],,0)</f>
        <v>Elobau GmbH &amp; Co. KG</v>
      </c>
      <c r="E2252" s="274" t="str">
        <f>_xlfn.XLOOKUP(Table2[[#This Row],[K&amp;N REF ]],CAT_Details[Tracking Number],CAT_Details[Delivery Country Code],,0)</f>
        <v>GB</v>
      </c>
      <c r="F2252" s="274" t="str">
        <f>_xlfn.XLOOKUP(Table2[[#This Row],[TO Ref]],CAT_Details[TO Ref],CAT_Details[Loc],,0)</f>
        <v>OYL1</v>
      </c>
      <c r="G2252" s="260" t="s">
        <v>34</v>
      </c>
      <c r="H2252" s="260" t="s">
        <v>29</v>
      </c>
      <c r="I2252" s="281">
        <v>45911</v>
      </c>
      <c r="J2252" s="260" t="s">
        <v>26</v>
      </c>
      <c r="K2252" s="260" t="s">
        <v>32</v>
      </c>
      <c r="L2252" s="281">
        <v>45911</v>
      </c>
      <c r="M2252" s="260" t="str">
        <f>IF(Table2[[#This Row],[Resolve Date]]="","ONGOING","SOLVED")</f>
        <v>SOLVED</v>
      </c>
      <c r="N2252" s="261"/>
      <c r="O2252" s="260" t="str">
        <f>Table2[[#This Row],[K&amp;N REF ]]&amp;Table2[[#This Row],[Issue type ]]</f>
        <v>5017247064DAMAGED LABEL</v>
      </c>
      <c r="P2252" s="260">
        <f>YEAR(Table2[[#This Row],[Date ]])</f>
        <v>2025</v>
      </c>
      <c r="Q2252" s="260" t="str">
        <f>VLOOKUP(MONTH(Table2[[#This Row],[Date ]]),Months,2,0)</f>
        <v>September</v>
      </c>
      <c r="R2252" s="288" t="b">
        <f>COUNTIFS(Table2[Unique],Table2[[#This Row],[Unique]])&gt;1</f>
        <v>0</v>
      </c>
      <c r="S2252" s="288">
        <f>IF(Table2[[#This Row],[Status ]]="Solved",1,0)</f>
        <v>1</v>
      </c>
      <c r="T2252" s="288">
        <f>IF(Table2[[#This Row],[Status ]]="ongoing",1,0)</f>
        <v>0</v>
      </c>
    </row>
    <row r="2253" spans="1:20" x14ac:dyDescent="0.25">
      <c r="A2253" s="263">
        <v>5017246975</v>
      </c>
      <c r="B2253" s="287" t="str">
        <f>_xlfn.XLOOKUP(Table2[[#This Row],[K&amp;N REF ]],CAT_Details[Tracking Number],CAT_Details[S Ref],,0)</f>
        <v>20250904-S-70239</v>
      </c>
      <c r="C2253" s="273">
        <f>_xlfn.XLOOKUP(Table2[[#This Row],[K&amp;N REF ]],CAT_Details[Tracking Number],CAT_Details[TO Ref],,0)</f>
        <v>20250904796501</v>
      </c>
      <c r="D2253" s="273" t="str">
        <f>_xlfn.XLOOKUP(Table2[[#This Row],[K&amp;N REF ]],CAT_Details[Tracking Number],CAT_Details[Pickup Customer Name],,0)</f>
        <v>Grammer Technical Components GmbH</v>
      </c>
      <c r="E2253" s="274" t="str">
        <f>_xlfn.XLOOKUP(Table2[[#This Row],[K&amp;N REF ]],CAT_Details[Tracking Number],CAT_Details[Delivery Country Code],,0)</f>
        <v>GB</v>
      </c>
      <c r="F2253" s="274" t="str">
        <f>_xlfn.XLOOKUP(Table2[[#This Row],[TO Ref]],CAT_Details[TO Ref],CAT_Details[Loc],,0)</f>
        <v>U2-L5</v>
      </c>
      <c r="G2253" s="260" t="s">
        <v>34</v>
      </c>
      <c r="H2253" s="260" t="s">
        <v>35</v>
      </c>
      <c r="I2253" s="281">
        <v>45911</v>
      </c>
      <c r="J2253" s="260" t="s">
        <v>26</v>
      </c>
      <c r="K2253" s="260" t="s">
        <v>32</v>
      </c>
      <c r="L2253" s="281">
        <v>45911</v>
      </c>
      <c r="M2253" s="260" t="str">
        <f>IF(Table2[[#This Row],[Resolve Date]]="","ONGOING","SOLVED")</f>
        <v>SOLVED</v>
      </c>
      <c r="N2253" s="261"/>
      <c r="O2253" s="260" t="str">
        <f>Table2[[#This Row],[K&amp;N REF ]]&amp;Table2[[#This Row],[Issue type ]]</f>
        <v>5017246975NO LABELS</v>
      </c>
      <c r="P2253" s="260">
        <f>YEAR(Table2[[#This Row],[Date ]])</f>
        <v>2025</v>
      </c>
      <c r="Q2253" s="260" t="str">
        <f>VLOOKUP(MONTH(Table2[[#This Row],[Date ]]),Months,2,0)</f>
        <v>September</v>
      </c>
      <c r="R2253" s="288" t="b">
        <f>COUNTIFS(Table2[Unique],Table2[[#This Row],[Unique]])&gt;1</f>
        <v>0</v>
      </c>
      <c r="S2253" s="288">
        <f>IF(Table2[[#This Row],[Status ]]="Solved",1,0)</f>
        <v>1</v>
      </c>
      <c r="T2253" s="288">
        <f>IF(Table2[[#This Row],[Status ]]="ongoing",1,0)</f>
        <v>0</v>
      </c>
    </row>
    <row r="2254" spans="1:20" x14ac:dyDescent="0.25">
      <c r="A2254" s="263">
        <v>5017231132</v>
      </c>
      <c r="B2254" s="287" t="str">
        <f>_xlfn.XLOOKUP(Table2[[#This Row],[K&amp;N REF ]],CAT_Details[Tracking Number],CAT_Details[S Ref],,0)</f>
        <v>20250904-S-70537</v>
      </c>
      <c r="C2254" s="273">
        <f>_xlfn.XLOOKUP(Table2[[#This Row],[K&amp;N REF ]],CAT_Details[Tracking Number],CAT_Details[TO Ref],,0)</f>
        <v>20250903795393</v>
      </c>
      <c r="D2254" s="273" t="str">
        <f>_xlfn.XLOOKUP(Table2[[#This Row],[K&amp;N REF ]],CAT_Details[Tracking Number],CAT_Details[Pickup Customer Name],,0)</f>
        <v>METALCASTELLO SPA</v>
      </c>
      <c r="E2254" s="274" t="str">
        <f>_xlfn.XLOOKUP(Table2[[#This Row],[K&amp;N REF ]],CAT_Details[Tracking Number],CAT_Details[Delivery Country Code],,0)</f>
        <v>GB</v>
      </c>
      <c r="F2254" s="274" t="str">
        <f>_xlfn.XLOOKUP(Table2[[#This Row],[TO Ref]],CAT_Details[TO Ref],CAT_Details[Loc],,0)</f>
        <v>DK-BM01</v>
      </c>
      <c r="G2254" s="260" t="s">
        <v>24</v>
      </c>
      <c r="H2254" s="260" t="s">
        <v>49</v>
      </c>
      <c r="I2254" s="281">
        <v>45911</v>
      </c>
      <c r="J2254" s="260" t="s">
        <v>26</v>
      </c>
      <c r="K2254" s="260" t="s">
        <v>32</v>
      </c>
      <c r="L2254" s="281">
        <v>45911</v>
      </c>
      <c r="M2254" s="260" t="str">
        <f>IF(Table2[[#This Row],[Resolve Date]]="","ONGOING","SOLVED")</f>
        <v>SOLVED</v>
      </c>
      <c r="N2254" s="261" t="s">
        <v>26538</v>
      </c>
      <c r="O2254" s="260" t="str">
        <f>Table2[[#This Row],[K&amp;N REF ]]&amp;Table2[[#This Row],[Issue type ]]</f>
        <v>5017231132XX LABELS</v>
      </c>
      <c r="P2254" s="260">
        <f>YEAR(Table2[[#This Row],[Date ]])</f>
        <v>2025</v>
      </c>
      <c r="Q2254" s="260" t="str">
        <f>VLOOKUP(MONTH(Table2[[#This Row],[Date ]]),Months,2,0)</f>
        <v>September</v>
      </c>
      <c r="R2254" s="288" t="b">
        <f>COUNTIFS(Table2[Unique],Table2[[#This Row],[Unique]])&gt;1</f>
        <v>0</v>
      </c>
      <c r="S2254" s="288">
        <f>IF(Table2[[#This Row],[Status ]]="Solved",1,0)</f>
        <v>1</v>
      </c>
      <c r="T2254" s="288">
        <f>IF(Table2[[#This Row],[Status ]]="ongoing",1,0)</f>
        <v>0</v>
      </c>
    </row>
    <row r="2255" spans="1:20" x14ac:dyDescent="0.25">
      <c r="A2255" s="263">
        <v>5017246985</v>
      </c>
      <c r="B2255" s="287" t="str">
        <f>_xlfn.XLOOKUP(Table2[[#This Row],[K&amp;N REF ]],CAT_Details[Tracking Number],CAT_Details[S Ref],,0)</f>
        <v>20250905-S-70475</v>
      </c>
      <c r="C2255" s="273">
        <f>_xlfn.XLOOKUP(Table2[[#This Row],[K&amp;N REF ]],CAT_Details[Tracking Number],CAT_Details[TO Ref],,0)</f>
        <v>20250904797081</v>
      </c>
      <c r="D2255" s="273" t="str">
        <f>_xlfn.XLOOKUP(Table2[[#This Row],[K&amp;N REF ]],CAT_Details[Tracking Number],CAT_Details[Pickup Customer Name],,0)</f>
        <v>Sbe - V.Ar.Vit.Spa</v>
      </c>
      <c r="E2255" s="274" t="str">
        <f>_xlfn.XLOOKUP(Table2[[#This Row],[K&amp;N REF ]],CAT_Details[Tracking Number],CAT_Details[Delivery Country Code],,0)</f>
        <v>GB</v>
      </c>
      <c r="F2255" s="274" t="str">
        <f>_xlfn.XLOOKUP(Table2[[#This Row],[TO Ref]],CAT_Details[TO Ref],CAT_Details[Loc],,0)</f>
        <v>OYL1</v>
      </c>
      <c r="G2255" s="260" t="s">
        <v>24</v>
      </c>
      <c r="H2255" s="260" t="s">
        <v>35</v>
      </c>
      <c r="I2255" s="281">
        <v>45911</v>
      </c>
      <c r="J2255" s="260" t="s">
        <v>26</v>
      </c>
      <c r="K2255" s="260" t="s">
        <v>32</v>
      </c>
      <c r="L2255" s="281">
        <v>45911</v>
      </c>
      <c r="M2255" s="260" t="str">
        <f>IF(Table2[[#This Row],[Resolve Date]]="","ONGOING","SOLVED")</f>
        <v>SOLVED</v>
      </c>
      <c r="N2255" s="261"/>
      <c r="O2255" s="260" t="str">
        <f>Table2[[#This Row],[K&amp;N REF ]]&amp;Table2[[#This Row],[Issue type ]]</f>
        <v>5017246985NO LABELS</v>
      </c>
      <c r="P2255" s="260">
        <f>YEAR(Table2[[#This Row],[Date ]])</f>
        <v>2025</v>
      </c>
      <c r="Q2255" s="260" t="str">
        <f>VLOOKUP(MONTH(Table2[[#This Row],[Date ]]),Months,2,0)</f>
        <v>September</v>
      </c>
      <c r="R2255" s="288" t="b">
        <f>COUNTIFS(Table2[Unique],Table2[[#This Row],[Unique]])&gt;1</f>
        <v>0</v>
      </c>
      <c r="S2255" s="288">
        <f>IF(Table2[[#This Row],[Status ]]="Solved",1,0)</f>
        <v>1</v>
      </c>
      <c r="T2255" s="288">
        <f>IF(Table2[[#This Row],[Status ]]="ongoing",1,0)</f>
        <v>0</v>
      </c>
    </row>
    <row r="2256" spans="1:20" x14ac:dyDescent="0.25">
      <c r="A2256" s="263">
        <v>5017231192</v>
      </c>
      <c r="B2256" s="287" t="str">
        <f>_xlfn.XLOOKUP(Table2[[#This Row],[K&amp;N REF ]],CAT_Details[Tracking Number],CAT_Details[S Ref],,0)</f>
        <v>20250904-S-70492</v>
      </c>
      <c r="C2256" s="273">
        <f>_xlfn.XLOOKUP(Table2[[#This Row],[K&amp;N REF ]],CAT_Details[Tracking Number],CAT_Details[TO Ref],,0)</f>
        <v>20250903795999</v>
      </c>
      <c r="D2256" s="273" t="str">
        <f>_xlfn.XLOOKUP(Table2[[#This Row],[K&amp;N REF ]],CAT_Details[Tracking Number],CAT_Details[Pickup Customer Name],,0)</f>
        <v>MUVIQ SRL</v>
      </c>
      <c r="E2256" s="274" t="str">
        <f>_xlfn.XLOOKUP(Table2[[#This Row],[K&amp;N REF ]],CAT_Details[Tracking Number],CAT_Details[Delivery Country Code],,0)</f>
        <v>GB</v>
      </c>
      <c r="F2256" s="274" t="str">
        <f>_xlfn.XLOOKUP(Table2[[#This Row],[TO Ref]],CAT_Details[TO Ref],CAT_Details[Loc],,0)</f>
        <v>DX01-L5</v>
      </c>
      <c r="G2256" s="260" t="s">
        <v>24</v>
      </c>
      <c r="H2256" s="260" t="s">
        <v>31</v>
      </c>
      <c r="I2256" s="281">
        <v>45911</v>
      </c>
      <c r="J2256" s="260" t="s">
        <v>26</v>
      </c>
      <c r="K2256" s="260" t="s">
        <v>50</v>
      </c>
      <c r="L2256" s="281">
        <v>45911</v>
      </c>
      <c r="M2256" s="260" t="str">
        <f>IF(Table2[[#This Row],[Resolve Date]]="","ONGOING","SOLVED")</f>
        <v>SOLVED</v>
      </c>
      <c r="N2256" s="261"/>
      <c r="O2256" s="260" t="str">
        <f>Table2[[#This Row],[K&amp;N REF ]]&amp;Table2[[#This Row],[Issue type ]]</f>
        <v>5017231192MISSING LABELS ON SOME UNITS</v>
      </c>
      <c r="P2256" s="260">
        <f>YEAR(Table2[[#This Row],[Date ]])</f>
        <v>2025</v>
      </c>
      <c r="Q2256" s="260" t="str">
        <f>VLOOKUP(MONTH(Table2[[#This Row],[Date ]]),Months,2,0)</f>
        <v>September</v>
      </c>
      <c r="R2256" s="288" t="b">
        <f>COUNTIFS(Table2[Unique],Table2[[#This Row],[Unique]])&gt;1</f>
        <v>0</v>
      </c>
      <c r="S2256" s="288">
        <f>IF(Table2[[#This Row],[Status ]]="Solved",1,0)</f>
        <v>1</v>
      </c>
      <c r="T2256" s="288">
        <f>IF(Table2[[#This Row],[Status ]]="ongoing",1,0)</f>
        <v>0</v>
      </c>
    </row>
    <row r="2257" spans="1:20" x14ac:dyDescent="0.25">
      <c r="A2257" s="263">
        <v>5017230978</v>
      </c>
      <c r="B2257" s="287" t="str">
        <f>_xlfn.XLOOKUP(Table2[[#This Row],[K&amp;N REF ]],CAT_Details[Tracking Number],CAT_Details[S Ref],,0)</f>
        <v>20250904-S-70498</v>
      </c>
      <c r="C2257" s="273">
        <f>_xlfn.XLOOKUP(Table2[[#This Row],[K&amp;N REF ]],CAT_Details[Tracking Number],CAT_Details[TO Ref],,0)</f>
        <v>20250901793907</v>
      </c>
      <c r="D2257" s="273" t="str">
        <f>_xlfn.XLOOKUP(Table2[[#This Row],[K&amp;N REF ]],CAT_Details[Tracking Number],CAT_Details[Pickup Customer Name],,0)</f>
        <v>Groeneveld Italia Srl</v>
      </c>
      <c r="E2257" s="274" t="str">
        <f>_xlfn.XLOOKUP(Table2[[#This Row],[K&amp;N REF ]],CAT_Details[Tracking Number],CAT_Details[Delivery Country Code],,0)</f>
        <v>GB</v>
      </c>
      <c r="F2257" s="274" t="str">
        <f>_xlfn.XLOOKUP(Table2[[#This Row],[TO Ref]],CAT_Details[TO Ref],CAT_Details[Loc],,0)</f>
        <v>U2-L5</v>
      </c>
      <c r="G2257" s="260" t="s">
        <v>24</v>
      </c>
      <c r="H2257" s="260" t="s">
        <v>31</v>
      </c>
      <c r="I2257" s="281">
        <v>45911</v>
      </c>
      <c r="J2257" s="260" t="s">
        <v>26</v>
      </c>
      <c r="K2257" s="260" t="s">
        <v>50</v>
      </c>
      <c r="L2257" s="281">
        <v>45911</v>
      </c>
      <c r="M2257" s="260" t="str">
        <f>IF(Table2[[#This Row],[Resolve Date]]="","ONGOING","SOLVED")</f>
        <v>SOLVED</v>
      </c>
      <c r="N2257" s="261"/>
      <c r="O2257" s="260" t="str">
        <f>Table2[[#This Row],[K&amp;N REF ]]&amp;Table2[[#This Row],[Issue type ]]</f>
        <v>5017230978MISSING LABELS ON SOME UNITS</v>
      </c>
      <c r="P2257" s="260">
        <f>YEAR(Table2[[#This Row],[Date ]])</f>
        <v>2025</v>
      </c>
      <c r="Q2257" s="260" t="str">
        <f>VLOOKUP(MONTH(Table2[[#This Row],[Date ]]),Months,2,0)</f>
        <v>September</v>
      </c>
      <c r="R2257" s="288" t="b">
        <f>COUNTIFS(Table2[Unique],Table2[[#This Row],[Unique]])&gt;1</f>
        <v>0</v>
      </c>
      <c r="S2257" s="288">
        <f>IF(Table2[[#This Row],[Status ]]="Solved",1,0)</f>
        <v>1</v>
      </c>
      <c r="T2257" s="288">
        <f>IF(Table2[[#This Row],[Status ]]="ongoing",1,0)</f>
        <v>0</v>
      </c>
    </row>
    <row r="2258" spans="1:20" x14ac:dyDescent="0.25">
      <c r="A2258" s="263">
        <v>5017261423</v>
      </c>
      <c r="B2258" s="287" t="str">
        <f>_xlfn.XLOOKUP(Table2[[#This Row],[K&amp;N REF ]],CAT_Details[Tracking Number],CAT_Details[S Ref],,0)</f>
        <v>20250908-S-70431</v>
      </c>
      <c r="C2258" s="273">
        <f>_xlfn.XLOOKUP(Table2[[#This Row],[K&amp;N REF ]],CAT_Details[Tracking Number],CAT_Details[TO Ref],,0)</f>
        <v>20250904796693</v>
      </c>
      <c r="D2258" s="273" t="str">
        <f>_xlfn.XLOOKUP(Table2[[#This Row],[K&amp;N REF ]],CAT_Details[Tracking Number],CAT_Details[Pickup Customer Name],,0)</f>
        <v>SATA GROUP</v>
      </c>
      <c r="E2258" s="274" t="str">
        <f>_xlfn.XLOOKUP(Table2[[#This Row],[K&amp;N REF ]],CAT_Details[Tracking Number],CAT_Details[Delivery Country Code],,0)</f>
        <v>GB</v>
      </c>
      <c r="F2258" s="274" t="str">
        <f>_xlfn.XLOOKUP(Table2[[#This Row],[TO Ref]],CAT_Details[TO Ref],CAT_Details[Loc],,0)</f>
        <v>DX01-L5</v>
      </c>
      <c r="G2258" s="260" t="s">
        <v>24</v>
      </c>
      <c r="H2258" s="260" t="s">
        <v>29</v>
      </c>
      <c r="I2258" s="281">
        <v>45912</v>
      </c>
      <c r="J2258" s="260" t="s">
        <v>26</v>
      </c>
      <c r="K2258" s="260" t="s">
        <v>50</v>
      </c>
      <c r="L2258" s="281">
        <v>45912</v>
      </c>
      <c r="M2258" s="260" t="str">
        <f>IF(Table2[[#This Row],[Resolve Date]]="","ONGOING","SOLVED")</f>
        <v>SOLVED</v>
      </c>
      <c r="N2258" s="261"/>
      <c r="O2258" s="260" t="str">
        <f>Table2[[#This Row],[K&amp;N REF ]]&amp;Table2[[#This Row],[Issue type ]]</f>
        <v>5017261423DAMAGED LABEL</v>
      </c>
      <c r="P2258" s="260">
        <f>YEAR(Table2[[#This Row],[Date ]])</f>
        <v>2025</v>
      </c>
      <c r="Q2258" s="260" t="str">
        <f>VLOOKUP(MONTH(Table2[[#This Row],[Date ]]),Months,2,0)</f>
        <v>September</v>
      </c>
      <c r="R2258" s="288" t="b">
        <f>COUNTIFS(Table2[Unique],Table2[[#This Row],[Unique]])&gt;1</f>
        <v>0</v>
      </c>
      <c r="S2258" s="288">
        <f>IF(Table2[[#This Row],[Status ]]="Solved",1,0)</f>
        <v>1</v>
      </c>
      <c r="T2258" s="288">
        <f>IF(Table2[[#This Row],[Status ]]="ongoing",1,0)</f>
        <v>0</v>
      </c>
    </row>
    <row r="2259" spans="1:20" x14ac:dyDescent="0.25">
      <c r="A2259" s="263">
        <v>5017261004</v>
      </c>
      <c r="B2259" s="287" t="str">
        <f>_xlfn.XLOOKUP(Table2[[#This Row],[K&amp;N REF ]],CAT_Details[Tracking Number],CAT_Details[S Ref],,0)</f>
        <v>20250908-S-70621</v>
      </c>
      <c r="C2259" s="273">
        <f>_xlfn.XLOOKUP(Table2[[#This Row],[K&amp;N REF ]],CAT_Details[Tracking Number],CAT_Details[TO Ref],,0)</f>
        <v>20250905797570</v>
      </c>
      <c r="D2259" s="273" t="str">
        <f>_xlfn.XLOOKUP(Table2[[#This Row],[K&amp;N REF ]],CAT_Details[Tracking Number],CAT_Details[Pickup Customer Name],,0)</f>
        <v>KUSAUTO EUROPE B.V.</v>
      </c>
      <c r="E2259" s="274" t="str">
        <f>_xlfn.XLOOKUP(Table2[[#This Row],[K&amp;N REF ]],CAT_Details[Tracking Number],CAT_Details[Delivery Country Code],,0)</f>
        <v>GB</v>
      </c>
      <c r="F2259" s="274" t="str">
        <f>_xlfn.XLOOKUP(Table2[[#This Row],[TO Ref]],CAT_Details[TO Ref],CAT_Details[Loc],,0)</f>
        <v>DX01</v>
      </c>
      <c r="G2259" s="260" t="s">
        <v>24</v>
      </c>
      <c r="H2259" s="260" t="s">
        <v>29</v>
      </c>
      <c r="I2259" s="281">
        <v>45912</v>
      </c>
      <c r="J2259" s="260" t="s">
        <v>26</v>
      </c>
      <c r="K2259" s="260" t="s">
        <v>50</v>
      </c>
      <c r="L2259" s="281">
        <v>45912</v>
      </c>
      <c r="M2259" s="260" t="str">
        <f>IF(Table2[[#This Row],[Resolve Date]]="","ONGOING","SOLVED")</f>
        <v>SOLVED</v>
      </c>
      <c r="N2259" s="261"/>
      <c r="O2259" s="260" t="str">
        <f>Table2[[#This Row],[K&amp;N REF ]]&amp;Table2[[#This Row],[Issue type ]]</f>
        <v>5017261004DAMAGED LABEL</v>
      </c>
      <c r="P2259" s="260">
        <f>YEAR(Table2[[#This Row],[Date ]])</f>
        <v>2025</v>
      </c>
      <c r="Q2259" s="260" t="str">
        <f>VLOOKUP(MONTH(Table2[[#This Row],[Date ]]),Months,2,0)</f>
        <v>September</v>
      </c>
      <c r="R2259" s="288" t="b">
        <f>COUNTIFS(Table2[Unique],Table2[[#This Row],[Unique]])&gt;1</f>
        <v>0</v>
      </c>
      <c r="S2259" s="288">
        <f>IF(Table2[[#This Row],[Status ]]="Solved",1,0)</f>
        <v>1</v>
      </c>
      <c r="T2259" s="288">
        <f>IF(Table2[[#This Row],[Status ]]="ongoing",1,0)</f>
        <v>0</v>
      </c>
    </row>
    <row r="2260" spans="1:20" x14ac:dyDescent="0.25">
      <c r="A2260" s="263">
        <v>5017231246</v>
      </c>
      <c r="B2260" s="287" t="str">
        <f>_xlfn.XLOOKUP(Table2[[#This Row],[K&amp;N REF ]],CAT_Details[Tracking Number],CAT_Details[S Ref],,0)</f>
        <v>20250904-S-70261</v>
      </c>
      <c r="C2260" s="273">
        <f>_xlfn.XLOOKUP(Table2[[#This Row],[K&amp;N REF ]],CAT_Details[Tracking Number],CAT_Details[TO Ref],,0)</f>
        <v>20250828791926</v>
      </c>
      <c r="D2260" s="273" t="str">
        <f>_xlfn.XLOOKUP(Table2[[#This Row],[K&amp;N REF ]],CAT_Details[Tracking Number],CAT_Details[Pickup Customer Name],,0)</f>
        <v>HYDAC TECHNOLOGY GMBH</v>
      </c>
      <c r="E2260" s="274" t="str">
        <f>_xlfn.XLOOKUP(Table2[[#This Row],[K&amp;N REF ]],CAT_Details[Tracking Number],CAT_Details[Delivery Country Code],,0)</f>
        <v>GB</v>
      </c>
      <c r="F2260" s="274" t="str">
        <f>_xlfn.XLOOKUP(Table2[[#This Row],[TO Ref]],CAT_Details[TO Ref],CAT_Details[Loc],,0)</f>
        <v>U2-L5</v>
      </c>
      <c r="G2260" s="260" t="s">
        <v>34</v>
      </c>
      <c r="H2260" s="260" t="s">
        <v>179</v>
      </c>
      <c r="I2260" s="281">
        <v>45912</v>
      </c>
      <c r="J2260" s="260" t="s">
        <v>26</v>
      </c>
      <c r="K2260" s="260" t="s">
        <v>32</v>
      </c>
      <c r="L2260" s="281">
        <v>45912</v>
      </c>
      <c r="M2260" s="260" t="str">
        <f>IF(Table2[[#This Row],[Resolve Date]]="","ONGOING","SOLVED")</f>
        <v>SOLVED</v>
      </c>
      <c r="N2260" s="261"/>
      <c r="O2260" s="260" t="str">
        <f>Table2[[#This Row],[K&amp;N REF ]]&amp;Table2[[#This Row],[Issue type ]]</f>
        <v xml:space="preserve">5017231246NOT SCANNABLE </v>
      </c>
      <c r="P2260" s="260">
        <f>YEAR(Table2[[#This Row],[Date ]])</f>
        <v>2025</v>
      </c>
      <c r="Q2260" s="260" t="str">
        <f>VLOOKUP(MONTH(Table2[[#This Row],[Date ]]),Months,2,0)</f>
        <v>September</v>
      </c>
      <c r="R2260" s="288" t="b">
        <f>COUNTIFS(Table2[Unique],Table2[[#This Row],[Unique]])&gt;1</f>
        <v>0</v>
      </c>
      <c r="S2260" s="288">
        <f>IF(Table2[[#This Row],[Status ]]="Solved",1,0)</f>
        <v>1</v>
      </c>
      <c r="T2260" s="288">
        <f>IF(Table2[[#This Row],[Status ]]="ongoing",1,0)</f>
        <v>0</v>
      </c>
    </row>
    <row r="2261" spans="1:20" x14ac:dyDescent="0.25">
      <c r="A2261" s="263">
        <v>5017246767</v>
      </c>
      <c r="B2261" s="287" t="str">
        <f>_xlfn.XLOOKUP(Table2[[#This Row],[K&amp;N REF ]],CAT_Details[Tracking Number],CAT_Details[S Ref],,0)</f>
        <v>20250905-S-70302</v>
      </c>
      <c r="C2261" s="273">
        <f>_xlfn.XLOOKUP(Table2[[#This Row],[K&amp;N REF ]],CAT_Details[Tracking Number],CAT_Details[TO Ref],,0)</f>
        <v>20250904796682</v>
      </c>
      <c r="D2261" s="273" t="str">
        <f>_xlfn.XLOOKUP(Table2[[#This Row],[K&amp;N REF ]],CAT_Details[Tracking Number],CAT_Details[Pickup Customer Name],,0)</f>
        <v>HYDAC SERVICE GMBH</v>
      </c>
      <c r="E2261" s="274" t="str">
        <f>_xlfn.XLOOKUP(Table2[[#This Row],[K&amp;N REF ]],CAT_Details[Tracking Number],CAT_Details[Delivery Country Code],,0)</f>
        <v>GB</v>
      </c>
      <c r="F2261" s="274">
        <f>_xlfn.XLOOKUP(Table2[[#This Row],[TO Ref]],CAT_Details[TO Ref],CAT_Details[Loc],,0)</f>
        <v>3402</v>
      </c>
      <c r="G2261" s="260" t="s">
        <v>34</v>
      </c>
      <c r="H2261" s="260" t="s">
        <v>179</v>
      </c>
      <c r="I2261" s="281">
        <v>45912</v>
      </c>
      <c r="J2261" s="260" t="s">
        <v>26</v>
      </c>
      <c r="K2261" s="260" t="s">
        <v>32</v>
      </c>
      <c r="L2261" s="281">
        <v>45912</v>
      </c>
      <c r="M2261" s="260" t="str">
        <f>IF(Table2[[#This Row],[Resolve Date]]="","ONGOING","SOLVED")</f>
        <v>SOLVED</v>
      </c>
      <c r="N2261" s="261"/>
      <c r="O2261" s="260" t="str">
        <f>Table2[[#This Row],[K&amp;N REF ]]&amp;Table2[[#This Row],[Issue type ]]</f>
        <v xml:space="preserve">5017246767NOT SCANNABLE </v>
      </c>
      <c r="P2261" s="260">
        <f>YEAR(Table2[[#This Row],[Date ]])</f>
        <v>2025</v>
      </c>
      <c r="Q2261" s="260" t="str">
        <f>VLOOKUP(MONTH(Table2[[#This Row],[Date ]]),Months,2,0)</f>
        <v>September</v>
      </c>
      <c r="R2261" s="288" t="b">
        <f>COUNTIFS(Table2[Unique],Table2[[#This Row],[Unique]])&gt;1</f>
        <v>0</v>
      </c>
      <c r="S2261" s="288">
        <f>IF(Table2[[#This Row],[Status ]]="Solved",1,0)</f>
        <v>1</v>
      </c>
      <c r="T2261" s="288">
        <f>IF(Table2[[#This Row],[Status ]]="ongoing",1,0)</f>
        <v>0</v>
      </c>
    </row>
    <row r="2262" spans="1:20" x14ac:dyDescent="0.25">
      <c r="A2262" s="263">
        <v>5017231285</v>
      </c>
      <c r="B2262" s="287" t="str">
        <f>_xlfn.XLOOKUP(Table2[[#This Row],[K&amp;N REF ]],CAT_Details[Tracking Number],CAT_Details[S Ref],,0)</f>
        <v>20250904-S-70233</v>
      </c>
      <c r="C2262" s="273">
        <f>_xlfn.XLOOKUP(Table2[[#This Row],[K&amp;N REF ]],CAT_Details[Tracking Number],CAT_Details[TO Ref],,0)</f>
        <v>20250904796365</v>
      </c>
      <c r="D2262" s="273" t="str">
        <f>_xlfn.XLOOKUP(Table2[[#This Row],[K&amp;N REF ]],CAT_Details[Tracking Number],CAT_Details[Pickup Customer Name],,0)</f>
        <v>DANFOSS POWER SOLUTIONS  C/O HERBER</v>
      </c>
      <c r="E2262" s="274" t="str">
        <f>_xlfn.XLOOKUP(Table2[[#This Row],[K&amp;N REF ]],CAT_Details[Tracking Number],CAT_Details[Delivery Country Code],,0)</f>
        <v>GB</v>
      </c>
      <c r="F2262" s="274">
        <f>_xlfn.XLOOKUP(Table2[[#This Row],[TO Ref]],CAT_Details[TO Ref],CAT_Details[Loc],,0)</f>
        <v>3402</v>
      </c>
      <c r="G2262" s="260" t="s">
        <v>34</v>
      </c>
      <c r="H2262" s="260" t="s">
        <v>35</v>
      </c>
      <c r="I2262" s="281">
        <v>45912</v>
      </c>
      <c r="J2262" s="260" t="s">
        <v>26</v>
      </c>
      <c r="K2262" s="260" t="s">
        <v>32</v>
      </c>
      <c r="L2262" s="281">
        <v>45912</v>
      </c>
      <c r="M2262" s="260" t="str">
        <f>IF(Table2[[#This Row],[Resolve Date]]="","ONGOING","SOLVED")</f>
        <v>SOLVED</v>
      </c>
      <c r="N2262" s="261"/>
      <c r="O2262" s="260" t="str">
        <f>Table2[[#This Row],[K&amp;N REF ]]&amp;Table2[[#This Row],[Issue type ]]</f>
        <v>5017231285NO LABELS</v>
      </c>
      <c r="P2262" s="260">
        <f>YEAR(Table2[[#This Row],[Date ]])</f>
        <v>2025</v>
      </c>
      <c r="Q2262" s="260" t="str">
        <f>VLOOKUP(MONTH(Table2[[#This Row],[Date ]]),Months,2,0)</f>
        <v>September</v>
      </c>
      <c r="R2262" s="288" t="b">
        <f>COUNTIFS(Table2[Unique],Table2[[#This Row],[Unique]])&gt;1</f>
        <v>0</v>
      </c>
      <c r="S2262" s="288">
        <f>IF(Table2[[#This Row],[Status ]]="Solved",1,0)</f>
        <v>1</v>
      </c>
      <c r="T2262" s="288">
        <f>IF(Table2[[#This Row],[Status ]]="ongoing",1,0)</f>
        <v>0</v>
      </c>
    </row>
    <row r="2263" spans="1:20" x14ac:dyDescent="0.25">
      <c r="A2263" s="263">
        <v>5017247029</v>
      </c>
      <c r="B2263" s="287" t="str">
        <f>_xlfn.XLOOKUP(Table2[[#This Row],[K&amp;N REF ]],CAT_Details[Tracking Number],CAT_Details[S Ref],,0)</f>
        <v>20250905-S-70290</v>
      </c>
      <c r="C2263" s="273">
        <f>_xlfn.XLOOKUP(Table2[[#This Row],[K&amp;N REF ]],CAT_Details[Tracking Number],CAT_Details[TO Ref],,0)</f>
        <v>20250905797587</v>
      </c>
      <c r="D2263" s="273" t="str">
        <f>_xlfn.XLOOKUP(Table2[[#This Row],[K&amp;N REF ]],CAT_Details[Tracking Number],CAT_Details[Pickup Customer Name],,0)</f>
        <v>ROBERT BOSCH GMBH</v>
      </c>
      <c r="E2263" s="274" t="str">
        <f>_xlfn.XLOOKUP(Table2[[#This Row],[K&amp;N REF ]],CAT_Details[Tracking Number],CAT_Details[Delivery Country Code],,0)</f>
        <v>GB</v>
      </c>
      <c r="F2263" s="274" t="str">
        <f>_xlfn.XLOOKUP(Table2[[#This Row],[TO Ref]],CAT_Details[TO Ref],CAT_Details[Loc],,0)</f>
        <v>DX01-L5</v>
      </c>
      <c r="G2263" s="260" t="s">
        <v>34</v>
      </c>
      <c r="H2263" s="260" t="s">
        <v>35</v>
      </c>
      <c r="I2263" s="281">
        <v>45912</v>
      </c>
      <c r="J2263" s="260" t="s">
        <v>41</v>
      </c>
      <c r="K2263" s="260" t="s">
        <v>32</v>
      </c>
      <c r="L2263" s="281">
        <v>45912</v>
      </c>
      <c r="M2263" s="260" t="str">
        <f>IF(Table2[[#This Row],[Resolve Date]]="","ONGOING","SOLVED")</f>
        <v>SOLVED</v>
      </c>
      <c r="N2263" s="261"/>
      <c r="O2263" s="260" t="str">
        <f>Table2[[#This Row],[K&amp;N REF ]]&amp;Table2[[#This Row],[Issue type ]]</f>
        <v>5017247029NO LABELS</v>
      </c>
      <c r="P2263" s="260">
        <f>YEAR(Table2[[#This Row],[Date ]])</f>
        <v>2025</v>
      </c>
      <c r="Q2263" s="260" t="str">
        <f>VLOOKUP(MONTH(Table2[[#This Row],[Date ]]),Months,2,0)</f>
        <v>September</v>
      </c>
      <c r="R2263" s="288" t="b">
        <f>COUNTIFS(Table2[Unique],Table2[[#This Row],[Unique]])&gt;1</f>
        <v>0</v>
      </c>
      <c r="S2263" s="288">
        <f>IF(Table2[[#This Row],[Status ]]="Solved",1,0)</f>
        <v>1</v>
      </c>
      <c r="T2263" s="288">
        <f>IF(Table2[[#This Row],[Status ]]="ongoing",1,0)</f>
        <v>0</v>
      </c>
    </row>
    <row r="2264" spans="1:20" x14ac:dyDescent="0.25">
      <c r="A2264" s="263">
        <v>5017246406</v>
      </c>
      <c r="B2264" s="287" t="str">
        <f>_xlfn.XLOOKUP(Table2[[#This Row],[K&amp;N REF ]],CAT_Details[Tracking Number],CAT_Details[S Ref],,0)</f>
        <v>20250905-S-70225</v>
      </c>
      <c r="C2264" s="273">
        <f>_xlfn.XLOOKUP(Table2[[#This Row],[K&amp;N REF ]],CAT_Details[Tracking Number],CAT_Details[TO Ref],,0)</f>
        <v>20250905797458</v>
      </c>
      <c r="D2264" s="273" t="str">
        <f>_xlfn.XLOOKUP(Table2[[#This Row],[K&amp;N REF ]],CAT_Details[Tracking Number],CAT_Details[Pickup Customer Name],,0)</f>
        <v>Tenneco Zwickau GmbH</v>
      </c>
      <c r="E2264" s="274" t="str">
        <f>_xlfn.XLOOKUP(Table2[[#This Row],[K&amp;N REF ]],CAT_Details[Tracking Number],CAT_Details[Delivery Country Code],,0)</f>
        <v>GB</v>
      </c>
      <c r="F2264" s="274" t="str">
        <f>_xlfn.XLOOKUP(Table2[[#This Row],[TO Ref]],CAT_Details[TO Ref],CAT_Details[Loc],,0)</f>
        <v>DX01-L5</v>
      </c>
      <c r="G2264" s="260" t="s">
        <v>34</v>
      </c>
      <c r="H2264" s="260" t="s">
        <v>35</v>
      </c>
      <c r="I2264" s="281">
        <v>45912</v>
      </c>
      <c r="J2264" s="260" t="s">
        <v>26</v>
      </c>
      <c r="K2264" s="260" t="s">
        <v>32</v>
      </c>
      <c r="L2264" s="281">
        <v>45912</v>
      </c>
      <c r="M2264" s="260" t="str">
        <f>IF(Table2[[#This Row],[Resolve Date]]="","ONGOING","SOLVED")</f>
        <v>SOLVED</v>
      </c>
      <c r="N2264" s="261"/>
      <c r="O2264" s="260" t="str">
        <f>Table2[[#This Row],[K&amp;N REF ]]&amp;Table2[[#This Row],[Issue type ]]</f>
        <v>5017246406NO LABELS</v>
      </c>
      <c r="P2264" s="260">
        <f>YEAR(Table2[[#This Row],[Date ]])</f>
        <v>2025</v>
      </c>
      <c r="Q2264" s="260" t="str">
        <f>VLOOKUP(MONTH(Table2[[#This Row],[Date ]]),Months,2,0)</f>
        <v>September</v>
      </c>
      <c r="R2264" s="288" t="b">
        <f>COUNTIFS(Table2[Unique],Table2[[#This Row],[Unique]])&gt;1</f>
        <v>0</v>
      </c>
      <c r="S2264" s="288">
        <f>IF(Table2[[#This Row],[Status ]]="Solved",1,0)</f>
        <v>1</v>
      </c>
      <c r="T2264" s="288">
        <f>IF(Table2[[#This Row],[Status ]]="ongoing",1,0)</f>
        <v>0</v>
      </c>
    </row>
    <row r="2265" spans="1:20" x14ac:dyDescent="0.25">
      <c r="A2265" s="263">
        <v>5017261485</v>
      </c>
      <c r="B2265" s="287" t="str">
        <f>_xlfn.XLOOKUP(Table2[[#This Row],[K&amp;N REF ]],CAT_Details[Tracking Number],CAT_Details[S Ref],,0)</f>
        <v>20250908-S-70674</v>
      </c>
      <c r="C2265" s="273">
        <f>_xlfn.XLOOKUP(Table2[[#This Row],[K&amp;N REF ]],CAT_Details[Tracking Number],CAT_Details[TO Ref],,0)</f>
        <v>20250905797641</v>
      </c>
      <c r="D2265" s="273" t="str">
        <f>_xlfn.XLOOKUP(Table2[[#This Row],[K&amp;N REF ]],CAT_Details[Tracking Number],CAT_Details[Pickup Customer Name],,0)</f>
        <v>DANFOSS A/S</v>
      </c>
      <c r="E2265" s="274" t="str">
        <f>_xlfn.XLOOKUP(Table2[[#This Row],[K&amp;N REF ]],CAT_Details[Tracking Number],CAT_Details[Delivery Country Code],,0)</f>
        <v>GB</v>
      </c>
      <c r="F2265" s="274">
        <f>_xlfn.XLOOKUP(Table2[[#This Row],[TO Ref]],CAT_Details[TO Ref],CAT_Details[Loc],,0)</f>
        <v>3402</v>
      </c>
      <c r="G2265" s="260" t="s">
        <v>44</v>
      </c>
      <c r="H2265" s="260" t="s">
        <v>35</v>
      </c>
      <c r="I2265" s="281">
        <v>45912</v>
      </c>
      <c r="J2265" s="260" t="s">
        <v>26</v>
      </c>
      <c r="K2265" s="260" t="s">
        <v>32</v>
      </c>
      <c r="L2265" s="281">
        <v>45912</v>
      </c>
      <c r="M2265" s="260" t="str">
        <f>IF(Table2[[#This Row],[Resolve Date]]="","ONGOING","SOLVED")</f>
        <v>SOLVED</v>
      </c>
      <c r="N2265" s="261"/>
      <c r="O2265" s="260" t="str">
        <f>Table2[[#This Row],[K&amp;N REF ]]&amp;Table2[[#This Row],[Issue type ]]</f>
        <v>5017261485NO LABELS</v>
      </c>
      <c r="P2265" s="260">
        <f>YEAR(Table2[[#This Row],[Date ]])</f>
        <v>2025</v>
      </c>
      <c r="Q2265" s="260" t="str">
        <f>VLOOKUP(MONTH(Table2[[#This Row],[Date ]]),Months,2,0)</f>
        <v>September</v>
      </c>
      <c r="R2265" s="288" t="b">
        <f>COUNTIFS(Table2[Unique],Table2[[#This Row],[Unique]])&gt;1</f>
        <v>0</v>
      </c>
      <c r="S2265" s="288">
        <f>IF(Table2[[#This Row],[Status ]]="Solved",1,0)</f>
        <v>1</v>
      </c>
      <c r="T2265" s="288">
        <f>IF(Table2[[#This Row],[Status ]]="ongoing",1,0)</f>
        <v>0</v>
      </c>
    </row>
    <row r="2266" spans="1:20" x14ac:dyDescent="0.25">
      <c r="A2266" s="263">
        <v>5017216269</v>
      </c>
      <c r="B2266" s="287" t="str">
        <f>_xlfn.XLOOKUP(Table2[[#This Row],[K&amp;N REF ]],CAT_Details[Tracking Number],CAT_Details[S Ref],,0)</f>
        <v>20250903-S-70406</v>
      </c>
      <c r="C2266" s="273">
        <f>_xlfn.XLOOKUP(Table2[[#This Row],[K&amp;N REF ]],CAT_Details[Tracking Number],CAT_Details[TO Ref],,0)</f>
        <v>20250902794414</v>
      </c>
      <c r="D2266" s="273" t="str">
        <f>_xlfn.XLOOKUP(Table2[[#This Row],[K&amp;N REF ]],CAT_Details[Tracking Number],CAT_Details[Pickup Customer Name],,0)</f>
        <v>GNUTTI CARLO S.P.A</v>
      </c>
      <c r="E2266" s="274" t="str">
        <f>_xlfn.XLOOKUP(Table2[[#This Row],[K&amp;N REF ]],CAT_Details[Tracking Number],CAT_Details[Delivery Country Code],,0)</f>
        <v>GB</v>
      </c>
      <c r="F2266" s="274" t="str">
        <f>_xlfn.XLOOKUP(Table2[[#This Row],[TO Ref]],CAT_Details[TO Ref],CAT_Details[Loc],,0)</f>
        <v>MZ02</v>
      </c>
      <c r="G2266" s="260"/>
      <c r="H2266" s="260" t="s">
        <v>40</v>
      </c>
      <c r="I2266" s="281">
        <v>45915</v>
      </c>
      <c r="J2266" s="260" t="s">
        <v>41</v>
      </c>
      <c r="K2266" s="260" t="s">
        <v>32</v>
      </c>
      <c r="L2266" s="281">
        <v>45915</v>
      </c>
      <c r="M2266" s="260" t="str">
        <f>IF(Table2[[#This Row],[Resolve Date]]="","ONGOING","SOLVED")</f>
        <v>SOLVED</v>
      </c>
      <c r="N2266" s="261" t="s">
        <v>25326</v>
      </c>
      <c r="O2266" s="260" t="str">
        <f>Table2[[#This Row],[K&amp;N REF ]]&amp;Table2[[#This Row],[Issue type ]]</f>
        <v xml:space="preserve">5017216269INCORRECT LABELS </v>
      </c>
      <c r="P2266" s="260">
        <f>YEAR(Table2[[#This Row],[Date ]])</f>
        <v>2025</v>
      </c>
      <c r="Q2266" s="260" t="str">
        <f>VLOOKUP(MONTH(Table2[[#This Row],[Date ]]),Months,2,0)</f>
        <v>September</v>
      </c>
      <c r="R2266" s="288" t="b">
        <f>COUNTIFS(Table2[Unique],Table2[[#This Row],[Unique]])&gt;1</f>
        <v>0</v>
      </c>
      <c r="S2266" s="288">
        <f>IF(Table2[[#This Row],[Status ]]="Solved",1,0)</f>
        <v>1</v>
      </c>
      <c r="T2266" s="288">
        <f>IF(Table2[[#This Row],[Status ]]="ongoing",1,0)</f>
        <v>0</v>
      </c>
    </row>
    <row r="2267" spans="1:20" x14ac:dyDescent="0.25">
      <c r="A2267" s="263">
        <v>5017261440</v>
      </c>
      <c r="B2267" s="287" t="str">
        <f>_xlfn.XLOOKUP(Table2[[#This Row],[K&amp;N REF ]],CAT_Details[Tracking Number],CAT_Details[S Ref],,0)</f>
        <v>20250908-S-70399</v>
      </c>
      <c r="C2267" s="273">
        <f>_xlfn.XLOOKUP(Table2[[#This Row],[K&amp;N REF ]],CAT_Details[Tracking Number],CAT_Details[TO Ref],,0)</f>
        <v>20250904797183</v>
      </c>
      <c r="D2267" s="273" t="str">
        <f>_xlfn.XLOOKUP(Table2[[#This Row],[K&amp;N REF ]],CAT_Details[Tracking Number],CAT_Details[Pickup Customer Name],,0)</f>
        <v>MOTA SA</v>
      </c>
      <c r="E2267" s="274" t="str">
        <f>_xlfn.XLOOKUP(Table2[[#This Row],[K&amp;N REF ]],CAT_Details[Tracking Number],CAT_Details[Delivery Country Code],,0)</f>
        <v>GB</v>
      </c>
      <c r="F2267" s="274" t="str">
        <f>_xlfn.XLOOKUP(Table2[[#This Row],[TO Ref]],CAT_Details[TO Ref],CAT_Details[Loc],,0)</f>
        <v>DX01-L5</v>
      </c>
      <c r="G2267" s="260" t="s">
        <v>36</v>
      </c>
      <c r="H2267" s="260" t="s">
        <v>35</v>
      </c>
      <c r="I2267" s="281">
        <v>45915</v>
      </c>
      <c r="J2267" s="260" t="s">
        <v>26</v>
      </c>
      <c r="K2267" s="260" t="s">
        <v>32</v>
      </c>
      <c r="L2267" s="281">
        <v>45915</v>
      </c>
      <c r="M2267" s="260" t="str">
        <f>IF(Table2[[#This Row],[Resolve Date]]="","ONGOING","SOLVED")</f>
        <v>SOLVED</v>
      </c>
      <c r="N2267" s="261"/>
      <c r="O2267" s="260" t="str">
        <f>Table2[[#This Row],[K&amp;N REF ]]&amp;Table2[[#This Row],[Issue type ]]</f>
        <v>5017261440NO LABELS</v>
      </c>
      <c r="P2267" s="260">
        <f>YEAR(Table2[[#This Row],[Date ]])</f>
        <v>2025</v>
      </c>
      <c r="Q2267" s="260" t="str">
        <f>VLOOKUP(MONTH(Table2[[#This Row],[Date ]]),Months,2,0)</f>
        <v>September</v>
      </c>
      <c r="R2267" s="288" t="b">
        <f>COUNTIFS(Table2[Unique],Table2[[#This Row],[Unique]])&gt;1</f>
        <v>0</v>
      </c>
      <c r="S2267" s="288">
        <f>IF(Table2[[#This Row],[Status ]]="Solved",1,0)</f>
        <v>1</v>
      </c>
      <c r="T2267" s="288">
        <f>IF(Table2[[#This Row],[Status ]]="ongoing",1,0)</f>
        <v>0</v>
      </c>
    </row>
    <row r="2268" spans="1:20" x14ac:dyDescent="0.25">
      <c r="A2268" s="263">
        <v>5017276026</v>
      </c>
      <c r="B2268" s="287" t="str">
        <f>_xlfn.XLOOKUP(Table2[[#This Row],[K&amp;N REF ]],CAT_Details[Tracking Number],CAT_Details[S Ref],,0)</f>
        <v>20250909-S-70215</v>
      </c>
      <c r="C2268" s="273">
        <f>_xlfn.XLOOKUP(Table2[[#This Row],[K&amp;N REF ]],CAT_Details[Tracking Number],CAT_Details[TO Ref],,0)</f>
        <v>20250909799435</v>
      </c>
      <c r="D2268" s="273" t="str">
        <f>_xlfn.XLOOKUP(Table2[[#This Row],[K&amp;N REF ]],CAT_Details[Tracking Number],CAT_Details[Pickup Customer Name],,0)</f>
        <v>THOMAS MAGNETE GMBH</v>
      </c>
      <c r="E2268" s="274" t="str">
        <f>_xlfn.XLOOKUP(Table2[[#This Row],[K&amp;N REF ]],CAT_Details[Tracking Number],CAT_Details[Delivery Country Code],,0)</f>
        <v>GB</v>
      </c>
      <c r="F2268" s="274" t="str">
        <f>_xlfn.XLOOKUP(Table2[[#This Row],[TO Ref]],CAT_Details[TO Ref],CAT_Details[Loc],,0)</f>
        <v>DK-BM01</v>
      </c>
      <c r="G2268" s="260" t="s">
        <v>34</v>
      </c>
      <c r="H2268" s="260" t="s">
        <v>179</v>
      </c>
      <c r="I2268" s="281">
        <v>45915</v>
      </c>
      <c r="J2268" s="260" t="s">
        <v>26</v>
      </c>
      <c r="K2268" s="260" t="s">
        <v>32</v>
      </c>
      <c r="L2268" s="281">
        <v>45915</v>
      </c>
      <c r="M2268" s="260" t="str">
        <f>IF(Table2[[#This Row],[Resolve Date]]="","ONGOING","SOLVED")</f>
        <v>SOLVED</v>
      </c>
      <c r="N2268" s="261"/>
      <c r="O2268" s="260" t="str">
        <f>Table2[[#This Row],[K&amp;N REF ]]&amp;Table2[[#This Row],[Issue type ]]</f>
        <v xml:space="preserve">5017276026NOT SCANNABLE </v>
      </c>
      <c r="P2268" s="260">
        <f>YEAR(Table2[[#This Row],[Date ]])</f>
        <v>2025</v>
      </c>
      <c r="Q2268" s="260" t="str">
        <f>VLOOKUP(MONTH(Table2[[#This Row],[Date ]]),Months,2,0)</f>
        <v>September</v>
      </c>
      <c r="R2268" s="288" t="b">
        <f>COUNTIFS(Table2[Unique],Table2[[#This Row],[Unique]])&gt;1</f>
        <v>0</v>
      </c>
      <c r="S2268" s="288">
        <f>IF(Table2[[#This Row],[Status ]]="Solved",1,0)</f>
        <v>1</v>
      </c>
      <c r="T2268" s="288">
        <f>IF(Table2[[#This Row],[Status ]]="ongoing",1,0)</f>
        <v>0</v>
      </c>
    </row>
    <row r="2269" spans="1:20" x14ac:dyDescent="0.25">
      <c r="A2269" s="263">
        <v>5017276024</v>
      </c>
      <c r="B2269" s="287" t="str">
        <f>_xlfn.XLOOKUP(Table2[[#This Row],[K&amp;N REF ]],CAT_Details[Tracking Number],CAT_Details[S Ref],,0)</f>
        <v>20250909-S-70215</v>
      </c>
      <c r="C2269" s="273">
        <f>_xlfn.XLOOKUP(Table2[[#This Row],[K&amp;N REF ]],CAT_Details[Tracking Number],CAT_Details[TO Ref],,0)</f>
        <v>20250908798446</v>
      </c>
      <c r="D2269" s="273" t="str">
        <f>_xlfn.XLOOKUP(Table2[[#This Row],[K&amp;N REF ]],CAT_Details[Tracking Number],CAT_Details[Pickup Customer Name],,0)</f>
        <v>THOMAS MAGNETE GMBH</v>
      </c>
      <c r="E2269" s="274" t="str">
        <f>_xlfn.XLOOKUP(Table2[[#This Row],[K&amp;N REF ]],CAT_Details[Tracking Number],CAT_Details[Delivery Country Code],,0)</f>
        <v>GB</v>
      </c>
      <c r="F2269" s="274">
        <f>_xlfn.XLOOKUP(Table2[[#This Row],[TO Ref]],CAT_Details[TO Ref],CAT_Details[Loc],,0)</f>
        <v>3402</v>
      </c>
      <c r="G2269" s="260" t="s">
        <v>34</v>
      </c>
      <c r="H2269" s="260" t="s">
        <v>35</v>
      </c>
      <c r="I2269" s="281">
        <v>45915</v>
      </c>
      <c r="J2269" s="260" t="s">
        <v>26</v>
      </c>
      <c r="K2269" s="260" t="s">
        <v>32</v>
      </c>
      <c r="L2269" s="281">
        <v>45915</v>
      </c>
      <c r="M2269" s="260" t="str">
        <f>IF(Table2[[#This Row],[Resolve Date]]="","ONGOING","SOLVED")</f>
        <v>SOLVED</v>
      </c>
      <c r="N2269" s="261"/>
      <c r="O2269" s="260" t="str">
        <f>Table2[[#This Row],[K&amp;N REF ]]&amp;Table2[[#This Row],[Issue type ]]</f>
        <v>5017276024NO LABELS</v>
      </c>
      <c r="P2269" s="260">
        <f>YEAR(Table2[[#This Row],[Date ]])</f>
        <v>2025</v>
      </c>
      <c r="Q2269" s="260" t="str">
        <f>VLOOKUP(MONTH(Table2[[#This Row],[Date ]]),Months,2,0)</f>
        <v>September</v>
      </c>
      <c r="R2269" s="288" t="b">
        <f>COUNTIFS(Table2[Unique],Table2[[#This Row],[Unique]])&gt;1</f>
        <v>0</v>
      </c>
      <c r="S2269" s="288">
        <f>IF(Table2[[#This Row],[Status ]]="Solved",1,0)</f>
        <v>1</v>
      </c>
      <c r="T2269" s="288">
        <f>IF(Table2[[#This Row],[Status ]]="ongoing",1,0)</f>
        <v>0</v>
      </c>
    </row>
    <row r="2270" spans="1:20" x14ac:dyDescent="0.25">
      <c r="A2270" s="263">
        <v>5017261292</v>
      </c>
      <c r="B2270" s="287" t="str">
        <f>_xlfn.XLOOKUP(Table2[[#This Row],[K&amp;N REF ]],CAT_Details[Tracking Number],CAT_Details[S Ref],,0)</f>
        <v>20250908-S-70228</v>
      </c>
      <c r="C2270" s="273">
        <f>_xlfn.XLOOKUP(Table2[[#This Row],[K&amp;N REF ]],CAT_Details[Tracking Number],CAT_Details[TO Ref],,0)</f>
        <v>20250908798380</v>
      </c>
      <c r="D2270" s="273" t="str">
        <f>_xlfn.XLOOKUP(Table2[[#This Row],[K&amp;N REF ]],CAT_Details[Tracking Number],CAT_Details[Pickup Customer Name],,0)</f>
        <v>Donaldson Filtration Deutschland GmbH</v>
      </c>
      <c r="E2270" s="274" t="str">
        <f>_xlfn.XLOOKUP(Table2[[#This Row],[K&amp;N REF ]],CAT_Details[Tracking Number],CAT_Details[Delivery Country Code],,0)</f>
        <v>GB</v>
      </c>
      <c r="F2270" s="274" t="str">
        <f>_xlfn.XLOOKUP(Table2[[#This Row],[TO Ref]],CAT_Details[TO Ref],CAT_Details[Loc],,0)</f>
        <v>U2-L5</v>
      </c>
      <c r="G2270" s="260" t="s">
        <v>34</v>
      </c>
      <c r="H2270" s="260" t="s">
        <v>29</v>
      </c>
      <c r="I2270" s="281">
        <v>45915</v>
      </c>
      <c r="J2270" s="260" t="s">
        <v>26</v>
      </c>
      <c r="K2270" s="260" t="s">
        <v>50</v>
      </c>
      <c r="L2270" s="281">
        <v>45915</v>
      </c>
      <c r="M2270" s="260" t="str">
        <f>IF(Table2[[#This Row],[Resolve Date]]="","ONGOING","SOLVED")</f>
        <v>SOLVED</v>
      </c>
      <c r="N2270" s="261"/>
      <c r="O2270" s="260" t="str">
        <f>Table2[[#This Row],[K&amp;N REF ]]&amp;Table2[[#This Row],[Issue type ]]</f>
        <v>5017261292DAMAGED LABEL</v>
      </c>
      <c r="P2270" s="260">
        <f>YEAR(Table2[[#This Row],[Date ]])</f>
        <v>2025</v>
      </c>
      <c r="Q2270" s="260" t="str">
        <f>VLOOKUP(MONTH(Table2[[#This Row],[Date ]]),Months,2,0)</f>
        <v>September</v>
      </c>
      <c r="R2270" s="288" t="b">
        <f>COUNTIFS(Table2[Unique],Table2[[#This Row],[Unique]])&gt;1</f>
        <v>0</v>
      </c>
      <c r="S2270" s="288">
        <f>IF(Table2[[#This Row],[Status ]]="Solved",1,0)</f>
        <v>1</v>
      </c>
      <c r="T2270" s="288">
        <f>IF(Table2[[#This Row],[Status ]]="ongoing",1,0)</f>
        <v>0</v>
      </c>
    </row>
    <row r="2271" spans="1:20" x14ac:dyDescent="0.25">
      <c r="A2271" s="263">
        <v>5017276359</v>
      </c>
      <c r="B2271" s="287" t="str">
        <f>_xlfn.XLOOKUP(Table2[[#This Row],[K&amp;N REF ]],CAT_Details[Tracking Number],CAT_Details[S Ref],,0)</f>
        <v>20250909-S-70268</v>
      </c>
      <c r="C2271" s="273">
        <f>_xlfn.XLOOKUP(Table2[[#This Row],[K&amp;N REF ]],CAT_Details[Tracking Number],CAT_Details[TO Ref],,0)</f>
        <v>20250909799804</v>
      </c>
      <c r="D2271" s="273" t="str">
        <f>_xlfn.XLOOKUP(Table2[[#This Row],[K&amp;N REF ]],CAT_Details[Tracking Number],CAT_Details[Pickup Customer Name],,0)</f>
        <v>3M Technical Ceramis</v>
      </c>
      <c r="E2271" s="274" t="str">
        <f>_xlfn.XLOOKUP(Table2[[#This Row],[K&amp;N REF ]],CAT_Details[Tracking Number],CAT_Details[Delivery Country Code],,0)</f>
        <v>GB</v>
      </c>
      <c r="F2271" s="274" t="str">
        <f>_xlfn.XLOOKUP(Table2[[#This Row],[TO Ref]],CAT_Details[TO Ref],CAT_Details[Loc],,0)</f>
        <v>OYL1</v>
      </c>
      <c r="G2271" s="260" t="s">
        <v>34</v>
      </c>
      <c r="H2271" s="260" t="s">
        <v>197</v>
      </c>
      <c r="I2271" s="281">
        <v>45915</v>
      </c>
      <c r="J2271" s="260" t="s">
        <v>45</v>
      </c>
      <c r="K2271" s="260" t="s">
        <v>50</v>
      </c>
      <c r="L2271" s="281">
        <v>45916</v>
      </c>
      <c r="M2271" s="260" t="str">
        <f>IF(Table2[[#This Row],[Resolve Date]]="","ONGOING","SOLVED")</f>
        <v>SOLVED</v>
      </c>
      <c r="N2271" s="261" t="s">
        <v>27067</v>
      </c>
      <c r="O2271" s="260" t="str">
        <f>Table2[[#This Row],[K&amp;N REF ]]&amp;Table2[[#This Row],[Issue type ]]</f>
        <v>5017276359MANCO</v>
      </c>
      <c r="P2271" s="260">
        <f>YEAR(Table2[[#This Row],[Date ]])</f>
        <v>2025</v>
      </c>
      <c r="Q2271" s="260" t="str">
        <f>VLOOKUP(MONTH(Table2[[#This Row],[Date ]]),Months,2,0)</f>
        <v>September</v>
      </c>
      <c r="R2271" s="288" t="b">
        <f>COUNTIFS(Table2[Unique],Table2[[#This Row],[Unique]])&gt;1</f>
        <v>0</v>
      </c>
      <c r="S2271" s="288">
        <f>IF(Table2[[#This Row],[Status ]]="Solved",1,0)</f>
        <v>1</v>
      </c>
      <c r="T2271" s="288">
        <f>IF(Table2[[#This Row],[Status ]]="ongoing",1,0)</f>
        <v>0</v>
      </c>
    </row>
    <row r="2272" spans="1:20" ht="30" x14ac:dyDescent="0.25">
      <c r="A2272" s="263">
        <v>5017291611</v>
      </c>
      <c r="B2272" s="287" t="str">
        <f>_xlfn.XLOOKUP(Table2[[#This Row],[K&amp;N REF ]],CAT_Details[Tracking Number],CAT_Details[S Ref],,0)</f>
        <v>20250910-S-70536</v>
      </c>
      <c r="C2272" s="273">
        <f>_xlfn.XLOOKUP(Table2[[#This Row],[K&amp;N REF ]],CAT_Details[Tracking Number],CAT_Details[TO Ref],,0)</f>
        <v>20250910800480</v>
      </c>
      <c r="D2272" s="273" t="str">
        <f>_xlfn.XLOOKUP(Table2[[#This Row],[K&amp;N REF ]],CAT_Details[Tracking Number],CAT_Details[Pickup Customer Name],,0)</f>
        <v>Filame Brussels SA</v>
      </c>
      <c r="E2272" s="274" t="str">
        <f>_xlfn.XLOOKUP(Table2[[#This Row],[K&amp;N REF ]],CAT_Details[Tracking Number],CAT_Details[Delivery Country Code],,0)</f>
        <v>GB</v>
      </c>
      <c r="F2272" s="274" t="str">
        <f>_xlfn.XLOOKUP(Table2[[#This Row],[TO Ref]],CAT_Details[TO Ref],CAT_Details[Loc],,0)</f>
        <v>DK-BM01</v>
      </c>
      <c r="G2272" s="260" t="s">
        <v>36</v>
      </c>
      <c r="H2272" s="260" t="s">
        <v>197</v>
      </c>
      <c r="I2272" s="281">
        <v>45915</v>
      </c>
      <c r="J2272" s="260" t="s">
        <v>45</v>
      </c>
      <c r="K2272" s="260" t="s">
        <v>50</v>
      </c>
      <c r="L2272" s="281">
        <v>45915</v>
      </c>
      <c r="M2272" s="260" t="str">
        <f>IF(Table2[[#This Row],[Resolve Date]]="","ONGOING","SOLVED")</f>
        <v>SOLVED</v>
      </c>
      <c r="N2272" s="261" t="s">
        <v>27063</v>
      </c>
      <c r="O2272" s="260" t="str">
        <f>Table2[[#This Row],[K&amp;N REF ]]&amp;Table2[[#This Row],[Issue type ]]</f>
        <v>5017291611MANCO</v>
      </c>
      <c r="P2272" s="260">
        <f>YEAR(Table2[[#This Row],[Date ]])</f>
        <v>2025</v>
      </c>
      <c r="Q2272" s="260" t="str">
        <f>VLOOKUP(MONTH(Table2[[#This Row],[Date ]]),Months,2,0)</f>
        <v>September</v>
      </c>
      <c r="R2272" s="288" t="b">
        <f>COUNTIFS(Table2[Unique],Table2[[#This Row],[Unique]])&gt;1</f>
        <v>0</v>
      </c>
      <c r="S2272" s="288">
        <f>IF(Table2[[#This Row],[Status ]]="Solved",1,0)</f>
        <v>1</v>
      </c>
      <c r="T2272" s="288">
        <f>IF(Table2[[#This Row],[Status ]]="ongoing",1,0)</f>
        <v>0</v>
      </c>
    </row>
    <row r="2273" spans="1:20" ht="30" x14ac:dyDescent="0.25">
      <c r="A2273" s="263">
        <v>5017291644</v>
      </c>
      <c r="B2273" s="287" t="str">
        <f>_xlfn.XLOOKUP(Table2[[#This Row],[K&amp;N REF ]],CAT_Details[Tracking Number],CAT_Details[S Ref],,0)</f>
        <v>20250910-S-70535</v>
      </c>
      <c r="C2273" s="273">
        <f>_xlfn.XLOOKUP(Table2[[#This Row],[K&amp;N REF ]],CAT_Details[Tracking Number],CAT_Details[TO Ref],,0)</f>
        <v>20250909800108</v>
      </c>
      <c r="D2273" s="273" t="str">
        <f>_xlfn.XLOOKUP(Table2[[#This Row],[K&amp;N REF ]],CAT_Details[Tracking Number],CAT_Details[Pickup Customer Name],,0)</f>
        <v>FALLAIS INTERNATIONAL</v>
      </c>
      <c r="E2273" s="274" t="str">
        <f>_xlfn.XLOOKUP(Table2[[#This Row],[K&amp;N REF ]],CAT_Details[Tracking Number],CAT_Details[Delivery Country Code],,0)</f>
        <v>GB</v>
      </c>
      <c r="F2273" s="274" t="str">
        <f>_xlfn.XLOOKUP(Table2[[#This Row],[TO Ref]],CAT_Details[TO Ref],CAT_Details[Loc],,0)</f>
        <v>DK-BM01</v>
      </c>
      <c r="G2273" s="260" t="s">
        <v>36</v>
      </c>
      <c r="H2273" s="260" t="s">
        <v>197</v>
      </c>
      <c r="I2273" s="281">
        <v>45915</v>
      </c>
      <c r="J2273" s="260" t="s">
        <v>45</v>
      </c>
      <c r="K2273" s="260" t="s">
        <v>50</v>
      </c>
      <c r="L2273" s="281">
        <v>45915</v>
      </c>
      <c r="M2273" s="260" t="str">
        <f>IF(Table2[[#This Row],[Resolve Date]]="","ONGOING","SOLVED")</f>
        <v>SOLVED</v>
      </c>
      <c r="N2273" s="261" t="s">
        <v>27063</v>
      </c>
      <c r="O2273" s="260" t="str">
        <f>Table2[[#This Row],[K&amp;N REF ]]&amp;Table2[[#This Row],[Issue type ]]</f>
        <v>5017291644MANCO</v>
      </c>
      <c r="P2273" s="260">
        <f>YEAR(Table2[[#This Row],[Date ]])</f>
        <v>2025</v>
      </c>
      <c r="Q2273" s="260" t="str">
        <f>VLOOKUP(MONTH(Table2[[#This Row],[Date ]]),Months,2,0)</f>
        <v>September</v>
      </c>
      <c r="R2273" s="288" t="b">
        <f>COUNTIFS(Table2[Unique],Table2[[#This Row],[Unique]])&gt;1</f>
        <v>0</v>
      </c>
      <c r="S2273" s="288">
        <f>IF(Table2[[#This Row],[Status ]]="Solved",1,0)</f>
        <v>1</v>
      </c>
      <c r="T2273" s="288">
        <f>IF(Table2[[#This Row],[Status ]]="ongoing",1,0)</f>
        <v>0</v>
      </c>
    </row>
    <row r="2274" spans="1:20" x14ac:dyDescent="0.25">
      <c r="A2274" s="263">
        <v>5017246611</v>
      </c>
      <c r="B2274" s="287" t="str">
        <f>_xlfn.XLOOKUP(Table2[[#This Row],[K&amp;N REF ]],CAT_Details[Tracking Number],CAT_Details[S Ref],,0)</f>
        <v>20250905-S-70681</v>
      </c>
      <c r="C2274" s="273">
        <f>_xlfn.XLOOKUP(Table2[[#This Row],[K&amp;N REF ]],CAT_Details[Tracking Number],CAT_Details[TO Ref],,0)</f>
        <v>20250904796526</v>
      </c>
      <c r="D2274" s="273" t="str">
        <f>_xlfn.XLOOKUP(Table2[[#This Row],[K&amp;N REF ]],CAT_Details[Tracking Number],CAT_Details[Pickup Customer Name],,0)</f>
        <v>Standard Motor Product Poland ( SMP Poland)</v>
      </c>
      <c r="E2274" s="274" t="str">
        <f>_xlfn.XLOOKUP(Table2[[#This Row],[K&amp;N REF ]],CAT_Details[Tracking Number],CAT_Details[Delivery Country Code],,0)</f>
        <v>GB</v>
      </c>
      <c r="F2274" s="274" t="str">
        <f>_xlfn.XLOOKUP(Table2[[#This Row],[TO Ref]],CAT_Details[TO Ref],CAT_Details[Loc],,0)</f>
        <v>MZ02</v>
      </c>
      <c r="G2274" s="260" t="s">
        <v>221</v>
      </c>
      <c r="H2274" s="260" t="s">
        <v>179</v>
      </c>
      <c r="I2274" s="281">
        <v>45915</v>
      </c>
      <c r="J2274" s="260" t="s">
        <v>26</v>
      </c>
      <c r="K2274" s="260" t="s">
        <v>32</v>
      </c>
      <c r="L2274" s="281">
        <v>45915</v>
      </c>
      <c r="M2274" s="260" t="str">
        <f>IF(Table2[[#This Row],[Resolve Date]]="","ONGOING","SOLVED")</f>
        <v>SOLVED</v>
      </c>
      <c r="N2274" s="261"/>
      <c r="O2274" s="260" t="str">
        <f>Table2[[#This Row],[K&amp;N REF ]]&amp;Table2[[#This Row],[Issue type ]]</f>
        <v xml:space="preserve">5017246611NOT SCANNABLE </v>
      </c>
      <c r="P2274" s="260">
        <f>YEAR(Table2[[#This Row],[Date ]])</f>
        <v>2025</v>
      </c>
      <c r="Q2274" s="260" t="str">
        <f>VLOOKUP(MONTH(Table2[[#This Row],[Date ]]),Months,2,0)</f>
        <v>September</v>
      </c>
      <c r="R2274" s="288" t="b">
        <f>COUNTIFS(Table2[Unique],Table2[[#This Row],[Unique]])&gt;1</f>
        <v>0</v>
      </c>
      <c r="S2274" s="288">
        <f>IF(Table2[[#This Row],[Status ]]="Solved",1,0)</f>
        <v>1</v>
      </c>
      <c r="T2274" s="288">
        <f>IF(Table2[[#This Row],[Status ]]="ongoing",1,0)</f>
        <v>0</v>
      </c>
    </row>
    <row r="2275" spans="1:20" x14ac:dyDescent="0.25">
      <c r="A2275" s="263">
        <v>5017261418</v>
      </c>
      <c r="B2275" s="287" t="str">
        <f>_xlfn.XLOOKUP(Table2[[#This Row],[K&amp;N REF ]],CAT_Details[Tracking Number],CAT_Details[S Ref],,0)</f>
        <v>20250908-S-70601</v>
      </c>
      <c r="C2275" s="273">
        <f>_xlfn.XLOOKUP(Table2[[#This Row],[K&amp;N REF ]],CAT_Details[Tracking Number],CAT_Details[TO Ref],,0)</f>
        <v>20250904796817</v>
      </c>
      <c r="D2275" s="273" t="str">
        <f>_xlfn.XLOOKUP(Table2[[#This Row],[K&amp;N REF ]],CAT_Details[Tracking Number],CAT_Details[Pickup Customer Name],,0)</f>
        <v>Sanden Logistics Poland</v>
      </c>
      <c r="E2275" s="274" t="str">
        <f>_xlfn.XLOOKUP(Table2[[#This Row],[K&amp;N REF ]],CAT_Details[Tracking Number],CAT_Details[Delivery Country Code],,0)</f>
        <v>GB</v>
      </c>
      <c r="F2275" s="274" t="str">
        <f>_xlfn.XLOOKUP(Table2[[#This Row],[TO Ref]],CAT_Details[TO Ref],CAT_Details[Loc],,0)</f>
        <v>DX01</v>
      </c>
      <c r="G2275" s="260" t="s">
        <v>221</v>
      </c>
      <c r="H2275" s="260" t="s">
        <v>35</v>
      </c>
      <c r="I2275" s="281">
        <v>45915</v>
      </c>
      <c r="J2275" s="260" t="s">
        <v>26</v>
      </c>
      <c r="K2275" s="260" t="s">
        <v>32</v>
      </c>
      <c r="L2275" s="281">
        <v>45915</v>
      </c>
      <c r="M2275" s="260" t="str">
        <f>IF(Table2[[#This Row],[Resolve Date]]="","ONGOING","SOLVED")</f>
        <v>SOLVED</v>
      </c>
      <c r="N2275" s="261"/>
      <c r="O2275" s="260" t="str">
        <f>Table2[[#This Row],[K&amp;N REF ]]&amp;Table2[[#This Row],[Issue type ]]</f>
        <v>5017261418NO LABELS</v>
      </c>
      <c r="P2275" s="260">
        <f>YEAR(Table2[[#This Row],[Date ]])</f>
        <v>2025</v>
      </c>
      <c r="Q2275" s="260" t="str">
        <f>VLOOKUP(MONTH(Table2[[#This Row],[Date ]]),Months,2,0)</f>
        <v>September</v>
      </c>
      <c r="R2275" s="288" t="b">
        <f>COUNTIFS(Table2[Unique],Table2[[#This Row],[Unique]])&gt;1</f>
        <v>0</v>
      </c>
      <c r="S2275" s="288">
        <f>IF(Table2[[#This Row],[Status ]]="Solved",1,0)</f>
        <v>1</v>
      </c>
      <c r="T2275" s="288">
        <f>IF(Table2[[#This Row],[Status ]]="ongoing",1,0)</f>
        <v>0</v>
      </c>
    </row>
    <row r="2276" spans="1:20" x14ac:dyDescent="0.25">
      <c r="A2276" s="263">
        <v>5017291656</v>
      </c>
      <c r="B2276" s="287" t="str">
        <f>_xlfn.XLOOKUP(Table2[[#This Row],[K&amp;N REF ]],CAT_Details[Tracking Number],CAT_Details[S Ref],,0)</f>
        <v>20250910-S-70431</v>
      </c>
      <c r="C2276" s="273">
        <f>_xlfn.XLOOKUP(Table2[[#This Row],[K&amp;N REF ]],CAT_Details[Tracking Number],CAT_Details[TO Ref],,0)</f>
        <v>20250909799424</v>
      </c>
      <c r="D2276" s="273" t="str">
        <f>_xlfn.XLOOKUP(Table2[[#This Row],[K&amp;N REF ]],CAT_Details[Tracking Number],CAT_Details[Pickup Customer Name],,0)</f>
        <v>NEM SRL</v>
      </c>
      <c r="E2276" s="274" t="str">
        <f>_xlfn.XLOOKUP(Table2[[#This Row],[K&amp;N REF ]],CAT_Details[Tracking Number],CAT_Details[Delivery Country Code],,0)</f>
        <v>GB</v>
      </c>
      <c r="F2276" s="274">
        <f>_xlfn.XLOOKUP(Table2[[#This Row],[TO Ref]],CAT_Details[TO Ref],CAT_Details[Loc],,0)</f>
        <v>3402</v>
      </c>
      <c r="G2276" s="260" t="s">
        <v>24</v>
      </c>
      <c r="H2276" s="260" t="s">
        <v>35</v>
      </c>
      <c r="I2276" s="281">
        <v>45915</v>
      </c>
      <c r="J2276" s="260" t="s">
        <v>26</v>
      </c>
      <c r="K2276" s="260" t="s">
        <v>32</v>
      </c>
      <c r="L2276" s="281">
        <v>45915</v>
      </c>
      <c r="M2276" s="260" t="str">
        <f>IF(Table2[[#This Row],[Resolve Date]]="","ONGOING","SOLVED")</f>
        <v>SOLVED</v>
      </c>
      <c r="N2276" s="261"/>
      <c r="O2276" s="260" t="str">
        <f>Table2[[#This Row],[K&amp;N REF ]]&amp;Table2[[#This Row],[Issue type ]]</f>
        <v>5017291656NO LABELS</v>
      </c>
      <c r="P2276" s="260">
        <f>YEAR(Table2[[#This Row],[Date ]])</f>
        <v>2025</v>
      </c>
      <c r="Q2276" s="260" t="str">
        <f>VLOOKUP(MONTH(Table2[[#This Row],[Date ]]),Months,2,0)</f>
        <v>September</v>
      </c>
      <c r="R2276" s="288" t="b">
        <f>COUNTIFS(Table2[Unique],Table2[[#This Row],[Unique]])&gt;1</f>
        <v>0</v>
      </c>
      <c r="S2276" s="288">
        <f>IF(Table2[[#This Row],[Status ]]="Solved",1,0)</f>
        <v>1</v>
      </c>
      <c r="T2276" s="288">
        <f>IF(Table2[[#This Row],[Status ]]="ongoing",1,0)</f>
        <v>0</v>
      </c>
    </row>
    <row r="2277" spans="1:20" x14ac:dyDescent="0.25">
      <c r="A2277" s="263">
        <v>5017216460</v>
      </c>
      <c r="B2277" s="287" t="str">
        <f>_xlfn.XLOOKUP(Table2[[#This Row],[K&amp;N REF ]],CAT_Details[Tracking Number],CAT_Details[S Ref],,0)</f>
        <v>20250903-S-70478</v>
      </c>
      <c r="C2277" s="273">
        <f>_xlfn.XLOOKUP(Table2[[#This Row],[K&amp;N REF ]],CAT_Details[Tracking Number],CAT_Details[TO Ref],,0)</f>
        <v>20250902794985</v>
      </c>
      <c r="D2277" s="273" t="str">
        <f>_xlfn.XLOOKUP(Table2[[#This Row],[K&amp;N REF ]],CAT_Details[Tracking Number],CAT_Details[Pickup Customer Name],,0)</f>
        <v>Siap Spa</v>
      </c>
      <c r="E2277" s="274" t="str">
        <f>_xlfn.XLOOKUP(Table2[[#This Row],[K&amp;N REF ]],CAT_Details[Tracking Number],CAT_Details[Delivery Country Code],,0)</f>
        <v>GB</v>
      </c>
      <c r="F2277" s="274" t="str">
        <f>_xlfn.XLOOKUP(Table2[[#This Row],[TO Ref]],CAT_Details[TO Ref],CAT_Details[Loc],,0)</f>
        <v>DX01-L5</v>
      </c>
      <c r="G2277" s="260" t="s">
        <v>24</v>
      </c>
      <c r="H2277" s="260" t="s">
        <v>197</v>
      </c>
      <c r="I2277" s="281">
        <v>45915</v>
      </c>
      <c r="J2277" s="260" t="s">
        <v>26</v>
      </c>
      <c r="K2277" s="260" t="s">
        <v>32</v>
      </c>
      <c r="L2277" s="281">
        <v>45917</v>
      </c>
      <c r="M2277" s="260" t="str">
        <f>IF(Table2[[#This Row],[Resolve Date]]="","ONGOING","SOLVED")</f>
        <v>SOLVED</v>
      </c>
      <c r="N2277" s="261" t="s">
        <v>27624</v>
      </c>
      <c r="O2277" s="260" t="str">
        <f>Table2[[#This Row],[K&amp;N REF ]]&amp;Table2[[#This Row],[Issue type ]]</f>
        <v>5017216460MANCO</v>
      </c>
      <c r="P2277" s="260">
        <f>YEAR(Table2[[#This Row],[Date ]])</f>
        <v>2025</v>
      </c>
      <c r="Q2277" s="260" t="str">
        <f>VLOOKUP(MONTH(Table2[[#This Row],[Date ]]),Months,2,0)</f>
        <v>September</v>
      </c>
      <c r="R2277" s="288" t="b">
        <f>COUNTIFS(Table2[Unique],Table2[[#This Row],[Unique]])&gt;1</f>
        <v>0</v>
      </c>
      <c r="S2277" s="288">
        <f>IF(Table2[[#This Row],[Status ]]="Solved",1,0)</f>
        <v>1</v>
      </c>
      <c r="T2277" s="288">
        <f>IF(Table2[[#This Row],[Status ]]="ongoing",1,0)</f>
        <v>0</v>
      </c>
    </row>
    <row r="2278" spans="1:20" x14ac:dyDescent="0.25">
      <c r="A2278" s="263">
        <v>5017261163</v>
      </c>
      <c r="B2278" s="287" t="str">
        <f>_xlfn.XLOOKUP(Table2[[#This Row],[K&amp;N REF ]],CAT_Details[Tracking Number],CAT_Details[S Ref],,0)</f>
        <v>20250908-S-70442</v>
      </c>
      <c r="C2278" s="273">
        <f>_xlfn.XLOOKUP(Table2[[#This Row],[K&amp;N REF ]],CAT_Details[Tracking Number],CAT_Details[TO Ref],,0)</f>
        <v>20250908798353</v>
      </c>
      <c r="D2278" s="273" t="str">
        <f>_xlfn.XLOOKUP(Table2[[#This Row],[K&amp;N REF ]],CAT_Details[Tracking Number],CAT_Details[Pickup Customer Name],,0)</f>
        <v>COBO SPA</v>
      </c>
      <c r="E2278" s="274" t="str">
        <f>_xlfn.XLOOKUP(Table2[[#This Row],[K&amp;N REF ]],CAT_Details[Tracking Number],CAT_Details[Delivery Country Code],,0)</f>
        <v>GB</v>
      </c>
      <c r="F2278" s="274">
        <f>_xlfn.XLOOKUP(Table2[[#This Row],[TO Ref]],CAT_Details[TO Ref],CAT_Details[Loc],,0)</f>
        <v>3402</v>
      </c>
      <c r="G2278" s="260" t="s">
        <v>24</v>
      </c>
      <c r="H2278" s="260" t="s">
        <v>197</v>
      </c>
      <c r="I2278" s="281">
        <v>45915</v>
      </c>
      <c r="J2278" s="260" t="s">
        <v>26</v>
      </c>
      <c r="K2278" s="260" t="s">
        <v>32</v>
      </c>
      <c r="L2278" s="281">
        <v>45916</v>
      </c>
      <c r="M2278" s="260" t="str">
        <f>IF(Table2[[#This Row],[Resolve Date]]="","ONGOING","SOLVED")</f>
        <v>SOLVED</v>
      </c>
      <c r="N2278" s="261" t="s">
        <v>27066</v>
      </c>
      <c r="O2278" s="260" t="str">
        <f>Table2[[#This Row],[K&amp;N REF ]]&amp;Table2[[#This Row],[Issue type ]]</f>
        <v>5017261163MANCO</v>
      </c>
      <c r="P2278" s="260">
        <f>YEAR(Table2[[#This Row],[Date ]])</f>
        <v>2025</v>
      </c>
      <c r="Q2278" s="260" t="str">
        <f>VLOOKUP(MONTH(Table2[[#This Row],[Date ]]),Months,2,0)</f>
        <v>September</v>
      </c>
      <c r="R2278" s="288" t="b">
        <f>COUNTIFS(Table2[Unique],Table2[[#This Row],[Unique]])&gt;1</f>
        <v>0</v>
      </c>
      <c r="S2278" s="288">
        <f>IF(Table2[[#This Row],[Status ]]="Solved",1,0)</f>
        <v>1</v>
      </c>
      <c r="T2278" s="288">
        <f>IF(Table2[[#This Row],[Status ]]="ongoing",1,0)</f>
        <v>0</v>
      </c>
    </row>
    <row r="2279" spans="1:20" x14ac:dyDescent="0.25">
      <c r="A2279" s="263">
        <v>5017261226</v>
      </c>
      <c r="B2279" s="287" t="str">
        <f>_xlfn.XLOOKUP(Table2[[#This Row],[K&amp;N REF ]],CAT_Details[Tracking Number],CAT_Details[S Ref],,0)</f>
        <v>20250908-S-70571</v>
      </c>
      <c r="C2279" s="273">
        <f>_xlfn.XLOOKUP(Table2[[#This Row],[K&amp;N REF ]],CAT_Details[Tracking Number],CAT_Details[TO Ref],,0)</f>
        <v>20250908798346</v>
      </c>
      <c r="D2279" s="273" t="str">
        <f>_xlfn.XLOOKUP(Table2[[#This Row],[K&amp;N REF ]],CAT_Details[Tracking Number],CAT_Details[Pickup Customer Name],,0)</f>
        <v>PEKM KABELTECHNIK S.R.O.</v>
      </c>
      <c r="E2279" s="274" t="str">
        <f>_xlfn.XLOOKUP(Table2[[#This Row],[K&amp;N REF ]],CAT_Details[Tracking Number],CAT_Details[Delivery Country Code],,0)</f>
        <v>FR</v>
      </c>
      <c r="F2279" s="274">
        <f>_xlfn.XLOOKUP(Table2[[#This Row],[TO Ref]],CAT_Details[TO Ref],CAT_Details[Loc],,0)</f>
        <v>3705</v>
      </c>
      <c r="G2279" s="260" t="s">
        <v>38</v>
      </c>
      <c r="H2279" s="260" t="s">
        <v>31</v>
      </c>
      <c r="I2279" s="281">
        <v>45915</v>
      </c>
      <c r="J2279" s="260" t="s">
        <v>26</v>
      </c>
      <c r="K2279" s="260" t="s">
        <v>32</v>
      </c>
      <c r="L2279" s="281">
        <v>45915</v>
      </c>
      <c r="M2279" s="260" t="str">
        <f>IF(Table2[[#This Row],[Resolve Date]]="","ONGOING","SOLVED")</f>
        <v>SOLVED</v>
      </c>
      <c r="N2279" s="261"/>
      <c r="O2279" s="260" t="str">
        <f>Table2[[#This Row],[K&amp;N REF ]]&amp;Table2[[#This Row],[Issue type ]]</f>
        <v>5017261226MISSING LABELS ON SOME UNITS</v>
      </c>
      <c r="P2279" s="260">
        <f>YEAR(Table2[[#This Row],[Date ]])</f>
        <v>2025</v>
      </c>
      <c r="Q2279" s="260" t="str">
        <f>VLOOKUP(MONTH(Table2[[#This Row],[Date ]]),Months,2,0)</f>
        <v>September</v>
      </c>
      <c r="R2279" s="288" t="b">
        <f>COUNTIFS(Table2[Unique],Table2[[#This Row],[Unique]])&gt;1</f>
        <v>0</v>
      </c>
      <c r="S2279" s="288">
        <f>IF(Table2[[#This Row],[Status ]]="Solved",1,0)</f>
        <v>1</v>
      </c>
      <c r="T2279" s="288">
        <f>IF(Table2[[#This Row],[Status ]]="ongoing",1,0)</f>
        <v>0</v>
      </c>
    </row>
    <row r="2280" spans="1:20" x14ac:dyDescent="0.25">
      <c r="A2280" s="263">
        <v>5017276452</v>
      </c>
      <c r="B2280" s="287" t="str">
        <f>_xlfn.XLOOKUP(Table2[[#This Row],[K&amp;N REF ]],CAT_Details[Tracking Number],CAT_Details[S Ref],,0)</f>
        <v>20250909-S-70782</v>
      </c>
      <c r="C2280" s="273">
        <f>_xlfn.XLOOKUP(Table2[[#This Row],[K&amp;N REF ]],CAT_Details[Tracking Number],CAT_Details[TO Ref],,0)</f>
        <v>20250908798942</v>
      </c>
      <c r="D2280" s="273" t="str">
        <f>_xlfn.XLOOKUP(Table2[[#This Row],[K&amp;N REF ]],CAT_Details[Tracking Number],CAT_Details[Pickup Customer Name],,0)</f>
        <v>THE BROCKMOOR FOUNDRY CO. LTD</v>
      </c>
      <c r="E2280" s="274" t="str">
        <f>_xlfn.XLOOKUP(Table2[[#This Row],[K&amp;N REF ]],CAT_Details[Tracking Number],CAT_Details[Delivery Country Code],,0)</f>
        <v>FR</v>
      </c>
      <c r="F2280" s="274">
        <f>_xlfn.XLOOKUP(Table2[[#This Row],[TO Ref]],CAT_Details[TO Ref],CAT_Details[Loc],,0)</f>
        <v>3705</v>
      </c>
      <c r="G2280" s="260" t="s">
        <v>199</v>
      </c>
      <c r="H2280" s="260" t="s">
        <v>31</v>
      </c>
      <c r="I2280" s="281">
        <v>45915</v>
      </c>
      <c r="J2280" s="260" t="s">
        <v>26</v>
      </c>
      <c r="K2280" s="260" t="s">
        <v>32</v>
      </c>
      <c r="L2280" s="281">
        <v>45915</v>
      </c>
      <c r="M2280" s="260" t="str">
        <f>IF(Table2[[#This Row],[Resolve Date]]="","ONGOING","SOLVED")</f>
        <v>SOLVED</v>
      </c>
      <c r="N2280" s="261"/>
      <c r="O2280" s="260" t="str">
        <f>Table2[[#This Row],[K&amp;N REF ]]&amp;Table2[[#This Row],[Issue type ]]</f>
        <v>5017276452MISSING LABELS ON SOME UNITS</v>
      </c>
      <c r="P2280" s="260">
        <f>YEAR(Table2[[#This Row],[Date ]])</f>
        <v>2025</v>
      </c>
      <c r="Q2280" s="260" t="str">
        <f>VLOOKUP(MONTH(Table2[[#This Row],[Date ]]),Months,2,0)</f>
        <v>September</v>
      </c>
      <c r="R2280" s="288" t="b">
        <f>COUNTIFS(Table2[Unique],Table2[[#This Row],[Unique]])&gt;1</f>
        <v>0</v>
      </c>
      <c r="S2280" s="288">
        <f>IF(Table2[[#This Row],[Status ]]="Solved",1,0)</f>
        <v>1</v>
      </c>
      <c r="T2280" s="288">
        <f>IF(Table2[[#This Row],[Status ]]="ongoing",1,0)</f>
        <v>0</v>
      </c>
    </row>
    <row r="2281" spans="1:20" x14ac:dyDescent="0.25">
      <c r="A2281" s="263">
        <v>5017276410</v>
      </c>
      <c r="B2281" s="287" t="str">
        <f>_xlfn.XLOOKUP(Table2[[#This Row],[K&amp;N REF ]],CAT_Details[Tracking Number],CAT_Details[S Ref],,0)</f>
        <v>20250909-S-70309</v>
      </c>
      <c r="C2281" s="273">
        <f>_xlfn.XLOOKUP(Table2[[#This Row],[K&amp;N REF ]],CAT_Details[Tracking Number],CAT_Details[TO Ref],,0)</f>
        <v>20250909799763</v>
      </c>
      <c r="D2281" s="273" t="str">
        <f>_xlfn.XLOOKUP(Table2[[#This Row],[K&amp;N REF ]],CAT_Details[Tracking Number],CAT_Details[Pickup Customer Name],,0)</f>
        <v>INDUSTRIAL AND TRACTOR LTD</v>
      </c>
      <c r="E2281" s="274" t="str">
        <f>_xlfn.XLOOKUP(Table2[[#This Row],[K&amp;N REF ]],CAT_Details[Tracking Number],CAT_Details[Delivery Country Code],,0)</f>
        <v>FR</v>
      </c>
      <c r="F2281" s="274">
        <f>_xlfn.XLOOKUP(Table2[[#This Row],[TO Ref]],CAT_Details[TO Ref],CAT_Details[Loc],,0)</f>
        <v>3705</v>
      </c>
      <c r="G2281" s="260" t="s">
        <v>199</v>
      </c>
      <c r="H2281" s="260" t="s">
        <v>49</v>
      </c>
      <c r="I2281" s="281">
        <v>45915</v>
      </c>
      <c r="J2281" s="260" t="s">
        <v>26</v>
      </c>
      <c r="K2281" s="260" t="s">
        <v>32</v>
      </c>
      <c r="L2281" s="281">
        <v>45915</v>
      </c>
      <c r="M2281" s="260" t="str">
        <f>IF(Table2[[#This Row],[Resolve Date]]="","ONGOING","SOLVED")</f>
        <v>SOLVED</v>
      </c>
      <c r="N2281" s="261" t="s">
        <v>27064</v>
      </c>
      <c r="O2281" s="260" t="str">
        <f>Table2[[#This Row],[K&amp;N REF ]]&amp;Table2[[#This Row],[Issue type ]]</f>
        <v>5017276410XX LABELS</v>
      </c>
      <c r="P2281" s="260">
        <f>YEAR(Table2[[#This Row],[Date ]])</f>
        <v>2025</v>
      </c>
      <c r="Q2281" s="260" t="str">
        <f>VLOOKUP(MONTH(Table2[[#This Row],[Date ]]),Months,2,0)</f>
        <v>September</v>
      </c>
      <c r="R2281" s="288" t="b">
        <f>COUNTIFS(Table2[Unique],Table2[[#This Row],[Unique]])&gt;1</f>
        <v>0</v>
      </c>
      <c r="S2281" s="288">
        <f>IF(Table2[[#This Row],[Status ]]="Solved",1,0)</f>
        <v>1</v>
      </c>
      <c r="T2281" s="288">
        <f>IF(Table2[[#This Row],[Status ]]="ongoing",1,0)</f>
        <v>0</v>
      </c>
    </row>
    <row r="2282" spans="1:20" x14ac:dyDescent="0.25">
      <c r="A2282" s="263">
        <v>5017275818</v>
      </c>
      <c r="B2282" s="287" t="str">
        <f>_xlfn.XLOOKUP(Table2[[#This Row],[K&amp;N REF ]],CAT_Details[Tracking Number],CAT_Details[S Ref],,0)</f>
        <v>20250909-S-70406</v>
      </c>
      <c r="C2282" s="273">
        <f>_xlfn.XLOOKUP(Table2[[#This Row],[K&amp;N REF ]],CAT_Details[Tracking Number],CAT_Details[TO Ref],,0)</f>
        <v>20250908799050</v>
      </c>
      <c r="D2282" s="273" t="str">
        <f>_xlfn.XLOOKUP(Table2[[#This Row],[K&amp;N REF ]],CAT_Details[Tracking Number],CAT_Details[Pickup Customer Name],,0)</f>
        <v>Casappa S.P.A.</v>
      </c>
      <c r="E2282" s="274" t="str">
        <f>_xlfn.XLOOKUP(Table2[[#This Row],[K&amp;N REF ]],CAT_Details[Tracking Number],CAT_Details[Delivery Country Code],,0)</f>
        <v>GB</v>
      </c>
      <c r="F2282" s="274">
        <f>_xlfn.XLOOKUP(Table2[[#This Row],[TO Ref]],CAT_Details[TO Ref],CAT_Details[Loc],,0)</f>
        <v>3402</v>
      </c>
      <c r="G2282" s="260" t="s">
        <v>24</v>
      </c>
      <c r="H2282" s="260" t="s">
        <v>49</v>
      </c>
      <c r="I2282" s="281">
        <v>45915</v>
      </c>
      <c r="J2282" s="260" t="s">
        <v>26</v>
      </c>
      <c r="K2282" s="260" t="s">
        <v>32</v>
      </c>
      <c r="L2282" s="281">
        <v>45915</v>
      </c>
      <c r="M2282" s="260" t="str">
        <f>IF(Table2[[#This Row],[Resolve Date]]="","ONGOING","SOLVED")</f>
        <v>SOLVED</v>
      </c>
      <c r="N2282" s="261"/>
      <c r="O2282" s="260" t="str">
        <f>Table2[[#This Row],[K&amp;N REF ]]&amp;Table2[[#This Row],[Issue type ]]</f>
        <v>5017275818XX LABELS</v>
      </c>
      <c r="P2282" s="260">
        <f>YEAR(Table2[[#This Row],[Date ]])</f>
        <v>2025</v>
      </c>
      <c r="Q2282" s="260" t="str">
        <f>VLOOKUP(MONTH(Table2[[#This Row],[Date ]]),Months,2,0)</f>
        <v>September</v>
      </c>
      <c r="R2282" s="288" t="b">
        <f>COUNTIFS(Table2[Unique],Table2[[#This Row],[Unique]])&gt;1</f>
        <v>0</v>
      </c>
      <c r="S2282" s="288">
        <f>IF(Table2[[#This Row],[Status ]]="Solved",1,0)</f>
        <v>1</v>
      </c>
      <c r="T2282" s="288">
        <f>IF(Table2[[#This Row],[Status ]]="ongoing",1,0)</f>
        <v>0</v>
      </c>
    </row>
    <row r="2283" spans="1:20" x14ac:dyDescent="0.25">
      <c r="A2283" s="263">
        <v>5017247046</v>
      </c>
      <c r="B2283" s="287" t="str">
        <f>_xlfn.XLOOKUP(Table2[[#This Row],[K&amp;N REF ]],CAT_Details[Tracking Number],CAT_Details[S Ref],,0)</f>
        <v>20250905-S-70506</v>
      </c>
      <c r="C2283" s="273">
        <f>_xlfn.XLOOKUP(Table2[[#This Row],[K&amp;N REF ]],CAT_Details[Tracking Number],CAT_Details[TO Ref],,0)</f>
        <v>20250901794003</v>
      </c>
      <c r="D2283" s="273" t="str">
        <f>_xlfn.XLOOKUP(Table2[[#This Row],[K&amp;N REF ]],CAT_Details[Tracking Number],CAT_Details[Pickup Customer Name],,0)</f>
        <v>DAYCO EUROPE S.R.L.</v>
      </c>
      <c r="E2283" s="274" t="str">
        <f>_xlfn.XLOOKUP(Table2[[#This Row],[K&amp;N REF ]],CAT_Details[Tracking Number],CAT_Details[Delivery Country Code],,0)</f>
        <v>GB</v>
      </c>
      <c r="F2283" s="274" t="str">
        <f>_xlfn.XLOOKUP(Table2[[#This Row],[TO Ref]],CAT_Details[TO Ref],CAT_Details[Loc],,0)</f>
        <v>DX01-L5</v>
      </c>
      <c r="G2283" s="260" t="s">
        <v>24</v>
      </c>
      <c r="H2283" s="260" t="s">
        <v>25</v>
      </c>
      <c r="I2283" s="281">
        <v>45915</v>
      </c>
      <c r="J2283" s="260" t="s">
        <v>26</v>
      </c>
      <c r="K2283" s="260" t="s">
        <v>50</v>
      </c>
      <c r="L2283" s="281">
        <v>45915</v>
      </c>
      <c r="M2283" s="260" t="str">
        <f>IF(Table2[[#This Row],[Resolve Date]]="","ONGOING","SOLVED")</f>
        <v>SOLVED</v>
      </c>
      <c r="N2283" s="261"/>
      <c r="O2283" s="260" t="str">
        <f>Table2[[#This Row],[K&amp;N REF ]]&amp;Table2[[#This Row],[Issue type ]]</f>
        <v xml:space="preserve">5017247046DAMAGE </v>
      </c>
      <c r="P2283" s="260">
        <f>YEAR(Table2[[#This Row],[Date ]])</f>
        <v>2025</v>
      </c>
      <c r="Q2283" s="260" t="str">
        <f>VLOOKUP(MONTH(Table2[[#This Row],[Date ]]),Months,2,0)</f>
        <v>September</v>
      </c>
      <c r="R2283" s="288" t="b">
        <f>COUNTIFS(Table2[Unique],Table2[[#This Row],[Unique]])&gt;1</f>
        <v>0</v>
      </c>
      <c r="S2283" s="288">
        <f>IF(Table2[[#This Row],[Status ]]="Solved",1,0)</f>
        <v>1</v>
      </c>
      <c r="T2283" s="288">
        <f>IF(Table2[[#This Row],[Status ]]="ongoing",1,0)</f>
        <v>0</v>
      </c>
    </row>
    <row r="2284" spans="1:20" x14ac:dyDescent="0.25">
      <c r="A2284" s="263">
        <v>5017276427</v>
      </c>
      <c r="B2284" s="287" t="str">
        <f>_xlfn.XLOOKUP(Table2[[#This Row],[K&amp;N REF ]],CAT_Details[Tracking Number],CAT_Details[S Ref],,0)</f>
        <v>20250909-S-70395</v>
      </c>
      <c r="C2284" s="273">
        <f>_xlfn.XLOOKUP(Table2[[#This Row],[K&amp;N REF ]],CAT_Details[Tracking Number],CAT_Details[TO Ref],,0)</f>
        <v>20250909799790</v>
      </c>
      <c r="D2284" s="273" t="str">
        <f>_xlfn.XLOOKUP(Table2[[#This Row],[K&amp;N REF ]],CAT_Details[Tracking Number],CAT_Details[Pickup Customer Name],,0)</f>
        <v>FONTANA LUIGI S.P.A.</v>
      </c>
      <c r="E2284" s="274" t="str">
        <f>_xlfn.XLOOKUP(Table2[[#This Row],[K&amp;N REF ]],CAT_Details[Tracking Number],CAT_Details[Delivery Country Code],,0)</f>
        <v>GB</v>
      </c>
      <c r="F2284" s="274" t="str">
        <f>_xlfn.XLOOKUP(Table2[[#This Row],[TO Ref]],CAT_Details[TO Ref],CAT_Details[Loc],,0)</f>
        <v>OYL1</v>
      </c>
      <c r="G2284" s="260" t="s">
        <v>24</v>
      </c>
      <c r="H2284" s="260" t="s">
        <v>31</v>
      </c>
      <c r="I2284" s="281">
        <v>45915</v>
      </c>
      <c r="J2284" s="260" t="s">
        <v>26</v>
      </c>
      <c r="K2284" s="260" t="s">
        <v>32</v>
      </c>
      <c r="L2284" s="281">
        <v>45915</v>
      </c>
      <c r="M2284" s="260" t="str">
        <f>IF(Table2[[#This Row],[Resolve Date]]="","ONGOING","SOLVED")</f>
        <v>SOLVED</v>
      </c>
      <c r="N2284" s="261"/>
      <c r="O2284" s="260" t="str">
        <f>Table2[[#This Row],[K&amp;N REF ]]&amp;Table2[[#This Row],[Issue type ]]</f>
        <v>5017276427MISSING LABELS ON SOME UNITS</v>
      </c>
      <c r="P2284" s="260">
        <f>YEAR(Table2[[#This Row],[Date ]])</f>
        <v>2025</v>
      </c>
      <c r="Q2284" s="260" t="str">
        <f>VLOOKUP(MONTH(Table2[[#This Row],[Date ]]),Months,2,0)</f>
        <v>September</v>
      </c>
      <c r="R2284" s="288" t="b">
        <f>COUNTIFS(Table2[Unique],Table2[[#This Row],[Unique]])&gt;1</f>
        <v>0</v>
      </c>
      <c r="S2284" s="288">
        <f>IF(Table2[[#This Row],[Status ]]="Solved",1,0)</f>
        <v>1</v>
      </c>
      <c r="T2284" s="288">
        <f>IF(Table2[[#This Row],[Status ]]="ongoing",1,0)</f>
        <v>0</v>
      </c>
    </row>
    <row r="2285" spans="1:20" x14ac:dyDescent="0.25">
      <c r="A2285" s="263">
        <v>5017276427</v>
      </c>
      <c r="B2285" s="287" t="s">
        <v>26735</v>
      </c>
      <c r="C2285" s="273">
        <v>20250909799790</v>
      </c>
      <c r="D2285" s="273" t="s">
        <v>2172</v>
      </c>
      <c r="E2285" s="274" t="s">
        <v>275</v>
      </c>
      <c r="F2285" s="274" t="s">
        <v>24565</v>
      </c>
      <c r="G2285" s="260" t="s">
        <v>24</v>
      </c>
      <c r="H2285" s="260" t="s">
        <v>25</v>
      </c>
      <c r="I2285" s="281">
        <v>45915</v>
      </c>
      <c r="J2285" s="260" t="s">
        <v>26</v>
      </c>
      <c r="K2285" s="260" t="s">
        <v>32</v>
      </c>
      <c r="L2285" s="281">
        <v>45915</v>
      </c>
      <c r="M2285" s="260" t="str">
        <f>IF(Table2[[#This Row],[Resolve Date]]="","ONGOING","SOLVED")</f>
        <v>SOLVED</v>
      </c>
      <c r="N2285" s="261"/>
      <c r="O2285" s="260" t="str">
        <f>Table2[[#This Row],[K&amp;N REF ]]&amp;Table2[[#This Row],[Issue type ]]</f>
        <v xml:space="preserve">5017276427DAMAGE </v>
      </c>
      <c r="P2285" s="260">
        <f>YEAR(Table2[[#This Row],[Date ]])</f>
        <v>2025</v>
      </c>
      <c r="Q2285" s="260" t="str">
        <f>VLOOKUP(MONTH(Table2[[#This Row],[Date ]]),Months,2,0)</f>
        <v>September</v>
      </c>
      <c r="R2285" s="288" t="b">
        <f>COUNTIFS(Table2[Unique],Table2[[#This Row],[Unique]])&gt;1</f>
        <v>0</v>
      </c>
      <c r="S2285" s="288">
        <f>IF(Table2[[#This Row],[Status ]]="Solved",1,0)</f>
        <v>1</v>
      </c>
      <c r="T2285" s="288">
        <f>IF(Table2[[#This Row],[Status ]]="ongoing",1,0)</f>
        <v>0</v>
      </c>
    </row>
    <row r="2286" spans="1:20" x14ac:dyDescent="0.25">
      <c r="A2286" s="263">
        <v>5017260989</v>
      </c>
      <c r="B2286" s="287" t="str">
        <f>_xlfn.XLOOKUP(Table2[[#This Row],[K&amp;N REF ]],CAT_Details[Tracking Number],CAT_Details[S Ref],,0)</f>
        <v>20250909-S-70042</v>
      </c>
      <c r="C2286" s="273">
        <f>_xlfn.XLOOKUP(Table2[[#This Row],[K&amp;N REF ]],CAT_Details[Tracking Number],CAT_Details[TO Ref],,0)</f>
        <v>20250909799397</v>
      </c>
      <c r="D2286" s="273" t="str">
        <f>_xlfn.XLOOKUP(Table2[[#This Row],[K&amp;N REF ]],CAT_Details[Tracking Number],CAT_Details[Pickup Customer Name],,0)</f>
        <v>FRITZMEIER Systems GmbH</v>
      </c>
      <c r="E2286" s="274" t="str">
        <f>_xlfn.XLOOKUP(Table2[[#This Row],[K&amp;N REF ]],CAT_Details[Tracking Number],CAT_Details[Delivery Country Code],,0)</f>
        <v>GB</v>
      </c>
      <c r="F2286" s="274" t="str">
        <f>_xlfn.XLOOKUP(Table2[[#This Row],[TO Ref]],CAT_Details[TO Ref],CAT_Details[Loc],,0)</f>
        <v>ES01</v>
      </c>
      <c r="G2286" s="260" t="s">
        <v>34</v>
      </c>
      <c r="H2286" s="260" t="s">
        <v>31</v>
      </c>
      <c r="I2286" s="281">
        <v>45915</v>
      </c>
      <c r="J2286" s="260" t="s">
        <v>26</v>
      </c>
      <c r="K2286" s="260" t="s">
        <v>32</v>
      </c>
      <c r="L2286" s="281">
        <v>45915</v>
      </c>
      <c r="M2286" s="260" t="str">
        <f>IF(Table2[[#This Row],[Resolve Date]]="","ONGOING","SOLVED")</f>
        <v>SOLVED</v>
      </c>
      <c r="N2286" s="261"/>
      <c r="O2286" s="260" t="str">
        <f>Table2[[#This Row],[K&amp;N REF ]]&amp;Table2[[#This Row],[Issue type ]]</f>
        <v>5017260989MISSING LABELS ON SOME UNITS</v>
      </c>
      <c r="P2286" s="260">
        <f>YEAR(Table2[[#This Row],[Date ]])</f>
        <v>2025</v>
      </c>
      <c r="Q2286" s="260" t="str">
        <f>VLOOKUP(MONTH(Table2[[#This Row],[Date ]]),Months,2,0)</f>
        <v>September</v>
      </c>
      <c r="R2286" s="288" t="b">
        <f>COUNTIFS(Table2[Unique],Table2[[#This Row],[Unique]])&gt;1</f>
        <v>0</v>
      </c>
      <c r="S2286" s="288">
        <f>IF(Table2[[#This Row],[Status ]]="Solved",1,0)</f>
        <v>1</v>
      </c>
      <c r="T2286" s="288">
        <f>IF(Table2[[#This Row],[Status ]]="ongoing",1,0)</f>
        <v>0</v>
      </c>
    </row>
    <row r="2287" spans="1:20" x14ac:dyDescent="0.25">
      <c r="A2287" s="263">
        <v>5017291431</v>
      </c>
      <c r="B2287" s="287" t="str">
        <f>_xlfn.XLOOKUP(Table2[[#This Row],[K&amp;N REF ]],CAT_Details[Tracking Number],CAT_Details[S Ref],,0)</f>
        <v>20250910-S-70685</v>
      </c>
      <c r="C2287" s="273">
        <f>_xlfn.XLOOKUP(Table2[[#This Row],[K&amp;N REF ]],CAT_Details[Tracking Number],CAT_Details[TO Ref],,0)</f>
        <v>20250909799695</v>
      </c>
      <c r="D2287" s="273" t="str">
        <f>_xlfn.XLOOKUP(Table2[[#This Row],[K&amp;N REF ]],CAT_Details[Tracking Number],CAT_Details[Pickup Customer Name],,0)</f>
        <v>DANFOSS A/S</v>
      </c>
      <c r="E2287" s="274" t="str">
        <f>_xlfn.XLOOKUP(Table2[[#This Row],[K&amp;N REF ]],CAT_Details[Tracking Number],CAT_Details[Delivery Country Code],,0)</f>
        <v>FR</v>
      </c>
      <c r="F2287" s="274">
        <f>_xlfn.XLOOKUP(Table2[[#This Row],[TO Ref]],CAT_Details[TO Ref],CAT_Details[Loc],,0)</f>
        <v>3705</v>
      </c>
      <c r="G2287" s="260" t="s">
        <v>44</v>
      </c>
      <c r="H2287" s="260" t="s">
        <v>35</v>
      </c>
      <c r="I2287" s="281">
        <v>45916</v>
      </c>
      <c r="J2287" s="260" t="s">
        <v>26</v>
      </c>
      <c r="K2287" s="260" t="s">
        <v>32</v>
      </c>
      <c r="L2287" s="281">
        <v>45916</v>
      </c>
      <c r="M2287" s="260" t="str">
        <f>IF(Table2[[#This Row],[Resolve Date]]="","ONGOING","SOLVED")</f>
        <v>SOLVED</v>
      </c>
      <c r="N2287" s="261"/>
      <c r="O2287" s="260" t="str">
        <f>Table2[[#This Row],[K&amp;N REF ]]&amp;Table2[[#This Row],[Issue type ]]</f>
        <v>5017291431NO LABELS</v>
      </c>
      <c r="P2287" s="260">
        <f>YEAR(Table2[[#This Row],[Date ]])</f>
        <v>2025</v>
      </c>
      <c r="Q2287" s="260" t="str">
        <f>VLOOKUP(MONTH(Table2[[#This Row],[Date ]]),Months,2,0)</f>
        <v>September</v>
      </c>
      <c r="R2287" s="288" t="b">
        <f>COUNTIFS(Table2[Unique],Table2[[#This Row],[Unique]])&gt;1</f>
        <v>0</v>
      </c>
      <c r="S2287" s="288">
        <f>IF(Table2[[#This Row],[Status ]]="Solved",1,0)</f>
        <v>1</v>
      </c>
      <c r="T2287" s="288">
        <f>IF(Table2[[#This Row],[Status ]]="ongoing",1,0)</f>
        <v>0</v>
      </c>
    </row>
    <row r="2288" spans="1:20" x14ac:dyDescent="0.25">
      <c r="A2288" s="263">
        <v>5017261483</v>
      </c>
      <c r="B2288" s="287" t="str">
        <f>_xlfn.XLOOKUP(Table2[[#This Row],[K&amp;N REF ]],CAT_Details[Tracking Number],CAT_Details[S Ref],,0)</f>
        <v>20250908-S-70718</v>
      </c>
      <c r="C2288" s="273">
        <f>_xlfn.XLOOKUP(Table2[[#This Row],[K&amp;N REF ]],CAT_Details[Tracking Number],CAT_Details[TO Ref],,0)</f>
        <v>20250904797181</v>
      </c>
      <c r="D2288" s="273" t="str">
        <f>_xlfn.XLOOKUP(Table2[[#This Row],[K&amp;N REF ]],CAT_Details[Tracking Number],CAT_Details[Pickup Customer Name],,0)</f>
        <v>BORGWARNER EMISSIONS SYSTEMS</v>
      </c>
      <c r="E2288" s="274" t="str">
        <f>_xlfn.XLOOKUP(Table2[[#This Row],[K&amp;N REF ]],CAT_Details[Tracking Number],CAT_Details[Delivery Country Code],,0)</f>
        <v>GB</v>
      </c>
      <c r="F2288" s="274" t="str">
        <f>_xlfn.XLOOKUP(Table2[[#This Row],[TO Ref]],CAT_Details[TO Ref],CAT_Details[Loc],,0)</f>
        <v>DX01-L5</v>
      </c>
      <c r="G2288" s="260" t="s">
        <v>44</v>
      </c>
      <c r="H2288" s="260" t="s">
        <v>31</v>
      </c>
      <c r="I2288" s="281">
        <v>45916</v>
      </c>
      <c r="J2288" s="260" t="s">
        <v>26</v>
      </c>
      <c r="K2288" s="260" t="s">
        <v>32</v>
      </c>
      <c r="L2288" s="281">
        <v>45916</v>
      </c>
      <c r="M2288" s="260" t="str">
        <f>IF(Table2[[#This Row],[Resolve Date]]="","ONGOING","SOLVED")</f>
        <v>SOLVED</v>
      </c>
      <c r="N2288" s="261"/>
      <c r="O2288" s="260" t="str">
        <f>Table2[[#This Row],[K&amp;N REF ]]&amp;Table2[[#This Row],[Issue type ]]</f>
        <v>5017261483MISSING LABELS ON SOME UNITS</v>
      </c>
      <c r="P2288" s="260">
        <f>YEAR(Table2[[#This Row],[Date ]])</f>
        <v>2025</v>
      </c>
      <c r="Q2288" s="260" t="str">
        <f>VLOOKUP(MONTH(Table2[[#This Row],[Date ]]),Months,2,0)</f>
        <v>September</v>
      </c>
      <c r="R2288" s="288" t="b">
        <f>COUNTIFS(Table2[Unique],Table2[[#This Row],[Unique]])&gt;1</f>
        <v>0</v>
      </c>
      <c r="S2288" s="288">
        <f>IF(Table2[[#This Row],[Status ]]="Solved",1,0)</f>
        <v>1</v>
      </c>
      <c r="T2288" s="288">
        <f>IF(Table2[[#This Row],[Status ]]="ongoing",1,0)</f>
        <v>0</v>
      </c>
    </row>
    <row r="2289" spans="1:20" x14ac:dyDescent="0.25">
      <c r="A2289" s="263">
        <v>5017260929</v>
      </c>
      <c r="B2289" s="287" t="str">
        <f>_xlfn.XLOOKUP(Table2[[#This Row],[K&amp;N REF ]],CAT_Details[Tracking Number],CAT_Details[S Ref],,0)</f>
        <v>20250908-S-70649</v>
      </c>
      <c r="C2289" s="273">
        <f>_xlfn.XLOOKUP(Table2[[#This Row],[K&amp;N REF ]],CAT_Details[Tracking Number],CAT_Details[TO Ref],,0)</f>
        <v>20250908798815</v>
      </c>
      <c r="D2289" s="273" t="str">
        <f>_xlfn.XLOOKUP(Table2[[#This Row],[K&amp;N REF ]],CAT_Details[Tracking Number],CAT_Details[Pickup Customer Name],,0)</f>
        <v>Elring Klinger, S.A</v>
      </c>
      <c r="E2289" s="274" t="str">
        <f>_xlfn.XLOOKUP(Table2[[#This Row],[K&amp;N REF ]],CAT_Details[Tracking Number],CAT_Details[Delivery Country Code],,0)</f>
        <v>GB</v>
      </c>
      <c r="F2289" s="274" t="str">
        <f>_xlfn.XLOOKUP(Table2[[#This Row],[TO Ref]],CAT_Details[TO Ref],CAT_Details[Loc],,0)</f>
        <v>DX01-L5</v>
      </c>
      <c r="G2289" s="260" t="s">
        <v>36</v>
      </c>
      <c r="H2289" s="260" t="s">
        <v>25</v>
      </c>
      <c r="I2289" s="281">
        <v>45916</v>
      </c>
      <c r="J2289" s="260" t="s">
        <v>26</v>
      </c>
      <c r="K2289" s="260" t="s">
        <v>50</v>
      </c>
      <c r="L2289" s="281">
        <v>45916</v>
      </c>
      <c r="M2289" s="260" t="str">
        <f>IF(Table2[[#This Row],[Resolve Date]]="","ONGOING","SOLVED")</f>
        <v>SOLVED</v>
      </c>
      <c r="N2289" s="261"/>
      <c r="O2289" s="260" t="str">
        <f>Table2[[#This Row],[K&amp;N REF ]]&amp;Table2[[#This Row],[Issue type ]]</f>
        <v xml:space="preserve">5017260929DAMAGE </v>
      </c>
      <c r="P2289" s="260">
        <f>YEAR(Table2[[#This Row],[Date ]])</f>
        <v>2025</v>
      </c>
      <c r="Q2289" s="260" t="str">
        <f>VLOOKUP(MONTH(Table2[[#This Row],[Date ]]),Months,2,0)</f>
        <v>September</v>
      </c>
      <c r="R2289" s="288" t="b">
        <f>COUNTIFS(Table2[Unique],Table2[[#This Row],[Unique]])&gt;1</f>
        <v>0</v>
      </c>
      <c r="S2289" s="288">
        <f>IF(Table2[[#This Row],[Status ]]="Solved",1,0)</f>
        <v>1</v>
      </c>
      <c r="T2289" s="288">
        <f>IF(Table2[[#This Row],[Status ]]="ongoing",1,0)</f>
        <v>0</v>
      </c>
    </row>
    <row r="2290" spans="1:20" x14ac:dyDescent="0.25">
      <c r="A2290" s="263">
        <v>5017260928</v>
      </c>
      <c r="B2290" s="287" t="str">
        <f>_xlfn.XLOOKUP(Table2[[#This Row],[K&amp;N REF ]],CAT_Details[Tracking Number],CAT_Details[S Ref],,0)</f>
        <v>20250908-S-70649</v>
      </c>
      <c r="C2290" s="273">
        <f>_xlfn.XLOOKUP(Table2[[#This Row],[K&amp;N REF ]],CAT_Details[Tracking Number],CAT_Details[TO Ref],,0)</f>
        <v>20250908798837</v>
      </c>
      <c r="D2290" s="273" t="str">
        <f>_xlfn.XLOOKUP(Table2[[#This Row],[K&amp;N REF ]],CAT_Details[Tracking Number],CAT_Details[Pickup Customer Name],,0)</f>
        <v>Elring Klinger, S.A</v>
      </c>
      <c r="E2290" s="274" t="str">
        <f>_xlfn.XLOOKUP(Table2[[#This Row],[K&amp;N REF ]],CAT_Details[Tracking Number],CAT_Details[Delivery Country Code],,0)</f>
        <v>GB</v>
      </c>
      <c r="F2290" s="274" t="str">
        <f>_xlfn.XLOOKUP(Table2[[#This Row],[TO Ref]],CAT_Details[TO Ref],CAT_Details[Loc],,0)</f>
        <v>MZ02</v>
      </c>
      <c r="G2290" s="260" t="s">
        <v>36</v>
      </c>
      <c r="H2290" s="260" t="s">
        <v>35</v>
      </c>
      <c r="I2290" s="281">
        <v>45916</v>
      </c>
      <c r="J2290" s="260" t="s">
        <v>26</v>
      </c>
      <c r="K2290" s="260" t="s">
        <v>32</v>
      </c>
      <c r="L2290" s="281">
        <v>45916</v>
      </c>
      <c r="M2290" s="260" t="str">
        <f>IF(Table2[[#This Row],[Resolve Date]]="","ONGOING","SOLVED")</f>
        <v>SOLVED</v>
      </c>
      <c r="N2290" s="261"/>
      <c r="O2290" s="260" t="str">
        <f>Table2[[#This Row],[K&amp;N REF ]]&amp;Table2[[#This Row],[Issue type ]]</f>
        <v>5017260928NO LABELS</v>
      </c>
      <c r="P2290" s="260">
        <f>YEAR(Table2[[#This Row],[Date ]])</f>
        <v>2025</v>
      </c>
      <c r="Q2290" s="260" t="str">
        <f>VLOOKUP(MONTH(Table2[[#This Row],[Date ]]),Months,2,0)</f>
        <v>September</v>
      </c>
      <c r="R2290" s="288" t="b">
        <f>COUNTIFS(Table2[Unique],Table2[[#This Row],[Unique]])&gt;1</f>
        <v>0</v>
      </c>
      <c r="S2290" s="288">
        <f>IF(Table2[[#This Row],[Status ]]="Solved",1,0)</f>
        <v>1</v>
      </c>
      <c r="T2290" s="288">
        <f>IF(Table2[[#This Row],[Status ]]="ongoing",1,0)</f>
        <v>0</v>
      </c>
    </row>
    <row r="2291" spans="1:20" x14ac:dyDescent="0.25">
      <c r="A2291" s="263">
        <v>5017276158</v>
      </c>
      <c r="B2291" s="287" t="str">
        <f>_xlfn.XLOOKUP(Table2[[#This Row],[K&amp;N REF ]],CAT_Details[Tracking Number],CAT_Details[S Ref],,0)</f>
        <v>20250909-S-70197</v>
      </c>
      <c r="C2291" s="273">
        <f>_xlfn.XLOOKUP(Table2[[#This Row],[K&amp;N REF ]],CAT_Details[Tracking Number],CAT_Details[TO Ref],,0)</f>
        <v>20250909799485</v>
      </c>
      <c r="D2291" s="273" t="str">
        <f>_xlfn.XLOOKUP(Table2[[#This Row],[K&amp;N REF ]],CAT_Details[Tracking Number],CAT_Details[Pickup Customer Name],,0)</f>
        <v>Tenneco Zwickau GmbH</v>
      </c>
      <c r="E2291" s="274" t="str">
        <f>_xlfn.XLOOKUP(Table2[[#This Row],[K&amp;N REF ]],CAT_Details[Tracking Number],CAT_Details[Delivery Country Code],,0)</f>
        <v>GB</v>
      </c>
      <c r="F2291" s="274" t="str">
        <f>_xlfn.XLOOKUP(Table2[[#This Row],[TO Ref]],CAT_Details[TO Ref],CAT_Details[Loc],,0)</f>
        <v>DX01-L5</v>
      </c>
      <c r="G2291" s="260" t="s">
        <v>34</v>
      </c>
      <c r="H2291" s="260" t="s">
        <v>35</v>
      </c>
      <c r="I2291" s="281">
        <v>45916</v>
      </c>
      <c r="J2291" s="260" t="s">
        <v>26</v>
      </c>
      <c r="K2291" s="260" t="s">
        <v>32</v>
      </c>
      <c r="L2291" s="281">
        <v>45916</v>
      </c>
      <c r="M2291" s="260" t="str">
        <f>IF(Table2[[#This Row],[Resolve Date]]="","ONGOING","SOLVED")</f>
        <v>SOLVED</v>
      </c>
      <c r="N2291" s="261"/>
      <c r="O2291" s="260" t="str">
        <f>Table2[[#This Row],[K&amp;N REF ]]&amp;Table2[[#This Row],[Issue type ]]</f>
        <v>5017276158NO LABELS</v>
      </c>
      <c r="P2291" s="260">
        <f>YEAR(Table2[[#This Row],[Date ]])</f>
        <v>2025</v>
      </c>
      <c r="Q2291" s="260" t="str">
        <f>VLOOKUP(MONTH(Table2[[#This Row],[Date ]]),Months,2,0)</f>
        <v>September</v>
      </c>
      <c r="R2291" s="288" t="b">
        <f>COUNTIFS(Table2[Unique],Table2[[#This Row],[Unique]])&gt;1</f>
        <v>0</v>
      </c>
      <c r="S2291" s="288">
        <f>IF(Table2[[#This Row],[Status ]]="Solved",1,0)</f>
        <v>1</v>
      </c>
      <c r="T2291" s="288">
        <f>IF(Table2[[#This Row],[Status ]]="ongoing",1,0)</f>
        <v>0</v>
      </c>
    </row>
    <row r="2292" spans="1:20" x14ac:dyDescent="0.25">
      <c r="A2292" s="263">
        <v>5017291352</v>
      </c>
      <c r="B2292" s="287" t="str">
        <f>_xlfn.XLOOKUP(Table2[[#This Row],[K&amp;N REF ]],CAT_Details[Tracking Number],CAT_Details[S Ref],,0)</f>
        <v>20250910-S-70213</v>
      </c>
      <c r="C2292" s="273">
        <f>_xlfn.XLOOKUP(Table2[[#This Row],[K&amp;N REF ]],CAT_Details[Tracking Number],CAT_Details[TO Ref],,0)</f>
        <v>20250910800649</v>
      </c>
      <c r="D2292" s="273" t="str">
        <f>_xlfn.XLOOKUP(Table2[[#This Row],[K&amp;N REF ]],CAT_Details[Tracking Number],CAT_Details[Pickup Customer Name],,0)</f>
        <v>Dichtungstechnik G. Bruss GmbH &amp; Co. KG</v>
      </c>
      <c r="E2292" s="274" t="str">
        <f>_xlfn.XLOOKUP(Table2[[#This Row],[K&amp;N REF ]],CAT_Details[Tracking Number],CAT_Details[Delivery Country Code],,0)</f>
        <v>GB</v>
      </c>
      <c r="F2292" s="274" t="str">
        <f>_xlfn.XLOOKUP(Table2[[#This Row],[TO Ref]],CAT_Details[TO Ref],CAT_Details[Loc],,0)</f>
        <v>DX01-L5</v>
      </c>
      <c r="G2292" s="260" t="s">
        <v>34</v>
      </c>
      <c r="H2292" s="260" t="s">
        <v>35</v>
      </c>
      <c r="I2292" s="281">
        <v>45916</v>
      </c>
      <c r="J2292" s="260" t="s">
        <v>26</v>
      </c>
      <c r="K2292" s="260" t="s">
        <v>32</v>
      </c>
      <c r="L2292" s="281">
        <v>45916</v>
      </c>
      <c r="M2292" s="260" t="str">
        <f>IF(Table2[[#This Row],[Resolve Date]]="","ONGOING","SOLVED")</f>
        <v>SOLVED</v>
      </c>
      <c r="N2292" s="261"/>
      <c r="O2292" s="260" t="str">
        <f>Table2[[#This Row],[K&amp;N REF ]]&amp;Table2[[#This Row],[Issue type ]]</f>
        <v>5017291352NO LABELS</v>
      </c>
      <c r="P2292" s="260">
        <f>YEAR(Table2[[#This Row],[Date ]])</f>
        <v>2025</v>
      </c>
      <c r="Q2292" s="260" t="str">
        <f>VLOOKUP(MONTH(Table2[[#This Row],[Date ]]),Months,2,0)</f>
        <v>September</v>
      </c>
      <c r="R2292" s="288" t="b">
        <f>COUNTIFS(Table2[Unique],Table2[[#This Row],[Unique]])&gt;1</f>
        <v>0</v>
      </c>
      <c r="S2292" s="288">
        <f>IF(Table2[[#This Row],[Status ]]="Solved",1,0)</f>
        <v>1</v>
      </c>
      <c r="T2292" s="288">
        <f>IF(Table2[[#This Row],[Status ]]="ongoing",1,0)</f>
        <v>0</v>
      </c>
    </row>
    <row r="2293" spans="1:20" x14ac:dyDescent="0.25">
      <c r="A2293" s="263">
        <v>5017291354</v>
      </c>
      <c r="B2293" s="287" t="str">
        <f>_xlfn.XLOOKUP(Table2[[#This Row],[K&amp;N REF ]],CAT_Details[Tracking Number],CAT_Details[S Ref],,0)</f>
        <v>20250910-S-70213</v>
      </c>
      <c r="C2293" s="273">
        <f>_xlfn.XLOOKUP(Table2[[#This Row],[K&amp;N REF ]],CAT_Details[Tracking Number],CAT_Details[TO Ref],,0)</f>
        <v>20250910800626</v>
      </c>
      <c r="D2293" s="273" t="str">
        <f>_xlfn.XLOOKUP(Table2[[#This Row],[K&amp;N REF ]],CAT_Details[Tracking Number],CAT_Details[Pickup Customer Name],,0)</f>
        <v>Dichtungstechnik G. Bruss GmbH &amp; Co. KG</v>
      </c>
      <c r="E2293" s="274" t="str">
        <f>_xlfn.XLOOKUP(Table2[[#This Row],[K&amp;N REF ]],CAT_Details[Tracking Number],CAT_Details[Delivery Country Code],,0)</f>
        <v>GB</v>
      </c>
      <c r="F2293" s="274" t="str">
        <f>_xlfn.XLOOKUP(Table2[[#This Row],[TO Ref]],CAT_Details[TO Ref],CAT_Details[Loc],,0)</f>
        <v>MZ02</v>
      </c>
      <c r="G2293" s="260" t="s">
        <v>34</v>
      </c>
      <c r="H2293" s="260" t="s">
        <v>35</v>
      </c>
      <c r="I2293" s="281">
        <v>45916</v>
      </c>
      <c r="J2293" s="260" t="s">
        <v>26</v>
      </c>
      <c r="K2293" s="260" t="s">
        <v>32</v>
      </c>
      <c r="L2293" s="281">
        <v>45916</v>
      </c>
      <c r="M2293" s="260" t="str">
        <f>IF(Table2[[#This Row],[Resolve Date]]="","ONGOING","SOLVED")</f>
        <v>SOLVED</v>
      </c>
      <c r="N2293" s="261"/>
      <c r="O2293" s="260" t="str">
        <f>Table2[[#This Row],[K&amp;N REF ]]&amp;Table2[[#This Row],[Issue type ]]</f>
        <v>5017291354NO LABELS</v>
      </c>
      <c r="P2293" s="260">
        <f>YEAR(Table2[[#This Row],[Date ]])</f>
        <v>2025</v>
      </c>
      <c r="Q2293" s="260" t="str">
        <f>VLOOKUP(MONTH(Table2[[#This Row],[Date ]]),Months,2,0)</f>
        <v>September</v>
      </c>
      <c r="R2293" s="288" t="b">
        <f>COUNTIFS(Table2[Unique],Table2[[#This Row],[Unique]])&gt;1</f>
        <v>0</v>
      </c>
      <c r="S2293" s="288">
        <f>IF(Table2[[#This Row],[Status ]]="Solved",1,0)</f>
        <v>1</v>
      </c>
      <c r="T2293" s="288">
        <f>IF(Table2[[#This Row],[Status ]]="ongoing",1,0)</f>
        <v>0</v>
      </c>
    </row>
    <row r="2294" spans="1:20" x14ac:dyDescent="0.25">
      <c r="A2294" s="263">
        <v>5017291535</v>
      </c>
      <c r="B2294" s="287" t="str">
        <f>_xlfn.XLOOKUP(Table2[[#This Row],[K&amp;N REF ]],CAT_Details[Tracking Number],CAT_Details[S Ref],,0)</f>
        <v>20250910-S-70210</v>
      </c>
      <c r="C2294" s="273">
        <f>_xlfn.XLOOKUP(Table2[[#This Row],[K&amp;N REF ]],CAT_Details[Tracking Number],CAT_Details[TO Ref],,0)</f>
        <v>20250910800422</v>
      </c>
      <c r="D2294" s="273" t="str">
        <f>_xlfn.XLOOKUP(Table2[[#This Row],[K&amp;N REF ]],CAT_Details[Tracking Number],CAT_Details[Pickup Customer Name],,0)</f>
        <v>Hasse &amp; Wrede Gmbh</v>
      </c>
      <c r="E2294" s="274" t="str">
        <f>_xlfn.XLOOKUP(Table2[[#This Row],[K&amp;N REF ]],CAT_Details[Tracking Number],CAT_Details[Delivery Country Code],,0)</f>
        <v>GB</v>
      </c>
      <c r="F2294" s="274" t="str">
        <f>_xlfn.XLOOKUP(Table2[[#This Row],[TO Ref]],CAT_Details[TO Ref],CAT_Details[Loc],,0)</f>
        <v>MY02</v>
      </c>
      <c r="G2294" s="260" t="s">
        <v>34</v>
      </c>
      <c r="H2294" s="260" t="s">
        <v>35</v>
      </c>
      <c r="I2294" s="281">
        <v>45916</v>
      </c>
      <c r="J2294" s="260" t="s">
        <v>26</v>
      </c>
      <c r="K2294" s="260" t="s">
        <v>32</v>
      </c>
      <c r="L2294" s="281">
        <v>45916</v>
      </c>
      <c r="M2294" s="260" t="str">
        <f>IF(Table2[[#This Row],[Resolve Date]]="","ONGOING","SOLVED")</f>
        <v>SOLVED</v>
      </c>
      <c r="N2294" s="261"/>
      <c r="O2294" s="260" t="str">
        <f>Table2[[#This Row],[K&amp;N REF ]]&amp;Table2[[#This Row],[Issue type ]]</f>
        <v>5017291535NO LABELS</v>
      </c>
      <c r="P2294" s="260">
        <f>YEAR(Table2[[#This Row],[Date ]])</f>
        <v>2025</v>
      </c>
      <c r="Q2294" s="260" t="str">
        <f>VLOOKUP(MONTH(Table2[[#This Row],[Date ]]),Months,2,0)</f>
        <v>September</v>
      </c>
      <c r="R2294" s="288" t="b">
        <f>COUNTIFS(Table2[Unique],Table2[[#This Row],[Unique]])&gt;1</f>
        <v>0</v>
      </c>
      <c r="S2294" s="288">
        <f>IF(Table2[[#This Row],[Status ]]="Solved",1,0)</f>
        <v>1</v>
      </c>
      <c r="T2294" s="288">
        <f>IF(Table2[[#This Row],[Status ]]="ongoing",1,0)</f>
        <v>0</v>
      </c>
    </row>
    <row r="2295" spans="1:20" x14ac:dyDescent="0.25">
      <c r="A2295" s="263">
        <v>5017246624</v>
      </c>
      <c r="B2295" s="287" t="str">
        <f>_xlfn.XLOOKUP(Table2[[#This Row],[K&amp;N REF ]],CAT_Details[Tracking Number],CAT_Details[S Ref],,0)</f>
        <v>20250905-S-70755</v>
      </c>
      <c r="C2295" s="273">
        <f>_xlfn.XLOOKUP(Table2[[#This Row],[K&amp;N REF ]],CAT_Details[Tracking Number],CAT_Details[TO Ref],,0)</f>
        <v>20250903795847</v>
      </c>
      <c r="D2295" s="273" t="str">
        <f>_xlfn.XLOOKUP(Table2[[#This Row],[K&amp;N REF ]],CAT_Details[Tracking Number],CAT_Details[Pickup Customer Name],,0)</f>
        <v>Akg Thermotechnik Lettland Ltd.</v>
      </c>
      <c r="E2295" s="274" t="str">
        <f>_xlfn.XLOOKUP(Table2[[#This Row],[K&amp;N REF ]],CAT_Details[Tracking Number],CAT_Details[Delivery Country Code],,0)</f>
        <v>GB</v>
      </c>
      <c r="F2295" s="274">
        <f>_xlfn.XLOOKUP(Table2[[#This Row],[TO Ref]],CAT_Details[TO Ref],CAT_Details[Loc],,0)</f>
        <v>3402</v>
      </c>
      <c r="G2295" s="260" t="s">
        <v>44</v>
      </c>
      <c r="H2295" s="260" t="s">
        <v>179</v>
      </c>
      <c r="I2295" s="281">
        <v>45916</v>
      </c>
      <c r="J2295" s="260" t="s">
        <v>26</v>
      </c>
      <c r="K2295" s="260" t="s">
        <v>32</v>
      </c>
      <c r="L2295" s="281">
        <v>45916</v>
      </c>
      <c r="M2295" s="260" t="str">
        <f>IF(Table2[[#This Row],[Resolve Date]]="","ONGOING","SOLVED")</f>
        <v>SOLVED</v>
      </c>
      <c r="N2295" s="261"/>
      <c r="O2295" s="260" t="str">
        <f>Table2[[#This Row],[K&amp;N REF ]]&amp;Table2[[#This Row],[Issue type ]]</f>
        <v xml:space="preserve">5017246624NOT SCANNABLE </v>
      </c>
      <c r="P2295" s="260">
        <f>YEAR(Table2[[#This Row],[Date ]])</f>
        <v>2025</v>
      </c>
      <c r="Q2295" s="260" t="str">
        <f>VLOOKUP(MONTH(Table2[[#This Row],[Date ]]),Months,2,0)</f>
        <v>September</v>
      </c>
      <c r="R2295" s="288" t="b">
        <f>COUNTIFS(Table2[Unique],Table2[[#This Row],[Unique]])&gt;1</f>
        <v>0</v>
      </c>
      <c r="S2295" s="288">
        <f>IF(Table2[[#This Row],[Status ]]="Solved",1,0)</f>
        <v>1</v>
      </c>
      <c r="T2295" s="288">
        <f>IF(Table2[[#This Row],[Status ]]="ongoing",1,0)</f>
        <v>0</v>
      </c>
    </row>
    <row r="2296" spans="1:20" x14ac:dyDescent="0.25">
      <c r="A2296" s="263">
        <v>5017246625</v>
      </c>
      <c r="B2296" s="287" t="str">
        <f>_xlfn.XLOOKUP(Table2[[#This Row],[K&amp;N REF ]],CAT_Details[Tracking Number],CAT_Details[S Ref],,0)</f>
        <v>20250905-S-70755</v>
      </c>
      <c r="C2296" s="273">
        <f>_xlfn.XLOOKUP(Table2[[#This Row],[K&amp;N REF ]],CAT_Details[Tracking Number],CAT_Details[TO Ref],,0)</f>
        <v>20250903795829</v>
      </c>
      <c r="D2296" s="273" t="str">
        <f>_xlfn.XLOOKUP(Table2[[#This Row],[K&amp;N REF ]],CAT_Details[Tracking Number],CAT_Details[Pickup Customer Name],,0)</f>
        <v>Akg Thermotechnik Lettland Ltd.</v>
      </c>
      <c r="E2296" s="274" t="str">
        <f>_xlfn.XLOOKUP(Table2[[#This Row],[K&amp;N REF ]],CAT_Details[Tracking Number],CAT_Details[Delivery Country Code],,0)</f>
        <v>FR</v>
      </c>
      <c r="F2296" s="274">
        <f>_xlfn.XLOOKUP(Table2[[#This Row],[TO Ref]],CAT_Details[TO Ref],CAT_Details[Loc],,0)</f>
        <v>3705</v>
      </c>
      <c r="G2296" s="260" t="s">
        <v>44</v>
      </c>
      <c r="H2296" s="260" t="s">
        <v>179</v>
      </c>
      <c r="I2296" s="281">
        <v>45916</v>
      </c>
      <c r="J2296" s="260" t="s">
        <v>26</v>
      </c>
      <c r="K2296" s="260" t="s">
        <v>32</v>
      </c>
      <c r="L2296" s="281">
        <v>45916</v>
      </c>
      <c r="M2296" s="260" t="str">
        <f>IF(Table2[[#This Row],[Resolve Date]]="","ONGOING","SOLVED")</f>
        <v>SOLVED</v>
      </c>
      <c r="N2296" s="261"/>
      <c r="O2296" s="260" t="str">
        <f>Table2[[#This Row],[K&amp;N REF ]]&amp;Table2[[#This Row],[Issue type ]]</f>
        <v xml:space="preserve">5017246625NOT SCANNABLE </v>
      </c>
      <c r="P2296" s="260">
        <f>YEAR(Table2[[#This Row],[Date ]])</f>
        <v>2025</v>
      </c>
      <c r="Q2296" s="260" t="str">
        <f>VLOOKUP(MONTH(Table2[[#This Row],[Date ]]),Months,2,0)</f>
        <v>September</v>
      </c>
      <c r="R2296" s="288" t="b">
        <f>COUNTIFS(Table2[Unique],Table2[[#This Row],[Unique]])&gt;1</f>
        <v>0</v>
      </c>
      <c r="S2296" s="288">
        <f>IF(Table2[[#This Row],[Status ]]="Solved",1,0)</f>
        <v>1</v>
      </c>
      <c r="T2296" s="288">
        <f>IF(Table2[[#This Row],[Status ]]="ongoing",1,0)</f>
        <v>0</v>
      </c>
    </row>
    <row r="2297" spans="1:20" x14ac:dyDescent="0.25">
      <c r="A2297" s="263">
        <v>5017291288</v>
      </c>
      <c r="B2297" s="287" t="str">
        <f>_xlfn.XLOOKUP(Table2[[#This Row],[K&amp;N REF ]],CAT_Details[Tracking Number],CAT_Details[S Ref],,0)</f>
        <v>20250910-S-70719</v>
      </c>
      <c r="C2297" s="273">
        <f>_xlfn.XLOOKUP(Table2[[#This Row],[K&amp;N REF ]],CAT_Details[Tracking Number],CAT_Details[TO Ref],,0)</f>
        <v>20250909800075</v>
      </c>
      <c r="D2297" s="273" t="str">
        <f>_xlfn.XLOOKUP(Table2[[#This Row],[K&amp;N REF ]],CAT_Details[Tracking Number],CAT_Details[Pickup Customer Name],,0)</f>
        <v>DINEX LATVIA</v>
      </c>
      <c r="E2297" s="274" t="str">
        <f>_xlfn.XLOOKUP(Table2[[#This Row],[K&amp;N REF ]],CAT_Details[Tracking Number],CAT_Details[Delivery Country Code],,0)</f>
        <v>GB</v>
      </c>
      <c r="F2297" s="274" t="str">
        <f>_xlfn.XLOOKUP(Table2[[#This Row],[TO Ref]],CAT_Details[TO Ref],CAT_Details[Loc],,0)</f>
        <v>U2-L5</v>
      </c>
      <c r="G2297" s="260" t="s">
        <v>44</v>
      </c>
      <c r="H2297" s="260" t="s">
        <v>35</v>
      </c>
      <c r="I2297" s="281">
        <v>45916</v>
      </c>
      <c r="J2297" s="260" t="s">
        <v>26</v>
      </c>
      <c r="K2297" s="260" t="s">
        <v>32</v>
      </c>
      <c r="L2297" s="281">
        <v>45916</v>
      </c>
      <c r="M2297" s="260" t="str">
        <f>IF(Table2[[#This Row],[Resolve Date]]="","ONGOING","SOLVED")</f>
        <v>SOLVED</v>
      </c>
      <c r="N2297" s="261"/>
      <c r="O2297" s="260" t="str">
        <f>Table2[[#This Row],[K&amp;N REF ]]&amp;Table2[[#This Row],[Issue type ]]</f>
        <v>5017291288NO LABELS</v>
      </c>
      <c r="P2297" s="260">
        <f>YEAR(Table2[[#This Row],[Date ]])</f>
        <v>2025</v>
      </c>
      <c r="Q2297" s="260" t="str">
        <f>VLOOKUP(MONTH(Table2[[#This Row],[Date ]]),Months,2,0)</f>
        <v>September</v>
      </c>
      <c r="R2297" s="288" t="b">
        <f>COUNTIFS(Table2[Unique],Table2[[#This Row],[Unique]])&gt;1</f>
        <v>0</v>
      </c>
      <c r="S2297" s="288">
        <f>IF(Table2[[#This Row],[Status ]]="Solved",1,0)</f>
        <v>1</v>
      </c>
      <c r="T2297" s="288">
        <f>IF(Table2[[#This Row],[Status ]]="ongoing",1,0)</f>
        <v>0</v>
      </c>
    </row>
    <row r="2298" spans="1:20" x14ac:dyDescent="0.25">
      <c r="A2298" s="263">
        <v>5017246539</v>
      </c>
      <c r="B2298" s="287" t="str">
        <f>_xlfn.XLOOKUP(Table2[[#This Row],[K&amp;N REF ]],CAT_Details[Tracking Number],CAT_Details[S Ref],,0)</f>
        <v>20250905-S-70667</v>
      </c>
      <c r="C2298" s="273">
        <f>_xlfn.XLOOKUP(Table2[[#This Row],[K&amp;N REF ]],CAT_Details[Tracking Number],CAT_Details[TO Ref],,0)</f>
        <v>20250904796329</v>
      </c>
      <c r="D2298" s="273" t="str">
        <f>_xlfn.XLOOKUP(Table2[[#This Row],[K&amp;N REF ]],CAT_Details[Tracking Number],CAT_Details[Pickup Customer Name],,0)</f>
        <v>Dayco Poland Sp. z o.o.</v>
      </c>
      <c r="E2298" s="274" t="str">
        <f>_xlfn.XLOOKUP(Table2[[#This Row],[K&amp;N REF ]],CAT_Details[Tracking Number],CAT_Details[Delivery Country Code],,0)</f>
        <v>GB</v>
      </c>
      <c r="F2298" s="274" t="str">
        <f>_xlfn.XLOOKUP(Table2[[#This Row],[TO Ref]],CAT_Details[TO Ref],CAT_Details[Loc],,0)</f>
        <v>DX01-L5</v>
      </c>
      <c r="G2298" s="260" t="s">
        <v>221</v>
      </c>
      <c r="H2298" s="260" t="s">
        <v>31</v>
      </c>
      <c r="I2298" s="281">
        <v>45916</v>
      </c>
      <c r="J2298" s="260" t="s">
        <v>26</v>
      </c>
      <c r="K2298" s="260" t="s">
        <v>32</v>
      </c>
      <c r="L2298" s="281">
        <v>45916</v>
      </c>
      <c r="M2298" s="260" t="str">
        <f>IF(Table2[[#This Row],[Resolve Date]]="","ONGOING","SOLVED")</f>
        <v>SOLVED</v>
      </c>
      <c r="N2298" s="261"/>
      <c r="O2298" s="260" t="str">
        <f>Table2[[#This Row],[K&amp;N REF ]]&amp;Table2[[#This Row],[Issue type ]]</f>
        <v>5017246539MISSING LABELS ON SOME UNITS</v>
      </c>
      <c r="P2298" s="260">
        <f>YEAR(Table2[[#This Row],[Date ]])</f>
        <v>2025</v>
      </c>
      <c r="Q2298" s="260" t="str">
        <f>VLOOKUP(MONTH(Table2[[#This Row],[Date ]]),Months,2,0)</f>
        <v>September</v>
      </c>
      <c r="R2298" s="288" t="b">
        <f>COUNTIFS(Table2[Unique],Table2[[#This Row],[Unique]])&gt;1</f>
        <v>0</v>
      </c>
      <c r="S2298" s="288">
        <f>IF(Table2[[#This Row],[Status ]]="Solved",1,0)</f>
        <v>1</v>
      </c>
      <c r="T2298" s="288">
        <f>IF(Table2[[#This Row],[Status ]]="ongoing",1,0)</f>
        <v>0</v>
      </c>
    </row>
    <row r="2299" spans="1:20" x14ac:dyDescent="0.25">
      <c r="A2299" s="263">
        <v>5017276406</v>
      </c>
      <c r="B2299" s="287" t="str">
        <f>_xlfn.XLOOKUP(Table2[[#This Row],[K&amp;N REF ]],CAT_Details[Tracking Number],CAT_Details[S Ref],,0)</f>
        <v>20250909-S-70799</v>
      </c>
      <c r="C2299" s="273">
        <f>_xlfn.XLOOKUP(Table2[[#This Row],[K&amp;N REF ]],CAT_Details[Tracking Number],CAT_Details[TO Ref],,0)</f>
        <v>20250909799626</v>
      </c>
      <c r="D2299" s="273" t="str">
        <f>_xlfn.XLOOKUP(Table2[[#This Row],[K&amp;N REF ]],CAT_Details[Tracking Number],CAT_Details[Pickup Customer Name],,0)</f>
        <v>TENNECO INC</v>
      </c>
      <c r="E2299" s="274" t="str">
        <f>_xlfn.XLOOKUP(Table2[[#This Row],[K&amp;N REF ]],CAT_Details[Tracking Number],CAT_Details[Delivery Country Code],,0)</f>
        <v>GB</v>
      </c>
      <c r="F2299" s="274" t="str">
        <f>_xlfn.XLOOKUP(Table2[[#This Row],[TO Ref]],CAT_Details[TO Ref],CAT_Details[Loc],,0)</f>
        <v>MZ02</v>
      </c>
      <c r="G2299" s="260" t="s">
        <v>34</v>
      </c>
      <c r="H2299" s="260" t="s">
        <v>35</v>
      </c>
      <c r="I2299" s="281">
        <v>45916</v>
      </c>
      <c r="J2299" s="260" t="s">
        <v>26</v>
      </c>
      <c r="K2299" s="260" t="s">
        <v>32</v>
      </c>
      <c r="L2299" s="281">
        <v>45916</v>
      </c>
      <c r="M2299" s="260" t="str">
        <f>IF(Table2[[#This Row],[Resolve Date]]="","ONGOING","SOLVED")</f>
        <v>SOLVED</v>
      </c>
      <c r="N2299" s="261"/>
      <c r="O2299" s="260" t="str">
        <f>Table2[[#This Row],[K&amp;N REF ]]&amp;Table2[[#This Row],[Issue type ]]</f>
        <v>5017276406NO LABELS</v>
      </c>
      <c r="P2299" s="260">
        <f>YEAR(Table2[[#This Row],[Date ]])</f>
        <v>2025</v>
      </c>
      <c r="Q2299" s="260" t="str">
        <f>VLOOKUP(MONTH(Table2[[#This Row],[Date ]]),Months,2,0)</f>
        <v>September</v>
      </c>
      <c r="R2299" s="288" t="b">
        <f>COUNTIFS(Table2[Unique],Table2[[#This Row],[Unique]])&gt;1</f>
        <v>0</v>
      </c>
      <c r="S2299" s="288">
        <f>IF(Table2[[#This Row],[Status ]]="Solved",1,0)</f>
        <v>1</v>
      </c>
      <c r="T2299" s="288">
        <f>IF(Table2[[#This Row],[Status ]]="ongoing",1,0)</f>
        <v>0</v>
      </c>
    </row>
    <row r="2300" spans="1:20" x14ac:dyDescent="0.25">
      <c r="A2300" s="263">
        <v>5017276475</v>
      </c>
      <c r="B2300" s="287" t="str">
        <f>_xlfn.XLOOKUP(Table2[[#This Row],[K&amp;N REF ]],CAT_Details[Tracking Number],CAT_Details[S Ref],,0)</f>
        <v>20250909-S-70214</v>
      </c>
      <c r="C2300" s="273">
        <f>_xlfn.XLOOKUP(Table2[[#This Row],[K&amp;N REF ]],CAT_Details[Tracking Number],CAT_Details[TO Ref],,0)</f>
        <v>20250909799455</v>
      </c>
      <c r="D2300" s="273" t="str">
        <f>_xlfn.XLOOKUP(Table2[[#This Row],[K&amp;N REF ]],CAT_Details[Tracking Number],CAT_Details[Pickup Customer Name],,0)</f>
        <v>NORGREN GMBH</v>
      </c>
      <c r="E2300" s="274" t="str">
        <f>_xlfn.XLOOKUP(Table2[[#This Row],[K&amp;N REF ]],CAT_Details[Tracking Number],CAT_Details[Delivery Country Code],,0)</f>
        <v>GB</v>
      </c>
      <c r="F2300" s="274" t="str">
        <f>_xlfn.XLOOKUP(Table2[[#This Row],[TO Ref]],CAT_Details[TO Ref],CAT_Details[Loc],,0)</f>
        <v>DX01-L5</v>
      </c>
      <c r="G2300" s="260" t="s">
        <v>34</v>
      </c>
      <c r="H2300" s="260" t="s">
        <v>35</v>
      </c>
      <c r="I2300" s="281">
        <v>45916</v>
      </c>
      <c r="J2300" s="260" t="s">
        <v>26</v>
      </c>
      <c r="K2300" s="260" t="s">
        <v>32</v>
      </c>
      <c r="L2300" s="281">
        <v>45916</v>
      </c>
      <c r="M2300" s="260" t="str">
        <f>IF(Table2[[#This Row],[Resolve Date]]="","ONGOING","SOLVED")</f>
        <v>SOLVED</v>
      </c>
      <c r="N2300" s="261"/>
      <c r="O2300" s="260" t="str">
        <f>Table2[[#This Row],[K&amp;N REF ]]&amp;Table2[[#This Row],[Issue type ]]</f>
        <v>5017276475NO LABELS</v>
      </c>
      <c r="P2300" s="260">
        <f>YEAR(Table2[[#This Row],[Date ]])</f>
        <v>2025</v>
      </c>
      <c r="Q2300" s="260" t="str">
        <f>VLOOKUP(MONTH(Table2[[#This Row],[Date ]]),Months,2,0)</f>
        <v>September</v>
      </c>
      <c r="R2300" s="288" t="b">
        <f>COUNTIFS(Table2[Unique],Table2[[#This Row],[Unique]])&gt;1</f>
        <v>0</v>
      </c>
      <c r="S2300" s="288">
        <f>IF(Table2[[#This Row],[Status ]]="Solved",1,0)</f>
        <v>1</v>
      </c>
      <c r="T2300" s="288">
        <f>IF(Table2[[#This Row],[Status ]]="ongoing",1,0)</f>
        <v>0</v>
      </c>
    </row>
    <row r="2301" spans="1:20" x14ac:dyDescent="0.25">
      <c r="A2301" s="263">
        <v>5017275790</v>
      </c>
      <c r="B2301" s="287" t="str">
        <f>_xlfn.XLOOKUP(Table2[[#This Row],[K&amp;N REF ]],CAT_Details[Tracking Number],CAT_Details[S Ref],,0)</f>
        <v>20250909-S-70202</v>
      </c>
      <c r="C2301" s="273">
        <f>_xlfn.XLOOKUP(Table2[[#This Row],[K&amp;N REF ]],CAT_Details[Tracking Number],CAT_Details[TO Ref],,0)</f>
        <v>20250909799708</v>
      </c>
      <c r="D2301" s="273" t="str">
        <f>_xlfn.XLOOKUP(Table2[[#This Row],[K&amp;N REF ]],CAT_Details[Tracking Number],CAT_Details[Pickup Customer Name],,0)</f>
        <v>Elso</v>
      </c>
      <c r="E2301" s="274" t="str">
        <f>_xlfn.XLOOKUP(Table2[[#This Row],[K&amp;N REF ]],CAT_Details[Tracking Number],CAT_Details[Delivery Country Code],,0)</f>
        <v>GB</v>
      </c>
      <c r="F2301" s="274" t="str">
        <f>_xlfn.XLOOKUP(Table2[[#This Row],[TO Ref]],CAT_Details[TO Ref],CAT_Details[Loc],,0)</f>
        <v>DK-BM01</v>
      </c>
      <c r="G2301" s="260" t="s">
        <v>34</v>
      </c>
      <c r="H2301" s="260" t="s">
        <v>31</v>
      </c>
      <c r="I2301" s="281">
        <v>45916</v>
      </c>
      <c r="J2301" s="260" t="s">
        <v>26</v>
      </c>
      <c r="K2301" s="260" t="s">
        <v>27</v>
      </c>
      <c r="L2301" s="281">
        <v>45916</v>
      </c>
      <c r="M2301" s="260" t="str">
        <f>IF(Table2[[#This Row],[Resolve Date]]="","ONGOING","SOLVED")</f>
        <v>SOLVED</v>
      </c>
      <c r="N2301" s="261"/>
      <c r="O2301" s="260" t="str">
        <f>Table2[[#This Row],[K&amp;N REF ]]&amp;Table2[[#This Row],[Issue type ]]</f>
        <v>5017275790MISSING LABELS ON SOME UNITS</v>
      </c>
      <c r="P2301" s="260">
        <f>YEAR(Table2[[#This Row],[Date ]])</f>
        <v>2025</v>
      </c>
      <c r="Q2301" s="260" t="str">
        <f>VLOOKUP(MONTH(Table2[[#This Row],[Date ]]),Months,2,0)</f>
        <v>September</v>
      </c>
      <c r="R2301" s="288" t="b">
        <f>COUNTIFS(Table2[Unique],Table2[[#This Row],[Unique]])&gt;1</f>
        <v>0</v>
      </c>
      <c r="S2301" s="288">
        <f>IF(Table2[[#This Row],[Status ]]="Solved",1,0)</f>
        <v>1</v>
      </c>
      <c r="T2301" s="288">
        <f>IF(Table2[[#This Row],[Status ]]="ongoing",1,0)</f>
        <v>0</v>
      </c>
    </row>
    <row r="2302" spans="1:20" x14ac:dyDescent="0.25">
      <c r="A2302" s="263">
        <v>5017275853</v>
      </c>
      <c r="B2302" s="287" t="str">
        <f>_xlfn.XLOOKUP(Table2[[#This Row],[K&amp;N REF ]],CAT_Details[Tracking Number],CAT_Details[S Ref],,0)</f>
        <v>20250909-S-70208</v>
      </c>
      <c r="C2302" s="273">
        <f>_xlfn.XLOOKUP(Table2[[#This Row],[K&amp;N REF ]],CAT_Details[Tracking Number],CAT_Details[TO Ref],,0)</f>
        <v>20250909799816</v>
      </c>
      <c r="D2302" s="273" t="str">
        <f>_xlfn.XLOOKUP(Table2[[#This Row],[K&amp;N REF ]],CAT_Details[Tracking Number],CAT_Details[Pickup Customer Name],,0)</f>
        <v>SENSATA TECHNOLOGIES GERMANY GMBH</v>
      </c>
      <c r="E2302" s="274" t="str">
        <f>_xlfn.XLOOKUP(Table2[[#This Row],[K&amp;N REF ]],CAT_Details[Tracking Number],CAT_Details[Delivery Country Code],,0)</f>
        <v>GB</v>
      </c>
      <c r="F2302" s="274" t="str">
        <f>_xlfn.XLOOKUP(Table2[[#This Row],[TO Ref]],CAT_Details[TO Ref],CAT_Details[Loc],,0)</f>
        <v>DX01-L5</v>
      </c>
      <c r="G2302" s="260" t="s">
        <v>34</v>
      </c>
      <c r="H2302" s="260" t="s">
        <v>35</v>
      </c>
      <c r="I2302" s="281">
        <v>45916</v>
      </c>
      <c r="J2302" s="260" t="s">
        <v>41</v>
      </c>
      <c r="K2302" s="260" t="s">
        <v>32</v>
      </c>
      <c r="L2302" s="281">
        <v>45916</v>
      </c>
      <c r="M2302" s="260" t="str">
        <f>IF(Table2[[#This Row],[Resolve Date]]="","ONGOING","SOLVED")</f>
        <v>SOLVED</v>
      </c>
      <c r="N2302" s="261"/>
      <c r="O2302" s="260" t="str">
        <f>Table2[[#This Row],[K&amp;N REF ]]&amp;Table2[[#This Row],[Issue type ]]</f>
        <v>5017275853NO LABELS</v>
      </c>
      <c r="P2302" s="260">
        <f>YEAR(Table2[[#This Row],[Date ]])</f>
        <v>2025</v>
      </c>
      <c r="Q2302" s="260" t="str">
        <f>VLOOKUP(MONTH(Table2[[#This Row],[Date ]]),Months,2,0)</f>
        <v>September</v>
      </c>
      <c r="R2302" s="288" t="b">
        <f>COUNTIFS(Table2[Unique],Table2[[#This Row],[Unique]])&gt;1</f>
        <v>0</v>
      </c>
      <c r="S2302" s="288">
        <f>IF(Table2[[#This Row],[Status ]]="Solved",1,0)</f>
        <v>1</v>
      </c>
      <c r="T2302" s="288">
        <f>IF(Table2[[#This Row],[Status ]]="ongoing",1,0)</f>
        <v>0</v>
      </c>
    </row>
    <row r="2303" spans="1:20" x14ac:dyDescent="0.25">
      <c r="A2303" s="263">
        <v>5017275852</v>
      </c>
      <c r="B2303" s="287" t="str">
        <f>_xlfn.XLOOKUP(Table2[[#This Row],[K&amp;N REF ]],CAT_Details[Tracking Number],CAT_Details[S Ref],,0)</f>
        <v>20250909-S-70208</v>
      </c>
      <c r="C2303" s="273">
        <f>_xlfn.XLOOKUP(Table2[[#This Row],[K&amp;N REF ]],CAT_Details[Tracking Number],CAT_Details[TO Ref],,0)</f>
        <v>20250905797622</v>
      </c>
      <c r="D2303" s="273" t="str">
        <f>_xlfn.XLOOKUP(Table2[[#This Row],[K&amp;N REF ]],CAT_Details[Tracking Number],CAT_Details[Pickup Customer Name],,0)</f>
        <v>SENSATA TECHNOLOGIES GERMANY GMBH</v>
      </c>
      <c r="E2303" s="274" t="str">
        <f>_xlfn.XLOOKUP(Table2[[#This Row],[K&amp;N REF ]],CAT_Details[Tracking Number],CAT_Details[Delivery Country Code],,0)</f>
        <v>GB</v>
      </c>
      <c r="F2303" s="274" t="str">
        <f>_xlfn.XLOOKUP(Table2[[#This Row],[TO Ref]],CAT_Details[TO Ref],CAT_Details[Loc],,0)</f>
        <v>DX01-L5</v>
      </c>
      <c r="G2303" s="260" t="s">
        <v>34</v>
      </c>
      <c r="H2303" s="260" t="s">
        <v>35</v>
      </c>
      <c r="I2303" s="281">
        <v>45916</v>
      </c>
      <c r="J2303" s="260" t="s">
        <v>26</v>
      </c>
      <c r="K2303" s="260" t="s">
        <v>32</v>
      </c>
      <c r="L2303" s="281">
        <v>45916</v>
      </c>
      <c r="M2303" s="260" t="str">
        <f>IF(Table2[[#This Row],[Resolve Date]]="","ONGOING","SOLVED")</f>
        <v>SOLVED</v>
      </c>
      <c r="N2303" s="261"/>
      <c r="O2303" s="260" t="str">
        <f>Table2[[#This Row],[K&amp;N REF ]]&amp;Table2[[#This Row],[Issue type ]]</f>
        <v>5017275852NO LABELS</v>
      </c>
      <c r="P2303" s="260">
        <f>YEAR(Table2[[#This Row],[Date ]])</f>
        <v>2025</v>
      </c>
      <c r="Q2303" s="260" t="str">
        <f>VLOOKUP(MONTH(Table2[[#This Row],[Date ]]),Months,2,0)</f>
        <v>September</v>
      </c>
      <c r="R2303" s="288" t="b">
        <f>COUNTIFS(Table2[Unique],Table2[[#This Row],[Unique]])&gt;1</f>
        <v>0</v>
      </c>
      <c r="S2303" s="288">
        <f>IF(Table2[[#This Row],[Status ]]="Solved",1,0)</f>
        <v>1</v>
      </c>
      <c r="T2303" s="288">
        <f>IF(Table2[[#This Row],[Status ]]="ongoing",1,0)</f>
        <v>0</v>
      </c>
    </row>
    <row r="2304" spans="1:20" x14ac:dyDescent="0.25">
      <c r="A2304" s="263">
        <v>5017216460</v>
      </c>
      <c r="B2304" s="287" t="str">
        <f>_xlfn.XLOOKUP(Table2[[#This Row],[K&amp;N REF ]],CAT_Details[Tracking Number],CAT_Details[S Ref],,0)</f>
        <v>20250903-S-70478</v>
      </c>
      <c r="C2304" s="273">
        <f>_xlfn.XLOOKUP(Table2[[#This Row],[K&amp;N REF ]],CAT_Details[Tracking Number],CAT_Details[TO Ref],,0)</f>
        <v>20250902794985</v>
      </c>
      <c r="D2304" s="273" t="str">
        <f>_xlfn.XLOOKUP(Table2[[#This Row],[K&amp;N REF ]],CAT_Details[Tracking Number],CAT_Details[Pickup Customer Name],,0)</f>
        <v>Siap Spa</v>
      </c>
      <c r="E2304" s="274" t="str">
        <f>_xlfn.XLOOKUP(Table2[[#This Row],[K&amp;N REF ]],CAT_Details[Tracking Number],CAT_Details[Delivery Country Code],,0)</f>
        <v>GB</v>
      </c>
      <c r="F2304" s="274" t="str">
        <f>_xlfn.XLOOKUP(Table2[[#This Row],[TO Ref]],CAT_Details[TO Ref],CAT_Details[Loc],,0)</f>
        <v>DX01-L5</v>
      </c>
      <c r="G2304" s="260"/>
      <c r="H2304" s="260" t="s">
        <v>35</v>
      </c>
      <c r="I2304" s="281">
        <v>45916</v>
      </c>
      <c r="J2304" s="260" t="s">
        <v>41</v>
      </c>
      <c r="K2304" s="260" t="s">
        <v>32</v>
      </c>
      <c r="L2304" s="281">
        <v>45916</v>
      </c>
      <c r="M2304" s="260" t="str">
        <f>IF(Table2[[#This Row],[Resolve Date]]="","ONGOING","SOLVED")</f>
        <v>SOLVED</v>
      </c>
      <c r="N2304" s="261"/>
      <c r="O2304" s="260" t="str">
        <f>Table2[[#This Row],[K&amp;N REF ]]&amp;Table2[[#This Row],[Issue type ]]</f>
        <v>5017216460NO LABELS</v>
      </c>
      <c r="P2304" s="260">
        <f>YEAR(Table2[[#This Row],[Date ]])</f>
        <v>2025</v>
      </c>
      <c r="Q2304" s="260" t="str">
        <f>VLOOKUP(MONTH(Table2[[#This Row],[Date ]]),Months,2,0)</f>
        <v>September</v>
      </c>
      <c r="R2304" s="288" t="b">
        <f>COUNTIFS(Table2[Unique],Table2[[#This Row],[Unique]])&gt;1</f>
        <v>0</v>
      </c>
      <c r="S2304" s="288">
        <f>IF(Table2[[#This Row],[Status ]]="Solved",1,0)</f>
        <v>1</v>
      </c>
      <c r="T2304" s="288">
        <f>IF(Table2[[#This Row],[Status ]]="ongoing",1,0)</f>
        <v>0</v>
      </c>
    </row>
    <row r="2305" spans="1:20" x14ac:dyDescent="0.25">
      <c r="A2305" s="263">
        <v>5017261163</v>
      </c>
      <c r="B2305" s="287" t="str">
        <f>_xlfn.XLOOKUP(Table2[[#This Row],[K&amp;N REF ]],CAT_Details[Tracking Number],CAT_Details[S Ref],,0)</f>
        <v>20250908-S-70442</v>
      </c>
      <c r="C2305" s="273">
        <f>_xlfn.XLOOKUP(Table2[[#This Row],[K&amp;N REF ]],CAT_Details[Tracking Number],CAT_Details[TO Ref],,0)</f>
        <v>20250908798353</v>
      </c>
      <c r="D2305" s="273" t="str">
        <f>_xlfn.XLOOKUP(Table2[[#This Row],[K&amp;N REF ]],CAT_Details[Tracking Number],CAT_Details[Pickup Customer Name],,0)</f>
        <v>COBO SPA</v>
      </c>
      <c r="E2305" s="274" t="str">
        <f>_xlfn.XLOOKUP(Table2[[#This Row],[K&amp;N REF ]],CAT_Details[Tracking Number],CAT_Details[Delivery Country Code],,0)</f>
        <v>GB</v>
      </c>
      <c r="F2305" s="274">
        <f>_xlfn.XLOOKUP(Table2[[#This Row],[TO Ref]],CAT_Details[TO Ref],CAT_Details[Loc],,0)</f>
        <v>3402</v>
      </c>
      <c r="G2305" s="260" t="s">
        <v>24</v>
      </c>
      <c r="H2305" s="260" t="s">
        <v>49</v>
      </c>
      <c r="I2305" s="281">
        <v>45916</v>
      </c>
      <c r="J2305" s="260" t="s">
        <v>26</v>
      </c>
      <c r="K2305" s="260" t="s">
        <v>32</v>
      </c>
      <c r="L2305" s="281">
        <v>45916</v>
      </c>
      <c r="M2305" s="260" t="str">
        <f>IF(Table2[[#This Row],[Resolve Date]]="","ONGOING","SOLVED")</f>
        <v>SOLVED</v>
      </c>
      <c r="N2305" s="261" t="s">
        <v>27068</v>
      </c>
      <c r="O2305" s="260" t="str">
        <f>Table2[[#This Row],[K&amp;N REF ]]&amp;Table2[[#This Row],[Issue type ]]</f>
        <v>5017261163XX LABELS</v>
      </c>
      <c r="P2305" s="260">
        <f>YEAR(Table2[[#This Row],[Date ]])</f>
        <v>2025</v>
      </c>
      <c r="Q2305" s="260" t="str">
        <f>VLOOKUP(MONTH(Table2[[#This Row],[Date ]]),Months,2,0)</f>
        <v>September</v>
      </c>
      <c r="R2305" s="288" t="b">
        <f>COUNTIFS(Table2[Unique],Table2[[#This Row],[Unique]])&gt;1</f>
        <v>0</v>
      </c>
      <c r="S2305" s="288">
        <f>IF(Table2[[#This Row],[Status ]]="Solved",1,0)</f>
        <v>1</v>
      </c>
      <c r="T2305" s="288">
        <f>IF(Table2[[#This Row],[Status ]]="ongoing",1,0)</f>
        <v>0</v>
      </c>
    </row>
    <row r="2306" spans="1:20" x14ac:dyDescent="0.25">
      <c r="A2306" s="263">
        <v>5017260979</v>
      </c>
      <c r="B2306" s="287" t="str">
        <f>_xlfn.XLOOKUP(Table2[[#This Row],[K&amp;N REF ]],CAT_Details[Tracking Number],CAT_Details[S Ref],,0)</f>
        <v>20250908-S-70428</v>
      </c>
      <c r="C2306" s="273">
        <f>_xlfn.XLOOKUP(Table2[[#This Row],[K&amp;N REF ]],CAT_Details[Tracking Number],CAT_Details[TO Ref],,0)</f>
        <v>20250905798107</v>
      </c>
      <c r="D2306" s="273" t="str">
        <f>_xlfn.XLOOKUP(Table2[[#This Row],[K&amp;N REF ]],CAT_Details[Tracking Number],CAT_Details[Pickup Customer Name],,0)</f>
        <v>Siap Spa</v>
      </c>
      <c r="E2306" s="274" t="str">
        <f>_xlfn.XLOOKUP(Table2[[#This Row],[K&amp;N REF ]],CAT_Details[Tracking Number],CAT_Details[Delivery Country Code],,0)</f>
        <v>GB</v>
      </c>
      <c r="F2306" s="274" t="str">
        <f>_xlfn.XLOOKUP(Table2[[#This Row],[TO Ref]],CAT_Details[TO Ref],CAT_Details[Loc],,0)</f>
        <v>U2-L5</v>
      </c>
      <c r="G2306" s="260" t="s">
        <v>24</v>
      </c>
      <c r="H2306" s="260" t="s">
        <v>29</v>
      </c>
      <c r="I2306" s="281">
        <v>45916</v>
      </c>
      <c r="J2306" s="260" t="s">
        <v>26</v>
      </c>
      <c r="K2306" s="260" t="s">
        <v>32</v>
      </c>
      <c r="L2306" s="281">
        <v>45916</v>
      </c>
      <c r="M2306" s="260" t="str">
        <f>IF(Table2[[#This Row],[Resolve Date]]="","ONGOING","SOLVED")</f>
        <v>SOLVED</v>
      </c>
      <c r="N2306" s="261"/>
      <c r="O2306" s="260" t="str">
        <f>Table2[[#This Row],[K&amp;N REF ]]&amp;Table2[[#This Row],[Issue type ]]</f>
        <v>5017260979DAMAGED LABEL</v>
      </c>
      <c r="P2306" s="260">
        <f>YEAR(Table2[[#This Row],[Date ]])</f>
        <v>2025</v>
      </c>
      <c r="Q2306" s="260" t="str">
        <f>VLOOKUP(MONTH(Table2[[#This Row],[Date ]]),Months,2,0)</f>
        <v>September</v>
      </c>
      <c r="R2306" s="288" t="b">
        <f>COUNTIFS(Table2[Unique],Table2[[#This Row],[Unique]])&gt;1</f>
        <v>0</v>
      </c>
      <c r="S2306" s="288">
        <f>IF(Table2[[#This Row],[Status ]]="Solved",1,0)</f>
        <v>1</v>
      </c>
      <c r="T2306" s="288">
        <f>IF(Table2[[#This Row],[Status ]]="ongoing",1,0)</f>
        <v>0</v>
      </c>
    </row>
    <row r="2307" spans="1:20" x14ac:dyDescent="0.25">
      <c r="A2307" s="263">
        <v>5017260979</v>
      </c>
      <c r="B2307" s="287" t="str">
        <f>_xlfn.XLOOKUP(Table2[[#This Row],[K&amp;N REF ]],CAT_Details[Tracking Number],CAT_Details[S Ref],,0)</f>
        <v>20250908-S-70428</v>
      </c>
      <c r="C2307" s="273">
        <f>_xlfn.XLOOKUP(Table2[[#This Row],[K&amp;N REF ]],CAT_Details[Tracking Number],CAT_Details[TO Ref],,0)</f>
        <v>20250905798107</v>
      </c>
      <c r="D2307" s="273" t="str">
        <f>_xlfn.XLOOKUP(Table2[[#This Row],[K&amp;N REF ]],CAT_Details[Tracking Number],CAT_Details[Pickup Customer Name],,0)</f>
        <v>Siap Spa</v>
      </c>
      <c r="E2307" s="274" t="str">
        <f>_xlfn.XLOOKUP(Table2[[#This Row],[K&amp;N REF ]],CAT_Details[Tracking Number],CAT_Details[Delivery Country Code],,0)</f>
        <v>GB</v>
      </c>
      <c r="F2307" s="274" t="str">
        <f>_xlfn.XLOOKUP(Table2[[#This Row],[TO Ref]],CAT_Details[TO Ref],CAT_Details[Loc],,0)</f>
        <v>U2-L5</v>
      </c>
      <c r="G2307" s="260" t="s">
        <v>24</v>
      </c>
      <c r="H2307" s="260" t="s">
        <v>49</v>
      </c>
      <c r="I2307" s="281">
        <v>45916</v>
      </c>
      <c r="J2307" s="260" t="s">
        <v>26</v>
      </c>
      <c r="K2307" s="260" t="s">
        <v>32</v>
      </c>
      <c r="L2307" s="281">
        <v>45916</v>
      </c>
      <c r="M2307" s="260" t="str">
        <f>IF(Table2[[#This Row],[Resolve Date]]="","ONGOING","SOLVED")</f>
        <v>SOLVED</v>
      </c>
      <c r="N2307" s="261" t="s">
        <v>27069</v>
      </c>
      <c r="O2307" s="260" t="str">
        <f>Table2[[#This Row],[K&amp;N REF ]]&amp;Table2[[#This Row],[Issue type ]]</f>
        <v>5017260979XX LABELS</v>
      </c>
      <c r="P2307" s="260">
        <f>YEAR(Table2[[#This Row],[Date ]])</f>
        <v>2025</v>
      </c>
      <c r="Q2307" s="260" t="str">
        <f>VLOOKUP(MONTH(Table2[[#This Row],[Date ]]),Months,2,0)</f>
        <v>September</v>
      </c>
      <c r="R2307" s="288" t="b">
        <f>COUNTIFS(Table2[Unique],Table2[[#This Row],[Unique]])&gt;1</f>
        <v>0</v>
      </c>
      <c r="S2307" s="288">
        <f>IF(Table2[[#This Row],[Status ]]="Solved",1,0)</f>
        <v>1</v>
      </c>
      <c r="T2307" s="288">
        <f>IF(Table2[[#This Row],[Status ]]="ongoing",1,0)</f>
        <v>0</v>
      </c>
    </row>
    <row r="2308" spans="1:20" x14ac:dyDescent="0.25">
      <c r="A2308" s="263">
        <v>5017291504</v>
      </c>
      <c r="B2308" s="287" t="str">
        <f>_xlfn.XLOOKUP(Table2[[#This Row],[K&amp;N REF ]],CAT_Details[Tracking Number],CAT_Details[S Ref],,0)</f>
        <v>20250910-S-70645</v>
      </c>
      <c r="C2308" s="273">
        <f>_xlfn.XLOOKUP(Table2[[#This Row],[K&amp;N REF ]],CAT_Details[Tracking Number],CAT_Details[TO Ref],,0)</f>
        <v>20250910800453</v>
      </c>
      <c r="D2308" s="273" t="str">
        <f>_xlfn.XLOOKUP(Table2[[#This Row],[K&amp;N REF ]],CAT_Details[Tracking Number],CAT_Details[Pickup Customer Name],,0)</f>
        <v>CATERPILLAR WORK TOOLS BV</v>
      </c>
      <c r="E2308" s="274" t="str">
        <f>_xlfn.XLOOKUP(Table2[[#This Row],[K&amp;N REF ]],CAT_Details[Tracking Number],CAT_Details[Delivery Country Code],,0)</f>
        <v>FR</v>
      </c>
      <c r="F2308" s="274">
        <f>_xlfn.XLOOKUP(Table2[[#This Row],[TO Ref]],CAT_Details[TO Ref],CAT_Details[Loc],,0)</f>
        <v>3705</v>
      </c>
      <c r="G2308" s="260" t="s">
        <v>24</v>
      </c>
      <c r="H2308" s="260" t="s">
        <v>35</v>
      </c>
      <c r="I2308" s="281">
        <v>45916</v>
      </c>
      <c r="J2308" s="260" t="s">
        <v>26</v>
      </c>
      <c r="K2308" s="260" t="s">
        <v>32</v>
      </c>
      <c r="L2308" s="281">
        <v>45916</v>
      </c>
      <c r="M2308" s="260" t="str">
        <f>IF(Table2[[#This Row],[Resolve Date]]="","ONGOING","SOLVED")</f>
        <v>SOLVED</v>
      </c>
      <c r="N2308" s="261"/>
      <c r="O2308" s="260" t="str">
        <f>Table2[[#This Row],[K&amp;N REF ]]&amp;Table2[[#This Row],[Issue type ]]</f>
        <v>5017291504NO LABELS</v>
      </c>
      <c r="P2308" s="260">
        <f>YEAR(Table2[[#This Row],[Date ]])</f>
        <v>2025</v>
      </c>
      <c r="Q2308" s="260" t="str">
        <f>VLOOKUP(MONTH(Table2[[#This Row],[Date ]]),Months,2,0)</f>
        <v>September</v>
      </c>
      <c r="R2308" s="288" t="b">
        <f>COUNTIFS(Table2[Unique],Table2[[#This Row],[Unique]])&gt;1</f>
        <v>0</v>
      </c>
      <c r="S2308" s="288">
        <f>IF(Table2[[#This Row],[Status ]]="Solved",1,0)</f>
        <v>1</v>
      </c>
      <c r="T2308" s="288">
        <f>IF(Table2[[#This Row],[Status ]]="ongoing",1,0)</f>
        <v>0</v>
      </c>
    </row>
    <row r="2309" spans="1:20" x14ac:dyDescent="0.25">
      <c r="A2309" s="263">
        <v>5017275711</v>
      </c>
      <c r="B2309" s="287" t="str">
        <f>_xlfn.XLOOKUP(Table2[[#This Row],[K&amp;N REF ]],CAT_Details[Tracking Number],CAT_Details[S Ref],,0)</f>
        <v>20250909-S-70481</v>
      </c>
      <c r="C2309" s="273">
        <f>_xlfn.XLOOKUP(Table2[[#This Row],[K&amp;N REF ]],CAT_Details[Tracking Number],CAT_Details[TO Ref],,0)</f>
        <v>20250908799057</v>
      </c>
      <c r="D2309" s="273" t="str">
        <f>_xlfn.XLOOKUP(Table2[[#This Row],[K&amp;N REF ]],CAT_Details[Tracking Number],CAT_Details[Pickup Customer Name],,0)</f>
        <v>STANADYNE AUTOMOTIVE SPA</v>
      </c>
      <c r="E2309" s="274" t="str">
        <f>_xlfn.XLOOKUP(Table2[[#This Row],[K&amp;N REF ]],CAT_Details[Tracking Number],CAT_Details[Delivery Country Code],,0)</f>
        <v>GB</v>
      </c>
      <c r="F2309" s="274" t="str">
        <f>_xlfn.XLOOKUP(Table2[[#This Row],[TO Ref]],CAT_Details[TO Ref],CAT_Details[Loc],,0)</f>
        <v>MZ02</v>
      </c>
      <c r="G2309" s="260" t="s">
        <v>24</v>
      </c>
      <c r="H2309" s="260" t="s">
        <v>35</v>
      </c>
      <c r="I2309" s="281">
        <v>45916</v>
      </c>
      <c r="J2309" s="260" t="s">
        <v>26</v>
      </c>
      <c r="K2309" s="260" t="s">
        <v>32</v>
      </c>
      <c r="L2309" s="281">
        <v>45916</v>
      </c>
      <c r="M2309" s="260" t="str">
        <f>IF(Table2[[#This Row],[Resolve Date]]="","ONGOING","SOLVED")</f>
        <v>SOLVED</v>
      </c>
      <c r="N2309" s="261"/>
      <c r="O2309" s="260" t="str">
        <f>Table2[[#This Row],[K&amp;N REF ]]&amp;Table2[[#This Row],[Issue type ]]</f>
        <v>5017275711NO LABELS</v>
      </c>
      <c r="P2309" s="260">
        <f>YEAR(Table2[[#This Row],[Date ]])</f>
        <v>2025</v>
      </c>
      <c r="Q2309" s="260" t="str">
        <f>VLOOKUP(MONTH(Table2[[#This Row],[Date ]]),Months,2,0)</f>
        <v>September</v>
      </c>
      <c r="R2309" s="288" t="b">
        <f>COUNTIFS(Table2[Unique],Table2[[#This Row],[Unique]])&gt;1</f>
        <v>0</v>
      </c>
      <c r="S2309" s="288">
        <f>IF(Table2[[#This Row],[Status ]]="Solved",1,0)</f>
        <v>1</v>
      </c>
      <c r="T2309" s="288">
        <f>IF(Table2[[#This Row],[Status ]]="ongoing",1,0)</f>
        <v>0</v>
      </c>
    </row>
    <row r="2310" spans="1:20" x14ac:dyDescent="0.25">
      <c r="A2310" s="263">
        <v>5017291495</v>
      </c>
      <c r="B2310" s="287" t="str">
        <f>_xlfn.XLOOKUP(Table2[[#This Row],[K&amp;N REF ]],CAT_Details[Tracking Number],CAT_Details[S Ref],,0)</f>
        <v>20250910-S-70688</v>
      </c>
      <c r="C2310" s="273">
        <f>_xlfn.XLOOKUP(Table2[[#This Row],[K&amp;N REF ]],CAT_Details[Tracking Number],CAT_Details[TO Ref],,0)</f>
        <v>20250908798816</v>
      </c>
      <c r="D2310" s="273" t="str">
        <f>_xlfn.XLOOKUP(Table2[[#This Row],[K&amp;N REF ]],CAT_Details[Tracking Number],CAT_Details[Pickup Customer Name],,0)</f>
        <v>HERN S.R.O.</v>
      </c>
      <c r="E2310" s="274" t="str">
        <f>_xlfn.XLOOKUP(Table2[[#This Row],[K&amp;N REF ]],CAT_Details[Tracking Number],CAT_Details[Delivery Country Code],,0)</f>
        <v>GB</v>
      </c>
      <c r="F2310" s="274" t="str">
        <f>_xlfn.XLOOKUP(Table2[[#This Row],[TO Ref]],CAT_Details[TO Ref],CAT_Details[Loc],,0)</f>
        <v>OYL1</v>
      </c>
      <c r="G2310" s="260" t="s">
        <v>44</v>
      </c>
      <c r="H2310" s="260" t="s">
        <v>27619</v>
      </c>
      <c r="I2310" s="281">
        <v>45916</v>
      </c>
      <c r="J2310" s="260" t="s">
        <v>26</v>
      </c>
      <c r="K2310" s="260" t="s">
        <v>50</v>
      </c>
      <c r="L2310" s="281">
        <v>45919</v>
      </c>
      <c r="M2310" s="260" t="str">
        <f>IF(Table2[[#This Row],[Resolve Date]]="","ONGOING","SOLVED")</f>
        <v>SOLVED</v>
      </c>
      <c r="N2310" s="261" t="s">
        <v>27621</v>
      </c>
      <c r="O2310" s="260" t="str">
        <f>Table2[[#This Row],[K&amp;N REF ]]&amp;Table2[[#This Row],[Issue type ]]</f>
        <v>5017291495UFO</v>
      </c>
      <c r="P2310" s="260">
        <f>YEAR(Table2[[#This Row],[Date ]])</f>
        <v>2025</v>
      </c>
      <c r="Q2310" s="260" t="str">
        <f>VLOOKUP(MONTH(Table2[[#This Row],[Date ]]),Months,2,0)</f>
        <v>September</v>
      </c>
      <c r="R2310" s="288" t="b">
        <f>COUNTIFS(Table2[Unique],Table2[[#This Row],[Unique]])&gt;1</f>
        <v>0</v>
      </c>
      <c r="S2310" s="288">
        <f>IF(Table2[[#This Row],[Status ]]="Solved",1,0)</f>
        <v>1</v>
      </c>
      <c r="T2310" s="288">
        <f>IF(Table2[[#This Row],[Status ]]="ongoing",1,0)</f>
        <v>0</v>
      </c>
    </row>
    <row r="2311" spans="1:20" x14ac:dyDescent="0.25">
      <c r="A2311" s="263">
        <v>5017275926</v>
      </c>
      <c r="B2311" s="287" t="str">
        <f>_xlfn.XLOOKUP(Table2[[#This Row],[K&amp;N REF ]],CAT_Details[Tracking Number],CAT_Details[S Ref],,0)</f>
        <v>20250909-S-70402</v>
      </c>
      <c r="C2311" s="273">
        <f>_xlfn.XLOOKUP(Table2[[#This Row],[K&amp;N REF ]],CAT_Details[Tracking Number],CAT_Details[TO Ref],,0)</f>
        <v>20250909799584</v>
      </c>
      <c r="D2311" s="273" t="str">
        <f>_xlfn.XLOOKUP(Table2[[#This Row],[K&amp;N REF ]],CAT_Details[Tracking Number],CAT_Details[Pickup Customer Name],,0)</f>
        <v>Galba Srl</v>
      </c>
      <c r="E2311" s="274" t="str">
        <f>_xlfn.XLOOKUP(Table2[[#This Row],[K&amp;N REF ]],CAT_Details[Tracking Number],CAT_Details[Delivery Country Code],,0)</f>
        <v>GB</v>
      </c>
      <c r="F2311" s="274" t="str">
        <f>_xlfn.XLOOKUP(Table2[[#This Row],[TO Ref]],CAT_Details[TO Ref],CAT_Details[Loc],,0)</f>
        <v>DK-BM01</v>
      </c>
      <c r="G2311" s="260" t="s">
        <v>24</v>
      </c>
      <c r="H2311" s="260" t="s">
        <v>29</v>
      </c>
      <c r="I2311" s="281">
        <v>45916</v>
      </c>
      <c r="J2311" s="260" t="s">
        <v>26</v>
      </c>
      <c r="K2311" s="260" t="s">
        <v>50</v>
      </c>
      <c r="L2311" s="281">
        <v>45916</v>
      </c>
      <c r="M2311" s="260" t="str">
        <f>IF(Table2[[#This Row],[Resolve Date]]="","ONGOING","SOLVED")</f>
        <v>SOLVED</v>
      </c>
      <c r="N2311" s="261"/>
      <c r="O2311" s="260" t="str">
        <f>Table2[[#This Row],[K&amp;N REF ]]&amp;Table2[[#This Row],[Issue type ]]</f>
        <v>5017275926DAMAGED LABEL</v>
      </c>
      <c r="P2311" s="260">
        <f>YEAR(Table2[[#This Row],[Date ]])</f>
        <v>2025</v>
      </c>
      <c r="Q2311" s="260" t="str">
        <f>VLOOKUP(MONTH(Table2[[#This Row],[Date ]]),Months,2,0)</f>
        <v>September</v>
      </c>
      <c r="R2311" s="288" t="b">
        <f>COUNTIFS(Table2[Unique],Table2[[#This Row],[Unique]])&gt;1</f>
        <v>0</v>
      </c>
      <c r="S2311" s="288">
        <f>IF(Table2[[#This Row],[Status ]]="Solved",1,0)</f>
        <v>1</v>
      </c>
      <c r="T2311" s="288">
        <f>IF(Table2[[#This Row],[Status ]]="ongoing",1,0)</f>
        <v>0</v>
      </c>
    </row>
    <row r="2312" spans="1:20" x14ac:dyDescent="0.25">
      <c r="A2312" s="263">
        <v>5017291417</v>
      </c>
      <c r="B2312" s="287" t="str">
        <f>_xlfn.XLOOKUP(Table2[[#This Row],[K&amp;N REF ]],CAT_Details[Tracking Number],CAT_Details[S Ref],,0)</f>
        <v>20250910-S-70729</v>
      </c>
      <c r="C2312" s="273">
        <f>_xlfn.XLOOKUP(Table2[[#This Row],[K&amp;N REF ]],CAT_Details[Tracking Number],CAT_Details[TO Ref],,0)</f>
        <v>20250908798327</v>
      </c>
      <c r="D2312" s="273" t="str">
        <f>_xlfn.XLOOKUP(Table2[[#This Row],[K&amp;N REF ]],CAT_Details[Tracking Number],CAT_Details[Pickup Customer Name],,0)</f>
        <v>ARTHUR WELTER TRANSPORT/IMPROEUROPE</v>
      </c>
      <c r="E2312" s="274" t="str">
        <f>_xlfn.XLOOKUP(Table2[[#This Row],[K&amp;N REF ]],CAT_Details[Tracking Number],CAT_Details[Delivery Country Code],,0)</f>
        <v>FR</v>
      </c>
      <c r="F2312" s="274">
        <f>_xlfn.XLOOKUP(Table2[[#This Row],[TO Ref]],CAT_Details[TO Ref],CAT_Details[Loc],,0)</f>
        <v>3705</v>
      </c>
      <c r="G2312" s="260" t="s">
        <v>221</v>
      </c>
      <c r="H2312" s="260" t="s">
        <v>35</v>
      </c>
      <c r="I2312" s="281">
        <v>45917</v>
      </c>
      <c r="J2312" s="260" t="s">
        <v>26</v>
      </c>
      <c r="K2312" s="260" t="s">
        <v>32</v>
      </c>
      <c r="L2312" s="281">
        <v>45917</v>
      </c>
      <c r="M2312" s="260" t="str">
        <f>IF(Table2[[#This Row],[Resolve Date]]="","ONGOING","SOLVED")</f>
        <v>SOLVED</v>
      </c>
      <c r="N2312" s="261"/>
      <c r="O2312" s="260" t="str">
        <f>Table2[[#This Row],[K&amp;N REF ]]&amp;Table2[[#This Row],[Issue type ]]</f>
        <v>5017291417NO LABELS</v>
      </c>
      <c r="P2312" s="260">
        <f>YEAR(Table2[[#This Row],[Date ]])</f>
        <v>2025</v>
      </c>
      <c r="Q2312" s="260" t="str">
        <f>VLOOKUP(MONTH(Table2[[#This Row],[Date ]]),Months,2,0)</f>
        <v>September</v>
      </c>
      <c r="R2312" s="288" t="b">
        <f>COUNTIFS(Table2[Unique],Table2[[#This Row],[Unique]])&gt;1</f>
        <v>0</v>
      </c>
      <c r="S2312" s="288">
        <f>IF(Table2[[#This Row],[Status ]]="Solved",1,0)</f>
        <v>1</v>
      </c>
      <c r="T2312" s="288">
        <f>IF(Table2[[#This Row],[Status ]]="ongoing",1,0)</f>
        <v>0</v>
      </c>
    </row>
    <row r="2313" spans="1:20" x14ac:dyDescent="0.25">
      <c r="A2313" s="263">
        <v>5017260971</v>
      </c>
      <c r="B2313" s="287" t="str">
        <f>_xlfn.XLOOKUP(Table2[[#This Row],[K&amp;N REF ]],CAT_Details[Tracking Number],CAT_Details[S Ref],,0)</f>
        <v>20250908-S-70377</v>
      </c>
      <c r="C2313" s="273">
        <f>_xlfn.XLOOKUP(Table2[[#This Row],[K&amp;N REF ]],CAT_Details[Tracking Number],CAT_Details[TO Ref],,0)</f>
        <v>20250908798516</v>
      </c>
      <c r="D2313" s="273" t="str">
        <f>_xlfn.XLOOKUP(Table2[[#This Row],[K&amp;N REF ]],CAT_Details[Tracking Number],CAT_Details[Pickup Customer Name],,0)</f>
        <v>Duncha France Sas</v>
      </c>
      <c r="E2313" s="274" t="str">
        <f>_xlfn.XLOOKUP(Table2[[#This Row],[K&amp;N REF ]],CAT_Details[Tracking Number],CAT_Details[Delivery Country Code],,0)</f>
        <v>GB</v>
      </c>
      <c r="F2313" s="274" t="str">
        <f>_xlfn.XLOOKUP(Table2[[#This Row],[TO Ref]],CAT_Details[TO Ref],CAT_Details[Loc],,0)</f>
        <v>DX01-L5</v>
      </c>
      <c r="G2313" s="260" t="s">
        <v>36</v>
      </c>
      <c r="H2313" s="260" t="s">
        <v>25</v>
      </c>
      <c r="I2313" s="281">
        <v>45917</v>
      </c>
      <c r="J2313" s="260" t="s">
        <v>26</v>
      </c>
      <c r="K2313" s="260" t="s">
        <v>50</v>
      </c>
      <c r="L2313" s="281">
        <v>45917</v>
      </c>
      <c r="M2313" s="260" t="str">
        <f>IF(Table2[[#This Row],[Resolve Date]]="","ONGOING","SOLVED")</f>
        <v>SOLVED</v>
      </c>
      <c r="N2313" s="261"/>
      <c r="O2313" s="260" t="str">
        <f>Table2[[#This Row],[K&amp;N REF ]]&amp;Table2[[#This Row],[Issue type ]]</f>
        <v xml:space="preserve">5017260971DAMAGE </v>
      </c>
      <c r="P2313" s="260">
        <f>YEAR(Table2[[#This Row],[Date ]])</f>
        <v>2025</v>
      </c>
      <c r="Q2313" s="260" t="str">
        <f>VLOOKUP(MONTH(Table2[[#This Row],[Date ]]),Months,2,0)</f>
        <v>September</v>
      </c>
      <c r="R2313" s="288" t="b">
        <f>COUNTIFS(Table2[Unique],Table2[[#This Row],[Unique]])&gt;1</f>
        <v>0</v>
      </c>
      <c r="S2313" s="288">
        <f>IF(Table2[[#This Row],[Status ]]="Solved",1,0)</f>
        <v>1</v>
      </c>
      <c r="T2313" s="288">
        <f>IF(Table2[[#This Row],[Status ]]="ongoing",1,0)</f>
        <v>0</v>
      </c>
    </row>
    <row r="2314" spans="1:20" x14ac:dyDescent="0.25">
      <c r="A2314" s="263">
        <v>5017291524</v>
      </c>
      <c r="B2314" s="287" t="str">
        <f>_xlfn.XLOOKUP(Table2[[#This Row],[K&amp;N REF ]],CAT_Details[Tracking Number],CAT_Details[S Ref],,0)</f>
        <v>20250910-S-70229</v>
      </c>
      <c r="C2314" s="273">
        <f>_xlfn.XLOOKUP(Table2[[#This Row],[K&amp;N REF ]],CAT_Details[Tracking Number],CAT_Details[TO Ref],,0)</f>
        <v>20250903795881</v>
      </c>
      <c r="D2314" s="273" t="str">
        <f>_xlfn.XLOOKUP(Table2[[#This Row],[K&amp;N REF ]],CAT_Details[Tracking Number],CAT_Details[Pickup Customer Name],,0)</f>
        <v>KELLER AND KALMBACH GMBH</v>
      </c>
      <c r="E2314" s="274" t="str">
        <f>_xlfn.XLOOKUP(Table2[[#This Row],[K&amp;N REF ]],CAT_Details[Tracking Number],CAT_Details[Delivery Country Code],,0)</f>
        <v>GB</v>
      </c>
      <c r="F2314" s="274" t="str">
        <f>_xlfn.XLOOKUP(Table2[[#This Row],[TO Ref]],CAT_Details[TO Ref],CAT_Details[Loc],,0)</f>
        <v>OYL1</v>
      </c>
      <c r="G2314" s="260" t="s">
        <v>34</v>
      </c>
      <c r="H2314" s="260" t="s">
        <v>25</v>
      </c>
      <c r="I2314" s="281">
        <v>45917</v>
      </c>
      <c r="J2314" s="260" t="s">
        <v>26</v>
      </c>
      <c r="K2314" s="260" t="s">
        <v>50</v>
      </c>
      <c r="L2314" s="281">
        <v>45917</v>
      </c>
      <c r="M2314" s="260" t="str">
        <f>IF(Table2[[#This Row],[Resolve Date]]="","ONGOING","SOLVED")</f>
        <v>SOLVED</v>
      </c>
      <c r="N2314" s="261"/>
      <c r="O2314" s="260" t="str">
        <f>Table2[[#This Row],[K&amp;N REF ]]&amp;Table2[[#This Row],[Issue type ]]</f>
        <v xml:space="preserve">5017291524DAMAGE </v>
      </c>
      <c r="P2314" s="260">
        <f>YEAR(Table2[[#This Row],[Date ]])</f>
        <v>2025</v>
      </c>
      <c r="Q2314" s="260" t="str">
        <f>VLOOKUP(MONTH(Table2[[#This Row],[Date ]]),Months,2,0)</f>
        <v>September</v>
      </c>
      <c r="R2314" s="288" t="b">
        <f>COUNTIFS(Table2[Unique],Table2[[#This Row],[Unique]])&gt;1</f>
        <v>0</v>
      </c>
      <c r="S2314" s="288">
        <f>IF(Table2[[#This Row],[Status ]]="Solved",1,0)</f>
        <v>1</v>
      </c>
      <c r="T2314" s="288">
        <f>IF(Table2[[#This Row],[Status ]]="ongoing",1,0)</f>
        <v>0</v>
      </c>
    </row>
    <row r="2315" spans="1:20" x14ac:dyDescent="0.25">
      <c r="A2315" s="263">
        <v>5017305715</v>
      </c>
      <c r="B2315" s="287" t="str">
        <f>_xlfn.XLOOKUP(Table2[[#This Row],[K&amp;N REF ]],CAT_Details[Tracking Number],CAT_Details[S Ref],,0)</f>
        <v>20250911-S-70338</v>
      </c>
      <c r="C2315" s="273">
        <f>_xlfn.XLOOKUP(Table2[[#This Row],[K&amp;N REF ]],CAT_Details[Tracking Number],CAT_Details[TO Ref],,0)</f>
        <v>20250910800599</v>
      </c>
      <c r="D2315" s="273" t="str">
        <f>_xlfn.XLOOKUP(Table2[[#This Row],[K&amp;N REF ]],CAT_Details[Tracking Number],CAT_Details[Pickup Customer Name],,0)</f>
        <v>DANFOSS DISTRIBUTION II A/S</v>
      </c>
      <c r="E2315" s="274" t="str">
        <f>_xlfn.XLOOKUP(Table2[[#This Row],[K&amp;N REF ]],CAT_Details[Tracking Number],CAT_Details[Delivery Country Code],,0)</f>
        <v>GB</v>
      </c>
      <c r="F2315" s="274" t="str">
        <f>_xlfn.XLOOKUP(Table2[[#This Row],[TO Ref]],CAT_Details[TO Ref],CAT_Details[Loc],,0)</f>
        <v>U2-L5</v>
      </c>
      <c r="G2315" s="260" t="s">
        <v>34</v>
      </c>
      <c r="H2315" s="260" t="s">
        <v>25</v>
      </c>
      <c r="I2315" s="281">
        <v>45917</v>
      </c>
      <c r="J2315" s="260" t="s">
        <v>26</v>
      </c>
      <c r="K2315" s="260" t="s">
        <v>50</v>
      </c>
      <c r="L2315" s="281">
        <v>45917</v>
      </c>
      <c r="M2315" s="260" t="str">
        <f>IF(Table2[[#This Row],[Resolve Date]]="","ONGOING","SOLVED")</f>
        <v>SOLVED</v>
      </c>
      <c r="N2315" s="261"/>
      <c r="O2315" s="260" t="str">
        <f>Table2[[#This Row],[K&amp;N REF ]]&amp;Table2[[#This Row],[Issue type ]]</f>
        <v xml:space="preserve">5017305715DAMAGE </v>
      </c>
      <c r="P2315" s="260">
        <f>YEAR(Table2[[#This Row],[Date ]])</f>
        <v>2025</v>
      </c>
      <c r="Q2315" s="260" t="str">
        <f>VLOOKUP(MONTH(Table2[[#This Row],[Date ]]),Months,2,0)</f>
        <v>September</v>
      </c>
      <c r="R2315" s="288" t="b">
        <f>COUNTIFS(Table2[Unique],Table2[[#This Row],[Unique]])&gt;1</f>
        <v>0</v>
      </c>
      <c r="S2315" s="288">
        <f>IF(Table2[[#This Row],[Status ]]="Solved",1,0)</f>
        <v>1</v>
      </c>
      <c r="T2315" s="288">
        <f>IF(Table2[[#This Row],[Status ]]="ongoing",1,0)</f>
        <v>0</v>
      </c>
    </row>
    <row r="2316" spans="1:20" x14ac:dyDescent="0.25">
      <c r="A2316" s="263">
        <v>5017276064</v>
      </c>
      <c r="B2316" s="287" t="str">
        <f>_xlfn.XLOOKUP(Table2[[#This Row],[K&amp;N REF ]],CAT_Details[Tracking Number],CAT_Details[S Ref],,0)</f>
        <v>20250909-S-70239</v>
      </c>
      <c r="C2316" s="273">
        <f>_xlfn.XLOOKUP(Table2[[#This Row],[K&amp;N REF ]],CAT_Details[Tracking Number],CAT_Details[TO Ref],,0)</f>
        <v>20250908799019</v>
      </c>
      <c r="D2316" s="273" t="str">
        <f>_xlfn.XLOOKUP(Table2[[#This Row],[K&amp;N REF ]],CAT_Details[Tracking Number],CAT_Details[Pickup Customer Name],,0)</f>
        <v>ZF Friedrichshafen AG</v>
      </c>
      <c r="E2316" s="274" t="str">
        <f>_xlfn.XLOOKUP(Table2[[#This Row],[K&amp;N REF ]],CAT_Details[Tracking Number],CAT_Details[Delivery Country Code],,0)</f>
        <v>GB</v>
      </c>
      <c r="F2316" s="274">
        <f>_xlfn.XLOOKUP(Table2[[#This Row],[TO Ref]],CAT_Details[TO Ref],CAT_Details[Loc],,0)</f>
        <v>3402</v>
      </c>
      <c r="G2316" s="260" t="s">
        <v>34</v>
      </c>
      <c r="H2316" s="260" t="s">
        <v>35</v>
      </c>
      <c r="I2316" s="281">
        <v>45917</v>
      </c>
      <c r="J2316" s="260" t="s">
        <v>26</v>
      </c>
      <c r="K2316" s="260" t="s">
        <v>32</v>
      </c>
      <c r="L2316" s="281">
        <v>45917</v>
      </c>
      <c r="M2316" s="260" t="str">
        <f>IF(Table2[[#This Row],[Resolve Date]]="","ONGOING","SOLVED")</f>
        <v>SOLVED</v>
      </c>
      <c r="N2316" s="261"/>
      <c r="O2316" s="260" t="str">
        <f>Table2[[#This Row],[K&amp;N REF ]]&amp;Table2[[#This Row],[Issue type ]]</f>
        <v>5017276064NO LABELS</v>
      </c>
      <c r="P2316" s="260">
        <f>YEAR(Table2[[#This Row],[Date ]])</f>
        <v>2025</v>
      </c>
      <c r="Q2316" s="260" t="str">
        <f>VLOOKUP(MONTH(Table2[[#This Row],[Date ]]),Months,2,0)</f>
        <v>September</v>
      </c>
      <c r="R2316" s="288" t="b">
        <f>COUNTIFS(Table2[Unique],Table2[[#This Row],[Unique]])&gt;1</f>
        <v>0</v>
      </c>
      <c r="S2316" s="288">
        <f>IF(Table2[[#This Row],[Status ]]="Solved",1,0)</f>
        <v>1</v>
      </c>
      <c r="T2316" s="288">
        <f>IF(Table2[[#This Row],[Status ]]="ongoing",1,0)</f>
        <v>0</v>
      </c>
    </row>
    <row r="2317" spans="1:20" x14ac:dyDescent="0.25">
      <c r="A2317" s="263">
        <v>5017305649</v>
      </c>
      <c r="B2317" s="287" t="str">
        <f>_xlfn.XLOOKUP(Table2[[#This Row],[K&amp;N REF ]],CAT_Details[Tracking Number],CAT_Details[S Ref],,0)</f>
        <v>20250911-S-70297</v>
      </c>
      <c r="C2317" s="273">
        <f>_xlfn.XLOOKUP(Table2[[#This Row],[K&amp;N REF ]],CAT_Details[Tracking Number],CAT_Details[TO Ref],,0)</f>
        <v>20250911801631</v>
      </c>
      <c r="D2317" s="273" t="str">
        <f>_xlfn.XLOOKUP(Table2[[#This Row],[K&amp;N REF ]],CAT_Details[Tracking Number],CAT_Details[Pickup Customer Name],,0)</f>
        <v>DANFOSS POWER SOLUTIONS  C/O HERBER</v>
      </c>
      <c r="E2317" s="274" t="str">
        <f>_xlfn.XLOOKUP(Table2[[#This Row],[K&amp;N REF ]],CAT_Details[Tracking Number],CAT_Details[Delivery Country Code],,0)</f>
        <v>GB</v>
      </c>
      <c r="F2317" s="274">
        <f>_xlfn.XLOOKUP(Table2[[#This Row],[TO Ref]],CAT_Details[TO Ref],CAT_Details[Loc],,0)</f>
        <v>3402</v>
      </c>
      <c r="G2317" s="260" t="s">
        <v>34</v>
      </c>
      <c r="H2317" s="260" t="s">
        <v>35</v>
      </c>
      <c r="I2317" s="281">
        <v>45917</v>
      </c>
      <c r="J2317" s="260" t="s">
        <v>26</v>
      </c>
      <c r="K2317" s="260" t="s">
        <v>32</v>
      </c>
      <c r="L2317" s="281">
        <v>45917</v>
      </c>
      <c r="M2317" s="260" t="str">
        <f>IF(Table2[[#This Row],[Resolve Date]]="","ONGOING","SOLVED")</f>
        <v>SOLVED</v>
      </c>
      <c r="N2317" s="261"/>
      <c r="O2317" s="260" t="str">
        <f>Table2[[#This Row],[K&amp;N REF ]]&amp;Table2[[#This Row],[Issue type ]]</f>
        <v>5017305649NO LABELS</v>
      </c>
      <c r="P2317" s="260">
        <f>YEAR(Table2[[#This Row],[Date ]])</f>
        <v>2025</v>
      </c>
      <c r="Q2317" s="260" t="str">
        <f>VLOOKUP(MONTH(Table2[[#This Row],[Date ]]),Months,2,0)</f>
        <v>September</v>
      </c>
      <c r="R2317" s="288" t="b">
        <f>COUNTIFS(Table2[Unique],Table2[[#This Row],[Unique]])&gt;1</f>
        <v>0</v>
      </c>
      <c r="S2317" s="288">
        <f>IF(Table2[[#This Row],[Status ]]="Solved",1,0)</f>
        <v>1</v>
      </c>
      <c r="T2317" s="288">
        <f>IF(Table2[[#This Row],[Status ]]="ongoing",1,0)</f>
        <v>0</v>
      </c>
    </row>
    <row r="2318" spans="1:20" x14ac:dyDescent="0.25">
      <c r="A2318" s="263">
        <v>5017306202</v>
      </c>
      <c r="B2318" s="287" t="str">
        <f>_xlfn.XLOOKUP(Table2[[#This Row],[K&amp;N REF ]],CAT_Details[Tracking Number],CAT_Details[S Ref],,0)</f>
        <v>20250911-S-70308</v>
      </c>
      <c r="C2318" s="273">
        <f>_xlfn.XLOOKUP(Table2[[#This Row],[K&amp;N REF ]],CAT_Details[Tracking Number],CAT_Details[TO Ref],,0)</f>
        <v>20250911801768</v>
      </c>
      <c r="D2318" s="273" t="str">
        <f>_xlfn.XLOOKUP(Table2[[#This Row],[K&amp;N REF ]],CAT_Details[Tracking Number],CAT_Details[Pickup Customer Name],,0)</f>
        <v>KUEHNE + NAGEL AG AND CO. KG</v>
      </c>
      <c r="E2318" s="274" t="str">
        <f>_xlfn.XLOOKUP(Table2[[#This Row],[K&amp;N REF ]],CAT_Details[Tracking Number],CAT_Details[Delivery Country Code],,0)</f>
        <v>GB</v>
      </c>
      <c r="F2318" s="274">
        <f>_xlfn.XLOOKUP(Table2[[#This Row],[TO Ref]],CAT_Details[TO Ref],CAT_Details[Loc],,0)</f>
        <v>3402</v>
      </c>
      <c r="G2318" s="260" t="s">
        <v>34</v>
      </c>
      <c r="H2318" s="260" t="s">
        <v>35</v>
      </c>
      <c r="I2318" s="281">
        <v>45917</v>
      </c>
      <c r="J2318" s="260" t="s">
        <v>26</v>
      </c>
      <c r="K2318" s="260" t="s">
        <v>32</v>
      </c>
      <c r="L2318" s="281">
        <v>45917</v>
      </c>
      <c r="M2318" s="260" t="str">
        <f>IF(Table2[[#This Row],[Resolve Date]]="","ONGOING","SOLVED")</f>
        <v>SOLVED</v>
      </c>
      <c r="N2318" s="261"/>
      <c r="O2318" s="260" t="str">
        <f>Table2[[#This Row],[K&amp;N REF ]]&amp;Table2[[#This Row],[Issue type ]]</f>
        <v>5017306202NO LABELS</v>
      </c>
      <c r="P2318" s="260">
        <f>YEAR(Table2[[#This Row],[Date ]])</f>
        <v>2025</v>
      </c>
      <c r="Q2318" s="260" t="str">
        <f>VLOOKUP(MONTH(Table2[[#This Row],[Date ]]),Months,2,0)</f>
        <v>September</v>
      </c>
      <c r="R2318" s="288" t="b">
        <f>COUNTIFS(Table2[Unique],Table2[[#This Row],[Unique]])&gt;1</f>
        <v>0</v>
      </c>
      <c r="S2318" s="288">
        <f>IF(Table2[[#This Row],[Status ]]="Solved",1,0)</f>
        <v>1</v>
      </c>
      <c r="T2318" s="288">
        <f>IF(Table2[[#This Row],[Status ]]="ongoing",1,0)</f>
        <v>0</v>
      </c>
    </row>
    <row r="2319" spans="1:20" x14ac:dyDescent="0.25">
      <c r="A2319" s="263">
        <v>5017305858</v>
      </c>
      <c r="B2319" s="287" t="str">
        <f>_xlfn.XLOOKUP(Table2[[#This Row],[K&amp;N REF ]],CAT_Details[Tracking Number],CAT_Details[S Ref],,0)</f>
        <v>20250910-S-70209</v>
      </c>
      <c r="C2319" s="273">
        <f>_xlfn.XLOOKUP(Table2[[#This Row],[K&amp;N REF ]],CAT_Details[Tracking Number],CAT_Details[TO Ref],,0)</f>
        <v>20250910800555</v>
      </c>
      <c r="D2319" s="273" t="str">
        <f>_xlfn.XLOOKUP(Table2[[#This Row],[K&amp;N REF ]],CAT_Details[Tracking Number],CAT_Details[Pickup Customer Name],,0)</f>
        <v>CONTITECH TECHNO-CHEMIE GMBH PMS CIV</v>
      </c>
      <c r="E2319" s="274" t="str">
        <f>_xlfn.XLOOKUP(Table2[[#This Row],[K&amp;N REF ]],CAT_Details[Tracking Number],CAT_Details[Delivery Country Code],,0)</f>
        <v>GB</v>
      </c>
      <c r="F2319" s="274" t="str">
        <f>_xlfn.XLOOKUP(Table2[[#This Row],[TO Ref]],CAT_Details[TO Ref],CAT_Details[Loc],,0)</f>
        <v>MZ02</v>
      </c>
      <c r="G2319" s="260" t="s">
        <v>34</v>
      </c>
      <c r="H2319" s="260" t="s">
        <v>35</v>
      </c>
      <c r="I2319" s="281">
        <v>45917</v>
      </c>
      <c r="J2319" s="260" t="s">
        <v>26</v>
      </c>
      <c r="K2319" s="260" t="s">
        <v>32</v>
      </c>
      <c r="L2319" s="281">
        <v>45917</v>
      </c>
      <c r="M2319" s="260" t="str">
        <f>IF(Table2[[#This Row],[Resolve Date]]="","ONGOING","SOLVED")</f>
        <v>SOLVED</v>
      </c>
      <c r="N2319" s="261"/>
      <c r="O2319" s="260" t="str">
        <f>Table2[[#This Row],[K&amp;N REF ]]&amp;Table2[[#This Row],[Issue type ]]</f>
        <v>5017305858NO LABELS</v>
      </c>
      <c r="P2319" s="260">
        <f>YEAR(Table2[[#This Row],[Date ]])</f>
        <v>2025</v>
      </c>
      <c r="Q2319" s="260" t="str">
        <f>VLOOKUP(MONTH(Table2[[#This Row],[Date ]]),Months,2,0)</f>
        <v>September</v>
      </c>
      <c r="R2319" s="288" t="b">
        <f>COUNTIFS(Table2[Unique],Table2[[#This Row],[Unique]])&gt;1</f>
        <v>0</v>
      </c>
      <c r="S2319" s="288">
        <f>IF(Table2[[#This Row],[Status ]]="Solved",1,0)</f>
        <v>1</v>
      </c>
      <c r="T2319" s="288">
        <f>IF(Table2[[#This Row],[Status ]]="ongoing",1,0)</f>
        <v>0</v>
      </c>
    </row>
    <row r="2320" spans="1:20" x14ac:dyDescent="0.25">
      <c r="A2320" s="263">
        <v>5017305857</v>
      </c>
      <c r="B2320" s="287" t="str">
        <f>_xlfn.XLOOKUP(Table2[[#This Row],[K&amp;N REF ]],CAT_Details[Tracking Number],CAT_Details[S Ref],,0)</f>
        <v>20250910-S-70209</v>
      </c>
      <c r="C2320" s="273">
        <f>_xlfn.XLOOKUP(Table2[[#This Row],[K&amp;N REF ]],CAT_Details[Tracking Number],CAT_Details[TO Ref],,0)</f>
        <v>20250910800582</v>
      </c>
      <c r="D2320" s="273" t="str">
        <f>_xlfn.XLOOKUP(Table2[[#This Row],[K&amp;N REF ]],CAT_Details[Tracking Number],CAT_Details[Pickup Customer Name],,0)</f>
        <v>CONTITECH TECHNO-CHEMIE GMBH PMS CIV</v>
      </c>
      <c r="E2320" s="274" t="str">
        <f>_xlfn.XLOOKUP(Table2[[#This Row],[K&amp;N REF ]],CAT_Details[Tracking Number],CAT_Details[Delivery Country Code],,0)</f>
        <v>GB</v>
      </c>
      <c r="F2320" s="274" t="str">
        <f>_xlfn.XLOOKUP(Table2[[#This Row],[TO Ref]],CAT_Details[TO Ref],CAT_Details[Loc],,0)</f>
        <v>DX01-L5</v>
      </c>
      <c r="G2320" s="260" t="s">
        <v>34</v>
      </c>
      <c r="H2320" s="260" t="s">
        <v>35</v>
      </c>
      <c r="I2320" s="281">
        <v>45917</v>
      </c>
      <c r="J2320" s="260" t="s">
        <v>26</v>
      </c>
      <c r="K2320" s="260" t="s">
        <v>32</v>
      </c>
      <c r="L2320" s="281">
        <v>45917</v>
      </c>
      <c r="M2320" s="260" t="str">
        <f>IF(Table2[[#This Row],[Resolve Date]]="","ONGOING","SOLVED")</f>
        <v>SOLVED</v>
      </c>
      <c r="N2320" s="261"/>
      <c r="O2320" s="260" t="str">
        <f>Table2[[#This Row],[K&amp;N REF ]]&amp;Table2[[#This Row],[Issue type ]]</f>
        <v>5017305857NO LABELS</v>
      </c>
      <c r="P2320" s="260">
        <f>YEAR(Table2[[#This Row],[Date ]])</f>
        <v>2025</v>
      </c>
      <c r="Q2320" s="260" t="str">
        <f>VLOOKUP(MONTH(Table2[[#This Row],[Date ]]),Months,2,0)</f>
        <v>September</v>
      </c>
      <c r="R2320" s="288" t="b">
        <f>COUNTIFS(Table2[Unique],Table2[[#This Row],[Unique]])&gt;1</f>
        <v>0</v>
      </c>
      <c r="S2320" s="288">
        <f>IF(Table2[[#This Row],[Status ]]="Solved",1,0)</f>
        <v>1</v>
      </c>
      <c r="T2320" s="288">
        <f>IF(Table2[[#This Row],[Status ]]="ongoing",1,0)</f>
        <v>0</v>
      </c>
    </row>
    <row r="2321" spans="1:20" x14ac:dyDescent="0.25">
      <c r="A2321" s="263">
        <v>5017231301</v>
      </c>
      <c r="B2321" s="287" t="str">
        <f>_xlfn.XLOOKUP(Table2[[#This Row],[K&amp;N REF ]],CAT_Details[Tracking Number],CAT_Details[S Ref],,0)</f>
        <v>20250904-S-70318</v>
      </c>
      <c r="C2321" s="273">
        <f>_xlfn.XLOOKUP(Table2[[#This Row],[K&amp;N REF ]],CAT_Details[Tracking Number],CAT_Details[TO Ref],,0)</f>
        <v>20250904796634</v>
      </c>
      <c r="D2321" s="273" t="str">
        <f>_xlfn.XLOOKUP(Table2[[#This Row],[K&amp;N REF ]],CAT_Details[Tracking Number],CAT_Details[Pickup Customer Name],,0)</f>
        <v>3M Technical Ceramis</v>
      </c>
      <c r="E2321" s="274" t="str">
        <f>_xlfn.XLOOKUP(Table2[[#This Row],[K&amp;N REF ]],CAT_Details[Tracking Number],CAT_Details[Delivery Country Code],,0)</f>
        <v>GB</v>
      </c>
      <c r="F2321" s="274" t="str">
        <f>_xlfn.XLOOKUP(Table2[[#This Row],[TO Ref]],CAT_Details[TO Ref],CAT_Details[Loc],,0)</f>
        <v>OYL1</v>
      </c>
      <c r="G2321" s="260" t="s">
        <v>34</v>
      </c>
      <c r="H2321" s="260" t="s">
        <v>197</v>
      </c>
      <c r="I2321" s="281">
        <v>45917</v>
      </c>
      <c r="J2321" s="260" t="s">
        <v>45</v>
      </c>
      <c r="K2321" s="260" t="s">
        <v>50</v>
      </c>
      <c r="L2321" s="281">
        <v>45919</v>
      </c>
      <c r="M2321" s="260" t="str">
        <f>IF(Table2[[#This Row],[Resolve Date]]="","ONGOING","SOLVED")</f>
        <v>SOLVED</v>
      </c>
      <c r="N2321" s="261" t="s">
        <v>27625</v>
      </c>
      <c r="O2321" s="260" t="str">
        <f>Table2[[#This Row],[K&amp;N REF ]]&amp;Table2[[#This Row],[Issue type ]]</f>
        <v>5017231301MANCO</v>
      </c>
      <c r="P2321" s="260">
        <f>YEAR(Table2[[#This Row],[Date ]])</f>
        <v>2025</v>
      </c>
      <c r="Q2321" s="260" t="str">
        <f>VLOOKUP(MONTH(Table2[[#This Row],[Date ]]),Months,2,0)</f>
        <v>September</v>
      </c>
      <c r="R2321" s="288" t="b">
        <f>COUNTIFS(Table2[Unique],Table2[[#This Row],[Unique]])&gt;1</f>
        <v>0</v>
      </c>
      <c r="S2321" s="288">
        <f>IF(Table2[[#This Row],[Status ]]="Solved",1,0)</f>
        <v>1</v>
      </c>
      <c r="T2321" s="288">
        <f>IF(Table2[[#This Row],[Status ]]="ongoing",1,0)</f>
        <v>0</v>
      </c>
    </row>
    <row r="2322" spans="1:20" x14ac:dyDescent="0.25">
      <c r="A2322" s="263">
        <v>5017305446</v>
      </c>
      <c r="B2322" s="287" t="str">
        <f>_xlfn.XLOOKUP(Table2[[#This Row],[K&amp;N REF ]],CAT_Details[Tracking Number],CAT_Details[S Ref],,0)</f>
        <v>20250911-S-70594</v>
      </c>
      <c r="C2322" s="273">
        <f>_xlfn.XLOOKUP(Table2[[#This Row],[K&amp;N REF ]],CAT_Details[Tracking Number],CAT_Details[TO Ref],,0)</f>
        <v>20250910800488</v>
      </c>
      <c r="D2322" s="273" t="str">
        <f>_xlfn.XLOOKUP(Table2[[#This Row],[K&amp;N REF ]],CAT_Details[Tracking Number],CAT_Details[Pickup Customer Name],,0)</f>
        <v>Doga Italia Srl</v>
      </c>
      <c r="E2322" s="274" t="str">
        <f>_xlfn.XLOOKUP(Table2[[#This Row],[K&amp;N REF ]],CAT_Details[Tracking Number],CAT_Details[Delivery Country Code],,0)</f>
        <v>GB</v>
      </c>
      <c r="F2322" s="274" t="str">
        <f>_xlfn.XLOOKUP(Table2[[#This Row],[TO Ref]],CAT_Details[TO Ref],CAT_Details[Loc],,0)</f>
        <v>U2-L5</v>
      </c>
      <c r="G2322" s="260" t="s">
        <v>24</v>
      </c>
      <c r="H2322" s="260" t="s">
        <v>35</v>
      </c>
      <c r="I2322" s="281">
        <v>45917</v>
      </c>
      <c r="J2322" s="260" t="s">
        <v>26</v>
      </c>
      <c r="K2322" s="260" t="s">
        <v>32</v>
      </c>
      <c r="L2322" s="281">
        <v>45917</v>
      </c>
      <c r="M2322" s="260" t="str">
        <f>IF(Table2[[#This Row],[Resolve Date]]="","ONGOING","SOLVED")</f>
        <v>SOLVED</v>
      </c>
      <c r="N2322" s="261"/>
      <c r="O2322" s="260" t="str">
        <f>Table2[[#This Row],[K&amp;N REF ]]&amp;Table2[[#This Row],[Issue type ]]</f>
        <v>5017305446NO LABELS</v>
      </c>
      <c r="P2322" s="260">
        <f>YEAR(Table2[[#This Row],[Date ]])</f>
        <v>2025</v>
      </c>
      <c r="Q2322" s="260" t="str">
        <f>VLOOKUP(MONTH(Table2[[#This Row],[Date ]]),Months,2,0)</f>
        <v>September</v>
      </c>
      <c r="R2322" s="288" t="b">
        <f>COUNTIFS(Table2[Unique],Table2[[#This Row],[Unique]])&gt;1</f>
        <v>0</v>
      </c>
      <c r="S2322" s="288">
        <f>IF(Table2[[#This Row],[Status ]]="Solved",1,0)</f>
        <v>1</v>
      </c>
      <c r="T2322" s="288">
        <f>IF(Table2[[#This Row],[Status ]]="ongoing",1,0)</f>
        <v>0</v>
      </c>
    </row>
    <row r="2323" spans="1:20" x14ac:dyDescent="0.25">
      <c r="A2323" s="263">
        <v>5017305407</v>
      </c>
      <c r="B2323" s="287" t="str">
        <f>_xlfn.XLOOKUP(Table2[[#This Row],[K&amp;N REF ]],CAT_Details[Tracking Number],CAT_Details[S Ref],,0)</f>
        <v>20250911-S-70534</v>
      </c>
      <c r="C2323" s="273">
        <f>_xlfn.XLOOKUP(Table2[[#This Row],[K&amp;N REF ]],CAT_Details[Tracking Number],CAT_Details[TO Ref],,0)</f>
        <v>20250910801278</v>
      </c>
      <c r="D2323" s="273" t="str">
        <f>_xlfn.XLOOKUP(Table2[[#This Row],[K&amp;N REF ]],CAT_Details[Tracking Number],CAT_Details[Pickup Customer Name],,0)</f>
        <v>MUVIQ SRL</v>
      </c>
      <c r="E2323" s="274" t="str">
        <f>_xlfn.XLOOKUP(Table2[[#This Row],[K&amp;N REF ]],CAT_Details[Tracking Number],CAT_Details[Delivery Country Code],,0)</f>
        <v>GB</v>
      </c>
      <c r="F2323" s="274" t="str">
        <f>_xlfn.XLOOKUP(Table2[[#This Row],[TO Ref]],CAT_Details[TO Ref],CAT_Details[Loc],,0)</f>
        <v>DX01-L5</v>
      </c>
      <c r="G2323" s="260" t="s">
        <v>24</v>
      </c>
      <c r="H2323" s="260" t="s">
        <v>31</v>
      </c>
      <c r="I2323" s="281">
        <v>45917</v>
      </c>
      <c r="J2323" s="260" t="s">
        <v>26</v>
      </c>
      <c r="K2323" s="260" t="s">
        <v>50</v>
      </c>
      <c r="L2323" s="281">
        <v>45917</v>
      </c>
      <c r="M2323" s="260" t="str">
        <f>IF(Table2[[#This Row],[Resolve Date]]="","ONGOING","SOLVED")</f>
        <v>SOLVED</v>
      </c>
      <c r="N2323" s="261"/>
      <c r="O2323" s="260" t="str">
        <f>Table2[[#This Row],[K&amp;N REF ]]&amp;Table2[[#This Row],[Issue type ]]</f>
        <v>5017305407MISSING LABELS ON SOME UNITS</v>
      </c>
      <c r="P2323" s="260">
        <f>YEAR(Table2[[#This Row],[Date ]])</f>
        <v>2025</v>
      </c>
      <c r="Q2323" s="260" t="str">
        <f>VLOOKUP(MONTH(Table2[[#This Row],[Date ]]),Months,2,0)</f>
        <v>September</v>
      </c>
      <c r="R2323" s="288" t="b">
        <f>COUNTIFS(Table2[Unique],Table2[[#This Row],[Unique]])&gt;1</f>
        <v>0</v>
      </c>
      <c r="S2323" s="288">
        <f>IF(Table2[[#This Row],[Status ]]="Solved",1,0)</f>
        <v>1</v>
      </c>
      <c r="T2323" s="288">
        <f>IF(Table2[[#This Row],[Status ]]="ongoing",1,0)</f>
        <v>0</v>
      </c>
    </row>
    <row r="2324" spans="1:20" x14ac:dyDescent="0.25">
      <c r="A2324" s="263">
        <v>5017305341</v>
      </c>
      <c r="B2324" s="287" t="str">
        <f>_xlfn.XLOOKUP(Table2[[#This Row],[K&amp;N REF ]],CAT_Details[Tracking Number],CAT_Details[S Ref],,0)</f>
        <v>20250911-S-70800</v>
      </c>
      <c r="C2324" s="273">
        <f>_xlfn.XLOOKUP(Table2[[#This Row],[K&amp;N REF ]],CAT_Details[Tracking Number],CAT_Details[TO Ref],,0)</f>
        <v>20250910800854</v>
      </c>
      <c r="D2324" s="273" t="str">
        <f>_xlfn.XLOOKUP(Table2[[#This Row],[K&amp;N REF ]],CAT_Details[Tracking Number],CAT_Details[Pickup Customer Name],,0)</f>
        <v>DANFOSS A/S</v>
      </c>
      <c r="E2324" s="274" t="str">
        <f>_xlfn.XLOOKUP(Table2[[#This Row],[K&amp;N REF ]],CAT_Details[Tracking Number],CAT_Details[Delivery Country Code],,0)</f>
        <v>GB</v>
      </c>
      <c r="F2324" s="274" t="str">
        <f>_xlfn.XLOOKUP(Table2[[#This Row],[TO Ref]],CAT_Details[TO Ref],CAT_Details[Loc],,0)</f>
        <v>U2-L5</v>
      </c>
      <c r="G2324" s="260" t="s">
        <v>44</v>
      </c>
      <c r="H2324" s="260" t="s">
        <v>35</v>
      </c>
      <c r="I2324" s="281">
        <v>45917</v>
      </c>
      <c r="J2324" s="260" t="s">
        <v>41</v>
      </c>
      <c r="K2324" s="260" t="s">
        <v>32</v>
      </c>
      <c r="L2324" s="281">
        <v>45917</v>
      </c>
      <c r="M2324" s="260" t="str">
        <f>IF(Table2[[#This Row],[Resolve Date]]="","ONGOING","SOLVED")</f>
        <v>SOLVED</v>
      </c>
      <c r="N2324" s="261"/>
      <c r="O2324" s="260" t="str">
        <f>Table2[[#This Row],[K&amp;N REF ]]&amp;Table2[[#This Row],[Issue type ]]</f>
        <v>5017305341NO LABELS</v>
      </c>
      <c r="P2324" s="260">
        <f>YEAR(Table2[[#This Row],[Date ]])</f>
        <v>2025</v>
      </c>
      <c r="Q2324" s="260" t="str">
        <f>VLOOKUP(MONTH(Table2[[#This Row],[Date ]]),Months,2,0)</f>
        <v>September</v>
      </c>
      <c r="R2324" s="288" t="b">
        <f>COUNTIFS(Table2[Unique],Table2[[#This Row],[Unique]])&gt;1</f>
        <v>0</v>
      </c>
      <c r="S2324" s="288">
        <f>IF(Table2[[#This Row],[Status ]]="Solved",1,0)</f>
        <v>1</v>
      </c>
      <c r="T2324" s="288">
        <f>IF(Table2[[#This Row],[Status ]]="ongoing",1,0)</f>
        <v>0</v>
      </c>
    </row>
    <row r="2325" spans="1:20" x14ac:dyDescent="0.25">
      <c r="A2325" s="263">
        <v>5017305342</v>
      </c>
      <c r="B2325" s="287" t="str">
        <f>_xlfn.XLOOKUP(Table2[[#This Row],[K&amp;N REF ]],CAT_Details[Tracking Number],CAT_Details[S Ref],,0)</f>
        <v>20250911-S-70800</v>
      </c>
      <c r="C2325" s="273">
        <f>_xlfn.XLOOKUP(Table2[[#This Row],[K&amp;N REF ]],CAT_Details[Tracking Number],CAT_Details[TO Ref],,0)</f>
        <v>20250910800714</v>
      </c>
      <c r="D2325" s="273" t="str">
        <f>_xlfn.XLOOKUP(Table2[[#This Row],[K&amp;N REF ]],CAT_Details[Tracking Number],CAT_Details[Pickup Customer Name],,0)</f>
        <v>DANFOSS A/S</v>
      </c>
      <c r="E2325" s="274" t="str">
        <f>_xlfn.XLOOKUP(Table2[[#This Row],[K&amp;N REF ]],CAT_Details[Tracking Number],CAT_Details[Delivery Country Code],,0)</f>
        <v>GB</v>
      </c>
      <c r="F2325" s="274">
        <f>_xlfn.XLOOKUP(Table2[[#This Row],[TO Ref]],CAT_Details[TO Ref],CAT_Details[Loc],,0)</f>
        <v>3402</v>
      </c>
      <c r="G2325" s="260" t="s">
        <v>44</v>
      </c>
      <c r="H2325" s="260" t="s">
        <v>35</v>
      </c>
      <c r="I2325" s="281">
        <v>45917</v>
      </c>
      <c r="J2325" s="260" t="s">
        <v>41</v>
      </c>
      <c r="K2325" s="260" t="s">
        <v>32</v>
      </c>
      <c r="L2325" s="281">
        <v>45917</v>
      </c>
      <c r="M2325" s="260" t="str">
        <f>IF(Table2[[#This Row],[Resolve Date]]="","ONGOING","SOLVED")</f>
        <v>SOLVED</v>
      </c>
      <c r="N2325" s="261"/>
      <c r="O2325" s="260" t="str">
        <f>Table2[[#This Row],[K&amp;N REF ]]&amp;Table2[[#This Row],[Issue type ]]</f>
        <v>5017305342NO LABELS</v>
      </c>
      <c r="P2325" s="260">
        <f>YEAR(Table2[[#This Row],[Date ]])</f>
        <v>2025</v>
      </c>
      <c r="Q2325" s="260" t="str">
        <f>VLOOKUP(MONTH(Table2[[#This Row],[Date ]]),Months,2,0)</f>
        <v>September</v>
      </c>
      <c r="R2325" s="288" t="b">
        <f>COUNTIFS(Table2[Unique],Table2[[#This Row],[Unique]])&gt;1</f>
        <v>0</v>
      </c>
      <c r="S2325" s="288">
        <f>IF(Table2[[#This Row],[Status ]]="Solved",1,0)</f>
        <v>1</v>
      </c>
      <c r="T2325" s="288">
        <f>IF(Table2[[#This Row],[Status ]]="ongoing",1,0)</f>
        <v>0</v>
      </c>
    </row>
    <row r="2326" spans="1:20" x14ac:dyDescent="0.25">
      <c r="A2326" s="263">
        <v>5017291236</v>
      </c>
      <c r="B2326" s="287" t="str">
        <f>_xlfn.XLOOKUP(Table2[[#This Row],[K&amp;N REF ]],CAT_Details[Tracking Number],CAT_Details[S Ref],,0)</f>
        <v>20250910-S-70426</v>
      </c>
      <c r="C2326" s="273">
        <f>_xlfn.XLOOKUP(Table2[[#This Row],[K&amp;N REF ]],CAT_Details[Tracking Number],CAT_Details[TO Ref],,0)</f>
        <v>20250908798678</v>
      </c>
      <c r="D2326" s="273" t="str">
        <f>_xlfn.XLOOKUP(Table2[[#This Row],[K&amp;N REF ]],CAT_Details[Tracking Number],CAT_Details[Pickup Customer Name],,0)</f>
        <v>GNUTTI CARLO S.P.A</v>
      </c>
      <c r="E2326" s="274" t="str">
        <f>_xlfn.XLOOKUP(Table2[[#This Row],[K&amp;N REF ]],CAT_Details[Tracking Number],CAT_Details[Delivery Country Code],,0)</f>
        <v>GB</v>
      </c>
      <c r="F2326" s="274" t="str">
        <f>_xlfn.XLOOKUP(Table2[[#This Row],[TO Ref]],CAT_Details[TO Ref],CAT_Details[Loc],,0)</f>
        <v>DX01-L5</v>
      </c>
      <c r="G2326" s="260" t="s">
        <v>24</v>
      </c>
      <c r="H2326" s="260" t="s">
        <v>49</v>
      </c>
      <c r="I2326" s="281">
        <v>45917</v>
      </c>
      <c r="J2326" s="260" t="s">
        <v>26</v>
      </c>
      <c r="K2326" s="260" t="s">
        <v>32</v>
      </c>
      <c r="L2326" s="281">
        <v>45917</v>
      </c>
      <c r="M2326" s="260" t="str">
        <f>IF(Table2[[#This Row],[Resolve Date]]="","ONGOING","SOLVED")</f>
        <v>SOLVED</v>
      </c>
      <c r="N2326" s="261" t="s">
        <v>27456</v>
      </c>
      <c r="O2326" s="260" t="str">
        <f>Table2[[#This Row],[K&amp;N REF ]]&amp;Table2[[#This Row],[Issue type ]]</f>
        <v>5017291236XX LABELS</v>
      </c>
      <c r="P2326" s="260">
        <f>YEAR(Table2[[#This Row],[Date ]])</f>
        <v>2025</v>
      </c>
      <c r="Q2326" s="260" t="str">
        <f>VLOOKUP(MONTH(Table2[[#This Row],[Date ]]),Months,2,0)</f>
        <v>September</v>
      </c>
      <c r="R2326" s="288" t="b">
        <f>COUNTIFS(Table2[Unique],Table2[[#This Row],[Unique]])&gt;1</f>
        <v>0</v>
      </c>
      <c r="S2326" s="288">
        <f>IF(Table2[[#This Row],[Status ]]="Solved",1,0)</f>
        <v>1</v>
      </c>
      <c r="T2326" s="288">
        <f>IF(Table2[[#This Row],[Status ]]="ongoing",1,0)</f>
        <v>0</v>
      </c>
    </row>
    <row r="2327" spans="1:20" x14ac:dyDescent="0.25">
      <c r="A2327" s="263">
        <v>5017305578</v>
      </c>
      <c r="B2327" s="287" t="str">
        <f>_xlfn.XLOOKUP(Table2[[#This Row],[K&amp;N REF ]],CAT_Details[Tracking Number],CAT_Details[S Ref],,0)</f>
        <v>20250911-S-70703</v>
      </c>
      <c r="C2327" s="273">
        <f>_xlfn.XLOOKUP(Table2[[#This Row],[K&amp;N REF ]],CAT_Details[Tracking Number],CAT_Details[TO Ref],,0)</f>
        <v>20250911801641</v>
      </c>
      <c r="D2327" s="273" t="str">
        <f>_xlfn.XLOOKUP(Table2[[#This Row],[K&amp;N REF ]],CAT_Details[Tracking Number],CAT_Details[Pickup Customer Name],,0)</f>
        <v>LASEK spol. s r.o.</v>
      </c>
      <c r="E2327" s="274" t="str">
        <f>_xlfn.XLOOKUP(Table2[[#This Row],[K&amp;N REF ]],CAT_Details[Tracking Number],CAT_Details[Delivery Country Code],,0)</f>
        <v>GB</v>
      </c>
      <c r="F2327" s="274" t="str">
        <f>_xlfn.XLOOKUP(Table2[[#This Row],[TO Ref]],CAT_Details[TO Ref],CAT_Details[Loc],,0)</f>
        <v>DX01-L5</v>
      </c>
      <c r="G2327" s="260" t="s">
        <v>38</v>
      </c>
      <c r="H2327" s="260" t="s">
        <v>31</v>
      </c>
      <c r="I2327" s="281">
        <v>45917</v>
      </c>
      <c r="J2327" s="260" t="s">
        <v>26</v>
      </c>
      <c r="K2327" s="260" t="s">
        <v>50</v>
      </c>
      <c r="L2327" s="281">
        <v>45917</v>
      </c>
      <c r="M2327" s="260" t="str">
        <f>IF(Table2[[#This Row],[Resolve Date]]="","ONGOING","SOLVED")</f>
        <v>SOLVED</v>
      </c>
      <c r="N2327" s="261"/>
      <c r="O2327" s="260" t="str">
        <f>Table2[[#This Row],[K&amp;N REF ]]&amp;Table2[[#This Row],[Issue type ]]</f>
        <v>5017305578MISSING LABELS ON SOME UNITS</v>
      </c>
      <c r="P2327" s="260">
        <f>YEAR(Table2[[#This Row],[Date ]])</f>
        <v>2025</v>
      </c>
      <c r="Q2327" s="260" t="str">
        <f>VLOOKUP(MONTH(Table2[[#This Row],[Date ]]),Months,2,0)</f>
        <v>September</v>
      </c>
      <c r="R2327" s="288" t="b">
        <f>COUNTIFS(Table2[Unique],Table2[[#This Row],[Unique]])&gt;1</f>
        <v>0</v>
      </c>
      <c r="S2327" s="288">
        <f>IF(Table2[[#This Row],[Status ]]="Solved",1,0)</f>
        <v>1</v>
      </c>
      <c r="T2327" s="288">
        <f>IF(Table2[[#This Row],[Status ]]="ongoing",1,0)</f>
        <v>0</v>
      </c>
    </row>
    <row r="2328" spans="1:20" x14ac:dyDescent="0.25">
      <c r="A2328" s="263">
        <v>5017231166</v>
      </c>
      <c r="B2328" s="287" t="str">
        <f>_xlfn.XLOOKUP(Table2[[#This Row],[K&amp;N REF ]],CAT_Details[Tracking Number],CAT_Details[S Ref],,0)</f>
        <v>20250904-S-70730</v>
      </c>
      <c r="C2328" s="273">
        <f>_xlfn.XLOOKUP(Table2[[#This Row],[K&amp;N REF ]],CAT_Details[Tracking Number],CAT_Details[TO Ref],,0)</f>
        <v>20250903795832</v>
      </c>
      <c r="D2328" s="273" t="str">
        <f>_xlfn.XLOOKUP(Table2[[#This Row],[K&amp;N REF ]],CAT_Details[Tracking Number],CAT_Details[Pickup Customer Name],,0)</f>
        <v>Doga, S.A.</v>
      </c>
      <c r="E2328" s="274" t="str">
        <f>_xlfn.XLOOKUP(Table2[[#This Row],[K&amp;N REF ]],CAT_Details[Tracking Number],CAT_Details[Delivery Country Code],,0)</f>
        <v>GB</v>
      </c>
      <c r="F2328" s="274">
        <f>_xlfn.XLOOKUP(Table2[[#This Row],[TO Ref]],CAT_Details[TO Ref],CAT_Details[Loc],,0)</f>
        <v>3402</v>
      </c>
      <c r="G2328" s="260" t="s">
        <v>36</v>
      </c>
      <c r="H2328" s="260" t="s">
        <v>25</v>
      </c>
      <c r="I2328" s="281">
        <v>45917</v>
      </c>
      <c r="J2328" s="260" t="s">
        <v>26</v>
      </c>
      <c r="K2328" s="260" t="s">
        <v>50</v>
      </c>
      <c r="L2328" s="281">
        <v>45917</v>
      </c>
      <c r="M2328" s="260" t="str">
        <f>IF(Table2[[#This Row],[Resolve Date]]="","ONGOING","SOLVED")</f>
        <v>SOLVED</v>
      </c>
      <c r="N2328" s="261"/>
      <c r="O2328" s="260" t="str">
        <f>Table2[[#This Row],[K&amp;N REF ]]&amp;Table2[[#This Row],[Issue type ]]</f>
        <v xml:space="preserve">5017231166DAMAGE </v>
      </c>
      <c r="P2328" s="260">
        <f>YEAR(Table2[[#This Row],[Date ]])</f>
        <v>2025</v>
      </c>
      <c r="Q2328" s="260" t="str">
        <f>VLOOKUP(MONTH(Table2[[#This Row],[Date ]]),Months,2,0)</f>
        <v>September</v>
      </c>
      <c r="R2328" s="288" t="b">
        <f>COUNTIFS(Table2[Unique],Table2[[#This Row],[Unique]])&gt;1</f>
        <v>0</v>
      </c>
      <c r="S2328" s="288">
        <f>IF(Table2[[#This Row],[Status ]]="Solved",1,0)</f>
        <v>1</v>
      </c>
      <c r="T2328" s="288">
        <f>IF(Table2[[#This Row],[Status ]]="ongoing",1,0)</f>
        <v>0</v>
      </c>
    </row>
    <row r="2329" spans="1:20" x14ac:dyDescent="0.25">
      <c r="A2329" s="263">
        <v>5017276232</v>
      </c>
      <c r="B2329" s="287" t="str">
        <f>_xlfn.XLOOKUP(Table2[[#This Row],[K&amp;N REF ]],CAT_Details[Tracking Number],CAT_Details[S Ref],,0)</f>
        <v>20250909-S-70311</v>
      </c>
      <c r="C2329" s="273">
        <f>_xlfn.XLOOKUP(Table2[[#This Row],[K&amp;N REF ]],CAT_Details[Tracking Number],CAT_Details[TO Ref],,0)</f>
        <v>20250908798819</v>
      </c>
      <c r="D2329" s="273" t="str">
        <f>_xlfn.XLOOKUP(Table2[[#This Row],[K&amp;N REF ]],CAT_Details[Tracking Number],CAT_Details[Pickup Customer Name],,0)</f>
        <v>JAMES DAWSON AND FENNER PRECISION</v>
      </c>
      <c r="E2329" s="274" t="str">
        <f>_xlfn.XLOOKUP(Table2[[#This Row],[K&amp;N REF ]],CAT_Details[Tracking Number],CAT_Details[Delivery Country Code],,0)</f>
        <v>FR</v>
      </c>
      <c r="F2329" s="274">
        <f>_xlfn.XLOOKUP(Table2[[#This Row],[TO Ref]],CAT_Details[TO Ref],CAT_Details[Loc],,0)</f>
        <v>3705</v>
      </c>
      <c r="G2329" s="260" t="s">
        <v>199</v>
      </c>
      <c r="H2329" s="260" t="s">
        <v>35</v>
      </c>
      <c r="I2329" s="281">
        <v>45917</v>
      </c>
      <c r="J2329" s="260" t="s">
        <v>41</v>
      </c>
      <c r="K2329" s="260" t="s">
        <v>32</v>
      </c>
      <c r="L2329" s="281">
        <v>45917</v>
      </c>
      <c r="M2329" s="260" t="str">
        <f>IF(Table2[[#This Row],[Resolve Date]]="","ONGOING","SOLVED")</f>
        <v>SOLVED</v>
      </c>
      <c r="N2329" s="261"/>
      <c r="O2329" s="260" t="str">
        <f>Table2[[#This Row],[K&amp;N REF ]]&amp;Table2[[#This Row],[Issue type ]]</f>
        <v>5017276232NO LABELS</v>
      </c>
      <c r="P2329" s="260">
        <f>YEAR(Table2[[#This Row],[Date ]])</f>
        <v>2025</v>
      </c>
      <c r="Q2329" s="260" t="str">
        <f>VLOOKUP(MONTH(Table2[[#This Row],[Date ]]),Months,2,0)</f>
        <v>September</v>
      </c>
      <c r="R2329" s="288" t="b">
        <f>COUNTIFS(Table2[Unique],Table2[[#This Row],[Unique]])&gt;1</f>
        <v>0</v>
      </c>
      <c r="S2329" s="288">
        <f>IF(Table2[[#This Row],[Status ]]="Solved",1,0)</f>
        <v>1</v>
      </c>
      <c r="T2329" s="288">
        <f>IF(Table2[[#This Row],[Status ]]="ongoing",1,0)</f>
        <v>0</v>
      </c>
    </row>
    <row r="2330" spans="1:20" x14ac:dyDescent="0.25">
      <c r="A2330" s="263">
        <v>5017305576</v>
      </c>
      <c r="B2330" s="287" t="str">
        <f>_xlfn.XLOOKUP(Table2[[#This Row],[K&amp;N REF ]],CAT_Details[Tracking Number],CAT_Details[S Ref],,0)</f>
        <v>20250911-S-70294</v>
      </c>
      <c r="C2330" s="273">
        <f>_xlfn.XLOOKUP(Table2[[#This Row],[K&amp;N REF ]],CAT_Details[Tracking Number],CAT_Details[TO Ref],,0)</f>
        <v>20250911801583</v>
      </c>
      <c r="D2330" s="273" t="str">
        <f>_xlfn.XLOOKUP(Table2[[#This Row],[K&amp;N REF ]],CAT_Details[Tracking Number],CAT_Details[Pickup Customer Name],,0)</f>
        <v>Grammer Technical Components GmbH</v>
      </c>
      <c r="E2330" s="274" t="str">
        <f>_xlfn.XLOOKUP(Table2[[#This Row],[K&amp;N REF ]],CAT_Details[Tracking Number],CAT_Details[Delivery Country Code],,0)</f>
        <v>GB</v>
      </c>
      <c r="F2330" s="274" t="str">
        <f>_xlfn.XLOOKUP(Table2[[#This Row],[TO Ref]],CAT_Details[TO Ref],CAT_Details[Loc],,0)</f>
        <v>U2-L5</v>
      </c>
      <c r="G2330" s="260" t="s">
        <v>34</v>
      </c>
      <c r="H2330" s="260" t="s">
        <v>35</v>
      </c>
      <c r="I2330" s="281">
        <v>45917</v>
      </c>
      <c r="J2330" s="260" t="s">
        <v>26</v>
      </c>
      <c r="K2330" s="260" t="s">
        <v>32</v>
      </c>
      <c r="L2330" s="281">
        <v>45917</v>
      </c>
      <c r="M2330" s="260" t="str">
        <f>IF(Table2[[#This Row],[Resolve Date]]="","ONGOING","SOLVED")</f>
        <v>SOLVED</v>
      </c>
      <c r="N2330" s="261"/>
      <c r="O2330" s="260" t="str">
        <f>Table2[[#This Row],[K&amp;N REF ]]&amp;Table2[[#This Row],[Issue type ]]</f>
        <v>5017305576NO LABELS</v>
      </c>
      <c r="P2330" s="260">
        <f>YEAR(Table2[[#This Row],[Date ]])</f>
        <v>2025</v>
      </c>
      <c r="Q2330" s="260" t="str">
        <f>VLOOKUP(MONTH(Table2[[#This Row],[Date ]]),Months,2,0)</f>
        <v>September</v>
      </c>
      <c r="R2330" s="288" t="b">
        <f>COUNTIFS(Table2[Unique],Table2[[#This Row],[Unique]])&gt;1</f>
        <v>0</v>
      </c>
      <c r="S2330" s="288">
        <f>IF(Table2[[#This Row],[Status ]]="Solved",1,0)</f>
        <v>1</v>
      </c>
      <c r="T2330" s="288">
        <f>IF(Table2[[#This Row],[Status ]]="ongoing",1,0)</f>
        <v>0</v>
      </c>
    </row>
    <row r="2331" spans="1:20" x14ac:dyDescent="0.25">
      <c r="A2331" s="263">
        <v>5017305550</v>
      </c>
      <c r="B2331" s="287" t="str">
        <f>_xlfn.XLOOKUP(Table2[[#This Row],[K&amp;N REF ]],CAT_Details[Tracking Number],CAT_Details[S Ref],,0)</f>
        <v>20250911-S-70944</v>
      </c>
      <c r="C2331" s="273">
        <f>_xlfn.XLOOKUP(Table2[[#This Row],[K&amp;N REF ]],CAT_Details[Tracking Number],CAT_Details[TO Ref],,0)</f>
        <v>20250911801805</v>
      </c>
      <c r="D2331" s="273" t="str">
        <f>_xlfn.XLOOKUP(Table2[[#This Row],[K&amp;N REF ]],CAT_Details[Tracking Number],CAT_Details[Pickup Customer Name],,0)</f>
        <v>MANN + HUMMEL GMBH</v>
      </c>
      <c r="E2331" s="274" t="str">
        <f>_xlfn.XLOOKUP(Table2[[#This Row],[K&amp;N REF ]],CAT_Details[Tracking Number],CAT_Details[Delivery Country Code],,0)</f>
        <v>GB</v>
      </c>
      <c r="F2331" s="274" t="str">
        <f>_xlfn.XLOOKUP(Table2[[#This Row],[TO Ref]],CAT_Details[TO Ref],CAT_Details[Loc],,0)</f>
        <v>MZ07</v>
      </c>
      <c r="G2331" s="260" t="s">
        <v>34</v>
      </c>
      <c r="H2331" s="260" t="s">
        <v>31</v>
      </c>
      <c r="I2331" s="281">
        <v>45917</v>
      </c>
      <c r="J2331" s="260" t="s">
        <v>26</v>
      </c>
      <c r="K2331" s="260" t="s">
        <v>32</v>
      </c>
      <c r="L2331" s="281">
        <v>45917</v>
      </c>
      <c r="M2331" s="260" t="str">
        <f>IF(Table2[[#This Row],[Resolve Date]]="","ONGOING","SOLVED")</f>
        <v>SOLVED</v>
      </c>
      <c r="N2331" s="261"/>
      <c r="O2331" s="260" t="str">
        <f>Table2[[#This Row],[K&amp;N REF ]]&amp;Table2[[#This Row],[Issue type ]]</f>
        <v>5017305550MISSING LABELS ON SOME UNITS</v>
      </c>
      <c r="P2331" s="260">
        <f>YEAR(Table2[[#This Row],[Date ]])</f>
        <v>2025</v>
      </c>
      <c r="Q2331" s="260" t="str">
        <f>VLOOKUP(MONTH(Table2[[#This Row],[Date ]]),Months,2,0)</f>
        <v>September</v>
      </c>
      <c r="R2331" s="288" t="b">
        <f>COUNTIFS(Table2[Unique],Table2[[#This Row],[Unique]])&gt;1</f>
        <v>0</v>
      </c>
      <c r="S2331" s="288">
        <f>IF(Table2[[#This Row],[Status ]]="Solved",1,0)</f>
        <v>1</v>
      </c>
      <c r="T2331" s="288">
        <f>IF(Table2[[#This Row],[Status ]]="ongoing",1,0)</f>
        <v>0</v>
      </c>
    </row>
    <row r="2332" spans="1:20" x14ac:dyDescent="0.25">
      <c r="A2332" s="263">
        <v>5017305550</v>
      </c>
      <c r="B2332" s="287" t="s">
        <v>27226</v>
      </c>
      <c r="C2332" s="273">
        <v>20250911801805</v>
      </c>
      <c r="D2332" s="273" t="s">
        <v>381</v>
      </c>
      <c r="E2332" s="274" t="s">
        <v>275</v>
      </c>
      <c r="F2332" s="274" t="s">
        <v>24557</v>
      </c>
      <c r="G2332" s="260" t="s">
        <v>34</v>
      </c>
      <c r="H2332" s="260" t="s">
        <v>25</v>
      </c>
      <c r="I2332" s="281">
        <v>45917</v>
      </c>
      <c r="J2332" s="260" t="s">
        <v>26</v>
      </c>
      <c r="K2332" s="260" t="s">
        <v>32</v>
      </c>
      <c r="L2332" s="281">
        <v>45917</v>
      </c>
      <c r="M2332" s="260" t="str">
        <f>IF(Table2[[#This Row],[Resolve Date]]="","ONGOING","SOLVED")</f>
        <v>SOLVED</v>
      </c>
      <c r="N2332" s="261"/>
      <c r="O2332" s="260" t="str">
        <f>Table2[[#This Row],[K&amp;N REF ]]&amp;Table2[[#This Row],[Issue type ]]</f>
        <v xml:space="preserve">5017305550DAMAGE </v>
      </c>
      <c r="P2332" s="260">
        <f>YEAR(Table2[[#This Row],[Date ]])</f>
        <v>2025</v>
      </c>
      <c r="Q2332" s="260" t="str">
        <f>VLOOKUP(MONTH(Table2[[#This Row],[Date ]]),Months,2,0)</f>
        <v>September</v>
      </c>
      <c r="R2332" s="288" t="b">
        <f>COUNTIFS(Table2[Unique],Table2[[#This Row],[Unique]])&gt;1</f>
        <v>0</v>
      </c>
      <c r="S2332" s="288">
        <f>IF(Table2[[#This Row],[Status ]]="Solved",1,0)</f>
        <v>1</v>
      </c>
      <c r="T2332" s="288">
        <f>IF(Table2[[#This Row],[Status ]]="ongoing",1,0)</f>
        <v>0</v>
      </c>
    </row>
    <row r="2333" spans="1:20" x14ac:dyDescent="0.25">
      <c r="A2333" s="263">
        <v>5017305773</v>
      </c>
      <c r="B2333" s="287" t="str">
        <f>_xlfn.XLOOKUP(Table2[[#This Row],[K&amp;N REF ]],CAT_Details[Tracking Number],CAT_Details[S Ref],,0)</f>
        <v>20250910-S-70812</v>
      </c>
      <c r="C2333" s="273">
        <f>_xlfn.XLOOKUP(Table2[[#This Row],[K&amp;N REF ]],CAT_Details[Tracking Number],CAT_Details[TO Ref],,0)</f>
        <v>20250909800042</v>
      </c>
      <c r="D2333" s="273" t="str">
        <f>_xlfn.XLOOKUP(Table2[[#This Row],[K&amp;N REF ]],CAT_Details[Tracking Number],CAT_Details[Pickup Customer Name],,0)</f>
        <v>PIERBURG GMBH, WERK NIEDERRHEIN</v>
      </c>
      <c r="E2333" s="274" t="str">
        <f>_xlfn.XLOOKUP(Table2[[#This Row],[K&amp;N REF ]],CAT_Details[Tracking Number],CAT_Details[Delivery Country Code],,0)</f>
        <v>GB</v>
      </c>
      <c r="F2333" s="274" t="str">
        <f>_xlfn.XLOOKUP(Table2[[#This Row],[TO Ref]],CAT_Details[TO Ref],CAT_Details[Loc],,0)</f>
        <v>DX01-L5</v>
      </c>
      <c r="G2333" s="260" t="s">
        <v>34</v>
      </c>
      <c r="H2333" s="260" t="s">
        <v>35</v>
      </c>
      <c r="I2333" s="281">
        <v>45917</v>
      </c>
      <c r="J2333" s="260" t="s">
        <v>26</v>
      </c>
      <c r="K2333" s="260" t="s">
        <v>32</v>
      </c>
      <c r="L2333" s="281">
        <v>45917</v>
      </c>
      <c r="M2333" s="260" t="str">
        <f>IF(Table2[[#This Row],[Resolve Date]]="","ONGOING","SOLVED")</f>
        <v>SOLVED</v>
      </c>
      <c r="N2333" s="261"/>
      <c r="O2333" s="260" t="str">
        <f>Table2[[#This Row],[K&amp;N REF ]]&amp;Table2[[#This Row],[Issue type ]]</f>
        <v>5017305773NO LABELS</v>
      </c>
      <c r="P2333" s="260">
        <f>YEAR(Table2[[#This Row],[Date ]])</f>
        <v>2025</v>
      </c>
      <c r="Q2333" s="260" t="str">
        <f>VLOOKUP(MONTH(Table2[[#This Row],[Date ]]),Months,2,0)</f>
        <v>September</v>
      </c>
      <c r="R2333" s="288" t="b">
        <f>COUNTIFS(Table2[Unique],Table2[[#This Row],[Unique]])&gt;1</f>
        <v>0</v>
      </c>
      <c r="S2333" s="288">
        <f>IF(Table2[[#This Row],[Status ]]="Solved",1,0)</f>
        <v>1</v>
      </c>
      <c r="T2333" s="288">
        <f>IF(Table2[[#This Row],[Status ]]="ongoing",1,0)</f>
        <v>0</v>
      </c>
    </row>
    <row r="2334" spans="1:20" x14ac:dyDescent="0.25">
      <c r="A2334" s="263">
        <v>5017291522</v>
      </c>
      <c r="B2334" s="287" t="str">
        <f>_xlfn.XLOOKUP(Table2[[#This Row],[K&amp;N REF ]],CAT_Details[Tracking Number],CAT_Details[S Ref],,0)</f>
        <v>20250910-S-70211</v>
      </c>
      <c r="C2334" s="273">
        <f>_xlfn.XLOOKUP(Table2[[#This Row],[K&amp;N REF ]],CAT_Details[Tracking Number],CAT_Details[TO Ref],,0)</f>
        <v>20250910800746</v>
      </c>
      <c r="D2334" s="273" t="str">
        <f>_xlfn.XLOOKUP(Table2[[#This Row],[K&amp;N REF ]],CAT_Details[Tracking Number],CAT_Details[Pickup Customer Name],,0)</f>
        <v>MANN + HUMMEL GMBH</v>
      </c>
      <c r="E2334" s="274" t="str">
        <f>_xlfn.XLOOKUP(Table2[[#This Row],[K&amp;N REF ]],CAT_Details[Tracking Number],CAT_Details[Delivery Country Code],,0)</f>
        <v>GB</v>
      </c>
      <c r="F2334" s="274" t="str">
        <f>_xlfn.XLOOKUP(Table2[[#This Row],[TO Ref]],CAT_Details[TO Ref],CAT_Details[Loc],,0)</f>
        <v>MZ07</v>
      </c>
      <c r="G2334" s="260" t="s">
        <v>34</v>
      </c>
      <c r="H2334" s="260" t="s">
        <v>25</v>
      </c>
      <c r="I2334" s="281">
        <v>45917</v>
      </c>
      <c r="J2334" s="260" t="s">
        <v>26</v>
      </c>
      <c r="K2334" s="260" t="s">
        <v>32</v>
      </c>
      <c r="L2334" s="281">
        <v>45917</v>
      </c>
      <c r="M2334" s="260" t="str">
        <f>IF(Table2[[#This Row],[Resolve Date]]="","ONGOING","SOLVED")</f>
        <v>SOLVED</v>
      </c>
      <c r="N2334" s="261"/>
      <c r="O2334" s="260" t="str">
        <f>Table2[[#This Row],[K&amp;N REF ]]&amp;Table2[[#This Row],[Issue type ]]</f>
        <v xml:space="preserve">5017291522DAMAGE </v>
      </c>
      <c r="P2334" s="260">
        <f>YEAR(Table2[[#This Row],[Date ]])</f>
        <v>2025</v>
      </c>
      <c r="Q2334" s="260" t="str">
        <f>VLOOKUP(MONTH(Table2[[#This Row],[Date ]]),Months,2,0)</f>
        <v>September</v>
      </c>
      <c r="R2334" s="288" t="b">
        <f>COUNTIFS(Table2[Unique],Table2[[#This Row],[Unique]])&gt;1</f>
        <v>0</v>
      </c>
      <c r="S2334" s="288">
        <f>IF(Table2[[#This Row],[Status ]]="Solved",1,0)</f>
        <v>1</v>
      </c>
      <c r="T2334" s="288">
        <f>IF(Table2[[#This Row],[Status ]]="ongoing",1,0)</f>
        <v>0</v>
      </c>
    </row>
    <row r="2335" spans="1:20" x14ac:dyDescent="0.25">
      <c r="A2335" s="263">
        <v>5017305729</v>
      </c>
      <c r="B2335" s="287" t="str">
        <f>_xlfn.XLOOKUP(Table2[[#This Row],[K&amp;N REF ]],CAT_Details[Tracking Number],CAT_Details[S Ref],,0)</f>
        <v>20250911-S-70339</v>
      </c>
      <c r="C2335" s="273">
        <f>_xlfn.XLOOKUP(Table2[[#This Row],[K&amp;N REF ]],CAT_Details[Tracking Number],CAT_Details[TO Ref],,0)</f>
        <v>20250909800082</v>
      </c>
      <c r="D2335" s="273" t="str">
        <f>_xlfn.XLOOKUP(Table2[[#This Row],[K&amp;N REF ]],CAT_Details[Tracking Number],CAT_Details[Pickup Customer Name],,0)</f>
        <v>GROENEVELD-BEKA GMBH</v>
      </c>
      <c r="E2335" s="274" t="str">
        <f>_xlfn.XLOOKUP(Table2[[#This Row],[K&amp;N REF ]],CAT_Details[Tracking Number],CAT_Details[Delivery Country Code],,0)</f>
        <v>GB</v>
      </c>
      <c r="F2335" s="274" t="str">
        <f>_xlfn.XLOOKUP(Table2[[#This Row],[TO Ref]],CAT_Details[TO Ref],CAT_Details[Loc],,0)</f>
        <v>OYL1</v>
      </c>
      <c r="G2335" s="260" t="s">
        <v>24</v>
      </c>
      <c r="H2335" s="260" t="s">
        <v>25</v>
      </c>
      <c r="I2335" s="281">
        <v>45917</v>
      </c>
      <c r="J2335" s="260" t="s">
        <v>26</v>
      </c>
      <c r="K2335" s="260" t="s">
        <v>50</v>
      </c>
      <c r="L2335" s="281">
        <v>45917</v>
      </c>
      <c r="M2335" s="260" t="str">
        <f>IF(Table2[[#This Row],[Resolve Date]]="","ONGOING","SOLVED")</f>
        <v>SOLVED</v>
      </c>
      <c r="N2335" s="261"/>
      <c r="O2335" s="260" t="str">
        <f>Table2[[#This Row],[K&amp;N REF ]]&amp;Table2[[#This Row],[Issue type ]]</f>
        <v xml:space="preserve">5017305729DAMAGE </v>
      </c>
      <c r="P2335" s="260">
        <f>YEAR(Table2[[#This Row],[Date ]])</f>
        <v>2025</v>
      </c>
      <c r="Q2335" s="260" t="str">
        <f>VLOOKUP(MONTH(Table2[[#This Row],[Date ]]),Months,2,0)</f>
        <v>September</v>
      </c>
      <c r="R2335" s="288" t="b">
        <f>COUNTIFS(Table2[Unique],Table2[[#This Row],[Unique]])&gt;1</f>
        <v>0</v>
      </c>
      <c r="S2335" s="288">
        <f>IF(Table2[[#This Row],[Status ]]="Solved",1,0)</f>
        <v>1</v>
      </c>
      <c r="T2335" s="288">
        <f>IF(Table2[[#This Row],[Status ]]="ongoing",1,0)</f>
        <v>0</v>
      </c>
    </row>
    <row r="2336" spans="1:20" x14ac:dyDescent="0.25">
      <c r="A2336" s="263">
        <v>5017305856</v>
      </c>
      <c r="B2336" s="287" t="str">
        <f>_xlfn.XLOOKUP(Table2[[#This Row],[K&amp;N REF ]],CAT_Details[Tracking Number],CAT_Details[S Ref],,0)</f>
        <v>20250910-S-70209</v>
      </c>
      <c r="C2336" s="273">
        <f>_xlfn.XLOOKUP(Table2[[#This Row],[K&amp;N REF ]],CAT_Details[Tracking Number],CAT_Details[TO Ref],,0)</f>
        <v>20250910800574</v>
      </c>
      <c r="D2336" s="273" t="str">
        <f>_xlfn.XLOOKUP(Table2[[#This Row],[K&amp;N REF ]],CAT_Details[Tracking Number],CAT_Details[Pickup Customer Name],,0)</f>
        <v>CONTITECH TECHNO-CHEMIE GMBH PMS CIV</v>
      </c>
      <c r="E2336" s="274" t="str">
        <f>_xlfn.XLOOKUP(Table2[[#This Row],[K&amp;N REF ]],CAT_Details[Tracking Number],CAT_Details[Delivery Country Code],,0)</f>
        <v>GB</v>
      </c>
      <c r="F2336" s="274" t="str">
        <f>_xlfn.XLOOKUP(Table2[[#This Row],[TO Ref]],CAT_Details[TO Ref],CAT_Details[Loc],,0)</f>
        <v>DX01-L5</v>
      </c>
      <c r="G2336" s="260" t="s">
        <v>34</v>
      </c>
      <c r="H2336" s="260" t="s">
        <v>35</v>
      </c>
      <c r="I2336" s="281">
        <v>45917</v>
      </c>
      <c r="J2336" s="260" t="s">
        <v>26</v>
      </c>
      <c r="K2336" s="260" t="s">
        <v>32</v>
      </c>
      <c r="L2336" s="281">
        <v>45917</v>
      </c>
      <c r="M2336" s="260" t="str">
        <f>IF(Table2[[#This Row],[Resolve Date]]="","ONGOING","SOLVED")</f>
        <v>SOLVED</v>
      </c>
      <c r="N2336" s="261"/>
      <c r="O2336" s="260" t="str">
        <f>Table2[[#This Row],[K&amp;N REF ]]&amp;Table2[[#This Row],[Issue type ]]</f>
        <v>5017305856NO LABELS</v>
      </c>
      <c r="P2336" s="260">
        <f>YEAR(Table2[[#This Row],[Date ]])</f>
        <v>2025</v>
      </c>
      <c r="Q2336" s="260" t="str">
        <f>VLOOKUP(MONTH(Table2[[#This Row],[Date ]]),Months,2,0)</f>
        <v>September</v>
      </c>
      <c r="R2336" s="288" t="b">
        <f>COUNTIFS(Table2[Unique],Table2[[#This Row],[Unique]])&gt;1</f>
        <v>0</v>
      </c>
      <c r="S2336" s="288">
        <f>IF(Table2[[#This Row],[Status ]]="Solved",1,0)</f>
        <v>1</v>
      </c>
      <c r="T2336" s="288">
        <f>IF(Table2[[#This Row],[Status ]]="ongoing",1,0)</f>
        <v>0</v>
      </c>
    </row>
    <row r="2337" spans="1:20" x14ac:dyDescent="0.25">
      <c r="A2337" s="263">
        <v>5017321350</v>
      </c>
      <c r="B2337" s="287" t="str">
        <f>_xlfn.XLOOKUP(Table2[[#This Row],[K&amp;N REF ]],CAT_Details[Tracking Number],CAT_Details[S Ref],,0)</f>
        <v>20250912-S-70247</v>
      </c>
      <c r="C2337" s="273">
        <f>_xlfn.XLOOKUP(Table2[[#This Row],[K&amp;N REF ]],CAT_Details[Tracking Number],CAT_Details[TO Ref],,0)</f>
        <v>20250912802763</v>
      </c>
      <c r="D2337" s="273" t="str">
        <f>_xlfn.XLOOKUP(Table2[[#This Row],[K&amp;N REF ]],CAT_Details[Tracking Number],CAT_Details[Pickup Customer Name],,0)</f>
        <v>Tenneco Zwickau GmbH</v>
      </c>
      <c r="E2337" s="274" t="str">
        <f>_xlfn.XLOOKUP(Table2[[#This Row],[K&amp;N REF ]],CAT_Details[Tracking Number],CAT_Details[Delivery Country Code],,0)</f>
        <v>GB</v>
      </c>
      <c r="F2337" s="274" t="str">
        <f>_xlfn.XLOOKUP(Table2[[#This Row],[TO Ref]],CAT_Details[TO Ref],CAT_Details[Loc],,0)</f>
        <v>DX01-L5</v>
      </c>
      <c r="G2337" s="260" t="s">
        <v>34</v>
      </c>
      <c r="H2337" s="260" t="s">
        <v>35</v>
      </c>
      <c r="I2337" s="281">
        <v>45918</v>
      </c>
      <c r="J2337" s="260" t="s">
        <v>26</v>
      </c>
      <c r="K2337" s="260" t="s">
        <v>32</v>
      </c>
      <c r="L2337" s="281">
        <v>45918</v>
      </c>
      <c r="M2337" s="260" t="str">
        <f>IF(Table2[[#This Row],[Resolve Date]]="","ONGOING","SOLVED")</f>
        <v>SOLVED</v>
      </c>
      <c r="N2337" s="261"/>
      <c r="O2337" s="260" t="str">
        <f>Table2[[#This Row],[K&amp;N REF ]]&amp;Table2[[#This Row],[Issue type ]]</f>
        <v>5017321350NO LABELS</v>
      </c>
      <c r="P2337" s="260">
        <f>YEAR(Table2[[#This Row],[Date ]])</f>
        <v>2025</v>
      </c>
      <c r="Q2337" s="260" t="str">
        <f>VLOOKUP(MONTH(Table2[[#This Row],[Date ]]),Months,2,0)</f>
        <v>September</v>
      </c>
      <c r="R2337" s="288" t="b">
        <f>COUNTIFS(Table2[Unique],Table2[[#This Row],[Unique]])&gt;1</f>
        <v>0</v>
      </c>
      <c r="S2337" s="288">
        <f>IF(Table2[[#This Row],[Status ]]="Solved",1,0)</f>
        <v>1</v>
      </c>
      <c r="T2337" s="288">
        <f>IF(Table2[[#This Row],[Status ]]="ongoing",1,0)</f>
        <v>0</v>
      </c>
    </row>
    <row r="2338" spans="1:20" x14ac:dyDescent="0.25">
      <c r="A2338" s="263">
        <v>5017321667</v>
      </c>
      <c r="B2338" s="287" t="str">
        <f>_xlfn.XLOOKUP(Table2[[#This Row],[K&amp;N REF ]],CAT_Details[Tracking Number],CAT_Details[S Ref],,0)</f>
        <v>20250912-S-70244</v>
      </c>
      <c r="C2338" s="273">
        <f>_xlfn.XLOOKUP(Table2[[#This Row],[K&amp;N REF ]],CAT_Details[Tracking Number],CAT_Details[TO Ref],,0)</f>
        <v>20250912802744</v>
      </c>
      <c r="D2338" s="273" t="str">
        <f>_xlfn.XLOOKUP(Table2[[#This Row],[K&amp;N REF ]],CAT_Details[Tracking Number],CAT_Details[Pickup Customer Name],,0)</f>
        <v>Bosch Rexroth AG Werk Horb</v>
      </c>
      <c r="E2338" s="274" t="str">
        <f>_xlfn.XLOOKUP(Table2[[#This Row],[K&amp;N REF ]],CAT_Details[Tracking Number],CAT_Details[Delivery Country Code],,0)</f>
        <v>GB</v>
      </c>
      <c r="F2338" s="274" t="str">
        <f>_xlfn.XLOOKUP(Table2[[#This Row],[TO Ref]],CAT_Details[TO Ref],CAT_Details[Loc],,0)</f>
        <v>U2-L5</v>
      </c>
      <c r="G2338" s="260" t="s">
        <v>34</v>
      </c>
      <c r="H2338" s="260" t="s">
        <v>35</v>
      </c>
      <c r="I2338" s="281">
        <v>45918</v>
      </c>
      <c r="J2338" s="260" t="s">
        <v>26</v>
      </c>
      <c r="K2338" s="260" t="s">
        <v>32</v>
      </c>
      <c r="L2338" s="281">
        <v>45918</v>
      </c>
      <c r="M2338" s="260" t="str">
        <f>IF(Table2[[#This Row],[Resolve Date]]="","ONGOING","SOLVED")</f>
        <v>SOLVED</v>
      </c>
      <c r="N2338" s="261"/>
      <c r="O2338" s="260" t="str">
        <f>Table2[[#This Row],[K&amp;N REF ]]&amp;Table2[[#This Row],[Issue type ]]</f>
        <v>5017321667NO LABELS</v>
      </c>
      <c r="P2338" s="260">
        <f>YEAR(Table2[[#This Row],[Date ]])</f>
        <v>2025</v>
      </c>
      <c r="Q2338" s="260" t="str">
        <f>VLOOKUP(MONTH(Table2[[#This Row],[Date ]]),Months,2,0)</f>
        <v>September</v>
      </c>
      <c r="R2338" s="288" t="b">
        <f>COUNTIFS(Table2[Unique],Table2[[#This Row],[Unique]])&gt;1</f>
        <v>0</v>
      </c>
      <c r="S2338" s="288">
        <f>IF(Table2[[#This Row],[Status ]]="Solved",1,0)</f>
        <v>1</v>
      </c>
      <c r="T2338" s="288">
        <f>IF(Table2[[#This Row],[Status ]]="ongoing",1,0)</f>
        <v>0</v>
      </c>
    </row>
    <row r="2339" spans="1:20" x14ac:dyDescent="0.25">
      <c r="A2339" s="263">
        <v>5017321535</v>
      </c>
      <c r="B2339" s="287" t="str">
        <f>_xlfn.XLOOKUP(Table2[[#This Row],[K&amp;N REF ]],CAT_Details[Tracking Number],CAT_Details[S Ref],,0)</f>
        <v>20250912-S-70295</v>
      </c>
      <c r="C2339" s="273">
        <f>_xlfn.XLOOKUP(Table2[[#This Row],[K&amp;N REF ]],CAT_Details[Tracking Number],CAT_Details[TO Ref],,0)</f>
        <v>20250911802368</v>
      </c>
      <c r="D2339" s="273" t="str">
        <f>_xlfn.XLOOKUP(Table2[[#This Row],[K&amp;N REF ]],CAT_Details[Tracking Number],CAT_Details[Pickup Customer Name],,0)</f>
        <v>Elobau GmbH &amp; Co. KG</v>
      </c>
      <c r="E2339" s="274" t="str">
        <f>_xlfn.XLOOKUP(Table2[[#This Row],[K&amp;N REF ]],CAT_Details[Tracking Number],CAT_Details[Delivery Country Code],,0)</f>
        <v>GB</v>
      </c>
      <c r="F2339" s="274">
        <f>_xlfn.XLOOKUP(Table2[[#This Row],[TO Ref]],CAT_Details[TO Ref],CAT_Details[Loc],,0)</f>
        <v>3402</v>
      </c>
      <c r="G2339" s="260" t="s">
        <v>34</v>
      </c>
      <c r="H2339" s="260" t="s">
        <v>25</v>
      </c>
      <c r="I2339" s="281">
        <v>45918</v>
      </c>
      <c r="J2339" s="260" t="s">
        <v>26</v>
      </c>
      <c r="K2339" s="260" t="s">
        <v>50</v>
      </c>
      <c r="L2339" s="281">
        <v>45918</v>
      </c>
      <c r="M2339" s="260" t="str">
        <f>IF(Table2[[#This Row],[Resolve Date]]="","ONGOING","SOLVED")</f>
        <v>SOLVED</v>
      </c>
      <c r="N2339" s="261"/>
      <c r="O2339" s="260" t="str">
        <f>Table2[[#This Row],[K&amp;N REF ]]&amp;Table2[[#This Row],[Issue type ]]</f>
        <v xml:space="preserve">5017321535DAMAGE </v>
      </c>
      <c r="P2339" s="260">
        <f>YEAR(Table2[[#This Row],[Date ]])</f>
        <v>2025</v>
      </c>
      <c r="Q2339" s="260" t="str">
        <f>VLOOKUP(MONTH(Table2[[#This Row],[Date ]]),Months,2,0)</f>
        <v>September</v>
      </c>
      <c r="R2339" s="288" t="b">
        <f>COUNTIFS(Table2[Unique],Table2[[#This Row],[Unique]])&gt;1</f>
        <v>0</v>
      </c>
      <c r="S2339" s="288">
        <f>IF(Table2[[#This Row],[Status ]]="Solved",1,0)</f>
        <v>1</v>
      </c>
      <c r="T2339" s="288">
        <f>IF(Table2[[#This Row],[Status ]]="ongoing",1,0)</f>
        <v>0</v>
      </c>
    </row>
    <row r="2340" spans="1:20" x14ac:dyDescent="0.25">
      <c r="A2340" s="263">
        <v>5017305644</v>
      </c>
      <c r="B2340" s="287" t="str">
        <f>_xlfn.XLOOKUP(Table2[[#This Row],[K&amp;N REF ]],CAT_Details[Tracking Number],CAT_Details[S Ref],,0)</f>
        <v>20250911-S-70949</v>
      </c>
      <c r="C2340" s="273">
        <f>_xlfn.XLOOKUP(Table2[[#This Row],[K&amp;N REF ]],CAT_Details[Tracking Number],CAT_Details[TO Ref],,0)</f>
        <v>20250909799426</v>
      </c>
      <c r="D2340" s="273" t="str">
        <f>_xlfn.XLOOKUP(Table2[[#This Row],[K&amp;N REF ]],CAT_Details[Tracking Number],CAT_Details[Pickup Customer Name],,0)</f>
        <v>Hydac Fluidtechnik</v>
      </c>
      <c r="E2340" s="274" t="str">
        <f>_xlfn.XLOOKUP(Table2[[#This Row],[K&amp;N REF ]],CAT_Details[Tracking Number],CAT_Details[Delivery Country Code],,0)</f>
        <v>GB</v>
      </c>
      <c r="F2340" s="274">
        <f>_xlfn.XLOOKUP(Table2[[#This Row],[TO Ref]],CAT_Details[TO Ref],CAT_Details[Loc],,0)</f>
        <v>3402</v>
      </c>
      <c r="G2340" s="260" t="s">
        <v>34</v>
      </c>
      <c r="H2340" s="260" t="s">
        <v>179</v>
      </c>
      <c r="I2340" s="281">
        <v>45918</v>
      </c>
      <c r="J2340" s="260" t="s">
        <v>26</v>
      </c>
      <c r="K2340" s="260" t="s">
        <v>32</v>
      </c>
      <c r="L2340" s="281">
        <v>45918</v>
      </c>
      <c r="M2340" s="260" t="str">
        <f>IF(Table2[[#This Row],[Resolve Date]]="","ONGOING","SOLVED")</f>
        <v>SOLVED</v>
      </c>
      <c r="N2340" s="261" t="s">
        <v>27457</v>
      </c>
      <c r="O2340" s="260" t="str">
        <f>Table2[[#This Row],[K&amp;N REF ]]&amp;Table2[[#This Row],[Issue type ]]</f>
        <v xml:space="preserve">5017305644NOT SCANNABLE </v>
      </c>
      <c r="P2340" s="260">
        <f>YEAR(Table2[[#This Row],[Date ]])</f>
        <v>2025</v>
      </c>
      <c r="Q2340" s="260" t="str">
        <f>VLOOKUP(MONTH(Table2[[#This Row],[Date ]]),Months,2,0)</f>
        <v>September</v>
      </c>
      <c r="R2340" s="288" t="b">
        <f>COUNTIFS(Table2[Unique],Table2[[#This Row],[Unique]])&gt;1</f>
        <v>0</v>
      </c>
      <c r="S2340" s="288">
        <f>IF(Table2[[#This Row],[Status ]]="Solved",1,0)</f>
        <v>1</v>
      </c>
      <c r="T2340" s="288">
        <f>IF(Table2[[#This Row],[Status ]]="ongoing",1,0)</f>
        <v>0</v>
      </c>
    </row>
    <row r="2341" spans="1:20" x14ac:dyDescent="0.25">
      <c r="A2341" s="263">
        <v>5017321332</v>
      </c>
      <c r="B2341" s="287" t="str">
        <f>_xlfn.XLOOKUP(Table2[[#This Row],[K&amp;N REF ]],CAT_Details[Tracking Number],CAT_Details[S Ref],,0)</f>
        <v>20250912-S-70294</v>
      </c>
      <c r="C2341" s="273">
        <f>_xlfn.XLOOKUP(Table2[[#This Row],[K&amp;N REF ]],CAT_Details[Tracking Number],CAT_Details[TO Ref],,0)</f>
        <v>20250912802971</v>
      </c>
      <c r="D2341" s="273" t="str">
        <f>_xlfn.XLOOKUP(Table2[[#This Row],[K&amp;N REF ]],CAT_Details[Tracking Number],CAT_Details[Pickup Customer Name],,0)</f>
        <v>SENSATA TECHNOLOGIES GERMANY GMBH</v>
      </c>
      <c r="E2341" s="274" t="str">
        <f>_xlfn.XLOOKUP(Table2[[#This Row],[K&amp;N REF ]],CAT_Details[Tracking Number],CAT_Details[Delivery Country Code],,0)</f>
        <v>GB</v>
      </c>
      <c r="F2341" s="274" t="str">
        <f>_xlfn.XLOOKUP(Table2[[#This Row],[TO Ref]],CAT_Details[TO Ref],CAT_Details[Loc],,0)</f>
        <v>DX01-L5</v>
      </c>
      <c r="G2341" s="260" t="s">
        <v>34</v>
      </c>
      <c r="H2341" s="260" t="s">
        <v>31</v>
      </c>
      <c r="I2341" s="281">
        <v>45918</v>
      </c>
      <c r="J2341" s="260" t="s">
        <v>26</v>
      </c>
      <c r="K2341" s="260" t="s">
        <v>32</v>
      </c>
      <c r="L2341" s="281">
        <v>45918</v>
      </c>
      <c r="M2341" s="260" t="str">
        <f>IF(Table2[[#This Row],[Resolve Date]]="","ONGOING","SOLVED")</f>
        <v>SOLVED</v>
      </c>
      <c r="N2341" s="261"/>
      <c r="O2341" s="260" t="str">
        <f>Table2[[#This Row],[K&amp;N REF ]]&amp;Table2[[#This Row],[Issue type ]]</f>
        <v>5017321332MISSING LABELS ON SOME UNITS</v>
      </c>
      <c r="P2341" s="260">
        <f>YEAR(Table2[[#This Row],[Date ]])</f>
        <v>2025</v>
      </c>
      <c r="Q2341" s="260" t="str">
        <f>VLOOKUP(MONTH(Table2[[#This Row],[Date ]]),Months,2,0)</f>
        <v>September</v>
      </c>
      <c r="R2341" s="288" t="b">
        <f>COUNTIFS(Table2[Unique],Table2[[#This Row],[Unique]])&gt;1</f>
        <v>0</v>
      </c>
      <c r="S2341" s="288">
        <f>IF(Table2[[#This Row],[Status ]]="Solved",1,0)</f>
        <v>1</v>
      </c>
      <c r="T2341" s="288">
        <f>IF(Table2[[#This Row],[Status ]]="ongoing",1,0)</f>
        <v>0</v>
      </c>
    </row>
    <row r="2342" spans="1:20" x14ac:dyDescent="0.25">
      <c r="A2342" s="263">
        <v>5017321780</v>
      </c>
      <c r="B2342" s="287" t="str">
        <f>_xlfn.XLOOKUP(Table2[[#This Row],[K&amp;N REF ]],CAT_Details[Tracking Number],CAT_Details[S Ref],,0)</f>
        <v>20250912-S-70703</v>
      </c>
      <c r="C2342" s="273">
        <f>_xlfn.XLOOKUP(Table2[[#This Row],[K&amp;N REF ]],CAT_Details[Tracking Number],CAT_Details[TO Ref],,0)</f>
        <v>20250911802101</v>
      </c>
      <c r="D2342" s="273" t="str">
        <f>_xlfn.XLOOKUP(Table2[[#This Row],[K&amp;N REF ]],CAT_Details[Tracking Number],CAT_Details[Pickup Customer Name],,0)</f>
        <v>PEKAGO KUNSTSTOFFEN B.V.</v>
      </c>
      <c r="E2342" s="274" t="str">
        <f>_xlfn.XLOOKUP(Table2[[#This Row],[K&amp;N REF ]],CAT_Details[Tracking Number],CAT_Details[Delivery Country Code],,0)</f>
        <v>GB</v>
      </c>
      <c r="F2342" s="274" t="str">
        <f>_xlfn.XLOOKUP(Table2[[#This Row],[TO Ref]],CAT_Details[TO Ref],CAT_Details[Loc],,0)</f>
        <v>U2-L5</v>
      </c>
      <c r="G2342" s="260" t="s">
        <v>24</v>
      </c>
      <c r="H2342" s="260" t="s">
        <v>179</v>
      </c>
      <c r="I2342" s="281">
        <v>45918</v>
      </c>
      <c r="J2342" s="260" t="s">
        <v>26</v>
      </c>
      <c r="K2342" s="260" t="s">
        <v>32</v>
      </c>
      <c r="L2342" s="281">
        <v>45918</v>
      </c>
      <c r="M2342" s="260" t="str">
        <f>IF(Table2[[#This Row],[Resolve Date]]="","ONGOING","SOLVED")</f>
        <v>SOLVED</v>
      </c>
      <c r="N2342" s="261"/>
      <c r="O2342" s="260" t="str">
        <f>Table2[[#This Row],[K&amp;N REF ]]&amp;Table2[[#This Row],[Issue type ]]</f>
        <v xml:space="preserve">5017321780NOT SCANNABLE </v>
      </c>
      <c r="P2342" s="260">
        <f>YEAR(Table2[[#This Row],[Date ]])</f>
        <v>2025</v>
      </c>
      <c r="Q2342" s="260" t="str">
        <f>VLOOKUP(MONTH(Table2[[#This Row],[Date ]]),Months,2,0)</f>
        <v>September</v>
      </c>
      <c r="R2342" s="288" t="b">
        <f>COUNTIFS(Table2[Unique],Table2[[#This Row],[Unique]])&gt;1</f>
        <v>0</v>
      </c>
      <c r="S2342" s="288">
        <f>IF(Table2[[#This Row],[Status ]]="Solved",1,0)</f>
        <v>1</v>
      </c>
      <c r="T2342" s="288">
        <f>IF(Table2[[#This Row],[Status ]]="ongoing",1,0)</f>
        <v>0</v>
      </c>
    </row>
    <row r="2343" spans="1:20" x14ac:dyDescent="0.25">
      <c r="A2343" s="263">
        <v>5017321781</v>
      </c>
      <c r="B2343" s="287" t="str">
        <f>_xlfn.XLOOKUP(Table2[[#This Row],[K&amp;N REF ]],CAT_Details[Tracking Number],CAT_Details[S Ref],,0)</f>
        <v>20250912-S-70703</v>
      </c>
      <c r="C2343" s="273">
        <f>_xlfn.XLOOKUP(Table2[[#This Row],[K&amp;N REF ]],CAT_Details[Tracking Number],CAT_Details[TO Ref],,0)</f>
        <v>20250911802123</v>
      </c>
      <c r="D2343" s="273" t="str">
        <f>_xlfn.XLOOKUP(Table2[[#This Row],[K&amp;N REF ]],CAT_Details[Tracking Number],CAT_Details[Pickup Customer Name],,0)</f>
        <v>PEKAGO KUNSTSTOFFEN B.V.</v>
      </c>
      <c r="E2343" s="274" t="str">
        <f>_xlfn.XLOOKUP(Table2[[#This Row],[K&amp;N REF ]],CAT_Details[Tracking Number],CAT_Details[Delivery Country Code],,0)</f>
        <v>FR</v>
      </c>
      <c r="F2343" s="274">
        <f>_xlfn.XLOOKUP(Table2[[#This Row],[TO Ref]],CAT_Details[TO Ref],CAT_Details[Loc],,0)</f>
        <v>3705</v>
      </c>
      <c r="G2343" s="260" t="s">
        <v>24</v>
      </c>
      <c r="H2343" s="260" t="s">
        <v>179</v>
      </c>
      <c r="I2343" s="281">
        <v>45918</v>
      </c>
      <c r="J2343" s="260" t="s">
        <v>26</v>
      </c>
      <c r="K2343" s="260" t="s">
        <v>32</v>
      </c>
      <c r="L2343" s="281">
        <v>45918</v>
      </c>
      <c r="M2343" s="260" t="str">
        <f>IF(Table2[[#This Row],[Resolve Date]]="","ONGOING","SOLVED")</f>
        <v>SOLVED</v>
      </c>
      <c r="N2343" s="261"/>
      <c r="O2343" s="260" t="str">
        <f>Table2[[#This Row],[K&amp;N REF ]]&amp;Table2[[#This Row],[Issue type ]]</f>
        <v xml:space="preserve">5017321781NOT SCANNABLE </v>
      </c>
      <c r="P2343" s="260">
        <f>YEAR(Table2[[#This Row],[Date ]])</f>
        <v>2025</v>
      </c>
      <c r="Q2343" s="260" t="str">
        <f>VLOOKUP(MONTH(Table2[[#This Row],[Date ]]),Months,2,0)</f>
        <v>September</v>
      </c>
      <c r="R2343" s="288" t="b">
        <f>COUNTIFS(Table2[Unique],Table2[[#This Row],[Unique]])&gt;1</f>
        <v>0</v>
      </c>
      <c r="S2343" s="288">
        <f>IF(Table2[[#This Row],[Status ]]="Solved",1,0)</f>
        <v>1</v>
      </c>
      <c r="T2343" s="288">
        <f>IF(Table2[[#This Row],[Status ]]="ongoing",1,0)</f>
        <v>0</v>
      </c>
    </row>
    <row r="2344" spans="1:20" x14ac:dyDescent="0.25">
      <c r="A2344" s="263">
        <v>5017305652</v>
      </c>
      <c r="B2344" s="287" t="str">
        <f>_xlfn.XLOOKUP(Table2[[#This Row],[K&amp;N REF ]],CAT_Details[Tracking Number],CAT_Details[S Ref],,0)</f>
        <v>20250911-S-70947</v>
      </c>
      <c r="C2344" s="273">
        <f>_xlfn.XLOOKUP(Table2[[#This Row],[K&amp;N REF ]],CAT_Details[Tracking Number],CAT_Details[TO Ref],,0)</f>
        <v>20250911801644</v>
      </c>
      <c r="D2344" s="273" t="str">
        <f>_xlfn.XLOOKUP(Table2[[#This Row],[K&amp;N REF ]],CAT_Details[Tracking Number],CAT_Details[Pickup Customer Name],,0)</f>
        <v>HYDAC SERVICE GMBH</v>
      </c>
      <c r="E2344" s="274" t="str">
        <f>_xlfn.XLOOKUP(Table2[[#This Row],[K&amp;N REF ]],CAT_Details[Tracking Number],CAT_Details[Delivery Country Code],,0)</f>
        <v>GB</v>
      </c>
      <c r="F2344" s="274">
        <f>_xlfn.XLOOKUP(Table2[[#This Row],[TO Ref]],CAT_Details[TO Ref],CAT_Details[Loc],,0)</f>
        <v>3402</v>
      </c>
      <c r="G2344" s="260" t="s">
        <v>34</v>
      </c>
      <c r="H2344" s="260" t="s">
        <v>179</v>
      </c>
      <c r="I2344" s="281">
        <v>45918</v>
      </c>
      <c r="J2344" s="260" t="s">
        <v>26</v>
      </c>
      <c r="K2344" s="260" t="s">
        <v>32</v>
      </c>
      <c r="L2344" s="281">
        <v>45918</v>
      </c>
      <c r="M2344" s="260" t="str">
        <f>IF(Table2[[#This Row],[Resolve Date]]="","ONGOING","SOLVED")</f>
        <v>SOLVED</v>
      </c>
      <c r="N2344" s="261"/>
      <c r="O2344" s="260" t="str">
        <f>Table2[[#This Row],[K&amp;N REF ]]&amp;Table2[[#This Row],[Issue type ]]</f>
        <v xml:space="preserve">5017305652NOT SCANNABLE </v>
      </c>
      <c r="P2344" s="260">
        <f>YEAR(Table2[[#This Row],[Date ]])</f>
        <v>2025</v>
      </c>
      <c r="Q2344" s="260" t="str">
        <f>VLOOKUP(MONTH(Table2[[#This Row],[Date ]]),Months,2,0)</f>
        <v>September</v>
      </c>
      <c r="R2344" s="288" t="b">
        <f>COUNTIFS(Table2[Unique],Table2[[#This Row],[Unique]])&gt;1</f>
        <v>0</v>
      </c>
      <c r="S2344" s="288">
        <f>IF(Table2[[#This Row],[Status ]]="Solved",1,0)</f>
        <v>1</v>
      </c>
      <c r="T2344" s="288">
        <f>IF(Table2[[#This Row],[Status ]]="ongoing",1,0)</f>
        <v>0</v>
      </c>
    </row>
    <row r="2345" spans="1:20" x14ac:dyDescent="0.25">
      <c r="A2345" s="263">
        <v>5017305653</v>
      </c>
      <c r="B2345" s="287" t="str">
        <f>_xlfn.XLOOKUP(Table2[[#This Row],[K&amp;N REF ]],CAT_Details[Tracking Number],CAT_Details[S Ref],,0)</f>
        <v>20250911-S-70947</v>
      </c>
      <c r="C2345" s="273">
        <f>_xlfn.XLOOKUP(Table2[[#This Row],[K&amp;N REF ]],CAT_Details[Tracking Number],CAT_Details[TO Ref],,0)</f>
        <v>20250905797484</v>
      </c>
      <c r="D2345" s="273" t="str">
        <f>_xlfn.XLOOKUP(Table2[[#This Row],[K&amp;N REF ]],CAT_Details[Tracking Number],CAT_Details[Pickup Customer Name],,0)</f>
        <v>HYDAC SERVICE GMBH</v>
      </c>
      <c r="E2345" s="274" t="str">
        <f>_xlfn.XLOOKUP(Table2[[#This Row],[K&amp;N REF ]],CAT_Details[Tracking Number],CAT_Details[Delivery Country Code],,0)</f>
        <v>GB</v>
      </c>
      <c r="F2345" s="274" t="str">
        <f>_xlfn.XLOOKUP(Table2[[#This Row],[TO Ref]],CAT_Details[TO Ref],CAT_Details[Loc],,0)</f>
        <v>U2-L5</v>
      </c>
      <c r="G2345" s="260" t="s">
        <v>34</v>
      </c>
      <c r="H2345" s="260" t="s">
        <v>179</v>
      </c>
      <c r="I2345" s="281">
        <v>45918</v>
      </c>
      <c r="J2345" s="260" t="s">
        <v>26</v>
      </c>
      <c r="K2345" s="260" t="s">
        <v>32</v>
      </c>
      <c r="L2345" s="281">
        <v>45918</v>
      </c>
      <c r="M2345" s="260" t="str">
        <f>IF(Table2[[#This Row],[Resolve Date]]="","ONGOING","SOLVED")</f>
        <v>SOLVED</v>
      </c>
      <c r="N2345" s="261"/>
      <c r="O2345" s="260" t="str">
        <f>Table2[[#This Row],[K&amp;N REF ]]&amp;Table2[[#This Row],[Issue type ]]</f>
        <v xml:space="preserve">5017305653NOT SCANNABLE </v>
      </c>
      <c r="P2345" s="260">
        <f>YEAR(Table2[[#This Row],[Date ]])</f>
        <v>2025</v>
      </c>
      <c r="Q2345" s="260" t="str">
        <f>VLOOKUP(MONTH(Table2[[#This Row],[Date ]]),Months,2,0)</f>
        <v>September</v>
      </c>
      <c r="R2345" s="288" t="b">
        <f>COUNTIFS(Table2[Unique],Table2[[#This Row],[Unique]])&gt;1</f>
        <v>0</v>
      </c>
      <c r="S2345" s="288">
        <f>IF(Table2[[#This Row],[Status ]]="Solved",1,0)</f>
        <v>1</v>
      </c>
      <c r="T2345" s="288">
        <f>IF(Table2[[#This Row],[Status ]]="ongoing",1,0)</f>
        <v>0</v>
      </c>
    </row>
    <row r="2346" spans="1:20" x14ac:dyDescent="0.25">
      <c r="A2346" s="263">
        <v>5017305632</v>
      </c>
      <c r="B2346" s="287" t="str">
        <f>_xlfn.XLOOKUP(Table2[[#This Row],[K&amp;N REF ]],CAT_Details[Tracking Number],CAT_Details[S Ref],,0)</f>
        <v>20250911-S-70948</v>
      </c>
      <c r="C2346" s="273">
        <f>_xlfn.XLOOKUP(Table2[[#This Row],[K&amp;N REF ]],CAT_Details[Tracking Number],CAT_Details[TO Ref],,0)</f>
        <v>20250908798683</v>
      </c>
      <c r="D2346" s="273" t="str">
        <f>_xlfn.XLOOKUP(Table2[[#This Row],[K&amp;N REF ]],CAT_Details[Tracking Number],CAT_Details[Pickup Customer Name],,0)</f>
        <v>HYDAC TECHNOLOGY GMBH</v>
      </c>
      <c r="E2346" s="274" t="str">
        <f>_xlfn.XLOOKUP(Table2[[#This Row],[K&amp;N REF ]],CAT_Details[Tracking Number],CAT_Details[Delivery Country Code],,0)</f>
        <v>GB</v>
      </c>
      <c r="F2346" s="274">
        <f>_xlfn.XLOOKUP(Table2[[#This Row],[TO Ref]],CAT_Details[TO Ref],CAT_Details[Loc],,0)</f>
        <v>3402</v>
      </c>
      <c r="G2346" s="260" t="s">
        <v>34</v>
      </c>
      <c r="H2346" s="260" t="s">
        <v>179</v>
      </c>
      <c r="I2346" s="281">
        <v>45918</v>
      </c>
      <c r="J2346" s="260" t="s">
        <v>26</v>
      </c>
      <c r="K2346" s="260" t="s">
        <v>32</v>
      </c>
      <c r="L2346" s="281">
        <v>45918</v>
      </c>
      <c r="M2346" s="260" t="str">
        <f>IF(Table2[[#This Row],[Resolve Date]]="","ONGOING","SOLVED")</f>
        <v>SOLVED</v>
      </c>
      <c r="N2346" s="261"/>
      <c r="O2346" s="260" t="str">
        <f>Table2[[#This Row],[K&amp;N REF ]]&amp;Table2[[#This Row],[Issue type ]]</f>
        <v xml:space="preserve">5017305632NOT SCANNABLE </v>
      </c>
      <c r="P2346" s="260">
        <f>YEAR(Table2[[#This Row],[Date ]])</f>
        <v>2025</v>
      </c>
      <c r="Q2346" s="260" t="str">
        <f>VLOOKUP(MONTH(Table2[[#This Row],[Date ]]),Months,2,0)</f>
        <v>September</v>
      </c>
      <c r="R2346" s="288" t="b">
        <f>COUNTIFS(Table2[Unique],Table2[[#This Row],[Unique]])&gt;1</f>
        <v>0</v>
      </c>
      <c r="S2346" s="288">
        <f>IF(Table2[[#This Row],[Status ]]="Solved",1,0)</f>
        <v>1</v>
      </c>
      <c r="T2346" s="288">
        <f>IF(Table2[[#This Row],[Status ]]="ongoing",1,0)</f>
        <v>0</v>
      </c>
    </row>
    <row r="2347" spans="1:20" x14ac:dyDescent="0.25">
      <c r="A2347" s="263">
        <v>5017336265</v>
      </c>
      <c r="B2347" s="287" t="str">
        <f>_xlfn.XLOOKUP(Table2[[#This Row],[K&amp;N REF ]],CAT_Details[Tracking Number],CAT_Details[S Ref],,0)</f>
        <v>20250915-S-70791</v>
      </c>
      <c r="C2347" s="273">
        <f>_xlfn.XLOOKUP(Table2[[#This Row],[K&amp;N REF ]],CAT_Details[Tracking Number],CAT_Details[TO Ref],,0)</f>
        <v>20250915804290</v>
      </c>
      <c r="D2347" s="273" t="str">
        <f>_xlfn.XLOOKUP(Table2[[#This Row],[K&amp;N REF ]],CAT_Details[Tracking Number],CAT_Details[Pickup Customer Name],,0)</f>
        <v>SURFACE TREATMENT COMPANY N.V.</v>
      </c>
      <c r="E2347" s="274" t="str">
        <f>_xlfn.XLOOKUP(Table2[[#This Row],[K&amp;N REF ]],CAT_Details[Tracking Number],CAT_Details[Delivery Country Code],,0)</f>
        <v>GB</v>
      </c>
      <c r="F2347" s="274" t="str">
        <f>_xlfn.XLOOKUP(Table2[[#This Row],[TO Ref]],CAT_Details[TO Ref],CAT_Details[Loc],,0)</f>
        <v>DK-BM01</v>
      </c>
      <c r="G2347" s="260" t="s">
        <v>44</v>
      </c>
      <c r="H2347" s="260" t="s">
        <v>197</v>
      </c>
      <c r="I2347" s="281">
        <v>45918</v>
      </c>
      <c r="J2347" s="260" t="s">
        <v>45</v>
      </c>
      <c r="K2347" s="260" t="s">
        <v>50</v>
      </c>
      <c r="L2347" s="281">
        <v>45919</v>
      </c>
      <c r="M2347" s="260" t="str">
        <f>IF(Table2[[#This Row],[Resolve Date]]="","ONGOING","SOLVED")</f>
        <v>SOLVED</v>
      </c>
      <c r="N2347" s="261"/>
      <c r="O2347" s="260" t="str">
        <f>Table2[[#This Row],[K&amp;N REF ]]&amp;Table2[[#This Row],[Issue type ]]</f>
        <v>5017336265MANCO</v>
      </c>
      <c r="P2347" s="260">
        <f>YEAR(Table2[[#This Row],[Date ]])</f>
        <v>2025</v>
      </c>
      <c r="Q2347" s="260" t="str">
        <f>VLOOKUP(MONTH(Table2[[#This Row],[Date ]]),Months,2,0)</f>
        <v>September</v>
      </c>
      <c r="R2347" s="288" t="b">
        <f>COUNTIFS(Table2[Unique],Table2[[#This Row],[Unique]])&gt;1</f>
        <v>0</v>
      </c>
      <c r="S2347" s="288">
        <f>IF(Table2[[#This Row],[Status ]]="Solved",1,0)</f>
        <v>1</v>
      </c>
      <c r="T2347" s="288">
        <f>IF(Table2[[#This Row],[Status ]]="ongoing",1,0)</f>
        <v>0</v>
      </c>
    </row>
    <row r="2348" spans="1:20" x14ac:dyDescent="0.25">
      <c r="A2348" s="263">
        <v>5017276421</v>
      </c>
      <c r="B2348" s="287" t="str">
        <f>_xlfn.XLOOKUP(Table2[[#This Row],[K&amp;N REF ]],CAT_Details[Tracking Number],CAT_Details[S Ref],,0)</f>
        <v>20250909-S-70598</v>
      </c>
      <c r="C2348" s="273">
        <f>_xlfn.XLOOKUP(Table2[[#This Row],[K&amp;N REF ]],CAT_Details[Tracking Number],CAT_Details[TO Ref],,0)</f>
        <v>20250909799427</v>
      </c>
      <c r="D2348" s="273" t="str">
        <f>_xlfn.XLOOKUP(Table2[[#This Row],[K&amp;N REF ]],CAT_Details[Tracking Number],CAT_Details[Pickup Customer Name],,0)</f>
        <v>Standard Motor Product Poland ( SMP Poland)</v>
      </c>
      <c r="E2348" s="274" t="str">
        <f>_xlfn.XLOOKUP(Table2[[#This Row],[K&amp;N REF ]],CAT_Details[Tracking Number],CAT_Details[Delivery Country Code],,0)</f>
        <v>GB</v>
      </c>
      <c r="F2348" s="274" t="str">
        <f>_xlfn.XLOOKUP(Table2[[#This Row],[TO Ref]],CAT_Details[TO Ref],CAT_Details[Loc],,0)</f>
        <v>DX01-L5</v>
      </c>
      <c r="G2348" s="260" t="s">
        <v>221</v>
      </c>
      <c r="H2348" s="260" t="s">
        <v>179</v>
      </c>
      <c r="I2348" s="281">
        <v>45918</v>
      </c>
      <c r="J2348" s="260" t="s">
        <v>26</v>
      </c>
      <c r="K2348" s="260" t="s">
        <v>32</v>
      </c>
      <c r="L2348" s="281">
        <v>45918</v>
      </c>
      <c r="M2348" s="260" t="str">
        <f>IF(Table2[[#This Row],[Resolve Date]]="","ONGOING","SOLVED")</f>
        <v>SOLVED</v>
      </c>
      <c r="N2348" s="261"/>
      <c r="O2348" s="260" t="str">
        <f>Table2[[#This Row],[K&amp;N REF ]]&amp;Table2[[#This Row],[Issue type ]]</f>
        <v xml:space="preserve">5017276421NOT SCANNABLE </v>
      </c>
      <c r="P2348" s="260">
        <f>YEAR(Table2[[#This Row],[Date ]])</f>
        <v>2025</v>
      </c>
      <c r="Q2348" s="260" t="str">
        <f>VLOOKUP(MONTH(Table2[[#This Row],[Date ]]),Months,2,0)</f>
        <v>September</v>
      </c>
      <c r="R2348" s="288" t="b">
        <f>COUNTIFS(Table2[Unique],Table2[[#This Row],[Unique]])&gt;1</f>
        <v>0</v>
      </c>
      <c r="S2348" s="288">
        <f>IF(Table2[[#This Row],[Status ]]="Solved",1,0)</f>
        <v>1</v>
      </c>
      <c r="T2348" s="288">
        <f>IF(Table2[[#This Row],[Status ]]="ongoing",1,0)</f>
        <v>0</v>
      </c>
    </row>
    <row r="2349" spans="1:20" x14ac:dyDescent="0.25">
      <c r="A2349" s="263">
        <v>5017291246</v>
      </c>
      <c r="B2349" s="287" t="str">
        <f>_xlfn.XLOOKUP(Table2[[#This Row],[K&amp;N REF ]],CAT_Details[Tracking Number],CAT_Details[S Ref],,0)</f>
        <v>20250910-S-70427</v>
      </c>
      <c r="C2349" s="273">
        <f>_xlfn.XLOOKUP(Table2[[#This Row],[K&amp;N REF ]],CAT_Details[Tracking Number],CAT_Details[TO Ref],,0)</f>
        <v>20250909799653</v>
      </c>
      <c r="D2349" s="273" t="str">
        <f>_xlfn.XLOOKUP(Table2[[#This Row],[K&amp;N REF ]],CAT_Details[Tracking Number],CAT_Details[Pickup Customer Name],,0)</f>
        <v>SATA GROUP</v>
      </c>
      <c r="E2349" s="274" t="str">
        <f>_xlfn.XLOOKUP(Table2[[#This Row],[K&amp;N REF ]],CAT_Details[Tracking Number],CAT_Details[Delivery Country Code],,0)</f>
        <v>GB</v>
      </c>
      <c r="F2349" s="274" t="str">
        <f>_xlfn.XLOOKUP(Table2[[#This Row],[TO Ref]],CAT_Details[TO Ref],CAT_Details[Loc],,0)</f>
        <v>DX01-L5</v>
      </c>
      <c r="G2349" s="260" t="s">
        <v>24</v>
      </c>
      <c r="H2349" s="260" t="s">
        <v>25</v>
      </c>
      <c r="I2349" s="281">
        <v>45918</v>
      </c>
      <c r="J2349" s="260" t="s">
        <v>26</v>
      </c>
      <c r="K2349" s="260" t="s">
        <v>27</v>
      </c>
      <c r="L2349" s="281">
        <v>45918</v>
      </c>
      <c r="M2349" s="260" t="str">
        <f>IF(Table2[[#This Row],[Resolve Date]]="","ONGOING","SOLVED")</f>
        <v>SOLVED</v>
      </c>
      <c r="N2349" s="261"/>
      <c r="O2349" s="260" t="str">
        <f>Table2[[#This Row],[K&amp;N REF ]]&amp;Table2[[#This Row],[Issue type ]]</f>
        <v xml:space="preserve">5017291246DAMAGE </v>
      </c>
      <c r="P2349" s="260">
        <f>YEAR(Table2[[#This Row],[Date ]])</f>
        <v>2025</v>
      </c>
      <c r="Q2349" s="260" t="str">
        <f>VLOOKUP(MONTH(Table2[[#This Row],[Date ]]),Months,2,0)</f>
        <v>September</v>
      </c>
      <c r="R2349" s="288" t="b">
        <f>COUNTIFS(Table2[Unique],Table2[[#This Row],[Unique]])&gt;1</f>
        <v>0</v>
      </c>
      <c r="S2349" s="288">
        <f>IF(Table2[[#This Row],[Status ]]="Solved",1,0)</f>
        <v>1</v>
      </c>
      <c r="T2349" s="288">
        <f>IF(Table2[[#This Row],[Status ]]="ongoing",1,0)</f>
        <v>0</v>
      </c>
    </row>
    <row r="2350" spans="1:20" x14ac:dyDescent="0.25">
      <c r="A2350" s="263">
        <v>5017291246</v>
      </c>
      <c r="B2350" s="287" t="str">
        <f>_xlfn.XLOOKUP(Table2[[#This Row],[K&amp;N REF ]],CAT_Details[Tracking Number],CAT_Details[S Ref],,0)</f>
        <v>20250910-S-70427</v>
      </c>
      <c r="C2350" s="273">
        <f>_xlfn.XLOOKUP(Table2[[#This Row],[K&amp;N REF ]],CAT_Details[Tracking Number],CAT_Details[TO Ref],,0)</f>
        <v>20250909799653</v>
      </c>
      <c r="D2350" s="273" t="str">
        <f>_xlfn.XLOOKUP(Table2[[#This Row],[K&amp;N REF ]],CAT_Details[Tracking Number],CAT_Details[Pickup Customer Name],,0)</f>
        <v>SATA GROUP</v>
      </c>
      <c r="E2350" s="274" t="str">
        <f>_xlfn.XLOOKUP(Table2[[#This Row],[K&amp;N REF ]],CAT_Details[Tracking Number],CAT_Details[Delivery Country Code],,0)</f>
        <v>GB</v>
      </c>
      <c r="F2350" s="274" t="str">
        <f>_xlfn.XLOOKUP(Table2[[#This Row],[TO Ref]],CAT_Details[TO Ref],CAT_Details[Loc],,0)</f>
        <v>DX01-L5</v>
      </c>
      <c r="G2350" s="260" t="s">
        <v>24</v>
      </c>
      <c r="H2350" s="260" t="s">
        <v>49</v>
      </c>
      <c r="I2350" s="281">
        <v>45918</v>
      </c>
      <c r="J2350" s="260" t="s">
        <v>26</v>
      </c>
      <c r="K2350" s="260" t="s">
        <v>27</v>
      </c>
      <c r="L2350" s="281">
        <v>45918</v>
      </c>
      <c r="M2350" s="260" t="str">
        <f>IF(Table2[[#This Row],[Resolve Date]]="","ONGOING","SOLVED")</f>
        <v>SOLVED</v>
      </c>
      <c r="N2350" s="261" t="s">
        <v>27618</v>
      </c>
      <c r="O2350" s="260" t="str">
        <f>Table2[[#This Row],[K&amp;N REF ]]&amp;Table2[[#This Row],[Issue type ]]</f>
        <v>5017291246XX LABELS</v>
      </c>
      <c r="P2350" s="260">
        <f>YEAR(Table2[[#This Row],[Date ]])</f>
        <v>2025</v>
      </c>
      <c r="Q2350" s="260" t="str">
        <f>VLOOKUP(MONTH(Table2[[#This Row],[Date ]]),Months,2,0)</f>
        <v>September</v>
      </c>
      <c r="R2350" s="288" t="b">
        <f>COUNTIFS(Table2[Unique],Table2[[#This Row],[Unique]])&gt;1</f>
        <v>0</v>
      </c>
      <c r="S2350" s="288">
        <f>IF(Table2[[#This Row],[Status ]]="Solved",1,0)</f>
        <v>1</v>
      </c>
      <c r="T2350" s="288">
        <f>IF(Table2[[#This Row],[Status ]]="ongoing",1,0)</f>
        <v>0</v>
      </c>
    </row>
    <row r="2351" spans="1:20" x14ac:dyDescent="0.25">
      <c r="A2351" s="263">
        <v>5017291807</v>
      </c>
      <c r="B2351" s="287" t="str">
        <f>_xlfn.XLOOKUP(Table2[[#This Row],[K&amp;N REF ]],CAT_Details[Tracking Number],CAT_Details[S Ref],,0)</f>
        <v>20250910-S-70711</v>
      </c>
      <c r="C2351" s="273">
        <f>_xlfn.XLOOKUP(Table2[[#This Row],[K&amp;N REF ]],CAT_Details[Tracking Number],CAT_Details[TO Ref],,0)</f>
        <v>20250909799927</v>
      </c>
      <c r="D2351" s="273" t="str">
        <f>_xlfn.XLOOKUP(Table2[[#This Row],[K&amp;N REF ]],CAT_Details[Tracking Number],CAT_Details[Pickup Customer Name],,0)</f>
        <v>Industrilas AB</v>
      </c>
      <c r="E2351" s="274" t="str">
        <f>_xlfn.XLOOKUP(Table2[[#This Row],[K&amp;N REF ]],CAT_Details[Tracking Number],CAT_Details[Delivery Country Code],,0)</f>
        <v>GB</v>
      </c>
      <c r="F2351" s="274" t="str">
        <f>_xlfn.XLOOKUP(Table2[[#This Row],[TO Ref]],CAT_Details[TO Ref],CAT_Details[Loc],,0)</f>
        <v>DK-LW01</v>
      </c>
      <c r="G2351" s="260" t="s">
        <v>44</v>
      </c>
      <c r="H2351" s="260" t="s">
        <v>35</v>
      </c>
      <c r="I2351" s="281">
        <v>45918</v>
      </c>
      <c r="J2351" s="260" t="s">
        <v>26</v>
      </c>
      <c r="K2351" s="260" t="s">
        <v>32</v>
      </c>
      <c r="L2351" s="281">
        <v>45918</v>
      </c>
      <c r="M2351" s="260" t="str">
        <f>IF(Table2[[#This Row],[Resolve Date]]="","ONGOING","SOLVED")</f>
        <v>SOLVED</v>
      </c>
      <c r="N2351" s="261"/>
      <c r="O2351" s="260" t="str">
        <f>Table2[[#This Row],[K&amp;N REF ]]&amp;Table2[[#This Row],[Issue type ]]</f>
        <v>5017291807NO LABELS</v>
      </c>
      <c r="P2351" s="260">
        <f>YEAR(Table2[[#This Row],[Date ]])</f>
        <v>2025</v>
      </c>
      <c r="Q2351" s="260" t="str">
        <f>VLOOKUP(MONTH(Table2[[#This Row],[Date ]]),Months,2,0)</f>
        <v>September</v>
      </c>
      <c r="R2351" s="288" t="b">
        <f>COUNTIFS(Table2[Unique],Table2[[#This Row],[Unique]])&gt;1</f>
        <v>0</v>
      </c>
      <c r="S2351" s="288">
        <f>IF(Table2[[#This Row],[Status ]]="Solved",1,0)</f>
        <v>1</v>
      </c>
      <c r="T2351" s="288">
        <f>IF(Table2[[#This Row],[Status ]]="ongoing",1,0)</f>
        <v>0</v>
      </c>
    </row>
    <row r="2352" spans="1:20" x14ac:dyDescent="0.25">
      <c r="A2352" s="263">
        <v>5017276421</v>
      </c>
      <c r="B2352" s="287" t="str">
        <f>_xlfn.XLOOKUP(Table2[[#This Row],[K&amp;N REF ]],CAT_Details[Tracking Number],CAT_Details[S Ref],,0)</f>
        <v>20250909-S-70598</v>
      </c>
      <c r="C2352" s="273">
        <f>_xlfn.XLOOKUP(Table2[[#This Row],[K&amp;N REF ]],CAT_Details[Tracking Number],CAT_Details[TO Ref],,0)</f>
        <v>20250909799427</v>
      </c>
      <c r="D2352" s="273" t="str">
        <f>_xlfn.XLOOKUP(Table2[[#This Row],[K&amp;N REF ]],CAT_Details[Tracking Number],CAT_Details[Pickup Customer Name],,0)</f>
        <v>Standard Motor Product Poland ( SMP Poland)</v>
      </c>
      <c r="E2352" s="274" t="str">
        <f>_xlfn.XLOOKUP(Table2[[#This Row],[K&amp;N REF ]],CAT_Details[Tracking Number],CAT_Details[Delivery Country Code],,0)</f>
        <v>GB</v>
      </c>
      <c r="F2352" s="274" t="str">
        <f>_xlfn.XLOOKUP(Table2[[#This Row],[TO Ref]],CAT_Details[TO Ref],CAT_Details[Loc],,0)</f>
        <v>DX01-L5</v>
      </c>
      <c r="G2352" s="260" t="s">
        <v>221</v>
      </c>
      <c r="H2352" s="260" t="s">
        <v>25</v>
      </c>
      <c r="I2352" s="281">
        <v>45918</v>
      </c>
      <c r="J2352" s="260" t="s">
        <v>26</v>
      </c>
      <c r="K2352" s="260" t="s">
        <v>32</v>
      </c>
      <c r="L2352" s="281">
        <v>45918</v>
      </c>
      <c r="M2352" s="260" t="str">
        <f>IF(Table2[[#This Row],[Resolve Date]]="","ONGOING","SOLVED")</f>
        <v>SOLVED</v>
      </c>
      <c r="N2352" s="261"/>
      <c r="O2352" s="260" t="str">
        <f>Table2[[#This Row],[K&amp;N REF ]]&amp;Table2[[#This Row],[Issue type ]]</f>
        <v xml:space="preserve">5017276421DAMAGE </v>
      </c>
      <c r="P2352" s="260">
        <f>YEAR(Table2[[#This Row],[Date ]])</f>
        <v>2025</v>
      </c>
      <c r="Q2352" s="260" t="str">
        <f>VLOOKUP(MONTH(Table2[[#This Row],[Date ]]),Months,2,0)</f>
        <v>September</v>
      </c>
      <c r="R2352" s="288" t="b">
        <f>COUNTIFS(Table2[Unique],Table2[[#This Row],[Unique]])&gt;1</f>
        <v>0</v>
      </c>
      <c r="S2352" s="288">
        <f>IF(Table2[[#This Row],[Status ]]="Solved",1,0)</f>
        <v>1</v>
      </c>
      <c r="T2352" s="288">
        <f>IF(Table2[[#This Row],[Status ]]="ongoing",1,0)</f>
        <v>0</v>
      </c>
    </row>
    <row r="2353" spans="1:20" x14ac:dyDescent="0.25">
      <c r="A2353" s="263">
        <v>5017321686</v>
      </c>
      <c r="B2353" s="287" t="str">
        <f>_xlfn.XLOOKUP(Table2[[#This Row],[K&amp;N REF ]],CAT_Details[Tracking Number],CAT_Details[S Ref],,0)</f>
        <v>20250912-S-70534</v>
      </c>
      <c r="C2353" s="273">
        <f>_xlfn.XLOOKUP(Table2[[#This Row],[K&amp;N REF ]],CAT_Details[Tracking Number],CAT_Details[TO Ref],,0)</f>
        <v>20250911802193</v>
      </c>
      <c r="D2353" s="273" t="str">
        <f>_xlfn.XLOOKUP(Table2[[#This Row],[K&amp;N REF ]],CAT_Details[Tracking Number],CAT_Details[Pickup Customer Name],,0)</f>
        <v>P&amp;P SPA.</v>
      </c>
      <c r="E2353" s="274" t="str">
        <f>_xlfn.XLOOKUP(Table2[[#This Row],[K&amp;N REF ]],CAT_Details[Tracking Number],CAT_Details[Delivery Country Code],,0)</f>
        <v>GB</v>
      </c>
      <c r="F2353" s="274" t="str">
        <f>_xlfn.XLOOKUP(Table2[[#This Row],[TO Ref]],CAT_Details[TO Ref],CAT_Details[Loc],,0)</f>
        <v>DK-BM01</v>
      </c>
      <c r="G2353" s="260" t="s">
        <v>24</v>
      </c>
      <c r="H2353" s="260" t="s">
        <v>179</v>
      </c>
      <c r="I2353" s="281">
        <v>45919</v>
      </c>
      <c r="J2353" s="260" t="s">
        <v>26</v>
      </c>
      <c r="K2353" s="260" t="s">
        <v>32</v>
      </c>
      <c r="L2353" s="281">
        <v>45919</v>
      </c>
      <c r="M2353" s="260" t="str">
        <f>IF(Table2[[#This Row],[Resolve Date]]="","ONGOING","SOLVED")</f>
        <v>SOLVED</v>
      </c>
      <c r="N2353" s="261"/>
      <c r="O2353" s="260" t="str">
        <f>Table2[[#This Row],[K&amp;N REF ]]&amp;Table2[[#This Row],[Issue type ]]</f>
        <v xml:space="preserve">5017321686NOT SCANNABLE </v>
      </c>
      <c r="P2353" s="260">
        <f>YEAR(Table2[[#This Row],[Date ]])</f>
        <v>2025</v>
      </c>
      <c r="Q2353" s="260" t="str">
        <f>VLOOKUP(MONTH(Table2[[#This Row],[Date ]]),Months,2,0)</f>
        <v>September</v>
      </c>
      <c r="R2353" s="288" t="b">
        <f>COUNTIFS(Table2[Unique],Table2[[#This Row],[Unique]])&gt;1</f>
        <v>0</v>
      </c>
      <c r="S2353" s="288">
        <f>IF(Table2[[#This Row],[Status ]]="Solved",1,0)</f>
        <v>1</v>
      </c>
      <c r="T2353" s="288">
        <f>IF(Table2[[#This Row],[Status ]]="ongoing",1,0)</f>
        <v>0</v>
      </c>
    </row>
    <row r="2354" spans="1:20" x14ac:dyDescent="0.25">
      <c r="A2354" s="263">
        <v>5017321649</v>
      </c>
      <c r="B2354" s="287" t="str">
        <f>_xlfn.XLOOKUP(Table2[[#This Row],[K&amp;N REF ]],CAT_Details[Tracking Number],CAT_Details[S Ref],,0)</f>
        <v>20250912-S-70280</v>
      </c>
      <c r="C2354" s="273">
        <f>_xlfn.XLOOKUP(Table2[[#This Row],[K&amp;N REF ]],CAT_Details[Tracking Number],CAT_Details[TO Ref],,0)</f>
        <v>20250911801634</v>
      </c>
      <c r="D2354" s="273" t="str">
        <f>_xlfn.XLOOKUP(Table2[[#This Row],[K&amp;N REF ]],CAT_Details[Tracking Number],CAT_Details[Pickup Customer Name],,0)</f>
        <v>SHW AUTOMOTIVE GBMH</v>
      </c>
      <c r="E2354" s="274" t="str">
        <f>_xlfn.XLOOKUP(Table2[[#This Row],[K&amp;N REF ]],CAT_Details[Tracking Number],CAT_Details[Delivery Country Code],,0)</f>
        <v>GB</v>
      </c>
      <c r="F2354" s="274" t="str">
        <f>_xlfn.XLOOKUP(Table2[[#This Row],[TO Ref]],CAT_Details[TO Ref],CAT_Details[Loc],,0)</f>
        <v>DK-BM01</v>
      </c>
      <c r="G2354" s="260" t="s">
        <v>34</v>
      </c>
      <c r="H2354" s="260" t="s">
        <v>31</v>
      </c>
      <c r="I2354" s="281">
        <v>45919</v>
      </c>
      <c r="J2354" s="260" t="s">
        <v>26</v>
      </c>
      <c r="K2354" s="260" t="s">
        <v>50</v>
      </c>
      <c r="L2354" s="281">
        <v>45919</v>
      </c>
      <c r="M2354" s="260" t="str">
        <f>IF(Table2[[#This Row],[Resolve Date]]="","ONGOING","SOLVED")</f>
        <v>SOLVED</v>
      </c>
      <c r="N2354" s="261"/>
      <c r="O2354" s="260" t="str">
        <f>Table2[[#This Row],[K&amp;N REF ]]&amp;Table2[[#This Row],[Issue type ]]</f>
        <v>5017321649MISSING LABELS ON SOME UNITS</v>
      </c>
      <c r="P2354" s="260">
        <f>YEAR(Table2[[#This Row],[Date ]])</f>
        <v>2025</v>
      </c>
      <c r="Q2354" s="260" t="str">
        <f>VLOOKUP(MONTH(Table2[[#This Row],[Date ]]),Months,2,0)</f>
        <v>September</v>
      </c>
      <c r="R2354" s="288" t="b">
        <f>COUNTIFS(Table2[Unique],Table2[[#This Row],[Unique]])&gt;1</f>
        <v>0</v>
      </c>
      <c r="S2354" s="288">
        <f>IF(Table2[[#This Row],[Status ]]="Solved",1,0)</f>
        <v>1</v>
      </c>
      <c r="T2354" s="288">
        <f>IF(Table2[[#This Row],[Status ]]="ongoing",1,0)</f>
        <v>0</v>
      </c>
    </row>
    <row r="2355" spans="1:20" x14ac:dyDescent="0.25">
      <c r="A2355" s="263">
        <v>5017336117</v>
      </c>
      <c r="B2355" s="287" t="str">
        <f>_xlfn.XLOOKUP(Table2[[#This Row],[K&amp;N REF ]],CAT_Details[Tracking Number],CAT_Details[S Ref],,0)</f>
        <v>20250915-S-70212</v>
      </c>
      <c r="C2355" s="273">
        <f>_xlfn.XLOOKUP(Table2[[#This Row],[K&amp;N REF ]],CAT_Details[Tracking Number],CAT_Details[TO Ref],,0)</f>
        <v>20250915803939</v>
      </c>
      <c r="D2355" s="273" t="str">
        <f>_xlfn.XLOOKUP(Table2[[#This Row],[K&amp;N REF ]],CAT_Details[Tracking Number],CAT_Details[Pickup Customer Name],,0)</f>
        <v>ZF FRIEDRICHSHAFEN AG</v>
      </c>
      <c r="E2355" s="274" t="str">
        <f>_xlfn.XLOOKUP(Table2[[#This Row],[K&amp;N REF ]],CAT_Details[Tracking Number],CAT_Details[Delivery Country Code],,0)</f>
        <v>GB</v>
      </c>
      <c r="F2355" s="274">
        <f>_xlfn.XLOOKUP(Table2[[#This Row],[TO Ref]],CAT_Details[TO Ref],CAT_Details[Loc],,0)</f>
        <v>3402</v>
      </c>
      <c r="G2355" s="260" t="s">
        <v>34</v>
      </c>
      <c r="H2355" s="260" t="s">
        <v>35</v>
      </c>
      <c r="I2355" s="281">
        <v>45919</v>
      </c>
      <c r="J2355" s="260" t="s">
        <v>26</v>
      </c>
      <c r="K2355" s="260" t="s">
        <v>32</v>
      </c>
      <c r="L2355" s="281">
        <v>45919</v>
      </c>
      <c r="M2355" s="260" t="str">
        <f>IF(Table2[[#This Row],[Resolve Date]]="","ONGOING","SOLVED")</f>
        <v>SOLVED</v>
      </c>
      <c r="N2355" s="261"/>
      <c r="O2355" s="260" t="str">
        <f>Table2[[#This Row],[K&amp;N REF ]]&amp;Table2[[#This Row],[Issue type ]]</f>
        <v>5017336117NO LABELS</v>
      </c>
      <c r="P2355" s="260">
        <f>YEAR(Table2[[#This Row],[Date ]])</f>
        <v>2025</v>
      </c>
      <c r="Q2355" s="260" t="str">
        <f>VLOOKUP(MONTH(Table2[[#This Row],[Date ]]),Months,2,0)</f>
        <v>September</v>
      </c>
      <c r="R2355" s="288" t="b">
        <f>COUNTIFS(Table2[Unique],Table2[[#This Row],[Unique]])&gt;1</f>
        <v>0</v>
      </c>
      <c r="S2355" s="288">
        <f>IF(Table2[[#This Row],[Status ]]="Solved",1,0)</f>
        <v>1</v>
      </c>
      <c r="T2355" s="288">
        <f>IF(Table2[[#This Row],[Status ]]="ongoing",1,0)</f>
        <v>0</v>
      </c>
    </row>
    <row r="2356" spans="1:20" x14ac:dyDescent="0.25">
      <c r="A2356" s="263">
        <v>5017231372</v>
      </c>
      <c r="B2356" s="287" t="str">
        <f>_xlfn.XLOOKUP(Table2[[#This Row],[K&amp;N REF ]],CAT_Details[Tracking Number],CAT_Details[S Ref],,0)</f>
        <v>20250904-S-70322</v>
      </c>
      <c r="C2356" s="273">
        <f>_xlfn.XLOOKUP(Table2[[#This Row],[K&amp;N REF ]],CAT_Details[Tracking Number],CAT_Details[TO Ref],,0)</f>
        <v>20250903795657</v>
      </c>
      <c r="D2356" s="273" t="str">
        <f>_xlfn.XLOOKUP(Table2[[#This Row],[K&amp;N REF ]],CAT_Details[Tracking Number],CAT_Details[Pickup Customer Name],,0)</f>
        <v>F. REYHER Nchfg. GmbH &amp; Co. KG</v>
      </c>
      <c r="E2356" s="274" t="str">
        <f>_xlfn.XLOOKUP(Table2[[#This Row],[K&amp;N REF ]],CAT_Details[Tracking Number],CAT_Details[Delivery Country Code],,0)</f>
        <v>GB</v>
      </c>
      <c r="F2356" s="274" t="str">
        <f>_xlfn.XLOOKUP(Table2[[#This Row],[TO Ref]],CAT_Details[TO Ref],CAT_Details[Loc],,0)</f>
        <v>DK-BM01</v>
      </c>
      <c r="G2356" s="260" t="s">
        <v>34</v>
      </c>
      <c r="H2356" s="260" t="s">
        <v>197</v>
      </c>
      <c r="I2356" s="281">
        <v>45919</v>
      </c>
      <c r="J2356" s="260" t="s">
        <v>45</v>
      </c>
      <c r="K2356" s="260" t="s">
        <v>50</v>
      </c>
      <c r="L2356" s="281">
        <v>45919</v>
      </c>
      <c r="M2356" s="260" t="str">
        <f>IF(Table2[[#This Row],[Resolve Date]]="","ONGOING","SOLVED")</f>
        <v>SOLVED</v>
      </c>
      <c r="N2356" s="261" t="s">
        <v>27623</v>
      </c>
      <c r="O2356" s="260" t="str">
        <f>Table2[[#This Row],[K&amp;N REF ]]&amp;Table2[[#This Row],[Issue type ]]</f>
        <v>5017231372MANCO</v>
      </c>
      <c r="P2356" s="260">
        <f>YEAR(Table2[[#This Row],[Date ]])</f>
        <v>2025</v>
      </c>
      <c r="Q2356" s="260" t="str">
        <f>VLOOKUP(MONTH(Table2[[#This Row],[Date ]]),Months,2,0)</f>
        <v>September</v>
      </c>
      <c r="R2356" s="288" t="b">
        <f>COUNTIFS(Table2[Unique],Table2[[#This Row],[Unique]])&gt;1</f>
        <v>0</v>
      </c>
      <c r="S2356" s="288">
        <f>IF(Table2[[#This Row],[Status ]]="Solved",1,0)</f>
        <v>1</v>
      </c>
      <c r="T2356" s="288">
        <f>IF(Table2[[#This Row],[Status ]]="ongoing",1,0)</f>
        <v>0</v>
      </c>
    </row>
    <row r="2357" spans="1:20" x14ac:dyDescent="0.25">
      <c r="A2357" s="263">
        <v>5017321767</v>
      </c>
      <c r="B2357" s="287" t="str">
        <f>_xlfn.XLOOKUP(Table2[[#This Row],[K&amp;N REF ]],CAT_Details[Tracking Number],CAT_Details[S Ref],,0)</f>
        <v>20250912-S-70450</v>
      </c>
      <c r="C2357" s="273">
        <f>_xlfn.XLOOKUP(Table2[[#This Row],[K&amp;N REF ]],CAT_Details[Tracking Number],CAT_Details[TO Ref],,0)</f>
        <v>20250911801646</v>
      </c>
      <c r="D2357" s="273" t="str">
        <f>_xlfn.XLOOKUP(Table2[[#This Row],[K&amp;N REF ]],CAT_Details[Tracking Number],CAT_Details[Pickup Customer Name],,0)</f>
        <v>TIMKEN EUROPE</v>
      </c>
      <c r="E2357" s="274" t="str">
        <f>_xlfn.XLOOKUP(Table2[[#This Row],[K&amp;N REF ]],CAT_Details[Tracking Number],CAT_Details[Delivery Country Code],,0)</f>
        <v>GB</v>
      </c>
      <c r="F2357" s="274" t="str">
        <f>_xlfn.XLOOKUP(Table2[[#This Row],[TO Ref]],CAT_Details[TO Ref],CAT_Details[Loc],,0)</f>
        <v>DK-BM01</v>
      </c>
      <c r="G2357" s="260" t="s">
        <v>36</v>
      </c>
      <c r="H2357" s="260" t="s">
        <v>35</v>
      </c>
      <c r="I2357" s="281">
        <v>45919</v>
      </c>
      <c r="J2357" s="260" t="s">
        <v>26</v>
      </c>
      <c r="K2357" s="260" t="s">
        <v>32</v>
      </c>
      <c r="L2357" s="281">
        <v>45919</v>
      </c>
      <c r="M2357" s="260" t="str">
        <f>IF(Table2[[#This Row],[Resolve Date]]="","ONGOING","SOLVED")</f>
        <v>SOLVED</v>
      </c>
      <c r="N2357" s="261"/>
      <c r="O2357" s="260" t="str">
        <f>Table2[[#This Row],[K&amp;N REF ]]&amp;Table2[[#This Row],[Issue type ]]</f>
        <v>5017321767NO LABELS</v>
      </c>
      <c r="P2357" s="260">
        <f>YEAR(Table2[[#This Row],[Date ]])</f>
        <v>2025</v>
      </c>
      <c r="Q2357" s="260" t="str">
        <f>VLOOKUP(MONTH(Table2[[#This Row],[Date ]]),Months,2,0)</f>
        <v>September</v>
      </c>
      <c r="R2357" s="288" t="b">
        <f>COUNTIFS(Table2[Unique],Table2[[#This Row],[Unique]])&gt;1</f>
        <v>0</v>
      </c>
      <c r="S2357" s="288">
        <f>IF(Table2[[#This Row],[Status ]]="Solved",1,0)</f>
        <v>1</v>
      </c>
      <c r="T2357" s="288">
        <f>IF(Table2[[#This Row],[Status ]]="ongoing",1,0)</f>
        <v>0</v>
      </c>
    </row>
    <row r="2358" spans="1:20" x14ac:dyDescent="0.25">
      <c r="A2358" s="263">
        <v>5017261237</v>
      </c>
      <c r="B2358" s="287" t="str">
        <f>_xlfn.XLOOKUP(Table2[[#This Row],[K&amp;N REF ]],CAT_Details[Tracking Number],CAT_Details[S Ref],,0)</f>
        <v>20250908-S-70387</v>
      </c>
      <c r="C2358" s="273">
        <f>_xlfn.XLOOKUP(Table2[[#This Row],[K&amp;N REF ]],CAT_Details[Tracking Number],CAT_Details[TO Ref],,0)</f>
        <v>20250905797639</v>
      </c>
      <c r="D2358" s="273" t="str">
        <f>_xlfn.XLOOKUP(Table2[[#This Row],[K&amp;N REF ]],CAT_Details[Tracking Number],CAT_Details[Pickup Customer Name],,0)</f>
        <v>TIMKEN EUROPE</v>
      </c>
      <c r="E2358" s="274" t="str">
        <f>_xlfn.XLOOKUP(Table2[[#This Row],[K&amp;N REF ]],CAT_Details[Tracking Number],CAT_Details[Delivery Country Code],,0)</f>
        <v>GB</v>
      </c>
      <c r="F2358" s="274" t="str">
        <f>_xlfn.XLOOKUP(Table2[[#This Row],[TO Ref]],CAT_Details[TO Ref],CAT_Details[Loc],,0)</f>
        <v>DK-BM01</v>
      </c>
      <c r="G2358" s="260" t="s">
        <v>36</v>
      </c>
      <c r="H2358" s="260" t="s">
        <v>35</v>
      </c>
      <c r="I2358" s="281">
        <v>45919</v>
      </c>
      <c r="J2358" s="260" t="s">
        <v>26</v>
      </c>
      <c r="K2358" s="260" t="s">
        <v>32</v>
      </c>
      <c r="L2358" s="281">
        <v>45919</v>
      </c>
      <c r="M2358" s="260" t="str">
        <f>IF(Table2[[#This Row],[Resolve Date]]="","ONGOING","SOLVED")</f>
        <v>SOLVED</v>
      </c>
      <c r="N2358" s="261"/>
      <c r="O2358" s="260" t="str">
        <f>Table2[[#This Row],[K&amp;N REF ]]&amp;Table2[[#This Row],[Issue type ]]</f>
        <v>5017261237NO LABELS</v>
      </c>
      <c r="P2358" s="260">
        <f>YEAR(Table2[[#This Row],[Date ]])</f>
        <v>2025</v>
      </c>
      <c r="Q2358" s="260" t="str">
        <f>VLOOKUP(MONTH(Table2[[#This Row],[Date ]]),Months,2,0)</f>
        <v>September</v>
      </c>
      <c r="R2358" s="288" t="b">
        <f>COUNTIFS(Table2[Unique],Table2[[#This Row],[Unique]])&gt;1</f>
        <v>0</v>
      </c>
      <c r="S2358" s="288">
        <f>IF(Table2[[#This Row],[Status ]]="Solved",1,0)</f>
        <v>1</v>
      </c>
      <c r="T2358" s="288">
        <f>IF(Table2[[#This Row],[Status ]]="ongoing",1,0)</f>
        <v>0</v>
      </c>
    </row>
    <row r="2359" spans="1:20" x14ac:dyDescent="0.25">
      <c r="A2359" s="263">
        <v>5017336076</v>
      </c>
      <c r="B2359" s="287" t="str">
        <f>_xlfn.XLOOKUP(Table2[[#This Row],[K&amp;N REF ]],CAT_Details[Tracking Number],CAT_Details[S Ref],,0)</f>
        <v>20250915-S-70754</v>
      </c>
      <c r="C2359" s="273">
        <f>_xlfn.XLOOKUP(Table2[[#This Row],[K&amp;N REF ]],CAT_Details[Tracking Number],CAT_Details[TO Ref],,0)</f>
        <v>20250915803763</v>
      </c>
      <c r="D2359" s="273" t="str">
        <f>_xlfn.XLOOKUP(Table2[[#This Row],[K&amp;N REF ]],CAT_Details[Tracking Number],CAT_Details[Pickup Customer Name],,0)</f>
        <v>PLASTIQUES POPPELMANN FRANCE</v>
      </c>
      <c r="E2359" s="274" t="str">
        <f>_xlfn.XLOOKUP(Table2[[#This Row],[K&amp;N REF ]],CAT_Details[Tracking Number],CAT_Details[Delivery Country Code],,0)</f>
        <v>GB</v>
      </c>
      <c r="F2359" s="274" t="str">
        <f>_xlfn.XLOOKUP(Table2[[#This Row],[TO Ref]],CAT_Details[TO Ref],CAT_Details[Loc],,0)</f>
        <v>OYL1</v>
      </c>
      <c r="G2359" s="260" t="s">
        <v>36</v>
      </c>
      <c r="H2359" s="260" t="s">
        <v>35</v>
      </c>
      <c r="I2359" s="281">
        <v>45919</v>
      </c>
      <c r="J2359" s="260" t="s">
        <v>26</v>
      </c>
      <c r="K2359" s="260" t="s">
        <v>32</v>
      </c>
      <c r="L2359" s="281">
        <v>45919</v>
      </c>
      <c r="M2359" s="260" t="str">
        <f>IF(Table2[[#This Row],[Resolve Date]]="","ONGOING","SOLVED")</f>
        <v>SOLVED</v>
      </c>
      <c r="N2359" s="261"/>
      <c r="O2359" s="260" t="str">
        <f>Table2[[#This Row],[K&amp;N REF ]]&amp;Table2[[#This Row],[Issue type ]]</f>
        <v>5017336076NO LABELS</v>
      </c>
      <c r="P2359" s="260">
        <f>YEAR(Table2[[#This Row],[Date ]])</f>
        <v>2025</v>
      </c>
      <c r="Q2359" s="260" t="str">
        <f>VLOOKUP(MONTH(Table2[[#This Row],[Date ]]),Months,2,0)</f>
        <v>September</v>
      </c>
      <c r="R2359" s="288" t="b">
        <f>COUNTIFS(Table2[Unique],Table2[[#This Row],[Unique]])&gt;1</f>
        <v>0</v>
      </c>
      <c r="S2359" s="288">
        <f>IF(Table2[[#This Row],[Status ]]="Solved",1,0)</f>
        <v>1</v>
      </c>
      <c r="T2359" s="288">
        <f>IF(Table2[[#This Row],[Status ]]="ongoing",1,0)</f>
        <v>0</v>
      </c>
    </row>
    <row r="2360" spans="1:20" x14ac:dyDescent="0.25">
      <c r="A2360" s="263">
        <v>5017187336</v>
      </c>
      <c r="B2360" s="287" t="str">
        <f>_xlfn.XLOOKUP(Table2[[#This Row],[K&amp;N REF ]],CAT_Details[Tracking Number],CAT_Details[S Ref],,0)</f>
        <v>20250901-S-70704</v>
      </c>
      <c r="C2360" s="273">
        <f>_xlfn.XLOOKUP(Table2[[#This Row],[K&amp;N REF ]],CAT_Details[Tracking Number],CAT_Details[TO Ref],,0)</f>
        <v>20250828791639</v>
      </c>
      <c r="D2360" s="273" t="str">
        <f>_xlfn.XLOOKUP(Table2[[#This Row],[K&amp;N REF ]],CAT_Details[Tracking Number],CAT_Details[Pickup Customer Name],,0)</f>
        <v>KONGSBERG AUTOMOTIVE ASA</v>
      </c>
      <c r="E2360" s="274" t="str">
        <f>_xlfn.XLOOKUP(Table2[[#This Row],[K&amp;N REF ]],CAT_Details[Tracking Number],CAT_Details[Delivery Country Code],,0)</f>
        <v>GB</v>
      </c>
      <c r="F2360" s="274">
        <f>_xlfn.XLOOKUP(Table2[[#This Row],[TO Ref]],CAT_Details[TO Ref],CAT_Details[Loc],,0)</f>
        <v>3402</v>
      </c>
      <c r="G2360" s="260" t="s">
        <v>44</v>
      </c>
      <c r="H2360" s="260" t="s">
        <v>35</v>
      </c>
      <c r="I2360" s="281">
        <v>45919</v>
      </c>
      <c r="J2360" s="260" t="s">
        <v>26</v>
      </c>
      <c r="K2360" s="260" t="s">
        <v>32</v>
      </c>
      <c r="L2360" s="281">
        <v>45919</v>
      </c>
      <c r="M2360" s="260" t="str">
        <f>IF(Table2[[#This Row],[Resolve Date]]="","ONGOING","SOLVED")</f>
        <v>SOLVED</v>
      </c>
      <c r="N2360" s="261"/>
      <c r="O2360" s="260" t="str">
        <f>Table2[[#This Row],[K&amp;N REF ]]&amp;Table2[[#This Row],[Issue type ]]</f>
        <v>5017187336NO LABELS</v>
      </c>
      <c r="P2360" s="260">
        <f>YEAR(Table2[[#This Row],[Date ]])</f>
        <v>2025</v>
      </c>
      <c r="Q2360" s="260" t="str">
        <f>VLOOKUP(MONTH(Table2[[#This Row],[Date ]]),Months,2,0)</f>
        <v>September</v>
      </c>
      <c r="R2360" s="288" t="b">
        <f>COUNTIFS(Table2[Unique],Table2[[#This Row],[Unique]])&gt;1</f>
        <v>0</v>
      </c>
      <c r="S2360" s="288">
        <f>IF(Table2[[#This Row],[Status ]]="Solved",1,0)</f>
        <v>1</v>
      </c>
      <c r="T2360" s="288">
        <f>IF(Table2[[#This Row],[Status ]]="ongoing",1,0)</f>
        <v>0</v>
      </c>
    </row>
    <row r="2361" spans="1:20" x14ac:dyDescent="0.25">
      <c r="A2361" s="263">
        <v>5017305549</v>
      </c>
      <c r="B2361" s="287" t="str">
        <f>_xlfn.XLOOKUP(Table2[[#This Row],[K&amp;N REF ]],CAT_Details[Tracking Number],CAT_Details[S Ref],,0)</f>
        <v>20250911-S-70792</v>
      </c>
      <c r="C2361" s="273">
        <f>_xlfn.XLOOKUP(Table2[[#This Row],[K&amp;N REF ]],CAT_Details[Tracking Number],CAT_Details[TO Ref],,0)</f>
        <v>20250911801995</v>
      </c>
      <c r="D2361" s="273" t="str">
        <f>_xlfn.XLOOKUP(Table2[[#This Row],[K&amp;N REF ]],CAT_Details[Tracking Number],CAT_Details[Pickup Customer Name],,0)</f>
        <v>Nordic Lights Ltd</v>
      </c>
      <c r="E2361" s="274" t="str">
        <f>_xlfn.XLOOKUP(Table2[[#This Row],[K&amp;N REF ]],CAT_Details[Tracking Number],CAT_Details[Delivery Country Code],,0)</f>
        <v>FR</v>
      </c>
      <c r="F2361" s="274">
        <f>_xlfn.XLOOKUP(Table2[[#This Row],[TO Ref]],CAT_Details[TO Ref],CAT_Details[Loc],,0)</f>
        <v>3705</v>
      </c>
      <c r="G2361" s="260" t="s">
        <v>26669</v>
      </c>
      <c r="H2361" s="260" t="s">
        <v>35</v>
      </c>
      <c r="I2361" s="281">
        <v>45919</v>
      </c>
      <c r="J2361" s="260" t="s">
        <v>26</v>
      </c>
      <c r="K2361" s="260" t="s">
        <v>27</v>
      </c>
      <c r="L2361" s="281">
        <v>45919</v>
      </c>
      <c r="M2361" s="260" t="str">
        <f>IF(Table2[[#This Row],[Resolve Date]]="","ONGOING","SOLVED")</f>
        <v>SOLVED</v>
      </c>
      <c r="N2361" s="261"/>
      <c r="O2361" s="260" t="str">
        <f>Table2[[#This Row],[K&amp;N REF ]]&amp;Table2[[#This Row],[Issue type ]]</f>
        <v>5017305549NO LABELS</v>
      </c>
      <c r="P2361" s="260">
        <f>YEAR(Table2[[#This Row],[Date ]])</f>
        <v>2025</v>
      </c>
      <c r="Q2361" s="260" t="str">
        <f>VLOOKUP(MONTH(Table2[[#This Row],[Date ]]),Months,2,0)</f>
        <v>September</v>
      </c>
      <c r="R2361" s="288" t="b">
        <f>COUNTIFS(Table2[Unique],Table2[[#This Row],[Unique]])&gt;1</f>
        <v>0</v>
      </c>
      <c r="S2361" s="288">
        <f>IF(Table2[[#This Row],[Status ]]="Solved",1,0)</f>
        <v>1</v>
      </c>
      <c r="T2361" s="288">
        <f>IF(Table2[[#This Row],[Status ]]="ongoing",1,0)</f>
        <v>0</v>
      </c>
    </row>
    <row r="2362" spans="1:20" x14ac:dyDescent="0.25">
      <c r="A2362" s="263">
        <v>5017335889</v>
      </c>
      <c r="B2362" s="287" t="str">
        <f>_xlfn.XLOOKUP(Table2[[#This Row],[K&amp;N REF ]],CAT_Details[Tracking Number],CAT_Details[S Ref],,0)</f>
        <v>20250915-S-70375</v>
      </c>
      <c r="C2362" s="273">
        <f>_xlfn.XLOOKUP(Table2[[#This Row],[K&amp;N REF ]],CAT_Details[Tracking Number],CAT_Details[TO Ref],,0)</f>
        <v>20250911801882</v>
      </c>
      <c r="D2362" s="273" t="str">
        <f>_xlfn.XLOOKUP(Table2[[#This Row],[K&amp;N REF ]],CAT_Details[Tracking Number],CAT_Details[Pickup Customer Name],,0)</f>
        <v>ADEMIS</v>
      </c>
      <c r="E2362" s="274" t="str">
        <f>_xlfn.XLOOKUP(Table2[[#This Row],[K&amp;N REF ]],CAT_Details[Tracking Number],CAT_Details[Delivery Country Code],,0)</f>
        <v>GB</v>
      </c>
      <c r="F2362" s="274" t="str">
        <f>_xlfn.XLOOKUP(Table2[[#This Row],[TO Ref]],CAT_Details[TO Ref],CAT_Details[Loc],,0)</f>
        <v>OYL1</v>
      </c>
      <c r="G2362" s="260" t="s">
        <v>36</v>
      </c>
      <c r="H2362" s="260" t="s">
        <v>49</v>
      </c>
      <c r="I2362" s="281">
        <v>45919</v>
      </c>
      <c r="J2362" s="260" t="s">
        <v>41</v>
      </c>
      <c r="K2362" s="260" t="s">
        <v>32</v>
      </c>
      <c r="L2362" s="281">
        <v>45919</v>
      </c>
      <c r="M2362" s="260" t="str">
        <f>IF(Table2[[#This Row],[Resolve Date]]="","ONGOING","SOLVED")</f>
        <v>SOLVED</v>
      </c>
      <c r="N2362" s="261" t="s">
        <v>27622</v>
      </c>
      <c r="O2362" s="260" t="str">
        <f>Table2[[#This Row],[K&amp;N REF ]]&amp;Table2[[#This Row],[Issue type ]]</f>
        <v>5017335889XX LABELS</v>
      </c>
      <c r="P2362" s="260">
        <f>YEAR(Table2[[#This Row],[Date ]])</f>
        <v>2025</v>
      </c>
      <c r="Q2362" s="260" t="str">
        <f>VLOOKUP(MONTH(Table2[[#This Row],[Date ]]),Months,2,0)</f>
        <v>September</v>
      </c>
      <c r="R2362" s="288" t="b">
        <f>COUNTIFS(Table2[Unique],Table2[[#This Row],[Unique]])&gt;1</f>
        <v>0</v>
      </c>
      <c r="S2362" s="288">
        <f>IF(Table2[[#This Row],[Status ]]="Solved",1,0)</f>
        <v>1</v>
      </c>
      <c r="T2362" s="288">
        <f>IF(Table2[[#This Row],[Status ]]="ongoing",1,0)</f>
        <v>0</v>
      </c>
    </row>
    <row r="2363" spans="1:20" x14ac:dyDescent="0.25">
      <c r="A2363" s="263">
        <v>5017321397</v>
      </c>
      <c r="B2363" s="287" t="str">
        <f>_xlfn.XLOOKUP(Table2[[#This Row],[K&amp;N REF ]],CAT_Details[Tracking Number],CAT_Details[S Ref],,0)</f>
        <v>20250912-S-70511</v>
      </c>
      <c r="C2363" s="273">
        <f>_xlfn.XLOOKUP(Table2[[#This Row],[K&amp;N REF ]],CAT_Details[Tracking Number],CAT_Details[TO Ref],,0)</f>
        <v>20250912802909</v>
      </c>
      <c r="D2363" s="273" t="str">
        <f>_xlfn.XLOOKUP(Table2[[#This Row],[K&amp;N REF ]],CAT_Details[Tracking Number],CAT_Details[Pickup Customer Name],,0)</f>
        <v>DAYCO EUROPE S.R.L.</v>
      </c>
      <c r="E2363" s="274" t="str">
        <f>_xlfn.XLOOKUP(Table2[[#This Row],[K&amp;N REF ]],CAT_Details[Tracking Number],CAT_Details[Delivery Country Code],,0)</f>
        <v>GB</v>
      </c>
      <c r="F2363" s="274" t="str">
        <f>_xlfn.XLOOKUP(Table2[[#This Row],[TO Ref]],CAT_Details[TO Ref],CAT_Details[Loc],,0)</f>
        <v>MZ02</v>
      </c>
      <c r="G2363" s="260" t="s">
        <v>24</v>
      </c>
      <c r="H2363" s="260" t="s">
        <v>35</v>
      </c>
      <c r="I2363" s="281">
        <v>45922</v>
      </c>
      <c r="J2363" s="260" t="s">
        <v>26</v>
      </c>
      <c r="K2363" s="260" t="s">
        <v>32</v>
      </c>
      <c r="L2363" s="281">
        <v>45922</v>
      </c>
      <c r="M2363" s="260" t="str">
        <f>IF(Table2[[#This Row],[Resolve Date]]="","ONGOING","SOLVED")</f>
        <v>SOLVED</v>
      </c>
      <c r="N2363" s="261"/>
      <c r="O2363" s="260" t="str">
        <f>Table2[[#This Row],[K&amp;N REF ]]&amp;Table2[[#This Row],[Issue type ]]</f>
        <v>5017321397NO LABELS</v>
      </c>
      <c r="P2363" s="260">
        <f>YEAR(Table2[[#This Row],[Date ]])</f>
        <v>2025</v>
      </c>
      <c r="Q2363" s="260" t="str">
        <f>VLOOKUP(MONTH(Table2[[#This Row],[Date ]]),Months,2,0)</f>
        <v>September</v>
      </c>
      <c r="R2363" s="288" t="b">
        <f>COUNTIFS(Table2[Unique],Table2[[#This Row],[Unique]])&gt;1</f>
        <v>0</v>
      </c>
      <c r="S2363" s="288">
        <f>IF(Table2[[#This Row],[Status ]]="Solved",1,0)</f>
        <v>1</v>
      </c>
      <c r="T2363" s="288">
        <f>IF(Table2[[#This Row],[Status ]]="ongoing",1,0)</f>
        <v>0</v>
      </c>
    </row>
    <row r="2364" spans="1:20" x14ac:dyDescent="0.25">
      <c r="A2364" s="263">
        <v>5017351497</v>
      </c>
      <c r="B2364" s="287" t="str">
        <f>_xlfn.XLOOKUP(Table2[[#This Row],[K&amp;N REF ]],CAT_Details[Tracking Number],CAT_Details[S Ref],,0)</f>
        <v>20250916-S-70401</v>
      </c>
      <c r="C2364" s="273">
        <f>_xlfn.XLOOKUP(Table2[[#This Row],[K&amp;N REF ]],CAT_Details[Tracking Number],CAT_Details[TO Ref],,0)</f>
        <v>20250916804989</v>
      </c>
      <c r="D2364" s="273" t="str">
        <f>_xlfn.XLOOKUP(Table2[[#This Row],[K&amp;N REF ]],CAT_Details[Tracking Number],CAT_Details[Pickup Customer Name],,0)</f>
        <v>INDUSTRIAL AND TRACTOR LTD</v>
      </c>
      <c r="E2364" s="274" t="str">
        <f>_xlfn.XLOOKUP(Table2[[#This Row],[K&amp;N REF ]],CAT_Details[Tracking Number],CAT_Details[Delivery Country Code],,0)</f>
        <v>FR</v>
      </c>
      <c r="F2364" s="274">
        <f>_xlfn.XLOOKUP(Table2[[#This Row],[TO Ref]],CAT_Details[TO Ref],CAT_Details[Loc],,0)</f>
        <v>3705</v>
      </c>
      <c r="G2364" s="260" t="s">
        <v>199</v>
      </c>
      <c r="H2364" s="260" t="s">
        <v>49</v>
      </c>
      <c r="I2364" s="281">
        <v>45922</v>
      </c>
      <c r="J2364" s="260" t="s">
        <v>26</v>
      </c>
      <c r="K2364" s="260" t="s">
        <v>32</v>
      </c>
      <c r="L2364" s="281">
        <v>45922</v>
      </c>
      <c r="M2364" s="260" t="str">
        <f>IF(Table2[[#This Row],[Resolve Date]]="","ONGOING","SOLVED")</f>
        <v>SOLVED</v>
      </c>
      <c r="N2364" s="261"/>
      <c r="O2364" s="260" t="str">
        <f>Table2[[#This Row],[K&amp;N REF ]]&amp;Table2[[#This Row],[Issue type ]]</f>
        <v>5017351497XX LABELS</v>
      </c>
      <c r="P2364" s="260">
        <f>YEAR(Table2[[#This Row],[Date ]])</f>
        <v>2025</v>
      </c>
      <c r="Q2364" s="260" t="str">
        <f>VLOOKUP(MONTH(Table2[[#This Row],[Date ]]),Months,2,0)</f>
        <v>September</v>
      </c>
      <c r="R2364" s="288" t="b">
        <f>COUNTIFS(Table2[Unique],Table2[[#This Row],[Unique]])&gt;1</f>
        <v>0</v>
      </c>
      <c r="S2364" s="288">
        <f>IF(Table2[[#This Row],[Status ]]="Solved",1,0)</f>
        <v>1</v>
      </c>
      <c r="T2364" s="288">
        <f>IF(Table2[[#This Row],[Status ]]="ongoing",1,0)</f>
        <v>0</v>
      </c>
    </row>
    <row r="2365" spans="1:20" x14ac:dyDescent="0.25">
      <c r="A2365" s="263">
        <v>5017336015</v>
      </c>
      <c r="B2365" s="287" t="str">
        <f>_xlfn.XLOOKUP(Table2[[#This Row],[K&amp;N REF ]],CAT_Details[Tracking Number],CAT_Details[S Ref],,0)</f>
        <v>20250915-S-70320</v>
      </c>
      <c r="C2365" s="273">
        <f>_xlfn.XLOOKUP(Table2[[#This Row],[K&amp;N REF ]],CAT_Details[Tracking Number],CAT_Details[TO Ref],,0)</f>
        <v>20250911802379</v>
      </c>
      <c r="D2365" s="273" t="str">
        <f>_xlfn.XLOOKUP(Table2[[#This Row],[K&amp;N REF ]],CAT_Details[Tracking Number],CAT_Details[Pickup Customer Name],,0)</f>
        <v>DANA SPICER DRIVESHAFT  ASSEMBLY</v>
      </c>
      <c r="E2365" s="274" t="str">
        <f>_xlfn.XLOOKUP(Table2[[#This Row],[K&amp;N REF ]],CAT_Details[Tracking Number],CAT_Details[Delivery Country Code],,0)</f>
        <v>FR</v>
      </c>
      <c r="F2365" s="274">
        <f>_xlfn.XLOOKUP(Table2[[#This Row],[TO Ref]],CAT_Details[TO Ref],CAT_Details[Loc],,0)</f>
        <v>3705</v>
      </c>
      <c r="G2365" s="260" t="s">
        <v>199</v>
      </c>
      <c r="H2365" s="260" t="s">
        <v>179</v>
      </c>
      <c r="I2365" s="281">
        <v>45922</v>
      </c>
      <c r="J2365" s="260" t="s">
        <v>26</v>
      </c>
      <c r="K2365" s="260" t="s">
        <v>32</v>
      </c>
      <c r="L2365" s="281">
        <v>45922</v>
      </c>
      <c r="M2365" s="260" t="str">
        <f>IF(Table2[[#This Row],[Resolve Date]]="","ONGOING","SOLVED")</f>
        <v>SOLVED</v>
      </c>
      <c r="N2365" s="261"/>
      <c r="O2365" s="260" t="str">
        <f>Table2[[#This Row],[K&amp;N REF ]]&amp;Table2[[#This Row],[Issue type ]]</f>
        <v xml:space="preserve">5017336015NOT SCANNABLE </v>
      </c>
      <c r="P2365" s="260">
        <f>YEAR(Table2[[#This Row],[Date ]])</f>
        <v>2025</v>
      </c>
      <c r="Q2365" s="260" t="str">
        <f>VLOOKUP(MONTH(Table2[[#This Row],[Date ]]),Months,2,0)</f>
        <v>September</v>
      </c>
      <c r="R2365" s="288" t="b">
        <f>COUNTIFS(Table2[Unique],Table2[[#This Row],[Unique]])&gt;1</f>
        <v>0</v>
      </c>
      <c r="S2365" s="288">
        <f>IF(Table2[[#This Row],[Status ]]="Solved",1,0)</f>
        <v>1</v>
      </c>
      <c r="T2365" s="288">
        <f>IF(Table2[[#This Row],[Status ]]="ongoing",1,0)</f>
        <v>0</v>
      </c>
    </row>
    <row r="2366" spans="1:20" x14ac:dyDescent="0.25">
      <c r="A2366" s="263">
        <v>5017336013</v>
      </c>
      <c r="B2366" s="287" t="str">
        <f>_xlfn.XLOOKUP(Table2[[#This Row],[K&amp;N REF ]],CAT_Details[Tracking Number],CAT_Details[S Ref],,0)</f>
        <v>20250915-S-70320</v>
      </c>
      <c r="C2366" s="273">
        <f>_xlfn.XLOOKUP(Table2[[#This Row],[K&amp;N REF ]],CAT_Details[Tracking Number],CAT_Details[TO Ref],,0)</f>
        <v>20250911802376</v>
      </c>
      <c r="D2366" s="273" t="str">
        <f>_xlfn.XLOOKUP(Table2[[#This Row],[K&amp;N REF ]],CAT_Details[Tracking Number],CAT_Details[Pickup Customer Name],,0)</f>
        <v>DANA SPICER DRIVESHAFT  ASSEMBLY</v>
      </c>
      <c r="E2366" s="274" t="str">
        <f>_xlfn.XLOOKUP(Table2[[#This Row],[K&amp;N REF ]],CAT_Details[Tracking Number],CAT_Details[Delivery Country Code],,0)</f>
        <v>FR</v>
      </c>
      <c r="F2366" s="274">
        <f>_xlfn.XLOOKUP(Table2[[#This Row],[TO Ref]],CAT_Details[TO Ref],CAT_Details[Loc],,0)</f>
        <v>3705</v>
      </c>
      <c r="G2366" s="260" t="s">
        <v>199</v>
      </c>
      <c r="H2366" s="260" t="s">
        <v>179</v>
      </c>
      <c r="I2366" s="281">
        <v>45922</v>
      </c>
      <c r="J2366" s="260" t="s">
        <v>26</v>
      </c>
      <c r="K2366" s="260" t="s">
        <v>32</v>
      </c>
      <c r="L2366" s="281">
        <v>45922</v>
      </c>
      <c r="M2366" s="260" t="str">
        <f>IF(Table2[[#This Row],[Resolve Date]]="","ONGOING","SOLVED")</f>
        <v>SOLVED</v>
      </c>
      <c r="N2366" s="261"/>
      <c r="O2366" s="260" t="str">
        <f>Table2[[#This Row],[K&amp;N REF ]]&amp;Table2[[#This Row],[Issue type ]]</f>
        <v xml:space="preserve">5017336013NOT SCANNABLE </v>
      </c>
      <c r="P2366" s="260">
        <f>YEAR(Table2[[#This Row],[Date ]])</f>
        <v>2025</v>
      </c>
      <c r="Q2366" s="260" t="str">
        <f>VLOOKUP(MONTH(Table2[[#This Row],[Date ]]),Months,2,0)</f>
        <v>September</v>
      </c>
      <c r="R2366" s="288" t="b">
        <f>COUNTIFS(Table2[Unique],Table2[[#This Row],[Unique]])&gt;1</f>
        <v>0</v>
      </c>
      <c r="S2366" s="288">
        <f>IF(Table2[[#This Row],[Status ]]="Solved",1,0)</f>
        <v>1</v>
      </c>
      <c r="T2366" s="288">
        <f>IF(Table2[[#This Row],[Status ]]="ongoing",1,0)</f>
        <v>0</v>
      </c>
    </row>
    <row r="2367" spans="1:20" x14ac:dyDescent="0.25">
      <c r="A2367" s="263">
        <v>5017336364</v>
      </c>
      <c r="B2367" s="287" t="str">
        <f>_xlfn.XLOOKUP(Table2[[#This Row],[K&amp;N REF ]],CAT_Details[Tracking Number],CAT_Details[S Ref],,0)</f>
        <v>20250915-S-70347</v>
      </c>
      <c r="C2367" s="273">
        <f>_xlfn.XLOOKUP(Table2[[#This Row],[K&amp;N REF ]],CAT_Details[Tracking Number],CAT_Details[TO Ref],,0)</f>
        <v>20250915803748</v>
      </c>
      <c r="D2367" s="273" t="str">
        <f>_xlfn.XLOOKUP(Table2[[#This Row],[K&amp;N REF ]],CAT_Details[Tracking Number],CAT_Details[Pickup Customer Name],,0)</f>
        <v>SOUTHCO MANUFACTURING LIMITED</v>
      </c>
      <c r="E2367" s="274" t="str">
        <f>_xlfn.XLOOKUP(Table2[[#This Row],[K&amp;N REF ]],CAT_Details[Tracking Number],CAT_Details[Delivery Country Code],,0)</f>
        <v>FR</v>
      </c>
      <c r="F2367" s="274">
        <f>_xlfn.XLOOKUP(Table2[[#This Row],[TO Ref]],CAT_Details[TO Ref],CAT_Details[Loc],,0)</f>
        <v>3705</v>
      </c>
      <c r="G2367" s="260" t="s">
        <v>199</v>
      </c>
      <c r="H2367" s="260" t="s">
        <v>179</v>
      </c>
      <c r="I2367" s="281">
        <v>45922</v>
      </c>
      <c r="J2367" s="260" t="s">
        <v>26</v>
      </c>
      <c r="K2367" s="260" t="s">
        <v>32</v>
      </c>
      <c r="L2367" s="281">
        <v>45922</v>
      </c>
      <c r="M2367" s="260" t="str">
        <f>IF(Table2[[#This Row],[Resolve Date]]="","ONGOING","SOLVED")</f>
        <v>SOLVED</v>
      </c>
      <c r="N2367" s="261"/>
      <c r="O2367" s="260" t="str">
        <f>Table2[[#This Row],[K&amp;N REF ]]&amp;Table2[[#This Row],[Issue type ]]</f>
        <v xml:space="preserve">5017336364NOT SCANNABLE </v>
      </c>
      <c r="P2367" s="260">
        <f>YEAR(Table2[[#This Row],[Date ]])</f>
        <v>2025</v>
      </c>
      <c r="Q2367" s="260" t="str">
        <f>VLOOKUP(MONTH(Table2[[#This Row],[Date ]]),Months,2,0)</f>
        <v>September</v>
      </c>
      <c r="R2367" s="288" t="b">
        <f>COUNTIFS(Table2[Unique],Table2[[#This Row],[Unique]])&gt;1</f>
        <v>0</v>
      </c>
      <c r="S2367" s="288">
        <f>IF(Table2[[#This Row],[Status ]]="Solved",1,0)</f>
        <v>1</v>
      </c>
      <c r="T2367" s="288">
        <f>IF(Table2[[#This Row],[Status ]]="ongoing",1,0)</f>
        <v>0</v>
      </c>
    </row>
    <row r="2368" spans="1:20" x14ac:dyDescent="0.25">
      <c r="A2368" s="263">
        <v>5017367001</v>
      </c>
      <c r="B2368" s="287" t="str">
        <f>_xlfn.XLOOKUP(Table2[[#This Row],[K&amp;N REF ]],CAT_Details[Tracking Number],CAT_Details[S Ref],,0)</f>
        <v>20250917-S-70741</v>
      </c>
      <c r="C2368" s="273">
        <f>_xlfn.XLOOKUP(Table2[[#This Row],[K&amp;N REF ]],CAT_Details[Tracking Number],CAT_Details[TO Ref],,0)</f>
        <v>20250916804745</v>
      </c>
      <c r="D2368" s="273" t="str">
        <f>_xlfn.XLOOKUP(Table2[[#This Row],[K&amp;N REF ]],CAT_Details[Tracking Number],CAT_Details[Pickup Customer Name],,0)</f>
        <v>Erling Klinger Ag Werk 2</v>
      </c>
      <c r="E2368" s="274" t="str">
        <f>_xlfn.XLOOKUP(Table2[[#This Row],[K&amp;N REF ]],CAT_Details[Tracking Number],CAT_Details[Delivery Country Code],,0)</f>
        <v>GB</v>
      </c>
      <c r="F2368" s="274" t="str">
        <f>_xlfn.XLOOKUP(Table2[[#This Row],[TO Ref]],CAT_Details[TO Ref],CAT_Details[Loc],,0)</f>
        <v>DX01-L5</v>
      </c>
      <c r="G2368" s="260" t="s">
        <v>34</v>
      </c>
      <c r="H2368" s="260" t="s">
        <v>31</v>
      </c>
      <c r="I2368" s="281">
        <v>45922</v>
      </c>
      <c r="J2368" s="260" t="s">
        <v>26</v>
      </c>
      <c r="K2368" s="260" t="s">
        <v>32</v>
      </c>
      <c r="L2368" s="281">
        <v>45922</v>
      </c>
      <c r="M2368" s="260" t="str">
        <f>IF(Table2[[#This Row],[Resolve Date]]="","ONGOING","SOLVED")</f>
        <v>SOLVED</v>
      </c>
      <c r="N2368" s="261"/>
      <c r="O2368" s="260" t="str">
        <f>Table2[[#This Row],[K&amp;N REF ]]&amp;Table2[[#This Row],[Issue type ]]</f>
        <v>5017367001MISSING LABELS ON SOME UNITS</v>
      </c>
      <c r="P2368" s="260">
        <f>YEAR(Table2[[#This Row],[Date ]])</f>
        <v>2025</v>
      </c>
      <c r="Q2368" s="260" t="str">
        <f>VLOOKUP(MONTH(Table2[[#This Row],[Date ]]),Months,2,0)</f>
        <v>September</v>
      </c>
      <c r="R2368" s="288" t="b">
        <f>COUNTIFS(Table2[Unique],Table2[[#This Row],[Unique]])&gt;1</f>
        <v>0</v>
      </c>
      <c r="S2368" s="288">
        <f>IF(Table2[[#This Row],[Status ]]="Solved",1,0)</f>
        <v>1</v>
      </c>
      <c r="T2368" s="288">
        <f>IF(Table2[[#This Row],[Status ]]="ongoing",1,0)</f>
        <v>0</v>
      </c>
    </row>
    <row r="2369" spans="1:20" x14ac:dyDescent="0.25">
      <c r="A2369" s="263">
        <v>5017366896</v>
      </c>
      <c r="B2369" s="287" t="str">
        <f>_xlfn.XLOOKUP(Table2[[#This Row],[K&amp;N REF ]],CAT_Details[Tracking Number],CAT_Details[S Ref],,0)</f>
        <v>20250917-S-70504</v>
      </c>
      <c r="C2369" s="273">
        <f>_xlfn.XLOOKUP(Table2[[#This Row],[K&amp;N REF ]],CAT_Details[Tracking Number],CAT_Details[TO Ref],,0)</f>
        <v>20250917805679</v>
      </c>
      <c r="D2369" s="273" t="str">
        <f>_xlfn.XLOOKUP(Table2[[#This Row],[K&amp;N REF ]],CAT_Details[Tracking Number],CAT_Details[Pickup Customer Name],,0)</f>
        <v>Donaldson Ed</v>
      </c>
      <c r="E2369" s="274" t="str">
        <f>_xlfn.XLOOKUP(Table2[[#This Row],[K&amp;N REF ]],CAT_Details[Tracking Number],CAT_Details[Delivery Country Code],,0)</f>
        <v>GB</v>
      </c>
      <c r="F2369" s="274" t="str">
        <f>_xlfn.XLOOKUP(Table2[[#This Row],[TO Ref]],CAT_Details[TO Ref],CAT_Details[Loc],,0)</f>
        <v>MY02</v>
      </c>
      <c r="G2369" s="260" t="s">
        <v>36</v>
      </c>
      <c r="H2369" s="260" t="s">
        <v>179</v>
      </c>
      <c r="I2369" s="281">
        <v>45922</v>
      </c>
      <c r="J2369" s="260" t="s">
        <v>26</v>
      </c>
      <c r="K2369" s="260" t="s">
        <v>32</v>
      </c>
      <c r="L2369" s="281">
        <v>45922</v>
      </c>
      <c r="M2369" s="260" t="str">
        <f>IF(Table2[[#This Row],[Resolve Date]]="","ONGOING","SOLVED")</f>
        <v>SOLVED</v>
      </c>
      <c r="N2369" s="261"/>
      <c r="O2369" s="260" t="str">
        <f>Table2[[#This Row],[K&amp;N REF ]]&amp;Table2[[#This Row],[Issue type ]]</f>
        <v xml:space="preserve">5017366896NOT SCANNABLE </v>
      </c>
      <c r="P2369" s="260">
        <f>YEAR(Table2[[#This Row],[Date ]])</f>
        <v>2025</v>
      </c>
      <c r="Q2369" s="260" t="str">
        <f>VLOOKUP(MONTH(Table2[[#This Row],[Date ]]),Months,2,0)</f>
        <v>September</v>
      </c>
      <c r="R2369" s="288" t="b">
        <f>COUNTIFS(Table2[Unique],Table2[[#This Row],[Unique]])&gt;1</f>
        <v>0</v>
      </c>
      <c r="S2369" s="288">
        <f>IF(Table2[[#This Row],[Status ]]="Solved",1,0)</f>
        <v>1</v>
      </c>
      <c r="T2369" s="288">
        <f>IF(Table2[[#This Row],[Status ]]="ongoing",1,0)</f>
        <v>0</v>
      </c>
    </row>
    <row r="2370" spans="1:20" x14ac:dyDescent="0.25">
      <c r="A2370" s="263">
        <v>5017366896</v>
      </c>
      <c r="B2370" s="287" t="str">
        <f>_xlfn.XLOOKUP(Table2[[#This Row],[K&amp;N REF ]],CAT_Details[Tracking Number],CAT_Details[S Ref],,0)</f>
        <v>20250917-S-70504</v>
      </c>
      <c r="C2370" s="273">
        <f>_xlfn.XLOOKUP(Table2[[#This Row],[K&amp;N REF ]],CAT_Details[Tracking Number],CAT_Details[TO Ref],,0)</f>
        <v>20250917805679</v>
      </c>
      <c r="D2370" s="273" t="str">
        <f>_xlfn.XLOOKUP(Table2[[#This Row],[K&amp;N REF ]],CAT_Details[Tracking Number],CAT_Details[Pickup Customer Name],,0)</f>
        <v>Donaldson Ed</v>
      </c>
      <c r="E2370" s="274" t="str">
        <f>_xlfn.XLOOKUP(Table2[[#This Row],[K&amp;N REF ]],CAT_Details[Tracking Number],CAT_Details[Delivery Country Code],,0)</f>
        <v>GB</v>
      </c>
      <c r="F2370" s="274" t="str">
        <f>_xlfn.XLOOKUP(Table2[[#This Row],[TO Ref]],CAT_Details[TO Ref],CAT_Details[Loc],,0)</f>
        <v>MY02</v>
      </c>
      <c r="G2370" s="260" t="s">
        <v>36</v>
      </c>
      <c r="H2370" s="260" t="s">
        <v>29</v>
      </c>
      <c r="I2370" s="281">
        <v>45922</v>
      </c>
      <c r="J2370" s="260" t="s">
        <v>26</v>
      </c>
      <c r="K2370" s="260" t="s">
        <v>50</v>
      </c>
      <c r="L2370" s="281">
        <v>45922</v>
      </c>
      <c r="M2370" s="260" t="str">
        <f>IF(Table2[[#This Row],[Resolve Date]]="","ONGOING","SOLVED")</f>
        <v>SOLVED</v>
      </c>
      <c r="N2370" s="261"/>
      <c r="O2370" s="260" t="str">
        <f>Table2[[#This Row],[K&amp;N REF ]]&amp;Table2[[#This Row],[Issue type ]]</f>
        <v>5017366896DAMAGED LABEL</v>
      </c>
      <c r="P2370" s="260">
        <f>YEAR(Table2[[#This Row],[Date ]])</f>
        <v>2025</v>
      </c>
      <c r="Q2370" s="260" t="str">
        <f>VLOOKUP(MONTH(Table2[[#This Row],[Date ]]),Months,2,0)</f>
        <v>September</v>
      </c>
      <c r="R2370" s="288" t="b">
        <f>COUNTIFS(Table2[Unique],Table2[[#This Row],[Unique]])&gt;1</f>
        <v>0</v>
      </c>
      <c r="S2370" s="288">
        <f>IF(Table2[[#This Row],[Status ]]="Solved",1,0)</f>
        <v>1</v>
      </c>
      <c r="T2370" s="288">
        <f>IF(Table2[[#This Row],[Status ]]="ongoing",1,0)</f>
        <v>0</v>
      </c>
    </row>
    <row r="2371" spans="1:20" x14ac:dyDescent="0.25">
      <c r="A2371" s="263">
        <v>5017351714</v>
      </c>
      <c r="B2371" s="287" t="str">
        <f>_xlfn.XLOOKUP(Table2[[#This Row],[K&amp;N REF ]],CAT_Details[Tracking Number],CAT_Details[S Ref],,0)</f>
        <v>20250916-S-70305</v>
      </c>
      <c r="C2371" s="273">
        <f>_xlfn.XLOOKUP(Table2[[#This Row],[K&amp;N REF ]],CAT_Details[Tracking Number],CAT_Details[TO Ref],,0)</f>
        <v>20250916804565</v>
      </c>
      <c r="D2371" s="273" t="str">
        <f>_xlfn.XLOOKUP(Table2[[#This Row],[K&amp;N REF ]],CAT_Details[Tracking Number],CAT_Details[Pickup Customer Name],,0)</f>
        <v>Tenneco Zwickau GmbH</v>
      </c>
      <c r="E2371" s="274" t="str">
        <f>_xlfn.XLOOKUP(Table2[[#This Row],[K&amp;N REF ]],CAT_Details[Tracking Number],CAT_Details[Delivery Country Code],,0)</f>
        <v>GB</v>
      </c>
      <c r="F2371" s="274" t="str">
        <f>_xlfn.XLOOKUP(Table2[[#This Row],[TO Ref]],CAT_Details[TO Ref],CAT_Details[Loc],,0)</f>
        <v>DX01-L5</v>
      </c>
      <c r="G2371" s="260" t="s">
        <v>34</v>
      </c>
      <c r="H2371" s="260" t="s">
        <v>35</v>
      </c>
      <c r="I2371" s="281">
        <v>45922</v>
      </c>
      <c r="J2371" s="260" t="s">
        <v>26</v>
      </c>
      <c r="K2371" s="260" t="s">
        <v>32</v>
      </c>
      <c r="L2371" s="281">
        <v>45922</v>
      </c>
      <c r="M2371" s="260" t="str">
        <f>IF(Table2[[#This Row],[Resolve Date]]="","ONGOING","SOLVED")</f>
        <v>SOLVED</v>
      </c>
      <c r="N2371" s="261"/>
      <c r="O2371" s="260" t="str">
        <f>Table2[[#This Row],[K&amp;N REF ]]&amp;Table2[[#This Row],[Issue type ]]</f>
        <v>5017351714NO LABELS</v>
      </c>
      <c r="P2371" s="260">
        <f>YEAR(Table2[[#This Row],[Date ]])</f>
        <v>2025</v>
      </c>
      <c r="Q2371" s="260" t="str">
        <f>VLOOKUP(MONTH(Table2[[#This Row],[Date ]]),Months,2,0)</f>
        <v>September</v>
      </c>
      <c r="R2371" s="288" t="b">
        <f>COUNTIFS(Table2[Unique],Table2[[#This Row],[Unique]])&gt;1</f>
        <v>0</v>
      </c>
      <c r="S2371" s="288">
        <f>IF(Table2[[#This Row],[Status ]]="Solved",1,0)</f>
        <v>1</v>
      </c>
      <c r="T2371" s="288">
        <f>IF(Table2[[#This Row],[Status ]]="ongoing",1,0)</f>
        <v>0</v>
      </c>
    </row>
    <row r="2372" spans="1:20" x14ac:dyDescent="0.25">
      <c r="A2372" s="263">
        <v>5017351648</v>
      </c>
      <c r="B2372" s="287" t="str">
        <f>_xlfn.XLOOKUP(Table2[[#This Row],[K&amp;N REF ]],CAT_Details[Tracking Number],CAT_Details[S Ref],,0)</f>
        <v>20250916-S-70341</v>
      </c>
      <c r="C2372" s="273">
        <f>_xlfn.XLOOKUP(Table2[[#This Row],[K&amp;N REF ]],CAT_Details[Tracking Number],CAT_Details[TO Ref],,0)</f>
        <v>20250911802287</v>
      </c>
      <c r="D2372" s="273" t="str">
        <f>_xlfn.XLOOKUP(Table2[[#This Row],[K&amp;N REF ]],CAT_Details[Tracking Number],CAT_Details[Pickup Customer Name],,0)</f>
        <v>Oetiker Deutschland GmbH</v>
      </c>
      <c r="E2372" s="274" t="str">
        <f>_xlfn.XLOOKUP(Table2[[#This Row],[K&amp;N REF ]],CAT_Details[Tracking Number],CAT_Details[Delivery Country Code],,0)</f>
        <v>GB</v>
      </c>
      <c r="F2372" s="274" t="str">
        <f>_xlfn.XLOOKUP(Table2[[#This Row],[TO Ref]],CAT_Details[TO Ref],CAT_Details[Loc],,0)</f>
        <v>OYL1</v>
      </c>
      <c r="G2372" s="260" t="s">
        <v>34</v>
      </c>
      <c r="H2372" s="260" t="s">
        <v>179</v>
      </c>
      <c r="I2372" s="281">
        <v>45922</v>
      </c>
      <c r="J2372" s="260" t="s">
        <v>26</v>
      </c>
      <c r="K2372" s="260" t="s">
        <v>32</v>
      </c>
      <c r="L2372" s="281">
        <v>45922</v>
      </c>
      <c r="M2372" s="260" t="str">
        <f>IF(Table2[[#This Row],[Resolve Date]]="","ONGOING","SOLVED")</f>
        <v>SOLVED</v>
      </c>
      <c r="N2372" s="261"/>
      <c r="O2372" s="260" t="str">
        <f>Table2[[#This Row],[K&amp;N REF ]]&amp;Table2[[#This Row],[Issue type ]]</f>
        <v xml:space="preserve">5017351648NOT SCANNABLE </v>
      </c>
      <c r="P2372" s="260">
        <f>YEAR(Table2[[#This Row],[Date ]])</f>
        <v>2025</v>
      </c>
      <c r="Q2372" s="260" t="str">
        <f>VLOOKUP(MONTH(Table2[[#This Row],[Date ]]),Months,2,0)</f>
        <v>September</v>
      </c>
      <c r="R2372" s="288" t="b">
        <f>COUNTIFS(Table2[Unique],Table2[[#This Row],[Unique]])&gt;1</f>
        <v>0</v>
      </c>
      <c r="S2372" s="288">
        <f>IF(Table2[[#This Row],[Status ]]="Solved",1,0)</f>
        <v>1</v>
      </c>
      <c r="T2372" s="288">
        <f>IF(Table2[[#This Row],[Status ]]="ongoing",1,0)</f>
        <v>0</v>
      </c>
    </row>
    <row r="2373" spans="1:20" x14ac:dyDescent="0.25">
      <c r="A2373" s="263">
        <v>5017336086</v>
      </c>
      <c r="B2373" s="287" t="str">
        <f>_xlfn.XLOOKUP(Table2[[#This Row],[K&amp;N REF ]],CAT_Details[Tracking Number],CAT_Details[S Ref],,0)</f>
        <v>20250915-S-70269</v>
      </c>
      <c r="C2373" s="273">
        <f>_xlfn.XLOOKUP(Table2[[#This Row],[K&amp;N REF ]],CAT_Details[Tracking Number],CAT_Details[TO Ref],,0)</f>
        <v>20250912802739</v>
      </c>
      <c r="D2373" s="273" t="str">
        <f>_xlfn.XLOOKUP(Table2[[#This Row],[K&amp;N REF ]],CAT_Details[Tracking Number],CAT_Details[Pickup Customer Name],,0)</f>
        <v>WORLD CLASS INDUSTRIES EUROPA GMBH</v>
      </c>
      <c r="E2373" s="274" t="str">
        <f>_xlfn.XLOOKUP(Table2[[#This Row],[K&amp;N REF ]],CAT_Details[Tracking Number],CAT_Details[Delivery Country Code],,0)</f>
        <v>GB</v>
      </c>
      <c r="F2373" s="274" t="str">
        <f>_xlfn.XLOOKUP(Table2[[#This Row],[TO Ref]],CAT_Details[TO Ref],CAT_Details[Loc],,0)</f>
        <v>OYL1</v>
      </c>
      <c r="G2373" s="260" t="s">
        <v>34</v>
      </c>
      <c r="H2373" s="260" t="s">
        <v>35</v>
      </c>
      <c r="I2373" s="281">
        <v>45922</v>
      </c>
      <c r="J2373" s="260" t="s">
        <v>26</v>
      </c>
      <c r="K2373" s="260" t="s">
        <v>32</v>
      </c>
      <c r="L2373" s="281">
        <v>45922</v>
      </c>
      <c r="M2373" s="260" t="str">
        <f>IF(Table2[[#This Row],[Resolve Date]]="","ONGOING","SOLVED")</f>
        <v>SOLVED</v>
      </c>
      <c r="N2373" s="261"/>
      <c r="O2373" s="260" t="str">
        <f>Table2[[#This Row],[K&amp;N REF ]]&amp;Table2[[#This Row],[Issue type ]]</f>
        <v>5017336086NO LABELS</v>
      </c>
      <c r="P2373" s="260">
        <f>YEAR(Table2[[#This Row],[Date ]])</f>
        <v>2025</v>
      </c>
      <c r="Q2373" s="260" t="str">
        <f>VLOOKUP(MONTH(Table2[[#This Row],[Date ]]),Months,2,0)</f>
        <v>September</v>
      </c>
      <c r="R2373" s="288" t="b">
        <f>COUNTIFS(Table2[Unique],Table2[[#This Row],[Unique]])&gt;1</f>
        <v>0</v>
      </c>
      <c r="S2373" s="288">
        <f>IF(Table2[[#This Row],[Status ]]="Solved",1,0)</f>
        <v>1</v>
      </c>
      <c r="T2373" s="288">
        <f>IF(Table2[[#This Row],[Status ]]="ongoing",1,0)</f>
        <v>0</v>
      </c>
    </row>
    <row r="2374" spans="1:20" x14ac:dyDescent="0.25">
      <c r="A2374" s="263">
        <v>5017367289</v>
      </c>
      <c r="B2374" s="287" t="str">
        <f>_xlfn.XLOOKUP(Table2[[#This Row],[K&amp;N REF ]],CAT_Details[Tracking Number],CAT_Details[S Ref],,0)</f>
        <v>20250917-S-70256</v>
      </c>
      <c r="C2374" s="273">
        <f>_xlfn.XLOOKUP(Table2[[#This Row],[K&amp;N REF ]],CAT_Details[Tracking Number],CAT_Details[TO Ref],,0)</f>
        <v>20250915803575</v>
      </c>
      <c r="D2374" s="273" t="str">
        <f>_xlfn.XLOOKUP(Table2[[#This Row],[K&amp;N REF ]],CAT_Details[Tracking Number],CAT_Details[Pickup Customer Name],,0)</f>
        <v>WORLD CLASS INDUSTRIES EUROPA GMBH</v>
      </c>
      <c r="E2374" s="274" t="str">
        <f>_xlfn.XLOOKUP(Table2[[#This Row],[K&amp;N REF ]],CAT_Details[Tracking Number],CAT_Details[Delivery Country Code],,0)</f>
        <v>GB</v>
      </c>
      <c r="F2374" s="274" t="str">
        <f>_xlfn.XLOOKUP(Table2[[#This Row],[TO Ref]],CAT_Details[TO Ref],CAT_Details[Loc],,0)</f>
        <v>OYL1</v>
      </c>
      <c r="G2374" s="260" t="s">
        <v>34</v>
      </c>
      <c r="H2374" s="260" t="s">
        <v>35</v>
      </c>
      <c r="I2374" s="281">
        <v>45922</v>
      </c>
      <c r="J2374" s="260" t="s">
        <v>26</v>
      </c>
      <c r="K2374" s="260" t="s">
        <v>32</v>
      </c>
      <c r="L2374" s="281">
        <v>45922</v>
      </c>
      <c r="M2374" s="260" t="str">
        <f>IF(Table2[[#This Row],[Resolve Date]]="","ONGOING","SOLVED")</f>
        <v>SOLVED</v>
      </c>
      <c r="N2374" s="261"/>
      <c r="O2374" s="260" t="str">
        <f>Table2[[#This Row],[K&amp;N REF ]]&amp;Table2[[#This Row],[Issue type ]]</f>
        <v>5017367289NO LABELS</v>
      </c>
      <c r="P2374" s="260">
        <f>YEAR(Table2[[#This Row],[Date ]])</f>
        <v>2025</v>
      </c>
      <c r="Q2374" s="260" t="str">
        <f>VLOOKUP(MONTH(Table2[[#This Row],[Date ]]),Months,2,0)</f>
        <v>September</v>
      </c>
      <c r="R2374" s="288" t="b">
        <f>COUNTIFS(Table2[Unique],Table2[[#This Row],[Unique]])&gt;1</f>
        <v>0</v>
      </c>
      <c r="S2374" s="288">
        <f>IF(Table2[[#This Row],[Status ]]="Solved",1,0)</f>
        <v>1</v>
      </c>
      <c r="T2374" s="288">
        <f>IF(Table2[[#This Row],[Status ]]="ongoing",1,0)</f>
        <v>0</v>
      </c>
    </row>
    <row r="2375" spans="1:20" x14ac:dyDescent="0.25">
      <c r="A2375" s="263">
        <v>5017336101</v>
      </c>
      <c r="B2375" s="287" t="str">
        <f>_xlfn.XLOOKUP(Table2[[#This Row],[K&amp;N REF ]],CAT_Details[Tracking Number],CAT_Details[S Ref],,0)</f>
        <v>20250915-S-70755</v>
      </c>
      <c r="C2375" s="273">
        <f>_xlfn.XLOOKUP(Table2[[#This Row],[K&amp;N REF ]],CAT_Details[Tracking Number],CAT_Details[TO Ref],,0)</f>
        <v>20250915804135</v>
      </c>
      <c r="D2375" s="273" t="str">
        <f>_xlfn.XLOOKUP(Table2[[#This Row],[K&amp;N REF ]],CAT_Details[Tracking Number],CAT_Details[Pickup Customer Name],,0)</f>
        <v>TAGUSS GMBH</v>
      </c>
      <c r="E2375" s="274" t="str">
        <f>_xlfn.XLOOKUP(Table2[[#This Row],[K&amp;N REF ]],CAT_Details[Tracking Number],CAT_Details[Delivery Country Code],,0)</f>
        <v>GB</v>
      </c>
      <c r="F2375" s="274" t="str">
        <f>_xlfn.XLOOKUP(Table2[[#This Row],[TO Ref]],CAT_Details[TO Ref],CAT_Details[Loc],,0)</f>
        <v>DK-BM01</v>
      </c>
      <c r="G2375" s="260" t="s">
        <v>34</v>
      </c>
      <c r="H2375" s="260" t="s">
        <v>35</v>
      </c>
      <c r="I2375" s="281">
        <v>45922</v>
      </c>
      <c r="J2375" s="260" t="s">
        <v>26</v>
      </c>
      <c r="K2375" s="260" t="s">
        <v>32</v>
      </c>
      <c r="L2375" s="281">
        <v>45922</v>
      </c>
      <c r="M2375" s="260" t="str">
        <f>IF(Table2[[#This Row],[Resolve Date]]="","ONGOING","SOLVED")</f>
        <v>SOLVED</v>
      </c>
      <c r="N2375" s="261"/>
      <c r="O2375" s="260" t="str">
        <f>Table2[[#This Row],[K&amp;N REF ]]&amp;Table2[[#This Row],[Issue type ]]</f>
        <v>5017336101NO LABELS</v>
      </c>
      <c r="P2375" s="260">
        <f>YEAR(Table2[[#This Row],[Date ]])</f>
        <v>2025</v>
      </c>
      <c r="Q2375" s="260" t="str">
        <f>VLOOKUP(MONTH(Table2[[#This Row],[Date ]]),Months,2,0)</f>
        <v>September</v>
      </c>
      <c r="R2375" s="288" t="b">
        <f>COUNTIFS(Table2[Unique],Table2[[#This Row],[Unique]])&gt;1</f>
        <v>0</v>
      </c>
      <c r="S2375" s="288">
        <f>IF(Table2[[#This Row],[Status ]]="Solved",1,0)</f>
        <v>1</v>
      </c>
      <c r="T2375" s="288">
        <f>IF(Table2[[#This Row],[Status ]]="ongoing",1,0)</f>
        <v>0</v>
      </c>
    </row>
    <row r="2376" spans="1:20" x14ac:dyDescent="0.25">
      <c r="A2376" s="263">
        <v>5017351371</v>
      </c>
      <c r="B2376" s="287" t="str">
        <f>_xlfn.XLOOKUP(Table2[[#This Row],[K&amp;N REF ]],CAT_Details[Tracking Number],CAT_Details[S Ref],,0)</f>
        <v>20250916-S-70366</v>
      </c>
      <c r="C2376" s="273">
        <f>_xlfn.XLOOKUP(Table2[[#This Row],[K&amp;N REF ]],CAT_Details[Tracking Number],CAT_Details[TO Ref],,0)</f>
        <v>20250915803955</v>
      </c>
      <c r="D2376" s="273" t="str">
        <f>_xlfn.XLOOKUP(Table2[[#This Row],[K&amp;N REF ]],CAT_Details[Tracking Number],CAT_Details[Pickup Customer Name],,0)</f>
        <v>GROENEVELD-BEKA GMBH</v>
      </c>
      <c r="E2376" s="274" t="str">
        <f>_xlfn.XLOOKUP(Table2[[#This Row],[K&amp;N REF ]],CAT_Details[Tracking Number],CAT_Details[Delivery Country Code],,0)</f>
        <v>GB</v>
      </c>
      <c r="F2376" s="274" t="str">
        <f>_xlfn.XLOOKUP(Table2[[#This Row],[TO Ref]],CAT_Details[TO Ref],CAT_Details[Loc],,0)</f>
        <v>OYL1</v>
      </c>
      <c r="G2376" s="260" t="s">
        <v>34</v>
      </c>
      <c r="H2376" s="260" t="s">
        <v>35</v>
      </c>
      <c r="I2376" s="281">
        <v>45922</v>
      </c>
      <c r="J2376" s="260" t="s">
        <v>26</v>
      </c>
      <c r="K2376" s="260" t="s">
        <v>32</v>
      </c>
      <c r="L2376" s="281">
        <v>45922</v>
      </c>
      <c r="M2376" s="260" t="str">
        <f>IF(Table2[[#This Row],[Resolve Date]]="","ONGOING","SOLVED")</f>
        <v>SOLVED</v>
      </c>
      <c r="N2376" s="261"/>
      <c r="O2376" s="260" t="str">
        <f>Table2[[#This Row],[K&amp;N REF ]]&amp;Table2[[#This Row],[Issue type ]]</f>
        <v>5017351371NO LABELS</v>
      </c>
      <c r="P2376" s="260">
        <f>YEAR(Table2[[#This Row],[Date ]])</f>
        <v>2025</v>
      </c>
      <c r="Q2376" s="260" t="str">
        <f>VLOOKUP(MONTH(Table2[[#This Row],[Date ]]),Months,2,0)</f>
        <v>September</v>
      </c>
      <c r="R2376" s="288" t="b">
        <f>COUNTIFS(Table2[Unique],Table2[[#This Row],[Unique]])&gt;1</f>
        <v>0</v>
      </c>
      <c r="S2376" s="288">
        <f>IF(Table2[[#This Row],[Status ]]="Solved",1,0)</f>
        <v>1</v>
      </c>
      <c r="T2376" s="288">
        <f>IF(Table2[[#This Row],[Status ]]="ongoing",1,0)</f>
        <v>0</v>
      </c>
    </row>
    <row r="2377" spans="1:20" x14ac:dyDescent="0.25">
      <c r="A2377" s="263">
        <v>5017336300</v>
      </c>
      <c r="B2377" s="287" t="str">
        <f>_xlfn.XLOOKUP(Table2[[#This Row],[K&amp;N REF ]],CAT_Details[Tracking Number],CAT_Details[S Ref],,0)</f>
        <v>20250915-S-70784</v>
      </c>
      <c r="C2377" s="273">
        <f>_xlfn.XLOOKUP(Table2[[#This Row],[K&amp;N REF ]],CAT_Details[Tracking Number],CAT_Details[TO Ref],,0)</f>
        <v>20250915804332</v>
      </c>
      <c r="D2377" s="273" t="str">
        <f>_xlfn.XLOOKUP(Table2[[#This Row],[K&amp;N REF ]],CAT_Details[Tracking Number],CAT_Details[Pickup Customer Name],,0)</f>
        <v>Streit Mecanique</v>
      </c>
      <c r="E2377" s="274" t="str">
        <f>_xlfn.XLOOKUP(Table2[[#This Row],[K&amp;N REF ]],CAT_Details[Tracking Number],CAT_Details[Delivery Country Code],,0)</f>
        <v>GB</v>
      </c>
      <c r="F2377" s="274" t="str">
        <f>_xlfn.XLOOKUP(Table2[[#This Row],[TO Ref]],CAT_Details[TO Ref],CAT_Details[Loc],,0)</f>
        <v>DK-BM01</v>
      </c>
      <c r="G2377" s="260" t="s">
        <v>36</v>
      </c>
      <c r="H2377" s="260" t="s">
        <v>25</v>
      </c>
      <c r="I2377" s="281">
        <v>45922</v>
      </c>
      <c r="J2377" s="260" t="s">
        <v>26</v>
      </c>
      <c r="K2377" s="260" t="s">
        <v>32</v>
      </c>
      <c r="L2377" s="281">
        <v>45922</v>
      </c>
      <c r="M2377" s="260" t="str">
        <f>IF(Table2[[#This Row],[Resolve Date]]="","ONGOING","SOLVED")</f>
        <v>SOLVED</v>
      </c>
      <c r="N2377" s="261"/>
      <c r="O2377" s="260" t="str">
        <f>Table2[[#This Row],[K&amp;N REF ]]&amp;Table2[[#This Row],[Issue type ]]</f>
        <v xml:space="preserve">5017336300DAMAGE </v>
      </c>
      <c r="P2377" s="260">
        <f>YEAR(Table2[[#This Row],[Date ]])</f>
        <v>2025</v>
      </c>
      <c r="Q2377" s="260" t="str">
        <f>VLOOKUP(MONTH(Table2[[#This Row],[Date ]]),Months,2,0)</f>
        <v>September</v>
      </c>
      <c r="R2377" s="288" t="b">
        <f>COUNTIFS(Table2[Unique],Table2[[#This Row],[Unique]])&gt;1</f>
        <v>0</v>
      </c>
      <c r="S2377" s="288">
        <f>IF(Table2[[#This Row],[Status ]]="Solved",1,0)</f>
        <v>1</v>
      </c>
      <c r="T2377" s="288">
        <f>IF(Table2[[#This Row],[Status ]]="ongoing",1,0)</f>
        <v>0</v>
      </c>
    </row>
    <row r="2378" spans="1:20" x14ac:dyDescent="0.25">
      <c r="A2378" s="263">
        <v>5017336317</v>
      </c>
      <c r="B2378" s="287" t="str">
        <f>_xlfn.XLOOKUP(Table2[[#This Row],[K&amp;N REF ]],CAT_Details[Tracking Number],CAT_Details[S Ref],,0)</f>
        <v>20250915-S-70376</v>
      </c>
      <c r="C2378" s="273">
        <f>_xlfn.XLOOKUP(Table2[[#This Row],[K&amp;N REF ]],CAT_Details[Tracking Number],CAT_Details[TO Ref],,0)</f>
        <v>20250911801611</v>
      </c>
      <c r="D2378" s="273" t="str">
        <f>_xlfn.XLOOKUP(Table2[[#This Row],[K&amp;N REF ]],CAT_Details[Tracking Number],CAT_Details[Pickup Customer Name],,0)</f>
        <v>MOTA SA</v>
      </c>
      <c r="E2378" s="274" t="str">
        <f>_xlfn.XLOOKUP(Table2[[#This Row],[K&amp;N REF ]],CAT_Details[Tracking Number],CAT_Details[Delivery Country Code],,0)</f>
        <v>GB</v>
      </c>
      <c r="F2378" s="274" t="str">
        <f>_xlfn.XLOOKUP(Table2[[#This Row],[TO Ref]],CAT_Details[TO Ref],CAT_Details[Loc],,0)</f>
        <v>DX01-L5</v>
      </c>
      <c r="G2378" s="260" t="s">
        <v>36</v>
      </c>
      <c r="H2378" s="260" t="s">
        <v>35</v>
      </c>
      <c r="I2378" s="281">
        <v>45922</v>
      </c>
      <c r="J2378" s="260" t="s">
        <v>26</v>
      </c>
      <c r="K2378" s="260" t="s">
        <v>32</v>
      </c>
      <c r="L2378" s="281">
        <v>45922</v>
      </c>
      <c r="M2378" s="260" t="str">
        <f>IF(Table2[[#This Row],[Resolve Date]]="","ONGOING","SOLVED")</f>
        <v>SOLVED</v>
      </c>
      <c r="N2378" s="261"/>
      <c r="O2378" s="260" t="str">
        <f>Table2[[#This Row],[K&amp;N REF ]]&amp;Table2[[#This Row],[Issue type ]]</f>
        <v>5017336317NO LABELS</v>
      </c>
      <c r="P2378" s="260">
        <f>YEAR(Table2[[#This Row],[Date ]])</f>
        <v>2025</v>
      </c>
      <c r="Q2378" s="260" t="str">
        <f>VLOOKUP(MONTH(Table2[[#This Row],[Date ]]),Months,2,0)</f>
        <v>September</v>
      </c>
      <c r="R2378" s="288" t="b">
        <f>COUNTIFS(Table2[Unique],Table2[[#This Row],[Unique]])&gt;1</f>
        <v>0</v>
      </c>
      <c r="S2378" s="288">
        <f>IF(Table2[[#This Row],[Status ]]="Solved",1,0)</f>
        <v>1</v>
      </c>
      <c r="T2378" s="288">
        <f>IF(Table2[[#This Row],[Status ]]="ongoing",1,0)</f>
        <v>0</v>
      </c>
    </row>
    <row r="2379" spans="1:20" x14ac:dyDescent="0.25">
      <c r="A2379" s="263">
        <v>5017351751</v>
      </c>
      <c r="B2379" s="287" t="str">
        <f>_xlfn.XLOOKUP(Table2[[#This Row],[K&amp;N REF ]],CAT_Details[Tracking Number],CAT_Details[S Ref],,0)</f>
        <v>20250916-S-70463</v>
      </c>
      <c r="C2379" s="273">
        <f>_xlfn.XLOOKUP(Table2[[#This Row],[K&amp;N REF ]],CAT_Details[Tracking Number],CAT_Details[TO Ref],,0)</f>
        <v>20250915803628</v>
      </c>
      <c r="D2379" s="273" t="str">
        <f>_xlfn.XLOOKUP(Table2[[#This Row],[K&amp;N REF ]],CAT_Details[Tracking Number],CAT_Details[Pickup Customer Name],,0)</f>
        <v>DGIN</v>
      </c>
      <c r="E2379" s="274" t="str">
        <f>_xlfn.XLOOKUP(Table2[[#This Row],[K&amp;N REF ]],CAT_Details[Tracking Number],CAT_Details[Delivery Country Code],,0)</f>
        <v>GB</v>
      </c>
      <c r="F2379" s="274" t="str">
        <f>_xlfn.XLOOKUP(Table2[[#This Row],[TO Ref]],CAT_Details[TO Ref],CAT_Details[Loc],,0)</f>
        <v>OYL1</v>
      </c>
      <c r="G2379" s="260" t="s">
        <v>36</v>
      </c>
      <c r="H2379" s="260" t="s">
        <v>29</v>
      </c>
      <c r="I2379" s="281">
        <v>45922</v>
      </c>
      <c r="J2379" s="260" t="s">
        <v>26</v>
      </c>
      <c r="K2379" s="260" t="s">
        <v>32</v>
      </c>
      <c r="L2379" s="281">
        <v>45922</v>
      </c>
      <c r="M2379" s="260" t="str">
        <f>IF(Table2[[#This Row],[Resolve Date]]="","ONGOING","SOLVED")</f>
        <v>SOLVED</v>
      </c>
      <c r="N2379" s="261"/>
      <c r="O2379" s="260" t="str">
        <f>Table2[[#This Row],[K&amp;N REF ]]&amp;Table2[[#This Row],[Issue type ]]</f>
        <v>5017351751DAMAGED LABEL</v>
      </c>
      <c r="P2379" s="260">
        <f>YEAR(Table2[[#This Row],[Date ]])</f>
        <v>2025</v>
      </c>
      <c r="Q2379" s="260" t="str">
        <f>VLOOKUP(MONTH(Table2[[#This Row],[Date ]]),Months,2,0)</f>
        <v>September</v>
      </c>
      <c r="R2379" s="288" t="b">
        <f>COUNTIFS(Table2[Unique],Table2[[#This Row],[Unique]])&gt;1</f>
        <v>0</v>
      </c>
      <c r="S2379" s="288">
        <f>IF(Table2[[#This Row],[Status ]]="Solved",1,0)</f>
        <v>1</v>
      </c>
      <c r="T2379" s="288">
        <f>IF(Table2[[#This Row],[Status ]]="ongoing",1,0)</f>
        <v>0</v>
      </c>
    </row>
    <row r="2380" spans="1:20" x14ac:dyDescent="0.25">
      <c r="A2380" s="263">
        <v>5017366995</v>
      </c>
      <c r="B2380" s="287" t="str">
        <f>_xlfn.XLOOKUP(Table2[[#This Row],[K&amp;N REF ]],CAT_Details[Tracking Number],CAT_Details[S Ref],,0)</f>
        <v>20250917-S-70383</v>
      </c>
      <c r="C2380" s="273">
        <f>_xlfn.XLOOKUP(Table2[[#This Row],[K&amp;N REF ]],CAT_Details[Tracking Number],CAT_Details[TO Ref],,0)</f>
        <v>20250916805229</v>
      </c>
      <c r="D2380" s="273" t="str">
        <f>_xlfn.XLOOKUP(Table2[[#This Row],[K&amp;N REF ]],CAT_Details[Tracking Number],CAT_Details[Pickup Customer Name],,0)</f>
        <v>ONET LOGISTIQUE</v>
      </c>
      <c r="E2380" s="274" t="str">
        <f>_xlfn.XLOOKUP(Table2[[#This Row],[K&amp;N REF ]],CAT_Details[Tracking Number],CAT_Details[Delivery Country Code],,0)</f>
        <v>GB</v>
      </c>
      <c r="F2380" s="274" t="str">
        <f>_xlfn.XLOOKUP(Table2[[#This Row],[TO Ref]],CAT_Details[TO Ref],CAT_Details[Loc],,0)</f>
        <v>OYL1</v>
      </c>
      <c r="G2380" s="260" t="s">
        <v>36</v>
      </c>
      <c r="H2380" s="260" t="s">
        <v>35</v>
      </c>
      <c r="I2380" s="281">
        <v>45922</v>
      </c>
      <c r="J2380" s="260" t="s">
        <v>26</v>
      </c>
      <c r="K2380" s="260" t="s">
        <v>32</v>
      </c>
      <c r="L2380" s="281">
        <v>45922</v>
      </c>
      <c r="M2380" s="260" t="str">
        <f>IF(Table2[[#This Row],[Resolve Date]]="","ONGOING","SOLVED")</f>
        <v>SOLVED</v>
      </c>
      <c r="N2380" s="261"/>
      <c r="O2380" s="260" t="str">
        <f>Table2[[#This Row],[K&amp;N REF ]]&amp;Table2[[#This Row],[Issue type ]]</f>
        <v>5017366995NO LABELS</v>
      </c>
      <c r="P2380" s="260">
        <f>YEAR(Table2[[#This Row],[Date ]])</f>
        <v>2025</v>
      </c>
      <c r="Q2380" s="260" t="str">
        <f>VLOOKUP(MONTH(Table2[[#This Row],[Date ]]),Months,2,0)</f>
        <v>September</v>
      </c>
      <c r="R2380" s="288" t="b">
        <f>COUNTIFS(Table2[Unique],Table2[[#This Row],[Unique]])&gt;1</f>
        <v>0</v>
      </c>
      <c r="S2380" s="288">
        <f>IF(Table2[[#This Row],[Status ]]="Solved",1,0)</f>
        <v>1</v>
      </c>
      <c r="T2380" s="288">
        <f>IF(Table2[[#This Row],[Status ]]="ongoing",1,0)</f>
        <v>0</v>
      </c>
    </row>
    <row r="2381" spans="1:20" x14ac:dyDescent="0.25">
      <c r="A2381" s="263">
        <v>5017305558</v>
      </c>
      <c r="B2381" s="287" t="str">
        <f>_xlfn.XLOOKUP(Table2[[#This Row],[K&amp;N REF ]],CAT_Details[Tracking Number],CAT_Details[S Ref],,0)</f>
        <v>20250911-S-70593</v>
      </c>
      <c r="C2381" s="273">
        <f>_xlfn.XLOOKUP(Table2[[#This Row],[K&amp;N REF ]],CAT_Details[Tracking Number],CAT_Details[TO Ref],,0)</f>
        <v>20250911801866</v>
      </c>
      <c r="D2381" s="273" t="str">
        <f>_xlfn.XLOOKUP(Table2[[#This Row],[K&amp;N REF ]],CAT_Details[Tracking Number],CAT_Details[Pickup Customer Name],,0)</f>
        <v>COBO SPA</v>
      </c>
      <c r="E2381" s="274" t="str">
        <f>_xlfn.XLOOKUP(Table2[[#This Row],[K&amp;N REF ]],CAT_Details[Tracking Number],CAT_Details[Delivery Country Code],,0)</f>
        <v>GB</v>
      </c>
      <c r="F2381" s="274" t="str">
        <f>_xlfn.XLOOKUP(Table2[[#This Row],[TO Ref]],CAT_Details[TO Ref],CAT_Details[Loc],,0)</f>
        <v>U2-L5</v>
      </c>
      <c r="G2381" s="260" t="s">
        <v>24</v>
      </c>
      <c r="H2381" s="260" t="s">
        <v>179</v>
      </c>
      <c r="I2381" s="281">
        <v>45922</v>
      </c>
      <c r="J2381" s="260" t="s">
        <v>26</v>
      </c>
      <c r="K2381" s="260" t="s">
        <v>32</v>
      </c>
      <c r="L2381" s="281">
        <v>45922</v>
      </c>
      <c r="M2381" s="260" t="str">
        <f>IF(Table2[[#This Row],[Resolve Date]]="","ONGOING","SOLVED")</f>
        <v>SOLVED</v>
      </c>
      <c r="N2381" s="261"/>
      <c r="O2381" s="260" t="str">
        <f>Table2[[#This Row],[K&amp;N REF ]]&amp;Table2[[#This Row],[Issue type ]]</f>
        <v xml:space="preserve">5017305558NOT SCANNABLE </v>
      </c>
      <c r="P2381" s="260">
        <f>YEAR(Table2[[#This Row],[Date ]])</f>
        <v>2025</v>
      </c>
      <c r="Q2381" s="260" t="str">
        <f>VLOOKUP(MONTH(Table2[[#This Row],[Date ]]),Months,2,0)</f>
        <v>September</v>
      </c>
      <c r="R2381" s="288" t="b">
        <f>COUNTIFS(Table2[Unique],Table2[[#This Row],[Unique]])&gt;1</f>
        <v>0</v>
      </c>
      <c r="S2381" s="288">
        <f>IF(Table2[[#This Row],[Status ]]="Solved",1,0)</f>
        <v>1</v>
      </c>
      <c r="T2381" s="288">
        <f>IF(Table2[[#This Row],[Status ]]="ongoing",1,0)</f>
        <v>0</v>
      </c>
    </row>
    <row r="2382" spans="1:20" x14ac:dyDescent="0.25">
      <c r="A2382" s="263">
        <v>5017305706</v>
      </c>
      <c r="B2382" s="287" t="str">
        <f>_xlfn.XLOOKUP(Table2[[#This Row],[K&amp;N REF ]],CAT_Details[Tracking Number],CAT_Details[S Ref],,0)</f>
        <v>20250911-S-70580</v>
      </c>
      <c r="C2382" s="273">
        <f>_xlfn.XLOOKUP(Table2[[#This Row],[K&amp;N REF ]],CAT_Details[Tracking Number],CAT_Details[TO Ref],,0)</f>
        <v>20250908798979</v>
      </c>
      <c r="D2382" s="273" t="str">
        <f>_xlfn.XLOOKUP(Table2[[#This Row],[K&amp;N REF ]],CAT_Details[Tracking Number],CAT_Details[Pickup Customer Name],,0)</f>
        <v>Groeneveld Italia Srl</v>
      </c>
      <c r="E2382" s="274" t="str">
        <f>_xlfn.XLOOKUP(Table2[[#This Row],[K&amp;N REF ]],CAT_Details[Tracking Number],CAT_Details[Delivery Country Code],,0)</f>
        <v>GB</v>
      </c>
      <c r="F2382" s="274" t="str">
        <f>_xlfn.XLOOKUP(Table2[[#This Row],[TO Ref]],CAT_Details[TO Ref],CAT_Details[Loc],,0)</f>
        <v>U2-L5</v>
      </c>
      <c r="G2382" s="260" t="s">
        <v>24</v>
      </c>
      <c r="H2382" s="260" t="s">
        <v>31</v>
      </c>
      <c r="I2382" s="281">
        <v>45922</v>
      </c>
      <c r="J2382" s="260" t="s">
        <v>26</v>
      </c>
      <c r="K2382" s="260" t="s">
        <v>32</v>
      </c>
      <c r="L2382" s="281">
        <v>45922</v>
      </c>
      <c r="M2382" s="260" t="str">
        <f>IF(Table2[[#This Row],[Resolve Date]]="","ONGOING","SOLVED")</f>
        <v>SOLVED</v>
      </c>
      <c r="N2382" s="261"/>
      <c r="O2382" s="260" t="str">
        <f>Table2[[#This Row],[K&amp;N REF ]]&amp;Table2[[#This Row],[Issue type ]]</f>
        <v>5017305706MISSING LABELS ON SOME UNITS</v>
      </c>
      <c r="P2382" s="260">
        <f>YEAR(Table2[[#This Row],[Date ]])</f>
        <v>2025</v>
      </c>
      <c r="Q2382" s="260" t="str">
        <f>VLOOKUP(MONTH(Table2[[#This Row],[Date ]]),Months,2,0)</f>
        <v>September</v>
      </c>
      <c r="R2382" s="288" t="b">
        <f>COUNTIFS(Table2[Unique],Table2[[#This Row],[Unique]])&gt;1</f>
        <v>0</v>
      </c>
      <c r="S2382" s="288">
        <f>IF(Table2[[#This Row],[Status ]]="Solved",1,0)</f>
        <v>1</v>
      </c>
      <c r="T2382" s="288">
        <f>IF(Table2[[#This Row],[Status ]]="ongoing",1,0)</f>
        <v>0</v>
      </c>
    </row>
    <row r="2383" spans="1:20" x14ac:dyDescent="0.25">
      <c r="A2383" s="263">
        <v>5017366777</v>
      </c>
      <c r="B2383" s="287" t="str">
        <f>_xlfn.XLOOKUP(Table2[[#This Row],[K&amp;N REF ]],CAT_Details[Tracking Number],CAT_Details[S Ref],,0)</f>
        <v>20250917-S-70187</v>
      </c>
      <c r="C2383" s="273">
        <f>_xlfn.XLOOKUP(Table2[[#This Row],[K&amp;N REF ]],CAT_Details[Tracking Number],CAT_Details[TO Ref],,0)</f>
        <v>20250917805664</v>
      </c>
      <c r="D2383" s="273" t="str">
        <f>_xlfn.XLOOKUP(Table2[[#This Row],[K&amp;N REF ]],CAT_Details[Tracking Number],CAT_Details[Pickup Customer Name],,0)</f>
        <v>Bosch Rexroth AG Werk Horb</v>
      </c>
      <c r="E2383" s="274" t="str">
        <f>_xlfn.XLOOKUP(Table2[[#This Row],[K&amp;N REF ]],CAT_Details[Tracking Number],CAT_Details[Delivery Country Code],,0)</f>
        <v>GB</v>
      </c>
      <c r="F2383" s="274" t="str">
        <f>_xlfn.XLOOKUP(Table2[[#This Row],[TO Ref]],CAT_Details[TO Ref],CAT_Details[Loc],,0)</f>
        <v>U2-L5</v>
      </c>
      <c r="G2383" s="260" t="s">
        <v>27859</v>
      </c>
      <c r="H2383" s="260" t="s">
        <v>35</v>
      </c>
      <c r="I2383" s="281">
        <v>45923</v>
      </c>
      <c r="J2383" s="260" t="s">
        <v>26</v>
      </c>
      <c r="K2383" s="260" t="s">
        <v>32</v>
      </c>
      <c r="L2383" s="281">
        <v>45923</v>
      </c>
      <c r="M2383" s="260" t="str">
        <f>IF(Table2[[#This Row],[Resolve Date]]="","ONGOING","SOLVED")</f>
        <v>SOLVED</v>
      </c>
      <c r="N2383" s="261"/>
      <c r="O2383" s="260" t="str">
        <f>Table2[[#This Row],[K&amp;N REF ]]&amp;Table2[[#This Row],[Issue type ]]</f>
        <v>5017366777NO LABELS</v>
      </c>
      <c r="P2383" s="260">
        <f>YEAR(Table2[[#This Row],[Date ]])</f>
        <v>2025</v>
      </c>
      <c r="Q2383" s="260" t="str">
        <f>VLOOKUP(MONTH(Table2[[#This Row],[Date ]]),Months,2,0)</f>
        <v>September</v>
      </c>
      <c r="R2383" s="288" t="b">
        <f>COUNTIFS(Table2[Unique],Table2[[#This Row],[Unique]])&gt;1</f>
        <v>0</v>
      </c>
      <c r="S2383" s="288">
        <f>IF(Table2[[#This Row],[Status ]]="Solved",1,0)</f>
        <v>1</v>
      </c>
      <c r="T2383" s="288">
        <f>IF(Table2[[#This Row],[Status ]]="ongoing",1,0)</f>
        <v>0</v>
      </c>
    </row>
    <row r="2384" spans="1:20" x14ac:dyDescent="0.25">
      <c r="A2384" s="263">
        <v>5017291747</v>
      </c>
      <c r="B2384" s="287" t="str">
        <f>_xlfn.XLOOKUP(Table2[[#This Row],[K&amp;N REF ]],CAT_Details[Tracking Number],CAT_Details[S Ref],,0)</f>
        <v>20250910-S-70295</v>
      </c>
      <c r="C2384" s="273">
        <f>_xlfn.XLOOKUP(Table2[[#This Row],[K&amp;N REF ]],CAT_Details[Tracking Number],CAT_Details[TO Ref],,0)</f>
        <v>20250910800755</v>
      </c>
      <c r="D2384" s="273" t="str">
        <f>_xlfn.XLOOKUP(Table2[[#This Row],[K&amp;N REF ]],CAT_Details[Tracking Number],CAT_Details[Pickup Customer Name],,0)</f>
        <v>Federal Mogul Valvetrain GmbH</v>
      </c>
      <c r="E2384" s="274" t="str">
        <f>_xlfn.XLOOKUP(Table2[[#This Row],[K&amp;N REF ]],CAT_Details[Tracking Number],CAT_Details[Delivery Country Code],,0)</f>
        <v>GB</v>
      </c>
      <c r="F2384" s="274" t="str">
        <f>_xlfn.XLOOKUP(Table2[[#This Row],[TO Ref]],CAT_Details[TO Ref],CAT_Details[Loc],,0)</f>
        <v>DX01</v>
      </c>
      <c r="G2384" s="260" t="s">
        <v>34</v>
      </c>
      <c r="H2384" s="260" t="s">
        <v>179</v>
      </c>
      <c r="I2384" s="281">
        <v>45923</v>
      </c>
      <c r="J2384" s="260" t="s">
        <v>26</v>
      </c>
      <c r="K2384" s="260" t="s">
        <v>32</v>
      </c>
      <c r="L2384" s="281">
        <v>45923</v>
      </c>
      <c r="M2384" s="260" t="str">
        <f>IF(Table2[[#This Row],[Resolve Date]]="","ONGOING","SOLVED")</f>
        <v>SOLVED</v>
      </c>
      <c r="N2384" s="261"/>
      <c r="O2384" s="260" t="str">
        <f>Table2[[#This Row],[K&amp;N REF ]]&amp;Table2[[#This Row],[Issue type ]]</f>
        <v xml:space="preserve">5017291747NOT SCANNABLE </v>
      </c>
      <c r="P2384" s="260">
        <f>YEAR(Table2[[#This Row],[Date ]])</f>
        <v>2025</v>
      </c>
      <c r="Q2384" s="260" t="str">
        <f>VLOOKUP(MONTH(Table2[[#This Row],[Date ]]),Months,2,0)</f>
        <v>September</v>
      </c>
      <c r="R2384" s="288" t="b">
        <f>COUNTIFS(Table2[Unique],Table2[[#This Row],[Unique]])&gt;1</f>
        <v>0</v>
      </c>
      <c r="S2384" s="288">
        <f>IF(Table2[[#This Row],[Status ]]="Solved",1,0)</f>
        <v>1</v>
      </c>
      <c r="T2384" s="288">
        <f>IF(Table2[[#This Row],[Status ]]="ongoing",1,0)</f>
        <v>0</v>
      </c>
    </row>
    <row r="2385" spans="1:20" x14ac:dyDescent="0.25">
      <c r="A2385" s="263">
        <v>5017366833</v>
      </c>
      <c r="B2385" s="287" t="str">
        <f>_xlfn.XLOOKUP(Table2[[#This Row],[K&amp;N REF ]],CAT_Details[Tracking Number],CAT_Details[S Ref],,0)</f>
        <v>20250917-S-70255</v>
      </c>
      <c r="C2385" s="273">
        <f>_xlfn.XLOOKUP(Table2[[#This Row],[K&amp;N REF ]],CAT_Details[Tracking Number],CAT_Details[TO Ref],,0)</f>
        <v>20250917805792</v>
      </c>
      <c r="D2385" s="273" t="str">
        <f>_xlfn.XLOOKUP(Table2[[#This Row],[K&amp;N REF ]],CAT_Details[Tracking Number],CAT_Details[Pickup Customer Name],,0)</f>
        <v>Federal Mogul Valvetrain GmbH</v>
      </c>
      <c r="E2385" s="274" t="str">
        <f>_xlfn.XLOOKUP(Table2[[#This Row],[K&amp;N REF ]],CAT_Details[Tracking Number],CAT_Details[Delivery Country Code],,0)</f>
        <v>GB</v>
      </c>
      <c r="F2385" s="274" t="str">
        <f>_xlfn.XLOOKUP(Table2[[#This Row],[TO Ref]],CAT_Details[TO Ref],CAT_Details[Loc],,0)</f>
        <v>DX01-L5</v>
      </c>
      <c r="G2385" s="260" t="s">
        <v>34</v>
      </c>
      <c r="H2385" s="260" t="s">
        <v>179</v>
      </c>
      <c r="I2385" s="281">
        <v>45923</v>
      </c>
      <c r="J2385" s="260" t="s">
        <v>26</v>
      </c>
      <c r="K2385" s="260" t="s">
        <v>32</v>
      </c>
      <c r="L2385" s="281">
        <v>45923</v>
      </c>
      <c r="M2385" s="260" t="str">
        <f>IF(Table2[[#This Row],[Resolve Date]]="","ONGOING","SOLVED")</f>
        <v>SOLVED</v>
      </c>
      <c r="N2385" s="261"/>
      <c r="O2385" s="260" t="str">
        <f>Table2[[#This Row],[K&amp;N REF ]]&amp;Table2[[#This Row],[Issue type ]]</f>
        <v xml:space="preserve">5017366833NOT SCANNABLE </v>
      </c>
      <c r="P2385" s="260">
        <f>YEAR(Table2[[#This Row],[Date ]])</f>
        <v>2025</v>
      </c>
      <c r="Q2385" s="260" t="str">
        <f>VLOOKUP(MONTH(Table2[[#This Row],[Date ]]),Months,2,0)</f>
        <v>September</v>
      </c>
      <c r="R2385" s="288" t="b">
        <f>COUNTIFS(Table2[Unique],Table2[[#This Row],[Unique]])&gt;1</f>
        <v>0</v>
      </c>
      <c r="S2385" s="288">
        <f>IF(Table2[[#This Row],[Status ]]="Solved",1,0)</f>
        <v>1</v>
      </c>
      <c r="T2385" s="288">
        <f>IF(Table2[[#This Row],[Status ]]="ongoing",1,0)</f>
        <v>0</v>
      </c>
    </row>
    <row r="2386" spans="1:20" x14ac:dyDescent="0.25">
      <c r="A2386" s="263">
        <v>5017366834</v>
      </c>
      <c r="B2386" s="287" t="str">
        <f>_xlfn.XLOOKUP(Table2[[#This Row],[K&amp;N REF ]],CAT_Details[Tracking Number],CAT_Details[S Ref],,0)</f>
        <v>20250917-S-70255</v>
      </c>
      <c r="C2386" s="273">
        <f>_xlfn.XLOOKUP(Table2[[#This Row],[K&amp;N REF ]],CAT_Details[Tracking Number],CAT_Details[TO Ref],,0)</f>
        <v>20250917805588</v>
      </c>
      <c r="D2386" s="273" t="str">
        <f>_xlfn.XLOOKUP(Table2[[#This Row],[K&amp;N REF ]],CAT_Details[Tracking Number],CAT_Details[Pickup Customer Name],,0)</f>
        <v>Federal Mogul Valvetrain GmbH</v>
      </c>
      <c r="E2386" s="274" t="str">
        <f>_xlfn.XLOOKUP(Table2[[#This Row],[K&amp;N REF ]],CAT_Details[Tracking Number],CAT_Details[Delivery Country Code],,0)</f>
        <v>GB</v>
      </c>
      <c r="F2386" s="274" t="str">
        <f>_xlfn.XLOOKUP(Table2[[#This Row],[TO Ref]],CAT_Details[TO Ref],CAT_Details[Loc],,0)</f>
        <v>DX01-L5</v>
      </c>
      <c r="G2386" s="260" t="s">
        <v>34</v>
      </c>
      <c r="H2386" s="260" t="s">
        <v>179</v>
      </c>
      <c r="I2386" s="281">
        <v>45923</v>
      </c>
      <c r="J2386" s="260" t="s">
        <v>26</v>
      </c>
      <c r="K2386" s="260" t="s">
        <v>32</v>
      </c>
      <c r="L2386" s="281">
        <v>45923</v>
      </c>
      <c r="M2386" s="260" t="str">
        <f>IF(Table2[[#This Row],[Resolve Date]]="","ONGOING","SOLVED")</f>
        <v>SOLVED</v>
      </c>
      <c r="N2386" s="261"/>
      <c r="O2386" s="260" t="str">
        <f>Table2[[#This Row],[K&amp;N REF ]]&amp;Table2[[#This Row],[Issue type ]]</f>
        <v xml:space="preserve">5017366834NOT SCANNABLE </v>
      </c>
      <c r="P2386" s="260">
        <f>YEAR(Table2[[#This Row],[Date ]])</f>
        <v>2025</v>
      </c>
      <c r="Q2386" s="260" t="str">
        <f>VLOOKUP(MONTH(Table2[[#This Row],[Date ]]),Months,2,0)</f>
        <v>September</v>
      </c>
      <c r="R2386" s="288" t="b">
        <f>COUNTIFS(Table2[Unique],Table2[[#This Row],[Unique]])&gt;1</f>
        <v>0</v>
      </c>
      <c r="S2386" s="288">
        <f>IF(Table2[[#This Row],[Status ]]="Solved",1,0)</f>
        <v>1</v>
      </c>
      <c r="T2386" s="288">
        <f>IF(Table2[[#This Row],[Status ]]="ongoing",1,0)</f>
        <v>0</v>
      </c>
    </row>
    <row r="2387" spans="1:20" x14ac:dyDescent="0.25">
      <c r="A2387" s="263">
        <v>5017366832</v>
      </c>
      <c r="B2387" s="287" t="str">
        <f>_xlfn.XLOOKUP(Table2[[#This Row],[K&amp;N REF ]],CAT_Details[Tracking Number],CAT_Details[S Ref],,0)</f>
        <v>20250917-S-70255</v>
      </c>
      <c r="C2387" s="273">
        <f>_xlfn.XLOOKUP(Table2[[#This Row],[K&amp;N REF ]],CAT_Details[Tracking Number],CAT_Details[TO Ref],,0)</f>
        <v>20250917805627</v>
      </c>
      <c r="D2387" s="273" t="str">
        <f>_xlfn.XLOOKUP(Table2[[#This Row],[K&amp;N REF ]],CAT_Details[Tracking Number],CAT_Details[Pickup Customer Name],,0)</f>
        <v>Federal Mogul Valvetrain GmbH</v>
      </c>
      <c r="E2387" s="274" t="str">
        <f>_xlfn.XLOOKUP(Table2[[#This Row],[K&amp;N REF ]],CAT_Details[Tracking Number],CAT_Details[Delivery Country Code],,0)</f>
        <v>GB</v>
      </c>
      <c r="F2387" s="274" t="str">
        <f>_xlfn.XLOOKUP(Table2[[#This Row],[TO Ref]],CAT_Details[TO Ref],CAT_Details[Loc],,0)</f>
        <v>DX01-L5</v>
      </c>
      <c r="G2387" s="260" t="s">
        <v>34</v>
      </c>
      <c r="H2387" s="260" t="s">
        <v>179</v>
      </c>
      <c r="I2387" s="281">
        <v>45923</v>
      </c>
      <c r="J2387" s="260" t="s">
        <v>26</v>
      </c>
      <c r="K2387" s="260" t="s">
        <v>32</v>
      </c>
      <c r="L2387" s="281">
        <v>45923</v>
      </c>
      <c r="M2387" s="260" t="str">
        <f>IF(Table2[[#This Row],[Resolve Date]]="","ONGOING","SOLVED")</f>
        <v>SOLVED</v>
      </c>
      <c r="N2387" s="261"/>
      <c r="O2387" s="260" t="str">
        <f>Table2[[#This Row],[K&amp;N REF ]]&amp;Table2[[#This Row],[Issue type ]]</f>
        <v xml:space="preserve">5017366832NOT SCANNABLE </v>
      </c>
      <c r="P2387" s="260">
        <f>YEAR(Table2[[#This Row],[Date ]])</f>
        <v>2025</v>
      </c>
      <c r="Q2387" s="260" t="str">
        <f>VLOOKUP(MONTH(Table2[[#This Row],[Date ]]),Months,2,0)</f>
        <v>September</v>
      </c>
      <c r="R2387" s="288" t="b">
        <f>COUNTIFS(Table2[Unique],Table2[[#This Row],[Unique]])&gt;1</f>
        <v>0</v>
      </c>
      <c r="S2387" s="288">
        <f>IF(Table2[[#This Row],[Status ]]="Solved",1,0)</f>
        <v>1</v>
      </c>
      <c r="T2387" s="288">
        <f>IF(Table2[[#This Row],[Status ]]="ongoing",1,0)</f>
        <v>0</v>
      </c>
    </row>
    <row r="2388" spans="1:20" x14ac:dyDescent="0.25">
      <c r="A2388" s="263">
        <v>5017351439</v>
      </c>
      <c r="B2388" s="287" t="str">
        <f>_xlfn.XLOOKUP(Table2[[#This Row],[K&amp;N REF ]],CAT_Details[Tracking Number],CAT_Details[S Ref],,0)</f>
        <v>20250916-S-70327</v>
      </c>
      <c r="C2388" s="273">
        <f>_xlfn.XLOOKUP(Table2[[#This Row],[K&amp;N REF ]],CAT_Details[Tracking Number],CAT_Details[TO Ref],,0)</f>
        <v>20250916804621</v>
      </c>
      <c r="D2388" s="273" t="str">
        <f>_xlfn.XLOOKUP(Table2[[#This Row],[K&amp;N REF ]],CAT_Details[Tracking Number],CAT_Details[Pickup Customer Name],,0)</f>
        <v>NORGREN GMBH</v>
      </c>
      <c r="E2388" s="274" t="str">
        <f>_xlfn.XLOOKUP(Table2[[#This Row],[K&amp;N REF ]],CAT_Details[Tracking Number],CAT_Details[Delivery Country Code],,0)</f>
        <v>GB</v>
      </c>
      <c r="F2388" s="274" t="str">
        <f>_xlfn.XLOOKUP(Table2[[#This Row],[TO Ref]],CAT_Details[TO Ref],CAT_Details[Loc],,0)</f>
        <v>DX01-L5</v>
      </c>
      <c r="G2388" s="260" t="s">
        <v>34</v>
      </c>
      <c r="H2388" s="260" t="s">
        <v>35</v>
      </c>
      <c r="I2388" s="281">
        <v>45923</v>
      </c>
      <c r="J2388" s="260" t="s">
        <v>26</v>
      </c>
      <c r="K2388" s="260" t="s">
        <v>32</v>
      </c>
      <c r="L2388" s="281">
        <v>45923</v>
      </c>
      <c r="M2388" s="260" t="str">
        <f>IF(Table2[[#This Row],[Resolve Date]]="","ONGOING","SOLVED")</f>
        <v>SOLVED</v>
      </c>
      <c r="N2388" s="261"/>
      <c r="O2388" s="260" t="str">
        <f>Table2[[#This Row],[K&amp;N REF ]]&amp;Table2[[#This Row],[Issue type ]]</f>
        <v>5017351439NO LABELS</v>
      </c>
      <c r="P2388" s="260">
        <f>YEAR(Table2[[#This Row],[Date ]])</f>
        <v>2025</v>
      </c>
      <c r="Q2388" s="260" t="str">
        <f>VLOOKUP(MONTH(Table2[[#This Row],[Date ]]),Months,2,0)</f>
        <v>September</v>
      </c>
      <c r="R2388" s="288" t="b">
        <f>COUNTIFS(Table2[Unique],Table2[[#This Row],[Unique]])&gt;1</f>
        <v>0</v>
      </c>
      <c r="S2388" s="288">
        <f>IF(Table2[[#This Row],[Status ]]="Solved",1,0)</f>
        <v>1</v>
      </c>
      <c r="T2388" s="288">
        <f>IF(Table2[[#This Row],[Status ]]="ongoing",1,0)</f>
        <v>0</v>
      </c>
    </row>
    <row r="2389" spans="1:20" x14ac:dyDescent="0.25">
      <c r="A2389" s="263">
        <v>5017351271</v>
      </c>
      <c r="B2389" s="287" t="str">
        <f>_xlfn.XLOOKUP(Table2[[#This Row],[K&amp;N REF ]],CAT_Details[Tracking Number],CAT_Details[S Ref],,0)</f>
        <v>20250916-S-70323</v>
      </c>
      <c r="C2389" s="273">
        <f>_xlfn.XLOOKUP(Table2[[#This Row],[K&amp;N REF ]],CAT_Details[Tracking Number],CAT_Details[TO Ref],,0)</f>
        <v>20250911802453</v>
      </c>
      <c r="D2389" s="273" t="str">
        <f>_xlfn.XLOOKUP(Table2[[#This Row],[K&amp;N REF ]],CAT_Details[Tracking Number],CAT_Details[Pickup Customer Name],,0)</f>
        <v>AKG THERMOTECHNIK INTERNATIONAL</v>
      </c>
      <c r="E2389" s="274" t="str">
        <f>_xlfn.XLOOKUP(Table2[[#This Row],[K&amp;N REF ]],CAT_Details[Tracking Number],CAT_Details[Delivery Country Code],,0)</f>
        <v>GB</v>
      </c>
      <c r="F2389" s="274" t="str">
        <f>_xlfn.XLOOKUP(Table2[[#This Row],[TO Ref]],CAT_Details[TO Ref],CAT_Details[Loc],,0)</f>
        <v>MY02</v>
      </c>
      <c r="G2389" s="260" t="s">
        <v>34</v>
      </c>
      <c r="H2389" s="260" t="s">
        <v>35</v>
      </c>
      <c r="I2389" s="281">
        <v>45923</v>
      </c>
      <c r="J2389" s="260" t="s">
        <v>26</v>
      </c>
      <c r="K2389" s="260" t="s">
        <v>32</v>
      </c>
      <c r="L2389" s="281">
        <v>45923</v>
      </c>
      <c r="M2389" s="260" t="str">
        <f>IF(Table2[[#This Row],[Resolve Date]]="","ONGOING","SOLVED")</f>
        <v>SOLVED</v>
      </c>
      <c r="N2389" s="261"/>
      <c r="O2389" s="260" t="str">
        <f>Table2[[#This Row],[K&amp;N REF ]]&amp;Table2[[#This Row],[Issue type ]]</f>
        <v>5017351271NO LABELS</v>
      </c>
      <c r="P2389" s="260">
        <f>YEAR(Table2[[#This Row],[Date ]])</f>
        <v>2025</v>
      </c>
      <c r="Q2389" s="260" t="str">
        <f>VLOOKUP(MONTH(Table2[[#This Row],[Date ]]),Months,2,0)</f>
        <v>September</v>
      </c>
      <c r="R2389" s="288" t="b">
        <f>COUNTIFS(Table2[Unique],Table2[[#This Row],[Unique]])&gt;1</f>
        <v>0</v>
      </c>
      <c r="S2389" s="288">
        <f>IF(Table2[[#This Row],[Status ]]="Solved",1,0)</f>
        <v>1</v>
      </c>
      <c r="T2389" s="288">
        <f>IF(Table2[[#This Row],[Status ]]="ongoing",1,0)</f>
        <v>0</v>
      </c>
    </row>
    <row r="2390" spans="1:20" x14ac:dyDescent="0.25">
      <c r="A2390" s="263">
        <v>5017367318</v>
      </c>
      <c r="B2390" s="287" t="str">
        <f>_xlfn.XLOOKUP(Table2[[#This Row],[K&amp;N REF ]],CAT_Details[Tracking Number],CAT_Details[S Ref],,0)</f>
        <v>20250917-S-70224</v>
      </c>
      <c r="C2390" s="273">
        <f>_xlfn.XLOOKUP(Table2[[#This Row],[K&amp;N REF ]],CAT_Details[Tracking Number],CAT_Details[TO Ref],,0)</f>
        <v>20250916804581</v>
      </c>
      <c r="D2390" s="273" t="str">
        <f>_xlfn.XLOOKUP(Table2[[#This Row],[K&amp;N REF ]],CAT_Details[Tracking Number],CAT_Details[Pickup Customer Name],,0)</f>
        <v>multitorch technologies GmbH</v>
      </c>
      <c r="E2390" s="274" t="str">
        <f>_xlfn.XLOOKUP(Table2[[#This Row],[K&amp;N REF ]],CAT_Details[Tracking Number],CAT_Details[Delivery Country Code],,0)</f>
        <v>GB</v>
      </c>
      <c r="F2390" s="274" t="str">
        <f>_xlfn.XLOOKUP(Table2[[#This Row],[TO Ref]],CAT_Details[TO Ref],CAT_Details[Loc],,0)</f>
        <v>MZ02</v>
      </c>
      <c r="G2390" s="260" t="s">
        <v>34</v>
      </c>
      <c r="H2390" s="260" t="s">
        <v>35</v>
      </c>
      <c r="I2390" s="281">
        <v>45923</v>
      </c>
      <c r="J2390" s="260" t="s">
        <v>26</v>
      </c>
      <c r="K2390" s="260" t="s">
        <v>32</v>
      </c>
      <c r="L2390" s="281">
        <v>45923</v>
      </c>
      <c r="M2390" s="260" t="str">
        <f>IF(Table2[[#This Row],[Resolve Date]]="","ONGOING","SOLVED")</f>
        <v>SOLVED</v>
      </c>
      <c r="N2390" s="261"/>
      <c r="O2390" s="260" t="str">
        <f>Table2[[#This Row],[K&amp;N REF ]]&amp;Table2[[#This Row],[Issue type ]]</f>
        <v>5017367318NO LABELS</v>
      </c>
      <c r="P2390" s="260">
        <f>YEAR(Table2[[#This Row],[Date ]])</f>
        <v>2025</v>
      </c>
      <c r="Q2390" s="260" t="str">
        <f>VLOOKUP(MONTH(Table2[[#This Row],[Date ]]),Months,2,0)</f>
        <v>September</v>
      </c>
      <c r="R2390" s="288" t="b">
        <f>COUNTIFS(Table2[Unique],Table2[[#This Row],[Unique]])&gt;1</f>
        <v>0</v>
      </c>
      <c r="S2390" s="288">
        <f>IF(Table2[[#This Row],[Status ]]="Solved",1,0)</f>
        <v>1</v>
      </c>
      <c r="T2390" s="288">
        <f>IF(Table2[[#This Row],[Status ]]="ongoing",1,0)</f>
        <v>0</v>
      </c>
    </row>
    <row r="2391" spans="1:20" x14ac:dyDescent="0.25">
      <c r="A2391" s="263">
        <v>5017382609</v>
      </c>
      <c r="B2391" s="287" t="str">
        <f>_xlfn.XLOOKUP(Table2[[#This Row],[K&amp;N REF ]],CAT_Details[Tracking Number],CAT_Details[S Ref],,0)</f>
        <v>20250918-S-70598</v>
      </c>
      <c r="C2391" s="273">
        <f>_xlfn.XLOOKUP(Table2[[#This Row],[K&amp;N REF ]],CAT_Details[Tracking Number],CAT_Details[TO Ref],,0)</f>
        <v>20250918807222</v>
      </c>
      <c r="D2391" s="273" t="str">
        <f>_xlfn.XLOOKUP(Table2[[#This Row],[K&amp;N REF ]],CAT_Details[Tracking Number],CAT_Details[Pickup Customer Name],,0)</f>
        <v>Isoform NV</v>
      </c>
      <c r="E2391" s="274" t="str">
        <f>_xlfn.XLOOKUP(Table2[[#This Row],[K&amp;N REF ]],CAT_Details[Tracking Number],CAT_Details[Delivery Country Code],,0)</f>
        <v>GB</v>
      </c>
      <c r="F2391" s="274" t="str">
        <f>_xlfn.XLOOKUP(Table2[[#This Row],[TO Ref]],CAT_Details[TO Ref],CAT_Details[Loc],,0)</f>
        <v>U2-L5</v>
      </c>
      <c r="G2391" s="260" t="s">
        <v>36</v>
      </c>
      <c r="H2391" s="260" t="s">
        <v>25</v>
      </c>
      <c r="I2391" s="281">
        <v>45923</v>
      </c>
      <c r="J2391" s="260" t="s">
        <v>26</v>
      </c>
      <c r="K2391" s="260" t="s">
        <v>50</v>
      </c>
      <c r="L2391" s="281">
        <v>45923</v>
      </c>
      <c r="M2391" s="260" t="str">
        <f>IF(Table2[[#This Row],[Resolve Date]]="","ONGOING","SOLVED")</f>
        <v>SOLVED</v>
      </c>
      <c r="N2391" s="261"/>
      <c r="O2391" s="260" t="str">
        <f>Table2[[#This Row],[K&amp;N REF ]]&amp;Table2[[#This Row],[Issue type ]]</f>
        <v xml:space="preserve">5017382609DAMAGE </v>
      </c>
      <c r="P2391" s="260">
        <f>YEAR(Table2[[#This Row],[Date ]])</f>
        <v>2025</v>
      </c>
      <c r="Q2391" s="260" t="str">
        <f>VLOOKUP(MONTH(Table2[[#This Row],[Date ]]),Months,2,0)</f>
        <v>September</v>
      </c>
      <c r="R2391" s="288" t="b">
        <f>COUNTIFS(Table2[Unique],Table2[[#This Row],[Unique]])&gt;1</f>
        <v>0</v>
      </c>
      <c r="S2391" s="288">
        <f>IF(Table2[[#This Row],[Status ]]="Solved",1,0)</f>
        <v>1</v>
      </c>
      <c r="T2391" s="288">
        <f>IF(Table2[[#This Row],[Status ]]="ongoing",1,0)</f>
        <v>0</v>
      </c>
    </row>
    <row r="2392" spans="1:20" x14ac:dyDescent="0.25">
      <c r="A2392" s="263">
        <v>5017351462</v>
      </c>
      <c r="B2392" s="287" t="str">
        <f>_xlfn.XLOOKUP(Table2[[#This Row],[K&amp;N REF ]],CAT_Details[Tracking Number],CAT_Details[S Ref],,0)</f>
        <v>20250916-S-70308</v>
      </c>
      <c r="C2392" s="273">
        <f>_xlfn.XLOOKUP(Table2[[#This Row],[K&amp;N REF ]],CAT_Details[Tracking Number],CAT_Details[TO Ref],,0)</f>
        <v>20250916804846</v>
      </c>
      <c r="D2392" s="273" t="str">
        <f>_xlfn.XLOOKUP(Table2[[#This Row],[K&amp;N REF ]],CAT_Details[Tracking Number],CAT_Details[Pickup Customer Name],,0)</f>
        <v>SENSATA TECHNOLOGIES GERMANY GMBH</v>
      </c>
      <c r="E2392" s="274" t="str">
        <f>_xlfn.XLOOKUP(Table2[[#This Row],[K&amp;N REF ]],CAT_Details[Tracking Number],CAT_Details[Delivery Country Code],,0)</f>
        <v>GB</v>
      </c>
      <c r="F2392" s="274" t="str">
        <f>_xlfn.XLOOKUP(Table2[[#This Row],[TO Ref]],CAT_Details[TO Ref],CAT_Details[Loc],,0)</f>
        <v>DX01-L5</v>
      </c>
      <c r="G2392" s="260" t="s">
        <v>34</v>
      </c>
      <c r="H2392" s="260" t="s">
        <v>35</v>
      </c>
      <c r="I2392" s="281">
        <v>45923</v>
      </c>
      <c r="J2392" s="260" t="s">
        <v>41</v>
      </c>
      <c r="K2392" s="260" t="s">
        <v>32</v>
      </c>
      <c r="L2392" s="281">
        <v>45923</v>
      </c>
      <c r="M2392" s="260" t="str">
        <f>IF(Table2[[#This Row],[Resolve Date]]="","ONGOING","SOLVED")</f>
        <v>SOLVED</v>
      </c>
      <c r="N2392" s="261"/>
      <c r="O2392" s="260" t="str">
        <f>Table2[[#This Row],[K&amp;N REF ]]&amp;Table2[[#This Row],[Issue type ]]</f>
        <v>5017351462NO LABELS</v>
      </c>
      <c r="P2392" s="260">
        <f>YEAR(Table2[[#This Row],[Date ]])</f>
        <v>2025</v>
      </c>
      <c r="Q2392" s="260" t="str">
        <f>VLOOKUP(MONTH(Table2[[#This Row],[Date ]]),Months,2,0)</f>
        <v>September</v>
      </c>
      <c r="R2392" s="288" t="b">
        <f>COUNTIFS(Table2[Unique],Table2[[#This Row],[Unique]])&gt;1</f>
        <v>0</v>
      </c>
      <c r="S2392" s="288">
        <f>IF(Table2[[#This Row],[Status ]]="Solved",1,0)</f>
        <v>1</v>
      </c>
      <c r="T2392" s="288">
        <f>IF(Table2[[#This Row],[Status ]]="ongoing",1,0)</f>
        <v>0</v>
      </c>
    </row>
    <row r="2393" spans="1:20" x14ac:dyDescent="0.25">
      <c r="A2393" s="263">
        <v>5017351463</v>
      </c>
      <c r="B2393" s="287" t="str">
        <f>_xlfn.XLOOKUP(Table2[[#This Row],[K&amp;N REF ]],CAT_Details[Tracking Number],CAT_Details[S Ref],,0)</f>
        <v>20250916-S-70308</v>
      </c>
      <c r="C2393" s="273">
        <f>_xlfn.XLOOKUP(Table2[[#This Row],[K&amp;N REF ]],CAT_Details[Tracking Number],CAT_Details[TO Ref],,0)</f>
        <v>20250916804669</v>
      </c>
      <c r="D2393" s="273" t="str">
        <f>_xlfn.XLOOKUP(Table2[[#This Row],[K&amp;N REF ]],CAT_Details[Tracking Number],CAT_Details[Pickup Customer Name],,0)</f>
        <v>SENSATA TECHNOLOGIES GERMANY GMBH</v>
      </c>
      <c r="E2393" s="274" t="str">
        <f>_xlfn.XLOOKUP(Table2[[#This Row],[K&amp;N REF ]],CAT_Details[Tracking Number],CAT_Details[Delivery Country Code],,0)</f>
        <v>GB</v>
      </c>
      <c r="F2393" s="274" t="str">
        <f>_xlfn.XLOOKUP(Table2[[#This Row],[TO Ref]],CAT_Details[TO Ref],CAT_Details[Loc],,0)</f>
        <v>DX01-L5</v>
      </c>
      <c r="G2393" s="260" t="s">
        <v>34</v>
      </c>
      <c r="H2393" s="260" t="s">
        <v>35</v>
      </c>
      <c r="I2393" s="281">
        <v>45923</v>
      </c>
      <c r="J2393" s="260" t="s">
        <v>41</v>
      </c>
      <c r="K2393" s="260" t="s">
        <v>32</v>
      </c>
      <c r="L2393" s="281">
        <v>45923</v>
      </c>
      <c r="M2393" s="260" t="str">
        <f>IF(Table2[[#This Row],[Resolve Date]]="","ONGOING","SOLVED")</f>
        <v>SOLVED</v>
      </c>
      <c r="N2393" s="261"/>
      <c r="O2393" s="260" t="str">
        <f>Table2[[#This Row],[K&amp;N REF ]]&amp;Table2[[#This Row],[Issue type ]]</f>
        <v>5017351463NO LABELS</v>
      </c>
      <c r="P2393" s="260">
        <f>YEAR(Table2[[#This Row],[Date ]])</f>
        <v>2025</v>
      </c>
      <c r="Q2393" s="260" t="str">
        <f>VLOOKUP(MONTH(Table2[[#This Row],[Date ]]),Months,2,0)</f>
        <v>September</v>
      </c>
      <c r="R2393" s="288" t="b">
        <f>COUNTIFS(Table2[Unique],Table2[[#This Row],[Unique]])&gt;1</f>
        <v>0</v>
      </c>
      <c r="S2393" s="288">
        <f>IF(Table2[[#This Row],[Status ]]="Solved",1,0)</f>
        <v>1</v>
      </c>
      <c r="T2393" s="288">
        <f>IF(Table2[[#This Row],[Status ]]="ongoing",1,0)</f>
        <v>0</v>
      </c>
    </row>
    <row r="2394" spans="1:20" x14ac:dyDescent="0.25">
      <c r="A2394" s="263">
        <v>5017351461</v>
      </c>
      <c r="B2394" s="287" t="str">
        <f>_xlfn.XLOOKUP(Table2[[#This Row],[K&amp;N REF ]],CAT_Details[Tracking Number],CAT_Details[S Ref],,0)</f>
        <v>20250916-S-70308</v>
      </c>
      <c r="C2394" s="273">
        <f>_xlfn.XLOOKUP(Table2[[#This Row],[K&amp;N REF ]],CAT_Details[Tracking Number],CAT_Details[TO Ref],,0)</f>
        <v>20250915804055</v>
      </c>
      <c r="D2394" s="273" t="str">
        <f>_xlfn.XLOOKUP(Table2[[#This Row],[K&amp;N REF ]],CAT_Details[Tracking Number],CAT_Details[Pickup Customer Name],,0)</f>
        <v>SENSATA TECHNOLOGIES GERMANY GMBH</v>
      </c>
      <c r="E2394" s="274" t="str">
        <f>_xlfn.XLOOKUP(Table2[[#This Row],[K&amp;N REF ]],CAT_Details[Tracking Number],CAT_Details[Delivery Country Code],,0)</f>
        <v>GB</v>
      </c>
      <c r="F2394" s="274" t="str">
        <f>_xlfn.XLOOKUP(Table2[[#This Row],[TO Ref]],CAT_Details[TO Ref],CAT_Details[Loc],,0)</f>
        <v>DX01-L5</v>
      </c>
      <c r="G2394" s="260" t="s">
        <v>34</v>
      </c>
      <c r="H2394" s="260" t="s">
        <v>35</v>
      </c>
      <c r="I2394" s="281">
        <v>45923</v>
      </c>
      <c r="J2394" s="260" t="s">
        <v>41</v>
      </c>
      <c r="K2394" s="260" t="s">
        <v>32</v>
      </c>
      <c r="L2394" s="281">
        <v>45923</v>
      </c>
      <c r="M2394" s="260" t="str">
        <f>IF(Table2[[#This Row],[Resolve Date]]="","ONGOING","SOLVED")</f>
        <v>SOLVED</v>
      </c>
      <c r="N2394" s="261"/>
      <c r="O2394" s="260" t="str">
        <f>Table2[[#This Row],[K&amp;N REF ]]&amp;Table2[[#This Row],[Issue type ]]</f>
        <v>5017351461NO LABELS</v>
      </c>
      <c r="P2394" s="260">
        <f>YEAR(Table2[[#This Row],[Date ]])</f>
        <v>2025</v>
      </c>
      <c r="Q2394" s="260" t="str">
        <f>VLOOKUP(MONTH(Table2[[#This Row],[Date ]]),Months,2,0)</f>
        <v>September</v>
      </c>
      <c r="R2394" s="288" t="b">
        <f>COUNTIFS(Table2[Unique],Table2[[#This Row],[Unique]])&gt;1</f>
        <v>0</v>
      </c>
      <c r="S2394" s="288">
        <f>IF(Table2[[#This Row],[Status ]]="Solved",1,0)</f>
        <v>1</v>
      </c>
      <c r="T2394" s="288">
        <f>IF(Table2[[#This Row],[Status ]]="ongoing",1,0)</f>
        <v>0</v>
      </c>
    </row>
    <row r="2395" spans="1:20" x14ac:dyDescent="0.25">
      <c r="A2395" s="263">
        <v>5017351356</v>
      </c>
      <c r="B2395" s="287" t="str">
        <f>_xlfn.XLOOKUP(Table2[[#This Row],[K&amp;N REF ]],CAT_Details[Tracking Number],CAT_Details[S Ref],,0)</f>
        <v>20250916-S-70609</v>
      </c>
      <c r="C2395" s="273">
        <f>_xlfn.XLOOKUP(Table2[[#This Row],[K&amp;N REF ]],CAT_Details[Tracking Number],CAT_Details[TO Ref],,0)</f>
        <v>20250915804196</v>
      </c>
      <c r="D2395" s="273" t="str">
        <f>_xlfn.XLOOKUP(Table2[[#This Row],[K&amp;N REF ]],CAT_Details[Tracking Number],CAT_Details[Pickup Customer Name],,0)</f>
        <v>PEKM KABELTECHNIK S.R.O.</v>
      </c>
      <c r="E2395" s="274" t="str">
        <f>_xlfn.XLOOKUP(Table2[[#This Row],[K&amp;N REF ]],CAT_Details[Tracking Number],CAT_Details[Delivery Country Code],,0)</f>
        <v>GB</v>
      </c>
      <c r="F2395" s="274" t="str">
        <f>_xlfn.XLOOKUP(Table2[[#This Row],[TO Ref]],CAT_Details[TO Ref],CAT_Details[Loc],,0)</f>
        <v>DX01-L5</v>
      </c>
      <c r="G2395" s="260" t="s">
        <v>38</v>
      </c>
      <c r="H2395" s="260" t="s">
        <v>240</v>
      </c>
      <c r="I2395" s="281">
        <v>45923</v>
      </c>
      <c r="J2395" s="260" t="s">
        <v>26</v>
      </c>
      <c r="K2395" s="260" t="s">
        <v>32</v>
      </c>
      <c r="L2395" s="281">
        <v>45923</v>
      </c>
      <c r="M2395" s="260" t="str">
        <f>IF(Table2[[#This Row],[Resolve Date]]="","ONGOING","SOLVED")</f>
        <v>SOLVED</v>
      </c>
      <c r="N2395" s="261"/>
      <c r="O2395" s="260" t="str">
        <f>Table2[[#This Row],[K&amp;N REF ]]&amp;Table2[[#This Row],[Issue type ]]</f>
        <v>5017351356PALLET FIX</v>
      </c>
      <c r="P2395" s="260">
        <f>YEAR(Table2[[#This Row],[Date ]])</f>
        <v>2025</v>
      </c>
      <c r="Q2395" s="260" t="str">
        <f>VLOOKUP(MONTH(Table2[[#This Row],[Date ]]),Months,2,0)</f>
        <v>September</v>
      </c>
      <c r="R2395" s="288" t="b">
        <f>COUNTIFS(Table2[Unique],Table2[[#This Row],[Unique]])&gt;1</f>
        <v>0</v>
      </c>
      <c r="S2395" s="288">
        <f>IF(Table2[[#This Row],[Status ]]="Solved",1,0)</f>
        <v>1</v>
      </c>
      <c r="T2395" s="288">
        <f>IF(Table2[[#This Row],[Status ]]="ongoing",1,0)</f>
        <v>0</v>
      </c>
    </row>
    <row r="2396" spans="1:20" x14ac:dyDescent="0.25">
      <c r="A2396" s="263">
        <v>5017351356</v>
      </c>
      <c r="B2396" s="287" t="str">
        <f>_xlfn.XLOOKUP(Table2[[#This Row],[K&amp;N REF ]],CAT_Details[Tracking Number],CAT_Details[S Ref],,0)</f>
        <v>20250916-S-70609</v>
      </c>
      <c r="C2396" s="273">
        <f>_xlfn.XLOOKUP(Table2[[#This Row],[K&amp;N REF ]],CAT_Details[Tracking Number],CAT_Details[TO Ref],,0)</f>
        <v>20250915804196</v>
      </c>
      <c r="D2396" s="273" t="str">
        <f>_xlfn.XLOOKUP(Table2[[#This Row],[K&amp;N REF ]],CAT_Details[Tracking Number],CAT_Details[Pickup Customer Name],,0)</f>
        <v>PEKM KABELTECHNIK S.R.O.</v>
      </c>
      <c r="E2396" s="274" t="str">
        <f>_xlfn.XLOOKUP(Table2[[#This Row],[K&amp;N REF ]],CAT_Details[Tracking Number],CAT_Details[Delivery Country Code],,0)</f>
        <v>GB</v>
      </c>
      <c r="F2396" s="274" t="str">
        <f>_xlfn.XLOOKUP(Table2[[#This Row],[TO Ref]],CAT_Details[TO Ref],CAT_Details[Loc],,0)</f>
        <v>DX01-L5</v>
      </c>
      <c r="G2396" s="260" t="s">
        <v>38</v>
      </c>
      <c r="H2396" s="260" t="s">
        <v>31</v>
      </c>
      <c r="I2396" s="281">
        <v>45923</v>
      </c>
      <c r="J2396" s="260" t="s">
        <v>26</v>
      </c>
      <c r="K2396" s="260" t="s">
        <v>32</v>
      </c>
      <c r="L2396" s="281">
        <v>45923</v>
      </c>
      <c r="M2396" s="260" t="str">
        <f>IF(Table2[[#This Row],[Resolve Date]]="","ONGOING","SOLVED")</f>
        <v>SOLVED</v>
      </c>
      <c r="N2396" s="261"/>
      <c r="O2396" s="260" t="str">
        <f>Table2[[#This Row],[K&amp;N REF ]]&amp;Table2[[#This Row],[Issue type ]]</f>
        <v>5017351356MISSING LABELS ON SOME UNITS</v>
      </c>
      <c r="P2396" s="260">
        <f>YEAR(Table2[[#This Row],[Date ]])</f>
        <v>2025</v>
      </c>
      <c r="Q2396" s="260" t="str">
        <f>VLOOKUP(MONTH(Table2[[#This Row],[Date ]]),Months,2,0)</f>
        <v>September</v>
      </c>
      <c r="R2396" s="288" t="b">
        <f>COUNTIFS(Table2[Unique],Table2[[#This Row],[Unique]])&gt;1</f>
        <v>0</v>
      </c>
      <c r="S2396" s="288">
        <f>IF(Table2[[#This Row],[Status ]]="Solved",1,0)</f>
        <v>1</v>
      </c>
      <c r="T2396" s="288">
        <f>IF(Table2[[#This Row],[Status ]]="ongoing",1,0)</f>
        <v>0</v>
      </c>
    </row>
    <row r="2397" spans="1:20" x14ac:dyDescent="0.25">
      <c r="A2397" s="263">
        <v>5017336272</v>
      </c>
      <c r="B2397" s="287" t="str">
        <f>_xlfn.XLOOKUP(Table2[[#This Row],[K&amp;N REF ]],CAT_Details[Tracking Number],CAT_Details[S Ref],,0)</f>
        <v>20250915-S-70649</v>
      </c>
      <c r="C2397" s="273">
        <f>_xlfn.XLOOKUP(Table2[[#This Row],[K&amp;N REF ]],CAT_Details[Tracking Number],CAT_Details[TO Ref],,0)</f>
        <v>20250911801783</v>
      </c>
      <c r="D2397" s="273" t="str">
        <f>_xlfn.XLOOKUP(Table2[[#This Row],[K&amp;N REF ]],CAT_Details[Tracking Number],CAT_Details[Pickup Customer Name],,0)</f>
        <v>KONGSBERG AUTOMOTIVE ASA</v>
      </c>
      <c r="E2397" s="274" t="str">
        <f>_xlfn.XLOOKUP(Table2[[#This Row],[K&amp;N REF ]],CAT_Details[Tracking Number],CAT_Details[Delivery Country Code],,0)</f>
        <v>GB</v>
      </c>
      <c r="F2397" s="274">
        <f>_xlfn.XLOOKUP(Table2[[#This Row],[TO Ref]],CAT_Details[TO Ref],CAT_Details[Loc],,0)</f>
        <v>3402</v>
      </c>
      <c r="G2397" s="260" t="s">
        <v>44</v>
      </c>
      <c r="H2397" s="260" t="s">
        <v>35</v>
      </c>
      <c r="I2397" s="281">
        <v>45923</v>
      </c>
      <c r="J2397" s="260" t="s">
        <v>26</v>
      </c>
      <c r="K2397" s="260" t="s">
        <v>32</v>
      </c>
      <c r="L2397" s="281">
        <v>45923</v>
      </c>
      <c r="M2397" s="260" t="str">
        <f>IF(Table2[[#This Row],[Resolve Date]]="","ONGOING","SOLVED")</f>
        <v>SOLVED</v>
      </c>
      <c r="N2397" s="261"/>
      <c r="O2397" s="260" t="str">
        <f>Table2[[#This Row],[K&amp;N REF ]]&amp;Table2[[#This Row],[Issue type ]]</f>
        <v>5017336272NO LABELS</v>
      </c>
      <c r="P2397" s="260">
        <f>YEAR(Table2[[#This Row],[Date ]])</f>
        <v>2025</v>
      </c>
      <c r="Q2397" s="260" t="str">
        <f>VLOOKUP(MONTH(Table2[[#This Row],[Date ]]),Months,2,0)</f>
        <v>September</v>
      </c>
      <c r="R2397" s="288" t="b">
        <f>COUNTIFS(Table2[Unique],Table2[[#This Row],[Unique]])&gt;1</f>
        <v>0</v>
      </c>
      <c r="S2397" s="288">
        <f>IF(Table2[[#This Row],[Status ]]="Solved",1,0)</f>
        <v>1</v>
      </c>
      <c r="T2397" s="288">
        <f>IF(Table2[[#This Row],[Status ]]="ongoing",1,0)</f>
        <v>0</v>
      </c>
    </row>
    <row r="2398" spans="1:20" x14ac:dyDescent="0.25">
      <c r="A2398" s="263">
        <v>5017321778</v>
      </c>
      <c r="B2398" s="287" t="str">
        <f>_xlfn.XLOOKUP(Table2[[#This Row],[K&amp;N REF ]],CAT_Details[Tracking Number],CAT_Details[S Ref],,0)</f>
        <v>20250911-S-70793</v>
      </c>
      <c r="C2398" s="273">
        <f>_xlfn.XLOOKUP(Table2[[#This Row],[K&amp;N REF ]],CAT_Details[Tracking Number],CAT_Details[TO Ref],,0)</f>
        <v>20250911801753</v>
      </c>
      <c r="D2398" s="273" t="str">
        <f>_xlfn.XLOOKUP(Table2[[#This Row],[K&amp;N REF ]],CAT_Details[Tracking Number],CAT_Details[Pickup Customer Name],,0)</f>
        <v>MIBA STEELTEC S.R.O.</v>
      </c>
      <c r="E2398" s="274" t="str">
        <f>_xlfn.XLOOKUP(Table2[[#This Row],[K&amp;N REF ]],CAT_Details[Tracking Number],CAT_Details[Delivery Country Code],,0)</f>
        <v>GB</v>
      </c>
      <c r="F2398" s="274" t="str">
        <f>_xlfn.XLOOKUP(Table2[[#This Row],[TO Ref]],CAT_Details[TO Ref],CAT_Details[Loc],,0)</f>
        <v>DK-BM01</v>
      </c>
      <c r="G2398" s="260" t="s">
        <v>44</v>
      </c>
      <c r="H2398" s="260" t="s">
        <v>35</v>
      </c>
      <c r="I2398" s="281">
        <v>45923</v>
      </c>
      <c r="J2398" s="260" t="s">
        <v>26</v>
      </c>
      <c r="K2398" s="260" t="s">
        <v>32</v>
      </c>
      <c r="L2398" s="281">
        <v>45923</v>
      </c>
      <c r="M2398" s="260" t="str">
        <f>IF(Table2[[#This Row],[Resolve Date]]="","ONGOING","SOLVED")</f>
        <v>SOLVED</v>
      </c>
      <c r="N2398" s="261"/>
      <c r="O2398" s="260" t="str">
        <f>Table2[[#This Row],[K&amp;N REF ]]&amp;Table2[[#This Row],[Issue type ]]</f>
        <v>5017321778NO LABELS</v>
      </c>
      <c r="P2398" s="260">
        <f>YEAR(Table2[[#This Row],[Date ]])</f>
        <v>2025</v>
      </c>
      <c r="Q2398" s="260" t="str">
        <f>VLOOKUP(MONTH(Table2[[#This Row],[Date ]]),Months,2,0)</f>
        <v>September</v>
      </c>
      <c r="R2398" s="288" t="b">
        <f>COUNTIFS(Table2[Unique],Table2[[#This Row],[Unique]])&gt;1</f>
        <v>0</v>
      </c>
      <c r="S2398" s="288">
        <f>IF(Table2[[#This Row],[Status ]]="Solved",1,0)</f>
        <v>1</v>
      </c>
      <c r="T2398" s="288">
        <f>IF(Table2[[#This Row],[Status ]]="ongoing",1,0)</f>
        <v>0</v>
      </c>
    </row>
    <row r="2399" spans="1:20" x14ac:dyDescent="0.25">
      <c r="A2399" s="263">
        <v>5017382738</v>
      </c>
      <c r="B2399" s="287" t="str">
        <f>_xlfn.XLOOKUP(Table2[[#This Row],[K&amp;N REF ]],CAT_Details[Tracking Number],CAT_Details[S Ref],,0)</f>
        <v>20250917-S-70743</v>
      </c>
      <c r="C2399" s="273">
        <f>_xlfn.XLOOKUP(Table2[[#This Row],[K&amp;N REF ]],CAT_Details[Tracking Number],CAT_Details[TO Ref],,0)</f>
        <v>20250917806017</v>
      </c>
      <c r="D2399" s="273" t="str">
        <f>_xlfn.XLOOKUP(Table2[[#This Row],[K&amp;N REF ]],CAT_Details[Tracking Number],CAT_Details[Pickup Customer Name],,0)</f>
        <v>TENNECO INC</v>
      </c>
      <c r="E2399" s="274" t="str">
        <f>_xlfn.XLOOKUP(Table2[[#This Row],[K&amp;N REF ]],CAT_Details[Tracking Number],CAT_Details[Delivery Country Code],,0)</f>
        <v>GB</v>
      </c>
      <c r="F2399" s="274" t="str">
        <f>_xlfn.XLOOKUP(Table2[[#This Row],[TO Ref]],CAT_Details[TO Ref],CAT_Details[Loc],,0)</f>
        <v>MZ02</v>
      </c>
      <c r="G2399" s="260" t="s">
        <v>27860</v>
      </c>
      <c r="H2399" s="260" t="s">
        <v>35</v>
      </c>
      <c r="I2399" s="281">
        <v>45923</v>
      </c>
      <c r="J2399" s="260" t="s">
        <v>26</v>
      </c>
      <c r="K2399" s="260" t="s">
        <v>32</v>
      </c>
      <c r="L2399" s="281">
        <v>45923</v>
      </c>
      <c r="M2399" s="260" t="str">
        <f>IF(Table2[[#This Row],[Resolve Date]]="","ONGOING","SOLVED")</f>
        <v>SOLVED</v>
      </c>
      <c r="N2399" s="261"/>
      <c r="O2399" s="260" t="str">
        <f>Table2[[#This Row],[K&amp;N REF ]]&amp;Table2[[#This Row],[Issue type ]]</f>
        <v>5017382738NO LABELS</v>
      </c>
      <c r="P2399" s="260">
        <f>YEAR(Table2[[#This Row],[Date ]])</f>
        <v>2025</v>
      </c>
      <c r="Q2399" s="260" t="str">
        <f>VLOOKUP(MONTH(Table2[[#This Row],[Date ]]),Months,2,0)</f>
        <v>September</v>
      </c>
      <c r="R2399" s="288" t="b">
        <f>COUNTIFS(Table2[Unique],Table2[[#This Row],[Unique]])&gt;1</f>
        <v>0</v>
      </c>
      <c r="S2399" s="288">
        <f>IF(Table2[[#This Row],[Status ]]="Solved",1,0)</f>
        <v>1</v>
      </c>
      <c r="T2399" s="288">
        <f>IF(Table2[[#This Row],[Status ]]="ongoing",1,0)</f>
        <v>0</v>
      </c>
    </row>
    <row r="2400" spans="1:20" x14ac:dyDescent="0.25">
      <c r="A2400" s="263">
        <v>5017367050</v>
      </c>
      <c r="B2400" s="287" t="str">
        <f>_xlfn.XLOOKUP(Table2[[#This Row],[K&amp;N REF ]],CAT_Details[Tracking Number],CAT_Details[S Ref],,0)</f>
        <v>20250917-S-70677</v>
      </c>
      <c r="C2400" s="273">
        <f>_xlfn.XLOOKUP(Table2[[#This Row],[K&amp;N REF ]],CAT_Details[Tracking Number],CAT_Details[TO Ref],,0)</f>
        <v>20250916804612</v>
      </c>
      <c r="D2400" s="273" t="str">
        <f>_xlfn.XLOOKUP(Table2[[#This Row],[K&amp;N REF ]],CAT_Details[Tracking Number],CAT_Details[Pickup Customer Name],,0)</f>
        <v>ARTHUR WELTER TRANSPORT/IMPROEUROPE</v>
      </c>
      <c r="E2400" s="274" t="str">
        <f>_xlfn.XLOOKUP(Table2[[#This Row],[K&amp;N REF ]],CAT_Details[Tracking Number],CAT_Details[Delivery Country Code],,0)</f>
        <v>FR</v>
      </c>
      <c r="F2400" s="274">
        <f>_xlfn.XLOOKUP(Table2[[#This Row],[TO Ref]],CAT_Details[TO Ref],CAT_Details[Loc],,0)</f>
        <v>3705</v>
      </c>
      <c r="G2400" s="260" t="s">
        <v>221</v>
      </c>
      <c r="H2400" s="260" t="s">
        <v>35</v>
      </c>
      <c r="I2400" s="281">
        <v>45923</v>
      </c>
      <c r="J2400" s="260" t="s">
        <v>26</v>
      </c>
      <c r="K2400" s="260" t="s">
        <v>32</v>
      </c>
      <c r="L2400" s="281">
        <v>45923</v>
      </c>
      <c r="M2400" s="260" t="str">
        <f>IF(Table2[[#This Row],[Resolve Date]]="","ONGOING","SOLVED")</f>
        <v>SOLVED</v>
      </c>
      <c r="N2400" s="261"/>
      <c r="O2400" s="260" t="str">
        <f>Table2[[#This Row],[K&amp;N REF ]]&amp;Table2[[#This Row],[Issue type ]]</f>
        <v>5017367050NO LABELS</v>
      </c>
      <c r="P2400" s="260">
        <f>YEAR(Table2[[#This Row],[Date ]])</f>
        <v>2025</v>
      </c>
      <c r="Q2400" s="260" t="str">
        <f>VLOOKUP(MONTH(Table2[[#This Row],[Date ]]),Months,2,0)</f>
        <v>September</v>
      </c>
      <c r="R2400" s="288" t="b">
        <f>COUNTIFS(Table2[Unique],Table2[[#This Row],[Unique]])&gt;1</f>
        <v>0</v>
      </c>
      <c r="S2400" s="288">
        <f>IF(Table2[[#This Row],[Status ]]="Solved",1,0)</f>
        <v>1</v>
      </c>
      <c r="T2400" s="288">
        <f>IF(Table2[[#This Row],[Status ]]="ongoing",1,0)</f>
        <v>0</v>
      </c>
    </row>
    <row r="2401" spans="1:20" x14ac:dyDescent="0.25">
      <c r="A2401" s="263">
        <v>5017261278</v>
      </c>
      <c r="B2401" s="287" t="str">
        <f>_xlfn.XLOOKUP(Table2[[#This Row],[K&amp;N REF ]],CAT_Details[Tracking Number],CAT_Details[S Ref],,0)</f>
        <v>20250908-S-70653</v>
      </c>
      <c r="C2401" s="273">
        <f>_xlfn.XLOOKUP(Table2[[#This Row],[K&amp;N REF ]],CAT_Details[Tracking Number],CAT_Details[TO Ref],,0)</f>
        <v>20250905797795</v>
      </c>
      <c r="D2401" s="273" t="str">
        <f>_xlfn.XLOOKUP(Table2[[#This Row],[K&amp;N REF ]],CAT_Details[Tracking Number],CAT_Details[Pickup Customer Name],,0)</f>
        <v>BRAHM PRECISION PRODUCTS CORP SPAIN</v>
      </c>
      <c r="E2401" s="274" t="str">
        <f>_xlfn.XLOOKUP(Table2[[#This Row],[K&amp;N REF ]],CAT_Details[Tracking Number],CAT_Details[Delivery Country Code],,0)</f>
        <v>GB</v>
      </c>
      <c r="F2401" s="274" t="str">
        <f>_xlfn.XLOOKUP(Table2[[#This Row],[TO Ref]],CAT_Details[TO Ref],CAT_Details[Loc],,0)</f>
        <v>MZ02</v>
      </c>
      <c r="G2401" s="260" t="s">
        <v>36</v>
      </c>
      <c r="H2401" s="260" t="s">
        <v>35</v>
      </c>
      <c r="I2401" s="281">
        <v>45923</v>
      </c>
      <c r="J2401" s="260" t="s">
        <v>26</v>
      </c>
      <c r="K2401" s="260" t="s">
        <v>32</v>
      </c>
      <c r="L2401" s="281">
        <v>45923</v>
      </c>
      <c r="M2401" s="260" t="str">
        <f>IF(Table2[[#This Row],[Resolve Date]]="","ONGOING","SOLVED")</f>
        <v>SOLVED</v>
      </c>
      <c r="N2401" s="261"/>
      <c r="O2401" s="260" t="str">
        <f>Table2[[#This Row],[K&amp;N REF ]]&amp;Table2[[#This Row],[Issue type ]]</f>
        <v>5017261278NO LABELS</v>
      </c>
      <c r="P2401" s="260">
        <f>YEAR(Table2[[#This Row],[Date ]])</f>
        <v>2025</v>
      </c>
      <c r="Q2401" s="260" t="str">
        <f>VLOOKUP(MONTH(Table2[[#This Row],[Date ]]),Months,2,0)</f>
        <v>September</v>
      </c>
      <c r="R2401" s="288" t="b">
        <f>COUNTIFS(Table2[Unique],Table2[[#This Row],[Unique]])&gt;1</f>
        <v>0</v>
      </c>
      <c r="S2401" s="288">
        <f>IF(Table2[[#This Row],[Status ]]="Solved",1,0)</f>
        <v>1</v>
      </c>
      <c r="T2401" s="288">
        <f>IF(Table2[[#This Row],[Status ]]="ongoing",1,0)</f>
        <v>0</v>
      </c>
    </row>
    <row r="2402" spans="1:20" x14ac:dyDescent="0.25">
      <c r="A2402" s="263">
        <v>5017321813</v>
      </c>
      <c r="B2402" s="287" t="str">
        <f>_xlfn.XLOOKUP(Table2[[#This Row],[K&amp;N REF ]],CAT_Details[Tracking Number],CAT_Details[S Ref],,0)</f>
        <v>20250912-S-70782</v>
      </c>
      <c r="C2402" s="273">
        <f>_xlfn.XLOOKUP(Table2[[#This Row],[K&amp;N REF ]],CAT_Details[Tracking Number],CAT_Details[TO Ref],,0)</f>
        <v>20250910801068</v>
      </c>
      <c r="D2402" s="273" t="str">
        <f>_xlfn.XLOOKUP(Table2[[#This Row],[K&amp;N REF ]],CAT_Details[Tracking Number],CAT_Details[Pickup Customer Name],,0)</f>
        <v>Akg Thermotechnik Lettland Ltd.</v>
      </c>
      <c r="E2402" s="274" t="str">
        <f>_xlfn.XLOOKUP(Table2[[#This Row],[K&amp;N REF ]],CAT_Details[Tracking Number],CAT_Details[Delivery Country Code],,0)</f>
        <v>FR</v>
      </c>
      <c r="F2402" s="274">
        <f>_xlfn.XLOOKUP(Table2[[#This Row],[TO Ref]],CAT_Details[TO Ref],CAT_Details[Loc],,0)</f>
        <v>3705</v>
      </c>
      <c r="G2402" s="260" t="s">
        <v>44</v>
      </c>
      <c r="H2402" s="260" t="s">
        <v>179</v>
      </c>
      <c r="I2402" s="281">
        <v>45923</v>
      </c>
      <c r="J2402" s="260" t="s">
        <v>26</v>
      </c>
      <c r="K2402" s="260" t="s">
        <v>32</v>
      </c>
      <c r="L2402" s="281">
        <v>45923</v>
      </c>
      <c r="M2402" s="260" t="str">
        <f>IF(Table2[[#This Row],[Resolve Date]]="","ONGOING","SOLVED")</f>
        <v>SOLVED</v>
      </c>
      <c r="N2402" s="261"/>
      <c r="O2402" s="260" t="str">
        <f>Table2[[#This Row],[K&amp;N REF ]]&amp;Table2[[#This Row],[Issue type ]]</f>
        <v xml:space="preserve">5017321813NOT SCANNABLE </v>
      </c>
      <c r="P2402" s="260">
        <f>YEAR(Table2[[#This Row],[Date ]])</f>
        <v>2025</v>
      </c>
      <c r="Q2402" s="260" t="str">
        <f>VLOOKUP(MONTH(Table2[[#This Row],[Date ]]),Months,2,0)</f>
        <v>September</v>
      </c>
      <c r="R2402" s="288" t="b">
        <f>COUNTIFS(Table2[Unique],Table2[[#This Row],[Unique]])&gt;1</f>
        <v>0</v>
      </c>
      <c r="S2402" s="288">
        <f>IF(Table2[[#This Row],[Status ]]="Solved",1,0)</f>
        <v>1</v>
      </c>
      <c r="T2402" s="288">
        <f>IF(Table2[[#This Row],[Status ]]="ongoing",1,0)</f>
        <v>0</v>
      </c>
    </row>
    <row r="2403" spans="1:20" x14ac:dyDescent="0.25">
      <c r="A2403" s="263">
        <v>5017321815</v>
      </c>
      <c r="B2403" s="287" t="str">
        <f>_xlfn.XLOOKUP(Table2[[#This Row],[K&amp;N REF ]],CAT_Details[Tracking Number],CAT_Details[S Ref],,0)</f>
        <v>20250912-S-70782</v>
      </c>
      <c r="C2403" s="273">
        <f>_xlfn.XLOOKUP(Table2[[#This Row],[K&amp;N REF ]],CAT_Details[Tracking Number],CAT_Details[TO Ref],,0)</f>
        <v>20250910801077</v>
      </c>
      <c r="D2403" s="273" t="str">
        <f>_xlfn.XLOOKUP(Table2[[#This Row],[K&amp;N REF ]],CAT_Details[Tracking Number],CAT_Details[Pickup Customer Name],,0)</f>
        <v>Akg Thermotechnik Lettland Ltd.</v>
      </c>
      <c r="E2403" s="274" t="str">
        <f>_xlfn.XLOOKUP(Table2[[#This Row],[K&amp;N REF ]],CAT_Details[Tracking Number],CAT_Details[Delivery Country Code],,0)</f>
        <v>FR</v>
      </c>
      <c r="F2403" s="274">
        <f>_xlfn.XLOOKUP(Table2[[#This Row],[TO Ref]],CAT_Details[TO Ref],CAT_Details[Loc],,0)</f>
        <v>3705</v>
      </c>
      <c r="G2403" s="260" t="s">
        <v>44</v>
      </c>
      <c r="H2403" s="260" t="s">
        <v>179</v>
      </c>
      <c r="I2403" s="281">
        <v>45923</v>
      </c>
      <c r="J2403" s="260" t="s">
        <v>26</v>
      </c>
      <c r="K2403" s="260" t="s">
        <v>32</v>
      </c>
      <c r="L2403" s="281">
        <v>45923</v>
      </c>
      <c r="M2403" s="260" t="str">
        <f>IF(Table2[[#This Row],[Resolve Date]]="","ONGOING","SOLVED")</f>
        <v>SOLVED</v>
      </c>
      <c r="N2403" s="261"/>
      <c r="O2403" s="260" t="str">
        <f>Table2[[#This Row],[K&amp;N REF ]]&amp;Table2[[#This Row],[Issue type ]]</f>
        <v xml:space="preserve">5017321815NOT SCANNABLE </v>
      </c>
      <c r="P2403" s="260">
        <f>YEAR(Table2[[#This Row],[Date ]])</f>
        <v>2025</v>
      </c>
      <c r="Q2403" s="260" t="str">
        <f>VLOOKUP(MONTH(Table2[[#This Row],[Date ]]),Months,2,0)</f>
        <v>September</v>
      </c>
      <c r="R2403" s="288" t="b">
        <f>COUNTIFS(Table2[Unique],Table2[[#This Row],[Unique]])&gt;1</f>
        <v>0</v>
      </c>
      <c r="S2403" s="288">
        <f>IF(Table2[[#This Row],[Status ]]="Solved",1,0)</f>
        <v>1</v>
      </c>
      <c r="T2403" s="288">
        <f>IF(Table2[[#This Row],[Status ]]="ongoing",1,0)</f>
        <v>0</v>
      </c>
    </row>
    <row r="2404" spans="1:20" x14ac:dyDescent="0.25">
      <c r="A2404" s="263">
        <v>5017351581</v>
      </c>
      <c r="B2404" s="287" t="str">
        <f>_xlfn.XLOOKUP(Table2[[#This Row],[K&amp;N REF ]],CAT_Details[Tracking Number],CAT_Details[S Ref],,0)</f>
        <v>20250916-S-70697</v>
      </c>
      <c r="C2404" s="273">
        <f>_xlfn.XLOOKUP(Table2[[#This Row],[K&amp;N REF ]],CAT_Details[Tracking Number],CAT_Details[TO Ref],,0)</f>
        <v>20250915803706</v>
      </c>
      <c r="D2404" s="273" t="str">
        <f>_xlfn.XLOOKUP(Table2[[#This Row],[K&amp;N REF ]],CAT_Details[Tracking Number],CAT_Details[Pickup Customer Name],,0)</f>
        <v>Nordiq Habo Ab</v>
      </c>
      <c r="E2404" s="274" t="str">
        <f>_xlfn.XLOOKUP(Table2[[#This Row],[K&amp;N REF ]],CAT_Details[Tracking Number],CAT_Details[Delivery Country Code],,0)</f>
        <v>GB</v>
      </c>
      <c r="F2404" s="274" t="str">
        <f>_xlfn.XLOOKUP(Table2[[#This Row],[TO Ref]],CAT_Details[TO Ref],CAT_Details[Loc],,0)</f>
        <v>DX01</v>
      </c>
      <c r="G2404" s="260" t="s">
        <v>44</v>
      </c>
      <c r="H2404" s="260" t="s">
        <v>31</v>
      </c>
      <c r="I2404" s="281">
        <v>45923</v>
      </c>
      <c r="J2404" s="260" t="s">
        <v>26</v>
      </c>
      <c r="K2404" s="260" t="s">
        <v>32</v>
      </c>
      <c r="L2404" s="281">
        <v>45923</v>
      </c>
      <c r="M2404" s="260" t="str">
        <f>IF(Table2[[#This Row],[Resolve Date]]="","ONGOING","SOLVED")</f>
        <v>SOLVED</v>
      </c>
      <c r="N2404" s="261"/>
      <c r="O2404" s="260" t="str">
        <f>Table2[[#This Row],[K&amp;N REF ]]&amp;Table2[[#This Row],[Issue type ]]</f>
        <v>5017351581MISSING LABELS ON SOME UNITS</v>
      </c>
      <c r="P2404" s="260">
        <f>YEAR(Table2[[#This Row],[Date ]])</f>
        <v>2025</v>
      </c>
      <c r="Q2404" s="260" t="str">
        <f>VLOOKUP(MONTH(Table2[[#This Row],[Date ]]),Months,2,0)</f>
        <v>September</v>
      </c>
      <c r="R2404" s="288" t="b">
        <f>COUNTIFS(Table2[Unique],Table2[[#This Row],[Unique]])&gt;1</f>
        <v>0</v>
      </c>
      <c r="S2404" s="288">
        <f>IF(Table2[[#This Row],[Status ]]="Solved",1,0)</f>
        <v>1</v>
      </c>
      <c r="T2404" s="288">
        <f>IF(Table2[[#This Row],[Status ]]="ongoing",1,0)</f>
        <v>0</v>
      </c>
    </row>
    <row r="2405" spans="1:20" x14ac:dyDescent="0.25">
      <c r="A2405" s="263">
        <v>5017367097</v>
      </c>
      <c r="B2405" s="287" t="str">
        <f>_xlfn.XLOOKUP(Table2[[#This Row],[K&amp;N REF ]],CAT_Details[Tracking Number],CAT_Details[S Ref],,0)</f>
        <v>20250917-S-70637</v>
      </c>
      <c r="C2405" s="273">
        <f>_xlfn.XLOOKUP(Table2[[#This Row],[K&amp;N REF ]],CAT_Details[Tracking Number],CAT_Details[TO Ref],,0)</f>
        <v>20250916804763</v>
      </c>
      <c r="D2405" s="273" t="str">
        <f>_xlfn.XLOOKUP(Table2[[#This Row],[K&amp;N REF ]],CAT_Details[Tracking Number],CAT_Details[Pickup Customer Name],,0)</f>
        <v>DANFOSS A/S</v>
      </c>
      <c r="E2405" s="274" t="str">
        <f>_xlfn.XLOOKUP(Table2[[#This Row],[K&amp;N REF ]],CAT_Details[Tracking Number],CAT_Details[Delivery Country Code],,0)</f>
        <v>FR</v>
      </c>
      <c r="F2405" s="274">
        <f>_xlfn.XLOOKUP(Table2[[#This Row],[TO Ref]],CAT_Details[TO Ref],CAT_Details[Loc],,0)</f>
        <v>3705</v>
      </c>
      <c r="G2405" s="260" t="s">
        <v>44</v>
      </c>
      <c r="H2405" s="260" t="s">
        <v>35</v>
      </c>
      <c r="I2405" s="281">
        <v>45923</v>
      </c>
      <c r="J2405" s="260" t="s">
        <v>26</v>
      </c>
      <c r="K2405" s="260" t="s">
        <v>32</v>
      </c>
      <c r="L2405" s="281">
        <v>45923</v>
      </c>
      <c r="M2405" s="260" t="str">
        <f>IF(Table2[[#This Row],[Resolve Date]]="","ONGOING","SOLVED")</f>
        <v>SOLVED</v>
      </c>
      <c r="N2405" s="261"/>
      <c r="O2405" s="260" t="str">
        <f>Table2[[#This Row],[K&amp;N REF ]]&amp;Table2[[#This Row],[Issue type ]]</f>
        <v>5017367097NO LABELS</v>
      </c>
      <c r="P2405" s="260">
        <f>YEAR(Table2[[#This Row],[Date ]])</f>
        <v>2025</v>
      </c>
      <c r="Q2405" s="260" t="str">
        <f>VLOOKUP(MONTH(Table2[[#This Row],[Date ]]),Months,2,0)</f>
        <v>September</v>
      </c>
      <c r="R2405" s="288" t="b">
        <f>COUNTIFS(Table2[Unique],Table2[[#This Row],[Unique]])&gt;1</f>
        <v>0</v>
      </c>
      <c r="S2405" s="288">
        <f>IF(Table2[[#This Row],[Status ]]="Solved",1,0)</f>
        <v>1</v>
      </c>
      <c r="T2405" s="288">
        <f>IF(Table2[[#This Row],[Status ]]="ongoing",1,0)</f>
        <v>0</v>
      </c>
    </row>
    <row r="2406" spans="1:20" x14ac:dyDescent="0.25">
      <c r="A2406" s="263">
        <v>5017305723</v>
      </c>
      <c r="B2406" s="287" t="str">
        <f>_xlfn.XLOOKUP(Table2[[#This Row],[K&amp;N REF ]],CAT_Details[Tracking Number],CAT_Details[S Ref],,0)</f>
        <v>20250911-S-70543</v>
      </c>
      <c r="C2406" s="273">
        <f>_xlfn.XLOOKUP(Table2[[#This Row],[K&amp;N REF ]],CAT_Details[Tracking Number],CAT_Details[TO Ref],,0)</f>
        <v>20250911802122</v>
      </c>
      <c r="D2406" s="273" t="str">
        <f>_xlfn.XLOOKUP(Table2[[#This Row],[K&amp;N REF ]],CAT_Details[Tracking Number],CAT_Details[Pickup Customer Name],,0)</f>
        <v>PARKER HANNIFIN ITALY SRL</v>
      </c>
      <c r="E2406" s="274" t="str">
        <f>_xlfn.XLOOKUP(Table2[[#This Row],[K&amp;N REF ]],CAT_Details[Tracking Number],CAT_Details[Delivery Country Code],,0)</f>
        <v>GB</v>
      </c>
      <c r="F2406" s="274" t="str">
        <f>_xlfn.XLOOKUP(Table2[[#This Row],[TO Ref]],CAT_Details[TO Ref],CAT_Details[Loc],,0)</f>
        <v>OYL1</v>
      </c>
      <c r="G2406" s="260" t="s">
        <v>24</v>
      </c>
      <c r="H2406" s="260" t="s">
        <v>179</v>
      </c>
      <c r="I2406" s="281">
        <v>45923</v>
      </c>
      <c r="J2406" s="260" t="s">
        <v>26</v>
      </c>
      <c r="K2406" s="260" t="s">
        <v>32</v>
      </c>
      <c r="L2406" s="281">
        <v>45923</v>
      </c>
      <c r="M2406" s="260" t="str">
        <f>IF(Table2[[#This Row],[Resolve Date]]="","ONGOING","SOLVED")</f>
        <v>SOLVED</v>
      </c>
      <c r="N2406" s="261"/>
      <c r="O2406" s="260" t="str">
        <f>Table2[[#This Row],[K&amp;N REF ]]&amp;Table2[[#This Row],[Issue type ]]</f>
        <v xml:space="preserve">5017305723NOT SCANNABLE </v>
      </c>
      <c r="P2406" s="260">
        <f>YEAR(Table2[[#This Row],[Date ]])</f>
        <v>2025</v>
      </c>
      <c r="Q2406" s="260" t="str">
        <f>VLOOKUP(MONTH(Table2[[#This Row],[Date ]]),Months,2,0)</f>
        <v>September</v>
      </c>
      <c r="R2406" s="288" t="b">
        <f>COUNTIFS(Table2[Unique],Table2[[#This Row],[Unique]])&gt;1</f>
        <v>0</v>
      </c>
      <c r="S2406" s="288">
        <f>IF(Table2[[#This Row],[Status ]]="Solved",1,0)</f>
        <v>1</v>
      </c>
      <c r="T2406" s="288">
        <f>IF(Table2[[#This Row],[Status ]]="ongoing",1,0)</f>
        <v>0</v>
      </c>
    </row>
    <row r="2407" spans="1:20" x14ac:dyDescent="0.25">
      <c r="A2407" s="263">
        <v>5017351398</v>
      </c>
      <c r="B2407" s="287" t="str">
        <f>_xlfn.XLOOKUP(Table2[[#This Row],[K&amp;N REF ]],CAT_Details[Tracking Number],CAT_Details[S Ref],,0)</f>
        <v>20250916-S-70512</v>
      </c>
      <c r="C2407" s="273">
        <f>_xlfn.XLOOKUP(Table2[[#This Row],[K&amp;N REF ]],CAT_Details[Tracking Number],CAT_Details[TO Ref],,0)</f>
        <v>20250915804321</v>
      </c>
      <c r="D2407" s="273" t="str">
        <f>_xlfn.XLOOKUP(Table2[[#This Row],[K&amp;N REF ]],CAT_Details[Tracking Number],CAT_Details[Pickup Customer Name],,0)</f>
        <v>Siap Spa</v>
      </c>
      <c r="E2407" s="274" t="str">
        <f>_xlfn.XLOOKUP(Table2[[#This Row],[K&amp;N REF ]],CAT_Details[Tracking Number],CAT_Details[Delivery Country Code],,0)</f>
        <v>GB</v>
      </c>
      <c r="F2407" s="274" t="str">
        <f>_xlfn.XLOOKUP(Table2[[#This Row],[TO Ref]],CAT_Details[TO Ref],CAT_Details[Loc],,0)</f>
        <v>DK-BM01</v>
      </c>
      <c r="G2407" s="260" t="s">
        <v>24</v>
      </c>
      <c r="H2407" s="260" t="s">
        <v>31</v>
      </c>
      <c r="I2407" s="281">
        <v>45923</v>
      </c>
      <c r="J2407" s="260" t="s">
        <v>26</v>
      </c>
      <c r="K2407" s="260" t="s">
        <v>27</v>
      </c>
      <c r="L2407" s="281">
        <v>45923</v>
      </c>
      <c r="M2407" s="260" t="str">
        <f>IF(Table2[[#This Row],[Resolve Date]]="","ONGOING","SOLVED")</f>
        <v>SOLVED</v>
      </c>
      <c r="N2407" s="261"/>
      <c r="O2407" s="260" t="str">
        <f>Table2[[#This Row],[K&amp;N REF ]]&amp;Table2[[#This Row],[Issue type ]]</f>
        <v>5017351398MISSING LABELS ON SOME UNITS</v>
      </c>
      <c r="P2407" s="260">
        <f>YEAR(Table2[[#This Row],[Date ]])</f>
        <v>2025</v>
      </c>
      <c r="Q2407" s="260" t="str">
        <f>VLOOKUP(MONTH(Table2[[#This Row],[Date ]]),Months,2,0)</f>
        <v>September</v>
      </c>
      <c r="R2407" s="288" t="b">
        <f>COUNTIFS(Table2[Unique],Table2[[#This Row],[Unique]])&gt;1</f>
        <v>0</v>
      </c>
      <c r="S2407" s="288">
        <f>IF(Table2[[#This Row],[Status ]]="Solved",1,0)</f>
        <v>1</v>
      </c>
      <c r="T2407" s="288">
        <f>IF(Table2[[#This Row],[Status ]]="ongoing",1,0)</f>
        <v>0</v>
      </c>
    </row>
    <row r="2408" spans="1:20" x14ac:dyDescent="0.25">
      <c r="A2408" s="263">
        <v>5017305724</v>
      </c>
      <c r="B2408" s="287" t="str">
        <f>_xlfn.XLOOKUP(Table2[[#This Row],[K&amp;N REF ]],CAT_Details[Tracking Number],CAT_Details[S Ref],,0)</f>
        <v>20250911-S-70543</v>
      </c>
      <c r="C2408" s="273">
        <f>_xlfn.XLOOKUP(Table2[[#This Row],[K&amp;N REF ]],CAT_Details[Tracking Number],CAT_Details[TO Ref],,0)</f>
        <v>20250911802128</v>
      </c>
      <c r="D2408" s="273" t="str">
        <f>_xlfn.XLOOKUP(Table2[[#This Row],[K&amp;N REF ]],CAT_Details[Tracking Number],CAT_Details[Pickup Customer Name],,0)</f>
        <v>PARKER HANNIFIN ITALY SRL</v>
      </c>
      <c r="E2408" s="274" t="str">
        <f>_xlfn.XLOOKUP(Table2[[#This Row],[K&amp;N REF ]],CAT_Details[Tracking Number],CAT_Details[Delivery Country Code],,0)</f>
        <v>GB</v>
      </c>
      <c r="F2408" s="274" t="str">
        <f>_xlfn.XLOOKUP(Table2[[#This Row],[TO Ref]],CAT_Details[TO Ref],CAT_Details[Loc],,0)</f>
        <v>OYL1</v>
      </c>
      <c r="G2408" s="260" t="s">
        <v>24</v>
      </c>
      <c r="H2408" s="260" t="s">
        <v>35</v>
      </c>
      <c r="I2408" s="281">
        <v>45923</v>
      </c>
      <c r="J2408" s="260" t="s">
        <v>26</v>
      </c>
      <c r="K2408" s="260" t="s">
        <v>32</v>
      </c>
      <c r="L2408" s="281">
        <v>45923</v>
      </c>
      <c r="M2408" s="260" t="str">
        <f>IF(Table2[[#This Row],[Resolve Date]]="","ONGOING","SOLVED")</f>
        <v>SOLVED</v>
      </c>
      <c r="N2408" s="261"/>
      <c r="O2408" s="260" t="str">
        <f>Table2[[#This Row],[K&amp;N REF ]]&amp;Table2[[#This Row],[Issue type ]]</f>
        <v>5017305724NO LABELS</v>
      </c>
      <c r="P2408" s="260">
        <f>YEAR(Table2[[#This Row],[Date ]])</f>
        <v>2025</v>
      </c>
      <c r="Q2408" s="260" t="str">
        <f>VLOOKUP(MONTH(Table2[[#This Row],[Date ]]),Months,2,0)</f>
        <v>September</v>
      </c>
      <c r="R2408" s="288" t="b">
        <f>COUNTIFS(Table2[Unique],Table2[[#This Row],[Unique]])&gt;1</f>
        <v>0</v>
      </c>
      <c r="S2408" s="288">
        <f>IF(Table2[[#This Row],[Status ]]="Solved",1,0)</f>
        <v>1</v>
      </c>
      <c r="T2408" s="288">
        <f>IF(Table2[[#This Row],[Status ]]="ongoing",1,0)</f>
        <v>0</v>
      </c>
    </row>
    <row r="2409" spans="1:20" x14ac:dyDescent="0.25">
      <c r="A2409" s="263">
        <v>5017305725</v>
      </c>
      <c r="B2409" s="287" t="str">
        <f>_xlfn.XLOOKUP(Table2[[#This Row],[K&amp;N REF ]],CAT_Details[Tracking Number],CAT_Details[S Ref],,0)</f>
        <v>20250911-S-70543</v>
      </c>
      <c r="C2409" s="273">
        <f>_xlfn.XLOOKUP(Table2[[#This Row],[K&amp;N REF ]],CAT_Details[Tracking Number],CAT_Details[TO Ref],,0)</f>
        <v>20250911802136</v>
      </c>
      <c r="D2409" s="273" t="str">
        <f>_xlfn.XLOOKUP(Table2[[#This Row],[K&amp;N REF ]],CAT_Details[Tracking Number],CAT_Details[Pickup Customer Name],,0)</f>
        <v>PARKER HANNIFIN ITALY SRL</v>
      </c>
      <c r="E2409" s="274" t="str">
        <f>_xlfn.XLOOKUP(Table2[[#This Row],[K&amp;N REF ]],CAT_Details[Tracking Number],CAT_Details[Delivery Country Code],,0)</f>
        <v>GB</v>
      </c>
      <c r="F2409" s="274" t="str">
        <f>_xlfn.XLOOKUP(Table2[[#This Row],[TO Ref]],CAT_Details[TO Ref],CAT_Details[Loc],,0)</f>
        <v>OYL1</v>
      </c>
      <c r="G2409" s="260" t="s">
        <v>24</v>
      </c>
      <c r="H2409" s="260" t="s">
        <v>35</v>
      </c>
      <c r="I2409" s="281">
        <v>45923</v>
      </c>
      <c r="J2409" s="260" t="s">
        <v>26</v>
      </c>
      <c r="K2409" s="260" t="s">
        <v>27</v>
      </c>
      <c r="L2409" s="281">
        <v>45923</v>
      </c>
      <c r="M2409" s="260" t="str">
        <f>IF(Table2[[#This Row],[Resolve Date]]="","ONGOING","SOLVED")</f>
        <v>SOLVED</v>
      </c>
      <c r="N2409" s="261"/>
      <c r="O2409" s="260" t="str">
        <f>Table2[[#This Row],[K&amp;N REF ]]&amp;Table2[[#This Row],[Issue type ]]</f>
        <v>5017305725NO LABELS</v>
      </c>
      <c r="P2409" s="260">
        <f>YEAR(Table2[[#This Row],[Date ]])</f>
        <v>2025</v>
      </c>
      <c r="Q2409" s="260" t="str">
        <f>VLOOKUP(MONTH(Table2[[#This Row],[Date ]]),Months,2,0)</f>
        <v>September</v>
      </c>
      <c r="R2409" s="288" t="b">
        <f>COUNTIFS(Table2[Unique],Table2[[#This Row],[Unique]])&gt;1</f>
        <v>0</v>
      </c>
      <c r="S2409" s="288">
        <f>IF(Table2[[#This Row],[Status ]]="Solved",1,0)</f>
        <v>1</v>
      </c>
      <c r="T2409" s="288">
        <f>IF(Table2[[#This Row],[Status ]]="ongoing",1,0)</f>
        <v>0</v>
      </c>
    </row>
    <row r="2410" spans="1:20" x14ac:dyDescent="0.25">
      <c r="A2410" s="263">
        <v>5017305722</v>
      </c>
      <c r="B2410" s="287" t="str">
        <f>_xlfn.XLOOKUP(Table2[[#This Row],[K&amp;N REF ]],CAT_Details[Tracking Number],CAT_Details[S Ref],,0)</f>
        <v>20250911-S-70543</v>
      </c>
      <c r="C2410" s="273">
        <f>_xlfn.XLOOKUP(Table2[[#This Row],[K&amp;N REF ]],CAT_Details[Tracking Number],CAT_Details[TO Ref],,0)</f>
        <v>20250911802139</v>
      </c>
      <c r="D2410" s="273" t="str">
        <f>_xlfn.XLOOKUP(Table2[[#This Row],[K&amp;N REF ]],CAT_Details[Tracking Number],CAT_Details[Pickup Customer Name],,0)</f>
        <v>PARKER HANNIFIN ITALY SRL</v>
      </c>
      <c r="E2410" s="274" t="str">
        <f>_xlfn.XLOOKUP(Table2[[#This Row],[K&amp;N REF ]],CAT_Details[Tracking Number],CAT_Details[Delivery Country Code],,0)</f>
        <v>GB</v>
      </c>
      <c r="F2410" s="274" t="str">
        <f>_xlfn.XLOOKUP(Table2[[#This Row],[TO Ref]],CAT_Details[TO Ref],CAT_Details[Loc],,0)</f>
        <v>OYL1</v>
      </c>
      <c r="G2410" s="260" t="s">
        <v>24</v>
      </c>
      <c r="H2410" s="260" t="s">
        <v>35</v>
      </c>
      <c r="I2410" s="281">
        <v>45923</v>
      </c>
      <c r="J2410" s="260" t="s">
        <v>26</v>
      </c>
      <c r="K2410" s="260" t="s">
        <v>32</v>
      </c>
      <c r="L2410" s="281">
        <v>45923</v>
      </c>
      <c r="M2410" s="260" t="str">
        <f>IF(Table2[[#This Row],[Resolve Date]]="","ONGOING","SOLVED")</f>
        <v>SOLVED</v>
      </c>
      <c r="N2410" s="261"/>
      <c r="O2410" s="260" t="str">
        <f>Table2[[#This Row],[K&amp;N REF ]]&amp;Table2[[#This Row],[Issue type ]]</f>
        <v>5017305722NO LABELS</v>
      </c>
      <c r="P2410" s="260">
        <f>YEAR(Table2[[#This Row],[Date ]])</f>
        <v>2025</v>
      </c>
      <c r="Q2410" s="260" t="str">
        <f>VLOOKUP(MONTH(Table2[[#This Row],[Date ]]),Months,2,0)</f>
        <v>September</v>
      </c>
      <c r="R2410" s="288" t="b">
        <f>COUNTIFS(Table2[Unique],Table2[[#This Row],[Unique]])&gt;1</f>
        <v>0</v>
      </c>
      <c r="S2410" s="288">
        <f>IF(Table2[[#This Row],[Status ]]="Solved",1,0)</f>
        <v>1</v>
      </c>
      <c r="T2410" s="288">
        <f>IF(Table2[[#This Row],[Status ]]="ongoing",1,0)</f>
        <v>0</v>
      </c>
    </row>
    <row r="2411" spans="1:20" x14ac:dyDescent="0.25">
      <c r="A2411" s="263">
        <v>5017305721</v>
      </c>
      <c r="B2411" s="287" t="str">
        <f>_xlfn.XLOOKUP(Table2[[#This Row],[K&amp;N REF ]],CAT_Details[Tracking Number],CAT_Details[S Ref],,0)</f>
        <v>20250911-S-70543</v>
      </c>
      <c r="C2411" s="273">
        <f>_xlfn.XLOOKUP(Table2[[#This Row],[K&amp;N REF ]],CAT_Details[Tracking Number],CAT_Details[TO Ref],,0)</f>
        <v>20250911802134</v>
      </c>
      <c r="D2411" s="273" t="str">
        <f>_xlfn.XLOOKUP(Table2[[#This Row],[K&amp;N REF ]],CAT_Details[Tracking Number],CAT_Details[Pickup Customer Name],,0)</f>
        <v>PARKER HANNIFIN ITALY SRL</v>
      </c>
      <c r="E2411" s="274" t="str">
        <f>_xlfn.XLOOKUP(Table2[[#This Row],[K&amp;N REF ]],CAT_Details[Tracking Number],CAT_Details[Delivery Country Code],,0)</f>
        <v>GB</v>
      </c>
      <c r="F2411" s="274" t="str">
        <f>_xlfn.XLOOKUP(Table2[[#This Row],[TO Ref]],CAT_Details[TO Ref],CAT_Details[Loc],,0)</f>
        <v>OYL1</v>
      </c>
      <c r="G2411" s="260" t="s">
        <v>24</v>
      </c>
      <c r="H2411" s="260" t="s">
        <v>35</v>
      </c>
      <c r="I2411" s="281">
        <v>45923</v>
      </c>
      <c r="J2411" s="260" t="s">
        <v>26</v>
      </c>
      <c r="K2411" s="260" t="s">
        <v>32</v>
      </c>
      <c r="L2411" s="281">
        <v>45923</v>
      </c>
      <c r="M2411" s="260" t="str">
        <f>IF(Table2[[#This Row],[Resolve Date]]="","ONGOING","SOLVED")</f>
        <v>SOLVED</v>
      </c>
      <c r="N2411" s="261"/>
      <c r="O2411" s="260" t="str">
        <f>Table2[[#This Row],[K&amp;N REF ]]&amp;Table2[[#This Row],[Issue type ]]</f>
        <v>5017305721NO LABELS</v>
      </c>
      <c r="P2411" s="260">
        <f>YEAR(Table2[[#This Row],[Date ]])</f>
        <v>2025</v>
      </c>
      <c r="Q2411" s="260" t="str">
        <f>VLOOKUP(MONTH(Table2[[#This Row],[Date ]]),Months,2,0)</f>
        <v>September</v>
      </c>
      <c r="R2411" s="288" t="b">
        <f>COUNTIFS(Table2[Unique],Table2[[#This Row],[Unique]])&gt;1</f>
        <v>0</v>
      </c>
      <c r="S2411" s="288">
        <f>IF(Table2[[#This Row],[Status ]]="Solved",1,0)</f>
        <v>1</v>
      </c>
      <c r="T2411" s="288">
        <f>IF(Table2[[#This Row],[Status ]]="ongoing",1,0)</f>
        <v>0</v>
      </c>
    </row>
    <row r="2412" spans="1:20" x14ac:dyDescent="0.25">
      <c r="A2412" s="263">
        <v>5017382579</v>
      </c>
      <c r="B2412" s="287" t="str">
        <f>_xlfn.XLOOKUP(Table2[[#This Row],[K&amp;N REF ]],CAT_Details[Tracking Number],CAT_Details[S Ref],,0)</f>
        <v>20250918-S-70289</v>
      </c>
      <c r="C2412" s="273">
        <f>_xlfn.XLOOKUP(Table2[[#This Row],[K&amp;N REF ]],CAT_Details[Tracking Number],CAT_Details[TO Ref],,0)</f>
        <v>20250918806712</v>
      </c>
      <c r="D2412" s="273" t="str">
        <f>_xlfn.XLOOKUP(Table2[[#This Row],[K&amp;N REF ]],CAT_Details[Tracking Number],CAT_Details[Pickup Customer Name],,0)</f>
        <v>DANFOSS POWER SOLUTIONS  C/O HERBER</v>
      </c>
      <c r="E2412" s="274" t="str">
        <f>_xlfn.XLOOKUP(Table2[[#This Row],[K&amp;N REF ]],CAT_Details[Tracking Number],CAT_Details[Delivery Country Code],,0)</f>
        <v>GB</v>
      </c>
      <c r="F2412" s="274">
        <f>_xlfn.XLOOKUP(Table2[[#This Row],[TO Ref]],CAT_Details[TO Ref],CAT_Details[Loc],,0)</f>
        <v>3402</v>
      </c>
      <c r="G2412" s="260" t="s">
        <v>34</v>
      </c>
      <c r="H2412" s="260" t="s">
        <v>35</v>
      </c>
      <c r="I2412" s="281">
        <v>45924</v>
      </c>
      <c r="J2412" s="260" t="s">
        <v>26</v>
      </c>
      <c r="K2412" s="260" t="s">
        <v>32</v>
      </c>
      <c r="L2412" s="281">
        <v>45924</v>
      </c>
      <c r="M2412" s="260" t="str">
        <f>IF(Table2[[#This Row],[Resolve Date]]="","ONGOING","SOLVED")</f>
        <v>SOLVED</v>
      </c>
      <c r="N2412" s="261"/>
      <c r="O2412" s="260" t="str">
        <f>Table2[[#This Row],[K&amp;N REF ]]&amp;Table2[[#This Row],[Issue type ]]</f>
        <v>5017382579NO LABELS</v>
      </c>
      <c r="P2412" s="260">
        <f>YEAR(Table2[[#This Row],[Date ]])</f>
        <v>2025</v>
      </c>
      <c r="Q2412" s="260" t="str">
        <f>VLOOKUP(MONTH(Table2[[#This Row],[Date ]]),Months,2,0)</f>
        <v>September</v>
      </c>
      <c r="R2412" s="288" t="b">
        <f>COUNTIFS(Table2[Unique],Table2[[#This Row],[Unique]])&gt;1</f>
        <v>0</v>
      </c>
      <c r="S2412" s="288">
        <f>IF(Table2[[#This Row],[Status ]]="Solved",1,0)</f>
        <v>1</v>
      </c>
      <c r="T2412" s="288">
        <f>IF(Table2[[#This Row],[Status ]]="ongoing",1,0)</f>
        <v>0</v>
      </c>
    </row>
    <row r="2413" spans="1:20" x14ac:dyDescent="0.25">
      <c r="A2413" s="263">
        <v>5017367147</v>
      </c>
      <c r="B2413" s="287" t="str">
        <f>_xlfn.XLOOKUP(Table2[[#This Row],[K&amp;N REF ]],CAT_Details[Tracking Number],CAT_Details[S Ref],,0)</f>
        <v>20250917-S-70200</v>
      </c>
      <c r="C2413" s="273">
        <f>_xlfn.XLOOKUP(Table2[[#This Row],[K&amp;N REF ]],CAT_Details[Tracking Number],CAT_Details[TO Ref],,0)</f>
        <v>20250916804550</v>
      </c>
      <c r="D2413" s="273" t="str">
        <f>_xlfn.XLOOKUP(Table2[[#This Row],[K&amp;N REF ]],CAT_Details[Tracking Number],CAT_Details[Pickup Customer Name],,0)</f>
        <v>MAHLE MOTORKOMPONENTEN GMBH</v>
      </c>
      <c r="E2413" s="274" t="str">
        <f>_xlfn.XLOOKUP(Table2[[#This Row],[K&amp;N REF ]],CAT_Details[Tracking Number],CAT_Details[Delivery Country Code],,0)</f>
        <v>GB</v>
      </c>
      <c r="F2413" s="274" t="str">
        <f>_xlfn.XLOOKUP(Table2[[#This Row],[TO Ref]],CAT_Details[TO Ref],CAT_Details[Loc],,0)</f>
        <v>MZ02</v>
      </c>
      <c r="G2413" s="260" t="s">
        <v>34</v>
      </c>
      <c r="H2413" s="260" t="s">
        <v>35</v>
      </c>
      <c r="I2413" s="281">
        <v>45924</v>
      </c>
      <c r="J2413" s="260" t="s">
        <v>26</v>
      </c>
      <c r="K2413" s="260" t="s">
        <v>32</v>
      </c>
      <c r="L2413" s="281">
        <v>45924</v>
      </c>
      <c r="M2413" s="260" t="str">
        <f>IF(Table2[[#This Row],[Resolve Date]]="","ONGOING","SOLVED")</f>
        <v>SOLVED</v>
      </c>
      <c r="N2413" s="261"/>
      <c r="O2413" s="260" t="str">
        <f>Table2[[#This Row],[K&amp;N REF ]]&amp;Table2[[#This Row],[Issue type ]]</f>
        <v>5017367147NO LABELS</v>
      </c>
      <c r="P2413" s="260">
        <f>YEAR(Table2[[#This Row],[Date ]])</f>
        <v>2025</v>
      </c>
      <c r="Q2413" s="260" t="str">
        <f>VLOOKUP(MONTH(Table2[[#This Row],[Date ]]),Months,2,0)</f>
        <v>September</v>
      </c>
      <c r="R2413" s="288" t="b">
        <f>COUNTIFS(Table2[Unique],Table2[[#This Row],[Unique]])&gt;1</f>
        <v>0</v>
      </c>
      <c r="S2413" s="288">
        <f>IF(Table2[[#This Row],[Status ]]="Solved",1,0)</f>
        <v>1</v>
      </c>
      <c r="T2413" s="288">
        <f>IF(Table2[[#This Row],[Status ]]="ongoing",1,0)</f>
        <v>0</v>
      </c>
    </row>
    <row r="2414" spans="1:20" x14ac:dyDescent="0.25">
      <c r="A2414" s="263">
        <v>5017382697</v>
      </c>
      <c r="B2414" s="287" t="str">
        <f>_xlfn.XLOOKUP(Table2[[#This Row],[K&amp;N REF ]],CAT_Details[Tracking Number],CAT_Details[S Ref],,0)</f>
        <v>20250917-S-70179</v>
      </c>
      <c r="C2414" s="273">
        <f>_xlfn.XLOOKUP(Table2[[#This Row],[K&amp;N REF ]],CAT_Details[Tracking Number],CAT_Details[TO Ref],,0)</f>
        <v>20250917806105</v>
      </c>
      <c r="D2414" s="273" t="str">
        <f>_xlfn.XLOOKUP(Table2[[#This Row],[K&amp;N REF ]],CAT_Details[Tracking Number],CAT_Details[Pickup Customer Name],,0)</f>
        <v>CONTITECH TECHNO-CHEMIE GMBH PMS CIV</v>
      </c>
      <c r="E2414" s="274" t="str">
        <f>_xlfn.XLOOKUP(Table2[[#This Row],[K&amp;N REF ]],CAT_Details[Tracking Number],CAT_Details[Delivery Country Code],,0)</f>
        <v>GB</v>
      </c>
      <c r="F2414" s="274" t="str">
        <f>_xlfn.XLOOKUP(Table2[[#This Row],[TO Ref]],CAT_Details[TO Ref],CAT_Details[Loc],,0)</f>
        <v>DX01-L5</v>
      </c>
      <c r="G2414" s="260" t="s">
        <v>34</v>
      </c>
      <c r="H2414" s="260" t="s">
        <v>35</v>
      </c>
      <c r="I2414" s="281">
        <v>45924</v>
      </c>
      <c r="J2414" s="260" t="s">
        <v>26</v>
      </c>
      <c r="K2414" s="260" t="s">
        <v>32</v>
      </c>
      <c r="L2414" s="281">
        <v>45924</v>
      </c>
      <c r="M2414" s="260" t="str">
        <f>IF(Table2[[#This Row],[Resolve Date]]="","ONGOING","SOLVED")</f>
        <v>SOLVED</v>
      </c>
      <c r="N2414" s="261"/>
      <c r="O2414" s="260" t="str">
        <f>Table2[[#This Row],[K&amp;N REF ]]&amp;Table2[[#This Row],[Issue type ]]</f>
        <v>5017382697NO LABELS</v>
      </c>
      <c r="P2414" s="260">
        <f>YEAR(Table2[[#This Row],[Date ]])</f>
        <v>2025</v>
      </c>
      <c r="Q2414" s="260" t="str">
        <f>VLOOKUP(MONTH(Table2[[#This Row],[Date ]]),Months,2,0)</f>
        <v>September</v>
      </c>
      <c r="R2414" s="288" t="b">
        <f>COUNTIFS(Table2[Unique],Table2[[#This Row],[Unique]])&gt;1</f>
        <v>0</v>
      </c>
      <c r="S2414" s="288">
        <f>IF(Table2[[#This Row],[Status ]]="Solved",1,0)</f>
        <v>1</v>
      </c>
      <c r="T2414" s="288">
        <f>IF(Table2[[#This Row],[Status ]]="ongoing",1,0)</f>
        <v>0</v>
      </c>
    </row>
    <row r="2415" spans="1:20" x14ac:dyDescent="0.25">
      <c r="A2415" s="263">
        <v>5017366876</v>
      </c>
      <c r="B2415" s="287" t="str">
        <f>_xlfn.XLOOKUP(Table2[[#This Row],[K&amp;N REF ]],CAT_Details[Tracking Number],CAT_Details[S Ref],,0)</f>
        <v>20250917-S-70184</v>
      </c>
      <c r="C2415" s="273">
        <f>_xlfn.XLOOKUP(Table2[[#This Row],[K&amp;N REF ]],CAT_Details[Tracking Number],CAT_Details[TO Ref],,0)</f>
        <v>20250916804774</v>
      </c>
      <c r="D2415" s="273" t="str">
        <f>_xlfn.XLOOKUP(Table2[[#This Row],[K&amp;N REF ]],CAT_Details[Tracking Number],CAT_Details[Pickup Customer Name],,0)</f>
        <v>Dichtungstechnik G. Bruss GmbH &amp; Co. KG</v>
      </c>
      <c r="E2415" s="274" t="str">
        <f>_xlfn.XLOOKUP(Table2[[#This Row],[K&amp;N REF ]],CAT_Details[Tracking Number],CAT_Details[Delivery Country Code],,0)</f>
        <v>GB</v>
      </c>
      <c r="F2415" s="274" t="str">
        <f>_xlfn.XLOOKUP(Table2[[#This Row],[TO Ref]],CAT_Details[TO Ref],CAT_Details[Loc],,0)</f>
        <v>DX01-L5</v>
      </c>
      <c r="G2415" s="260" t="s">
        <v>34</v>
      </c>
      <c r="H2415" s="260" t="s">
        <v>35</v>
      </c>
      <c r="I2415" s="281">
        <v>45924</v>
      </c>
      <c r="J2415" s="260" t="s">
        <v>26</v>
      </c>
      <c r="K2415" s="260" t="s">
        <v>32</v>
      </c>
      <c r="L2415" s="281">
        <v>45924</v>
      </c>
      <c r="M2415" s="260" t="str">
        <f>IF(Table2[[#This Row],[Resolve Date]]="","ONGOING","SOLVED")</f>
        <v>SOLVED</v>
      </c>
      <c r="N2415" s="261"/>
      <c r="O2415" s="260" t="str">
        <f>Table2[[#This Row],[K&amp;N REF ]]&amp;Table2[[#This Row],[Issue type ]]</f>
        <v>5017366876NO LABELS</v>
      </c>
      <c r="P2415" s="260">
        <f>YEAR(Table2[[#This Row],[Date ]])</f>
        <v>2025</v>
      </c>
      <c r="Q2415" s="260" t="str">
        <f>VLOOKUP(MONTH(Table2[[#This Row],[Date ]]),Months,2,0)</f>
        <v>September</v>
      </c>
      <c r="R2415" s="288" t="b">
        <f>COUNTIFS(Table2[Unique],Table2[[#This Row],[Unique]])&gt;1</f>
        <v>0</v>
      </c>
      <c r="S2415" s="288">
        <f>IF(Table2[[#This Row],[Status ]]="Solved",1,0)</f>
        <v>1</v>
      </c>
      <c r="T2415" s="288">
        <f>IF(Table2[[#This Row],[Status ]]="ongoing",1,0)</f>
        <v>0</v>
      </c>
    </row>
    <row r="2416" spans="1:20" x14ac:dyDescent="0.25">
      <c r="A2416" s="263">
        <v>5017382598</v>
      </c>
      <c r="B2416" s="287" t="str">
        <f>_xlfn.XLOOKUP(Table2[[#This Row],[K&amp;N REF ]],CAT_Details[Tracking Number],CAT_Details[S Ref],,0)</f>
        <v>20250918-S-70874</v>
      </c>
      <c r="C2416" s="273">
        <f>_xlfn.XLOOKUP(Table2[[#This Row],[K&amp;N REF ]],CAT_Details[Tracking Number],CAT_Details[TO Ref],,0)</f>
        <v>20250916804957</v>
      </c>
      <c r="D2416" s="273" t="str">
        <f>_xlfn.XLOOKUP(Table2[[#This Row],[K&amp;N REF ]],CAT_Details[Tracking Number],CAT_Details[Pickup Customer Name],,0)</f>
        <v>Mann + Hummel Gmbh</v>
      </c>
      <c r="E2416" s="274" t="str">
        <f>_xlfn.XLOOKUP(Table2[[#This Row],[K&amp;N REF ]],CAT_Details[Tracking Number],CAT_Details[Delivery Country Code],,0)</f>
        <v>GB</v>
      </c>
      <c r="F2416" s="274">
        <f>_xlfn.XLOOKUP(Table2[[#This Row],[TO Ref]],CAT_Details[TO Ref],CAT_Details[Loc],,0)</f>
        <v>3402</v>
      </c>
      <c r="G2416" s="260" t="s">
        <v>34</v>
      </c>
      <c r="H2416" s="260" t="s">
        <v>35</v>
      </c>
      <c r="I2416" s="281">
        <v>45924</v>
      </c>
      <c r="J2416" s="260" t="s">
        <v>26</v>
      </c>
      <c r="K2416" s="260" t="s">
        <v>32</v>
      </c>
      <c r="L2416" s="281">
        <v>45924</v>
      </c>
      <c r="M2416" s="260" t="str">
        <f>IF(Table2[[#This Row],[Resolve Date]]="","ONGOING","SOLVED")</f>
        <v>SOLVED</v>
      </c>
      <c r="N2416" s="261"/>
      <c r="O2416" s="260" t="str">
        <f>Table2[[#This Row],[K&amp;N REF ]]&amp;Table2[[#This Row],[Issue type ]]</f>
        <v>5017382598NO LABELS</v>
      </c>
      <c r="P2416" s="260">
        <f>YEAR(Table2[[#This Row],[Date ]])</f>
        <v>2025</v>
      </c>
      <c r="Q2416" s="260" t="str">
        <f>VLOOKUP(MONTH(Table2[[#This Row],[Date ]]),Months,2,0)</f>
        <v>September</v>
      </c>
      <c r="R2416" s="288" t="b">
        <f>COUNTIFS(Table2[Unique],Table2[[#This Row],[Unique]])&gt;1</f>
        <v>0</v>
      </c>
      <c r="S2416" s="288">
        <f>IF(Table2[[#This Row],[Status ]]="Solved",1,0)</f>
        <v>1</v>
      </c>
      <c r="T2416" s="288">
        <f>IF(Table2[[#This Row],[Status ]]="ongoing",1,0)</f>
        <v>0</v>
      </c>
    </row>
    <row r="2417" spans="1:20" x14ac:dyDescent="0.25">
      <c r="A2417" s="263">
        <v>5017382211</v>
      </c>
      <c r="B2417" s="287" t="str">
        <f>_xlfn.XLOOKUP(Table2[[#This Row],[K&amp;N REF ]],CAT_Details[Tracking Number],CAT_Details[S Ref],,0)</f>
        <v>20250918-S-70336</v>
      </c>
      <c r="C2417" s="273">
        <f>_xlfn.XLOOKUP(Table2[[#This Row],[K&amp;N REF ]],CAT_Details[Tracking Number],CAT_Details[TO Ref],,0)</f>
        <v>20250915804150</v>
      </c>
      <c r="D2417" s="273" t="str">
        <f>_xlfn.XLOOKUP(Table2[[#This Row],[K&amp;N REF ]],CAT_Details[Tracking Number],CAT_Details[Pickup Customer Name],,0)</f>
        <v>HYDAC TECHNOLOGY GMBH</v>
      </c>
      <c r="E2417" s="274" t="str">
        <f>_xlfn.XLOOKUP(Table2[[#This Row],[K&amp;N REF ]],CAT_Details[Tracking Number],CAT_Details[Delivery Country Code],,0)</f>
        <v>GB</v>
      </c>
      <c r="F2417" s="274" t="str">
        <f>_xlfn.XLOOKUP(Table2[[#This Row],[TO Ref]],CAT_Details[TO Ref],CAT_Details[Loc],,0)</f>
        <v>U2-L5</v>
      </c>
      <c r="G2417" s="260" t="s">
        <v>34</v>
      </c>
      <c r="H2417" s="260" t="s">
        <v>179</v>
      </c>
      <c r="I2417" s="281">
        <v>45924</v>
      </c>
      <c r="J2417" s="260" t="s">
        <v>26</v>
      </c>
      <c r="K2417" s="260" t="s">
        <v>32</v>
      </c>
      <c r="L2417" s="281">
        <v>45924</v>
      </c>
      <c r="M2417" s="260" t="str">
        <f>IF(Table2[[#This Row],[Resolve Date]]="","ONGOING","SOLVED")</f>
        <v>SOLVED</v>
      </c>
      <c r="N2417" s="261"/>
      <c r="O2417" s="260" t="str">
        <f>Table2[[#This Row],[K&amp;N REF ]]&amp;Table2[[#This Row],[Issue type ]]</f>
        <v xml:space="preserve">5017382211NOT SCANNABLE </v>
      </c>
      <c r="P2417" s="260">
        <f>YEAR(Table2[[#This Row],[Date ]])</f>
        <v>2025</v>
      </c>
      <c r="Q2417" s="260" t="str">
        <f>VLOOKUP(MONTH(Table2[[#This Row],[Date ]]),Months,2,0)</f>
        <v>September</v>
      </c>
      <c r="R2417" s="288" t="b">
        <f>COUNTIFS(Table2[Unique],Table2[[#This Row],[Unique]])&gt;1</f>
        <v>0</v>
      </c>
      <c r="S2417" s="288">
        <f>IF(Table2[[#This Row],[Status ]]="Solved",1,0)</f>
        <v>1</v>
      </c>
      <c r="T2417" s="288">
        <f>IF(Table2[[#This Row],[Status ]]="ongoing",1,0)</f>
        <v>0</v>
      </c>
    </row>
    <row r="2418" spans="1:20" x14ac:dyDescent="0.25">
      <c r="A2418" s="263">
        <v>5017382670</v>
      </c>
      <c r="B2418" s="287" t="str">
        <f>_xlfn.XLOOKUP(Table2[[#This Row],[K&amp;N REF ]],CAT_Details[Tracking Number],CAT_Details[S Ref],,0)</f>
        <v>20250918-S-70340</v>
      </c>
      <c r="C2418" s="273">
        <f>_xlfn.XLOOKUP(Table2[[#This Row],[K&amp;N REF ]],CAT_Details[Tracking Number],CAT_Details[TO Ref],,0)</f>
        <v>20250911802289</v>
      </c>
      <c r="D2418" s="273" t="str">
        <f>_xlfn.XLOOKUP(Table2[[#This Row],[K&amp;N REF ]],CAT_Details[Tracking Number],CAT_Details[Pickup Customer Name],,0)</f>
        <v>Hydac Fluidtechnik</v>
      </c>
      <c r="E2418" s="274" t="str">
        <f>_xlfn.XLOOKUP(Table2[[#This Row],[K&amp;N REF ]],CAT_Details[Tracking Number],CAT_Details[Delivery Country Code],,0)</f>
        <v>GB</v>
      </c>
      <c r="F2418" s="274">
        <f>_xlfn.XLOOKUP(Table2[[#This Row],[TO Ref]],CAT_Details[TO Ref],CAT_Details[Loc],,0)</f>
        <v>3402</v>
      </c>
      <c r="G2418" s="260" t="s">
        <v>34</v>
      </c>
      <c r="H2418" s="260" t="s">
        <v>179</v>
      </c>
      <c r="I2418" s="281">
        <v>45924</v>
      </c>
      <c r="J2418" s="260" t="s">
        <v>26</v>
      </c>
      <c r="K2418" s="260" t="s">
        <v>32</v>
      </c>
      <c r="L2418" s="281">
        <v>45924</v>
      </c>
      <c r="M2418" s="260" t="str">
        <f>IF(Table2[[#This Row],[Resolve Date]]="","ONGOING","SOLVED")</f>
        <v>SOLVED</v>
      </c>
      <c r="N2418" s="261"/>
      <c r="O2418" s="260" t="str">
        <f>Table2[[#This Row],[K&amp;N REF ]]&amp;Table2[[#This Row],[Issue type ]]</f>
        <v xml:space="preserve">5017382670NOT SCANNABLE </v>
      </c>
      <c r="P2418" s="260">
        <f>YEAR(Table2[[#This Row],[Date ]])</f>
        <v>2025</v>
      </c>
      <c r="Q2418" s="260" t="str">
        <f>VLOOKUP(MONTH(Table2[[#This Row],[Date ]]),Months,2,0)</f>
        <v>September</v>
      </c>
      <c r="R2418" s="288" t="b">
        <f>COUNTIFS(Table2[Unique],Table2[[#This Row],[Unique]])&gt;1</f>
        <v>0</v>
      </c>
      <c r="S2418" s="288">
        <f>IF(Table2[[#This Row],[Status ]]="Solved",1,0)</f>
        <v>1</v>
      </c>
      <c r="T2418" s="288">
        <f>IF(Table2[[#This Row],[Status ]]="ongoing",1,0)</f>
        <v>0</v>
      </c>
    </row>
    <row r="2419" spans="1:20" x14ac:dyDescent="0.25">
      <c r="A2419" s="263">
        <v>5017351559</v>
      </c>
      <c r="B2419" s="287" t="str">
        <f>_xlfn.XLOOKUP(Table2[[#This Row],[K&amp;N REF ]],CAT_Details[Tracking Number],CAT_Details[S Ref],,0)</f>
        <v>20250916-S-70688</v>
      </c>
      <c r="C2419" s="273">
        <f>_xlfn.XLOOKUP(Table2[[#This Row],[K&amp;N REF ]],CAT_Details[Tracking Number],CAT_Details[TO Ref],,0)</f>
        <v>20250911802524</v>
      </c>
      <c r="D2419" s="273" t="str">
        <f>_xlfn.XLOOKUP(Table2[[#This Row],[K&amp;N REF ]],CAT_Details[Tracking Number],CAT_Details[Pickup Customer Name],,0)</f>
        <v>Tibbett Logistics</v>
      </c>
      <c r="E2419" s="274" t="str">
        <f>_xlfn.XLOOKUP(Table2[[#This Row],[K&amp;N REF ]],CAT_Details[Tracking Number],CAT_Details[Delivery Country Code],,0)</f>
        <v>GB</v>
      </c>
      <c r="F2419" s="274" t="str">
        <f>_xlfn.XLOOKUP(Table2[[#This Row],[TO Ref]],CAT_Details[TO Ref],CAT_Details[Loc],,0)</f>
        <v>DX01-L5</v>
      </c>
      <c r="G2419" s="260" t="s">
        <v>34</v>
      </c>
      <c r="H2419" s="260" t="s">
        <v>49</v>
      </c>
      <c r="I2419" s="281">
        <v>45924</v>
      </c>
      <c r="J2419" s="260" t="s">
        <v>26</v>
      </c>
      <c r="K2419" s="260" t="s">
        <v>32</v>
      </c>
      <c r="L2419" s="281">
        <v>45924</v>
      </c>
      <c r="M2419" s="260" t="str">
        <f>IF(Table2[[#This Row],[Resolve Date]]="","ONGOING","SOLVED")</f>
        <v>SOLVED</v>
      </c>
      <c r="N2419" s="261" t="s">
        <v>27618</v>
      </c>
      <c r="O2419" s="260" t="str">
        <f>Table2[[#This Row],[K&amp;N REF ]]&amp;Table2[[#This Row],[Issue type ]]</f>
        <v>5017351559XX LABELS</v>
      </c>
      <c r="P2419" s="260">
        <f>YEAR(Table2[[#This Row],[Date ]])</f>
        <v>2025</v>
      </c>
      <c r="Q2419" s="260" t="str">
        <f>VLOOKUP(MONTH(Table2[[#This Row],[Date ]]),Months,2,0)</f>
        <v>September</v>
      </c>
      <c r="R2419" s="288" t="b">
        <f>COUNTIFS(Table2[Unique],Table2[[#This Row],[Unique]])&gt;1</f>
        <v>0</v>
      </c>
      <c r="S2419" s="288">
        <f>IF(Table2[[#This Row],[Status ]]="Solved",1,0)</f>
        <v>1</v>
      </c>
      <c r="T2419" s="288">
        <f>IF(Table2[[#This Row],[Status ]]="ongoing",1,0)</f>
        <v>0</v>
      </c>
    </row>
    <row r="2420" spans="1:20" x14ac:dyDescent="0.25">
      <c r="A2420" s="263">
        <v>5017367468</v>
      </c>
      <c r="B2420" s="287" t="str">
        <f>_xlfn.XLOOKUP(Table2[[#This Row],[K&amp;N REF ]],CAT_Details[Tracking Number],CAT_Details[S Ref],,0)</f>
        <v>20250917-S-70740</v>
      </c>
      <c r="C2420" s="273">
        <f>_xlfn.XLOOKUP(Table2[[#This Row],[K&amp;N REF ]],CAT_Details[Tracking Number],CAT_Details[TO Ref],,0)</f>
        <v>20250912803030</v>
      </c>
      <c r="D2420" s="273" t="str">
        <f>_xlfn.XLOOKUP(Table2[[#This Row],[K&amp;N REF ]],CAT_Details[Tracking Number],CAT_Details[Pickup Customer Name],,0)</f>
        <v>Denso Magyarorszag Kft</v>
      </c>
      <c r="E2420" s="274" t="str">
        <f>_xlfn.XLOOKUP(Table2[[#This Row],[K&amp;N REF ]],CAT_Details[Tracking Number],CAT_Details[Delivery Country Code],,0)</f>
        <v>GB</v>
      </c>
      <c r="F2420" s="274" t="str">
        <f>_xlfn.XLOOKUP(Table2[[#This Row],[TO Ref]],CAT_Details[TO Ref],CAT_Details[Loc],,0)</f>
        <v>DX01-L5</v>
      </c>
      <c r="G2420" s="260" t="s">
        <v>44</v>
      </c>
      <c r="H2420" s="260" t="s">
        <v>29</v>
      </c>
      <c r="I2420" s="281">
        <v>45924</v>
      </c>
      <c r="J2420" s="260" t="s">
        <v>26</v>
      </c>
      <c r="K2420" s="260" t="s">
        <v>32</v>
      </c>
      <c r="L2420" s="281">
        <v>45924</v>
      </c>
      <c r="M2420" s="260" t="str">
        <f>IF(Table2[[#This Row],[Resolve Date]]="","ONGOING","SOLVED")</f>
        <v>SOLVED</v>
      </c>
      <c r="N2420" s="261"/>
      <c r="O2420" s="260" t="str">
        <f>Table2[[#This Row],[K&amp;N REF ]]&amp;Table2[[#This Row],[Issue type ]]</f>
        <v>5017367468DAMAGED LABEL</v>
      </c>
      <c r="P2420" s="260">
        <f>YEAR(Table2[[#This Row],[Date ]])</f>
        <v>2025</v>
      </c>
      <c r="Q2420" s="260" t="str">
        <f>VLOOKUP(MONTH(Table2[[#This Row],[Date ]]),Months,2,0)</f>
        <v>September</v>
      </c>
      <c r="R2420" s="288" t="b">
        <f>COUNTIFS(Table2[Unique],Table2[[#This Row],[Unique]])&gt;1</f>
        <v>0</v>
      </c>
      <c r="S2420" s="288">
        <f>IF(Table2[[#This Row],[Status ]]="Solved",1,0)</f>
        <v>1</v>
      </c>
      <c r="T2420" s="288">
        <f>IF(Table2[[#This Row],[Status ]]="ongoing",1,0)</f>
        <v>0</v>
      </c>
    </row>
    <row r="2421" spans="1:20" x14ac:dyDescent="0.25">
      <c r="A2421" s="263">
        <v>5017367299</v>
      </c>
      <c r="B2421" s="287" t="str">
        <f>_xlfn.XLOOKUP(Table2[[#This Row],[K&amp;N REF ]],CAT_Details[Tracking Number],CAT_Details[S Ref],,0)</f>
        <v>20250917-S-70422</v>
      </c>
      <c r="C2421" s="273">
        <f>_xlfn.XLOOKUP(Table2[[#This Row],[K&amp;N REF ]],CAT_Details[Tracking Number],CAT_Details[TO Ref],,0)</f>
        <v>20250917805784</v>
      </c>
      <c r="D2421" s="273" t="str">
        <f>_xlfn.XLOOKUP(Table2[[#This Row],[K&amp;N REF ]],CAT_Details[Tracking Number],CAT_Details[Pickup Customer Name],,0)</f>
        <v>FONTANA LUIGI S.P.A.</v>
      </c>
      <c r="E2421" s="274" t="str">
        <f>_xlfn.XLOOKUP(Table2[[#This Row],[K&amp;N REF ]],CAT_Details[Tracking Number],CAT_Details[Delivery Country Code],,0)</f>
        <v>GB</v>
      </c>
      <c r="F2421" s="274" t="str">
        <f>_xlfn.XLOOKUP(Table2[[#This Row],[TO Ref]],CAT_Details[TO Ref],CAT_Details[Loc],,0)</f>
        <v>MZ02</v>
      </c>
      <c r="G2421" s="260" t="s">
        <v>24</v>
      </c>
      <c r="H2421" s="260" t="s">
        <v>25</v>
      </c>
      <c r="I2421" s="281">
        <v>45924</v>
      </c>
      <c r="J2421" s="260" t="s">
        <v>26</v>
      </c>
      <c r="K2421" s="260" t="s">
        <v>32</v>
      </c>
      <c r="L2421" s="281">
        <v>45924</v>
      </c>
      <c r="M2421" s="260" t="str">
        <f>IF(Table2[[#This Row],[Resolve Date]]="","ONGOING","SOLVED")</f>
        <v>SOLVED</v>
      </c>
      <c r="N2421" s="261"/>
      <c r="O2421" s="260" t="str">
        <f>Table2[[#This Row],[K&amp;N REF ]]&amp;Table2[[#This Row],[Issue type ]]</f>
        <v xml:space="preserve">5017367299DAMAGE </v>
      </c>
      <c r="P2421" s="260">
        <f>YEAR(Table2[[#This Row],[Date ]])</f>
        <v>2025</v>
      </c>
      <c r="Q2421" s="260" t="str">
        <f>VLOOKUP(MONTH(Table2[[#This Row],[Date ]]),Months,2,0)</f>
        <v>September</v>
      </c>
      <c r="R2421" s="288" t="b">
        <f>COUNTIFS(Table2[Unique],Table2[[#This Row],[Unique]])&gt;1</f>
        <v>0</v>
      </c>
      <c r="S2421" s="288">
        <f>IF(Table2[[#This Row],[Status ]]="Solved",1,0)</f>
        <v>1</v>
      </c>
      <c r="T2421" s="288">
        <f>IF(Table2[[#This Row],[Status ]]="ongoing",1,0)</f>
        <v>0</v>
      </c>
    </row>
    <row r="2422" spans="1:20" x14ac:dyDescent="0.25">
      <c r="A2422" s="263">
        <v>5017382776</v>
      </c>
      <c r="B2422" s="287" t="str">
        <f>_xlfn.XLOOKUP(Table2[[#This Row],[K&amp;N REF ]],CAT_Details[Tracking Number],CAT_Details[S Ref],,0)</f>
        <v>20250918-S-70699</v>
      </c>
      <c r="C2422" s="273">
        <f>_xlfn.XLOOKUP(Table2[[#This Row],[K&amp;N REF ]],CAT_Details[Tracking Number],CAT_Details[TO Ref],,0)</f>
        <v>20250918807186</v>
      </c>
      <c r="D2422" s="273" t="str">
        <f>_xlfn.XLOOKUP(Table2[[#This Row],[K&amp;N REF ]],CAT_Details[Tracking Number],CAT_Details[Pickup Customer Name],,0)</f>
        <v>PEKAGO KUNSTSTOFFEN B.V.</v>
      </c>
      <c r="E2422" s="274" t="str">
        <f>_xlfn.XLOOKUP(Table2[[#This Row],[K&amp;N REF ]],CAT_Details[Tracking Number],CAT_Details[Delivery Country Code],,0)</f>
        <v>FR</v>
      </c>
      <c r="F2422" s="274">
        <f>_xlfn.XLOOKUP(Table2[[#This Row],[TO Ref]],CAT_Details[TO Ref],CAT_Details[Loc],,0)</f>
        <v>3705</v>
      </c>
      <c r="G2422" s="260" t="s">
        <v>24</v>
      </c>
      <c r="H2422" s="260" t="s">
        <v>179</v>
      </c>
      <c r="I2422" s="281">
        <v>45924</v>
      </c>
      <c r="J2422" s="260" t="s">
        <v>26</v>
      </c>
      <c r="K2422" s="260" t="s">
        <v>32</v>
      </c>
      <c r="L2422" s="281">
        <v>45924</v>
      </c>
      <c r="M2422" s="260" t="str">
        <f>IF(Table2[[#This Row],[Resolve Date]]="","ONGOING","SOLVED")</f>
        <v>SOLVED</v>
      </c>
      <c r="N2422" s="261"/>
      <c r="O2422" s="260" t="str">
        <f>Table2[[#This Row],[K&amp;N REF ]]&amp;Table2[[#This Row],[Issue type ]]</f>
        <v xml:space="preserve">5017382776NOT SCANNABLE </v>
      </c>
      <c r="P2422" s="260">
        <f>YEAR(Table2[[#This Row],[Date ]])</f>
        <v>2025</v>
      </c>
      <c r="Q2422" s="260" t="str">
        <f>VLOOKUP(MONTH(Table2[[#This Row],[Date ]]),Months,2,0)</f>
        <v>September</v>
      </c>
      <c r="R2422" s="288" t="b">
        <f>COUNTIFS(Table2[Unique],Table2[[#This Row],[Unique]])&gt;1</f>
        <v>0</v>
      </c>
      <c r="S2422" s="288">
        <f>IF(Table2[[#This Row],[Status ]]="Solved",1,0)</f>
        <v>1</v>
      </c>
      <c r="T2422" s="288">
        <f>IF(Table2[[#This Row],[Status ]]="ongoing",1,0)</f>
        <v>0</v>
      </c>
    </row>
    <row r="2423" spans="1:20" x14ac:dyDescent="0.25">
      <c r="A2423" s="263">
        <v>5017335915</v>
      </c>
      <c r="B2423" s="287" t="str">
        <f>_xlfn.XLOOKUP(Table2[[#This Row],[K&amp;N REF ]],CAT_Details[Tracking Number],CAT_Details[S Ref],,0)</f>
        <v>20250915-S-70693</v>
      </c>
      <c r="C2423" s="273">
        <f>_xlfn.XLOOKUP(Table2[[#This Row],[K&amp;N REF ]],CAT_Details[Tracking Number],CAT_Details[TO Ref],,0)</f>
        <v>20250911802508</v>
      </c>
      <c r="D2423" s="273" t="str">
        <f>_xlfn.XLOOKUP(Table2[[#This Row],[K&amp;N REF ]],CAT_Details[Tracking Number],CAT_Details[Pickup Customer Name],,0)</f>
        <v>BORGWARNER EMISSIONS SYSTEMS</v>
      </c>
      <c r="E2423" s="274" t="str">
        <f>_xlfn.XLOOKUP(Table2[[#This Row],[K&amp;N REF ]],CAT_Details[Tracking Number],CAT_Details[Delivery Country Code],,0)</f>
        <v>GB</v>
      </c>
      <c r="F2423" s="274" t="str">
        <f>_xlfn.XLOOKUP(Table2[[#This Row],[TO Ref]],CAT_Details[TO Ref],CAT_Details[Loc],,0)</f>
        <v>DX01-L5</v>
      </c>
      <c r="G2423" s="260" t="s">
        <v>44</v>
      </c>
      <c r="H2423" s="260" t="s">
        <v>49</v>
      </c>
      <c r="I2423" s="281">
        <v>45924</v>
      </c>
      <c r="J2423" s="260" t="s">
        <v>26</v>
      </c>
      <c r="K2423" s="260" t="s">
        <v>32</v>
      </c>
      <c r="L2423" s="281">
        <v>45924</v>
      </c>
      <c r="M2423" s="260" t="str">
        <f>IF(Table2[[#This Row],[Resolve Date]]="","ONGOING","SOLVED")</f>
        <v>SOLVED</v>
      </c>
      <c r="N2423" s="261"/>
      <c r="O2423" s="260" t="str">
        <f>Table2[[#This Row],[K&amp;N REF ]]&amp;Table2[[#This Row],[Issue type ]]</f>
        <v>5017335915XX LABELS</v>
      </c>
      <c r="P2423" s="260">
        <f>YEAR(Table2[[#This Row],[Date ]])</f>
        <v>2025</v>
      </c>
      <c r="Q2423" s="260" t="str">
        <f>VLOOKUP(MONTH(Table2[[#This Row],[Date ]]),Months,2,0)</f>
        <v>September</v>
      </c>
      <c r="R2423" s="288" t="b">
        <f>COUNTIFS(Table2[Unique],Table2[[#This Row],[Unique]])&gt;1</f>
        <v>0</v>
      </c>
      <c r="S2423" s="288">
        <f>IF(Table2[[#This Row],[Status ]]="Solved",1,0)</f>
        <v>1</v>
      </c>
      <c r="T2423" s="288">
        <f>IF(Table2[[#This Row],[Status ]]="ongoing",1,0)</f>
        <v>0</v>
      </c>
    </row>
    <row r="2424" spans="1:20" x14ac:dyDescent="0.25">
      <c r="A2424" s="263">
        <v>5017335915</v>
      </c>
      <c r="B2424" s="287" t="str">
        <f>_xlfn.XLOOKUP(Table2[[#This Row],[K&amp;N REF ]],CAT_Details[Tracking Number],CAT_Details[S Ref],,0)</f>
        <v>20250915-S-70693</v>
      </c>
      <c r="C2424" s="273">
        <f>_xlfn.XLOOKUP(Table2[[#This Row],[K&amp;N REF ]],CAT_Details[Tracking Number],CAT_Details[TO Ref],,0)</f>
        <v>20250911802508</v>
      </c>
      <c r="D2424" s="273" t="str">
        <f>_xlfn.XLOOKUP(Table2[[#This Row],[K&amp;N REF ]],CAT_Details[Tracking Number],CAT_Details[Pickup Customer Name],,0)</f>
        <v>BORGWARNER EMISSIONS SYSTEMS</v>
      </c>
      <c r="E2424" s="274" t="str">
        <f>_xlfn.XLOOKUP(Table2[[#This Row],[K&amp;N REF ]],CAT_Details[Tracking Number],CAT_Details[Delivery Country Code],,0)</f>
        <v>GB</v>
      </c>
      <c r="F2424" s="274" t="str">
        <f>_xlfn.XLOOKUP(Table2[[#This Row],[TO Ref]],CAT_Details[TO Ref],CAT_Details[Loc],,0)</f>
        <v>DX01-L5</v>
      </c>
      <c r="G2424" s="260" t="s">
        <v>44</v>
      </c>
      <c r="H2424" s="260" t="s">
        <v>31</v>
      </c>
      <c r="I2424" s="281">
        <v>45924</v>
      </c>
      <c r="J2424" s="260" t="s">
        <v>26</v>
      </c>
      <c r="K2424" s="260" t="s">
        <v>50</v>
      </c>
      <c r="L2424" s="281">
        <v>45924</v>
      </c>
      <c r="M2424" s="260" t="str">
        <f>IF(Table2[[#This Row],[Resolve Date]]="","ONGOING","SOLVED")</f>
        <v>SOLVED</v>
      </c>
      <c r="N2424" s="261"/>
      <c r="O2424" s="260" t="str">
        <f>Table2[[#This Row],[K&amp;N REF ]]&amp;Table2[[#This Row],[Issue type ]]</f>
        <v>5017335915MISSING LABELS ON SOME UNITS</v>
      </c>
      <c r="P2424" s="260">
        <f>YEAR(Table2[[#This Row],[Date ]])</f>
        <v>2025</v>
      </c>
      <c r="Q2424" s="260" t="str">
        <f>VLOOKUP(MONTH(Table2[[#This Row],[Date ]]),Months,2,0)</f>
        <v>September</v>
      </c>
      <c r="R2424" s="288" t="b">
        <f>COUNTIFS(Table2[Unique],Table2[[#This Row],[Unique]])&gt;1</f>
        <v>0</v>
      </c>
      <c r="S2424" s="288">
        <f>IF(Table2[[#This Row],[Status ]]="Solved",1,0)</f>
        <v>1</v>
      </c>
      <c r="T2424" s="288">
        <f>IF(Table2[[#This Row],[Status ]]="ongoing",1,0)</f>
        <v>0</v>
      </c>
    </row>
    <row r="2425" spans="1:20" x14ac:dyDescent="0.25">
      <c r="A2425" s="263">
        <v>5017321734</v>
      </c>
      <c r="B2425" s="287" t="str">
        <f>_xlfn.XLOOKUP(Table2[[#This Row],[K&amp;N REF ]],CAT_Details[Tracking Number],CAT_Details[S Ref],,0)</f>
        <v>20250912-S-70724</v>
      </c>
      <c r="C2425" s="273">
        <f>_xlfn.XLOOKUP(Table2[[#This Row],[K&amp;N REF ]],CAT_Details[Tracking Number],CAT_Details[TO Ref],,0)</f>
        <v>20250905797614</v>
      </c>
      <c r="D2425" s="273" t="str">
        <f>_xlfn.XLOOKUP(Table2[[#This Row],[K&amp;N REF ]],CAT_Details[Tracking Number],CAT_Details[Pickup Customer Name],,0)</f>
        <v>STARGLASS ASTURIAS</v>
      </c>
      <c r="E2425" s="274" t="str">
        <f>_xlfn.XLOOKUP(Table2[[#This Row],[K&amp;N REF ]],CAT_Details[Tracking Number],CAT_Details[Delivery Country Code],,0)</f>
        <v>GB</v>
      </c>
      <c r="F2425" s="274">
        <f>_xlfn.XLOOKUP(Table2[[#This Row],[TO Ref]],CAT_Details[TO Ref],CAT_Details[Loc],,0)</f>
        <v>3402</v>
      </c>
      <c r="G2425" s="260" t="s">
        <v>36</v>
      </c>
      <c r="H2425" s="260" t="s">
        <v>179</v>
      </c>
      <c r="I2425" s="281">
        <v>45924</v>
      </c>
      <c r="J2425" s="260" t="s">
        <v>26</v>
      </c>
      <c r="K2425" s="260" t="s">
        <v>32</v>
      </c>
      <c r="L2425" s="281">
        <v>45924</v>
      </c>
      <c r="M2425" s="260" t="str">
        <f>IF(Table2[[#This Row],[Resolve Date]]="","ONGOING","SOLVED")</f>
        <v>SOLVED</v>
      </c>
      <c r="N2425" s="261"/>
      <c r="O2425" s="260" t="str">
        <f>Table2[[#This Row],[K&amp;N REF ]]&amp;Table2[[#This Row],[Issue type ]]</f>
        <v xml:space="preserve">5017321734NOT SCANNABLE </v>
      </c>
      <c r="P2425" s="260">
        <f>YEAR(Table2[[#This Row],[Date ]])</f>
        <v>2025</v>
      </c>
      <c r="Q2425" s="260" t="str">
        <f>VLOOKUP(MONTH(Table2[[#This Row],[Date ]]),Months,2,0)</f>
        <v>September</v>
      </c>
      <c r="R2425" s="288" t="b">
        <f>COUNTIFS(Table2[Unique],Table2[[#This Row],[Unique]])&gt;1</f>
        <v>0</v>
      </c>
      <c r="S2425" s="288">
        <f>IF(Table2[[#This Row],[Status ]]="Solved",1,0)</f>
        <v>1</v>
      </c>
      <c r="T2425" s="288">
        <f>IF(Table2[[#This Row],[Status ]]="ongoing",1,0)</f>
        <v>0</v>
      </c>
    </row>
    <row r="2426" spans="1:20" x14ac:dyDescent="0.25">
      <c r="A2426" s="263">
        <v>5017351709</v>
      </c>
      <c r="B2426" s="287" t="str">
        <f>_xlfn.XLOOKUP(Table2[[#This Row],[K&amp;N REF ]],CAT_Details[Tracking Number],CAT_Details[S Ref],,0)</f>
        <v>20250916-S-70657</v>
      </c>
      <c r="C2426" s="273">
        <f>_xlfn.XLOOKUP(Table2[[#This Row],[K&amp;N REF ]],CAT_Details[Tracking Number],CAT_Details[TO Ref],,0)</f>
        <v>20250916804680</v>
      </c>
      <c r="D2426" s="273" t="str">
        <f>_xlfn.XLOOKUP(Table2[[#This Row],[K&amp;N REF ]],CAT_Details[Tracking Number],CAT_Details[Pickup Customer Name],,0)</f>
        <v>Elring Klinger, S.A</v>
      </c>
      <c r="E2426" s="274" t="str">
        <f>_xlfn.XLOOKUP(Table2[[#This Row],[K&amp;N REF ]],CAT_Details[Tracking Number],CAT_Details[Delivery Country Code],,0)</f>
        <v>GB</v>
      </c>
      <c r="F2426" s="274" t="str">
        <f>_xlfn.XLOOKUP(Table2[[#This Row],[TO Ref]],CAT_Details[TO Ref],CAT_Details[Loc],,0)</f>
        <v>MZ02</v>
      </c>
      <c r="G2426" s="260" t="s">
        <v>36</v>
      </c>
      <c r="H2426" s="260" t="s">
        <v>49</v>
      </c>
      <c r="I2426" s="281">
        <v>45924</v>
      </c>
      <c r="J2426" s="260" t="s">
        <v>26</v>
      </c>
      <c r="K2426" s="260" t="s">
        <v>32</v>
      </c>
      <c r="L2426" s="281">
        <v>45924</v>
      </c>
      <c r="M2426" s="260" t="str">
        <f>IF(Table2[[#This Row],[Resolve Date]]="","ONGOING","SOLVED")</f>
        <v>SOLVED</v>
      </c>
      <c r="N2426" s="261" t="s">
        <v>28107</v>
      </c>
      <c r="O2426" s="260" t="str">
        <f>Table2[[#This Row],[K&amp;N REF ]]&amp;Table2[[#This Row],[Issue type ]]</f>
        <v>5017351709XX LABELS</v>
      </c>
      <c r="P2426" s="260">
        <f>YEAR(Table2[[#This Row],[Date ]])</f>
        <v>2025</v>
      </c>
      <c r="Q2426" s="260" t="str">
        <f>VLOOKUP(MONTH(Table2[[#This Row],[Date ]]),Months,2,0)</f>
        <v>September</v>
      </c>
      <c r="R2426" s="288" t="b">
        <f>COUNTIFS(Table2[Unique],Table2[[#This Row],[Unique]])&gt;1</f>
        <v>0</v>
      </c>
      <c r="S2426" s="288">
        <f>IF(Table2[[#This Row],[Status ]]="Solved",1,0)</f>
        <v>1</v>
      </c>
      <c r="T2426" s="288">
        <f>IF(Table2[[#This Row],[Status ]]="ongoing",1,0)</f>
        <v>0</v>
      </c>
    </row>
    <row r="2427" spans="1:20" x14ac:dyDescent="0.25">
      <c r="A2427" s="263">
        <v>5017351710</v>
      </c>
      <c r="B2427" s="287" t="str">
        <f>_xlfn.XLOOKUP(Table2[[#This Row],[K&amp;N REF ]],CAT_Details[Tracking Number],CAT_Details[S Ref],,0)</f>
        <v>20250916-S-70657</v>
      </c>
      <c r="C2427" s="273">
        <f>_xlfn.XLOOKUP(Table2[[#This Row],[K&amp;N REF ]],CAT_Details[Tracking Number],CAT_Details[TO Ref],,0)</f>
        <v>20250916805005</v>
      </c>
      <c r="D2427" s="273" t="str">
        <f>_xlfn.XLOOKUP(Table2[[#This Row],[K&amp;N REF ]],CAT_Details[Tracking Number],CAT_Details[Pickup Customer Name],,0)</f>
        <v>Elring Klinger, S.A</v>
      </c>
      <c r="E2427" s="274" t="str">
        <f>_xlfn.XLOOKUP(Table2[[#This Row],[K&amp;N REF ]],CAT_Details[Tracking Number],CAT_Details[Delivery Country Code],,0)</f>
        <v>GB</v>
      </c>
      <c r="F2427" s="274" t="str">
        <f>_xlfn.XLOOKUP(Table2[[#This Row],[TO Ref]],CAT_Details[TO Ref],CAT_Details[Loc],,0)</f>
        <v>DX01-L5</v>
      </c>
      <c r="G2427" s="260" t="s">
        <v>36</v>
      </c>
      <c r="H2427" s="260" t="s">
        <v>49</v>
      </c>
      <c r="I2427" s="281">
        <v>45924</v>
      </c>
      <c r="J2427" s="260" t="s">
        <v>26</v>
      </c>
      <c r="K2427" s="260" t="s">
        <v>32</v>
      </c>
      <c r="L2427" s="281">
        <v>45924</v>
      </c>
      <c r="M2427" s="260" t="str">
        <f>IF(Table2[[#This Row],[Resolve Date]]="","ONGOING","SOLVED")</f>
        <v>SOLVED</v>
      </c>
      <c r="N2427" s="261" t="s">
        <v>28107</v>
      </c>
      <c r="O2427" s="260" t="str">
        <f>Table2[[#This Row],[K&amp;N REF ]]&amp;Table2[[#This Row],[Issue type ]]</f>
        <v>5017351710XX LABELS</v>
      </c>
      <c r="P2427" s="260">
        <f>YEAR(Table2[[#This Row],[Date ]])</f>
        <v>2025</v>
      </c>
      <c r="Q2427" s="260" t="str">
        <f>VLOOKUP(MONTH(Table2[[#This Row],[Date ]]),Months,2,0)</f>
        <v>September</v>
      </c>
      <c r="R2427" s="288" t="b">
        <f>COUNTIFS(Table2[Unique],Table2[[#This Row],[Unique]])&gt;1</f>
        <v>0</v>
      </c>
      <c r="S2427" s="288">
        <f>IF(Table2[[#This Row],[Status ]]="Solved",1,0)</f>
        <v>1</v>
      </c>
      <c r="T2427" s="288">
        <f>IF(Table2[[#This Row],[Status ]]="ongoing",1,0)</f>
        <v>0</v>
      </c>
    </row>
    <row r="2428" spans="1:20" x14ac:dyDescent="0.25">
      <c r="A2428" s="263">
        <v>5017335906</v>
      </c>
      <c r="B2428" s="287" t="str">
        <f>_xlfn.XLOOKUP(Table2[[#This Row],[K&amp;N REF ]],CAT_Details[Tracking Number],CAT_Details[S Ref],,0)</f>
        <v>20250915-S-70628</v>
      </c>
      <c r="C2428" s="273">
        <f>_xlfn.XLOOKUP(Table2[[#This Row],[K&amp;N REF ]],CAT_Details[Tracking Number],CAT_Details[TO Ref],,0)</f>
        <v>20250911801635</v>
      </c>
      <c r="D2428" s="273" t="str">
        <f>_xlfn.XLOOKUP(Table2[[#This Row],[K&amp;N REF ]],CAT_Details[Tracking Number],CAT_Details[Pickup Customer Name],,0)</f>
        <v>Doga, S.A.</v>
      </c>
      <c r="E2428" s="274" t="str">
        <f>_xlfn.XLOOKUP(Table2[[#This Row],[K&amp;N REF ]],CAT_Details[Tracking Number],CAT_Details[Delivery Country Code],,0)</f>
        <v>GB</v>
      </c>
      <c r="F2428" s="274" t="str">
        <f>_xlfn.XLOOKUP(Table2[[#This Row],[TO Ref]],CAT_Details[TO Ref],CAT_Details[Loc],,0)</f>
        <v>U2-L5</v>
      </c>
      <c r="G2428" s="260" t="s">
        <v>36</v>
      </c>
      <c r="H2428" s="260" t="s">
        <v>49</v>
      </c>
      <c r="I2428" s="281">
        <v>45924</v>
      </c>
      <c r="J2428" s="260" t="s">
        <v>26</v>
      </c>
      <c r="K2428" s="260" t="s">
        <v>32</v>
      </c>
      <c r="L2428" s="281">
        <v>45924</v>
      </c>
      <c r="M2428" s="260" t="str">
        <f>IF(Table2[[#This Row],[Resolve Date]]="","ONGOING","SOLVED")</f>
        <v>SOLVED</v>
      </c>
      <c r="N2428" s="261"/>
      <c r="O2428" s="260" t="str">
        <f>Table2[[#This Row],[K&amp;N REF ]]&amp;Table2[[#This Row],[Issue type ]]</f>
        <v>5017335906XX LABELS</v>
      </c>
      <c r="P2428" s="260">
        <f>YEAR(Table2[[#This Row],[Date ]])</f>
        <v>2025</v>
      </c>
      <c r="Q2428" s="260" t="str">
        <f>VLOOKUP(MONTH(Table2[[#This Row],[Date ]]),Months,2,0)</f>
        <v>September</v>
      </c>
      <c r="R2428" s="288" t="b">
        <f>COUNTIFS(Table2[Unique],Table2[[#This Row],[Unique]])&gt;1</f>
        <v>0</v>
      </c>
      <c r="S2428" s="288">
        <f>IF(Table2[[#This Row],[Status ]]="Solved",1,0)</f>
        <v>1</v>
      </c>
      <c r="T2428" s="288">
        <f>IF(Table2[[#This Row],[Status ]]="ongoing",1,0)</f>
        <v>0</v>
      </c>
    </row>
    <row r="2429" spans="1:20" x14ac:dyDescent="0.25">
      <c r="A2429" s="263">
        <v>5017382432</v>
      </c>
      <c r="B2429" s="287" t="str">
        <f>_xlfn.XLOOKUP(Table2[[#This Row],[K&amp;N REF ]],CAT_Details[Tracking Number],CAT_Details[S Ref],,0)</f>
        <v>20250918-S-70484</v>
      </c>
      <c r="C2429" s="273">
        <f>_xlfn.XLOOKUP(Table2[[#This Row],[K&amp;N REF ]],CAT_Details[Tracking Number],CAT_Details[TO Ref],,0)</f>
        <v>20250917806487</v>
      </c>
      <c r="D2429" s="273" t="str">
        <f>_xlfn.XLOOKUP(Table2[[#This Row],[K&amp;N REF ]],CAT_Details[Tracking Number],CAT_Details[Pickup Customer Name],,0)</f>
        <v>MUVIQ SRL</v>
      </c>
      <c r="E2429" s="274" t="str">
        <f>_xlfn.XLOOKUP(Table2[[#This Row],[K&amp;N REF ]],CAT_Details[Tracking Number],CAT_Details[Delivery Country Code],,0)</f>
        <v>GB</v>
      </c>
      <c r="F2429" s="274" t="str">
        <f>_xlfn.XLOOKUP(Table2[[#This Row],[TO Ref]],CAT_Details[TO Ref],CAT_Details[Loc],,0)</f>
        <v>DX01-L5</v>
      </c>
      <c r="G2429" s="260" t="s">
        <v>24</v>
      </c>
      <c r="H2429" s="260" t="s">
        <v>31</v>
      </c>
      <c r="I2429" s="281">
        <v>45925</v>
      </c>
      <c r="J2429" s="260" t="s">
        <v>26</v>
      </c>
      <c r="K2429" s="260" t="s">
        <v>50</v>
      </c>
      <c r="L2429" s="281">
        <v>45925</v>
      </c>
      <c r="M2429" s="260" t="str">
        <f>IF(Table2[[#This Row],[Resolve Date]]="","ONGOING","SOLVED")</f>
        <v>SOLVED</v>
      </c>
      <c r="N2429" s="261"/>
      <c r="O2429" s="260" t="str">
        <f>Table2[[#This Row],[K&amp;N REF ]]&amp;Table2[[#This Row],[Issue type ]]</f>
        <v>5017382432MISSING LABELS ON SOME UNITS</v>
      </c>
      <c r="P2429" s="260">
        <f>YEAR(Table2[[#This Row],[Date ]])</f>
        <v>2025</v>
      </c>
      <c r="Q2429" s="260" t="str">
        <f>VLOOKUP(MONTH(Table2[[#This Row],[Date ]]),Months,2,0)</f>
        <v>September</v>
      </c>
      <c r="R2429" s="288" t="b">
        <f>COUNTIFS(Table2[Unique],Table2[[#This Row],[Unique]])&gt;1</f>
        <v>0</v>
      </c>
      <c r="S2429" s="288">
        <f>IF(Table2[[#This Row],[Status ]]="Solved",1,0)</f>
        <v>1</v>
      </c>
      <c r="T2429" s="288">
        <f>IF(Table2[[#This Row],[Status ]]="ongoing",1,0)</f>
        <v>0</v>
      </c>
    </row>
    <row r="2430" spans="1:20" x14ac:dyDescent="0.25">
      <c r="A2430" s="263">
        <v>5017397766</v>
      </c>
      <c r="B2430" s="287" t="str">
        <f>_xlfn.XLOOKUP(Table2[[#This Row],[K&amp;N REF ]],CAT_Details[Tracking Number],CAT_Details[S Ref],,0)</f>
        <v>20250919-S-70240</v>
      </c>
      <c r="C2430" s="273">
        <f>_xlfn.XLOOKUP(Table2[[#This Row],[K&amp;N REF ]],CAT_Details[Tracking Number],CAT_Details[TO Ref],,0)</f>
        <v>20250919807975</v>
      </c>
      <c r="D2430" s="273" t="str">
        <f>_xlfn.XLOOKUP(Table2[[#This Row],[K&amp;N REF ]],CAT_Details[Tracking Number],CAT_Details[Pickup Customer Name],,0)</f>
        <v>Grammer Technical Components GmbH</v>
      </c>
      <c r="E2430" s="274" t="str">
        <f>_xlfn.XLOOKUP(Table2[[#This Row],[K&amp;N REF ]],CAT_Details[Tracking Number],CAT_Details[Delivery Country Code],,0)</f>
        <v>GB</v>
      </c>
      <c r="F2430" s="274" t="str">
        <f>_xlfn.XLOOKUP(Table2[[#This Row],[TO Ref]],CAT_Details[TO Ref],CAT_Details[Loc],,0)</f>
        <v>U2-L5</v>
      </c>
      <c r="G2430" s="260" t="s">
        <v>34</v>
      </c>
      <c r="H2430" s="260" t="s">
        <v>35</v>
      </c>
      <c r="I2430" s="281">
        <v>45925</v>
      </c>
      <c r="J2430" s="260" t="s">
        <v>26</v>
      </c>
      <c r="K2430" s="260" t="s">
        <v>32</v>
      </c>
      <c r="L2430" s="281">
        <v>45925</v>
      </c>
      <c r="M2430" s="260" t="str">
        <f>IF(Table2[[#This Row],[Resolve Date]]="","ONGOING","SOLVED")</f>
        <v>SOLVED</v>
      </c>
      <c r="N2430" s="261"/>
      <c r="O2430" s="260" t="str">
        <f>Table2[[#This Row],[K&amp;N REF ]]&amp;Table2[[#This Row],[Issue type ]]</f>
        <v>5017397766NO LABELS</v>
      </c>
      <c r="P2430" s="260">
        <f>YEAR(Table2[[#This Row],[Date ]])</f>
        <v>2025</v>
      </c>
      <c r="Q2430" s="260" t="str">
        <f>VLOOKUP(MONTH(Table2[[#This Row],[Date ]]),Months,2,0)</f>
        <v>September</v>
      </c>
      <c r="R2430" s="288" t="b">
        <f>COUNTIFS(Table2[Unique],Table2[[#This Row],[Unique]])&gt;1</f>
        <v>0</v>
      </c>
      <c r="S2430" s="288">
        <f>IF(Table2[[#This Row],[Status ]]="Solved",1,0)</f>
        <v>1</v>
      </c>
      <c r="T2430" s="288">
        <f>IF(Table2[[#This Row],[Status ]]="ongoing",1,0)</f>
        <v>0</v>
      </c>
    </row>
    <row r="2431" spans="1:20" x14ac:dyDescent="0.25">
      <c r="A2431" s="263">
        <v>5017398252</v>
      </c>
      <c r="B2431" s="287" t="str">
        <f>_xlfn.XLOOKUP(Table2[[#This Row],[K&amp;N REF ]],CAT_Details[Tracking Number],CAT_Details[S Ref],,0)</f>
        <v>20250919-S-70232</v>
      </c>
      <c r="C2431" s="273">
        <f>_xlfn.XLOOKUP(Table2[[#This Row],[K&amp;N REF ]],CAT_Details[Tracking Number],CAT_Details[TO Ref],,0)</f>
        <v>20250918806837</v>
      </c>
      <c r="D2431" s="273" t="str">
        <f>_xlfn.XLOOKUP(Table2[[#This Row],[K&amp;N REF ]],CAT_Details[Tracking Number],CAT_Details[Pickup Customer Name],,0)</f>
        <v>Tenneco Zwickau GmbH</v>
      </c>
      <c r="E2431" s="274" t="str">
        <f>_xlfn.XLOOKUP(Table2[[#This Row],[K&amp;N REF ]],CAT_Details[Tracking Number],CAT_Details[Delivery Country Code],,0)</f>
        <v>GB</v>
      </c>
      <c r="F2431" s="274" t="str">
        <f>_xlfn.XLOOKUP(Table2[[#This Row],[TO Ref]],CAT_Details[TO Ref],CAT_Details[Loc],,0)</f>
        <v>DX01-L5</v>
      </c>
      <c r="G2431" s="260" t="s">
        <v>34</v>
      </c>
      <c r="H2431" s="260" t="s">
        <v>35</v>
      </c>
      <c r="I2431" s="281">
        <v>45925</v>
      </c>
      <c r="J2431" s="260" t="s">
        <v>26</v>
      </c>
      <c r="K2431" s="260" t="s">
        <v>32</v>
      </c>
      <c r="L2431" s="281">
        <v>45925</v>
      </c>
      <c r="M2431" s="260" t="str">
        <f>IF(Table2[[#This Row],[Resolve Date]]="","ONGOING","SOLVED")</f>
        <v>SOLVED</v>
      </c>
      <c r="N2431" s="261"/>
      <c r="O2431" s="260" t="str">
        <f>Table2[[#This Row],[K&amp;N REF ]]&amp;Table2[[#This Row],[Issue type ]]</f>
        <v>5017398252NO LABELS</v>
      </c>
      <c r="P2431" s="260">
        <f>YEAR(Table2[[#This Row],[Date ]])</f>
        <v>2025</v>
      </c>
      <c r="Q2431" s="260" t="str">
        <f>VLOOKUP(MONTH(Table2[[#This Row],[Date ]]),Months,2,0)</f>
        <v>September</v>
      </c>
      <c r="R2431" s="288" t="b">
        <f>COUNTIFS(Table2[Unique],Table2[[#This Row],[Unique]])&gt;1</f>
        <v>0</v>
      </c>
      <c r="S2431" s="288">
        <f>IF(Table2[[#This Row],[Status ]]="Solved",1,0)</f>
        <v>1</v>
      </c>
      <c r="T2431" s="288">
        <f>IF(Table2[[#This Row],[Status ]]="ongoing",1,0)</f>
        <v>0</v>
      </c>
    </row>
    <row r="2432" spans="1:20" x14ac:dyDescent="0.25">
      <c r="A2432" s="263">
        <v>5017417692</v>
      </c>
      <c r="B2432" s="287" t="str">
        <f>_xlfn.XLOOKUP(Table2[[#This Row],[K&amp;N REF ]],CAT_Details[Tracking Number],CAT_Details[S Ref],,0)</f>
        <v>20250919-S-70232</v>
      </c>
      <c r="C2432" s="273">
        <f>_xlfn.XLOOKUP(Table2[[#This Row],[K&amp;N REF ]],CAT_Details[Tracking Number],CAT_Details[TO Ref],,0)</f>
        <v>20250923810428</v>
      </c>
      <c r="D2432" s="273" t="str">
        <f>_xlfn.XLOOKUP(Table2[[#This Row],[K&amp;N REF ]],CAT_Details[Tracking Number],CAT_Details[Pickup Customer Name],,0)</f>
        <v>Tenneco Zwickau GmbH</v>
      </c>
      <c r="E2432" s="274" t="str">
        <f>_xlfn.XLOOKUP(Table2[[#This Row],[K&amp;N REF ]],CAT_Details[Tracking Number],CAT_Details[Delivery Country Code],,0)</f>
        <v>GB</v>
      </c>
      <c r="F2432" s="274" t="str">
        <f>_xlfn.XLOOKUP(Table2[[#This Row],[TO Ref]],CAT_Details[TO Ref],CAT_Details[Loc],,0)</f>
        <v>DX01-L5</v>
      </c>
      <c r="G2432" s="260" t="s">
        <v>34</v>
      </c>
      <c r="H2432" s="260" t="s">
        <v>35</v>
      </c>
      <c r="I2432" s="281">
        <v>45925</v>
      </c>
      <c r="J2432" s="260" t="s">
        <v>26</v>
      </c>
      <c r="K2432" s="260" t="s">
        <v>32</v>
      </c>
      <c r="L2432" s="281">
        <v>45925</v>
      </c>
      <c r="M2432" s="260" t="str">
        <f>IF(Table2[[#This Row],[Resolve Date]]="","ONGOING","SOLVED")</f>
        <v>SOLVED</v>
      </c>
      <c r="N2432" s="261"/>
      <c r="O2432" s="260" t="str">
        <f>Table2[[#This Row],[K&amp;N REF ]]&amp;Table2[[#This Row],[Issue type ]]</f>
        <v>5017417692NO LABELS</v>
      </c>
      <c r="P2432" s="260">
        <f>YEAR(Table2[[#This Row],[Date ]])</f>
        <v>2025</v>
      </c>
      <c r="Q2432" s="260" t="str">
        <f>VLOOKUP(MONTH(Table2[[#This Row],[Date ]]),Months,2,0)</f>
        <v>September</v>
      </c>
      <c r="R2432" s="288" t="b">
        <f>COUNTIFS(Table2[Unique],Table2[[#This Row],[Unique]])&gt;1</f>
        <v>0</v>
      </c>
      <c r="S2432" s="288">
        <f>IF(Table2[[#This Row],[Status ]]="Solved",1,0)</f>
        <v>1</v>
      </c>
      <c r="T2432" s="288">
        <f>IF(Table2[[#This Row],[Status ]]="ongoing",1,0)</f>
        <v>0</v>
      </c>
    </row>
    <row r="2433" spans="1:20" x14ac:dyDescent="0.25">
      <c r="A2433" s="263">
        <v>5017382366</v>
      </c>
      <c r="B2433" s="287" t="str">
        <f>_xlfn.XLOOKUP(Table2[[#This Row],[K&amp;N REF ]],CAT_Details[Tracking Number],CAT_Details[S Ref],,0)</f>
        <v>20250918-S-70282</v>
      </c>
      <c r="C2433" s="273">
        <f>_xlfn.XLOOKUP(Table2[[#This Row],[K&amp;N REF ]],CAT_Details[Tracking Number],CAT_Details[TO Ref],,0)</f>
        <v>20250917806344</v>
      </c>
      <c r="D2433" s="273" t="str">
        <f>_xlfn.XLOOKUP(Table2[[#This Row],[K&amp;N REF ]],CAT_Details[Tracking Number],CAT_Details[Pickup Customer Name],,0)</f>
        <v>WINKELMANN MSR TECHNOLOGY GMBH</v>
      </c>
      <c r="E2433" s="274" t="str">
        <f>_xlfn.XLOOKUP(Table2[[#This Row],[K&amp;N REF ]],CAT_Details[Tracking Number],CAT_Details[Delivery Country Code],,0)</f>
        <v>GB</v>
      </c>
      <c r="F2433" s="274" t="str">
        <f>_xlfn.XLOOKUP(Table2[[#This Row],[TO Ref]],CAT_Details[TO Ref],CAT_Details[Loc],,0)</f>
        <v>DK-BM01</v>
      </c>
      <c r="G2433" s="260" t="s">
        <v>34</v>
      </c>
      <c r="H2433" s="260" t="s">
        <v>35</v>
      </c>
      <c r="I2433" s="281">
        <v>45925</v>
      </c>
      <c r="J2433" s="260" t="s">
        <v>26</v>
      </c>
      <c r="K2433" s="260" t="s">
        <v>32</v>
      </c>
      <c r="L2433" s="281">
        <v>45925</v>
      </c>
      <c r="M2433" s="260" t="str">
        <f>IF(Table2[[#This Row],[Resolve Date]]="","ONGOING","SOLVED")</f>
        <v>SOLVED</v>
      </c>
      <c r="N2433" s="261"/>
      <c r="O2433" s="260" t="str">
        <f>Table2[[#This Row],[K&amp;N REF ]]&amp;Table2[[#This Row],[Issue type ]]</f>
        <v>5017382366NO LABELS</v>
      </c>
      <c r="P2433" s="260">
        <f>YEAR(Table2[[#This Row],[Date ]])</f>
        <v>2025</v>
      </c>
      <c r="Q2433" s="260" t="str">
        <f>VLOOKUP(MONTH(Table2[[#This Row],[Date ]]),Months,2,0)</f>
        <v>September</v>
      </c>
      <c r="R2433" s="288" t="b">
        <f>COUNTIFS(Table2[Unique],Table2[[#This Row],[Unique]])&gt;1</f>
        <v>0</v>
      </c>
      <c r="S2433" s="288">
        <f>IF(Table2[[#This Row],[Status ]]="Solved",1,0)</f>
        <v>1</v>
      </c>
      <c r="T2433" s="288">
        <f>IF(Table2[[#This Row],[Status ]]="ongoing",1,0)</f>
        <v>0</v>
      </c>
    </row>
    <row r="2434" spans="1:20" x14ac:dyDescent="0.25">
      <c r="A2434" s="263">
        <v>5017367190</v>
      </c>
      <c r="B2434" s="287" t="str">
        <f>_xlfn.XLOOKUP(Table2[[#This Row],[K&amp;N REF ]],CAT_Details[Tracking Number],CAT_Details[S Ref],,0)</f>
        <v>20250917-S-70214</v>
      </c>
      <c r="C2434" s="273">
        <f>_xlfn.XLOOKUP(Table2[[#This Row],[K&amp;N REF ]],CAT_Details[Tracking Number],CAT_Details[TO Ref],,0)</f>
        <v>20250916804715</v>
      </c>
      <c r="D2434" s="273" t="str">
        <f>_xlfn.XLOOKUP(Table2[[#This Row],[K&amp;N REF ]],CAT_Details[Tracking Number],CAT_Details[Pickup Customer Name],,0)</f>
        <v>F. REYHER Nchfg. GmbH &amp; Co. KG</v>
      </c>
      <c r="E2434" s="274" t="str">
        <f>_xlfn.XLOOKUP(Table2[[#This Row],[K&amp;N REF ]],CAT_Details[Tracking Number],CAT_Details[Delivery Country Code],,0)</f>
        <v>GB</v>
      </c>
      <c r="F2434" s="274" t="str">
        <f>_xlfn.XLOOKUP(Table2[[#This Row],[TO Ref]],CAT_Details[TO Ref],CAT_Details[Loc],,0)</f>
        <v>DK-BM01</v>
      </c>
      <c r="G2434" s="260" t="s">
        <v>34</v>
      </c>
      <c r="H2434" s="260" t="s">
        <v>197</v>
      </c>
      <c r="I2434" s="281">
        <v>45925</v>
      </c>
      <c r="J2434" s="260" t="s">
        <v>45</v>
      </c>
      <c r="K2434" s="260" t="s">
        <v>27</v>
      </c>
      <c r="L2434" s="281">
        <v>45933</v>
      </c>
      <c r="M2434" s="260" t="str">
        <f>IF(Table2[[#This Row],[Resolve Date]]="","ONGOING","SOLVED")</f>
        <v>SOLVED</v>
      </c>
      <c r="N2434" s="294" t="s">
        <v>28977</v>
      </c>
      <c r="O2434" s="260" t="str">
        <f>Table2[[#This Row],[K&amp;N REF ]]&amp;Table2[[#This Row],[Issue type ]]</f>
        <v>5017367190MANCO</v>
      </c>
      <c r="P2434" s="260">
        <f>YEAR(Table2[[#This Row],[Date ]])</f>
        <v>2025</v>
      </c>
      <c r="Q2434" s="260" t="str">
        <f>VLOOKUP(MONTH(Table2[[#This Row],[Date ]]),Months,2,0)</f>
        <v>September</v>
      </c>
      <c r="R2434" s="288" t="b">
        <f>COUNTIFS(Table2[Unique],Table2[[#This Row],[Unique]])&gt;1</f>
        <v>1</v>
      </c>
      <c r="S2434" s="288">
        <f>IF(Table2[[#This Row],[Status ]]="Solved",1,0)</f>
        <v>1</v>
      </c>
      <c r="T2434" s="288">
        <f>IF(Table2[[#This Row],[Status ]]="ongoing",1,0)</f>
        <v>0</v>
      </c>
    </row>
    <row r="2435" spans="1:20" x14ac:dyDescent="0.25">
      <c r="A2435" s="263">
        <v>5017366943</v>
      </c>
      <c r="B2435" s="287" t="str">
        <f>_xlfn.XLOOKUP(Table2[[#This Row],[K&amp;N REF ]],CAT_Details[Tracking Number],CAT_Details[S Ref],,0)</f>
        <v>20250917-S-70395</v>
      </c>
      <c r="C2435" s="273">
        <f>_xlfn.XLOOKUP(Table2[[#This Row],[K&amp;N REF ]],CAT_Details[Tracking Number],CAT_Details[TO Ref],,0)</f>
        <v>20250915804367</v>
      </c>
      <c r="D2435" s="273" t="str">
        <f>_xlfn.XLOOKUP(Table2[[#This Row],[K&amp;N REF ]],CAT_Details[Tracking Number],CAT_Details[Pickup Customer Name],,0)</f>
        <v>P&amp;P SPA.</v>
      </c>
      <c r="E2435" s="274" t="str">
        <f>_xlfn.XLOOKUP(Table2[[#This Row],[K&amp;N REF ]],CAT_Details[Tracking Number],CAT_Details[Delivery Country Code],,0)</f>
        <v>GB</v>
      </c>
      <c r="F2435" s="274" t="str">
        <f>_xlfn.XLOOKUP(Table2[[#This Row],[TO Ref]],CAT_Details[TO Ref],CAT_Details[Loc],,0)</f>
        <v>DK-BM01</v>
      </c>
      <c r="G2435" s="260" t="s">
        <v>24</v>
      </c>
      <c r="H2435" s="260" t="s">
        <v>179</v>
      </c>
      <c r="I2435" s="281">
        <v>45925</v>
      </c>
      <c r="J2435" s="260" t="s">
        <v>26</v>
      </c>
      <c r="K2435" s="260" t="s">
        <v>32</v>
      </c>
      <c r="L2435" s="281">
        <v>45925</v>
      </c>
      <c r="M2435" s="260" t="str">
        <f>IF(Table2[[#This Row],[Resolve Date]]="","ONGOING","SOLVED")</f>
        <v>SOLVED</v>
      </c>
      <c r="N2435" s="295"/>
      <c r="O2435" s="260" t="str">
        <f>Table2[[#This Row],[K&amp;N REF ]]&amp;Table2[[#This Row],[Issue type ]]</f>
        <v xml:space="preserve">5017366943NOT SCANNABLE </v>
      </c>
      <c r="P2435" s="260">
        <f>YEAR(Table2[[#This Row],[Date ]])</f>
        <v>2025</v>
      </c>
      <c r="Q2435" s="260" t="str">
        <f>VLOOKUP(MONTH(Table2[[#This Row],[Date ]]),Months,2,0)</f>
        <v>September</v>
      </c>
      <c r="R2435" s="288" t="b">
        <f>COUNTIFS(Table2[Unique],Table2[[#This Row],[Unique]])&gt;1</f>
        <v>0</v>
      </c>
      <c r="S2435" s="288">
        <f>IF(Table2[[#This Row],[Status ]]="Solved",1,0)</f>
        <v>1</v>
      </c>
      <c r="T2435" s="288">
        <f>IF(Table2[[#This Row],[Status ]]="ongoing",1,0)</f>
        <v>0</v>
      </c>
    </row>
    <row r="2436" spans="1:20" x14ac:dyDescent="0.25">
      <c r="A2436" s="263">
        <v>5017366942</v>
      </c>
      <c r="B2436" s="287" t="str">
        <f>_xlfn.XLOOKUP(Table2[[#This Row],[K&amp;N REF ]],CAT_Details[Tracking Number],CAT_Details[S Ref],,0)</f>
        <v>20250917-S-70395</v>
      </c>
      <c r="C2436" s="273">
        <f>_xlfn.XLOOKUP(Table2[[#This Row],[K&amp;N REF ]],CAT_Details[Tracking Number],CAT_Details[TO Ref],,0)</f>
        <v>20250916805141</v>
      </c>
      <c r="D2436" s="273" t="str">
        <f>_xlfn.XLOOKUP(Table2[[#This Row],[K&amp;N REF ]],CAT_Details[Tracking Number],CAT_Details[Pickup Customer Name],,0)</f>
        <v>P&amp;P SPA.</v>
      </c>
      <c r="E2436" s="274" t="str">
        <f>_xlfn.XLOOKUP(Table2[[#This Row],[K&amp;N REF ]],CAT_Details[Tracking Number],CAT_Details[Delivery Country Code],,0)</f>
        <v>GB</v>
      </c>
      <c r="F2436" s="274" t="str">
        <f>_xlfn.XLOOKUP(Table2[[#This Row],[TO Ref]],CAT_Details[TO Ref],CAT_Details[Loc],,0)</f>
        <v>DK-BM01</v>
      </c>
      <c r="G2436" s="260" t="s">
        <v>24</v>
      </c>
      <c r="H2436" s="260" t="s">
        <v>179</v>
      </c>
      <c r="I2436" s="281">
        <v>45925</v>
      </c>
      <c r="J2436" s="260" t="s">
        <v>26</v>
      </c>
      <c r="K2436" s="260" t="s">
        <v>32</v>
      </c>
      <c r="L2436" s="281">
        <v>45925</v>
      </c>
      <c r="M2436" s="260" t="str">
        <f>IF(Table2[[#This Row],[Resolve Date]]="","ONGOING","SOLVED")</f>
        <v>SOLVED</v>
      </c>
      <c r="N2436" s="261"/>
      <c r="O2436" s="260" t="str">
        <f>Table2[[#This Row],[K&amp;N REF ]]&amp;Table2[[#This Row],[Issue type ]]</f>
        <v xml:space="preserve">5017366942NOT SCANNABLE </v>
      </c>
      <c r="P2436" s="260">
        <f>YEAR(Table2[[#This Row],[Date ]])</f>
        <v>2025</v>
      </c>
      <c r="Q2436" s="260" t="str">
        <f>VLOOKUP(MONTH(Table2[[#This Row],[Date ]]),Months,2,0)</f>
        <v>September</v>
      </c>
      <c r="R2436" s="288" t="b">
        <f>COUNTIFS(Table2[Unique],Table2[[#This Row],[Unique]])&gt;1</f>
        <v>0</v>
      </c>
      <c r="S2436" s="288">
        <f>IF(Table2[[#This Row],[Status ]]="Solved",1,0)</f>
        <v>1</v>
      </c>
      <c r="T2436" s="288">
        <f>IF(Table2[[#This Row],[Status ]]="ongoing",1,0)</f>
        <v>0</v>
      </c>
    </row>
    <row r="2437" spans="1:20" x14ac:dyDescent="0.25">
      <c r="A2437" s="263">
        <v>5017367123</v>
      </c>
      <c r="B2437" s="287" t="str">
        <f>_xlfn.XLOOKUP(Table2[[#This Row],[K&amp;N REF ]],CAT_Details[Tracking Number],CAT_Details[S Ref],,0)</f>
        <v>20250917-S-70399</v>
      </c>
      <c r="C2437" s="273">
        <f>_xlfn.XLOOKUP(Table2[[#This Row],[K&amp;N REF ]],CAT_Details[Tracking Number],CAT_Details[TO Ref],,0)</f>
        <v>20250916804911</v>
      </c>
      <c r="D2437" s="273" t="str">
        <f>_xlfn.XLOOKUP(Table2[[#This Row],[K&amp;N REF ]],CAT_Details[Tracking Number],CAT_Details[Pickup Customer Name],,0)</f>
        <v>COMER INDUSTRIES COMPONENTS SPA</v>
      </c>
      <c r="E2437" s="274" t="str">
        <f>_xlfn.XLOOKUP(Table2[[#This Row],[K&amp;N REF ]],CAT_Details[Tracking Number],CAT_Details[Delivery Country Code],,0)</f>
        <v>GB</v>
      </c>
      <c r="F2437" s="274" t="str">
        <f>_xlfn.XLOOKUP(Table2[[#This Row],[TO Ref]],CAT_Details[TO Ref],CAT_Details[Loc],,0)</f>
        <v>U2-L5</v>
      </c>
      <c r="G2437" s="260" t="s">
        <v>24</v>
      </c>
      <c r="H2437" s="260" t="s">
        <v>240</v>
      </c>
      <c r="I2437" s="281">
        <v>45925</v>
      </c>
      <c r="J2437" s="260" t="s">
        <v>26</v>
      </c>
      <c r="K2437" s="260" t="s">
        <v>32</v>
      </c>
      <c r="L2437" s="281">
        <v>45925</v>
      </c>
      <c r="M2437" s="260" t="str">
        <f>IF(Table2[[#This Row],[Resolve Date]]="","ONGOING","SOLVED")</f>
        <v>SOLVED</v>
      </c>
      <c r="N2437" s="261"/>
      <c r="O2437" s="260" t="str">
        <f>Table2[[#This Row],[K&amp;N REF ]]&amp;Table2[[#This Row],[Issue type ]]</f>
        <v>5017367123PALLET FIX</v>
      </c>
      <c r="P2437" s="260">
        <f>YEAR(Table2[[#This Row],[Date ]])</f>
        <v>2025</v>
      </c>
      <c r="Q2437" s="260" t="str">
        <f>VLOOKUP(MONTH(Table2[[#This Row],[Date ]]),Months,2,0)</f>
        <v>September</v>
      </c>
      <c r="R2437" s="288" t="b">
        <f>COUNTIFS(Table2[Unique],Table2[[#This Row],[Unique]])&gt;1</f>
        <v>0</v>
      </c>
      <c r="S2437" s="288">
        <f>IF(Table2[[#This Row],[Status ]]="Solved",1,0)</f>
        <v>1</v>
      </c>
      <c r="T2437" s="288">
        <f>IF(Table2[[#This Row],[Status ]]="ongoing",1,0)</f>
        <v>0</v>
      </c>
    </row>
    <row r="2438" spans="1:20" x14ac:dyDescent="0.25">
      <c r="A2438" s="263">
        <v>5017382679</v>
      </c>
      <c r="B2438" s="287" t="str">
        <f>_xlfn.XLOOKUP(Table2[[#This Row],[K&amp;N REF ]],CAT_Details[Tracking Number],CAT_Details[S Ref],,0)</f>
        <v>20250918-S-70501</v>
      </c>
      <c r="C2438" s="273">
        <f>_xlfn.XLOOKUP(Table2[[#This Row],[K&amp;N REF ]],CAT_Details[Tracking Number],CAT_Details[TO Ref],,0)</f>
        <v>20250915804334</v>
      </c>
      <c r="D2438" s="273" t="str">
        <f>_xlfn.XLOOKUP(Table2[[#This Row],[K&amp;N REF ]],CAT_Details[Tracking Number],CAT_Details[Pickup Customer Name],,0)</f>
        <v>F.LLI GALLI 2 S.R.L.</v>
      </c>
      <c r="E2438" s="274" t="str">
        <f>_xlfn.XLOOKUP(Table2[[#This Row],[K&amp;N REF ]],CAT_Details[Tracking Number],CAT_Details[Delivery Country Code],,0)</f>
        <v>GB</v>
      </c>
      <c r="F2438" s="274" t="str">
        <f>_xlfn.XLOOKUP(Table2[[#This Row],[TO Ref]],CAT_Details[TO Ref],CAT_Details[Loc],,0)</f>
        <v>OYL1</v>
      </c>
      <c r="G2438" s="260" t="s">
        <v>24</v>
      </c>
      <c r="H2438" s="260" t="s">
        <v>240</v>
      </c>
      <c r="I2438" s="281">
        <v>45925</v>
      </c>
      <c r="J2438" s="260" t="s">
        <v>26</v>
      </c>
      <c r="K2438" s="260" t="s">
        <v>32</v>
      </c>
      <c r="L2438" s="281">
        <v>45925</v>
      </c>
      <c r="M2438" s="260" t="str">
        <f>IF(Table2[[#This Row],[Resolve Date]]="","ONGOING","SOLVED")</f>
        <v>SOLVED</v>
      </c>
      <c r="N2438" s="261"/>
      <c r="O2438" s="260" t="str">
        <f>Table2[[#This Row],[K&amp;N REF ]]&amp;Table2[[#This Row],[Issue type ]]</f>
        <v>5017382679PALLET FIX</v>
      </c>
      <c r="P2438" s="260">
        <f>YEAR(Table2[[#This Row],[Date ]])</f>
        <v>2025</v>
      </c>
      <c r="Q2438" s="260" t="str">
        <f>VLOOKUP(MONTH(Table2[[#This Row],[Date ]]),Months,2,0)</f>
        <v>September</v>
      </c>
      <c r="R2438" s="288" t="b">
        <f>COUNTIFS(Table2[Unique],Table2[[#This Row],[Unique]])&gt;1</f>
        <v>0</v>
      </c>
      <c r="S2438" s="288">
        <f>IF(Table2[[#This Row],[Status ]]="Solved",1,0)</f>
        <v>1</v>
      </c>
      <c r="T2438" s="288">
        <f>IF(Table2[[#This Row],[Status ]]="ongoing",1,0)</f>
        <v>0</v>
      </c>
    </row>
    <row r="2439" spans="1:20" x14ac:dyDescent="0.25">
      <c r="A2439" s="263">
        <v>5017397957</v>
      </c>
      <c r="B2439" s="287" t="str">
        <f>_xlfn.XLOOKUP(Table2[[#This Row],[K&amp;N REF ]],CAT_Details[Tracking Number],CAT_Details[S Ref],,0)</f>
        <v>20250919-S-70442</v>
      </c>
      <c r="C2439" s="273">
        <f>_xlfn.XLOOKUP(Table2[[#This Row],[K&amp;N REF ]],CAT_Details[Tracking Number],CAT_Details[TO Ref],,0)</f>
        <v>20250918807263</v>
      </c>
      <c r="D2439" s="273" t="str">
        <f>_xlfn.XLOOKUP(Table2[[#This Row],[K&amp;N REF ]],CAT_Details[Tracking Number],CAT_Details[Pickup Customer Name],,0)</f>
        <v>TIMKEN EUROPE</v>
      </c>
      <c r="E2439" s="274" t="str">
        <f>_xlfn.XLOOKUP(Table2[[#This Row],[K&amp;N REF ]],CAT_Details[Tracking Number],CAT_Details[Delivery Country Code],,0)</f>
        <v>GB</v>
      </c>
      <c r="F2439" s="274" t="str">
        <f>_xlfn.XLOOKUP(Table2[[#This Row],[TO Ref]],CAT_Details[TO Ref],CAT_Details[Loc],,0)</f>
        <v>DK-BM01</v>
      </c>
      <c r="G2439" s="260" t="s">
        <v>36</v>
      </c>
      <c r="H2439" s="260" t="s">
        <v>35</v>
      </c>
      <c r="I2439" s="281">
        <v>45926</v>
      </c>
      <c r="J2439" s="260" t="s">
        <v>26</v>
      </c>
      <c r="K2439" s="260" t="s">
        <v>32</v>
      </c>
      <c r="L2439" s="281">
        <v>45926</v>
      </c>
      <c r="M2439" s="260" t="str">
        <f>IF(Table2[[#This Row],[Resolve Date]]="","ONGOING","SOLVED")</f>
        <v>SOLVED</v>
      </c>
      <c r="N2439" s="261"/>
      <c r="O2439" s="260" t="str">
        <f>Table2[[#This Row],[K&amp;N REF ]]&amp;Table2[[#This Row],[Issue type ]]</f>
        <v>5017397957NO LABELS</v>
      </c>
      <c r="P2439" s="260">
        <f>YEAR(Table2[[#This Row],[Date ]])</f>
        <v>2025</v>
      </c>
      <c r="Q2439" s="260" t="str">
        <f>VLOOKUP(MONTH(Table2[[#This Row],[Date ]]),Months,2,0)</f>
        <v>September</v>
      </c>
      <c r="R2439" s="288" t="b">
        <f>COUNTIFS(Table2[Unique],Table2[[#This Row],[Unique]])&gt;1</f>
        <v>0</v>
      </c>
      <c r="S2439" s="288">
        <f>IF(Table2[[#This Row],[Status ]]="Solved",1,0)</f>
        <v>1</v>
      </c>
      <c r="T2439" s="288">
        <f>IF(Table2[[#This Row],[Status ]]="ongoing",1,0)</f>
        <v>0</v>
      </c>
    </row>
    <row r="2440" spans="1:20" x14ac:dyDescent="0.25">
      <c r="A2440" s="263">
        <v>5017397852</v>
      </c>
      <c r="B2440" s="287" t="str">
        <f>_xlfn.XLOOKUP(Table2[[#This Row],[K&amp;N REF ]],CAT_Details[Tracking Number],CAT_Details[S Ref],,0)</f>
        <v>20250922-S-70046</v>
      </c>
      <c r="C2440" s="273">
        <f>_xlfn.XLOOKUP(Table2[[#This Row],[K&amp;N REF ]],CAT_Details[Tracking Number],CAT_Details[TO Ref],,0)</f>
        <v>20250922808647</v>
      </c>
      <c r="D2440" s="273" t="str">
        <f>_xlfn.XLOOKUP(Table2[[#This Row],[K&amp;N REF ]],CAT_Details[Tracking Number],CAT_Details[Pickup Customer Name],,0)</f>
        <v>NORGREN GMBH</v>
      </c>
      <c r="E2440" s="274" t="str">
        <f>_xlfn.XLOOKUP(Table2[[#This Row],[K&amp;N REF ]],CAT_Details[Tracking Number],CAT_Details[Delivery Country Code],,0)</f>
        <v>GB</v>
      </c>
      <c r="F2440" s="274" t="str">
        <f>_xlfn.XLOOKUP(Table2[[#This Row],[TO Ref]],CAT_Details[TO Ref],CAT_Details[Loc],,0)</f>
        <v>DX01-L5</v>
      </c>
      <c r="G2440" s="260" t="s">
        <v>34</v>
      </c>
      <c r="H2440" s="260" t="s">
        <v>35</v>
      </c>
      <c r="I2440" s="281">
        <v>45926</v>
      </c>
      <c r="J2440" s="260" t="s">
        <v>26</v>
      </c>
      <c r="K2440" s="260" t="s">
        <v>32</v>
      </c>
      <c r="L2440" s="281">
        <v>45926</v>
      </c>
      <c r="M2440" s="260" t="str">
        <f>IF(Table2[[#This Row],[Resolve Date]]="","ONGOING","SOLVED")</f>
        <v>SOLVED</v>
      </c>
      <c r="N2440" s="261"/>
      <c r="O2440" s="260" t="str">
        <f>Table2[[#This Row],[K&amp;N REF ]]&amp;Table2[[#This Row],[Issue type ]]</f>
        <v>5017397852NO LABELS</v>
      </c>
      <c r="P2440" s="260">
        <f>YEAR(Table2[[#This Row],[Date ]])</f>
        <v>2025</v>
      </c>
      <c r="Q2440" s="260" t="str">
        <f>VLOOKUP(MONTH(Table2[[#This Row],[Date ]]),Months,2,0)</f>
        <v>September</v>
      </c>
      <c r="R2440" s="288" t="b">
        <f>COUNTIFS(Table2[Unique],Table2[[#This Row],[Unique]])&gt;1</f>
        <v>0</v>
      </c>
      <c r="S2440" s="288">
        <f>IF(Table2[[#This Row],[Status ]]="Solved",1,0)</f>
        <v>1</v>
      </c>
      <c r="T2440" s="288">
        <f>IF(Table2[[#This Row],[Status ]]="ongoing",1,0)</f>
        <v>0</v>
      </c>
    </row>
    <row r="2441" spans="1:20" x14ac:dyDescent="0.25">
      <c r="A2441" s="263">
        <v>5017414009</v>
      </c>
      <c r="B2441" s="287" t="str">
        <f>_xlfn.XLOOKUP(Table2[[#This Row],[K&amp;N REF ]],CAT_Details[Tracking Number],CAT_Details[S Ref],,0)</f>
        <v>20250922-S-70287</v>
      </c>
      <c r="C2441" s="273">
        <f>_xlfn.XLOOKUP(Table2[[#This Row],[K&amp;N REF ]],CAT_Details[Tracking Number],CAT_Details[TO Ref],,0)</f>
        <v>20250922809014</v>
      </c>
      <c r="D2441" s="273" t="str">
        <f>_xlfn.XLOOKUP(Table2[[#This Row],[K&amp;N REF ]],CAT_Details[Tracking Number],CAT_Details[Pickup Customer Name],,0)</f>
        <v>PACOMA GMBH</v>
      </c>
      <c r="E2441" s="274" t="str">
        <f>_xlfn.XLOOKUP(Table2[[#This Row],[K&amp;N REF ]],CAT_Details[Tracking Number],CAT_Details[Delivery Country Code],,0)</f>
        <v>GB</v>
      </c>
      <c r="F2441" s="274">
        <f>_xlfn.XLOOKUP(Table2[[#This Row],[TO Ref]],CAT_Details[TO Ref],CAT_Details[Loc],,0)</f>
        <v>3402</v>
      </c>
      <c r="G2441" s="260" t="s">
        <v>34</v>
      </c>
      <c r="H2441" s="260" t="s">
        <v>31</v>
      </c>
      <c r="I2441" s="281">
        <v>45926</v>
      </c>
      <c r="J2441" s="260" t="s">
        <v>26</v>
      </c>
      <c r="K2441" s="260" t="s">
        <v>50</v>
      </c>
      <c r="L2441" s="281">
        <v>45926</v>
      </c>
      <c r="M2441" s="260" t="str">
        <f>IF(Table2[[#This Row],[Resolve Date]]="","ONGOING","SOLVED")</f>
        <v>SOLVED</v>
      </c>
      <c r="N2441" s="261"/>
      <c r="O2441" s="260" t="str">
        <f>Table2[[#This Row],[K&amp;N REF ]]&amp;Table2[[#This Row],[Issue type ]]</f>
        <v>5017414009MISSING LABELS ON SOME UNITS</v>
      </c>
      <c r="P2441" s="260">
        <f>YEAR(Table2[[#This Row],[Date ]])</f>
        <v>2025</v>
      </c>
      <c r="Q2441" s="260" t="str">
        <f>VLOOKUP(MONTH(Table2[[#This Row],[Date ]]),Months,2,0)</f>
        <v>September</v>
      </c>
      <c r="R2441" s="288" t="b">
        <f>COUNTIFS(Table2[Unique],Table2[[#This Row],[Unique]])&gt;1</f>
        <v>0</v>
      </c>
      <c r="S2441" s="288">
        <f>IF(Table2[[#This Row],[Status ]]="Solved",1,0)</f>
        <v>1</v>
      </c>
      <c r="T2441" s="288">
        <f>IF(Table2[[#This Row],[Status ]]="ongoing",1,0)</f>
        <v>0</v>
      </c>
    </row>
    <row r="2442" spans="1:20" x14ac:dyDescent="0.25">
      <c r="A2442" s="263">
        <v>5017398059</v>
      </c>
      <c r="B2442" s="287" t="str">
        <f>_xlfn.XLOOKUP(Table2[[#This Row],[K&amp;N REF ]],CAT_Details[Tracking Number],CAT_Details[S Ref],,0)</f>
        <v>20250919-S-70320</v>
      </c>
      <c r="C2442" s="273">
        <f>_xlfn.XLOOKUP(Table2[[#This Row],[K&amp;N REF ]],CAT_Details[Tracking Number],CAT_Details[TO Ref],,0)</f>
        <v>20250918806889</v>
      </c>
      <c r="D2442" s="273" t="str">
        <f>_xlfn.XLOOKUP(Table2[[#This Row],[K&amp;N REF ]],CAT_Details[Tracking Number],CAT_Details[Pickup Customer Name],,0)</f>
        <v>Bosch Rexroth Ag</v>
      </c>
      <c r="E2442" s="274" t="str">
        <f>_xlfn.XLOOKUP(Table2[[#This Row],[K&amp;N REF ]],CAT_Details[Tracking Number],CAT_Details[Delivery Country Code],,0)</f>
        <v>GB</v>
      </c>
      <c r="F2442" s="274" t="str">
        <f>_xlfn.XLOOKUP(Table2[[#This Row],[TO Ref]],CAT_Details[TO Ref],CAT_Details[Loc],,0)</f>
        <v>OYL1</v>
      </c>
      <c r="G2442" s="260" t="s">
        <v>34</v>
      </c>
      <c r="H2442" s="260" t="s">
        <v>35</v>
      </c>
      <c r="I2442" s="281">
        <v>45926</v>
      </c>
      <c r="J2442" s="260" t="s">
        <v>26</v>
      </c>
      <c r="K2442" s="260" t="s">
        <v>32</v>
      </c>
      <c r="L2442" s="281">
        <v>45926</v>
      </c>
      <c r="M2442" s="260" t="str">
        <f>IF(Table2[[#This Row],[Resolve Date]]="","ONGOING","SOLVED")</f>
        <v>SOLVED</v>
      </c>
      <c r="N2442" s="261"/>
      <c r="O2442" s="260" t="str">
        <f>Table2[[#This Row],[K&amp;N REF ]]&amp;Table2[[#This Row],[Issue type ]]</f>
        <v>5017398059NO LABELS</v>
      </c>
      <c r="P2442" s="260">
        <f>YEAR(Table2[[#This Row],[Date ]])</f>
        <v>2025</v>
      </c>
      <c r="Q2442" s="260" t="str">
        <f>VLOOKUP(MONTH(Table2[[#This Row],[Date ]]),Months,2,0)</f>
        <v>September</v>
      </c>
      <c r="R2442" s="288" t="b">
        <f>COUNTIFS(Table2[Unique],Table2[[#This Row],[Unique]])&gt;1</f>
        <v>0</v>
      </c>
      <c r="S2442" s="288">
        <f>IF(Table2[[#This Row],[Status ]]="Solved",1,0)</f>
        <v>1</v>
      </c>
      <c r="T2442" s="288">
        <f>IF(Table2[[#This Row],[Status ]]="ongoing",1,0)</f>
        <v>0</v>
      </c>
    </row>
    <row r="2443" spans="1:20" x14ac:dyDescent="0.25">
      <c r="A2443" s="263">
        <v>5017413956</v>
      </c>
      <c r="B2443" s="287" t="str">
        <f>_xlfn.XLOOKUP(Table2[[#This Row],[K&amp;N REF ]],CAT_Details[Tracking Number],CAT_Details[S Ref],,0)</f>
        <v>20250922-S-70285</v>
      </c>
      <c r="C2443" s="273">
        <f>_xlfn.XLOOKUP(Table2[[#This Row],[K&amp;N REF ]],CAT_Details[Tracking Number],CAT_Details[TO Ref],,0)</f>
        <v>20250922808704</v>
      </c>
      <c r="D2443" s="273" t="str">
        <f>_xlfn.XLOOKUP(Table2[[#This Row],[K&amp;N REF ]],CAT_Details[Tracking Number],CAT_Details[Pickup Customer Name],,0)</f>
        <v>Bosch Rexroth AG Werk Horb</v>
      </c>
      <c r="E2443" s="274" t="str">
        <f>_xlfn.XLOOKUP(Table2[[#This Row],[K&amp;N REF ]],CAT_Details[Tracking Number],CAT_Details[Delivery Country Code],,0)</f>
        <v>GB</v>
      </c>
      <c r="F2443" s="274" t="str">
        <f>_xlfn.XLOOKUP(Table2[[#This Row],[TO Ref]],CAT_Details[TO Ref],CAT_Details[Loc],,0)</f>
        <v>U2-L5</v>
      </c>
      <c r="G2443" s="260" t="s">
        <v>34</v>
      </c>
      <c r="H2443" s="260" t="s">
        <v>35</v>
      </c>
      <c r="I2443" s="281">
        <v>45926</v>
      </c>
      <c r="J2443" s="260" t="s">
        <v>26</v>
      </c>
      <c r="K2443" s="260" t="s">
        <v>32</v>
      </c>
      <c r="L2443" s="281">
        <v>45926</v>
      </c>
      <c r="M2443" s="260" t="str">
        <f>IF(Table2[[#This Row],[Resolve Date]]="","ONGOING","SOLVED")</f>
        <v>SOLVED</v>
      </c>
      <c r="N2443" s="261"/>
      <c r="O2443" s="260" t="str">
        <f>Table2[[#This Row],[K&amp;N REF ]]&amp;Table2[[#This Row],[Issue type ]]</f>
        <v>5017413956NO LABELS</v>
      </c>
      <c r="P2443" s="260">
        <f>YEAR(Table2[[#This Row],[Date ]])</f>
        <v>2025</v>
      </c>
      <c r="Q2443" s="260" t="str">
        <f>VLOOKUP(MONTH(Table2[[#This Row],[Date ]]),Months,2,0)</f>
        <v>September</v>
      </c>
      <c r="R2443" s="288" t="b">
        <f>COUNTIFS(Table2[Unique],Table2[[#This Row],[Unique]])&gt;1</f>
        <v>0</v>
      </c>
      <c r="S2443" s="288">
        <f>IF(Table2[[#This Row],[Status ]]="Solved",1,0)</f>
        <v>1</v>
      </c>
      <c r="T2443" s="288">
        <f>IF(Table2[[#This Row],[Status ]]="ongoing",1,0)</f>
        <v>0</v>
      </c>
    </row>
    <row r="2444" spans="1:20" x14ac:dyDescent="0.25">
      <c r="A2444" s="263">
        <v>5017413348</v>
      </c>
      <c r="B2444" s="287" t="str">
        <f>_xlfn.XLOOKUP(Table2[[#This Row],[K&amp;N REF ]],CAT_Details[Tracking Number],CAT_Details[S Ref],,0)</f>
        <v>20250922-S-70277</v>
      </c>
      <c r="C2444" s="273">
        <f>_xlfn.XLOOKUP(Table2[[#This Row],[K&amp;N REF ]],CAT_Details[Tracking Number],CAT_Details[TO Ref],,0)</f>
        <v>20250919807814</v>
      </c>
      <c r="D2444" s="273" t="str">
        <f>_xlfn.XLOOKUP(Table2[[#This Row],[K&amp;N REF ]],CAT_Details[Tracking Number],CAT_Details[Pickup Customer Name],,0)</f>
        <v>FRITZMEIER Systems GmbH</v>
      </c>
      <c r="E2444" s="274" t="str">
        <f>_xlfn.XLOOKUP(Table2[[#This Row],[K&amp;N REF ]],CAT_Details[Tracking Number],CAT_Details[Delivery Country Code],,0)</f>
        <v>GB</v>
      </c>
      <c r="F2444" s="274" t="str">
        <f>_xlfn.XLOOKUP(Table2[[#This Row],[TO Ref]],CAT_Details[TO Ref],CAT_Details[Loc],,0)</f>
        <v>ES01</v>
      </c>
      <c r="G2444" s="260" t="s">
        <v>34</v>
      </c>
      <c r="H2444" s="260" t="s">
        <v>31</v>
      </c>
      <c r="I2444" s="281">
        <v>45926</v>
      </c>
      <c r="J2444" s="260" t="s">
        <v>26</v>
      </c>
      <c r="K2444" s="260" t="s">
        <v>50</v>
      </c>
      <c r="L2444" s="281">
        <v>45926</v>
      </c>
      <c r="M2444" s="260" t="str">
        <f>IF(Table2[[#This Row],[Resolve Date]]="","ONGOING","SOLVED")</f>
        <v>SOLVED</v>
      </c>
      <c r="N2444" s="261"/>
      <c r="O2444" s="260" t="str">
        <f>Table2[[#This Row],[K&amp;N REF ]]&amp;Table2[[#This Row],[Issue type ]]</f>
        <v>5017413348MISSING LABELS ON SOME UNITS</v>
      </c>
      <c r="P2444" s="260">
        <f>YEAR(Table2[[#This Row],[Date ]])</f>
        <v>2025</v>
      </c>
      <c r="Q2444" s="260" t="str">
        <f>VLOOKUP(MONTH(Table2[[#This Row],[Date ]]),Months,2,0)</f>
        <v>September</v>
      </c>
      <c r="R2444" s="288" t="b">
        <f>COUNTIFS(Table2[Unique],Table2[[#This Row],[Unique]])&gt;1</f>
        <v>0</v>
      </c>
      <c r="S2444" s="288">
        <f>IF(Table2[[#This Row],[Status ]]="Solved",1,0)</f>
        <v>1</v>
      </c>
      <c r="T2444" s="288">
        <f>IF(Table2[[#This Row],[Status ]]="ongoing",1,0)</f>
        <v>0</v>
      </c>
    </row>
    <row r="2445" spans="1:20" x14ac:dyDescent="0.25">
      <c r="A2445" s="263">
        <v>5017398282</v>
      </c>
      <c r="B2445" s="287" t="str">
        <f>_xlfn.XLOOKUP(Table2[[#This Row],[K&amp;N REF ]],CAT_Details[Tracking Number],CAT_Details[S Ref],,0)</f>
        <v>20250922-S-70162</v>
      </c>
      <c r="C2445" s="273">
        <f>_xlfn.XLOOKUP(Table2[[#This Row],[K&amp;N REF ]],CAT_Details[Tracking Number],CAT_Details[TO Ref],,0)</f>
        <v>20250922809166</v>
      </c>
      <c r="D2445" s="273" t="str">
        <f>_xlfn.XLOOKUP(Table2[[#This Row],[K&amp;N REF ]],CAT_Details[Tracking Number],CAT_Details[Pickup Customer Name],,0)</f>
        <v>FOR S.P.A.</v>
      </c>
      <c r="E2445" s="274" t="str">
        <f>_xlfn.XLOOKUP(Table2[[#This Row],[K&amp;N REF ]],CAT_Details[Tracking Number],CAT_Details[Delivery Country Code],,0)</f>
        <v>GB</v>
      </c>
      <c r="F2445" s="274" t="str">
        <f>_xlfn.XLOOKUP(Table2[[#This Row],[TO Ref]],CAT_Details[TO Ref],CAT_Details[Loc],,0)</f>
        <v>OYL1</v>
      </c>
      <c r="G2445" s="260" t="s">
        <v>28266</v>
      </c>
      <c r="H2445" s="260" t="s">
        <v>35</v>
      </c>
      <c r="I2445" s="281">
        <v>45926</v>
      </c>
      <c r="J2445" s="260" t="s">
        <v>26</v>
      </c>
      <c r="K2445" s="260" t="s">
        <v>32</v>
      </c>
      <c r="L2445" s="281">
        <v>45926</v>
      </c>
      <c r="M2445" s="260" t="str">
        <f>IF(Table2[[#This Row],[Resolve Date]]="","ONGOING","SOLVED")</f>
        <v>SOLVED</v>
      </c>
      <c r="N2445" s="261"/>
      <c r="O2445" s="260" t="str">
        <f>Table2[[#This Row],[K&amp;N REF ]]&amp;Table2[[#This Row],[Issue type ]]</f>
        <v>5017398282NO LABELS</v>
      </c>
      <c r="P2445" s="260">
        <f>YEAR(Table2[[#This Row],[Date ]])</f>
        <v>2025</v>
      </c>
      <c r="Q2445" s="260" t="str">
        <f>VLOOKUP(MONTH(Table2[[#This Row],[Date ]]),Months,2,0)</f>
        <v>September</v>
      </c>
      <c r="R2445" s="288" t="b">
        <f>COUNTIFS(Table2[Unique],Table2[[#This Row],[Unique]])&gt;1</f>
        <v>0</v>
      </c>
      <c r="S2445" s="288">
        <f>IF(Table2[[#This Row],[Status ]]="Solved",1,0)</f>
        <v>1</v>
      </c>
      <c r="T2445" s="288">
        <f>IF(Table2[[#This Row],[Status ]]="ongoing",1,0)</f>
        <v>0</v>
      </c>
    </row>
    <row r="2446" spans="1:20" x14ac:dyDescent="0.25">
      <c r="A2446" s="263">
        <v>5017351660</v>
      </c>
      <c r="B2446" s="287" t="str">
        <f>_xlfn.XLOOKUP(Table2[[#This Row],[K&amp;N REF ]],CAT_Details[Tracking Number],CAT_Details[S Ref],,0)</f>
        <v>20250916-S-70628</v>
      </c>
      <c r="C2446" s="273">
        <f>_xlfn.XLOOKUP(Table2[[#This Row],[K&amp;N REF ]],CAT_Details[Tracking Number],CAT_Details[TO Ref],,0)</f>
        <v>20250915804217</v>
      </c>
      <c r="D2446" s="273" t="str">
        <f>_xlfn.XLOOKUP(Table2[[#This Row],[K&amp;N REF ]],CAT_Details[Tracking Number],CAT_Details[Pickup Customer Name],,0)</f>
        <v>Standard Motor Product Poland ( SMP Poland)</v>
      </c>
      <c r="E2446" s="274" t="str">
        <f>_xlfn.XLOOKUP(Table2[[#This Row],[K&amp;N REF ]],CAT_Details[Tracking Number],CAT_Details[Delivery Country Code],,0)</f>
        <v>GB</v>
      </c>
      <c r="F2446" s="274" t="str">
        <f>_xlfn.XLOOKUP(Table2[[#This Row],[TO Ref]],CAT_Details[TO Ref],CAT_Details[Loc],,0)</f>
        <v>DX01-L5</v>
      </c>
      <c r="G2446" s="260" t="s">
        <v>221</v>
      </c>
      <c r="H2446" s="260" t="s">
        <v>179</v>
      </c>
      <c r="I2446" s="281">
        <v>45926</v>
      </c>
      <c r="J2446" s="260" t="s">
        <v>26</v>
      </c>
      <c r="K2446" s="260" t="s">
        <v>32</v>
      </c>
      <c r="L2446" s="281">
        <v>45926</v>
      </c>
      <c r="M2446" s="260" t="str">
        <f>IF(Table2[[#This Row],[Resolve Date]]="","ONGOING","SOLVED")</f>
        <v>SOLVED</v>
      </c>
      <c r="N2446" s="261"/>
      <c r="O2446" s="260" t="str">
        <f>Table2[[#This Row],[K&amp;N REF ]]&amp;Table2[[#This Row],[Issue type ]]</f>
        <v xml:space="preserve">5017351660NOT SCANNABLE </v>
      </c>
      <c r="P2446" s="260">
        <f>YEAR(Table2[[#This Row],[Date ]])</f>
        <v>2025</v>
      </c>
      <c r="Q2446" s="260" t="str">
        <f>VLOOKUP(MONTH(Table2[[#This Row],[Date ]]),Months,2,0)</f>
        <v>September</v>
      </c>
      <c r="R2446" s="288" t="b">
        <f>COUNTIFS(Table2[Unique],Table2[[#This Row],[Unique]])&gt;1</f>
        <v>0</v>
      </c>
      <c r="S2446" s="288">
        <f>IF(Table2[[#This Row],[Status ]]="Solved",1,0)</f>
        <v>1</v>
      </c>
      <c r="T2446" s="288">
        <f>IF(Table2[[#This Row],[Status ]]="ongoing",1,0)</f>
        <v>0</v>
      </c>
    </row>
    <row r="2447" spans="1:20" x14ac:dyDescent="0.25">
      <c r="A2447" s="263">
        <v>5017351661</v>
      </c>
      <c r="B2447" s="287" t="str">
        <f>_xlfn.XLOOKUP(Table2[[#This Row],[K&amp;N REF ]],CAT_Details[Tracking Number],CAT_Details[S Ref],,0)</f>
        <v>20250916-S-70628</v>
      </c>
      <c r="C2447" s="273">
        <f>_xlfn.XLOOKUP(Table2[[#This Row],[K&amp;N REF ]],CAT_Details[Tracking Number],CAT_Details[TO Ref],,0)</f>
        <v>20250915804085</v>
      </c>
      <c r="D2447" s="273" t="str">
        <f>_xlfn.XLOOKUP(Table2[[#This Row],[K&amp;N REF ]],CAT_Details[Tracking Number],CAT_Details[Pickup Customer Name],,0)</f>
        <v>Standard Motor Product Poland ( SMP Poland)</v>
      </c>
      <c r="E2447" s="274" t="str">
        <f>_xlfn.XLOOKUP(Table2[[#This Row],[K&amp;N REF ]],CAT_Details[Tracking Number],CAT_Details[Delivery Country Code],,0)</f>
        <v>GB</v>
      </c>
      <c r="F2447" s="274" t="str">
        <f>_xlfn.XLOOKUP(Table2[[#This Row],[TO Ref]],CAT_Details[TO Ref],CAT_Details[Loc],,0)</f>
        <v>MZ02</v>
      </c>
      <c r="G2447" s="260" t="s">
        <v>221</v>
      </c>
      <c r="H2447" s="260" t="s">
        <v>179</v>
      </c>
      <c r="I2447" s="281">
        <v>45926</v>
      </c>
      <c r="J2447" s="260" t="s">
        <v>26</v>
      </c>
      <c r="K2447" s="260" t="s">
        <v>32</v>
      </c>
      <c r="L2447" s="281">
        <v>45926</v>
      </c>
      <c r="M2447" s="260" t="str">
        <f>IF(Table2[[#This Row],[Resolve Date]]="","ONGOING","SOLVED")</f>
        <v>SOLVED</v>
      </c>
      <c r="N2447" s="261"/>
      <c r="O2447" s="260" t="str">
        <f>Table2[[#This Row],[K&amp;N REF ]]&amp;Table2[[#This Row],[Issue type ]]</f>
        <v xml:space="preserve">5017351661NOT SCANNABLE </v>
      </c>
      <c r="P2447" s="260">
        <f>YEAR(Table2[[#This Row],[Date ]])</f>
        <v>2025</v>
      </c>
      <c r="Q2447" s="260" t="str">
        <f>VLOOKUP(MONTH(Table2[[#This Row],[Date ]]),Months,2,0)</f>
        <v>September</v>
      </c>
      <c r="R2447" s="288" t="b">
        <f>COUNTIFS(Table2[Unique],Table2[[#This Row],[Unique]])&gt;1</f>
        <v>0</v>
      </c>
      <c r="S2447" s="288">
        <f>IF(Table2[[#This Row],[Status ]]="Solved",1,0)</f>
        <v>1</v>
      </c>
      <c r="T2447" s="288">
        <f>IF(Table2[[#This Row],[Status ]]="ongoing",1,0)</f>
        <v>0</v>
      </c>
    </row>
    <row r="2448" spans="1:20" x14ac:dyDescent="0.25">
      <c r="A2448" s="263">
        <v>5017351662</v>
      </c>
      <c r="B2448" s="287" t="str">
        <f>_xlfn.XLOOKUP(Table2[[#This Row],[K&amp;N REF ]],CAT_Details[Tracking Number],CAT_Details[S Ref],,0)</f>
        <v>20250916-S-70628</v>
      </c>
      <c r="C2448" s="273">
        <f>_xlfn.XLOOKUP(Table2[[#This Row],[K&amp;N REF ]],CAT_Details[Tracking Number],CAT_Details[TO Ref],,0)</f>
        <v>20250915804062</v>
      </c>
      <c r="D2448" s="273" t="str">
        <f>_xlfn.XLOOKUP(Table2[[#This Row],[K&amp;N REF ]],CAT_Details[Tracking Number],CAT_Details[Pickup Customer Name],,0)</f>
        <v>Standard Motor Product Poland ( SMP Poland)</v>
      </c>
      <c r="E2448" s="274" t="str">
        <f>_xlfn.XLOOKUP(Table2[[#This Row],[K&amp;N REF ]],CAT_Details[Tracking Number],CAT_Details[Delivery Country Code],,0)</f>
        <v>GB</v>
      </c>
      <c r="F2448" s="274" t="str">
        <f>_xlfn.XLOOKUP(Table2[[#This Row],[TO Ref]],CAT_Details[TO Ref],CAT_Details[Loc],,0)</f>
        <v>OYL1</v>
      </c>
      <c r="G2448" s="260" t="s">
        <v>221</v>
      </c>
      <c r="H2448" s="260" t="s">
        <v>179</v>
      </c>
      <c r="I2448" s="281">
        <v>45926</v>
      </c>
      <c r="J2448" s="260" t="s">
        <v>26</v>
      </c>
      <c r="K2448" s="260" t="s">
        <v>32</v>
      </c>
      <c r="L2448" s="281">
        <v>45926</v>
      </c>
      <c r="M2448" s="260" t="str">
        <f>IF(Table2[[#This Row],[Resolve Date]]="","ONGOING","SOLVED")</f>
        <v>SOLVED</v>
      </c>
      <c r="N2448" s="261"/>
      <c r="O2448" s="260" t="str">
        <f>Table2[[#This Row],[K&amp;N REF ]]&amp;Table2[[#This Row],[Issue type ]]</f>
        <v xml:space="preserve">5017351662NOT SCANNABLE </v>
      </c>
      <c r="P2448" s="260">
        <f>YEAR(Table2[[#This Row],[Date ]])</f>
        <v>2025</v>
      </c>
      <c r="Q2448" s="260" t="str">
        <f>VLOOKUP(MONTH(Table2[[#This Row],[Date ]]),Months,2,0)</f>
        <v>September</v>
      </c>
      <c r="R2448" s="288" t="b">
        <f>COUNTIFS(Table2[Unique],Table2[[#This Row],[Unique]])&gt;1</f>
        <v>0</v>
      </c>
      <c r="S2448" s="288">
        <f>IF(Table2[[#This Row],[Status ]]="Solved",1,0)</f>
        <v>1</v>
      </c>
      <c r="T2448" s="288">
        <f>IF(Table2[[#This Row],[Status ]]="ongoing",1,0)</f>
        <v>0</v>
      </c>
    </row>
    <row r="2449" spans="1:20" x14ac:dyDescent="0.25">
      <c r="A2449" s="263">
        <v>5017413361</v>
      </c>
      <c r="B2449" s="287" t="str">
        <f>_xlfn.XLOOKUP(Table2[[#This Row],[K&amp;N REF ]],CAT_Details[Tracking Number],CAT_Details[S Ref],,0)</f>
        <v>20250922-S-70482</v>
      </c>
      <c r="C2449" s="273">
        <f>_xlfn.XLOOKUP(Table2[[#This Row],[K&amp;N REF ]],CAT_Details[Tracking Number],CAT_Details[TO Ref],,0)</f>
        <v>20250921808530</v>
      </c>
      <c r="D2449" s="273" t="str">
        <f>_xlfn.XLOOKUP(Table2[[#This Row],[K&amp;N REF ]],CAT_Details[Tracking Number],CAT_Details[Pickup Customer Name],,0)</f>
        <v>SAN MARTINO (AT)/SELMAT SRL</v>
      </c>
      <c r="E2449" s="274" t="str">
        <f>_xlfn.XLOOKUP(Table2[[#This Row],[K&amp;N REF ]],CAT_Details[Tracking Number],CAT_Details[Delivery Country Code],,0)</f>
        <v>GB</v>
      </c>
      <c r="F2449" s="274">
        <f>_xlfn.XLOOKUP(Table2[[#This Row],[TO Ref]],CAT_Details[TO Ref],CAT_Details[Loc],,0)</f>
        <v>3402</v>
      </c>
      <c r="G2449" s="260" t="s">
        <v>24</v>
      </c>
      <c r="H2449" s="260" t="s">
        <v>35</v>
      </c>
      <c r="I2449" s="281">
        <v>45926</v>
      </c>
      <c r="J2449" s="260" t="s">
        <v>26</v>
      </c>
      <c r="K2449" s="260" t="s">
        <v>32</v>
      </c>
      <c r="L2449" s="281">
        <v>45926</v>
      </c>
      <c r="M2449" s="260" t="str">
        <f>IF(Table2[[#This Row],[Resolve Date]]="","ONGOING","SOLVED")</f>
        <v>SOLVED</v>
      </c>
      <c r="N2449" s="261"/>
      <c r="O2449" s="260" t="str">
        <f>Table2[[#This Row],[K&amp;N REF ]]&amp;Table2[[#This Row],[Issue type ]]</f>
        <v>5017413361NO LABELS</v>
      </c>
      <c r="P2449" s="260">
        <f>YEAR(Table2[[#This Row],[Date ]])</f>
        <v>2025</v>
      </c>
      <c r="Q2449" s="260" t="str">
        <f>VLOOKUP(MONTH(Table2[[#This Row],[Date ]]),Months,2,0)</f>
        <v>September</v>
      </c>
      <c r="R2449" s="288" t="b">
        <f>COUNTIFS(Table2[Unique],Table2[[#This Row],[Unique]])&gt;1</f>
        <v>0</v>
      </c>
      <c r="S2449" s="288">
        <f>IF(Table2[[#This Row],[Status ]]="Solved",1,0)</f>
        <v>1</v>
      </c>
      <c r="T2449" s="288">
        <f>IF(Table2[[#This Row],[Status ]]="ongoing",1,0)</f>
        <v>0</v>
      </c>
    </row>
    <row r="2450" spans="1:20" x14ac:dyDescent="0.25">
      <c r="A2450" s="263">
        <v>5017398303</v>
      </c>
      <c r="B2450" s="287" t="str">
        <f>_xlfn.XLOOKUP(Table2[[#This Row],[K&amp;N REF ]],CAT_Details[Tracking Number],CAT_Details[S Ref],,0)</f>
        <v>20250919-S-70724</v>
      </c>
      <c r="C2450" s="273">
        <f>_xlfn.XLOOKUP(Table2[[#This Row],[K&amp;N REF ]],CAT_Details[Tracking Number],CAT_Details[TO Ref],,0)</f>
        <v>20250918806726</v>
      </c>
      <c r="D2450" s="273" t="str">
        <f>_xlfn.XLOOKUP(Table2[[#This Row],[K&amp;N REF ]],CAT_Details[Tracking Number],CAT_Details[Pickup Customer Name],,0)</f>
        <v>DANFOSS A/S</v>
      </c>
      <c r="E2450" s="274" t="str">
        <f>_xlfn.XLOOKUP(Table2[[#This Row],[K&amp;N REF ]],CAT_Details[Tracking Number],CAT_Details[Delivery Country Code],,0)</f>
        <v>GB</v>
      </c>
      <c r="F2450" s="274" t="str">
        <f>_xlfn.XLOOKUP(Table2[[#This Row],[TO Ref]],CAT_Details[TO Ref],CAT_Details[Loc],,0)</f>
        <v>U2-L5</v>
      </c>
      <c r="G2450" s="260" t="s">
        <v>44</v>
      </c>
      <c r="H2450" s="260" t="s">
        <v>35</v>
      </c>
      <c r="I2450" s="281">
        <v>45926</v>
      </c>
      <c r="J2450" s="260" t="s">
        <v>26</v>
      </c>
      <c r="K2450" s="260" t="s">
        <v>32</v>
      </c>
      <c r="L2450" s="281">
        <v>45926</v>
      </c>
      <c r="M2450" s="260" t="str">
        <f>IF(Table2[[#This Row],[Resolve Date]]="","ONGOING","SOLVED")</f>
        <v>SOLVED</v>
      </c>
      <c r="N2450" s="261"/>
      <c r="O2450" s="260" t="str">
        <f>Table2[[#This Row],[K&amp;N REF ]]&amp;Table2[[#This Row],[Issue type ]]</f>
        <v>5017398303NO LABELS</v>
      </c>
      <c r="P2450" s="260">
        <f>YEAR(Table2[[#This Row],[Date ]])</f>
        <v>2025</v>
      </c>
      <c r="Q2450" s="260" t="str">
        <f>VLOOKUP(MONTH(Table2[[#This Row],[Date ]]),Months,2,0)</f>
        <v>September</v>
      </c>
      <c r="R2450" s="288" t="b">
        <f>COUNTIFS(Table2[Unique],Table2[[#This Row],[Unique]])&gt;1</f>
        <v>0</v>
      </c>
      <c r="S2450" s="288">
        <f>IF(Table2[[#This Row],[Status ]]="Solved",1,0)</f>
        <v>1</v>
      </c>
      <c r="T2450" s="288">
        <f>IF(Table2[[#This Row],[Status ]]="ongoing",1,0)</f>
        <v>0</v>
      </c>
    </row>
    <row r="2451" spans="1:20" x14ac:dyDescent="0.25">
      <c r="A2451" s="263">
        <v>5017398304</v>
      </c>
      <c r="B2451" s="287" t="str">
        <f>_xlfn.XLOOKUP(Table2[[#This Row],[K&amp;N REF ]],CAT_Details[Tracking Number],CAT_Details[S Ref],,0)</f>
        <v>20250919-S-70724</v>
      </c>
      <c r="C2451" s="273">
        <f>_xlfn.XLOOKUP(Table2[[#This Row],[K&amp;N REF ]],CAT_Details[Tracking Number],CAT_Details[TO Ref],,0)</f>
        <v>20250918806719</v>
      </c>
      <c r="D2451" s="273" t="str">
        <f>_xlfn.XLOOKUP(Table2[[#This Row],[K&amp;N REF ]],CAT_Details[Tracking Number],CAT_Details[Pickup Customer Name],,0)</f>
        <v>DANFOSS A/S</v>
      </c>
      <c r="E2451" s="274" t="str">
        <f>_xlfn.XLOOKUP(Table2[[#This Row],[K&amp;N REF ]],CAT_Details[Tracking Number],CAT_Details[Delivery Country Code],,0)</f>
        <v>FR</v>
      </c>
      <c r="F2451" s="274">
        <f>_xlfn.XLOOKUP(Table2[[#This Row],[TO Ref]],CAT_Details[TO Ref],CAT_Details[Loc],,0)</f>
        <v>3705</v>
      </c>
      <c r="G2451" s="260" t="s">
        <v>44</v>
      </c>
      <c r="H2451" s="260" t="s">
        <v>197</v>
      </c>
      <c r="I2451" s="281">
        <v>45926</v>
      </c>
      <c r="J2451" s="260" t="s">
        <v>26</v>
      </c>
      <c r="K2451" s="260" t="s">
        <v>50</v>
      </c>
      <c r="L2451" s="281">
        <v>45933</v>
      </c>
      <c r="M2451" s="260" t="str">
        <f>IF(Table2[[#This Row],[Resolve Date]]="","ONGOING","SOLVED")</f>
        <v>SOLVED</v>
      </c>
      <c r="N2451" s="261"/>
      <c r="O2451" s="260" t="str">
        <f>Table2[[#This Row],[K&amp;N REF ]]&amp;Table2[[#This Row],[Issue type ]]</f>
        <v>5017398304MANCO</v>
      </c>
      <c r="P2451" s="260">
        <f>YEAR(Table2[[#This Row],[Date ]])</f>
        <v>2025</v>
      </c>
      <c r="Q2451" s="260" t="str">
        <f>VLOOKUP(MONTH(Table2[[#This Row],[Date ]]),Months,2,0)</f>
        <v>September</v>
      </c>
      <c r="R2451" s="288" t="b">
        <f>COUNTIFS(Table2[Unique],Table2[[#This Row],[Unique]])&gt;1</f>
        <v>0</v>
      </c>
      <c r="S2451" s="288">
        <f>IF(Table2[[#This Row],[Status ]]="Solved",1,0)</f>
        <v>1</v>
      </c>
      <c r="T2451" s="288">
        <f>IF(Table2[[#This Row],[Status ]]="ongoing",1,0)</f>
        <v>0</v>
      </c>
    </row>
    <row r="2452" spans="1:20" x14ac:dyDescent="0.25">
      <c r="A2452" s="263">
        <v>5017382339</v>
      </c>
      <c r="B2452" s="287" t="str">
        <f>_xlfn.XLOOKUP(Table2[[#This Row],[K&amp;N REF ]],CAT_Details[Tracking Number],CAT_Details[S Ref],,0)</f>
        <v>20250918-S-70706</v>
      </c>
      <c r="C2452" s="273">
        <f>_xlfn.XLOOKUP(Table2[[#This Row],[K&amp;N REF ]],CAT_Details[Tracking Number],CAT_Details[TO Ref],,0)</f>
        <v>20250918807006</v>
      </c>
      <c r="D2452" s="273" t="str">
        <f>_xlfn.XLOOKUP(Table2[[#This Row],[K&amp;N REF ]],CAT_Details[Tracking Number],CAT_Details[Pickup Customer Name],,0)</f>
        <v>STARTERS E-COMPONENTS GENERATORS</v>
      </c>
      <c r="E2452" s="274" t="str">
        <f>_xlfn.XLOOKUP(Table2[[#This Row],[K&amp;N REF ]],CAT_Details[Tracking Number],CAT_Details[Delivery Country Code],,0)</f>
        <v>GB</v>
      </c>
      <c r="F2452" s="274" t="str">
        <f>_xlfn.XLOOKUP(Table2[[#This Row],[TO Ref]],CAT_Details[TO Ref],CAT_Details[Loc],,0)</f>
        <v>DX01-L5</v>
      </c>
      <c r="G2452" s="260" t="s">
        <v>44</v>
      </c>
      <c r="H2452" s="260" t="s">
        <v>35</v>
      </c>
      <c r="I2452" s="281">
        <v>45929</v>
      </c>
      <c r="J2452" s="260" t="s">
        <v>26</v>
      </c>
      <c r="K2452" s="260" t="s">
        <v>32</v>
      </c>
      <c r="L2452" s="281">
        <v>45929</v>
      </c>
      <c r="M2452" s="260" t="str">
        <f>IF(Table2[[#This Row],[Resolve Date]]="","ONGOING","SOLVED")</f>
        <v>SOLVED</v>
      </c>
      <c r="N2452" s="261"/>
      <c r="O2452" s="260" t="str">
        <f>Table2[[#This Row],[K&amp;N REF ]]&amp;Table2[[#This Row],[Issue type ]]</f>
        <v>5017382339NO LABELS</v>
      </c>
      <c r="P2452" s="260">
        <f>YEAR(Table2[[#This Row],[Date ]])</f>
        <v>2025</v>
      </c>
      <c r="Q2452" s="260" t="str">
        <f>VLOOKUP(MONTH(Table2[[#This Row],[Date ]]),Months,2,0)</f>
        <v>September</v>
      </c>
      <c r="R2452" s="288" t="b">
        <f>COUNTIFS(Table2[Unique],Table2[[#This Row],[Unique]])&gt;1</f>
        <v>0</v>
      </c>
      <c r="S2452" s="288">
        <f>IF(Table2[[#This Row],[Status ]]="Solved",1,0)</f>
        <v>1</v>
      </c>
      <c r="T2452" s="288">
        <f>IF(Table2[[#This Row],[Status ]]="ongoing",1,0)</f>
        <v>0</v>
      </c>
    </row>
    <row r="2453" spans="1:20" x14ac:dyDescent="0.25">
      <c r="A2453" s="263">
        <v>5017429460</v>
      </c>
      <c r="B2453" s="287" t="str">
        <f>_xlfn.XLOOKUP(Table2[[#This Row],[K&amp;N REF ]],CAT_Details[Tracking Number],CAT_Details[S Ref],,0)</f>
        <v>20250923-S-70409</v>
      </c>
      <c r="C2453" s="273">
        <f>_xlfn.XLOOKUP(Table2[[#This Row],[K&amp;N REF ]],CAT_Details[Tracking Number],CAT_Details[TO Ref],,0)</f>
        <v>20250919808350</v>
      </c>
      <c r="D2453" s="273" t="str">
        <f>_xlfn.XLOOKUP(Table2[[#This Row],[K&amp;N REF ]],CAT_Details[Tracking Number],CAT_Details[Pickup Customer Name],,0)</f>
        <v>LINAMAR FAMER TRANSMISSION</v>
      </c>
      <c r="E2453" s="274" t="str">
        <f>_xlfn.XLOOKUP(Table2[[#This Row],[K&amp;N REF ]],CAT_Details[Tracking Number],CAT_Details[Delivery Country Code],,0)</f>
        <v>GB</v>
      </c>
      <c r="F2453" s="274" t="str">
        <f>_xlfn.XLOOKUP(Table2[[#This Row],[TO Ref]],CAT_Details[TO Ref],CAT_Details[Loc],,0)</f>
        <v>DK-BM01</v>
      </c>
      <c r="G2453" s="260" t="s">
        <v>28267</v>
      </c>
      <c r="H2453" s="260" t="s">
        <v>25</v>
      </c>
      <c r="I2453" s="281">
        <v>45929</v>
      </c>
      <c r="J2453" s="260" t="s">
        <v>26</v>
      </c>
      <c r="K2453" s="260" t="s">
        <v>50</v>
      </c>
      <c r="L2453" s="281">
        <v>45929</v>
      </c>
      <c r="M2453" s="260" t="str">
        <f>IF(Table2[[#This Row],[Resolve Date]]="","ONGOING","SOLVED")</f>
        <v>SOLVED</v>
      </c>
      <c r="N2453" s="261"/>
      <c r="O2453" s="260" t="str">
        <f>Table2[[#This Row],[K&amp;N REF ]]&amp;Table2[[#This Row],[Issue type ]]</f>
        <v xml:space="preserve">5017429460DAMAGE </v>
      </c>
      <c r="P2453" s="260">
        <f>YEAR(Table2[[#This Row],[Date ]])</f>
        <v>2025</v>
      </c>
      <c r="Q2453" s="260" t="str">
        <f>VLOOKUP(MONTH(Table2[[#This Row],[Date ]]),Months,2,0)</f>
        <v>September</v>
      </c>
      <c r="R2453" s="288" t="b">
        <f>COUNTIFS(Table2[Unique],Table2[[#This Row],[Unique]])&gt;1</f>
        <v>0</v>
      </c>
      <c r="S2453" s="288">
        <f>IF(Table2[[#This Row],[Status ]]="Solved",1,0)</f>
        <v>1</v>
      </c>
      <c r="T2453" s="288">
        <f>IF(Table2[[#This Row],[Status ]]="ongoing",1,0)</f>
        <v>0</v>
      </c>
    </row>
    <row r="2454" spans="1:20" x14ac:dyDescent="0.25">
      <c r="A2454" s="263">
        <v>5017429434</v>
      </c>
      <c r="B2454" s="287" t="str">
        <f>_xlfn.XLOOKUP(Table2[[#This Row],[K&amp;N REF ]],CAT_Details[Tracking Number],CAT_Details[S Ref],,0)</f>
        <v>20250923-S-70287</v>
      </c>
      <c r="C2454" s="273">
        <f>_xlfn.XLOOKUP(Table2[[#This Row],[K&amp;N REF ]],CAT_Details[Tracking Number],CAT_Details[TO Ref],,0)</f>
        <v>20250923810040</v>
      </c>
      <c r="D2454" s="273" t="str">
        <f>_xlfn.XLOOKUP(Table2[[#This Row],[K&amp;N REF ]],CAT_Details[Tracking Number],CAT_Details[Pickup Customer Name],,0)</f>
        <v>Tenneco Zwickau GmbH</v>
      </c>
      <c r="E2454" s="274" t="str">
        <f>_xlfn.XLOOKUP(Table2[[#This Row],[K&amp;N REF ]],CAT_Details[Tracking Number],CAT_Details[Delivery Country Code],,0)</f>
        <v>GB</v>
      </c>
      <c r="F2454" s="274" t="str">
        <f>_xlfn.XLOOKUP(Table2[[#This Row],[TO Ref]],CAT_Details[TO Ref],CAT_Details[Loc],,0)</f>
        <v>DX01-L5</v>
      </c>
      <c r="G2454" s="260" t="s">
        <v>34</v>
      </c>
      <c r="H2454" s="260" t="s">
        <v>35</v>
      </c>
      <c r="I2454" s="281">
        <v>45929</v>
      </c>
      <c r="J2454" s="260" t="s">
        <v>26</v>
      </c>
      <c r="K2454" s="260" t="s">
        <v>32</v>
      </c>
      <c r="L2454" s="281">
        <v>45929</v>
      </c>
      <c r="M2454" s="260" t="str">
        <f>IF(Table2[[#This Row],[Resolve Date]]="","ONGOING","SOLVED")</f>
        <v>SOLVED</v>
      </c>
      <c r="N2454" s="261"/>
      <c r="O2454" s="260" t="str">
        <f>Table2[[#This Row],[K&amp;N REF ]]&amp;Table2[[#This Row],[Issue type ]]</f>
        <v>5017429434NO LABELS</v>
      </c>
      <c r="P2454" s="260">
        <f>YEAR(Table2[[#This Row],[Date ]])</f>
        <v>2025</v>
      </c>
      <c r="Q2454" s="260" t="str">
        <f>VLOOKUP(MONTH(Table2[[#This Row],[Date ]]),Months,2,0)</f>
        <v>September</v>
      </c>
      <c r="R2454" s="288" t="b">
        <f>COUNTIFS(Table2[Unique],Table2[[#This Row],[Unique]])&gt;1</f>
        <v>0</v>
      </c>
      <c r="S2454" s="288">
        <f>IF(Table2[[#This Row],[Status ]]="Solved",1,0)</f>
        <v>1</v>
      </c>
      <c r="T2454" s="288">
        <f>IF(Table2[[#This Row],[Status ]]="ongoing",1,0)</f>
        <v>0</v>
      </c>
    </row>
    <row r="2455" spans="1:20" x14ac:dyDescent="0.25">
      <c r="A2455" s="263">
        <v>5017455470</v>
      </c>
      <c r="B2455" s="287" t="str">
        <f>_xlfn.XLOOKUP(Table2[[#This Row],[K&amp;N REF ]],CAT_Details[Tracking Number],CAT_Details[S Ref],,0)</f>
        <v>20250922-S-70853</v>
      </c>
      <c r="C2455" s="273">
        <f>_xlfn.XLOOKUP(Table2[[#This Row],[K&amp;N REF ]],CAT_Details[Tracking Number],CAT_Details[TO Ref],,0)</f>
        <v>20250922809421</v>
      </c>
      <c r="D2455" s="273" t="str">
        <f>_xlfn.XLOOKUP(Table2[[#This Row],[K&amp;N REF ]],CAT_Details[Tracking Number],CAT_Details[Pickup Customer Name],,0)</f>
        <v>Wihag Fahrzeugbausysteme Gmbh</v>
      </c>
      <c r="E2455" s="274" t="str">
        <f>_xlfn.XLOOKUP(Table2[[#This Row],[K&amp;N REF ]],CAT_Details[Tracking Number],CAT_Details[Delivery Country Code],,0)</f>
        <v>GB</v>
      </c>
      <c r="F2455" s="274">
        <f>_xlfn.XLOOKUP(Table2[[#This Row],[TO Ref]],CAT_Details[TO Ref],CAT_Details[Loc],,0)</f>
        <v>3402</v>
      </c>
      <c r="G2455" s="260" t="s">
        <v>34</v>
      </c>
      <c r="H2455" s="260" t="s">
        <v>35</v>
      </c>
      <c r="I2455" s="281">
        <v>45929</v>
      </c>
      <c r="J2455" s="260" t="s">
        <v>26</v>
      </c>
      <c r="K2455" s="260" t="s">
        <v>32</v>
      </c>
      <c r="L2455" s="281">
        <v>45929</v>
      </c>
      <c r="M2455" s="260" t="str">
        <f>IF(Table2[[#This Row],[Resolve Date]]="","ONGOING","SOLVED")</f>
        <v>SOLVED</v>
      </c>
      <c r="N2455" s="261"/>
      <c r="O2455" s="260" t="str">
        <f>Table2[[#This Row],[K&amp;N REF ]]&amp;Table2[[#This Row],[Issue type ]]</f>
        <v>5017455470NO LABELS</v>
      </c>
      <c r="P2455" s="260">
        <f>YEAR(Table2[[#This Row],[Date ]])</f>
        <v>2025</v>
      </c>
      <c r="Q2455" s="260" t="str">
        <f>VLOOKUP(MONTH(Table2[[#This Row],[Date ]]),Months,2,0)</f>
        <v>September</v>
      </c>
      <c r="R2455" s="288" t="b">
        <f>COUNTIFS(Table2[Unique],Table2[[#This Row],[Unique]])&gt;1</f>
        <v>0</v>
      </c>
      <c r="S2455" s="288">
        <f>IF(Table2[[#This Row],[Status ]]="Solved",1,0)</f>
        <v>1</v>
      </c>
      <c r="T2455" s="288">
        <f>IF(Table2[[#This Row],[Status ]]="ongoing",1,0)</f>
        <v>0</v>
      </c>
    </row>
    <row r="2456" spans="1:20" x14ac:dyDescent="0.25">
      <c r="A2456" s="263">
        <v>5017398301</v>
      </c>
      <c r="B2456" s="287" t="str">
        <f>_xlfn.XLOOKUP(Table2[[#This Row],[K&amp;N REF ]],CAT_Details[Tracking Number],CAT_Details[S Ref],,0)</f>
        <v>20250919-S-70414</v>
      </c>
      <c r="C2456" s="273">
        <f>_xlfn.XLOOKUP(Table2[[#This Row],[K&amp;N REF ]],CAT_Details[Tracking Number],CAT_Details[TO Ref],,0)</f>
        <v>20250918806979</v>
      </c>
      <c r="D2456" s="273" t="str">
        <f>_xlfn.XLOOKUP(Table2[[#This Row],[K&amp;N REF ]],CAT_Details[Tracking Number],CAT_Details[Pickup Customer Name],,0)</f>
        <v>IMMI LTD</v>
      </c>
      <c r="E2456" s="274" t="str">
        <f>_xlfn.XLOOKUP(Table2[[#This Row],[K&amp;N REF ]],CAT_Details[Tracking Number],CAT_Details[Delivery Country Code],,0)</f>
        <v>FR</v>
      </c>
      <c r="F2456" s="274">
        <f>_xlfn.XLOOKUP(Table2[[#This Row],[TO Ref]],CAT_Details[TO Ref],CAT_Details[Loc],,0)</f>
        <v>3705</v>
      </c>
      <c r="G2456" s="260" t="s">
        <v>199</v>
      </c>
      <c r="H2456" s="260" t="s">
        <v>35</v>
      </c>
      <c r="I2456" s="281">
        <v>45929</v>
      </c>
      <c r="J2456" s="260" t="s">
        <v>26</v>
      </c>
      <c r="K2456" s="260" t="s">
        <v>32</v>
      </c>
      <c r="L2456" s="281">
        <v>45929</v>
      </c>
      <c r="M2456" s="260" t="str">
        <f>IF(Table2[[#This Row],[Resolve Date]]="","ONGOING","SOLVED")</f>
        <v>SOLVED</v>
      </c>
      <c r="N2456" s="261"/>
      <c r="O2456" s="260" t="str">
        <f>Table2[[#This Row],[K&amp;N REF ]]&amp;Table2[[#This Row],[Issue type ]]</f>
        <v>5017398301NO LABELS</v>
      </c>
      <c r="P2456" s="260">
        <f>YEAR(Table2[[#This Row],[Date ]])</f>
        <v>2025</v>
      </c>
      <c r="Q2456" s="260" t="str">
        <f>VLOOKUP(MONTH(Table2[[#This Row],[Date ]]),Months,2,0)</f>
        <v>September</v>
      </c>
      <c r="R2456" s="288" t="b">
        <f>COUNTIFS(Table2[Unique],Table2[[#This Row],[Unique]])&gt;1</f>
        <v>0</v>
      </c>
      <c r="S2456" s="288">
        <f>IF(Table2[[#This Row],[Status ]]="Solved",1,0)</f>
        <v>1</v>
      </c>
      <c r="T2456" s="288">
        <f>IF(Table2[[#This Row],[Status ]]="ongoing",1,0)</f>
        <v>0</v>
      </c>
    </row>
    <row r="2457" spans="1:20" x14ac:dyDescent="0.25">
      <c r="A2457" s="263">
        <v>5017398301</v>
      </c>
      <c r="B2457" s="287" t="str">
        <f>_xlfn.XLOOKUP(Table2[[#This Row],[K&amp;N REF ]],CAT_Details[Tracking Number],CAT_Details[S Ref],,0)</f>
        <v>20250919-S-70414</v>
      </c>
      <c r="C2457" s="273">
        <f>_xlfn.XLOOKUP(Table2[[#This Row],[K&amp;N REF ]],CAT_Details[Tracking Number],CAT_Details[TO Ref],,0)</f>
        <v>20250918806979</v>
      </c>
      <c r="D2457" s="273" t="str">
        <f>_xlfn.XLOOKUP(Table2[[#This Row],[K&amp;N REF ]],CAT_Details[Tracking Number],CAT_Details[Pickup Customer Name],,0)</f>
        <v>IMMI LTD</v>
      </c>
      <c r="E2457" s="274" t="str">
        <f>_xlfn.XLOOKUP(Table2[[#This Row],[K&amp;N REF ]],CAT_Details[Tracking Number],CAT_Details[Delivery Country Code],,0)</f>
        <v>FR</v>
      </c>
      <c r="F2457" s="274">
        <f>_xlfn.XLOOKUP(Table2[[#This Row],[TO Ref]],CAT_Details[TO Ref],CAT_Details[Loc],,0)</f>
        <v>3705</v>
      </c>
      <c r="G2457" s="260" t="s">
        <v>199</v>
      </c>
      <c r="H2457" s="260" t="s">
        <v>25</v>
      </c>
      <c r="I2457" s="281">
        <v>45929</v>
      </c>
      <c r="J2457" s="260" t="s">
        <v>26</v>
      </c>
      <c r="K2457" s="260" t="s">
        <v>32</v>
      </c>
      <c r="L2457" s="281">
        <v>45929</v>
      </c>
      <c r="M2457" s="260" t="str">
        <f>IF(Table2[[#This Row],[Resolve Date]]="","ONGOING","SOLVED")</f>
        <v>SOLVED</v>
      </c>
      <c r="N2457" s="261"/>
      <c r="O2457" s="260" t="str">
        <f>Table2[[#This Row],[K&amp;N REF ]]&amp;Table2[[#This Row],[Issue type ]]</f>
        <v xml:space="preserve">5017398301DAMAGE </v>
      </c>
      <c r="P2457" s="260">
        <f>YEAR(Table2[[#This Row],[Date ]])</f>
        <v>2025</v>
      </c>
      <c r="Q2457" s="260" t="str">
        <f>VLOOKUP(MONTH(Table2[[#This Row],[Date ]]),Months,2,0)</f>
        <v>September</v>
      </c>
      <c r="R2457" s="288" t="b">
        <f>COUNTIFS(Table2[Unique],Table2[[#This Row],[Unique]])&gt;1</f>
        <v>0</v>
      </c>
      <c r="S2457" s="288">
        <f>IF(Table2[[#This Row],[Status ]]="Solved",1,0)</f>
        <v>1</v>
      </c>
      <c r="T2457" s="288">
        <f>IF(Table2[[#This Row],[Status ]]="ongoing",1,0)</f>
        <v>0</v>
      </c>
    </row>
    <row r="2458" spans="1:20" x14ac:dyDescent="0.25">
      <c r="A2458" s="263">
        <v>5017413969</v>
      </c>
      <c r="B2458" s="287" t="str">
        <f>_xlfn.XLOOKUP(Table2[[#This Row],[K&amp;N REF ]],CAT_Details[Tracking Number],CAT_Details[S Ref],,0)</f>
        <v>20250922-S-70395</v>
      </c>
      <c r="C2458" s="273">
        <f>_xlfn.XLOOKUP(Table2[[#This Row],[K&amp;N REF ]],CAT_Details[Tracking Number],CAT_Details[TO Ref],,0)</f>
        <v>20250917805939</v>
      </c>
      <c r="D2458" s="273" t="str">
        <f>_xlfn.XLOOKUP(Table2[[#This Row],[K&amp;N REF ]],CAT_Details[Tracking Number],CAT_Details[Pickup Customer Name],,0)</f>
        <v>DANA SPICER DRIVESHAFT  ASSEMBLY</v>
      </c>
      <c r="E2458" s="274" t="str">
        <f>_xlfn.XLOOKUP(Table2[[#This Row],[K&amp;N REF ]],CAT_Details[Tracking Number],CAT_Details[Delivery Country Code],,0)</f>
        <v>FR</v>
      </c>
      <c r="F2458" s="274">
        <f>_xlfn.XLOOKUP(Table2[[#This Row],[TO Ref]],CAT_Details[TO Ref],CAT_Details[Loc],,0)</f>
        <v>3705</v>
      </c>
      <c r="G2458" s="260" t="s">
        <v>199</v>
      </c>
      <c r="H2458" s="260" t="s">
        <v>179</v>
      </c>
      <c r="I2458" s="281">
        <v>45929</v>
      </c>
      <c r="J2458" s="260" t="s">
        <v>26</v>
      </c>
      <c r="K2458" s="260" t="s">
        <v>32</v>
      </c>
      <c r="L2458" s="281">
        <v>45929</v>
      </c>
      <c r="M2458" s="260" t="str">
        <f>IF(Table2[[#This Row],[Resolve Date]]="","ONGOING","SOLVED")</f>
        <v>SOLVED</v>
      </c>
      <c r="N2458" s="261"/>
      <c r="O2458" s="260" t="str">
        <f>Table2[[#This Row],[K&amp;N REF ]]&amp;Table2[[#This Row],[Issue type ]]</f>
        <v xml:space="preserve">5017413969NOT SCANNABLE </v>
      </c>
      <c r="P2458" s="260">
        <f>YEAR(Table2[[#This Row],[Date ]])</f>
        <v>2025</v>
      </c>
      <c r="Q2458" s="260" t="str">
        <f>VLOOKUP(MONTH(Table2[[#This Row],[Date ]]),Months,2,0)</f>
        <v>September</v>
      </c>
      <c r="R2458" s="288" t="b">
        <f>COUNTIFS(Table2[Unique],Table2[[#This Row],[Unique]])&gt;1</f>
        <v>1</v>
      </c>
      <c r="S2458" s="288">
        <f>IF(Table2[[#This Row],[Status ]]="Solved",1,0)</f>
        <v>1</v>
      </c>
      <c r="T2458" s="288">
        <f>IF(Table2[[#This Row],[Status ]]="ongoing",1,0)</f>
        <v>0</v>
      </c>
    </row>
    <row r="2459" spans="1:20" x14ac:dyDescent="0.25">
      <c r="A2459" s="263">
        <v>5017413969</v>
      </c>
      <c r="B2459" s="287" t="str">
        <f>_xlfn.XLOOKUP(Table2[[#This Row],[K&amp;N REF ]],CAT_Details[Tracking Number],CAT_Details[S Ref],,0)</f>
        <v>20250922-S-70395</v>
      </c>
      <c r="C2459" s="273">
        <f>_xlfn.XLOOKUP(Table2[[#This Row],[K&amp;N REF ]],CAT_Details[Tracking Number],CAT_Details[TO Ref],,0)</f>
        <v>20250917805939</v>
      </c>
      <c r="D2459" s="273" t="str">
        <f>_xlfn.XLOOKUP(Table2[[#This Row],[K&amp;N REF ]],CAT_Details[Tracking Number],CAT_Details[Pickup Customer Name],,0)</f>
        <v>DANA SPICER DRIVESHAFT  ASSEMBLY</v>
      </c>
      <c r="E2459" s="274" t="str">
        <f>_xlfn.XLOOKUP(Table2[[#This Row],[K&amp;N REF ]],CAT_Details[Tracking Number],CAT_Details[Delivery Country Code],,0)</f>
        <v>FR</v>
      </c>
      <c r="F2459" s="274">
        <f>_xlfn.XLOOKUP(Table2[[#This Row],[TO Ref]],CAT_Details[TO Ref],CAT_Details[Loc],,0)</f>
        <v>3705</v>
      </c>
      <c r="G2459" s="260" t="s">
        <v>199</v>
      </c>
      <c r="H2459" s="260" t="s">
        <v>179</v>
      </c>
      <c r="I2459" s="281">
        <v>45929</v>
      </c>
      <c r="J2459" s="260" t="s">
        <v>26</v>
      </c>
      <c r="K2459" s="260" t="s">
        <v>32</v>
      </c>
      <c r="L2459" s="281">
        <v>45929</v>
      </c>
      <c r="M2459" s="260" t="str">
        <f>IF(Table2[[#This Row],[Resolve Date]]="","ONGOING","SOLVED")</f>
        <v>SOLVED</v>
      </c>
      <c r="N2459" s="261"/>
      <c r="O2459" s="260" t="str">
        <f>Table2[[#This Row],[K&amp;N REF ]]&amp;Table2[[#This Row],[Issue type ]]</f>
        <v xml:space="preserve">5017413969NOT SCANNABLE </v>
      </c>
      <c r="P2459" s="260">
        <f>YEAR(Table2[[#This Row],[Date ]])</f>
        <v>2025</v>
      </c>
      <c r="Q2459" s="260" t="str">
        <f>VLOOKUP(MONTH(Table2[[#This Row],[Date ]]),Months,2,0)</f>
        <v>September</v>
      </c>
      <c r="R2459" s="288" t="b">
        <f>COUNTIFS(Table2[Unique],Table2[[#This Row],[Unique]])&gt;1</f>
        <v>1</v>
      </c>
      <c r="S2459" s="288">
        <f>IF(Table2[[#This Row],[Status ]]="Solved",1,0)</f>
        <v>1</v>
      </c>
      <c r="T2459" s="288">
        <f>IF(Table2[[#This Row],[Status ]]="ongoing",1,0)</f>
        <v>0</v>
      </c>
    </row>
    <row r="2460" spans="1:20" x14ac:dyDescent="0.25">
      <c r="A2460" s="263">
        <v>5017413967</v>
      </c>
      <c r="B2460" s="287" t="str">
        <f>_xlfn.XLOOKUP(Table2[[#This Row],[K&amp;N REF ]],CAT_Details[Tracking Number],CAT_Details[S Ref],,0)</f>
        <v>20250922-S-70395</v>
      </c>
      <c r="C2460" s="273">
        <f>_xlfn.XLOOKUP(Table2[[#This Row],[K&amp;N REF ]],CAT_Details[Tracking Number],CAT_Details[TO Ref],,0)</f>
        <v>20250917805943</v>
      </c>
      <c r="D2460" s="273" t="str">
        <f>_xlfn.XLOOKUP(Table2[[#This Row],[K&amp;N REF ]],CAT_Details[Tracking Number],CAT_Details[Pickup Customer Name],,0)</f>
        <v>DANA SPICER DRIVESHAFT  ASSEMBLY</v>
      </c>
      <c r="E2460" s="274" t="str">
        <f>_xlfn.XLOOKUP(Table2[[#This Row],[K&amp;N REF ]],CAT_Details[Tracking Number],CAT_Details[Delivery Country Code],,0)</f>
        <v>FR</v>
      </c>
      <c r="F2460" s="274">
        <f>_xlfn.XLOOKUP(Table2[[#This Row],[TO Ref]],CAT_Details[TO Ref],CAT_Details[Loc],,0)</f>
        <v>3705</v>
      </c>
      <c r="G2460" s="260" t="s">
        <v>199</v>
      </c>
      <c r="H2460" s="260" t="s">
        <v>179</v>
      </c>
      <c r="I2460" s="281">
        <v>45929</v>
      </c>
      <c r="J2460" s="260" t="s">
        <v>26</v>
      </c>
      <c r="K2460" s="260" t="s">
        <v>32</v>
      </c>
      <c r="L2460" s="281">
        <v>45929</v>
      </c>
      <c r="M2460" s="260" t="str">
        <f>IF(Table2[[#This Row],[Resolve Date]]="","ONGOING","SOLVED")</f>
        <v>SOLVED</v>
      </c>
      <c r="N2460" s="261"/>
      <c r="O2460" s="260" t="str">
        <f>Table2[[#This Row],[K&amp;N REF ]]&amp;Table2[[#This Row],[Issue type ]]</f>
        <v xml:space="preserve">5017413967NOT SCANNABLE </v>
      </c>
      <c r="P2460" s="260">
        <f>YEAR(Table2[[#This Row],[Date ]])</f>
        <v>2025</v>
      </c>
      <c r="Q2460" s="260" t="str">
        <f>VLOOKUP(MONTH(Table2[[#This Row],[Date ]]),Months,2,0)</f>
        <v>September</v>
      </c>
      <c r="R2460" s="288" t="b">
        <f>COUNTIFS(Table2[Unique],Table2[[#This Row],[Unique]])&gt;1</f>
        <v>0</v>
      </c>
      <c r="S2460" s="288">
        <f>IF(Table2[[#This Row],[Status ]]="Solved",1,0)</f>
        <v>1</v>
      </c>
      <c r="T2460" s="288">
        <f>IF(Table2[[#This Row],[Status ]]="ongoing",1,0)</f>
        <v>0</v>
      </c>
    </row>
    <row r="2461" spans="1:20" x14ac:dyDescent="0.25">
      <c r="A2461" s="263">
        <v>5017413309</v>
      </c>
      <c r="B2461" s="287" t="str">
        <f>_xlfn.XLOOKUP(Table2[[#This Row],[K&amp;N REF ]],CAT_Details[Tracking Number],CAT_Details[S Ref],,0)</f>
        <v>20250922-S-70422</v>
      </c>
      <c r="C2461" s="273">
        <f>_xlfn.XLOOKUP(Table2[[#This Row],[K&amp;N REF ]],CAT_Details[Tracking Number],CAT_Details[TO Ref],,0)</f>
        <v>20250922808707</v>
      </c>
      <c r="D2461" s="273" t="str">
        <f>_xlfn.XLOOKUP(Table2[[#This Row],[K&amp;N REF ]],CAT_Details[Tracking Number],CAT_Details[Pickup Customer Name],,0)</f>
        <v>SOUTHCO MANUFACTURING LIMITED</v>
      </c>
      <c r="E2461" s="274" t="str">
        <f>_xlfn.XLOOKUP(Table2[[#This Row],[K&amp;N REF ]],CAT_Details[Tracking Number],CAT_Details[Delivery Country Code],,0)</f>
        <v>FR</v>
      </c>
      <c r="F2461" s="274">
        <f>_xlfn.XLOOKUP(Table2[[#This Row],[TO Ref]],CAT_Details[TO Ref],CAT_Details[Loc],,0)</f>
        <v>3705</v>
      </c>
      <c r="G2461" s="260" t="s">
        <v>199</v>
      </c>
      <c r="H2461" s="260" t="s">
        <v>179</v>
      </c>
      <c r="I2461" s="281">
        <v>45929</v>
      </c>
      <c r="J2461" s="260" t="s">
        <v>26</v>
      </c>
      <c r="K2461" s="260" t="s">
        <v>32</v>
      </c>
      <c r="L2461" s="281">
        <v>45929</v>
      </c>
      <c r="M2461" s="260" t="str">
        <f>IF(Table2[[#This Row],[Resolve Date]]="","ONGOING","SOLVED")</f>
        <v>SOLVED</v>
      </c>
      <c r="N2461" s="261"/>
      <c r="O2461" s="260" t="str">
        <f>Table2[[#This Row],[K&amp;N REF ]]&amp;Table2[[#This Row],[Issue type ]]</f>
        <v xml:space="preserve">5017413309NOT SCANNABLE </v>
      </c>
      <c r="P2461" s="260">
        <f>YEAR(Table2[[#This Row],[Date ]])</f>
        <v>2025</v>
      </c>
      <c r="Q2461" s="260" t="str">
        <f>VLOOKUP(MONTH(Table2[[#This Row],[Date ]]),Months,2,0)</f>
        <v>September</v>
      </c>
      <c r="R2461" s="288" t="b">
        <f>COUNTIFS(Table2[Unique],Table2[[#This Row],[Unique]])&gt;1</f>
        <v>0</v>
      </c>
      <c r="S2461" s="288">
        <f>IF(Table2[[#This Row],[Status ]]="Solved",1,0)</f>
        <v>1</v>
      </c>
      <c r="T2461" s="288">
        <f>IF(Table2[[#This Row],[Status ]]="ongoing",1,0)</f>
        <v>0</v>
      </c>
    </row>
    <row r="2462" spans="1:20" x14ac:dyDescent="0.25">
      <c r="A2462" s="263">
        <v>5017429592</v>
      </c>
      <c r="B2462" s="287" t="str">
        <f>_xlfn.XLOOKUP(Table2[[#This Row],[K&amp;N REF ]],CAT_Details[Tracking Number],CAT_Details[S Ref],,0)</f>
        <v>20250923-S-70375</v>
      </c>
      <c r="C2462" s="273">
        <f>_xlfn.XLOOKUP(Table2[[#This Row],[K&amp;N REF ]],CAT_Details[Tracking Number],CAT_Details[TO Ref],,0)</f>
        <v>20250923809890</v>
      </c>
      <c r="D2462" s="273" t="str">
        <f>_xlfn.XLOOKUP(Table2[[#This Row],[K&amp;N REF ]],CAT_Details[Tracking Number],CAT_Details[Pickup Customer Name],,0)</f>
        <v>INDUSTRIAL AND TRACTOR LTD</v>
      </c>
      <c r="E2462" s="274" t="str">
        <f>_xlfn.XLOOKUP(Table2[[#This Row],[K&amp;N REF ]],CAT_Details[Tracking Number],CAT_Details[Delivery Country Code],,0)</f>
        <v>FR</v>
      </c>
      <c r="F2462" s="274">
        <f>_xlfn.XLOOKUP(Table2[[#This Row],[TO Ref]],CAT_Details[TO Ref],CAT_Details[Loc],,0)</f>
        <v>3705</v>
      </c>
      <c r="G2462" s="260" t="s">
        <v>199</v>
      </c>
      <c r="H2462" s="260" t="s">
        <v>49</v>
      </c>
      <c r="I2462" s="281">
        <v>45929</v>
      </c>
      <c r="J2462" s="260" t="s">
        <v>26</v>
      </c>
      <c r="K2462" s="260" t="s">
        <v>32</v>
      </c>
      <c r="L2462" s="281">
        <v>45929</v>
      </c>
      <c r="M2462" s="260" t="str">
        <f>IF(Table2[[#This Row],[Resolve Date]]="","ONGOING","SOLVED")</f>
        <v>SOLVED</v>
      </c>
      <c r="N2462" s="261" t="s">
        <v>28523</v>
      </c>
      <c r="O2462" s="260" t="str">
        <f>Table2[[#This Row],[K&amp;N REF ]]&amp;Table2[[#This Row],[Issue type ]]</f>
        <v>5017429592XX LABELS</v>
      </c>
      <c r="P2462" s="260">
        <f>YEAR(Table2[[#This Row],[Date ]])</f>
        <v>2025</v>
      </c>
      <c r="Q2462" s="260" t="str">
        <f>VLOOKUP(MONTH(Table2[[#This Row],[Date ]]),Months,2,0)</f>
        <v>September</v>
      </c>
      <c r="R2462" s="288" t="b">
        <f>COUNTIFS(Table2[Unique],Table2[[#This Row],[Unique]])&gt;1</f>
        <v>0</v>
      </c>
      <c r="S2462" s="288">
        <f>IF(Table2[[#This Row],[Status ]]="Solved",1,0)</f>
        <v>1</v>
      </c>
      <c r="T2462" s="288">
        <f>IF(Table2[[#This Row],[Status ]]="ongoing",1,0)</f>
        <v>0</v>
      </c>
    </row>
    <row r="2463" spans="1:20" x14ac:dyDescent="0.25">
      <c r="A2463" s="263">
        <v>5017398347</v>
      </c>
      <c r="B2463" s="287" t="str">
        <f>_xlfn.XLOOKUP(Table2[[#This Row],[K&amp;N REF ]],CAT_Details[Tracking Number],CAT_Details[S Ref],,0)</f>
        <v>20250919-S-70750</v>
      </c>
      <c r="C2463" s="273">
        <f>_xlfn.XLOOKUP(Table2[[#This Row],[K&amp;N REF ]],CAT_Details[Tracking Number],CAT_Details[TO Ref],,0)</f>
        <v>20250918807454</v>
      </c>
      <c r="D2463" s="273" t="str">
        <f>_xlfn.XLOOKUP(Table2[[#This Row],[K&amp;N REF ]],CAT_Details[Tracking Number],CAT_Details[Pickup Customer Name],,0)</f>
        <v>Svab Hydraulik AB</v>
      </c>
      <c r="E2463" s="274" t="str">
        <f>_xlfn.XLOOKUP(Table2[[#This Row],[K&amp;N REF ]],CAT_Details[Tracking Number],CAT_Details[Delivery Country Code],,0)</f>
        <v>FR</v>
      </c>
      <c r="F2463" s="274">
        <f>_xlfn.XLOOKUP(Table2[[#This Row],[TO Ref]],CAT_Details[TO Ref],CAT_Details[Loc],,0)</f>
        <v>3705</v>
      </c>
      <c r="G2463" s="260" t="s">
        <v>44</v>
      </c>
      <c r="H2463" s="260" t="s">
        <v>35</v>
      </c>
      <c r="I2463" s="281">
        <v>45929</v>
      </c>
      <c r="J2463" s="260" t="s">
        <v>26</v>
      </c>
      <c r="K2463" s="260" t="s">
        <v>32</v>
      </c>
      <c r="L2463" s="281">
        <v>45929</v>
      </c>
      <c r="M2463" s="260" t="str">
        <f>IF(Table2[[#This Row],[Resolve Date]]="","ONGOING","SOLVED")</f>
        <v>SOLVED</v>
      </c>
      <c r="N2463" s="261"/>
      <c r="O2463" s="260" t="str">
        <f>Table2[[#This Row],[K&amp;N REF ]]&amp;Table2[[#This Row],[Issue type ]]</f>
        <v>5017398347NO LABELS</v>
      </c>
      <c r="P2463" s="260">
        <f>YEAR(Table2[[#This Row],[Date ]])</f>
        <v>2025</v>
      </c>
      <c r="Q2463" s="260" t="str">
        <f>VLOOKUP(MONTH(Table2[[#This Row],[Date ]]),Months,2,0)</f>
        <v>September</v>
      </c>
      <c r="R2463" s="288" t="b">
        <f>COUNTIFS(Table2[Unique],Table2[[#This Row],[Unique]])&gt;1</f>
        <v>0</v>
      </c>
      <c r="S2463" s="288">
        <f>IF(Table2[[#This Row],[Status ]]="Solved",1,0)</f>
        <v>1</v>
      </c>
      <c r="T2463" s="288">
        <f>IF(Table2[[#This Row],[Status ]]="ongoing",1,0)</f>
        <v>0</v>
      </c>
    </row>
    <row r="2464" spans="1:20" x14ac:dyDescent="0.25">
      <c r="A2464" s="263">
        <v>5017428924</v>
      </c>
      <c r="B2464" s="287" t="str">
        <f>_xlfn.XLOOKUP(Table2[[#This Row],[K&amp;N REF ]],CAT_Details[Tracking Number],CAT_Details[S Ref],,0)</f>
        <v>20250923-S-70661</v>
      </c>
      <c r="C2464" s="273">
        <f>_xlfn.XLOOKUP(Table2[[#This Row],[K&amp;N REF ]],CAT_Details[Tracking Number],CAT_Details[TO Ref],,0)</f>
        <v>20250922808815</v>
      </c>
      <c r="D2464" s="273" t="str">
        <f>_xlfn.XLOOKUP(Table2[[#This Row],[K&amp;N REF ]],CAT_Details[Tracking Number],CAT_Details[Pickup Customer Name],,0)</f>
        <v>PEKAGO KUNSTSTOFFEN B.V.</v>
      </c>
      <c r="E2464" s="274" t="str">
        <f>_xlfn.XLOOKUP(Table2[[#This Row],[K&amp;N REF ]],CAT_Details[Tracking Number],CAT_Details[Delivery Country Code],,0)</f>
        <v>FR</v>
      </c>
      <c r="F2464" s="274">
        <f>_xlfn.XLOOKUP(Table2[[#This Row],[TO Ref]],CAT_Details[TO Ref],CAT_Details[Loc],,0)</f>
        <v>3705</v>
      </c>
      <c r="G2464" s="260" t="s">
        <v>24</v>
      </c>
      <c r="H2464" s="260" t="s">
        <v>179</v>
      </c>
      <c r="I2464" s="281">
        <v>45929</v>
      </c>
      <c r="J2464" s="260" t="s">
        <v>26</v>
      </c>
      <c r="K2464" s="260" t="s">
        <v>32</v>
      </c>
      <c r="L2464" s="281">
        <v>45929</v>
      </c>
      <c r="M2464" s="260" t="str">
        <f>IF(Table2[[#This Row],[Resolve Date]]="","ONGOING","SOLVED")</f>
        <v>SOLVED</v>
      </c>
      <c r="N2464" s="261"/>
      <c r="O2464" s="260" t="str">
        <f>Table2[[#This Row],[K&amp;N REF ]]&amp;Table2[[#This Row],[Issue type ]]</f>
        <v xml:space="preserve">5017428924NOT SCANNABLE </v>
      </c>
      <c r="P2464" s="260">
        <f>YEAR(Table2[[#This Row],[Date ]])</f>
        <v>2025</v>
      </c>
      <c r="Q2464" s="260" t="str">
        <f>VLOOKUP(MONTH(Table2[[#This Row],[Date ]]),Months,2,0)</f>
        <v>September</v>
      </c>
      <c r="R2464" s="288" t="b">
        <f>COUNTIFS(Table2[Unique],Table2[[#This Row],[Unique]])&gt;1</f>
        <v>0</v>
      </c>
      <c r="S2464" s="288">
        <f>IF(Table2[[#This Row],[Status ]]="Solved",1,0)</f>
        <v>1</v>
      </c>
      <c r="T2464" s="288">
        <f>IF(Table2[[#This Row],[Status ]]="ongoing",1,0)</f>
        <v>0</v>
      </c>
    </row>
    <row r="2465" spans="1:20" x14ac:dyDescent="0.25">
      <c r="A2465" s="263">
        <v>5017413427</v>
      </c>
      <c r="B2465" s="287" t="str">
        <f>_xlfn.XLOOKUP(Table2[[#This Row],[K&amp;N REF ]],CAT_Details[Tracking Number],CAT_Details[S Ref],,0)</f>
        <v>20250922-S-70529</v>
      </c>
      <c r="C2465" s="273">
        <f>_xlfn.XLOOKUP(Table2[[#This Row],[K&amp;N REF ]],CAT_Details[Tracking Number],CAT_Details[TO Ref],,0)</f>
        <v>20250919808263</v>
      </c>
      <c r="D2465" s="273" t="str">
        <f>_xlfn.XLOOKUP(Table2[[#This Row],[K&amp;N REF ]],CAT_Details[Tracking Number],CAT_Details[Pickup Customer Name],,0)</f>
        <v>P&amp;P SPA.</v>
      </c>
      <c r="E2465" s="274" t="str">
        <f>_xlfn.XLOOKUP(Table2[[#This Row],[K&amp;N REF ]],CAT_Details[Tracking Number],CAT_Details[Delivery Country Code],,0)</f>
        <v>GB</v>
      </c>
      <c r="F2465" s="274" t="str">
        <f>_xlfn.XLOOKUP(Table2[[#This Row],[TO Ref]],CAT_Details[TO Ref],CAT_Details[Loc],,0)</f>
        <v>DK-BM01</v>
      </c>
      <c r="G2465" s="260" t="s">
        <v>24</v>
      </c>
      <c r="H2465" s="260" t="s">
        <v>179</v>
      </c>
      <c r="I2465" s="281">
        <v>45929</v>
      </c>
      <c r="J2465" s="260" t="s">
        <v>26</v>
      </c>
      <c r="K2465" s="260" t="s">
        <v>32</v>
      </c>
      <c r="L2465" s="281">
        <v>45929</v>
      </c>
      <c r="M2465" s="260" t="str">
        <f>IF(Table2[[#This Row],[Resolve Date]]="","ONGOING","SOLVED")</f>
        <v>SOLVED</v>
      </c>
      <c r="N2465" s="261"/>
      <c r="O2465" s="260" t="str">
        <f>Table2[[#This Row],[K&amp;N REF ]]&amp;Table2[[#This Row],[Issue type ]]</f>
        <v xml:space="preserve">5017413427NOT SCANNABLE </v>
      </c>
      <c r="P2465" s="260">
        <f>YEAR(Table2[[#This Row],[Date ]])</f>
        <v>2025</v>
      </c>
      <c r="Q2465" s="260" t="str">
        <f>VLOOKUP(MONTH(Table2[[#This Row],[Date ]]),Months,2,0)</f>
        <v>September</v>
      </c>
      <c r="R2465" s="288" t="b">
        <f>COUNTIFS(Table2[Unique],Table2[[#This Row],[Unique]])&gt;1</f>
        <v>0</v>
      </c>
      <c r="S2465" s="288">
        <f>IF(Table2[[#This Row],[Status ]]="Solved",1,0)</f>
        <v>1</v>
      </c>
      <c r="T2465" s="288">
        <f>IF(Table2[[#This Row],[Status ]]="ongoing",1,0)</f>
        <v>0</v>
      </c>
    </row>
    <row r="2466" spans="1:20" x14ac:dyDescent="0.25">
      <c r="A2466" s="263">
        <v>5017444634</v>
      </c>
      <c r="B2466" s="287" t="str">
        <f>_xlfn.XLOOKUP(Table2[[#This Row],[K&amp;N REF ]],CAT_Details[Tracking Number],CAT_Details[S Ref],,0)</f>
        <v>20250924-S-70712</v>
      </c>
      <c r="C2466" s="273">
        <f>_xlfn.XLOOKUP(Table2[[#This Row],[K&amp;N REF ]],CAT_Details[Tracking Number],CAT_Details[TO Ref],,0)</f>
        <v>20250923809739</v>
      </c>
      <c r="D2466" s="273" t="str">
        <f>_xlfn.XLOOKUP(Table2[[#This Row],[K&amp;N REF ]],CAT_Details[Tracking Number],CAT_Details[Pickup Customer Name],,0)</f>
        <v>ARTHUR WELTER TRANSPORT/IMPROEUROPE</v>
      </c>
      <c r="E2466" s="274" t="str">
        <f>_xlfn.XLOOKUP(Table2[[#This Row],[K&amp;N REF ]],CAT_Details[Tracking Number],CAT_Details[Delivery Country Code],,0)</f>
        <v>FR</v>
      </c>
      <c r="F2466" s="274">
        <f>_xlfn.XLOOKUP(Table2[[#This Row],[TO Ref]],CAT_Details[TO Ref],CAT_Details[Loc],,0)</f>
        <v>3705</v>
      </c>
      <c r="G2466" s="260" t="s">
        <v>221</v>
      </c>
      <c r="H2466" s="260" t="s">
        <v>25</v>
      </c>
      <c r="I2466" s="281">
        <v>45929</v>
      </c>
      <c r="J2466" s="260" t="s">
        <v>26</v>
      </c>
      <c r="K2466" s="260" t="s">
        <v>50</v>
      </c>
      <c r="L2466" s="281">
        <v>45929</v>
      </c>
      <c r="M2466" s="260" t="str">
        <f>IF(Table2[[#This Row],[Resolve Date]]="","ONGOING","SOLVED")</f>
        <v>SOLVED</v>
      </c>
      <c r="N2466" s="261"/>
      <c r="O2466" s="260" t="str">
        <f>Table2[[#This Row],[K&amp;N REF ]]&amp;Table2[[#This Row],[Issue type ]]</f>
        <v xml:space="preserve">5017444634DAMAGE </v>
      </c>
      <c r="P2466" s="260">
        <f>YEAR(Table2[[#This Row],[Date ]])</f>
        <v>2025</v>
      </c>
      <c r="Q2466" s="260" t="str">
        <f>VLOOKUP(MONTH(Table2[[#This Row],[Date ]]),Months,2,0)</f>
        <v>September</v>
      </c>
      <c r="R2466" s="288" t="b">
        <f>COUNTIFS(Table2[Unique],Table2[[#This Row],[Unique]])&gt;1</f>
        <v>0</v>
      </c>
      <c r="S2466" s="288">
        <f>IF(Table2[[#This Row],[Status ]]="Solved",1,0)</f>
        <v>1</v>
      </c>
      <c r="T2466" s="288">
        <f>IF(Table2[[#This Row],[Status ]]="ongoing",1,0)</f>
        <v>0</v>
      </c>
    </row>
    <row r="2467" spans="1:20" x14ac:dyDescent="0.25">
      <c r="A2467" s="263">
        <v>5017429663</v>
      </c>
      <c r="B2467" s="287" t="str">
        <f>_xlfn.XLOOKUP(Table2[[#This Row],[K&amp;N REF ]],CAT_Details[Tracking Number],CAT_Details[S Ref],,0)</f>
        <v>20250923-S-70443</v>
      </c>
      <c r="C2467" s="273">
        <f>_xlfn.XLOOKUP(Table2[[#This Row],[K&amp;N REF ]],CAT_Details[Tracking Number],CAT_Details[TO Ref],,0)</f>
        <v>20250923809776</v>
      </c>
      <c r="D2467" s="273" t="str">
        <f>_xlfn.XLOOKUP(Table2[[#This Row],[K&amp;N REF ]],CAT_Details[Tracking Number],CAT_Details[Pickup Customer Name],,0)</f>
        <v>ONET LOGISTIQUE</v>
      </c>
      <c r="E2467" s="274" t="str">
        <f>_xlfn.XLOOKUP(Table2[[#This Row],[K&amp;N REF ]],CAT_Details[Tracking Number],CAT_Details[Delivery Country Code],,0)</f>
        <v>GB</v>
      </c>
      <c r="F2467" s="274" t="str">
        <f>_xlfn.XLOOKUP(Table2[[#This Row],[TO Ref]],CAT_Details[TO Ref],CAT_Details[Loc],,0)</f>
        <v>OYL1</v>
      </c>
      <c r="G2467" s="260" t="s">
        <v>36</v>
      </c>
      <c r="H2467" s="260" t="s">
        <v>35</v>
      </c>
      <c r="I2467" s="281">
        <v>45929</v>
      </c>
      <c r="J2467" s="260" t="s">
        <v>26</v>
      </c>
      <c r="K2467" s="291" t="s">
        <v>32</v>
      </c>
      <c r="L2467" s="281">
        <v>45929</v>
      </c>
      <c r="M2467" s="260" t="str">
        <f>IF(Table2[[#This Row],[Resolve Date]]="","ONGOING","SOLVED")</f>
        <v>SOLVED</v>
      </c>
      <c r="N2467" s="261"/>
      <c r="O2467" s="260" t="str">
        <f>Table2[[#This Row],[K&amp;N REF ]]&amp;Table2[[#This Row],[Issue type ]]</f>
        <v>5017429663NO LABELS</v>
      </c>
      <c r="P2467" s="260">
        <f>YEAR(Table2[[#This Row],[Date ]])</f>
        <v>2025</v>
      </c>
      <c r="Q2467" s="260" t="str">
        <f>VLOOKUP(MONTH(Table2[[#This Row],[Date ]]),Months,2,0)</f>
        <v>September</v>
      </c>
      <c r="R2467" s="288" t="b">
        <f>COUNTIFS(Table2[Unique],Table2[[#This Row],[Unique]])&gt;1</f>
        <v>0</v>
      </c>
      <c r="S2467" s="288">
        <f>IF(Table2[[#This Row],[Status ]]="Solved",1,0)</f>
        <v>1</v>
      </c>
      <c r="T2467" s="288">
        <f>IF(Table2[[#This Row],[Status ]]="ongoing",1,0)</f>
        <v>0</v>
      </c>
    </row>
    <row r="2468" spans="1:20" x14ac:dyDescent="0.25">
      <c r="A2468" s="263">
        <v>5017414000</v>
      </c>
      <c r="B2468" s="287" t="str">
        <f>_xlfn.XLOOKUP(Table2[[#This Row],[K&amp;N REF ]],CAT_Details[Tracking Number],CAT_Details[S Ref],,0)</f>
        <v>20250922-S-70484</v>
      </c>
      <c r="C2468" s="273">
        <f>_xlfn.XLOOKUP(Table2[[#This Row],[K&amp;N REF ]],CAT_Details[Tracking Number],CAT_Details[TO Ref],,0)</f>
        <v>20250908799082</v>
      </c>
      <c r="D2468" s="273" t="str">
        <f>_xlfn.XLOOKUP(Table2[[#This Row],[K&amp;N REF ]],CAT_Details[Tracking Number],CAT_Details[Pickup Customer Name],,0)</f>
        <v>METALCASTELLO SPA</v>
      </c>
      <c r="E2468" s="274" t="str">
        <f>_xlfn.XLOOKUP(Table2[[#This Row],[K&amp;N REF ]],CAT_Details[Tracking Number],CAT_Details[Delivery Country Code],,0)</f>
        <v>GB</v>
      </c>
      <c r="F2468" s="274" t="str">
        <f>_xlfn.XLOOKUP(Table2[[#This Row],[TO Ref]],CAT_Details[TO Ref],CAT_Details[Loc],,0)</f>
        <v>DK-BM01</v>
      </c>
      <c r="G2468" s="260" t="s">
        <v>24</v>
      </c>
      <c r="H2468" s="260" t="s">
        <v>49</v>
      </c>
      <c r="I2468" s="281">
        <v>45929</v>
      </c>
      <c r="J2468" s="260" t="s">
        <v>26</v>
      </c>
      <c r="K2468" s="260" t="s">
        <v>32</v>
      </c>
      <c r="L2468" s="281">
        <v>45929</v>
      </c>
      <c r="M2468" s="260" t="str">
        <f>IF(Table2[[#This Row],[Resolve Date]]="","ONGOING","SOLVED")</f>
        <v>SOLVED</v>
      </c>
      <c r="N2468" s="261" t="s">
        <v>28524</v>
      </c>
      <c r="O2468" s="260" t="str">
        <f>Table2[[#This Row],[K&amp;N REF ]]&amp;Table2[[#This Row],[Issue type ]]</f>
        <v>5017414000XX LABELS</v>
      </c>
      <c r="P2468" s="260">
        <f>YEAR(Table2[[#This Row],[Date ]])</f>
        <v>2025</v>
      </c>
      <c r="Q2468" s="260" t="str">
        <f>VLOOKUP(MONTH(Table2[[#This Row],[Date ]]),Months,2,0)</f>
        <v>September</v>
      </c>
      <c r="R2468" s="288" t="b">
        <f>COUNTIFS(Table2[Unique],Table2[[#This Row],[Unique]])&gt;1</f>
        <v>0</v>
      </c>
      <c r="S2468" s="288">
        <f>IF(Table2[[#This Row],[Status ]]="Solved",1,0)</f>
        <v>1</v>
      </c>
      <c r="T2468" s="288">
        <f>IF(Table2[[#This Row],[Status ]]="ongoing",1,0)</f>
        <v>0</v>
      </c>
    </row>
    <row r="2469" spans="1:20" x14ac:dyDescent="0.25">
      <c r="A2469" s="263">
        <v>5017429529</v>
      </c>
      <c r="B2469" s="287" t="str">
        <f>_xlfn.XLOOKUP(Table2[[#This Row],[K&amp;N REF ]],CAT_Details[Tracking Number],CAT_Details[S Ref],,0)</f>
        <v>20250923-S-70452</v>
      </c>
      <c r="C2469" s="273">
        <f>_xlfn.XLOOKUP(Table2[[#This Row],[K&amp;N REF ]],CAT_Details[Tracking Number],CAT_Details[TO Ref],,0)</f>
        <v>20250919808311</v>
      </c>
      <c r="D2469" s="273" t="str">
        <f>_xlfn.XLOOKUP(Table2[[#This Row],[K&amp;N REF ]],CAT_Details[Tracking Number],CAT_Details[Pickup Customer Name],,0)</f>
        <v>SAG TUBI SPA</v>
      </c>
      <c r="E2469" s="274" t="str">
        <f>_xlfn.XLOOKUP(Table2[[#This Row],[K&amp;N REF ]],CAT_Details[Tracking Number],CAT_Details[Delivery Country Code],,0)</f>
        <v>GB</v>
      </c>
      <c r="F2469" s="274">
        <f>_xlfn.XLOOKUP(Table2[[#This Row],[TO Ref]],CAT_Details[TO Ref],CAT_Details[Loc],,0)</f>
        <v>3402</v>
      </c>
      <c r="G2469" s="260" t="s">
        <v>24</v>
      </c>
      <c r="H2469" s="260" t="s">
        <v>25</v>
      </c>
      <c r="I2469" s="281">
        <v>45929</v>
      </c>
      <c r="J2469" s="260" t="s">
        <v>26</v>
      </c>
      <c r="K2469" s="260" t="s">
        <v>50</v>
      </c>
      <c r="L2469" s="281">
        <v>45929</v>
      </c>
      <c r="M2469" s="260" t="str">
        <f>IF(Table2[[#This Row],[Resolve Date]]="","ONGOING","SOLVED")</f>
        <v>SOLVED</v>
      </c>
      <c r="N2469" s="261"/>
      <c r="O2469" s="260" t="str">
        <f>Table2[[#This Row],[K&amp;N REF ]]&amp;Table2[[#This Row],[Issue type ]]</f>
        <v xml:space="preserve">5017429529DAMAGE </v>
      </c>
      <c r="P2469" s="260">
        <f>YEAR(Table2[[#This Row],[Date ]])</f>
        <v>2025</v>
      </c>
      <c r="Q2469" s="260" t="str">
        <f>VLOOKUP(MONTH(Table2[[#This Row],[Date ]]),Months,2,0)</f>
        <v>September</v>
      </c>
      <c r="R2469" s="288" t="b">
        <f>COUNTIFS(Table2[Unique],Table2[[#This Row],[Unique]])&gt;1</f>
        <v>0</v>
      </c>
      <c r="S2469" s="288">
        <f>IF(Table2[[#This Row],[Status ]]="Solved",1,0)</f>
        <v>1</v>
      </c>
      <c r="T2469" s="288">
        <f>IF(Table2[[#This Row],[Status ]]="ongoing",1,0)</f>
        <v>0</v>
      </c>
    </row>
    <row r="2470" spans="1:20" x14ac:dyDescent="0.25">
      <c r="A2470" s="263">
        <v>5017444204</v>
      </c>
      <c r="B2470" s="287" t="str">
        <f>_xlfn.XLOOKUP(Table2[[#This Row],[K&amp;N REF ]],CAT_Details[Tracking Number],CAT_Details[S Ref],,0)</f>
        <v>20250924-S-70582</v>
      </c>
      <c r="C2470" s="273">
        <f>_xlfn.XLOOKUP(Table2[[#This Row],[K&amp;N REF ]],CAT_Details[Tracking Number],CAT_Details[TO Ref],,0)</f>
        <v>20250923810471</v>
      </c>
      <c r="D2470" s="273" t="str">
        <f>_xlfn.XLOOKUP(Table2[[#This Row],[K&amp;N REF ]],CAT_Details[Tracking Number],CAT_Details[Pickup Customer Name],,0)</f>
        <v>PEKM KABELTECHNIK S.R.O.</v>
      </c>
      <c r="E2470" s="274" t="str">
        <f>_xlfn.XLOOKUP(Table2[[#This Row],[K&amp;N REF ]],CAT_Details[Tracking Number],CAT_Details[Delivery Country Code],,0)</f>
        <v>FR</v>
      </c>
      <c r="F2470" s="274">
        <f>_xlfn.XLOOKUP(Table2[[#This Row],[TO Ref]],CAT_Details[TO Ref],CAT_Details[Loc],,0)</f>
        <v>3705</v>
      </c>
      <c r="G2470" s="260" t="s">
        <v>38</v>
      </c>
      <c r="H2470" s="260" t="s">
        <v>31</v>
      </c>
      <c r="I2470" s="281">
        <v>45930</v>
      </c>
      <c r="J2470" s="260" t="s">
        <v>26</v>
      </c>
      <c r="K2470" s="260" t="s">
        <v>50</v>
      </c>
      <c r="L2470" s="281">
        <v>45930</v>
      </c>
      <c r="M2470" s="260" t="str">
        <f>IF(Table2[[#This Row],[Resolve Date]]="","ONGOING","SOLVED")</f>
        <v>SOLVED</v>
      </c>
      <c r="N2470" s="261"/>
      <c r="O2470" s="260" t="str">
        <f>Table2[[#This Row],[K&amp;N REF ]]&amp;Table2[[#This Row],[Issue type ]]</f>
        <v>5017444204MISSING LABELS ON SOME UNITS</v>
      </c>
      <c r="P2470" s="260">
        <f>YEAR(Table2[[#This Row],[Date ]])</f>
        <v>2025</v>
      </c>
      <c r="Q2470" s="260" t="str">
        <f>VLOOKUP(MONTH(Table2[[#This Row],[Date ]]),Months,2,0)</f>
        <v>September</v>
      </c>
      <c r="R2470" s="288" t="b">
        <f>COUNTIFS(Table2[Unique],Table2[[#This Row],[Unique]])&gt;1</f>
        <v>0</v>
      </c>
      <c r="S2470" s="288">
        <f>IF(Table2[[#This Row],[Status ]]="Solved",1,0)</f>
        <v>1</v>
      </c>
      <c r="T2470" s="288">
        <f>IF(Table2[[#This Row],[Status ]]="ongoing",1,0)</f>
        <v>0</v>
      </c>
    </row>
    <row r="2471" spans="1:20" ht="30" x14ac:dyDescent="0.25">
      <c r="A2471" s="263">
        <v>5017428977</v>
      </c>
      <c r="B2471" s="287" t="str">
        <f>_xlfn.XLOOKUP(Table2[[#This Row],[K&amp;N REF ]],CAT_Details[Tracking Number],CAT_Details[S Ref],,0)</f>
        <v>20250923-S-70630</v>
      </c>
      <c r="C2471" s="273">
        <f>_xlfn.XLOOKUP(Table2[[#This Row],[K&amp;N REF ]],CAT_Details[Tracking Number],CAT_Details[TO Ref],,0)</f>
        <v>20250923810095</v>
      </c>
      <c r="D2471" s="273" t="str">
        <f>_xlfn.XLOOKUP(Table2[[#This Row],[K&amp;N REF ]],CAT_Details[Tracking Number],CAT_Details[Pickup Customer Name],,0)</f>
        <v>TE CONNECTIVITY</v>
      </c>
      <c r="E2471" s="274" t="str">
        <f>_xlfn.XLOOKUP(Table2[[#This Row],[K&amp;N REF ]],CAT_Details[Tracking Number],CAT_Details[Delivery Country Code],,0)</f>
        <v>GB</v>
      </c>
      <c r="F2471" s="274" t="str">
        <f>_xlfn.XLOOKUP(Table2[[#This Row],[TO Ref]],CAT_Details[TO Ref],CAT_Details[Loc],,0)</f>
        <v>DX01-L5</v>
      </c>
      <c r="G2471" s="260" t="s">
        <v>38</v>
      </c>
      <c r="H2471" s="260" t="s">
        <v>197</v>
      </c>
      <c r="I2471" s="281">
        <v>45930</v>
      </c>
      <c r="J2471" s="260" t="s">
        <v>45</v>
      </c>
      <c r="K2471" s="260" t="s">
        <v>27</v>
      </c>
      <c r="L2471" s="281">
        <v>45932</v>
      </c>
      <c r="M2471" s="260" t="str">
        <f>IF(Table2[[#This Row],[Resolve Date]]="","ONGOING","SOLVED")</f>
        <v>SOLVED</v>
      </c>
      <c r="N2471" s="261" t="s">
        <v>28798</v>
      </c>
      <c r="O2471" s="260" t="str">
        <f>Table2[[#This Row],[K&amp;N REF ]]&amp;Table2[[#This Row],[Issue type ]]</f>
        <v>5017428977MANCO</v>
      </c>
      <c r="P2471" s="260">
        <f>YEAR(Table2[[#This Row],[Date ]])</f>
        <v>2025</v>
      </c>
      <c r="Q2471" s="260" t="str">
        <f>VLOOKUP(MONTH(Table2[[#This Row],[Date ]]),Months,2,0)</f>
        <v>September</v>
      </c>
      <c r="R2471" s="288" t="b">
        <f>COUNTIFS(Table2[Unique],Table2[[#This Row],[Unique]])&gt;1</f>
        <v>0</v>
      </c>
      <c r="S2471" s="288">
        <f>IF(Table2[[#This Row],[Status ]]="Solved",1,0)</f>
        <v>1</v>
      </c>
      <c r="T2471" s="288">
        <f>IF(Table2[[#This Row],[Status ]]="ongoing",1,0)</f>
        <v>0</v>
      </c>
    </row>
    <row r="2472" spans="1:20" x14ac:dyDescent="0.25">
      <c r="A2472" s="263">
        <v>5017413475</v>
      </c>
      <c r="B2472" s="287" t="str">
        <f>_xlfn.XLOOKUP(Table2[[#This Row],[K&amp;N REF ]],CAT_Details[Tracking Number],CAT_Details[S Ref],,0)</f>
        <v>20250922-S-70350</v>
      </c>
      <c r="C2472" s="273">
        <f>_xlfn.XLOOKUP(Table2[[#This Row],[K&amp;N REF ]],CAT_Details[Tracking Number],CAT_Details[TO Ref],,0)</f>
        <v>20250922808807</v>
      </c>
      <c r="D2472" s="273" t="str">
        <f>_xlfn.XLOOKUP(Table2[[#This Row],[K&amp;N REF ]],CAT_Details[Tracking Number],CAT_Details[Pickup Customer Name],,0)</f>
        <v>ROBERT BOSCH GMBH</v>
      </c>
      <c r="E2472" s="274" t="str">
        <f>_xlfn.XLOOKUP(Table2[[#This Row],[K&amp;N REF ]],CAT_Details[Tracking Number],CAT_Details[Delivery Country Code],,0)</f>
        <v>GB</v>
      </c>
      <c r="F2472" s="274" t="str">
        <f>_xlfn.XLOOKUP(Table2[[#This Row],[TO Ref]],CAT_Details[TO Ref],CAT_Details[Loc],,0)</f>
        <v>DX01-L5</v>
      </c>
      <c r="G2472" s="260" t="s">
        <v>34</v>
      </c>
      <c r="H2472" s="260" t="s">
        <v>35</v>
      </c>
      <c r="I2472" s="281">
        <v>45930</v>
      </c>
      <c r="J2472" s="260" t="s">
        <v>26</v>
      </c>
      <c r="K2472" s="260" t="s">
        <v>32</v>
      </c>
      <c r="L2472" s="281">
        <v>45930</v>
      </c>
      <c r="M2472" s="260" t="str">
        <f>IF(Table2[[#This Row],[Resolve Date]]="","ONGOING","SOLVED")</f>
        <v>SOLVED</v>
      </c>
      <c r="N2472" s="261"/>
      <c r="O2472" s="260" t="str">
        <f>Table2[[#This Row],[K&amp;N REF ]]&amp;Table2[[#This Row],[Issue type ]]</f>
        <v>5017413475NO LABELS</v>
      </c>
      <c r="P2472" s="260">
        <f>YEAR(Table2[[#This Row],[Date ]])</f>
        <v>2025</v>
      </c>
      <c r="Q2472" s="260" t="str">
        <f>VLOOKUP(MONTH(Table2[[#This Row],[Date ]]),Months,2,0)</f>
        <v>September</v>
      </c>
      <c r="R2472" s="288" t="b">
        <f>COUNTIFS(Table2[Unique],Table2[[#This Row],[Unique]])&gt;1</f>
        <v>0</v>
      </c>
      <c r="S2472" s="288">
        <f>IF(Table2[[#This Row],[Status ]]="Solved",1,0)</f>
        <v>1</v>
      </c>
      <c r="T2472" s="288">
        <f>IF(Table2[[#This Row],[Status ]]="ongoing",1,0)</f>
        <v>0</v>
      </c>
    </row>
    <row r="2473" spans="1:20" x14ac:dyDescent="0.25">
      <c r="A2473" s="263">
        <v>5017428891</v>
      </c>
      <c r="B2473" s="287" t="str">
        <f>_xlfn.XLOOKUP(Table2[[#This Row],[K&amp;N REF ]],CAT_Details[Tracking Number],CAT_Details[S Ref],,0)</f>
        <v>20250923-S-70794</v>
      </c>
      <c r="C2473" s="273">
        <f>_xlfn.XLOOKUP(Table2[[#This Row],[K&amp;N REF ]],CAT_Details[Tracking Number],CAT_Details[TO Ref],,0)</f>
        <v>20250923810246</v>
      </c>
      <c r="D2473" s="273" t="str">
        <f>_xlfn.XLOOKUP(Table2[[#This Row],[K&amp;N REF ]],CAT_Details[Tracking Number],CAT_Details[Pickup Customer Name],,0)</f>
        <v>SENSATA TECHNOLOGIES GERMANY GMBH</v>
      </c>
      <c r="E2473" s="274" t="str">
        <f>_xlfn.XLOOKUP(Table2[[#This Row],[K&amp;N REF ]],CAT_Details[Tracking Number],CAT_Details[Delivery Country Code],,0)</f>
        <v>GB</v>
      </c>
      <c r="F2473" s="274" t="str">
        <f>_xlfn.XLOOKUP(Table2[[#This Row],[TO Ref]],CAT_Details[TO Ref],CAT_Details[Loc],,0)</f>
        <v>DX01-L5</v>
      </c>
      <c r="G2473" s="260" t="s">
        <v>34</v>
      </c>
      <c r="H2473" s="260" t="s">
        <v>35</v>
      </c>
      <c r="I2473" s="281">
        <v>45930</v>
      </c>
      <c r="J2473" s="260" t="s">
        <v>26</v>
      </c>
      <c r="K2473" s="260" t="s">
        <v>32</v>
      </c>
      <c r="L2473" s="281">
        <v>45930</v>
      </c>
      <c r="M2473" s="260" t="str">
        <f>IF(Table2[[#This Row],[Resolve Date]]="","ONGOING","SOLVED")</f>
        <v>SOLVED</v>
      </c>
      <c r="N2473" s="261"/>
      <c r="O2473" s="260" t="str">
        <f>Table2[[#This Row],[K&amp;N REF ]]&amp;Table2[[#This Row],[Issue type ]]</f>
        <v>5017428891NO LABELS</v>
      </c>
      <c r="P2473" s="260">
        <f>YEAR(Table2[[#This Row],[Date ]])</f>
        <v>2025</v>
      </c>
      <c r="Q2473" s="260" t="str">
        <f>VLOOKUP(MONTH(Table2[[#This Row],[Date ]]),Months,2,0)</f>
        <v>September</v>
      </c>
      <c r="R2473" s="288" t="b">
        <f>COUNTIFS(Table2[Unique],Table2[[#This Row],[Unique]])&gt;1</f>
        <v>0</v>
      </c>
      <c r="S2473" s="288">
        <f>IF(Table2[[#This Row],[Status ]]="Solved",1,0)</f>
        <v>1</v>
      </c>
      <c r="T2473" s="288">
        <f>IF(Table2[[#This Row],[Status ]]="ongoing",1,0)</f>
        <v>0</v>
      </c>
    </row>
    <row r="2474" spans="1:20" x14ac:dyDescent="0.25">
      <c r="A2474" s="263">
        <v>5017397878</v>
      </c>
      <c r="B2474" s="287" t="str">
        <f>_xlfn.XLOOKUP(Table2[[#This Row],[K&amp;N REF ]],CAT_Details[Tracking Number],CAT_Details[S Ref],,0)</f>
        <v>20250919-S-70762</v>
      </c>
      <c r="C2474" s="273">
        <f>_xlfn.XLOOKUP(Table2[[#This Row],[K&amp;N REF ]],CAT_Details[Tracking Number],CAT_Details[TO Ref],,0)</f>
        <v>20250917806052</v>
      </c>
      <c r="D2474" s="273" t="str">
        <f>_xlfn.XLOOKUP(Table2[[#This Row],[K&amp;N REF ]],CAT_Details[Tracking Number],CAT_Details[Pickup Customer Name],,0)</f>
        <v>Akg Thermotechnik Lettland Ltd.</v>
      </c>
      <c r="E2474" s="274" t="str">
        <f>_xlfn.XLOOKUP(Table2[[#This Row],[K&amp;N REF ]],CAT_Details[Tracking Number],CAT_Details[Delivery Country Code],,0)</f>
        <v>FR</v>
      </c>
      <c r="F2474" s="274">
        <f>_xlfn.XLOOKUP(Table2[[#This Row],[TO Ref]],CAT_Details[TO Ref],CAT_Details[Loc],,0)</f>
        <v>3705</v>
      </c>
      <c r="G2474" s="260" t="s">
        <v>44</v>
      </c>
      <c r="H2474" s="260" t="s">
        <v>179</v>
      </c>
      <c r="I2474" s="281">
        <v>45930</v>
      </c>
      <c r="J2474" s="260" t="s">
        <v>26</v>
      </c>
      <c r="K2474" s="260" t="s">
        <v>32</v>
      </c>
      <c r="L2474" s="281">
        <v>45930</v>
      </c>
      <c r="M2474" s="260" t="str">
        <f>IF(Table2[[#This Row],[Resolve Date]]="","ONGOING","SOLVED")</f>
        <v>SOLVED</v>
      </c>
      <c r="N2474" s="261"/>
      <c r="O2474" s="260" t="str">
        <f>Table2[[#This Row],[K&amp;N REF ]]&amp;Table2[[#This Row],[Issue type ]]</f>
        <v xml:space="preserve">5017397878NOT SCANNABLE </v>
      </c>
      <c r="P2474" s="260">
        <f>YEAR(Table2[[#This Row],[Date ]])</f>
        <v>2025</v>
      </c>
      <c r="Q2474" s="260" t="str">
        <f>VLOOKUP(MONTH(Table2[[#This Row],[Date ]]),Months,2,0)</f>
        <v>September</v>
      </c>
      <c r="R2474" s="288" t="b">
        <f>COUNTIFS(Table2[Unique],Table2[[#This Row],[Unique]])&gt;1</f>
        <v>0</v>
      </c>
      <c r="S2474" s="288">
        <f>IF(Table2[[#This Row],[Status ]]="Solved",1,0)</f>
        <v>1</v>
      </c>
      <c r="T2474" s="288">
        <f>IF(Table2[[#This Row],[Status ]]="ongoing",1,0)</f>
        <v>0</v>
      </c>
    </row>
    <row r="2475" spans="1:20" x14ac:dyDescent="0.25">
      <c r="A2475" s="263">
        <v>5017429531</v>
      </c>
      <c r="B2475" s="287" t="str">
        <f>_xlfn.XLOOKUP(Table2[[#This Row],[K&amp;N REF ]],CAT_Details[Tracking Number],CAT_Details[S Ref],,0)</f>
        <v>20250923-S-70416</v>
      </c>
      <c r="C2475" s="273">
        <f>_xlfn.XLOOKUP(Table2[[#This Row],[K&amp;N REF ]],CAT_Details[Tracking Number],CAT_Details[TO Ref],,0)</f>
        <v>20250922808904</v>
      </c>
      <c r="D2475" s="273" t="str">
        <f>_xlfn.XLOOKUP(Table2[[#This Row],[K&amp;N REF ]],CAT_Details[Tracking Number],CAT_Details[Pickup Customer Name],,0)</f>
        <v>SOGEFI FILTRATION FRANCE</v>
      </c>
      <c r="E2475" s="274" t="str">
        <f>_xlfn.XLOOKUP(Table2[[#This Row],[K&amp;N REF ]],CAT_Details[Tracking Number],CAT_Details[Delivery Country Code],,0)</f>
        <v>GB</v>
      </c>
      <c r="F2475" s="274" t="str">
        <f>_xlfn.XLOOKUP(Table2[[#This Row],[TO Ref]],CAT_Details[TO Ref],CAT_Details[Loc],,0)</f>
        <v>DX01-L5</v>
      </c>
      <c r="G2475" s="260" t="s">
        <v>36</v>
      </c>
      <c r="H2475" s="260" t="s">
        <v>35</v>
      </c>
      <c r="I2475" s="281">
        <v>45930</v>
      </c>
      <c r="J2475" s="260" t="s">
        <v>41</v>
      </c>
      <c r="K2475" s="260" t="s">
        <v>32</v>
      </c>
      <c r="L2475" s="281">
        <v>45930</v>
      </c>
      <c r="M2475" s="260" t="str">
        <f>IF(Table2[[#This Row],[Resolve Date]]="","ONGOING","SOLVED")</f>
        <v>SOLVED</v>
      </c>
      <c r="N2475" s="261"/>
      <c r="O2475" s="260" t="str">
        <f>Table2[[#This Row],[K&amp;N REF ]]&amp;Table2[[#This Row],[Issue type ]]</f>
        <v>5017429531NO LABELS</v>
      </c>
      <c r="P2475" s="260">
        <f>YEAR(Table2[[#This Row],[Date ]])</f>
        <v>2025</v>
      </c>
      <c r="Q2475" s="260" t="str">
        <f>VLOOKUP(MONTH(Table2[[#This Row],[Date ]]),Months,2,0)</f>
        <v>September</v>
      </c>
      <c r="R2475" s="288" t="b">
        <f>COUNTIFS(Table2[Unique],Table2[[#This Row],[Unique]])&gt;1</f>
        <v>0</v>
      </c>
      <c r="S2475" s="288">
        <f>IF(Table2[[#This Row],[Status ]]="Solved",1,0)</f>
        <v>1</v>
      </c>
      <c r="T2475" s="288">
        <f>IF(Table2[[#This Row],[Status ]]="ongoing",1,0)</f>
        <v>0</v>
      </c>
    </row>
    <row r="2476" spans="1:20" x14ac:dyDescent="0.25">
      <c r="A2476" s="263">
        <v>5017429526</v>
      </c>
      <c r="B2476" s="287" t="str">
        <f>_xlfn.XLOOKUP(Table2[[#This Row],[K&amp;N REF ]],CAT_Details[Tracking Number],CAT_Details[S Ref],,0)</f>
        <v>20250923-S-70790</v>
      </c>
      <c r="C2476" s="273">
        <f>_xlfn.XLOOKUP(Table2[[#This Row],[K&amp;N REF ]],CAT_Details[Tracking Number],CAT_Details[TO Ref],,0)</f>
        <v>20250923810450</v>
      </c>
      <c r="D2476" s="273" t="str">
        <f>_xlfn.XLOOKUP(Table2[[#This Row],[K&amp;N REF ]],CAT_Details[Tracking Number],CAT_Details[Pickup Customer Name],,0)</f>
        <v>SOGEFI FILTRATION FRANCE</v>
      </c>
      <c r="E2476" s="274" t="str">
        <f>_xlfn.XLOOKUP(Table2[[#This Row],[K&amp;N REF ]],CAT_Details[Tracking Number],CAT_Details[Delivery Country Code],,0)</f>
        <v>GB</v>
      </c>
      <c r="F2476" s="274" t="str">
        <f>_xlfn.XLOOKUP(Table2[[#This Row],[TO Ref]],CAT_Details[TO Ref],CAT_Details[Loc],,0)</f>
        <v>DX01-L5</v>
      </c>
      <c r="G2476" s="260" t="s">
        <v>36</v>
      </c>
      <c r="H2476" s="260" t="s">
        <v>35</v>
      </c>
      <c r="I2476" s="281">
        <v>45930</v>
      </c>
      <c r="J2476" s="260" t="s">
        <v>26</v>
      </c>
      <c r="K2476" s="260" t="s">
        <v>32</v>
      </c>
      <c r="L2476" s="281">
        <v>45930</v>
      </c>
      <c r="M2476" s="260" t="str">
        <f>IF(Table2[[#This Row],[Resolve Date]]="","ONGOING","SOLVED")</f>
        <v>SOLVED</v>
      </c>
      <c r="N2476" s="261"/>
      <c r="O2476" s="260" t="str">
        <f>Table2[[#This Row],[K&amp;N REF ]]&amp;Table2[[#This Row],[Issue type ]]</f>
        <v>5017429526NO LABELS</v>
      </c>
      <c r="P2476" s="260">
        <f>YEAR(Table2[[#This Row],[Date ]])</f>
        <v>2025</v>
      </c>
      <c r="Q2476" s="260" t="str">
        <f>VLOOKUP(MONTH(Table2[[#This Row],[Date ]]),Months,2,0)</f>
        <v>September</v>
      </c>
      <c r="R2476" s="288" t="b">
        <f>COUNTIFS(Table2[Unique],Table2[[#This Row],[Unique]])&gt;1</f>
        <v>0</v>
      </c>
      <c r="S2476" s="288">
        <f>IF(Table2[[#This Row],[Status ]]="Solved",1,0)</f>
        <v>1</v>
      </c>
      <c r="T2476" s="288">
        <f>IF(Table2[[#This Row],[Status ]]="ongoing",1,0)</f>
        <v>0</v>
      </c>
    </row>
    <row r="2477" spans="1:20" x14ac:dyDescent="0.25">
      <c r="A2477" s="263">
        <v>5017429484</v>
      </c>
      <c r="B2477" s="287" t="str">
        <f>_xlfn.XLOOKUP(Table2[[#This Row],[K&amp;N REF ]],CAT_Details[Tracking Number],CAT_Details[S Ref],,0)</f>
        <v>20250923-S-70455</v>
      </c>
      <c r="C2477" s="273">
        <f>_xlfn.XLOOKUP(Table2[[#This Row],[K&amp;N REF ]],CAT_Details[Tracking Number],CAT_Details[TO Ref],,0)</f>
        <v>20250923810003</v>
      </c>
      <c r="D2477" s="273" t="str">
        <f>_xlfn.XLOOKUP(Table2[[#This Row],[K&amp;N REF ]],CAT_Details[Tracking Number],CAT_Details[Pickup Customer Name],,0)</f>
        <v>SK WELLMAN SRL</v>
      </c>
      <c r="E2477" s="274" t="str">
        <f>_xlfn.XLOOKUP(Table2[[#This Row],[K&amp;N REF ]],CAT_Details[Tracking Number],CAT_Details[Delivery Country Code],,0)</f>
        <v>GB</v>
      </c>
      <c r="F2477" s="274" t="str">
        <f>_xlfn.XLOOKUP(Table2[[#This Row],[TO Ref]],CAT_Details[TO Ref],CAT_Details[Loc],,0)</f>
        <v>DK-BM01</v>
      </c>
      <c r="G2477" s="260" t="s">
        <v>24</v>
      </c>
      <c r="H2477" s="260" t="s">
        <v>179</v>
      </c>
      <c r="I2477" s="281">
        <v>45930</v>
      </c>
      <c r="J2477" s="260" t="s">
        <v>26</v>
      </c>
      <c r="K2477" s="260" t="s">
        <v>32</v>
      </c>
      <c r="L2477" s="281">
        <v>45930</v>
      </c>
      <c r="M2477" s="260" t="str">
        <f>IF(Table2[[#This Row],[Resolve Date]]="","ONGOING","SOLVED")</f>
        <v>SOLVED</v>
      </c>
      <c r="N2477" s="261"/>
      <c r="O2477" s="260" t="str">
        <f>Table2[[#This Row],[K&amp;N REF ]]&amp;Table2[[#This Row],[Issue type ]]</f>
        <v xml:space="preserve">5017429484NOT SCANNABLE </v>
      </c>
      <c r="P2477" s="260">
        <f>YEAR(Table2[[#This Row],[Date ]])</f>
        <v>2025</v>
      </c>
      <c r="Q2477" s="260" t="str">
        <f>VLOOKUP(MONTH(Table2[[#This Row],[Date ]]),Months,2,0)</f>
        <v>September</v>
      </c>
      <c r="R2477" s="288" t="b">
        <f>COUNTIFS(Table2[Unique],Table2[[#This Row],[Unique]])&gt;1</f>
        <v>0</v>
      </c>
      <c r="S2477" s="288">
        <f>IF(Table2[[#This Row],[Status ]]="Solved",1,0)</f>
        <v>1</v>
      </c>
      <c r="T2477" s="288">
        <f>IF(Table2[[#This Row],[Status ]]="ongoing",1,0)</f>
        <v>0</v>
      </c>
    </row>
    <row r="2478" spans="1:20" x14ac:dyDescent="0.25">
      <c r="A2478" s="263">
        <v>5017460295</v>
      </c>
      <c r="B2478" s="287" t="str">
        <f>_xlfn.XLOOKUP(Table2[[#This Row],[K&amp;N REF ]],CAT_Details[Tracking Number],CAT_Details[S Ref],,0)</f>
        <v>20250925-S-70663</v>
      </c>
      <c r="C2478" s="273">
        <f>_xlfn.XLOOKUP(Table2[[#This Row],[K&amp;N REF ]],CAT_Details[Tracking Number],CAT_Details[TO Ref],,0)</f>
        <v>20250925812019</v>
      </c>
      <c r="D2478" s="273" t="str">
        <f>_xlfn.XLOOKUP(Table2[[#This Row],[K&amp;N REF ]],CAT_Details[Tracking Number],CAT_Details[Pickup Customer Name],,0)</f>
        <v>Donaldson Ed</v>
      </c>
      <c r="E2478" s="274" t="str">
        <f>_xlfn.XLOOKUP(Table2[[#This Row],[K&amp;N REF ]],CAT_Details[Tracking Number],CAT_Details[Delivery Country Code],,0)</f>
        <v>GB</v>
      </c>
      <c r="F2478" s="274" t="str">
        <f>_xlfn.XLOOKUP(Table2[[#This Row],[TO Ref]],CAT_Details[TO Ref],CAT_Details[Loc],,0)</f>
        <v>DK-LW01</v>
      </c>
      <c r="G2478" s="260" t="s">
        <v>36</v>
      </c>
      <c r="H2478" s="260" t="s">
        <v>179</v>
      </c>
      <c r="I2478" s="281">
        <v>45930</v>
      </c>
      <c r="J2478" s="260" t="s">
        <v>26</v>
      </c>
      <c r="K2478" s="260" t="s">
        <v>32</v>
      </c>
      <c r="L2478" s="281">
        <v>45930</v>
      </c>
      <c r="M2478" s="260" t="str">
        <f>IF(Table2[[#This Row],[Resolve Date]]="","ONGOING","SOLVED")</f>
        <v>SOLVED</v>
      </c>
      <c r="N2478" s="261"/>
      <c r="O2478" s="260" t="str">
        <f>Table2[[#This Row],[K&amp;N REF ]]&amp;Table2[[#This Row],[Issue type ]]</f>
        <v xml:space="preserve">5017460295NOT SCANNABLE </v>
      </c>
      <c r="P2478" s="260">
        <f>YEAR(Table2[[#This Row],[Date ]])</f>
        <v>2025</v>
      </c>
      <c r="Q2478" s="260" t="str">
        <f>VLOOKUP(MONTH(Table2[[#This Row],[Date ]]),Months,2,0)</f>
        <v>September</v>
      </c>
      <c r="R2478" s="288" t="b">
        <f>COUNTIFS(Table2[Unique],Table2[[#This Row],[Unique]])&gt;1</f>
        <v>0</v>
      </c>
      <c r="S2478" s="288">
        <f>IF(Table2[[#This Row],[Status ]]="Solved",1,0)</f>
        <v>1</v>
      </c>
      <c r="T2478" s="288">
        <f>IF(Table2[[#This Row],[Status ]]="ongoing",1,0)</f>
        <v>0</v>
      </c>
    </row>
    <row r="2479" spans="1:20" x14ac:dyDescent="0.25">
      <c r="A2479" s="263">
        <v>5017429765</v>
      </c>
      <c r="B2479" s="287" t="str">
        <f>_xlfn.XLOOKUP(Table2[[#This Row],[K&amp;N REF ]],CAT_Details[Tracking Number],CAT_Details[S Ref],,0)</f>
        <v>20250923-S-70658</v>
      </c>
      <c r="C2479" s="273">
        <f>_xlfn.XLOOKUP(Table2[[#This Row],[K&amp;N REF ]],CAT_Details[Tracking Number],CAT_Details[TO Ref],,0)</f>
        <v>20250922809301</v>
      </c>
      <c r="D2479" s="273" t="str">
        <f>_xlfn.XLOOKUP(Table2[[#This Row],[K&amp;N REF ]],CAT_Details[Tracking Number],CAT_Details[Pickup Customer Name],,0)</f>
        <v>DENSO EUROPE B.V.</v>
      </c>
      <c r="E2479" s="274" t="str">
        <f>_xlfn.XLOOKUP(Table2[[#This Row],[K&amp;N REF ]],CAT_Details[Tracking Number],CAT_Details[Delivery Country Code],,0)</f>
        <v>FR</v>
      </c>
      <c r="F2479" s="274">
        <f>_xlfn.XLOOKUP(Table2[[#This Row],[TO Ref]],CAT_Details[TO Ref],CAT_Details[Loc],,0)</f>
        <v>3705</v>
      </c>
      <c r="G2479" s="260" t="s">
        <v>24</v>
      </c>
      <c r="H2479" s="260" t="s">
        <v>49</v>
      </c>
      <c r="I2479" s="281">
        <v>45930</v>
      </c>
      <c r="J2479" s="260" t="s">
        <v>26</v>
      </c>
      <c r="K2479" s="260" t="s">
        <v>32</v>
      </c>
      <c r="L2479" s="281">
        <v>45930</v>
      </c>
      <c r="M2479" s="260" t="str">
        <f>IF(Table2[[#This Row],[Resolve Date]]="","ONGOING","SOLVED")</f>
        <v>SOLVED</v>
      </c>
      <c r="N2479" s="261" t="s">
        <v>28660</v>
      </c>
      <c r="O2479" s="260" t="str">
        <f>Table2[[#This Row],[K&amp;N REF ]]&amp;Table2[[#This Row],[Issue type ]]</f>
        <v>5017429765XX LABELS</v>
      </c>
      <c r="P2479" s="260">
        <f>YEAR(Table2[[#This Row],[Date ]])</f>
        <v>2025</v>
      </c>
      <c r="Q2479" s="260" t="str">
        <f>VLOOKUP(MONTH(Table2[[#This Row],[Date ]]),Months,2,0)</f>
        <v>September</v>
      </c>
      <c r="R2479" s="288" t="b">
        <f>COUNTIFS(Table2[Unique],Table2[[#This Row],[Unique]])&gt;1</f>
        <v>0</v>
      </c>
      <c r="S2479" s="288">
        <f>IF(Table2[[#This Row],[Status ]]="Solved",1,0)</f>
        <v>1</v>
      </c>
      <c r="T2479" s="288">
        <f>IF(Table2[[#This Row],[Status ]]="ongoing",1,0)</f>
        <v>0</v>
      </c>
    </row>
    <row r="2480" spans="1:20" x14ac:dyDescent="0.25">
      <c r="A2480" s="263">
        <v>5017413281</v>
      </c>
      <c r="B2480" s="287" t="str">
        <f>_xlfn.XLOOKUP(Table2[[#This Row],[K&amp;N REF ]],CAT_Details[Tracking Number],CAT_Details[S Ref],,0)</f>
        <v>20250922-S-70714</v>
      </c>
      <c r="C2480" s="273">
        <f>_xlfn.XLOOKUP(Table2[[#This Row],[K&amp;N REF ]],CAT_Details[Tracking Number],CAT_Details[TO Ref],,0)</f>
        <v>20250922809017</v>
      </c>
      <c r="D2480" s="273" t="str">
        <f>_xlfn.XLOOKUP(Table2[[#This Row],[K&amp;N REF ]],CAT_Details[Tracking Number],CAT_Details[Pickup Customer Name],,0)</f>
        <v>Elring Klinger, S.A</v>
      </c>
      <c r="E2480" s="274" t="str">
        <f>_xlfn.XLOOKUP(Table2[[#This Row],[K&amp;N REF ]],CAT_Details[Tracking Number],CAT_Details[Delivery Country Code],,0)</f>
        <v>GB</v>
      </c>
      <c r="F2480" s="274" t="str">
        <f>_xlfn.XLOOKUP(Table2[[#This Row],[TO Ref]],CAT_Details[TO Ref],CAT_Details[Loc],,0)</f>
        <v>DX01-L5</v>
      </c>
      <c r="G2480" s="260" t="s">
        <v>36</v>
      </c>
      <c r="H2480" s="260" t="s">
        <v>25</v>
      </c>
      <c r="I2480" s="281">
        <v>45930</v>
      </c>
      <c r="J2480" s="260" t="s">
        <v>26</v>
      </c>
      <c r="K2480" s="260" t="s">
        <v>50</v>
      </c>
      <c r="L2480" s="281">
        <v>45930</v>
      </c>
      <c r="M2480" s="260" t="str">
        <f>IF(Table2[[#This Row],[Resolve Date]]="","ONGOING","SOLVED")</f>
        <v>SOLVED</v>
      </c>
      <c r="N2480" s="261"/>
      <c r="O2480" s="260" t="str">
        <f>Table2[[#This Row],[K&amp;N REF ]]&amp;Table2[[#This Row],[Issue type ]]</f>
        <v xml:space="preserve">5017413281DAMAGE </v>
      </c>
      <c r="P2480" s="260">
        <f>YEAR(Table2[[#This Row],[Date ]])</f>
        <v>2025</v>
      </c>
      <c r="Q2480" s="260" t="str">
        <f>VLOOKUP(MONTH(Table2[[#This Row],[Date ]]),Months,2,0)</f>
        <v>September</v>
      </c>
      <c r="R2480" s="288" t="b">
        <f>COUNTIFS(Table2[Unique],Table2[[#This Row],[Unique]])&gt;1</f>
        <v>0</v>
      </c>
      <c r="S2480" s="288">
        <f>IF(Table2[[#This Row],[Status ]]="Solved",1,0)</f>
        <v>1</v>
      </c>
      <c r="T2480" s="288">
        <f>IF(Table2[[#This Row],[Status ]]="ongoing",1,0)</f>
        <v>0</v>
      </c>
    </row>
    <row r="2481" spans="1:20" x14ac:dyDescent="0.25">
      <c r="A2481" s="263">
        <v>5017460464</v>
      </c>
      <c r="B2481" s="287" t="str">
        <f>_xlfn.XLOOKUP(Table2[[#This Row],[K&amp;N REF ]],CAT_Details[Tracking Number],CAT_Details[S Ref],,0)</f>
        <v>20250925-S-70727</v>
      </c>
      <c r="C2481" s="273">
        <f>_xlfn.XLOOKUP(Table2[[#This Row],[K&amp;N REF ]],CAT_Details[Tracking Number],CAT_Details[TO Ref],,0)</f>
        <v>20250925812018</v>
      </c>
      <c r="D2481" s="273" t="str">
        <f>_xlfn.XLOOKUP(Table2[[#This Row],[K&amp;N REF ]],CAT_Details[Tracking Number],CAT_Details[Pickup Customer Name],,0)</f>
        <v>Norma Polska Sp. Z o.o.</v>
      </c>
      <c r="E2481" s="274" t="str">
        <f>_xlfn.XLOOKUP(Table2[[#This Row],[K&amp;N REF ]],CAT_Details[Tracking Number],CAT_Details[Delivery Country Code],,0)</f>
        <v>GB</v>
      </c>
      <c r="F2481" s="274" t="str">
        <f>_xlfn.XLOOKUP(Table2[[#This Row],[TO Ref]],CAT_Details[TO Ref],CAT_Details[Loc],,0)</f>
        <v>DX01-L5</v>
      </c>
      <c r="G2481" s="260" t="s">
        <v>221</v>
      </c>
      <c r="H2481" s="260" t="s">
        <v>25</v>
      </c>
      <c r="I2481" s="281">
        <v>45931</v>
      </c>
      <c r="J2481" s="260" t="s">
        <v>26</v>
      </c>
      <c r="K2481" s="260" t="s">
        <v>50</v>
      </c>
      <c r="L2481" s="281">
        <v>45931</v>
      </c>
      <c r="M2481" s="260" t="str">
        <f>IF(Table2[[#This Row],[Resolve Date]]="","ONGOING","SOLVED")</f>
        <v>SOLVED</v>
      </c>
      <c r="N2481" s="261"/>
      <c r="O2481" s="260" t="str">
        <f>Table2[[#This Row],[K&amp;N REF ]]&amp;Table2[[#This Row],[Issue type ]]</f>
        <v xml:space="preserve">5017460464DAMAGE </v>
      </c>
      <c r="P2481" s="260">
        <f>YEAR(Table2[[#This Row],[Date ]])</f>
        <v>2025</v>
      </c>
      <c r="Q2481" s="260" t="str">
        <f>VLOOKUP(MONTH(Table2[[#This Row],[Date ]]),Months,2,0)</f>
        <v>October</v>
      </c>
      <c r="R2481" s="288" t="b">
        <f>COUNTIFS(Table2[Unique],Table2[[#This Row],[Unique]])&gt;1</f>
        <v>0</v>
      </c>
      <c r="S2481" s="288">
        <f>IF(Table2[[#This Row],[Status ]]="Solved",1,0)</f>
        <v>1</v>
      </c>
      <c r="T2481" s="288">
        <f>IF(Table2[[#This Row],[Status ]]="ongoing",1,0)</f>
        <v>0</v>
      </c>
    </row>
    <row r="2482" spans="1:20" x14ac:dyDescent="0.25">
      <c r="A2482" s="263">
        <v>5017413482</v>
      </c>
      <c r="B2482" s="287" t="str">
        <f>_xlfn.XLOOKUP(Table2[[#This Row],[K&amp;N REF ]],CAT_Details[Tracking Number],CAT_Details[S Ref],,0)</f>
        <v>20250922-S-70780</v>
      </c>
      <c r="C2482" s="273">
        <f>_xlfn.XLOOKUP(Table2[[#This Row],[K&amp;N REF ]],CAT_Details[Tracking Number],CAT_Details[TO Ref],,0)</f>
        <v>20250918807321</v>
      </c>
      <c r="D2482" s="273" t="str">
        <f>_xlfn.XLOOKUP(Table2[[#This Row],[K&amp;N REF ]],CAT_Details[Tracking Number],CAT_Details[Pickup Customer Name],,0)</f>
        <v>AIC CASTING</v>
      </c>
      <c r="E2482" s="274" t="str">
        <f>_xlfn.XLOOKUP(Table2[[#This Row],[K&amp;N REF ]],CAT_Details[Tracking Number],CAT_Details[Delivery Country Code],,0)</f>
        <v>GB</v>
      </c>
      <c r="F2482" s="274" t="str">
        <f>_xlfn.XLOOKUP(Table2[[#This Row],[TO Ref]],CAT_Details[TO Ref],CAT_Details[Loc],,0)</f>
        <v>DK-BM01</v>
      </c>
      <c r="G2482" s="260" t="s">
        <v>36</v>
      </c>
      <c r="H2482" s="260" t="s">
        <v>179</v>
      </c>
      <c r="I2482" s="281">
        <v>45931</v>
      </c>
      <c r="J2482" s="260" t="s">
        <v>26</v>
      </c>
      <c r="K2482" s="260" t="s">
        <v>32</v>
      </c>
      <c r="L2482" s="281">
        <v>45931</v>
      </c>
      <c r="M2482" s="260" t="str">
        <f>IF(Table2[[#This Row],[Resolve Date]]="","ONGOING","SOLVED")</f>
        <v>SOLVED</v>
      </c>
      <c r="N2482" s="261"/>
      <c r="O2482" s="260" t="str">
        <f>Table2[[#This Row],[K&amp;N REF ]]&amp;Table2[[#This Row],[Issue type ]]</f>
        <v xml:space="preserve">5017413482NOT SCANNABLE </v>
      </c>
      <c r="P2482" s="260">
        <f>YEAR(Table2[[#This Row],[Date ]])</f>
        <v>2025</v>
      </c>
      <c r="Q2482" s="260" t="str">
        <f>VLOOKUP(MONTH(Table2[[#This Row],[Date ]]),Months,2,0)</f>
        <v>October</v>
      </c>
      <c r="R2482" s="288" t="b">
        <f>COUNTIFS(Table2[Unique],Table2[[#This Row],[Unique]])&gt;1</f>
        <v>0</v>
      </c>
      <c r="S2482" s="288">
        <f>IF(Table2[[#This Row],[Status ]]="Solved",1,0)</f>
        <v>1</v>
      </c>
      <c r="T2482" s="288">
        <f>IF(Table2[[#This Row],[Status ]]="ongoing",1,0)</f>
        <v>0</v>
      </c>
    </row>
    <row r="2483" spans="1:20" x14ac:dyDescent="0.25">
      <c r="A2483" s="263">
        <v>5017476121</v>
      </c>
      <c r="B2483" s="287" t="str">
        <f>_xlfn.XLOOKUP(Table2[[#This Row],[K&amp;N REF ]],CAT_Details[Tracking Number],CAT_Details[S Ref],,0)</f>
        <v>20250926-S-70695</v>
      </c>
      <c r="C2483" s="273">
        <f>_xlfn.XLOOKUP(Table2[[#This Row],[K&amp;N REF ]],CAT_Details[Tracking Number],CAT_Details[TO Ref],,0)</f>
        <v>20250926813014</v>
      </c>
      <c r="D2483" s="273" t="str">
        <f>_xlfn.XLOOKUP(Table2[[#This Row],[K&amp;N REF ]],CAT_Details[Tracking Number],CAT_Details[Pickup Customer Name],,0)</f>
        <v>Donaldson Ed</v>
      </c>
      <c r="E2483" s="274" t="str">
        <f>_xlfn.XLOOKUP(Table2[[#This Row],[K&amp;N REF ]],CAT_Details[Tracking Number],CAT_Details[Delivery Country Code],,0)</f>
        <v>GB</v>
      </c>
      <c r="F2483" s="274" t="str">
        <f>_xlfn.XLOOKUP(Table2[[#This Row],[TO Ref]],CAT_Details[TO Ref],CAT_Details[Loc],,0)</f>
        <v>DX01-L5</v>
      </c>
      <c r="G2483" s="260" t="s">
        <v>36</v>
      </c>
      <c r="H2483" s="260" t="s">
        <v>179</v>
      </c>
      <c r="I2483" s="281">
        <v>45931</v>
      </c>
      <c r="J2483" s="260" t="s">
        <v>26</v>
      </c>
      <c r="K2483" s="260" t="s">
        <v>32</v>
      </c>
      <c r="L2483" s="281">
        <v>45931</v>
      </c>
      <c r="M2483" s="260" t="str">
        <f>IF(Table2[[#This Row],[Resolve Date]]="","ONGOING","SOLVED")</f>
        <v>SOLVED</v>
      </c>
      <c r="N2483" s="261"/>
      <c r="O2483" s="260" t="str">
        <f>Table2[[#This Row],[K&amp;N REF ]]&amp;Table2[[#This Row],[Issue type ]]</f>
        <v xml:space="preserve">5017476121NOT SCANNABLE </v>
      </c>
      <c r="P2483" s="260">
        <f>YEAR(Table2[[#This Row],[Date ]])</f>
        <v>2025</v>
      </c>
      <c r="Q2483" s="260" t="str">
        <f>VLOOKUP(MONTH(Table2[[#This Row],[Date ]]),Months,2,0)</f>
        <v>October</v>
      </c>
      <c r="R2483" s="288" t="b">
        <f>COUNTIFS(Table2[Unique],Table2[[#This Row],[Unique]])&gt;1</f>
        <v>0</v>
      </c>
      <c r="S2483" s="288">
        <f>IF(Table2[[#This Row],[Status ]]="Solved",1,0)</f>
        <v>1</v>
      </c>
      <c r="T2483" s="288">
        <f>IF(Table2[[#This Row],[Status ]]="ongoing",1,0)</f>
        <v>0</v>
      </c>
    </row>
    <row r="2484" spans="1:20" x14ac:dyDescent="0.25">
      <c r="A2484" s="263">
        <v>5017476119</v>
      </c>
      <c r="B2484" s="287" t="str">
        <f>_xlfn.XLOOKUP(Table2[[#This Row],[K&amp;N REF ]],CAT_Details[Tracking Number],CAT_Details[S Ref],,0)</f>
        <v>20250926-S-70695</v>
      </c>
      <c r="C2484" s="273">
        <f>_xlfn.XLOOKUP(Table2[[#This Row],[K&amp;N REF ]],CAT_Details[Tracking Number],CAT_Details[TO Ref],,0)</f>
        <v>20250926813023</v>
      </c>
      <c r="D2484" s="273" t="str">
        <f>_xlfn.XLOOKUP(Table2[[#This Row],[K&amp;N REF ]],CAT_Details[Tracking Number],CAT_Details[Pickup Customer Name],,0)</f>
        <v>Donaldson Ed</v>
      </c>
      <c r="E2484" s="274" t="str">
        <f>_xlfn.XLOOKUP(Table2[[#This Row],[K&amp;N REF ]],CAT_Details[Tracking Number],CAT_Details[Delivery Country Code],,0)</f>
        <v>GB</v>
      </c>
      <c r="F2484" s="274" t="str">
        <f>_xlfn.XLOOKUP(Table2[[#This Row],[TO Ref]],CAT_Details[TO Ref],CAT_Details[Loc],,0)</f>
        <v>DX01-L5</v>
      </c>
      <c r="G2484" s="260" t="s">
        <v>36</v>
      </c>
      <c r="H2484" s="260" t="s">
        <v>179</v>
      </c>
      <c r="I2484" s="281">
        <v>45931</v>
      </c>
      <c r="J2484" s="260" t="s">
        <v>41</v>
      </c>
      <c r="K2484" s="260" t="s">
        <v>32</v>
      </c>
      <c r="L2484" s="281">
        <v>45931</v>
      </c>
      <c r="M2484" s="260" t="str">
        <f>IF(Table2[[#This Row],[Resolve Date]]="","ONGOING","SOLVED")</f>
        <v>SOLVED</v>
      </c>
      <c r="N2484" s="261"/>
      <c r="O2484" s="260" t="str">
        <f>Table2[[#This Row],[K&amp;N REF ]]&amp;Table2[[#This Row],[Issue type ]]</f>
        <v xml:space="preserve">5017476119NOT SCANNABLE </v>
      </c>
      <c r="P2484" s="260">
        <f>YEAR(Table2[[#This Row],[Date ]])</f>
        <v>2025</v>
      </c>
      <c r="Q2484" s="260" t="str">
        <f>VLOOKUP(MONTH(Table2[[#This Row],[Date ]]),Months,2,0)</f>
        <v>October</v>
      </c>
      <c r="R2484" s="288" t="b">
        <f>COUNTIFS(Table2[Unique],Table2[[#This Row],[Unique]])&gt;1</f>
        <v>0</v>
      </c>
      <c r="S2484" s="288">
        <f>IF(Table2[[#This Row],[Status ]]="Solved",1,0)</f>
        <v>1</v>
      </c>
      <c r="T2484" s="288">
        <f>IF(Table2[[#This Row],[Status ]]="ongoing",1,0)</f>
        <v>0</v>
      </c>
    </row>
    <row r="2485" spans="1:20" x14ac:dyDescent="0.25">
      <c r="A2485" s="263">
        <v>5017476118</v>
      </c>
      <c r="B2485" s="287" t="str">
        <f>_xlfn.XLOOKUP(Table2[[#This Row],[K&amp;N REF ]],CAT_Details[Tracking Number],CAT_Details[S Ref],,0)</f>
        <v>20250926-S-70695</v>
      </c>
      <c r="C2485" s="273">
        <f>_xlfn.XLOOKUP(Table2[[#This Row],[K&amp;N REF ]],CAT_Details[Tracking Number],CAT_Details[TO Ref],,0)</f>
        <v>20250926813038</v>
      </c>
      <c r="D2485" s="273" t="str">
        <f>_xlfn.XLOOKUP(Table2[[#This Row],[K&amp;N REF ]],CAT_Details[Tracking Number],CAT_Details[Pickup Customer Name],,0)</f>
        <v>Donaldson Ed</v>
      </c>
      <c r="E2485" s="274" t="str">
        <f>_xlfn.XLOOKUP(Table2[[#This Row],[K&amp;N REF ]],CAT_Details[Tracking Number],CAT_Details[Delivery Country Code],,0)</f>
        <v>GB</v>
      </c>
      <c r="F2485" s="274" t="str">
        <f>_xlfn.XLOOKUP(Table2[[#This Row],[TO Ref]],CAT_Details[TO Ref],CAT_Details[Loc],,0)</f>
        <v>DK-LW01</v>
      </c>
      <c r="G2485" s="260" t="s">
        <v>36</v>
      </c>
      <c r="H2485" s="260" t="s">
        <v>179</v>
      </c>
      <c r="I2485" s="281">
        <v>45931</v>
      </c>
      <c r="J2485" s="260" t="s">
        <v>26</v>
      </c>
      <c r="K2485" s="260" t="s">
        <v>32</v>
      </c>
      <c r="L2485" s="281">
        <v>45931</v>
      </c>
      <c r="M2485" s="260" t="str">
        <f>IF(Table2[[#This Row],[Resolve Date]]="","ONGOING","SOLVED")</f>
        <v>SOLVED</v>
      </c>
      <c r="N2485" s="261"/>
      <c r="O2485" s="260" t="str">
        <f>Table2[[#This Row],[K&amp;N REF ]]&amp;Table2[[#This Row],[Issue type ]]</f>
        <v xml:space="preserve">5017476118NOT SCANNABLE </v>
      </c>
      <c r="P2485" s="260">
        <f>YEAR(Table2[[#This Row],[Date ]])</f>
        <v>2025</v>
      </c>
      <c r="Q2485" s="260" t="str">
        <f>VLOOKUP(MONTH(Table2[[#This Row],[Date ]]),Months,2,0)</f>
        <v>October</v>
      </c>
      <c r="R2485" s="288" t="b">
        <f>COUNTIFS(Table2[Unique],Table2[[#This Row],[Unique]])&gt;1</f>
        <v>0</v>
      </c>
      <c r="S2485" s="288">
        <f>IF(Table2[[#This Row],[Status ]]="Solved",1,0)</f>
        <v>1</v>
      </c>
      <c r="T2485" s="288">
        <f>IF(Table2[[#This Row],[Status ]]="ongoing",1,0)</f>
        <v>0</v>
      </c>
    </row>
    <row r="2486" spans="1:20" x14ac:dyDescent="0.25">
      <c r="A2486" s="263">
        <v>5017460422</v>
      </c>
      <c r="B2486" s="287" t="str">
        <f>_xlfn.XLOOKUP(Table2[[#This Row],[K&amp;N REF ]],CAT_Details[Tracking Number],CAT_Details[S Ref],,0)</f>
        <v>20250925-S-70358</v>
      </c>
      <c r="C2486" s="273">
        <f>_xlfn.XLOOKUP(Table2[[#This Row],[K&amp;N REF ]],CAT_Details[Tracking Number],CAT_Details[TO Ref],,0)</f>
        <v>20250925811976</v>
      </c>
      <c r="D2486" s="273" t="str">
        <f>_xlfn.XLOOKUP(Table2[[#This Row],[K&amp;N REF ]],CAT_Details[Tracking Number],CAT_Details[Pickup Customer Name],,0)</f>
        <v>DANFOSS POWER SOLUTIONS  C/O HERBER</v>
      </c>
      <c r="E2486" s="274" t="str">
        <f>_xlfn.XLOOKUP(Table2[[#This Row],[K&amp;N REF ]],CAT_Details[Tracking Number],CAT_Details[Delivery Country Code],,0)</f>
        <v>GB</v>
      </c>
      <c r="F2486" s="274">
        <f>_xlfn.XLOOKUP(Table2[[#This Row],[TO Ref]],CAT_Details[TO Ref],CAT_Details[Loc],,0)</f>
        <v>3402</v>
      </c>
      <c r="G2486" s="260" t="s">
        <v>34</v>
      </c>
      <c r="H2486" s="260" t="s">
        <v>35</v>
      </c>
      <c r="I2486" s="281">
        <v>45931</v>
      </c>
      <c r="J2486" s="260" t="s">
        <v>26</v>
      </c>
      <c r="K2486" s="260" t="s">
        <v>32</v>
      </c>
      <c r="L2486" s="281">
        <v>45931</v>
      </c>
      <c r="M2486" s="260" t="str">
        <f>IF(Table2[[#This Row],[Resolve Date]]="","ONGOING","SOLVED")</f>
        <v>SOLVED</v>
      </c>
      <c r="N2486" s="261"/>
      <c r="O2486" s="260" t="str">
        <f>Table2[[#This Row],[K&amp;N REF ]]&amp;Table2[[#This Row],[Issue type ]]</f>
        <v>5017460422NO LABELS</v>
      </c>
      <c r="P2486" s="260">
        <f>YEAR(Table2[[#This Row],[Date ]])</f>
        <v>2025</v>
      </c>
      <c r="Q2486" s="260" t="str">
        <f>VLOOKUP(MONTH(Table2[[#This Row],[Date ]]),Months,2,0)</f>
        <v>October</v>
      </c>
      <c r="R2486" s="288" t="b">
        <f>COUNTIFS(Table2[Unique],Table2[[#This Row],[Unique]])&gt;1</f>
        <v>0</v>
      </c>
      <c r="S2486" s="288">
        <f>IF(Table2[[#This Row],[Status ]]="Solved",1,0)</f>
        <v>1</v>
      </c>
      <c r="T2486" s="288">
        <f>IF(Table2[[#This Row],[Status ]]="ongoing",1,0)</f>
        <v>0</v>
      </c>
    </row>
    <row r="2487" spans="1:20" x14ac:dyDescent="0.25">
      <c r="A2487" s="263">
        <v>5017460169</v>
      </c>
      <c r="B2487" s="287" t="str">
        <f>_xlfn.XLOOKUP(Table2[[#This Row],[K&amp;N REF ]],CAT_Details[Tracking Number],CAT_Details[S Ref],,0)</f>
        <v>20250925-S-70424</v>
      </c>
      <c r="C2487" s="273">
        <f>_xlfn.XLOOKUP(Table2[[#This Row],[K&amp;N REF ]],CAT_Details[Tracking Number],CAT_Details[TO Ref],,0)</f>
        <v>20250925812110</v>
      </c>
      <c r="D2487" s="273" t="str">
        <f>_xlfn.XLOOKUP(Table2[[#This Row],[K&amp;N REF ]],CAT_Details[Tracking Number],CAT_Details[Pickup Customer Name],,0)</f>
        <v>Hydac Fluidtechnik</v>
      </c>
      <c r="E2487" s="274" t="str">
        <f>_xlfn.XLOOKUP(Table2[[#This Row],[K&amp;N REF ]],CAT_Details[Tracking Number],CAT_Details[Delivery Country Code],,0)</f>
        <v>GB</v>
      </c>
      <c r="F2487" s="274">
        <f>_xlfn.XLOOKUP(Table2[[#This Row],[TO Ref]],CAT_Details[TO Ref],CAT_Details[Loc],,0)</f>
        <v>3402</v>
      </c>
      <c r="G2487" s="260" t="s">
        <v>34</v>
      </c>
      <c r="H2487" s="260" t="s">
        <v>179</v>
      </c>
      <c r="I2487" s="292">
        <v>45931</v>
      </c>
      <c r="J2487" s="260" t="s">
        <v>26</v>
      </c>
      <c r="K2487" s="260" t="s">
        <v>32</v>
      </c>
      <c r="L2487" s="281">
        <v>45931</v>
      </c>
      <c r="M2487" s="260" t="str">
        <f>IF(Table2[[#This Row],[Resolve Date]]="","ONGOING","SOLVED")</f>
        <v>SOLVED</v>
      </c>
      <c r="N2487" s="261"/>
      <c r="O2487" s="260" t="str">
        <f>Table2[[#This Row],[K&amp;N REF ]]&amp;Table2[[#This Row],[Issue type ]]</f>
        <v xml:space="preserve">5017460169NOT SCANNABLE </v>
      </c>
      <c r="P2487" s="260">
        <f>YEAR(Table2[[#This Row],[Date ]])</f>
        <v>2025</v>
      </c>
      <c r="Q2487" s="260" t="str">
        <f>VLOOKUP(MONTH(Table2[[#This Row],[Date ]]),Months,2,0)</f>
        <v>October</v>
      </c>
      <c r="R2487" s="288" t="b">
        <f>COUNTIFS(Table2[Unique],Table2[[#This Row],[Unique]])&gt;1</f>
        <v>0</v>
      </c>
      <c r="S2487" s="288">
        <f>IF(Table2[[#This Row],[Status ]]="Solved",1,0)</f>
        <v>1</v>
      </c>
      <c r="T2487" s="288">
        <f>IF(Table2[[#This Row],[Status ]]="ongoing",1,0)</f>
        <v>0</v>
      </c>
    </row>
    <row r="2488" spans="1:20" x14ac:dyDescent="0.25">
      <c r="A2488" s="263">
        <v>5017460298</v>
      </c>
      <c r="B2488" s="287" t="str">
        <f>_xlfn.XLOOKUP(Table2[[#This Row],[K&amp;N REF ]],CAT_Details[Tracking Number],CAT_Details[S Ref],,0)</f>
        <v>20250925-S-70368</v>
      </c>
      <c r="C2488" s="273">
        <f>_xlfn.XLOOKUP(Table2[[#This Row],[K&amp;N REF ]],CAT_Details[Tracking Number],CAT_Details[TO Ref],,0)</f>
        <v>20250922809125</v>
      </c>
      <c r="D2488" s="273" t="str">
        <f>_xlfn.XLOOKUP(Table2[[#This Row],[K&amp;N REF ]],CAT_Details[Tracking Number],CAT_Details[Pickup Customer Name],,0)</f>
        <v>HYDAC SERVICE GMBH</v>
      </c>
      <c r="E2488" s="274" t="str">
        <f>_xlfn.XLOOKUP(Table2[[#This Row],[K&amp;N REF ]],CAT_Details[Tracking Number],CAT_Details[Delivery Country Code],,0)</f>
        <v>GB</v>
      </c>
      <c r="F2488" s="274">
        <f>_xlfn.XLOOKUP(Table2[[#This Row],[TO Ref]],CAT_Details[TO Ref],CAT_Details[Loc],,0)</f>
        <v>3402</v>
      </c>
      <c r="G2488" s="260" t="s">
        <v>34</v>
      </c>
      <c r="H2488" s="260" t="s">
        <v>179</v>
      </c>
      <c r="I2488" s="293">
        <v>45931</v>
      </c>
      <c r="J2488" s="260" t="s">
        <v>26</v>
      </c>
      <c r="K2488" s="260" t="s">
        <v>32</v>
      </c>
      <c r="L2488" s="281">
        <v>45931</v>
      </c>
      <c r="M2488" s="260" t="str">
        <f>IF(Table2[[#This Row],[Resolve Date]]="","ONGOING","SOLVED")</f>
        <v>SOLVED</v>
      </c>
      <c r="N2488" s="261"/>
      <c r="O2488" s="260" t="str">
        <f>Table2[[#This Row],[K&amp;N REF ]]&amp;Table2[[#This Row],[Issue type ]]</f>
        <v xml:space="preserve">5017460298NOT SCANNABLE </v>
      </c>
      <c r="P2488" s="260">
        <f>YEAR(Table2[[#This Row],[Date ]])</f>
        <v>2025</v>
      </c>
      <c r="Q2488" s="260" t="str">
        <f>VLOOKUP(MONTH(Table2[[#This Row],[Date ]]),Months,2,0)</f>
        <v>October</v>
      </c>
      <c r="R2488" s="288" t="b">
        <f>COUNTIFS(Table2[Unique],Table2[[#This Row],[Unique]])&gt;1</f>
        <v>0</v>
      </c>
      <c r="S2488" s="288">
        <f>IF(Table2[[#This Row],[Status ]]="Solved",1,0)</f>
        <v>1</v>
      </c>
      <c r="T2488" s="288">
        <f>IF(Table2[[#This Row],[Status ]]="ongoing",1,0)</f>
        <v>0</v>
      </c>
    </row>
    <row r="2489" spans="1:20" x14ac:dyDescent="0.25">
      <c r="A2489" s="263">
        <v>5017460297</v>
      </c>
      <c r="B2489" s="287" t="str">
        <f>_xlfn.XLOOKUP(Table2[[#This Row],[K&amp;N REF ]],CAT_Details[Tracking Number],CAT_Details[S Ref],,0)</f>
        <v>20250925-S-70368</v>
      </c>
      <c r="C2489" s="273">
        <f>_xlfn.XLOOKUP(Table2[[#This Row],[K&amp;N REF ]],CAT_Details[Tracking Number],CAT_Details[TO Ref],,0)</f>
        <v>20250922809134</v>
      </c>
      <c r="D2489" s="273" t="str">
        <f>_xlfn.XLOOKUP(Table2[[#This Row],[K&amp;N REF ]],CAT_Details[Tracking Number],CAT_Details[Pickup Customer Name],,0)</f>
        <v>HYDAC SERVICE GMBH</v>
      </c>
      <c r="E2489" s="274" t="str">
        <f>_xlfn.XLOOKUP(Table2[[#This Row],[K&amp;N REF ]],CAT_Details[Tracking Number],CAT_Details[Delivery Country Code],,0)</f>
        <v>GB</v>
      </c>
      <c r="F2489" s="274" t="str">
        <f>_xlfn.XLOOKUP(Table2[[#This Row],[TO Ref]],CAT_Details[TO Ref],CAT_Details[Loc],,0)</f>
        <v>U2-L5</v>
      </c>
      <c r="G2489" s="260" t="s">
        <v>34</v>
      </c>
      <c r="H2489" s="260" t="s">
        <v>179</v>
      </c>
      <c r="I2489" s="281">
        <v>45931</v>
      </c>
      <c r="J2489" s="260" t="s">
        <v>26</v>
      </c>
      <c r="K2489" s="260" t="s">
        <v>32</v>
      </c>
      <c r="L2489" s="281">
        <v>45931</v>
      </c>
      <c r="M2489" s="260" t="str">
        <f>IF(Table2[[#This Row],[Resolve Date]]="","ONGOING","SOLVED")</f>
        <v>SOLVED</v>
      </c>
      <c r="N2489" s="261"/>
      <c r="O2489" s="260" t="str">
        <f>Table2[[#This Row],[K&amp;N REF ]]&amp;Table2[[#This Row],[Issue type ]]</f>
        <v xml:space="preserve">5017460297NOT SCANNABLE </v>
      </c>
      <c r="P2489" s="260">
        <f>YEAR(Table2[[#This Row],[Date ]])</f>
        <v>2025</v>
      </c>
      <c r="Q2489" s="260" t="str">
        <f>VLOOKUP(MONTH(Table2[[#This Row],[Date ]]),Months,2,0)</f>
        <v>October</v>
      </c>
      <c r="R2489" s="288" t="b">
        <f>COUNTIFS(Table2[Unique],Table2[[#This Row],[Unique]])&gt;1</f>
        <v>0</v>
      </c>
      <c r="S2489" s="288">
        <f>IF(Table2[[#This Row],[Status ]]="Solved",1,0)</f>
        <v>1</v>
      </c>
      <c r="T2489" s="288">
        <f>IF(Table2[[#This Row],[Status ]]="ongoing",1,0)</f>
        <v>0</v>
      </c>
    </row>
    <row r="2490" spans="1:20" x14ac:dyDescent="0.25">
      <c r="A2490" s="263">
        <v>5017460249</v>
      </c>
      <c r="B2490" s="287" t="str">
        <f>_xlfn.XLOOKUP(Table2[[#This Row],[K&amp;N REF ]],CAT_Details[Tracking Number],CAT_Details[S Ref],,0)</f>
        <v>20250925-S-70387</v>
      </c>
      <c r="C2490" s="273">
        <f>_xlfn.XLOOKUP(Table2[[#This Row],[K&amp;N REF ]],CAT_Details[Tracking Number],CAT_Details[TO Ref],,0)</f>
        <v>20250922809148</v>
      </c>
      <c r="D2490" s="273" t="str">
        <f>_xlfn.XLOOKUP(Table2[[#This Row],[K&amp;N REF ]],CAT_Details[Tracking Number],CAT_Details[Pickup Customer Name],,0)</f>
        <v>HYDAC TECHNOLOGY GMBH</v>
      </c>
      <c r="E2490" s="274" t="str">
        <f>_xlfn.XLOOKUP(Table2[[#This Row],[K&amp;N REF ]],CAT_Details[Tracking Number],CAT_Details[Delivery Country Code],,0)</f>
        <v>GB</v>
      </c>
      <c r="F2490" s="274" t="str">
        <f>_xlfn.XLOOKUP(Table2[[#This Row],[TO Ref]],CAT_Details[TO Ref],CAT_Details[Loc],,0)</f>
        <v>U2-L5</v>
      </c>
      <c r="G2490" s="260" t="s">
        <v>34</v>
      </c>
      <c r="H2490" s="260" t="s">
        <v>179</v>
      </c>
      <c r="I2490" s="281">
        <v>45931</v>
      </c>
      <c r="J2490" s="260" t="s">
        <v>26</v>
      </c>
      <c r="K2490" s="260" t="s">
        <v>32</v>
      </c>
      <c r="L2490" s="281">
        <v>45931</v>
      </c>
      <c r="M2490" s="260" t="str">
        <f>IF(Table2[[#This Row],[Resolve Date]]="","ONGOING","SOLVED")</f>
        <v>SOLVED</v>
      </c>
      <c r="N2490" s="261"/>
      <c r="O2490" s="260" t="str">
        <f>Table2[[#This Row],[K&amp;N REF ]]&amp;Table2[[#This Row],[Issue type ]]</f>
        <v xml:space="preserve">5017460249NOT SCANNABLE </v>
      </c>
      <c r="P2490" s="260">
        <f>YEAR(Table2[[#This Row],[Date ]])</f>
        <v>2025</v>
      </c>
      <c r="Q2490" s="260" t="str">
        <f>VLOOKUP(MONTH(Table2[[#This Row],[Date ]]),Months,2,0)</f>
        <v>October</v>
      </c>
      <c r="R2490" s="288" t="b">
        <f>COUNTIFS(Table2[Unique],Table2[[#This Row],[Unique]])&gt;1</f>
        <v>0</v>
      </c>
      <c r="S2490" s="288">
        <f>IF(Table2[[#This Row],[Status ]]="Solved",1,0)</f>
        <v>1</v>
      </c>
      <c r="T2490" s="288">
        <f>IF(Table2[[#This Row],[Status ]]="ongoing",1,0)</f>
        <v>0</v>
      </c>
    </row>
    <row r="2491" spans="1:20" x14ac:dyDescent="0.25">
      <c r="A2491" s="263">
        <v>5017444717</v>
      </c>
      <c r="B2491" s="287" t="str">
        <f>_xlfn.XLOOKUP(Table2[[#This Row],[K&amp;N REF ]],CAT_Details[Tracking Number],CAT_Details[S Ref],,0)</f>
        <v>20250924-S-70169</v>
      </c>
      <c r="C2491" s="273">
        <f>_xlfn.XLOOKUP(Table2[[#This Row],[K&amp;N REF ]],CAT_Details[Tracking Number],CAT_Details[TO Ref],,0)</f>
        <v>20250924811111</v>
      </c>
      <c r="D2491" s="273" t="str">
        <f>_xlfn.XLOOKUP(Table2[[#This Row],[K&amp;N REF ]],CAT_Details[Tracking Number],CAT_Details[Pickup Customer Name],,0)</f>
        <v>CONTITECH TECHNO-CHEMIE GMBH PMS CIV</v>
      </c>
      <c r="E2491" s="274" t="str">
        <f>_xlfn.XLOOKUP(Table2[[#This Row],[K&amp;N REF ]],CAT_Details[Tracking Number],CAT_Details[Delivery Country Code],,0)</f>
        <v>GB</v>
      </c>
      <c r="F2491" s="274" t="str">
        <f>_xlfn.XLOOKUP(Table2[[#This Row],[TO Ref]],CAT_Details[TO Ref],CAT_Details[Loc],,0)</f>
        <v>DX01-L5</v>
      </c>
      <c r="G2491" s="260" t="s">
        <v>34</v>
      </c>
      <c r="H2491" s="260" t="s">
        <v>35</v>
      </c>
      <c r="I2491" s="281">
        <v>45931</v>
      </c>
      <c r="J2491" s="260" t="s">
        <v>26</v>
      </c>
      <c r="K2491" s="260" t="s">
        <v>32</v>
      </c>
      <c r="L2491" s="281">
        <v>45931</v>
      </c>
      <c r="M2491" s="260" t="str">
        <f>IF(Table2[[#This Row],[Resolve Date]]="","ONGOING","SOLVED")</f>
        <v>SOLVED</v>
      </c>
      <c r="N2491" s="261"/>
      <c r="O2491" s="260" t="str">
        <f>Table2[[#This Row],[K&amp;N REF ]]&amp;Table2[[#This Row],[Issue type ]]</f>
        <v>5017444717NO LABELS</v>
      </c>
      <c r="P2491" s="260">
        <f>YEAR(Table2[[#This Row],[Date ]])</f>
        <v>2025</v>
      </c>
      <c r="Q2491" s="260" t="str">
        <f>VLOOKUP(MONTH(Table2[[#This Row],[Date ]]),Months,2,0)</f>
        <v>October</v>
      </c>
      <c r="R2491" s="288" t="b">
        <f>COUNTIFS(Table2[Unique],Table2[[#This Row],[Unique]])&gt;1</f>
        <v>0</v>
      </c>
      <c r="S2491" s="288">
        <f>IF(Table2[[#This Row],[Status ]]="Solved",1,0)</f>
        <v>1</v>
      </c>
      <c r="T2491" s="288">
        <f>IF(Table2[[#This Row],[Status ]]="ongoing",1,0)</f>
        <v>0</v>
      </c>
    </row>
    <row r="2492" spans="1:20" x14ac:dyDescent="0.25">
      <c r="A2492" s="263">
        <v>5017444721</v>
      </c>
      <c r="B2492" s="287" t="str">
        <f>_xlfn.XLOOKUP(Table2[[#This Row],[K&amp;N REF ]],CAT_Details[Tracking Number],CAT_Details[S Ref],,0)</f>
        <v>20250924-S-70169</v>
      </c>
      <c r="C2492" s="273">
        <f>_xlfn.XLOOKUP(Table2[[#This Row],[K&amp;N REF ]],CAT_Details[Tracking Number],CAT_Details[TO Ref],,0)</f>
        <v>20250924811116</v>
      </c>
      <c r="D2492" s="273" t="str">
        <f>_xlfn.XLOOKUP(Table2[[#This Row],[K&amp;N REF ]],CAT_Details[Tracking Number],CAT_Details[Pickup Customer Name],,0)</f>
        <v>CONTITECH TECHNO-CHEMIE GMBH PMS CIV</v>
      </c>
      <c r="E2492" s="274" t="str">
        <f>_xlfn.XLOOKUP(Table2[[#This Row],[K&amp;N REF ]],CAT_Details[Tracking Number],CAT_Details[Delivery Country Code],,0)</f>
        <v>GB</v>
      </c>
      <c r="F2492" s="274" t="str">
        <f>_xlfn.XLOOKUP(Table2[[#This Row],[TO Ref]],CAT_Details[TO Ref],CAT_Details[Loc],,0)</f>
        <v>DX01-L5</v>
      </c>
      <c r="G2492" s="260" t="s">
        <v>34</v>
      </c>
      <c r="H2492" s="260" t="s">
        <v>35</v>
      </c>
      <c r="I2492" s="281">
        <v>45931</v>
      </c>
      <c r="J2492" s="260" t="s">
        <v>26</v>
      </c>
      <c r="K2492" s="260" t="s">
        <v>32</v>
      </c>
      <c r="L2492" s="281">
        <v>45931</v>
      </c>
      <c r="M2492" s="260" t="str">
        <f>IF(Table2[[#This Row],[Resolve Date]]="","ONGOING","SOLVED")</f>
        <v>SOLVED</v>
      </c>
      <c r="N2492" s="261"/>
      <c r="O2492" s="260" t="str">
        <f>Table2[[#This Row],[K&amp;N REF ]]&amp;Table2[[#This Row],[Issue type ]]</f>
        <v>5017444721NO LABELS</v>
      </c>
      <c r="P2492" s="260">
        <f>YEAR(Table2[[#This Row],[Date ]])</f>
        <v>2025</v>
      </c>
      <c r="Q2492" s="260" t="str">
        <f>VLOOKUP(MONTH(Table2[[#This Row],[Date ]]),Months,2,0)</f>
        <v>October</v>
      </c>
      <c r="R2492" s="288" t="b">
        <f>COUNTIFS(Table2[Unique],Table2[[#This Row],[Unique]])&gt;1</f>
        <v>0</v>
      </c>
      <c r="S2492" s="288">
        <f>IF(Table2[[#This Row],[Status ]]="Solved",1,0)</f>
        <v>1</v>
      </c>
      <c r="T2492" s="288">
        <f>IF(Table2[[#This Row],[Status ]]="ongoing",1,0)</f>
        <v>0</v>
      </c>
    </row>
    <row r="2493" spans="1:20" x14ac:dyDescent="0.25">
      <c r="A2493" s="263">
        <v>5017444718</v>
      </c>
      <c r="B2493" s="287" t="str">
        <f>_xlfn.XLOOKUP(Table2[[#This Row],[K&amp;N REF ]],CAT_Details[Tracking Number],CAT_Details[S Ref],,0)</f>
        <v>20250924-S-70169</v>
      </c>
      <c r="C2493" s="273">
        <f>_xlfn.XLOOKUP(Table2[[#This Row],[K&amp;N REF ]],CAT_Details[Tracking Number],CAT_Details[TO Ref],,0)</f>
        <v>20250924811120</v>
      </c>
      <c r="D2493" s="273" t="str">
        <f>_xlfn.XLOOKUP(Table2[[#This Row],[K&amp;N REF ]],CAT_Details[Tracking Number],CAT_Details[Pickup Customer Name],,0)</f>
        <v>CONTITECH TECHNO-CHEMIE GMBH PMS CIV</v>
      </c>
      <c r="E2493" s="274" t="str">
        <f>_xlfn.XLOOKUP(Table2[[#This Row],[K&amp;N REF ]],CAT_Details[Tracking Number],CAT_Details[Delivery Country Code],,0)</f>
        <v>GB</v>
      </c>
      <c r="F2493" s="274" t="str">
        <f>_xlfn.XLOOKUP(Table2[[#This Row],[TO Ref]],CAT_Details[TO Ref],CAT_Details[Loc],,0)</f>
        <v>MZ02</v>
      </c>
      <c r="G2493" s="260" t="s">
        <v>34</v>
      </c>
      <c r="H2493" s="260" t="s">
        <v>35</v>
      </c>
      <c r="I2493" s="281">
        <v>45931</v>
      </c>
      <c r="J2493" s="260" t="s">
        <v>26</v>
      </c>
      <c r="K2493" s="260" t="s">
        <v>32</v>
      </c>
      <c r="L2493" s="281">
        <v>45931</v>
      </c>
      <c r="M2493" s="260" t="str">
        <f>IF(Table2[[#This Row],[Resolve Date]]="","ONGOING","SOLVED")</f>
        <v>SOLVED</v>
      </c>
      <c r="N2493" s="261"/>
      <c r="O2493" s="260" t="str">
        <f>Table2[[#This Row],[K&amp;N REF ]]&amp;Table2[[#This Row],[Issue type ]]</f>
        <v>5017444718NO LABELS</v>
      </c>
      <c r="P2493" s="260">
        <f>YEAR(Table2[[#This Row],[Date ]])</f>
        <v>2025</v>
      </c>
      <c r="Q2493" s="260" t="str">
        <f>VLOOKUP(MONTH(Table2[[#This Row],[Date ]]),Months,2,0)</f>
        <v>October</v>
      </c>
      <c r="R2493" s="288" t="b">
        <f>COUNTIFS(Table2[Unique],Table2[[#This Row],[Unique]])&gt;1</f>
        <v>0</v>
      </c>
      <c r="S2493" s="288">
        <f>IF(Table2[[#This Row],[Status ]]="Solved",1,0)</f>
        <v>1</v>
      </c>
      <c r="T2493" s="288">
        <f>IF(Table2[[#This Row],[Status ]]="ongoing",1,0)</f>
        <v>0</v>
      </c>
    </row>
    <row r="2494" spans="1:20" x14ac:dyDescent="0.25">
      <c r="A2494" s="263">
        <v>5017460428</v>
      </c>
      <c r="B2494" s="287" t="str">
        <f>_xlfn.XLOOKUP(Table2[[#This Row],[K&amp;N REF ]],CAT_Details[Tracking Number],CAT_Details[S Ref],,0)</f>
        <v>20250925-S-70380</v>
      </c>
      <c r="C2494" s="273">
        <f>_xlfn.XLOOKUP(Table2[[#This Row],[K&amp;N REF ]],CAT_Details[Tracking Number],CAT_Details[TO Ref],,0)</f>
        <v>20250923809759</v>
      </c>
      <c r="D2494" s="273" t="str">
        <f>_xlfn.XLOOKUP(Table2[[#This Row],[K&amp;N REF ]],CAT_Details[Tracking Number],CAT_Details[Pickup Customer Name],,0)</f>
        <v>WORLD CLASS INDUSTRIES EUROPA GMBH</v>
      </c>
      <c r="E2494" s="274" t="str">
        <f>_xlfn.XLOOKUP(Table2[[#This Row],[K&amp;N REF ]],CAT_Details[Tracking Number],CAT_Details[Delivery Country Code],,0)</f>
        <v>GB</v>
      </c>
      <c r="F2494" s="274">
        <f>_xlfn.XLOOKUP(Table2[[#This Row],[TO Ref]],CAT_Details[TO Ref],CAT_Details[Loc],,0)</f>
        <v>3402</v>
      </c>
      <c r="G2494" s="260" t="s">
        <v>34</v>
      </c>
      <c r="H2494" s="260" t="s">
        <v>31</v>
      </c>
      <c r="I2494" s="281">
        <v>45931</v>
      </c>
      <c r="J2494" s="260" t="s">
        <v>26</v>
      </c>
      <c r="K2494" s="260" t="s">
        <v>50</v>
      </c>
      <c r="L2494" s="281">
        <v>45931</v>
      </c>
      <c r="M2494" s="260" t="str">
        <f>IF(Table2[[#This Row],[Resolve Date]]="","ONGOING","SOLVED")</f>
        <v>SOLVED</v>
      </c>
      <c r="N2494" s="261"/>
      <c r="O2494" s="260" t="str">
        <f>Table2[[#This Row],[K&amp;N REF ]]&amp;Table2[[#This Row],[Issue type ]]</f>
        <v>5017460428MISSING LABELS ON SOME UNITS</v>
      </c>
      <c r="P2494" s="260">
        <f>YEAR(Table2[[#This Row],[Date ]])</f>
        <v>2025</v>
      </c>
      <c r="Q2494" s="260" t="str">
        <f>VLOOKUP(MONTH(Table2[[#This Row],[Date ]]),Months,2,0)</f>
        <v>October</v>
      </c>
      <c r="R2494" s="288" t="b">
        <f>COUNTIFS(Table2[Unique],Table2[[#This Row],[Unique]])&gt;1</f>
        <v>0</v>
      </c>
      <c r="S2494" s="288">
        <f>IF(Table2[[#This Row],[Status ]]="Solved",1,0)</f>
        <v>1</v>
      </c>
      <c r="T2494" s="288">
        <f>IF(Table2[[#This Row],[Status ]]="ongoing",1,0)</f>
        <v>0</v>
      </c>
    </row>
    <row r="2495" spans="1:20" x14ac:dyDescent="0.25">
      <c r="A2495" s="263">
        <v>5017444757</v>
      </c>
      <c r="B2495" s="287" t="str">
        <f>_xlfn.XLOOKUP(Table2[[#This Row],[K&amp;N REF ]],CAT_Details[Tracking Number],CAT_Details[S Ref],,0)</f>
        <v>20250923-S-70290</v>
      </c>
      <c r="C2495" s="273">
        <f>_xlfn.XLOOKUP(Table2[[#This Row],[K&amp;N REF ]],CAT_Details[Tracking Number],CAT_Details[TO Ref],,0)</f>
        <v>20250923809838</v>
      </c>
      <c r="D2495" s="273" t="str">
        <f>_xlfn.XLOOKUP(Table2[[#This Row],[K&amp;N REF ]],CAT_Details[Tracking Number],CAT_Details[Pickup Customer Name],,0)</f>
        <v>Elso</v>
      </c>
      <c r="E2495" s="274" t="str">
        <f>_xlfn.XLOOKUP(Table2[[#This Row],[K&amp;N REF ]],CAT_Details[Tracking Number],CAT_Details[Delivery Country Code],,0)</f>
        <v>GB</v>
      </c>
      <c r="F2495" s="274" t="str">
        <f>_xlfn.XLOOKUP(Table2[[#This Row],[TO Ref]],CAT_Details[TO Ref],CAT_Details[Loc],,0)</f>
        <v>DK-BM01</v>
      </c>
      <c r="G2495" s="260" t="s">
        <v>34</v>
      </c>
      <c r="H2495" s="260" t="s">
        <v>35</v>
      </c>
      <c r="I2495" s="281">
        <v>45931</v>
      </c>
      <c r="J2495" s="260" t="s">
        <v>26</v>
      </c>
      <c r="K2495" s="260" t="s">
        <v>32</v>
      </c>
      <c r="L2495" s="281">
        <v>45931</v>
      </c>
      <c r="M2495" s="260" t="str">
        <f>IF(Table2[[#This Row],[Resolve Date]]="","ONGOING","SOLVED")</f>
        <v>SOLVED</v>
      </c>
      <c r="N2495" s="261"/>
      <c r="O2495" s="260" t="str">
        <f>Table2[[#This Row],[K&amp;N REF ]]&amp;Table2[[#This Row],[Issue type ]]</f>
        <v>5017444757NO LABELS</v>
      </c>
      <c r="P2495" s="260">
        <f>YEAR(Table2[[#This Row],[Date ]])</f>
        <v>2025</v>
      </c>
      <c r="Q2495" s="260" t="str">
        <f>VLOOKUP(MONTH(Table2[[#This Row],[Date ]]),Months,2,0)</f>
        <v>October</v>
      </c>
      <c r="R2495" s="288" t="b">
        <f>COUNTIFS(Table2[Unique],Table2[[#This Row],[Unique]])&gt;1</f>
        <v>0</v>
      </c>
      <c r="S2495" s="288">
        <f>IF(Table2[[#This Row],[Status ]]="Solved",1,0)</f>
        <v>1</v>
      </c>
      <c r="T2495" s="288">
        <f>IF(Table2[[#This Row],[Status ]]="ongoing",1,0)</f>
        <v>0</v>
      </c>
    </row>
    <row r="2496" spans="1:20" x14ac:dyDescent="0.25">
      <c r="A2496" s="263">
        <v>5017460100</v>
      </c>
      <c r="B2496" s="287" t="str">
        <f>_xlfn.XLOOKUP(Table2[[#This Row],[K&amp;N REF ]],CAT_Details[Tracking Number],CAT_Details[S Ref],,0)</f>
        <v>20250924-S-70800</v>
      </c>
      <c r="C2496" s="273">
        <f>_xlfn.XLOOKUP(Table2[[#This Row],[K&amp;N REF ]],CAT_Details[Tracking Number],CAT_Details[TO Ref],,0)</f>
        <v>20250924811345</v>
      </c>
      <c r="D2496" s="273" t="str">
        <f>_xlfn.XLOOKUP(Table2[[#This Row],[K&amp;N REF ]],CAT_Details[Tracking Number],CAT_Details[Pickup Customer Name],,0)</f>
        <v>PIERBURG GMBH, WERK NIEDERRHEIN</v>
      </c>
      <c r="E2496" s="274" t="str">
        <f>_xlfn.XLOOKUP(Table2[[#This Row],[K&amp;N REF ]],CAT_Details[Tracking Number],CAT_Details[Delivery Country Code],,0)</f>
        <v>GB</v>
      </c>
      <c r="F2496" s="274" t="str">
        <f>_xlfn.XLOOKUP(Table2[[#This Row],[TO Ref]],CAT_Details[TO Ref],CAT_Details[Loc],,0)</f>
        <v>DX01-L5</v>
      </c>
      <c r="G2496" s="260" t="s">
        <v>34</v>
      </c>
      <c r="H2496" s="260" t="s">
        <v>31</v>
      </c>
      <c r="I2496" s="281">
        <v>45931</v>
      </c>
      <c r="J2496" s="260" t="s">
        <v>26</v>
      </c>
      <c r="K2496" s="260" t="s">
        <v>50</v>
      </c>
      <c r="L2496" s="281">
        <v>45931</v>
      </c>
      <c r="M2496" s="260" t="str">
        <f>IF(Table2[[#This Row],[Resolve Date]]="","ONGOING","SOLVED")</f>
        <v>SOLVED</v>
      </c>
      <c r="N2496" s="261"/>
      <c r="O2496" s="260" t="str">
        <f>Table2[[#This Row],[K&amp;N REF ]]&amp;Table2[[#This Row],[Issue type ]]</f>
        <v>5017460100MISSING LABELS ON SOME UNITS</v>
      </c>
      <c r="P2496" s="260">
        <f>YEAR(Table2[[#This Row],[Date ]])</f>
        <v>2025</v>
      </c>
      <c r="Q2496" s="260" t="str">
        <f>VLOOKUP(MONTH(Table2[[#This Row],[Date ]]),Months,2,0)</f>
        <v>October</v>
      </c>
      <c r="R2496" s="288" t="b">
        <f>COUNTIFS(Table2[Unique],Table2[[#This Row],[Unique]])&gt;1</f>
        <v>0</v>
      </c>
      <c r="S2496" s="288">
        <f>IF(Table2[[#This Row],[Status ]]="Solved",1,0)</f>
        <v>1</v>
      </c>
      <c r="T2496" s="288">
        <f>IF(Table2[[#This Row],[Status ]]="ongoing",1,0)</f>
        <v>0</v>
      </c>
    </row>
    <row r="2497" spans="1:20" x14ac:dyDescent="0.25">
      <c r="A2497" s="263">
        <v>5017460486</v>
      </c>
      <c r="B2497" s="287" t="str">
        <f>_xlfn.XLOOKUP(Table2[[#This Row],[K&amp;N REF ]],CAT_Details[Tracking Number],CAT_Details[S Ref],,0)</f>
        <v>20250925-S-70373</v>
      </c>
      <c r="C2497" s="273">
        <f>_xlfn.XLOOKUP(Table2[[#This Row],[K&amp;N REF ]],CAT_Details[Tracking Number],CAT_Details[TO Ref],,0)</f>
        <v>20250925812219</v>
      </c>
      <c r="D2497" s="273" t="str">
        <f>_xlfn.XLOOKUP(Table2[[#This Row],[K&amp;N REF ]],CAT_Details[Tracking Number],CAT_Details[Pickup Customer Name],,0)</f>
        <v>Elobau GmbH &amp; Co. KG</v>
      </c>
      <c r="E2497" s="274" t="str">
        <f>_xlfn.XLOOKUP(Table2[[#This Row],[K&amp;N REF ]],CAT_Details[Tracking Number],CAT_Details[Delivery Country Code],,0)</f>
        <v>GB</v>
      </c>
      <c r="F2497" s="274">
        <f>_xlfn.XLOOKUP(Table2[[#This Row],[TO Ref]],CAT_Details[TO Ref],CAT_Details[Loc],,0)</f>
        <v>3402</v>
      </c>
      <c r="G2497" s="260" t="s">
        <v>34</v>
      </c>
      <c r="H2497" s="260" t="s">
        <v>25</v>
      </c>
      <c r="I2497" s="281">
        <v>45931</v>
      </c>
      <c r="J2497" s="260" t="s">
        <v>26</v>
      </c>
      <c r="K2497" s="260" t="s">
        <v>50</v>
      </c>
      <c r="L2497" s="281">
        <v>45931</v>
      </c>
      <c r="M2497" s="260" t="str">
        <f>IF(Table2[[#This Row],[Resolve Date]]="","ONGOING","SOLVED")</f>
        <v>SOLVED</v>
      </c>
      <c r="N2497" s="261"/>
      <c r="O2497" s="260" t="str">
        <f>Table2[[#This Row],[K&amp;N REF ]]&amp;Table2[[#This Row],[Issue type ]]</f>
        <v xml:space="preserve">5017460486DAMAGE </v>
      </c>
      <c r="P2497" s="260">
        <f>YEAR(Table2[[#This Row],[Date ]])</f>
        <v>2025</v>
      </c>
      <c r="Q2497" s="260" t="str">
        <f>VLOOKUP(MONTH(Table2[[#This Row],[Date ]]),Months,2,0)</f>
        <v>October</v>
      </c>
      <c r="R2497" s="288" t="b">
        <f>COUNTIFS(Table2[Unique],Table2[[#This Row],[Unique]])&gt;1</f>
        <v>0</v>
      </c>
      <c r="S2497" s="288">
        <f>IF(Table2[[#This Row],[Status ]]="Solved",1,0)</f>
        <v>1</v>
      </c>
      <c r="T2497" s="288">
        <f>IF(Table2[[#This Row],[Status ]]="ongoing",1,0)</f>
        <v>0</v>
      </c>
    </row>
    <row r="2498" spans="1:20" x14ac:dyDescent="0.25">
      <c r="A2498" s="263">
        <v>5017476507</v>
      </c>
      <c r="B2498" s="287" t="str">
        <f>_xlfn.XLOOKUP(Table2[[#This Row],[K&amp;N REF ]],CAT_Details[Tracking Number],CAT_Details[S Ref],,0)</f>
        <v>20250926-S-70473</v>
      </c>
      <c r="C2498" s="273">
        <f>_xlfn.XLOOKUP(Table2[[#This Row],[K&amp;N REF ]],CAT_Details[Tracking Number],CAT_Details[TO Ref],,0)</f>
        <v>20250925811972</v>
      </c>
      <c r="D2498" s="273" t="str">
        <f>_xlfn.XLOOKUP(Table2[[#This Row],[K&amp;N REF ]],CAT_Details[Tracking Number],CAT_Details[Pickup Customer Name],,0)</f>
        <v>WORLD CLASS INDUSTRIES EUROPA GMBH</v>
      </c>
      <c r="E2498" s="274" t="str">
        <f>_xlfn.XLOOKUP(Table2[[#This Row],[K&amp;N REF ]],CAT_Details[Tracking Number],CAT_Details[Delivery Country Code],,0)</f>
        <v>GB</v>
      </c>
      <c r="F2498" s="274">
        <f>_xlfn.XLOOKUP(Table2[[#This Row],[TO Ref]],CAT_Details[TO Ref],CAT_Details[Loc],,0)</f>
        <v>3402</v>
      </c>
      <c r="G2498" s="260" t="s">
        <v>34</v>
      </c>
      <c r="H2498" s="260" t="s">
        <v>35</v>
      </c>
      <c r="I2498" s="281">
        <v>45931</v>
      </c>
      <c r="J2498" s="260" t="s">
        <v>26</v>
      </c>
      <c r="K2498" s="260" t="s">
        <v>32</v>
      </c>
      <c r="L2498" s="281">
        <v>45931</v>
      </c>
      <c r="M2498" s="260" t="str">
        <f>IF(Table2[[#This Row],[Resolve Date]]="","ONGOING","SOLVED")</f>
        <v>SOLVED</v>
      </c>
      <c r="N2498" s="261"/>
      <c r="O2498" s="260" t="str">
        <f>Table2[[#This Row],[K&amp;N REF ]]&amp;Table2[[#This Row],[Issue type ]]</f>
        <v>5017476507NO LABELS</v>
      </c>
      <c r="P2498" s="260">
        <f>YEAR(Table2[[#This Row],[Date ]])</f>
        <v>2025</v>
      </c>
      <c r="Q2498" s="260" t="str">
        <f>VLOOKUP(MONTH(Table2[[#This Row],[Date ]]),Months,2,0)</f>
        <v>October</v>
      </c>
      <c r="R2498" s="288" t="b">
        <f>COUNTIFS(Table2[Unique],Table2[[#This Row],[Unique]])&gt;1</f>
        <v>0</v>
      </c>
      <c r="S2498" s="288">
        <f>IF(Table2[[#This Row],[Status ]]="Solved",1,0)</f>
        <v>1</v>
      </c>
      <c r="T2498" s="288">
        <f>IF(Table2[[#This Row],[Status ]]="ongoing",1,0)</f>
        <v>0</v>
      </c>
    </row>
    <row r="2499" spans="1:20" x14ac:dyDescent="0.25">
      <c r="A2499" s="263">
        <v>5017367190</v>
      </c>
      <c r="B2499" s="287" t="str">
        <f>_xlfn.XLOOKUP(Table2[[#This Row],[K&amp;N REF ]],CAT_Details[Tracking Number],CAT_Details[S Ref],,0)</f>
        <v>20250917-S-70214</v>
      </c>
      <c r="C2499" s="273">
        <f>_xlfn.XLOOKUP(Table2[[#This Row],[K&amp;N REF ]],CAT_Details[Tracking Number],CAT_Details[TO Ref],,0)</f>
        <v>20250916804715</v>
      </c>
      <c r="D2499" s="273" t="str">
        <f>_xlfn.XLOOKUP(Table2[[#This Row],[K&amp;N REF ]],CAT_Details[Tracking Number],CAT_Details[Pickup Customer Name],,0)</f>
        <v>F. REYHER Nchfg. GmbH &amp; Co. KG</v>
      </c>
      <c r="E2499" s="274" t="str">
        <f>_xlfn.XLOOKUP(Table2[[#This Row],[K&amp;N REF ]],CAT_Details[Tracking Number],CAT_Details[Delivery Country Code],,0)</f>
        <v>GB</v>
      </c>
      <c r="F2499" s="274" t="str">
        <f>_xlfn.XLOOKUP(Table2[[#This Row],[TO Ref]],CAT_Details[TO Ref],CAT_Details[Loc],,0)</f>
        <v>DK-BM01</v>
      </c>
      <c r="G2499" s="260" t="s">
        <v>34</v>
      </c>
      <c r="H2499" s="260" t="s">
        <v>197</v>
      </c>
      <c r="I2499" s="281">
        <v>45931</v>
      </c>
      <c r="J2499" s="260" t="s">
        <v>45</v>
      </c>
      <c r="K2499" s="260" t="s">
        <v>50</v>
      </c>
      <c r="L2499" s="281">
        <v>45937</v>
      </c>
      <c r="M2499" s="260" t="str">
        <f>IF(Table2[[#This Row],[Resolve Date]]="","ONGOING","SOLVED")</f>
        <v>SOLVED</v>
      </c>
      <c r="N2499" s="261" t="s">
        <v>28978</v>
      </c>
      <c r="O2499" s="260" t="str">
        <f>Table2[[#This Row],[K&amp;N REF ]]&amp;Table2[[#This Row],[Issue type ]]</f>
        <v>5017367190MANCO</v>
      </c>
      <c r="P2499" s="260">
        <f>YEAR(Table2[[#This Row],[Date ]])</f>
        <v>2025</v>
      </c>
      <c r="Q2499" s="260" t="str">
        <f>VLOOKUP(MONTH(Table2[[#This Row],[Date ]]),Months,2,0)</f>
        <v>October</v>
      </c>
      <c r="R2499" s="288" t="b">
        <f>COUNTIFS(Table2[Unique],Table2[[#This Row],[Unique]])&gt;1</f>
        <v>1</v>
      </c>
      <c r="S2499" s="288">
        <f>IF(Table2[[#This Row],[Status ]]="Solved",1,0)</f>
        <v>1</v>
      </c>
      <c r="T2499" s="288">
        <f>IF(Table2[[#This Row],[Status ]]="ongoing",1,0)</f>
        <v>0</v>
      </c>
    </row>
    <row r="2500" spans="1:20" x14ac:dyDescent="0.25">
      <c r="A2500" s="263">
        <v>5017398304</v>
      </c>
      <c r="B2500" s="287" t="str">
        <f>_xlfn.XLOOKUP(Table2[[#This Row],[K&amp;N REF ]],CAT_Details[Tracking Number],CAT_Details[S Ref],,0)</f>
        <v>20250919-S-70724</v>
      </c>
      <c r="C2500" s="273">
        <f>_xlfn.XLOOKUP(Table2[[#This Row],[K&amp;N REF ]],CAT_Details[Tracking Number],CAT_Details[TO Ref],,0)</f>
        <v>20250918806719</v>
      </c>
      <c r="D2500" s="273" t="str">
        <f>_xlfn.XLOOKUP(Table2[[#This Row],[K&amp;N REF ]],CAT_Details[Tracking Number],CAT_Details[Pickup Customer Name],,0)</f>
        <v>DANFOSS A/S</v>
      </c>
      <c r="E2500" s="274" t="str">
        <f>_xlfn.XLOOKUP(Table2[[#This Row],[K&amp;N REF ]],CAT_Details[Tracking Number],CAT_Details[Delivery Country Code],,0)</f>
        <v>FR</v>
      </c>
      <c r="F2500" s="274">
        <f>_xlfn.XLOOKUP(Table2[[#This Row],[TO Ref]],CAT_Details[TO Ref],CAT_Details[Loc],,0)</f>
        <v>3705</v>
      </c>
      <c r="G2500" s="260" t="s">
        <v>44</v>
      </c>
      <c r="H2500" s="260" t="s">
        <v>35</v>
      </c>
      <c r="I2500" s="281">
        <v>45931</v>
      </c>
      <c r="J2500" s="260" t="s">
        <v>26</v>
      </c>
      <c r="K2500" s="260" t="s">
        <v>32</v>
      </c>
      <c r="L2500" s="281">
        <v>45931</v>
      </c>
      <c r="M2500" s="260" t="str">
        <f>IF(Table2[[#This Row],[Resolve Date]]="","ONGOING","SOLVED")</f>
        <v>SOLVED</v>
      </c>
      <c r="N2500" s="261"/>
      <c r="O2500" s="260" t="str">
        <f>Table2[[#This Row],[K&amp;N REF ]]&amp;Table2[[#This Row],[Issue type ]]</f>
        <v>5017398304NO LABELS</v>
      </c>
      <c r="P2500" s="260">
        <f>YEAR(Table2[[#This Row],[Date ]])</f>
        <v>2025</v>
      </c>
      <c r="Q2500" s="260" t="str">
        <f>VLOOKUP(MONTH(Table2[[#This Row],[Date ]]),Months,2,0)</f>
        <v>October</v>
      </c>
      <c r="R2500" s="288" t="b">
        <f>COUNTIFS(Table2[Unique],Table2[[#This Row],[Unique]])&gt;1</f>
        <v>0</v>
      </c>
      <c r="S2500" s="288">
        <f>IF(Table2[[#This Row],[Status ]]="Solved",1,0)</f>
        <v>1</v>
      </c>
      <c r="T2500" s="288">
        <f>IF(Table2[[#This Row],[Status ]]="ongoing",1,0)</f>
        <v>0</v>
      </c>
    </row>
    <row r="2501" spans="1:20" x14ac:dyDescent="0.25">
      <c r="A2501" s="263">
        <v>5017460396</v>
      </c>
      <c r="B2501" s="287" t="str">
        <f>_xlfn.XLOOKUP(Table2[[#This Row],[K&amp;N REF ]],CAT_Details[Tracking Number],CAT_Details[S Ref],,0)</f>
        <v>20250925-S-70787</v>
      </c>
      <c r="C2501" s="273">
        <f>_xlfn.XLOOKUP(Table2[[#This Row],[K&amp;N REF ]],CAT_Details[Tracking Number],CAT_Details[TO Ref],,0)</f>
        <v>20250924811756</v>
      </c>
      <c r="D2501" s="273" t="str">
        <f>_xlfn.XLOOKUP(Table2[[#This Row],[K&amp;N REF ]],CAT_Details[Tracking Number],CAT_Details[Pickup Customer Name],,0)</f>
        <v>DANFOSS A/S</v>
      </c>
      <c r="E2501" s="274" t="str">
        <f>_xlfn.XLOOKUP(Table2[[#This Row],[K&amp;N REF ]],CAT_Details[Tracking Number],CAT_Details[Delivery Country Code],,0)</f>
        <v>GB</v>
      </c>
      <c r="F2501" s="274">
        <f>_xlfn.XLOOKUP(Table2[[#This Row],[TO Ref]],CAT_Details[TO Ref],CAT_Details[Loc],,0)</f>
        <v>3402</v>
      </c>
      <c r="G2501" s="260" t="s">
        <v>44</v>
      </c>
      <c r="H2501" s="260" t="s">
        <v>35</v>
      </c>
      <c r="I2501" s="281">
        <v>45931</v>
      </c>
      <c r="J2501" s="260" t="s">
        <v>26</v>
      </c>
      <c r="K2501" s="260" t="s">
        <v>32</v>
      </c>
      <c r="L2501" s="281">
        <v>45931</v>
      </c>
      <c r="M2501" s="260" t="str">
        <f>IF(Table2[[#This Row],[Resolve Date]]="","ONGOING","SOLVED")</f>
        <v>SOLVED</v>
      </c>
      <c r="N2501" s="261"/>
      <c r="O2501" s="260" t="str">
        <f>Table2[[#This Row],[K&amp;N REF ]]&amp;Table2[[#This Row],[Issue type ]]</f>
        <v>5017460396NO LABELS</v>
      </c>
      <c r="P2501" s="260">
        <f>YEAR(Table2[[#This Row],[Date ]])</f>
        <v>2025</v>
      </c>
      <c r="Q2501" s="260" t="str">
        <f>VLOOKUP(MONTH(Table2[[#This Row],[Date ]]),Months,2,0)</f>
        <v>October</v>
      </c>
      <c r="R2501" s="288" t="b">
        <f>COUNTIFS(Table2[Unique],Table2[[#This Row],[Unique]])&gt;1</f>
        <v>0</v>
      </c>
      <c r="S2501" s="288">
        <f>IF(Table2[[#This Row],[Status ]]="Solved",1,0)</f>
        <v>1</v>
      </c>
      <c r="T2501" s="288">
        <f>IF(Table2[[#This Row],[Status ]]="ongoing",1,0)</f>
        <v>0</v>
      </c>
    </row>
    <row r="2502" spans="1:20" x14ac:dyDescent="0.25">
      <c r="A2502" s="263">
        <v>5017460394</v>
      </c>
      <c r="B2502" s="287" t="str">
        <f>_xlfn.XLOOKUP(Table2[[#This Row],[K&amp;N REF ]],CAT_Details[Tracking Number],CAT_Details[S Ref],,0)</f>
        <v>20250925-S-70787</v>
      </c>
      <c r="C2502" s="273">
        <f>_xlfn.XLOOKUP(Table2[[#This Row],[K&amp;N REF ]],CAT_Details[Tracking Number],CAT_Details[TO Ref],,0)</f>
        <v>20250924811188</v>
      </c>
      <c r="D2502" s="273" t="str">
        <f>_xlfn.XLOOKUP(Table2[[#This Row],[K&amp;N REF ]],CAT_Details[Tracking Number],CAT_Details[Pickup Customer Name],,0)</f>
        <v>DANFOSS A/S</v>
      </c>
      <c r="E2502" s="274" t="str">
        <f>_xlfn.XLOOKUP(Table2[[#This Row],[K&amp;N REF ]],CAT_Details[Tracking Number],CAT_Details[Delivery Country Code],,0)</f>
        <v>FR</v>
      </c>
      <c r="F2502" s="274">
        <f>_xlfn.XLOOKUP(Table2[[#This Row],[TO Ref]],CAT_Details[TO Ref],CAT_Details[Loc],,0)</f>
        <v>3705</v>
      </c>
      <c r="G2502" s="260" t="s">
        <v>44</v>
      </c>
      <c r="H2502" s="260" t="s">
        <v>35</v>
      </c>
      <c r="I2502" s="281">
        <v>45931</v>
      </c>
      <c r="J2502" s="260" t="s">
        <v>26</v>
      </c>
      <c r="K2502" s="260" t="s">
        <v>32</v>
      </c>
      <c r="L2502" s="281">
        <v>45931</v>
      </c>
      <c r="M2502" s="260" t="str">
        <f>IF(Table2[[#This Row],[Resolve Date]]="","ONGOING","SOLVED")</f>
        <v>SOLVED</v>
      </c>
      <c r="N2502" s="261"/>
      <c r="O2502" s="260" t="str">
        <f>Table2[[#This Row],[K&amp;N REF ]]&amp;Table2[[#This Row],[Issue type ]]</f>
        <v>5017460394NO LABELS</v>
      </c>
      <c r="P2502" s="260">
        <f>YEAR(Table2[[#This Row],[Date ]])</f>
        <v>2025</v>
      </c>
      <c r="Q2502" s="260" t="str">
        <f>VLOOKUP(MONTH(Table2[[#This Row],[Date ]]),Months,2,0)</f>
        <v>October</v>
      </c>
      <c r="R2502" s="288" t="b">
        <f>COUNTIFS(Table2[Unique],Table2[[#This Row],[Unique]])&gt;1</f>
        <v>0</v>
      </c>
      <c r="S2502" s="288">
        <f>IF(Table2[[#This Row],[Status ]]="Solved",1,0)</f>
        <v>1</v>
      </c>
      <c r="T2502" s="288">
        <f>IF(Table2[[#This Row],[Status ]]="ongoing",1,0)</f>
        <v>0</v>
      </c>
    </row>
    <row r="2503" spans="1:20" x14ac:dyDescent="0.25">
      <c r="A2503" s="263">
        <v>5017460393</v>
      </c>
      <c r="B2503" s="287" t="str">
        <f>_xlfn.XLOOKUP(Table2[[#This Row],[K&amp;N REF ]],CAT_Details[Tracking Number],CAT_Details[S Ref],,0)</f>
        <v>20250925-S-70787</v>
      </c>
      <c r="C2503" s="273">
        <f>_xlfn.XLOOKUP(Table2[[#This Row],[K&amp;N REF ]],CAT_Details[Tracking Number],CAT_Details[TO Ref],,0)</f>
        <v>20250924811171</v>
      </c>
      <c r="D2503" s="273" t="str">
        <f>_xlfn.XLOOKUP(Table2[[#This Row],[K&amp;N REF ]],CAT_Details[Tracking Number],CAT_Details[Pickup Customer Name],,0)</f>
        <v>DANFOSS A/S</v>
      </c>
      <c r="E2503" s="274" t="str">
        <f>_xlfn.XLOOKUP(Table2[[#This Row],[K&amp;N REF ]],CAT_Details[Tracking Number],CAT_Details[Delivery Country Code],,0)</f>
        <v>GB</v>
      </c>
      <c r="F2503" s="274" t="str">
        <f>_xlfn.XLOOKUP(Table2[[#This Row],[TO Ref]],CAT_Details[TO Ref],CAT_Details[Loc],,0)</f>
        <v>U2-L5</v>
      </c>
      <c r="G2503" s="260" t="s">
        <v>44</v>
      </c>
      <c r="H2503" s="260" t="s">
        <v>35</v>
      </c>
      <c r="I2503" s="281">
        <v>45931</v>
      </c>
      <c r="J2503" s="260" t="s">
        <v>26</v>
      </c>
      <c r="K2503" s="260" t="s">
        <v>32</v>
      </c>
      <c r="L2503" s="281">
        <v>45931</v>
      </c>
      <c r="M2503" s="260" t="str">
        <f>IF(Table2[[#This Row],[Resolve Date]]="","ONGOING","SOLVED")</f>
        <v>SOLVED</v>
      </c>
      <c r="N2503" s="261"/>
      <c r="O2503" s="260" t="str">
        <f>Table2[[#This Row],[K&amp;N REF ]]&amp;Table2[[#This Row],[Issue type ]]</f>
        <v>5017460393NO LABELS</v>
      </c>
      <c r="P2503" s="260">
        <f>YEAR(Table2[[#This Row],[Date ]])</f>
        <v>2025</v>
      </c>
      <c r="Q2503" s="260" t="str">
        <f>VLOOKUP(MONTH(Table2[[#This Row],[Date ]]),Months,2,0)</f>
        <v>October</v>
      </c>
      <c r="R2503" s="288" t="b">
        <f>COUNTIFS(Table2[Unique],Table2[[#This Row],[Unique]])&gt;1</f>
        <v>0</v>
      </c>
      <c r="S2503" s="288">
        <f>IF(Table2[[#This Row],[Status ]]="Solved",1,0)</f>
        <v>1</v>
      </c>
      <c r="T2503" s="288">
        <f>IF(Table2[[#This Row],[Status ]]="ongoing",1,0)</f>
        <v>0</v>
      </c>
    </row>
    <row r="2504" spans="1:20" x14ac:dyDescent="0.25">
      <c r="A2504" s="263">
        <v>5017444669</v>
      </c>
      <c r="B2504" s="287" t="str">
        <f>_xlfn.XLOOKUP(Table2[[#This Row],[K&amp;N REF ]],CAT_Details[Tracking Number],CAT_Details[S Ref],,0)</f>
        <v>20250924-S-70799</v>
      </c>
      <c r="C2504" s="273">
        <f>_xlfn.XLOOKUP(Table2[[#This Row],[K&amp;N REF ]],CAT_Details[Tracking Number],CAT_Details[TO Ref],,0)</f>
        <v>20250922809428</v>
      </c>
      <c r="D2504" s="273" t="str">
        <f>_xlfn.XLOOKUP(Table2[[#This Row],[K&amp;N REF ]],CAT_Details[Tracking Number],CAT_Details[Pickup Customer Name],,0)</f>
        <v>Denso Magyarorszag Kft</v>
      </c>
      <c r="E2504" s="274" t="str">
        <f>_xlfn.XLOOKUP(Table2[[#This Row],[K&amp;N REF ]],CAT_Details[Tracking Number],CAT_Details[Delivery Country Code],,0)</f>
        <v>GB</v>
      </c>
      <c r="F2504" s="274" t="str">
        <f>_xlfn.XLOOKUP(Table2[[#This Row],[TO Ref]],CAT_Details[TO Ref],CAT_Details[Loc],,0)</f>
        <v>DX01-L5</v>
      </c>
      <c r="G2504" s="260" t="s">
        <v>44</v>
      </c>
      <c r="H2504" s="260" t="s">
        <v>25</v>
      </c>
      <c r="I2504" s="281">
        <v>45931</v>
      </c>
      <c r="J2504" s="260" t="s">
        <v>26</v>
      </c>
      <c r="K2504" s="260" t="s">
        <v>50</v>
      </c>
      <c r="L2504" s="281">
        <v>45931</v>
      </c>
      <c r="M2504" s="260" t="str">
        <f>IF(Table2[[#This Row],[Resolve Date]]="","ONGOING","SOLVED")</f>
        <v>SOLVED</v>
      </c>
      <c r="N2504" s="261"/>
      <c r="O2504" s="260" t="str">
        <f>Table2[[#This Row],[K&amp;N REF ]]&amp;Table2[[#This Row],[Issue type ]]</f>
        <v xml:space="preserve">5017444669DAMAGE </v>
      </c>
      <c r="P2504" s="260">
        <f>YEAR(Table2[[#This Row],[Date ]])</f>
        <v>2025</v>
      </c>
      <c r="Q2504" s="260" t="str">
        <f>VLOOKUP(MONTH(Table2[[#This Row],[Date ]]),Months,2,0)</f>
        <v>October</v>
      </c>
      <c r="R2504" s="288" t="b">
        <f>COUNTIFS(Table2[Unique],Table2[[#This Row],[Unique]])&gt;1</f>
        <v>0</v>
      </c>
      <c r="S2504" s="288">
        <f>IF(Table2[[#This Row],[Status ]]="Solved",1,0)</f>
        <v>1</v>
      </c>
      <c r="T2504" s="288">
        <f>IF(Table2[[#This Row],[Status ]]="ongoing",1,0)</f>
        <v>0</v>
      </c>
    </row>
    <row r="2505" spans="1:20" x14ac:dyDescent="0.25">
      <c r="A2505" s="263">
        <v>5017444225</v>
      </c>
      <c r="B2505" s="287" t="str">
        <f>_xlfn.XLOOKUP(Table2[[#This Row],[K&amp;N REF ]],CAT_Details[Tracking Number],CAT_Details[S Ref],,0)</f>
        <v>20250924-S-70635</v>
      </c>
      <c r="C2505" s="273">
        <f>_xlfn.XLOOKUP(Table2[[#This Row],[K&amp;N REF ]],CAT_Details[Tracking Number],CAT_Details[TO Ref],,0)</f>
        <v>20250923809750</v>
      </c>
      <c r="D2505" s="273" t="str">
        <f>_xlfn.XLOOKUP(Table2[[#This Row],[K&amp;N REF ]],CAT_Details[Tracking Number],CAT_Details[Pickup Customer Name],,0)</f>
        <v>Valeo Auto-Electric Magyarorszag Kft.</v>
      </c>
      <c r="E2505" s="274" t="str">
        <f>_xlfn.XLOOKUP(Table2[[#This Row],[K&amp;N REF ]],CAT_Details[Tracking Number],CAT_Details[Delivery Country Code],,0)</f>
        <v>GB</v>
      </c>
      <c r="F2505" s="274">
        <f>_xlfn.XLOOKUP(Table2[[#This Row],[TO Ref]],CAT_Details[TO Ref],CAT_Details[Loc],,0)</f>
        <v>3402</v>
      </c>
      <c r="G2505" s="260" t="s">
        <v>44</v>
      </c>
      <c r="H2505" s="260" t="s">
        <v>35</v>
      </c>
      <c r="I2505" s="281">
        <v>45931</v>
      </c>
      <c r="J2505" s="260" t="s">
        <v>26</v>
      </c>
      <c r="K2505" s="260" t="s">
        <v>32</v>
      </c>
      <c r="L2505" s="281">
        <v>45931</v>
      </c>
      <c r="M2505" s="260" t="str">
        <f>IF(Table2[[#This Row],[Resolve Date]]="","ONGOING","SOLVED")</f>
        <v>SOLVED</v>
      </c>
      <c r="N2505" s="261"/>
      <c r="O2505" s="260" t="str">
        <f>Table2[[#This Row],[K&amp;N REF ]]&amp;Table2[[#This Row],[Issue type ]]</f>
        <v>5017444225NO LABELS</v>
      </c>
      <c r="P2505" s="260">
        <f>YEAR(Table2[[#This Row],[Date ]])</f>
        <v>2025</v>
      </c>
      <c r="Q2505" s="260" t="str">
        <f>VLOOKUP(MONTH(Table2[[#This Row],[Date ]]),Months,2,0)</f>
        <v>October</v>
      </c>
      <c r="R2505" s="288" t="b">
        <f>COUNTIFS(Table2[Unique],Table2[[#This Row],[Unique]])&gt;1</f>
        <v>0</v>
      </c>
      <c r="S2505" s="288">
        <f>IF(Table2[[#This Row],[Status ]]="Solved",1,0)</f>
        <v>1</v>
      </c>
      <c r="T2505" s="288">
        <f>IF(Table2[[#This Row],[Status ]]="ongoing",1,0)</f>
        <v>0</v>
      </c>
    </row>
    <row r="2506" spans="1:20" x14ac:dyDescent="0.25">
      <c r="A2506" s="263">
        <v>5017444456</v>
      </c>
      <c r="B2506" s="287" t="str">
        <f>_xlfn.XLOOKUP(Table2[[#This Row],[K&amp;N REF ]],CAT_Details[Tracking Number],CAT_Details[S Ref],,0)</f>
        <v>20250924-S-70303</v>
      </c>
      <c r="C2506" s="273">
        <f>_xlfn.XLOOKUP(Table2[[#This Row],[K&amp;N REF ]],CAT_Details[Tracking Number],CAT_Details[TO Ref],,0)</f>
        <v>20250923810523</v>
      </c>
      <c r="D2506" s="273" t="str">
        <f>_xlfn.XLOOKUP(Table2[[#This Row],[K&amp;N REF ]],CAT_Details[Tracking Number],CAT_Details[Pickup Customer Name],,0)</f>
        <v>WIDNEY MANUFACTURING LIMITED</v>
      </c>
      <c r="E2506" s="274" t="str">
        <f>_xlfn.XLOOKUP(Table2[[#This Row],[K&amp;N REF ]],CAT_Details[Tracking Number],CAT_Details[Delivery Country Code],,0)</f>
        <v>FR</v>
      </c>
      <c r="F2506" s="274">
        <f>_xlfn.XLOOKUP(Table2[[#This Row],[TO Ref]],CAT_Details[TO Ref],CAT_Details[Loc],,0)</f>
        <v>3705</v>
      </c>
      <c r="G2506" s="260" t="s">
        <v>199</v>
      </c>
      <c r="H2506" s="260" t="s">
        <v>35</v>
      </c>
      <c r="I2506" s="281">
        <v>45931</v>
      </c>
      <c r="J2506" s="260" t="s">
        <v>41</v>
      </c>
      <c r="K2506" s="260" t="s">
        <v>32</v>
      </c>
      <c r="L2506" s="281">
        <v>45931</v>
      </c>
      <c r="M2506" s="260" t="str">
        <f>IF(Table2[[#This Row],[Resolve Date]]="","ONGOING","SOLVED")</f>
        <v>SOLVED</v>
      </c>
      <c r="N2506" s="261"/>
      <c r="O2506" s="260" t="str">
        <f>Table2[[#This Row],[K&amp;N REF ]]&amp;Table2[[#This Row],[Issue type ]]</f>
        <v>5017444456NO LABELS</v>
      </c>
      <c r="P2506" s="260">
        <f>YEAR(Table2[[#This Row],[Date ]])</f>
        <v>2025</v>
      </c>
      <c r="Q2506" s="260" t="str">
        <f>VLOOKUP(MONTH(Table2[[#This Row],[Date ]]),Months,2,0)</f>
        <v>October</v>
      </c>
      <c r="R2506" s="288" t="b">
        <f>COUNTIFS(Table2[Unique],Table2[[#This Row],[Unique]])&gt;1</f>
        <v>0</v>
      </c>
      <c r="S2506" s="288">
        <f>IF(Table2[[#This Row],[Status ]]="Solved",1,0)</f>
        <v>1</v>
      </c>
      <c r="T2506" s="288">
        <f>IF(Table2[[#This Row],[Status ]]="ongoing",1,0)</f>
        <v>0</v>
      </c>
    </row>
    <row r="2507" spans="1:20" x14ac:dyDescent="0.25">
      <c r="A2507" s="263">
        <v>5017444375</v>
      </c>
      <c r="B2507" s="287" t="str">
        <f>_xlfn.XLOOKUP(Table2[[#This Row],[K&amp;N REF ]],CAT_Details[Tracking Number],CAT_Details[S Ref],,0)</f>
        <v>20250924-S-70312</v>
      </c>
      <c r="C2507" s="273">
        <f>_xlfn.XLOOKUP(Table2[[#This Row],[K&amp;N REF ]],CAT_Details[Tracking Number],CAT_Details[TO Ref],,0)</f>
        <v>20250923810234</v>
      </c>
      <c r="D2507" s="273" t="str">
        <f>_xlfn.XLOOKUP(Table2[[#This Row],[K&amp;N REF ]],CAT_Details[Tracking Number],CAT_Details[Pickup Customer Name],,0)</f>
        <v>Argus Powerbend/Fluidhandling</v>
      </c>
      <c r="E2507" s="274" t="str">
        <f>_xlfn.XLOOKUP(Table2[[#This Row],[K&amp;N REF ]],CAT_Details[Tracking Number],CAT_Details[Delivery Country Code],,0)</f>
        <v>FR</v>
      </c>
      <c r="F2507" s="274">
        <f>_xlfn.XLOOKUP(Table2[[#This Row],[TO Ref]],CAT_Details[TO Ref],CAT_Details[Loc],,0)</f>
        <v>3705</v>
      </c>
      <c r="G2507" s="260" t="s">
        <v>199</v>
      </c>
      <c r="H2507" s="260" t="s">
        <v>35</v>
      </c>
      <c r="I2507" s="281">
        <v>45931</v>
      </c>
      <c r="J2507" s="260" t="s">
        <v>26</v>
      </c>
      <c r="K2507" s="260" t="s">
        <v>32</v>
      </c>
      <c r="L2507" s="281">
        <v>45931</v>
      </c>
      <c r="M2507" s="260" t="str">
        <f>IF(Table2[[#This Row],[Resolve Date]]="","ONGOING","SOLVED")</f>
        <v>SOLVED</v>
      </c>
      <c r="N2507" s="261"/>
      <c r="O2507" s="260" t="str">
        <f>Table2[[#This Row],[K&amp;N REF ]]&amp;Table2[[#This Row],[Issue type ]]</f>
        <v>5017444375NO LABELS</v>
      </c>
      <c r="P2507" s="260">
        <f>YEAR(Table2[[#This Row],[Date ]])</f>
        <v>2025</v>
      </c>
      <c r="Q2507" s="260" t="str">
        <f>VLOOKUP(MONTH(Table2[[#This Row],[Date ]]),Months,2,0)</f>
        <v>October</v>
      </c>
      <c r="R2507" s="288" t="b">
        <f>COUNTIFS(Table2[Unique],Table2[[#This Row],[Unique]])&gt;1</f>
        <v>0</v>
      </c>
      <c r="S2507" s="288">
        <f>IF(Table2[[#This Row],[Status ]]="Solved",1,0)</f>
        <v>1</v>
      </c>
      <c r="T2507" s="288">
        <f>IF(Table2[[#This Row],[Status ]]="ongoing",1,0)</f>
        <v>0</v>
      </c>
    </row>
    <row r="2508" spans="1:20" x14ac:dyDescent="0.25">
      <c r="A2508" s="263">
        <v>5017414034</v>
      </c>
      <c r="B2508" s="287" t="str">
        <f>_xlfn.XLOOKUP(Table2[[#This Row],[K&amp;N REF ]],CAT_Details[Tracking Number],CAT_Details[S Ref],,0)</f>
        <v>20250922-S-70729</v>
      </c>
      <c r="C2508" s="273">
        <f>_xlfn.XLOOKUP(Table2[[#This Row],[K&amp;N REF ]],CAT_Details[Tracking Number],CAT_Details[TO Ref],,0)</f>
        <v>20250918806973</v>
      </c>
      <c r="D2508" s="273" t="str">
        <f>_xlfn.XLOOKUP(Table2[[#This Row],[K&amp;N REF ]],CAT_Details[Tracking Number],CAT_Details[Pickup Customer Name],,0)</f>
        <v>KONGSBERG AUTOMOTIVE ASA</v>
      </c>
      <c r="E2508" s="274" t="str">
        <f>_xlfn.XLOOKUP(Table2[[#This Row],[K&amp;N REF ]],CAT_Details[Tracking Number],CAT_Details[Delivery Country Code],,0)</f>
        <v>GB</v>
      </c>
      <c r="F2508" s="274">
        <f>_xlfn.XLOOKUP(Table2[[#This Row],[TO Ref]],CAT_Details[TO Ref],CAT_Details[Loc],,0)</f>
        <v>3402</v>
      </c>
      <c r="G2508" s="260" t="s">
        <v>44</v>
      </c>
      <c r="H2508" s="260" t="s">
        <v>35</v>
      </c>
      <c r="I2508" s="281">
        <v>45931</v>
      </c>
      <c r="J2508" s="260" t="s">
        <v>26</v>
      </c>
      <c r="K2508" s="260" t="s">
        <v>32</v>
      </c>
      <c r="L2508" s="281">
        <v>45931</v>
      </c>
      <c r="M2508" s="260" t="str">
        <f>IF(Table2[[#This Row],[Resolve Date]]="","ONGOING","SOLVED")</f>
        <v>SOLVED</v>
      </c>
      <c r="N2508" s="261"/>
      <c r="O2508" s="260" t="str">
        <f>Table2[[#This Row],[K&amp;N REF ]]&amp;Table2[[#This Row],[Issue type ]]</f>
        <v>5017414034NO LABELS</v>
      </c>
      <c r="P2508" s="260">
        <f>YEAR(Table2[[#This Row],[Date ]])</f>
        <v>2025</v>
      </c>
      <c r="Q2508" s="260" t="str">
        <f>VLOOKUP(MONTH(Table2[[#This Row],[Date ]]),Months,2,0)</f>
        <v>October</v>
      </c>
      <c r="R2508" s="288" t="b">
        <f>COUNTIFS(Table2[Unique],Table2[[#This Row],[Unique]])&gt;1</f>
        <v>0</v>
      </c>
      <c r="S2508" s="288">
        <f>IF(Table2[[#This Row],[Status ]]="Solved",1,0)</f>
        <v>1</v>
      </c>
      <c r="T2508" s="288">
        <f>IF(Table2[[#This Row],[Status ]]="ongoing",1,0)</f>
        <v>0</v>
      </c>
    </row>
    <row r="2509" spans="1:20" x14ac:dyDescent="0.25">
      <c r="A2509" s="263">
        <v>5017429367</v>
      </c>
      <c r="B2509" s="287" t="str">
        <f>_xlfn.XLOOKUP(Table2[[#This Row],[K&amp;N REF ]],CAT_Details[Tracking Number],CAT_Details[S Ref],,0)</f>
        <v>20250923-S-70649</v>
      </c>
      <c r="C2509" s="273">
        <f>_xlfn.XLOOKUP(Table2[[#This Row],[K&amp;N REF ]],CAT_Details[Tracking Number],CAT_Details[TO Ref],,0)</f>
        <v>20250923809920</v>
      </c>
      <c r="D2509" s="273" t="str">
        <f>_xlfn.XLOOKUP(Table2[[#This Row],[K&amp;N REF ]],CAT_Details[Tracking Number],CAT_Details[Pickup Customer Name],,0)</f>
        <v>Standard Motor Product Poland ( SMP Poland)</v>
      </c>
      <c r="E2509" s="274" t="str">
        <f>_xlfn.XLOOKUP(Table2[[#This Row],[K&amp;N REF ]],CAT_Details[Tracking Number],CAT_Details[Delivery Country Code],,0)</f>
        <v>GB</v>
      </c>
      <c r="F2509" s="274" t="str">
        <f>_xlfn.XLOOKUP(Table2[[#This Row],[TO Ref]],CAT_Details[TO Ref],CAT_Details[Loc],,0)</f>
        <v>DX01-L5</v>
      </c>
      <c r="G2509" s="260" t="s">
        <v>221</v>
      </c>
      <c r="H2509" s="260" t="s">
        <v>179</v>
      </c>
      <c r="I2509" s="281">
        <v>45931</v>
      </c>
      <c r="J2509" s="260" t="s">
        <v>41</v>
      </c>
      <c r="K2509" s="260" t="s">
        <v>32</v>
      </c>
      <c r="L2509" s="281">
        <v>45931</v>
      </c>
      <c r="M2509" s="260" t="str">
        <f>IF(Table2[[#This Row],[Resolve Date]]="","ONGOING","SOLVED")</f>
        <v>SOLVED</v>
      </c>
      <c r="N2509" s="261"/>
      <c r="O2509" s="260" t="str">
        <f>Table2[[#This Row],[K&amp;N REF ]]&amp;Table2[[#This Row],[Issue type ]]</f>
        <v xml:space="preserve">5017429367NOT SCANNABLE </v>
      </c>
      <c r="P2509" s="260">
        <f>YEAR(Table2[[#This Row],[Date ]])</f>
        <v>2025</v>
      </c>
      <c r="Q2509" s="260" t="str">
        <f>VLOOKUP(MONTH(Table2[[#This Row],[Date ]]),Months,2,0)</f>
        <v>October</v>
      </c>
      <c r="R2509" s="288" t="b">
        <f>COUNTIFS(Table2[Unique],Table2[[#This Row],[Unique]])&gt;1</f>
        <v>0</v>
      </c>
      <c r="S2509" s="288">
        <f>IF(Table2[[#This Row],[Status ]]="Solved",1,0)</f>
        <v>1</v>
      </c>
      <c r="T2509" s="288">
        <f>IF(Table2[[#This Row],[Status ]]="ongoing",1,0)</f>
        <v>0</v>
      </c>
    </row>
    <row r="2510" spans="1:20" x14ac:dyDescent="0.25">
      <c r="A2510" s="263">
        <v>5017429365</v>
      </c>
      <c r="B2510" s="287" t="str">
        <f>_xlfn.XLOOKUP(Table2[[#This Row],[K&amp;N REF ]],CAT_Details[Tracking Number],CAT_Details[S Ref],,0)</f>
        <v>20250923-S-70649</v>
      </c>
      <c r="C2510" s="273">
        <f>_xlfn.XLOOKUP(Table2[[#This Row],[K&amp;N REF ]],CAT_Details[Tracking Number],CAT_Details[TO Ref],,0)</f>
        <v>20250923809863</v>
      </c>
      <c r="D2510" s="273" t="str">
        <f>_xlfn.XLOOKUP(Table2[[#This Row],[K&amp;N REF ]],CAT_Details[Tracking Number],CAT_Details[Pickup Customer Name],,0)</f>
        <v>Standard Motor Product Poland ( SMP Poland)</v>
      </c>
      <c r="E2510" s="274" t="str">
        <f>_xlfn.XLOOKUP(Table2[[#This Row],[K&amp;N REF ]],CAT_Details[Tracking Number],CAT_Details[Delivery Country Code],,0)</f>
        <v>GB</v>
      </c>
      <c r="F2510" s="274" t="str">
        <f>_xlfn.XLOOKUP(Table2[[#This Row],[TO Ref]],CAT_Details[TO Ref],CAT_Details[Loc],,0)</f>
        <v>MY02</v>
      </c>
      <c r="G2510" s="260" t="s">
        <v>221</v>
      </c>
      <c r="H2510" s="260" t="s">
        <v>179</v>
      </c>
      <c r="I2510" s="281">
        <v>45931</v>
      </c>
      <c r="J2510" s="260" t="s">
        <v>41</v>
      </c>
      <c r="K2510" s="260" t="s">
        <v>32</v>
      </c>
      <c r="L2510" s="281">
        <v>45931</v>
      </c>
      <c r="M2510" s="260" t="str">
        <f>IF(Table2[[#This Row],[Resolve Date]]="","ONGOING","SOLVED")</f>
        <v>SOLVED</v>
      </c>
      <c r="N2510" s="261"/>
      <c r="O2510" s="260" t="str">
        <f>Table2[[#This Row],[K&amp;N REF ]]&amp;Table2[[#This Row],[Issue type ]]</f>
        <v xml:space="preserve">5017429365NOT SCANNABLE </v>
      </c>
      <c r="P2510" s="260">
        <f>YEAR(Table2[[#This Row],[Date ]])</f>
        <v>2025</v>
      </c>
      <c r="Q2510" s="260" t="str">
        <f>VLOOKUP(MONTH(Table2[[#This Row],[Date ]]),Months,2,0)</f>
        <v>October</v>
      </c>
      <c r="R2510" s="288" t="b">
        <f>COUNTIFS(Table2[Unique],Table2[[#This Row],[Unique]])&gt;1</f>
        <v>0</v>
      </c>
      <c r="S2510" s="288">
        <f>IF(Table2[[#This Row],[Status ]]="Solved",1,0)</f>
        <v>1</v>
      </c>
      <c r="T2510" s="288">
        <f>IF(Table2[[#This Row],[Status ]]="ongoing",1,0)</f>
        <v>0</v>
      </c>
    </row>
    <row r="2511" spans="1:20" x14ac:dyDescent="0.25">
      <c r="A2511" s="263">
        <v>5017476590</v>
      </c>
      <c r="B2511" s="287" t="str">
        <f>_xlfn.XLOOKUP(Table2[[#This Row],[K&amp;N REF ]],CAT_Details[Tracking Number],CAT_Details[S Ref],,0)</f>
        <v>20250926-S-70459</v>
      </c>
      <c r="C2511" s="273">
        <f>_xlfn.XLOOKUP(Table2[[#This Row],[K&amp;N REF ]],CAT_Details[Tracking Number],CAT_Details[TO Ref],,0)</f>
        <v>20250925812588</v>
      </c>
      <c r="D2511" s="273" t="str">
        <f>_xlfn.XLOOKUP(Table2[[#This Row],[K&amp;N REF ]],CAT_Details[Tracking Number],CAT_Details[Pickup Customer Name],,0)</f>
        <v>TENNECO INC</v>
      </c>
      <c r="E2511" s="274" t="str">
        <f>_xlfn.XLOOKUP(Table2[[#This Row],[K&amp;N REF ]],CAT_Details[Tracking Number],CAT_Details[Delivery Country Code],,0)</f>
        <v>GB</v>
      </c>
      <c r="F2511" s="274" t="str">
        <f>_xlfn.XLOOKUP(Table2[[#This Row],[TO Ref]],CAT_Details[TO Ref],CAT_Details[Loc],,0)</f>
        <v>MZ02</v>
      </c>
      <c r="G2511" s="260" t="s">
        <v>34</v>
      </c>
      <c r="H2511" s="260" t="s">
        <v>35</v>
      </c>
      <c r="I2511" s="281">
        <v>45932</v>
      </c>
      <c r="J2511" s="260" t="s">
        <v>26</v>
      </c>
      <c r="K2511" s="260" t="s">
        <v>32</v>
      </c>
      <c r="L2511" s="281">
        <v>45932</v>
      </c>
      <c r="M2511" s="260" t="str">
        <f>IF(Table2[[#This Row],[Resolve Date]]="","ONGOING","SOLVED")</f>
        <v>SOLVED</v>
      </c>
      <c r="N2511" s="261"/>
      <c r="O2511" s="260" t="str">
        <f>Table2[[#This Row],[K&amp;N REF ]]&amp;Table2[[#This Row],[Issue type ]]</f>
        <v>5017476590NO LABELS</v>
      </c>
      <c r="P2511" s="260">
        <f>YEAR(Table2[[#This Row],[Date ]])</f>
        <v>2025</v>
      </c>
      <c r="Q2511" s="260" t="str">
        <f>VLOOKUP(MONTH(Table2[[#This Row],[Date ]]),Months,2,0)</f>
        <v>October</v>
      </c>
      <c r="R2511" s="288" t="b">
        <f>COUNTIFS(Table2[Unique],Table2[[#This Row],[Unique]])&gt;1</f>
        <v>0</v>
      </c>
      <c r="S2511" s="288">
        <f>IF(Table2[[#This Row],[Status ]]="Solved",1,0)</f>
        <v>1</v>
      </c>
      <c r="T2511" s="288">
        <f>IF(Table2[[#This Row],[Status ]]="ongoing",1,0)</f>
        <v>0</v>
      </c>
    </row>
    <row r="2512" spans="1:20" x14ac:dyDescent="0.25">
      <c r="A2512" s="263">
        <v>5017444712</v>
      </c>
      <c r="B2512" s="287" t="str">
        <f>_xlfn.XLOOKUP(Table2[[#This Row],[K&amp;N REF ]],CAT_Details[Tracking Number],CAT_Details[S Ref],,0)</f>
        <v>20250924-S-70176</v>
      </c>
      <c r="C2512" s="273">
        <f>_xlfn.XLOOKUP(Table2[[#This Row],[K&amp;N REF ]],CAT_Details[Tracking Number],CAT_Details[TO Ref],,0)</f>
        <v>20250924811073</v>
      </c>
      <c r="D2512" s="273" t="str">
        <f>_xlfn.XLOOKUP(Table2[[#This Row],[K&amp;N REF ]],CAT_Details[Tracking Number],CAT_Details[Pickup Customer Name],,0)</f>
        <v>Dichtungstechnik G. Bruss GmbH &amp; Co. KG</v>
      </c>
      <c r="E2512" s="274" t="str">
        <f>_xlfn.XLOOKUP(Table2[[#This Row],[K&amp;N REF ]],CAT_Details[Tracking Number],CAT_Details[Delivery Country Code],,0)</f>
        <v>GB</v>
      </c>
      <c r="F2512" s="274" t="str">
        <f>_xlfn.XLOOKUP(Table2[[#This Row],[TO Ref]],CAT_Details[TO Ref],CAT_Details[Loc],,0)</f>
        <v>DX01-L5</v>
      </c>
      <c r="G2512" s="260" t="s">
        <v>34</v>
      </c>
      <c r="H2512" s="260" t="s">
        <v>35</v>
      </c>
      <c r="I2512" s="281">
        <v>45932</v>
      </c>
      <c r="J2512" s="260" t="s">
        <v>26</v>
      </c>
      <c r="K2512" s="260" t="s">
        <v>32</v>
      </c>
      <c r="L2512" s="281">
        <v>45932</v>
      </c>
      <c r="M2512" s="260" t="str">
        <f>IF(Table2[[#This Row],[Resolve Date]]="","ONGOING","SOLVED")</f>
        <v>SOLVED</v>
      </c>
      <c r="N2512" s="261"/>
      <c r="O2512" s="260" t="str">
        <f>Table2[[#This Row],[K&amp;N REF ]]&amp;Table2[[#This Row],[Issue type ]]</f>
        <v>5017444712NO LABELS</v>
      </c>
      <c r="P2512" s="260">
        <f>YEAR(Table2[[#This Row],[Date ]])</f>
        <v>2025</v>
      </c>
      <c r="Q2512" s="260" t="str">
        <f>VLOOKUP(MONTH(Table2[[#This Row],[Date ]]),Months,2,0)</f>
        <v>October</v>
      </c>
      <c r="R2512" s="288" t="b">
        <f>COUNTIFS(Table2[Unique],Table2[[#This Row],[Unique]])&gt;1</f>
        <v>0</v>
      </c>
      <c r="S2512" s="288">
        <f>IF(Table2[[#This Row],[Status ]]="Solved",1,0)</f>
        <v>1</v>
      </c>
      <c r="T2512" s="288">
        <f>IF(Table2[[#This Row],[Status ]]="ongoing",1,0)</f>
        <v>0</v>
      </c>
    </row>
    <row r="2513" spans="1:20" x14ac:dyDescent="0.25">
      <c r="A2513" s="263">
        <v>5017476345</v>
      </c>
      <c r="B2513" s="287" t="str">
        <f>_xlfn.XLOOKUP(Table2[[#This Row],[K&amp;N REF ]],CAT_Details[Tracking Number],CAT_Details[S Ref],,0)</f>
        <v>20250926-S-70413</v>
      </c>
      <c r="C2513" s="273">
        <f>_xlfn.XLOOKUP(Table2[[#This Row],[K&amp;N REF ]],CAT_Details[Tracking Number],CAT_Details[TO Ref],,0)</f>
        <v>20250925812254</v>
      </c>
      <c r="D2513" s="273" t="str">
        <f>_xlfn.XLOOKUP(Table2[[#This Row],[K&amp;N REF ]],CAT_Details[Tracking Number],CAT_Details[Pickup Customer Name],,0)</f>
        <v>Tenneco Zwickau GmbH</v>
      </c>
      <c r="E2513" s="274" t="str">
        <f>_xlfn.XLOOKUP(Table2[[#This Row],[K&amp;N REF ]],CAT_Details[Tracking Number],CAT_Details[Delivery Country Code],,0)</f>
        <v>GB</v>
      </c>
      <c r="F2513" s="274" t="str">
        <f>_xlfn.XLOOKUP(Table2[[#This Row],[TO Ref]],CAT_Details[TO Ref],CAT_Details[Loc],,0)</f>
        <v>DX01-L5</v>
      </c>
      <c r="G2513" s="260" t="s">
        <v>34</v>
      </c>
      <c r="H2513" s="260" t="s">
        <v>35</v>
      </c>
      <c r="I2513" s="281">
        <v>45932</v>
      </c>
      <c r="J2513" s="260" t="s">
        <v>41</v>
      </c>
      <c r="K2513" s="260" t="s">
        <v>32</v>
      </c>
      <c r="L2513" s="281">
        <v>45932</v>
      </c>
      <c r="M2513" s="260" t="str">
        <f>IF(Table2[[#This Row],[Resolve Date]]="","ONGOING","SOLVED")</f>
        <v>SOLVED</v>
      </c>
      <c r="N2513" s="261"/>
      <c r="O2513" s="260" t="str">
        <f>Table2[[#This Row],[K&amp;N REF ]]&amp;Table2[[#This Row],[Issue type ]]</f>
        <v>5017476345NO LABELS</v>
      </c>
      <c r="P2513" s="260">
        <f>YEAR(Table2[[#This Row],[Date ]])</f>
        <v>2025</v>
      </c>
      <c r="Q2513" s="260" t="str">
        <f>VLOOKUP(MONTH(Table2[[#This Row],[Date ]]),Months,2,0)</f>
        <v>October</v>
      </c>
      <c r="R2513" s="288" t="b">
        <f>COUNTIFS(Table2[Unique],Table2[[#This Row],[Unique]])&gt;1</f>
        <v>0</v>
      </c>
      <c r="S2513" s="288">
        <f>IF(Table2[[#This Row],[Status ]]="Solved",1,0)</f>
        <v>1</v>
      </c>
      <c r="T2513" s="288">
        <f>IF(Table2[[#This Row],[Status ]]="ongoing",1,0)</f>
        <v>0</v>
      </c>
    </row>
    <row r="2514" spans="1:20" x14ac:dyDescent="0.25">
      <c r="A2514" s="263">
        <v>5017476770</v>
      </c>
      <c r="B2514" s="287" t="str">
        <f>_xlfn.XLOOKUP(Table2[[#This Row],[K&amp;N REF ]],CAT_Details[Tracking Number],CAT_Details[S Ref],,0)</f>
        <v>20250926-S-70395</v>
      </c>
      <c r="C2514" s="273">
        <f>_xlfn.XLOOKUP(Table2[[#This Row],[K&amp;N REF ]],CAT_Details[Tracking Number],CAT_Details[TO Ref],,0)</f>
        <v>20250926813044</v>
      </c>
      <c r="D2514" s="273" t="str">
        <f>_xlfn.XLOOKUP(Table2[[#This Row],[K&amp;N REF ]],CAT_Details[Tracking Number],CAT_Details[Pickup Customer Name],,0)</f>
        <v>Bosch Rexroth AG Werk Horb</v>
      </c>
      <c r="E2514" s="274" t="str">
        <f>_xlfn.XLOOKUP(Table2[[#This Row],[K&amp;N REF ]],CAT_Details[Tracking Number],CAT_Details[Delivery Country Code],,0)</f>
        <v>GB</v>
      </c>
      <c r="F2514" s="274" t="str">
        <f>_xlfn.XLOOKUP(Table2[[#This Row],[TO Ref]],CAT_Details[TO Ref],CAT_Details[Loc],,0)</f>
        <v>U2-L5</v>
      </c>
      <c r="G2514" s="260" t="s">
        <v>34</v>
      </c>
      <c r="H2514" s="260" t="s">
        <v>35</v>
      </c>
      <c r="I2514" s="281">
        <v>45932</v>
      </c>
      <c r="J2514" s="260" t="s">
        <v>26</v>
      </c>
      <c r="K2514" s="260" t="s">
        <v>32</v>
      </c>
      <c r="L2514" s="281">
        <v>45932</v>
      </c>
      <c r="M2514" s="260" t="str">
        <f>IF(Table2[[#This Row],[Resolve Date]]="","ONGOING","SOLVED")</f>
        <v>SOLVED</v>
      </c>
      <c r="N2514" s="261"/>
      <c r="O2514" s="260" t="str">
        <f>Table2[[#This Row],[K&amp;N REF ]]&amp;Table2[[#This Row],[Issue type ]]</f>
        <v>5017476770NO LABELS</v>
      </c>
      <c r="P2514" s="260">
        <f>YEAR(Table2[[#This Row],[Date ]])</f>
        <v>2025</v>
      </c>
      <c r="Q2514" s="260" t="str">
        <f>VLOOKUP(MONTH(Table2[[#This Row],[Date ]]),Months,2,0)</f>
        <v>October</v>
      </c>
      <c r="R2514" s="288" t="b">
        <f>COUNTIFS(Table2[Unique],Table2[[#This Row],[Unique]])&gt;1</f>
        <v>0</v>
      </c>
      <c r="S2514" s="288">
        <f>IF(Table2[[#This Row],[Status ]]="Solved",1,0)</f>
        <v>1</v>
      </c>
      <c r="T2514" s="288">
        <f>IF(Table2[[#This Row],[Status ]]="ongoing",1,0)</f>
        <v>0</v>
      </c>
    </row>
    <row r="2515" spans="1:20" x14ac:dyDescent="0.25">
      <c r="A2515" s="263">
        <v>5017460000</v>
      </c>
      <c r="B2515" s="287" t="str">
        <f>_xlfn.XLOOKUP(Table2[[#This Row],[K&amp;N REF ]],CAT_Details[Tracking Number],CAT_Details[S Ref],,0)</f>
        <v>20250925-S-70384</v>
      </c>
      <c r="C2515" s="273">
        <f>_xlfn.XLOOKUP(Table2[[#This Row],[K&amp;N REF ]],CAT_Details[Tracking Number],CAT_Details[TO Ref],,0)</f>
        <v>20250925812318</v>
      </c>
      <c r="D2515" s="273" t="str">
        <f>_xlfn.XLOOKUP(Table2[[#This Row],[K&amp;N REF ]],CAT_Details[Tracking Number],CAT_Details[Pickup Customer Name],,0)</f>
        <v>Concentric Hof GmbH</v>
      </c>
      <c r="E2515" s="274" t="str">
        <f>_xlfn.XLOOKUP(Table2[[#This Row],[K&amp;N REF ]],CAT_Details[Tracking Number],CAT_Details[Delivery Country Code],,0)</f>
        <v>GB</v>
      </c>
      <c r="F2515" s="274" t="str">
        <f>_xlfn.XLOOKUP(Table2[[#This Row],[TO Ref]],CAT_Details[TO Ref],CAT_Details[Loc],,0)</f>
        <v>U2-L5</v>
      </c>
      <c r="G2515" s="260" t="s">
        <v>34</v>
      </c>
      <c r="H2515" s="260" t="s">
        <v>179</v>
      </c>
      <c r="I2515" s="281">
        <v>45932</v>
      </c>
      <c r="J2515" s="260" t="s">
        <v>26</v>
      </c>
      <c r="K2515" s="260" t="s">
        <v>32</v>
      </c>
      <c r="L2515" s="281">
        <v>45932</v>
      </c>
      <c r="M2515" s="260" t="str">
        <f>IF(Table2[[#This Row],[Resolve Date]]="","ONGOING","SOLVED")</f>
        <v>SOLVED</v>
      </c>
      <c r="N2515" s="261"/>
      <c r="O2515" s="260" t="str">
        <f>Table2[[#This Row],[K&amp;N REF ]]&amp;Table2[[#This Row],[Issue type ]]</f>
        <v xml:space="preserve">5017460000NOT SCANNABLE </v>
      </c>
      <c r="P2515" s="260">
        <f>YEAR(Table2[[#This Row],[Date ]])</f>
        <v>2025</v>
      </c>
      <c r="Q2515" s="260" t="str">
        <f>VLOOKUP(MONTH(Table2[[#This Row],[Date ]]),Months,2,0)</f>
        <v>October</v>
      </c>
      <c r="R2515" s="288" t="b">
        <f>COUNTIFS(Table2[Unique],Table2[[#This Row],[Unique]])&gt;1</f>
        <v>0</v>
      </c>
      <c r="S2515" s="288">
        <f>IF(Table2[[#This Row],[Status ]]="Solved",1,0)</f>
        <v>1</v>
      </c>
      <c r="T2515" s="288">
        <f>IF(Table2[[#This Row],[Status ]]="ongoing",1,0)</f>
        <v>0</v>
      </c>
    </row>
    <row r="2516" spans="1:20" x14ac:dyDescent="0.25">
      <c r="A2516" s="263">
        <v>5017460604</v>
      </c>
      <c r="B2516" s="287" t="str">
        <f>_xlfn.XLOOKUP(Table2[[#This Row],[K&amp;N REF ]],CAT_Details[Tracking Number],CAT_Details[S Ref],,0)</f>
        <v>20250925-S-70452</v>
      </c>
      <c r="C2516" s="273">
        <f>_xlfn.XLOOKUP(Table2[[#This Row],[K&amp;N REF ]],CAT_Details[Tracking Number],CAT_Details[TO Ref],,0)</f>
        <v>20250924811322</v>
      </c>
      <c r="D2516" s="273" t="str">
        <f>_xlfn.XLOOKUP(Table2[[#This Row],[K&amp;N REF ]],CAT_Details[Tracking Number],CAT_Details[Pickup Customer Name],,0)</f>
        <v>HUSCO INTERNATIONAL LTD</v>
      </c>
      <c r="E2516" s="274" t="str">
        <f>_xlfn.XLOOKUP(Table2[[#This Row],[K&amp;N REF ]],CAT_Details[Tracking Number],CAT_Details[Delivery Country Code],,0)</f>
        <v>FR</v>
      </c>
      <c r="F2516" s="274">
        <f>_xlfn.XLOOKUP(Table2[[#This Row],[TO Ref]],CAT_Details[TO Ref],CAT_Details[Loc],,0)</f>
        <v>3705</v>
      </c>
      <c r="G2516" s="260" t="s">
        <v>199</v>
      </c>
      <c r="H2516" s="260" t="s">
        <v>35</v>
      </c>
      <c r="I2516" s="281">
        <v>45932</v>
      </c>
      <c r="J2516" s="260" t="s">
        <v>26</v>
      </c>
      <c r="K2516" s="260" t="s">
        <v>32</v>
      </c>
      <c r="L2516" s="281">
        <v>45932</v>
      </c>
      <c r="M2516" s="260" t="str">
        <f>IF(Table2[[#This Row],[Resolve Date]]="","ONGOING","SOLVED")</f>
        <v>SOLVED</v>
      </c>
      <c r="N2516" s="261"/>
      <c r="O2516" s="260" t="str">
        <f>Table2[[#This Row],[K&amp;N REF ]]&amp;Table2[[#This Row],[Issue type ]]</f>
        <v>5017460604NO LABELS</v>
      </c>
      <c r="P2516" s="260">
        <f>YEAR(Table2[[#This Row],[Date ]])</f>
        <v>2025</v>
      </c>
      <c r="Q2516" s="260" t="str">
        <f>VLOOKUP(MONTH(Table2[[#This Row],[Date ]]),Months,2,0)</f>
        <v>October</v>
      </c>
      <c r="R2516" s="288" t="b">
        <f>COUNTIFS(Table2[Unique],Table2[[#This Row],[Unique]])&gt;1</f>
        <v>0</v>
      </c>
      <c r="S2516" s="288">
        <f>IF(Table2[[#This Row],[Status ]]="Solved",1,0)</f>
        <v>1</v>
      </c>
      <c r="T2516" s="288">
        <f>IF(Table2[[#This Row],[Status ]]="ongoing",1,0)</f>
        <v>0</v>
      </c>
    </row>
    <row r="2517" spans="1:20" x14ac:dyDescent="0.25">
      <c r="A2517" s="263">
        <v>5017476220</v>
      </c>
      <c r="B2517" s="287" t="str">
        <f>_xlfn.XLOOKUP(Table2[[#This Row],[K&amp;N REF ]],CAT_Details[Tracking Number],CAT_Details[S Ref],,0)</f>
        <v>20250926-S-70810</v>
      </c>
      <c r="C2517" s="273">
        <f>_xlfn.XLOOKUP(Table2[[#This Row],[K&amp;N REF ]],CAT_Details[Tracking Number],CAT_Details[TO Ref],,0)</f>
        <v>20250925812245</v>
      </c>
      <c r="D2517" s="273" t="str">
        <f>_xlfn.XLOOKUP(Table2[[#This Row],[K&amp;N REF ]],CAT_Details[Tracking Number],CAT_Details[Pickup Customer Name],,0)</f>
        <v>DANFOSS A/S</v>
      </c>
      <c r="E2517" s="274" t="str">
        <f>_xlfn.XLOOKUP(Table2[[#This Row],[K&amp;N REF ]],CAT_Details[Tracking Number],CAT_Details[Delivery Country Code],,0)</f>
        <v>GB</v>
      </c>
      <c r="F2517" s="274" t="str">
        <f>_xlfn.XLOOKUP(Table2[[#This Row],[TO Ref]],CAT_Details[TO Ref],CAT_Details[Loc],,0)</f>
        <v>U2-L5</v>
      </c>
      <c r="G2517" s="260" t="s">
        <v>44</v>
      </c>
      <c r="H2517" s="260" t="s">
        <v>35</v>
      </c>
      <c r="I2517" s="281">
        <v>45932</v>
      </c>
      <c r="J2517" s="260" t="s">
        <v>26</v>
      </c>
      <c r="K2517" s="260" t="s">
        <v>32</v>
      </c>
      <c r="L2517" s="281">
        <v>45932</v>
      </c>
      <c r="M2517" s="260" t="str">
        <f>IF(Table2[[#This Row],[Resolve Date]]="","ONGOING","SOLVED")</f>
        <v>SOLVED</v>
      </c>
      <c r="N2517" s="261"/>
      <c r="O2517" s="260" t="str">
        <f>Table2[[#This Row],[K&amp;N REF ]]&amp;Table2[[#This Row],[Issue type ]]</f>
        <v>5017476220NO LABELS</v>
      </c>
      <c r="P2517" s="260">
        <f>YEAR(Table2[[#This Row],[Date ]])</f>
        <v>2025</v>
      </c>
      <c r="Q2517" s="260" t="str">
        <f>VLOOKUP(MONTH(Table2[[#This Row],[Date ]]),Months,2,0)</f>
        <v>October</v>
      </c>
      <c r="R2517" s="288" t="b">
        <f>COUNTIFS(Table2[Unique],Table2[[#This Row],[Unique]])&gt;1</f>
        <v>0</v>
      </c>
      <c r="S2517" s="288">
        <f>IF(Table2[[#This Row],[Status ]]="Solved",1,0)</f>
        <v>1</v>
      </c>
      <c r="T2517" s="288">
        <f>IF(Table2[[#This Row],[Status ]]="ongoing",1,0)</f>
        <v>0</v>
      </c>
    </row>
    <row r="2518" spans="1:20" x14ac:dyDescent="0.25">
      <c r="A2518" s="263">
        <v>5017476216</v>
      </c>
      <c r="B2518" s="287" t="str">
        <f>_xlfn.XLOOKUP(Table2[[#This Row],[K&amp;N REF ]],CAT_Details[Tracking Number],CAT_Details[S Ref],,0)</f>
        <v>20250926-S-70810</v>
      </c>
      <c r="C2518" s="273">
        <f>_xlfn.XLOOKUP(Table2[[#This Row],[K&amp;N REF ]],CAT_Details[Tracking Number],CAT_Details[TO Ref],,0)</f>
        <v>20250925812382</v>
      </c>
      <c r="D2518" s="273" t="str">
        <f>_xlfn.XLOOKUP(Table2[[#This Row],[K&amp;N REF ]],CAT_Details[Tracking Number],CAT_Details[Pickup Customer Name],,0)</f>
        <v>DANFOSS A/S</v>
      </c>
      <c r="E2518" s="274" t="str">
        <f>_xlfn.XLOOKUP(Table2[[#This Row],[K&amp;N REF ]],CAT_Details[Tracking Number],CAT_Details[Delivery Country Code],,0)</f>
        <v>GB</v>
      </c>
      <c r="F2518" s="274">
        <f>_xlfn.XLOOKUP(Table2[[#This Row],[TO Ref]],CAT_Details[TO Ref],CAT_Details[Loc],,0)</f>
        <v>3402</v>
      </c>
      <c r="G2518" s="260" t="s">
        <v>44</v>
      </c>
      <c r="H2518" s="260" t="s">
        <v>35</v>
      </c>
      <c r="I2518" s="281">
        <v>45932</v>
      </c>
      <c r="J2518" s="260" t="s">
        <v>26</v>
      </c>
      <c r="K2518" s="260" t="s">
        <v>32</v>
      </c>
      <c r="L2518" s="281">
        <v>45932</v>
      </c>
      <c r="M2518" s="260" t="str">
        <f>IF(Table2[[#This Row],[Resolve Date]]="","ONGOING","SOLVED")</f>
        <v>SOLVED</v>
      </c>
      <c r="N2518" s="261"/>
      <c r="O2518" s="260" t="str">
        <f>Table2[[#This Row],[K&amp;N REF ]]&amp;Table2[[#This Row],[Issue type ]]</f>
        <v>5017476216NO LABELS</v>
      </c>
      <c r="P2518" s="260">
        <f>YEAR(Table2[[#This Row],[Date ]])</f>
        <v>2025</v>
      </c>
      <c r="Q2518" s="260" t="str">
        <f>VLOOKUP(MONTH(Table2[[#This Row],[Date ]]),Months,2,0)</f>
        <v>October</v>
      </c>
      <c r="R2518" s="288" t="b">
        <f>COUNTIFS(Table2[Unique],Table2[[#This Row],[Unique]])&gt;1</f>
        <v>0</v>
      </c>
      <c r="S2518" s="288">
        <f>IF(Table2[[#This Row],[Status ]]="Solved",1,0)</f>
        <v>1</v>
      </c>
      <c r="T2518" s="288">
        <f>IF(Table2[[#This Row],[Status ]]="ongoing",1,0)</f>
        <v>0</v>
      </c>
    </row>
    <row r="2519" spans="1:20" x14ac:dyDescent="0.25">
      <c r="A2519" s="263">
        <v>5017444602</v>
      </c>
      <c r="B2519" s="287" t="str">
        <f>_xlfn.XLOOKUP(Table2[[#This Row],[K&amp;N REF ]],CAT_Details[Tracking Number],CAT_Details[S Ref],,0)</f>
        <v>20250924-S-70400</v>
      </c>
      <c r="C2519" s="273">
        <f>_xlfn.XLOOKUP(Table2[[#This Row],[K&amp;N REF ]],CAT_Details[Tracking Number],CAT_Details[TO Ref],,0)</f>
        <v>20250924811230</v>
      </c>
      <c r="D2519" s="273" t="str">
        <f>_xlfn.XLOOKUP(Table2[[#This Row],[K&amp;N REF ]],CAT_Details[Tracking Number],CAT_Details[Pickup Customer Name],,0)</f>
        <v>Siap Spa</v>
      </c>
      <c r="E2519" s="274" t="str">
        <f>_xlfn.XLOOKUP(Table2[[#This Row],[K&amp;N REF ]],CAT_Details[Tracking Number],CAT_Details[Delivery Country Code],,0)</f>
        <v>GB</v>
      </c>
      <c r="F2519" s="274" t="str">
        <f>_xlfn.XLOOKUP(Table2[[#This Row],[TO Ref]],CAT_Details[TO Ref],CAT_Details[Loc],,0)</f>
        <v>DK-BM01</v>
      </c>
      <c r="G2519" s="260" t="s">
        <v>24</v>
      </c>
      <c r="H2519" s="260" t="s">
        <v>49</v>
      </c>
      <c r="I2519" s="281">
        <v>45932</v>
      </c>
      <c r="J2519" s="260" t="s">
        <v>26</v>
      </c>
      <c r="K2519" s="260" t="s">
        <v>32</v>
      </c>
      <c r="L2519" s="281">
        <v>45932</v>
      </c>
      <c r="M2519" s="260" t="str">
        <f>IF(Table2[[#This Row],[Resolve Date]]="","ONGOING","SOLVED")</f>
        <v>SOLVED</v>
      </c>
      <c r="N2519" s="261" t="s">
        <v>28660</v>
      </c>
      <c r="O2519" s="260" t="str">
        <f>Table2[[#This Row],[K&amp;N REF ]]&amp;Table2[[#This Row],[Issue type ]]</f>
        <v>5017444602XX LABELS</v>
      </c>
      <c r="P2519" s="260">
        <f>YEAR(Table2[[#This Row],[Date ]])</f>
        <v>2025</v>
      </c>
      <c r="Q2519" s="260" t="str">
        <f>VLOOKUP(MONTH(Table2[[#This Row],[Date ]]),Months,2,0)</f>
        <v>October</v>
      </c>
      <c r="R2519" s="288" t="b">
        <f>COUNTIFS(Table2[Unique],Table2[[#This Row],[Unique]])&gt;1</f>
        <v>0</v>
      </c>
      <c r="S2519" s="288">
        <f>IF(Table2[[#This Row],[Status ]]="Solved",1,0)</f>
        <v>1</v>
      </c>
      <c r="T2519" s="288">
        <f>IF(Table2[[#This Row],[Status ]]="ongoing",1,0)</f>
        <v>0</v>
      </c>
    </row>
    <row r="2520" spans="1:20" x14ac:dyDescent="0.25">
      <c r="A2520" s="263">
        <v>5017460367</v>
      </c>
      <c r="B2520" s="287" t="str">
        <f>_xlfn.XLOOKUP(Table2[[#This Row],[K&amp;N REF ]],CAT_Details[Tracking Number],CAT_Details[S Ref],,0)</f>
        <v>20250925-S-70660</v>
      </c>
      <c r="C2520" s="273">
        <f>_xlfn.XLOOKUP(Table2[[#This Row],[K&amp;N REF ]],CAT_Details[Tracking Number],CAT_Details[TO Ref],,0)</f>
        <v>20250925812217</v>
      </c>
      <c r="D2520" s="273" t="str">
        <f>_xlfn.XLOOKUP(Table2[[#This Row],[K&amp;N REF ]],CAT_Details[Tracking Number],CAT_Details[Pickup Customer Name],,0)</f>
        <v>MALMAR BVBA</v>
      </c>
      <c r="E2520" s="274" t="str">
        <f>_xlfn.XLOOKUP(Table2[[#This Row],[K&amp;N REF ]],CAT_Details[Tracking Number],CAT_Details[Delivery Country Code],,0)</f>
        <v>GB</v>
      </c>
      <c r="F2520" s="274" t="str">
        <f>_xlfn.XLOOKUP(Table2[[#This Row],[TO Ref]],CAT_Details[TO Ref],CAT_Details[Loc],,0)</f>
        <v>OYL1</v>
      </c>
      <c r="G2520" s="260" t="s">
        <v>36</v>
      </c>
      <c r="H2520" s="260" t="s">
        <v>35</v>
      </c>
      <c r="I2520" s="281">
        <v>45932</v>
      </c>
      <c r="J2520" s="260" t="s">
        <v>26</v>
      </c>
      <c r="K2520" s="260" t="s">
        <v>32</v>
      </c>
      <c r="L2520" s="281">
        <v>45932</v>
      </c>
      <c r="M2520" s="260" t="str">
        <f>IF(Table2[[#This Row],[Resolve Date]]="","ONGOING","SOLVED")</f>
        <v>SOLVED</v>
      </c>
      <c r="N2520" s="261"/>
      <c r="O2520" s="260" t="str">
        <f>Table2[[#This Row],[K&amp;N REF ]]&amp;Table2[[#This Row],[Issue type ]]</f>
        <v>5017460367NO LABELS</v>
      </c>
      <c r="P2520" s="260">
        <f>YEAR(Table2[[#This Row],[Date ]])</f>
        <v>2025</v>
      </c>
      <c r="Q2520" s="260" t="str">
        <f>VLOOKUP(MONTH(Table2[[#This Row],[Date ]]),Months,2,0)</f>
        <v>October</v>
      </c>
      <c r="R2520" s="288" t="b">
        <f>COUNTIFS(Table2[Unique],Table2[[#This Row],[Unique]])&gt;1</f>
        <v>1</v>
      </c>
      <c r="S2520" s="288">
        <f>IF(Table2[[#This Row],[Status ]]="Solved",1,0)</f>
        <v>1</v>
      </c>
      <c r="T2520" s="288">
        <f>IF(Table2[[#This Row],[Status ]]="ongoing",1,0)</f>
        <v>0</v>
      </c>
    </row>
    <row r="2521" spans="1:20" x14ac:dyDescent="0.25">
      <c r="A2521" s="263">
        <v>5017460083</v>
      </c>
      <c r="B2521" s="287" t="str">
        <f>_xlfn.XLOOKUP(Table2[[#This Row],[K&amp;N REF ]],CAT_Details[Tracking Number],CAT_Details[S Ref],,0)</f>
        <v>20250925-S-70621</v>
      </c>
      <c r="C2521" s="273">
        <f>_xlfn.XLOOKUP(Table2[[#This Row],[K&amp;N REF ]],CAT_Details[Tracking Number],CAT_Details[TO Ref],,0)</f>
        <v>20250919808085</v>
      </c>
      <c r="D2521" s="273" t="str">
        <f>_xlfn.XLOOKUP(Table2[[#This Row],[K&amp;N REF ]],CAT_Details[Tracking Number],CAT_Details[Pickup Customer Name],,0)</f>
        <v>P&amp;P SPA.</v>
      </c>
      <c r="E2521" s="274" t="str">
        <f>_xlfn.XLOOKUP(Table2[[#This Row],[K&amp;N REF ]],CAT_Details[Tracking Number],CAT_Details[Delivery Country Code],,0)</f>
        <v>GB</v>
      </c>
      <c r="F2521" s="274" t="str">
        <f>_xlfn.XLOOKUP(Table2[[#This Row],[TO Ref]],CAT_Details[TO Ref],CAT_Details[Loc],,0)</f>
        <v>DK-BM01</v>
      </c>
      <c r="G2521" s="260" t="s">
        <v>24</v>
      </c>
      <c r="H2521" s="260" t="s">
        <v>49</v>
      </c>
      <c r="I2521" s="281">
        <v>45932</v>
      </c>
      <c r="J2521" s="260" t="s">
        <v>26</v>
      </c>
      <c r="K2521" s="260" t="s">
        <v>32</v>
      </c>
      <c r="L2521" s="281">
        <v>45932</v>
      </c>
      <c r="M2521" s="260" t="str">
        <f>IF(Table2[[#This Row],[Resolve Date]]="","ONGOING","SOLVED")</f>
        <v>SOLVED</v>
      </c>
      <c r="N2521" s="261" t="s">
        <v>28976</v>
      </c>
      <c r="O2521" s="260" t="str">
        <f>Table2[[#This Row],[K&amp;N REF ]]&amp;Table2[[#This Row],[Issue type ]]</f>
        <v>5017460083XX LABELS</v>
      </c>
      <c r="P2521" s="260">
        <f>YEAR(Table2[[#This Row],[Date ]])</f>
        <v>2025</v>
      </c>
      <c r="Q2521" s="260" t="str">
        <f>VLOOKUP(MONTH(Table2[[#This Row],[Date ]]),Months,2,0)</f>
        <v>October</v>
      </c>
      <c r="R2521" s="288" t="b">
        <f>COUNTIFS(Table2[Unique],Table2[[#This Row],[Unique]])&gt;1</f>
        <v>0</v>
      </c>
      <c r="S2521" s="288">
        <f>IF(Table2[[#This Row],[Status ]]="Solved",1,0)</f>
        <v>1</v>
      </c>
      <c r="T2521" s="288">
        <f>IF(Table2[[#This Row],[Status ]]="ongoing",1,0)</f>
        <v>0</v>
      </c>
    </row>
    <row r="2522" spans="1:20" x14ac:dyDescent="0.25">
      <c r="A2522" s="263">
        <v>5017460367</v>
      </c>
      <c r="B2522" s="287" t="str">
        <f>_xlfn.XLOOKUP(Table2[[#This Row],[K&amp;N REF ]],CAT_Details[Tracking Number],CAT_Details[S Ref],,0)</f>
        <v>20250925-S-70660</v>
      </c>
      <c r="C2522" s="273">
        <f>_xlfn.XLOOKUP(Table2[[#This Row],[K&amp;N REF ]],CAT_Details[Tracking Number],CAT_Details[TO Ref],,0)</f>
        <v>20250925812217</v>
      </c>
      <c r="D2522" s="273" t="str">
        <f>_xlfn.XLOOKUP(Table2[[#This Row],[K&amp;N REF ]],CAT_Details[Tracking Number],CAT_Details[Pickup Customer Name],,0)</f>
        <v>MALMAR BVBA</v>
      </c>
      <c r="E2522" s="274" t="str">
        <f>_xlfn.XLOOKUP(Table2[[#This Row],[K&amp;N REF ]],CAT_Details[Tracking Number],CAT_Details[Delivery Country Code],,0)</f>
        <v>GB</v>
      </c>
      <c r="F2522" s="274" t="str">
        <f>_xlfn.XLOOKUP(Table2[[#This Row],[TO Ref]],CAT_Details[TO Ref],CAT_Details[Loc],,0)</f>
        <v>OYL1</v>
      </c>
      <c r="G2522" s="260" t="s">
        <v>36</v>
      </c>
      <c r="H2522" s="260" t="s">
        <v>35</v>
      </c>
      <c r="I2522" s="281">
        <v>45932</v>
      </c>
      <c r="J2522" s="260" t="s">
        <v>26</v>
      </c>
      <c r="K2522" s="260" t="s">
        <v>50</v>
      </c>
      <c r="L2522" s="281">
        <v>45932</v>
      </c>
      <c r="M2522" s="260" t="str">
        <f>IF(Table2[[#This Row],[Resolve Date]]="","ONGOING","SOLVED")</f>
        <v>SOLVED</v>
      </c>
      <c r="N2522" s="261"/>
      <c r="O2522" s="260" t="str">
        <f>Table2[[#This Row],[K&amp;N REF ]]&amp;Table2[[#This Row],[Issue type ]]</f>
        <v>5017460367NO LABELS</v>
      </c>
      <c r="P2522" s="260">
        <f>YEAR(Table2[[#This Row],[Date ]])</f>
        <v>2025</v>
      </c>
      <c r="Q2522" s="260" t="str">
        <f>VLOOKUP(MONTH(Table2[[#This Row],[Date ]]),Months,2,0)</f>
        <v>October</v>
      </c>
      <c r="R2522" s="288" t="b">
        <f>COUNTIFS(Table2[Unique],Table2[[#This Row],[Unique]])&gt;1</f>
        <v>1</v>
      </c>
      <c r="S2522" s="288">
        <f>IF(Table2[[#This Row],[Status ]]="Solved",1,0)</f>
        <v>1</v>
      </c>
      <c r="T2522" s="288">
        <f>IF(Table2[[#This Row],[Status ]]="ongoing",1,0)</f>
        <v>0</v>
      </c>
    </row>
    <row r="2523" spans="1:20" x14ac:dyDescent="0.25">
      <c r="A2523" s="263">
        <v>5017492206</v>
      </c>
      <c r="B2523" s="287" t="str">
        <f>_xlfn.XLOOKUP(Table2[[#This Row],[K&amp;N REF ]],CAT_Details[Tracking Number],CAT_Details[S Ref],,0)</f>
        <v>20250929-S-70363</v>
      </c>
      <c r="C2523" s="273">
        <f>_xlfn.XLOOKUP(Table2[[#This Row],[K&amp;N REF ]],CAT_Details[Tracking Number],CAT_Details[TO Ref],,0)</f>
        <v>20250925812773</v>
      </c>
      <c r="D2523" s="273" t="str">
        <f>_xlfn.XLOOKUP(Table2[[#This Row],[K&amp;N REF ]],CAT_Details[Tracking Number],CAT_Details[Pickup Customer Name],,0)</f>
        <v>GRIMONPREZ PRODUCTION GEARS</v>
      </c>
      <c r="E2523" s="274" t="str">
        <f>_xlfn.XLOOKUP(Table2[[#This Row],[K&amp;N REF ]],CAT_Details[Tracking Number],CAT_Details[Delivery Country Code],,0)</f>
        <v>GB</v>
      </c>
      <c r="F2523" s="274" t="str">
        <f>_xlfn.XLOOKUP(Table2[[#This Row],[TO Ref]],CAT_Details[TO Ref],CAT_Details[Loc],,0)</f>
        <v>DK-BM01</v>
      </c>
      <c r="G2523" s="260" t="s">
        <v>36</v>
      </c>
      <c r="H2523" s="260" t="s">
        <v>31</v>
      </c>
      <c r="I2523" s="281">
        <v>45933</v>
      </c>
      <c r="J2523" s="260" t="s">
        <v>26</v>
      </c>
      <c r="K2523" s="260" t="s">
        <v>32</v>
      </c>
      <c r="L2523" s="281">
        <v>45933</v>
      </c>
      <c r="M2523" s="260" t="str">
        <f>IF(Table2[[#This Row],[Resolve Date]]="","ONGOING","SOLVED")</f>
        <v>SOLVED</v>
      </c>
      <c r="N2523" s="261"/>
      <c r="O2523" s="260" t="str">
        <f>Table2[[#This Row],[K&amp;N REF ]]&amp;Table2[[#This Row],[Issue type ]]</f>
        <v>5017492206MISSING LABELS ON SOME UNITS</v>
      </c>
      <c r="P2523" s="260">
        <f>YEAR(Table2[[#This Row],[Date ]])</f>
        <v>2025</v>
      </c>
      <c r="Q2523" s="260" t="str">
        <f>VLOOKUP(MONTH(Table2[[#This Row],[Date ]]),Months,2,0)</f>
        <v>October</v>
      </c>
      <c r="R2523" s="288" t="b">
        <f>COUNTIFS(Table2[Unique],Table2[[#This Row],[Unique]])&gt;1</f>
        <v>0</v>
      </c>
      <c r="S2523" s="288">
        <f>IF(Table2[[#This Row],[Status ]]="Solved",1,0)</f>
        <v>1</v>
      </c>
      <c r="T2523" s="288">
        <f>IF(Table2[[#This Row],[Status ]]="ongoing",1,0)</f>
        <v>0</v>
      </c>
    </row>
    <row r="2524" spans="1:20" x14ac:dyDescent="0.25">
      <c r="A2524" s="263">
        <v>5017492603</v>
      </c>
      <c r="B2524" s="287" t="str">
        <f>_xlfn.XLOOKUP(Table2[[#This Row],[K&amp;N REF ]],CAT_Details[Tracking Number],CAT_Details[S Ref],,0)</f>
        <v>20250929-S-70187</v>
      </c>
      <c r="C2524" s="273">
        <f>_xlfn.XLOOKUP(Table2[[#This Row],[K&amp;N REF ]],CAT_Details[Tracking Number],CAT_Details[TO Ref],,0)</f>
        <v>20250929813921</v>
      </c>
      <c r="D2524" s="273" t="str">
        <f>_xlfn.XLOOKUP(Table2[[#This Row],[K&amp;N REF ]],CAT_Details[Tracking Number],CAT_Details[Pickup Customer Name],,0)</f>
        <v>PACOMA GMBH</v>
      </c>
      <c r="E2524" s="274" t="str">
        <f>_xlfn.XLOOKUP(Table2[[#This Row],[K&amp;N REF ]],CAT_Details[Tracking Number],CAT_Details[Delivery Country Code],,0)</f>
        <v>GB</v>
      </c>
      <c r="F2524" s="274">
        <f>_xlfn.XLOOKUP(Table2[[#This Row],[TO Ref]],CAT_Details[TO Ref],CAT_Details[Loc],,0)</f>
        <v>3402</v>
      </c>
      <c r="G2524" s="260" t="s">
        <v>34</v>
      </c>
      <c r="H2524" s="260" t="s">
        <v>31</v>
      </c>
      <c r="I2524" s="281">
        <v>45933</v>
      </c>
      <c r="J2524" s="260" t="s">
        <v>26</v>
      </c>
      <c r="K2524" s="260" t="s">
        <v>32</v>
      </c>
      <c r="L2524" s="281">
        <v>45933</v>
      </c>
      <c r="M2524" s="260" t="str">
        <f>IF(Table2[[#This Row],[Resolve Date]]="","ONGOING","SOLVED")</f>
        <v>SOLVED</v>
      </c>
      <c r="N2524" s="261"/>
      <c r="O2524" s="260" t="str">
        <f>Table2[[#This Row],[K&amp;N REF ]]&amp;Table2[[#This Row],[Issue type ]]</f>
        <v>5017492603MISSING LABELS ON SOME UNITS</v>
      </c>
      <c r="P2524" s="260">
        <f>YEAR(Table2[[#This Row],[Date ]])</f>
        <v>2025</v>
      </c>
      <c r="Q2524" s="260" t="str">
        <f>VLOOKUP(MONTH(Table2[[#This Row],[Date ]]),Months,2,0)</f>
        <v>October</v>
      </c>
      <c r="R2524" s="288" t="b">
        <f>COUNTIFS(Table2[Unique],Table2[[#This Row],[Unique]])&gt;1</f>
        <v>0</v>
      </c>
      <c r="S2524" s="288">
        <f>IF(Table2[[#This Row],[Status ]]="Solved",1,0)</f>
        <v>1</v>
      </c>
      <c r="T2524" s="288">
        <f>IF(Table2[[#This Row],[Status ]]="ongoing",1,0)</f>
        <v>0</v>
      </c>
    </row>
    <row r="2525" spans="1:20" x14ac:dyDescent="0.25">
      <c r="A2525" s="263">
        <v>5017492564</v>
      </c>
      <c r="B2525" s="287" t="str">
        <f>_xlfn.XLOOKUP(Table2[[#This Row],[K&amp;N REF ]],CAT_Details[Tracking Number],CAT_Details[S Ref],,0)</f>
        <v>20250929-S-70212</v>
      </c>
      <c r="C2525" s="273">
        <f>_xlfn.XLOOKUP(Table2[[#This Row],[K&amp;N REF ]],CAT_Details[Tracking Number],CAT_Details[TO Ref],,0)</f>
        <v>20250926813655</v>
      </c>
      <c r="D2525" s="273" t="str">
        <f>_xlfn.XLOOKUP(Table2[[#This Row],[K&amp;N REF ]],CAT_Details[Tracking Number],CAT_Details[Pickup Customer Name],,0)</f>
        <v>Sand Profile GmbH</v>
      </c>
      <c r="E2525" s="274" t="str">
        <f>_xlfn.XLOOKUP(Table2[[#This Row],[K&amp;N REF ]],CAT_Details[Tracking Number],CAT_Details[Delivery Country Code],,0)</f>
        <v>GB</v>
      </c>
      <c r="F2525" s="274">
        <f>_xlfn.XLOOKUP(Table2[[#This Row],[TO Ref]],CAT_Details[TO Ref],CAT_Details[Loc],,0)</f>
        <v>3402</v>
      </c>
      <c r="G2525" s="260" t="s">
        <v>34</v>
      </c>
      <c r="H2525" s="260" t="s">
        <v>179</v>
      </c>
      <c r="I2525" s="281">
        <v>45933</v>
      </c>
      <c r="J2525" s="260" t="s">
        <v>26</v>
      </c>
      <c r="K2525" s="260" t="s">
        <v>32</v>
      </c>
      <c r="L2525" s="281">
        <v>45933</v>
      </c>
      <c r="M2525" s="260" t="str">
        <f>IF(Table2[[#This Row],[Resolve Date]]="","ONGOING","SOLVED")</f>
        <v>SOLVED</v>
      </c>
      <c r="N2525" s="261"/>
      <c r="O2525" s="260" t="str">
        <f>Table2[[#This Row],[K&amp;N REF ]]&amp;Table2[[#This Row],[Issue type ]]</f>
        <v xml:space="preserve">5017492564NOT SCANNABLE </v>
      </c>
      <c r="P2525" s="260">
        <f>YEAR(Table2[[#This Row],[Date ]])</f>
        <v>2025</v>
      </c>
      <c r="Q2525" s="260" t="str">
        <f>VLOOKUP(MONTH(Table2[[#This Row],[Date ]]),Months,2,0)</f>
        <v>October</v>
      </c>
      <c r="R2525" s="288" t="b">
        <f>COUNTIFS(Table2[Unique],Table2[[#This Row],[Unique]])&gt;1</f>
        <v>0</v>
      </c>
      <c r="S2525" s="288">
        <f>IF(Table2[[#This Row],[Status ]]="Solved",1,0)</f>
        <v>1</v>
      </c>
      <c r="T2525" s="288">
        <f>IF(Table2[[#This Row],[Status ]]="ongoing",1,0)</f>
        <v>0</v>
      </c>
    </row>
    <row r="2526" spans="1:20" x14ac:dyDescent="0.25">
      <c r="A2526" s="263">
        <v>5017476713</v>
      </c>
      <c r="B2526" s="287" t="str">
        <f>_xlfn.XLOOKUP(Table2[[#This Row],[K&amp;N REF ]],CAT_Details[Tracking Number],CAT_Details[S Ref],,0)</f>
        <v>20250926-S-70439</v>
      </c>
      <c r="C2526" s="273">
        <f>_xlfn.XLOOKUP(Table2[[#This Row],[K&amp;N REF ]],CAT_Details[Tracking Number],CAT_Details[TO Ref],,0)</f>
        <v>20250923809834</v>
      </c>
      <c r="D2526" s="273" t="str">
        <f>_xlfn.XLOOKUP(Table2[[#This Row],[K&amp;N REF ]],CAT_Details[Tracking Number],CAT_Details[Pickup Customer Name],,0)</f>
        <v>Elring Klinger Ag</v>
      </c>
      <c r="E2526" s="274" t="str">
        <f>_xlfn.XLOOKUP(Table2[[#This Row],[K&amp;N REF ]],CAT_Details[Tracking Number],CAT_Details[Delivery Country Code],,0)</f>
        <v>GB</v>
      </c>
      <c r="F2526" s="274" t="str">
        <f>_xlfn.XLOOKUP(Table2[[#This Row],[TO Ref]],CAT_Details[TO Ref],CAT_Details[Loc],,0)</f>
        <v>OYL1</v>
      </c>
      <c r="G2526" s="260" t="s">
        <v>34</v>
      </c>
      <c r="H2526" s="260" t="s">
        <v>35</v>
      </c>
      <c r="I2526" s="281">
        <v>45933</v>
      </c>
      <c r="J2526" s="260" t="s">
        <v>26</v>
      </c>
      <c r="K2526" s="260" t="s">
        <v>32</v>
      </c>
      <c r="L2526" s="281">
        <v>45933</v>
      </c>
      <c r="M2526" s="260" t="str">
        <f>IF(Table2[[#This Row],[Resolve Date]]="","ONGOING","SOLVED")</f>
        <v>SOLVED</v>
      </c>
      <c r="N2526" s="261"/>
      <c r="O2526" s="260" t="str">
        <f>Table2[[#This Row],[K&amp;N REF ]]&amp;Table2[[#This Row],[Issue type ]]</f>
        <v>5017476713NO LABELS</v>
      </c>
      <c r="P2526" s="260">
        <f>YEAR(Table2[[#This Row],[Date ]])</f>
        <v>2025</v>
      </c>
      <c r="Q2526" s="260" t="str">
        <f>VLOOKUP(MONTH(Table2[[#This Row],[Date ]]),Months,2,0)</f>
        <v>October</v>
      </c>
      <c r="R2526" s="288" t="b">
        <f>COUNTIFS(Table2[Unique],Table2[[#This Row],[Unique]])&gt;1</f>
        <v>0</v>
      </c>
      <c r="S2526" s="288">
        <f>IF(Table2[[#This Row],[Status ]]="Solved",1,0)</f>
        <v>1</v>
      </c>
      <c r="T2526" s="288">
        <f>IF(Table2[[#This Row],[Status ]]="ongoing",1,0)</f>
        <v>0</v>
      </c>
    </row>
    <row r="2527" spans="1:20" x14ac:dyDescent="0.25">
      <c r="A2527" s="263">
        <v>5017509511</v>
      </c>
      <c r="B2527" s="287" t="str">
        <f>_xlfn.XLOOKUP(Table2[[#This Row],[K&amp;N REF ]],CAT_Details[Tracking Number],CAT_Details[S Ref],,0)</f>
        <v>20250930-S-70505</v>
      </c>
      <c r="C2527" s="273">
        <f>_xlfn.XLOOKUP(Table2[[#This Row],[K&amp;N REF ]],CAT_Details[Tracking Number],CAT_Details[TO Ref],,0)</f>
        <v>20250930814981</v>
      </c>
      <c r="D2527" s="273" t="str">
        <f>_xlfn.XLOOKUP(Table2[[#This Row],[K&amp;N REF ]],CAT_Details[Tracking Number],CAT_Details[Pickup Customer Name],,0)</f>
        <v>Donaldson Ed</v>
      </c>
      <c r="E2527" s="274" t="str">
        <f>_xlfn.XLOOKUP(Table2[[#This Row],[K&amp;N REF ]],CAT_Details[Tracking Number],CAT_Details[Delivery Country Code],,0)</f>
        <v>GB</v>
      </c>
      <c r="F2527" s="274" t="str">
        <f>_xlfn.XLOOKUP(Table2[[#This Row],[TO Ref]],CAT_Details[TO Ref],CAT_Details[Loc],,0)</f>
        <v>OYL1</v>
      </c>
      <c r="G2527" s="260" t="s">
        <v>36</v>
      </c>
      <c r="H2527" s="260" t="s">
        <v>179</v>
      </c>
      <c r="I2527" s="281">
        <v>45933</v>
      </c>
      <c r="J2527" s="260" t="s">
        <v>41</v>
      </c>
      <c r="K2527" s="260" t="s">
        <v>32</v>
      </c>
      <c r="L2527" s="281">
        <v>45933</v>
      </c>
      <c r="M2527" s="260" t="str">
        <f>IF(Table2[[#This Row],[Resolve Date]]="","ONGOING","SOLVED")</f>
        <v>SOLVED</v>
      </c>
      <c r="N2527" s="261"/>
      <c r="O2527" s="260" t="str">
        <f>Table2[[#This Row],[K&amp;N REF ]]&amp;Table2[[#This Row],[Issue type ]]</f>
        <v xml:space="preserve">5017509511NOT SCANNABLE </v>
      </c>
      <c r="P2527" s="260">
        <f>YEAR(Table2[[#This Row],[Date ]])</f>
        <v>2025</v>
      </c>
      <c r="Q2527" s="260" t="str">
        <f>VLOOKUP(MONTH(Table2[[#This Row],[Date ]]),Months,2,0)</f>
        <v>October</v>
      </c>
      <c r="R2527" s="288" t="b">
        <f>COUNTIFS(Table2[Unique],Table2[[#This Row],[Unique]])&gt;1</f>
        <v>0</v>
      </c>
      <c r="S2527" s="288">
        <f>IF(Table2[[#This Row],[Status ]]="Solved",1,0)</f>
        <v>1</v>
      </c>
      <c r="T2527" s="288">
        <f>IF(Table2[[#This Row],[Status ]]="ongoing",1,0)</f>
        <v>0</v>
      </c>
    </row>
    <row r="2528" spans="1:20" x14ac:dyDescent="0.25">
      <c r="A2528" s="263">
        <v>5017509512</v>
      </c>
      <c r="B2528" s="287" t="str">
        <f>_xlfn.XLOOKUP(Table2[[#This Row],[K&amp;N REF ]],CAT_Details[Tracking Number],CAT_Details[S Ref],,0)</f>
        <v>20250930-S-70505</v>
      </c>
      <c r="C2528" s="273">
        <f>_xlfn.XLOOKUP(Table2[[#This Row],[K&amp;N REF ]],CAT_Details[Tracking Number],CAT_Details[TO Ref],,0)</f>
        <v>20250930814997</v>
      </c>
      <c r="D2528" s="273" t="str">
        <f>_xlfn.XLOOKUP(Table2[[#This Row],[K&amp;N REF ]],CAT_Details[Tracking Number],CAT_Details[Pickup Customer Name],,0)</f>
        <v>Donaldson Ed</v>
      </c>
      <c r="E2528" s="274" t="str">
        <f>_xlfn.XLOOKUP(Table2[[#This Row],[K&amp;N REF ]],CAT_Details[Tracking Number],CAT_Details[Delivery Country Code],,0)</f>
        <v>GB</v>
      </c>
      <c r="F2528" s="274">
        <f>_xlfn.XLOOKUP(Table2[[#This Row],[TO Ref]],CAT_Details[TO Ref],CAT_Details[Loc],,0)</f>
        <v>3402</v>
      </c>
      <c r="G2528" s="260" t="s">
        <v>36</v>
      </c>
      <c r="H2528" s="260" t="s">
        <v>179</v>
      </c>
      <c r="I2528" s="281">
        <v>45933</v>
      </c>
      <c r="J2528" s="260" t="s">
        <v>41</v>
      </c>
      <c r="K2528" s="260" t="s">
        <v>32</v>
      </c>
      <c r="L2528" s="281">
        <v>45933</v>
      </c>
      <c r="M2528" s="260" t="str">
        <f>IF(Table2[[#This Row],[Resolve Date]]="","ONGOING","SOLVED")</f>
        <v>SOLVED</v>
      </c>
      <c r="N2528" s="261"/>
      <c r="O2528" s="260" t="str">
        <f>Table2[[#This Row],[K&amp;N REF ]]&amp;Table2[[#This Row],[Issue type ]]</f>
        <v xml:space="preserve">5017509512NOT SCANNABLE </v>
      </c>
      <c r="P2528" s="260">
        <f>YEAR(Table2[[#This Row],[Date ]])</f>
        <v>2025</v>
      </c>
      <c r="Q2528" s="260" t="str">
        <f>VLOOKUP(MONTH(Table2[[#This Row],[Date ]]),Months,2,0)</f>
        <v>October</v>
      </c>
      <c r="R2528" s="288" t="b">
        <f>COUNTIFS(Table2[Unique],Table2[[#This Row],[Unique]])&gt;1</f>
        <v>0</v>
      </c>
      <c r="S2528" s="288">
        <f>IF(Table2[[#This Row],[Status ]]="Solved",1,0)</f>
        <v>1</v>
      </c>
      <c r="T2528" s="288">
        <f>IF(Table2[[#This Row],[Status ]]="ongoing",1,0)</f>
        <v>0</v>
      </c>
    </row>
    <row r="2529" spans="1:20" x14ac:dyDescent="0.25">
      <c r="A2529" s="263">
        <v>5017413995</v>
      </c>
      <c r="B2529" s="287" t="str">
        <f>_xlfn.XLOOKUP(Table2[[#This Row],[K&amp;N REF ]],CAT_Details[Tracking Number],CAT_Details[S Ref],,0)</f>
        <v>20250922-S-70844</v>
      </c>
      <c r="C2529" s="273">
        <f>_xlfn.XLOOKUP(Table2[[#This Row],[K&amp;N REF ]],CAT_Details[Tracking Number],CAT_Details[TO Ref],,0)</f>
        <v>20250918807498</v>
      </c>
      <c r="D2529" s="273" t="str">
        <f>_xlfn.XLOOKUP(Table2[[#This Row],[K&amp;N REF ]],CAT_Details[Tracking Number],CAT_Details[Pickup Customer Name],,0)</f>
        <v>BORGWARNER EMISSIONS SYSTEMS</v>
      </c>
      <c r="E2529" s="274" t="str">
        <f>_xlfn.XLOOKUP(Table2[[#This Row],[K&amp;N REF ]],CAT_Details[Tracking Number],CAT_Details[Delivery Country Code],,0)</f>
        <v>GB</v>
      </c>
      <c r="F2529" s="274" t="str">
        <f>_xlfn.XLOOKUP(Table2[[#This Row],[TO Ref]],CAT_Details[TO Ref],CAT_Details[Loc],,0)</f>
        <v>MZ02</v>
      </c>
      <c r="G2529" s="260" t="s">
        <v>44</v>
      </c>
      <c r="H2529" s="260" t="s">
        <v>49</v>
      </c>
      <c r="I2529" s="281">
        <v>45933</v>
      </c>
      <c r="J2529" s="260" t="s">
        <v>26</v>
      </c>
      <c r="K2529" s="260" t="s">
        <v>32</v>
      </c>
      <c r="L2529" s="281">
        <v>45933</v>
      </c>
      <c r="M2529" s="260" t="str">
        <f>IF(Table2[[#This Row],[Resolve Date]]="","ONGOING","SOLVED")</f>
        <v>SOLVED</v>
      </c>
      <c r="N2529" s="261" t="s">
        <v>27618</v>
      </c>
      <c r="O2529" s="260" t="str">
        <f>Table2[[#This Row],[K&amp;N REF ]]&amp;Table2[[#This Row],[Issue type ]]</f>
        <v>5017413995XX LABELS</v>
      </c>
      <c r="P2529" s="260">
        <f>YEAR(Table2[[#This Row],[Date ]])</f>
        <v>2025</v>
      </c>
      <c r="Q2529" s="260" t="str">
        <f>VLOOKUP(MONTH(Table2[[#This Row],[Date ]]),Months,2,0)</f>
        <v>October</v>
      </c>
      <c r="R2529" s="288" t="b">
        <f>COUNTIFS(Table2[Unique],Table2[[#This Row],[Unique]])&gt;1</f>
        <v>0</v>
      </c>
      <c r="S2529" s="288">
        <f>IF(Table2[[#This Row],[Status ]]="Solved",1,0)</f>
        <v>1</v>
      </c>
      <c r="T2529" s="288">
        <f>IF(Table2[[#This Row],[Status ]]="ongoing",1,0)</f>
        <v>0</v>
      </c>
    </row>
    <row r="2530" spans="1:20" x14ac:dyDescent="0.25">
      <c r="A2530" s="263">
        <v>5017476461</v>
      </c>
      <c r="B2530" s="287" t="str">
        <f>_xlfn.XLOOKUP(Table2[[#This Row],[K&amp;N REF ]],CAT_Details[Tracking Number],CAT_Details[S Ref],,0)</f>
        <v>20250926-S-70472</v>
      </c>
      <c r="C2530" s="273">
        <f>_xlfn.XLOOKUP(Table2[[#This Row],[K&amp;N REF ]],CAT_Details[Tracking Number],CAT_Details[TO Ref],,0)</f>
        <v>20250924811128</v>
      </c>
      <c r="D2530" s="273" t="str">
        <f>_xlfn.XLOOKUP(Table2[[#This Row],[K&amp;N REF ]],CAT_Details[Tracking Number],CAT_Details[Pickup Customer Name],,0)</f>
        <v>Federal Mogul Valvetrain GmbH</v>
      </c>
      <c r="E2530" s="274" t="str">
        <f>_xlfn.XLOOKUP(Table2[[#This Row],[K&amp;N REF ]],CAT_Details[Tracking Number],CAT_Details[Delivery Country Code],,0)</f>
        <v>GB</v>
      </c>
      <c r="F2530" s="274" t="str">
        <f>_xlfn.XLOOKUP(Table2[[#This Row],[TO Ref]],CAT_Details[TO Ref],CAT_Details[Loc],,0)</f>
        <v>DX01-L5</v>
      </c>
      <c r="G2530" s="260" t="s">
        <v>34</v>
      </c>
      <c r="H2530" s="260" t="s">
        <v>179</v>
      </c>
      <c r="I2530" s="281">
        <v>45933</v>
      </c>
      <c r="J2530" s="260" t="s">
        <v>26</v>
      </c>
      <c r="K2530" s="260" t="s">
        <v>32</v>
      </c>
      <c r="L2530" s="281">
        <v>45933</v>
      </c>
      <c r="M2530" s="260" t="str">
        <f>IF(Table2[[#This Row],[Resolve Date]]="","ONGOING","SOLVED")</f>
        <v>SOLVED</v>
      </c>
      <c r="N2530" s="261"/>
      <c r="O2530" s="260" t="str">
        <f>Table2[[#This Row],[K&amp;N REF ]]&amp;Table2[[#This Row],[Issue type ]]</f>
        <v xml:space="preserve">5017476461NOT SCANNABLE </v>
      </c>
      <c r="P2530" s="260">
        <f>YEAR(Table2[[#This Row],[Date ]])</f>
        <v>2025</v>
      </c>
      <c r="Q2530" s="260" t="str">
        <f>VLOOKUP(MONTH(Table2[[#This Row],[Date ]]),Months,2,0)</f>
        <v>October</v>
      </c>
      <c r="R2530" s="288" t="b">
        <f>COUNTIFS(Table2[Unique],Table2[[#This Row],[Unique]])&gt;1</f>
        <v>0</v>
      </c>
      <c r="S2530" s="288">
        <f>IF(Table2[[#This Row],[Status ]]="Solved",1,0)</f>
        <v>1</v>
      </c>
      <c r="T2530" s="288">
        <f>IF(Table2[[#This Row],[Status ]]="ongoing",1,0)</f>
        <v>0</v>
      </c>
    </row>
    <row r="2531" spans="1:20" x14ac:dyDescent="0.25">
      <c r="A2531" s="263">
        <v>5017492275</v>
      </c>
      <c r="B2531" s="287" t="str">
        <f>_xlfn.XLOOKUP(Table2[[#This Row],[K&amp;N REF ]],CAT_Details[Tracking Number],CAT_Details[S Ref],,0)</f>
        <v>20250929-S-70266</v>
      </c>
      <c r="C2531" s="273">
        <f>_xlfn.XLOOKUP(Table2[[#This Row],[K&amp;N REF ]],CAT_Details[Tracking Number],CAT_Details[TO Ref],,0)</f>
        <v>20250924811389</v>
      </c>
      <c r="D2531" s="273" t="str">
        <f>_xlfn.XLOOKUP(Table2[[#This Row],[K&amp;N REF ]],CAT_Details[Tracking Number],CAT_Details[Pickup Customer Name],,0)</f>
        <v>Elring Klinger Ag</v>
      </c>
      <c r="E2531" s="274" t="str">
        <f>_xlfn.XLOOKUP(Table2[[#This Row],[K&amp;N REF ]],CAT_Details[Tracking Number],CAT_Details[Delivery Country Code],,0)</f>
        <v>GB</v>
      </c>
      <c r="F2531" s="274" t="str">
        <f>_xlfn.XLOOKUP(Table2[[#This Row],[TO Ref]],CAT_Details[TO Ref],CAT_Details[Loc],,0)</f>
        <v>DX01-L5</v>
      </c>
      <c r="G2531" s="260" t="s">
        <v>34</v>
      </c>
      <c r="H2531" s="260" t="s">
        <v>35</v>
      </c>
      <c r="I2531" s="281">
        <v>45933</v>
      </c>
      <c r="J2531" s="260" t="s">
        <v>26</v>
      </c>
      <c r="K2531" s="260" t="s">
        <v>32</v>
      </c>
      <c r="L2531" s="281">
        <v>45933</v>
      </c>
      <c r="M2531" s="260" t="str">
        <f>IF(Table2[[#This Row],[Resolve Date]]="","ONGOING","SOLVED")</f>
        <v>SOLVED</v>
      </c>
      <c r="N2531" s="261"/>
      <c r="O2531" s="260" t="str">
        <f>Table2[[#This Row],[K&amp;N REF ]]&amp;Table2[[#This Row],[Issue type ]]</f>
        <v>5017492275NO LABELS</v>
      </c>
      <c r="P2531" s="260">
        <f>YEAR(Table2[[#This Row],[Date ]])</f>
        <v>2025</v>
      </c>
      <c r="Q2531" s="260" t="str">
        <f>VLOOKUP(MONTH(Table2[[#This Row],[Date ]]),Months,2,0)</f>
        <v>October</v>
      </c>
      <c r="R2531" s="288" t="b">
        <f>COUNTIFS(Table2[Unique],Table2[[#This Row],[Unique]])&gt;1</f>
        <v>0</v>
      </c>
      <c r="S2531" s="288">
        <f>IF(Table2[[#This Row],[Status ]]="Solved",1,0)</f>
        <v>1</v>
      </c>
      <c r="T2531" s="288">
        <f>IF(Table2[[#This Row],[Status ]]="ongoing",1,0)</f>
        <v>0</v>
      </c>
    </row>
    <row r="2532" spans="1:20" x14ac:dyDescent="0.25">
      <c r="A2532" s="263">
        <v>5017444470</v>
      </c>
      <c r="B2532" s="287" t="str">
        <f>_xlfn.XLOOKUP(Table2[[#This Row],[K&amp;N REF ]],CAT_Details[Tracking Number],CAT_Details[S Ref],,0)</f>
        <v>20250924-S-70703</v>
      </c>
      <c r="C2532" s="273">
        <f>_xlfn.XLOOKUP(Table2[[#This Row],[K&amp;N REF ]],CAT_Details[Tracking Number],CAT_Details[TO Ref],,0)</f>
        <v>20250923810331</v>
      </c>
      <c r="D2532" s="273" t="str">
        <f>_xlfn.XLOOKUP(Table2[[#This Row],[K&amp;N REF ]],CAT_Details[Tracking Number],CAT_Details[Pickup Customer Name],,0)</f>
        <v>AIC CASTING</v>
      </c>
      <c r="E2532" s="274" t="str">
        <f>_xlfn.XLOOKUP(Table2[[#This Row],[K&amp;N REF ]],CAT_Details[Tracking Number],CAT_Details[Delivery Country Code],,0)</f>
        <v>FR</v>
      </c>
      <c r="F2532" s="274">
        <f>_xlfn.XLOOKUP(Table2[[#This Row],[TO Ref]],CAT_Details[TO Ref],CAT_Details[Loc],,0)</f>
        <v>3705</v>
      </c>
      <c r="G2532" s="260" t="s">
        <v>36</v>
      </c>
      <c r="H2532" s="260" t="s">
        <v>179</v>
      </c>
      <c r="I2532" s="281">
        <v>45936</v>
      </c>
      <c r="J2532" s="260" t="s">
        <v>26</v>
      </c>
      <c r="K2532" s="260" t="s">
        <v>32</v>
      </c>
      <c r="L2532" s="281">
        <v>45936</v>
      </c>
      <c r="M2532" s="260" t="str">
        <f>IF(Table2[[#This Row],[Resolve Date]]="","ONGOING","SOLVED")</f>
        <v>SOLVED</v>
      </c>
      <c r="N2532" s="261"/>
      <c r="O2532" s="260" t="str">
        <f>Table2[[#This Row],[K&amp;N REF ]]&amp;Table2[[#This Row],[Issue type ]]</f>
        <v xml:space="preserve">5017444470NOT SCANNABLE </v>
      </c>
      <c r="P2532" s="260">
        <f>YEAR(Table2[[#This Row],[Date ]])</f>
        <v>2025</v>
      </c>
      <c r="Q2532" s="260" t="str">
        <f>VLOOKUP(MONTH(Table2[[#This Row],[Date ]]),Months,2,0)</f>
        <v>October</v>
      </c>
      <c r="R2532" s="288" t="b">
        <f>COUNTIFS(Table2[Unique],Table2[[#This Row],[Unique]])&gt;1</f>
        <v>0</v>
      </c>
      <c r="S2532" s="288">
        <f>IF(Table2[[#This Row],[Status ]]="Solved",1,0)</f>
        <v>1</v>
      </c>
      <c r="T2532" s="288">
        <f>IF(Table2[[#This Row],[Status ]]="ongoing",1,0)</f>
        <v>0</v>
      </c>
    </row>
    <row r="2533" spans="1:20" x14ac:dyDescent="0.25">
      <c r="A2533" s="263">
        <v>5017476262</v>
      </c>
      <c r="B2533" s="287" t="str">
        <f>_xlfn.XLOOKUP(Table2[[#This Row],[K&amp;N REF ]],CAT_Details[Tracking Number],CAT_Details[S Ref],,0)</f>
        <v>20250926-S-70617</v>
      </c>
      <c r="C2533" s="273">
        <f>_xlfn.XLOOKUP(Table2[[#This Row],[K&amp;N REF ]],CAT_Details[Tracking Number],CAT_Details[TO Ref],,0)</f>
        <v>20250925812158</v>
      </c>
      <c r="D2533" s="273" t="str">
        <f>_xlfn.XLOOKUP(Table2[[#This Row],[K&amp;N REF ]],CAT_Details[Tracking Number],CAT_Details[Pickup Customer Name],,0)</f>
        <v>P&amp;P SPA.</v>
      </c>
      <c r="E2533" s="274" t="str">
        <f>_xlfn.XLOOKUP(Table2[[#This Row],[K&amp;N REF ]],CAT_Details[Tracking Number],CAT_Details[Delivery Country Code],,0)</f>
        <v>GB</v>
      </c>
      <c r="F2533" s="274" t="str">
        <f>_xlfn.XLOOKUP(Table2[[#This Row],[TO Ref]],CAT_Details[TO Ref],CAT_Details[Loc],,0)</f>
        <v>DK-BM01</v>
      </c>
      <c r="G2533" s="260" t="s">
        <v>24</v>
      </c>
      <c r="H2533" s="260" t="s">
        <v>179</v>
      </c>
      <c r="I2533" s="281">
        <v>45936</v>
      </c>
      <c r="J2533" s="260" t="s">
        <v>26</v>
      </c>
      <c r="K2533" s="260" t="s">
        <v>32</v>
      </c>
      <c r="L2533" s="281">
        <v>45936</v>
      </c>
      <c r="M2533" s="260" t="str">
        <f>IF(Table2[[#This Row],[Resolve Date]]="","ONGOING","SOLVED")</f>
        <v>SOLVED</v>
      </c>
      <c r="N2533" s="261"/>
      <c r="O2533" s="260" t="str">
        <f>Table2[[#This Row],[K&amp;N REF ]]&amp;Table2[[#This Row],[Issue type ]]</f>
        <v xml:space="preserve">5017476262NOT SCANNABLE </v>
      </c>
      <c r="P2533" s="260">
        <f>YEAR(Table2[[#This Row],[Date ]])</f>
        <v>2025</v>
      </c>
      <c r="Q2533" s="260" t="str">
        <f>VLOOKUP(MONTH(Table2[[#This Row],[Date ]]),Months,2,0)</f>
        <v>October</v>
      </c>
      <c r="R2533" s="288" t="b">
        <f>COUNTIFS(Table2[Unique],Table2[[#This Row],[Unique]])&gt;1</f>
        <v>0</v>
      </c>
      <c r="S2533" s="288">
        <f>IF(Table2[[#This Row],[Status ]]="Solved",1,0)</f>
        <v>1</v>
      </c>
      <c r="T2533" s="288">
        <f>IF(Table2[[#This Row],[Status ]]="ongoing",1,0)</f>
        <v>0</v>
      </c>
    </row>
    <row r="2534" spans="1:20" x14ac:dyDescent="0.25">
      <c r="A2534" s="263">
        <v>5017492850</v>
      </c>
      <c r="B2534" s="287" t="str">
        <f>_xlfn.XLOOKUP(Table2[[#This Row],[K&amp;N REF ]],CAT_Details[Tracking Number],CAT_Details[S Ref],,0)</f>
        <v>20250929-S-70333</v>
      </c>
      <c r="C2534" s="273">
        <f>_xlfn.XLOOKUP(Table2[[#This Row],[K&amp;N REF ]],CAT_Details[Tracking Number],CAT_Details[TO Ref],,0)</f>
        <v>20250929814104</v>
      </c>
      <c r="D2534" s="273" t="str">
        <f>_xlfn.XLOOKUP(Table2[[#This Row],[K&amp;N REF ]],CAT_Details[Tracking Number],CAT_Details[Pickup Customer Name],,0)</f>
        <v>SOUTHCO MANUFACTURING LIMITED</v>
      </c>
      <c r="E2534" s="274" t="str">
        <f>_xlfn.XLOOKUP(Table2[[#This Row],[K&amp;N REF ]],CAT_Details[Tracking Number],CAT_Details[Delivery Country Code],,0)</f>
        <v>FR</v>
      </c>
      <c r="F2534" s="274">
        <f>_xlfn.XLOOKUP(Table2[[#This Row],[TO Ref]],CAT_Details[TO Ref],CAT_Details[Loc],,0)</f>
        <v>3705</v>
      </c>
      <c r="G2534" s="260" t="s">
        <v>199</v>
      </c>
      <c r="H2534" s="260" t="s">
        <v>179</v>
      </c>
      <c r="I2534" s="281">
        <v>45936</v>
      </c>
      <c r="J2534" s="260" t="s">
        <v>26</v>
      </c>
      <c r="K2534" s="260" t="s">
        <v>32</v>
      </c>
      <c r="L2534" s="281">
        <v>45936</v>
      </c>
      <c r="M2534" s="260" t="str">
        <f>IF(Table2[[#This Row],[Resolve Date]]="","ONGOING","SOLVED")</f>
        <v>SOLVED</v>
      </c>
      <c r="N2534" s="261"/>
      <c r="O2534" s="260" t="str">
        <f>Table2[[#This Row],[K&amp;N REF ]]&amp;Table2[[#This Row],[Issue type ]]</f>
        <v xml:space="preserve">5017492850NOT SCANNABLE </v>
      </c>
      <c r="P2534" s="260">
        <f>YEAR(Table2[[#This Row],[Date ]])</f>
        <v>2025</v>
      </c>
      <c r="Q2534" s="260" t="str">
        <f>VLOOKUP(MONTH(Table2[[#This Row],[Date ]]),Months,2,0)</f>
        <v>October</v>
      </c>
      <c r="R2534" s="288" t="b">
        <f>COUNTIFS(Table2[Unique],Table2[[#This Row],[Unique]])&gt;1</f>
        <v>0</v>
      </c>
      <c r="S2534" s="288">
        <f>IF(Table2[[#This Row],[Status ]]="Solved",1,0)</f>
        <v>1</v>
      </c>
      <c r="T2534" s="288">
        <f>IF(Table2[[#This Row],[Status ]]="ongoing",1,0)</f>
        <v>0</v>
      </c>
    </row>
    <row r="2535" spans="1:20" x14ac:dyDescent="0.25">
      <c r="A2535" s="263">
        <v>5017444415</v>
      </c>
      <c r="B2535" s="287" t="str">
        <f>_xlfn.XLOOKUP(Table2[[#This Row],[K&amp;N REF ]],CAT_Details[Tracking Number],CAT_Details[S Ref],,0)</f>
        <v>20250924-S-70645</v>
      </c>
      <c r="C2535" s="273">
        <f>_xlfn.XLOOKUP(Table2[[#This Row],[K&amp;N REF ]],CAT_Details[Tracking Number],CAT_Details[TO Ref],,0)</f>
        <v>20250924811174</v>
      </c>
      <c r="D2535" s="273" t="str">
        <f>_xlfn.XLOOKUP(Table2[[#This Row],[K&amp;N REF ]],CAT_Details[Tracking Number],CAT_Details[Pickup Customer Name],,0)</f>
        <v>Leading Metal Mechanic Solutions SL</v>
      </c>
      <c r="E2535" s="274" t="str">
        <f>_xlfn.XLOOKUP(Table2[[#This Row],[K&amp;N REF ]],CAT_Details[Tracking Number],CAT_Details[Delivery Country Code],,0)</f>
        <v>GB</v>
      </c>
      <c r="F2535" s="274" t="str">
        <f>_xlfn.XLOOKUP(Table2[[#This Row],[TO Ref]],CAT_Details[TO Ref],CAT_Details[Loc],,0)</f>
        <v>DX01-L5</v>
      </c>
      <c r="G2535" s="260" t="s">
        <v>36</v>
      </c>
      <c r="H2535" s="260" t="s">
        <v>31</v>
      </c>
      <c r="I2535" s="281">
        <v>45936</v>
      </c>
      <c r="J2535" s="260" t="s">
        <v>26</v>
      </c>
      <c r="K2535" s="260" t="s">
        <v>32</v>
      </c>
      <c r="L2535" s="281">
        <v>45936</v>
      </c>
      <c r="M2535" s="260" t="str">
        <f>IF(Table2[[#This Row],[Resolve Date]]="","ONGOING","SOLVED")</f>
        <v>SOLVED</v>
      </c>
      <c r="N2535" s="261"/>
      <c r="O2535" s="260" t="str">
        <f>Table2[[#This Row],[K&amp;N REF ]]&amp;Table2[[#This Row],[Issue type ]]</f>
        <v>5017444415MISSING LABELS ON SOME UNITS</v>
      </c>
      <c r="P2535" s="260">
        <f>YEAR(Table2[[#This Row],[Date ]])</f>
        <v>2025</v>
      </c>
      <c r="Q2535" s="260" t="str">
        <f>VLOOKUP(MONTH(Table2[[#This Row],[Date ]]),Months,2,0)</f>
        <v>October</v>
      </c>
      <c r="R2535" s="288" t="b">
        <f>COUNTIFS(Table2[Unique],Table2[[#This Row],[Unique]])&gt;1</f>
        <v>0</v>
      </c>
      <c r="S2535" s="288">
        <f>IF(Table2[[#This Row],[Status ]]="Solved",1,0)</f>
        <v>1</v>
      </c>
      <c r="T2535" s="288">
        <f>IF(Table2[[#This Row],[Status ]]="ongoing",1,0)</f>
        <v>0</v>
      </c>
    </row>
    <row r="2536" spans="1:20" x14ac:dyDescent="0.25">
      <c r="A2536" s="263">
        <v>5017460473</v>
      </c>
      <c r="B2536" s="287" t="str">
        <f>_xlfn.XLOOKUP(Table2[[#This Row],[K&amp;N REF ]],CAT_Details[Tracking Number],CAT_Details[S Ref],,0)</f>
        <v>20250925-S-70779</v>
      </c>
      <c r="C2536" s="273">
        <f>_xlfn.XLOOKUP(Table2[[#This Row],[K&amp;N REF ]],CAT_Details[Tracking Number],CAT_Details[TO Ref],,0)</f>
        <v>20250925812052</v>
      </c>
      <c r="D2536" s="273" t="str">
        <f>_xlfn.XLOOKUP(Table2[[#This Row],[K&amp;N REF ]],CAT_Details[Tracking Number],CAT_Details[Pickup Customer Name],,0)</f>
        <v>Nordic Lights Ltd</v>
      </c>
      <c r="E2536" s="274" t="str">
        <f>_xlfn.XLOOKUP(Table2[[#This Row],[K&amp;N REF ]],CAT_Details[Tracking Number],CAT_Details[Delivery Country Code],,0)</f>
        <v>GB</v>
      </c>
      <c r="F2536" s="274">
        <f>_xlfn.XLOOKUP(Table2[[#This Row],[TO Ref]],CAT_Details[TO Ref],CAT_Details[Loc],,0)</f>
        <v>3402</v>
      </c>
      <c r="G2536" s="260" t="s">
        <v>44</v>
      </c>
      <c r="H2536" s="260" t="s">
        <v>197</v>
      </c>
      <c r="I2536" s="281">
        <v>45936</v>
      </c>
      <c r="J2536" s="260" t="s">
        <v>45</v>
      </c>
      <c r="K2536" s="260" t="s">
        <v>32</v>
      </c>
      <c r="L2536" s="281">
        <v>45937</v>
      </c>
      <c r="M2536" s="260" t="str">
        <f>IF(Table2[[#This Row],[Resolve Date]]="","ONGOING","SOLVED")</f>
        <v>SOLVED</v>
      </c>
      <c r="N2536" s="261"/>
      <c r="O2536" s="260" t="str">
        <f>Table2[[#This Row],[K&amp;N REF ]]&amp;Table2[[#This Row],[Issue type ]]</f>
        <v>5017460473MANCO</v>
      </c>
      <c r="P2536" s="260">
        <f>YEAR(Table2[[#This Row],[Date ]])</f>
        <v>2025</v>
      </c>
      <c r="Q2536" s="260" t="str">
        <f>VLOOKUP(MONTH(Table2[[#This Row],[Date ]]),Months,2,0)</f>
        <v>October</v>
      </c>
      <c r="R2536" s="288" t="b">
        <f>COUNTIFS(Table2[Unique],Table2[[#This Row],[Unique]])&gt;1</f>
        <v>0</v>
      </c>
      <c r="S2536" s="288">
        <f>IF(Table2[[#This Row],[Status ]]="Solved",1,0)</f>
        <v>1</v>
      </c>
      <c r="T2536" s="288">
        <f>IF(Table2[[#This Row],[Status ]]="ongoing",1,0)</f>
        <v>0</v>
      </c>
    </row>
    <row r="2537" spans="1:20" x14ac:dyDescent="0.25">
      <c r="A2537" s="263">
        <v>5017460472</v>
      </c>
      <c r="B2537" s="287" t="str">
        <f>_xlfn.XLOOKUP(Table2[[#This Row],[K&amp;N REF ]],CAT_Details[Tracking Number],CAT_Details[S Ref],,0)</f>
        <v>20250925-S-70779</v>
      </c>
      <c r="C2537" s="273">
        <f>_xlfn.XLOOKUP(Table2[[#This Row],[K&amp;N REF ]],CAT_Details[Tracking Number],CAT_Details[TO Ref],,0)</f>
        <v>20250925812038</v>
      </c>
      <c r="D2537" s="273" t="str">
        <f>_xlfn.XLOOKUP(Table2[[#This Row],[K&amp;N REF ]],CAT_Details[Tracking Number],CAT_Details[Pickup Customer Name],,0)</f>
        <v>Nordic Lights Ltd</v>
      </c>
      <c r="E2537" s="274" t="str">
        <f>_xlfn.XLOOKUP(Table2[[#This Row],[K&amp;N REF ]],CAT_Details[Tracking Number],CAT_Details[Delivery Country Code],,0)</f>
        <v>FR</v>
      </c>
      <c r="F2537" s="274">
        <f>_xlfn.XLOOKUP(Table2[[#This Row],[TO Ref]],CAT_Details[TO Ref],CAT_Details[Loc],,0)</f>
        <v>3705</v>
      </c>
      <c r="G2537" s="260" t="s">
        <v>44</v>
      </c>
      <c r="H2537" s="260" t="s">
        <v>197</v>
      </c>
      <c r="I2537" s="281">
        <v>45936</v>
      </c>
      <c r="J2537" s="260" t="s">
        <v>45</v>
      </c>
      <c r="K2537" s="260" t="s">
        <v>32</v>
      </c>
      <c r="L2537" s="281">
        <v>45937</v>
      </c>
      <c r="M2537" s="260" t="str">
        <f>IF(Table2[[#This Row],[Resolve Date]]="","ONGOING","SOLVED")</f>
        <v>SOLVED</v>
      </c>
      <c r="N2537" s="261"/>
      <c r="O2537" s="260" t="str">
        <f>Table2[[#This Row],[K&amp;N REF ]]&amp;Table2[[#This Row],[Issue type ]]</f>
        <v>5017460472MANCO</v>
      </c>
      <c r="P2537" s="260">
        <f>YEAR(Table2[[#This Row],[Date ]])</f>
        <v>2025</v>
      </c>
      <c r="Q2537" s="260" t="str">
        <f>VLOOKUP(MONTH(Table2[[#This Row],[Date ]]),Months,2,0)</f>
        <v>October</v>
      </c>
      <c r="R2537" s="288" t="b">
        <f>COUNTIFS(Table2[Unique],Table2[[#This Row],[Unique]])&gt;1</f>
        <v>0</v>
      </c>
      <c r="S2537" s="288">
        <f>IF(Table2[[#This Row],[Status ]]="Solved",1,0)</f>
        <v>1</v>
      </c>
      <c r="T2537" s="288">
        <f>IF(Table2[[#This Row],[Status ]]="ongoing",1,0)</f>
        <v>0</v>
      </c>
    </row>
    <row r="2538" spans="1:20" x14ac:dyDescent="0.25">
      <c r="A2538" s="263">
        <v>5017492203</v>
      </c>
      <c r="B2538" s="287" t="str">
        <f>_xlfn.XLOOKUP(Table2[[#This Row],[K&amp;N REF ]],CAT_Details[Tracking Number],CAT_Details[S Ref],,0)</f>
        <v>20250929-S-70398</v>
      </c>
      <c r="C2538" s="273">
        <f>_xlfn.XLOOKUP(Table2[[#This Row],[K&amp;N REF ]],CAT_Details[Tracking Number],CAT_Details[TO Ref],,0)</f>
        <v>20250927813781</v>
      </c>
      <c r="D2538" s="273" t="str">
        <f>_xlfn.XLOOKUP(Table2[[#This Row],[K&amp;N REF ]],CAT_Details[Tracking Number],CAT_Details[Pickup Customer Name],,0)</f>
        <v>SAN MARTINO (AT)/SELMAT SRL</v>
      </c>
      <c r="E2538" s="274" t="str">
        <f>_xlfn.XLOOKUP(Table2[[#This Row],[K&amp;N REF ]],CAT_Details[Tracking Number],CAT_Details[Delivery Country Code],,0)</f>
        <v>GB</v>
      </c>
      <c r="F2538" s="274">
        <f>_xlfn.XLOOKUP(Table2[[#This Row],[TO Ref]],CAT_Details[TO Ref],CAT_Details[Loc],,0)</f>
        <v>3402</v>
      </c>
      <c r="G2538" s="260" t="s">
        <v>24</v>
      </c>
      <c r="H2538" s="260" t="s">
        <v>197</v>
      </c>
      <c r="I2538" s="281">
        <v>45936</v>
      </c>
      <c r="J2538" s="260" t="s">
        <v>45</v>
      </c>
      <c r="K2538" s="260" t="s">
        <v>50</v>
      </c>
      <c r="L2538" s="281">
        <v>45939</v>
      </c>
      <c r="M2538" s="260" t="str">
        <f>IF(Table2[[#This Row],[Resolve Date]]="","ONGOING","SOLVED")</f>
        <v>SOLVED</v>
      </c>
      <c r="N2538" s="296" t="s">
        <v>29161</v>
      </c>
      <c r="O2538" s="260" t="str">
        <f>Table2[[#This Row],[K&amp;N REF ]]&amp;Table2[[#This Row],[Issue type ]]</f>
        <v>5017492203MANCO</v>
      </c>
      <c r="P2538" s="260">
        <f>YEAR(Table2[[#This Row],[Date ]])</f>
        <v>2025</v>
      </c>
      <c r="Q2538" s="260" t="str">
        <f>VLOOKUP(MONTH(Table2[[#This Row],[Date ]]),Months,2,0)</f>
        <v>October</v>
      </c>
      <c r="R2538" s="288" t="b">
        <f>COUNTIFS(Table2[Unique],Table2[[#This Row],[Unique]])&gt;1</f>
        <v>0</v>
      </c>
      <c r="S2538" s="288">
        <f>IF(Table2[[#This Row],[Status ]]="Solved",1,0)</f>
        <v>1</v>
      </c>
      <c r="T2538" s="288">
        <f>IF(Table2[[#This Row],[Status ]]="ongoing",1,0)</f>
        <v>0</v>
      </c>
    </row>
    <row r="2539" spans="1:20" x14ac:dyDescent="0.25">
      <c r="A2539" s="263">
        <v>5017492203</v>
      </c>
      <c r="B2539" s="287" t="str">
        <f>_xlfn.XLOOKUP(Table2[[#This Row],[K&amp;N REF ]],CAT_Details[Tracking Number],CAT_Details[S Ref],,0)</f>
        <v>20250929-S-70398</v>
      </c>
      <c r="C2539" s="273">
        <f>_xlfn.XLOOKUP(Table2[[#This Row],[K&amp;N REF ]],CAT_Details[Tracking Number],CAT_Details[TO Ref],,0)</f>
        <v>20250927813781</v>
      </c>
      <c r="D2539" s="273" t="str">
        <f>_xlfn.XLOOKUP(Table2[[#This Row],[K&amp;N REF ]],CAT_Details[Tracking Number],CAT_Details[Pickup Customer Name],,0)</f>
        <v>SAN MARTINO (AT)/SELMAT SRL</v>
      </c>
      <c r="E2539" s="274" t="str">
        <f>_xlfn.XLOOKUP(Table2[[#This Row],[K&amp;N REF ]],CAT_Details[Tracking Number],CAT_Details[Delivery Country Code],,0)</f>
        <v>GB</v>
      </c>
      <c r="F2539" s="274">
        <f>_xlfn.XLOOKUP(Table2[[#This Row],[TO Ref]],CAT_Details[TO Ref],CAT_Details[Loc],,0)</f>
        <v>3402</v>
      </c>
      <c r="G2539" s="260" t="s">
        <v>24</v>
      </c>
      <c r="H2539" s="260" t="s">
        <v>35</v>
      </c>
      <c r="I2539" s="281">
        <v>45936</v>
      </c>
      <c r="J2539" s="260" t="s">
        <v>26</v>
      </c>
      <c r="K2539" s="260" t="s">
        <v>32</v>
      </c>
      <c r="L2539" s="281">
        <v>45936</v>
      </c>
      <c r="M2539" s="260" t="str">
        <f>IF(Table2[[#This Row],[Resolve Date]]="","ONGOING","SOLVED")</f>
        <v>SOLVED</v>
      </c>
      <c r="N2539" s="295"/>
      <c r="O2539" s="260" t="str">
        <f>Table2[[#This Row],[K&amp;N REF ]]&amp;Table2[[#This Row],[Issue type ]]</f>
        <v>5017492203NO LABELS</v>
      </c>
      <c r="P2539" s="260">
        <f>YEAR(Table2[[#This Row],[Date ]])</f>
        <v>2025</v>
      </c>
      <c r="Q2539" s="260" t="str">
        <f>VLOOKUP(MONTH(Table2[[#This Row],[Date ]]),Months,2,0)</f>
        <v>October</v>
      </c>
      <c r="R2539" s="288" t="b">
        <f>COUNTIFS(Table2[Unique],Table2[[#This Row],[Unique]])&gt;1</f>
        <v>0</v>
      </c>
      <c r="S2539" s="288">
        <f>IF(Table2[[#This Row],[Status ]]="Solved",1,0)</f>
        <v>1</v>
      </c>
      <c r="T2539" s="288">
        <f>IF(Table2[[#This Row],[Status ]]="ongoing",1,0)</f>
        <v>0</v>
      </c>
    </row>
    <row r="2540" spans="1:20" ht="15" customHeight="1" x14ac:dyDescent="0.25">
      <c r="A2540" s="263">
        <v>5017508256</v>
      </c>
      <c r="B2540" s="287" t="str">
        <f>_xlfn.XLOOKUP(Table2[[#This Row],[K&amp;N REF ]],CAT_Details[Tracking Number],CAT_Details[S Ref],,0)</f>
        <v>20250930-S-70433</v>
      </c>
      <c r="C2540" s="273">
        <f>_xlfn.XLOOKUP(Table2[[#This Row],[K&amp;N REF ]],CAT_Details[Tracking Number],CAT_Details[TO Ref],,0)</f>
        <v>20250926813148</v>
      </c>
      <c r="D2540" s="273" t="str">
        <f>_xlfn.XLOOKUP(Table2[[#This Row],[K&amp;N REF ]],CAT_Details[Tracking Number],CAT_Details[Pickup Customer Name],,0)</f>
        <v>F.LLI GALLI 2 S.R.L.</v>
      </c>
      <c r="E2540" s="274" t="str">
        <f>_xlfn.XLOOKUP(Table2[[#This Row],[K&amp;N REF ]],CAT_Details[Tracking Number],CAT_Details[Delivery Country Code],,0)</f>
        <v>GB</v>
      </c>
      <c r="F2540" s="274" t="str">
        <f>_xlfn.XLOOKUP(Table2[[#This Row],[TO Ref]],CAT_Details[TO Ref],CAT_Details[Loc],,0)</f>
        <v>DK-BM01</v>
      </c>
      <c r="G2540" s="260" t="s">
        <v>24</v>
      </c>
      <c r="H2540" s="260" t="s">
        <v>31</v>
      </c>
      <c r="I2540" s="281">
        <v>45937</v>
      </c>
      <c r="J2540" s="260" t="s">
        <v>26</v>
      </c>
      <c r="K2540" s="260" t="s">
        <v>27</v>
      </c>
      <c r="L2540" s="281">
        <v>45937</v>
      </c>
      <c r="M2540" s="260" t="str">
        <f>IF(Table2[[#This Row],[Resolve Date]]="","ONGOING","SOLVED")</f>
        <v>SOLVED</v>
      </c>
      <c r="N2540" s="261"/>
      <c r="O2540" s="260" t="str">
        <f>Table2[[#This Row],[K&amp;N REF ]]&amp;Table2[[#This Row],[Issue type ]]</f>
        <v>5017508256MISSING LABELS ON SOME UNITS</v>
      </c>
      <c r="P2540" s="260">
        <f>YEAR(Table2[[#This Row],[Date ]])</f>
        <v>2025</v>
      </c>
      <c r="Q2540" s="260" t="str">
        <f>VLOOKUP(MONTH(Table2[[#This Row],[Date ]]),Months,2,0)</f>
        <v>October</v>
      </c>
      <c r="R2540" s="288" t="b">
        <f>COUNTIFS(Table2[Unique],Table2[[#This Row],[Unique]])&gt;1</f>
        <v>0</v>
      </c>
      <c r="S2540" s="288">
        <f>IF(Table2[[#This Row],[Status ]]="Solved",1,0)</f>
        <v>1</v>
      </c>
      <c r="T2540" s="288">
        <f>IF(Table2[[#This Row],[Status ]]="ongoing",1,0)</f>
        <v>0</v>
      </c>
    </row>
    <row r="2541" spans="1:20" ht="15" customHeight="1" x14ac:dyDescent="0.25">
      <c r="A2541" s="263">
        <v>5017508430</v>
      </c>
      <c r="B2541" s="287" t="str">
        <f>_xlfn.XLOOKUP(Table2[[#This Row],[K&amp;N REF ]],CAT_Details[Tracking Number],CAT_Details[S Ref],,0)</f>
        <v>20250930-S-70457</v>
      </c>
      <c r="C2541" s="273">
        <f>_xlfn.XLOOKUP(Table2[[#This Row],[K&amp;N REF ]],CAT_Details[Tracking Number],CAT_Details[TO Ref],,0)</f>
        <v>20250929814456</v>
      </c>
      <c r="D2541" s="273" t="str">
        <f>_xlfn.XLOOKUP(Table2[[#This Row],[K&amp;N REF ]],CAT_Details[Tracking Number],CAT_Details[Pickup Customer Name],,0)</f>
        <v>NEM SRL</v>
      </c>
      <c r="E2541" s="274" t="str">
        <f>_xlfn.XLOOKUP(Table2[[#This Row],[K&amp;N REF ]],CAT_Details[Tracking Number],CAT_Details[Delivery Country Code],,0)</f>
        <v>GB</v>
      </c>
      <c r="F2541" s="274">
        <f>_xlfn.XLOOKUP(Table2[[#This Row],[TO Ref]],CAT_Details[TO Ref],CAT_Details[Loc],,0)</f>
        <v>3402</v>
      </c>
      <c r="G2541" s="260" t="s">
        <v>24</v>
      </c>
      <c r="H2541" s="260" t="s">
        <v>179</v>
      </c>
      <c r="I2541" s="281">
        <v>45937</v>
      </c>
      <c r="J2541" s="260" t="s">
        <v>26</v>
      </c>
      <c r="K2541" s="260" t="s">
        <v>32</v>
      </c>
      <c r="L2541" s="281">
        <v>45937</v>
      </c>
      <c r="M2541" s="260" t="str">
        <f>IF(Table2[[#This Row],[Resolve Date]]="","ONGOING","SOLVED")</f>
        <v>SOLVED</v>
      </c>
      <c r="N2541" s="261"/>
      <c r="O2541" s="260" t="str">
        <f>Table2[[#This Row],[K&amp;N REF ]]&amp;Table2[[#This Row],[Issue type ]]</f>
        <v xml:space="preserve">5017508430NOT SCANNABLE </v>
      </c>
      <c r="P2541" s="260">
        <f>YEAR(Table2[[#This Row],[Date ]])</f>
        <v>2025</v>
      </c>
      <c r="Q2541" s="260" t="str">
        <f>VLOOKUP(MONTH(Table2[[#This Row],[Date ]]),Months,2,0)</f>
        <v>October</v>
      </c>
      <c r="R2541" s="288" t="b">
        <f>COUNTIFS(Table2[Unique],Table2[[#This Row],[Unique]])&gt;1</f>
        <v>0</v>
      </c>
      <c r="S2541" s="288">
        <f>IF(Table2[[#This Row],[Status ]]="Solved",1,0)</f>
        <v>1</v>
      </c>
      <c r="T2541" s="288">
        <f>IF(Table2[[#This Row],[Status ]]="ongoing",1,0)</f>
        <v>0</v>
      </c>
    </row>
    <row r="2542" spans="1:20" ht="15" customHeight="1" x14ac:dyDescent="0.25">
      <c r="A2542" s="263">
        <v>5017492504</v>
      </c>
      <c r="B2542" s="287" t="str">
        <f>_xlfn.XLOOKUP(Table2[[#This Row],[K&amp;N REF ]],CAT_Details[Tracking Number],CAT_Details[S Ref],,0)</f>
        <v>20250929-S-70402</v>
      </c>
      <c r="C2542" s="273">
        <f>_xlfn.XLOOKUP(Table2[[#This Row],[K&amp;N REF ]],CAT_Details[Tracking Number],CAT_Details[TO Ref],,0)</f>
        <v>20250908799087</v>
      </c>
      <c r="D2542" s="273" t="str">
        <f>_xlfn.XLOOKUP(Table2[[#This Row],[K&amp;N REF ]],CAT_Details[Tracking Number],CAT_Details[Pickup Customer Name],,0)</f>
        <v>METALCASTELLO SPA</v>
      </c>
      <c r="E2542" s="274" t="str">
        <f>_xlfn.XLOOKUP(Table2[[#This Row],[K&amp;N REF ]],CAT_Details[Tracking Number],CAT_Details[Delivery Country Code],,0)</f>
        <v>GB</v>
      </c>
      <c r="F2542" s="274" t="str">
        <f>_xlfn.XLOOKUP(Table2[[#This Row],[TO Ref]],CAT_Details[TO Ref],CAT_Details[Loc],,0)</f>
        <v>DK-BM01</v>
      </c>
      <c r="G2542" s="260" t="s">
        <v>24</v>
      </c>
      <c r="H2542" s="260" t="s">
        <v>31</v>
      </c>
      <c r="I2542" s="281">
        <v>45937</v>
      </c>
      <c r="J2542" s="260" t="s">
        <v>26</v>
      </c>
      <c r="K2542" s="260" t="s">
        <v>27</v>
      </c>
      <c r="L2542" s="281">
        <v>45937</v>
      </c>
      <c r="M2542" s="260" t="str">
        <f>IF(Table2[[#This Row],[Resolve Date]]="","ONGOING","SOLVED")</f>
        <v>SOLVED</v>
      </c>
      <c r="N2542" s="261"/>
      <c r="O2542" s="260" t="str">
        <f>Table2[[#This Row],[K&amp;N REF ]]&amp;Table2[[#This Row],[Issue type ]]</f>
        <v>5017492504MISSING LABELS ON SOME UNITS</v>
      </c>
      <c r="P2542" s="260">
        <f>YEAR(Table2[[#This Row],[Date ]])</f>
        <v>2025</v>
      </c>
      <c r="Q2542" s="260" t="str">
        <f>VLOOKUP(MONTH(Table2[[#This Row],[Date ]]),Months,2,0)</f>
        <v>October</v>
      </c>
      <c r="R2542" s="288" t="b">
        <f>COUNTIFS(Table2[Unique],Table2[[#This Row],[Unique]])&gt;1</f>
        <v>0</v>
      </c>
      <c r="S2542" s="288">
        <f>IF(Table2[[#This Row],[Status ]]="Solved",1,0)</f>
        <v>1</v>
      </c>
      <c r="T2542" s="288">
        <f>IF(Table2[[#This Row],[Status ]]="ongoing",1,0)</f>
        <v>0</v>
      </c>
    </row>
    <row r="2543" spans="1:20" ht="15" customHeight="1" x14ac:dyDescent="0.25">
      <c r="A2543" s="263">
        <v>5017476514</v>
      </c>
      <c r="B2543" s="287" t="str">
        <f>_xlfn.XLOOKUP(Table2[[#This Row],[K&amp;N REF ]],CAT_Details[Tracking Number],CAT_Details[S Ref],,0)</f>
        <v>20250926-S-70622</v>
      </c>
      <c r="C2543" s="273">
        <f>_xlfn.XLOOKUP(Table2[[#This Row],[K&amp;N REF ]],CAT_Details[Tracking Number],CAT_Details[TO Ref],,0)</f>
        <v>20250926813209</v>
      </c>
      <c r="D2543" s="273" t="str">
        <f>_xlfn.XLOOKUP(Table2[[#This Row],[K&amp;N REF ]],CAT_Details[Tracking Number],CAT_Details[Pickup Customer Name],,0)</f>
        <v>Siap Spa</v>
      </c>
      <c r="E2543" s="274" t="str">
        <f>_xlfn.XLOOKUP(Table2[[#This Row],[K&amp;N REF ]],CAT_Details[Tracking Number],CAT_Details[Delivery Country Code],,0)</f>
        <v>GB</v>
      </c>
      <c r="F2543" s="274" t="str">
        <f>_xlfn.XLOOKUP(Table2[[#This Row],[TO Ref]],CAT_Details[TO Ref],CAT_Details[Loc],,0)</f>
        <v>DK-BM01</v>
      </c>
      <c r="G2543" s="260" t="s">
        <v>24</v>
      </c>
      <c r="H2543" s="260" t="s">
        <v>49</v>
      </c>
      <c r="I2543" s="281">
        <v>45937</v>
      </c>
      <c r="J2543" s="260" t="s">
        <v>26</v>
      </c>
      <c r="K2543" s="260" t="s">
        <v>32</v>
      </c>
      <c r="L2543" s="281">
        <v>45937</v>
      </c>
      <c r="M2543" s="260" t="str">
        <f>IF(Table2[[#This Row],[Resolve Date]]="","ONGOING","SOLVED")</f>
        <v>SOLVED</v>
      </c>
      <c r="N2543" s="261" t="s">
        <v>29162</v>
      </c>
      <c r="O2543" s="260" t="str">
        <f>Table2[[#This Row],[K&amp;N REF ]]&amp;Table2[[#This Row],[Issue type ]]</f>
        <v>5017476514XX LABELS</v>
      </c>
      <c r="P2543" s="260">
        <f>YEAR(Table2[[#This Row],[Date ]])</f>
        <v>2025</v>
      </c>
      <c r="Q2543" s="260" t="str">
        <f>VLOOKUP(MONTH(Table2[[#This Row],[Date ]]),Months,2,0)</f>
        <v>October</v>
      </c>
      <c r="R2543" s="288" t="b">
        <f>COUNTIFS(Table2[Unique],Table2[[#This Row],[Unique]])&gt;1</f>
        <v>0</v>
      </c>
      <c r="S2543" s="288">
        <f>IF(Table2[[#This Row],[Status ]]="Solved",1,0)</f>
        <v>1</v>
      </c>
      <c r="T2543" s="288">
        <f>IF(Table2[[#This Row],[Status ]]="ongoing",1,0)</f>
        <v>0</v>
      </c>
    </row>
    <row r="2544" spans="1:20" ht="15" customHeight="1" x14ac:dyDescent="0.25">
      <c r="A2544" s="263">
        <v>5017476514</v>
      </c>
      <c r="B2544" s="287" t="str">
        <f>_xlfn.XLOOKUP(Table2[[#This Row],[K&amp;N REF ]],CAT_Details[Tracking Number],CAT_Details[S Ref],,0)</f>
        <v>20250926-S-70622</v>
      </c>
      <c r="C2544" s="273">
        <f>_xlfn.XLOOKUP(Table2[[#This Row],[K&amp;N REF ]],CAT_Details[Tracking Number],CAT_Details[TO Ref],,0)</f>
        <v>20250926813209</v>
      </c>
      <c r="D2544" s="273" t="str">
        <f>_xlfn.XLOOKUP(Table2[[#This Row],[K&amp;N REF ]],CAT_Details[Tracking Number],CAT_Details[Pickup Customer Name],,0)</f>
        <v>Siap Spa</v>
      </c>
      <c r="E2544" s="274" t="str">
        <f>_xlfn.XLOOKUP(Table2[[#This Row],[K&amp;N REF ]],CAT_Details[Tracking Number],CAT_Details[Delivery Country Code],,0)</f>
        <v>GB</v>
      </c>
      <c r="F2544" s="274" t="str">
        <f>_xlfn.XLOOKUP(Table2[[#This Row],[TO Ref]],CAT_Details[TO Ref],CAT_Details[Loc],,0)</f>
        <v>DK-BM01</v>
      </c>
      <c r="G2544" s="260" t="s">
        <v>24</v>
      </c>
      <c r="H2544" s="260" t="s">
        <v>25</v>
      </c>
      <c r="I2544" s="281">
        <v>45937</v>
      </c>
      <c r="J2544" s="260" t="s">
        <v>26</v>
      </c>
      <c r="K2544" s="260" t="s">
        <v>29163</v>
      </c>
      <c r="L2544" s="281">
        <v>45937</v>
      </c>
      <c r="M2544" s="260" t="str">
        <f>IF(Table2[[#This Row],[Resolve Date]]="","ONGOING","SOLVED")</f>
        <v>SOLVED</v>
      </c>
      <c r="N2544" s="261"/>
      <c r="O2544" s="260" t="str">
        <f>Table2[[#This Row],[K&amp;N REF ]]&amp;Table2[[#This Row],[Issue type ]]</f>
        <v xml:space="preserve">5017476514DAMAGE </v>
      </c>
      <c r="P2544" s="260">
        <f>YEAR(Table2[[#This Row],[Date ]])</f>
        <v>2025</v>
      </c>
      <c r="Q2544" s="260" t="str">
        <f>VLOOKUP(MONTH(Table2[[#This Row],[Date ]]),Months,2,0)</f>
        <v>October</v>
      </c>
      <c r="R2544" s="288" t="b">
        <f>COUNTIFS(Table2[Unique],Table2[[#This Row],[Unique]])&gt;1</f>
        <v>0</v>
      </c>
      <c r="S2544" s="288">
        <f>IF(Table2[[#This Row],[Status ]]="Solved",1,0)</f>
        <v>1</v>
      </c>
      <c r="T2544" s="288">
        <f>IF(Table2[[#This Row],[Status ]]="ongoing",1,0)</f>
        <v>0</v>
      </c>
    </row>
    <row r="2545" spans="1:20" ht="15" customHeight="1" x14ac:dyDescent="0.25">
      <c r="A2545" s="263">
        <v>5017444271</v>
      </c>
      <c r="B2545" s="287" t="str">
        <f>_xlfn.XLOOKUP(Table2[[#This Row],[K&amp;N REF ]],CAT_Details[Tracking Number],CAT_Details[S Ref],,0)</f>
        <v>20250924-S-70392</v>
      </c>
      <c r="C2545" s="273">
        <f>_xlfn.XLOOKUP(Table2[[#This Row],[K&amp;N REF ]],CAT_Details[Tracking Number],CAT_Details[TO Ref],,0)</f>
        <v>20250923810042</v>
      </c>
      <c r="D2545" s="273" t="str">
        <f>_xlfn.XLOOKUP(Table2[[#This Row],[K&amp;N REF ]],CAT_Details[Tracking Number],CAT_Details[Pickup Customer Name],,0)</f>
        <v>COMER INDUSTRIES COMPONENTS SPA</v>
      </c>
      <c r="E2545" s="274" t="str">
        <f>_xlfn.XLOOKUP(Table2[[#This Row],[K&amp;N REF ]],CAT_Details[Tracking Number],CAT_Details[Delivery Country Code],,0)</f>
        <v>GB</v>
      </c>
      <c r="F2545" s="274" t="str">
        <f>_xlfn.XLOOKUP(Table2[[#This Row],[TO Ref]],CAT_Details[TO Ref],CAT_Details[Loc],,0)</f>
        <v>U2-L5</v>
      </c>
      <c r="G2545" s="260" t="s">
        <v>24</v>
      </c>
      <c r="H2545" s="260" t="s">
        <v>25</v>
      </c>
      <c r="I2545" s="281">
        <v>45937</v>
      </c>
      <c r="J2545" s="260" t="s">
        <v>26</v>
      </c>
      <c r="K2545" s="260" t="s">
        <v>29163</v>
      </c>
      <c r="L2545" s="281">
        <v>45937</v>
      </c>
      <c r="M2545" s="260" t="str">
        <f>IF(Table2[[#This Row],[Resolve Date]]="","ONGOING","SOLVED")</f>
        <v>SOLVED</v>
      </c>
      <c r="N2545" s="261"/>
      <c r="O2545" s="260" t="str">
        <f>Table2[[#This Row],[K&amp;N REF ]]&amp;Table2[[#This Row],[Issue type ]]</f>
        <v xml:space="preserve">5017444271DAMAGE </v>
      </c>
      <c r="P2545" s="260">
        <f>YEAR(Table2[[#This Row],[Date ]])</f>
        <v>2025</v>
      </c>
      <c r="Q2545" s="260" t="str">
        <f>VLOOKUP(MONTH(Table2[[#This Row],[Date ]]),Months,2,0)</f>
        <v>October</v>
      </c>
      <c r="R2545" s="288" t="b">
        <f>COUNTIFS(Table2[Unique],Table2[[#This Row],[Unique]])&gt;1</f>
        <v>0</v>
      </c>
      <c r="S2545" s="288">
        <f>IF(Table2[[#This Row],[Status ]]="Solved",1,0)</f>
        <v>1</v>
      </c>
      <c r="T2545" s="288">
        <f>IF(Table2[[#This Row],[Status ]]="ongoing",1,0)</f>
        <v>0</v>
      </c>
    </row>
    <row r="2546" spans="1:20" ht="15" customHeight="1" x14ac:dyDescent="0.25">
      <c r="A2546" s="263">
        <v>5017492717</v>
      </c>
      <c r="B2546" s="287" t="str">
        <f>_xlfn.XLOOKUP(Table2[[#This Row],[K&amp;N REF ]],CAT_Details[Tracking Number],CAT_Details[S Ref],,0)</f>
        <v>20250929-S-70360</v>
      </c>
      <c r="C2546" s="273">
        <f>_xlfn.XLOOKUP(Table2[[#This Row],[K&amp;N REF ]],CAT_Details[Tracking Number],CAT_Details[TO Ref],,0)</f>
        <v>20250926812935</v>
      </c>
      <c r="D2546" s="273" t="str">
        <f>_xlfn.XLOOKUP(Table2[[#This Row],[K&amp;N REF ]],CAT_Details[Tracking Number],CAT_Details[Pickup Customer Name],,0)</f>
        <v>TIMKEN EUROPE</v>
      </c>
      <c r="E2546" s="274" t="str">
        <f>_xlfn.XLOOKUP(Table2[[#This Row],[K&amp;N REF ]],CAT_Details[Tracking Number],CAT_Details[Delivery Country Code],,0)</f>
        <v>GB</v>
      </c>
      <c r="F2546" s="274" t="str">
        <f>_xlfn.XLOOKUP(Table2[[#This Row],[TO Ref]],CAT_Details[TO Ref],CAT_Details[Loc],,0)</f>
        <v>DK-BM01</v>
      </c>
      <c r="G2546" s="260" t="s">
        <v>28267</v>
      </c>
      <c r="H2546" s="260" t="s">
        <v>35</v>
      </c>
      <c r="I2546" s="281">
        <v>45937</v>
      </c>
      <c r="J2546" s="260" t="s">
        <v>26</v>
      </c>
      <c r="K2546" s="260" t="s">
        <v>29164</v>
      </c>
      <c r="L2546" s="281">
        <v>45937</v>
      </c>
      <c r="M2546" s="260" t="str">
        <f>IF(Table2[[#This Row],[Resolve Date]]="","ONGOING","SOLVED")</f>
        <v>SOLVED</v>
      </c>
      <c r="N2546" s="261"/>
      <c r="O2546" s="260" t="str">
        <f>Table2[[#This Row],[K&amp;N REF ]]&amp;Table2[[#This Row],[Issue type ]]</f>
        <v>5017492717NO LABELS</v>
      </c>
      <c r="P2546" s="260">
        <f>YEAR(Table2[[#This Row],[Date ]])</f>
        <v>2025</v>
      </c>
      <c r="Q2546" s="260" t="str">
        <f>VLOOKUP(MONTH(Table2[[#This Row],[Date ]]),Months,2,0)</f>
        <v>October</v>
      </c>
      <c r="R2546" s="288" t="b">
        <f>COUNTIFS(Table2[Unique],Table2[[#This Row],[Unique]])&gt;1</f>
        <v>0</v>
      </c>
      <c r="S2546" s="288">
        <f>IF(Table2[[#This Row],[Status ]]="Solved",1,0)</f>
        <v>1</v>
      </c>
      <c r="T2546" s="288">
        <f>IF(Table2[[#This Row],[Status ]]="ongoing",1,0)</f>
        <v>0</v>
      </c>
    </row>
    <row r="2547" spans="1:20" ht="15" customHeight="1" x14ac:dyDescent="0.25">
      <c r="A2547" s="263">
        <v>5017508199</v>
      </c>
      <c r="B2547" s="287" t="str">
        <f>_xlfn.XLOOKUP(Table2[[#This Row],[K&amp;N REF ]],CAT_Details[Tracking Number],CAT_Details[S Ref],,0)</f>
        <v>20250930-S-70372</v>
      </c>
      <c r="C2547" s="273">
        <f>_xlfn.XLOOKUP(Table2[[#This Row],[K&amp;N REF ]],CAT_Details[Tracking Number],CAT_Details[TO Ref],,0)</f>
        <v>20250925812214</v>
      </c>
      <c r="D2547" s="273" t="str">
        <f>_xlfn.XLOOKUP(Table2[[#This Row],[K&amp;N REF ]],CAT_Details[Tracking Number],CAT_Details[Pickup Customer Name],,0)</f>
        <v>SOCIETE NOUVELLE DES FONDERIES NICOLAS</v>
      </c>
      <c r="E2547" s="274" t="str">
        <f>_xlfn.XLOOKUP(Table2[[#This Row],[K&amp;N REF ]],CAT_Details[Tracking Number],CAT_Details[Delivery Country Code],,0)</f>
        <v>GB</v>
      </c>
      <c r="F2547" s="274" t="str">
        <f>_xlfn.XLOOKUP(Table2[[#This Row],[TO Ref]],CAT_Details[TO Ref],CAT_Details[Loc],,0)</f>
        <v>DK-BM01</v>
      </c>
      <c r="G2547" s="260" t="s">
        <v>36</v>
      </c>
      <c r="H2547" s="260" t="s">
        <v>179</v>
      </c>
      <c r="I2547" s="281">
        <v>45937</v>
      </c>
      <c r="J2547" s="260" t="s">
        <v>26</v>
      </c>
      <c r="K2547" s="260" t="s">
        <v>32</v>
      </c>
      <c r="L2547" s="281">
        <v>45937</v>
      </c>
      <c r="M2547" s="260" t="str">
        <f>IF(Table2[[#This Row],[Resolve Date]]="","ONGOING","SOLVED")</f>
        <v>SOLVED</v>
      </c>
      <c r="N2547" s="261"/>
      <c r="O2547" s="260" t="str">
        <f>Table2[[#This Row],[K&amp;N REF ]]&amp;Table2[[#This Row],[Issue type ]]</f>
        <v xml:space="preserve">5017508199NOT SCANNABLE </v>
      </c>
      <c r="P2547" s="260">
        <f>YEAR(Table2[[#This Row],[Date ]])</f>
        <v>2025</v>
      </c>
      <c r="Q2547" s="260" t="str">
        <f>VLOOKUP(MONTH(Table2[[#This Row],[Date ]]),Months,2,0)</f>
        <v>October</v>
      </c>
      <c r="R2547" s="288" t="b">
        <f>COUNTIFS(Table2[Unique],Table2[[#This Row],[Unique]])&gt;1</f>
        <v>0</v>
      </c>
      <c r="S2547" s="288">
        <f>IF(Table2[[#This Row],[Status ]]="Solved",1,0)</f>
        <v>1</v>
      </c>
      <c r="T2547" s="288">
        <f>IF(Table2[[#This Row],[Status ]]="ongoing",1,0)</f>
        <v>0</v>
      </c>
    </row>
    <row r="2548" spans="1:20" ht="15" customHeight="1" x14ac:dyDescent="0.25">
      <c r="A2548" s="263">
        <v>5017508134</v>
      </c>
      <c r="B2548" s="287" t="str">
        <f>_xlfn.XLOOKUP(Table2[[#This Row],[K&amp;N REF ]],CAT_Details[Tracking Number],CAT_Details[S Ref],,0)</f>
        <v>20250930-S-70355</v>
      </c>
      <c r="C2548" s="273">
        <f>_xlfn.XLOOKUP(Table2[[#This Row],[K&amp;N REF ]],CAT_Details[Tracking Number],CAT_Details[TO Ref],,0)</f>
        <v>20250929814535</v>
      </c>
      <c r="D2548" s="273" t="str">
        <f>_xlfn.XLOOKUP(Table2[[#This Row],[K&amp;N REF ]],CAT_Details[Tracking Number],CAT_Details[Pickup Customer Name],,0)</f>
        <v>Duncha France Sas</v>
      </c>
      <c r="E2548" s="274" t="str">
        <f>_xlfn.XLOOKUP(Table2[[#This Row],[K&amp;N REF ]],CAT_Details[Tracking Number],CAT_Details[Delivery Country Code],,0)</f>
        <v>GB</v>
      </c>
      <c r="F2548" s="274" t="str">
        <f>_xlfn.XLOOKUP(Table2[[#This Row],[TO Ref]],CAT_Details[TO Ref],CAT_Details[Loc],,0)</f>
        <v>DX01-L5</v>
      </c>
      <c r="G2548" s="260" t="s">
        <v>36</v>
      </c>
      <c r="H2548" s="260" t="s">
        <v>25</v>
      </c>
      <c r="I2548" s="281">
        <v>45937</v>
      </c>
      <c r="J2548" s="260" t="s">
        <v>26</v>
      </c>
      <c r="K2548" s="260" t="s">
        <v>29163</v>
      </c>
      <c r="L2548" s="281">
        <v>45937</v>
      </c>
      <c r="M2548" s="260" t="str">
        <f>IF(Table2[[#This Row],[Resolve Date]]="","ONGOING","SOLVED")</f>
        <v>SOLVED</v>
      </c>
      <c r="N2548" s="261"/>
      <c r="O2548" s="260" t="str">
        <f>Table2[[#This Row],[K&amp;N REF ]]&amp;Table2[[#This Row],[Issue type ]]</f>
        <v xml:space="preserve">5017508134DAMAGE </v>
      </c>
      <c r="P2548" s="260">
        <f>YEAR(Table2[[#This Row],[Date ]])</f>
        <v>2025</v>
      </c>
      <c r="Q2548" s="260" t="str">
        <f>VLOOKUP(MONTH(Table2[[#This Row],[Date ]]),Months,2,0)</f>
        <v>October</v>
      </c>
      <c r="R2548" s="288" t="b">
        <f>COUNTIFS(Table2[Unique],Table2[[#This Row],[Unique]])&gt;1</f>
        <v>1</v>
      </c>
      <c r="S2548" s="288">
        <f>IF(Table2[[#This Row],[Status ]]="Solved",1,0)</f>
        <v>1</v>
      </c>
      <c r="T2548" s="288">
        <f>IF(Table2[[#This Row],[Status ]]="ongoing",1,0)</f>
        <v>0</v>
      </c>
    </row>
    <row r="2549" spans="1:20" ht="15" customHeight="1" x14ac:dyDescent="0.25">
      <c r="A2549" s="263">
        <v>5017509459</v>
      </c>
      <c r="B2549" s="287" t="str">
        <f>_xlfn.XLOOKUP(Table2[[#This Row],[K&amp;N REF ]],CAT_Details[Tracking Number],CAT_Details[S Ref],,0)</f>
        <v>20250930-S-70287</v>
      </c>
      <c r="C2549" s="273">
        <f>_xlfn.XLOOKUP(Table2[[#This Row],[K&amp;N REF ]],CAT_Details[Tracking Number],CAT_Details[TO Ref],,0)</f>
        <v>20250930814909</v>
      </c>
      <c r="D2549" s="273" t="str">
        <f>_xlfn.XLOOKUP(Table2[[#This Row],[K&amp;N REF ]],CAT_Details[Tracking Number],CAT_Details[Pickup Customer Name],,0)</f>
        <v>Federal Mogul Valvetrain GmbH</v>
      </c>
      <c r="E2549" s="274" t="str">
        <f>_xlfn.XLOOKUP(Table2[[#This Row],[K&amp;N REF ]],CAT_Details[Tracking Number],CAT_Details[Delivery Country Code],,0)</f>
        <v>GB</v>
      </c>
      <c r="F2549" s="274" t="str">
        <f>_xlfn.XLOOKUP(Table2[[#This Row],[TO Ref]],CAT_Details[TO Ref],CAT_Details[Loc],,0)</f>
        <v>DX01-L5</v>
      </c>
      <c r="G2549" s="260" t="s">
        <v>34</v>
      </c>
      <c r="H2549" s="260" t="s">
        <v>179</v>
      </c>
      <c r="I2549" s="281">
        <v>45937</v>
      </c>
      <c r="J2549" s="260" t="s">
        <v>26</v>
      </c>
      <c r="K2549" s="260" t="s">
        <v>32</v>
      </c>
      <c r="L2549" s="281">
        <v>45937</v>
      </c>
      <c r="M2549" s="260" t="str">
        <f>IF(Table2[[#This Row],[Resolve Date]]="","ONGOING","SOLVED")</f>
        <v>SOLVED</v>
      </c>
      <c r="N2549" s="261"/>
      <c r="O2549" s="260" t="str">
        <f>Table2[[#This Row],[K&amp;N REF ]]&amp;Table2[[#This Row],[Issue type ]]</f>
        <v xml:space="preserve">5017509459NOT SCANNABLE </v>
      </c>
      <c r="P2549" s="260">
        <f>YEAR(Table2[[#This Row],[Date ]])</f>
        <v>2025</v>
      </c>
      <c r="Q2549" s="260" t="str">
        <f>VLOOKUP(MONTH(Table2[[#This Row],[Date ]]),Months,2,0)</f>
        <v>October</v>
      </c>
      <c r="R2549" s="288" t="b">
        <f>COUNTIFS(Table2[Unique],Table2[[#This Row],[Unique]])&gt;1</f>
        <v>0</v>
      </c>
      <c r="S2549" s="288">
        <f>IF(Table2[[#This Row],[Status ]]="Solved",1,0)</f>
        <v>1</v>
      </c>
      <c r="T2549" s="288">
        <f>IF(Table2[[#This Row],[Status ]]="ongoing",1,0)</f>
        <v>0</v>
      </c>
    </row>
    <row r="2550" spans="1:20" ht="15" customHeight="1" x14ac:dyDescent="0.25">
      <c r="A2550" s="263">
        <v>5017508157</v>
      </c>
      <c r="B2550" s="287" t="str">
        <f>_xlfn.XLOOKUP(Table2[[#This Row],[K&amp;N REF ]],CAT_Details[Tracking Number],CAT_Details[S Ref],,0)</f>
        <v>20250930-S-70209</v>
      </c>
      <c r="C2550" s="273">
        <f>_xlfn.XLOOKUP(Table2[[#This Row],[K&amp;N REF ]],CAT_Details[Tracking Number],CAT_Details[TO Ref],,0)</f>
        <v>20250929814341</v>
      </c>
      <c r="D2550" s="273" t="str">
        <f>_xlfn.XLOOKUP(Table2[[#This Row],[K&amp;N REF ]],CAT_Details[Tracking Number],CAT_Details[Pickup Customer Name],,0)</f>
        <v>Pister Kugelhähne GmbH</v>
      </c>
      <c r="E2550" s="274" t="str">
        <f>_xlfn.XLOOKUP(Table2[[#This Row],[K&amp;N REF ]],CAT_Details[Tracking Number],CAT_Details[Delivery Country Code],,0)</f>
        <v>GB</v>
      </c>
      <c r="F2550" s="274" t="str">
        <f>_xlfn.XLOOKUP(Table2[[#This Row],[TO Ref]],CAT_Details[TO Ref],CAT_Details[Loc],,0)</f>
        <v>OYL1</v>
      </c>
      <c r="G2550" s="260" t="s">
        <v>34</v>
      </c>
      <c r="H2550" s="260" t="s">
        <v>179</v>
      </c>
      <c r="I2550" s="281">
        <v>45937</v>
      </c>
      <c r="J2550" s="260" t="s">
        <v>26</v>
      </c>
      <c r="K2550" s="260" t="s">
        <v>32</v>
      </c>
      <c r="L2550" s="281">
        <v>45937</v>
      </c>
      <c r="M2550" s="260" t="str">
        <f>IF(Table2[[#This Row],[Resolve Date]]="","ONGOING","SOLVED")</f>
        <v>SOLVED</v>
      </c>
      <c r="N2550" s="261"/>
      <c r="O2550" s="260" t="str">
        <f>Table2[[#This Row],[K&amp;N REF ]]&amp;Table2[[#This Row],[Issue type ]]</f>
        <v xml:space="preserve">5017508157NOT SCANNABLE </v>
      </c>
      <c r="P2550" s="260">
        <f>YEAR(Table2[[#This Row],[Date ]])</f>
        <v>2025</v>
      </c>
      <c r="Q2550" s="260" t="str">
        <f>VLOOKUP(MONTH(Table2[[#This Row],[Date ]]),Months,2,0)</f>
        <v>October</v>
      </c>
      <c r="R2550" s="288" t="b">
        <f>COUNTIFS(Table2[Unique],Table2[[#This Row],[Unique]])&gt;1</f>
        <v>0</v>
      </c>
      <c r="S2550" s="288">
        <f>IF(Table2[[#This Row],[Status ]]="Solved",1,0)</f>
        <v>1</v>
      </c>
      <c r="T2550" s="288">
        <f>IF(Table2[[#This Row],[Status ]]="ongoing",1,0)</f>
        <v>0</v>
      </c>
    </row>
    <row r="2551" spans="1:20" ht="15" customHeight="1" x14ac:dyDescent="0.25">
      <c r="A2551" s="263">
        <v>5017508456</v>
      </c>
      <c r="B2551" s="287" t="str">
        <f>_xlfn.XLOOKUP(Table2[[#This Row],[K&amp;N REF ]],CAT_Details[Tracking Number],CAT_Details[S Ref],,0)</f>
        <v>20250930-S-70202</v>
      </c>
      <c r="C2551" s="273">
        <f>_xlfn.XLOOKUP(Table2[[#This Row],[K&amp;N REF ]],CAT_Details[Tracking Number],CAT_Details[TO Ref],,0)</f>
        <v>20250930815106</v>
      </c>
      <c r="D2551" s="273" t="str">
        <f>_xlfn.XLOOKUP(Table2[[#This Row],[K&amp;N REF ]],CAT_Details[Tracking Number],CAT_Details[Pickup Customer Name],,0)</f>
        <v>Tenneco Zwickau GmbH</v>
      </c>
      <c r="E2551" s="274" t="str">
        <f>_xlfn.XLOOKUP(Table2[[#This Row],[K&amp;N REF ]],CAT_Details[Tracking Number],CAT_Details[Delivery Country Code],,0)</f>
        <v>GB</v>
      </c>
      <c r="F2551" s="274" t="str">
        <f>_xlfn.XLOOKUP(Table2[[#This Row],[TO Ref]],CAT_Details[TO Ref],CAT_Details[Loc],,0)</f>
        <v>DX01-L5</v>
      </c>
      <c r="G2551" s="260" t="s">
        <v>34</v>
      </c>
      <c r="H2551" s="260" t="s">
        <v>35</v>
      </c>
      <c r="I2551" s="281">
        <v>45937</v>
      </c>
      <c r="J2551" s="260" t="s">
        <v>26</v>
      </c>
      <c r="K2551" s="260" t="s">
        <v>32</v>
      </c>
      <c r="L2551" s="281">
        <v>45937</v>
      </c>
      <c r="M2551" s="260" t="str">
        <f>IF(Table2[[#This Row],[Resolve Date]]="","ONGOING","SOLVED")</f>
        <v>SOLVED</v>
      </c>
      <c r="N2551" s="261"/>
      <c r="O2551" s="260" t="str">
        <f>Table2[[#This Row],[K&amp;N REF ]]&amp;Table2[[#This Row],[Issue type ]]</f>
        <v>5017508456NO LABELS</v>
      </c>
      <c r="P2551" s="260">
        <f>YEAR(Table2[[#This Row],[Date ]])</f>
        <v>2025</v>
      </c>
      <c r="Q2551" s="260" t="str">
        <f>VLOOKUP(MONTH(Table2[[#This Row],[Date ]]),Months,2,0)</f>
        <v>October</v>
      </c>
      <c r="R2551" s="288" t="b">
        <f>COUNTIFS(Table2[Unique],Table2[[#This Row],[Unique]])&gt;1</f>
        <v>0</v>
      </c>
      <c r="S2551" s="288">
        <f>IF(Table2[[#This Row],[Status ]]="Solved",1,0)</f>
        <v>1</v>
      </c>
      <c r="T2551" s="288">
        <f>IF(Table2[[#This Row],[Status ]]="ongoing",1,0)</f>
        <v>0</v>
      </c>
    </row>
    <row r="2552" spans="1:20" ht="15" customHeight="1" x14ac:dyDescent="0.25">
      <c r="A2552" s="263">
        <v>5017508882</v>
      </c>
      <c r="B2552" s="287" t="str">
        <f>_xlfn.XLOOKUP(Table2[[#This Row],[K&amp;N REF ]],CAT_Details[Tracking Number],CAT_Details[S Ref],,0)</f>
        <v>20250930-S-70270</v>
      </c>
      <c r="C2552" s="273">
        <f>_xlfn.XLOOKUP(Table2[[#This Row],[K&amp;N REF ]],CAT_Details[Tracking Number],CAT_Details[TO Ref],,0)</f>
        <v>20250930815026</v>
      </c>
      <c r="D2552" s="273" t="str">
        <f>_xlfn.XLOOKUP(Table2[[#This Row],[K&amp;N REF ]],CAT_Details[Tracking Number],CAT_Details[Pickup Customer Name],,0)</f>
        <v>ROBERT BOSCH GMBH</v>
      </c>
      <c r="E2552" s="274" t="str">
        <f>_xlfn.XLOOKUP(Table2[[#This Row],[K&amp;N REF ]],CAT_Details[Tracking Number],CAT_Details[Delivery Country Code],,0)</f>
        <v>GB</v>
      </c>
      <c r="F2552" s="274" t="str">
        <f>_xlfn.XLOOKUP(Table2[[#This Row],[TO Ref]],CAT_Details[TO Ref],CAT_Details[Loc],,0)</f>
        <v>DX01-L5</v>
      </c>
      <c r="G2552" s="260" t="s">
        <v>34</v>
      </c>
      <c r="H2552" s="260" t="s">
        <v>35</v>
      </c>
      <c r="I2552" s="281">
        <v>45937</v>
      </c>
      <c r="J2552" s="260" t="s">
        <v>26</v>
      </c>
      <c r="K2552" s="260" t="s">
        <v>32</v>
      </c>
      <c r="L2552" s="281">
        <v>45937</v>
      </c>
      <c r="M2552" s="260" t="str">
        <f>IF(Table2[[#This Row],[Resolve Date]]="","ONGOING","SOLVED")</f>
        <v>SOLVED</v>
      </c>
      <c r="N2552" s="261"/>
      <c r="O2552" s="260" t="str">
        <f>Table2[[#This Row],[K&amp;N REF ]]&amp;Table2[[#This Row],[Issue type ]]</f>
        <v>5017508882NO LABELS</v>
      </c>
      <c r="P2552" s="260">
        <f>YEAR(Table2[[#This Row],[Date ]])</f>
        <v>2025</v>
      </c>
      <c r="Q2552" s="260" t="str">
        <f>VLOOKUP(MONTH(Table2[[#This Row],[Date ]]),Months,2,0)</f>
        <v>October</v>
      </c>
      <c r="R2552" s="288" t="b">
        <f>COUNTIFS(Table2[Unique],Table2[[#This Row],[Unique]])&gt;1</f>
        <v>0</v>
      </c>
      <c r="S2552" s="288">
        <f>IF(Table2[[#This Row],[Status ]]="Solved",1,0)</f>
        <v>1</v>
      </c>
      <c r="T2552" s="288">
        <f>IF(Table2[[#This Row],[Status ]]="ongoing",1,0)</f>
        <v>0</v>
      </c>
    </row>
    <row r="2553" spans="1:20" ht="15" customHeight="1" x14ac:dyDescent="0.25">
      <c r="A2553" s="263">
        <v>5017508678</v>
      </c>
      <c r="B2553" s="287" t="str">
        <f>_xlfn.XLOOKUP(Table2[[#This Row],[K&amp;N REF ]],CAT_Details[Tracking Number],CAT_Details[S Ref],,0)</f>
        <v>20250930-S-70204</v>
      </c>
      <c r="C2553" s="273">
        <f>_xlfn.XLOOKUP(Table2[[#This Row],[K&amp;N REF ]],CAT_Details[Tracking Number],CAT_Details[TO Ref],,0)</f>
        <v>20250930815472</v>
      </c>
      <c r="D2553" s="273" t="str">
        <f>_xlfn.XLOOKUP(Table2[[#This Row],[K&amp;N REF ]],CAT_Details[Tracking Number],CAT_Details[Pickup Customer Name],,0)</f>
        <v>Isselburg Guß- und Bearbeitung Gmbh</v>
      </c>
      <c r="E2553" s="274" t="str">
        <f>_xlfn.XLOOKUP(Table2[[#This Row],[K&amp;N REF ]],CAT_Details[Tracking Number],CAT_Details[Delivery Country Code],,0)</f>
        <v>GB</v>
      </c>
      <c r="F2553" s="274" t="str">
        <f>_xlfn.XLOOKUP(Table2[[#This Row],[TO Ref]],CAT_Details[TO Ref],CAT_Details[Loc],,0)</f>
        <v>MZ02</v>
      </c>
      <c r="G2553" s="260" t="s">
        <v>34</v>
      </c>
      <c r="H2553" s="260" t="s">
        <v>35</v>
      </c>
      <c r="I2553" s="281">
        <v>45937</v>
      </c>
      <c r="J2553" s="260" t="s">
        <v>26</v>
      </c>
      <c r="K2553" s="260" t="s">
        <v>32</v>
      </c>
      <c r="L2553" s="281">
        <v>45937</v>
      </c>
      <c r="M2553" s="260" t="str">
        <f>IF(Table2[[#This Row],[Resolve Date]]="","ONGOING","SOLVED")</f>
        <v>SOLVED</v>
      </c>
      <c r="N2553" s="261"/>
      <c r="O2553" s="260" t="str">
        <f>Table2[[#This Row],[K&amp;N REF ]]&amp;Table2[[#This Row],[Issue type ]]</f>
        <v>5017508678NO LABELS</v>
      </c>
      <c r="P2553" s="260">
        <f>YEAR(Table2[[#This Row],[Date ]])</f>
        <v>2025</v>
      </c>
      <c r="Q2553" s="260" t="str">
        <f>VLOOKUP(MONTH(Table2[[#This Row],[Date ]]),Months,2,0)</f>
        <v>October</v>
      </c>
      <c r="R2553" s="288" t="b">
        <f>COUNTIFS(Table2[Unique],Table2[[#This Row],[Unique]])&gt;1</f>
        <v>0</v>
      </c>
      <c r="S2553" s="288">
        <f>IF(Table2[[#This Row],[Status ]]="Solved",1,0)</f>
        <v>1</v>
      </c>
      <c r="T2553" s="288">
        <f>IF(Table2[[#This Row],[Status ]]="ongoing",1,0)</f>
        <v>0</v>
      </c>
    </row>
    <row r="2554" spans="1:20" ht="15" customHeight="1" x14ac:dyDescent="0.25">
      <c r="A2554" s="263">
        <v>5017508068</v>
      </c>
      <c r="B2554" s="287" t="str">
        <f>_xlfn.XLOOKUP(Table2[[#This Row],[K&amp;N REF ]],CAT_Details[Tracking Number],CAT_Details[S Ref],,0)</f>
        <v>20250930-S-70753</v>
      </c>
      <c r="C2554" s="273">
        <f>_xlfn.XLOOKUP(Table2[[#This Row],[K&amp;N REF ]],CAT_Details[Tracking Number],CAT_Details[TO Ref],,0)</f>
        <v>20250930815406</v>
      </c>
      <c r="D2554" s="273" t="str">
        <f>_xlfn.XLOOKUP(Table2[[#This Row],[K&amp;N REF ]],CAT_Details[Tracking Number],CAT_Details[Pickup Customer Name],,0)</f>
        <v>TENNECO INC</v>
      </c>
      <c r="E2554" s="274" t="str">
        <f>_xlfn.XLOOKUP(Table2[[#This Row],[K&amp;N REF ]],CAT_Details[Tracking Number],CAT_Details[Delivery Country Code],,0)</f>
        <v>GB</v>
      </c>
      <c r="F2554" s="274" t="str">
        <f>_xlfn.XLOOKUP(Table2[[#This Row],[TO Ref]],CAT_Details[TO Ref],CAT_Details[Loc],,0)</f>
        <v>MZ02</v>
      </c>
      <c r="G2554" s="260" t="s">
        <v>34</v>
      </c>
      <c r="H2554" s="260" t="s">
        <v>35</v>
      </c>
      <c r="I2554" s="281">
        <v>45937</v>
      </c>
      <c r="J2554" s="260" t="s">
        <v>26</v>
      </c>
      <c r="K2554" s="260" t="s">
        <v>32</v>
      </c>
      <c r="L2554" s="281">
        <v>45937</v>
      </c>
      <c r="M2554" s="260" t="str">
        <f>IF(Table2[[#This Row],[Resolve Date]]="","ONGOING","SOLVED")</f>
        <v>SOLVED</v>
      </c>
      <c r="N2554" s="261"/>
      <c r="O2554" s="260" t="str">
        <f>Table2[[#This Row],[K&amp;N REF ]]&amp;Table2[[#This Row],[Issue type ]]</f>
        <v>5017508068NO LABELS</v>
      </c>
      <c r="P2554" s="260">
        <f>YEAR(Table2[[#This Row],[Date ]])</f>
        <v>2025</v>
      </c>
      <c r="Q2554" s="260" t="str">
        <f>VLOOKUP(MONTH(Table2[[#This Row],[Date ]]),Months,2,0)</f>
        <v>October</v>
      </c>
      <c r="R2554" s="288" t="b">
        <f>COUNTIFS(Table2[Unique],Table2[[#This Row],[Unique]])&gt;1</f>
        <v>0</v>
      </c>
      <c r="S2554" s="288">
        <f>IF(Table2[[#This Row],[Status ]]="Solved",1,0)</f>
        <v>1</v>
      </c>
      <c r="T2554" s="288">
        <f>IF(Table2[[#This Row],[Status ]]="ongoing",1,0)</f>
        <v>0</v>
      </c>
    </row>
    <row r="2555" spans="1:20" ht="15" customHeight="1" x14ac:dyDescent="0.25">
      <c r="A2555" s="263">
        <v>5017508679</v>
      </c>
      <c r="B2555" s="287" t="str">
        <f>_xlfn.XLOOKUP(Table2[[#This Row],[K&amp;N REF ]],CAT_Details[Tracking Number],CAT_Details[S Ref],,0)</f>
        <v>20250930-S-70204</v>
      </c>
      <c r="C2555" s="273">
        <f>_xlfn.XLOOKUP(Table2[[#This Row],[K&amp;N REF ]],CAT_Details[Tracking Number],CAT_Details[TO Ref],,0)</f>
        <v>20250930815445</v>
      </c>
      <c r="D2555" s="273" t="str">
        <f>_xlfn.XLOOKUP(Table2[[#This Row],[K&amp;N REF ]],CAT_Details[Tracking Number],CAT_Details[Pickup Customer Name],,0)</f>
        <v>Isselburg Guß- und Bearbeitung Gmbh</v>
      </c>
      <c r="E2555" s="274" t="str">
        <f>_xlfn.XLOOKUP(Table2[[#This Row],[K&amp;N REF ]],CAT_Details[Tracking Number],CAT_Details[Delivery Country Code],,0)</f>
        <v>GB</v>
      </c>
      <c r="F2555" s="274" t="str">
        <f>_xlfn.XLOOKUP(Table2[[#This Row],[TO Ref]],CAT_Details[TO Ref],CAT_Details[Loc],,0)</f>
        <v>MY02</v>
      </c>
      <c r="G2555" s="260" t="s">
        <v>34</v>
      </c>
      <c r="H2555" s="260" t="s">
        <v>35</v>
      </c>
      <c r="I2555" s="281">
        <v>45937</v>
      </c>
      <c r="J2555" s="260" t="s">
        <v>26</v>
      </c>
      <c r="K2555" s="260" t="s">
        <v>32</v>
      </c>
      <c r="L2555" s="281">
        <v>45937</v>
      </c>
      <c r="M2555" s="260" t="str">
        <f>IF(Table2[[#This Row],[Resolve Date]]="","ONGOING","SOLVED")</f>
        <v>SOLVED</v>
      </c>
      <c r="N2555" s="261"/>
      <c r="O2555" s="260" t="str">
        <f>Table2[[#This Row],[K&amp;N REF ]]&amp;Table2[[#This Row],[Issue type ]]</f>
        <v>5017508679NO LABELS</v>
      </c>
      <c r="P2555" s="260">
        <f>YEAR(Table2[[#This Row],[Date ]])</f>
        <v>2025</v>
      </c>
      <c r="Q2555" s="260" t="str">
        <f>VLOOKUP(MONTH(Table2[[#This Row],[Date ]]),Months,2,0)</f>
        <v>October</v>
      </c>
      <c r="R2555" s="288" t="b">
        <f>COUNTIFS(Table2[Unique],Table2[[#This Row],[Unique]])&gt;1</f>
        <v>0</v>
      </c>
      <c r="S2555" s="288">
        <f>IF(Table2[[#This Row],[Status ]]="Solved",1,0)</f>
        <v>1</v>
      </c>
      <c r="T2555" s="288">
        <f>IF(Table2[[#This Row],[Status ]]="ongoing",1,0)</f>
        <v>0</v>
      </c>
    </row>
    <row r="2556" spans="1:20" ht="15" customHeight="1" x14ac:dyDescent="0.25">
      <c r="A2556" s="263">
        <v>5017509518</v>
      </c>
      <c r="B2556" s="287" t="str">
        <f>_xlfn.XLOOKUP(Table2[[#This Row],[K&amp;N REF ]],CAT_Details[Tracking Number],CAT_Details[S Ref],,0)</f>
        <v>20250930-S-70353</v>
      </c>
      <c r="C2556" s="273">
        <f>_xlfn.XLOOKUP(Table2[[#This Row],[K&amp;N REF ]],CAT_Details[Tracking Number],CAT_Details[TO Ref],,0)</f>
        <v>20250929814224</v>
      </c>
      <c r="D2556" s="273" t="str">
        <f>_xlfn.XLOOKUP(Table2[[#This Row],[K&amp;N REF ]],CAT_Details[Tracking Number],CAT_Details[Pickup Customer Name],,0)</f>
        <v>SOGEFI FILTRATION FRANCE</v>
      </c>
      <c r="E2556" s="274" t="str">
        <f>_xlfn.XLOOKUP(Table2[[#This Row],[K&amp;N REF ]],CAT_Details[Tracking Number],CAT_Details[Delivery Country Code],,0)</f>
        <v>GB</v>
      </c>
      <c r="F2556" s="274" t="str">
        <f>_xlfn.XLOOKUP(Table2[[#This Row],[TO Ref]],CAT_Details[TO Ref],CAT_Details[Loc],,0)</f>
        <v>DX01-L5</v>
      </c>
      <c r="G2556" s="260" t="s">
        <v>36</v>
      </c>
      <c r="H2556" s="260" t="s">
        <v>35</v>
      </c>
      <c r="I2556" s="281">
        <v>45937</v>
      </c>
      <c r="J2556" s="260" t="s">
        <v>26</v>
      </c>
      <c r="K2556" s="260" t="s">
        <v>32</v>
      </c>
      <c r="L2556" s="281">
        <v>45937</v>
      </c>
      <c r="M2556" s="260" t="str">
        <f>IF(Table2[[#This Row],[Resolve Date]]="","ONGOING","SOLVED")</f>
        <v>SOLVED</v>
      </c>
      <c r="N2556" s="261"/>
      <c r="O2556" s="260" t="str">
        <f>Table2[[#This Row],[K&amp;N REF ]]&amp;Table2[[#This Row],[Issue type ]]</f>
        <v>5017509518NO LABELS</v>
      </c>
      <c r="P2556" s="260">
        <f>YEAR(Table2[[#This Row],[Date ]])</f>
        <v>2025</v>
      </c>
      <c r="Q2556" s="260" t="str">
        <f>VLOOKUP(MONTH(Table2[[#This Row],[Date ]]),Months,2,0)</f>
        <v>October</v>
      </c>
      <c r="R2556" s="288" t="b">
        <f>COUNTIFS(Table2[Unique],Table2[[#This Row],[Unique]])&gt;1</f>
        <v>0</v>
      </c>
      <c r="S2556" s="288">
        <f>IF(Table2[[#This Row],[Status ]]="Solved",1,0)</f>
        <v>1</v>
      </c>
      <c r="T2556" s="288">
        <f>IF(Table2[[#This Row],[Status ]]="ongoing",1,0)</f>
        <v>0</v>
      </c>
    </row>
    <row r="2557" spans="1:20" ht="15" customHeight="1" x14ac:dyDescent="0.25">
      <c r="A2557" s="263">
        <v>5017509519</v>
      </c>
      <c r="B2557" s="287" t="str">
        <f>_xlfn.XLOOKUP(Table2[[#This Row],[K&amp;N REF ]],CAT_Details[Tracking Number],CAT_Details[S Ref],,0)</f>
        <v>20250930-S-70353</v>
      </c>
      <c r="C2557" s="273">
        <f>_xlfn.XLOOKUP(Table2[[#This Row],[K&amp;N REF ]],CAT_Details[Tracking Number],CAT_Details[TO Ref],,0)</f>
        <v>20250930814905</v>
      </c>
      <c r="D2557" s="273" t="str">
        <f>_xlfn.XLOOKUP(Table2[[#This Row],[K&amp;N REF ]],CAT_Details[Tracking Number],CAT_Details[Pickup Customer Name],,0)</f>
        <v>SOGEFI FILTRATION FRANCE</v>
      </c>
      <c r="E2557" s="274" t="str">
        <f>_xlfn.XLOOKUP(Table2[[#This Row],[K&amp;N REF ]],CAT_Details[Tracking Number],CAT_Details[Delivery Country Code],,0)</f>
        <v>GB</v>
      </c>
      <c r="F2557" s="274" t="str">
        <f>_xlfn.XLOOKUP(Table2[[#This Row],[TO Ref]],CAT_Details[TO Ref],CAT_Details[Loc],,0)</f>
        <v>DX01-L5</v>
      </c>
      <c r="G2557" s="260" t="s">
        <v>36</v>
      </c>
      <c r="H2557" s="260" t="s">
        <v>35</v>
      </c>
      <c r="I2557" s="281">
        <v>45937</v>
      </c>
      <c r="J2557" s="260" t="s">
        <v>26</v>
      </c>
      <c r="K2557" s="260" t="s">
        <v>32</v>
      </c>
      <c r="L2557" s="281">
        <v>45937</v>
      </c>
      <c r="M2557" s="260" t="str">
        <f>IF(Table2[[#This Row],[Resolve Date]]="","ONGOING","SOLVED")</f>
        <v>SOLVED</v>
      </c>
      <c r="N2557" s="261"/>
      <c r="O2557" s="260" t="str">
        <f>Table2[[#This Row],[K&amp;N REF ]]&amp;Table2[[#This Row],[Issue type ]]</f>
        <v>5017509519NO LABELS</v>
      </c>
      <c r="P2557" s="260">
        <f>YEAR(Table2[[#This Row],[Date ]])</f>
        <v>2025</v>
      </c>
      <c r="Q2557" s="260" t="str">
        <f>VLOOKUP(MONTH(Table2[[#This Row],[Date ]]),Months,2,0)</f>
        <v>October</v>
      </c>
      <c r="R2557" s="288" t="b">
        <f>COUNTIFS(Table2[Unique],Table2[[#This Row],[Unique]])&gt;1</f>
        <v>0</v>
      </c>
      <c r="S2557" s="288">
        <f>IF(Table2[[#This Row],[Status ]]="Solved",1,0)</f>
        <v>1</v>
      </c>
      <c r="T2557" s="288">
        <f>IF(Table2[[#This Row],[Status ]]="ongoing",1,0)</f>
        <v>0</v>
      </c>
    </row>
    <row r="2558" spans="1:20" ht="15" customHeight="1" x14ac:dyDescent="0.25">
      <c r="A2558" s="263">
        <v>5017492231</v>
      </c>
      <c r="B2558" s="287" t="str">
        <f>_xlfn.XLOOKUP(Table2[[#This Row],[K&amp;N REF ]],CAT_Details[Tracking Number],CAT_Details[S Ref],,0)</f>
        <v>20250929-S-70397</v>
      </c>
      <c r="C2558" s="273">
        <f>_xlfn.XLOOKUP(Table2[[#This Row],[K&amp;N REF ]],CAT_Details[Tracking Number],CAT_Details[TO Ref],,0)</f>
        <v>20250927813782</v>
      </c>
      <c r="D2558" s="273" t="str">
        <f>_xlfn.XLOOKUP(Table2[[#This Row],[K&amp;N REF ]],CAT_Details[Tracking Number],CAT_Details[Pickup Customer Name],,0)</f>
        <v>SAN MARTINO (AT)/SELMAT SRL</v>
      </c>
      <c r="E2558" s="274" t="str">
        <f>_xlfn.XLOOKUP(Table2[[#This Row],[K&amp;N REF ]],CAT_Details[Tracking Number],CAT_Details[Delivery Country Code],,0)</f>
        <v>GB</v>
      </c>
      <c r="F2558" s="274">
        <f>_xlfn.XLOOKUP(Table2[[#This Row],[TO Ref]],CAT_Details[TO Ref],CAT_Details[Loc],,0)</f>
        <v>3402</v>
      </c>
      <c r="G2558" s="260" t="s">
        <v>24</v>
      </c>
      <c r="H2558" s="260" t="s">
        <v>35</v>
      </c>
      <c r="I2558" s="281">
        <v>45937</v>
      </c>
      <c r="J2558" s="260" t="s">
        <v>26</v>
      </c>
      <c r="K2558" s="260" t="s">
        <v>32</v>
      </c>
      <c r="L2558" s="281">
        <v>45937</v>
      </c>
      <c r="M2558" s="260" t="str">
        <f>IF(Table2[[#This Row],[Resolve Date]]="","ONGOING","SOLVED")</f>
        <v>SOLVED</v>
      </c>
      <c r="N2558" s="261"/>
      <c r="O2558" s="260" t="str">
        <f>Table2[[#This Row],[K&amp;N REF ]]&amp;Table2[[#This Row],[Issue type ]]</f>
        <v>5017492231NO LABELS</v>
      </c>
      <c r="P2558" s="260">
        <f>YEAR(Table2[[#This Row],[Date ]])</f>
        <v>2025</v>
      </c>
      <c r="Q2558" s="260" t="str">
        <f>VLOOKUP(MONTH(Table2[[#This Row],[Date ]]),Months,2,0)</f>
        <v>October</v>
      </c>
      <c r="R2558" s="288" t="b">
        <f>COUNTIFS(Table2[Unique],Table2[[#This Row],[Unique]])&gt;1</f>
        <v>0</v>
      </c>
      <c r="S2558" s="288">
        <f>IF(Table2[[#This Row],[Status ]]="Solved",1,0)</f>
        <v>1</v>
      </c>
      <c r="T2558" s="288">
        <f>IF(Table2[[#This Row],[Status ]]="ongoing",1,0)</f>
        <v>0</v>
      </c>
    </row>
    <row r="2559" spans="1:20" ht="15" customHeight="1" x14ac:dyDescent="0.25">
      <c r="A2559" s="263">
        <v>5017476382</v>
      </c>
      <c r="B2559" s="287" t="str">
        <f>_xlfn.XLOOKUP(Table2[[#This Row],[K&amp;N REF ]],CAT_Details[Tracking Number],CAT_Details[S Ref],,0)</f>
        <v>20250926-S-70840</v>
      </c>
      <c r="C2559" s="273">
        <f>_xlfn.XLOOKUP(Table2[[#This Row],[K&amp;N REF ]],CAT_Details[Tracking Number],CAT_Details[TO Ref],,0)</f>
        <v>20250925811917</v>
      </c>
      <c r="D2559" s="273" t="str">
        <f>_xlfn.XLOOKUP(Table2[[#This Row],[K&amp;N REF ]],CAT_Details[Tracking Number],CAT_Details[Pickup Customer Name],,0)</f>
        <v>Akg Thermotechnik Lettland Ltd.</v>
      </c>
      <c r="E2559" s="274" t="str">
        <f>_xlfn.XLOOKUP(Table2[[#This Row],[K&amp;N REF ]],CAT_Details[Tracking Number],CAT_Details[Delivery Country Code],,0)</f>
        <v>GB</v>
      </c>
      <c r="F2559" s="274">
        <f>_xlfn.XLOOKUP(Table2[[#This Row],[TO Ref]],CAT_Details[TO Ref],CAT_Details[Loc],,0)</f>
        <v>3402</v>
      </c>
      <c r="G2559" s="260" t="s">
        <v>44</v>
      </c>
      <c r="H2559" s="260" t="s">
        <v>179</v>
      </c>
      <c r="I2559" s="281">
        <v>45937</v>
      </c>
      <c r="J2559" s="260" t="s">
        <v>26</v>
      </c>
      <c r="K2559" s="260" t="s">
        <v>32</v>
      </c>
      <c r="L2559" s="281">
        <v>45937</v>
      </c>
      <c r="M2559" s="260" t="str">
        <f>IF(Table2[[#This Row],[Resolve Date]]="","ONGOING","SOLVED")</f>
        <v>SOLVED</v>
      </c>
      <c r="N2559" s="261"/>
      <c r="O2559" s="260" t="str">
        <f>Table2[[#This Row],[K&amp;N REF ]]&amp;Table2[[#This Row],[Issue type ]]</f>
        <v xml:space="preserve">5017476382NOT SCANNABLE </v>
      </c>
      <c r="P2559" s="260">
        <f>YEAR(Table2[[#This Row],[Date ]])</f>
        <v>2025</v>
      </c>
      <c r="Q2559" s="260" t="str">
        <f>VLOOKUP(MONTH(Table2[[#This Row],[Date ]]),Months,2,0)</f>
        <v>October</v>
      </c>
      <c r="R2559" s="288" t="b">
        <f>COUNTIFS(Table2[Unique],Table2[[#This Row],[Unique]])&gt;1</f>
        <v>0</v>
      </c>
      <c r="S2559" s="288">
        <f>IF(Table2[[#This Row],[Status ]]="Solved",1,0)</f>
        <v>1</v>
      </c>
      <c r="T2559" s="288">
        <f>IF(Table2[[#This Row],[Status ]]="ongoing",1,0)</f>
        <v>0</v>
      </c>
    </row>
    <row r="2560" spans="1:20" ht="15" customHeight="1" x14ac:dyDescent="0.25">
      <c r="A2560" s="263">
        <v>5017476381</v>
      </c>
      <c r="B2560" s="287" t="str">
        <f>_xlfn.XLOOKUP(Table2[[#This Row],[K&amp;N REF ]],CAT_Details[Tracking Number],CAT_Details[S Ref],,0)</f>
        <v>20250926-S-70840</v>
      </c>
      <c r="C2560" s="273">
        <f>_xlfn.XLOOKUP(Table2[[#This Row],[K&amp;N REF ]],CAT_Details[Tracking Number],CAT_Details[TO Ref],,0)</f>
        <v>20250925811920</v>
      </c>
      <c r="D2560" s="273" t="str">
        <f>_xlfn.XLOOKUP(Table2[[#This Row],[K&amp;N REF ]],CAT_Details[Tracking Number],CAT_Details[Pickup Customer Name],,0)</f>
        <v>Akg Thermotechnik Lettland Ltd.</v>
      </c>
      <c r="E2560" s="274" t="str">
        <f>_xlfn.XLOOKUP(Table2[[#This Row],[K&amp;N REF ]],CAT_Details[Tracking Number],CAT_Details[Delivery Country Code],,0)</f>
        <v>FR</v>
      </c>
      <c r="F2560" s="274">
        <f>_xlfn.XLOOKUP(Table2[[#This Row],[TO Ref]],CAT_Details[TO Ref],CAT_Details[Loc],,0)</f>
        <v>3705</v>
      </c>
      <c r="G2560" s="260" t="s">
        <v>44</v>
      </c>
      <c r="H2560" s="260" t="s">
        <v>179</v>
      </c>
      <c r="I2560" s="281">
        <v>45937</v>
      </c>
      <c r="J2560" s="260" t="s">
        <v>26</v>
      </c>
      <c r="K2560" s="260" t="s">
        <v>32</v>
      </c>
      <c r="L2560" s="281">
        <v>45937</v>
      </c>
      <c r="M2560" s="260" t="str">
        <f>IF(Table2[[#This Row],[Resolve Date]]="","ONGOING","SOLVED")</f>
        <v>SOLVED</v>
      </c>
      <c r="N2560" s="261"/>
      <c r="O2560" s="260" t="str">
        <f>Table2[[#This Row],[K&amp;N REF ]]&amp;Table2[[#This Row],[Issue type ]]</f>
        <v xml:space="preserve">5017476381NOT SCANNABLE </v>
      </c>
      <c r="P2560" s="260">
        <f>YEAR(Table2[[#This Row],[Date ]])</f>
        <v>2025</v>
      </c>
      <c r="Q2560" s="260" t="str">
        <f>VLOOKUP(MONTH(Table2[[#This Row],[Date ]]),Months,2,0)</f>
        <v>October</v>
      </c>
      <c r="R2560" s="288" t="b">
        <f>COUNTIFS(Table2[Unique],Table2[[#This Row],[Unique]])&gt;1</f>
        <v>0</v>
      </c>
      <c r="S2560" s="288">
        <f>IF(Table2[[#This Row],[Status ]]="Solved",1,0)</f>
        <v>1</v>
      </c>
      <c r="T2560" s="288">
        <f>IF(Table2[[#This Row],[Status ]]="ongoing",1,0)</f>
        <v>0</v>
      </c>
    </row>
    <row r="2561" spans="1:20" x14ac:dyDescent="0.25">
      <c r="A2561" s="263">
        <v>5017508134</v>
      </c>
      <c r="B2561" s="287" t="str">
        <f>_xlfn.XLOOKUP(Table2[[#This Row],[K&amp;N REF ]],CAT_Details[Tracking Number],CAT_Details[S Ref],,0)</f>
        <v>20250930-S-70355</v>
      </c>
      <c r="C2561" s="273">
        <f>_xlfn.XLOOKUP(Table2[[#This Row],[K&amp;N REF ]],CAT_Details[Tracking Number],CAT_Details[TO Ref],,0)</f>
        <v>20250929814535</v>
      </c>
      <c r="D2561" s="273" t="str">
        <f>_xlfn.XLOOKUP(Table2[[#This Row],[K&amp;N REF ]],CAT_Details[Tracking Number],CAT_Details[Pickup Customer Name],,0)</f>
        <v>Duncha France Sas</v>
      </c>
      <c r="E2561" s="274" t="str">
        <f>_xlfn.XLOOKUP(Table2[[#This Row],[K&amp;N REF ]],CAT_Details[Tracking Number],CAT_Details[Delivery Country Code],,0)</f>
        <v>GB</v>
      </c>
      <c r="F2561" s="274" t="str">
        <f>_xlfn.XLOOKUP(Table2[[#This Row],[TO Ref]],CAT_Details[TO Ref],CAT_Details[Loc],,0)</f>
        <v>DX01-L5</v>
      </c>
      <c r="G2561" s="260" t="s">
        <v>36</v>
      </c>
      <c r="H2561" s="260" t="s">
        <v>25</v>
      </c>
      <c r="I2561" s="281">
        <v>45937</v>
      </c>
      <c r="J2561" s="260" t="s">
        <v>26</v>
      </c>
      <c r="K2561" s="260" t="s">
        <v>50</v>
      </c>
      <c r="L2561" s="281">
        <v>45937</v>
      </c>
      <c r="M2561" s="260" t="str">
        <f>IF(Table2[[#This Row],[Resolve Date]]="","ONGOING","SOLVED")</f>
        <v>SOLVED</v>
      </c>
      <c r="N2561" s="261"/>
      <c r="O2561" s="260" t="str">
        <f>Table2[[#This Row],[K&amp;N REF ]]&amp;Table2[[#This Row],[Issue type ]]</f>
        <v xml:space="preserve">5017508134DAMAGE </v>
      </c>
      <c r="P2561" s="260">
        <f>YEAR(Table2[[#This Row],[Date ]])</f>
        <v>2025</v>
      </c>
      <c r="Q2561" s="260" t="str">
        <f>VLOOKUP(MONTH(Table2[[#This Row],[Date ]]),Months,2,0)</f>
        <v>October</v>
      </c>
      <c r="R2561" s="288" t="b">
        <f>COUNTIFS(Table2[Unique],Table2[[#This Row],[Unique]])&gt;1</f>
        <v>1</v>
      </c>
      <c r="S2561" s="288">
        <f>IF(Table2[[#This Row],[Status ]]="Solved",1,0)</f>
        <v>1</v>
      </c>
      <c r="T2561" s="288">
        <f>IF(Table2[[#This Row],[Status ]]="ongoing",1,0)</f>
        <v>0</v>
      </c>
    </row>
    <row r="2562" spans="1:20" x14ac:dyDescent="0.25">
      <c r="A2562" s="263">
        <v>5017538818</v>
      </c>
      <c r="B2562" s="287" t="str">
        <f>_xlfn.XLOOKUP(Table2[[#This Row],[K&amp;N REF ]],CAT_Details[Tracking Number],CAT_Details[S Ref],,0)</f>
        <v>20251002-S-70161</v>
      </c>
      <c r="C2562" s="273">
        <f>_xlfn.XLOOKUP(Table2[[#This Row],[K&amp;N REF ]],CAT_Details[Tracking Number],CAT_Details[TO Ref],,0)</f>
        <v>20251002817158</v>
      </c>
      <c r="D2562" s="273" t="str">
        <f>_xlfn.XLOOKUP(Table2[[#This Row],[K&amp;N REF ]],CAT_Details[Tracking Number],CAT_Details[Pickup Customer Name],,0)</f>
        <v>JOHNSON ELECTRIC</v>
      </c>
      <c r="E2562" s="274" t="str">
        <f>_xlfn.XLOOKUP(Table2[[#This Row],[K&amp;N REF ]],CAT_Details[Tracking Number],CAT_Details[Delivery Country Code],,0)</f>
        <v>GB</v>
      </c>
      <c r="F2562" s="274">
        <f>_xlfn.XLOOKUP(Table2[[#This Row],[TO Ref]],CAT_Details[TO Ref],CAT_Details[Loc],,0)</f>
        <v>3402</v>
      </c>
      <c r="G2562" s="260" t="s">
        <v>24</v>
      </c>
      <c r="H2562" s="260" t="s">
        <v>179</v>
      </c>
      <c r="I2562" s="281">
        <v>45938</v>
      </c>
      <c r="J2562" s="260" t="s">
        <v>26</v>
      </c>
      <c r="K2562" s="260" t="s">
        <v>32</v>
      </c>
      <c r="L2562" s="281">
        <v>45938</v>
      </c>
      <c r="M2562" s="260" t="str">
        <f>IF(Table2[[#This Row],[Resolve Date]]="","ONGOING","SOLVED")</f>
        <v>SOLVED</v>
      </c>
      <c r="N2562" s="261"/>
      <c r="O2562" s="260" t="str">
        <f>Table2[[#This Row],[K&amp;N REF ]]&amp;Table2[[#This Row],[Issue type ]]</f>
        <v xml:space="preserve">5017538818NOT SCANNABLE </v>
      </c>
      <c r="P2562" s="260">
        <f>YEAR(Table2[[#This Row],[Date ]])</f>
        <v>2025</v>
      </c>
      <c r="Q2562" s="260" t="str">
        <f>VLOOKUP(MONTH(Table2[[#This Row],[Date ]]),Months,2,0)</f>
        <v>October</v>
      </c>
      <c r="R2562" s="288" t="b">
        <f>COUNTIFS(Table2[Unique],Table2[[#This Row],[Unique]])&gt;1</f>
        <v>0</v>
      </c>
      <c r="S2562" s="288">
        <f>IF(Table2[[#This Row],[Status ]]="Solved",1,0)</f>
        <v>1</v>
      </c>
      <c r="T2562" s="288">
        <f>IF(Table2[[#This Row],[Status ]]="ongoing",1,0)</f>
        <v>0</v>
      </c>
    </row>
    <row r="2563" spans="1:20" x14ac:dyDescent="0.25">
      <c r="A2563" s="263">
        <v>5017492827</v>
      </c>
      <c r="B2563" s="287" t="str">
        <f>_xlfn.XLOOKUP(Table2[[#This Row],[K&amp;N REF ]],CAT_Details[Tracking Number],CAT_Details[S Ref],,0)</f>
        <v>20250929-S-70455</v>
      </c>
      <c r="C2563" s="273">
        <f>_xlfn.XLOOKUP(Table2[[#This Row],[K&amp;N REF ]],CAT_Details[Tracking Number],CAT_Details[TO Ref],,0)</f>
        <v>20250925812552</v>
      </c>
      <c r="D2563" s="273" t="str">
        <f>_xlfn.XLOOKUP(Table2[[#This Row],[K&amp;N REF ]],CAT_Details[Tracking Number],CAT_Details[Pickup Customer Name],,0)</f>
        <v>DAYCO EUROPE S.R.L.</v>
      </c>
      <c r="E2563" s="274" t="str">
        <f>_xlfn.XLOOKUP(Table2[[#This Row],[K&amp;N REF ]],CAT_Details[Tracking Number],CAT_Details[Delivery Country Code],,0)</f>
        <v>GB</v>
      </c>
      <c r="F2563" s="274" t="str">
        <f>_xlfn.XLOOKUP(Table2[[#This Row],[TO Ref]],CAT_Details[TO Ref],CAT_Details[Loc],,0)</f>
        <v>DX01-L5</v>
      </c>
      <c r="G2563" s="260" t="s">
        <v>24</v>
      </c>
      <c r="H2563" s="260" t="s">
        <v>35</v>
      </c>
      <c r="I2563" s="281">
        <v>45938</v>
      </c>
      <c r="J2563" s="260" t="s">
        <v>26</v>
      </c>
      <c r="K2563" s="260" t="s">
        <v>32</v>
      </c>
      <c r="L2563" s="281">
        <v>45938</v>
      </c>
      <c r="M2563" s="260" t="str">
        <f>IF(Table2[[#This Row],[Resolve Date]]="","ONGOING","SOLVED")</f>
        <v>SOLVED</v>
      </c>
      <c r="N2563" s="261"/>
      <c r="O2563" s="260" t="str">
        <f>Table2[[#This Row],[K&amp;N REF ]]&amp;Table2[[#This Row],[Issue type ]]</f>
        <v>5017492827NO LABELS</v>
      </c>
      <c r="P2563" s="260">
        <f>YEAR(Table2[[#This Row],[Date ]])</f>
        <v>2025</v>
      </c>
      <c r="Q2563" s="260" t="str">
        <f>VLOOKUP(MONTH(Table2[[#This Row],[Date ]]),Months,2,0)</f>
        <v>October</v>
      </c>
      <c r="R2563" s="288" t="b">
        <f>COUNTIFS(Table2[Unique],Table2[[#This Row],[Unique]])&gt;1</f>
        <v>0</v>
      </c>
      <c r="S2563" s="288">
        <f>IF(Table2[[#This Row],[Status ]]="Solved",1,0)</f>
        <v>1</v>
      </c>
      <c r="T2563" s="288">
        <f>IF(Table2[[#This Row],[Status ]]="ongoing",1,0)</f>
        <v>0</v>
      </c>
    </row>
    <row r="2564" spans="1:20" x14ac:dyDescent="0.25">
      <c r="A2564" s="263">
        <v>5017538874</v>
      </c>
      <c r="B2564" s="287" t="str">
        <f>_xlfn.XLOOKUP(Table2[[#This Row],[K&amp;N REF ]],CAT_Details[Tracking Number],CAT_Details[S Ref],,0)</f>
        <v>20251002-S-70645</v>
      </c>
      <c r="C2564" s="273">
        <f>_xlfn.XLOOKUP(Table2[[#This Row],[K&amp;N REF ]],CAT_Details[Tracking Number],CAT_Details[TO Ref],,0)</f>
        <v>20251001816593</v>
      </c>
      <c r="D2564" s="273" t="str">
        <f>_xlfn.XLOOKUP(Table2[[#This Row],[K&amp;N REF ]],CAT_Details[Tracking Number],CAT_Details[Pickup Customer Name],,0)</f>
        <v>Doga Italia Srl</v>
      </c>
      <c r="E2564" s="274" t="str">
        <f>_xlfn.XLOOKUP(Table2[[#This Row],[K&amp;N REF ]],CAT_Details[Tracking Number],CAT_Details[Delivery Country Code],,0)</f>
        <v>GB</v>
      </c>
      <c r="F2564" s="274">
        <f>_xlfn.XLOOKUP(Table2[[#This Row],[TO Ref]],CAT_Details[TO Ref],CAT_Details[Loc],,0)</f>
        <v>3402</v>
      </c>
      <c r="G2564" s="260" t="s">
        <v>24</v>
      </c>
      <c r="H2564" s="260" t="s">
        <v>35</v>
      </c>
      <c r="I2564" s="281">
        <v>45938</v>
      </c>
      <c r="J2564" s="260" t="s">
        <v>26</v>
      </c>
      <c r="K2564" s="260" t="s">
        <v>32</v>
      </c>
      <c r="L2564" s="281">
        <v>45938</v>
      </c>
      <c r="M2564" s="260" t="str">
        <f>IF(Table2[[#This Row],[Resolve Date]]="","ONGOING","SOLVED")</f>
        <v>SOLVED</v>
      </c>
      <c r="N2564" s="261"/>
      <c r="O2564" s="260" t="str">
        <f>Table2[[#This Row],[K&amp;N REF ]]&amp;Table2[[#This Row],[Issue type ]]</f>
        <v>5017538874NO LABELS</v>
      </c>
      <c r="P2564" s="260">
        <f>YEAR(Table2[[#This Row],[Date ]])</f>
        <v>2025</v>
      </c>
      <c r="Q2564" s="260" t="str">
        <f>VLOOKUP(MONTH(Table2[[#This Row],[Date ]]),Months,2,0)</f>
        <v>October</v>
      </c>
      <c r="R2564" s="288" t="b">
        <f>COUNTIFS(Table2[Unique],Table2[[#This Row],[Unique]])&gt;1</f>
        <v>0</v>
      </c>
      <c r="S2564" s="288">
        <f>IF(Table2[[#This Row],[Status ]]="Solved",1,0)</f>
        <v>1</v>
      </c>
      <c r="T2564" s="288">
        <f>IF(Table2[[#This Row],[Status ]]="ongoing",1,0)</f>
        <v>0</v>
      </c>
    </row>
    <row r="2565" spans="1:20" x14ac:dyDescent="0.25">
      <c r="A2565" s="263">
        <v>5017538873</v>
      </c>
      <c r="B2565" s="287" t="str">
        <f>_xlfn.XLOOKUP(Table2[[#This Row],[K&amp;N REF ]],CAT_Details[Tracking Number],CAT_Details[S Ref],,0)</f>
        <v>20251002-S-70645</v>
      </c>
      <c r="C2565" s="273">
        <f>_xlfn.XLOOKUP(Table2[[#This Row],[K&amp;N REF ]],CAT_Details[Tracking Number],CAT_Details[TO Ref],,0)</f>
        <v>20251001816587</v>
      </c>
      <c r="D2565" s="273" t="str">
        <f>_xlfn.XLOOKUP(Table2[[#This Row],[K&amp;N REF ]],CAT_Details[Tracking Number],CAT_Details[Pickup Customer Name],,0)</f>
        <v>Doga Italia Srl</v>
      </c>
      <c r="E2565" s="274" t="str">
        <f>_xlfn.XLOOKUP(Table2[[#This Row],[K&amp;N REF ]],CAT_Details[Tracking Number],CAT_Details[Delivery Country Code],,0)</f>
        <v>GB</v>
      </c>
      <c r="F2565" s="274" t="str">
        <f>_xlfn.XLOOKUP(Table2[[#This Row],[TO Ref]],CAT_Details[TO Ref],CAT_Details[Loc],,0)</f>
        <v>U2-L5</v>
      </c>
      <c r="G2565" s="260" t="s">
        <v>24</v>
      </c>
      <c r="H2565" s="260" t="s">
        <v>35</v>
      </c>
      <c r="I2565" s="281">
        <v>45938</v>
      </c>
      <c r="J2565" s="260" t="s">
        <v>26</v>
      </c>
      <c r="K2565" s="260" t="s">
        <v>32</v>
      </c>
      <c r="L2565" s="281">
        <v>45938</v>
      </c>
      <c r="M2565" s="260" t="str">
        <f>IF(Table2[[#This Row],[Resolve Date]]="","ONGOING","SOLVED")</f>
        <v>SOLVED</v>
      </c>
      <c r="N2565" s="261"/>
      <c r="O2565" s="260" t="str">
        <f>Table2[[#This Row],[K&amp;N REF ]]&amp;Table2[[#This Row],[Issue type ]]</f>
        <v>5017538873NO LABELS</v>
      </c>
      <c r="P2565" s="260">
        <f>YEAR(Table2[[#This Row],[Date ]])</f>
        <v>2025</v>
      </c>
      <c r="Q2565" s="260" t="str">
        <f>VLOOKUP(MONTH(Table2[[#This Row],[Date ]]),Months,2,0)</f>
        <v>October</v>
      </c>
      <c r="R2565" s="288" t="b">
        <f>COUNTIFS(Table2[Unique],Table2[[#This Row],[Unique]])&gt;1</f>
        <v>0</v>
      </c>
      <c r="S2565" s="288">
        <f>IF(Table2[[#This Row],[Status ]]="Solved",1,0)</f>
        <v>1</v>
      </c>
      <c r="T2565" s="288">
        <f>IF(Table2[[#This Row],[Status ]]="ongoing",1,0)</f>
        <v>0</v>
      </c>
    </row>
    <row r="2566" spans="1:20" x14ac:dyDescent="0.25">
      <c r="A2566" s="263">
        <v>5017524210</v>
      </c>
      <c r="B2566" s="287" t="str">
        <f>_xlfn.XLOOKUP(Table2[[#This Row],[K&amp;N REF ]],CAT_Details[Tracking Number],CAT_Details[S Ref],,0)</f>
        <v>20251001-S-70700</v>
      </c>
      <c r="C2566" s="273">
        <f>_xlfn.XLOOKUP(Table2[[#This Row],[K&amp;N REF ]],CAT_Details[Tracking Number],CAT_Details[TO Ref],,0)</f>
        <v>20250930815378</v>
      </c>
      <c r="D2566" s="273" t="str">
        <f>_xlfn.XLOOKUP(Table2[[#This Row],[K&amp;N REF ]],CAT_Details[Tracking Number],CAT_Details[Pickup Customer Name],,0)</f>
        <v>DANFOSS A/S</v>
      </c>
      <c r="E2566" s="274" t="str">
        <f>_xlfn.XLOOKUP(Table2[[#This Row],[K&amp;N REF ]],CAT_Details[Tracking Number],CAT_Details[Delivery Country Code],,0)</f>
        <v>FR</v>
      </c>
      <c r="F2566" s="274">
        <f>_xlfn.XLOOKUP(Table2[[#This Row],[TO Ref]],CAT_Details[TO Ref],CAT_Details[Loc],,0)</f>
        <v>3705</v>
      </c>
      <c r="G2566" s="260" t="s">
        <v>44</v>
      </c>
      <c r="H2566" s="260" t="s">
        <v>35</v>
      </c>
      <c r="I2566" s="281">
        <v>45938</v>
      </c>
      <c r="J2566" s="260" t="s">
        <v>26</v>
      </c>
      <c r="K2566" s="260" t="s">
        <v>32</v>
      </c>
      <c r="L2566" s="281">
        <v>45938</v>
      </c>
      <c r="M2566" s="260" t="str">
        <f>IF(Table2[[#This Row],[Resolve Date]]="","ONGOING","SOLVED")</f>
        <v>SOLVED</v>
      </c>
      <c r="N2566" s="261"/>
      <c r="O2566" s="260" t="str">
        <f>Table2[[#This Row],[K&amp;N REF ]]&amp;Table2[[#This Row],[Issue type ]]</f>
        <v>5017524210NO LABELS</v>
      </c>
      <c r="P2566" s="260">
        <f>YEAR(Table2[[#This Row],[Date ]])</f>
        <v>2025</v>
      </c>
      <c r="Q2566" s="260" t="str">
        <f>VLOOKUP(MONTH(Table2[[#This Row],[Date ]]),Months,2,0)</f>
        <v>October</v>
      </c>
      <c r="R2566" s="288" t="b">
        <f>COUNTIFS(Table2[Unique],Table2[[#This Row],[Unique]])&gt;1</f>
        <v>0</v>
      </c>
      <c r="S2566" s="288">
        <f>IF(Table2[[#This Row],[Status ]]="Solved",1,0)</f>
        <v>1</v>
      </c>
      <c r="T2566" s="288">
        <f>IF(Table2[[#This Row],[Status ]]="ongoing",1,0)</f>
        <v>0</v>
      </c>
    </row>
    <row r="2567" spans="1:20" x14ac:dyDescent="0.25">
      <c r="A2567" s="263">
        <v>5017551835</v>
      </c>
      <c r="B2567" s="287" t="str">
        <f>_xlfn.XLOOKUP(Table2[[#This Row],[K&amp;N REF ]],CAT_Details[Tracking Number],CAT_Details[S Ref],,0)</f>
        <v>20251003-S-70532</v>
      </c>
      <c r="C2567" s="273">
        <f>_xlfn.XLOOKUP(Table2[[#This Row],[K&amp;N REF ]],CAT_Details[Tracking Number],CAT_Details[TO Ref],,0)</f>
        <v>20251003818227</v>
      </c>
      <c r="D2567" s="273" t="str">
        <f>_xlfn.XLOOKUP(Table2[[#This Row],[K&amp;N REF ]],CAT_Details[Tracking Number],CAT_Details[Pickup Customer Name],,0)</f>
        <v>Donaldson Ed</v>
      </c>
      <c r="E2567" s="274" t="str">
        <f>_xlfn.XLOOKUP(Table2[[#This Row],[K&amp;N REF ]],CAT_Details[Tracking Number],CAT_Details[Delivery Country Code],,0)</f>
        <v>GB</v>
      </c>
      <c r="F2567" s="274" t="str">
        <f>_xlfn.XLOOKUP(Table2[[#This Row],[TO Ref]],CAT_Details[TO Ref],CAT_Details[Loc],,0)</f>
        <v>DX01-L5</v>
      </c>
      <c r="G2567" s="260" t="s">
        <v>36</v>
      </c>
      <c r="H2567" s="260" t="s">
        <v>31</v>
      </c>
      <c r="I2567" s="281">
        <v>45938</v>
      </c>
      <c r="J2567" s="260" t="s">
        <v>26</v>
      </c>
      <c r="K2567" s="260" t="s">
        <v>32</v>
      </c>
      <c r="L2567" s="281">
        <v>45938</v>
      </c>
      <c r="M2567" s="260" t="str">
        <f>IF(Table2[[#This Row],[Resolve Date]]="","ONGOING","SOLVED")</f>
        <v>SOLVED</v>
      </c>
      <c r="N2567" s="261"/>
      <c r="O2567" s="260" t="str">
        <f>Table2[[#This Row],[K&amp;N REF ]]&amp;Table2[[#This Row],[Issue type ]]</f>
        <v>5017551835MISSING LABELS ON SOME UNITS</v>
      </c>
      <c r="P2567" s="260">
        <f>YEAR(Table2[[#This Row],[Date ]])</f>
        <v>2025</v>
      </c>
      <c r="Q2567" s="260" t="str">
        <f>VLOOKUP(MONTH(Table2[[#This Row],[Date ]]),Months,2,0)</f>
        <v>October</v>
      </c>
      <c r="R2567" s="288" t="b">
        <f>COUNTIFS(Table2[Unique],Table2[[#This Row],[Unique]])&gt;1</f>
        <v>0</v>
      </c>
      <c r="S2567" s="288">
        <f>IF(Table2[[#This Row],[Status ]]="Solved",1,0)</f>
        <v>1</v>
      </c>
      <c r="T2567" s="288">
        <f>IF(Table2[[#This Row],[Status ]]="ongoing",1,0)</f>
        <v>0</v>
      </c>
    </row>
    <row r="2568" spans="1:20" x14ac:dyDescent="0.25">
      <c r="A2568" s="263">
        <v>5017509591</v>
      </c>
      <c r="B2568" s="287" t="str">
        <f>_xlfn.XLOOKUP(Table2[[#This Row],[K&amp;N REF ]],CAT_Details[Tracking Number],CAT_Details[S Ref],,0)</f>
        <v>20250930-S-70199</v>
      </c>
      <c r="C2568" s="273">
        <f>_xlfn.XLOOKUP(Table2[[#This Row],[K&amp;N REF ]],CAT_Details[Tracking Number],CAT_Details[TO Ref],,0)</f>
        <v>20250930815171</v>
      </c>
      <c r="D2568" s="273" t="str">
        <f>_xlfn.XLOOKUP(Table2[[#This Row],[K&amp;N REF ]],CAT_Details[Tracking Number],CAT_Details[Pickup Customer Name],,0)</f>
        <v>DANFOSS POWER SOLUTIONS  C/O HERBER</v>
      </c>
      <c r="E2568" s="274" t="str">
        <f>_xlfn.XLOOKUP(Table2[[#This Row],[K&amp;N REF ]],CAT_Details[Tracking Number],CAT_Details[Delivery Country Code],,0)</f>
        <v>GB</v>
      </c>
      <c r="F2568" s="274">
        <f>_xlfn.XLOOKUP(Table2[[#This Row],[TO Ref]],CAT_Details[TO Ref],CAT_Details[Loc],,0)</f>
        <v>3402</v>
      </c>
      <c r="G2568" s="260" t="s">
        <v>34</v>
      </c>
      <c r="H2568" s="260" t="s">
        <v>35</v>
      </c>
      <c r="I2568" s="281">
        <v>45938</v>
      </c>
      <c r="J2568" s="260" t="s">
        <v>26</v>
      </c>
      <c r="K2568" s="260" t="s">
        <v>32</v>
      </c>
      <c r="L2568" s="281">
        <v>45938</v>
      </c>
      <c r="M2568" s="260" t="str">
        <f>IF(Table2[[#This Row],[Resolve Date]]="","ONGOING","SOLVED")</f>
        <v>SOLVED</v>
      </c>
      <c r="N2568" s="261"/>
      <c r="O2568" s="260" t="str">
        <f>Table2[[#This Row],[K&amp;N REF ]]&amp;Table2[[#This Row],[Issue type ]]</f>
        <v>5017509591NO LABELS</v>
      </c>
      <c r="P2568" s="260">
        <f>YEAR(Table2[[#This Row],[Date ]])</f>
        <v>2025</v>
      </c>
      <c r="Q2568" s="260" t="str">
        <f>VLOOKUP(MONTH(Table2[[#This Row],[Date ]]),Months,2,0)</f>
        <v>October</v>
      </c>
      <c r="R2568" s="288" t="b">
        <f>COUNTIFS(Table2[Unique],Table2[[#This Row],[Unique]])&gt;1</f>
        <v>0</v>
      </c>
      <c r="S2568" s="288">
        <f>IF(Table2[[#This Row],[Status ]]="Solved",1,0)</f>
        <v>1</v>
      </c>
      <c r="T2568" s="288">
        <f>IF(Table2[[#This Row],[Status ]]="ongoing",1,0)</f>
        <v>0</v>
      </c>
    </row>
    <row r="2569" spans="1:20" x14ac:dyDescent="0.25">
      <c r="A2569" s="263">
        <v>5017509591</v>
      </c>
      <c r="B2569" s="287" t="str">
        <f>_xlfn.XLOOKUP(Table2[[#This Row],[K&amp;N REF ]],CAT_Details[Tracking Number],CAT_Details[S Ref],,0)</f>
        <v>20250930-S-70199</v>
      </c>
      <c r="C2569" s="273">
        <f>_xlfn.XLOOKUP(Table2[[#This Row],[K&amp;N REF ]],CAT_Details[Tracking Number],CAT_Details[TO Ref],,0)</f>
        <v>20250930815171</v>
      </c>
      <c r="D2569" s="273" t="str">
        <f>_xlfn.XLOOKUP(Table2[[#This Row],[K&amp;N REF ]],CAT_Details[Tracking Number],CAT_Details[Pickup Customer Name],,0)</f>
        <v>DANFOSS POWER SOLUTIONS  C/O HERBER</v>
      </c>
      <c r="E2569" s="274" t="str">
        <f>_xlfn.XLOOKUP(Table2[[#This Row],[K&amp;N REF ]],CAT_Details[Tracking Number],CAT_Details[Delivery Country Code],,0)</f>
        <v>GB</v>
      </c>
      <c r="F2569" s="274">
        <f>_xlfn.XLOOKUP(Table2[[#This Row],[TO Ref]],CAT_Details[TO Ref],CAT_Details[Loc],,0)</f>
        <v>3402</v>
      </c>
      <c r="G2569" s="260" t="s">
        <v>34</v>
      </c>
      <c r="H2569" s="260" t="s">
        <v>25</v>
      </c>
      <c r="I2569" s="281">
        <v>45938</v>
      </c>
      <c r="J2569" s="260" t="s">
        <v>26</v>
      </c>
      <c r="K2569" s="260" t="s">
        <v>50</v>
      </c>
      <c r="L2569" s="281">
        <v>45938</v>
      </c>
      <c r="M2569" s="260" t="str">
        <f>IF(Table2[[#This Row],[Resolve Date]]="","ONGOING","SOLVED")</f>
        <v>SOLVED</v>
      </c>
      <c r="N2569" s="261"/>
      <c r="O2569" s="260" t="str">
        <f>Table2[[#This Row],[K&amp;N REF ]]&amp;Table2[[#This Row],[Issue type ]]</f>
        <v xml:space="preserve">5017509591DAMAGE </v>
      </c>
      <c r="P2569" s="260">
        <f>YEAR(Table2[[#This Row],[Date ]])</f>
        <v>2025</v>
      </c>
      <c r="Q2569" s="260" t="str">
        <f>VLOOKUP(MONTH(Table2[[#This Row],[Date ]]),Months,2,0)</f>
        <v>October</v>
      </c>
      <c r="R2569" s="288" t="b">
        <f>COUNTIFS(Table2[Unique],Table2[[#This Row],[Unique]])&gt;1</f>
        <v>0</v>
      </c>
      <c r="S2569" s="288">
        <f>IF(Table2[[#This Row],[Status ]]="Solved",1,0)</f>
        <v>1</v>
      </c>
      <c r="T2569" s="288">
        <f>IF(Table2[[#This Row],[Status ]]="ongoing",1,0)</f>
        <v>0</v>
      </c>
    </row>
    <row r="2570" spans="1:20" x14ac:dyDescent="0.25">
      <c r="A2570" s="263">
        <v>5017538883</v>
      </c>
      <c r="B2570" s="287" t="str">
        <f>_xlfn.XLOOKUP(Table2[[#This Row],[K&amp;N REF ]],CAT_Details[Tracking Number],CAT_Details[S Ref],,0)</f>
        <v>20251002-S-70422</v>
      </c>
      <c r="C2570" s="273">
        <f>_xlfn.XLOOKUP(Table2[[#This Row],[K&amp;N REF ]],CAT_Details[Tracking Number],CAT_Details[TO Ref],,0)</f>
        <v>20251002817583</v>
      </c>
      <c r="D2570" s="273" t="str">
        <f>_xlfn.XLOOKUP(Table2[[#This Row],[K&amp;N REF ]],CAT_Details[Tracking Number],CAT_Details[Pickup Customer Name],,0)</f>
        <v>Elobau GmbH &amp; Co. KG</v>
      </c>
      <c r="E2570" s="274" t="str">
        <f>_xlfn.XLOOKUP(Table2[[#This Row],[K&amp;N REF ]],CAT_Details[Tracking Number],CAT_Details[Delivery Country Code],,0)</f>
        <v>GB</v>
      </c>
      <c r="F2570" s="274">
        <f>_xlfn.XLOOKUP(Table2[[#This Row],[TO Ref]],CAT_Details[TO Ref],CAT_Details[Loc],,0)</f>
        <v>3402</v>
      </c>
      <c r="G2570" s="260" t="s">
        <v>34</v>
      </c>
      <c r="H2570" s="260" t="s">
        <v>25</v>
      </c>
      <c r="I2570" s="281">
        <v>45938</v>
      </c>
      <c r="J2570" s="260" t="s">
        <v>26</v>
      </c>
      <c r="K2570" s="260" t="s">
        <v>50</v>
      </c>
      <c r="L2570" s="281">
        <v>45938</v>
      </c>
      <c r="M2570" s="260" t="str">
        <f>IF(Table2[[#This Row],[Resolve Date]]="","ONGOING","SOLVED")</f>
        <v>SOLVED</v>
      </c>
      <c r="N2570" s="261"/>
      <c r="O2570" s="260" t="str">
        <f>Table2[[#This Row],[K&amp;N REF ]]&amp;Table2[[#This Row],[Issue type ]]</f>
        <v xml:space="preserve">5017538883DAMAGE </v>
      </c>
      <c r="P2570" s="260">
        <f>YEAR(Table2[[#This Row],[Date ]])</f>
        <v>2025</v>
      </c>
      <c r="Q2570" s="260" t="str">
        <f>VLOOKUP(MONTH(Table2[[#This Row],[Date ]]),Months,2,0)</f>
        <v>October</v>
      </c>
      <c r="R2570" s="288" t="b">
        <f>COUNTIFS(Table2[Unique],Table2[[#This Row],[Unique]])&gt;1</f>
        <v>0</v>
      </c>
      <c r="S2570" s="288">
        <f>IF(Table2[[#This Row],[Status ]]="Solved",1,0)</f>
        <v>1</v>
      </c>
      <c r="T2570" s="288">
        <f>IF(Table2[[#This Row],[Status ]]="ongoing",1,0)</f>
        <v>0</v>
      </c>
    </row>
    <row r="2571" spans="1:20" x14ac:dyDescent="0.25">
      <c r="A2571" s="263">
        <v>5017538845</v>
      </c>
      <c r="B2571" s="287" t="str">
        <f>_xlfn.XLOOKUP(Table2[[#This Row],[K&amp;N REF ]],CAT_Details[Tracking Number],CAT_Details[S Ref],,0)</f>
        <v>20251002-S-70453</v>
      </c>
      <c r="C2571" s="273">
        <f>_xlfn.XLOOKUP(Table2[[#This Row],[K&amp;N REF ]],CAT_Details[Tracking Number],CAT_Details[TO Ref],,0)</f>
        <v>20250930815551</v>
      </c>
      <c r="D2571" s="273" t="str">
        <f>_xlfn.XLOOKUP(Table2[[#This Row],[K&amp;N REF ]],CAT_Details[Tracking Number],CAT_Details[Pickup Customer Name],,0)</f>
        <v>FRIEDRICH GRAEPEL</v>
      </c>
      <c r="E2571" s="274" t="str">
        <f>_xlfn.XLOOKUP(Table2[[#This Row],[K&amp;N REF ]],CAT_Details[Tracking Number],CAT_Details[Delivery Country Code],,0)</f>
        <v>GB</v>
      </c>
      <c r="F2571" s="274">
        <f>_xlfn.XLOOKUP(Table2[[#This Row],[TO Ref]],CAT_Details[TO Ref],CAT_Details[Loc],,0)</f>
        <v>3402</v>
      </c>
      <c r="G2571" s="260" t="s">
        <v>34</v>
      </c>
      <c r="H2571" s="260" t="s">
        <v>25</v>
      </c>
      <c r="I2571" s="281">
        <v>45938</v>
      </c>
      <c r="J2571" s="260" t="s">
        <v>26</v>
      </c>
      <c r="K2571" s="260" t="s">
        <v>50</v>
      </c>
      <c r="L2571" s="281">
        <v>45938</v>
      </c>
      <c r="M2571" s="260" t="str">
        <f>IF(Table2[[#This Row],[Resolve Date]]="","ONGOING","SOLVED")</f>
        <v>SOLVED</v>
      </c>
      <c r="N2571" s="261"/>
      <c r="O2571" s="260" t="str">
        <f>Table2[[#This Row],[K&amp;N REF ]]&amp;Table2[[#This Row],[Issue type ]]</f>
        <v xml:space="preserve">5017538845DAMAGE </v>
      </c>
      <c r="P2571" s="260">
        <f>YEAR(Table2[[#This Row],[Date ]])</f>
        <v>2025</v>
      </c>
      <c r="Q2571" s="260" t="str">
        <f>VLOOKUP(MONTH(Table2[[#This Row],[Date ]]),Months,2,0)</f>
        <v>October</v>
      </c>
      <c r="R2571" s="288" t="b">
        <f>COUNTIFS(Table2[Unique],Table2[[#This Row],[Unique]])&gt;1</f>
        <v>0</v>
      </c>
      <c r="S2571" s="288">
        <f>IF(Table2[[#This Row],[Status ]]="Solved",1,0)</f>
        <v>1</v>
      </c>
      <c r="T2571" s="288">
        <f>IF(Table2[[#This Row],[Status ]]="ongoing",1,0)</f>
        <v>0</v>
      </c>
    </row>
    <row r="2572" spans="1:20" x14ac:dyDescent="0.25">
      <c r="A2572" s="263">
        <v>5017538853</v>
      </c>
      <c r="B2572" s="287" t="str">
        <f>_xlfn.XLOOKUP(Table2[[#This Row],[K&amp;N REF ]],CAT_Details[Tracking Number],CAT_Details[S Ref],,0)</f>
        <v>20251002-S-70403</v>
      </c>
      <c r="C2572" s="273">
        <f>_xlfn.XLOOKUP(Table2[[#This Row],[K&amp;N REF ]],CAT_Details[Tracking Number],CAT_Details[TO Ref],,0)</f>
        <v>20250930815344</v>
      </c>
      <c r="D2572" s="273" t="str">
        <f>_xlfn.XLOOKUP(Table2[[#This Row],[K&amp;N REF ]],CAT_Details[Tracking Number],CAT_Details[Pickup Customer Name],,0)</f>
        <v>ZF FRIEDRICHSHAFEN AG</v>
      </c>
      <c r="E2572" s="274" t="str">
        <f>_xlfn.XLOOKUP(Table2[[#This Row],[K&amp;N REF ]],CAT_Details[Tracking Number],CAT_Details[Delivery Country Code],,0)</f>
        <v>GB</v>
      </c>
      <c r="F2572" s="274">
        <f>_xlfn.XLOOKUP(Table2[[#This Row],[TO Ref]],CAT_Details[TO Ref],CAT_Details[Loc],,0)</f>
        <v>3402</v>
      </c>
      <c r="G2572" s="260" t="s">
        <v>34</v>
      </c>
      <c r="H2572" s="260" t="s">
        <v>35</v>
      </c>
      <c r="I2572" s="281">
        <v>45938</v>
      </c>
      <c r="J2572" s="260" t="s">
        <v>26</v>
      </c>
      <c r="K2572" s="260" t="s">
        <v>32</v>
      </c>
      <c r="L2572" s="281">
        <v>45938</v>
      </c>
      <c r="M2572" s="260" t="str">
        <f>IF(Table2[[#This Row],[Resolve Date]]="","ONGOING","SOLVED")</f>
        <v>SOLVED</v>
      </c>
      <c r="N2572" s="261"/>
      <c r="O2572" s="260" t="str">
        <f>Table2[[#This Row],[K&amp;N REF ]]&amp;Table2[[#This Row],[Issue type ]]</f>
        <v>5017538853NO LABELS</v>
      </c>
      <c r="P2572" s="260">
        <f>YEAR(Table2[[#This Row],[Date ]])</f>
        <v>2025</v>
      </c>
      <c r="Q2572" s="260" t="str">
        <f>VLOOKUP(MONTH(Table2[[#This Row],[Date ]]),Months,2,0)</f>
        <v>October</v>
      </c>
      <c r="R2572" s="288" t="b">
        <f>COUNTIFS(Table2[Unique],Table2[[#This Row],[Unique]])&gt;1</f>
        <v>0</v>
      </c>
      <c r="S2572" s="288">
        <f>IF(Table2[[#This Row],[Status ]]="Solved",1,0)</f>
        <v>1</v>
      </c>
      <c r="T2572" s="288">
        <f>IF(Table2[[#This Row],[Status ]]="ongoing",1,0)</f>
        <v>0</v>
      </c>
    </row>
    <row r="2573" spans="1:20" x14ac:dyDescent="0.25">
      <c r="A2573" s="263">
        <v>5017508252</v>
      </c>
      <c r="B2573" s="287" t="str">
        <f>_xlfn.XLOOKUP(Table2[[#This Row],[K&amp;N REF ]],CAT_Details[Tracking Number],CAT_Details[S Ref],,0)</f>
        <v>20250930-S-70206</v>
      </c>
      <c r="C2573" s="273">
        <f>_xlfn.XLOOKUP(Table2[[#This Row],[K&amp;N REF ]],CAT_Details[Tracking Number],CAT_Details[TO Ref],,0)</f>
        <v>20250930815260</v>
      </c>
      <c r="D2573" s="273" t="str">
        <f>_xlfn.XLOOKUP(Table2[[#This Row],[K&amp;N REF ]],CAT_Details[Tracking Number],CAT_Details[Pickup Customer Name],,0)</f>
        <v>Dichtungstechnik G. Bruss GmbH &amp; Co. KG</v>
      </c>
      <c r="E2573" s="274" t="str">
        <f>_xlfn.XLOOKUP(Table2[[#This Row],[K&amp;N REF ]],CAT_Details[Tracking Number],CAT_Details[Delivery Country Code],,0)</f>
        <v>GB</v>
      </c>
      <c r="F2573" s="274" t="str">
        <f>_xlfn.XLOOKUP(Table2[[#This Row],[TO Ref]],CAT_Details[TO Ref],CAT_Details[Loc],,0)</f>
        <v>DX01-L5</v>
      </c>
      <c r="G2573" s="260" t="s">
        <v>34</v>
      </c>
      <c r="H2573" s="260" t="s">
        <v>35</v>
      </c>
      <c r="I2573" s="281">
        <v>45938</v>
      </c>
      <c r="J2573" s="260" t="s">
        <v>26</v>
      </c>
      <c r="K2573" s="260" t="s">
        <v>32</v>
      </c>
      <c r="L2573" s="281">
        <v>45938</v>
      </c>
      <c r="M2573" s="260" t="str">
        <f>IF(Table2[[#This Row],[Resolve Date]]="","ONGOING","SOLVED")</f>
        <v>SOLVED</v>
      </c>
      <c r="N2573" s="261"/>
      <c r="O2573" s="260" t="str">
        <f>Table2[[#This Row],[K&amp;N REF ]]&amp;Table2[[#This Row],[Issue type ]]</f>
        <v>5017508252NO LABELS</v>
      </c>
      <c r="P2573" s="260">
        <f>YEAR(Table2[[#This Row],[Date ]])</f>
        <v>2025</v>
      </c>
      <c r="Q2573" s="260" t="str">
        <f>VLOOKUP(MONTH(Table2[[#This Row],[Date ]]),Months,2,0)</f>
        <v>October</v>
      </c>
      <c r="R2573" s="288" t="b">
        <f>COUNTIFS(Table2[Unique],Table2[[#This Row],[Unique]])&gt;1</f>
        <v>0</v>
      </c>
      <c r="S2573" s="288">
        <f>IF(Table2[[#This Row],[Status ]]="Solved",1,0)</f>
        <v>1</v>
      </c>
      <c r="T2573" s="288">
        <f>IF(Table2[[#This Row],[Status ]]="ongoing",1,0)</f>
        <v>0</v>
      </c>
    </row>
    <row r="2574" spans="1:20" x14ac:dyDescent="0.25">
      <c r="A2574" s="263">
        <v>5017538829</v>
      </c>
      <c r="B2574" s="287" t="str">
        <f>_xlfn.XLOOKUP(Table2[[#This Row],[K&amp;N REF ]],CAT_Details[Tracking Number],CAT_Details[S Ref],,0)</f>
        <v>20251002-S-70414</v>
      </c>
      <c r="C2574" s="273">
        <f>_xlfn.XLOOKUP(Table2[[#This Row],[K&amp;N REF ]],CAT_Details[Tracking Number],CAT_Details[TO Ref],,0)</f>
        <v>20250929814132</v>
      </c>
      <c r="D2574" s="273" t="str">
        <f>_xlfn.XLOOKUP(Table2[[#This Row],[K&amp;N REF ]],CAT_Details[Tracking Number],CAT_Details[Pickup Customer Name],,0)</f>
        <v>HYDAC TECHNOLOGY GMBH</v>
      </c>
      <c r="E2574" s="274" t="str">
        <f>_xlfn.XLOOKUP(Table2[[#This Row],[K&amp;N REF ]],CAT_Details[Tracking Number],CAT_Details[Delivery Country Code],,0)</f>
        <v>GB</v>
      </c>
      <c r="F2574" s="274" t="str">
        <f>_xlfn.XLOOKUP(Table2[[#This Row],[TO Ref]],CAT_Details[TO Ref],CAT_Details[Loc],,0)</f>
        <v>U2-L5</v>
      </c>
      <c r="G2574" s="260" t="s">
        <v>34</v>
      </c>
      <c r="H2574" s="260" t="s">
        <v>179</v>
      </c>
      <c r="I2574" s="281">
        <v>45938</v>
      </c>
      <c r="J2574" s="260" t="s">
        <v>26</v>
      </c>
      <c r="K2574" s="260" t="s">
        <v>32</v>
      </c>
      <c r="L2574" s="281">
        <v>45938</v>
      </c>
      <c r="M2574" s="260" t="str">
        <f>IF(Table2[[#This Row],[Resolve Date]]="","ONGOING","SOLVED")</f>
        <v>SOLVED</v>
      </c>
      <c r="N2574" s="261"/>
      <c r="O2574" s="260" t="str">
        <f>Table2[[#This Row],[K&amp;N REF ]]&amp;Table2[[#This Row],[Issue type ]]</f>
        <v xml:space="preserve">5017538829NOT SCANNABLE </v>
      </c>
      <c r="P2574" s="260">
        <f>YEAR(Table2[[#This Row],[Date ]])</f>
        <v>2025</v>
      </c>
      <c r="Q2574" s="260" t="str">
        <f>VLOOKUP(MONTH(Table2[[#This Row],[Date ]]),Months,2,0)</f>
        <v>October</v>
      </c>
      <c r="R2574" s="288" t="b">
        <f>COUNTIFS(Table2[Unique],Table2[[#This Row],[Unique]])&gt;1</f>
        <v>0</v>
      </c>
      <c r="S2574" s="288">
        <f>IF(Table2[[#This Row],[Status ]]="Solved",1,0)</f>
        <v>1</v>
      </c>
      <c r="T2574" s="288">
        <f>IF(Table2[[#This Row],[Status ]]="ongoing",1,0)</f>
        <v>0</v>
      </c>
    </row>
    <row r="2575" spans="1:20" x14ac:dyDescent="0.25">
      <c r="A2575" s="263">
        <v>5017538649</v>
      </c>
      <c r="B2575" s="287" t="str">
        <f>_xlfn.XLOOKUP(Table2[[#This Row],[K&amp;N REF ]],CAT_Details[Tracking Number],CAT_Details[S Ref],,0)</f>
        <v>20251002-S-70396</v>
      </c>
      <c r="C2575" s="273">
        <f>_xlfn.XLOOKUP(Table2[[#This Row],[K&amp;N REF ]],CAT_Details[Tracking Number],CAT_Details[TO Ref],,0)</f>
        <v>20251001816548</v>
      </c>
      <c r="D2575" s="273" t="str">
        <f>_xlfn.XLOOKUP(Table2[[#This Row],[K&amp;N REF ]],CAT_Details[Tracking Number],CAT_Details[Pickup Customer Name],,0)</f>
        <v>Donaldson Filtration Deutschland GmbH</v>
      </c>
      <c r="E2575" s="274" t="str">
        <f>_xlfn.XLOOKUP(Table2[[#This Row],[K&amp;N REF ]],CAT_Details[Tracking Number],CAT_Details[Delivery Country Code],,0)</f>
        <v>GB</v>
      </c>
      <c r="F2575" s="274" t="str">
        <f>_xlfn.XLOOKUP(Table2[[#This Row],[TO Ref]],CAT_Details[TO Ref],CAT_Details[Loc],,0)</f>
        <v>DX01-L5</v>
      </c>
      <c r="G2575" s="260" t="s">
        <v>34</v>
      </c>
      <c r="H2575" s="260" t="s">
        <v>25</v>
      </c>
      <c r="I2575" s="281">
        <v>45938</v>
      </c>
      <c r="J2575" s="260" t="s">
        <v>26</v>
      </c>
      <c r="K2575" s="260" t="s">
        <v>50</v>
      </c>
      <c r="L2575" s="281">
        <v>45938</v>
      </c>
      <c r="M2575" s="260" t="str">
        <f>IF(Table2[[#This Row],[Resolve Date]]="","ONGOING","SOLVED")</f>
        <v>SOLVED</v>
      </c>
      <c r="N2575" s="261"/>
      <c r="O2575" s="260" t="str">
        <f>Table2[[#This Row],[K&amp;N REF ]]&amp;Table2[[#This Row],[Issue type ]]</f>
        <v xml:space="preserve">5017538649DAMAGE </v>
      </c>
      <c r="P2575" s="260">
        <f>YEAR(Table2[[#This Row],[Date ]])</f>
        <v>2025</v>
      </c>
      <c r="Q2575" s="260" t="str">
        <f>VLOOKUP(MONTH(Table2[[#This Row],[Date ]]),Months,2,0)</f>
        <v>October</v>
      </c>
      <c r="R2575" s="288" t="b">
        <f>COUNTIFS(Table2[Unique],Table2[[#This Row],[Unique]])&gt;1</f>
        <v>0</v>
      </c>
      <c r="S2575" s="288">
        <f>IF(Table2[[#This Row],[Status ]]="Solved",1,0)</f>
        <v>1</v>
      </c>
      <c r="T2575" s="288">
        <f>IF(Table2[[#This Row],[Status ]]="ongoing",1,0)</f>
        <v>0</v>
      </c>
    </row>
    <row r="2576" spans="1:20" x14ac:dyDescent="0.25">
      <c r="A2576" s="263">
        <v>5017538829</v>
      </c>
      <c r="B2576" s="287" t="str">
        <f>_xlfn.XLOOKUP(Table2[[#This Row],[K&amp;N REF ]],CAT_Details[Tracking Number],CAT_Details[S Ref],,0)</f>
        <v>20251002-S-70414</v>
      </c>
      <c r="C2576" s="273">
        <f>_xlfn.XLOOKUP(Table2[[#This Row],[K&amp;N REF ]],CAT_Details[Tracking Number],CAT_Details[TO Ref],,0)</f>
        <v>20250929814132</v>
      </c>
      <c r="D2576" s="273" t="str">
        <f>_xlfn.XLOOKUP(Table2[[#This Row],[K&amp;N REF ]],CAT_Details[Tracking Number],CAT_Details[Pickup Customer Name],,0)</f>
        <v>HYDAC TECHNOLOGY GMBH</v>
      </c>
      <c r="E2576" s="274" t="str">
        <f>_xlfn.XLOOKUP(Table2[[#This Row],[K&amp;N REF ]],CAT_Details[Tracking Number],CAT_Details[Delivery Country Code],,0)</f>
        <v>GB</v>
      </c>
      <c r="F2576" s="274" t="str">
        <f>_xlfn.XLOOKUP(Table2[[#This Row],[TO Ref]],CAT_Details[TO Ref],CAT_Details[Loc],,0)</f>
        <v>U2-L5</v>
      </c>
      <c r="G2576" s="260" t="s">
        <v>34</v>
      </c>
      <c r="H2576" s="260" t="s">
        <v>25</v>
      </c>
      <c r="I2576" s="281">
        <v>45938</v>
      </c>
      <c r="J2576" s="260" t="s">
        <v>26</v>
      </c>
      <c r="K2576" s="260" t="s">
        <v>50</v>
      </c>
      <c r="L2576" s="281">
        <v>45938</v>
      </c>
      <c r="M2576" s="260" t="str">
        <f>IF(Table2[[#This Row],[Resolve Date]]="","ONGOING","SOLVED")</f>
        <v>SOLVED</v>
      </c>
      <c r="N2576" s="261"/>
      <c r="O2576" s="260" t="str">
        <f>Table2[[#This Row],[K&amp;N REF ]]&amp;Table2[[#This Row],[Issue type ]]</f>
        <v xml:space="preserve">5017538829DAMAGE </v>
      </c>
      <c r="P2576" s="260">
        <f>YEAR(Table2[[#This Row],[Date ]])</f>
        <v>2025</v>
      </c>
      <c r="Q2576" s="260" t="str">
        <f>VLOOKUP(MONTH(Table2[[#This Row],[Date ]]),Months,2,0)</f>
        <v>October</v>
      </c>
      <c r="R2576" s="288" t="b">
        <f>COUNTIFS(Table2[Unique],Table2[[#This Row],[Unique]])&gt;1</f>
        <v>0</v>
      </c>
      <c r="S2576" s="288">
        <f>IF(Table2[[#This Row],[Status ]]="Solved",1,0)</f>
        <v>1</v>
      </c>
      <c r="T2576" s="288">
        <f>IF(Table2[[#This Row],[Status ]]="ongoing",1,0)</f>
        <v>0</v>
      </c>
    </row>
    <row r="2577" spans="1:20" x14ac:dyDescent="0.25">
      <c r="A2577" s="263">
        <v>5017538924</v>
      </c>
      <c r="B2577" s="287" t="str">
        <f>_xlfn.XLOOKUP(Table2[[#This Row],[K&amp;N REF ]],CAT_Details[Tracking Number],CAT_Details[S Ref],,0)</f>
        <v>20251001-S-70286</v>
      </c>
      <c r="C2577" s="273">
        <f>_xlfn.XLOOKUP(Table2[[#This Row],[K&amp;N REF ]],CAT_Details[Tracking Number],CAT_Details[TO Ref],,0)</f>
        <v>20250930815307</v>
      </c>
      <c r="D2577" s="273" t="str">
        <f>_xlfn.XLOOKUP(Table2[[#This Row],[K&amp;N REF ]],CAT_Details[Tracking Number],CAT_Details[Pickup Customer Name],,0)</f>
        <v>NORGREN GMBH</v>
      </c>
      <c r="E2577" s="274" t="str">
        <f>_xlfn.XLOOKUP(Table2[[#This Row],[K&amp;N REF ]],CAT_Details[Tracking Number],CAT_Details[Delivery Country Code],,0)</f>
        <v>GB</v>
      </c>
      <c r="F2577" s="274" t="str">
        <f>_xlfn.XLOOKUP(Table2[[#This Row],[TO Ref]],CAT_Details[TO Ref],CAT_Details[Loc],,0)</f>
        <v>DX01-L5</v>
      </c>
      <c r="G2577" s="260" t="s">
        <v>34</v>
      </c>
      <c r="H2577" s="260" t="s">
        <v>35</v>
      </c>
      <c r="I2577" s="281">
        <v>45938</v>
      </c>
      <c r="J2577" s="260" t="s">
        <v>26</v>
      </c>
      <c r="K2577" s="260" t="s">
        <v>32</v>
      </c>
      <c r="L2577" s="281">
        <v>45938</v>
      </c>
      <c r="M2577" s="260" t="str">
        <f>IF(Table2[[#This Row],[Resolve Date]]="","ONGOING","SOLVED")</f>
        <v>SOLVED</v>
      </c>
      <c r="N2577" s="261"/>
      <c r="O2577" s="260" t="str">
        <f>Table2[[#This Row],[K&amp;N REF ]]&amp;Table2[[#This Row],[Issue type ]]</f>
        <v>5017538924NO LABELS</v>
      </c>
      <c r="P2577" s="260">
        <f>YEAR(Table2[[#This Row],[Date ]])</f>
        <v>2025</v>
      </c>
      <c r="Q2577" s="260" t="str">
        <f>VLOOKUP(MONTH(Table2[[#This Row],[Date ]]),Months,2,0)</f>
        <v>October</v>
      </c>
      <c r="R2577" s="288" t="b">
        <f>COUNTIFS(Table2[Unique],Table2[[#This Row],[Unique]])&gt;1</f>
        <v>0</v>
      </c>
      <c r="S2577" s="288">
        <f>IF(Table2[[#This Row],[Status ]]="Solved",1,0)</f>
        <v>1</v>
      </c>
      <c r="T2577" s="288">
        <f>IF(Table2[[#This Row],[Status ]]="ongoing",1,0)</f>
        <v>0</v>
      </c>
    </row>
    <row r="2578" spans="1:20" x14ac:dyDescent="0.25">
      <c r="A2578" s="263">
        <v>5017538924</v>
      </c>
      <c r="B2578" s="287" t="str">
        <f>_xlfn.XLOOKUP(Table2[[#This Row],[K&amp;N REF ]],CAT_Details[Tracking Number],CAT_Details[S Ref],,0)</f>
        <v>20251001-S-70286</v>
      </c>
      <c r="C2578" s="273">
        <f>_xlfn.XLOOKUP(Table2[[#This Row],[K&amp;N REF ]],CAT_Details[Tracking Number],CAT_Details[TO Ref],,0)</f>
        <v>20250930815307</v>
      </c>
      <c r="D2578" s="273" t="str">
        <f>_xlfn.XLOOKUP(Table2[[#This Row],[K&amp;N REF ]],CAT_Details[Tracking Number],CAT_Details[Pickup Customer Name],,0)</f>
        <v>NORGREN GMBH</v>
      </c>
      <c r="E2578" s="274" t="str">
        <f>_xlfn.XLOOKUP(Table2[[#This Row],[K&amp;N REF ]],CAT_Details[Tracking Number],CAT_Details[Delivery Country Code],,0)</f>
        <v>GB</v>
      </c>
      <c r="F2578" s="274" t="str">
        <f>_xlfn.XLOOKUP(Table2[[#This Row],[TO Ref]],CAT_Details[TO Ref],CAT_Details[Loc],,0)</f>
        <v>DX01-L5</v>
      </c>
      <c r="G2578" s="260" t="s">
        <v>34</v>
      </c>
      <c r="H2578" s="260" t="s">
        <v>25</v>
      </c>
      <c r="I2578" s="281">
        <v>45938</v>
      </c>
      <c r="J2578" s="260" t="s">
        <v>26</v>
      </c>
      <c r="K2578" s="260" t="s">
        <v>50</v>
      </c>
      <c r="L2578" s="281">
        <v>45938</v>
      </c>
      <c r="M2578" s="260" t="str">
        <f>IF(Table2[[#This Row],[Resolve Date]]="","ONGOING","SOLVED")</f>
        <v>SOLVED</v>
      </c>
      <c r="N2578" s="261"/>
      <c r="O2578" s="260" t="str">
        <f>Table2[[#This Row],[K&amp;N REF ]]&amp;Table2[[#This Row],[Issue type ]]</f>
        <v xml:space="preserve">5017538924DAMAGE </v>
      </c>
      <c r="P2578" s="260">
        <f>YEAR(Table2[[#This Row],[Date ]])</f>
        <v>2025</v>
      </c>
      <c r="Q2578" s="260" t="str">
        <f>VLOOKUP(MONTH(Table2[[#This Row],[Date ]]),Months,2,0)</f>
        <v>October</v>
      </c>
      <c r="R2578" s="288" t="b">
        <f>COUNTIFS(Table2[Unique],Table2[[#This Row],[Unique]])&gt;1</f>
        <v>0</v>
      </c>
      <c r="S2578" s="288">
        <f>IF(Table2[[#This Row],[Status ]]="Solved",1,0)</f>
        <v>1</v>
      </c>
      <c r="T2578" s="288">
        <f>IF(Table2[[#This Row],[Status ]]="ongoing",1,0)</f>
        <v>0</v>
      </c>
    </row>
    <row r="2579" spans="1:20" x14ac:dyDescent="0.25">
      <c r="A2579" s="263">
        <v>5017538650</v>
      </c>
      <c r="B2579" s="287" t="str">
        <f>_xlfn.XLOOKUP(Table2[[#This Row],[K&amp;N REF ]],CAT_Details[Tracking Number],CAT_Details[S Ref],,0)</f>
        <v>20251002-S-70396</v>
      </c>
      <c r="C2579" s="273">
        <f>_xlfn.XLOOKUP(Table2[[#This Row],[K&amp;N REF ]],CAT_Details[Tracking Number],CAT_Details[TO Ref],,0)</f>
        <v>20251001816533</v>
      </c>
      <c r="D2579" s="273" t="str">
        <f>_xlfn.XLOOKUP(Table2[[#This Row],[K&amp;N REF ]],CAT_Details[Tracking Number],CAT_Details[Pickup Customer Name],,0)</f>
        <v>Donaldson Filtration Deutschland GmbH</v>
      </c>
      <c r="E2579" s="274" t="str">
        <f>_xlfn.XLOOKUP(Table2[[#This Row],[K&amp;N REF ]],CAT_Details[Tracking Number],CAT_Details[Delivery Country Code],,0)</f>
        <v>GB</v>
      </c>
      <c r="F2579" s="274" t="str">
        <f>_xlfn.XLOOKUP(Table2[[#This Row],[TO Ref]],CAT_Details[TO Ref],CAT_Details[Loc],,0)</f>
        <v>U2-L5</v>
      </c>
      <c r="G2579" s="260" t="s">
        <v>34</v>
      </c>
      <c r="H2579" s="260" t="s">
        <v>197</v>
      </c>
      <c r="I2579" s="281">
        <v>45938</v>
      </c>
      <c r="J2579" s="260" t="s">
        <v>45</v>
      </c>
      <c r="K2579" s="260" t="s">
        <v>27</v>
      </c>
      <c r="L2579" s="281">
        <v>45939</v>
      </c>
      <c r="M2579" s="260" t="str">
        <f>IF(Table2[[#This Row],[Resolve Date]]="","ONGOING","SOLVED")</f>
        <v>SOLVED</v>
      </c>
      <c r="N2579" s="261" t="s">
        <v>29422</v>
      </c>
      <c r="O2579" s="260" t="str">
        <f>Table2[[#This Row],[K&amp;N REF ]]&amp;Table2[[#This Row],[Issue type ]]</f>
        <v>5017538650MANCO</v>
      </c>
      <c r="P2579" s="260">
        <f>YEAR(Table2[[#This Row],[Date ]])</f>
        <v>2025</v>
      </c>
      <c r="Q2579" s="260" t="str">
        <f>VLOOKUP(MONTH(Table2[[#This Row],[Date ]]),Months,2,0)</f>
        <v>October</v>
      </c>
      <c r="R2579" s="288" t="b">
        <f>COUNTIFS(Table2[Unique],Table2[[#This Row],[Unique]])&gt;1</f>
        <v>0</v>
      </c>
      <c r="S2579" s="288">
        <f>IF(Table2[[#This Row],[Status ]]="Solved",1,0)</f>
        <v>1</v>
      </c>
      <c r="T2579" s="288">
        <f>IF(Table2[[#This Row],[Status ]]="ongoing",1,0)</f>
        <v>0</v>
      </c>
    </row>
    <row r="2580" spans="1:20" x14ac:dyDescent="0.25">
      <c r="A2580" s="263">
        <v>5017538652</v>
      </c>
      <c r="B2580" s="287" t="str">
        <f>_xlfn.XLOOKUP(Table2[[#This Row],[K&amp;N REF ]],CAT_Details[Tracking Number],CAT_Details[S Ref],,0)</f>
        <v>20251002-S-70396</v>
      </c>
      <c r="C2580" s="273">
        <f>_xlfn.XLOOKUP(Table2[[#This Row],[K&amp;N REF ]],CAT_Details[Tracking Number],CAT_Details[TO Ref],,0)</f>
        <v>20251001816549</v>
      </c>
      <c r="D2580" s="273" t="str">
        <f>_xlfn.XLOOKUP(Table2[[#This Row],[K&amp;N REF ]],CAT_Details[Tracking Number],CAT_Details[Pickup Customer Name],,0)</f>
        <v>Donaldson Filtration Deutschland GmbH</v>
      </c>
      <c r="E2580" s="274" t="str">
        <f>_xlfn.XLOOKUP(Table2[[#This Row],[K&amp;N REF ]],CAT_Details[Tracking Number],CAT_Details[Delivery Country Code],,0)</f>
        <v>GB</v>
      </c>
      <c r="F2580" s="274" t="str">
        <f>_xlfn.XLOOKUP(Table2[[#This Row],[TO Ref]],CAT_Details[TO Ref],CAT_Details[Loc],,0)</f>
        <v>DX01-L5</v>
      </c>
      <c r="G2580" s="260" t="s">
        <v>34</v>
      </c>
      <c r="H2580" s="260" t="s">
        <v>42</v>
      </c>
      <c r="I2580" s="281">
        <v>45938</v>
      </c>
      <c r="J2580" s="260" t="s">
        <v>45</v>
      </c>
      <c r="K2580" s="260" t="s">
        <v>50</v>
      </c>
      <c r="L2580" s="281">
        <v>45939</v>
      </c>
      <c r="M2580" s="260" t="str">
        <f>IF(Table2[[#This Row],[Resolve Date]]="","ONGOING","SOLVED")</f>
        <v>SOLVED</v>
      </c>
      <c r="N2580" s="261" t="s">
        <v>29423</v>
      </c>
      <c r="O2580" s="260" t="str">
        <f>Table2[[#This Row],[K&amp;N REF ]]&amp;Table2[[#This Row],[Issue type ]]</f>
        <v>5017538652AMOUNT</v>
      </c>
      <c r="P2580" s="260">
        <f>YEAR(Table2[[#This Row],[Date ]])</f>
        <v>2025</v>
      </c>
      <c r="Q2580" s="260" t="str">
        <f>VLOOKUP(MONTH(Table2[[#This Row],[Date ]]),Months,2,0)</f>
        <v>October</v>
      </c>
      <c r="R2580" s="288" t="b">
        <f>COUNTIFS(Table2[Unique],Table2[[#This Row],[Unique]])&gt;1</f>
        <v>0</v>
      </c>
      <c r="S2580" s="288">
        <f>IF(Table2[[#This Row],[Status ]]="Solved",1,0)</f>
        <v>1</v>
      </c>
      <c r="T2580" s="288">
        <f>IF(Table2[[#This Row],[Status ]]="ongoing",1,0)</f>
        <v>0</v>
      </c>
    </row>
    <row r="2581" spans="1:20" x14ac:dyDescent="0.25">
      <c r="A2581" s="263">
        <v>5017538740</v>
      </c>
      <c r="B2581" s="287" t="str">
        <f>_xlfn.XLOOKUP(Table2[[#This Row],[K&amp;N REF ]],CAT_Details[Tracking Number],CAT_Details[S Ref],,0)</f>
        <v>20251002-S-70145</v>
      </c>
      <c r="C2581" s="273">
        <f>_xlfn.XLOOKUP(Table2[[#This Row],[K&amp;N REF ]],CAT_Details[Tracking Number],CAT_Details[TO Ref],,0)</f>
        <v>20250929814391</v>
      </c>
      <c r="D2581" s="273" t="str">
        <f>_xlfn.XLOOKUP(Table2[[#This Row],[K&amp;N REF ]],CAT_Details[Tracking Number],CAT_Details[Pickup Customer Name],,0)</f>
        <v>SOMECAB</v>
      </c>
      <c r="E2581" s="274" t="str">
        <f>_xlfn.XLOOKUP(Table2[[#This Row],[K&amp;N REF ]],CAT_Details[Tracking Number],CAT_Details[Delivery Country Code],,0)</f>
        <v>GB</v>
      </c>
      <c r="F2581" s="274" t="str">
        <f>_xlfn.XLOOKUP(Table2[[#This Row],[TO Ref]],CAT_Details[TO Ref],CAT_Details[Loc],,0)</f>
        <v>DK-BM01</v>
      </c>
      <c r="G2581" s="260" t="s">
        <v>36</v>
      </c>
      <c r="H2581" s="260" t="s">
        <v>31</v>
      </c>
      <c r="I2581" s="281">
        <v>45938</v>
      </c>
      <c r="J2581" s="260" t="s">
        <v>26</v>
      </c>
      <c r="K2581" s="260" t="s">
        <v>32</v>
      </c>
      <c r="L2581" s="281">
        <v>45938</v>
      </c>
      <c r="M2581" s="260" t="str">
        <f>IF(Table2[[#This Row],[Resolve Date]]="","ONGOING","SOLVED")</f>
        <v>SOLVED</v>
      </c>
      <c r="N2581" s="261"/>
      <c r="O2581" s="260" t="str">
        <f>Table2[[#This Row],[K&amp;N REF ]]&amp;Table2[[#This Row],[Issue type ]]</f>
        <v>5017538740MISSING LABELS ON SOME UNITS</v>
      </c>
      <c r="P2581" s="260">
        <f>YEAR(Table2[[#This Row],[Date ]])</f>
        <v>2025</v>
      </c>
      <c r="Q2581" s="260" t="str">
        <f>VLOOKUP(MONTH(Table2[[#This Row],[Date ]]),Months,2,0)</f>
        <v>October</v>
      </c>
      <c r="R2581" s="288" t="b">
        <f>COUNTIFS(Table2[Unique],Table2[[#This Row],[Unique]])&gt;1</f>
        <v>0</v>
      </c>
      <c r="S2581" s="288">
        <f>IF(Table2[[#This Row],[Status ]]="Solved",1,0)</f>
        <v>1</v>
      </c>
      <c r="T2581" s="288">
        <f>IF(Table2[[#This Row],[Status ]]="ongoing",1,0)</f>
        <v>0</v>
      </c>
    </row>
    <row r="2582" spans="1:20" x14ac:dyDescent="0.25">
      <c r="A2582" s="263">
        <v>5017524233</v>
      </c>
      <c r="B2582" s="287" t="str">
        <f>_xlfn.XLOOKUP(Table2[[#This Row],[K&amp;N REF ]],CAT_Details[Tracking Number],CAT_Details[S Ref],,0)</f>
        <v>20251002-S-70062</v>
      </c>
      <c r="C2582" s="273">
        <f>_xlfn.XLOOKUP(Table2[[#This Row],[K&amp;N REF ]],CAT_Details[Tracking Number],CAT_Details[TO Ref],,0)</f>
        <v>20251001816058</v>
      </c>
      <c r="D2582" s="273" t="str">
        <f>_xlfn.XLOOKUP(Table2[[#This Row],[K&amp;N REF ]],CAT_Details[Tracking Number],CAT_Details[Pickup Customer Name],,0)</f>
        <v>THE BROCKMOOR FOUNDRY CO. LTD</v>
      </c>
      <c r="E2582" s="274" t="str">
        <f>_xlfn.XLOOKUP(Table2[[#This Row],[K&amp;N REF ]],CAT_Details[Tracking Number],CAT_Details[Delivery Country Code],,0)</f>
        <v>FR</v>
      </c>
      <c r="F2582" s="274">
        <f>_xlfn.XLOOKUP(Table2[[#This Row],[TO Ref]],CAT_Details[TO Ref],CAT_Details[Loc],,0)</f>
        <v>3705</v>
      </c>
      <c r="G2582" s="260" t="s">
        <v>199</v>
      </c>
      <c r="H2582" s="260" t="s">
        <v>40</v>
      </c>
      <c r="I2582" s="281">
        <v>45938</v>
      </c>
      <c r="J2582" s="260" t="s">
        <v>26</v>
      </c>
      <c r="K2582" s="260" t="s">
        <v>32</v>
      </c>
      <c r="L2582" s="281">
        <v>45938</v>
      </c>
      <c r="M2582" s="260" t="str">
        <f>IF(Table2[[#This Row],[Resolve Date]]="","ONGOING","SOLVED")</f>
        <v>SOLVED</v>
      </c>
      <c r="N2582" s="261"/>
      <c r="O2582" s="260" t="str">
        <f>Table2[[#This Row],[K&amp;N REF ]]&amp;Table2[[#This Row],[Issue type ]]</f>
        <v xml:space="preserve">5017524233INCORRECT LABELS </v>
      </c>
      <c r="P2582" s="260">
        <f>YEAR(Table2[[#This Row],[Date ]])</f>
        <v>2025</v>
      </c>
      <c r="Q2582" s="260" t="str">
        <f>VLOOKUP(MONTH(Table2[[#This Row],[Date ]]),Months,2,0)</f>
        <v>October</v>
      </c>
      <c r="R2582" s="288" t="b">
        <f>COUNTIFS(Table2[Unique],Table2[[#This Row],[Unique]])&gt;1</f>
        <v>0</v>
      </c>
      <c r="S2582" s="288">
        <f>IF(Table2[[#This Row],[Status ]]="Solved",1,0)</f>
        <v>1</v>
      </c>
      <c r="T2582" s="288">
        <f>IF(Table2[[#This Row],[Status ]]="ongoing",1,0)</f>
        <v>0</v>
      </c>
    </row>
    <row r="2583" spans="1:20" x14ac:dyDescent="0.25">
      <c r="A2583" s="263">
        <v>5017538657</v>
      </c>
      <c r="B2583" s="287" t="str">
        <f>_xlfn.XLOOKUP(Table2[[#This Row],[K&amp;N REF ]],CAT_Details[Tracking Number],CAT_Details[S Ref],,0)</f>
        <v>20251002-S-70146</v>
      </c>
      <c r="C2583" s="273">
        <f>_xlfn.XLOOKUP(Table2[[#This Row],[K&amp;N REF ]],CAT_Details[Tracking Number],CAT_Details[TO Ref],,0)</f>
        <v>20251002817198</v>
      </c>
      <c r="D2583" s="273" t="str">
        <f>_xlfn.XLOOKUP(Table2[[#This Row],[K&amp;N REF ]],CAT_Details[Tracking Number],CAT_Details[Pickup Customer Name],,0)</f>
        <v>LASEK spol. s r.o.</v>
      </c>
      <c r="E2583" s="274" t="str">
        <f>_xlfn.XLOOKUP(Table2[[#This Row],[K&amp;N REF ]],CAT_Details[Tracking Number],CAT_Details[Delivery Country Code],,0)</f>
        <v>GB</v>
      </c>
      <c r="F2583" s="274" t="str">
        <f>_xlfn.XLOOKUP(Table2[[#This Row],[TO Ref]],CAT_Details[TO Ref],CAT_Details[Loc],,0)</f>
        <v>DX01-L5</v>
      </c>
      <c r="G2583" s="260" t="s">
        <v>38</v>
      </c>
      <c r="H2583" s="260" t="s">
        <v>31</v>
      </c>
      <c r="I2583" s="281">
        <v>45938</v>
      </c>
      <c r="J2583" s="260" t="s">
        <v>26</v>
      </c>
      <c r="K2583" s="260" t="s">
        <v>32</v>
      </c>
      <c r="L2583" s="281">
        <v>45938</v>
      </c>
      <c r="M2583" s="260" t="str">
        <f>IF(Table2[[#This Row],[Resolve Date]]="","ONGOING","SOLVED")</f>
        <v>SOLVED</v>
      </c>
      <c r="N2583" s="261"/>
      <c r="O2583" s="260" t="str">
        <f>Table2[[#This Row],[K&amp;N REF ]]&amp;Table2[[#This Row],[Issue type ]]</f>
        <v>5017538657MISSING LABELS ON SOME UNITS</v>
      </c>
      <c r="P2583" s="260">
        <f>YEAR(Table2[[#This Row],[Date ]])</f>
        <v>2025</v>
      </c>
      <c r="Q2583" s="260" t="str">
        <f>VLOOKUP(MONTH(Table2[[#This Row],[Date ]]),Months,2,0)</f>
        <v>October</v>
      </c>
      <c r="R2583" s="288" t="b">
        <f>COUNTIFS(Table2[Unique],Table2[[#This Row],[Unique]])&gt;1</f>
        <v>0</v>
      </c>
      <c r="S2583" s="288">
        <f>IF(Table2[[#This Row],[Status ]]="Solved",1,0)</f>
        <v>1</v>
      </c>
      <c r="T2583" s="288">
        <f>IF(Table2[[#This Row],[Status ]]="ongoing",1,0)</f>
        <v>0</v>
      </c>
    </row>
    <row r="2584" spans="1:20" x14ac:dyDescent="0.25">
      <c r="A2584" s="263">
        <v>5017492101</v>
      </c>
      <c r="B2584" s="287" t="str">
        <f>_xlfn.XLOOKUP(Table2[[#This Row],[K&amp;N REF ]],CAT_Details[Tracking Number],CAT_Details[S Ref],,0)</f>
        <v>20250929-S-70581</v>
      </c>
      <c r="C2584" s="273">
        <f>_xlfn.XLOOKUP(Table2[[#This Row],[K&amp;N REF ]],CAT_Details[Tracking Number],CAT_Details[TO Ref],,0)</f>
        <v>20250926812951</v>
      </c>
      <c r="D2584" s="273" t="str">
        <f>_xlfn.XLOOKUP(Table2[[#This Row],[K&amp;N REF ]],CAT_Details[Tracking Number],CAT_Details[Pickup Customer Name],,0)</f>
        <v>Metalpol Sp. Z O.O.</v>
      </c>
      <c r="E2584" s="274" t="str">
        <f>_xlfn.XLOOKUP(Table2[[#This Row],[K&amp;N REF ]],CAT_Details[Tracking Number],CAT_Details[Delivery Country Code],,0)</f>
        <v>GB</v>
      </c>
      <c r="F2584" s="274" t="str">
        <f>_xlfn.XLOOKUP(Table2[[#This Row],[TO Ref]],CAT_Details[TO Ref],CAT_Details[Loc],,0)</f>
        <v>DK-BM01</v>
      </c>
      <c r="G2584" s="260" t="s">
        <v>221</v>
      </c>
      <c r="H2584" s="260" t="s">
        <v>35</v>
      </c>
      <c r="I2584" s="281">
        <v>45939</v>
      </c>
      <c r="J2584" s="260" t="s">
        <v>26</v>
      </c>
      <c r="K2584" s="260" t="s">
        <v>32</v>
      </c>
      <c r="L2584" s="281">
        <v>45939</v>
      </c>
      <c r="M2584" s="260" t="str">
        <f>IF(Table2[[#This Row],[Resolve Date]]="","ONGOING","SOLVED")</f>
        <v>SOLVED</v>
      </c>
      <c r="N2584" s="261"/>
      <c r="O2584" s="260" t="str">
        <f>Table2[[#This Row],[K&amp;N REF ]]&amp;Table2[[#This Row],[Issue type ]]</f>
        <v>5017492101NO LABELS</v>
      </c>
      <c r="P2584" s="260">
        <f>YEAR(Table2[[#This Row],[Date ]])</f>
        <v>2025</v>
      </c>
      <c r="Q2584" s="260" t="str">
        <f>VLOOKUP(MONTH(Table2[[#This Row],[Date ]]),Months,2,0)</f>
        <v>October</v>
      </c>
      <c r="R2584" s="288" t="b">
        <f>COUNTIFS(Table2[Unique],Table2[[#This Row],[Unique]])&gt;1</f>
        <v>0</v>
      </c>
      <c r="S2584" s="288">
        <f>IF(Table2[[#This Row],[Status ]]="Solved",1,0)</f>
        <v>1</v>
      </c>
      <c r="T2584" s="288">
        <f>IF(Table2[[#This Row],[Status ]]="ongoing",1,0)</f>
        <v>0</v>
      </c>
    </row>
    <row r="2585" spans="1:20" x14ac:dyDescent="0.25">
      <c r="A2585" s="263">
        <v>5017508769</v>
      </c>
      <c r="B2585" s="287" t="str">
        <f>_xlfn.XLOOKUP(Table2[[#This Row],[K&amp;N REF ]],CAT_Details[Tracking Number],CAT_Details[S Ref],,0)</f>
        <v>20250930-S-70579</v>
      </c>
      <c r="C2585" s="273">
        <f>_xlfn.XLOOKUP(Table2[[#This Row],[K&amp;N REF ]],CAT_Details[Tracking Number],CAT_Details[TO Ref],,0)</f>
        <v>20250929814157</v>
      </c>
      <c r="D2585" s="273" t="str">
        <f>_xlfn.XLOOKUP(Table2[[#This Row],[K&amp;N REF ]],CAT_Details[Tracking Number],CAT_Details[Pickup Customer Name],,0)</f>
        <v>Standard Motor Product Poland ( SMP Poland)</v>
      </c>
      <c r="E2585" s="274" t="str">
        <f>_xlfn.XLOOKUP(Table2[[#This Row],[K&amp;N REF ]],CAT_Details[Tracking Number],CAT_Details[Delivery Country Code],,0)</f>
        <v>GB</v>
      </c>
      <c r="F2585" s="274" t="str">
        <f>_xlfn.XLOOKUP(Table2[[#This Row],[TO Ref]],CAT_Details[TO Ref],CAT_Details[Loc],,0)</f>
        <v>MZ02</v>
      </c>
      <c r="G2585" s="260" t="s">
        <v>221</v>
      </c>
      <c r="H2585" s="260" t="s">
        <v>179</v>
      </c>
      <c r="I2585" s="281">
        <v>45939</v>
      </c>
      <c r="J2585" s="260" t="s">
        <v>26</v>
      </c>
      <c r="K2585" s="260" t="s">
        <v>32</v>
      </c>
      <c r="L2585" s="281">
        <v>45939</v>
      </c>
      <c r="M2585" s="260" t="str">
        <f>IF(Table2[[#This Row],[Resolve Date]]="","ONGOING","SOLVED")</f>
        <v>SOLVED</v>
      </c>
      <c r="N2585" s="261"/>
      <c r="O2585" s="260" t="str">
        <f>Table2[[#This Row],[K&amp;N REF ]]&amp;Table2[[#This Row],[Issue type ]]</f>
        <v xml:space="preserve">5017508769NOT SCANNABLE </v>
      </c>
      <c r="P2585" s="260">
        <f>YEAR(Table2[[#This Row],[Date ]])</f>
        <v>2025</v>
      </c>
      <c r="Q2585" s="260" t="str">
        <f>VLOOKUP(MONTH(Table2[[#This Row],[Date ]]),Months,2,0)</f>
        <v>October</v>
      </c>
      <c r="R2585" s="288" t="b">
        <f>COUNTIFS(Table2[Unique],Table2[[#This Row],[Unique]])&gt;1</f>
        <v>0</v>
      </c>
      <c r="S2585" s="288">
        <f>IF(Table2[[#This Row],[Status ]]="Solved",1,0)</f>
        <v>1</v>
      </c>
      <c r="T2585" s="288">
        <f>IF(Table2[[#This Row],[Status ]]="ongoing",1,0)</f>
        <v>0</v>
      </c>
    </row>
    <row r="2586" spans="1:20" x14ac:dyDescent="0.25">
      <c r="A2586" s="263">
        <v>5017508770</v>
      </c>
      <c r="B2586" s="287" t="str">
        <f>_xlfn.XLOOKUP(Table2[[#This Row],[K&amp;N REF ]],CAT_Details[Tracking Number],CAT_Details[S Ref],,0)</f>
        <v>20250930-S-70579</v>
      </c>
      <c r="C2586" s="273">
        <f>_xlfn.XLOOKUP(Table2[[#This Row],[K&amp;N REF ]],CAT_Details[Tracking Number],CAT_Details[TO Ref],,0)</f>
        <v>20250929814286</v>
      </c>
      <c r="D2586" s="273" t="str">
        <f>_xlfn.XLOOKUP(Table2[[#This Row],[K&amp;N REF ]],CAT_Details[Tracking Number],CAT_Details[Pickup Customer Name],,0)</f>
        <v>Standard Motor Product Poland ( SMP Poland)</v>
      </c>
      <c r="E2586" s="274" t="str">
        <f>_xlfn.XLOOKUP(Table2[[#This Row],[K&amp;N REF ]],CAT_Details[Tracking Number],CAT_Details[Delivery Country Code],,0)</f>
        <v>GB</v>
      </c>
      <c r="F2586" s="274" t="str">
        <f>_xlfn.XLOOKUP(Table2[[#This Row],[TO Ref]],CAT_Details[TO Ref],CAT_Details[Loc],,0)</f>
        <v>DX01-L5</v>
      </c>
      <c r="G2586" s="260" t="s">
        <v>221</v>
      </c>
      <c r="H2586" s="260" t="s">
        <v>179</v>
      </c>
      <c r="I2586" s="281">
        <v>45939</v>
      </c>
      <c r="J2586" s="260" t="s">
        <v>41</v>
      </c>
      <c r="K2586" s="260" t="s">
        <v>32</v>
      </c>
      <c r="L2586" s="281">
        <v>45939</v>
      </c>
      <c r="M2586" s="260" t="str">
        <f>IF(Table2[[#This Row],[Resolve Date]]="","ONGOING","SOLVED")</f>
        <v>SOLVED</v>
      </c>
      <c r="N2586" s="261"/>
      <c r="O2586" s="260" t="str">
        <f>Table2[[#This Row],[K&amp;N REF ]]&amp;Table2[[#This Row],[Issue type ]]</f>
        <v xml:space="preserve">5017508770NOT SCANNABLE </v>
      </c>
      <c r="P2586" s="260">
        <f>YEAR(Table2[[#This Row],[Date ]])</f>
        <v>2025</v>
      </c>
      <c r="Q2586" s="260" t="str">
        <f>VLOOKUP(MONTH(Table2[[#This Row],[Date ]]),Months,2,0)</f>
        <v>October</v>
      </c>
      <c r="R2586" s="288" t="b">
        <f>COUNTIFS(Table2[Unique],Table2[[#This Row],[Unique]])&gt;1</f>
        <v>0</v>
      </c>
      <c r="S2586" s="288">
        <f>IF(Table2[[#This Row],[Status ]]="Solved",1,0)</f>
        <v>1</v>
      </c>
      <c r="T2586" s="288">
        <f>IF(Table2[[#This Row],[Status ]]="ongoing",1,0)</f>
        <v>0</v>
      </c>
    </row>
    <row r="2587" spans="1:20" x14ac:dyDescent="0.25">
      <c r="A2587" s="263">
        <v>5017492174</v>
      </c>
      <c r="B2587" s="287" t="str">
        <f>_xlfn.XLOOKUP(Table2[[#This Row],[K&amp;N REF ]],CAT_Details[Tracking Number],CAT_Details[S Ref],,0)</f>
        <v>20250929-S-70578</v>
      </c>
      <c r="C2587" s="273">
        <f>_xlfn.XLOOKUP(Table2[[#This Row],[K&amp;N REF ]],CAT_Details[Tracking Number],CAT_Details[TO Ref],,0)</f>
        <v>20250929814191</v>
      </c>
      <c r="D2587" s="273" t="str">
        <f>_xlfn.XLOOKUP(Table2[[#This Row],[K&amp;N REF ]],CAT_Details[Tracking Number],CAT_Details[Pickup Customer Name],,0)</f>
        <v>Standard Motor Product Poland ( SMP Poland)</v>
      </c>
      <c r="E2587" s="274" t="str">
        <f>_xlfn.XLOOKUP(Table2[[#This Row],[K&amp;N REF ]],CAT_Details[Tracking Number],CAT_Details[Delivery Country Code],,0)</f>
        <v>GB</v>
      </c>
      <c r="F2587" s="274" t="str">
        <f>_xlfn.XLOOKUP(Table2[[#This Row],[TO Ref]],CAT_Details[TO Ref],CAT_Details[Loc],,0)</f>
        <v>OYL1</v>
      </c>
      <c r="G2587" s="260" t="s">
        <v>221</v>
      </c>
      <c r="H2587" s="260" t="s">
        <v>179</v>
      </c>
      <c r="I2587" s="281">
        <v>45939</v>
      </c>
      <c r="J2587" s="260" t="s">
        <v>26</v>
      </c>
      <c r="K2587" s="260" t="s">
        <v>32</v>
      </c>
      <c r="L2587" s="281">
        <v>45939</v>
      </c>
      <c r="M2587" s="260" t="str">
        <f>IF(Table2[[#This Row],[Resolve Date]]="","ONGOING","SOLVED")</f>
        <v>SOLVED</v>
      </c>
      <c r="N2587" s="261"/>
      <c r="O2587" s="260" t="str">
        <f>Table2[[#This Row],[K&amp;N REF ]]&amp;Table2[[#This Row],[Issue type ]]</f>
        <v xml:space="preserve">5017492174NOT SCANNABLE </v>
      </c>
      <c r="P2587" s="260">
        <f>YEAR(Table2[[#This Row],[Date ]])</f>
        <v>2025</v>
      </c>
      <c r="Q2587" s="260" t="str">
        <f>VLOOKUP(MONTH(Table2[[#This Row],[Date ]]),Months,2,0)</f>
        <v>October</v>
      </c>
      <c r="R2587" s="288" t="b">
        <f>COUNTIFS(Table2[Unique],Table2[[#This Row],[Unique]])&gt;1</f>
        <v>0</v>
      </c>
      <c r="S2587" s="288">
        <f>IF(Table2[[#This Row],[Status ]]="Solved",1,0)</f>
        <v>1</v>
      </c>
      <c r="T2587" s="288">
        <f>IF(Table2[[#This Row],[Status ]]="ongoing",1,0)</f>
        <v>0</v>
      </c>
    </row>
    <row r="2588" spans="1:20" x14ac:dyDescent="0.25">
      <c r="A2588" s="263">
        <v>5017538777</v>
      </c>
      <c r="B2588" s="287" t="str">
        <f>_xlfn.XLOOKUP(Table2[[#This Row],[K&amp;N REF ]],CAT_Details[Tracking Number],CAT_Details[S Ref],,0)</f>
        <v>20251002-S-70463</v>
      </c>
      <c r="C2588" s="273">
        <f>_xlfn.XLOOKUP(Table2[[#This Row],[K&amp;N REF ]],CAT_Details[Tracking Number],CAT_Details[TO Ref],,0)</f>
        <v>20250929814125</v>
      </c>
      <c r="D2588" s="273" t="str">
        <f>_xlfn.XLOOKUP(Table2[[#This Row],[K&amp;N REF ]],CAT_Details[Tracking Number],CAT_Details[Pickup Customer Name],,0)</f>
        <v>Hydac Fluidtechnik</v>
      </c>
      <c r="E2588" s="274" t="str">
        <f>_xlfn.XLOOKUP(Table2[[#This Row],[K&amp;N REF ]],CAT_Details[Tracking Number],CAT_Details[Delivery Country Code],,0)</f>
        <v>GB</v>
      </c>
      <c r="F2588" s="274">
        <f>_xlfn.XLOOKUP(Table2[[#This Row],[TO Ref]],CAT_Details[TO Ref],CAT_Details[Loc],,0)</f>
        <v>3402</v>
      </c>
      <c r="G2588" s="260" t="s">
        <v>34</v>
      </c>
      <c r="H2588" s="260" t="s">
        <v>179</v>
      </c>
      <c r="I2588" s="281">
        <v>45939</v>
      </c>
      <c r="J2588" s="260" t="s">
        <v>26</v>
      </c>
      <c r="K2588" s="260" t="s">
        <v>32</v>
      </c>
      <c r="L2588" s="281">
        <v>45939</v>
      </c>
      <c r="M2588" s="260" t="str">
        <f>IF(Table2[[#This Row],[Resolve Date]]="","ONGOING","SOLVED")</f>
        <v>SOLVED</v>
      </c>
      <c r="N2588" s="261"/>
      <c r="O2588" s="260" t="str">
        <f>Table2[[#This Row],[K&amp;N REF ]]&amp;Table2[[#This Row],[Issue type ]]</f>
        <v xml:space="preserve">5017538777NOT SCANNABLE </v>
      </c>
      <c r="P2588" s="260">
        <f>YEAR(Table2[[#This Row],[Date ]])</f>
        <v>2025</v>
      </c>
      <c r="Q2588" s="260" t="str">
        <f>VLOOKUP(MONTH(Table2[[#This Row],[Date ]]),Months,2,0)</f>
        <v>October</v>
      </c>
      <c r="R2588" s="288" t="b">
        <f>COUNTIFS(Table2[Unique],Table2[[#This Row],[Unique]])&gt;1</f>
        <v>0</v>
      </c>
      <c r="S2588" s="288">
        <f>IF(Table2[[#This Row],[Status ]]="Solved",1,0)</f>
        <v>1</v>
      </c>
      <c r="T2588" s="288">
        <f>IF(Table2[[#This Row],[Status ]]="ongoing",1,0)</f>
        <v>0</v>
      </c>
    </row>
    <row r="2589" spans="1:20" x14ac:dyDescent="0.25">
      <c r="A2589" s="263">
        <v>5017551795</v>
      </c>
      <c r="B2589" s="287" t="str">
        <f>_xlfn.XLOOKUP(Table2[[#This Row],[K&amp;N REF ]],CAT_Details[Tracking Number],CAT_Details[S Ref],,0)</f>
        <v>20251002-S-71016</v>
      </c>
      <c r="C2589" s="273">
        <f>_xlfn.XLOOKUP(Table2[[#This Row],[K&amp;N REF ]],CAT_Details[Tracking Number],CAT_Details[TO Ref],,0)</f>
        <v>20251002817903</v>
      </c>
      <c r="D2589" s="273" t="str">
        <f>_xlfn.XLOOKUP(Table2[[#This Row],[K&amp;N REF ]],CAT_Details[Tracking Number],CAT_Details[Pickup Customer Name],,0)</f>
        <v>PACOMA GMBH</v>
      </c>
      <c r="E2589" s="274" t="str">
        <f>_xlfn.XLOOKUP(Table2[[#This Row],[K&amp;N REF ]],CAT_Details[Tracking Number],CAT_Details[Delivery Country Code],,0)</f>
        <v>GB</v>
      </c>
      <c r="F2589" s="274">
        <f>_xlfn.XLOOKUP(Table2[[#This Row],[TO Ref]],CAT_Details[TO Ref],CAT_Details[Loc],,0)</f>
        <v>3402</v>
      </c>
      <c r="G2589" s="260" t="s">
        <v>34</v>
      </c>
      <c r="H2589" s="260" t="s">
        <v>35</v>
      </c>
      <c r="I2589" s="281">
        <v>45939</v>
      </c>
      <c r="J2589" s="260" t="s">
        <v>26</v>
      </c>
      <c r="K2589" s="260" t="s">
        <v>32</v>
      </c>
      <c r="L2589" s="281">
        <v>45939</v>
      </c>
      <c r="M2589" s="260" t="str">
        <f>IF(Table2[[#This Row],[Resolve Date]]="","ONGOING","SOLVED")</f>
        <v>SOLVED</v>
      </c>
      <c r="N2589" s="261"/>
      <c r="O2589" s="260" t="str">
        <f>Table2[[#This Row],[K&amp;N REF ]]&amp;Table2[[#This Row],[Issue type ]]</f>
        <v>5017551795NO LABELS</v>
      </c>
      <c r="P2589" s="260">
        <f>YEAR(Table2[[#This Row],[Date ]])</f>
        <v>2025</v>
      </c>
      <c r="Q2589" s="260" t="str">
        <f>VLOOKUP(MONTH(Table2[[#This Row],[Date ]]),Months,2,0)</f>
        <v>October</v>
      </c>
      <c r="R2589" s="288" t="b">
        <f>COUNTIFS(Table2[Unique],Table2[[#This Row],[Unique]])&gt;1</f>
        <v>0</v>
      </c>
      <c r="S2589" s="288">
        <f>IF(Table2[[#This Row],[Status ]]="Solved",1,0)</f>
        <v>1</v>
      </c>
      <c r="T2589" s="288">
        <f>IF(Table2[[#This Row],[Status ]]="ongoing",1,0)</f>
        <v>0</v>
      </c>
    </row>
    <row r="2590" spans="1:20" x14ac:dyDescent="0.25">
      <c r="A2590" s="263">
        <v>5017509146</v>
      </c>
      <c r="B2590" s="287" t="str">
        <f>_xlfn.XLOOKUP(Table2[[#This Row],[K&amp;N REF ]],CAT_Details[Tracking Number],CAT_Details[S Ref],,0)</f>
        <v>20250930-S-70223</v>
      </c>
      <c r="C2590" s="273">
        <f>_xlfn.XLOOKUP(Table2[[#This Row],[K&amp;N REF ]],CAT_Details[Tracking Number],CAT_Details[TO Ref],,0)</f>
        <v>20250930815327</v>
      </c>
      <c r="D2590" s="273" t="str">
        <f>_xlfn.XLOOKUP(Table2[[#This Row],[K&amp;N REF ]],CAT_Details[Tracking Number],CAT_Details[Pickup Customer Name],,0)</f>
        <v>SENSATA TECHNOLOGIES GERMANY GMBH</v>
      </c>
      <c r="E2590" s="274" t="str">
        <f>_xlfn.XLOOKUP(Table2[[#This Row],[K&amp;N REF ]],CAT_Details[Tracking Number],CAT_Details[Delivery Country Code],,0)</f>
        <v>GB</v>
      </c>
      <c r="F2590" s="274" t="str">
        <f>_xlfn.XLOOKUP(Table2[[#This Row],[TO Ref]],CAT_Details[TO Ref],CAT_Details[Loc],,0)</f>
        <v>DX01-L5</v>
      </c>
      <c r="G2590" s="260" t="s">
        <v>34</v>
      </c>
      <c r="H2590" s="260" t="s">
        <v>35</v>
      </c>
      <c r="I2590" s="281">
        <v>45939</v>
      </c>
      <c r="J2590" s="260" t="s">
        <v>26</v>
      </c>
      <c r="K2590" s="260" t="s">
        <v>32</v>
      </c>
      <c r="L2590" s="281">
        <v>45939</v>
      </c>
      <c r="M2590" s="260" t="str">
        <f>IF(Table2[[#This Row],[Resolve Date]]="","ONGOING","SOLVED")</f>
        <v>SOLVED</v>
      </c>
      <c r="N2590" s="261"/>
      <c r="O2590" s="260" t="str">
        <f>Table2[[#This Row],[K&amp;N REF ]]&amp;Table2[[#This Row],[Issue type ]]</f>
        <v>5017509146NO LABELS</v>
      </c>
      <c r="P2590" s="260">
        <f>YEAR(Table2[[#This Row],[Date ]])</f>
        <v>2025</v>
      </c>
      <c r="Q2590" s="260" t="str">
        <f>VLOOKUP(MONTH(Table2[[#This Row],[Date ]]),Months,2,0)</f>
        <v>October</v>
      </c>
      <c r="R2590" s="288" t="b">
        <f>COUNTIFS(Table2[Unique],Table2[[#This Row],[Unique]])&gt;1</f>
        <v>0</v>
      </c>
      <c r="S2590" s="288">
        <f>IF(Table2[[#This Row],[Status ]]="Solved",1,0)</f>
        <v>1</v>
      </c>
      <c r="T2590" s="288">
        <f>IF(Table2[[#This Row],[Status ]]="ongoing",1,0)</f>
        <v>0</v>
      </c>
    </row>
    <row r="2591" spans="1:20" x14ac:dyDescent="0.25">
      <c r="A2591" s="263">
        <v>5017551920</v>
      </c>
      <c r="B2591" s="287" t="str">
        <f>_xlfn.XLOOKUP(Table2[[#This Row],[K&amp;N REF ]],CAT_Details[Tracking Number],CAT_Details[S Ref],,0)</f>
        <v>20251002-S-70996</v>
      </c>
      <c r="C2591" s="273">
        <f>_xlfn.XLOOKUP(Table2[[#This Row],[K&amp;N REF ]],CAT_Details[Tracking Number],CAT_Details[TO Ref],,0)</f>
        <v>20251001816115</v>
      </c>
      <c r="D2591" s="273" t="str">
        <f>_xlfn.XLOOKUP(Table2[[#This Row],[K&amp;N REF ]],CAT_Details[Tracking Number],CAT_Details[Pickup Customer Name],,0)</f>
        <v>Tenneco Zwickau GmbH</v>
      </c>
      <c r="E2591" s="274" t="str">
        <f>_xlfn.XLOOKUP(Table2[[#This Row],[K&amp;N REF ]],CAT_Details[Tracking Number],CAT_Details[Delivery Country Code],,0)</f>
        <v>GB</v>
      </c>
      <c r="F2591" s="274" t="str">
        <f>_xlfn.XLOOKUP(Table2[[#This Row],[TO Ref]],CAT_Details[TO Ref],CAT_Details[Loc],,0)</f>
        <v>DX01-L5</v>
      </c>
      <c r="G2591" s="260" t="s">
        <v>34</v>
      </c>
      <c r="H2591" s="260" t="s">
        <v>35</v>
      </c>
      <c r="I2591" s="281">
        <v>45939</v>
      </c>
      <c r="J2591" s="260" t="s">
        <v>26</v>
      </c>
      <c r="K2591" s="260" t="s">
        <v>32</v>
      </c>
      <c r="L2591" s="281">
        <v>45939</v>
      </c>
      <c r="M2591" s="260" t="str">
        <f>IF(Table2[[#This Row],[Resolve Date]]="","ONGOING","SOLVED")</f>
        <v>SOLVED</v>
      </c>
      <c r="N2591" s="261"/>
      <c r="O2591" s="260" t="str">
        <f>Table2[[#This Row],[K&amp;N REF ]]&amp;Table2[[#This Row],[Issue type ]]</f>
        <v>5017551920NO LABELS</v>
      </c>
      <c r="P2591" s="260">
        <f>YEAR(Table2[[#This Row],[Date ]])</f>
        <v>2025</v>
      </c>
      <c r="Q2591" s="260" t="str">
        <f>VLOOKUP(MONTH(Table2[[#This Row],[Date ]]),Months,2,0)</f>
        <v>October</v>
      </c>
      <c r="R2591" s="288" t="b">
        <f>COUNTIFS(Table2[Unique],Table2[[#This Row],[Unique]])&gt;1</f>
        <v>0</v>
      </c>
      <c r="S2591" s="288">
        <f>IF(Table2[[#This Row],[Status ]]="Solved",1,0)</f>
        <v>1</v>
      </c>
      <c r="T2591" s="288">
        <f>IF(Table2[[#This Row],[Status ]]="ongoing",1,0)</f>
        <v>0</v>
      </c>
    </row>
    <row r="2592" spans="1:20" x14ac:dyDescent="0.25">
      <c r="A2592" s="263">
        <v>5017524378</v>
      </c>
      <c r="B2592" s="287" t="str">
        <f>_xlfn.XLOOKUP(Table2[[#This Row],[K&amp;N REF ]],CAT_Details[Tracking Number],CAT_Details[S Ref],,0)</f>
        <v>20251001-S-70452</v>
      </c>
      <c r="C2592" s="273">
        <f>_xlfn.XLOOKUP(Table2[[#This Row],[K&amp;N REF ]],CAT_Details[Tracking Number],CAT_Details[TO Ref],,0)</f>
        <v>20250929814572</v>
      </c>
      <c r="D2592" s="273" t="str">
        <f>_xlfn.XLOOKUP(Table2[[#This Row],[K&amp;N REF ]],CAT_Details[Tracking Number],CAT_Details[Pickup Customer Name],,0)</f>
        <v>GNUTTI CARLO S.P.A</v>
      </c>
      <c r="E2592" s="274" t="str">
        <f>_xlfn.XLOOKUP(Table2[[#This Row],[K&amp;N REF ]],CAT_Details[Tracking Number],CAT_Details[Delivery Country Code],,0)</f>
        <v>GB</v>
      </c>
      <c r="F2592" s="274" t="str">
        <f>_xlfn.XLOOKUP(Table2[[#This Row],[TO Ref]],CAT_Details[TO Ref],CAT_Details[Loc],,0)</f>
        <v>DX01-L5</v>
      </c>
      <c r="G2592" s="260" t="s">
        <v>24</v>
      </c>
      <c r="H2592" s="260" t="s">
        <v>31</v>
      </c>
      <c r="I2592" s="281">
        <v>45939</v>
      </c>
      <c r="J2592" s="260" t="s">
        <v>26</v>
      </c>
      <c r="K2592" s="260" t="s">
        <v>32</v>
      </c>
      <c r="L2592" s="281">
        <v>45939</v>
      </c>
      <c r="M2592" s="260" t="str">
        <f>IF(Table2[[#This Row],[Resolve Date]]="","ONGOING","SOLVED")</f>
        <v>SOLVED</v>
      </c>
      <c r="N2592" s="261"/>
      <c r="O2592" s="260" t="str">
        <f>Table2[[#This Row],[K&amp;N REF ]]&amp;Table2[[#This Row],[Issue type ]]</f>
        <v>5017524378MISSING LABELS ON SOME UNITS</v>
      </c>
      <c r="P2592" s="260">
        <f>YEAR(Table2[[#This Row],[Date ]])</f>
        <v>2025</v>
      </c>
      <c r="Q2592" s="260" t="str">
        <f>VLOOKUP(MONTH(Table2[[#This Row],[Date ]]),Months,2,0)</f>
        <v>October</v>
      </c>
      <c r="R2592" s="288" t="b">
        <f>COUNTIFS(Table2[Unique],Table2[[#This Row],[Unique]])&gt;1</f>
        <v>0</v>
      </c>
      <c r="S2592" s="288">
        <f>IF(Table2[[#This Row],[Status ]]="Solved",1,0)</f>
        <v>1</v>
      </c>
      <c r="T2592" s="288">
        <f>IF(Table2[[#This Row],[Status ]]="ongoing",1,0)</f>
        <v>0</v>
      </c>
    </row>
    <row r="2593" spans="1:20" x14ac:dyDescent="0.25">
      <c r="A2593" s="263">
        <v>5017492870</v>
      </c>
      <c r="B2593" s="287" t="str">
        <f>_xlfn.XLOOKUP(Table2[[#This Row],[K&amp;N REF ]],CAT_Details[Tracking Number],CAT_Details[S Ref],,0)</f>
        <v>20250929-S-70691</v>
      </c>
      <c r="C2593" s="273">
        <f>_xlfn.XLOOKUP(Table2[[#This Row],[K&amp;N REF ]],CAT_Details[Tracking Number],CAT_Details[TO Ref],,0)</f>
        <v>20250925812770</v>
      </c>
      <c r="D2593" s="273" t="str">
        <f>_xlfn.XLOOKUP(Table2[[#This Row],[K&amp;N REF ]],CAT_Details[Tracking Number],CAT_Details[Pickup Customer Name],,0)</f>
        <v>BORGWARNER EMISSIONS SYSTEMS</v>
      </c>
      <c r="E2593" s="274" t="str">
        <f>_xlfn.XLOOKUP(Table2[[#This Row],[K&amp;N REF ]],CAT_Details[Tracking Number],CAT_Details[Delivery Country Code],,0)</f>
        <v>GB</v>
      </c>
      <c r="F2593" s="274" t="str">
        <f>_xlfn.XLOOKUP(Table2[[#This Row],[TO Ref]],CAT_Details[TO Ref],CAT_Details[Loc],,0)</f>
        <v>DX01-L5</v>
      </c>
      <c r="G2593" s="260" t="s">
        <v>44</v>
      </c>
      <c r="H2593" s="260" t="s">
        <v>49</v>
      </c>
      <c r="I2593" s="281">
        <v>45939</v>
      </c>
      <c r="J2593" s="260" t="s">
        <v>26</v>
      </c>
      <c r="K2593" s="260" t="s">
        <v>32</v>
      </c>
      <c r="L2593" s="281">
        <v>45939</v>
      </c>
      <c r="M2593" s="260" t="str">
        <f>IF(Table2[[#This Row],[Resolve Date]]="","ONGOING","SOLVED")</f>
        <v>SOLVED</v>
      </c>
      <c r="N2593" s="261" t="s">
        <v>27618</v>
      </c>
      <c r="O2593" s="260" t="str">
        <f>Table2[[#This Row],[K&amp;N REF ]]&amp;Table2[[#This Row],[Issue type ]]</f>
        <v>5017492870XX LABELS</v>
      </c>
      <c r="P2593" s="260">
        <f>YEAR(Table2[[#This Row],[Date ]])</f>
        <v>2025</v>
      </c>
      <c r="Q2593" s="260" t="str">
        <f>VLOOKUP(MONTH(Table2[[#This Row],[Date ]]),Months,2,0)</f>
        <v>October</v>
      </c>
      <c r="R2593" s="288" t="b">
        <f>COUNTIFS(Table2[Unique],Table2[[#This Row],[Unique]])&gt;1</f>
        <v>0</v>
      </c>
      <c r="S2593" s="288">
        <f>IF(Table2[[#This Row],[Status ]]="Solved",1,0)</f>
        <v>1</v>
      </c>
      <c r="T2593" s="288">
        <f>IF(Table2[[#This Row],[Status ]]="ongoing",1,0)</f>
        <v>0</v>
      </c>
    </row>
    <row r="2594" spans="1:20" x14ac:dyDescent="0.25">
      <c r="A2594" s="263">
        <v>5017492595</v>
      </c>
      <c r="B2594" s="287" t="str">
        <f>_xlfn.XLOOKUP(Table2[[#This Row],[K&amp;N REF ]],CAT_Details[Tracking Number],CAT_Details[S Ref],,0)</f>
        <v>20250929-S-70692</v>
      </c>
      <c r="C2594" s="273">
        <f>_xlfn.XLOOKUP(Table2[[#This Row],[K&amp;N REF ]],CAT_Details[Tracking Number],CAT_Details[TO Ref],,0)</f>
        <v>20250925812771</v>
      </c>
      <c r="D2594" s="273" t="str">
        <f>_xlfn.XLOOKUP(Table2[[#This Row],[K&amp;N REF ]],CAT_Details[Tracking Number],CAT_Details[Pickup Customer Name],,0)</f>
        <v>BORGWARNER EMISSIONS SYSTEMS</v>
      </c>
      <c r="E2594" s="274" t="str">
        <f>_xlfn.XLOOKUP(Table2[[#This Row],[K&amp;N REF ]],CAT_Details[Tracking Number],CAT_Details[Delivery Country Code],,0)</f>
        <v>GB</v>
      </c>
      <c r="F2594" s="274" t="str">
        <f>_xlfn.XLOOKUP(Table2[[#This Row],[TO Ref]],CAT_Details[TO Ref],CAT_Details[Loc],,0)</f>
        <v>DX01-L5</v>
      </c>
      <c r="G2594" s="260" t="s">
        <v>44</v>
      </c>
      <c r="H2594" s="260" t="s">
        <v>49</v>
      </c>
      <c r="I2594" s="281">
        <v>45939</v>
      </c>
      <c r="J2594" s="260" t="s">
        <v>26</v>
      </c>
      <c r="K2594" s="260" t="s">
        <v>32</v>
      </c>
      <c r="L2594" s="281">
        <v>45939</v>
      </c>
      <c r="M2594" s="260" t="str">
        <f>IF(Table2[[#This Row],[Resolve Date]]="","ONGOING","SOLVED")</f>
        <v>SOLVED</v>
      </c>
      <c r="N2594" s="261" t="s">
        <v>29162</v>
      </c>
      <c r="O2594" s="260" t="str">
        <f>Table2[[#This Row],[K&amp;N REF ]]&amp;Table2[[#This Row],[Issue type ]]</f>
        <v>5017492595XX LABELS</v>
      </c>
      <c r="P2594" s="260">
        <f>YEAR(Table2[[#This Row],[Date ]])</f>
        <v>2025</v>
      </c>
      <c r="Q2594" s="260" t="str">
        <f>VLOOKUP(MONTH(Table2[[#This Row],[Date ]]),Months,2,0)</f>
        <v>October</v>
      </c>
      <c r="R2594" s="288" t="b">
        <f>COUNTIFS(Table2[Unique],Table2[[#This Row],[Unique]])&gt;1</f>
        <v>0</v>
      </c>
      <c r="S2594" s="288">
        <f>IF(Table2[[#This Row],[Status ]]="Solved",1,0)</f>
        <v>1</v>
      </c>
      <c r="T2594" s="288">
        <f>IF(Table2[[#This Row],[Status ]]="ongoing",1,0)</f>
        <v>0</v>
      </c>
    </row>
    <row r="2595" spans="1:20" x14ac:dyDescent="0.25">
      <c r="A2595" s="263">
        <v>5017492595</v>
      </c>
      <c r="B2595" s="287" t="str">
        <f>_xlfn.XLOOKUP(Table2[[#This Row],[K&amp;N REF ]],CAT_Details[Tracking Number],CAT_Details[S Ref],,0)</f>
        <v>20250929-S-70692</v>
      </c>
      <c r="C2595" s="273">
        <f>_xlfn.XLOOKUP(Table2[[#This Row],[K&amp;N REF ]],CAT_Details[Tracking Number],CAT_Details[TO Ref],,0)</f>
        <v>20250925812771</v>
      </c>
      <c r="D2595" s="273" t="str">
        <f>_xlfn.XLOOKUP(Table2[[#This Row],[K&amp;N REF ]],CAT_Details[Tracking Number],CAT_Details[Pickup Customer Name],,0)</f>
        <v>BORGWARNER EMISSIONS SYSTEMS</v>
      </c>
      <c r="E2595" s="274" t="str">
        <f>_xlfn.XLOOKUP(Table2[[#This Row],[K&amp;N REF ]],CAT_Details[Tracking Number],CAT_Details[Delivery Country Code],,0)</f>
        <v>GB</v>
      </c>
      <c r="F2595" s="274" t="str">
        <f>_xlfn.XLOOKUP(Table2[[#This Row],[TO Ref]],CAT_Details[TO Ref],CAT_Details[Loc],,0)</f>
        <v>DX01-L5</v>
      </c>
      <c r="G2595" s="260" t="s">
        <v>44</v>
      </c>
      <c r="H2595" s="260" t="s">
        <v>31</v>
      </c>
      <c r="I2595" s="281">
        <v>45939</v>
      </c>
      <c r="J2595" s="260" t="s">
        <v>26</v>
      </c>
      <c r="K2595" s="260" t="s">
        <v>32</v>
      </c>
      <c r="L2595" s="281">
        <v>45939</v>
      </c>
      <c r="M2595" s="260" t="str">
        <f>IF(Table2[[#This Row],[Resolve Date]]="","ONGOING","SOLVED")</f>
        <v>SOLVED</v>
      </c>
      <c r="N2595" s="261"/>
      <c r="O2595" s="260" t="str">
        <f>Table2[[#This Row],[K&amp;N REF ]]&amp;Table2[[#This Row],[Issue type ]]</f>
        <v>5017492595MISSING LABELS ON SOME UNITS</v>
      </c>
      <c r="P2595" s="260">
        <f>YEAR(Table2[[#This Row],[Date ]])</f>
        <v>2025</v>
      </c>
      <c r="Q2595" s="260" t="str">
        <f>VLOOKUP(MONTH(Table2[[#This Row],[Date ]]),Months,2,0)</f>
        <v>October</v>
      </c>
      <c r="R2595" s="288" t="b">
        <f>COUNTIFS(Table2[Unique],Table2[[#This Row],[Unique]])&gt;1</f>
        <v>0</v>
      </c>
      <c r="S2595" s="288">
        <f>IF(Table2[[#This Row],[Status ]]="Solved",1,0)</f>
        <v>1</v>
      </c>
      <c r="T2595" s="288">
        <f>IF(Table2[[#This Row],[Status ]]="ongoing",1,0)</f>
        <v>0</v>
      </c>
    </row>
    <row r="2596" spans="1:20" x14ac:dyDescent="0.25">
      <c r="A2596" s="263">
        <v>5017492595</v>
      </c>
      <c r="B2596" s="287" t="str">
        <f>_xlfn.XLOOKUP(Table2[[#This Row],[K&amp;N REF ]],CAT_Details[Tracking Number],CAT_Details[S Ref],,0)</f>
        <v>20250929-S-70692</v>
      </c>
      <c r="C2596" s="273">
        <f>_xlfn.XLOOKUP(Table2[[#This Row],[K&amp;N REF ]],CAT_Details[Tracking Number],CAT_Details[TO Ref],,0)</f>
        <v>20250925812771</v>
      </c>
      <c r="D2596" s="273" t="str">
        <f>_xlfn.XLOOKUP(Table2[[#This Row],[K&amp;N REF ]],CAT_Details[Tracking Number],CAT_Details[Pickup Customer Name],,0)</f>
        <v>BORGWARNER EMISSIONS SYSTEMS</v>
      </c>
      <c r="E2596" s="274" t="str">
        <f>_xlfn.XLOOKUP(Table2[[#This Row],[K&amp;N REF ]],CAT_Details[Tracking Number],CAT_Details[Delivery Country Code],,0)</f>
        <v>GB</v>
      </c>
      <c r="F2596" s="274" t="str">
        <f>_xlfn.XLOOKUP(Table2[[#This Row],[TO Ref]],CAT_Details[TO Ref],CAT_Details[Loc],,0)</f>
        <v>DX01-L5</v>
      </c>
      <c r="G2596" s="260" t="s">
        <v>44</v>
      </c>
      <c r="H2596" s="260" t="s">
        <v>40</v>
      </c>
      <c r="I2596" s="281">
        <v>45939</v>
      </c>
      <c r="J2596" s="260" t="s">
        <v>26</v>
      </c>
      <c r="K2596" s="260" t="s">
        <v>32</v>
      </c>
      <c r="L2596" s="281">
        <v>45939</v>
      </c>
      <c r="M2596" s="260" t="str">
        <f>IF(Table2[[#This Row],[Resolve Date]]="","ONGOING","SOLVED")</f>
        <v>SOLVED</v>
      </c>
      <c r="N2596" s="261" t="s">
        <v>29421</v>
      </c>
      <c r="O2596" s="260" t="str">
        <f>Table2[[#This Row],[K&amp;N REF ]]&amp;Table2[[#This Row],[Issue type ]]</f>
        <v xml:space="preserve">5017492595INCORRECT LABELS </v>
      </c>
      <c r="P2596" s="260">
        <f>YEAR(Table2[[#This Row],[Date ]])</f>
        <v>2025</v>
      </c>
      <c r="Q2596" s="260" t="str">
        <f>VLOOKUP(MONTH(Table2[[#This Row],[Date ]]),Months,2,0)</f>
        <v>October</v>
      </c>
      <c r="R2596" s="288" t="b">
        <f>COUNTIFS(Table2[Unique],Table2[[#This Row],[Unique]])&gt;1</f>
        <v>0</v>
      </c>
      <c r="S2596" s="288">
        <f>IF(Table2[[#This Row],[Status ]]="Solved",1,0)</f>
        <v>1</v>
      </c>
      <c r="T2596" s="288">
        <f>IF(Table2[[#This Row],[Status ]]="ongoing",1,0)</f>
        <v>0</v>
      </c>
    </row>
    <row r="2597" spans="1:20" x14ac:dyDescent="0.25">
      <c r="A2597" s="263">
        <v>5017538729</v>
      </c>
      <c r="B2597" s="287" t="str">
        <f>_xlfn.XLOOKUP(Table2[[#This Row],[K&amp;N REF ]],CAT_Details[Tracking Number],CAT_Details[S Ref],,0)</f>
        <v>20251002-S-70390</v>
      </c>
      <c r="C2597" s="273">
        <f>_xlfn.XLOOKUP(Table2[[#This Row],[K&amp;N REF ]],CAT_Details[Tracking Number],CAT_Details[TO Ref],,0)</f>
        <v>20251001816403</v>
      </c>
      <c r="D2597" s="273" t="str">
        <f>_xlfn.XLOOKUP(Table2[[#This Row],[K&amp;N REF ]],CAT_Details[Tracking Number],CAT_Details[Pickup Customer Name],,0)</f>
        <v>CONTITECH TECHNO-CHEMIE GMBH PMS CIV</v>
      </c>
      <c r="E2597" s="274" t="str">
        <f>_xlfn.XLOOKUP(Table2[[#This Row],[K&amp;N REF ]],CAT_Details[Tracking Number],CAT_Details[Delivery Country Code],,0)</f>
        <v>GB</v>
      </c>
      <c r="F2597" s="274" t="str">
        <f>_xlfn.XLOOKUP(Table2[[#This Row],[TO Ref]],CAT_Details[TO Ref],CAT_Details[Loc],,0)</f>
        <v>MZ02</v>
      </c>
      <c r="G2597" s="260" t="s">
        <v>34</v>
      </c>
      <c r="H2597" s="260" t="s">
        <v>35</v>
      </c>
      <c r="I2597" s="281">
        <v>45939</v>
      </c>
      <c r="J2597" s="260" t="s">
        <v>26</v>
      </c>
      <c r="K2597" s="260" t="s">
        <v>32</v>
      </c>
      <c r="L2597" s="281">
        <v>45939</v>
      </c>
      <c r="M2597" s="260" t="str">
        <f>IF(Table2[[#This Row],[Resolve Date]]="","ONGOING","SOLVED")</f>
        <v>SOLVED</v>
      </c>
      <c r="N2597" s="261"/>
      <c r="O2597" s="260" t="str">
        <f>Table2[[#This Row],[K&amp;N REF ]]&amp;Table2[[#This Row],[Issue type ]]</f>
        <v>5017538729NO LABELS</v>
      </c>
      <c r="P2597" s="260">
        <f>YEAR(Table2[[#This Row],[Date ]])</f>
        <v>2025</v>
      </c>
      <c r="Q2597" s="260" t="str">
        <f>VLOOKUP(MONTH(Table2[[#This Row],[Date ]]),Months,2,0)</f>
        <v>October</v>
      </c>
      <c r="R2597" s="288" t="b">
        <f>COUNTIFS(Table2[Unique],Table2[[#This Row],[Unique]])&gt;1</f>
        <v>0</v>
      </c>
      <c r="S2597" s="288">
        <f>IF(Table2[[#This Row],[Status ]]="Solved",1,0)</f>
        <v>1</v>
      </c>
      <c r="T2597" s="288">
        <f>IF(Table2[[#This Row],[Status ]]="ongoing",1,0)</f>
        <v>0</v>
      </c>
    </row>
    <row r="2598" spans="1:20" x14ac:dyDescent="0.25">
      <c r="A2598" s="263">
        <v>5017538727</v>
      </c>
      <c r="B2598" s="287" t="str">
        <f>_xlfn.XLOOKUP(Table2[[#This Row],[K&amp;N REF ]],CAT_Details[Tracking Number],CAT_Details[S Ref],,0)</f>
        <v>20251002-S-70390</v>
      </c>
      <c r="C2598" s="273">
        <f>_xlfn.XLOOKUP(Table2[[#This Row],[K&amp;N REF ]],CAT_Details[Tracking Number],CAT_Details[TO Ref],,0)</f>
        <v>20251001816389</v>
      </c>
      <c r="D2598" s="273" t="str">
        <f>_xlfn.XLOOKUP(Table2[[#This Row],[K&amp;N REF ]],CAT_Details[Tracking Number],CAT_Details[Pickup Customer Name],,0)</f>
        <v>CONTITECH TECHNO-CHEMIE GMBH PMS CIV</v>
      </c>
      <c r="E2598" s="274" t="str">
        <f>_xlfn.XLOOKUP(Table2[[#This Row],[K&amp;N REF ]],CAT_Details[Tracking Number],CAT_Details[Delivery Country Code],,0)</f>
        <v>GB</v>
      </c>
      <c r="F2598" s="274" t="str">
        <f>_xlfn.XLOOKUP(Table2[[#This Row],[TO Ref]],CAT_Details[TO Ref],CAT_Details[Loc],,0)</f>
        <v>DX01-L5</v>
      </c>
      <c r="G2598" s="260" t="s">
        <v>34</v>
      </c>
      <c r="H2598" s="260" t="s">
        <v>35</v>
      </c>
      <c r="I2598" s="281">
        <v>45939</v>
      </c>
      <c r="J2598" s="260" t="s">
        <v>26</v>
      </c>
      <c r="K2598" s="260" t="s">
        <v>32</v>
      </c>
      <c r="L2598" s="281">
        <v>45939</v>
      </c>
      <c r="M2598" s="260" t="str">
        <f>IF(Table2[[#This Row],[Resolve Date]]="","ONGOING","SOLVED")</f>
        <v>SOLVED</v>
      </c>
      <c r="N2598" s="261"/>
      <c r="O2598" s="260" t="str">
        <f>Table2[[#This Row],[K&amp;N REF ]]&amp;Table2[[#This Row],[Issue type ]]</f>
        <v>5017538727NO LABELS</v>
      </c>
      <c r="P2598" s="260">
        <f>YEAR(Table2[[#This Row],[Date ]])</f>
        <v>2025</v>
      </c>
      <c r="Q2598" s="260" t="str">
        <f>VLOOKUP(MONTH(Table2[[#This Row],[Date ]]),Months,2,0)</f>
        <v>October</v>
      </c>
      <c r="R2598" s="288" t="b">
        <f>COUNTIFS(Table2[Unique],Table2[[#This Row],[Unique]])&gt;1</f>
        <v>0</v>
      </c>
      <c r="S2598" s="288">
        <f>IF(Table2[[#This Row],[Status ]]="Solved",1,0)</f>
        <v>1</v>
      </c>
      <c r="T2598" s="288">
        <f>IF(Table2[[#This Row],[Status ]]="ongoing",1,0)</f>
        <v>0</v>
      </c>
    </row>
    <row r="2599" spans="1:20" x14ac:dyDescent="0.25">
      <c r="A2599" s="263">
        <v>5017538728</v>
      </c>
      <c r="B2599" s="287" t="str">
        <f>_xlfn.XLOOKUP(Table2[[#This Row],[K&amp;N REF ]],CAT_Details[Tracking Number],CAT_Details[S Ref],,0)</f>
        <v>20251002-S-70390</v>
      </c>
      <c r="C2599" s="273">
        <f>_xlfn.XLOOKUP(Table2[[#This Row],[K&amp;N REF ]],CAT_Details[Tracking Number],CAT_Details[TO Ref],,0)</f>
        <v>20251001816396</v>
      </c>
      <c r="D2599" s="273" t="str">
        <f>_xlfn.XLOOKUP(Table2[[#This Row],[K&amp;N REF ]],CAT_Details[Tracking Number],CAT_Details[Pickup Customer Name],,0)</f>
        <v>CONTITECH TECHNO-CHEMIE GMBH PMS CIV</v>
      </c>
      <c r="E2599" s="274" t="str">
        <f>_xlfn.XLOOKUP(Table2[[#This Row],[K&amp;N REF ]],CAT_Details[Tracking Number],CAT_Details[Delivery Country Code],,0)</f>
        <v>GB</v>
      </c>
      <c r="F2599" s="274" t="str">
        <f>_xlfn.XLOOKUP(Table2[[#This Row],[TO Ref]],CAT_Details[TO Ref],CAT_Details[Loc],,0)</f>
        <v>DX01-L5</v>
      </c>
      <c r="G2599" s="260" t="s">
        <v>34</v>
      </c>
      <c r="H2599" s="260" t="s">
        <v>35</v>
      </c>
      <c r="I2599" s="281">
        <v>45939</v>
      </c>
      <c r="J2599" s="260" t="s">
        <v>26</v>
      </c>
      <c r="K2599" s="260" t="s">
        <v>32</v>
      </c>
      <c r="L2599" s="281">
        <v>45939</v>
      </c>
      <c r="M2599" s="260" t="str">
        <f>IF(Table2[[#This Row],[Resolve Date]]="","ONGOING","SOLVED")</f>
        <v>SOLVED</v>
      </c>
      <c r="N2599" s="261"/>
      <c r="O2599" s="260" t="str">
        <f>Table2[[#This Row],[K&amp;N REF ]]&amp;Table2[[#This Row],[Issue type ]]</f>
        <v>5017538728NO LABELS</v>
      </c>
      <c r="P2599" s="260">
        <f>YEAR(Table2[[#This Row],[Date ]])</f>
        <v>2025</v>
      </c>
      <c r="Q2599" s="260" t="str">
        <f>VLOOKUP(MONTH(Table2[[#This Row],[Date ]]),Months,2,0)</f>
        <v>October</v>
      </c>
      <c r="R2599" s="288" t="b">
        <f>COUNTIFS(Table2[Unique],Table2[[#This Row],[Unique]])&gt;1</f>
        <v>0</v>
      </c>
      <c r="S2599" s="288">
        <f>IF(Table2[[#This Row],[Status ]]="Solved",1,0)</f>
        <v>1</v>
      </c>
      <c r="T2599" s="288">
        <f>IF(Table2[[#This Row],[Status ]]="ongoing",1,0)</f>
        <v>0</v>
      </c>
    </row>
    <row r="2600" spans="1:20" x14ac:dyDescent="0.25">
      <c r="A2600" s="263">
        <v>5017539008</v>
      </c>
      <c r="B2600" s="287" t="str">
        <f>_xlfn.XLOOKUP(Table2[[#This Row],[K&amp;N REF ]],CAT_Details[Tracking Number],CAT_Details[S Ref],,0)</f>
        <v>20251002-S-70848</v>
      </c>
      <c r="C2600" s="273">
        <f>_xlfn.XLOOKUP(Table2[[#This Row],[K&amp;N REF ]],CAT_Details[Tracking Number],CAT_Details[TO Ref],,0)</f>
        <v>20251001816404</v>
      </c>
      <c r="D2600" s="273" t="str">
        <f>_xlfn.XLOOKUP(Table2[[#This Row],[K&amp;N REF ]],CAT_Details[Tracking Number],CAT_Details[Pickup Customer Name],,0)</f>
        <v>DANFOSS A/S</v>
      </c>
      <c r="E2600" s="274" t="str">
        <f>_xlfn.XLOOKUP(Table2[[#This Row],[K&amp;N REF ]],CAT_Details[Tracking Number],CAT_Details[Delivery Country Code],,0)</f>
        <v>GB</v>
      </c>
      <c r="F2600" s="274">
        <f>_xlfn.XLOOKUP(Table2[[#This Row],[TO Ref]],CAT_Details[TO Ref],CAT_Details[Loc],,0)</f>
        <v>3402</v>
      </c>
      <c r="G2600" s="260" t="s">
        <v>44</v>
      </c>
      <c r="H2600" s="260" t="s">
        <v>35</v>
      </c>
      <c r="I2600" s="281">
        <v>45939</v>
      </c>
      <c r="J2600" s="260" t="s">
        <v>26</v>
      </c>
      <c r="K2600" s="260" t="s">
        <v>32</v>
      </c>
      <c r="L2600" s="281">
        <v>45939</v>
      </c>
      <c r="M2600" s="260" t="str">
        <f>IF(Table2[[#This Row],[Resolve Date]]="","ONGOING","SOLVED")</f>
        <v>SOLVED</v>
      </c>
      <c r="N2600" s="261"/>
      <c r="O2600" s="260" t="str">
        <f>Table2[[#This Row],[K&amp;N REF ]]&amp;Table2[[#This Row],[Issue type ]]</f>
        <v>5017539008NO LABELS</v>
      </c>
      <c r="P2600" s="260">
        <f>YEAR(Table2[[#This Row],[Date ]])</f>
        <v>2025</v>
      </c>
      <c r="Q2600" s="260" t="str">
        <f>VLOOKUP(MONTH(Table2[[#This Row],[Date ]]),Months,2,0)</f>
        <v>October</v>
      </c>
      <c r="R2600" s="288" t="b">
        <f>COUNTIFS(Table2[Unique],Table2[[#This Row],[Unique]])&gt;1</f>
        <v>0</v>
      </c>
      <c r="S2600" s="288">
        <f>IF(Table2[[#This Row],[Status ]]="Solved",1,0)</f>
        <v>1</v>
      </c>
      <c r="T2600" s="288">
        <f>IF(Table2[[#This Row],[Status ]]="ongoing",1,0)</f>
        <v>0</v>
      </c>
    </row>
    <row r="2601" spans="1:20" x14ac:dyDescent="0.25">
      <c r="A2601" s="263">
        <v>5017492708</v>
      </c>
      <c r="B2601" s="287" t="str">
        <f>_xlfn.XLOOKUP(Table2[[#This Row],[K&amp;N REF ]],CAT_Details[Tracking Number],CAT_Details[S Ref],,0)</f>
        <v>20250929-S-70638</v>
      </c>
      <c r="C2601" s="273">
        <f>_xlfn.XLOOKUP(Table2[[#This Row],[K&amp;N REF ]],CAT_Details[Tracking Number],CAT_Details[TO Ref],,0)</f>
        <v>20250925812449</v>
      </c>
      <c r="D2601" s="273" t="str">
        <f>_xlfn.XLOOKUP(Table2[[#This Row],[K&amp;N REF ]],CAT_Details[Tracking Number],CAT_Details[Pickup Customer Name],,0)</f>
        <v>KONGSBERG AUTOMOTIVE ASA</v>
      </c>
      <c r="E2601" s="274" t="str">
        <f>_xlfn.XLOOKUP(Table2[[#This Row],[K&amp;N REF ]],CAT_Details[Tracking Number],CAT_Details[Delivery Country Code],,0)</f>
        <v>GB</v>
      </c>
      <c r="F2601" s="274">
        <f>_xlfn.XLOOKUP(Table2[[#This Row],[TO Ref]],CAT_Details[TO Ref],CAT_Details[Loc],,0)</f>
        <v>3402</v>
      </c>
      <c r="G2601" s="260" t="s">
        <v>44</v>
      </c>
      <c r="H2601" s="260" t="s">
        <v>35</v>
      </c>
      <c r="I2601" s="281">
        <v>45939</v>
      </c>
      <c r="J2601" s="260" t="s">
        <v>26</v>
      </c>
      <c r="K2601" s="260" t="s">
        <v>32</v>
      </c>
      <c r="L2601" s="281">
        <v>45939</v>
      </c>
      <c r="M2601" s="260" t="str">
        <f>IF(Table2[[#This Row],[Resolve Date]]="","ONGOING","SOLVED")</f>
        <v>SOLVED</v>
      </c>
      <c r="N2601" s="261"/>
      <c r="O2601" s="260" t="str">
        <f>Table2[[#This Row],[K&amp;N REF ]]&amp;Table2[[#This Row],[Issue type ]]</f>
        <v>5017492708NO LABELS</v>
      </c>
      <c r="P2601" s="260">
        <f>YEAR(Table2[[#This Row],[Date ]])</f>
        <v>2025</v>
      </c>
      <c r="Q2601" s="260" t="str">
        <f>VLOOKUP(MONTH(Table2[[#This Row],[Date ]]),Months,2,0)</f>
        <v>October</v>
      </c>
      <c r="R2601" s="288" t="b">
        <f>COUNTIFS(Table2[Unique],Table2[[#This Row],[Unique]])&gt;1</f>
        <v>0</v>
      </c>
      <c r="S2601" s="288">
        <f>IF(Table2[[#This Row],[Status ]]="Solved",1,0)</f>
        <v>1</v>
      </c>
      <c r="T2601" s="288">
        <f>IF(Table2[[#This Row],[Status ]]="ongoing",1,0)</f>
        <v>0</v>
      </c>
    </row>
    <row r="2602" spans="1:20" x14ac:dyDescent="0.25">
      <c r="A2602" s="263">
        <v>5017508353</v>
      </c>
      <c r="B2602" s="287" t="str">
        <f>_xlfn.XLOOKUP(Table2[[#This Row],[K&amp;N REF ]],CAT_Details[Tracking Number],CAT_Details[S Ref],,0)</f>
        <v>20250930-S-70641</v>
      </c>
      <c r="C2602" s="273">
        <f>_xlfn.XLOOKUP(Table2[[#This Row],[K&amp;N REF ]],CAT_Details[Tracking Number],CAT_Details[TO Ref],,0)</f>
        <v>20250930815045</v>
      </c>
      <c r="D2602" s="273" t="str">
        <f>_xlfn.XLOOKUP(Table2[[#This Row],[K&amp;N REF ]],CAT_Details[Tracking Number],CAT_Details[Pickup Customer Name],,0)</f>
        <v>MIBA STEELTEC S.R.O.</v>
      </c>
      <c r="E2602" s="274" t="str">
        <f>_xlfn.XLOOKUP(Table2[[#This Row],[K&amp;N REF ]],CAT_Details[Tracking Number],CAT_Details[Delivery Country Code],,0)</f>
        <v>GB</v>
      </c>
      <c r="F2602" s="274" t="str">
        <f>_xlfn.XLOOKUP(Table2[[#This Row],[TO Ref]],CAT_Details[TO Ref],CAT_Details[Loc],,0)</f>
        <v>DK-BM01</v>
      </c>
      <c r="G2602" s="260" t="s">
        <v>44</v>
      </c>
      <c r="H2602" s="260" t="s">
        <v>35</v>
      </c>
      <c r="I2602" s="281">
        <v>45939</v>
      </c>
      <c r="J2602" s="260" t="s">
        <v>26</v>
      </c>
      <c r="K2602" s="260" t="s">
        <v>32</v>
      </c>
      <c r="L2602" s="281">
        <v>45939</v>
      </c>
      <c r="M2602" s="260" t="str">
        <f>IF(Table2[[#This Row],[Resolve Date]]="","ONGOING","SOLVED")</f>
        <v>SOLVED</v>
      </c>
      <c r="N2602" s="261"/>
      <c r="O2602" s="260" t="str">
        <f>Table2[[#This Row],[K&amp;N REF ]]&amp;Table2[[#This Row],[Issue type ]]</f>
        <v>5017508353NO LABELS</v>
      </c>
      <c r="P2602" s="260">
        <f>YEAR(Table2[[#This Row],[Date ]])</f>
        <v>2025</v>
      </c>
      <c r="Q2602" s="260" t="str">
        <f>VLOOKUP(MONTH(Table2[[#This Row],[Date ]]),Months,2,0)</f>
        <v>October</v>
      </c>
      <c r="R2602" s="288" t="b">
        <f>COUNTIFS(Table2[Unique],Table2[[#This Row],[Unique]])&gt;1</f>
        <v>0</v>
      </c>
      <c r="S2602" s="288">
        <f>IF(Table2[[#This Row],[Status ]]="Solved",1,0)</f>
        <v>1</v>
      </c>
      <c r="T2602" s="288">
        <f>IF(Table2[[#This Row],[Status ]]="ongoing",1,0)</f>
        <v>0</v>
      </c>
    </row>
    <row r="2603" spans="1:20" x14ac:dyDescent="0.25">
      <c r="A2603" s="263">
        <v>5017509094</v>
      </c>
      <c r="B2603" s="287" t="str">
        <f>_xlfn.XLOOKUP(Table2[[#This Row],[K&amp;N REF ]],CAT_Details[Tracking Number],CAT_Details[S Ref],,0)</f>
        <v>20250930-S-70622</v>
      </c>
      <c r="C2603" s="273">
        <f>_xlfn.XLOOKUP(Table2[[#This Row],[K&amp;N REF ]],CAT_Details[Tracking Number],CAT_Details[TO Ref],,0)</f>
        <v>20250924811687</v>
      </c>
      <c r="D2603" s="273" t="str">
        <f>_xlfn.XLOOKUP(Table2[[#This Row],[K&amp;N REF ]],CAT_Details[Tracking Number],CAT_Details[Pickup Customer Name],,0)</f>
        <v>Roquet Hydraulics SL</v>
      </c>
      <c r="E2603" s="274" t="str">
        <f>_xlfn.XLOOKUP(Table2[[#This Row],[K&amp;N REF ]],CAT_Details[Tracking Number],CAT_Details[Delivery Country Code],,0)</f>
        <v>GB</v>
      </c>
      <c r="F2603" s="274">
        <f>_xlfn.XLOOKUP(Table2[[#This Row],[TO Ref]],CAT_Details[TO Ref],CAT_Details[Loc],,0)</f>
        <v>3401</v>
      </c>
      <c r="G2603" s="260" t="s">
        <v>36</v>
      </c>
      <c r="H2603" s="260" t="s">
        <v>25</v>
      </c>
      <c r="I2603" s="281">
        <v>45940</v>
      </c>
      <c r="J2603" s="260" t="s">
        <v>26</v>
      </c>
      <c r="K2603" s="260" t="s">
        <v>50</v>
      </c>
      <c r="L2603" s="281">
        <v>45940</v>
      </c>
      <c r="M2603" s="260" t="str">
        <f>IF(Table2[[#This Row],[Resolve Date]]="","ONGOING","SOLVED")</f>
        <v>SOLVED</v>
      </c>
      <c r="N2603" s="261"/>
      <c r="O2603" s="260" t="str">
        <f>Table2[[#This Row],[K&amp;N REF ]]&amp;Table2[[#This Row],[Issue type ]]</f>
        <v xml:space="preserve">5017509094DAMAGE </v>
      </c>
      <c r="P2603" s="260">
        <f>YEAR(Table2[[#This Row],[Date ]])</f>
        <v>2025</v>
      </c>
      <c r="Q2603" s="260" t="str">
        <f>VLOOKUP(MONTH(Table2[[#This Row],[Date ]]),Months,2,0)</f>
        <v>October</v>
      </c>
      <c r="R2603" s="288" t="b">
        <f>COUNTIFS(Table2[Unique],Table2[[#This Row],[Unique]])&gt;1</f>
        <v>0</v>
      </c>
      <c r="S2603" s="288">
        <f>IF(Table2[[#This Row],[Status ]]="Solved",1,0)</f>
        <v>1</v>
      </c>
      <c r="T2603" s="288">
        <f>IF(Table2[[#This Row],[Status ]]="ongoing",1,0)</f>
        <v>0</v>
      </c>
    </row>
    <row r="2604" spans="1:20" x14ac:dyDescent="0.25">
      <c r="A2604" s="263">
        <v>5017566239</v>
      </c>
      <c r="B2604" s="287" t="str">
        <f>_xlfn.XLOOKUP(Table2[[#This Row],[K&amp;N REF ]],CAT_Details[Tracking Number],CAT_Details[S Ref],,0)</f>
        <v>20251006-S-70204</v>
      </c>
      <c r="C2604" s="273">
        <f>_xlfn.XLOOKUP(Table2[[#This Row],[K&amp;N REF ]],CAT_Details[Tracking Number],CAT_Details[TO Ref],,0)</f>
        <v>20251006818972</v>
      </c>
      <c r="D2604" s="273" t="str">
        <f>_xlfn.XLOOKUP(Table2[[#This Row],[K&amp;N REF ]],CAT_Details[Tracking Number],CAT_Details[Pickup Customer Name],,0)</f>
        <v>Bosch Rexroth AG Werk Horb</v>
      </c>
      <c r="E2604" s="274" t="str">
        <f>_xlfn.XLOOKUP(Table2[[#This Row],[K&amp;N REF ]],CAT_Details[Tracking Number],CAT_Details[Delivery Country Code],,0)</f>
        <v>GB</v>
      </c>
      <c r="F2604" s="274" t="str">
        <f>_xlfn.XLOOKUP(Table2[[#This Row],[TO Ref]],CAT_Details[TO Ref],CAT_Details[Loc],,0)</f>
        <v>U2-L5</v>
      </c>
      <c r="G2604" s="260" t="s">
        <v>34</v>
      </c>
      <c r="H2604" s="260" t="s">
        <v>35</v>
      </c>
      <c r="I2604" s="281">
        <v>45940</v>
      </c>
      <c r="J2604" s="260" t="s">
        <v>26</v>
      </c>
      <c r="K2604" s="260" t="s">
        <v>32</v>
      </c>
      <c r="L2604" s="281">
        <v>45940</v>
      </c>
      <c r="M2604" s="260" t="str">
        <f>IF(Table2[[#This Row],[Resolve Date]]="","ONGOING","SOLVED")</f>
        <v>SOLVED</v>
      </c>
      <c r="N2604" s="261"/>
      <c r="O2604" s="260" t="str">
        <f>Table2[[#This Row],[K&amp;N REF ]]&amp;Table2[[#This Row],[Issue type ]]</f>
        <v>5017566239NO LABELS</v>
      </c>
      <c r="P2604" s="260">
        <f>YEAR(Table2[[#This Row],[Date ]])</f>
        <v>2025</v>
      </c>
      <c r="Q2604" s="260" t="str">
        <f>VLOOKUP(MONTH(Table2[[#This Row],[Date ]]),Months,2,0)</f>
        <v>October</v>
      </c>
      <c r="R2604" s="288" t="b">
        <f>COUNTIFS(Table2[Unique],Table2[[#This Row],[Unique]])&gt;1</f>
        <v>0</v>
      </c>
      <c r="S2604" s="288">
        <f>IF(Table2[[#This Row],[Status ]]="Solved",1,0)</f>
        <v>1</v>
      </c>
      <c r="T2604" s="288">
        <f>IF(Table2[[#This Row],[Status ]]="ongoing",1,0)</f>
        <v>0</v>
      </c>
    </row>
    <row r="2605" spans="1:20" x14ac:dyDescent="0.25">
      <c r="A2605" s="263">
        <v>5017538944</v>
      </c>
      <c r="B2605" s="287" t="str">
        <f>_xlfn.XLOOKUP(Table2[[#This Row],[K&amp;N REF ]],CAT_Details[Tracking Number],CAT_Details[S Ref],,0)</f>
        <v>20251002-S-70451</v>
      </c>
      <c r="C2605" s="273">
        <f>_xlfn.XLOOKUP(Table2[[#This Row],[K&amp;N REF ]],CAT_Details[Tracking Number],CAT_Details[TO Ref],,0)</f>
        <v>20251002817217</v>
      </c>
      <c r="D2605" s="273" t="str">
        <f>_xlfn.XLOOKUP(Table2[[#This Row],[K&amp;N REF ]],CAT_Details[Tracking Number],CAT_Details[Pickup Customer Name],,0)</f>
        <v>HYDAC SERVICE GMBH</v>
      </c>
      <c r="E2605" s="274" t="str">
        <f>_xlfn.XLOOKUP(Table2[[#This Row],[K&amp;N REF ]],CAT_Details[Tracking Number],CAT_Details[Delivery Country Code],,0)</f>
        <v>GB</v>
      </c>
      <c r="F2605" s="274" t="str">
        <f>_xlfn.XLOOKUP(Table2[[#This Row],[TO Ref]],CAT_Details[TO Ref],CAT_Details[Loc],,0)</f>
        <v>U2-L5</v>
      </c>
      <c r="G2605" s="260" t="s">
        <v>34</v>
      </c>
      <c r="H2605" s="260" t="s">
        <v>179</v>
      </c>
      <c r="I2605" s="281">
        <v>45940</v>
      </c>
      <c r="J2605" s="260" t="s">
        <v>26</v>
      </c>
      <c r="K2605" s="260" t="s">
        <v>32</v>
      </c>
      <c r="L2605" s="281">
        <v>45940</v>
      </c>
      <c r="M2605" s="260" t="str">
        <f>IF(Table2[[#This Row],[Resolve Date]]="","ONGOING","SOLVED")</f>
        <v>SOLVED</v>
      </c>
      <c r="N2605" s="261"/>
      <c r="O2605" s="260" t="str">
        <f>Table2[[#This Row],[K&amp;N REF ]]&amp;Table2[[#This Row],[Issue type ]]</f>
        <v xml:space="preserve">5017538944NOT SCANNABLE </v>
      </c>
      <c r="P2605" s="260">
        <f>YEAR(Table2[[#This Row],[Date ]])</f>
        <v>2025</v>
      </c>
      <c r="Q2605" s="260" t="str">
        <f>VLOOKUP(MONTH(Table2[[#This Row],[Date ]]),Months,2,0)</f>
        <v>October</v>
      </c>
      <c r="R2605" s="288" t="b">
        <f>COUNTIFS(Table2[Unique],Table2[[#This Row],[Unique]])&gt;1</f>
        <v>0</v>
      </c>
      <c r="S2605" s="288">
        <f>IF(Table2[[#This Row],[Status ]]="Solved",1,0)</f>
        <v>1</v>
      </c>
      <c r="T2605" s="288">
        <f>IF(Table2[[#This Row],[Status ]]="ongoing",1,0)</f>
        <v>0</v>
      </c>
    </row>
    <row r="2606" spans="1:20" x14ac:dyDescent="0.25">
      <c r="A2606" s="263">
        <v>5017551819</v>
      </c>
      <c r="B2606" s="287" t="str">
        <f>_xlfn.XLOOKUP(Table2[[#This Row],[K&amp;N REF ]],CAT_Details[Tracking Number],CAT_Details[S Ref],,0)</f>
        <v>20251003-S-70441</v>
      </c>
      <c r="C2606" s="273">
        <f>_xlfn.XLOOKUP(Table2[[#This Row],[K&amp;N REF ]],CAT_Details[Tracking Number],CAT_Details[TO Ref],,0)</f>
        <v>20251002817835</v>
      </c>
      <c r="D2606" s="273" t="str">
        <f>_xlfn.XLOOKUP(Table2[[#This Row],[K&amp;N REF ]],CAT_Details[Tracking Number],CAT_Details[Pickup Customer Name],,0)</f>
        <v>Sbe - V.Ar.Vit.Spa</v>
      </c>
      <c r="E2606" s="274" t="str">
        <f>_xlfn.XLOOKUP(Table2[[#This Row],[K&amp;N REF ]],CAT_Details[Tracking Number],CAT_Details[Delivery Country Code],,0)</f>
        <v>GB</v>
      </c>
      <c r="F2606" s="274" t="str">
        <f>_xlfn.XLOOKUP(Table2[[#This Row],[TO Ref]],CAT_Details[TO Ref],CAT_Details[Loc],,0)</f>
        <v>OYL1</v>
      </c>
      <c r="G2606" s="260" t="s">
        <v>24</v>
      </c>
      <c r="H2606" s="260" t="s">
        <v>35</v>
      </c>
      <c r="I2606" s="281">
        <v>45940</v>
      </c>
      <c r="J2606" s="260" t="s">
        <v>26</v>
      </c>
      <c r="K2606" s="260" t="s">
        <v>32</v>
      </c>
      <c r="L2606" s="281">
        <v>45940</v>
      </c>
      <c r="M2606" s="260" t="str">
        <f>IF(Table2[[#This Row],[Resolve Date]]="","ONGOING","SOLVED")</f>
        <v>SOLVED</v>
      </c>
      <c r="N2606" s="261"/>
      <c r="O2606" s="260" t="str">
        <f>Table2[[#This Row],[K&amp;N REF ]]&amp;Table2[[#This Row],[Issue type ]]</f>
        <v>5017551819NO LABELS</v>
      </c>
      <c r="P2606" s="260">
        <f>YEAR(Table2[[#This Row],[Date ]])</f>
        <v>2025</v>
      </c>
      <c r="Q2606" s="260" t="str">
        <f>VLOOKUP(MONTH(Table2[[#This Row],[Date ]]),Months,2,0)</f>
        <v>October</v>
      </c>
      <c r="R2606" s="288" t="b">
        <f>COUNTIFS(Table2[Unique],Table2[[#This Row],[Unique]])&gt;1</f>
        <v>0</v>
      </c>
      <c r="S2606" s="288">
        <f>IF(Table2[[#This Row],[Status ]]="Solved",1,0)</f>
        <v>1</v>
      </c>
      <c r="T2606" s="288">
        <f>IF(Table2[[#This Row],[Status ]]="ongoing",1,0)</f>
        <v>0</v>
      </c>
    </row>
    <row r="2607" spans="1:20" x14ac:dyDescent="0.25">
      <c r="A2607" s="263">
        <v>5017524305</v>
      </c>
      <c r="B2607" s="287" t="str">
        <f>_xlfn.XLOOKUP(Table2[[#This Row],[K&amp;N REF ]],CAT_Details[Tracking Number],CAT_Details[S Ref],,0)</f>
        <v>20251001-S-70519</v>
      </c>
      <c r="C2607" s="273">
        <f>_xlfn.XLOOKUP(Table2[[#This Row],[K&amp;N REF ]],CAT_Details[Tracking Number],CAT_Details[TO Ref],,0)</f>
        <v>20250930815584</v>
      </c>
      <c r="D2607" s="273" t="str">
        <f>_xlfn.XLOOKUP(Table2[[#This Row],[K&amp;N REF ]],CAT_Details[Tracking Number],CAT_Details[Pickup Customer Name],,0)</f>
        <v>DAYCO EUROPE S.R.L.</v>
      </c>
      <c r="E2607" s="274" t="str">
        <f>_xlfn.XLOOKUP(Table2[[#This Row],[K&amp;N REF ]],CAT_Details[Tracking Number],CAT_Details[Delivery Country Code],,0)</f>
        <v>GB</v>
      </c>
      <c r="F2607" s="274" t="str">
        <f>_xlfn.XLOOKUP(Table2[[#This Row],[TO Ref]],CAT_Details[TO Ref],CAT_Details[Loc],,0)</f>
        <v>MZ02</v>
      </c>
      <c r="G2607" s="260" t="s">
        <v>24</v>
      </c>
      <c r="H2607" s="260" t="s">
        <v>49</v>
      </c>
      <c r="I2607" s="281">
        <v>45940</v>
      </c>
      <c r="J2607" s="260" t="s">
        <v>26</v>
      </c>
      <c r="K2607" s="260" t="s">
        <v>32</v>
      </c>
      <c r="L2607" s="281">
        <v>45940</v>
      </c>
      <c r="M2607" s="260" t="str">
        <f>IF(Table2[[#This Row],[Resolve Date]]="","ONGOING","SOLVED")</f>
        <v>SOLVED</v>
      </c>
      <c r="N2607" s="261"/>
      <c r="O2607" s="260" t="str">
        <f>Table2[[#This Row],[K&amp;N REF ]]&amp;Table2[[#This Row],[Issue type ]]</f>
        <v>5017524305XX LABELS</v>
      </c>
      <c r="P2607" s="260">
        <f>YEAR(Table2[[#This Row],[Date ]])</f>
        <v>2025</v>
      </c>
      <c r="Q2607" s="260" t="str">
        <f>VLOOKUP(MONTH(Table2[[#This Row],[Date ]]),Months,2,0)</f>
        <v>October</v>
      </c>
      <c r="R2607" s="288" t="b">
        <f>COUNTIFS(Table2[Unique],Table2[[#This Row],[Unique]])&gt;1</f>
        <v>0</v>
      </c>
      <c r="S2607" s="288">
        <f>IF(Table2[[#This Row],[Status ]]="Solved",1,0)</f>
        <v>1</v>
      </c>
      <c r="T2607" s="288">
        <f>IF(Table2[[#This Row],[Status ]]="ongoing",1,0)</f>
        <v>0</v>
      </c>
    </row>
    <row r="2608" spans="1:20" x14ac:dyDescent="0.25">
      <c r="A2608" s="263">
        <v>5017551978</v>
      </c>
      <c r="B2608" s="287" t="str">
        <f>_xlfn.XLOOKUP(Table2[[#This Row],[K&amp;N REF ]],CAT_Details[Tracking Number],CAT_Details[S Ref],,0)</f>
        <v>20251003-S-70460</v>
      </c>
      <c r="C2608" s="273">
        <f>_xlfn.XLOOKUP(Table2[[#This Row],[K&amp;N REF ]],CAT_Details[Tracking Number],CAT_Details[TO Ref],,0)</f>
        <v>20251001816012</v>
      </c>
      <c r="D2608" s="273" t="str">
        <f>_xlfn.XLOOKUP(Table2[[#This Row],[K&amp;N REF ]],CAT_Details[Tracking Number],CAT_Details[Pickup Customer Name],,0)</f>
        <v>F.LLI GALLI 2 S.R.L.</v>
      </c>
      <c r="E2608" s="274" t="str">
        <f>_xlfn.XLOOKUP(Table2[[#This Row],[K&amp;N REF ]],CAT_Details[Tracking Number],CAT_Details[Delivery Country Code],,0)</f>
        <v>GB</v>
      </c>
      <c r="F2608" s="274" t="str">
        <f>_xlfn.XLOOKUP(Table2[[#This Row],[TO Ref]],CAT_Details[TO Ref],CAT_Details[Loc],,0)</f>
        <v>DK-BM01</v>
      </c>
      <c r="G2608" s="260" t="s">
        <v>24</v>
      </c>
      <c r="H2608" s="260" t="s">
        <v>240</v>
      </c>
      <c r="I2608" s="281">
        <v>45940</v>
      </c>
      <c r="J2608" s="260" t="s">
        <v>26</v>
      </c>
      <c r="K2608" s="260" t="s">
        <v>32</v>
      </c>
      <c r="L2608" s="281">
        <v>45940</v>
      </c>
      <c r="M2608" s="260" t="str">
        <f>IF(Table2[[#This Row],[Resolve Date]]="","ONGOING","SOLVED")</f>
        <v>SOLVED</v>
      </c>
      <c r="N2608" s="261"/>
      <c r="O2608" s="260" t="str">
        <f>Table2[[#This Row],[K&amp;N REF ]]&amp;Table2[[#This Row],[Issue type ]]</f>
        <v>5017551978PALLET FIX</v>
      </c>
      <c r="P2608" s="260">
        <f>YEAR(Table2[[#This Row],[Date ]])</f>
        <v>2025</v>
      </c>
      <c r="Q2608" s="260" t="str">
        <f>VLOOKUP(MONTH(Table2[[#This Row],[Date ]]),Months,2,0)</f>
        <v>October</v>
      </c>
      <c r="R2608" s="288" t="b">
        <f>COUNTIFS(Table2[Unique],Table2[[#This Row],[Unique]])&gt;1</f>
        <v>0</v>
      </c>
      <c r="S2608" s="288">
        <f>IF(Table2[[#This Row],[Status ]]="Solved",1,0)</f>
        <v>1</v>
      </c>
      <c r="T2608" s="288">
        <f>IF(Table2[[#This Row],[Status ]]="ongoing",1,0)</f>
        <v>0</v>
      </c>
    </row>
    <row r="2609" spans="1:20" x14ac:dyDescent="0.25">
      <c r="A2609" s="263">
        <v>5017583963</v>
      </c>
      <c r="B2609" s="287" t="str">
        <f>_xlfn.XLOOKUP(Table2[[#This Row],[K&amp;N REF ]],CAT_Details[Tracking Number],CAT_Details[S Ref],,0)</f>
        <v>20251007-S-70391</v>
      </c>
      <c r="C2609" s="273">
        <f>_xlfn.XLOOKUP(Table2[[#This Row],[K&amp;N REF ]],CAT_Details[Tracking Number],CAT_Details[TO Ref],,0)</f>
        <v>20251007819916</v>
      </c>
      <c r="D2609" s="273" t="str">
        <f>_xlfn.XLOOKUP(Table2[[#This Row],[K&amp;N REF ]],CAT_Details[Tracking Number],CAT_Details[Pickup Customer Name],,0)</f>
        <v>SOGEFI FILTRATION FRANCE</v>
      </c>
      <c r="E2609" s="274" t="str">
        <f>_xlfn.XLOOKUP(Table2[[#This Row],[K&amp;N REF ]],CAT_Details[Tracking Number],CAT_Details[Delivery Country Code],,0)</f>
        <v>GB</v>
      </c>
      <c r="F2609" s="274" t="str">
        <f>_xlfn.XLOOKUP(Table2[[#This Row],[TO Ref]],CAT_Details[TO Ref],CAT_Details[Loc],,0)</f>
        <v>DX01-L5</v>
      </c>
      <c r="G2609" s="260" t="s">
        <v>36</v>
      </c>
      <c r="H2609" s="260" t="s">
        <v>35</v>
      </c>
      <c r="I2609" s="281">
        <v>45940</v>
      </c>
      <c r="J2609" s="260" t="s">
        <v>26</v>
      </c>
      <c r="K2609" s="260" t="s">
        <v>32</v>
      </c>
      <c r="L2609" s="281">
        <v>45940</v>
      </c>
      <c r="M2609" s="260" t="str">
        <f>IF(Table2[[#This Row],[Resolve Date]]="","ONGOING","SOLVED")</f>
        <v>SOLVED</v>
      </c>
      <c r="N2609" s="261"/>
      <c r="O2609" s="260" t="str">
        <f>Table2[[#This Row],[K&amp;N REF ]]&amp;Table2[[#This Row],[Issue type ]]</f>
        <v>5017583963NO LABELS</v>
      </c>
      <c r="P2609" s="260">
        <f>YEAR(Table2[[#This Row],[Date ]])</f>
        <v>2025</v>
      </c>
      <c r="Q2609" s="260" t="str">
        <f>VLOOKUP(MONTH(Table2[[#This Row],[Date ]]),Months,2,0)</f>
        <v>October</v>
      </c>
      <c r="R2609" s="288" t="b">
        <f>COUNTIFS(Table2[Unique],Table2[[#This Row],[Unique]])&gt;1</f>
        <v>0</v>
      </c>
      <c r="S2609" s="288">
        <f>IF(Table2[[#This Row],[Status ]]="Solved",1,0)</f>
        <v>1</v>
      </c>
      <c r="T2609" s="288">
        <f>IF(Table2[[#This Row],[Status ]]="ongoing",1,0)</f>
        <v>0</v>
      </c>
    </row>
    <row r="2610" spans="1:20" x14ac:dyDescent="0.25">
      <c r="A2610" s="263">
        <v>5017583329</v>
      </c>
      <c r="B2610" s="287" t="str">
        <f>_xlfn.XLOOKUP(Table2[[#This Row],[K&amp;N REF ]],CAT_Details[Tracking Number],CAT_Details[S Ref],,0)</f>
        <v>20251007-S-70616</v>
      </c>
      <c r="C2610" s="273">
        <f>_xlfn.XLOOKUP(Table2[[#This Row],[K&amp;N REF ]],CAT_Details[Tracking Number],CAT_Details[TO Ref],,0)</f>
        <v>20251006819372</v>
      </c>
      <c r="D2610" s="273" t="str">
        <f>_xlfn.XLOOKUP(Table2[[#This Row],[K&amp;N REF ]],CAT_Details[Tracking Number],CAT_Details[Pickup Customer Name],,0)</f>
        <v>Denso Europe BV</v>
      </c>
      <c r="E2610" s="274" t="str">
        <f>_xlfn.XLOOKUP(Table2[[#This Row],[K&amp;N REF ]],CAT_Details[Tracking Number],CAT_Details[Delivery Country Code],,0)</f>
        <v>FR</v>
      </c>
      <c r="F2610" s="274">
        <f>_xlfn.XLOOKUP(Table2[[#This Row],[TO Ref]],CAT_Details[TO Ref],CAT_Details[Loc],,0)</f>
        <v>3705</v>
      </c>
      <c r="G2610" s="260" t="s">
        <v>24</v>
      </c>
      <c r="H2610" s="260" t="s">
        <v>42</v>
      </c>
      <c r="I2610" s="281">
        <v>45943</v>
      </c>
      <c r="J2610" s="260" t="s">
        <v>45</v>
      </c>
      <c r="K2610" s="260" t="s">
        <v>50</v>
      </c>
      <c r="L2610" s="281">
        <v>45944</v>
      </c>
      <c r="M2610" s="260" t="str">
        <f>IF(Table2[[#This Row],[Resolve Date]]="","ONGOING","SOLVED")</f>
        <v>SOLVED</v>
      </c>
      <c r="N2610" s="261" t="s">
        <v>29823</v>
      </c>
      <c r="O2610" s="260" t="str">
        <f>Table2[[#This Row],[K&amp;N REF ]]&amp;Table2[[#This Row],[Issue type ]]</f>
        <v>5017583329AMOUNT</v>
      </c>
      <c r="P2610" s="260">
        <f>YEAR(Table2[[#This Row],[Date ]])</f>
        <v>2025</v>
      </c>
      <c r="Q2610" s="260" t="str">
        <f>VLOOKUP(MONTH(Table2[[#This Row],[Date ]]),Months,2,0)</f>
        <v>October</v>
      </c>
      <c r="R2610" s="288" t="b">
        <f>COUNTIFS(Table2[Unique],Table2[[#This Row],[Unique]])&gt;1</f>
        <v>0</v>
      </c>
      <c r="S2610" s="288">
        <f>IF(Table2[[#This Row],[Status ]]="Solved",1,0)</f>
        <v>1</v>
      </c>
      <c r="T2610" s="288">
        <f>IF(Table2[[#This Row],[Status ]]="ongoing",1,0)</f>
        <v>0</v>
      </c>
    </row>
    <row r="2611" spans="1:20" x14ac:dyDescent="0.25">
      <c r="A2611" s="263">
        <v>5017583585</v>
      </c>
      <c r="B2611" s="287" t="str">
        <f>_xlfn.XLOOKUP(Table2[[#This Row],[K&amp;N REF ]],CAT_Details[Tracking Number],CAT_Details[S Ref],,0)</f>
        <v>20251007-S-70623</v>
      </c>
      <c r="C2611" s="273">
        <f>_xlfn.XLOOKUP(Table2[[#This Row],[K&amp;N REF ]],CAT_Details[Tracking Number],CAT_Details[TO Ref],,0)</f>
        <v>20251006819378</v>
      </c>
      <c r="D2611" s="273" t="str">
        <f>_xlfn.XLOOKUP(Table2[[#This Row],[K&amp;N REF ]],CAT_Details[Tracking Number],CAT_Details[Pickup Customer Name],,0)</f>
        <v>Denso</v>
      </c>
      <c r="E2611" s="274" t="str">
        <f>_xlfn.XLOOKUP(Table2[[#This Row],[K&amp;N REF ]],CAT_Details[Tracking Number],CAT_Details[Delivery Country Code],,0)</f>
        <v>FR</v>
      </c>
      <c r="F2611" s="274">
        <f>_xlfn.XLOOKUP(Table2[[#This Row],[TO Ref]],CAT_Details[TO Ref],CAT_Details[Loc],,0)</f>
        <v>3705</v>
      </c>
      <c r="G2611" s="260" t="s">
        <v>24</v>
      </c>
      <c r="H2611" s="260" t="s">
        <v>197</v>
      </c>
      <c r="I2611" s="281">
        <v>45943</v>
      </c>
      <c r="J2611" s="260" t="s">
        <v>45</v>
      </c>
      <c r="K2611" s="260" t="s">
        <v>50</v>
      </c>
      <c r="L2611" s="281">
        <v>45944</v>
      </c>
      <c r="M2611" s="260" t="str">
        <f>IF(Table2[[#This Row],[Resolve Date]]="","ONGOING","SOLVED")</f>
        <v>SOLVED</v>
      </c>
      <c r="N2611" s="261" t="s">
        <v>29824</v>
      </c>
      <c r="O2611" s="260" t="str">
        <f>Table2[[#This Row],[K&amp;N REF ]]&amp;Table2[[#This Row],[Issue type ]]</f>
        <v>5017583585MANCO</v>
      </c>
      <c r="P2611" s="260">
        <f>YEAR(Table2[[#This Row],[Date ]])</f>
        <v>2025</v>
      </c>
      <c r="Q2611" s="260" t="str">
        <f>VLOOKUP(MONTH(Table2[[#This Row],[Date ]]),Months,2,0)</f>
        <v>October</v>
      </c>
      <c r="R2611" s="288" t="b">
        <f>COUNTIFS(Table2[Unique],Table2[[#This Row],[Unique]])&gt;1</f>
        <v>0</v>
      </c>
      <c r="S2611" s="288">
        <f>IF(Table2[[#This Row],[Status ]]="Solved",1,0)</f>
        <v>1</v>
      </c>
      <c r="T2611" s="288">
        <f>IF(Table2[[#This Row],[Status ]]="ongoing",1,0)</f>
        <v>0</v>
      </c>
    </row>
    <row r="2612" spans="1:20" x14ac:dyDescent="0.25">
      <c r="A2612" s="263">
        <v>5017551578</v>
      </c>
      <c r="B2612" s="287" t="str">
        <f>_xlfn.XLOOKUP(Table2[[#This Row],[K&amp;N REF ]],CAT_Details[Tracking Number],CAT_Details[S Ref],,0)</f>
        <v>20251002-S-71017</v>
      </c>
      <c r="C2612" s="273">
        <f>_xlfn.XLOOKUP(Table2[[#This Row],[K&amp;N REF ]],CAT_Details[Tracking Number],CAT_Details[TO Ref],,0)</f>
        <v>20251002817792</v>
      </c>
      <c r="D2612" s="273" t="str">
        <f>_xlfn.XLOOKUP(Table2[[#This Row],[K&amp;N REF ]],CAT_Details[Tracking Number],CAT_Details[Pickup Customer Name],,0)</f>
        <v>ZF Friedrichshafen AG</v>
      </c>
      <c r="E2612" s="274" t="str">
        <f>_xlfn.XLOOKUP(Table2[[#This Row],[K&amp;N REF ]],CAT_Details[Tracking Number],CAT_Details[Delivery Country Code],,0)</f>
        <v>GB</v>
      </c>
      <c r="F2612" s="274">
        <f>_xlfn.XLOOKUP(Table2[[#This Row],[TO Ref]],CAT_Details[TO Ref],CAT_Details[Loc],,0)</f>
        <v>3402</v>
      </c>
      <c r="G2612" s="260" t="s">
        <v>34</v>
      </c>
      <c r="H2612" s="260" t="s">
        <v>35</v>
      </c>
      <c r="I2612" s="281">
        <v>45943</v>
      </c>
      <c r="J2612" s="260" t="s">
        <v>26</v>
      </c>
      <c r="K2612" s="260" t="s">
        <v>32</v>
      </c>
      <c r="L2612" s="281">
        <v>45943</v>
      </c>
      <c r="M2612" s="260" t="str">
        <f>IF(Table2[[#This Row],[Resolve Date]]="","ONGOING","SOLVED")</f>
        <v>SOLVED</v>
      </c>
      <c r="N2612" s="261"/>
      <c r="O2612" s="260" t="str">
        <f>Table2[[#This Row],[K&amp;N REF ]]&amp;Table2[[#This Row],[Issue type ]]</f>
        <v>5017551578NO LABELS</v>
      </c>
      <c r="P2612" s="260">
        <f>YEAR(Table2[[#This Row],[Date ]])</f>
        <v>2025</v>
      </c>
      <c r="Q2612" s="260" t="str">
        <f>VLOOKUP(MONTH(Table2[[#This Row],[Date ]]),Months,2,0)</f>
        <v>October</v>
      </c>
      <c r="R2612" s="288" t="b">
        <f>COUNTIFS(Table2[Unique],Table2[[#This Row],[Unique]])&gt;1</f>
        <v>0</v>
      </c>
      <c r="S2612" s="288">
        <f>IF(Table2[[#This Row],[Status ]]="Solved",1,0)</f>
        <v>1</v>
      </c>
      <c r="T2612" s="288">
        <f>IF(Table2[[#This Row],[Status ]]="ongoing",1,0)</f>
        <v>0</v>
      </c>
    </row>
    <row r="2613" spans="1:20" x14ac:dyDescent="0.25">
      <c r="A2613" s="263">
        <v>5017583914</v>
      </c>
      <c r="B2613" s="287" t="str">
        <f>_xlfn.XLOOKUP(Table2[[#This Row],[K&amp;N REF ]],CAT_Details[Tracking Number],CAT_Details[S Ref],,0)</f>
        <v>20251007-S-70229</v>
      </c>
      <c r="C2613" s="273">
        <f>_xlfn.XLOOKUP(Table2[[#This Row],[K&amp;N REF ]],CAT_Details[Tracking Number],CAT_Details[TO Ref],,0)</f>
        <v>20251007819991</v>
      </c>
      <c r="D2613" s="273" t="str">
        <f>_xlfn.XLOOKUP(Table2[[#This Row],[K&amp;N REF ]],CAT_Details[Tracking Number],CAT_Details[Pickup Customer Name],,0)</f>
        <v>Bosch Rexroth AG Werk Horb</v>
      </c>
      <c r="E2613" s="274" t="str">
        <f>_xlfn.XLOOKUP(Table2[[#This Row],[K&amp;N REF ]],CAT_Details[Tracking Number],CAT_Details[Delivery Country Code],,0)</f>
        <v>GB</v>
      </c>
      <c r="F2613" s="274" t="str">
        <f>_xlfn.XLOOKUP(Table2[[#This Row],[TO Ref]],CAT_Details[TO Ref],CAT_Details[Loc],,0)</f>
        <v>U2-L5</v>
      </c>
      <c r="G2613" s="260" t="s">
        <v>34</v>
      </c>
      <c r="H2613" s="260" t="s">
        <v>35</v>
      </c>
      <c r="I2613" s="281">
        <v>45943</v>
      </c>
      <c r="J2613" s="260" t="s">
        <v>26</v>
      </c>
      <c r="K2613" s="260" t="s">
        <v>32</v>
      </c>
      <c r="L2613" s="281">
        <v>45943</v>
      </c>
      <c r="M2613" s="260" t="str">
        <f>IF(Table2[[#This Row],[Resolve Date]]="","ONGOING","SOLVED")</f>
        <v>SOLVED</v>
      </c>
      <c r="N2613" s="261"/>
      <c r="O2613" s="260" t="str">
        <f>Table2[[#This Row],[K&amp;N REF ]]&amp;Table2[[#This Row],[Issue type ]]</f>
        <v>5017583914NO LABELS</v>
      </c>
      <c r="P2613" s="260">
        <f>YEAR(Table2[[#This Row],[Date ]])</f>
        <v>2025</v>
      </c>
      <c r="Q2613" s="260" t="str">
        <f>VLOOKUP(MONTH(Table2[[#This Row],[Date ]]),Months,2,0)</f>
        <v>October</v>
      </c>
      <c r="R2613" s="288" t="b">
        <f>COUNTIFS(Table2[Unique],Table2[[#This Row],[Unique]])&gt;1</f>
        <v>0</v>
      </c>
      <c r="S2613" s="288">
        <f>IF(Table2[[#This Row],[Status ]]="Solved",1,0)</f>
        <v>1</v>
      </c>
      <c r="T2613" s="288">
        <f>IF(Table2[[#This Row],[Status ]]="ongoing",1,0)</f>
        <v>0</v>
      </c>
    </row>
    <row r="2614" spans="1:20" x14ac:dyDescent="0.25">
      <c r="A2614" s="263">
        <v>5017622633</v>
      </c>
      <c r="B2614" s="287" t="s">
        <v>27640</v>
      </c>
      <c r="C2614" s="273">
        <v>20250916804715</v>
      </c>
      <c r="D2614" s="273" t="s">
        <v>1831</v>
      </c>
      <c r="E2614" s="274" t="s">
        <v>275</v>
      </c>
      <c r="F2614" s="274" t="s">
        <v>29697</v>
      </c>
      <c r="G2614" s="260" t="s">
        <v>34</v>
      </c>
      <c r="H2614" s="260" t="s">
        <v>179</v>
      </c>
      <c r="I2614" s="281">
        <v>45943</v>
      </c>
      <c r="J2614" s="260" t="s">
        <v>26</v>
      </c>
      <c r="K2614" s="260" t="s">
        <v>50</v>
      </c>
      <c r="L2614" s="281">
        <v>45943</v>
      </c>
      <c r="M2614" s="260" t="str">
        <f>IF(Table2[[#This Row],[Resolve Date]]="","ONGOING","SOLVED")</f>
        <v>SOLVED</v>
      </c>
      <c r="N2614" s="261" t="s">
        <v>29698</v>
      </c>
      <c r="O2614" s="260" t="str">
        <f>Table2[[#This Row],[K&amp;N REF ]]&amp;Table2[[#This Row],[Issue type ]]</f>
        <v xml:space="preserve">5017622633NOT SCANNABLE </v>
      </c>
      <c r="P2614" s="260">
        <f>YEAR(Table2[[#This Row],[Date ]])</f>
        <v>2025</v>
      </c>
      <c r="Q2614" s="260" t="str">
        <f>VLOOKUP(MONTH(Table2[[#This Row],[Date ]]),Months,2,0)</f>
        <v>October</v>
      </c>
      <c r="R2614" s="288" t="b">
        <f>COUNTIFS(Table2[Unique],Table2[[#This Row],[Unique]])&gt;1</f>
        <v>0</v>
      </c>
      <c r="S2614" s="288">
        <f>IF(Table2[[#This Row],[Status ]]="Solved",1,0)</f>
        <v>1</v>
      </c>
      <c r="T2614" s="288">
        <f>IF(Table2[[#This Row],[Status ]]="ongoing",1,0)</f>
        <v>0</v>
      </c>
    </row>
    <row r="2615" spans="1:20" x14ac:dyDescent="0.25">
      <c r="A2615" s="263">
        <v>5017583767</v>
      </c>
      <c r="B2615" s="287" t="str">
        <f>_xlfn.XLOOKUP(Table2[[#This Row],[K&amp;N REF ]],CAT_Details[Tracking Number],CAT_Details[S Ref],,0)</f>
        <v>20251007-S-70349</v>
      </c>
      <c r="C2615" s="273">
        <f>_xlfn.XLOOKUP(Table2[[#This Row],[K&amp;N REF ]],CAT_Details[Tracking Number],CAT_Details[TO Ref],,0)</f>
        <v>20251003818598</v>
      </c>
      <c r="D2615" s="273" t="str">
        <f>_xlfn.XLOOKUP(Table2[[#This Row],[K&amp;N REF ]],CAT_Details[Tracking Number],CAT_Details[Pickup Customer Name],,0)</f>
        <v>JAMES DAWSON AND FENNER PRECISION</v>
      </c>
      <c r="E2615" s="274" t="str">
        <f>_xlfn.XLOOKUP(Table2[[#This Row],[K&amp;N REF ]],CAT_Details[Tracking Number],CAT_Details[Delivery Country Code],,0)</f>
        <v>FR</v>
      </c>
      <c r="F2615" s="274">
        <f>_xlfn.XLOOKUP(Table2[[#This Row],[TO Ref]],CAT_Details[TO Ref],CAT_Details[Loc],,0)</f>
        <v>3705</v>
      </c>
      <c r="G2615" s="260" t="s">
        <v>199</v>
      </c>
      <c r="H2615" s="260" t="s">
        <v>179</v>
      </c>
      <c r="I2615" s="281">
        <v>45943</v>
      </c>
      <c r="J2615" s="260" t="s">
        <v>26</v>
      </c>
      <c r="K2615" s="260" t="s">
        <v>32</v>
      </c>
      <c r="L2615" s="281">
        <v>45943</v>
      </c>
      <c r="M2615" s="260" t="str">
        <f>IF(Table2[[#This Row],[Resolve Date]]="","ONGOING","SOLVED")</f>
        <v>SOLVED</v>
      </c>
      <c r="N2615" s="261"/>
      <c r="O2615" s="260" t="str">
        <f>Table2[[#This Row],[K&amp;N REF ]]&amp;Table2[[#This Row],[Issue type ]]</f>
        <v xml:space="preserve">5017583767NOT SCANNABLE </v>
      </c>
      <c r="P2615" s="260">
        <f>YEAR(Table2[[#This Row],[Date ]])</f>
        <v>2025</v>
      </c>
      <c r="Q2615" s="260" t="str">
        <f>VLOOKUP(MONTH(Table2[[#This Row],[Date ]]),Months,2,0)</f>
        <v>October</v>
      </c>
      <c r="R2615" s="288" t="b">
        <f>COUNTIFS(Table2[Unique],Table2[[#This Row],[Unique]])&gt;1</f>
        <v>0</v>
      </c>
      <c r="S2615" s="288">
        <f>IF(Table2[[#This Row],[Status ]]="Solved",1,0)</f>
        <v>1</v>
      </c>
      <c r="T2615" s="288">
        <f>IF(Table2[[#This Row],[Status ]]="ongoing",1,0)</f>
        <v>0</v>
      </c>
    </row>
    <row r="2616" spans="1:20" x14ac:dyDescent="0.25">
      <c r="A2616" s="263">
        <v>5017615242</v>
      </c>
      <c r="B2616" s="287" t="str">
        <f>_xlfn.XLOOKUP(Table2[[#This Row],[K&amp;N REF ]],CAT_Details[Tracking Number],CAT_Details[S Ref],,0)</f>
        <v>20251007-S-70766</v>
      </c>
      <c r="C2616" s="273">
        <f>_xlfn.XLOOKUP(Table2[[#This Row],[K&amp;N REF ]],CAT_Details[Tracking Number],CAT_Details[TO Ref],,0)</f>
        <v>20251007820568</v>
      </c>
      <c r="D2616" s="273" t="str">
        <f>_xlfn.XLOOKUP(Table2[[#This Row],[K&amp;N REF ]],CAT_Details[Tracking Number],CAT_Details[Pickup Customer Name],,0)</f>
        <v>INDUSTRIAL AND TRACTOR LTD</v>
      </c>
      <c r="E2616" s="274" t="str">
        <f>_xlfn.XLOOKUP(Table2[[#This Row],[K&amp;N REF ]],CAT_Details[Tracking Number],CAT_Details[Delivery Country Code],,0)</f>
        <v>FR</v>
      </c>
      <c r="F2616" s="274">
        <f>_xlfn.XLOOKUP(Table2[[#This Row],[TO Ref]],CAT_Details[TO Ref],CAT_Details[Loc],,0)</f>
        <v>3705</v>
      </c>
      <c r="G2616" s="260" t="s">
        <v>199</v>
      </c>
      <c r="H2616" s="260" t="s">
        <v>49</v>
      </c>
      <c r="I2616" s="281">
        <v>45943</v>
      </c>
      <c r="J2616" s="260" t="s">
        <v>26</v>
      </c>
      <c r="K2616" s="260" t="s">
        <v>32</v>
      </c>
      <c r="L2616" s="281">
        <v>45943</v>
      </c>
      <c r="M2616" s="260" t="str">
        <f>IF(Table2[[#This Row],[Resolve Date]]="","ONGOING","SOLVED")</f>
        <v>SOLVED</v>
      </c>
      <c r="N2616" s="261" t="s">
        <v>29820</v>
      </c>
      <c r="O2616" s="260" t="str">
        <f>Table2[[#This Row],[K&amp;N REF ]]&amp;Table2[[#This Row],[Issue type ]]</f>
        <v>5017615242XX LABELS</v>
      </c>
      <c r="P2616" s="260">
        <f>YEAR(Table2[[#This Row],[Date ]])</f>
        <v>2025</v>
      </c>
      <c r="Q2616" s="260" t="str">
        <f>VLOOKUP(MONTH(Table2[[#This Row],[Date ]]),Months,2,0)</f>
        <v>October</v>
      </c>
      <c r="R2616" s="288" t="b">
        <f>COUNTIFS(Table2[Unique],Table2[[#This Row],[Unique]])&gt;1</f>
        <v>0</v>
      </c>
      <c r="S2616" s="288">
        <f>IF(Table2[[#This Row],[Status ]]="Solved",1,0)</f>
        <v>1</v>
      </c>
      <c r="T2616" s="288">
        <f>IF(Table2[[#This Row],[Status ]]="ongoing",1,0)</f>
        <v>0</v>
      </c>
    </row>
    <row r="2617" spans="1:20" x14ac:dyDescent="0.25">
      <c r="A2617" s="263">
        <v>5017566367</v>
      </c>
      <c r="B2617" s="287" t="str">
        <f>_xlfn.XLOOKUP(Table2[[#This Row],[K&amp;N REF ]],CAT_Details[Tracking Number],CAT_Details[S Ref],,0)</f>
        <v>20251006-S-70390</v>
      </c>
      <c r="C2617" s="273">
        <f>_xlfn.XLOOKUP(Table2[[#This Row],[K&amp;N REF ]],CAT_Details[Tracking Number],CAT_Details[TO Ref],,0)</f>
        <v>20251003818202</v>
      </c>
      <c r="D2617" s="273" t="str">
        <f>_xlfn.XLOOKUP(Table2[[#This Row],[K&amp;N REF ]],CAT_Details[Tracking Number],CAT_Details[Pickup Customer Name],,0)</f>
        <v>TIMKEN EUROPE</v>
      </c>
      <c r="E2617" s="274" t="str">
        <f>_xlfn.XLOOKUP(Table2[[#This Row],[K&amp;N REF ]],CAT_Details[Tracking Number],CAT_Details[Delivery Country Code],,0)</f>
        <v>GB</v>
      </c>
      <c r="F2617" s="274" t="str">
        <f>_xlfn.XLOOKUP(Table2[[#This Row],[TO Ref]],CAT_Details[TO Ref],CAT_Details[Loc],,0)</f>
        <v>DK-BM01</v>
      </c>
      <c r="G2617" s="260" t="s">
        <v>36</v>
      </c>
      <c r="H2617" s="260" t="s">
        <v>35</v>
      </c>
      <c r="I2617" s="281">
        <v>45943</v>
      </c>
      <c r="J2617" s="260" t="s">
        <v>26</v>
      </c>
      <c r="K2617" s="260" t="s">
        <v>32</v>
      </c>
      <c r="L2617" s="281">
        <v>45943</v>
      </c>
      <c r="M2617" s="260" t="str">
        <f>IF(Table2[[#This Row],[Resolve Date]]="","ONGOING","SOLVED")</f>
        <v>SOLVED</v>
      </c>
      <c r="N2617" s="261"/>
      <c r="O2617" s="260" t="str">
        <f>Table2[[#This Row],[K&amp;N REF ]]&amp;Table2[[#This Row],[Issue type ]]</f>
        <v>5017566367NO LABELS</v>
      </c>
      <c r="P2617" s="260">
        <f>YEAR(Table2[[#This Row],[Date ]])</f>
        <v>2025</v>
      </c>
      <c r="Q2617" s="260" t="str">
        <f>VLOOKUP(MONTH(Table2[[#This Row],[Date ]]),Months,2,0)</f>
        <v>October</v>
      </c>
      <c r="R2617" s="288" t="b">
        <f>COUNTIFS(Table2[Unique],Table2[[#This Row],[Unique]])&gt;1</f>
        <v>0</v>
      </c>
      <c r="S2617" s="288">
        <f>IF(Table2[[#This Row],[Status ]]="Solved",1,0)</f>
        <v>1</v>
      </c>
      <c r="T2617" s="288">
        <f>IF(Table2[[#This Row],[Status ]]="ongoing",1,0)</f>
        <v>0</v>
      </c>
    </row>
    <row r="2618" spans="1:20" x14ac:dyDescent="0.25">
      <c r="A2618" s="263">
        <v>5017583655</v>
      </c>
      <c r="B2618" s="287" t="str">
        <f>_xlfn.XLOOKUP(Table2[[#This Row],[K&amp;N REF ]],CAT_Details[Tracking Number],CAT_Details[S Ref],,0)</f>
        <v>20251007-S-70401</v>
      </c>
      <c r="C2618" s="273">
        <f>_xlfn.XLOOKUP(Table2[[#This Row],[K&amp;N REF ]],CAT_Details[Tracking Number],CAT_Details[TO Ref],,0)</f>
        <v>20250930815681</v>
      </c>
      <c r="D2618" s="273" t="str">
        <f>_xlfn.XLOOKUP(Table2[[#This Row],[K&amp;N REF ]],CAT_Details[Tracking Number],CAT_Details[Pickup Customer Name],,0)</f>
        <v>SOCIETE NOUVELLE DES FONDERIES NICOLAS</v>
      </c>
      <c r="E2618" s="274" t="str">
        <f>_xlfn.XLOOKUP(Table2[[#This Row],[K&amp;N REF ]],CAT_Details[Tracking Number],CAT_Details[Delivery Country Code],,0)</f>
        <v>GB</v>
      </c>
      <c r="F2618" s="274" t="str">
        <f>_xlfn.XLOOKUP(Table2[[#This Row],[TO Ref]],CAT_Details[TO Ref],CAT_Details[Loc],,0)</f>
        <v>DK-BM01</v>
      </c>
      <c r="G2618" s="260" t="s">
        <v>36</v>
      </c>
      <c r="H2618" s="260" t="s">
        <v>197</v>
      </c>
      <c r="I2618" s="281">
        <v>45943</v>
      </c>
      <c r="J2618" s="260" t="s">
        <v>45</v>
      </c>
      <c r="K2618" s="260" t="s">
        <v>27</v>
      </c>
      <c r="L2618" s="281">
        <v>45943</v>
      </c>
      <c r="M2618" s="260" t="str">
        <f>IF(Table2[[#This Row],[Resolve Date]]="","ONGOING","SOLVED")</f>
        <v>SOLVED</v>
      </c>
      <c r="N2618" s="261" t="s">
        <v>29821</v>
      </c>
      <c r="O2618" s="260" t="str">
        <f>Table2[[#This Row],[K&amp;N REF ]]&amp;Table2[[#This Row],[Issue type ]]</f>
        <v>5017583655MANCO</v>
      </c>
      <c r="P2618" s="260">
        <f>YEAR(Table2[[#This Row],[Date ]])</f>
        <v>2025</v>
      </c>
      <c r="Q2618" s="260" t="str">
        <f>VLOOKUP(MONTH(Table2[[#This Row],[Date ]]),Months,2,0)</f>
        <v>October</v>
      </c>
      <c r="R2618" s="288" t="b">
        <f>COUNTIFS(Table2[Unique],Table2[[#This Row],[Unique]])&gt;1</f>
        <v>0</v>
      </c>
      <c r="S2618" s="288">
        <f>IF(Table2[[#This Row],[Status ]]="Solved",1,0)</f>
        <v>1</v>
      </c>
      <c r="T2618" s="288">
        <f>IF(Table2[[#This Row],[Status ]]="ongoing",1,0)</f>
        <v>0</v>
      </c>
    </row>
    <row r="2619" spans="1:20" x14ac:dyDescent="0.25">
      <c r="A2619" s="263">
        <v>5017583794</v>
      </c>
      <c r="B2619" s="287" t="str">
        <f>_xlfn.XLOOKUP(Table2[[#This Row],[K&amp;N REF ]],CAT_Details[Tracking Number],CAT_Details[S Ref],,0)</f>
        <v>20251007-S-70397</v>
      </c>
      <c r="C2619" s="273">
        <f>_xlfn.XLOOKUP(Table2[[#This Row],[K&amp;N REF ]],CAT_Details[Tracking Number],CAT_Details[TO Ref],,0)</f>
        <v>20251007820672</v>
      </c>
      <c r="D2619" s="273" t="str">
        <f>_xlfn.XLOOKUP(Table2[[#This Row],[K&amp;N REF ]],CAT_Details[Tracking Number],CAT_Details[Pickup Customer Name],,0)</f>
        <v>GRIMONPREZ PRODUCTION GEARS</v>
      </c>
      <c r="E2619" s="274" t="str">
        <f>_xlfn.XLOOKUP(Table2[[#This Row],[K&amp;N REF ]],CAT_Details[Tracking Number],CAT_Details[Delivery Country Code],,0)</f>
        <v>GB</v>
      </c>
      <c r="F2619" s="274" t="str">
        <f>_xlfn.XLOOKUP(Table2[[#This Row],[TO Ref]],CAT_Details[TO Ref],CAT_Details[Loc],,0)</f>
        <v>DK-BM01</v>
      </c>
      <c r="G2619" s="260" t="s">
        <v>36</v>
      </c>
      <c r="H2619" s="260" t="s">
        <v>197</v>
      </c>
      <c r="I2619" s="281">
        <v>45943</v>
      </c>
      <c r="J2619" s="260" t="s">
        <v>45</v>
      </c>
      <c r="K2619" s="260" t="s">
        <v>27</v>
      </c>
      <c r="L2619" s="281">
        <v>45944</v>
      </c>
      <c r="M2619" s="260" t="str">
        <f>IF(Table2[[#This Row],[Resolve Date]]="","ONGOING","SOLVED")</f>
        <v>SOLVED</v>
      </c>
      <c r="N2619" s="261" t="s">
        <v>29825</v>
      </c>
      <c r="O2619" s="260" t="str">
        <f>Table2[[#This Row],[K&amp;N REF ]]&amp;Table2[[#This Row],[Issue type ]]</f>
        <v>5017583794MANCO</v>
      </c>
      <c r="P2619" s="260">
        <f>YEAR(Table2[[#This Row],[Date ]])</f>
        <v>2025</v>
      </c>
      <c r="Q2619" s="260" t="str">
        <f>VLOOKUP(MONTH(Table2[[#This Row],[Date ]]),Months,2,0)</f>
        <v>October</v>
      </c>
      <c r="R2619" s="288" t="b">
        <f>COUNTIFS(Table2[Unique],Table2[[#This Row],[Unique]])&gt;1</f>
        <v>0</v>
      </c>
      <c r="S2619" s="288">
        <f>IF(Table2[[#This Row],[Status ]]="Solved",1,0)</f>
        <v>1</v>
      </c>
      <c r="T2619" s="288">
        <f>IF(Table2[[#This Row],[Status ]]="ongoing",1,0)</f>
        <v>0</v>
      </c>
    </row>
    <row r="2620" spans="1:20" x14ac:dyDescent="0.25">
      <c r="A2620" s="263">
        <v>5017583936</v>
      </c>
      <c r="B2620" s="287" t="str">
        <f>_xlfn.XLOOKUP(Table2[[#This Row],[K&amp;N REF ]],CAT_Details[Tracking Number],CAT_Details[S Ref],,0)</f>
        <v>20251007-S-70426</v>
      </c>
      <c r="C2620" s="273">
        <f>_xlfn.XLOOKUP(Table2[[#This Row],[K&amp;N REF ]],CAT_Details[Tracking Number],CAT_Details[TO Ref],,0)</f>
        <v>20251003818743</v>
      </c>
      <c r="D2620" s="273" t="str">
        <f>_xlfn.XLOOKUP(Table2[[#This Row],[K&amp;N REF ]],CAT_Details[Tracking Number],CAT_Details[Pickup Customer Name],,0)</f>
        <v>SAG TUBI SPA</v>
      </c>
      <c r="E2620" s="274" t="str">
        <f>_xlfn.XLOOKUP(Table2[[#This Row],[K&amp;N REF ]],CAT_Details[Tracking Number],CAT_Details[Delivery Country Code],,0)</f>
        <v>GB</v>
      </c>
      <c r="F2620" s="274">
        <f>_xlfn.XLOOKUP(Table2[[#This Row],[TO Ref]],CAT_Details[TO Ref],CAT_Details[Loc],,0)</f>
        <v>3402</v>
      </c>
      <c r="G2620" s="260" t="s">
        <v>24</v>
      </c>
      <c r="H2620" s="260" t="s">
        <v>31</v>
      </c>
      <c r="I2620" s="281">
        <v>45943</v>
      </c>
      <c r="J2620" s="260" t="s">
        <v>26</v>
      </c>
      <c r="K2620" s="260" t="s">
        <v>50</v>
      </c>
      <c r="L2620" s="281">
        <v>45943</v>
      </c>
      <c r="M2620" s="260" t="str">
        <f>IF(Table2[[#This Row],[Resolve Date]]="","ONGOING","SOLVED")</f>
        <v>SOLVED</v>
      </c>
      <c r="N2620" s="261"/>
      <c r="O2620" s="260" t="str">
        <f>Table2[[#This Row],[K&amp;N REF ]]&amp;Table2[[#This Row],[Issue type ]]</f>
        <v>5017583936MISSING LABELS ON SOME UNITS</v>
      </c>
      <c r="P2620" s="260">
        <f>YEAR(Table2[[#This Row],[Date ]])</f>
        <v>2025</v>
      </c>
      <c r="Q2620" s="260" t="str">
        <f>VLOOKUP(MONTH(Table2[[#This Row],[Date ]]),Months,2,0)</f>
        <v>October</v>
      </c>
      <c r="R2620" s="288" t="b">
        <f>COUNTIFS(Table2[Unique],Table2[[#This Row],[Unique]])&gt;1</f>
        <v>0</v>
      </c>
      <c r="S2620" s="288">
        <f>IF(Table2[[#This Row],[Status ]]="Solved",1,0)</f>
        <v>1</v>
      </c>
      <c r="T2620" s="288">
        <f>IF(Table2[[#This Row],[Status ]]="ongoing",1,0)</f>
        <v>0</v>
      </c>
    </row>
    <row r="2621" spans="1:20" x14ac:dyDescent="0.25">
      <c r="A2621" s="263">
        <v>5017583936</v>
      </c>
      <c r="B2621" s="287" t="str">
        <f>_xlfn.XLOOKUP(Table2[[#This Row],[K&amp;N REF ]],CAT_Details[Tracking Number],CAT_Details[S Ref],,0)</f>
        <v>20251007-S-70426</v>
      </c>
      <c r="C2621" s="273">
        <f>_xlfn.XLOOKUP(Table2[[#This Row],[K&amp;N REF ]],CAT_Details[Tracking Number],CAT_Details[TO Ref],,0)</f>
        <v>20251003818743</v>
      </c>
      <c r="D2621" s="273" t="str">
        <f>_xlfn.XLOOKUP(Table2[[#This Row],[K&amp;N REF ]],CAT_Details[Tracking Number],CAT_Details[Pickup Customer Name],,0)</f>
        <v>SAG TUBI SPA</v>
      </c>
      <c r="E2621" s="274" t="str">
        <f>_xlfn.XLOOKUP(Table2[[#This Row],[K&amp;N REF ]],CAT_Details[Tracking Number],CAT_Details[Delivery Country Code],,0)</f>
        <v>GB</v>
      </c>
      <c r="F2621" s="274">
        <f>_xlfn.XLOOKUP(Table2[[#This Row],[TO Ref]],CAT_Details[TO Ref],CAT_Details[Loc],,0)</f>
        <v>3402</v>
      </c>
      <c r="G2621" s="260" t="s">
        <v>24</v>
      </c>
      <c r="H2621" s="260" t="s">
        <v>25</v>
      </c>
      <c r="I2621" s="281">
        <v>45943</v>
      </c>
      <c r="J2621" s="260" t="s">
        <v>26</v>
      </c>
      <c r="K2621" s="260" t="s">
        <v>50</v>
      </c>
      <c r="L2621" s="281">
        <v>45943</v>
      </c>
      <c r="M2621" s="260" t="str">
        <f>IF(Table2[[#This Row],[Resolve Date]]="","ONGOING","SOLVED")</f>
        <v>SOLVED</v>
      </c>
      <c r="N2621" s="261"/>
      <c r="O2621" s="260" t="str">
        <f>Table2[[#This Row],[K&amp;N REF ]]&amp;Table2[[#This Row],[Issue type ]]</f>
        <v xml:space="preserve">5017583936DAMAGE </v>
      </c>
      <c r="P2621" s="260">
        <f>YEAR(Table2[[#This Row],[Date ]])</f>
        <v>2025</v>
      </c>
      <c r="Q2621" s="260" t="str">
        <f>VLOOKUP(MONTH(Table2[[#This Row],[Date ]]),Months,2,0)</f>
        <v>October</v>
      </c>
      <c r="R2621" s="288" t="b">
        <f>COUNTIFS(Table2[Unique],Table2[[#This Row],[Unique]])&gt;1</f>
        <v>0</v>
      </c>
      <c r="S2621" s="288">
        <f>IF(Table2[[#This Row],[Status ]]="Solved",1,0)</f>
        <v>1</v>
      </c>
      <c r="T2621" s="288">
        <f>IF(Table2[[#This Row],[Status ]]="ongoing",1,0)</f>
        <v>0</v>
      </c>
    </row>
    <row r="2622" spans="1:20" x14ac:dyDescent="0.25">
      <c r="A2622" s="263">
        <v>5017508268</v>
      </c>
      <c r="B2622" s="287" t="str">
        <f>_xlfn.XLOOKUP(Table2[[#This Row],[K&amp;N REF ]],CAT_Details[Tracking Number],CAT_Details[S Ref],,0)</f>
        <v>20250930-S-70478</v>
      </c>
      <c r="C2622" s="273">
        <f>_xlfn.XLOOKUP(Table2[[#This Row],[K&amp;N REF ]],CAT_Details[Tracking Number],CAT_Details[TO Ref],,0)</f>
        <v>20250930815235</v>
      </c>
      <c r="D2622" s="273" t="str">
        <f>_xlfn.XLOOKUP(Table2[[#This Row],[K&amp;N REF ]],CAT_Details[Tracking Number],CAT_Details[Pickup Customer Name],,0)</f>
        <v>DAYCO EUROPE S.R.L.</v>
      </c>
      <c r="E2622" s="274" t="str">
        <f>_xlfn.XLOOKUP(Table2[[#This Row],[K&amp;N REF ]],CAT_Details[Tracking Number],CAT_Details[Delivery Country Code],,0)</f>
        <v>GB</v>
      </c>
      <c r="F2622" s="274">
        <f>_xlfn.XLOOKUP(Table2[[#This Row],[TO Ref]],CAT_Details[TO Ref],CAT_Details[Loc],,0)</f>
        <v>3402</v>
      </c>
      <c r="G2622" s="260" t="s">
        <v>24</v>
      </c>
      <c r="H2622" s="260" t="s">
        <v>25</v>
      </c>
      <c r="I2622" s="281">
        <v>45943</v>
      </c>
      <c r="J2622" s="260" t="s">
        <v>26</v>
      </c>
      <c r="K2622" s="260" t="s">
        <v>50</v>
      </c>
      <c r="L2622" s="281">
        <v>45943</v>
      </c>
      <c r="M2622" s="260" t="str">
        <f>IF(Table2[[#This Row],[Resolve Date]]="","ONGOING","SOLVED")</f>
        <v>SOLVED</v>
      </c>
      <c r="N2622" s="261"/>
      <c r="O2622" s="260" t="str">
        <f>Table2[[#This Row],[K&amp;N REF ]]&amp;Table2[[#This Row],[Issue type ]]</f>
        <v xml:space="preserve">5017508268DAMAGE </v>
      </c>
      <c r="P2622" s="260">
        <f>YEAR(Table2[[#This Row],[Date ]])</f>
        <v>2025</v>
      </c>
      <c r="Q2622" s="260" t="str">
        <f>VLOOKUP(MONTH(Table2[[#This Row],[Date ]]),Months,2,0)</f>
        <v>October</v>
      </c>
      <c r="R2622" s="288" t="b">
        <f>COUNTIFS(Table2[Unique],Table2[[#This Row],[Unique]])&gt;1</f>
        <v>0</v>
      </c>
      <c r="S2622" s="288">
        <f>IF(Table2[[#This Row],[Status ]]="Solved",1,0)</f>
        <v>1</v>
      </c>
      <c r="T2622" s="288">
        <f>IF(Table2[[#This Row],[Status ]]="ongoing",1,0)</f>
        <v>0</v>
      </c>
    </row>
    <row r="2623" spans="1:20" x14ac:dyDescent="0.25">
      <c r="A2623" s="263">
        <v>5017583691</v>
      </c>
      <c r="B2623" s="287" t="str">
        <f>_xlfn.XLOOKUP(Table2[[#This Row],[K&amp;N REF ]],CAT_Details[Tracking Number],CAT_Details[S Ref],,0)</f>
        <v>20251007-S-70446</v>
      </c>
      <c r="C2623" s="273">
        <f>_xlfn.XLOOKUP(Table2[[#This Row],[K&amp;N REF ]],CAT_Details[Tracking Number],CAT_Details[TO Ref],,0)</f>
        <v>20251007819947</v>
      </c>
      <c r="D2623" s="273" t="str">
        <f>_xlfn.XLOOKUP(Table2[[#This Row],[K&amp;N REF ]],CAT_Details[Tracking Number],CAT_Details[Pickup Customer Name],,0)</f>
        <v>Casappa S.P.A.</v>
      </c>
      <c r="E2623" s="274" t="str">
        <f>_xlfn.XLOOKUP(Table2[[#This Row],[K&amp;N REF ]],CAT_Details[Tracking Number],CAT_Details[Delivery Country Code],,0)</f>
        <v>GB</v>
      </c>
      <c r="F2623" s="274">
        <f>_xlfn.XLOOKUP(Table2[[#This Row],[TO Ref]],CAT_Details[TO Ref],CAT_Details[Loc],,0)</f>
        <v>3402</v>
      </c>
      <c r="G2623" s="260" t="s">
        <v>24</v>
      </c>
      <c r="H2623" s="260" t="s">
        <v>49</v>
      </c>
      <c r="I2623" s="281">
        <v>45943</v>
      </c>
      <c r="J2623" s="260" t="s">
        <v>26</v>
      </c>
      <c r="K2623" s="260" t="s">
        <v>32</v>
      </c>
      <c r="L2623" s="281">
        <v>45943</v>
      </c>
      <c r="M2623" s="260" t="str">
        <f>IF(Table2[[#This Row],[Resolve Date]]="","ONGOING","SOLVED")</f>
        <v>SOLVED</v>
      </c>
      <c r="N2623" s="261" t="s">
        <v>29822</v>
      </c>
      <c r="O2623" s="260" t="str">
        <f>Table2[[#This Row],[K&amp;N REF ]]&amp;Table2[[#This Row],[Issue type ]]</f>
        <v>5017583691XX LABELS</v>
      </c>
      <c r="P2623" s="260">
        <f>YEAR(Table2[[#This Row],[Date ]])</f>
        <v>2025</v>
      </c>
      <c r="Q2623" s="260" t="str">
        <f>VLOOKUP(MONTH(Table2[[#This Row],[Date ]]),Months,2,0)</f>
        <v>October</v>
      </c>
      <c r="R2623" s="288" t="b">
        <f>COUNTIFS(Table2[Unique],Table2[[#This Row],[Unique]])&gt;1</f>
        <v>0</v>
      </c>
      <c r="S2623" s="288">
        <f>IF(Table2[[#This Row],[Status ]]="Solved",1,0)</f>
        <v>1</v>
      </c>
      <c r="T2623" s="288">
        <f>IF(Table2[[#This Row],[Status ]]="ongoing",1,0)</f>
        <v>0</v>
      </c>
    </row>
    <row r="2624" spans="1:20" x14ac:dyDescent="0.25">
      <c r="A2624" s="263">
        <v>5017566573</v>
      </c>
      <c r="B2624" s="287" t="str">
        <f>_xlfn.XLOOKUP(Table2[[#This Row],[K&amp;N REF ]],CAT_Details[Tracking Number],CAT_Details[S Ref],,0)</f>
        <v>20251006-S-70662</v>
      </c>
      <c r="C2624" s="273">
        <f>_xlfn.XLOOKUP(Table2[[#This Row],[K&amp;N REF ]],CAT_Details[Tracking Number],CAT_Details[TO Ref],,0)</f>
        <v>20251003818517</v>
      </c>
      <c r="D2624" s="273" t="str">
        <f>_xlfn.XLOOKUP(Table2[[#This Row],[K&amp;N REF ]],CAT_Details[Tracking Number],CAT_Details[Pickup Customer Name],,0)</f>
        <v>DANFOSS A/S</v>
      </c>
      <c r="E2624" s="274" t="str">
        <f>_xlfn.XLOOKUP(Table2[[#This Row],[K&amp;N REF ]],CAT_Details[Tracking Number],CAT_Details[Delivery Country Code],,0)</f>
        <v>GB</v>
      </c>
      <c r="F2624" s="274" t="str">
        <f>_xlfn.XLOOKUP(Table2[[#This Row],[TO Ref]],CAT_Details[TO Ref],CAT_Details[Loc],,0)</f>
        <v>U2-L5</v>
      </c>
      <c r="G2624" s="260" t="s">
        <v>44</v>
      </c>
      <c r="H2624" s="260" t="s">
        <v>35</v>
      </c>
      <c r="I2624" s="281">
        <v>45943</v>
      </c>
      <c r="J2624" s="260" t="s">
        <v>26</v>
      </c>
      <c r="K2624" s="260" t="s">
        <v>32</v>
      </c>
      <c r="L2624" s="281">
        <v>45943</v>
      </c>
      <c r="M2624" s="260" t="str">
        <f>IF(Table2[[#This Row],[Resolve Date]]="","ONGOING","SOLVED")</f>
        <v>SOLVED</v>
      </c>
      <c r="N2624" s="261"/>
      <c r="O2624" s="260" t="str">
        <f>Table2[[#This Row],[K&amp;N REF ]]&amp;Table2[[#This Row],[Issue type ]]</f>
        <v>5017566573NO LABELS</v>
      </c>
      <c r="P2624" s="260">
        <f>YEAR(Table2[[#This Row],[Date ]])</f>
        <v>2025</v>
      </c>
      <c r="Q2624" s="260" t="str">
        <f>VLOOKUP(MONTH(Table2[[#This Row],[Date ]]),Months,2,0)</f>
        <v>October</v>
      </c>
      <c r="R2624" s="288" t="b">
        <f>COUNTIFS(Table2[Unique],Table2[[#This Row],[Unique]])&gt;1</f>
        <v>0</v>
      </c>
      <c r="S2624" s="288">
        <f>IF(Table2[[#This Row],[Status ]]="Solved",1,0)</f>
        <v>1</v>
      </c>
      <c r="T2624" s="288">
        <f>IF(Table2[[#This Row],[Status ]]="ongoing",1,0)</f>
        <v>0</v>
      </c>
    </row>
    <row r="2625" spans="1:20" x14ac:dyDescent="0.25">
      <c r="A2625" s="263">
        <v>5017583599</v>
      </c>
      <c r="B2625" s="287" t="str">
        <f>_xlfn.XLOOKUP(Table2[[#This Row],[K&amp;N REF ]],CAT_Details[Tracking Number],CAT_Details[S Ref],,0)</f>
        <v>20251007-S-70660</v>
      </c>
      <c r="C2625" s="273">
        <f>_xlfn.XLOOKUP(Table2[[#This Row],[K&amp;N REF ]],CAT_Details[Tracking Number],CAT_Details[TO Ref],,0)</f>
        <v>20251006819444</v>
      </c>
      <c r="D2625" s="273" t="str">
        <f>_xlfn.XLOOKUP(Table2[[#This Row],[K&amp;N REF ]],CAT_Details[Tracking Number],CAT_Details[Pickup Customer Name],,0)</f>
        <v>DANFOSS A/S</v>
      </c>
      <c r="E2625" s="274" t="str">
        <f>_xlfn.XLOOKUP(Table2[[#This Row],[K&amp;N REF ]],CAT_Details[Tracking Number],CAT_Details[Delivery Country Code],,0)</f>
        <v>GB</v>
      </c>
      <c r="F2625" s="274" t="str">
        <f>_xlfn.XLOOKUP(Table2[[#This Row],[TO Ref]],CAT_Details[TO Ref],CAT_Details[Loc],,0)</f>
        <v>U2-L5</v>
      </c>
      <c r="G2625" s="260" t="s">
        <v>44</v>
      </c>
      <c r="H2625" s="260" t="s">
        <v>35</v>
      </c>
      <c r="I2625" s="281">
        <v>45943</v>
      </c>
      <c r="J2625" s="260" t="s">
        <v>26</v>
      </c>
      <c r="K2625" s="260" t="s">
        <v>32</v>
      </c>
      <c r="L2625" s="281">
        <v>45943</v>
      </c>
      <c r="M2625" s="260" t="str">
        <f>IF(Table2[[#This Row],[Resolve Date]]="","ONGOING","SOLVED")</f>
        <v>SOLVED</v>
      </c>
      <c r="N2625" s="261"/>
      <c r="O2625" s="260" t="str">
        <f>Table2[[#This Row],[K&amp;N REF ]]&amp;Table2[[#This Row],[Issue type ]]</f>
        <v>5017583599NO LABELS</v>
      </c>
      <c r="P2625" s="260">
        <f>YEAR(Table2[[#This Row],[Date ]])</f>
        <v>2025</v>
      </c>
      <c r="Q2625" s="260" t="str">
        <f>VLOOKUP(MONTH(Table2[[#This Row],[Date ]]),Months,2,0)</f>
        <v>October</v>
      </c>
      <c r="R2625" s="288" t="b">
        <f>COUNTIFS(Table2[Unique],Table2[[#This Row],[Unique]])&gt;1</f>
        <v>0</v>
      </c>
      <c r="S2625" s="288">
        <f>IF(Table2[[#This Row],[Status ]]="Solved",1,0)</f>
        <v>1</v>
      </c>
      <c r="T2625" s="288">
        <f>IF(Table2[[#This Row],[Status ]]="ongoing",1,0)</f>
        <v>0</v>
      </c>
    </row>
    <row r="2626" spans="1:20" x14ac:dyDescent="0.25">
      <c r="A2626" s="263">
        <v>5017599695</v>
      </c>
      <c r="B2626" s="287" t="str">
        <f>_xlfn.XLOOKUP(Table2[[#This Row],[K&amp;N REF ]],CAT_Details[Tracking Number],CAT_Details[S Ref],,0)</f>
        <v>20251008-S-70628</v>
      </c>
      <c r="C2626" s="273">
        <f>_xlfn.XLOOKUP(Table2[[#This Row],[K&amp;N REF ]],CAT_Details[Tracking Number],CAT_Details[TO Ref],,0)</f>
        <v>20251008820906</v>
      </c>
      <c r="D2626" s="273" t="str">
        <f>_xlfn.XLOOKUP(Table2[[#This Row],[K&amp;N REF ]],CAT_Details[Tracking Number],CAT_Details[Pickup Customer Name],,0)</f>
        <v>CATERPILLAR WORK TOOLS BV</v>
      </c>
      <c r="E2626" s="274" t="str">
        <f>_xlfn.XLOOKUP(Table2[[#This Row],[K&amp;N REF ]],CAT_Details[Tracking Number],CAT_Details[Delivery Country Code],,0)</f>
        <v>FR</v>
      </c>
      <c r="F2626" s="274">
        <f>_xlfn.XLOOKUP(Table2[[#This Row],[TO Ref]],CAT_Details[TO Ref],CAT_Details[Loc],,0)</f>
        <v>3705</v>
      </c>
      <c r="G2626" s="260" t="s">
        <v>24</v>
      </c>
      <c r="H2626" s="260" t="s">
        <v>35</v>
      </c>
      <c r="I2626" s="281">
        <v>45944</v>
      </c>
      <c r="J2626" s="260" t="s">
        <v>26</v>
      </c>
      <c r="K2626" s="260" t="s">
        <v>32</v>
      </c>
      <c r="L2626" s="281">
        <v>45944</v>
      </c>
      <c r="M2626" s="260" t="str">
        <f>IF(Table2[[#This Row],[Resolve Date]]="","ONGOING","SOLVED")</f>
        <v>SOLVED</v>
      </c>
      <c r="N2626" s="261"/>
      <c r="O2626" s="260" t="str">
        <f>Table2[[#This Row],[K&amp;N REF ]]&amp;Table2[[#This Row],[Issue type ]]</f>
        <v>5017599695NO LABELS</v>
      </c>
      <c r="P2626" s="260">
        <f>YEAR(Table2[[#This Row],[Date ]])</f>
        <v>2025</v>
      </c>
      <c r="Q2626" s="260" t="str">
        <f>VLOOKUP(MONTH(Table2[[#This Row],[Date ]]),Months,2,0)</f>
        <v>October</v>
      </c>
      <c r="R2626" s="288" t="b">
        <f>COUNTIFS(Table2[Unique],Table2[[#This Row],[Unique]])&gt;1</f>
        <v>0</v>
      </c>
      <c r="S2626" s="288">
        <f>IF(Table2[[#This Row],[Status ]]="Solved",1,0)</f>
        <v>1</v>
      </c>
      <c r="T2626" s="288">
        <f>IF(Table2[[#This Row],[Status ]]="ongoing",1,0)</f>
        <v>0</v>
      </c>
    </row>
    <row r="2627" spans="1:20" x14ac:dyDescent="0.25">
      <c r="A2627" s="263">
        <v>5017583775</v>
      </c>
      <c r="B2627" s="287" t="str">
        <f>_xlfn.XLOOKUP(Table2[[#This Row],[K&amp;N REF ]],CAT_Details[Tracking Number],CAT_Details[S Ref],,0)</f>
        <v>20251007-S-70227</v>
      </c>
      <c r="C2627" s="273">
        <f>_xlfn.XLOOKUP(Table2[[#This Row],[K&amp;N REF ]],CAT_Details[Tracking Number],CAT_Details[TO Ref],,0)</f>
        <v>20251007820238</v>
      </c>
      <c r="D2627" s="273" t="str">
        <f>_xlfn.XLOOKUP(Table2[[#This Row],[K&amp;N REF ]],CAT_Details[Tracking Number],CAT_Details[Pickup Customer Name],,0)</f>
        <v>Tenneco Zwickau GmbH</v>
      </c>
      <c r="E2627" s="274" t="str">
        <f>_xlfn.XLOOKUP(Table2[[#This Row],[K&amp;N REF ]],CAT_Details[Tracking Number],CAT_Details[Delivery Country Code],,0)</f>
        <v>GB</v>
      </c>
      <c r="F2627" s="274" t="str">
        <f>_xlfn.XLOOKUP(Table2[[#This Row],[TO Ref]],CAT_Details[TO Ref],CAT_Details[Loc],,0)</f>
        <v>DX01-L5</v>
      </c>
      <c r="G2627" s="260" t="s">
        <v>34</v>
      </c>
      <c r="H2627" s="260" t="s">
        <v>35</v>
      </c>
      <c r="I2627" s="281">
        <v>45944</v>
      </c>
      <c r="J2627" s="260" t="s">
        <v>26</v>
      </c>
      <c r="K2627" s="260" t="s">
        <v>32</v>
      </c>
      <c r="L2627" s="281">
        <v>45944</v>
      </c>
      <c r="M2627" s="260" t="str">
        <f>IF(Table2[[#This Row],[Resolve Date]]="","ONGOING","SOLVED")</f>
        <v>SOLVED</v>
      </c>
      <c r="N2627" s="261"/>
      <c r="O2627" s="260" t="str">
        <f>Table2[[#This Row],[K&amp;N REF ]]&amp;Table2[[#This Row],[Issue type ]]</f>
        <v>5017583775NO LABELS</v>
      </c>
      <c r="P2627" s="260">
        <f>YEAR(Table2[[#This Row],[Date ]])</f>
        <v>2025</v>
      </c>
      <c r="Q2627" s="260" t="str">
        <f>VLOOKUP(MONTH(Table2[[#This Row],[Date ]]),Months,2,0)</f>
        <v>October</v>
      </c>
      <c r="R2627" s="288" t="b">
        <f>COUNTIFS(Table2[Unique],Table2[[#This Row],[Unique]])&gt;1</f>
        <v>0</v>
      </c>
      <c r="S2627" s="288">
        <f>IF(Table2[[#This Row],[Status ]]="Solved",1,0)</f>
        <v>1</v>
      </c>
      <c r="T2627" s="288">
        <f>IF(Table2[[#This Row],[Status ]]="ongoing",1,0)</f>
        <v>0</v>
      </c>
    </row>
    <row r="2628" spans="1:20" x14ac:dyDescent="0.25">
      <c r="A2628" s="263">
        <v>5017551558</v>
      </c>
      <c r="B2628" s="287" t="str">
        <f>_xlfn.XLOOKUP(Table2[[#This Row],[K&amp;N REF ]],CAT_Details[Tracking Number],CAT_Details[S Ref],,0)</f>
        <v>20251003-S-70285</v>
      </c>
      <c r="C2628" s="273">
        <f>_xlfn.XLOOKUP(Table2[[#This Row],[K&amp;N REF ]],CAT_Details[Tracking Number],CAT_Details[TO Ref],,0)</f>
        <v>20251002817947</v>
      </c>
      <c r="D2628" s="273" t="str">
        <f>_xlfn.XLOOKUP(Table2[[#This Row],[K&amp;N REF ]],CAT_Details[Tracking Number],CAT_Details[Pickup Customer Name],,0)</f>
        <v>Bosch Rexroth Ag</v>
      </c>
      <c r="E2628" s="274" t="str">
        <f>_xlfn.XLOOKUP(Table2[[#This Row],[K&amp;N REF ]],CAT_Details[Tracking Number],CAT_Details[Delivery Country Code],,0)</f>
        <v>GB</v>
      </c>
      <c r="F2628" s="274" t="str">
        <f>_xlfn.XLOOKUP(Table2[[#This Row],[TO Ref]],CAT_Details[TO Ref],CAT_Details[Loc],,0)</f>
        <v>OYL1</v>
      </c>
      <c r="G2628" s="260" t="s">
        <v>34</v>
      </c>
      <c r="H2628" s="260" t="s">
        <v>35</v>
      </c>
      <c r="I2628" s="281">
        <v>45944</v>
      </c>
      <c r="J2628" s="260" t="s">
        <v>26</v>
      </c>
      <c r="K2628" s="260" t="s">
        <v>32</v>
      </c>
      <c r="L2628" s="281">
        <v>45944</v>
      </c>
      <c r="M2628" s="260" t="str">
        <f>IF(Table2[[#This Row],[Resolve Date]]="","ONGOING","SOLVED")</f>
        <v>SOLVED</v>
      </c>
      <c r="N2628" s="261"/>
      <c r="O2628" s="260" t="str">
        <f>Table2[[#This Row],[K&amp;N REF ]]&amp;Table2[[#This Row],[Issue type ]]</f>
        <v>5017551558NO LABELS</v>
      </c>
      <c r="P2628" s="260">
        <f>YEAR(Table2[[#This Row],[Date ]])</f>
        <v>2025</v>
      </c>
      <c r="Q2628" s="260" t="str">
        <f>VLOOKUP(MONTH(Table2[[#This Row],[Date ]]),Months,2,0)</f>
        <v>October</v>
      </c>
      <c r="R2628" s="288" t="b">
        <f>COUNTIFS(Table2[Unique],Table2[[#This Row],[Unique]])&gt;1</f>
        <v>0</v>
      </c>
      <c r="S2628" s="288">
        <f>IF(Table2[[#This Row],[Status ]]="Solved",1,0)</f>
        <v>1</v>
      </c>
      <c r="T2628" s="288">
        <f>IF(Table2[[#This Row],[Status ]]="ongoing",1,0)</f>
        <v>0</v>
      </c>
    </row>
    <row r="2629" spans="1:20" x14ac:dyDescent="0.25">
      <c r="A2629" s="263">
        <v>5017583363</v>
      </c>
      <c r="B2629" s="287" t="str">
        <f>_xlfn.XLOOKUP(Table2[[#This Row],[K&amp;N REF ]],CAT_Details[Tracking Number],CAT_Details[S Ref],,0)</f>
        <v>20251007-S-70278</v>
      </c>
      <c r="C2629" s="273">
        <f>_xlfn.XLOOKUP(Table2[[#This Row],[K&amp;N REF ]],CAT_Details[Tracking Number],CAT_Details[TO Ref],,0)</f>
        <v>20251007820297</v>
      </c>
      <c r="D2629" s="273" t="str">
        <f>_xlfn.XLOOKUP(Table2[[#This Row],[K&amp;N REF ]],CAT_Details[Tracking Number],CAT_Details[Pickup Customer Name],,0)</f>
        <v>BRUSS KUNSTSTOFFTECHNIK GMBH</v>
      </c>
      <c r="E2629" s="274" t="str">
        <f>_xlfn.XLOOKUP(Table2[[#This Row],[K&amp;N REF ]],CAT_Details[Tracking Number],CAT_Details[Delivery Country Code],,0)</f>
        <v>GB</v>
      </c>
      <c r="F2629" s="274" t="str">
        <f>_xlfn.XLOOKUP(Table2[[#This Row],[TO Ref]],CAT_Details[TO Ref],CAT_Details[Loc],,0)</f>
        <v>DX01-L5</v>
      </c>
      <c r="G2629" s="260" t="s">
        <v>34</v>
      </c>
      <c r="H2629" s="260" t="s">
        <v>35</v>
      </c>
      <c r="I2629" s="281">
        <v>45944</v>
      </c>
      <c r="J2629" s="260" t="s">
        <v>26</v>
      </c>
      <c r="K2629" s="260" t="s">
        <v>32</v>
      </c>
      <c r="L2629" s="281">
        <v>45944</v>
      </c>
      <c r="M2629" s="260" t="str">
        <f>IF(Table2[[#This Row],[Resolve Date]]="","ONGOING","SOLVED")</f>
        <v>SOLVED</v>
      </c>
      <c r="N2629" s="261"/>
      <c r="O2629" s="260" t="str">
        <f>Table2[[#This Row],[K&amp;N REF ]]&amp;Table2[[#This Row],[Issue type ]]</f>
        <v>5017583363NO LABELS</v>
      </c>
      <c r="P2629" s="260">
        <f>YEAR(Table2[[#This Row],[Date ]])</f>
        <v>2025</v>
      </c>
      <c r="Q2629" s="260" t="str">
        <f>VLOOKUP(MONTH(Table2[[#This Row],[Date ]]),Months,2,0)</f>
        <v>October</v>
      </c>
      <c r="R2629" s="288" t="b">
        <f>COUNTIFS(Table2[Unique],Table2[[#This Row],[Unique]])&gt;1</f>
        <v>0</v>
      </c>
      <c r="S2629" s="288">
        <f>IF(Table2[[#This Row],[Status ]]="Solved",1,0)</f>
        <v>1</v>
      </c>
      <c r="T2629" s="288">
        <f>IF(Table2[[#This Row],[Status ]]="ongoing",1,0)</f>
        <v>0</v>
      </c>
    </row>
    <row r="2630" spans="1:20" x14ac:dyDescent="0.25">
      <c r="A2630" s="263">
        <v>5017600259</v>
      </c>
      <c r="B2630" s="287" t="str">
        <f>_xlfn.XLOOKUP(Table2[[#This Row],[K&amp;N REF ]],CAT_Details[Tracking Number],CAT_Details[S Ref],,0)</f>
        <v>20251008-S-70192</v>
      </c>
      <c r="C2630" s="273">
        <f>_xlfn.XLOOKUP(Table2[[#This Row],[K&amp;N REF ]],CAT_Details[Tracking Number],CAT_Details[TO Ref],,0)</f>
        <v>20251007820514</v>
      </c>
      <c r="D2630" s="273" t="str">
        <f>_xlfn.XLOOKUP(Table2[[#This Row],[K&amp;N REF ]],CAT_Details[Tracking Number],CAT_Details[Pickup Customer Name],,0)</f>
        <v>Dichtungstechnik G. Bruss GmbH &amp; Co. KG</v>
      </c>
      <c r="E2630" s="274" t="str">
        <f>_xlfn.XLOOKUP(Table2[[#This Row],[K&amp;N REF ]],CAT_Details[Tracking Number],CAT_Details[Delivery Country Code],,0)</f>
        <v>GB</v>
      </c>
      <c r="F2630" s="274" t="str">
        <f>_xlfn.XLOOKUP(Table2[[#This Row],[TO Ref]],CAT_Details[TO Ref],CAT_Details[Loc],,0)</f>
        <v>DX01-L5</v>
      </c>
      <c r="G2630" s="260" t="s">
        <v>34</v>
      </c>
      <c r="H2630" s="260" t="s">
        <v>35</v>
      </c>
      <c r="I2630" s="281">
        <v>45944</v>
      </c>
      <c r="J2630" s="260" t="s">
        <v>26</v>
      </c>
      <c r="K2630" s="260" t="s">
        <v>32</v>
      </c>
      <c r="L2630" s="281">
        <v>45944</v>
      </c>
      <c r="M2630" s="260" t="str">
        <f>IF(Table2[[#This Row],[Resolve Date]]="","ONGOING","SOLVED")</f>
        <v>SOLVED</v>
      </c>
      <c r="N2630" s="261"/>
      <c r="O2630" s="260" t="str">
        <f>Table2[[#This Row],[K&amp;N REF ]]&amp;Table2[[#This Row],[Issue type ]]</f>
        <v>5017600259NO LABELS</v>
      </c>
      <c r="P2630" s="260">
        <f>YEAR(Table2[[#This Row],[Date ]])</f>
        <v>2025</v>
      </c>
      <c r="Q2630" s="260" t="str">
        <f>VLOOKUP(MONTH(Table2[[#This Row],[Date ]]),Months,2,0)</f>
        <v>October</v>
      </c>
      <c r="R2630" s="288" t="b">
        <f>COUNTIFS(Table2[Unique],Table2[[#This Row],[Unique]])&gt;1</f>
        <v>0</v>
      </c>
      <c r="S2630" s="288">
        <f>IF(Table2[[#This Row],[Status ]]="Solved",1,0)</f>
        <v>1</v>
      </c>
      <c r="T2630" s="288">
        <f>IF(Table2[[#This Row],[Status ]]="ongoing",1,0)</f>
        <v>0</v>
      </c>
    </row>
    <row r="2631" spans="1:20" x14ac:dyDescent="0.25">
      <c r="A2631" s="263">
        <v>5017600301</v>
      </c>
      <c r="B2631" s="287" t="str">
        <f>_xlfn.XLOOKUP(Table2[[#This Row],[K&amp;N REF ]],CAT_Details[Tracking Number],CAT_Details[S Ref],,0)</f>
        <v>20251008-S-70193</v>
      </c>
      <c r="C2631" s="273">
        <f>_xlfn.XLOOKUP(Table2[[#This Row],[K&amp;N REF ]],CAT_Details[Tracking Number],CAT_Details[TO Ref],,0)</f>
        <v>20251007820539</v>
      </c>
      <c r="D2631" s="273" t="str">
        <f>_xlfn.XLOOKUP(Table2[[#This Row],[K&amp;N REF ]],CAT_Details[Tracking Number],CAT_Details[Pickup Customer Name],,0)</f>
        <v>SENSATA TECHNOLOGIES GERMANY GMBH</v>
      </c>
      <c r="E2631" s="274" t="str">
        <f>_xlfn.XLOOKUP(Table2[[#This Row],[K&amp;N REF ]],CAT_Details[Tracking Number],CAT_Details[Delivery Country Code],,0)</f>
        <v>GB</v>
      </c>
      <c r="F2631" s="274" t="str">
        <f>_xlfn.XLOOKUP(Table2[[#This Row],[TO Ref]],CAT_Details[TO Ref],CAT_Details[Loc],,0)</f>
        <v>DX01-L5</v>
      </c>
      <c r="G2631" s="260" t="s">
        <v>34</v>
      </c>
      <c r="H2631" s="260" t="s">
        <v>35</v>
      </c>
      <c r="I2631" s="281">
        <v>45944</v>
      </c>
      <c r="J2631" s="260" t="s">
        <v>26</v>
      </c>
      <c r="K2631" s="260" t="s">
        <v>32</v>
      </c>
      <c r="L2631" s="281">
        <v>45944</v>
      </c>
      <c r="M2631" s="260" t="str">
        <f>IF(Table2[[#This Row],[Resolve Date]]="","ONGOING","SOLVED")</f>
        <v>SOLVED</v>
      </c>
      <c r="N2631" s="261"/>
      <c r="O2631" s="260" t="str">
        <f>Table2[[#This Row],[K&amp;N REF ]]&amp;Table2[[#This Row],[Issue type ]]</f>
        <v>5017600301NO LABELS</v>
      </c>
      <c r="P2631" s="260">
        <f>YEAR(Table2[[#This Row],[Date ]])</f>
        <v>2025</v>
      </c>
      <c r="Q2631" s="260" t="str">
        <f>VLOOKUP(MONTH(Table2[[#This Row],[Date ]]),Months,2,0)</f>
        <v>October</v>
      </c>
      <c r="R2631" s="288" t="b">
        <f>COUNTIFS(Table2[Unique],Table2[[#This Row],[Unique]])&gt;1</f>
        <v>0</v>
      </c>
      <c r="S2631" s="288">
        <f>IF(Table2[[#This Row],[Status ]]="Solved",1,0)</f>
        <v>1</v>
      </c>
      <c r="T2631" s="288">
        <f>IF(Table2[[#This Row],[Status ]]="ongoing",1,0)</f>
        <v>0</v>
      </c>
    </row>
    <row r="2632" spans="1:20" x14ac:dyDescent="0.25">
      <c r="A2632" s="263">
        <v>5017600209</v>
      </c>
      <c r="B2632" s="287" t="str">
        <f>_xlfn.XLOOKUP(Table2[[#This Row],[K&amp;N REF ]],CAT_Details[Tracking Number],CAT_Details[S Ref],,0)</f>
        <v>20251008-S-70632</v>
      </c>
      <c r="C2632" s="273">
        <f>_xlfn.XLOOKUP(Table2[[#This Row],[K&amp;N REF ]],CAT_Details[Tracking Number],CAT_Details[TO Ref],,0)</f>
        <v>20251006819449</v>
      </c>
      <c r="D2632" s="273" t="str">
        <f>_xlfn.XLOOKUP(Table2[[#This Row],[K&amp;N REF ]],CAT_Details[Tracking Number],CAT_Details[Pickup Customer Name],,0)</f>
        <v>Denso Magyarorszag Kft</v>
      </c>
      <c r="E2632" s="274" t="str">
        <f>_xlfn.XLOOKUP(Table2[[#This Row],[K&amp;N REF ]],CAT_Details[Tracking Number],CAT_Details[Delivery Country Code],,0)</f>
        <v>GB</v>
      </c>
      <c r="F2632" s="274" t="str">
        <f>_xlfn.XLOOKUP(Table2[[#This Row],[TO Ref]],CAT_Details[TO Ref],CAT_Details[Loc],,0)</f>
        <v>DX01-L5</v>
      </c>
      <c r="G2632" s="260" t="s">
        <v>44</v>
      </c>
      <c r="H2632" s="260" t="s">
        <v>31</v>
      </c>
      <c r="I2632" s="281">
        <v>45944</v>
      </c>
      <c r="J2632" s="260" t="s">
        <v>26</v>
      </c>
      <c r="K2632" s="260" t="s">
        <v>32</v>
      </c>
      <c r="L2632" s="281">
        <v>45944</v>
      </c>
      <c r="M2632" s="260" t="str">
        <f>IF(Table2[[#This Row],[Resolve Date]]="","ONGOING","SOLVED")</f>
        <v>SOLVED</v>
      </c>
      <c r="N2632" s="261"/>
      <c r="O2632" s="260" t="str">
        <f>Table2[[#This Row],[K&amp;N REF ]]&amp;Table2[[#This Row],[Issue type ]]</f>
        <v>5017600209MISSING LABELS ON SOME UNITS</v>
      </c>
      <c r="P2632" s="260">
        <f>YEAR(Table2[[#This Row],[Date ]])</f>
        <v>2025</v>
      </c>
      <c r="Q2632" s="260" t="str">
        <f>VLOOKUP(MONTH(Table2[[#This Row],[Date ]]),Months,2,0)</f>
        <v>October</v>
      </c>
      <c r="R2632" s="288" t="b">
        <f>COUNTIFS(Table2[Unique],Table2[[#This Row],[Unique]])&gt;1</f>
        <v>0</v>
      </c>
      <c r="S2632" s="288">
        <f>IF(Table2[[#This Row],[Status ]]="Solved",1,0)</f>
        <v>1</v>
      </c>
      <c r="T2632" s="288">
        <f>IF(Table2[[#This Row],[Status ]]="ongoing",1,0)</f>
        <v>0</v>
      </c>
    </row>
    <row r="2633" spans="1:20" x14ac:dyDescent="0.25">
      <c r="A2633" s="263">
        <v>5017551594</v>
      </c>
      <c r="B2633" s="287" t="str">
        <f>_xlfn.XLOOKUP(Table2[[#This Row],[K&amp;N REF ]],CAT_Details[Tracking Number],CAT_Details[S Ref],,0)</f>
        <v>20251003-S-70722</v>
      </c>
      <c r="C2633" s="273">
        <f>_xlfn.XLOOKUP(Table2[[#This Row],[K&amp;N REF ]],CAT_Details[Tracking Number],CAT_Details[TO Ref],,0)</f>
        <v>20250930815519</v>
      </c>
      <c r="D2633" s="273" t="str">
        <f>_xlfn.XLOOKUP(Table2[[#This Row],[K&amp;N REF ]],CAT_Details[Tracking Number],CAT_Details[Pickup Customer Name],,0)</f>
        <v>Akg Thermotechnik Lettland Ltd.</v>
      </c>
      <c r="E2633" s="274" t="str">
        <f>_xlfn.XLOOKUP(Table2[[#This Row],[K&amp;N REF ]],CAT_Details[Tracking Number],CAT_Details[Delivery Country Code],,0)</f>
        <v>GB</v>
      </c>
      <c r="F2633" s="274">
        <f>_xlfn.XLOOKUP(Table2[[#This Row],[TO Ref]],CAT_Details[TO Ref],CAT_Details[Loc],,0)</f>
        <v>3402</v>
      </c>
      <c r="G2633" s="260" t="s">
        <v>44</v>
      </c>
      <c r="H2633" s="260" t="s">
        <v>29</v>
      </c>
      <c r="I2633" s="281">
        <v>45944</v>
      </c>
      <c r="J2633" s="260" t="s">
        <v>26</v>
      </c>
      <c r="K2633" s="260" t="s">
        <v>50</v>
      </c>
      <c r="L2633" s="281">
        <v>45944</v>
      </c>
      <c r="M2633" s="260" t="str">
        <f>IF(Table2[[#This Row],[Resolve Date]]="","ONGOING","SOLVED")</f>
        <v>SOLVED</v>
      </c>
      <c r="N2633" s="261"/>
      <c r="O2633" s="260" t="str">
        <f>Table2[[#This Row],[K&amp;N REF ]]&amp;Table2[[#This Row],[Issue type ]]</f>
        <v>5017551594DAMAGED LABEL</v>
      </c>
      <c r="P2633" s="260">
        <f>YEAR(Table2[[#This Row],[Date ]])</f>
        <v>2025</v>
      </c>
      <c r="Q2633" s="260" t="str">
        <f>VLOOKUP(MONTH(Table2[[#This Row],[Date ]]),Months,2,0)</f>
        <v>October</v>
      </c>
      <c r="R2633" s="288" t="b">
        <f>COUNTIFS(Table2[Unique],Table2[[#This Row],[Unique]])&gt;1</f>
        <v>0</v>
      </c>
      <c r="S2633" s="288">
        <f>IF(Table2[[#This Row],[Status ]]="Solved",1,0)</f>
        <v>1</v>
      </c>
      <c r="T2633" s="288">
        <f>IF(Table2[[#This Row],[Status ]]="ongoing",1,0)</f>
        <v>0</v>
      </c>
    </row>
    <row r="2634" spans="1:20" x14ac:dyDescent="0.25">
      <c r="A2634" s="263">
        <v>5017615630</v>
      </c>
      <c r="B2634" s="287" t="str">
        <f>_xlfn.XLOOKUP(Table2[[#This Row],[K&amp;N REF ]],CAT_Details[Tracking Number],CAT_Details[S Ref],,0)</f>
        <v>20251009-S-70458</v>
      </c>
      <c r="C2634" s="273">
        <f>_xlfn.XLOOKUP(Table2[[#This Row],[K&amp;N REF ]],CAT_Details[Tracking Number],CAT_Details[TO Ref],,0)</f>
        <v>20251007820708</v>
      </c>
      <c r="D2634" s="273" t="str">
        <f>_xlfn.XLOOKUP(Table2[[#This Row],[K&amp;N REF ]],CAT_Details[Tracking Number],CAT_Details[Pickup Customer Name],,0)</f>
        <v>LINAMAR FAMER TRANSMISSION</v>
      </c>
      <c r="E2634" s="274" t="str">
        <f>_xlfn.XLOOKUP(Table2[[#This Row],[K&amp;N REF ]],CAT_Details[Tracking Number],CAT_Details[Delivery Country Code],,0)</f>
        <v>GB</v>
      </c>
      <c r="F2634" s="274" t="str">
        <f>_xlfn.XLOOKUP(Table2[[#This Row],[TO Ref]],CAT_Details[TO Ref],CAT_Details[Loc],,0)</f>
        <v>DK-BM01</v>
      </c>
      <c r="G2634" s="260" t="s">
        <v>36</v>
      </c>
      <c r="H2634" s="260" t="s">
        <v>49</v>
      </c>
      <c r="I2634" s="281">
        <v>45944</v>
      </c>
      <c r="J2634" s="260" t="s">
        <v>26</v>
      </c>
      <c r="K2634" s="260" t="s">
        <v>32</v>
      </c>
      <c r="L2634" s="281">
        <v>45944</v>
      </c>
      <c r="M2634" s="260" t="str">
        <f>IF(Table2[[#This Row],[Resolve Date]]="","ONGOING","SOLVED")</f>
        <v>SOLVED</v>
      </c>
      <c r="N2634" s="261" t="s">
        <v>29826</v>
      </c>
      <c r="O2634" s="260" t="str">
        <f>Table2[[#This Row],[K&amp;N REF ]]&amp;Table2[[#This Row],[Issue type ]]</f>
        <v>5017615630XX LABELS</v>
      </c>
      <c r="P2634" s="260">
        <f>YEAR(Table2[[#This Row],[Date ]])</f>
        <v>2025</v>
      </c>
      <c r="Q2634" s="260" t="str">
        <f>VLOOKUP(MONTH(Table2[[#This Row],[Date ]]),Months,2,0)</f>
        <v>October</v>
      </c>
      <c r="R2634" s="288" t="b">
        <f>COUNTIFS(Table2[Unique],Table2[[#This Row],[Unique]])&gt;1</f>
        <v>0</v>
      </c>
      <c r="S2634" s="288">
        <f>IF(Table2[[#This Row],[Status ]]="Solved",1,0)</f>
        <v>1</v>
      </c>
      <c r="T2634" s="288">
        <f>IF(Table2[[#This Row],[Status ]]="ongoing",1,0)</f>
        <v>0</v>
      </c>
    </row>
    <row r="2635" spans="1:20" x14ac:dyDescent="0.25">
      <c r="A2635" s="263">
        <v>5017566727</v>
      </c>
      <c r="B2635" s="287" t="str">
        <f>_xlfn.XLOOKUP(Table2[[#This Row],[K&amp;N REF ]],CAT_Details[Tracking Number],CAT_Details[S Ref],,0)</f>
        <v>20251006-S-70688</v>
      </c>
      <c r="C2635" s="273">
        <f>_xlfn.XLOOKUP(Table2[[#This Row],[K&amp;N REF ]],CAT_Details[Tracking Number],CAT_Details[TO Ref],,0)</f>
        <v>20251003818381</v>
      </c>
      <c r="D2635" s="273" t="str">
        <f>_xlfn.XLOOKUP(Table2[[#This Row],[K&amp;N REF ]],CAT_Details[Tracking Number],CAT_Details[Pickup Customer Name],,0)</f>
        <v>Ymer Cooling AB</v>
      </c>
      <c r="E2635" s="274" t="str">
        <f>_xlfn.XLOOKUP(Table2[[#This Row],[K&amp;N REF ]],CAT_Details[Tracking Number],CAT_Details[Delivery Country Code],,0)</f>
        <v>FR</v>
      </c>
      <c r="F2635" s="274">
        <f>_xlfn.XLOOKUP(Table2[[#This Row],[TO Ref]],CAT_Details[TO Ref],CAT_Details[Loc],,0)</f>
        <v>3705</v>
      </c>
      <c r="G2635" s="260" t="s">
        <v>44</v>
      </c>
      <c r="H2635" s="260" t="s">
        <v>35</v>
      </c>
      <c r="I2635" s="281">
        <v>45944</v>
      </c>
      <c r="J2635" s="260" t="s">
        <v>26</v>
      </c>
      <c r="K2635" s="260" t="s">
        <v>32</v>
      </c>
      <c r="L2635" s="281">
        <v>45944</v>
      </c>
      <c r="M2635" s="260" t="str">
        <f>IF(Table2[[#This Row],[Resolve Date]]="","ONGOING","SOLVED")</f>
        <v>SOLVED</v>
      </c>
      <c r="N2635" s="261"/>
      <c r="O2635" s="260" t="str">
        <f>Table2[[#This Row],[K&amp;N REF ]]&amp;Table2[[#This Row],[Issue type ]]</f>
        <v>5017566727NO LABELS</v>
      </c>
      <c r="P2635" s="260">
        <f>YEAR(Table2[[#This Row],[Date ]])</f>
        <v>2025</v>
      </c>
      <c r="Q2635" s="260" t="str">
        <f>VLOOKUP(MONTH(Table2[[#This Row],[Date ]]),Months,2,0)</f>
        <v>October</v>
      </c>
      <c r="R2635" s="288" t="b">
        <f>COUNTIFS(Table2[Unique],Table2[[#This Row],[Unique]])&gt;1</f>
        <v>0</v>
      </c>
      <c r="S2635" s="288">
        <f>IF(Table2[[#This Row],[Status ]]="Solved",1,0)</f>
        <v>1</v>
      </c>
      <c r="T2635" s="288">
        <f>IF(Table2[[#This Row],[Status ]]="ongoing",1,0)</f>
        <v>0</v>
      </c>
    </row>
    <row r="2636" spans="1:20" x14ac:dyDescent="0.25">
      <c r="A2636" s="263">
        <v>5017615494</v>
      </c>
      <c r="B2636" s="287" t="str">
        <f>_xlfn.XLOOKUP(Table2[[#This Row],[K&amp;N REF ]],CAT_Details[Tracking Number],CAT_Details[S Ref],,0)</f>
        <v>20251008-S-70802</v>
      </c>
      <c r="C2636" s="273">
        <f>_xlfn.XLOOKUP(Table2[[#This Row],[K&amp;N REF ]],CAT_Details[Tracking Number],CAT_Details[TO Ref],,0)</f>
        <v>20251008821216</v>
      </c>
      <c r="D2636" s="273" t="str">
        <f>_xlfn.XLOOKUP(Table2[[#This Row],[K&amp;N REF ]],CAT_Details[Tracking Number],CAT_Details[Pickup Customer Name],,0)</f>
        <v>CONTITECH TECHNO-CHEMIE GMBH PMS CIV</v>
      </c>
      <c r="E2636" s="274" t="str">
        <f>_xlfn.XLOOKUP(Table2[[#This Row],[K&amp;N REF ]],CAT_Details[Tracking Number],CAT_Details[Delivery Country Code],,0)</f>
        <v>GB</v>
      </c>
      <c r="F2636" s="274" t="str">
        <f>_xlfn.XLOOKUP(Table2[[#This Row],[TO Ref]],CAT_Details[TO Ref],CAT_Details[Loc],,0)</f>
        <v>DX01-L5</v>
      </c>
      <c r="G2636" s="260" t="s">
        <v>34</v>
      </c>
      <c r="H2636" s="260" t="s">
        <v>35</v>
      </c>
      <c r="I2636" s="281">
        <v>45945</v>
      </c>
      <c r="J2636" s="260" t="s">
        <v>26</v>
      </c>
      <c r="K2636" s="260" t="s">
        <v>32</v>
      </c>
      <c r="L2636" s="281">
        <v>45945</v>
      </c>
      <c r="M2636" s="260" t="str">
        <f>IF(Table2[[#This Row],[Resolve Date]]="","ONGOING","SOLVED")</f>
        <v>SOLVED</v>
      </c>
      <c r="N2636" s="261"/>
      <c r="O2636" s="260" t="str">
        <f>Table2[[#This Row],[K&amp;N REF ]]&amp;Table2[[#This Row],[Issue type ]]</f>
        <v>5017615494NO LABELS</v>
      </c>
      <c r="P2636" s="260">
        <f>YEAR(Table2[[#This Row],[Date ]])</f>
        <v>2025</v>
      </c>
      <c r="Q2636" s="260" t="str">
        <f>VLOOKUP(MONTH(Table2[[#This Row],[Date ]]),Months,2,0)</f>
        <v>October</v>
      </c>
      <c r="R2636" s="288" t="b">
        <f>COUNTIFS(Table2[Unique],Table2[[#This Row],[Unique]])&gt;1</f>
        <v>0</v>
      </c>
      <c r="S2636" s="288">
        <f>IF(Table2[[#This Row],[Status ]]="Solved",1,0)</f>
        <v>1</v>
      </c>
      <c r="T2636" s="288">
        <f>IF(Table2[[#This Row],[Status ]]="ongoing",1,0)</f>
        <v>0</v>
      </c>
    </row>
    <row r="2637" spans="1:20" x14ac:dyDescent="0.25">
      <c r="A2637" s="263">
        <v>5017600337</v>
      </c>
      <c r="B2637" s="287" t="str">
        <f>_xlfn.XLOOKUP(Table2[[#This Row],[K&amp;N REF ]],CAT_Details[Tracking Number],CAT_Details[S Ref],,0)</f>
        <v>20251008-S-70802</v>
      </c>
      <c r="C2637" s="273">
        <f>_xlfn.XLOOKUP(Table2[[#This Row],[K&amp;N REF ]],CAT_Details[Tracking Number],CAT_Details[TO Ref],,0)</f>
        <v>20251008821182</v>
      </c>
      <c r="D2637" s="273" t="str">
        <f>_xlfn.XLOOKUP(Table2[[#This Row],[K&amp;N REF ]],CAT_Details[Tracking Number],CAT_Details[Pickup Customer Name],,0)</f>
        <v>CONTITECH TECHNO-CHEMIE GMBH PMS CIV</v>
      </c>
      <c r="E2637" s="274" t="str">
        <f>_xlfn.XLOOKUP(Table2[[#This Row],[K&amp;N REF ]],CAT_Details[Tracking Number],CAT_Details[Delivery Country Code],,0)</f>
        <v>GB</v>
      </c>
      <c r="F2637" s="274" t="str">
        <f>_xlfn.XLOOKUP(Table2[[#This Row],[TO Ref]],CAT_Details[TO Ref],CAT_Details[Loc],,0)</f>
        <v>MZ02</v>
      </c>
      <c r="G2637" s="260" t="s">
        <v>34</v>
      </c>
      <c r="H2637" s="260" t="s">
        <v>35</v>
      </c>
      <c r="I2637" s="281">
        <v>45945</v>
      </c>
      <c r="J2637" s="260" t="s">
        <v>26</v>
      </c>
      <c r="K2637" s="260" t="s">
        <v>32</v>
      </c>
      <c r="L2637" s="281">
        <v>45945</v>
      </c>
      <c r="M2637" s="260" t="str">
        <f>IF(Table2[[#This Row],[Resolve Date]]="","ONGOING","SOLVED")</f>
        <v>SOLVED</v>
      </c>
      <c r="N2637" s="261"/>
      <c r="O2637" s="260" t="str">
        <f>Table2[[#This Row],[K&amp;N REF ]]&amp;Table2[[#This Row],[Issue type ]]</f>
        <v>5017600337NO LABELS</v>
      </c>
      <c r="P2637" s="260">
        <f>YEAR(Table2[[#This Row],[Date ]])</f>
        <v>2025</v>
      </c>
      <c r="Q2637" s="260" t="str">
        <f>VLOOKUP(MONTH(Table2[[#This Row],[Date ]]),Months,2,0)</f>
        <v>October</v>
      </c>
      <c r="R2637" s="288" t="b">
        <f>COUNTIFS(Table2[Unique],Table2[[#This Row],[Unique]])&gt;1</f>
        <v>0</v>
      </c>
      <c r="S2637" s="288">
        <f>IF(Table2[[#This Row],[Status ]]="Solved",1,0)</f>
        <v>1</v>
      </c>
      <c r="T2637" s="288">
        <f>IF(Table2[[#This Row],[Status ]]="ongoing",1,0)</f>
        <v>0</v>
      </c>
    </row>
    <row r="2638" spans="1:20" x14ac:dyDescent="0.25">
      <c r="A2638" s="263">
        <v>5017615422</v>
      </c>
      <c r="B2638" s="287" t="str">
        <f>_xlfn.XLOOKUP(Table2[[#This Row],[K&amp;N REF ]],CAT_Details[Tracking Number],CAT_Details[S Ref],,0)</f>
        <v>20251009-S-70269</v>
      </c>
      <c r="C2638" s="273">
        <f>_xlfn.XLOOKUP(Table2[[#This Row],[K&amp;N REF ]],CAT_Details[Tracking Number],CAT_Details[TO Ref],,0)</f>
        <v>20251009821930</v>
      </c>
      <c r="D2638" s="273" t="str">
        <f>_xlfn.XLOOKUP(Table2[[#This Row],[K&amp;N REF ]],CAT_Details[Tracking Number],CAT_Details[Pickup Customer Name],,0)</f>
        <v>Donaldson Filtration Deutschland GmbH</v>
      </c>
      <c r="E2638" s="274" t="str">
        <f>_xlfn.XLOOKUP(Table2[[#This Row],[K&amp;N REF ]],CAT_Details[Tracking Number],CAT_Details[Delivery Country Code],,0)</f>
        <v>GB</v>
      </c>
      <c r="F2638" s="274" t="str">
        <f>_xlfn.XLOOKUP(Table2[[#This Row],[TO Ref]],CAT_Details[TO Ref],CAT_Details[Loc],,0)</f>
        <v>DX01-L5</v>
      </c>
      <c r="G2638" s="260" t="s">
        <v>34</v>
      </c>
      <c r="H2638" s="260" t="s">
        <v>49</v>
      </c>
      <c r="I2638" s="281">
        <v>45945</v>
      </c>
      <c r="J2638" s="260" t="s">
        <v>26</v>
      </c>
      <c r="K2638" s="260" t="s">
        <v>32</v>
      </c>
      <c r="L2638" s="281">
        <v>45945</v>
      </c>
      <c r="M2638" s="260" t="str">
        <f>IF(Table2[[#This Row],[Resolve Date]]="","ONGOING","SOLVED")</f>
        <v>SOLVED</v>
      </c>
      <c r="N2638" s="261" t="s">
        <v>27618</v>
      </c>
      <c r="O2638" s="260" t="str">
        <f>Table2[[#This Row],[K&amp;N REF ]]&amp;Table2[[#This Row],[Issue type ]]</f>
        <v>5017615422XX LABELS</v>
      </c>
      <c r="P2638" s="260">
        <f>YEAR(Table2[[#This Row],[Date ]])</f>
        <v>2025</v>
      </c>
      <c r="Q2638" s="260" t="str">
        <f>VLOOKUP(MONTH(Table2[[#This Row],[Date ]]),Months,2,0)</f>
        <v>October</v>
      </c>
      <c r="R2638" s="288" t="b">
        <f>COUNTIFS(Table2[Unique],Table2[[#This Row],[Unique]])&gt;1</f>
        <v>0</v>
      </c>
      <c r="S2638" s="288">
        <f>IF(Table2[[#This Row],[Status ]]="Solved",1,0)</f>
        <v>1</v>
      </c>
      <c r="T2638" s="288">
        <f>IF(Table2[[#This Row],[Status ]]="ongoing",1,0)</f>
        <v>0</v>
      </c>
    </row>
    <row r="2639" spans="1:20" x14ac:dyDescent="0.25">
      <c r="A2639" s="263">
        <v>5017615478</v>
      </c>
      <c r="B2639" s="287" t="str">
        <f>_xlfn.XLOOKUP(Table2[[#This Row],[K&amp;N REF ]],CAT_Details[Tracking Number],CAT_Details[S Ref],,0)</f>
        <v>20251009-S-70295</v>
      </c>
      <c r="C2639" s="273">
        <f>_xlfn.XLOOKUP(Table2[[#This Row],[K&amp;N REF ]],CAT_Details[Tracking Number],CAT_Details[TO Ref],,0)</f>
        <v>20250929814127</v>
      </c>
      <c r="D2639" s="273" t="str">
        <f>_xlfn.XLOOKUP(Table2[[#This Row],[K&amp;N REF ]],CAT_Details[Tracking Number],CAT_Details[Pickup Customer Name],,0)</f>
        <v>HYDAC SERVICE GMBH</v>
      </c>
      <c r="E2639" s="274" t="str">
        <f>_xlfn.XLOOKUP(Table2[[#This Row],[K&amp;N REF ]],CAT_Details[Tracking Number],CAT_Details[Delivery Country Code],,0)</f>
        <v>GB</v>
      </c>
      <c r="F2639" s="274" t="str">
        <f>_xlfn.XLOOKUP(Table2[[#This Row],[TO Ref]],CAT_Details[TO Ref],CAT_Details[Loc],,0)</f>
        <v>U2-L5</v>
      </c>
      <c r="G2639" s="260" t="s">
        <v>34</v>
      </c>
      <c r="H2639" s="260" t="s">
        <v>179</v>
      </c>
      <c r="I2639" s="281">
        <v>45945</v>
      </c>
      <c r="J2639" s="260" t="s">
        <v>26</v>
      </c>
      <c r="K2639" s="260" t="s">
        <v>32</v>
      </c>
      <c r="L2639" s="281">
        <v>45945</v>
      </c>
      <c r="M2639" s="260" t="str">
        <f>IF(Table2[[#This Row],[Resolve Date]]="","ONGOING","SOLVED")</f>
        <v>SOLVED</v>
      </c>
      <c r="N2639" s="261"/>
      <c r="O2639" s="260" t="str">
        <f>Table2[[#This Row],[K&amp;N REF ]]&amp;Table2[[#This Row],[Issue type ]]</f>
        <v xml:space="preserve">5017615478NOT SCANNABLE </v>
      </c>
      <c r="P2639" s="260">
        <f>YEAR(Table2[[#This Row],[Date ]])</f>
        <v>2025</v>
      </c>
      <c r="Q2639" s="260" t="str">
        <f>VLOOKUP(MONTH(Table2[[#This Row],[Date ]]),Months,2,0)</f>
        <v>October</v>
      </c>
      <c r="R2639" s="288" t="b">
        <f>COUNTIFS(Table2[Unique],Table2[[#This Row],[Unique]])&gt;1</f>
        <v>0</v>
      </c>
      <c r="S2639" s="288">
        <f>IF(Table2[[#This Row],[Status ]]="Solved",1,0)</f>
        <v>1</v>
      </c>
      <c r="T2639" s="288">
        <f>IF(Table2[[#This Row],[Status ]]="ongoing",1,0)</f>
        <v>0</v>
      </c>
    </row>
    <row r="2640" spans="1:20" x14ac:dyDescent="0.25">
      <c r="A2640" s="263">
        <v>5017615477</v>
      </c>
      <c r="B2640" s="287" t="str">
        <f>_xlfn.XLOOKUP(Table2[[#This Row],[K&amp;N REF ]],CAT_Details[Tracking Number],CAT_Details[S Ref],,0)</f>
        <v>20251009-S-70295</v>
      </c>
      <c r="C2640" s="273">
        <f>_xlfn.XLOOKUP(Table2[[#This Row],[K&amp;N REF ]],CAT_Details[Tracking Number],CAT_Details[TO Ref],,0)</f>
        <v>20251006819172</v>
      </c>
      <c r="D2640" s="273" t="str">
        <f>_xlfn.XLOOKUP(Table2[[#This Row],[K&amp;N REF ]],CAT_Details[Tracking Number],CAT_Details[Pickup Customer Name],,0)</f>
        <v>HYDAC SERVICE GMBH</v>
      </c>
      <c r="E2640" s="274" t="str">
        <f>_xlfn.XLOOKUP(Table2[[#This Row],[K&amp;N REF ]],CAT_Details[Tracking Number],CAT_Details[Delivery Country Code],,0)</f>
        <v>GB</v>
      </c>
      <c r="F2640" s="274">
        <f>_xlfn.XLOOKUP(Table2[[#This Row],[TO Ref]],CAT_Details[TO Ref],CAT_Details[Loc],,0)</f>
        <v>3402</v>
      </c>
      <c r="G2640" s="260" t="s">
        <v>34</v>
      </c>
      <c r="H2640" s="260" t="s">
        <v>179</v>
      </c>
      <c r="I2640" s="281">
        <v>45945</v>
      </c>
      <c r="J2640" s="260" t="s">
        <v>26</v>
      </c>
      <c r="K2640" s="260" t="s">
        <v>32</v>
      </c>
      <c r="L2640" s="281">
        <v>45945</v>
      </c>
      <c r="M2640" s="260" t="str">
        <f>IF(Table2[[#This Row],[Resolve Date]]="","ONGOING","SOLVED")</f>
        <v>SOLVED</v>
      </c>
      <c r="N2640" s="261"/>
      <c r="O2640" s="260" t="str">
        <f>Table2[[#This Row],[K&amp;N REF ]]&amp;Table2[[#This Row],[Issue type ]]</f>
        <v xml:space="preserve">5017615477NOT SCANNABLE </v>
      </c>
      <c r="P2640" s="260">
        <f>YEAR(Table2[[#This Row],[Date ]])</f>
        <v>2025</v>
      </c>
      <c r="Q2640" s="260" t="str">
        <f>VLOOKUP(MONTH(Table2[[#This Row],[Date ]]),Months,2,0)</f>
        <v>October</v>
      </c>
      <c r="R2640" s="288" t="b">
        <f>COUNTIFS(Table2[Unique],Table2[[#This Row],[Unique]])&gt;1</f>
        <v>0</v>
      </c>
      <c r="S2640" s="288">
        <f>IF(Table2[[#This Row],[Status ]]="Solved",1,0)</f>
        <v>1</v>
      </c>
      <c r="T2640" s="288">
        <f>IF(Table2[[#This Row],[Status ]]="ongoing",1,0)</f>
        <v>0</v>
      </c>
    </row>
    <row r="2641" spans="1:20" x14ac:dyDescent="0.25">
      <c r="A2641" s="263">
        <v>5017615366</v>
      </c>
      <c r="B2641" s="287" t="str">
        <f>_xlfn.XLOOKUP(Table2[[#This Row],[K&amp;N REF ]],CAT_Details[Tracking Number],CAT_Details[S Ref],,0)</f>
        <v>20251009-S-70281</v>
      </c>
      <c r="C2641" s="273">
        <f>_xlfn.XLOOKUP(Table2[[#This Row],[K&amp;N REF ]],CAT_Details[Tracking Number],CAT_Details[TO Ref],,0)</f>
        <v>20251007820223</v>
      </c>
      <c r="D2641" s="273" t="str">
        <f>_xlfn.XLOOKUP(Table2[[#This Row],[K&amp;N REF ]],CAT_Details[Tracking Number],CAT_Details[Pickup Customer Name],,0)</f>
        <v>PACOMA GMBH</v>
      </c>
      <c r="E2641" s="274" t="str">
        <f>_xlfn.XLOOKUP(Table2[[#This Row],[K&amp;N REF ]],CAT_Details[Tracking Number],CAT_Details[Delivery Country Code],,0)</f>
        <v>GB</v>
      </c>
      <c r="F2641" s="274">
        <f>_xlfn.XLOOKUP(Table2[[#This Row],[TO Ref]],CAT_Details[TO Ref],CAT_Details[Loc],,0)</f>
        <v>3402</v>
      </c>
      <c r="G2641" s="260" t="s">
        <v>34</v>
      </c>
      <c r="H2641" s="260" t="s">
        <v>31</v>
      </c>
      <c r="I2641" s="281">
        <v>45945</v>
      </c>
      <c r="J2641" s="260" t="s">
        <v>26</v>
      </c>
      <c r="K2641" s="260" t="s">
        <v>32</v>
      </c>
      <c r="L2641" s="281">
        <v>45945</v>
      </c>
      <c r="M2641" s="260" t="str">
        <f>IF(Table2[[#This Row],[Resolve Date]]="","ONGOING","SOLVED")</f>
        <v>SOLVED</v>
      </c>
      <c r="N2641" s="261" t="s">
        <v>29827</v>
      </c>
      <c r="O2641" s="260" t="str">
        <f>Table2[[#This Row],[K&amp;N REF ]]&amp;Table2[[#This Row],[Issue type ]]</f>
        <v>5017615366MISSING LABELS ON SOME UNITS</v>
      </c>
      <c r="P2641" s="260">
        <f>YEAR(Table2[[#This Row],[Date ]])</f>
        <v>2025</v>
      </c>
      <c r="Q2641" s="260" t="str">
        <f>VLOOKUP(MONTH(Table2[[#This Row],[Date ]]),Months,2,0)</f>
        <v>October</v>
      </c>
      <c r="R2641" s="288" t="b">
        <f>COUNTIFS(Table2[Unique],Table2[[#This Row],[Unique]])&gt;1</f>
        <v>0</v>
      </c>
      <c r="S2641" s="288">
        <f>IF(Table2[[#This Row],[Status ]]="Solved",1,0)</f>
        <v>1</v>
      </c>
      <c r="T2641" s="288">
        <f>IF(Table2[[#This Row],[Status ]]="ongoing",1,0)</f>
        <v>0</v>
      </c>
    </row>
    <row r="2642" spans="1:20" x14ac:dyDescent="0.25">
      <c r="A2642" s="263">
        <v>5017615355</v>
      </c>
      <c r="B2642" s="287" t="str">
        <f>_xlfn.XLOOKUP(Table2[[#This Row],[K&amp;N REF ]],CAT_Details[Tracking Number],CAT_Details[S Ref],,0)</f>
        <v>20251009-S-70302</v>
      </c>
      <c r="C2642" s="273">
        <f>_xlfn.XLOOKUP(Table2[[#This Row],[K&amp;N REF ]],CAT_Details[Tracking Number],CAT_Details[TO Ref],,0)</f>
        <v>20251008821386</v>
      </c>
      <c r="D2642" s="273" t="str">
        <f>_xlfn.XLOOKUP(Table2[[#This Row],[K&amp;N REF ]],CAT_Details[Tracking Number],CAT_Details[Pickup Customer Name],,0)</f>
        <v>ZF FRIEDRICHSHAFEN AG</v>
      </c>
      <c r="E2642" s="274" t="str">
        <f>_xlfn.XLOOKUP(Table2[[#This Row],[K&amp;N REF ]],CAT_Details[Tracking Number],CAT_Details[Delivery Country Code],,0)</f>
        <v>GB</v>
      </c>
      <c r="F2642" s="274">
        <f>_xlfn.XLOOKUP(Table2[[#This Row],[TO Ref]],CAT_Details[TO Ref],CAT_Details[Loc],,0)</f>
        <v>3402</v>
      </c>
      <c r="G2642" s="260" t="s">
        <v>34</v>
      </c>
      <c r="H2642" s="260" t="s">
        <v>35</v>
      </c>
      <c r="I2642" s="281">
        <v>45945</v>
      </c>
      <c r="J2642" s="260" t="s">
        <v>26</v>
      </c>
      <c r="K2642" s="260" t="s">
        <v>32</v>
      </c>
      <c r="L2642" s="281">
        <v>45945</v>
      </c>
      <c r="M2642" s="260" t="str">
        <f>IF(Table2[[#This Row],[Resolve Date]]="","ONGOING","SOLVED")</f>
        <v>SOLVED</v>
      </c>
      <c r="N2642" s="261"/>
      <c r="O2642" s="260" t="str">
        <f>Table2[[#This Row],[K&amp;N REF ]]&amp;Table2[[#This Row],[Issue type ]]</f>
        <v>5017615355NO LABELS</v>
      </c>
      <c r="P2642" s="260">
        <f>YEAR(Table2[[#This Row],[Date ]])</f>
        <v>2025</v>
      </c>
      <c r="Q2642" s="260" t="str">
        <f>VLOOKUP(MONTH(Table2[[#This Row],[Date ]]),Months,2,0)</f>
        <v>October</v>
      </c>
      <c r="R2642" s="288" t="b">
        <f>COUNTIFS(Table2[Unique],Table2[[#This Row],[Unique]])&gt;1</f>
        <v>0</v>
      </c>
      <c r="S2642" s="288">
        <f>IF(Table2[[#This Row],[Status ]]="Solved",1,0)</f>
        <v>1</v>
      </c>
      <c r="T2642" s="288">
        <f>IF(Table2[[#This Row],[Status ]]="ongoing",1,0)</f>
        <v>0</v>
      </c>
    </row>
    <row r="2643" spans="1:20" x14ac:dyDescent="0.25">
      <c r="A2643" s="263">
        <v>5017632045</v>
      </c>
      <c r="B2643" s="287" t="str">
        <f>_xlfn.XLOOKUP(Table2[[#This Row],[K&amp;N REF ]],CAT_Details[Tracking Number],CAT_Details[S Ref],,0)</f>
        <v>20251010-S-70603</v>
      </c>
      <c r="C2643" s="273">
        <f>_xlfn.XLOOKUP(Table2[[#This Row],[K&amp;N REF ]],CAT_Details[Tracking Number],CAT_Details[TO Ref],,0)</f>
        <v>20251009822748</v>
      </c>
      <c r="D2643" s="273" t="str">
        <f>_xlfn.XLOOKUP(Table2[[#This Row],[K&amp;N REF ]],CAT_Details[Tracking Number],CAT_Details[Pickup Customer Name],,0)</f>
        <v>DPM</v>
      </c>
      <c r="E2643" s="274" t="str">
        <f>_xlfn.XLOOKUP(Table2[[#This Row],[K&amp;N REF ]],CAT_Details[Tracking Number],CAT_Details[Delivery Country Code],,0)</f>
        <v>GB</v>
      </c>
      <c r="F2643" s="274" t="str">
        <f>_xlfn.XLOOKUP(Table2[[#This Row],[TO Ref]],CAT_Details[TO Ref],CAT_Details[Loc],,0)</f>
        <v>DK-BM01</v>
      </c>
      <c r="G2643" s="260" t="s">
        <v>36</v>
      </c>
      <c r="H2643" s="260" t="s">
        <v>197</v>
      </c>
      <c r="I2643" s="281">
        <v>45945</v>
      </c>
      <c r="J2643" s="260" t="s">
        <v>45</v>
      </c>
      <c r="K2643" s="260" t="s">
        <v>50</v>
      </c>
      <c r="L2643" s="281">
        <v>45946</v>
      </c>
      <c r="M2643" s="260" t="str">
        <f>IF(Table2[[#This Row],[Resolve Date]]="","ONGOING","SOLVED")</f>
        <v>SOLVED</v>
      </c>
      <c r="N2643" s="261" t="s">
        <v>30073</v>
      </c>
      <c r="O2643" s="260" t="str">
        <f>Table2[[#This Row],[K&amp;N REF ]]&amp;Table2[[#This Row],[Issue type ]]</f>
        <v>5017632045MANCO</v>
      </c>
      <c r="P2643" s="260">
        <f>YEAR(Table2[[#This Row],[Date ]])</f>
        <v>2025</v>
      </c>
      <c r="Q2643" s="260" t="str">
        <f>VLOOKUP(MONTH(Table2[[#This Row],[Date ]]),Months,2,0)</f>
        <v>October</v>
      </c>
      <c r="R2643" s="288" t="b">
        <f>COUNTIFS(Table2[Unique],Table2[[#This Row],[Unique]])&gt;1</f>
        <v>0</v>
      </c>
      <c r="S2643" s="288">
        <f>IF(Table2[[#This Row],[Status ]]="Solved",1,0)</f>
        <v>1</v>
      </c>
      <c r="T2643" s="288">
        <f>IF(Table2[[#This Row],[Status ]]="ongoing",1,0)</f>
        <v>0</v>
      </c>
    </row>
    <row r="2644" spans="1:20" x14ac:dyDescent="0.25">
      <c r="A2644" s="263">
        <v>5017632249</v>
      </c>
      <c r="B2644" s="287" t="str">
        <f>_xlfn.XLOOKUP(Table2[[#This Row],[K&amp;N REF ]],CAT_Details[Tracking Number],CAT_Details[S Ref],,0)</f>
        <v>20251010-S-70599</v>
      </c>
      <c r="C2644" s="273">
        <f>_xlfn.XLOOKUP(Table2[[#This Row],[K&amp;N REF ]],CAT_Details[Tracking Number],CAT_Details[TO Ref],,0)</f>
        <v>20251010823153</v>
      </c>
      <c r="D2644" s="273" t="str">
        <f>_xlfn.XLOOKUP(Table2[[#This Row],[K&amp;N REF ]],CAT_Details[Tracking Number],CAT_Details[Pickup Customer Name],,0)</f>
        <v>Donaldson Ed</v>
      </c>
      <c r="E2644" s="274" t="str">
        <f>_xlfn.XLOOKUP(Table2[[#This Row],[K&amp;N REF ]],CAT_Details[Tracking Number],CAT_Details[Delivery Country Code],,0)</f>
        <v>GB</v>
      </c>
      <c r="F2644" s="274">
        <f>_xlfn.XLOOKUP(Table2[[#This Row],[TO Ref]],CAT_Details[TO Ref],CAT_Details[Loc],,0)</f>
        <v>3402</v>
      </c>
      <c r="G2644" s="260" t="s">
        <v>36</v>
      </c>
      <c r="H2644" s="260" t="s">
        <v>179</v>
      </c>
      <c r="I2644" s="281">
        <v>45945</v>
      </c>
      <c r="J2644" s="260" t="s">
        <v>26</v>
      </c>
      <c r="K2644" s="260" t="s">
        <v>32</v>
      </c>
      <c r="L2644" s="281">
        <v>45945</v>
      </c>
      <c r="M2644" s="260" t="str">
        <f>IF(Table2[[#This Row],[Resolve Date]]="","ONGOING","SOLVED")</f>
        <v>SOLVED</v>
      </c>
      <c r="N2644" s="261"/>
      <c r="O2644" s="260" t="str">
        <f>Table2[[#This Row],[K&amp;N REF ]]&amp;Table2[[#This Row],[Issue type ]]</f>
        <v xml:space="preserve">5017632249NOT SCANNABLE </v>
      </c>
      <c r="P2644" s="260">
        <f>YEAR(Table2[[#This Row],[Date ]])</f>
        <v>2025</v>
      </c>
      <c r="Q2644" s="260" t="str">
        <f>VLOOKUP(MONTH(Table2[[#This Row],[Date ]]),Months,2,0)</f>
        <v>October</v>
      </c>
      <c r="R2644" s="288" t="b">
        <f>COUNTIFS(Table2[Unique],Table2[[#This Row],[Unique]])&gt;1</f>
        <v>0</v>
      </c>
      <c r="S2644" s="288">
        <f>IF(Table2[[#This Row],[Status ]]="Solved",1,0)</f>
        <v>1</v>
      </c>
      <c r="T2644" s="288">
        <f>IF(Table2[[#This Row],[Status ]]="ongoing",1,0)</f>
        <v>0</v>
      </c>
    </row>
    <row r="2645" spans="1:20" x14ac:dyDescent="0.25">
      <c r="A2645" s="263">
        <v>5017632250</v>
      </c>
      <c r="B2645" s="287" t="str">
        <f>_xlfn.XLOOKUP(Table2[[#This Row],[K&amp;N REF ]],CAT_Details[Tracking Number],CAT_Details[S Ref],,0)</f>
        <v>20251010-S-70599</v>
      </c>
      <c r="C2645" s="273">
        <f>_xlfn.XLOOKUP(Table2[[#This Row],[K&amp;N REF ]],CAT_Details[Tracking Number],CAT_Details[TO Ref],,0)</f>
        <v>20251010823146</v>
      </c>
      <c r="D2645" s="273" t="str">
        <f>_xlfn.XLOOKUP(Table2[[#This Row],[K&amp;N REF ]],CAT_Details[Tracking Number],CAT_Details[Pickup Customer Name],,0)</f>
        <v>Donaldson Ed</v>
      </c>
      <c r="E2645" s="274" t="str">
        <f>_xlfn.XLOOKUP(Table2[[#This Row],[K&amp;N REF ]],CAT_Details[Tracking Number],CAT_Details[Delivery Country Code],,0)</f>
        <v>GB</v>
      </c>
      <c r="F2645" s="274" t="str">
        <f>_xlfn.XLOOKUP(Table2[[#This Row],[TO Ref]],CAT_Details[TO Ref],CAT_Details[Loc],,0)</f>
        <v>DX01-L5</v>
      </c>
      <c r="G2645" s="260" t="s">
        <v>36</v>
      </c>
      <c r="H2645" s="260" t="s">
        <v>179</v>
      </c>
      <c r="I2645" s="281">
        <v>45945</v>
      </c>
      <c r="J2645" s="260" t="s">
        <v>41</v>
      </c>
      <c r="K2645" s="260" t="s">
        <v>32</v>
      </c>
      <c r="L2645" s="281">
        <v>45945</v>
      </c>
      <c r="M2645" s="260" t="str">
        <f>IF(Table2[[#This Row],[Resolve Date]]="","ONGOING","SOLVED")</f>
        <v>SOLVED</v>
      </c>
      <c r="N2645" s="261"/>
      <c r="O2645" s="260" t="str">
        <f>Table2[[#This Row],[K&amp;N REF ]]&amp;Table2[[#This Row],[Issue type ]]</f>
        <v xml:space="preserve">5017632250NOT SCANNABLE </v>
      </c>
      <c r="P2645" s="260">
        <f>YEAR(Table2[[#This Row],[Date ]])</f>
        <v>2025</v>
      </c>
      <c r="Q2645" s="260" t="str">
        <f>VLOOKUP(MONTH(Table2[[#This Row],[Date ]]),Months,2,0)</f>
        <v>October</v>
      </c>
      <c r="R2645" s="288" t="b">
        <f>COUNTIFS(Table2[Unique],Table2[[#This Row],[Unique]])&gt;1</f>
        <v>0</v>
      </c>
      <c r="S2645" s="288">
        <f>IF(Table2[[#This Row],[Status ]]="Solved",1,0)</f>
        <v>1</v>
      </c>
      <c r="T2645" s="288">
        <f>IF(Table2[[#This Row],[Status ]]="ongoing",1,0)</f>
        <v>0</v>
      </c>
    </row>
    <row r="2646" spans="1:20" x14ac:dyDescent="0.25">
      <c r="A2646" s="263">
        <v>5017566908</v>
      </c>
      <c r="B2646" s="287" t="str">
        <f>_xlfn.XLOOKUP(Table2[[#This Row],[K&amp;N REF ]],CAT_Details[Tracking Number],CAT_Details[S Ref],,0)</f>
        <v>20251006-S-70471</v>
      </c>
      <c r="C2646" s="273">
        <f>_xlfn.XLOOKUP(Table2[[#This Row],[K&amp;N REF ]],CAT_Details[Tracking Number],CAT_Details[TO Ref],,0)</f>
        <v>20251003818311</v>
      </c>
      <c r="D2646" s="273" t="str">
        <f>_xlfn.XLOOKUP(Table2[[#This Row],[K&amp;N REF ]],CAT_Details[Tracking Number],CAT_Details[Pickup Customer Name],,0)</f>
        <v>MARELLI MOTORI SPA/ MM HEADQUARTER</v>
      </c>
      <c r="E2646" s="274" t="str">
        <f>_xlfn.XLOOKUP(Table2[[#This Row],[K&amp;N REF ]],CAT_Details[Tracking Number],CAT_Details[Delivery Country Code],,0)</f>
        <v>GB</v>
      </c>
      <c r="F2646" s="274" t="str">
        <f>_xlfn.XLOOKUP(Table2[[#This Row],[TO Ref]],CAT_Details[TO Ref],CAT_Details[Loc],,0)</f>
        <v>DK-LW08</v>
      </c>
      <c r="G2646" s="260" t="s">
        <v>24</v>
      </c>
      <c r="H2646" s="260" t="s">
        <v>35</v>
      </c>
      <c r="I2646" s="281">
        <v>45945</v>
      </c>
      <c r="J2646" s="260" t="s">
        <v>26</v>
      </c>
      <c r="K2646" s="260" t="s">
        <v>32</v>
      </c>
      <c r="L2646" s="281">
        <v>45945</v>
      </c>
      <c r="M2646" s="260" t="str">
        <f>IF(Table2[[#This Row],[Resolve Date]]="","ONGOING","SOLVED")</f>
        <v>SOLVED</v>
      </c>
      <c r="N2646" s="261"/>
      <c r="O2646" s="260" t="str">
        <f>Table2[[#This Row],[K&amp;N REF ]]&amp;Table2[[#This Row],[Issue type ]]</f>
        <v>5017566908NO LABELS</v>
      </c>
      <c r="P2646" s="260">
        <f>YEAR(Table2[[#This Row],[Date ]])</f>
        <v>2025</v>
      </c>
      <c r="Q2646" s="260" t="str">
        <f>VLOOKUP(MONTH(Table2[[#This Row],[Date ]]),Months,2,0)</f>
        <v>October</v>
      </c>
      <c r="R2646" s="288" t="b">
        <f>COUNTIFS(Table2[Unique],Table2[[#This Row],[Unique]])&gt;1</f>
        <v>0</v>
      </c>
      <c r="S2646" s="288">
        <f>IF(Table2[[#This Row],[Status ]]="Solved",1,0)</f>
        <v>1</v>
      </c>
      <c r="T2646" s="288">
        <f>IF(Table2[[#This Row],[Status ]]="ongoing",1,0)</f>
        <v>0</v>
      </c>
    </row>
    <row r="2647" spans="1:20" x14ac:dyDescent="0.25">
      <c r="A2647" s="263">
        <v>5017600267</v>
      </c>
      <c r="B2647" s="287" t="str">
        <f>_xlfn.XLOOKUP(Table2[[#This Row],[K&amp;N REF ]],CAT_Details[Tracking Number],CAT_Details[S Ref],,0)</f>
        <v>20251008-S-70774</v>
      </c>
      <c r="C2647" s="273">
        <f>_xlfn.XLOOKUP(Table2[[#This Row],[K&amp;N REF ]],CAT_Details[Tracking Number],CAT_Details[TO Ref],,0)</f>
        <v>20251007820082</v>
      </c>
      <c r="D2647" s="273" t="str">
        <f>_xlfn.XLOOKUP(Table2[[#This Row],[K&amp;N REF ]],CAT_Details[Tracking Number],CAT_Details[Pickup Customer Name],,0)</f>
        <v>SK WELLMAN SRL</v>
      </c>
      <c r="E2647" s="274" t="str">
        <f>_xlfn.XLOOKUP(Table2[[#This Row],[K&amp;N REF ]],CAT_Details[Tracking Number],CAT_Details[Delivery Country Code],,0)</f>
        <v>GB</v>
      </c>
      <c r="F2647" s="274" t="str">
        <f>_xlfn.XLOOKUP(Table2[[#This Row],[TO Ref]],CAT_Details[TO Ref],CAT_Details[Loc],,0)</f>
        <v>DK-BM01</v>
      </c>
      <c r="G2647" s="260" t="s">
        <v>24</v>
      </c>
      <c r="H2647" s="260" t="s">
        <v>35</v>
      </c>
      <c r="I2647" s="281">
        <v>45945</v>
      </c>
      <c r="J2647" s="260" t="s">
        <v>26</v>
      </c>
      <c r="K2647" s="260" t="s">
        <v>32</v>
      </c>
      <c r="L2647" s="281">
        <v>45945</v>
      </c>
      <c r="M2647" s="260" t="str">
        <f>IF(Table2[[#This Row],[Resolve Date]]="","ONGOING","SOLVED")</f>
        <v>SOLVED</v>
      </c>
      <c r="N2647" s="261"/>
      <c r="O2647" s="260" t="str">
        <f>Table2[[#This Row],[K&amp;N REF ]]&amp;Table2[[#This Row],[Issue type ]]</f>
        <v>5017600267NO LABELS</v>
      </c>
      <c r="P2647" s="260">
        <f>YEAR(Table2[[#This Row],[Date ]])</f>
        <v>2025</v>
      </c>
      <c r="Q2647" s="260" t="str">
        <f>VLOOKUP(MONTH(Table2[[#This Row],[Date ]]),Months,2,0)</f>
        <v>October</v>
      </c>
      <c r="R2647" s="288" t="b">
        <f>COUNTIFS(Table2[Unique],Table2[[#This Row],[Unique]])&gt;1</f>
        <v>0</v>
      </c>
      <c r="S2647" s="288">
        <f>IF(Table2[[#This Row],[Status ]]="Solved",1,0)</f>
        <v>1</v>
      </c>
      <c r="T2647" s="288">
        <f>IF(Table2[[#This Row],[Status ]]="ongoing",1,0)</f>
        <v>0</v>
      </c>
    </row>
    <row r="2648" spans="1:20" x14ac:dyDescent="0.25">
      <c r="A2648" s="263">
        <v>5017583496</v>
      </c>
      <c r="B2648" s="287" t="str">
        <f>_xlfn.XLOOKUP(Table2[[#This Row],[K&amp;N REF ]],CAT_Details[Tracking Number],CAT_Details[S Ref],,0)</f>
        <v>20251007-S-70672</v>
      </c>
      <c r="C2648" s="273">
        <f>_xlfn.XLOOKUP(Table2[[#This Row],[K&amp;N REF ]],CAT_Details[Tracking Number],CAT_Details[TO Ref],,0)</f>
        <v>20251002817936</v>
      </c>
      <c r="D2648" s="273" t="str">
        <f>_xlfn.XLOOKUP(Table2[[#This Row],[K&amp;N REF ]],CAT_Details[Tracking Number],CAT_Details[Pickup Customer Name],,0)</f>
        <v>Tibbett Logistics</v>
      </c>
      <c r="E2648" s="274" t="str">
        <f>_xlfn.XLOOKUP(Table2[[#This Row],[K&amp;N REF ]],CAT_Details[Tracking Number],CAT_Details[Delivery Country Code],,0)</f>
        <v>GB</v>
      </c>
      <c r="F2648" s="274" t="str">
        <f>_xlfn.XLOOKUP(Table2[[#This Row],[TO Ref]],CAT_Details[TO Ref],CAT_Details[Loc],,0)</f>
        <v>DX01-L5</v>
      </c>
      <c r="G2648" s="260" t="s">
        <v>34</v>
      </c>
      <c r="H2648" s="260" t="s">
        <v>49</v>
      </c>
      <c r="I2648" s="281">
        <v>45945</v>
      </c>
      <c r="J2648" s="260" t="s">
        <v>26</v>
      </c>
      <c r="K2648" s="260" t="s">
        <v>32</v>
      </c>
      <c r="L2648" s="281">
        <v>45945</v>
      </c>
      <c r="M2648" s="260" t="str">
        <f>IF(Table2[[#This Row],[Resolve Date]]="","ONGOING","SOLVED")</f>
        <v>SOLVED</v>
      </c>
      <c r="N2648" s="261" t="s">
        <v>27618</v>
      </c>
      <c r="O2648" s="260" t="str">
        <f>Table2[[#This Row],[K&amp;N REF ]]&amp;Table2[[#This Row],[Issue type ]]</f>
        <v>5017583496XX LABELS</v>
      </c>
      <c r="P2648" s="260">
        <f>YEAR(Table2[[#This Row],[Date ]])</f>
        <v>2025</v>
      </c>
      <c r="Q2648" s="260" t="str">
        <f>VLOOKUP(MONTH(Table2[[#This Row],[Date ]]),Months,2,0)</f>
        <v>October</v>
      </c>
      <c r="R2648" s="288" t="b">
        <f>COUNTIFS(Table2[Unique],Table2[[#This Row],[Unique]])&gt;1</f>
        <v>0</v>
      </c>
      <c r="S2648" s="288">
        <f>IF(Table2[[#This Row],[Status ]]="Solved",1,0)</f>
        <v>1</v>
      </c>
      <c r="T2648" s="288">
        <f>IF(Table2[[#This Row],[Status ]]="ongoing",1,0)</f>
        <v>0</v>
      </c>
    </row>
    <row r="2649" spans="1:20" x14ac:dyDescent="0.25">
      <c r="A2649" s="263">
        <v>5017600051</v>
      </c>
      <c r="B2649" s="287" t="str">
        <f>_xlfn.XLOOKUP(Table2[[#This Row],[K&amp;N REF ]],CAT_Details[Tracking Number],CAT_Details[S Ref],,0)</f>
        <v>20251008-S-70298</v>
      </c>
      <c r="C2649" s="273">
        <f>_xlfn.XLOOKUP(Table2[[#This Row],[K&amp;N REF ]],CAT_Details[Tracking Number],CAT_Details[TO Ref],,0)</f>
        <v>20250929814675</v>
      </c>
      <c r="D2649" s="273" t="str">
        <f>_xlfn.XLOOKUP(Table2[[#This Row],[K&amp;N REF ]],CAT_Details[Tracking Number],CAT_Details[Pickup Customer Name],,0)</f>
        <v>HUSCO INTERNATIONAL LTD</v>
      </c>
      <c r="E2649" s="274" t="str">
        <f>_xlfn.XLOOKUP(Table2[[#This Row],[K&amp;N REF ]],CAT_Details[Tracking Number],CAT_Details[Delivery Country Code],,0)</f>
        <v>FR</v>
      </c>
      <c r="F2649" s="274">
        <f>_xlfn.XLOOKUP(Table2[[#This Row],[TO Ref]],CAT_Details[TO Ref],CAT_Details[Loc],,0)</f>
        <v>3705</v>
      </c>
      <c r="G2649" s="260" t="s">
        <v>199</v>
      </c>
      <c r="H2649" s="260" t="s">
        <v>35</v>
      </c>
      <c r="I2649" s="281">
        <v>45945</v>
      </c>
      <c r="J2649" s="260" t="s">
        <v>41</v>
      </c>
      <c r="K2649" s="260" t="s">
        <v>32</v>
      </c>
      <c r="L2649" s="281">
        <v>45945</v>
      </c>
      <c r="M2649" s="260" t="str">
        <f>IF(Table2[[#This Row],[Resolve Date]]="","ONGOING","SOLVED")</f>
        <v>SOLVED</v>
      </c>
      <c r="N2649" s="261"/>
      <c r="O2649" s="260" t="str">
        <f>Table2[[#This Row],[K&amp;N REF ]]&amp;Table2[[#This Row],[Issue type ]]</f>
        <v>5017600051NO LABELS</v>
      </c>
      <c r="P2649" s="260">
        <f>YEAR(Table2[[#This Row],[Date ]])</f>
        <v>2025</v>
      </c>
      <c r="Q2649" s="260" t="str">
        <f>VLOOKUP(MONTH(Table2[[#This Row],[Date ]]),Months,2,0)</f>
        <v>October</v>
      </c>
      <c r="R2649" s="288" t="b">
        <f>COUNTIFS(Table2[Unique],Table2[[#This Row],[Unique]])&gt;1</f>
        <v>0</v>
      </c>
      <c r="S2649" s="288">
        <f>IF(Table2[[#This Row],[Status ]]="Solved",1,0)</f>
        <v>1</v>
      </c>
      <c r="T2649" s="288">
        <f>IF(Table2[[#This Row],[Status ]]="ongoing",1,0)</f>
        <v>0</v>
      </c>
    </row>
    <row r="2650" spans="1:20" x14ac:dyDescent="0.25">
      <c r="A2650" s="263">
        <v>5017615678</v>
      </c>
      <c r="B2650" s="287" t="str">
        <f>_xlfn.XLOOKUP(Table2[[#This Row],[K&amp;N REF ]],CAT_Details[Tracking Number],CAT_Details[S Ref],,0)</f>
        <v>20251009-S-70379</v>
      </c>
      <c r="C2650" s="273">
        <f>_xlfn.XLOOKUP(Table2[[#This Row],[K&amp;N REF ]],CAT_Details[Tracking Number],CAT_Details[TO Ref],,0)</f>
        <v>20251007820580</v>
      </c>
      <c r="D2650" s="273" t="str">
        <f>_xlfn.XLOOKUP(Table2[[#This Row],[K&amp;N REF ]],CAT_Details[Tracking Number],CAT_Details[Pickup Customer Name],,0)</f>
        <v>HUSCO INTERNATIONAL LTD</v>
      </c>
      <c r="E2650" s="274" t="str">
        <f>_xlfn.XLOOKUP(Table2[[#This Row],[K&amp;N REF ]],CAT_Details[Tracking Number],CAT_Details[Delivery Country Code],,0)</f>
        <v>FR</v>
      </c>
      <c r="F2650" s="274">
        <f>_xlfn.XLOOKUP(Table2[[#This Row],[TO Ref]],CAT_Details[TO Ref],CAT_Details[Loc],,0)</f>
        <v>3705</v>
      </c>
      <c r="G2650" s="260" t="s">
        <v>199</v>
      </c>
      <c r="H2650" s="260" t="s">
        <v>179</v>
      </c>
      <c r="I2650" s="281">
        <v>45945</v>
      </c>
      <c r="J2650" s="260" t="s">
        <v>26</v>
      </c>
      <c r="K2650" s="260" t="s">
        <v>32</v>
      </c>
      <c r="L2650" s="281">
        <v>45945</v>
      </c>
      <c r="M2650" s="260" t="str">
        <f>IF(Table2[[#This Row],[Resolve Date]]="","ONGOING","SOLVED")</f>
        <v>SOLVED</v>
      </c>
      <c r="N2650" s="261"/>
      <c r="O2650" s="260" t="str">
        <f>Table2[[#This Row],[K&amp;N REF ]]&amp;Table2[[#This Row],[Issue type ]]</f>
        <v xml:space="preserve">5017615678NOT SCANNABLE </v>
      </c>
      <c r="P2650" s="260">
        <f>YEAR(Table2[[#This Row],[Date ]])</f>
        <v>2025</v>
      </c>
      <c r="Q2650" s="260" t="str">
        <f>VLOOKUP(MONTH(Table2[[#This Row],[Date ]]),Months,2,0)</f>
        <v>October</v>
      </c>
      <c r="R2650" s="288" t="b">
        <f>COUNTIFS(Table2[Unique],Table2[[#This Row],[Unique]])&gt;1</f>
        <v>0</v>
      </c>
      <c r="S2650" s="288">
        <f>IF(Table2[[#This Row],[Status ]]="Solved",1,0)</f>
        <v>1</v>
      </c>
      <c r="T2650" s="288">
        <f>IF(Table2[[#This Row],[Status ]]="ongoing",1,0)</f>
        <v>0</v>
      </c>
    </row>
    <row r="2651" spans="1:20" x14ac:dyDescent="0.25">
      <c r="A2651" s="263">
        <v>5017599798</v>
      </c>
      <c r="B2651" s="287" t="str">
        <f>_xlfn.XLOOKUP(Table2[[#This Row],[K&amp;N REF ]],CAT_Details[Tracking Number],CAT_Details[S Ref],,0)</f>
        <v>20251008-S-70324</v>
      </c>
      <c r="C2651" s="273">
        <f>_xlfn.XLOOKUP(Table2[[#This Row],[K&amp;N REF ]],CAT_Details[Tracking Number],CAT_Details[TO Ref],,0)</f>
        <v>20251008821427</v>
      </c>
      <c r="D2651" s="273" t="str">
        <f>_xlfn.XLOOKUP(Table2[[#This Row],[K&amp;N REF ]],CAT_Details[Tracking Number],CAT_Details[Pickup Customer Name],,0)</f>
        <v>BLACHFORD UK LIMITED</v>
      </c>
      <c r="E2651" s="274" t="str">
        <f>_xlfn.XLOOKUP(Table2[[#This Row],[K&amp;N REF ]],CAT_Details[Tracking Number],CAT_Details[Delivery Country Code],,0)</f>
        <v>FR</v>
      </c>
      <c r="F2651" s="274">
        <f>_xlfn.XLOOKUP(Table2[[#This Row],[TO Ref]],CAT_Details[TO Ref],CAT_Details[Loc],,0)</f>
        <v>3705</v>
      </c>
      <c r="G2651" s="260" t="s">
        <v>199</v>
      </c>
      <c r="H2651" s="260" t="s">
        <v>35</v>
      </c>
      <c r="I2651" s="281">
        <v>45945</v>
      </c>
      <c r="J2651" s="260" t="s">
        <v>26</v>
      </c>
      <c r="K2651" s="260" t="s">
        <v>32</v>
      </c>
      <c r="L2651" s="281">
        <v>45945</v>
      </c>
      <c r="M2651" s="260" t="str">
        <f>IF(Table2[[#This Row],[Resolve Date]]="","ONGOING","SOLVED")</f>
        <v>SOLVED</v>
      </c>
      <c r="N2651" s="261"/>
      <c r="O2651" s="260" t="str">
        <f>Table2[[#This Row],[K&amp;N REF ]]&amp;Table2[[#This Row],[Issue type ]]</f>
        <v>5017599798NO LABELS</v>
      </c>
      <c r="P2651" s="260">
        <f>YEAR(Table2[[#This Row],[Date ]])</f>
        <v>2025</v>
      </c>
      <c r="Q2651" s="260" t="str">
        <f>VLOOKUP(MONTH(Table2[[#This Row],[Date ]]),Months,2,0)</f>
        <v>October</v>
      </c>
      <c r="R2651" s="288" t="b">
        <f>COUNTIFS(Table2[Unique],Table2[[#This Row],[Unique]])&gt;1</f>
        <v>0</v>
      </c>
      <c r="S2651" s="288">
        <f>IF(Table2[[#This Row],[Status ]]="Solved",1,0)</f>
        <v>1</v>
      </c>
      <c r="T2651" s="288">
        <f>IF(Table2[[#This Row],[Status ]]="ongoing",1,0)</f>
        <v>0</v>
      </c>
    </row>
    <row r="2652" spans="1:20" x14ac:dyDescent="0.25">
      <c r="A2652" s="263">
        <v>5017600213</v>
      </c>
      <c r="B2652" s="287" t="str">
        <f>_xlfn.XLOOKUP(Table2[[#This Row],[K&amp;N REF ]],CAT_Details[Tracking Number],CAT_Details[S Ref],,0)</f>
        <v>20251008-S-70404</v>
      </c>
      <c r="C2652" s="273">
        <f>_xlfn.XLOOKUP(Table2[[#This Row],[K&amp;N REF ]],CAT_Details[Tracking Number],CAT_Details[TO Ref],,0)</f>
        <v>20251006819568</v>
      </c>
      <c r="D2652" s="273" t="str">
        <f>_xlfn.XLOOKUP(Table2[[#This Row],[K&amp;N REF ]],CAT_Details[Tracking Number],CAT_Details[Pickup Customer Name],,0)</f>
        <v>GNUTTI CARLO S.P.A</v>
      </c>
      <c r="E2652" s="274" t="str">
        <f>_xlfn.XLOOKUP(Table2[[#This Row],[K&amp;N REF ]],CAT_Details[Tracking Number],CAT_Details[Delivery Country Code],,0)</f>
        <v>GB</v>
      </c>
      <c r="F2652" s="274" t="str">
        <f>_xlfn.XLOOKUP(Table2[[#This Row],[TO Ref]],CAT_Details[TO Ref],CAT_Details[Loc],,0)</f>
        <v>DX01-L5</v>
      </c>
      <c r="G2652" s="260" t="s">
        <v>24</v>
      </c>
      <c r="H2652" s="260" t="s">
        <v>31</v>
      </c>
      <c r="I2652" s="281">
        <v>45945</v>
      </c>
      <c r="J2652" s="260" t="s">
        <v>26</v>
      </c>
      <c r="K2652" s="260" t="s">
        <v>32</v>
      </c>
      <c r="L2652" s="281">
        <v>45945</v>
      </c>
      <c r="M2652" s="260" t="str">
        <f>IF(Table2[[#This Row],[Resolve Date]]="","ONGOING","SOLVED")</f>
        <v>SOLVED</v>
      </c>
      <c r="N2652" s="261"/>
      <c r="O2652" s="260" t="str">
        <f>Table2[[#This Row],[K&amp;N REF ]]&amp;Table2[[#This Row],[Issue type ]]</f>
        <v>5017600213MISSING LABELS ON SOME UNITS</v>
      </c>
      <c r="P2652" s="260">
        <f>YEAR(Table2[[#This Row],[Date ]])</f>
        <v>2025</v>
      </c>
      <c r="Q2652" s="260" t="str">
        <f>VLOOKUP(MONTH(Table2[[#This Row],[Date ]]),Months,2,0)</f>
        <v>October</v>
      </c>
      <c r="R2652" s="288" t="b">
        <f>COUNTIFS(Table2[Unique],Table2[[#This Row],[Unique]])&gt;1</f>
        <v>0</v>
      </c>
      <c r="S2652" s="288">
        <f>IF(Table2[[#This Row],[Status ]]="Solved",1,0)</f>
        <v>1</v>
      </c>
      <c r="T2652" s="288">
        <f>IF(Table2[[#This Row],[Status ]]="ongoing",1,0)</f>
        <v>0</v>
      </c>
    </row>
    <row r="2653" spans="1:20" x14ac:dyDescent="0.25">
      <c r="A2653" s="263">
        <v>5017615547</v>
      </c>
      <c r="B2653" s="287" t="str">
        <f>_xlfn.XLOOKUP(Table2[[#This Row],[K&amp;N REF ]],CAT_Details[Tracking Number],CAT_Details[S Ref],,0)</f>
        <v>20251009-S-70682</v>
      </c>
      <c r="C2653" s="273">
        <f>_xlfn.XLOOKUP(Table2[[#This Row],[K&amp;N REF ]],CAT_Details[Tracking Number],CAT_Details[TO Ref],,0)</f>
        <v>20251007820513</v>
      </c>
      <c r="D2653" s="273" t="str">
        <f>_xlfn.XLOOKUP(Table2[[#This Row],[K&amp;N REF ]],CAT_Details[Tracking Number],CAT_Details[Pickup Customer Name],,0)</f>
        <v>Norma Polska Sp. Z o.o.</v>
      </c>
      <c r="E2653" s="274" t="str">
        <f>_xlfn.XLOOKUP(Table2[[#This Row],[K&amp;N REF ]],CAT_Details[Tracking Number],CAT_Details[Delivery Country Code],,0)</f>
        <v>GB</v>
      </c>
      <c r="F2653" s="274" t="str">
        <f>_xlfn.XLOOKUP(Table2[[#This Row],[TO Ref]],CAT_Details[TO Ref],CAT_Details[Loc],,0)</f>
        <v>DX01-L5</v>
      </c>
      <c r="G2653" s="260" t="s">
        <v>221</v>
      </c>
      <c r="H2653" s="260" t="s">
        <v>25</v>
      </c>
      <c r="I2653" s="281">
        <v>45945</v>
      </c>
      <c r="J2653" s="260" t="s">
        <v>26</v>
      </c>
      <c r="K2653" s="260" t="s">
        <v>50</v>
      </c>
      <c r="L2653" s="281">
        <v>45945</v>
      </c>
      <c r="M2653" s="260" t="str">
        <f>IF(Table2[[#This Row],[Resolve Date]]="","ONGOING","SOLVED")</f>
        <v>SOLVED</v>
      </c>
      <c r="N2653" s="261"/>
      <c r="O2653" s="260" t="str">
        <f>Table2[[#This Row],[K&amp;N REF ]]&amp;Table2[[#This Row],[Issue type ]]</f>
        <v xml:space="preserve">5017615547DAMAGE </v>
      </c>
      <c r="P2653" s="260">
        <f>YEAR(Table2[[#This Row],[Date ]])</f>
        <v>2025</v>
      </c>
      <c r="Q2653" s="260" t="str">
        <f>VLOOKUP(MONTH(Table2[[#This Row],[Date ]]),Months,2,0)</f>
        <v>October</v>
      </c>
      <c r="R2653" s="288" t="b">
        <f>COUNTIFS(Table2[Unique],Table2[[#This Row],[Unique]])&gt;1</f>
        <v>0</v>
      </c>
      <c r="S2653" s="288">
        <f>IF(Table2[[#This Row],[Status ]]="Solved",1,0)</f>
        <v>1</v>
      </c>
      <c r="T2653" s="288">
        <f>IF(Table2[[#This Row],[Status ]]="ongoing",1,0)</f>
        <v>0</v>
      </c>
    </row>
    <row r="2654" spans="1:20" x14ac:dyDescent="0.25">
      <c r="A2654" s="263">
        <v>5017615331</v>
      </c>
      <c r="B2654" s="287" t="str">
        <f>_xlfn.XLOOKUP(Table2[[#This Row],[K&amp;N REF ]],CAT_Details[Tracking Number],CAT_Details[S Ref],,0)</f>
        <v>20251009-S-70665</v>
      </c>
      <c r="C2654" s="273">
        <f>_xlfn.XLOOKUP(Table2[[#This Row],[K&amp;N REF ]],CAT_Details[Tracking Number],CAT_Details[TO Ref],,0)</f>
        <v>20251009822123</v>
      </c>
      <c r="D2654" s="273" t="str">
        <f>_xlfn.XLOOKUP(Table2[[#This Row],[K&amp;N REF ]],CAT_Details[Tracking Number],CAT_Details[Pickup Customer Name],,0)</f>
        <v>LASEK spol. s r.o.</v>
      </c>
      <c r="E2654" s="274" t="str">
        <f>_xlfn.XLOOKUP(Table2[[#This Row],[K&amp;N REF ]],CAT_Details[Tracking Number],CAT_Details[Delivery Country Code],,0)</f>
        <v>GB</v>
      </c>
      <c r="F2654" s="274" t="str">
        <f>_xlfn.XLOOKUP(Table2[[#This Row],[TO Ref]],CAT_Details[TO Ref],CAT_Details[Loc],,0)</f>
        <v>DX01-L5</v>
      </c>
      <c r="G2654" s="260" t="s">
        <v>38</v>
      </c>
      <c r="H2654" s="260" t="s">
        <v>31</v>
      </c>
      <c r="I2654" s="281">
        <v>45946</v>
      </c>
      <c r="J2654" s="260" t="s">
        <v>26</v>
      </c>
      <c r="K2654" s="260" t="s">
        <v>32</v>
      </c>
      <c r="L2654" s="281">
        <v>45946</v>
      </c>
      <c r="M2654" s="260" t="str">
        <f>IF(Table2[[#This Row],[Resolve Date]]="","ONGOING","SOLVED")</f>
        <v>SOLVED</v>
      </c>
      <c r="N2654" s="261"/>
      <c r="O2654" s="260" t="str">
        <f>Table2[[#This Row],[K&amp;N REF ]]&amp;Table2[[#This Row],[Issue type ]]</f>
        <v>5017615331MISSING LABELS ON SOME UNITS</v>
      </c>
      <c r="P2654" s="260">
        <f>YEAR(Table2[[#This Row],[Date ]])</f>
        <v>2025</v>
      </c>
      <c r="Q2654" s="260" t="str">
        <f>VLOOKUP(MONTH(Table2[[#This Row],[Date ]]),Months,2,0)</f>
        <v>October</v>
      </c>
      <c r="R2654" s="288" t="b">
        <f>COUNTIFS(Table2[Unique],Table2[[#This Row],[Unique]])&gt;1</f>
        <v>0</v>
      </c>
      <c r="S2654" s="288">
        <f>IF(Table2[[#This Row],[Status ]]="Solved",1,0)</f>
        <v>1</v>
      </c>
      <c r="T2654" s="288">
        <f>IF(Table2[[#This Row],[Status ]]="ongoing",1,0)</f>
        <v>0</v>
      </c>
    </row>
    <row r="2655" spans="1:20" x14ac:dyDescent="0.25">
      <c r="A2655" s="263">
        <v>5017615407</v>
      </c>
      <c r="B2655" s="287" t="str">
        <f>_xlfn.XLOOKUP(Table2[[#This Row],[K&amp;N REF ]],CAT_Details[Tracking Number],CAT_Details[S Ref],,0)</f>
        <v>20251009-S-70470</v>
      </c>
      <c r="C2655" s="273">
        <f>_xlfn.XLOOKUP(Table2[[#This Row],[K&amp;N REF ]],CAT_Details[Tracking Number],CAT_Details[TO Ref],,0)</f>
        <v>20251007820596</v>
      </c>
      <c r="D2655" s="273" t="str">
        <f>_xlfn.XLOOKUP(Table2[[#This Row],[K&amp;N REF ]],CAT_Details[Tracking Number],CAT_Details[Pickup Customer Name],,0)</f>
        <v>ABL Lights</v>
      </c>
      <c r="E2655" s="274" t="str">
        <f>_xlfn.XLOOKUP(Table2[[#This Row],[K&amp;N REF ]],CAT_Details[Tracking Number],CAT_Details[Delivery Country Code],,0)</f>
        <v>GB</v>
      </c>
      <c r="F2655" s="274">
        <f>_xlfn.XLOOKUP(Table2[[#This Row],[TO Ref]],CAT_Details[TO Ref],CAT_Details[Loc],,0)</f>
        <v>3402</v>
      </c>
      <c r="G2655" s="260" t="s">
        <v>36</v>
      </c>
      <c r="H2655" s="260" t="s">
        <v>49</v>
      </c>
      <c r="I2655" s="281">
        <v>45946</v>
      </c>
      <c r="J2655" s="260" t="s">
        <v>26</v>
      </c>
      <c r="K2655" s="260" t="s">
        <v>32</v>
      </c>
      <c r="L2655" s="281">
        <v>45946</v>
      </c>
      <c r="M2655" s="260" t="str">
        <f>IF(Table2[[#This Row],[Resolve Date]]="","ONGOING","SOLVED")</f>
        <v>SOLVED</v>
      </c>
      <c r="N2655" s="261"/>
      <c r="O2655" s="260" t="str">
        <f>Table2[[#This Row],[K&amp;N REF ]]&amp;Table2[[#This Row],[Issue type ]]</f>
        <v>5017615407XX LABELS</v>
      </c>
      <c r="P2655" s="260">
        <f>YEAR(Table2[[#This Row],[Date ]])</f>
        <v>2025</v>
      </c>
      <c r="Q2655" s="260" t="str">
        <f>VLOOKUP(MONTH(Table2[[#This Row],[Date ]]),Months,2,0)</f>
        <v>October</v>
      </c>
      <c r="R2655" s="288" t="b">
        <f>COUNTIFS(Table2[Unique],Table2[[#This Row],[Unique]])&gt;1</f>
        <v>0</v>
      </c>
      <c r="S2655" s="288">
        <f>IF(Table2[[#This Row],[Status ]]="Solved",1,0)</f>
        <v>1</v>
      </c>
      <c r="T2655" s="288">
        <f>IF(Table2[[#This Row],[Status ]]="ongoing",1,0)</f>
        <v>0</v>
      </c>
    </row>
    <row r="2656" spans="1:20" x14ac:dyDescent="0.25">
      <c r="A2656" s="263">
        <v>5017631616</v>
      </c>
      <c r="B2656" s="287" t="str">
        <f>_xlfn.XLOOKUP(Table2[[#This Row],[K&amp;N REF ]],CAT_Details[Tracking Number],CAT_Details[S Ref],,0)</f>
        <v>20251013-S-70098</v>
      </c>
      <c r="C2656" s="273">
        <f>_xlfn.XLOOKUP(Table2[[#This Row],[K&amp;N REF ]],CAT_Details[Tracking Number],CAT_Details[TO Ref],,0)</f>
        <v>20251013824163</v>
      </c>
      <c r="D2656" s="273" t="str">
        <f>_xlfn.XLOOKUP(Table2[[#This Row],[K&amp;N REF ]],CAT_Details[Tracking Number],CAT_Details[Pickup Customer Name],,0)</f>
        <v>NORGREN GMBH</v>
      </c>
      <c r="E2656" s="274" t="str">
        <f>_xlfn.XLOOKUP(Table2[[#This Row],[K&amp;N REF ]],CAT_Details[Tracking Number],CAT_Details[Delivery Country Code],,0)</f>
        <v>GB</v>
      </c>
      <c r="F2656" s="274" t="str">
        <f>_xlfn.XLOOKUP(Table2[[#This Row],[TO Ref]],CAT_Details[TO Ref],CAT_Details[Loc],,0)</f>
        <v>DX01-L5</v>
      </c>
      <c r="G2656" s="260" t="s">
        <v>34</v>
      </c>
      <c r="H2656" s="260" t="s">
        <v>35</v>
      </c>
      <c r="I2656" s="281">
        <v>45946</v>
      </c>
      <c r="J2656" s="260" t="s">
        <v>26</v>
      </c>
      <c r="K2656" s="260" t="s">
        <v>32</v>
      </c>
      <c r="L2656" s="281">
        <v>45946</v>
      </c>
      <c r="M2656" s="260" t="str">
        <f>IF(Table2[[#This Row],[Resolve Date]]="","ONGOING","SOLVED")</f>
        <v>SOLVED</v>
      </c>
      <c r="N2656" s="261"/>
      <c r="O2656" s="260" t="str">
        <f>Table2[[#This Row],[K&amp;N REF ]]&amp;Table2[[#This Row],[Issue type ]]</f>
        <v>5017631616NO LABELS</v>
      </c>
      <c r="P2656" s="260">
        <f>YEAR(Table2[[#This Row],[Date ]])</f>
        <v>2025</v>
      </c>
      <c r="Q2656" s="260" t="str">
        <f>VLOOKUP(MONTH(Table2[[#This Row],[Date ]]),Months,2,0)</f>
        <v>October</v>
      </c>
      <c r="R2656" s="288" t="b">
        <f>COUNTIFS(Table2[Unique],Table2[[#This Row],[Unique]])&gt;1</f>
        <v>0</v>
      </c>
      <c r="S2656" s="288">
        <f>IF(Table2[[#This Row],[Status ]]="Solved",1,0)</f>
        <v>1</v>
      </c>
      <c r="T2656" s="288">
        <f>IF(Table2[[#This Row],[Status ]]="ongoing",1,0)</f>
        <v>0</v>
      </c>
    </row>
    <row r="2657" spans="1:20" x14ac:dyDescent="0.25">
      <c r="A2657" s="263">
        <v>5017632228</v>
      </c>
      <c r="B2657" s="287" t="str">
        <f>_xlfn.XLOOKUP(Table2[[#This Row],[K&amp;N REF ]],CAT_Details[Tracking Number],CAT_Details[S Ref],,0)</f>
        <v>20251010-S-70305</v>
      </c>
      <c r="C2657" s="273">
        <f>_xlfn.XLOOKUP(Table2[[#This Row],[K&amp;N REF ]],CAT_Details[Tracking Number],CAT_Details[TO Ref],,0)</f>
        <v>20251008820986</v>
      </c>
      <c r="D2657" s="273" t="str">
        <f>_xlfn.XLOOKUP(Table2[[#This Row],[K&amp;N REF ]],CAT_Details[Tracking Number],CAT_Details[Pickup Customer Name],,0)</f>
        <v>Borg Warner Cooling Systems Gmbh</v>
      </c>
      <c r="E2657" s="274" t="str">
        <f>_xlfn.XLOOKUP(Table2[[#This Row],[K&amp;N REF ]],CAT_Details[Tracking Number],CAT_Details[Delivery Country Code],,0)</f>
        <v>GB</v>
      </c>
      <c r="F2657" s="274" t="str">
        <f>_xlfn.XLOOKUP(Table2[[#This Row],[TO Ref]],CAT_Details[TO Ref],CAT_Details[Loc],,0)</f>
        <v>DK-LW08</v>
      </c>
      <c r="G2657" s="260" t="s">
        <v>34</v>
      </c>
      <c r="H2657" s="260" t="s">
        <v>25</v>
      </c>
      <c r="I2657" s="281">
        <v>45946</v>
      </c>
      <c r="J2657" s="260" t="s">
        <v>26</v>
      </c>
      <c r="K2657" s="260" t="s">
        <v>50</v>
      </c>
      <c r="L2657" s="281">
        <v>45946</v>
      </c>
      <c r="M2657" s="260" t="str">
        <f>IF(Table2[[#This Row],[Resolve Date]]="","ONGOING","SOLVED")</f>
        <v>SOLVED</v>
      </c>
      <c r="N2657" s="261"/>
      <c r="O2657" s="260" t="str">
        <f>Table2[[#This Row],[K&amp;N REF ]]&amp;Table2[[#This Row],[Issue type ]]</f>
        <v xml:space="preserve">5017632228DAMAGE </v>
      </c>
      <c r="P2657" s="260">
        <f>YEAR(Table2[[#This Row],[Date ]])</f>
        <v>2025</v>
      </c>
      <c r="Q2657" s="260" t="str">
        <f>VLOOKUP(MONTH(Table2[[#This Row],[Date ]]),Months,2,0)</f>
        <v>October</v>
      </c>
      <c r="R2657" s="288" t="b">
        <f>COUNTIFS(Table2[Unique],Table2[[#This Row],[Unique]])&gt;1</f>
        <v>0</v>
      </c>
      <c r="S2657" s="288">
        <f>IF(Table2[[#This Row],[Status ]]="Solved",1,0)</f>
        <v>1</v>
      </c>
      <c r="T2657" s="288">
        <f>IF(Table2[[#This Row],[Status ]]="ongoing",1,0)</f>
        <v>0</v>
      </c>
    </row>
    <row r="2658" spans="1:20" x14ac:dyDescent="0.25">
      <c r="A2658" s="263">
        <v>5017632036</v>
      </c>
      <c r="B2658" s="287" t="str">
        <f>_xlfn.XLOOKUP(Table2[[#This Row],[K&amp;N REF ]],CAT_Details[Tracking Number],CAT_Details[S Ref],,0)</f>
        <v>20251010-S-70259</v>
      </c>
      <c r="C2658" s="273">
        <f>_xlfn.XLOOKUP(Table2[[#This Row],[K&amp;N REF ]],CAT_Details[Tracking Number],CAT_Details[TO Ref],,0)</f>
        <v>20251010823274</v>
      </c>
      <c r="D2658" s="273" t="str">
        <f>_xlfn.XLOOKUP(Table2[[#This Row],[K&amp;N REF ]],CAT_Details[Tracking Number],CAT_Details[Pickup Customer Name],,0)</f>
        <v>Tenneco Zwickau GmbH</v>
      </c>
      <c r="E2658" s="274" t="str">
        <f>_xlfn.XLOOKUP(Table2[[#This Row],[K&amp;N REF ]],CAT_Details[Tracking Number],CAT_Details[Delivery Country Code],,0)</f>
        <v>GB</v>
      </c>
      <c r="F2658" s="274" t="str">
        <f>_xlfn.XLOOKUP(Table2[[#This Row],[TO Ref]],CAT_Details[TO Ref],CAT_Details[Loc],,0)</f>
        <v>DX01-L5</v>
      </c>
      <c r="G2658" s="260" t="s">
        <v>34</v>
      </c>
      <c r="H2658" s="260" t="s">
        <v>35</v>
      </c>
      <c r="I2658" s="281">
        <v>45946</v>
      </c>
      <c r="J2658" s="260" t="s">
        <v>26</v>
      </c>
      <c r="K2658" s="260" t="s">
        <v>32</v>
      </c>
      <c r="L2658" s="281">
        <v>45946</v>
      </c>
      <c r="M2658" s="260" t="str">
        <f>IF(Table2[[#This Row],[Resolve Date]]="","ONGOING","SOLVED")</f>
        <v>SOLVED</v>
      </c>
      <c r="N2658" s="261"/>
      <c r="O2658" s="260" t="str">
        <f>Table2[[#This Row],[K&amp;N REF ]]&amp;Table2[[#This Row],[Issue type ]]</f>
        <v>5017632036NO LABELS</v>
      </c>
      <c r="P2658" s="260">
        <f>YEAR(Table2[[#This Row],[Date ]])</f>
        <v>2025</v>
      </c>
      <c r="Q2658" s="260" t="str">
        <f>VLOOKUP(MONTH(Table2[[#This Row],[Date ]]),Months,2,0)</f>
        <v>October</v>
      </c>
      <c r="R2658" s="288" t="b">
        <f>COUNTIFS(Table2[Unique],Table2[[#This Row],[Unique]])&gt;1</f>
        <v>0</v>
      </c>
      <c r="S2658" s="288">
        <f>IF(Table2[[#This Row],[Status ]]="Solved",1,0)</f>
        <v>1</v>
      </c>
      <c r="T2658" s="288">
        <f>IF(Table2[[#This Row],[Status ]]="ongoing",1,0)</f>
        <v>0</v>
      </c>
    </row>
    <row r="2659" spans="1:20" x14ac:dyDescent="0.25">
      <c r="A2659" s="263">
        <v>5017632208</v>
      </c>
      <c r="B2659" s="287" t="str">
        <f>_xlfn.XLOOKUP(Table2[[#This Row],[K&amp;N REF ]],CAT_Details[Tracking Number],CAT_Details[S Ref],,0)</f>
        <v>20251010-S-70304</v>
      </c>
      <c r="C2659" s="273">
        <f>_xlfn.XLOOKUP(Table2[[#This Row],[K&amp;N REF ]],CAT_Details[Tracking Number],CAT_Details[TO Ref],,0)</f>
        <v>20251010823522</v>
      </c>
      <c r="D2659" s="273" t="str">
        <f>_xlfn.XLOOKUP(Table2[[#This Row],[K&amp;N REF ]],CAT_Details[Tracking Number],CAT_Details[Pickup Customer Name],,0)</f>
        <v>Grammer Technical Components GmbH</v>
      </c>
      <c r="E2659" s="274" t="str">
        <f>_xlfn.XLOOKUP(Table2[[#This Row],[K&amp;N REF ]],CAT_Details[Tracking Number],CAT_Details[Delivery Country Code],,0)</f>
        <v>GB</v>
      </c>
      <c r="F2659" s="274" t="str">
        <f>_xlfn.XLOOKUP(Table2[[#This Row],[TO Ref]],CAT_Details[TO Ref],CAT_Details[Loc],,0)</f>
        <v>U2-L5</v>
      </c>
      <c r="G2659" s="260" t="s">
        <v>34</v>
      </c>
      <c r="H2659" s="260" t="s">
        <v>35</v>
      </c>
      <c r="I2659" s="281">
        <v>45946</v>
      </c>
      <c r="J2659" s="260" t="s">
        <v>26</v>
      </c>
      <c r="K2659" s="260" t="s">
        <v>32</v>
      </c>
      <c r="L2659" s="281">
        <v>45946</v>
      </c>
      <c r="M2659" s="260" t="str">
        <f>IF(Table2[[#This Row],[Resolve Date]]="","ONGOING","SOLVED")</f>
        <v>SOLVED</v>
      </c>
      <c r="N2659" s="261"/>
      <c r="O2659" s="260" t="str">
        <f>Table2[[#This Row],[K&amp;N REF ]]&amp;Table2[[#This Row],[Issue type ]]</f>
        <v>5017632208NO LABELS</v>
      </c>
      <c r="P2659" s="260">
        <f>YEAR(Table2[[#This Row],[Date ]])</f>
        <v>2025</v>
      </c>
      <c r="Q2659" s="260" t="str">
        <f>VLOOKUP(MONTH(Table2[[#This Row],[Date ]]),Months,2,0)</f>
        <v>October</v>
      </c>
      <c r="R2659" s="288" t="b">
        <f>COUNTIFS(Table2[Unique],Table2[[#This Row],[Unique]])&gt;1</f>
        <v>0</v>
      </c>
      <c r="S2659" s="288">
        <f>IF(Table2[[#This Row],[Status ]]="Solved",1,0)</f>
        <v>1</v>
      </c>
      <c r="T2659" s="288">
        <f>IF(Table2[[#This Row],[Status ]]="ongoing",1,0)</f>
        <v>0</v>
      </c>
    </row>
    <row r="2660" spans="1:20" x14ac:dyDescent="0.25">
      <c r="A2660" s="263">
        <v>5017631865</v>
      </c>
      <c r="B2660" s="287" t="str">
        <f>_xlfn.XLOOKUP(Table2[[#This Row],[K&amp;N REF ]],CAT_Details[Tracking Number],CAT_Details[S Ref],,0)</f>
        <v>20251010-S-70514</v>
      </c>
      <c r="C2660" s="273">
        <f>_xlfn.XLOOKUP(Table2[[#This Row],[K&amp;N REF ]],CAT_Details[Tracking Number],CAT_Details[TO Ref],,0)</f>
        <v>20251010823148</v>
      </c>
      <c r="D2660" s="273" t="str">
        <f>_xlfn.XLOOKUP(Table2[[#This Row],[K&amp;N REF ]],CAT_Details[Tracking Number],CAT_Details[Pickup Customer Name],,0)</f>
        <v>Sbe - V.Ar.Vit.Spa</v>
      </c>
      <c r="E2660" s="274" t="str">
        <f>_xlfn.XLOOKUP(Table2[[#This Row],[K&amp;N REF ]],CAT_Details[Tracking Number],CAT_Details[Delivery Country Code],,0)</f>
        <v>GB</v>
      </c>
      <c r="F2660" s="274" t="str">
        <f>_xlfn.XLOOKUP(Table2[[#This Row],[TO Ref]],CAT_Details[TO Ref],CAT_Details[Loc],,0)</f>
        <v>OYL1</v>
      </c>
      <c r="G2660" s="260" t="s">
        <v>24</v>
      </c>
      <c r="H2660" s="260" t="s">
        <v>35</v>
      </c>
      <c r="I2660" s="281">
        <v>45946</v>
      </c>
      <c r="J2660" s="260" t="s">
        <v>26</v>
      </c>
      <c r="K2660" s="260" t="s">
        <v>32</v>
      </c>
      <c r="L2660" s="281">
        <v>45946</v>
      </c>
      <c r="M2660" s="260" t="str">
        <f>IF(Table2[[#This Row],[Resolve Date]]="","ONGOING","SOLVED")</f>
        <v>SOLVED</v>
      </c>
      <c r="N2660" s="261"/>
      <c r="O2660" s="260" t="str">
        <f>Table2[[#This Row],[K&amp;N REF ]]&amp;Table2[[#This Row],[Issue type ]]</f>
        <v>5017631865NO LABELS</v>
      </c>
      <c r="P2660" s="260">
        <f>YEAR(Table2[[#This Row],[Date ]])</f>
        <v>2025</v>
      </c>
      <c r="Q2660" s="260" t="str">
        <f>VLOOKUP(MONTH(Table2[[#This Row],[Date ]]),Months,2,0)</f>
        <v>October</v>
      </c>
      <c r="R2660" s="288" t="b">
        <f>COUNTIFS(Table2[Unique],Table2[[#This Row],[Unique]])&gt;1</f>
        <v>0</v>
      </c>
      <c r="S2660" s="288">
        <f>IF(Table2[[#This Row],[Status ]]="Solved",1,0)</f>
        <v>1</v>
      </c>
      <c r="T2660" s="288">
        <f>IF(Table2[[#This Row],[Status ]]="ongoing",1,0)</f>
        <v>0</v>
      </c>
    </row>
    <row r="2661" spans="1:20" x14ac:dyDescent="0.25">
      <c r="A2661" s="263">
        <v>5017646240</v>
      </c>
      <c r="B2661" s="287" t="str">
        <f>_xlfn.XLOOKUP(Table2[[#This Row],[K&amp;N REF ]],CAT_Details[Tracking Number],CAT_Details[S Ref],,0)</f>
        <v>20251013-S-70534</v>
      </c>
      <c r="C2661" s="273">
        <f>_xlfn.XLOOKUP(Table2[[#This Row],[K&amp;N REF ]],CAT_Details[Tracking Number],CAT_Details[TO Ref],,0)</f>
        <v>20251013824038</v>
      </c>
      <c r="D2661" s="273" t="str">
        <f>_xlfn.XLOOKUP(Table2[[#This Row],[K&amp;N REF ]],CAT_Details[Tracking Number],CAT_Details[Pickup Customer Name],,0)</f>
        <v>Donaldson Ed</v>
      </c>
      <c r="E2661" s="274" t="str">
        <f>_xlfn.XLOOKUP(Table2[[#This Row],[K&amp;N REF ]],CAT_Details[Tracking Number],CAT_Details[Delivery Country Code],,0)</f>
        <v>GB</v>
      </c>
      <c r="F2661" s="274" t="str">
        <f>_xlfn.XLOOKUP(Table2[[#This Row],[TO Ref]],CAT_Details[TO Ref],CAT_Details[Loc],,0)</f>
        <v>DX01-L5</v>
      </c>
      <c r="G2661" s="260" t="s">
        <v>36</v>
      </c>
      <c r="H2661" s="260" t="s">
        <v>29</v>
      </c>
      <c r="I2661" s="281">
        <v>45946</v>
      </c>
      <c r="J2661" s="260" t="s">
        <v>26</v>
      </c>
      <c r="K2661" s="260" t="s">
        <v>50</v>
      </c>
      <c r="L2661" s="281">
        <v>45946</v>
      </c>
      <c r="M2661" s="260" t="str">
        <f>IF(Table2[[#This Row],[Resolve Date]]="","ONGOING","SOLVED")</f>
        <v>SOLVED</v>
      </c>
      <c r="N2661" s="261"/>
      <c r="O2661" s="260" t="str">
        <f>Table2[[#This Row],[K&amp;N REF ]]&amp;Table2[[#This Row],[Issue type ]]</f>
        <v>5017646240DAMAGED LABEL</v>
      </c>
      <c r="P2661" s="260">
        <f>YEAR(Table2[[#This Row],[Date ]])</f>
        <v>2025</v>
      </c>
      <c r="Q2661" s="260" t="str">
        <f>VLOOKUP(MONTH(Table2[[#This Row],[Date ]]),Months,2,0)</f>
        <v>October</v>
      </c>
      <c r="R2661" s="288" t="b">
        <f>COUNTIFS(Table2[Unique],Table2[[#This Row],[Unique]])&gt;1</f>
        <v>0</v>
      </c>
      <c r="S2661" s="288">
        <f>IF(Table2[[#This Row],[Status ]]="Solved",1,0)</f>
        <v>1</v>
      </c>
      <c r="T2661" s="288">
        <f>IF(Table2[[#This Row],[Status ]]="ongoing",1,0)</f>
        <v>0</v>
      </c>
    </row>
    <row r="2662" spans="1:20" x14ac:dyDescent="0.25">
      <c r="A2662" s="263">
        <v>5017615634</v>
      </c>
      <c r="B2662" s="287" t="str">
        <f>_xlfn.XLOOKUP(Table2[[#This Row],[K&amp;N REF ]],CAT_Details[Tracking Number],CAT_Details[S Ref],,0)</f>
        <v>20251009-S-70750</v>
      </c>
      <c r="C2662" s="273">
        <f>_xlfn.XLOOKUP(Table2[[#This Row],[K&amp;N REF ]],CAT_Details[Tracking Number],CAT_Details[TO Ref],,0)</f>
        <v>20251008821642</v>
      </c>
      <c r="D2662" s="273" t="str">
        <f>_xlfn.XLOOKUP(Table2[[#This Row],[K&amp;N REF ]],CAT_Details[Tracking Number],CAT_Details[Pickup Customer Name],,0)</f>
        <v>DANFOSS A/S</v>
      </c>
      <c r="E2662" s="274" t="str">
        <f>_xlfn.XLOOKUP(Table2[[#This Row],[K&amp;N REF ]],CAT_Details[Tracking Number],CAT_Details[Delivery Country Code],,0)</f>
        <v>GB</v>
      </c>
      <c r="F2662" s="274">
        <f>_xlfn.XLOOKUP(Table2[[#This Row],[TO Ref]],CAT_Details[TO Ref],CAT_Details[Loc],,0)</f>
        <v>3402</v>
      </c>
      <c r="G2662" s="260" t="s">
        <v>44</v>
      </c>
      <c r="H2662" s="260" t="s">
        <v>35</v>
      </c>
      <c r="I2662" s="281">
        <v>45946</v>
      </c>
      <c r="J2662" s="260" t="s">
        <v>26</v>
      </c>
      <c r="K2662" s="260" t="s">
        <v>32</v>
      </c>
      <c r="L2662" s="281">
        <v>45946</v>
      </c>
      <c r="M2662" s="260" t="str">
        <f>IF(Table2[[#This Row],[Resolve Date]]="","ONGOING","SOLVED")</f>
        <v>SOLVED</v>
      </c>
      <c r="N2662" s="261"/>
      <c r="O2662" s="260" t="str">
        <f>Table2[[#This Row],[K&amp;N REF ]]&amp;Table2[[#This Row],[Issue type ]]</f>
        <v>5017615634NO LABELS</v>
      </c>
      <c r="P2662" s="260">
        <f>YEAR(Table2[[#This Row],[Date ]])</f>
        <v>2025</v>
      </c>
      <c r="Q2662" s="260" t="str">
        <f>VLOOKUP(MONTH(Table2[[#This Row],[Date ]]),Months,2,0)</f>
        <v>October</v>
      </c>
      <c r="R2662" s="288" t="b">
        <f>COUNTIFS(Table2[Unique],Table2[[#This Row],[Unique]])&gt;1</f>
        <v>0</v>
      </c>
      <c r="S2662" s="288">
        <f>IF(Table2[[#This Row],[Status ]]="Solved",1,0)</f>
        <v>1</v>
      </c>
      <c r="T2662" s="288">
        <f>IF(Table2[[#This Row],[Status ]]="ongoing",1,0)</f>
        <v>0</v>
      </c>
    </row>
    <row r="2663" spans="1:20" x14ac:dyDescent="0.25">
      <c r="A2663" s="263">
        <v>5017600378</v>
      </c>
      <c r="B2663" s="287" t="str">
        <f>_xlfn.XLOOKUP(Table2[[#This Row],[K&amp;N REF ]],CAT_Details[Tracking Number],CAT_Details[S Ref],,0)</f>
        <v>20251008-S-70777</v>
      </c>
      <c r="C2663" s="273">
        <f>_xlfn.XLOOKUP(Table2[[#This Row],[K&amp;N REF ]],CAT_Details[Tracking Number],CAT_Details[TO Ref],,0)</f>
        <v>20251008821555</v>
      </c>
      <c r="D2663" s="273" t="str">
        <f>_xlfn.XLOOKUP(Table2[[#This Row],[K&amp;N REF ]],CAT_Details[Tracking Number],CAT_Details[Pickup Customer Name],,0)</f>
        <v>GKN Sinter Metals AG</v>
      </c>
      <c r="E2663" s="274" t="str">
        <f>_xlfn.XLOOKUP(Table2[[#This Row],[K&amp;N REF ]],CAT_Details[Tracking Number],CAT_Details[Delivery Country Code],,0)</f>
        <v>GB</v>
      </c>
      <c r="F2663" s="274" t="str">
        <f>_xlfn.XLOOKUP(Table2[[#This Row],[TO Ref]],CAT_Details[TO Ref],CAT_Details[Loc],,0)</f>
        <v>OYL1</v>
      </c>
      <c r="G2663" s="260" t="s">
        <v>24</v>
      </c>
      <c r="H2663" s="260" t="s">
        <v>35</v>
      </c>
      <c r="I2663" s="281">
        <v>45947</v>
      </c>
      <c r="J2663" s="260" t="s">
        <v>26</v>
      </c>
      <c r="K2663" s="260" t="s">
        <v>32</v>
      </c>
      <c r="L2663" s="281">
        <v>45947</v>
      </c>
      <c r="M2663" s="260" t="str">
        <f>IF(Table2[[#This Row],[Resolve Date]]="","ONGOING","SOLVED")</f>
        <v>SOLVED</v>
      </c>
      <c r="N2663" s="261"/>
      <c r="O2663" s="260" t="str">
        <f>Table2[[#This Row],[K&amp;N REF ]]&amp;Table2[[#This Row],[Issue type ]]</f>
        <v>5017600378NO LABELS</v>
      </c>
      <c r="P2663" s="260">
        <f>YEAR(Table2[[#This Row],[Date ]])</f>
        <v>2025</v>
      </c>
      <c r="Q2663" s="260" t="str">
        <f>VLOOKUP(MONTH(Table2[[#This Row],[Date ]]),Months,2,0)</f>
        <v>October</v>
      </c>
      <c r="R2663" s="288" t="b">
        <f>COUNTIFS(Table2[Unique],Table2[[#This Row],[Unique]])&gt;1</f>
        <v>0</v>
      </c>
      <c r="S2663" s="288">
        <f>IF(Table2[[#This Row],[Status ]]="Solved",1,0)</f>
        <v>1</v>
      </c>
      <c r="T2663" s="288">
        <f>IF(Table2[[#This Row],[Status ]]="ongoing",1,0)</f>
        <v>0</v>
      </c>
    </row>
    <row r="2664" spans="1:20" x14ac:dyDescent="0.25">
      <c r="A2664" s="263">
        <v>5017631885</v>
      </c>
      <c r="B2664" s="287" t="str">
        <f>_xlfn.XLOOKUP(Table2[[#This Row],[K&amp;N REF ]],CAT_Details[Tracking Number],CAT_Details[S Ref],,0)</f>
        <v>20251010-S-70565</v>
      </c>
      <c r="C2664" s="273">
        <f>_xlfn.XLOOKUP(Table2[[#This Row],[K&amp;N REF ]],CAT_Details[Tracking Number],CAT_Details[TO Ref],,0)</f>
        <v>20251009822413</v>
      </c>
      <c r="D2664" s="273" t="str">
        <f>_xlfn.XLOOKUP(Table2[[#This Row],[K&amp;N REF ]],CAT_Details[Tracking Number],CAT_Details[Pickup Customer Name],,0)</f>
        <v>FOR S.P.A.</v>
      </c>
      <c r="E2664" s="274" t="str">
        <f>_xlfn.XLOOKUP(Table2[[#This Row],[K&amp;N REF ]],CAT_Details[Tracking Number],CAT_Details[Delivery Country Code],,0)</f>
        <v>GB</v>
      </c>
      <c r="F2664" s="274" t="str">
        <f>_xlfn.XLOOKUP(Table2[[#This Row],[TO Ref]],CAT_Details[TO Ref],CAT_Details[Loc],,0)</f>
        <v>OYL1</v>
      </c>
      <c r="G2664" s="260" t="s">
        <v>24</v>
      </c>
      <c r="H2664" s="260" t="s">
        <v>197</v>
      </c>
      <c r="I2664" s="281">
        <v>45947</v>
      </c>
      <c r="J2664" s="260" t="s">
        <v>45</v>
      </c>
      <c r="K2664" s="260" t="s">
        <v>50</v>
      </c>
      <c r="L2664" s="281">
        <v>45950</v>
      </c>
      <c r="M2664" s="260" t="str">
        <f>IF(Table2[[#This Row],[Resolve Date]]="","ONGOING","SOLVED")</f>
        <v>SOLVED</v>
      </c>
      <c r="N2664" s="261" t="s">
        <v>30365</v>
      </c>
      <c r="O2664" s="260" t="str">
        <f>Table2[[#This Row],[K&amp;N REF ]]&amp;Table2[[#This Row],[Issue type ]]</f>
        <v>5017631885MANCO</v>
      </c>
      <c r="P2664" s="260">
        <f>YEAR(Table2[[#This Row],[Date ]])</f>
        <v>2025</v>
      </c>
      <c r="Q2664" s="260" t="str">
        <f>VLOOKUP(MONTH(Table2[[#This Row],[Date ]]),Months,2,0)</f>
        <v>October</v>
      </c>
      <c r="R2664" s="288" t="b">
        <f>COUNTIFS(Table2[Unique],Table2[[#This Row],[Unique]])&gt;1</f>
        <v>0</v>
      </c>
      <c r="S2664" s="288">
        <f>IF(Table2[[#This Row],[Status ]]="Solved",1,0)</f>
        <v>1</v>
      </c>
      <c r="T2664" s="288">
        <f>IF(Table2[[#This Row],[Status ]]="ongoing",1,0)</f>
        <v>0</v>
      </c>
    </row>
    <row r="2665" spans="1:20" x14ac:dyDescent="0.25">
      <c r="A2665" s="263">
        <v>5017566931</v>
      </c>
      <c r="B2665" s="287" t="str">
        <f>_xlfn.XLOOKUP(Table2[[#This Row],[K&amp;N REF ]],CAT_Details[Tracking Number],CAT_Details[S Ref],,0)</f>
        <v>20251006-S-70590</v>
      </c>
      <c r="C2665" s="273">
        <f>_xlfn.XLOOKUP(Table2[[#This Row],[K&amp;N REF ]],CAT_Details[Tracking Number],CAT_Details[TO Ref],,0)</f>
        <v>20251002817280</v>
      </c>
      <c r="D2665" s="273" t="str">
        <f>_xlfn.XLOOKUP(Table2[[#This Row],[K&amp;N REF ]],CAT_Details[Tracking Number],CAT_Details[Pickup Customer Name],,0)</f>
        <v>BorgWarner Blonie</v>
      </c>
      <c r="E2665" s="274" t="str">
        <f>_xlfn.XLOOKUP(Table2[[#This Row],[K&amp;N REF ]],CAT_Details[Tracking Number],CAT_Details[Delivery Country Code],,0)</f>
        <v>GB</v>
      </c>
      <c r="F2665" s="274" t="str">
        <f>_xlfn.XLOOKUP(Table2[[#This Row],[TO Ref]],CAT_Details[TO Ref],CAT_Details[Loc],,0)</f>
        <v>DX01-L5</v>
      </c>
      <c r="G2665" s="260" t="s">
        <v>221</v>
      </c>
      <c r="H2665" s="260" t="s">
        <v>29</v>
      </c>
      <c r="I2665" s="281">
        <v>45947</v>
      </c>
      <c r="J2665" s="260" t="s">
        <v>26</v>
      </c>
      <c r="K2665" s="260" t="s">
        <v>50</v>
      </c>
      <c r="L2665" s="281">
        <v>45947</v>
      </c>
      <c r="M2665" s="260" t="str">
        <f>IF(Table2[[#This Row],[Resolve Date]]="","ONGOING","SOLVED")</f>
        <v>SOLVED</v>
      </c>
      <c r="N2665" s="261"/>
      <c r="O2665" s="260" t="str">
        <f>Table2[[#This Row],[K&amp;N REF ]]&amp;Table2[[#This Row],[Issue type ]]</f>
        <v>5017566931DAMAGED LABEL</v>
      </c>
      <c r="P2665" s="260">
        <f>YEAR(Table2[[#This Row],[Date ]])</f>
        <v>2025</v>
      </c>
      <c r="Q2665" s="260" t="str">
        <f>VLOOKUP(MONTH(Table2[[#This Row],[Date ]]),Months,2,0)</f>
        <v>October</v>
      </c>
      <c r="R2665" s="288" t="b">
        <f>COUNTIFS(Table2[Unique],Table2[[#This Row],[Unique]])&gt;1</f>
        <v>0</v>
      </c>
      <c r="S2665" s="288">
        <f>IF(Table2[[#This Row],[Status ]]="Solved",1,0)</f>
        <v>1</v>
      </c>
      <c r="T2665" s="288">
        <f>IF(Table2[[#This Row],[Status ]]="ongoing",1,0)</f>
        <v>0</v>
      </c>
    </row>
    <row r="2666" spans="1:20" x14ac:dyDescent="0.25">
      <c r="A2666" s="263">
        <v>5017583759</v>
      </c>
      <c r="B2666" s="287" t="str">
        <f>_xlfn.XLOOKUP(Table2[[#This Row],[K&amp;N REF ]],CAT_Details[Tracking Number],CAT_Details[S Ref],,0)</f>
        <v>20251007-S-70603</v>
      </c>
      <c r="C2666" s="273">
        <f>_xlfn.XLOOKUP(Table2[[#This Row],[K&amp;N REF ]],CAT_Details[Tracking Number],CAT_Details[TO Ref],,0)</f>
        <v>20251007820148</v>
      </c>
      <c r="D2666" s="273" t="str">
        <f>_xlfn.XLOOKUP(Table2[[#This Row],[K&amp;N REF ]],CAT_Details[Tracking Number],CAT_Details[Pickup Customer Name],,0)</f>
        <v>Standard Motor Product Poland ( SMP Poland)</v>
      </c>
      <c r="E2666" s="274" t="str">
        <f>_xlfn.XLOOKUP(Table2[[#This Row],[K&amp;N REF ]],CAT_Details[Tracking Number],CAT_Details[Delivery Country Code],,0)</f>
        <v>GB</v>
      </c>
      <c r="F2666" s="274" t="str">
        <f>_xlfn.XLOOKUP(Table2[[#This Row],[TO Ref]],CAT_Details[TO Ref],CAT_Details[Loc],,0)</f>
        <v>MZ02</v>
      </c>
      <c r="G2666" s="260" t="s">
        <v>221</v>
      </c>
      <c r="H2666" s="260" t="s">
        <v>179</v>
      </c>
      <c r="I2666" s="281">
        <v>45947</v>
      </c>
      <c r="J2666" s="260" t="s">
        <v>26</v>
      </c>
      <c r="K2666" s="260" t="s">
        <v>32</v>
      </c>
      <c r="L2666" s="281">
        <v>45947</v>
      </c>
      <c r="M2666" s="260" t="str">
        <f>IF(Table2[[#This Row],[Resolve Date]]="","ONGOING","SOLVED")</f>
        <v>SOLVED</v>
      </c>
      <c r="N2666" s="261"/>
      <c r="O2666" s="260" t="str">
        <f>Table2[[#This Row],[K&amp;N REF ]]&amp;Table2[[#This Row],[Issue type ]]</f>
        <v xml:space="preserve">5017583759NOT SCANNABLE </v>
      </c>
      <c r="P2666" s="260">
        <f>YEAR(Table2[[#This Row],[Date ]])</f>
        <v>2025</v>
      </c>
      <c r="Q2666" s="260" t="str">
        <f>VLOOKUP(MONTH(Table2[[#This Row],[Date ]]),Months,2,0)</f>
        <v>October</v>
      </c>
      <c r="R2666" s="288" t="b">
        <f>COUNTIFS(Table2[Unique],Table2[[#This Row],[Unique]])&gt;1</f>
        <v>0</v>
      </c>
      <c r="S2666" s="288">
        <f>IF(Table2[[#This Row],[Status ]]="Solved",1,0)</f>
        <v>1</v>
      </c>
      <c r="T2666" s="288">
        <f>IF(Table2[[#This Row],[Status ]]="ongoing",1,0)</f>
        <v>0</v>
      </c>
    </row>
    <row r="2667" spans="1:20" x14ac:dyDescent="0.25">
      <c r="A2667" s="263">
        <v>5017583760</v>
      </c>
      <c r="B2667" s="287" t="str">
        <f>_xlfn.XLOOKUP(Table2[[#This Row],[K&amp;N REF ]],CAT_Details[Tracking Number],CAT_Details[S Ref],,0)</f>
        <v>20251007-S-70603</v>
      </c>
      <c r="C2667" s="273">
        <f>_xlfn.XLOOKUP(Table2[[#This Row],[K&amp;N REF ]],CAT_Details[Tracking Number],CAT_Details[TO Ref],,0)</f>
        <v>20251007820108</v>
      </c>
      <c r="D2667" s="273" t="str">
        <f>_xlfn.XLOOKUP(Table2[[#This Row],[K&amp;N REF ]],CAT_Details[Tracking Number],CAT_Details[Pickup Customer Name],,0)</f>
        <v>Standard Motor Product Poland ( SMP Poland)</v>
      </c>
      <c r="E2667" s="274" t="str">
        <f>_xlfn.XLOOKUP(Table2[[#This Row],[K&amp;N REF ]],CAT_Details[Tracking Number],CAT_Details[Delivery Country Code],,0)</f>
        <v>GB</v>
      </c>
      <c r="F2667" s="274" t="str">
        <f>_xlfn.XLOOKUP(Table2[[#This Row],[TO Ref]],CAT_Details[TO Ref],CAT_Details[Loc],,0)</f>
        <v>DX01-L5</v>
      </c>
      <c r="G2667" s="260" t="s">
        <v>221</v>
      </c>
      <c r="H2667" s="260" t="s">
        <v>179</v>
      </c>
      <c r="I2667" s="281">
        <v>45947</v>
      </c>
      <c r="J2667" s="260" t="s">
        <v>26</v>
      </c>
      <c r="K2667" s="260" t="s">
        <v>32</v>
      </c>
      <c r="L2667" s="281">
        <v>45947</v>
      </c>
      <c r="M2667" s="260" t="str">
        <f>IF(Table2[[#This Row],[Resolve Date]]="","ONGOING","SOLVED")</f>
        <v>SOLVED</v>
      </c>
      <c r="N2667" s="261"/>
      <c r="O2667" s="260" t="str">
        <f>Table2[[#This Row],[K&amp;N REF ]]&amp;Table2[[#This Row],[Issue type ]]</f>
        <v xml:space="preserve">5017583760NOT SCANNABLE </v>
      </c>
      <c r="P2667" s="260">
        <f>YEAR(Table2[[#This Row],[Date ]])</f>
        <v>2025</v>
      </c>
      <c r="Q2667" s="260" t="str">
        <f>VLOOKUP(MONTH(Table2[[#This Row],[Date ]]),Months,2,0)</f>
        <v>October</v>
      </c>
      <c r="R2667" s="288" t="b">
        <f>COUNTIFS(Table2[Unique],Table2[[#This Row],[Unique]])&gt;1</f>
        <v>0</v>
      </c>
      <c r="S2667" s="288">
        <f>IF(Table2[[#This Row],[Status ]]="Solved",1,0)</f>
        <v>1</v>
      </c>
      <c r="T2667" s="288">
        <f>IF(Table2[[#This Row],[Status ]]="ongoing",1,0)</f>
        <v>0</v>
      </c>
    </row>
    <row r="2668" spans="1:20" x14ac:dyDescent="0.25">
      <c r="A2668" s="263">
        <v>5017646089</v>
      </c>
      <c r="B2668" s="287" t="str">
        <f>_xlfn.XLOOKUP(Table2[[#This Row],[K&amp;N REF ]],CAT_Details[Tracking Number],CAT_Details[S Ref],,0)</f>
        <v>20251013-S-70277</v>
      </c>
      <c r="C2668" s="273">
        <f>_xlfn.XLOOKUP(Table2[[#This Row],[K&amp;N REF ]],CAT_Details[Tracking Number],CAT_Details[TO Ref],,0)</f>
        <v>20251010822995</v>
      </c>
      <c r="D2668" s="273" t="str">
        <f>_xlfn.XLOOKUP(Table2[[#This Row],[K&amp;N REF ]],CAT_Details[Tracking Number],CAT_Details[Pickup Customer Name],,0)</f>
        <v>Wurth Elektronik Ics Gmbh &amp; Co. Kg</v>
      </c>
      <c r="E2668" s="274" t="str">
        <f>_xlfn.XLOOKUP(Table2[[#This Row],[K&amp;N REF ]],CAT_Details[Tracking Number],CAT_Details[Delivery Country Code],,0)</f>
        <v>GB</v>
      </c>
      <c r="F2668" s="274">
        <f>_xlfn.XLOOKUP(Table2[[#This Row],[TO Ref]],CAT_Details[TO Ref],CAT_Details[Loc],,0)</f>
        <v>3402</v>
      </c>
      <c r="G2668" s="260" t="s">
        <v>34</v>
      </c>
      <c r="H2668" s="260" t="s">
        <v>29</v>
      </c>
      <c r="I2668" s="281">
        <v>45947</v>
      </c>
      <c r="J2668" s="260" t="s">
        <v>26</v>
      </c>
      <c r="K2668" s="260" t="s">
        <v>50</v>
      </c>
      <c r="L2668" s="281">
        <v>45947</v>
      </c>
      <c r="M2668" s="260" t="str">
        <f>IF(Table2[[#This Row],[Resolve Date]]="","ONGOING","SOLVED")</f>
        <v>SOLVED</v>
      </c>
      <c r="N2668" s="261"/>
      <c r="O2668" s="260" t="str">
        <f>Table2[[#This Row],[K&amp;N REF ]]&amp;Table2[[#This Row],[Issue type ]]</f>
        <v>5017646089DAMAGED LABEL</v>
      </c>
      <c r="P2668" s="260">
        <f>YEAR(Table2[[#This Row],[Date ]])</f>
        <v>2025</v>
      </c>
      <c r="Q2668" s="260" t="str">
        <f>VLOOKUP(MONTH(Table2[[#This Row],[Date ]]),Months,2,0)</f>
        <v>October</v>
      </c>
      <c r="R2668" s="288" t="b">
        <f>COUNTIFS(Table2[Unique],Table2[[#This Row],[Unique]])&gt;1</f>
        <v>0</v>
      </c>
      <c r="S2668" s="288">
        <f>IF(Table2[[#This Row],[Status ]]="Solved",1,0)</f>
        <v>1</v>
      </c>
      <c r="T2668" s="288">
        <f>IF(Table2[[#This Row],[Status ]]="ongoing",1,0)</f>
        <v>0</v>
      </c>
    </row>
    <row r="2669" spans="1:20" x14ac:dyDescent="0.25">
      <c r="A2669" s="263">
        <v>5017645971</v>
      </c>
      <c r="B2669" s="287" t="str">
        <f>_xlfn.XLOOKUP(Table2[[#This Row],[K&amp;N REF ]],CAT_Details[Tracking Number],CAT_Details[S Ref],,0)</f>
        <v>20251013-S-70262</v>
      </c>
      <c r="C2669" s="273">
        <f>_xlfn.XLOOKUP(Table2[[#This Row],[K&amp;N REF ]],CAT_Details[Tracking Number],CAT_Details[TO Ref],,0)</f>
        <v>20251009822148</v>
      </c>
      <c r="D2669" s="273" t="str">
        <f>_xlfn.XLOOKUP(Table2[[#This Row],[K&amp;N REF ]],CAT_Details[Tracking Number],CAT_Details[Pickup Customer Name],,0)</f>
        <v>Elring Klinger Ag</v>
      </c>
      <c r="E2669" s="274" t="str">
        <f>_xlfn.XLOOKUP(Table2[[#This Row],[K&amp;N REF ]],CAT_Details[Tracking Number],CAT_Details[Delivery Country Code],,0)</f>
        <v>GB</v>
      </c>
      <c r="F2669" s="274" t="str">
        <f>_xlfn.XLOOKUP(Table2[[#This Row],[TO Ref]],CAT_Details[TO Ref],CAT_Details[Loc],,0)</f>
        <v>DX01-L5</v>
      </c>
      <c r="G2669" s="260" t="s">
        <v>34</v>
      </c>
      <c r="H2669" s="260" t="s">
        <v>31</v>
      </c>
      <c r="I2669" s="281">
        <v>45947</v>
      </c>
      <c r="J2669" s="260" t="s">
        <v>41</v>
      </c>
      <c r="K2669" s="260" t="s">
        <v>32</v>
      </c>
      <c r="L2669" s="281">
        <v>45947</v>
      </c>
      <c r="M2669" s="260" t="str">
        <f>IF(Table2[[#This Row],[Resolve Date]]="","ONGOING","SOLVED")</f>
        <v>SOLVED</v>
      </c>
      <c r="N2669" s="261"/>
      <c r="O2669" s="260" t="str">
        <f>Table2[[#This Row],[K&amp;N REF ]]&amp;Table2[[#This Row],[Issue type ]]</f>
        <v>5017645971MISSING LABELS ON SOME UNITS</v>
      </c>
      <c r="P2669" s="260">
        <f>YEAR(Table2[[#This Row],[Date ]])</f>
        <v>2025</v>
      </c>
      <c r="Q2669" s="260" t="str">
        <f>VLOOKUP(MONTH(Table2[[#This Row],[Date ]]),Months,2,0)</f>
        <v>October</v>
      </c>
      <c r="R2669" s="288" t="b">
        <f>COUNTIFS(Table2[Unique],Table2[[#This Row],[Unique]])&gt;1</f>
        <v>0</v>
      </c>
      <c r="S2669" s="288">
        <f>IF(Table2[[#This Row],[Status ]]="Solved",1,0)</f>
        <v>1</v>
      </c>
      <c r="T2669" s="288">
        <f>IF(Table2[[#This Row],[Status ]]="ongoing",1,0)</f>
        <v>0</v>
      </c>
    </row>
    <row r="2670" spans="1:20" x14ac:dyDescent="0.25">
      <c r="A2670" s="263">
        <v>5017646156</v>
      </c>
      <c r="B2670" s="287" t="str">
        <f>_xlfn.XLOOKUP(Table2[[#This Row],[K&amp;N REF ]],CAT_Details[Tracking Number],CAT_Details[S Ref],,0)</f>
        <v>20251013-S-70234</v>
      </c>
      <c r="C2670" s="273">
        <f>_xlfn.XLOOKUP(Table2[[#This Row],[K&amp;N REF ]],CAT_Details[Tracking Number],CAT_Details[TO Ref],,0)</f>
        <v>20251013824203</v>
      </c>
      <c r="D2670" s="273" t="str">
        <f>_xlfn.XLOOKUP(Table2[[#This Row],[K&amp;N REF ]],CAT_Details[Tracking Number],CAT_Details[Pickup Customer Name],,0)</f>
        <v>MANN + HUMMEL GMBH</v>
      </c>
      <c r="E2670" s="274" t="str">
        <f>_xlfn.XLOOKUP(Table2[[#This Row],[K&amp;N REF ]],CAT_Details[Tracking Number],CAT_Details[Delivery Country Code],,0)</f>
        <v>GB</v>
      </c>
      <c r="F2670" s="274" t="str">
        <f>_xlfn.XLOOKUP(Table2[[#This Row],[TO Ref]],CAT_Details[TO Ref],CAT_Details[Loc],,0)</f>
        <v>MZ07</v>
      </c>
      <c r="G2670" s="260" t="s">
        <v>34</v>
      </c>
      <c r="H2670" s="260" t="s">
        <v>25</v>
      </c>
      <c r="I2670" s="281">
        <v>45947</v>
      </c>
      <c r="J2670" s="260" t="s">
        <v>26</v>
      </c>
      <c r="K2670" s="260" t="s">
        <v>50</v>
      </c>
      <c r="L2670" s="281">
        <v>45947</v>
      </c>
      <c r="M2670" s="260" t="str">
        <f>IF(Table2[[#This Row],[Resolve Date]]="","ONGOING","SOLVED")</f>
        <v>SOLVED</v>
      </c>
      <c r="N2670" s="261"/>
      <c r="O2670" s="260" t="str">
        <f>Table2[[#This Row],[K&amp;N REF ]]&amp;Table2[[#This Row],[Issue type ]]</f>
        <v xml:space="preserve">5017646156DAMAGE </v>
      </c>
      <c r="P2670" s="260">
        <f>YEAR(Table2[[#This Row],[Date ]])</f>
        <v>2025</v>
      </c>
      <c r="Q2670" s="260" t="str">
        <f>VLOOKUP(MONTH(Table2[[#This Row],[Date ]]),Months,2,0)</f>
        <v>October</v>
      </c>
      <c r="R2670" s="288" t="b">
        <f>COUNTIFS(Table2[Unique],Table2[[#This Row],[Unique]])&gt;1</f>
        <v>0</v>
      </c>
      <c r="S2670" s="288">
        <f>IF(Table2[[#This Row],[Status ]]="Solved",1,0)</f>
        <v>1</v>
      </c>
      <c r="T2670" s="288">
        <f>IF(Table2[[#This Row],[Status ]]="ongoing",1,0)</f>
        <v>0</v>
      </c>
    </row>
    <row r="2671" spans="1:20" x14ac:dyDescent="0.25">
      <c r="A2671" s="263">
        <v>5017646199</v>
      </c>
      <c r="B2671" s="287" t="str">
        <f>_xlfn.XLOOKUP(Table2[[#This Row],[K&amp;N REF ]],CAT_Details[Tracking Number],CAT_Details[S Ref],,0)</f>
        <v>20251013-S-70301</v>
      </c>
      <c r="C2671" s="273">
        <f>_xlfn.XLOOKUP(Table2[[#This Row],[K&amp;N REF ]],CAT_Details[Tracking Number],CAT_Details[TO Ref],,0)</f>
        <v>20251008821080</v>
      </c>
      <c r="D2671" s="273" t="str">
        <f>_xlfn.XLOOKUP(Table2[[#This Row],[K&amp;N REF ]],CAT_Details[Tracking Number],CAT_Details[Pickup Customer Name],,0)</f>
        <v>Federal Mogul Valvetrain GmbH</v>
      </c>
      <c r="E2671" s="274" t="str">
        <f>_xlfn.XLOOKUP(Table2[[#This Row],[K&amp;N REF ]],CAT_Details[Tracking Number],CAT_Details[Delivery Country Code],,0)</f>
        <v>GB</v>
      </c>
      <c r="F2671" s="274" t="str">
        <f>_xlfn.XLOOKUP(Table2[[#This Row],[TO Ref]],CAT_Details[TO Ref],CAT_Details[Loc],,0)</f>
        <v>DX01-L5</v>
      </c>
      <c r="G2671" s="260" t="s">
        <v>34</v>
      </c>
      <c r="H2671" s="260" t="s">
        <v>25</v>
      </c>
      <c r="I2671" s="281">
        <v>45947</v>
      </c>
      <c r="J2671" s="260" t="s">
        <v>26</v>
      </c>
      <c r="K2671" s="260" t="s">
        <v>50</v>
      </c>
      <c r="L2671" s="281">
        <v>45947</v>
      </c>
      <c r="M2671" s="260" t="str">
        <f>IF(Table2[[#This Row],[Resolve Date]]="","ONGOING","SOLVED")</f>
        <v>SOLVED</v>
      </c>
      <c r="N2671" s="261"/>
      <c r="O2671" s="260" t="str">
        <f>Table2[[#This Row],[K&amp;N REF ]]&amp;Table2[[#This Row],[Issue type ]]</f>
        <v xml:space="preserve">5017646199DAMAGE </v>
      </c>
      <c r="P2671" s="260">
        <f>YEAR(Table2[[#This Row],[Date ]])</f>
        <v>2025</v>
      </c>
      <c r="Q2671" s="260" t="str">
        <f>VLOOKUP(MONTH(Table2[[#This Row],[Date ]]),Months,2,0)</f>
        <v>October</v>
      </c>
      <c r="R2671" s="288" t="b">
        <f>COUNTIFS(Table2[Unique],Table2[[#This Row],[Unique]])&gt;1</f>
        <v>0</v>
      </c>
      <c r="S2671" s="288">
        <f>IF(Table2[[#This Row],[Status ]]="Solved",1,0)</f>
        <v>1</v>
      </c>
      <c r="T2671" s="288">
        <f>IF(Table2[[#This Row],[Status ]]="ongoing",1,0)</f>
        <v>0</v>
      </c>
    </row>
    <row r="2672" spans="1:20" x14ac:dyDescent="0.25">
      <c r="A2672" s="263">
        <v>5017646199</v>
      </c>
      <c r="B2672" s="287" t="str">
        <f>_xlfn.XLOOKUP(Table2[[#This Row],[K&amp;N REF ]],CAT_Details[Tracking Number],CAT_Details[S Ref],,0)</f>
        <v>20251013-S-70301</v>
      </c>
      <c r="C2672" s="273">
        <f>_xlfn.XLOOKUP(Table2[[#This Row],[K&amp;N REF ]],CAT_Details[Tracking Number],CAT_Details[TO Ref],,0)</f>
        <v>20251008821080</v>
      </c>
      <c r="D2672" s="273" t="str">
        <f>_xlfn.XLOOKUP(Table2[[#This Row],[K&amp;N REF ]],CAT_Details[Tracking Number],CAT_Details[Pickup Customer Name],,0)</f>
        <v>Federal Mogul Valvetrain GmbH</v>
      </c>
      <c r="E2672" s="274" t="str">
        <f>_xlfn.XLOOKUP(Table2[[#This Row],[K&amp;N REF ]],CAT_Details[Tracking Number],CAT_Details[Delivery Country Code],,0)</f>
        <v>GB</v>
      </c>
      <c r="F2672" s="274" t="str">
        <f>_xlfn.XLOOKUP(Table2[[#This Row],[TO Ref]],CAT_Details[TO Ref],CAT_Details[Loc],,0)</f>
        <v>DX01-L5</v>
      </c>
      <c r="G2672" s="260" t="s">
        <v>34</v>
      </c>
      <c r="H2672" s="260" t="s">
        <v>179</v>
      </c>
      <c r="I2672" s="281">
        <v>45947</v>
      </c>
      <c r="J2672" s="260" t="s">
        <v>26</v>
      </c>
      <c r="K2672" s="260" t="s">
        <v>32</v>
      </c>
      <c r="L2672" s="281">
        <v>45947</v>
      </c>
      <c r="M2672" s="260" t="str">
        <f>IF(Table2[[#This Row],[Resolve Date]]="","ONGOING","SOLVED")</f>
        <v>SOLVED</v>
      </c>
      <c r="N2672" s="261"/>
      <c r="O2672" s="260" t="str">
        <f>Table2[[#This Row],[K&amp;N REF ]]&amp;Table2[[#This Row],[Issue type ]]</f>
        <v xml:space="preserve">5017646199NOT SCANNABLE </v>
      </c>
      <c r="P2672" s="260">
        <f>YEAR(Table2[[#This Row],[Date ]])</f>
        <v>2025</v>
      </c>
      <c r="Q2672" s="260" t="str">
        <f>VLOOKUP(MONTH(Table2[[#This Row],[Date ]]),Months,2,0)</f>
        <v>October</v>
      </c>
      <c r="R2672" s="288" t="b">
        <f>COUNTIFS(Table2[Unique],Table2[[#This Row],[Unique]])&gt;1</f>
        <v>0</v>
      </c>
      <c r="S2672" s="288">
        <f>IF(Table2[[#This Row],[Status ]]="Solved",1,0)</f>
        <v>1</v>
      </c>
      <c r="T2672" s="288">
        <f>IF(Table2[[#This Row],[Status ]]="ongoing",1,0)</f>
        <v>0</v>
      </c>
    </row>
    <row r="2673" spans="1:20" x14ac:dyDescent="0.25">
      <c r="A2673" s="263">
        <v>5017662505</v>
      </c>
      <c r="B2673" s="287" t="str">
        <f>_xlfn.XLOOKUP(Table2[[#This Row],[K&amp;N REF ]],CAT_Details[Tracking Number],CAT_Details[S Ref],,0)</f>
        <v>20251014-S-70546</v>
      </c>
      <c r="C2673" s="273">
        <f>_xlfn.XLOOKUP(Table2[[#This Row],[K&amp;N REF ]],CAT_Details[Tracking Number],CAT_Details[TO Ref],,0)</f>
        <v>20251014825157</v>
      </c>
      <c r="D2673" s="273" t="str">
        <f>_xlfn.XLOOKUP(Table2[[#This Row],[K&amp;N REF ]],CAT_Details[Tracking Number],CAT_Details[Pickup Customer Name],,0)</f>
        <v>Donaldson Ed</v>
      </c>
      <c r="E2673" s="274" t="str">
        <f>_xlfn.XLOOKUP(Table2[[#This Row],[K&amp;N REF ]],CAT_Details[Tracking Number],CAT_Details[Delivery Country Code],,0)</f>
        <v>GB</v>
      </c>
      <c r="F2673" s="274" t="str">
        <f>_xlfn.XLOOKUP(Table2[[#This Row],[TO Ref]],CAT_Details[TO Ref],CAT_Details[Loc],,0)</f>
        <v>U2-L5</v>
      </c>
      <c r="G2673" s="260" t="s">
        <v>36</v>
      </c>
      <c r="H2673" s="260" t="s">
        <v>31</v>
      </c>
      <c r="I2673" s="281">
        <v>45947</v>
      </c>
      <c r="J2673" s="260" t="s">
        <v>41</v>
      </c>
      <c r="K2673" s="260" t="s">
        <v>32</v>
      </c>
      <c r="L2673" s="281">
        <v>45947</v>
      </c>
      <c r="M2673" s="260" t="str">
        <f>IF(Table2[[#This Row],[Resolve Date]]="","ONGOING","SOLVED")</f>
        <v>SOLVED</v>
      </c>
      <c r="N2673" s="261"/>
      <c r="O2673" s="260" t="str">
        <f>Table2[[#This Row],[K&amp;N REF ]]&amp;Table2[[#This Row],[Issue type ]]</f>
        <v>5017662505MISSING LABELS ON SOME UNITS</v>
      </c>
      <c r="P2673" s="260">
        <f>YEAR(Table2[[#This Row],[Date ]])</f>
        <v>2025</v>
      </c>
      <c r="Q2673" s="260" t="str">
        <f>VLOOKUP(MONTH(Table2[[#This Row],[Date ]]),Months,2,0)</f>
        <v>October</v>
      </c>
      <c r="R2673" s="288" t="b">
        <f>COUNTIFS(Table2[Unique],Table2[[#This Row],[Unique]])&gt;1</f>
        <v>0</v>
      </c>
      <c r="S2673" s="288">
        <f>IF(Table2[[#This Row],[Status ]]="Solved",1,0)</f>
        <v>1</v>
      </c>
      <c r="T2673" s="288">
        <f>IF(Table2[[#This Row],[Status ]]="ongoing",1,0)</f>
        <v>0</v>
      </c>
    </row>
    <row r="2674" spans="1:20" x14ac:dyDescent="0.25">
      <c r="A2674" s="263">
        <v>5017645914</v>
      </c>
      <c r="B2674" s="287" t="str">
        <f>_xlfn.XLOOKUP(Table2[[#This Row],[K&amp;N REF ]],CAT_Details[Tracking Number],CAT_Details[S Ref],,0)</f>
        <v>20251013-S-70800</v>
      </c>
      <c r="C2674" s="273">
        <f>_xlfn.XLOOKUP(Table2[[#This Row],[K&amp;N REF ]],CAT_Details[Tracking Number],CAT_Details[TO Ref],,0)</f>
        <v>20251013824661</v>
      </c>
      <c r="D2674" s="273" t="str">
        <f>_xlfn.XLOOKUP(Table2[[#This Row],[K&amp;N REF ]],CAT_Details[Tracking Number],CAT_Details[Pickup Customer Name],,0)</f>
        <v>GEFCO VITROLLES</v>
      </c>
      <c r="E2674" s="274" t="str">
        <f>_xlfn.XLOOKUP(Table2[[#This Row],[K&amp;N REF ]],CAT_Details[Tracking Number],CAT_Details[Delivery Country Code],,0)</f>
        <v>GB</v>
      </c>
      <c r="F2674" s="274" t="str">
        <f>_xlfn.XLOOKUP(Table2[[#This Row],[TO Ref]],CAT_Details[TO Ref],CAT_Details[Loc],,0)</f>
        <v>MY02</v>
      </c>
      <c r="G2674" s="260" t="s">
        <v>36</v>
      </c>
      <c r="H2674" s="260" t="s">
        <v>49</v>
      </c>
      <c r="I2674" s="281">
        <v>45947</v>
      </c>
      <c r="J2674" s="260" t="s">
        <v>26</v>
      </c>
      <c r="K2674" s="260" t="s">
        <v>32</v>
      </c>
      <c r="L2674" s="281">
        <v>45947</v>
      </c>
      <c r="M2674" s="260" t="str">
        <f>IF(Table2[[#This Row],[Resolve Date]]="","ONGOING","SOLVED")</f>
        <v>SOLVED</v>
      </c>
      <c r="N2674" s="261"/>
      <c r="O2674" s="260" t="str">
        <f>Table2[[#This Row],[K&amp;N REF ]]&amp;Table2[[#This Row],[Issue type ]]</f>
        <v>5017645914XX LABELS</v>
      </c>
      <c r="P2674" s="260">
        <f>YEAR(Table2[[#This Row],[Date ]])</f>
        <v>2025</v>
      </c>
      <c r="Q2674" s="260" t="str">
        <f>VLOOKUP(MONTH(Table2[[#This Row],[Date ]]),Months,2,0)</f>
        <v>October</v>
      </c>
      <c r="R2674" s="288" t="b">
        <f>COUNTIFS(Table2[Unique],Table2[[#This Row],[Unique]])&gt;1</f>
        <v>0</v>
      </c>
      <c r="S2674" s="288">
        <f>IF(Table2[[#This Row],[Status ]]="Solved",1,0)</f>
        <v>1</v>
      </c>
      <c r="T2674" s="288">
        <f>IF(Table2[[#This Row],[Status ]]="ongoing",1,0)</f>
        <v>0</v>
      </c>
    </row>
    <row r="2675" spans="1:20" x14ac:dyDescent="0.25">
      <c r="A2675" s="263">
        <v>5017645911</v>
      </c>
      <c r="B2675" s="287" t="str">
        <f>_xlfn.XLOOKUP(Table2[[#This Row],[K&amp;N REF ]],CAT_Details[Tracking Number],CAT_Details[S Ref],,0)</f>
        <v>20251013-S-70800</v>
      </c>
      <c r="C2675" s="273">
        <f>_xlfn.XLOOKUP(Table2[[#This Row],[K&amp;N REF ]],CAT_Details[Tracking Number],CAT_Details[TO Ref],,0)</f>
        <v>20251013824664</v>
      </c>
      <c r="D2675" s="273" t="str">
        <f>_xlfn.XLOOKUP(Table2[[#This Row],[K&amp;N REF ]],CAT_Details[Tracking Number],CAT_Details[Pickup Customer Name],,0)</f>
        <v>GEFCO VITROLLES</v>
      </c>
      <c r="E2675" s="274" t="str">
        <f>_xlfn.XLOOKUP(Table2[[#This Row],[K&amp;N REF ]],CAT_Details[Tracking Number],CAT_Details[Delivery Country Code],,0)</f>
        <v>GB</v>
      </c>
      <c r="F2675" s="274" t="str">
        <f>_xlfn.XLOOKUP(Table2[[#This Row],[TO Ref]],CAT_Details[TO Ref],CAT_Details[Loc],,0)</f>
        <v>MY02</v>
      </c>
      <c r="G2675" s="260" t="s">
        <v>36</v>
      </c>
      <c r="H2675" s="260" t="s">
        <v>49</v>
      </c>
      <c r="I2675" s="281">
        <v>45947</v>
      </c>
      <c r="J2675" s="260" t="s">
        <v>41</v>
      </c>
      <c r="K2675" s="260" t="s">
        <v>32</v>
      </c>
      <c r="L2675" s="281">
        <v>45947</v>
      </c>
      <c r="M2675" s="260" t="str">
        <f>IF(Table2[[#This Row],[Resolve Date]]="","ONGOING","SOLVED")</f>
        <v>SOLVED</v>
      </c>
      <c r="N2675" s="261"/>
      <c r="O2675" s="260" t="str">
        <f>Table2[[#This Row],[K&amp;N REF ]]&amp;Table2[[#This Row],[Issue type ]]</f>
        <v>5017645911XX LABELS</v>
      </c>
      <c r="P2675" s="260">
        <f>YEAR(Table2[[#This Row],[Date ]])</f>
        <v>2025</v>
      </c>
      <c r="Q2675" s="260" t="str">
        <f>VLOOKUP(MONTH(Table2[[#This Row],[Date ]]),Months,2,0)</f>
        <v>October</v>
      </c>
      <c r="R2675" s="288" t="b">
        <f>COUNTIFS(Table2[Unique],Table2[[#This Row],[Unique]])&gt;1</f>
        <v>0</v>
      </c>
      <c r="S2675" s="288">
        <f>IF(Table2[[#This Row],[Status ]]="Solved",1,0)</f>
        <v>1</v>
      </c>
      <c r="T2675" s="288">
        <f>IF(Table2[[#This Row],[Status ]]="ongoing",1,0)</f>
        <v>0</v>
      </c>
    </row>
    <row r="2676" spans="1:20" x14ac:dyDescent="0.25">
      <c r="A2676" s="263">
        <v>5017645910</v>
      </c>
      <c r="B2676" s="287" t="str">
        <f>_xlfn.XLOOKUP(Table2[[#This Row],[K&amp;N REF ]],CAT_Details[Tracking Number],CAT_Details[S Ref],,0)</f>
        <v>20251013-S-70800</v>
      </c>
      <c r="C2676" s="273">
        <f>_xlfn.XLOOKUP(Table2[[#This Row],[K&amp;N REF ]],CAT_Details[Tracking Number],CAT_Details[TO Ref],,0)</f>
        <v>20251013824656</v>
      </c>
      <c r="D2676" s="273" t="str">
        <f>_xlfn.XLOOKUP(Table2[[#This Row],[K&amp;N REF ]],CAT_Details[Tracking Number],CAT_Details[Pickup Customer Name],,0)</f>
        <v>GEFCO VITROLLES</v>
      </c>
      <c r="E2676" s="274" t="str">
        <f>_xlfn.XLOOKUP(Table2[[#This Row],[K&amp;N REF ]],CAT_Details[Tracking Number],CAT_Details[Delivery Country Code],,0)</f>
        <v>GB</v>
      </c>
      <c r="F2676" s="274" t="str">
        <f>_xlfn.XLOOKUP(Table2[[#This Row],[TO Ref]],CAT_Details[TO Ref],CAT_Details[Loc],,0)</f>
        <v>MY02</v>
      </c>
      <c r="G2676" s="260" t="s">
        <v>36</v>
      </c>
      <c r="H2676" s="260" t="s">
        <v>49</v>
      </c>
      <c r="I2676" s="281">
        <v>45947</v>
      </c>
      <c r="J2676" s="260" t="s">
        <v>26</v>
      </c>
      <c r="K2676" s="260" t="s">
        <v>32</v>
      </c>
      <c r="L2676" s="281">
        <v>45947</v>
      </c>
      <c r="M2676" s="260" t="str">
        <f>IF(Table2[[#This Row],[Resolve Date]]="","ONGOING","SOLVED")</f>
        <v>SOLVED</v>
      </c>
      <c r="N2676" s="261"/>
      <c r="O2676" s="260" t="str">
        <f>Table2[[#This Row],[K&amp;N REF ]]&amp;Table2[[#This Row],[Issue type ]]</f>
        <v>5017645910XX LABELS</v>
      </c>
      <c r="P2676" s="260">
        <f>YEAR(Table2[[#This Row],[Date ]])</f>
        <v>2025</v>
      </c>
      <c r="Q2676" s="260" t="str">
        <f>VLOOKUP(MONTH(Table2[[#This Row],[Date ]]),Months,2,0)</f>
        <v>October</v>
      </c>
      <c r="R2676" s="288" t="b">
        <f>COUNTIFS(Table2[Unique],Table2[[#This Row],[Unique]])&gt;1</f>
        <v>0</v>
      </c>
      <c r="S2676" s="288">
        <f>IF(Table2[[#This Row],[Status ]]="Solved",1,0)</f>
        <v>1</v>
      </c>
      <c r="T2676" s="288">
        <f>IF(Table2[[#This Row],[Status ]]="ongoing",1,0)</f>
        <v>0</v>
      </c>
    </row>
    <row r="2677" spans="1:20" x14ac:dyDescent="0.25">
      <c r="A2677" s="263">
        <v>5017645913</v>
      </c>
      <c r="B2677" s="287" t="str">
        <f>_xlfn.XLOOKUP(Table2[[#This Row],[K&amp;N REF ]],CAT_Details[Tracking Number],CAT_Details[S Ref],,0)</f>
        <v>20251013-S-70800</v>
      </c>
      <c r="C2677" s="273">
        <f>_xlfn.XLOOKUP(Table2[[#This Row],[K&amp;N REF ]],CAT_Details[Tracking Number],CAT_Details[TO Ref],,0)</f>
        <v>20251013824653</v>
      </c>
      <c r="D2677" s="273" t="str">
        <f>_xlfn.XLOOKUP(Table2[[#This Row],[K&amp;N REF ]],CAT_Details[Tracking Number],CAT_Details[Pickup Customer Name],,0)</f>
        <v>GEFCO VITROLLES</v>
      </c>
      <c r="E2677" s="274" t="str">
        <f>_xlfn.XLOOKUP(Table2[[#This Row],[K&amp;N REF ]],CAT_Details[Tracking Number],CAT_Details[Delivery Country Code],,0)</f>
        <v>GB</v>
      </c>
      <c r="F2677" s="274" t="str">
        <f>_xlfn.XLOOKUP(Table2[[#This Row],[TO Ref]],CAT_Details[TO Ref],CAT_Details[Loc],,0)</f>
        <v>MY02</v>
      </c>
      <c r="G2677" s="260" t="s">
        <v>36</v>
      </c>
      <c r="H2677" s="260" t="s">
        <v>197</v>
      </c>
      <c r="I2677" s="281">
        <v>45947</v>
      </c>
      <c r="J2677" s="260" t="s">
        <v>45</v>
      </c>
      <c r="K2677" s="260" t="s">
        <v>50</v>
      </c>
      <c r="L2677" s="281">
        <v>45947</v>
      </c>
      <c r="M2677" s="260" t="str">
        <f>IF(Table2[[#This Row],[Resolve Date]]="","ONGOING","SOLVED")</f>
        <v>SOLVED</v>
      </c>
      <c r="N2677" s="261" t="s">
        <v>30361</v>
      </c>
      <c r="O2677" s="260" t="str">
        <f>Table2[[#This Row],[K&amp;N REF ]]&amp;Table2[[#This Row],[Issue type ]]</f>
        <v>5017645913MANCO</v>
      </c>
      <c r="P2677" s="260">
        <f>YEAR(Table2[[#This Row],[Date ]])</f>
        <v>2025</v>
      </c>
      <c r="Q2677" s="260" t="str">
        <f>VLOOKUP(MONTH(Table2[[#This Row],[Date ]]),Months,2,0)</f>
        <v>October</v>
      </c>
      <c r="R2677" s="288" t="b">
        <f>COUNTIFS(Table2[Unique],Table2[[#This Row],[Unique]])&gt;1</f>
        <v>0</v>
      </c>
      <c r="S2677" s="288">
        <f>IF(Table2[[#This Row],[Status ]]="Solved",1,0)</f>
        <v>1</v>
      </c>
      <c r="T2677" s="288">
        <f>IF(Table2[[#This Row],[Status ]]="ongoing",1,0)</f>
        <v>0</v>
      </c>
    </row>
    <row r="2678" spans="1:20" x14ac:dyDescent="0.25">
      <c r="A2678" s="263">
        <v>5017645912</v>
      </c>
      <c r="B2678" s="287" t="str">
        <f>_xlfn.XLOOKUP(Table2[[#This Row],[K&amp;N REF ]],CAT_Details[Tracking Number],CAT_Details[S Ref],,0)</f>
        <v>20251013-S-70800</v>
      </c>
      <c r="C2678" s="273">
        <f>_xlfn.XLOOKUP(Table2[[#This Row],[K&amp;N REF ]],CAT_Details[Tracking Number],CAT_Details[TO Ref],,0)</f>
        <v>20251013824659</v>
      </c>
      <c r="D2678" s="273" t="str">
        <f>_xlfn.XLOOKUP(Table2[[#This Row],[K&amp;N REF ]],CAT_Details[Tracking Number],CAT_Details[Pickup Customer Name],,0)</f>
        <v>GEFCO VITROLLES</v>
      </c>
      <c r="E2678" s="274" t="str">
        <f>_xlfn.XLOOKUP(Table2[[#This Row],[K&amp;N REF ]],CAT_Details[Tracking Number],CAT_Details[Delivery Country Code],,0)</f>
        <v>GB</v>
      </c>
      <c r="F2678" s="274" t="str">
        <f>_xlfn.XLOOKUP(Table2[[#This Row],[TO Ref]],CAT_Details[TO Ref],CAT_Details[Loc],,0)</f>
        <v>MY02</v>
      </c>
      <c r="G2678" s="260" t="s">
        <v>36</v>
      </c>
      <c r="H2678" s="260" t="s">
        <v>49</v>
      </c>
      <c r="I2678" s="281">
        <v>45947</v>
      </c>
      <c r="J2678" s="260" t="s">
        <v>26</v>
      </c>
      <c r="K2678" s="260" t="s">
        <v>32</v>
      </c>
      <c r="L2678" s="281">
        <v>45947</v>
      </c>
      <c r="M2678" s="260" t="str">
        <f>IF(Table2[[#This Row],[Resolve Date]]="","ONGOING","SOLVED")</f>
        <v>SOLVED</v>
      </c>
      <c r="N2678" s="261"/>
      <c r="O2678" s="260" t="str">
        <f>Table2[[#This Row],[K&amp;N REF ]]&amp;Table2[[#This Row],[Issue type ]]</f>
        <v>5017645912XX LABELS</v>
      </c>
      <c r="P2678" s="260">
        <f>YEAR(Table2[[#This Row],[Date ]])</f>
        <v>2025</v>
      </c>
      <c r="Q2678" s="260" t="str">
        <f>VLOOKUP(MONTH(Table2[[#This Row],[Date ]]),Months,2,0)</f>
        <v>October</v>
      </c>
      <c r="R2678" s="288" t="b">
        <f>COUNTIFS(Table2[Unique],Table2[[#This Row],[Unique]])&gt;1</f>
        <v>0</v>
      </c>
      <c r="S2678" s="288">
        <f>IF(Table2[[#This Row],[Status ]]="Solved",1,0)</f>
        <v>1</v>
      </c>
      <c r="T2678" s="288">
        <f>IF(Table2[[#This Row],[Status ]]="ongoing",1,0)</f>
        <v>0</v>
      </c>
    </row>
    <row r="2679" spans="1:20" x14ac:dyDescent="0.25">
      <c r="A2679" s="263">
        <v>5017646587</v>
      </c>
      <c r="B2679" s="287" t="str">
        <f>_xlfn.XLOOKUP(Table2[[#This Row],[K&amp;N REF ]],CAT_Details[Tracking Number],CAT_Details[S Ref],,0)</f>
        <v>20251013-S-70424</v>
      </c>
      <c r="C2679" s="273">
        <f>_xlfn.XLOOKUP(Table2[[#This Row],[K&amp;N REF ]],CAT_Details[Tracking Number],CAT_Details[TO Ref],,0)</f>
        <v>20251009822604</v>
      </c>
      <c r="D2679" s="273" t="str">
        <f>_xlfn.XLOOKUP(Table2[[#This Row],[K&amp;N REF ]],CAT_Details[Tracking Number],CAT_Details[Pickup Customer Name],,0)</f>
        <v>ONET LOGISTIQUE</v>
      </c>
      <c r="E2679" s="274" t="str">
        <f>_xlfn.XLOOKUP(Table2[[#This Row],[K&amp;N REF ]],CAT_Details[Tracking Number],CAT_Details[Delivery Country Code],,0)</f>
        <v>GB</v>
      </c>
      <c r="F2679" s="274" t="str">
        <f>_xlfn.XLOOKUP(Table2[[#This Row],[TO Ref]],CAT_Details[TO Ref],CAT_Details[Loc],,0)</f>
        <v>OYL1</v>
      </c>
      <c r="G2679" s="260" t="s">
        <v>36</v>
      </c>
      <c r="H2679" s="260" t="s">
        <v>35</v>
      </c>
      <c r="I2679" s="281">
        <v>45947</v>
      </c>
      <c r="J2679" s="260" t="s">
        <v>26</v>
      </c>
      <c r="K2679" s="260" t="s">
        <v>32</v>
      </c>
      <c r="L2679" s="281">
        <v>45947</v>
      </c>
      <c r="M2679" s="260" t="str">
        <f>IF(Table2[[#This Row],[Resolve Date]]="","ONGOING","SOLVED")</f>
        <v>SOLVED</v>
      </c>
      <c r="N2679" s="261"/>
      <c r="O2679" s="260" t="str">
        <f>Table2[[#This Row],[K&amp;N REF ]]&amp;Table2[[#This Row],[Issue type ]]</f>
        <v>5017646587NO LABELS</v>
      </c>
      <c r="P2679" s="260">
        <f>YEAR(Table2[[#This Row],[Date ]])</f>
        <v>2025</v>
      </c>
      <c r="Q2679" s="260" t="str">
        <f>VLOOKUP(MONTH(Table2[[#This Row],[Date ]]),Months,2,0)</f>
        <v>October</v>
      </c>
      <c r="R2679" s="288" t="b">
        <f>COUNTIFS(Table2[Unique],Table2[[#This Row],[Unique]])&gt;1</f>
        <v>0</v>
      </c>
      <c r="S2679" s="288">
        <f>IF(Table2[[#This Row],[Status ]]="Solved",1,0)</f>
        <v>1</v>
      </c>
      <c r="T2679" s="288">
        <f>IF(Table2[[#This Row],[Status ]]="ongoing",1,0)</f>
        <v>0</v>
      </c>
    </row>
    <row r="2680" spans="1:20" x14ac:dyDescent="0.25">
      <c r="A2680" s="263">
        <v>5017646577</v>
      </c>
      <c r="B2680" s="287" t="str">
        <f>_xlfn.XLOOKUP(Table2[[#This Row],[K&amp;N REF ]],CAT_Details[Tracking Number],CAT_Details[S Ref],,0)</f>
        <v>20251013-S-70395</v>
      </c>
      <c r="C2680" s="273">
        <f>_xlfn.XLOOKUP(Table2[[#This Row],[K&amp;N REF ]],CAT_Details[Tracking Number],CAT_Details[TO Ref],,0)</f>
        <v>20251009822002</v>
      </c>
      <c r="D2680" s="273" t="str">
        <f>_xlfn.XLOOKUP(Table2[[#This Row],[K&amp;N REF ]],CAT_Details[Tracking Number],CAT_Details[Pickup Customer Name],,0)</f>
        <v>MOTA SA</v>
      </c>
      <c r="E2680" s="274" t="str">
        <f>_xlfn.XLOOKUP(Table2[[#This Row],[K&amp;N REF ]],CAT_Details[Tracking Number],CAT_Details[Delivery Country Code],,0)</f>
        <v>GB</v>
      </c>
      <c r="F2680" s="274" t="str">
        <f>_xlfn.XLOOKUP(Table2[[#This Row],[TO Ref]],CAT_Details[TO Ref],CAT_Details[Loc],,0)</f>
        <v>DX01-L5</v>
      </c>
      <c r="G2680" s="260" t="s">
        <v>36</v>
      </c>
      <c r="H2680" s="260" t="s">
        <v>35</v>
      </c>
      <c r="I2680" s="281">
        <v>45947</v>
      </c>
      <c r="J2680" s="260" t="s">
        <v>26</v>
      </c>
      <c r="K2680" s="260" t="s">
        <v>32</v>
      </c>
      <c r="L2680" s="281">
        <v>45947</v>
      </c>
      <c r="M2680" s="260" t="str">
        <f>IF(Table2[[#This Row],[Resolve Date]]="","ONGOING","SOLVED")</f>
        <v>SOLVED</v>
      </c>
      <c r="N2680" s="261"/>
      <c r="O2680" s="260" t="str">
        <f>Table2[[#This Row],[K&amp;N REF ]]&amp;Table2[[#This Row],[Issue type ]]</f>
        <v>5017646577NO LABELS</v>
      </c>
      <c r="P2680" s="260">
        <f>YEAR(Table2[[#This Row],[Date ]])</f>
        <v>2025</v>
      </c>
      <c r="Q2680" s="260" t="str">
        <f>VLOOKUP(MONTH(Table2[[#This Row],[Date ]]),Months,2,0)</f>
        <v>October</v>
      </c>
      <c r="R2680" s="288" t="b">
        <f>COUNTIFS(Table2[Unique],Table2[[#This Row],[Unique]])&gt;1</f>
        <v>0</v>
      </c>
      <c r="S2680" s="288">
        <f>IF(Table2[[#This Row],[Status ]]="Solved",1,0)</f>
        <v>1</v>
      </c>
      <c r="T2680" s="288">
        <f>IF(Table2[[#This Row],[Status ]]="ongoing",1,0)</f>
        <v>0</v>
      </c>
    </row>
    <row r="2681" spans="1:20" x14ac:dyDescent="0.25">
      <c r="A2681" s="263">
        <v>5017646316</v>
      </c>
      <c r="B2681" s="287" t="str">
        <f>_xlfn.XLOOKUP(Table2[[#This Row],[K&amp;N REF ]],CAT_Details[Tracking Number],CAT_Details[S Ref],,0)</f>
        <v>20251013-S-70434</v>
      </c>
      <c r="C2681" s="273">
        <f>_xlfn.XLOOKUP(Table2[[#This Row],[K&amp;N REF ]],CAT_Details[Tracking Number],CAT_Details[TO Ref],,0)</f>
        <v>20251011823795</v>
      </c>
      <c r="D2681" s="273" t="str">
        <f>_xlfn.XLOOKUP(Table2[[#This Row],[K&amp;N REF ]],CAT_Details[Tracking Number],CAT_Details[Pickup Customer Name],,0)</f>
        <v>SAN MARTINO (AT)/SELMAT SRL</v>
      </c>
      <c r="E2681" s="274" t="str">
        <f>_xlfn.XLOOKUP(Table2[[#This Row],[K&amp;N REF ]],CAT_Details[Tracking Number],CAT_Details[Delivery Country Code],,0)</f>
        <v>GB</v>
      </c>
      <c r="F2681" s="274">
        <f>_xlfn.XLOOKUP(Table2[[#This Row],[TO Ref]],CAT_Details[TO Ref],CAT_Details[Loc],,0)</f>
        <v>3402</v>
      </c>
      <c r="G2681" s="260" t="s">
        <v>24</v>
      </c>
      <c r="H2681" s="260" t="s">
        <v>35</v>
      </c>
      <c r="I2681" s="281">
        <v>45947</v>
      </c>
      <c r="J2681" s="260" t="s">
        <v>26</v>
      </c>
      <c r="K2681" s="260" t="s">
        <v>32</v>
      </c>
      <c r="L2681" s="281">
        <v>45947</v>
      </c>
      <c r="M2681" s="260" t="str">
        <f>IF(Table2[[#This Row],[Resolve Date]]="","ONGOING","SOLVED")</f>
        <v>SOLVED</v>
      </c>
      <c r="N2681" s="261" t="s">
        <v>30360</v>
      </c>
      <c r="O2681" s="260" t="str">
        <f>Table2[[#This Row],[K&amp;N REF ]]&amp;Table2[[#This Row],[Issue type ]]</f>
        <v>5017646316NO LABELS</v>
      </c>
      <c r="P2681" s="260">
        <f>YEAR(Table2[[#This Row],[Date ]])</f>
        <v>2025</v>
      </c>
      <c r="Q2681" s="260" t="str">
        <f>VLOOKUP(MONTH(Table2[[#This Row],[Date ]]),Months,2,0)</f>
        <v>October</v>
      </c>
      <c r="R2681" s="288" t="b">
        <f>COUNTIFS(Table2[Unique],Table2[[#This Row],[Unique]])&gt;1</f>
        <v>0</v>
      </c>
      <c r="S2681" s="288">
        <f>IF(Table2[[#This Row],[Status ]]="Solved",1,0)</f>
        <v>1</v>
      </c>
      <c r="T2681" s="288">
        <f>IF(Table2[[#This Row],[Status ]]="ongoing",1,0)</f>
        <v>0</v>
      </c>
    </row>
    <row r="2682" spans="1:20" x14ac:dyDescent="0.25">
      <c r="A2682" s="263">
        <v>5017662493</v>
      </c>
      <c r="B2682" s="287" t="str">
        <f>_xlfn.XLOOKUP(Table2[[#This Row],[K&amp;N REF ]],CAT_Details[Tracking Number],CAT_Details[S Ref],,0)</f>
        <v>20251014-S-70789</v>
      </c>
      <c r="C2682" s="273">
        <f>_xlfn.XLOOKUP(Table2[[#This Row],[K&amp;N REF ]],CAT_Details[Tracking Number],CAT_Details[TO Ref],,0)</f>
        <v>20251014824895</v>
      </c>
      <c r="D2682" s="273" t="str">
        <f>_xlfn.XLOOKUP(Table2[[#This Row],[K&amp;N REF ]],CAT_Details[Tracking Number],CAT_Details[Pickup Customer Name],,0)</f>
        <v>SOGEFI FILTRATION FRANCE</v>
      </c>
      <c r="E2682" s="274" t="str">
        <f>_xlfn.XLOOKUP(Table2[[#This Row],[K&amp;N REF ]],CAT_Details[Tracking Number],CAT_Details[Delivery Country Code],,0)</f>
        <v>GB</v>
      </c>
      <c r="F2682" s="274" t="str">
        <f>_xlfn.XLOOKUP(Table2[[#This Row],[TO Ref]],CAT_Details[TO Ref],CAT_Details[Loc],,0)</f>
        <v>DX01-L5</v>
      </c>
      <c r="G2682" s="260" t="s">
        <v>36</v>
      </c>
      <c r="H2682" s="260" t="s">
        <v>35</v>
      </c>
      <c r="I2682" s="281">
        <v>45950</v>
      </c>
      <c r="J2682" s="260" t="s">
        <v>26</v>
      </c>
      <c r="K2682" s="260" t="s">
        <v>32</v>
      </c>
      <c r="L2682" s="281">
        <v>45950</v>
      </c>
      <c r="M2682" s="260" t="str">
        <f>IF(Table2[[#This Row],[Resolve Date]]="","ONGOING","SOLVED")</f>
        <v>SOLVED</v>
      </c>
      <c r="N2682" s="261"/>
      <c r="O2682" s="260" t="str">
        <f>Table2[[#This Row],[K&amp;N REF ]]&amp;Table2[[#This Row],[Issue type ]]</f>
        <v>5017662493NO LABELS</v>
      </c>
      <c r="P2682" s="260">
        <f>YEAR(Table2[[#This Row],[Date ]])</f>
        <v>2025</v>
      </c>
      <c r="Q2682" s="260" t="str">
        <f>VLOOKUP(MONTH(Table2[[#This Row],[Date ]]),Months,2,0)</f>
        <v>October</v>
      </c>
      <c r="R2682" s="288" t="b">
        <f>COUNTIFS(Table2[Unique],Table2[[#This Row],[Unique]])&gt;1</f>
        <v>0</v>
      </c>
      <c r="S2682" s="288">
        <f>IF(Table2[[#This Row],[Status ]]="Solved",1,0)</f>
        <v>1</v>
      </c>
      <c r="T2682" s="288">
        <f>IF(Table2[[#This Row],[Status ]]="ongoing",1,0)</f>
        <v>0</v>
      </c>
    </row>
    <row r="2683" spans="1:20" x14ac:dyDescent="0.25">
      <c r="A2683" s="263">
        <v>5017631930</v>
      </c>
      <c r="B2683" s="287" t="str">
        <f>_xlfn.XLOOKUP(Table2[[#This Row],[K&amp;N REF ]],CAT_Details[Tracking Number],CAT_Details[S Ref],,0)</f>
        <v>20251010-S-70845</v>
      </c>
      <c r="C2683" s="273">
        <f>_xlfn.XLOOKUP(Table2[[#This Row],[K&amp;N REF ]],CAT_Details[Tracking Number],CAT_Details[TO Ref],,0)</f>
        <v>20251006819584</v>
      </c>
      <c r="D2683" s="273" t="str">
        <f>_xlfn.XLOOKUP(Table2[[#This Row],[K&amp;N REF ]],CAT_Details[Tracking Number],CAT_Details[Pickup Customer Name],,0)</f>
        <v>TIAG C/ VERLHAC INDUSTRIE</v>
      </c>
      <c r="E2683" s="274" t="str">
        <f>_xlfn.XLOOKUP(Table2[[#This Row],[K&amp;N REF ]],CAT_Details[Tracking Number],CAT_Details[Delivery Country Code],,0)</f>
        <v>GB</v>
      </c>
      <c r="F2683" s="274" t="str">
        <f>_xlfn.XLOOKUP(Table2[[#This Row],[TO Ref]],CAT_Details[TO Ref],CAT_Details[Loc],,0)</f>
        <v>U2-L5</v>
      </c>
      <c r="G2683" s="260" t="s">
        <v>36</v>
      </c>
      <c r="H2683" s="260" t="s">
        <v>29</v>
      </c>
      <c r="I2683" s="281">
        <v>45950</v>
      </c>
      <c r="J2683" s="260" t="s">
        <v>26</v>
      </c>
      <c r="K2683" s="260" t="s">
        <v>50</v>
      </c>
      <c r="L2683" s="281">
        <v>45950</v>
      </c>
      <c r="M2683" s="260" t="str">
        <f>IF(Table2[[#This Row],[Resolve Date]]="","ONGOING","SOLVED")</f>
        <v>SOLVED</v>
      </c>
      <c r="N2683" s="261"/>
      <c r="O2683" s="260" t="str">
        <f>Table2[[#This Row],[K&amp;N REF ]]&amp;Table2[[#This Row],[Issue type ]]</f>
        <v>5017631930DAMAGED LABEL</v>
      </c>
      <c r="P2683" s="260">
        <f>YEAR(Table2[[#This Row],[Date ]])</f>
        <v>2025</v>
      </c>
      <c r="Q2683" s="260" t="str">
        <f>VLOOKUP(MONTH(Table2[[#This Row],[Date ]]),Months,2,0)</f>
        <v>October</v>
      </c>
      <c r="R2683" s="288" t="b">
        <f>COUNTIFS(Table2[Unique],Table2[[#This Row],[Unique]])&gt;1</f>
        <v>0</v>
      </c>
      <c r="S2683" s="288">
        <f>IF(Table2[[#This Row],[Status ]]="Solved",1,0)</f>
        <v>1</v>
      </c>
      <c r="T2683" s="288">
        <f>IF(Table2[[#This Row],[Status ]]="ongoing",1,0)</f>
        <v>0</v>
      </c>
    </row>
    <row r="2684" spans="1:20" x14ac:dyDescent="0.25">
      <c r="A2684" s="263">
        <v>5017631930</v>
      </c>
      <c r="B2684" s="287" t="str">
        <f>_xlfn.XLOOKUP(Table2[[#This Row],[K&amp;N REF ]],CAT_Details[Tracking Number],CAT_Details[S Ref],,0)</f>
        <v>20251010-S-70845</v>
      </c>
      <c r="C2684" s="273">
        <f>_xlfn.XLOOKUP(Table2[[#This Row],[K&amp;N REF ]],CAT_Details[Tracking Number],CAT_Details[TO Ref],,0)</f>
        <v>20251006819584</v>
      </c>
      <c r="D2684" s="273" t="str">
        <f>_xlfn.XLOOKUP(Table2[[#This Row],[K&amp;N REF ]],CAT_Details[Tracking Number],CAT_Details[Pickup Customer Name],,0)</f>
        <v>TIAG C/ VERLHAC INDUSTRIE</v>
      </c>
      <c r="E2684" s="274" t="str">
        <f>_xlfn.XLOOKUP(Table2[[#This Row],[K&amp;N REF ]],CAT_Details[Tracking Number],CAT_Details[Delivery Country Code],,0)</f>
        <v>GB</v>
      </c>
      <c r="F2684" s="274" t="str">
        <f>_xlfn.XLOOKUP(Table2[[#This Row],[TO Ref]],CAT_Details[TO Ref],CAT_Details[Loc],,0)</f>
        <v>U2-L5</v>
      </c>
      <c r="G2684" s="260" t="s">
        <v>36</v>
      </c>
      <c r="H2684" s="260" t="s">
        <v>25</v>
      </c>
      <c r="I2684" s="281">
        <v>45950</v>
      </c>
      <c r="J2684" s="260" t="s">
        <v>26</v>
      </c>
      <c r="K2684" s="260" t="s">
        <v>50</v>
      </c>
      <c r="L2684" s="281">
        <v>45950</v>
      </c>
      <c r="M2684" s="260" t="str">
        <f>IF(Table2[[#This Row],[Resolve Date]]="","ONGOING","SOLVED")</f>
        <v>SOLVED</v>
      </c>
      <c r="N2684" s="261" t="s">
        <v>30362</v>
      </c>
      <c r="O2684" s="260" t="str">
        <f>Table2[[#This Row],[K&amp;N REF ]]&amp;Table2[[#This Row],[Issue type ]]</f>
        <v xml:space="preserve">5017631930DAMAGE </v>
      </c>
      <c r="P2684" s="260">
        <f>YEAR(Table2[[#This Row],[Date ]])</f>
        <v>2025</v>
      </c>
      <c r="Q2684" s="260" t="str">
        <f>VLOOKUP(MONTH(Table2[[#This Row],[Date ]]),Months,2,0)</f>
        <v>October</v>
      </c>
      <c r="R2684" s="288" t="b">
        <f>COUNTIFS(Table2[Unique],Table2[[#This Row],[Unique]])&gt;1</f>
        <v>0</v>
      </c>
      <c r="S2684" s="288">
        <f>IF(Table2[[#This Row],[Status ]]="Solved",1,0)</f>
        <v>1</v>
      </c>
      <c r="T2684" s="288">
        <f>IF(Table2[[#This Row],[Status ]]="ongoing",1,0)</f>
        <v>0</v>
      </c>
    </row>
    <row r="2685" spans="1:20" x14ac:dyDescent="0.25">
      <c r="A2685" s="263">
        <v>5017662485</v>
      </c>
      <c r="B2685" s="287" t="str">
        <f>_xlfn.XLOOKUP(Table2[[#This Row],[K&amp;N REF ]],CAT_Details[Tracking Number],CAT_Details[S Ref],,0)</f>
        <v>20251014-S-70402</v>
      </c>
      <c r="C2685" s="273">
        <f>_xlfn.XLOOKUP(Table2[[#This Row],[K&amp;N REF ]],CAT_Details[Tracking Number],CAT_Details[TO Ref],,0)</f>
        <v>20251013824436</v>
      </c>
      <c r="D2685" s="273" t="str">
        <f>_xlfn.XLOOKUP(Table2[[#This Row],[K&amp;N REF ]],CAT_Details[Tracking Number],CAT_Details[Pickup Customer Name],,0)</f>
        <v>BONTAZ CENTRE SAS</v>
      </c>
      <c r="E2685" s="274" t="str">
        <f>_xlfn.XLOOKUP(Table2[[#This Row],[K&amp;N REF ]],CAT_Details[Tracking Number],CAT_Details[Delivery Country Code],,0)</f>
        <v>GB</v>
      </c>
      <c r="F2685" s="274" t="str">
        <f>_xlfn.XLOOKUP(Table2[[#This Row],[TO Ref]],CAT_Details[TO Ref],CAT_Details[Loc],,0)</f>
        <v>DX01-L5</v>
      </c>
      <c r="G2685" s="260" t="s">
        <v>36</v>
      </c>
      <c r="H2685" s="260" t="s">
        <v>25</v>
      </c>
      <c r="I2685" s="281">
        <v>45950</v>
      </c>
      <c r="J2685" s="260" t="s">
        <v>26</v>
      </c>
      <c r="K2685" s="260" t="s">
        <v>50</v>
      </c>
      <c r="L2685" s="281">
        <v>45950</v>
      </c>
      <c r="M2685" s="260" t="str">
        <f>IF(Table2[[#This Row],[Resolve Date]]="","ONGOING","SOLVED")</f>
        <v>SOLVED</v>
      </c>
      <c r="N2685" s="261"/>
      <c r="O2685" s="260" t="str">
        <f>Table2[[#This Row],[K&amp;N REF ]]&amp;Table2[[#This Row],[Issue type ]]</f>
        <v xml:space="preserve">5017662485DAMAGE </v>
      </c>
      <c r="P2685" s="260">
        <f>YEAR(Table2[[#This Row],[Date ]])</f>
        <v>2025</v>
      </c>
      <c r="Q2685" s="260" t="str">
        <f>VLOOKUP(MONTH(Table2[[#This Row],[Date ]]),Months,2,0)</f>
        <v>October</v>
      </c>
      <c r="R2685" s="288" t="b">
        <f>COUNTIFS(Table2[Unique],Table2[[#This Row],[Unique]])&gt;1</f>
        <v>0</v>
      </c>
      <c r="S2685" s="288">
        <f>IF(Table2[[#This Row],[Status ]]="Solved",1,0)</f>
        <v>1</v>
      </c>
      <c r="T2685" s="288">
        <f>IF(Table2[[#This Row],[Status ]]="ongoing",1,0)</f>
        <v>0</v>
      </c>
    </row>
    <row r="2686" spans="1:20" x14ac:dyDescent="0.25">
      <c r="A2686" s="263">
        <v>5017678220</v>
      </c>
      <c r="B2686" s="287" t="str">
        <f>_xlfn.XLOOKUP(Table2[[#This Row],[K&amp;N REF ]],CAT_Details[Tracking Number],CAT_Details[S Ref],,0)</f>
        <v>20251015-S-70278</v>
      </c>
      <c r="C2686" s="273">
        <f>_xlfn.XLOOKUP(Table2[[#This Row],[K&amp;N REF ]],CAT_Details[Tracking Number],CAT_Details[TO Ref],,0)</f>
        <v>20251015826362</v>
      </c>
      <c r="D2686" s="273" t="str">
        <f>_xlfn.XLOOKUP(Table2[[#This Row],[K&amp;N REF ]],CAT_Details[Tracking Number],CAT_Details[Pickup Customer Name],,0)</f>
        <v>Isselburg Guß- und Bearbeitung Gmbh</v>
      </c>
      <c r="E2686" s="274" t="str">
        <f>_xlfn.XLOOKUP(Table2[[#This Row],[K&amp;N REF ]],CAT_Details[Tracking Number],CAT_Details[Delivery Country Code],,0)</f>
        <v>GB</v>
      </c>
      <c r="F2686" s="274" t="str">
        <f>_xlfn.XLOOKUP(Table2[[#This Row],[TO Ref]],CAT_Details[TO Ref],CAT_Details[Loc],,0)</f>
        <v>MZ02</v>
      </c>
      <c r="G2686" s="260" t="s">
        <v>34</v>
      </c>
      <c r="H2686" s="260" t="s">
        <v>35</v>
      </c>
      <c r="I2686" s="281">
        <v>45950</v>
      </c>
      <c r="J2686" s="260" t="s">
        <v>26</v>
      </c>
      <c r="K2686" s="260" t="s">
        <v>32</v>
      </c>
      <c r="L2686" s="281">
        <v>45950</v>
      </c>
      <c r="M2686" s="260" t="str">
        <f>IF(Table2[[#This Row],[Resolve Date]]="","ONGOING","SOLVED")</f>
        <v>SOLVED</v>
      </c>
      <c r="N2686" s="261"/>
      <c r="O2686" s="260" t="str">
        <f>Table2[[#This Row],[K&amp;N REF ]]&amp;Table2[[#This Row],[Issue type ]]</f>
        <v>5017678220NO LABELS</v>
      </c>
      <c r="P2686" s="260">
        <f>YEAR(Table2[[#This Row],[Date ]])</f>
        <v>2025</v>
      </c>
      <c r="Q2686" s="260" t="str">
        <f>VLOOKUP(MONTH(Table2[[#This Row],[Date ]]),Months,2,0)</f>
        <v>October</v>
      </c>
      <c r="R2686" s="288" t="b">
        <f>COUNTIFS(Table2[Unique],Table2[[#This Row],[Unique]])&gt;1</f>
        <v>0</v>
      </c>
      <c r="S2686" s="288">
        <f>IF(Table2[[#This Row],[Status ]]="Solved",1,0)</f>
        <v>1</v>
      </c>
      <c r="T2686" s="288">
        <f>IF(Table2[[#This Row],[Status ]]="ongoing",1,0)</f>
        <v>0</v>
      </c>
    </row>
    <row r="2687" spans="1:20" x14ac:dyDescent="0.25">
      <c r="A2687" s="263">
        <v>5017678218</v>
      </c>
      <c r="B2687" s="287" t="str">
        <f>_xlfn.XLOOKUP(Table2[[#This Row],[K&amp;N REF ]],CAT_Details[Tracking Number],CAT_Details[S Ref],,0)</f>
        <v>20251015-S-70278</v>
      </c>
      <c r="C2687" s="273">
        <f>_xlfn.XLOOKUP(Table2[[#This Row],[K&amp;N REF ]],CAT_Details[Tracking Number],CAT_Details[TO Ref],,0)</f>
        <v>20251015826385</v>
      </c>
      <c r="D2687" s="273" t="str">
        <f>_xlfn.XLOOKUP(Table2[[#This Row],[K&amp;N REF ]],CAT_Details[Tracking Number],CAT_Details[Pickup Customer Name],,0)</f>
        <v>Isselburg Guß- und Bearbeitung Gmbh</v>
      </c>
      <c r="E2687" s="274" t="str">
        <f>_xlfn.XLOOKUP(Table2[[#This Row],[K&amp;N REF ]],CAT_Details[Tracking Number],CAT_Details[Delivery Country Code],,0)</f>
        <v>GB</v>
      </c>
      <c r="F2687" s="274" t="str">
        <f>_xlfn.XLOOKUP(Table2[[#This Row],[TO Ref]],CAT_Details[TO Ref],CAT_Details[Loc],,0)</f>
        <v>MY02</v>
      </c>
      <c r="G2687" s="260" t="s">
        <v>34</v>
      </c>
      <c r="H2687" s="260" t="s">
        <v>35</v>
      </c>
      <c r="I2687" s="281">
        <v>45950</v>
      </c>
      <c r="J2687" s="260" t="s">
        <v>26</v>
      </c>
      <c r="K2687" s="260" t="s">
        <v>32</v>
      </c>
      <c r="L2687" s="281">
        <v>45950</v>
      </c>
      <c r="M2687" s="260" t="str">
        <f>IF(Table2[[#This Row],[Resolve Date]]="","ONGOING","SOLVED")</f>
        <v>SOLVED</v>
      </c>
      <c r="N2687" s="261"/>
      <c r="O2687" s="260" t="str">
        <f>Table2[[#This Row],[K&amp;N REF ]]&amp;Table2[[#This Row],[Issue type ]]</f>
        <v>5017678218NO LABELS</v>
      </c>
      <c r="P2687" s="260">
        <f>YEAR(Table2[[#This Row],[Date ]])</f>
        <v>2025</v>
      </c>
      <c r="Q2687" s="260" t="str">
        <f>VLOOKUP(MONTH(Table2[[#This Row],[Date ]]),Months,2,0)</f>
        <v>October</v>
      </c>
      <c r="R2687" s="288" t="b">
        <f>COUNTIFS(Table2[Unique],Table2[[#This Row],[Unique]])&gt;1</f>
        <v>0</v>
      </c>
      <c r="S2687" s="288">
        <f>IF(Table2[[#This Row],[Status ]]="Solved",1,0)</f>
        <v>1</v>
      </c>
      <c r="T2687" s="288">
        <f>IF(Table2[[#This Row],[Status ]]="ongoing",1,0)</f>
        <v>0</v>
      </c>
    </row>
    <row r="2688" spans="1:20" x14ac:dyDescent="0.25">
      <c r="A2688" s="263">
        <v>5017632106</v>
      </c>
      <c r="B2688" s="287" t="str">
        <f>_xlfn.XLOOKUP(Table2[[#This Row],[K&amp;N REF ]],CAT_Details[Tracking Number],CAT_Details[S Ref],,0)</f>
        <v>20251010-S-70460</v>
      </c>
      <c r="C2688" s="273">
        <f>_xlfn.XLOOKUP(Table2[[#This Row],[K&amp;N REF ]],CAT_Details[Tracking Number],CAT_Details[TO Ref],,0)</f>
        <v>20251009821925</v>
      </c>
      <c r="D2688" s="273" t="str">
        <f>_xlfn.XLOOKUP(Table2[[#This Row],[K&amp;N REF ]],CAT_Details[Tracking Number],CAT_Details[Pickup Customer Name],,0)</f>
        <v>TIMKEN EUROPE</v>
      </c>
      <c r="E2688" s="274" t="str">
        <f>_xlfn.XLOOKUP(Table2[[#This Row],[K&amp;N REF ]],CAT_Details[Tracking Number],CAT_Details[Delivery Country Code],,0)</f>
        <v>GB</v>
      </c>
      <c r="F2688" s="274" t="str">
        <f>_xlfn.XLOOKUP(Table2[[#This Row],[TO Ref]],CAT_Details[TO Ref],CAT_Details[Loc],,0)</f>
        <v>DK-BM01</v>
      </c>
      <c r="G2688" s="260" t="s">
        <v>36</v>
      </c>
      <c r="H2688" s="260" t="s">
        <v>35</v>
      </c>
      <c r="I2688" s="281">
        <v>45950</v>
      </c>
      <c r="J2688" s="260" t="s">
        <v>26</v>
      </c>
      <c r="K2688" s="260" t="s">
        <v>32</v>
      </c>
      <c r="L2688" s="281">
        <v>45950</v>
      </c>
      <c r="M2688" s="260" t="str">
        <f>IF(Table2[[#This Row],[Resolve Date]]="","ONGOING","SOLVED")</f>
        <v>SOLVED</v>
      </c>
      <c r="N2688" s="261"/>
      <c r="O2688" s="260" t="str">
        <f>Table2[[#This Row],[K&amp;N REF ]]&amp;Table2[[#This Row],[Issue type ]]</f>
        <v>5017632106NO LABELS</v>
      </c>
      <c r="P2688" s="260">
        <f>YEAR(Table2[[#This Row],[Date ]])</f>
        <v>2025</v>
      </c>
      <c r="Q2688" s="260" t="str">
        <f>VLOOKUP(MONTH(Table2[[#This Row],[Date ]]),Months,2,0)</f>
        <v>October</v>
      </c>
      <c r="R2688" s="288" t="b">
        <f>COUNTIFS(Table2[Unique],Table2[[#This Row],[Unique]])&gt;1</f>
        <v>0</v>
      </c>
      <c r="S2688" s="288">
        <f>IF(Table2[[#This Row],[Status ]]="Solved",1,0)</f>
        <v>1</v>
      </c>
      <c r="T2688" s="288">
        <f>IF(Table2[[#This Row],[Status ]]="ongoing",1,0)</f>
        <v>0</v>
      </c>
    </row>
    <row r="2689" spans="1:20" x14ac:dyDescent="0.25">
      <c r="A2689" s="263">
        <v>5017615514</v>
      </c>
      <c r="B2689" s="287" t="str">
        <f>_xlfn.XLOOKUP(Table2[[#This Row],[K&amp;N REF ]],CAT_Details[Tracking Number],CAT_Details[S Ref],,0)</f>
        <v>20251009-S-70743</v>
      </c>
      <c r="C2689" s="273">
        <f>_xlfn.XLOOKUP(Table2[[#This Row],[K&amp;N REF ]],CAT_Details[Tracking Number],CAT_Details[TO Ref],,0)</f>
        <v>20251009822125</v>
      </c>
      <c r="D2689" s="273" t="str">
        <f>_xlfn.XLOOKUP(Table2[[#This Row],[K&amp;N REF ]],CAT_Details[Tracking Number],CAT_Details[Pickup Customer Name],,0)</f>
        <v>Nordic Lights Ltd</v>
      </c>
      <c r="E2689" s="274" t="str">
        <f>_xlfn.XLOOKUP(Table2[[#This Row],[K&amp;N REF ]],CAT_Details[Tracking Number],CAT_Details[Delivery Country Code],,0)</f>
        <v>FR</v>
      </c>
      <c r="F2689" s="274">
        <f>_xlfn.XLOOKUP(Table2[[#This Row],[TO Ref]],CAT_Details[TO Ref],CAT_Details[Loc],,0)</f>
        <v>3705</v>
      </c>
      <c r="G2689" s="260" t="s">
        <v>44</v>
      </c>
      <c r="H2689" s="260" t="s">
        <v>40</v>
      </c>
      <c r="I2689" s="281">
        <v>45950</v>
      </c>
      <c r="J2689" s="260" t="s">
        <v>26</v>
      </c>
      <c r="K2689" s="260" t="s">
        <v>32</v>
      </c>
      <c r="L2689" s="281">
        <v>45950</v>
      </c>
      <c r="M2689" s="260" t="str">
        <f>IF(Table2[[#This Row],[Resolve Date]]="","ONGOING","SOLVED")</f>
        <v>SOLVED</v>
      </c>
      <c r="N2689" s="261" t="s">
        <v>30363</v>
      </c>
      <c r="O2689" s="260" t="str">
        <f>Table2[[#This Row],[K&amp;N REF ]]&amp;Table2[[#This Row],[Issue type ]]</f>
        <v xml:space="preserve">5017615514INCORRECT LABELS </v>
      </c>
      <c r="P2689" s="260">
        <f>YEAR(Table2[[#This Row],[Date ]])</f>
        <v>2025</v>
      </c>
      <c r="Q2689" s="260" t="str">
        <f>VLOOKUP(MONTH(Table2[[#This Row],[Date ]]),Months,2,0)</f>
        <v>October</v>
      </c>
      <c r="R2689" s="288" t="b">
        <f>COUNTIFS(Table2[Unique],Table2[[#This Row],[Unique]])&gt;1</f>
        <v>0</v>
      </c>
      <c r="S2689" s="288">
        <f>IF(Table2[[#This Row],[Status ]]="Solved",1,0)</f>
        <v>1</v>
      </c>
      <c r="T2689" s="288">
        <f>IF(Table2[[#This Row],[Status ]]="ongoing",1,0)</f>
        <v>0</v>
      </c>
    </row>
    <row r="2690" spans="1:20" x14ac:dyDescent="0.25">
      <c r="A2690" s="263">
        <v>5017662018</v>
      </c>
      <c r="B2690" s="287" t="str">
        <f>_xlfn.XLOOKUP(Table2[[#This Row],[K&amp;N REF ]],CAT_Details[Tracking Number],CAT_Details[S Ref],,0)</f>
        <v>20251014-S-70711</v>
      </c>
      <c r="C2690" s="273">
        <f>_xlfn.XLOOKUP(Table2[[#This Row],[K&amp;N REF ]],CAT_Details[Tracking Number],CAT_Details[TO Ref],,0)</f>
        <v>20251009822681</v>
      </c>
      <c r="D2690" s="273" t="str">
        <f>_xlfn.XLOOKUP(Table2[[#This Row],[K&amp;N REF ]],CAT_Details[Tracking Number],CAT_Details[Pickup Customer Name],,0)</f>
        <v>Feroplast</v>
      </c>
      <c r="E2690" s="274" t="str">
        <f>_xlfn.XLOOKUP(Table2[[#This Row],[K&amp;N REF ]],CAT_Details[Tracking Number],CAT_Details[Delivery Country Code],,0)</f>
        <v>GB</v>
      </c>
      <c r="F2690" s="274">
        <f>_xlfn.XLOOKUP(Table2[[#This Row],[TO Ref]],CAT_Details[TO Ref],CAT_Details[Loc],,0)</f>
        <v>3401</v>
      </c>
      <c r="G2690" s="260" t="s">
        <v>26114</v>
      </c>
      <c r="H2690" s="260" t="s">
        <v>25</v>
      </c>
      <c r="I2690" s="281">
        <v>45950</v>
      </c>
      <c r="J2690" s="260" t="s">
        <v>26</v>
      </c>
      <c r="K2690" s="260" t="s">
        <v>50</v>
      </c>
      <c r="L2690" s="281">
        <v>45950</v>
      </c>
      <c r="M2690" s="260" t="str">
        <f>IF(Table2[[#This Row],[Resolve Date]]="","ONGOING","SOLVED")</f>
        <v>SOLVED</v>
      </c>
      <c r="N2690" s="261"/>
      <c r="O2690" s="260" t="str">
        <f>Table2[[#This Row],[K&amp;N REF ]]&amp;Table2[[#This Row],[Issue type ]]</f>
        <v xml:space="preserve">5017662018DAMAGE </v>
      </c>
      <c r="P2690" s="260">
        <f>YEAR(Table2[[#This Row],[Date ]])</f>
        <v>2025</v>
      </c>
      <c r="Q2690" s="260" t="str">
        <f>VLOOKUP(MONTH(Table2[[#This Row],[Date ]]),Months,2,0)</f>
        <v>October</v>
      </c>
      <c r="R2690" s="288" t="b">
        <f>COUNTIFS(Table2[Unique],Table2[[#This Row],[Unique]])&gt;1</f>
        <v>0</v>
      </c>
      <c r="S2690" s="288">
        <f>IF(Table2[[#This Row],[Status ]]="Solved",1,0)</f>
        <v>1</v>
      </c>
      <c r="T2690" s="288">
        <f>IF(Table2[[#This Row],[Status ]]="ongoing",1,0)</f>
        <v>0</v>
      </c>
    </row>
    <row r="2691" spans="1:20" x14ac:dyDescent="0.25">
      <c r="A2691" s="263">
        <v>5017662590</v>
      </c>
      <c r="B2691" s="287" t="str">
        <f>_xlfn.XLOOKUP(Table2[[#This Row],[K&amp;N REF ]],CAT_Details[Tracking Number],CAT_Details[S Ref],,0)</f>
        <v>20251013-S-70799</v>
      </c>
      <c r="C2691" s="273">
        <f>_xlfn.XLOOKUP(Table2[[#This Row],[K&amp;N REF ]],CAT_Details[Tracking Number],CAT_Details[TO Ref],,0)</f>
        <v>20251013824600</v>
      </c>
      <c r="D2691" s="273" t="str">
        <f>_xlfn.XLOOKUP(Table2[[#This Row],[K&amp;N REF ]],CAT_Details[Tracking Number],CAT_Details[Pickup Customer Name],,0)</f>
        <v>Kuehne+Nagel NV</v>
      </c>
      <c r="E2691" s="274" t="str">
        <f>_xlfn.XLOOKUP(Table2[[#This Row],[K&amp;N REF ]],CAT_Details[Tracking Number],CAT_Details[Delivery Country Code],,0)</f>
        <v>GB</v>
      </c>
      <c r="F2691" s="274" t="str">
        <f>_xlfn.XLOOKUP(Table2[[#This Row],[TO Ref]],CAT_Details[TO Ref],CAT_Details[Loc],,0)</f>
        <v>U2-L5</v>
      </c>
      <c r="G2691" s="260" t="s">
        <v>212</v>
      </c>
      <c r="H2691" s="260" t="s">
        <v>40</v>
      </c>
      <c r="I2691" s="281">
        <v>45950</v>
      </c>
      <c r="J2691" s="260" t="s">
        <v>26</v>
      </c>
      <c r="K2691" s="260" t="s">
        <v>32</v>
      </c>
      <c r="L2691" s="281">
        <v>45950</v>
      </c>
      <c r="M2691" s="260" t="str">
        <f>IF(Table2[[#This Row],[Resolve Date]]="","ONGOING","SOLVED")</f>
        <v>SOLVED</v>
      </c>
      <c r="N2691" s="261" t="s">
        <v>30364</v>
      </c>
      <c r="O2691" s="260" t="str">
        <f>Table2[[#This Row],[K&amp;N REF ]]&amp;Table2[[#This Row],[Issue type ]]</f>
        <v xml:space="preserve">5017662590INCORRECT LABELS </v>
      </c>
      <c r="P2691" s="260">
        <f>YEAR(Table2[[#This Row],[Date ]])</f>
        <v>2025</v>
      </c>
      <c r="Q2691" s="260" t="str">
        <f>VLOOKUP(MONTH(Table2[[#This Row],[Date ]]),Months,2,0)</f>
        <v>October</v>
      </c>
      <c r="R2691" s="288" t="b">
        <f>COUNTIFS(Table2[Unique],Table2[[#This Row],[Unique]])&gt;1</f>
        <v>0</v>
      </c>
      <c r="S2691" s="288">
        <f>IF(Table2[[#This Row],[Status ]]="Solved",1,0)</f>
        <v>1</v>
      </c>
      <c r="T2691" s="288">
        <f>IF(Table2[[#This Row],[Status ]]="ongoing",1,0)</f>
        <v>0</v>
      </c>
    </row>
    <row r="2692" spans="1:20" x14ac:dyDescent="0.25">
      <c r="A2692" s="263">
        <v>5017661970</v>
      </c>
      <c r="B2692" s="287" t="str">
        <f>_xlfn.XLOOKUP(Table2[[#This Row],[K&amp;N REF ]],CAT_Details[Tracking Number],CAT_Details[S Ref],,0)</f>
        <v>20251015-S-70777</v>
      </c>
      <c r="C2692" s="273">
        <f>_xlfn.XLOOKUP(Table2[[#This Row],[K&amp;N REF ]],CAT_Details[Tracking Number],CAT_Details[TO Ref],,0)</f>
        <v>20251013824461</v>
      </c>
      <c r="D2692" s="273" t="str">
        <f>_xlfn.XLOOKUP(Table2[[#This Row],[K&amp;N REF ]],CAT_Details[Tracking Number],CAT_Details[Pickup Customer Name],,0)</f>
        <v>WIDNEY MANUFACTURING LIMITED</v>
      </c>
      <c r="E2692" s="274" t="str">
        <f>_xlfn.XLOOKUP(Table2[[#This Row],[K&amp;N REF ]],CAT_Details[Tracking Number],CAT_Details[Delivery Country Code],,0)</f>
        <v>FR</v>
      </c>
      <c r="F2692" s="274">
        <f>_xlfn.XLOOKUP(Table2[[#This Row],[TO Ref]],CAT_Details[TO Ref],CAT_Details[Loc],,0)</f>
        <v>3705</v>
      </c>
      <c r="G2692" s="260" t="s">
        <v>199</v>
      </c>
      <c r="H2692" s="260" t="s">
        <v>179</v>
      </c>
      <c r="I2692" s="281">
        <v>45950</v>
      </c>
      <c r="J2692" s="260" t="s">
        <v>26</v>
      </c>
      <c r="K2692" s="260" t="s">
        <v>32</v>
      </c>
      <c r="L2692" s="281">
        <v>45950</v>
      </c>
      <c r="M2692" s="260" t="str">
        <f>IF(Table2[[#This Row],[Resolve Date]]="","ONGOING","SOLVED")</f>
        <v>SOLVED</v>
      </c>
      <c r="N2692" s="261"/>
      <c r="O2692" s="260" t="str">
        <f>Table2[[#This Row],[K&amp;N REF ]]&amp;Table2[[#This Row],[Issue type ]]</f>
        <v xml:space="preserve">5017661970NOT SCANNABLE </v>
      </c>
      <c r="P2692" s="260">
        <f>YEAR(Table2[[#This Row],[Date ]])</f>
        <v>2025</v>
      </c>
      <c r="Q2692" s="260" t="str">
        <f>VLOOKUP(MONTH(Table2[[#This Row],[Date ]]),Months,2,0)</f>
        <v>October</v>
      </c>
      <c r="R2692" s="288" t="b">
        <f>COUNTIFS(Table2[Unique],Table2[[#This Row],[Unique]])&gt;1</f>
        <v>0</v>
      </c>
      <c r="S2692" s="288">
        <f>IF(Table2[[#This Row],[Status ]]="Solved",1,0)</f>
        <v>1</v>
      </c>
      <c r="T2692" s="288">
        <f>IF(Table2[[#This Row],[Status ]]="ongoing",1,0)</f>
        <v>0</v>
      </c>
    </row>
    <row r="2693" spans="1:20" x14ac:dyDescent="0.25">
      <c r="A2693" s="263">
        <v>5017646247</v>
      </c>
      <c r="B2693" s="287" t="str">
        <f>_xlfn.XLOOKUP(Table2[[#This Row],[K&amp;N REF ]],CAT_Details[Tracking Number],CAT_Details[S Ref],,0)</f>
        <v>20251013-S-70343</v>
      </c>
      <c r="C2693" s="273">
        <f>_xlfn.XLOOKUP(Table2[[#This Row],[K&amp;N REF ]],CAT_Details[Tracking Number],CAT_Details[TO Ref],,0)</f>
        <v>20251013824311</v>
      </c>
      <c r="D2693" s="273" t="str">
        <f>_xlfn.XLOOKUP(Table2[[#This Row],[K&amp;N REF ]],CAT_Details[Tracking Number],CAT_Details[Pickup Customer Name],,0)</f>
        <v>BLACHFORD UK LIMITED</v>
      </c>
      <c r="E2693" s="274" t="str">
        <f>_xlfn.XLOOKUP(Table2[[#This Row],[K&amp;N REF ]],CAT_Details[Tracking Number],CAT_Details[Delivery Country Code],,0)</f>
        <v>FR</v>
      </c>
      <c r="F2693" s="274">
        <f>_xlfn.XLOOKUP(Table2[[#This Row],[TO Ref]],CAT_Details[TO Ref],CAT_Details[Loc],,0)</f>
        <v>3705</v>
      </c>
      <c r="G2693" s="260" t="s">
        <v>199</v>
      </c>
      <c r="H2693" s="260" t="s">
        <v>35</v>
      </c>
      <c r="I2693" s="281">
        <v>45950</v>
      </c>
      <c r="J2693" s="260" t="s">
        <v>26</v>
      </c>
      <c r="K2693" s="260" t="s">
        <v>32</v>
      </c>
      <c r="L2693" s="281">
        <v>45950</v>
      </c>
      <c r="M2693" s="260" t="str">
        <f>IF(Table2[[#This Row],[Resolve Date]]="","ONGOING","SOLVED")</f>
        <v>SOLVED</v>
      </c>
      <c r="N2693" s="261"/>
      <c r="O2693" s="260" t="str">
        <f>Table2[[#This Row],[K&amp;N REF ]]&amp;Table2[[#This Row],[Issue type ]]</f>
        <v>5017646247NO LABELS</v>
      </c>
      <c r="P2693" s="260">
        <f>YEAR(Table2[[#This Row],[Date ]])</f>
        <v>2025</v>
      </c>
      <c r="Q2693" s="260" t="str">
        <f>VLOOKUP(MONTH(Table2[[#This Row],[Date ]]),Months,2,0)</f>
        <v>October</v>
      </c>
      <c r="R2693" s="288" t="b">
        <f>COUNTIFS(Table2[Unique],Table2[[#This Row],[Unique]])&gt;1</f>
        <v>0</v>
      </c>
      <c r="S2693" s="288">
        <f>IF(Table2[[#This Row],[Status ]]="Solved",1,0)</f>
        <v>1</v>
      </c>
      <c r="T2693" s="288">
        <f>IF(Table2[[#This Row],[Status ]]="ongoing",1,0)</f>
        <v>0</v>
      </c>
    </row>
    <row r="2694" spans="1:20" x14ac:dyDescent="0.25">
      <c r="A2694" s="263">
        <v>5017662515</v>
      </c>
      <c r="B2694" s="287" t="str">
        <f>_xlfn.XLOOKUP(Table2[[#This Row],[K&amp;N REF ]],CAT_Details[Tracking Number],CAT_Details[S Ref],,0)</f>
        <v>20251014-S-70654</v>
      </c>
      <c r="C2694" s="273">
        <f>_xlfn.XLOOKUP(Table2[[#This Row],[K&amp;N REF ]],CAT_Details[Tracking Number],CAT_Details[TO Ref],,0)</f>
        <v>20251013824022</v>
      </c>
      <c r="D2694" s="273" t="str">
        <f>_xlfn.XLOOKUP(Table2[[#This Row],[K&amp;N REF ]],CAT_Details[Tracking Number],CAT_Details[Pickup Customer Name],,0)</f>
        <v>JOHNSON ELECTRIC</v>
      </c>
      <c r="E2694" s="274" t="str">
        <f>_xlfn.XLOOKUP(Table2[[#This Row],[K&amp;N REF ]],CAT_Details[Tracking Number],CAT_Details[Delivery Country Code],,0)</f>
        <v>GB</v>
      </c>
      <c r="F2694" s="274">
        <f>_xlfn.XLOOKUP(Table2[[#This Row],[TO Ref]],CAT_Details[TO Ref],CAT_Details[Loc],,0)</f>
        <v>3402</v>
      </c>
      <c r="G2694" s="260" t="s">
        <v>24</v>
      </c>
      <c r="H2694" s="260" t="s">
        <v>179</v>
      </c>
      <c r="I2694" s="281">
        <v>45950</v>
      </c>
      <c r="J2694" s="260" t="s">
        <v>26</v>
      </c>
      <c r="K2694" s="260" t="s">
        <v>32</v>
      </c>
      <c r="L2694" s="281">
        <v>45950</v>
      </c>
      <c r="M2694" s="260" t="str">
        <f>IF(Table2[[#This Row],[Resolve Date]]="","ONGOING","SOLVED")</f>
        <v>SOLVED</v>
      </c>
      <c r="N2694" s="261"/>
      <c r="O2694" s="260" t="str">
        <f>Table2[[#This Row],[K&amp;N REF ]]&amp;Table2[[#This Row],[Issue type ]]</f>
        <v xml:space="preserve">5017662515NOT SCANNABLE </v>
      </c>
      <c r="P2694" s="260">
        <f>YEAR(Table2[[#This Row],[Date ]])</f>
        <v>2025</v>
      </c>
      <c r="Q2694" s="260" t="str">
        <f>VLOOKUP(MONTH(Table2[[#This Row],[Date ]]),Months,2,0)</f>
        <v>October</v>
      </c>
      <c r="R2694" s="288" t="b">
        <f>COUNTIFS(Table2[Unique],Table2[[#This Row],[Unique]])&gt;1</f>
        <v>0</v>
      </c>
      <c r="S2694" s="288">
        <f>IF(Table2[[#This Row],[Status ]]="Solved",1,0)</f>
        <v>1</v>
      </c>
      <c r="T2694" s="288">
        <f>IF(Table2[[#This Row],[Status ]]="ongoing",1,0)</f>
        <v>0</v>
      </c>
    </row>
    <row r="2695" spans="1:20" x14ac:dyDescent="0.25">
      <c r="A2695" s="263">
        <v>5017662176</v>
      </c>
      <c r="B2695" s="287" t="str">
        <f>_xlfn.XLOOKUP(Table2[[#This Row],[K&amp;N REF ]],CAT_Details[Tracking Number],CAT_Details[S Ref],,0)</f>
        <v>20251014-S-70650</v>
      </c>
      <c r="C2695" s="273">
        <f>_xlfn.XLOOKUP(Table2[[#This Row],[K&amp;N REF ]],CAT_Details[Tracking Number],CAT_Details[TO Ref],,0)</f>
        <v>20251014824890</v>
      </c>
      <c r="D2695" s="273" t="str">
        <f>_xlfn.XLOOKUP(Table2[[#This Row],[K&amp;N REF ]],CAT_Details[Tracking Number],CAT_Details[Pickup Customer Name],,0)</f>
        <v>CATERPILLAR WORK TOOLS BV</v>
      </c>
      <c r="E2695" s="274" t="str">
        <f>_xlfn.XLOOKUP(Table2[[#This Row],[K&amp;N REF ]],CAT_Details[Tracking Number],CAT_Details[Delivery Country Code],,0)</f>
        <v>FR</v>
      </c>
      <c r="F2695" s="274">
        <f>_xlfn.XLOOKUP(Table2[[#This Row],[TO Ref]],CAT_Details[TO Ref],CAT_Details[Loc],,0)</f>
        <v>3705</v>
      </c>
      <c r="G2695" s="260" t="s">
        <v>24</v>
      </c>
      <c r="H2695" s="260" t="s">
        <v>35</v>
      </c>
      <c r="I2695" s="281">
        <v>45950</v>
      </c>
      <c r="J2695" s="260" t="s">
        <v>26</v>
      </c>
      <c r="K2695" s="260" t="s">
        <v>32</v>
      </c>
      <c r="L2695" s="281">
        <v>45950</v>
      </c>
      <c r="M2695" s="260" t="str">
        <f>IF(Table2[[#This Row],[Resolve Date]]="","ONGOING","SOLVED")</f>
        <v>SOLVED</v>
      </c>
      <c r="N2695" s="261"/>
      <c r="O2695" s="260" t="str">
        <f>Table2[[#This Row],[K&amp;N REF ]]&amp;Table2[[#This Row],[Issue type ]]</f>
        <v>5017662176NO LABELS</v>
      </c>
      <c r="P2695" s="260">
        <f>YEAR(Table2[[#This Row],[Date ]])</f>
        <v>2025</v>
      </c>
      <c r="Q2695" s="260" t="str">
        <f>VLOOKUP(MONTH(Table2[[#This Row],[Date ]]),Months,2,0)</f>
        <v>October</v>
      </c>
      <c r="R2695" s="288" t="b">
        <f>COUNTIFS(Table2[Unique],Table2[[#This Row],[Unique]])&gt;1</f>
        <v>0</v>
      </c>
      <c r="S2695" s="288">
        <f>IF(Table2[[#This Row],[Status ]]="Solved",1,0)</f>
        <v>1</v>
      </c>
      <c r="T2695" s="288">
        <f>IF(Table2[[#This Row],[Status ]]="ongoing",1,0)</f>
        <v>0</v>
      </c>
    </row>
    <row r="2696" spans="1:20" x14ac:dyDescent="0.25">
      <c r="A2696" s="263">
        <v>5017662174</v>
      </c>
      <c r="B2696" s="287" t="str">
        <f>_xlfn.XLOOKUP(Table2[[#This Row],[K&amp;N REF ]],CAT_Details[Tracking Number],CAT_Details[S Ref],,0)</f>
        <v>20251014-S-70650</v>
      </c>
      <c r="C2696" s="273">
        <f>_xlfn.XLOOKUP(Table2[[#This Row],[K&amp;N REF ]],CAT_Details[Tracking Number],CAT_Details[TO Ref],,0)</f>
        <v>20251014824861</v>
      </c>
      <c r="D2696" s="273" t="str">
        <f>_xlfn.XLOOKUP(Table2[[#This Row],[K&amp;N REF ]],CAT_Details[Tracking Number],CAT_Details[Pickup Customer Name],,0)</f>
        <v>CATERPILLAR WORK TOOLS BV</v>
      </c>
      <c r="E2696" s="274" t="str">
        <f>_xlfn.XLOOKUP(Table2[[#This Row],[K&amp;N REF ]],CAT_Details[Tracking Number],CAT_Details[Delivery Country Code],,0)</f>
        <v>FR</v>
      </c>
      <c r="F2696" s="274">
        <f>_xlfn.XLOOKUP(Table2[[#This Row],[TO Ref]],CAT_Details[TO Ref],CAT_Details[Loc],,0)</f>
        <v>3705</v>
      </c>
      <c r="G2696" s="260" t="s">
        <v>24</v>
      </c>
      <c r="H2696" s="260" t="s">
        <v>35</v>
      </c>
      <c r="I2696" s="281">
        <v>45950</v>
      </c>
      <c r="J2696" s="260" t="s">
        <v>26</v>
      </c>
      <c r="K2696" s="260" t="s">
        <v>32</v>
      </c>
      <c r="L2696" s="281">
        <v>45950</v>
      </c>
      <c r="M2696" s="260" t="str">
        <f>IF(Table2[[#This Row],[Resolve Date]]="","ONGOING","SOLVED")</f>
        <v>SOLVED</v>
      </c>
      <c r="N2696" s="261"/>
      <c r="O2696" s="260" t="str">
        <f>Table2[[#This Row],[K&amp;N REF ]]&amp;Table2[[#This Row],[Issue type ]]</f>
        <v>5017662174NO LABELS</v>
      </c>
      <c r="P2696" s="260">
        <f>YEAR(Table2[[#This Row],[Date ]])</f>
        <v>2025</v>
      </c>
      <c r="Q2696" s="260" t="str">
        <f>VLOOKUP(MONTH(Table2[[#This Row],[Date ]]),Months,2,0)</f>
        <v>October</v>
      </c>
      <c r="R2696" s="288" t="b">
        <f>COUNTIFS(Table2[Unique],Table2[[#This Row],[Unique]])&gt;1</f>
        <v>0</v>
      </c>
      <c r="S2696" s="288">
        <f>IF(Table2[[#This Row],[Status ]]="Solved",1,0)</f>
        <v>1</v>
      </c>
      <c r="T2696" s="288">
        <f>IF(Table2[[#This Row],[Status ]]="ongoing",1,0)</f>
        <v>0</v>
      </c>
    </row>
    <row r="2697" spans="1:20" x14ac:dyDescent="0.25">
      <c r="A2697" s="263">
        <v>5017662177</v>
      </c>
      <c r="B2697" s="287" t="str">
        <f>_xlfn.XLOOKUP(Table2[[#This Row],[K&amp;N REF ]],CAT_Details[Tracking Number],CAT_Details[S Ref],,0)</f>
        <v>20251014-S-70650</v>
      </c>
      <c r="C2697" s="273">
        <f>_xlfn.XLOOKUP(Table2[[#This Row],[K&amp;N REF ]],CAT_Details[Tracking Number],CAT_Details[TO Ref],,0)</f>
        <v>20251014824868</v>
      </c>
      <c r="D2697" s="273" t="str">
        <f>_xlfn.XLOOKUP(Table2[[#This Row],[K&amp;N REF ]],CAT_Details[Tracking Number],CAT_Details[Pickup Customer Name],,0)</f>
        <v>CATERPILLAR WORK TOOLS BV</v>
      </c>
      <c r="E2697" s="274" t="str">
        <f>_xlfn.XLOOKUP(Table2[[#This Row],[K&amp;N REF ]],CAT_Details[Tracking Number],CAT_Details[Delivery Country Code],,0)</f>
        <v>FR</v>
      </c>
      <c r="F2697" s="274">
        <f>_xlfn.XLOOKUP(Table2[[#This Row],[TO Ref]],CAT_Details[TO Ref],CAT_Details[Loc],,0)</f>
        <v>3705</v>
      </c>
      <c r="G2697" s="260" t="s">
        <v>24</v>
      </c>
      <c r="H2697" s="260" t="s">
        <v>35</v>
      </c>
      <c r="I2697" s="281">
        <v>45950</v>
      </c>
      <c r="J2697" s="260" t="s">
        <v>26</v>
      </c>
      <c r="K2697" s="260" t="s">
        <v>32</v>
      </c>
      <c r="L2697" s="281">
        <v>45950</v>
      </c>
      <c r="M2697" s="260" t="str">
        <f>IF(Table2[[#This Row],[Resolve Date]]="","ONGOING","SOLVED")</f>
        <v>SOLVED</v>
      </c>
      <c r="N2697" s="261"/>
      <c r="O2697" s="260" t="str">
        <f>Table2[[#This Row],[K&amp;N REF ]]&amp;Table2[[#This Row],[Issue type ]]</f>
        <v>5017662177NO LABELS</v>
      </c>
      <c r="P2697" s="260">
        <f>YEAR(Table2[[#This Row],[Date ]])</f>
        <v>2025</v>
      </c>
      <c r="Q2697" s="260" t="str">
        <f>VLOOKUP(MONTH(Table2[[#This Row],[Date ]]),Months,2,0)</f>
        <v>October</v>
      </c>
      <c r="R2697" s="288" t="b">
        <f>COUNTIFS(Table2[Unique],Table2[[#This Row],[Unique]])&gt;1</f>
        <v>0</v>
      </c>
      <c r="S2697" s="288">
        <f>IF(Table2[[#This Row],[Status ]]="Solved",1,0)</f>
        <v>1</v>
      </c>
      <c r="T2697" s="288">
        <f>IF(Table2[[#This Row],[Status ]]="ongoing",1,0)</f>
        <v>0</v>
      </c>
    </row>
    <row r="2698" spans="1:20" x14ac:dyDescent="0.25">
      <c r="A2698" s="263">
        <v>5017662331</v>
      </c>
      <c r="B2698" s="287" t="str">
        <f>_xlfn.XLOOKUP(Table2[[#This Row],[K&amp;N REF ]],CAT_Details[Tracking Number],CAT_Details[S Ref],,0)</f>
        <v>20251014-S-70651</v>
      </c>
      <c r="C2698" s="273">
        <f>_xlfn.XLOOKUP(Table2[[#This Row],[K&amp;N REF ]],CAT_Details[Tracking Number],CAT_Details[TO Ref],,0)</f>
        <v>20251014825533</v>
      </c>
      <c r="D2698" s="273" t="str">
        <f>_xlfn.XLOOKUP(Table2[[#This Row],[K&amp;N REF ]],CAT_Details[Tracking Number],CAT_Details[Pickup Customer Name],,0)</f>
        <v>Burgaflex B.V.</v>
      </c>
      <c r="E2698" s="274" t="str">
        <f>_xlfn.XLOOKUP(Table2[[#This Row],[K&amp;N REF ]],CAT_Details[Tracking Number],CAT_Details[Delivery Country Code],,0)</f>
        <v>FR</v>
      </c>
      <c r="F2698" s="274">
        <f>_xlfn.XLOOKUP(Table2[[#This Row],[TO Ref]],CAT_Details[TO Ref],CAT_Details[Loc],,0)</f>
        <v>3705</v>
      </c>
      <c r="G2698" s="260" t="s">
        <v>24</v>
      </c>
      <c r="H2698" s="260" t="s">
        <v>25</v>
      </c>
      <c r="I2698" s="281">
        <v>45950</v>
      </c>
      <c r="J2698" s="260" t="s">
        <v>26</v>
      </c>
      <c r="K2698" s="260" t="s">
        <v>32</v>
      </c>
      <c r="L2698" s="281">
        <v>45950</v>
      </c>
      <c r="M2698" s="260" t="str">
        <f>IF(Table2[[#This Row],[Resolve Date]]="","ONGOING","SOLVED")</f>
        <v>SOLVED</v>
      </c>
      <c r="N2698" s="261"/>
      <c r="O2698" s="260" t="str">
        <f>Table2[[#This Row],[K&amp;N REF ]]&amp;Table2[[#This Row],[Issue type ]]</f>
        <v xml:space="preserve">5017662331DAMAGE </v>
      </c>
      <c r="P2698" s="260">
        <f>YEAR(Table2[[#This Row],[Date ]])</f>
        <v>2025</v>
      </c>
      <c r="Q2698" s="260" t="str">
        <f>VLOOKUP(MONTH(Table2[[#This Row],[Date ]]),Months,2,0)</f>
        <v>October</v>
      </c>
      <c r="R2698" s="288" t="b">
        <f>COUNTIFS(Table2[Unique],Table2[[#This Row],[Unique]])&gt;1</f>
        <v>0</v>
      </c>
      <c r="S2698" s="288">
        <f>IF(Table2[[#This Row],[Status ]]="Solved",1,0)</f>
        <v>1</v>
      </c>
      <c r="T2698" s="288">
        <f>IF(Table2[[#This Row],[Status ]]="ongoing",1,0)</f>
        <v>0</v>
      </c>
    </row>
    <row r="2699" spans="1:20" x14ac:dyDescent="0.25">
      <c r="A2699" s="263">
        <v>5017662615</v>
      </c>
      <c r="B2699" s="287" t="str">
        <f>_xlfn.XLOOKUP(Table2[[#This Row],[K&amp;N REF ]],CAT_Details[Tracking Number],CAT_Details[S Ref],,0)</f>
        <v>20251014-S-70646</v>
      </c>
      <c r="C2699" s="273">
        <f>_xlfn.XLOOKUP(Table2[[#This Row],[K&amp;N REF ]],CAT_Details[Tracking Number],CAT_Details[TO Ref],,0)</f>
        <v>20251014825042</v>
      </c>
      <c r="D2699" s="273" t="str">
        <f>_xlfn.XLOOKUP(Table2[[#This Row],[K&amp;N REF ]],CAT_Details[Tracking Number],CAT_Details[Pickup Customer Name],,0)</f>
        <v>PEKAGO KUNSTSTOFFEN B.V.</v>
      </c>
      <c r="E2699" s="274" t="str">
        <f>_xlfn.XLOOKUP(Table2[[#This Row],[K&amp;N REF ]],CAT_Details[Tracking Number],CAT_Details[Delivery Country Code],,0)</f>
        <v>FR</v>
      </c>
      <c r="F2699" s="274">
        <f>_xlfn.XLOOKUP(Table2[[#This Row],[TO Ref]],CAT_Details[TO Ref],CAT_Details[Loc],,0)</f>
        <v>3705</v>
      </c>
      <c r="G2699" s="260" t="s">
        <v>24</v>
      </c>
      <c r="H2699" s="260" t="s">
        <v>197</v>
      </c>
      <c r="I2699" s="281">
        <v>45950</v>
      </c>
      <c r="J2699" s="260" t="s">
        <v>26</v>
      </c>
      <c r="K2699" s="260" t="s">
        <v>27</v>
      </c>
      <c r="L2699" s="281">
        <v>45951</v>
      </c>
      <c r="M2699" s="260" t="str">
        <f>IF(Table2[[#This Row],[Resolve Date]]="","ONGOING","SOLVED")</f>
        <v>SOLVED</v>
      </c>
      <c r="N2699" s="261" t="s">
        <v>29825</v>
      </c>
      <c r="O2699" s="260" t="str">
        <f>Table2[[#This Row],[K&amp;N REF ]]&amp;Table2[[#This Row],[Issue type ]]</f>
        <v>5017662615MANCO</v>
      </c>
      <c r="P2699" s="260">
        <f>YEAR(Table2[[#This Row],[Date ]])</f>
        <v>2025</v>
      </c>
      <c r="Q2699" s="260" t="str">
        <f>VLOOKUP(MONTH(Table2[[#This Row],[Date ]]),Months,2,0)</f>
        <v>October</v>
      </c>
      <c r="R2699" s="288" t="b">
        <f>COUNTIFS(Table2[Unique],Table2[[#This Row],[Unique]])&gt;1</f>
        <v>0</v>
      </c>
      <c r="S2699" s="288">
        <f>IF(Table2[[#This Row],[Status ]]="Solved",1,0)</f>
        <v>1</v>
      </c>
      <c r="T2699" s="288">
        <f>IF(Table2[[#This Row],[Status ]]="ongoing",1,0)</f>
        <v>0</v>
      </c>
    </row>
    <row r="2700" spans="1:20" x14ac:dyDescent="0.25">
      <c r="A2700" s="263">
        <v>5017678427</v>
      </c>
      <c r="B2700" s="287" t="str">
        <f>_xlfn.XLOOKUP(Table2[[#This Row],[K&amp;N REF ]],CAT_Details[Tracking Number],CAT_Details[S Ref],,0)</f>
        <v>20251015-S-70277</v>
      </c>
      <c r="C2700" s="273">
        <f>_xlfn.XLOOKUP(Table2[[#This Row],[K&amp;N REF ]],CAT_Details[Tracking Number],CAT_Details[TO Ref],,0)</f>
        <v>20251015826455</v>
      </c>
      <c r="D2700" s="273" t="str">
        <f>_xlfn.XLOOKUP(Table2[[#This Row],[K&amp;N REF ]],CAT_Details[Tracking Number],CAT_Details[Pickup Customer Name],,0)</f>
        <v>Isselburg Guß- und Bearbeitung Gmbh</v>
      </c>
      <c r="E2700" s="274" t="str">
        <f>_xlfn.XLOOKUP(Table2[[#This Row],[K&amp;N REF ]],CAT_Details[Tracking Number],CAT_Details[Delivery Country Code],,0)</f>
        <v>GB</v>
      </c>
      <c r="F2700" s="274" t="str">
        <f>_xlfn.XLOOKUP(Table2[[#This Row],[TO Ref]],CAT_Details[TO Ref],CAT_Details[Loc],,0)</f>
        <v>MY02</v>
      </c>
      <c r="G2700" s="260" t="s">
        <v>34</v>
      </c>
      <c r="H2700" s="260" t="s">
        <v>35</v>
      </c>
      <c r="I2700" s="281">
        <v>45950</v>
      </c>
      <c r="J2700" s="260" t="s">
        <v>26</v>
      </c>
      <c r="K2700" s="260" t="s">
        <v>32</v>
      </c>
      <c r="L2700" s="281">
        <v>45950</v>
      </c>
      <c r="M2700" s="260" t="str">
        <f>IF(Table2[[#This Row],[Resolve Date]]="","ONGOING","SOLVED")</f>
        <v>SOLVED</v>
      </c>
      <c r="N2700" s="261"/>
      <c r="O2700" s="260" t="str">
        <f>Table2[[#This Row],[K&amp;N REF ]]&amp;Table2[[#This Row],[Issue type ]]</f>
        <v>5017678427NO LABELS</v>
      </c>
      <c r="P2700" s="260">
        <f>YEAR(Table2[[#This Row],[Date ]])</f>
        <v>2025</v>
      </c>
      <c r="Q2700" s="260" t="str">
        <f>VLOOKUP(MONTH(Table2[[#This Row],[Date ]]),Months,2,0)</f>
        <v>October</v>
      </c>
      <c r="R2700" s="288" t="b">
        <f>COUNTIFS(Table2[Unique],Table2[[#This Row],[Unique]])&gt;1</f>
        <v>0</v>
      </c>
      <c r="S2700" s="288">
        <f>IF(Table2[[#This Row],[Status ]]="Solved",1,0)</f>
        <v>1</v>
      </c>
      <c r="T2700" s="288">
        <f>IF(Table2[[#This Row],[Status ]]="ongoing",1,0)</f>
        <v>0</v>
      </c>
    </row>
    <row r="2701" spans="1:20" x14ac:dyDescent="0.25">
      <c r="A2701" s="263">
        <v>5017661474</v>
      </c>
      <c r="B2701" s="287" t="str">
        <f>_xlfn.XLOOKUP(Table2[[#This Row],[K&amp;N REF ]],CAT_Details[Tracking Number],CAT_Details[S Ref],,0)</f>
        <v>20251014-S-70430</v>
      </c>
      <c r="C2701" s="273">
        <f>_xlfn.XLOOKUP(Table2[[#This Row],[K&amp;N REF ]],CAT_Details[Tracking Number],CAT_Details[TO Ref],,0)</f>
        <v>20251010823610</v>
      </c>
      <c r="D2701" s="273" t="str">
        <f>_xlfn.XLOOKUP(Table2[[#This Row],[K&amp;N REF ]],CAT_Details[Tracking Number],CAT_Details[Pickup Customer Name],,0)</f>
        <v>SAG TUBI SPA</v>
      </c>
      <c r="E2701" s="274" t="str">
        <f>_xlfn.XLOOKUP(Table2[[#This Row],[K&amp;N REF ]],CAT_Details[Tracking Number],CAT_Details[Delivery Country Code],,0)</f>
        <v>GB</v>
      </c>
      <c r="F2701" s="274">
        <f>_xlfn.XLOOKUP(Table2[[#This Row],[TO Ref]],CAT_Details[TO Ref],CAT_Details[Loc],,0)</f>
        <v>3402</v>
      </c>
      <c r="G2701" s="260" t="s">
        <v>24</v>
      </c>
      <c r="H2701" s="260" t="s">
        <v>25</v>
      </c>
      <c r="I2701" s="281">
        <v>45950</v>
      </c>
      <c r="J2701" s="260" t="s">
        <v>26</v>
      </c>
      <c r="K2701" s="260" t="s">
        <v>50</v>
      </c>
      <c r="L2701" s="281">
        <v>45950</v>
      </c>
      <c r="M2701" s="260" t="str">
        <f>IF(Table2[[#This Row],[Resolve Date]]="","ONGOING","SOLVED")</f>
        <v>SOLVED</v>
      </c>
      <c r="N2701" s="261"/>
      <c r="O2701" s="260" t="str">
        <f>Table2[[#This Row],[K&amp;N REF ]]&amp;Table2[[#This Row],[Issue type ]]</f>
        <v xml:space="preserve">5017661474DAMAGE </v>
      </c>
      <c r="P2701" s="260">
        <f>YEAR(Table2[[#This Row],[Date ]])</f>
        <v>2025</v>
      </c>
      <c r="Q2701" s="260" t="str">
        <f>VLOOKUP(MONTH(Table2[[#This Row],[Date ]]),Months,2,0)</f>
        <v>October</v>
      </c>
      <c r="R2701" s="288" t="b">
        <f>COUNTIFS(Table2[Unique],Table2[[#This Row],[Unique]])&gt;1</f>
        <v>0</v>
      </c>
      <c r="S2701" s="288">
        <f>IF(Table2[[#This Row],[Status ]]="Solved",1,0)</f>
        <v>1</v>
      </c>
      <c r="T2701" s="288">
        <f>IF(Table2[[#This Row],[Status ]]="ongoing",1,0)</f>
        <v>0</v>
      </c>
    </row>
    <row r="2702" spans="1:20" x14ac:dyDescent="0.25">
      <c r="A2702" s="263">
        <v>5017661474</v>
      </c>
      <c r="B2702" s="287" t="str">
        <f>_xlfn.XLOOKUP(Table2[[#This Row],[K&amp;N REF ]],CAT_Details[Tracking Number],CAT_Details[S Ref],,0)</f>
        <v>20251014-S-70430</v>
      </c>
      <c r="C2702" s="273">
        <f>_xlfn.XLOOKUP(Table2[[#This Row],[K&amp;N REF ]],CAT_Details[Tracking Number],CAT_Details[TO Ref],,0)</f>
        <v>20251010823610</v>
      </c>
      <c r="D2702" s="273" t="str">
        <f>_xlfn.XLOOKUP(Table2[[#This Row],[K&amp;N REF ]],CAT_Details[Tracking Number],CAT_Details[Pickup Customer Name],,0)</f>
        <v>SAG TUBI SPA</v>
      </c>
      <c r="E2702" s="274" t="str">
        <f>_xlfn.XLOOKUP(Table2[[#This Row],[K&amp;N REF ]],CAT_Details[Tracking Number],CAT_Details[Delivery Country Code],,0)</f>
        <v>GB</v>
      </c>
      <c r="F2702" s="274">
        <f>_xlfn.XLOOKUP(Table2[[#This Row],[TO Ref]],CAT_Details[TO Ref],CAT_Details[Loc],,0)</f>
        <v>3402</v>
      </c>
      <c r="G2702" s="260" t="s">
        <v>24</v>
      </c>
      <c r="H2702" s="260" t="s">
        <v>29</v>
      </c>
      <c r="I2702" s="281">
        <v>45950</v>
      </c>
      <c r="J2702" s="260" t="s">
        <v>26</v>
      </c>
      <c r="K2702" s="260" t="s">
        <v>50</v>
      </c>
      <c r="L2702" s="281">
        <v>45950</v>
      </c>
      <c r="M2702" s="260" t="str">
        <f>IF(Table2[[#This Row],[Resolve Date]]="","ONGOING","SOLVED")</f>
        <v>SOLVED</v>
      </c>
      <c r="N2702" s="261"/>
      <c r="O2702" s="260" t="str">
        <f>Table2[[#This Row],[K&amp;N REF ]]&amp;Table2[[#This Row],[Issue type ]]</f>
        <v>5017661474DAMAGED LABEL</v>
      </c>
      <c r="P2702" s="260">
        <f>YEAR(Table2[[#This Row],[Date ]])</f>
        <v>2025</v>
      </c>
      <c r="Q2702" s="260" t="str">
        <f>VLOOKUP(MONTH(Table2[[#This Row],[Date ]]),Months,2,0)</f>
        <v>October</v>
      </c>
      <c r="R2702" s="288" t="b">
        <f>COUNTIFS(Table2[Unique],Table2[[#This Row],[Unique]])&gt;1</f>
        <v>0</v>
      </c>
      <c r="S2702" s="288">
        <f>IF(Table2[[#This Row],[Status ]]="Solved",1,0)</f>
        <v>1</v>
      </c>
      <c r="T2702" s="288">
        <f>IF(Table2[[#This Row],[Status ]]="ongoing",1,0)</f>
        <v>0</v>
      </c>
    </row>
    <row r="2703" spans="1:20" x14ac:dyDescent="0.25">
      <c r="A2703" s="263">
        <v>5017662554</v>
      </c>
      <c r="B2703" s="287" t="str">
        <f>_xlfn.XLOOKUP(Table2[[#This Row],[K&amp;N REF ]],CAT_Details[Tracking Number],CAT_Details[S Ref],,0)</f>
        <v>20251014-S-70492</v>
      </c>
      <c r="C2703" s="273">
        <f>_xlfn.XLOOKUP(Table2[[#This Row],[K&amp;N REF ]],CAT_Details[Tracking Number],CAT_Details[TO Ref],,0)</f>
        <v>20251014824887</v>
      </c>
      <c r="D2703" s="273" t="str">
        <f>_xlfn.XLOOKUP(Table2[[#This Row],[K&amp;N REF ]],CAT_Details[Tracking Number],CAT_Details[Pickup Customer Name],,0)</f>
        <v>Seat S.r.l.</v>
      </c>
      <c r="E2703" s="274" t="str">
        <f>_xlfn.XLOOKUP(Table2[[#This Row],[K&amp;N REF ]],CAT_Details[Tracking Number],CAT_Details[Delivery Country Code],,0)</f>
        <v>GB</v>
      </c>
      <c r="F2703" s="274">
        <f>_xlfn.XLOOKUP(Table2[[#This Row],[TO Ref]],CAT_Details[TO Ref],CAT_Details[Loc],,0)</f>
        <v>3402</v>
      </c>
      <c r="G2703" s="260" t="s">
        <v>24</v>
      </c>
      <c r="H2703" s="260" t="s">
        <v>49</v>
      </c>
      <c r="I2703" s="281">
        <v>45950</v>
      </c>
      <c r="J2703" s="260" t="s">
        <v>26</v>
      </c>
      <c r="K2703" s="260" t="s">
        <v>32</v>
      </c>
      <c r="L2703" s="281">
        <v>45950</v>
      </c>
      <c r="M2703" s="260" t="str">
        <f>IF(Table2[[#This Row],[Resolve Date]]="","ONGOING","SOLVED")</f>
        <v>SOLVED</v>
      </c>
      <c r="N2703" s="261" t="s">
        <v>29162</v>
      </c>
      <c r="O2703" s="260" t="str">
        <f>Table2[[#This Row],[K&amp;N REF ]]&amp;Table2[[#This Row],[Issue type ]]</f>
        <v>5017662554XX LABELS</v>
      </c>
      <c r="P2703" s="260">
        <f>YEAR(Table2[[#This Row],[Date ]])</f>
        <v>2025</v>
      </c>
      <c r="Q2703" s="260" t="str">
        <f>VLOOKUP(MONTH(Table2[[#This Row],[Date ]]),Months,2,0)</f>
        <v>October</v>
      </c>
      <c r="R2703" s="288" t="b">
        <f>COUNTIFS(Table2[Unique],Table2[[#This Row],[Unique]])&gt;1</f>
        <v>0</v>
      </c>
      <c r="S2703" s="288">
        <f>IF(Table2[[#This Row],[Status ]]="Solved",1,0)</f>
        <v>1</v>
      </c>
      <c r="T2703" s="288">
        <f>IF(Table2[[#This Row],[Status ]]="ongoing",1,0)</f>
        <v>0</v>
      </c>
    </row>
    <row r="2704" spans="1:20" x14ac:dyDescent="0.25">
      <c r="A2704" s="263">
        <v>5017661514</v>
      </c>
      <c r="B2704" s="287" t="str">
        <f>_xlfn.XLOOKUP(Table2[[#This Row],[K&amp;N REF ]],CAT_Details[Tracking Number],CAT_Details[S Ref],,0)</f>
        <v>20251014-S-70274</v>
      </c>
      <c r="C2704" s="273">
        <f>_xlfn.XLOOKUP(Table2[[#This Row],[K&amp;N REF ]],CAT_Details[Tracking Number],CAT_Details[TO Ref],,0)</f>
        <v>20251013824019</v>
      </c>
      <c r="D2704" s="273" t="str">
        <f>_xlfn.XLOOKUP(Table2[[#This Row],[K&amp;N REF ]],CAT_Details[Tracking Number],CAT_Details[Pickup Customer Name],,0)</f>
        <v>THOMAS MAGNETE GMBH</v>
      </c>
      <c r="E2704" s="274" t="str">
        <f>_xlfn.XLOOKUP(Table2[[#This Row],[K&amp;N REF ]],CAT_Details[Tracking Number],CAT_Details[Delivery Country Code],,0)</f>
        <v>GB</v>
      </c>
      <c r="F2704" s="274" t="str">
        <f>_xlfn.XLOOKUP(Table2[[#This Row],[TO Ref]],CAT_Details[TO Ref],CAT_Details[Loc],,0)</f>
        <v>DK-BM01</v>
      </c>
      <c r="G2704" s="260" t="s">
        <v>34</v>
      </c>
      <c r="H2704" s="260" t="s">
        <v>35</v>
      </c>
      <c r="I2704" s="281">
        <v>45950</v>
      </c>
      <c r="J2704" s="260" t="s">
        <v>26</v>
      </c>
      <c r="K2704" s="260" t="s">
        <v>32</v>
      </c>
      <c r="L2704" s="281">
        <v>45950</v>
      </c>
      <c r="M2704" s="260" t="str">
        <f>IF(Table2[[#This Row],[Resolve Date]]="","ONGOING","SOLVED")</f>
        <v>SOLVED</v>
      </c>
      <c r="N2704" s="261"/>
      <c r="O2704" s="260" t="str">
        <f>Table2[[#This Row],[K&amp;N REF ]]&amp;Table2[[#This Row],[Issue type ]]</f>
        <v>5017661514NO LABELS</v>
      </c>
      <c r="P2704" s="260">
        <f>YEAR(Table2[[#This Row],[Date ]])</f>
        <v>2025</v>
      </c>
      <c r="Q2704" s="260" t="str">
        <f>VLOOKUP(MONTH(Table2[[#This Row],[Date ]]),Months,2,0)</f>
        <v>October</v>
      </c>
      <c r="R2704" s="288" t="b">
        <f>COUNTIFS(Table2[Unique],Table2[[#This Row],[Unique]])&gt;1</f>
        <v>0</v>
      </c>
      <c r="S2704" s="288">
        <f>IF(Table2[[#This Row],[Status ]]="Solved",1,0)</f>
        <v>1</v>
      </c>
      <c r="T2704" s="288">
        <f>IF(Table2[[#This Row],[Status ]]="ongoing",1,0)</f>
        <v>0</v>
      </c>
    </row>
    <row r="2705" spans="1:20" x14ac:dyDescent="0.25">
      <c r="A2705" s="263">
        <v>5017662350</v>
      </c>
      <c r="B2705" s="287" t="str">
        <f>_xlfn.XLOOKUP(Table2[[#This Row],[K&amp;N REF ]],CAT_Details[Tracking Number],CAT_Details[S Ref],,0)</f>
        <v>20251014-S-70253</v>
      </c>
      <c r="C2705" s="273">
        <f>_xlfn.XLOOKUP(Table2[[#This Row],[K&amp;N REF ]],CAT_Details[Tracking Number],CAT_Details[TO Ref],,0)</f>
        <v>20251013824572</v>
      </c>
      <c r="D2705" s="273" t="str">
        <f>_xlfn.XLOOKUP(Table2[[#This Row],[K&amp;N REF ]],CAT_Details[Tracking Number],CAT_Details[Pickup Customer Name],,0)</f>
        <v>TENNECO INC</v>
      </c>
      <c r="E2705" s="274" t="str">
        <f>_xlfn.XLOOKUP(Table2[[#This Row],[K&amp;N REF ]],CAT_Details[Tracking Number],CAT_Details[Delivery Country Code],,0)</f>
        <v>GB</v>
      </c>
      <c r="F2705" s="274" t="str">
        <f>_xlfn.XLOOKUP(Table2[[#This Row],[TO Ref]],CAT_Details[TO Ref],CAT_Details[Loc],,0)</f>
        <v>MZ02</v>
      </c>
      <c r="G2705" s="260" t="s">
        <v>34</v>
      </c>
      <c r="H2705" s="260" t="s">
        <v>35</v>
      </c>
      <c r="I2705" s="281">
        <v>45950</v>
      </c>
      <c r="J2705" s="260" t="s">
        <v>26</v>
      </c>
      <c r="K2705" s="260" t="s">
        <v>32</v>
      </c>
      <c r="L2705" s="281">
        <v>45950</v>
      </c>
      <c r="M2705" s="260" t="str">
        <f>IF(Table2[[#This Row],[Resolve Date]]="","ONGOING","SOLVED")</f>
        <v>SOLVED</v>
      </c>
      <c r="N2705" s="261"/>
      <c r="O2705" s="260" t="str">
        <f>Table2[[#This Row],[K&amp;N REF ]]&amp;Table2[[#This Row],[Issue type ]]</f>
        <v>5017662350NO LABELS</v>
      </c>
      <c r="P2705" s="260">
        <f>YEAR(Table2[[#This Row],[Date ]])</f>
        <v>2025</v>
      </c>
      <c r="Q2705" s="260" t="str">
        <f>VLOOKUP(MONTH(Table2[[#This Row],[Date ]]),Months,2,0)</f>
        <v>October</v>
      </c>
      <c r="R2705" s="288" t="b">
        <f>COUNTIFS(Table2[Unique],Table2[[#This Row],[Unique]])&gt;1</f>
        <v>0</v>
      </c>
      <c r="S2705" s="288">
        <f>IF(Table2[[#This Row],[Status ]]="Solved",1,0)</f>
        <v>1</v>
      </c>
      <c r="T2705" s="288">
        <f>IF(Table2[[#This Row],[Status ]]="ongoing",1,0)</f>
        <v>0</v>
      </c>
    </row>
    <row r="2706" spans="1:20" x14ac:dyDescent="0.25">
      <c r="A2706" s="263">
        <v>5017661436</v>
      </c>
      <c r="B2706" s="287" t="str">
        <f>_xlfn.XLOOKUP(Table2[[#This Row],[K&amp;N REF ]],CAT_Details[Tracking Number],CAT_Details[S Ref],,0)</f>
        <v>20251014-S-70236</v>
      </c>
      <c r="C2706" s="273">
        <f>_xlfn.XLOOKUP(Table2[[#This Row],[K&amp;N REF ]],CAT_Details[Tracking Number],CAT_Details[TO Ref],,0)</f>
        <v>20251014825397</v>
      </c>
      <c r="D2706" s="273" t="str">
        <f>_xlfn.XLOOKUP(Table2[[#This Row],[K&amp;N REF ]],CAT_Details[Tracking Number],CAT_Details[Pickup Customer Name],,0)</f>
        <v>SENSATA TECHNOLOGIES GERMANY GMBH</v>
      </c>
      <c r="E2706" s="274" t="str">
        <f>_xlfn.XLOOKUP(Table2[[#This Row],[K&amp;N REF ]],CAT_Details[Tracking Number],CAT_Details[Delivery Country Code],,0)</f>
        <v>GB</v>
      </c>
      <c r="F2706" s="274" t="str">
        <f>_xlfn.XLOOKUP(Table2[[#This Row],[TO Ref]],CAT_Details[TO Ref],CAT_Details[Loc],,0)</f>
        <v>DX01-L5</v>
      </c>
      <c r="G2706" s="260" t="s">
        <v>34</v>
      </c>
      <c r="H2706" s="260" t="s">
        <v>35</v>
      </c>
      <c r="I2706" s="281">
        <v>45950</v>
      </c>
      <c r="J2706" s="260" t="s">
        <v>26</v>
      </c>
      <c r="K2706" s="260" t="s">
        <v>32</v>
      </c>
      <c r="L2706" s="281">
        <v>45950</v>
      </c>
      <c r="M2706" s="260" t="str">
        <f>IF(Table2[[#This Row],[Resolve Date]]="","ONGOING","SOLVED")</f>
        <v>SOLVED</v>
      </c>
      <c r="N2706" s="261"/>
      <c r="O2706" s="260" t="str">
        <f>Table2[[#This Row],[K&amp;N REF ]]&amp;Table2[[#This Row],[Issue type ]]</f>
        <v>5017661436NO LABELS</v>
      </c>
      <c r="P2706" s="260">
        <f>YEAR(Table2[[#This Row],[Date ]])</f>
        <v>2025</v>
      </c>
      <c r="Q2706" s="260" t="str">
        <f>VLOOKUP(MONTH(Table2[[#This Row],[Date ]]),Months,2,0)</f>
        <v>October</v>
      </c>
      <c r="R2706" s="288" t="b">
        <f>COUNTIFS(Table2[Unique],Table2[[#This Row],[Unique]])&gt;1</f>
        <v>0</v>
      </c>
      <c r="S2706" s="288">
        <f>IF(Table2[[#This Row],[Status ]]="Solved",1,0)</f>
        <v>1</v>
      </c>
      <c r="T2706" s="288">
        <f>IF(Table2[[#This Row],[Status ]]="ongoing",1,0)</f>
        <v>0</v>
      </c>
    </row>
    <row r="2707" spans="1:20" x14ac:dyDescent="0.25">
      <c r="A2707" s="263">
        <v>5017661435</v>
      </c>
      <c r="B2707" s="287" t="str">
        <f>_xlfn.XLOOKUP(Table2[[#This Row],[K&amp;N REF ]],CAT_Details[Tracking Number],CAT_Details[S Ref],,0)</f>
        <v>20251014-S-70236</v>
      </c>
      <c r="C2707" s="273">
        <f>_xlfn.XLOOKUP(Table2[[#This Row],[K&amp;N REF ]],CAT_Details[Tracking Number],CAT_Details[TO Ref],,0)</f>
        <v>20251013824533</v>
      </c>
      <c r="D2707" s="273" t="str">
        <f>_xlfn.XLOOKUP(Table2[[#This Row],[K&amp;N REF ]],CAT_Details[Tracking Number],CAT_Details[Pickup Customer Name],,0)</f>
        <v>SENSATA TECHNOLOGIES GERMANY GMBH</v>
      </c>
      <c r="E2707" s="274" t="str">
        <f>_xlfn.XLOOKUP(Table2[[#This Row],[K&amp;N REF ]],CAT_Details[Tracking Number],CAT_Details[Delivery Country Code],,0)</f>
        <v>GB</v>
      </c>
      <c r="F2707" s="274" t="str">
        <f>_xlfn.XLOOKUP(Table2[[#This Row],[TO Ref]],CAT_Details[TO Ref],CAT_Details[Loc],,0)</f>
        <v>DX01-L5</v>
      </c>
      <c r="G2707" s="260" t="s">
        <v>34</v>
      </c>
      <c r="H2707" s="260" t="s">
        <v>35</v>
      </c>
      <c r="I2707" s="281">
        <v>45950</v>
      </c>
      <c r="J2707" s="260" t="s">
        <v>26</v>
      </c>
      <c r="K2707" s="260" t="s">
        <v>32</v>
      </c>
      <c r="L2707" s="281">
        <v>45950</v>
      </c>
      <c r="M2707" s="260" t="str">
        <f>IF(Table2[[#This Row],[Resolve Date]]="","ONGOING","SOLVED")</f>
        <v>SOLVED</v>
      </c>
      <c r="N2707" s="261"/>
      <c r="O2707" s="260" t="str">
        <f>Table2[[#This Row],[K&amp;N REF ]]&amp;Table2[[#This Row],[Issue type ]]</f>
        <v>5017661435NO LABELS</v>
      </c>
      <c r="P2707" s="260">
        <f>YEAR(Table2[[#This Row],[Date ]])</f>
        <v>2025</v>
      </c>
      <c r="Q2707" s="260" t="str">
        <f>VLOOKUP(MONTH(Table2[[#This Row],[Date ]]),Months,2,0)</f>
        <v>October</v>
      </c>
      <c r="R2707" s="288" t="b">
        <f>COUNTIFS(Table2[Unique],Table2[[#This Row],[Unique]])&gt;1</f>
        <v>0</v>
      </c>
      <c r="S2707" s="288">
        <f>IF(Table2[[#This Row],[Status ]]="Solved",1,0)</f>
        <v>1</v>
      </c>
      <c r="T2707" s="288">
        <f>IF(Table2[[#This Row],[Status ]]="ongoing",1,0)</f>
        <v>0</v>
      </c>
    </row>
    <row r="2708" spans="1:20" x14ac:dyDescent="0.25">
      <c r="A2708" s="263">
        <v>5017661435</v>
      </c>
      <c r="B2708" s="287" t="str">
        <f>_xlfn.XLOOKUP(Table2[[#This Row],[K&amp;N REF ]],CAT_Details[Tracking Number],CAT_Details[S Ref],,0)</f>
        <v>20251014-S-70236</v>
      </c>
      <c r="C2708" s="273">
        <f>_xlfn.XLOOKUP(Table2[[#This Row],[K&amp;N REF ]],CAT_Details[Tracking Number],CAT_Details[TO Ref],,0)</f>
        <v>20251013824533</v>
      </c>
      <c r="D2708" s="273" t="str">
        <f>_xlfn.XLOOKUP(Table2[[#This Row],[K&amp;N REF ]],CAT_Details[Tracking Number],CAT_Details[Pickup Customer Name],,0)</f>
        <v>SENSATA TECHNOLOGIES GERMANY GMBH</v>
      </c>
      <c r="E2708" s="274" t="str">
        <f>_xlfn.XLOOKUP(Table2[[#This Row],[K&amp;N REF ]],CAT_Details[Tracking Number],CAT_Details[Delivery Country Code],,0)</f>
        <v>GB</v>
      </c>
      <c r="F2708" s="274" t="str">
        <f>_xlfn.XLOOKUP(Table2[[#This Row],[TO Ref]],CAT_Details[TO Ref],CAT_Details[Loc],,0)</f>
        <v>DX01-L5</v>
      </c>
      <c r="G2708" s="260" t="s">
        <v>34</v>
      </c>
      <c r="H2708" s="260" t="s">
        <v>25</v>
      </c>
      <c r="I2708" s="281">
        <v>45950</v>
      </c>
      <c r="J2708" s="260" t="s">
        <v>26</v>
      </c>
      <c r="K2708" s="260" t="s">
        <v>50</v>
      </c>
      <c r="L2708" s="281">
        <v>45950</v>
      </c>
      <c r="M2708" s="260" t="str">
        <f>IF(Table2[[#This Row],[Resolve Date]]="","ONGOING","SOLVED")</f>
        <v>SOLVED</v>
      </c>
      <c r="N2708" s="261"/>
      <c r="O2708" s="260" t="str">
        <f>Table2[[#This Row],[K&amp;N REF ]]&amp;Table2[[#This Row],[Issue type ]]</f>
        <v xml:space="preserve">5017661435DAMAGE </v>
      </c>
      <c r="P2708" s="260">
        <f>YEAR(Table2[[#This Row],[Date ]])</f>
        <v>2025</v>
      </c>
      <c r="Q2708" s="260" t="str">
        <f>VLOOKUP(MONTH(Table2[[#This Row],[Date ]]),Months,2,0)</f>
        <v>October</v>
      </c>
      <c r="R2708" s="288" t="b">
        <f>COUNTIFS(Table2[Unique],Table2[[#This Row],[Unique]])&gt;1</f>
        <v>0</v>
      </c>
      <c r="S2708" s="288">
        <f>IF(Table2[[#This Row],[Status ]]="Solved",1,0)</f>
        <v>1</v>
      </c>
      <c r="T2708" s="288">
        <f>IF(Table2[[#This Row],[Status ]]="ongoing",1,0)</f>
        <v>0</v>
      </c>
    </row>
    <row r="2709" spans="1:20" x14ac:dyDescent="0.25">
      <c r="A2709" s="263">
        <v>5017662543</v>
      </c>
      <c r="B2709" s="287" t="str">
        <f>_xlfn.XLOOKUP(Table2[[#This Row],[K&amp;N REF ]],CAT_Details[Tracking Number],CAT_Details[S Ref],,0)</f>
        <v>20251014-S-70300</v>
      </c>
      <c r="C2709" s="273">
        <f>_xlfn.XLOOKUP(Table2[[#This Row],[K&amp;N REF ]],CAT_Details[Tracking Number],CAT_Details[TO Ref],,0)</f>
        <v>20251014825391</v>
      </c>
      <c r="D2709" s="273" t="str">
        <f>_xlfn.XLOOKUP(Table2[[#This Row],[K&amp;N REF ]],CAT_Details[Tracking Number],CAT_Details[Pickup Customer Name],,0)</f>
        <v>WEBER HYDRAULIK GMBH</v>
      </c>
      <c r="E2709" s="274" t="str">
        <f>_xlfn.XLOOKUP(Table2[[#This Row],[K&amp;N REF ]],CAT_Details[Tracking Number],CAT_Details[Delivery Country Code],,0)</f>
        <v>GB</v>
      </c>
      <c r="F2709" s="274" t="str">
        <f>_xlfn.XLOOKUP(Table2[[#This Row],[TO Ref]],CAT_Details[TO Ref],CAT_Details[Loc],,0)</f>
        <v>U2-L5</v>
      </c>
      <c r="G2709" s="260" t="s">
        <v>34</v>
      </c>
      <c r="H2709" s="260" t="s">
        <v>25</v>
      </c>
      <c r="I2709" s="281">
        <v>45950</v>
      </c>
      <c r="J2709" s="260" t="s">
        <v>26</v>
      </c>
      <c r="K2709" s="260" t="s">
        <v>50</v>
      </c>
      <c r="L2709" s="281">
        <v>45950</v>
      </c>
      <c r="M2709" s="260" t="str">
        <f>IF(Table2[[#This Row],[Resolve Date]]="","ONGOING","SOLVED")</f>
        <v>SOLVED</v>
      </c>
      <c r="N2709" s="261"/>
      <c r="O2709" s="260" t="str">
        <f>Table2[[#This Row],[K&amp;N REF ]]&amp;Table2[[#This Row],[Issue type ]]</f>
        <v xml:space="preserve">5017662543DAMAGE </v>
      </c>
      <c r="P2709" s="260">
        <f>YEAR(Table2[[#This Row],[Date ]])</f>
        <v>2025</v>
      </c>
      <c r="Q2709" s="260" t="str">
        <f>VLOOKUP(MONTH(Table2[[#This Row],[Date ]]),Months,2,0)</f>
        <v>October</v>
      </c>
      <c r="R2709" s="288" t="b">
        <f>COUNTIFS(Table2[Unique],Table2[[#This Row],[Unique]])&gt;1</f>
        <v>0</v>
      </c>
      <c r="S2709" s="288">
        <f>IF(Table2[[#This Row],[Status ]]="Solved",1,0)</f>
        <v>1</v>
      </c>
      <c r="T2709" s="288">
        <f>IF(Table2[[#This Row],[Status ]]="ongoing",1,0)</f>
        <v>0</v>
      </c>
    </row>
    <row r="2710" spans="1:20" x14ac:dyDescent="0.25">
      <c r="A2710" s="263">
        <v>5017662288</v>
      </c>
      <c r="B2710" s="287" t="str">
        <f>_xlfn.XLOOKUP(Table2[[#This Row],[K&amp;N REF ]],CAT_Details[Tracking Number],CAT_Details[S Ref],,0)</f>
        <v>20251014-S-70226</v>
      </c>
      <c r="C2710" s="273">
        <f>_xlfn.XLOOKUP(Table2[[#This Row],[K&amp;N REF ]],CAT_Details[Tracking Number],CAT_Details[TO Ref],,0)</f>
        <v>20251014824999</v>
      </c>
      <c r="D2710" s="273" t="str">
        <f>_xlfn.XLOOKUP(Table2[[#This Row],[K&amp;N REF ]],CAT_Details[Tracking Number],CAT_Details[Pickup Customer Name],,0)</f>
        <v>Bosch Rexroth AG Werk Horb</v>
      </c>
      <c r="E2710" s="274" t="str">
        <f>_xlfn.XLOOKUP(Table2[[#This Row],[K&amp;N REF ]],CAT_Details[Tracking Number],CAT_Details[Delivery Country Code],,0)</f>
        <v>GB</v>
      </c>
      <c r="F2710" s="274" t="str">
        <f>_xlfn.XLOOKUP(Table2[[#This Row],[TO Ref]],CAT_Details[TO Ref],CAT_Details[Loc],,0)</f>
        <v>U2-L5</v>
      </c>
      <c r="G2710" s="260" t="s">
        <v>34</v>
      </c>
      <c r="H2710" s="260" t="s">
        <v>35</v>
      </c>
      <c r="I2710" s="281">
        <v>45950</v>
      </c>
      <c r="J2710" s="260" t="s">
        <v>26</v>
      </c>
      <c r="K2710" s="260" t="s">
        <v>32</v>
      </c>
      <c r="L2710" s="281">
        <v>45950</v>
      </c>
      <c r="M2710" s="260" t="str">
        <f>IF(Table2[[#This Row],[Resolve Date]]="","ONGOING","SOLVED")</f>
        <v>SOLVED</v>
      </c>
      <c r="N2710" s="261"/>
      <c r="O2710" s="260" t="str">
        <f>Table2[[#This Row],[K&amp;N REF ]]&amp;Table2[[#This Row],[Issue type ]]</f>
        <v>5017662288NO LABELS</v>
      </c>
      <c r="P2710" s="260">
        <f>YEAR(Table2[[#This Row],[Date ]])</f>
        <v>2025</v>
      </c>
      <c r="Q2710" s="260" t="str">
        <f>VLOOKUP(MONTH(Table2[[#This Row],[Date ]]),Months,2,0)</f>
        <v>October</v>
      </c>
      <c r="R2710" s="288" t="b">
        <f>COUNTIFS(Table2[Unique],Table2[[#This Row],[Unique]])&gt;1</f>
        <v>0</v>
      </c>
      <c r="S2710" s="288">
        <f>IF(Table2[[#This Row],[Status ]]="Solved",1,0)</f>
        <v>1</v>
      </c>
      <c r="T2710" s="288">
        <f>IF(Table2[[#This Row],[Status ]]="ongoing",1,0)</f>
        <v>0</v>
      </c>
    </row>
    <row r="2711" spans="1:20" x14ac:dyDescent="0.25">
      <c r="A2711" s="263">
        <v>5017661647</v>
      </c>
      <c r="B2711" s="287" t="str">
        <f>_xlfn.XLOOKUP(Table2[[#This Row],[K&amp;N REF ]],CAT_Details[Tracking Number],CAT_Details[S Ref],,0)</f>
        <v>20251014-S-70228</v>
      </c>
      <c r="C2711" s="273">
        <f>_xlfn.XLOOKUP(Table2[[#This Row],[K&amp;N REF ]],CAT_Details[Tracking Number],CAT_Details[TO Ref],,0)</f>
        <v>20251014825203</v>
      </c>
      <c r="D2711" s="273" t="str">
        <f>_xlfn.XLOOKUP(Table2[[#This Row],[K&amp;N REF ]],CAT_Details[Tracking Number],CAT_Details[Pickup Customer Name],,0)</f>
        <v>Tenneco Zwickau GmbH</v>
      </c>
      <c r="E2711" s="274" t="str">
        <f>_xlfn.XLOOKUP(Table2[[#This Row],[K&amp;N REF ]],CAT_Details[Tracking Number],CAT_Details[Delivery Country Code],,0)</f>
        <v>GB</v>
      </c>
      <c r="F2711" s="274" t="str">
        <f>_xlfn.XLOOKUP(Table2[[#This Row],[TO Ref]],CAT_Details[TO Ref],CAT_Details[Loc],,0)</f>
        <v>DX01-L5</v>
      </c>
      <c r="G2711" s="260" t="s">
        <v>34</v>
      </c>
      <c r="H2711" s="260" t="s">
        <v>35</v>
      </c>
      <c r="I2711" s="281">
        <v>45950</v>
      </c>
      <c r="J2711" s="260" t="s">
        <v>26</v>
      </c>
      <c r="K2711" s="260" t="s">
        <v>32</v>
      </c>
      <c r="L2711" s="281">
        <v>45950</v>
      </c>
      <c r="M2711" s="260" t="str">
        <f>IF(Table2[[#This Row],[Resolve Date]]="","ONGOING","SOLVED")</f>
        <v>SOLVED</v>
      </c>
      <c r="N2711" s="261"/>
      <c r="O2711" s="260" t="str">
        <f>Table2[[#This Row],[K&amp;N REF ]]&amp;Table2[[#This Row],[Issue type ]]</f>
        <v>5017661647NO LABELS</v>
      </c>
      <c r="P2711" s="260">
        <f>YEAR(Table2[[#This Row],[Date ]])</f>
        <v>2025</v>
      </c>
      <c r="Q2711" s="260" t="str">
        <f>VLOOKUP(MONTH(Table2[[#This Row],[Date ]]),Months,2,0)</f>
        <v>October</v>
      </c>
      <c r="R2711" s="288" t="b">
        <f>COUNTIFS(Table2[Unique],Table2[[#This Row],[Unique]])&gt;1</f>
        <v>0</v>
      </c>
      <c r="S2711" s="288">
        <f>IF(Table2[[#This Row],[Status ]]="Solved",1,0)</f>
        <v>1</v>
      </c>
      <c r="T2711" s="288">
        <f>IF(Table2[[#This Row],[Status ]]="ongoing",1,0)</f>
        <v>0</v>
      </c>
    </row>
    <row r="2712" spans="1:20" x14ac:dyDescent="0.25">
      <c r="A2712" s="263">
        <v>5017661560</v>
      </c>
      <c r="B2712" s="287" t="str">
        <f>_xlfn.XLOOKUP(Table2[[#This Row],[K&amp;N REF ]],CAT_Details[Tracking Number],CAT_Details[S Ref],,0)</f>
        <v>20251014-S-70753</v>
      </c>
      <c r="C2712" s="273">
        <f>_xlfn.XLOOKUP(Table2[[#This Row],[K&amp;N REF ]],CAT_Details[Tracking Number],CAT_Details[TO Ref],,0)</f>
        <v>20251014825388</v>
      </c>
      <c r="D2712" s="273" t="str">
        <f>_xlfn.XLOOKUP(Table2[[#This Row],[K&amp;N REF ]],CAT_Details[Tracking Number],CAT_Details[Pickup Customer Name],,0)</f>
        <v>NORGREN GMBH</v>
      </c>
      <c r="E2712" s="274" t="str">
        <f>_xlfn.XLOOKUP(Table2[[#This Row],[K&amp;N REF ]],CAT_Details[Tracking Number],CAT_Details[Delivery Country Code],,0)</f>
        <v>GB</v>
      </c>
      <c r="F2712" s="274" t="str">
        <f>_xlfn.XLOOKUP(Table2[[#This Row],[TO Ref]],CAT_Details[TO Ref],CAT_Details[Loc],,0)</f>
        <v>DX01-L5</v>
      </c>
      <c r="G2712" s="260" t="s">
        <v>34</v>
      </c>
      <c r="H2712" s="260" t="s">
        <v>35</v>
      </c>
      <c r="I2712" s="281">
        <v>45950</v>
      </c>
      <c r="J2712" s="260" t="s">
        <v>26</v>
      </c>
      <c r="K2712" s="260" t="s">
        <v>32</v>
      </c>
      <c r="L2712" s="281">
        <v>45950</v>
      </c>
      <c r="M2712" s="260" t="str">
        <f>IF(Table2[[#This Row],[Resolve Date]]="","ONGOING","SOLVED")</f>
        <v>SOLVED</v>
      </c>
      <c r="N2712" s="261"/>
      <c r="O2712" s="260" t="str">
        <f>Table2[[#This Row],[K&amp;N REF ]]&amp;Table2[[#This Row],[Issue type ]]</f>
        <v>5017661560NO LABELS</v>
      </c>
      <c r="P2712" s="260">
        <f>YEAR(Table2[[#This Row],[Date ]])</f>
        <v>2025</v>
      </c>
      <c r="Q2712" s="260" t="str">
        <f>VLOOKUP(MONTH(Table2[[#This Row],[Date ]]),Months,2,0)</f>
        <v>October</v>
      </c>
      <c r="R2712" s="288" t="b">
        <f>COUNTIFS(Table2[Unique],Table2[[#This Row],[Unique]])&gt;1</f>
        <v>0</v>
      </c>
      <c r="S2712" s="288">
        <f>IF(Table2[[#This Row],[Status ]]="Solved",1,0)</f>
        <v>1</v>
      </c>
      <c r="T2712" s="288">
        <f>IF(Table2[[#This Row],[Status ]]="ongoing",1,0)</f>
        <v>0</v>
      </c>
    </row>
    <row r="2713" spans="1:20" x14ac:dyDescent="0.25">
      <c r="A2713" s="263">
        <v>5017661560</v>
      </c>
      <c r="B2713" s="287" t="str">
        <f>_xlfn.XLOOKUP(Table2[[#This Row],[K&amp;N REF ]],CAT_Details[Tracking Number],CAT_Details[S Ref],,0)</f>
        <v>20251014-S-70753</v>
      </c>
      <c r="C2713" s="273">
        <f>_xlfn.XLOOKUP(Table2[[#This Row],[K&amp;N REF ]],CAT_Details[Tracking Number],CAT_Details[TO Ref],,0)</f>
        <v>20251014825388</v>
      </c>
      <c r="D2713" s="273" t="str">
        <f>_xlfn.XLOOKUP(Table2[[#This Row],[K&amp;N REF ]],CAT_Details[Tracking Number],CAT_Details[Pickup Customer Name],,0)</f>
        <v>NORGREN GMBH</v>
      </c>
      <c r="E2713" s="274" t="str">
        <f>_xlfn.XLOOKUP(Table2[[#This Row],[K&amp;N REF ]],CAT_Details[Tracking Number],CAT_Details[Delivery Country Code],,0)</f>
        <v>GB</v>
      </c>
      <c r="F2713" s="274" t="str">
        <f>_xlfn.XLOOKUP(Table2[[#This Row],[TO Ref]],CAT_Details[TO Ref],CAT_Details[Loc],,0)</f>
        <v>DX01-L5</v>
      </c>
      <c r="G2713" s="260" t="s">
        <v>34</v>
      </c>
      <c r="H2713" s="260" t="s">
        <v>25</v>
      </c>
      <c r="I2713" s="281">
        <v>45950</v>
      </c>
      <c r="J2713" s="260" t="s">
        <v>26</v>
      </c>
      <c r="K2713" s="260" t="s">
        <v>32</v>
      </c>
      <c r="L2713" s="281">
        <v>45950</v>
      </c>
      <c r="M2713" s="260" t="str">
        <f>IF(Table2[[#This Row],[Resolve Date]]="","ONGOING","SOLVED")</f>
        <v>SOLVED</v>
      </c>
      <c r="N2713" s="261"/>
      <c r="O2713" s="260" t="str">
        <f>Table2[[#This Row],[K&amp;N REF ]]&amp;Table2[[#This Row],[Issue type ]]</f>
        <v xml:space="preserve">5017661560DAMAGE </v>
      </c>
      <c r="P2713" s="260">
        <f>YEAR(Table2[[#This Row],[Date ]])</f>
        <v>2025</v>
      </c>
      <c r="Q2713" s="260" t="str">
        <f>VLOOKUP(MONTH(Table2[[#This Row],[Date ]]),Months,2,0)</f>
        <v>October</v>
      </c>
      <c r="R2713" s="288" t="b">
        <f>COUNTIFS(Table2[Unique],Table2[[#This Row],[Unique]])&gt;1</f>
        <v>0</v>
      </c>
      <c r="S2713" s="288">
        <f>IF(Table2[[#This Row],[Status ]]="Solved",1,0)</f>
        <v>1</v>
      </c>
      <c r="T2713" s="288">
        <f>IF(Table2[[#This Row],[Status ]]="ongoing",1,0)</f>
        <v>0</v>
      </c>
    </row>
    <row r="2714" spans="1:20" x14ac:dyDescent="0.25">
      <c r="A2714" s="263">
        <v>5017661988</v>
      </c>
      <c r="B2714" s="287" t="str">
        <f>_xlfn.XLOOKUP(Table2[[#This Row],[K&amp;N REF ]],CAT_Details[Tracking Number],CAT_Details[S Ref],,0)</f>
        <v>20251014-S-70242</v>
      </c>
      <c r="C2714" s="273">
        <f>_xlfn.XLOOKUP(Table2[[#This Row],[K&amp;N REF ]],CAT_Details[Tracking Number],CAT_Details[TO Ref],,0)</f>
        <v>20251014825102</v>
      </c>
      <c r="D2714" s="273" t="str">
        <f>_xlfn.XLOOKUP(Table2[[#This Row],[K&amp;N REF ]],CAT_Details[Tracking Number],CAT_Details[Pickup Customer Name],,0)</f>
        <v>KUEHNE + NAGEL AG AND CO. KG</v>
      </c>
      <c r="E2714" s="274" t="str">
        <f>_xlfn.XLOOKUP(Table2[[#This Row],[K&amp;N REF ]],CAT_Details[Tracking Number],CAT_Details[Delivery Country Code],,0)</f>
        <v>GB</v>
      </c>
      <c r="F2714" s="274">
        <f>_xlfn.XLOOKUP(Table2[[#This Row],[TO Ref]],CAT_Details[TO Ref],CAT_Details[Loc],,0)</f>
        <v>3402</v>
      </c>
      <c r="G2714" s="260" t="s">
        <v>34</v>
      </c>
      <c r="H2714" s="260" t="s">
        <v>25</v>
      </c>
      <c r="I2714" s="281">
        <v>45950</v>
      </c>
      <c r="J2714" s="260" t="s">
        <v>26</v>
      </c>
      <c r="K2714" s="260" t="s">
        <v>50</v>
      </c>
      <c r="L2714" s="281">
        <v>45950</v>
      </c>
      <c r="M2714" s="260" t="str">
        <f>IF(Table2[[#This Row],[Resolve Date]]="","ONGOING","SOLVED")</f>
        <v>SOLVED</v>
      </c>
      <c r="N2714" s="261"/>
      <c r="O2714" s="260" t="str">
        <f>Table2[[#This Row],[K&amp;N REF ]]&amp;Table2[[#This Row],[Issue type ]]</f>
        <v xml:space="preserve">5017661988DAMAGE </v>
      </c>
      <c r="P2714" s="260">
        <f>YEAR(Table2[[#This Row],[Date ]])</f>
        <v>2025</v>
      </c>
      <c r="Q2714" s="260" t="str">
        <f>VLOOKUP(MONTH(Table2[[#This Row],[Date ]]),Months,2,0)</f>
        <v>October</v>
      </c>
      <c r="R2714" s="288" t="b">
        <f>COUNTIFS(Table2[Unique],Table2[[#This Row],[Unique]])&gt;1</f>
        <v>0</v>
      </c>
      <c r="S2714" s="288">
        <f>IF(Table2[[#This Row],[Status ]]="Solved",1,0)</f>
        <v>1</v>
      </c>
      <c r="T2714" s="288">
        <f>IF(Table2[[#This Row],[Status ]]="ongoing",1,0)</f>
        <v>0</v>
      </c>
    </row>
    <row r="2715" spans="1:20" x14ac:dyDescent="0.25">
      <c r="A2715" s="263">
        <v>5017661988</v>
      </c>
      <c r="B2715" s="287" t="str">
        <f>_xlfn.XLOOKUP(Table2[[#This Row],[K&amp;N REF ]],CAT_Details[Tracking Number],CAT_Details[S Ref],,0)</f>
        <v>20251014-S-70242</v>
      </c>
      <c r="C2715" s="273">
        <f>_xlfn.XLOOKUP(Table2[[#This Row],[K&amp;N REF ]],CAT_Details[Tracking Number],CAT_Details[TO Ref],,0)</f>
        <v>20251014825102</v>
      </c>
      <c r="D2715" s="273" t="str">
        <f>_xlfn.XLOOKUP(Table2[[#This Row],[K&amp;N REF ]],CAT_Details[Tracking Number],CAT_Details[Pickup Customer Name],,0)</f>
        <v>KUEHNE + NAGEL AG AND CO. KG</v>
      </c>
      <c r="E2715" s="274" t="str">
        <f>_xlfn.XLOOKUP(Table2[[#This Row],[K&amp;N REF ]],CAT_Details[Tracking Number],CAT_Details[Delivery Country Code],,0)</f>
        <v>GB</v>
      </c>
      <c r="F2715" s="274">
        <f>_xlfn.XLOOKUP(Table2[[#This Row],[TO Ref]],CAT_Details[TO Ref],CAT_Details[Loc],,0)</f>
        <v>3402</v>
      </c>
      <c r="G2715" s="260" t="s">
        <v>34</v>
      </c>
      <c r="H2715" s="260" t="s">
        <v>31</v>
      </c>
      <c r="I2715" s="281">
        <v>45950</v>
      </c>
      <c r="J2715" s="260" t="s">
        <v>26</v>
      </c>
      <c r="K2715" s="260" t="s">
        <v>32</v>
      </c>
      <c r="L2715" s="281">
        <v>45950</v>
      </c>
      <c r="M2715" s="260" t="str">
        <f>IF(Table2[[#This Row],[Resolve Date]]="","ONGOING","SOLVED")</f>
        <v>SOLVED</v>
      </c>
      <c r="N2715" s="261"/>
      <c r="O2715" s="260" t="str">
        <f>Table2[[#This Row],[K&amp;N REF ]]&amp;Table2[[#This Row],[Issue type ]]</f>
        <v>5017661988MISSING LABELS ON SOME UNITS</v>
      </c>
      <c r="P2715" s="260">
        <f>YEAR(Table2[[#This Row],[Date ]])</f>
        <v>2025</v>
      </c>
      <c r="Q2715" s="260" t="str">
        <f>VLOOKUP(MONTH(Table2[[#This Row],[Date ]]),Months,2,0)</f>
        <v>October</v>
      </c>
      <c r="R2715" s="288" t="b">
        <f>COUNTIFS(Table2[Unique],Table2[[#This Row],[Unique]])&gt;1</f>
        <v>0</v>
      </c>
      <c r="S2715" s="288">
        <f>IF(Table2[[#This Row],[Status ]]="Solved",1,0)</f>
        <v>1</v>
      </c>
      <c r="T2715" s="288">
        <f>IF(Table2[[#This Row],[Status ]]="ongoing",1,0)</f>
        <v>0</v>
      </c>
    </row>
    <row r="2716" spans="1:20" x14ac:dyDescent="0.25">
      <c r="A2716" s="263">
        <v>5017661987</v>
      </c>
      <c r="B2716" s="287" t="str">
        <f>_xlfn.XLOOKUP(Table2[[#This Row],[K&amp;N REF ]],CAT_Details[Tracking Number],CAT_Details[S Ref],,0)</f>
        <v>20251014-S-70242</v>
      </c>
      <c r="C2716" s="273">
        <f>_xlfn.XLOOKUP(Table2[[#This Row],[K&amp;N REF ]],CAT_Details[Tracking Number],CAT_Details[TO Ref],,0)</f>
        <v>20251014825131</v>
      </c>
      <c r="D2716" s="273" t="str">
        <f>_xlfn.XLOOKUP(Table2[[#This Row],[K&amp;N REF ]],CAT_Details[Tracking Number],CAT_Details[Pickup Customer Name],,0)</f>
        <v>KUEHNE + NAGEL AG AND CO. KG</v>
      </c>
      <c r="E2716" s="274" t="str">
        <f>_xlfn.XLOOKUP(Table2[[#This Row],[K&amp;N REF ]],CAT_Details[Tracking Number],CAT_Details[Delivery Country Code],,0)</f>
        <v>GB</v>
      </c>
      <c r="F2716" s="274" t="str">
        <f>_xlfn.XLOOKUP(Table2[[#This Row],[TO Ref]],CAT_Details[TO Ref],CAT_Details[Loc],,0)</f>
        <v>U2-L5</v>
      </c>
      <c r="G2716" s="260" t="s">
        <v>34</v>
      </c>
      <c r="H2716" s="260" t="s">
        <v>40</v>
      </c>
      <c r="I2716" s="281">
        <v>45950</v>
      </c>
      <c r="J2716" s="260" t="s">
        <v>26</v>
      </c>
      <c r="K2716" s="260" t="s">
        <v>32</v>
      </c>
      <c r="L2716" s="281">
        <v>45950</v>
      </c>
      <c r="M2716" s="260" t="str">
        <f>IF(Table2[[#This Row],[Resolve Date]]="","ONGOING","SOLVED")</f>
        <v>SOLVED</v>
      </c>
      <c r="N2716" s="261" t="s">
        <v>30366</v>
      </c>
      <c r="O2716" s="260" t="str">
        <f>Table2[[#This Row],[K&amp;N REF ]]&amp;Table2[[#This Row],[Issue type ]]</f>
        <v xml:space="preserve">5017661987INCORRECT LABELS </v>
      </c>
      <c r="P2716" s="260">
        <f>YEAR(Table2[[#This Row],[Date ]])</f>
        <v>2025</v>
      </c>
      <c r="Q2716" s="260" t="str">
        <f>VLOOKUP(MONTH(Table2[[#This Row],[Date ]]),Months,2,0)</f>
        <v>October</v>
      </c>
      <c r="R2716" s="288" t="b">
        <f>COUNTIFS(Table2[Unique],Table2[[#This Row],[Unique]])&gt;1</f>
        <v>0</v>
      </c>
      <c r="S2716" s="288">
        <f>IF(Table2[[#This Row],[Status ]]="Solved",1,0)</f>
        <v>1</v>
      </c>
      <c r="T2716" s="288">
        <f>IF(Table2[[#This Row],[Status ]]="ongoing",1,0)</f>
        <v>0</v>
      </c>
    </row>
    <row r="2717" spans="1:20" x14ac:dyDescent="0.25">
      <c r="A2717" s="263">
        <v>5017662486</v>
      </c>
      <c r="B2717" s="287" t="str">
        <f>_xlfn.XLOOKUP(Table2[[#This Row],[K&amp;N REF ]],CAT_Details[Tracking Number],CAT_Details[S Ref],,0)</f>
        <v>20251014-S-70266</v>
      </c>
      <c r="C2717" s="273">
        <f>_xlfn.XLOOKUP(Table2[[#This Row],[K&amp;N REF ]],CAT_Details[Tracking Number],CAT_Details[TO Ref],,0)</f>
        <v>20251014825099</v>
      </c>
      <c r="D2717" s="273" t="str">
        <f>_xlfn.XLOOKUP(Table2[[#This Row],[K&amp;N REF ]],CAT_Details[Tracking Number],CAT_Details[Pickup Customer Name],,0)</f>
        <v>Elring Klinger Ag</v>
      </c>
      <c r="E2717" s="274" t="str">
        <f>_xlfn.XLOOKUP(Table2[[#This Row],[K&amp;N REF ]],CAT_Details[Tracking Number],CAT_Details[Delivery Country Code],,0)</f>
        <v>GB</v>
      </c>
      <c r="F2717" s="274" t="str">
        <f>_xlfn.XLOOKUP(Table2[[#This Row],[TO Ref]],CAT_Details[TO Ref],CAT_Details[Loc],,0)</f>
        <v>OYL1</v>
      </c>
      <c r="G2717" s="260" t="s">
        <v>34</v>
      </c>
      <c r="H2717" s="260" t="s">
        <v>25</v>
      </c>
      <c r="I2717" s="281">
        <v>45950</v>
      </c>
      <c r="J2717" s="260" t="s">
        <v>26</v>
      </c>
      <c r="K2717" s="260" t="s">
        <v>32</v>
      </c>
      <c r="L2717" s="281">
        <v>45950</v>
      </c>
      <c r="M2717" s="260" t="str">
        <f>IF(Table2[[#This Row],[Resolve Date]]="","ONGOING","SOLVED")</f>
        <v>SOLVED</v>
      </c>
      <c r="N2717" s="261"/>
      <c r="O2717" s="260" t="str">
        <f>Table2[[#This Row],[K&amp;N REF ]]&amp;Table2[[#This Row],[Issue type ]]</f>
        <v xml:space="preserve">5017662486DAMAGE </v>
      </c>
      <c r="P2717" s="260">
        <f>YEAR(Table2[[#This Row],[Date ]])</f>
        <v>2025</v>
      </c>
      <c r="Q2717" s="260" t="str">
        <f>VLOOKUP(MONTH(Table2[[#This Row],[Date ]]),Months,2,0)</f>
        <v>October</v>
      </c>
      <c r="R2717" s="288" t="b">
        <f>COUNTIFS(Table2[Unique],Table2[[#This Row],[Unique]])&gt;1</f>
        <v>0</v>
      </c>
      <c r="S2717" s="288">
        <f>IF(Table2[[#This Row],[Status ]]="Solved",1,0)</f>
        <v>1</v>
      </c>
      <c r="T2717" s="288">
        <f>IF(Table2[[#This Row],[Status ]]="ongoing",1,0)</f>
        <v>0</v>
      </c>
    </row>
    <row r="2718" spans="1:20" x14ac:dyDescent="0.25">
      <c r="A2718" s="263">
        <v>5017662586</v>
      </c>
      <c r="B2718" s="287" t="str">
        <f>_xlfn.XLOOKUP(Table2[[#This Row],[K&amp;N REF ]],CAT_Details[Tracking Number],CAT_Details[S Ref],,0)</f>
        <v>20251014-S-70301</v>
      </c>
      <c r="C2718" s="273">
        <f>_xlfn.XLOOKUP(Table2[[#This Row],[K&amp;N REF ]],CAT_Details[Tracking Number],CAT_Details[TO Ref],,0)</f>
        <v>20251014825328</v>
      </c>
      <c r="D2718" s="273" t="str">
        <f>_xlfn.XLOOKUP(Table2[[#This Row],[K&amp;N REF ]],CAT_Details[Tracking Number],CAT_Details[Pickup Customer Name],,0)</f>
        <v>Wurth Elektronik Ics Gmbh &amp; Co. Kg</v>
      </c>
      <c r="E2718" s="274" t="str">
        <f>_xlfn.XLOOKUP(Table2[[#This Row],[K&amp;N REF ]],CAT_Details[Tracking Number],CAT_Details[Delivery Country Code],,0)</f>
        <v>GB</v>
      </c>
      <c r="F2718" s="274">
        <f>_xlfn.XLOOKUP(Table2[[#This Row],[TO Ref]],CAT_Details[TO Ref],CAT_Details[Loc],,0)</f>
        <v>3402</v>
      </c>
      <c r="G2718" s="260" t="s">
        <v>34</v>
      </c>
      <c r="H2718" s="260" t="s">
        <v>35</v>
      </c>
      <c r="I2718" s="281">
        <v>45950</v>
      </c>
      <c r="J2718" s="260" t="s">
        <v>26</v>
      </c>
      <c r="K2718" s="260" t="s">
        <v>32</v>
      </c>
      <c r="L2718" s="281">
        <v>45950</v>
      </c>
      <c r="M2718" s="260" t="str">
        <f>IF(Table2[[#This Row],[Resolve Date]]="","ONGOING","SOLVED")</f>
        <v>SOLVED</v>
      </c>
      <c r="N2718" s="261"/>
      <c r="O2718" s="260" t="str">
        <f>Table2[[#This Row],[K&amp;N REF ]]&amp;Table2[[#This Row],[Issue type ]]</f>
        <v>5017662586NO LABELS</v>
      </c>
      <c r="P2718" s="260">
        <f>YEAR(Table2[[#This Row],[Date ]])</f>
        <v>2025</v>
      </c>
      <c r="Q2718" s="260" t="str">
        <f>VLOOKUP(MONTH(Table2[[#This Row],[Date ]]),Months,2,0)</f>
        <v>October</v>
      </c>
      <c r="R2718" s="288" t="b">
        <f>COUNTIFS(Table2[Unique],Table2[[#This Row],[Unique]])&gt;1</f>
        <v>0</v>
      </c>
      <c r="S2718" s="288">
        <f>IF(Table2[[#This Row],[Status ]]="Solved",1,0)</f>
        <v>1</v>
      </c>
      <c r="T2718" s="288">
        <f>IF(Table2[[#This Row],[Status ]]="ongoing",1,0)</f>
        <v>0</v>
      </c>
    </row>
    <row r="2719" spans="1:20" x14ac:dyDescent="0.25">
      <c r="A2719" s="263">
        <v>5017646426</v>
      </c>
      <c r="B2719" s="287" t="str">
        <f>_xlfn.XLOOKUP(Table2[[#This Row],[K&amp;N REF ]],CAT_Details[Tracking Number],CAT_Details[S Ref],,0)</f>
        <v>20251013-S-70266</v>
      </c>
      <c r="C2719" s="273">
        <f>_xlfn.XLOOKUP(Table2[[#This Row],[K&amp;N REF ]],CAT_Details[Tracking Number],CAT_Details[TO Ref],,0)</f>
        <v>20251013824374</v>
      </c>
      <c r="D2719" s="273" t="str">
        <f>_xlfn.XLOOKUP(Table2[[#This Row],[K&amp;N REF ]],CAT_Details[Tracking Number],CAT_Details[Pickup Customer Name],,0)</f>
        <v>FEDERAL-MOGUL NRNBERG GMBH C/O HANS</v>
      </c>
      <c r="E2719" s="274" t="str">
        <f>_xlfn.XLOOKUP(Table2[[#This Row],[K&amp;N REF ]],CAT_Details[Tracking Number],CAT_Details[Delivery Country Code],,0)</f>
        <v>GB</v>
      </c>
      <c r="F2719" s="274" t="str">
        <f>_xlfn.XLOOKUP(Table2[[#This Row],[TO Ref]],CAT_Details[TO Ref],CAT_Details[Loc],,0)</f>
        <v>MZ02</v>
      </c>
      <c r="G2719" s="260" t="s">
        <v>34</v>
      </c>
      <c r="H2719" s="260" t="s">
        <v>35</v>
      </c>
      <c r="I2719" s="281">
        <v>45950</v>
      </c>
      <c r="J2719" s="260" t="s">
        <v>26</v>
      </c>
      <c r="K2719" s="260" t="s">
        <v>32</v>
      </c>
      <c r="L2719" s="281">
        <v>45950</v>
      </c>
      <c r="M2719" s="260" t="str">
        <f>IF(Table2[[#This Row],[Resolve Date]]="","ONGOING","SOLVED")</f>
        <v>SOLVED</v>
      </c>
      <c r="N2719" s="261"/>
      <c r="O2719" s="260" t="str">
        <f>Table2[[#This Row],[K&amp;N REF ]]&amp;Table2[[#This Row],[Issue type ]]</f>
        <v>5017646426NO LABELS</v>
      </c>
      <c r="P2719" s="260">
        <f>YEAR(Table2[[#This Row],[Date ]])</f>
        <v>2025</v>
      </c>
      <c r="Q2719" s="260" t="str">
        <f>VLOOKUP(MONTH(Table2[[#This Row],[Date ]]),Months,2,0)</f>
        <v>October</v>
      </c>
      <c r="R2719" s="288" t="b">
        <f>COUNTIFS(Table2[Unique],Table2[[#This Row],[Unique]])&gt;1</f>
        <v>0</v>
      </c>
      <c r="S2719" s="288">
        <f>IF(Table2[[#This Row],[Status ]]="Solved",1,0)</f>
        <v>1</v>
      </c>
      <c r="T2719" s="288">
        <f>IF(Table2[[#This Row],[Status ]]="ongoing",1,0)</f>
        <v>0</v>
      </c>
    </row>
    <row r="2720" spans="1:20" x14ac:dyDescent="0.25">
      <c r="A2720" s="263">
        <v>5017662073</v>
      </c>
      <c r="B2720" s="287" t="str">
        <f>_xlfn.XLOOKUP(Table2[[#This Row],[K&amp;N REF ]],CAT_Details[Tracking Number],CAT_Details[S Ref],,0)</f>
        <v>20251014-S-70436</v>
      </c>
      <c r="C2720" s="273">
        <f>_xlfn.XLOOKUP(Table2[[#This Row],[K&amp;N REF ]],CAT_Details[Tracking Number],CAT_Details[TO Ref],,0)</f>
        <v>20251014825252</v>
      </c>
      <c r="D2720" s="273" t="str">
        <f>_xlfn.XLOOKUP(Table2[[#This Row],[K&amp;N REF ]],CAT_Details[Tracking Number],CAT_Details[Pickup Customer Name],,0)</f>
        <v>SK WELLMAN SRL</v>
      </c>
      <c r="E2720" s="274" t="str">
        <f>_xlfn.XLOOKUP(Table2[[#This Row],[K&amp;N REF ]],CAT_Details[Tracking Number],CAT_Details[Delivery Country Code],,0)</f>
        <v>GB</v>
      </c>
      <c r="F2720" s="274" t="str">
        <f>_xlfn.XLOOKUP(Table2[[#This Row],[TO Ref]],CAT_Details[TO Ref],CAT_Details[Loc],,0)</f>
        <v>DK-BM01</v>
      </c>
      <c r="G2720" s="260" t="s">
        <v>24</v>
      </c>
      <c r="H2720" s="260" t="s">
        <v>49</v>
      </c>
      <c r="I2720" s="281">
        <v>45951</v>
      </c>
      <c r="J2720" s="260" t="s">
        <v>26</v>
      </c>
      <c r="K2720" s="260" t="s">
        <v>32</v>
      </c>
      <c r="L2720" s="281">
        <v>45951</v>
      </c>
      <c r="M2720" s="260" t="str">
        <f>IF(Table2[[#This Row],[Resolve Date]]="","ONGOING","SOLVED")</f>
        <v>SOLVED</v>
      </c>
      <c r="N2720" s="261"/>
      <c r="O2720" s="260" t="str">
        <f>Table2[[#This Row],[K&amp;N REF ]]&amp;Table2[[#This Row],[Issue type ]]</f>
        <v>5017662073XX LABELS</v>
      </c>
      <c r="P2720" s="260">
        <f>YEAR(Table2[[#This Row],[Date ]])</f>
        <v>2025</v>
      </c>
      <c r="Q2720" s="260" t="str">
        <f>VLOOKUP(MONTH(Table2[[#This Row],[Date ]]),Months,2,0)</f>
        <v>October</v>
      </c>
      <c r="R2720" s="288" t="b">
        <f>COUNTIFS(Table2[Unique],Table2[[#This Row],[Unique]])&gt;1</f>
        <v>0</v>
      </c>
      <c r="S2720" s="288">
        <f>IF(Table2[[#This Row],[Status ]]="Solved",1,0)</f>
        <v>1</v>
      </c>
      <c r="T2720" s="288">
        <f>IF(Table2[[#This Row],[Status ]]="ongoing",1,0)</f>
        <v>0</v>
      </c>
    </row>
    <row r="2721" spans="1:20" x14ac:dyDescent="0.25">
      <c r="A2721" s="263">
        <v>5017678769</v>
      </c>
      <c r="B2721" s="287" t="str">
        <f>_xlfn.XLOOKUP(Table2[[#This Row],[K&amp;N REF ]],CAT_Details[Tracking Number],CAT_Details[S Ref],,0)</f>
        <v>20251015-S-70430</v>
      </c>
      <c r="C2721" s="273">
        <f>_xlfn.XLOOKUP(Table2[[#This Row],[K&amp;N REF ]],CAT_Details[Tracking Number],CAT_Details[TO Ref],,0)</f>
        <v>20251013823983</v>
      </c>
      <c r="D2721" s="273" t="str">
        <f>_xlfn.XLOOKUP(Table2[[#This Row],[K&amp;N REF ]],CAT_Details[Tracking Number],CAT_Details[Pickup Customer Name],,0)</f>
        <v>NEM SRL</v>
      </c>
      <c r="E2721" s="274" t="str">
        <f>_xlfn.XLOOKUP(Table2[[#This Row],[K&amp;N REF ]],CAT_Details[Tracking Number],CAT_Details[Delivery Country Code],,0)</f>
        <v>GB</v>
      </c>
      <c r="F2721" s="274">
        <f>_xlfn.XLOOKUP(Table2[[#This Row],[TO Ref]],CAT_Details[TO Ref],CAT_Details[Loc],,0)</f>
        <v>3402</v>
      </c>
      <c r="G2721" s="260" t="s">
        <v>24</v>
      </c>
      <c r="H2721" s="260" t="s">
        <v>29</v>
      </c>
      <c r="I2721" s="281">
        <v>45951</v>
      </c>
      <c r="J2721" s="260" t="s">
        <v>26</v>
      </c>
      <c r="K2721" s="260" t="s">
        <v>32</v>
      </c>
      <c r="L2721" s="281">
        <v>45951</v>
      </c>
      <c r="M2721" s="260" t="str">
        <f>IF(Table2[[#This Row],[Resolve Date]]="","ONGOING","SOLVED")</f>
        <v>SOLVED</v>
      </c>
      <c r="N2721" s="261"/>
      <c r="O2721" s="260" t="str">
        <f>Table2[[#This Row],[K&amp;N REF ]]&amp;Table2[[#This Row],[Issue type ]]</f>
        <v>5017678769DAMAGED LABEL</v>
      </c>
      <c r="P2721" s="260">
        <f>YEAR(Table2[[#This Row],[Date ]])</f>
        <v>2025</v>
      </c>
      <c r="Q2721" s="260" t="str">
        <f>VLOOKUP(MONTH(Table2[[#This Row],[Date ]]),Months,2,0)</f>
        <v>October</v>
      </c>
      <c r="R2721" s="288" t="b">
        <f>COUNTIFS(Table2[Unique],Table2[[#This Row],[Unique]])&gt;1</f>
        <v>0</v>
      </c>
      <c r="S2721" s="288">
        <f>IF(Table2[[#This Row],[Status ]]="Solved",1,0)</f>
        <v>1</v>
      </c>
      <c r="T2721" s="288">
        <f>IF(Table2[[#This Row],[Status ]]="ongoing",1,0)</f>
        <v>0</v>
      </c>
    </row>
    <row r="2722" spans="1:20" x14ac:dyDescent="0.25">
      <c r="A2722" s="263">
        <v>5017631870</v>
      </c>
      <c r="B2722" s="287" t="str">
        <f>_xlfn.XLOOKUP(Table2[[#This Row],[K&amp;N REF ]],CAT_Details[Tracking Number],CAT_Details[S Ref],,0)</f>
        <v>20251010-S-70769</v>
      </c>
      <c r="C2722" s="273">
        <f>_xlfn.XLOOKUP(Table2[[#This Row],[K&amp;N REF ]],CAT_Details[Tracking Number],CAT_Details[TO Ref],,0)</f>
        <v>20251008821142</v>
      </c>
      <c r="D2722" s="273" t="str">
        <f>_xlfn.XLOOKUP(Table2[[#This Row],[K&amp;N REF ]],CAT_Details[Tracking Number],CAT_Details[Pickup Customer Name],,0)</f>
        <v>Akg Thermotechnik Lettland Ltd.</v>
      </c>
      <c r="E2722" s="274" t="str">
        <f>_xlfn.XLOOKUP(Table2[[#This Row],[K&amp;N REF ]],CAT_Details[Tracking Number],CAT_Details[Delivery Country Code],,0)</f>
        <v>FR</v>
      </c>
      <c r="F2722" s="274">
        <f>_xlfn.XLOOKUP(Table2[[#This Row],[TO Ref]],CAT_Details[TO Ref],CAT_Details[Loc],,0)</f>
        <v>3705</v>
      </c>
      <c r="G2722" s="260" t="s">
        <v>44</v>
      </c>
      <c r="H2722" s="260" t="s">
        <v>31</v>
      </c>
      <c r="I2722" s="281">
        <v>45951</v>
      </c>
      <c r="J2722" s="260" t="s">
        <v>26</v>
      </c>
      <c r="K2722" s="260" t="s">
        <v>32</v>
      </c>
      <c r="L2722" s="281">
        <v>45951</v>
      </c>
      <c r="M2722" s="260" t="str">
        <f>IF(Table2[[#This Row],[Resolve Date]]="","ONGOING","SOLVED")</f>
        <v>SOLVED</v>
      </c>
      <c r="N2722" s="261"/>
      <c r="O2722" s="260" t="str">
        <f>Table2[[#This Row],[K&amp;N REF ]]&amp;Table2[[#This Row],[Issue type ]]</f>
        <v>5017631870MISSING LABELS ON SOME UNITS</v>
      </c>
      <c r="P2722" s="260">
        <f>YEAR(Table2[[#This Row],[Date ]])</f>
        <v>2025</v>
      </c>
      <c r="Q2722" s="260" t="str">
        <f>VLOOKUP(MONTH(Table2[[#This Row],[Date ]]),Months,2,0)</f>
        <v>October</v>
      </c>
      <c r="R2722" s="288" t="b">
        <f>COUNTIFS(Table2[Unique],Table2[[#This Row],[Unique]])&gt;1</f>
        <v>0</v>
      </c>
      <c r="S2722" s="288">
        <f>IF(Table2[[#This Row],[Status ]]="Solved",1,0)</f>
        <v>1</v>
      </c>
      <c r="T2722" s="288">
        <f>IF(Table2[[#This Row],[Status ]]="ongoing",1,0)</f>
        <v>0</v>
      </c>
    </row>
    <row r="2723" spans="1:20" x14ac:dyDescent="0.25">
      <c r="A2723" s="263">
        <v>5017600368</v>
      </c>
      <c r="B2723" s="287" t="str">
        <f>_xlfn.XLOOKUP(Table2[[#This Row],[K&amp;N REF ]],CAT_Details[Tracking Number],CAT_Details[S Ref],,0)</f>
        <v>20251008-S-70411</v>
      </c>
      <c r="C2723" s="273">
        <f>_xlfn.XLOOKUP(Table2[[#This Row],[K&amp;N REF ]],CAT_Details[Tracking Number],CAT_Details[TO Ref],,0)</f>
        <v>20251008821088</v>
      </c>
      <c r="D2723" s="273" t="str">
        <f>_xlfn.XLOOKUP(Table2[[#This Row],[K&amp;N REF ]],CAT_Details[Tracking Number],CAT_Details[Pickup Customer Name],,0)</f>
        <v>Siap Spa</v>
      </c>
      <c r="E2723" s="274" t="str">
        <f>_xlfn.XLOOKUP(Table2[[#This Row],[K&amp;N REF ]],CAT_Details[Tracking Number],CAT_Details[Delivery Country Code],,0)</f>
        <v>GB</v>
      </c>
      <c r="F2723" s="274" t="str">
        <f>_xlfn.XLOOKUP(Table2[[#This Row],[TO Ref]],CAT_Details[TO Ref],CAT_Details[Loc],,0)</f>
        <v>DK-BM01</v>
      </c>
      <c r="G2723" s="260" t="s">
        <v>24</v>
      </c>
      <c r="H2723" s="260" t="s">
        <v>49</v>
      </c>
      <c r="I2723" s="281">
        <v>45951</v>
      </c>
      <c r="J2723" s="260" t="s">
        <v>26</v>
      </c>
      <c r="K2723" s="260" t="s">
        <v>32</v>
      </c>
      <c r="L2723" s="281">
        <v>45951</v>
      </c>
      <c r="M2723" s="260" t="str">
        <f>IF(Table2[[#This Row],[Resolve Date]]="","ONGOING","SOLVED")</f>
        <v>SOLVED</v>
      </c>
      <c r="N2723" s="261" t="s">
        <v>30367</v>
      </c>
      <c r="O2723" s="260" t="str">
        <f>Table2[[#This Row],[K&amp;N REF ]]&amp;Table2[[#This Row],[Issue type ]]</f>
        <v>5017600368XX LABELS</v>
      </c>
      <c r="P2723" s="260">
        <f>YEAR(Table2[[#This Row],[Date ]])</f>
        <v>2025</v>
      </c>
      <c r="Q2723" s="260" t="str">
        <f>VLOOKUP(MONTH(Table2[[#This Row],[Date ]]),Months,2,0)</f>
        <v>October</v>
      </c>
      <c r="R2723" s="288" t="b">
        <f>COUNTIFS(Table2[Unique],Table2[[#This Row],[Unique]])&gt;1</f>
        <v>0</v>
      </c>
      <c r="S2723" s="288">
        <f>IF(Table2[[#This Row],[Status ]]="Solved",1,0)</f>
        <v>1</v>
      </c>
      <c r="T2723" s="288">
        <f>IF(Table2[[#This Row],[Status ]]="ongoing",1,0)</f>
        <v>0</v>
      </c>
    </row>
    <row r="2724" spans="1:20" x14ac:dyDescent="0.25">
      <c r="A2724" s="263">
        <v>5017600368</v>
      </c>
      <c r="B2724" s="287" t="str">
        <f>_xlfn.XLOOKUP(Table2[[#This Row],[K&amp;N REF ]],CAT_Details[Tracking Number],CAT_Details[S Ref],,0)</f>
        <v>20251008-S-70411</v>
      </c>
      <c r="C2724" s="273">
        <f>_xlfn.XLOOKUP(Table2[[#This Row],[K&amp;N REF ]],CAT_Details[Tracking Number],CAT_Details[TO Ref],,0)</f>
        <v>20251008821088</v>
      </c>
      <c r="D2724" s="273" t="str">
        <f>_xlfn.XLOOKUP(Table2[[#This Row],[K&amp;N REF ]],CAT_Details[Tracking Number],CAT_Details[Pickup Customer Name],,0)</f>
        <v>Siap Spa</v>
      </c>
      <c r="E2724" s="274" t="str">
        <f>_xlfn.XLOOKUP(Table2[[#This Row],[K&amp;N REF ]],CAT_Details[Tracking Number],CAT_Details[Delivery Country Code],,0)</f>
        <v>GB</v>
      </c>
      <c r="F2724" s="274" t="str">
        <f>_xlfn.XLOOKUP(Table2[[#This Row],[TO Ref]],CAT_Details[TO Ref],CAT_Details[Loc],,0)</f>
        <v>DK-BM01</v>
      </c>
      <c r="G2724" s="260" t="s">
        <v>24</v>
      </c>
      <c r="H2724" s="260" t="s">
        <v>31</v>
      </c>
      <c r="I2724" s="281">
        <v>45951</v>
      </c>
      <c r="J2724" s="260" t="s">
        <v>26</v>
      </c>
      <c r="K2724" s="260" t="s">
        <v>32</v>
      </c>
      <c r="L2724" s="281">
        <v>45951</v>
      </c>
      <c r="M2724" s="260" t="str">
        <f>IF(Table2[[#This Row],[Resolve Date]]="","ONGOING","SOLVED")</f>
        <v>SOLVED</v>
      </c>
      <c r="N2724" s="261"/>
      <c r="O2724" s="260" t="str">
        <f>Table2[[#This Row],[K&amp;N REF ]]&amp;Table2[[#This Row],[Issue type ]]</f>
        <v>5017600368MISSING LABELS ON SOME UNITS</v>
      </c>
      <c r="P2724" s="260">
        <f>YEAR(Table2[[#This Row],[Date ]])</f>
        <v>2025</v>
      </c>
      <c r="Q2724" s="260" t="str">
        <f>VLOOKUP(MONTH(Table2[[#This Row],[Date ]]),Months,2,0)</f>
        <v>October</v>
      </c>
      <c r="R2724" s="288" t="b">
        <f>COUNTIFS(Table2[Unique],Table2[[#This Row],[Unique]])&gt;1</f>
        <v>0</v>
      </c>
      <c r="S2724" s="288">
        <f>IF(Table2[[#This Row],[Status ]]="Solved",1,0)</f>
        <v>1</v>
      </c>
      <c r="T2724" s="288">
        <f>IF(Table2[[#This Row],[Status ]]="ongoing",1,0)</f>
        <v>0</v>
      </c>
    </row>
    <row r="2725" spans="1:20" x14ac:dyDescent="0.25">
      <c r="A2725" s="263">
        <v>5017678469</v>
      </c>
      <c r="B2725" s="287" t="str">
        <f>_xlfn.XLOOKUP(Table2[[#This Row],[K&amp;N REF ]],CAT_Details[Tracking Number],CAT_Details[S Ref],,0)</f>
        <v>20251015-S-70821</v>
      </c>
      <c r="C2725" s="273">
        <f>_xlfn.XLOOKUP(Table2[[#This Row],[K&amp;N REF ]],CAT_Details[Tracking Number],CAT_Details[TO Ref],,0)</f>
        <v>20251015825856</v>
      </c>
      <c r="D2725" s="273" t="str">
        <f>_xlfn.XLOOKUP(Table2[[#This Row],[K&amp;N REF ]],CAT_Details[Tracking Number],CAT_Details[Pickup Customer Name],,0)</f>
        <v>ARTHUR WELTER TRANSPORT/IMPROEUROPE</v>
      </c>
      <c r="E2725" s="274" t="str">
        <f>_xlfn.XLOOKUP(Table2[[#This Row],[K&amp;N REF ]],CAT_Details[Tracking Number],CAT_Details[Delivery Country Code],,0)</f>
        <v>FR</v>
      </c>
      <c r="F2725" s="274">
        <f>_xlfn.XLOOKUP(Table2[[#This Row],[TO Ref]],CAT_Details[TO Ref],CAT_Details[Loc],,0)</f>
        <v>3705</v>
      </c>
      <c r="G2725" s="260" t="s">
        <v>221</v>
      </c>
      <c r="H2725" s="260" t="s">
        <v>197</v>
      </c>
      <c r="I2725" s="281">
        <v>45951</v>
      </c>
      <c r="J2725" s="260" t="s">
        <v>45</v>
      </c>
      <c r="K2725" s="260" t="s">
        <v>50</v>
      </c>
      <c r="L2725" s="281">
        <v>45952</v>
      </c>
      <c r="M2725" s="260" t="str">
        <f>IF(Table2[[#This Row],[Resolve Date]]="","ONGOING","SOLVED")</f>
        <v>SOLVED</v>
      </c>
      <c r="N2725" s="261" t="s">
        <v>30630</v>
      </c>
      <c r="O2725" s="260" t="str">
        <f>Table2[[#This Row],[K&amp;N REF ]]&amp;Table2[[#This Row],[Issue type ]]</f>
        <v>5017678469MANCO</v>
      </c>
      <c r="P2725" s="260">
        <f>YEAR(Table2[[#This Row],[Date ]])</f>
        <v>2025</v>
      </c>
      <c r="Q2725" s="260" t="str">
        <f>VLOOKUP(MONTH(Table2[[#This Row],[Date ]]),Months,2,0)</f>
        <v>October</v>
      </c>
      <c r="R2725" s="288" t="b">
        <f>COUNTIFS(Table2[Unique],Table2[[#This Row],[Unique]])&gt;1</f>
        <v>0</v>
      </c>
      <c r="S2725" s="288">
        <f>IF(Table2[[#This Row],[Status ]]="Solved",1,0)</f>
        <v>1</v>
      </c>
      <c r="T2725" s="288">
        <f>IF(Table2[[#This Row],[Status ]]="ongoing",1,0)</f>
        <v>0</v>
      </c>
    </row>
    <row r="2726" spans="1:20" x14ac:dyDescent="0.25">
      <c r="A2726" s="263">
        <v>5017631949</v>
      </c>
      <c r="B2726" s="287" t="str">
        <f>_xlfn.XLOOKUP(Table2[[#This Row],[K&amp;N REF ]],CAT_Details[Tracking Number],CAT_Details[S Ref],,0)</f>
        <v>20251010-S-70680</v>
      </c>
      <c r="C2726" s="273">
        <f>_xlfn.XLOOKUP(Table2[[#This Row],[K&amp;N REF ]],CAT_Details[Tracking Number],CAT_Details[TO Ref],,0)</f>
        <v>20251009822577</v>
      </c>
      <c r="D2726" s="273" t="str">
        <f>_xlfn.XLOOKUP(Table2[[#This Row],[K&amp;N REF ]],CAT_Details[Tracking Number],CAT_Details[Pickup Customer Name],,0)</f>
        <v>AQ Wiring Systems Sp. z o.o.</v>
      </c>
      <c r="E2726" s="274" t="str">
        <f>_xlfn.XLOOKUP(Table2[[#This Row],[K&amp;N REF ]],CAT_Details[Tracking Number],CAT_Details[Delivery Country Code],,0)</f>
        <v>GB</v>
      </c>
      <c r="F2726" s="274" t="str">
        <f>_xlfn.XLOOKUP(Table2[[#This Row],[TO Ref]],CAT_Details[TO Ref],CAT_Details[Loc],,0)</f>
        <v>DX01-L5</v>
      </c>
      <c r="G2726" s="260" t="s">
        <v>221</v>
      </c>
      <c r="H2726" s="260" t="s">
        <v>197</v>
      </c>
      <c r="I2726" s="281">
        <v>45951</v>
      </c>
      <c r="J2726" s="260" t="s">
        <v>45</v>
      </c>
      <c r="K2726" s="260" t="s">
        <v>50</v>
      </c>
      <c r="L2726" s="281">
        <v>45952</v>
      </c>
      <c r="M2726" s="260" t="str">
        <f>IF(Table2[[#This Row],[Resolve Date]]="","ONGOING","SOLVED")</f>
        <v>SOLVED</v>
      </c>
      <c r="N2726" s="261" t="s">
        <v>30630</v>
      </c>
      <c r="O2726" s="260" t="str">
        <f>Table2[[#This Row],[K&amp;N REF ]]&amp;Table2[[#This Row],[Issue type ]]</f>
        <v>5017631949MANCO</v>
      </c>
      <c r="P2726" s="260">
        <f>YEAR(Table2[[#This Row],[Date ]])</f>
        <v>2025</v>
      </c>
      <c r="Q2726" s="260" t="str">
        <f>VLOOKUP(MONTH(Table2[[#This Row],[Date ]]),Months,2,0)</f>
        <v>October</v>
      </c>
      <c r="R2726" s="288" t="b">
        <f>COUNTIFS(Table2[Unique],Table2[[#This Row],[Unique]])&gt;1</f>
        <v>0</v>
      </c>
      <c r="S2726" s="288">
        <f>IF(Table2[[#This Row],[Status ]]="Solved",1,0)</f>
        <v>1</v>
      </c>
      <c r="T2726" s="288">
        <f>IF(Table2[[#This Row],[Status ]]="ongoing",1,0)</f>
        <v>0</v>
      </c>
    </row>
    <row r="2727" spans="1:20" x14ac:dyDescent="0.25">
      <c r="A2727" s="263">
        <v>5017678596</v>
      </c>
      <c r="B2727" s="287" t="str">
        <f>_xlfn.XLOOKUP(Table2[[#This Row],[K&amp;N REF ]],CAT_Details[Tracking Number],CAT_Details[S Ref],,0)</f>
        <v>20251015-S-70347</v>
      </c>
      <c r="C2727" s="273">
        <f>_xlfn.XLOOKUP(Table2[[#This Row],[K&amp;N REF ]],CAT_Details[Tracking Number],CAT_Details[TO Ref],,0)</f>
        <v>20251010823214</v>
      </c>
      <c r="D2727" s="273" t="str">
        <f>_xlfn.XLOOKUP(Table2[[#This Row],[K&amp;N REF ]],CAT_Details[Tracking Number],CAT_Details[Pickup Customer Name],,0)</f>
        <v>LINAMAR FAMER TRANSMISSION</v>
      </c>
      <c r="E2727" s="274" t="str">
        <f>_xlfn.XLOOKUP(Table2[[#This Row],[K&amp;N REF ]],CAT_Details[Tracking Number],CAT_Details[Delivery Country Code],,0)</f>
        <v>GB</v>
      </c>
      <c r="F2727" s="274" t="str">
        <f>_xlfn.XLOOKUP(Table2[[#This Row],[TO Ref]],CAT_Details[TO Ref],CAT_Details[Loc],,0)</f>
        <v>DK-BM01</v>
      </c>
      <c r="G2727" s="260" t="s">
        <v>36</v>
      </c>
      <c r="H2727" s="260" t="s">
        <v>40</v>
      </c>
      <c r="I2727" s="281">
        <v>45951</v>
      </c>
      <c r="J2727" s="260" t="s">
        <v>26</v>
      </c>
      <c r="K2727" s="260" t="s">
        <v>32</v>
      </c>
      <c r="L2727" s="281">
        <v>45951</v>
      </c>
      <c r="M2727" s="260" t="str">
        <f>IF(Table2[[#This Row],[Resolve Date]]="","ONGOING","SOLVED")</f>
        <v>SOLVED</v>
      </c>
      <c r="N2727" s="261" t="s">
        <v>30368</v>
      </c>
      <c r="O2727" s="260" t="str">
        <f>Table2[[#This Row],[K&amp;N REF ]]&amp;Table2[[#This Row],[Issue type ]]</f>
        <v xml:space="preserve">5017678596INCORRECT LABELS </v>
      </c>
      <c r="P2727" s="260">
        <f>YEAR(Table2[[#This Row],[Date ]])</f>
        <v>2025</v>
      </c>
      <c r="Q2727" s="260" t="str">
        <f>VLOOKUP(MONTH(Table2[[#This Row],[Date ]]),Months,2,0)</f>
        <v>October</v>
      </c>
      <c r="R2727" s="288" t="b">
        <f>COUNTIFS(Table2[Unique],Table2[[#This Row],[Unique]])&gt;1</f>
        <v>0</v>
      </c>
      <c r="S2727" s="288">
        <f>IF(Table2[[#This Row],[Status ]]="Solved",1,0)</f>
        <v>1</v>
      </c>
      <c r="T2727" s="288">
        <f>IF(Table2[[#This Row],[Status ]]="ongoing",1,0)</f>
        <v>0</v>
      </c>
    </row>
    <row r="2728" spans="1:20" x14ac:dyDescent="0.25">
      <c r="A2728" s="263">
        <v>5017646082</v>
      </c>
      <c r="B2728" s="287" t="str">
        <f>_xlfn.XLOOKUP(Table2[[#This Row],[K&amp;N REF ]],CAT_Details[Tracking Number],CAT_Details[S Ref],,0)</f>
        <v>20251013-S-70718</v>
      </c>
      <c r="C2728" s="273">
        <f>_xlfn.XLOOKUP(Table2[[#This Row],[K&amp;N REF ]],CAT_Details[Tracking Number],CAT_Details[TO Ref],,0)</f>
        <v>20251010823393</v>
      </c>
      <c r="D2728" s="273" t="str">
        <f>_xlfn.XLOOKUP(Table2[[#This Row],[K&amp;N REF ]],CAT_Details[Tracking Number],CAT_Details[Pickup Customer Name],,0)</f>
        <v>BORGWARNER EMISSIONS SYSTEMS</v>
      </c>
      <c r="E2728" s="274" t="str">
        <f>_xlfn.XLOOKUP(Table2[[#This Row],[K&amp;N REF ]],CAT_Details[Tracking Number],CAT_Details[Delivery Country Code],,0)</f>
        <v>GB</v>
      </c>
      <c r="F2728" s="274" t="str">
        <f>_xlfn.XLOOKUP(Table2[[#This Row],[TO Ref]],CAT_Details[TO Ref],CAT_Details[Loc],,0)</f>
        <v>DX01-L5</v>
      </c>
      <c r="G2728" s="260" t="s">
        <v>44</v>
      </c>
      <c r="H2728" s="260" t="s">
        <v>31</v>
      </c>
      <c r="I2728" s="281">
        <v>45951</v>
      </c>
      <c r="J2728" s="260" t="s">
        <v>26</v>
      </c>
      <c r="K2728" s="260" t="s">
        <v>27</v>
      </c>
      <c r="L2728" s="281">
        <v>45951</v>
      </c>
      <c r="M2728" s="260" t="str">
        <f>IF(Table2[[#This Row],[Resolve Date]]="","ONGOING","SOLVED")</f>
        <v>SOLVED</v>
      </c>
      <c r="N2728" s="261"/>
      <c r="O2728" s="260" t="str">
        <f>Table2[[#This Row],[K&amp;N REF ]]&amp;Table2[[#This Row],[Issue type ]]</f>
        <v>5017646082MISSING LABELS ON SOME UNITS</v>
      </c>
      <c r="P2728" s="260">
        <f>YEAR(Table2[[#This Row],[Date ]])</f>
        <v>2025</v>
      </c>
      <c r="Q2728" s="260" t="str">
        <f>VLOOKUP(MONTH(Table2[[#This Row],[Date ]]),Months,2,0)</f>
        <v>October</v>
      </c>
      <c r="R2728" s="288" t="b">
        <f>COUNTIFS(Table2[Unique],Table2[[#This Row],[Unique]])&gt;1</f>
        <v>0</v>
      </c>
      <c r="S2728" s="288">
        <f>IF(Table2[[#This Row],[Status ]]="Solved",1,0)</f>
        <v>1</v>
      </c>
      <c r="T2728" s="288">
        <f>IF(Table2[[#This Row],[Status ]]="ongoing",1,0)</f>
        <v>0</v>
      </c>
    </row>
    <row r="2729" spans="1:20" x14ac:dyDescent="0.25">
      <c r="A2729" s="263">
        <v>5017707269</v>
      </c>
      <c r="B2729" s="287" t="str">
        <f>_xlfn.XLOOKUP(Table2[[#This Row],[K&amp;N REF ]],CAT_Details[Tracking Number],CAT_Details[S Ref],,0)</f>
        <v>20251014-S-70723</v>
      </c>
      <c r="C2729" s="273">
        <f>_xlfn.XLOOKUP(Table2[[#This Row],[K&amp;N REF ]],CAT_Details[Tracking Number],CAT_Details[TO Ref],,0)</f>
        <v>20251010823430</v>
      </c>
      <c r="D2729" s="273" t="str">
        <f>_xlfn.XLOOKUP(Table2[[#This Row],[K&amp;N REF ]],CAT_Details[Tracking Number],CAT_Details[Pickup Customer Name],,0)</f>
        <v>BORGWARNER EMISSIONS SYSTEMS</v>
      </c>
      <c r="E2729" s="274" t="str">
        <f>_xlfn.XLOOKUP(Table2[[#This Row],[K&amp;N REF ]],CAT_Details[Tracking Number],CAT_Details[Delivery Country Code],,0)</f>
        <v>GB</v>
      </c>
      <c r="F2729" s="274" t="str">
        <f>_xlfn.XLOOKUP(Table2[[#This Row],[TO Ref]],CAT_Details[TO Ref],CAT_Details[Loc],,0)</f>
        <v>DX01-L5</v>
      </c>
      <c r="G2729" s="260" t="s">
        <v>44</v>
      </c>
      <c r="H2729" s="260" t="s">
        <v>31</v>
      </c>
      <c r="I2729" s="281">
        <v>45951</v>
      </c>
      <c r="J2729" s="260" t="s">
        <v>26</v>
      </c>
      <c r="K2729" s="260" t="s">
        <v>27</v>
      </c>
      <c r="L2729" s="281">
        <v>45951</v>
      </c>
      <c r="M2729" s="260" t="str">
        <f>IF(Table2[[#This Row],[Resolve Date]]="","ONGOING","SOLVED")</f>
        <v>SOLVED</v>
      </c>
      <c r="N2729" s="261"/>
      <c r="O2729" s="260" t="str">
        <f>Table2[[#This Row],[K&amp;N REF ]]&amp;Table2[[#This Row],[Issue type ]]</f>
        <v>5017707269MISSING LABELS ON SOME UNITS</v>
      </c>
      <c r="P2729" s="260">
        <f>YEAR(Table2[[#This Row],[Date ]])</f>
        <v>2025</v>
      </c>
      <c r="Q2729" s="260" t="str">
        <f>VLOOKUP(MONTH(Table2[[#This Row],[Date ]]),Months,2,0)</f>
        <v>October</v>
      </c>
      <c r="R2729" s="288" t="b">
        <f>COUNTIFS(Table2[Unique],Table2[[#This Row],[Unique]])&gt;1</f>
        <v>0</v>
      </c>
      <c r="S2729" s="288">
        <f>IF(Table2[[#This Row],[Status ]]="Solved",1,0)</f>
        <v>1</v>
      </c>
      <c r="T2729" s="288">
        <f>IF(Table2[[#This Row],[Status ]]="ongoing",1,0)</f>
        <v>0</v>
      </c>
    </row>
    <row r="2730" spans="1:20" x14ac:dyDescent="0.25">
      <c r="A2730" s="263">
        <v>5017646563</v>
      </c>
      <c r="B2730" s="287" t="str">
        <f>_xlfn.XLOOKUP(Table2[[#This Row],[K&amp;N REF ]],CAT_Details[Tracking Number],CAT_Details[S Ref],,0)</f>
        <v>20251013-S-70666</v>
      </c>
      <c r="C2730" s="273">
        <f>_xlfn.XLOOKUP(Table2[[#This Row],[K&amp;N REF ]],CAT_Details[Tracking Number],CAT_Details[TO Ref],,0)</f>
        <v>20251009821994</v>
      </c>
      <c r="D2730" s="273" t="str">
        <f>_xlfn.XLOOKUP(Table2[[#This Row],[K&amp;N REF ]],CAT_Details[Tracking Number],CAT_Details[Pickup Customer Name],,0)</f>
        <v>KONGSBERG AUTOMOTIVE ASA</v>
      </c>
      <c r="E2730" s="274" t="str">
        <f>_xlfn.XLOOKUP(Table2[[#This Row],[K&amp;N REF ]],CAT_Details[Tracking Number],CAT_Details[Delivery Country Code],,0)</f>
        <v>GB</v>
      </c>
      <c r="F2730" s="274">
        <f>_xlfn.XLOOKUP(Table2[[#This Row],[TO Ref]],CAT_Details[TO Ref],CAT_Details[Loc],,0)</f>
        <v>3402</v>
      </c>
      <c r="G2730" s="260" t="s">
        <v>44</v>
      </c>
      <c r="H2730" s="260" t="s">
        <v>35</v>
      </c>
      <c r="I2730" s="281">
        <v>45951</v>
      </c>
      <c r="J2730" s="260" t="s">
        <v>26</v>
      </c>
      <c r="K2730" s="260" t="s">
        <v>32</v>
      </c>
      <c r="L2730" s="281">
        <v>45951</v>
      </c>
      <c r="M2730" s="260" t="str">
        <f>IF(Table2[[#This Row],[Resolve Date]]="","ONGOING","SOLVED")</f>
        <v>SOLVED</v>
      </c>
      <c r="N2730" s="261"/>
      <c r="O2730" s="260" t="str">
        <f>Table2[[#This Row],[K&amp;N REF ]]&amp;Table2[[#This Row],[Issue type ]]</f>
        <v>5017646563NO LABELS</v>
      </c>
      <c r="P2730" s="260">
        <f>YEAR(Table2[[#This Row],[Date ]])</f>
        <v>2025</v>
      </c>
      <c r="Q2730" s="260" t="str">
        <f>VLOOKUP(MONTH(Table2[[#This Row],[Date ]]),Months,2,0)</f>
        <v>October</v>
      </c>
      <c r="R2730" s="288" t="b">
        <f>COUNTIFS(Table2[Unique],Table2[[#This Row],[Unique]])&gt;1</f>
        <v>0</v>
      </c>
      <c r="S2730" s="288">
        <f>IF(Table2[[#This Row],[Status ]]="Solved",1,0)</f>
        <v>1</v>
      </c>
      <c r="T2730" s="288">
        <f>IF(Table2[[#This Row],[Status ]]="ongoing",1,0)</f>
        <v>0</v>
      </c>
    </row>
    <row r="2731" spans="1:20" x14ac:dyDescent="0.25">
      <c r="A2731" s="263">
        <v>5017632152</v>
      </c>
      <c r="B2731" s="287" t="str">
        <f>_xlfn.XLOOKUP(Table2[[#This Row],[K&amp;N REF ]],CAT_Details[Tracking Number],CAT_Details[S Ref],,0)</f>
        <v>20251010-S-70752</v>
      </c>
      <c r="C2731" s="273">
        <f>_xlfn.XLOOKUP(Table2[[#This Row],[K&amp;N REF ]],CAT_Details[Tracking Number],CAT_Details[TO Ref],,0)</f>
        <v>20251009822769</v>
      </c>
      <c r="D2731" s="273" t="str">
        <f>_xlfn.XLOOKUP(Table2[[#This Row],[K&amp;N REF ]],CAT_Details[Tracking Number],CAT_Details[Pickup Customer Name],,0)</f>
        <v>Svab Hydraulik AB</v>
      </c>
      <c r="E2731" s="274" t="str">
        <f>_xlfn.XLOOKUP(Table2[[#This Row],[K&amp;N REF ]],CAT_Details[Tracking Number],CAT_Details[Delivery Country Code],,0)</f>
        <v>FR</v>
      </c>
      <c r="F2731" s="274">
        <f>_xlfn.XLOOKUP(Table2[[#This Row],[TO Ref]],CAT_Details[TO Ref],CAT_Details[Loc],,0)</f>
        <v>3705</v>
      </c>
      <c r="G2731" s="260" t="s">
        <v>44</v>
      </c>
      <c r="H2731" s="260" t="s">
        <v>35</v>
      </c>
      <c r="I2731" s="281">
        <v>45951</v>
      </c>
      <c r="J2731" s="260" t="s">
        <v>26</v>
      </c>
      <c r="K2731" s="260" t="s">
        <v>32</v>
      </c>
      <c r="L2731" s="281">
        <v>45951</v>
      </c>
      <c r="M2731" s="260" t="str">
        <f>IF(Table2[[#This Row],[Resolve Date]]="","ONGOING","SOLVED")</f>
        <v>SOLVED</v>
      </c>
      <c r="N2731" s="261"/>
      <c r="O2731" s="260" t="str">
        <f>Table2[[#This Row],[K&amp;N REF ]]&amp;Table2[[#This Row],[Issue type ]]</f>
        <v>5017632152NO LABELS</v>
      </c>
      <c r="P2731" s="260">
        <f>YEAR(Table2[[#This Row],[Date ]])</f>
        <v>2025</v>
      </c>
      <c r="Q2731" s="260" t="str">
        <f>VLOOKUP(MONTH(Table2[[#This Row],[Date ]]),Months,2,0)</f>
        <v>October</v>
      </c>
      <c r="R2731" s="288" t="b">
        <f>COUNTIFS(Table2[Unique],Table2[[#This Row],[Unique]])&gt;1</f>
        <v>0</v>
      </c>
      <c r="S2731" s="288">
        <f>IF(Table2[[#This Row],[Status ]]="Solved",1,0)</f>
        <v>1</v>
      </c>
      <c r="T2731" s="288">
        <f>IF(Table2[[#This Row],[Status ]]="ongoing",1,0)</f>
        <v>0</v>
      </c>
    </row>
    <row r="2732" spans="1:20" x14ac:dyDescent="0.25">
      <c r="A2732" s="263">
        <v>5017646233</v>
      </c>
      <c r="B2732" s="287" t="str">
        <f>_xlfn.XLOOKUP(Table2[[#This Row],[K&amp;N REF ]],CAT_Details[Tracking Number],CAT_Details[S Ref],,0)</f>
        <v>20251013-S-70584</v>
      </c>
      <c r="C2732" s="273">
        <f>_xlfn.XLOOKUP(Table2[[#This Row],[K&amp;N REF ]],CAT_Details[Tracking Number],CAT_Details[TO Ref],,0)</f>
        <v>20251013824224</v>
      </c>
      <c r="D2732" s="273" t="str">
        <f>_xlfn.XLOOKUP(Table2[[#This Row],[K&amp;N REF ]],CAT_Details[Tracking Number],CAT_Details[Pickup Customer Name],,0)</f>
        <v>PIERBURG S.R.O</v>
      </c>
      <c r="E2732" s="274" t="str">
        <f>_xlfn.XLOOKUP(Table2[[#This Row],[K&amp;N REF ]],CAT_Details[Tracking Number],CAT_Details[Delivery Country Code],,0)</f>
        <v>GB</v>
      </c>
      <c r="F2732" s="274" t="str">
        <f>_xlfn.XLOOKUP(Table2[[#This Row],[TO Ref]],CAT_Details[TO Ref],CAT_Details[Loc],,0)</f>
        <v>DX01-L5</v>
      </c>
      <c r="G2732" s="260" t="s">
        <v>38</v>
      </c>
      <c r="H2732" s="260" t="s">
        <v>49</v>
      </c>
      <c r="I2732" s="281">
        <v>45951</v>
      </c>
      <c r="J2732" s="260" t="s">
        <v>26</v>
      </c>
      <c r="K2732" s="260" t="s">
        <v>32</v>
      </c>
      <c r="L2732" s="281">
        <v>45951</v>
      </c>
      <c r="M2732" s="260" t="str">
        <f>IF(Table2[[#This Row],[Resolve Date]]="","ONGOING","SOLVED")</f>
        <v>SOLVED</v>
      </c>
      <c r="N2732" s="261"/>
      <c r="O2732" s="260" t="str">
        <f>Table2[[#This Row],[K&amp;N REF ]]&amp;Table2[[#This Row],[Issue type ]]</f>
        <v>5017646233XX LABELS</v>
      </c>
      <c r="P2732" s="260">
        <f>YEAR(Table2[[#This Row],[Date ]])</f>
        <v>2025</v>
      </c>
      <c r="Q2732" s="260" t="str">
        <f>VLOOKUP(MONTH(Table2[[#This Row],[Date ]]),Months,2,0)</f>
        <v>October</v>
      </c>
      <c r="R2732" s="288" t="b">
        <f>COUNTIFS(Table2[Unique],Table2[[#This Row],[Unique]])&gt;1</f>
        <v>0</v>
      </c>
      <c r="S2732" s="288">
        <f>IF(Table2[[#This Row],[Status ]]="Solved",1,0)</f>
        <v>1</v>
      </c>
      <c r="T2732" s="288">
        <f>IF(Table2[[#This Row],[Status ]]="ongoing",1,0)</f>
        <v>0</v>
      </c>
    </row>
    <row r="2733" spans="1:20" x14ac:dyDescent="0.25">
      <c r="A2733" s="263">
        <v>5017646007</v>
      </c>
      <c r="B2733" s="287" t="str">
        <f>_xlfn.XLOOKUP(Table2[[#This Row],[K&amp;N REF ]],CAT_Details[Tracking Number],CAT_Details[S Ref],,0)</f>
        <v>20251013-S-70605</v>
      </c>
      <c r="C2733" s="273">
        <f>_xlfn.XLOOKUP(Table2[[#This Row],[K&amp;N REF ]],CAT_Details[Tracking Number],CAT_Details[TO Ref],,0)</f>
        <v>20251009822648</v>
      </c>
      <c r="D2733" s="273" t="str">
        <f>_xlfn.XLOOKUP(Table2[[#This Row],[K&amp;N REF ]],CAT_Details[Tracking Number],CAT_Details[Pickup Customer Name],,0)</f>
        <v>Sanden Logistics Poland</v>
      </c>
      <c r="E2733" s="274" t="str">
        <f>_xlfn.XLOOKUP(Table2[[#This Row],[K&amp;N REF ]],CAT_Details[Tracking Number],CAT_Details[Delivery Country Code],,0)</f>
        <v>GB</v>
      </c>
      <c r="F2733" s="274" t="str">
        <f>_xlfn.XLOOKUP(Table2[[#This Row],[TO Ref]],CAT_Details[TO Ref],CAT_Details[Loc],,0)</f>
        <v>DX01</v>
      </c>
      <c r="G2733" s="260" t="s">
        <v>221</v>
      </c>
      <c r="H2733" s="260" t="s">
        <v>35</v>
      </c>
      <c r="I2733" s="281">
        <v>45951</v>
      </c>
      <c r="J2733" s="260" t="s">
        <v>26</v>
      </c>
      <c r="K2733" s="260" t="s">
        <v>32</v>
      </c>
      <c r="L2733" s="281">
        <v>45951</v>
      </c>
      <c r="M2733" s="260" t="str">
        <f>IF(Table2[[#This Row],[Resolve Date]]="","ONGOING","SOLVED")</f>
        <v>SOLVED</v>
      </c>
      <c r="N2733" s="261"/>
      <c r="O2733" s="260" t="str">
        <f>Table2[[#This Row],[K&amp;N REF ]]&amp;Table2[[#This Row],[Issue type ]]</f>
        <v>5017646007NO LABELS</v>
      </c>
      <c r="P2733" s="260">
        <f>YEAR(Table2[[#This Row],[Date ]])</f>
        <v>2025</v>
      </c>
      <c r="Q2733" s="260" t="str">
        <f>VLOOKUP(MONTH(Table2[[#This Row],[Date ]]),Months,2,0)</f>
        <v>October</v>
      </c>
      <c r="R2733" s="288" t="b">
        <f>COUNTIFS(Table2[Unique],Table2[[#This Row],[Unique]])&gt;1</f>
        <v>0</v>
      </c>
      <c r="S2733" s="288">
        <f>IF(Table2[[#This Row],[Status ]]="Solved",1,0)</f>
        <v>1</v>
      </c>
      <c r="T2733" s="288">
        <f>IF(Table2[[#This Row],[Status ]]="ongoing",1,0)</f>
        <v>0</v>
      </c>
    </row>
    <row r="2734" spans="1:20" x14ac:dyDescent="0.25">
      <c r="A2734" s="263">
        <v>5017646004</v>
      </c>
      <c r="B2734" s="287" t="str">
        <f>_xlfn.XLOOKUP(Table2[[#This Row],[K&amp;N REF ]],CAT_Details[Tracking Number],CAT_Details[S Ref],,0)</f>
        <v>20251013-S-70605</v>
      </c>
      <c r="C2734" s="273">
        <f>_xlfn.XLOOKUP(Table2[[#This Row],[K&amp;N REF ]],CAT_Details[Tracking Number],CAT_Details[TO Ref],,0)</f>
        <v>20251009822658</v>
      </c>
      <c r="D2734" s="273" t="str">
        <f>_xlfn.XLOOKUP(Table2[[#This Row],[K&amp;N REF ]],CAT_Details[Tracking Number],CAT_Details[Pickup Customer Name],,0)</f>
        <v>Sanden Logistics Poland</v>
      </c>
      <c r="E2734" s="274" t="str">
        <f>_xlfn.XLOOKUP(Table2[[#This Row],[K&amp;N REF ]],CAT_Details[Tracking Number],CAT_Details[Delivery Country Code],,0)</f>
        <v>GB</v>
      </c>
      <c r="F2734" s="274" t="str">
        <f>_xlfn.XLOOKUP(Table2[[#This Row],[TO Ref]],CAT_Details[TO Ref],CAT_Details[Loc],,0)</f>
        <v>DX01</v>
      </c>
      <c r="G2734" s="260" t="s">
        <v>221</v>
      </c>
      <c r="H2734" s="260" t="s">
        <v>35</v>
      </c>
      <c r="I2734" s="281">
        <v>45951</v>
      </c>
      <c r="J2734" s="260" t="s">
        <v>26</v>
      </c>
      <c r="K2734" s="260" t="s">
        <v>32</v>
      </c>
      <c r="L2734" s="281">
        <v>45951</v>
      </c>
      <c r="M2734" s="260" t="str">
        <f>IF(Table2[[#This Row],[Resolve Date]]="","ONGOING","SOLVED")</f>
        <v>SOLVED</v>
      </c>
      <c r="N2734" s="261"/>
      <c r="O2734" s="260" t="str">
        <f>Table2[[#This Row],[K&amp;N REF ]]&amp;Table2[[#This Row],[Issue type ]]</f>
        <v>5017646004NO LABELS</v>
      </c>
      <c r="P2734" s="260">
        <f>YEAR(Table2[[#This Row],[Date ]])</f>
        <v>2025</v>
      </c>
      <c r="Q2734" s="260" t="str">
        <f>VLOOKUP(MONTH(Table2[[#This Row],[Date ]]),Months,2,0)</f>
        <v>October</v>
      </c>
      <c r="R2734" s="288" t="b">
        <f>COUNTIFS(Table2[Unique],Table2[[#This Row],[Unique]])&gt;1</f>
        <v>0</v>
      </c>
      <c r="S2734" s="288">
        <f>IF(Table2[[#This Row],[Status ]]="Solved",1,0)</f>
        <v>1</v>
      </c>
      <c r="T2734" s="288">
        <f>IF(Table2[[#This Row],[Status ]]="ongoing",1,0)</f>
        <v>0</v>
      </c>
    </row>
    <row r="2735" spans="1:20" x14ac:dyDescent="0.25">
      <c r="A2735" s="263">
        <v>5017646006</v>
      </c>
      <c r="B2735" s="287" t="str">
        <f>_xlfn.XLOOKUP(Table2[[#This Row],[K&amp;N REF ]],CAT_Details[Tracking Number],CAT_Details[S Ref],,0)</f>
        <v>20251013-S-70605</v>
      </c>
      <c r="C2735" s="273">
        <f>_xlfn.XLOOKUP(Table2[[#This Row],[K&amp;N REF ]],CAT_Details[Tracking Number],CAT_Details[TO Ref],,0)</f>
        <v>20251009822639</v>
      </c>
      <c r="D2735" s="273" t="str">
        <f>_xlfn.XLOOKUP(Table2[[#This Row],[K&amp;N REF ]],CAT_Details[Tracking Number],CAT_Details[Pickup Customer Name],,0)</f>
        <v>Sanden Logistics Poland</v>
      </c>
      <c r="E2735" s="274" t="str">
        <f>_xlfn.XLOOKUP(Table2[[#This Row],[K&amp;N REF ]],CAT_Details[Tracking Number],CAT_Details[Delivery Country Code],,0)</f>
        <v>GB</v>
      </c>
      <c r="F2735" s="274" t="str">
        <f>_xlfn.XLOOKUP(Table2[[#This Row],[TO Ref]],CAT_Details[TO Ref],CAT_Details[Loc],,0)</f>
        <v>DX01</v>
      </c>
      <c r="G2735" s="260" t="s">
        <v>221</v>
      </c>
      <c r="H2735" s="260" t="s">
        <v>35</v>
      </c>
      <c r="I2735" s="281">
        <v>45951</v>
      </c>
      <c r="J2735" s="260" t="s">
        <v>26</v>
      </c>
      <c r="K2735" s="260" t="s">
        <v>32</v>
      </c>
      <c r="L2735" s="281">
        <v>45951</v>
      </c>
      <c r="M2735" s="260" t="str">
        <f>IF(Table2[[#This Row],[Resolve Date]]="","ONGOING","SOLVED")</f>
        <v>SOLVED</v>
      </c>
      <c r="N2735" s="261"/>
      <c r="O2735" s="260" t="str">
        <f>Table2[[#This Row],[K&amp;N REF ]]&amp;Table2[[#This Row],[Issue type ]]</f>
        <v>5017646006NO LABELS</v>
      </c>
      <c r="P2735" s="260">
        <f>YEAR(Table2[[#This Row],[Date ]])</f>
        <v>2025</v>
      </c>
      <c r="Q2735" s="260" t="str">
        <f>VLOOKUP(MONTH(Table2[[#This Row],[Date ]]),Months,2,0)</f>
        <v>October</v>
      </c>
      <c r="R2735" s="288" t="b">
        <f>COUNTIFS(Table2[Unique],Table2[[#This Row],[Unique]])&gt;1</f>
        <v>0</v>
      </c>
      <c r="S2735" s="288">
        <f>IF(Table2[[#This Row],[Status ]]="Solved",1,0)</f>
        <v>1</v>
      </c>
      <c r="T2735" s="288">
        <f>IF(Table2[[#This Row],[Status ]]="ongoing",1,0)</f>
        <v>0</v>
      </c>
    </row>
    <row r="2736" spans="1:20" x14ac:dyDescent="0.25">
      <c r="A2736" s="263">
        <v>5017646005</v>
      </c>
      <c r="B2736" s="287" t="str">
        <f>_xlfn.XLOOKUP(Table2[[#This Row],[K&amp;N REF ]],CAT_Details[Tracking Number],CAT_Details[S Ref],,0)</f>
        <v>20251013-S-70605</v>
      </c>
      <c r="C2736" s="273">
        <f>_xlfn.XLOOKUP(Table2[[#This Row],[K&amp;N REF ]],CAT_Details[Tracking Number],CAT_Details[TO Ref],,0)</f>
        <v>20251009822643</v>
      </c>
      <c r="D2736" s="273" t="str">
        <f>_xlfn.XLOOKUP(Table2[[#This Row],[K&amp;N REF ]],CAT_Details[Tracking Number],CAT_Details[Pickup Customer Name],,0)</f>
        <v>Sanden Logistics Poland</v>
      </c>
      <c r="E2736" s="274" t="str">
        <f>_xlfn.XLOOKUP(Table2[[#This Row],[K&amp;N REF ]],CAT_Details[Tracking Number],CAT_Details[Delivery Country Code],,0)</f>
        <v>GB</v>
      </c>
      <c r="F2736" s="274" t="str">
        <f>_xlfn.XLOOKUP(Table2[[#This Row],[TO Ref]],CAT_Details[TO Ref],CAT_Details[Loc],,0)</f>
        <v>DX01</v>
      </c>
      <c r="G2736" s="260" t="s">
        <v>221</v>
      </c>
      <c r="H2736" s="260" t="s">
        <v>35</v>
      </c>
      <c r="I2736" s="281">
        <v>45951</v>
      </c>
      <c r="J2736" s="260" t="s">
        <v>26</v>
      </c>
      <c r="K2736" s="260" t="s">
        <v>32</v>
      </c>
      <c r="L2736" s="281">
        <v>45951</v>
      </c>
      <c r="M2736" s="260" t="str">
        <f>IF(Table2[[#This Row],[Resolve Date]]="","ONGOING","SOLVED")</f>
        <v>SOLVED</v>
      </c>
      <c r="N2736" s="261"/>
      <c r="O2736" s="260" t="str">
        <f>Table2[[#This Row],[K&amp;N REF ]]&amp;Table2[[#This Row],[Issue type ]]</f>
        <v>5017646005NO LABELS</v>
      </c>
      <c r="P2736" s="260">
        <f>YEAR(Table2[[#This Row],[Date ]])</f>
        <v>2025</v>
      </c>
      <c r="Q2736" s="260" t="str">
        <f>VLOOKUP(MONTH(Table2[[#This Row],[Date ]]),Months,2,0)</f>
        <v>October</v>
      </c>
      <c r="R2736" s="288" t="b">
        <f>COUNTIFS(Table2[Unique],Table2[[#This Row],[Unique]])&gt;1</f>
        <v>0</v>
      </c>
      <c r="S2736" s="288">
        <f>IF(Table2[[#This Row],[Status ]]="Solved",1,0)</f>
        <v>1</v>
      </c>
      <c r="T2736" s="288">
        <f>IF(Table2[[#This Row],[Status ]]="ongoing",1,0)</f>
        <v>0</v>
      </c>
    </row>
    <row r="2737" spans="1:20" x14ac:dyDescent="0.25">
      <c r="A2737" s="263">
        <v>5017678440</v>
      </c>
      <c r="B2737" s="287" t="str">
        <f>_xlfn.XLOOKUP(Table2[[#This Row],[K&amp;N REF ]],CAT_Details[Tracking Number],CAT_Details[S Ref],,0)</f>
        <v>20251015-S-70213</v>
      </c>
      <c r="C2737" s="273">
        <f>_xlfn.XLOOKUP(Table2[[#This Row],[K&amp;N REF ]],CAT_Details[Tracking Number],CAT_Details[TO Ref],,0)</f>
        <v>20251014825612</v>
      </c>
      <c r="D2737" s="273" t="str">
        <f>_xlfn.XLOOKUP(Table2[[#This Row],[K&amp;N REF ]],CAT_Details[Tracking Number],CAT_Details[Pickup Customer Name],,0)</f>
        <v>DANFOSS DISTRIBUTION II A/S</v>
      </c>
      <c r="E2737" s="274" t="str">
        <f>_xlfn.XLOOKUP(Table2[[#This Row],[K&amp;N REF ]],CAT_Details[Tracking Number],CAT_Details[Delivery Country Code],,0)</f>
        <v>GB</v>
      </c>
      <c r="F2737" s="274" t="str">
        <f>_xlfn.XLOOKUP(Table2[[#This Row],[TO Ref]],CAT_Details[TO Ref],CAT_Details[Loc],,0)</f>
        <v>U2-L5</v>
      </c>
      <c r="G2737" s="260" t="s">
        <v>34</v>
      </c>
      <c r="H2737" s="260" t="s">
        <v>25</v>
      </c>
      <c r="I2737" s="281">
        <v>45951</v>
      </c>
      <c r="J2737" s="260" t="s">
        <v>26</v>
      </c>
      <c r="K2737" s="260" t="s">
        <v>32</v>
      </c>
      <c r="L2737" s="281">
        <v>45951</v>
      </c>
      <c r="M2737" s="260" t="str">
        <f>IF(Table2[[#This Row],[Resolve Date]]="","ONGOING","SOLVED")</f>
        <v>SOLVED</v>
      </c>
      <c r="N2737" s="261"/>
      <c r="O2737" s="260" t="str">
        <f>Table2[[#This Row],[K&amp;N REF ]]&amp;Table2[[#This Row],[Issue type ]]</f>
        <v xml:space="preserve">5017678440DAMAGE </v>
      </c>
      <c r="P2737" s="260">
        <f>YEAR(Table2[[#This Row],[Date ]])</f>
        <v>2025</v>
      </c>
      <c r="Q2737" s="260" t="str">
        <f>VLOOKUP(MONTH(Table2[[#This Row],[Date ]]),Months,2,0)</f>
        <v>October</v>
      </c>
      <c r="R2737" s="288" t="b">
        <f>COUNTIFS(Table2[Unique],Table2[[#This Row],[Unique]])&gt;1</f>
        <v>0</v>
      </c>
      <c r="S2737" s="288">
        <f>IF(Table2[[#This Row],[Status ]]="Solved",1,0)</f>
        <v>1</v>
      </c>
      <c r="T2737" s="288">
        <f>IF(Table2[[#This Row],[Status ]]="ongoing",1,0)</f>
        <v>0</v>
      </c>
    </row>
    <row r="2738" spans="1:20" x14ac:dyDescent="0.25">
      <c r="A2738" s="263">
        <v>5017678349</v>
      </c>
      <c r="B2738" s="287" t="str">
        <f>_xlfn.XLOOKUP(Table2[[#This Row],[K&amp;N REF ]],CAT_Details[Tracking Number],CAT_Details[S Ref],,0)</f>
        <v>20251015-S-70193</v>
      </c>
      <c r="C2738" s="273">
        <f>_xlfn.XLOOKUP(Table2[[#This Row],[K&amp;N REF ]],CAT_Details[Tracking Number],CAT_Details[TO Ref],,0)</f>
        <v>20251014825511</v>
      </c>
      <c r="D2738" s="273" t="str">
        <f>_xlfn.XLOOKUP(Table2[[#This Row],[K&amp;N REF ]],CAT_Details[Tracking Number],CAT_Details[Pickup Customer Name],,0)</f>
        <v>Dichtungstechnik G. Bruss GmbH &amp; Co. KG</v>
      </c>
      <c r="E2738" s="274" t="str">
        <f>_xlfn.XLOOKUP(Table2[[#This Row],[K&amp;N REF ]],CAT_Details[Tracking Number],CAT_Details[Delivery Country Code],,0)</f>
        <v>GB</v>
      </c>
      <c r="F2738" s="274" t="str">
        <f>_xlfn.XLOOKUP(Table2[[#This Row],[TO Ref]],CAT_Details[TO Ref],CAT_Details[Loc],,0)</f>
        <v>DX01-L5</v>
      </c>
      <c r="G2738" s="260" t="s">
        <v>34</v>
      </c>
      <c r="H2738" s="260" t="s">
        <v>35</v>
      </c>
      <c r="I2738" s="281">
        <v>45951</v>
      </c>
      <c r="J2738" s="260" t="s">
        <v>26</v>
      </c>
      <c r="K2738" s="260" t="s">
        <v>32</v>
      </c>
      <c r="L2738" s="281">
        <v>45951</v>
      </c>
      <c r="M2738" s="260" t="str">
        <f>IF(Table2[[#This Row],[Resolve Date]]="","ONGOING","SOLVED")</f>
        <v>SOLVED</v>
      </c>
      <c r="N2738" s="261"/>
      <c r="O2738" s="260" t="str">
        <f>Table2[[#This Row],[K&amp;N REF ]]&amp;Table2[[#This Row],[Issue type ]]</f>
        <v>5017678349NO LABELS</v>
      </c>
      <c r="P2738" s="260">
        <f>YEAR(Table2[[#This Row],[Date ]])</f>
        <v>2025</v>
      </c>
      <c r="Q2738" s="260" t="str">
        <f>VLOOKUP(MONTH(Table2[[#This Row],[Date ]]),Months,2,0)</f>
        <v>October</v>
      </c>
      <c r="R2738" s="288" t="b">
        <f>COUNTIFS(Table2[Unique],Table2[[#This Row],[Unique]])&gt;1</f>
        <v>0</v>
      </c>
      <c r="S2738" s="288">
        <f>IF(Table2[[#This Row],[Status ]]="Solved",1,0)</f>
        <v>1</v>
      </c>
      <c r="T2738" s="288">
        <f>IF(Table2[[#This Row],[Status ]]="ongoing",1,0)</f>
        <v>0</v>
      </c>
    </row>
    <row r="2739" spans="1:20" x14ac:dyDescent="0.25">
      <c r="A2739" s="263">
        <v>5017662592</v>
      </c>
      <c r="B2739" s="287" t="str">
        <f>_xlfn.XLOOKUP(Table2[[#This Row],[K&amp;N REF ]],CAT_Details[Tracking Number],CAT_Details[S Ref],,0)</f>
        <v>20251014-S-70782</v>
      </c>
      <c r="C2739" s="273">
        <f>_xlfn.XLOOKUP(Table2[[#This Row],[K&amp;N REF ]],CAT_Details[Tracking Number],CAT_Details[TO Ref],,0)</f>
        <v>20251014825289</v>
      </c>
      <c r="D2739" s="273" t="str">
        <f>_xlfn.XLOOKUP(Table2[[#This Row],[K&amp;N REF ]],CAT_Details[Tracking Number],CAT_Details[Pickup Customer Name],,0)</f>
        <v>MANN + HUMMEL GMBH</v>
      </c>
      <c r="E2739" s="274" t="str">
        <f>_xlfn.XLOOKUP(Table2[[#This Row],[K&amp;N REF ]],CAT_Details[Tracking Number],CAT_Details[Delivery Country Code],,0)</f>
        <v>GB</v>
      </c>
      <c r="F2739" s="274" t="str">
        <f>_xlfn.XLOOKUP(Table2[[#This Row],[TO Ref]],CAT_Details[TO Ref],CAT_Details[Loc],,0)</f>
        <v>MZ07</v>
      </c>
      <c r="G2739" s="260" t="s">
        <v>34</v>
      </c>
      <c r="H2739" s="260" t="s">
        <v>25</v>
      </c>
      <c r="I2739" s="281">
        <v>45951</v>
      </c>
      <c r="J2739" s="260" t="s">
        <v>26</v>
      </c>
      <c r="K2739" s="260" t="s">
        <v>32</v>
      </c>
      <c r="L2739" s="281">
        <v>45951</v>
      </c>
      <c r="M2739" s="260" t="str">
        <f>IF(Table2[[#This Row],[Resolve Date]]="","ONGOING","SOLVED")</f>
        <v>SOLVED</v>
      </c>
      <c r="N2739" s="261"/>
      <c r="O2739" s="260" t="str">
        <f>Table2[[#This Row],[K&amp;N REF ]]&amp;Table2[[#This Row],[Issue type ]]</f>
        <v xml:space="preserve">5017662592DAMAGE </v>
      </c>
      <c r="P2739" s="260">
        <f>YEAR(Table2[[#This Row],[Date ]])</f>
        <v>2025</v>
      </c>
      <c r="Q2739" s="260" t="str">
        <f>VLOOKUP(MONTH(Table2[[#This Row],[Date ]]),Months,2,0)</f>
        <v>October</v>
      </c>
      <c r="R2739" s="288" t="b">
        <f>COUNTIFS(Table2[Unique],Table2[[#This Row],[Unique]])&gt;1</f>
        <v>0</v>
      </c>
      <c r="S2739" s="288">
        <f>IF(Table2[[#This Row],[Status ]]="Solved",1,0)</f>
        <v>1</v>
      </c>
      <c r="T2739" s="288">
        <f>IF(Table2[[#This Row],[Status ]]="ongoing",1,0)</f>
        <v>0</v>
      </c>
    </row>
    <row r="2740" spans="1:20" x14ac:dyDescent="0.25">
      <c r="A2740" s="263">
        <v>5017694297</v>
      </c>
      <c r="B2740" s="287" t="str">
        <f>_xlfn.XLOOKUP(Table2[[#This Row],[K&amp;N REF ]],CAT_Details[Tracking Number],CAT_Details[S Ref],,0)</f>
        <v>20251015-S-70752</v>
      </c>
      <c r="C2740" s="273">
        <f>_xlfn.XLOOKUP(Table2[[#This Row],[K&amp;N REF ]],CAT_Details[Tracking Number],CAT_Details[TO Ref],,0)</f>
        <v>20251015826352</v>
      </c>
      <c r="D2740" s="273" t="str">
        <f>_xlfn.XLOOKUP(Table2[[#This Row],[K&amp;N REF ]],CAT_Details[Tracking Number],CAT_Details[Pickup Customer Name],,0)</f>
        <v>PIERBURG GMBH, WERK NIEDERRHEIN</v>
      </c>
      <c r="E2740" s="274" t="str">
        <f>_xlfn.XLOOKUP(Table2[[#This Row],[K&amp;N REF ]],CAT_Details[Tracking Number],CAT_Details[Delivery Country Code],,0)</f>
        <v>GB</v>
      </c>
      <c r="F2740" s="274" t="str">
        <f>_xlfn.XLOOKUP(Table2[[#This Row],[TO Ref]],CAT_Details[TO Ref],CAT_Details[Loc],,0)</f>
        <v>MZ02</v>
      </c>
      <c r="G2740" s="260" t="s">
        <v>34</v>
      </c>
      <c r="H2740" s="260" t="s">
        <v>31</v>
      </c>
      <c r="I2740" s="281">
        <v>45951</v>
      </c>
      <c r="J2740" s="260" t="s">
        <v>26</v>
      </c>
      <c r="K2740" s="260" t="s">
        <v>27</v>
      </c>
      <c r="L2740" s="281">
        <v>45951</v>
      </c>
      <c r="M2740" s="260" t="str">
        <f>IF(Table2[[#This Row],[Resolve Date]]="","ONGOING","SOLVED")</f>
        <v>SOLVED</v>
      </c>
      <c r="N2740" s="261"/>
      <c r="O2740" s="260" t="str">
        <f>Table2[[#This Row],[K&amp;N REF ]]&amp;Table2[[#This Row],[Issue type ]]</f>
        <v>5017694297MISSING LABELS ON SOME UNITS</v>
      </c>
      <c r="P2740" s="260">
        <f>YEAR(Table2[[#This Row],[Date ]])</f>
        <v>2025</v>
      </c>
      <c r="Q2740" s="260" t="str">
        <f>VLOOKUP(MONTH(Table2[[#This Row],[Date ]]),Months,2,0)</f>
        <v>October</v>
      </c>
      <c r="R2740" s="288" t="b">
        <f>COUNTIFS(Table2[Unique],Table2[[#This Row],[Unique]])&gt;1</f>
        <v>0</v>
      </c>
      <c r="S2740" s="288">
        <f>IF(Table2[[#This Row],[Status ]]="Solved",1,0)</f>
        <v>1</v>
      </c>
      <c r="T2740" s="288">
        <f>IF(Table2[[#This Row],[Status ]]="ongoing",1,0)</f>
        <v>0</v>
      </c>
    </row>
    <row r="2741" spans="1:20" x14ac:dyDescent="0.25">
      <c r="A2741" s="263">
        <v>5017661454</v>
      </c>
      <c r="B2741" s="287" t="str">
        <f>_xlfn.XLOOKUP(Table2[[#This Row],[K&amp;N REF ]],CAT_Details[Tracking Number],CAT_Details[S Ref],,0)</f>
        <v>20251014-S-70273</v>
      </c>
      <c r="C2741" s="273">
        <f>_xlfn.XLOOKUP(Table2[[#This Row],[K&amp;N REF ]],CAT_Details[Tracking Number],CAT_Details[TO Ref],,0)</f>
        <v>20251014825125</v>
      </c>
      <c r="D2741" s="273" t="str">
        <f>_xlfn.XLOOKUP(Table2[[#This Row],[K&amp;N REF ]],CAT_Details[Tracking Number],CAT_Details[Pickup Customer Name],,0)</f>
        <v>ROBERT BOSCH GMBH</v>
      </c>
      <c r="E2741" s="274" t="str">
        <f>_xlfn.XLOOKUP(Table2[[#This Row],[K&amp;N REF ]],CAT_Details[Tracking Number],CAT_Details[Delivery Country Code],,0)</f>
        <v>GB</v>
      </c>
      <c r="F2741" s="274" t="str">
        <f>_xlfn.XLOOKUP(Table2[[#This Row],[TO Ref]],CAT_Details[TO Ref],CAT_Details[Loc],,0)</f>
        <v>DX01-L5</v>
      </c>
      <c r="G2741" s="260" t="s">
        <v>34</v>
      </c>
      <c r="H2741" s="260" t="s">
        <v>35</v>
      </c>
      <c r="I2741" s="281">
        <v>45951</v>
      </c>
      <c r="J2741" s="260" t="s">
        <v>26</v>
      </c>
      <c r="K2741" s="260" t="s">
        <v>32</v>
      </c>
      <c r="L2741" s="281">
        <v>45951</v>
      </c>
      <c r="M2741" s="260" t="str">
        <f>IF(Table2[[#This Row],[Resolve Date]]="","ONGOING","SOLVED")</f>
        <v>SOLVED</v>
      </c>
      <c r="N2741" s="261"/>
      <c r="O2741" s="260" t="str">
        <f>Table2[[#This Row],[K&amp;N REF ]]&amp;Table2[[#This Row],[Issue type ]]</f>
        <v>5017661454NO LABELS</v>
      </c>
      <c r="P2741" s="260">
        <f>YEAR(Table2[[#This Row],[Date ]])</f>
        <v>2025</v>
      </c>
      <c r="Q2741" s="260" t="str">
        <f>VLOOKUP(MONTH(Table2[[#This Row],[Date ]]),Months,2,0)</f>
        <v>October</v>
      </c>
      <c r="R2741" s="288" t="b">
        <f>COUNTIFS(Table2[Unique],Table2[[#This Row],[Unique]])&gt;1</f>
        <v>0</v>
      </c>
      <c r="S2741" s="288">
        <f>IF(Table2[[#This Row],[Status ]]="Solved",1,0)</f>
        <v>1</v>
      </c>
      <c r="T2741" s="288">
        <f>IF(Table2[[#This Row],[Status ]]="ongoing",1,0)</f>
        <v>0</v>
      </c>
    </row>
    <row r="2742" spans="1:20" x14ac:dyDescent="0.25">
      <c r="A2742" s="263">
        <v>5017661454</v>
      </c>
      <c r="B2742" s="287" t="str">
        <f>_xlfn.XLOOKUP(Table2[[#This Row],[K&amp;N REF ]],CAT_Details[Tracking Number],CAT_Details[S Ref],,0)</f>
        <v>20251014-S-70273</v>
      </c>
      <c r="C2742" s="273">
        <f>_xlfn.XLOOKUP(Table2[[#This Row],[K&amp;N REF ]],CAT_Details[Tracking Number],CAT_Details[TO Ref],,0)</f>
        <v>20251014825125</v>
      </c>
      <c r="D2742" s="273" t="str">
        <f>_xlfn.XLOOKUP(Table2[[#This Row],[K&amp;N REF ]],CAT_Details[Tracking Number],CAT_Details[Pickup Customer Name],,0)</f>
        <v>ROBERT BOSCH GMBH</v>
      </c>
      <c r="E2742" s="274" t="str">
        <f>_xlfn.XLOOKUP(Table2[[#This Row],[K&amp;N REF ]],CAT_Details[Tracking Number],CAT_Details[Delivery Country Code],,0)</f>
        <v>GB</v>
      </c>
      <c r="F2742" s="274" t="str">
        <f>_xlfn.XLOOKUP(Table2[[#This Row],[TO Ref]],CAT_Details[TO Ref],CAT_Details[Loc],,0)</f>
        <v>DX01-L5</v>
      </c>
      <c r="G2742" s="260" t="s">
        <v>34</v>
      </c>
      <c r="H2742" s="260" t="s">
        <v>25</v>
      </c>
      <c r="I2742" s="281">
        <v>45951</v>
      </c>
      <c r="J2742" s="260" t="s">
        <v>26</v>
      </c>
      <c r="K2742" s="260" t="s">
        <v>50</v>
      </c>
      <c r="L2742" s="281">
        <v>45951</v>
      </c>
      <c r="M2742" s="260" t="str">
        <f>IF(Table2[[#This Row],[Resolve Date]]="","ONGOING","SOLVED")</f>
        <v>SOLVED</v>
      </c>
      <c r="N2742" s="261"/>
      <c r="O2742" s="260" t="str">
        <f>Table2[[#This Row],[K&amp;N REF ]]&amp;Table2[[#This Row],[Issue type ]]</f>
        <v xml:space="preserve">5017661454DAMAGE </v>
      </c>
      <c r="P2742" s="260">
        <f>YEAR(Table2[[#This Row],[Date ]])</f>
        <v>2025</v>
      </c>
      <c r="Q2742" s="260" t="str">
        <f>VLOOKUP(MONTH(Table2[[#This Row],[Date ]]),Months,2,0)</f>
        <v>October</v>
      </c>
      <c r="R2742" s="288" t="b">
        <f>COUNTIFS(Table2[Unique],Table2[[#This Row],[Unique]])&gt;1</f>
        <v>0</v>
      </c>
      <c r="S2742" s="288">
        <f>IF(Table2[[#This Row],[Status ]]="Solved",1,0)</f>
        <v>1</v>
      </c>
      <c r="T2742" s="288">
        <f>IF(Table2[[#This Row],[Status ]]="ongoing",1,0)</f>
        <v>0</v>
      </c>
    </row>
    <row r="2743" spans="1:20" x14ac:dyDescent="0.25">
      <c r="A2743" s="263">
        <v>5017678781</v>
      </c>
      <c r="B2743" s="287" t="str">
        <f>_xlfn.XLOOKUP(Table2[[#This Row],[K&amp;N REF ]],CAT_Details[Tracking Number],CAT_Details[S Ref],,0)</f>
        <v>20251015-S-70257</v>
      </c>
      <c r="C2743" s="273">
        <f>_xlfn.XLOOKUP(Table2[[#This Row],[K&amp;N REF ]],CAT_Details[Tracking Number],CAT_Details[TO Ref],,0)</f>
        <v>20251015825946</v>
      </c>
      <c r="D2743" s="273" t="str">
        <f>_xlfn.XLOOKUP(Table2[[#This Row],[K&amp;N REF ]],CAT_Details[Tracking Number],CAT_Details[Pickup Customer Name],,0)</f>
        <v>Federal Mogul Valvetrain GmbH</v>
      </c>
      <c r="E2743" s="274" t="str">
        <f>_xlfn.XLOOKUP(Table2[[#This Row],[K&amp;N REF ]],CAT_Details[Tracking Number],CAT_Details[Delivery Country Code],,0)</f>
        <v>GB</v>
      </c>
      <c r="F2743" s="274" t="str">
        <f>_xlfn.XLOOKUP(Table2[[#This Row],[TO Ref]],CAT_Details[TO Ref],CAT_Details[Loc],,0)</f>
        <v>DX01-L5</v>
      </c>
      <c r="G2743" s="260" t="s">
        <v>34</v>
      </c>
      <c r="H2743" s="260" t="s">
        <v>29</v>
      </c>
      <c r="I2743" s="281">
        <v>45951</v>
      </c>
      <c r="J2743" s="260" t="s">
        <v>26</v>
      </c>
      <c r="K2743" s="260" t="s">
        <v>50</v>
      </c>
      <c r="L2743" s="281">
        <v>45951</v>
      </c>
      <c r="M2743" s="260" t="str">
        <f>IF(Table2[[#This Row],[Resolve Date]]="","ONGOING","SOLVED")</f>
        <v>SOLVED</v>
      </c>
      <c r="N2743" s="261"/>
      <c r="O2743" s="260" t="str">
        <f>Table2[[#This Row],[K&amp;N REF ]]&amp;Table2[[#This Row],[Issue type ]]</f>
        <v>5017678781DAMAGED LABEL</v>
      </c>
      <c r="P2743" s="260">
        <f>YEAR(Table2[[#This Row],[Date ]])</f>
        <v>2025</v>
      </c>
      <c r="Q2743" s="260" t="str">
        <f>VLOOKUP(MONTH(Table2[[#This Row],[Date ]]),Months,2,0)</f>
        <v>October</v>
      </c>
      <c r="R2743" s="288" t="b">
        <f>COUNTIFS(Table2[Unique],Table2[[#This Row],[Unique]])&gt;1</f>
        <v>0</v>
      </c>
      <c r="S2743" s="288">
        <f>IF(Table2[[#This Row],[Status ]]="Solved",1,0)</f>
        <v>1</v>
      </c>
      <c r="T2743" s="288">
        <f>IF(Table2[[#This Row],[Status ]]="ongoing",1,0)</f>
        <v>0</v>
      </c>
    </row>
    <row r="2744" spans="1:20" x14ac:dyDescent="0.25">
      <c r="A2744" s="263">
        <v>5017678787</v>
      </c>
      <c r="B2744" s="287" t="str">
        <f>_xlfn.XLOOKUP(Table2[[#This Row],[K&amp;N REF ]],CAT_Details[Tracking Number],CAT_Details[S Ref],,0)</f>
        <v>20251015-S-70708</v>
      </c>
      <c r="C2744" s="273">
        <f>_xlfn.XLOOKUP(Table2[[#This Row],[K&amp;N REF ]],CAT_Details[Tracking Number],CAT_Details[TO Ref],,0)</f>
        <v>20251014825587</v>
      </c>
      <c r="D2744" s="273" t="str">
        <f>_xlfn.XLOOKUP(Table2[[#This Row],[K&amp;N REF ]],CAT_Details[Tracking Number],CAT_Details[Pickup Customer Name],,0)</f>
        <v>SAN MARTINO (AT)/SELMAT SRL</v>
      </c>
      <c r="E2744" s="274" t="str">
        <f>_xlfn.XLOOKUP(Table2[[#This Row],[K&amp;N REF ]],CAT_Details[Tracking Number],CAT_Details[Delivery Country Code],,0)</f>
        <v>GB</v>
      </c>
      <c r="F2744" s="274">
        <f>_xlfn.XLOOKUP(Table2[[#This Row],[TO Ref]],CAT_Details[TO Ref],CAT_Details[Loc],,0)</f>
        <v>3402</v>
      </c>
      <c r="G2744" s="260" t="s">
        <v>24</v>
      </c>
      <c r="H2744" s="260" t="s">
        <v>35</v>
      </c>
      <c r="I2744" s="281">
        <v>45951</v>
      </c>
      <c r="J2744" s="260" t="s">
        <v>26</v>
      </c>
      <c r="K2744" s="260" t="s">
        <v>32</v>
      </c>
      <c r="L2744" s="281">
        <v>45951</v>
      </c>
      <c r="M2744" s="260" t="str">
        <f>IF(Table2[[#This Row],[Resolve Date]]="","ONGOING","SOLVED")</f>
        <v>SOLVED</v>
      </c>
      <c r="N2744" s="261"/>
      <c r="O2744" s="260" t="str">
        <f>Table2[[#This Row],[K&amp;N REF ]]&amp;Table2[[#This Row],[Issue type ]]</f>
        <v>5017678787NO LABELS</v>
      </c>
      <c r="P2744" s="260">
        <f>YEAR(Table2[[#This Row],[Date ]])</f>
        <v>2025</v>
      </c>
      <c r="Q2744" s="260" t="str">
        <f>VLOOKUP(MONTH(Table2[[#This Row],[Date ]]),Months,2,0)</f>
        <v>October</v>
      </c>
      <c r="R2744" s="288" t="b">
        <f>COUNTIFS(Table2[Unique],Table2[[#This Row],[Unique]])&gt;1</f>
        <v>0</v>
      </c>
      <c r="S2744" s="288">
        <f>IF(Table2[[#This Row],[Status ]]="Solved",1,0)</f>
        <v>1</v>
      </c>
      <c r="T2744" s="288">
        <f>IF(Table2[[#This Row],[Status ]]="ongoing",1,0)</f>
        <v>0</v>
      </c>
    </row>
    <row r="2745" spans="1:20" x14ac:dyDescent="0.25">
      <c r="A2745" s="263">
        <v>5017678744</v>
      </c>
      <c r="B2745" s="287" t="str">
        <f>_xlfn.XLOOKUP(Table2[[#This Row],[K&amp;N REF ]],CAT_Details[Tracking Number],CAT_Details[S Ref],,0)</f>
        <v>20251015-S-70722</v>
      </c>
      <c r="C2745" s="273">
        <f>_xlfn.XLOOKUP(Table2[[#This Row],[K&amp;N REF ]],CAT_Details[Tracking Number],CAT_Details[TO Ref],,0)</f>
        <v>20251014825588</v>
      </c>
      <c r="D2745" s="273" t="str">
        <f>_xlfn.XLOOKUP(Table2[[#This Row],[K&amp;N REF ]],CAT_Details[Tracking Number],CAT_Details[Pickup Customer Name],,0)</f>
        <v>SAN MARTINO (AT)/SELMAT SRL</v>
      </c>
      <c r="E2745" s="274" t="str">
        <f>_xlfn.XLOOKUP(Table2[[#This Row],[K&amp;N REF ]],CAT_Details[Tracking Number],CAT_Details[Delivery Country Code],,0)</f>
        <v>GB</v>
      </c>
      <c r="F2745" s="274">
        <f>_xlfn.XLOOKUP(Table2[[#This Row],[TO Ref]],CAT_Details[TO Ref],CAT_Details[Loc],,0)</f>
        <v>3402</v>
      </c>
      <c r="G2745" s="260" t="s">
        <v>24</v>
      </c>
      <c r="H2745" s="260" t="s">
        <v>35</v>
      </c>
      <c r="I2745" s="281">
        <v>45951</v>
      </c>
      <c r="J2745" s="260" t="s">
        <v>26</v>
      </c>
      <c r="K2745" s="260" t="s">
        <v>32</v>
      </c>
      <c r="L2745" s="281">
        <v>45951</v>
      </c>
      <c r="M2745" s="260" t="str">
        <f>IF(Table2[[#This Row],[Resolve Date]]="","ONGOING","SOLVED")</f>
        <v>SOLVED</v>
      </c>
      <c r="N2745" s="261"/>
      <c r="O2745" s="260" t="str">
        <f>Table2[[#This Row],[K&amp;N REF ]]&amp;Table2[[#This Row],[Issue type ]]</f>
        <v>5017678744NO LABELS</v>
      </c>
      <c r="P2745" s="260">
        <f>YEAR(Table2[[#This Row],[Date ]])</f>
        <v>2025</v>
      </c>
      <c r="Q2745" s="260" t="str">
        <f>VLOOKUP(MONTH(Table2[[#This Row],[Date ]]),Months,2,0)</f>
        <v>October</v>
      </c>
      <c r="R2745" s="288" t="b">
        <f>COUNTIFS(Table2[Unique],Table2[[#This Row],[Unique]])&gt;1</f>
        <v>0</v>
      </c>
      <c r="S2745" s="288">
        <f>IF(Table2[[#This Row],[Status ]]="Solved",1,0)</f>
        <v>1</v>
      </c>
      <c r="T2745" s="288">
        <f>IF(Table2[[#This Row],[Status ]]="ongoing",1,0)</f>
        <v>0</v>
      </c>
    </row>
    <row r="2746" spans="1:20" x14ac:dyDescent="0.25">
      <c r="A2746" s="263">
        <v>5017600368</v>
      </c>
      <c r="B2746" s="287" t="str">
        <f>_xlfn.XLOOKUP(Table2[[#This Row],[K&amp;N REF ]],CAT_Details[Tracking Number],CAT_Details[S Ref],,0)</f>
        <v>20251008-S-70411</v>
      </c>
      <c r="C2746" s="273">
        <f>_xlfn.XLOOKUP(Table2[[#This Row],[K&amp;N REF ]],CAT_Details[Tracking Number],CAT_Details[TO Ref],,0)</f>
        <v>20251008821088</v>
      </c>
      <c r="D2746" s="273" t="str">
        <f>_xlfn.XLOOKUP(Table2[[#This Row],[K&amp;N REF ]],CAT_Details[Tracking Number],CAT_Details[Pickup Customer Name],,0)</f>
        <v>Siap Spa</v>
      </c>
      <c r="E2746" s="274" t="str">
        <f>_xlfn.XLOOKUP(Table2[[#This Row],[K&amp;N REF ]],CAT_Details[Tracking Number],CAT_Details[Delivery Country Code],,0)</f>
        <v>GB</v>
      </c>
      <c r="F2746" s="274" t="str">
        <f>_xlfn.XLOOKUP(Table2[[#This Row],[TO Ref]],CAT_Details[TO Ref],CAT_Details[Loc],,0)</f>
        <v>DK-BM01</v>
      </c>
      <c r="G2746" s="260" t="s">
        <v>24</v>
      </c>
      <c r="H2746" s="260" t="s">
        <v>42</v>
      </c>
      <c r="I2746" s="281">
        <v>45951</v>
      </c>
      <c r="J2746" s="260" t="s">
        <v>45</v>
      </c>
      <c r="K2746" s="260" t="s">
        <v>32</v>
      </c>
      <c r="L2746" s="281">
        <v>45951</v>
      </c>
      <c r="M2746" s="260" t="str">
        <f>IF(Table2[[#This Row],[Resolve Date]]="","ONGOING","SOLVED")</f>
        <v>SOLVED</v>
      </c>
      <c r="N2746" s="261" t="s">
        <v>30627</v>
      </c>
      <c r="O2746" s="260" t="str">
        <f>Table2[[#This Row],[K&amp;N REF ]]&amp;Table2[[#This Row],[Issue type ]]</f>
        <v>5017600368AMOUNT</v>
      </c>
      <c r="P2746" s="260">
        <f>YEAR(Table2[[#This Row],[Date ]])</f>
        <v>2025</v>
      </c>
      <c r="Q2746" s="260" t="str">
        <f>VLOOKUP(MONTH(Table2[[#This Row],[Date ]]),Months,2,0)</f>
        <v>October</v>
      </c>
      <c r="R2746" s="288" t="b">
        <f>COUNTIFS(Table2[Unique],Table2[[#This Row],[Unique]])&gt;1</f>
        <v>0</v>
      </c>
      <c r="S2746" s="288">
        <f>IF(Table2[[#This Row],[Status ]]="Solved",1,0)</f>
        <v>1</v>
      </c>
      <c r="T2746" s="288">
        <f>IF(Table2[[#This Row],[Status ]]="ongoing",1,0)</f>
        <v>0</v>
      </c>
    </row>
    <row r="2747" spans="1:20" x14ac:dyDescent="0.25">
      <c r="A2747" s="263">
        <v>5017692890</v>
      </c>
      <c r="B2747" s="287" t="str">
        <f>_xlfn.XLOOKUP(Table2[[#This Row],[K&amp;N REF ]],CAT_Details[Tracking Number],CAT_Details[S Ref],,0)</f>
        <v>20251015-S-70767</v>
      </c>
      <c r="C2747" s="273">
        <f>_xlfn.XLOOKUP(Table2[[#This Row],[K&amp;N REF ]],CAT_Details[Tracking Number],CAT_Details[TO Ref],,0)</f>
        <v>20251015826336</v>
      </c>
      <c r="D2747" s="273" t="str">
        <f>_xlfn.XLOOKUP(Table2[[#This Row],[K&amp;N REF ]],CAT_Details[Tracking Number],CAT_Details[Pickup Customer Name],,0)</f>
        <v>CONTITECH TECHNO-CHEMIE GMBH PMS CIV</v>
      </c>
      <c r="E2747" s="274" t="str">
        <f>_xlfn.XLOOKUP(Table2[[#This Row],[K&amp;N REF ]],CAT_Details[Tracking Number],CAT_Details[Delivery Country Code],,0)</f>
        <v>GB</v>
      </c>
      <c r="F2747" s="274" t="str">
        <f>_xlfn.XLOOKUP(Table2[[#This Row],[TO Ref]],CAT_Details[TO Ref],CAT_Details[Loc],,0)</f>
        <v>DX01-L5</v>
      </c>
      <c r="G2747" s="260" t="s">
        <v>34</v>
      </c>
      <c r="H2747" s="260" t="s">
        <v>42</v>
      </c>
      <c r="I2747" s="281">
        <v>45952</v>
      </c>
      <c r="J2747" s="260" t="s">
        <v>45</v>
      </c>
      <c r="K2747" s="260" t="s">
        <v>27</v>
      </c>
      <c r="L2747" s="281">
        <v>45958</v>
      </c>
      <c r="M2747" s="260" t="str">
        <f>IF(Table2[[#This Row],[Resolve Date]]="","ONGOING","SOLVED")</f>
        <v>SOLVED</v>
      </c>
      <c r="N2747" s="261" t="s">
        <v>31135</v>
      </c>
      <c r="O2747" s="260" t="str">
        <f>Table2[[#This Row],[K&amp;N REF ]]&amp;Table2[[#This Row],[Issue type ]]</f>
        <v>5017692890AMOUNT</v>
      </c>
      <c r="P2747" s="260">
        <f>YEAR(Table2[[#This Row],[Date ]])</f>
        <v>2025</v>
      </c>
      <c r="Q2747" s="260" t="str">
        <f>VLOOKUP(MONTH(Table2[[#This Row],[Date ]]),Months,2,0)</f>
        <v>October</v>
      </c>
      <c r="R2747" s="288" t="b">
        <f>COUNTIFS(Table2[Unique],Table2[[#This Row],[Unique]])&gt;1</f>
        <v>0</v>
      </c>
      <c r="S2747" s="288">
        <f>IF(Table2[[#This Row],[Status ]]="Solved",1,0)</f>
        <v>1</v>
      </c>
      <c r="T2747" s="288">
        <f>IF(Table2[[#This Row],[Status ]]="ongoing",1,0)</f>
        <v>0</v>
      </c>
    </row>
    <row r="2748" spans="1:20" x14ac:dyDescent="0.25">
      <c r="A2748" s="263">
        <v>5017692890</v>
      </c>
      <c r="B2748" s="287" t="str">
        <f>_xlfn.XLOOKUP(Table2[[#This Row],[K&amp;N REF ]],CAT_Details[Tracking Number],CAT_Details[S Ref],,0)</f>
        <v>20251015-S-70767</v>
      </c>
      <c r="C2748" s="273">
        <f>_xlfn.XLOOKUP(Table2[[#This Row],[K&amp;N REF ]],CAT_Details[Tracking Number],CAT_Details[TO Ref],,0)</f>
        <v>20251015826336</v>
      </c>
      <c r="D2748" s="273" t="str">
        <f>_xlfn.XLOOKUP(Table2[[#This Row],[K&amp;N REF ]],CAT_Details[Tracking Number],CAT_Details[Pickup Customer Name],,0)</f>
        <v>CONTITECH TECHNO-CHEMIE GMBH PMS CIV</v>
      </c>
      <c r="E2748" s="274" t="str">
        <f>_xlfn.XLOOKUP(Table2[[#This Row],[K&amp;N REF ]],CAT_Details[Tracking Number],CAT_Details[Delivery Country Code],,0)</f>
        <v>GB</v>
      </c>
      <c r="F2748" s="274" t="str">
        <f>_xlfn.XLOOKUP(Table2[[#This Row],[TO Ref]],CAT_Details[TO Ref],CAT_Details[Loc],,0)</f>
        <v>DX01-L5</v>
      </c>
      <c r="G2748" s="260" t="s">
        <v>34</v>
      </c>
      <c r="H2748" s="260" t="s">
        <v>35</v>
      </c>
      <c r="I2748" s="281">
        <v>45952</v>
      </c>
      <c r="J2748" s="260" t="s">
        <v>26</v>
      </c>
      <c r="K2748" s="260" t="s">
        <v>32</v>
      </c>
      <c r="L2748" s="281">
        <v>45952</v>
      </c>
      <c r="M2748" s="260" t="str">
        <f>IF(Table2[[#This Row],[Resolve Date]]="","ONGOING","SOLVED")</f>
        <v>SOLVED</v>
      </c>
      <c r="N2748" s="261"/>
      <c r="O2748" s="260" t="str">
        <f>Table2[[#This Row],[K&amp;N REF ]]&amp;Table2[[#This Row],[Issue type ]]</f>
        <v>5017692890NO LABELS</v>
      </c>
      <c r="P2748" s="260">
        <f>YEAR(Table2[[#This Row],[Date ]])</f>
        <v>2025</v>
      </c>
      <c r="Q2748" s="260" t="str">
        <f>VLOOKUP(MONTH(Table2[[#This Row],[Date ]]),Months,2,0)</f>
        <v>October</v>
      </c>
      <c r="R2748" s="288" t="b">
        <f>COUNTIFS(Table2[Unique],Table2[[#This Row],[Unique]])&gt;1</f>
        <v>0</v>
      </c>
      <c r="S2748" s="288">
        <f>IF(Table2[[#This Row],[Status ]]="Solved",1,0)</f>
        <v>1</v>
      </c>
      <c r="T2748" s="288">
        <f>IF(Table2[[#This Row],[Status ]]="ongoing",1,0)</f>
        <v>0</v>
      </c>
    </row>
    <row r="2749" spans="1:20" x14ac:dyDescent="0.25">
      <c r="A2749" s="263">
        <v>5017692890</v>
      </c>
      <c r="B2749" s="287" t="str">
        <f>_xlfn.XLOOKUP(Table2[[#This Row],[K&amp;N REF ]],CAT_Details[Tracking Number],CAT_Details[S Ref],,0)</f>
        <v>20251015-S-70767</v>
      </c>
      <c r="C2749" s="273">
        <f>_xlfn.XLOOKUP(Table2[[#This Row],[K&amp;N REF ]],CAT_Details[Tracking Number],CAT_Details[TO Ref],,0)</f>
        <v>20251015826336</v>
      </c>
      <c r="D2749" s="273" t="str">
        <f>_xlfn.XLOOKUP(Table2[[#This Row],[K&amp;N REF ]],CAT_Details[Tracking Number],CAT_Details[Pickup Customer Name],,0)</f>
        <v>CONTITECH TECHNO-CHEMIE GMBH PMS CIV</v>
      </c>
      <c r="E2749" s="274" t="str">
        <f>_xlfn.XLOOKUP(Table2[[#This Row],[K&amp;N REF ]],CAT_Details[Tracking Number],CAT_Details[Delivery Country Code],,0)</f>
        <v>GB</v>
      </c>
      <c r="F2749" s="274" t="str">
        <f>_xlfn.XLOOKUP(Table2[[#This Row],[TO Ref]],CAT_Details[TO Ref],CAT_Details[Loc],,0)</f>
        <v>DX01-L5</v>
      </c>
      <c r="G2749" s="260" t="s">
        <v>34</v>
      </c>
      <c r="H2749" s="260" t="s">
        <v>25</v>
      </c>
      <c r="I2749" s="281">
        <v>45952</v>
      </c>
      <c r="J2749" s="260" t="s">
        <v>26</v>
      </c>
      <c r="K2749" s="260" t="s">
        <v>50</v>
      </c>
      <c r="L2749" s="281">
        <v>45952</v>
      </c>
      <c r="M2749" s="260" t="str">
        <f>IF(Table2[[#This Row],[Resolve Date]]="","ONGOING","SOLVED")</f>
        <v>SOLVED</v>
      </c>
      <c r="N2749" s="261"/>
      <c r="O2749" s="260" t="str">
        <f>Table2[[#This Row],[K&amp;N REF ]]&amp;Table2[[#This Row],[Issue type ]]</f>
        <v xml:space="preserve">5017692890DAMAGE </v>
      </c>
      <c r="P2749" s="260">
        <f>YEAR(Table2[[#This Row],[Date ]])</f>
        <v>2025</v>
      </c>
      <c r="Q2749" s="260" t="str">
        <f>VLOOKUP(MONTH(Table2[[#This Row],[Date ]]),Months,2,0)</f>
        <v>October</v>
      </c>
      <c r="R2749" s="288" t="b">
        <f>COUNTIFS(Table2[Unique],Table2[[#This Row],[Unique]])&gt;1</f>
        <v>0</v>
      </c>
      <c r="S2749" s="288">
        <f>IF(Table2[[#This Row],[Status ]]="Solved",1,0)</f>
        <v>1</v>
      </c>
      <c r="T2749" s="288">
        <f>IF(Table2[[#This Row],[Status ]]="ongoing",1,0)</f>
        <v>0</v>
      </c>
    </row>
    <row r="2750" spans="1:20" x14ac:dyDescent="0.25">
      <c r="A2750" s="263">
        <v>5017692889</v>
      </c>
      <c r="B2750" s="287" t="str">
        <f>_xlfn.XLOOKUP(Table2[[#This Row],[K&amp;N REF ]],CAT_Details[Tracking Number],CAT_Details[S Ref],,0)</f>
        <v>20251015-S-70767</v>
      </c>
      <c r="C2750" s="273">
        <f>_xlfn.XLOOKUP(Table2[[#This Row],[K&amp;N REF ]],CAT_Details[Tracking Number],CAT_Details[TO Ref],,0)</f>
        <v>20251015826301</v>
      </c>
      <c r="D2750" s="273" t="str">
        <f>_xlfn.XLOOKUP(Table2[[#This Row],[K&amp;N REF ]],CAT_Details[Tracking Number],CAT_Details[Pickup Customer Name],,0)</f>
        <v>CONTITECH TECHNO-CHEMIE GMBH PMS CIV</v>
      </c>
      <c r="E2750" s="274" t="str">
        <f>_xlfn.XLOOKUP(Table2[[#This Row],[K&amp;N REF ]],CAT_Details[Tracking Number],CAT_Details[Delivery Country Code],,0)</f>
        <v>GB</v>
      </c>
      <c r="F2750" s="274" t="str">
        <f>_xlfn.XLOOKUP(Table2[[#This Row],[TO Ref]],CAT_Details[TO Ref],CAT_Details[Loc],,0)</f>
        <v>MZ02</v>
      </c>
      <c r="G2750" s="260" t="s">
        <v>34</v>
      </c>
      <c r="H2750" s="260" t="s">
        <v>197</v>
      </c>
      <c r="I2750" s="281">
        <v>45952</v>
      </c>
      <c r="J2750" s="260" t="s">
        <v>45</v>
      </c>
      <c r="K2750" s="260" t="s">
        <v>27</v>
      </c>
      <c r="L2750" s="281">
        <v>45958</v>
      </c>
      <c r="M2750" s="260" t="str">
        <f>IF(Table2[[#This Row],[Resolve Date]]="","ONGOING","SOLVED")</f>
        <v>SOLVED</v>
      </c>
      <c r="N2750" s="261" t="s">
        <v>31136</v>
      </c>
      <c r="O2750" s="260" t="str">
        <f>Table2[[#This Row],[K&amp;N REF ]]&amp;Table2[[#This Row],[Issue type ]]</f>
        <v>5017692889MANCO</v>
      </c>
      <c r="P2750" s="260">
        <f>YEAR(Table2[[#This Row],[Date ]])</f>
        <v>2025</v>
      </c>
      <c r="Q2750" s="260" t="str">
        <f>VLOOKUP(MONTH(Table2[[#This Row],[Date ]]),Months,2,0)</f>
        <v>October</v>
      </c>
      <c r="R2750" s="288" t="b">
        <f>COUNTIFS(Table2[Unique],Table2[[#This Row],[Unique]])&gt;1</f>
        <v>0</v>
      </c>
      <c r="S2750" s="288">
        <f>IF(Table2[[#This Row],[Status ]]="Solved",1,0)</f>
        <v>1</v>
      </c>
      <c r="T2750" s="288">
        <f>IF(Table2[[#This Row],[Status ]]="ongoing",1,0)</f>
        <v>0</v>
      </c>
    </row>
    <row r="2751" spans="1:20" x14ac:dyDescent="0.25">
      <c r="A2751" s="263">
        <v>5017694614</v>
      </c>
      <c r="B2751" s="287" t="str">
        <f>_xlfn.XLOOKUP(Table2[[#This Row],[K&amp;N REF ]],CAT_Details[Tracking Number],CAT_Details[S Ref],,0)</f>
        <v>20251016-S-70291</v>
      </c>
      <c r="C2751" s="273">
        <f>_xlfn.XLOOKUP(Table2[[#This Row],[K&amp;N REF ]],CAT_Details[Tracking Number],CAT_Details[TO Ref],,0)</f>
        <v>20251013824589</v>
      </c>
      <c r="D2751" s="273" t="str">
        <f>_xlfn.XLOOKUP(Table2[[#This Row],[K&amp;N REF ]],CAT_Details[Tracking Number],CAT_Details[Pickup Customer Name],,0)</f>
        <v>HYDAC SERVICE GMBH</v>
      </c>
      <c r="E2751" s="274" t="str">
        <f>_xlfn.XLOOKUP(Table2[[#This Row],[K&amp;N REF ]],CAT_Details[Tracking Number],CAT_Details[Delivery Country Code],,0)</f>
        <v>GB</v>
      </c>
      <c r="F2751" s="274" t="str">
        <f>_xlfn.XLOOKUP(Table2[[#This Row],[TO Ref]],CAT_Details[TO Ref],CAT_Details[Loc],,0)</f>
        <v>U2-L5</v>
      </c>
      <c r="G2751" s="260" t="s">
        <v>34</v>
      </c>
      <c r="H2751" s="260" t="s">
        <v>179</v>
      </c>
      <c r="I2751" s="281">
        <v>45952</v>
      </c>
      <c r="J2751" s="260" t="s">
        <v>26</v>
      </c>
      <c r="K2751" s="260" t="s">
        <v>32</v>
      </c>
      <c r="L2751" s="281">
        <v>45952</v>
      </c>
      <c r="M2751" s="260" t="str">
        <f>IF(Table2[[#This Row],[Resolve Date]]="","ONGOING","SOLVED")</f>
        <v>SOLVED</v>
      </c>
      <c r="N2751" s="261"/>
      <c r="O2751" s="260" t="str">
        <f>Table2[[#This Row],[K&amp;N REF ]]&amp;Table2[[#This Row],[Issue type ]]</f>
        <v xml:space="preserve">5017694614NOT SCANNABLE </v>
      </c>
      <c r="P2751" s="260">
        <f>YEAR(Table2[[#This Row],[Date ]])</f>
        <v>2025</v>
      </c>
      <c r="Q2751" s="260" t="str">
        <f>VLOOKUP(MONTH(Table2[[#This Row],[Date ]]),Months,2,0)</f>
        <v>October</v>
      </c>
      <c r="R2751" s="288" t="b">
        <f>COUNTIFS(Table2[Unique],Table2[[#This Row],[Unique]])&gt;1</f>
        <v>0</v>
      </c>
      <c r="S2751" s="288">
        <f>IF(Table2[[#This Row],[Status ]]="Solved",1,0)</f>
        <v>1</v>
      </c>
      <c r="T2751" s="288">
        <f>IF(Table2[[#This Row],[Status ]]="ongoing",1,0)</f>
        <v>0</v>
      </c>
    </row>
    <row r="2752" spans="1:20" x14ac:dyDescent="0.25">
      <c r="A2752" s="263">
        <v>5017694613</v>
      </c>
      <c r="B2752" s="287" t="str">
        <f>_xlfn.XLOOKUP(Table2[[#This Row],[K&amp;N REF ]],CAT_Details[Tracking Number],CAT_Details[S Ref],,0)</f>
        <v>20251016-S-70291</v>
      </c>
      <c r="C2752" s="273">
        <f>_xlfn.XLOOKUP(Table2[[#This Row],[K&amp;N REF ]],CAT_Details[Tracking Number],CAT_Details[TO Ref],,0)</f>
        <v>20251015826719</v>
      </c>
      <c r="D2752" s="273" t="str">
        <f>_xlfn.XLOOKUP(Table2[[#This Row],[K&amp;N REF ]],CAT_Details[Tracking Number],CAT_Details[Pickup Customer Name],,0)</f>
        <v>HYDAC SERVICE GMBH</v>
      </c>
      <c r="E2752" s="274" t="str">
        <f>_xlfn.XLOOKUP(Table2[[#This Row],[K&amp;N REF ]],CAT_Details[Tracking Number],CAT_Details[Delivery Country Code],,0)</f>
        <v>GB</v>
      </c>
      <c r="F2752" s="274">
        <f>_xlfn.XLOOKUP(Table2[[#This Row],[TO Ref]],CAT_Details[TO Ref],CAT_Details[Loc],,0)</f>
        <v>3402</v>
      </c>
      <c r="G2752" s="260" t="s">
        <v>34</v>
      </c>
      <c r="H2752" s="260" t="s">
        <v>179</v>
      </c>
      <c r="I2752" s="281">
        <v>45952</v>
      </c>
      <c r="J2752" s="260" t="s">
        <v>26</v>
      </c>
      <c r="K2752" s="260" t="s">
        <v>32</v>
      </c>
      <c r="L2752" s="281">
        <v>45952</v>
      </c>
      <c r="M2752" s="260" t="str">
        <f>IF(Table2[[#This Row],[Resolve Date]]="","ONGOING","SOLVED")</f>
        <v>SOLVED</v>
      </c>
      <c r="N2752" s="261"/>
      <c r="O2752" s="260" t="str">
        <f>Table2[[#This Row],[K&amp;N REF ]]&amp;Table2[[#This Row],[Issue type ]]</f>
        <v xml:space="preserve">5017694613NOT SCANNABLE </v>
      </c>
      <c r="P2752" s="260">
        <f>YEAR(Table2[[#This Row],[Date ]])</f>
        <v>2025</v>
      </c>
      <c r="Q2752" s="260" t="str">
        <f>VLOOKUP(MONTH(Table2[[#This Row],[Date ]]),Months,2,0)</f>
        <v>October</v>
      </c>
      <c r="R2752" s="288" t="b">
        <f>COUNTIFS(Table2[Unique],Table2[[#This Row],[Unique]])&gt;1</f>
        <v>0</v>
      </c>
      <c r="S2752" s="288">
        <f>IF(Table2[[#This Row],[Status ]]="Solved",1,0)</f>
        <v>1</v>
      </c>
      <c r="T2752" s="288">
        <f>IF(Table2[[#This Row],[Status ]]="ongoing",1,0)</f>
        <v>0</v>
      </c>
    </row>
    <row r="2753" spans="1:20" x14ac:dyDescent="0.25">
      <c r="A2753" s="263">
        <v>5017694683</v>
      </c>
      <c r="B2753" s="287" t="str">
        <f>_xlfn.XLOOKUP(Table2[[#This Row],[K&amp;N REF ]],CAT_Details[Tracking Number],CAT_Details[S Ref],,0)</f>
        <v>20251016-S-70342</v>
      </c>
      <c r="C2753" s="273">
        <f>_xlfn.XLOOKUP(Table2[[#This Row],[K&amp;N REF ]],CAT_Details[Tracking Number],CAT_Details[TO Ref],,0)</f>
        <v>20251013824595</v>
      </c>
      <c r="D2753" s="273" t="str">
        <f>_xlfn.XLOOKUP(Table2[[#This Row],[K&amp;N REF ]],CAT_Details[Tracking Number],CAT_Details[Pickup Customer Name],,0)</f>
        <v>HYDAC TECHNOLOGY GMBH</v>
      </c>
      <c r="E2753" s="274" t="str">
        <f>_xlfn.XLOOKUP(Table2[[#This Row],[K&amp;N REF ]],CAT_Details[Tracking Number],CAT_Details[Delivery Country Code],,0)</f>
        <v>GB</v>
      </c>
      <c r="F2753" s="274">
        <f>_xlfn.XLOOKUP(Table2[[#This Row],[TO Ref]],CAT_Details[TO Ref],CAT_Details[Loc],,0)</f>
        <v>3402</v>
      </c>
      <c r="G2753" s="260" t="s">
        <v>34</v>
      </c>
      <c r="H2753" s="260" t="s">
        <v>179</v>
      </c>
      <c r="I2753" s="281">
        <v>45952</v>
      </c>
      <c r="J2753" s="260" t="s">
        <v>26</v>
      </c>
      <c r="K2753" s="260" t="s">
        <v>32</v>
      </c>
      <c r="L2753" s="281">
        <v>45952</v>
      </c>
      <c r="M2753" s="260" t="str">
        <f>IF(Table2[[#This Row],[Resolve Date]]="","ONGOING","SOLVED")</f>
        <v>SOLVED</v>
      </c>
      <c r="N2753" s="261"/>
      <c r="O2753" s="260" t="str">
        <f>Table2[[#This Row],[K&amp;N REF ]]&amp;Table2[[#This Row],[Issue type ]]</f>
        <v xml:space="preserve">5017694683NOT SCANNABLE </v>
      </c>
      <c r="P2753" s="260">
        <f>YEAR(Table2[[#This Row],[Date ]])</f>
        <v>2025</v>
      </c>
      <c r="Q2753" s="260" t="str">
        <f>VLOOKUP(MONTH(Table2[[#This Row],[Date ]]),Months,2,0)</f>
        <v>October</v>
      </c>
      <c r="R2753" s="288" t="b">
        <f>COUNTIFS(Table2[Unique],Table2[[#This Row],[Unique]])&gt;1</f>
        <v>0</v>
      </c>
      <c r="S2753" s="288">
        <f>IF(Table2[[#This Row],[Status ]]="Solved",1,0)</f>
        <v>1</v>
      </c>
      <c r="T2753" s="288">
        <f>IF(Table2[[#This Row],[Status ]]="ongoing",1,0)</f>
        <v>0</v>
      </c>
    </row>
    <row r="2754" spans="1:20" x14ac:dyDescent="0.25">
      <c r="A2754" s="263">
        <v>5017678305</v>
      </c>
      <c r="B2754" s="287" t="str">
        <f>_xlfn.XLOOKUP(Table2[[#This Row],[K&amp;N REF ]],CAT_Details[Tracking Number],CAT_Details[S Ref],,0)</f>
        <v>20251015-S-70457</v>
      </c>
      <c r="C2754" s="273">
        <f>_xlfn.XLOOKUP(Table2[[#This Row],[K&amp;N REF ]],CAT_Details[Tracking Number],CAT_Details[TO Ref],,0)</f>
        <v>20251014825636</v>
      </c>
      <c r="D2754" s="273" t="str">
        <f>_xlfn.XLOOKUP(Table2[[#This Row],[K&amp;N REF ]],CAT_Details[Tracking Number],CAT_Details[Pickup Customer Name],,0)</f>
        <v>FASTER SPA</v>
      </c>
      <c r="E2754" s="274" t="str">
        <f>_xlfn.XLOOKUP(Table2[[#This Row],[K&amp;N REF ]],CAT_Details[Tracking Number],CAT_Details[Delivery Country Code],,0)</f>
        <v>GB</v>
      </c>
      <c r="F2754" s="274" t="str">
        <f>_xlfn.XLOOKUP(Table2[[#This Row],[TO Ref]],CAT_Details[TO Ref],CAT_Details[Loc],,0)</f>
        <v>OYL1</v>
      </c>
      <c r="G2754" s="260" t="s">
        <v>24</v>
      </c>
      <c r="H2754" s="260" t="s">
        <v>35</v>
      </c>
      <c r="I2754" s="281">
        <v>45952</v>
      </c>
      <c r="J2754" s="260" t="s">
        <v>26</v>
      </c>
      <c r="K2754" s="260" t="s">
        <v>32</v>
      </c>
      <c r="L2754" s="281">
        <v>45952</v>
      </c>
      <c r="M2754" s="260" t="str">
        <f>IF(Table2[[#This Row],[Resolve Date]]="","ONGOING","SOLVED")</f>
        <v>SOLVED</v>
      </c>
      <c r="N2754" s="261"/>
      <c r="O2754" s="260" t="str">
        <f>Table2[[#This Row],[K&amp;N REF ]]&amp;Table2[[#This Row],[Issue type ]]</f>
        <v>5017678305NO LABELS</v>
      </c>
      <c r="P2754" s="260">
        <f>YEAR(Table2[[#This Row],[Date ]])</f>
        <v>2025</v>
      </c>
      <c r="Q2754" s="260" t="str">
        <f>VLOOKUP(MONTH(Table2[[#This Row],[Date ]]),Months,2,0)</f>
        <v>October</v>
      </c>
      <c r="R2754" s="288" t="b">
        <f>COUNTIFS(Table2[Unique],Table2[[#This Row],[Unique]])&gt;1</f>
        <v>0</v>
      </c>
      <c r="S2754" s="288">
        <f>IF(Table2[[#This Row],[Status ]]="Solved",1,0)</f>
        <v>1</v>
      </c>
      <c r="T2754" s="288">
        <f>IF(Table2[[#This Row],[Status ]]="ongoing",1,0)</f>
        <v>0</v>
      </c>
    </row>
    <row r="2755" spans="1:20" x14ac:dyDescent="0.25">
      <c r="A2755" s="263">
        <v>5017678231</v>
      </c>
      <c r="B2755" s="287" t="str">
        <f>_xlfn.XLOOKUP(Table2[[#This Row],[K&amp;N REF ]],CAT_Details[Tracking Number],CAT_Details[S Ref],,0)</f>
        <v>20251015-S-70458</v>
      </c>
      <c r="C2755" s="273">
        <f>_xlfn.XLOOKUP(Table2[[#This Row],[K&amp;N REF ]],CAT_Details[Tracking Number],CAT_Details[TO Ref],,0)</f>
        <v>20251013824145</v>
      </c>
      <c r="D2755" s="273" t="str">
        <f>_xlfn.XLOOKUP(Table2[[#This Row],[K&amp;N REF ]],CAT_Details[Tracking Number],CAT_Details[Pickup Customer Name],,0)</f>
        <v>STANADYNE AUTOMOTIVE SPA</v>
      </c>
      <c r="E2755" s="274" t="str">
        <f>_xlfn.XLOOKUP(Table2[[#This Row],[K&amp;N REF ]],CAT_Details[Tracking Number],CAT_Details[Delivery Country Code],,0)</f>
        <v>GB</v>
      </c>
      <c r="F2755" s="274" t="str">
        <f>_xlfn.XLOOKUP(Table2[[#This Row],[TO Ref]],CAT_Details[TO Ref],CAT_Details[Loc],,0)</f>
        <v>MZ02</v>
      </c>
      <c r="G2755" s="260" t="s">
        <v>24</v>
      </c>
      <c r="H2755" s="260" t="s">
        <v>35</v>
      </c>
      <c r="I2755" s="281">
        <v>45952</v>
      </c>
      <c r="J2755" s="260" t="s">
        <v>26</v>
      </c>
      <c r="K2755" s="260" t="s">
        <v>32</v>
      </c>
      <c r="L2755" s="281">
        <v>45952</v>
      </c>
      <c r="M2755" s="260" t="str">
        <f>IF(Table2[[#This Row],[Resolve Date]]="","ONGOING","SOLVED")</f>
        <v>SOLVED</v>
      </c>
      <c r="N2755" s="261"/>
      <c r="O2755" s="260" t="str">
        <f>Table2[[#This Row],[K&amp;N REF ]]&amp;Table2[[#This Row],[Issue type ]]</f>
        <v>5017678231NO LABELS</v>
      </c>
      <c r="P2755" s="260">
        <f>YEAR(Table2[[#This Row],[Date ]])</f>
        <v>2025</v>
      </c>
      <c r="Q2755" s="260" t="str">
        <f>VLOOKUP(MONTH(Table2[[#This Row],[Date ]]),Months,2,0)</f>
        <v>October</v>
      </c>
      <c r="R2755" s="288" t="b">
        <f>COUNTIFS(Table2[Unique],Table2[[#This Row],[Unique]])&gt;1</f>
        <v>0</v>
      </c>
      <c r="S2755" s="288">
        <f>IF(Table2[[#This Row],[Status ]]="Solved",1,0)</f>
        <v>1</v>
      </c>
      <c r="T2755" s="288">
        <f>IF(Table2[[#This Row],[Status ]]="ongoing",1,0)</f>
        <v>0</v>
      </c>
    </row>
    <row r="2756" spans="1:20" x14ac:dyDescent="0.25">
      <c r="A2756" s="263">
        <v>5017661852</v>
      </c>
      <c r="B2756" s="287" t="str">
        <f>_xlfn.XLOOKUP(Table2[[#This Row],[K&amp;N REF ]],CAT_Details[Tracking Number],CAT_Details[S Ref],,0)</f>
        <v>20251014-S-70754</v>
      </c>
      <c r="C2756" s="273">
        <f>_xlfn.XLOOKUP(Table2[[#This Row],[K&amp;N REF ]],CAT_Details[Tracking Number],CAT_Details[TO Ref],,0)</f>
        <v>20251014825309</v>
      </c>
      <c r="D2756" s="273" t="str">
        <f>_xlfn.XLOOKUP(Table2[[#This Row],[K&amp;N REF ]],CAT_Details[Tracking Number],CAT_Details[Pickup Customer Name],,0)</f>
        <v>Sogefi Filtration Italy S.P.A.</v>
      </c>
      <c r="E2756" s="274" t="str">
        <f>_xlfn.XLOOKUP(Table2[[#This Row],[K&amp;N REF ]],CAT_Details[Tracking Number],CAT_Details[Delivery Country Code],,0)</f>
        <v>GB</v>
      </c>
      <c r="F2756" s="274" t="str">
        <f>_xlfn.XLOOKUP(Table2[[#This Row],[TO Ref]],CAT_Details[TO Ref],CAT_Details[Loc],,0)</f>
        <v>DX01</v>
      </c>
      <c r="G2756" s="260" t="s">
        <v>24</v>
      </c>
      <c r="H2756" s="260" t="s">
        <v>35</v>
      </c>
      <c r="I2756" s="281">
        <v>45952</v>
      </c>
      <c r="J2756" s="260" t="s">
        <v>26</v>
      </c>
      <c r="K2756" s="260" t="s">
        <v>32</v>
      </c>
      <c r="L2756" s="281">
        <v>45952</v>
      </c>
      <c r="M2756" s="260" t="str">
        <f>IF(Table2[[#This Row],[Resolve Date]]="","ONGOING","SOLVED")</f>
        <v>SOLVED</v>
      </c>
      <c r="N2756" s="261"/>
      <c r="O2756" s="260" t="str">
        <f>Table2[[#This Row],[K&amp;N REF ]]&amp;Table2[[#This Row],[Issue type ]]</f>
        <v>5017661852NO LABELS</v>
      </c>
      <c r="P2756" s="260">
        <f>YEAR(Table2[[#This Row],[Date ]])</f>
        <v>2025</v>
      </c>
      <c r="Q2756" s="260" t="str">
        <f>VLOOKUP(MONTH(Table2[[#This Row],[Date ]]),Months,2,0)</f>
        <v>October</v>
      </c>
      <c r="R2756" s="288" t="b">
        <f>COUNTIFS(Table2[Unique],Table2[[#This Row],[Unique]])&gt;1</f>
        <v>0</v>
      </c>
      <c r="S2756" s="288">
        <f>IF(Table2[[#This Row],[Status ]]="Solved",1,0)</f>
        <v>1</v>
      </c>
      <c r="T2756" s="288">
        <f>IF(Table2[[#This Row],[Status ]]="ongoing",1,0)</f>
        <v>0</v>
      </c>
    </row>
    <row r="2757" spans="1:20" x14ac:dyDescent="0.25">
      <c r="A2757" s="263">
        <v>5017678732</v>
      </c>
      <c r="B2757" s="287" t="str">
        <f>_xlfn.XLOOKUP(Table2[[#This Row],[K&amp;N REF ]],CAT_Details[Tracking Number],CAT_Details[S Ref],,0)</f>
        <v>20251015-S-70592</v>
      </c>
      <c r="C2757" s="273">
        <f>_xlfn.XLOOKUP(Table2[[#This Row],[K&amp;N REF ]],CAT_Details[Tracking Number],CAT_Details[TO Ref],,0)</f>
        <v>20251014825514</v>
      </c>
      <c r="D2757" s="273" t="str">
        <f>_xlfn.XLOOKUP(Table2[[#This Row],[K&amp;N REF ]],CAT_Details[Tracking Number],CAT_Details[Pickup Customer Name],,0)</f>
        <v>YAMASHIN EUROPE BRUSSELS BVBA</v>
      </c>
      <c r="E2757" s="274" t="str">
        <f>_xlfn.XLOOKUP(Table2[[#This Row],[K&amp;N REF ]],CAT_Details[Tracking Number],CAT_Details[Delivery Country Code],,0)</f>
        <v>FR</v>
      </c>
      <c r="F2757" s="274">
        <f>_xlfn.XLOOKUP(Table2[[#This Row],[TO Ref]],CAT_Details[TO Ref],CAT_Details[Loc],,0)</f>
        <v>3705</v>
      </c>
      <c r="G2757" s="260" t="s">
        <v>24</v>
      </c>
      <c r="H2757" s="260" t="s">
        <v>35</v>
      </c>
      <c r="I2757" s="281">
        <v>45952</v>
      </c>
      <c r="J2757" s="260" t="s">
        <v>26</v>
      </c>
      <c r="K2757" s="260" t="s">
        <v>32</v>
      </c>
      <c r="L2757" s="281">
        <v>45952</v>
      </c>
      <c r="M2757" s="260" t="str">
        <f>IF(Table2[[#This Row],[Resolve Date]]="","ONGOING","SOLVED")</f>
        <v>SOLVED</v>
      </c>
      <c r="N2757" s="261"/>
      <c r="O2757" s="260" t="str">
        <f>Table2[[#This Row],[K&amp;N REF ]]&amp;Table2[[#This Row],[Issue type ]]</f>
        <v>5017678732NO LABELS</v>
      </c>
      <c r="P2757" s="260">
        <f>YEAR(Table2[[#This Row],[Date ]])</f>
        <v>2025</v>
      </c>
      <c r="Q2757" s="260" t="str">
        <f>VLOOKUP(MONTH(Table2[[#This Row],[Date ]]),Months,2,0)</f>
        <v>October</v>
      </c>
      <c r="R2757" s="288" t="b">
        <f>COUNTIFS(Table2[Unique],Table2[[#This Row],[Unique]])&gt;1</f>
        <v>0</v>
      </c>
      <c r="S2757" s="288">
        <f>IF(Table2[[#This Row],[Status ]]="Solved",1,0)</f>
        <v>1</v>
      </c>
      <c r="T2757" s="288">
        <f>IF(Table2[[#This Row],[Status ]]="ongoing",1,0)</f>
        <v>0</v>
      </c>
    </row>
    <row r="2758" spans="1:20" x14ac:dyDescent="0.25">
      <c r="A2758" s="263">
        <v>5017661774</v>
      </c>
      <c r="B2758" s="287" t="str">
        <f>_xlfn.XLOOKUP(Table2[[#This Row],[K&amp;N REF ]],CAT_Details[Tracking Number],CAT_Details[S Ref],,0)</f>
        <v>20251014-S-70441</v>
      </c>
      <c r="C2758" s="273">
        <f>_xlfn.XLOOKUP(Table2[[#This Row],[K&amp;N REF ]],CAT_Details[Tracking Number],CAT_Details[TO Ref],,0)</f>
        <v>20251013824663</v>
      </c>
      <c r="D2758" s="273" t="str">
        <f>_xlfn.XLOOKUP(Table2[[#This Row],[K&amp;N REF ]],CAT_Details[Tracking Number],CAT_Details[Pickup Customer Name],,0)</f>
        <v>CNH INDUSTRIAL ITALIA SPA</v>
      </c>
      <c r="E2758" s="274" t="str">
        <f>_xlfn.XLOOKUP(Table2[[#This Row],[K&amp;N REF ]],CAT_Details[Tracking Number],CAT_Details[Delivery Country Code],,0)</f>
        <v>GB</v>
      </c>
      <c r="F2758" s="274" t="str">
        <f>_xlfn.XLOOKUP(Table2[[#This Row],[TO Ref]],CAT_Details[TO Ref],CAT_Details[Loc],,0)</f>
        <v>MZ02</v>
      </c>
      <c r="G2758" s="260" t="s">
        <v>24</v>
      </c>
      <c r="H2758" s="260" t="s">
        <v>31</v>
      </c>
      <c r="I2758" s="281">
        <v>45952</v>
      </c>
      <c r="J2758" s="260" t="s">
        <v>26</v>
      </c>
      <c r="K2758" s="260" t="s">
        <v>50</v>
      </c>
      <c r="L2758" s="281">
        <v>45952</v>
      </c>
      <c r="M2758" s="260" t="str">
        <f>IF(Table2[[#This Row],[Resolve Date]]="","ONGOING","SOLVED")</f>
        <v>SOLVED</v>
      </c>
      <c r="N2758" s="261"/>
      <c r="O2758" s="260" t="str">
        <f>Table2[[#This Row],[K&amp;N REF ]]&amp;Table2[[#This Row],[Issue type ]]</f>
        <v>5017661774MISSING LABELS ON SOME UNITS</v>
      </c>
      <c r="P2758" s="260">
        <f>YEAR(Table2[[#This Row],[Date ]])</f>
        <v>2025</v>
      </c>
      <c r="Q2758" s="260" t="str">
        <f>VLOOKUP(MONTH(Table2[[#This Row],[Date ]]),Months,2,0)</f>
        <v>October</v>
      </c>
      <c r="R2758" s="288" t="b">
        <f>COUNTIFS(Table2[Unique],Table2[[#This Row],[Unique]])&gt;1</f>
        <v>0</v>
      </c>
      <c r="S2758" s="288">
        <f>IF(Table2[[#This Row],[Status ]]="Solved",1,0)</f>
        <v>1</v>
      </c>
      <c r="T2758" s="288">
        <f>IF(Table2[[#This Row],[Status ]]="ongoing",1,0)</f>
        <v>0</v>
      </c>
    </row>
    <row r="2759" spans="1:20" x14ac:dyDescent="0.25">
      <c r="A2759" s="263">
        <v>5017678607</v>
      </c>
      <c r="B2759" s="287" t="str">
        <f>_xlfn.XLOOKUP(Table2[[#This Row],[K&amp;N REF ]],CAT_Details[Tracking Number],CAT_Details[S Ref],,0)</f>
        <v>20251015-S-70303</v>
      </c>
      <c r="C2759" s="273">
        <f>_xlfn.XLOOKUP(Table2[[#This Row],[K&amp;N REF ]],CAT_Details[Tracking Number],CAT_Details[TO Ref],,0)</f>
        <v>20251014825184</v>
      </c>
      <c r="D2759" s="273" t="str">
        <f>_xlfn.XLOOKUP(Table2[[#This Row],[K&amp;N REF ]],CAT_Details[Tracking Number],CAT_Details[Pickup Customer Name],,0)</f>
        <v>HUSCO INTERNATIONAL LTD</v>
      </c>
      <c r="E2759" s="274" t="str">
        <f>_xlfn.XLOOKUP(Table2[[#This Row],[K&amp;N REF ]],CAT_Details[Tracking Number],CAT_Details[Delivery Country Code],,0)</f>
        <v>FR</v>
      </c>
      <c r="F2759" s="274">
        <f>_xlfn.XLOOKUP(Table2[[#This Row],[TO Ref]],CAT_Details[TO Ref],CAT_Details[Loc],,0)</f>
        <v>3705</v>
      </c>
      <c r="G2759" s="260" t="s">
        <v>199</v>
      </c>
      <c r="H2759" s="260" t="s">
        <v>179</v>
      </c>
      <c r="I2759" s="281">
        <v>45952</v>
      </c>
      <c r="J2759" s="260" t="s">
        <v>26</v>
      </c>
      <c r="K2759" s="260" t="s">
        <v>32</v>
      </c>
      <c r="L2759" s="281">
        <v>45952</v>
      </c>
      <c r="M2759" s="260" t="str">
        <f>IF(Table2[[#This Row],[Resolve Date]]="","ONGOING","SOLVED")</f>
        <v>SOLVED</v>
      </c>
      <c r="N2759" s="261"/>
      <c r="O2759" s="260" t="str">
        <f>Table2[[#This Row],[K&amp;N REF ]]&amp;Table2[[#This Row],[Issue type ]]</f>
        <v xml:space="preserve">5017678607NOT SCANNABLE </v>
      </c>
      <c r="P2759" s="260">
        <f>YEAR(Table2[[#This Row],[Date ]])</f>
        <v>2025</v>
      </c>
      <c r="Q2759" s="260" t="str">
        <f>VLOOKUP(MONTH(Table2[[#This Row],[Date ]]),Months,2,0)</f>
        <v>October</v>
      </c>
      <c r="R2759" s="288" t="b">
        <f>COUNTIFS(Table2[Unique],Table2[[#This Row],[Unique]])&gt;1</f>
        <v>0</v>
      </c>
      <c r="S2759" s="288">
        <f>IF(Table2[[#This Row],[Status ]]="Solved",1,0)</f>
        <v>1</v>
      </c>
      <c r="T2759" s="288">
        <f>IF(Table2[[#This Row],[Status ]]="ongoing",1,0)</f>
        <v>0</v>
      </c>
    </row>
    <row r="2760" spans="1:20" x14ac:dyDescent="0.25">
      <c r="A2760" s="263">
        <v>5017661824</v>
      </c>
      <c r="B2760" s="287" t="str">
        <f>_xlfn.XLOOKUP(Table2[[#This Row],[K&amp;N REF ]],CAT_Details[Tracking Number],CAT_Details[S Ref],,0)</f>
        <v>20251014-S-70627</v>
      </c>
      <c r="C2760" s="273">
        <f>_xlfn.XLOOKUP(Table2[[#This Row],[K&amp;N REF ]],CAT_Details[Tracking Number],CAT_Details[TO Ref],,0)</f>
        <v>20251014824967</v>
      </c>
      <c r="D2760" s="273" t="str">
        <f>_xlfn.XLOOKUP(Table2[[#This Row],[K&amp;N REF ]],CAT_Details[Tracking Number],CAT_Details[Pickup Customer Name],,0)</f>
        <v>Standard Motor Product Poland ( SMP Poland)</v>
      </c>
      <c r="E2760" s="274" t="str">
        <f>_xlfn.XLOOKUP(Table2[[#This Row],[K&amp;N REF ]],CAT_Details[Tracking Number],CAT_Details[Delivery Country Code],,0)</f>
        <v>GB</v>
      </c>
      <c r="F2760" s="274" t="str">
        <f>_xlfn.XLOOKUP(Table2[[#This Row],[TO Ref]],CAT_Details[TO Ref],CAT_Details[Loc],,0)</f>
        <v>MZ02</v>
      </c>
      <c r="G2760" s="260" t="s">
        <v>221</v>
      </c>
      <c r="H2760" s="260" t="s">
        <v>197</v>
      </c>
      <c r="I2760" s="281">
        <v>45952</v>
      </c>
      <c r="J2760" s="260" t="s">
        <v>26</v>
      </c>
      <c r="K2760" s="260" t="s">
        <v>50</v>
      </c>
      <c r="L2760" s="281">
        <v>45958</v>
      </c>
      <c r="M2760" s="260" t="str">
        <f>IF(Table2[[#This Row],[Resolve Date]]="","ONGOING","SOLVED")</f>
        <v>SOLVED</v>
      </c>
      <c r="N2760" s="261" t="s">
        <v>30906</v>
      </c>
      <c r="O2760" s="260" t="str">
        <f>Table2[[#This Row],[K&amp;N REF ]]&amp;Table2[[#This Row],[Issue type ]]</f>
        <v>5017661824MANCO</v>
      </c>
      <c r="P2760" s="260">
        <f>YEAR(Table2[[#This Row],[Date ]])</f>
        <v>2025</v>
      </c>
      <c r="Q2760" s="260" t="str">
        <f>VLOOKUP(MONTH(Table2[[#This Row],[Date ]]),Months,2,0)</f>
        <v>October</v>
      </c>
      <c r="R2760" s="288" t="b">
        <f>COUNTIFS(Table2[Unique],Table2[[#This Row],[Unique]])&gt;1</f>
        <v>0</v>
      </c>
      <c r="S2760" s="288">
        <f>IF(Table2[[#This Row],[Status ]]="Solved",1,0)</f>
        <v>1</v>
      </c>
      <c r="T2760" s="288">
        <f>IF(Table2[[#This Row],[Status ]]="ongoing",1,0)</f>
        <v>0</v>
      </c>
    </row>
    <row r="2761" spans="1:20" x14ac:dyDescent="0.25">
      <c r="A2761" s="263">
        <v>5017661826</v>
      </c>
      <c r="B2761" s="287" t="str">
        <f>_xlfn.XLOOKUP(Table2[[#This Row],[K&amp;N REF ]],CAT_Details[Tracking Number],CAT_Details[S Ref],,0)</f>
        <v>20251014-S-70627</v>
      </c>
      <c r="C2761" s="273">
        <f>_xlfn.XLOOKUP(Table2[[#This Row],[K&amp;N REF ]],CAT_Details[Tracking Number],CAT_Details[TO Ref],,0)</f>
        <v>20251014824973</v>
      </c>
      <c r="D2761" s="273" t="str">
        <f>_xlfn.XLOOKUP(Table2[[#This Row],[K&amp;N REF ]],CAT_Details[Tracking Number],CAT_Details[Pickup Customer Name],,0)</f>
        <v>Standard Motor Product Poland ( SMP Poland)</v>
      </c>
      <c r="E2761" s="274" t="str">
        <f>_xlfn.XLOOKUP(Table2[[#This Row],[K&amp;N REF ]],CAT_Details[Tracking Number],CAT_Details[Delivery Country Code],,0)</f>
        <v>GB</v>
      </c>
      <c r="F2761" s="274" t="str">
        <f>_xlfn.XLOOKUP(Table2[[#This Row],[TO Ref]],CAT_Details[TO Ref],CAT_Details[Loc],,0)</f>
        <v>DX01-L5</v>
      </c>
      <c r="G2761" s="260" t="s">
        <v>221</v>
      </c>
      <c r="H2761" s="260" t="s">
        <v>179</v>
      </c>
      <c r="I2761" s="281">
        <v>45952</v>
      </c>
      <c r="J2761" s="260" t="s">
        <v>26</v>
      </c>
      <c r="K2761" s="260" t="s">
        <v>32</v>
      </c>
      <c r="L2761" s="281">
        <v>45952</v>
      </c>
      <c r="M2761" s="260" t="str">
        <f>IF(Table2[[#This Row],[Resolve Date]]="","ONGOING","SOLVED")</f>
        <v>SOLVED</v>
      </c>
      <c r="N2761" s="261"/>
      <c r="O2761" s="260" t="str">
        <f>Table2[[#This Row],[K&amp;N REF ]]&amp;Table2[[#This Row],[Issue type ]]</f>
        <v xml:space="preserve">5017661826NOT SCANNABLE </v>
      </c>
      <c r="P2761" s="260">
        <f>YEAR(Table2[[#This Row],[Date ]])</f>
        <v>2025</v>
      </c>
      <c r="Q2761" s="260" t="str">
        <f>VLOOKUP(MONTH(Table2[[#This Row],[Date ]]),Months,2,0)</f>
        <v>October</v>
      </c>
      <c r="R2761" s="288" t="b">
        <f>COUNTIFS(Table2[Unique],Table2[[#This Row],[Unique]])&gt;1</f>
        <v>0</v>
      </c>
      <c r="S2761" s="288">
        <f>IF(Table2[[#This Row],[Status ]]="Solved",1,0)</f>
        <v>1</v>
      </c>
      <c r="T2761" s="288">
        <f>IF(Table2[[#This Row],[Status ]]="ongoing",1,0)</f>
        <v>0</v>
      </c>
    </row>
    <row r="2762" spans="1:20" x14ac:dyDescent="0.25">
      <c r="A2762" s="263">
        <v>5017662570</v>
      </c>
      <c r="B2762" s="287" t="str">
        <f>_xlfn.XLOOKUP(Table2[[#This Row],[K&amp;N REF ]],CAT_Details[Tracking Number],CAT_Details[S Ref],,0)</f>
        <v>20251014-S-70622</v>
      </c>
      <c r="C2762" s="273">
        <f>_xlfn.XLOOKUP(Table2[[#This Row],[K&amp;N REF ]],CAT_Details[Tracking Number],CAT_Details[TO Ref],,0)</f>
        <v>20251006819070</v>
      </c>
      <c r="D2762" s="273" t="str">
        <f>_xlfn.XLOOKUP(Table2[[#This Row],[K&amp;N REF ]],CAT_Details[Tracking Number],CAT_Details[Pickup Customer Name],,0)</f>
        <v>DONALDSON POLSKA SP. Z.O.O</v>
      </c>
      <c r="E2762" s="274" t="str">
        <f>_xlfn.XLOOKUP(Table2[[#This Row],[K&amp;N REF ]],CAT_Details[Tracking Number],CAT_Details[Delivery Country Code],,0)</f>
        <v>GB</v>
      </c>
      <c r="F2762" s="274" t="str">
        <f>_xlfn.XLOOKUP(Table2[[#This Row],[TO Ref]],CAT_Details[TO Ref],CAT_Details[Loc],,0)</f>
        <v>DX01-L5</v>
      </c>
      <c r="G2762" s="260" t="s">
        <v>221</v>
      </c>
      <c r="H2762" s="260" t="s">
        <v>25</v>
      </c>
      <c r="I2762" s="281">
        <v>45952</v>
      </c>
      <c r="J2762" s="260" t="s">
        <v>26</v>
      </c>
      <c r="K2762" s="260" t="s">
        <v>32</v>
      </c>
      <c r="L2762" s="281">
        <v>45952</v>
      </c>
      <c r="M2762" s="260" t="str">
        <f>IF(Table2[[#This Row],[Resolve Date]]="","ONGOING","SOLVED")</f>
        <v>SOLVED</v>
      </c>
      <c r="N2762" s="261"/>
      <c r="O2762" s="260" t="str">
        <f>Table2[[#This Row],[K&amp;N REF ]]&amp;Table2[[#This Row],[Issue type ]]</f>
        <v xml:space="preserve">5017662570DAMAGE </v>
      </c>
      <c r="P2762" s="260">
        <f>YEAR(Table2[[#This Row],[Date ]])</f>
        <v>2025</v>
      </c>
      <c r="Q2762" s="260" t="str">
        <f>VLOOKUP(MONTH(Table2[[#This Row],[Date ]]),Months,2,0)</f>
        <v>October</v>
      </c>
      <c r="R2762" s="288" t="b">
        <f>COUNTIFS(Table2[Unique],Table2[[#This Row],[Unique]])&gt;1</f>
        <v>0</v>
      </c>
      <c r="S2762" s="288">
        <f>IF(Table2[[#This Row],[Status ]]="Solved",1,0)</f>
        <v>1</v>
      </c>
      <c r="T2762" s="288">
        <f>IF(Table2[[#This Row],[Status ]]="ongoing",1,0)</f>
        <v>0</v>
      </c>
    </row>
    <row r="2763" spans="1:20" x14ac:dyDescent="0.25">
      <c r="A2763" s="263">
        <v>5017678270</v>
      </c>
      <c r="B2763" s="287" t="str">
        <f>_xlfn.XLOOKUP(Table2[[#This Row],[K&amp;N REF ]],CAT_Details[Tracking Number],CAT_Details[S Ref],,0)</f>
        <v>20251015-S-70636</v>
      </c>
      <c r="C2763" s="273">
        <f>_xlfn.XLOOKUP(Table2[[#This Row],[K&amp;N REF ]],CAT_Details[Tracking Number],CAT_Details[TO Ref],,0)</f>
        <v>20251014825182</v>
      </c>
      <c r="D2763" s="273" t="str">
        <f>_xlfn.XLOOKUP(Table2[[#This Row],[K&amp;N REF ]],CAT_Details[Tracking Number],CAT_Details[Pickup Customer Name],,0)</f>
        <v>DANFOSS A/S</v>
      </c>
      <c r="E2763" s="274" t="str">
        <f>_xlfn.XLOOKUP(Table2[[#This Row],[K&amp;N REF ]],CAT_Details[Tracking Number],CAT_Details[Delivery Country Code],,0)</f>
        <v>FR</v>
      </c>
      <c r="F2763" s="274">
        <f>_xlfn.XLOOKUP(Table2[[#This Row],[TO Ref]],CAT_Details[TO Ref],CAT_Details[Loc],,0)</f>
        <v>3705</v>
      </c>
      <c r="G2763" s="260" t="s">
        <v>44</v>
      </c>
      <c r="H2763" s="260" t="s">
        <v>35</v>
      </c>
      <c r="I2763" s="281">
        <v>45952</v>
      </c>
      <c r="J2763" s="260" t="s">
        <v>26</v>
      </c>
      <c r="K2763" s="260" t="s">
        <v>32</v>
      </c>
      <c r="L2763" s="281">
        <v>45952</v>
      </c>
      <c r="M2763" s="260" t="str">
        <f>IF(Table2[[#This Row],[Resolve Date]]="","ONGOING","SOLVED")</f>
        <v>SOLVED</v>
      </c>
      <c r="N2763" s="261"/>
      <c r="O2763" s="260" t="str">
        <f>Table2[[#This Row],[K&amp;N REF ]]&amp;Table2[[#This Row],[Issue type ]]</f>
        <v>5017678270NO LABELS</v>
      </c>
      <c r="P2763" s="260">
        <f>YEAR(Table2[[#This Row],[Date ]])</f>
        <v>2025</v>
      </c>
      <c r="Q2763" s="260" t="str">
        <f>VLOOKUP(MONTH(Table2[[#This Row],[Date ]]),Months,2,0)</f>
        <v>October</v>
      </c>
      <c r="R2763" s="288" t="b">
        <f>COUNTIFS(Table2[Unique],Table2[[#This Row],[Unique]])&gt;1</f>
        <v>0</v>
      </c>
      <c r="S2763" s="288">
        <f>IF(Table2[[#This Row],[Status ]]="Solved",1,0)</f>
        <v>1</v>
      </c>
      <c r="T2763" s="288">
        <f>IF(Table2[[#This Row],[Status ]]="ongoing",1,0)</f>
        <v>0</v>
      </c>
    </row>
    <row r="2764" spans="1:20" x14ac:dyDescent="0.25">
      <c r="A2764" s="263">
        <v>5017646473</v>
      </c>
      <c r="B2764" s="287" t="str">
        <f>_xlfn.XLOOKUP(Table2[[#This Row],[K&amp;N REF ]],CAT_Details[Tracking Number],CAT_Details[S Ref],,0)</f>
        <v>20251013-S-70703</v>
      </c>
      <c r="C2764" s="273">
        <f>_xlfn.XLOOKUP(Table2[[#This Row],[K&amp;N REF ]],CAT_Details[Tracking Number],CAT_Details[TO Ref],,0)</f>
        <v>20251010823344</v>
      </c>
      <c r="D2764" s="273" t="str">
        <f>_xlfn.XLOOKUP(Table2[[#This Row],[K&amp;N REF ]],CAT_Details[Tracking Number],CAT_Details[Pickup Customer Name],,0)</f>
        <v>Nordiq Habo Ab</v>
      </c>
      <c r="E2764" s="274" t="str">
        <f>_xlfn.XLOOKUP(Table2[[#This Row],[K&amp;N REF ]],CAT_Details[Tracking Number],CAT_Details[Delivery Country Code],,0)</f>
        <v>GB</v>
      </c>
      <c r="F2764" s="274" t="str">
        <f>_xlfn.XLOOKUP(Table2[[#This Row],[TO Ref]],CAT_Details[TO Ref],CAT_Details[Loc],,0)</f>
        <v>DX01</v>
      </c>
      <c r="G2764" s="260" t="s">
        <v>44</v>
      </c>
      <c r="H2764" s="260" t="s">
        <v>35</v>
      </c>
      <c r="I2764" s="281">
        <v>45952</v>
      </c>
      <c r="J2764" s="260" t="s">
        <v>26</v>
      </c>
      <c r="K2764" s="260" t="s">
        <v>32</v>
      </c>
      <c r="L2764" s="281">
        <v>45952</v>
      </c>
      <c r="M2764" s="260" t="str">
        <f>IF(Table2[[#This Row],[Resolve Date]]="","ONGOING","SOLVED")</f>
        <v>SOLVED</v>
      </c>
      <c r="N2764" s="261"/>
      <c r="O2764" s="260" t="str">
        <f>Table2[[#This Row],[K&amp;N REF ]]&amp;Table2[[#This Row],[Issue type ]]</f>
        <v>5017646473NO LABELS</v>
      </c>
      <c r="P2764" s="260">
        <f>YEAR(Table2[[#This Row],[Date ]])</f>
        <v>2025</v>
      </c>
      <c r="Q2764" s="260" t="str">
        <f>VLOOKUP(MONTH(Table2[[#This Row],[Date ]]),Months,2,0)</f>
        <v>October</v>
      </c>
      <c r="R2764" s="288" t="b">
        <f>COUNTIFS(Table2[Unique],Table2[[#This Row],[Unique]])&gt;1</f>
        <v>0</v>
      </c>
      <c r="S2764" s="288">
        <f>IF(Table2[[#This Row],[Status ]]="Solved",1,0)</f>
        <v>1</v>
      </c>
      <c r="T2764" s="288">
        <f>IF(Table2[[#This Row],[Status ]]="ongoing",1,0)</f>
        <v>0</v>
      </c>
    </row>
    <row r="2765" spans="1:20" x14ac:dyDescent="0.25">
      <c r="A2765" s="263">
        <v>5017662612</v>
      </c>
      <c r="B2765" s="287" t="str">
        <f>_xlfn.XLOOKUP(Table2[[#This Row],[K&amp;N REF ]],CAT_Details[Tracking Number],CAT_Details[S Ref],,0)</f>
        <v>20251014-S-70662</v>
      </c>
      <c r="C2765" s="273">
        <f>_xlfn.XLOOKUP(Table2[[#This Row],[K&amp;N REF ]],CAT_Details[Tracking Number],CAT_Details[TO Ref],,0)</f>
        <v>20251014825187</v>
      </c>
      <c r="D2765" s="273" t="str">
        <f>_xlfn.XLOOKUP(Table2[[#This Row],[K&amp;N REF ]],CAT_Details[Tracking Number],CAT_Details[Pickup Customer Name],,0)</f>
        <v>Elring Klinger, S.A</v>
      </c>
      <c r="E2765" s="274" t="str">
        <f>_xlfn.XLOOKUP(Table2[[#This Row],[K&amp;N REF ]],CAT_Details[Tracking Number],CAT_Details[Delivery Country Code],,0)</f>
        <v>GB</v>
      </c>
      <c r="F2765" s="274" t="str">
        <f>_xlfn.XLOOKUP(Table2[[#This Row],[TO Ref]],CAT_Details[TO Ref],CAT_Details[Loc],,0)</f>
        <v>DX01-L5</v>
      </c>
      <c r="G2765" s="260" t="s">
        <v>36</v>
      </c>
      <c r="H2765" s="260" t="s">
        <v>29</v>
      </c>
      <c r="I2765" s="281">
        <v>45952</v>
      </c>
      <c r="J2765" s="260" t="s">
        <v>41</v>
      </c>
      <c r="K2765" s="260" t="s">
        <v>50</v>
      </c>
      <c r="L2765" s="281">
        <v>45952</v>
      </c>
      <c r="M2765" s="260" t="str">
        <f>IF(Table2[[#This Row],[Resolve Date]]="","ONGOING","SOLVED")</f>
        <v>SOLVED</v>
      </c>
      <c r="N2765" s="261" t="s">
        <v>30628</v>
      </c>
      <c r="O2765" s="260" t="str">
        <f>Table2[[#This Row],[K&amp;N REF ]]&amp;Table2[[#This Row],[Issue type ]]</f>
        <v>5017662612DAMAGED LABEL</v>
      </c>
      <c r="P2765" s="260">
        <f>YEAR(Table2[[#This Row],[Date ]])</f>
        <v>2025</v>
      </c>
      <c r="Q2765" s="260" t="str">
        <f>VLOOKUP(MONTH(Table2[[#This Row],[Date ]]),Months,2,0)</f>
        <v>October</v>
      </c>
      <c r="R2765" s="288" t="b">
        <f>COUNTIFS(Table2[Unique],Table2[[#This Row],[Unique]])&gt;1</f>
        <v>0</v>
      </c>
      <c r="S2765" s="288">
        <f>IF(Table2[[#This Row],[Status ]]="Solved",1,0)</f>
        <v>1</v>
      </c>
      <c r="T2765" s="288">
        <f>IF(Table2[[#This Row],[Status ]]="ongoing",1,0)</f>
        <v>0</v>
      </c>
    </row>
    <row r="2766" spans="1:20" x14ac:dyDescent="0.25">
      <c r="A2766" s="263">
        <v>5017646035</v>
      </c>
      <c r="B2766" s="287" t="str">
        <f>_xlfn.XLOOKUP(Table2[[#This Row],[K&amp;N REF ]],CAT_Details[Tracking Number],CAT_Details[S Ref],,0)</f>
        <v>20251013-S-70652</v>
      </c>
      <c r="C2766" s="273">
        <f>_xlfn.XLOOKUP(Table2[[#This Row],[K&amp;N REF ]],CAT_Details[Tracking Number],CAT_Details[TO Ref],,0)</f>
        <v>20251010823105</v>
      </c>
      <c r="D2766" s="273" t="str">
        <f>_xlfn.XLOOKUP(Table2[[#This Row],[K&amp;N REF ]],CAT_Details[Tracking Number],CAT_Details[Pickup Customer Name],,0)</f>
        <v>Doga, S.A.</v>
      </c>
      <c r="E2766" s="274" t="str">
        <f>_xlfn.XLOOKUP(Table2[[#This Row],[K&amp;N REF ]],CAT_Details[Tracking Number],CAT_Details[Delivery Country Code],,0)</f>
        <v>GB</v>
      </c>
      <c r="F2766" s="274">
        <f>_xlfn.XLOOKUP(Table2[[#This Row],[TO Ref]],CAT_Details[TO Ref],CAT_Details[Loc],,0)</f>
        <v>3402</v>
      </c>
      <c r="G2766" s="260" t="s">
        <v>153</v>
      </c>
      <c r="H2766" s="260" t="s">
        <v>25</v>
      </c>
      <c r="I2766" s="281">
        <v>45952</v>
      </c>
      <c r="J2766" s="260" t="s">
        <v>26</v>
      </c>
      <c r="K2766" s="260" t="s">
        <v>50</v>
      </c>
      <c r="L2766" s="281">
        <v>45952</v>
      </c>
      <c r="M2766" s="260" t="str">
        <f>IF(Table2[[#This Row],[Resolve Date]]="","ONGOING","SOLVED")</f>
        <v>SOLVED</v>
      </c>
      <c r="N2766" s="261"/>
      <c r="O2766" s="260" t="str">
        <f>Table2[[#This Row],[K&amp;N REF ]]&amp;Table2[[#This Row],[Issue type ]]</f>
        <v xml:space="preserve">5017646035DAMAGE </v>
      </c>
      <c r="P2766" s="260">
        <f>YEAR(Table2[[#This Row],[Date ]])</f>
        <v>2025</v>
      </c>
      <c r="Q2766" s="260" t="str">
        <f>VLOOKUP(MONTH(Table2[[#This Row],[Date ]]),Months,2,0)</f>
        <v>October</v>
      </c>
      <c r="R2766" s="288" t="b">
        <f>COUNTIFS(Table2[Unique],Table2[[#This Row],[Unique]])&gt;1</f>
        <v>0</v>
      </c>
      <c r="S2766" s="288">
        <f>IF(Table2[[#This Row],[Status ]]="Solved",1,0)</f>
        <v>1</v>
      </c>
      <c r="T2766" s="288">
        <f>IF(Table2[[#This Row],[Status ]]="ongoing",1,0)</f>
        <v>0</v>
      </c>
    </row>
    <row r="2767" spans="1:20" x14ac:dyDescent="0.25">
      <c r="A2767" s="263">
        <v>5017646035</v>
      </c>
      <c r="B2767" s="287" t="str">
        <f>_xlfn.XLOOKUP(Table2[[#This Row],[K&amp;N REF ]],CAT_Details[Tracking Number],CAT_Details[S Ref],,0)</f>
        <v>20251013-S-70652</v>
      </c>
      <c r="C2767" s="273">
        <f>_xlfn.XLOOKUP(Table2[[#This Row],[K&amp;N REF ]],CAT_Details[Tracking Number],CAT_Details[TO Ref],,0)</f>
        <v>20251010823105</v>
      </c>
      <c r="D2767" s="273" t="str">
        <f>_xlfn.XLOOKUP(Table2[[#This Row],[K&amp;N REF ]],CAT_Details[Tracking Number],CAT_Details[Pickup Customer Name],,0)</f>
        <v>Doga, S.A.</v>
      </c>
      <c r="E2767" s="274" t="str">
        <f>_xlfn.XLOOKUP(Table2[[#This Row],[K&amp;N REF ]],CAT_Details[Tracking Number],CAT_Details[Delivery Country Code],,0)</f>
        <v>GB</v>
      </c>
      <c r="F2767" s="274">
        <f>_xlfn.XLOOKUP(Table2[[#This Row],[TO Ref]],CAT_Details[TO Ref],CAT_Details[Loc],,0)</f>
        <v>3402</v>
      </c>
      <c r="G2767" s="260" t="s">
        <v>36</v>
      </c>
      <c r="H2767" s="260" t="s">
        <v>40</v>
      </c>
      <c r="I2767" s="281">
        <v>45952</v>
      </c>
      <c r="J2767" s="260" t="s">
        <v>26</v>
      </c>
      <c r="K2767" s="260" t="s">
        <v>32</v>
      </c>
      <c r="L2767" s="281">
        <v>45952</v>
      </c>
      <c r="M2767" s="260" t="str">
        <f>IF(Table2[[#This Row],[Resolve Date]]="","ONGOING","SOLVED")</f>
        <v>SOLVED</v>
      </c>
      <c r="N2767" s="261" t="s">
        <v>30629</v>
      </c>
      <c r="O2767" s="260" t="str">
        <f>Table2[[#This Row],[K&amp;N REF ]]&amp;Table2[[#This Row],[Issue type ]]</f>
        <v xml:space="preserve">5017646035INCORRECT LABELS </v>
      </c>
      <c r="P2767" s="260">
        <f>YEAR(Table2[[#This Row],[Date ]])</f>
        <v>2025</v>
      </c>
      <c r="Q2767" s="260" t="str">
        <f>VLOOKUP(MONTH(Table2[[#This Row],[Date ]]),Months,2,0)</f>
        <v>October</v>
      </c>
      <c r="R2767" s="288" t="b">
        <f>COUNTIFS(Table2[Unique],Table2[[#This Row],[Unique]])&gt;1</f>
        <v>0</v>
      </c>
      <c r="S2767" s="288">
        <f>IF(Table2[[#This Row],[Status ]]="Solved",1,0)</f>
        <v>1</v>
      </c>
      <c r="T2767" s="288">
        <f>IF(Table2[[#This Row],[Status ]]="ongoing",1,0)</f>
        <v>0</v>
      </c>
    </row>
    <row r="2768" spans="1:20" x14ac:dyDescent="0.25">
      <c r="A2768" s="263">
        <v>5017678469</v>
      </c>
      <c r="B2768" s="287" t="str">
        <f>_xlfn.XLOOKUP(Table2[[#This Row],[K&amp;N REF ]],CAT_Details[Tracking Number],CAT_Details[S Ref],,0)</f>
        <v>20251015-S-70821</v>
      </c>
      <c r="C2768" s="273">
        <f>_xlfn.XLOOKUP(Table2[[#This Row],[K&amp;N REF ]],CAT_Details[Tracking Number],CAT_Details[TO Ref],,0)</f>
        <v>20251015825856</v>
      </c>
      <c r="D2768" s="273" t="str">
        <f>_xlfn.XLOOKUP(Table2[[#This Row],[K&amp;N REF ]],CAT_Details[Tracking Number],CAT_Details[Pickup Customer Name],,0)</f>
        <v>ARTHUR WELTER TRANSPORT/IMPROEUROPE</v>
      </c>
      <c r="E2768" s="274" t="str">
        <f>_xlfn.XLOOKUP(Table2[[#This Row],[K&amp;N REF ]],CAT_Details[Tracking Number],CAT_Details[Delivery Country Code],,0)</f>
        <v>FR</v>
      </c>
      <c r="F2768" s="274">
        <f>_xlfn.XLOOKUP(Table2[[#This Row],[TO Ref]],CAT_Details[TO Ref],CAT_Details[Loc],,0)</f>
        <v>3705</v>
      </c>
      <c r="G2768" s="260" t="s">
        <v>221</v>
      </c>
      <c r="H2768" s="260" t="s">
        <v>35</v>
      </c>
      <c r="I2768" s="281">
        <v>45952</v>
      </c>
      <c r="J2768" s="260" t="s">
        <v>26</v>
      </c>
      <c r="K2768" s="260" t="s">
        <v>32</v>
      </c>
      <c r="L2768" s="281">
        <v>45952</v>
      </c>
      <c r="M2768" s="260" t="str">
        <f>IF(Table2[[#This Row],[Resolve Date]]="","ONGOING","SOLVED")</f>
        <v>SOLVED</v>
      </c>
      <c r="N2768" s="261"/>
      <c r="O2768" s="260" t="str">
        <f>Table2[[#This Row],[K&amp;N REF ]]&amp;Table2[[#This Row],[Issue type ]]</f>
        <v>5017678469NO LABELS</v>
      </c>
      <c r="P2768" s="260">
        <f>YEAR(Table2[[#This Row],[Date ]])</f>
        <v>2025</v>
      </c>
      <c r="Q2768" s="260" t="str">
        <f>VLOOKUP(MONTH(Table2[[#This Row],[Date ]]),Months,2,0)</f>
        <v>October</v>
      </c>
      <c r="R2768" s="288" t="b">
        <f>COUNTIFS(Table2[Unique],Table2[[#This Row],[Unique]])&gt;1</f>
        <v>0</v>
      </c>
      <c r="S2768" s="288">
        <f>IF(Table2[[#This Row],[Status ]]="Solved",1,0)</f>
        <v>1</v>
      </c>
      <c r="T2768" s="288">
        <f>IF(Table2[[#This Row],[Status ]]="ongoing",1,0)</f>
        <v>0</v>
      </c>
    </row>
    <row r="2769" spans="1:20" x14ac:dyDescent="0.25">
      <c r="A2769" s="263">
        <v>5017646036</v>
      </c>
      <c r="B2769" s="287" t="str">
        <f>_xlfn.XLOOKUP(Table2[[#This Row],[K&amp;N REF ]],CAT_Details[Tracking Number],CAT_Details[S Ref],,0)</f>
        <v>20251013-S-70652</v>
      </c>
      <c r="C2769" s="273">
        <f>_xlfn.XLOOKUP(Table2[[#This Row],[K&amp;N REF ]],CAT_Details[Tracking Number],CAT_Details[TO Ref],,0)</f>
        <v>20251010823109</v>
      </c>
      <c r="D2769" s="273" t="str">
        <f>_xlfn.XLOOKUP(Table2[[#This Row],[K&amp;N REF ]],CAT_Details[Tracking Number],CAT_Details[Pickup Customer Name],,0)</f>
        <v>Doga, S.A.</v>
      </c>
      <c r="E2769" s="274" t="str">
        <f>_xlfn.XLOOKUP(Table2[[#This Row],[K&amp;N REF ]],CAT_Details[Tracking Number],CAT_Details[Delivery Country Code],,0)</f>
        <v>GB</v>
      </c>
      <c r="F2769" s="274" t="str">
        <f>_xlfn.XLOOKUP(Table2[[#This Row],[TO Ref]],CAT_Details[TO Ref],CAT_Details[Loc],,0)</f>
        <v>U2-L5</v>
      </c>
      <c r="G2769" s="260" t="s">
        <v>36</v>
      </c>
      <c r="H2769" s="260" t="s">
        <v>40</v>
      </c>
      <c r="I2769" s="281">
        <v>45952</v>
      </c>
      <c r="J2769" s="260" t="s">
        <v>26</v>
      </c>
      <c r="K2769" s="260" t="s">
        <v>32</v>
      </c>
      <c r="L2769" s="281">
        <v>45952</v>
      </c>
      <c r="M2769" s="260" t="str">
        <f>IF(Table2[[#This Row],[Resolve Date]]="","ONGOING","SOLVED")</f>
        <v>SOLVED</v>
      </c>
      <c r="N2769" s="261" t="s">
        <v>30629</v>
      </c>
      <c r="O2769" s="260" t="str">
        <f>Table2[[#This Row],[K&amp;N REF ]]&amp;Table2[[#This Row],[Issue type ]]</f>
        <v xml:space="preserve">5017646036INCORRECT LABELS </v>
      </c>
      <c r="P2769" s="260">
        <f>YEAR(Table2[[#This Row],[Date ]])</f>
        <v>2025</v>
      </c>
      <c r="Q2769" s="260" t="str">
        <f>VLOOKUP(MONTH(Table2[[#This Row],[Date ]]),Months,2,0)</f>
        <v>October</v>
      </c>
      <c r="R2769" s="288" t="b">
        <f>COUNTIFS(Table2[Unique],Table2[[#This Row],[Unique]])&gt;1</f>
        <v>0</v>
      </c>
      <c r="S2769" s="288">
        <f>IF(Table2[[#This Row],[Status ]]="Solved",1,0)</f>
        <v>1</v>
      </c>
      <c r="T2769" s="288">
        <f>IF(Table2[[#This Row],[Status ]]="ongoing",1,0)</f>
        <v>0</v>
      </c>
    </row>
    <row r="2770" spans="1:20" x14ac:dyDescent="0.25">
      <c r="A2770" s="263">
        <v>5017631949</v>
      </c>
      <c r="B2770" s="287" t="str">
        <f>_xlfn.XLOOKUP(Table2[[#This Row],[K&amp;N REF ]],CAT_Details[Tracking Number],CAT_Details[S Ref],,0)</f>
        <v>20251010-S-70680</v>
      </c>
      <c r="C2770" s="273">
        <f>_xlfn.XLOOKUP(Table2[[#This Row],[K&amp;N REF ]],CAT_Details[Tracking Number],CAT_Details[TO Ref],,0)</f>
        <v>20251009822577</v>
      </c>
      <c r="D2770" s="273" t="str">
        <f>_xlfn.XLOOKUP(Table2[[#This Row],[K&amp;N REF ]],CAT_Details[Tracking Number],CAT_Details[Pickup Customer Name],,0)</f>
        <v>AQ Wiring Systems Sp. z o.o.</v>
      </c>
      <c r="E2770" s="274" t="str">
        <f>_xlfn.XLOOKUP(Table2[[#This Row],[K&amp;N REF ]],CAT_Details[Tracking Number],CAT_Details[Delivery Country Code],,0)</f>
        <v>GB</v>
      </c>
      <c r="F2770" s="274" t="str">
        <f>_xlfn.XLOOKUP(Table2[[#This Row],[TO Ref]],CAT_Details[TO Ref],CAT_Details[Loc],,0)</f>
        <v>DX01-L5</v>
      </c>
      <c r="G2770" s="260" t="s">
        <v>221</v>
      </c>
      <c r="H2770" s="260" t="s">
        <v>35</v>
      </c>
      <c r="I2770" s="281">
        <v>45952</v>
      </c>
      <c r="J2770" s="260" t="s">
        <v>26</v>
      </c>
      <c r="K2770" s="260" t="s">
        <v>32</v>
      </c>
      <c r="L2770" s="281">
        <v>45952</v>
      </c>
      <c r="M2770" s="260" t="str">
        <f>IF(Table2[[#This Row],[Resolve Date]]="","ONGOING","SOLVED")</f>
        <v>SOLVED</v>
      </c>
      <c r="N2770" s="261"/>
      <c r="O2770" s="260" t="str">
        <f>Table2[[#This Row],[K&amp;N REF ]]&amp;Table2[[#This Row],[Issue type ]]</f>
        <v>5017631949NO LABELS</v>
      </c>
      <c r="P2770" s="260">
        <f>YEAR(Table2[[#This Row],[Date ]])</f>
        <v>2025</v>
      </c>
      <c r="Q2770" s="260" t="str">
        <f>VLOOKUP(MONTH(Table2[[#This Row],[Date ]]),Months,2,0)</f>
        <v>October</v>
      </c>
      <c r="R2770" s="288" t="b">
        <f>COUNTIFS(Table2[Unique],Table2[[#This Row],[Unique]])&gt;1</f>
        <v>0</v>
      </c>
      <c r="S2770" s="288">
        <f>IF(Table2[[#This Row],[Status ]]="Solved",1,0)</f>
        <v>1</v>
      </c>
      <c r="T2770" s="288">
        <f>IF(Table2[[#This Row],[Status ]]="ongoing",1,0)</f>
        <v>0</v>
      </c>
    </row>
    <row r="2771" spans="1:20" x14ac:dyDescent="0.25">
      <c r="A2771" s="263">
        <v>5017631949</v>
      </c>
      <c r="B2771" s="287" t="str">
        <f>_xlfn.XLOOKUP(Table2[[#This Row],[K&amp;N REF ]],CAT_Details[Tracking Number],CAT_Details[S Ref],,0)</f>
        <v>20251010-S-70680</v>
      </c>
      <c r="C2771" s="273">
        <f>_xlfn.XLOOKUP(Table2[[#This Row],[K&amp;N REF ]],CAT_Details[Tracking Number],CAT_Details[TO Ref],,0)</f>
        <v>20251009822577</v>
      </c>
      <c r="D2771" s="273" t="str">
        <f>_xlfn.XLOOKUP(Table2[[#This Row],[K&amp;N REF ]],CAT_Details[Tracking Number],CAT_Details[Pickup Customer Name],,0)</f>
        <v>AQ Wiring Systems Sp. z o.o.</v>
      </c>
      <c r="E2771" s="274" t="str">
        <f>_xlfn.XLOOKUP(Table2[[#This Row],[K&amp;N REF ]],CAT_Details[Tracking Number],CAT_Details[Delivery Country Code],,0)</f>
        <v>GB</v>
      </c>
      <c r="F2771" s="274" t="str">
        <f>_xlfn.XLOOKUP(Table2[[#This Row],[TO Ref]],CAT_Details[TO Ref],CAT_Details[Loc],,0)</f>
        <v>DX01-L5</v>
      </c>
      <c r="G2771" s="260" t="s">
        <v>221</v>
      </c>
      <c r="H2771" s="260" t="s">
        <v>25</v>
      </c>
      <c r="I2771" s="281">
        <v>45952</v>
      </c>
      <c r="J2771" s="260" t="s">
        <v>26</v>
      </c>
      <c r="K2771" s="260" t="s">
        <v>50</v>
      </c>
      <c r="L2771" s="281">
        <v>45952</v>
      </c>
      <c r="M2771" s="260" t="str">
        <f>IF(Table2[[#This Row],[Resolve Date]]="","ONGOING","SOLVED")</f>
        <v>SOLVED</v>
      </c>
      <c r="N2771" s="261"/>
      <c r="O2771" s="260" t="str">
        <f>Table2[[#This Row],[K&amp;N REF ]]&amp;Table2[[#This Row],[Issue type ]]</f>
        <v xml:space="preserve">5017631949DAMAGE </v>
      </c>
      <c r="P2771" s="260">
        <f>YEAR(Table2[[#This Row],[Date ]])</f>
        <v>2025</v>
      </c>
      <c r="Q2771" s="260" t="str">
        <f>VLOOKUP(MONTH(Table2[[#This Row],[Date ]]),Months,2,0)</f>
        <v>October</v>
      </c>
      <c r="R2771" s="288" t="b">
        <f>COUNTIFS(Table2[Unique],Table2[[#This Row],[Unique]])&gt;1</f>
        <v>0</v>
      </c>
      <c r="S2771" s="288">
        <f>IF(Table2[[#This Row],[Status ]]="Solved",1,0)</f>
        <v>1</v>
      </c>
      <c r="T2771" s="288">
        <f>IF(Table2[[#This Row],[Status ]]="ongoing",1,0)</f>
        <v>0</v>
      </c>
    </row>
    <row r="2772" spans="1:20" x14ac:dyDescent="0.25">
      <c r="A2772" s="263">
        <v>5017646214</v>
      </c>
      <c r="B2772" s="287" t="str">
        <f>_xlfn.XLOOKUP(Table2[[#This Row],[K&amp;N REF ]],CAT_Details[Tracking Number],CAT_Details[S Ref],,0)</f>
        <v>20251013-S-70717</v>
      </c>
      <c r="C2772" s="273">
        <f>_xlfn.XLOOKUP(Table2[[#This Row],[K&amp;N REF ]],CAT_Details[Tracking Number],CAT_Details[TO Ref],,0)</f>
        <v>20251010823426</v>
      </c>
      <c r="D2772" s="273" t="str">
        <f>_xlfn.XLOOKUP(Table2[[#This Row],[K&amp;N REF ]],CAT_Details[Tracking Number],CAT_Details[Pickup Customer Name],,0)</f>
        <v>BORGWARNER EMISSIONS SYSTEMS</v>
      </c>
      <c r="E2772" s="274" t="str">
        <f>_xlfn.XLOOKUP(Table2[[#This Row],[K&amp;N REF ]],CAT_Details[Tracking Number],CAT_Details[Delivery Country Code],,0)</f>
        <v>GB</v>
      </c>
      <c r="F2772" s="274" t="str">
        <f>_xlfn.XLOOKUP(Table2[[#This Row],[TO Ref]],CAT_Details[TO Ref],CAT_Details[Loc],,0)</f>
        <v>DX01-L5</v>
      </c>
      <c r="G2772" s="260" t="s">
        <v>44</v>
      </c>
      <c r="H2772" s="260" t="s">
        <v>25</v>
      </c>
      <c r="I2772" s="281">
        <v>45952</v>
      </c>
      <c r="J2772" s="260" t="s">
        <v>26</v>
      </c>
      <c r="K2772" s="260" t="s">
        <v>50</v>
      </c>
      <c r="L2772" s="281">
        <v>45952</v>
      </c>
      <c r="M2772" s="260" t="str">
        <f>IF(Table2[[#This Row],[Resolve Date]]="","ONGOING","SOLVED")</f>
        <v>SOLVED</v>
      </c>
      <c r="N2772" s="261" t="s">
        <v>30631</v>
      </c>
      <c r="O2772" s="260" t="str">
        <f>Table2[[#This Row],[K&amp;N REF ]]&amp;Table2[[#This Row],[Issue type ]]</f>
        <v xml:space="preserve">5017646214DAMAGE </v>
      </c>
      <c r="P2772" s="260">
        <f>YEAR(Table2[[#This Row],[Date ]])</f>
        <v>2025</v>
      </c>
      <c r="Q2772" s="260" t="str">
        <f>VLOOKUP(MONTH(Table2[[#This Row],[Date ]]),Months,2,0)</f>
        <v>October</v>
      </c>
      <c r="R2772" s="288" t="b">
        <f>COUNTIFS(Table2[Unique],Table2[[#This Row],[Unique]])&gt;1</f>
        <v>0</v>
      </c>
      <c r="S2772" s="288">
        <f>IF(Table2[[#This Row],[Status ]]="Solved",1,0)</f>
        <v>1</v>
      </c>
      <c r="T2772" s="288">
        <f>IF(Table2[[#This Row],[Status ]]="ongoing",1,0)</f>
        <v>0</v>
      </c>
    </row>
    <row r="2773" spans="1:20" x14ac:dyDescent="0.25">
      <c r="A2773" s="263">
        <v>5017662612</v>
      </c>
      <c r="B2773" s="287" t="str">
        <f>_xlfn.XLOOKUP(Table2[[#This Row],[K&amp;N REF ]],CAT_Details[Tracking Number],CAT_Details[S Ref],,0)</f>
        <v>20251014-S-70662</v>
      </c>
      <c r="C2773" s="273">
        <f>_xlfn.XLOOKUP(Table2[[#This Row],[K&amp;N REF ]],CAT_Details[Tracking Number],CAT_Details[TO Ref],,0)</f>
        <v>20251014825187</v>
      </c>
      <c r="D2773" s="273" t="str">
        <f>_xlfn.XLOOKUP(Table2[[#This Row],[K&amp;N REF ]],CAT_Details[Tracking Number],CAT_Details[Pickup Customer Name],,0)</f>
        <v>Elring Klinger, S.A</v>
      </c>
      <c r="E2773" s="274" t="str">
        <f>_xlfn.XLOOKUP(Table2[[#This Row],[K&amp;N REF ]],CAT_Details[Tracking Number],CAT_Details[Delivery Country Code],,0)</f>
        <v>GB</v>
      </c>
      <c r="F2773" s="274" t="str">
        <f>_xlfn.XLOOKUP(Table2[[#This Row],[TO Ref]],CAT_Details[TO Ref],CAT_Details[Loc],,0)</f>
        <v>DX01-L5</v>
      </c>
      <c r="G2773" s="260" t="s">
        <v>36</v>
      </c>
      <c r="H2773" s="260" t="s">
        <v>25</v>
      </c>
      <c r="I2773" s="281">
        <v>45952</v>
      </c>
      <c r="J2773" s="260" t="s">
        <v>26</v>
      </c>
      <c r="K2773" s="260" t="s">
        <v>50</v>
      </c>
      <c r="L2773" s="281">
        <v>45952</v>
      </c>
      <c r="M2773" s="260" t="str">
        <f>IF(Table2[[#This Row],[Resolve Date]]="","ONGOING","SOLVED")</f>
        <v>SOLVED</v>
      </c>
      <c r="N2773" s="261"/>
      <c r="O2773" s="260" t="str">
        <f>Table2[[#This Row],[K&amp;N REF ]]&amp;Table2[[#This Row],[Issue type ]]</f>
        <v xml:space="preserve">5017662612DAMAGE </v>
      </c>
      <c r="P2773" s="260">
        <f>YEAR(Table2[[#This Row],[Date ]])</f>
        <v>2025</v>
      </c>
      <c r="Q2773" s="260" t="str">
        <f>VLOOKUP(MONTH(Table2[[#This Row],[Date ]]),Months,2,0)</f>
        <v>October</v>
      </c>
      <c r="R2773" s="288" t="b">
        <f>COUNTIFS(Table2[Unique],Table2[[#This Row],[Unique]])&gt;1</f>
        <v>0</v>
      </c>
      <c r="S2773" s="288">
        <f>IF(Table2[[#This Row],[Status ]]="Solved",1,0)</f>
        <v>1</v>
      </c>
      <c r="T2773" s="288">
        <f>IF(Table2[[#This Row],[Status ]]="ongoing",1,0)</f>
        <v>0</v>
      </c>
    </row>
    <row r="2774" spans="1:20" x14ac:dyDescent="0.25">
      <c r="A2774" s="263">
        <v>5017662268</v>
      </c>
      <c r="B2774" s="287" t="str">
        <f>_xlfn.XLOOKUP(Table2[[#This Row],[K&amp;N REF ]],CAT_Details[Tracking Number],CAT_Details[S Ref],,0)</f>
        <v>20251014-S-70690</v>
      </c>
      <c r="C2774" s="273">
        <f>_xlfn.XLOOKUP(Table2[[#This Row],[K&amp;N REF ]],CAT_Details[Tracking Number],CAT_Details[TO Ref],,0)</f>
        <v>20251009822847</v>
      </c>
      <c r="D2774" s="273" t="str">
        <f>_xlfn.XLOOKUP(Table2[[#This Row],[K&amp;N REF ]],CAT_Details[Tracking Number],CAT_Details[Pickup Customer Name],,0)</f>
        <v>Tibbett Logistics</v>
      </c>
      <c r="E2774" s="274" t="str">
        <f>_xlfn.XLOOKUP(Table2[[#This Row],[K&amp;N REF ]],CAT_Details[Tracking Number],CAT_Details[Delivery Country Code],,0)</f>
        <v>GB</v>
      </c>
      <c r="F2774" s="274" t="str">
        <f>_xlfn.XLOOKUP(Table2[[#This Row],[TO Ref]],CAT_Details[TO Ref],CAT_Details[Loc],,0)</f>
        <v>DX01-L5</v>
      </c>
      <c r="G2774" s="260" t="s">
        <v>34</v>
      </c>
      <c r="H2774" s="260" t="s">
        <v>49</v>
      </c>
      <c r="I2774" s="281">
        <v>45952</v>
      </c>
      <c r="J2774" s="260" t="s">
        <v>26</v>
      </c>
      <c r="K2774" s="260" t="s">
        <v>32</v>
      </c>
      <c r="L2774" s="281">
        <v>45952</v>
      </c>
      <c r="M2774" s="260" t="str">
        <f>IF(Table2[[#This Row],[Resolve Date]]="","ONGOING","SOLVED")</f>
        <v>SOLVED</v>
      </c>
      <c r="N2774" s="261" t="s">
        <v>30632</v>
      </c>
      <c r="O2774" s="260" t="str">
        <f>Table2[[#This Row],[K&amp;N REF ]]&amp;Table2[[#This Row],[Issue type ]]</f>
        <v>5017662268XX LABELS</v>
      </c>
      <c r="P2774" s="260">
        <f>YEAR(Table2[[#This Row],[Date ]])</f>
        <v>2025</v>
      </c>
      <c r="Q2774" s="260" t="str">
        <f>VLOOKUP(MONTH(Table2[[#This Row],[Date ]]),Months,2,0)</f>
        <v>October</v>
      </c>
      <c r="R2774" s="288" t="b">
        <f>COUNTIFS(Table2[Unique],Table2[[#This Row],[Unique]])&gt;1</f>
        <v>0</v>
      </c>
      <c r="S2774" s="288">
        <f>IF(Table2[[#This Row],[Status ]]="Solved",1,0)</f>
        <v>1</v>
      </c>
      <c r="T2774" s="288">
        <f>IF(Table2[[#This Row],[Status ]]="ongoing",1,0)</f>
        <v>0</v>
      </c>
    </row>
    <row r="2775" spans="1:20" x14ac:dyDescent="0.25">
      <c r="A2775" s="263">
        <v>5017694651</v>
      </c>
      <c r="B2775" s="287" t="str">
        <f>_xlfn.XLOOKUP(Table2[[#This Row],[K&amp;N REF ]],CAT_Details[Tracking Number],CAT_Details[S Ref],,0)</f>
        <v>20251016-S-70304</v>
      </c>
      <c r="C2775" s="273">
        <f>_xlfn.XLOOKUP(Table2[[#This Row],[K&amp;N REF ]],CAT_Details[Tracking Number],CAT_Details[TO Ref],,0)</f>
        <v>20251013824578</v>
      </c>
      <c r="D2775" s="273" t="str">
        <f>_xlfn.XLOOKUP(Table2[[#This Row],[K&amp;N REF ]],CAT_Details[Tracking Number],CAT_Details[Pickup Customer Name],,0)</f>
        <v>HYDAC TECHNOLOGY GMBH</v>
      </c>
      <c r="E2775" s="274" t="str">
        <f>_xlfn.XLOOKUP(Table2[[#This Row],[K&amp;N REF ]],CAT_Details[Tracking Number],CAT_Details[Delivery Country Code],,0)</f>
        <v>GB</v>
      </c>
      <c r="F2775" s="274" t="str">
        <f>_xlfn.XLOOKUP(Table2[[#This Row],[TO Ref]],CAT_Details[TO Ref],CAT_Details[Loc],,0)</f>
        <v>U2-L5</v>
      </c>
      <c r="G2775" s="260" t="s">
        <v>34</v>
      </c>
      <c r="H2775" s="260" t="s">
        <v>179</v>
      </c>
      <c r="I2775" s="281">
        <v>45952</v>
      </c>
      <c r="J2775" s="260" t="s">
        <v>26</v>
      </c>
      <c r="K2775" s="260" t="s">
        <v>32</v>
      </c>
      <c r="L2775" s="281">
        <v>45952</v>
      </c>
      <c r="M2775" s="260" t="str">
        <f>IF(Table2[[#This Row],[Resolve Date]]="","ONGOING","SOLVED")</f>
        <v>SOLVED</v>
      </c>
      <c r="N2775" s="261"/>
      <c r="O2775" s="260" t="str">
        <f>Table2[[#This Row],[K&amp;N REF ]]&amp;Table2[[#This Row],[Issue type ]]</f>
        <v xml:space="preserve">5017694651NOT SCANNABLE </v>
      </c>
      <c r="P2775" s="260">
        <f>YEAR(Table2[[#This Row],[Date ]])</f>
        <v>2025</v>
      </c>
      <c r="Q2775" s="260" t="str">
        <f>VLOOKUP(MONTH(Table2[[#This Row],[Date ]]),Months,2,0)</f>
        <v>October</v>
      </c>
      <c r="R2775" s="288" t="b">
        <f>COUNTIFS(Table2[Unique],Table2[[#This Row],[Unique]])&gt;1</f>
        <v>0</v>
      </c>
      <c r="S2775" s="288">
        <f>IF(Table2[[#This Row],[Status ]]="Solved",1,0)</f>
        <v>1</v>
      </c>
      <c r="T2775" s="288">
        <f>IF(Table2[[#This Row],[Status ]]="ongoing",1,0)</f>
        <v>0</v>
      </c>
    </row>
    <row r="2776" spans="1:20" x14ac:dyDescent="0.25">
      <c r="A2776" s="263">
        <v>5017678689</v>
      </c>
      <c r="B2776" s="287" t="str">
        <f>_xlfn.XLOOKUP(Table2[[#This Row],[K&amp;N REF ]],CAT_Details[Tracking Number],CAT_Details[S Ref],,0)</f>
        <v>20251015-S-70803</v>
      </c>
      <c r="C2776" s="273">
        <f>_xlfn.XLOOKUP(Table2[[#This Row],[K&amp;N REF ]],CAT_Details[Tracking Number],CAT_Details[TO Ref],,0)</f>
        <v>20251014825471</v>
      </c>
      <c r="D2776" s="273" t="str">
        <f>_xlfn.XLOOKUP(Table2[[#This Row],[K&amp;N REF ]],CAT_Details[Tracking Number],CAT_Details[Pickup Customer Name],,0)</f>
        <v>Valeo Auto-Electric Magyarorszag Kft.</v>
      </c>
      <c r="E2776" s="274" t="str">
        <f>_xlfn.XLOOKUP(Table2[[#This Row],[K&amp;N REF ]],CAT_Details[Tracking Number],CAT_Details[Delivery Country Code],,0)</f>
        <v>GB</v>
      </c>
      <c r="F2776" s="274">
        <f>_xlfn.XLOOKUP(Table2[[#This Row],[TO Ref]],CAT_Details[TO Ref],CAT_Details[Loc],,0)</f>
        <v>3402</v>
      </c>
      <c r="G2776" s="260" t="s">
        <v>44</v>
      </c>
      <c r="H2776" s="260" t="s">
        <v>35</v>
      </c>
      <c r="I2776" s="281">
        <v>45953</v>
      </c>
      <c r="J2776" s="260" t="s">
        <v>26</v>
      </c>
      <c r="K2776" s="260" t="s">
        <v>32</v>
      </c>
      <c r="L2776" s="281">
        <v>45953</v>
      </c>
      <c r="M2776" s="260" t="str">
        <f>IF(Table2[[#This Row],[Resolve Date]]="","ONGOING","SOLVED")</f>
        <v>SOLVED</v>
      </c>
      <c r="N2776" s="261"/>
      <c r="O2776" s="260" t="str">
        <f>Table2[[#This Row],[K&amp;N REF ]]&amp;Table2[[#This Row],[Issue type ]]</f>
        <v>5017678689NO LABELS</v>
      </c>
      <c r="P2776" s="260">
        <f>YEAR(Table2[[#This Row],[Date ]])</f>
        <v>2025</v>
      </c>
      <c r="Q2776" s="260" t="str">
        <f>VLOOKUP(MONTH(Table2[[#This Row],[Date ]]),Months,2,0)</f>
        <v>October</v>
      </c>
      <c r="R2776" s="288" t="b">
        <f>COUNTIFS(Table2[Unique],Table2[[#This Row],[Unique]])&gt;1</f>
        <v>0</v>
      </c>
      <c r="S2776" s="288">
        <f>IF(Table2[[#This Row],[Status ]]="Solved",1,0)</f>
        <v>1</v>
      </c>
      <c r="T2776" s="288">
        <f>IF(Table2[[#This Row],[Status ]]="ongoing",1,0)</f>
        <v>0</v>
      </c>
    </row>
    <row r="2777" spans="1:20" x14ac:dyDescent="0.25">
      <c r="A2777" s="263">
        <v>5017678691</v>
      </c>
      <c r="B2777" s="287" t="str">
        <f>_xlfn.XLOOKUP(Table2[[#This Row],[K&amp;N REF ]],CAT_Details[Tracking Number],CAT_Details[S Ref],,0)</f>
        <v>20251015-S-70803</v>
      </c>
      <c r="C2777" s="273">
        <f>_xlfn.XLOOKUP(Table2[[#This Row],[K&amp;N REF ]],CAT_Details[Tracking Number],CAT_Details[TO Ref],,0)</f>
        <v>20251014825468</v>
      </c>
      <c r="D2777" s="273" t="str">
        <f>_xlfn.XLOOKUP(Table2[[#This Row],[K&amp;N REF ]],CAT_Details[Tracking Number],CAT_Details[Pickup Customer Name],,0)</f>
        <v>Valeo Auto-Electric Magyarorszag Kft.</v>
      </c>
      <c r="E2777" s="274" t="str">
        <f>_xlfn.XLOOKUP(Table2[[#This Row],[K&amp;N REF ]],CAT_Details[Tracking Number],CAT_Details[Delivery Country Code],,0)</f>
        <v>GB</v>
      </c>
      <c r="F2777" s="274" t="str">
        <f>_xlfn.XLOOKUP(Table2[[#This Row],[TO Ref]],CAT_Details[TO Ref],CAT_Details[Loc],,0)</f>
        <v>U2-L5</v>
      </c>
      <c r="G2777" s="260" t="s">
        <v>44</v>
      </c>
      <c r="H2777" s="260" t="s">
        <v>35</v>
      </c>
      <c r="I2777" s="281">
        <v>45953</v>
      </c>
      <c r="J2777" s="260" t="s">
        <v>26</v>
      </c>
      <c r="K2777" s="260" t="s">
        <v>32</v>
      </c>
      <c r="L2777" s="281">
        <v>45953</v>
      </c>
      <c r="M2777" s="260" t="str">
        <f>IF(Table2[[#This Row],[Resolve Date]]="","ONGOING","SOLVED")</f>
        <v>SOLVED</v>
      </c>
      <c r="N2777" s="261"/>
      <c r="O2777" s="260" t="str">
        <f>Table2[[#This Row],[K&amp;N REF ]]&amp;Table2[[#This Row],[Issue type ]]</f>
        <v>5017678691NO LABELS</v>
      </c>
      <c r="P2777" s="260">
        <f>YEAR(Table2[[#This Row],[Date ]])</f>
        <v>2025</v>
      </c>
      <c r="Q2777" s="260" t="str">
        <f>VLOOKUP(MONTH(Table2[[#This Row],[Date ]]),Months,2,0)</f>
        <v>October</v>
      </c>
      <c r="R2777" s="288" t="b">
        <f>COUNTIFS(Table2[Unique],Table2[[#This Row],[Unique]])&gt;1</f>
        <v>0</v>
      </c>
      <c r="S2777" s="288">
        <f>IF(Table2[[#This Row],[Status ]]="Solved",1,0)</f>
        <v>1</v>
      </c>
      <c r="T2777" s="288">
        <f>IF(Table2[[#This Row],[Status ]]="ongoing",1,0)</f>
        <v>0</v>
      </c>
    </row>
    <row r="2778" spans="1:20" x14ac:dyDescent="0.25">
      <c r="A2778" s="263">
        <v>5017710383</v>
      </c>
      <c r="B2778" s="287" t="str">
        <f>_xlfn.XLOOKUP(Table2[[#This Row],[K&amp;N REF ]],CAT_Details[Tracking Number],CAT_Details[S Ref],,0)</f>
        <v>20251017-S-70338</v>
      </c>
      <c r="C2778" s="273">
        <f>_xlfn.XLOOKUP(Table2[[#This Row],[K&amp;N REF ]],CAT_Details[Tracking Number],CAT_Details[TO Ref],,0)</f>
        <v>20251016827243</v>
      </c>
      <c r="D2778" s="273" t="str">
        <f>_xlfn.XLOOKUP(Table2[[#This Row],[K&amp;N REF ]],CAT_Details[Tracking Number],CAT_Details[Pickup Customer Name],,0)</f>
        <v>THOMAS MAGNETE GMBH</v>
      </c>
      <c r="E2778" s="274" t="str">
        <f>_xlfn.XLOOKUP(Table2[[#This Row],[K&amp;N REF ]],CAT_Details[Tracking Number],CAT_Details[Delivery Country Code],,0)</f>
        <v>GB</v>
      </c>
      <c r="F2778" s="274" t="e">
        <f>_xlfn.XLOOKUP(Table2[[#This Row],[TO Ref]],CAT_Details[TO Ref],CAT_Details[Loc],,0)</f>
        <v>#N/A</v>
      </c>
      <c r="G2778" s="260" t="s">
        <v>34</v>
      </c>
      <c r="H2778" s="260" t="s">
        <v>35</v>
      </c>
      <c r="I2778" s="281">
        <v>45953</v>
      </c>
      <c r="J2778" s="260" t="s">
        <v>26</v>
      </c>
      <c r="K2778" s="260" t="s">
        <v>32</v>
      </c>
      <c r="L2778" s="280">
        <v>45953</v>
      </c>
      <c r="M2778" s="260" t="str">
        <f>IF(Table2[[#This Row],[Resolve Date]]="","ONGOING","SOLVED")</f>
        <v>SOLVED</v>
      </c>
      <c r="N2778" s="261"/>
      <c r="O2778" s="260" t="str">
        <f>Table2[[#This Row],[K&amp;N REF ]]&amp;Table2[[#This Row],[Issue type ]]</f>
        <v>5017710383NO LABELS</v>
      </c>
      <c r="P2778" s="260">
        <f>YEAR(Table2[[#This Row],[Date ]])</f>
        <v>2025</v>
      </c>
      <c r="Q2778" s="260" t="str">
        <f>VLOOKUP(MONTH(Table2[[#This Row],[Date ]]),Months,2,0)</f>
        <v>October</v>
      </c>
      <c r="R2778" s="288" t="b">
        <f>COUNTIFS(Table2[Unique],Table2[[#This Row],[Unique]])&gt;1</f>
        <v>0</v>
      </c>
      <c r="S2778" s="288">
        <f>IF(Table2[[#This Row],[Status ]]="Solved",1,0)</f>
        <v>1</v>
      </c>
      <c r="T2778" s="288">
        <f>IF(Table2[[#This Row],[Status ]]="ongoing",1,0)</f>
        <v>0</v>
      </c>
    </row>
    <row r="2779" spans="1:20" x14ac:dyDescent="0.25">
      <c r="A2779" s="263">
        <v>5017710094</v>
      </c>
      <c r="B2779" s="287" t="str">
        <f>_xlfn.XLOOKUP(Table2[[#This Row],[K&amp;N REF ]],CAT_Details[Tracking Number],CAT_Details[S Ref],,0)</f>
        <v>20251017-S-70279</v>
      </c>
      <c r="C2779" s="273">
        <f>_xlfn.XLOOKUP(Table2[[#This Row],[K&amp;N REF ]],CAT_Details[Tracking Number],CAT_Details[TO Ref],,0)</f>
        <v>20251017828430</v>
      </c>
      <c r="D2779" s="273" t="str">
        <f>_xlfn.XLOOKUP(Table2[[#This Row],[K&amp;N REF ]],CAT_Details[Tracking Number],CAT_Details[Pickup Customer Name],,0)</f>
        <v>Tenneco Zwickau GmbH</v>
      </c>
      <c r="E2779" s="274" t="str">
        <f>_xlfn.XLOOKUP(Table2[[#This Row],[K&amp;N REF ]],CAT_Details[Tracking Number],CAT_Details[Delivery Country Code],,0)</f>
        <v>GB</v>
      </c>
      <c r="F2779" s="274" t="str">
        <f>_xlfn.XLOOKUP(Table2[[#This Row],[TO Ref]],CAT_Details[TO Ref],CAT_Details[Loc],,0)</f>
        <v>DX01-L5</v>
      </c>
      <c r="G2779" s="260" t="s">
        <v>34</v>
      </c>
      <c r="H2779" s="260" t="s">
        <v>35</v>
      </c>
      <c r="I2779" s="281">
        <v>45953</v>
      </c>
      <c r="J2779" s="260" t="s">
        <v>26</v>
      </c>
      <c r="K2779" s="260" t="s">
        <v>32</v>
      </c>
      <c r="L2779" s="281">
        <v>45953</v>
      </c>
      <c r="M2779" s="260" t="str">
        <f>IF(Table2[[#This Row],[Resolve Date]]="","ONGOING","SOLVED")</f>
        <v>SOLVED</v>
      </c>
      <c r="N2779" s="261"/>
      <c r="O2779" s="260" t="str">
        <f>Table2[[#This Row],[K&amp;N REF ]]&amp;Table2[[#This Row],[Issue type ]]</f>
        <v>5017710094NO LABELS</v>
      </c>
      <c r="P2779" s="260">
        <f>YEAR(Table2[[#This Row],[Date ]])</f>
        <v>2025</v>
      </c>
      <c r="Q2779" s="260" t="str">
        <f>VLOOKUP(MONTH(Table2[[#This Row],[Date ]]),Months,2,0)</f>
        <v>October</v>
      </c>
      <c r="R2779" s="288" t="b">
        <f>COUNTIFS(Table2[Unique],Table2[[#This Row],[Unique]])&gt;1</f>
        <v>0</v>
      </c>
      <c r="S2779" s="288">
        <f>IF(Table2[[#This Row],[Status ]]="Solved",1,0)</f>
        <v>1</v>
      </c>
      <c r="T2779" s="288">
        <f>IF(Table2[[#This Row],[Status ]]="ongoing",1,0)</f>
        <v>0</v>
      </c>
    </row>
    <row r="2780" spans="1:20" x14ac:dyDescent="0.25">
      <c r="A2780" s="263">
        <v>5017710095</v>
      </c>
      <c r="B2780" s="287" t="str">
        <f>_xlfn.XLOOKUP(Table2[[#This Row],[K&amp;N REF ]],CAT_Details[Tracking Number],CAT_Details[S Ref],,0)</f>
        <v>20251017-S-70279</v>
      </c>
      <c r="C2780" s="273">
        <f>_xlfn.XLOOKUP(Table2[[#This Row],[K&amp;N REF ]],CAT_Details[Tracking Number],CAT_Details[TO Ref],,0)</f>
        <v>20251017828434</v>
      </c>
      <c r="D2780" s="273" t="str">
        <f>_xlfn.XLOOKUP(Table2[[#This Row],[K&amp;N REF ]],CAT_Details[Tracking Number],CAT_Details[Pickup Customer Name],,0)</f>
        <v>Tenneco Zwickau GmbH</v>
      </c>
      <c r="E2780" s="274" t="str">
        <f>_xlfn.XLOOKUP(Table2[[#This Row],[K&amp;N REF ]],CAT_Details[Tracking Number],CAT_Details[Delivery Country Code],,0)</f>
        <v>GB</v>
      </c>
      <c r="F2780" s="274" t="str">
        <f>_xlfn.XLOOKUP(Table2[[#This Row],[TO Ref]],CAT_Details[TO Ref],CAT_Details[Loc],,0)</f>
        <v>DX01-L5</v>
      </c>
      <c r="G2780" s="260" t="s">
        <v>34</v>
      </c>
      <c r="H2780" s="260" t="s">
        <v>35</v>
      </c>
      <c r="I2780" s="281">
        <v>45953</v>
      </c>
      <c r="J2780" s="260" t="s">
        <v>26</v>
      </c>
      <c r="K2780" s="260" t="s">
        <v>32</v>
      </c>
      <c r="L2780" s="280">
        <v>45953</v>
      </c>
      <c r="M2780" s="260" t="str">
        <f>IF(Table2[[#This Row],[Resolve Date]]="","ONGOING","SOLVED")</f>
        <v>SOLVED</v>
      </c>
      <c r="N2780" s="261"/>
      <c r="O2780" s="260" t="str">
        <f>Table2[[#This Row],[K&amp;N REF ]]&amp;Table2[[#This Row],[Issue type ]]</f>
        <v>5017710095NO LABELS</v>
      </c>
      <c r="P2780" s="260">
        <f>YEAR(Table2[[#This Row],[Date ]])</f>
        <v>2025</v>
      </c>
      <c r="Q2780" s="260" t="str">
        <f>VLOOKUP(MONTH(Table2[[#This Row],[Date ]]),Months,2,0)</f>
        <v>October</v>
      </c>
      <c r="R2780" s="288" t="b">
        <f>COUNTIFS(Table2[Unique],Table2[[#This Row],[Unique]])&gt;1</f>
        <v>0</v>
      </c>
      <c r="S2780" s="288">
        <f>IF(Table2[[#This Row],[Status ]]="Solved",1,0)</f>
        <v>1</v>
      </c>
      <c r="T2780" s="288">
        <f>IF(Table2[[#This Row],[Status ]]="ongoing",1,0)</f>
        <v>0</v>
      </c>
    </row>
    <row r="2781" spans="1:20" x14ac:dyDescent="0.25">
      <c r="A2781" s="263">
        <v>5017710095</v>
      </c>
      <c r="B2781" s="287" t="str">
        <f>_xlfn.XLOOKUP(Table2[[#This Row],[K&amp;N REF ]],CAT_Details[Tracking Number],CAT_Details[S Ref],,0)</f>
        <v>20251017-S-70279</v>
      </c>
      <c r="C2781" s="273">
        <f>_xlfn.XLOOKUP(Table2[[#This Row],[K&amp;N REF ]],CAT_Details[Tracking Number],CAT_Details[TO Ref],,0)</f>
        <v>20251017828434</v>
      </c>
      <c r="D2781" s="273" t="str">
        <f>_xlfn.XLOOKUP(Table2[[#This Row],[K&amp;N REF ]],CAT_Details[Tracking Number],CAT_Details[Pickup Customer Name],,0)</f>
        <v>Tenneco Zwickau GmbH</v>
      </c>
      <c r="E2781" s="274" t="str">
        <f>_xlfn.XLOOKUP(Table2[[#This Row],[K&amp;N REF ]],CAT_Details[Tracking Number],CAT_Details[Delivery Country Code],,0)</f>
        <v>GB</v>
      </c>
      <c r="F2781" s="274" t="str">
        <f>_xlfn.XLOOKUP(Table2[[#This Row],[TO Ref]],CAT_Details[TO Ref],CAT_Details[Loc],,0)</f>
        <v>DX01-L5</v>
      </c>
      <c r="G2781" s="260" t="s">
        <v>34</v>
      </c>
      <c r="H2781" s="260" t="s">
        <v>25</v>
      </c>
      <c r="I2781" s="281">
        <v>45953</v>
      </c>
      <c r="J2781" s="260" t="s">
        <v>26</v>
      </c>
      <c r="K2781" s="260" t="s">
        <v>32</v>
      </c>
      <c r="L2781" s="281">
        <v>45953</v>
      </c>
      <c r="M2781" s="260" t="str">
        <f>IF(Table2[[#This Row],[Resolve Date]]="","ONGOING","SOLVED")</f>
        <v>SOLVED</v>
      </c>
      <c r="N2781" s="261"/>
      <c r="O2781" s="260" t="str">
        <f>Table2[[#This Row],[K&amp;N REF ]]&amp;Table2[[#This Row],[Issue type ]]</f>
        <v xml:space="preserve">5017710095DAMAGE </v>
      </c>
      <c r="P2781" s="260">
        <f>YEAR(Table2[[#This Row],[Date ]])</f>
        <v>2025</v>
      </c>
      <c r="Q2781" s="260" t="str">
        <f>VLOOKUP(MONTH(Table2[[#This Row],[Date ]]),Months,2,0)</f>
        <v>October</v>
      </c>
      <c r="R2781" s="288" t="b">
        <f>COUNTIFS(Table2[Unique],Table2[[#This Row],[Unique]])&gt;1</f>
        <v>0</v>
      </c>
      <c r="S2781" s="288">
        <f>IF(Table2[[#This Row],[Status ]]="Solved",1,0)</f>
        <v>1</v>
      </c>
      <c r="T2781" s="288">
        <f>IF(Table2[[#This Row],[Status ]]="ongoing",1,0)</f>
        <v>0</v>
      </c>
    </row>
    <row r="2782" spans="1:20" x14ac:dyDescent="0.25">
      <c r="A2782" s="263">
        <v>5017694622</v>
      </c>
      <c r="B2782" s="287" t="str">
        <f>_xlfn.XLOOKUP(Table2[[#This Row],[K&amp;N REF ]],CAT_Details[Tracking Number],CAT_Details[S Ref],,0)</f>
        <v>20251016-S-70358</v>
      </c>
      <c r="C2782" s="273">
        <f>_xlfn.XLOOKUP(Table2[[#This Row],[K&amp;N REF ]],CAT_Details[Tracking Number],CAT_Details[TO Ref],,0)</f>
        <v>20251015825968</v>
      </c>
      <c r="D2782" s="273" t="str">
        <f>_xlfn.XLOOKUP(Table2[[#This Row],[K&amp;N REF ]],CAT_Details[Tracking Number],CAT_Details[Pickup Customer Name],,0)</f>
        <v>BEDIA Motorentechnik GmbH &amp; Co. KG</v>
      </c>
      <c r="E2782" s="274" t="str">
        <f>_xlfn.XLOOKUP(Table2[[#This Row],[K&amp;N REF ]],CAT_Details[Tracking Number],CAT_Details[Delivery Country Code],,0)</f>
        <v>GB</v>
      </c>
      <c r="F2782" s="274" t="str">
        <f>_xlfn.XLOOKUP(Table2[[#This Row],[TO Ref]],CAT_Details[TO Ref],CAT_Details[Loc],,0)</f>
        <v>DK-LW01</v>
      </c>
      <c r="G2782" s="260" t="s">
        <v>34</v>
      </c>
      <c r="H2782" s="260" t="s">
        <v>49</v>
      </c>
      <c r="I2782" s="281">
        <v>45953</v>
      </c>
      <c r="J2782" s="260" t="s">
        <v>26</v>
      </c>
      <c r="K2782" s="260" t="s">
        <v>32</v>
      </c>
      <c r="L2782" s="281">
        <v>45953</v>
      </c>
      <c r="M2782" s="260" t="str">
        <f>IF(Table2[[#This Row],[Resolve Date]]="","ONGOING","SOLVED")</f>
        <v>SOLVED</v>
      </c>
      <c r="N2782" s="261" t="s">
        <v>30905</v>
      </c>
      <c r="O2782" s="260" t="str">
        <f>Table2[[#This Row],[K&amp;N REF ]]&amp;Table2[[#This Row],[Issue type ]]</f>
        <v>5017694622XX LABELS</v>
      </c>
      <c r="P2782" s="260">
        <f>YEAR(Table2[[#This Row],[Date ]])</f>
        <v>2025</v>
      </c>
      <c r="Q2782" s="260" t="str">
        <f>VLOOKUP(MONTH(Table2[[#This Row],[Date ]]),Months,2,0)</f>
        <v>October</v>
      </c>
      <c r="R2782" s="288" t="b">
        <f>COUNTIFS(Table2[Unique],Table2[[#This Row],[Unique]])&gt;1</f>
        <v>0</v>
      </c>
      <c r="S2782" s="288">
        <f>IF(Table2[[#This Row],[Status ]]="Solved",1,0)</f>
        <v>1</v>
      </c>
      <c r="T2782" s="288">
        <f>IF(Table2[[#This Row],[Status ]]="ongoing",1,0)</f>
        <v>0</v>
      </c>
    </row>
    <row r="2783" spans="1:20" x14ac:dyDescent="0.25">
      <c r="A2783" s="263">
        <v>5017725324</v>
      </c>
      <c r="B2783" s="287" t="str">
        <f>_xlfn.XLOOKUP(Table2[[#This Row],[K&amp;N REF ]],CAT_Details[Tracking Number],CAT_Details[S Ref],,0)</f>
        <v>20251020-S-70813</v>
      </c>
      <c r="C2783" s="273">
        <f>_xlfn.XLOOKUP(Table2[[#This Row],[K&amp;N REF ]],CAT_Details[Tracking Number],CAT_Details[TO Ref],,0)</f>
        <v>20251013824350</v>
      </c>
      <c r="D2783" s="273" t="str">
        <f>_xlfn.XLOOKUP(Table2[[#This Row],[K&amp;N REF ]],CAT_Details[Tracking Number],CAT_Details[Pickup Customer Name],,0)</f>
        <v>TIAG C/ VERLHAC INDUSTRIE</v>
      </c>
      <c r="E2783" s="274" t="str">
        <f>_xlfn.XLOOKUP(Table2[[#This Row],[K&amp;N REF ]],CAT_Details[Tracking Number],CAT_Details[Delivery Country Code],,0)</f>
        <v>GB</v>
      </c>
      <c r="F2783" s="274" t="str">
        <f>_xlfn.XLOOKUP(Table2[[#This Row],[TO Ref]],CAT_Details[TO Ref],CAT_Details[Loc],,0)</f>
        <v>U2-L5</v>
      </c>
      <c r="G2783" s="260" t="s">
        <v>36</v>
      </c>
      <c r="H2783" s="260" t="s">
        <v>25</v>
      </c>
      <c r="I2783" s="281">
        <v>45953</v>
      </c>
      <c r="J2783" s="260" t="s">
        <v>26</v>
      </c>
      <c r="K2783" s="260" t="s">
        <v>32</v>
      </c>
      <c r="L2783" s="281">
        <v>45953</v>
      </c>
      <c r="M2783" s="260" t="str">
        <f>IF(Table2[[#This Row],[Resolve Date]]="","ONGOING","SOLVED")</f>
        <v>SOLVED</v>
      </c>
      <c r="N2783" s="261"/>
      <c r="O2783" s="260" t="str">
        <f>Table2[[#This Row],[K&amp;N REF ]]&amp;Table2[[#This Row],[Issue type ]]</f>
        <v xml:space="preserve">5017725324DAMAGE </v>
      </c>
      <c r="P2783" s="260">
        <f>YEAR(Table2[[#This Row],[Date ]])</f>
        <v>2025</v>
      </c>
      <c r="Q2783" s="260" t="str">
        <f>VLOOKUP(MONTH(Table2[[#This Row],[Date ]]),Months,2,0)</f>
        <v>October</v>
      </c>
      <c r="R2783" s="288" t="b">
        <f>COUNTIFS(Table2[Unique],Table2[[#This Row],[Unique]])&gt;1</f>
        <v>0</v>
      </c>
      <c r="S2783" s="288">
        <f>IF(Table2[[#This Row],[Status ]]="Solved",1,0)</f>
        <v>1</v>
      </c>
      <c r="T2783" s="288">
        <f>IF(Table2[[#This Row],[Status ]]="ongoing",1,0)</f>
        <v>0</v>
      </c>
    </row>
    <row r="2784" spans="1:20" x14ac:dyDescent="0.25">
      <c r="A2784" s="263">
        <v>5017694337</v>
      </c>
      <c r="B2784" s="287" t="str">
        <f>_xlfn.XLOOKUP(Table2[[#This Row],[K&amp;N REF ]],CAT_Details[Tracking Number],CAT_Details[S Ref],,0)</f>
        <v>20251016-S-70856</v>
      </c>
      <c r="C2784" s="273">
        <f>_xlfn.XLOOKUP(Table2[[#This Row],[K&amp;N REF ]],CAT_Details[Tracking Number],CAT_Details[TO Ref],,0)</f>
        <v>20251016827458</v>
      </c>
      <c r="D2784" s="273" t="str">
        <f>_xlfn.XLOOKUP(Table2[[#This Row],[K&amp;N REF ]],CAT_Details[Tracking Number],CAT_Details[Pickup Customer Name],,0)</f>
        <v>Grammer Technical Components GmbH</v>
      </c>
      <c r="E2784" s="274" t="str">
        <f>_xlfn.XLOOKUP(Table2[[#This Row],[K&amp;N REF ]],CAT_Details[Tracking Number],CAT_Details[Delivery Country Code],,0)</f>
        <v>GB</v>
      </c>
      <c r="F2784" s="274" t="str">
        <f>_xlfn.XLOOKUP(Table2[[#This Row],[TO Ref]],CAT_Details[TO Ref],CAT_Details[Loc],,0)</f>
        <v>U2-L5</v>
      </c>
      <c r="G2784" s="260" t="s">
        <v>34</v>
      </c>
      <c r="H2784" s="260" t="s">
        <v>35</v>
      </c>
      <c r="I2784" s="281">
        <v>45953</v>
      </c>
      <c r="J2784" s="260" t="s">
        <v>26</v>
      </c>
      <c r="K2784" s="260" t="s">
        <v>32</v>
      </c>
      <c r="L2784" s="281">
        <v>45953</v>
      </c>
      <c r="M2784" s="260" t="str">
        <f>IF(Table2[[#This Row],[Resolve Date]]="","ONGOING","SOLVED")</f>
        <v>SOLVED</v>
      </c>
      <c r="N2784" s="261"/>
      <c r="O2784" s="260" t="str">
        <f>Table2[[#This Row],[K&amp;N REF ]]&amp;Table2[[#This Row],[Issue type ]]</f>
        <v>5017694337NO LABELS</v>
      </c>
      <c r="P2784" s="260">
        <f>YEAR(Table2[[#This Row],[Date ]])</f>
        <v>2025</v>
      </c>
      <c r="Q2784" s="260" t="str">
        <f>VLOOKUP(MONTH(Table2[[#This Row],[Date ]]),Months,2,0)</f>
        <v>October</v>
      </c>
      <c r="R2784" s="288" t="b">
        <f>COUNTIFS(Table2[Unique],Table2[[#This Row],[Unique]])&gt;1</f>
        <v>0</v>
      </c>
      <c r="S2784" s="288">
        <f>IF(Table2[[#This Row],[Status ]]="Solved",1,0)</f>
        <v>1</v>
      </c>
      <c r="T2784" s="288">
        <f>IF(Table2[[#This Row],[Status ]]="ongoing",1,0)</f>
        <v>0</v>
      </c>
    </row>
    <row r="2785" spans="1:20" x14ac:dyDescent="0.25">
      <c r="A2785" s="263">
        <v>5017694337</v>
      </c>
      <c r="B2785" s="287" t="str">
        <f>_xlfn.XLOOKUP(Table2[[#This Row],[K&amp;N REF ]],CAT_Details[Tracking Number],CAT_Details[S Ref],,0)</f>
        <v>20251016-S-70856</v>
      </c>
      <c r="C2785" s="273">
        <f>_xlfn.XLOOKUP(Table2[[#This Row],[K&amp;N REF ]],CAT_Details[Tracking Number],CAT_Details[TO Ref],,0)</f>
        <v>20251016827458</v>
      </c>
      <c r="D2785" s="273" t="str">
        <f>_xlfn.XLOOKUP(Table2[[#This Row],[K&amp;N REF ]],CAT_Details[Tracking Number],CAT_Details[Pickup Customer Name],,0)</f>
        <v>Grammer Technical Components GmbH</v>
      </c>
      <c r="E2785" s="274" t="str">
        <f>_xlfn.XLOOKUP(Table2[[#This Row],[K&amp;N REF ]],CAT_Details[Tracking Number],CAT_Details[Delivery Country Code],,0)</f>
        <v>GB</v>
      </c>
      <c r="F2785" s="274" t="str">
        <f>_xlfn.XLOOKUP(Table2[[#This Row],[TO Ref]],CAT_Details[TO Ref],CAT_Details[Loc],,0)</f>
        <v>U2-L5</v>
      </c>
      <c r="G2785" s="260" t="s">
        <v>34</v>
      </c>
      <c r="H2785" s="260" t="s">
        <v>25</v>
      </c>
      <c r="I2785" s="281">
        <v>45953</v>
      </c>
      <c r="J2785" s="260" t="s">
        <v>26</v>
      </c>
      <c r="K2785" s="260" t="s">
        <v>32</v>
      </c>
      <c r="L2785" s="281">
        <v>45953</v>
      </c>
      <c r="M2785" s="260" t="str">
        <f>IF(Table2[[#This Row],[Resolve Date]]="","ONGOING","SOLVED")</f>
        <v>SOLVED</v>
      </c>
      <c r="N2785" s="261"/>
      <c r="O2785" s="260" t="str">
        <f>Table2[[#This Row],[K&amp;N REF ]]&amp;Table2[[#This Row],[Issue type ]]</f>
        <v xml:space="preserve">5017694337DAMAGE </v>
      </c>
      <c r="P2785" s="260">
        <f>YEAR(Table2[[#This Row],[Date ]])</f>
        <v>2025</v>
      </c>
      <c r="Q2785" s="260" t="str">
        <f>VLOOKUP(MONTH(Table2[[#This Row],[Date ]]),Months,2,0)</f>
        <v>October</v>
      </c>
      <c r="R2785" s="288" t="b">
        <f>COUNTIFS(Table2[Unique],Table2[[#This Row],[Unique]])&gt;1</f>
        <v>0</v>
      </c>
      <c r="S2785" s="288">
        <f>IF(Table2[[#This Row],[Status ]]="Solved",1,0)</f>
        <v>1</v>
      </c>
      <c r="T2785" s="288">
        <f>IF(Table2[[#This Row],[Status ]]="ongoing",1,0)</f>
        <v>0</v>
      </c>
    </row>
    <row r="2786" spans="1:20" x14ac:dyDescent="0.25">
      <c r="A2786" s="263">
        <v>5017710553</v>
      </c>
      <c r="B2786" s="287" t="str">
        <f>_xlfn.XLOOKUP(Table2[[#This Row],[K&amp;N REF ]],CAT_Details[Tracking Number],CAT_Details[S Ref],,0)</f>
        <v>20251016-S-70276</v>
      </c>
      <c r="C2786" s="273">
        <f>_xlfn.XLOOKUP(Table2[[#This Row],[K&amp;N REF ]],CAT_Details[Tracking Number],CAT_Details[TO Ref],,0)</f>
        <v>20251016827046</v>
      </c>
      <c r="D2786" s="273" t="str">
        <f>_xlfn.XLOOKUP(Table2[[#This Row],[K&amp;N REF ]],CAT_Details[Tracking Number],CAT_Details[Pickup Customer Name],,0)</f>
        <v>DANFOSS POWER SOLUTIONS  C/O HERBER</v>
      </c>
      <c r="E2786" s="274" t="str">
        <f>_xlfn.XLOOKUP(Table2[[#This Row],[K&amp;N REF ]],CAT_Details[Tracking Number],CAT_Details[Delivery Country Code],,0)</f>
        <v>GB</v>
      </c>
      <c r="F2786" s="274">
        <f>_xlfn.XLOOKUP(Table2[[#This Row],[TO Ref]],CAT_Details[TO Ref],CAT_Details[Loc],,0)</f>
        <v>3402</v>
      </c>
      <c r="G2786" s="260" t="s">
        <v>34</v>
      </c>
      <c r="H2786" s="260" t="s">
        <v>35</v>
      </c>
      <c r="I2786" s="281">
        <v>45953</v>
      </c>
      <c r="J2786" s="260" t="s">
        <v>26</v>
      </c>
      <c r="K2786" s="260" t="s">
        <v>32</v>
      </c>
      <c r="L2786" s="281">
        <v>45953</v>
      </c>
      <c r="M2786" s="260" t="str">
        <f>IF(Table2[[#This Row],[Resolve Date]]="","ONGOING","SOLVED")</f>
        <v>SOLVED</v>
      </c>
      <c r="N2786" s="261"/>
      <c r="O2786" s="260" t="str">
        <f>Table2[[#This Row],[K&amp;N REF ]]&amp;Table2[[#This Row],[Issue type ]]</f>
        <v>5017710553NO LABELS</v>
      </c>
      <c r="P2786" s="260">
        <f>YEAR(Table2[[#This Row],[Date ]])</f>
        <v>2025</v>
      </c>
      <c r="Q2786" s="260" t="str">
        <f>VLOOKUP(MONTH(Table2[[#This Row],[Date ]]),Months,2,0)</f>
        <v>October</v>
      </c>
      <c r="R2786" s="288" t="b">
        <f>COUNTIFS(Table2[Unique],Table2[[#This Row],[Unique]])&gt;1</f>
        <v>0</v>
      </c>
      <c r="S2786" s="288">
        <f>IF(Table2[[#This Row],[Status ]]="Solved",1,0)</f>
        <v>1</v>
      </c>
      <c r="T2786" s="288">
        <f>IF(Table2[[#This Row],[Status ]]="ongoing",1,0)</f>
        <v>0</v>
      </c>
    </row>
    <row r="2787" spans="1:20" x14ac:dyDescent="0.25">
      <c r="A2787" s="263">
        <v>5017710331</v>
      </c>
      <c r="B2787" s="287" t="str">
        <f>_xlfn.XLOOKUP(Table2[[#This Row],[K&amp;N REF ]],CAT_Details[Tracking Number],CAT_Details[S Ref],,0)</f>
        <v>20251017-S-70540</v>
      </c>
      <c r="C2787" s="273">
        <f>_xlfn.XLOOKUP(Table2[[#This Row],[K&amp;N REF ]],CAT_Details[Tracking Number],CAT_Details[TO Ref],,0)</f>
        <v>20251017828763</v>
      </c>
      <c r="D2787" s="273" t="str">
        <f>_xlfn.XLOOKUP(Table2[[#This Row],[K&amp;N REF ]],CAT_Details[Tracking Number],CAT_Details[Pickup Customer Name],,0)</f>
        <v>Sbe - V.Ar.Vit.Spa</v>
      </c>
      <c r="E2787" s="274" t="str">
        <f>_xlfn.XLOOKUP(Table2[[#This Row],[K&amp;N REF ]],CAT_Details[Tracking Number],CAT_Details[Delivery Country Code],,0)</f>
        <v>GB</v>
      </c>
      <c r="F2787" s="274" t="str">
        <f>_xlfn.XLOOKUP(Table2[[#This Row],[TO Ref]],CAT_Details[TO Ref],CAT_Details[Loc],,0)</f>
        <v>OYL1</v>
      </c>
      <c r="G2787" s="260" t="s">
        <v>24</v>
      </c>
      <c r="H2787" s="260" t="s">
        <v>35</v>
      </c>
      <c r="I2787" s="281">
        <v>45954</v>
      </c>
      <c r="J2787" s="260" t="s">
        <v>26</v>
      </c>
      <c r="K2787" s="260" t="s">
        <v>32</v>
      </c>
      <c r="L2787" s="281">
        <v>45954</v>
      </c>
      <c r="M2787" s="260" t="str">
        <f>IF(Table2[[#This Row],[Resolve Date]]="","ONGOING","SOLVED")</f>
        <v>SOLVED</v>
      </c>
      <c r="N2787" s="261"/>
      <c r="O2787" s="260" t="str">
        <f>Table2[[#This Row],[K&amp;N REF ]]&amp;Table2[[#This Row],[Issue type ]]</f>
        <v>5017710331NO LABELS</v>
      </c>
      <c r="P2787" s="260">
        <f>YEAR(Table2[[#This Row],[Date ]])</f>
        <v>2025</v>
      </c>
      <c r="Q2787" s="260" t="str">
        <f>VLOOKUP(MONTH(Table2[[#This Row],[Date ]]),Months,2,0)</f>
        <v>October</v>
      </c>
      <c r="R2787" s="288" t="b">
        <f>COUNTIFS(Table2[Unique],Table2[[#This Row],[Unique]])&gt;1</f>
        <v>0</v>
      </c>
      <c r="S2787" s="288">
        <f>IF(Table2[[#This Row],[Status ]]="Solved",1,0)</f>
        <v>1</v>
      </c>
      <c r="T2787" s="288">
        <f>IF(Table2[[#This Row],[Status ]]="ongoing",1,0)</f>
        <v>0</v>
      </c>
    </row>
    <row r="2788" spans="1:20" x14ac:dyDescent="0.25">
      <c r="A2788" s="263">
        <v>5017710750</v>
      </c>
      <c r="B2788" s="287" t="str">
        <f>_xlfn.XLOOKUP(Table2[[#This Row],[K&amp;N REF ]],CAT_Details[Tracking Number],CAT_Details[S Ref],,0)</f>
        <v>20251017-S-70557</v>
      </c>
      <c r="C2788" s="273">
        <f>_xlfn.XLOOKUP(Table2[[#This Row],[K&amp;N REF ]],CAT_Details[Tracking Number],CAT_Details[TO Ref],,0)</f>
        <v>20251015825973</v>
      </c>
      <c r="D2788" s="273" t="str">
        <f>_xlfn.XLOOKUP(Table2[[#This Row],[K&amp;N REF ]],CAT_Details[Tracking Number],CAT_Details[Pickup Customer Name],,0)</f>
        <v>FOR S.P.A.</v>
      </c>
      <c r="E2788" s="274" t="str">
        <f>_xlfn.XLOOKUP(Table2[[#This Row],[K&amp;N REF ]],CAT_Details[Tracking Number],CAT_Details[Delivery Country Code],,0)</f>
        <v>GB</v>
      </c>
      <c r="F2788" s="274" t="str">
        <f>_xlfn.XLOOKUP(Table2[[#This Row],[TO Ref]],CAT_Details[TO Ref],CAT_Details[Loc],,0)</f>
        <v>OYL1</v>
      </c>
      <c r="G2788" s="260" t="s">
        <v>24</v>
      </c>
      <c r="H2788" s="260" t="s">
        <v>25</v>
      </c>
      <c r="I2788" s="281">
        <v>45954</v>
      </c>
      <c r="J2788" s="260" t="s">
        <v>26</v>
      </c>
      <c r="K2788" s="260" t="s">
        <v>50</v>
      </c>
      <c r="L2788" s="281">
        <v>45954</v>
      </c>
      <c r="M2788" s="260" t="str">
        <f>IF(Table2[[#This Row],[Resolve Date]]="","ONGOING","SOLVED")</f>
        <v>SOLVED</v>
      </c>
      <c r="N2788" s="261"/>
      <c r="O2788" s="260" t="str">
        <f>Table2[[#This Row],[K&amp;N REF ]]&amp;Table2[[#This Row],[Issue type ]]</f>
        <v xml:space="preserve">5017710750DAMAGE </v>
      </c>
      <c r="P2788" s="260">
        <f>YEAR(Table2[[#This Row],[Date ]])</f>
        <v>2025</v>
      </c>
      <c r="Q2788" s="260" t="str">
        <f>VLOOKUP(MONTH(Table2[[#This Row],[Date ]]),Months,2,0)</f>
        <v>October</v>
      </c>
      <c r="R2788" s="288" t="b">
        <f>COUNTIFS(Table2[Unique],Table2[[#This Row],[Unique]])&gt;1</f>
        <v>0</v>
      </c>
      <c r="S2788" s="288">
        <f>IF(Table2[[#This Row],[Status ]]="Solved",1,0)</f>
        <v>1</v>
      </c>
      <c r="T2788" s="288">
        <f>IF(Table2[[#This Row],[Status ]]="ongoing",1,0)</f>
        <v>0</v>
      </c>
    </row>
    <row r="2789" spans="1:20" x14ac:dyDescent="0.25">
      <c r="A2789" s="263">
        <v>5017661820</v>
      </c>
      <c r="B2789" s="287" t="str">
        <f>_xlfn.XLOOKUP(Table2[[#This Row],[K&amp;N REF ]],CAT_Details[Tracking Number],CAT_Details[S Ref],,0)</f>
        <v>20251014-S-70710</v>
      </c>
      <c r="C2789" s="273">
        <f>_xlfn.XLOOKUP(Table2[[#This Row],[K&amp;N REF ]],CAT_Details[Tracking Number],CAT_Details[TO Ref],,0)</f>
        <v>20251010823425</v>
      </c>
      <c r="D2789" s="273" t="str">
        <f>_xlfn.XLOOKUP(Table2[[#This Row],[K&amp;N REF ]],CAT_Details[Tracking Number],CAT_Details[Pickup Customer Name],,0)</f>
        <v>Svab Hydraulik AB</v>
      </c>
      <c r="E2789" s="274" t="str">
        <f>_xlfn.XLOOKUP(Table2[[#This Row],[K&amp;N REF ]],CAT_Details[Tracking Number],CAT_Details[Delivery Country Code],,0)</f>
        <v>FR</v>
      </c>
      <c r="F2789" s="274">
        <f>_xlfn.XLOOKUP(Table2[[#This Row],[TO Ref]],CAT_Details[TO Ref],CAT_Details[Loc],,0)</f>
        <v>3705</v>
      </c>
      <c r="G2789" s="260" t="s">
        <v>44</v>
      </c>
      <c r="H2789" s="260" t="s">
        <v>35</v>
      </c>
      <c r="I2789" s="281">
        <v>45954</v>
      </c>
      <c r="J2789" s="260" t="s">
        <v>26</v>
      </c>
      <c r="K2789" s="260" t="s">
        <v>32</v>
      </c>
      <c r="L2789" s="281">
        <v>45954</v>
      </c>
      <c r="M2789" s="260" t="str">
        <f>IF(Table2[[#This Row],[Resolve Date]]="","ONGOING","SOLVED")</f>
        <v>SOLVED</v>
      </c>
      <c r="N2789" s="261"/>
      <c r="O2789" s="260" t="str">
        <f>Table2[[#This Row],[K&amp;N REF ]]&amp;Table2[[#This Row],[Issue type ]]</f>
        <v>5017661820NO LABELS</v>
      </c>
      <c r="P2789" s="260">
        <f>YEAR(Table2[[#This Row],[Date ]])</f>
        <v>2025</v>
      </c>
      <c r="Q2789" s="260" t="str">
        <f>VLOOKUP(MONTH(Table2[[#This Row],[Date ]]),Months,2,0)</f>
        <v>October</v>
      </c>
      <c r="R2789" s="288" t="b">
        <f>COUNTIFS(Table2[Unique],Table2[[#This Row],[Unique]])&gt;1</f>
        <v>0</v>
      </c>
      <c r="S2789" s="288">
        <f>IF(Table2[[#This Row],[Status ]]="Solved",1,0)</f>
        <v>1</v>
      </c>
      <c r="T2789" s="288">
        <f>IF(Table2[[#This Row],[Status ]]="ongoing",1,0)</f>
        <v>0</v>
      </c>
    </row>
    <row r="2790" spans="1:20" x14ac:dyDescent="0.25">
      <c r="A2790" s="263">
        <v>5017725313</v>
      </c>
      <c r="B2790" s="287" t="str">
        <f>_xlfn.XLOOKUP(Table2[[#This Row],[K&amp;N REF ]],CAT_Details[Tracking Number],CAT_Details[S Ref],,0)</f>
        <v>20251020-S-70670</v>
      </c>
      <c r="C2790" s="273">
        <f>_xlfn.XLOOKUP(Table2[[#This Row],[K&amp;N REF ]],CAT_Details[Tracking Number],CAT_Details[TO Ref],,0)</f>
        <v>20251017828217</v>
      </c>
      <c r="D2790" s="273" t="str">
        <f>_xlfn.XLOOKUP(Table2[[#This Row],[K&amp;N REF ]],CAT_Details[Tracking Number],CAT_Details[Pickup Customer Name],,0)</f>
        <v>DANFOSS A/S</v>
      </c>
      <c r="E2790" s="274" t="str">
        <f>_xlfn.XLOOKUP(Table2[[#This Row],[K&amp;N REF ]],CAT_Details[Tracking Number],CAT_Details[Delivery Country Code],,0)</f>
        <v>GB</v>
      </c>
      <c r="F2790" s="274">
        <f>_xlfn.XLOOKUP(Table2[[#This Row],[TO Ref]],CAT_Details[TO Ref],CAT_Details[Loc],,0)</f>
        <v>3402</v>
      </c>
      <c r="G2790" s="260" t="s">
        <v>44</v>
      </c>
      <c r="H2790" s="260" t="s">
        <v>35</v>
      </c>
      <c r="I2790" s="281">
        <v>45954</v>
      </c>
      <c r="J2790" s="260" t="s">
        <v>26</v>
      </c>
      <c r="K2790" s="260" t="s">
        <v>32</v>
      </c>
      <c r="L2790" s="281">
        <v>45954</v>
      </c>
      <c r="M2790" s="260" t="str">
        <f>IF(Table2[[#This Row],[Resolve Date]]="","ONGOING","SOLVED")</f>
        <v>SOLVED</v>
      </c>
      <c r="N2790" s="261"/>
      <c r="O2790" s="260" t="str">
        <f>Table2[[#This Row],[K&amp;N REF ]]&amp;Table2[[#This Row],[Issue type ]]</f>
        <v>5017725313NO LABELS</v>
      </c>
      <c r="P2790" s="260">
        <f>YEAR(Table2[[#This Row],[Date ]])</f>
        <v>2025</v>
      </c>
      <c r="Q2790" s="260" t="str">
        <f>VLOOKUP(MONTH(Table2[[#This Row],[Date ]]),Months,2,0)</f>
        <v>October</v>
      </c>
      <c r="R2790" s="288" t="b">
        <f>COUNTIFS(Table2[Unique],Table2[[#This Row],[Unique]])&gt;1</f>
        <v>0</v>
      </c>
      <c r="S2790" s="288">
        <f>IF(Table2[[#This Row],[Status ]]="Solved",1,0)</f>
        <v>1</v>
      </c>
      <c r="T2790" s="288">
        <f>IF(Table2[[#This Row],[Status ]]="ongoing",1,0)</f>
        <v>0</v>
      </c>
    </row>
    <row r="2791" spans="1:20" x14ac:dyDescent="0.25">
      <c r="A2791" s="263">
        <v>5017710539</v>
      </c>
      <c r="B2791" s="287" t="str">
        <f>_xlfn.XLOOKUP(Table2[[#This Row],[K&amp;N REF ]],CAT_Details[Tracking Number],CAT_Details[S Ref],,0)</f>
        <v>20251017-S-70542</v>
      </c>
      <c r="C2791" s="273">
        <f>_xlfn.XLOOKUP(Table2[[#This Row],[K&amp;N REF ]],CAT_Details[Tracking Number],CAT_Details[TO Ref],,0)</f>
        <v>20251014825608</v>
      </c>
      <c r="D2791" s="273" t="str">
        <f>_xlfn.XLOOKUP(Table2[[#This Row],[K&amp;N REF ]],CAT_Details[Tracking Number],CAT_Details[Pickup Customer Name],,0)</f>
        <v>SATA GROUP</v>
      </c>
      <c r="E2791" s="274" t="str">
        <f>_xlfn.XLOOKUP(Table2[[#This Row],[K&amp;N REF ]],CAT_Details[Tracking Number],CAT_Details[Delivery Country Code],,0)</f>
        <v>GB</v>
      </c>
      <c r="F2791" s="274" t="str">
        <f>_xlfn.XLOOKUP(Table2[[#This Row],[TO Ref]],CAT_Details[TO Ref],CAT_Details[Loc],,0)</f>
        <v>DX01-L5</v>
      </c>
      <c r="G2791" s="260" t="s">
        <v>24</v>
      </c>
      <c r="H2791" s="260" t="s">
        <v>49</v>
      </c>
      <c r="I2791" s="281">
        <v>45954</v>
      </c>
      <c r="J2791" s="260" t="s">
        <v>26</v>
      </c>
      <c r="K2791" s="260" t="s">
        <v>32</v>
      </c>
      <c r="L2791" s="281">
        <v>45954</v>
      </c>
      <c r="M2791" s="260" t="str">
        <f>IF(Table2[[#This Row],[Resolve Date]]="","ONGOING","SOLVED")</f>
        <v>SOLVED</v>
      </c>
      <c r="N2791" s="261" t="s">
        <v>29162</v>
      </c>
      <c r="O2791" s="260" t="str">
        <f>Table2[[#This Row],[K&amp;N REF ]]&amp;Table2[[#This Row],[Issue type ]]</f>
        <v>5017710539XX LABELS</v>
      </c>
      <c r="P2791" s="260">
        <f>YEAR(Table2[[#This Row],[Date ]])</f>
        <v>2025</v>
      </c>
      <c r="Q2791" s="260" t="str">
        <f>VLOOKUP(MONTH(Table2[[#This Row],[Date ]]),Months,2,0)</f>
        <v>October</v>
      </c>
      <c r="R2791" s="288" t="b">
        <f>COUNTIFS(Table2[Unique],Table2[[#This Row],[Unique]])&gt;1</f>
        <v>0</v>
      </c>
      <c r="S2791" s="288">
        <f>IF(Table2[[#This Row],[Status ]]="Solved",1,0)</f>
        <v>1</v>
      </c>
      <c r="T2791" s="288">
        <f>IF(Table2[[#This Row],[Status ]]="ongoing",1,0)</f>
        <v>0</v>
      </c>
    </row>
    <row r="2792" spans="1:20" x14ac:dyDescent="0.25">
      <c r="A2792" s="263">
        <v>5017725254</v>
      </c>
      <c r="B2792" s="287" t="str">
        <f>_xlfn.XLOOKUP(Table2[[#This Row],[K&amp;N REF ]],CAT_Details[Tracking Number],CAT_Details[S Ref],,0)</f>
        <v>20251020-S-70436</v>
      </c>
      <c r="C2792" s="273">
        <f>_xlfn.XLOOKUP(Table2[[#This Row],[K&amp;N REF ]],CAT_Details[Tracking Number],CAT_Details[TO Ref],,0)</f>
        <v>20251014825643</v>
      </c>
      <c r="D2792" s="273" t="str">
        <f>_xlfn.XLOOKUP(Table2[[#This Row],[K&amp;N REF ]],CAT_Details[Tracking Number],CAT_Details[Pickup Customer Name],,0)</f>
        <v>SATA GROUP</v>
      </c>
      <c r="E2792" s="274" t="str">
        <f>_xlfn.XLOOKUP(Table2[[#This Row],[K&amp;N REF ]],CAT_Details[Tracking Number],CAT_Details[Delivery Country Code],,0)</f>
        <v>GB</v>
      </c>
      <c r="F2792" s="274" t="str">
        <f>_xlfn.XLOOKUP(Table2[[#This Row],[TO Ref]],CAT_Details[TO Ref],CAT_Details[Loc],,0)</f>
        <v>DX01-L5</v>
      </c>
      <c r="G2792" s="260" t="s">
        <v>24</v>
      </c>
      <c r="H2792" s="260" t="s">
        <v>49</v>
      </c>
      <c r="I2792" s="281">
        <v>45954</v>
      </c>
      <c r="J2792" s="260" t="s">
        <v>26</v>
      </c>
      <c r="K2792" s="260" t="s">
        <v>32</v>
      </c>
      <c r="L2792" s="281">
        <v>45954</v>
      </c>
      <c r="M2792" s="260" t="str">
        <f>IF(Table2[[#This Row],[Resolve Date]]="","ONGOING","SOLVED")</f>
        <v>SOLVED</v>
      </c>
      <c r="N2792" s="261" t="s">
        <v>29162</v>
      </c>
      <c r="O2792" s="260" t="str">
        <f>Table2[[#This Row],[K&amp;N REF ]]&amp;Table2[[#This Row],[Issue type ]]</f>
        <v>5017725254XX LABELS</v>
      </c>
      <c r="P2792" s="260">
        <f>YEAR(Table2[[#This Row],[Date ]])</f>
        <v>2025</v>
      </c>
      <c r="Q2792" s="260" t="str">
        <f>VLOOKUP(MONTH(Table2[[#This Row],[Date ]]),Months,2,0)</f>
        <v>October</v>
      </c>
      <c r="R2792" s="288" t="b">
        <f>COUNTIFS(Table2[Unique],Table2[[#This Row],[Unique]])&gt;1</f>
        <v>0</v>
      </c>
      <c r="S2792" s="288">
        <f>IF(Table2[[#This Row],[Status ]]="Solved",1,0)</f>
        <v>1</v>
      </c>
      <c r="T2792" s="288">
        <f>IF(Table2[[#This Row],[Status ]]="ongoing",1,0)</f>
        <v>0</v>
      </c>
    </row>
    <row r="2793" spans="1:20" x14ac:dyDescent="0.25">
      <c r="A2793" s="263">
        <v>5017661824</v>
      </c>
      <c r="B2793" s="287" t="str">
        <f>_xlfn.XLOOKUP(Table2[[#This Row],[K&amp;N REF ]],CAT_Details[Tracking Number],CAT_Details[S Ref],,0)</f>
        <v>20251014-S-70627</v>
      </c>
      <c r="C2793" s="273">
        <f>_xlfn.XLOOKUP(Table2[[#This Row],[K&amp;N REF ]],CAT_Details[Tracking Number],CAT_Details[TO Ref],,0)</f>
        <v>20251014824967</v>
      </c>
      <c r="D2793" s="273" t="str">
        <f>_xlfn.XLOOKUP(Table2[[#This Row],[K&amp;N REF ]],CAT_Details[Tracking Number],CAT_Details[Pickup Customer Name],,0)</f>
        <v>Standard Motor Product Poland ( SMP Poland)</v>
      </c>
      <c r="E2793" s="274" t="str">
        <f>_xlfn.XLOOKUP(Table2[[#This Row],[K&amp;N REF ]],CAT_Details[Tracking Number],CAT_Details[Delivery Country Code],,0)</f>
        <v>GB</v>
      </c>
      <c r="F2793" s="274" t="str">
        <f>_xlfn.XLOOKUP(Table2[[#This Row],[TO Ref]],CAT_Details[TO Ref],CAT_Details[Loc],,0)</f>
        <v>MZ02</v>
      </c>
      <c r="G2793" s="260" t="s">
        <v>221</v>
      </c>
      <c r="H2793" s="260" t="s">
        <v>179</v>
      </c>
      <c r="I2793" s="281">
        <v>45954</v>
      </c>
      <c r="J2793" s="260" t="s">
        <v>26</v>
      </c>
      <c r="K2793" s="260" t="s">
        <v>32</v>
      </c>
      <c r="L2793" s="281">
        <v>45954</v>
      </c>
      <c r="M2793" s="260" t="str">
        <f>IF(Table2[[#This Row],[Resolve Date]]="","ONGOING","SOLVED")</f>
        <v>SOLVED</v>
      </c>
      <c r="N2793" s="261"/>
      <c r="O2793" s="260" t="str">
        <f>Table2[[#This Row],[K&amp;N REF ]]&amp;Table2[[#This Row],[Issue type ]]</f>
        <v xml:space="preserve">5017661824NOT SCANNABLE </v>
      </c>
      <c r="P2793" s="260">
        <f>YEAR(Table2[[#This Row],[Date ]])</f>
        <v>2025</v>
      </c>
      <c r="Q2793" s="260" t="str">
        <f>VLOOKUP(MONTH(Table2[[#This Row],[Date ]]),Months,2,0)</f>
        <v>October</v>
      </c>
      <c r="R2793" s="288" t="b">
        <f>COUNTIFS(Table2[Unique],Table2[[#This Row],[Unique]])&gt;1</f>
        <v>0</v>
      </c>
      <c r="S2793" s="288">
        <f>IF(Table2[[#This Row],[Status ]]="Solved",1,0)</f>
        <v>1</v>
      </c>
      <c r="T2793" s="288">
        <f>IF(Table2[[#This Row],[Status ]]="ongoing",1,0)</f>
        <v>0</v>
      </c>
    </row>
    <row r="2794" spans="1:20" x14ac:dyDescent="0.25">
      <c r="A2794" s="263">
        <v>5017661824</v>
      </c>
      <c r="B2794" s="287" t="str">
        <f>_xlfn.XLOOKUP(Table2[[#This Row],[K&amp;N REF ]],CAT_Details[Tracking Number],CAT_Details[S Ref],,0)</f>
        <v>20251014-S-70627</v>
      </c>
      <c r="C2794" s="273">
        <f>_xlfn.XLOOKUP(Table2[[#This Row],[K&amp;N REF ]],CAT_Details[Tracking Number],CAT_Details[TO Ref],,0)</f>
        <v>20251014824967</v>
      </c>
      <c r="D2794" s="273" t="str">
        <f>_xlfn.XLOOKUP(Table2[[#This Row],[K&amp;N REF ]],CAT_Details[Tracking Number],CAT_Details[Pickup Customer Name],,0)</f>
        <v>Standard Motor Product Poland ( SMP Poland)</v>
      </c>
      <c r="E2794" s="274" t="str">
        <f>_xlfn.XLOOKUP(Table2[[#This Row],[K&amp;N REF ]],CAT_Details[Tracking Number],CAT_Details[Delivery Country Code],,0)</f>
        <v>GB</v>
      </c>
      <c r="F2794" s="274" t="str">
        <f>_xlfn.XLOOKUP(Table2[[#This Row],[TO Ref]],CAT_Details[TO Ref],CAT_Details[Loc],,0)</f>
        <v>MZ02</v>
      </c>
      <c r="G2794" s="260" t="s">
        <v>221</v>
      </c>
      <c r="H2794" s="260" t="s">
        <v>42</v>
      </c>
      <c r="I2794" s="281">
        <v>45954</v>
      </c>
      <c r="J2794" s="260" t="s">
        <v>45</v>
      </c>
      <c r="K2794" s="260" t="s">
        <v>50</v>
      </c>
      <c r="L2794" s="281">
        <v>45959</v>
      </c>
      <c r="M2794" s="260" t="str">
        <f>IF(Table2[[#This Row],[Resolve Date]]="","ONGOING","SOLVED")</f>
        <v>SOLVED</v>
      </c>
      <c r="N2794" s="261" t="s">
        <v>31533</v>
      </c>
      <c r="O2794" s="260" t="str">
        <f>Table2[[#This Row],[K&amp;N REF ]]&amp;Table2[[#This Row],[Issue type ]]</f>
        <v>5017661824AMOUNT</v>
      </c>
      <c r="P2794" s="260">
        <f>YEAR(Table2[[#This Row],[Date ]])</f>
        <v>2025</v>
      </c>
      <c r="Q2794" s="260" t="str">
        <f>VLOOKUP(MONTH(Table2[[#This Row],[Date ]]),Months,2,0)</f>
        <v>October</v>
      </c>
      <c r="R2794" s="288" t="b">
        <f>COUNTIFS(Table2[Unique],Table2[[#This Row],[Unique]])&gt;1</f>
        <v>0</v>
      </c>
      <c r="S2794" s="288">
        <f>IF(Table2[[#This Row],[Status ]]="Solved",1,0)</f>
        <v>1</v>
      </c>
      <c r="T2794" s="288">
        <f>IF(Table2[[#This Row],[Status ]]="ongoing",1,0)</f>
        <v>0</v>
      </c>
    </row>
    <row r="2795" spans="1:20" x14ac:dyDescent="0.25">
      <c r="A2795" s="263">
        <v>5017694457</v>
      </c>
      <c r="B2795" s="287" t="str">
        <f>_xlfn.XLOOKUP(Table2[[#This Row],[K&amp;N REF ]],CAT_Details[Tracking Number],CAT_Details[S Ref],,0)</f>
        <v>20251016-S-70701</v>
      </c>
      <c r="C2795" s="273">
        <f>_xlfn.XLOOKUP(Table2[[#This Row],[K&amp;N REF ]],CAT_Details[Tracking Number],CAT_Details[TO Ref],,0)</f>
        <v>20251014825469</v>
      </c>
      <c r="D2795" s="273" t="str">
        <f>_xlfn.XLOOKUP(Table2[[#This Row],[K&amp;N REF ]],CAT_Details[Tracking Number],CAT_Details[Pickup Customer Name],,0)</f>
        <v>Ponar Wadowice S.A.</v>
      </c>
      <c r="E2795" s="274" t="str">
        <f>_xlfn.XLOOKUP(Table2[[#This Row],[K&amp;N REF ]],CAT_Details[Tracking Number],CAT_Details[Delivery Country Code],,0)</f>
        <v>GB</v>
      </c>
      <c r="F2795" s="274" t="str">
        <f>_xlfn.XLOOKUP(Table2[[#This Row],[TO Ref]],CAT_Details[TO Ref],CAT_Details[Loc],,0)</f>
        <v>U2-L5</v>
      </c>
      <c r="G2795" s="260" t="s">
        <v>221</v>
      </c>
      <c r="H2795" s="260" t="s">
        <v>197</v>
      </c>
      <c r="I2795" s="281">
        <v>45954</v>
      </c>
      <c r="J2795" s="260" t="s">
        <v>45</v>
      </c>
      <c r="K2795" s="260" t="s">
        <v>50</v>
      </c>
      <c r="L2795" s="281">
        <v>45957</v>
      </c>
      <c r="M2795" s="260" t="str">
        <f>IF(Table2[[#This Row],[Resolve Date]]="","ONGOING","SOLVED")</f>
        <v>SOLVED</v>
      </c>
      <c r="N2795" s="261" t="s">
        <v>31134</v>
      </c>
      <c r="O2795" s="260" t="str">
        <f>Table2[[#This Row],[K&amp;N REF ]]&amp;Table2[[#This Row],[Issue type ]]</f>
        <v>5017694457MANCO</v>
      </c>
      <c r="P2795" s="260">
        <f>YEAR(Table2[[#This Row],[Date ]])</f>
        <v>2025</v>
      </c>
      <c r="Q2795" s="260" t="str">
        <f>VLOOKUP(MONTH(Table2[[#This Row],[Date ]]),Months,2,0)</f>
        <v>October</v>
      </c>
      <c r="R2795" s="288" t="b">
        <f>COUNTIFS(Table2[Unique],Table2[[#This Row],[Unique]])&gt;1</f>
        <v>0</v>
      </c>
      <c r="S2795" s="288">
        <f>IF(Table2[[#This Row],[Status ]]="Solved",1,0)</f>
        <v>1</v>
      </c>
      <c r="T2795" s="288">
        <f>IF(Table2[[#This Row],[Status ]]="ongoing",1,0)</f>
        <v>0</v>
      </c>
    </row>
    <row r="2796" spans="1:20" x14ac:dyDescent="0.25">
      <c r="A2796" s="263">
        <v>5017757042</v>
      </c>
      <c r="B2796" s="287" t="str">
        <f>_xlfn.XLOOKUP(Table2[[#This Row],[K&amp;N REF ]],CAT_Details[Tracking Number],CAT_Details[S Ref],,0)</f>
        <v>20251022-S-70581</v>
      </c>
      <c r="C2796" s="273">
        <f>_xlfn.XLOOKUP(Table2[[#This Row],[K&amp;N REF ]],CAT_Details[Tracking Number],CAT_Details[TO Ref],,0)</f>
        <v>20251022831426</v>
      </c>
      <c r="D2796" s="273" t="str">
        <f>_xlfn.XLOOKUP(Table2[[#This Row],[K&amp;N REF ]],CAT_Details[Tracking Number],CAT_Details[Pickup Customer Name],,0)</f>
        <v>7R Cityflex Airport Logistics Park</v>
      </c>
      <c r="E2796" s="274" t="str">
        <f>_xlfn.XLOOKUP(Table2[[#This Row],[K&amp;N REF ]],CAT_Details[Tracking Number],CAT_Details[Delivery Country Code],,0)</f>
        <v>GB</v>
      </c>
      <c r="F2796" s="274" t="str">
        <f>_xlfn.XLOOKUP(Table2[[#This Row],[TO Ref]],CAT_Details[TO Ref],CAT_Details[Loc],,0)</f>
        <v>DX01-L5</v>
      </c>
      <c r="G2796" s="260" t="s">
        <v>221</v>
      </c>
      <c r="H2796" s="260" t="s">
        <v>25</v>
      </c>
      <c r="I2796" s="281">
        <v>45957</v>
      </c>
      <c r="J2796" s="260" t="s">
        <v>26</v>
      </c>
      <c r="K2796" s="260" t="s">
        <v>50</v>
      </c>
      <c r="L2796" s="281">
        <v>45957</v>
      </c>
      <c r="M2796" s="260" t="str">
        <f>IF(Table2[[#This Row],[Resolve Date]]="","ONGOING","SOLVED")</f>
        <v>SOLVED</v>
      </c>
      <c r="N2796" s="261" t="s">
        <v>31132</v>
      </c>
      <c r="O2796" s="260" t="str">
        <f>Table2[[#This Row],[K&amp;N REF ]]&amp;Table2[[#This Row],[Issue type ]]</f>
        <v xml:space="preserve">5017757042DAMAGE </v>
      </c>
      <c r="P2796" s="260">
        <f>YEAR(Table2[[#This Row],[Date ]])</f>
        <v>2025</v>
      </c>
      <c r="Q2796" s="260" t="str">
        <f>VLOOKUP(MONTH(Table2[[#This Row],[Date ]]),Months,2,0)</f>
        <v>October</v>
      </c>
      <c r="R2796" s="288" t="b">
        <f>COUNTIFS(Table2[Unique],Table2[[#This Row],[Unique]])&gt;1</f>
        <v>0</v>
      </c>
      <c r="S2796" s="288">
        <f>IF(Table2[[#This Row],[Status ]]="Solved",1,0)</f>
        <v>1</v>
      </c>
      <c r="T2796" s="288">
        <f>IF(Table2[[#This Row],[Status ]]="ongoing",1,0)</f>
        <v>0</v>
      </c>
    </row>
    <row r="2797" spans="1:20" x14ac:dyDescent="0.25">
      <c r="A2797" s="263">
        <v>5017725028</v>
      </c>
      <c r="B2797" s="287" t="str">
        <f>_xlfn.XLOOKUP(Table2[[#This Row],[K&amp;N REF ]],CAT_Details[Tracking Number],CAT_Details[S Ref],,0)</f>
        <v>20251020-S-70403</v>
      </c>
      <c r="C2797" s="273">
        <f>_xlfn.XLOOKUP(Table2[[#This Row],[K&amp;N REF ]],CAT_Details[Tracking Number],CAT_Details[TO Ref],,0)</f>
        <v>20251016827311</v>
      </c>
      <c r="D2797" s="273" t="str">
        <f>_xlfn.XLOOKUP(Table2[[#This Row],[K&amp;N REF ]],CAT_Details[Tracking Number],CAT_Details[Pickup Customer Name],,0)</f>
        <v>MOTA SA</v>
      </c>
      <c r="E2797" s="274" t="str">
        <f>_xlfn.XLOOKUP(Table2[[#This Row],[K&amp;N REF ]],CAT_Details[Tracking Number],CAT_Details[Delivery Country Code],,0)</f>
        <v>GB</v>
      </c>
      <c r="F2797" s="274" t="str">
        <f>_xlfn.XLOOKUP(Table2[[#This Row],[TO Ref]],CAT_Details[TO Ref],CAT_Details[Loc],,0)</f>
        <v>DX01-L5</v>
      </c>
      <c r="G2797" s="260" t="s">
        <v>36</v>
      </c>
      <c r="H2797" s="260" t="s">
        <v>35</v>
      </c>
      <c r="I2797" s="281">
        <v>45957</v>
      </c>
      <c r="J2797" s="260" t="s">
        <v>26</v>
      </c>
      <c r="K2797" s="260" t="s">
        <v>32</v>
      </c>
      <c r="L2797" s="281">
        <v>45957</v>
      </c>
      <c r="M2797" s="260" t="str">
        <f>IF(Table2[[#This Row],[Resolve Date]]="","ONGOING","SOLVED")</f>
        <v>SOLVED</v>
      </c>
      <c r="N2797" s="261"/>
      <c r="O2797" s="260" t="str">
        <f>Table2[[#This Row],[K&amp;N REF ]]&amp;Table2[[#This Row],[Issue type ]]</f>
        <v>5017725028NO LABELS</v>
      </c>
      <c r="P2797" s="260">
        <f>YEAR(Table2[[#This Row],[Date ]])</f>
        <v>2025</v>
      </c>
      <c r="Q2797" s="260" t="str">
        <f>VLOOKUP(MONTH(Table2[[#This Row],[Date ]]),Months,2,0)</f>
        <v>October</v>
      </c>
      <c r="R2797" s="288" t="b">
        <f>COUNTIFS(Table2[Unique],Table2[[#This Row],[Unique]])&gt;1</f>
        <v>0</v>
      </c>
      <c r="S2797" s="288">
        <f>IF(Table2[[#This Row],[Status ]]="Solved",1,0)</f>
        <v>1</v>
      </c>
      <c r="T2797" s="288">
        <f>IF(Table2[[#This Row],[Status ]]="ongoing",1,0)</f>
        <v>0</v>
      </c>
    </row>
    <row r="2798" spans="1:20" x14ac:dyDescent="0.25">
      <c r="A2798" s="263">
        <v>5017694522</v>
      </c>
      <c r="B2798" s="287" t="str">
        <f>_xlfn.XLOOKUP(Table2[[#This Row],[K&amp;N REF ]],CAT_Details[Tracking Number],CAT_Details[S Ref],,0)</f>
        <v>20251016-S-70328</v>
      </c>
      <c r="C2798" s="273">
        <f>_xlfn.XLOOKUP(Table2[[#This Row],[K&amp;N REF ]],CAT_Details[Tracking Number],CAT_Details[TO Ref],,0)</f>
        <v>20251016827314</v>
      </c>
      <c r="D2798" s="273" t="str">
        <f>_xlfn.XLOOKUP(Table2[[#This Row],[K&amp;N REF ]],CAT_Details[Tracking Number],CAT_Details[Pickup Customer Name],,0)</f>
        <v>ROBERT BOSCH GMBH</v>
      </c>
      <c r="E2798" s="274" t="str">
        <f>_xlfn.XLOOKUP(Table2[[#This Row],[K&amp;N REF ]],CAT_Details[Tracking Number],CAT_Details[Delivery Country Code],,0)</f>
        <v>GB</v>
      </c>
      <c r="F2798" s="274" t="str">
        <f>_xlfn.XLOOKUP(Table2[[#This Row],[TO Ref]],CAT_Details[TO Ref],CAT_Details[Loc],,0)</f>
        <v>DX01-L5</v>
      </c>
      <c r="G2798" s="260" t="s">
        <v>34</v>
      </c>
      <c r="H2798" s="260" t="s">
        <v>35</v>
      </c>
      <c r="I2798" s="281">
        <v>45957</v>
      </c>
      <c r="J2798" s="260" t="s">
        <v>26</v>
      </c>
      <c r="K2798" s="260" t="s">
        <v>32</v>
      </c>
      <c r="L2798" s="281">
        <v>45957</v>
      </c>
      <c r="M2798" s="260" t="str">
        <f>IF(Table2[[#This Row],[Resolve Date]]="","ONGOING","SOLVED")</f>
        <v>SOLVED</v>
      </c>
      <c r="N2798" s="261"/>
      <c r="O2798" s="260" t="str">
        <f>Table2[[#This Row],[K&amp;N REF ]]&amp;Table2[[#This Row],[Issue type ]]</f>
        <v>5017694522NO LABELS</v>
      </c>
      <c r="P2798" s="260">
        <f>YEAR(Table2[[#This Row],[Date ]])</f>
        <v>2025</v>
      </c>
      <c r="Q2798" s="260" t="str">
        <f>VLOOKUP(MONTH(Table2[[#This Row],[Date ]]),Months,2,0)</f>
        <v>October</v>
      </c>
      <c r="R2798" s="288" t="b">
        <f>COUNTIFS(Table2[Unique],Table2[[#This Row],[Unique]])&gt;1</f>
        <v>0</v>
      </c>
      <c r="S2798" s="288">
        <f>IF(Table2[[#This Row],[Status ]]="Solved",1,0)</f>
        <v>1</v>
      </c>
      <c r="T2798" s="288">
        <f>IF(Table2[[#This Row],[Status ]]="ongoing",1,0)</f>
        <v>0</v>
      </c>
    </row>
    <row r="2799" spans="1:20" x14ac:dyDescent="0.25">
      <c r="A2799" s="263">
        <v>5017694404</v>
      </c>
      <c r="B2799" s="287" t="str">
        <f>_xlfn.XLOOKUP(Table2[[#This Row],[K&amp;N REF ]],CAT_Details[Tracking Number],CAT_Details[S Ref],,0)</f>
        <v>20251016-S-70462</v>
      </c>
      <c r="C2799" s="273">
        <f>_xlfn.XLOOKUP(Table2[[#This Row],[K&amp;N REF ]],CAT_Details[Tracking Number],CAT_Details[TO Ref],,0)</f>
        <v>20251015826871</v>
      </c>
      <c r="D2799" s="273" t="str">
        <f>_xlfn.XLOOKUP(Table2[[#This Row],[K&amp;N REF ]],CAT_Details[Tracking Number],CAT_Details[Pickup Customer Name],,0)</f>
        <v>TIMKEN EUROPE</v>
      </c>
      <c r="E2799" s="274" t="str">
        <f>_xlfn.XLOOKUP(Table2[[#This Row],[K&amp;N REF ]],CAT_Details[Tracking Number],CAT_Details[Delivery Country Code],,0)</f>
        <v>GB</v>
      </c>
      <c r="F2799" s="274" t="str">
        <f>_xlfn.XLOOKUP(Table2[[#This Row],[TO Ref]],CAT_Details[TO Ref],CAT_Details[Loc],,0)</f>
        <v>DK-BM01</v>
      </c>
      <c r="G2799" s="260" t="s">
        <v>36</v>
      </c>
      <c r="H2799" s="260" t="s">
        <v>35</v>
      </c>
      <c r="I2799" s="281">
        <v>45957</v>
      </c>
      <c r="J2799" s="260" t="s">
        <v>26</v>
      </c>
      <c r="K2799" s="260" t="s">
        <v>32</v>
      </c>
      <c r="L2799" s="281">
        <v>45957</v>
      </c>
      <c r="M2799" s="260" t="str">
        <f>IF(Table2[[#This Row],[Resolve Date]]="","ONGOING","SOLVED")</f>
        <v>SOLVED</v>
      </c>
      <c r="N2799" s="261"/>
      <c r="O2799" s="260" t="str">
        <f>Table2[[#This Row],[K&amp;N REF ]]&amp;Table2[[#This Row],[Issue type ]]</f>
        <v>5017694404NO LABELS</v>
      </c>
      <c r="P2799" s="260">
        <f>YEAR(Table2[[#This Row],[Date ]])</f>
        <v>2025</v>
      </c>
      <c r="Q2799" s="260" t="str">
        <f>VLOOKUP(MONTH(Table2[[#This Row],[Date ]]),Months,2,0)</f>
        <v>October</v>
      </c>
      <c r="R2799" s="288" t="b">
        <f>COUNTIFS(Table2[Unique],Table2[[#This Row],[Unique]])&gt;1</f>
        <v>0</v>
      </c>
      <c r="S2799" s="288">
        <f>IF(Table2[[#This Row],[Status ]]="Solved",1,0)</f>
        <v>1</v>
      </c>
      <c r="T2799" s="288">
        <f>IF(Table2[[#This Row],[Status ]]="ongoing",1,0)</f>
        <v>0</v>
      </c>
    </row>
    <row r="2800" spans="1:20" x14ac:dyDescent="0.25">
      <c r="A2800" s="263">
        <v>5017725085</v>
      </c>
      <c r="B2800" s="287" t="str">
        <f>_xlfn.XLOOKUP(Table2[[#This Row],[K&amp;N REF ]],CAT_Details[Tracking Number],CAT_Details[S Ref],,0)</f>
        <v>20251020-S-70419</v>
      </c>
      <c r="C2800" s="273">
        <f>_xlfn.XLOOKUP(Table2[[#This Row],[K&amp;N REF ]],CAT_Details[Tracking Number],CAT_Details[TO Ref],,0)</f>
        <v>20251014824996</v>
      </c>
      <c r="D2800" s="273" t="str">
        <f>_xlfn.XLOOKUP(Table2[[#This Row],[K&amp;N REF ]],CAT_Details[Tracking Number],CAT_Details[Pickup Customer Name],,0)</f>
        <v>NORMANDIE LOGISTIQUE (DONALDSON)</v>
      </c>
      <c r="E2800" s="274" t="str">
        <f>_xlfn.XLOOKUP(Table2[[#This Row],[K&amp;N REF ]],CAT_Details[Tracking Number],CAT_Details[Delivery Country Code],,0)</f>
        <v>GB</v>
      </c>
      <c r="F2800" s="274" t="str">
        <f>_xlfn.XLOOKUP(Table2[[#This Row],[TO Ref]],CAT_Details[TO Ref],CAT_Details[Loc],,0)</f>
        <v>OYL1</v>
      </c>
      <c r="G2800" s="260" t="s">
        <v>36</v>
      </c>
      <c r="H2800" s="260" t="s">
        <v>35</v>
      </c>
      <c r="I2800" s="281">
        <v>45957</v>
      </c>
      <c r="J2800" s="260" t="s">
        <v>26</v>
      </c>
      <c r="K2800" s="260" t="s">
        <v>32</v>
      </c>
      <c r="L2800" s="281">
        <v>45957</v>
      </c>
      <c r="M2800" s="260" t="str">
        <f>IF(Table2[[#This Row],[Resolve Date]]="","ONGOING","SOLVED")</f>
        <v>SOLVED</v>
      </c>
      <c r="N2800" s="261"/>
      <c r="O2800" s="260" t="str">
        <f>Table2[[#This Row],[K&amp;N REF ]]&amp;Table2[[#This Row],[Issue type ]]</f>
        <v>5017725085NO LABELS</v>
      </c>
      <c r="P2800" s="260">
        <f>YEAR(Table2[[#This Row],[Date ]])</f>
        <v>2025</v>
      </c>
      <c r="Q2800" s="260" t="str">
        <f>VLOOKUP(MONTH(Table2[[#This Row],[Date ]]),Months,2,0)</f>
        <v>October</v>
      </c>
      <c r="R2800" s="288" t="b">
        <f>COUNTIFS(Table2[Unique],Table2[[#This Row],[Unique]])&gt;1</f>
        <v>0</v>
      </c>
      <c r="S2800" s="288">
        <f>IF(Table2[[#This Row],[Status ]]="Solved",1,0)</f>
        <v>1</v>
      </c>
      <c r="T2800" s="288">
        <f>IF(Table2[[#This Row],[Status ]]="ongoing",1,0)</f>
        <v>0</v>
      </c>
    </row>
    <row r="2801" spans="1:20" x14ac:dyDescent="0.25">
      <c r="A2801" s="263">
        <v>5017742374</v>
      </c>
      <c r="B2801" s="287" t="str">
        <f>_xlfn.XLOOKUP(Table2[[#This Row],[K&amp;N REF ]],CAT_Details[Tracking Number],CAT_Details[S Ref],,0)</f>
        <v>20251021-S-70690</v>
      </c>
      <c r="C2801" s="273">
        <f>_xlfn.XLOOKUP(Table2[[#This Row],[K&amp;N REF ]],CAT_Details[Tracking Number],CAT_Details[TO Ref],,0)</f>
        <v>20251007820439</v>
      </c>
      <c r="D2801" s="273" t="str">
        <f>_xlfn.XLOOKUP(Table2[[#This Row],[K&amp;N REF ]],CAT_Details[Tracking Number],CAT_Details[Pickup Customer Name],,0)</f>
        <v>DANFOSS A/S</v>
      </c>
      <c r="E2801" s="274" t="str">
        <f>_xlfn.XLOOKUP(Table2[[#This Row],[K&amp;N REF ]],CAT_Details[Tracking Number],CAT_Details[Delivery Country Code],,0)</f>
        <v>FR</v>
      </c>
      <c r="F2801" s="274">
        <f>_xlfn.XLOOKUP(Table2[[#This Row],[TO Ref]],CAT_Details[TO Ref],CAT_Details[Loc],,0)</f>
        <v>3705</v>
      </c>
      <c r="G2801" s="260" t="s">
        <v>44</v>
      </c>
      <c r="H2801" s="260" t="s">
        <v>35</v>
      </c>
      <c r="I2801" s="281">
        <v>45957</v>
      </c>
      <c r="J2801" s="260" t="s">
        <v>26</v>
      </c>
      <c r="K2801" s="260" t="s">
        <v>32</v>
      </c>
      <c r="L2801" s="281">
        <v>45957</v>
      </c>
      <c r="M2801" s="260" t="str">
        <f>IF(Table2[[#This Row],[Resolve Date]]="","ONGOING","SOLVED")</f>
        <v>SOLVED</v>
      </c>
      <c r="N2801" s="261"/>
      <c r="O2801" s="260" t="str">
        <f>Table2[[#This Row],[K&amp;N REF ]]&amp;Table2[[#This Row],[Issue type ]]</f>
        <v>5017742374NO LABELS</v>
      </c>
      <c r="P2801" s="260">
        <f>YEAR(Table2[[#This Row],[Date ]])</f>
        <v>2025</v>
      </c>
      <c r="Q2801" s="260" t="str">
        <f>VLOOKUP(MONTH(Table2[[#This Row],[Date ]]),Months,2,0)</f>
        <v>October</v>
      </c>
      <c r="R2801" s="288" t="b">
        <f>COUNTIFS(Table2[Unique],Table2[[#This Row],[Unique]])&gt;1</f>
        <v>0</v>
      </c>
      <c r="S2801" s="288">
        <f>IF(Table2[[#This Row],[Status ]]="Solved",1,0)</f>
        <v>1</v>
      </c>
      <c r="T2801" s="288">
        <f>IF(Table2[[#This Row],[Status ]]="ongoing",1,0)</f>
        <v>0</v>
      </c>
    </row>
    <row r="2802" spans="1:20" x14ac:dyDescent="0.25">
      <c r="A2802" s="263">
        <v>5017742352</v>
      </c>
      <c r="B2802" s="287" t="str">
        <f>_xlfn.XLOOKUP(Table2[[#This Row],[K&amp;N REF ]],CAT_Details[Tracking Number],CAT_Details[S Ref],,0)</f>
        <v>20251022-S-70075</v>
      </c>
      <c r="C2802" s="273">
        <f>_xlfn.XLOOKUP(Table2[[#This Row],[K&amp;N REF ]],CAT_Details[Tracking Number],CAT_Details[TO Ref],,0)</f>
        <v>20251022831559</v>
      </c>
      <c r="D2802" s="273" t="str">
        <f>_xlfn.XLOOKUP(Table2[[#This Row],[K&amp;N REF ]],CAT_Details[Tracking Number],CAT_Details[Pickup Customer Name],,0)</f>
        <v>FEDERAL-MOGUL NRNBERG GMBH C/O HANS</v>
      </c>
      <c r="E2802" s="274" t="str">
        <f>_xlfn.XLOOKUP(Table2[[#This Row],[K&amp;N REF ]],CAT_Details[Tracking Number],CAT_Details[Delivery Country Code],,0)</f>
        <v>GB</v>
      </c>
      <c r="F2802" s="274" t="str">
        <f>_xlfn.XLOOKUP(Table2[[#This Row],[TO Ref]],CAT_Details[TO Ref],CAT_Details[Loc],,0)</f>
        <v>MZ02</v>
      </c>
      <c r="G2802" s="260" t="s">
        <v>34</v>
      </c>
      <c r="H2802" s="260" t="s">
        <v>49</v>
      </c>
      <c r="I2802" s="281">
        <v>45957</v>
      </c>
      <c r="J2802" s="260" t="s">
        <v>26</v>
      </c>
      <c r="K2802" s="260" t="s">
        <v>32</v>
      </c>
      <c r="L2802" s="281">
        <v>45957</v>
      </c>
      <c r="M2802" s="260" t="str">
        <f>IF(Table2[[#This Row],[Resolve Date]]="","ONGOING","SOLVED")</f>
        <v>SOLVED</v>
      </c>
      <c r="N2802" s="261"/>
      <c r="O2802" s="260" t="str">
        <f>Table2[[#This Row],[K&amp;N REF ]]&amp;Table2[[#This Row],[Issue type ]]</f>
        <v>5017742352XX LABELS</v>
      </c>
      <c r="P2802" s="260">
        <f>YEAR(Table2[[#This Row],[Date ]])</f>
        <v>2025</v>
      </c>
      <c r="Q2802" s="260" t="str">
        <f>VLOOKUP(MONTH(Table2[[#This Row],[Date ]]),Months,2,0)</f>
        <v>October</v>
      </c>
      <c r="R2802" s="288" t="b">
        <f>COUNTIFS(Table2[Unique],Table2[[#This Row],[Unique]])&gt;1</f>
        <v>0</v>
      </c>
      <c r="S2802" s="288">
        <f>IF(Table2[[#This Row],[Status ]]="Solved",1,0)</f>
        <v>1</v>
      </c>
      <c r="T2802" s="288">
        <f>IF(Table2[[#This Row],[Status ]]="ongoing",1,0)</f>
        <v>0</v>
      </c>
    </row>
    <row r="2803" spans="1:20" x14ac:dyDescent="0.25">
      <c r="A2803" s="263">
        <v>5017725250</v>
      </c>
      <c r="B2803" s="287" t="str">
        <f>_xlfn.XLOOKUP(Table2[[#This Row],[K&amp;N REF ]],CAT_Details[Tracking Number],CAT_Details[S Ref],,0)</f>
        <v>20251020-S-70287</v>
      </c>
      <c r="C2803" s="273">
        <f>_xlfn.XLOOKUP(Table2[[#This Row],[K&amp;N REF ]],CAT_Details[Tracking Number],CAT_Details[TO Ref],,0)</f>
        <v>20251017828859</v>
      </c>
      <c r="D2803" s="273" t="str">
        <f>_xlfn.XLOOKUP(Table2[[#This Row],[K&amp;N REF ]],CAT_Details[Tracking Number],CAT_Details[Pickup Customer Name],,0)</f>
        <v>Sand Profile GmbH</v>
      </c>
      <c r="E2803" s="274" t="str">
        <f>_xlfn.XLOOKUP(Table2[[#This Row],[K&amp;N REF ]],CAT_Details[Tracking Number],CAT_Details[Delivery Country Code],,0)</f>
        <v>GB</v>
      </c>
      <c r="F2803" s="274" t="str">
        <f>_xlfn.XLOOKUP(Table2[[#This Row],[TO Ref]],CAT_Details[TO Ref],CAT_Details[Loc],,0)</f>
        <v>U2-L5</v>
      </c>
      <c r="G2803" s="260" t="s">
        <v>34</v>
      </c>
      <c r="H2803" s="260" t="s">
        <v>29</v>
      </c>
      <c r="I2803" s="281">
        <v>45957</v>
      </c>
      <c r="J2803" s="260" t="s">
        <v>26</v>
      </c>
      <c r="K2803" s="260" t="s">
        <v>32</v>
      </c>
      <c r="L2803" s="281">
        <v>45957</v>
      </c>
      <c r="M2803" s="260" t="str">
        <f>IF(Table2[[#This Row],[Resolve Date]]="","ONGOING","SOLVED")</f>
        <v>SOLVED</v>
      </c>
      <c r="N2803" s="261"/>
      <c r="O2803" s="260" t="str">
        <f>Table2[[#This Row],[K&amp;N REF ]]&amp;Table2[[#This Row],[Issue type ]]</f>
        <v>5017725250DAMAGED LABEL</v>
      </c>
      <c r="P2803" s="260">
        <f>YEAR(Table2[[#This Row],[Date ]])</f>
        <v>2025</v>
      </c>
      <c r="Q2803" s="260" t="str">
        <f>VLOOKUP(MONTH(Table2[[#This Row],[Date ]]),Months,2,0)</f>
        <v>October</v>
      </c>
      <c r="R2803" s="288" t="b">
        <f>COUNTIFS(Table2[Unique],Table2[[#This Row],[Unique]])&gt;1</f>
        <v>0</v>
      </c>
      <c r="S2803" s="288">
        <f>IF(Table2[[#This Row],[Status ]]="Solved",1,0)</f>
        <v>1</v>
      </c>
      <c r="T2803" s="288">
        <f>IF(Table2[[#This Row],[Status ]]="ongoing",1,0)</f>
        <v>0</v>
      </c>
    </row>
    <row r="2804" spans="1:20" x14ac:dyDescent="0.25">
      <c r="A2804" s="263">
        <v>5017741643</v>
      </c>
      <c r="B2804" s="287" t="str">
        <f>_xlfn.XLOOKUP(Table2[[#This Row],[K&amp;N REF ]],CAT_Details[Tracking Number],CAT_Details[S Ref],,0)</f>
        <v>20251021-S-70258</v>
      </c>
      <c r="C2804" s="273">
        <f>_xlfn.XLOOKUP(Table2[[#This Row],[K&amp;N REF ]],CAT_Details[Tracking Number],CAT_Details[TO Ref],,0)</f>
        <v>20251017828439</v>
      </c>
      <c r="D2804" s="273" t="str">
        <f>_xlfn.XLOOKUP(Table2[[#This Row],[K&amp;N REF ]],CAT_Details[Tracking Number],CAT_Details[Pickup Customer Name],,0)</f>
        <v>Tenneco Zwickau GmbH</v>
      </c>
      <c r="E2804" s="274" t="str">
        <f>_xlfn.XLOOKUP(Table2[[#This Row],[K&amp;N REF ]],CAT_Details[Tracking Number],CAT_Details[Delivery Country Code],,0)</f>
        <v>GB</v>
      </c>
      <c r="F2804" s="274" t="str">
        <f>_xlfn.XLOOKUP(Table2[[#This Row],[TO Ref]],CAT_Details[TO Ref],CAT_Details[Loc],,0)</f>
        <v>DX01-L5</v>
      </c>
      <c r="G2804" s="260" t="s">
        <v>34</v>
      </c>
      <c r="H2804" s="260" t="s">
        <v>35</v>
      </c>
      <c r="I2804" s="281">
        <v>45957</v>
      </c>
      <c r="J2804" s="260" t="s">
        <v>26</v>
      </c>
      <c r="K2804" s="260" t="s">
        <v>32</v>
      </c>
      <c r="L2804" s="281">
        <v>45957</v>
      </c>
      <c r="M2804" s="260" t="str">
        <f>IF(Table2[[#This Row],[Resolve Date]]="","ONGOING","SOLVED")</f>
        <v>SOLVED</v>
      </c>
      <c r="N2804" s="261"/>
      <c r="O2804" s="260" t="str">
        <f>Table2[[#This Row],[K&amp;N REF ]]&amp;Table2[[#This Row],[Issue type ]]</f>
        <v>5017741643NO LABELS</v>
      </c>
      <c r="P2804" s="260">
        <f>YEAR(Table2[[#This Row],[Date ]])</f>
        <v>2025</v>
      </c>
      <c r="Q2804" s="260" t="str">
        <f>VLOOKUP(MONTH(Table2[[#This Row],[Date ]]),Months,2,0)</f>
        <v>October</v>
      </c>
      <c r="R2804" s="288" t="b">
        <f>COUNTIFS(Table2[Unique],Table2[[#This Row],[Unique]])&gt;1</f>
        <v>0</v>
      </c>
      <c r="S2804" s="288">
        <f>IF(Table2[[#This Row],[Status ]]="Solved",1,0)</f>
        <v>1</v>
      </c>
      <c r="T2804" s="288">
        <f>IF(Table2[[#This Row],[Status ]]="ongoing",1,0)</f>
        <v>0</v>
      </c>
    </row>
    <row r="2805" spans="1:20" x14ac:dyDescent="0.25">
      <c r="A2805" s="263">
        <v>5017694476</v>
      </c>
      <c r="B2805" s="287" t="str">
        <f>_xlfn.XLOOKUP(Table2[[#This Row],[K&amp;N REF ]],CAT_Details[Tracking Number],CAT_Details[S Ref],,0)</f>
        <v>20251016-S-70745</v>
      </c>
      <c r="C2805" s="273">
        <f>_xlfn.XLOOKUP(Table2[[#This Row],[K&amp;N REF ]],CAT_Details[Tracking Number],CAT_Details[TO Ref],,0)</f>
        <v>20251013824245</v>
      </c>
      <c r="D2805" s="273" t="str">
        <f>_xlfn.XLOOKUP(Table2[[#This Row],[K&amp;N REF ]],CAT_Details[Tracking Number],CAT_Details[Pickup Customer Name],,0)</f>
        <v>Nokian Heavy Tyres Ltd</v>
      </c>
      <c r="E2805" s="274" t="str">
        <f>_xlfn.XLOOKUP(Table2[[#This Row],[K&amp;N REF ]],CAT_Details[Tracking Number],CAT_Details[Delivery Country Code],,0)</f>
        <v>GB</v>
      </c>
      <c r="F2805" s="274">
        <f>_xlfn.XLOOKUP(Table2[[#This Row],[TO Ref]],CAT_Details[TO Ref],CAT_Details[Loc],,0)</f>
        <v>3417</v>
      </c>
      <c r="G2805" s="260" t="s">
        <v>44</v>
      </c>
      <c r="H2805" s="260" t="s">
        <v>29</v>
      </c>
      <c r="I2805" s="281">
        <v>45957</v>
      </c>
      <c r="J2805" s="260" t="s">
        <v>26</v>
      </c>
      <c r="K2805" s="260" t="s">
        <v>32</v>
      </c>
      <c r="L2805" s="281">
        <v>45957</v>
      </c>
      <c r="M2805" s="260" t="str">
        <f>IF(Table2[[#This Row],[Resolve Date]]="","ONGOING","SOLVED")</f>
        <v>SOLVED</v>
      </c>
      <c r="N2805" s="261"/>
      <c r="O2805" s="260" t="str">
        <f>Table2[[#This Row],[K&amp;N REF ]]&amp;Table2[[#This Row],[Issue type ]]</f>
        <v>5017694476DAMAGED LABEL</v>
      </c>
      <c r="P2805" s="260">
        <f>YEAR(Table2[[#This Row],[Date ]])</f>
        <v>2025</v>
      </c>
      <c r="Q2805" s="260" t="str">
        <f>VLOOKUP(MONTH(Table2[[#This Row],[Date ]]),Months,2,0)</f>
        <v>October</v>
      </c>
      <c r="R2805" s="288" t="b">
        <f>COUNTIFS(Table2[Unique],Table2[[#This Row],[Unique]])&gt;1</f>
        <v>0</v>
      </c>
      <c r="S2805" s="288">
        <f>IF(Table2[[#This Row],[Status ]]="Solved",1,0)</f>
        <v>1</v>
      </c>
      <c r="T2805" s="288">
        <f>IF(Table2[[#This Row],[Status ]]="ongoing",1,0)</f>
        <v>0</v>
      </c>
    </row>
    <row r="2806" spans="1:20" x14ac:dyDescent="0.25">
      <c r="A2806" s="263">
        <v>5017725208</v>
      </c>
      <c r="B2806" s="287" t="str">
        <f>_xlfn.XLOOKUP(Table2[[#This Row],[K&amp;N REF ]],CAT_Details[Tracking Number],CAT_Details[S Ref],,0)</f>
        <v>20251020-S-70243</v>
      </c>
      <c r="C2806" s="273">
        <f>_xlfn.XLOOKUP(Table2[[#This Row],[K&amp;N REF ]],CAT_Details[Tracking Number],CAT_Details[TO Ref],,0)</f>
        <v>20251020829183</v>
      </c>
      <c r="D2806" s="273" t="str">
        <f>_xlfn.XLOOKUP(Table2[[#This Row],[K&amp;N REF ]],CAT_Details[Tracking Number],CAT_Details[Pickup Customer Name],,0)</f>
        <v>BOSCH REXROTH AG - SCHAEFLEIN LOGIS</v>
      </c>
      <c r="E2806" s="274" t="str">
        <f>_xlfn.XLOOKUP(Table2[[#This Row],[K&amp;N REF ]],CAT_Details[Tracking Number],CAT_Details[Delivery Country Code],,0)</f>
        <v>GB</v>
      </c>
      <c r="F2806" s="274" t="str">
        <f>_xlfn.XLOOKUP(Table2[[#This Row],[TO Ref]],CAT_Details[TO Ref],CAT_Details[Loc],,0)</f>
        <v>U2-L5</v>
      </c>
      <c r="G2806" s="260" t="s">
        <v>34</v>
      </c>
      <c r="H2806" s="260" t="s">
        <v>35</v>
      </c>
      <c r="I2806" s="281">
        <v>45957</v>
      </c>
      <c r="J2806" s="260" t="s">
        <v>26</v>
      </c>
      <c r="K2806" s="260" t="s">
        <v>32</v>
      </c>
      <c r="L2806" s="281">
        <v>45957</v>
      </c>
      <c r="M2806" s="260" t="str">
        <f>IF(Table2[[#This Row],[Resolve Date]]="","ONGOING","SOLVED")</f>
        <v>SOLVED</v>
      </c>
      <c r="N2806" s="261"/>
      <c r="O2806" s="260" t="str">
        <f>Table2[[#This Row],[K&amp;N REF ]]&amp;Table2[[#This Row],[Issue type ]]</f>
        <v>5017725208NO LABELS</v>
      </c>
      <c r="P2806" s="260">
        <f>YEAR(Table2[[#This Row],[Date ]])</f>
        <v>2025</v>
      </c>
      <c r="Q2806" s="260" t="str">
        <f>VLOOKUP(MONTH(Table2[[#This Row],[Date ]]),Months,2,0)</f>
        <v>October</v>
      </c>
      <c r="R2806" s="288" t="b">
        <f>COUNTIFS(Table2[Unique],Table2[[#This Row],[Unique]])&gt;1</f>
        <v>0</v>
      </c>
      <c r="S2806" s="288">
        <f>IF(Table2[[#This Row],[Status ]]="Solved",1,0)</f>
        <v>1</v>
      </c>
      <c r="T2806" s="288">
        <f>IF(Table2[[#This Row],[Status ]]="ongoing",1,0)</f>
        <v>0</v>
      </c>
    </row>
    <row r="2807" spans="1:20" x14ac:dyDescent="0.25">
      <c r="A2807" s="263">
        <v>5017742491</v>
      </c>
      <c r="B2807" s="287" t="str">
        <f>_xlfn.XLOOKUP(Table2[[#This Row],[K&amp;N REF ]],CAT_Details[Tracking Number],CAT_Details[S Ref],,0)</f>
        <v>20251021-S-70322</v>
      </c>
      <c r="C2807" s="273">
        <f>_xlfn.XLOOKUP(Table2[[#This Row],[K&amp;N REF ]],CAT_Details[Tracking Number],CAT_Details[TO Ref],,0)</f>
        <v>20251021830487</v>
      </c>
      <c r="D2807" s="273" t="str">
        <f>_xlfn.XLOOKUP(Table2[[#This Row],[K&amp;N REF ]],CAT_Details[Tracking Number],CAT_Details[Pickup Customer Name],,0)</f>
        <v>ROBERT BOSCH GMBH</v>
      </c>
      <c r="E2807" s="274" t="str">
        <f>_xlfn.XLOOKUP(Table2[[#This Row],[K&amp;N REF ]],CAT_Details[Tracking Number],CAT_Details[Delivery Country Code],,0)</f>
        <v>GB</v>
      </c>
      <c r="F2807" s="274" t="str">
        <f>_xlfn.XLOOKUP(Table2[[#This Row],[TO Ref]],CAT_Details[TO Ref],CAT_Details[Loc],,0)</f>
        <v>DX01-L5</v>
      </c>
      <c r="G2807" s="260" t="s">
        <v>34</v>
      </c>
      <c r="H2807" s="260" t="s">
        <v>35</v>
      </c>
      <c r="I2807" s="281">
        <v>45957</v>
      </c>
      <c r="J2807" s="260" t="s">
        <v>26</v>
      </c>
      <c r="K2807" s="260" t="s">
        <v>32</v>
      </c>
      <c r="L2807" s="281">
        <v>45957</v>
      </c>
      <c r="M2807" s="260" t="str">
        <f>IF(Table2[[#This Row],[Resolve Date]]="","ONGOING","SOLVED")</f>
        <v>SOLVED</v>
      </c>
      <c r="N2807" s="261"/>
      <c r="O2807" s="260" t="str">
        <f>Table2[[#This Row],[K&amp;N REF ]]&amp;Table2[[#This Row],[Issue type ]]</f>
        <v>5017742491NO LABELS</v>
      </c>
      <c r="P2807" s="260">
        <f>YEAR(Table2[[#This Row],[Date ]])</f>
        <v>2025</v>
      </c>
      <c r="Q2807" s="260" t="str">
        <f>VLOOKUP(MONTH(Table2[[#This Row],[Date ]]),Months,2,0)</f>
        <v>October</v>
      </c>
      <c r="R2807" s="288" t="b">
        <f>COUNTIFS(Table2[Unique],Table2[[#This Row],[Unique]])&gt;1</f>
        <v>0</v>
      </c>
      <c r="S2807" s="288">
        <f>IF(Table2[[#This Row],[Status ]]="Solved",1,0)</f>
        <v>1</v>
      </c>
      <c r="T2807" s="288">
        <f>IF(Table2[[#This Row],[Status ]]="ongoing",1,0)</f>
        <v>0</v>
      </c>
    </row>
    <row r="2808" spans="1:20" x14ac:dyDescent="0.25">
      <c r="A2808" s="263">
        <v>5017694638</v>
      </c>
      <c r="B2808" s="287" t="str">
        <f>_xlfn.XLOOKUP(Table2[[#This Row],[K&amp;N REF ]],CAT_Details[Tracking Number],CAT_Details[S Ref],,0)</f>
        <v>20251016-S-70566</v>
      </c>
      <c r="C2808" s="273">
        <f>_xlfn.XLOOKUP(Table2[[#This Row],[K&amp;N REF ]],CAT_Details[Tracking Number],CAT_Details[TO Ref],,0)</f>
        <v>20251016827345</v>
      </c>
      <c r="D2808" s="273" t="str">
        <f>_xlfn.XLOOKUP(Table2[[#This Row],[K&amp;N REF ]],CAT_Details[Tracking Number],CAT_Details[Pickup Customer Name],,0)</f>
        <v>COBO SPA</v>
      </c>
      <c r="E2808" s="274" t="str">
        <f>_xlfn.XLOOKUP(Table2[[#This Row],[K&amp;N REF ]],CAT_Details[Tracking Number],CAT_Details[Delivery Country Code],,0)</f>
        <v>GB</v>
      </c>
      <c r="F2808" s="274" t="str">
        <f>_xlfn.XLOOKUP(Table2[[#This Row],[TO Ref]],CAT_Details[TO Ref],CAT_Details[Loc],,0)</f>
        <v>U2-L5</v>
      </c>
      <c r="G2808" s="260" t="s">
        <v>24</v>
      </c>
      <c r="H2808" s="260" t="s">
        <v>31</v>
      </c>
      <c r="I2808" s="281">
        <v>45957</v>
      </c>
      <c r="J2808" s="260" t="s">
        <v>26</v>
      </c>
      <c r="K2808" s="260" t="s">
        <v>32</v>
      </c>
      <c r="L2808" s="281">
        <v>45957</v>
      </c>
      <c r="M2808" s="260" t="str">
        <f>IF(Table2[[#This Row],[Resolve Date]]="","ONGOING","SOLVED")</f>
        <v>SOLVED</v>
      </c>
      <c r="N2808" s="261"/>
      <c r="O2808" s="260" t="str">
        <f>Table2[[#This Row],[K&amp;N REF ]]&amp;Table2[[#This Row],[Issue type ]]</f>
        <v>5017694638MISSING LABELS ON SOME UNITS</v>
      </c>
      <c r="P2808" s="260">
        <f>YEAR(Table2[[#This Row],[Date ]])</f>
        <v>2025</v>
      </c>
      <c r="Q2808" s="260" t="str">
        <f>VLOOKUP(MONTH(Table2[[#This Row],[Date ]]),Months,2,0)</f>
        <v>October</v>
      </c>
      <c r="R2808" s="288" t="b">
        <f>COUNTIFS(Table2[Unique],Table2[[#This Row],[Unique]])&gt;1</f>
        <v>0</v>
      </c>
      <c r="S2808" s="288">
        <f>IF(Table2[[#This Row],[Status ]]="Solved",1,0)</f>
        <v>1</v>
      </c>
      <c r="T2808" s="288">
        <f>IF(Table2[[#This Row],[Status ]]="ongoing",1,0)</f>
        <v>0</v>
      </c>
    </row>
    <row r="2809" spans="1:20" x14ac:dyDescent="0.25">
      <c r="A2809" s="263">
        <v>5017742601</v>
      </c>
      <c r="B2809" s="287" t="str">
        <f>_xlfn.XLOOKUP(Table2[[#This Row],[K&amp;N REF ]],CAT_Details[Tracking Number],CAT_Details[S Ref],,0)</f>
        <v>20251021-S-70286</v>
      </c>
      <c r="C2809" s="273">
        <f>_xlfn.XLOOKUP(Table2[[#This Row],[K&amp;N REF ]],CAT_Details[Tracking Number],CAT_Details[TO Ref],,0)</f>
        <v>20251020829691</v>
      </c>
      <c r="D2809" s="273" t="str">
        <f>_xlfn.XLOOKUP(Table2[[#This Row],[K&amp;N REF ]],CAT_Details[Tracking Number],CAT_Details[Pickup Customer Name],,0)</f>
        <v>TENNECO INC</v>
      </c>
      <c r="E2809" s="274" t="str">
        <f>_xlfn.XLOOKUP(Table2[[#This Row],[K&amp;N REF ]],CAT_Details[Tracking Number],CAT_Details[Delivery Country Code],,0)</f>
        <v>GB</v>
      </c>
      <c r="F2809" s="274" t="str">
        <f>_xlfn.XLOOKUP(Table2[[#This Row],[TO Ref]],CAT_Details[TO Ref],CAT_Details[Loc],,0)</f>
        <v>MZ02</v>
      </c>
      <c r="G2809" s="260" t="s">
        <v>34</v>
      </c>
      <c r="H2809" s="260" t="s">
        <v>35</v>
      </c>
      <c r="I2809" s="281">
        <v>45957</v>
      </c>
      <c r="J2809" s="260" t="s">
        <v>26</v>
      </c>
      <c r="K2809" s="260" t="s">
        <v>32</v>
      </c>
      <c r="L2809" s="281">
        <v>45957</v>
      </c>
      <c r="M2809" s="260" t="str">
        <f>IF(Table2[[#This Row],[Resolve Date]]="","ONGOING","SOLVED")</f>
        <v>SOLVED</v>
      </c>
      <c r="N2809" s="261"/>
      <c r="O2809" s="260" t="str">
        <f>Table2[[#This Row],[K&amp;N REF ]]&amp;Table2[[#This Row],[Issue type ]]</f>
        <v>5017742601NO LABELS</v>
      </c>
      <c r="P2809" s="260">
        <f>YEAR(Table2[[#This Row],[Date ]])</f>
        <v>2025</v>
      </c>
      <c r="Q2809" s="260" t="str">
        <f>VLOOKUP(MONTH(Table2[[#This Row],[Date ]]),Months,2,0)</f>
        <v>October</v>
      </c>
      <c r="R2809" s="288" t="b">
        <f>COUNTIFS(Table2[Unique],Table2[[#This Row],[Unique]])&gt;1</f>
        <v>0</v>
      </c>
      <c r="S2809" s="288">
        <f>IF(Table2[[#This Row],[Status ]]="Solved",1,0)</f>
        <v>1</v>
      </c>
      <c r="T2809" s="288">
        <f>IF(Table2[[#This Row],[Status ]]="ongoing",1,0)</f>
        <v>0</v>
      </c>
    </row>
    <row r="2810" spans="1:20" x14ac:dyDescent="0.25">
      <c r="A2810" s="263">
        <v>5017741623</v>
      </c>
      <c r="B2810" s="287" t="str">
        <f>_xlfn.XLOOKUP(Table2[[#This Row],[K&amp;N REF ]],CAT_Details[Tracking Number],CAT_Details[S Ref],,0)</f>
        <v>20251021-S-70802</v>
      </c>
      <c r="C2810" s="273">
        <f>_xlfn.XLOOKUP(Table2[[#This Row],[K&amp;N REF ]],CAT_Details[Tracking Number],CAT_Details[TO Ref],,0)</f>
        <v>20251021830837</v>
      </c>
      <c r="D2810" s="273" t="str">
        <f>_xlfn.XLOOKUP(Table2[[#This Row],[K&amp;N REF ]],CAT_Details[Tracking Number],CAT_Details[Pickup Customer Name],,0)</f>
        <v>Centa Antriebe Kirschey Gmbh</v>
      </c>
      <c r="E2810" s="274" t="str">
        <f>_xlfn.XLOOKUP(Table2[[#This Row],[K&amp;N REF ]],CAT_Details[Tracking Number],CAT_Details[Delivery Country Code],,0)</f>
        <v>GB</v>
      </c>
      <c r="F2810" s="274" t="str">
        <f>_xlfn.XLOOKUP(Table2[[#This Row],[TO Ref]],CAT_Details[TO Ref],CAT_Details[Loc],,0)</f>
        <v>DX01-L5</v>
      </c>
      <c r="G2810" s="260" t="s">
        <v>34</v>
      </c>
      <c r="H2810" s="260" t="s">
        <v>40</v>
      </c>
      <c r="I2810" s="281">
        <v>45957</v>
      </c>
      <c r="J2810" s="260" t="s">
        <v>26</v>
      </c>
      <c r="K2810" s="260" t="s">
        <v>32</v>
      </c>
      <c r="L2810" s="281">
        <v>45957</v>
      </c>
      <c r="M2810" s="260" t="str">
        <f>IF(Table2[[#This Row],[Resolve Date]]="","ONGOING","SOLVED")</f>
        <v>SOLVED</v>
      </c>
      <c r="N2810" s="261" t="s">
        <v>31133</v>
      </c>
      <c r="O2810" s="260" t="str">
        <f>Table2[[#This Row],[K&amp;N REF ]]&amp;Table2[[#This Row],[Issue type ]]</f>
        <v xml:space="preserve">5017741623INCORRECT LABELS </v>
      </c>
      <c r="P2810" s="260">
        <f>YEAR(Table2[[#This Row],[Date ]])</f>
        <v>2025</v>
      </c>
      <c r="Q2810" s="260" t="str">
        <f>VLOOKUP(MONTH(Table2[[#This Row],[Date ]]),Months,2,0)</f>
        <v>October</v>
      </c>
      <c r="R2810" s="288" t="b">
        <f>COUNTIFS(Table2[Unique],Table2[[#This Row],[Unique]])&gt;1</f>
        <v>0</v>
      </c>
      <c r="S2810" s="288">
        <f>IF(Table2[[#This Row],[Status ]]="Solved",1,0)</f>
        <v>1</v>
      </c>
      <c r="T2810" s="288">
        <f>IF(Table2[[#This Row],[Status ]]="ongoing",1,0)</f>
        <v>0</v>
      </c>
    </row>
    <row r="2811" spans="1:20" x14ac:dyDescent="0.25">
      <c r="A2811" s="263">
        <v>5017772754</v>
      </c>
      <c r="B2811" s="287" t="str">
        <f>_xlfn.XLOOKUP(Table2[[#This Row],[K&amp;N REF ]],CAT_Details[Tracking Number],CAT_Details[S Ref],,0)</f>
        <v>20251022-S-70782</v>
      </c>
      <c r="C2811" s="273">
        <f>_xlfn.XLOOKUP(Table2[[#This Row],[K&amp;N REF ]],CAT_Details[Tracking Number],CAT_Details[TO Ref],,0)</f>
        <v>20251022831570</v>
      </c>
      <c r="D2811" s="273" t="str">
        <f>_xlfn.XLOOKUP(Table2[[#This Row],[K&amp;N REF ]],CAT_Details[Tracking Number],CAT_Details[Pickup Customer Name],,0)</f>
        <v>PIERBURG GMBH, WERK NIEDERRHEIN</v>
      </c>
      <c r="E2811" s="274" t="str">
        <f>_xlfn.XLOOKUP(Table2[[#This Row],[K&amp;N REF ]],CAT_Details[Tracking Number],CAT_Details[Delivery Country Code],,0)</f>
        <v>GB</v>
      </c>
      <c r="F2811" s="274" t="str">
        <f>_xlfn.XLOOKUP(Table2[[#This Row],[TO Ref]],CAT_Details[TO Ref],CAT_Details[Loc],,0)</f>
        <v>DX01-L5</v>
      </c>
      <c r="G2811" s="260" t="s">
        <v>34</v>
      </c>
      <c r="H2811" s="260" t="s">
        <v>31</v>
      </c>
      <c r="I2811" s="281">
        <v>45958</v>
      </c>
      <c r="J2811" s="260" t="s">
        <v>26</v>
      </c>
      <c r="K2811" s="260" t="s">
        <v>50</v>
      </c>
      <c r="L2811" s="281">
        <v>45958</v>
      </c>
      <c r="M2811" s="260" t="str">
        <f>IF(Table2[[#This Row],[Resolve Date]]="","ONGOING","SOLVED")</f>
        <v>SOLVED</v>
      </c>
      <c r="N2811" s="261"/>
      <c r="O2811" s="260" t="str">
        <f>Table2[[#This Row],[K&amp;N REF ]]&amp;Table2[[#This Row],[Issue type ]]</f>
        <v>5017772754MISSING LABELS ON SOME UNITS</v>
      </c>
      <c r="P2811" s="260">
        <f>YEAR(Table2[[#This Row],[Date ]])</f>
        <v>2025</v>
      </c>
      <c r="Q2811" s="260" t="str">
        <f>VLOOKUP(MONTH(Table2[[#This Row],[Date ]]),Months,2,0)</f>
        <v>October</v>
      </c>
      <c r="R2811" s="288" t="b">
        <f>COUNTIFS(Table2[Unique],Table2[[#This Row],[Unique]])&gt;1</f>
        <v>0</v>
      </c>
      <c r="S2811" s="288">
        <f>IF(Table2[[#This Row],[Status ]]="Solved",1,0)</f>
        <v>1</v>
      </c>
      <c r="T2811" s="288">
        <f>IF(Table2[[#This Row],[Status ]]="ongoing",1,0)</f>
        <v>0</v>
      </c>
    </row>
    <row r="2812" spans="1:20" x14ac:dyDescent="0.25">
      <c r="A2812" s="263">
        <v>5017757104</v>
      </c>
      <c r="B2812" s="287" t="str">
        <f>_xlfn.XLOOKUP(Table2[[#This Row],[K&amp;N REF ]],CAT_Details[Tracking Number],CAT_Details[S Ref],,0)</f>
        <v>20251022-S-70773</v>
      </c>
      <c r="C2812" s="273">
        <f>_xlfn.XLOOKUP(Table2[[#This Row],[K&amp;N REF ]],CAT_Details[Tracking Number],CAT_Details[TO Ref],,0)</f>
        <v>20251022831686</v>
      </c>
      <c r="D2812" s="273" t="str">
        <f>_xlfn.XLOOKUP(Table2[[#This Row],[K&amp;N REF ]],CAT_Details[Tracking Number],CAT_Details[Pickup Customer Name],,0)</f>
        <v>ContiTech Techno-Chemie GmbH</v>
      </c>
      <c r="E2812" s="274" t="str">
        <f>_xlfn.XLOOKUP(Table2[[#This Row],[K&amp;N REF ]],CAT_Details[Tracking Number],CAT_Details[Delivery Country Code],,0)</f>
        <v>GB</v>
      </c>
      <c r="F2812" s="274" t="str">
        <f>_xlfn.XLOOKUP(Table2[[#This Row],[TO Ref]],CAT_Details[TO Ref],CAT_Details[Loc],,0)</f>
        <v>MZ02</v>
      </c>
      <c r="G2812" s="260" t="s">
        <v>34</v>
      </c>
      <c r="H2812" s="260" t="s">
        <v>35</v>
      </c>
      <c r="I2812" s="281">
        <v>45958</v>
      </c>
      <c r="J2812" s="260" t="s">
        <v>26</v>
      </c>
      <c r="K2812" s="260" t="s">
        <v>32</v>
      </c>
      <c r="L2812" s="281">
        <v>45958</v>
      </c>
      <c r="M2812" s="260" t="str">
        <f>IF(Table2[[#This Row],[Resolve Date]]="","ONGOING","SOLVED")</f>
        <v>SOLVED</v>
      </c>
      <c r="N2812" s="261"/>
      <c r="O2812" s="260" t="str">
        <f>Table2[[#This Row],[K&amp;N REF ]]&amp;Table2[[#This Row],[Issue type ]]</f>
        <v>5017757104NO LABELS</v>
      </c>
      <c r="P2812" s="260">
        <f>YEAR(Table2[[#This Row],[Date ]])</f>
        <v>2025</v>
      </c>
      <c r="Q2812" s="260" t="str">
        <f>VLOOKUP(MONTH(Table2[[#This Row],[Date ]]),Months,2,0)</f>
        <v>October</v>
      </c>
      <c r="R2812" s="288" t="b">
        <f>COUNTIFS(Table2[Unique],Table2[[#This Row],[Unique]])&gt;1</f>
        <v>0</v>
      </c>
      <c r="S2812" s="288">
        <f>IF(Table2[[#This Row],[Status ]]="Solved",1,0)</f>
        <v>1</v>
      </c>
      <c r="T2812" s="288">
        <f>IF(Table2[[#This Row],[Status ]]="ongoing",1,0)</f>
        <v>0</v>
      </c>
    </row>
    <row r="2813" spans="1:20" x14ac:dyDescent="0.25">
      <c r="A2813" s="263">
        <v>5017742002</v>
      </c>
      <c r="B2813" s="287" t="str">
        <f>_xlfn.XLOOKUP(Table2[[#This Row],[K&amp;N REF ]],CAT_Details[Tracking Number],CAT_Details[S Ref],,0)</f>
        <v>20251021-S-70612</v>
      </c>
      <c r="C2813" s="273">
        <f>_xlfn.XLOOKUP(Table2[[#This Row],[K&amp;N REF ]],CAT_Details[Tracking Number],CAT_Details[TO Ref],,0)</f>
        <v>20251015826495</v>
      </c>
      <c r="D2813" s="273" t="str">
        <f>_xlfn.XLOOKUP(Table2[[#This Row],[K&amp;N REF ]],CAT_Details[Tracking Number],CAT_Details[Pickup Customer Name],,0)</f>
        <v>AFSI EUROPE S.R.O.</v>
      </c>
      <c r="E2813" s="274" t="str">
        <f>_xlfn.XLOOKUP(Table2[[#This Row],[K&amp;N REF ]],CAT_Details[Tracking Number],CAT_Details[Delivery Country Code],,0)</f>
        <v>GB</v>
      </c>
      <c r="F2813" s="274" t="str">
        <f>_xlfn.XLOOKUP(Table2[[#This Row],[TO Ref]],CAT_Details[TO Ref],CAT_Details[Loc],,0)</f>
        <v>MZ07</v>
      </c>
      <c r="G2813" s="260" t="s">
        <v>38</v>
      </c>
      <c r="H2813" s="260" t="s">
        <v>25</v>
      </c>
      <c r="I2813" s="281">
        <v>45958</v>
      </c>
      <c r="J2813" s="260" t="s">
        <v>26</v>
      </c>
      <c r="K2813" s="260" t="s">
        <v>50</v>
      </c>
      <c r="L2813" s="281">
        <v>45958</v>
      </c>
      <c r="M2813" s="260" t="str">
        <f>IF(Table2[[#This Row],[Resolve Date]]="","ONGOING","SOLVED")</f>
        <v>SOLVED</v>
      </c>
      <c r="N2813" s="261"/>
      <c r="O2813" s="260" t="str">
        <f>Table2[[#This Row],[K&amp;N REF ]]&amp;Table2[[#This Row],[Issue type ]]</f>
        <v xml:space="preserve">5017742002DAMAGE </v>
      </c>
      <c r="P2813" s="260">
        <f>YEAR(Table2[[#This Row],[Date ]])</f>
        <v>2025</v>
      </c>
      <c r="Q2813" s="260" t="str">
        <f>VLOOKUP(MONTH(Table2[[#This Row],[Date ]]),Months,2,0)</f>
        <v>October</v>
      </c>
      <c r="R2813" s="288" t="b">
        <f>COUNTIFS(Table2[Unique],Table2[[#This Row],[Unique]])&gt;1</f>
        <v>0</v>
      </c>
      <c r="S2813" s="288">
        <f>IF(Table2[[#This Row],[Status ]]="Solved",1,0)</f>
        <v>1</v>
      </c>
      <c r="T2813" s="288">
        <f>IF(Table2[[#This Row],[Status ]]="ongoing",1,0)</f>
        <v>0</v>
      </c>
    </row>
    <row r="2814" spans="1:20" x14ac:dyDescent="0.25">
      <c r="A2814" s="263">
        <v>5017742291</v>
      </c>
      <c r="B2814" s="287" t="str">
        <f>_xlfn.XLOOKUP(Table2[[#This Row],[K&amp;N REF ]],CAT_Details[Tracking Number],CAT_Details[S Ref],,0)</f>
        <v>20251021-S-70533</v>
      </c>
      <c r="C2814" s="273">
        <f>_xlfn.XLOOKUP(Table2[[#This Row],[K&amp;N REF ]],CAT_Details[Tracking Number],CAT_Details[TO Ref],,0)</f>
        <v>20251021830512</v>
      </c>
      <c r="D2814" s="273" t="str">
        <f>_xlfn.XLOOKUP(Table2[[#This Row],[K&amp;N REF ]],CAT_Details[Tracking Number],CAT_Details[Pickup Customer Name],,0)</f>
        <v>COBO SPA</v>
      </c>
      <c r="E2814" s="274" t="str">
        <f>_xlfn.XLOOKUP(Table2[[#This Row],[K&amp;N REF ]],CAT_Details[Tracking Number],CAT_Details[Delivery Country Code],,0)</f>
        <v>GB</v>
      </c>
      <c r="F2814" s="274" t="str">
        <f>_xlfn.XLOOKUP(Table2[[#This Row],[TO Ref]],CAT_Details[TO Ref],CAT_Details[Loc],,0)</f>
        <v>OYL1</v>
      </c>
      <c r="G2814" s="260" t="s">
        <v>24</v>
      </c>
      <c r="H2814" s="260" t="s">
        <v>25</v>
      </c>
      <c r="I2814" s="281">
        <v>45958</v>
      </c>
      <c r="J2814" s="260" t="s">
        <v>26</v>
      </c>
      <c r="K2814" s="260" t="s">
        <v>50</v>
      </c>
      <c r="L2814" s="281">
        <v>45958</v>
      </c>
      <c r="M2814" s="260" t="str">
        <f>IF(Table2[[#This Row],[Resolve Date]]="","ONGOING","SOLVED")</f>
        <v>SOLVED</v>
      </c>
      <c r="N2814" s="261"/>
      <c r="O2814" s="260" t="str">
        <f>Table2[[#This Row],[K&amp;N REF ]]&amp;Table2[[#This Row],[Issue type ]]</f>
        <v xml:space="preserve">5017742291DAMAGE </v>
      </c>
      <c r="P2814" s="260">
        <f>YEAR(Table2[[#This Row],[Date ]])</f>
        <v>2025</v>
      </c>
      <c r="Q2814" s="260" t="str">
        <f>VLOOKUP(MONTH(Table2[[#This Row],[Date ]]),Months,2,0)</f>
        <v>October</v>
      </c>
      <c r="R2814" s="288" t="b">
        <f>COUNTIFS(Table2[Unique],Table2[[#This Row],[Unique]])&gt;1</f>
        <v>0</v>
      </c>
      <c r="S2814" s="288">
        <f>IF(Table2[[#This Row],[Status ]]="Solved",1,0)</f>
        <v>1</v>
      </c>
      <c r="T2814" s="288">
        <f>IF(Table2[[#This Row],[Status ]]="ongoing",1,0)</f>
        <v>0</v>
      </c>
    </row>
    <row r="2815" spans="1:20" x14ac:dyDescent="0.25">
      <c r="A2815" s="263">
        <v>5017710133</v>
      </c>
      <c r="B2815" s="287" t="str">
        <f>_xlfn.XLOOKUP(Table2[[#This Row],[K&amp;N REF ]],CAT_Details[Tracking Number],CAT_Details[S Ref],,0)</f>
        <v>20251017-S-70794</v>
      </c>
      <c r="C2815" s="273">
        <f>_xlfn.XLOOKUP(Table2[[#This Row],[K&amp;N REF ]],CAT_Details[Tracking Number],CAT_Details[TO Ref],,0)</f>
        <v>20251016827565</v>
      </c>
      <c r="D2815" s="273" t="str">
        <f>_xlfn.XLOOKUP(Table2[[#This Row],[K&amp;N REF ]],CAT_Details[Tracking Number],CAT_Details[Pickup Customer Name],,0)</f>
        <v>Akg Thermotechnik Lettland Ltd.</v>
      </c>
      <c r="E2815" s="274" t="str">
        <f>_xlfn.XLOOKUP(Table2[[#This Row],[K&amp;N REF ]],CAT_Details[Tracking Number],CAT_Details[Delivery Country Code],,0)</f>
        <v>GB</v>
      </c>
      <c r="F2815" s="274">
        <f>_xlfn.XLOOKUP(Table2[[#This Row],[TO Ref]],CAT_Details[TO Ref],CAT_Details[Loc],,0)</f>
        <v>3402</v>
      </c>
      <c r="G2815" s="260" t="s">
        <v>44</v>
      </c>
      <c r="H2815" s="260" t="s">
        <v>179</v>
      </c>
      <c r="I2815" s="281">
        <v>45958</v>
      </c>
      <c r="J2815" s="260" t="s">
        <v>26</v>
      </c>
      <c r="K2815" s="260" t="s">
        <v>32</v>
      </c>
      <c r="L2815" s="281">
        <v>45958</v>
      </c>
      <c r="M2815" s="260" t="str">
        <f>IF(Table2[[#This Row],[Resolve Date]]="","ONGOING","SOLVED")</f>
        <v>SOLVED</v>
      </c>
      <c r="N2815" s="261"/>
      <c r="O2815" s="260" t="str">
        <f>Table2[[#This Row],[K&amp;N REF ]]&amp;Table2[[#This Row],[Issue type ]]</f>
        <v xml:space="preserve">5017710133NOT SCANNABLE </v>
      </c>
      <c r="P2815" s="260">
        <f>YEAR(Table2[[#This Row],[Date ]])</f>
        <v>2025</v>
      </c>
      <c r="Q2815" s="260" t="str">
        <f>VLOOKUP(MONTH(Table2[[#This Row],[Date ]]),Months,2,0)</f>
        <v>October</v>
      </c>
      <c r="R2815" s="288" t="b">
        <f>COUNTIFS(Table2[Unique],Table2[[#This Row],[Unique]])&gt;1</f>
        <v>0</v>
      </c>
      <c r="S2815" s="288">
        <f>IF(Table2[[#This Row],[Status ]]="Solved",1,0)</f>
        <v>1</v>
      </c>
      <c r="T2815" s="288">
        <f>IF(Table2[[#This Row],[Status ]]="ongoing",1,0)</f>
        <v>0</v>
      </c>
    </row>
    <row r="2816" spans="1:20" x14ac:dyDescent="0.25">
      <c r="A2816" s="263">
        <v>5017710134</v>
      </c>
      <c r="B2816" s="287" t="str">
        <f>_xlfn.XLOOKUP(Table2[[#This Row],[K&amp;N REF ]],CAT_Details[Tracking Number],CAT_Details[S Ref],,0)</f>
        <v>20251017-S-70794</v>
      </c>
      <c r="C2816" s="273">
        <f>_xlfn.XLOOKUP(Table2[[#This Row],[K&amp;N REF ]],CAT_Details[Tracking Number],CAT_Details[TO Ref],,0)</f>
        <v>20251016827573</v>
      </c>
      <c r="D2816" s="273" t="str">
        <f>_xlfn.XLOOKUP(Table2[[#This Row],[K&amp;N REF ]],CAT_Details[Tracking Number],CAT_Details[Pickup Customer Name],,0)</f>
        <v>Akg Thermotechnik Lettland Ltd.</v>
      </c>
      <c r="E2816" s="274" t="str">
        <f>_xlfn.XLOOKUP(Table2[[#This Row],[K&amp;N REF ]],CAT_Details[Tracking Number],CAT_Details[Delivery Country Code],,0)</f>
        <v>FR</v>
      </c>
      <c r="F2816" s="274">
        <f>_xlfn.XLOOKUP(Table2[[#This Row],[TO Ref]],CAT_Details[TO Ref],CAT_Details[Loc],,0)</f>
        <v>3705</v>
      </c>
      <c r="G2816" s="260" t="s">
        <v>44</v>
      </c>
      <c r="H2816" s="260" t="s">
        <v>179</v>
      </c>
      <c r="I2816" s="281">
        <v>45958</v>
      </c>
      <c r="J2816" s="260" t="s">
        <v>26</v>
      </c>
      <c r="K2816" s="260" t="s">
        <v>32</v>
      </c>
      <c r="L2816" s="281">
        <v>45958</v>
      </c>
      <c r="M2816" s="260" t="str">
        <f>IF(Table2[[#This Row],[Resolve Date]]="","ONGOING","SOLVED")</f>
        <v>SOLVED</v>
      </c>
      <c r="N2816" s="261"/>
      <c r="O2816" s="260" t="str">
        <f>Table2[[#This Row],[K&amp;N REF ]]&amp;Table2[[#This Row],[Issue type ]]</f>
        <v xml:space="preserve">5017710134NOT SCANNABLE </v>
      </c>
      <c r="P2816" s="260">
        <f>YEAR(Table2[[#This Row],[Date ]])</f>
        <v>2025</v>
      </c>
      <c r="Q2816" s="260" t="str">
        <f>VLOOKUP(MONTH(Table2[[#This Row],[Date ]]),Months,2,0)</f>
        <v>October</v>
      </c>
      <c r="R2816" s="288" t="b">
        <f>COUNTIFS(Table2[Unique],Table2[[#This Row],[Unique]])&gt;1</f>
        <v>0</v>
      </c>
      <c r="S2816" s="288">
        <f>IF(Table2[[#This Row],[Status ]]="Solved",1,0)</f>
        <v>1</v>
      </c>
      <c r="T2816" s="288">
        <f>IF(Table2[[#This Row],[Status ]]="ongoing",1,0)</f>
        <v>0</v>
      </c>
    </row>
    <row r="2817" spans="1:20" x14ac:dyDescent="0.25">
      <c r="A2817" s="263">
        <v>5017772663</v>
      </c>
      <c r="B2817" s="287" t="str">
        <f>_xlfn.XLOOKUP(Table2[[#This Row],[K&amp;N REF ]],CAT_Details[Tracking Number],CAT_Details[S Ref],,0)</f>
        <v>20251023-S-70580</v>
      </c>
      <c r="C2817" s="273">
        <f>_xlfn.XLOOKUP(Table2[[#This Row],[K&amp;N REF ]],CAT_Details[Tracking Number],CAT_Details[TO Ref],,0)</f>
        <v>20251023832642</v>
      </c>
      <c r="D2817" s="273" t="str">
        <f>_xlfn.XLOOKUP(Table2[[#This Row],[K&amp;N REF ]],CAT_Details[Tracking Number],CAT_Details[Pickup Customer Name],,0)</f>
        <v>GRIMONPREZ TRANSMISSION GEARS</v>
      </c>
      <c r="E2817" s="274" t="str">
        <f>_xlfn.XLOOKUP(Table2[[#This Row],[K&amp;N REF ]],CAT_Details[Tracking Number],CAT_Details[Delivery Country Code],,0)</f>
        <v>GB</v>
      </c>
      <c r="F2817" s="274" t="str">
        <f>_xlfn.XLOOKUP(Table2[[#This Row],[TO Ref]],CAT_Details[TO Ref],CAT_Details[Loc],,0)</f>
        <v>DK-BM01</v>
      </c>
      <c r="G2817" s="260" t="s">
        <v>36</v>
      </c>
      <c r="H2817" s="260" t="s">
        <v>35</v>
      </c>
      <c r="I2817" s="281">
        <v>45958</v>
      </c>
      <c r="J2817" s="260" t="s">
        <v>26</v>
      </c>
      <c r="K2817" s="260" t="s">
        <v>32</v>
      </c>
      <c r="L2817" s="281">
        <v>45958</v>
      </c>
      <c r="M2817" s="260" t="str">
        <f>IF(Table2[[#This Row],[Resolve Date]]="","ONGOING","SOLVED")</f>
        <v>SOLVED</v>
      </c>
      <c r="N2817" s="261"/>
      <c r="O2817" s="260" t="str">
        <f>Table2[[#This Row],[K&amp;N REF ]]&amp;Table2[[#This Row],[Issue type ]]</f>
        <v>5017772663NO LABELS</v>
      </c>
      <c r="P2817" s="260">
        <f>YEAR(Table2[[#This Row],[Date ]])</f>
        <v>2025</v>
      </c>
      <c r="Q2817" s="260" t="str">
        <f>VLOOKUP(MONTH(Table2[[#This Row],[Date ]]),Months,2,0)</f>
        <v>October</v>
      </c>
      <c r="R2817" s="288" t="b">
        <f>COUNTIFS(Table2[Unique],Table2[[#This Row],[Unique]])&gt;1</f>
        <v>0</v>
      </c>
      <c r="S2817" s="288">
        <f>IF(Table2[[#This Row],[Status ]]="Solved",1,0)</f>
        <v>1</v>
      </c>
      <c r="T2817" s="288">
        <f>IF(Table2[[#This Row],[Status ]]="ongoing",1,0)</f>
        <v>0</v>
      </c>
    </row>
    <row r="2818" spans="1:20" x14ac:dyDescent="0.25">
      <c r="A2818" s="263">
        <v>5017742332</v>
      </c>
      <c r="B2818" s="287" t="str">
        <f>_xlfn.XLOOKUP(Table2[[#This Row],[K&amp;N REF ]],CAT_Details[Tracking Number],CAT_Details[S Ref],,0)</f>
        <v>20251021-S-70611</v>
      </c>
      <c r="C2818" s="273">
        <f>_xlfn.XLOOKUP(Table2[[#This Row],[K&amp;N REF ]],CAT_Details[Tracking Number],CAT_Details[TO Ref],,0)</f>
        <v>20251020829796</v>
      </c>
      <c r="D2818" s="273" t="str">
        <f>_xlfn.XLOOKUP(Table2[[#This Row],[K&amp;N REF ]],CAT_Details[Tracking Number],CAT_Details[Pickup Customer Name],,0)</f>
        <v>PEKM KABELTECHNIK S.R.O.</v>
      </c>
      <c r="E2818" s="274" t="str">
        <f>_xlfn.XLOOKUP(Table2[[#This Row],[K&amp;N REF ]],CAT_Details[Tracking Number],CAT_Details[Delivery Country Code],,0)</f>
        <v>GB</v>
      </c>
      <c r="F2818" s="274" t="str">
        <f>_xlfn.XLOOKUP(Table2[[#This Row],[TO Ref]],CAT_Details[TO Ref],CAT_Details[Loc],,0)</f>
        <v>DX01-L5</v>
      </c>
      <c r="G2818" s="260" t="s">
        <v>38</v>
      </c>
      <c r="H2818" s="260" t="s">
        <v>25</v>
      </c>
      <c r="I2818" s="281">
        <v>45958</v>
      </c>
      <c r="J2818" s="260" t="s">
        <v>26</v>
      </c>
      <c r="K2818" s="260" t="s">
        <v>32</v>
      </c>
      <c r="L2818" s="281">
        <v>45958</v>
      </c>
      <c r="M2818" s="260" t="str">
        <f>IF(Table2[[#This Row],[Resolve Date]]="","ONGOING","SOLVED")</f>
        <v>SOLVED</v>
      </c>
      <c r="N2818" s="261"/>
      <c r="O2818" s="260" t="str">
        <f>Table2[[#This Row],[K&amp;N REF ]]&amp;Table2[[#This Row],[Issue type ]]</f>
        <v xml:space="preserve">5017742332DAMAGE </v>
      </c>
      <c r="P2818" s="260">
        <f>YEAR(Table2[[#This Row],[Date ]])</f>
        <v>2025</v>
      </c>
      <c r="Q2818" s="260" t="str">
        <f>VLOOKUP(MONTH(Table2[[#This Row],[Date ]]),Months,2,0)</f>
        <v>October</v>
      </c>
      <c r="R2818" s="288" t="b">
        <f>COUNTIFS(Table2[Unique],Table2[[#This Row],[Unique]])&gt;1</f>
        <v>0</v>
      </c>
      <c r="S2818" s="288">
        <f>IF(Table2[[#This Row],[Status ]]="Solved",1,0)</f>
        <v>1</v>
      </c>
      <c r="T2818" s="288">
        <f>IF(Table2[[#This Row],[Status ]]="ongoing",1,0)</f>
        <v>0</v>
      </c>
    </row>
    <row r="2819" spans="1:20" x14ac:dyDescent="0.25">
      <c r="A2819" s="263">
        <v>5017757147</v>
      </c>
      <c r="B2819" s="287" t="str">
        <f>_xlfn.XLOOKUP(Table2[[#This Row],[K&amp;N REF ]],CAT_Details[Tracking Number],CAT_Details[S Ref],,0)</f>
        <v>20251022-S-70638</v>
      </c>
      <c r="C2819" s="273">
        <f>_xlfn.XLOOKUP(Table2[[#This Row],[K&amp;N REF ]],CAT_Details[Tracking Number],CAT_Details[TO Ref],,0)</f>
        <v>20251021830546</v>
      </c>
      <c r="D2819" s="273" t="str">
        <f>_xlfn.XLOOKUP(Table2[[#This Row],[K&amp;N REF ]],CAT_Details[Tracking Number],CAT_Details[Pickup Customer Name],,0)</f>
        <v>DANFOSS A/S</v>
      </c>
      <c r="E2819" s="274" t="str">
        <f>_xlfn.XLOOKUP(Table2[[#This Row],[K&amp;N REF ]],CAT_Details[Tracking Number],CAT_Details[Delivery Country Code],,0)</f>
        <v>FR</v>
      </c>
      <c r="F2819" s="274">
        <f>_xlfn.XLOOKUP(Table2[[#This Row],[TO Ref]],CAT_Details[TO Ref],CAT_Details[Loc],,0)</f>
        <v>3705</v>
      </c>
      <c r="G2819" s="260" t="s">
        <v>44</v>
      </c>
      <c r="H2819" s="260" t="s">
        <v>35</v>
      </c>
      <c r="I2819" s="281">
        <v>45958</v>
      </c>
      <c r="J2819" s="260" t="s">
        <v>26</v>
      </c>
      <c r="K2819" s="260" t="s">
        <v>32</v>
      </c>
      <c r="L2819" s="281">
        <v>45958</v>
      </c>
      <c r="M2819" s="260" t="str">
        <f>IF(Table2[[#This Row],[Resolve Date]]="","ONGOING","SOLVED")</f>
        <v>SOLVED</v>
      </c>
      <c r="N2819" s="261"/>
      <c r="O2819" s="260" t="str">
        <f>Table2[[#This Row],[K&amp;N REF ]]&amp;Table2[[#This Row],[Issue type ]]</f>
        <v>5017757147NO LABELS</v>
      </c>
      <c r="P2819" s="260">
        <f>YEAR(Table2[[#This Row],[Date ]])</f>
        <v>2025</v>
      </c>
      <c r="Q2819" s="260" t="str">
        <f>VLOOKUP(MONTH(Table2[[#This Row],[Date ]]),Months,2,0)</f>
        <v>October</v>
      </c>
      <c r="R2819" s="288" t="b">
        <f>COUNTIFS(Table2[Unique],Table2[[#This Row],[Unique]])&gt;1</f>
        <v>0</v>
      </c>
      <c r="S2819" s="288">
        <f>IF(Table2[[#This Row],[Status ]]="Solved",1,0)</f>
        <v>1</v>
      </c>
      <c r="T2819" s="288">
        <f>IF(Table2[[#This Row],[Status ]]="ongoing",1,0)</f>
        <v>0</v>
      </c>
    </row>
    <row r="2820" spans="1:20" x14ac:dyDescent="0.25">
      <c r="A2820" s="263">
        <v>5017725338</v>
      </c>
      <c r="B2820" s="287" t="str">
        <f>_xlfn.XLOOKUP(Table2[[#This Row],[K&amp;N REF ]],CAT_Details[Tracking Number],CAT_Details[S Ref],,0)</f>
        <v>20251020-S-70698</v>
      </c>
      <c r="C2820" s="273">
        <f>_xlfn.XLOOKUP(Table2[[#This Row],[K&amp;N REF ]],CAT_Details[Tracking Number],CAT_Details[TO Ref],,0)</f>
        <v>20251017828469</v>
      </c>
      <c r="D2820" s="273" t="str">
        <f>_xlfn.XLOOKUP(Table2[[#This Row],[K&amp;N REF ]],CAT_Details[Tracking Number],CAT_Details[Pickup Customer Name],,0)</f>
        <v>Nordiq Habo Ab</v>
      </c>
      <c r="E2820" s="274" t="str">
        <f>_xlfn.XLOOKUP(Table2[[#This Row],[K&amp;N REF ]],CAT_Details[Tracking Number],CAT_Details[Delivery Country Code],,0)</f>
        <v>GB</v>
      </c>
      <c r="F2820" s="274" t="str">
        <f>_xlfn.XLOOKUP(Table2[[#This Row],[TO Ref]],CAT_Details[TO Ref],CAT_Details[Loc],,0)</f>
        <v>DX01</v>
      </c>
      <c r="G2820" s="260" t="s">
        <v>44</v>
      </c>
      <c r="H2820" s="260" t="s">
        <v>29</v>
      </c>
      <c r="I2820" s="281">
        <v>45958</v>
      </c>
      <c r="J2820" s="260" t="s">
        <v>26</v>
      </c>
      <c r="K2820" s="260" t="s">
        <v>32</v>
      </c>
      <c r="L2820" s="281">
        <v>45958</v>
      </c>
      <c r="M2820" s="260" t="str">
        <f>IF(Table2[[#This Row],[Resolve Date]]="","ONGOING","SOLVED")</f>
        <v>SOLVED</v>
      </c>
      <c r="N2820" s="261"/>
      <c r="O2820" s="260" t="str">
        <f>Table2[[#This Row],[K&amp;N REF ]]&amp;Table2[[#This Row],[Issue type ]]</f>
        <v>5017725338DAMAGED LABEL</v>
      </c>
      <c r="P2820" s="260">
        <f>YEAR(Table2[[#This Row],[Date ]])</f>
        <v>2025</v>
      </c>
      <c r="Q2820" s="260" t="str">
        <f>VLOOKUP(MONTH(Table2[[#This Row],[Date ]]),Months,2,0)</f>
        <v>October</v>
      </c>
      <c r="R2820" s="288" t="b">
        <f>COUNTIFS(Table2[Unique],Table2[[#This Row],[Unique]])&gt;1</f>
        <v>0</v>
      </c>
      <c r="S2820" s="288">
        <f>IF(Table2[[#This Row],[Status ]]="Solved",1,0)</f>
        <v>1</v>
      </c>
      <c r="T2820" s="288">
        <f>IF(Table2[[#This Row],[Status ]]="ongoing",1,0)</f>
        <v>0</v>
      </c>
    </row>
    <row r="2821" spans="1:20" x14ac:dyDescent="0.25">
      <c r="A2821" s="263">
        <v>5017742331</v>
      </c>
      <c r="B2821" s="287" t="str">
        <f>_xlfn.XLOOKUP(Table2[[#This Row],[K&amp;N REF ]],CAT_Details[Tracking Number],CAT_Details[S Ref],,0)</f>
        <v>20251021-S-70454</v>
      </c>
      <c r="C2821" s="273">
        <f>_xlfn.XLOOKUP(Table2[[#This Row],[K&amp;N REF ]],CAT_Details[Tracking Number],CAT_Details[TO Ref],,0)</f>
        <v>20251017828882</v>
      </c>
      <c r="D2821" s="273" t="str">
        <f>_xlfn.XLOOKUP(Table2[[#This Row],[K&amp;N REF ]],CAT_Details[Tracking Number],CAT_Details[Pickup Customer Name],,0)</f>
        <v>SAG TUBI SPA</v>
      </c>
      <c r="E2821" s="274" t="str">
        <f>_xlfn.XLOOKUP(Table2[[#This Row],[K&amp;N REF ]],CAT_Details[Tracking Number],CAT_Details[Delivery Country Code],,0)</f>
        <v>GB</v>
      </c>
      <c r="F2821" s="274">
        <f>_xlfn.XLOOKUP(Table2[[#This Row],[TO Ref]],CAT_Details[TO Ref],CAT_Details[Loc],,0)</f>
        <v>3402</v>
      </c>
      <c r="G2821" s="260" t="s">
        <v>28266</v>
      </c>
      <c r="H2821" s="260" t="s">
        <v>25</v>
      </c>
      <c r="I2821" s="281">
        <v>45958</v>
      </c>
      <c r="J2821" s="260" t="s">
        <v>26</v>
      </c>
      <c r="K2821" s="260" t="s">
        <v>50</v>
      </c>
      <c r="L2821" s="281">
        <v>45958</v>
      </c>
      <c r="M2821" s="260" t="str">
        <f>IF(Table2[[#This Row],[Resolve Date]]="","ONGOING","SOLVED")</f>
        <v>SOLVED</v>
      </c>
      <c r="N2821" s="261"/>
      <c r="O2821" s="260" t="str">
        <f>Table2[[#This Row],[K&amp;N REF ]]&amp;Table2[[#This Row],[Issue type ]]</f>
        <v xml:space="preserve">5017742331DAMAGE </v>
      </c>
      <c r="P2821" s="260">
        <f>YEAR(Table2[[#This Row],[Date ]])</f>
        <v>2025</v>
      </c>
      <c r="Q2821" s="260" t="str">
        <f>VLOOKUP(MONTH(Table2[[#This Row],[Date ]]),Months,2,0)</f>
        <v>October</v>
      </c>
      <c r="R2821" s="288" t="b">
        <f>COUNTIFS(Table2[Unique],Table2[[#This Row],[Unique]])&gt;1</f>
        <v>0</v>
      </c>
      <c r="S2821" s="288">
        <f>IF(Table2[[#This Row],[Status ]]="Solved",1,0)</f>
        <v>1</v>
      </c>
      <c r="T2821" s="288">
        <f>IF(Table2[[#This Row],[Status ]]="ongoing",1,0)</f>
        <v>0</v>
      </c>
    </row>
    <row r="2822" spans="1:20" x14ac:dyDescent="0.25">
      <c r="A2822" s="263">
        <v>5017742332</v>
      </c>
      <c r="B2822" s="287" t="str">
        <f>_xlfn.XLOOKUP(Table2[[#This Row],[K&amp;N REF ]],CAT_Details[Tracking Number],CAT_Details[S Ref],,0)</f>
        <v>20251021-S-70611</v>
      </c>
      <c r="C2822" s="273">
        <f>_xlfn.XLOOKUP(Table2[[#This Row],[K&amp;N REF ]],CAT_Details[Tracking Number],CAT_Details[TO Ref],,0)</f>
        <v>20251020829796</v>
      </c>
      <c r="D2822" s="273" t="str">
        <f>_xlfn.XLOOKUP(Table2[[#This Row],[K&amp;N REF ]],CAT_Details[Tracking Number],CAT_Details[Pickup Customer Name],,0)</f>
        <v>PEKM KABELTECHNIK S.R.O.</v>
      </c>
      <c r="E2822" s="274" t="str">
        <f>_xlfn.XLOOKUP(Table2[[#This Row],[K&amp;N REF ]],CAT_Details[Tracking Number],CAT_Details[Delivery Country Code],,0)</f>
        <v>GB</v>
      </c>
      <c r="F2822" s="274" t="str">
        <f>_xlfn.XLOOKUP(Table2[[#This Row],[TO Ref]],CAT_Details[TO Ref],CAT_Details[Loc],,0)</f>
        <v>DX01-L5</v>
      </c>
      <c r="G2822" s="260" t="s">
        <v>24</v>
      </c>
      <c r="H2822" s="260" t="s">
        <v>31</v>
      </c>
      <c r="I2822" s="281">
        <v>45958</v>
      </c>
      <c r="J2822" s="260" t="s">
        <v>26</v>
      </c>
      <c r="K2822" s="260" t="s">
        <v>50</v>
      </c>
      <c r="L2822" s="281">
        <v>45958</v>
      </c>
      <c r="M2822" s="260" t="str">
        <f>IF(Table2[[#This Row],[Resolve Date]]="","ONGOING","SOLVED")</f>
        <v>SOLVED</v>
      </c>
      <c r="N2822" s="261"/>
      <c r="O2822" s="260" t="str">
        <f>Table2[[#This Row],[K&amp;N REF ]]&amp;Table2[[#This Row],[Issue type ]]</f>
        <v>5017742332MISSING LABELS ON SOME UNITS</v>
      </c>
      <c r="P2822" s="260">
        <f>YEAR(Table2[[#This Row],[Date ]])</f>
        <v>2025</v>
      </c>
      <c r="Q2822" s="260" t="str">
        <f>VLOOKUP(MONTH(Table2[[#This Row],[Date ]]),Months,2,0)</f>
        <v>October</v>
      </c>
      <c r="R2822" s="288" t="b">
        <f>COUNTIFS(Table2[Unique],Table2[[#This Row],[Unique]])&gt;1</f>
        <v>0</v>
      </c>
      <c r="S2822" s="288">
        <f>IF(Table2[[#This Row],[Status ]]="Solved",1,0)</f>
        <v>1</v>
      </c>
      <c r="T2822" s="288">
        <f>IF(Table2[[#This Row],[Status ]]="ongoing",1,0)</f>
        <v>0</v>
      </c>
    </row>
    <row r="2823" spans="1:20" x14ac:dyDescent="0.25">
      <c r="A2823" s="263">
        <v>5017710232</v>
      </c>
      <c r="B2823" s="287" t="str">
        <f>_xlfn.XLOOKUP(Table2[[#This Row],[K&amp;N REF ]],CAT_Details[Tracking Number],CAT_Details[S Ref],,0)</f>
        <v>20251017-S-70554</v>
      </c>
      <c r="C2823" s="273">
        <f>_xlfn.XLOOKUP(Table2[[#This Row],[K&amp;N REF ]],CAT_Details[Tracking Number],CAT_Details[TO Ref],,0)</f>
        <v>20251014825509</v>
      </c>
      <c r="D2823" s="273" t="str">
        <f>_xlfn.XLOOKUP(Table2[[#This Row],[K&amp;N REF ]],CAT_Details[Tracking Number],CAT_Details[Pickup Customer Name],,0)</f>
        <v>DAYCO EUROPE SRL</v>
      </c>
      <c r="E2823" s="274" t="str">
        <f>_xlfn.XLOOKUP(Table2[[#This Row],[K&amp;N REF ]],CAT_Details[Tracking Number],CAT_Details[Delivery Country Code],,0)</f>
        <v>GB</v>
      </c>
      <c r="F2823" s="274">
        <f>_xlfn.XLOOKUP(Table2[[#This Row],[TO Ref]],CAT_Details[TO Ref],CAT_Details[Loc],,0)</f>
        <v>3402</v>
      </c>
      <c r="G2823" s="260" t="s">
        <v>24</v>
      </c>
      <c r="H2823" s="260" t="s">
        <v>25</v>
      </c>
      <c r="I2823" s="281">
        <v>45958</v>
      </c>
      <c r="J2823" s="260" t="s">
        <v>26</v>
      </c>
      <c r="K2823" s="260" t="s">
        <v>50</v>
      </c>
      <c r="L2823" s="281">
        <v>45958</v>
      </c>
      <c r="M2823" s="260" t="str">
        <f>IF(Table2[[#This Row],[Resolve Date]]="","ONGOING","SOLVED")</f>
        <v>SOLVED</v>
      </c>
      <c r="N2823" s="261"/>
      <c r="O2823" s="260" t="str">
        <f>Table2[[#This Row],[K&amp;N REF ]]&amp;Table2[[#This Row],[Issue type ]]</f>
        <v xml:space="preserve">5017710232DAMAGE </v>
      </c>
      <c r="P2823" s="260">
        <f>YEAR(Table2[[#This Row],[Date ]])</f>
        <v>2025</v>
      </c>
      <c r="Q2823" s="260" t="str">
        <f>VLOOKUP(MONTH(Table2[[#This Row],[Date ]]),Months,2,0)</f>
        <v>October</v>
      </c>
      <c r="R2823" s="288" t="b">
        <f>COUNTIFS(Table2[Unique],Table2[[#This Row],[Unique]])&gt;1</f>
        <v>0</v>
      </c>
      <c r="S2823" s="288">
        <f>IF(Table2[[#This Row],[Status ]]="Solved",1,0)</f>
        <v>1</v>
      </c>
      <c r="T2823" s="288">
        <f>IF(Table2[[#This Row],[Status ]]="ongoing",1,0)</f>
        <v>0</v>
      </c>
    </row>
    <row r="2824" spans="1:20" x14ac:dyDescent="0.25">
      <c r="A2824" s="263">
        <v>5017710230</v>
      </c>
      <c r="B2824" s="287" t="str">
        <f>_xlfn.XLOOKUP(Table2[[#This Row],[K&amp;N REF ]],CAT_Details[Tracking Number],CAT_Details[S Ref],,0)</f>
        <v>20251017-S-70554</v>
      </c>
      <c r="C2824" s="273">
        <f>_xlfn.XLOOKUP(Table2[[#This Row],[K&amp;N REF ]],CAT_Details[Tracking Number],CAT_Details[TO Ref],,0)</f>
        <v>20251014825508</v>
      </c>
      <c r="D2824" s="273" t="str">
        <f>_xlfn.XLOOKUP(Table2[[#This Row],[K&amp;N REF ]],CAT_Details[Tracking Number],CAT_Details[Pickup Customer Name],,0)</f>
        <v>DAYCO EUROPE SRL</v>
      </c>
      <c r="E2824" s="274" t="str">
        <f>_xlfn.XLOOKUP(Table2[[#This Row],[K&amp;N REF ]],CAT_Details[Tracking Number],CAT_Details[Delivery Country Code],,0)</f>
        <v>GB</v>
      </c>
      <c r="F2824" s="274" t="str">
        <f>_xlfn.XLOOKUP(Table2[[#This Row],[TO Ref]],CAT_Details[TO Ref],CAT_Details[Loc],,0)</f>
        <v>DX01-L5</v>
      </c>
      <c r="G2824" s="260" t="s">
        <v>24</v>
      </c>
      <c r="H2824" s="260" t="s">
        <v>25</v>
      </c>
      <c r="I2824" s="281">
        <v>45958</v>
      </c>
      <c r="J2824" s="260" t="s">
        <v>26</v>
      </c>
      <c r="K2824" s="260" t="s">
        <v>50</v>
      </c>
      <c r="L2824" s="281">
        <v>45958</v>
      </c>
      <c r="M2824" s="260" t="str">
        <f>IF(Table2[[#This Row],[Resolve Date]]="","ONGOING","SOLVED")</f>
        <v>SOLVED</v>
      </c>
      <c r="N2824" s="261"/>
      <c r="O2824" s="260" t="str">
        <f>Table2[[#This Row],[K&amp;N REF ]]&amp;Table2[[#This Row],[Issue type ]]</f>
        <v xml:space="preserve">5017710230DAMAGE </v>
      </c>
      <c r="P2824" s="260">
        <f>YEAR(Table2[[#This Row],[Date ]])</f>
        <v>2025</v>
      </c>
      <c r="Q2824" s="260" t="str">
        <f>VLOOKUP(MONTH(Table2[[#This Row],[Date ]]),Months,2,0)</f>
        <v>October</v>
      </c>
      <c r="R2824" s="288" t="b">
        <f>COUNTIFS(Table2[Unique],Table2[[#This Row],[Unique]])&gt;1</f>
        <v>0</v>
      </c>
      <c r="S2824" s="288">
        <f>IF(Table2[[#This Row],[Status ]]="Solved",1,0)</f>
        <v>1</v>
      </c>
      <c r="T2824" s="288">
        <f>IF(Table2[[#This Row],[Status ]]="ongoing",1,0)</f>
        <v>0</v>
      </c>
    </row>
    <row r="2825" spans="1:20" x14ac:dyDescent="0.25">
      <c r="A2825" s="263">
        <v>5017741686</v>
      </c>
      <c r="B2825" s="287" t="str">
        <f>_xlfn.XLOOKUP(Table2[[#This Row],[K&amp;N REF ]],CAT_Details[Tracking Number],CAT_Details[S Ref],,0)</f>
        <v>20251021-S-70655</v>
      </c>
      <c r="C2825" s="273">
        <f>_xlfn.XLOOKUP(Table2[[#This Row],[K&amp;N REF ]],CAT_Details[Tracking Number],CAT_Details[TO Ref],,0)</f>
        <v>20251020829235</v>
      </c>
      <c r="D2825" s="273" t="str">
        <f>_xlfn.XLOOKUP(Table2[[#This Row],[K&amp;N REF ]],CAT_Details[Tracking Number],CAT_Details[Pickup Customer Name],,0)</f>
        <v>BORGWARNER EMOBILITY POLAND SP. Z O</v>
      </c>
      <c r="E2825" s="274" t="str">
        <f>_xlfn.XLOOKUP(Table2[[#This Row],[K&amp;N REF ]],CAT_Details[Tracking Number],CAT_Details[Delivery Country Code],,0)</f>
        <v>GB</v>
      </c>
      <c r="F2825" s="274" t="str">
        <f>_xlfn.XLOOKUP(Table2[[#This Row],[TO Ref]],CAT_Details[TO Ref],CAT_Details[Loc],,0)</f>
        <v>MZ02</v>
      </c>
      <c r="G2825" s="260" t="s">
        <v>221</v>
      </c>
      <c r="H2825" s="260" t="s">
        <v>197</v>
      </c>
      <c r="I2825" s="281">
        <v>45958</v>
      </c>
      <c r="J2825" s="260" t="s">
        <v>45</v>
      </c>
      <c r="K2825" s="260" t="s">
        <v>50</v>
      </c>
      <c r="L2825" s="281">
        <v>45959</v>
      </c>
      <c r="M2825" s="260" t="str">
        <f>IF(Table2[[#This Row],[Resolve Date]]="","ONGOING","SOLVED")</f>
        <v>SOLVED</v>
      </c>
      <c r="N2825" s="261"/>
      <c r="O2825" s="260" t="str">
        <f>Table2[[#This Row],[K&amp;N REF ]]&amp;Table2[[#This Row],[Issue type ]]</f>
        <v>5017741686MANCO</v>
      </c>
      <c r="P2825" s="260">
        <f>YEAR(Table2[[#This Row],[Date ]])</f>
        <v>2025</v>
      </c>
      <c r="Q2825" s="260" t="str">
        <f>VLOOKUP(MONTH(Table2[[#This Row],[Date ]]),Months,2,0)</f>
        <v>October</v>
      </c>
      <c r="R2825" s="288" t="b">
        <f>COUNTIFS(Table2[Unique],Table2[[#This Row],[Unique]])&gt;1</f>
        <v>0</v>
      </c>
      <c r="S2825" s="288">
        <f>IF(Table2[[#This Row],[Status ]]="Solved",1,0)</f>
        <v>1</v>
      </c>
      <c r="T2825" s="288">
        <f>IF(Table2[[#This Row],[Status ]]="ongoing",1,0)</f>
        <v>0</v>
      </c>
    </row>
    <row r="2826" spans="1:20" x14ac:dyDescent="0.25">
      <c r="A2826" s="263">
        <v>5017756799</v>
      </c>
      <c r="B2826" s="287" t="str">
        <f>_xlfn.XLOOKUP(Table2[[#This Row],[K&amp;N REF ]],CAT_Details[Tracking Number],CAT_Details[S Ref],,0)</f>
        <v>20251022-S-70262</v>
      </c>
      <c r="C2826" s="273">
        <f>_xlfn.XLOOKUP(Table2[[#This Row],[K&amp;N REF ]],CAT_Details[Tracking Number],CAT_Details[TO Ref],,0)</f>
        <v>20251022831556</v>
      </c>
      <c r="D2826" s="273" t="str">
        <f>_xlfn.XLOOKUP(Table2[[#This Row],[K&amp;N REF ]],CAT_Details[Tracking Number],CAT_Details[Pickup Customer Name],,0)</f>
        <v>Federal Mogul Valvetrain GmbH</v>
      </c>
      <c r="E2826" s="274" t="str">
        <f>_xlfn.XLOOKUP(Table2[[#This Row],[K&amp;N REF ]],CAT_Details[Tracking Number],CAT_Details[Delivery Country Code],,0)</f>
        <v>GB</v>
      </c>
      <c r="F2826" s="274" t="str">
        <f>_xlfn.XLOOKUP(Table2[[#This Row],[TO Ref]],CAT_Details[TO Ref],CAT_Details[Loc],,0)</f>
        <v>DX01-L5</v>
      </c>
      <c r="G2826" s="260" t="s">
        <v>34</v>
      </c>
      <c r="H2826" s="260" t="s">
        <v>179</v>
      </c>
      <c r="I2826" s="281">
        <v>45958</v>
      </c>
      <c r="J2826" s="260" t="s">
        <v>26</v>
      </c>
      <c r="K2826" s="260" t="s">
        <v>50</v>
      </c>
      <c r="L2826" s="281">
        <v>45958</v>
      </c>
      <c r="M2826" s="260" t="str">
        <f>IF(Table2[[#This Row],[Resolve Date]]="","ONGOING","SOLVED")</f>
        <v>SOLVED</v>
      </c>
      <c r="N2826" s="261"/>
      <c r="O2826" s="260" t="str">
        <f>Table2[[#This Row],[K&amp;N REF ]]&amp;Table2[[#This Row],[Issue type ]]</f>
        <v xml:space="preserve">5017756799NOT SCANNABLE </v>
      </c>
      <c r="P2826" s="260">
        <f>YEAR(Table2[[#This Row],[Date ]])</f>
        <v>2025</v>
      </c>
      <c r="Q2826" s="260" t="str">
        <f>VLOOKUP(MONTH(Table2[[#This Row],[Date ]]),Months,2,0)</f>
        <v>October</v>
      </c>
      <c r="R2826" s="288" t="b">
        <f>COUNTIFS(Table2[Unique],Table2[[#This Row],[Unique]])&gt;1</f>
        <v>0</v>
      </c>
      <c r="S2826" s="288">
        <f>IF(Table2[[#This Row],[Status ]]="Solved",1,0)</f>
        <v>1</v>
      </c>
      <c r="T2826" s="288">
        <f>IF(Table2[[#This Row],[Status ]]="ongoing",1,0)</f>
        <v>0</v>
      </c>
    </row>
    <row r="2827" spans="1:20" x14ac:dyDescent="0.25">
      <c r="A2827" s="263">
        <v>5017742456</v>
      </c>
      <c r="B2827" s="287" t="str">
        <f>_xlfn.XLOOKUP(Table2[[#This Row],[K&amp;N REF ]],CAT_Details[Tracking Number],CAT_Details[S Ref],,0)</f>
        <v>20251021-S-70337</v>
      </c>
      <c r="C2827" s="273">
        <f>_xlfn.XLOOKUP(Table2[[#This Row],[K&amp;N REF ]],CAT_Details[Tracking Number],CAT_Details[TO Ref],,0)</f>
        <v>20251020829593</v>
      </c>
      <c r="D2827" s="273" t="str">
        <f>_xlfn.XLOOKUP(Table2[[#This Row],[K&amp;N REF ]],CAT_Details[Tracking Number],CAT_Details[Pickup Customer Name],,0)</f>
        <v>OETIKER DEUTSCHLAND GMBH</v>
      </c>
      <c r="E2827" s="274" t="str">
        <f>_xlfn.XLOOKUP(Table2[[#This Row],[K&amp;N REF ]],CAT_Details[Tracking Number],CAT_Details[Delivery Country Code],,0)</f>
        <v>GB</v>
      </c>
      <c r="F2827" s="274" t="str">
        <f>_xlfn.XLOOKUP(Table2[[#This Row],[TO Ref]],CAT_Details[TO Ref],CAT_Details[Loc],,0)</f>
        <v>OYL1</v>
      </c>
      <c r="G2827" s="260" t="s">
        <v>34</v>
      </c>
      <c r="H2827" s="260" t="s">
        <v>35</v>
      </c>
      <c r="I2827" s="281">
        <v>45958</v>
      </c>
      <c r="J2827" s="260" t="s">
        <v>26</v>
      </c>
      <c r="K2827" s="260" t="s">
        <v>32</v>
      </c>
      <c r="L2827" s="281">
        <v>45958</v>
      </c>
      <c r="M2827" s="260" t="str">
        <f>IF(Table2[[#This Row],[Resolve Date]]="","ONGOING","SOLVED")</f>
        <v>SOLVED</v>
      </c>
      <c r="N2827" s="261"/>
      <c r="O2827" s="260" t="str">
        <f>Table2[[#This Row],[K&amp;N REF ]]&amp;Table2[[#This Row],[Issue type ]]</f>
        <v>5017742456NO LABELS</v>
      </c>
      <c r="P2827" s="260">
        <f>YEAR(Table2[[#This Row],[Date ]])</f>
        <v>2025</v>
      </c>
      <c r="Q2827" s="260" t="str">
        <f>VLOOKUP(MONTH(Table2[[#This Row],[Date ]]),Months,2,0)</f>
        <v>October</v>
      </c>
      <c r="R2827" s="288" t="b">
        <f>COUNTIFS(Table2[Unique],Table2[[#This Row],[Unique]])&gt;1</f>
        <v>0</v>
      </c>
      <c r="S2827" s="288">
        <f>IF(Table2[[#This Row],[Status ]]="Solved",1,0)</f>
        <v>1</v>
      </c>
      <c r="T2827" s="288">
        <f>IF(Table2[[#This Row],[Status ]]="ongoing",1,0)</f>
        <v>0</v>
      </c>
    </row>
    <row r="2828" spans="1:20" x14ac:dyDescent="0.25">
      <c r="A2828" s="263">
        <v>5017741927</v>
      </c>
      <c r="B2828" s="287" t="str">
        <f>_xlfn.XLOOKUP(Table2[[#This Row],[K&amp;N REF ]],CAT_Details[Tracking Number],CAT_Details[S Ref],,0)</f>
        <v>20251021-S-70794</v>
      </c>
      <c r="C2828" s="273">
        <f>_xlfn.XLOOKUP(Table2[[#This Row],[K&amp;N REF ]],CAT_Details[Tracking Number],CAT_Details[TO Ref],,0)</f>
        <v>20251021830560</v>
      </c>
      <c r="D2828" s="273" t="str">
        <f>_xlfn.XLOOKUP(Table2[[#This Row],[K&amp;N REF ]],CAT_Details[Tracking Number],CAT_Details[Pickup Customer Name],,0)</f>
        <v>MANN + HUMMEL GMBH</v>
      </c>
      <c r="E2828" s="274" t="str">
        <f>_xlfn.XLOOKUP(Table2[[#This Row],[K&amp;N REF ]],CAT_Details[Tracking Number],CAT_Details[Delivery Country Code],,0)</f>
        <v>GB</v>
      </c>
      <c r="F2828" s="274" t="str">
        <f>_xlfn.XLOOKUP(Table2[[#This Row],[TO Ref]],CAT_Details[TO Ref],CAT_Details[Loc],,0)</f>
        <v>MZ03</v>
      </c>
      <c r="G2828" s="260" t="s">
        <v>34</v>
      </c>
      <c r="H2828" s="260" t="s">
        <v>25</v>
      </c>
      <c r="I2828" s="281">
        <v>45958</v>
      </c>
      <c r="J2828" s="260" t="s">
        <v>26</v>
      </c>
      <c r="K2828" s="260" t="s">
        <v>50</v>
      </c>
      <c r="L2828" s="281">
        <v>45958</v>
      </c>
      <c r="M2828" s="260" t="str">
        <f>IF(Table2[[#This Row],[Resolve Date]]="","ONGOING","SOLVED")</f>
        <v>SOLVED</v>
      </c>
      <c r="N2828" s="261"/>
      <c r="O2828" s="260" t="str">
        <f>Table2[[#This Row],[K&amp;N REF ]]&amp;Table2[[#This Row],[Issue type ]]</f>
        <v xml:space="preserve">5017741927DAMAGE </v>
      </c>
      <c r="P2828" s="260">
        <f>YEAR(Table2[[#This Row],[Date ]])</f>
        <v>2025</v>
      </c>
      <c r="Q2828" s="260" t="str">
        <f>VLOOKUP(MONTH(Table2[[#This Row],[Date ]]),Months,2,0)</f>
        <v>October</v>
      </c>
      <c r="R2828" s="288" t="b">
        <f>COUNTIFS(Table2[Unique],Table2[[#This Row],[Unique]])&gt;1</f>
        <v>0</v>
      </c>
      <c r="S2828" s="288">
        <f>IF(Table2[[#This Row],[Status ]]="Solved",1,0)</f>
        <v>1</v>
      </c>
      <c r="T2828" s="288">
        <f>IF(Table2[[#This Row],[Status ]]="ongoing",1,0)</f>
        <v>0</v>
      </c>
    </row>
    <row r="2829" spans="1:20" x14ac:dyDescent="0.25">
      <c r="A2829" s="263">
        <v>5017757411</v>
      </c>
      <c r="B2829" s="287" t="str">
        <f>_xlfn.XLOOKUP(Table2[[#This Row],[K&amp;N REF ]],CAT_Details[Tracking Number],CAT_Details[S Ref],,0)</f>
        <v>20251022-S-70216</v>
      </c>
      <c r="C2829" s="273">
        <f>_xlfn.XLOOKUP(Table2[[#This Row],[K&amp;N REF ]],CAT_Details[Tracking Number],CAT_Details[TO Ref],,0)</f>
        <v>20251022831226</v>
      </c>
      <c r="D2829" s="273" t="str">
        <f>_xlfn.XLOOKUP(Table2[[#This Row],[K&amp;N REF ]],CAT_Details[Tracking Number],CAT_Details[Pickup Customer Name],,0)</f>
        <v>Elobau GmbH &amp; Co. KG</v>
      </c>
      <c r="E2829" s="274" t="str">
        <f>_xlfn.XLOOKUP(Table2[[#This Row],[K&amp;N REF ]],CAT_Details[Tracking Number],CAT_Details[Delivery Country Code],,0)</f>
        <v>GB</v>
      </c>
      <c r="F2829" s="274">
        <f>_xlfn.XLOOKUP(Table2[[#This Row],[TO Ref]],CAT_Details[TO Ref],CAT_Details[Loc],,0)</f>
        <v>3402</v>
      </c>
      <c r="G2829" s="260" t="s">
        <v>34</v>
      </c>
      <c r="H2829" s="260" t="s">
        <v>25</v>
      </c>
      <c r="I2829" s="281">
        <v>45958</v>
      </c>
      <c r="J2829" s="260" t="s">
        <v>26</v>
      </c>
      <c r="K2829" s="260" t="s">
        <v>50</v>
      </c>
      <c r="L2829" s="281">
        <v>45958</v>
      </c>
      <c r="M2829" s="260" t="str">
        <f>IF(Table2[[#This Row],[Resolve Date]]="","ONGOING","SOLVED")</f>
        <v>SOLVED</v>
      </c>
      <c r="N2829" s="261"/>
      <c r="O2829" s="260" t="str">
        <f>Table2[[#This Row],[K&amp;N REF ]]&amp;Table2[[#This Row],[Issue type ]]</f>
        <v xml:space="preserve">5017757411DAMAGE </v>
      </c>
      <c r="P2829" s="260">
        <f>YEAR(Table2[[#This Row],[Date ]])</f>
        <v>2025</v>
      </c>
      <c r="Q2829" s="260" t="str">
        <f>VLOOKUP(MONTH(Table2[[#This Row],[Date ]]),Months,2,0)</f>
        <v>October</v>
      </c>
      <c r="R2829" s="288" t="b">
        <f>COUNTIFS(Table2[Unique],Table2[[#This Row],[Unique]])&gt;1</f>
        <v>0</v>
      </c>
      <c r="S2829" s="288">
        <f>IF(Table2[[#This Row],[Status ]]="Solved",1,0)</f>
        <v>1</v>
      </c>
      <c r="T2829" s="288">
        <f>IF(Table2[[#This Row],[Status ]]="ongoing",1,0)</f>
        <v>0</v>
      </c>
    </row>
    <row r="2830" spans="1:20" x14ac:dyDescent="0.25">
      <c r="A2830" s="263">
        <v>5017742211</v>
      </c>
      <c r="B2830" s="287" t="str">
        <f>_xlfn.XLOOKUP(Table2[[#This Row],[K&amp;N REF ]],CAT_Details[Tracking Number],CAT_Details[S Ref],,0)</f>
        <v>20251021-S-70795</v>
      </c>
      <c r="C2830" s="273">
        <f>_xlfn.XLOOKUP(Table2[[#This Row],[K&amp;N REF ]],CAT_Details[Tracking Number],CAT_Details[TO Ref],,0)</f>
        <v>20251021830347</v>
      </c>
      <c r="D2830" s="273" t="str">
        <f>_xlfn.XLOOKUP(Table2[[#This Row],[K&amp;N REF ]],CAT_Details[Tracking Number],CAT_Details[Pickup Customer Name],,0)</f>
        <v>NORGREN GMBH</v>
      </c>
      <c r="E2830" s="274" t="str">
        <f>_xlfn.XLOOKUP(Table2[[#This Row],[K&amp;N REF ]],CAT_Details[Tracking Number],CAT_Details[Delivery Country Code],,0)</f>
        <v>GB</v>
      </c>
      <c r="F2830" s="274" t="str">
        <f>_xlfn.XLOOKUP(Table2[[#This Row],[TO Ref]],CAT_Details[TO Ref],CAT_Details[Loc],,0)</f>
        <v>DX01-L5</v>
      </c>
      <c r="G2830" s="260" t="s">
        <v>34</v>
      </c>
      <c r="H2830" s="260" t="s">
        <v>35</v>
      </c>
      <c r="I2830" s="281">
        <v>45958</v>
      </c>
      <c r="J2830" s="260" t="s">
        <v>26</v>
      </c>
      <c r="K2830" s="260" t="s">
        <v>32</v>
      </c>
      <c r="L2830" s="281">
        <v>45958</v>
      </c>
      <c r="M2830" s="260" t="str">
        <f>IF(Table2[[#This Row],[Resolve Date]]="","ONGOING","SOLVED")</f>
        <v>SOLVED</v>
      </c>
      <c r="N2830" s="261"/>
      <c r="O2830" s="260" t="str">
        <f>Table2[[#This Row],[K&amp;N REF ]]&amp;Table2[[#This Row],[Issue type ]]</f>
        <v>5017742211NO LABELS</v>
      </c>
      <c r="P2830" s="260">
        <f>YEAR(Table2[[#This Row],[Date ]])</f>
        <v>2025</v>
      </c>
      <c r="Q2830" s="260" t="str">
        <f>VLOOKUP(MONTH(Table2[[#This Row],[Date ]]),Months,2,0)</f>
        <v>October</v>
      </c>
      <c r="R2830" s="288" t="b">
        <f>COUNTIFS(Table2[Unique],Table2[[#This Row],[Unique]])&gt;1</f>
        <v>0</v>
      </c>
      <c r="S2830" s="288">
        <f>IF(Table2[[#This Row],[Status ]]="Solved",1,0)</f>
        <v>1</v>
      </c>
      <c r="T2830" s="288">
        <f>IF(Table2[[#This Row],[Status ]]="ongoing",1,0)</f>
        <v>0</v>
      </c>
    </row>
    <row r="2831" spans="1:20" x14ac:dyDescent="0.25">
      <c r="A2831" s="263">
        <v>5017742415</v>
      </c>
      <c r="B2831" s="287" t="str">
        <f>_xlfn.XLOOKUP(Table2[[#This Row],[K&amp;N REF ]],CAT_Details[Tracking Number],CAT_Details[S Ref],,0)</f>
        <v>20251021-S-70275</v>
      </c>
      <c r="C2831" s="273">
        <f>_xlfn.XLOOKUP(Table2[[#This Row],[K&amp;N REF ]],CAT_Details[Tracking Number],CAT_Details[TO Ref],,0)</f>
        <v>20251021830372</v>
      </c>
      <c r="D2831" s="273" t="str">
        <f>_xlfn.XLOOKUP(Table2[[#This Row],[K&amp;N REF ]],CAT_Details[Tracking Number],CAT_Details[Pickup Customer Name],,0)</f>
        <v>SENSATA TECHNOLOGIES GERMANY GMBH</v>
      </c>
      <c r="E2831" s="274" t="str">
        <f>_xlfn.XLOOKUP(Table2[[#This Row],[K&amp;N REF ]],CAT_Details[Tracking Number],CAT_Details[Delivery Country Code],,0)</f>
        <v>GB</v>
      </c>
      <c r="F2831" s="274" t="str">
        <f>_xlfn.XLOOKUP(Table2[[#This Row],[TO Ref]],CAT_Details[TO Ref],CAT_Details[Loc],,0)</f>
        <v>DX01-L5</v>
      </c>
      <c r="G2831" s="260" t="s">
        <v>34</v>
      </c>
      <c r="H2831" s="260" t="s">
        <v>29</v>
      </c>
      <c r="I2831" s="281">
        <v>45958</v>
      </c>
      <c r="J2831" s="260" t="s">
        <v>26</v>
      </c>
      <c r="K2831" s="260" t="s">
        <v>50</v>
      </c>
      <c r="L2831" s="281">
        <v>45958</v>
      </c>
      <c r="M2831" s="260" t="str">
        <f>IF(Table2[[#This Row],[Resolve Date]]="","ONGOING","SOLVED")</f>
        <v>SOLVED</v>
      </c>
      <c r="N2831" s="261"/>
      <c r="O2831" s="260" t="str">
        <f>Table2[[#This Row],[K&amp;N REF ]]&amp;Table2[[#This Row],[Issue type ]]</f>
        <v>5017742415DAMAGED LABEL</v>
      </c>
      <c r="P2831" s="260">
        <f>YEAR(Table2[[#This Row],[Date ]])</f>
        <v>2025</v>
      </c>
      <c r="Q2831" s="260" t="str">
        <f>VLOOKUP(MONTH(Table2[[#This Row],[Date ]]),Months,2,0)</f>
        <v>October</v>
      </c>
      <c r="R2831" s="288" t="b">
        <f>COUNTIFS(Table2[Unique],Table2[[#This Row],[Unique]])&gt;1</f>
        <v>0</v>
      </c>
      <c r="S2831" s="288">
        <f>IF(Table2[[#This Row],[Status ]]="Solved",1,0)</f>
        <v>1</v>
      </c>
      <c r="T2831" s="288">
        <f>IF(Table2[[#This Row],[Status ]]="ongoing",1,0)</f>
        <v>0</v>
      </c>
    </row>
    <row r="2832" spans="1:20" x14ac:dyDescent="0.25">
      <c r="A2832" s="263">
        <v>5017742415</v>
      </c>
      <c r="B2832" s="287" t="str">
        <f>_xlfn.XLOOKUP(Table2[[#This Row],[K&amp;N REF ]],CAT_Details[Tracking Number],CAT_Details[S Ref],,0)</f>
        <v>20251021-S-70275</v>
      </c>
      <c r="C2832" s="273">
        <f>_xlfn.XLOOKUP(Table2[[#This Row],[K&amp;N REF ]],CAT_Details[Tracking Number],CAT_Details[TO Ref],,0)</f>
        <v>20251021830372</v>
      </c>
      <c r="D2832" s="273" t="str">
        <f>_xlfn.XLOOKUP(Table2[[#This Row],[K&amp;N REF ]],CAT_Details[Tracking Number],CAT_Details[Pickup Customer Name],,0)</f>
        <v>SENSATA TECHNOLOGIES GERMANY GMBH</v>
      </c>
      <c r="E2832" s="274" t="str">
        <f>_xlfn.XLOOKUP(Table2[[#This Row],[K&amp;N REF ]],CAT_Details[Tracking Number],CAT_Details[Delivery Country Code],,0)</f>
        <v>GB</v>
      </c>
      <c r="F2832" s="274" t="str">
        <f>_xlfn.XLOOKUP(Table2[[#This Row],[TO Ref]],CAT_Details[TO Ref],CAT_Details[Loc],,0)</f>
        <v>DX01-L5</v>
      </c>
      <c r="G2832" s="260" t="s">
        <v>34</v>
      </c>
      <c r="H2832" s="260" t="s">
        <v>25</v>
      </c>
      <c r="I2832" s="281">
        <v>45958</v>
      </c>
      <c r="J2832" s="260" t="s">
        <v>26</v>
      </c>
      <c r="K2832" s="260" t="s">
        <v>50</v>
      </c>
      <c r="L2832" s="281">
        <v>45958</v>
      </c>
      <c r="M2832" s="260" t="str">
        <f>IF(Table2[[#This Row],[Resolve Date]]="","ONGOING","SOLVED")</f>
        <v>SOLVED</v>
      </c>
      <c r="N2832" s="261"/>
      <c r="O2832" s="260" t="str">
        <f>Table2[[#This Row],[K&amp;N REF ]]&amp;Table2[[#This Row],[Issue type ]]</f>
        <v xml:space="preserve">5017742415DAMAGE </v>
      </c>
      <c r="P2832" s="260">
        <f>YEAR(Table2[[#This Row],[Date ]])</f>
        <v>2025</v>
      </c>
      <c r="Q2832" s="260" t="str">
        <f>VLOOKUP(MONTH(Table2[[#This Row],[Date ]]),Months,2,0)</f>
        <v>October</v>
      </c>
      <c r="R2832" s="288" t="b">
        <f>COUNTIFS(Table2[Unique],Table2[[#This Row],[Unique]])&gt;1</f>
        <v>0</v>
      </c>
      <c r="S2832" s="288">
        <f>IF(Table2[[#This Row],[Status ]]="Solved",1,0)</f>
        <v>1</v>
      </c>
      <c r="T2832" s="288">
        <f>IF(Table2[[#This Row],[Status ]]="ongoing",1,0)</f>
        <v>0</v>
      </c>
    </row>
    <row r="2833" spans="1:20" x14ac:dyDescent="0.25">
      <c r="A2833" s="263">
        <v>5017757068</v>
      </c>
      <c r="B2833" s="287" t="str">
        <f>_xlfn.XLOOKUP(Table2[[#This Row],[K&amp;N REF ]],CAT_Details[Tracking Number],CAT_Details[S Ref],,0)</f>
        <v>20251022-S-70234</v>
      </c>
      <c r="C2833" s="273">
        <f>_xlfn.XLOOKUP(Table2[[#This Row],[K&amp;N REF ]],CAT_Details[Tracking Number],CAT_Details[TO Ref],,0)</f>
        <v>20251022831708</v>
      </c>
      <c r="D2833" s="273" t="str">
        <f>_xlfn.XLOOKUP(Table2[[#This Row],[K&amp;N REF ]],CAT_Details[Tracking Number],CAT_Details[Pickup Customer Name],,0)</f>
        <v>FRIEDRICH GRAEPEL</v>
      </c>
      <c r="E2833" s="274" t="str">
        <f>_xlfn.XLOOKUP(Table2[[#This Row],[K&amp;N REF ]],CAT_Details[Tracking Number],CAT_Details[Delivery Country Code],,0)</f>
        <v>GB</v>
      </c>
      <c r="F2833" s="274">
        <f>_xlfn.XLOOKUP(Table2[[#This Row],[TO Ref]],CAT_Details[TO Ref],CAT_Details[Loc],,0)</f>
        <v>3402</v>
      </c>
      <c r="G2833" s="260" t="s">
        <v>34</v>
      </c>
      <c r="H2833" s="260" t="s">
        <v>31</v>
      </c>
      <c r="I2833" s="281">
        <v>45958</v>
      </c>
      <c r="J2833" s="260" t="s">
        <v>26</v>
      </c>
      <c r="K2833" s="260" t="s">
        <v>32</v>
      </c>
      <c r="L2833" s="281">
        <v>45958</v>
      </c>
      <c r="M2833" s="260" t="str">
        <f>IF(Table2[[#This Row],[Resolve Date]]="","ONGOING","SOLVED")</f>
        <v>SOLVED</v>
      </c>
      <c r="N2833" s="261"/>
      <c r="O2833" s="260" t="str">
        <f>Table2[[#This Row],[K&amp;N REF ]]&amp;Table2[[#This Row],[Issue type ]]</f>
        <v>5017757068MISSING LABELS ON SOME UNITS</v>
      </c>
      <c r="P2833" s="260">
        <f>YEAR(Table2[[#This Row],[Date ]])</f>
        <v>2025</v>
      </c>
      <c r="Q2833" s="260" t="str">
        <f>VLOOKUP(MONTH(Table2[[#This Row],[Date ]]),Months,2,0)</f>
        <v>October</v>
      </c>
      <c r="R2833" s="288" t="b">
        <f>COUNTIFS(Table2[Unique],Table2[[#This Row],[Unique]])&gt;1</f>
        <v>0</v>
      </c>
      <c r="S2833" s="288">
        <f>IF(Table2[[#This Row],[Status ]]="Solved",1,0)</f>
        <v>1</v>
      </c>
      <c r="T2833" s="288">
        <f>IF(Table2[[#This Row],[Status ]]="ongoing",1,0)</f>
        <v>0</v>
      </c>
    </row>
    <row r="2834" spans="1:20" x14ac:dyDescent="0.25">
      <c r="A2834" s="263">
        <v>5017757387</v>
      </c>
      <c r="B2834" s="287" t="str">
        <f>_xlfn.XLOOKUP(Table2[[#This Row],[K&amp;N REF ]],CAT_Details[Tracking Number],CAT_Details[S Ref],,0)</f>
        <v>20251022-S-70193</v>
      </c>
      <c r="C2834" s="273">
        <f>_xlfn.XLOOKUP(Table2[[#This Row],[K&amp;N REF ]],CAT_Details[Tracking Number],CAT_Details[TO Ref],,0)</f>
        <v>20251021830421</v>
      </c>
      <c r="D2834" s="273" t="str">
        <f>_xlfn.XLOOKUP(Table2[[#This Row],[K&amp;N REF ]],CAT_Details[Tracking Number],CAT_Details[Pickup Customer Name],,0)</f>
        <v>Dichtungstechnik G. Bruss GmbH &amp; Co. KG</v>
      </c>
      <c r="E2834" s="274" t="str">
        <f>_xlfn.XLOOKUP(Table2[[#This Row],[K&amp;N REF ]],CAT_Details[Tracking Number],CAT_Details[Delivery Country Code],,0)</f>
        <v>GB</v>
      </c>
      <c r="F2834" s="274" t="str">
        <f>_xlfn.XLOOKUP(Table2[[#This Row],[TO Ref]],CAT_Details[TO Ref],CAT_Details[Loc],,0)</f>
        <v>DX01-L5</v>
      </c>
      <c r="G2834" s="260" t="s">
        <v>34</v>
      </c>
      <c r="H2834" s="260" t="s">
        <v>35</v>
      </c>
      <c r="I2834" s="281">
        <v>45959</v>
      </c>
      <c r="J2834" s="260" t="s">
        <v>26</v>
      </c>
      <c r="K2834" s="260" t="s">
        <v>32</v>
      </c>
      <c r="L2834" s="281">
        <v>45959</v>
      </c>
      <c r="M2834" s="260" t="str">
        <f>IF(Table2[[#This Row],[Resolve Date]]="","ONGOING","SOLVED")</f>
        <v>SOLVED</v>
      </c>
      <c r="N2834" s="261"/>
      <c r="O2834" s="260" t="str">
        <f>Table2[[#This Row],[K&amp;N REF ]]&amp;Table2[[#This Row],[Issue type ]]</f>
        <v>5017757387NO LABELS</v>
      </c>
      <c r="P2834" s="260">
        <f>YEAR(Table2[[#This Row],[Date ]])</f>
        <v>2025</v>
      </c>
      <c r="Q2834" s="260" t="str">
        <f>VLOOKUP(MONTH(Table2[[#This Row],[Date ]]),Months,2,0)</f>
        <v>October</v>
      </c>
      <c r="R2834" s="288" t="b">
        <f>COUNTIFS(Table2[Unique],Table2[[#This Row],[Unique]])&gt;1</f>
        <v>0</v>
      </c>
      <c r="S2834" s="288">
        <f>IF(Table2[[#This Row],[Status ]]="Solved",1,0)</f>
        <v>1</v>
      </c>
      <c r="T2834" s="288">
        <f>IF(Table2[[#This Row],[Status ]]="ongoing",1,0)</f>
        <v>0</v>
      </c>
    </row>
    <row r="2835" spans="1:20" x14ac:dyDescent="0.25">
      <c r="A2835" s="263">
        <v>5017757385</v>
      </c>
      <c r="B2835" s="287" t="str">
        <f>_xlfn.XLOOKUP(Table2[[#This Row],[K&amp;N REF ]],CAT_Details[Tracking Number],CAT_Details[S Ref],,0)</f>
        <v>20251022-S-70193</v>
      </c>
      <c r="C2835" s="273">
        <f>_xlfn.XLOOKUP(Table2[[#This Row],[K&amp;N REF ]],CAT_Details[Tracking Number],CAT_Details[TO Ref],,0)</f>
        <v>20251021830376</v>
      </c>
      <c r="D2835" s="273" t="str">
        <f>_xlfn.XLOOKUP(Table2[[#This Row],[K&amp;N REF ]],CAT_Details[Tracking Number],CAT_Details[Pickup Customer Name],,0)</f>
        <v>Dichtungstechnik G. Bruss GmbH &amp; Co. KG</v>
      </c>
      <c r="E2835" s="274" t="str">
        <f>_xlfn.XLOOKUP(Table2[[#This Row],[K&amp;N REF ]],CAT_Details[Tracking Number],CAT_Details[Delivery Country Code],,0)</f>
        <v>GB</v>
      </c>
      <c r="F2835" s="274" t="str">
        <f>_xlfn.XLOOKUP(Table2[[#This Row],[TO Ref]],CAT_Details[TO Ref],CAT_Details[Loc],,0)</f>
        <v>MZ02</v>
      </c>
      <c r="G2835" s="260" t="s">
        <v>34</v>
      </c>
      <c r="H2835" s="260" t="s">
        <v>35</v>
      </c>
      <c r="I2835" s="281">
        <v>45959</v>
      </c>
      <c r="J2835" s="260" t="s">
        <v>26</v>
      </c>
      <c r="K2835" s="260" t="s">
        <v>32</v>
      </c>
      <c r="L2835" s="281">
        <v>45959</v>
      </c>
      <c r="M2835" s="260" t="str">
        <f>IF(Table2[[#This Row],[Resolve Date]]="","ONGOING","SOLVED")</f>
        <v>SOLVED</v>
      </c>
      <c r="N2835" s="261"/>
      <c r="O2835" s="260" t="str">
        <f>Table2[[#This Row],[K&amp;N REF ]]&amp;Table2[[#This Row],[Issue type ]]</f>
        <v>5017757385NO LABELS</v>
      </c>
      <c r="P2835" s="260">
        <f>YEAR(Table2[[#This Row],[Date ]])</f>
        <v>2025</v>
      </c>
      <c r="Q2835" s="260" t="str">
        <f>VLOOKUP(MONTH(Table2[[#This Row],[Date ]]),Months,2,0)</f>
        <v>October</v>
      </c>
      <c r="R2835" s="288" t="b">
        <f>COUNTIFS(Table2[Unique],Table2[[#This Row],[Unique]])&gt;1</f>
        <v>0</v>
      </c>
      <c r="S2835" s="288">
        <f>IF(Table2[[#This Row],[Status ]]="Solved",1,0)</f>
        <v>1</v>
      </c>
      <c r="T2835" s="288">
        <f>IF(Table2[[#This Row],[Status ]]="ongoing",1,0)</f>
        <v>0</v>
      </c>
    </row>
    <row r="2836" spans="1:20" x14ac:dyDescent="0.25">
      <c r="A2836" s="263">
        <v>5017772181</v>
      </c>
      <c r="B2836" s="287" t="str">
        <f>_xlfn.XLOOKUP(Table2[[#This Row],[K&amp;N REF ]],CAT_Details[Tracking Number],CAT_Details[S Ref],,0)</f>
        <v>20251023-S-70267</v>
      </c>
      <c r="C2836" s="273">
        <f>_xlfn.XLOOKUP(Table2[[#This Row],[K&amp;N REF ]],CAT_Details[Tracking Number],CAT_Details[TO Ref],,0)</f>
        <v>20251021830135</v>
      </c>
      <c r="D2836" s="273" t="str">
        <f>_xlfn.XLOOKUP(Table2[[#This Row],[K&amp;N REF ]],CAT_Details[Tracking Number],CAT_Details[Pickup Customer Name],,0)</f>
        <v>Mann + Hummel Gmbh</v>
      </c>
      <c r="E2836" s="274" t="str">
        <f>_xlfn.XLOOKUP(Table2[[#This Row],[K&amp;N REF ]],CAT_Details[Tracking Number],CAT_Details[Delivery Country Code],,0)</f>
        <v>GB</v>
      </c>
      <c r="F2836" s="274">
        <f>_xlfn.XLOOKUP(Table2[[#This Row],[TO Ref]],CAT_Details[TO Ref],CAT_Details[Loc],,0)</f>
        <v>3402</v>
      </c>
      <c r="G2836" s="260" t="s">
        <v>34</v>
      </c>
      <c r="H2836" s="260" t="s">
        <v>49</v>
      </c>
      <c r="I2836" s="281">
        <v>45959</v>
      </c>
      <c r="J2836" s="260" t="s">
        <v>26</v>
      </c>
      <c r="K2836" s="260" t="s">
        <v>32</v>
      </c>
      <c r="L2836" s="281">
        <v>45959</v>
      </c>
      <c r="M2836" s="260" t="str">
        <f>IF(Table2[[#This Row],[Resolve Date]]="","ONGOING","SOLVED")</f>
        <v>SOLVED</v>
      </c>
      <c r="N2836" s="261" t="s">
        <v>29826</v>
      </c>
      <c r="O2836" s="260" t="str">
        <f>Table2[[#This Row],[K&amp;N REF ]]&amp;Table2[[#This Row],[Issue type ]]</f>
        <v>5017772181XX LABELS</v>
      </c>
      <c r="P2836" s="260">
        <f>YEAR(Table2[[#This Row],[Date ]])</f>
        <v>2025</v>
      </c>
      <c r="Q2836" s="260" t="str">
        <f>VLOOKUP(MONTH(Table2[[#This Row],[Date ]]),Months,2,0)</f>
        <v>October</v>
      </c>
      <c r="R2836" s="288" t="b">
        <f>COUNTIFS(Table2[Unique],Table2[[#This Row],[Unique]])&gt;1</f>
        <v>0</v>
      </c>
      <c r="S2836" s="288">
        <f>IF(Table2[[#This Row],[Status ]]="Solved",1,0)</f>
        <v>1</v>
      </c>
      <c r="T2836" s="288">
        <f>IF(Table2[[#This Row],[Status ]]="ongoing",1,0)</f>
        <v>0</v>
      </c>
    </row>
    <row r="2837" spans="1:20" x14ac:dyDescent="0.25">
      <c r="A2837" s="263">
        <v>5017772181</v>
      </c>
      <c r="B2837" s="287" t="str">
        <f>_xlfn.XLOOKUP(Table2[[#This Row],[K&amp;N REF ]],CAT_Details[Tracking Number],CAT_Details[S Ref],,0)</f>
        <v>20251023-S-70267</v>
      </c>
      <c r="C2837" s="273">
        <f>_xlfn.XLOOKUP(Table2[[#This Row],[K&amp;N REF ]],CAT_Details[Tracking Number],CAT_Details[TO Ref],,0)</f>
        <v>20251021830135</v>
      </c>
      <c r="D2837" s="273" t="str">
        <f>_xlfn.XLOOKUP(Table2[[#This Row],[K&amp;N REF ]],CAT_Details[Tracking Number],CAT_Details[Pickup Customer Name],,0)</f>
        <v>Mann + Hummel Gmbh</v>
      </c>
      <c r="E2837" s="274" t="str">
        <f>_xlfn.XLOOKUP(Table2[[#This Row],[K&amp;N REF ]],CAT_Details[Tracking Number],CAT_Details[Delivery Country Code],,0)</f>
        <v>GB</v>
      </c>
      <c r="F2837" s="274">
        <f>_xlfn.XLOOKUP(Table2[[#This Row],[TO Ref]],CAT_Details[TO Ref],CAT_Details[Loc],,0)</f>
        <v>3402</v>
      </c>
      <c r="G2837" s="260" t="s">
        <v>34</v>
      </c>
      <c r="H2837" s="260" t="s">
        <v>25</v>
      </c>
      <c r="I2837" s="281">
        <v>45959</v>
      </c>
      <c r="J2837" s="260" t="s">
        <v>26</v>
      </c>
      <c r="K2837" s="260" t="s">
        <v>32</v>
      </c>
      <c r="L2837" s="281">
        <v>45959</v>
      </c>
      <c r="M2837" s="260" t="str">
        <f>IF(Table2[[#This Row],[Resolve Date]]="","ONGOING","SOLVED")</f>
        <v>SOLVED</v>
      </c>
      <c r="N2837" s="261"/>
      <c r="O2837" s="260" t="str">
        <f>Table2[[#This Row],[K&amp;N REF ]]&amp;Table2[[#This Row],[Issue type ]]</f>
        <v xml:space="preserve">5017772181DAMAGE </v>
      </c>
      <c r="P2837" s="260">
        <f>YEAR(Table2[[#This Row],[Date ]])</f>
        <v>2025</v>
      </c>
      <c r="Q2837" s="260" t="str">
        <f>VLOOKUP(MONTH(Table2[[#This Row],[Date ]]),Months,2,0)</f>
        <v>October</v>
      </c>
      <c r="R2837" s="288" t="b">
        <f>COUNTIFS(Table2[Unique],Table2[[#This Row],[Unique]])&gt;1</f>
        <v>0</v>
      </c>
      <c r="S2837" s="288">
        <f>IF(Table2[[#This Row],[Status ]]="Solved",1,0)</f>
        <v>1</v>
      </c>
      <c r="T2837" s="288">
        <f>IF(Table2[[#This Row],[Status ]]="ongoing",1,0)</f>
        <v>0</v>
      </c>
    </row>
    <row r="2838" spans="1:20" x14ac:dyDescent="0.25">
      <c r="A2838" s="263">
        <v>5017772826</v>
      </c>
      <c r="B2838" s="287" t="str">
        <f>_xlfn.XLOOKUP(Table2[[#This Row],[K&amp;N REF ]],CAT_Details[Tracking Number],CAT_Details[S Ref],,0)</f>
        <v>20251023-S-70245</v>
      </c>
      <c r="C2838" s="273">
        <f>_xlfn.XLOOKUP(Table2[[#This Row],[K&amp;N REF ]],CAT_Details[Tracking Number],CAT_Details[TO Ref],,0)</f>
        <v>20251021830668</v>
      </c>
      <c r="D2838" s="273" t="str">
        <f>_xlfn.XLOOKUP(Table2[[#This Row],[K&amp;N REF ]],CAT_Details[Tracking Number],CAT_Details[Pickup Customer Name],,0)</f>
        <v>HYDAC SERVICE GMBH</v>
      </c>
      <c r="E2838" s="274" t="str">
        <f>_xlfn.XLOOKUP(Table2[[#This Row],[K&amp;N REF ]],CAT_Details[Tracking Number],CAT_Details[Delivery Country Code],,0)</f>
        <v>GB</v>
      </c>
      <c r="F2838" s="274" t="str">
        <f>_xlfn.XLOOKUP(Table2[[#This Row],[TO Ref]],CAT_Details[TO Ref],CAT_Details[Loc],,0)</f>
        <v>U2-L5</v>
      </c>
      <c r="G2838" s="260" t="s">
        <v>34</v>
      </c>
      <c r="H2838" s="260" t="s">
        <v>179</v>
      </c>
      <c r="I2838" s="281">
        <v>45959</v>
      </c>
      <c r="J2838" s="260" t="s">
        <v>26</v>
      </c>
      <c r="K2838" s="260" t="s">
        <v>32</v>
      </c>
      <c r="L2838" s="281">
        <v>45959</v>
      </c>
      <c r="M2838" s="260" t="str">
        <f>IF(Table2[[#This Row],[Resolve Date]]="","ONGOING","SOLVED")</f>
        <v>SOLVED</v>
      </c>
      <c r="N2838" s="261"/>
      <c r="O2838" s="260" t="str">
        <f>Table2[[#This Row],[K&amp;N REF ]]&amp;Table2[[#This Row],[Issue type ]]</f>
        <v xml:space="preserve">5017772826NOT SCANNABLE </v>
      </c>
      <c r="P2838" s="260">
        <f>YEAR(Table2[[#This Row],[Date ]])</f>
        <v>2025</v>
      </c>
      <c r="Q2838" s="260" t="str">
        <f>VLOOKUP(MONTH(Table2[[#This Row],[Date ]]),Months,2,0)</f>
        <v>October</v>
      </c>
      <c r="R2838" s="288" t="b">
        <f>COUNTIFS(Table2[Unique],Table2[[#This Row],[Unique]])&gt;1</f>
        <v>0</v>
      </c>
      <c r="S2838" s="288">
        <f>IF(Table2[[#This Row],[Status ]]="Solved",1,0)</f>
        <v>1</v>
      </c>
      <c r="T2838" s="288">
        <f>IF(Table2[[#This Row],[Status ]]="ongoing",1,0)</f>
        <v>0</v>
      </c>
    </row>
    <row r="2839" spans="1:20" x14ac:dyDescent="0.25">
      <c r="A2839" s="263">
        <v>5017758038</v>
      </c>
      <c r="B2839" s="287" t="str">
        <f>_xlfn.XLOOKUP(Table2[[#This Row],[K&amp;N REF ]],CAT_Details[Tracking Number],CAT_Details[S Ref],,0)</f>
        <v>20251022-S-70194</v>
      </c>
      <c r="C2839" s="273">
        <f>_xlfn.XLOOKUP(Table2[[#This Row],[K&amp;N REF ]],CAT_Details[Tracking Number],CAT_Details[TO Ref],,0)</f>
        <v>20251022831498</v>
      </c>
      <c r="D2839" s="273" t="str">
        <f>_xlfn.XLOOKUP(Table2[[#This Row],[K&amp;N REF ]],CAT_Details[Tracking Number],CAT_Details[Pickup Customer Name],,0)</f>
        <v>BOSCH REXROTH AG - SCHAEFLEIN LOGIS</v>
      </c>
      <c r="E2839" s="274" t="str">
        <f>_xlfn.XLOOKUP(Table2[[#This Row],[K&amp;N REF ]],CAT_Details[Tracking Number],CAT_Details[Delivery Country Code],,0)</f>
        <v>GB</v>
      </c>
      <c r="F2839" s="274" t="str">
        <f>_xlfn.XLOOKUP(Table2[[#This Row],[TO Ref]],CAT_Details[TO Ref],CAT_Details[Loc],,0)</f>
        <v>U2-L5</v>
      </c>
      <c r="G2839" s="260" t="s">
        <v>34</v>
      </c>
      <c r="H2839" s="260" t="s">
        <v>35</v>
      </c>
      <c r="I2839" s="281">
        <v>45959</v>
      </c>
      <c r="J2839" s="260" t="s">
        <v>26</v>
      </c>
      <c r="K2839" s="260" t="s">
        <v>32</v>
      </c>
      <c r="L2839" s="281">
        <v>45959</v>
      </c>
      <c r="M2839" s="260" t="str">
        <f>IF(Table2[[#This Row],[Resolve Date]]="","ONGOING","SOLVED")</f>
        <v>SOLVED</v>
      </c>
      <c r="N2839" s="261"/>
      <c r="O2839" s="260" t="str">
        <f>Table2[[#This Row],[K&amp;N REF ]]&amp;Table2[[#This Row],[Issue type ]]</f>
        <v>5017758038NO LABELS</v>
      </c>
      <c r="P2839" s="260">
        <f>YEAR(Table2[[#This Row],[Date ]])</f>
        <v>2025</v>
      </c>
      <c r="Q2839" s="260" t="str">
        <f>VLOOKUP(MONTH(Table2[[#This Row],[Date ]]),Months,2,0)</f>
        <v>October</v>
      </c>
      <c r="R2839" s="288" t="b">
        <f>COUNTIFS(Table2[Unique],Table2[[#This Row],[Unique]])&gt;1</f>
        <v>0</v>
      </c>
      <c r="S2839" s="288">
        <f>IF(Table2[[#This Row],[Status ]]="Solved",1,0)</f>
        <v>1</v>
      </c>
      <c r="T2839" s="288">
        <f>IF(Table2[[#This Row],[Status ]]="ongoing",1,0)</f>
        <v>0</v>
      </c>
    </row>
    <row r="2840" spans="1:20" x14ac:dyDescent="0.25">
      <c r="A2840" s="263">
        <v>5017772798</v>
      </c>
      <c r="B2840" s="287" t="str">
        <f>_xlfn.XLOOKUP(Table2[[#This Row],[K&amp;N REF ]],CAT_Details[Tracking Number],CAT_Details[S Ref],,0)</f>
        <v>20251023-S-70318</v>
      </c>
      <c r="C2840" s="273">
        <f>_xlfn.XLOOKUP(Table2[[#This Row],[K&amp;N REF ]],CAT_Details[Tracking Number],CAT_Details[TO Ref],,0)</f>
        <v>20251021830659</v>
      </c>
      <c r="D2840" s="273" t="str">
        <f>_xlfn.XLOOKUP(Table2[[#This Row],[K&amp;N REF ]],CAT_Details[Tracking Number],CAT_Details[Pickup Customer Name],,0)</f>
        <v>HYDAC TECHNOLOGY GMBH</v>
      </c>
      <c r="E2840" s="274" t="str">
        <f>_xlfn.XLOOKUP(Table2[[#This Row],[K&amp;N REF ]],CAT_Details[Tracking Number],CAT_Details[Delivery Country Code],,0)</f>
        <v>GB</v>
      </c>
      <c r="F2840" s="274">
        <f>_xlfn.XLOOKUP(Table2[[#This Row],[TO Ref]],CAT_Details[TO Ref],CAT_Details[Loc],,0)</f>
        <v>3402</v>
      </c>
      <c r="G2840" s="260" t="s">
        <v>34</v>
      </c>
      <c r="H2840" s="260" t="s">
        <v>179</v>
      </c>
      <c r="I2840" s="281">
        <v>45959</v>
      </c>
      <c r="J2840" s="260" t="s">
        <v>26</v>
      </c>
      <c r="K2840" s="260" t="s">
        <v>32</v>
      </c>
      <c r="L2840" s="281">
        <v>45959</v>
      </c>
      <c r="M2840" s="260" t="str">
        <f>IF(Table2[[#This Row],[Resolve Date]]="","ONGOING","SOLVED")</f>
        <v>SOLVED</v>
      </c>
      <c r="N2840" s="261"/>
      <c r="O2840" s="260" t="str">
        <f>Table2[[#This Row],[K&amp;N REF ]]&amp;Table2[[#This Row],[Issue type ]]</f>
        <v xml:space="preserve">5017772798NOT SCANNABLE </v>
      </c>
      <c r="P2840" s="260">
        <f>YEAR(Table2[[#This Row],[Date ]])</f>
        <v>2025</v>
      </c>
      <c r="Q2840" s="260" t="str">
        <f>VLOOKUP(MONTH(Table2[[#This Row],[Date ]]),Months,2,0)</f>
        <v>October</v>
      </c>
      <c r="R2840" s="288" t="b">
        <f>COUNTIFS(Table2[Unique],Table2[[#This Row],[Unique]])&gt;1</f>
        <v>0</v>
      </c>
      <c r="S2840" s="288">
        <f>IF(Table2[[#This Row],[Status ]]="Solved",1,0)</f>
        <v>1</v>
      </c>
      <c r="T2840" s="288">
        <f>IF(Table2[[#This Row],[Status ]]="ongoing",1,0)</f>
        <v>0</v>
      </c>
    </row>
    <row r="2841" spans="1:20" x14ac:dyDescent="0.25">
      <c r="A2841" s="263">
        <v>5017772338</v>
      </c>
      <c r="B2841" s="287" t="str">
        <f>_xlfn.XLOOKUP(Table2[[#This Row],[K&amp;N REF ]],CAT_Details[Tracking Number],CAT_Details[S Ref],,0)</f>
        <v>20251023-S-70266</v>
      </c>
      <c r="C2841" s="273">
        <f>_xlfn.XLOOKUP(Table2[[#This Row],[K&amp;N REF ]],CAT_Details[Tracking Number],CAT_Details[TO Ref],,0)</f>
        <v>20251023832477</v>
      </c>
      <c r="D2841" s="273" t="str">
        <f>_xlfn.XLOOKUP(Table2[[#This Row],[K&amp;N REF ]],CAT_Details[Tracking Number],CAT_Details[Pickup Customer Name],,0)</f>
        <v>AKG - AUTOKUHLER GMBH &amp; CO. KG</v>
      </c>
      <c r="E2841" s="274" t="str">
        <f>_xlfn.XLOOKUP(Table2[[#This Row],[K&amp;N REF ]],CAT_Details[Tracking Number],CAT_Details[Delivery Country Code],,0)</f>
        <v>GB</v>
      </c>
      <c r="F2841" s="274" t="str">
        <f>_xlfn.XLOOKUP(Table2[[#This Row],[TO Ref]],CAT_Details[TO Ref],CAT_Details[Loc],,0)</f>
        <v>MY02</v>
      </c>
      <c r="G2841" s="260" t="s">
        <v>34</v>
      </c>
      <c r="H2841" s="260" t="s">
        <v>197</v>
      </c>
      <c r="I2841" s="281">
        <v>45959</v>
      </c>
      <c r="J2841" s="260" t="s">
        <v>45</v>
      </c>
      <c r="K2841" s="260" t="s">
        <v>50</v>
      </c>
      <c r="L2841" s="281">
        <v>45959</v>
      </c>
      <c r="M2841" s="260" t="str">
        <f>IF(Table2[[#This Row],[Resolve Date]]="","ONGOING","SOLVED")</f>
        <v>SOLVED</v>
      </c>
      <c r="N2841" s="261" t="s">
        <v>31137</v>
      </c>
      <c r="O2841" s="260" t="str">
        <f>Table2[[#This Row],[K&amp;N REF ]]&amp;Table2[[#This Row],[Issue type ]]</f>
        <v>5017772338MANCO</v>
      </c>
      <c r="P2841" s="260">
        <f>YEAR(Table2[[#This Row],[Date ]])</f>
        <v>2025</v>
      </c>
      <c r="Q2841" s="260" t="str">
        <f>VLOOKUP(MONTH(Table2[[#This Row],[Date ]]),Months,2,0)</f>
        <v>October</v>
      </c>
      <c r="R2841" s="288" t="b">
        <f>COUNTIFS(Table2[Unique],Table2[[#This Row],[Unique]])&gt;1</f>
        <v>0</v>
      </c>
      <c r="S2841" s="288">
        <f>IF(Table2[[#This Row],[Status ]]="Solved",1,0)</f>
        <v>1</v>
      </c>
      <c r="T2841" s="288">
        <f>IF(Table2[[#This Row],[Status ]]="ongoing",1,0)</f>
        <v>0</v>
      </c>
    </row>
    <row r="2842" spans="1:20" x14ac:dyDescent="0.25">
      <c r="A2842" s="263">
        <v>5017772339</v>
      </c>
      <c r="B2842" s="287" t="str">
        <f>_xlfn.XLOOKUP(Table2[[#This Row],[K&amp;N REF ]],CAT_Details[Tracking Number],CAT_Details[S Ref],,0)</f>
        <v>20251023-S-70266</v>
      </c>
      <c r="C2842" s="273">
        <f>_xlfn.XLOOKUP(Table2[[#This Row],[K&amp;N REF ]],CAT_Details[Tracking Number],CAT_Details[TO Ref],,0)</f>
        <v>20251023832480</v>
      </c>
      <c r="D2842" s="273" t="str">
        <f>_xlfn.XLOOKUP(Table2[[#This Row],[K&amp;N REF ]],CAT_Details[Tracking Number],CAT_Details[Pickup Customer Name],,0)</f>
        <v>AKG - AUTOKUHLER GMBH &amp; CO. KG</v>
      </c>
      <c r="E2842" s="274" t="str">
        <f>_xlfn.XLOOKUP(Table2[[#This Row],[K&amp;N REF ]],CAT_Details[Tracking Number],CAT_Details[Delivery Country Code],,0)</f>
        <v>GB</v>
      </c>
      <c r="F2842" s="274" t="str">
        <f>_xlfn.XLOOKUP(Table2[[#This Row],[TO Ref]],CAT_Details[TO Ref],CAT_Details[Loc],,0)</f>
        <v>MY02</v>
      </c>
      <c r="G2842" s="260" t="s">
        <v>34</v>
      </c>
      <c r="H2842" s="260" t="s">
        <v>197</v>
      </c>
      <c r="I2842" s="281">
        <v>45959</v>
      </c>
      <c r="J2842" s="260" t="s">
        <v>45</v>
      </c>
      <c r="K2842" s="260" t="s">
        <v>50</v>
      </c>
      <c r="L2842" s="281">
        <v>45959</v>
      </c>
      <c r="M2842" s="260" t="str">
        <f>IF(Table2[[#This Row],[Resolve Date]]="","ONGOING","SOLVED")</f>
        <v>SOLVED</v>
      </c>
      <c r="N2842" s="261"/>
      <c r="O2842" s="260" t="str">
        <f>Table2[[#This Row],[K&amp;N REF ]]&amp;Table2[[#This Row],[Issue type ]]</f>
        <v>5017772339MANCO</v>
      </c>
      <c r="P2842" s="260">
        <f>YEAR(Table2[[#This Row],[Date ]])</f>
        <v>2025</v>
      </c>
      <c r="Q2842" s="260" t="str">
        <f>VLOOKUP(MONTH(Table2[[#This Row],[Date ]]),Months,2,0)</f>
        <v>October</v>
      </c>
      <c r="R2842" s="288" t="b">
        <f>COUNTIFS(Table2[Unique],Table2[[#This Row],[Unique]])&gt;1</f>
        <v>0</v>
      </c>
      <c r="S2842" s="288">
        <f>IF(Table2[[#This Row],[Status ]]="Solved",1,0)</f>
        <v>1</v>
      </c>
      <c r="T2842" s="288">
        <f>IF(Table2[[#This Row],[Status ]]="ongoing",1,0)</f>
        <v>0</v>
      </c>
    </row>
    <row r="2843" spans="1:20" x14ac:dyDescent="0.25">
      <c r="A2843" s="263">
        <v>5017742712</v>
      </c>
      <c r="B2843" s="287" t="str">
        <f>_xlfn.XLOOKUP(Table2[[#This Row],[K&amp;N REF ]],CAT_Details[Tracking Number],CAT_Details[S Ref],,0)</f>
        <v>20251021-S-70636</v>
      </c>
      <c r="C2843" s="273">
        <f>_xlfn.XLOOKUP(Table2[[#This Row],[K&amp;N REF ]],CAT_Details[Tracking Number],CAT_Details[TO Ref],,0)</f>
        <v>20251014825208</v>
      </c>
      <c r="D2843" s="273" t="str">
        <f>_xlfn.XLOOKUP(Table2[[#This Row],[K&amp;N REF ]],CAT_Details[Tracking Number],CAT_Details[Pickup Customer Name],,0)</f>
        <v>DONALDSON POLSKA SP. Z.O.O</v>
      </c>
      <c r="E2843" s="274" t="str">
        <f>_xlfn.XLOOKUP(Table2[[#This Row],[K&amp;N REF ]],CAT_Details[Tracking Number],CAT_Details[Delivery Country Code],,0)</f>
        <v>GB</v>
      </c>
      <c r="F2843" s="274" t="str">
        <f>_xlfn.XLOOKUP(Table2[[#This Row],[TO Ref]],CAT_Details[TO Ref],CAT_Details[Loc],,0)</f>
        <v>DX01-L5</v>
      </c>
      <c r="G2843" s="260" t="s">
        <v>221</v>
      </c>
      <c r="H2843" s="260" t="s">
        <v>25</v>
      </c>
      <c r="I2843" s="281">
        <v>45959</v>
      </c>
      <c r="J2843" s="260" t="s">
        <v>26</v>
      </c>
      <c r="K2843" s="260" t="s">
        <v>50</v>
      </c>
      <c r="L2843" s="281">
        <v>45959</v>
      </c>
      <c r="M2843" s="260" t="str">
        <f>IF(Table2[[#This Row],[Resolve Date]]="","ONGOING","SOLVED")</f>
        <v>SOLVED</v>
      </c>
      <c r="N2843" s="261"/>
      <c r="O2843" s="260" t="str">
        <f>Table2[[#This Row],[K&amp;N REF ]]&amp;Table2[[#This Row],[Issue type ]]</f>
        <v xml:space="preserve">5017742712DAMAGE </v>
      </c>
      <c r="P2843" s="260">
        <f>YEAR(Table2[[#This Row],[Date ]])</f>
        <v>2025</v>
      </c>
      <c r="Q2843" s="260" t="str">
        <f>VLOOKUP(MONTH(Table2[[#This Row],[Date ]]),Months,2,0)</f>
        <v>October</v>
      </c>
      <c r="R2843" s="288" t="b">
        <f>COUNTIFS(Table2[Unique],Table2[[#This Row],[Unique]])&gt;1</f>
        <v>0</v>
      </c>
      <c r="S2843" s="288">
        <f>IF(Table2[[#This Row],[Status ]]="Solved",1,0)</f>
        <v>1</v>
      </c>
      <c r="T2843" s="288">
        <f>IF(Table2[[#This Row],[Status ]]="ongoing",1,0)</f>
        <v>0</v>
      </c>
    </row>
    <row r="2844" spans="1:20" x14ac:dyDescent="0.25">
      <c r="A2844" s="263">
        <v>5017758170</v>
      </c>
      <c r="B2844" s="287" t="str">
        <f>_xlfn.XLOOKUP(Table2[[#This Row],[K&amp;N REF ]],CAT_Details[Tracking Number],CAT_Details[S Ref],,0)</f>
        <v>20251022-S-70579</v>
      </c>
      <c r="C2844" s="273">
        <f>_xlfn.XLOOKUP(Table2[[#This Row],[K&amp;N REF ]],CAT_Details[Tracking Number],CAT_Details[TO Ref],,0)</f>
        <v>20251021830721</v>
      </c>
      <c r="D2844" s="273" t="str">
        <f>_xlfn.XLOOKUP(Table2[[#This Row],[K&amp;N REF ]],CAT_Details[Tracking Number],CAT_Details[Pickup Customer Name],,0)</f>
        <v>Electrical Components International Sp. z o.o.</v>
      </c>
      <c r="E2844" s="274" t="str">
        <f>_xlfn.XLOOKUP(Table2[[#This Row],[K&amp;N REF ]],CAT_Details[Tracking Number],CAT_Details[Delivery Country Code],,0)</f>
        <v>GB</v>
      </c>
      <c r="F2844" s="274" t="str">
        <f>_xlfn.XLOOKUP(Table2[[#This Row],[TO Ref]],CAT_Details[TO Ref],CAT_Details[Loc],,0)</f>
        <v>OYL1</v>
      </c>
      <c r="G2844" s="260" t="s">
        <v>221</v>
      </c>
      <c r="H2844" s="260" t="s">
        <v>25</v>
      </c>
      <c r="I2844" s="281">
        <v>45959</v>
      </c>
      <c r="J2844" s="260" t="s">
        <v>26</v>
      </c>
      <c r="K2844" s="260" t="s">
        <v>50</v>
      </c>
      <c r="L2844" s="281">
        <v>45959</v>
      </c>
      <c r="M2844" s="260" t="str">
        <f>IF(Table2[[#This Row],[Resolve Date]]="","ONGOING","SOLVED")</f>
        <v>SOLVED</v>
      </c>
      <c r="N2844" s="261"/>
      <c r="O2844" s="260" t="str">
        <f>Table2[[#This Row],[K&amp;N REF ]]&amp;Table2[[#This Row],[Issue type ]]</f>
        <v xml:space="preserve">5017758170DAMAGE </v>
      </c>
      <c r="P2844" s="260">
        <f>YEAR(Table2[[#This Row],[Date ]])</f>
        <v>2025</v>
      </c>
      <c r="Q2844" s="260" t="str">
        <f>VLOOKUP(MONTH(Table2[[#This Row],[Date ]]),Months,2,0)</f>
        <v>October</v>
      </c>
      <c r="R2844" s="288" t="b">
        <f>COUNTIFS(Table2[Unique],Table2[[#This Row],[Unique]])&gt;1</f>
        <v>0</v>
      </c>
      <c r="S2844" s="288">
        <f>IF(Table2[[#This Row],[Status ]]="Solved",1,0)</f>
        <v>1</v>
      </c>
      <c r="T2844" s="288">
        <f>IF(Table2[[#This Row],[Status ]]="ongoing",1,0)</f>
        <v>0</v>
      </c>
    </row>
    <row r="2845" spans="1:20" x14ac:dyDescent="0.25">
      <c r="A2845" s="263">
        <v>5017741849</v>
      </c>
      <c r="B2845" s="287" t="str">
        <f>_xlfn.XLOOKUP(Table2[[#This Row],[K&amp;N REF ]],CAT_Details[Tracking Number],CAT_Details[S Ref],,0)</f>
        <v>20251021-S-70423</v>
      </c>
      <c r="C2845" s="273">
        <f>_xlfn.XLOOKUP(Table2[[#This Row],[K&amp;N REF ]],CAT_Details[Tracking Number],CAT_Details[TO Ref],,0)</f>
        <v>20251021830141</v>
      </c>
      <c r="D2845" s="273" t="str">
        <f>_xlfn.XLOOKUP(Table2[[#This Row],[K&amp;N REF ]],CAT_Details[Tracking Number],CAT_Details[Pickup Customer Name],,0)</f>
        <v>SOGEFI FILTRATION FRANCE</v>
      </c>
      <c r="E2845" s="274" t="str">
        <f>_xlfn.XLOOKUP(Table2[[#This Row],[K&amp;N REF ]],CAT_Details[Tracking Number],CAT_Details[Delivery Country Code],,0)</f>
        <v>GB</v>
      </c>
      <c r="F2845" s="274" t="str">
        <f>_xlfn.XLOOKUP(Table2[[#This Row],[TO Ref]],CAT_Details[TO Ref],CAT_Details[Loc],,0)</f>
        <v>DX01-L5</v>
      </c>
      <c r="G2845" s="260" t="s">
        <v>221</v>
      </c>
      <c r="H2845" s="260" t="s">
        <v>35</v>
      </c>
      <c r="I2845" s="281">
        <v>45959</v>
      </c>
      <c r="J2845" s="260" t="s">
        <v>26</v>
      </c>
      <c r="K2845" s="260" t="s">
        <v>32</v>
      </c>
      <c r="L2845" s="281">
        <v>45959</v>
      </c>
      <c r="M2845" s="260" t="str">
        <f>IF(Table2[[#This Row],[Resolve Date]]="","ONGOING","SOLVED")</f>
        <v>SOLVED</v>
      </c>
      <c r="N2845" s="261"/>
      <c r="O2845" s="260" t="str">
        <f>Table2[[#This Row],[K&amp;N REF ]]&amp;Table2[[#This Row],[Issue type ]]</f>
        <v>5017741849NO LABELS</v>
      </c>
      <c r="P2845" s="260">
        <f>YEAR(Table2[[#This Row],[Date ]])</f>
        <v>2025</v>
      </c>
      <c r="Q2845" s="260" t="str">
        <f>VLOOKUP(MONTH(Table2[[#This Row],[Date ]]),Months,2,0)</f>
        <v>October</v>
      </c>
      <c r="R2845" s="288" t="b">
        <f>COUNTIFS(Table2[Unique],Table2[[#This Row],[Unique]])&gt;1</f>
        <v>0</v>
      </c>
      <c r="S2845" s="288">
        <f>IF(Table2[[#This Row],[Status ]]="Solved",1,0)</f>
        <v>1</v>
      </c>
      <c r="T2845" s="288">
        <f>IF(Table2[[#This Row],[Status ]]="ongoing",1,0)</f>
        <v>0</v>
      </c>
    </row>
    <row r="2846" spans="1:20" x14ac:dyDescent="0.25">
      <c r="A2846" s="263">
        <v>5017741562</v>
      </c>
      <c r="B2846" s="287" t="str">
        <f>_xlfn.XLOOKUP(Table2[[#This Row],[K&amp;N REF ]],CAT_Details[Tracking Number],CAT_Details[S Ref],,0)</f>
        <v>20251021-S-70622</v>
      </c>
      <c r="C2846" s="273">
        <f>_xlfn.XLOOKUP(Table2[[#This Row],[K&amp;N REF ]],CAT_Details[Tracking Number],CAT_Details[TO Ref],,0)</f>
        <v>20251016827205</v>
      </c>
      <c r="D2846" s="273" t="str">
        <f>_xlfn.XLOOKUP(Table2[[#This Row],[K&amp;N REF ]],CAT_Details[Tracking Number],CAT_Details[Pickup Customer Name],,0)</f>
        <v>Acerbis Czech, s.r.o.</v>
      </c>
      <c r="E2846" s="274" t="str">
        <f>_xlfn.XLOOKUP(Table2[[#This Row],[K&amp;N REF ]],CAT_Details[Tracking Number],CAT_Details[Delivery Country Code],,0)</f>
        <v>GB</v>
      </c>
      <c r="F2846" s="274" t="str">
        <f>_xlfn.XLOOKUP(Table2[[#This Row],[TO Ref]],CAT_Details[TO Ref],CAT_Details[Loc],,0)</f>
        <v>U2-L5</v>
      </c>
      <c r="G2846" s="260" t="s">
        <v>221</v>
      </c>
      <c r="H2846" s="260" t="s">
        <v>29</v>
      </c>
      <c r="I2846" s="281">
        <v>45959</v>
      </c>
      <c r="J2846" s="260" t="s">
        <v>26</v>
      </c>
      <c r="K2846" s="260" t="s">
        <v>50</v>
      </c>
      <c r="L2846" s="281">
        <v>45959</v>
      </c>
      <c r="M2846" s="260" t="str">
        <f>IF(Table2[[#This Row],[Resolve Date]]="","ONGOING","SOLVED")</f>
        <v>SOLVED</v>
      </c>
      <c r="N2846" s="261"/>
      <c r="O2846" s="260" t="str">
        <f>Table2[[#This Row],[K&amp;N REF ]]&amp;Table2[[#This Row],[Issue type ]]</f>
        <v>5017741562DAMAGED LABEL</v>
      </c>
      <c r="P2846" s="260">
        <f>YEAR(Table2[[#This Row],[Date ]])</f>
        <v>2025</v>
      </c>
      <c r="Q2846" s="260" t="str">
        <f>VLOOKUP(MONTH(Table2[[#This Row],[Date ]]),Months,2,0)</f>
        <v>October</v>
      </c>
      <c r="R2846" s="288" t="b">
        <f>COUNTIFS(Table2[Unique],Table2[[#This Row],[Unique]])&gt;1</f>
        <v>0</v>
      </c>
      <c r="S2846" s="288">
        <f>IF(Table2[[#This Row],[Status ]]="Solved",1,0)</f>
        <v>1</v>
      </c>
      <c r="T2846" s="288">
        <f>IF(Table2[[#This Row],[Status ]]="ongoing",1,0)</f>
        <v>0</v>
      </c>
    </row>
    <row r="2847" spans="1:20" x14ac:dyDescent="0.25">
      <c r="A2847" s="263">
        <v>5017788096</v>
      </c>
      <c r="B2847" s="287" t="str">
        <f>_xlfn.XLOOKUP(Table2[[#This Row],[K&amp;N REF ]],CAT_Details[Tracking Number],CAT_Details[S Ref],,0)</f>
        <v>20251024-S-70929</v>
      </c>
      <c r="C2847" s="273">
        <f>_xlfn.XLOOKUP(Table2[[#This Row],[K&amp;N REF ]],CAT_Details[Tracking Number],CAT_Details[TO Ref],,0)</f>
        <v>20251024833656</v>
      </c>
      <c r="D2847" s="273" t="str">
        <f>_xlfn.XLOOKUP(Table2[[#This Row],[K&amp;N REF ]],CAT_Details[Tracking Number],CAT_Details[Pickup Customer Name],,0)</f>
        <v>Donaldson Ed</v>
      </c>
      <c r="E2847" s="274" t="str">
        <f>_xlfn.XLOOKUP(Table2[[#This Row],[K&amp;N REF ]],CAT_Details[Tracking Number],CAT_Details[Delivery Country Code],,0)</f>
        <v>GB</v>
      </c>
      <c r="F2847" s="274">
        <f>_xlfn.XLOOKUP(Table2[[#This Row],[TO Ref]],CAT_Details[TO Ref],CAT_Details[Loc],,0)</f>
        <v>3402</v>
      </c>
      <c r="G2847" s="260" t="s">
        <v>36</v>
      </c>
      <c r="H2847" s="260" t="s">
        <v>42</v>
      </c>
      <c r="I2847" s="281">
        <v>45959</v>
      </c>
      <c r="J2847" s="260" t="s">
        <v>45</v>
      </c>
      <c r="K2847" s="260" t="s">
        <v>50</v>
      </c>
      <c r="L2847" s="281">
        <v>45961</v>
      </c>
      <c r="M2847" s="260" t="str">
        <f>IF(Table2[[#This Row],[Resolve Date]]="","ONGOING","SOLVED")</f>
        <v>SOLVED</v>
      </c>
      <c r="N2847" s="261" t="s">
        <v>31376</v>
      </c>
      <c r="O2847" s="260" t="str">
        <f>Table2[[#This Row],[K&amp;N REF ]]&amp;Table2[[#This Row],[Issue type ]]</f>
        <v>5017788096AMOUNT</v>
      </c>
      <c r="P2847" s="260">
        <f>YEAR(Table2[[#This Row],[Date ]])</f>
        <v>2025</v>
      </c>
      <c r="Q2847" s="260" t="str">
        <f>VLOOKUP(MONTH(Table2[[#This Row],[Date ]]),Months,2,0)</f>
        <v>October</v>
      </c>
      <c r="R2847" s="288" t="b">
        <f>COUNTIFS(Table2[Unique],Table2[[#This Row],[Unique]])&gt;1</f>
        <v>0</v>
      </c>
      <c r="S2847" s="288">
        <f>IF(Table2[[#This Row],[Status ]]="Solved",1,0)</f>
        <v>1</v>
      </c>
      <c r="T2847" s="288">
        <f>IF(Table2[[#This Row],[Status ]]="ongoing",1,0)</f>
        <v>0</v>
      </c>
    </row>
    <row r="2848" spans="1:20" x14ac:dyDescent="0.25">
      <c r="A2848" s="263">
        <v>5017787772</v>
      </c>
      <c r="B2848" s="287" t="str">
        <f>_xlfn.XLOOKUP(Table2[[#This Row],[K&amp;N REF ]],CAT_Details[Tracking Number],CAT_Details[S Ref],,0)</f>
        <v>20251024-S-70928</v>
      </c>
      <c r="C2848" s="273">
        <f>_xlfn.XLOOKUP(Table2[[#This Row],[K&amp;N REF ]],CAT_Details[Tracking Number],CAT_Details[TO Ref],,0)</f>
        <v>20251024833670</v>
      </c>
      <c r="D2848" s="273" t="str">
        <f>_xlfn.XLOOKUP(Table2[[#This Row],[K&amp;N REF ]],CAT_Details[Tracking Number],CAT_Details[Pickup Customer Name],,0)</f>
        <v>Donaldson Ed</v>
      </c>
      <c r="E2848" s="274" t="str">
        <f>_xlfn.XLOOKUP(Table2[[#This Row],[K&amp;N REF ]],CAT_Details[Tracking Number],CAT_Details[Delivery Country Code],,0)</f>
        <v>GB</v>
      </c>
      <c r="F2848" s="274" t="str">
        <f>_xlfn.XLOOKUP(Table2[[#This Row],[TO Ref]],CAT_Details[TO Ref],CAT_Details[Loc],,0)</f>
        <v>MY02</v>
      </c>
      <c r="G2848" s="260" t="s">
        <v>36</v>
      </c>
      <c r="H2848" s="260" t="s">
        <v>42</v>
      </c>
      <c r="I2848" s="281">
        <v>45959</v>
      </c>
      <c r="J2848" s="260" t="s">
        <v>45</v>
      </c>
      <c r="K2848" s="260" t="s">
        <v>50</v>
      </c>
      <c r="L2848" s="281">
        <v>45961</v>
      </c>
      <c r="M2848" s="260" t="str">
        <f>IF(Table2[[#This Row],[Resolve Date]]="","ONGOING","SOLVED")</f>
        <v>SOLVED</v>
      </c>
      <c r="N2848" s="261" t="s">
        <v>31377</v>
      </c>
      <c r="O2848" s="260" t="str">
        <f>Table2[[#This Row],[K&amp;N REF ]]&amp;Table2[[#This Row],[Issue type ]]</f>
        <v>5017787772AMOUNT</v>
      </c>
      <c r="P2848" s="260">
        <f>YEAR(Table2[[#This Row],[Date ]])</f>
        <v>2025</v>
      </c>
      <c r="Q2848" s="260" t="str">
        <f>VLOOKUP(MONTH(Table2[[#This Row],[Date ]]),Months,2,0)</f>
        <v>October</v>
      </c>
      <c r="R2848" s="288" t="b">
        <f>COUNTIFS(Table2[Unique],Table2[[#This Row],[Unique]])&gt;1</f>
        <v>0</v>
      </c>
      <c r="S2848" s="288">
        <f>IF(Table2[[#This Row],[Status ]]="Solved",1,0)</f>
        <v>1</v>
      </c>
      <c r="T2848" s="288">
        <f>IF(Table2[[#This Row],[Status ]]="ongoing",1,0)</f>
        <v>0</v>
      </c>
    </row>
    <row r="2849" spans="1:20" x14ac:dyDescent="0.25">
      <c r="A2849" s="263">
        <v>5017756968</v>
      </c>
      <c r="B2849" s="287" t="str">
        <f>_xlfn.XLOOKUP(Table2[[#This Row],[K&amp;N REF ]],CAT_Details[Tracking Number],CAT_Details[S Ref],,0)</f>
        <v>20251022-S-70461</v>
      </c>
      <c r="C2849" s="273">
        <f>_xlfn.XLOOKUP(Table2[[#This Row],[K&amp;N REF ]],CAT_Details[Tracking Number],CAT_Details[TO Ref],,0)</f>
        <v>20251021830731</v>
      </c>
      <c r="D2849" s="273" t="str">
        <f>_xlfn.XLOOKUP(Table2[[#This Row],[K&amp;N REF ]],CAT_Details[Tracking Number],CAT_Details[Pickup Customer Name],,0)</f>
        <v>FASTER SPA</v>
      </c>
      <c r="E2849" s="274" t="str">
        <f>_xlfn.XLOOKUP(Table2[[#This Row],[K&amp;N REF ]],CAT_Details[Tracking Number],CAT_Details[Delivery Country Code],,0)</f>
        <v>GB</v>
      </c>
      <c r="F2849" s="274" t="str">
        <f>_xlfn.XLOOKUP(Table2[[#This Row],[TO Ref]],CAT_Details[TO Ref],CAT_Details[Loc],,0)</f>
        <v>OYL1</v>
      </c>
      <c r="G2849" s="260" t="s">
        <v>28266</v>
      </c>
      <c r="H2849" s="260" t="s">
        <v>35</v>
      </c>
      <c r="I2849" s="281">
        <v>45960</v>
      </c>
      <c r="J2849" s="260" t="s">
        <v>26</v>
      </c>
      <c r="K2849" s="260" t="s">
        <v>32</v>
      </c>
      <c r="L2849" s="281">
        <v>45960</v>
      </c>
      <c r="M2849" s="260" t="str">
        <f>IF(Table2[[#This Row],[Resolve Date]]="","ONGOING","SOLVED")</f>
        <v>SOLVED</v>
      </c>
      <c r="N2849" s="261"/>
      <c r="O2849" s="260" t="str">
        <f>Table2[[#This Row],[K&amp;N REF ]]&amp;Table2[[#This Row],[Issue type ]]</f>
        <v>5017756968NO LABELS</v>
      </c>
      <c r="P2849" s="260">
        <f>YEAR(Table2[[#This Row],[Date ]])</f>
        <v>2025</v>
      </c>
      <c r="Q2849" s="260" t="str">
        <f>VLOOKUP(MONTH(Table2[[#This Row],[Date ]]),Months,2,0)</f>
        <v>October</v>
      </c>
      <c r="R2849" s="288" t="b">
        <f>COUNTIFS(Table2[Unique],Table2[[#This Row],[Unique]])&gt;1</f>
        <v>0</v>
      </c>
      <c r="S2849" s="288">
        <f>IF(Table2[[#This Row],[Status ]]="Solved",1,0)</f>
        <v>1</v>
      </c>
      <c r="T2849" s="288">
        <f>IF(Table2[[#This Row],[Status ]]="ongoing",1,0)</f>
        <v>0</v>
      </c>
    </row>
    <row r="2850" spans="1:20" x14ac:dyDescent="0.25">
      <c r="A2850" s="263">
        <v>5017772389</v>
      </c>
      <c r="B2850" s="287" t="str">
        <f>_xlfn.XLOOKUP(Table2[[#This Row],[K&amp;N REF ]],CAT_Details[Tracking Number],CAT_Details[S Ref],,0)</f>
        <v>20251023-S-70423</v>
      </c>
      <c r="C2850" s="273">
        <f>_xlfn.XLOOKUP(Table2[[#This Row],[K&amp;N REF ]],CAT_Details[Tracking Number],CAT_Details[TO Ref],,0)</f>
        <v>20251022831157</v>
      </c>
      <c r="D2850" s="273" t="str">
        <f>_xlfn.XLOOKUP(Table2[[#This Row],[K&amp;N REF ]],CAT_Details[Tracking Number],CAT_Details[Pickup Customer Name],,0)</f>
        <v>TIMKEN EUROPE</v>
      </c>
      <c r="E2850" s="274" t="str">
        <f>_xlfn.XLOOKUP(Table2[[#This Row],[K&amp;N REF ]],CAT_Details[Tracking Number],CAT_Details[Delivery Country Code],,0)</f>
        <v>GB</v>
      </c>
      <c r="F2850" s="274" t="str">
        <f>_xlfn.XLOOKUP(Table2[[#This Row],[TO Ref]],CAT_Details[TO Ref],CAT_Details[Loc],,0)</f>
        <v>DK-BM01</v>
      </c>
      <c r="G2850" s="260" t="s">
        <v>36</v>
      </c>
      <c r="H2850" s="260" t="s">
        <v>35</v>
      </c>
      <c r="I2850" s="281">
        <v>45960</v>
      </c>
      <c r="J2850" s="260" t="s">
        <v>26</v>
      </c>
      <c r="K2850" s="260" t="s">
        <v>32</v>
      </c>
      <c r="L2850" s="281">
        <v>45960</v>
      </c>
      <c r="M2850" s="260" t="str">
        <f>IF(Table2[[#This Row],[Resolve Date]]="","ONGOING","SOLVED")</f>
        <v>SOLVED</v>
      </c>
      <c r="N2850" s="261"/>
      <c r="O2850" s="260" t="str">
        <f>Table2[[#This Row],[K&amp;N REF ]]&amp;Table2[[#This Row],[Issue type ]]</f>
        <v>5017772389NO LABELS</v>
      </c>
      <c r="P2850" s="260">
        <f>YEAR(Table2[[#This Row],[Date ]])</f>
        <v>2025</v>
      </c>
      <c r="Q2850" s="260" t="str">
        <f>VLOOKUP(MONTH(Table2[[#This Row],[Date ]]),Months,2,0)</f>
        <v>October</v>
      </c>
      <c r="R2850" s="288" t="b">
        <f>COUNTIFS(Table2[Unique],Table2[[#This Row],[Unique]])&gt;1</f>
        <v>0</v>
      </c>
      <c r="S2850" s="288">
        <f>IF(Table2[[#This Row],[Status ]]="Solved",1,0)</f>
        <v>1</v>
      </c>
      <c r="T2850" s="288">
        <f>IF(Table2[[#This Row],[Status ]]="ongoing",1,0)</f>
        <v>0</v>
      </c>
    </row>
    <row r="2851" spans="1:20" x14ac:dyDescent="0.25">
      <c r="A2851" s="263">
        <v>5017820653</v>
      </c>
      <c r="B2851" s="287" t="str">
        <f>_xlfn.XLOOKUP(Table2[[#This Row],[K&amp;N REF ]],CAT_Details[Tracking Number],CAT_Details[S Ref],,0)</f>
        <v>20251028-S-70558</v>
      </c>
      <c r="C2851" s="273">
        <f>_xlfn.XLOOKUP(Table2[[#This Row],[K&amp;N REF ]],CAT_Details[Tracking Number],CAT_Details[TO Ref],,0)</f>
        <v>20251027834492</v>
      </c>
      <c r="D2851" s="273" t="str">
        <f>_xlfn.XLOOKUP(Table2[[#This Row],[K&amp;N REF ]],CAT_Details[Tracking Number],CAT_Details[Pickup Customer Name],,0)</f>
        <v>PLASTIQUAL</v>
      </c>
      <c r="E2851" s="274" t="str">
        <f>_xlfn.XLOOKUP(Table2[[#This Row],[K&amp;N REF ]],CAT_Details[Tracking Number],CAT_Details[Delivery Country Code],,0)</f>
        <v>GB</v>
      </c>
      <c r="F2851" s="274" t="str">
        <f>_xlfn.XLOOKUP(Table2[[#This Row],[TO Ref]],CAT_Details[TO Ref],CAT_Details[Loc],,0)</f>
        <v>U2-L5</v>
      </c>
      <c r="G2851" s="260" t="s">
        <v>36</v>
      </c>
      <c r="H2851" s="260" t="s">
        <v>35</v>
      </c>
      <c r="I2851" s="281">
        <v>45960</v>
      </c>
      <c r="J2851" s="260" t="s">
        <v>26</v>
      </c>
      <c r="K2851" s="260" t="s">
        <v>32</v>
      </c>
      <c r="L2851" s="281">
        <v>45960</v>
      </c>
      <c r="M2851" s="260" t="str">
        <f>IF(Table2[[#This Row],[Resolve Date]]="","ONGOING","SOLVED")</f>
        <v>SOLVED</v>
      </c>
      <c r="N2851" s="261"/>
      <c r="O2851" s="260" t="str">
        <f>Table2[[#This Row],[K&amp;N REF ]]&amp;Table2[[#This Row],[Issue type ]]</f>
        <v>5017820653NO LABELS</v>
      </c>
      <c r="P2851" s="260">
        <f>YEAR(Table2[[#This Row],[Date ]])</f>
        <v>2025</v>
      </c>
      <c r="Q2851" s="260" t="str">
        <f>VLOOKUP(MONTH(Table2[[#This Row],[Date ]]),Months,2,0)</f>
        <v>October</v>
      </c>
      <c r="R2851" s="288" t="b">
        <f>COUNTIFS(Table2[Unique],Table2[[#This Row],[Unique]])&gt;1</f>
        <v>0</v>
      </c>
      <c r="S2851" s="288">
        <f>IF(Table2[[#This Row],[Status ]]="Solved",1,0)</f>
        <v>1</v>
      </c>
      <c r="T2851" s="288">
        <f>IF(Table2[[#This Row],[Status ]]="ongoing",1,0)</f>
        <v>0</v>
      </c>
    </row>
    <row r="2852" spans="1:20" x14ac:dyDescent="0.25">
      <c r="A2852" s="263">
        <v>5017803791</v>
      </c>
      <c r="B2852" s="287" t="str">
        <f>_xlfn.XLOOKUP(Table2[[#This Row],[K&amp;N REF ]],CAT_Details[Tracking Number],CAT_Details[S Ref],,0)</f>
        <v>20251027-S-70505</v>
      </c>
      <c r="C2852" s="273">
        <f>_xlfn.XLOOKUP(Table2[[#This Row],[K&amp;N REF ]],CAT_Details[Tracking Number],CAT_Details[TO Ref],,0)</f>
        <v>20251027834874</v>
      </c>
      <c r="D2852" s="273" t="str">
        <f>_xlfn.XLOOKUP(Table2[[#This Row],[K&amp;N REF ]],CAT_Details[Tracking Number],CAT_Details[Pickup Customer Name],,0)</f>
        <v>Hercorub N.V.</v>
      </c>
      <c r="E2852" s="274" t="str">
        <f>_xlfn.XLOOKUP(Table2[[#This Row],[K&amp;N REF ]],CAT_Details[Tracking Number],CAT_Details[Delivery Country Code],,0)</f>
        <v>GB</v>
      </c>
      <c r="F2852" s="274" t="str">
        <f>_xlfn.XLOOKUP(Table2[[#This Row],[TO Ref]],CAT_Details[TO Ref],CAT_Details[Loc],,0)</f>
        <v>OYL1</v>
      </c>
      <c r="G2852" s="260" t="s">
        <v>36</v>
      </c>
      <c r="H2852" s="260" t="s">
        <v>25</v>
      </c>
      <c r="I2852" s="281">
        <v>45960</v>
      </c>
      <c r="J2852" s="260" t="s">
        <v>26</v>
      </c>
      <c r="K2852" s="260" t="s">
        <v>50</v>
      </c>
      <c r="L2852" s="281">
        <v>45960</v>
      </c>
      <c r="M2852" s="260" t="str">
        <f>IF(Table2[[#This Row],[Resolve Date]]="","ONGOING","SOLVED")</f>
        <v>SOLVED</v>
      </c>
      <c r="N2852" s="261"/>
      <c r="O2852" s="260" t="str">
        <f>Table2[[#This Row],[K&amp;N REF ]]&amp;Table2[[#This Row],[Issue type ]]</f>
        <v xml:space="preserve">5017803791DAMAGE </v>
      </c>
      <c r="P2852" s="260">
        <f>YEAR(Table2[[#This Row],[Date ]])</f>
        <v>2025</v>
      </c>
      <c r="Q2852" s="260" t="str">
        <f>VLOOKUP(MONTH(Table2[[#This Row],[Date ]]),Months,2,0)</f>
        <v>October</v>
      </c>
      <c r="R2852" s="288" t="b">
        <f>COUNTIFS(Table2[Unique],Table2[[#This Row],[Unique]])&gt;1</f>
        <v>0</v>
      </c>
      <c r="S2852" s="288">
        <f>IF(Table2[[#This Row],[Status ]]="Solved",1,0)</f>
        <v>1</v>
      </c>
      <c r="T2852" s="288">
        <f>IF(Table2[[#This Row],[Status ]]="ongoing",1,0)</f>
        <v>0</v>
      </c>
    </row>
    <row r="2853" spans="1:20" x14ac:dyDescent="0.25">
      <c r="A2853" s="263">
        <v>5017803464</v>
      </c>
      <c r="B2853" s="287" t="str">
        <f>_xlfn.XLOOKUP(Table2[[#This Row],[K&amp;N REF ]],CAT_Details[Tracking Number],CAT_Details[S Ref],,0)</f>
        <v>20251027-S-70394</v>
      </c>
      <c r="C2853" s="273">
        <f>_xlfn.XLOOKUP(Table2[[#This Row],[K&amp;N REF ]],CAT_Details[Tracking Number],CAT_Details[TO Ref],,0)</f>
        <v>20251027834654</v>
      </c>
      <c r="D2853" s="273" t="str">
        <f>_xlfn.XLOOKUP(Table2[[#This Row],[K&amp;N REF ]],CAT_Details[Tracking Number],CAT_Details[Pickup Customer Name],,0)</f>
        <v>ONET LOGISTIQUE</v>
      </c>
      <c r="E2853" s="274" t="str">
        <f>_xlfn.XLOOKUP(Table2[[#This Row],[K&amp;N REF ]],CAT_Details[Tracking Number],CAT_Details[Delivery Country Code],,0)</f>
        <v>GB</v>
      </c>
      <c r="F2853" s="274" t="str">
        <f>_xlfn.XLOOKUP(Table2[[#This Row],[TO Ref]],CAT_Details[TO Ref],CAT_Details[Loc],,0)</f>
        <v>OYL1</v>
      </c>
      <c r="G2853" s="260" t="s">
        <v>36</v>
      </c>
      <c r="H2853" s="260" t="s">
        <v>35</v>
      </c>
      <c r="I2853" s="281">
        <v>45960</v>
      </c>
      <c r="J2853" s="260" t="s">
        <v>26</v>
      </c>
      <c r="K2853" s="260" t="s">
        <v>32</v>
      </c>
      <c r="L2853" s="281">
        <v>45960</v>
      </c>
      <c r="M2853" s="260" t="str">
        <f>IF(Table2[[#This Row],[Resolve Date]]="","ONGOING","SOLVED")</f>
        <v>SOLVED</v>
      </c>
      <c r="N2853" s="261"/>
      <c r="O2853" s="260" t="str">
        <f>Table2[[#This Row],[K&amp;N REF ]]&amp;Table2[[#This Row],[Issue type ]]</f>
        <v>5017803464NO LABELS</v>
      </c>
      <c r="P2853" s="260">
        <f>YEAR(Table2[[#This Row],[Date ]])</f>
        <v>2025</v>
      </c>
      <c r="Q2853" s="260" t="str">
        <f>VLOOKUP(MONTH(Table2[[#This Row],[Date ]]),Months,2,0)</f>
        <v>October</v>
      </c>
      <c r="R2853" s="288" t="b">
        <f>COUNTIFS(Table2[Unique],Table2[[#This Row],[Unique]])&gt;1</f>
        <v>0</v>
      </c>
      <c r="S2853" s="288">
        <f>IF(Table2[[#This Row],[Status ]]="Solved",1,0)</f>
        <v>1</v>
      </c>
      <c r="T2853" s="288">
        <f>IF(Table2[[#This Row],[Status ]]="ongoing",1,0)</f>
        <v>0</v>
      </c>
    </row>
    <row r="2854" spans="1:20" x14ac:dyDescent="0.25">
      <c r="A2854" s="263">
        <v>5017772876</v>
      </c>
      <c r="B2854" s="287" t="str">
        <f>_xlfn.XLOOKUP(Table2[[#This Row],[K&amp;N REF ]],CAT_Details[Tracking Number],CAT_Details[S Ref],,0)</f>
        <v>20251023-S-70737</v>
      </c>
      <c r="C2854" s="273">
        <f>_xlfn.XLOOKUP(Table2[[#This Row],[K&amp;N REF ]],CAT_Details[Tracking Number],CAT_Details[TO Ref],,0)</f>
        <v>20251022831501</v>
      </c>
      <c r="D2854" s="273" t="str">
        <f>_xlfn.XLOOKUP(Table2[[#This Row],[K&amp;N REF ]],CAT_Details[Tracking Number],CAT_Details[Pickup Customer Name],,0)</f>
        <v>DANFOSS A/S</v>
      </c>
      <c r="E2854" s="274" t="str">
        <f>_xlfn.XLOOKUP(Table2[[#This Row],[K&amp;N REF ]],CAT_Details[Tracking Number],CAT_Details[Delivery Country Code],,0)</f>
        <v>GB</v>
      </c>
      <c r="F2854" s="274">
        <f>_xlfn.XLOOKUP(Table2[[#This Row],[TO Ref]],CAT_Details[TO Ref],CAT_Details[Loc],,0)</f>
        <v>3402</v>
      </c>
      <c r="G2854" s="260" t="s">
        <v>44</v>
      </c>
      <c r="H2854" s="260" t="s">
        <v>35</v>
      </c>
      <c r="I2854" s="281">
        <v>45960</v>
      </c>
      <c r="J2854" s="260" t="s">
        <v>26</v>
      </c>
      <c r="K2854" s="260" t="s">
        <v>32</v>
      </c>
      <c r="L2854" s="281">
        <v>45960</v>
      </c>
      <c r="M2854" s="260" t="str">
        <f>IF(Table2[[#This Row],[Resolve Date]]="","ONGOING","SOLVED")</f>
        <v>SOLVED</v>
      </c>
      <c r="N2854" s="261"/>
      <c r="O2854" s="260" t="str">
        <f>Table2[[#This Row],[K&amp;N REF ]]&amp;Table2[[#This Row],[Issue type ]]</f>
        <v>5017772876NO LABELS</v>
      </c>
      <c r="P2854" s="260">
        <f>YEAR(Table2[[#This Row],[Date ]])</f>
        <v>2025</v>
      </c>
      <c r="Q2854" s="260" t="str">
        <f>VLOOKUP(MONTH(Table2[[#This Row],[Date ]]),Months,2,0)</f>
        <v>October</v>
      </c>
      <c r="R2854" s="288" t="b">
        <f>COUNTIFS(Table2[Unique],Table2[[#This Row],[Unique]])&gt;1</f>
        <v>0</v>
      </c>
      <c r="S2854" s="288">
        <f>IF(Table2[[#This Row],[Status ]]="Solved",1,0)</f>
        <v>1</v>
      </c>
      <c r="T2854" s="288">
        <f>IF(Table2[[#This Row],[Status ]]="ongoing",1,0)</f>
        <v>0</v>
      </c>
    </row>
    <row r="2855" spans="1:20" x14ac:dyDescent="0.25">
      <c r="A2855" s="263">
        <v>5017710642</v>
      </c>
      <c r="B2855" s="287" t="str">
        <f>_xlfn.XLOOKUP(Table2[[#This Row],[K&amp;N REF ]],CAT_Details[Tracking Number],CAT_Details[S Ref],,0)</f>
        <v>20251017-S-70735</v>
      </c>
      <c r="C2855" s="273">
        <f>_xlfn.XLOOKUP(Table2[[#This Row],[K&amp;N REF ]],CAT_Details[Tracking Number],CAT_Details[TO Ref],,0)</f>
        <v>20251016827177</v>
      </c>
      <c r="D2855" s="273" t="str">
        <f>_xlfn.XLOOKUP(Table2[[#This Row],[K&amp;N REF ]],CAT_Details[Tracking Number],CAT_Details[Pickup Customer Name],,0)</f>
        <v>Valeo Auto-Electric Magyarorszag Kft.</v>
      </c>
      <c r="E2855" s="274" t="str">
        <f>_xlfn.XLOOKUP(Table2[[#This Row],[K&amp;N REF ]],CAT_Details[Tracking Number],CAT_Details[Delivery Country Code],,0)</f>
        <v>GB</v>
      </c>
      <c r="F2855" s="274" t="str">
        <f>_xlfn.XLOOKUP(Table2[[#This Row],[TO Ref]],CAT_Details[TO Ref],CAT_Details[Loc],,0)</f>
        <v>U2-L5</v>
      </c>
      <c r="G2855" s="260" t="s">
        <v>44</v>
      </c>
      <c r="H2855" s="260" t="s">
        <v>35</v>
      </c>
      <c r="I2855" s="281">
        <v>45960</v>
      </c>
      <c r="J2855" s="260" t="s">
        <v>26</v>
      </c>
      <c r="K2855" s="260" t="s">
        <v>32</v>
      </c>
      <c r="L2855" s="281">
        <v>45960</v>
      </c>
      <c r="M2855" s="260" t="str">
        <f>IF(Table2[[#This Row],[Resolve Date]]="","ONGOING","SOLVED")</f>
        <v>SOLVED</v>
      </c>
      <c r="N2855" s="261"/>
      <c r="O2855" s="260" t="str">
        <f>Table2[[#This Row],[K&amp;N REF ]]&amp;Table2[[#This Row],[Issue type ]]</f>
        <v>5017710642NO LABELS</v>
      </c>
      <c r="P2855" s="260">
        <f>YEAR(Table2[[#This Row],[Date ]])</f>
        <v>2025</v>
      </c>
      <c r="Q2855" s="260" t="str">
        <f>VLOOKUP(MONTH(Table2[[#This Row],[Date ]]),Months,2,0)</f>
        <v>October</v>
      </c>
      <c r="R2855" s="288" t="b">
        <f>COUNTIFS(Table2[Unique],Table2[[#This Row],[Unique]])&gt;1</f>
        <v>0</v>
      </c>
      <c r="S2855" s="288">
        <f>IF(Table2[[#This Row],[Status ]]="Solved",1,0)</f>
        <v>1</v>
      </c>
      <c r="T2855" s="288">
        <f>IF(Table2[[#This Row],[Status ]]="ongoing",1,0)</f>
        <v>0</v>
      </c>
    </row>
    <row r="2856" spans="1:20" x14ac:dyDescent="0.25">
      <c r="A2856" s="263">
        <v>5017757027</v>
      </c>
      <c r="B2856" s="287" t="str">
        <f>_xlfn.XLOOKUP(Table2[[#This Row],[K&amp;N REF ]],CAT_Details[Tracking Number],CAT_Details[S Ref],,0)</f>
        <v>20251022-S-70384</v>
      </c>
      <c r="C2856" s="273">
        <f>_xlfn.XLOOKUP(Table2[[#This Row],[K&amp;N REF ]],CAT_Details[Tracking Number],CAT_Details[TO Ref],,0)</f>
        <v>20251020829697</v>
      </c>
      <c r="D2856" s="273" t="str">
        <f>_xlfn.XLOOKUP(Table2[[#This Row],[K&amp;N REF ]],CAT_Details[Tracking Number],CAT_Details[Pickup Customer Name],,0)</f>
        <v>GNUTTI CARLO S.P.A</v>
      </c>
      <c r="E2856" s="274" t="str">
        <f>_xlfn.XLOOKUP(Table2[[#This Row],[K&amp;N REF ]],CAT_Details[Tracking Number],CAT_Details[Delivery Country Code],,0)</f>
        <v>GB</v>
      </c>
      <c r="F2856" s="274" t="str">
        <f>_xlfn.XLOOKUP(Table2[[#This Row],[TO Ref]],CAT_Details[TO Ref],CAT_Details[Loc],,0)</f>
        <v>DX01-L5</v>
      </c>
      <c r="G2856" s="260" t="s">
        <v>24</v>
      </c>
      <c r="H2856" s="260" t="s">
        <v>31</v>
      </c>
      <c r="I2856" s="281">
        <v>45960</v>
      </c>
      <c r="J2856" s="260" t="s">
        <v>26</v>
      </c>
      <c r="K2856" s="260" t="s">
        <v>27</v>
      </c>
      <c r="L2856" s="281">
        <v>45960</v>
      </c>
      <c r="M2856" s="260" t="str">
        <f>IF(Table2[[#This Row],[Resolve Date]]="","ONGOING","SOLVED")</f>
        <v>SOLVED</v>
      </c>
      <c r="N2856" s="261"/>
      <c r="O2856" s="260" t="str">
        <f>Table2[[#This Row],[K&amp;N REF ]]&amp;Table2[[#This Row],[Issue type ]]</f>
        <v>5017757027MISSING LABELS ON SOME UNITS</v>
      </c>
      <c r="P2856" s="260">
        <f>YEAR(Table2[[#This Row],[Date ]])</f>
        <v>2025</v>
      </c>
      <c r="Q2856" s="260" t="str">
        <f>VLOOKUP(MONTH(Table2[[#This Row],[Date ]]),Months,2,0)</f>
        <v>October</v>
      </c>
      <c r="R2856" s="288" t="b">
        <f>COUNTIFS(Table2[Unique],Table2[[#This Row],[Unique]])&gt;1</f>
        <v>0</v>
      </c>
      <c r="S2856" s="288">
        <f>IF(Table2[[#This Row],[Status ]]="Solved",1,0)</f>
        <v>1</v>
      </c>
      <c r="T2856" s="288">
        <f>IF(Table2[[#This Row],[Status ]]="ongoing",1,0)</f>
        <v>0</v>
      </c>
    </row>
    <row r="2857" spans="1:20" x14ac:dyDescent="0.25">
      <c r="A2857" s="263">
        <v>5017772908</v>
      </c>
      <c r="B2857" s="287" t="str">
        <f>_xlfn.XLOOKUP(Table2[[#This Row],[K&amp;N REF ]],CAT_Details[Tracking Number],CAT_Details[S Ref],,0)</f>
        <v>20251023-S-70232</v>
      </c>
      <c r="C2857" s="273">
        <f>_xlfn.XLOOKUP(Table2[[#This Row],[K&amp;N REF ]],CAT_Details[Tracking Number],CAT_Details[TO Ref],,0)</f>
        <v>20251023832484</v>
      </c>
      <c r="D2857" s="273" t="str">
        <f>_xlfn.XLOOKUP(Table2[[#This Row],[K&amp;N REF ]],CAT_Details[Tracking Number],CAT_Details[Pickup Customer Name],,0)</f>
        <v>DANFOSS POWER SOLUTIONS  C/O HERBER</v>
      </c>
      <c r="E2857" s="274" t="str">
        <f>_xlfn.XLOOKUP(Table2[[#This Row],[K&amp;N REF ]],CAT_Details[Tracking Number],CAT_Details[Delivery Country Code],,0)</f>
        <v>GB</v>
      </c>
      <c r="F2857" s="274">
        <f>_xlfn.XLOOKUP(Table2[[#This Row],[TO Ref]],CAT_Details[TO Ref],CAT_Details[Loc],,0)</f>
        <v>3402</v>
      </c>
      <c r="G2857" s="260" t="s">
        <v>34</v>
      </c>
      <c r="H2857" s="260" t="s">
        <v>35</v>
      </c>
      <c r="I2857" s="281">
        <v>45960</v>
      </c>
      <c r="J2857" s="260" t="s">
        <v>26</v>
      </c>
      <c r="K2857" s="260" t="s">
        <v>32</v>
      </c>
      <c r="L2857" s="281">
        <v>45960</v>
      </c>
      <c r="M2857" s="260" t="str">
        <f>IF(Table2[[#This Row],[Resolve Date]]="","ONGOING","SOLVED")</f>
        <v>SOLVED</v>
      </c>
      <c r="N2857" s="261"/>
      <c r="O2857" s="260" t="str">
        <f>Table2[[#This Row],[K&amp;N REF ]]&amp;Table2[[#This Row],[Issue type ]]</f>
        <v>5017772908NO LABELS</v>
      </c>
      <c r="P2857" s="260">
        <f>YEAR(Table2[[#This Row],[Date ]])</f>
        <v>2025</v>
      </c>
      <c r="Q2857" s="260" t="str">
        <f>VLOOKUP(MONTH(Table2[[#This Row],[Date ]]),Months,2,0)</f>
        <v>October</v>
      </c>
      <c r="R2857" s="288" t="b">
        <f>COUNTIFS(Table2[Unique],Table2[[#This Row],[Unique]])&gt;1</f>
        <v>0</v>
      </c>
      <c r="S2857" s="288">
        <f>IF(Table2[[#This Row],[Status ]]="Solved",1,0)</f>
        <v>1</v>
      </c>
      <c r="T2857" s="288">
        <f>IF(Table2[[#This Row],[Status ]]="ongoing",1,0)</f>
        <v>0</v>
      </c>
    </row>
    <row r="2858" spans="1:20" x14ac:dyDescent="0.25">
      <c r="A2858" s="263">
        <v>5017772922</v>
      </c>
      <c r="B2858" s="287" t="str">
        <f>_xlfn.XLOOKUP(Table2[[#This Row],[K&amp;N REF ]],CAT_Details[Tracking Number],CAT_Details[S Ref],,0)</f>
        <v>20251023-S-70273</v>
      </c>
      <c r="C2858" s="273">
        <f>_xlfn.XLOOKUP(Table2[[#This Row],[K&amp;N REF ]],CAT_Details[Tracking Number],CAT_Details[TO Ref],,0)</f>
        <v>20251021830765</v>
      </c>
      <c r="D2858" s="273" t="str">
        <f>_xlfn.XLOOKUP(Table2[[#This Row],[K&amp;N REF ]],CAT_Details[Tracking Number],CAT_Details[Pickup Customer Name],,0)</f>
        <v>HYDAC TECHNOLOGY GMBH</v>
      </c>
      <c r="E2858" s="274" t="str">
        <f>_xlfn.XLOOKUP(Table2[[#This Row],[K&amp;N REF ]],CAT_Details[Tracking Number],CAT_Details[Delivery Country Code],,0)</f>
        <v>GB</v>
      </c>
      <c r="F2858" s="274" t="str">
        <f>_xlfn.XLOOKUP(Table2[[#This Row],[TO Ref]],CAT_Details[TO Ref],CAT_Details[Loc],,0)</f>
        <v>U2-L5</v>
      </c>
      <c r="G2858" s="260" t="s">
        <v>34</v>
      </c>
      <c r="H2858" s="260" t="s">
        <v>179</v>
      </c>
      <c r="I2858" s="281">
        <v>45960</v>
      </c>
      <c r="J2858" s="260" t="s">
        <v>26</v>
      </c>
      <c r="K2858" s="260" t="s">
        <v>32</v>
      </c>
      <c r="L2858" s="281">
        <v>45960</v>
      </c>
      <c r="M2858" s="260" t="str">
        <f>IF(Table2[[#This Row],[Resolve Date]]="","ONGOING","SOLVED")</f>
        <v>SOLVED</v>
      </c>
      <c r="N2858" s="261"/>
      <c r="O2858" s="260" t="str">
        <f>Table2[[#This Row],[K&amp;N REF ]]&amp;Table2[[#This Row],[Issue type ]]</f>
        <v xml:space="preserve">5017772922NOT SCANNABLE </v>
      </c>
      <c r="P2858" s="260">
        <f>YEAR(Table2[[#This Row],[Date ]])</f>
        <v>2025</v>
      </c>
      <c r="Q2858" s="260" t="str">
        <f>VLOOKUP(MONTH(Table2[[#This Row],[Date ]]),Months,2,0)</f>
        <v>October</v>
      </c>
      <c r="R2858" s="288" t="b">
        <f>COUNTIFS(Table2[Unique],Table2[[#This Row],[Unique]])&gt;1</f>
        <v>0</v>
      </c>
      <c r="S2858" s="288">
        <f>IF(Table2[[#This Row],[Status ]]="Solved",1,0)</f>
        <v>1</v>
      </c>
      <c r="T2858" s="288">
        <f>IF(Table2[[#This Row],[Status ]]="ongoing",1,0)</f>
        <v>0</v>
      </c>
    </row>
    <row r="2859" spans="1:20" x14ac:dyDescent="0.25">
      <c r="A2859" s="263">
        <v>5017772922</v>
      </c>
      <c r="B2859" s="287" t="str">
        <f>_xlfn.XLOOKUP(Table2[[#This Row],[K&amp;N REF ]],CAT_Details[Tracking Number],CAT_Details[S Ref],,0)</f>
        <v>20251023-S-70273</v>
      </c>
      <c r="C2859" s="273">
        <f>_xlfn.XLOOKUP(Table2[[#This Row],[K&amp;N REF ]],CAT_Details[Tracking Number],CAT_Details[TO Ref],,0)</f>
        <v>20251021830765</v>
      </c>
      <c r="D2859" s="273" t="str">
        <f>_xlfn.XLOOKUP(Table2[[#This Row],[K&amp;N REF ]],CAT_Details[Tracking Number],CAT_Details[Pickup Customer Name],,0)</f>
        <v>HYDAC TECHNOLOGY GMBH</v>
      </c>
      <c r="E2859" s="274" t="str">
        <f>_xlfn.XLOOKUP(Table2[[#This Row],[K&amp;N REF ]],CAT_Details[Tracking Number],CAT_Details[Delivery Country Code],,0)</f>
        <v>GB</v>
      </c>
      <c r="F2859" s="274" t="str">
        <f>_xlfn.XLOOKUP(Table2[[#This Row],[TO Ref]],CAT_Details[TO Ref],CAT_Details[Loc],,0)</f>
        <v>U2-L5</v>
      </c>
      <c r="G2859" s="260" t="s">
        <v>34</v>
      </c>
      <c r="H2859" s="260" t="s">
        <v>25</v>
      </c>
      <c r="I2859" s="281">
        <v>45960</v>
      </c>
      <c r="J2859" s="260" t="s">
        <v>26</v>
      </c>
      <c r="K2859" s="260" t="s">
        <v>50</v>
      </c>
      <c r="L2859" s="281">
        <v>45960</v>
      </c>
      <c r="M2859" s="260" t="str">
        <f>IF(Table2[[#This Row],[Resolve Date]]="","ONGOING","SOLVED")</f>
        <v>SOLVED</v>
      </c>
      <c r="N2859" s="261"/>
      <c r="O2859" s="260" t="str">
        <f>Table2[[#This Row],[K&amp;N REF ]]&amp;Table2[[#This Row],[Issue type ]]</f>
        <v xml:space="preserve">5017772922DAMAGE </v>
      </c>
      <c r="P2859" s="260">
        <f>YEAR(Table2[[#This Row],[Date ]])</f>
        <v>2025</v>
      </c>
      <c r="Q2859" s="260" t="str">
        <f>VLOOKUP(MONTH(Table2[[#This Row],[Date ]]),Months,2,0)</f>
        <v>October</v>
      </c>
      <c r="R2859" s="288" t="b">
        <f>COUNTIFS(Table2[Unique],Table2[[#This Row],[Unique]])&gt;1</f>
        <v>0</v>
      </c>
      <c r="S2859" s="288">
        <f>IF(Table2[[#This Row],[Status ]]="Solved",1,0)</f>
        <v>1</v>
      </c>
      <c r="T2859" s="288">
        <f>IF(Table2[[#This Row],[Status ]]="ongoing",1,0)</f>
        <v>0</v>
      </c>
    </row>
    <row r="2860" spans="1:20" x14ac:dyDescent="0.25">
      <c r="A2860" s="263">
        <v>5017803947</v>
      </c>
      <c r="B2860" s="287" t="str">
        <f>_xlfn.XLOOKUP(Table2[[#This Row],[K&amp;N REF ]],CAT_Details[Tracking Number],CAT_Details[S Ref],,0)</f>
        <v>20251027-S-70205</v>
      </c>
      <c r="C2860" s="273">
        <f>_xlfn.XLOOKUP(Table2[[#This Row],[K&amp;N REF ]],CAT_Details[Tracking Number],CAT_Details[TO Ref],,0)</f>
        <v>20251027834818</v>
      </c>
      <c r="D2860" s="273" t="str">
        <f>_xlfn.XLOOKUP(Table2[[#This Row],[K&amp;N REF ]],CAT_Details[Tracking Number],CAT_Details[Pickup Customer Name],,0)</f>
        <v>MANN + HUMMEL GMBH</v>
      </c>
      <c r="E2860" s="274" t="str">
        <f>_xlfn.XLOOKUP(Table2[[#This Row],[K&amp;N REF ]],CAT_Details[Tracking Number],CAT_Details[Delivery Country Code],,0)</f>
        <v>GB</v>
      </c>
      <c r="F2860" s="274" t="str">
        <f>_xlfn.XLOOKUP(Table2[[#This Row],[TO Ref]],CAT_Details[TO Ref],CAT_Details[Loc],,0)</f>
        <v>MZ07</v>
      </c>
      <c r="G2860" s="260" t="s">
        <v>34</v>
      </c>
      <c r="H2860" s="260" t="s">
        <v>29</v>
      </c>
      <c r="I2860" s="281">
        <v>45960</v>
      </c>
      <c r="J2860" s="260" t="s">
        <v>26</v>
      </c>
      <c r="K2860" s="260" t="s">
        <v>50</v>
      </c>
      <c r="L2860" s="281">
        <v>45960</v>
      </c>
      <c r="M2860" s="260" t="str">
        <f>IF(Table2[[#This Row],[Resolve Date]]="","ONGOING","SOLVED")</f>
        <v>SOLVED</v>
      </c>
      <c r="N2860" s="261"/>
      <c r="O2860" s="260" t="str">
        <f>Table2[[#This Row],[K&amp;N REF ]]&amp;Table2[[#This Row],[Issue type ]]</f>
        <v>5017803947DAMAGED LABEL</v>
      </c>
      <c r="P2860" s="260">
        <f>YEAR(Table2[[#This Row],[Date ]])</f>
        <v>2025</v>
      </c>
      <c r="Q2860" s="260" t="str">
        <f>VLOOKUP(MONTH(Table2[[#This Row],[Date ]]),Months,2,0)</f>
        <v>October</v>
      </c>
      <c r="R2860" s="288" t="b">
        <f>COUNTIFS(Table2[Unique],Table2[[#This Row],[Unique]])&gt;1</f>
        <v>0</v>
      </c>
      <c r="S2860" s="288">
        <f>IF(Table2[[#This Row],[Status ]]="Solved",1,0)</f>
        <v>1</v>
      </c>
      <c r="T2860" s="288">
        <f>IF(Table2[[#This Row],[Status ]]="ongoing",1,0)</f>
        <v>0</v>
      </c>
    </row>
    <row r="2861" spans="1:20" x14ac:dyDescent="0.25">
      <c r="A2861" s="263">
        <v>5017820784</v>
      </c>
      <c r="B2861" s="287" t="str">
        <f>_xlfn.XLOOKUP(Table2[[#This Row],[K&amp;N REF ]],CAT_Details[Tracking Number],CAT_Details[S Ref],,0)</f>
        <v>20251028-S-70547</v>
      </c>
      <c r="C2861" s="273">
        <f>_xlfn.XLOOKUP(Table2[[#This Row],[K&amp;N REF ]],CAT_Details[Tracking Number],CAT_Details[TO Ref],,0)</f>
        <v>20251028835878</v>
      </c>
      <c r="D2861" s="273" t="str">
        <f>_xlfn.XLOOKUP(Table2[[#This Row],[K&amp;N REF ]],CAT_Details[Tracking Number],CAT_Details[Pickup Customer Name],,0)</f>
        <v>Isoform NV</v>
      </c>
      <c r="E2861" s="274" t="str">
        <f>_xlfn.XLOOKUP(Table2[[#This Row],[K&amp;N REF ]],CAT_Details[Tracking Number],CAT_Details[Delivery Country Code],,0)</f>
        <v>GB</v>
      </c>
      <c r="F2861" s="274">
        <f>_xlfn.XLOOKUP(Table2[[#This Row],[TO Ref]],CAT_Details[TO Ref],CAT_Details[Loc],,0)</f>
        <v>3402</v>
      </c>
      <c r="G2861" s="260" t="s">
        <v>36</v>
      </c>
      <c r="H2861" s="260" t="s">
        <v>25</v>
      </c>
      <c r="I2861" s="281">
        <v>45961</v>
      </c>
      <c r="J2861" s="260" t="s">
        <v>26</v>
      </c>
      <c r="K2861" s="260" t="s">
        <v>50</v>
      </c>
      <c r="L2861" s="281">
        <v>45961</v>
      </c>
      <c r="M2861" s="260" t="str">
        <f>IF(Table2[[#This Row],[Resolve Date]]="","ONGOING","SOLVED")</f>
        <v>SOLVED</v>
      </c>
      <c r="N2861" s="261"/>
      <c r="O2861" s="260" t="str">
        <f>Table2[[#This Row],[K&amp;N REF ]]&amp;Table2[[#This Row],[Issue type ]]</f>
        <v xml:space="preserve">5017820784DAMAGE </v>
      </c>
      <c r="P2861" s="260">
        <f>YEAR(Table2[[#This Row],[Date ]])</f>
        <v>2025</v>
      </c>
      <c r="Q2861" s="260" t="str">
        <f>VLOOKUP(MONTH(Table2[[#This Row],[Date ]]),Months,2,0)</f>
        <v>October</v>
      </c>
      <c r="R2861" s="288" t="b">
        <f>COUNTIFS(Table2[Unique],Table2[[#This Row],[Unique]])&gt;1</f>
        <v>0</v>
      </c>
      <c r="S2861" s="288">
        <f>IF(Table2[[#This Row],[Status ]]="Solved",1,0)</f>
        <v>1</v>
      </c>
      <c r="T2861" s="288">
        <f>IF(Table2[[#This Row],[Status ]]="ongoing",1,0)</f>
        <v>0</v>
      </c>
    </row>
    <row r="2862" spans="1:20" x14ac:dyDescent="0.25">
      <c r="A2862" s="263">
        <v>5017820784</v>
      </c>
      <c r="B2862" s="287" t="str">
        <f>_xlfn.XLOOKUP(Table2[[#This Row],[K&amp;N REF ]],CAT_Details[Tracking Number],CAT_Details[S Ref],,0)</f>
        <v>20251028-S-70547</v>
      </c>
      <c r="C2862" s="273">
        <f>_xlfn.XLOOKUP(Table2[[#This Row],[K&amp;N REF ]],CAT_Details[Tracking Number],CAT_Details[TO Ref],,0)</f>
        <v>20251028835878</v>
      </c>
      <c r="D2862" s="273" t="str">
        <f>_xlfn.XLOOKUP(Table2[[#This Row],[K&amp;N REF ]],CAT_Details[Tracking Number],CAT_Details[Pickup Customer Name],,0)</f>
        <v>Isoform NV</v>
      </c>
      <c r="E2862" s="274" t="str">
        <f>_xlfn.XLOOKUP(Table2[[#This Row],[K&amp;N REF ]],CAT_Details[Tracking Number],CAT_Details[Delivery Country Code],,0)</f>
        <v>GB</v>
      </c>
      <c r="F2862" s="274">
        <f>_xlfn.XLOOKUP(Table2[[#This Row],[TO Ref]],CAT_Details[TO Ref],CAT_Details[Loc],,0)</f>
        <v>3402</v>
      </c>
      <c r="G2862" s="260" t="s">
        <v>36</v>
      </c>
      <c r="H2862" s="260" t="s">
        <v>49</v>
      </c>
      <c r="I2862" s="281">
        <v>45961</v>
      </c>
      <c r="J2862" s="260" t="s">
        <v>26</v>
      </c>
      <c r="K2862" s="260" t="s">
        <v>32</v>
      </c>
      <c r="L2862" s="281">
        <v>45961</v>
      </c>
      <c r="M2862" s="260" t="str">
        <f>IF(Table2[[#This Row],[Resolve Date]]="","ONGOING","SOLVED")</f>
        <v>SOLVED</v>
      </c>
      <c r="N2862" s="261" t="s">
        <v>31530</v>
      </c>
      <c r="O2862" s="260" t="str">
        <f>Table2[[#This Row],[K&amp;N REF ]]&amp;Table2[[#This Row],[Issue type ]]</f>
        <v>5017820784XX LABELS</v>
      </c>
      <c r="P2862" s="260">
        <f>YEAR(Table2[[#This Row],[Date ]])</f>
        <v>2025</v>
      </c>
      <c r="Q2862" s="260" t="str">
        <f>VLOOKUP(MONTH(Table2[[#This Row],[Date ]]),Months,2,0)</f>
        <v>October</v>
      </c>
      <c r="R2862" s="288" t="b">
        <f>COUNTIFS(Table2[Unique],Table2[[#This Row],[Unique]])&gt;1</f>
        <v>0</v>
      </c>
      <c r="S2862" s="288">
        <f>IF(Table2[[#This Row],[Status ]]="Solved",1,0)</f>
        <v>1</v>
      </c>
      <c r="T2862" s="288">
        <f>IF(Table2[[#This Row],[Status ]]="ongoing",1,0)</f>
        <v>0</v>
      </c>
    </row>
    <row r="2863" spans="1:20" x14ac:dyDescent="0.25">
      <c r="A2863" s="263">
        <v>5017772666</v>
      </c>
      <c r="B2863" s="287" t="str">
        <f>_xlfn.XLOOKUP(Table2[[#This Row],[K&amp;N REF ]],CAT_Details[Tracking Number],CAT_Details[S Ref],,0)</f>
        <v>20251023-S-70486</v>
      </c>
      <c r="C2863" s="273">
        <f>_xlfn.XLOOKUP(Table2[[#This Row],[K&amp;N REF ]],CAT_Details[Tracking Number],CAT_Details[TO Ref],,0)</f>
        <v>20251020829666</v>
      </c>
      <c r="D2863" s="273" t="str">
        <f>_xlfn.XLOOKUP(Table2[[#This Row],[K&amp;N REF ]],CAT_Details[Tracking Number],CAT_Details[Pickup Customer Name],,0)</f>
        <v>Groeneveld Italia Srl</v>
      </c>
      <c r="E2863" s="274" t="str">
        <f>_xlfn.XLOOKUP(Table2[[#This Row],[K&amp;N REF ]],CAT_Details[Tracking Number],CAT_Details[Delivery Country Code],,0)</f>
        <v>GB</v>
      </c>
      <c r="F2863" s="274" t="str">
        <f>_xlfn.XLOOKUP(Table2[[#This Row],[TO Ref]],CAT_Details[TO Ref],CAT_Details[Loc],,0)</f>
        <v>U2-L5</v>
      </c>
      <c r="G2863" s="260" t="s">
        <v>24</v>
      </c>
      <c r="H2863" s="260" t="s">
        <v>49</v>
      </c>
      <c r="I2863" s="281">
        <v>45961</v>
      </c>
      <c r="J2863" s="260" t="s">
        <v>26</v>
      </c>
      <c r="K2863" s="260" t="s">
        <v>32</v>
      </c>
      <c r="L2863" s="281">
        <v>45961</v>
      </c>
      <c r="M2863" s="260" t="str">
        <f>IF(Table2[[#This Row],[Resolve Date]]="","ONGOING","SOLVED")</f>
        <v>SOLVED</v>
      </c>
      <c r="N2863" s="261" t="s">
        <v>31531</v>
      </c>
      <c r="O2863" s="260" t="str">
        <f>Table2[[#This Row],[K&amp;N REF ]]&amp;Table2[[#This Row],[Issue type ]]</f>
        <v>5017772666XX LABELS</v>
      </c>
      <c r="P2863" s="260">
        <f>YEAR(Table2[[#This Row],[Date ]])</f>
        <v>2025</v>
      </c>
      <c r="Q2863" s="260" t="str">
        <f>VLOOKUP(MONTH(Table2[[#This Row],[Date ]]),Months,2,0)</f>
        <v>October</v>
      </c>
      <c r="R2863" s="288" t="b">
        <f>COUNTIFS(Table2[Unique],Table2[[#This Row],[Unique]])&gt;1</f>
        <v>0</v>
      </c>
      <c r="S2863" s="288">
        <f>IF(Table2[[#This Row],[Status ]]="Solved",1,0)</f>
        <v>1</v>
      </c>
      <c r="T2863" s="288">
        <f>IF(Table2[[#This Row],[Status ]]="ongoing",1,0)</f>
        <v>0</v>
      </c>
    </row>
    <row r="2864" spans="1:20" x14ac:dyDescent="0.25">
      <c r="A2864" s="263">
        <v>5017787502</v>
      </c>
      <c r="B2864" s="287" t="str">
        <f>_xlfn.XLOOKUP(Table2[[#This Row],[K&amp;N REF ]],CAT_Details[Tracking Number],CAT_Details[S Ref],,0)</f>
        <v>20251024-S-70549</v>
      </c>
      <c r="C2864" s="273">
        <f>_xlfn.XLOOKUP(Table2[[#This Row],[K&amp;N REF ]],CAT_Details[Tracking Number],CAT_Details[TO Ref],,0)</f>
        <v>20251023832578</v>
      </c>
      <c r="D2864" s="273" t="str">
        <f>_xlfn.XLOOKUP(Table2[[#This Row],[K&amp;N REF ]],CAT_Details[Tracking Number],CAT_Details[Pickup Customer Name],,0)</f>
        <v>STUCCHI S.p.A</v>
      </c>
      <c r="E2864" s="274" t="str">
        <f>_xlfn.XLOOKUP(Table2[[#This Row],[K&amp;N REF ]],CAT_Details[Tracking Number],CAT_Details[Delivery Country Code],,0)</f>
        <v>GB</v>
      </c>
      <c r="F2864" s="274" t="str">
        <f>_xlfn.XLOOKUP(Table2[[#This Row],[TO Ref]],CAT_Details[TO Ref],CAT_Details[Loc],,0)</f>
        <v>OYL1</v>
      </c>
      <c r="G2864" s="260" t="s">
        <v>24</v>
      </c>
      <c r="H2864" s="260" t="s">
        <v>25</v>
      </c>
      <c r="I2864" s="281">
        <v>45961</v>
      </c>
      <c r="J2864" s="260" t="s">
        <v>26</v>
      </c>
      <c r="K2864" s="260" t="s">
        <v>50</v>
      </c>
      <c r="L2864" s="281">
        <v>45961</v>
      </c>
      <c r="M2864" s="260" t="str">
        <f>IF(Table2[[#This Row],[Resolve Date]]="","ONGOING","SOLVED")</f>
        <v>SOLVED</v>
      </c>
      <c r="N2864" s="261"/>
      <c r="O2864" s="260" t="str">
        <f>Table2[[#This Row],[K&amp;N REF ]]&amp;Table2[[#This Row],[Issue type ]]</f>
        <v xml:space="preserve">5017787502DAMAGE </v>
      </c>
      <c r="P2864" s="260">
        <f>YEAR(Table2[[#This Row],[Date ]])</f>
        <v>2025</v>
      </c>
      <c r="Q2864" s="260" t="str">
        <f>VLOOKUP(MONTH(Table2[[#This Row],[Date ]]),Months,2,0)</f>
        <v>October</v>
      </c>
      <c r="R2864" s="288" t="b">
        <f>COUNTIFS(Table2[Unique],Table2[[#This Row],[Unique]])&gt;1</f>
        <v>0</v>
      </c>
      <c r="S2864" s="288">
        <f>IF(Table2[[#This Row],[Status ]]="Solved",1,0)</f>
        <v>1</v>
      </c>
      <c r="T2864" s="288">
        <f>IF(Table2[[#This Row],[Status ]]="ongoing",1,0)</f>
        <v>0</v>
      </c>
    </row>
    <row r="2865" spans="1:20" x14ac:dyDescent="0.25">
      <c r="A2865" s="263">
        <v>5017788087</v>
      </c>
      <c r="B2865" s="287" t="str">
        <f>_xlfn.XLOOKUP(Table2[[#This Row],[K&amp;N REF ]],CAT_Details[Tracking Number],CAT_Details[S Ref],,0)</f>
        <v>20251024-S-70579</v>
      </c>
      <c r="C2865" s="273">
        <f>_xlfn.XLOOKUP(Table2[[#This Row],[K&amp;N REF ]],CAT_Details[Tracking Number],CAT_Details[TO Ref],,0)</f>
        <v>20251023832654</v>
      </c>
      <c r="D2865" s="273" t="str">
        <f>_xlfn.XLOOKUP(Table2[[#This Row],[K&amp;N REF ]],CAT_Details[Tracking Number],CAT_Details[Pickup Customer Name],,0)</f>
        <v>PARKER HANNIFIN ITALY SRL</v>
      </c>
      <c r="E2865" s="274" t="str">
        <f>_xlfn.XLOOKUP(Table2[[#This Row],[K&amp;N REF ]],CAT_Details[Tracking Number],CAT_Details[Delivery Country Code],,0)</f>
        <v>GB</v>
      </c>
      <c r="F2865" s="274" t="str">
        <f>_xlfn.XLOOKUP(Table2[[#This Row],[TO Ref]],CAT_Details[TO Ref],CAT_Details[Loc],,0)</f>
        <v>OYL1</v>
      </c>
      <c r="G2865" s="260" t="s">
        <v>24</v>
      </c>
      <c r="H2865" s="260" t="s">
        <v>197</v>
      </c>
      <c r="I2865" s="281">
        <v>45961</v>
      </c>
      <c r="J2865" s="260" t="s">
        <v>26</v>
      </c>
      <c r="K2865" s="260" t="s">
        <v>50</v>
      </c>
      <c r="L2865" s="281">
        <v>45961</v>
      </c>
      <c r="M2865" s="260" t="str">
        <f>IF(Table2[[#This Row],[Resolve Date]]="","ONGOING","SOLVED")</f>
        <v>SOLVED</v>
      </c>
      <c r="N2865" s="261" t="s">
        <v>31534</v>
      </c>
      <c r="O2865" s="260" t="str">
        <f>Table2[[#This Row],[K&amp;N REF ]]&amp;Table2[[#This Row],[Issue type ]]</f>
        <v>5017788087MANCO</v>
      </c>
      <c r="P2865" s="260">
        <f>YEAR(Table2[[#This Row],[Date ]])</f>
        <v>2025</v>
      </c>
      <c r="Q2865" s="260" t="str">
        <f>VLOOKUP(MONTH(Table2[[#This Row],[Date ]]),Months,2,0)</f>
        <v>October</v>
      </c>
      <c r="R2865" s="288" t="b">
        <f>COUNTIFS(Table2[Unique],Table2[[#This Row],[Unique]])&gt;1</f>
        <v>0</v>
      </c>
      <c r="S2865" s="288">
        <f>IF(Table2[[#This Row],[Status ]]="Solved",1,0)</f>
        <v>1</v>
      </c>
      <c r="T2865" s="288">
        <f>IF(Table2[[#This Row],[Status ]]="ongoing",1,0)</f>
        <v>0</v>
      </c>
    </row>
    <row r="2866" spans="1:20" x14ac:dyDescent="0.25">
      <c r="A2866" s="263">
        <v>5017787905</v>
      </c>
      <c r="B2866" s="287" t="str">
        <f>_xlfn.XLOOKUP(Table2[[#This Row],[K&amp;N REF ]],CAT_Details[Tracking Number],CAT_Details[S Ref],,0)</f>
        <v>20251024-S-70252</v>
      </c>
      <c r="C2866" s="273">
        <f>_xlfn.XLOOKUP(Table2[[#This Row],[K&amp;N REF ]],CAT_Details[Tracking Number],CAT_Details[TO Ref],,0)</f>
        <v>20251023832594</v>
      </c>
      <c r="D2866" s="273" t="str">
        <f>_xlfn.XLOOKUP(Table2[[#This Row],[K&amp;N REF ]],CAT_Details[Tracking Number],CAT_Details[Pickup Customer Name],,0)</f>
        <v>Alc Allgemeines-Logistik-Center Gmbh</v>
      </c>
      <c r="E2866" s="274" t="str">
        <f>_xlfn.XLOOKUP(Table2[[#This Row],[K&amp;N REF ]],CAT_Details[Tracking Number],CAT_Details[Delivery Country Code],,0)</f>
        <v>GB</v>
      </c>
      <c r="F2866" s="274" t="str">
        <f>_xlfn.XLOOKUP(Table2[[#This Row],[TO Ref]],CAT_Details[TO Ref],CAT_Details[Loc],,0)</f>
        <v>OYL1</v>
      </c>
      <c r="G2866" s="260" t="s">
        <v>34</v>
      </c>
      <c r="H2866" s="260" t="s">
        <v>25</v>
      </c>
      <c r="I2866" s="281">
        <v>45961</v>
      </c>
      <c r="J2866" s="260" t="s">
        <v>26</v>
      </c>
      <c r="K2866" s="260" t="s">
        <v>50</v>
      </c>
      <c r="L2866" s="281">
        <v>45961</v>
      </c>
      <c r="M2866" s="260" t="str">
        <f>IF(Table2[[#This Row],[Resolve Date]]="","ONGOING","SOLVED")</f>
        <v>SOLVED</v>
      </c>
      <c r="N2866" s="261"/>
      <c r="O2866" s="260" t="str">
        <f>Table2[[#This Row],[K&amp;N REF ]]&amp;Table2[[#This Row],[Issue type ]]</f>
        <v xml:space="preserve">5017787905DAMAGE </v>
      </c>
      <c r="P2866" s="260">
        <f>YEAR(Table2[[#This Row],[Date ]])</f>
        <v>2025</v>
      </c>
      <c r="Q2866" s="260" t="str">
        <f>VLOOKUP(MONTH(Table2[[#This Row],[Date ]]),Months,2,0)</f>
        <v>October</v>
      </c>
      <c r="R2866" s="288" t="b">
        <f>COUNTIFS(Table2[Unique],Table2[[#This Row],[Unique]])&gt;1</f>
        <v>0</v>
      </c>
      <c r="S2866" s="288">
        <f>IF(Table2[[#This Row],[Status ]]="Solved",1,0)</f>
        <v>1</v>
      </c>
      <c r="T2866" s="288">
        <f>IF(Table2[[#This Row],[Status ]]="ongoing",1,0)</f>
        <v>0</v>
      </c>
    </row>
    <row r="2867" spans="1:20" x14ac:dyDescent="0.25">
      <c r="A2867" s="263">
        <v>5017787680</v>
      </c>
      <c r="B2867" s="287" t="str">
        <f>_xlfn.XLOOKUP(Table2[[#This Row],[K&amp;N REF ]],CAT_Details[Tracking Number],CAT_Details[S Ref],,0)</f>
        <v>20251022-S-70200</v>
      </c>
      <c r="C2867" s="273">
        <f>_xlfn.XLOOKUP(Table2[[#This Row],[K&amp;N REF ]],CAT_Details[Tracking Number],CAT_Details[TO Ref],,0)</f>
        <v>20251022831164</v>
      </c>
      <c r="D2867" s="273" t="str">
        <f>_xlfn.XLOOKUP(Table2[[#This Row],[K&amp;N REF ]],CAT_Details[Tracking Number],CAT_Details[Pickup Customer Name],,0)</f>
        <v>Grammer Technical Components GmbH</v>
      </c>
      <c r="E2867" s="274" t="str">
        <f>_xlfn.XLOOKUP(Table2[[#This Row],[K&amp;N REF ]],CAT_Details[Tracking Number],CAT_Details[Delivery Country Code],,0)</f>
        <v>GB</v>
      </c>
      <c r="F2867" s="274" t="str">
        <f>_xlfn.XLOOKUP(Table2[[#This Row],[TO Ref]],CAT_Details[TO Ref],CAT_Details[Loc],,0)</f>
        <v>U2-L5</v>
      </c>
      <c r="G2867" s="260" t="s">
        <v>34</v>
      </c>
      <c r="H2867" s="260" t="s">
        <v>35</v>
      </c>
      <c r="I2867" s="281">
        <v>45961</v>
      </c>
      <c r="J2867" s="260" t="s">
        <v>26</v>
      </c>
      <c r="K2867" s="260" t="s">
        <v>50</v>
      </c>
      <c r="L2867" s="281">
        <v>45961</v>
      </c>
      <c r="M2867" s="260" t="str">
        <f>IF(Table2[[#This Row],[Resolve Date]]="","ONGOING","SOLVED")</f>
        <v>SOLVED</v>
      </c>
      <c r="N2867" s="261"/>
      <c r="O2867" s="260" t="str">
        <f>Table2[[#This Row],[K&amp;N REF ]]&amp;Table2[[#This Row],[Issue type ]]</f>
        <v>5017787680NO LABELS</v>
      </c>
      <c r="P2867" s="260">
        <f>YEAR(Table2[[#This Row],[Date ]])</f>
        <v>2025</v>
      </c>
      <c r="Q2867" s="260" t="str">
        <f>VLOOKUP(MONTH(Table2[[#This Row],[Date ]]),Months,2,0)</f>
        <v>October</v>
      </c>
      <c r="R2867" s="288" t="b">
        <f>COUNTIFS(Table2[Unique],Table2[[#This Row],[Unique]])&gt;1</f>
        <v>0</v>
      </c>
      <c r="S2867" s="288">
        <f>IF(Table2[[#This Row],[Status ]]="Solved",1,0)</f>
        <v>1</v>
      </c>
      <c r="T2867" s="288">
        <f>IF(Table2[[#This Row],[Status ]]="ongoing",1,0)</f>
        <v>0</v>
      </c>
    </row>
    <row r="2868" spans="1:20" x14ac:dyDescent="0.25">
      <c r="A2868" s="263">
        <v>5017787762</v>
      </c>
      <c r="B2868" s="287" t="str">
        <f>_xlfn.XLOOKUP(Table2[[#This Row],[K&amp;N REF ]],CAT_Details[Tracking Number],CAT_Details[S Ref],,0)</f>
        <v>20251024-S-70246</v>
      </c>
      <c r="C2868" s="273">
        <f>_xlfn.XLOOKUP(Table2[[#This Row],[K&amp;N REF ]],CAT_Details[Tracking Number],CAT_Details[TO Ref],,0)</f>
        <v>20251017828443</v>
      </c>
      <c r="D2868" s="273" t="str">
        <f>_xlfn.XLOOKUP(Table2[[#This Row],[K&amp;N REF ]],CAT_Details[Tracking Number],CAT_Details[Pickup Customer Name],,0)</f>
        <v>Tenneco Zwickau GmbH</v>
      </c>
      <c r="E2868" s="274" t="str">
        <f>_xlfn.XLOOKUP(Table2[[#This Row],[K&amp;N REF ]],CAT_Details[Tracking Number],CAT_Details[Delivery Country Code],,0)</f>
        <v>GB</v>
      </c>
      <c r="F2868" s="274" t="str">
        <f>_xlfn.XLOOKUP(Table2[[#This Row],[TO Ref]],CAT_Details[TO Ref],CAT_Details[Loc],,0)</f>
        <v>DX01-L5</v>
      </c>
      <c r="G2868" s="260" t="s">
        <v>34</v>
      </c>
      <c r="H2868" s="260" t="s">
        <v>35</v>
      </c>
      <c r="I2868" s="281">
        <v>45961</v>
      </c>
      <c r="J2868" s="260" t="s">
        <v>26</v>
      </c>
      <c r="K2868" s="260" t="s">
        <v>50</v>
      </c>
      <c r="L2868" s="281">
        <v>45961</v>
      </c>
      <c r="M2868" s="260" t="str">
        <f>IF(Table2[[#This Row],[Resolve Date]]="","ONGOING","SOLVED")</f>
        <v>SOLVED</v>
      </c>
      <c r="N2868" s="261"/>
      <c r="O2868" s="260" t="str">
        <f>Table2[[#This Row],[K&amp;N REF ]]&amp;Table2[[#This Row],[Issue type ]]</f>
        <v>5017787762NO LABELS</v>
      </c>
      <c r="P2868" s="260">
        <f>YEAR(Table2[[#This Row],[Date ]])</f>
        <v>2025</v>
      </c>
      <c r="Q2868" s="260" t="str">
        <f>VLOOKUP(MONTH(Table2[[#This Row],[Date ]]),Months,2,0)</f>
        <v>October</v>
      </c>
      <c r="R2868" s="288" t="b">
        <f>COUNTIFS(Table2[Unique],Table2[[#This Row],[Unique]])&gt;1</f>
        <v>0</v>
      </c>
      <c r="S2868" s="288">
        <f>IF(Table2[[#This Row],[Status ]]="Solved",1,0)</f>
        <v>1</v>
      </c>
      <c r="T2868" s="288">
        <f>IF(Table2[[#This Row],[Status ]]="ongoing",1,0)</f>
        <v>0</v>
      </c>
    </row>
    <row r="2869" spans="1:20" x14ac:dyDescent="0.25">
      <c r="A2869" s="263">
        <v>5017803175</v>
      </c>
      <c r="B2869" s="287" t="str">
        <f>_xlfn.XLOOKUP(Table2[[#This Row],[K&amp;N REF ]],CAT_Details[Tracking Number],CAT_Details[S Ref],,0)</f>
        <v>20251024-S-70263</v>
      </c>
      <c r="C2869" s="273">
        <f>_xlfn.XLOOKUP(Table2[[#This Row],[K&amp;N REF ]],CAT_Details[Tracking Number],CAT_Details[TO Ref],,0)</f>
        <v>20251023832952</v>
      </c>
      <c r="D2869" s="273" t="str">
        <f>_xlfn.XLOOKUP(Table2[[#This Row],[K&amp;N REF ]],CAT_Details[Tracking Number],CAT_Details[Pickup Customer Name],,0)</f>
        <v>Donaldson Filtration Deutschland GmbH</v>
      </c>
      <c r="E2869" s="274" t="str">
        <f>_xlfn.XLOOKUP(Table2[[#This Row],[K&amp;N REF ]],CAT_Details[Tracking Number],CAT_Details[Delivery Country Code],,0)</f>
        <v>GB</v>
      </c>
      <c r="F2869" s="274" t="str">
        <f>_xlfn.XLOOKUP(Table2[[#This Row],[TO Ref]],CAT_Details[TO Ref],CAT_Details[Loc],,0)</f>
        <v>U2-L5</v>
      </c>
      <c r="G2869" s="260" t="s">
        <v>34</v>
      </c>
      <c r="H2869" s="260" t="s">
        <v>40</v>
      </c>
      <c r="I2869" s="281">
        <v>45961</v>
      </c>
      <c r="J2869" s="260" t="s">
        <v>26</v>
      </c>
      <c r="K2869" s="260" t="s">
        <v>32</v>
      </c>
      <c r="L2869" s="281">
        <v>45961</v>
      </c>
      <c r="M2869" s="260" t="str">
        <f>IF(Table2[[#This Row],[Resolve Date]]="","ONGOING","SOLVED")</f>
        <v>SOLVED</v>
      </c>
      <c r="N2869" s="261" t="s">
        <v>31532</v>
      </c>
      <c r="O2869" s="260" t="str">
        <f>Table2[[#This Row],[K&amp;N REF ]]&amp;Table2[[#This Row],[Issue type ]]</f>
        <v xml:space="preserve">5017803175INCORRECT LABELS </v>
      </c>
      <c r="P2869" s="260">
        <f>YEAR(Table2[[#This Row],[Date ]])</f>
        <v>2025</v>
      </c>
      <c r="Q2869" s="260" t="str">
        <f>VLOOKUP(MONTH(Table2[[#This Row],[Date ]]),Months,2,0)</f>
        <v>October</v>
      </c>
      <c r="R2869" s="288" t="b">
        <f>COUNTIFS(Table2[Unique],Table2[[#This Row],[Unique]])&gt;1</f>
        <v>0</v>
      </c>
      <c r="S2869" s="288">
        <f>IF(Table2[[#This Row],[Status ]]="Solved",1,0)</f>
        <v>1</v>
      </c>
      <c r="T2869" s="288">
        <f>IF(Table2[[#This Row],[Status ]]="ongoing",1,0)</f>
        <v>0</v>
      </c>
    </row>
    <row r="2870" spans="1:20" x14ac:dyDescent="0.25">
      <c r="A2870" s="263">
        <v>5017803599</v>
      </c>
      <c r="B2870" s="287" t="str">
        <f>_xlfn.XLOOKUP(Table2[[#This Row],[K&amp;N REF ]],CAT_Details[Tracking Number],CAT_Details[S Ref],,0)</f>
        <v>20251027-S-70231</v>
      </c>
      <c r="C2870" s="273">
        <f>_xlfn.XLOOKUP(Table2[[#This Row],[K&amp;N REF ]],CAT_Details[Tracking Number],CAT_Details[TO Ref],,0)</f>
        <v>20251017828635</v>
      </c>
      <c r="D2870" s="273" t="str">
        <f>_xlfn.XLOOKUP(Table2[[#This Row],[K&amp;N REF ]],CAT_Details[Tracking Number],CAT_Details[Pickup Customer Name],,0)</f>
        <v>KELLER AND KALMBACH GMBH</v>
      </c>
      <c r="E2870" s="274" t="str">
        <f>_xlfn.XLOOKUP(Table2[[#This Row],[K&amp;N REF ]],CAT_Details[Tracking Number],CAT_Details[Delivery Country Code],,0)</f>
        <v>GB</v>
      </c>
      <c r="F2870" s="274" t="str">
        <f>_xlfn.XLOOKUP(Table2[[#This Row],[TO Ref]],CAT_Details[TO Ref],CAT_Details[Loc],,0)</f>
        <v>OYL1</v>
      </c>
      <c r="G2870" s="260" t="s">
        <v>34</v>
      </c>
      <c r="H2870" s="260" t="s">
        <v>42</v>
      </c>
      <c r="I2870" s="281">
        <v>45961</v>
      </c>
      <c r="J2870" s="260" t="s">
        <v>45</v>
      </c>
      <c r="K2870" s="260" t="s">
        <v>50</v>
      </c>
      <c r="L2870" s="281">
        <v>45964</v>
      </c>
      <c r="M2870" s="260" t="str">
        <f>IF(Table2[[#This Row],[Resolve Date]]="","ONGOING","SOLVED")</f>
        <v>SOLVED</v>
      </c>
      <c r="N2870" s="261" t="s">
        <v>31535</v>
      </c>
      <c r="O2870" s="260" t="str">
        <f>Table2[[#This Row],[K&amp;N REF ]]&amp;Table2[[#This Row],[Issue type ]]</f>
        <v>5017803599AMOUNT</v>
      </c>
      <c r="P2870" s="260">
        <f>YEAR(Table2[[#This Row],[Date ]])</f>
        <v>2025</v>
      </c>
      <c r="Q2870" s="260" t="str">
        <f>VLOOKUP(MONTH(Table2[[#This Row],[Date ]]),Months,2,0)</f>
        <v>October</v>
      </c>
      <c r="R2870" s="288" t="b">
        <f>COUNTIFS(Table2[Unique],Table2[[#This Row],[Unique]])&gt;1</f>
        <v>0</v>
      </c>
      <c r="S2870" s="288">
        <f>IF(Table2[[#This Row],[Status ]]="Solved",1,0)</f>
        <v>1</v>
      </c>
      <c r="T2870" s="288">
        <f>IF(Table2[[#This Row],[Status ]]="ongoing",1,0)</f>
        <v>0</v>
      </c>
    </row>
    <row r="2871" spans="1:20" x14ac:dyDescent="0.25">
      <c r="A2871" s="263">
        <v>5017803842</v>
      </c>
      <c r="B2871" s="287" t="str">
        <f>_xlfn.XLOOKUP(Table2[[#This Row],[K&amp;N REF ]],CAT_Details[Tracking Number],CAT_Details[S Ref],,0)</f>
        <v>20251027-S-70262</v>
      </c>
      <c r="C2871" s="273">
        <f>_xlfn.XLOOKUP(Table2[[#This Row],[K&amp;N REF ]],CAT_Details[Tracking Number],CAT_Details[TO Ref],,0)</f>
        <v>20251024833964</v>
      </c>
      <c r="D2871" s="273" t="str">
        <f>_xlfn.XLOOKUP(Table2[[#This Row],[K&amp;N REF ]],CAT_Details[Tracking Number],CAT_Details[Pickup Customer Name],,0)</f>
        <v>Elring Klinger Ag</v>
      </c>
      <c r="E2871" s="274" t="str">
        <f>_xlfn.XLOOKUP(Table2[[#This Row],[K&amp;N REF ]],CAT_Details[Tracking Number],CAT_Details[Delivery Country Code],,0)</f>
        <v>GB</v>
      </c>
      <c r="F2871" s="274" t="str">
        <f>_xlfn.XLOOKUP(Table2[[#This Row],[TO Ref]],CAT_Details[TO Ref],CAT_Details[Loc],,0)</f>
        <v>DX01-L5</v>
      </c>
      <c r="G2871" s="260" t="s">
        <v>34</v>
      </c>
      <c r="H2871" s="260" t="s">
        <v>197</v>
      </c>
      <c r="I2871" s="281">
        <v>45961</v>
      </c>
      <c r="J2871" s="260" t="s">
        <v>45</v>
      </c>
      <c r="K2871" s="260" t="s">
        <v>50</v>
      </c>
      <c r="L2871" s="281">
        <v>45964</v>
      </c>
      <c r="M2871" s="260" t="str">
        <f>IF(Table2[[#This Row],[Resolve Date]]="","ONGOING","SOLVED")</f>
        <v>SOLVED</v>
      </c>
      <c r="N2871" s="261"/>
      <c r="O2871" s="260" t="str">
        <f>Table2[[#This Row],[K&amp;N REF ]]&amp;Table2[[#This Row],[Issue type ]]</f>
        <v>5017803842MANCO</v>
      </c>
      <c r="P2871" s="260">
        <f>YEAR(Table2[[#This Row],[Date ]])</f>
        <v>2025</v>
      </c>
      <c r="Q2871" s="260" t="str">
        <f>VLOOKUP(MONTH(Table2[[#This Row],[Date ]]),Months,2,0)</f>
        <v>October</v>
      </c>
      <c r="R2871" s="288" t="b">
        <f>COUNTIFS(Table2[Unique],Table2[[#This Row],[Unique]])&gt;1</f>
        <v>0</v>
      </c>
      <c r="S2871" s="288">
        <f>IF(Table2[[#This Row],[Status ]]="Solved",1,0)</f>
        <v>1</v>
      </c>
      <c r="T2871" s="288">
        <f>IF(Table2[[#This Row],[Status ]]="ongoing",1,0)</f>
        <v>0</v>
      </c>
    </row>
    <row r="2872" spans="1:20" x14ac:dyDescent="0.25">
      <c r="A2872" s="263">
        <v>5017742235</v>
      </c>
      <c r="B2872" s="287" t="str">
        <f>_xlfn.XLOOKUP(Table2[[#This Row],[K&amp;N REF ]],CAT_Details[Tracking Number],CAT_Details[S Ref],,0)</f>
        <v>20251021-S-70644</v>
      </c>
      <c r="C2872" s="273">
        <f>_xlfn.XLOOKUP(Table2[[#This Row],[K&amp;N REF ]],CAT_Details[Tracking Number],CAT_Details[TO Ref],,0)</f>
        <v>20251021830270</v>
      </c>
      <c r="D2872" s="273" t="str">
        <f>_xlfn.XLOOKUP(Table2[[#This Row],[K&amp;N REF ]],CAT_Details[Tracking Number],CAT_Details[Pickup Customer Name],,0)</f>
        <v>STANDARD MOTOR PRODUCT POLAND</v>
      </c>
      <c r="E2872" s="274" t="str">
        <f>_xlfn.XLOOKUP(Table2[[#This Row],[K&amp;N REF ]],CAT_Details[Tracking Number],CAT_Details[Delivery Country Code],,0)</f>
        <v>GB</v>
      </c>
      <c r="F2872" s="274" t="str">
        <f>_xlfn.XLOOKUP(Table2[[#This Row],[TO Ref]],CAT_Details[TO Ref],CAT_Details[Loc],,0)</f>
        <v>DX01-L5</v>
      </c>
      <c r="G2872" s="260" t="s">
        <v>221</v>
      </c>
      <c r="H2872" s="260" t="s">
        <v>179</v>
      </c>
      <c r="I2872" s="281">
        <v>45961</v>
      </c>
      <c r="J2872" s="260" t="s">
        <v>26</v>
      </c>
      <c r="K2872" s="260" t="s">
        <v>32</v>
      </c>
      <c r="L2872" s="281">
        <v>45961</v>
      </c>
      <c r="M2872" s="260" t="str">
        <f>IF(Table2[[#This Row],[Resolve Date]]="","ONGOING","SOLVED")</f>
        <v>SOLVED</v>
      </c>
      <c r="N2872" s="261"/>
      <c r="O2872" s="260" t="str">
        <f>Table2[[#This Row],[K&amp;N REF ]]&amp;Table2[[#This Row],[Issue type ]]</f>
        <v xml:space="preserve">5017742235NOT SCANNABLE </v>
      </c>
      <c r="P2872" s="260">
        <f>YEAR(Table2[[#This Row],[Date ]])</f>
        <v>2025</v>
      </c>
      <c r="Q2872" s="260" t="str">
        <f>VLOOKUP(MONTH(Table2[[#This Row],[Date ]]),Months,2,0)</f>
        <v>October</v>
      </c>
      <c r="R2872" s="288" t="b">
        <f>COUNTIFS(Table2[Unique],Table2[[#This Row],[Unique]])&gt;1</f>
        <v>0</v>
      </c>
      <c r="S2872" s="288">
        <f>IF(Table2[[#This Row],[Status ]]="Solved",1,0)</f>
        <v>1</v>
      </c>
      <c r="T2872" s="288">
        <f>IF(Table2[[#This Row],[Status ]]="ongoing",1,0)</f>
        <v>0</v>
      </c>
    </row>
    <row r="2873" spans="1:20" x14ac:dyDescent="0.25">
      <c r="A2873" s="263">
        <v>5017742233</v>
      </c>
      <c r="B2873" s="287" t="str">
        <f>_xlfn.XLOOKUP(Table2[[#This Row],[K&amp;N REF ]],CAT_Details[Tracking Number],CAT_Details[S Ref],,0)</f>
        <v>20251021-S-70644</v>
      </c>
      <c r="C2873" s="273">
        <f>_xlfn.XLOOKUP(Table2[[#This Row],[K&amp;N REF ]],CAT_Details[Tracking Number],CAT_Details[TO Ref],,0)</f>
        <v>20251021830398</v>
      </c>
      <c r="D2873" s="273" t="str">
        <f>_xlfn.XLOOKUP(Table2[[#This Row],[K&amp;N REF ]],CAT_Details[Tracking Number],CAT_Details[Pickup Customer Name],,0)</f>
        <v>Standard Motor Product Poland ( SMP Poland)</v>
      </c>
      <c r="E2873" s="274" t="str">
        <f>_xlfn.XLOOKUP(Table2[[#This Row],[K&amp;N REF ]],CAT_Details[Tracking Number],CAT_Details[Delivery Country Code],,0)</f>
        <v>GB</v>
      </c>
      <c r="F2873" s="274" t="str">
        <f>_xlfn.XLOOKUP(Table2[[#This Row],[TO Ref]],CAT_Details[TO Ref],CAT_Details[Loc],,0)</f>
        <v>MY02</v>
      </c>
      <c r="G2873" s="260" t="s">
        <v>221</v>
      </c>
      <c r="H2873" s="260" t="s">
        <v>179</v>
      </c>
      <c r="I2873" s="281">
        <v>45961</v>
      </c>
      <c r="J2873" s="260" t="s">
        <v>26</v>
      </c>
      <c r="K2873" s="260" t="s">
        <v>32</v>
      </c>
      <c r="L2873" s="281">
        <v>45961</v>
      </c>
      <c r="M2873" s="260" t="str">
        <f>IF(Table2[[#This Row],[Resolve Date]]="","ONGOING","SOLVED")</f>
        <v>SOLVED</v>
      </c>
      <c r="N2873" s="261"/>
      <c r="O2873" s="260" t="str">
        <f>Table2[[#This Row],[K&amp;N REF ]]&amp;Table2[[#This Row],[Issue type ]]</f>
        <v xml:space="preserve">5017742233NOT SCANNABLE </v>
      </c>
      <c r="P2873" s="260">
        <f>YEAR(Table2[[#This Row],[Date ]])</f>
        <v>2025</v>
      </c>
      <c r="Q2873" s="260" t="str">
        <f>VLOOKUP(MONTH(Table2[[#This Row],[Date ]]),Months,2,0)</f>
        <v>October</v>
      </c>
      <c r="R2873" s="288" t="b">
        <f>COUNTIFS(Table2[Unique],Table2[[#This Row],[Unique]])&gt;1</f>
        <v>0</v>
      </c>
      <c r="S2873" s="288">
        <f>IF(Table2[[#This Row],[Status ]]="Solved",1,0)</f>
        <v>1</v>
      </c>
      <c r="T2873" s="288">
        <f>IF(Table2[[#This Row],[Status ]]="ongoing",1,0)</f>
        <v>0</v>
      </c>
    </row>
    <row r="2874" spans="1:20" x14ac:dyDescent="0.25">
      <c r="A2874" s="263">
        <v>5017742234</v>
      </c>
      <c r="B2874" s="287" t="str">
        <f>_xlfn.XLOOKUP(Table2[[#This Row],[K&amp;N REF ]],CAT_Details[Tracking Number],CAT_Details[S Ref],,0)</f>
        <v>20251021-S-70644</v>
      </c>
      <c r="C2874" s="273">
        <f>_xlfn.XLOOKUP(Table2[[#This Row],[K&amp;N REF ]],CAT_Details[Tracking Number],CAT_Details[TO Ref],,0)</f>
        <v>20251021830316</v>
      </c>
      <c r="D2874" s="273" t="str">
        <f>_xlfn.XLOOKUP(Table2[[#This Row],[K&amp;N REF ]],CAT_Details[Tracking Number],CAT_Details[Pickup Customer Name],,0)</f>
        <v>STANDARD MOTOR PRODUCT POLAND</v>
      </c>
      <c r="E2874" s="274" t="str">
        <f>_xlfn.XLOOKUP(Table2[[#This Row],[K&amp;N REF ]],CAT_Details[Tracking Number],CAT_Details[Delivery Country Code],,0)</f>
        <v>GB</v>
      </c>
      <c r="F2874" s="274" t="str">
        <f>_xlfn.XLOOKUP(Table2[[#This Row],[TO Ref]],CAT_Details[TO Ref],CAT_Details[Loc],,0)</f>
        <v>MZ02</v>
      </c>
      <c r="G2874" s="260" t="s">
        <v>221</v>
      </c>
      <c r="H2874" s="260" t="s">
        <v>179</v>
      </c>
      <c r="I2874" s="281">
        <v>45961</v>
      </c>
      <c r="J2874" s="260" t="s">
        <v>26</v>
      </c>
      <c r="K2874" s="260" t="s">
        <v>32</v>
      </c>
      <c r="L2874" s="281">
        <v>45961</v>
      </c>
      <c r="M2874" s="260" t="str">
        <f>IF(Table2[[#This Row],[Resolve Date]]="","ONGOING","SOLVED")</f>
        <v>SOLVED</v>
      </c>
      <c r="N2874" s="261"/>
      <c r="O2874" s="260" t="str">
        <f>Table2[[#This Row],[K&amp;N REF ]]&amp;Table2[[#This Row],[Issue type ]]</f>
        <v xml:space="preserve">5017742234NOT SCANNABLE </v>
      </c>
      <c r="P2874" s="260">
        <f>YEAR(Table2[[#This Row],[Date ]])</f>
        <v>2025</v>
      </c>
      <c r="Q2874" s="260" t="str">
        <f>VLOOKUP(MONTH(Table2[[#This Row],[Date ]]),Months,2,0)</f>
        <v>October</v>
      </c>
      <c r="R2874" s="288" t="b">
        <f>COUNTIFS(Table2[Unique],Table2[[#This Row],[Unique]])&gt;1</f>
        <v>0</v>
      </c>
      <c r="S2874" s="288">
        <f>IF(Table2[[#This Row],[Status ]]="Solved",1,0)</f>
        <v>1</v>
      </c>
      <c r="T2874" s="288">
        <f>IF(Table2[[#This Row],[Status ]]="ongoing",1,0)</f>
        <v>0</v>
      </c>
    </row>
    <row r="2875" spans="1:20" x14ac:dyDescent="0.25">
      <c r="A2875" s="263">
        <v>5017819134</v>
      </c>
      <c r="B2875" s="287" t="str">
        <f>_xlfn.XLOOKUP(Table2[[#This Row],[K&amp;N REF ]],CAT_Details[Tracking Number],CAT_Details[S Ref],,0)</f>
        <v>20251028-S-70640</v>
      </c>
      <c r="C2875" s="273">
        <f>_xlfn.XLOOKUP(Table2[[#This Row],[K&amp;N REF ]],CAT_Details[Tracking Number],CAT_Details[TO Ref],,0)</f>
        <v>20251027835139</v>
      </c>
      <c r="D2875" s="273" t="str">
        <f>_xlfn.XLOOKUP(Table2[[#This Row],[K&amp;N REF ]],CAT_Details[Tracking Number],CAT_Details[Pickup Customer Name],,0)</f>
        <v>JOHNSON ELECTRIC</v>
      </c>
      <c r="E2875" s="274" t="str">
        <f>_xlfn.XLOOKUP(Table2[[#This Row],[K&amp;N REF ]],CAT_Details[Tracking Number],CAT_Details[Delivery Country Code],,0)</f>
        <v>GB</v>
      </c>
      <c r="F2875" s="274">
        <f>_xlfn.XLOOKUP(Table2[[#This Row],[TO Ref]],CAT_Details[TO Ref],CAT_Details[Loc],,0)</f>
        <v>3402</v>
      </c>
      <c r="G2875" s="260" t="s">
        <v>24</v>
      </c>
      <c r="H2875" s="260" t="s">
        <v>179</v>
      </c>
      <c r="I2875" s="281">
        <v>45964</v>
      </c>
      <c r="J2875" s="260" t="s">
        <v>26</v>
      </c>
      <c r="K2875" s="260" t="s">
        <v>32</v>
      </c>
      <c r="L2875" s="281">
        <v>45964</v>
      </c>
      <c r="M2875" s="260" t="str">
        <f>IF(Table2[[#This Row],[Resolve Date]]="","ONGOING","SOLVED")</f>
        <v>SOLVED</v>
      </c>
      <c r="N2875" s="261"/>
      <c r="O2875" s="260" t="str">
        <f>Table2[[#This Row],[K&amp;N REF ]]&amp;Table2[[#This Row],[Issue type ]]</f>
        <v xml:space="preserve">5017819134NOT SCANNABLE </v>
      </c>
      <c r="P2875" s="260">
        <f>YEAR(Table2[[#This Row],[Date ]])</f>
        <v>2025</v>
      </c>
      <c r="Q2875" s="260" t="str">
        <f>VLOOKUP(MONTH(Table2[[#This Row],[Date ]]),Months,2,0)</f>
        <v>November</v>
      </c>
      <c r="R2875" s="288" t="b">
        <f>COUNTIFS(Table2[Unique],Table2[[#This Row],[Unique]])&gt;1</f>
        <v>0</v>
      </c>
      <c r="S2875" s="288">
        <f>IF(Table2[[#This Row],[Status ]]="Solved",1,0)</f>
        <v>1</v>
      </c>
      <c r="T2875" s="288">
        <f>IF(Table2[[#This Row],[Status ]]="ongoing",1,0)</f>
        <v>0</v>
      </c>
    </row>
    <row r="2876" spans="1:20" x14ac:dyDescent="0.25">
      <c r="A2876" s="263">
        <v>5017820760</v>
      </c>
      <c r="B2876" s="287" t="str">
        <f>_xlfn.XLOOKUP(Table2[[#This Row],[K&amp;N REF ]],CAT_Details[Tracking Number],CAT_Details[S Ref],,0)</f>
        <v>20251028-S-70300</v>
      </c>
      <c r="C2876" s="273">
        <f>_xlfn.XLOOKUP(Table2[[#This Row],[K&amp;N REF ]],CAT_Details[Tracking Number],CAT_Details[TO Ref],,0)</f>
        <v>20251028835640</v>
      </c>
      <c r="D2876" s="273" t="str">
        <f>_xlfn.XLOOKUP(Table2[[#This Row],[K&amp;N REF ]],CAT_Details[Tracking Number],CAT_Details[Pickup Customer Name],,0)</f>
        <v>ROBERT BOSCH GMBH</v>
      </c>
      <c r="E2876" s="274" t="str">
        <f>_xlfn.XLOOKUP(Table2[[#This Row],[K&amp;N REF ]],CAT_Details[Tracking Number],CAT_Details[Delivery Country Code],,0)</f>
        <v>GB</v>
      </c>
      <c r="F2876" s="274" t="str">
        <f>_xlfn.XLOOKUP(Table2[[#This Row],[TO Ref]],CAT_Details[TO Ref],CAT_Details[Loc],,0)</f>
        <v>DX01-L5</v>
      </c>
      <c r="G2876" s="260" t="s">
        <v>34</v>
      </c>
      <c r="H2876" s="260" t="s">
        <v>35</v>
      </c>
      <c r="I2876" s="281">
        <v>45964</v>
      </c>
      <c r="J2876" s="260" t="s">
        <v>26</v>
      </c>
      <c r="K2876" s="260" t="s">
        <v>32</v>
      </c>
      <c r="L2876" s="281">
        <v>45964</v>
      </c>
      <c r="M2876" s="260" t="str">
        <f>IF(Table2[[#This Row],[Resolve Date]]="","ONGOING","SOLVED")</f>
        <v>SOLVED</v>
      </c>
      <c r="N2876" s="261"/>
      <c r="O2876" s="260" t="str">
        <f>Table2[[#This Row],[K&amp;N REF ]]&amp;Table2[[#This Row],[Issue type ]]</f>
        <v>5017820760NO LABELS</v>
      </c>
      <c r="P2876" s="260">
        <f>YEAR(Table2[[#This Row],[Date ]])</f>
        <v>2025</v>
      </c>
      <c r="Q2876" s="260" t="str">
        <f>VLOOKUP(MONTH(Table2[[#This Row],[Date ]]),Months,2,0)</f>
        <v>November</v>
      </c>
      <c r="R2876" s="288" t="b">
        <f>COUNTIFS(Table2[Unique],Table2[[#This Row],[Unique]])&gt;1</f>
        <v>0</v>
      </c>
      <c r="S2876" s="288">
        <f>IF(Table2[[#This Row],[Status ]]="Solved",1,0)</f>
        <v>1</v>
      </c>
      <c r="T2876" s="288">
        <f>IF(Table2[[#This Row],[Status ]]="ongoing",1,0)</f>
        <v>0</v>
      </c>
    </row>
    <row r="2877" spans="1:20" x14ac:dyDescent="0.25">
      <c r="A2877" s="263">
        <v>5017818976</v>
      </c>
      <c r="B2877" s="287" t="str">
        <f>_xlfn.XLOOKUP(Table2[[#This Row],[K&amp;N REF ]],CAT_Details[Tracking Number],CAT_Details[S Ref],,0)</f>
        <v>20251028-S-70800</v>
      </c>
      <c r="C2877" s="273">
        <f>_xlfn.XLOOKUP(Table2[[#This Row],[K&amp;N REF ]],CAT_Details[Tracking Number],CAT_Details[TO Ref],,0)</f>
        <v>20251028835685</v>
      </c>
      <c r="D2877" s="273" t="str">
        <f>_xlfn.XLOOKUP(Table2[[#This Row],[K&amp;N REF ]],CAT_Details[Tracking Number],CAT_Details[Pickup Customer Name],,0)</f>
        <v>NORGREN GMBH</v>
      </c>
      <c r="E2877" s="274" t="str">
        <f>_xlfn.XLOOKUP(Table2[[#This Row],[K&amp;N REF ]],CAT_Details[Tracking Number],CAT_Details[Delivery Country Code],,0)</f>
        <v>GB</v>
      </c>
      <c r="F2877" s="274" t="str">
        <f>_xlfn.XLOOKUP(Table2[[#This Row],[TO Ref]],CAT_Details[TO Ref],CAT_Details[Loc],,0)</f>
        <v>DX01-L5</v>
      </c>
      <c r="G2877" s="260" t="s">
        <v>34</v>
      </c>
      <c r="H2877" s="260" t="s">
        <v>35</v>
      </c>
      <c r="I2877" s="281">
        <v>45964</v>
      </c>
      <c r="J2877" s="260" t="s">
        <v>26</v>
      </c>
      <c r="K2877" s="260" t="s">
        <v>32</v>
      </c>
      <c r="L2877" s="281">
        <v>45964</v>
      </c>
      <c r="M2877" s="260" t="str">
        <f>IF(Table2[[#This Row],[Resolve Date]]="","ONGOING","SOLVED")</f>
        <v>SOLVED</v>
      </c>
      <c r="N2877" s="261"/>
      <c r="O2877" s="260" t="str">
        <f>Table2[[#This Row],[K&amp;N REF ]]&amp;Table2[[#This Row],[Issue type ]]</f>
        <v>5017818976NO LABELS</v>
      </c>
      <c r="P2877" s="260">
        <f>YEAR(Table2[[#This Row],[Date ]])</f>
        <v>2025</v>
      </c>
      <c r="Q2877" s="260" t="str">
        <f>VLOOKUP(MONTH(Table2[[#This Row],[Date ]]),Months,2,0)</f>
        <v>November</v>
      </c>
      <c r="R2877" s="288" t="b">
        <f>COUNTIFS(Table2[Unique],Table2[[#This Row],[Unique]])&gt;1</f>
        <v>0</v>
      </c>
      <c r="S2877" s="288">
        <f>IF(Table2[[#This Row],[Status ]]="Solved",1,0)</f>
        <v>1</v>
      </c>
      <c r="T2877" s="288">
        <f>IF(Table2[[#This Row],[Status ]]="ongoing",1,0)</f>
        <v>0</v>
      </c>
    </row>
    <row r="2878" spans="1:20" x14ac:dyDescent="0.25">
      <c r="A2878" s="263">
        <v>5017803805</v>
      </c>
      <c r="B2878" s="287" t="str">
        <f>_xlfn.XLOOKUP(Table2[[#This Row],[K&amp;N REF ]],CAT_Details[Tracking Number],CAT_Details[S Ref],,0)</f>
        <v>20251027-S-70252</v>
      </c>
      <c r="C2878" s="273">
        <f>_xlfn.XLOOKUP(Table2[[#This Row],[K&amp;N REF ]],CAT_Details[Tracking Number],CAT_Details[TO Ref],,0)</f>
        <v>20251027834463</v>
      </c>
      <c r="D2878" s="273" t="str">
        <f>_xlfn.XLOOKUP(Table2[[#This Row],[K&amp;N REF ]],CAT_Details[Tracking Number],CAT_Details[Pickup Customer Name],,0)</f>
        <v>MAHLE MOTORKOMPONENTEN GMBH</v>
      </c>
      <c r="E2878" s="274" t="str">
        <f>_xlfn.XLOOKUP(Table2[[#This Row],[K&amp;N REF ]],CAT_Details[Tracking Number],CAT_Details[Delivery Country Code],,0)</f>
        <v>GB</v>
      </c>
      <c r="F2878" s="274" t="str">
        <f>_xlfn.XLOOKUP(Table2[[#This Row],[TO Ref]],CAT_Details[TO Ref],CAT_Details[Loc],,0)</f>
        <v>MZ02</v>
      </c>
      <c r="G2878" s="260" t="s">
        <v>34</v>
      </c>
      <c r="H2878" s="260" t="s">
        <v>35</v>
      </c>
      <c r="I2878" s="281">
        <v>45964</v>
      </c>
      <c r="J2878" s="260" t="s">
        <v>26</v>
      </c>
      <c r="K2878" s="260" t="s">
        <v>32</v>
      </c>
      <c r="L2878" s="281">
        <v>45964</v>
      </c>
      <c r="M2878" s="260" t="str">
        <f>IF(Table2[[#This Row],[Resolve Date]]="","ONGOING","SOLVED")</f>
        <v>SOLVED</v>
      </c>
      <c r="N2878" s="261"/>
      <c r="O2878" s="260" t="str">
        <f>Table2[[#This Row],[K&amp;N REF ]]&amp;Table2[[#This Row],[Issue type ]]</f>
        <v>5017803805NO LABELS</v>
      </c>
      <c r="P2878" s="260">
        <f>YEAR(Table2[[#This Row],[Date ]])</f>
        <v>2025</v>
      </c>
      <c r="Q2878" s="260" t="str">
        <f>VLOOKUP(MONTH(Table2[[#This Row],[Date ]]),Months,2,0)</f>
        <v>November</v>
      </c>
      <c r="R2878" s="288" t="b">
        <f>COUNTIFS(Table2[Unique],Table2[[#This Row],[Unique]])&gt;1</f>
        <v>0</v>
      </c>
      <c r="S2878" s="288">
        <f>IF(Table2[[#This Row],[Status ]]="Solved",1,0)</f>
        <v>1</v>
      </c>
      <c r="T2878" s="288">
        <f>IF(Table2[[#This Row],[Status ]]="ongoing",1,0)</f>
        <v>0</v>
      </c>
    </row>
    <row r="2879" spans="1:20" x14ac:dyDescent="0.25">
      <c r="A2879" s="263">
        <v>5017819638</v>
      </c>
      <c r="B2879" s="287" t="str">
        <f>_xlfn.XLOOKUP(Table2[[#This Row],[K&amp;N REF ]],CAT_Details[Tracking Number],CAT_Details[S Ref],,0)</f>
        <v>20251028-S-70310</v>
      </c>
      <c r="C2879" s="273">
        <f>_xlfn.XLOOKUP(Table2[[#This Row],[K&amp;N REF ]],CAT_Details[Tracking Number],CAT_Details[TO Ref],,0)</f>
        <v>20251028835675</v>
      </c>
      <c r="D2879" s="273" t="str">
        <f>_xlfn.XLOOKUP(Table2[[#This Row],[K&amp;N REF ]],CAT_Details[Tracking Number],CAT_Details[Pickup Customer Name],,0)</f>
        <v>Federal Mogul Valvetrain GmbH</v>
      </c>
      <c r="E2879" s="274" t="str">
        <f>_xlfn.XLOOKUP(Table2[[#This Row],[K&amp;N REF ]],CAT_Details[Tracking Number],CAT_Details[Delivery Country Code],,0)</f>
        <v>GB</v>
      </c>
      <c r="F2879" s="274" t="str">
        <f>_xlfn.XLOOKUP(Table2[[#This Row],[TO Ref]],CAT_Details[TO Ref],CAT_Details[Loc],,0)</f>
        <v>DX01-L5</v>
      </c>
      <c r="G2879" s="260" t="s">
        <v>34</v>
      </c>
      <c r="H2879" s="260" t="s">
        <v>179</v>
      </c>
      <c r="I2879" s="281">
        <v>45964</v>
      </c>
      <c r="J2879" s="260" t="s">
        <v>26</v>
      </c>
      <c r="K2879" s="260" t="s">
        <v>32</v>
      </c>
      <c r="L2879" s="281">
        <v>45964</v>
      </c>
      <c r="M2879" s="260" t="str">
        <f>IF(Table2[[#This Row],[Resolve Date]]="","ONGOING","SOLVED")</f>
        <v>SOLVED</v>
      </c>
      <c r="N2879" s="261"/>
      <c r="O2879" s="260" t="str">
        <f>Table2[[#This Row],[K&amp;N REF ]]&amp;Table2[[#This Row],[Issue type ]]</f>
        <v xml:space="preserve">5017819638NOT SCANNABLE </v>
      </c>
      <c r="P2879" s="260">
        <f>YEAR(Table2[[#This Row],[Date ]])</f>
        <v>2025</v>
      </c>
      <c r="Q2879" s="260" t="str">
        <f>VLOOKUP(MONTH(Table2[[#This Row],[Date ]]),Months,2,0)</f>
        <v>November</v>
      </c>
      <c r="R2879" s="288" t="b">
        <f>COUNTIFS(Table2[Unique],Table2[[#This Row],[Unique]])&gt;1</f>
        <v>0</v>
      </c>
      <c r="S2879" s="288">
        <f>IF(Table2[[#This Row],[Status ]]="Solved",1,0)</f>
        <v>1</v>
      </c>
      <c r="T2879" s="288">
        <f>IF(Table2[[#This Row],[Status ]]="ongoing",1,0)</f>
        <v>0</v>
      </c>
    </row>
    <row r="2880" spans="1:20" x14ac:dyDescent="0.25">
      <c r="A2880" s="263">
        <v>5017803533</v>
      </c>
      <c r="B2880" s="287" t="str">
        <f>_xlfn.XLOOKUP(Table2[[#This Row],[K&amp;N REF ]],CAT_Details[Tracking Number],CAT_Details[S Ref],,0)</f>
        <v>20251027-S-70206</v>
      </c>
      <c r="C2880" s="273">
        <f>_xlfn.XLOOKUP(Table2[[#This Row],[K&amp;N REF ]],CAT_Details[Tracking Number],CAT_Details[TO Ref],,0)</f>
        <v>20251017828446</v>
      </c>
      <c r="D2880" s="273" t="str">
        <f>_xlfn.XLOOKUP(Table2[[#This Row],[K&amp;N REF ]],CAT_Details[Tracking Number],CAT_Details[Pickup Customer Name],,0)</f>
        <v>Tenneco Zwickau GmbH</v>
      </c>
      <c r="E2880" s="274" t="str">
        <f>_xlfn.XLOOKUP(Table2[[#This Row],[K&amp;N REF ]],CAT_Details[Tracking Number],CAT_Details[Delivery Country Code],,0)</f>
        <v>GB</v>
      </c>
      <c r="F2880" s="274" t="str">
        <f>_xlfn.XLOOKUP(Table2[[#This Row],[TO Ref]],CAT_Details[TO Ref],CAT_Details[Loc],,0)</f>
        <v>DX01-L5</v>
      </c>
      <c r="G2880" s="260" t="s">
        <v>34</v>
      </c>
      <c r="H2880" s="260" t="s">
        <v>35</v>
      </c>
      <c r="I2880" s="281">
        <v>45964</v>
      </c>
      <c r="J2880" s="260" t="s">
        <v>26</v>
      </c>
      <c r="K2880" s="260" t="s">
        <v>32</v>
      </c>
      <c r="L2880" s="281">
        <v>45964</v>
      </c>
      <c r="M2880" s="260" t="str">
        <f>IF(Table2[[#This Row],[Resolve Date]]="","ONGOING","SOLVED")</f>
        <v>SOLVED</v>
      </c>
      <c r="N2880" s="261"/>
      <c r="O2880" s="260" t="str">
        <f>Table2[[#This Row],[K&amp;N REF ]]&amp;Table2[[#This Row],[Issue type ]]</f>
        <v>5017803533NO LABELS</v>
      </c>
      <c r="P2880" s="260">
        <f>YEAR(Table2[[#This Row],[Date ]])</f>
        <v>2025</v>
      </c>
      <c r="Q2880" s="260" t="str">
        <f>VLOOKUP(MONTH(Table2[[#This Row],[Date ]]),Months,2,0)</f>
        <v>November</v>
      </c>
      <c r="R2880" s="288" t="b">
        <f>COUNTIFS(Table2[Unique],Table2[[#This Row],[Unique]])&gt;1</f>
        <v>0</v>
      </c>
      <c r="S2880" s="288">
        <f>IF(Table2[[#This Row],[Status ]]="Solved",1,0)</f>
        <v>1</v>
      </c>
      <c r="T2880" s="288">
        <f>IF(Table2[[#This Row],[Status ]]="ongoing",1,0)</f>
        <v>0</v>
      </c>
    </row>
    <row r="2881" spans="1:20" x14ac:dyDescent="0.25">
      <c r="A2881" s="263">
        <v>5017835272</v>
      </c>
      <c r="B2881" s="287" t="str">
        <f>_xlfn.XLOOKUP(Table2[[#This Row],[K&amp;N REF ]],CAT_Details[Tracking Number],CAT_Details[S Ref],,0)</f>
        <v>20251029-S-70515</v>
      </c>
      <c r="C2881" s="273">
        <f>_xlfn.XLOOKUP(Table2[[#This Row],[K&amp;N REF ]],CAT_Details[Tracking Number],CAT_Details[TO Ref],,0)</f>
        <v>20251027834984</v>
      </c>
      <c r="D2881" s="273" t="str">
        <f>_xlfn.XLOOKUP(Table2[[#This Row],[K&amp;N REF ]],CAT_Details[Tracking Number],CAT_Details[Pickup Customer Name],,0)</f>
        <v>DPM</v>
      </c>
      <c r="E2881" s="274" t="str">
        <f>_xlfn.XLOOKUP(Table2[[#This Row],[K&amp;N REF ]],CAT_Details[Tracking Number],CAT_Details[Delivery Country Code],,0)</f>
        <v>GB</v>
      </c>
      <c r="F2881" s="274" t="str">
        <f>_xlfn.XLOOKUP(Table2[[#This Row],[TO Ref]],CAT_Details[TO Ref],CAT_Details[Loc],,0)</f>
        <v>DK-BM01</v>
      </c>
      <c r="G2881" s="260" t="s">
        <v>36</v>
      </c>
      <c r="H2881" s="260" t="s">
        <v>179</v>
      </c>
      <c r="I2881" s="281">
        <v>45964</v>
      </c>
      <c r="J2881" s="260" t="s">
        <v>26</v>
      </c>
      <c r="K2881" s="260" t="s">
        <v>50</v>
      </c>
      <c r="L2881" s="281">
        <v>45964</v>
      </c>
      <c r="M2881" s="260" t="str">
        <f>IF(Table2[[#This Row],[Resolve Date]]="","ONGOING","SOLVED")</f>
        <v>SOLVED</v>
      </c>
      <c r="N2881" s="261" t="s">
        <v>31794</v>
      </c>
      <c r="O2881" s="260" t="str">
        <f>Table2[[#This Row],[K&amp;N REF ]]&amp;Table2[[#This Row],[Issue type ]]</f>
        <v xml:space="preserve">5017835272NOT SCANNABLE </v>
      </c>
      <c r="P2881" s="260">
        <f>YEAR(Table2[[#This Row],[Date ]])</f>
        <v>2025</v>
      </c>
      <c r="Q2881" s="260" t="str">
        <f>VLOOKUP(MONTH(Table2[[#This Row],[Date ]]),Months,2,0)</f>
        <v>November</v>
      </c>
      <c r="R2881" s="288" t="b">
        <f>COUNTIFS(Table2[Unique],Table2[[#This Row],[Unique]])&gt;1</f>
        <v>0</v>
      </c>
      <c r="S2881" s="288">
        <f>IF(Table2[[#This Row],[Status ]]="Solved",1,0)</f>
        <v>1</v>
      </c>
      <c r="T2881" s="288">
        <f>IF(Table2[[#This Row],[Status ]]="ongoing",1,0)</f>
        <v>0</v>
      </c>
    </row>
    <row r="2882" spans="1:20" x14ac:dyDescent="0.25">
      <c r="A2882" s="263">
        <v>5017772626</v>
      </c>
      <c r="B2882" s="287" t="str">
        <f>_xlfn.XLOOKUP(Table2[[#This Row],[K&amp;N REF ]],CAT_Details[Tracking Number],CAT_Details[S Ref],,0)</f>
        <v>20251024-S-70008</v>
      </c>
      <c r="C2882" s="273">
        <f>_xlfn.XLOOKUP(Table2[[#This Row],[K&amp;N REF ]],CAT_Details[Tracking Number],CAT_Details[TO Ref],,0)</f>
        <v>20251024833484</v>
      </c>
      <c r="D2882" s="273" t="str">
        <f>_xlfn.XLOOKUP(Table2[[#This Row],[K&amp;N REF ]],CAT_Details[Tracking Number],CAT_Details[Pickup Customer Name],,0)</f>
        <v>AIC CASTING</v>
      </c>
      <c r="E2882" s="274" t="str">
        <f>_xlfn.XLOOKUP(Table2[[#This Row],[K&amp;N REF ]],CAT_Details[Tracking Number],CAT_Details[Delivery Country Code],,0)</f>
        <v>GB</v>
      </c>
      <c r="F2882" s="274" t="str">
        <f>_xlfn.XLOOKUP(Table2[[#This Row],[TO Ref]],CAT_Details[TO Ref],CAT_Details[Loc],,0)</f>
        <v>DK-BM01</v>
      </c>
      <c r="G2882" s="260" t="s">
        <v>36</v>
      </c>
      <c r="H2882" s="260" t="s">
        <v>179</v>
      </c>
      <c r="I2882" s="281">
        <v>45964</v>
      </c>
      <c r="J2882" s="260" t="s">
        <v>26</v>
      </c>
      <c r="K2882" s="260" t="s">
        <v>32</v>
      </c>
      <c r="L2882" s="281">
        <v>45964</v>
      </c>
      <c r="M2882" s="260" t="str">
        <f>IF(Table2[[#This Row],[Resolve Date]]="","ONGOING","SOLVED")</f>
        <v>SOLVED</v>
      </c>
      <c r="N2882" s="261"/>
      <c r="O2882" s="260" t="str">
        <f>Table2[[#This Row],[K&amp;N REF ]]&amp;Table2[[#This Row],[Issue type ]]</f>
        <v xml:space="preserve">5017772626NOT SCANNABLE </v>
      </c>
      <c r="P2882" s="260">
        <f>YEAR(Table2[[#This Row],[Date ]])</f>
        <v>2025</v>
      </c>
      <c r="Q2882" s="260" t="str">
        <f>VLOOKUP(MONTH(Table2[[#This Row],[Date ]]),Months,2,0)</f>
        <v>November</v>
      </c>
      <c r="R2882" s="288" t="b">
        <f>COUNTIFS(Table2[Unique],Table2[[#This Row],[Unique]])&gt;1</f>
        <v>0</v>
      </c>
      <c r="S2882" s="288">
        <f>IF(Table2[[#This Row],[Status ]]="Solved",1,0)</f>
        <v>1</v>
      </c>
      <c r="T2882" s="288">
        <f>IF(Table2[[#This Row],[Status ]]="ongoing",1,0)</f>
        <v>0</v>
      </c>
    </row>
    <row r="2883" spans="1:20" x14ac:dyDescent="0.25">
      <c r="A2883" s="263">
        <v>5017819807</v>
      </c>
      <c r="B2883" s="287" t="str">
        <f>_xlfn.XLOOKUP(Table2[[#This Row],[K&amp;N REF ]],CAT_Details[Tracking Number],CAT_Details[S Ref],,0)</f>
        <v>20251028-S-70352</v>
      </c>
      <c r="C2883" s="273">
        <f>_xlfn.XLOOKUP(Table2[[#This Row],[K&amp;N REF ]],CAT_Details[Tracking Number],CAT_Details[TO Ref],,0)</f>
        <v>20251028835532</v>
      </c>
      <c r="D2883" s="273" t="str">
        <f>_xlfn.XLOOKUP(Table2[[#This Row],[K&amp;N REF ]],CAT_Details[Tracking Number],CAT_Details[Pickup Customer Name],,0)</f>
        <v>THE BROCKMOOR FOUNDRY CO. LTD</v>
      </c>
      <c r="E2883" s="274" t="str">
        <f>_xlfn.XLOOKUP(Table2[[#This Row],[K&amp;N REF ]],CAT_Details[Tracking Number],CAT_Details[Delivery Country Code],,0)</f>
        <v>FR</v>
      </c>
      <c r="F2883" s="274">
        <f>_xlfn.XLOOKUP(Table2[[#This Row],[TO Ref]],CAT_Details[TO Ref],CAT_Details[Loc],,0)</f>
        <v>3705</v>
      </c>
      <c r="G2883" s="260" t="s">
        <v>199</v>
      </c>
      <c r="H2883" s="260" t="s">
        <v>35</v>
      </c>
      <c r="I2883" s="281">
        <v>45964</v>
      </c>
      <c r="J2883" s="260" t="s">
        <v>26</v>
      </c>
      <c r="K2883" s="260" t="s">
        <v>32</v>
      </c>
      <c r="L2883" s="281">
        <v>45964</v>
      </c>
      <c r="M2883" s="260" t="str">
        <f>IF(Table2[[#This Row],[Resolve Date]]="","ONGOING","SOLVED")</f>
        <v>SOLVED</v>
      </c>
      <c r="N2883" s="261"/>
      <c r="O2883" s="260" t="str">
        <f>Table2[[#This Row],[K&amp;N REF ]]&amp;Table2[[#This Row],[Issue type ]]</f>
        <v>5017819807NO LABELS</v>
      </c>
      <c r="P2883" s="260">
        <f>YEAR(Table2[[#This Row],[Date ]])</f>
        <v>2025</v>
      </c>
      <c r="Q2883" s="260" t="str">
        <f>VLOOKUP(MONTH(Table2[[#This Row],[Date ]]),Months,2,0)</f>
        <v>November</v>
      </c>
      <c r="R2883" s="288" t="b">
        <f>COUNTIFS(Table2[Unique],Table2[[#This Row],[Unique]])&gt;1</f>
        <v>0</v>
      </c>
      <c r="S2883" s="288">
        <f>IF(Table2[[#This Row],[Status ]]="Solved",1,0)</f>
        <v>1</v>
      </c>
      <c r="T2883" s="288">
        <f>IF(Table2[[#This Row],[Status ]]="ongoing",1,0)</f>
        <v>0</v>
      </c>
    </row>
    <row r="2884" spans="1:20" x14ac:dyDescent="0.25">
      <c r="A2884" s="263">
        <v>5017820878</v>
      </c>
      <c r="B2884" s="287" t="str">
        <f>_xlfn.XLOOKUP(Table2[[#This Row],[K&amp;N REF ]],CAT_Details[Tracking Number],CAT_Details[S Ref],,0)</f>
        <v>20251028-S-70369</v>
      </c>
      <c r="C2884" s="273">
        <f>_xlfn.XLOOKUP(Table2[[#This Row],[K&amp;N REF ]],CAT_Details[Tracking Number],CAT_Details[TO Ref],,0)</f>
        <v>20251028835985</v>
      </c>
      <c r="D2884" s="273" t="str">
        <f>_xlfn.XLOOKUP(Table2[[#This Row],[K&amp;N REF ]],CAT_Details[Tracking Number],CAT_Details[Pickup Customer Name],,0)</f>
        <v>WIDNEY MANUFACTURING LIMITED</v>
      </c>
      <c r="E2884" s="274" t="str">
        <f>_xlfn.XLOOKUP(Table2[[#This Row],[K&amp;N REF ]],CAT_Details[Tracking Number],CAT_Details[Delivery Country Code],,0)</f>
        <v>FR</v>
      </c>
      <c r="F2884" s="274">
        <f>_xlfn.XLOOKUP(Table2[[#This Row],[TO Ref]],CAT_Details[TO Ref],CAT_Details[Loc],,0)</f>
        <v>3705</v>
      </c>
      <c r="G2884" s="260" t="s">
        <v>199</v>
      </c>
      <c r="H2884" s="260" t="s">
        <v>179</v>
      </c>
      <c r="I2884" s="281">
        <v>45964</v>
      </c>
      <c r="J2884" s="260" t="s">
        <v>26</v>
      </c>
      <c r="K2884" s="260" t="s">
        <v>32</v>
      </c>
      <c r="L2884" s="281">
        <v>45964</v>
      </c>
      <c r="M2884" s="260" t="str">
        <f>IF(Table2[[#This Row],[Resolve Date]]="","ONGOING","SOLVED")</f>
        <v>SOLVED</v>
      </c>
      <c r="N2884" s="261"/>
      <c r="O2884" s="260" t="str">
        <f>Table2[[#This Row],[K&amp;N REF ]]&amp;Table2[[#This Row],[Issue type ]]</f>
        <v xml:space="preserve">5017820878NOT SCANNABLE </v>
      </c>
      <c r="P2884" s="260">
        <f>YEAR(Table2[[#This Row],[Date ]])</f>
        <v>2025</v>
      </c>
      <c r="Q2884" s="260" t="str">
        <f>VLOOKUP(MONTH(Table2[[#This Row],[Date ]]),Months,2,0)</f>
        <v>November</v>
      </c>
      <c r="R2884" s="288" t="b">
        <f>COUNTIFS(Table2[Unique],Table2[[#This Row],[Unique]])&gt;1</f>
        <v>0</v>
      </c>
      <c r="S2884" s="288">
        <f>IF(Table2[[#This Row],[Status ]]="Solved",1,0)</f>
        <v>1</v>
      </c>
      <c r="T2884" s="288">
        <f>IF(Table2[[#This Row],[Status ]]="ongoing",1,0)</f>
        <v>0</v>
      </c>
    </row>
    <row r="2885" spans="1:20" x14ac:dyDescent="0.25">
      <c r="A2885" s="263">
        <v>5017819756</v>
      </c>
      <c r="B2885" s="287" t="str">
        <f>_xlfn.XLOOKUP(Table2[[#This Row],[K&amp;N REF ]],CAT_Details[Tracking Number],CAT_Details[S Ref],,0)</f>
        <v>20251028-S-70421</v>
      </c>
      <c r="C2885" s="273">
        <f>_xlfn.XLOOKUP(Table2[[#This Row],[K&amp;N REF ]],CAT_Details[Tracking Number],CAT_Details[TO Ref],,0)</f>
        <v>20251022832065</v>
      </c>
      <c r="D2885" s="273" t="str">
        <f>_xlfn.XLOOKUP(Table2[[#This Row],[K&amp;N REF ]],CAT_Details[Tracking Number],CAT_Details[Pickup Customer Name],,0)</f>
        <v>ABL Lights</v>
      </c>
      <c r="E2885" s="274" t="str">
        <f>_xlfn.XLOOKUP(Table2[[#This Row],[K&amp;N REF ]],CAT_Details[Tracking Number],CAT_Details[Delivery Country Code],,0)</f>
        <v>GB</v>
      </c>
      <c r="F2885" s="274" t="str">
        <f>_xlfn.XLOOKUP(Table2[[#This Row],[TO Ref]],CAT_Details[TO Ref],CAT_Details[Loc],,0)</f>
        <v>U2-L5</v>
      </c>
      <c r="G2885" s="260" t="s">
        <v>36</v>
      </c>
      <c r="H2885" s="260" t="s">
        <v>35</v>
      </c>
      <c r="I2885" s="281">
        <v>45964</v>
      </c>
      <c r="J2885" s="260" t="s">
        <v>26</v>
      </c>
      <c r="K2885" s="260" t="s">
        <v>32</v>
      </c>
      <c r="L2885" s="281">
        <v>45964</v>
      </c>
      <c r="M2885" s="260" t="str">
        <f>IF(Table2[[#This Row],[Resolve Date]]="","ONGOING","SOLVED")</f>
        <v>SOLVED</v>
      </c>
      <c r="N2885" s="261"/>
      <c r="O2885" s="260" t="str">
        <f>Table2[[#This Row],[K&amp;N REF ]]&amp;Table2[[#This Row],[Issue type ]]</f>
        <v>5017819756NO LABELS</v>
      </c>
      <c r="P2885" s="260">
        <f>YEAR(Table2[[#This Row],[Date ]])</f>
        <v>2025</v>
      </c>
      <c r="Q2885" s="260" t="str">
        <f>VLOOKUP(MONTH(Table2[[#This Row],[Date ]]),Months,2,0)</f>
        <v>November</v>
      </c>
      <c r="R2885" s="288" t="b">
        <f>COUNTIFS(Table2[Unique],Table2[[#This Row],[Unique]])&gt;1</f>
        <v>0</v>
      </c>
      <c r="S2885" s="288">
        <f>IF(Table2[[#This Row],[Status ]]="Solved",1,0)</f>
        <v>1</v>
      </c>
      <c r="T2885" s="288">
        <f>IF(Table2[[#This Row],[Status ]]="ongoing",1,0)</f>
        <v>0</v>
      </c>
    </row>
    <row r="2886" spans="1:20" x14ac:dyDescent="0.25">
      <c r="A2886" s="263">
        <v>5017820705</v>
      </c>
      <c r="B2886" s="287" t="str">
        <f>_xlfn.XLOOKUP(Table2[[#This Row],[K&amp;N REF ]],CAT_Details[Tracking Number],CAT_Details[S Ref],,0)</f>
        <v>20251028-S-70375</v>
      </c>
      <c r="C2886" s="273">
        <f>_xlfn.XLOOKUP(Table2[[#This Row],[K&amp;N REF ]],CAT_Details[Tracking Number],CAT_Details[TO Ref],,0)</f>
        <v>20251020829586</v>
      </c>
      <c r="D2886" s="273" t="str">
        <f>_xlfn.XLOOKUP(Table2[[#This Row],[K&amp;N REF ]],CAT_Details[Tracking Number],CAT_Details[Pickup Customer Name],,0)</f>
        <v>TRIMARK EUROPE LTD</v>
      </c>
      <c r="E2886" s="274" t="str">
        <f>_xlfn.XLOOKUP(Table2[[#This Row],[K&amp;N REF ]],CAT_Details[Tracking Number],CAT_Details[Delivery Country Code],,0)</f>
        <v>FR</v>
      </c>
      <c r="F2886" s="274">
        <f>_xlfn.XLOOKUP(Table2[[#This Row],[TO Ref]],CAT_Details[TO Ref],CAT_Details[Loc],,0)</f>
        <v>3705</v>
      </c>
      <c r="G2886" s="260" t="s">
        <v>199</v>
      </c>
      <c r="H2886" s="260" t="s">
        <v>35</v>
      </c>
      <c r="I2886" s="281">
        <v>45964</v>
      </c>
      <c r="J2886" s="260" t="s">
        <v>26</v>
      </c>
      <c r="K2886" s="260" t="s">
        <v>32</v>
      </c>
      <c r="L2886" s="281">
        <v>45964</v>
      </c>
      <c r="M2886" s="260" t="str">
        <f>IF(Table2[[#This Row],[Resolve Date]]="","ONGOING","SOLVED")</f>
        <v>SOLVED</v>
      </c>
      <c r="N2886" s="261"/>
      <c r="O2886" s="260" t="str">
        <f>Table2[[#This Row],[K&amp;N REF ]]&amp;Table2[[#This Row],[Issue type ]]</f>
        <v>5017820705NO LABELS</v>
      </c>
      <c r="P2886" s="260">
        <f>YEAR(Table2[[#This Row],[Date ]])</f>
        <v>2025</v>
      </c>
      <c r="Q2886" s="260" t="str">
        <f>VLOOKUP(MONTH(Table2[[#This Row],[Date ]]),Months,2,0)</f>
        <v>November</v>
      </c>
      <c r="R2886" s="288" t="b">
        <f>COUNTIFS(Table2[Unique],Table2[[#This Row],[Unique]])&gt;1</f>
        <v>0</v>
      </c>
      <c r="S2886" s="288">
        <f>IF(Table2[[#This Row],[Status ]]="Solved",1,0)</f>
        <v>1</v>
      </c>
      <c r="T2886" s="288">
        <f>IF(Table2[[#This Row],[Status ]]="ongoing",1,0)</f>
        <v>0</v>
      </c>
    </row>
    <row r="2887" spans="1:20" x14ac:dyDescent="0.25">
      <c r="A2887" s="263">
        <v>5017850734</v>
      </c>
      <c r="B2887" s="287" t="str">
        <f>_xlfn.XLOOKUP(Table2[[#This Row],[K&amp;N REF ]],CAT_Details[Tracking Number],CAT_Details[S Ref],,0)</f>
        <v>20251030-S-70576</v>
      </c>
      <c r="C2887" s="273">
        <f>_xlfn.XLOOKUP(Table2[[#This Row],[K&amp;N REF ]],CAT_Details[Tracking Number],CAT_Details[TO Ref],,0)</f>
        <v>20251030838013</v>
      </c>
      <c r="D2887" s="273" t="str">
        <f>_xlfn.XLOOKUP(Table2[[#This Row],[K&amp;N REF ]],CAT_Details[Tracking Number],CAT_Details[Pickup Customer Name],,0)</f>
        <v>GRIMONPREZ TRANSMISSION GEARS</v>
      </c>
      <c r="E2887" s="274" t="str">
        <f>_xlfn.XLOOKUP(Table2[[#This Row],[K&amp;N REF ]],CAT_Details[Tracking Number],CAT_Details[Delivery Country Code],,0)</f>
        <v>GB</v>
      </c>
      <c r="F2887" s="274" t="str">
        <f>_xlfn.XLOOKUP(Table2[[#This Row],[TO Ref]],CAT_Details[TO Ref],CAT_Details[Loc],,0)</f>
        <v>DK-BM01</v>
      </c>
      <c r="G2887" s="260" t="s">
        <v>36</v>
      </c>
      <c r="H2887" s="260" t="s">
        <v>25</v>
      </c>
      <c r="I2887" s="281">
        <v>45965</v>
      </c>
      <c r="J2887" s="260" t="s">
        <v>26</v>
      </c>
      <c r="K2887" s="260" t="s">
        <v>32</v>
      </c>
      <c r="L2887" s="281">
        <v>45965</v>
      </c>
      <c r="M2887" s="260" t="str">
        <f>IF(Table2[[#This Row],[Resolve Date]]="","ONGOING","SOLVED")</f>
        <v>SOLVED</v>
      </c>
      <c r="N2887" s="261"/>
      <c r="O2887" s="260" t="str">
        <f>Table2[[#This Row],[K&amp;N REF ]]&amp;Table2[[#This Row],[Issue type ]]</f>
        <v xml:space="preserve">5017850734DAMAGE </v>
      </c>
      <c r="P2887" s="260">
        <f>YEAR(Table2[[#This Row],[Date ]])</f>
        <v>2025</v>
      </c>
      <c r="Q2887" s="260" t="str">
        <f>VLOOKUP(MONTH(Table2[[#This Row],[Date ]]),Months,2,0)</f>
        <v>November</v>
      </c>
      <c r="R2887" s="288" t="b">
        <f>COUNTIFS(Table2[Unique],Table2[[#This Row],[Unique]])&gt;1</f>
        <v>0</v>
      </c>
      <c r="S2887" s="288">
        <f>IF(Table2[[#This Row],[Status ]]="Solved",1,0)</f>
        <v>1</v>
      </c>
      <c r="T2887" s="288">
        <f>IF(Table2[[#This Row],[Status ]]="ongoing",1,0)</f>
        <v>0</v>
      </c>
    </row>
    <row r="2888" spans="1:20" x14ac:dyDescent="0.25">
      <c r="A2888" s="263">
        <v>5017835851</v>
      </c>
      <c r="B2888" s="287" t="str">
        <f>_xlfn.XLOOKUP(Table2[[#This Row],[K&amp;N REF ]],CAT_Details[Tracking Number],CAT_Details[S Ref],,0)</f>
        <v>20251029-S-70629</v>
      </c>
      <c r="C2888" s="273">
        <f>_xlfn.XLOOKUP(Table2[[#This Row],[K&amp;N REF ]],CAT_Details[Tracking Number],CAT_Details[TO Ref],,0)</f>
        <v>20251028835968</v>
      </c>
      <c r="D2888" s="273" t="str">
        <f>_xlfn.XLOOKUP(Table2[[#This Row],[K&amp;N REF ]],CAT_Details[Tracking Number],CAT_Details[Pickup Customer Name],,0)</f>
        <v>Orlaco Products B.V.</v>
      </c>
      <c r="E2888" s="274" t="str">
        <f>_xlfn.XLOOKUP(Table2[[#This Row],[K&amp;N REF ]],CAT_Details[Tracking Number],CAT_Details[Delivery Country Code],,0)</f>
        <v>GB</v>
      </c>
      <c r="F2888" s="274">
        <f>_xlfn.XLOOKUP(Table2[[#This Row],[TO Ref]],CAT_Details[TO Ref],CAT_Details[Loc],,0)</f>
        <v>3402</v>
      </c>
      <c r="G2888" s="260" t="s">
        <v>24</v>
      </c>
      <c r="H2888" s="260" t="s">
        <v>40</v>
      </c>
      <c r="I2888" s="281">
        <v>45965</v>
      </c>
      <c r="J2888" s="260" t="s">
        <v>26</v>
      </c>
      <c r="K2888" s="260" t="s">
        <v>32</v>
      </c>
      <c r="L2888" s="281">
        <v>45965</v>
      </c>
      <c r="M2888" s="260" t="str">
        <f>IF(Table2[[#This Row],[Resolve Date]]="","ONGOING","SOLVED")</f>
        <v>SOLVED</v>
      </c>
      <c r="N2888" s="261" t="s">
        <v>31795</v>
      </c>
      <c r="O2888" s="260" t="str">
        <f>Table2[[#This Row],[K&amp;N REF ]]&amp;Table2[[#This Row],[Issue type ]]</f>
        <v xml:space="preserve">5017835851INCORRECT LABELS </v>
      </c>
      <c r="P2888" s="260">
        <f>YEAR(Table2[[#This Row],[Date ]])</f>
        <v>2025</v>
      </c>
      <c r="Q2888" s="260" t="str">
        <f>VLOOKUP(MONTH(Table2[[#This Row],[Date ]]),Months,2,0)</f>
        <v>November</v>
      </c>
      <c r="R2888" s="288" t="b">
        <f>COUNTIFS(Table2[Unique],Table2[[#This Row],[Unique]])&gt;1</f>
        <v>0</v>
      </c>
      <c r="S2888" s="288">
        <f>IF(Table2[[#This Row],[Status ]]="Solved",1,0)</f>
        <v>1</v>
      </c>
      <c r="T2888" s="288">
        <f>IF(Table2[[#This Row],[Status ]]="ongoing",1,0)</f>
        <v>0</v>
      </c>
    </row>
    <row r="2889" spans="1:20" x14ac:dyDescent="0.25">
      <c r="A2889" s="263">
        <v>5017835853</v>
      </c>
      <c r="B2889" s="287" t="str">
        <f>_xlfn.XLOOKUP(Table2[[#This Row],[K&amp;N REF ]],CAT_Details[Tracking Number],CAT_Details[S Ref],,0)</f>
        <v>20251029-S-70629</v>
      </c>
      <c r="C2889" s="273">
        <f>_xlfn.XLOOKUP(Table2[[#This Row],[K&amp;N REF ]],CAT_Details[Tracking Number],CAT_Details[TO Ref],,0)</f>
        <v>20251028835651</v>
      </c>
      <c r="D2889" s="273" t="str">
        <f>_xlfn.XLOOKUP(Table2[[#This Row],[K&amp;N REF ]],CAT_Details[Tracking Number],CAT_Details[Pickup Customer Name],,0)</f>
        <v>Orlaco Products B.V.</v>
      </c>
      <c r="E2889" s="274" t="str">
        <f>_xlfn.XLOOKUP(Table2[[#This Row],[K&amp;N REF ]],CAT_Details[Tracking Number],CAT_Details[Delivery Country Code],,0)</f>
        <v>GB</v>
      </c>
      <c r="F2889" s="274" t="str">
        <f>_xlfn.XLOOKUP(Table2[[#This Row],[TO Ref]],CAT_Details[TO Ref],CAT_Details[Loc],,0)</f>
        <v>U2-L5</v>
      </c>
      <c r="G2889" s="260" t="s">
        <v>24</v>
      </c>
      <c r="H2889" s="260" t="s">
        <v>40</v>
      </c>
      <c r="I2889" s="281">
        <v>45965</v>
      </c>
      <c r="J2889" s="260" t="s">
        <v>26</v>
      </c>
      <c r="K2889" s="260" t="s">
        <v>32</v>
      </c>
      <c r="L2889" s="281">
        <v>45965</v>
      </c>
      <c r="M2889" s="260" t="str">
        <f>IF(Table2[[#This Row],[Resolve Date]]="","ONGOING","SOLVED")</f>
        <v>SOLVED</v>
      </c>
      <c r="N2889" s="261" t="s">
        <v>31796</v>
      </c>
      <c r="O2889" s="260" t="str">
        <f>Table2[[#This Row],[K&amp;N REF ]]&amp;Table2[[#This Row],[Issue type ]]</f>
        <v xml:space="preserve">5017835853INCORRECT LABELS </v>
      </c>
      <c r="P2889" s="260">
        <f>YEAR(Table2[[#This Row],[Date ]])</f>
        <v>2025</v>
      </c>
      <c r="Q2889" s="260" t="str">
        <f>VLOOKUP(MONTH(Table2[[#This Row],[Date ]]),Months,2,0)</f>
        <v>November</v>
      </c>
      <c r="R2889" s="288" t="b">
        <f>COUNTIFS(Table2[Unique],Table2[[#This Row],[Unique]])&gt;1</f>
        <v>0</v>
      </c>
      <c r="S2889" s="288">
        <f>IF(Table2[[#This Row],[Status ]]="Solved",1,0)</f>
        <v>1</v>
      </c>
      <c r="T2889" s="288">
        <f>IF(Table2[[#This Row],[Status ]]="ongoing",1,0)</f>
        <v>0</v>
      </c>
    </row>
    <row r="2890" spans="1:20" x14ac:dyDescent="0.25">
      <c r="A2890" s="263">
        <v>5017835729</v>
      </c>
      <c r="B2890" s="287" t="str">
        <f>_xlfn.XLOOKUP(Table2[[#This Row],[K&amp;N REF ]],CAT_Details[Tracking Number],CAT_Details[S Ref],,0)</f>
        <v>20251029-S-70591</v>
      </c>
      <c r="C2890" s="273">
        <f>_xlfn.XLOOKUP(Table2[[#This Row],[K&amp;N REF ]],CAT_Details[Tracking Number],CAT_Details[TO Ref],,0)</f>
        <v>20251027835050</v>
      </c>
      <c r="D2890" s="273" t="str">
        <f>_xlfn.XLOOKUP(Table2[[#This Row],[K&amp;N REF ]],CAT_Details[Tracking Number],CAT_Details[Pickup Customer Name],,0)</f>
        <v>LASEK spol. s r.o.</v>
      </c>
      <c r="E2890" s="274" t="str">
        <f>_xlfn.XLOOKUP(Table2[[#This Row],[K&amp;N REF ]],CAT_Details[Tracking Number],CAT_Details[Delivery Country Code],,0)</f>
        <v>GB</v>
      </c>
      <c r="F2890" s="274" t="str">
        <f>_xlfn.XLOOKUP(Table2[[#This Row],[TO Ref]],CAT_Details[TO Ref],CAT_Details[Loc],,0)</f>
        <v>DX01-L5</v>
      </c>
      <c r="G2890" s="260" t="s">
        <v>38</v>
      </c>
      <c r="H2890" s="260" t="s">
        <v>29</v>
      </c>
      <c r="I2890" s="281">
        <v>45965</v>
      </c>
      <c r="J2890" s="260" t="s">
        <v>26</v>
      </c>
      <c r="K2890" s="260" t="s">
        <v>32</v>
      </c>
      <c r="L2890" s="281">
        <v>45965</v>
      </c>
      <c r="M2890" s="260" t="str">
        <f>IF(Table2[[#This Row],[Resolve Date]]="","ONGOING","SOLVED")</f>
        <v>SOLVED</v>
      </c>
      <c r="N2890" s="261"/>
      <c r="O2890" s="260" t="str">
        <f>Table2[[#This Row],[K&amp;N REF ]]&amp;Table2[[#This Row],[Issue type ]]</f>
        <v>5017835729DAMAGED LABEL</v>
      </c>
      <c r="P2890" s="260">
        <f>YEAR(Table2[[#This Row],[Date ]])</f>
        <v>2025</v>
      </c>
      <c r="Q2890" s="260" t="str">
        <f>VLOOKUP(MONTH(Table2[[#This Row],[Date ]]),Months,2,0)</f>
        <v>November</v>
      </c>
      <c r="R2890" s="288" t="b">
        <f>COUNTIFS(Table2[Unique],Table2[[#This Row],[Unique]])&gt;1</f>
        <v>0</v>
      </c>
      <c r="S2890" s="288">
        <f>IF(Table2[[#This Row],[Status ]]="Solved",1,0)</f>
        <v>1</v>
      </c>
      <c r="T2890" s="288">
        <f>IF(Table2[[#This Row],[Status ]]="ongoing",1,0)</f>
        <v>0</v>
      </c>
    </row>
    <row r="2891" spans="1:20" x14ac:dyDescent="0.25">
      <c r="A2891" s="263">
        <v>5017835473</v>
      </c>
      <c r="B2891" s="287" t="str">
        <f>_xlfn.XLOOKUP(Table2[[#This Row],[K&amp;N REF ]],CAT_Details[Tracking Number],CAT_Details[S Ref],,0)</f>
        <v>20251029-S-70253</v>
      </c>
      <c r="C2891" s="273">
        <f>_xlfn.XLOOKUP(Table2[[#This Row],[K&amp;N REF ]],CAT_Details[Tracking Number],CAT_Details[TO Ref],,0)</f>
        <v>20251027834742</v>
      </c>
      <c r="D2891" s="273" t="str">
        <f>_xlfn.XLOOKUP(Table2[[#This Row],[K&amp;N REF ]],CAT_Details[Tracking Number],CAT_Details[Pickup Customer Name],,0)</f>
        <v>Elobau GmbH &amp; Co. KG</v>
      </c>
      <c r="E2891" s="274" t="str">
        <f>_xlfn.XLOOKUP(Table2[[#This Row],[K&amp;N REF ]],CAT_Details[Tracking Number],CAT_Details[Delivery Country Code],,0)</f>
        <v>GB</v>
      </c>
      <c r="F2891" s="274">
        <f>_xlfn.XLOOKUP(Table2[[#This Row],[TO Ref]],CAT_Details[TO Ref],CAT_Details[Loc],,0)</f>
        <v>3402</v>
      </c>
      <c r="G2891" s="260" t="s">
        <v>34</v>
      </c>
      <c r="H2891" s="260" t="s">
        <v>25</v>
      </c>
      <c r="I2891" s="281">
        <v>45965</v>
      </c>
      <c r="J2891" s="260" t="s">
        <v>26</v>
      </c>
      <c r="K2891" s="260" t="s">
        <v>32</v>
      </c>
      <c r="L2891" s="281">
        <v>45965</v>
      </c>
      <c r="M2891" s="260" t="str">
        <f>IF(Table2[[#This Row],[Resolve Date]]="","ONGOING","SOLVED")</f>
        <v>SOLVED</v>
      </c>
      <c r="N2891" s="261"/>
      <c r="O2891" s="260" t="str">
        <f>Table2[[#This Row],[K&amp;N REF ]]&amp;Table2[[#This Row],[Issue type ]]</f>
        <v xml:space="preserve">5017835473DAMAGE </v>
      </c>
      <c r="P2891" s="260">
        <f>YEAR(Table2[[#This Row],[Date ]])</f>
        <v>2025</v>
      </c>
      <c r="Q2891" s="260" t="str">
        <f>VLOOKUP(MONTH(Table2[[#This Row],[Date ]]),Months,2,0)</f>
        <v>November</v>
      </c>
      <c r="R2891" s="288" t="b">
        <f>COUNTIFS(Table2[Unique],Table2[[#This Row],[Unique]])&gt;1</f>
        <v>0</v>
      </c>
      <c r="S2891" s="288">
        <f>IF(Table2[[#This Row],[Status ]]="Solved",1,0)</f>
        <v>1</v>
      </c>
      <c r="T2891" s="288">
        <f>IF(Table2[[#This Row],[Status ]]="ongoing",1,0)</f>
        <v>0</v>
      </c>
    </row>
    <row r="2892" spans="1:20" x14ac:dyDescent="0.25">
      <c r="A2892" s="263">
        <v>5017835473</v>
      </c>
      <c r="B2892" s="287" t="str">
        <f>_xlfn.XLOOKUP(Table2[[#This Row],[K&amp;N REF ]],CAT_Details[Tracking Number],CAT_Details[S Ref],,0)</f>
        <v>20251029-S-70253</v>
      </c>
      <c r="C2892" s="273">
        <f>_xlfn.XLOOKUP(Table2[[#This Row],[K&amp;N REF ]],CAT_Details[Tracking Number],CAT_Details[TO Ref],,0)</f>
        <v>20251027834742</v>
      </c>
      <c r="D2892" s="273" t="str">
        <f>_xlfn.XLOOKUP(Table2[[#This Row],[K&amp;N REF ]],CAT_Details[Tracking Number],CAT_Details[Pickup Customer Name],,0)</f>
        <v>Elobau GmbH &amp; Co. KG</v>
      </c>
      <c r="E2892" s="274" t="str">
        <f>_xlfn.XLOOKUP(Table2[[#This Row],[K&amp;N REF ]],CAT_Details[Tracking Number],CAT_Details[Delivery Country Code],,0)</f>
        <v>GB</v>
      </c>
      <c r="F2892" s="274">
        <f>_xlfn.XLOOKUP(Table2[[#This Row],[TO Ref]],CAT_Details[TO Ref],CAT_Details[Loc],,0)</f>
        <v>3402</v>
      </c>
      <c r="G2892" s="260" t="s">
        <v>34</v>
      </c>
      <c r="H2892" s="260" t="s">
        <v>29</v>
      </c>
      <c r="I2892" s="281">
        <v>45965</v>
      </c>
      <c r="J2892" s="260" t="s">
        <v>26</v>
      </c>
      <c r="K2892" s="260" t="s">
        <v>32</v>
      </c>
      <c r="L2892" s="281">
        <v>45965</v>
      </c>
      <c r="M2892" s="260" t="str">
        <f>IF(Table2[[#This Row],[Resolve Date]]="","ONGOING","SOLVED")</f>
        <v>SOLVED</v>
      </c>
      <c r="N2892" s="261"/>
      <c r="O2892" s="260" t="str">
        <f>Table2[[#This Row],[K&amp;N REF ]]&amp;Table2[[#This Row],[Issue type ]]</f>
        <v>5017835473DAMAGED LABEL</v>
      </c>
      <c r="P2892" s="260">
        <f>YEAR(Table2[[#This Row],[Date ]])</f>
        <v>2025</v>
      </c>
      <c r="Q2892" s="260" t="str">
        <f>VLOOKUP(MONTH(Table2[[#This Row],[Date ]]),Months,2,0)</f>
        <v>November</v>
      </c>
      <c r="R2892" s="288" t="b">
        <f>COUNTIFS(Table2[Unique],Table2[[#This Row],[Unique]])&gt;1</f>
        <v>0</v>
      </c>
      <c r="S2892" s="288">
        <f>IF(Table2[[#This Row],[Status ]]="Solved",1,0)</f>
        <v>1</v>
      </c>
      <c r="T2892" s="288">
        <f>IF(Table2[[#This Row],[Status ]]="ongoing",1,0)</f>
        <v>0</v>
      </c>
    </row>
    <row r="2893" spans="1:20" x14ac:dyDescent="0.25">
      <c r="A2893" s="263">
        <v>5017819869</v>
      </c>
      <c r="B2893" s="287" t="str">
        <f>_xlfn.XLOOKUP(Table2[[#This Row],[K&amp;N REF ]],CAT_Details[Tracking Number],CAT_Details[S Ref],,0)</f>
        <v>20251028-S-70282</v>
      </c>
      <c r="C2893" s="273">
        <f>_xlfn.XLOOKUP(Table2[[#This Row],[K&amp;N REF ]],CAT_Details[Tracking Number],CAT_Details[TO Ref],,0)</f>
        <v>20251028835607</v>
      </c>
      <c r="D2893" s="273" t="str">
        <f>_xlfn.XLOOKUP(Table2[[#This Row],[K&amp;N REF ]],CAT_Details[Tracking Number],CAT_Details[Pickup Customer Name],,0)</f>
        <v>KUEHNE + NAGEL AG AND CO. KG</v>
      </c>
      <c r="E2893" s="274" t="str">
        <f>_xlfn.XLOOKUP(Table2[[#This Row],[K&amp;N REF ]],CAT_Details[Tracking Number],CAT_Details[Delivery Country Code],,0)</f>
        <v>GB</v>
      </c>
      <c r="F2893" s="274" t="str">
        <f>_xlfn.XLOOKUP(Table2[[#This Row],[TO Ref]],CAT_Details[TO Ref],CAT_Details[Loc],,0)</f>
        <v>U2-L5</v>
      </c>
      <c r="G2893" s="260" t="s">
        <v>34</v>
      </c>
      <c r="H2893" s="260" t="s">
        <v>35</v>
      </c>
      <c r="I2893" s="281">
        <v>45965</v>
      </c>
      <c r="J2893" s="260" t="s">
        <v>26</v>
      </c>
      <c r="K2893" s="260" t="s">
        <v>27</v>
      </c>
      <c r="L2893" s="281">
        <v>45965</v>
      </c>
      <c r="M2893" s="260" t="str">
        <f>IF(Table2[[#This Row],[Resolve Date]]="","ONGOING","SOLVED")</f>
        <v>SOLVED</v>
      </c>
      <c r="N2893" s="261"/>
      <c r="O2893" s="260" t="str">
        <f>Table2[[#This Row],[K&amp;N REF ]]&amp;Table2[[#This Row],[Issue type ]]</f>
        <v>5017819869NO LABELS</v>
      </c>
      <c r="P2893" s="260">
        <f>YEAR(Table2[[#This Row],[Date ]])</f>
        <v>2025</v>
      </c>
      <c r="Q2893" s="260" t="str">
        <f>VLOOKUP(MONTH(Table2[[#This Row],[Date ]]),Months,2,0)</f>
        <v>November</v>
      </c>
      <c r="R2893" s="288" t="b">
        <f>COUNTIFS(Table2[Unique],Table2[[#This Row],[Unique]])&gt;1</f>
        <v>0</v>
      </c>
      <c r="S2893" s="288">
        <f>IF(Table2[[#This Row],[Status ]]="Solved",1,0)</f>
        <v>1</v>
      </c>
      <c r="T2893" s="288">
        <f>IF(Table2[[#This Row],[Status ]]="ongoing",1,0)</f>
        <v>0</v>
      </c>
    </row>
    <row r="2894" spans="1:20" x14ac:dyDescent="0.25">
      <c r="A2894" s="263">
        <v>5017819868</v>
      </c>
      <c r="B2894" s="287" t="str">
        <f>_xlfn.XLOOKUP(Table2[[#This Row],[K&amp;N REF ]],CAT_Details[Tracking Number],CAT_Details[S Ref],,0)</f>
        <v>20251028-S-70282</v>
      </c>
      <c r="C2894" s="273">
        <f>_xlfn.XLOOKUP(Table2[[#This Row],[K&amp;N REF ]],CAT_Details[Tracking Number],CAT_Details[TO Ref],,0)</f>
        <v>20251028835603</v>
      </c>
      <c r="D2894" s="273" t="str">
        <f>_xlfn.XLOOKUP(Table2[[#This Row],[K&amp;N REF ]],CAT_Details[Tracking Number],CAT_Details[Pickup Customer Name],,0)</f>
        <v>KUEHNE + NAGEL AG AND CO. KG</v>
      </c>
      <c r="E2894" s="274" t="str">
        <f>_xlfn.XLOOKUP(Table2[[#This Row],[K&amp;N REF ]],CAT_Details[Tracking Number],CAT_Details[Delivery Country Code],,0)</f>
        <v>GB</v>
      </c>
      <c r="F2894" s="274">
        <f>_xlfn.XLOOKUP(Table2[[#This Row],[TO Ref]],CAT_Details[TO Ref],CAT_Details[Loc],,0)</f>
        <v>3402</v>
      </c>
      <c r="G2894" s="260" t="s">
        <v>34</v>
      </c>
      <c r="H2894" s="260" t="s">
        <v>35</v>
      </c>
      <c r="I2894" s="281">
        <v>45965</v>
      </c>
      <c r="J2894" s="260" t="s">
        <v>26</v>
      </c>
      <c r="K2894" s="260" t="s">
        <v>27</v>
      </c>
      <c r="L2894" s="281">
        <v>45965</v>
      </c>
      <c r="M2894" s="260" t="str">
        <f>IF(Table2[[#This Row],[Resolve Date]]="","ONGOING","SOLVED")</f>
        <v>SOLVED</v>
      </c>
      <c r="N2894" s="261"/>
      <c r="O2894" s="260" t="str">
        <f>Table2[[#This Row],[K&amp;N REF ]]&amp;Table2[[#This Row],[Issue type ]]</f>
        <v>5017819868NO LABELS</v>
      </c>
      <c r="P2894" s="260">
        <f>YEAR(Table2[[#This Row],[Date ]])</f>
        <v>2025</v>
      </c>
      <c r="Q2894" s="260" t="str">
        <f>VLOOKUP(MONTH(Table2[[#This Row],[Date ]]),Months,2,0)</f>
        <v>November</v>
      </c>
      <c r="R2894" s="288" t="b">
        <f>COUNTIFS(Table2[Unique],Table2[[#This Row],[Unique]])&gt;1</f>
        <v>0</v>
      </c>
      <c r="S2894" s="288">
        <f>IF(Table2[[#This Row],[Status ]]="Solved",1,0)</f>
        <v>1</v>
      </c>
      <c r="T2894" s="288">
        <f>IF(Table2[[#This Row],[Status ]]="ongoing",1,0)</f>
        <v>0</v>
      </c>
    </row>
    <row r="2895" spans="1:20" x14ac:dyDescent="0.25">
      <c r="A2895" s="263">
        <v>5017802510</v>
      </c>
      <c r="B2895" s="287" t="str">
        <f>_xlfn.XLOOKUP(Table2[[#This Row],[K&amp;N REF ]],CAT_Details[Tracking Number],CAT_Details[S Ref],,0)</f>
        <v>20251027-S-70637</v>
      </c>
      <c r="C2895" s="273">
        <f>_xlfn.XLOOKUP(Table2[[#This Row],[K&amp;N REF ]],CAT_Details[Tracking Number],CAT_Details[TO Ref],,0)</f>
        <v>20251023832531</v>
      </c>
      <c r="D2895" s="273" t="str">
        <f>_xlfn.XLOOKUP(Table2[[#This Row],[K&amp;N REF ]],CAT_Details[Tracking Number],CAT_Details[Pickup Customer Name],,0)</f>
        <v>KONGSBERG AUTOMOTIVE ASA</v>
      </c>
      <c r="E2895" s="274" t="str">
        <f>_xlfn.XLOOKUP(Table2[[#This Row],[K&amp;N REF ]],CAT_Details[Tracking Number],CAT_Details[Delivery Country Code],,0)</f>
        <v>GB</v>
      </c>
      <c r="F2895" s="274">
        <f>_xlfn.XLOOKUP(Table2[[#This Row],[TO Ref]],CAT_Details[TO Ref],CAT_Details[Loc],,0)</f>
        <v>3402</v>
      </c>
      <c r="G2895" s="260" t="s">
        <v>44</v>
      </c>
      <c r="H2895" s="260" t="s">
        <v>35</v>
      </c>
      <c r="I2895" s="281">
        <v>45965</v>
      </c>
      <c r="J2895" s="260" t="s">
        <v>26</v>
      </c>
      <c r="K2895" s="260" t="s">
        <v>32</v>
      </c>
      <c r="L2895" s="281">
        <v>45965</v>
      </c>
      <c r="M2895" s="260" t="str">
        <f>IF(Table2[[#This Row],[Resolve Date]]="","ONGOING","SOLVED")</f>
        <v>SOLVED</v>
      </c>
      <c r="N2895" s="261"/>
      <c r="O2895" s="260" t="str">
        <f>Table2[[#This Row],[K&amp;N REF ]]&amp;Table2[[#This Row],[Issue type ]]</f>
        <v>5017802510NO LABELS</v>
      </c>
      <c r="P2895" s="260">
        <f>YEAR(Table2[[#This Row],[Date ]])</f>
        <v>2025</v>
      </c>
      <c r="Q2895" s="260" t="str">
        <f>VLOOKUP(MONTH(Table2[[#This Row],[Date ]]),Months,2,0)</f>
        <v>November</v>
      </c>
      <c r="R2895" s="288" t="b">
        <f>COUNTIFS(Table2[Unique],Table2[[#This Row],[Unique]])&gt;1</f>
        <v>0</v>
      </c>
      <c r="S2895" s="288">
        <f>IF(Table2[[#This Row],[Status ]]="Solved",1,0)</f>
        <v>1</v>
      </c>
      <c r="T2895" s="288">
        <f>IF(Table2[[#This Row],[Status ]]="ongoing",1,0)</f>
        <v>0</v>
      </c>
    </row>
    <row r="2896" spans="1:20" x14ac:dyDescent="0.25">
      <c r="A2896" s="263">
        <v>5017787923</v>
      </c>
      <c r="B2896" s="287" t="str">
        <f>_xlfn.XLOOKUP(Table2[[#This Row],[K&amp;N REF ]],CAT_Details[Tracking Number],CAT_Details[S Ref],,0)</f>
        <v>20251024-S-70794</v>
      </c>
      <c r="C2896" s="273">
        <f>_xlfn.XLOOKUP(Table2[[#This Row],[K&amp;N REF ]],CAT_Details[Tracking Number],CAT_Details[TO Ref],,0)</f>
        <v>20251024833469</v>
      </c>
      <c r="D2896" s="273" t="str">
        <f>_xlfn.XLOOKUP(Table2[[#This Row],[K&amp;N REF ]],CAT_Details[Tracking Number],CAT_Details[Pickup Customer Name],,0)</f>
        <v>Akg Thermotechnik Lettland Ltd.</v>
      </c>
      <c r="E2896" s="274" t="str">
        <f>_xlfn.XLOOKUP(Table2[[#This Row],[K&amp;N REF ]],CAT_Details[Tracking Number],CAT_Details[Delivery Country Code],,0)</f>
        <v>GB</v>
      </c>
      <c r="F2896" s="274">
        <f>_xlfn.XLOOKUP(Table2[[#This Row],[TO Ref]],CAT_Details[TO Ref],CAT_Details[Loc],,0)</f>
        <v>3402</v>
      </c>
      <c r="G2896" s="260" t="s">
        <v>44</v>
      </c>
      <c r="H2896" s="260" t="s">
        <v>179</v>
      </c>
      <c r="I2896" s="281">
        <v>45965</v>
      </c>
      <c r="J2896" s="260" t="s">
        <v>41</v>
      </c>
      <c r="K2896" s="260" t="s">
        <v>32</v>
      </c>
      <c r="L2896" s="281">
        <v>45965</v>
      </c>
      <c r="M2896" s="260" t="str">
        <f>IF(Table2[[#This Row],[Resolve Date]]="","ONGOING","SOLVED")</f>
        <v>SOLVED</v>
      </c>
      <c r="N2896" s="261"/>
      <c r="O2896" s="260" t="str">
        <f>Table2[[#This Row],[K&amp;N REF ]]&amp;Table2[[#This Row],[Issue type ]]</f>
        <v xml:space="preserve">5017787923NOT SCANNABLE </v>
      </c>
      <c r="P2896" s="260">
        <f>YEAR(Table2[[#This Row],[Date ]])</f>
        <v>2025</v>
      </c>
      <c r="Q2896" s="260" t="str">
        <f>VLOOKUP(MONTH(Table2[[#This Row],[Date ]]),Months,2,0)</f>
        <v>November</v>
      </c>
      <c r="R2896" s="288" t="b">
        <f>COUNTIFS(Table2[Unique],Table2[[#This Row],[Unique]])&gt;1</f>
        <v>0</v>
      </c>
      <c r="S2896" s="288">
        <f>IF(Table2[[#This Row],[Status ]]="Solved",1,0)</f>
        <v>1</v>
      </c>
      <c r="T2896" s="288">
        <f>IF(Table2[[#This Row],[Status ]]="ongoing",1,0)</f>
        <v>0</v>
      </c>
    </row>
    <row r="2897" spans="1:20" x14ac:dyDescent="0.25">
      <c r="A2897" s="263">
        <v>5017803824</v>
      </c>
      <c r="B2897" s="287" t="str">
        <f>_xlfn.XLOOKUP(Table2[[#This Row],[K&amp;N REF ]],CAT_Details[Tracking Number],CAT_Details[S Ref],,0)</f>
        <v>20251027-S-70686</v>
      </c>
      <c r="C2897" s="273">
        <f>_xlfn.XLOOKUP(Table2[[#This Row],[K&amp;N REF ]],CAT_Details[Tracking Number],CAT_Details[TO Ref],,0)</f>
        <v>20251023833277</v>
      </c>
      <c r="D2897" s="273" t="str">
        <f>_xlfn.XLOOKUP(Table2[[#This Row],[K&amp;N REF ]],CAT_Details[Tracking Number],CAT_Details[Pickup Customer Name],,0)</f>
        <v>BORGWARNER EMISSIONS SYSTEMS</v>
      </c>
      <c r="E2897" s="274" t="str">
        <f>_xlfn.XLOOKUP(Table2[[#This Row],[K&amp;N REF ]],CAT_Details[Tracking Number],CAT_Details[Delivery Country Code],,0)</f>
        <v>GB</v>
      </c>
      <c r="F2897" s="274" t="str">
        <f>_xlfn.XLOOKUP(Table2[[#This Row],[TO Ref]],CAT_Details[TO Ref],CAT_Details[Loc],,0)</f>
        <v>DX01-L5</v>
      </c>
      <c r="G2897" s="260" t="s">
        <v>44</v>
      </c>
      <c r="H2897" s="260" t="s">
        <v>49</v>
      </c>
      <c r="I2897" s="281">
        <v>45965</v>
      </c>
      <c r="J2897" s="260" t="s">
        <v>26</v>
      </c>
      <c r="K2897" s="260" t="s">
        <v>32</v>
      </c>
      <c r="L2897" s="281">
        <v>45965</v>
      </c>
      <c r="M2897" s="260" t="str">
        <f>IF(Table2[[#This Row],[Resolve Date]]="","ONGOING","SOLVED")</f>
        <v>SOLVED</v>
      </c>
      <c r="N2897" s="261" t="s">
        <v>31797</v>
      </c>
      <c r="O2897" s="260" t="str">
        <f>Table2[[#This Row],[K&amp;N REF ]]&amp;Table2[[#This Row],[Issue type ]]</f>
        <v>5017803824XX LABELS</v>
      </c>
      <c r="P2897" s="260">
        <f>YEAR(Table2[[#This Row],[Date ]])</f>
        <v>2025</v>
      </c>
      <c r="Q2897" s="260" t="str">
        <f>VLOOKUP(MONTH(Table2[[#This Row],[Date ]]),Months,2,0)</f>
        <v>November</v>
      </c>
      <c r="R2897" s="288" t="b">
        <f>COUNTIFS(Table2[Unique],Table2[[#This Row],[Unique]])&gt;1</f>
        <v>0</v>
      </c>
      <c r="S2897" s="288">
        <f>IF(Table2[[#This Row],[Status ]]="Solved",1,0)</f>
        <v>1</v>
      </c>
      <c r="T2897" s="288">
        <f>IF(Table2[[#This Row],[Status ]]="ongoing",1,0)</f>
        <v>0</v>
      </c>
    </row>
    <row r="2898" spans="1:20" x14ac:dyDescent="0.25">
      <c r="A2898" s="263">
        <v>5017803824</v>
      </c>
      <c r="B2898" s="287" t="str">
        <f>_xlfn.XLOOKUP(Table2[[#This Row],[K&amp;N REF ]],CAT_Details[Tracking Number],CAT_Details[S Ref],,0)</f>
        <v>20251027-S-70686</v>
      </c>
      <c r="C2898" s="273">
        <f>_xlfn.XLOOKUP(Table2[[#This Row],[K&amp;N REF ]],CAT_Details[Tracking Number],CAT_Details[TO Ref],,0)</f>
        <v>20251023833277</v>
      </c>
      <c r="D2898" s="273" t="str">
        <f>_xlfn.XLOOKUP(Table2[[#This Row],[K&amp;N REF ]],CAT_Details[Tracking Number],CAT_Details[Pickup Customer Name],,0)</f>
        <v>BORGWARNER EMISSIONS SYSTEMS</v>
      </c>
      <c r="E2898" s="274" t="str">
        <f>_xlfn.XLOOKUP(Table2[[#This Row],[K&amp;N REF ]],CAT_Details[Tracking Number],CAT_Details[Delivery Country Code],,0)</f>
        <v>GB</v>
      </c>
      <c r="F2898" s="274" t="str">
        <f>_xlfn.XLOOKUP(Table2[[#This Row],[TO Ref]],CAT_Details[TO Ref],CAT_Details[Loc],,0)</f>
        <v>DX01-L5</v>
      </c>
      <c r="G2898" s="260" t="s">
        <v>44</v>
      </c>
      <c r="H2898" s="260" t="s">
        <v>25</v>
      </c>
      <c r="I2898" s="281">
        <v>45965</v>
      </c>
      <c r="J2898" s="260" t="s">
        <v>26</v>
      </c>
      <c r="K2898" s="260" t="s">
        <v>50</v>
      </c>
      <c r="L2898" s="281">
        <v>45965</v>
      </c>
      <c r="M2898" s="260" t="str">
        <f>IF(Table2[[#This Row],[Resolve Date]]="","ONGOING","SOLVED")</f>
        <v>SOLVED</v>
      </c>
      <c r="N2898" s="261"/>
      <c r="O2898" s="260" t="str">
        <f>Table2[[#This Row],[K&amp;N REF ]]&amp;Table2[[#This Row],[Issue type ]]</f>
        <v xml:space="preserve">5017803824DAMAGE </v>
      </c>
      <c r="P2898" s="260">
        <f>YEAR(Table2[[#This Row],[Date ]])</f>
        <v>2025</v>
      </c>
      <c r="Q2898" s="260" t="str">
        <f>VLOOKUP(MONTH(Table2[[#This Row],[Date ]]),Months,2,0)</f>
        <v>November</v>
      </c>
      <c r="R2898" s="288" t="b">
        <f>COUNTIFS(Table2[Unique],Table2[[#This Row],[Unique]])&gt;1</f>
        <v>0</v>
      </c>
      <c r="S2898" s="288">
        <f>IF(Table2[[#This Row],[Status ]]="Solved",1,0)</f>
        <v>1</v>
      </c>
      <c r="T2898" s="288">
        <f>IF(Table2[[#This Row],[Status ]]="ongoing",1,0)</f>
        <v>0</v>
      </c>
    </row>
    <row r="2899" spans="1:20" x14ac:dyDescent="0.25">
      <c r="A2899" s="263">
        <v>5017836148</v>
      </c>
      <c r="B2899" s="287" t="str">
        <f>_xlfn.XLOOKUP(Table2[[#This Row],[K&amp;N REF ]],CAT_Details[Tracking Number],CAT_Details[S Ref],,0)</f>
        <v>20251029-S-70219</v>
      </c>
      <c r="C2899" s="273">
        <f>_xlfn.XLOOKUP(Table2[[#This Row],[K&amp;N REF ]],CAT_Details[Tracking Number],CAT_Details[TO Ref],,0)</f>
        <v>20251029836815</v>
      </c>
      <c r="D2899" s="273" t="str">
        <f>_xlfn.XLOOKUP(Table2[[#This Row],[K&amp;N REF ]],CAT_Details[Tracking Number],CAT_Details[Pickup Customer Name],,0)</f>
        <v>TENNECO INC</v>
      </c>
      <c r="E2899" s="274" t="str">
        <f>_xlfn.XLOOKUP(Table2[[#This Row],[K&amp;N REF ]],CAT_Details[Tracking Number],CAT_Details[Delivery Country Code],,0)</f>
        <v>GB</v>
      </c>
      <c r="F2899" s="274" t="str">
        <f>_xlfn.XLOOKUP(Table2[[#This Row],[TO Ref]],CAT_Details[TO Ref],CAT_Details[Loc],,0)</f>
        <v>MZ02</v>
      </c>
      <c r="G2899" s="260" t="s">
        <v>34</v>
      </c>
      <c r="H2899" s="260" t="s">
        <v>35</v>
      </c>
      <c r="I2899" s="281">
        <v>45965</v>
      </c>
      <c r="J2899" s="260" t="s">
        <v>26</v>
      </c>
      <c r="K2899" s="260" t="s">
        <v>32</v>
      </c>
      <c r="L2899" s="281">
        <v>45965</v>
      </c>
      <c r="M2899" s="260" t="str">
        <f>IF(Table2[[#This Row],[Resolve Date]]="","ONGOING","SOLVED")</f>
        <v>SOLVED</v>
      </c>
      <c r="N2899" s="261"/>
      <c r="O2899" s="260" t="str">
        <f>Table2[[#This Row],[K&amp;N REF ]]&amp;Table2[[#This Row],[Issue type ]]</f>
        <v>5017836148NO LABELS</v>
      </c>
      <c r="P2899" s="260">
        <f>YEAR(Table2[[#This Row],[Date ]])</f>
        <v>2025</v>
      </c>
      <c r="Q2899" s="260" t="str">
        <f>VLOOKUP(MONTH(Table2[[#This Row],[Date ]]),Months,2,0)</f>
        <v>November</v>
      </c>
      <c r="R2899" s="288" t="b">
        <f>COUNTIFS(Table2[Unique],Table2[[#This Row],[Unique]])&gt;1</f>
        <v>0</v>
      </c>
      <c r="S2899" s="288">
        <f>IF(Table2[[#This Row],[Status ]]="Solved",1,0)</f>
        <v>1</v>
      </c>
      <c r="T2899" s="288">
        <f>IF(Table2[[#This Row],[Status ]]="ongoing",1,0)</f>
        <v>0</v>
      </c>
    </row>
    <row r="2900" spans="1:20" x14ac:dyDescent="0.25">
      <c r="A2900" s="263">
        <v>5017787994</v>
      </c>
      <c r="B2900" s="287" t="str">
        <f>_xlfn.XLOOKUP(Table2[[#This Row],[K&amp;N REF ]],CAT_Details[Tracking Number],CAT_Details[S Ref],,0)</f>
        <v>20251024-S-70748</v>
      </c>
      <c r="C2900" s="273">
        <f>_xlfn.XLOOKUP(Table2[[#This Row],[K&amp;N REF ]],CAT_Details[Tracking Number],CAT_Details[TO Ref],,0)</f>
        <v>20251023832539</v>
      </c>
      <c r="D2900" s="273" t="str">
        <f>_xlfn.XLOOKUP(Table2[[#This Row],[K&amp;N REF ]],CAT_Details[Tracking Number],CAT_Details[Pickup Customer Name],,0)</f>
        <v>Nordic Lights Ltd</v>
      </c>
      <c r="E2900" s="274" t="str">
        <f>_xlfn.XLOOKUP(Table2[[#This Row],[K&amp;N REF ]],CAT_Details[Tracking Number],CAT_Details[Delivery Country Code],,0)</f>
        <v>GB</v>
      </c>
      <c r="F2900" s="274">
        <f>_xlfn.XLOOKUP(Table2[[#This Row],[TO Ref]],CAT_Details[TO Ref],CAT_Details[Loc],,0)</f>
        <v>3402</v>
      </c>
      <c r="G2900" s="260" t="s">
        <v>44</v>
      </c>
      <c r="H2900" s="260" t="s">
        <v>49</v>
      </c>
      <c r="I2900" s="281">
        <v>45965</v>
      </c>
      <c r="J2900" s="260" t="s">
        <v>26</v>
      </c>
      <c r="K2900" s="260" t="s">
        <v>32</v>
      </c>
      <c r="L2900" s="281">
        <v>45965</v>
      </c>
      <c r="M2900" s="260" t="str">
        <f>IF(Table2[[#This Row],[Resolve Date]]="","ONGOING","SOLVED")</f>
        <v>SOLVED</v>
      </c>
      <c r="N2900" s="261" t="s">
        <v>31798</v>
      </c>
      <c r="O2900" s="260" t="str">
        <f>Table2[[#This Row],[K&amp;N REF ]]&amp;Table2[[#This Row],[Issue type ]]</f>
        <v>5017787994XX LABELS</v>
      </c>
      <c r="P2900" s="260">
        <f>YEAR(Table2[[#This Row],[Date ]])</f>
        <v>2025</v>
      </c>
      <c r="Q2900" s="260" t="str">
        <f>VLOOKUP(MONTH(Table2[[#This Row],[Date ]]),Months,2,0)</f>
        <v>November</v>
      </c>
      <c r="R2900" s="288" t="b">
        <f>COUNTIFS(Table2[Unique],Table2[[#This Row],[Unique]])&gt;1</f>
        <v>0</v>
      </c>
      <c r="S2900" s="288">
        <f>IF(Table2[[#This Row],[Status ]]="Solved",1,0)</f>
        <v>1</v>
      </c>
      <c r="T2900" s="288">
        <f>IF(Table2[[#This Row],[Status ]]="ongoing",1,0)</f>
        <v>0</v>
      </c>
    </row>
    <row r="2901" spans="1:20" x14ac:dyDescent="0.25">
      <c r="A2901" s="263">
        <v>5017836396</v>
      </c>
      <c r="B2901" s="287" t="str">
        <f>_xlfn.XLOOKUP(Table2[[#This Row],[K&amp;N REF ]],CAT_Details[Tracking Number],CAT_Details[S Ref],,0)</f>
        <v>20251029-S-70402</v>
      </c>
      <c r="C2901" s="273">
        <f>_xlfn.XLOOKUP(Table2[[#This Row],[K&amp;N REF ]],CAT_Details[Tracking Number],CAT_Details[TO Ref],,0)</f>
        <v>20251028835976</v>
      </c>
      <c r="D2901" s="273" t="str">
        <f>_xlfn.XLOOKUP(Table2[[#This Row],[K&amp;N REF ]],CAT_Details[Tracking Number],CAT_Details[Pickup Customer Name],,0)</f>
        <v>SAN MARTINO (AT)/SELMAT SRL</v>
      </c>
      <c r="E2901" s="274" t="str">
        <f>_xlfn.XLOOKUP(Table2[[#This Row],[K&amp;N REF ]],CAT_Details[Tracking Number],CAT_Details[Delivery Country Code],,0)</f>
        <v>GB</v>
      </c>
      <c r="F2901" s="274">
        <f>_xlfn.XLOOKUP(Table2[[#This Row],[TO Ref]],CAT_Details[TO Ref],CAT_Details[Loc],,0)</f>
        <v>3402</v>
      </c>
      <c r="G2901" s="260" t="s">
        <v>24</v>
      </c>
      <c r="H2901" s="260" t="s">
        <v>35</v>
      </c>
      <c r="I2901" s="281">
        <v>45965</v>
      </c>
      <c r="J2901" s="260" t="s">
        <v>26</v>
      </c>
      <c r="K2901" s="260" t="s">
        <v>32</v>
      </c>
      <c r="L2901" s="281">
        <v>45965</v>
      </c>
      <c r="M2901" s="260" t="str">
        <f>IF(Table2[[#This Row],[Resolve Date]]="","ONGOING","SOLVED")</f>
        <v>SOLVED</v>
      </c>
      <c r="N2901" s="261"/>
      <c r="O2901" s="260" t="str">
        <f>Table2[[#This Row],[K&amp;N REF ]]&amp;Table2[[#This Row],[Issue type ]]</f>
        <v>5017836396NO LABELS</v>
      </c>
      <c r="P2901" s="260">
        <f>YEAR(Table2[[#This Row],[Date ]])</f>
        <v>2025</v>
      </c>
      <c r="Q2901" s="260" t="str">
        <f>VLOOKUP(MONTH(Table2[[#This Row],[Date ]]),Months,2,0)</f>
        <v>November</v>
      </c>
      <c r="R2901" s="288" t="b">
        <f>COUNTIFS(Table2[Unique],Table2[[#This Row],[Unique]])&gt;1</f>
        <v>0</v>
      </c>
      <c r="S2901" s="288">
        <f>IF(Table2[[#This Row],[Status ]]="Solved",1,0)</f>
        <v>1</v>
      </c>
      <c r="T2901" s="288">
        <f>IF(Table2[[#This Row],[Status ]]="ongoing",1,0)</f>
        <v>0</v>
      </c>
    </row>
    <row r="2902" spans="1:20" x14ac:dyDescent="0.25">
      <c r="A2902" s="263">
        <v>5017820871</v>
      </c>
      <c r="B2902" s="287" t="str">
        <f>_xlfn.XLOOKUP(Table2[[#This Row],[K&amp;N REF ]],CAT_Details[Tracking Number],CAT_Details[S Ref],,0)</f>
        <v>20251028-S-70292</v>
      </c>
      <c r="C2902" s="273">
        <f>_xlfn.XLOOKUP(Table2[[#This Row],[K&amp;N REF ]],CAT_Details[Tracking Number],CAT_Details[TO Ref],,0)</f>
        <v>20251027835016</v>
      </c>
      <c r="D2902" s="273" t="str">
        <f>_xlfn.XLOOKUP(Table2[[#This Row],[K&amp;N REF ]],CAT_Details[Tracking Number],CAT_Details[Pickup Customer Name],,0)</f>
        <v>Sand Profile GmbH</v>
      </c>
      <c r="E2902" s="274" t="str">
        <f>_xlfn.XLOOKUP(Table2[[#This Row],[K&amp;N REF ]],CAT_Details[Tracking Number],CAT_Details[Delivery Country Code],,0)</f>
        <v>GB</v>
      </c>
      <c r="F2902" s="274">
        <f>_xlfn.XLOOKUP(Table2[[#This Row],[TO Ref]],CAT_Details[TO Ref],CAT_Details[Loc],,0)</f>
        <v>3402</v>
      </c>
      <c r="G2902" s="260" t="s">
        <v>34</v>
      </c>
      <c r="H2902" s="260" t="s">
        <v>35</v>
      </c>
      <c r="I2902" s="281">
        <v>45965</v>
      </c>
      <c r="J2902" s="260" t="s">
        <v>26</v>
      </c>
      <c r="K2902" s="260" t="s">
        <v>32</v>
      </c>
      <c r="L2902" s="281">
        <v>45965</v>
      </c>
      <c r="M2902" s="260" t="str">
        <f>IF(Table2[[#This Row],[Resolve Date]]="","ONGOING","SOLVED")</f>
        <v>SOLVED</v>
      </c>
      <c r="N2902" s="261"/>
      <c r="O2902" s="260" t="str">
        <f>Table2[[#This Row],[K&amp;N REF ]]&amp;Table2[[#This Row],[Issue type ]]</f>
        <v>5017820871NO LABELS</v>
      </c>
      <c r="P2902" s="260">
        <f>YEAR(Table2[[#This Row],[Date ]])</f>
        <v>2025</v>
      </c>
      <c r="Q2902" s="260" t="str">
        <f>VLOOKUP(MONTH(Table2[[#This Row],[Date ]]),Months,2,0)</f>
        <v>November</v>
      </c>
      <c r="R2902" s="288" t="b">
        <f>COUNTIFS(Table2[Unique],Table2[[#This Row],[Unique]])&gt;1</f>
        <v>0</v>
      </c>
      <c r="S2902" s="288">
        <f>IF(Table2[[#This Row],[Status ]]="Solved",1,0)</f>
        <v>1</v>
      </c>
      <c r="T2902" s="288">
        <f>IF(Table2[[#This Row],[Status ]]="ongoing",1,0)</f>
        <v>0</v>
      </c>
    </row>
    <row r="2903" spans="1:20" x14ac:dyDescent="0.25">
      <c r="A2903" s="263">
        <v>5017819618</v>
      </c>
      <c r="B2903" s="287" t="str">
        <f>_xlfn.XLOOKUP(Table2[[#This Row],[K&amp;N REF ]],CAT_Details[Tracking Number],CAT_Details[S Ref],,0)</f>
        <v>20251028-S-70245</v>
      </c>
      <c r="C2903" s="273">
        <f>_xlfn.XLOOKUP(Table2[[#This Row],[K&amp;N REF ]],CAT_Details[Tracking Number],CAT_Details[TO Ref],,0)</f>
        <v>20251024833643</v>
      </c>
      <c r="D2903" s="273" t="str">
        <f>_xlfn.XLOOKUP(Table2[[#This Row],[K&amp;N REF ]],CAT_Details[Tracking Number],CAT_Details[Pickup Customer Name],,0)</f>
        <v>SENSATA TECHNOLOGIES GERMANY GMBH</v>
      </c>
      <c r="E2903" s="274" t="str">
        <f>_xlfn.XLOOKUP(Table2[[#This Row],[K&amp;N REF ]],CAT_Details[Tracking Number],CAT_Details[Delivery Country Code],,0)</f>
        <v>GB</v>
      </c>
      <c r="F2903" s="274" t="str">
        <f>_xlfn.XLOOKUP(Table2[[#This Row],[TO Ref]],CAT_Details[TO Ref],CAT_Details[Loc],,0)</f>
        <v>DX01-L5</v>
      </c>
      <c r="G2903" s="260" t="s">
        <v>31799</v>
      </c>
      <c r="H2903" s="260" t="s">
        <v>35</v>
      </c>
      <c r="I2903" s="281">
        <v>45965</v>
      </c>
      <c r="J2903" s="260" t="s">
        <v>26</v>
      </c>
      <c r="K2903" s="260" t="s">
        <v>32</v>
      </c>
      <c r="L2903" s="281">
        <v>45965</v>
      </c>
      <c r="M2903" s="260" t="str">
        <f>IF(Table2[[#This Row],[Resolve Date]]="","ONGOING","SOLVED")</f>
        <v>SOLVED</v>
      </c>
      <c r="N2903" s="261"/>
      <c r="O2903" s="260" t="str">
        <f>Table2[[#This Row],[K&amp;N REF ]]&amp;Table2[[#This Row],[Issue type ]]</f>
        <v>5017819618NO LABELS</v>
      </c>
      <c r="P2903" s="260">
        <f>YEAR(Table2[[#This Row],[Date ]])</f>
        <v>2025</v>
      </c>
      <c r="Q2903" s="260" t="str">
        <f>VLOOKUP(MONTH(Table2[[#This Row],[Date ]]),Months,2,0)</f>
        <v>November</v>
      </c>
      <c r="R2903" s="288" t="b">
        <f>COUNTIFS(Table2[Unique],Table2[[#This Row],[Unique]])&gt;1</f>
        <v>0</v>
      </c>
      <c r="S2903" s="288">
        <f>IF(Table2[[#This Row],[Status ]]="Solved",1,0)</f>
        <v>1</v>
      </c>
      <c r="T2903" s="288">
        <f>IF(Table2[[#This Row],[Status ]]="ongoing",1,0)</f>
        <v>0</v>
      </c>
    </row>
    <row r="2904" spans="1:20" x14ac:dyDescent="0.25">
      <c r="A2904" s="263">
        <v>5017818969</v>
      </c>
      <c r="B2904" s="287" t="str">
        <f>_xlfn.XLOOKUP(Table2[[#This Row],[K&amp;N REF ]],CAT_Details[Tracking Number],CAT_Details[S Ref],,0)</f>
        <v>20251028-S-70787</v>
      </c>
      <c r="C2904" s="273">
        <f>_xlfn.XLOOKUP(Table2[[#This Row],[K&amp;N REF ]],CAT_Details[Tracking Number],CAT_Details[TO Ref],,0)</f>
        <v>20251028835803</v>
      </c>
      <c r="D2904" s="273" t="str">
        <f>_xlfn.XLOOKUP(Table2[[#This Row],[K&amp;N REF ]],CAT_Details[Tracking Number],CAT_Details[Pickup Customer Name],,0)</f>
        <v>MANN + HUMMEL GMBH</v>
      </c>
      <c r="E2904" s="274" t="str">
        <f>_xlfn.XLOOKUP(Table2[[#This Row],[K&amp;N REF ]],CAT_Details[Tracking Number],CAT_Details[Delivery Country Code],,0)</f>
        <v>GB</v>
      </c>
      <c r="F2904" s="274" t="str">
        <f>_xlfn.XLOOKUP(Table2[[#This Row],[TO Ref]],CAT_Details[TO Ref],CAT_Details[Loc],,0)</f>
        <v>MZ02</v>
      </c>
      <c r="G2904" s="260" t="s">
        <v>34</v>
      </c>
      <c r="H2904" s="260" t="s">
        <v>31</v>
      </c>
      <c r="I2904" s="281">
        <v>45965</v>
      </c>
      <c r="J2904" s="260" t="s">
        <v>26</v>
      </c>
      <c r="K2904" s="260" t="s">
        <v>32</v>
      </c>
      <c r="L2904" s="281">
        <v>45965</v>
      </c>
      <c r="M2904" s="260" t="str">
        <f>IF(Table2[[#This Row],[Resolve Date]]="","ONGOING","SOLVED")</f>
        <v>SOLVED</v>
      </c>
      <c r="N2904" s="261"/>
      <c r="O2904" s="260" t="str">
        <f>Table2[[#This Row],[K&amp;N REF ]]&amp;Table2[[#This Row],[Issue type ]]</f>
        <v>5017818969MISSING LABELS ON SOME UNITS</v>
      </c>
      <c r="P2904" s="260">
        <f>YEAR(Table2[[#This Row],[Date ]])</f>
        <v>2025</v>
      </c>
      <c r="Q2904" s="260" t="str">
        <f>VLOOKUP(MONTH(Table2[[#This Row],[Date ]]),Months,2,0)</f>
        <v>November</v>
      </c>
      <c r="R2904" s="288" t="b">
        <f>COUNTIFS(Table2[Unique],Table2[[#This Row],[Unique]])&gt;1</f>
        <v>0</v>
      </c>
      <c r="S2904" s="288">
        <f>IF(Table2[[#This Row],[Status ]]="Solved",1,0)</f>
        <v>1</v>
      </c>
      <c r="T2904" s="288">
        <f>IF(Table2[[#This Row],[Status ]]="ongoing",1,0)</f>
        <v>0</v>
      </c>
    </row>
    <row r="2905" spans="1:20" x14ac:dyDescent="0.25">
      <c r="A2905" s="263">
        <v>5017850553</v>
      </c>
      <c r="B2905" s="287" t="str">
        <f>_xlfn.XLOOKUP(Table2[[#This Row],[K&amp;N REF ]],CAT_Details[Tracking Number],CAT_Details[S Ref],,0)</f>
        <v>20251030-S-70251</v>
      </c>
      <c r="C2905" s="273">
        <f>_xlfn.XLOOKUP(Table2[[#This Row],[K&amp;N REF ]],CAT_Details[Tracking Number],CAT_Details[TO Ref],,0)</f>
        <v>20251030837549</v>
      </c>
      <c r="D2905" s="273" t="str">
        <f>_xlfn.XLOOKUP(Table2[[#This Row],[K&amp;N REF ]],CAT_Details[Tracking Number],CAT_Details[Pickup Customer Name],,0)</f>
        <v>Grammer Technical Components GmbH</v>
      </c>
      <c r="E2905" s="274" t="str">
        <f>_xlfn.XLOOKUP(Table2[[#This Row],[K&amp;N REF ]],CAT_Details[Tracking Number],CAT_Details[Delivery Country Code],,0)</f>
        <v>GB</v>
      </c>
      <c r="F2905" s="274" t="str">
        <f>_xlfn.XLOOKUP(Table2[[#This Row],[TO Ref]],CAT_Details[TO Ref],CAT_Details[Loc],,0)</f>
        <v>U2-L5</v>
      </c>
      <c r="G2905" s="260" t="s">
        <v>34</v>
      </c>
      <c r="H2905" s="260" t="s">
        <v>35</v>
      </c>
      <c r="I2905" s="281">
        <v>45965</v>
      </c>
      <c r="J2905" s="260" t="s">
        <v>26</v>
      </c>
      <c r="K2905" s="260" t="s">
        <v>32</v>
      </c>
      <c r="L2905" s="281">
        <v>45965</v>
      </c>
      <c r="M2905" s="260" t="str">
        <f>IF(Table2[[#This Row],[Resolve Date]]="","ONGOING","SOLVED")</f>
        <v>SOLVED</v>
      </c>
      <c r="N2905" s="261"/>
      <c r="O2905" s="260" t="str">
        <f>Table2[[#This Row],[K&amp;N REF ]]&amp;Table2[[#This Row],[Issue type ]]</f>
        <v>5017850553NO LABELS</v>
      </c>
      <c r="P2905" s="260">
        <f>YEAR(Table2[[#This Row],[Date ]])</f>
        <v>2025</v>
      </c>
      <c r="Q2905" s="260" t="str">
        <f>VLOOKUP(MONTH(Table2[[#This Row],[Date ]]),Months,2,0)</f>
        <v>November</v>
      </c>
      <c r="R2905" s="288" t="b">
        <f>COUNTIFS(Table2[Unique],Table2[[#This Row],[Unique]])&gt;1</f>
        <v>0</v>
      </c>
      <c r="S2905" s="288">
        <f>IF(Table2[[#This Row],[Status ]]="Solved",1,0)</f>
        <v>1</v>
      </c>
      <c r="T2905" s="288">
        <f>IF(Table2[[#This Row],[Status ]]="ongoing",1,0)</f>
        <v>0</v>
      </c>
    </row>
    <row r="2906" spans="1:20" x14ac:dyDescent="0.25">
      <c r="A2906" s="263">
        <v>5017787664</v>
      </c>
      <c r="B2906" s="287" t="str">
        <f>_xlfn.XLOOKUP(Table2[[#This Row],[K&amp;N REF ]],CAT_Details[Tracking Number],CAT_Details[S Ref],,0)</f>
        <v>20251024-S-70511</v>
      </c>
      <c r="C2906" s="273">
        <f>_xlfn.XLOOKUP(Table2[[#This Row],[K&amp;N REF ]],CAT_Details[Tracking Number],CAT_Details[TO Ref],,0)</f>
        <v>20251021830323</v>
      </c>
      <c r="D2906" s="273" t="str">
        <f>_xlfn.XLOOKUP(Table2[[#This Row],[K&amp;N REF ]],CAT_Details[Tracking Number],CAT_Details[Pickup Customer Name],,0)</f>
        <v>SK WELLMAN SRL</v>
      </c>
      <c r="E2906" s="274" t="str">
        <f>_xlfn.XLOOKUP(Table2[[#This Row],[K&amp;N REF ]],CAT_Details[Tracking Number],CAT_Details[Delivery Country Code],,0)</f>
        <v>GB</v>
      </c>
      <c r="F2906" s="274" t="str">
        <f>_xlfn.XLOOKUP(Table2[[#This Row],[TO Ref]],CAT_Details[TO Ref],CAT_Details[Loc],,0)</f>
        <v>DK-BM01</v>
      </c>
      <c r="G2906" s="260" t="s">
        <v>24</v>
      </c>
      <c r="H2906" s="260" t="s">
        <v>42</v>
      </c>
      <c r="I2906" s="281">
        <v>45966</v>
      </c>
      <c r="J2906" s="260" t="s">
        <v>45</v>
      </c>
      <c r="K2906" s="260" t="s">
        <v>27</v>
      </c>
      <c r="L2906" s="281">
        <v>45967</v>
      </c>
      <c r="M2906" s="260" t="str">
        <f>IF(Table2[[#This Row],[Resolve Date]]="","ONGOING","SOLVED")</f>
        <v>SOLVED</v>
      </c>
      <c r="N2906" s="261" t="s">
        <v>32032</v>
      </c>
      <c r="O2906" s="260" t="str">
        <f>Table2[[#This Row],[K&amp;N REF ]]&amp;Table2[[#This Row],[Issue type ]]</f>
        <v>5017787664AMOUNT</v>
      </c>
      <c r="P2906" s="260">
        <f>YEAR(Table2[[#This Row],[Date ]])</f>
        <v>2025</v>
      </c>
      <c r="Q2906" s="260" t="str">
        <f>VLOOKUP(MONTH(Table2[[#This Row],[Date ]]),Months,2,0)</f>
        <v>November</v>
      </c>
      <c r="R2906" s="288" t="b">
        <f>COUNTIFS(Table2[Unique],Table2[[#This Row],[Unique]])&gt;1</f>
        <v>0</v>
      </c>
      <c r="S2906" s="288">
        <f>IF(Table2[[#This Row],[Status ]]="Solved",1,0)</f>
        <v>1</v>
      </c>
      <c r="T2906" s="288">
        <f>IF(Table2[[#This Row],[Status ]]="ongoing",1,0)</f>
        <v>0</v>
      </c>
    </row>
    <row r="2907" spans="1:20" x14ac:dyDescent="0.25">
      <c r="A2907" s="263">
        <v>5017787664</v>
      </c>
      <c r="B2907" s="287" t="str">
        <f>_xlfn.XLOOKUP(Table2[[#This Row],[K&amp;N REF ]],CAT_Details[Tracking Number],CAT_Details[S Ref],,0)</f>
        <v>20251024-S-70511</v>
      </c>
      <c r="C2907" s="273">
        <f>_xlfn.XLOOKUP(Table2[[#This Row],[K&amp;N REF ]],CAT_Details[Tracking Number],CAT_Details[TO Ref],,0)</f>
        <v>20251021830323</v>
      </c>
      <c r="D2907" s="273" t="str">
        <f>_xlfn.XLOOKUP(Table2[[#This Row],[K&amp;N REF ]],CAT_Details[Tracking Number],CAT_Details[Pickup Customer Name],,0)</f>
        <v>SK WELLMAN SRL</v>
      </c>
      <c r="E2907" s="274" t="str">
        <f>_xlfn.XLOOKUP(Table2[[#This Row],[K&amp;N REF ]],CAT_Details[Tracking Number],CAT_Details[Delivery Country Code],,0)</f>
        <v>GB</v>
      </c>
      <c r="F2907" s="274" t="str">
        <f>_xlfn.XLOOKUP(Table2[[#This Row],[TO Ref]],CAT_Details[TO Ref],CAT_Details[Loc],,0)</f>
        <v>DK-BM01</v>
      </c>
      <c r="G2907" s="260" t="s">
        <v>24</v>
      </c>
      <c r="H2907" s="260" t="s">
        <v>49</v>
      </c>
      <c r="I2907" s="281">
        <v>45966</v>
      </c>
      <c r="J2907" s="260" t="s">
        <v>26</v>
      </c>
      <c r="K2907" s="260" t="s">
        <v>32</v>
      </c>
      <c r="L2907" s="281">
        <v>45966</v>
      </c>
      <c r="M2907" s="260" t="str">
        <f>IF(Table2[[#This Row],[Resolve Date]]="","ONGOING","SOLVED")</f>
        <v>SOLVED</v>
      </c>
      <c r="N2907" s="261" t="s">
        <v>32030</v>
      </c>
      <c r="O2907" s="260" t="str">
        <f>Table2[[#This Row],[K&amp;N REF ]]&amp;Table2[[#This Row],[Issue type ]]</f>
        <v>5017787664XX LABELS</v>
      </c>
      <c r="P2907" s="260">
        <f>YEAR(Table2[[#This Row],[Date ]])</f>
        <v>2025</v>
      </c>
      <c r="Q2907" s="260" t="str">
        <f>VLOOKUP(MONTH(Table2[[#This Row],[Date ]]),Months,2,0)</f>
        <v>November</v>
      </c>
      <c r="R2907" s="288" t="b">
        <f>COUNTIFS(Table2[Unique],Table2[[#This Row],[Unique]])&gt;1</f>
        <v>0</v>
      </c>
      <c r="S2907" s="288">
        <f>IF(Table2[[#This Row],[Status ]]="Solved",1,0)</f>
        <v>1</v>
      </c>
      <c r="T2907" s="288">
        <f>IF(Table2[[#This Row],[Status ]]="ongoing",1,0)</f>
        <v>0</v>
      </c>
    </row>
    <row r="2908" spans="1:20" x14ac:dyDescent="0.25">
      <c r="A2908" s="263">
        <v>5017850361</v>
      </c>
      <c r="B2908" s="287" t="str">
        <f>_xlfn.XLOOKUP(Table2[[#This Row],[K&amp;N REF ]],CAT_Details[Tracking Number],CAT_Details[S Ref],,0)</f>
        <v>20251030-S-70253</v>
      </c>
      <c r="C2908" s="273">
        <f>_xlfn.XLOOKUP(Table2[[#This Row],[K&amp;N REF ]],CAT_Details[Tracking Number],CAT_Details[TO Ref],,0)</f>
        <v>20251029837311</v>
      </c>
      <c r="D2908" s="273" t="str">
        <f>_xlfn.XLOOKUP(Table2[[#This Row],[K&amp;N REF ]],CAT_Details[Tracking Number],CAT_Details[Pickup Customer Name],,0)</f>
        <v>Donaldson Filtration Deutschland GmbH</v>
      </c>
      <c r="E2908" s="274" t="str">
        <f>_xlfn.XLOOKUP(Table2[[#This Row],[K&amp;N REF ]],CAT_Details[Tracking Number],CAT_Details[Delivery Country Code],,0)</f>
        <v>GB</v>
      </c>
      <c r="F2908" s="274" t="str">
        <f>_xlfn.XLOOKUP(Table2[[#This Row],[TO Ref]],CAT_Details[TO Ref],CAT_Details[Loc],,0)</f>
        <v>DX01-L5</v>
      </c>
      <c r="G2908" s="260" t="s">
        <v>34</v>
      </c>
      <c r="H2908" s="260" t="s">
        <v>179</v>
      </c>
      <c r="I2908" s="281">
        <v>45966</v>
      </c>
      <c r="J2908" s="260" t="s">
        <v>26</v>
      </c>
      <c r="K2908" s="260" t="s">
        <v>32</v>
      </c>
      <c r="L2908" s="281">
        <v>45966</v>
      </c>
      <c r="M2908" s="260" t="str">
        <f>IF(Table2[[#This Row],[Resolve Date]]="","ONGOING","SOLVED")</f>
        <v>SOLVED</v>
      </c>
      <c r="N2908" s="261"/>
      <c r="O2908" s="260" t="str">
        <f>Table2[[#This Row],[K&amp;N REF ]]&amp;Table2[[#This Row],[Issue type ]]</f>
        <v xml:space="preserve">5017850361NOT SCANNABLE </v>
      </c>
      <c r="P2908" s="260">
        <f>YEAR(Table2[[#This Row],[Date ]])</f>
        <v>2025</v>
      </c>
      <c r="Q2908" s="260" t="str">
        <f>VLOOKUP(MONTH(Table2[[#This Row],[Date ]]),Months,2,0)</f>
        <v>November</v>
      </c>
      <c r="R2908" s="288" t="b">
        <f>COUNTIFS(Table2[Unique],Table2[[#This Row],[Unique]])&gt;1</f>
        <v>0</v>
      </c>
      <c r="S2908" s="288">
        <f>IF(Table2[[#This Row],[Status ]]="Solved",1,0)</f>
        <v>1</v>
      </c>
      <c r="T2908" s="288">
        <f>IF(Table2[[#This Row],[Status ]]="ongoing",1,0)</f>
        <v>0</v>
      </c>
    </row>
    <row r="2909" spans="1:20" x14ac:dyDescent="0.25">
      <c r="A2909" s="263">
        <v>5017850359</v>
      </c>
      <c r="B2909" s="287" t="str">
        <f>_xlfn.XLOOKUP(Table2[[#This Row],[K&amp;N REF ]],CAT_Details[Tracking Number],CAT_Details[S Ref],,0)</f>
        <v>20251030-S-70253</v>
      </c>
      <c r="C2909" s="273">
        <f>_xlfn.XLOOKUP(Table2[[#This Row],[K&amp;N REF ]],CAT_Details[Tracking Number],CAT_Details[TO Ref],,0)</f>
        <v>20251029837314</v>
      </c>
      <c r="D2909" s="273" t="str">
        <f>_xlfn.XLOOKUP(Table2[[#This Row],[K&amp;N REF ]],CAT_Details[Tracking Number],CAT_Details[Pickup Customer Name],,0)</f>
        <v>Donaldson Filtration Deutschland GmbH</v>
      </c>
      <c r="E2909" s="274" t="str">
        <f>_xlfn.XLOOKUP(Table2[[#This Row],[K&amp;N REF ]],CAT_Details[Tracking Number],CAT_Details[Delivery Country Code],,0)</f>
        <v>GB</v>
      </c>
      <c r="F2909" s="274" t="str">
        <f>_xlfn.XLOOKUP(Table2[[#This Row],[TO Ref]],CAT_Details[TO Ref],CAT_Details[Loc],,0)</f>
        <v>DX01-L5</v>
      </c>
      <c r="G2909" s="260" t="s">
        <v>34</v>
      </c>
      <c r="H2909" s="260" t="s">
        <v>179</v>
      </c>
      <c r="I2909" s="281">
        <v>45966</v>
      </c>
      <c r="J2909" s="260" t="s">
        <v>26</v>
      </c>
      <c r="K2909" s="260" t="s">
        <v>32</v>
      </c>
      <c r="L2909" s="281">
        <v>45966</v>
      </c>
      <c r="M2909" s="260" t="str">
        <f>IF(Table2[[#This Row],[Resolve Date]]="","ONGOING","SOLVED")</f>
        <v>SOLVED</v>
      </c>
      <c r="N2909" s="261"/>
      <c r="O2909" s="260" t="str">
        <f>Table2[[#This Row],[K&amp;N REF ]]&amp;Table2[[#This Row],[Issue type ]]</f>
        <v xml:space="preserve">5017850359NOT SCANNABLE </v>
      </c>
      <c r="P2909" s="260">
        <f>YEAR(Table2[[#This Row],[Date ]])</f>
        <v>2025</v>
      </c>
      <c r="Q2909" s="260" t="str">
        <f>VLOOKUP(MONTH(Table2[[#This Row],[Date ]]),Months,2,0)</f>
        <v>November</v>
      </c>
      <c r="R2909" s="288" t="b">
        <f>COUNTIFS(Table2[Unique],Table2[[#This Row],[Unique]])&gt;1</f>
        <v>0</v>
      </c>
      <c r="S2909" s="288">
        <f>IF(Table2[[#This Row],[Status ]]="Solved",1,0)</f>
        <v>1</v>
      </c>
      <c r="T2909" s="288">
        <f>IF(Table2[[#This Row],[Status ]]="ongoing",1,0)</f>
        <v>0</v>
      </c>
    </row>
    <row r="2910" spans="1:20" x14ac:dyDescent="0.25">
      <c r="A2910" s="263">
        <v>5017788112</v>
      </c>
      <c r="B2910" s="287" t="str">
        <f>_xlfn.XLOOKUP(Table2[[#This Row],[K&amp;N REF ]],CAT_Details[Tracking Number],CAT_Details[S Ref],,0)</f>
        <v>20251024-S-70766</v>
      </c>
      <c r="C2910" s="273">
        <f>_xlfn.XLOOKUP(Table2[[#This Row],[K&amp;N REF ]],CAT_Details[Tracking Number],CAT_Details[TO Ref],,0)</f>
        <v>20251024833634</v>
      </c>
      <c r="D2910" s="273" t="str">
        <f>_xlfn.XLOOKUP(Table2[[#This Row],[K&amp;N REF ]],CAT_Details[Tracking Number],CAT_Details[Pickup Customer Name],,0)</f>
        <v>VCST Automotive Production Alba SRL</v>
      </c>
      <c r="E2910" s="274" t="str">
        <f>_xlfn.XLOOKUP(Table2[[#This Row],[K&amp;N REF ]],CAT_Details[Tracking Number],CAT_Details[Delivery Country Code],,0)</f>
        <v>GB</v>
      </c>
      <c r="F2910" s="274" t="str">
        <f>_xlfn.XLOOKUP(Table2[[#This Row],[TO Ref]],CAT_Details[TO Ref],CAT_Details[Loc],,0)</f>
        <v>DX01-L5</v>
      </c>
      <c r="G2910" s="260" t="s">
        <v>34</v>
      </c>
      <c r="H2910" s="260" t="s">
        <v>25</v>
      </c>
      <c r="I2910" s="281">
        <v>45966</v>
      </c>
      <c r="J2910" s="260" t="s">
        <v>26</v>
      </c>
      <c r="K2910" s="260" t="s">
        <v>50</v>
      </c>
      <c r="L2910" s="281">
        <v>45966</v>
      </c>
      <c r="M2910" s="260" t="str">
        <f>IF(Table2[[#This Row],[Resolve Date]]="","ONGOING","SOLVED")</f>
        <v>SOLVED</v>
      </c>
      <c r="N2910" s="261"/>
      <c r="O2910" s="260" t="str">
        <f>Table2[[#This Row],[K&amp;N REF ]]&amp;Table2[[#This Row],[Issue type ]]</f>
        <v xml:space="preserve">5017788112DAMAGE </v>
      </c>
      <c r="P2910" s="260">
        <f>YEAR(Table2[[#This Row],[Date ]])</f>
        <v>2025</v>
      </c>
      <c r="Q2910" s="260" t="str">
        <f>VLOOKUP(MONTH(Table2[[#This Row],[Date ]]),Months,2,0)</f>
        <v>November</v>
      </c>
      <c r="R2910" s="288" t="b">
        <f>COUNTIFS(Table2[Unique],Table2[[#This Row],[Unique]])&gt;1</f>
        <v>0</v>
      </c>
      <c r="S2910" s="288">
        <f>IF(Table2[[#This Row],[Status ]]="Solved",1,0)</f>
        <v>1</v>
      </c>
      <c r="T2910" s="288">
        <f>IF(Table2[[#This Row],[Status ]]="ongoing",1,0)</f>
        <v>0</v>
      </c>
    </row>
    <row r="2911" spans="1:20" x14ac:dyDescent="0.25">
      <c r="A2911" s="263">
        <v>5017820641</v>
      </c>
      <c r="B2911" s="287" t="str">
        <f>_xlfn.XLOOKUP(Table2[[#This Row],[K&amp;N REF ]],CAT_Details[Tracking Number],CAT_Details[S Ref],,0)</f>
        <v>20251029-S-70065</v>
      </c>
      <c r="C2911" s="273">
        <f>_xlfn.XLOOKUP(Table2[[#This Row],[K&amp;N REF ]],CAT_Details[Tracking Number],CAT_Details[TO Ref],,0)</f>
        <v>20251028835580</v>
      </c>
      <c r="D2911" s="273" t="str">
        <f>_xlfn.XLOOKUP(Table2[[#This Row],[K&amp;N REF ]],CAT_Details[Tracking Number],CAT_Details[Pickup Customer Name],,0)</f>
        <v>Standard Motor Product Poland ( SMP Poland)</v>
      </c>
      <c r="E2911" s="274" t="str">
        <f>_xlfn.XLOOKUP(Table2[[#This Row],[K&amp;N REF ]],CAT_Details[Tracking Number],CAT_Details[Delivery Country Code],,0)</f>
        <v>GB</v>
      </c>
      <c r="F2911" s="274" t="str">
        <f>_xlfn.XLOOKUP(Table2[[#This Row],[TO Ref]],CAT_Details[TO Ref],CAT_Details[Loc],,0)</f>
        <v>MZ02</v>
      </c>
      <c r="G2911" s="260" t="s">
        <v>221</v>
      </c>
      <c r="H2911" s="260" t="s">
        <v>179</v>
      </c>
      <c r="I2911" s="281">
        <v>45966</v>
      </c>
      <c r="J2911" s="260" t="s">
        <v>26</v>
      </c>
      <c r="K2911" s="260" t="s">
        <v>32</v>
      </c>
      <c r="L2911" s="281">
        <v>45966</v>
      </c>
      <c r="M2911" s="260" t="str">
        <f>IF(Table2[[#This Row],[Resolve Date]]="","ONGOING","SOLVED")</f>
        <v>SOLVED</v>
      </c>
      <c r="N2911" s="261"/>
      <c r="O2911" s="260" t="str">
        <f>Table2[[#This Row],[K&amp;N REF ]]&amp;Table2[[#This Row],[Issue type ]]</f>
        <v xml:space="preserve">5017820641NOT SCANNABLE </v>
      </c>
      <c r="P2911" s="260">
        <f>YEAR(Table2[[#This Row],[Date ]])</f>
        <v>2025</v>
      </c>
      <c r="Q2911" s="260" t="str">
        <f>VLOOKUP(MONTH(Table2[[#This Row],[Date ]]),Months,2,0)</f>
        <v>November</v>
      </c>
      <c r="R2911" s="288" t="b">
        <f>COUNTIFS(Table2[Unique],Table2[[#This Row],[Unique]])&gt;1</f>
        <v>0</v>
      </c>
      <c r="S2911" s="288">
        <f>IF(Table2[[#This Row],[Status ]]="Solved",1,0)</f>
        <v>1</v>
      </c>
      <c r="T2911" s="288">
        <f>IF(Table2[[#This Row],[Status ]]="ongoing",1,0)</f>
        <v>0</v>
      </c>
    </row>
    <row r="2912" spans="1:20" x14ac:dyDescent="0.25">
      <c r="A2912" s="263">
        <v>5017836199</v>
      </c>
      <c r="B2912" s="287" t="str">
        <f>_xlfn.XLOOKUP(Table2[[#This Row],[K&amp;N REF ]],CAT_Details[Tracking Number],CAT_Details[S Ref],,0)</f>
        <v>20251029-S-70621</v>
      </c>
      <c r="C2912" s="273">
        <f>_xlfn.XLOOKUP(Table2[[#This Row],[K&amp;N REF ]],CAT_Details[Tracking Number],CAT_Details[TO Ref],,0)</f>
        <v>20251027834608</v>
      </c>
      <c r="D2912" s="273" t="str">
        <f>_xlfn.XLOOKUP(Table2[[#This Row],[K&amp;N REF ]],CAT_Details[Tracking Number],CAT_Details[Pickup Customer Name],,0)</f>
        <v>BORGWARNER EMOBILITY POLAND SP. Z O</v>
      </c>
      <c r="E2912" s="274" t="str">
        <f>_xlfn.XLOOKUP(Table2[[#This Row],[K&amp;N REF ]],CAT_Details[Tracking Number],CAT_Details[Delivery Country Code],,0)</f>
        <v>GB</v>
      </c>
      <c r="F2912" s="274" t="str">
        <f>_xlfn.XLOOKUP(Table2[[#This Row],[TO Ref]],CAT_Details[TO Ref],CAT_Details[Loc],,0)</f>
        <v>MZ02</v>
      </c>
      <c r="G2912" s="260" t="s">
        <v>221</v>
      </c>
      <c r="H2912" s="260" t="s">
        <v>49</v>
      </c>
      <c r="I2912" s="281">
        <v>45966</v>
      </c>
      <c r="J2912" s="260" t="s">
        <v>26</v>
      </c>
      <c r="K2912" s="260" t="s">
        <v>32</v>
      </c>
      <c r="L2912" s="281">
        <v>45966</v>
      </c>
      <c r="M2912" s="260" t="str">
        <f>IF(Table2[[#This Row],[Resolve Date]]="","ONGOING","SOLVED")</f>
        <v>SOLVED</v>
      </c>
      <c r="N2912" s="261" t="s">
        <v>32031</v>
      </c>
      <c r="O2912" s="260" t="str">
        <f>Table2[[#This Row],[K&amp;N REF ]]&amp;Table2[[#This Row],[Issue type ]]</f>
        <v>5017836199XX LABELS</v>
      </c>
      <c r="P2912" s="260">
        <f>YEAR(Table2[[#This Row],[Date ]])</f>
        <v>2025</v>
      </c>
      <c r="Q2912" s="260" t="str">
        <f>VLOOKUP(MONTH(Table2[[#This Row],[Date ]]),Months,2,0)</f>
        <v>November</v>
      </c>
      <c r="R2912" s="288" t="b">
        <f>COUNTIFS(Table2[Unique],Table2[[#This Row],[Unique]])&gt;1</f>
        <v>0</v>
      </c>
      <c r="S2912" s="288">
        <f>IF(Table2[[#This Row],[Status ]]="Solved",1,0)</f>
        <v>1</v>
      </c>
      <c r="T2912" s="288">
        <f>IF(Table2[[#This Row],[Status ]]="ongoing",1,0)</f>
        <v>0</v>
      </c>
    </row>
    <row r="2913" spans="1:20" x14ac:dyDescent="0.25">
      <c r="A2913" s="263">
        <v>5017819616</v>
      </c>
      <c r="B2913" s="287" t="str">
        <f>_xlfn.XLOOKUP(Table2[[#This Row],[K&amp;N REF ]],CAT_Details[Tracking Number],CAT_Details[S Ref],,0)</f>
        <v>20251028-S-70790</v>
      </c>
      <c r="C2913" s="273">
        <f>_xlfn.XLOOKUP(Table2[[#This Row],[K&amp;N REF ]],CAT_Details[Tracking Number],CAT_Details[TO Ref],,0)</f>
        <v>20251028835559</v>
      </c>
      <c r="D2913" s="273" t="str">
        <f>_xlfn.XLOOKUP(Table2[[#This Row],[K&amp;N REF ]],CAT_Details[Tracking Number],CAT_Details[Pickup Customer Name],,0)</f>
        <v>Standard Motor Product Poland ( SMP Poland)</v>
      </c>
      <c r="E2913" s="274" t="str">
        <f>_xlfn.XLOOKUP(Table2[[#This Row],[K&amp;N REF ]],CAT_Details[Tracking Number],CAT_Details[Delivery Country Code],,0)</f>
        <v>GB</v>
      </c>
      <c r="F2913" s="274" t="str">
        <f>_xlfn.XLOOKUP(Table2[[#This Row],[TO Ref]],CAT_Details[TO Ref],CAT_Details[Loc],,0)</f>
        <v>DX01-L5</v>
      </c>
      <c r="G2913" s="260" t="s">
        <v>221</v>
      </c>
      <c r="H2913" s="260" t="s">
        <v>179</v>
      </c>
      <c r="I2913" s="281">
        <v>45966</v>
      </c>
      <c r="J2913" s="260" t="s">
        <v>26</v>
      </c>
      <c r="K2913" s="260" t="s">
        <v>32</v>
      </c>
      <c r="L2913" s="281">
        <v>45966</v>
      </c>
      <c r="M2913" s="260" t="str">
        <f>IF(Table2[[#This Row],[Resolve Date]]="","ONGOING","SOLVED")</f>
        <v>SOLVED</v>
      </c>
      <c r="N2913" s="261"/>
      <c r="O2913" s="260" t="str">
        <f>Table2[[#This Row],[K&amp;N REF ]]&amp;Table2[[#This Row],[Issue type ]]</f>
        <v xml:space="preserve">5017819616NOT SCANNABLE </v>
      </c>
      <c r="P2913" s="260">
        <f>YEAR(Table2[[#This Row],[Date ]])</f>
        <v>2025</v>
      </c>
      <c r="Q2913" s="260" t="str">
        <f>VLOOKUP(MONTH(Table2[[#This Row],[Date ]]),Months,2,0)</f>
        <v>November</v>
      </c>
      <c r="R2913" s="288" t="b">
        <f>COUNTIFS(Table2[Unique],Table2[[#This Row],[Unique]])&gt;1</f>
        <v>0</v>
      </c>
      <c r="S2913" s="288">
        <f>IF(Table2[[#This Row],[Status ]]="Solved",1,0)</f>
        <v>1</v>
      </c>
      <c r="T2913" s="288">
        <f>IF(Table2[[#This Row],[Status ]]="ongoing",1,0)</f>
        <v>0</v>
      </c>
    </row>
    <row r="2914" spans="1:20" x14ac:dyDescent="0.25">
      <c r="A2914" s="263">
        <v>5017850535</v>
      </c>
      <c r="B2914" s="287" t="str">
        <f>_xlfn.XLOOKUP(Table2[[#This Row],[K&amp;N REF ]],CAT_Details[Tracking Number],CAT_Details[S Ref],,0)</f>
        <v>20251028-S-70255</v>
      </c>
      <c r="C2914" s="273">
        <f>_xlfn.XLOOKUP(Table2[[#This Row],[K&amp;N REF ]],CAT_Details[Tracking Number],CAT_Details[TO Ref],,0)</f>
        <v>20251027834924</v>
      </c>
      <c r="D2914" s="273" t="str">
        <f>_xlfn.XLOOKUP(Table2[[#This Row],[K&amp;N REF ]],CAT_Details[Tracking Number],CAT_Details[Pickup Customer Name],,0)</f>
        <v>Dichtungstechnik G. Bruss GmbH &amp; Co. KG</v>
      </c>
      <c r="E2914" s="274" t="str">
        <f>_xlfn.XLOOKUP(Table2[[#This Row],[K&amp;N REF ]],CAT_Details[Tracking Number],CAT_Details[Delivery Country Code],,0)</f>
        <v>GB</v>
      </c>
      <c r="F2914" s="274" t="str">
        <f>_xlfn.XLOOKUP(Table2[[#This Row],[TO Ref]],CAT_Details[TO Ref],CAT_Details[Loc],,0)</f>
        <v>DX01-L5</v>
      </c>
      <c r="G2914" s="260" t="s">
        <v>34</v>
      </c>
      <c r="H2914" s="260" t="s">
        <v>35</v>
      </c>
      <c r="I2914" s="281">
        <v>45967</v>
      </c>
      <c r="J2914" s="260" t="s">
        <v>26</v>
      </c>
      <c r="K2914" s="260" t="s">
        <v>32</v>
      </c>
      <c r="L2914" s="281">
        <v>45967</v>
      </c>
      <c r="M2914" s="260" t="str">
        <f>IF(Table2[[#This Row],[Resolve Date]]="","ONGOING","SOLVED")</f>
        <v>SOLVED</v>
      </c>
      <c r="N2914" s="261"/>
      <c r="O2914" s="260" t="str">
        <f>Table2[[#This Row],[K&amp;N REF ]]&amp;Table2[[#This Row],[Issue type ]]</f>
        <v>5017850535NO LABELS</v>
      </c>
      <c r="P2914" s="260">
        <f>YEAR(Table2[[#This Row],[Date ]])</f>
        <v>2025</v>
      </c>
      <c r="Q2914" s="260" t="str">
        <f>VLOOKUP(MONTH(Table2[[#This Row],[Date ]]),Months,2,0)</f>
        <v>November</v>
      </c>
      <c r="R2914" s="288" t="b">
        <f>COUNTIFS(Table2[Unique],Table2[[#This Row],[Unique]])&gt;1</f>
        <v>0</v>
      </c>
      <c r="S2914" s="288">
        <f>IF(Table2[[#This Row],[Status ]]="Solved",1,0)</f>
        <v>1</v>
      </c>
      <c r="T2914" s="288">
        <f>IF(Table2[[#This Row],[Status ]]="ongoing",1,0)</f>
        <v>0</v>
      </c>
    </row>
    <row r="2915" spans="1:20" x14ac:dyDescent="0.25">
      <c r="A2915" s="263">
        <v>5017850749</v>
      </c>
      <c r="B2915" s="287" t="str">
        <f>_xlfn.XLOOKUP(Table2[[#This Row],[K&amp;N REF ]],CAT_Details[Tracking Number],CAT_Details[S Ref],,0)</f>
        <v>20251030-S-70855</v>
      </c>
      <c r="C2915" s="273">
        <f>_xlfn.XLOOKUP(Table2[[#This Row],[K&amp;N REF ]],CAT_Details[Tracking Number],CAT_Details[TO Ref],,0)</f>
        <v>20251030837923</v>
      </c>
      <c r="D2915" s="273" t="str">
        <f>_xlfn.XLOOKUP(Table2[[#This Row],[K&amp;N REF ]],CAT_Details[Tracking Number],CAT_Details[Pickup Customer Name],,0)</f>
        <v>BOSCH REXROTH AG - SCHAEFLEIN LOGIS</v>
      </c>
      <c r="E2915" s="274" t="str">
        <f>_xlfn.XLOOKUP(Table2[[#This Row],[K&amp;N REF ]],CAT_Details[Tracking Number],CAT_Details[Delivery Country Code],,0)</f>
        <v>GB</v>
      </c>
      <c r="F2915" s="274" t="str">
        <f>_xlfn.XLOOKUP(Table2[[#This Row],[TO Ref]],CAT_Details[TO Ref],CAT_Details[Loc],,0)</f>
        <v>U2-L5</v>
      </c>
      <c r="G2915" s="260" t="s">
        <v>34</v>
      </c>
      <c r="H2915" s="260" t="s">
        <v>35</v>
      </c>
      <c r="I2915" s="281">
        <v>45967</v>
      </c>
      <c r="J2915" s="260" t="s">
        <v>26</v>
      </c>
      <c r="K2915" s="260" t="s">
        <v>32</v>
      </c>
      <c r="L2915" s="281">
        <v>45967</v>
      </c>
      <c r="M2915" s="260" t="str">
        <f>IF(Table2[[#This Row],[Resolve Date]]="","ONGOING","SOLVED")</f>
        <v>SOLVED</v>
      </c>
      <c r="N2915" s="261"/>
      <c r="O2915" s="260" t="str">
        <f>Table2[[#This Row],[K&amp;N REF ]]&amp;Table2[[#This Row],[Issue type ]]</f>
        <v>5017850749NO LABELS</v>
      </c>
      <c r="P2915" s="260">
        <f>YEAR(Table2[[#This Row],[Date ]])</f>
        <v>2025</v>
      </c>
      <c r="Q2915" s="260" t="str">
        <f>VLOOKUP(MONTH(Table2[[#This Row],[Date ]]),Months,2,0)</f>
        <v>November</v>
      </c>
      <c r="R2915" s="288" t="b">
        <f>COUNTIFS(Table2[Unique],Table2[[#This Row],[Unique]])&gt;1</f>
        <v>0</v>
      </c>
      <c r="S2915" s="288">
        <f>IF(Table2[[#This Row],[Status ]]="Solved",1,0)</f>
        <v>1</v>
      </c>
      <c r="T2915" s="288">
        <f>IF(Table2[[#This Row],[Status ]]="ongoing",1,0)</f>
        <v>0</v>
      </c>
    </row>
    <row r="2916" spans="1:20" x14ac:dyDescent="0.25">
      <c r="A2916" s="263">
        <v>5017867677</v>
      </c>
      <c r="B2916" s="287" t="str">
        <f>_xlfn.XLOOKUP(Table2[[#This Row],[K&amp;N REF ]],CAT_Details[Tracking Number],CAT_Details[S Ref],,0)</f>
        <v>20251031-S-70254</v>
      </c>
      <c r="C2916" s="273">
        <f>_xlfn.XLOOKUP(Table2[[#This Row],[K&amp;N REF ]],CAT_Details[Tracking Number],CAT_Details[TO Ref],,0)</f>
        <v>20251030837793</v>
      </c>
      <c r="D2916" s="273" t="str">
        <f>_xlfn.XLOOKUP(Table2[[#This Row],[K&amp;N REF ]],CAT_Details[Tracking Number],CAT_Details[Pickup Customer Name],,0)</f>
        <v>Tenneco Zwickau GmbH</v>
      </c>
      <c r="E2916" s="274" t="str">
        <f>_xlfn.XLOOKUP(Table2[[#This Row],[K&amp;N REF ]],CAT_Details[Tracking Number],CAT_Details[Delivery Country Code],,0)</f>
        <v>GB</v>
      </c>
      <c r="F2916" s="274" t="str">
        <f>_xlfn.XLOOKUP(Table2[[#This Row],[TO Ref]],CAT_Details[TO Ref],CAT_Details[Loc],,0)</f>
        <v>DX01-L5</v>
      </c>
      <c r="G2916" s="260" t="s">
        <v>34</v>
      </c>
      <c r="H2916" s="260" t="s">
        <v>35</v>
      </c>
      <c r="I2916" s="281">
        <v>45967</v>
      </c>
      <c r="J2916" s="260" t="s">
        <v>26</v>
      </c>
      <c r="K2916" s="260" t="s">
        <v>32</v>
      </c>
      <c r="L2916" s="281">
        <v>45967</v>
      </c>
      <c r="M2916" s="260" t="str">
        <f>IF(Table2[[#This Row],[Resolve Date]]="","ONGOING","SOLVED")</f>
        <v>SOLVED</v>
      </c>
      <c r="N2916" s="261"/>
      <c r="O2916" s="260" t="str">
        <f>Table2[[#This Row],[K&amp;N REF ]]&amp;Table2[[#This Row],[Issue type ]]</f>
        <v>5017867677NO LABELS</v>
      </c>
      <c r="P2916" s="260">
        <f>YEAR(Table2[[#This Row],[Date ]])</f>
        <v>2025</v>
      </c>
      <c r="Q2916" s="260" t="str">
        <f>VLOOKUP(MONTH(Table2[[#This Row],[Date ]]),Months,2,0)</f>
        <v>November</v>
      </c>
      <c r="R2916" s="288" t="b">
        <f>COUNTIFS(Table2[Unique],Table2[[#This Row],[Unique]])&gt;1</f>
        <v>0</v>
      </c>
      <c r="S2916" s="288">
        <f>IF(Table2[[#This Row],[Status ]]="Solved",1,0)</f>
        <v>1</v>
      </c>
      <c r="T2916" s="288">
        <f>IF(Table2[[#This Row],[Status ]]="ongoing",1,0)</f>
        <v>0</v>
      </c>
    </row>
    <row r="2917" spans="1:20" x14ac:dyDescent="0.25">
      <c r="A2917" s="263">
        <v>5017850540</v>
      </c>
      <c r="B2917" s="287" t="str">
        <f>_xlfn.XLOOKUP(Table2[[#This Row],[K&amp;N REF ]],CAT_Details[Tracking Number],CAT_Details[S Ref],,0)</f>
        <v>20251030-S-70263</v>
      </c>
      <c r="C2917" s="273">
        <f>_xlfn.XLOOKUP(Table2[[#This Row],[K&amp;N REF ]],CAT_Details[Tracking Number],CAT_Details[TO Ref],,0)</f>
        <v>20251030837904</v>
      </c>
      <c r="D2917" s="273" t="str">
        <f>_xlfn.XLOOKUP(Table2[[#This Row],[K&amp;N REF ]],CAT_Details[Tracking Number],CAT_Details[Pickup Customer Name],,0)</f>
        <v>ZF FRIEDRICHSHAFEN AG</v>
      </c>
      <c r="E2917" s="274" t="str">
        <f>_xlfn.XLOOKUP(Table2[[#This Row],[K&amp;N REF ]],CAT_Details[Tracking Number],CAT_Details[Delivery Country Code],,0)</f>
        <v>GB</v>
      </c>
      <c r="F2917" s="274">
        <f>_xlfn.XLOOKUP(Table2[[#This Row],[TO Ref]],CAT_Details[TO Ref],CAT_Details[Loc],,0)</f>
        <v>3402</v>
      </c>
      <c r="G2917" s="260" t="s">
        <v>34</v>
      </c>
      <c r="H2917" s="260" t="s">
        <v>35</v>
      </c>
      <c r="I2917" s="281">
        <v>45967</v>
      </c>
      <c r="J2917" s="260" t="s">
        <v>26</v>
      </c>
      <c r="K2917" s="260" t="s">
        <v>32</v>
      </c>
      <c r="L2917" s="281">
        <v>45967</v>
      </c>
      <c r="M2917" s="260" t="str">
        <f>IF(Table2[[#This Row],[Resolve Date]]="","ONGOING","SOLVED")</f>
        <v>SOLVED</v>
      </c>
      <c r="N2917" s="261"/>
      <c r="O2917" s="260" t="str">
        <f>Table2[[#This Row],[K&amp;N REF ]]&amp;Table2[[#This Row],[Issue type ]]</f>
        <v>5017850540NO LABELS</v>
      </c>
      <c r="P2917" s="260">
        <f>YEAR(Table2[[#This Row],[Date ]])</f>
        <v>2025</v>
      </c>
      <c r="Q2917" s="260" t="str">
        <f>VLOOKUP(MONTH(Table2[[#This Row],[Date ]]),Months,2,0)</f>
        <v>November</v>
      </c>
      <c r="R2917" s="288" t="b">
        <f>COUNTIFS(Table2[Unique],Table2[[#This Row],[Unique]])&gt;1</f>
        <v>0</v>
      </c>
      <c r="S2917" s="288">
        <f>IF(Table2[[#This Row],[Status ]]="Solved",1,0)</f>
        <v>1</v>
      </c>
      <c r="T2917" s="288">
        <f>IF(Table2[[#This Row],[Status ]]="ongoing",1,0)</f>
        <v>0</v>
      </c>
    </row>
    <row r="2918" spans="1:20" x14ac:dyDescent="0.25">
      <c r="A2918" s="263">
        <v>5017850772</v>
      </c>
      <c r="B2918" s="287" t="str">
        <f>_xlfn.XLOOKUP(Table2[[#This Row],[K&amp;N REF ]],CAT_Details[Tracking Number],CAT_Details[S Ref],,0)</f>
        <v>20251030-S-70303</v>
      </c>
      <c r="C2918" s="273">
        <f>_xlfn.XLOOKUP(Table2[[#This Row],[K&amp;N REF ]],CAT_Details[Tracking Number],CAT_Details[TO Ref],,0)</f>
        <v>20251029836504</v>
      </c>
      <c r="D2918" s="273" t="str">
        <f>_xlfn.XLOOKUP(Table2[[#This Row],[K&amp;N REF ]],CAT_Details[Tracking Number],CAT_Details[Pickup Customer Name],,0)</f>
        <v>HYDAC SERVICE GMBH</v>
      </c>
      <c r="E2918" s="274" t="str">
        <f>_xlfn.XLOOKUP(Table2[[#This Row],[K&amp;N REF ]],CAT_Details[Tracking Number],CAT_Details[Delivery Country Code],,0)</f>
        <v>GB</v>
      </c>
      <c r="F2918" s="274">
        <f>_xlfn.XLOOKUP(Table2[[#This Row],[TO Ref]],CAT_Details[TO Ref],CAT_Details[Loc],,0)</f>
        <v>3402</v>
      </c>
      <c r="G2918" s="260" t="s">
        <v>34</v>
      </c>
      <c r="H2918" s="260" t="s">
        <v>179</v>
      </c>
      <c r="I2918" s="281">
        <v>45967</v>
      </c>
      <c r="J2918" s="260" t="s">
        <v>26</v>
      </c>
      <c r="K2918" s="260" t="s">
        <v>32</v>
      </c>
      <c r="L2918" s="281">
        <v>45967</v>
      </c>
      <c r="M2918" s="260" t="str">
        <f>IF(Table2[[#This Row],[Resolve Date]]="","ONGOING","SOLVED")</f>
        <v>SOLVED</v>
      </c>
      <c r="N2918" s="261"/>
      <c r="O2918" s="260" t="str">
        <f>Table2[[#This Row],[K&amp;N REF ]]&amp;Table2[[#This Row],[Issue type ]]</f>
        <v xml:space="preserve">5017850772NOT SCANNABLE </v>
      </c>
      <c r="P2918" s="260">
        <f>YEAR(Table2[[#This Row],[Date ]])</f>
        <v>2025</v>
      </c>
      <c r="Q2918" s="260" t="str">
        <f>VLOOKUP(MONTH(Table2[[#This Row],[Date ]]),Months,2,0)</f>
        <v>November</v>
      </c>
      <c r="R2918" s="288" t="b">
        <f>COUNTIFS(Table2[Unique],Table2[[#This Row],[Unique]])&gt;1</f>
        <v>0</v>
      </c>
      <c r="S2918" s="288">
        <f>IF(Table2[[#This Row],[Status ]]="Solved",1,0)</f>
        <v>1</v>
      </c>
      <c r="T2918" s="288">
        <f>IF(Table2[[#This Row],[Status ]]="ongoing",1,0)</f>
        <v>0</v>
      </c>
    </row>
    <row r="2919" spans="1:20" x14ac:dyDescent="0.25">
      <c r="A2919" s="263">
        <v>5017850775</v>
      </c>
      <c r="B2919" s="287" t="str">
        <f>_xlfn.XLOOKUP(Table2[[#This Row],[K&amp;N REF ]],CAT_Details[Tracking Number],CAT_Details[S Ref],,0)</f>
        <v>20251030-S-70303</v>
      </c>
      <c r="C2919" s="273">
        <f>_xlfn.XLOOKUP(Table2[[#This Row],[K&amp;N REF ]],CAT_Details[Tracking Number],CAT_Details[TO Ref],,0)</f>
        <v>20251028835478</v>
      </c>
      <c r="D2919" s="273" t="str">
        <f>_xlfn.XLOOKUP(Table2[[#This Row],[K&amp;N REF ]],CAT_Details[Tracking Number],CAT_Details[Pickup Customer Name],,0)</f>
        <v>HYDAC SERVICE GMBH</v>
      </c>
      <c r="E2919" s="274" t="str">
        <f>_xlfn.XLOOKUP(Table2[[#This Row],[K&amp;N REF ]],CAT_Details[Tracking Number],CAT_Details[Delivery Country Code],,0)</f>
        <v>GB</v>
      </c>
      <c r="F2919" s="274" t="str">
        <f>_xlfn.XLOOKUP(Table2[[#This Row],[TO Ref]],CAT_Details[TO Ref],CAT_Details[Loc],,0)</f>
        <v>U2-L5</v>
      </c>
      <c r="G2919" s="260" t="s">
        <v>34</v>
      </c>
      <c r="H2919" s="260" t="s">
        <v>179</v>
      </c>
      <c r="I2919" s="281">
        <v>45967</v>
      </c>
      <c r="J2919" s="260" t="s">
        <v>26</v>
      </c>
      <c r="K2919" s="260" t="s">
        <v>32</v>
      </c>
      <c r="L2919" s="281">
        <v>45967</v>
      </c>
      <c r="M2919" s="260" t="str">
        <f>IF(Table2[[#This Row],[Resolve Date]]="","ONGOING","SOLVED")</f>
        <v>SOLVED</v>
      </c>
      <c r="N2919" s="261"/>
      <c r="O2919" s="260" t="str">
        <f>Table2[[#This Row],[K&amp;N REF ]]&amp;Table2[[#This Row],[Issue type ]]</f>
        <v xml:space="preserve">5017850775NOT SCANNABLE </v>
      </c>
      <c r="P2919" s="260">
        <f>YEAR(Table2[[#This Row],[Date ]])</f>
        <v>2025</v>
      </c>
      <c r="Q2919" s="260" t="str">
        <f>VLOOKUP(MONTH(Table2[[#This Row],[Date ]]),Months,2,0)</f>
        <v>November</v>
      </c>
      <c r="R2919" s="288" t="b">
        <f>COUNTIFS(Table2[Unique],Table2[[#This Row],[Unique]])&gt;1</f>
        <v>0</v>
      </c>
      <c r="S2919" s="288">
        <f>IF(Table2[[#This Row],[Status ]]="Solved",1,0)</f>
        <v>1</v>
      </c>
      <c r="T2919" s="288">
        <f>IF(Table2[[#This Row],[Status ]]="ongoing",1,0)</f>
        <v>0</v>
      </c>
    </row>
    <row r="2920" spans="1:20" x14ac:dyDescent="0.25">
      <c r="A2920" s="263">
        <v>5017850591</v>
      </c>
      <c r="B2920" s="287" t="str">
        <f>_xlfn.XLOOKUP(Table2[[#This Row],[K&amp;N REF ]],CAT_Details[Tracking Number],CAT_Details[S Ref],,0)</f>
        <v>20251030-S-70321</v>
      </c>
      <c r="C2920" s="273">
        <f>_xlfn.XLOOKUP(Table2[[#This Row],[K&amp;N REF ]],CAT_Details[Tracking Number],CAT_Details[TO Ref],,0)</f>
        <v>20251029836626</v>
      </c>
      <c r="D2920" s="273" t="str">
        <f>_xlfn.XLOOKUP(Table2[[#This Row],[K&amp;N REF ]],CAT_Details[Tracking Number],CAT_Details[Pickup Customer Name],,0)</f>
        <v>ROBERT BOSCH GMBH</v>
      </c>
      <c r="E2920" s="274" t="str">
        <f>_xlfn.XLOOKUP(Table2[[#This Row],[K&amp;N REF ]],CAT_Details[Tracking Number],CAT_Details[Delivery Country Code],,0)</f>
        <v>GB</v>
      </c>
      <c r="F2920" s="274" t="str">
        <f>_xlfn.XLOOKUP(Table2[[#This Row],[TO Ref]],CAT_Details[TO Ref],CAT_Details[Loc],,0)</f>
        <v>DX01-L5</v>
      </c>
      <c r="G2920" s="260" t="s">
        <v>34</v>
      </c>
      <c r="H2920" s="260" t="s">
        <v>35</v>
      </c>
      <c r="I2920" s="281">
        <v>45967</v>
      </c>
      <c r="J2920" s="260" t="s">
        <v>26</v>
      </c>
      <c r="K2920" s="260" t="s">
        <v>32</v>
      </c>
      <c r="L2920" s="281">
        <v>45967</v>
      </c>
      <c r="M2920" s="260" t="str">
        <f>IF(Table2[[#This Row],[Resolve Date]]="","ONGOING","SOLVED")</f>
        <v>SOLVED</v>
      </c>
      <c r="N2920" s="261"/>
      <c r="O2920" s="260" t="str">
        <f>Table2[[#This Row],[K&amp;N REF ]]&amp;Table2[[#This Row],[Issue type ]]</f>
        <v>5017850591NO LABELS</v>
      </c>
      <c r="P2920" s="260">
        <f>YEAR(Table2[[#This Row],[Date ]])</f>
        <v>2025</v>
      </c>
      <c r="Q2920" s="260" t="str">
        <f>VLOOKUP(MONTH(Table2[[#This Row],[Date ]]),Months,2,0)</f>
        <v>November</v>
      </c>
      <c r="R2920" s="288" t="b">
        <f>COUNTIFS(Table2[Unique],Table2[[#This Row],[Unique]])&gt;1</f>
        <v>0</v>
      </c>
      <c r="S2920" s="288">
        <f>IF(Table2[[#This Row],[Status ]]="Solved",1,0)</f>
        <v>1</v>
      </c>
      <c r="T2920" s="288">
        <f>IF(Table2[[#This Row],[Status ]]="ongoing",1,0)</f>
        <v>0</v>
      </c>
    </row>
    <row r="2921" spans="1:20" x14ac:dyDescent="0.25">
      <c r="A2921" s="263">
        <v>5017850333</v>
      </c>
      <c r="B2921" s="287" t="str">
        <f>_xlfn.XLOOKUP(Table2[[#This Row],[K&amp;N REF ]],CAT_Details[Tracking Number],CAT_Details[S Ref],,0)</f>
        <v>20251030-S-70295</v>
      </c>
      <c r="C2921" s="273">
        <f>_xlfn.XLOOKUP(Table2[[#This Row],[K&amp;N REF ]],CAT_Details[Tracking Number],CAT_Details[TO Ref],,0)</f>
        <v>20251028835449</v>
      </c>
      <c r="D2921" s="273" t="str">
        <f>_xlfn.XLOOKUP(Table2[[#This Row],[K&amp;N REF ]],CAT_Details[Tracking Number],CAT_Details[Pickup Customer Name],,0)</f>
        <v>HYDAC TECHNOLOGY GMBH</v>
      </c>
      <c r="E2921" s="274" t="str">
        <f>_xlfn.XLOOKUP(Table2[[#This Row],[K&amp;N REF ]],CAT_Details[Tracking Number],CAT_Details[Delivery Country Code],,0)</f>
        <v>GB</v>
      </c>
      <c r="F2921" s="274">
        <f>_xlfn.XLOOKUP(Table2[[#This Row],[TO Ref]],CAT_Details[TO Ref],CAT_Details[Loc],,0)</f>
        <v>3402</v>
      </c>
      <c r="G2921" s="260" t="s">
        <v>34</v>
      </c>
      <c r="H2921" s="260" t="s">
        <v>179</v>
      </c>
      <c r="I2921" s="281">
        <v>45967</v>
      </c>
      <c r="J2921" s="260" t="s">
        <v>26</v>
      </c>
      <c r="K2921" s="260" t="s">
        <v>32</v>
      </c>
      <c r="L2921" s="281">
        <v>45967</v>
      </c>
      <c r="M2921" s="260" t="str">
        <f>IF(Table2[[#This Row],[Resolve Date]]="","ONGOING","SOLVED")</f>
        <v>SOLVED</v>
      </c>
      <c r="N2921" s="261"/>
      <c r="O2921" s="260" t="str">
        <f>Table2[[#This Row],[K&amp;N REF ]]&amp;Table2[[#This Row],[Issue type ]]</f>
        <v xml:space="preserve">5017850333NOT SCANNABLE </v>
      </c>
      <c r="P2921" s="260">
        <f>YEAR(Table2[[#This Row],[Date ]])</f>
        <v>2025</v>
      </c>
      <c r="Q2921" s="260" t="str">
        <f>VLOOKUP(MONTH(Table2[[#This Row],[Date ]]),Months,2,0)</f>
        <v>November</v>
      </c>
      <c r="R2921" s="288" t="b">
        <f>COUNTIFS(Table2[Unique],Table2[[#This Row],[Unique]])&gt;1</f>
        <v>0</v>
      </c>
      <c r="S2921" s="288">
        <f>IF(Table2[[#This Row],[Status ]]="Solved",1,0)</f>
        <v>1</v>
      </c>
      <c r="T2921" s="288">
        <f>IF(Table2[[#This Row],[Status ]]="ongoing",1,0)</f>
        <v>0</v>
      </c>
    </row>
    <row r="2922" spans="1:20" x14ac:dyDescent="0.25">
      <c r="A2922" s="263">
        <v>5017850332</v>
      </c>
      <c r="B2922" s="287" t="str">
        <f>_xlfn.XLOOKUP(Table2[[#This Row],[K&amp;N REF ]],CAT_Details[Tracking Number],CAT_Details[S Ref],,0)</f>
        <v>20251030-S-70295</v>
      </c>
      <c r="C2922" s="273">
        <f>_xlfn.XLOOKUP(Table2[[#This Row],[K&amp;N REF ]],CAT_Details[Tracking Number],CAT_Details[TO Ref],,0)</f>
        <v>20251028835461</v>
      </c>
      <c r="D2922" s="273" t="str">
        <f>_xlfn.XLOOKUP(Table2[[#This Row],[K&amp;N REF ]],CAT_Details[Tracking Number],CAT_Details[Pickup Customer Name],,0)</f>
        <v>HYDAC TECHNOLOGY GMBH</v>
      </c>
      <c r="E2922" s="274" t="str">
        <f>_xlfn.XLOOKUP(Table2[[#This Row],[K&amp;N REF ]],CAT_Details[Tracking Number],CAT_Details[Delivery Country Code],,0)</f>
        <v>GB</v>
      </c>
      <c r="F2922" s="274" t="str">
        <f>_xlfn.XLOOKUP(Table2[[#This Row],[TO Ref]],CAT_Details[TO Ref],CAT_Details[Loc],,0)</f>
        <v>U2-L5</v>
      </c>
      <c r="G2922" s="260" t="s">
        <v>34</v>
      </c>
      <c r="H2922" s="260" t="s">
        <v>179</v>
      </c>
      <c r="I2922" s="281">
        <v>45967</v>
      </c>
      <c r="J2922" s="260" t="s">
        <v>41</v>
      </c>
      <c r="K2922" s="260" t="s">
        <v>32</v>
      </c>
      <c r="L2922" s="281">
        <v>45967</v>
      </c>
      <c r="M2922" s="260" t="str">
        <f>IF(Table2[[#This Row],[Resolve Date]]="","ONGOING","SOLVED")</f>
        <v>SOLVED</v>
      </c>
      <c r="N2922" s="261"/>
      <c r="O2922" s="260" t="str">
        <f>Table2[[#This Row],[K&amp;N REF ]]&amp;Table2[[#This Row],[Issue type ]]</f>
        <v xml:space="preserve">5017850332NOT SCANNABLE </v>
      </c>
      <c r="P2922" s="260">
        <f>YEAR(Table2[[#This Row],[Date ]])</f>
        <v>2025</v>
      </c>
      <c r="Q2922" s="260" t="str">
        <f>VLOOKUP(MONTH(Table2[[#This Row],[Date ]]),Months,2,0)</f>
        <v>November</v>
      </c>
      <c r="R2922" s="288" t="b">
        <f>COUNTIFS(Table2[Unique],Table2[[#This Row],[Unique]])&gt;1</f>
        <v>1</v>
      </c>
      <c r="S2922" s="288">
        <f>IF(Table2[[#This Row],[Status ]]="Solved",1,0)</f>
        <v>1</v>
      </c>
      <c r="T2922" s="288">
        <f>IF(Table2[[#This Row],[Status ]]="ongoing",1,0)</f>
        <v>0</v>
      </c>
    </row>
    <row r="2923" spans="1:20" x14ac:dyDescent="0.25">
      <c r="A2923" s="263">
        <v>5017850332</v>
      </c>
      <c r="B2923" s="287" t="str">
        <f>_xlfn.XLOOKUP(Table2[[#This Row],[K&amp;N REF ]],CAT_Details[Tracking Number],CAT_Details[S Ref],,0)</f>
        <v>20251030-S-70295</v>
      </c>
      <c r="C2923" s="273">
        <f>_xlfn.XLOOKUP(Table2[[#This Row],[K&amp;N REF ]],CAT_Details[Tracking Number],CAT_Details[TO Ref],,0)</f>
        <v>20251028835461</v>
      </c>
      <c r="D2923" s="273" t="str">
        <f>_xlfn.XLOOKUP(Table2[[#This Row],[K&amp;N REF ]],CAT_Details[Tracking Number],CAT_Details[Pickup Customer Name],,0)</f>
        <v>HYDAC TECHNOLOGY GMBH</v>
      </c>
      <c r="E2923" s="274" t="str">
        <f>_xlfn.XLOOKUP(Table2[[#This Row],[K&amp;N REF ]],CAT_Details[Tracking Number],CAT_Details[Delivery Country Code],,0)</f>
        <v>GB</v>
      </c>
      <c r="F2923" s="274" t="str">
        <f>_xlfn.XLOOKUP(Table2[[#This Row],[TO Ref]],CAT_Details[TO Ref],CAT_Details[Loc],,0)</f>
        <v>U2-L5</v>
      </c>
      <c r="G2923" s="260" t="s">
        <v>34</v>
      </c>
      <c r="H2923" s="260" t="s">
        <v>179</v>
      </c>
      <c r="I2923" s="281">
        <v>45967</v>
      </c>
      <c r="J2923" s="260" t="s">
        <v>26</v>
      </c>
      <c r="K2923" s="260" t="s">
        <v>32</v>
      </c>
      <c r="L2923" s="281">
        <v>45967</v>
      </c>
      <c r="M2923" s="260" t="str">
        <f>IF(Table2[[#This Row],[Resolve Date]]="","ONGOING","SOLVED")</f>
        <v>SOLVED</v>
      </c>
      <c r="N2923" s="261"/>
      <c r="O2923" s="260" t="str">
        <f>Table2[[#This Row],[K&amp;N REF ]]&amp;Table2[[#This Row],[Issue type ]]</f>
        <v xml:space="preserve">5017850332NOT SCANNABLE </v>
      </c>
      <c r="P2923" s="260">
        <f>YEAR(Table2[[#This Row],[Date ]])</f>
        <v>2025</v>
      </c>
      <c r="Q2923" s="260" t="str">
        <f>VLOOKUP(MONTH(Table2[[#This Row],[Date ]]),Months,2,0)</f>
        <v>November</v>
      </c>
      <c r="R2923" s="288" t="b">
        <f>COUNTIFS(Table2[Unique],Table2[[#This Row],[Unique]])&gt;1</f>
        <v>1</v>
      </c>
      <c r="S2923" s="288">
        <f>IF(Table2[[#This Row],[Status ]]="Solved",1,0)</f>
        <v>1</v>
      </c>
      <c r="T2923" s="288">
        <f>IF(Table2[[#This Row],[Status ]]="ongoing",1,0)</f>
        <v>0</v>
      </c>
    </row>
    <row r="2924" spans="1:20" x14ac:dyDescent="0.25">
      <c r="A2924" s="263">
        <v>5017850384</v>
      </c>
      <c r="B2924" s="287" t="str">
        <f>_xlfn.XLOOKUP(Table2[[#This Row],[K&amp;N REF ]],CAT_Details[Tracking Number],CAT_Details[S Ref],,0)</f>
        <v>20251030-S-70330</v>
      </c>
      <c r="C2924" s="273">
        <f>_xlfn.XLOOKUP(Table2[[#This Row],[K&amp;N REF ]],CAT_Details[Tracking Number],CAT_Details[TO Ref],,0)</f>
        <v>20251028835448</v>
      </c>
      <c r="D2924" s="273" t="str">
        <f>_xlfn.XLOOKUP(Table2[[#This Row],[K&amp;N REF ]],CAT_Details[Tracking Number],CAT_Details[Pickup Customer Name],,0)</f>
        <v>HYDAC TECHNOLOGY GMBH</v>
      </c>
      <c r="E2924" s="274" t="str">
        <f>_xlfn.XLOOKUP(Table2[[#This Row],[K&amp;N REF ]],CAT_Details[Tracking Number],CAT_Details[Delivery Country Code],,0)</f>
        <v>GB</v>
      </c>
      <c r="F2924" s="274">
        <f>_xlfn.XLOOKUP(Table2[[#This Row],[TO Ref]],CAT_Details[TO Ref],CAT_Details[Loc],,0)</f>
        <v>3402</v>
      </c>
      <c r="G2924" s="260" t="s">
        <v>34</v>
      </c>
      <c r="H2924" s="260" t="s">
        <v>179</v>
      </c>
      <c r="I2924" s="281">
        <v>45967</v>
      </c>
      <c r="J2924" s="260" t="s">
        <v>26</v>
      </c>
      <c r="K2924" s="260" t="s">
        <v>32</v>
      </c>
      <c r="L2924" s="281">
        <v>45967</v>
      </c>
      <c r="M2924" s="260" t="str">
        <f>IF(Table2[[#This Row],[Resolve Date]]="","ONGOING","SOLVED")</f>
        <v>SOLVED</v>
      </c>
      <c r="N2924" s="261"/>
      <c r="O2924" s="260" t="str">
        <f>Table2[[#This Row],[K&amp;N REF ]]&amp;Table2[[#This Row],[Issue type ]]</f>
        <v xml:space="preserve">5017850384NOT SCANNABLE </v>
      </c>
      <c r="P2924" s="260">
        <f>YEAR(Table2[[#This Row],[Date ]])</f>
        <v>2025</v>
      </c>
      <c r="Q2924" s="260" t="str">
        <f>VLOOKUP(MONTH(Table2[[#This Row],[Date ]]),Months,2,0)</f>
        <v>November</v>
      </c>
      <c r="R2924" s="288" t="b">
        <f>COUNTIFS(Table2[Unique],Table2[[#This Row],[Unique]])&gt;1</f>
        <v>0</v>
      </c>
      <c r="S2924" s="288">
        <f>IF(Table2[[#This Row],[Status ]]="Solved",1,0)</f>
        <v>1</v>
      </c>
      <c r="T2924" s="288">
        <f>IF(Table2[[#This Row],[Status ]]="ongoing",1,0)</f>
        <v>0</v>
      </c>
    </row>
    <row r="2925" spans="1:20" x14ac:dyDescent="0.25">
      <c r="A2925" s="263">
        <v>5017867438</v>
      </c>
      <c r="B2925" s="287" t="str">
        <f>_xlfn.XLOOKUP(Table2[[#This Row],[K&amp;N REF ]],CAT_Details[Tracking Number],CAT_Details[S Ref],,0)</f>
        <v>20251031-S-70275</v>
      </c>
      <c r="C2925" s="273">
        <f>_xlfn.XLOOKUP(Table2[[#This Row],[K&amp;N REF ]],CAT_Details[Tracking Number],CAT_Details[TO Ref],,0)</f>
        <v>20251030837836</v>
      </c>
      <c r="D2925" s="273" t="str">
        <f>_xlfn.XLOOKUP(Table2[[#This Row],[K&amp;N REF ]],CAT_Details[Tracking Number],CAT_Details[Pickup Customer Name],,0)</f>
        <v>Sand Profile GmbH</v>
      </c>
      <c r="E2925" s="274" t="str">
        <f>_xlfn.XLOOKUP(Table2[[#This Row],[K&amp;N REF ]],CAT_Details[Tracking Number],CAT_Details[Delivery Country Code],,0)</f>
        <v>GB</v>
      </c>
      <c r="F2925" s="274" t="str">
        <f>_xlfn.XLOOKUP(Table2[[#This Row],[TO Ref]],CAT_Details[TO Ref],CAT_Details[Loc],,0)</f>
        <v>U2-L5</v>
      </c>
      <c r="G2925" s="260" t="s">
        <v>34</v>
      </c>
      <c r="H2925" s="260" t="s">
        <v>179</v>
      </c>
      <c r="I2925" s="281">
        <v>45967</v>
      </c>
      <c r="J2925" s="260" t="s">
        <v>26</v>
      </c>
      <c r="K2925" s="260" t="s">
        <v>32</v>
      </c>
      <c r="L2925" s="281">
        <v>45967</v>
      </c>
      <c r="M2925" s="260" t="str">
        <f>IF(Table2[[#This Row],[Resolve Date]]="","ONGOING","SOLVED")</f>
        <v>SOLVED</v>
      </c>
      <c r="N2925" s="261"/>
      <c r="O2925" s="260" t="str">
        <f>Table2[[#This Row],[K&amp;N REF ]]&amp;Table2[[#This Row],[Issue type ]]</f>
        <v xml:space="preserve">5017867438NOT SCANNABLE </v>
      </c>
      <c r="P2925" s="260">
        <f>YEAR(Table2[[#This Row],[Date ]])</f>
        <v>2025</v>
      </c>
      <c r="Q2925" s="260" t="str">
        <f>VLOOKUP(MONTH(Table2[[#This Row],[Date ]]),Months,2,0)</f>
        <v>November</v>
      </c>
      <c r="R2925" s="288" t="b">
        <f>COUNTIFS(Table2[Unique],Table2[[#This Row],[Unique]])&gt;1</f>
        <v>0</v>
      </c>
      <c r="S2925" s="288">
        <f>IF(Table2[[#This Row],[Status ]]="Solved",1,0)</f>
        <v>1</v>
      </c>
      <c r="T2925" s="288">
        <f>IF(Table2[[#This Row],[Status ]]="ongoing",1,0)</f>
        <v>0</v>
      </c>
    </row>
    <row r="2926" spans="1:20" x14ac:dyDescent="0.25">
      <c r="A2926" s="263">
        <v>5017867437</v>
      </c>
      <c r="B2926" s="287" t="str">
        <f>_xlfn.XLOOKUP(Table2[[#This Row],[K&amp;N REF ]],CAT_Details[Tracking Number],CAT_Details[S Ref],,0)</f>
        <v>20251031-S-70275</v>
      </c>
      <c r="C2926" s="273">
        <f>_xlfn.XLOOKUP(Table2[[#This Row],[K&amp;N REF ]],CAT_Details[Tracking Number],CAT_Details[TO Ref],,0)</f>
        <v>20251030837951</v>
      </c>
      <c r="D2926" s="273" t="str">
        <f>_xlfn.XLOOKUP(Table2[[#This Row],[K&amp;N REF ]],CAT_Details[Tracking Number],CAT_Details[Pickup Customer Name],,0)</f>
        <v>Sand Profile GmbH</v>
      </c>
      <c r="E2926" s="274" t="str">
        <f>_xlfn.XLOOKUP(Table2[[#This Row],[K&amp;N REF ]],CAT_Details[Tracking Number],CAT_Details[Delivery Country Code],,0)</f>
        <v>GB</v>
      </c>
      <c r="F2926" s="274" t="str">
        <f>_xlfn.XLOOKUP(Table2[[#This Row],[TO Ref]],CAT_Details[TO Ref],CAT_Details[Loc],,0)</f>
        <v>U2-L5</v>
      </c>
      <c r="G2926" s="260" t="s">
        <v>34</v>
      </c>
      <c r="H2926" s="260" t="s">
        <v>179</v>
      </c>
      <c r="I2926" s="281">
        <v>45967</v>
      </c>
      <c r="J2926" s="260" t="s">
        <v>26</v>
      </c>
      <c r="K2926" s="260" t="s">
        <v>32</v>
      </c>
      <c r="L2926" s="281">
        <v>45967</v>
      </c>
      <c r="M2926" s="260" t="str">
        <f>IF(Table2[[#This Row],[Resolve Date]]="","ONGOING","SOLVED")</f>
        <v>SOLVED</v>
      </c>
      <c r="N2926" s="261"/>
      <c r="O2926" s="260" t="str">
        <f>Table2[[#This Row],[K&amp;N REF ]]&amp;Table2[[#This Row],[Issue type ]]</f>
        <v xml:space="preserve">5017867437NOT SCANNABLE </v>
      </c>
      <c r="P2926" s="260">
        <f>YEAR(Table2[[#This Row],[Date ]])</f>
        <v>2025</v>
      </c>
      <c r="Q2926" s="260" t="str">
        <f>VLOOKUP(MONTH(Table2[[#This Row],[Date ]]),Months,2,0)</f>
        <v>November</v>
      </c>
      <c r="R2926" s="288" t="b">
        <f>COUNTIFS(Table2[Unique],Table2[[#This Row],[Unique]])&gt;1</f>
        <v>0</v>
      </c>
      <c r="S2926" s="288">
        <f>IF(Table2[[#This Row],[Status ]]="Solved",1,0)</f>
        <v>1</v>
      </c>
      <c r="T2926" s="288">
        <f>IF(Table2[[#This Row],[Status ]]="ongoing",1,0)</f>
        <v>0</v>
      </c>
    </row>
    <row r="2927" spans="1:20" x14ac:dyDescent="0.25">
      <c r="A2927" s="263">
        <v>5017803936</v>
      </c>
      <c r="B2927" s="287" t="str">
        <f>_xlfn.XLOOKUP(Table2[[#This Row],[K&amp;N REF ]],CAT_Details[Tracking Number],CAT_Details[S Ref],,0)</f>
        <v>20251027-S-70405</v>
      </c>
      <c r="C2927" s="273">
        <f>_xlfn.XLOOKUP(Table2[[#This Row],[K&amp;N REF ]],CAT_Details[Tracking Number],CAT_Details[TO Ref],,0)</f>
        <v>20251022832074</v>
      </c>
      <c r="D2927" s="273" t="str">
        <f>_xlfn.XLOOKUP(Table2[[#This Row],[K&amp;N REF ]],CAT_Details[Tracking Number],CAT_Details[Pickup Customer Name],,0)</f>
        <v>SATA GROUP</v>
      </c>
      <c r="E2927" s="274" t="str">
        <f>_xlfn.XLOOKUP(Table2[[#This Row],[K&amp;N REF ]],CAT_Details[Tracking Number],CAT_Details[Delivery Country Code],,0)</f>
        <v>GB</v>
      </c>
      <c r="F2927" s="274" t="str">
        <f>_xlfn.XLOOKUP(Table2[[#This Row],[TO Ref]],CAT_Details[TO Ref],CAT_Details[Loc],,0)</f>
        <v>DX01-L5</v>
      </c>
      <c r="G2927" s="260" t="s">
        <v>24</v>
      </c>
      <c r="H2927" s="260" t="s">
        <v>49</v>
      </c>
      <c r="I2927" s="281">
        <v>45967</v>
      </c>
      <c r="J2927" s="260" t="s">
        <v>26</v>
      </c>
      <c r="K2927" s="260" t="s">
        <v>32</v>
      </c>
      <c r="L2927" s="281">
        <v>45967</v>
      </c>
      <c r="M2927" s="260" t="str">
        <f>IF(Table2[[#This Row],[Resolve Date]]="","ONGOING","SOLVED")</f>
        <v>SOLVED</v>
      </c>
      <c r="N2927" s="261"/>
      <c r="O2927" s="260" t="str">
        <f>Table2[[#This Row],[K&amp;N REF ]]&amp;Table2[[#This Row],[Issue type ]]</f>
        <v>5017803936XX LABELS</v>
      </c>
      <c r="P2927" s="260">
        <f>YEAR(Table2[[#This Row],[Date ]])</f>
        <v>2025</v>
      </c>
      <c r="Q2927" s="260" t="str">
        <f>VLOOKUP(MONTH(Table2[[#This Row],[Date ]]),Months,2,0)</f>
        <v>November</v>
      </c>
      <c r="R2927" s="288" t="b">
        <f>COUNTIFS(Table2[Unique],Table2[[#This Row],[Unique]])&gt;1</f>
        <v>0</v>
      </c>
      <c r="S2927" s="288">
        <f>IF(Table2[[#This Row],[Status ]]="Solved",1,0)</f>
        <v>1</v>
      </c>
      <c r="T2927" s="288">
        <f>IF(Table2[[#This Row],[Status ]]="ongoing",1,0)</f>
        <v>0</v>
      </c>
    </row>
    <row r="2928" spans="1:20" x14ac:dyDescent="0.25">
      <c r="A2928" s="263">
        <v>5017803373</v>
      </c>
      <c r="B2928" s="287" t="str">
        <f>_xlfn.XLOOKUP(Table2[[#This Row],[K&amp;N REF ]],CAT_Details[Tracking Number],CAT_Details[S Ref],,0)</f>
        <v>20251027-S-70400</v>
      </c>
      <c r="C2928" s="273">
        <f>_xlfn.XLOOKUP(Table2[[#This Row],[K&amp;N REF ]],CAT_Details[Tracking Number],CAT_Details[TO Ref],,0)</f>
        <v>20251025834363</v>
      </c>
      <c r="D2928" s="273" t="str">
        <f>_xlfn.XLOOKUP(Table2[[#This Row],[K&amp;N REF ]],CAT_Details[Tracking Number],CAT_Details[Pickup Customer Name],,0)</f>
        <v>SAN MARTINO (AT)/SELMAT SRL</v>
      </c>
      <c r="E2928" s="274" t="str">
        <f>_xlfn.XLOOKUP(Table2[[#This Row],[K&amp;N REF ]],CAT_Details[Tracking Number],CAT_Details[Delivery Country Code],,0)</f>
        <v>GB</v>
      </c>
      <c r="F2928" s="274">
        <f>_xlfn.XLOOKUP(Table2[[#This Row],[TO Ref]],CAT_Details[TO Ref],CAT_Details[Loc],,0)</f>
        <v>3402</v>
      </c>
      <c r="G2928" s="260" t="s">
        <v>24</v>
      </c>
      <c r="H2928" s="260" t="s">
        <v>35</v>
      </c>
      <c r="I2928" s="281">
        <v>45967</v>
      </c>
      <c r="J2928" s="260" t="s">
        <v>26</v>
      </c>
      <c r="K2928" s="260" t="s">
        <v>32</v>
      </c>
      <c r="L2928" s="281">
        <v>45967</v>
      </c>
      <c r="M2928" s="260" t="str">
        <f>IF(Table2[[#This Row],[Resolve Date]]="","ONGOING","SOLVED")</f>
        <v>SOLVED</v>
      </c>
      <c r="N2928" s="261"/>
      <c r="O2928" s="260" t="str">
        <f>Table2[[#This Row],[K&amp;N REF ]]&amp;Table2[[#This Row],[Issue type ]]</f>
        <v>5017803373NO LABELS</v>
      </c>
      <c r="P2928" s="260">
        <f>YEAR(Table2[[#This Row],[Date ]])</f>
        <v>2025</v>
      </c>
      <c r="Q2928" s="260" t="str">
        <f>VLOOKUP(MONTH(Table2[[#This Row],[Date ]]),Months,2,0)</f>
        <v>November</v>
      </c>
      <c r="R2928" s="288" t="b">
        <f>COUNTIFS(Table2[Unique],Table2[[#This Row],[Unique]])&gt;1</f>
        <v>0</v>
      </c>
      <c r="S2928" s="288">
        <f>IF(Table2[[#This Row],[Status ]]="Solved",1,0)</f>
        <v>1</v>
      </c>
      <c r="T2928" s="288">
        <f>IF(Table2[[#This Row],[Status ]]="ongoing",1,0)</f>
        <v>0</v>
      </c>
    </row>
    <row r="2929" spans="1:20" x14ac:dyDescent="0.25">
      <c r="A2929" s="263">
        <v>5017868217</v>
      </c>
      <c r="B2929" s="287" t="str">
        <f>_xlfn.XLOOKUP(Table2[[#This Row],[K&amp;N REF ]],CAT_Details[Tracking Number],CAT_Details[S Ref],,0)</f>
        <v>20251031-S-70508</v>
      </c>
      <c r="C2929" s="273">
        <f>_xlfn.XLOOKUP(Table2[[#This Row],[K&amp;N REF ]],CAT_Details[Tracking Number],CAT_Details[TO Ref],,0)</f>
        <v>20251030837992</v>
      </c>
      <c r="D2929" s="273" t="str">
        <f>_xlfn.XLOOKUP(Table2[[#This Row],[K&amp;N REF ]],CAT_Details[Tracking Number],CAT_Details[Pickup Customer Name],,0)</f>
        <v>Sbe - V.Ar.Vit.Spa</v>
      </c>
      <c r="E2929" s="274" t="str">
        <f>_xlfn.XLOOKUP(Table2[[#This Row],[K&amp;N REF ]],CAT_Details[Tracking Number],CAT_Details[Delivery Country Code],,0)</f>
        <v>GB</v>
      </c>
      <c r="F2929" s="274" t="str">
        <f>_xlfn.XLOOKUP(Table2[[#This Row],[TO Ref]],CAT_Details[TO Ref],CAT_Details[Loc],,0)</f>
        <v>OYL1</v>
      </c>
      <c r="G2929" s="260" t="s">
        <v>24</v>
      </c>
      <c r="H2929" s="260" t="s">
        <v>35</v>
      </c>
      <c r="I2929" s="281">
        <v>45967</v>
      </c>
      <c r="J2929" s="260" t="s">
        <v>26</v>
      </c>
      <c r="K2929" s="260" t="s">
        <v>32</v>
      </c>
      <c r="L2929" s="281">
        <v>45967</v>
      </c>
      <c r="M2929" s="260" t="str">
        <f>IF(Table2[[#This Row],[Resolve Date]]="","ONGOING","SOLVED")</f>
        <v>SOLVED</v>
      </c>
      <c r="N2929" s="261"/>
      <c r="O2929" s="260" t="str">
        <f>Table2[[#This Row],[K&amp;N REF ]]&amp;Table2[[#This Row],[Issue type ]]</f>
        <v>5017868217NO LABELS</v>
      </c>
      <c r="P2929" s="260">
        <f>YEAR(Table2[[#This Row],[Date ]])</f>
        <v>2025</v>
      </c>
      <c r="Q2929" s="260" t="str">
        <f>VLOOKUP(MONTH(Table2[[#This Row],[Date ]]),Months,2,0)</f>
        <v>November</v>
      </c>
      <c r="R2929" s="288" t="b">
        <f>COUNTIFS(Table2[Unique],Table2[[#This Row],[Unique]])&gt;1</f>
        <v>0</v>
      </c>
      <c r="S2929" s="288">
        <f>IF(Table2[[#This Row],[Status ]]="Solved",1,0)</f>
        <v>1</v>
      </c>
      <c r="T2929" s="288">
        <f>IF(Table2[[#This Row],[Status ]]="ongoing",1,0)</f>
        <v>0</v>
      </c>
    </row>
    <row r="2930" spans="1:20" x14ac:dyDescent="0.25">
      <c r="A2930" s="263">
        <v>5017835102</v>
      </c>
      <c r="B2930" s="287" t="str">
        <f>_xlfn.XLOOKUP(Table2[[#This Row],[K&amp;N REF ]],CAT_Details[Tracking Number],CAT_Details[S Ref],,0)</f>
        <v>20251029-S-70482</v>
      </c>
      <c r="C2930" s="273">
        <f>_xlfn.XLOOKUP(Table2[[#This Row],[K&amp;N REF ]],CAT_Details[Tracking Number],CAT_Details[TO Ref],,0)</f>
        <v>20251028836097</v>
      </c>
      <c r="D2930" s="273" t="str">
        <f>_xlfn.XLOOKUP(Table2[[#This Row],[K&amp;N REF ]],CAT_Details[Tracking Number],CAT_Details[Pickup Customer Name],,0)</f>
        <v>Carraro Drive Tech Spa</v>
      </c>
      <c r="E2930" s="274" t="str">
        <f>_xlfn.XLOOKUP(Table2[[#This Row],[K&amp;N REF ]],CAT_Details[Tracking Number],CAT_Details[Delivery Country Code],,0)</f>
        <v>GB</v>
      </c>
      <c r="F2930" s="274" t="str">
        <f>_xlfn.XLOOKUP(Table2[[#This Row],[TO Ref]],CAT_Details[TO Ref],CAT_Details[Loc],,0)</f>
        <v>OYL1</v>
      </c>
      <c r="G2930" s="260" t="s">
        <v>24</v>
      </c>
      <c r="H2930" s="260" t="s">
        <v>240</v>
      </c>
      <c r="I2930" s="281">
        <v>45967</v>
      </c>
      <c r="J2930" s="260" t="s">
        <v>26</v>
      </c>
      <c r="K2930" s="260" t="s">
        <v>32</v>
      </c>
      <c r="L2930" s="281">
        <v>45967</v>
      </c>
      <c r="M2930" s="260" t="str">
        <f>IF(Table2[[#This Row],[Resolve Date]]="","ONGOING","SOLVED")</f>
        <v>SOLVED</v>
      </c>
      <c r="N2930" s="261"/>
      <c r="O2930" s="260" t="str">
        <f>Table2[[#This Row],[K&amp;N REF ]]&amp;Table2[[#This Row],[Issue type ]]</f>
        <v>5017835102PALLET FIX</v>
      </c>
      <c r="P2930" s="260">
        <f>YEAR(Table2[[#This Row],[Date ]])</f>
        <v>2025</v>
      </c>
      <c r="Q2930" s="260" t="str">
        <f>VLOOKUP(MONTH(Table2[[#This Row],[Date ]]),Months,2,0)</f>
        <v>November</v>
      </c>
      <c r="R2930" s="288" t="b">
        <f>COUNTIFS(Table2[Unique],Table2[[#This Row],[Unique]])&gt;1</f>
        <v>0</v>
      </c>
      <c r="S2930" s="288">
        <f>IF(Table2[[#This Row],[Status ]]="Solved",1,0)</f>
        <v>1</v>
      </c>
      <c r="T2930" s="288">
        <f>IF(Table2[[#This Row],[Status ]]="ongoing",1,0)</f>
        <v>0</v>
      </c>
    </row>
    <row r="2931" spans="1:20" x14ac:dyDescent="0.25">
      <c r="A2931" s="263">
        <v>5017819634</v>
      </c>
      <c r="B2931" s="287" t="str">
        <f>_xlfn.XLOOKUP(Table2[[#This Row],[K&amp;N REF ]],CAT_Details[Tracking Number],CAT_Details[S Ref],,0)</f>
        <v>20251028-S-70446</v>
      </c>
      <c r="C2931" s="273">
        <f>_xlfn.XLOOKUP(Table2[[#This Row],[K&amp;N REF ]],CAT_Details[Tracking Number],CAT_Details[TO Ref],,0)</f>
        <v>20251023832696</v>
      </c>
      <c r="D2931" s="273" t="str">
        <f>_xlfn.XLOOKUP(Table2[[#This Row],[K&amp;N REF ]],CAT_Details[Tracking Number],CAT_Details[Pickup Customer Name],,0)</f>
        <v>COMER INDUSTRIES COMPONENTS SPA</v>
      </c>
      <c r="E2931" s="274" t="str">
        <f>_xlfn.XLOOKUP(Table2[[#This Row],[K&amp;N REF ]],CAT_Details[Tracking Number],CAT_Details[Delivery Country Code],,0)</f>
        <v>GB</v>
      </c>
      <c r="F2931" s="274" t="str">
        <f>_xlfn.XLOOKUP(Table2[[#This Row],[TO Ref]],CAT_Details[TO Ref],CAT_Details[Loc],,0)</f>
        <v>U2-L5</v>
      </c>
      <c r="G2931" s="260" t="s">
        <v>24</v>
      </c>
      <c r="H2931" s="260" t="s">
        <v>29</v>
      </c>
      <c r="I2931" s="281">
        <v>45967</v>
      </c>
      <c r="J2931" s="260" t="s">
        <v>26</v>
      </c>
      <c r="K2931" s="260" t="s">
        <v>32</v>
      </c>
      <c r="L2931" s="281">
        <v>45967</v>
      </c>
      <c r="M2931" s="260" t="str">
        <f>IF(Table2[[#This Row],[Resolve Date]]="","ONGOING","SOLVED")</f>
        <v>SOLVED</v>
      </c>
      <c r="N2931" s="261"/>
      <c r="O2931" s="260" t="str">
        <f>Table2[[#This Row],[K&amp;N REF ]]&amp;Table2[[#This Row],[Issue type ]]</f>
        <v>5017819634DAMAGED LABEL</v>
      </c>
      <c r="P2931" s="260">
        <f>YEAR(Table2[[#This Row],[Date ]])</f>
        <v>2025</v>
      </c>
      <c r="Q2931" s="260" t="str">
        <f>VLOOKUP(MONTH(Table2[[#This Row],[Date ]]),Months,2,0)</f>
        <v>November</v>
      </c>
      <c r="R2931" s="288" t="b">
        <f>COUNTIFS(Table2[Unique],Table2[[#This Row],[Unique]])&gt;1</f>
        <v>0</v>
      </c>
      <c r="S2931" s="288">
        <f>IF(Table2[[#This Row],[Status ]]="Solved",1,0)</f>
        <v>1</v>
      </c>
      <c r="T2931" s="288">
        <f>IF(Table2[[#This Row],[Status ]]="ongoing",1,0)</f>
        <v>0</v>
      </c>
    </row>
    <row r="2932" spans="1:20" x14ac:dyDescent="0.25">
      <c r="A2932" s="263">
        <v>5017836459</v>
      </c>
      <c r="B2932" s="287" t="str">
        <f>_xlfn.XLOOKUP(Table2[[#This Row],[K&amp;N REF ]],CAT_Details[Tracking Number],CAT_Details[S Ref],,0)</f>
        <v>20251029-S-70405</v>
      </c>
      <c r="C2932" s="273">
        <f>_xlfn.XLOOKUP(Table2[[#This Row],[K&amp;N REF ]],CAT_Details[Tracking Number],CAT_Details[TO Ref],,0)</f>
        <v>20251027834912</v>
      </c>
      <c r="D2932" s="273" t="str">
        <f>_xlfn.XLOOKUP(Table2[[#This Row],[K&amp;N REF ]],CAT_Details[Tracking Number],CAT_Details[Pickup Customer Name],,0)</f>
        <v>GNUTTI CARLO S.P.A</v>
      </c>
      <c r="E2932" s="274" t="str">
        <f>_xlfn.XLOOKUP(Table2[[#This Row],[K&amp;N REF ]],CAT_Details[Tracking Number],CAT_Details[Delivery Country Code],,0)</f>
        <v>GB</v>
      </c>
      <c r="F2932" s="274" t="str">
        <f>_xlfn.XLOOKUP(Table2[[#This Row],[TO Ref]],CAT_Details[TO Ref],CAT_Details[Loc],,0)</f>
        <v>DX01-L5</v>
      </c>
      <c r="G2932" s="260" t="s">
        <v>24</v>
      </c>
      <c r="H2932" s="260" t="s">
        <v>31</v>
      </c>
      <c r="I2932" s="281">
        <v>45967</v>
      </c>
      <c r="J2932" s="260" t="s">
        <v>26</v>
      </c>
      <c r="K2932" s="260" t="s">
        <v>32</v>
      </c>
      <c r="L2932" s="281">
        <v>45967</v>
      </c>
      <c r="M2932" s="260" t="str">
        <f>IF(Table2[[#This Row],[Resolve Date]]="","ONGOING","SOLVED")</f>
        <v>SOLVED</v>
      </c>
      <c r="N2932" s="261"/>
      <c r="O2932" s="260" t="str">
        <f>Table2[[#This Row],[K&amp;N REF ]]&amp;Table2[[#This Row],[Issue type ]]</f>
        <v>5017836459MISSING LABELS ON SOME UNITS</v>
      </c>
      <c r="P2932" s="260">
        <f>YEAR(Table2[[#This Row],[Date ]])</f>
        <v>2025</v>
      </c>
      <c r="Q2932" s="260" t="str">
        <f>VLOOKUP(MONTH(Table2[[#This Row],[Date ]]),Months,2,0)</f>
        <v>November</v>
      </c>
      <c r="R2932" s="288" t="b">
        <f>COUNTIFS(Table2[Unique],Table2[[#This Row],[Unique]])&gt;1</f>
        <v>0</v>
      </c>
      <c r="S2932" s="288">
        <f>IF(Table2[[#This Row],[Status ]]="Solved",1,0)</f>
        <v>1</v>
      </c>
      <c r="T2932" s="288">
        <f>IF(Table2[[#This Row],[Status ]]="ongoing",1,0)</f>
        <v>0</v>
      </c>
    </row>
    <row r="2933" spans="1:20" x14ac:dyDescent="0.25">
      <c r="A2933" s="263">
        <v>5017788225</v>
      </c>
      <c r="B2933" s="287" t="str">
        <f>_xlfn.XLOOKUP(Table2[[#This Row],[K&amp;N REF ]],CAT_Details[Tracking Number],CAT_Details[S Ref],,0)</f>
        <v>20251024-S-70699</v>
      </c>
      <c r="C2933" s="273">
        <f>_xlfn.XLOOKUP(Table2[[#This Row],[K&amp;N REF ]],CAT_Details[Tracking Number],CAT_Details[TO Ref],,0)</f>
        <v>20251023833179</v>
      </c>
      <c r="D2933" s="273" t="str">
        <f>_xlfn.XLOOKUP(Table2[[#This Row],[K&amp;N REF ]],CAT_Details[Tracking Number],CAT_Details[Pickup Customer Name],,0)</f>
        <v>Dayco Poland Sp. z o.o.</v>
      </c>
      <c r="E2933" s="274" t="str">
        <f>_xlfn.XLOOKUP(Table2[[#This Row],[K&amp;N REF ]],CAT_Details[Tracking Number],CAT_Details[Delivery Country Code],,0)</f>
        <v>GB</v>
      </c>
      <c r="F2933" s="274" t="str">
        <f>_xlfn.XLOOKUP(Table2[[#This Row],[TO Ref]],CAT_Details[TO Ref],CAT_Details[Loc],,0)</f>
        <v>DX01-L5</v>
      </c>
      <c r="G2933" s="260" t="s">
        <v>221</v>
      </c>
      <c r="H2933" s="260" t="s">
        <v>31</v>
      </c>
      <c r="I2933" s="281">
        <v>45967</v>
      </c>
      <c r="J2933" s="260" t="s">
        <v>26</v>
      </c>
      <c r="K2933" s="260" t="s">
        <v>32</v>
      </c>
      <c r="L2933" s="281">
        <v>45967</v>
      </c>
      <c r="M2933" s="260" t="str">
        <f>IF(Table2[[#This Row],[Resolve Date]]="","ONGOING","SOLVED")</f>
        <v>SOLVED</v>
      </c>
      <c r="N2933" s="261"/>
      <c r="O2933" s="260" t="str">
        <f>Table2[[#This Row],[K&amp;N REF ]]&amp;Table2[[#This Row],[Issue type ]]</f>
        <v>5017788225MISSING LABELS ON SOME UNITS</v>
      </c>
      <c r="P2933" s="260">
        <f>YEAR(Table2[[#This Row],[Date ]])</f>
        <v>2025</v>
      </c>
      <c r="Q2933" s="260" t="str">
        <f>VLOOKUP(MONTH(Table2[[#This Row],[Date ]]),Months,2,0)</f>
        <v>November</v>
      </c>
      <c r="R2933" s="288" t="b">
        <f>COUNTIFS(Table2[Unique],Table2[[#This Row],[Unique]])&gt;1</f>
        <v>0</v>
      </c>
      <c r="S2933" s="288">
        <f>IF(Table2[[#This Row],[Status ]]="Solved",1,0)</f>
        <v>1</v>
      </c>
      <c r="T2933" s="288">
        <f>IF(Table2[[#This Row],[Status ]]="ongoing",1,0)</f>
        <v>0</v>
      </c>
    </row>
    <row r="2934" spans="1:20" x14ac:dyDescent="0.25">
      <c r="A2934" s="263">
        <v>5017850740</v>
      </c>
      <c r="B2934" s="287" t="str">
        <f>_xlfn.XLOOKUP(Table2[[#This Row],[K&amp;N REF ]],CAT_Details[Tracking Number],CAT_Details[S Ref],,0)</f>
        <v>20251030-S-70658</v>
      </c>
      <c r="C2934" s="273">
        <f>_xlfn.XLOOKUP(Table2[[#This Row],[K&amp;N REF ]],CAT_Details[Tracking Number],CAT_Details[TO Ref],,0)</f>
        <v>20251029837226</v>
      </c>
      <c r="D2934" s="273" t="str">
        <f>_xlfn.XLOOKUP(Table2[[#This Row],[K&amp;N REF ]],CAT_Details[Tracking Number],CAT_Details[Pickup Customer Name],,0)</f>
        <v>NORMA POLSKA SP. Z O.O.</v>
      </c>
      <c r="E2934" s="274" t="str">
        <f>_xlfn.XLOOKUP(Table2[[#This Row],[K&amp;N REF ]],CAT_Details[Tracking Number],CAT_Details[Delivery Country Code],,0)</f>
        <v>GB</v>
      </c>
      <c r="F2934" s="274" t="str">
        <f>_xlfn.XLOOKUP(Table2[[#This Row],[TO Ref]],CAT_Details[TO Ref],CAT_Details[Loc],,0)</f>
        <v>DX01-L5</v>
      </c>
      <c r="G2934" s="260" t="s">
        <v>221</v>
      </c>
      <c r="H2934" s="260" t="s">
        <v>25</v>
      </c>
      <c r="I2934" s="281">
        <v>45967</v>
      </c>
      <c r="J2934" s="260" t="s">
        <v>26</v>
      </c>
      <c r="K2934" s="260" t="s">
        <v>32</v>
      </c>
      <c r="L2934" s="281">
        <v>45967</v>
      </c>
      <c r="M2934" s="260" t="str">
        <f>IF(Table2[[#This Row],[Resolve Date]]="","ONGOING","SOLVED")</f>
        <v>SOLVED</v>
      </c>
      <c r="N2934" s="261"/>
      <c r="O2934" s="260" t="str">
        <f>Table2[[#This Row],[K&amp;N REF ]]&amp;Table2[[#This Row],[Issue type ]]</f>
        <v xml:space="preserve">5017850740DAMAGE </v>
      </c>
      <c r="P2934" s="260">
        <f>YEAR(Table2[[#This Row],[Date ]])</f>
        <v>2025</v>
      </c>
      <c r="Q2934" s="260" t="str">
        <f>VLOOKUP(MONTH(Table2[[#This Row],[Date ]]),Months,2,0)</f>
        <v>November</v>
      </c>
      <c r="R2934" s="288" t="b">
        <f>COUNTIFS(Table2[Unique],Table2[[#This Row],[Unique]])&gt;1</f>
        <v>0</v>
      </c>
      <c r="S2934" s="288">
        <f>IF(Table2[[#This Row],[Status ]]="Solved",1,0)</f>
        <v>1</v>
      </c>
      <c r="T2934" s="288">
        <f>IF(Table2[[#This Row],[Status ]]="ongoing",1,0)</f>
        <v>0</v>
      </c>
    </row>
    <row r="2935" spans="1:20" x14ac:dyDescent="0.25">
      <c r="A2935" s="263">
        <v>5017850425</v>
      </c>
      <c r="B2935" s="287" t="str">
        <f>_xlfn.XLOOKUP(Table2[[#This Row],[K&amp;N REF ]],CAT_Details[Tracking Number],CAT_Details[S Ref],,0)</f>
        <v>20251030-S-70467</v>
      </c>
      <c r="C2935" s="273">
        <f>_xlfn.XLOOKUP(Table2[[#This Row],[K&amp;N REF ]],CAT_Details[Tracking Number],CAT_Details[TO Ref],,0)</f>
        <v>20251029837341</v>
      </c>
      <c r="D2935" s="273" t="str">
        <f>_xlfn.XLOOKUP(Table2[[#This Row],[K&amp;N REF ]],CAT_Details[Tracking Number],CAT_Details[Pickup Customer Name],,0)</f>
        <v>TIMKEN EUROPE</v>
      </c>
      <c r="E2935" s="274" t="str">
        <f>_xlfn.XLOOKUP(Table2[[#This Row],[K&amp;N REF ]],CAT_Details[Tracking Number],CAT_Details[Delivery Country Code],,0)</f>
        <v>GB</v>
      </c>
      <c r="F2935" s="274" t="str">
        <f>_xlfn.XLOOKUP(Table2[[#This Row],[TO Ref]],CAT_Details[TO Ref],CAT_Details[Loc],,0)</f>
        <v>DK-BM01</v>
      </c>
      <c r="G2935" s="260" t="s">
        <v>36</v>
      </c>
      <c r="H2935" s="260" t="s">
        <v>35</v>
      </c>
      <c r="I2935" s="281">
        <v>45967</v>
      </c>
      <c r="J2935" s="260" t="s">
        <v>26</v>
      </c>
      <c r="K2935" s="260" t="s">
        <v>32</v>
      </c>
      <c r="L2935" s="281">
        <v>45967</v>
      </c>
      <c r="M2935" s="260" t="str">
        <f>IF(Table2[[#This Row],[Resolve Date]]="","ONGOING","SOLVED")</f>
        <v>SOLVED</v>
      </c>
      <c r="N2935" s="261"/>
      <c r="O2935" s="260" t="str">
        <f>Table2[[#This Row],[K&amp;N REF ]]&amp;Table2[[#This Row],[Issue type ]]</f>
        <v>5017850425NO LABELS</v>
      </c>
      <c r="P2935" s="260">
        <f>YEAR(Table2[[#This Row],[Date ]])</f>
        <v>2025</v>
      </c>
      <c r="Q2935" s="260" t="str">
        <f>VLOOKUP(MONTH(Table2[[#This Row],[Date ]]),Months,2,0)</f>
        <v>November</v>
      </c>
      <c r="R2935" s="288" t="b">
        <f>COUNTIFS(Table2[Unique],Table2[[#This Row],[Unique]])&gt;1</f>
        <v>0</v>
      </c>
      <c r="S2935" s="288">
        <f>IF(Table2[[#This Row],[Status ]]="Solved",1,0)</f>
        <v>1</v>
      </c>
      <c r="T2935" s="288">
        <f>IF(Table2[[#This Row],[Status ]]="ongoing",1,0)</f>
        <v>0</v>
      </c>
    </row>
    <row r="2936" spans="1:20" x14ac:dyDescent="0.25">
      <c r="A2936" s="263">
        <v>5017867971</v>
      </c>
      <c r="B2936" s="287" t="str">
        <f>_xlfn.XLOOKUP(Table2[[#This Row],[K&amp;N REF ]],CAT_Details[Tracking Number],CAT_Details[S Ref],,0)</f>
        <v>20251031-S-70440</v>
      </c>
      <c r="C2936" s="273">
        <f>_xlfn.XLOOKUP(Table2[[#This Row],[K&amp;N REF ]],CAT_Details[Tracking Number],CAT_Details[TO Ref],,0)</f>
        <v>20251023832773</v>
      </c>
      <c r="D2936" s="273" t="str">
        <f>_xlfn.XLOOKUP(Table2[[#This Row],[K&amp;N REF ]],CAT_Details[Tracking Number],CAT_Details[Pickup Customer Name],,0)</f>
        <v>LINAMAR FAMER TRANSMISSION</v>
      </c>
      <c r="E2936" s="274" t="str">
        <f>_xlfn.XLOOKUP(Table2[[#This Row],[K&amp;N REF ]],CAT_Details[Tracking Number],CAT_Details[Delivery Country Code],,0)</f>
        <v>GB</v>
      </c>
      <c r="F2936" s="274" t="str">
        <f>_xlfn.XLOOKUP(Table2[[#This Row],[TO Ref]],CAT_Details[TO Ref],CAT_Details[Loc],,0)</f>
        <v>DK-BM01</v>
      </c>
      <c r="G2936" s="260" t="s">
        <v>36</v>
      </c>
      <c r="H2936" s="260" t="s">
        <v>31</v>
      </c>
      <c r="I2936" s="281">
        <v>45967</v>
      </c>
      <c r="J2936" s="260" t="s">
        <v>41</v>
      </c>
      <c r="K2936" s="260" t="s">
        <v>32</v>
      </c>
      <c r="L2936" s="281">
        <v>45967</v>
      </c>
      <c r="M2936" s="260" t="str">
        <f>IF(Table2[[#This Row],[Resolve Date]]="","ONGOING","SOLVED")</f>
        <v>SOLVED</v>
      </c>
      <c r="N2936" s="261"/>
      <c r="O2936" s="260" t="str">
        <f>Table2[[#This Row],[K&amp;N REF ]]&amp;Table2[[#This Row],[Issue type ]]</f>
        <v>5017867971MISSING LABELS ON SOME UNITS</v>
      </c>
      <c r="P2936" s="260">
        <f>YEAR(Table2[[#This Row],[Date ]])</f>
        <v>2025</v>
      </c>
      <c r="Q2936" s="260" t="str">
        <f>VLOOKUP(MONTH(Table2[[#This Row],[Date ]]),Months,2,0)</f>
        <v>November</v>
      </c>
      <c r="R2936" s="288" t="b">
        <f>COUNTIFS(Table2[Unique],Table2[[#This Row],[Unique]])&gt;1</f>
        <v>0</v>
      </c>
      <c r="S2936" s="288">
        <f>IF(Table2[[#This Row],[Status ]]="Solved",1,0)</f>
        <v>1</v>
      </c>
      <c r="T2936" s="288">
        <f>IF(Table2[[#This Row],[Status ]]="ongoing",1,0)</f>
        <v>0</v>
      </c>
    </row>
    <row r="2937" spans="1:20" x14ac:dyDescent="0.25">
      <c r="A2937" s="263">
        <v>5017850356</v>
      </c>
      <c r="B2937" s="287" t="str">
        <f>_xlfn.XLOOKUP(Table2[[#This Row],[K&amp;N REF ]],CAT_Details[Tracking Number],CAT_Details[S Ref],,0)</f>
        <v>20251030-S-70469</v>
      </c>
      <c r="C2937" s="273">
        <f>_xlfn.XLOOKUP(Table2[[#This Row],[K&amp;N REF ]],CAT_Details[Tracking Number],CAT_Details[TO Ref],,0)</f>
        <v>20251029837277</v>
      </c>
      <c r="D2937" s="273" t="str">
        <f>_xlfn.XLOOKUP(Table2[[#This Row],[K&amp;N REF ]],CAT_Details[Tracking Number],CAT_Details[Pickup Customer Name],,0)</f>
        <v>ALGI EQUIPEMENTS</v>
      </c>
      <c r="E2937" s="274" t="str">
        <f>_xlfn.XLOOKUP(Table2[[#This Row],[K&amp;N REF ]],CAT_Details[Tracking Number],CAT_Details[Delivery Country Code],,0)</f>
        <v>GB</v>
      </c>
      <c r="F2937" s="274" t="str">
        <f>_xlfn.XLOOKUP(Table2[[#This Row],[TO Ref]],CAT_Details[TO Ref],CAT_Details[Loc],,0)</f>
        <v>OYL1</v>
      </c>
      <c r="G2937" s="260" t="s">
        <v>36</v>
      </c>
      <c r="H2937" s="260" t="s">
        <v>35</v>
      </c>
      <c r="I2937" s="281">
        <v>45967</v>
      </c>
      <c r="J2937" s="260" t="s">
        <v>26</v>
      </c>
      <c r="K2937" s="260" t="s">
        <v>32</v>
      </c>
      <c r="L2937" s="281">
        <v>45967</v>
      </c>
      <c r="M2937" s="260" t="str">
        <f>IF(Table2[[#This Row],[Resolve Date]]="","ONGOING","SOLVED")</f>
        <v>SOLVED</v>
      </c>
      <c r="N2937" s="261"/>
      <c r="O2937" s="260" t="str">
        <f>Table2[[#This Row],[K&amp;N REF ]]&amp;Table2[[#This Row],[Issue type ]]</f>
        <v>5017850356NO LABELS</v>
      </c>
      <c r="P2937" s="260">
        <f>YEAR(Table2[[#This Row],[Date ]])</f>
        <v>2025</v>
      </c>
      <c r="Q2937" s="260" t="str">
        <f>VLOOKUP(MONTH(Table2[[#This Row],[Date ]]),Months,2,0)</f>
        <v>November</v>
      </c>
      <c r="R2937" s="288" t="b">
        <f>COUNTIFS(Table2[Unique],Table2[[#This Row],[Unique]])&gt;1</f>
        <v>0</v>
      </c>
      <c r="S2937" s="288">
        <f>IF(Table2[[#This Row],[Status ]]="Solved",1,0)</f>
        <v>1</v>
      </c>
      <c r="T2937" s="288">
        <f>IF(Table2[[#This Row],[Status ]]="ongoing",1,0)</f>
        <v>0</v>
      </c>
    </row>
    <row r="2938" spans="1:20" x14ac:dyDescent="0.25">
      <c r="A2938" s="263">
        <v>5017850345</v>
      </c>
      <c r="B2938" s="287" t="str">
        <f>_xlfn.XLOOKUP(Table2[[#This Row],[K&amp;N REF ]],CAT_Details[Tracking Number],CAT_Details[S Ref],,0)</f>
        <v>20251030-S-70872</v>
      </c>
      <c r="C2938" s="273">
        <f>_xlfn.XLOOKUP(Table2[[#This Row],[K&amp;N REF ]],CAT_Details[Tracking Number],CAT_Details[TO Ref],,0)</f>
        <v>20251030838339</v>
      </c>
      <c r="D2938" s="273" t="str">
        <f>_xlfn.XLOOKUP(Table2[[#This Row],[K&amp;N REF ]],CAT_Details[Tracking Number],CAT_Details[Pickup Customer Name],,0)</f>
        <v>SOGEFI FILTRATION FRANCE</v>
      </c>
      <c r="E2938" s="274" t="str">
        <f>_xlfn.XLOOKUP(Table2[[#This Row],[K&amp;N REF ]],CAT_Details[Tracking Number],CAT_Details[Delivery Country Code],,0)</f>
        <v>GB</v>
      </c>
      <c r="F2938" s="274" t="str">
        <f>_xlfn.XLOOKUP(Table2[[#This Row],[TO Ref]],CAT_Details[TO Ref],CAT_Details[Loc],,0)</f>
        <v>DX01-L5</v>
      </c>
      <c r="G2938" s="260" t="s">
        <v>36</v>
      </c>
      <c r="H2938" s="260" t="s">
        <v>35</v>
      </c>
      <c r="I2938" s="281">
        <v>45967</v>
      </c>
      <c r="J2938" s="260" t="s">
        <v>26</v>
      </c>
      <c r="K2938" s="260" t="s">
        <v>32</v>
      </c>
      <c r="L2938" s="281">
        <v>45967</v>
      </c>
      <c r="M2938" s="260" t="str">
        <f>IF(Table2[[#This Row],[Resolve Date]]="","ONGOING","SOLVED")</f>
        <v>SOLVED</v>
      </c>
      <c r="N2938" s="261"/>
      <c r="O2938" s="260" t="str">
        <f>Table2[[#This Row],[K&amp;N REF ]]&amp;Table2[[#This Row],[Issue type ]]</f>
        <v>5017850345NO LABELS</v>
      </c>
      <c r="P2938" s="260">
        <f>YEAR(Table2[[#This Row],[Date ]])</f>
        <v>2025</v>
      </c>
      <c r="Q2938" s="260" t="str">
        <f>VLOOKUP(MONTH(Table2[[#This Row],[Date ]]),Months,2,0)</f>
        <v>November</v>
      </c>
      <c r="R2938" s="288" t="b">
        <f>COUNTIFS(Table2[Unique],Table2[[#This Row],[Unique]])&gt;1</f>
        <v>0</v>
      </c>
      <c r="S2938" s="288">
        <f>IF(Table2[[#This Row],[Status ]]="Solved",1,0)</f>
        <v>1</v>
      </c>
      <c r="T2938" s="288">
        <f>IF(Table2[[#This Row],[Status ]]="ongoing",1,0)</f>
        <v>0</v>
      </c>
    </row>
    <row r="2939" spans="1:20" x14ac:dyDescent="0.25">
      <c r="A2939" s="263">
        <v>5017868019</v>
      </c>
      <c r="B2939" s="287" t="str">
        <f>_xlfn.XLOOKUP(Table2[[#This Row],[K&amp;N REF ]],CAT_Details[Tracking Number],CAT_Details[S Ref],,0)</f>
        <v>20251031-S-70415</v>
      </c>
      <c r="C2939" s="273">
        <f>_xlfn.XLOOKUP(Table2[[#This Row],[K&amp;N REF ]],CAT_Details[Tracking Number],CAT_Details[TO Ref],,0)</f>
        <v>20251031838951</v>
      </c>
      <c r="D2939" s="273" t="str">
        <f>_xlfn.XLOOKUP(Table2[[#This Row],[K&amp;N REF ]],CAT_Details[Tracking Number],CAT_Details[Pickup Customer Name],,0)</f>
        <v>PERMOID INDUSTRIES LIMITED</v>
      </c>
      <c r="E2939" s="274" t="str">
        <f>_xlfn.XLOOKUP(Table2[[#This Row],[K&amp;N REF ]],CAT_Details[Tracking Number],CAT_Details[Delivery Country Code],,0)</f>
        <v>FR</v>
      </c>
      <c r="F2939" s="274">
        <f>_xlfn.XLOOKUP(Table2[[#This Row],[TO Ref]],CAT_Details[TO Ref],CAT_Details[Loc],,0)</f>
        <v>3705</v>
      </c>
      <c r="G2939" s="260" t="s">
        <v>199</v>
      </c>
      <c r="H2939" s="260" t="s">
        <v>35</v>
      </c>
      <c r="I2939" s="281">
        <v>45967</v>
      </c>
      <c r="J2939" s="260" t="s">
        <v>26</v>
      </c>
      <c r="K2939" s="260" t="s">
        <v>32</v>
      </c>
      <c r="L2939" s="281">
        <v>45967</v>
      </c>
      <c r="M2939" s="260" t="str">
        <f>IF(Table2[[#This Row],[Resolve Date]]="","ONGOING","SOLVED")</f>
        <v>SOLVED</v>
      </c>
      <c r="N2939" s="261"/>
      <c r="O2939" s="260" t="str">
        <f>Table2[[#This Row],[K&amp;N REF ]]&amp;Table2[[#This Row],[Issue type ]]</f>
        <v>5017868019NO LABELS</v>
      </c>
      <c r="P2939" s="260">
        <f>YEAR(Table2[[#This Row],[Date ]])</f>
        <v>2025</v>
      </c>
      <c r="Q2939" s="260" t="str">
        <f>VLOOKUP(MONTH(Table2[[#This Row],[Date ]]),Months,2,0)</f>
        <v>November</v>
      </c>
      <c r="R2939" s="288" t="b">
        <f>COUNTIFS(Table2[Unique],Table2[[#This Row],[Unique]])&gt;1</f>
        <v>0</v>
      </c>
      <c r="S2939" s="288">
        <f>IF(Table2[[#This Row],[Status ]]="Solved",1,0)</f>
        <v>1</v>
      </c>
      <c r="T2939" s="288">
        <f>IF(Table2[[#This Row],[Status ]]="ongoing",1,0)</f>
        <v>0</v>
      </c>
    </row>
    <row r="2940" spans="1:20" x14ac:dyDescent="0.25">
      <c r="A2940" s="263">
        <v>5017882982</v>
      </c>
      <c r="B2940" s="287" t="str">
        <f>_xlfn.XLOOKUP(Table2[[#This Row],[K&amp;N REF ]],CAT_Details[Tracking Number],CAT_Details[S Ref],,0)</f>
        <v>20251103-S-70266</v>
      </c>
      <c r="C2940" s="273">
        <f>_xlfn.XLOOKUP(Table2[[#This Row],[K&amp;N REF ]],CAT_Details[Tracking Number],CAT_Details[TO Ref],,0)</f>
        <v>20251030838079</v>
      </c>
      <c r="D2940" s="273" t="str">
        <f>_xlfn.XLOOKUP(Table2[[#This Row],[K&amp;N REF ]],CAT_Details[Tracking Number],CAT_Details[Pickup Customer Name],,0)</f>
        <v>HÄUSSERMANN LAMELLEN GmbH</v>
      </c>
      <c r="E2940" s="274" t="str">
        <f>_xlfn.XLOOKUP(Table2[[#This Row],[K&amp;N REF ]],CAT_Details[Tracking Number],CAT_Details[Delivery Country Code],,0)</f>
        <v>GB</v>
      </c>
      <c r="F2940" s="274" t="str">
        <f>_xlfn.XLOOKUP(Table2[[#This Row],[TO Ref]],CAT_Details[TO Ref],CAT_Details[Loc],,0)</f>
        <v>OYL1</v>
      </c>
      <c r="G2940" s="260" t="s">
        <v>34</v>
      </c>
      <c r="H2940" s="260" t="s">
        <v>25</v>
      </c>
      <c r="I2940" s="281">
        <v>45967</v>
      </c>
      <c r="J2940" s="260" t="s">
        <v>26</v>
      </c>
      <c r="K2940" s="260" t="s">
        <v>32</v>
      </c>
      <c r="L2940" s="281">
        <v>45967</v>
      </c>
      <c r="M2940" s="260" t="str">
        <f>IF(Table2[[#This Row],[Resolve Date]]="","ONGOING","SOLVED")</f>
        <v>SOLVED</v>
      </c>
      <c r="N2940" s="261"/>
      <c r="O2940" s="260" t="str">
        <f>Table2[[#This Row],[K&amp;N REF ]]&amp;Table2[[#This Row],[Issue type ]]</f>
        <v xml:space="preserve">5017882982DAMAGE </v>
      </c>
      <c r="P2940" s="260">
        <f>YEAR(Table2[[#This Row],[Date ]])</f>
        <v>2025</v>
      </c>
      <c r="Q2940" s="260" t="str">
        <f>VLOOKUP(MONTH(Table2[[#This Row],[Date ]]),Months,2,0)</f>
        <v>November</v>
      </c>
      <c r="R2940" s="288" t="b">
        <f>COUNTIFS(Table2[Unique],Table2[[#This Row],[Unique]])&gt;1</f>
        <v>0</v>
      </c>
      <c r="S2940" s="288">
        <f>IF(Table2[[#This Row],[Status ]]="Solved",1,0)</f>
        <v>1</v>
      </c>
      <c r="T2940" s="288">
        <f>IF(Table2[[#This Row],[Status ]]="ongoing",1,0)</f>
        <v>0</v>
      </c>
    </row>
    <row r="2941" spans="1:20" x14ac:dyDescent="0.25">
      <c r="A2941" s="263">
        <v>5017802916</v>
      </c>
      <c r="B2941" s="287" t="str">
        <f>_xlfn.XLOOKUP(Table2[[#This Row],[K&amp;N REF ]],CAT_Details[Tracking Number],CAT_Details[S Ref],,0)</f>
        <v>20251027-S-70685</v>
      </c>
      <c r="C2941" s="273">
        <f>_xlfn.XLOOKUP(Table2[[#This Row],[K&amp;N REF ]],CAT_Details[Tracking Number],CAT_Details[TO Ref],,0)</f>
        <v>20251023833275</v>
      </c>
      <c r="D2941" s="273" t="str">
        <f>_xlfn.XLOOKUP(Table2[[#This Row],[K&amp;N REF ]],CAT_Details[Tracking Number],CAT_Details[Pickup Customer Name],,0)</f>
        <v>BORGWARNER EMISSIONS SYSTEMS</v>
      </c>
      <c r="E2941" s="274" t="str">
        <f>_xlfn.XLOOKUP(Table2[[#This Row],[K&amp;N REF ]],CAT_Details[Tracking Number],CAT_Details[Delivery Country Code],,0)</f>
        <v>GB</v>
      </c>
      <c r="F2941" s="274" t="str">
        <f>_xlfn.XLOOKUP(Table2[[#This Row],[TO Ref]],CAT_Details[TO Ref],CAT_Details[Loc],,0)</f>
        <v>MZ02</v>
      </c>
      <c r="G2941" s="260" t="s">
        <v>44</v>
      </c>
      <c r="H2941" s="260" t="s">
        <v>197</v>
      </c>
      <c r="I2941" s="281">
        <v>45967</v>
      </c>
      <c r="J2941" s="260" t="s">
        <v>45</v>
      </c>
      <c r="K2941" s="260" t="s">
        <v>32</v>
      </c>
      <c r="L2941" s="281"/>
      <c r="M2941" s="260" t="str">
        <f>IF(Table2[[#This Row],[Resolve Date]]="","ONGOING","SOLVED")</f>
        <v>ONGOING</v>
      </c>
      <c r="N2941" s="261"/>
      <c r="O2941" s="260" t="str">
        <f>Table2[[#This Row],[K&amp;N REF ]]&amp;Table2[[#This Row],[Issue type ]]</f>
        <v>5017802916MANCO</v>
      </c>
      <c r="P2941" s="260">
        <f>YEAR(Table2[[#This Row],[Date ]])</f>
        <v>2025</v>
      </c>
      <c r="Q2941" s="260" t="str">
        <f>VLOOKUP(MONTH(Table2[[#This Row],[Date ]]),Months,2,0)</f>
        <v>November</v>
      </c>
      <c r="R2941" s="288" t="b">
        <f>COUNTIFS(Table2[Unique],Table2[[#This Row],[Unique]])&gt;1</f>
        <v>0</v>
      </c>
      <c r="S2941" s="288">
        <f>IF(Table2[[#This Row],[Status ]]="Solved",1,0)</f>
        <v>0</v>
      </c>
      <c r="T2941" s="288">
        <f>IF(Table2[[#This Row],[Status ]]="ongoing",1,0)</f>
        <v>1</v>
      </c>
    </row>
    <row r="2942" spans="1:20" x14ac:dyDescent="0.25">
      <c r="A2942" s="263">
        <v>5017850330</v>
      </c>
      <c r="B2942" s="287" t="str">
        <f>_xlfn.XLOOKUP(Table2[[#This Row],[K&amp;N REF ]],CAT_Details[Tracking Number],CAT_Details[S Ref],,0)</f>
        <v>20251030-S-70850</v>
      </c>
      <c r="C2942" s="273">
        <f>_xlfn.XLOOKUP(Table2[[#This Row],[K&amp;N REF ]],CAT_Details[Tracking Number],CAT_Details[TO Ref],,0)</f>
        <v>20251030837919</v>
      </c>
      <c r="D2942" s="273" t="str">
        <f>_xlfn.XLOOKUP(Table2[[#This Row],[K&amp;N REF ]],CAT_Details[Tracking Number],CAT_Details[Pickup Customer Name],,0)</f>
        <v>MUVIQ SRL</v>
      </c>
      <c r="E2942" s="274" t="str">
        <f>_xlfn.XLOOKUP(Table2[[#This Row],[K&amp;N REF ]],CAT_Details[Tracking Number],CAT_Details[Delivery Country Code],,0)</f>
        <v>GB</v>
      </c>
      <c r="F2942" s="274" t="str">
        <f>_xlfn.XLOOKUP(Table2[[#This Row],[TO Ref]],CAT_Details[TO Ref],CAT_Details[Loc],,0)</f>
        <v>DX01-L5</v>
      </c>
      <c r="G2942" s="260" t="s">
        <v>28266</v>
      </c>
      <c r="H2942" s="260" t="s">
        <v>197</v>
      </c>
      <c r="I2942" s="281">
        <v>45967</v>
      </c>
      <c r="J2942" s="260" t="s">
        <v>45</v>
      </c>
      <c r="K2942" s="260" t="s">
        <v>32</v>
      </c>
      <c r="L2942" s="281"/>
      <c r="M2942" s="260" t="str">
        <f>IF(Table2[[#This Row],[Resolve Date]]="","ONGOING","SOLVED")</f>
        <v>ONGOING</v>
      </c>
      <c r="N2942" s="261"/>
      <c r="O2942" s="260" t="str">
        <f>Table2[[#This Row],[K&amp;N REF ]]&amp;Table2[[#This Row],[Issue type ]]</f>
        <v>5017850330MANCO</v>
      </c>
      <c r="P2942" s="260">
        <f>YEAR(Table2[[#This Row],[Date ]])</f>
        <v>2025</v>
      </c>
      <c r="Q2942" s="260" t="str">
        <f>VLOOKUP(MONTH(Table2[[#This Row],[Date ]]),Months,2,0)</f>
        <v>November</v>
      </c>
      <c r="R2942" s="288" t="b">
        <f>COUNTIFS(Table2[Unique],Table2[[#This Row],[Unique]])&gt;1</f>
        <v>0</v>
      </c>
      <c r="S2942" s="288">
        <f>IF(Table2[[#This Row],[Status ]]="Solved",1,0)</f>
        <v>0</v>
      </c>
      <c r="T2942" s="288">
        <f>IF(Table2[[#This Row],[Status ]]="ongoing",1,0)</f>
        <v>1</v>
      </c>
    </row>
  </sheetData>
  <phoneticPr fontId="1" type="noConversion"/>
  <conditionalFormatting sqref="B1822:R1822 A1823:R1884 A11:R1821">
    <cfRule type="expression" dxfId="69" priority="16">
      <formula>$R11=TRUE</formula>
    </cfRule>
  </conditionalFormatting>
  <conditionalFormatting sqref="K2482 L11:L2481">
    <cfRule type="notContainsBlanks" dxfId="68" priority="5">
      <formula>LEN(TRIM(K11))&gt;0</formula>
    </cfRule>
    <cfRule type="containsBlanks" dxfId="67" priority="15">
      <formula>LEN(TRIM(K11))=0</formula>
    </cfRule>
  </conditionalFormatting>
  <conditionalFormatting sqref="M11:M2942">
    <cfRule type="containsText" dxfId="66" priority="7" operator="containsText" text="solved">
      <formula>NOT(ISERROR(SEARCH("solved",M11)))</formula>
    </cfRule>
    <cfRule type="containsText" dxfId="65" priority="8" operator="containsText" text="Ongoing">
      <formula>NOT(ISERROR(SEARCH("Ongoing",M11)))</formula>
    </cfRule>
  </conditionalFormatting>
  <conditionalFormatting sqref="F11:F2942">
    <cfRule type="cellIs" dxfId="64" priority="2" operator="equal">
      <formula>0</formula>
    </cfRule>
    <cfRule type="containsText" dxfId="63" priority="3" operator="containsText" text="No Loc">
      <formula>NOT(ISERROR(SEARCH("No Loc",F11)))</formula>
    </cfRule>
  </conditionalFormatting>
  <conditionalFormatting sqref="G1885">
    <cfRule type="expression" dxfId="62" priority="1">
      <formula>$R1885=TRUE</formula>
    </cfRule>
  </conditionalFormatting>
  <conditionalFormatting sqref="A10:N10">
    <cfRule type="expression" dxfId="61" priority="22">
      <formula>$M10=#REF!</formula>
    </cfRule>
  </conditionalFormatting>
  <dataValidations count="5">
    <dataValidation type="date" operator="greaterThan" allowBlank="1" showInputMessage="1" showErrorMessage="1" sqref="L11:L2777 L2779 L2781" xr:uid="{21AB52B9-FDD5-4934-AC29-D98530627744}">
      <formula1>1</formula1>
    </dataValidation>
    <dataValidation type="list" allowBlank="1" showInputMessage="1" showErrorMessage="1" sqref="K11:K2942" xr:uid="{43FA01B0-E189-49AE-8681-CC37397905C1}">
      <formula1>Cause</formula1>
    </dataValidation>
    <dataValidation type="list" allowBlank="1" showInputMessage="1" showErrorMessage="1" sqref="H11:H2942" xr:uid="{231E5527-5874-4160-8684-51489BB7684D}">
      <formula1>Issue</formula1>
    </dataValidation>
    <dataValidation type="list" allowBlank="1" showInputMessage="1" showErrorMessage="1" sqref="J11:J2942" xr:uid="{06DB1121-D8A8-4885-9003-DBDCAB20944D}">
      <formula1>Image</formula1>
    </dataValidation>
    <dataValidation type="list" errorStyle="warning" allowBlank="1" showInputMessage="1" sqref="G11:G2942" xr:uid="{BC75495D-9C9C-42ED-95F7-05C70FADEB05}">
      <formula1>Carriers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SaveAndEmailWorkbookUK">
                <anchor moveWithCells="1" sizeWithCells="1">
                  <from>
                    <xdr:col>13</xdr:col>
                    <xdr:colOff>1228725</xdr:colOff>
                    <xdr:row>1</xdr:row>
                    <xdr:rowOff>114300</xdr:rowOff>
                  </from>
                  <to>
                    <xdr:col>13</xdr:col>
                    <xdr:colOff>2133600</xdr:colOff>
                    <xdr:row>4</xdr:row>
                    <xdr:rowOff>123825</xdr:rowOff>
                  </to>
                </anchor>
              </controlPr>
            </control>
          </mc:Choice>
        </mc:AlternateContent>
        <mc:AlternateContent xmlns:mc="http://schemas.openxmlformats.org/markup-compatibility/2006">
          <mc:Choice Requires="x14">
            <control shapeId="1036" r:id="rId5" name="Button 12">
              <controlPr defaultSize="0" print="0" autoFill="0" autoPict="0" macro="[0]!SaveAndEmailWorkbookFR">
                <anchor moveWithCells="1" sizeWithCells="1">
                  <from>
                    <xdr:col>13</xdr:col>
                    <xdr:colOff>1238250</xdr:colOff>
                    <xdr:row>5</xdr:row>
                    <xdr:rowOff>95250</xdr:rowOff>
                  </from>
                  <to>
                    <xdr:col>13</xdr:col>
                    <xdr:colOff>2143125</xdr:colOff>
                    <xdr:row>8</xdr:row>
                    <xdr:rowOff>104775</xdr:rowOff>
                  </to>
                </anchor>
              </controlPr>
            </control>
          </mc:Choice>
        </mc:AlternateContent>
        <mc:AlternateContent xmlns:mc="http://schemas.openxmlformats.org/markup-compatibility/2006">
          <mc:Choice Requires="x14">
            <control shapeId="1037" r:id="rId6" name="Button 13">
              <controlPr defaultSize="0" print="0" autoFill="0" autoPict="0" macro="[0]!RefreshAllData">
                <anchor moveWithCells="1" sizeWithCells="1">
                  <from>
                    <xdr:col>12</xdr:col>
                    <xdr:colOff>0</xdr:colOff>
                    <xdr:row>2</xdr:row>
                    <xdr:rowOff>76200</xdr:rowOff>
                  </from>
                  <to>
                    <xdr:col>13</xdr:col>
                    <xdr:colOff>590550</xdr:colOff>
                    <xdr:row>6</xdr:row>
                    <xdr:rowOff>180975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88092-96DC-46CF-9FE7-5F2C0343EFE9}">
  <sheetPr codeName="Sheet3">
    <tabColor theme="5"/>
  </sheetPr>
  <dimension ref="A1:M33"/>
  <sheetViews>
    <sheetView workbookViewId="0">
      <pane xSplit="1" ySplit="10" topLeftCell="B11" activePane="bottomRight" state="frozen"/>
      <selection pane="topRight" activeCell="B1" sqref="B1"/>
      <selection pane="bottomLeft" activeCell="A11" sqref="A11"/>
      <selection pane="bottomRight" activeCell="A29" sqref="A29"/>
    </sheetView>
  </sheetViews>
  <sheetFormatPr defaultRowHeight="15" x14ac:dyDescent="0.25"/>
  <cols>
    <col min="1" max="1" width="51.5703125" bestFit="1" customWidth="1"/>
    <col min="2" max="2" width="9.28515625" bestFit="1" customWidth="1"/>
    <col min="3" max="3" width="8.140625" bestFit="1" customWidth="1"/>
    <col min="4" max="4" width="13.42578125" bestFit="1" customWidth="1"/>
    <col min="5" max="6" width="9.140625" customWidth="1"/>
    <col min="7" max="7" width="13.42578125" bestFit="1" customWidth="1"/>
    <col min="8" max="11" width="9.140625" customWidth="1"/>
    <col min="12" max="12" width="13.42578125" bestFit="1" customWidth="1"/>
    <col min="13" max="16" width="9.140625" customWidth="1"/>
  </cols>
  <sheetData>
    <row r="1" spans="1:13" ht="21" x14ac:dyDescent="0.35">
      <c r="A1" s="12" t="s">
        <v>251</v>
      </c>
      <c r="B1" s="12"/>
      <c r="C1" s="12"/>
      <c r="D1" s="12"/>
      <c r="E1" s="12"/>
      <c r="F1" s="12"/>
      <c r="G1" s="12"/>
      <c r="H1" s="12"/>
      <c r="I1" s="12"/>
      <c r="J1" s="12"/>
      <c r="K1" s="12"/>
      <c r="L1" s="12"/>
      <c r="M1" s="12"/>
    </row>
    <row r="2" spans="1:13" x14ac:dyDescent="0.25">
      <c r="A2" s="3"/>
      <c r="B2" s="3"/>
      <c r="C2" s="3"/>
      <c r="D2" s="3"/>
      <c r="E2" s="3"/>
      <c r="F2" s="3"/>
      <c r="G2" s="3"/>
      <c r="H2" s="3"/>
      <c r="I2" s="3"/>
      <c r="J2" s="3"/>
      <c r="K2" s="3"/>
      <c r="L2" s="3"/>
      <c r="M2" s="3"/>
    </row>
    <row r="3" spans="1:13" x14ac:dyDescent="0.25">
      <c r="A3" s="3"/>
      <c r="B3" s="3"/>
      <c r="C3" s="3"/>
      <c r="D3" s="286" t="s">
        <v>252</v>
      </c>
      <c r="E3" s="285"/>
      <c r="F3" s="3"/>
      <c r="G3" s="3"/>
      <c r="H3" s="3"/>
      <c r="I3" s="3"/>
      <c r="J3" s="3"/>
      <c r="K3" s="3"/>
      <c r="L3" s="3"/>
      <c r="M3" s="3"/>
    </row>
    <row r="4" spans="1:13" x14ac:dyDescent="0.25">
      <c r="A4" s="3"/>
      <c r="B4" s="3"/>
      <c r="C4" s="3"/>
      <c r="D4" s="9" t="s">
        <v>10</v>
      </c>
      <c r="E4" s="10" t="s">
        <v>253</v>
      </c>
      <c r="F4" s="3"/>
      <c r="G4" s="3"/>
      <c r="H4" s="3"/>
      <c r="I4" s="3"/>
      <c r="J4" s="3"/>
      <c r="K4" s="3"/>
      <c r="L4" s="3"/>
      <c r="M4" s="3"/>
    </row>
    <row r="5" spans="1:13" x14ac:dyDescent="0.25">
      <c r="A5" s="3"/>
      <c r="B5" s="3"/>
      <c r="C5" s="3"/>
      <c r="D5" s="9" t="s">
        <v>11</v>
      </c>
      <c r="E5" s="10" t="s">
        <v>253</v>
      </c>
      <c r="F5" s="3"/>
      <c r="G5" s="3"/>
      <c r="H5" s="3"/>
      <c r="I5" s="3"/>
      <c r="J5" s="3"/>
      <c r="K5" s="3"/>
      <c r="L5" s="3"/>
      <c r="M5" s="3"/>
    </row>
    <row r="6" spans="1:13" x14ac:dyDescent="0.25">
      <c r="A6" s="3"/>
      <c r="B6" s="3"/>
      <c r="C6" s="3"/>
      <c r="D6" s="9" t="s">
        <v>14</v>
      </c>
      <c r="E6" s="10" t="s">
        <v>253</v>
      </c>
      <c r="F6" s="3"/>
      <c r="G6" s="3"/>
      <c r="H6" s="3"/>
      <c r="I6" s="3"/>
      <c r="J6" s="3"/>
      <c r="K6" s="3"/>
      <c r="L6" s="3"/>
      <c r="M6" s="3"/>
    </row>
    <row r="7" spans="1:13" x14ac:dyDescent="0.25">
      <c r="A7" s="3"/>
      <c r="B7" s="3"/>
      <c r="C7" s="3"/>
      <c r="D7" s="9" t="s">
        <v>19</v>
      </c>
      <c r="E7" s="10" t="s">
        <v>253</v>
      </c>
      <c r="F7" s="3"/>
      <c r="G7" s="3"/>
      <c r="H7" s="3"/>
      <c r="I7" s="3"/>
      <c r="J7" s="3"/>
      <c r="K7" s="3"/>
      <c r="L7" s="3"/>
      <c r="M7" s="3"/>
    </row>
    <row r="8" spans="1:13" x14ac:dyDescent="0.25">
      <c r="A8" s="3"/>
      <c r="B8" s="3"/>
      <c r="C8" s="3"/>
      <c r="D8" s="9" t="s">
        <v>20</v>
      </c>
      <c r="E8" s="10" t="s">
        <v>253</v>
      </c>
      <c r="F8" s="3"/>
      <c r="G8" s="3"/>
      <c r="H8" s="3"/>
      <c r="I8" s="3"/>
      <c r="J8" s="3"/>
      <c r="K8" s="3"/>
      <c r="L8" s="3"/>
      <c r="M8" s="3"/>
    </row>
    <row r="9" spans="1:13" x14ac:dyDescent="0.25">
      <c r="A9" s="3"/>
      <c r="B9" s="3"/>
      <c r="C9" s="3"/>
      <c r="D9" s="3"/>
      <c r="E9" s="3"/>
      <c r="F9" s="3"/>
      <c r="G9" s="3"/>
      <c r="H9" s="3"/>
      <c r="I9" s="3"/>
      <c r="J9" s="3"/>
      <c r="K9" s="3"/>
      <c r="L9" s="3"/>
      <c r="M9" s="3"/>
    </row>
    <row r="10" spans="1:13" x14ac:dyDescent="0.25">
      <c r="A10" s="9" t="s">
        <v>254</v>
      </c>
      <c r="B10" s="10" t="s">
        <v>255</v>
      </c>
      <c r="C10" s="10" t="s">
        <v>256</v>
      </c>
    </row>
    <row r="11" spans="1:13" x14ac:dyDescent="0.25">
      <c r="A11" s="11">
        <v>2025</v>
      </c>
      <c r="B11" s="290">
        <v>2903</v>
      </c>
      <c r="C11" s="284">
        <v>1</v>
      </c>
    </row>
    <row r="12" spans="1:13" x14ac:dyDescent="0.25">
      <c r="A12" s="283" t="s">
        <v>34</v>
      </c>
      <c r="B12" s="290">
        <v>1228</v>
      </c>
      <c r="C12" s="284">
        <v>0.42301092678347857</v>
      </c>
    </row>
    <row r="13" spans="1:13" x14ac:dyDescent="0.25">
      <c r="A13" s="283" t="s">
        <v>24</v>
      </c>
      <c r="B13" s="290">
        <v>574</v>
      </c>
      <c r="C13" s="284">
        <v>0.19772600942335936</v>
      </c>
    </row>
    <row r="14" spans="1:13" x14ac:dyDescent="0.25">
      <c r="A14" s="283" t="s">
        <v>44</v>
      </c>
      <c r="B14" s="290">
        <v>425</v>
      </c>
      <c r="C14" s="284">
        <v>0.14639975773972524</v>
      </c>
    </row>
    <row r="15" spans="1:13" x14ac:dyDescent="0.25">
      <c r="A15" s="283" t="s">
        <v>36</v>
      </c>
      <c r="B15" s="290">
        <v>411</v>
      </c>
      <c r="C15" s="284">
        <v>0.14157782098777208</v>
      </c>
    </row>
    <row r="16" spans="1:13" x14ac:dyDescent="0.25">
      <c r="A16" s="283" t="s">
        <v>221</v>
      </c>
      <c r="B16" s="290">
        <v>94</v>
      </c>
      <c r="C16" s="284">
        <v>3.2380937139666922E-2</v>
      </c>
    </row>
    <row r="17" spans="1:3" x14ac:dyDescent="0.25">
      <c r="A17" s="283" t="s">
        <v>199</v>
      </c>
      <c r="B17" s="290">
        <v>93</v>
      </c>
      <c r="C17" s="284">
        <v>3.203633608871774E-2</v>
      </c>
    </row>
    <row r="18" spans="1:3" x14ac:dyDescent="0.25">
      <c r="A18" s="283" t="s">
        <v>38</v>
      </c>
      <c r="B18" s="290">
        <v>53</v>
      </c>
      <c r="C18" s="284">
        <v>1.825659713950667E-2</v>
      </c>
    </row>
    <row r="19" spans="1:3" x14ac:dyDescent="0.25">
      <c r="A19" s="283" t="s">
        <v>212</v>
      </c>
      <c r="B19" s="290">
        <v>7</v>
      </c>
      <c r="C19" s="284">
        <v>2.411327556068486E-3</v>
      </c>
    </row>
    <row r="20" spans="1:3" x14ac:dyDescent="0.25">
      <c r="A20" s="283" t="s">
        <v>28266</v>
      </c>
      <c r="B20" s="290">
        <v>3</v>
      </c>
      <c r="C20" s="284">
        <v>1.0334397651178379E-3</v>
      </c>
    </row>
    <row r="21" spans="1:3" x14ac:dyDescent="0.25">
      <c r="A21" s="283" t="s">
        <v>39</v>
      </c>
      <c r="B21" s="290">
        <v>2</v>
      </c>
      <c r="C21" s="284">
        <v>6.8862744514763775E-4</v>
      </c>
    </row>
    <row r="22" spans="1:3" x14ac:dyDescent="0.25">
      <c r="A22" s="283" t="s">
        <v>26114</v>
      </c>
      <c r="B22" s="290">
        <v>2</v>
      </c>
      <c r="C22" s="284">
        <v>6.8895748971734331E-4</v>
      </c>
    </row>
    <row r="23" spans="1:3" x14ac:dyDescent="0.25">
      <c r="A23" s="283" t="s">
        <v>27065</v>
      </c>
      <c r="B23" s="290">
        <v>2</v>
      </c>
      <c r="C23" s="284">
        <v>6.8895696200274613E-4</v>
      </c>
    </row>
    <row r="24" spans="1:3" x14ac:dyDescent="0.25">
      <c r="A24" s="283" t="s">
        <v>26669</v>
      </c>
      <c r="B24" s="290">
        <v>2</v>
      </c>
      <c r="C24" s="284">
        <v>6.8895711522140666E-4</v>
      </c>
    </row>
    <row r="25" spans="1:3" x14ac:dyDescent="0.25">
      <c r="A25" s="283" t="s">
        <v>28267</v>
      </c>
      <c r="B25" s="290">
        <v>2</v>
      </c>
      <c r="C25" s="284">
        <v>6.8895765997665408E-4</v>
      </c>
    </row>
    <row r="26" spans="1:3" x14ac:dyDescent="0.25">
      <c r="A26" s="283" t="s">
        <v>241</v>
      </c>
      <c r="B26" s="290">
        <v>1</v>
      </c>
      <c r="C26" s="284">
        <v>3.4447546973341439E-4</v>
      </c>
    </row>
    <row r="27" spans="1:3" x14ac:dyDescent="0.25">
      <c r="A27" s="283" t="s">
        <v>27859</v>
      </c>
      <c r="B27" s="290">
        <v>1</v>
      </c>
      <c r="C27" s="284">
        <v>3.4447873634575461E-4</v>
      </c>
    </row>
    <row r="28" spans="1:3" x14ac:dyDescent="0.25">
      <c r="A28" s="283" t="s">
        <v>31799</v>
      </c>
      <c r="B28" s="290">
        <v>1</v>
      </c>
      <c r="C28" s="284">
        <v>3.4448055694782871E-4</v>
      </c>
    </row>
    <row r="29" spans="1:3" x14ac:dyDescent="0.25">
      <c r="A29" s="297" t="s">
        <v>24740</v>
      </c>
      <c r="B29" s="290">
        <v>1</v>
      </c>
      <c r="C29" s="284">
        <v>1</v>
      </c>
    </row>
    <row r="30" spans="1:3" x14ac:dyDescent="0.25">
      <c r="A30" s="298" t="s">
        <v>35</v>
      </c>
      <c r="B30" s="290">
        <v>1</v>
      </c>
      <c r="C30" s="284">
        <v>1</v>
      </c>
    </row>
    <row r="31" spans="1:3" x14ac:dyDescent="0.25">
      <c r="A31" s="283" t="s">
        <v>26291</v>
      </c>
      <c r="B31" s="290">
        <v>1</v>
      </c>
      <c r="C31" s="284">
        <v>3.4447720514388933E-4</v>
      </c>
    </row>
    <row r="32" spans="1:3" x14ac:dyDescent="0.25">
      <c r="A32" s="283" t="s">
        <v>27860</v>
      </c>
      <c r="B32" s="290">
        <v>1</v>
      </c>
      <c r="C32" s="284">
        <v>3.444787363517593E-4</v>
      </c>
    </row>
    <row r="33" spans="1:3" x14ac:dyDescent="0.25">
      <c r="A33" s="11" t="s">
        <v>257</v>
      </c>
      <c r="B33" s="290">
        <v>2903</v>
      </c>
      <c r="C33" s="284">
        <v>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578C1-C0AA-4559-842F-C607DDA576B8}">
  <sheetPr codeName="Sheet4">
    <tabColor theme="7"/>
  </sheetPr>
  <dimension ref="A1:P14481"/>
  <sheetViews>
    <sheetView workbookViewId="0">
      <selection sqref="A1:P13454"/>
    </sheetView>
  </sheetViews>
  <sheetFormatPr defaultRowHeight="15" x14ac:dyDescent="0.25"/>
  <cols>
    <col min="1" max="1" width="28.28515625" bestFit="1" customWidth="1"/>
    <col min="2" max="2" width="6" bestFit="1" customWidth="1"/>
    <col min="3" max="3" width="9.28515625" bestFit="1" customWidth="1"/>
    <col min="4" max="4" width="7.28515625" bestFit="1" customWidth="1"/>
    <col min="5" max="5" width="35.85546875" bestFit="1" customWidth="1"/>
    <col min="6" max="6" width="18.42578125" bestFit="1" customWidth="1"/>
    <col min="7" max="7" width="19.7109375" bestFit="1" customWidth="1"/>
    <col min="8" max="8" width="15.5703125" bestFit="1" customWidth="1"/>
    <col min="9" max="9" width="7.42578125" bestFit="1" customWidth="1"/>
    <col min="10" max="10" width="21.85546875" bestFit="1" customWidth="1"/>
    <col min="11" max="11" width="27.28515625" bestFit="1" customWidth="1"/>
    <col min="12" max="12" width="23.42578125" bestFit="1" customWidth="1"/>
    <col min="13" max="13" width="19.7109375" bestFit="1" customWidth="1"/>
    <col min="14" max="14" width="65.85546875" bestFit="1" customWidth="1"/>
    <col min="15" max="15" width="28" bestFit="1" customWidth="1"/>
    <col min="16" max="16" width="9" bestFit="1" customWidth="1"/>
  </cols>
  <sheetData>
    <row r="1" spans="1:16" x14ac:dyDescent="0.25">
      <c r="A1" t="s">
        <v>258</v>
      </c>
      <c r="B1" t="s">
        <v>259</v>
      </c>
      <c r="C1" t="s">
        <v>260</v>
      </c>
      <c r="D1" t="s">
        <v>261</v>
      </c>
      <c r="E1" t="s">
        <v>262</v>
      </c>
      <c r="F1" t="s">
        <v>263</v>
      </c>
      <c r="G1" t="s">
        <v>264</v>
      </c>
      <c r="H1" t="s">
        <v>6</v>
      </c>
      <c r="I1" t="s">
        <v>265</v>
      </c>
      <c r="J1" t="s">
        <v>266</v>
      </c>
      <c r="K1" t="s">
        <v>267</v>
      </c>
      <c r="L1" t="s">
        <v>268</v>
      </c>
      <c r="M1" t="s">
        <v>269</v>
      </c>
      <c r="N1" t="s">
        <v>270</v>
      </c>
      <c r="O1" t="s">
        <v>271</v>
      </c>
      <c r="P1" t="s">
        <v>9</v>
      </c>
    </row>
    <row r="2" spans="1:16" x14ac:dyDescent="0.25">
      <c r="A2" s="289" t="s">
        <v>272</v>
      </c>
      <c r="B2">
        <v>20</v>
      </c>
      <c r="C2">
        <v>1060</v>
      </c>
      <c r="D2">
        <v>8</v>
      </c>
      <c r="E2" s="289"/>
      <c r="F2">
        <v>5013665970</v>
      </c>
      <c r="G2" s="276">
        <v>45549</v>
      </c>
      <c r="H2" s="5">
        <v>20240904543944</v>
      </c>
      <c r="I2">
        <v>18.239999999999998</v>
      </c>
      <c r="J2" s="289" t="s">
        <v>273</v>
      </c>
      <c r="K2" s="289" t="s">
        <v>274</v>
      </c>
      <c r="L2" s="289" t="s">
        <v>275</v>
      </c>
      <c r="M2" s="289"/>
      <c r="N2" s="289" t="s">
        <v>276</v>
      </c>
      <c r="O2" s="289" t="s">
        <v>277</v>
      </c>
      <c r="P2" s="289" t="str">
        <f>VLOOKUP(CAT_Details[[#This Row],[Delivery Bp Customer Code]],Table6[],2,0)</f>
        <v>U2-L5</v>
      </c>
    </row>
    <row r="3" spans="1:16" x14ac:dyDescent="0.25">
      <c r="A3" s="289" t="s">
        <v>278</v>
      </c>
      <c r="B3">
        <v>6</v>
      </c>
      <c r="C3">
        <v>1326</v>
      </c>
      <c r="D3">
        <v>2.4</v>
      </c>
      <c r="E3" s="289" t="s">
        <v>279</v>
      </c>
      <c r="F3">
        <v>5013666871</v>
      </c>
      <c r="G3" s="276">
        <v>45551</v>
      </c>
      <c r="H3">
        <v>20240910548047</v>
      </c>
      <c r="I3">
        <v>2.88</v>
      </c>
      <c r="J3" s="289" t="s">
        <v>280</v>
      </c>
      <c r="K3" s="289" t="s">
        <v>281</v>
      </c>
      <c r="L3" s="289" t="s">
        <v>275</v>
      </c>
      <c r="M3" s="289" t="s">
        <v>282</v>
      </c>
      <c r="N3" s="289" t="s">
        <v>283</v>
      </c>
      <c r="O3" s="289" t="s">
        <v>284</v>
      </c>
      <c r="P3" s="289" t="str">
        <f>VLOOKUP(CAT_Details[[#This Row],[Delivery Bp Customer Code]],Table6[],2,0)</f>
        <v>DK-BM01</v>
      </c>
    </row>
    <row r="4" spans="1:16" x14ac:dyDescent="0.25">
      <c r="A4" s="289" t="s">
        <v>285</v>
      </c>
      <c r="B4">
        <v>4</v>
      </c>
      <c r="C4">
        <v>704</v>
      </c>
      <c r="D4">
        <v>1.6</v>
      </c>
      <c r="E4" s="289" t="s">
        <v>286</v>
      </c>
      <c r="F4">
        <v>5013681130</v>
      </c>
      <c r="G4" s="276">
        <v>45551</v>
      </c>
      <c r="H4" s="5">
        <v>20240906545737</v>
      </c>
      <c r="I4">
        <v>3.101</v>
      </c>
      <c r="J4" s="289" t="s">
        <v>287</v>
      </c>
      <c r="K4" s="289" t="s">
        <v>288</v>
      </c>
      <c r="L4" s="289" t="s">
        <v>275</v>
      </c>
      <c r="M4" s="289" t="s">
        <v>289</v>
      </c>
      <c r="N4" s="289" t="s">
        <v>290</v>
      </c>
      <c r="O4" s="289" t="s">
        <v>291</v>
      </c>
      <c r="P4" s="289" t="str">
        <f>VLOOKUP(CAT_Details[[#This Row],[Delivery Bp Customer Code]],Table6[],2,0)</f>
        <v>DX01-L5</v>
      </c>
    </row>
    <row r="5" spans="1:16" x14ac:dyDescent="0.25">
      <c r="A5" s="289" t="s">
        <v>285</v>
      </c>
      <c r="B5">
        <v>2</v>
      </c>
      <c r="C5">
        <v>360</v>
      </c>
      <c r="D5">
        <v>0.8</v>
      </c>
      <c r="E5" s="289" t="s">
        <v>286</v>
      </c>
      <c r="F5">
        <v>5013681133</v>
      </c>
      <c r="G5" s="276">
        <v>45551</v>
      </c>
      <c r="H5">
        <v>20240906545740</v>
      </c>
      <c r="I5">
        <v>1.536</v>
      </c>
      <c r="J5" s="289" t="s">
        <v>287</v>
      </c>
      <c r="K5" s="289" t="s">
        <v>292</v>
      </c>
      <c r="L5" s="289" t="s">
        <v>275</v>
      </c>
      <c r="M5" s="289" t="s">
        <v>289</v>
      </c>
      <c r="N5" s="289" t="s">
        <v>290</v>
      </c>
      <c r="O5" s="289" t="s">
        <v>291</v>
      </c>
      <c r="P5" s="289" t="str">
        <f>VLOOKUP(CAT_Details[[#This Row],[Delivery Bp Customer Code]],Table6[],2,0)</f>
        <v>DX01-L5</v>
      </c>
    </row>
    <row r="6" spans="1:16" x14ac:dyDescent="0.25">
      <c r="A6" s="289" t="s">
        <v>285</v>
      </c>
      <c r="B6">
        <v>5</v>
      </c>
      <c r="C6">
        <v>1950</v>
      </c>
      <c r="D6">
        <v>2</v>
      </c>
      <c r="E6" s="289" t="s">
        <v>293</v>
      </c>
      <c r="F6">
        <v>5013681158</v>
      </c>
      <c r="G6" s="276">
        <v>45551</v>
      </c>
      <c r="H6">
        <v>20240904543388</v>
      </c>
      <c r="I6">
        <v>4.8</v>
      </c>
      <c r="J6" s="289" t="s">
        <v>294</v>
      </c>
      <c r="K6" s="289" t="s">
        <v>295</v>
      </c>
      <c r="L6" s="289" t="s">
        <v>275</v>
      </c>
      <c r="M6" s="289" t="s">
        <v>296</v>
      </c>
      <c r="N6" s="289" t="s">
        <v>297</v>
      </c>
      <c r="O6" s="289" t="s">
        <v>291</v>
      </c>
      <c r="P6" s="289" t="str">
        <f>VLOOKUP(CAT_Details[[#This Row],[Delivery Bp Customer Code]],Table6[],2,0)</f>
        <v>DX01-L5</v>
      </c>
    </row>
    <row r="7" spans="1:16" x14ac:dyDescent="0.25">
      <c r="A7" s="289" t="s">
        <v>272</v>
      </c>
      <c r="B7">
        <v>2</v>
      </c>
      <c r="C7">
        <v>410</v>
      </c>
      <c r="D7">
        <v>0.8</v>
      </c>
      <c r="E7" s="289" t="s">
        <v>298</v>
      </c>
      <c r="F7">
        <v>5013666239</v>
      </c>
      <c r="G7" s="276">
        <v>45551</v>
      </c>
      <c r="H7" s="5">
        <v>20240909546447</v>
      </c>
      <c r="I7">
        <v>1.92</v>
      </c>
      <c r="J7" s="289" t="s">
        <v>273</v>
      </c>
      <c r="K7" s="289" t="s">
        <v>299</v>
      </c>
      <c r="L7" s="289" t="s">
        <v>275</v>
      </c>
      <c r="M7" s="289"/>
      <c r="N7" s="289" t="s">
        <v>300</v>
      </c>
      <c r="O7" s="289" t="s">
        <v>277</v>
      </c>
      <c r="P7" s="289" t="str">
        <f>VLOOKUP(CAT_Details[[#This Row],[Delivery Bp Customer Code]],Table6[],2,0)</f>
        <v>U2-L5</v>
      </c>
    </row>
    <row r="8" spans="1:16" x14ac:dyDescent="0.25">
      <c r="A8" s="289" t="s">
        <v>272</v>
      </c>
      <c r="B8">
        <v>26</v>
      </c>
      <c r="C8">
        <v>1546</v>
      </c>
      <c r="D8">
        <v>10.4</v>
      </c>
      <c r="E8" s="289" t="s">
        <v>301</v>
      </c>
      <c r="F8">
        <v>5013667613</v>
      </c>
      <c r="G8" s="276">
        <v>45551</v>
      </c>
      <c r="H8">
        <v>20240910547522</v>
      </c>
      <c r="I8">
        <v>28.032</v>
      </c>
      <c r="J8" s="289" t="s">
        <v>302</v>
      </c>
      <c r="K8" s="289" t="s">
        <v>303</v>
      </c>
      <c r="L8" s="289" t="s">
        <v>275</v>
      </c>
      <c r="M8" s="289" t="s">
        <v>304</v>
      </c>
      <c r="N8" s="289" t="s">
        <v>305</v>
      </c>
      <c r="O8" s="289" t="s">
        <v>277</v>
      </c>
      <c r="P8" s="289" t="str">
        <f>VLOOKUP(CAT_Details[[#This Row],[Delivery Bp Customer Code]],Table6[],2,0)</f>
        <v>U2-L5</v>
      </c>
    </row>
    <row r="9" spans="1:16" x14ac:dyDescent="0.25">
      <c r="A9" s="289" t="s">
        <v>278</v>
      </c>
      <c r="B9">
        <v>18</v>
      </c>
      <c r="C9">
        <v>7650</v>
      </c>
      <c r="D9">
        <v>7.2</v>
      </c>
      <c r="E9" s="289" t="s">
        <v>306</v>
      </c>
      <c r="F9">
        <v>5013666896</v>
      </c>
      <c r="G9" s="276">
        <v>45552</v>
      </c>
      <c r="H9">
        <v>20240911548721</v>
      </c>
      <c r="I9">
        <v>17.28</v>
      </c>
      <c r="J9" s="289" t="s">
        <v>273</v>
      </c>
      <c r="K9" s="289" t="s">
        <v>307</v>
      </c>
      <c r="L9" s="289" t="s">
        <v>275</v>
      </c>
      <c r="M9" s="289" t="s">
        <v>308</v>
      </c>
      <c r="N9" s="289" t="s">
        <v>309</v>
      </c>
      <c r="O9" s="289" t="s">
        <v>284</v>
      </c>
      <c r="P9" s="289" t="str">
        <f>VLOOKUP(CAT_Details[[#This Row],[Delivery Bp Customer Code]],Table6[],2,0)</f>
        <v>DK-BM01</v>
      </c>
    </row>
    <row r="10" spans="1:16" x14ac:dyDescent="0.25">
      <c r="A10" s="289" t="s">
        <v>278</v>
      </c>
      <c r="B10">
        <v>3</v>
      </c>
      <c r="C10">
        <v>900</v>
      </c>
      <c r="D10">
        <v>1.2</v>
      </c>
      <c r="E10" s="289" t="s">
        <v>306</v>
      </c>
      <c r="F10">
        <v>5013666897</v>
      </c>
      <c r="G10" s="276">
        <v>45552</v>
      </c>
      <c r="H10">
        <v>20240911548715</v>
      </c>
      <c r="I10">
        <v>1.728</v>
      </c>
      <c r="J10" s="289" t="s">
        <v>273</v>
      </c>
      <c r="K10" s="289" t="s">
        <v>310</v>
      </c>
      <c r="L10" s="289" t="s">
        <v>275</v>
      </c>
      <c r="M10" s="289" t="s">
        <v>308</v>
      </c>
      <c r="N10" s="289" t="s">
        <v>309</v>
      </c>
      <c r="O10" s="289" t="s">
        <v>284</v>
      </c>
      <c r="P10" s="289" t="str">
        <f>VLOOKUP(CAT_Details[[#This Row],[Delivery Bp Customer Code]],Table6[],2,0)</f>
        <v>DK-BM01</v>
      </c>
    </row>
    <row r="11" spans="1:16" x14ac:dyDescent="0.25">
      <c r="A11" s="289" t="s">
        <v>278</v>
      </c>
      <c r="B11">
        <v>12</v>
      </c>
      <c r="C11">
        <v>6950</v>
      </c>
      <c r="D11">
        <v>2.4</v>
      </c>
      <c r="E11" s="289" t="s">
        <v>311</v>
      </c>
      <c r="F11">
        <v>5013667405</v>
      </c>
      <c r="G11" s="276">
        <v>45552</v>
      </c>
      <c r="H11">
        <v>20240909547072</v>
      </c>
      <c r="I11">
        <v>4.8380000000000001</v>
      </c>
      <c r="J11" s="289" t="s">
        <v>280</v>
      </c>
      <c r="K11" s="289" t="s">
        <v>312</v>
      </c>
      <c r="L11" s="289" t="s">
        <v>275</v>
      </c>
      <c r="M11" s="289" t="s">
        <v>313</v>
      </c>
      <c r="N11" s="289" t="s">
        <v>314</v>
      </c>
      <c r="O11" s="289" t="s">
        <v>284</v>
      </c>
      <c r="P11" s="289" t="str">
        <f>VLOOKUP(CAT_Details[[#This Row],[Delivery Bp Customer Code]],Table6[],2,0)</f>
        <v>DK-BM01</v>
      </c>
    </row>
    <row r="12" spans="1:16" x14ac:dyDescent="0.25">
      <c r="A12" s="289" t="s">
        <v>278</v>
      </c>
      <c r="B12">
        <v>1</v>
      </c>
      <c r="C12">
        <v>400</v>
      </c>
      <c r="D12">
        <v>0.4</v>
      </c>
      <c r="E12" s="289" t="s">
        <v>311</v>
      </c>
      <c r="F12">
        <v>5013667411</v>
      </c>
      <c r="G12" s="276">
        <v>45552</v>
      </c>
      <c r="H12">
        <v>20240909547073</v>
      </c>
      <c r="I12">
        <v>0.91200000000000003</v>
      </c>
      <c r="J12" s="289" t="s">
        <v>280</v>
      </c>
      <c r="K12" s="289" t="s">
        <v>315</v>
      </c>
      <c r="L12" s="289" t="s">
        <v>275</v>
      </c>
      <c r="M12" s="289" t="s">
        <v>313</v>
      </c>
      <c r="N12" s="289" t="s">
        <v>314</v>
      </c>
      <c r="O12" s="289" t="s">
        <v>284</v>
      </c>
      <c r="P12" s="289" t="str">
        <f>VLOOKUP(CAT_Details[[#This Row],[Delivery Bp Customer Code]],Table6[],2,0)</f>
        <v>DK-BM01</v>
      </c>
    </row>
    <row r="13" spans="1:16" x14ac:dyDescent="0.25">
      <c r="A13" s="289" t="s">
        <v>278</v>
      </c>
      <c r="B13">
        <v>6</v>
      </c>
      <c r="C13">
        <v>2232</v>
      </c>
      <c r="D13">
        <v>2.4</v>
      </c>
      <c r="E13" s="289" t="s">
        <v>316</v>
      </c>
      <c r="F13">
        <v>5013667412</v>
      </c>
      <c r="G13" s="276">
        <v>45552</v>
      </c>
      <c r="H13">
        <v>20240905544708</v>
      </c>
      <c r="I13">
        <v>3.1680000000000001</v>
      </c>
      <c r="J13" s="289" t="s">
        <v>317</v>
      </c>
      <c r="K13" s="289" t="s">
        <v>318</v>
      </c>
      <c r="L13" s="289" t="s">
        <v>275</v>
      </c>
      <c r="M13" s="289" t="s">
        <v>319</v>
      </c>
      <c r="N13" s="289" t="s">
        <v>320</v>
      </c>
      <c r="O13" s="289" t="s">
        <v>284</v>
      </c>
      <c r="P13" s="289" t="str">
        <f>VLOOKUP(CAT_Details[[#This Row],[Delivery Bp Customer Code]],Table6[],2,0)</f>
        <v>DK-BM01</v>
      </c>
    </row>
    <row r="14" spans="1:16" x14ac:dyDescent="0.25">
      <c r="A14" s="289" t="s">
        <v>278</v>
      </c>
      <c r="B14">
        <v>1</v>
      </c>
      <c r="C14">
        <v>127</v>
      </c>
      <c r="D14">
        <v>0.4</v>
      </c>
      <c r="E14" s="289" t="s">
        <v>321</v>
      </c>
      <c r="F14">
        <v>5013667418</v>
      </c>
      <c r="G14" s="276">
        <v>45552</v>
      </c>
      <c r="H14" s="5">
        <v>20240909546885</v>
      </c>
      <c r="I14">
        <v>0.48</v>
      </c>
      <c r="J14" s="289" t="s">
        <v>280</v>
      </c>
      <c r="K14" s="289" t="s">
        <v>322</v>
      </c>
      <c r="L14" s="289" t="s">
        <v>275</v>
      </c>
      <c r="M14" s="289" t="s">
        <v>313</v>
      </c>
      <c r="N14" s="289" t="s">
        <v>283</v>
      </c>
      <c r="O14" s="289" t="s">
        <v>284</v>
      </c>
      <c r="P14" s="289" t="str">
        <f>VLOOKUP(CAT_Details[[#This Row],[Delivery Bp Customer Code]],Table6[],2,0)</f>
        <v>DK-BM01</v>
      </c>
    </row>
    <row r="15" spans="1:16" x14ac:dyDescent="0.25">
      <c r="A15" s="289" t="s">
        <v>278</v>
      </c>
      <c r="B15">
        <v>1</v>
      </c>
      <c r="C15">
        <v>200</v>
      </c>
      <c r="D15">
        <v>0.2</v>
      </c>
      <c r="E15" s="289" t="s">
        <v>323</v>
      </c>
      <c r="F15">
        <v>5013667497</v>
      </c>
      <c r="G15" s="276">
        <v>45552</v>
      </c>
      <c r="H15">
        <v>20240906545704</v>
      </c>
      <c r="I15">
        <v>0.24</v>
      </c>
      <c r="J15" s="289" t="s">
        <v>324</v>
      </c>
      <c r="K15" s="289" t="s">
        <v>325</v>
      </c>
      <c r="L15" s="289" t="s">
        <v>275</v>
      </c>
      <c r="M15" s="289"/>
      <c r="N15" s="289" t="s">
        <v>326</v>
      </c>
      <c r="O15" s="289" t="s">
        <v>284</v>
      </c>
      <c r="P15" s="289" t="str">
        <f>VLOOKUP(CAT_Details[[#This Row],[Delivery Bp Customer Code]],Table6[],2,0)</f>
        <v>DK-BM01</v>
      </c>
    </row>
    <row r="16" spans="1:16" x14ac:dyDescent="0.25">
      <c r="A16" s="289" t="s">
        <v>278</v>
      </c>
      <c r="B16">
        <v>1</v>
      </c>
      <c r="C16">
        <v>367</v>
      </c>
      <c r="D16">
        <v>0.4</v>
      </c>
      <c r="E16" s="289" t="s">
        <v>327</v>
      </c>
      <c r="F16">
        <v>5013667499</v>
      </c>
      <c r="G16" s="276">
        <v>45552</v>
      </c>
      <c r="H16">
        <v>20240904543458</v>
      </c>
      <c r="I16">
        <v>0.33600000000000002</v>
      </c>
      <c r="J16" s="289" t="s">
        <v>324</v>
      </c>
      <c r="K16" s="289" t="s">
        <v>328</v>
      </c>
      <c r="L16" s="289" t="s">
        <v>275</v>
      </c>
      <c r="M16" s="289" t="s">
        <v>329</v>
      </c>
      <c r="N16" s="289" t="s">
        <v>330</v>
      </c>
      <c r="O16" s="289" t="s">
        <v>284</v>
      </c>
      <c r="P16" s="289" t="str">
        <f>VLOOKUP(CAT_Details[[#This Row],[Delivery Bp Customer Code]],Table6[],2,0)</f>
        <v>DK-BM01</v>
      </c>
    </row>
    <row r="17" spans="1:16" x14ac:dyDescent="0.25">
      <c r="A17" s="289" t="s">
        <v>278</v>
      </c>
      <c r="B17">
        <v>1</v>
      </c>
      <c r="C17">
        <v>600</v>
      </c>
      <c r="D17">
        <v>0.4</v>
      </c>
      <c r="E17" s="289" t="s">
        <v>331</v>
      </c>
      <c r="F17">
        <v>5013667543</v>
      </c>
      <c r="G17" s="276">
        <v>45552</v>
      </c>
      <c r="H17">
        <v>20240906546116</v>
      </c>
      <c r="I17">
        <v>0.57599999999999996</v>
      </c>
      <c r="J17" s="289" t="s">
        <v>324</v>
      </c>
      <c r="K17" s="289" t="s">
        <v>332</v>
      </c>
      <c r="L17" s="289" t="s">
        <v>275</v>
      </c>
      <c r="M17" s="289" t="s">
        <v>329</v>
      </c>
      <c r="N17" s="289" t="s">
        <v>333</v>
      </c>
      <c r="O17" s="289" t="s">
        <v>284</v>
      </c>
      <c r="P17" s="289" t="str">
        <f>VLOOKUP(CAT_Details[[#This Row],[Delivery Bp Customer Code]],Table6[],2,0)</f>
        <v>DK-BM01</v>
      </c>
    </row>
    <row r="18" spans="1:16" x14ac:dyDescent="0.25">
      <c r="A18" s="289" t="s">
        <v>278</v>
      </c>
      <c r="B18">
        <v>12</v>
      </c>
      <c r="C18">
        <v>2800</v>
      </c>
      <c r="D18">
        <v>2.4</v>
      </c>
      <c r="E18" s="289" t="s">
        <v>334</v>
      </c>
      <c r="F18">
        <v>5013667562</v>
      </c>
      <c r="G18" s="276">
        <v>45552</v>
      </c>
      <c r="H18">
        <v>20240910547477</v>
      </c>
      <c r="I18">
        <v>5.76</v>
      </c>
      <c r="J18" s="289" t="s">
        <v>324</v>
      </c>
      <c r="K18" s="289" t="s">
        <v>335</v>
      </c>
      <c r="L18" s="289" t="s">
        <v>275</v>
      </c>
      <c r="M18" s="289" t="s">
        <v>329</v>
      </c>
      <c r="N18" s="289" t="s">
        <v>336</v>
      </c>
      <c r="O18" s="289" t="s">
        <v>284</v>
      </c>
      <c r="P18" s="289" t="str">
        <f>VLOOKUP(CAT_Details[[#This Row],[Delivery Bp Customer Code]],Table6[],2,0)</f>
        <v>DK-BM01</v>
      </c>
    </row>
    <row r="19" spans="1:16" x14ac:dyDescent="0.25">
      <c r="A19" s="289" t="s">
        <v>278</v>
      </c>
      <c r="B19">
        <v>15</v>
      </c>
      <c r="C19">
        <v>6358</v>
      </c>
      <c r="D19">
        <v>6</v>
      </c>
      <c r="E19" s="289" t="s">
        <v>337</v>
      </c>
      <c r="F19">
        <v>5013667567</v>
      </c>
      <c r="G19" s="276">
        <v>45552</v>
      </c>
      <c r="H19" s="5">
        <v>20240828537999</v>
      </c>
      <c r="I19">
        <v>14.4</v>
      </c>
      <c r="J19" s="289" t="s">
        <v>324</v>
      </c>
      <c r="K19" s="289" t="s">
        <v>338</v>
      </c>
      <c r="L19" s="289" t="s">
        <v>275</v>
      </c>
      <c r="M19" s="289" t="s">
        <v>339</v>
      </c>
      <c r="N19" s="289" t="s">
        <v>340</v>
      </c>
      <c r="O19" s="289" t="s">
        <v>284</v>
      </c>
      <c r="P19" s="289" t="str">
        <f>VLOOKUP(CAT_Details[[#This Row],[Delivery Bp Customer Code]],Table6[],2,0)</f>
        <v>DK-BM01</v>
      </c>
    </row>
    <row r="20" spans="1:16" x14ac:dyDescent="0.25">
      <c r="A20" s="289" t="s">
        <v>278</v>
      </c>
      <c r="B20">
        <v>20</v>
      </c>
      <c r="C20">
        <v>5400</v>
      </c>
      <c r="D20">
        <v>8</v>
      </c>
      <c r="E20" s="289" t="s">
        <v>341</v>
      </c>
      <c r="F20">
        <v>5013667587</v>
      </c>
      <c r="G20" s="276">
        <v>45552</v>
      </c>
      <c r="H20">
        <v>20240909546504</v>
      </c>
      <c r="I20">
        <v>19.2</v>
      </c>
      <c r="J20" s="289" t="s">
        <v>324</v>
      </c>
      <c r="K20" s="289" t="s">
        <v>342</v>
      </c>
      <c r="L20" s="289" t="s">
        <v>275</v>
      </c>
      <c r="M20" s="289" t="s">
        <v>339</v>
      </c>
      <c r="N20" s="289" t="s">
        <v>343</v>
      </c>
      <c r="O20" s="289" t="s">
        <v>284</v>
      </c>
      <c r="P20" s="289" t="str">
        <f>VLOOKUP(CAT_Details[[#This Row],[Delivery Bp Customer Code]],Table6[],2,0)</f>
        <v>DK-BM01</v>
      </c>
    </row>
    <row r="21" spans="1:16" x14ac:dyDescent="0.25">
      <c r="A21" s="289" t="s">
        <v>285</v>
      </c>
      <c r="B21">
        <v>10</v>
      </c>
      <c r="C21">
        <v>1860</v>
      </c>
      <c r="D21">
        <v>4</v>
      </c>
      <c r="E21" s="289" t="s">
        <v>344</v>
      </c>
      <c r="F21">
        <v>5013666866</v>
      </c>
      <c r="G21" s="276">
        <v>45552</v>
      </c>
      <c r="H21" s="5">
        <v>20240912549794</v>
      </c>
      <c r="I21">
        <v>6.72</v>
      </c>
      <c r="J21" s="289" t="s">
        <v>345</v>
      </c>
      <c r="K21" s="289" t="s">
        <v>346</v>
      </c>
      <c r="L21" s="289" t="s">
        <v>275</v>
      </c>
      <c r="M21" s="289" t="s">
        <v>347</v>
      </c>
      <c r="N21" s="289" t="s">
        <v>348</v>
      </c>
      <c r="O21" s="289" t="s">
        <v>291</v>
      </c>
      <c r="P21" s="289" t="str">
        <f>VLOOKUP(CAT_Details[[#This Row],[Delivery Bp Customer Code]],Table6[],2,0)</f>
        <v>DX01-L5</v>
      </c>
    </row>
    <row r="22" spans="1:16" x14ac:dyDescent="0.25">
      <c r="A22" s="289" t="s">
        <v>285</v>
      </c>
      <c r="B22">
        <v>1</v>
      </c>
      <c r="C22">
        <v>120</v>
      </c>
      <c r="D22">
        <v>0.4</v>
      </c>
      <c r="E22" s="289" t="s">
        <v>349</v>
      </c>
      <c r="F22">
        <v>5013666882</v>
      </c>
      <c r="G22" s="276">
        <v>45552</v>
      </c>
      <c r="H22">
        <v>20240912550046</v>
      </c>
      <c r="I22">
        <v>0.96</v>
      </c>
      <c r="J22" s="289" t="s">
        <v>350</v>
      </c>
      <c r="K22" s="289" t="s">
        <v>351</v>
      </c>
      <c r="L22" s="289" t="s">
        <v>275</v>
      </c>
      <c r="M22" s="289" t="s">
        <v>352</v>
      </c>
      <c r="N22" s="289" t="s">
        <v>353</v>
      </c>
      <c r="O22" s="289" t="s">
        <v>291</v>
      </c>
      <c r="P22" s="289" t="str">
        <f>VLOOKUP(CAT_Details[[#This Row],[Delivery Bp Customer Code]],Table6[],2,0)</f>
        <v>DX01-L5</v>
      </c>
    </row>
    <row r="23" spans="1:16" x14ac:dyDescent="0.25">
      <c r="A23" s="289" t="s">
        <v>285</v>
      </c>
      <c r="B23">
        <v>16</v>
      </c>
      <c r="C23">
        <v>2678</v>
      </c>
      <c r="D23">
        <v>7.32</v>
      </c>
      <c r="E23" s="289" t="s">
        <v>354</v>
      </c>
      <c r="F23">
        <v>5013667349</v>
      </c>
      <c r="G23" s="276">
        <v>45552</v>
      </c>
      <c r="H23">
        <v>20240911548826</v>
      </c>
      <c r="I23">
        <v>15.657</v>
      </c>
      <c r="J23" s="289" t="s">
        <v>350</v>
      </c>
      <c r="K23" s="289" t="s">
        <v>355</v>
      </c>
      <c r="L23" s="289" t="s">
        <v>275</v>
      </c>
      <c r="M23" s="289" t="s">
        <v>356</v>
      </c>
      <c r="N23" s="289" t="s">
        <v>357</v>
      </c>
      <c r="O23" s="289" t="s">
        <v>291</v>
      </c>
      <c r="P23" s="289" t="str">
        <f>VLOOKUP(CAT_Details[[#This Row],[Delivery Bp Customer Code]],Table6[],2,0)</f>
        <v>DX01-L5</v>
      </c>
    </row>
    <row r="24" spans="1:16" x14ac:dyDescent="0.25">
      <c r="A24" s="289" t="s">
        <v>285</v>
      </c>
      <c r="B24">
        <v>1</v>
      </c>
      <c r="C24">
        <v>20</v>
      </c>
      <c r="D24">
        <v>0.03</v>
      </c>
      <c r="E24" s="289" t="s">
        <v>358</v>
      </c>
      <c r="F24">
        <v>5013667359</v>
      </c>
      <c r="G24" s="276">
        <v>45552</v>
      </c>
      <c r="H24" s="5">
        <v>20240911548282</v>
      </c>
      <c r="I24">
        <v>1.2E-2</v>
      </c>
      <c r="J24" s="289" t="s">
        <v>350</v>
      </c>
      <c r="K24" s="289" t="s">
        <v>359</v>
      </c>
      <c r="L24" s="289" t="s">
        <v>275</v>
      </c>
      <c r="M24" s="289" t="s">
        <v>356</v>
      </c>
      <c r="N24" s="289" t="s">
        <v>360</v>
      </c>
      <c r="O24" s="289" t="s">
        <v>291</v>
      </c>
      <c r="P24" s="289" t="str">
        <f>VLOOKUP(CAT_Details[[#This Row],[Delivery Bp Customer Code]],Table6[],2,0)</f>
        <v>DX01-L5</v>
      </c>
    </row>
    <row r="25" spans="1:16" x14ac:dyDescent="0.25">
      <c r="A25" s="289" t="s">
        <v>285</v>
      </c>
      <c r="B25">
        <v>27</v>
      </c>
      <c r="C25">
        <v>5376</v>
      </c>
      <c r="D25">
        <v>13.52</v>
      </c>
      <c r="E25" s="289" t="s">
        <v>361</v>
      </c>
      <c r="F25">
        <v>5013667360</v>
      </c>
      <c r="G25" s="276">
        <v>45552</v>
      </c>
      <c r="H25" s="5">
        <v>20240911548565</v>
      </c>
      <c r="I25">
        <v>32.432000000000002</v>
      </c>
      <c r="J25" s="289" t="s">
        <v>350</v>
      </c>
      <c r="K25" s="289" t="s">
        <v>362</v>
      </c>
      <c r="L25" s="289" t="s">
        <v>275</v>
      </c>
      <c r="M25" s="289" t="s">
        <v>356</v>
      </c>
      <c r="N25" s="289" t="s">
        <v>363</v>
      </c>
      <c r="O25" s="289" t="s">
        <v>291</v>
      </c>
      <c r="P25" s="289" t="str">
        <f>VLOOKUP(CAT_Details[[#This Row],[Delivery Bp Customer Code]],Table6[],2,0)</f>
        <v>DX01-L5</v>
      </c>
    </row>
    <row r="26" spans="1:16" x14ac:dyDescent="0.25">
      <c r="A26" s="289" t="s">
        <v>285</v>
      </c>
      <c r="B26">
        <v>1</v>
      </c>
      <c r="C26">
        <v>55</v>
      </c>
      <c r="D26">
        <v>0.4</v>
      </c>
      <c r="E26" s="289" t="s">
        <v>364</v>
      </c>
      <c r="F26">
        <v>5013667372</v>
      </c>
      <c r="G26" s="276">
        <v>45552</v>
      </c>
      <c r="H26">
        <v>20240910547608</v>
      </c>
      <c r="I26">
        <v>0.38400000000000001</v>
      </c>
      <c r="J26" s="289" t="s">
        <v>350</v>
      </c>
      <c r="K26" s="289" t="s">
        <v>365</v>
      </c>
      <c r="L26" s="289" t="s">
        <v>275</v>
      </c>
      <c r="M26" s="289"/>
      <c r="N26" s="289" t="s">
        <v>366</v>
      </c>
      <c r="O26" s="289" t="s">
        <v>291</v>
      </c>
      <c r="P26" s="289" t="str">
        <f>VLOOKUP(CAT_Details[[#This Row],[Delivery Bp Customer Code]],Table6[],2,0)</f>
        <v>DX01-L5</v>
      </c>
    </row>
    <row r="27" spans="1:16" x14ac:dyDescent="0.25">
      <c r="A27" s="289" t="s">
        <v>285</v>
      </c>
      <c r="B27">
        <v>10</v>
      </c>
      <c r="C27">
        <v>1000</v>
      </c>
      <c r="D27">
        <v>4</v>
      </c>
      <c r="E27" s="289" t="s">
        <v>367</v>
      </c>
      <c r="F27">
        <v>5013667374</v>
      </c>
      <c r="G27" s="276">
        <v>45552</v>
      </c>
      <c r="H27">
        <v>20240911548459</v>
      </c>
      <c r="I27">
        <v>9.6</v>
      </c>
      <c r="J27" s="289" t="s">
        <v>350</v>
      </c>
      <c r="K27" s="289" t="s">
        <v>368</v>
      </c>
      <c r="L27" s="289" t="s">
        <v>275</v>
      </c>
      <c r="M27" s="289" t="s">
        <v>352</v>
      </c>
      <c r="N27" s="289" t="s">
        <v>353</v>
      </c>
      <c r="O27" s="289" t="s">
        <v>291</v>
      </c>
      <c r="P27" s="289" t="str">
        <f>VLOOKUP(CAT_Details[[#This Row],[Delivery Bp Customer Code]],Table6[],2,0)</f>
        <v>DX01-L5</v>
      </c>
    </row>
    <row r="28" spans="1:16" x14ac:dyDescent="0.25">
      <c r="A28" s="289" t="s">
        <v>285</v>
      </c>
      <c r="B28">
        <v>1</v>
      </c>
      <c r="C28">
        <v>13</v>
      </c>
      <c r="D28">
        <v>0.05</v>
      </c>
      <c r="E28" s="289" t="s">
        <v>369</v>
      </c>
      <c r="F28">
        <v>5013667402</v>
      </c>
      <c r="G28" s="276">
        <v>45552</v>
      </c>
      <c r="H28">
        <v>20240903542448</v>
      </c>
      <c r="I28">
        <v>1.7999999999999999E-2</v>
      </c>
      <c r="J28" s="289" t="s">
        <v>345</v>
      </c>
      <c r="K28" s="289" t="s">
        <v>370</v>
      </c>
      <c r="L28" s="289" t="s">
        <v>275</v>
      </c>
      <c r="M28" s="289" t="s">
        <v>308</v>
      </c>
      <c r="N28" s="289" t="s">
        <v>371</v>
      </c>
      <c r="O28" s="289" t="s">
        <v>291</v>
      </c>
      <c r="P28" s="289" t="str">
        <f>VLOOKUP(CAT_Details[[#This Row],[Delivery Bp Customer Code]],Table6[],2,0)</f>
        <v>DX01-L5</v>
      </c>
    </row>
    <row r="29" spans="1:16" x14ac:dyDescent="0.25">
      <c r="A29" s="289" t="s">
        <v>285</v>
      </c>
      <c r="B29">
        <v>1</v>
      </c>
      <c r="C29">
        <v>45</v>
      </c>
      <c r="D29">
        <v>0.2</v>
      </c>
      <c r="E29" s="289" t="s">
        <v>372</v>
      </c>
      <c r="F29">
        <v>5013667408</v>
      </c>
      <c r="G29" s="276">
        <v>45552</v>
      </c>
      <c r="H29">
        <v>20240905544522</v>
      </c>
      <c r="I29">
        <v>0.48</v>
      </c>
      <c r="J29" s="289" t="s">
        <v>324</v>
      </c>
      <c r="K29" s="289" t="s">
        <v>373</v>
      </c>
      <c r="L29" s="289" t="s">
        <v>275</v>
      </c>
      <c r="M29" s="289" t="s">
        <v>374</v>
      </c>
      <c r="N29" s="289" t="s">
        <v>375</v>
      </c>
      <c r="O29" s="289" t="s">
        <v>291</v>
      </c>
      <c r="P29" s="289" t="str">
        <f>VLOOKUP(CAT_Details[[#This Row],[Delivery Bp Customer Code]],Table6[],2,0)</f>
        <v>DX01-L5</v>
      </c>
    </row>
    <row r="30" spans="1:16" x14ac:dyDescent="0.25">
      <c r="A30" s="289" t="s">
        <v>285</v>
      </c>
      <c r="B30">
        <v>6</v>
      </c>
      <c r="C30">
        <v>560</v>
      </c>
      <c r="D30">
        <v>2.0299999999999998</v>
      </c>
      <c r="E30" s="289" t="s">
        <v>376</v>
      </c>
      <c r="F30">
        <v>5013667446</v>
      </c>
      <c r="G30" s="276">
        <v>45552</v>
      </c>
      <c r="H30">
        <v>20240911548830</v>
      </c>
      <c r="I30">
        <v>4.8090000000000002</v>
      </c>
      <c r="J30" s="289" t="s">
        <v>350</v>
      </c>
      <c r="K30" s="289" t="s">
        <v>377</v>
      </c>
      <c r="L30" s="289" t="s">
        <v>275</v>
      </c>
      <c r="M30" s="289" t="s">
        <v>352</v>
      </c>
      <c r="N30" s="289" t="s">
        <v>378</v>
      </c>
      <c r="O30" s="289" t="s">
        <v>291</v>
      </c>
      <c r="P30" s="289" t="str">
        <f>VLOOKUP(CAT_Details[[#This Row],[Delivery Bp Customer Code]],Table6[],2,0)</f>
        <v>DX01-L5</v>
      </c>
    </row>
    <row r="31" spans="1:16" x14ac:dyDescent="0.25">
      <c r="A31" s="289" t="s">
        <v>285</v>
      </c>
      <c r="B31">
        <v>2</v>
      </c>
      <c r="C31">
        <v>741</v>
      </c>
      <c r="D31">
        <v>1</v>
      </c>
      <c r="E31" s="289" t="s">
        <v>379</v>
      </c>
      <c r="F31">
        <v>5013667471</v>
      </c>
      <c r="G31" s="276">
        <v>45552</v>
      </c>
      <c r="H31">
        <v>20240911548552</v>
      </c>
      <c r="I31">
        <v>2.4</v>
      </c>
      <c r="J31" s="289" t="s">
        <v>350</v>
      </c>
      <c r="K31" s="289" t="s">
        <v>380</v>
      </c>
      <c r="L31" s="289" t="s">
        <v>275</v>
      </c>
      <c r="M31" s="289" t="s">
        <v>356</v>
      </c>
      <c r="N31" s="289" t="s">
        <v>381</v>
      </c>
      <c r="O31" s="289" t="s">
        <v>291</v>
      </c>
      <c r="P31" s="289" t="str">
        <f>VLOOKUP(CAT_Details[[#This Row],[Delivery Bp Customer Code]],Table6[],2,0)</f>
        <v>DX01-L5</v>
      </c>
    </row>
    <row r="32" spans="1:16" x14ac:dyDescent="0.25">
      <c r="A32" s="289" t="s">
        <v>285</v>
      </c>
      <c r="B32">
        <v>19</v>
      </c>
      <c r="C32">
        <v>8400</v>
      </c>
      <c r="D32">
        <v>7.6</v>
      </c>
      <c r="E32" s="289" t="s">
        <v>382</v>
      </c>
      <c r="F32">
        <v>5013667473</v>
      </c>
      <c r="G32" s="276">
        <v>45552</v>
      </c>
      <c r="H32">
        <v>20240905545037</v>
      </c>
      <c r="I32">
        <v>18.239999999999998</v>
      </c>
      <c r="J32" s="289" t="s">
        <v>383</v>
      </c>
      <c r="K32" s="289" t="s">
        <v>384</v>
      </c>
      <c r="L32" s="289" t="s">
        <v>275</v>
      </c>
      <c r="M32" s="289" t="s">
        <v>385</v>
      </c>
      <c r="N32" s="289" t="s">
        <v>386</v>
      </c>
      <c r="O32" s="289" t="s">
        <v>291</v>
      </c>
      <c r="P32" s="289" t="str">
        <f>VLOOKUP(CAT_Details[[#This Row],[Delivery Bp Customer Code]],Table6[],2,0)</f>
        <v>DX01-L5</v>
      </c>
    </row>
    <row r="33" spans="1:16" x14ac:dyDescent="0.25">
      <c r="A33" s="289" t="s">
        <v>285</v>
      </c>
      <c r="B33">
        <v>2</v>
      </c>
      <c r="C33">
        <v>78</v>
      </c>
      <c r="D33">
        <v>0.6</v>
      </c>
      <c r="E33" s="289" t="s">
        <v>379</v>
      </c>
      <c r="F33">
        <v>5013667476</v>
      </c>
      <c r="G33" s="276">
        <v>45552</v>
      </c>
      <c r="H33">
        <v>20240911548569</v>
      </c>
      <c r="I33">
        <v>1.2769999999999999</v>
      </c>
      <c r="J33" s="289" t="s">
        <v>350</v>
      </c>
      <c r="K33" s="289" t="s">
        <v>387</v>
      </c>
      <c r="L33" s="289" t="s">
        <v>275</v>
      </c>
      <c r="M33" s="289" t="s">
        <v>356</v>
      </c>
      <c r="N33" s="289" t="s">
        <v>381</v>
      </c>
      <c r="O33" s="289" t="s">
        <v>291</v>
      </c>
      <c r="P33" s="289" t="str">
        <f>VLOOKUP(CAT_Details[[#This Row],[Delivery Bp Customer Code]],Table6[],2,0)</f>
        <v>DX01-L5</v>
      </c>
    </row>
    <row r="34" spans="1:16" x14ac:dyDescent="0.25">
      <c r="A34" s="289" t="s">
        <v>285</v>
      </c>
      <c r="B34">
        <v>19</v>
      </c>
      <c r="C34">
        <v>1208</v>
      </c>
      <c r="D34">
        <v>6.9</v>
      </c>
      <c r="E34" s="289" t="s">
        <v>388</v>
      </c>
      <c r="F34">
        <v>5013667483</v>
      </c>
      <c r="G34" s="276">
        <v>45552</v>
      </c>
      <c r="H34">
        <v>20240909546345</v>
      </c>
      <c r="I34">
        <v>15.811</v>
      </c>
      <c r="J34" s="289" t="s">
        <v>350</v>
      </c>
      <c r="K34" s="289" t="s">
        <v>389</v>
      </c>
      <c r="L34" s="289" t="s">
        <v>275</v>
      </c>
      <c r="M34" s="289" t="s">
        <v>352</v>
      </c>
      <c r="N34" s="289" t="s">
        <v>390</v>
      </c>
      <c r="O34" s="289" t="s">
        <v>291</v>
      </c>
      <c r="P34" s="289" t="str">
        <f>VLOOKUP(CAT_Details[[#This Row],[Delivery Bp Customer Code]],Table6[],2,0)</f>
        <v>DX01-L5</v>
      </c>
    </row>
    <row r="35" spans="1:16" x14ac:dyDescent="0.25">
      <c r="A35" s="289" t="s">
        <v>285</v>
      </c>
      <c r="B35">
        <v>8</v>
      </c>
      <c r="C35">
        <v>2240</v>
      </c>
      <c r="D35">
        <v>1.85</v>
      </c>
      <c r="E35" s="289" t="s">
        <v>391</v>
      </c>
      <c r="F35">
        <v>5013667488</v>
      </c>
      <c r="G35" s="276">
        <v>45552</v>
      </c>
      <c r="H35" s="5">
        <v>20240905544386</v>
      </c>
      <c r="I35">
        <v>3.0939999999999999</v>
      </c>
      <c r="J35" s="289" t="s">
        <v>294</v>
      </c>
      <c r="K35" s="289" t="s">
        <v>392</v>
      </c>
      <c r="L35" s="289" t="s">
        <v>275</v>
      </c>
      <c r="M35" s="289" t="s">
        <v>393</v>
      </c>
      <c r="N35" s="289" t="s">
        <v>394</v>
      </c>
      <c r="O35" s="289" t="s">
        <v>291</v>
      </c>
      <c r="P35" s="289" t="str">
        <f>VLOOKUP(CAT_Details[[#This Row],[Delivery Bp Customer Code]],Table6[],2,0)</f>
        <v>DX01-L5</v>
      </c>
    </row>
    <row r="36" spans="1:16" x14ac:dyDescent="0.25">
      <c r="A36" s="289" t="s">
        <v>285</v>
      </c>
      <c r="B36">
        <v>4</v>
      </c>
      <c r="C36">
        <v>440</v>
      </c>
      <c r="D36">
        <v>1.6</v>
      </c>
      <c r="E36" s="289" t="s">
        <v>395</v>
      </c>
      <c r="F36">
        <v>5013667489</v>
      </c>
      <c r="G36" s="276">
        <v>45552</v>
      </c>
      <c r="H36">
        <v>20240910547331</v>
      </c>
      <c r="I36">
        <v>3.84</v>
      </c>
      <c r="J36" s="289" t="s">
        <v>350</v>
      </c>
      <c r="K36" s="289" t="s">
        <v>396</v>
      </c>
      <c r="L36" s="289" t="s">
        <v>275</v>
      </c>
      <c r="M36" s="289"/>
      <c r="N36" s="289" t="s">
        <v>353</v>
      </c>
      <c r="O36" s="289" t="s">
        <v>291</v>
      </c>
      <c r="P36" s="289" t="str">
        <f>VLOOKUP(CAT_Details[[#This Row],[Delivery Bp Customer Code]],Table6[],2,0)</f>
        <v>DX01-L5</v>
      </c>
    </row>
    <row r="37" spans="1:16" x14ac:dyDescent="0.25">
      <c r="A37" s="289" t="s">
        <v>285</v>
      </c>
      <c r="B37">
        <v>1</v>
      </c>
      <c r="C37">
        <v>50</v>
      </c>
      <c r="D37">
        <v>0.4</v>
      </c>
      <c r="E37" s="289" t="s">
        <v>397</v>
      </c>
      <c r="F37">
        <v>5013667491</v>
      </c>
      <c r="G37" s="276">
        <v>45552</v>
      </c>
      <c r="H37">
        <v>20240909546497</v>
      </c>
      <c r="I37">
        <v>0.38400000000000001</v>
      </c>
      <c r="J37" s="289" t="s">
        <v>324</v>
      </c>
      <c r="K37" s="289" t="s">
        <v>398</v>
      </c>
      <c r="L37" s="289" t="s">
        <v>275</v>
      </c>
      <c r="M37" s="289" t="s">
        <v>329</v>
      </c>
      <c r="N37" s="289" t="s">
        <v>399</v>
      </c>
      <c r="O37" s="289" t="s">
        <v>291</v>
      </c>
      <c r="P37" s="289" t="str">
        <f>VLOOKUP(CAT_Details[[#This Row],[Delivery Bp Customer Code]],Table6[],2,0)</f>
        <v>DX01-L5</v>
      </c>
    </row>
    <row r="38" spans="1:16" x14ac:dyDescent="0.25">
      <c r="A38" s="289" t="s">
        <v>285</v>
      </c>
      <c r="B38">
        <v>6</v>
      </c>
      <c r="C38">
        <v>2283</v>
      </c>
      <c r="D38">
        <v>2.4</v>
      </c>
      <c r="E38" s="289" t="s">
        <v>400</v>
      </c>
      <c r="F38">
        <v>5013667492</v>
      </c>
      <c r="G38" s="276">
        <v>45552</v>
      </c>
      <c r="H38">
        <v>20240905544544</v>
      </c>
      <c r="I38">
        <v>5.76</v>
      </c>
      <c r="J38" s="289" t="s">
        <v>401</v>
      </c>
      <c r="K38" s="289" t="s">
        <v>402</v>
      </c>
      <c r="L38" s="289" t="s">
        <v>275</v>
      </c>
      <c r="M38" s="289" t="s">
        <v>403</v>
      </c>
      <c r="N38" s="289" t="s">
        <v>404</v>
      </c>
      <c r="O38" s="289" t="s">
        <v>291</v>
      </c>
      <c r="P38" s="289" t="str">
        <f>VLOOKUP(CAT_Details[[#This Row],[Delivery Bp Customer Code]],Table6[],2,0)</f>
        <v>DX01-L5</v>
      </c>
    </row>
    <row r="39" spans="1:16" x14ac:dyDescent="0.25">
      <c r="A39" s="289" t="s">
        <v>285</v>
      </c>
      <c r="B39">
        <v>2</v>
      </c>
      <c r="C39">
        <v>294</v>
      </c>
      <c r="D39">
        <v>0.6</v>
      </c>
      <c r="E39" s="289" t="s">
        <v>405</v>
      </c>
      <c r="F39">
        <v>5013667496</v>
      </c>
      <c r="G39" s="276">
        <v>45552</v>
      </c>
      <c r="H39">
        <v>20240910547565</v>
      </c>
      <c r="I39">
        <v>1.1519999999999999</v>
      </c>
      <c r="J39" s="289" t="s">
        <v>350</v>
      </c>
      <c r="K39" s="289" t="s">
        <v>406</v>
      </c>
      <c r="L39" s="289" t="s">
        <v>275</v>
      </c>
      <c r="M39" s="289"/>
      <c r="N39" s="289" t="s">
        <v>407</v>
      </c>
      <c r="O39" s="289" t="s">
        <v>291</v>
      </c>
      <c r="P39" s="289" t="str">
        <f>VLOOKUP(CAT_Details[[#This Row],[Delivery Bp Customer Code]],Table6[],2,0)</f>
        <v>DX01-L5</v>
      </c>
    </row>
    <row r="40" spans="1:16" x14ac:dyDescent="0.25">
      <c r="A40" s="289" t="s">
        <v>285</v>
      </c>
      <c r="B40">
        <v>17</v>
      </c>
      <c r="C40">
        <v>2810</v>
      </c>
      <c r="D40">
        <v>6.98</v>
      </c>
      <c r="E40" s="289" t="s">
        <v>408</v>
      </c>
      <c r="F40">
        <v>5013667498</v>
      </c>
      <c r="G40" s="276">
        <v>45552</v>
      </c>
      <c r="H40">
        <v>20240906545555</v>
      </c>
      <c r="I40">
        <v>16.506</v>
      </c>
      <c r="J40" s="289" t="s">
        <v>280</v>
      </c>
      <c r="K40" s="289" t="s">
        <v>409</v>
      </c>
      <c r="L40" s="289" t="s">
        <v>275</v>
      </c>
      <c r="M40" s="289" t="s">
        <v>410</v>
      </c>
      <c r="N40" s="289" t="s">
        <v>411</v>
      </c>
      <c r="O40" s="289" t="s">
        <v>291</v>
      </c>
      <c r="P40" s="289" t="str">
        <f>VLOOKUP(CAT_Details[[#This Row],[Delivery Bp Customer Code]],Table6[],2,0)</f>
        <v>DX01-L5</v>
      </c>
    </row>
    <row r="41" spans="1:16" x14ac:dyDescent="0.25">
      <c r="A41" s="289" t="s">
        <v>285</v>
      </c>
      <c r="B41">
        <v>8</v>
      </c>
      <c r="C41">
        <v>1592</v>
      </c>
      <c r="D41">
        <v>3.9</v>
      </c>
      <c r="E41" s="289" t="s">
        <v>412</v>
      </c>
      <c r="F41">
        <v>5013667568</v>
      </c>
      <c r="G41" s="276">
        <v>45552</v>
      </c>
      <c r="H41">
        <v>20240909546659</v>
      </c>
      <c r="I41">
        <v>8.4239999999999995</v>
      </c>
      <c r="J41" s="289" t="s">
        <v>345</v>
      </c>
      <c r="K41" s="289" t="s">
        <v>413</v>
      </c>
      <c r="L41" s="289" t="s">
        <v>275</v>
      </c>
      <c r="M41" s="289" t="s">
        <v>414</v>
      </c>
      <c r="N41" s="289" t="s">
        <v>415</v>
      </c>
      <c r="O41" s="289" t="s">
        <v>291</v>
      </c>
      <c r="P41" s="289" t="str">
        <f>VLOOKUP(CAT_Details[[#This Row],[Delivery Bp Customer Code]],Table6[],2,0)</f>
        <v>DX01-L5</v>
      </c>
    </row>
    <row r="42" spans="1:16" x14ac:dyDescent="0.25">
      <c r="A42" s="289" t="s">
        <v>285</v>
      </c>
      <c r="B42">
        <v>5</v>
      </c>
      <c r="C42">
        <v>2260</v>
      </c>
      <c r="D42">
        <v>2</v>
      </c>
      <c r="E42" s="289" t="s">
        <v>416</v>
      </c>
      <c r="F42">
        <v>5013667574</v>
      </c>
      <c r="G42" s="276">
        <v>45552</v>
      </c>
      <c r="H42">
        <v>20240906545561</v>
      </c>
      <c r="I42">
        <v>6.24</v>
      </c>
      <c r="J42" s="289" t="s">
        <v>383</v>
      </c>
      <c r="K42" s="289" t="s">
        <v>417</v>
      </c>
      <c r="L42" s="289" t="s">
        <v>275</v>
      </c>
      <c r="M42" s="289" t="s">
        <v>385</v>
      </c>
      <c r="N42" s="289" t="s">
        <v>418</v>
      </c>
      <c r="O42" s="289" t="s">
        <v>291</v>
      </c>
      <c r="P42" s="289" t="str">
        <f>VLOOKUP(CAT_Details[[#This Row],[Delivery Bp Customer Code]],Table6[],2,0)</f>
        <v>DX01-L5</v>
      </c>
    </row>
    <row r="43" spans="1:16" x14ac:dyDescent="0.25">
      <c r="A43" s="289" t="s">
        <v>285</v>
      </c>
      <c r="B43">
        <v>1</v>
      </c>
      <c r="C43">
        <v>2200</v>
      </c>
      <c r="D43">
        <v>0.4</v>
      </c>
      <c r="E43" s="289" t="s">
        <v>419</v>
      </c>
      <c r="F43">
        <v>5013667582</v>
      </c>
      <c r="G43" s="276">
        <v>45552</v>
      </c>
      <c r="H43">
        <v>20240906546091</v>
      </c>
      <c r="I43">
        <v>0.57599999999999996</v>
      </c>
      <c r="J43" s="289" t="s">
        <v>324</v>
      </c>
      <c r="K43" s="289" t="s">
        <v>420</v>
      </c>
      <c r="L43" s="289" t="s">
        <v>275</v>
      </c>
      <c r="M43" s="289" t="s">
        <v>329</v>
      </c>
      <c r="N43" s="289" t="s">
        <v>333</v>
      </c>
      <c r="O43" s="289" t="s">
        <v>291</v>
      </c>
      <c r="P43" s="289" t="str">
        <f>VLOOKUP(CAT_Details[[#This Row],[Delivery Bp Customer Code]],Table6[],2,0)</f>
        <v>DX01-L5</v>
      </c>
    </row>
    <row r="44" spans="1:16" x14ac:dyDescent="0.25">
      <c r="A44" s="289" t="s">
        <v>285</v>
      </c>
      <c r="B44">
        <v>2</v>
      </c>
      <c r="C44">
        <v>280</v>
      </c>
      <c r="D44">
        <v>0.6</v>
      </c>
      <c r="E44" s="289" t="s">
        <v>421</v>
      </c>
      <c r="F44">
        <v>5013667584</v>
      </c>
      <c r="G44" s="276">
        <v>45552</v>
      </c>
      <c r="H44">
        <v>20240909546666</v>
      </c>
      <c r="I44">
        <v>1.248</v>
      </c>
      <c r="J44" s="289" t="s">
        <v>280</v>
      </c>
      <c r="K44" s="289" t="s">
        <v>422</v>
      </c>
      <c r="L44" s="289" t="s">
        <v>275</v>
      </c>
      <c r="M44" s="289" t="s">
        <v>423</v>
      </c>
      <c r="N44" s="289" t="s">
        <v>424</v>
      </c>
      <c r="O44" s="289" t="s">
        <v>291</v>
      </c>
      <c r="P44" s="289" t="str">
        <f>VLOOKUP(CAT_Details[[#This Row],[Delivery Bp Customer Code]],Table6[],2,0)</f>
        <v>DX01-L5</v>
      </c>
    </row>
    <row r="45" spans="1:16" x14ac:dyDescent="0.25">
      <c r="A45" s="289" t="s">
        <v>285</v>
      </c>
      <c r="B45">
        <v>13</v>
      </c>
      <c r="C45">
        <v>1650</v>
      </c>
      <c r="D45">
        <v>5.67</v>
      </c>
      <c r="E45" s="289" t="s">
        <v>425</v>
      </c>
      <c r="F45">
        <v>5013667586</v>
      </c>
      <c r="G45" s="276">
        <v>45552</v>
      </c>
      <c r="H45">
        <v>20240905544738</v>
      </c>
      <c r="I45">
        <v>10.176</v>
      </c>
      <c r="J45" s="289" t="s">
        <v>345</v>
      </c>
      <c r="K45" s="289" t="s">
        <v>426</v>
      </c>
      <c r="L45" s="289" t="s">
        <v>275</v>
      </c>
      <c r="M45" s="289" t="s">
        <v>414</v>
      </c>
      <c r="N45" s="289" t="s">
        <v>427</v>
      </c>
      <c r="O45" s="289" t="s">
        <v>291</v>
      </c>
      <c r="P45" s="289" t="str">
        <f>VLOOKUP(CAT_Details[[#This Row],[Delivery Bp Customer Code]],Table6[],2,0)</f>
        <v>DX01-L5</v>
      </c>
    </row>
    <row r="46" spans="1:16" x14ac:dyDescent="0.25">
      <c r="A46" s="289" t="s">
        <v>285</v>
      </c>
      <c r="B46">
        <v>5</v>
      </c>
      <c r="C46">
        <v>550</v>
      </c>
      <c r="D46">
        <v>2</v>
      </c>
      <c r="E46" s="289" t="s">
        <v>428</v>
      </c>
      <c r="F46">
        <v>5013667607</v>
      </c>
      <c r="G46" s="276">
        <v>45552</v>
      </c>
      <c r="H46">
        <v>20240910547381</v>
      </c>
      <c r="I46">
        <v>4.8</v>
      </c>
      <c r="J46" s="289" t="s">
        <v>350</v>
      </c>
      <c r="K46" s="289" t="s">
        <v>429</v>
      </c>
      <c r="L46" s="289" t="s">
        <v>275</v>
      </c>
      <c r="M46" s="289"/>
      <c r="N46" s="289" t="s">
        <v>430</v>
      </c>
      <c r="O46" s="289" t="s">
        <v>291</v>
      </c>
      <c r="P46" s="289" t="str">
        <f>VLOOKUP(CAT_Details[[#This Row],[Delivery Bp Customer Code]],Table6[],2,0)</f>
        <v>DX01-L5</v>
      </c>
    </row>
    <row r="47" spans="1:16" x14ac:dyDescent="0.25">
      <c r="A47" s="289" t="s">
        <v>285</v>
      </c>
      <c r="B47">
        <v>7</v>
      </c>
      <c r="C47">
        <v>6900</v>
      </c>
      <c r="D47">
        <v>2.8</v>
      </c>
      <c r="E47" s="289" t="s">
        <v>431</v>
      </c>
      <c r="F47">
        <v>5013667627</v>
      </c>
      <c r="G47" s="276">
        <v>45552</v>
      </c>
      <c r="H47">
        <v>20240910548096</v>
      </c>
      <c r="I47">
        <v>4.032</v>
      </c>
      <c r="J47" s="289" t="s">
        <v>324</v>
      </c>
      <c r="K47" s="289" t="s">
        <v>432</v>
      </c>
      <c r="L47" s="289" t="s">
        <v>275</v>
      </c>
      <c r="M47" s="289" t="s">
        <v>329</v>
      </c>
      <c r="N47" s="289" t="s">
        <v>333</v>
      </c>
      <c r="O47" s="289" t="s">
        <v>291</v>
      </c>
      <c r="P47" s="289" t="str">
        <f>VLOOKUP(CAT_Details[[#This Row],[Delivery Bp Customer Code]],Table6[],2,0)</f>
        <v>DX01-L5</v>
      </c>
    </row>
    <row r="48" spans="1:16" x14ac:dyDescent="0.25">
      <c r="A48" s="289" t="s">
        <v>272</v>
      </c>
      <c r="B48">
        <v>17</v>
      </c>
      <c r="C48">
        <v>850</v>
      </c>
      <c r="D48">
        <v>9</v>
      </c>
      <c r="E48" s="289" t="s">
        <v>433</v>
      </c>
      <c r="F48">
        <v>5013666867</v>
      </c>
      <c r="G48" s="276">
        <v>45552</v>
      </c>
      <c r="H48" s="5">
        <v>20240912550027</v>
      </c>
      <c r="I48">
        <v>20.117000000000001</v>
      </c>
      <c r="J48" s="289" t="s">
        <v>273</v>
      </c>
      <c r="K48" s="289" t="s">
        <v>434</v>
      </c>
      <c r="L48" s="289" t="s">
        <v>275</v>
      </c>
      <c r="M48" s="289" t="s">
        <v>435</v>
      </c>
      <c r="N48" s="289" t="s">
        <v>436</v>
      </c>
      <c r="O48" s="289" t="s">
        <v>277</v>
      </c>
      <c r="P48" s="289" t="str">
        <f>VLOOKUP(CAT_Details[[#This Row],[Delivery Bp Customer Code]],Table6[],2,0)</f>
        <v>U2-L5</v>
      </c>
    </row>
    <row r="49" spans="1:16" x14ac:dyDescent="0.25">
      <c r="A49" s="289" t="s">
        <v>272</v>
      </c>
      <c r="B49">
        <v>3</v>
      </c>
      <c r="C49">
        <v>370</v>
      </c>
      <c r="D49">
        <v>0.6</v>
      </c>
      <c r="E49" s="289" t="s">
        <v>437</v>
      </c>
      <c r="F49">
        <v>5013667330</v>
      </c>
      <c r="G49" s="276">
        <v>45552</v>
      </c>
      <c r="H49">
        <v>20240905545105</v>
      </c>
      <c r="I49">
        <v>1.1519999999999999</v>
      </c>
      <c r="J49" s="289" t="s">
        <v>438</v>
      </c>
      <c r="K49" s="289" t="s">
        <v>439</v>
      </c>
      <c r="L49" s="289" t="s">
        <v>275</v>
      </c>
      <c r="M49" s="289" t="s">
        <v>319</v>
      </c>
      <c r="N49" s="289" t="s">
        <v>440</v>
      </c>
      <c r="O49" s="289" t="s">
        <v>277</v>
      </c>
      <c r="P49" s="289" t="str">
        <f>VLOOKUP(CAT_Details[[#This Row],[Delivery Bp Customer Code]],Table6[],2,0)</f>
        <v>U2-L5</v>
      </c>
    </row>
    <row r="50" spans="1:16" x14ac:dyDescent="0.25">
      <c r="A50" s="289" t="s">
        <v>272</v>
      </c>
      <c r="B50">
        <v>20</v>
      </c>
      <c r="C50">
        <v>1800</v>
      </c>
      <c r="D50">
        <v>8</v>
      </c>
      <c r="E50" s="289" t="s">
        <v>441</v>
      </c>
      <c r="F50">
        <v>5013667376</v>
      </c>
      <c r="G50" s="276">
        <v>45552</v>
      </c>
      <c r="H50">
        <v>20240910547335</v>
      </c>
      <c r="I50">
        <v>14.784000000000001</v>
      </c>
      <c r="J50" s="289" t="s">
        <v>350</v>
      </c>
      <c r="K50" s="289" t="s">
        <v>442</v>
      </c>
      <c r="L50" s="289" t="s">
        <v>275</v>
      </c>
      <c r="M50" s="289" t="s">
        <v>352</v>
      </c>
      <c r="N50" s="289" t="s">
        <v>443</v>
      </c>
      <c r="O50" s="289" t="s">
        <v>277</v>
      </c>
      <c r="P50" s="289" t="str">
        <f>VLOOKUP(CAT_Details[[#This Row],[Delivery Bp Customer Code]],Table6[],2,0)</f>
        <v>U2-L5</v>
      </c>
    </row>
    <row r="51" spans="1:16" x14ac:dyDescent="0.25">
      <c r="A51" s="289" t="s">
        <v>272</v>
      </c>
      <c r="B51">
        <v>1</v>
      </c>
      <c r="C51">
        <v>32</v>
      </c>
      <c r="D51">
        <v>0.2</v>
      </c>
      <c r="E51" s="289" t="s">
        <v>444</v>
      </c>
      <c r="F51">
        <v>5013667389</v>
      </c>
      <c r="G51" s="276">
        <v>45552</v>
      </c>
      <c r="H51" s="5">
        <v>20240910547553</v>
      </c>
      <c r="I51">
        <v>0.192</v>
      </c>
      <c r="J51" s="289" t="s">
        <v>350</v>
      </c>
      <c r="K51" s="289" t="s">
        <v>445</v>
      </c>
      <c r="L51" s="289" t="s">
        <v>275</v>
      </c>
      <c r="M51" s="289"/>
      <c r="N51" s="289" t="s">
        <v>446</v>
      </c>
      <c r="O51" s="289" t="s">
        <v>277</v>
      </c>
      <c r="P51" s="289" t="str">
        <f>VLOOKUP(CAT_Details[[#This Row],[Delivery Bp Customer Code]],Table6[],2,0)</f>
        <v>U2-L5</v>
      </c>
    </row>
    <row r="52" spans="1:16" x14ac:dyDescent="0.25">
      <c r="A52" s="289" t="s">
        <v>272</v>
      </c>
      <c r="B52">
        <v>2</v>
      </c>
      <c r="C52">
        <v>27</v>
      </c>
      <c r="D52">
        <v>0.16</v>
      </c>
      <c r="E52" s="289" t="s">
        <v>447</v>
      </c>
      <c r="F52">
        <v>5013667396</v>
      </c>
      <c r="G52" s="276">
        <v>45552</v>
      </c>
      <c r="H52">
        <v>20240905544955</v>
      </c>
      <c r="I52">
        <v>0.123</v>
      </c>
      <c r="J52" s="289" t="s">
        <v>302</v>
      </c>
      <c r="K52" s="289" t="s">
        <v>448</v>
      </c>
      <c r="L52" s="289" t="s">
        <v>275</v>
      </c>
      <c r="M52" s="289" t="s">
        <v>449</v>
      </c>
      <c r="N52" s="289" t="s">
        <v>450</v>
      </c>
      <c r="O52" s="289" t="s">
        <v>277</v>
      </c>
      <c r="P52" s="289" t="str">
        <f>VLOOKUP(CAT_Details[[#This Row],[Delivery Bp Customer Code]],Table6[],2,0)</f>
        <v>U2-L5</v>
      </c>
    </row>
    <row r="53" spans="1:16" x14ac:dyDescent="0.25">
      <c r="A53" s="289" t="s">
        <v>272</v>
      </c>
      <c r="B53">
        <v>6</v>
      </c>
      <c r="C53">
        <v>1080</v>
      </c>
      <c r="D53">
        <v>1.4</v>
      </c>
      <c r="E53" s="289" t="s">
        <v>451</v>
      </c>
      <c r="F53">
        <v>5013667403</v>
      </c>
      <c r="G53" s="276">
        <v>45552</v>
      </c>
      <c r="H53">
        <v>20240906545995</v>
      </c>
      <c r="I53">
        <v>2.016</v>
      </c>
      <c r="J53" s="289" t="s">
        <v>324</v>
      </c>
      <c r="K53" s="289" t="s">
        <v>452</v>
      </c>
      <c r="L53" s="289" t="s">
        <v>275</v>
      </c>
      <c r="M53" s="289" t="s">
        <v>339</v>
      </c>
      <c r="N53" s="289" t="s">
        <v>453</v>
      </c>
      <c r="O53" s="289" t="s">
        <v>277</v>
      </c>
      <c r="P53" s="289" t="str">
        <f>VLOOKUP(CAT_Details[[#This Row],[Delivery Bp Customer Code]],Table6[],2,0)</f>
        <v>U2-L5</v>
      </c>
    </row>
    <row r="54" spans="1:16" x14ac:dyDescent="0.25">
      <c r="A54" s="289" t="s">
        <v>272</v>
      </c>
      <c r="B54">
        <v>11</v>
      </c>
      <c r="C54">
        <v>4521</v>
      </c>
      <c r="D54">
        <v>4.4000000000000004</v>
      </c>
      <c r="E54" s="289" t="s">
        <v>454</v>
      </c>
      <c r="F54">
        <v>5013667431</v>
      </c>
      <c r="G54" s="276">
        <v>45552</v>
      </c>
      <c r="H54">
        <v>20240911548435</v>
      </c>
      <c r="I54">
        <v>6.0190000000000001</v>
      </c>
      <c r="J54" s="289" t="s">
        <v>350</v>
      </c>
      <c r="K54" s="289" t="s">
        <v>455</v>
      </c>
      <c r="L54" s="289" t="s">
        <v>275</v>
      </c>
      <c r="M54" s="289" t="s">
        <v>352</v>
      </c>
      <c r="N54" s="289" t="s">
        <v>456</v>
      </c>
      <c r="O54" s="289" t="s">
        <v>277</v>
      </c>
      <c r="P54" s="289" t="str">
        <f>VLOOKUP(CAT_Details[[#This Row],[Delivery Bp Customer Code]],Table6[],2,0)</f>
        <v>U2-L5</v>
      </c>
    </row>
    <row r="55" spans="1:16" x14ac:dyDescent="0.25">
      <c r="A55" s="289" t="s">
        <v>272</v>
      </c>
      <c r="B55">
        <v>53</v>
      </c>
      <c r="C55">
        <v>1728</v>
      </c>
      <c r="D55">
        <v>12.35</v>
      </c>
      <c r="E55" s="289" t="s">
        <v>457</v>
      </c>
      <c r="F55">
        <v>5013667448</v>
      </c>
      <c r="G55" s="276">
        <v>45552</v>
      </c>
      <c r="H55">
        <v>20240902541838</v>
      </c>
      <c r="I55">
        <v>27.948</v>
      </c>
      <c r="J55" s="289" t="s">
        <v>280</v>
      </c>
      <c r="K55" s="289" t="s">
        <v>458</v>
      </c>
      <c r="L55" s="289" t="s">
        <v>275</v>
      </c>
      <c r="M55" s="289"/>
      <c r="N55" s="289" t="s">
        <v>459</v>
      </c>
      <c r="O55" s="289" t="s">
        <v>277</v>
      </c>
      <c r="P55" s="289" t="str">
        <f>VLOOKUP(CAT_Details[[#This Row],[Delivery Bp Customer Code]],Table6[],2,0)</f>
        <v>U2-L5</v>
      </c>
    </row>
    <row r="56" spans="1:16" x14ac:dyDescent="0.25">
      <c r="A56" s="289" t="s">
        <v>272</v>
      </c>
      <c r="B56">
        <v>18</v>
      </c>
      <c r="C56">
        <v>1042.92</v>
      </c>
      <c r="D56">
        <v>7.2</v>
      </c>
      <c r="E56" s="289" t="s">
        <v>460</v>
      </c>
      <c r="F56">
        <v>5013667472</v>
      </c>
      <c r="G56" s="276">
        <v>45552</v>
      </c>
      <c r="H56">
        <v>20240909546798</v>
      </c>
      <c r="I56">
        <v>13.132999999999999</v>
      </c>
      <c r="J56" s="289" t="s">
        <v>350</v>
      </c>
      <c r="K56" s="289" t="s">
        <v>461</v>
      </c>
      <c r="L56" s="289" t="s">
        <v>275</v>
      </c>
      <c r="M56" s="289"/>
      <c r="N56" s="289" t="s">
        <v>462</v>
      </c>
      <c r="O56" s="289" t="s">
        <v>277</v>
      </c>
      <c r="P56" s="289" t="str">
        <f>VLOOKUP(CAT_Details[[#This Row],[Delivery Bp Customer Code]],Table6[],2,0)</f>
        <v>U2-L5</v>
      </c>
    </row>
    <row r="57" spans="1:16" x14ac:dyDescent="0.25">
      <c r="A57" s="289" t="s">
        <v>272</v>
      </c>
      <c r="B57">
        <v>3</v>
      </c>
      <c r="C57">
        <v>1665</v>
      </c>
      <c r="D57">
        <v>2.4</v>
      </c>
      <c r="E57" s="289" t="s">
        <v>463</v>
      </c>
      <c r="F57">
        <v>5013667478</v>
      </c>
      <c r="G57" s="276">
        <v>45552</v>
      </c>
      <c r="H57">
        <v>20240905544663</v>
      </c>
      <c r="I57">
        <v>9.7919999999999998</v>
      </c>
      <c r="J57" s="289" t="s">
        <v>401</v>
      </c>
      <c r="K57" s="289" t="s">
        <v>464</v>
      </c>
      <c r="L57" s="289" t="s">
        <v>275</v>
      </c>
      <c r="M57" s="289" t="s">
        <v>403</v>
      </c>
      <c r="N57" s="289" t="s">
        <v>465</v>
      </c>
      <c r="O57" s="289" t="s">
        <v>277</v>
      </c>
      <c r="P57" s="289" t="str">
        <f>VLOOKUP(CAT_Details[[#This Row],[Delivery Bp Customer Code]],Table6[],2,0)</f>
        <v>U2-L5</v>
      </c>
    </row>
    <row r="58" spans="1:16" x14ac:dyDescent="0.25">
      <c r="A58" s="289" t="s">
        <v>272</v>
      </c>
      <c r="B58">
        <v>1</v>
      </c>
      <c r="C58">
        <v>40</v>
      </c>
      <c r="D58">
        <v>0.23</v>
      </c>
      <c r="E58" s="289" t="s">
        <v>466</v>
      </c>
      <c r="F58">
        <v>5013667485</v>
      </c>
      <c r="G58" s="276">
        <v>45552</v>
      </c>
      <c r="H58">
        <v>20240909546524</v>
      </c>
      <c r="I58">
        <v>0.23</v>
      </c>
      <c r="J58" s="289" t="s">
        <v>287</v>
      </c>
      <c r="K58" s="289" t="s">
        <v>467</v>
      </c>
      <c r="L58" s="289" t="s">
        <v>275</v>
      </c>
      <c r="M58" s="289" t="s">
        <v>329</v>
      </c>
      <c r="N58" s="289" t="s">
        <v>468</v>
      </c>
      <c r="O58" s="289" t="s">
        <v>277</v>
      </c>
      <c r="P58" s="289" t="str">
        <f>VLOOKUP(CAT_Details[[#This Row],[Delivery Bp Customer Code]],Table6[],2,0)</f>
        <v>U2-L5</v>
      </c>
    </row>
    <row r="59" spans="1:16" x14ac:dyDescent="0.25">
      <c r="A59" s="289" t="s">
        <v>272</v>
      </c>
      <c r="B59">
        <v>2</v>
      </c>
      <c r="C59">
        <v>469</v>
      </c>
      <c r="D59">
        <v>0.8</v>
      </c>
      <c r="E59" s="289" t="s">
        <v>397</v>
      </c>
      <c r="F59">
        <v>5013667486</v>
      </c>
      <c r="G59" s="276">
        <v>45552</v>
      </c>
      <c r="H59">
        <v>20240909546499</v>
      </c>
      <c r="I59">
        <v>0.76800000000000002</v>
      </c>
      <c r="J59" s="289" t="s">
        <v>324</v>
      </c>
      <c r="K59" s="289" t="s">
        <v>469</v>
      </c>
      <c r="L59" s="289" t="s">
        <v>275</v>
      </c>
      <c r="M59" s="289" t="s">
        <v>329</v>
      </c>
      <c r="N59" s="289" t="s">
        <v>399</v>
      </c>
      <c r="O59" s="289" t="s">
        <v>277</v>
      </c>
      <c r="P59" s="289" t="str">
        <f>VLOOKUP(CAT_Details[[#This Row],[Delivery Bp Customer Code]],Table6[],2,0)</f>
        <v>U2-L5</v>
      </c>
    </row>
    <row r="60" spans="1:16" x14ac:dyDescent="0.25">
      <c r="A60" s="289" t="s">
        <v>272</v>
      </c>
      <c r="B60">
        <v>10</v>
      </c>
      <c r="C60">
        <v>1310</v>
      </c>
      <c r="D60">
        <v>4</v>
      </c>
      <c r="E60" s="289" t="s">
        <v>470</v>
      </c>
      <c r="F60">
        <v>5013667551</v>
      </c>
      <c r="G60" s="276">
        <v>45552</v>
      </c>
      <c r="H60">
        <v>20240910547294</v>
      </c>
      <c r="I60">
        <v>9.1199999999999992</v>
      </c>
      <c r="J60" s="289" t="s">
        <v>350</v>
      </c>
      <c r="K60" s="289" t="s">
        <v>471</v>
      </c>
      <c r="L60" s="289" t="s">
        <v>275</v>
      </c>
      <c r="M60" s="289"/>
      <c r="N60" s="289" t="s">
        <v>472</v>
      </c>
      <c r="O60" s="289" t="s">
        <v>277</v>
      </c>
      <c r="P60" s="289" t="str">
        <f>VLOOKUP(CAT_Details[[#This Row],[Delivery Bp Customer Code]],Table6[],2,0)</f>
        <v>U2-L5</v>
      </c>
    </row>
    <row r="61" spans="1:16" x14ac:dyDescent="0.25">
      <c r="A61" s="289" t="s">
        <v>272</v>
      </c>
      <c r="B61">
        <v>1</v>
      </c>
      <c r="C61">
        <v>50</v>
      </c>
      <c r="D61">
        <v>0.2</v>
      </c>
      <c r="E61" s="289" t="s">
        <v>473</v>
      </c>
      <c r="F61">
        <v>5013667630</v>
      </c>
      <c r="G61" s="276">
        <v>45552</v>
      </c>
      <c r="H61" s="5">
        <v>20240910547827</v>
      </c>
      <c r="I61">
        <v>0.35</v>
      </c>
      <c r="J61" s="289" t="s">
        <v>350</v>
      </c>
      <c r="K61" s="289" t="s">
        <v>474</v>
      </c>
      <c r="L61" s="289" t="s">
        <v>275</v>
      </c>
      <c r="M61" s="289" t="s">
        <v>356</v>
      </c>
      <c r="N61" s="289" t="s">
        <v>475</v>
      </c>
      <c r="O61" s="289" t="s">
        <v>277</v>
      </c>
      <c r="P61" s="289" t="str">
        <f>VLOOKUP(CAT_Details[[#This Row],[Delivery Bp Customer Code]],Table6[],2,0)</f>
        <v>U2-L5</v>
      </c>
    </row>
    <row r="62" spans="1:16" x14ac:dyDescent="0.25">
      <c r="A62" s="289" t="s">
        <v>278</v>
      </c>
      <c r="B62">
        <v>3</v>
      </c>
      <c r="C62">
        <v>1180.5</v>
      </c>
      <c r="D62">
        <v>1.2</v>
      </c>
      <c r="E62" s="289" t="s">
        <v>476</v>
      </c>
      <c r="F62">
        <v>5013666869</v>
      </c>
      <c r="G62" s="276">
        <v>45553</v>
      </c>
      <c r="H62">
        <v>20240912549582</v>
      </c>
      <c r="I62">
        <v>2.7360000000000002</v>
      </c>
      <c r="J62" s="289" t="s">
        <v>350</v>
      </c>
      <c r="K62" s="289" t="s">
        <v>477</v>
      </c>
      <c r="L62" s="289" t="s">
        <v>275</v>
      </c>
      <c r="M62" s="289" t="s">
        <v>478</v>
      </c>
      <c r="N62" s="289" t="s">
        <v>479</v>
      </c>
      <c r="O62" s="289" t="s">
        <v>284</v>
      </c>
      <c r="P62" s="289" t="str">
        <f>VLOOKUP(CAT_Details[[#This Row],[Delivery Bp Customer Code]],Table6[],2,0)</f>
        <v>DK-BM01</v>
      </c>
    </row>
    <row r="63" spans="1:16" x14ac:dyDescent="0.25">
      <c r="A63" s="289" t="s">
        <v>278</v>
      </c>
      <c r="B63">
        <v>1</v>
      </c>
      <c r="C63">
        <v>55</v>
      </c>
      <c r="D63">
        <v>0.2</v>
      </c>
      <c r="E63" s="289" t="s">
        <v>480</v>
      </c>
      <c r="F63">
        <v>5013666874</v>
      </c>
      <c r="G63" s="276">
        <v>45553</v>
      </c>
      <c r="H63">
        <v>20240911548468</v>
      </c>
      <c r="I63">
        <v>0.182</v>
      </c>
      <c r="J63" s="289" t="s">
        <v>350</v>
      </c>
      <c r="K63" s="289" t="s">
        <v>481</v>
      </c>
      <c r="L63" s="289" t="s">
        <v>275</v>
      </c>
      <c r="M63" s="289" t="s">
        <v>478</v>
      </c>
      <c r="N63" s="289" t="s">
        <v>482</v>
      </c>
      <c r="O63" s="289" t="s">
        <v>284</v>
      </c>
      <c r="P63" s="289" t="str">
        <f>VLOOKUP(CAT_Details[[#This Row],[Delivery Bp Customer Code]],Table6[],2,0)</f>
        <v>DK-BM01</v>
      </c>
    </row>
    <row r="64" spans="1:16" x14ac:dyDescent="0.25">
      <c r="A64" s="289" t="s">
        <v>278</v>
      </c>
      <c r="B64">
        <v>1</v>
      </c>
      <c r="C64">
        <v>833.68</v>
      </c>
      <c r="D64">
        <v>0.4</v>
      </c>
      <c r="E64" s="289" t="s">
        <v>483</v>
      </c>
      <c r="F64">
        <v>5013667373</v>
      </c>
      <c r="G64" s="276">
        <v>45553</v>
      </c>
      <c r="H64">
        <v>20240910547289</v>
      </c>
      <c r="I64">
        <v>0.57599999999999996</v>
      </c>
      <c r="J64" s="289" t="s">
        <v>280</v>
      </c>
      <c r="K64" s="289" t="s">
        <v>484</v>
      </c>
      <c r="L64" s="289" t="s">
        <v>275</v>
      </c>
      <c r="M64" s="289" t="s">
        <v>313</v>
      </c>
      <c r="N64" s="289" t="s">
        <v>485</v>
      </c>
      <c r="O64" s="289" t="s">
        <v>284</v>
      </c>
      <c r="P64" s="289" t="str">
        <f>VLOOKUP(CAT_Details[[#This Row],[Delivery Bp Customer Code]],Table6[],2,0)</f>
        <v>DK-BM01</v>
      </c>
    </row>
    <row r="65" spans="1:16" x14ac:dyDescent="0.25">
      <c r="A65" s="289" t="s">
        <v>278</v>
      </c>
      <c r="B65">
        <v>3</v>
      </c>
      <c r="C65">
        <v>1435</v>
      </c>
      <c r="D65">
        <v>1.2</v>
      </c>
      <c r="E65" s="289" t="s">
        <v>486</v>
      </c>
      <c r="F65">
        <v>5013667504</v>
      </c>
      <c r="G65" s="276">
        <v>45553</v>
      </c>
      <c r="H65">
        <v>20240905544385</v>
      </c>
      <c r="I65">
        <v>2.5920000000000001</v>
      </c>
      <c r="J65" s="289" t="s">
        <v>294</v>
      </c>
      <c r="K65" s="289" t="s">
        <v>487</v>
      </c>
      <c r="L65" s="289" t="s">
        <v>275</v>
      </c>
      <c r="M65" s="289" t="s">
        <v>488</v>
      </c>
      <c r="N65" s="289" t="s">
        <v>489</v>
      </c>
      <c r="O65" s="289" t="s">
        <v>284</v>
      </c>
      <c r="P65" s="289" t="str">
        <f>VLOOKUP(CAT_Details[[#This Row],[Delivery Bp Customer Code]],Table6[],2,0)</f>
        <v>DK-BM01</v>
      </c>
    </row>
    <row r="66" spans="1:16" x14ac:dyDescent="0.25">
      <c r="A66" s="289" t="s">
        <v>278</v>
      </c>
      <c r="B66">
        <v>5</v>
      </c>
      <c r="C66">
        <v>990.76</v>
      </c>
      <c r="D66">
        <v>2</v>
      </c>
      <c r="E66" s="289" t="s">
        <v>490</v>
      </c>
      <c r="F66">
        <v>5013681038</v>
      </c>
      <c r="G66" s="276">
        <v>45553</v>
      </c>
      <c r="H66" s="5">
        <v>20240913551056</v>
      </c>
      <c r="I66">
        <v>4.8</v>
      </c>
      <c r="J66" s="289" t="s">
        <v>273</v>
      </c>
      <c r="K66" s="289" t="s">
        <v>491</v>
      </c>
      <c r="L66" s="289" t="s">
        <v>275</v>
      </c>
      <c r="M66" s="289" t="s">
        <v>492</v>
      </c>
      <c r="N66" s="289" t="s">
        <v>493</v>
      </c>
      <c r="O66" s="289" t="s">
        <v>494</v>
      </c>
      <c r="P66" s="289" t="e">
        <f>VLOOKUP(CAT_Details[[#This Row],[Delivery Bp Customer Code]],Table6[],2,0)</f>
        <v>#N/A</v>
      </c>
    </row>
    <row r="67" spans="1:16" x14ac:dyDescent="0.25">
      <c r="A67" s="289" t="s">
        <v>278</v>
      </c>
      <c r="B67">
        <v>1</v>
      </c>
      <c r="C67">
        <v>24.23</v>
      </c>
      <c r="D67">
        <v>0.2</v>
      </c>
      <c r="E67" s="289" t="s">
        <v>495</v>
      </c>
      <c r="F67">
        <v>5013700258</v>
      </c>
      <c r="G67" s="276">
        <v>45553</v>
      </c>
      <c r="H67" s="5">
        <v>20240905545227</v>
      </c>
      <c r="I67">
        <v>0.24</v>
      </c>
      <c r="J67" s="289" t="s">
        <v>280</v>
      </c>
      <c r="K67" s="289" t="s">
        <v>496</v>
      </c>
      <c r="L67" s="289" t="s">
        <v>275</v>
      </c>
      <c r="M67" s="289" t="s">
        <v>497</v>
      </c>
      <c r="N67" s="289" t="s">
        <v>485</v>
      </c>
      <c r="O67" s="289" t="s">
        <v>498</v>
      </c>
      <c r="P67" s="289" t="str">
        <f>VLOOKUP(CAT_Details[[#This Row],[Delivery Bp Customer Code]],Table6[],2,0)</f>
        <v>DK-BM01</v>
      </c>
    </row>
    <row r="68" spans="1:16" x14ac:dyDescent="0.25">
      <c r="A68" s="289" t="s">
        <v>285</v>
      </c>
      <c r="B68">
        <v>4</v>
      </c>
      <c r="C68">
        <v>496</v>
      </c>
      <c r="D68">
        <v>1.6</v>
      </c>
      <c r="E68" s="289" t="s">
        <v>499</v>
      </c>
      <c r="F68">
        <v>5013666887</v>
      </c>
      <c r="G68" s="276">
        <v>45553</v>
      </c>
      <c r="H68">
        <v>20240912549473</v>
      </c>
      <c r="I68">
        <v>4.3010000000000002</v>
      </c>
      <c r="J68" s="289" t="s">
        <v>350</v>
      </c>
      <c r="K68" s="289" t="s">
        <v>500</v>
      </c>
      <c r="L68" s="289" t="s">
        <v>275</v>
      </c>
      <c r="M68" s="289" t="s">
        <v>352</v>
      </c>
      <c r="N68" s="289" t="s">
        <v>462</v>
      </c>
      <c r="O68" s="289" t="s">
        <v>291</v>
      </c>
      <c r="P68" s="289" t="str">
        <f>VLOOKUP(CAT_Details[[#This Row],[Delivery Bp Customer Code]],Table6[],2,0)</f>
        <v>DX01-L5</v>
      </c>
    </row>
    <row r="69" spans="1:16" x14ac:dyDescent="0.25">
      <c r="A69" s="289" t="s">
        <v>285</v>
      </c>
      <c r="B69">
        <v>9</v>
      </c>
      <c r="C69">
        <v>776</v>
      </c>
      <c r="D69">
        <v>3.6</v>
      </c>
      <c r="E69" s="289" t="s">
        <v>499</v>
      </c>
      <c r="F69">
        <v>5013666889</v>
      </c>
      <c r="G69" s="276">
        <v>45553</v>
      </c>
      <c r="H69">
        <v>20240912549474</v>
      </c>
      <c r="I69">
        <v>8.2940000000000005</v>
      </c>
      <c r="J69" s="289" t="s">
        <v>350</v>
      </c>
      <c r="K69" s="289" t="s">
        <v>501</v>
      </c>
      <c r="L69" s="289" t="s">
        <v>275</v>
      </c>
      <c r="M69" s="289" t="s">
        <v>352</v>
      </c>
      <c r="N69" s="289" t="s">
        <v>462</v>
      </c>
      <c r="O69" s="289" t="s">
        <v>291</v>
      </c>
      <c r="P69" s="289" t="str">
        <f>VLOOKUP(CAT_Details[[#This Row],[Delivery Bp Customer Code]],Table6[],2,0)</f>
        <v>DX01-L5</v>
      </c>
    </row>
    <row r="70" spans="1:16" x14ac:dyDescent="0.25">
      <c r="A70" s="289" t="s">
        <v>285</v>
      </c>
      <c r="B70">
        <v>6</v>
      </c>
      <c r="C70">
        <v>487</v>
      </c>
      <c r="D70">
        <v>2</v>
      </c>
      <c r="E70" s="289" t="s">
        <v>502</v>
      </c>
      <c r="F70">
        <v>5013667503</v>
      </c>
      <c r="G70" s="276">
        <v>45553</v>
      </c>
      <c r="H70">
        <v>20240906545576</v>
      </c>
      <c r="I70">
        <v>2.6880000000000002</v>
      </c>
      <c r="J70" s="289" t="s">
        <v>294</v>
      </c>
      <c r="K70" s="289" t="s">
        <v>503</v>
      </c>
      <c r="L70" s="289" t="s">
        <v>275</v>
      </c>
      <c r="M70" s="289"/>
      <c r="N70" s="289" t="s">
        <v>504</v>
      </c>
      <c r="O70" s="289" t="s">
        <v>291</v>
      </c>
      <c r="P70" s="289" t="str">
        <f>VLOOKUP(CAT_Details[[#This Row],[Delivery Bp Customer Code]],Table6[],2,0)</f>
        <v>DX01-L5</v>
      </c>
    </row>
    <row r="71" spans="1:16" x14ac:dyDescent="0.25">
      <c r="A71" s="289" t="s">
        <v>285</v>
      </c>
      <c r="B71">
        <v>20</v>
      </c>
      <c r="C71">
        <v>2374</v>
      </c>
      <c r="D71">
        <v>4.07</v>
      </c>
      <c r="E71" s="289" t="s">
        <v>505</v>
      </c>
      <c r="F71">
        <v>5013667538</v>
      </c>
      <c r="G71" s="276">
        <v>45553</v>
      </c>
      <c r="H71" s="5">
        <v>20240910547292</v>
      </c>
      <c r="I71">
        <v>7.8630000000000004</v>
      </c>
      <c r="J71" s="289" t="s">
        <v>324</v>
      </c>
      <c r="K71" s="289" t="s">
        <v>506</v>
      </c>
      <c r="L71" s="289" t="s">
        <v>275</v>
      </c>
      <c r="M71" s="289" t="s">
        <v>507</v>
      </c>
      <c r="N71" s="289" t="s">
        <v>508</v>
      </c>
      <c r="O71" s="289" t="s">
        <v>291</v>
      </c>
      <c r="P71" s="289" t="str">
        <f>VLOOKUP(CAT_Details[[#This Row],[Delivery Bp Customer Code]],Table6[],2,0)</f>
        <v>DX01-L5</v>
      </c>
    </row>
    <row r="72" spans="1:16" x14ac:dyDescent="0.25">
      <c r="A72" s="289" t="s">
        <v>285</v>
      </c>
      <c r="B72">
        <v>13</v>
      </c>
      <c r="C72">
        <v>1235</v>
      </c>
      <c r="D72">
        <v>5.2</v>
      </c>
      <c r="E72" s="289" t="s">
        <v>509</v>
      </c>
      <c r="F72">
        <v>5013667579</v>
      </c>
      <c r="G72" s="276">
        <v>45553</v>
      </c>
      <c r="H72">
        <v>20240909547012</v>
      </c>
      <c r="I72">
        <v>12.48</v>
      </c>
      <c r="J72" s="289" t="s">
        <v>345</v>
      </c>
      <c r="K72" s="289" t="s">
        <v>510</v>
      </c>
      <c r="L72" s="289" t="s">
        <v>275</v>
      </c>
      <c r="M72" s="289" t="s">
        <v>511</v>
      </c>
      <c r="N72" s="289" t="s">
        <v>512</v>
      </c>
      <c r="O72" s="289" t="s">
        <v>291</v>
      </c>
      <c r="P72" s="289" t="str">
        <f>VLOOKUP(CAT_Details[[#This Row],[Delivery Bp Customer Code]],Table6[],2,0)</f>
        <v>DX01-L5</v>
      </c>
    </row>
    <row r="73" spans="1:16" x14ac:dyDescent="0.25">
      <c r="A73" s="289" t="s">
        <v>285</v>
      </c>
      <c r="B73">
        <v>2</v>
      </c>
      <c r="C73">
        <v>720</v>
      </c>
      <c r="D73">
        <v>0.8</v>
      </c>
      <c r="E73" s="289" t="s">
        <v>513</v>
      </c>
      <c r="F73">
        <v>5013667632</v>
      </c>
      <c r="G73" s="276">
        <v>45553</v>
      </c>
      <c r="H73">
        <v>20240910547693</v>
      </c>
      <c r="I73">
        <v>1.1519999999999999</v>
      </c>
      <c r="J73" s="289" t="s">
        <v>287</v>
      </c>
      <c r="K73" s="289" t="s">
        <v>514</v>
      </c>
      <c r="L73" s="289" t="s">
        <v>275</v>
      </c>
      <c r="M73" s="289" t="s">
        <v>515</v>
      </c>
      <c r="N73" s="289" t="s">
        <v>516</v>
      </c>
      <c r="O73" s="289" t="s">
        <v>291</v>
      </c>
      <c r="P73" s="289" t="str">
        <f>VLOOKUP(CAT_Details[[#This Row],[Delivery Bp Customer Code]],Table6[],2,0)</f>
        <v>DX01-L5</v>
      </c>
    </row>
    <row r="74" spans="1:16" x14ac:dyDescent="0.25">
      <c r="A74" s="289" t="s">
        <v>285</v>
      </c>
      <c r="B74">
        <v>4</v>
      </c>
      <c r="C74">
        <v>321.18</v>
      </c>
      <c r="D74">
        <v>1.58</v>
      </c>
      <c r="E74" s="289" t="s">
        <v>517</v>
      </c>
      <c r="F74">
        <v>5013680966</v>
      </c>
      <c r="G74" s="276">
        <v>45553</v>
      </c>
      <c r="H74">
        <v>20240913550767</v>
      </c>
      <c r="I74">
        <v>3.1080000000000001</v>
      </c>
      <c r="J74" s="289" t="s">
        <v>273</v>
      </c>
      <c r="K74" s="289" t="s">
        <v>518</v>
      </c>
      <c r="L74" s="289" t="s">
        <v>275</v>
      </c>
      <c r="M74" s="289" t="s">
        <v>435</v>
      </c>
      <c r="N74" s="289" t="s">
        <v>519</v>
      </c>
      <c r="O74" s="289" t="s">
        <v>291</v>
      </c>
      <c r="P74" s="289" t="str">
        <f>VLOOKUP(CAT_Details[[#This Row],[Delivery Bp Customer Code]],Table6[],2,0)</f>
        <v>DX01-L5</v>
      </c>
    </row>
    <row r="75" spans="1:16" x14ac:dyDescent="0.25">
      <c r="A75" s="289" t="s">
        <v>285</v>
      </c>
      <c r="B75">
        <v>2</v>
      </c>
      <c r="C75">
        <v>203.23</v>
      </c>
      <c r="D75">
        <v>0.52</v>
      </c>
      <c r="E75" s="289" t="s">
        <v>517</v>
      </c>
      <c r="F75">
        <v>5013680967</v>
      </c>
      <c r="G75" s="276">
        <v>45553</v>
      </c>
      <c r="H75">
        <v>20240913550754</v>
      </c>
      <c r="I75">
        <v>1.071</v>
      </c>
      <c r="J75" s="289" t="s">
        <v>273</v>
      </c>
      <c r="K75" s="289" t="s">
        <v>520</v>
      </c>
      <c r="L75" s="289" t="s">
        <v>275</v>
      </c>
      <c r="M75" s="289" t="s">
        <v>435</v>
      </c>
      <c r="N75" s="289" t="s">
        <v>519</v>
      </c>
      <c r="O75" s="289" t="s">
        <v>291</v>
      </c>
      <c r="P75" s="289" t="str">
        <f>VLOOKUP(CAT_Details[[#This Row],[Delivery Bp Customer Code]],Table6[],2,0)</f>
        <v>DX01-L5</v>
      </c>
    </row>
    <row r="76" spans="1:16" x14ac:dyDescent="0.25">
      <c r="A76" s="289" t="s">
        <v>521</v>
      </c>
      <c r="B76">
        <v>8</v>
      </c>
      <c r="C76">
        <v>5936</v>
      </c>
      <c r="D76">
        <v>3.2</v>
      </c>
      <c r="E76" s="289" t="s">
        <v>522</v>
      </c>
      <c r="F76">
        <v>5013666865</v>
      </c>
      <c r="G76" s="276">
        <v>45553</v>
      </c>
      <c r="H76">
        <v>20240912549775</v>
      </c>
      <c r="I76">
        <v>7.9870000000000001</v>
      </c>
      <c r="J76" s="289" t="s">
        <v>350</v>
      </c>
      <c r="K76" s="289" t="s">
        <v>523</v>
      </c>
      <c r="L76" s="289" t="s">
        <v>275</v>
      </c>
      <c r="M76" s="289" t="s">
        <v>478</v>
      </c>
      <c r="N76" s="289" t="s">
        <v>524</v>
      </c>
      <c r="O76" s="289" t="s">
        <v>525</v>
      </c>
      <c r="P76" s="289" t="str">
        <f>VLOOKUP(CAT_Details[[#This Row],[Delivery Bp Customer Code]],Table6[],2,0)</f>
        <v>No Loc</v>
      </c>
    </row>
    <row r="77" spans="1:16" x14ac:dyDescent="0.25">
      <c r="A77" s="289" t="s">
        <v>521</v>
      </c>
      <c r="B77">
        <v>16</v>
      </c>
      <c r="C77">
        <v>5757</v>
      </c>
      <c r="D77">
        <v>6.4</v>
      </c>
      <c r="E77" s="289" t="s">
        <v>526</v>
      </c>
      <c r="F77">
        <v>5013666891</v>
      </c>
      <c r="G77" s="276">
        <v>45553</v>
      </c>
      <c r="H77">
        <v>20240912549466</v>
      </c>
      <c r="I77">
        <v>5.53</v>
      </c>
      <c r="J77" s="289" t="s">
        <v>350</v>
      </c>
      <c r="K77" s="289" t="s">
        <v>527</v>
      </c>
      <c r="L77" s="289" t="s">
        <v>275</v>
      </c>
      <c r="M77" s="289" t="s">
        <v>478</v>
      </c>
      <c r="N77" s="289" t="s">
        <v>528</v>
      </c>
      <c r="O77" s="289" t="s">
        <v>525</v>
      </c>
      <c r="P77" s="289" t="str">
        <f>VLOOKUP(CAT_Details[[#This Row],[Delivery Bp Customer Code]],Table6[],2,0)</f>
        <v>No Loc</v>
      </c>
    </row>
    <row r="78" spans="1:16" x14ac:dyDescent="0.25">
      <c r="A78" s="289" t="s">
        <v>521</v>
      </c>
      <c r="B78">
        <v>4</v>
      </c>
      <c r="C78">
        <v>221</v>
      </c>
      <c r="D78">
        <v>1</v>
      </c>
      <c r="E78" s="289" t="s">
        <v>529</v>
      </c>
      <c r="F78">
        <v>5013667388</v>
      </c>
      <c r="G78" s="276">
        <v>45553</v>
      </c>
      <c r="H78" s="5">
        <v>20240911549201</v>
      </c>
      <c r="I78">
        <v>1.3440000000000001</v>
      </c>
      <c r="J78" s="289" t="s">
        <v>324</v>
      </c>
      <c r="K78" s="289" t="s">
        <v>530</v>
      </c>
      <c r="L78" s="289" t="s">
        <v>275</v>
      </c>
      <c r="M78" s="289" t="s">
        <v>507</v>
      </c>
      <c r="N78" s="289" t="s">
        <v>531</v>
      </c>
      <c r="O78" s="289" t="s">
        <v>525</v>
      </c>
      <c r="P78" s="289" t="str">
        <f>VLOOKUP(CAT_Details[[#This Row],[Delivery Bp Customer Code]],Table6[],2,0)</f>
        <v>No Loc</v>
      </c>
    </row>
    <row r="79" spans="1:16" x14ac:dyDescent="0.25">
      <c r="A79" s="289" t="s">
        <v>521</v>
      </c>
      <c r="B79">
        <v>2</v>
      </c>
      <c r="C79">
        <v>900</v>
      </c>
      <c r="D79">
        <v>1</v>
      </c>
      <c r="E79" s="289" t="s">
        <v>532</v>
      </c>
      <c r="F79">
        <v>5013667399</v>
      </c>
      <c r="G79" s="276">
        <v>45553</v>
      </c>
      <c r="H79">
        <v>20240909546873</v>
      </c>
      <c r="I79">
        <v>2.4</v>
      </c>
      <c r="J79" s="289" t="s">
        <v>280</v>
      </c>
      <c r="K79" s="289" t="s">
        <v>533</v>
      </c>
      <c r="L79" s="289" t="s">
        <v>275</v>
      </c>
      <c r="M79" s="289" t="s">
        <v>423</v>
      </c>
      <c r="N79" s="289" t="s">
        <v>534</v>
      </c>
      <c r="O79" s="289" t="s">
        <v>525</v>
      </c>
      <c r="P79" s="289" t="str">
        <f>VLOOKUP(CAT_Details[[#This Row],[Delivery Bp Customer Code]],Table6[],2,0)</f>
        <v>No Loc</v>
      </c>
    </row>
    <row r="80" spans="1:16" x14ac:dyDescent="0.25">
      <c r="A80" s="289" t="s">
        <v>521</v>
      </c>
      <c r="B80">
        <v>1</v>
      </c>
      <c r="C80">
        <v>450</v>
      </c>
      <c r="D80">
        <v>0.5</v>
      </c>
      <c r="E80" s="289" t="s">
        <v>535</v>
      </c>
      <c r="F80">
        <v>5013670823</v>
      </c>
      <c r="G80" s="276">
        <v>45553</v>
      </c>
      <c r="H80">
        <v>20240909547014</v>
      </c>
      <c r="I80">
        <v>1.2</v>
      </c>
      <c r="J80" s="289" t="s">
        <v>280</v>
      </c>
      <c r="K80" s="289" t="s">
        <v>536</v>
      </c>
      <c r="L80" s="289" t="s">
        <v>275</v>
      </c>
      <c r="M80" s="289" t="s">
        <v>423</v>
      </c>
      <c r="N80" s="289" t="s">
        <v>534</v>
      </c>
      <c r="O80" s="289" t="s">
        <v>525</v>
      </c>
      <c r="P80" s="289" t="str">
        <f>VLOOKUP(CAT_Details[[#This Row],[Delivery Bp Customer Code]],Table6[],2,0)</f>
        <v>No Loc</v>
      </c>
    </row>
    <row r="81" spans="1:16" x14ac:dyDescent="0.25">
      <c r="A81" s="289" t="s">
        <v>272</v>
      </c>
      <c r="B81">
        <v>4</v>
      </c>
      <c r="C81">
        <v>1212</v>
      </c>
      <c r="D81">
        <v>1.6</v>
      </c>
      <c r="E81" s="289" t="s">
        <v>537</v>
      </c>
      <c r="F81">
        <v>5013666872</v>
      </c>
      <c r="G81" s="276">
        <v>45553</v>
      </c>
      <c r="H81">
        <v>20240912550037</v>
      </c>
      <c r="I81">
        <v>4.4160000000000004</v>
      </c>
      <c r="J81" s="289" t="s">
        <v>350</v>
      </c>
      <c r="K81" s="289" t="s">
        <v>538</v>
      </c>
      <c r="L81" s="289" t="s">
        <v>275</v>
      </c>
      <c r="M81" s="289" t="s">
        <v>539</v>
      </c>
      <c r="N81" s="289" t="s">
        <v>540</v>
      </c>
      <c r="O81" s="289" t="s">
        <v>277</v>
      </c>
      <c r="P81" s="289" t="str">
        <f>VLOOKUP(CAT_Details[[#This Row],[Delivery Bp Customer Code]],Table6[],2,0)</f>
        <v>U2-L5</v>
      </c>
    </row>
    <row r="82" spans="1:16" x14ac:dyDescent="0.25">
      <c r="A82" s="289" t="s">
        <v>272</v>
      </c>
      <c r="B82">
        <v>11</v>
      </c>
      <c r="C82">
        <v>1745</v>
      </c>
      <c r="D82">
        <v>2.92</v>
      </c>
      <c r="E82" s="289" t="s">
        <v>537</v>
      </c>
      <c r="F82">
        <v>5013666873</v>
      </c>
      <c r="G82" s="276">
        <v>45553</v>
      </c>
      <c r="H82">
        <v>20240906545808</v>
      </c>
      <c r="I82">
        <v>6.2279999999999998</v>
      </c>
      <c r="J82" s="289" t="s">
        <v>350</v>
      </c>
      <c r="K82" s="289" t="s">
        <v>541</v>
      </c>
      <c r="L82" s="289" t="s">
        <v>275</v>
      </c>
      <c r="M82" s="289" t="s">
        <v>539</v>
      </c>
      <c r="N82" s="289" t="s">
        <v>540</v>
      </c>
      <c r="O82" s="289" t="s">
        <v>277</v>
      </c>
      <c r="P82" s="289" t="str">
        <f>VLOOKUP(CAT_Details[[#This Row],[Delivery Bp Customer Code]],Table6[],2,0)</f>
        <v>U2-L5</v>
      </c>
    </row>
    <row r="83" spans="1:16" x14ac:dyDescent="0.25">
      <c r="A83" s="289" t="s">
        <v>272</v>
      </c>
      <c r="B83">
        <v>8</v>
      </c>
      <c r="C83">
        <v>1661</v>
      </c>
      <c r="D83">
        <v>1.6</v>
      </c>
      <c r="E83" s="289" t="s">
        <v>542</v>
      </c>
      <c r="F83">
        <v>5013666886</v>
      </c>
      <c r="G83" s="276">
        <v>45553</v>
      </c>
      <c r="H83" s="5">
        <v>20240909546421</v>
      </c>
      <c r="I83">
        <v>2.66</v>
      </c>
      <c r="J83" s="289" t="s">
        <v>350</v>
      </c>
      <c r="K83" s="289" t="s">
        <v>543</v>
      </c>
      <c r="L83" s="289" t="s">
        <v>275</v>
      </c>
      <c r="M83" s="289" t="s">
        <v>539</v>
      </c>
      <c r="N83" s="289" t="s">
        <v>544</v>
      </c>
      <c r="O83" s="289" t="s">
        <v>277</v>
      </c>
      <c r="P83" s="289" t="str">
        <f>VLOOKUP(CAT_Details[[#This Row],[Delivery Bp Customer Code]],Table6[],2,0)</f>
        <v>U2-L5</v>
      </c>
    </row>
    <row r="84" spans="1:16" x14ac:dyDescent="0.25">
      <c r="A84" s="289" t="s">
        <v>272</v>
      </c>
      <c r="B84">
        <v>5</v>
      </c>
      <c r="C84">
        <v>1500</v>
      </c>
      <c r="D84">
        <v>2</v>
      </c>
      <c r="E84" s="289" t="s">
        <v>545</v>
      </c>
      <c r="F84">
        <v>5013666898</v>
      </c>
      <c r="G84" s="276">
        <v>45553</v>
      </c>
      <c r="H84">
        <v>20240912549999</v>
      </c>
      <c r="I84">
        <v>1.68</v>
      </c>
      <c r="J84" s="289" t="s">
        <v>350</v>
      </c>
      <c r="K84" s="289" t="s">
        <v>546</v>
      </c>
      <c r="L84" s="289" t="s">
        <v>275</v>
      </c>
      <c r="M84" s="289" t="s">
        <v>539</v>
      </c>
      <c r="N84" s="289" t="s">
        <v>547</v>
      </c>
      <c r="O84" s="289" t="s">
        <v>277</v>
      </c>
      <c r="P84" s="289" t="str">
        <f>VLOOKUP(CAT_Details[[#This Row],[Delivery Bp Customer Code]],Table6[],2,0)</f>
        <v>U2-L5</v>
      </c>
    </row>
    <row r="85" spans="1:16" x14ac:dyDescent="0.25">
      <c r="A85" s="289" t="s">
        <v>272</v>
      </c>
      <c r="B85">
        <v>4</v>
      </c>
      <c r="C85">
        <v>760</v>
      </c>
      <c r="D85">
        <v>1.6</v>
      </c>
      <c r="E85" s="289" t="s">
        <v>548</v>
      </c>
      <c r="F85">
        <v>5013666899</v>
      </c>
      <c r="G85" s="276">
        <v>45553</v>
      </c>
      <c r="H85">
        <v>20240910547835</v>
      </c>
      <c r="I85">
        <v>2.5920000000000001</v>
      </c>
      <c r="J85" s="289" t="s">
        <v>287</v>
      </c>
      <c r="K85" s="289" t="s">
        <v>549</v>
      </c>
      <c r="L85" s="289" t="s">
        <v>275</v>
      </c>
      <c r="M85" s="289" t="s">
        <v>515</v>
      </c>
      <c r="N85" s="289" t="s">
        <v>468</v>
      </c>
      <c r="O85" s="289" t="s">
        <v>277</v>
      </c>
      <c r="P85" s="289" t="str">
        <f>VLOOKUP(CAT_Details[[#This Row],[Delivery Bp Customer Code]],Table6[],2,0)</f>
        <v>U2-L5</v>
      </c>
    </row>
    <row r="86" spans="1:16" x14ac:dyDescent="0.25">
      <c r="A86" s="289" t="s">
        <v>272</v>
      </c>
      <c r="B86">
        <v>40</v>
      </c>
      <c r="C86">
        <v>5080</v>
      </c>
      <c r="D86">
        <v>16</v>
      </c>
      <c r="E86" s="289" t="s">
        <v>550</v>
      </c>
      <c r="F86">
        <v>5013666900</v>
      </c>
      <c r="G86" s="276">
        <v>45553</v>
      </c>
      <c r="H86" s="5">
        <v>20240912549698</v>
      </c>
      <c r="I86">
        <v>36.479999999999997</v>
      </c>
      <c r="J86" s="289" t="s">
        <v>350</v>
      </c>
      <c r="K86" s="289" t="s">
        <v>551</v>
      </c>
      <c r="L86" s="289" t="s">
        <v>275</v>
      </c>
      <c r="M86" s="289" t="s">
        <v>478</v>
      </c>
      <c r="N86" s="289" t="s">
        <v>472</v>
      </c>
      <c r="O86" s="289" t="s">
        <v>277</v>
      </c>
      <c r="P86" s="289" t="str">
        <f>VLOOKUP(CAT_Details[[#This Row],[Delivery Bp Customer Code]],Table6[],2,0)</f>
        <v>U2-L5</v>
      </c>
    </row>
    <row r="87" spans="1:16" x14ac:dyDescent="0.25">
      <c r="A87" s="289" t="s">
        <v>272</v>
      </c>
      <c r="B87">
        <v>3</v>
      </c>
      <c r="C87">
        <v>652</v>
      </c>
      <c r="D87">
        <v>1.2</v>
      </c>
      <c r="E87" s="289" t="s">
        <v>552</v>
      </c>
      <c r="F87">
        <v>5013667495</v>
      </c>
      <c r="G87" s="276">
        <v>45553</v>
      </c>
      <c r="H87">
        <v>20240909546747</v>
      </c>
      <c r="I87">
        <v>3.2639999999999998</v>
      </c>
      <c r="J87" s="289" t="s">
        <v>294</v>
      </c>
      <c r="K87" s="289" t="s">
        <v>553</v>
      </c>
      <c r="L87" s="289" t="s">
        <v>275</v>
      </c>
      <c r="M87" s="289" t="s">
        <v>554</v>
      </c>
      <c r="N87" s="289" t="s">
        <v>555</v>
      </c>
      <c r="O87" s="289" t="s">
        <v>277</v>
      </c>
      <c r="P87" s="289" t="str">
        <f>VLOOKUP(CAT_Details[[#This Row],[Delivery Bp Customer Code]],Table6[],2,0)</f>
        <v>U2-L5</v>
      </c>
    </row>
    <row r="88" spans="1:16" x14ac:dyDescent="0.25">
      <c r="A88" s="289" t="s">
        <v>272</v>
      </c>
      <c r="B88">
        <v>1</v>
      </c>
      <c r="C88">
        <v>45</v>
      </c>
      <c r="D88">
        <v>0.4</v>
      </c>
      <c r="E88" s="289" t="s">
        <v>556</v>
      </c>
      <c r="F88">
        <v>5013667502</v>
      </c>
      <c r="G88" s="276">
        <v>45553</v>
      </c>
      <c r="H88">
        <v>20240906545572</v>
      </c>
      <c r="I88">
        <v>0.76800000000000002</v>
      </c>
      <c r="J88" s="289" t="s">
        <v>345</v>
      </c>
      <c r="K88" s="289" t="s">
        <v>557</v>
      </c>
      <c r="L88" s="289" t="s">
        <v>275</v>
      </c>
      <c r="M88" s="289" t="s">
        <v>558</v>
      </c>
      <c r="N88" s="289" t="s">
        <v>559</v>
      </c>
      <c r="O88" s="289" t="s">
        <v>277</v>
      </c>
      <c r="P88" s="289" t="str">
        <f>VLOOKUP(CAT_Details[[#This Row],[Delivery Bp Customer Code]],Table6[],2,0)</f>
        <v>U2-L5</v>
      </c>
    </row>
    <row r="89" spans="1:16" x14ac:dyDescent="0.25">
      <c r="A89" s="289" t="s">
        <v>272</v>
      </c>
      <c r="B89">
        <v>7</v>
      </c>
      <c r="C89">
        <v>425</v>
      </c>
      <c r="D89">
        <v>2.4500000000000002</v>
      </c>
      <c r="E89" s="289" t="s">
        <v>560</v>
      </c>
      <c r="F89">
        <v>5013667588</v>
      </c>
      <c r="G89" s="276">
        <v>45553</v>
      </c>
      <c r="H89">
        <v>20240909546765</v>
      </c>
      <c r="I89">
        <v>4.6440000000000001</v>
      </c>
      <c r="J89" s="289" t="s">
        <v>324</v>
      </c>
      <c r="K89" s="289" t="s">
        <v>561</v>
      </c>
      <c r="L89" s="289" t="s">
        <v>275</v>
      </c>
      <c r="M89" s="289" t="s">
        <v>507</v>
      </c>
      <c r="N89" s="289" t="s">
        <v>562</v>
      </c>
      <c r="O89" s="289" t="s">
        <v>277</v>
      </c>
      <c r="P89" s="289" t="str">
        <f>VLOOKUP(CAT_Details[[#This Row],[Delivery Bp Customer Code]],Table6[],2,0)</f>
        <v>U2-L5</v>
      </c>
    </row>
    <row r="90" spans="1:16" x14ac:dyDescent="0.25">
      <c r="A90" s="289" t="s">
        <v>278</v>
      </c>
      <c r="B90">
        <v>2</v>
      </c>
      <c r="C90">
        <v>1974</v>
      </c>
      <c r="D90">
        <v>0.8</v>
      </c>
      <c r="E90" s="289" t="s">
        <v>563</v>
      </c>
      <c r="F90">
        <v>5013666893</v>
      </c>
      <c r="G90" s="276">
        <v>45554</v>
      </c>
      <c r="H90">
        <v>20240911549177</v>
      </c>
      <c r="I90">
        <v>1.92</v>
      </c>
      <c r="J90" s="289" t="s">
        <v>280</v>
      </c>
      <c r="K90" s="289" t="s">
        <v>564</v>
      </c>
      <c r="L90" s="289" t="s">
        <v>275</v>
      </c>
      <c r="M90" s="289" t="s">
        <v>565</v>
      </c>
      <c r="N90" s="289" t="s">
        <v>566</v>
      </c>
      <c r="O90" s="289" t="s">
        <v>284</v>
      </c>
      <c r="P90" s="289" t="str">
        <f>VLOOKUP(CAT_Details[[#This Row],[Delivery Bp Customer Code]],Table6[],2,0)</f>
        <v>DK-BM01</v>
      </c>
    </row>
    <row r="91" spans="1:16" x14ac:dyDescent="0.25">
      <c r="A91" s="289" t="s">
        <v>278</v>
      </c>
      <c r="B91">
        <v>2</v>
      </c>
      <c r="C91">
        <v>820</v>
      </c>
      <c r="D91">
        <v>0.8</v>
      </c>
      <c r="E91" s="289" t="s">
        <v>567</v>
      </c>
      <c r="F91">
        <v>5013667580</v>
      </c>
      <c r="G91" s="276">
        <v>45554</v>
      </c>
      <c r="H91">
        <v>20240911548673</v>
      </c>
      <c r="I91">
        <v>0.96</v>
      </c>
      <c r="J91" s="289" t="s">
        <v>324</v>
      </c>
      <c r="K91" s="289" t="s">
        <v>568</v>
      </c>
      <c r="L91" s="289" t="s">
        <v>275</v>
      </c>
      <c r="M91" s="289" t="s">
        <v>569</v>
      </c>
      <c r="N91" s="289" t="s">
        <v>399</v>
      </c>
      <c r="O91" s="289" t="s">
        <v>284</v>
      </c>
      <c r="P91" s="289" t="str">
        <f>VLOOKUP(CAT_Details[[#This Row],[Delivery Bp Customer Code]],Table6[],2,0)</f>
        <v>DK-BM01</v>
      </c>
    </row>
    <row r="92" spans="1:16" x14ac:dyDescent="0.25">
      <c r="A92" s="289" t="s">
        <v>278</v>
      </c>
      <c r="B92">
        <v>14</v>
      </c>
      <c r="C92">
        <v>7602</v>
      </c>
      <c r="D92">
        <v>5.6</v>
      </c>
      <c r="E92" s="289" t="s">
        <v>570</v>
      </c>
      <c r="F92">
        <v>5013667611</v>
      </c>
      <c r="G92" s="276">
        <v>45554</v>
      </c>
      <c r="H92" s="5">
        <v>20240904543784</v>
      </c>
      <c r="I92">
        <v>12.768000000000001</v>
      </c>
      <c r="J92" s="289" t="s">
        <v>401</v>
      </c>
      <c r="K92" s="289" t="s">
        <v>571</v>
      </c>
      <c r="L92" s="289" t="s">
        <v>275</v>
      </c>
      <c r="M92" s="289" t="s">
        <v>403</v>
      </c>
      <c r="N92" s="289" t="s">
        <v>572</v>
      </c>
      <c r="O92" s="289" t="s">
        <v>284</v>
      </c>
      <c r="P92" s="289" t="str">
        <f>VLOOKUP(CAT_Details[[#This Row],[Delivery Bp Customer Code]],Table6[],2,0)</f>
        <v>DK-BM01</v>
      </c>
    </row>
    <row r="93" spans="1:16" x14ac:dyDescent="0.25">
      <c r="A93" s="289" t="s">
        <v>278</v>
      </c>
      <c r="B93">
        <v>1</v>
      </c>
      <c r="C93">
        <v>488</v>
      </c>
      <c r="D93">
        <v>0.4</v>
      </c>
      <c r="E93" s="289" t="s">
        <v>573</v>
      </c>
      <c r="F93">
        <v>5013695291</v>
      </c>
      <c r="G93" s="276">
        <v>45554</v>
      </c>
      <c r="H93">
        <v>20240910547985</v>
      </c>
      <c r="I93">
        <v>0.96</v>
      </c>
      <c r="J93" s="289" t="s">
        <v>273</v>
      </c>
      <c r="K93" s="289" t="s">
        <v>574</v>
      </c>
      <c r="L93" s="289" t="s">
        <v>275</v>
      </c>
      <c r="M93" s="289" t="s">
        <v>492</v>
      </c>
      <c r="N93" s="289" t="s">
        <v>575</v>
      </c>
      <c r="O93" s="289" t="s">
        <v>498</v>
      </c>
      <c r="P93" s="289" t="str">
        <f>VLOOKUP(CAT_Details[[#This Row],[Delivery Bp Customer Code]],Table6[],2,0)</f>
        <v>DK-BM01</v>
      </c>
    </row>
    <row r="94" spans="1:16" x14ac:dyDescent="0.25">
      <c r="A94" s="289" t="s">
        <v>285</v>
      </c>
      <c r="B94">
        <v>36</v>
      </c>
      <c r="C94">
        <v>3865</v>
      </c>
      <c r="D94">
        <v>9.4</v>
      </c>
      <c r="E94" s="289" t="s">
        <v>576</v>
      </c>
      <c r="F94">
        <v>5013666875</v>
      </c>
      <c r="G94" s="276">
        <v>45554</v>
      </c>
      <c r="H94">
        <v>20240911549258</v>
      </c>
      <c r="I94">
        <v>9.0239999999999991</v>
      </c>
      <c r="J94" s="289" t="s">
        <v>324</v>
      </c>
      <c r="K94" s="289" t="s">
        <v>577</v>
      </c>
      <c r="L94" s="289" t="s">
        <v>275</v>
      </c>
      <c r="M94" s="289" t="s">
        <v>578</v>
      </c>
      <c r="N94" s="289" t="s">
        <v>579</v>
      </c>
      <c r="O94" s="289" t="s">
        <v>291</v>
      </c>
      <c r="P94" s="289" t="str">
        <f>VLOOKUP(CAT_Details[[#This Row],[Delivery Bp Customer Code]],Table6[],2,0)</f>
        <v>DX01-L5</v>
      </c>
    </row>
    <row r="95" spans="1:16" x14ac:dyDescent="0.25">
      <c r="A95" s="289" t="s">
        <v>285</v>
      </c>
      <c r="B95">
        <v>1</v>
      </c>
      <c r="C95">
        <v>390</v>
      </c>
      <c r="D95">
        <v>0.4</v>
      </c>
      <c r="E95" s="289" t="s">
        <v>580</v>
      </c>
      <c r="F95">
        <v>5013667348</v>
      </c>
      <c r="G95" s="276">
        <v>45554</v>
      </c>
      <c r="H95">
        <v>20240911548807</v>
      </c>
      <c r="I95">
        <v>0.96</v>
      </c>
      <c r="J95" s="289" t="s">
        <v>294</v>
      </c>
      <c r="K95" s="289" t="s">
        <v>581</v>
      </c>
      <c r="L95" s="289" t="s">
        <v>275</v>
      </c>
      <c r="M95" s="289" t="s">
        <v>582</v>
      </c>
      <c r="N95" s="289" t="s">
        <v>297</v>
      </c>
      <c r="O95" s="289" t="s">
        <v>291</v>
      </c>
      <c r="P95" s="289" t="str">
        <f>VLOOKUP(CAT_Details[[#This Row],[Delivery Bp Customer Code]],Table6[],2,0)</f>
        <v>DX01-L5</v>
      </c>
    </row>
    <row r="96" spans="1:16" x14ac:dyDescent="0.25">
      <c r="A96" s="289" t="s">
        <v>285</v>
      </c>
      <c r="B96">
        <v>3</v>
      </c>
      <c r="C96">
        <v>270</v>
      </c>
      <c r="D96">
        <v>1.2</v>
      </c>
      <c r="E96" s="289" t="s">
        <v>583</v>
      </c>
      <c r="F96">
        <v>5013667479</v>
      </c>
      <c r="G96" s="276">
        <v>45554</v>
      </c>
      <c r="H96">
        <v>20240905545022</v>
      </c>
      <c r="I96">
        <v>2.88</v>
      </c>
      <c r="J96" s="289" t="s">
        <v>324</v>
      </c>
      <c r="K96" s="289" t="s">
        <v>584</v>
      </c>
      <c r="L96" s="289" t="s">
        <v>275</v>
      </c>
      <c r="M96" s="289" t="s">
        <v>329</v>
      </c>
      <c r="N96" s="289" t="s">
        <v>585</v>
      </c>
      <c r="O96" s="289" t="s">
        <v>291</v>
      </c>
      <c r="P96" s="289" t="str">
        <f>VLOOKUP(CAT_Details[[#This Row],[Delivery Bp Customer Code]],Table6[],2,0)</f>
        <v>DX01-L5</v>
      </c>
    </row>
    <row r="97" spans="1:16" x14ac:dyDescent="0.25">
      <c r="A97" s="289" t="s">
        <v>285</v>
      </c>
      <c r="B97">
        <v>13</v>
      </c>
      <c r="C97">
        <v>2224</v>
      </c>
      <c r="D97">
        <v>5.2</v>
      </c>
      <c r="E97" s="289" t="s">
        <v>586</v>
      </c>
      <c r="F97">
        <v>5013667537</v>
      </c>
      <c r="G97" s="276">
        <v>45554</v>
      </c>
      <c r="H97" s="5">
        <v>20240911548384</v>
      </c>
      <c r="I97">
        <v>8.16</v>
      </c>
      <c r="J97" s="289" t="s">
        <v>345</v>
      </c>
      <c r="K97" s="289" t="s">
        <v>587</v>
      </c>
      <c r="L97" s="289" t="s">
        <v>275</v>
      </c>
      <c r="M97" s="289" t="s">
        <v>588</v>
      </c>
      <c r="N97" s="289" t="s">
        <v>348</v>
      </c>
      <c r="O97" s="289" t="s">
        <v>291</v>
      </c>
      <c r="P97" s="289" t="str">
        <f>VLOOKUP(CAT_Details[[#This Row],[Delivery Bp Customer Code]],Table6[],2,0)</f>
        <v>DX01-L5</v>
      </c>
    </row>
    <row r="98" spans="1:16" x14ac:dyDescent="0.25">
      <c r="A98" s="289" t="s">
        <v>285</v>
      </c>
      <c r="B98">
        <v>5</v>
      </c>
      <c r="C98">
        <v>500</v>
      </c>
      <c r="D98">
        <v>2.39</v>
      </c>
      <c r="E98" s="289" t="s">
        <v>589</v>
      </c>
      <c r="F98">
        <v>5013667571</v>
      </c>
      <c r="G98" s="276">
        <v>45554</v>
      </c>
      <c r="H98" s="5">
        <v>20240906545376</v>
      </c>
      <c r="I98">
        <v>3.44</v>
      </c>
      <c r="J98" s="289" t="s">
        <v>345</v>
      </c>
      <c r="K98" s="289" t="s">
        <v>590</v>
      </c>
      <c r="L98" s="289" t="s">
        <v>275</v>
      </c>
      <c r="M98" s="289" t="s">
        <v>347</v>
      </c>
      <c r="N98" s="289" t="s">
        <v>427</v>
      </c>
      <c r="O98" s="289" t="s">
        <v>291</v>
      </c>
      <c r="P98" s="289" t="str">
        <f>VLOOKUP(CAT_Details[[#This Row],[Delivery Bp Customer Code]],Table6[],2,0)</f>
        <v>DX01-L5</v>
      </c>
    </row>
    <row r="99" spans="1:16" x14ac:dyDescent="0.25">
      <c r="A99" s="289" t="s">
        <v>285</v>
      </c>
      <c r="B99">
        <v>18</v>
      </c>
      <c r="C99">
        <v>7980</v>
      </c>
      <c r="D99">
        <v>7.2</v>
      </c>
      <c r="E99" s="289" t="s">
        <v>591</v>
      </c>
      <c r="F99">
        <v>5013667594</v>
      </c>
      <c r="G99" s="276">
        <v>45554</v>
      </c>
      <c r="H99">
        <v>20240905545043</v>
      </c>
      <c r="I99">
        <v>17.28</v>
      </c>
      <c r="J99" s="289" t="s">
        <v>383</v>
      </c>
      <c r="K99" s="289" t="s">
        <v>592</v>
      </c>
      <c r="L99" s="289" t="s">
        <v>275</v>
      </c>
      <c r="M99" s="289" t="s">
        <v>593</v>
      </c>
      <c r="N99" s="289" t="s">
        <v>594</v>
      </c>
      <c r="O99" s="289" t="s">
        <v>291</v>
      </c>
      <c r="P99" s="289" t="str">
        <f>VLOOKUP(CAT_Details[[#This Row],[Delivery Bp Customer Code]],Table6[],2,0)</f>
        <v>DX01-L5</v>
      </c>
    </row>
    <row r="100" spans="1:16" x14ac:dyDescent="0.25">
      <c r="A100" s="289" t="s">
        <v>285</v>
      </c>
      <c r="B100">
        <v>12</v>
      </c>
      <c r="C100">
        <v>1440</v>
      </c>
      <c r="D100">
        <v>4.8</v>
      </c>
      <c r="E100" s="289" t="s">
        <v>595</v>
      </c>
      <c r="F100">
        <v>5013680769</v>
      </c>
      <c r="G100" s="276">
        <v>45554</v>
      </c>
      <c r="H100">
        <v>20240912549507</v>
      </c>
      <c r="I100">
        <v>11.52</v>
      </c>
      <c r="J100" s="289" t="s">
        <v>350</v>
      </c>
      <c r="K100" s="289" t="s">
        <v>596</v>
      </c>
      <c r="L100" s="289" t="s">
        <v>275</v>
      </c>
      <c r="M100" s="289" t="s">
        <v>597</v>
      </c>
      <c r="N100" s="289" t="s">
        <v>353</v>
      </c>
      <c r="O100" s="289" t="s">
        <v>291</v>
      </c>
      <c r="P100" s="289" t="str">
        <f>VLOOKUP(CAT_Details[[#This Row],[Delivery Bp Customer Code]],Table6[],2,0)</f>
        <v>DX01-L5</v>
      </c>
    </row>
    <row r="101" spans="1:16" x14ac:dyDescent="0.25">
      <c r="A101" s="289" t="s">
        <v>285</v>
      </c>
      <c r="B101">
        <v>6</v>
      </c>
      <c r="C101">
        <v>1016</v>
      </c>
      <c r="D101">
        <v>2.4</v>
      </c>
      <c r="E101" s="289" t="s">
        <v>598</v>
      </c>
      <c r="F101">
        <v>5013681063</v>
      </c>
      <c r="G101" s="276">
        <v>45554</v>
      </c>
      <c r="H101">
        <v>20240913551019</v>
      </c>
      <c r="I101">
        <v>4.7229999999999999</v>
      </c>
      <c r="J101" s="289" t="s">
        <v>287</v>
      </c>
      <c r="K101" s="289" t="s">
        <v>599</v>
      </c>
      <c r="L101" s="289" t="s">
        <v>275</v>
      </c>
      <c r="M101" s="289" t="s">
        <v>515</v>
      </c>
      <c r="N101" s="289" t="s">
        <v>290</v>
      </c>
      <c r="O101" s="289" t="s">
        <v>291</v>
      </c>
      <c r="P101" s="289" t="str">
        <f>VLOOKUP(CAT_Details[[#This Row],[Delivery Bp Customer Code]],Table6[],2,0)</f>
        <v>DX01-L5</v>
      </c>
    </row>
    <row r="102" spans="1:16" x14ac:dyDescent="0.25">
      <c r="A102" s="289" t="s">
        <v>285</v>
      </c>
      <c r="B102">
        <v>5</v>
      </c>
      <c r="C102">
        <v>419.3</v>
      </c>
      <c r="D102">
        <v>0.95</v>
      </c>
      <c r="E102" s="289" t="s">
        <v>600</v>
      </c>
      <c r="F102">
        <v>5013681071</v>
      </c>
      <c r="G102" s="276">
        <v>45554</v>
      </c>
      <c r="H102">
        <v>20240913550689</v>
      </c>
      <c r="I102">
        <v>1.0369999999999999</v>
      </c>
      <c r="J102" s="289" t="s">
        <v>350</v>
      </c>
      <c r="K102" s="289" t="s">
        <v>601</v>
      </c>
      <c r="L102" s="289" t="s">
        <v>275</v>
      </c>
      <c r="M102" s="289" t="s">
        <v>539</v>
      </c>
      <c r="N102" s="289" t="s">
        <v>602</v>
      </c>
      <c r="O102" s="289" t="s">
        <v>291</v>
      </c>
      <c r="P102" s="289" t="str">
        <f>VLOOKUP(CAT_Details[[#This Row],[Delivery Bp Customer Code]],Table6[],2,0)</f>
        <v>DX01-L5</v>
      </c>
    </row>
    <row r="103" spans="1:16" x14ac:dyDescent="0.25">
      <c r="A103" s="289" t="s">
        <v>521</v>
      </c>
      <c r="B103">
        <v>2</v>
      </c>
      <c r="C103">
        <v>750</v>
      </c>
      <c r="D103">
        <v>0.92</v>
      </c>
      <c r="E103" s="289" t="s">
        <v>603</v>
      </c>
      <c r="F103">
        <v>5013666162</v>
      </c>
      <c r="G103" s="276">
        <v>45554</v>
      </c>
      <c r="H103">
        <v>20240911549311</v>
      </c>
      <c r="I103">
        <v>2.1259999999999999</v>
      </c>
      <c r="J103" s="289" t="s">
        <v>294</v>
      </c>
      <c r="K103" s="289" t="s">
        <v>604</v>
      </c>
      <c r="L103" s="289" t="s">
        <v>275</v>
      </c>
      <c r="M103" s="289" t="s">
        <v>605</v>
      </c>
      <c r="N103" s="289" t="s">
        <v>606</v>
      </c>
      <c r="O103" s="289" t="s">
        <v>525</v>
      </c>
      <c r="P103" s="289" t="str">
        <f>VLOOKUP(CAT_Details[[#This Row],[Delivery Bp Customer Code]],Table6[],2,0)</f>
        <v>No Loc</v>
      </c>
    </row>
    <row r="104" spans="1:16" x14ac:dyDescent="0.25">
      <c r="A104" s="289" t="s">
        <v>521</v>
      </c>
      <c r="B104">
        <v>6</v>
      </c>
      <c r="C104">
        <v>330</v>
      </c>
      <c r="D104">
        <v>2.4</v>
      </c>
      <c r="E104" s="289" t="s">
        <v>607</v>
      </c>
      <c r="F104">
        <v>5013670579</v>
      </c>
      <c r="G104" s="276">
        <v>45554</v>
      </c>
      <c r="H104" s="5">
        <v>20240910547323</v>
      </c>
      <c r="I104">
        <v>2.88</v>
      </c>
      <c r="J104" s="289" t="s">
        <v>383</v>
      </c>
      <c r="K104" s="289" t="s">
        <v>608</v>
      </c>
      <c r="L104" s="289" t="s">
        <v>275</v>
      </c>
      <c r="M104" s="289" t="s">
        <v>593</v>
      </c>
      <c r="N104" s="289" t="s">
        <v>609</v>
      </c>
      <c r="O104" s="289" t="s">
        <v>525</v>
      </c>
      <c r="P104" s="289" t="str">
        <f>VLOOKUP(CAT_Details[[#This Row],[Delivery Bp Customer Code]],Table6[],2,0)</f>
        <v>No Loc</v>
      </c>
    </row>
    <row r="105" spans="1:16" x14ac:dyDescent="0.25">
      <c r="A105" s="289" t="s">
        <v>272</v>
      </c>
      <c r="B105">
        <v>2</v>
      </c>
      <c r="C105">
        <v>69.849999999999994</v>
      </c>
      <c r="D105">
        <v>0.44</v>
      </c>
      <c r="E105" s="289" t="s">
        <v>610</v>
      </c>
      <c r="F105">
        <v>5013666163</v>
      </c>
      <c r="G105" s="276">
        <v>45554</v>
      </c>
      <c r="H105">
        <v>20240910548049</v>
      </c>
      <c r="I105">
        <v>1.194</v>
      </c>
      <c r="J105" s="289" t="s">
        <v>324</v>
      </c>
      <c r="K105" s="289" t="s">
        <v>611</v>
      </c>
      <c r="L105" s="289" t="s">
        <v>275</v>
      </c>
      <c r="M105" s="289" t="s">
        <v>507</v>
      </c>
      <c r="N105" s="289" t="s">
        <v>612</v>
      </c>
      <c r="O105" s="289" t="s">
        <v>277</v>
      </c>
      <c r="P105" s="289" t="str">
        <f>VLOOKUP(CAT_Details[[#This Row],[Delivery Bp Customer Code]],Table6[],2,0)</f>
        <v>U2-L5</v>
      </c>
    </row>
    <row r="106" spans="1:16" x14ac:dyDescent="0.25">
      <c r="A106" s="289" t="s">
        <v>272</v>
      </c>
      <c r="B106">
        <v>1</v>
      </c>
      <c r="C106">
        <v>140</v>
      </c>
      <c r="D106">
        <v>0.4</v>
      </c>
      <c r="E106" s="289" t="s">
        <v>613</v>
      </c>
      <c r="F106">
        <v>5013666164</v>
      </c>
      <c r="G106" s="276">
        <v>45554</v>
      </c>
      <c r="H106">
        <v>20240912549793</v>
      </c>
      <c r="I106">
        <v>0.96</v>
      </c>
      <c r="J106" s="289" t="s">
        <v>324</v>
      </c>
      <c r="K106" s="289" t="s">
        <v>614</v>
      </c>
      <c r="L106" s="289" t="s">
        <v>275</v>
      </c>
      <c r="M106" s="289" t="s">
        <v>615</v>
      </c>
      <c r="N106" s="289" t="s">
        <v>616</v>
      </c>
      <c r="O106" s="289" t="s">
        <v>277</v>
      </c>
      <c r="P106" s="289" t="str">
        <f>VLOOKUP(CAT_Details[[#This Row],[Delivery Bp Customer Code]],Table6[],2,0)</f>
        <v>U2-L5</v>
      </c>
    </row>
    <row r="107" spans="1:16" x14ac:dyDescent="0.25">
      <c r="A107" s="289" t="s">
        <v>272</v>
      </c>
      <c r="B107">
        <v>1</v>
      </c>
      <c r="C107">
        <v>27</v>
      </c>
      <c r="D107">
        <v>0.2</v>
      </c>
      <c r="E107" s="289" t="s">
        <v>617</v>
      </c>
      <c r="F107">
        <v>5013666878</v>
      </c>
      <c r="G107" s="276">
        <v>45554</v>
      </c>
      <c r="H107">
        <v>20240905544495</v>
      </c>
      <c r="I107">
        <v>0.14399999999999999</v>
      </c>
      <c r="J107" s="289" t="s">
        <v>280</v>
      </c>
      <c r="K107" s="289" t="s">
        <v>618</v>
      </c>
      <c r="L107" s="289" t="s">
        <v>275</v>
      </c>
      <c r="M107" s="289" t="s">
        <v>282</v>
      </c>
      <c r="N107" s="289" t="s">
        <v>619</v>
      </c>
      <c r="O107" s="289" t="s">
        <v>277</v>
      </c>
      <c r="P107" s="289" t="str">
        <f>VLOOKUP(CAT_Details[[#This Row],[Delivery Bp Customer Code]],Table6[],2,0)</f>
        <v>U2-L5</v>
      </c>
    </row>
    <row r="108" spans="1:16" x14ac:dyDescent="0.25">
      <c r="A108" s="289" t="s">
        <v>272</v>
      </c>
      <c r="B108">
        <v>4</v>
      </c>
      <c r="C108">
        <v>2150</v>
      </c>
      <c r="D108">
        <v>1.6</v>
      </c>
      <c r="E108" s="289" t="s">
        <v>620</v>
      </c>
      <c r="F108">
        <v>5013667474</v>
      </c>
      <c r="G108" s="276">
        <v>45554</v>
      </c>
      <c r="H108">
        <v>20240905544899</v>
      </c>
      <c r="I108">
        <v>3.84</v>
      </c>
      <c r="J108" s="289" t="s">
        <v>324</v>
      </c>
      <c r="K108" s="289" t="s">
        <v>621</v>
      </c>
      <c r="L108" s="289" t="s">
        <v>275</v>
      </c>
      <c r="M108" s="289" t="s">
        <v>507</v>
      </c>
      <c r="N108" s="289" t="s">
        <v>622</v>
      </c>
      <c r="O108" s="289" t="s">
        <v>277</v>
      </c>
      <c r="P108" s="289" t="str">
        <f>VLOOKUP(CAT_Details[[#This Row],[Delivery Bp Customer Code]],Table6[],2,0)</f>
        <v>U2-L5</v>
      </c>
    </row>
    <row r="109" spans="1:16" x14ac:dyDescent="0.25">
      <c r="A109" s="289" t="s">
        <v>272</v>
      </c>
      <c r="B109">
        <v>40</v>
      </c>
      <c r="C109">
        <v>3722.34</v>
      </c>
      <c r="D109">
        <v>16.100000000000001</v>
      </c>
      <c r="E109" s="289" t="s">
        <v>623</v>
      </c>
      <c r="F109">
        <v>5013681092</v>
      </c>
      <c r="G109" s="276">
        <v>45554</v>
      </c>
      <c r="H109">
        <v>20240913550726</v>
      </c>
      <c r="I109">
        <v>25.196999999999999</v>
      </c>
      <c r="J109" s="289" t="s">
        <v>350</v>
      </c>
      <c r="K109" s="289" t="s">
        <v>624</v>
      </c>
      <c r="L109" s="289" t="s">
        <v>275</v>
      </c>
      <c r="M109" s="289" t="s">
        <v>539</v>
      </c>
      <c r="N109" s="289" t="s">
        <v>625</v>
      </c>
      <c r="O109" s="289" t="s">
        <v>277</v>
      </c>
      <c r="P109" s="289" t="str">
        <f>VLOOKUP(CAT_Details[[#This Row],[Delivery Bp Customer Code]],Table6[],2,0)</f>
        <v>U2-L5</v>
      </c>
    </row>
    <row r="110" spans="1:16" x14ac:dyDescent="0.25">
      <c r="A110" s="289" t="s">
        <v>272</v>
      </c>
      <c r="B110">
        <v>1</v>
      </c>
      <c r="C110">
        <v>567</v>
      </c>
      <c r="D110">
        <v>0.4</v>
      </c>
      <c r="E110" s="289" t="s">
        <v>626</v>
      </c>
      <c r="F110">
        <v>5013681104</v>
      </c>
      <c r="G110" s="276">
        <v>45554</v>
      </c>
      <c r="H110">
        <v>20240912549719</v>
      </c>
      <c r="I110">
        <v>0.68200000000000005</v>
      </c>
      <c r="J110" s="289" t="s">
        <v>350</v>
      </c>
      <c r="K110" s="289" t="s">
        <v>627</v>
      </c>
      <c r="L110" s="289" t="s">
        <v>275</v>
      </c>
      <c r="M110" s="289" t="s">
        <v>539</v>
      </c>
      <c r="N110" s="289" t="s">
        <v>628</v>
      </c>
      <c r="O110" s="289" t="s">
        <v>277</v>
      </c>
      <c r="P110" s="289" t="str">
        <f>VLOOKUP(CAT_Details[[#This Row],[Delivery Bp Customer Code]],Table6[],2,0)</f>
        <v>U2-L5</v>
      </c>
    </row>
    <row r="111" spans="1:16" x14ac:dyDescent="0.25">
      <c r="A111" s="289" t="s">
        <v>272</v>
      </c>
      <c r="B111">
        <v>1</v>
      </c>
      <c r="C111">
        <v>55</v>
      </c>
      <c r="D111">
        <v>0.47</v>
      </c>
      <c r="E111" s="289" t="s">
        <v>629</v>
      </c>
      <c r="F111">
        <v>5013695129</v>
      </c>
      <c r="G111" s="276">
        <v>45554</v>
      </c>
      <c r="H111">
        <v>20240916551740</v>
      </c>
      <c r="I111">
        <v>1.079</v>
      </c>
      <c r="J111" s="289" t="s">
        <v>273</v>
      </c>
      <c r="K111" s="289" t="s">
        <v>630</v>
      </c>
      <c r="L111" s="289" t="s">
        <v>275</v>
      </c>
      <c r="M111" s="289" t="s">
        <v>492</v>
      </c>
      <c r="N111" s="289" t="s">
        <v>519</v>
      </c>
      <c r="O111" s="289" t="s">
        <v>277</v>
      </c>
      <c r="P111" s="289" t="str">
        <f>VLOOKUP(CAT_Details[[#This Row],[Delivery Bp Customer Code]],Table6[],2,0)</f>
        <v>U2-L5</v>
      </c>
    </row>
    <row r="112" spans="1:16" x14ac:dyDescent="0.25">
      <c r="A112" s="289" t="s">
        <v>272</v>
      </c>
      <c r="B112">
        <v>2</v>
      </c>
      <c r="C112">
        <v>428</v>
      </c>
      <c r="D112">
        <v>1.04</v>
      </c>
      <c r="E112" s="289" t="s">
        <v>631</v>
      </c>
      <c r="F112">
        <v>5013722605</v>
      </c>
      <c r="G112" s="276">
        <v>45554</v>
      </c>
      <c r="H112">
        <v>20240909546453</v>
      </c>
      <c r="I112">
        <v>2.9620000000000002</v>
      </c>
      <c r="J112" s="289" t="s">
        <v>273</v>
      </c>
      <c r="K112" s="289" t="s">
        <v>632</v>
      </c>
      <c r="L112" s="289" t="s">
        <v>275</v>
      </c>
      <c r="M112" s="289"/>
      <c r="N112" s="289" t="s">
        <v>519</v>
      </c>
      <c r="O112" s="289" t="s">
        <v>277</v>
      </c>
      <c r="P112" s="289" t="str">
        <f>VLOOKUP(CAT_Details[[#This Row],[Delivery Bp Customer Code]],Table6[],2,0)</f>
        <v>U2-L5</v>
      </c>
    </row>
    <row r="113" spans="1:16" x14ac:dyDescent="0.25">
      <c r="A113" s="289" t="s">
        <v>272</v>
      </c>
      <c r="B113">
        <v>1</v>
      </c>
      <c r="C113">
        <v>118</v>
      </c>
      <c r="D113">
        <v>0.4</v>
      </c>
      <c r="E113" s="289" t="s">
        <v>631</v>
      </c>
      <c r="F113">
        <v>5013722610</v>
      </c>
      <c r="G113" s="276">
        <v>45554</v>
      </c>
      <c r="H113">
        <v>20240909546429</v>
      </c>
      <c r="I113">
        <v>0.66200000000000003</v>
      </c>
      <c r="J113" s="289" t="s">
        <v>273</v>
      </c>
      <c r="K113" s="289" t="s">
        <v>633</v>
      </c>
      <c r="L113" s="289" t="s">
        <v>275</v>
      </c>
      <c r="M113" s="289"/>
      <c r="N113" s="289" t="s">
        <v>519</v>
      </c>
      <c r="O113" s="289" t="s">
        <v>277</v>
      </c>
      <c r="P113" s="289" t="str">
        <f>VLOOKUP(CAT_Details[[#This Row],[Delivery Bp Customer Code]],Table6[],2,0)</f>
        <v>U2-L5</v>
      </c>
    </row>
    <row r="114" spans="1:16" x14ac:dyDescent="0.25">
      <c r="A114" s="289" t="s">
        <v>278</v>
      </c>
      <c r="B114">
        <v>1</v>
      </c>
      <c r="C114">
        <v>104</v>
      </c>
      <c r="D114">
        <v>0.4</v>
      </c>
      <c r="E114" s="289" t="s">
        <v>634</v>
      </c>
      <c r="F114">
        <v>5013681055</v>
      </c>
      <c r="G114" s="276">
        <v>45555</v>
      </c>
      <c r="H114">
        <v>20240912550287</v>
      </c>
      <c r="I114">
        <v>0.48</v>
      </c>
      <c r="J114" s="289" t="s">
        <v>280</v>
      </c>
      <c r="K114" s="289" t="s">
        <v>635</v>
      </c>
      <c r="L114" s="289" t="s">
        <v>275</v>
      </c>
      <c r="M114" s="289" t="s">
        <v>282</v>
      </c>
      <c r="N114" s="289" t="s">
        <v>636</v>
      </c>
      <c r="O114" s="289" t="s">
        <v>494</v>
      </c>
      <c r="P114" s="289" t="e">
        <f>VLOOKUP(CAT_Details[[#This Row],[Delivery Bp Customer Code]],Table6[],2,0)</f>
        <v>#N/A</v>
      </c>
    </row>
    <row r="115" spans="1:16" x14ac:dyDescent="0.25">
      <c r="A115" s="289" t="s">
        <v>278</v>
      </c>
      <c r="B115">
        <v>2</v>
      </c>
      <c r="C115">
        <v>244</v>
      </c>
      <c r="D115">
        <v>0.4</v>
      </c>
      <c r="E115" s="289" t="s">
        <v>637</v>
      </c>
      <c r="F115">
        <v>5013681084</v>
      </c>
      <c r="G115" s="276">
        <v>45555</v>
      </c>
      <c r="H115" s="5">
        <v>20240912549720</v>
      </c>
      <c r="I115">
        <v>0.96</v>
      </c>
      <c r="J115" s="289" t="s">
        <v>324</v>
      </c>
      <c r="K115" s="289" t="s">
        <v>638</v>
      </c>
      <c r="L115" s="289" t="s">
        <v>275</v>
      </c>
      <c r="M115" s="289" t="s">
        <v>639</v>
      </c>
      <c r="N115" s="289" t="s">
        <v>640</v>
      </c>
      <c r="O115" s="289" t="s">
        <v>494</v>
      </c>
      <c r="P115" s="289" t="e">
        <f>VLOOKUP(CAT_Details[[#This Row],[Delivery Bp Customer Code]],Table6[],2,0)</f>
        <v>#N/A</v>
      </c>
    </row>
    <row r="116" spans="1:16" x14ac:dyDescent="0.25">
      <c r="A116" s="289" t="s">
        <v>278</v>
      </c>
      <c r="B116">
        <v>8</v>
      </c>
      <c r="C116">
        <v>1692</v>
      </c>
      <c r="D116">
        <v>3.2</v>
      </c>
      <c r="E116" s="289" t="s">
        <v>641</v>
      </c>
      <c r="F116">
        <v>5013681177</v>
      </c>
      <c r="G116" s="276">
        <v>45555</v>
      </c>
      <c r="H116">
        <v>20240912549815</v>
      </c>
      <c r="I116">
        <v>3.84</v>
      </c>
      <c r="J116" s="289" t="s">
        <v>280</v>
      </c>
      <c r="K116" s="289" t="s">
        <v>642</v>
      </c>
      <c r="L116" s="289" t="s">
        <v>275</v>
      </c>
      <c r="M116" s="289" t="s">
        <v>282</v>
      </c>
      <c r="N116" s="289" t="s">
        <v>643</v>
      </c>
      <c r="O116" s="289" t="s">
        <v>498</v>
      </c>
      <c r="P116" s="289" t="str">
        <f>VLOOKUP(CAT_Details[[#This Row],[Delivery Bp Customer Code]],Table6[],2,0)</f>
        <v>DK-BM01</v>
      </c>
    </row>
    <row r="117" spans="1:16" x14ac:dyDescent="0.25">
      <c r="A117" s="289" t="s">
        <v>278</v>
      </c>
      <c r="B117">
        <v>3</v>
      </c>
      <c r="C117">
        <v>1323</v>
      </c>
      <c r="D117">
        <v>1.2</v>
      </c>
      <c r="E117" s="289" t="s">
        <v>644</v>
      </c>
      <c r="F117">
        <v>5013694928</v>
      </c>
      <c r="G117" s="276">
        <v>45555</v>
      </c>
      <c r="H117">
        <v>20240916551852</v>
      </c>
      <c r="I117">
        <v>2.7360000000000002</v>
      </c>
      <c r="J117" s="289" t="s">
        <v>350</v>
      </c>
      <c r="K117" s="289" t="s">
        <v>645</v>
      </c>
      <c r="L117" s="289" t="s">
        <v>275</v>
      </c>
      <c r="M117" s="289" t="s">
        <v>597</v>
      </c>
      <c r="N117" s="289" t="s">
        <v>479</v>
      </c>
      <c r="O117" s="289" t="s">
        <v>498</v>
      </c>
      <c r="P117" s="289" t="str">
        <f>VLOOKUP(CAT_Details[[#This Row],[Delivery Bp Customer Code]],Table6[],2,0)</f>
        <v>DK-BM01</v>
      </c>
    </row>
    <row r="118" spans="1:16" x14ac:dyDescent="0.25">
      <c r="A118" s="289" t="s">
        <v>278</v>
      </c>
      <c r="B118">
        <v>15</v>
      </c>
      <c r="C118">
        <v>9000</v>
      </c>
      <c r="D118">
        <v>6</v>
      </c>
      <c r="E118" s="289" t="s">
        <v>646</v>
      </c>
      <c r="F118">
        <v>5013695348</v>
      </c>
      <c r="G118" s="276">
        <v>45555</v>
      </c>
      <c r="H118">
        <v>20240912549463</v>
      </c>
      <c r="I118">
        <v>13.68</v>
      </c>
      <c r="J118" s="289" t="s">
        <v>280</v>
      </c>
      <c r="K118" s="289" t="s">
        <v>647</v>
      </c>
      <c r="L118" s="289" t="s">
        <v>275</v>
      </c>
      <c r="M118" s="289" t="s">
        <v>648</v>
      </c>
      <c r="N118" s="289" t="s">
        <v>649</v>
      </c>
      <c r="O118" s="289" t="s">
        <v>498</v>
      </c>
      <c r="P118" s="289" t="str">
        <f>VLOOKUP(CAT_Details[[#This Row],[Delivery Bp Customer Code]],Table6[],2,0)</f>
        <v>DK-BM01</v>
      </c>
    </row>
    <row r="119" spans="1:16" x14ac:dyDescent="0.25">
      <c r="A119" s="289" t="s">
        <v>278</v>
      </c>
      <c r="B119">
        <v>2</v>
      </c>
      <c r="C119">
        <v>850</v>
      </c>
      <c r="D119">
        <v>0.8</v>
      </c>
      <c r="E119" s="289" t="s">
        <v>650</v>
      </c>
      <c r="F119">
        <v>5013710282</v>
      </c>
      <c r="G119" s="276">
        <v>45555</v>
      </c>
      <c r="H119" s="5">
        <v>20240917553132</v>
      </c>
      <c r="I119">
        <v>1.92</v>
      </c>
      <c r="J119" s="289" t="s">
        <v>273</v>
      </c>
      <c r="K119" s="289" t="s">
        <v>651</v>
      </c>
      <c r="L119" s="289" t="s">
        <v>275</v>
      </c>
      <c r="M119" s="289" t="s">
        <v>652</v>
      </c>
      <c r="N119" s="289" t="s">
        <v>653</v>
      </c>
      <c r="O119" s="289" t="s">
        <v>498</v>
      </c>
      <c r="P119" s="289" t="str">
        <f>VLOOKUP(CAT_Details[[#This Row],[Delivery Bp Customer Code]],Table6[],2,0)</f>
        <v>DK-BM01</v>
      </c>
    </row>
    <row r="120" spans="1:16" x14ac:dyDescent="0.25">
      <c r="A120" s="289" t="s">
        <v>278</v>
      </c>
      <c r="B120">
        <v>1</v>
      </c>
      <c r="C120">
        <v>160</v>
      </c>
      <c r="D120">
        <v>0.4</v>
      </c>
      <c r="E120" s="289" t="s">
        <v>650</v>
      </c>
      <c r="F120">
        <v>5013710300</v>
      </c>
      <c r="G120" s="276">
        <v>45555</v>
      </c>
      <c r="H120">
        <v>20240917553138</v>
      </c>
      <c r="I120">
        <v>0.76800000000000002</v>
      </c>
      <c r="J120" s="289" t="s">
        <v>273</v>
      </c>
      <c r="K120" s="289" t="s">
        <v>654</v>
      </c>
      <c r="L120" s="289" t="s">
        <v>275</v>
      </c>
      <c r="M120" s="289" t="s">
        <v>652</v>
      </c>
      <c r="N120" s="289" t="s">
        <v>653</v>
      </c>
      <c r="O120" s="289" t="s">
        <v>498</v>
      </c>
      <c r="P120" s="289" t="str">
        <f>VLOOKUP(CAT_Details[[#This Row],[Delivery Bp Customer Code]],Table6[],2,0)</f>
        <v>DK-BM01</v>
      </c>
    </row>
    <row r="121" spans="1:16" x14ac:dyDescent="0.25">
      <c r="A121" s="289" t="s">
        <v>278</v>
      </c>
      <c r="B121">
        <v>1</v>
      </c>
      <c r="C121">
        <v>385</v>
      </c>
      <c r="D121">
        <v>0.4</v>
      </c>
      <c r="E121" s="289" t="s">
        <v>655</v>
      </c>
      <c r="F121">
        <v>5013710452</v>
      </c>
      <c r="G121" s="276">
        <v>45555</v>
      </c>
      <c r="H121">
        <v>20240917553275</v>
      </c>
      <c r="I121">
        <v>0.52800000000000002</v>
      </c>
      <c r="J121" s="289" t="s">
        <v>273</v>
      </c>
      <c r="K121" s="289" t="s">
        <v>656</v>
      </c>
      <c r="L121" s="289" t="s">
        <v>275</v>
      </c>
      <c r="M121" s="289" t="s">
        <v>652</v>
      </c>
      <c r="N121" s="289" t="s">
        <v>657</v>
      </c>
      <c r="O121" s="289" t="s">
        <v>498</v>
      </c>
      <c r="P121" s="289" t="str">
        <f>VLOOKUP(CAT_Details[[#This Row],[Delivery Bp Customer Code]],Table6[],2,0)</f>
        <v>DK-BM01</v>
      </c>
    </row>
    <row r="122" spans="1:16" x14ac:dyDescent="0.25">
      <c r="A122" s="289" t="s">
        <v>285</v>
      </c>
      <c r="B122">
        <v>1</v>
      </c>
      <c r="C122">
        <v>11</v>
      </c>
      <c r="D122">
        <v>0.1</v>
      </c>
      <c r="E122" s="289" t="s">
        <v>658</v>
      </c>
      <c r="F122">
        <v>5013666881</v>
      </c>
      <c r="G122" s="276">
        <v>45555</v>
      </c>
      <c r="H122">
        <v>20240911548607</v>
      </c>
      <c r="I122">
        <v>0.04</v>
      </c>
      <c r="J122" s="289" t="s">
        <v>294</v>
      </c>
      <c r="K122" s="289" t="s">
        <v>659</v>
      </c>
      <c r="L122" s="289" t="s">
        <v>275</v>
      </c>
      <c r="M122" s="289" t="s">
        <v>449</v>
      </c>
      <c r="N122" s="289" t="s">
        <v>660</v>
      </c>
      <c r="O122" s="289" t="s">
        <v>291</v>
      </c>
      <c r="P122" s="289" t="str">
        <f>VLOOKUP(CAT_Details[[#This Row],[Delivery Bp Customer Code]],Table6[],2,0)</f>
        <v>DX01-L5</v>
      </c>
    </row>
    <row r="123" spans="1:16" x14ac:dyDescent="0.25">
      <c r="A123" s="289" t="s">
        <v>285</v>
      </c>
      <c r="B123">
        <v>17</v>
      </c>
      <c r="C123">
        <v>5185</v>
      </c>
      <c r="D123">
        <v>7.82</v>
      </c>
      <c r="E123" s="289" t="s">
        <v>661</v>
      </c>
      <c r="F123">
        <v>5013667382</v>
      </c>
      <c r="G123" s="276">
        <v>45555</v>
      </c>
      <c r="H123">
        <v>20240906545754</v>
      </c>
      <c r="I123">
        <v>13.42</v>
      </c>
      <c r="J123" s="289" t="s">
        <v>401</v>
      </c>
      <c r="K123" s="289" t="s">
        <v>662</v>
      </c>
      <c r="L123" s="289" t="s">
        <v>275</v>
      </c>
      <c r="M123" s="289" t="s">
        <v>663</v>
      </c>
      <c r="N123" s="289" t="s">
        <v>664</v>
      </c>
      <c r="O123" s="289" t="s">
        <v>291</v>
      </c>
      <c r="P123" s="289" t="str">
        <f>VLOOKUP(CAT_Details[[#This Row],[Delivery Bp Customer Code]],Table6[],2,0)</f>
        <v>DX01-L5</v>
      </c>
    </row>
    <row r="124" spans="1:16" x14ac:dyDescent="0.25">
      <c r="A124" s="289" t="s">
        <v>285</v>
      </c>
      <c r="B124">
        <v>11</v>
      </c>
      <c r="C124">
        <v>5115</v>
      </c>
      <c r="D124">
        <v>4.4000000000000004</v>
      </c>
      <c r="E124" s="289" t="s">
        <v>665</v>
      </c>
      <c r="F124">
        <v>5013667393</v>
      </c>
      <c r="G124" s="276">
        <v>45555</v>
      </c>
      <c r="H124" s="5">
        <v>20240911548614</v>
      </c>
      <c r="I124">
        <v>13.728</v>
      </c>
      <c r="J124" s="289" t="s">
        <v>383</v>
      </c>
      <c r="K124" s="289" t="s">
        <v>666</v>
      </c>
      <c r="L124" s="289" t="s">
        <v>275</v>
      </c>
      <c r="M124" s="289" t="s">
        <v>593</v>
      </c>
      <c r="N124" s="289" t="s">
        <v>667</v>
      </c>
      <c r="O124" s="289" t="s">
        <v>291</v>
      </c>
      <c r="P124" s="289" t="str">
        <f>VLOOKUP(CAT_Details[[#This Row],[Delivery Bp Customer Code]],Table6[],2,0)</f>
        <v>DX01-L5</v>
      </c>
    </row>
    <row r="125" spans="1:16" x14ac:dyDescent="0.25">
      <c r="A125" s="289" t="s">
        <v>285</v>
      </c>
      <c r="B125">
        <v>3</v>
      </c>
      <c r="C125">
        <v>1500</v>
      </c>
      <c r="D125">
        <v>1.2</v>
      </c>
      <c r="E125" s="289" t="s">
        <v>665</v>
      </c>
      <c r="F125">
        <v>5013667400</v>
      </c>
      <c r="G125" s="276">
        <v>45555</v>
      </c>
      <c r="H125" s="5">
        <v>20240911548628</v>
      </c>
      <c r="I125">
        <v>3.7440000000000002</v>
      </c>
      <c r="J125" s="289" t="s">
        <v>383</v>
      </c>
      <c r="K125" s="289" t="s">
        <v>668</v>
      </c>
      <c r="L125" s="289" t="s">
        <v>275</v>
      </c>
      <c r="M125" s="289" t="s">
        <v>669</v>
      </c>
      <c r="N125" s="289" t="s">
        <v>667</v>
      </c>
      <c r="O125" s="289" t="s">
        <v>291</v>
      </c>
      <c r="P125" s="289" t="str">
        <f>VLOOKUP(CAT_Details[[#This Row],[Delivery Bp Customer Code]],Table6[],2,0)</f>
        <v>DX01-L5</v>
      </c>
    </row>
    <row r="126" spans="1:16" x14ac:dyDescent="0.25">
      <c r="A126" s="289" t="s">
        <v>285</v>
      </c>
      <c r="B126">
        <v>4</v>
      </c>
      <c r="C126">
        <v>1344</v>
      </c>
      <c r="D126">
        <v>2</v>
      </c>
      <c r="E126" s="289" t="s">
        <v>670</v>
      </c>
      <c r="F126">
        <v>5013667407</v>
      </c>
      <c r="G126" s="276">
        <v>45555</v>
      </c>
      <c r="H126">
        <v>20240911548758</v>
      </c>
      <c r="I126">
        <v>4.4009999999999998</v>
      </c>
      <c r="J126" s="289" t="s">
        <v>401</v>
      </c>
      <c r="K126" s="289" t="s">
        <v>671</v>
      </c>
      <c r="L126" s="289" t="s">
        <v>275</v>
      </c>
      <c r="M126" s="289" t="s">
        <v>672</v>
      </c>
      <c r="N126" s="289" t="s">
        <v>673</v>
      </c>
      <c r="O126" s="289" t="s">
        <v>291</v>
      </c>
      <c r="P126" s="289" t="str">
        <f>VLOOKUP(CAT_Details[[#This Row],[Delivery Bp Customer Code]],Table6[],2,0)</f>
        <v>DX01-L5</v>
      </c>
    </row>
    <row r="127" spans="1:16" x14ac:dyDescent="0.25">
      <c r="A127" s="289" t="s">
        <v>285</v>
      </c>
      <c r="B127">
        <v>20</v>
      </c>
      <c r="C127">
        <v>184</v>
      </c>
      <c r="D127">
        <v>0.62</v>
      </c>
      <c r="E127" s="289" t="s">
        <v>674</v>
      </c>
      <c r="F127">
        <v>5013667494</v>
      </c>
      <c r="G127" s="276">
        <v>45555</v>
      </c>
      <c r="H127">
        <v>20240909546691</v>
      </c>
      <c r="I127">
        <v>0.26600000000000001</v>
      </c>
      <c r="J127" s="289" t="s">
        <v>294</v>
      </c>
      <c r="K127" s="289" t="s">
        <v>675</v>
      </c>
      <c r="L127" s="289" t="s">
        <v>275</v>
      </c>
      <c r="M127" s="289" t="s">
        <v>582</v>
      </c>
      <c r="N127" s="289" t="s">
        <v>676</v>
      </c>
      <c r="O127" s="289" t="s">
        <v>291</v>
      </c>
      <c r="P127" s="289" t="str">
        <f>VLOOKUP(CAT_Details[[#This Row],[Delivery Bp Customer Code]],Table6[],2,0)</f>
        <v>DX01-L5</v>
      </c>
    </row>
    <row r="128" spans="1:16" x14ac:dyDescent="0.25">
      <c r="A128" s="289" t="s">
        <v>285</v>
      </c>
      <c r="B128">
        <v>43</v>
      </c>
      <c r="C128">
        <v>13184</v>
      </c>
      <c r="D128">
        <v>17.2</v>
      </c>
      <c r="E128" s="289" t="s">
        <v>677</v>
      </c>
      <c r="F128">
        <v>5013667628</v>
      </c>
      <c r="G128" s="276">
        <v>45555</v>
      </c>
      <c r="H128">
        <v>20240906545745</v>
      </c>
      <c r="I128">
        <v>37.21</v>
      </c>
      <c r="J128" s="289" t="s">
        <v>401</v>
      </c>
      <c r="K128" s="289" t="s">
        <v>678</v>
      </c>
      <c r="L128" s="289" t="s">
        <v>275</v>
      </c>
      <c r="M128" s="289" t="s">
        <v>679</v>
      </c>
      <c r="N128" s="289" t="s">
        <v>664</v>
      </c>
      <c r="O128" s="289" t="s">
        <v>291</v>
      </c>
      <c r="P128" s="289" t="str">
        <f>VLOOKUP(CAT_Details[[#This Row],[Delivery Bp Customer Code]],Table6[],2,0)</f>
        <v>DX01-L5</v>
      </c>
    </row>
    <row r="129" spans="1:16" x14ac:dyDescent="0.25">
      <c r="A129" s="289" t="s">
        <v>285</v>
      </c>
      <c r="B129">
        <v>3</v>
      </c>
      <c r="C129">
        <v>3450</v>
      </c>
      <c r="D129">
        <v>1.2</v>
      </c>
      <c r="E129" s="289" t="s">
        <v>680</v>
      </c>
      <c r="F129">
        <v>5013680854</v>
      </c>
      <c r="G129" s="276">
        <v>45555</v>
      </c>
      <c r="H129" s="5">
        <v>20240913551400</v>
      </c>
      <c r="I129">
        <v>1.728</v>
      </c>
      <c r="J129" s="289" t="s">
        <v>324</v>
      </c>
      <c r="K129" s="289" t="s">
        <v>681</v>
      </c>
      <c r="L129" s="289" t="s">
        <v>275</v>
      </c>
      <c r="M129" s="289" t="s">
        <v>639</v>
      </c>
      <c r="N129" s="289" t="s">
        <v>333</v>
      </c>
      <c r="O129" s="289" t="s">
        <v>291</v>
      </c>
      <c r="P129" s="289" t="str">
        <f>VLOOKUP(CAT_Details[[#This Row],[Delivery Bp Customer Code]],Table6[],2,0)</f>
        <v>DX01-L5</v>
      </c>
    </row>
    <row r="130" spans="1:16" x14ac:dyDescent="0.25">
      <c r="A130" s="289" t="s">
        <v>285</v>
      </c>
      <c r="B130">
        <v>3</v>
      </c>
      <c r="C130">
        <v>3450</v>
      </c>
      <c r="D130">
        <v>1.2</v>
      </c>
      <c r="E130" s="289" t="s">
        <v>680</v>
      </c>
      <c r="F130">
        <v>5013680856</v>
      </c>
      <c r="G130" s="276">
        <v>45555</v>
      </c>
      <c r="H130" s="5">
        <v>20240913551404</v>
      </c>
      <c r="I130">
        <v>1.728</v>
      </c>
      <c r="J130" s="289" t="s">
        <v>324</v>
      </c>
      <c r="K130" s="289" t="s">
        <v>682</v>
      </c>
      <c r="L130" s="289" t="s">
        <v>275</v>
      </c>
      <c r="M130" s="289" t="s">
        <v>639</v>
      </c>
      <c r="N130" s="289" t="s">
        <v>333</v>
      </c>
      <c r="O130" s="289" t="s">
        <v>291</v>
      </c>
      <c r="P130" s="289" t="str">
        <f>VLOOKUP(CAT_Details[[#This Row],[Delivery Bp Customer Code]],Table6[],2,0)</f>
        <v>DX01-L5</v>
      </c>
    </row>
    <row r="131" spans="1:16" x14ac:dyDescent="0.25">
      <c r="A131" s="289" t="s">
        <v>285</v>
      </c>
      <c r="B131">
        <v>1</v>
      </c>
      <c r="C131">
        <v>14.5</v>
      </c>
      <c r="D131">
        <v>0.03</v>
      </c>
      <c r="E131" s="289" t="s">
        <v>683</v>
      </c>
      <c r="F131">
        <v>5013694949</v>
      </c>
      <c r="G131" s="276">
        <v>45555</v>
      </c>
      <c r="H131">
        <v>20240913550696</v>
      </c>
      <c r="I131">
        <v>8.9999999999999993E-3</v>
      </c>
      <c r="J131" s="289" t="s">
        <v>350</v>
      </c>
      <c r="K131" s="289" t="s">
        <v>684</v>
      </c>
      <c r="L131" s="289" t="s">
        <v>275</v>
      </c>
      <c r="M131" s="289" t="s">
        <v>597</v>
      </c>
      <c r="N131" s="289" t="s">
        <v>685</v>
      </c>
      <c r="O131" s="289" t="s">
        <v>291</v>
      </c>
      <c r="P131" s="289" t="str">
        <f>VLOOKUP(CAT_Details[[#This Row],[Delivery Bp Customer Code]],Table6[],2,0)</f>
        <v>DX01-L5</v>
      </c>
    </row>
    <row r="132" spans="1:16" x14ac:dyDescent="0.25">
      <c r="A132" s="289" t="s">
        <v>285</v>
      </c>
      <c r="B132">
        <v>5</v>
      </c>
      <c r="C132">
        <v>1480</v>
      </c>
      <c r="D132">
        <v>2</v>
      </c>
      <c r="E132" s="289" t="s">
        <v>686</v>
      </c>
      <c r="F132">
        <v>5013695072</v>
      </c>
      <c r="G132" s="276">
        <v>45555</v>
      </c>
      <c r="H132">
        <v>20240913551044</v>
      </c>
      <c r="I132">
        <v>4.8</v>
      </c>
      <c r="J132" s="289" t="s">
        <v>350</v>
      </c>
      <c r="K132" s="289" t="s">
        <v>687</v>
      </c>
      <c r="L132" s="289" t="s">
        <v>275</v>
      </c>
      <c r="M132" s="289" t="s">
        <v>597</v>
      </c>
      <c r="N132" s="289" t="s">
        <v>602</v>
      </c>
      <c r="O132" s="289" t="s">
        <v>291</v>
      </c>
      <c r="P132" s="289" t="str">
        <f>VLOOKUP(CAT_Details[[#This Row],[Delivery Bp Customer Code]],Table6[],2,0)</f>
        <v>DX01-L5</v>
      </c>
    </row>
    <row r="133" spans="1:16" x14ac:dyDescent="0.25">
      <c r="A133" s="289" t="s">
        <v>285</v>
      </c>
      <c r="B133">
        <v>12</v>
      </c>
      <c r="C133">
        <v>972</v>
      </c>
      <c r="D133">
        <v>4.8</v>
      </c>
      <c r="E133" s="289" t="s">
        <v>688</v>
      </c>
      <c r="F133">
        <v>5013695233</v>
      </c>
      <c r="G133" s="276">
        <v>45555</v>
      </c>
      <c r="H133">
        <v>20240916551707</v>
      </c>
      <c r="I133">
        <v>11.635</v>
      </c>
      <c r="J133" s="289" t="s">
        <v>350</v>
      </c>
      <c r="K133" s="289" t="s">
        <v>689</v>
      </c>
      <c r="L133" s="289" t="s">
        <v>275</v>
      </c>
      <c r="M133" s="289" t="s">
        <v>597</v>
      </c>
      <c r="N133" s="289" t="s">
        <v>690</v>
      </c>
      <c r="O133" s="289" t="s">
        <v>291</v>
      </c>
      <c r="P133" s="289" t="str">
        <f>VLOOKUP(CAT_Details[[#This Row],[Delivery Bp Customer Code]],Table6[],2,0)</f>
        <v>DX01-L5</v>
      </c>
    </row>
    <row r="134" spans="1:16" x14ac:dyDescent="0.25">
      <c r="A134" s="289" t="s">
        <v>521</v>
      </c>
      <c r="B134">
        <v>2</v>
      </c>
      <c r="C134">
        <v>210</v>
      </c>
      <c r="D134">
        <v>0.8</v>
      </c>
      <c r="E134" s="289" t="s">
        <v>691</v>
      </c>
      <c r="F134">
        <v>5013695310</v>
      </c>
      <c r="G134" s="276">
        <v>45555</v>
      </c>
      <c r="H134">
        <v>20240916552235</v>
      </c>
      <c r="I134">
        <v>1.92</v>
      </c>
      <c r="J134" s="289" t="s">
        <v>302</v>
      </c>
      <c r="K134" s="289" t="s">
        <v>692</v>
      </c>
      <c r="L134" s="289" t="s">
        <v>275</v>
      </c>
      <c r="M134" s="289" t="s">
        <v>693</v>
      </c>
      <c r="N134" s="289" t="s">
        <v>694</v>
      </c>
      <c r="O134" s="289" t="s">
        <v>525</v>
      </c>
      <c r="P134" s="289" t="str">
        <f>VLOOKUP(CAT_Details[[#This Row],[Delivery Bp Customer Code]],Table6[],2,0)</f>
        <v>No Loc</v>
      </c>
    </row>
    <row r="135" spans="1:16" x14ac:dyDescent="0.25">
      <c r="A135" s="289" t="s">
        <v>272</v>
      </c>
      <c r="B135">
        <v>2</v>
      </c>
      <c r="C135">
        <v>793.4</v>
      </c>
      <c r="D135">
        <v>0.4</v>
      </c>
      <c r="E135" s="289" t="s">
        <v>695</v>
      </c>
      <c r="F135">
        <v>5013667284</v>
      </c>
      <c r="G135" s="276">
        <v>45555</v>
      </c>
      <c r="H135">
        <v>20240910547290</v>
      </c>
      <c r="I135">
        <v>0.57599999999999996</v>
      </c>
      <c r="J135" s="289" t="s">
        <v>294</v>
      </c>
      <c r="K135" s="289" t="s">
        <v>696</v>
      </c>
      <c r="L135" s="289" t="s">
        <v>275</v>
      </c>
      <c r="M135" s="289" t="s">
        <v>697</v>
      </c>
      <c r="N135" s="289" t="s">
        <v>698</v>
      </c>
      <c r="O135" s="289" t="s">
        <v>277</v>
      </c>
      <c r="P135" s="289" t="str">
        <f>VLOOKUP(CAT_Details[[#This Row],[Delivery Bp Customer Code]],Table6[],2,0)</f>
        <v>U2-L5</v>
      </c>
    </row>
    <row r="136" spans="1:16" x14ac:dyDescent="0.25">
      <c r="A136" s="289" t="s">
        <v>272</v>
      </c>
      <c r="B136">
        <v>2</v>
      </c>
      <c r="C136">
        <v>1538</v>
      </c>
      <c r="D136">
        <v>0.8</v>
      </c>
      <c r="E136" s="289" t="s">
        <v>699</v>
      </c>
      <c r="F136">
        <v>5013681163</v>
      </c>
      <c r="G136" s="276">
        <v>45555</v>
      </c>
      <c r="H136">
        <v>20240912549591</v>
      </c>
      <c r="I136">
        <v>1.1519999999999999</v>
      </c>
      <c r="J136" s="289" t="s">
        <v>324</v>
      </c>
      <c r="K136" s="289" t="s">
        <v>700</v>
      </c>
      <c r="L136" s="289" t="s">
        <v>275</v>
      </c>
      <c r="M136" s="289" t="s">
        <v>639</v>
      </c>
      <c r="N136" s="289" t="s">
        <v>701</v>
      </c>
      <c r="O136" s="289" t="s">
        <v>277</v>
      </c>
      <c r="P136" s="289" t="str">
        <f>VLOOKUP(CAT_Details[[#This Row],[Delivery Bp Customer Code]],Table6[],2,0)</f>
        <v>U2-L5</v>
      </c>
    </row>
    <row r="137" spans="1:16" x14ac:dyDescent="0.25">
      <c r="A137" s="289" t="s">
        <v>272</v>
      </c>
      <c r="B137">
        <v>1</v>
      </c>
      <c r="C137">
        <v>74</v>
      </c>
      <c r="D137">
        <v>0.4</v>
      </c>
      <c r="E137" s="289" t="s">
        <v>702</v>
      </c>
      <c r="F137">
        <v>5013695245</v>
      </c>
      <c r="G137" s="276">
        <v>45555</v>
      </c>
      <c r="H137">
        <v>20240912549535</v>
      </c>
      <c r="I137">
        <v>0.50900000000000001</v>
      </c>
      <c r="J137" s="289" t="s">
        <v>350</v>
      </c>
      <c r="K137" s="289" t="s">
        <v>703</v>
      </c>
      <c r="L137" s="289" t="s">
        <v>275</v>
      </c>
      <c r="M137" s="289" t="s">
        <v>597</v>
      </c>
      <c r="N137" s="289" t="s">
        <v>704</v>
      </c>
      <c r="O137" s="289" t="s">
        <v>277</v>
      </c>
      <c r="P137" s="289" t="str">
        <f>VLOOKUP(CAT_Details[[#This Row],[Delivery Bp Customer Code]],Table6[],2,0)</f>
        <v>U2-L5</v>
      </c>
    </row>
    <row r="138" spans="1:16" x14ac:dyDescent="0.25">
      <c r="A138" s="289" t="s">
        <v>272</v>
      </c>
      <c r="B138">
        <v>10</v>
      </c>
      <c r="C138">
        <v>1310</v>
      </c>
      <c r="D138">
        <v>4</v>
      </c>
      <c r="E138" s="289" t="s">
        <v>705</v>
      </c>
      <c r="F138">
        <v>5013695407</v>
      </c>
      <c r="G138" s="276">
        <v>45555</v>
      </c>
      <c r="H138">
        <v>20240916551791</v>
      </c>
      <c r="I138">
        <v>9.1199999999999992</v>
      </c>
      <c r="J138" s="289" t="s">
        <v>350</v>
      </c>
      <c r="K138" s="289" t="s">
        <v>706</v>
      </c>
      <c r="L138" s="289" t="s">
        <v>275</v>
      </c>
      <c r="M138" s="289" t="s">
        <v>597</v>
      </c>
      <c r="N138" s="289" t="s">
        <v>472</v>
      </c>
      <c r="O138" s="289" t="s">
        <v>277</v>
      </c>
      <c r="P138" s="289" t="str">
        <f>VLOOKUP(CAT_Details[[#This Row],[Delivery Bp Customer Code]],Table6[],2,0)</f>
        <v>U2-L5</v>
      </c>
    </row>
    <row r="139" spans="1:16" x14ac:dyDescent="0.25">
      <c r="A139" s="289" t="s">
        <v>707</v>
      </c>
      <c r="B139">
        <v>28</v>
      </c>
      <c r="C139">
        <v>2296</v>
      </c>
      <c r="D139">
        <v>13.6</v>
      </c>
      <c r="E139" s="289" t="s">
        <v>708</v>
      </c>
      <c r="F139">
        <v>5013738448</v>
      </c>
      <c r="G139" s="276">
        <v>45558</v>
      </c>
      <c r="H139" s="5"/>
      <c r="I139">
        <v>49.34</v>
      </c>
      <c r="J139" s="289" t="s">
        <v>275</v>
      </c>
      <c r="K139" s="289" t="s">
        <v>709</v>
      </c>
      <c r="L139" s="289" t="s">
        <v>273</v>
      </c>
      <c r="M139" s="289"/>
      <c r="N139" s="289" t="s">
        <v>710</v>
      </c>
      <c r="O139" s="289" t="s">
        <v>711</v>
      </c>
      <c r="P139" s="289" t="str">
        <f>VLOOKUP(CAT_Details[[#This Row],[Delivery Bp Customer Code]],Table6[],2,0)</f>
        <v>No Loc</v>
      </c>
    </row>
    <row r="140" spans="1:16" x14ac:dyDescent="0.25">
      <c r="A140" s="289" t="s">
        <v>285</v>
      </c>
      <c r="B140">
        <v>1</v>
      </c>
      <c r="C140">
        <v>6</v>
      </c>
      <c r="D140">
        <v>0.06</v>
      </c>
      <c r="E140" s="289" t="s">
        <v>712</v>
      </c>
      <c r="F140">
        <v>5013667169</v>
      </c>
      <c r="G140" s="276">
        <v>45558</v>
      </c>
      <c r="H140">
        <v>20240910547779</v>
      </c>
      <c r="I140">
        <v>3.4000000000000002E-2</v>
      </c>
      <c r="J140" s="289" t="s">
        <v>345</v>
      </c>
      <c r="K140" s="289" t="s">
        <v>713</v>
      </c>
      <c r="L140" s="289" t="s">
        <v>275</v>
      </c>
      <c r="M140" s="289"/>
      <c r="N140" s="289" t="s">
        <v>371</v>
      </c>
      <c r="O140" s="289" t="s">
        <v>291</v>
      </c>
      <c r="P140" s="289" t="str">
        <f>VLOOKUP(CAT_Details[[#This Row],[Delivery Bp Customer Code]],Table6[],2,0)</f>
        <v>DX01-L5</v>
      </c>
    </row>
    <row r="141" spans="1:16" x14ac:dyDescent="0.25">
      <c r="A141" s="289" t="s">
        <v>285</v>
      </c>
      <c r="B141">
        <v>2</v>
      </c>
      <c r="C141">
        <v>12.4</v>
      </c>
      <c r="D141">
        <v>0.11</v>
      </c>
      <c r="E141" s="289" t="s">
        <v>714</v>
      </c>
      <c r="F141">
        <v>5013667188</v>
      </c>
      <c r="G141" s="276">
        <v>45558</v>
      </c>
      <c r="H141">
        <v>20240910547781</v>
      </c>
      <c r="I141">
        <v>6.7000000000000004E-2</v>
      </c>
      <c r="J141" s="289" t="s">
        <v>345</v>
      </c>
      <c r="K141" s="289" t="s">
        <v>715</v>
      </c>
      <c r="L141" s="289" t="s">
        <v>275</v>
      </c>
      <c r="M141" s="289"/>
      <c r="N141" s="289" t="s">
        <v>371</v>
      </c>
      <c r="O141" s="289" t="s">
        <v>291</v>
      </c>
      <c r="P141" s="289" t="str">
        <f>VLOOKUP(CAT_Details[[#This Row],[Delivery Bp Customer Code]],Table6[],2,0)</f>
        <v>DX01-L5</v>
      </c>
    </row>
    <row r="142" spans="1:16" x14ac:dyDescent="0.25">
      <c r="A142" s="289" t="s">
        <v>521</v>
      </c>
      <c r="B142">
        <v>5</v>
      </c>
      <c r="C142">
        <v>2302</v>
      </c>
      <c r="D142">
        <v>2</v>
      </c>
      <c r="E142" s="289" t="s">
        <v>716</v>
      </c>
      <c r="F142">
        <v>5013746942</v>
      </c>
      <c r="G142" s="276">
        <v>45558</v>
      </c>
      <c r="H142">
        <v>20240909546647</v>
      </c>
      <c r="I142">
        <v>5.5490000000000004</v>
      </c>
      <c r="J142" s="289" t="s">
        <v>302</v>
      </c>
      <c r="K142" s="289" t="s">
        <v>717</v>
      </c>
      <c r="L142" s="289" t="s">
        <v>275</v>
      </c>
      <c r="M142" s="289" t="s">
        <v>304</v>
      </c>
      <c r="N142" s="289" t="s">
        <v>694</v>
      </c>
      <c r="O142" s="289" t="s">
        <v>525</v>
      </c>
      <c r="P142" s="289" t="str">
        <f>VLOOKUP(CAT_Details[[#This Row],[Delivery Bp Customer Code]],Table6[],2,0)</f>
        <v>No Loc</v>
      </c>
    </row>
    <row r="143" spans="1:16" x14ac:dyDescent="0.25">
      <c r="A143" s="289" t="s">
        <v>278</v>
      </c>
      <c r="B143">
        <v>4</v>
      </c>
      <c r="C143">
        <v>2702</v>
      </c>
      <c r="D143">
        <v>1.6</v>
      </c>
      <c r="E143" s="289" t="s">
        <v>718</v>
      </c>
      <c r="F143">
        <v>5013666894</v>
      </c>
      <c r="G143" s="276">
        <v>45559</v>
      </c>
      <c r="H143">
        <v>20240912549857</v>
      </c>
      <c r="I143">
        <v>2.1120000000000001</v>
      </c>
      <c r="J143" s="289" t="s">
        <v>317</v>
      </c>
      <c r="K143" s="289" t="s">
        <v>719</v>
      </c>
      <c r="L143" s="289" t="s">
        <v>275</v>
      </c>
      <c r="M143" s="289" t="s">
        <v>720</v>
      </c>
      <c r="N143" s="289" t="s">
        <v>320</v>
      </c>
      <c r="O143" s="289" t="s">
        <v>284</v>
      </c>
      <c r="P143" s="289" t="str">
        <f>VLOOKUP(CAT_Details[[#This Row],[Delivery Bp Customer Code]],Table6[],2,0)</f>
        <v>DK-BM01</v>
      </c>
    </row>
    <row r="144" spans="1:16" x14ac:dyDescent="0.25">
      <c r="A144" s="289" t="s">
        <v>278</v>
      </c>
      <c r="B144">
        <v>2</v>
      </c>
      <c r="C144">
        <v>546</v>
      </c>
      <c r="D144">
        <v>0.8</v>
      </c>
      <c r="E144" s="289" t="s">
        <v>721</v>
      </c>
      <c r="F144">
        <v>5013680827</v>
      </c>
      <c r="G144" s="276">
        <v>45559</v>
      </c>
      <c r="H144">
        <v>20240912550174</v>
      </c>
      <c r="I144">
        <v>1.728</v>
      </c>
      <c r="J144" s="289" t="s">
        <v>294</v>
      </c>
      <c r="K144" s="289" t="s">
        <v>722</v>
      </c>
      <c r="L144" s="289" t="s">
        <v>275</v>
      </c>
      <c r="M144" s="289" t="s">
        <v>723</v>
      </c>
      <c r="N144" s="289" t="s">
        <v>489</v>
      </c>
      <c r="O144" s="289" t="s">
        <v>494</v>
      </c>
      <c r="P144" s="289" t="e">
        <f>VLOOKUP(CAT_Details[[#This Row],[Delivery Bp Customer Code]],Table6[],2,0)</f>
        <v>#N/A</v>
      </c>
    </row>
    <row r="145" spans="1:16" x14ac:dyDescent="0.25">
      <c r="A145" s="289" t="s">
        <v>278</v>
      </c>
      <c r="B145">
        <v>1</v>
      </c>
      <c r="C145">
        <v>367</v>
      </c>
      <c r="D145">
        <v>0.4</v>
      </c>
      <c r="E145" s="289" t="s">
        <v>724</v>
      </c>
      <c r="F145">
        <v>5013681153</v>
      </c>
      <c r="G145" s="276">
        <v>45559</v>
      </c>
      <c r="H145" s="5">
        <v>20240911549193</v>
      </c>
      <c r="I145">
        <v>0.33600000000000002</v>
      </c>
      <c r="J145" s="289" t="s">
        <v>324</v>
      </c>
      <c r="K145" s="289" t="s">
        <v>725</v>
      </c>
      <c r="L145" s="289" t="s">
        <v>275</v>
      </c>
      <c r="M145" s="289" t="s">
        <v>515</v>
      </c>
      <c r="N145" s="289" t="s">
        <v>330</v>
      </c>
      <c r="O145" s="289" t="s">
        <v>726</v>
      </c>
      <c r="P145" s="289" t="e">
        <f>VLOOKUP(CAT_Details[[#This Row],[Delivery Bp Customer Code]],Table6[],2,0)</f>
        <v>#N/A</v>
      </c>
    </row>
    <row r="146" spans="1:16" x14ac:dyDescent="0.25">
      <c r="A146" s="289" t="s">
        <v>278</v>
      </c>
      <c r="B146">
        <v>6</v>
      </c>
      <c r="C146">
        <v>2340</v>
      </c>
      <c r="D146">
        <v>2.4</v>
      </c>
      <c r="E146" s="289" t="s">
        <v>727</v>
      </c>
      <c r="F146">
        <v>5013695257</v>
      </c>
      <c r="G146" s="276">
        <v>45559</v>
      </c>
      <c r="H146">
        <v>20240916551741</v>
      </c>
      <c r="I146">
        <v>5.76</v>
      </c>
      <c r="J146" s="289" t="s">
        <v>324</v>
      </c>
      <c r="K146" s="289" t="s">
        <v>728</v>
      </c>
      <c r="L146" s="289" t="s">
        <v>275</v>
      </c>
      <c r="M146" s="289" t="s">
        <v>515</v>
      </c>
      <c r="N146" s="289" t="s">
        <v>343</v>
      </c>
      <c r="O146" s="289" t="s">
        <v>498</v>
      </c>
      <c r="P146" s="289" t="str">
        <f>VLOOKUP(CAT_Details[[#This Row],[Delivery Bp Customer Code]],Table6[],2,0)</f>
        <v>DK-BM01</v>
      </c>
    </row>
    <row r="147" spans="1:16" x14ac:dyDescent="0.25">
      <c r="A147" s="289" t="s">
        <v>278</v>
      </c>
      <c r="B147">
        <v>34</v>
      </c>
      <c r="C147">
        <v>13875</v>
      </c>
      <c r="D147">
        <v>13.6</v>
      </c>
      <c r="E147" s="289" t="s">
        <v>729</v>
      </c>
      <c r="F147">
        <v>5013695272</v>
      </c>
      <c r="G147" s="276">
        <v>45559</v>
      </c>
      <c r="H147">
        <v>20240828538004</v>
      </c>
      <c r="I147">
        <v>20.89</v>
      </c>
      <c r="J147" s="289" t="s">
        <v>324</v>
      </c>
      <c r="K147" s="289" t="s">
        <v>730</v>
      </c>
      <c r="L147" s="289" t="s">
        <v>275</v>
      </c>
      <c r="M147" s="289" t="s">
        <v>515</v>
      </c>
      <c r="N147" s="289" t="s">
        <v>340</v>
      </c>
      <c r="O147" s="289" t="s">
        <v>498</v>
      </c>
      <c r="P147" s="289" t="str">
        <f>VLOOKUP(CAT_Details[[#This Row],[Delivery Bp Customer Code]],Table6[],2,0)</f>
        <v>DK-BM01</v>
      </c>
    </row>
    <row r="148" spans="1:16" x14ac:dyDescent="0.25">
      <c r="A148" s="289" t="s">
        <v>278</v>
      </c>
      <c r="B148">
        <v>1</v>
      </c>
      <c r="C148">
        <v>7</v>
      </c>
      <c r="D148">
        <v>0.1</v>
      </c>
      <c r="E148" s="289" t="s">
        <v>731</v>
      </c>
      <c r="F148">
        <v>5013710318</v>
      </c>
      <c r="G148" s="276">
        <v>45559</v>
      </c>
      <c r="H148">
        <v>20240917552993</v>
      </c>
      <c r="I148">
        <v>3.5999999999999997E-2</v>
      </c>
      <c r="J148" s="289" t="s">
        <v>324</v>
      </c>
      <c r="K148" s="289" t="s">
        <v>732</v>
      </c>
      <c r="L148" s="289" t="s">
        <v>275</v>
      </c>
      <c r="M148" s="289" t="s">
        <v>733</v>
      </c>
      <c r="N148" s="289" t="s">
        <v>734</v>
      </c>
      <c r="O148" s="289" t="s">
        <v>498</v>
      </c>
      <c r="P148" s="289" t="str">
        <f>VLOOKUP(CAT_Details[[#This Row],[Delivery Bp Customer Code]],Table6[],2,0)</f>
        <v>DK-BM01</v>
      </c>
    </row>
    <row r="149" spans="1:16" x14ac:dyDescent="0.25">
      <c r="A149" s="289" t="s">
        <v>278</v>
      </c>
      <c r="B149">
        <v>15</v>
      </c>
      <c r="C149">
        <v>7800</v>
      </c>
      <c r="D149">
        <v>6</v>
      </c>
      <c r="E149" s="289" t="s">
        <v>735</v>
      </c>
      <c r="F149">
        <v>5013710504</v>
      </c>
      <c r="G149" s="276">
        <v>45559</v>
      </c>
      <c r="H149">
        <v>20240916552504</v>
      </c>
      <c r="I149">
        <v>13.68</v>
      </c>
      <c r="J149" s="289" t="s">
        <v>280</v>
      </c>
      <c r="K149" s="289" t="s">
        <v>736</v>
      </c>
      <c r="L149" s="289" t="s">
        <v>275</v>
      </c>
      <c r="M149" s="289" t="s">
        <v>737</v>
      </c>
      <c r="N149" s="289" t="s">
        <v>314</v>
      </c>
      <c r="O149" s="289" t="s">
        <v>498</v>
      </c>
      <c r="P149" s="289" t="str">
        <f>VLOOKUP(CAT_Details[[#This Row],[Delivery Bp Customer Code]],Table6[],2,0)</f>
        <v>DK-BM01</v>
      </c>
    </row>
    <row r="150" spans="1:16" x14ac:dyDescent="0.25">
      <c r="A150" s="289" t="s">
        <v>278</v>
      </c>
      <c r="B150">
        <v>11</v>
      </c>
      <c r="C150">
        <v>3200</v>
      </c>
      <c r="D150">
        <v>2.2000000000000002</v>
      </c>
      <c r="E150" s="289" t="s">
        <v>738</v>
      </c>
      <c r="F150">
        <v>5013710651</v>
      </c>
      <c r="G150" s="276">
        <v>45559</v>
      </c>
      <c r="H150">
        <v>20240917552978</v>
      </c>
      <c r="I150">
        <v>2.64</v>
      </c>
      <c r="J150" s="289" t="s">
        <v>324</v>
      </c>
      <c r="K150" s="289" t="s">
        <v>739</v>
      </c>
      <c r="L150" s="289" t="s">
        <v>275</v>
      </c>
      <c r="M150" s="289" t="s">
        <v>733</v>
      </c>
      <c r="N150" s="289" t="s">
        <v>336</v>
      </c>
      <c r="O150" s="289" t="s">
        <v>498</v>
      </c>
      <c r="P150" s="289" t="str">
        <f>VLOOKUP(CAT_Details[[#This Row],[Delivery Bp Customer Code]],Table6[],2,0)</f>
        <v>DK-BM01</v>
      </c>
    </row>
    <row r="151" spans="1:16" x14ac:dyDescent="0.25">
      <c r="A151" s="289" t="s">
        <v>278</v>
      </c>
      <c r="B151">
        <v>1</v>
      </c>
      <c r="C151">
        <v>177</v>
      </c>
      <c r="D151">
        <v>0.4</v>
      </c>
      <c r="E151" s="289" t="s">
        <v>740</v>
      </c>
      <c r="F151">
        <v>5013724426</v>
      </c>
      <c r="G151" s="276">
        <v>45559</v>
      </c>
      <c r="H151" s="5">
        <v>20240917552900</v>
      </c>
      <c r="I151">
        <v>0.76800000000000002</v>
      </c>
      <c r="J151" s="289" t="s">
        <v>350</v>
      </c>
      <c r="K151" s="289" t="s">
        <v>741</v>
      </c>
      <c r="L151" s="289" t="s">
        <v>275</v>
      </c>
      <c r="M151" s="289" t="s">
        <v>742</v>
      </c>
      <c r="N151" s="289" t="s">
        <v>743</v>
      </c>
      <c r="O151" s="289" t="s">
        <v>498</v>
      </c>
      <c r="P151" s="289" t="str">
        <f>VLOOKUP(CAT_Details[[#This Row],[Delivery Bp Customer Code]],Table6[],2,0)</f>
        <v>DK-BM01</v>
      </c>
    </row>
    <row r="152" spans="1:16" x14ac:dyDescent="0.25">
      <c r="A152" s="289" t="s">
        <v>278</v>
      </c>
      <c r="B152">
        <v>5</v>
      </c>
      <c r="C152">
        <v>2125</v>
      </c>
      <c r="D152">
        <v>2</v>
      </c>
      <c r="E152" s="289" t="s">
        <v>744</v>
      </c>
      <c r="F152">
        <v>5013737954</v>
      </c>
      <c r="G152" s="276">
        <v>45559</v>
      </c>
      <c r="H152" s="5">
        <v>20240919555296</v>
      </c>
      <c r="I152">
        <v>4.8</v>
      </c>
      <c r="J152" s="289" t="s">
        <v>273</v>
      </c>
      <c r="K152" s="289" t="s">
        <v>745</v>
      </c>
      <c r="L152" s="289" t="s">
        <v>275</v>
      </c>
      <c r="M152" s="289"/>
      <c r="N152" s="289" t="s">
        <v>653</v>
      </c>
      <c r="O152" s="289" t="s">
        <v>498</v>
      </c>
      <c r="P152" s="289" t="str">
        <f>VLOOKUP(CAT_Details[[#This Row],[Delivery Bp Customer Code]],Table6[],2,0)</f>
        <v>DK-BM01</v>
      </c>
    </row>
    <row r="153" spans="1:16" x14ac:dyDescent="0.25">
      <c r="A153" s="289" t="s">
        <v>76</v>
      </c>
      <c r="B153">
        <v>1</v>
      </c>
      <c r="C153">
        <v>5</v>
      </c>
      <c r="D153">
        <v>0.04</v>
      </c>
      <c r="E153" s="289" t="s">
        <v>746</v>
      </c>
      <c r="F153">
        <v>5013710864</v>
      </c>
      <c r="G153" s="276">
        <v>45559</v>
      </c>
      <c r="H153" s="5">
        <v>20240918553886</v>
      </c>
      <c r="I153">
        <v>1.6E-2</v>
      </c>
      <c r="J153" s="289" t="s">
        <v>350</v>
      </c>
      <c r="K153" s="289" t="s">
        <v>747</v>
      </c>
      <c r="L153" s="289" t="s">
        <v>275</v>
      </c>
      <c r="M153" s="289"/>
      <c r="N153" s="289" t="s">
        <v>378</v>
      </c>
      <c r="O153" s="289" t="s">
        <v>748</v>
      </c>
      <c r="P153" s="289" t="str">
        <f>VLOOKUP(CAT_Details[[#This Row],[Delivery Bp Customer Code]],Table6[],2,0)</f>
        <v>No Loc</v>
      </c>
    </row>
    <row r="154" spans="1:16" x14ac:dyDescent="0.25">
      <c r="A154" s="289" t="s">
        <v>285</v>
      </c>
      <c r="B154">
        <v>1</v>
      </c>
      <c r="C154">
        <v>1</v>
      </c>
      <c r="D154">
        <v>0.03</v>
      </c>
      <c r="E154" s="289" t="s">
        <v>749</v>
      </c>
      <c r="F154">
        <v>5013666890</v>
      </c>
      <c r="G154" s="276">
        <v>45559</v>
      </c>
      <c r="H154">
        <v>20240911549189</v>
      </c>
      <c r="I154">
        <v>1.4E-2</v>
      </c>
      <c r="J154" s="289" t="s">
        <v>438</v>
      </c>
      <c r="K154" s="289" t="s">
        <v>750</v>
      </c>
      <c r="L154" s="289" t="s">
        <v>275</v>
      </c>
      <c r="M154" s="289" t="s">
        <v>449</v>
      </c>
      <c r="N154" s="289" t="s">
        <v>751</v>
      </c>
      <c r="O154" s="289" t="s">
        <v>291</v>
      </c>
      <c r="P154" s="289" t="str">
        <f>VLOOKUP(CAT_Details[[#This Row],[Delivery Bp Customer Code]],Table6[],2,0)</f>
        <v>DX01-L5</v>
      </c>
    </row>
    <row r="155" spans="1:16" x14ac:dyDescent="0.25">
      <c r="A155" s="289" t="s">
        <v>285</v>
      </c>
      <c r="B155">
        <v>8</v>
      </c>
      <c r="C155">
        <v>3055</v>
      </c>
      <c r="D155">
        <v>3.2</v>
      </c>
      <c r="E155" s="289" t="s">
        <v>752</v>
      </c>
      <c r="F155">
        <v>5013666892</v>
      </c>
      <c r="G155" s="276">
        <v>45559</v>
      </c>
      <c r="H155">
        <v>20240912549803</v>
      </c>
      <c r="I155">
        <v>7.68</v>
      </c>
      <c r="J155" s="289" t="s">
        <v>401</v>
      </c>
      <c r="K155" s="289" t="s">
        <v>753</v>
      </c>
      <c r="L155" s="289" t="s">
        <v>275</v>
      </c>
      <c r="M155" s="289" t="s">
        <v>754</v>
      </c>
      <c r="N155" s="289" t="s">
        <v>404</v>
      </c>
      <c r="O155" s="289" t="s">
        <v>291</v>
      </c>
      <c r="P155" s="289" t="str">
        <f>VLOOKUP(CAT_Details[[#This Row],[Delivery Bp Customer Code]],Table6[],2,0)</f>
        <v>DX01-L5</v>
      </c>
    </row>
    <row r="156" spans="1:16" x14ac:dyDescent="0.25">
      <c r="A156" s="289" t="s">
        <v>285</v>
      </c>
      <c r="B156">
        <v>57</v>
      </c>
      <c r="C156">
        <v>5885</v>
      </c>
      <c r="D156">
        <v>18.600000000000001</v>
      </c>
      <c r="E156" s="289" t="s">
        <v>755</v>
      </c>
      <c r="F156">
        <v>5013667540</v>
      </c>
      <c r="G156" s="276">
        <v>45559</v>
      </c>
      <c r="H156">
        <v>20240905545241</v>
      </c>
      <c r="I156">
        <v>42.162999999999997</v>
      </c>
      <c r="J156" s="289" t="s">
        <v>756</v>
      </c>
      <c r="K156" s="289" t="s">
        <v>757</v>
      </c>
      <c r="L156" s="289" t="s">
        <v>275</v>
      </c>
      <c r="M156" s="289" t="s">
        <v>758</v>
      </c>
      <c r="N156" s="289" t="s">
        <v>759</v>
      </c>
      <c r="O156" s="289" t="s">
        <v>291</v>
      </c>
      <c r="P156" s="289" t="str">
        <f>VLOOKUP(CAT_Details[[#This Row],[Delivery Bp Customer Code]],Table6[],2,0)</f>
        <v>DX01-L5</v>
      </c>
    </row>
    <row r="157" spans="1:16" x14ac:dyDescent="0.25">
      <c r="A157" s="289" t="s">
        <v>285</v>
      </c>
      <c r="B157">
        <v>1</v>
      </c>
      <c r="C157">
        <v>69</v>
      </c>
      <c r="D157">
        <v>0.4</v>
      </c>
      <c r="E157" s="289" t="s">
        <v>760</v>
      </c>
      <c r="F157">
        <v>5013667555</v>
      </c>
      <c r="G157" s="276">
        <v>45559</v>
      </c>
      <c r="H157">
        <v>20240911548911</v>
      </c>
      <c r="I157">
        <v>0.67200000000000004</v>
      </c>
      <c r="J157" s="289" t="s">
        <v>345</v>
      </c>
      <c r="K157" s="289" t="s">
        <v>761</v>
      </c>
      <c r="L157" s="289" t="s">
        <v>275</v>
      </c>
      <c r="M157" s="289" t="s">
        <v>762</v>
      </c>
      <c r="N157" s="289" t="s">
        <v>371</v>
      </c>
      <c r="O157" s="289" t="s">
        <v>291</v>
      </c>
      <c r="P157" s="289" t="str">
        <f>VLOOKUP(CAT_Details[[#This Row],[Delivery Bp Customer Code]],Table6[],2,0)</f>
        <v>DX01-L5</v>
      </c>
    </row>
    <row r="158" spans="1:16" x14ac:dyDescent="0.25">
      <c r="A158" s="289" t="s">
        <v>285</v>
      </c>
      <c r="B158">
        <v>2</v>
      </c>
      <c r="C158">
        <v>312</v>
      </c>
      <c r="D158">
        <v>0.4</v>
      </c>
      <c r="E158" s="289" t="s">
        <v>763</v>
      </c>
      <c r="F158">
        <v>5013667572</v>
      </c>
      <c r="G158" s="276">
        <v>45559</v>
      </c>
      <c r="H158">
        <v>20240906546104</v>
      </c>
      <c r="I158">
        <v>0.38400000000000001</v>
      </c>
      <c r="J158" s="289" t="s">
        <v>764</v>
      </c>
      <c r="K158" s="289" t="s">
        <v>765</v>
      </c>
      <c r="L158" s="289" t="s">
        <v>275</v>
      </c>
      <c r="M158" s="289" t="s">
        <v>449</v>
      </c>
      <c r="N158" s="289" t="s">
        <v>766</v>
      </c>
      <c r="O158" s="289" t="s">
        <v>291</v>
      </c>
      <c r="P158" s="289" t="str">
        <f>VLOOKUP(CAT_Details[[#This Row],[Delivery Bp Customer Code]],Table6[],2,0)</f>
        <v>DX01-L5</v>
      </c>
    </row>
    <row r="159" spans="1:16" x14ac:dyDescent="0.25">
      <c r="A159" s="289" t="s">
        <v>285</v>
      </c>
      <c r="B159">
        <v>12</v>
      </c>
      <c r="C159">
        <v>1779</v>
      </c>
      <c r="D159">
        <v>5.2</v>
      </c>
      <c r="E159" s="289" t="s">
        <v>767</v>
      </c>
      <c r="F159">
        <v>5013680901</v>
      </c>
      <c r="G159" s="276">
        <v>45559</v>
      </c>
      <c r="H159">
        <v>20240911548469</v>
      </c>
      <c r="I159">
        <v>12.48</v>
      </c>
      <c r="J159" s="289" t="s">
        <v>294</v>
      </c>
      <c r="K159" s="289" t="s">
        <v>768</v>
      </c>
      <c r="L159" s="289" t="s">
        <v>275</v>
      </c>
      <c r="M159" s="289" t="s">
        <v>723</v>
      </c>
      <c r="N159" s="289" t="s">
        <v>769</v>
      </c>
      <c r="O159" s="289" t="s">
        <v>291</v>
      </c>
      <c r="P159" s="289" t="str">
        <f>VLOOKUP(CAT_Details[[#This Row],[Delivery Bp Customer Code]],Table6[],2,0)</f>
        <v>DX01-L5</v>
      </c>
    </row>
    <row r="160" spans="1:16" x14ac:dyDescent="0.25">
      <c r="A160" s="289" t="s">
        <v>285</v>
      </c>
      <c r="B160">
        <v>6</v>
      </c>
      <c r="C160">
        <v>2772</v>
      </c>
      <c r="D160">
        <v>2.4</v>
      </c>
      <c r="E160" s="289" t="s">
        <v>770</v>
      </c>
      <c r="F160">
        <v>5013680978</v>
      </c>
      <c r="G160" s="276">
        <v>45559</v>
      </c>
      <c r="H160">
        <v>20240913550761</v>
      </c>
      <c r="I160">
        <v>7.4880000000000004</v>
      </c>
      <c r="J160" s="289" t="s">
        <v>383</v>
      </c>
      <c r="K160" s="289" t="s">
        <v>771</v>
      </c>
      <c r="L160" s="289" t="s">
        <v>275</v>
      </c>
      <c r="M160" s="289" t="s">
        <v>772</v>
      </c>
      <c r="N160" s="289" t="s">
        <v>667</v>
      </c>
      <c r="O160" s="289" t="s">
        <v>291</v>
      </c>
      <c r="P160" s="289" t="str">
        <f>VLOOKUP(CAT_Details[[#This Row],[Delivery Bp Customer Code]],Table6[],2,0)</f>
        <v>DX01-L5</v>
      </c>
    </row>
    <row r="161" spans="1:16" x14ac:dyDescent="0.25">
      <c r="A161" s="289" t="s">
        <v>285</v>
      </c>
      <c r="B161">
        <v>4</v>
      </c>
      <c r="C161">
        <v>1178</v>
      </c>
      <c r="D161">
        <v>1.6</v>
      </c>
      <c r="E161" s="289" t="s">
        <v>770</v>
      </c>
      <c r="F161">
        <v>5013680979</v>
      </c>
      <c r="G161" s="276">
        <v>45559</v>
      </c>
      <c r="H161">
        <v>20240913550770</v>
      </c>
      <c r="I161">
        <v>4.992</v>
      </c>
      <c r="J161" s="289" t="s">
        <v>383</v>
      </c>
      <c r="K161" s="289" t="s">
        <v>773</v>
      </c>
      <c r="L161" s="289" t="s">
        <v>275</v>
      </c>
      <c r="M161" s="289" t="s">
        <v>772</v>
      </c>
      <c r="N161" s="289" t="s">
        <v>667</v>
      </c>
      <c r="O161" s="289" t="s">
        <v>291</v>
      </c>
      <c r="P161" s="289" t="str">
        <f>VLOOKUP(CAT_Details[[#This Row],[Delivery Bp Customer Code]],Table6[],2,0)</f>
        <v>DX01-L5</v>
      </c>
    </row>
    <row r="162" spans="1:16" x14ac:dyDescent="0.25">
      <c r="A162" s="289" t="s">
        <v>285</v>
      </c>
      <c r="B162">
        <v>15</v>
      </c>
      <c r="C162">
        <v>7140</v>
      </c>
      <c r="D162">
        <v>6</v>
      </c>
      <c r="E162" s="289" t="s">
        <v>774</v>
      </c>
      <c r="F162">
        <v>5013681027</v>
      </c>
      <c r="G162" s="276">
        <v>45559</v>
      </c>
      <c r="H162">
        <v>20240912550306</v>
      </c>
      <c r="I162">
        <v>14.4</v>
      </c>
      <c r="J162" s="289" t="s">
        <v>383</v>
      </c>
      <c r="K162" s="289" t="s">
        <v>775</v>
      </c>
      <c r="L162" s="289" t="s">
        <v>275</v>
      </c>
      <c r="M162" s="289" t="s">
        <v>772</v>
      </c>
      <c r="N162" s="289" t="s">
        <v>386</v>
      </c>
      <c r="O162" s="289" t="s">
        <v>291</v>
      </c>
      <c r="P162" s="289" t="str">
        <f>VLOOKUP(CAT_Details[[#This Row],[Delivery Bp Customer Code]],Table6[],2,0)</f>
        <v>DX01-L5</v>
      </c>
    </row>
    <row r="163" spans="1:16" x14ac:dyDescent="0.25">
      <c r="A163" s="289" t="s">
        <v>285</v>
      </c>
      <c r="B163">
        <v>11</v>
      </c>
      <c r="C163">
        <v>2800</v>
      </c>
      <c r="D163">
        <v>2.54</v>
      </c>
      <c r="E163" s="289" t="s">
        <v>776</v>
      </c>
      <c r="F163">
        <v>5013681140</v>
      </c>
      <c r="G163" s="276">
        <v>45559</v>
      </c>
      <c r="H163">
        <v>20240912549519</v>
      </c>
      <c r="I163">
        <v>4.2539999999999996</v>
      </c>
      <c r="J163" s="289" t="s">
        <v>294</v>
      </c>
      <c r="K163" s="289" t="s">
        <v>777</v>
      </c>
      <c r="L163" s="289" t="s">
        <v>275</v>
      </c>
      <c r="M163" s="289" t="s">
        <v>723</v>
      </c>
      <c r="N163" s="289" t="s">
        <v>778</v>
      </c>
      <c r="O163" s="289" t="s">
        <v>291</v>
      </c>
      <c r="P163" s="289" t="str">
        <f>VLOOKUP(CAT_Details[[#This Row],[Delivery Bp Customer Code]],Table6[],2,0)</f>
        <v>DX01-L5</v>
      </c>
    </row>
    <row r="164" spans="1:16" x14ac:dyDescent="0.25">
      <c r="A164" s="289" t="s">
        <v>285</v>
      </c>
      <c r="B164">
        <v>7</v>
      </c>
      <c r="C164">
        <v>1393</v>
      </c>
      <c r="D164">
        <v>3.42</v>
      </c>
      <c r="E164" s="289" t="s">
        <v>779</v>
      </c>
      <c r="F164">
        <v>5013694959</v>
      </c>
      <c r="G164" s="276">
        <v>45559</v>
      </c>
      <c r="H164">
        <v>20240916552030</v>
      </c>
      <c r="I164">
        <v>7.3710000000000004</v>
      </c>
      <c r="J164" s="289" t="s">
        <v>345</v>
      </c>
      <c r="K164" s="289" t="s">
        <v>780</v>
      </c>
      <c r="L164" s="289" t="s">
        <v>275</v>
      </c>
      <c r="M164" s="289" t="s">
        <v>781</v>
      </c>
      <c r="N164" s="289" t="s">
        <v>415</v>
      </c>
      <c r="O164" s="289" t="s">
        <v>291</v>
      </c>
      <c r="P164" s="289" t="str">
        <f>VLOOKUP(CAT_Details[[#This Row],[Delivery Bp Customer Code]],Table6[],2,0)</f>
        <v>DX01-L5</v>
      </c>
    </row>
    <row r="165" spans="1:16" x14ac:dyDescent="0.25">
      <c r="A165" s="289" t="s">
        <v>285</v>
      </c>
      <c r="B165">
        <v>14</v>
      </c>
      <c r="C165">
        <v>1850</v>
      </c>
      <c r="D165">
        <v>5.99</v>
      </c>
      <c r="E165" s="289" t="s">
        <v>782</v>
      </c>
      <c r="F165">
        <v>5013695146</v>
      </c>
      <c r="G165" s="276">
        <v>45559</v>
      </c>
      <c r="H165">
        <v>20240911548662</v>
      </c>
      <c r="I165">
        <v>11.215999999999999</v>
      </c>
      <c r="J165" s="289" t="s">
        <v>345</v>
      </c>
      <c r="K165" s="289" t="s">
        <v>783</v>
      </c>
      <c r="L165" s="289" t="s">
        <v>275</v>
      </c>
      <c r="M165" s="289" t="s">
        <v>781</v>
      </c>
      <c r="N165" s="289" t="s">
        <v>784</v>
      </c>
      <c r="O165" s="289" t="s">
        <v>291</v>
      </c>
      <c r="P165" s="289" t="str">
        <f>VLOOKUP(CAT_Details[[#This Row],[Delivery Bp Customer Code]],Table6[],2,0)</f>
        <v>DX01-L5</v>
      </c>
    </row>
    <row r="166" spans="1:16" x14ac:dyDescent="0.25">
      <c r="A166" s="289" t="s">
        <v>285</v>
      </c>
      <c r="B166">
        <v>3</v>
      </c>
      <c r="C166">
        <v>4600</v>
      </c>
      <c r="D166">
        <v>1.2</v>
      </c>
      <c r="E166" s="289" t="s">
        <v>785</v>
      </c>
      <c r="F166">
        <v>5013695299</v>
      </c>
      <c r="G166" s="276">
        <v>45559</v>
      </c>
      <c r="H166">
        <v>20240913551407</v>
      </c>
      <c r="I166">
        <v>1.728</v>
      </c>
      <c r="J166" s="289" t="s">
        <v>324</v>
      </c>
      <c r="K166" s="289" t="s">
        <v>786</v>
      </c>
      <c r="L166" s="289" t="s">
        <v>275</v>
      </c>
      <c r="M166" s="289" t="s">
        <v>733</v>
      </c>
      <c r="N166" s="289" t="s">
        <v>333</v>
      </c>
      <c r="O166" s="289" t="s">
        <v>291</v>
      </c>
      <c r="P166" s="289" t="str">
        <f>VLOOKUP(CAT_Details[[#This Row],[Delivery Bp Customer Code]],Table6[],2,0)</f>
        <v>DX01-L5</v>
      </c>
    </row>
    <row r="167" spans="1:16" x14ac:dyDescent="0.25">
      <c r="A167" s="289" t="s">
        <v>285</v>
      </c>
      <c r="B167">
        <v>13</v>
      </c>
      <c r="C167">
        <v>2300</v>
      </c>
      <c r="D167">
        <v>6.19</v>
      </c>
      <c r="E167" s="289" t="s">
        <v>787</v>
      </c>
      <c r="F167">
        <v>5013695359</v>
      </c>
      <c r="G167" s="276">
        <v>45559</v>
      </c>
      <c r="H167">
        <v>20240913550895</v>
      </c>
      <c r="I167">
        <v>14.852</v>
      </c>
      <c r="J167" s="289" t="s">
        <v>280</v>
      </c>
      <c r="K167" s="289" t="s">
        <v>788</v>
      </c>
      <c r="L167" s="289" t="s">
        <v>275</v>
      </c>
      <c r="M167" s="289" t="s">
        <v>737</v>
      </c>
      <c r="N167" s="289" t="s">
        <v>411</v>
      </c>
      <c r="O167" s="289" t="s">
        <v>291</v>
      </c>
      <c r="P167" s="289" t="str">
        <f>VLOOKUP(CAT_Details[[#This Row],[Delivery Bp Customer Code]],Table6[],2,0)</f>
        <v>DX01-L5</v>
      </c>
    </row>
    <row r="168" spans="1:16" x14ac:dyDescent="0.25">
      <c r="A168" s="289" t="s">
        <v>285</v>
      </c>
      <c r="B168">
        <v>1</v>
      </c>
      <c r="C168">
        <v>89</v>
      </c>
      <c r="D168">
        <v>0.4</v>
      </c>
      <c r="E168" s="289" t="s">
        <v>789</v>
      </c>
      <c r="F168">
        <v>5013695424</v>
      </c>
      <c r="G168" s="276">
        <v>45559</v>
      </c>
      <c r="H168">
        <v>20240916551689</v>
      </c>
      <c r="I168">
        <v>0.38400000000000001</v>
      </c>
      <c r="J168" s="289" t="s">
        <v>345</v>
      </c>
      <c r="K168" s="289" t="s">
        <v>790</v>
      </c>
      <c r="L168" s="289" t="s">
        <v>275</v>
      </c>
      <c r="M168" s="289" t="s">
        <v>558</v>
      </c>
      <c r="N168" s="289" t="s">
        <v>348</v>
      </c>
      <c r="O168" s="289" t="s">
        <v>291</v>
      </c>
      <c r="P168" s="289" t="str">
        <f>VLOOKUP(CAT_Details[[#This Row],[Delivery Bp Customer Code]],Table6[],2,0)</f>
        <v>DX01-L5</v>
      </c>
    </row>
    <row r="169" spans="1:16" x14ac:dyDescent="0.25">
      <c r="A169" s="289" t="s">
        <v>285</v>
      </c>
      <c r="B169">
        <v>2</v>
      </c>
      <c r="C169">
        <v>140</v>
      </c>
      <c r="D169">
        <v>0.4</v>
      </c>
      <c r="E169" s="289" t="s">
        <v>791</v>
      </c>
      <c r="F169">
        <v>5013709904</v>
      </c>
      <c r="G169" s="276">
        <v>45559</v>
      </c>
      <c r="H169">
        <v>20240916552302</v>
      </c>
      <c r="I169">
        <v>0.57599999999999996</v>
      </c>
      <c r="J169" s="289" t="s">
        <v>280</v>
      </c>
      <c r="K169" s="289" t="s">
        <v>792</v>
      </c>
      <c r="L169" s="289" t="s">
        <v>275</v>
      </c>
      <c r="M169" s="289" t="s">
        <v>793</v>
      </c>
      <c r="N169" s="289" t="s">
        <v>424</v>
      </c>
      <c r="O169" s="289" t="s">
        <v>291</v>
      </c>
      <c r="P169" s="289" t="str">
        <f>VLOOKUP(CAT_Details[[#This Row],[Delivery Bp Customer Code]],Table6[],2,0)</f>
        <v>DX01-L5</v>
      </c>
    </row>
    <row r="170" spans="1:16" x14ac:dyDescent="0.25">
      <c r="A170" s="289" t="s">
        <v>285</v>
      </c>
      <c r="B170">
        <v>7</v>
      </c>
      <c r="C170">
        <v>393</v>
      </c>
      <c r="D170">
        <v>1.48</v>
      </c>
      <c r="E170" s="289" t="s">
        <v>794</v>
      </c>
      <c r="F170">
        <v>5013710219</v>
      </c>
      <c r="G170" s="276">
        <v>45559</v>
      </c>
      <c r="H170">
        <v>20240916552457</v>
      </c>
      <c r="I170">
        <v>2.4220000000000002</v>
      </c>
      <c r="J170" s="289" t="s">
        <v>350</v>
      </c>
      <c r="K170" s="289" t="s">
        <v>795</v>
      </c>
      <c r="L170" s="289" t="s">
        <v>275</v>
      </c>
      <c r="M170" s="289" t="s">
        <v>742</v>
      </c>
      <c r="N170" s="289" t="s">
        <v>378</v>
      </c>
      <c r="O170" s="289" t="s">
        <v>291</v>
      </c>
      <c r="P170" s="289" t="str">
        <f>VLOOKUP(CAT_Details[[#This Row],[Delivery Bp Customer Code]],Table6[],2,0)</f>
        <v>DX01-L5</v>
      </c>
    </row>
    <row r="171" spans="1:16" x14ac:dyDescent="0.25">
      <c r="A171" s="289" t="s">
        <v>285</v>
      </c>
      <c r="B171">
        <v>13</v>
      </c>
      <c r="C171">
        <v>16100</v>
      </c>
      <c r="D171">
        <v>5.2</v>
      </c>
      <c r="E171" s="289" t="s">
        <v>796</v>
      </c>
      <c r="F171">
        <v>5013710235</v>
      </c>
      <c r="G171" s="276">
        <v>45559</v>
      </c>
      <c r="H171">
        <v>20240913551408</v>
      </c>
      <c r="I171">
        <v>7.4880000000000004</v>
      </c>
      <c r="J171" s="289" t="s">
        <v>324</v>
      </c>
      <c r="K171" s="289" t="s">
        <v>797</v>
      </c>
      <c r="L171" s="289" t="s">
        <v>275</v>
      </c>
      <c r="M171" s="289" t="s">
        <v>798</v>
      </c>
      <c r="N171" s="289" t="s">
        <v>333</v>
      </c>
      <c r="O171" s="289" t="s">
        <v>291</v>
      </c>
      <c r="P171" s="289" t="str">
        <f>VLOOKUP(CAT_Details[[#This Row],[Delivery Bp Customer Code]],Table6[],2,0)</f>
        <v>DX01-L5</v>
      </c>
    </row>
    <row r="172" spans="1:16" x14ac:dyDescent="0.25">
      <c r="A172" s="289" t="s">
        <v>285</v>
      </c>
      <c r="B172">
        <v>3</v>
      </c>
      <c r="C172">
        <v>304</v>
      </c>
      <c r="D172">
        <v>0.8</v>
      </c>
      <c r="E172" s="289" t="s">
        <v>799</v>
      </c>
      <c r="F172">
        <v>5013710283</v>
      </c>
      <c r="G172" s="276">
        <v>45559</v>
      </c>
      <c r="H172" s="5">
        <v>20240917553052</v>
      </c>
      <c r="I172">
        <v>0.96</v>
      </c>
      <c r="J172" s="289" t="s">
        <v>350</v>
      </c>
      <c r="K172" s="289" t="s">
        <v>800</v>
      </c>
      <c r="L172" s="289" t="s">
        <v>275</v>
      </c>
      <c r="M172" s="289" t="s">
        <v>742</v>
      </c>
      <c r="N172" s="289" t="s">
        <v>407</v>
      </c>
      <c r="O172" s="289" t="s">
        <v>291</v>
      </c>
      <c r="P172" s="289" t="str">
        <f>VLOOKUP(CAT_Details[[#This Row],[Delivery Bp Customer Code]],Table6[],2,0)</f>
        <v>DX01-L5</v>
      </c>
    </row>
    <row r="173" spans="1:16" x14ac:dyDescent="0.25">
      <c r="A173" s="289" t="s">
        <v>285</v>
      </c>
      <c r="B173">
        <v>5</v>
      </c>
      <c r="C173">
        <v>550</v>
      </c>
      <c r="D173">
        <v>2</v>
      </c>
      <c r="E173" s="289" t="s">
        <v>801</v>
      </c>
      <c r="F173">
        <v>5013710480</v>
      </c>
      <c r="G173" s="276">
        <v>45559</v>
      </c>
      <c r="H173">
        <v>20240917553329</v>
      </c>
      <c r="I173">
        <v>4.8</v>
      </c>
      <c r="J173" s="289" t="s">
        <v>350</v>
      </c>
      <c r="K173" s="289" t="s">
        <v>802</v>
      </c>
      <c r="L173" s="289" t="s">
        <v>275</v>
      </c>
      <c r="M173" s="289" t="s">
        <v>597</v>
      </c>
      <c r="N173" s="289" t="s">
        <v>430</v>
      </c>
      <c r="O173" s="289" t="s">
        <v>291</v>
      </c>
      <c r="P173" s="289" t="str">
        <f>VLOOKUP(CAT_Details[[#This Row],[Delivery Bp Customer Code]],Table6[],2,0)</f>
        <v>DX01-L5</v>
      </c>
    </row>
    <row r="174" spans="1:16" x14ac:dyDescent="0.25">
      <c r="A174" s="289" t="s">
        <v>285</v>
      </c>
      <c r="B174">
        <v>3</v>
      </c>
      <c r="C174">
        <v>360</v>
      </c>
      <c r="D174">
        <v>1.2</v>
      </c>
      <c r="E174" s="289" t="s">
        <v>803</v>
      </c>
      <c r="F174">
        <v>5013710500</v>
      </c>
      <c r="G174" s="276">
        <v>45559</v>
      </c>
      <c r="H174" s="5">
        <v>20240917552662</v>
      </c>
      <c r="I174">
        <v>2.88</v>
      </c>
      <c r="J174" s="289" t="s">
        <v>350</v>
      </c>
      <c r="K174" s="289" t="s">
        <v>804</v>
      </c>
      <c r="L174" s="289" t="s">
        <v>275</v>
      </c>
      <c r="M174" s="289" t="s">
        <v>597</v>
      </c>
      <c r="N174" s="289" t="s">
        <v>353</v>
      </c>
      <c r="O174" s="289" t="s">
        <v>291</v>
      </c>
      <c r="P174" s="289" t="str">
        <f>VLOOKUP(CAT_Details[[#This Row],[Delivery Bp Customer Code]],Table6[],2,0)</f>
        <v>DX01-L5</v>
      </c>
    </row>
    <row r="175" spans="1:16" x14ac:dyDescent="0.25">
      <c r="A175" s="289" t="s">
        <v>285</v>
      </c>
      <c r="B175">
        <v>1</v>
      </c>
      <c r="C175">
        <v>98.55</v>
      </c>
      <c r="D175">
        <v>0.28000000000000003</v>
      </c>
      <c r="E175" s="289" t="s">
        <v>805</v>
      </c>
      <c r="F175">
        <v>5013710624</v>
      </c>
      <c r="G175" s="276">
        <v>45559</v>
      </c>
      <c r="H175">
        <v>20240917553153</v>
      </c>
      <c r="I175">
        <v>0.60099999999999998</v>
      </c>
      <c r="J175" s="289" t="s">
        <v>350</v>
      </c>
      <c r="K175" s="289" t="s">
        <v>806</v>
      </c>
      <c r="L175" s="289" t="s">
        <v>275</v>
      </c>
      <c r="M175" s="289" t="s">
        <v>597</v>
      </c>
      <c r="N175" s="289" t="s">
        <v>366</v>
      </c>
      <c r="O175" s="289" t="s">
        <v>291</v>
      </c>
      <c r="P175" s="289" t="str">
        <f>VLOOKUP(CAT_Details[[#This Row],[Delivery Bp Customer Code]],Table6[],2,0)</f>
        <v>DX01-L5</v>
      </c>
    </row>
    <row r="176" spans="1:16" x14ac:dyDescent="0.25">
      <c r="A176" s="289" t="s">
        <v>285</v>
      </c>
      <c r="B176">
        <v>17</v>
      </c>
      <c r="C176">
        <v>2801</v>
      </c>
      <c r="D176">
        <v>7.82</v>
      </c>
      <c r="E176" s="289" t="s">
        <v>807</v>
      </c>
      <c r="F176">
        <v>5013724086</v>
      </c>
      <c r="G176" s="276">
        <v>45559</v>
      </c>
      <c r="H176">
        <v>20240917553404</v>
      </c>
      <c r="I176">
        <v>16.823</v>
      </c>
      <c r="J176" s="289" t="s">
        <v>350</v>
      </c>
      <c r="K176" s="289" t="s">
        <v>808</v>
      </c>
      <c r="L176" s="289" t="s">
        <v>275</v>
      </c>
      <c r="M176" s="289" t="s">
        <v>742</v>
      </c>
      <c r="N176" s="289" t="s">
        <v>357</v>
      </c>
      <c r="O176" s="289" t="s">
        <v>291</v>
      </c>
      <c r="P176" s="289" t="str">
        <f>VLOOKUP(CAT_Details[[#This Row],[Delivery Bp Customer Code]],Table6[],2,0)</f>
        <v>DX01-L5</v>
      </c>
    </row>
    <row r="177" spans="1:16" x14ac:dyDescent="0.25">
      <c r="A177" s="289" t="s">
        <v>285</v>
      </c>
      <c r="B177">
        <v>1</v>
      </c>
      <c r="C177">
        <v>331</v>
      </c>
      <c r="D177">
        <v>0.5</v>
      </c>
      <c r="E177" s="289" t="s">
        <v>809</v>
      </c>
      <c r="F177">
        <v>5013724179</v>
      </c>
      <c r="G177" s="276">
        <v>45559</v>
      </c>
      <c r="H177">
        <v>20240918554135</v>
      </c>
      <c r="I177">
        <v>1.02</v>
      </c>
      <c r="J177" s="289" t="s">
        <v>350</v>
      </c>
      <c r="K177" s="289" t="s">
        <v>810</v>
      </c>
      <c r="L177" s="289" t="s">
        <v>275</v>
      </c>
      <c r="M177" s="289" t="s">
        <v>742</v>
      </c>
      <c r="N177" s="289" t="s">
        <v>381</v>
      </c>
      <c r="O177" s="289" t="s">
        <v>291</v>
      </c>
      <c r="P177" s="289" t="str">
        <f>VLOOKUP(CAT_Details[[#This Row],[Delivery Bp Customer Code]],Table6[],2,0)</f>
        <v>DX01-L5</v>
      </c>
    </row>
    <row r="178" spans="1:16" x14ac:dyDescent="0.25">
      <c r="A178" s="289" t="s">
        <v>285</v>
      </c>
      <c r="B178">
        <v>2</v>
      </c>
      <c r="C178">
        <v>360</v>
      </c>
      <c r="D178">
        <v>0.8</v>
      </c>
      <c r="E178" s="289" t="s">
        <v>811</v>
      </c>
      <c r="F178">
        <v>5013724320</v>
      </c>
      <c r="G178" s="276">
        <v>45559</v>
      </c>
      <c r="H178" s="5">
        <v>20240918554120</v>
      </c>
      <c r="I178">
        <v>1.536</v>
      </c>
      <c r="J178" s="289" t="s">
        <v>287</v>
      </c>
      <c r="K178" s="289" t="s">
        <v>812</v>
      </c>
      <c r="L178" s="289" t="s">
        <v>275</v>
      </c>
      <c r="M178" s="289" t="s">
        <v>813</v>
      </c>
      <c r="N178" s="289" t="s">
        <v>814</v>
      </c>
      <c r="O178" s="289" t="s">
        <v>291</v>
      </c>
      <c r="P178" s="289" t="str">
        <f>VLOOKUP(CAT_Details[[#This Row],[Delivery Bp Customer Code]],Table6[],2,0)</f>
        <v>DX01-L5</v>
      </c>
    </row>
    <row r="179" spans="1:16" x14ac:dyDescent="0.25">
      <c r="A179" s="289" t="s">
        <v>285</v>
      </c>
      <c r="B179">
        <v>33</v>
      </c>
      <c r="C179">
        <v>7289</v>
      </c>
      <c r="D179">
        <v>16.52</v>
      </c>
      <c r="E179" s="289" t="s">
        <v>815</v>
      </c>
      <c r="F179">
        <v>5013724366</v>
      </c>
      <c r="G179" s="276">
        <v>45559</v>
      </c>
      <c r="H179">
        <v>20240918553905</v>
      </c>
      <c r="I179">
        <v>39.64</v>
      </c>
      <c r="J179" s="289" t="s">
        <v>350</v>
      </c>
      <c r="K179" s="289" t="s">
        <v>816</v>
      </c>
      <c r="L179" s="289" t="s">
        <v>275</v>
      </c>
      <c r="M179" s="289" t="s">
        <v>817</v>
      </c>
      <c r="N179" s="289" t="s">
        <v>818</v>
      </c>
      <c r="O179" s="289" t="s">
        <v>291</v>
      </c>
      <c r="P179" s="289" t="str">
        <f>VLOOKUP(CAT_Details[[#This Row],[Delivery Bp Customer Code]],Table6[],2,0)</f>
        <v>DX01-L5</v>
      </c>
    </row>
    <row r="180" spans="1:16" x14ac:dyDescent="0.25">
      <c r="A180" s="289" t="s">
        <v>285</v>
      </c>
      <c r="B180">
        <v>13</v>
      </c>
      <c r="C180">
        <v>1300</v>
      </c>
      <c r="D180">
        <v>5.2</v>
      </c>
      <c r="E180" s="289" t="s">
        <v>819</v>
      </c>
      <c r="F180">
        <v>5013724397</v>
      </c>
      <c r="G180" s="276">
        <v>45559</v>
      </c>
      <c r="H180">
        <v>20240918553884</v>
      </c>
      <c r="I180">
        <v>12.48</v>
      </c>
      <c r="J180" s="289" t="s">
        <v>350</v>
      </c>
      <c r="K180" s="289" t="s">
        <v>820</v>
      </c>
      <c r="L180" s="289" t="s">
        <v>275</v>
      </c>
      <c r="M180" s="289" t="s">
        <v>742</v>
      </c>
      <c r="N180" s="289" t="s">
        <v>353</v>
      </c>
      <c r="O180" s="289" t="s">
        <v>291</v>
      </c>
      <c r="P180" s="289" t="str">
        <f>VLOOKUP(CAT_Details[[#This Row],[Delivery Bp Customer Code]],Table6[],2,0)</f>
        <v>DX01-L5</v>
      </c>
    </row>
    <row r="181" spans="1:16" x14ac:dyDescent="0.25">
      <c r="A181" s="289" t="s">
        <v>285</v>
      </c>
      <c r="B181">
        <v>6</v>
      </c>
      <c r="C181">
        <v>599</v>
      </c>
      <c r="D181">
        <v>2.4</v>
      </c>
      <c r="E181" s="289" t="s">
        <v>821</v>
      </c>
      <c r="F181">
        <v>5013724417</v>
      </c>
      <c r="G181" s="276">
        <v>45559</v>
      </c>
      <c r="H181">
        <v>20240916552462</v>
      </c>
      <c r="I181">
        <v>6.1059999999999999</v>
      </c>
      <c r="J181" s="289" t="s">
        <v>350</v>
      </c>
      <c r="K181" s="289" t="s">
        <v>822</v>
      </c>
      <c r="L181" s="289" t="s">
        <v>275</v>
      </c>
      <c r="M181" s="289" t="s">
        <v>742</v>
      </c>
      <c r="N181" s="289" t="s">
        <v>462</v>
      </c>
      <c r="O181" s="289" t="s">
        <v>291</v>
      </c>
      <c r="P181" s="289" t="str">
        <f>VLOOKUP(CAT_Details[[#This Row],[Delivery Bp Customer Code]],Table6[],2,0)</f>
        <v>DX01-L5</v>
      </c>
    </row>
    <row r="182" spans="1:16" x14ac:dyDescent="0.25">
      <c r="A182" s="289" t="s">
        <v>285</v>
      </c>
      <c r="B182">
        <v>2</v>
      </c>
      <c r="C182">
        <v>30</v>
      </c>
      <c r="D182">
        <v>0.06</v>
      </c>
      <c r="E182" s="289" t="s">
        <v>823</v>
      </c>
      <c r="F182">
        <v>5013724523</v>
      </c>
      <c r="G182" s="276">
        <v>45559</v>
      </c>
      <c r="H182">
        <v>20240918553993</v>
      </c>
      <c r="I182">
        <v>2.4E-2</v>
      </c>
      <c r="J182" s="289" t="s">
        <v>350</v>
      </c>
      <c r="K182" s="289" t="s">
        <v>824</v>
      </c>
      <c r="L182" s="289" t="s">
        <v>275</v>
      </c>
      <c r="M182" s="289" t="s">
        <v>742</v>
      </c>
      <c r="N182" s="289" t="s">
        <v>360</v>
      </c>
      <c r="O182" s="289" t="s">
        <v>291</v>
      </c>
      <c r="P182" s="289" t="str">
        <f>VLOOKUP(CAT_Details[[#This Row],[Delivery Bp Customer Code]],Table6[],2,0)</f>
        <v>DX01-L5</v>
      </c>
    </row>
    <row r="183" spans="1:16" x14ac:dyDescent="0.25">
      <c r="A183" s="289" t="s">
        <v>285</v>
      </c>
      <c r="B183">
        <v>2</v>
      </c>
      <c r="C183">
        <v>208.9</v>
      </c>
      <c r="D183">
        <v>0.53</v>
      </c>
      <c r="E183" s="289" t="s">
        <v>825</v>
      </c>
      <c r="F183">
        <v>5013738152</v>
      </c>
      <c r="G183" s="276">
        <v>45559</v>
      </c>
      <c r="H183" s="5">
        <v>20240919555165</v>
      </c>
      <c r="I183">
        <v>1.089</v>
      </c>
      <c r="J183" s="289" t="s">
        <v>273</v>
      </c>
      <c r="K183" s="289" t="s">
        <v>826</v>
      </c>
      <c r="L183" s="289" t="s">
        <v>275</v>
      </c>
      <c r="M183" s="289" t="s">
        <v>827</v>
      </c>
      <c r="N183" s="289" t="s">
        <v>519</v>
      </c>
      <c r="O183" s="289" t="s">
        <v>291</v>
      </c>
      <c r="P183" s="289" t="str">
        <f>VLOOKUP(CAT_Details[[#This Row],[Delivery Bp Customer Code]],Table6[],2,0)</f>
        <v>DX01-L5</v>
      </c>
    </row>
    <row r="184" spans="1:16" x14ac:dyDescent="0.25">
      <c r="A184" s="289" t="s">
        <v>521</v>
      </c>
      <c r="B184">
        <v>1</v>
      </c>
      <c r="C184">
        <v>746</v>
      </c>
      <c r="D184">
        <v>0.46</v>
      </c>
      <c r="E184" s="289" t="s">
        <v>828</v>
      </c>
      <c r="F184">
        <v>5013695166</v>
      </c>
      <c r="G184" s="276">
        <v>45559</v>
      </c>
      <c r="H184" s="5">
        <v>20240913550700</v>
      </c>
      <c r="I184">
        <v>1.0409999999999999</v>
      </c>
      <c r="J184" s="289" t="s">
        <v>294</v>
      </c>
      <c r="K184" s="289" t="s">
        <v>829</v>
      </c>
      <c r="L184" s="289" t="s">
        <v>275</v>
      </c>
      <c r="M184" s="289" t="s">
        <v>449</v>
      </c>
      <c r="N184" s="289" t="s">
        <v>606</v>
      </c>
      <c r="O184" s="289" t="s">
        <v>525</v>
      </c>
      <c r="P184" s="289" t="str">
        <f>VLOOKUP(CAT_Details[[#This Row],[Delivery Bp Customer Code]],Table6[],2,0)</f>
        <v>No Loc</v>
      </c>
    </row>
    <row r="185" spans="1:16" x14ac:dyDescent="0.25">
      <c r="A185" s="289" t="s">
        <v>272</v>
      </c>
      <c r="B185">
        <v>4</v>
      </c>
      <c r="C185">
        <v>2220</v>
      </c>
      <c r="D185">
        <v>3.2</v>
      </c>
      <c r="E185" s="289" t="s">
        <v>830</v>
      </c>
      <c r="F185">
        <v>5013666883</v>
      </c>
      <c r="G185" s="276">
        <v>45559</v>
      </c>
      <c r="H185">
        <v>20240912549776</v>
      </c>
      <c r="I185">
        <v>13.055999999999999</v>
      </c>
      <c r="J185" s="289" t="s">
        <v>401</v>
      </c>
      <c r="K185" s="289" t="s">
        <v>831</v>
      </c>
      <c r="L185" s="289" t="s">
        <v>275</v>
      </c>
      <c r="M185" s="289" t="s">
        <v>832</v>
      </c>
      <c r="N185" s="289" t="s">
        <v>465</v>
      </c>
      <c r="O185" s="289" t="s">
        <v>277</v>
      </c>
      <c r="P185" s="289" t="str">
        <f>VLOOKUP(CAT_Details[[#This Row],[Delivery Bp Customer Code]],Table6[],2,0)</f>
        <v>U2-L5</v>
      </c>
    </row>
    <row r="186" spans="1:16" x14ac:dyDescent="0.25">
      <c r="A186" s="289" t="s">
        <v>272</v>
      </c>
      <c r="B186">
        <v>58</v>
      </c>
      <c r="C186">
        <v>1878</v>
      </c>
      <c r="D186">
        <v>13.45</v>
      </c>
      <c r="E186" s="289" t="s">
        <v>833</v>
      </c>
      <c r="F186">
        <v>5013680910</v>
      </c>
      <c r="G186" s="276">
        <v>45559</v>
      </c>
      <c r="H186">
        <v>20240909546933</v>
      </c>
      <c r="I186">
        <v>30.132000000000001</v>
      </c>
      <c r="J186" s="289" t="s">
        <v>280</v>
      </c>
      <c r="K186" s="289" t="s">
        <v>834</v>
      </c>
      <c r="L186" s="289" t="s">
        <v>275</v>
      </c>
      <c r="M186" s="289" t="s">
        <v>835</v>
      </c>
      <c r="N186" s="289" t="s">
        <v>836</v>
      </c>
      <c r="O186" s="289" t="s">
        <v>277</v>
      </c>
      <c r="P186" s="289" t="str">
        <f>VLOOKUP(CAT_Details[[#This Row],[Delivery Bp Customer Code]],Table6[],2,0)</f>
        <v>U2-L5</v>
      </c>
    </row>
    <row r="187" spans="1:16" x14ac:dyDescent="0.25">
      <c r="A187" s="289" t="s">
        <v>272</v>
      </c>
      <c r="B187">
        <v>6</v>
      </c>
      <c r="C187">
        <v>1250</v>
      </c>
      <c r="D187">
        <v>1.4</v>
      </c>
      <c r="E187" s="289" t="s">
        <v>837</v>
      </c>
      <c r="F187">
        <v>5013710163</v>
      </c>
      <c r="G187" s="276">
        <v>45559</v>
      </c>
      <c r="H187">
        <v>20240916552279</v>
      </c>
      <c r="I187">
        <v>2.016</v>
      </c>
      <c r="J187" s="289" t="s">
        <v>324</v>
      </c>
      <c r="K187" s="289" t="s">
        <v>838</v>
      </c>
      <c r="L187" s="289" t="s">
        <v>275</v>
      </c>
      <c r="M187" s="289" t="s">
        <v>733</v>
      </c>
      <c r="N187" s="289" t="s">
        <v>453</v>
      </c>
      <c r="O187" s="289" t="s">
        <v>277</v>
      </c>
      <c r="P187" s="289" t="str">
        <f>VLOOKUP(CAT_Details[[#This Row],[Delivery Bp Customer Code]],Table6[],2,0)</f>
        <v>U2-L5</v>
      </c>
    </row>
    <row r="188" spans="1:16" x14ac:dyDescent="0.25">
      <c r="A188" s="289" t="s">
        <v>272</v>
      </c>
      <c r="B188">
        <v>6</v>
      </c>
      <c r="C188">
        <v>528</v>
      </c>
      <c r="D188">
        <v>2.4</v>
      </c>
      <c r="E188" s="289" t="s">
        <v>839</v>
      </c>
      <c r="F188">
        <v>5013710343</v>
      </c>
      <c r="G188" s="276">
        <v>45559</v>
      </c>
      <c r="H188">
        <v>20240916551625</v>
      </c>
      <c r="I188">
        <v>5.76</v>
      </c>
      <c r="J188" s="289" t="s">
        <v>350</v>
      </c>
      <c r="K188" s="289" t="s">
        <v>840</v>
      </c>
      <c r="L188" s="289" t="s">
        <v>275</v>
      </c>
      <c r="M188" s="289" t="s">
        <v>597</v>
      </c>
      <c r="N188" s="289" t="s">
        <v>462</v>
      </c>
      <c r="O188" s="289" t="s">
        <v>277</v>
      </c>
      <c r="P188" s="289" t="str">
        <f>VLOOKUP(CAT_Details[[#This Row],[Delivery Bp Customer Code]],Table6[],2,0)</f>
        <v>U2-L5</v>
      </c>
    </row>
    <row r="189" spans="1:16" x14ac:dyDescent="0.25">
      <c r="A189" s="289" t="s">
        <v>272</v>
      </c>
      <c r="B189">
        <v>3</v>
      </c>
      <c r="C189">
        <v>33</v>
      </c>
      <c r="D189">
        <v>0.24</v>
      </c>
      <c r="E189" s="289" t="s">
        <v>841</v>
      </c>
      <c r="F189">
        <v>5013724214</v>
      </c>
      <c r="G189" s="276">
        <v>45559</v>
      </c>
      <c r="H189" s="5">
        <v>20240913551054</v>
      </c>
      <c r="I189">
        <v>0.19500000000000001</v>
      </c>
      <c r="J189" s="289" t="s">
        <v>302</v>
      </c>
      <c r="K189" s="289" t="s">
        <v>842</v>
      </c>
      <c r="L189" s="289" t="s">
        <v>275</v>
      </c>
      <c r="M189" s="289" t="s">
        <v>843</v>
      </c>
      <c r="N189" s="289" t="s">
        <v>450</v>
      </c>
      <c r="O189" s="289" t="s">
        <v>277</v>
      </c>
      <c r="P189" s="289" t="str">
        <f>VLOOKUP(CAT_Details[[#This Row],[Delivery Bp Customer Code]],Table6[],2,0)</f>
        <v>U2-L5</v>
      </c>
    </row>
    <row r="190" spans="1:16" x14ac:dyDescent="0.25">
      <c r="A190" s="289" t="s">
        <v>272</v>
      </c>
      <c r="B190">
        <v>22</v>
      </c>
      <c r="C190">
        <v>1980</v>
      </c>
      <c r="D190">
        <v>8.8000000000000007</v>
      </c>
      <c r="E190" s="289" t="s">
        <v>844</v>
      </c>
      <c r="F190">
        <v>5013724295</v>
      </c>
      <c r="G190" s="276">
        <v>45559</v>
      </c>
      <c r="H190">
        <v>20240917552918</v>
      </c>
      <c r="I190">
        <v>15.84</v>
      </c>
      <c r="J190" s="289" t="s">
        <v>350</v>
      </c>
      <c r="K190" s="289" t="s">
        <v>845</v>
      </c>
      <c r="L190" s="289" t="s">
        <v>275</v>
      </c>
      <c r="M190" s="289" t="s">
        <v>742</v>
      </c>
      <c r="N190" s="289" t="s">
        <v>846</v>
      </c>
      <c r="O190" s="289" t="s">
        <v>277</v>
      </c>
      <c r="P190" s="289" t="str">
        <f>VLOOKUP(CAT_Details[[#This Row],[Delivery Bp Customer Code]],Table6[],2,0)</f>
        <v>U2-L5</v>
      </c>
    </row>
    <row r="191" spans="1:16" x14ac:dyDescent="0.25">
      <c r="A191" s="289" t="s">
        <v>272</v>
      </c>
      <c r="B191">
        <v>15</v>
      </c>
      <c r="C191">
        <v>750</v>
      </c>
      <c r="D191">
        <v>7.67</v>
      </c>
      <c r="E191" s="289" t="s">
        <v>847</v>
      </c>
      <c r="F191">
        <v>5013738182</v>
      </c>
      <c r="G191" s="276">
        <v>45559</v>
      </c>
      <c r="H191">
        <v>20240919555506</v>
      </c>
      <c r="I191">
        <v>16.942</v>
      </c>
      <c r="J191" s="289" t="s">
        <v>273</v>
      </c>
      <c r="K191" s="289" t="s">
        <v>848</v>
      </c>
      <c r="L191" s="289" t="s">
        <v>275</v>
      </c>
      <c r="M191" s="289" t="s">
        <v>827</v>
      </c>
      <c r="N191" s="289" t="s">
        <v>436</v>
      </c>
      <c r="O191" s="289" t="s">
        <v>277</v>
      </c>
      <c r="P191" s="289" t="str">
        <f>VLOOKUP(CAT_Details[[#This Row],[Delivery Bp Customer Code]],Table6[],2,0)</f>
        <v>U2-L5</v>
      </c>
    </row>
    <row r="192" spans="1:16" x14ac:dyDescent="0.25">
      <c r="A192" s="289" t="s">
        <v>272</v>
      </c>
      <c r="B192">
        <v>4</v>
      </c>
      <c r="C192">
        <v>1040</v>
      </c>
      <c r="D192">
        <v>0.8</v>
      </c>
      <c r="E192" s="289" t="s">
        <v>849</v>
      </c>
      <c r="F192">
        <v>5013767501</v>
      </c>
      <c r="G192" s="276">
        <v>45559</v>
      </c>
      <c r="H192">
        <v>20240924558178</v>
      </c>
      <c r="I192">
        <v>1.6319999999999999</v>
      </c>
      <c r="J192" s="289" t="s">
        <v>350</v>
      </c>
      <c r="K192" s="289" t="s">
        <v>850</v>
      </c>
      <c r="L192" s="289" t="s">
        <v>275</v>
      </c>
      <c r="M192" s="289" t="s">
        <v>851</v>
      </c>
      <c r="N192" s="289" t="s">
        <v>544</v>
      </c>
      <c r="O192" s="289" t="s">
        <v>277</v>
      </c>
      <c r="P192" s="289" t="str">
        <f>VLOOKUP(CAT_Details[[#This Row],[Delivery Bp Customer Code]],Table6[],2,0)</f>
        <v>U2-L5</v>
      </c>
    </row>
    <row r="193" spans="1:16" x14ac:dyDescent="0.25">
      <c r="A193" s="289" t="s">
        <v>278</v>
      </c>
      <c r="B193">
        <v>10</v>
      </c>
      <c r="C193">
        <v>2560</v>
      </c>
      <c r="D193">
        <v>4</v>
      </c>
      <c r="E193" s="289" t="s">
        <v>852</v>
      </c>
      <c r="F193">
        <v>5013694977</v>
      </c>
      <c r="G193" s="276">
        <v>45560</v>
      </c>
      <c r="H193">
        <v>20240916552091</v>
      </c>
      <c r="I193">
        <v>9.6</v>
      </c>
      <c r="J193" s="289" t="s">
        <v>853</v>
      </c>
      <c r="K193" s="289" t="s">
        <v>854</v>
      </c>
      <c r="L193" s="289" t="s">
        <v>275</v>
      </c>
      <c r="M193" s="289" t="s">
        <v>855</v>
      </c>
      <c r="N193" s="289" t="s">
        <v>856</v>
      </c>
      <c r="O193" s="289" t="s">
        <v>498</v>
      </c>
      <c r="P193" s="289" t="str">
        <f>VLOOKUP(CAT_Details[[#This Row],[Delivery Bp Customer Code]],Table6[],2,0)</f>
        <v>DK-BM01</v>
      </c>
    </row>
    <row r="194" spans="1:16" x14ac:dyDescent="0.25">
      <c r="A194" s="289" t="s">
        <v>278</v>
      </c>
      <c r="B194">
        <v>14</v>
      </c>
      <c r="C194">
        <v>6034.14</v>
      </c>
      <c r="D194">
        <v>4.5999999999999996</v>
      </c>
      <c r="E194" s="289" t="s">
        <v>857</v>
      </c>
      <c r="F194">
        <v>5013724541</v>
      </c>
      <c r="G194" s="276">
        <v>45560</v>
      </c>
      <c r="H194">
        <v>20240917553708</v>
      </c>
      <c r="I194">
        <v>6.3840000000000003</v>
      </c>
      <c r="J194" s="289" t="s">
        <v>280</v>
      </c>
      <c r="K194" s="289" t="s">
        <v>858</v>
      </c>
      <c r="L194" s="289" t="s">
        <v>275</v>
      </c>
      <c r="M194" s="289" t="s">
        <v>859</v>
      </c>
      <c r="N194" s="289" t="s">
        <v>485</v>
      </c>
      <c r="O194" s="289" t="s">
        <v>498</v>
      </c>
      <c r="P194" s="289" t="str">
        <f>VLOOKUP(CAT_Details[[#This Row],[Delivery Bp Customer Code]],Table6[],2,0)</f>
        <v>DK-BM01</v>
      </c>
    </row>
    <row r="195" spans="1:16" x14ac:dyDescent="0.25">
      <c r="A195" s="289" t="s">
        <v>278</v>
      </c>
      <c r="B195">
        <v>1</v>
      </c>
      <c r="C195">
        <v>330</v>
      </c>
      <c r="D195">
        <v>0.4</v>
      </c>
      <c r="E195" s="289" t="s">
        <v>860</v>
      </c>
      <c r="F195">
        <v>5013738167</v>
      </c>
      <c r="G195" s="276">
        <v>45560</v>
      </c>
      <c r="H195">
        <v>20240917553056</v>
      </c>
      <c r="I195">
        <v>0.48</v>
      </c>
      <c r="J195" s="289" t="s">
        <v>280</v>
      </c>
      <c r="K195" s="289" t="s">
        <v>861</v>
      </c>
      <c r="L195" s="289" t="s">
        <v>275</v>
      </c>
      <c r="M195" s="289" t="s">
        <v>862</v>
      </c>
      <c r="N195" s="289" t="s">
        <v>643</v>
      </c>
      <c r="O195" s="289" t="s">
        <v>498</v>
      </c>
      <c r="P195" s="289" t="str">
        <f>VLOOKUP(CAT_Details[[#This Row],[Delivery Bp Customer Code]],Table6[],2,0)</f>
        <v>DK-BM01</v>
      </c>
    </row>
    <row r="196" spans="1:16" x14ac:dyDescent="0.25">
      <c r="A196" s="289" t="s">
        <v>278</v>
      </c>
      <c r="B196">
        <v>2</v>
      </c>
      <c r="C196">
        <v>1043.2</v>
      </c>
      <c r="D196">
        <v>0.8</v>
      </c>
      <c r="E196" s="289" t="s">
        <v>863</v>
      </c>
      <c r="F196">
        <v>5013738185</v>
      </c>
      <c r="G196" s="276">
        <v>45560</v>
      </c>
      <c r="H196" s="5">
        <v>20240918554083</v>
      </c>
      <c r="I196">
        <v>1.8240000000000001</v>
      </c>
      <c r="J196" s="289" t="s">
        <v>350</v>
      </c>
      <c r="K196" s="289" t="s">
        <v>864</v>
      </c>
      <c r="L196" s="289" t="s">
        <v>275</v>
      </c>
      <c r="M196" s="289" t="s">
        <v>865</v>
      </c>
      <c r="N196" s="289" t="s">
        <v>479</v>
      </c>
      <c r="O196" s="289" t="s">
        <v>498</v>
      </c>
      <c r="P196" s="289" t="str">
        <f>VLOOKUP(CAT_Details[[#This Row],[Delivery Bp Customer Code]],Table6[],2,0)</f>
        <v>DK-BM01</v>
      </c>
    </row>
    <row r="197" spans="1:16" x14ac:dyDescent="0.25">
      <c r="A197" s="289" t="s">
        <v>278</v>
      </c>
      <c r="B197">
        <v>1</v>
      </c>
      <c r="C197">
        <v>534</v>
      </c>
      <c r="D197">
        <v>0.4</v>
      </c>
      <c r="E197" s="289" t="s">
        <v>866</v>
      </c>
      <c r="F197">
        <v>5013752002</v>
      </c>
      <c r="G197" s="276">
        <v>45560</v>
      </c>
      <c r="H197" s="5">
        <v>20240917553259</v>
      </c>
      <c r="I197">
        <v>0.96</v>
      </c>
      <c r="J197" s="289" t="s">
        <v>280</v>
      </c>
      <c r="K197" s="289" t="s">
        <v>867</v>
      </c>
      <c r="L197" s="289" t="s">
        <v>275</v>
      </c>
      <c r="M197" s="289" t="s">
        <v>855</v>
      </c>
      <c r="N197" s="289" t="s">
        <v>868</v>
      </c>
      <c r="O197" s="289" t="s">
        <v>498</v>
      </c>
      <c r="P197" s="289" t="str">
        <f>VLOOKUP(CAT_Details[[#This Row],[Delivery Bp Customer Code]],Table6[],2,0)</f>
        <v>DK-BM01</v>
      </c>
    </row>
    <row r="198" spans="1:16" x14ac:dyDescent="0.25">
      <c r="A198" s="289" t="s">
        <v>278</v>
      </c>
      <c r="B198">
        <v>4</v>
      </c>
      <c r="C198">
        <v>2204</v>
      </c>
      <c r="D198">
        <v>1.6</v>
      </c>
      <c r="E198" s="289" t="s">
        <v>869</v>
      </c>
      <c r="F198">
        <v>5013753369</v>
      </c>
      <c r="G198" s="276">
        <v>45560</v>
      </c>
      <c r="H198">
        <v>20240919555655</v>
      </c>
      <c r="I198">
        <v>3.84</v>
      </c>
      <c r="J198" s="289" t="s">
        <v>273</v>
      </c>
      <c r="K198" s="289" t="s">
        <v>870</v>
      </c>
      <c r="L198" s="289" t="s">
        <v>275</v>
      </c>
      <c r="M198" s="289" t="s">
        <v>871</v>
      </c>
      <c r="N198" s="289" t="s">
        <v>575</v>
      </c>
      <c r="O198" s="289" t="s">
        <v>498</v>
      </c>
      <c r="P198" s="289" t="str">
        <f>VLOOKUP(CAT_Details[[#This Row],[Delivery Bp Customer Code]],Table6[],2,0)</f>
        <v>DK-BM01</v>
      </c>
    </row>
    <row r="199" spans="1:16" x14ac:dyDescent="0.25">
      <c r="A199" s="289" t="s">
        <v>278</v>
      </c>
      <c r="B199">
        <v>3</v>
      </c>
      <c r="C199">
        <v>1275</v>
      </c>
      <c r="D199">
        <v>1.2</v>
      </c>
      <c r="E199" s="289" t="s">
        <v>872</v>
      </c>
      <c r="F199">
        <v>5013753584</v>
      </c>
      <c r="G199" s="276">
        <v>45560</v>
      </c>
      <c r="H199">
        <v>20240920556383</v>
      </c>
      <c r="I199">
        <v>2.88</v>
      </c>
      <c r="J199" s="289" t="s">
        <v>273</v>
      </c>
      <c r="K199" s="289" t="s">
        <v>873</v>
      </c>
      <c r="L199" s="289" t="s">
        <v>275</v>
      </c>
      <c r="M199" s="289" t="s">
        <v>855</v>
      </c>
      <c r="N199" s="289" t="s">
        <v>653</v>
      </c>
      <c r="O199" s="289" t="s">
        <v>498</v>
      </c>
      <c r="P199" s="289" t="str">
        <f>VLOOKUP(CAT_Details[[#This Row],[Delivery Bp Customer Code]],Table6[],2,0)</f>
        <v>DK-BM01</v>
      </c>
    </row>
    <row r="200" spans="1:16" x14ac:dyDescent="0.25">
      <c r="A200" s="289" t="s">
        <v>874</v>
      </c>
      <c r="B200">
        <v>16</v>
      </c>
      <c r="C200">
        <v>6592</v>
      </c>
      <c r="D200">
        <v>8</v>
      </c>
      <c r="E200" s="289" t="s">
        <v>875</v>
      </c>
      <c r="F200">
        <v>5013746812</v>
      </c>
      <c r="G200" s="276">
        <v>45560</v>
      </c>
      <c r="H200">
        <v>20240919555338</v>
      </c>
      <c r="I200">
        <v>19.2</v>
      </c>
      <c r="J200" s="289" t="s">
        <v>350</v>
      </c>
      <c r="K200" s="289" t="s">
        <v>876</v>
      </c>
      <c r="L200" s="289" t="s">
        <v>275</v>
      </c>
      <c r="M200" s="289" t="s">
        <v>865</v>
      </c>
      <c r="N200" s="289" t="s">
        <v>381</v>
      </c>
      <c r="O200" s="289" t="s">
        <v>877</v>
      </c>
      <c r="P200" s="289" t="e">
        <f>VLOOKUP(CAT_Details[[#This Row],[Delivery Bp Customer Code]],Table6[],2,0)</f>
        <v>#N/A</v>
      </c>
    </row>
    <row r="201" spans="1:16" x14ac:dyDescent="0.25">
      <c r="A201" s="289" t="s">
        <v>285</v>
      </c>
      <c r="B201">
        <v>4</v>
      </c>
      <c r="C201">
        <v>616</v>
      </c>
      <c r="D201">
        <v>1.6</v>
      </c>
      <c r="E201" s="289" t="s">
        <v>878</v>
      </c>
      <c r="F201">
        <v>5013695119</v>
      </c>
      <c r="G201" s="276">
        <v>45560</v>
      </c>
      <c r="H201" s="5">
        <v>20240913550660</v>
      </c>
      <c r="I201">
        <v>3.2639999999999998</v>
      </c>
      <c r="J201" s="289" t="s">
        <v>294</v>
      </c>
      <c r="K201" s="289" t="s">
        <v>879</v>
      </c>
      <c r="L201" s="289" t="s">
        <v>275</v>
      </c>
      <c r="M201" s="289" t="s">
        <v>449</v>
      </c>
      <c r="N201" s="289" t="s">
        <v>504</v>
      </c>
      <c r="O201" s="289" t="s">
        <v>291</v>
      </c>
      <c r="P201" s="289" t="str">
        <f>VLOOKUP(CAT_Details[[#This Row],[Delivery Bp Customer Code]],Table6[],2,0)</f>
        <v>DX01-L5</v>
      </c>
    </row>
    <row r="202" spans="1:16" x14ac:dyDescent="0.25">
      <c r="A202" s="289" t="s">
        <v>285</v>
      </c>
      <c r="B202">
        <v>5</v>
      </c>
      <c r="C202">
        <v>32.5</v>
      </c>
      <c r="D202">
        <v>0.25</v>
      </c>
      <c r="E202" s="289" t="s">
        <v>880</v>
      </c>
      <c r="F202">
        <v>5013710188</v>
      </c>
      <c r="G202" s="276">
        <v>45560</v>
      </c>
      <c r="H202">
        <v>20240917553311</v>
      </c>
      <c r="I202">
        <v>0.159</v>
      </c>
      <c r="J202" s="289" t="s">
        <v>345</v>
      </c>
      <c r="K202" s="289" t="s">
        <v>881</v>
      </c>
      <c r="L202" s="289" t="s">
        <v>275</v>
      </c>
      <c r="M202" s="289" t="s">
        <v>882</v>
      </c>
      <c r="N202" s="289" t="s">
        <v>883</v>
      </c>
      <c r="O202" s="289" t="s">
        <v>291</v>
      </c>
      <c r="P202" s="289" t="str">
        <f>VLOOKUP(CAT_Details[[#This Row],[Delivery Bp Customer Code]],Table6[],2,0)</f>
        <v>DX01-L5</v>
      </c>
    </row>
    <row r="203" spans="1:16" x14ac:dyDescent="0.25">
      <c r="A203" s="289" t="s">
        <v>285</v>
      </c>
      <c r="B203">
        <v>23</v>
      </c>
      <c r="C203">
        <v>2185</v>
      </c>
      <c r="D203">
        <v>9.1999999999999993</v>
      </c>
      <c r="E203" s="289" t="s">
        <v>884</v>
      </c>
      <c r="F203">
        <v>5013710211</v>
      </c>
      <c r="G203" s="276">
        <v>45560</v>
      </c>
      <c r="H203" s="5">
        <v>20240916552395</v>
      </c>
      <c r="I203">
        <v>22.08</v>
      </c>
      <c r="J203" s="289" t="s">
        <v>345</v>
      </c>
      <c r="K203" s="289" t="s">
        <v>885</v>
      </c>
      <c r="L203" s="289" t="s">
        <v>275</v>
      </c>
      <c r="M203" s="289" t="s">
        <v>886</v>
      </c>
      <c r="N203" s="289" t="s">
        <v>512</v>
      </c>
      <c r="O203" s="289" t="s">
        <v>291</v>
      </c>
      <c r="P203" s="289" t="str">
        <f>VLOOKUP(CAT_Details[[#This Row],[Delivery Bp Customer Code]],Table6[],2,0)</f>
        <v>DX01-L5</v>
      </c>
    </row>
    <row r="204" spans="1:16" x14ac:dyDescent="0.25">
      <c r="A204" s="289" t="s">
        <v>285</v>
      </c>
      <c r="B204">
        <v>7</v>
      </c>
      <c r="C204">
        <v>2800</v>
      </c>
      <c r="D204">
        <v>3.5</v>
      </c>
      <c r="E204" s="289" t="s">
        <v>887</v>
      </c>
      <c r="F204">
        <v>5013710302</v>
      </c>
      <c r="G204" s="276">
        <v>45560</v>
      </c>
      <c r="H204">
        <v>20240917553621</v>
      </c>
      <c r="I204">
        <v>8.4</v>
      </c>
      <c r="J204" s="289" t="s">
        <v>287</v>
      </c>
      <c r="K204" s="289" t="s">
        <v>888</v>
      </c>
      <c r="L204" s="289" t="s">
        <v>275</v>
      </c>
      <c r="M204" s="289" t="s">
        <v>813</v>
      </c>
      <c r="N204" s="289" t="s">
        <v>889</v>
      </c>
      <c r="O204" s="289" t="s">
        <v>291</v>
      </c>
      <c r="P204" s="289" t="str">
        <f>VLOOKUP(CAT_Details[[#This Row],[Delivery Bp Customer Code]],Table6[],2,0)</f>
        <v>DX01-L5</v>
      </c>
    </row>
    <row r="205" spans="1:16" x14ac:dyDescent="0.25">
      <c r="A205" s="289" t="s">
        <v>285</v>
      </c>
      <c r="B205">
        <v>1</v>
      </c>
      <c r="C205">
        <v>100</v>
      </c>
      <c r="D205">
        <v>0.4</v>
      </c>
      <c r="E205" s="289" t="s">
        <v>890</v>
      </c>
      <c r="F205">
        <v>5013710663</v>
      </c>
      <c r="G205" s="276">
        <v>45560</v>
      </c>
      <c r="H205" s="5">
        <v>20240917553026</v>
      </c>
      <c r="I205">
        <v>0.96</v>
      </c>
      <c r="J205" s="289" t="s">
        <v>345</v>
      </c>
      <c r="K205" s="289" t="s">
        <v>891</v>
      </c>
      <c r="L205" s="289" t="s">
        <v>275</v>
      </c>
      <c r="M205" s="289" t="s">
        <v>892</v>
      </c>
      <c r="N205" s="289" t="s">
        <v>371</v>
      </c>
      <c r="O205" s="289" t="s">
        <v>291</v>
      </c>
      <c r="P205" s="289" t="str">
        <f>VLOOKUP(CAT_Details[[#This Row],[Delivery Bp Customer Code]],Table6[],2,0)</f>
        <v>DX01-L5</v>
      </c>
    </row>
    <row r="206" spans="1:16" x14ac:dyDescent="0.25">
      <c r="A206" s="289" t="s">
        <v>285</v>
      </c>
      <c r="B206">
        <v>11</v>
      </c>
      <c r="C206">
        <v>2079</v>
      </c>
      <c r="D206">
        <v>4.4000000000000004</v>
      </c>
      <c r="E206" s="289" t="s">
        <v>893</v>
      </c>
      <c r="F206">
        <v>5013714279</v>
      </c>
      <c r="G206" s="276">
        <v>45560</v>
      </c>
      <c r="H206" s="5">
        <v>20240917553075</v>
      </c>
      <c r="I206">
        <v>7.3920000000000003</v>
      </c>
      <c r="J206" s="289" t="s">
        <v>345</v>
      </c>
      <c r="K206" s="289" t="s">
        <v>894</v>
      </c>
      <c r="L206" s="289" t="s">
        <v>275</v>
      </c>
      <c r="M206" s="289" t="s">
        <v>781</v>
      </c>
      <c r="N206" s="289" t="s">
        <v>348</v>
      </c>
      <c r="O206" s="289" t="s">
        <v>291</v>
      </c>
      <c r="P206" s="289" t="str">
        <f>VLOOKUP(CAT_Details[[#This Row],[Delivery Bp Customer Code]],Table6[],2,0)</f>
        <v>DX01-L5</v>
      </c>
    </row>
    <row r="207" spans="1:16" x14ac:dyDescent="0.25">
      <c r="A207" s="289" t="s">
        <v>285</v>
      </c>
      <c r="B207">
        <v>7</v>
      </c>
      <c r="C207">
        <v>1780</v>
      </c>
      <c r="D207">
        <v>2.8</v>
      </c>
      <c r="E207" s="289" t="s">
        <v>895</v>
      </c>
      <c r="F207">
        <v>5013724327</v>
      </c>
      <c r="G207" s="276">
        <v>45560</v>
      </c>
      <c r="H207" s="5">
        <v>20240917553067</v>
      </c>
      <c r="I207">
        <v>2.3039999999999998</v>
      </c>
      <c r="J207" s="289" t="s">
        <v>287</v>
      </c>
      <c r="K207" s="289" t="s">
        <v>896</v>
      </c>
      <c r="L207" s="289" t="s">
        <v>275</v>
      </c>
      <c r="M207" s="289" t="s">
        <v>897</v>
      </c>
      <c r="N207" s="289" t="s">
        <v>516</v>
      </c>
      <c r="O207" s="289" t="s">
        <v>291</v>
      </c>
      <c r="P207" s="289" t="str">
        <f>VLOOKUP(CAT_Details[[#This Row],[Delivery Bp Customer Code]],Table6[],2,0)</f>
        <v>DX01-L5</v>
      </c>
    </row>
    <row r="208" spans="1:16" x14ac:dyDescent="0.25">
      <c r="A208" s="289" t="s">
        <v>285</v>
      </c>
      <c r="B208">
        <v>1</v>
      </c>
      <c r="C208">
        <v>92</v>
      </c>
      <c r="D208">
        <v>0.34</v>
      </c>
      <c r="E208" s="289" t="s">
        <v>898</v>
      </c>
      <c r="F208">
        <v>5013738169</v>
      </c>
      <c r="G208" s="276">
        <v>45560</v>
      </c>
      <c r="H208" s="5">
        <v>20240920556328</v>
      </c>
      <c r="I208">
        <v>0.36399999999999999</v>
      </c>
      <c r="J208" s="289" t="s">
        <v>350</v>
      </c>
      <c r="K208" s="289" t="s">
        <v>899</v>
      </c>
      <c r="L208" s="289" t="s">
        <v>275</v>
      </c>
      <c r="M208" s="289" t="s">
        <v>900</v>
      </c>
      <c r="N208" s="289" t="s">
        <v>901</v>
      </c>
      <c r="O208" s="289" t="s">
        <v>291</v>
      </c>
      <c r="P208" s="289" t="str">
        <f>VLOOKUP(CAT_Details[[#This Row],[Delivery Bp Customer Code]],Table6[],2,0)</f>
        <v>DX01-L5</v>
      </c>
    </row>
    <row r="209" spans="1:16" x14ac:dyDescent="0.25">
      <c r="A209" s="289" t="s">
        <v>285</v>
      </c>
      <c r="B209">
        <v>20</v>
      </c>
      <c r="C209">
        <v>18400</v>
      </c>
      <c r="D209">
        <v>8</v>
      </c>
      <c r="E209" s="289" t="s">
        <v>902</v>
      </c>
      <c r="F209">
        <v>5013738375</v>
      </c>
      <c r="G209" s="276">
        <v>45560</v>
      </c>
      <c r="H209">
        <v>20240918554063</v>
      </c>
      <c r="I209">
        <v>19.2</v>
      </c>
      <c r="J209" s="289" t="s">
        <v>350</v>
      </c>
      <c r="K209" s="289" t="s">
        <v>903</v>
      </c>
      <c r="L209" s="289" t="s">
        <v>275</v>
      </c>
      <c r="M209" s="289" t="s">
        <v>900</v>
      </c>
      <c r="N209" s="289" t="s">
        <v>524</v>
      </c>
      <c r="O209" s="289" t="s">
        <v>291</v>
      </c>
      <c r="P209" s="289" t="str">
        <f>VLOOKUP(CAT_Details[[#This Row],[Delivery Bp Customer Code]],Table6[],2,0)</f>
        <v>DX01-L5</v>
      </c>
    </row>
    <row r="210" spans="1:16" x14ac:dyDescent="0.25">
      <c r="A210" s="289" t="s">
        <v>521</v>
      </c>
      <c r="B210">
        <v>8</v>
      </c>
      <c r="C210">
        <v>2960</v>
      </c>
      <c r="D210">
        <v>3.2</v>
      </c>
      <c r="E210" s="289" t="s">
        <v>904</v>
      </c>
      <c r="F210">
        <v>5013738117</v>
      </c>
      <c r="G210" s="276">
        <v>45560</v>
      </c>
      <c r="H210">
        <v>20240919555133</v>
      </c>
      <c r="I210">
        <v>2.7650000000000001</v>
      </c>
      <c r="J210" s="289" t="s">
        <v>350</v>
      </c>
      <c r="K210" s="289" t="s">
        <v>905</v>
      </c>
      <c r="L210" s="289" t="s">
        <v>275</v>
      </c>
      <c r="M210" s="289" t="s">
        <v>906</v>
      </c>
      <c r="N210" s="289" t="s">
        <v>528</v>
      </c>
      <c r="O210" s="289" t="s">
        <v>525</v>
      </c>
      <c r="P210" s="289" t="str">
        <f>VLOOKUP(CAT_Details[[#This Row],[Delivery Bp Customer Code]],Table6[],2,0)</f>
        <v>No Loc</v>
      </c>
    </row>
    <row r="211" spans="1:16" x14ac:dyDescent="0.25">
      <c r="A211" s="289" t="s">
        <v>272</v>
      </c>
      <c r="B211">
        <v>3</v>
      </c>
      <c r="C211">
        <v>730</v>
      </c>
      <c r="D211">
        <v>1.2</v>
      </c>
      <c r="E211" s="289" t="s">
        <v>907</v>
      </c>
      <c r="F211">
        <v>5013710017</v>
      </c>
      <c r="G211" s="276">
        <v>45560</v>
      </c>
      <c r="H211">
        <v>20240916551847</v>
      </c>
      <c r="I211">
        <v>3.6480000000000001</v>
      </c>
      <c r="J211" s="289" t="s">
        <v>294</v>
      </c>
      <c r="K211" s="289" t="s">
        <v>908</v>
      </c>
      <c r="L211" s="289" t="s">
        <v>275</v>
      </c>
      <c r="M211" s="289" t="s">
        <v>909</v>
      </c>
      <c r="N211" s="289" t="s">
        <v>555</v>
      </c>
      <c r="O211" s="289" t="s">
        <v>277</v>
      </c>
      <c r="P211" s="289" t="str">
        <f>VLOOKUP(CAT_Details[[#This Row],[Delivery Bp Customer Code]],Table6[],2,0)</f>
        <v>U2-L5</v>
      </c>
    </row>
    <row r="212" spans="1:16" x14ac:dyDescent="0.25">
      <c r="A212" s="289" t="s">
        <v>272</v>
      </c>
      <c r="B212">
        <v>3</v>
      </c>
      <c r="C212">
        <v>612</v>
      </c>
      <c r="D212">
        <v>0.6</v>
      </c>
      <c r="E212" s="289" t="s">
        <v>910</v>
      </c>
      <c r="F212">
        <v>5013737977</v>
      </c>
      <c r="G212" s="276">
        <v>45560</v>
      </c>
      <c r="H212">
        <v>20240916551754</v>
      </c>
      <c r="I212">
        <v>0.93600000000000005</v>
      </c>
      <c r="J212" s="289" t="s">
        <v>350</v>
      </c>
      <c r="K212" s="289" t="s">
        <v>911</v>
      </c>
      <c r="L212" s="289" t="s">
        <v>275</v>
      </c>
      <c r="M212" s="289" t="s">
        <v>865</v>
      </c>
      <c r="N212" s="289" t="s">
        <v>912</v>
      </c>
      <c r="O212" s="289" t="s">
        <v>277</v>
      </c>
      <c r="P212" s="289" t="str">
        <f>VLOOKUP(CAT_Details[[#This Row],[Delivery Bp Customer Code]],Table6[],2,0)</f>
        <v>U2-L5</v>
      </c>
    </row>
    <row r="213" spans="1:16" x14ac:dyDescent="0.25">
      <c r="A213" s="289" t="s">
        <v>272</v>
      </c>
      <c r="B213">
        <v>5</v>
      </c>
      <c r="C213">
        <v>215</v>
      </c>
      <c r="D213">
        <v>1.05</v>
      </c>
      <c r="E213" s="289" t="s">
        <v>913</v>
      </c>
      <c r="F213">
        <v>5013738155</v>
      </c>
      <c r="G213" s="276">
        <v>45560</v>
      </c>
      <c r="H213" s="5">
        <v>20240917552781</v>
      </c>
      <c r="I213">
        <v>1.2769999999999999</v>
      </c>
      <c r="J213" s="289" t="s">
        <v>350</v>
      </c>
      <c r="K213" s="289" t="s">
        <v>914</v>
      </c>
      <c r="L213" s="289" t="s">
        <v>275</v>
      </c>
      <c r="M213" s="289" t="s">
        <v>865</v>
      </c>
      <c r="N213" s="289" t="s">
        <v>540</v>
      </c>
      <c r="O213" s="289" t="s">
        <v>277</v>
      </c>
      <c r="P213" s="289" t="str">
        <f>VLOOKUP(CAT_Details[[#This Row],[Delivery Bp Customer Code]],Table6[],2,0)</f>
        <v>U2-L5</v>
      </c>
    </row>
    <row r="214" spans="1:16" x14ac:dyDescent="0.25">
      <c r="A214" s="289" t="s">
        <v>272</v>
      </c>
      <c r="B214">
        <v>5</v>
      </c>
      <c r="C214">
        <v>1500</v>
      </c>
      <c r="D214">
        <v>2</v>
      </c>
      <c r="E214" s="289" t="s">
        <v>915</v>
      </c>
      <c r="F214">
        <v>5013738159</v>
      </c>
      <c r="G214" s="276">
        <v>45560</v>
      </c>
      <c r="H214" s="5">
        <v>20240919555660</v>
      </c>
      <c r="I214">
        <v>1.68</v>
      </c>
      <c r="J214" s="289" t="s">
        <v>350</v>
      </c>
      <c r="K214" s="289" t="s">
        <v>916</v>
      </c>
      <c r="L214" s="289" t="s">
        <v>275</v>
      </c>
      <c r="M214" s="289" t="s">
        <v>865</v>
      </c>
      <c r="N214" s="289" t="s">
        <v>547</v>
      </c>
      <c r="O214" s="289" t="s">
        <v>277</v>
      </c>
      <c r="P214" s="289" t="str">
        <f>VLOOKUP(CAT_Details[[#This Row],[Delivery Bp Customer Code]],Table6[],2,0)</f>
        <v>U2-L5</v>
      </c>
    </row>
    <row r="215" spans="1:16" x14ac:dyDescent="0.25">
      <c r="A215" s="289" t="s">
        <v>272</v>
      </c>
      <c r="B215">
        <v>11</v>
      </c>
      <c r="C215">
        <v>4367.5</v>
      </c>
      <c r="D215">
        <v>4.2</v>
      </c>
      <c r="E215" s="289" t="s">
        <v>917</v>
      </c>
      <c r="F215">
        <v>5013738253</v>
      </c>
      <c r="G215" s="276">
        <v>45560</v>
      </c>
      <c r="H215">
        <v>20240919555203</v>
      </c>
      <c r="I215">
        <v>5.7309999999999999</v>
      </c>
      <c r="J215" s="289" t="s">
        <v>350</v>
      </c>
      <c r="K215" s="289" t="s">
        <v>918</v>
      </c>
      <c r="L215" s="289" t="s">
        <v>275</v>
      </c>
      <c r="M215" s="289" t="s">
        <v>900</v>
      </c>
      <c r="N215" s="289" t="s">
        <v>456</v>
      </c>
      <c r="O215" s="289" t="s">
        <v>277</v>
      </c>
      <c r="P215" s="289" t="str">
        <f>VLOOKUP(CAT_Details[[#This Row],[Delivery Bp Customer Code]],Table6[],2,0)</f>
        <v>U2-L5</v>
      </c>
    </row>
    <row r="216" spans="1:16" x14ac:dyDescent="0.25">
      <c r="A216" s="289" t="s">
        <v>272</v>
      </c>
      <c r="B216">
        <v>6</v>
      </c>
      <c r="C216">
        <v>846</v>
      </c>
      <c r="D216">
        <v>3.2</v>
      </c>
      <c r="E216" s="289" t="s">
        <v>919</v>
      </c>
      <c r="F216">
        <v>5013753560</v>
      </c>
      <c r="G216" s="276">
        <v>45560</v>
      </c>
      <c r="H216">
        <v>20240919555618</v>
      </c>
      <c r="I216">
        <v>7.2960000000000003</v>
      </c>
      <c r="J216" s="289" t="s">
        <v>302</v>
      </c>
      <c r="K216" s="289" t="s">
        <v>920</v>
      </c>
      <c r="L216" s="289" t="s">
        <v>275</v>
      </c>
      <c r="M216" s="289" t="s">
        <v>921</v>
      </c>
      <c r="N216" s="289" t="s">
        <v>305</v>
      </c>
      <c r="O216" s="289" t="s">
        <v>277</v>
      </c>
      <c r="P216" s="289" t="str">
        <f>VLOOKUP(CAT_Details[[#This Row],[Delivery Bp Customer Code]],Table6[],2,0)</f>
        <v>U2-L5</v>
      </c>
    </row>
    <row r="217" spans="1:16" x14ac:dyDescent="0.25">
      <c r="A217" s="289" t="s">
        <v>272</v>
      </c>
      <c r="B217">
        <v>1</v>
      </c>
      <c r="C217">
        <v>46</v>
      </c>
      <c r="D217">
        <v>0.4</v>
      </c>
      <c r="E217" s="289" t="s">
        <v>922</v>
      </c>
      <c r="F217">
        <v>5013753843</v>
      </c>
      <c r="G217" s="276">
        <v>45560</v>
      </c>
      <c r="H217" s="5">
        <v>20240919555857</v>
      </c>
      <c r="I217">
        <v>1.728</v>
      </c>
      <c r="J217" s="289" t="s">
        <v>273</v>
      </c>
      <c r="K217" s="289" t="s">
        <v>923</v>
      </c>
      <c r="L217" s="289" t="s">
        <v>275</v>
      </c>
      <c r="M217" s="289" t="s">
        <v>871</v>
      </c>
      <c r="N217" s="289" t="s">
        <v>924</v>
      </c>
      <c r="O217" s="289" t="s">
        <v>277</v>
      </c>
      <c r="P217" s="289" t="str">
        <f>VLOOKUP(CAT_Details[[#This Row],[Delivery Bp Customer Code]],Table6[],2,0)</f>
        <v>U2-L5</v>
      </c>
    </row>
    <row r="218" spans="1:16" x14ac:dyDescent="0.25">
      <c r="A218" s="289" t="s">
        <v>278</v>
      </c>
      <c r="B218">
        <v>10</v>
      </c>
      <c r="C218">
        <v>2300</v>
      </c>
      <c r="D218">
        <v>1.67</v>
      </c>
      <c r="E218" s="289" t="s">
        <v>925</v>
      </c>
      <c r="F218">
        <v>5013724388</v>
      </c>
      <c r="G218" s="276">
        <v>45561</v>
      </c>
      <c r="H218">
        <v>20240917553622</v>
      </c>
      <c r="I218">
        <v>2</v>
      </c>
      <c r="J218" s="289" t="s">
        <v>324</v>
      </c>
      <c r="K218" s="289" t="s">
        <v>926</v>
      </c>
      <c r="L218" s="289" t="s">
        <v>275</v>
      </c>
      <c r="M218" s="289" t="s">
        <v>927</v>
      </c>
      <c r="N218" s="289" t="s">
        <v>928</v>
      </c>
      <c r="O218" s="289" t="s">
        <v>498</v>
      </c>
      <c r="P218" s="289" t="str">
        <f>VLOOKUP(CAT_Details[[#This Row],[Delivery Bp Customer Code]],Table6[],2,0)</f>
        <v>DK-BM01</v>
      </c>
    </row>
    <row r="219" spans="1:16" x14ac:dyDescent="0.25">
      <c r="A219" s="289" t="s">
        <v>278</v>
      </c>
      <c r="B219">
        <v>6</v>
      </c>
      <c r="C219">
        <v>450</v>
      </c>
      <c r="D219">
        <v>1.2</v>
      </c>
      <c r="E219" s="289" t="s">
        <v>929</v>
      </c>
      <c r="F219">
        <v>5013738030</v>
      </c>
      <c r="G219" s="276">
        <v>45561</v>
      </c>
      <c r="H219">
        <v>20240920556304</v>
      </c>
      <c r="I219">
        <v>2.88</v>
      </c>
      <c r="J219" s="289" t="s">
        <v>324</v>
      </c>
      <c r="K219" s="289" t="s">
        <v>930</v>
      </c>
      <c r="L219" s="289" t="s">
        <v>275</v>
      </c>
      <c r="M219" s="289" t="s">
        <v>931</v>
      </c>
      <c r="N219" s="289" t="s">
        <v>640</v>
      </c>
      <c r="O219" s="289" t="s">
        <v>498</v>
      </c>
      <c r="P219" s="289" t="str">
        <f>VLOOKUP(CAT_Details[[#This Row],[Delivery Bp Customer Code]],Table6[],2,0)</f>
        <v>DK-BM01</v>
      </c>
    </row>
    <row r="220" spans="1:16" x14ac:dyDescent="0.25">
      <c r="A220" s="289" t="s">
        <v>278</v>
      </c>
      <c r="B220">
        <v>4</v>
      </c>
      <c r="C220">
        <v>228</v>
      </c>
      <c r="D220">
        <v>0.8</v>
      </c>
      <c r="E220" s="289" t="s">
        <v>932</v>
      </c>
      <c r="F220">
        <v>5013738042</v>
      </c>
      <c r="G220" s="276">
        <v>45561</v>
      </c>
      <c r="H220" s="5">
        <v>20240917553042</v>
      </c>
      <c r="I220">
        <v>0.76800000000000002</v>
      </c>
      <c r="J220" s="289" t="s">
        <v>324</v>
      </c>
      <c r="K220" s="289" t="s">
        <v>933</v>
      </c>
      <c r="L220" s="289" t="s">
        <v>275</v>
      </c>
      <c r="M220" s="289" t="s">
        <v>927</v>
      </c>
      <c r="N220" s="289" t="s">
        <v>326</v>
      </c>
      <c r="O220" s="289" t="s">
        <v>498</v>
      </c>
      <c r="P220" s="289" t="str">
        <f>VLOOKUP(CAT_Details[[#This Row],[Delivery Bp Customer Code]],Table6[],2,0)</f>
        <v>DK-BM01</v>
      </c>
    </row>
    <row r="221" spans="1:16" x14ac:dyDescent="0.25">
      <c r="A221" s="289" t="s">
        <v>278</v>
      </c>
      <c r="B221">
        <v>3</v>
      </c>
      <c r="C221">
        <v>1182</v>
      </c>
      <c r="D221">
        <v>1.2</v>
      </c>
      <c r="E221" s="289" t="s">
        <v>934</v>
      </c>
      <c r="F221">
        <v>5013738073</v>
      </c>
      <c r="G221" s="276">
        <v>45561</v>
      </c>
      <c r="H221">
        <v>20240918554089</v>
      </c>
      <c r="I221">
        <v>1.44</v>
      </c>
      <c r="J221" s="289" t="s">
        <v>280</v>
      </c>
      <c r="K221" s="289" t="s">
        <v>935</v>
      </c>
      <c r="L221" s="289" t="s">
        <v>275</v>
      </c>
      <c r="M221" s="289" t="s">
        <v>862</v>
      </c>
      <c r="N221" s="289" t="s">
        <v>643</v>
      </c>
      <c r="O221" s="289" t="s">
        <v>498</v>
      </c>
      <c r="P221" s="289" t="str">
        <f>VLOOKUP(CAT_Details[[#This Row],[Delivery Bp Customer Code]],Table6[],2,0)</f>
        <v>DK-BM01</v>
      </c>
    </row>
    <row r="222" spans="1:16" x14ac:dyDescent="0.25">
      <c r="A222" s="289" t="s">
        <v>278</v>
      </c>
      <c r="B222">
        <v>3</v>
      </c>
      <c r="C222">
        <v>684</v>
      </c>
      <c r="D222">
        <v>1.2</v>
      </c>
      <c r="E222" s="289" t="s">
        <v>936</v>
      </c>
      <c r="F222">
        <v>5013738299</v>
      </c>
      <c r="G222" s="276">
        <v>45561</v>
      </c>
      <c r="H222">
        <v>20240917553637</v>
      </c>
      <c r="I222">
        <v>1.44</v>
      </c>
      <c r="J222" s="289" t="s">
        <v>280</v>
      </c>
      <c r="K222" s="289" t="s">
        <v>937</v>
      </c>
      <c r="L222" s="289" t="s">
        <v>275</v>
      </c>
      <c r="M222" s="289" t="s">
        <v>862</v>
      </c>
      <c r="N222" s="289" t="s">
        <v>283</v>
      </c>
      <c r="O222" s="289" t="s">
        <v>498</v>
      </c>
      <c r="P222" s="289" t="str">
        <f>VLOOKUP(CAT_Details[[#This Row],[Delivery Bp Customer Code]],Table6[],2,0)</f>
        <v>DK-BM01</v>
      </c>
    </row>
    <row r="223" spans="1:16" x14ac:dyDescent="0.25">
      <c r="A223" s="289" t="s">
        <v>278</v>
      </c>
      <c r="B223">
        <v>11</v>
      </c>
      <c r="C223">
        <v>2913</v>
      </c>
      <c r="D223">
        <v>4.79</v>
      </c>
      <c r="E223" s="289" t="s">
        <v>938</v>
      </c>
      <c r="F223">
        <v>5013753351</v>
      </c>
      <c r="G223" s="276">
        <v>45561</v>
      </c>
      <c r="H223">
        <v>20240919555142</v>
      </c>
      <c r="I223">
        <v>11.114000000000001</v>
      </c>
      <c r="J223" s="289" t="s">
        <v>350</v>
      </c>
      <c r="K223" s="289" t="s">
        <v>939</v>
      </c>
      <c r="L223" s="289" t="s">
        <v>275</v>
      </c>
      <c r="M223" s="289" t="s">
        <v>906</v>
      </c>
      <c r="N223" s="289" t="s">
        <v>940</v>
      </c>
      <c r="O223" s="289" t="s">
        <v>498</v>
      </c>
      <c r="P223" s="289" t="str">
        <f>VLOOKUP(CAT_Details[[#This Row],[Delivery Bp Customer Code]],Table6[],2,0)</f>
        <v>DK-BM01</v>
      </c>
    </row>
    <row r="224" spans="1:16" x14ac:dyDescent="0.25">
      <c r="A224" s="289" t="s">
        <v>941</v>
      </c>
      <c r="B224">
        <v>1</v>
      </c>
      <c r="C224">
        <v>4</v>
      </c>
      <c r="D224">
        <v>7.0000000000000007E-2</v>
      </c>
      <c r="E224" s="289" t="s">
        <v>942</v>
      </c>
      <c r="F224">
        <v>5013724322</v>
      </c>
      <c r="G224" s="276">
        <v>45561</v>
      </c>
      <c r="H224">
        <v>20240917553004</v>
      </c>
      <c r="I224">
        <v>4.8000000000000001E-2</v>
      </c>
      <c r="J224" s="289" t="s">
        <v>294</v>
      </c>
      <c r="K224" s="289" t="s">
        <v>943</v>
      </c>
      <c r="L224" s="289" t="s">
        <v>275</v>
      </c>
      <c r="M224" s="289" t="s">
        <v>843</v>
      </c>
      <c r="N224" s="289" t="s">
        <v>944</v>
      </c>
      <c r="O224" s="289" t="s">
        <v>945</v>
      </c>
      <c r="P224" s="289" t="str">
        <f>VLOOKUP(CAT_Details[[#This Row],[Delivery Bp Customer Code]],Table6[],2,0)</f>
        <v>DK-LW01</v>
      </c>
    </row>
    <row r="225" spans="1:16" x14ac:dyDescent="0.25">
      <c r="A225" s="289" t="s">
        <v>76</v>
      </c>
      <c r="B225">
        <v>1</v>
      </c>
      <c r="C225">
        <v>8</v>
      </c>
      <c r="D225">
        <v>0.03</v>
      </c>
      <c r="E225" s="289" t="s">
        <v>946</v>
      </c>
      <c r="F225">
        <v>5013753413</v>
      </c>
      <c r="G225" s="276">
        <v>45561</v>
      </c>
      <c r="H225">
        <v>20240920556245</v>
      </c>
      <c r="I225">
        <v>2.3E-2</v>
      </c>
      <c r="J225" s="289" t="s">
        <v>350</v>
      </c>
      <c r="K225" s="289" t="s">
        <v>947</v>
      </c>
      <c r="L225" s="289" t="s">
        <v>275</v>
      </c>
      <c r="M225" s="289" t="s">
        <v>906</v>
      </c>
      <c r="N225" s="289" t="s">
        <v>948</v>
      </c>
      <c r="O225" s="289" t="s">
        <v>748</v>
      </c>
      <c r="P225" s="289" t="str">
        <f>VLOOKUP(CAT_Details[[#This Row],[Delivery Bp Customer Code]],Table6[],2,0)</f>
        <v>No Loc</v>
      </c>
    </row>
    <row r="226" spans="1:16" x14ac:dyDescent="0.25">
      <c r="A226" s="289" t="s">
        <v>285</v>
      </c>
      <c r="B226">
        <v>20</v>
      </c>
      <c r="C226">
        <v>6300</v>
      </c>
      <c r="D226">
        <v>8</v>
      </c>
      <c r="E226" s="289" t="s">
        <v>949</v>
      </c>
      <c r="F226">
        <v>5013710067</v>
      </c>
      <c r="G226" s="276">
        <v>45561</v>
      </c>
      <c r="H226">
        <v>20240912550312</v>
      </c>
      <c r="I226">
        <v>19.2</v>
      </c>
      <c r="J226" s="289" t="s">
        <v>383</v>
      </c>
      <c r="K226" s="289" t="s">
        <v>950</v>
      </c>
      <c r="L226" s="289" t="s">
        <v>275</v>
      </c>
      <c r="M226" s="289" t="s">
        <v>772</v>
      </c>
      <c r="N226" s="289" t="s">
        <v>386</v>
      </c>
      <c r="O226" s="289" t="s">
        <v>291</v>
      </c>
      <c r="P226" s="289" t="str">
        <f>VLOOKUP(CAT_Details[[#This Row],[Delivery Bp Customer Code]],Table6[],2,0)</f>
        <v>DX01-L5</v>
      </c>
    </row>
    <row r="227" spans="1:16" x14ac:dyDescent="0.25">
      <c r="A227" s="289" t="s">
        <v>285</v>
      </c>
      <c r="B227">
        <v>4</v>
      </c>
      <c r="C227">
        <v>225</v>
      </c>
      <c r="D227">
        <v>1.6</v>
      </c>
      <c r="E227" s="289" t="s">
        <v>951</v>
      </c>
      <c r="F227">
        <v>5013710325</v>
      </c>
      <c r="G227" s="276">
        <v>45561</v>
      </c>
      <c r="H227" s="5">
        <v>20240912550340</v>
      </c>
      <c r="I227">
        <v>3.84</v>
      </c>
      <c r="J227" s="289" t="s">
        <v>324</v>
      </c>
      <c r="K227" s="289" t="s">
        <v>952</v>
      </c>
      <c r="L227" s="289" t="s">
        <v>275</v>
      </c>
      <c r="M227" s="289" t="s">
        <v>733</v>
      </c>
      <c r="N227" s="289" t="s">
        <v>375</v>
      </c>
      <c r="O227" s="289" t="s">
        <v>291</v>
      </c>
      <c r="P227" s="289" t="str">
        <f>VLOOKUP(CAT_Details[[#This Row],[Delivery Bp Customer Code]],Table6[],2,0)</f>
        <v>DX01-L5</v>
      </c>
    </row>
    <row r="228" spans="1:16" x14ac:dyDescent="0.25">
      <c r="A228" s="289" t="s">
        <v>285</v>
      </c>
      <c r="B228">
        <v>77</v>
      </c>
      <c r="C228">
        <v>10263</v>
      </c>
      <c r="D228">
        <v>16.34</v>
      </c>
      <c r="E228" s="289" t="s">
        <v>953</v>
      </c>
      <c r="F228">
        <v>5013724222</v>
      </c>
      <c r="G228" s="276">
        <v>45561</v>
      </c>
      <c r="H228">
        <v>20240916552463</v>
      </c>
      <c r="I228">
        <v>32.313000000000002</v>
      </c>
      <c r="J228" s="289" t="s">
        <v>324</v>
      </c>
      <c r="K228" s="289" t="s">
        <v>954</v>
      </c>
      <c r="L228" s="289" t="s">
        <v>275</v>
      </c>
      <c r="M228" s="289" t="s">
        <v>931</v>
      </c>
      <c r="N228" s="289" t="s">
        <v>508</v>
      </c>
      <c r="O228" s="289" t="s">
        <v>291</v>
      </c>
      <c r="P228" s="289" t="str">
        <f>VLOOKUP(CAT_Details[[#This Row],[Delivery Bp Customer Code]],Table6[],2,0)</f>
        <v>DX01-L5</v>
      </c>
    </row>
    <row r="229" spans="1:16" x14ac:dyDescent="0.25">
      <c r="A229" s="289" t="s">
        <v>285</v>
      </c>
      <c r="B229">
        <v>3</v>
      </c>
      <c r="C229">
        <v>1170</v>
      </c>
      <c r="D229">
        <v>1.2</v>
      </c>
      <c r="E229" s="289" t="s">
        <v>955</v>
      </c>
      <c r="F229">
        <v>5013724384</v>
      </c>
      <c r="G229" s="276">
        <v>45561</v>
      </c>
      <c r="H229" s="5">
        <v>20240917553094</v>
      </c>
      <c r="I229">
        <v>2.88</v>
      </c>
      <c r="J229" s="289" t="s">
        <v>294</v>
      </c>
      <c r="K229" s="289" t="s">
        <v>956</v>
      </c>
      <c r="L229" s="289" t="s">
        <v>275</v>
      </c>
      <c r="M229" s="289" t="s">
        <v>449</v>
      </c>
      <c r="N229" s="289" t="s">
        <v>297</v>
      </c>
      <c r="O229" s="289" t="s">
        <v>291</v>
      </c>
      <c r="P229" s="289" t="str">
        <f>VLOOKUP(CAT_Details[[#This Row],[Delivery Bp Customer Code]],Table6[],2,0)</f>
        <v>DX01-L5</v>
      </c>
    </row>
    <row r="230" spans="1:16" x14ac:dyDescent="0.25">
      <c r="A230" s="289" t="s">
        <v>285</v>
      </c>
      <c r="B230">
        <v>3</v>
      </c>
      <c r="C230">
        <v>2300</v>
      </c>
      <c r="D230">
        <v>1.2</v>
      </c>
      <c r="E230" s="289" t="s">
        <v>957</v>
      </c>
      <c r="F230">
        <v>5013724404</v>
      </c>
      <c r="G230" s="276">
        <v>45561</v>
      </c>
      <c r="H230">
        <v>20240913551411</v>
      </c>
      <c r="I230">
        <v>1.728</v>
      </c>
      <c r="J230" s="289" t="s">
        <v>324</v>
      </c>
      <c r="K230" s="289" t="s">
        <v>958</v>
      </c>
      <c r="L230" s="289" t="s">
        <v>275</v>
      </c>
      <c r="M230" s="289" t="s">
        <v>927</v>
      </c>
      <c r="N230" s="289" t="s">
        <v>333</v>
      </c>
      <c r="O230" s="289" t="s">
        <v>291</v>
      </c>
      <c r="P230" s="289" t="str">
        <f>VLOOKUP(CAT_Details[[#This Row],[Delivery Bp Customer Code]],Table6[],2,0)</f>
        <v>DX01-L5</v>
      </c>
    </row>
    <row r="231" spans="1:16" x14ac:dyDescent="0.25">
      <c r="A231" s="289" t="s">
        <v>285</v>
      </c>
      <c r="B231">
        <v>11</v>
      </c>
      <c r="C231">
        <v>1926</v>
      </c>
      <c r="D231">
        <v>2.2000000000000002</v>
      </c>
      <c r="E231" s="289" t="s">
        <v>959</v>
      </c>
      <c r="F231">
        <v>5013738236</v>
      </c>
      <c r="G231" s="276">
        <v>45561</v>
      </c>
      <c r="H231">
        <v>20240918554722</v>
      </c>
      <c r="I231">
        <v>2.1120000000000001</v>
      </c>
      <c r="J231" s="289" t="s">
        <v>324</v>
      </c>
      <c r="K231" s="289" t="s">
        <v>960</v>
      </c>
      <c r="L231" s="289" t="s">
        <v>275</v>
      </c>
      <c r="M231" s="289" t="s">
        <v>927</v>
      </c>
      <c r="N231" s="289" t="s">
        <v>579</v>
      </c>
      <c r="O231" s="289" t="s">
        <v>291</v>
      </c>
      <c r="P231" s="289" t="str">
        <f>VLOOKUP(CAT_Details[[#This Row],[Delivery Bp Customer Code]],Table6[],2,0)</f>
        <v>DX01-L5</v>
      </c>
    </row>
    <row r="232" spans="1:16" x14ac:dyDescent="0.25">
      <c r="A232" s="289" t="s">
        <v>285</v>
      </c>
      <c r="B232">
        <v>2</v>
      </c>
      <c r="C232">
        <v>200</v>
      </c>
      <c r="D232">
        <v>0.8</v>
      </c>
      <c r="E232" s="289" t="s">
        <v>961</v>
      </c>
      <c r="F232">
        <v>5013753631</v>
      </c>
      <c r="G232" s="276">
        <v>45561</v>
      </c>
      <c r="H232">
        <v>20240920556350</v>
      </c>
      <c r="I232">
        <v>1.92</v>
      </c>
      <c r="J232" s="289" t="s">
        <v>350</v>
      </c>
      <c r="K232" s="289" t="s">
        <v>962</v>
      </c>
      <c r="L232" s="289" t="s">
        <v>275</v>
      </c>
      <c r="M232" s="289" t="s">
        <v>900</v>
      </c>
      <c r="N232" s="289" t="s">
        <v>353</v>
      </c>
      <c r="O232" s="289" t="s">
        <v>291</v>
      </c>
      <c r="P232" s="289" t="str">
        <f>VLOOKUP(CAT_Details[[#This Row],[Delivery Bp Customer Code]],Table6[],2,0)</f>
        <v>DX01-L5</v>
      </c>
    </row>
    <row r="233" spans="1:16" x14ac:dyDescent="0.25">
      <c r="A233" s="289" t="s">
        <v>285</v>
      </c>
      <c r="B233">
        <v>9</v>
      </c>
      <c r="C233">
        <v>738</v>
      </c>
      <c r="D233">
        <v>3.6</v>
      </c>
      <c r="E233" s="289" t="s">
        <v>963</v>
      </c>
      <c r="F233">
        <v>5013753846</v>
      </c>
      <c r="G233" s="276">
        <v>45561</v>
      </c>
      <c r="H233" s="5">
        <v>20240920556223</v>
      </c>
      <c r="I233">
        <v>8.7260000000000009</v>
      </c>
      <c r="J233" s="289" t="s">
        <v>350</v>
      </c>
      <c r="K233" s="289" t="s">
        <v>964</v>
      </c>
      <c r="L233" s="289" t="s">
        <v>275</v>
      </c>
      <c r="M233" s="289" t="s">
        <v>900</v>
      </c>
      <c r="N233" s="289" t="s">
        <v>690</v>
      </c>
      <c r="O233" s="289" t="s">
        <v>291</v>
      </c>
      <c r="P233" s="289" t="str">
        <f>VLOOKUP(CAT_Details[[#This Row],[Delivery Bp Customer Code]],Table6[],2,0)</f>
        <v>DX01-L5</v>
      </c>
    </row>
    <row r="234" spans="1:16" x14ac:dyDescent="0.25">
      <c r="A234" s="289" t="s">
        <v>521</v>
      </c>
      <c r="B234">
        <v>9</v>
      </c>
      <c r="C234">
        <v>275</v>
      </c>
      <c r="D234">
        <v>3.6</v>
      </c>
      <c r="E234" s="289" t="s">
        <v>965</v>
      </c>
      <c r="F234">
        <v>5013710399</v>
      </c>
      <c r="G234" s="276">
        <v>45561</v>
      </c>
      <c r="H234">
        <v>20240917553340</v>
      </c>
      <c r="I234">
        <v>4.32</v>
      </c>
      <c r="J234" s="289" t="s">
        <v>383</v>
      </c>
      <c r="K234" s="289" t="s">
        <v>966</v>
      </c>
      <c r="L234" s="289" t="s">
        <v>275</v>
      </c>
      <c r="M234" s="289" t="s">
        <v>772</v>
      </c>
      <c r="N234" s="289" t="s">
        <v>609</v>
      </c>
      <c r="O234" s="289" t="s">
        <v>525</v>
      </c>
      <c r="P234" s="289" t="str">
        <f>VLOOKUP(CAT_Details[[#This Row],[Delivery Bp Customer Code]],Table6[],2,0)</f>
        <v>No Loc</v>
      </c>
    </row>
    <row r="235" spans="1:16" x14ac:dyDescent="0.25">
      <c r="A235" s="289" t="s">
        <v>272</v>
      </c>
      <c r="B235">
        <v>5</v>
      </c>
      <c r="C235">
        <v>2150</v>
      </c>
      <c r="D235">
        <v>2</v>
      </c>
      <c r="E235" s="289" t="s">
        <v>967</v>
      </c>
      <c r="F235">
        <v>5013710408</v>
      </c>
      <c r="G235" s="276">
        <v>45561</v>
      </c>
      <c r="H235">
        <v>20240912550152</v>
      </c>
      <c r="I235">
        <v>4.8</v>
      </c>
      <c r="J235" s="289" t="s">
        <v>324</v>
      </c>
      <c r="K235" s="289" t="s">
        <v>968</v>
      </c>
      <c r="L235" s="289" t="s">
        <v>275</v>
      </c>
      <c r="M235" s="289" t="s">
        <v>969</v>
      </c>
      <c r="N235" s="289" t="s">
        <v>622</v>
      </c>
      <c r="O235" s="289" t="s">
        <v>277</v>
      </c>
      <c r="P235" s="289" t="str">
        <f>VLOOKUP(CAT_Details[[#This Row],[Delivery Bp Customer Code]],Table6[],2,0)</f>
        <v>U2-L5</v>
      </c>
    </row>
    <row r="236" spans="1:16" x14ac:dyDescent="0.25">
      <c r="A236" s="289" t="s">
        <v>272</v>
      </c>
      <c r="B236">
        <v>11</v>
      </c>
      <c r="C236">
        <v>4370</v>
      </c>
      <c r="D236">
        <v>4.5999999999999996</v>
      </c>
      <c r="E236" s="289" t="s">
        <v>967</v>
      </c>
      <c r="F236">
        <v>5013710431</v>
      </c>
      <c r="G236" s="276">
        <v>45561</v>
      </c>
      <c r="H236">
        <v>20240916552310</v>
      </c>
      <c r="I236">
        <v>8.8320000000000007</v>
      </c>
      <c r="J236" s="289" t="s">
        <v>324</v>
      </c>
      <c r="K236" s="289" t="s">
        <v>970</v>
      </c>
      <c r="L236" s="289" t="s">
        <v>275</v>
      </c>
      <c r="M236" s="289" t="s">
        <v>969</v>
      </c>
      <c r="N236" s="289" t="s">
        <v>622</v>
      </c>
      <c r="O236" s="289" t="s">
        <v>277</v>
      </c>
      <c r="P236" s="289" t="str">
        <f>VLOOKUP(CAT_Details[[#This Row],[Delivery Bp Customer Code]],Table6[],2,0)</f>
        <v>U2-L5</v>
      </c>
    </row>
    <row r="237" spans="1:16" x14ac:dyDescent="0.25">
      <c r="A237" s="289" t="s">
        <v>272</v>
      </c>
      <c r="B237">
        <v>8</v>
      </c>
      <c r="C237">
        <v>600</v>
      </c>
      <c r="D237">
        <v>3.2</v>
      </c>
      <c r="E237" s="289" t="s">
        <v>971</v>
      </c>
      <c r="F237">
        <v>5013724229</v>
      </c>
      <c r="G237" s="276">
        <v>45561</v>
      </c>
      <c r="H237">
        <v>20240916552003</v>
      </c>
      <c r="I237">
        <v>6.1440000000000001</v>
      </c>
      <c r="J237" s="289" t="s">
        <v>324</v>
      </c>
      <c r="K237" s="289" t="s">
        <v>972</v>
      </c>
      <c r="L237" s="289" t="s">
        <v>275</v>
      </c>
      <c r="M237" s="289" t="s">
        <v>931</v>
      </c>
      <c r="N237" s="289" t="s">
        <v>562</v>
      </c>
      <c r="O237" s="289" t="s">
        <v>277</v>
      </c>
      <c r="P237" s="289" t="str">
        <f>VLOOKUP(CAT_Details[[#This Row],[Delivery Bp Customer Code]],Table6[],2,0)</f>
        <v>U2-L5</v>
      </c>
    </row>
    <row r="238" spans="1:16" x14ac:dyDescent="0.25">
      <c r="A238" s="289" t="s">
        <v>272</v>
      </c>
      <c r="B238">
        <v>1</v>
      </c>
      <c r="C238">
        <v>140</v>
      </c>
      <c r="D238">
        <v>0.4</v>
      </c>
      <c r="E238" s="289" t="s">
        <v>973</v>
      </c>
      <c r="F238">
        <v>5013738136</v>
      </c>
      <c r="G238" s="276">
        <v>45561</v>
      </c>
      <c r="H238" s="5">
        <v>20240919555227</v>
      </c>
      <c r="I238">
        <v>0.96</v>
      </c>
      <c r="J238" s="289" t="s">
        <v>324</v>
      </c>
      <c r="K238" s="289" t="s">
        <v>974</v>
      </c>
      <c r="L238" s="289" t="s">
        <v>275</v>
      </c>
      <c r="M238" s="289" t="s">
        <v>931</v>
      </c>
      <c r="N238" s="289" t="s">
        <v>616</v>
      </c>
      <c r="O238" s="289" t="s">
        <v>277</v>
      </c>
      <c r="P238" s="289" t="str">
        <f>VLOOKUP(CAT_Details[[#This Row],[Delivery Bp Customer Code]],Table6[],2,0)</f>
        <v>U2-L5</v>
      </c>
    </row>
    <row r="239" spans="1:16" x14ac:dyDescent="0.25">
      <c r="A239" s="289" t="s">
        <v>272</v>
      </c>
      <c r="B239">
        <v>1</v>
      </c>
      <c r="C239">
        <v>27</v>
      </c>
      <c r="D239">
        <v>0.2</v>
      </c>
      <c r="E239" s="289" t="s">
        <v>975</v>
      </c>
      <c r="F239">
        <v>5013738232</v>
      </c>
      <c r="G239" s="276">
        <v>45561</v>
      </c>
      <c r="H239">
        <v>20240912550032</v>
      </c>
      <c r="I239">
        <v>0.14399999999999999</v>
      </c>
      <c r="J239" s="289" t="s">
        <v>280</v>
      </c>
      <c r="K239" s="289" t="s">
        <v>976</v>
      </c>
      <c r="L239" s="289" t="s">
        <v>275</v>
      </c>
      <c r="M239" s="289" t="s">
        <v>977</v>
      </c>
      <c r="N239" s="289" t="s">
        <v>619</v>
      </c>
      <c r="O239" s="289" t="s">
        <v>277</v>
      </c>
      <c r="P239" s="289" t="str">
        <f>VLOOKUP(CAT_Details[[#This Row],[Delivery Bp Customer Code]],Table6[],2,0)</f>
        <v>U2-L5</v>
      </c>
    </row>
    <row r="240" spans="1:16" x14ac:dyDescent="0.25">
      <c r="A240" s="289" t="s">
        <v>272</v>
      </c>
      <c r="B240">
        <v>1</v>
      </c>
      <c r="C240">
        <v>66.599999999999994</v>
      </c>
      <c r="D240">
        <v>0.4</v>
      </c>
      <c r="E240" s="289" t="s">
        <v>978</v>
      </c>
      <c r="F240">
        <v>5013738383</v>
      </c>
      <c r="G240" s="276">
        <v>45561</v>
      </c>
      <c r="H240">
        <v>20240918554114</v>
      </c>
      <c r="I240">
        <v>1.181</v>
      </c>
      <c r="J240" s="289" t="s">
        <v>324</v>
      </c>
      <c r="K240" s="289" t="s">
        <v>979</v>
      </c>
      <c r="L240" s="289" t="s">
        <v>275</v>
      </c>
      <c r="M240" s="289" t="s">
        <v>927</v>
      </c>
      <c r="N240" s="289" t="s">
        <v>612</v>
      </c>
      <c r="O240" s="289" t="s">
        <v>277</v>
      </c>
      <c r="P240" s="289" t="str">
        <f>VLOOKUP(CAT_Details[[#This Row],[Delivery Bp Customer Code]],Table6[],2,0)</f>
        <v>U2-L5</v>
      </c>
    </row>
    <row r="241" spans="1:16" x14ac:dyDescent="0.25">
      <c r="A241" s="289" t="s">
        <v>272</v>
      </c>
      <c r="B241">
        <v>1</v>
      </c>
      <c r="C241">
        <v>568</v>
      </c>
      <c r="D241">
        <v>0.4</v>
      </c>
      <c r="E241" s="289" t="s">
        <v>980</v>
      </c>
      <c r="F241">
        <v>5013753455</v>
      </c>
      <c r="G241" s="276">
        <v>45561</v>
      </c>
      <c r="H241" s="5">
        <v>20240919555143</v>
      </c>
      <c r="I241">
        <v>0.55700000000000005</v>
      </c>
      <c r="J241" s="289" t="s">
        <v>350</v>
      </c>
      <c r="K241" s="289" t="s">
        <v>981</v>
      </c>
      <c r="L241" s="289" t="s">
        <v>275</v>
      </c>
      <c r="M241" s="289" t="s">
        <v>900</v>
      </c>
      <c r="N241" s="289" t="s">
        <v>982</v>
      </c>
      <c r="O241" s="289" t="s">
        <v>277</v>
      </c>
      <c r="P241" s="289" t="str">
        <f>VLOOKUP(CAT_Details[[#This Row],[Delivery Bp Customer Code]],Table6[],2,0)</f>
        <v>U2-L5</v>
      </c>
    </row>
    <row r="242" spans="1:16" x14ac:dyDescent="0.25">
      <c r="A242" s="289" t="s">
        <v>272</v>
      </c>
      <c r="B242">
        <v>49</v>
      </c>
      <c r="C242">
        <v>4553.9399999999996</v>
      </c>
      <c r="D242">
        <v>19.8</v>
      </c>
      <c r="E242" s="289" t="s">
        <v>983</v>
      </c>
      <c r="F242">
        <v>5013753522</v>
      </c>
      <c r="G242" s="276">
        <v>45561</v>
      </c>
      <c r="H242" s="5">
        <v>20240920556494</v>
      </c>
      <c r="I242">
        <v>33.057000000000002</v>
      </c>
      <c r="J242" s="289" t="s">
        <v>350</v>
      </c>
      <c r="K242" s="289" t="s">
        <v>984</v>
      </c>
      <c r="L242" s="289" t="s">
        <v>275</v>
      </c>
      <c r="M242" s="289" t="s">
        <v>985</v>
      </c>
      <c r="N242" s="289" t="s">
        <v>625</v>
      </c>
      <c r="O242" s="289" t="s">
        <v>277</v>
      </c>
      <c r="P242" s="289" t="str">
        <f>VLOOKUP(CAT_Details[[#This Row],[Delivery Bp Customer Code]],Table6[],2,0)</f>
        <v>U2-L5</v>
      </c>
    </row>
    <row r="243" spans="1:16" x14ac:dyDescent="0.25">
      <c r="A243" s="289" t="s">
        <v>272</v>
      </c>
      <c r="B243">
        <v>20</v>
      </c>
      <c r="C243">
        <v>2510</v>
      </c>
      <c r="D243">
        <v>8</v>
      </c>
      <c r="E243" s="289" t="s">
        <v>986</v>
      </c>
      <c r="F243">
        <v>5013753807</v>
      </c>
      <c r="G243" s="276">
        <v>45561</v>
      </c>
      <c r="H243">
        <v>20240920556141</v>
      </c>
      <c r="I243">
        <v>18.239999999999998</v>
      </c>
      <c r="J243" s="289" t="s">
        <v>350</v>
      </c>
      <c r="K243" s="289" t="s">
        <v>987</v>
      </c>
      <c r="L243" s="289" t="s">
        <v>275</v>
      </c>
      <c r="M243" s="289" t="s">
        <v>985</v>
      </c>
      <c r="N243" s="289" t="s">
        <v>472</v>
      </c>
      <c r="O243" s="289" t="s">
        <v>277</v>
      </c>
      <c r="P243" s="289" t="str">
        <f>VLOOKUP(CAT_Details[[#This Row],[Delivery Bp Customer Code]],Table6[],2,0)</f>
        <v>U2-L5</v>
      </c>
    </row>
    <row r="244" spans="1:16" x14ac:dyDescent="0.25">
      <c r="A244" s="289" t="s">
        <v>272</v>
      </c>
      <c r="B244">
        <v>4</v>
      </c>
      <c r="C244">
        <v>1040</v>
      </c>
      <c r="D244">
        <v>0.8</v>
      </c>
      <c r="E244" s="289" t="s">
        <v>988</v>
      </c>
      <c r="F244">
        <v>5013753830</v>
      </c>
      <c r="G244" s="276">
        <v>45561</v>
      </c>
      <c r="H244">
        <v>20240923557836</v>
      </c>
      <c r="I244">
        <v>1.6319999999999999</v>
      </c>
      <c r="J244" s="289" t="s">
        <v>350</v>
      </c>
      <c r="K244" s="289" t="s">
        <v>989</v>
      </c>
      <c r="L244" s="289" t="s">
        <v>275</v>
      </c>
      <c r="M244" s="289"/>
      <c r="N244" s="289" t="s">
        <v>544</v>
      </c>
      <c r="O244" s="289" t="s">
        <v>277</v>
      </c>
      <c r="P244" s="289" t="str">
        <f>VLOOKUP(CAT_Details[[#This Row],[Delivery Bp Customer Code]],Table6[],2,0)</f>
        <v>U2-L5</v>
      </c>
    </row>
    <row r="245" spans="1:16" x14ac:dyDescent="0.25">
      <c r="A245" s="289" t="s">
        <v>278</v>
      </c>
      <c r="B245">
        <v>1</v>
      </c>
      <c r="C245">
        <v>590</v>
      </c>
      <c r="D245">
        <v>0.4</v>
      </c>
      <c r="E245" s="289" t="s">
        <v>990</v>
      </c>
      <c r="F245">
        <v>5013710466</v>
      </c>
      <c r="G245" s="276">
        <v>45562</v>
      </c>
      <c r="H245">
        <v>20240917552931</v>
      </c>
      <c r="I245">
        <v>0.52800000000000002</v>
      </c>
      <c r="J245" s="289" t="s">
        <v>317</v>
      </c>
      <c r="K245" s="289" t="s">
        <v>991</v>
      </c>
      <c r="L245" s="289" t="s">
        <v>275</v>
      </c>
      <c r="M245" s="289" t="s">
        <v>843</v>
      </c>
      <c r="N245" s="289" t="s">
        <v>320</v>
      </c>
      <c r="O245" s="289" t="s">
        <v>498</v>
      </c>
      <c r="P245" s="289" t="str">
        <f>VLOOKUP(CAT_Details[[#This Row],[Delivery Bp Customer Code]],Table6[],2,0)</f>
        <v>DK-BM01</v>
      </c>
    </row>
    <row r="246" spans="1:16" x14ac:dyDescent="0.25">
      <c r="A246" s="289" t="s">
        <v>278</v>
      </c>
      <c r="B246">
        <v>6</v>
      </c>
      <c r="C246">
        <v>2110</v>
      </c>
      <c r="D246">
        <v>2.4</v>
      </c>
      <c r="E246" s="289" t="s">
        <v>992</v>
      </c>
      <c r="F246">
        <v>5013724459</v>
      </c>
      <c r="G246" s="276">
        <v>45562</v>
      </c>
      <c r="H246">
        <v>20240918553995</v>
      </c>
      <c r="I246">
        <v>2.88</v>
      </c>
      <c r="J246" s="289" t="s">
        <v>324</v>
      </c>
      <c r="K246" s="289" t="s">
        <v>993</v>
      </c>
      <c r="L246" s="289" t="s">
        <v>275</v>
      </c>
      <c r="M246" s="289" t="s">
        <v>994</v>
      </c>
      <c r="N246" s="289" t="s">
        <v>399</v>
      </c>
      <c r="O246" s="289" t="s">
        <v>498</v>
      </c>
      <c r="P246" s="289" t="str">
        <f>VLOOKUP(CAT_Details[[#This Row],[Delivery Bp Customer Code]],Table6[],2,0)</f>
        <v>DK-BM01</v>
      </c>
    </row>
    <row r="247" spans="1:16" x14ac:dyDescent="0.25">
      <c r="A247" s="289" t="s">
        <v>278</v>
      </c>
      <c r="B247">
        <v>6</v>
      </c>
      <c r="C247">
        <v>1812</v>
      </c>
      <c r="D247">
        <v>2.4</v>
      </c>
      <c r="E247" s="289" t="s">
        <v>995</v>
      </c>
      <c r="F247">
        <v>5013753237</v>
      </c>
      <c r="G247" s="276">
        <v>45562</v>
      </c>
      <c r="H247" s="5">
        <v>20240918554285</v>
      </c>
      <c r="I247">
        <v>2.88</v>
      </c>
      <c r="J247" s="289" t="s">
        <v>280</v>
      </c>
      <c r="K247" s="289" t="s">
        <v>996</v>
      </c>
      <c r="L247" s="289" t="s">
        <v>275</v>
      </c>
      <c r="M247" s="289" t="s">
        <v>977</v>
      </c>
      <c r="N247" s="289" t="s">
        <v>643</v>
      </c>
      <c r="O247" s="289" t="s">
        <v>498</v>
      </c>
      <c r="P247" s="289" t="str">
        <f>VLOOKUP(CAT_Details[[#This Row],[Delivery Bp Customer Code]],Table6[],2,0)</f>
        <v>DK-BM01</v>
      </c>
    </row>
    <row r="248" spans="1:16" x14ac:dyDescent="0.25">
      <c r="A248" s="289" t="s">
        <v>278</v>
      </c>
      <c r="B248">
        <v>5</v>
      </c>
      <c r="C248">
        <v>2772</v>
      </c>
      <c r="D248">
        <v>2</v>
      </c>
      <c r="E248" s="289" t="s">
        <v>997</v>
      </c>
      <c r="F248">
        <v>5013768020</v>
      </c>
      <c r="G248" s="276">
        <v>45562</v>
      </c>
      <c r="H248">
        <v>20240923557051</v>
      </c>
      <c r="I248">
        <v>4.5599999999999996</v>
      </c>
      <c r="J248" s="289" t="s">
        <v>350</v>
      </c>
      <c r="K248" s="289" t="s">
        <v>998</v>
      </c>
      <c r="L248" s="289" t="s">
        <v>275</v>
      </c>
      <c r="M248" s="289" t="s">
        <v>906</v>
      </c>
      <c r="N248" s="289" t="s">
        <v>999</v>
      </c>
      <c r="O248" s="289" t="s">
        <v>498</v>
      </c>
      <c r="P248" s="289" t="str">
        <f>VLOOKUP(CAT_Details[[#This Row],[Delivery Bp Customer Code]],Table6[],2,0)</f>
        <v>DK-BM01</v>
      </c>
    </row>
    <row r="249" spans="1:16" x14ac:dyDescent="0.25">
      <c r="A249" s="289" t="s">
        <v>278</v>
      </c>
      <c r="B249">
        <v>1</v>
      </c>
      <c r="C249">
        <v>70</v>
      </c>
      <c r="D249">
        <v>0.4</v>
      </c>
      <c r="E249" s="289" t="s">
        <v>1000</v>
      </c>
      <c r="F249">
        <v>5013782824</v>
      </c>
      <c r="G249" s="276">
        <v>45562</v>
      </c>
      <c r="H249" s="5">
        <v>20240911548479</v>
      </c>
      <c r="I249">
        <v>0.96</v>
      </c>
      <c r="J249" s="289" t="s">
        <v>273</v>
      </c>
      <c r="K249" s="289" t="s">
        <v>1001</v>
      </c>
      <c r="L249" s="289" t="s">
        <v>275</v>
      </c>
      <c r="M249" s="289" t="s">
        <v>1002</v>
      </c>
      <c r="N249" s="289" t="s">
        <v>1003</v>
      </c>
      <c r="O249" s="289" t="s">
        <v>498</v>
      </c>
      <c r="P249" s="289" t="str">
        <f>VLOOKUP(CAT_Details[[#This Row],[Delivery Bp Customer Code]],Table6[],2,0)</f>
        <v>DK-BM01</v>
      </c>
    </row>
    <row r="250" spans="1:16" x14ac:dyDescent="0.25">
      <c r="A250" s="289" t="s">
        <v>278</v>
      </c>
      <c r="B250">
        <v>1</v>
      </c>
      <c r="C250">
        <v>160</v>
      </c>
      <c r="D250">
        <v>0.4</v>
      </c>
      <c r="E250" s="289" t="s">
        <v>1004</v>
      </c>
      <c r="F250">
        <v>5013783024</v>
      </c>
      <c r="G250" s="276">
        <v>45562</v>
      </c>
      <c r="H250">
        <v>20240923557555</v>
      </c>
      <c r="I250">
        <v>0.57599999999999996</v>
      </c>
      <c r="J250" s="289" t="s">
        <v>273</v>
      </c>
      <c r="K250" s="289" t="s">
        <v>1005</v>
      </c>
      <c r="L250" s="289" t="s">
        <v>275</v>
      </c>
      <c r="M250" s="289" t="s">
        <v>1002</v>
      </c>
      <c r="N250" s="289" t="s">
        <v>653</v>
      </c>
      <c r="O250" s="289" t="s">
        <v>498</v>
      </c>
      <c r="P250" s="289" t="str">
        <f>VLOOKUP(CAT_Details[[#This Row],[Delivery Bp Customer Code]],Table6[],2,0)</f>
        <v>DK-BM01</v>
      </c>
    </row>
    <row r="251" spans="1:16" x14ac:dyDescent="0.25">
      <c r="A251" s="289" t="s">
        <v>278</v>
      </c>
      <c r="B251">
        <v>1</v>
      </c>
      <c r="C251">
        <v>722.1</v>
      </c>
      <c r="D251">
        <v>0.4</v>
      </c>
      <c r="E251" s="289" t="s">
        <v>1006</v>
      </c>
      <c r="F251">
        <v>5013783078</v>
      </c>
      <c r="G251" s="276">
        <v>45562</v>
      </c>
      <c r="H251">
        <v>20240923557375</v>
      </c>
      <c r="I251">
        <v>0.96</v>
      </c>
      <c r="J251" s="289" t="s">
        <v>273</v>
      </c>
      <c r="K251" s="289" t="s">
        <v>1007</v>
      </c>
      <c r="L251" s="289" t="s">
        <v>275</v>
      </c>
      <c r="M251" s="289" t="s">
        <v>1002</v>
      </c>
      <c r="N251" s="289" t="s">
        <v>1008</v>
      </c>
      <c r="O251" s="289" t="s">
        <v>498</v>
      </c>
      <c r="P251" s="289" t="str">
        <f>VLOOKUP(CAT_Details[[#This Row],[Delivery Bp Customer Code]],Table6[],2,0)</f>
        <v>DK-BM01</v>
      </c>
    </row>
    <row r="252" spans="1:16" x14ac:dyDescent="0.25">
      <c r="A252" s="289" t="s">
        <v>278</v>
      </c>
      <c r="B252">
        <v>1</v>
      </c>
      <c r="C252">
        <v>205</v>
      </c>
      <c r="D252">
        <v>0.4</v>
      </c>
      <c r="E252" s="289" t="s">
        <v>1009</v>
      </c>
      <c r="F252">
        <v>5013783153</v>
      </c>
      <c r="G252" s="276">
        <v>45562</v>
      </c>
      <c r="H252">
        <v>20240924558199</v>
      </c>
      <c r="I252">
        <v>0.57599999999999996</v>
      </c>
      <c r="J252" s="289" t="s">
        <v>273</v>
      </c>
      <c r="K252" s="289" t="s">
        <v>1010</v>
      </c>
      <c r="L252" s="289" t="s">
        <v>275</v>
      </c>
      <c r="M252" s="289" t="s">
        <v>1002</v>
      </c>
      <c r="N252" s="289" t="s">
        <v>1011</v>
      </c>
      <c r="O252" s="289" t="s">
        <v>498</v>
      </c>
      <c r="P252" s="289" t="str">
        <f>VLOOKUP(CAT_Details[[#This Row],[Delivery Bp Customer Code]],Table6[],2,0)</f>
        <v>DK-BM01</v>
      </c>
    </row>
    <row r="253" spans="1:16" x14ac:dyDescent="0.25">
      <c r="A253" s="289" t="s">
        <v>874</v>
      </c>
      <c r="B253">
        <v>17</v>
      </c>
      <c r="C253">
        <v>7208</v>
      </c>
      <c r="D253">
        <v>8.5</v>
      </c>
      <c r="E253" s="289" t="s">
        <v>1012</v>
      </c>
      <c r="F253">
        <v>5013768068</v>
      </c>
      <c r="G253" s="276">
        <v>45562</v>
      </c>
      <c r="H253" s="5">
        <v>20240923557424</v>
      </c>
      <c r="I253">
        <v>20.399999999999999</v>
      </c>
      <c r="J253" s="289" t="s">
        <v>350</v>
      </c>
      <c r="K253" s="289" t="s">
        <v>1013</v>
      </c>
      <c r="L253" s="289" t="s">
        <v>275</v>
      </c>
      <c r="M253" s="289" t="s">
        <v>906</v>
      </c>
      <c r="N253" s="289" t="s">
        <v>381</v>
      </c>
      <c r="O253" s="289" t="s">
        <v>1014</v>
      </c>
      <c r="P253" s="289" t="str">
        <f>VLOOKUP(CAT_Details[[#This Row],[Delivery Bp Customer Code]],Table6[],2,0)</f>
        <v>MZ07</v>
      </c>
    </row>
    <row r="254" spans="1:16" x14ac:dyDescent="0.25">
      <c r="A254" s="289" t="s">
        <v>76</v>
      </c>
      <c r="B254">
        <v>2</v>
      </c>
      <c r="C254">
        <v>422</v>
      </c>
      <c r="D254">
        <v>0.8</v>
      </c>
      <c r="E254" s="289" t="s">
        <v>1015</v>
      </c>
      <c r="F254">
        <v>5013724184</v>
      </c>
      <c r="G254" s="276">
        <v>45562</v>
      </c>
      <c r="H254">
        <v>20240918554128</v>
      </c>
      <c r="I254">
        <v>2.496</v>
      </c>
      <c r="J254" s="289" t="s">
        <v>383</v>
      </c>
      <c r="K254" s="289" t="s">
        <v>1016</v>
      </c>
      <c r="L254" s="289" t="s">
        <v>275</v>
      </c>
      <c r="M254" s="289" t="s">
        <v>1017</v>
      </c>
      <c r="N254" s="289" t="s">
        <v>667</v>
      </c>
      <c r="O254" s="289" t="s">
        <v>748</v>
      </c>
      <c r="P254" s="289" t="str">
        <f>VLOOKUP(CAT_Details[[#This Row],[Delivery Bp Customer Code]],Table6[],2,0)</f>
        <v>No Loc</v>
      </c>
    </row>
    <row r="255" spans="1:16" x14ac:dyDescent="0.25">
      <c r="A255" s="289" t="s">
        <v>285</v>
      </c>
      <c r="B255">
        <v>34</v>
      </c>
      <c r="C255">
        <v>501</v>
      </c>
      <c r="D255">
        <v>1.34</v>
      </c>
      <c r="E255" s="289" t="s">
        <v>1018</v>
      </c>
      <c r="F255">
        <v>5013710553</v>
      </c>
      <c r="G255" s="276">
        <v>45562</v>
      </c>
      <c r="H255">
        <v>20240916552382</v>
      </c>
      <c r="I255">
        <v>0.76</v>
      </c>
      <c r="J255" s="289" t="s">
        <v>294</v>
      </c>
      <c r="K255" s="289" t="s">
        <v>1019</v>
      </c>
      <c r="L255" s="289" t="s">
        <v>275</v>
      </c>
      <c r="M255" s="289" t="s">
        <v>449</v>
      </c>
      <c r="N255" s="289" t="s">
        <v>676</v>
      </c>
      <c r="O255" s="289" t="s">
        <v>291</v>
      </c>
      <c r="P255" s="289" t="str">
        <f>VLOOKUP(CAT_Details[[#This Row],[Delivery Bp Customer Code]],Table6[],2,0)</f>
        <v>DX01-L5</v>
      </c>
    </row>
    <row r="256" spans="1:16" x14ac:dyDescent="0.25">
      <c r="A256" s="289" t="s">
        <v>285</v>
      </c>
      <c r="B256">
        <v>1</v>
      </c>
      <c r="C256">
        <v>340</v>
      </c>
      <c r="D256">
        <v>0.4</v>
      </c>
      <c r="E256" s="289" t="s">
        <v>1015</v>
      </c>
      <c r="F256">
        <v>5013724183</v>
      </c>
      <c r="G256" s="276">
        <v>45562</v>
      </c>
      <c r="H256">
        <v>20240918554108</v>
      </c>
      <c r="I256">
        <v>1.248</v>
      </c>
      <c r="J256" s="289" t="s">
        <v>383</v>
      </c>
      <c r="K256" s="289" t="s">
        <v>1020</v>
      </c>
      <c r="L256" s="289" t="s">
        <v>275</v>
      </c>
      <c r="M256" s="289" t="s">
        <v>1021</v>
      </c>
      <c r="N256" s="289" t="s">
        <v>667</v>
      </c>
      <c r="O256" s="289" t="s">
        <v>291</v>
      </c>
      <c r="P256" s="289" t="str">
        <f>VLOOKUP(CAT_Details[[#This Row],[Delivery Bp Customer Code]],Table6[],2,0)</f>
        <v>DX01-L5</v>
      </c>
    </row>
    <row r="257" spans="1:16" x14ac:dyDescent="0.25">
      <c r="A257" s="289" t="s">
        <v>285</v>
      </c>
      <c r="B257">
        <v>26</v>
      </c>
      <c r="C257">
        <v>10439.040000000001</v>
      </c>
      <c r="D257">
        <v>10.4</v>
      </c>
      <c r="E257" s="289" t="s">
        <v>1015</v>
      </c>
      <c r="F257">
        <v>5013724186</v>
      </c>
      <c r="G257" s="276">
        <v>45562</v>
      </c>
      <c r="H257" s="5">
        <v>20240918554100</v>
      </c>
      <c r="I257">
        <v>32.448</v>
      </c>
      <c r="J257" s="289" t="s">
        <v>383</v>
      </c>
      <c r="K257" s="289" t="s">
        <v>1022</v>
      </c>
      <c r="L257" s="289" t="s">
        <v>275</v>
      </c>
      <c r="M257" s="289" t="s">
        <v>1021</v>
      </c>
      <c r="N257" s="289" t="s">
        <v>667</v>
      </c>
      <c r="O257" s="289" t="s">
        <v>291</v>
      </c>
      <c r="P257" s="289" t="str">
        <f>VLOOKUP(CAT_Details[[#This Row],[Delivery Bp Customer Code]],Table6[],2,0)</f>
        <v>DX01-L5</v>
      </c>
    </row>
    <row r="258" spans="1:16" x14ac:dyDescent="0.25">
      <c r="A258" s="289" t="s">
        <v>285</v>
      </c>
      <c r="B258">
        <v>3</v>
      </c>
      <c r="C258">
        <v>1008</v>
      </c>
      <c r="D258">
        <v>1.5</v>
      </c>
      <c r="E258" s="289" t="s">
        <v>1023</v>
      </c>
      <c r="F258">
        <v>5013724296</v>
      </c>
      <c r="G258" s="276">
        <v>45562</v>
      </c>
      <c r="H258" s="5">
        <v>20240917553457</v>
      </c>
      <c r="I258">
        <v>3.3010000000000002</v>
      </c>
      <c r="J258" s="289" t="s">
        <v>401</v>
      </c>
      <c r="K258" s="289" t="s">
        <v>1024</v>
      </c>
      <c r="L258" s="289" t="s">
        <v>275</v>
      </c>
      <c r="M258" s="289" t="s">
        <v>1025</v>
      </c>
      <c r="N258" s="289" t="s">
        <v>673</v>
      </c>
      <c r="O258" s="289" t="s">
        <v>291</v>
      </c>
      <c r="P258" s="289" t="str">
        <f>VLOOKUP(CAT_Details[[#This Row],[Delivery Bp Customer Code]],Table6[],2,0)</f>
        <v>DX01-L5</v>
      </c>
    </row>
    <row r="259" spans="1:16" x14ac:dyDescent="0.25">
      <c r="A259" s="289" t="s">
        <v>285</v>
      </c>
      <c r="B259">
        <v>13</v>
      </c>
      <c r="C259">
        <v>3977</v>
      </c>
      <c r="D259">
        <v>5.38</v>
      </c>
      <c r="E259" s="289" t="s">
        <v>1026</v>
      </c>
      <c r="F259">
        <v>5013724511</v>
      </c>
      <c r="G259" s="276">
        <v>45562</v>
      </c>
      <c r="H259" s="5">
        <v>20240913551291</v>
      </c>
      <c r="I259">
        <v>10.494</v>
      </c>
      <c r="J259" s="289" t="s">
        <v>401</v>
      </c>
      <c r="K259" s="289" t="s">
        <v>1027</v>
      </c>
      <c r="L259" s="289" t="s">
        <v>275</v>
      </c>
      <c r="M259" s="289" t="s">
        <v>1025</v>
      </c>
      <c r="N259" s="289" t="s">
        <v>1028</v>
      </c>
      <c r="O259" s="289" t="s">
        <v>291</v>
      </c>
      <c r="P259" s="289" t="str">
        <f>VLOOKUP(CAT_Details[[#This Row],[Delivery Bp Customer Code]],Table6[],2,0)</f>
        <v>DX01-L5</v>
      </c>
    </row>
    <row r="260" spans="1:16" x14ac:dyDescent="0.25">
      <c r="A260" s="289" t="s">
        <v>285</v>
      </c>
      <c r="B260">
        <v>2</v>
      </c>
      <c r="C260">
        <v>85</v>
      </c>
      <c r="D260">
        <v>0.4</v>
      </c>
      <c r="E260" s="289" t="s">
        <v>1029</v>
      </c>
      <c r="F260">
        <v>5013738046</v>
      </c>
      <c r="G260" s="276">
        <v>45562</v>
      </c>
      <c r="H260">
        <v>20240919555225</v>
      </c>
      <c r="I260">
        <v>0.48</v>
      </c>
      <c r="J260" s="289" t="s">
        <v>324</v>
      </c>
      <c r="K260" s="289" t="s">
        <v>1030</v>
      </c>
      <c r="L260" s="289" t="s">
        <v>275</v>
      </c>
      <c r="M260" s="289" t="s">
        <v>897</v>
      </c>
      <c r="N260" s="289" t="s">
        <v>399</v>
      </c>
      <c r="O260" s="289" t="s">
        <v>291</v>
      </c>
      <c r="P260" s="289" t="str">
        <f>VLOOKUP(CAT_Details[[#This Row],[Delivery Bp Customer Code]],Table6[],2,0)</f>
        <v>DX01-L5</v>
      </c>
    </row>
    <row r="261" spans="1:16" x14ac:dyDescent="0.25">
      <c r="A261" s="289" t="s">
        <v>285</v>
      </c>
      <c r="B261">
        <v>8</v>
      </c>
      <c r="C261">
        <v>1240</v>
      </c>
      <c r="D261">
        <v>3.47</v>
      </c>
      <c r="E261" s="289" t="s">
        <v>1031</v>
      </c>
      <c r="F261">
        <v>5013738192</v>
      </c>
      <c r="G261" s="276">
        <v>45562</v>
      </c>
      <c r="H261" s="5">
        <v>20240918553882</v>
      </c>
      <c r="I261">
        <v>8.32</v>
      </c>
      <c r="J261" s="289" t="s">
        <v>294</v>
      </c>
      <c r="K261" s="289" t="s">
        <v>1032</v>
      </c>
      <c r="L261" s="289" t="s">
        <v>275</v>
      </c>
      <c r="M261" s="289" t="s">
        <v>1033</v>
      </c>
      <c r="N261" s="289" t="s">
        <v>769</v>
      </c>
      <c r="O261" s="289" t="s">
        <v>291</v>
      </c>
      <c r="P261" s="289" t="str">
        <f>VLOOKUP(CAT_Details[[#This Row],[Delivery Bp Customer Code]],Table6[],2,0)</f>
        <v>DX01-L5</v>
      </c>
    </row>
    <row r="262" spans="1:16" x14ac:dyDescent="0.25">
      <c r="A262" s="289" t="s">
        <v>285</v>
      </c>
      <c r="B262">
        <v>1</v>
      </c>
      <c r="C262">
        <v>120</v>
      </c>
      <c r="D262">
        <v>0.4</v>
      </c>
      <c r="E262" s="289" t="s">
        <v>1034</v>
      </c>
      <c r="F262">
        <v>5013767874</v>
      </c>
      <c r="G262" s="276">
        <v>45562</v>
      </c>
      <c r="H262">
        <v>20240923557157</v>
      </c>
      <c r="I262">
        <v>0.96</v>
      </c>
      <c r="J262" s="289" t="s">
        <v>350</v>
      </c>
      <c r="K262" s="289" t="s">
        <v>1035</v>
      </c>
      <c r="L262" s="289" t="s">
        <v>275</v>
      </c>
      <c r="M262" s="289" t="s">
        <v>906</v>
      </c>
      <c r="N262" s="289" t="s">
        <v>353</v>
      </c>
      <c r="O262" s="289" t="s">
        <v>291</v>
      </c>
      <c r="P262" s="289" t="str">
        <f>VLOOKUP(CAT_Details[[#This Row],[Delivery Bp Customer Code]],Table6[],2,0)</f>
        <v>DX01-L5</v>
      </c>
    </row>
    <row r="263" spans="1:16" x14ac:dyDescent="0.25">
      <c r="A263" s="289" t="s">
        <v>285</v>
      </c>
      <c r="B263">
        <v>1</v>
      </c>
      <c r="C263">
        <v>89</v>
      </c>
      <c r="D263">
        <v>0.4</v>
      </c>
      <c r="E263" s="289" t="s">
        <v>1036</v>
      </c>
      <c r="F263">
        <v>5013767996</v>
      </c>
      <c r="G263" s="276">
        <v>45562</v>
      </c>
      <c r="H263">
        <v>20240923557013</v>
      </c>
      <c r="I263">
        <v>0.33600000000000002</v>
      </c>
      <c r="J263" s="289" t="s">
        <v>350</v>
      </c>
      <c r="K263" s="289" t="s">
        <v>1037</v>
      </c>
      <c r="L263" s="289" t="s">
        <v>275</v>
      </c>
      <c r="M263" s="289" t="s">
        <v>906</v>
      </c>
      <c r="N263" s="289" t="s">
        <v>602</v>
      </c>
      <c r="O263" s="289" t="s">
        <v>291</v>
      </c>
      <c r="P263" s="289" t="str">
        <f>VLOOKUP(CAT_Details[[#This Row],[Delivery Bp Customer Code]],Table6[],2,0)</f>
        <v>DX01-L5</v>
      </c>
    </row>
    <row r="264" spans="1:16" x14ac:dyDescent="0.25">
      <c r="A264" s="289" t="s">
        <v>521</v>
      </c>
      <c r="B264">
        <v>2</v>
      </c>
      <c r="C264">
        <v>1649</v>
      </c>
      <c r="D264">
        <v>0.92</v>
      </c>
      <c r="E264" s="289" t="s">
        <v>1038</v>
      </c>
      <c r="F264">
        <v>5013737945</v>
      </c>
      <c r="G264" s="276">
        <v>45562</v>
      </c>
      <c r="H264">
        <v>20240919555131</v>
      </c>
      <c r="I264">
        <v>2.2690000000000001</v>
      </c>
      <c r="J264" s="289" t="s">
        <v>294</v>
      </c>
      <c r="K264" s="289" t="s">
        <v>1039</v>
      </c>
      <c r="L264" s="289" t="s">
        <v>275</v>
      </c>
      <c r="M264" s="289" t="s">
        <v>843</v>
      </c>
      <c r="N264" s="289" t="s">
        <v>606</v>
      </c>
      <c r="O264" s="289" t="s">
        <v>525</v>
      </c>
      <c r="P264" s="289" t="str">
        <f>VLOOKUP(CAT_Details[[#This Row],[Delivery Bp Customer Code]],Table6[],2,0)</f>
        <v>No Loc</v>
      </c>
    </row>
    <row r="265" spans="1:16" x14ac:dyDescent="0.25">
      <c r="A265" s="289" t="s">
        <v>521</v>
      </c>
      <c r="B265">
        <v>8</v>
      </c>
      <c r="C265">
        <v>1088</v>
      </c>
      <c r="D265">
        <v>3.32</v>
      </c>
      <c r="E265" s="289" t="s">
        <v>1040</v>
      </c>
      <c r="F265">
        <v>5013767628</v>
      </c>
      <c r="G265" s="276">
        <v>45562</v>
      </c>
      <c r="H265">
        <v>20240923557660</v>
      </c>
      <c r="I265">
        <v>8.8439999999999994</v>
      </c>
      <c r="J265" s="289" t="s">
        <v>302</v>
      </c>
      <c r="K265" s="289" t="s">
        <v>1041</v>
      </c>
      <c r="L265" s="289" t="s">
        <v>275</v>
      </c>
      <c r="M265" s="289" t="s">
        <v>1042</v>
      </c>
      <c r="N265" s="289" t="s">
        <v>694</v>
      </c>
      <c r="O265" s="289" t="s">
        <v>525</v>
      </c>
      <c r="P265" s="289" t="str">
        <f>VLOOKUP(CAT_Details[[#This Row],[Delivery Bp Customer Code]],Table6[],2,0)</f>
        <v>No Loc</v>
      </c>
    </row>
    <row r="266" spans="1:16" x14ac:dyDescent="0.25">
      <c r="A266" s="289" t="s">
        <v>272</v>
      </c>
      <c r="B266">
        <v>3</v>
      </c>
      <c r="C266">
        <v>1094.0999999999999</v>
      </c>
      <c r="D266">
        <v>0.6</v>
      </c>
      <c r="E266" s="289" t="s">
        <v>1043</v>
      </c>
      <c r="F266">
        <v>5013724411</v>
      </c>
      <c r="G266" s="276">
        <v>45562</v>
      </c>
      <c r="H266">
        <v>20240917553406</v>
      </c>
      <c r="I266">
        <v>0.76800000000000002</v>
      </c>
      <c r="J266" s="289" t="s">
        <v>294</v>
      </c>
      <c r="K266" s="289" t="s">
        <v>1044</v>
      </c>
      <c r="L266" s="289" t="s">
        <v>275</v>
      </c>
      <c r="M266" s="289" t="s">
        <v>843</v>
      </c>
      <c r="N266" s="289" t="s">
        <v>698</v>
      </c>
      <c r="O266" s="289" t="s">
        <v>277</v>
      </c>
      <c r="P266" s="289" t="str">
        <f>VLOOKUP(CAT_Details[[#This Row],[Delivery Bp Customer Code]],Table6[],2,0)</f>
        <v>U2-L5</v>
      </c>
    </row>
    <row r="267" spans="1:16" x14ac:dyDescent="0.25">
      <c r="A267" s="289" t="s">
        <v>272</v>
      </c>
      <c r="B267">
        <v>3</v>
      </c>
      <c r="C267">
        <v>1485</v>
      </c>
      <c r="D267">
        <v>1.2</v>
      </c>
      <c r="E267" s="289" t="s">
        <v>992</v>
      </c>
      <c r="F267">
        <v>5013724431</v>
      </c>
      <c r="G267" s="276">
        <v>45562</v>
      </c>
      <c r="H267">
        <v>20240918554177</v>
      </c>
      <c r="I267">
        <v>1.1519999999999999</v>
      </c>
      <c r="J267" s="289" t="s">
        <v>324</v>
      </c>
      <c r="K267" s="289" t="s">
        <v>1045</v>
      </c>
      <c r="L267" s="289" t="s">
        <v>275</v>
      </c>
      <c r="M267" s="289" t="s">
        <v>994</v>
      </c>
      <c r="N267" s="289" t="s">
        <v>399</v>
      </c>
      <c r="O267" s="289" t="s">
        <v>277</v>
      </c>
      <c r="P267" s="289" t="str">
        <f>VLOOKUP(CAT_Details[[#This Row],[Delivery Bp Customer Code]],Table6[],2,0)</f>
        <v>U2-L5</v>
      </c>
    </row>
    <row r="268" spans="1:16" x14ac:dyDescent="0.25">
      <c r="A268" s="289" t="s">
        <v>272</v>
      </c>
      <c r="B268">
        <v>2</v>
      </c>
      <c r="C268">
        <v>385</v>
      </c>
      <c r="D268">
        <v>0.59</v>
      </c>
      <c r="E268" s="289" t="s">
        <v>1046</v>
      </c>
      <c r="F268">
        <v>5013738248</v>
      </c>
      <c r="G268" s="276">
        <v>45562</v>
      </c>
      <c r="H268">
        <v>20240918554273</v>
      </c>
      <c r="I268">
        <v>0.38200000000000001</v>
      </c>
      <c r="J268" s="289" t="s">
        <v>1047</v>
      </c>
      <c r="K268" s="289" t="s">
        <v>1048</v>
      </c>
      <c r="L268" s="289" t="s">
        <v>275</v>
      </c>
      <c r="M268" s="289" t="s">
        <v>843</v>
      </c>
      <c r="N268" s="289" t="s">
        <v>1049</v>
      </c>
      <c r="O268" s="289" t="s">
        <v>277</v>
      </c>
      <c r="P268" s="289" t="str">
        <f>VLOOKUP(CAT_Details[[#This Row],[Delivery Bp Customer Code]],Table6[],2,0)</f>
        <v>U2-L5</v>
      </c>
    </row>
    <row r="269" spans="1:16" x14ac:dyDescent="0.25">
      <c r="A269" s="289" t="s">
        <v>272</v>
      </c>
      <c r="B269">
        <v>1</v>
      </c>
      <c r="C269">
        <v>769</v>
      </c>
      <c r="D269">
        <v>0.4</v>
      </c>
      <c r="E269" s="289" t="s">
        <v>1050</v>
      </c>
      <c r="F269">
        <v>5013753777</v>
      </c>
      <c r="G269" s="276">
        <v>45562</v>
      </c>
      <c r="H269">
        <v>20240919554994</v>
      </c>
      <c r="I269">
        <v>0.57599999999999996</v>
      </c>
      <c r="J269" s="289" t="s">
        <v>324</v>
      </c>
      <c r="K269" s="289" t="s">
        <v>1051</v>
      </c>
      <c r="L269" s="289" t="s">
        <v>275</v>
      </c>
      <c r="M269" s="289" t="s">
        <v>897</v>
      </c>
      <c r="N269" s="289" t="s">
        <v>701</v>
      </c>
      <c r="O269" s="289" t="s">
        <v>277</v>
      </c>
      <c r="P269" s="289" t="str">
        <f>VLOOKUP(CAT_Details[[#This Row],[Delivery Bp Customer Code]],Table6[],2,0)</f>
        <v>U2-L5</v>
      </c>
    </row>
    <row r="270" spans="1:16" x14ac:dyDescent="0.25">
      <c r="A270" s="289" t="s">
        <v>272</v>
      </c>
      <c r="B270">
        <v>3</v>
      </c>
      <c r="C270">
        <v>1134</v>
      </c>
      <c r="D270">
        <v>0.98</v>
      </c>
      <c r="E270" s="289" t="s">
        <v>1052</v>
      </c>
      <c r="F270">
        <v>5013767832</v>
      </c>
      <c r="G270" s="276">
        <v>45562</v>
      </c>
      <c r="H270">
        <v>20240923557262</v>
      </c>
      <c r="I270">
        <v>1.665</v>
      </c>
      <c r="J270" s="289" t="s">
        <v>350</v>
      </c>
      <c r="K270" s="289" t="s">
        <v>1053</v>
      </c>
      <c r="L270" s="289" t="s">
        <v>275</v>
      </c>
      <c r="M270" s="289" t="s">
        <v>906</v>
      </c>
      <c r="N270" s="289" t="s">
        <v>1054</v>
      </c>
      <c r="O270" s="289" t="s">
        <v>277</v>
      </c>
      <c r="P270" s="289" t="str">
        <f>VLOOKUP(CAT_Details[[#This Row],[Delivery Bp Customer Code]],Table6[],2,0)</f>
        <v>U2-L5</v>
      </c>
    </row>
    <row r="271" spans="1:16" x14ac:dyDescent="0.25">
      <c r="A271" s="289" t="s">
        <v>272</v>
      </c>
      <c r="B271">
        <v>1</v>
      </c>
      <c r="C271">
        <v>66</v>
      </c>
      <c r="D271">
        <v>0.4</v>
      </c>
      <c r="E271" s="289" t="s">
        <v>1055</v>
      </c>
      <c r="F271">
        <v>5013767861</v>
      </c>
      <c r="G271" s="276">
        <v>45562</v>
      </c>
      <c r="H271">
        <v>20240920556481</v>
      </c>
      <c r="I271">
        <v>0.96</v>
      </c>
      <c r="J271" s="289" t="s">
        <v>280</v>
      </c>
      <c r="K271" s="289" t="s">
        <v>1056</v>
      </c>
      <c r="L271" s="289" t="s">
        <v>275</v>
      </c>
      <c r="M271" s="289" t="s">
        <v>1057</v>
      </c>
      <c r="N271" s="289" t="s">
        <v>1058</v>
      </c>
      <c r="O271" s="289" t="s">
        <v>277</v>
      </c>
      <c r="P271" s="289" t="str">
        <f>VLOOKUP(CAT_Details[[#This Row],[Delivery Bp Customer Code]],Table6[],2,0)</f>
        <v>U2-L5</v>
      </c>
    </row>
    <row r="272" spans="1:16" x14ac:dyDescent="0.25">
      <c r="A272" s="289" t="s">
        <v>272</v>
      </c>
      <c r="B272">
        <v>2</v>
      </c>
      <c r="C272">
        <v>175</v>
      </c>
      <c r="D272">
        <v>0.63</v>
      </c>
      <c r="E272" s="289" t="s">
        <v>1059</v>
      </c>
      <c r="F272">
        <v>5013767907</v>
      </c>
      <c r="G272" s="276">
        <v>45562</v>
      </c>
      <c r="H272">
        <v>20240919555858</v>
      </c>
      <c r="I272">
        <v>1.046</v>
      </c>
      <c r="J272" s="289" t="s">
        <v>287</v>
      </c>
      <c r="K272" s="289" t="s">
        <v>1060</v>
      </c>
      <c r="L272" s="289" t="s">
        <v>275</v>
      </c>
      <c r="M272" s="289" t="s">
        <v>897</v>
      </c>
      <c r="N272" s="289" t="s">
        <v>468</v>
      </c>
      <c r="O272" s="289" t="s">
        <v>277</v>
      </c>
      <c r="P272" s="289" t="str">
        <f>VLOOKUP(CAT_Details[[#This Row],[Delivery Bp Customer Code]],Table6[],2,0)</f>
        <v>U2-L5</v>
      </c>
    </row>
    <row r="273" spans="1:16" x14ac:dyDescent="0.25">
      <c r="A273" s="289" t="s">
        <v>272</v>
      </c>
      <c r="B273">
        <v>2</v>
      </c>
      <c r="C273">
        <v>553.5</v>
      </c>
      <c r="D273">
        <v>0.8</v>
      </c>
      <c r="E273" s="289" t="s">
        <v>997</v>
      </c>
      <c r="F273">
        <v>5013768062</v>
      </c>
      <c r="G273" s="276">
        <v>45562</v>
      </c>
      <c r="H273" s="5">
        <v>20240923557044</v>
      </c>
      <c r="I273">
        <v>1.92</v>
      </c>
      <c r="J273" s="289" t="s">
        <v>350</v>
      </c>
      <c r="K273" s="289" t="s">
        <v>1061</v>
      </c>
      <c r="L273" s="289" t="s">
        <v>275</v>
      </c>
      <c r="M273" s="289" t="s">
        <v>906</v>
      </c>
      <c r="N273" s="289" t="s">
        <v>999</v>
      </c>
      <c r="O273" s="289" t="s">
        <v>277</v>
      </c>
      <c r="P273" s="289" t="str">
        <f>VLOOKUP(CAT_Details[[#This Row],[Delivery Bp Customer Code]],Table6[],2,0)</f>
        <v>U2-L5</v>
      </c>
    </row>
    <row r="274" spans="1:16" x14ac:dyDescent="0.25">
      <c r="A274" s="289" t="s">
        <v>278</v>
      </c>
      <c r="B274">
        <v>20</v>
      </c>
      <c r="C274">
        <v>6750</v>
      </c>
      <c r="D274">
        <v>8</v>
      </c>
      <c r="E274" s="289" t="s">
        <v>1062</v>
      </c>
      <c r="F274">
        <v>5013767739</v>
      </c>
      <c r="G274" s="276">
        <v>45565</v>
      </c>
      <c r="H274" s="5">
        <v>20240917553578</v>
      </c>
      <c r="I274">
        <v>19.2</v>
      </c>
      <c r="J274" s="289" t="s">
        <v>324</v>
      </c>
      <c r="K274" s="289" t="s">
        <v>1063</v>
      </c>
      <c r="L274" s="289" t="s">
        <v>275</v>
      </c>
      <c r="M274" s="289" t="s">
        <v>1064</v>
      </c>
      <c r="N274" s="289" t="s">
        <v>340</v>
      </c>
      <c r="O274" s="289" t="s">
        <v>498</v>
      </c>
      <c r="P274" s="289" t="str">
        <f>VLOOKUP(CAT_Details[[#This Row],[Delivery Bp Customer Code]],Table6[],2,0)</f>
        <v>DK-BM01</v>
      </c>
    </row>
    <row r="275" spans="1:16" x14ac:dyDescent="0.25">
      <c r="A275" s="289" t="s">
        <v>278</v>
      </c>
      <c r="B275">
        <v>5</v>
      </c>
      <c r="C275">
        <v>426</v>
      </c>
      <c r="D275">
        <v>1</v>
      </c>
      <c r="E275" s="289" t="s">
        <v>1065</v>
      </c>
      <c r="F275">
        <v>5013767962</v>
      </c>
      <c r="G275" s="276">
        <v>45565</v>
      </c>
      <c r="H275">
        <v>20240920556804</v>
      </c>
      <c r="I275">
        <v>2.4</v>
      </c>
      <c r="J275" s="289" t="s">
        <v>324</v>
      </c>
      <c r="K275" s="289" t="s">
        <v>1066</v>
      </c>
      <c r="L275" s="289" t="s">
        <v>275</v>
      </c>
      <c r="M275" s="289" t="s">
        <v>1064</v>
      </c>
      <c r="N275" s="289" t="s">
        <v>1067</v>
      </c>
      <c r="O275" s="289" t="s">
        <v>498</v>
      </c>
      <c r="P275" s="289" t="str">
        <f>VLOOKUP(CAT_Details[[#This Row],[Delivery Bp Customer Code]],Table6[],2,0)</f>
        <v>DK-BM01</v>
      </c>
    </row>
    <row r="276" spans="1:16" x14ac:dyDescent="0.25">
      <c r="A276" s="289" t="s">
        <v>278</v>
      </c>
      <c r="B276">
        <v>25</v>
      </c>
      <c r="C276">
        <v>2250</v>
      </c>
      <c r="D276">
        <v>10</v>
      </c>
      <c r="E276" s="289" t="s">
        <v>1068</v>
      </c>
      <c r="F276">
        <v>5013768126</v>
      </c>
      <c r="G276" s="276">
        <v>45565</v>
      </c>
      <c r="H276">
        <v>20240923557017</v>
      </c>
      <c r="I276">
        <v>24</v>
      </c>
      <c r="J276" s="289" t="s">
        <v>324</v>
      </c>
      <c r="K276" s="289" t="s">
        <v>1069</v>
      </c>
      <c r="L276" s="289" t="s">
        <v>275</v>
      </c>
      <c r="M276" s="289" t="s">
        <v>1064</v>
      </c>
      <c r="N276" s="289" t="s">
        <v>343</v>
      </c>
      <c r="O276" s="289" t="s">
        <v>498</v>
      </c>
      <c r="P276" s="289" t="str">
        <f>VLOOKUP(CAT_Details[[#This Row],[Delivery Bp Customer Code]],Table6[],2,0)</f>
        <v>DK-BM01</v>
      </c>
    </row>
    <row r="277" spans="1:16" x14ac:dyDescent="0.25">
      <c r="A277" s="289" t="s">
        <v>278</v>
      </c>
      <c r="B277">
        <v>12</v>
      </c>
      <c r="C277">
        <v>9260</v>
      </c>
      <c r="D277">
        <v>2.8</v>
      </c>
      <c r="E277" s="289" t="s">
        <v>1070</v>
      </c>
      <c r="F277">
        <v>5013783090</v>
      </c>
      <c r="G277" s="276">
        <v>45565</v>
      </c>
      <c r="H277">
        <v>20240923557933</v>
      </c>
      <c r="I277">
        <v>5.8559999999999999</v>
      </c>
      <c r="J277" s="289" t="s">
        <v>280</v>
      </c>
      <c r="K277" s="289" t="s">
        <v>1071</v>
      </c>
      <c r="L277" s="289" t="s">
        <v>275</v>
      </c>
      <c r="M277" s="289" t="s">
        <v>1072</v>
      </c>
      <c r="N277" s="289" t="s">
        <v>314</v>
      </c>
      <c r="O277" s="289" t="s">
        <v>498</v>
      </c>
      <c r="P277" s="289" t="str">
        <f>VLOOKUP(CAT_Details[[#This Row],[Delivery Bp Customer Code]],Table6[],2,0)</f>
        <v>DK-BM01</v>
      </c>
    </row>
    <row r="278" spans="1:16" x14ac:dyDescent="0.25">
      <c r="A278" s="289" t="s">
        <v>874</v>
      </c>
      <c r="B278">
        <v>32</v>
      </c>
      <c r="C278">
        <v>3840</v>
      </c>
      <c r="D278">
        <v>15.3</v>
      </c>
      <c r="E278" s="289" t="s">
        <v>1073</v>
      </c>
      <c r="F278">
        <v>5013753812</v>
      </c>
      <c r="G278" s="276">
        <v>45565</v>
      </c>
      <c r="H278">
        <v>20240919554990</v>
      </c>
      <c r="I278">
        <v>25.687999999999999</v>
      </c>
      <c r="J278" s="289" t="s">
        <v>345</v>
      </c>
      <c r="K278" s="289" t="s">
        <v>1074</v>
      </c>
      <c r="L278" s="289" t="s">
        <v>275</v>
      </c>
      <c r="M278" s="289" t="s">
        <v>1075</v>
      </c>
      <c r="N278" s="289" t="s">
        <v>784</v>
      </c>
      <c r="O278" s="289" t="s">
        <v>1014</v>
      </c>
      <c r="P278" s="289" t="str">
        <f>VLOOKUP(CAT_Details[[#This Row],[Delivery Bp Customer Code]],Table6[],2,0)</f>
        <v>MZ07</v>
      </c>
    </row>
    <row r="279" spans="1:16" x14ac:dyDescent="0.25">
      <c r="A279" s="289" t="s">
        <v>76</v>
      </c>
      <c r="B279">
        <v>1</v>
      </c>
      <c r="C279">
        <v>50</v>
      </c>
      <c r="D279">
        <v>0.4</v>
      </c>
      <c r="E279" s="289" t="s">
        <v>1073</v>
      </c>
      <c r="F279">
        <v>5013753633</v>
      </c>
      <c r="G279" s="276">
        <v>45565</v>
      </c>
      <c r="H279">
        <v>20240920556135</v>
      </c>
      <c r="I279">
        <v>0.38400000000000001</v>
      </c>
      <c r="J279" s="289" t="s">
        <v>345</v>
      </c>
      <c r="K279" s="289" t="s">
        <v>1076</v>
      </c>
      <c r="L279" s="289" t="s">
        <v>275</v>
      </c>
      <c r="M279" s="289" t="s">
        <v>1077</v>
      </c>
      <c r="N279" s="289" t="s">
        <v>784</v>
      </c>
      <c r="O279" s="289" t="s">
        <v>748</v>
      </c>
      <c r="P279" s="289" t="str">
        <f>VLOOKUP(CAT_Details[[#This Row],[Delivery Bp Customer Code]],Table6[],2,0)</f>
        <v>No Loc</v>
      </c>
    </row>
    <row r="280" spans="1:16" x14ac:dyDescent="0.25">
      <c r="A280" s="289" t="s">
        <v>76</v>
      </c>
      <c r="B280">
        <v>1</v>
      </c>
      <c r="C280">
        <v>7.4</v>
      </c>
      <c r="D280">
        <v>0.2</v>
      </c>
      <c r="E280" s="289" t="s">
        <v>1078</v>
      </c>
      <c r="F280">
        <v>5013782912</v>
      </c>
      <c r="G280" s="276">
        <v>45565</v>
      </c>
      <c r="H280">
        <v>20240923557068</v>
      </c>
      <c r="I280">
        <v>0.20599999999999999</v>
      </c>
      <c r="J280" s="289" t="s">
        <v>350</v>
      </c>
      <c r="K280" s="289" t="s">
        <v>1079</v>
      </c>
      <c r="L280" s="289" t="s">
        <v>275</v>
      </c>
      <c r="M280" s="289"/>
      <c r="N280" s="289" t="s">
        <v>390</v>
      </c>
      <c r="O280" s="289" t="s">
        <v>748</v>
      </c>
      <c r="P280" s="289" t="str">
        <f>VLOOKUP(CAT_Details[[#This Row],[Delivery Bp Customer Code]],Table6[],2,0)</f>
        <v>No Loc</v>
      </c>
    </row>
    <row r="281" spans="1:16" x14ac:dyDescent="0.25">
      <c r="A281" s="289" t="s">
        <v>285</v>
      </c>
      <c r="B281">
        <v>2</v>
      </c>
      <c r="C281">
        <v>2300</v>
      </c>
      <c r="D281">
        <v>0.8</v>
      </c>
      <c r="E281" s="289" t="s">
        <v>1080</v>
      </c>
      <c r="F281">
        <v>5013767530</v>
      </c>
      <c r="G281" s="276">
        <v>45565</v>
      </c>
      <c r="H281">
        <v>20240923557750</v>
      </c>
      <c r="I281">
        <v>1.1519999999999999</v>
      </c>
      <c r="J281" s="289" t="s">
        <v>324</v>
      </c>
      <c r="K281" s="289" t="s">
        <v>1081</v>
      </c>
      <c r="L281" s="289" t="s">
        <v>275</v>
      </c>
      <c r="M281" s="289" t="s">
        <v>1064</v>
      </c>
      <c r="N281" s="289" t="s">
        <v>333</v>
      </c>
      <c r="O281" s="289" t="s">
        <v>291</v>
      </c>
      <c r="P281" s="289" t="str">
        <f>VLOOKUP(CAT_Details[[#This Row],[Delivery Bp Customer Code]],Table6[],2,0)</f>
        <v>DX01-L5</v>
      </c>
    </row>
    <row r="282" spans="1:16" x14ac:dyDescent="0.25">
      <c r="A282" s="289" t="s">
        <v>285</v>
      </c>
      <c r="B282">
        <v>1</v>
      </c>
      <c r="C282">
        <v>20</v>
      </c>
      <c r="D282">
        <v>0.2</v>
      </c>
      <c r="E282" s="289" t="s">
        <v>1082</v>
      </c>
      <c r="F282">
        <v>5013782780</v>
      </c>
      <c r="G282" s="276">
        <v>45565</v>
      </c>
      <c r="H282">
        <v>20240924558336</v>
      </c>
      <c r="I282">
        <v>0.14399999999999999</v>
      </c>
      <c r="J282" s="289" t="s">
        <v>350</v>
      </c>
      <c r="K282" s="289" t="s">
        <v>1083</v>
      </c>
      <c r="L282" s="289" t="s">
        <v>275</v>
      </c>
      <c r="M282" s="289" t="s">
        <v>1084</v>
      </c>
      <c r="N282" s="289" t="s">
        <v>407</v>
      </c>
      <c r="O282" s="289" t="s">
        <v>291</v>
      </c>
      <c r="P282" s="289" t="str">
        <f>VLOOKUP(CAT_Details[[#This Row],[Delivery Bp Customer Code]],Table6[],2,0)</f>
        <v>DX01-L5</v>
      </c>
    </row>
    <row r="283" spans="1:16" x14ac:dyDescent="0.25">
      <c r="A283" s="289" t="s">
        <v>285</v>
      </c>
      <c r="B283">
        <v>1</v>
      </c>
      <c r="C283">
        <v>92</v>
      </c>
      <c r="D283">
        <v>0.34</v>
      </c>
      <c r="E283" s="289" t="s">
        <v>1085</v>
      </c>
      <c r="F283">
        <v>5013782885</v>
      </c>
      <c r="G283" s="276">
        <v>45565</v>
      </c>
      <c r="H283" s="5">
        <v>20240925559587</v>
      </c>
      <c r="I283">
        <v>0.36</v>
      </c>
      <c r="J283" s="289" t="s">
        <v>350</v>
      </c>
      <c r="K283" s="289" t="s">
        <v>1086</v>
      </c>
      <c r="L283" s="289" t="s">
        <v>275</v>
      </c>
      <c r="M283" s="289" t="s">
        <v>1084</v>
      </c>
      <c r="N283" s="289" t="s">
        <v>901</v>
      </c>
      <c r="O283" s="289" t="s">
        <v>291</v>
      </c>
      <c r="P283" s="289" t="str">
        <f>VLOOKUP(CAT_Details[[#This Row],[Delivery Bp Customer Code]],Table6[],2,0)</f>
        <v>DX01-L5</v>
      </c>
    </row>
    <row r="284" spans="1:16" x14ac:dyDescent="0.25">
      <c r="A284" s="289" t="s">
        <v>285</v>
      </c>
      <c r="B284">
        <v>16</v>
      </c>
      <c r="C284">
        <v>736.8</v>
      </c>
      <c r="D284">
        <v>4.8</v>
      </c>
      <c r="E284" s="289" t="s">
        <v>1078</v>
      </c>
      <c r="F284">
        <v>5013782930</v>
      </c>
      <c r="G284" s="276">
        <v>45565</v>
      </c>
      <c r="H284">
        <v>20240923557077</v>
      </c>
      <c r="I284">
        <v>9.5239999999999991</v>
      </c>
      <c r="J284" s="289" t="s">
        <v>350</v>
      </c>
      <c r="K284" s="289" t="s">
        <v>1087</v>
      </c>
      <c r="L284" s="289" t="s">
        <v>275</v>
      </c>
      <c r="M284" s="289" t="s">
        <v>1084</v>
      </c>
      <c r="N284" s="289" t="s">
        <v>390</v>
      </c>
      <c r="O284" s="289" t="s">
        <v>291</v>
      </c>
      <c r="P284" s="289" t="str">
        <f>VLOOKUP(CAT_Details[[#This Row],[Delivery Bp Customer Code]],Table6[],2,0)</f>
        <v>DX01-L5</v>
      </c>
    </row>
    <row r="285" spans="1:16" x14ac:dyDescent="0.25">
      <c r="A285" s="289" t="s">
        <v>285</v>
      </c>
      <c r="B285">
        <v>15</v>
      </c>
      <c r="C285">
        <v>945</v>
      </c>
      <c r="D285">
        <v>4.01</v>
      </c>
      <c r="E285" s="289" t="s">
        <v>1088</v>
      </c>
      <c r="F285">
        <v>5013782992</v>
      </c>
      <c r="G285" s="276">
        <v>45565</v>
      </c>
      <c r="H285">
        <v>20240924558609</v>
      </c>
      <c r="I285">
        <v>6.5609999999999999</v>
      </c>
      <c r="J285" s="289" t="s">
        <v>350</v>
      </c>
      <c r="K285" s="289" t="s">
        <v>1089</v>
      </c>
      <c r="L285" s="289" t="s">
        <v>275</v>
      </c>
      <c r="M285" s="289" t="s">
        <v>1090</v>
      </c>
      <c r="N285" s="289" t="s">
        <v>378</v>
      </c>
      <c r="O285" s="289" t="s">
        <v>291</v>
      </c>
      <c r="P285" s="289" t="str">
        <f>VLOOKUP(CAT_Details[[#This Row],[Delivery Bp Customer Code]],Table6[],2,0)</f>
        <v>DX01-L5</v>
      </c>
    </row>
    <row r="286" spans="1:16" x14ac:dyDescent="0.25">
      <c r="A286" s="289" t="s">
        <v>285</v>
      </c>
      <c r="B286">
        <v>8</v>
      </c>
      <c r="C286">
        <v>1004</v>
      </c>
      <c r="D286">
        <v>2.65</v>
      </c>
      <c r="E286" s="289" t="s">
        <v>1091</v>
      </c>
      <c r="F286">
        <v>5013783057</v>
      </c>
      <c r="G286" s="276">
        <v>45565</v>
      </c>
      <c r="H286">
        <v>20240924558498</v>
      </c>
      <c r="I286">
        <v>6.1680000000000001</v>
      </c>
      <c r="J286" s="289" t="s">
        <v>350</v>
      </c>
      <c r="K286" s="289" t="s">
        <v>1092</v>
      </c>
      <c r="L286" s="289" t="s">
        <v>275</v>
      </c>
      <c r="M286" s="289" t="s">
        <v>1084</v>
      </c>
      <c r="N286" s="289" t="s">
        <v>430</v>
      </c>
      <c r="O286" s="289" t="s">
        <v>291</v>
      </c>
      <c r="P286" s="289" t="str">
        <f>VLOOKUP(CAT_Details[[#This Row],[Delivery Bp Customer Code]],Table6[],2,0)</f>
        <v>DX01-L5</v>
      </c>
    </row>
    <row r="287" spans="1:16" x14ac:dyDescent="0.25">
      <c r="A287" s="289" t="s">
        <v>285</v>
      </c>
      <c r="B287">
        <v>1</v>
      </c>
      <c r="C287">
        <v>79</v>
      </c>
      <c r="D287">
        <v>0.5</v>
      </c>
      <c r="E287" s="289" t="s">
        <v>1093</v>
      </c>
      <c r="F287">
        <v>5013783351</v>
      </c>
      <c r="G287" s="276">
        <v>45565</v>
      </c>
      <c r="H287">
        <v>20240924558427</v>
      </c>
      <c r="I287">
        <v>1.1399999999999999</v>
      </c>
      <c r="J287" s="289" t="s">
        <v>350</v>
      </c>
      <c r="K287" s="289" t="s">
        <v>1094</v>
      </c>
      <c r="L287" s="289" t="s">
        <v>275</v>
      </c>
      <c r="M287" s="289" t="s">
        <v>1084</v>
      </c>
      <c r="N287" s="289" t="s">
        <v>1095</v>
      </c>
      <c r="O287" s="289" t="s">
        <v>291</v>
      </c>
      <c r="P287" s="289" t="str">
        <f>VLOOKUP(CAT_Details[[#This Row],[Delivery Bp Customer Code]],Table6[],2,0)</f>
        <v>DX01-L5</v>
      </c>
    </row>
    <row r="288" spans="1:16" x14ac:dyDescent="0.25">
      <c r="A288" s="289" t="s">
        <v>285</v>
      </c>
      <c r="B288">
        <v>1</v>
      </c>
      <c r="C288">
        <v>79</v>
      </c>
      <c r="D288">
        <v>0.5</v>
      </c>
      <c r="E288" s="289" t="s">
        <v>1093</v>
      </c>
      <c r="F288">
        <v>5013783359</v>
      </c>
      <c r="G288" s="276">
        <v>45565</v>
      </c>
      <c r="H288">
        <v>20240924558421</v>
      </c>
      <c r="I288">
        <v>1.1399999999999999</v>
      </c>
      <c r="J288" s="289" t="s">
        <v>350</v>
      </c>
      <c r="K288" s="289" t="s">
        <v>1096</v>
      </c>
      <c r="L288" s="289" t="s">
        <v>275</v>
      </c>
      <c r="M288" s="289" t="s">
        <v>1084</v>
      </c>
      <c r="N288" s="289" t="s">
        <v>1095</v>
      </c>
      <c r="O288" s="289" t="s">
        <v>291</v>
      </c>
      <c r="P288" s="289" t="str">
        <f>VLOOKUP(CAT_Details[[#This Row],[Delivery Bp Customer Code]],Table6[],2,0)</f>
        <v>DX01-L5</v>
      </c>
    </row>
    <row r="289" spans="1:16" x14ac:dyDescent="0.25">
      <c r="A289" s="289" t="s">
        <v>285</v>
      </c>
      <c r="B289">
        <v>1</v>
      </c>
      <c r="C289">
        <v>100</v>
      </c>
      <c r="D289">
        <v>0.4</v>
      </c>
      <c r="E289" s="289" t="s">
        <v>1097</v>
      </c>
      <c r="F289">
        <v>5013783389</v>
      </c>
      <c r="G289" s="276">
        <v>45565</v>
      </c>
      <c r="H289">
        <v>20240924558132</v>
      </c>
      <c r="I289">
        <v>0.96</v>
      </c>
      <c r="J289" s="289" t="s">
        <v>350</v>
      </c>
      <c r="K289" s="289" t="s">
        <v>1098</v>
      </c>
      <c r="L289" s="289" t="s">
        <v>275</v>
      </c>
      <c r="M289" s="289" t="s">
        <v>1099</v>
      </c>
      <c r="N289" s="289" t="s">
        <v>353</v>
      </c>
      <c r="O289" s="289" t="s">
        <v>291</v>
      </c>
      <c r="P289" s="289" t="str">
        <f>VLOOKUP(CAT_Details[[#This Row],[Delivery Bp Customer Code]],Table6[],2,0)</f>
        <v>DX01-L5</v>
      </c>
    </row>
    <row r="290" spans="1:16" x14ac:dyDescent="0.25">
      <c r="A290" s="289" t="s">
        <v>285</v>
      </c>
      <c r="B290">
        <v>1</v>
      </c>
      <c r="C290">
        <v>100</v>
      </c>
      <c r="D290">
        <v>0.4</v>
      </c>
      <c r="E290" s="289" t="s">
        <v>1097</v>
      </c>
      <c r="F290">
        <v>5013783402</v>
      </c>
      <c r="G290" s="276">
        <v>45565</v>
      </c>
      <c r="H290">
        <v>20240924558551</v>
      </c>
      <c r="I290">
        <v>0.96</v>
      </c>
      <c r="J290" s="289" t="s">
        <v>350</v>
      </c>
      <c r="K290" s="289" t="s">
        <v>1100</v>
      </c>
      <c r="L290" s="289" t="s">
        <v>275</v>
      </c>
      <c r="M290" s="289" t="s">
        <v>1084</v>
      </c>
      <c r="N290" s="289" t="s">
        <v>353</v>
      </c>
      <c r="O290" s="289" t="s">
        <v>291</v>
      </c>
      <c r="P290" s="289" t="str">
        <f>VLOOKUP(CAT_Details[[#This Row],[Delivery Bp Customer Code]],Table6[],2,0)</f>
        <v>DX01-L5</v>
      </c>
    </row>
    <row r="291" spans="1:16" x14ac:dyDescent="0.25">
      <c r="A291" s="289" t="s">
        <v>272</v>
      </c>
      <c r="B291">
        <v>1</v>
      </c>
      <c r="C291">
        <v>32</v>
      </c>
      <c r="D291">
        <v>0.2</v>
      </c>
      <c r="E291" s="289" t="s">
        <v>1101</v>
      </c>
      <c r="F291">
        <v>5013782906</v>
      </c>
      <c r="G291" s="276">
        <v>45565</v>
      </c>
      <c r="H291" s="5">
        <v>20240923557232</v>
      </c>
      <c r="I291">
        <v>0.192</v>
      </c>
      <c r="J291" s="289" t="s">
        <v>350</v>
      </c>
      <c r="K291" s="289" t="s">
        <v>1102</v>
      </c>
      <c r="L291" s="289" t="s">
        <v>275</v>
      </c>
      <c r="M291" s="289" t="s">
        <v>906</v>
      </c>
      <c r="N291" s="289" t="s">
        <v>446</v>
      </c>
      <c r="O291" s="289" t="s">
        <v>277</v>
      </c>
      <c r="P291" s="289" t="str">
        <f>VLOOKUP(CAT_Details[[#This Row],[Delivery Bp Customer Code]],Table6[],2,0)</f>
        <v>U2-L5</v>
      </c>
    </row>
    <row r="292" spans="1:16" x14ac:dyDescent="0.25">
      <c r="A292" s="289" t="s">
        <v>272</v>
      </c>
      <c r="B292">
        <v>3</v>
      </c>
      <c r="C292">
        <v>33</v>
      </c>
      <c r="D292">
        <v>0.24</v>
      </c>
      <c r="E292" s="289" t="s">
        <v>1103</v>
      </c>
      <c r="F292">
        <v>5013797787</v>
      </c>
      <c r="G292" s="276">
        <v>45565</v>
      </c>
      <c r="H292">
        <v>20240920556397</v>
      </c>
      <c r="I292">
        <v>0.17399999999999999</v>
      </c>
      <c r="J292" s="289" t="s">
        <v>302</v>
      </c>
      <c r="K292" s="289" t="s">
        <v>1104</v>
      </c>
      <c r="L292" s="289" t="s">
        <v>275</v>
      </c>
      <c r="M292" s="289" t="s">
        <v>1033</v>
      </c>
      <c r="N292" s="289" t="s">
        <v>450</v>
      </c>
      <c r="O292" s="289" t="s">
        <v>277</v>
      </c>
      <c r="P292" s="289" t="str">
        <f>VLOOKUP(CAT_Details[[#This Row],[Delivery Bp Customer Code]],Table6[],2,0)</f>
        <v>U2-L5</v>
      </c>
    </row>
    <row r="293" spans="1:16" x14ac:dyDescent="0.25">
      <c r="A293" s="289" t="s">
        <v>278</v>
      </c>
      <c r="B293">
        <v>1</v>
      </c>
      <c r="C293">
        <v>545</v>
      </c>
      <c r="D293">
        <v>0.4</v>
      </c>
      <c r="E293" s="289" t="s">
        <v>1105</v>
      </c>
      <c r="F293">
        <v>5013738205</v>
      </c>
      <c r="G293" s="276">
        <v>45566</v>
      </c>
      <c r="H293">
        <v>20240919555039</v>
      </c>
      <c r="I293">
        <v>0.86399999999999999</v>
      </c>
      <c r="J293" s="289" t="s">
        <v>294</v>
      </c>
      <c r="K293" s="289" t="s">
        <v>1106</v>
      </c>
      <c r="L293" s="289" t="s">
        <v>275</v>
      </c>
      <c r="M293" s="289" t="s">
        <v>1107</v>
      </c>
      <c r="N293" s="289" t="s">
        <v>489</v>
      </c>
      <c r="O293" s="289" t="s">
        <v>498</v>
      </c>
      <c r="P293" s="289" t="str">
        <f>VLOOKUP(CAT_Details[[#This Row],[Delivery Bp Customer Code]],Table6[],2,0)</f>
        <v>DK-BM01</v>
      </c>
    </row>
    <row r="294" spans="1:16" x14ac:dyDescent="0.25">
      <c r="A294" s="289" t="s">
        <v>278</v>
      </c>
      <c r="B294">
        <v>9</v>
      </c>
      <c r="C294">
        <v>4367</v>
      </c>
      <c r="D294">
        <v>3.6</v>
      </c>
      <c r="E294" s="289" t="s">
        <v>1108</v>
      </c>
      <c r="F294">
        <v>5013738224</v>
      </c>
      <c r="G294" s="276">
        <v>45566</v>
      </c>
      <c r="H294" s="5">
        <v>20240919555564</v>
      </c>
      <c r="I294">
        <v>4.7519999999999998</v>
      </c>
      <c r="J294" s="289" t="s">
        <v>317</v>
      </c>
      <c r="K294" s="289" t="s">
        <v>1109</v>
      </c>
      <c r="L294" s="289" t="s">
        <v>275</v>
      </c>
      <c r="M294" s="289" t="s">
        <v>1110</v>
      </c>
      <c r="N294" s="289" t="s">
        <v>320</v>
      </c>
      <c r="O294" s="289" t="s">
        <v>498</v>
      </c>
      <c r="P294" s="289" t="str">
        <f>VLOOKUP(CAT_Details[[#This Row],[Delivery Bp Customer Code]],Table6[],2,0)</f>
        <v>DK-BM01</v>
      </c>
    </row>
    <row r="295" spans="1:16" x14ac:dyDescent="0.25">
      <c r="A295" s="289" t="s">
        <v>278</v>
      </c>
      <c r="B295">
        <v>8</v>
      </c>
      <c r="C295">
        <v>7066</v>
      </c>
      <c r="D295">
        <v>3</v>
      </c>
      <c r="E295" s="289" t="s">
        <v>1111</v>
      </c>
      <c r="F295">
        <v>5013753287</v>
      </c>
      <c r="G295" s="276">
        <v>45566</v>
      </c>
      <c r="H295">
        <v>20240920556307</v>
      </c>
      <c r="I295">
        <v>3.84</v>
      </c>
      <c r="J295" s="289" t="s">
        <v>324</v>
      </c>
      <c r="K295" s="289" t="s">
        <v>1112</v>
      </c>
      <c r="L295" s="289" t="s">
        <v>275</v>
      </c>
      <c r="M295" s="289" t="s">
        <v>1113</v>
      </c>
      <c r="N295" s="289" t="s">
        <v>399</v>
      </c>
      <c r="O295" s="289" t="s">
        <v>498</v>
      </c>
      <c r="P295" s="289" t="str">
        <f>VLOOKUP(CAT_Details[[#This Row],[Delivery Bp Customer Code]],Table6[],2,0)</f>
        <v>DK-BM01</v>
      </c>
    </row>
    <row r="296" spans="1:16" x14ac:dyDescent="0.25">
      <c r="A296" s="289" t="s">
        <v>278</v>
      </c>
      <c r="B296">
        <v>10</v>
      </c>
      <c r="C296">
        <v>2560</v>
      </c>
      <c r="D296">
        <v>4</v>
      </c>
      <c r="E296" s="289" t="s">
        <v>1114</v>
      </c>
      <c r="F296">
        <v>5013753393</v>
      </c>
      <c r="G296" s="276">
        <v>45566</v>
      </c>
      <c r="H296" s="5">
        <v>20240920556451</v>
      </c>
      <c r="I296">
        <v>9.6</v>
      </c>
      <c r="J296" s="289" t="s">
        <v>853</v>
      </c>
      <c r="K296" s="289" t="s">
        <v>1115</v>
      </c>
      <c r="L296" s="289" t="s">
        <v>275</v>
      </c>
      <c r="M296" s="289" t="s">
        <v>1116</v>
      </c>
      <c r="N296" s="289" t="s">
        <v>856</v>
      </c>
      <c r="O296" s="289" t="s">
        <v>498</v>
      </c>
      <c r="P296" s="289" t="str">
        <f>VLOOKUP(CAT_Details[[#This Row],[Delivery Bp Customer Code]],Table6[],2,0)</f>
        <v>DK-BM01</v>
      </c>
    </row>
    <row r="297" spans="1:16" x14ac:dyDescent="0.25">
      <c r="A297" s="289" t="s">
        <v>278</v>
      </c>
      <c r="B297">
        <v>1</v>
      </c>
      <c r="C297">
        <v>256</v>
      </c>
      <c r="D297">
        <v>0.4</v>
      </c>
      <c r="E297" s="289" t="s">
        <v>1117</v>
      </c>
      <c r="F297">
        <v>5013753781</v>
      </c>
      <c r="G297" s="276">
        <v>45566</v>
      </c>
      <c r="H297">
        <v>20240919555882</v>
      </c>
      <c r="I297">
        <v>0.47</v>
      </c>
      <c r="J297" s="289" t="s">
        <v>324</v>
      </c>
      <c r="K297" s="289" t="s">
        <v>1118</v>
      </c>
      <c r="L297" s="289" t="s">
        <v>275</v>
      </c>
      <c r="M297" s="289" t="s">
        <v>1119</v>
      </c>
      <c r="N297" s="289" t="s">
        <v>1120</v>
      </c>
      <c r="O297" s="289" t="s">
        <v>498</v>
      </c>
      <c r="P297" s="289" t="str">
        <f>VLOOKUP(CAT_Details[[#This Row],[Delivery Bp Customer Code]],Table6[],2,0)</f>
        <v>DK-BM01</v>
      </c>
    </row>
    <row r="298" spans="1:16" x14ac:dyDescent="0.25">
      <c r="A298" s="289" t="s">
        <v>278</v>
      </c>
      <c r="B298">
        <v>7</v>
      </c>
      <c r="C298">
        <v>3804.6</v>
      </c>
      <c r="D298">
        <v>2.8</v>
      </c>
      <c r="E298" s="289" t="s">
        <v>1121</v>
      </c>
      <c r="F298">
        <v>5013782897</v>
      </c>
      <c r="G298" s="276">
        <v>45566</v>
      </c>
      <c r="H298">
        <v>20240923557835</v>
      </c>
      <c r="I298">
        <v>6.72</v>
      </c>
      <c r="J298" s="289" t="s">
        <v>280</v>
      </c>
      <c r="K298" s="289" t="s">
        <v>1122</v>
      </c>
      <c r="L298" s="289" t="s">
        <v>275</v>
      </c>
      <c r="M298" s="289"/>
      <c r="N298" s="289" t="s">
        <v>566</v>
      </c>
      <c r="O298" s="289" t="s">
        <v>498</v>
      </c>
      <c r="P298" s="289" t="str">
        <f>VLOOKUP(CAT_Details[[#This Row],[Delivery Bp Customer Code]],Table6[],2,0)</f>
        <v>DK-BM01</v>
      </c>
    </row>
    <row r="299" spans="1:16" x14ac:dyDescent="0.25">
      <c r="A299" s="289" t="s">
        <v>278</v>
      </c>
      <c r="B299">
        <v>1</v>
      </c>
      <c r="C299">
        <v>97.7</v>
      </c>
      <c r="D299">
        <v>0.2</v>
      </c>
      <c r="E299" s="289" t="s">
        <v>1123</v>
      </c>
      <c r="F299">
        <v>5013783002</v>
      </c>
      <c r="G299" s="276">
        <v>45566</v>
      </c>
      <c r="H299">
        <v>20240924558090</v>
      </c>
      <c r="I299">
        <v>0.24</v>
      </c>
      <c r="J299" s="289" t="s">
        <v>280</v>
      </c>
      <c r="K299" s="289" t="s">
        <v>1124</v>
      </c>
      <c r="L299" s="289" t="s">
        <v>275</v>
      </c>
      <c r="M299" s="289" t="s">
        <v>1072</v>
      </c>
      <c r="N299" s="289" t="s">
        <v>485</v>
      </c>
      <c r="O299" s="289" t="s">
        <v>498</v>
      </c>
      <c r="P299" s="289" t="str">
        <f>VLOOKUP(CAT_Details[[#This Row],[Delivery Bp Customer Code]],Table6[],2,0)</f>
        <v>DK-BM01</v>
      </c>
    </row>
    <row r="300" spans="1:16" x14ac:dyDescent="0.25">
      <c r="A300" s="289" t="s">
        <v>278</v>
      </c>
      <c r="B300">
        <v>3</v>
      </c>
      <c r="C300">
        <v>990</v>
      </c>
      <c r="D300">
        <v>1.2</v>
      </c>
      <c r="E300" s="289" t="s">
        <v>1125</v>
      </c>
      <c r="F300">
        <v>5013783182</v>
      </c>
      <c r="G300" s="276">
        <v>45566</v>
      </c>
      <c r="H300">
        <v>20240923557545</v>
      </c>
      <c r="I300">
        <v>1.44</v>
      </c>
      <c r="J300" s="289" t="s">
        <v>280</v>
      </c>
      <c r="K300" s="289" t="s">
        <v>1126</v>
      </c>
      <c r="L300" s="289" t="s">
        <v>275</v>
      </c>
      <c r="M300" s="289" t="s">
        <v>1127</v>
      </c>
      <c r="N300" s="289" t="s">
        <v>643</v>
      </c>
      <c r="O300" s="289" t="s">
        <v>498</v>
      </c>
      <c r="P300" s="289" t="str">
        <f>VLOOKUP(CAT_Details[[#This Row],[Delivery Bp Customer Code]],Table6[],2,0)</f>
        <v>DK-BM01</v>
      </c>
    </row>
    <row r="301" spans="1:16" x14ac:dyDescent="0.25">
      <c r="A301" s="289" t="s">
        <v>278</v>
      </c>
      <c r="B301">
        <v>9</v>
      </c>
      <c r="C301">
        <v>4200</v>
      </c>
      <c r="D301">
        <v>1.8</v>
      </c>
      <c r="E301" s="289" t="s">
        <v>1128</v>
      </c>
      <c r="F301">
        <v>5013783285</v>
      </c>
      <c r="G301" s="276">
        <v>45566</v>
      </c>
      <c r="H301">
        <v>20240924558203</v>
      </c>
      <c r="I301">
        <v>4.32</v>
      </c>
      <c r="J301" s="289" t="s">
        <v>324</v>
      </c>
      <c r="K301" s="289" t="s">
        <v>1129</v>
      </c>
      <c r="L301" s="289" t="s">
        <v>275</v>
      </c>
      <c r="M301" s="289" t="s">
        <v>1119</v>
      </c>
      <c r="N301" s="289" t="s">
        <v>336</v>
      </c>
      <c r="O301" s="289" t="s">
        <v>498</v>
      </c>
      <c r="P301" s="289" t="str">
        <f>VLOOKUP(CAT_Details[[#This Row],[Delivery Bp Customer Code]],Table6[],2,0)</f>
        <v>DK-BM01</v>
      </c>
    </row>
    <row r="302" spans="1:16" x14ac:dyDescent="0.25">
      <c r="A302" s="289" t="s">
        <v>278</v>
      </c>
      <c r="B302">
        <v>3</v>
      </c>
      <c r="C302">
        <v>1673.4</v>
      </c>
      <c r="D302">
        <v>1.2</v>
      </c>
      <c r="E302" s="289" t="s">
        <v>1130</v>
      </c>
      <c r="F302">
        <v>5013783446</v>
      </c>
      <c r="G302" s="276">
        <v>45566</v>
      </c>
      <c r="H302">
        <v>20240919555312</v>
      </c>
      <c r="I302">
        <v>2.88</v>
      </c>
      <c r="J302" s="289" t="s">
        <v>280</v>
      </c>
      <c r="K302" s="289" t="s">
        <v>1131</v>
      </c>
      <c r="L302" s="289" t="s">
        <v>275</v>
      </c>
      <c r="M302" s="289" t="s">
        <v>1127</v>
      </c>
      <c r="N302" s="289" t="s">
        <v>1132</v>
      </c>
      <c r="O302" s="289" t="s">
        <v>498</v>
      </c>
      <c r="P302" s="289" t="str">
        <f>VLOOKUP(CAT_Details[[#This Row],[Delivery Bp Customer Code]],Table6[],2,0)</f>
        <v>DK-BM01</v>
      </c>
    </row>
    <row r="303" spans="1:16" x14ac:dyDescent="0.25">
      <c r="A303" s="289" t="s">
        <v>278</v>
      </c>
      <c r="B303">
        <v>1</v>
      </c>
      <c r="C303">
        <v>1205.8</v>
      </c>
      <c r="D303">
        <v>0.4</v>
      </c>
      <c r="E303" s="289" t="s">
        <v>1130</v>
      </c>
      <c r="F303">
        <v>5013783494</v>
      </c>
      <c r="G303" s="276">
        <v>45566</v>
      </c>
      <c r="H303">
        <v>20240918553991</v>
      </c>
      <c r="I303">
        <v>0.96</v>
      </c>
      <c r="J303" s="289" t="s">
        <v>280</v>
      </c>
      <c r="K303" s="289" t="s">
        <v>1133</v>
      </c>
      <c r="L303" s="289" t="s">
        <v>275</v>
      </c>
      <c r="M303" s="289" t="s">
        <v>1127</v>
      </c>
      <c r="N303" s="289" t="s">
        <v>1132</v>
      </c>
      <c r="O303" s="289" t="s">
        <v>498</v>
      </c>
      <c r="P303" s="289" t="str">
        <f>VLOOKUP(CAT_Details[[#This Row],[Delivery Bp Customer Code]],Table6[],2,0)</f>
        <v>DK-BM01</v>
      </c>
    </row>
    <row r="304" spans="1:16" x14ac:dyDescent="0.25">
      <c r="A304" s="289" t="s">
        <v>278</v>
      </c>
      <c r="B304">
        <v>8</v>
      </c>
      <c r="C304">
        <v>3400</v>
      </c>
      <c r="D304">
        <v>3.2</v>
      </c>
      <c r="E304" s="289" t="s">
        <v>1134</v>
      </c>
      <c r="F304">
        <v>5013811514</v>
      </c>
      <c r="G304" s="276">
        <v>45566</v>
      </c>
      <c r="H304" s="5">
        <v>20240926560631</v>
      </c>
      <c r="I304">
        <v>7.68</v>
      </c>
      <c r="J304" s="289" t="s">
        <v>273</v>
      </c>
      <c r="K304" s="289" t="s">
        <v>1135</v>
      </c>
      <c r="L304" s="289" t="s">
        <v>275</v>
      </c>
      <c r="M304" s="289" t="s">
        <v>1136</v>
      </c>
      <c r="N304" s="289" t="s">
        <v>653</v>
      </c>
      <c r="O304" s="289" t="s">
        <v>498</v>
      </c>
      <c r="P304" s="289" t="str">
        <f>VLOOKUP(CAT_Details[[#This Row],[Delivery Bp Customer Code]],Table6[],2,0)</f>
        <v>DK-BM01</v>
      </c>
    </row>
    <row r="305" spans="1:16" x14ac:dyDescent="0.25">
      <c r="A305" s="289" t="s">
        <v>278</v>
      </c>
      <c r="B305">
        <v>1</v>
      </c>
      <c r="C305">
        <v>160</v>
      </c>
      <c r="D305">
        <v>0.4</v>
      </c>
      <c r="E305" s="289" t="s">
        <v>1134</v>
      </c>
      <c r="F305">
        <v>5013811561</v>
      </c>
      <c r="G305" s="276">
        <v>45566</v>
      </c>
      <c r="H305">
        <v>20240926560637</v>
      </c>
      <c r="I305">
        <v>0.57599999999999996</v>
      </c>
      <c r="J305" s="289" t="s">
        <v>273</v>
      </c>
      <c r="K305" s="289" t="s">
        <v>1137</v>
      </c>
      <c r="L305" s="289" t="s">
        <v>275</v>
      </c>
      <c r="M305" s="289" t="s">
        <v>1136</v>
      </c>
      <c r="N305" s="289" t="s">
        <v>653</v>
      </c>
      <c r="O305" s="289" t="s">
        <v>498</v>
      </c>
      <c r="P305" s="289" t="str">
        <f>VLOOKUP(CAT_Details[[#This Row],[Delivery Bp Customer Code]],Table6[],2,0)</f>
        <v>DK-BM01</v>
      </c>
    </row>
    <row r="306" spans="1:16" x14ac:dyDescent="0.25">
      <c r="A306" s="289" t="s">
        <v>278</v>
      </c>
      <c r="B306">
        <v>1</v>
      </c>
      <c r="C306">
        <v>300</v>
      </c>
      <c r="D306">
        <v>0.4</v>
      </c>
      <c r="E306" s="289" t="s">
        <v>1134</v>
      </c>
      <c r="F306">
        <v>5013811578</v>
      </c>
      <c r="G306" s="276">
        <v>45566</v>
      </c>
      <c r="H306">
        <v>20240926560635</v>
      </c>
      <c r="I306">
        <v>0.57599999999999996</v>
      </c>
      <c r="J306" s="289" t="s">
        <v>273</v>
      </c>
      <c r="K306" s="289" t="s">
        <v>1138</v>
      </c>
      <c r="L306" s="289" t="s">
        <v>275</v>
      </c>
      <c r="M306" s="289" t="s">
        <v>1136</v>
      </c>
      <c r="N306" s="289" t="s">
        <v>653</v>
      </c>
      <c r="O306" s="289" t="s">
        <v>498</v>
      </c>
      <c r="P306" s="289" t="str">
        <f>VLOOKUP(CAT_Details[[#This Row],[Delivery Bp Customer Code]],Table6[],2,0)</f>
        <v>DK-BM01</v>
      </c>
    </row>
    <row r="307" spans="1:16" x14ac:dyDescent="0.25">
      <c r="A307" s="289" t="s">
        <v>278</v>
      </c>
      <c r="B307">
        <v>20</v>
      </c>
      <c r="C307">
        <v>8780</v>
      </c>
      <c r="D307">
        <v>8</v>
      </c>
      <c r="E307" s="289" t="s">
        <v>1139</v>
      </c>
      <c r="F307">
        <v>5013812129</v>
      </c>
      <c r="G307" s="276">
        <v>45566</v>
      </c>
      <c r="H307">
        <v>20240916552198</v>
      </c>
      <c r="I307">
        <v>19.2</v>
      </c>
      <c r="J307" s="289" t="s">
        <v>273</v>
      </c>
      <c r="K307" s="289" t="s">
        <v>1140</v>
      </c>
      <c r="L307" s="289" t="s">
        <v>275</v>
      </c>
      <c r="M307" s="289" t="s">
        <v>1141</v>
      </c>
      <c r="N307" s="289" t="s">
        <v>1142</v>
      </c>
      <c r="O307" s="289" t="s">
        <v>498</v>
      </c>
      <c r="P307" s="289" t="str">
        <f>VLOOKUP(CAT_Details[[#This Row],[Delivery Bp Customer Code]],Table6[],2,0)</f>
        <v>DK-BM01</v>
      </c>
    </row>
    <row r="308" spans="1:16" x14ac:dyDescent="0.25">
      <c r="A308" s="289" t="s">
        <v>874</v>
      </c>
      <c r="B308">
        <v>19</v>
      </c>
      <c r="C308">
        <v>7828</v>
      </c>
      <c r="D308">
        <v>9.5</v>
      </c>
      <c r="E308" s="289" t="s">
        <v>1143</v>
      </c>
      <c r="F308">
        <v>5013797439</v>
      </c>
      <c r="G308" s="276">
        <v>45566</v>
      </c>
      <c r="H308">
        <v>20240925559705</v>
      </c>
      <c r="I308">
        <v>22.8</v>
      </c>
      <c r="J308" s="289" t="s">
        <v>350</v>
      </c>
      <c r="K308" s="289" t="s">
        <v>1144</v>
      </c>
      <c r="L308" s="289" t="s">
        <v>275</v>
      </c>
      <c r="M308" s="289" t="s">
        <v>1145</v>
      </c>
      <c r="N308" s="289" t="s">
        <v>381</v>
      </c>
      <c r="O308" s="289" t="s">
        <v>1014</v>
      </c>
      <c r="P308" s="289" t="str">
        <f>VLOOKUP(CAT_Details[[#This Row],[Delivery Bp Customer Code]],Table6[],2,0)</f>
        <v>MZ07</v>
      </c>
    </row>
    <row r="309" spans="1:16" x14ac:dyDescent="0.25">
      <c r="A309" s="289" t="s">
        <v>941</v>
      </c>
      <c r="B309">
        <v>7</v>
      </c>
      <c r="C309">
        <v>840</v>
      </c>
      <c r="D309">
        <v>3.47</v>
      </c>
      <c r="E309" s="289" t="s">
        <v>1146</v>
      </c>
      <c r="F309">
        <v>5013811890</v>
      </c>
      <c r="G309" s="276">
        <v>45566</v>
      </c>
      <c r="H309" s="5">
        <v>20240926560534</v>
      </c>
      <c r="I309">
        <v>9.8960000000000008</v>
      </c>
      <c r="J309" s="289" t="s">
        <v>273</v>
      </c>
      <c r="K309" s="289" t="s">
        <v>1147</v>
      </c>
      <c r="L309" s="289" t="s">
        <v>275</v>
      </c>
      <c r="M309" s="289" t="s">
        <v>1148</v>
      </c>
      <c r="N309" s="289" t="s">
        <v>519</v>
      </c>
      <c r="O309" s="289" t="s">
        <v>945</v>
      </c>
      <c r="P309" s="289" t="str">
        <f>VLOOKUP(CAT_Details[[#This Row],[Delivery Bp Customer Code]],Table6[],2,0)</f>
        <v>DK-LW01</v>
      </c>
    </row>
    <row r="310" spans="1:16" x14ac:dyDescent="0.25">
      <c r="A310" s="289" t="s">
        <v>76</v>
      </c>
      <c r="B310">
        <v>1</v>
      </c>
      <c r="C310">
        <v>33</v>
      </c>
      <c r="D310">
        <v>0.2</v>
      </c>
      <c r="E310" s="289" t="s">
        <v>1149</v>
      </c>
      <c r="F310">
        <v>5013738268</v>
      </c>
      <c r="G310" s="276">
        <v>45566</v>
      </c>
      <c r="H310">
        <v>20240918554237</v>
      </c>
      <c r="I310">
        <v>0.48</v>
      </c>
      <c r="J310" s="289" t="s">
        <v>294</v>
      </c>
      <c r="K310" s="289" t="s">
        <v>1150</v>
      </c>
      <c r="L310" s="289" t="s">
        <v>275</v>
      </c>
      <c r="M310" s="289" t="s">
        <v>843</v>
      </c>
      <c r="N310" s="289" t="s">
        <v>504</v>
      </c>
      <c r="O310" s="289" t="s">
        <v>748</v>
      </c>
      <c r="P310" s="289" t="str">
        <f>VLOOKUP(CAT_Details[[#This Row],[Delivery Bp Customer Code]],Table6[],2,0)</f>
        <v>No Loc</v>
      </c>
    </row>
    <row r="311" spans="1:16" x14ac:dyDescent="0.25">
      <c r="A311" s="289" t="s">
        <v>76</v>
      </c>
      <c r="B311">
        <v>1</v>
      </c>
      <c r="C311">
        <v>57</v>
      </c>
      <c r="D311">
        <v>0.2</v>
      </c>
      <c r="E311" s="289" t="s">
        <v>1151</v>
      </c>
      <c r="F311">
        <v>5013738324</v>
      </c>
      <c r="G311" s="276">
        <v>45566</v>
      </c>
      <c r="H311">
        <v>20240918554521</v>
      </c>
      <c r="I311">
        <v>0.14399999999999999</v>
      </c>
      <c r="J311" s="289" t="s">
        <v>401</v>
      </c>
      <c r="K311" s="289" t="s">
        <v>1152</v>
      </c>
      <c r="L311" s="289" t="s">
        <v>275</v>
      </c>
      <c r="M311" s="289" t="s">
        <v>1025</v>
      </c>
      <c r="N311" s="289" t="s">
        <v>1028</v>
      </c>
      <c r="O311" s="289" t="s">
        <v>748</v>
      </c>
      <c r="P311" s="289" t="str">
        <f>VLOOKUP(CAT_Details[[#This Row],[Delivery Bp Customer Code]],Table6[],2,0)</f>
        <v>No Loc</v>
      </c>
    </row>
    <row r="312" spans="1:16" x14ac:dyDescent="0.25">
      <c r="A312" s="289" t="s">
        <v>76</v>
      </c>
      <c r="B312">
        <v>1</v>
      </c>
      <c r="C312">
        <v>50</v>
      </c>
      <c r="D312">
        <v>0.4</v>
      </c>
      <c r="E312" s="289" t="s">
        <v>1153</v>
      </c>
      <c r="F312">
        <v>5013753829</v>
      </c>
      <c r="G312" s="276">
        <v>45566</v>
      </c>
      <c r="H312">
        <v>20240920556221</v>
      </c>
      <c r="I312">
        <v>1.44</v>
      </c>
      <c r="J312" s="289" t="s">
        <v>345</v>
      </c>
      <c r="K312" s="289" t="s">
        <v>1154</v>
      </c>
      <c r="L312" s="289" t="s">
        <v>275</v>
      </c>
      <c r="M312" s="289" t="s">
        <v>1155</v>
      </c>
      <c r="N312" s="289" t="s">
        <v>512</v>
      </c>
      <c r="O312" s="289" t="s">
        <v>748</v>
      </c>
      <c r="P312" s="289" t="str">
        <f>VLOOKUP(CAT_Details[[#This Row],[Delivery Bp Customer Code]],Table6[],2,0)</f>
        <v>No Loc</v>
      </c>
    </row>
    <row r="313" spans="1:16" x14ac:dyDescent="0.25">
      <c r="A313" s="289" t="s">
        <v>76</v>
      </c>
      <c r="B313">
        <v>1</v>
      </c>
      <c r="C313">
        <v>50</v>
      </c>
      <c r="D313">
        <v>0.2</v>
      </c>
      <c r="E313" s="289" t="s">
        <v>1156</v>
      </c>
      <c r="F313">
        <v>5013782702</v>
      </c>
      <c r="G313" s="276">
        <v>45566</v>
      </c>
      <c r="H313" s="5">
        <v>20240924558231</v>
      </c>
      <c r="I313">
        <v>0.28799999999999998</v>
      </c>
      <c r="J313" s="289" t="s">
        <v>280</v>
      </c>
      <c r="K313" s="289" t="s">
        <v>1157</v>
      </c>
      <c r="L313" s="289" t="s">
        <v>275</v>
      </c>
      <c r="M313" s="289" t="s">
        <v>1127</v>
      </c>
      <c r="N313" s="289" t="s">
        <v>411</v>
      </c>
      <c r="O313" s="289" t="s">
        <v>748</v>
      </c>
      <c r="P313" s="289" t="str">
        <f>VLOOKUP(CAT_Details[[#This Row],[Delivery Bp Customer Code]],Table6[],2,0)</f>
        <v>No Loc</v>
      </c>
    </row>
    <row r="314" spans="1:16" x14ac:dyDescent="0.25">
      <c r="A314" s="289" t="s">
        <v>76</v>
      </c>
      <c r="B314">
        <v>12</v>
      </c>
      <c r="C314">
        <v>2084</v>
      </c>
      <c r="D314">
        <v>4.78</v>
      </c>
      <c r="E314" s="289" t="s">
        <v>1158</v>
      </c>
      <c r="F314">
        <v>5013782802</v>
      </c>
      <c r="G314" s="276">
        <v>45566</v>
      </c>
      <c r="H314" s="5">
        <v>20240923557819</v>
      </c>
      <c r="I314">
        <v>8.1370000000000005</v>
      </c>
      <c r="J314" s="289" t="s">
        <v>324</v>
      </c>
      <c r="K314" s="289" t="s">
        <v>1159</v>
      </c>
      <c r="L314" s="289" t="s">
        <v>275</v>
      </c>
      <c r="M314" s="289" t="s">
        <v>1113</v>
      </c>
      <c r="N314" s="289" t="s">
        <v>1160</v>
      </c>
      <c r="O314" s="289" t="s">
        <v>748</v>
      </c>
      <c r="P314" s="289" t="str">
        <f>VLOOKUP(CAT_Details[[#This Row],[Delivery Bp Customer Code]],Table6[],2,0)</f>
        <v>No Loc</v>
      </c>
    </row>
    <row r="315" spans="1:16" x14ac:dyDescent="0.25">
      <c r="A315" s="289" t="s">
        <v>76</v>
      </c>
      <c r="B315">
        <v>2</v>
      </c>
      <c r="C315">
        <v>126</v>
      </c>
      <c r="D315">
        <v>1.01</v>
      </c>
      <c r="E315" s="289" t="s">
        <v>1161</v>
      </c>
      <c r="F315">
        <v>5013797764</v>
      </c>
      <c r="G315" s="276">
        <v>45566</v>
      </c>
      <c r="H315" s="5">
        <v>20240925559585</v>
      </c>
      <c r="I315">
        <v>2.4020000000000001</v>
      </c>
      <c r="J315" s="289" t="s">
        <v>350</v>
      </c>
      <c r="K315" s="289" t="s">
        <v>1162</v>
      </c>
      <c r="L315" s="289" t="s">
        <v>275</v>
      </c>
      <c r="M315" s="289" t="s">
        <v>1084</v>
      </c>
      <c r="N315" s="289" t="s">
        <v>818</v>
      </c>
      <c r="O315" s="289" t="s">
        <v>748</v>
      </c>
      <c r="P315" s="289" t="str">
        <f>VLOOKUP(CAT_Details[[#This Row],[Delivery Bp Customer Code]],Table6[],2,0)</f>
        <v>No Loc</v>
      </c>
    </row>
    <row r="316" spans="1:16" x14ac:dyDescent="0.25">
      <c r="A316" s="289" t="s">
        <v>76</v>
      </c>
      <c r="B316">
        <v>31</v>
      </c>
      <c r="C316">
        <v>2470</v>
      </c>
      <c r="D316">
        <v>9.64</v>
      </c>
      <c r="E316" s="289" t="s">
        <v>1163</v>
      </c>
      <c r="F316">
        <v>5013797826</v>
      </c>
      <c r="G316" s="276">
        <v>45566</v>
      </c>
      <c r="H316" s="5">
        <v>20240924558741</v>
      </c>
      <c r="I316">
        <v>18.492000000000001</v>
      </c>
      <c r="J316" s="289" t="s">
        <v>350</v>
      </c>
      <c r="K316" s="289" t="s">
        <v>1164</v>
      </c>
      <c r="L316" s="289" t="s">
        <v>275</v>
      </c>
      <c r="M316" s="289" t="s">
        <v>1165</v>
      </c>
      <c r="N316" s="289" t="s">
        <v>1166</v>
      </c>
      <c r="O316" s="289" t="s">
        <v>748</v>
      </c>
      <c r="P316" s="289" t="str">
        <f>VLOOKUP(CAT_Details[[#This Row],[Delivery Bp Customer Code]],Table6[],2,0)</f>
        <v>No Loc</v>
      </c>
    </row>
    <row r="317" spans="1:16" x14ac:dyDescent="0.25">
      <c r="A317" s="289" t="s">
        <v>285</v>
      </c>
      <c r="B317">
        <v>34</v>
      </c>
      <c r="C317">
        <v>4569</v>
      </c>
      <c r="D317">
        <v>17</v>
      </c>
      <c r="E317" s="289" t="s">
        <v>1167</v>
      </c>
      <c r="F317">
        <v>5013695000</v>
      </c>
      <c r="G317" s="276">
        <v>45566</v>
      </c>
      <c r="H317">
        <v>20240912550410</v>
      </c>
      <c r="I317">
        <v>39.984000000000002</v>
      </c>
      <c r="J317" s="289" t="s">
        <v>756</v>
      </c>
      <c r="K317" s="289" t="s">
        <v>1168</v>
      </c>
      <c r="L317" s="289" t="s">
        <v>275</v>
      </c>
      <c r="M317" s="289" t="s">
        <v>1169</v>
      </c>
      <c r="N317" s="289" t="s">
        <v>759</v>
      </c>
      <c r="O317" s="289" t="s">
        <v>291</v>
      </c>
      <c r="P317" s="289" t="str">
        <f>VLOOKUP(CAT_Details[[#This Row],[Delivery Bp Customer Code]],Table6[],2,0)</f>
        <v>DX01-L5</v>
      </c>
    </row>
    <row r="318" spans="1:16" x14ac:dyDescent="0.25">
      <c r="A318" s="289" t="s">
        <v>285</v>
      </c>
      <c r="B318">
        <v>76</v>
      </c>
      <c r="C318">
        <v>6546</v>
      </c>
      <c r="D318">
        <v>15.2</v>
      </c>
      <c r="E318" s="289" t="s">
        <v>1170</v>
      </c>
      <c r="F318">
        <v>5013695334</v>
      </c>
      <c r="G318" s="276">
        <v>45566</v>
      </c>
      <c r="H318">
        <v>20240912550412</v>
      </c>
      <c r="I318">
        <v>32.103000000000002</v>
      </c>
      <c r="J318" s="289" t="s">
        <v>756</v>
      </c>
      <c r="K318" s="289" t="s">
        <v>1171</v>
      </c>
      <c r="L318" s="289" t="s">
        <v>275</v>
      </c>
      <c r="M318" s="289" t="s">
        <v>1172</v>
      </c>
      <c r="N318" s="289" t="s">
        <v>759</v>
      </c>
      <c r="O318" s="289" t="s">
        <v>291</v>
      </c>
      <c r="P318" s="289" t="str">
        <f>VLOOKUP(CAT_Details[[#This Row],[Delivery Bp Customer Code]],Table6[],2,0)</f>
        <v>DX01-L5</v>
      </c>
    </row>
    <row r="319" spans="1:16" x14ac:dyDescent="0.25">
      <c r="A319" s="289" t="s">
        <v>285</v>
      </c>
      <c r="B319">
        <v>2</v>
      </c>
      <c r="C319">
        <v>510</v>
      </c>
      <c r="D319">
        <v>0.6</v>
      </c>
      <c r="E319" s="289" t="s">
        <v>1173</v>
      </c>
      <c r="F319">
        <v>5013724396</v>
      </c>
      <c r="G319" s="276">
        <v>45566</v>
      </c>
      <c r="H319">
        <v>20240917553090</v>
      </c>
      <c r="I319">
        <v>0.96</v>
      </c>
      <c r="J319" s="289" t="s">
        <v>764</v>
      </c>
      <c r="K319" s="289" t="s">
        <v>1174</v>
      </c>
      <c r="L319" s="289" t="s">
        <v>275</v>
      </c>
      <c r="M319" s="289" t="s">
        <v>449</v>
      </c>
      <c r="N319" s="289" t="s">
        <v>766</v>
      </c>
      <c r="O319" s="289" t="s">
        <v>291</v>
      </c>
      <c r="P319" s="289" t="str">
        <f>VLOOKUP(CAT_Details[[#This Row],[Delivery Bp Customer Code]],Table6[],2,0)</f>
        <v>DX01-L5</v>
      </c>
    </row>
    <row r="320" spans="1:16" x14ac:dyDescent="0.25">
      <c r="A320" s="289" t="s">
        <v>285</v>
      </c>
      <c r="B320">
        <v>4</v>
      </c>
      <c r="C320">
        <v>1410</v>
      </c>
      <c r="D320">
        <v>1.6</v>
      </c>
      <c r="E320" s="289" t="s">
        <v>1175</v>
      </c>
      <c r="F320">
        <v>5013738111</v>
      </c>
      <c r="G320" s="276">
        <v>45566</v>
      </c>
      <c r="H320">
        <v>20240919555256</v>
      </c>
      <c r="I320">
        <v>3.84</v>
      </c>
      <c r="J320" s="289" t="s">
        <v>401</v>
      </c>
      <c r="K320" s="289" t="s">
        <v>1176</v>
      </c>
      <c r="L320" s="289" t="s">
        <v>275</v>
      </c>
      <c r="M320" s="289" t="s">
        <v>1177</v>
      </c>
      <c r="N320" s="289" t="s">
        <v>404</v>
      </c>
      <c r="O320" s="289" t="s">
        <v>291</v>
      </c>
      <c r="P320" s="289" t="str">
        <f>VLOOKUP(CAT_Details[[#This Row],[Delivery Bp Customer Code]],Table6[],2,0)</f>
        <v>DX01-L5</v>
      </c>
    </row>
    <row r="321" spans="1:16" x14ac:dyDescent="0.25">
      <c r="A321" s="289" t="s">
        <v>285</v>
      </c>
      <c r="B321">
        <v>10</v>
      </c>
      <c r="C321">
        <v>650</v>
      </c>
      <c r="D321">
        <v>4</v>
      </c>
      <c r="E321" s="289" t="s">
        <v>1178</v>
      </c>
      <c r="F321">
        <v>5013738140</v>
      </c>
      <c r="G321" s="276">
        <v>45566</v>
      </c>
      <c r="H321" s="5">
        <v>20240920556594</v>
      </c>
      <c r="I321">
        <v>9.6</v>
      </c>
      <c r="J321" s="289" t="s">
        <v>294</v>
      </c>
      <c r="K321" s="289" t="s">
        <v>1179</v>
      </c>
      <c r="L321" s="289" t="s">
        <v>275</v>
      </c>
      <c r="M321" s="289" t="s">
        <v>1180</v>
      </c>
      <c r="N321" s="289" t="s">
        <v>1181</v>
      </c>
      <c r="O321" s="289" t="s">
        <v>291</v>
      </c>
      <c r="P321" s="289" t="str">
        <f>VLOOKUP(CAT_Details[[#This Row],[Delivery Bp Customer Code]],Table6[],2,0)</f>
        <v>DX01-L5</v>
      </c>
    </row>
    <row r="322" spans="1:16" x14ac:dyDescent="0.25">
      <c r="A322" s="289" t="s">
        <v>285</v>
      </c>
      <c r="B322">
        <v>1</v>
      </c>
      <c r="C322">
        <v>2</v>
      </c>
      <c r="D322">
        <v>0.03</v>
      </c>
      <c r="E322" s="289" t="s">
        <v>1182</v>
      </c>
      <c r="F322">
        <v>5013738191</v>
      </c>
      <c r="G322" s="276">
        <v>45566</v>
      </c>
      <c r="H322">
        <v>20240918554452</v>
      </c>
      <c r="I322">
        <v>1.4E-2</v>
      </c>
      <c r="J322" s="289" t="s">
        <v>438</v>
      </c>
      <c r="K322" s="289" t="s">
        <v>1183</v>
      </c>
      <c r="L322" s="289" t="s">
        <v>275</v>
      </c>
      <c r="M322" s="289" t="s">
        <v>843</v>
      </c>
      <c r="N322" s="289" t="s">
        <v>751</v>
      </c>
      <c r="O322" s="289" t="s">
        <v>291</v>
      </c>
      <c r="P322" s="289" t="str">
        <f>VLOOKUP(CAT_Details[[#This Row],[Delivery Bp Customer Code]],Table6[],2,0)</f>
        <v>DX01-L5</v>
      </c>
    </row>
    <row r="323" spans="1:16" x14ac:dyDescent="0.25">
      <c r="A323" s="289" t="s">
        <v>285</v>
      </c>
      <c r="B323">
        <v>1</v>
      </c>
      <c r="C323">
        <v>35</v>
      </c>
      <c r="D323">
        <v>0.2</v>
      </c>
      <c r="E323" s="289" t="s">
        <v>1184</v>
      </c>
      <c r="F323">
        <v>5013753238</v>
      </c>
      <c r="G323" s="276">
        <v>45566</v>
      </c>
      <c r="H323">
        <v>20240919555783</v>
      </c>
      <c r="I323">
        <v>0.48</v>
      </c>
      <c r="J323" s="289" t="s">
        <v>324</v>
      </c>
      <c r="K323" s="289" t="s">
        <v>1185</v>
      </c>
      <c r="L323" s="289" t="s">
        <v>275</v>
      </c>
      <c r="M323" s="289" t="s">
        <v>1119</v>
      </c>
      <c r="N323" s="289" t="s">
        <v>375</v>
      </c>
      <c r="O323" s="289" t="s">
        <v>291</v>
      </c>
      <c r="P323" s="289" t="str">
        <f>VLOOKUP(CAT_Details[[#This Row],[Delivery Bp Customer Code]],Table6[],2,0)</f>
        <v>DX01-L5</v>
      </c>
    </row>
    <row r="324" spans="1:16" x14ac:dyDescent="0.25">
      <c r="A324" s="289" t="s">
        <v>285</v>
      </c>
      <c r="B324">
        <v>23</v>
      </c>
      <c r="C324">
        <v>7980</v>
      </c>
      <c r="D324">
        <v>9.1999999999999993</v>
      </c>
      <c r="E324" s="289" t="s">
        <v>1186</v>
      </c>
      <c r="F324">
        <v>5013753334</v>
      </c>
      <c r="G324" s="276">
        <v>45566</v>
      </c>
      <c r="H324">
        <v>20240919555718</v>
      </c>
      <c r="I324">
        <v>22.08</v>
      </c>
      <c r="J324" s="289" t="s">
        <v>383</v>
      </c>
      <c r="K324" s="289" t="s">
        <v>1187</v>
      </c>
      <c r="L324" s="289" t="s">
        <v>275</v>
      </c>
      <c r="M324" s="289" t="s">
        <v>1188</v>
      </c>
      <c r="N324" s="289" t="s">
        <v>386</v>
      </c>
      <c r="O324" s="289" t="s">
        <v>291</v>
      </c>
      <c r="P324" s="289" t="str">
        <f>VLOOKUP(CAT_Details[[#This Row],[Delivery Bp Customer Code]],Table6[],2,0)</f>
        <v>DX01-L5</v>
      </c>
    </row>
    <row r="325" spans="1:16" x14ac:dyDescent="0.25">
      <c r="A325" s="289" t="s">
        <v>285</v>
      </c>
      <c r="B325">
        <v>2</v>
      </c>
      <c r="C325">
        <v>840</v>
      </c>
      <c r="D325">
        <v>0.47</v>
      </c>
      <c r="E325" s="289" t="s">
        <v>1189</v>
      </c>
      <c r="F325">
        <v>5013753425</v>
      </c>
      <c r="G325" s="276">
        <v>45566</v>
      </c>
      <c r="H325">
        <v>20240917552956</v>
      </c>
      <c r="I325">
        <v>0.77400000000000002</v>
      </c>
      <c r="J325" s="289" t="s">
        <v>294</v>
      </c>
      <c r="K325" s="289" t="s">
        <v>1190</v>
      </c>
      <c r="L325" s="289" t="s">
        <v>275</v>
      </c>
      <c r="M325" s="289" t="s">
        <v>1191</v>
      </c>
      <c r="N325" s="289" t="s">
        <v>394</v>
      </c>
      <c r="O325" s="289" t="s">
        <v>291</v>
      </c>
      <c r="P325" s="289" t="str">
        <f>VLOOKUP(CAT_Details[[#This Row],[Delivery Bp Customer Code]],Table6[],2,0)</f>
        <v>DX01-L5</v>
      </c>
    </row>
    <row r="326" spans="1:16" x14ac:dyDescent="0.25">
      <c r="A326" s="289" t="s">
        <v>285</v>
      </c>
      <c r="B326">
        <v>5</v>
      </c>
      <c r="C326">
        <v>995</v>
      </c>
      <c r="D326">
        <v>2.44</v>
      </c>
      <c r="E326" s="289" t="s">
        <v>1192</v>
      </c>
      <c r="F326">
        <v>5013767807</v>
      </c>
      <c r="G326" s="276">
        <v>45566</v>
      </c>
      <c r="H326" s="5">
        <v>20240923557663</v>
      </c>
      <c r="I326">
        <v>5.2649999999999997</v>
      </c>
      <c r="J326" s="289" t="s">
        <v>345</v>
      </c>
      <c r="K326" s="289" t="s">
        <v>1193</v>
      </c>
      <c r="L326" s="289" t="s">
        <v>275</v>
      </c>
      <c r="M326" s="289" t="s">
        <v>1194</v>
      </c>
      <c r="N326" s="289" t="s">
        <v>415</v>
      </c>
      <c r="O326" s="289" t="s">
        <v>291</v>
      </c>
      <c r="P326" s="289" t="str">
        <f>VLOOKUP(CAT_Details[[#This Row],[Delivery Bp Customer Code]],Table6[],2,0)</f>
        <v>DX01-L5</v>
      </c>
    </row>
    <row r="327" spans="1:16" x14ac:dyDescent="0.25">
      <c r="A327" s="289" t="s">
        <v>285</v>
      </c>
      <c r="B327">
        <v>18</v>
      </c>
      <c r="C327">
        <v>1605.1</v>
      </c>
      <c r="D327">
        <v>7.25</v>
      </c>
      <c r="E327" s="289" t="s">
        <v>1195</v>
      </c>
      <c r="F327">
        <v>5013782641</v>
      </c>
      <c r="G327" s="276">
        <v>45566</v>
      </c>
      <c r="H327" s="5">
        <v>20240924558338</v>
      </c>
      <c r="I327">
        <v>13.476000000000001</v>
      </c>
      <c r="J327" s="289" t="s">
        <v>287</v>
      </c>
      <c r="K327" s="289" t="s">
        <v>1196</v>
      </c>
      <c r="L327" s="289" t="s">
        <v>275</v>
      </c>
      <c r="M327" s="289" t="s">
        <v>1197</v>
      </c>
      <c r="N327" s="289" t="s">
        <v>1198</v>
      </c>
      <c r="O327" s="289" t="s">
        <v>291</v>
      </c>
      <c r="P327" s="289" t="str">
        <f>VLOOKUP(CAT_Details[[#This Row],[Delivery Bp Customer Code]],Table6[],2,0)</f>
        <v>DX01-L5</v>
      </c>
    </row>
    <row r="328" spans="1:16" x14ac:dyDescent="0.25">
      <c r="A328" s="289" t="s">
        <v>285</v>
      </c>
      <c r="B328">
        <v>7</v>
      </c>
      <c r="C328">
        <v>1940</v>
      </c>
      <c r="D328">
        <v>3.24</v>
      </c>
      <c r="E328" s="289" t="s">
        <v>1156</v>
      </c>
      <c r="F328">
        <v>5013782685</v>
      </c>
      <c r="G328" s="276">
        <v>45566</v>
      </c>
      <c r="H328" s="5">
        <v>20240924558209</v>
      </c>
      <c r="I328">
        <v>7.774</v>
      </c>
      <c r="J328" s="289" t="s">
        <v>280</v>
      </c>
      <c r="K328" s="289" t="s">
        <v>1199</v>
      </c>
      <c r="L328" s="289" t="s">
        <v>275</v>
      </c>
      <c r="M328" s="289" t="s">
        <v>1127</v>
      </c>
      <c r="N328" s="289" t="s">
        <v>411</v>
      </c>
      <c r="O328" s="289" t="s">
        <v>291</v>
      </c>
      <c r="P328" s="289" t="str">
        <f>VLOOKUP(CAT_Details[[#This Row],[Delivery Bp Customer Code]],Table6[],2,0)</f>
        <v>DX01-L5</v>
      </c>
    </row>
    <row r="329" spans="1:16" x14ac:dyDescent="0.25">
      <c r="A329" s="289" t="s">
        <v>285</v>
      </c>
      <c r="B329">
        <v>1</v>
      </c>
      <c r="C329">
        <v>1150</v>
      </c>
      <c r="D329">
        <v>0.4</v>
      </c>
      <c r="E329" s="289" t="s">
        <v>1200</v>
      </c>
      <c r="F329">
        <v>5013782811</v>
      </c>
      <c r="G329" s="276">
        <v>45566</v>
      </c>
      <c r="H329">
        <v>20240923557740</v>
      </c>
      <c r="I329">
        <v>0.57599999999999996</v>
      </c>
      <c r="J329" s="289" t="s">
        <v>324</v>
      </c>
      <c r="K329" s="289" t="s">
        <v>1201</v>
      </c>
      <c r="L329" s="289" t="s">
        <v>275</v>
      </c>
      <c r="M329" s="289" t="s">
        <v>1119</v>
      </c>
      <c r="N329" s="289" t="s">
        <v>333</v>
      </c>
      <c r="O329" s="289" t="s">
        <v>291</v>
      </c>
      <c r="P329" s="289" t="str">
        <f>VLOOKUP(CAT_Details[[#This Row],[Delivery Bp Customer Code]],Table6[],2,0)</f>
        <v>DX01-L5</v>
      </c>
    </row>
    <row r="330" spans="1:16" x14ac:dyDescent="0.25">
      <c r="A330" s="289" t="s">
        <v>285</v>
      </c>
      <c r="B330">
        <v>3</v>
      </c>
      <c r="C330">
        <v>3450</v>
      </c>
      <c r="D330">
        <v>1.2</v>
      </c>
      <c r="E330" s="289" t="s">
        <v>1200</v>
      </c>
      <c r="F330">
        <v>5013782837</v>
      </c>
      <c r="G330" s="276">
        <v>45566</v>
      </c>
      <c r="H330" s="5">
        <v>20240923557757</v>
      </c>
      <c r="I330">
        <v>1.728</v>
      </c>
      <c r="J330" s="289" t="s">
        <v>324</v>
      </c>
      <c r="K330" s="289" t="s">
        <v>1202</v>
      </c>
      <c r="L330" s="289" t="s">
        <v>275</v>
      </c>
      <c r="M330" s="289" t="s">
        <v>1119</v>
      </c>
      <c r="N330" s="289" t="s">
        <v>333</v>
      </c>
      <c r="O330" s="289" t="s">
        <v>291</v>
      </c>
      <c r="P330" s="289" t="str">
        <f>VLOOKUP(CAT_Details[[#This Row],[Delivery Bp Customer Code]],Table6[],2,0)</f>
        <v>DX01-L5</v>
      </c>
    </row>
    <row r="331" spans="1:16" x14ac:dyDescent="0.25">
      <c r="A331" s="289" t="s">
        <v>285</v>
      </c>
      <c r="B331">
        <v>2</v>
      </c>
      <c r="C331">
        <v>160</v>
      </c>
      <c r="D331">
        <v>0.45</v>
      </c>
      <c r="E331" s="289" t="s">
        <v>1203</v>
      </c>
      <c r="F331">
        <v>5013783138</v>
      </c>
      <c r="G331" s="276">
        <v>45566</v>
      </c>
      <c r="H331" s="5">
        <v>20240923557879</v>
      </c>
      <c r="I331">
        <v>0.996</v>
      </c>
      <c r="J331" s="289" t="s">
        <v>280</v>
      </c>
      <c r="K331" s="289" t="s">
        <v>1204</v>
      </c>
      <c r="L331" s="289" t="s">
        <v>275</v>
      </c>
      <c r="M331" s="289" t="s">
        <v>1205</v>
      </c>
      <c r="N331" s="289" t="s">
        <v>424</v>
      </c>
      <c r="O331" s="289" t="s">
        <v>291</v>
      </c>
      <c r="P331" s="289" t="str">
        <f>VLOOKUP(CAT_Details[[#This Row],[Delivery Bp Customer Code]],Table6[],2,0)</f>
        <v>DX01-L5</v>
      </c>
    </row>
    <row r="332" spans="1:16" x14ac:dyDescent="0.25">
      <c r="A332" s="289" t="s">
        <v>285</v>
      </c>
      <c r="B332">
        <v>3</v>
      </c>
      <c r="C332">
        <v>524</v>
      </c>
      <c r="D332">
        <v>1.2</v>
      </c>
      <c r="E332" s="289" t="s">
        <v>1206</v>
      </c>
      <c r="F332">
        <v>5013797377</v>
      </c>
      <c r="G332" s="276">
        <v>45566</v>
      </c>
      <c r="H332">
        <v>20240925559737</v>
      </c>
      <c r="I332">
        <v>2.3330000000000002</v>
      </c>
      <c r="J332" s="289" t="s">
        <v>287</v>
      </c>
      <c r="K332" s="289" t="s">
        <v>1207</v>
      </c>
      <c r="L332" s="289" t="s">
        <v>275</v>
      </c>
      <c r="M332" s="289" t="s">
        <v>1208</v>
      </c>
      <c r="N332" s="289" t="s">
        <v>814</v>
      </c>
      <c r="O332" s="289" t="s">
        <v>291</v>
      </c>
      <c r="P332" s="289" t="str">
        <f>VLOOKUP(CAT_Details[[#This Row],[Delivery Bp Customer Code]],Table6[],2,0)</f>
        <v>DX01-L5</v>
      </c>
    </row>
    <row r="333" spans="1:16" x14ac:dyDescent="0.25">
      <c r="A333" s="289" t="s">
        <v>285</v>
      </c>
      <c r="B333">
        <v>3</v>
      </c>
      <c r="C333">
        <v>524</v>
      </c>
      <c r="D333">
        <v>1.2</v>
      </c>
      <c r="E333" s="289" t="s">
        <v>1206</v>
      </c>
      <c r="F333">
        <v>5013797402</v>
      </c>
      <c r="G333" s="276">
        <v>45566</v>
      </c>
      <c r="H333" s="5">
        <v>20240925559742</v>
      </c>
      <c r="I333">
        <v>2.3330000000000002</v>
      </c>
      <c r="J333" s="289" t="s">
        <v>287</v>
      </c>
      <c r="K333" s="289" t="s">
        <v>1209</v>
      </c>
      <c r="L333" s="289" t="s">
        <v>275</v>
      </c>
      <c r="M333" s="289" t="s">
        <v>1208</v>
      </c>
      <c r="N333" s="289" t="s">
        <v>814</v>
      </c>
      <c r="O333" s="289" t="s">
        <v>291</v>
      </c>
      <c r="P333" s="289" t="str">
        <f>VLOOKUP(CAT_Details[[#This Row],[Delivery Bp Customer Code]],Table6[],2,0)</f>
        <v>DX01-L5</v>
      </c>
    </row>
    <row r="334" spans="1:16" x14ac:dyDescent="0.25">
      <c r="A334" s="289" t="s">
        <v>285</v>
      </c>
      <c r="B334">
        <v>1</v>
      </c>
      <c r="C334">
        <v>100</v>
      </c>
      <c r="D334">
        <v>0.4</v>
      </c>
      <c r="E334" s="289" t="s">
        <v>1210</v>
      </c>
      <c r="F334">
        <v>5013797560</v>
      </c>
      <c r="G334" s="276">
        <v>45566</v>
      </c>
      <c r="H334">
        <v>20240925559513</v>
      </c>
      <c r="I334">
        <v>0.96</v>
      </c>
      <c r="J334" s="289" t="s">
        <v>350</v>
      </c>
      <c r="K334" s="289" t="s">
        <v>1211</v>
      </c>
      <c r="L334" s="289" t="s">
        <v>275</v>
      </c>
      <c r="M334" s="289" t="s">
        <v>1084</v>
      </c>
      <c r="N334" s="289" t="s">
        <v>353</v>
      </c>
      <c r="O334" s="289" t="s">
        <v>291</v>
      </c>
      <c r="P334" s="289" t="str">
        <f>VLOOKUP(CAT_Details[[#This Row],[Delivery Bp Customer Code]],Table6[],2,0)</f>
        <v>DX01-L5</v>
      </c>
    </row>
    <row r="335" spans="1:16" x14ac:dyDescent="0.25">
      <c r="A335" s="289" t="s">
        <v>285</v>
      </c>
      <c r="B335">
        <v>10</v>
      </c>
      <c r="C335">
        <v>1800</v>
      </c>
      <c r="D335">
        <v>5.01</v>
      </c>
      <c r="E335" s="289" t="s">
        <v>1161</v>
      </c>
      <c r="F335">
        <v>5013797736</v>
      </c>
      <c r="G335" s="276">
        <v>45566</v>
      </c>
      <c r="H335" s="5">
        <v>20240925559581</v>
      </c>
      <c r="I335">
        <v>12.012</v>
      </c>
      <c r="J335" s="289" t="s">
        <v>350</v>
      </c>
      <c r="K335" s="289" t="s">
        <v>1212</v>
      </c>
      <c r="L335" s="289" t="s">
        <v>275</v>
      </c>
      <c r="M335" s="289" t="s">
        <v>1084</v>
      </c>
      <c r="N335" s="289" t="s">
        <v>818</v>
      </c>
      <c r="O335" s="289" t="s">
        <v>291</v>
      </c>
      <c r="P335" s="289" t="str">
        <f>VLOOKUP(CAT_Details[[#This Row],[Delivery Bp Customer Code]],Table6[],2,0)</f>
        <v>DX01-L5</v>
      </c>
    </row>
    <row r="336" spans="1:16" x14ac:dyDescent="0.25">
      <c r="A336" s="289" t="s">
        <v>285</v>
      </c>
      <c r="B336">
        <v>1</v>
      </c>
      <c r="C336">
        <v>46</v>
      </c>
      <c r="D336">
        <v>0.1</v>
      </c>
      <c r="E336" s="289" t="s">
        <v>1213</v>
      </c>
      <c r="F336">
        <v>5013798000</v>
      </c>
      <c r="G336" s="276">
        <v>45566</v>
      </c>
      <c r="H336">
        <v>20240926560380</v>
      </c>
      <c r="I336">
        <v>8.4000000000000005E-2</v>
      </c>
      <c r="J336" s="289" t="s">
        <v>350</v>
      </c>
      <c r="K336" s="289" t="s">
        <v>1214</v>
      </c>
      <c r="L336" s="289" t="s">
        <v>275</v>
      </c>
      <c r="M336" s="289" t="s">
        <v>1145</v>
      </c>
      <c r="N336" s="289" t="s">
        <v>360</v>
      </c>
      <c r="O336" s="289" t="s">
        <v>291</v>
      </c>
      <c r="P336" s="289" t="str">
        <f>VLOOKUP(CAT_Details[[#This Row],[Delivery Bp Customer Code]],Table6[],2,0)</f>
        <v>DX01-L5</v>
      </c>
    </row>
    <row r="337" spans="1:16" x14ac:dyDescent="0.25">
      <c r="A337" s="289" t="s">
        <v>285</v>
      </c>
      <c r="B337">
        <v>8</v>
      </c>
      <c r="C337">
        <v>955</v>
      </c>
      <c r="D337">
        <v>2.73</v>
      </c>
      <c r="E337" s="289" t="s">
        <v>1215</v>
      </c>
      <c r="F337">
        <v>5013798044</v>
      </c>
      <c r="G337" s="276">
        <v>45566</v>
      </c>
      <c r="H337">
        <v>20240925559285</v>
      </c>
      <c r="I337">
        <v>5.7270000000000003</v>
      </c>
      <c r="J337" s="289" t="s">
        <v>350</v>
      </c>
      <c r="K337" s="289" t="s">
        <v>1216</v>
      </c>
      <c r="L337" s="289" t="s">
        <v>275</v>
      </c>
      <c r="M337" s="289" t="s">
        <v>1145</v>
      </c>
      <c r="N337" s="289" t="s">
        <v>357</v>
      </c>
      <c r="O337" s="289" t="s">
        <v>291</v>
      </c>
      <c r="P337" s="289" t="str">
        <f>VLOOKUP(CAT_Details[[#This Row],[Delivery Bp Customer Code]],Table6[],2,0)</f>
        <v>DX01-L5</v>
      </c>
    </row>
    <row r="338" spans="1:16" x14ac:dyDescent="0.25">
      <c r="A338" s="289" t="s">
        <v>285</v>
      </c>
      <c r="B338">
        <v>6</v>
      </c>
      <c r="C338">
        <v>627</v>
      </c>
      <c r="D338">
        <v>2.4</v>
      </c>
      <c r="E338" s="289" t="s">
        <v>1217</v>
      </c>
      <c r="F338">
        <v>5013838355</v>
      </c>
      <c r="G338" s="276">
        <v>45566</v>
      </c>
      <c r="H338">
        <v>20240923556995</v>
      </c>
      <c r="I338">
        <v>6.1059999999999999</v>
      </c>
      <c r="J338" s="289" t="s">
        <v>350</v>
      </c>
      <c r="K338" s="289" t="s">
        <v>1218</v>
      </c>
      <c r="L338" s="289" t="s">
        <v>275</v>
      </c>
      <c r="M338" s="289" t="s">
        <v>1219</v>
      </c>
      <c r="N338" s="289" t="s">
        <v>462</v>
      </c>
      <c r="O338" s="289" t="s">
        <v>291</v>
      </c>
      <c r="P338" s="289" t="str">
        <f>VLOOKUP(CAT_Details[[#This Row],[Delivery Bp Customer Code]],Table6[],2,0)</f>
        <v>DX01-L5</v>
      </c>
    </row>
    <row r="339" spans="1:16" x14ac:dyDescent="0.25">
      <c r="A339" s="289" t="s">
        <v>285</v>
      </c>
      <c r="B339">
        <v>9</v>
      </c>
      <c r="C339">
        <v>681</v>
      </c>
      <c r="D339">
        <v>3.6</v>
      </c>
      <c r="E339" s="289" t="s">
        <v>1217</v>
      </c>
      <c r="F339">
        <v>5013838358</v>
      </c>
      <c r="G339" s="276">
        <v>45566</v>
      </c>
      <c r="H339">
        <v>20240923556994</v>
      </c>
      <c r="I339">
        <v>8.2940000000000005</v>
      </c>
      <c r="J339" s="289" t="s">
        <v>350</v>
      </c>
      <c r="K339" s="289" t="s">
        <v>1220</v>
      </c>
      <c r="L339" s="289" t="s">
        <v>275</v>
      </c>
      <c r="M339" s="289" t="s">
        <v>1219</v>
      </c>
      <c r="N339" s="289" t="s">
        <v>462</v>
      </c>
      <c r="O339" s="289" t="s">
        <v>291</v>
      </c>
      <c r="P339" s="289" t="str">
        <f>VLOOKUP(CAT_Details[[#This Row],[Delivery Bp Customer Code]],Table6[],2,0)</f>
        <v>DX01-L5</v>
      </c>
    </row>
    <row r="340" spans="1:16" x14ac:dyDescent="0.25">
      <c r="A340" s="289" t="s">
        <v>272</v>
      </c>
      <c r="B340">
        <v>5</v>
      </c>
      <c r="C340">
        <v>2775</v>
      </c>
      <c r="D340">
        <v>4</v>
      </c>
      <c r="E340" s="289" t="s">
        <v>1221</v>
      </c>
      <c r="F340">
        <v>5013738246</v>
      </c>
      <c r="G340" s="276">
        <v>45566</v>
      </c>
      <c r="H340">
        <v>20240919555244</v>
      </c>
      <c r="I340">
        <v>16.32</v>
      </c>
      <c r="J340" s="289" t="s">
        <v>401</v>
      </c>
      <c r="K340" s="289" t="s">
        <v>1222</v>
      </c>
      <c r="L340" s="289" t="s">
        <v>275</v>
      </c>
      <c r="M340" s="289" t="s">
        <v>1177</v>
      </c>
      <c r="N340" s="289" t="s">
        <v>465</v>
      </c>
      <c r="O340" s="289" t="s">
        <v>277</v>
      </c>
      <c r="P340" s="289" t="str">
        <f>VLOOKUP(CAT_Details[[#This Row],[Delivery Bp Customer Code]],Table6[],2,0)</f>
        <v>U2-L5</v>
      </c>
    </row>
    <row r="341" spans="1:16" x14ac:dyDescent="0.25">
      <c r="A341" s="289" t="s">
        <v>272</v>
      </c>
      <c r="B341">
        <v>48</v>
      </c>
      <c r="C341">
        <v>1636</v>
      </c>
      <c r="D341">
        <v>11.65</v>
      </c>
      <c r="E341" s="289" t="s">
        <v>1223</v>
      </c>
      <c r="F341">
        <v>5013753720</v>
      </c>
      <c r="G341" s="276">
        <v>45566</v>
      </c>
      <c r="H341" s="5">
        <v>20240916551882</v>
      </c>
      <c r="I341">
        <v>26.724</v>
      </c>
      <c r="J341" s="289" t="s">
        <v>280</v>
      </c>
      <c r="K341" s="289" t="s">
        <v>1224</v>
      </c>
      <c r="L341" s="289" t="s">
        <v>275</v>
      </c>
      <c r="M341" s="289" t="s">
        <v>1225</v>
      </c>
      <c r="N341" s="289" t="s">
        <v>1226</v>
      </c>
      <c r="O341" s="289" t="s">
        <v>277</v>
      </c>
      <c r="P341" s="289" t="str">
        <f>VLOOKUP(CAT_Details[[#This Row],[Delivery Bp Customer Code]],Table6[],2,0)</f>
        <v>U2-L5</v>
      </c>
    </row>
    <row r="342" spans="1:16" x14ac:dyDescent="0.25">
      <c r="A342" s="289" t="s">
        <v>272</v>
      </c>
      <c r="B342">
        <v>5</v>
      </c>
      <c r="C342">
        <v>622</v>
      </c>
      <c r="D342">
        <v>1</v>
      </c>
      <c r="E342" s="289" t="s">
        <v>1227</v>
      </c>
      <c r="F342">
        <v>5013754593</v>
      </c>
      <c r="G342" s="276">
        <v>45566</v>
      </c>
      <c r="H342">
        <v>20240919555491</v>
      </c>
      <c r="I342">
        <v>2.0880000000000001</v>
      </c>
      <c r="J342" s="289" t="s">
        <v>438</v>
      </c>
      <c r="K342" s="289" t="s">
        <v>1228</v>
      </c>
      <c r="L342" s="289" t="s">
        <v>275</v>
      </c>
      <c r="M342" s="289" t="s">
        <v>1033</v>
      </c>
      <c r="N342" s="289" t="s">
        <v>440</v>
      </c>
      <c r="O342" s="289" t="s">
        <v>277</v>
      </c>
      <c r="P342" s="289" t="str">
        <f>VLOOKUP(CAT_Details[[#This Row],[Delivery Bp Customer Code]],Table6[],2,0)</f>
        <v>U2-L5</v>
      </c>
    </row>
    <row r="343" spans="1:16" x14ac:dyDescent="0.25">
      <c r="A343" s="289" t="s">
        <v>272</v>
      </c>
      <c r="B343">
        <v>7</v>
      </c>
      <c r="C343">
        <v>1215</v>
      </c>
      <c r="D343">
        <v>1.32</v>
      </c>
      <c r="E343" s="289" t="s">
        <v>1229</v>
      </c>
      <c r="F343">
        <v>5013783267</v>
      </c>
      <c r="G343" s="276">
        <v>45566</v>
      </c>
      <c r="H343">
        <v>20240923557754</v>
      </c>
      <c r="I343">
        <v>1.8839999999999999</v>
      </c>
      <c r="J343" s="289" t="s">
        <v>324</v>
      </c>
      <c r="K343" s="289" t="s">
        <v>1230</v>
      </c>
      <c r="L343" s="289" t="s">
        <v>275</v>
      </c>
      <c r="M343" s="289" t="s">
        <v>1119</v>
      </c>
      <c r="N343" s="289" t="s">
        <v>453</v>
      </c>
      <c r="O343" s="289" t="s">
        <v>277</v>
      </c>
      <c r="P343" s="289" t="str">
        <f>VLOOKUP(CAT_Details[[#This Row],[Delivery Bp Customer Code]],Table6[],2,0)</f>
        <v>U2-L5</v>
      </c>
    </row>
    <row r="344" spans="1:16" x14ac:dyDescent="0.25">
      <c r="A344" s="289" t="s">
        <v>272</v>
      </c>
      <c r="B344">
        <v>30</v>
      </c>
      <c r="C344">
        <v>2520</v>
      </c>
      <c r="D344">
        <v>12</v>
      </c>
      <c r="E344" s="289" t="s">
        <v>1231</v>
      </c>
      <c r="F344">
        <v>5013797315</v>
      </c>
      <c r="G344" s="276">
        <v>45566</v>
      </c>
      <c r="H344" s="5">
        <v>20240924558238</v>
      </c>
      <c r="I344">
        <v>21.6</v>
      </c>
      <c r="J344" s="289" t="s">
        <v>350</v>
      </c>
      <c r="K344" s="289" t="s">
        <v>1232</v>
      </c>
      <c r="L344" s="289" t="s">
        <v>275</v>
      </c>
      <c r="M344" s="289" t="s">
        <v>1145</v>
      </c>
      <c r="N344" s="289" t="s">
        <v>846</v>
      </c>
      <c r="O344" s="289" t="s">
        <v>277</v>
      </c>
      <c r="P344" s="289" t="str">
        <f>VLOOKUP(CAT_Details[[#This Row],[Delivery Bp Customer Code]],Table6[],2,0)</f>
        <v>U2-L5</v>
      </c>
    </row>
    <row r="345" spans="1:16" x14ac:dyDescent="0.25">
      <c r="A345" s="289" t="s">
        <v>272</v>
      </c>
      <c r="B345">
        <v>12</v>
      </c>
      <c r="C345">
        <v>4769.5200000000004</v>
      </c>
      <c r="D345">
        <v>4.8</v>
      </c>
      <c r="E345" s="289" t="s">
        <v>1233</v>
      </c>
      <c r="F345">
        <v>5013797478</v>
      </c>
      <c r="G345" s="276">
        <v>45566</v>
      </c>
      <c r="H345">
        <v>20240925559327</v>
      </c>
      <c r="I345">
        <v>6.5659999999999998</v>
      </c>
      <c r="J345" s="289" t="s">
        <v>350</v>
      </c>
      <c r="K345" s="289" t="s">
        <v>1234</v>
      </c>
      <c r="L345" s="289" t="s">
        <v>275</v>
      </c>
      <c r="M345" s="289" t="s">
        <v>1165</v>
      </c>
      <c r="N345" s="289" t="s">
        <v>456</v>
      </c>
      <c r="O345" s="289" t="s">
        <v>277</v>
      </c>
      <c r="P345" s="289" t="str">
        <f>VLOOKUP(CAT_Details[[#This Row],[Delivery Bp Customer Code]],Table6[],2,0)</f>
        <v>U2-L5</v>
      </c>
    </row>
    <row r="346" spans="1:16" x14ac:dyDescent="0.25">
      <c r="A346" s="289" t="s">
        <v>272</v>
      </c>
      <c r="B346">
        <v>1</v>
      </c>
      <c r="C346">
        <v>70</v>
      </c>
      <c r="D346">
        <v>0.2</v>
      </c>
      <c r="E346" s="289" t="s">
        <v>1235</v>
      </c>
      <c r="F346">
        <v>5013797831</v>
      </c>
      <c r="G346" s="276">
        <v>45566</v>
      </c>
      <c r="H346" s="5">
        <v>20240924558180</v>
      </c>
      <c r="I346">
        <v>0.44600000000000001</v>
      </c>
      <c r="J346" s="289" t="s">
        <v>350</v>
      </c>
      <c r="K346" s="289" t="s">
        <v>1236</v>
      </c>
      <c r="L346" s="289" t="s">
        <v>275</v>
      </c>
      <c r="M346" s="289" t="s">
        <v>1084</v>
      </c>
      <c r="N346" s="289" t="s">
        <v>704</v>
      </c>
      <c r="O346" s="289" t="s">
        <v>277</v>
      </c>
      <c r="P346" s="289" t="str">
        <f>VLOOKUP(CAT_Details[[#This Row],[Delivery Bp Customer Code]],Table6[],2,0)</f>
        <v>U2-L5</v>
      </c>
    </row>
    <row r="347" spans="1:16" x14ac:dyDescent="0.25">
      <c r="A347" s="289" t="s">
        <v>272</v>
      </c>
      <c r="B347">
        <v>19</v>
      </c>
      <c r="C347">
        <v>950</v>
      </c>
      <c r="D347">
        <v>9.8000000000000007</v>
      </c>
      <c r="E347" s="289" t="s">
        <v>1237</v>
      </c>
      <c r="F347">
        <v>5013811620</v>
      </c>
      <c r="G347" s="276">
        <v>45566</v>
      </c>
      <c r="H347" s="5">
        <v>20240926560864</v>
      </c>
      <c r="I347">
        <v>21.806000000000001</v>
      </c>
      <c r="J347" s="289" t="s">
        <v>273</v>
      </c>
      <c r="K347" s="289" t="s">
        <v>1238</v>
      </c>
      <c r="L347" s="289" t="s">
        <v>275</v>
      </c>
      <c r="M347" s="289" t="s">
        <v>1239</v>
      </c>
      <c r="N347" s="289" t="s">
        <v>1240</v>
      </c>
      <c r="O347" s="289" t="s">
        <v>277</v>
      </c>
      <c r="P347" s="289" t="str">
        <f>VLOOKUP(CAT_Details[[#This Row],[Delivery Bp Customer Code]],Table6[],2,0)</f>
        <v>U2-L5</v>
      </c>
    </row>
    <row r="348" spans="1:16" x14ac:dyDescent="0.25">
      <c r="A348" s="289" t="s">
        <v>272</v>
      </c>
      <c r="B348">
        <v>24</v>
      </c>
      <c r="C348">
        <v>1738.8</v>
      </c>
      <c r="D348">
        <v>10.8</v>
      </c>
      <c r="E348" s="289" t="s">
        <v>1217</v>
      </c>
      <c r="F348">
        <v>5013838356</v>
      </c>
      <c r="G348" s="276">
        <v>45566</v>
      </c>
      <c r="H348" s="5">
        <v>20240920556720</v>
      </c>
      <c r="I348">
        <v>20.274999999999999</v>
      </c>
      <c r="J348" s="289" t="s">
        <v>350</v>
      </c>
      <c r="K348" s="289" t="s">
        <v>1241</v>
      </c>
      <c r="L348" s="289" t="s">
        <v>275</v>
      </c>
      <c r="M348" s="289" t="s">
        <v>1219</v>
      </c>
      <c r="N348" s="289" t="s">
        <v>462</v>
      </c>
      <c r="O348" s="289" t="s">
        <v>277</v>
      </c>
      <c r="P348" s="289" t="str">
        <f>VLOOKUP(CAT_Details[[#This Row],[Delivery Bp Customer Code]],Table6[],2,0)</f>
        <v>U2-L5</v>
      </c>
    </row>
    <row r="349" spans="1:16" x14ac:dyDescent="0.25">
      <c r="A349" s="289" t="s">
        <v>278</v>
      </c>
      <c r="B349">
        <v>2</v>
      </c>
      <c r="C349">
        <v>1100</v>
      </c>
      <c r="D349">
        <v>0.8</v>
      </c>
      <c r="E349" s="289" t="s">
        <v>1242</v>
      </c>
      <c r="F349">
        <v>5013797551</v>
      </c>
      <c r="G349" s="276">
        <v>45567</v>
      </c>
      <c r="H349">
        <v>20240920556731</v>
      </c>
      <c r="I349">
        <v>1.1519999999999999</v>
      </c>
      <c r="J349" s="289" t="s">
        <v>324</v>
      </c>
      <c r="K349" s="289" t="s">
        <v>1243</v>
      </c>
      <c r="L349" s="289" t="s">
        <v>275</v>
      </c>
      <c r="M349" s="289" t="s">
        <v>1244</v>
      </c>
      <c r="N349" s="289" t="s">
        <v>333</v>
      </c>
      <c r="O349" s="289" t="s">
        <v>498</v>
      </c>
      <c r="P349" s="289" t="str">
        <f>VLOOKUP(CAT_Details[[#This Row],[Delivery Bp Customer Code]],Table6[],2,0)</f>
        <v>DK-BM01</v>
      </c>
    </row>
    <row r="350" spans="1:16" x14ac:dyDescent="0.25">
      <c r="A350" s="289" t="s">
        <v>278</v>
      </c>
      <c r="B350">
        <v>2</v>
      </c>
      <c r="C350">
        <v>1100</v>
      </c>
      <c r="D350">
        <v>0.8</v>
      </c>
      <c r="E350" s="289" t="s">
        <v>1242</v>
      </c>
      <c r="F350">
        <v>5013797585</v>
      </c>
      <c r="G350" s="276">
        <v>45567</v>
      </c>
      <c r="H350" s="5">
        <v>20240920556733</v>
      </c>
      <c r="I350">
        <v>1.1519999999999999</v>
      </c>
      <c r="J350" s="289" t="s">
        <v>324</v>
      </c>
      <c r="K350" s="289" t="s">
        <v>1245</v>
      </c>
      <c r="L350" s="289" t="s">
        <v>275</v>
      </c>
      <c r="M350" s="289" t="s">
        <v>1244</v>
      </c>
      <c r="N350" s="289" t="s">
        <v>333</v>
      </c>
      <c r="O350" s="289" t="s">
        <v>498</v>
      </c>
      <c r="P350" s="289" t="str">
        <f>VLOOKUP(CAT_Details[[#This Row],[Delivery Bp Customer Code]],Table6[],2,0)</f>
        <v>DK-BM01</v>
      </c>
    </row>
    <row r="351" spans="1:16" x14ac:dyDescent="0.25">
      <c r="A351" s="289" t="s">
        <v>278</v>
      </c>
      <c r="B351">
        <v>6</v>
      </c>
      <c r="C351">
        <v>372.59</v>
      </c>
      <c r="D351">
        <v>1.44</v>
      </c>
      <c r="E351" s="289" t="s">
        <v>1246</v>
      </c>
      <c r="F351">
        <v>5013797597</v>
      </c>
      <c r="G351" s="276">
        <v>45567</v>
      </c>
      <c r="H351">
        <v>20240925559706</v>
      </c>
      <c r="I351">
        <v>1.885</v>
      </c>
      <c r="J351" s="289" t="s">
        <v>280</v>
      </c>
      <c r="K351" s="289" t="s">
        <v>1247</v>
      </c>
      <c r="L351" s="289" t="s">
        <v>275</v>
      </c>
      <c r="M351" s="289" t="s">
        <v>1248</v>
      </c>
      <c r="N351" s="289" t="s">
        <v>485</v>
      </c>
      <c r="O351" s="289" t="s">
        <v>498</v>
      </c>
      <c r="P351" s="289" t="str">
        <f>VLOOKUP(CAT_Details[[#This Row],[Delivery Bp Customer Code]],Table6[],2,0)</f>
        <v>DK-BM01</v>
      </c>
    </row>
    <row r="352" spans="1:16" x14ac:dyDescent="0.25">
      <c r="A352" s="289" t="s">
        <v>278</v>
      </c>
      <c r="B352">
        <v>9</v>
      </c>
      <c r="C352">
        <v>2683.05</v>
      </c>
      <c r="D352">
        <v>2.67</v>
      </c>
      <c r="E352" s="289" t="s">
        <v>1246</v>
      </c>
      <c r="F352">
        <v>5013797609</v>
      </c>
      <c r="G352" s="276">
        <v>45567</v>
      </c>
      <c r="H352">
        <v>20240925559248</v>
      </c>
      <c r="I352">
        <v>3.6230000000000002</v>
      </c>
      <c r="J352" s="289" t="s">
        <v>280</v>
      </c>
      <c r="K352" s="289" t="s">
        <v>1249</v>
      </c>
      <c r="L352" s="289" t="s">
        <v>275</v>
      </c>
      <c r="M352" s="289" t="s">
        <v>1248</v>
      </c>
      <c r="N352" s="289" t="s">
        <v>485</v>
      </c>
      <c r="O352" s="289" t="s">
        <v>498</v>
      </c>
      <c r="P352" s="289" t="str">
        <f>VLOOKUP(CAT_Details[[#This Row],[Delivery Bp Customer Code]],Table6[],2,0)</f>
        <v>DK-BM01</v>
      </c>
    </row>
    <row r="353" spans="1:16" x14ac:dyDescent="0.25">
      <c r="A353" s="289" t="s">
        <v>278</v>
      </c>
      <c r="B353">
        <v>4</v>
      </c>
      <c r="C353">
        <v>900</v>
      </c>
      <c r="D353">
        <v>0.8</v>
      </c>
      <c r="E353" s="289" t="s">
        <v>1250</v>
      </c>
      <c r="F353">
        <v>5013798004</v>
      </c>
      <c r="G353" s="276">
        <v>45567</v>
      </c>
      <c r="H353">
        <v>20240926560538</v>
      </c>
      <c r="I353">
        <v>1.92</v>
      </c>
      <c r="J353" s="289" t="s">
        <v>324</v>
      </c>
      <c r="K353" s="289" t="s">
        <v>1251</v>
      </c>
      <c r="L353" s="289" t="s">
        <v>275</v>
      </c>
      <c r="M353" s="289" t="s">
        <v>1244</v>
      </c>
      <c r="N353" s="289" t="s">
        <v>1067</v>
      </c>
      <c r="O353" s="289" t="s">
        <v>498</v>
      </c>
      <c r="P353" s="289" t="str">
        <f>VLOOKUP(CAT_Details[[#This Row],[Delivery Bp Customer Code]],Table6[],2,0)</f>
        <v>DK-BM01</v>
      </c>
    </row>
    <row r="354" spans="1:16" x14ac:dyDescent="0.25">
      <c r="A354" s="289" t="s">
        <v>278</v>
      </c>
      <c r="B354">
        <v>1</v>
      </c>
      <c r="C354">
        <v>55</v>
      </c>
      <c r="D354">
        <v>0.2</v>
      </c>
      <c r="E354" s="289" t="s">
        <v>1252</v>
      </c>
      <c r="F354">
        <v>5013811712</v>
      </c>
      <c r="G354" s="276">
        <v>45567</v>
      </c>
      <c r="H354" s="5">
        <v>20240924558901</v>
      </c>
      <c r="I354">
        <v>0.182</v>
      </c>
      <c r="J354" s="289" t="s">
        <v>350</v>
      </c>
      <c r="K354" s="289" t="s">
        <v>1253</v>
      </c>
      <c r="L354" s="289" t="s">
        <v>275</v>
      </c>
      <c r="M354" s="289" t="s">
        <v>1254</v>
      </c>
      <c r="N354" s="289" t="s">
        <v>482</v>
      </c>
      <c r="O354" s="289" t="s">
        <v>498</v>
      </c>
      <c r="P354" s="289" t="str">
        <f>VLOOKUP(CAT_Details[[#This Row],[Delivery Bp Customer Code]],Table6[],2,0)</f>
        <v>DK-BM01</v>
      </c>
    </row>
    <row r="355" spans="1:16" x14ac:dyDescent="0.25">
      <c r="A355" s="289" t="s">
        <v>278</v>
      </c>
      <c r="B355">
        <v>3</v>
      </c>
      <c r="C355">
        <v>1213.5</v>
      </c>
      <c r="D355">
        <v>1.2</v>
      </c>
      <c r="E355" s="289" t="s">
        <v>1255</v>
      </c>
      <c r="F355">
        <v>5013811732</v>
      </c>
      <c r="G355" s="276">
        <v>45567</v>
      </c>
      <c r="H355">
        <v>20240926560519</v>
      </c>
      <c r="I355">
        <v>2.7360000000000002</v>
      </c>
      <c r="J355" s="289" t="s">
        <v>350</v>
      </c>
      <c r="K355" s="289" t="s">
        <v>1256</v>
      </c>
      <c r="L355" s="289" t="s">
        <v>275</v>
      </c>
      <c r="M355" s="289" t="s">
        <v>1254</v>
      </c>
      <c r="N355" s="289" t="s">
        <v>999</v>
      </c>
      <c r="O355" s="289" t="s">
        <v>498</v>
      </c>
      <c r="P355" s="289" t="str">
        <f>VLOOKUP(CAT_Details[[#This Row],[Delivery Bp Customer Code]],Table6[],2,0)</f>
        <v>DK-BM01</v>
      </c>
    </row>
    <row r="356" spans="1:16" x14ac:dyDescent="0.25">
      <c r="A356" s="289" t="s">
        <v>278</v>
      </c>
      <c r="B356">
        <v>2</v>
      </c>
      <c r="C356">
        <v>579</v>
      </c>
      <c r="D356">
        <v>0.87</v>
      </c>
      <c r="E356" s="289" t="s">
        <v>1257</v>
      </c>
      <c r="F356">
        <v>5013811824</v>
      </c>
      <c r="G356" s="276">
        <v>45567</v>
      </c>
      <c r="H356" s="5">
        <v>20240925559748</v>
      </c>
      <c r="I356">
        <v>2.0209999999999999</v>
      </c>
      <c r="J356" s="289" t="s">
        <v>350</v>
      </c>
      <c r="K356" s="289" t="s">
        <v>1258</v>
      </c>
      <c r="L356" s="289" t="s">
        <v>275</v>
      </c>
      <c r="M356" s="289" t="s">
        <v>1254</v>
      </c>
      <c r="N356" s="289" t="s">
        <v>940</v>
      </c>
      <c r="O356" s="289" t="s">
        <v>498</v>
      </c>
      <c r="P356" s="289" t="str">
        <f>VLOOKUP(CAT_Details[[#This Row],[Delivery Bp Customer Code]],Table6[],2,0)</f>
        <v>DK-BM01</v>
      </c>
    </row>
    <row r="357" spans="1:16" x14ac:dyDescent="0.25">
      <c r="A357" s="289" t="s">
        <v>278</v>
      </c>
      <c r="B357">
        <v>2</v>
      </c>
      <c r="C357">
        <v>1400</v>
      </c>
      <c r="D357">
        <v>0.4</v>
      </c>
      <c r="E357" s="289" t="s">
        <v>1259</v>
      </c>
      <c r="F357">
        <v>5013812280</v>
      </c>
      <c r="G357" s="276">
        <v>45567</v>
      </c>
      <c r="H357">
        <v>20240925560177</v>
      </c>
      <c r="I357">
        <v>0.80600000000000005</v>
      </c>
      <c r="J357" s="289" t="s">
        <v>280</v>
      </c>
      <c r="K357" s="289" t="s">
        <v>1260</v>
      </c>
      <c r="L357" s="289" t="s">
        <v>275</v>
      </c>
      <c r="M357" s="289"/>
      <c r="N357" s="289" t="s">
        <v>314</v>
      </c>
      <c r="O357" s="289" t="s">
        <v>498</v>
      </c>
      <c r="P357" s="289" t="str">
        <f>VLOOKUP(CAT_Details[[#This Row],[Delivery Bp Customer Code]],Table6[],2,0)</f>
        <v>DK-BM01</v>
      </c>
    </row>
    <row r="358" spans="1:16" x14ac:dyDescent="0.25">
      <c r="A358" s="289" t="s">
        <v>874</v>
      </c>
      <c r="B358">
        <v>13</v>
      </c>
      <c r="C358">
        <v>1560</v>
      </c>
      <c r="D358">
        <v>6.22</v>
      </c>
      <c r="E358" s="289" t="s">
        <v>1261</v>
      </c>
      <c r="F358">
        <v>5013783321</v>
      </c>
      <c r="G358" s="276">
        <v>45567</v>
      </c>
      <c r="H358">
        <v>20240919554993</v>
      </c>
      <c r="I358">
        <v>10.436</v>
      </c>
      <c r="J358" s="289" t="s">
        <v>345</v>
      </c>
      <c r="K358" s="289" t="s">
        <v>1262</v>
      </c>
      <c r="L358" s="289" t="s">
        <v>275</v>
      </c>
      <c r="M358" s="289" t="s">
        <v>1263</v>
      </c>
      <c r="N358" s="289" t="s">
        <v>784</v>
      </c>
      <c r="O358" s="289" t="s">
        <v>1014</v>
      </c>
      <c r="P358" s="289" t="str">
        <f>VLOOKUP(CAT_Details[[#This Row],[Delivery Bp Customer Code]],Table6[],2,0)</f>
        <v>MZ07</v>
      </c>
    </row>
    <row r="359" spans="1:16" x14ac:dyDescent="0.25">
      <c r="A359" s="289" t="s">
        <v>874</v>
      </c>
      <c r="B359">
        <v>2</v>
      </c>
      <c r="C359">
        <v>848</v>
      </c>
      <c r="D359">
        <v>1</v>
      </c>
      <c r="E359" s="289" t="s">
        <v>1264</v>
      </c>
      <c r="F359">
        <v>5013811956</v>
      </c>
      <c r="G359" s="276">
        <v>45567</v>
      </c>
      <c r="H359">
        <v>20240926560847</v>
      </c>
      <c r="I359">
        <v>2.4</v>
      </c>
      <c r="J359" s="289" t="s">
        <v>350</v>
      </c>
      <c r="K359" s="289" t="s">
        <v>1265</v>
      </c>
      <c r="L359" s="289" t="s">
        <v>275</v>
      </c>
      <c r="M359" s="289" t="s">
        <v>1254</v>
      </c>
      <c r="N359" s="289" t="s">
        <v>381</v>
      </c>
      <c r="O359" s="289" t="s">
        <v>1014</v>
      </c>
      <c r="P359" s="289" t="str">
        <f>VLOOKUP(CAT_Details[[#This Row],[Delivery Bp Customer Code]],Table6[],2,0)</f>
        <v>MZ07</v>
      </c>
    </row>
    <row r="360" spans="1:16" x14ac:dyDescent="0.25">
      <c r="A360" s="289" t="s">
        <v>76</v>
      </c>
      <c r="B360">
        <v>3</v>
      </c>
      <c r="C360">
        <v>1200</v>
      </c>
      <c r="D360">
        <v>1.2</v>
      </c>
      <c r="E360" s="289" t="s">
        <v>1266</v>
      </c>
      <c r="F360">
        <v>5013767929</v>
      </c>
      <c r="G360" s="276">
        <v>45567</v>
      </c>
      <c r="H360" s="5">
        <v>20240920556782</v>
      </c>
      <c r="I360">
        <v>2.88</v>
      </c>
      <c r="J360" s="289" t="s">
        <v>324</v>
      </c>
      <c r="K360" s="289" t="s">
        <v>1267</v>
      </c>
      <c r="L360" s="289" t="s">
        <v>275</v>
      </c>
      <c r="M360" s="289" t="s">
        <v>1119</v>
      </c>
      <c r="N360" s="289" t="s">
        <v>375</v>
      </c>
      <c r="O360" s="289" t="s">
        <v>748</v>
      </c>
      <c r="P360" s="289" t="str">
        <f>VLOOKUP(CAT_Details[[#This Row],[Delivery Bp Customer Code]],Table6[],2,0)</f>
        <v>No Loc</v>
      </c>
    </row>
    <row r="361" spans="1:16" x14ac:dyDescent="0.25">
      <c r="A361" s="289" t="s">
        <v>76</v>
      </c>
      <c r="B361">
        <v>2</v>
      </c>
      <c r="C361">
        <v>14</v>
      </c>
      <c r="D361">
        <v>0.14000000000000001</v>
      </c>
      <c r="E361" s="289" t="s">
        <v>1268</v>
      </c>
      <c r="F361">
        <v>5013782758</v>
      </c>
      <c r="G361" s="276">
        <v>45567</v>
      </c>
      <c r="H361">
        <v>20240924558220</v>
      </c>
      <c r="I361">
        <v>9.6000000000000002E-2</v>
      </c>
      <c r="J361" s="289" t="s">
        <v>294</v>
      </c>
      <c r="K361" s="289" t="s">
        <v>1269</v>
      </c>
      <c r="L361" s="289" t="s">
        <v>275</v>
      </c>
      <c r="M361" s="289" t="s">
        <v>1191</v>
      </c>
      <c r="N361" s="289" t="s">
        <v>1270</v>
      </c>
      <c r="O361" s="289" t="s">
        <v>748</v>
      </c>
      <c r="P361" s="289" t="str">
        <f>VLOOKUP(CAT_Details[[#This Row],[Delivery Bp Customer Code]],Table6[],2,0)</f>
        <v>No Loc</v>
      </c>
    </row>
    <row r="362" spans="1:16" x14ac:dyDescent="0.25">
      <c r="A362" s="289" t="s">
        <v>76</v>
      </c>
      <c r="B362">
        <v>3</v>
      </c>
      <c r="C362">
        <v>90</v>
      </c>
      <c r="D362">
        <v>0.6</v>
      </c>
      <c r="E362" s="289" t="s">
        <v>1271</v>
      </c>
      <c r="F362">
        <v>5013797664</v>
      </c>
      <c r="G362" s="276">
        <v>45567</v>
      </c>
      <c r="H362">
        <v>20240923557723</v>
      </c>
      <c r="I362">
        <v>0.432</v>
      </c>
      <c r="J362" s="289" t="s">
        <v>324</v>
      </c>
      <c r="K362" s="289" t="s">
        <v>1272</v>
      </c>
      <c r="L362" s="289" t="s">
        <v>275</v>
      </c>
      <c r="M362" s="289" t="s">
        <v>1244</v>
      </c>
      <c r="N362" s="289" t="s">
        <v>508</v>
      </c>
      <c r="O362" s="289" t="s">
        <v>748</v>
      </c>
      <c r="P362" s="289" t="str">
        <f>VLOOKUP(CAT_Details[[#This Row],[Delivery Bp Customer Code]],Table6[],2,0)</f>
        <v>No Loc</v>
      </c>
    </row>
    <row r="363" spans="1:16" x14ac:dyDescent="0.25">
      <c r="A363" s="289" t="s">
        <v>76</v>
      </c>
      <c r="B363">
        <v>1</v>
      </c>
      <c r="C363">
        <v>493</v>
      </c>
      <c r="D363">
        <v>0.2</v>
      </c>
      <c r="E363" s="289" t="s">
        <v>1273</v>
      </c>
      <c r="F363">
        <v>5013811580</v>
      </c>
      <c r="G363" s="276">
        <v>45567</v>
      </c>
      <c r="H363">
        <v>20240926560866</v>
      </c>
      <c r="I363">
        <v>0.32600000000000001</v>
      </c>
      <c r="J363" s="289" t="s">
        <v>350</v>
      </c>
      <c r="K363" s="289" t="s">
        <v>1274</v>
      </c>
      <c r="L363" s="289" t="s">
        <v>275</v>
      </c>
      <c r="M363" s="289" t="s">
        <v>1254</v>
      </c>
      <c r="N363" s="289" t="s">
        <v>1275</v>
      </c>
      <c r="O363" s="289" t="s">
        <v>748</v>
      </c>
      <c r="P363" s="289" t="str">
        <f>VLOOKUP(CAT_Details[[#This Row],[Delivery Bp Customer Code]],Table6[],2,0)</f>
        <v>No Loc</v>
      </c>
    </row>
    <row r="364" spans="1:16" x14ac:dyDescent="0.25">
      <c r="A364" s="289" t="s">
        <v>76</v>
      </c>
      <c r="B364">
        <v>2</v>
      </c>
      <c r="C364">
        <v>41</v>
      </c>
      <c r="D364">
        <v>0.3</v>
      </c>
      <c r="E364" s="289" t="s">
        <v>1276</v>
      </c>
      <c r="F364">
        <v>5013811638</v>
      </c>
      <c r="G364" s="276">
        <v>45567</v>
      </c>
      <c r="H364">
        <v>20240926561208</v>
      </c>
      <c r="I364">
        <v>0.443</v>
      </c>
      <c r="J364" s="289" t="s">
        <v>350</v>
      </c>
      <c r="K364" s="289" t="s">
        <v>1277</v>
      </c>
      <c r="L364" s="289" t="s">
        <v>275</v>
      </c>
      <c r="M364" s="289" t="s">
        <v>1278</v>
      </c>
      <c r="N364" s="289" t="s">
        <v>1279</v>
      </c>
      <c r="O364" s="289" t="s">
        <v>748</v>
      </c>
      <c r="P364" s="289" t="str">
        <f>VLOOKUP(CAT_Details[[#This Row],[Delivery Bp Customer Code]],Table6[],2,0)</f>
        <v>No Loc</v>
      </c>
    </row>
    <row r="365" spans="1:16" x14ac:dyDescent="0.25">
      <c r="A365" s="289" t="s">
        <v>76</v>
      </c>
      <c r="B365">
        <v>11</v>
      </c>
      <c r="C365">
        <v>2946.24</v>
      </c>
      <c r="D365">
        <v>4.4000000000000004</v>
      </c>
      <c r="E365" s="289" t="s">
        <v>1280</v>
      </c>
      <c r="F365">
        <v>5013812149</v>
      </c>
      <c r="G365" s="276">
        <v>45567</v>
      </c>
      <c r="H365">
        <v>20240926560939</v>
      </c>
      <c r="I365">
        <v>10.56</v>
      </c>
      <c r="J365" s="289" t="s">
        <v>350</v>
      </c>
      <c r="K365" s="289" t="s">
        <v>1281</v>
      </c>
      <c r="L365" s="289" t="s">
        <v>275</v>
      </c>
      <c r="M365" s="289" t="s">
        <v>1090</v>
      </c>
      <c r="N365" s="289" t="s">
        <v>602</v>
      </c>
      <c r="O365" s="289" t="s">
        <v>748</v>
      </c>
      <c r="P365" s="289" t="str">
        <f>VLOOKUP(CAT_Details[[#This Row],[Delivery Bp Customer Code]],Table6[],2,0)</f>
        <v>No Loc</v>
      </c>
    </row>
    <row r="366" spans="1:16" x14ac:dyDescent="0.25">
      <c r="A366" s="289" t="s">
        <v>285</v>
      </c>
      <c r="B366">
        <v>4</v>
      </c>
      <c r="C366">
        <v>255</v>
      </c>
      <c r="D366">
        <v>1.4</v>
      </c>
      <c r="E366" s="289" t="s">
        <v>1282</v>
      </c>
      <c r="F366">
        <v>5013767795</v>
      </c>
      <c r="G366" s="276">
        <v>45567</v>
      </c>
      <c r="H366" s="5">
        <v>20240920556120</v>
      </c>
      <c r="I366">
        <v>1.536</v>
      </c>
      <c r="J366" s="289" t="s">
        <v>294</v>
      </c>
      <c r="K366" s="289" t="s">
        <v>1283</v>
      </c>
      <c r="L366" s="289" t="s">
        <v>275</v>
      </c>
      <c r="M366" s="289" t="s">
        <v>1033</v>
      </c>
      <c r="N366" s="289" t="s">
        <v>504</v>
      </c>
      <c r="O366" s="289" t="s">
        <v>291</v>
      </c>
      <c r="P366" s="289" t="str">
        <f>VLOOKUP(CAT_Details[[#This Row],[Delivery Bp Customer Code]],Table6[],2,0)</f>
        <v>DX01-L5</v>
      </c>
    </row>
    <row r="367" spans="1:16" x14ac:dyDescent="0.25">
      <c r="A367" s="289" t="s">
        <v>285</v>
      </c>
      <c r="B367">
        <v>15</v>
      </c>
      <c r="C367">
        <v>2790</v>
      </c>
      <c r="D367">
        <v>6</v>
      </c>
      <c r="E367" s="289" t="s">
        <v>1284</v>
      </c>
      <c r="F367">
        <v>5013783022</v>
      </c>
      <c r="G367" s="276">
        <v>45567</v>
      </c>
      <c r="H367">
        <v>20240924558494</v>
      </c>
      <c r="I367">
        <v>10.08</v>
      </c>
      <c r="J367" s="289" t="s">
        <v>345</v>
      </c>
      <c r="K367" s="289" t="s">
        <v>1285</v>
      </c>
      <c r="L367" s="289" t="s">
        <v>275</v>
      </c>
      <c r="M367" s="289" t="s">
        <v>1286</v>
      </c>
      <c r="N367" s="289" t="s">
        <v>348</v>
      </c>
      <c r="O367" s="289" t="s">
        <v>291</v>
      </c>
      <c r="P367" s="289" t="str">
        <f>VLOOKUP(CAT_Details[[#This Row],[Delivery Bp Customer Code]],Table6[],2,0)</f>
        <v>DX01-L5</v>
      </c>
    </row>
    <row r="368" spans="1:16" x14ac:dyDescent="0.25">
      <c r="A368" s="289" t="s">
        <v>285</v>
      </c>
      <c r="B368">
        <v>12</v>
      </c>
      <c r="C368">
        <v>873</v>
      </c>
      <c r="D368">
        <v>4.5999999999999996</v>
      </c>
      <c r="E368" s="289" t="s">
        <v>1287</v>
      </c>
      <c r="F368">
        <v>5013783113</v>
      </c>
      <c r="G368" s="276">
        <v>45567</v>
      </c>
      <c r="H368">
        <v>20240923557787</v>
      </c>
      <c r="I368">
        <v>11.808</v>
      </c>
      <c r="J368" s="289" t="s">
        <v>345</v>
      </c>
      <c r="K368" s="289" t="s">
        <v>1288</v>
      </c>
      <c r="L368" s="289" t="s">
        <v>275</v>
      </c>
      <c r="M368" s="289" t="s">
        <v>1263</v>
      </c>
      <c r="N368" s="289" t="s">
        <v>512</v>
      </c>
      <c r="O368" s="289" t="s">
        <v>291</v>
      </c>
      <c r="P368" s="289" t="str">
        <f>VLOOKUP(CAT_Details[[#This Row],[Delivery Bp Customer Code]],Table6[],2,0)</f>
        <v>DX01-L5</v>
      </c>
    </row>
    <row r="369" spans="1:16" x14ac:dyDescent="0.25">
      <c r="A369" s="289" t="s">
        <v>285</v>
      </c>
      <c r="B369">
        <v>39</v>
      </c>
      <c r="C369">
        <v>14800</v>
      </c>
      <c r="D369">
        <v>19.5</v>
      </c>
      <c r="E369" s="289" t="s">
        <v>1289</v>
      </c>
      <c r="F369">
        <v>5013783384</v>
      </c>
      <c r="G369" s="276">
        <v>45567</v>
      </c>
      <c r="H369">
        <v>20240923557073</v>
      </c>
      <c r="I369">
        <v>46.8</v>
      </c>
      <c r="J369" s="289" t="s">
        <v>287</v>
      </c>
      <c r="K369" s="289" t="s">
        <v>1290</v>
      </c>
      <c r="L369" s="289" t="s">
        <v>275</v>
      </c>
      <c r="M369" s="289" t="s">
        <v>1208</v>
      </c>
      <c r="N369" s="289" t="s">
        <v>889</v>
      </c>
      <c r="O369" s="289" t="s">
        <v>291</v>
      </c>
      <c r="P369" s="289" t="str">
        <f>VLOOKUP(CAT_Details[[#This Row],[Delivery Bp Customer Code]],Table6[],2,0)</f>
        <v>DX01-L5</v>
      </c>
    </row>
    <row r="370" spans="1:16" x14ac:dyDescent="0.25">
      <c r="A370" s="289" t="s">
        <v>285</v>
      </c>
      <c r="B370">
        <v>1</v>
      </c>
      <c r="C370">
        <v>0.9</v>
      </c>
      <c r="D370">
        <v>0.03</v>
      </c>
      <c r="E370" s="289" t="s">
        <v>1291</v>
      </c>
      <c r="F370">
        <v>5013783421</v>
      </c>
      <c r="G370" s="276">
        <v>45567</v>
      </c>
      <c r="H370">
        <v>20240924558388</v>
      </c>
      <c r="I370">
        <v>1.2E-2</v>
      </c>
      <c r="J370" s="289" t="s">
        <v>345</v>
      </c>
      <c r="K370" s="289" t="s">
        <v>1292</v>
      </c>
      <c r="L370" s="289" t="s">
        <v>275</v>
      </c>
      <c r="M370" s="289" t="s">
        <v>1293</v>
      </c>
      <c r="N370" s="289" t="s">
        <v>371</v>
      </c>
      <c r="O370" s="289" t="s">
        <v>291</v>
      </c>
      <c r="P370" s="289" t="str">
        <f>VLOOKUP(CAT_Details[[#This Row],[Delivery Bp Customer Code]],Table6[],2,0)</f>
        <v>DX01-L5</v>
      </c>
    </row>
    <row r="371" spans="1:16" x14ac:dyDescent="0.25">
      <c r="A371" s="289" t="s">
        <v>285</v>
      </c>
      <c r="B371">
        <v>2</v>
      </c>
      <c r="C371">
        <v>13.2</v>
      </c>
      <c r="D371">
        <v>0.1</v>
      </c>
      <c r="E371" s="289" t="s">
        <v>1291</v>
      </c>
      <c r="F371">
        <v>5013783428</v>
      </c>
      <c r="G371" s="276">
        <v>45567</v>
      </c>
      <c r="H371" s="5">
        <v>20240924558434</v>
      </c>
      <c r="I371">
        <v>7.1999999999999995E-2</v>
      </c>
      <c r="J371" s="289" t="s">
        <v>345</v>
      </c>
      <c r="K371" s="289" t="s">
        <v>1294</v>
      </c>
      <c r="L371" s="289" t="s">
        <v>275</v>
      </c>
      <c r="M371" s="289" t="s">
        <v>1293</v>
      </c>
      <c r="N371" s="289" t="s">
        <v>371</v>
      </c>
      <c r="O371" s="289" t="s">
        <v>291</v>
      </c>
      <c r="P371" s="289" t="str">
        <f>VLOOKUP(CAT_Details[[#This Row],[Delivery Bp Customer Code]],Table6[],2,0)</f>
        <v>DX01-L5</v>
      </c>
    </row>
    <row r="372" spans="1:16" x14ac:dyDescent="0.25">
      <c r="A372" s="289" t="s">
        <v>285</v>
      </c>
      <c r="B372">
        <v>2</v>
      </c>
      <c r="C372">
        <v>424</v>
      </c>
      <c r="D372">
        <v>0.53</v>
      </c>
      <c r="E372" s="289" t="s">
        <v>1271</v>
      </c>
      <c r="F372">
        <v>5013797660</v>
      </c>
      <c r="G372" s="276">
        <v>45567</v>
      </c>
      <c r="H372" s="5">
        <v>20240923557726</v>
      </c>
      <c r="I372">
        <v>1.1339999999999999</v>
      </c>
      <c r="J372" s="289" t="s">
        <v>324</v>
      </c>
      <c r="K372" s="289" t="s">
        <v>1295</v>
      </c>
      <c r="L372" s="289" t="s">
        <v>275</v>
      </c>
      <c r="M372" s="289" t="s">
        <v>1244</v>
      </c>
      <c r="N372" s="289" t="s">
        <v>508</v>
      </c>
      <c r="O372" s="289" t="s">
        <v>291</v>
      </c>
      <c r="P372" s="289" t="str">
        <f>VLOOKUP(CAT_Details[[#This Row],[Delivery Bp Customer Code]],Table6[],2,0)</f>
        <v>DX01-L5</v>
      </c>
    </row>
    <row r="373" spans="1:16" x14ac:dyDescent="0.25">
      <c r="A373" s="289" t="s">
        <v>285</v>
      </c>
      <c r="B373">
        <v>9</v>
      </c>
      <c r="C373">
        <v>2305</v>
      </c>
      <c r="D373">
        <v>3.24</v>
      </c>
      <c r="E373" s="289" t="s">
        <v>1296</v>
      </c>
      <c r="F373">
        <v>5013797755</v>
      </c>
      <c r="G373" s="276">
        <v>45567</v>
      </c>
      <c r="H373">
        <v>20240925559275</v>
      </c>
      <c r="I373">
        <v>3.0390000000000001</v>
      </c>
      <c r="J373" s="289" t="s">
        <v>287</v>
      </c>
      <c r="K373" s="289" t="s">
        <v>1297</v>
      </c>
      <c r="L373" s="289" t="s">
        <v>275</v>
      </c>
      <c r="M373" s="289" t="s">
        <v>1197</v>
      </c>
      <c r="N373" s="289" t="s">
        <v>516</v>
      </c>
      <c r="O373" s="289" t="s">
        <v>291</v>
      </c>
      <c r="P373" s="289" t="str">
        <f>VLOOKUP(CAT_Details[[#This Row],[Delivery Bp Customer Code]],Table6[],2,0)</f>
        <v>DX01-L5</v>
      </c>
    </row>
    <row r="374" spans="1:16" x14ac:dyDescent="0.25">
      <c r="A374" s="289" t="s">
        <v>285</v>
      </c>
      <c r="B374">
        <v>3</v>
      </c>
      <c r="C374">
        <v>3450</v>
      </c>
      <c r="D374">
        <v>1.2</v>
      </c>
      <c r="E374" s="289" t="s">
        <v>1298</v>
      </c>
      <c r="F374">
        <v>5013798052</v>
      </c>
      <c r="G374" s="276">
        <v>45567</v>
      </c>
      <c r="H374">
        <v>20240923557771</v>
      </c>
      <c r="I374">
        <v>1.728</v>
      </c>
      <c r="J374" s="289" t="s">
        <v>324</v>
      </c>
      <c r="K374" s="289" t="s">
        <v>1299</v>
      </c>
      <c r="L374" s="289" t="s">
        <v>275</v>
      </c>
      <c r="M374" s="289" t="s">
        <v>1244</v>
      </c>
      <c r="N374" s="289" t="s">
        <v>333</v>
      </c>
      <c r="O374" s="289" t="s">
        <v>291</v>
      </c>
      <c r="P374" s="289" t="str">
        <f>VLOOKUP(CAT_Details[[#This Row],[Delivery Bp Customer Code]],Table6[],2,0)</f>
        <v>DX01-L5</v>
      </c>
    </row>
    <row r="375" spans="1:16" x14ac:dyDescent="0.25">
      <c r="A375" s="289" t="s">
        <v>285</v>
      </c>
      <c r="B375">
        <v>5</v>
      </c>
      <c r="C375">
        <v>405</v>
      </c>
      <c r="D375">
        <v>2</v>
      </c>
      <c r="E375" s="289" t="s">
        <v>1300</v>
      </c>
      <c r="F375">
        <v>5013811958</v>
      </c>
      <c r="G375" s="276">
        <v>45567</v>
      </c>
      <c r="H375">
        <v>20240925560051</v>
      </c>
      <c r="I375">
        <v>4.8479999999999999</v>
      </c>
      <c r="J375" s="289" t="s">
        <v>350</v>
      </c>
      <c r="K375" s="289" t="s">
        <v>1301</v>
      </c>
      <c r="L375" s="289" t="s">
        <v>275</v>
      </c>
      <c r="M375" s="289" t="s">
        <v>1090</v>
      </c>
      <c r="N375" s="289" t="s">
        <v>690</v>
      </c>
      <c r="O375" s="289" t="s">
        <v>291</v>
      </c>
      <c r="P375" s="289" t="str">
        <f>VLOOKUP(CAT_Details[[#This Row],[Delivery Bp Customer Code]],Table6[],2,0)</f>
        <v>DX01-L5</v>
      </c>
    </row>
    <row r="376" spans="1:16" x14ac:dyDescent="0.25">
      <c r="A376" s="289" t="s">
        <v>285</v>
      </c>
      <c r="B376">
        <v>2</v>
      </c>
      <c r="C376">
        <v>461</v>
      </c>
      <c r="D376">
        <v>1</v>
      </c>
      <c r="E376" s="289" t="s">
        <v>1264</v>
      </c>
      <c r="F376">
        <v>5013812028</v>
      </c>
      <c r="G376" s="276">
        <v>45567</v>
      </c>
      <c r="H376">
        <v>20240926560843</v>
      </c>
      <c r="I376">
        <v>2.4</v>
      </c>
      <c r="J376" s="289" t="s">
        <v>350</v>
      </c>
      <c r="K376" s="289" t="s">
        <v>1302</v>
      </c>
      <c r="L376" s="289" t="s">
        <v>275</v>
      </c>
      <c r="M376" s="289" t="s">
        <v>1254</v>
      </c>
      <c r="N376" s="289" t="s">
        <v>381</v>
      </c>
      <c r="O376" s="289" t="s">
        <v>291</v>
      </c>
      <c r="P376" s="289" t="str">
        <f>VLOOKUP(CAT_Details[[#This Row],[Delivery Bp Customer Code]],Table6[],2,0)</f>
        <v>DX01-L5</v>
      </c>
    </row>
    <row r="377" spans="1:16" x14ac:dyDescent="0.25">
      <c r="A377" s="289" t="s">
        <v>285</v>
      </c>
      <c r="B377">
        <v>12</v>
      </c>
      <c r="C377">
        <v>1128</v>
      </c>
      <c r="D377">
        <v>4.8</v>
      </c>
      <c r="E377" s="289" t="s">
        <v>1303</v>
      </c>
      <c r="F377">
        <v>5013812120</v>
      </c>
      <c r="G377" s="276">
        <v>45567</v>
      </c>
      <c r="H377">
        <v>20240926560410</v>
      </c>
      <c r="I377">
        <v>10.829000000000001</v>
      </c>
      <c r="J377" s="289" t="s">
        <v>350</v>
      </c>
      <c r="K377" s="289" t="s">
        <v>1304</v>
      </c>
      <c r="L377" s="289" t="s">
        <v>275</v>
      </c>
      <c r="M377" s="289" t="s">
        <v>1090</v>
      </c>
      <c r="N377" s="289" t="s">
        <v>462</v>
      </c>
      <c r="O377" s="289" t="s">
        <v>291</v>
      </c>
      <c r="P377" s="289" t="str">
        <f>VLOOKUP(CAT_Details[[#This Row],[Delivery Bp Customer Code]],Table6[],2,0)</f>
        <v>DX01-L5</v>
      </c>
    </row>
    <row r="378" spans="1:16" x14ac:dyDescent="0.25">
      <c r="A378" s="289" t="s">
        <v>285</v>
      </c>
      <c r="B378">
        <v>11</v>
      </c>
      <c r="C378">
        <v>1092</v>
      </c>
      <c r="D378">
        <v>4.4000000000000004</v>
      </c>
      <c r="E378" s="289" t="s">
        <v>1303</v>
      </c>
      <c r="F378">
        <v>5013812128</v>
      </c>
      <c r="G378" s="276">
        <v>45567</v>
      </c>
      <c r="H378">
        <v>20240926560408</v>
      </c>
      <c r="I378">
        <v>9.7539999999999996</v>
      </c>
      <c r="J378" s="289" t="s">
        <v>350</v>
      </c>
      <c r="K378" s="289" t="s">
        <v>1305</v>
      </c>
      <c r="L378" s="289" t="s">
        <v>275</v>
      </c>
      <c r="M378" s="289" t="s">
        <v>1090</v>
      </c>
      <c r="N378" s="289" t="s">
        <v>462</v>
      </c>
      <c r="O378" s="289" t="s">
        <v>291</v>
      </c>
      <c r="P378" s="289" t="str">
        <f>VLOOKUP(CAT_Details[[#This Row],[Delivery Bp Customer Code]],Table6[],2,0)</f>
        <v>DX01-L5</v>
      </c>
    </row>
    <row r="379" spans="1:16" x14ac:dyDescent="0.25">
      <c r="A379" s="289" t="s">
        <v>285</v>
      </c>
      <c r="B379">
        <v>1</v>
      </c>
      <c r="C379">
        <v>1.2</v>
      </c>
      <c r="D379">
        <v>0.02</v>
      </c>
      <c r="E379" s="289" t="s">
        <v>1306</v>
      </c>
      <c r="F379">
        <v>5013828327</v>
      </c>
      <c r="G379" s="276">
        <v>45567</v>
      </c>
      <c r="H379">
        <v>20240927561530</v>
      </c>
      <c r="I379">
        <v>8.9999999999999993E-3</v>
      </c>
      <c r="J379" s="289" t="s">
        <v>273</v>
      </c>
      <c r="K379" s="289" t="s">
        <v>1307</v>
      </c>
      <c r="L379" s="289" t="s">
        <v>275</v>
      </c>
      <c r="M379" s="289" t="s">
        <v>1148</v>
      </c>
      <c r="N379" s="289" t="s">
        <v>519</v>
      </c>
      <c r="O379" s="289" t="s">
        <v>291</v>
      </c>
      <c r="P379" s="289" t="str">
        <f>VLOOKUP(CAT_Details[[#This Row],[Delivery Bp Customer Code]],Table6[],2,0)</f>
        <v>DX01-L5</v>
      </c>
    </row>
    <row r="380" spans="1:16" x14ac:dyDescent="0.25">
      <c r="A380" s="289" t="s">
        <v>285</v>
      </c>
      <c r="B380">
        <v>5</v>
      </c>
      <c r="C380">
        <v>816.26</v>
      </c>
      <c r="D380">
        <v>1.95</v>
      </c>
      <c r="E380" s="289" t="s">
        <v>1306</v>
      </c>
      <c r="F380">
        <v>5013828346</v>
      </c>
      <c r="G380" s="276">
        <v>45567</v>
      </c>
      <c r="H380">
        <v>20240927561869</v>
      </c>
      <c r="I380">
        <v>4.1399999999999997</v>
      </c>
      <c r="J380" s="289" t="s">
        <v>273</v>
      </c>
      <c r="K380" s="289" t="s">
        <v>1308</v>
      </c>
      <c r="L380" s="289" t="s">
        <v>275</v>
      </c>
      <c r="M380" s="289" t="s">
        <v>1148</v>
      </c>
      <c r="N380" s="289" t="s">
        <v>519</v>
      </c>
      <c r="O380" s="289" t="s">
        <v>291</v>
      </c>
      <c r="P380" s="289" t="str">
        <f>VLOOKUP(CAT_Details[[#This Row],[Delivery Bp Customer Code]],Table6[],2,0)</f>
        <v>DX01-L5</v>
      </c>
    </row>
    <row r="381" spans="1:16" x14ac:dyDescent="0.25">
      <c r="A381" s="289" t="s">
        <v>285</v>
      </c>
      <c r="B381">
        <v>15</v>
      </c>
      <c r="C381">
        <v>2790</v>
      </c>
      <c r="D381">
        <v>6</v>
      </c>
      <c r="E381" s="289" t="s">
        <v>1284</v>
      </c>
      <c r="F381">
        <v>5013838478</v>
      </c>
      <c r="G381" s="276">
        <v>45567</v>
      </c>
      <c r="H381" s="5">
        <v>20240924558494</v>
      </c>
      <c r="I381">
        <v>10.08</v>
      </c>
      <c r="J381" s="289" t="s">
        <v>345</v>
      </c>
      <c r="K381" s="289" t="s">
        <v>1309</v>
      </c>
      <c r="L381" s="289" t="s">
        <v>275</v>
      </c>
      <c r="M381" s="289"/>
      <c r="N381" s="289" t="s">
        <v>348</v>
      </c>
      <c r="O381" s="289" t="s">
        <v>291</v>
      </c>
      <c r="P381" s="289" t="str">
        <f>VLOOKUP(CAT_Details[[#This Row],[Delivery Bp Customer Code]],Table6[],2,0)</f>
        <v>DX01-L5</v>
      </c>
    </row>
    <row r="382" spans="1:16" x14ac:dyDescent="0.25">
      <c r="A382" s="289" t="s">
        <v>521</v>
      </c>
      <c r="B382">
        <v>1</v>
      </c>
      <c r="C382">
        <v>120</v>
      </c>
      <c r="D382">
        <v>0.24</v>
      </c>
      <c r="E382" s="289" t="s">
        <v>1310</v>
      </c>
      <c r="F382">
        <v>5013798025</v>
      </c>
      <c r="G382" s="276">
        <v>45567</v>
      </c>
      <c r="H382" s="5">
        <v>20240924558956</v>
      </c>
      <c r="I382">
        <v>0.33600000000000002</v>
      </c>
      <c r="J382" s="289" t="s">
        <v>324</v>
      </c>
      <c r="K382" s="289" t="s">
        <v>1311</v>
      </c>
      <c r="L382" s="289" t="s">
        <v>275</v>
      </c>
      <c r="M382" s="289" t="s">
        <v>1119</v>
      </c>
      <c r="N382" s="289" t="s">
        <v>453</v>
      </c>
      <c r="O382" s="289" t="s">
        <v>525</v>
      </c>
      <c r="P382" s="289" t="str">
        <f>VLOOKUP(CAT_Details[[#This Row],[Delivery Bp Customer Code]],Table6[],2,0)</f>
        <v>No Loc</v>
      </c>
    </row>
    <row r="383" spans="1:16" x14ac:dyDescent="0.25">
      <c r="A383" s="289" t="s">
        <v>521</v>
      </c>
      <c r="B383">
        <v>16</v>
      </c>
      <c r="C383">
        <v>6078.03</v>
      </c>
      <c r="D383">
        <v>6.4</v>
      </c>
      <c r="E383" s="289" t="s">
        <v>1312</v>
      </c>
      <c r="F383">
        <v>5013812267</v>
      </c>
      <c r="G383" s="276">
        <v>45567</v>
      </c>
      <c r="H383">
        <v>20240926560350</v>
      </c>
      <c r="I383">
        <v>5.53</v>
      </c>
      <c r="J383" s="289" t="s">
        <v>350</v>
      </c>
      <c r="K383" s="289" t="s">
        <v>1313</v>
      </c>
      <c r="L383" s="289" t="s">
        <v>275</v>
      </c>
      <c r="M383" s="289" t="s">
        <v>1254</v>
      </c>
      <c r="N383" s="289" t="s">
        <v>528</v>
      </c>
      <c r="O383" s="289" t="s">
        <v>525</v>
      </c>
      <c r="P383" s="289" t="str">
        <f>VLOOKUP(CAT_Details[[#This Row],[Delivery Bp Customer Code]],Table6[],2,0)</f>
        <v>No Loc</v>
      </c>
    </row>
    <row r="384" spans="1:16" x14ac:dyDescent="0.25">
      <c r="A384" s="289" t="s">
        <v>272</v>
      </c>
      <c r="B384">
        <v>5</v>
      </c>
      <c r="C384">
        <v>1100</v>
      </c>
      <c r="D384">
        <v>2</v>
      </c>
      <c r="E384" s="289" t="s">
        <v>1314</v>
      </c>
      <c r="F384">
        <v>5013783120</v>
      </c>
      <c r="G384" s="276">
        <v>45567</v>
      </c>
      <c r="H384" s="5">
        <v>20240923557496</v>
      </c>
      <c r="I384">
        <v>5.76</v>
      </c>
      <c r="J384" s="289" t="s">
        <v>294</v>
      </c>
      <c r="K384" s="289" t="s">
        <v>1315</v>
      </c>
      <c r="L384" s="289" t="s">
        <v>275</v>
      </c>
      <c r="M384" s="289" t="s">
        <v>1316</v>
      </c>
      <c r="N384" s="289" t="s">
        <v>555</v>
      </c>
      <c r="O384" s="289" t="s">
        <v>277</v>
      </c>
      <c r="P384" s="289" t="str">
        <f>VLOOKUP(CAT_Details[[#This Row],[Delivery Bp Customer Code]],Table6[],2,0)</f>
        <v>U2-L5</v>
      </c>
    </row>
    <row r="385" spans="1:16" x14ac:dyDescent="0.25">
      <c r="A385" s="289" t="s">
        <v>272</v>
      </c>
      <c r="B385">
        <v>7</v>
      </c>
      <c r="C385">
        <v>560</v>
      </c>
      <c r="D385">
        <v>2.8</v>
      </c>
      <c r="E385" s="289" t="s">
        <v>1317</v>
      </c>
      <c r="F385">
        <v>5013797319</v>
      </c>
      <c r="G385" s="276">
        <v>45567</v>
      </c>
      <c r="H385">
        <v>20240924558200</v>
      </c>
      <c r="I385">
        <v>6.72</v>
      </c>
      <c r="J385" s="289" t="s">
        <v>324</v>
      </c>
      <c r="K385" s="289" t="s">
        <v>1318</v>
      </c>
      <c r="L385" s="289" t="s">
        <v>275</v>
      </c>
      <c r="M385" s="289" t="s">
        <v>1244</v>
      </c>
      <c r="N385" s="289" t="s">
        <v>562</v>
      </c>
      <c r="O385" s="289" t="s">
        <v>277</v>
      </c>
      <c r="P385" s="289" t="str">
        <f>VLOOKUP(CAT_Details[[#This Row],[Delivery Bp Customer Code]],Table6[],2,0)</f>
        <v>U2-L5</v>
      </c>
    </row>
    <row r="386" spans="1:16" x14ac:dyDescent="0.25">
      <c r="A386" s="289" t="s">
        <v>272</v>
      </c>
      <c r="B386">
        <v>20</v>
      </c>
      <c r="C386">
        <v>2580</v>
      </c>
      <c r="D386">
        <v>8</v>
      </c>
      <c r="E386" s="289" t="s">
        <v>1319</v>
      </c>
      <c r="F386">
        <v>5013811596</v>
      </c>
      <c r="G386" s="276">
        <v>45567</v>
      </c>
      <c r="H386">
        <v>20240926560379</v>
      </c>
      <c r="I386">
        <v>18.239999999999998</v>
      </c>
      <c r="J386" s="289" t="s">
        <v>350</v>
      </c>
      <c r="K386" s="289" t="s">
        <v>1320</v>
      </c>
      <c r="L386" s="289" t="s">
        <v>275</v>
      </c>
      <c r="M386" s="289" t="s">
        <v>1321</v>
      </c>
      <c r="N386" s="289" t="s">
        <v>472</v>
      </c>
      <c r="O386" s="289" t="s">
        <v>277</v>
      </c>
      <c r="P386" s="289" t="str">
        <f>VLOOKUP(CAT_Details[[#This Row],[Delivery Bp Customer Code]],Table6[],2,0)</f>
        <v>U2-L5</v>
      </c>
    </row>
    <row r="387" spans="1:16" x14ac:dyDescent="0.25">
      <c r="A387" s="289" t="s">
        <v>272</v>
      </c>
      <c r="B387">
        <v>4</v>
      </c>
      <c r="C387">
        <v>1200</v>
      </c>
      <c r="D387">
        <v>1.6</v>
      </c>
      <c r="E387" s="289" t="s">
        <v>1322</v>
      </c>
      <c r="F387">
        <v>5013811678</v>
      </c>
      <c r="G387" s="276">
        <v>45567</v>
      </c>
      <c r="H387">
        <v>20240926560625</v>
      </c>
      <c r="I387">
        <v>1.3440000000000001</v>
      </c>
      <c r="J387" s="289" t="s">
        <v>350</v>
      </c>
      <c r="K387" s="289" t="s">
        <v>1323</v>
      </c>
      <c r="L387" s="289" t="s">
        <v>275</v>
      </c>
      <c r="M387" s="289" t="s">
        <v>1254</v>
      </c>
      <c r="N387" s="289" t="s">
        <v>547</v>
      </c>
      <c r="O387" s="289" t="s">
        <v>277</v>
      </c>
      <c r="P387" s="289" t="str">
        <f>VLOOKUP(CAT_Details[[#This Row],[Delivery Bp Customer Code]],Table6[],2,0)</f>
        <v>U2-L5</v>
      </c>
    </row>
    <row r="388" spans="1:16" x14ac:dyDescent="0.25">
      <c r="A388" s="289" t="s">
        <v>272</v>
      </c>
      <c r="B388">
        <v>11</v>
      </c>
      <c r="C388">
        <v>1760</v>
      </c>
      <c r="D388">
        <v>3.06</v>
      </c>
      <c r="E388" s="289" t="s">
        <v>1324</v>
      </c>
      <c r="F388">
        <v>5013811694</v>
      </c>
      <c r="G388" s="276">
        <v>45567</v>
      </c>
      <c r="H388">
        <v>20240926560624</v>
      </c>
      <c r="I388">
        <v>4.2519999999999998</v>
      </c>
      <c r="J388" s="289" t="s">
        <v>350</v>
      </c>
      <c r="K388" s="289" t="s">
        <v>1325</v>
      </c>
      <c r="L388" s="289" t="s">
        <v>275</v>
      </c>
      <c r="M388" s="289" t="s">
        <v>1254</v>
      </c>
      <c r="N388" s="289" t="s">
        <v>540</v>
      </c>
      <c r="O388" s="289" t="s">
        <v>277</v>
      </c>
      <c r="P388" s="289" t="str">
        <f>VLOOKUP(CAT_Details[[#This Row],[Delivery Bp Customer Code]],Table6[],2,0)</f>
        <v>U2-L5</v>
      </c>
    </row>
    <row r="389" spans="1:16" x14ac:dyDescent="0.25">
      <c r="A389" s="289" t="s">
        <v>272</v>
      </c>
      <c r="B389">
        <v>6</v>
      </c>
      <c r="C389">
        <v>1093.2</v>
      </c>
      <c r="D389">
        <v>2.4</v>
      </c>
      <c r="E389" s="289" t="s">
        <v>1255</v>
      </c>
      <c r="F389">
        <v>5013811726</v>
      </c>
      <c r="G389" s="276">
        <v>45567</v>
      </c>
      <c r="H389" s="5">
        <v>20240926560524</v>
      </c>
      <c r="I389">
        <v>5.76</v>
      </c>
      <c r="J389" s="289" t="s">
        <v>350</v>
      </c>
      <c r="K389" s="289" t="s">
        <v>1326</v>
      </c>
      <c r="L389" s="289" t="s">
        <v>275</v>
      </c>
      <c r="M389" s="289" t="s">
        <v>1254</v>
      </c>
      <c r="N389" s="289" t="s">
        <v>999</v>
      </c>
      <c r="O389" s="289" t="s">
        <v>277</v>
      </c>
      <c r="P389" s="289" t="str">
        <f>VLOOKUP(CAT_Details[[#This Row],[Delivery Bp Customer Code]],Table6[],2,0)</f>
        <v>U2-L5</v>
      </c>
    </row>
    <row r="390" spans="1:16" x14ac:dyDescent="0.25">
      <c r="A390" s="289" t="s">
        <v>272</v>
      </c>
      <c r="B390">
        <v>1</v>
      </c>
      <c r="C390">
        <v>56</v>
      </c>
      <c r="D390">
        <v>0.27</v>
      </c>
      <c r="E390" s="289" t="s">
        <v>1327</v>
      </c>
      <c r="F390">
        <v>5013811894</v>
      </c>
      <c r="G390" s="276">
        <v>45567</v>
      </c>
      <c r="H390">
        <v>20240925559293</v>
      </c>
      <c r="I390">
        <v>0.64</v>
      </c>
      <c r="J390" s="289" t="s">
        <v>350</v>
      </c>
      <c r="K390" s="289" t="s">
        <v>1328</v>
      </c>
      <c r="L390" s="289" t="s">
        <v>275</v>
      </c>
      <c r="M390" s="289" t="s">
        <v>1254</v>
      </c>
      <c r="N390" s="289" t="s">
        <v>1329</v>
      </c>
      <c r="O390" s="289" t="s">
        <v>277</v>
      </c>
      <c r="P390" s="289" t="str">
        <f>VLOOKUP(CAT_Details[[#This Row],[Delivery Bp Customer Code]],Table6[],2,0)</f>
        <v>U2-L5</v>
      </c>
    </row>
    <row r="391" spans="1:16" x14ac:dyDescent="0.25">
      <c r="A391" s="289" t="s">
        <v>272</v>
      </c>
      <c r="B391">
        <v>4</v>
      </c>
      <c r="C391">
        <v>1012</v>
      </c>
      <c r="D391">
        <v>0.8</v>
      </c>
      <c r="E391" s="289" t="s">
        <v>1330</v>
      </c>
      <c r="F391">
        <v>5013812031</v>
      </c>
      <c r="G391" s="276">
        <v>45567</v>
      </c>
      <c r="H391">
        <v>20240926560610</v>
      </c>
      <c r="I391">
        <v>1.6319999999999999</v>
      </c>
      <c r="J391" s="289" t="s">
        <v>350</v>
      </c>
      <c r="K391" s="289" t="s">
        <v>1331</v>
      </c>
      <c r="L391" s="289" t="s">
        <v>275</v>
      </c>
      <c r="M391" s="289" t="s">
        <v>1254</v>
      </c>
      <c r="N391" s="289" t="s">
        <v>544</v>
      </c>
      <c r="O391" s="289" t="s">
        <v>277</v>
      </c>
      <c r="P391" s="289" t="str">
        <f>VLOOKUP(CAT_Details[[#This Row],[Delivery Bp Customer Code]],Table6[],2,0)</f>
        <v>U2-L5</v>
      </c>
    </row>
    <row r="392" spans="1:16" x14ac:dyDescent="0.25">
      <c r="A392" s="289" t="s">
        <v>278</v>
      </c>
      <c r="B392">
        <v>9</v>
      </c>
      <c r="C392">
        <v>3483</v>
      </c>
      <c r="D392">
        <v>3.6</v>
      </c>
      <c r="E392" s="289" t="s">
        <v>1332</v>
      </c>
      <c r="F392">
        <v>5013797608</v>
      </c>
      <c r="G392" s="276">
        <v>45568</v>
      </c>
      <c r="H392">
        <v>20240925559359</v>
      </c>
      <c r="I392">
        <v>3.456</v>
      </c>
      <c r="J392" s="289" t="s">
        <v>324</v>
      </c>
      <c r="K392" s="289" t="s">
        <v>1333</v>
      </c>
      <c r="L392" s="289" t="s">
        <v>275</v>
      </c>
      <c r="M392" s="289" t="s">
        <v>1244</v>
      </c>
      <c r="N392" s="289" t="s">
        <v>399</v>
      </c>
      <c r="O392" s="289" t="s">
        <v>498</v>
      </c>
      <c r="P392" s="289" t="str">
        <f>VLOOKUP(CAT_Details[[#This Row],[Delivery Bp Customer Code]],Table6[],2,0)</f>
        <v>DK-BM01</v>
      </c>
    </row>
    <row r="393" spans="1:16" x14ac:dyDescent="0.25">
      <c r="A393" s="289" t="s">
        <v>278</v>
      </c>
      <c r="B393">
        <v>1</v>
      </c>
      <c r="C393">
        <v>543.4</v>
      </c>
      <c r="D393">
        <v>0.4</v>
      </c>
      <c r="E393" s="289" t="s">
        <v>1334</v>
      </c>
      <c r="F393">
        <v>5013811611</v>
      </c>
      <c r="G393" s="276">
        <v>45568</v>
      </c>
      <c r="H393">
        <v>20240925560005</v>
      </c>
      <c r="I393">
        <v>0.96</v>
      </c>
      <c r="J393" s="289" t="s">
        <v>280</v>
      </c>
      <c r="K393" s="289" t="s">
        <v>1335</v>
      </c>
      <c r="L393" s="289" t="s">
        <v>275</v>
      </c>
      <c r="M393" s="289" t="s">
        <v>1336</v>
      </c>
      <c r="N393" s="289" t="s">
        <v>566</v>
      </c>
      <c r="O393" s="289" t="s">
        <v>498</v>
      </c>
      <c r="P393" s="289" t="str">
        <f>VLOOKUP(CAT_Details[[#This Row],[Delivery Bp Customer Code]],Table6[],2,0)</f>
        <v>DK-BM01</v>
      </c>
    </row>
    <row r="394" spans="1:16" x14ac:dyDescent="0.25">
      <c r="A394" s="289" t="s">
        <v>278</v>
      </c>
      <c r="B394">
        <v>2</v>
      </c>
      <c r="C394">
        <v>1974</v>
      </c>
      <c r="D394">
        <v>0.8</v>
      </c>
      <c r="E394" s="289" t="s">
        <v>1334</v>
      </c>
      <c r="F394">
        <v>5013811640</v>
      </c>
      <c r="G394" s="276">
        <v>45568</v>
      </c>
      <c r="H394">
        <v>20240918553994</v>
      </c>
      <c r="I394">
        <v>1.92</v>
      </c>
      <c r="J394" s="289" t="s">
        <v>280</v>
      </c>
      <c r="K394" s="289" t="s">
        <v>1337</v>
      </c>
      <c r="L394" s="289" t="s">
        <v>275</v>
      </c>
      <c r="M394" s="289" t="s">
        <v>1336</v>
      </c>
      <c r="N394" s="289" t="s">
        <v>566</v>
      </c>
      <c r="O394" s="289" t="s">
        <v>498</v>
      </c>
      <c r="P394" s="289" t="str">
        <f>VLOOKUP(CAT_Details[[#This Row],[Delivery Bp Customer Code]],Table6[],2,0)</f>
        <v>DK-BM01</v>
      </c>
    </row>
    <row r="395" spans="1:16" x14ac:dyDescent="0.25">
      <c r="A395" s="289" t="s">
        <v>278</v>
      </c>
      <c r="B395">
        <v>7</v>
      </c>
      <c r="C395">
        <v>1212</v>
      </c>
      <c r="D395">
        <v>1.4</v>
      </c>
      <c r="E395" s="289" t="s">
        <v>1338</v>
      </c>
      <c r="F395">
        <v>5013811682</v>
      </c>
      <c r="G395" s="276">
        <v>45568</v>
      </c>
      <c r="H395" s="5">
        <v>20240925559264</v>
      </c>
      <c r="I395">
        <v>1.3440000000000001</v>
      </c>
      <c r="J395" s="289" t="s">
        <v>324</v>
      </c>
      <c r="K395" s="289" t="s">
        <v>1339</v>
      </c>
      <c r="L395" s="289" t="s">
        <v>275</v>
      </c>
      <c r="M395" s="289" t="s">
        <v>1340</v>
      </c>
      <c r="N395" s="289" t="s">
        <v>326</v>
      </c>
      <c r="O395" s="289" t="s">
        <v>498</v>
      </c>
      <c r="P395" s="289" t="str">
        <f>VLOOKUP(CAT_Details[[#This Row],[Delivery Bp Customer Code]],Table6[],2,0)</f>
        <v>DK-BM01</v>
      </c>
    </row>
    <row r="396" spans="1:16" x14ac:dyDescent="0.25">
      <c r="A396" s="289" t="s">
        <v>278</v>
      </c>
      <c r="B396">
        <v>1</v>
      </c>
      <c r="C396">
        <v>290</v>
      </c>
      <c r="D396">
        <v>0.4</v>
      </c>
      <c r="E396" s="289" t="s">
        <v>1341</v>
      </c>
      <c r="F396">
        <v>5013811873</v>
      </c>
      <c r="G396" s="276">
        <v>45568</v>
      </c>
      <c r="H396">
        <v>20240924558303</v>
      </c>
      <c r="I396">
        <v>0.48</v>
      </c>
      <c r="J396" s="289" t="s">
        <v>280</v>
      </c>
      <c r="K396" s="289" t="s">
        <v>1342</v>
      </c>
      <c r="L396" s="289" t="s">
        <v>275</v>
      </c>
      <c r="M396" s="289" t="s">
        <v>1343</v>
      </c>
      <c r="N396" s="289" t="s">
        <v>636</v>
      </c>
      <c r="O396" s="289" t="s">
        <v>498</v>
      </c>
      <c r="P396" s="289" t="str">
        <f>VLOOKUP(CAT_Details[[#This Row],[Delivery Bp Customer Code]],Table6[],2,0)</f>
        <v>DK-BM01</v>
      </c>
    </row>
    <row r="397" spans="1:16" x14ac:dyDescent="0.25">
      <c r="A397" s="289" t="s">
        <v>278</v>
      </c>
      <c r="B397">
        <v>4</v>
      </c>
      <c r="C397">
        <v>792.6</v>
      </c>
      <c r="D397">
        <v>1.6</v>
      </c>
      <c r="E397" s="289" t="s">
        <v>1344</v>
      </c>
      <c r="F397">
        <v>5013842949</v>
      </c>
      <c r="G397" s="276">
        <v>45568</v>
      </c>
      <c r="H397">
        <v>20240927562074</v>
      </c>
      <c r="I397">
        <v>3.84</v>
      </c>
      <c r="J397" s="289" t="s">
        <v>273</v>
      </c>
      <c r="K397" s="289" t="s">
        <v>1345</v>
      </c>
      <c r="L397" s="289" t="s">
        <v>275</v>
      </c>
      <c r="M397" s="289" t="s">
        <v>1346</v>
      </c>
      <c r="N397" s="289" t="s">
        <v>493</v>
      </c>
      <c r="O397" s="289" t="s">
        <v>498</v>
      </c>
      <c r="P397" s="289" t="str">
        <f>VLOOKUP(CAT_Details[[#This Row],[Delivery Bp Customer Code]],Table6[],2,0)</f>
        <v>DK-BM01</v>
      </c>
    </row>
    <row r="398" spans="1:16" x14ac:dyDescent="0.25">
      <c r="A398" s="289" t="s">
        <v>874</v>
      </c>
      <c r="B398">
        <v>42</v>
      </c>
      <c r="C398">
        <v>5040</v>
      </c>
      <c r="D398">
        <v>20.079999999999998</v>
      </c>
      <c r="E398" s="289" t="s">
        <v>1347</v>
      </c>
      <c r="F398">
        <v>5013797724</v>
      </c>
      <c r="G398" s="276">
        <v>45568</v>
      </c>
      <c r="H398">
        <v>20240924558249</v>
      </c>
      <c r="I398">
        <v>33.716999999999999</v>
      </c>
      <c r="J398" s="289" t="s">
        <v>345</v>
      </c>
      <c r="K398" s="289" t="s">
        <v>1348</v>
      </c>
      <c r="L398" s="289" t="s">
        <v>275</v>
      </c>
      <c r="M398" s="289" t="s">
        <v>1349</v>
      </c>
      <c r="N398" s="289" t="s">
        <v>784</v>
      </c>
      <c r="O398" s="289" t="s">
        <v>1014</v>
      </c>
      <c r="P398" s="289" t="str">
        <f>VLOOKUP(CAT_Details[[#This Row],[Delivery Bp Customer Code]],Table6[],2,0)</f>
        <v>MZ07</v>
      </c>
    </row>
    <row r="399" spans="1:16" x14ac:dyDescent="0.25">
      <c r="A399" s="289" t="s">
        <v>76</v>
      </c>
      <c r="B399">
        <v>1</v>
      </c>
      <c r="C399">
        <v>100</v>
      </c>
      <c r="D399">
        <v>0.4</v>
      </c>
      <c r="E399" s="289" t="s">
        <v>1350</v>
      </c>
      <c r="F399">
        <v>5013783273</v>
      </c>
      <c r="G399" s="276">
        <v>45568</v>
      </c>
      <c r="H399">
        <v>20240924558423</v>
      </c>
      <c r="I399">
        <v>0.48</v>
      </c>
      <c r="J399" s="289" t="s">
        <v>383</v>
      </c>
      <c r="K399" s="289" t="s">
        <v>1351</v>
      </c>
      <c r="L399" s="289" t="s">
        <v>275</v>
      </c>
      <c r="M399" s="289" t="s">
        <v>1352</v>
      </c>
      <c r="N399" s="289" t="s">
        <v>609</v>
      </c>
      <c r="O399" s="289" t="s">
        <v>748</v>
      </c>
      <c r="P399" s="289" t="str">
        <f>VLOOKUP(CAT_Details[[#This Row],[Delivery Bp Customer Code]],Table6[],2,0)</f>
        <v>No Loc</v>
      </c>
    </row>
    <row r="400" spans="1:16" x14ac:dyDescent="0.25">
      <c r="A400" s="289" t="s">
        <v>76</v>
      </c>
      <c r="B400">
        <v>1</v>
      </c>
      <c r="C400">
        <v>70</v>
      </c>
      <c r="D400">
        <v>0.4</v>
      </c>
      <c r="E400" s="289" t="s">
        <v>1347</v>
      </c>
      <c r="F400">
        <v>5013797723</v>
      </c>
      <c r="G400" s="276">
        <v>45568</v>
      </c>
      <c r="H400">
        <v>20240924558246</v>
      </c>
      <c r="I400">
        <v>0.57599999999999996</v>
      </c>
      <c r="J400" s="289" t="s">
        <v>345</v>
      </c>
      <c r="K400" s="289" t="s">
        <v>1353</v>
      </c>
      <c r="L400" s="289" t="s">
        <v>275</v>
      </c>
      <c r="M400" s="289" t="s">
        <v>1354</v>
      </c>
      <c r="N400" s="289" t="s">
        <v>784</v>
      </c>
      <c r="O400" s="289" t="s">
        <v>748</v>
      </c>
      <c r="P400" s="289" t="str">
        <f>VLOOKUP(CAT_Details[[#This Row],[Delivery Bp Customer Code]],Table6[],2,0)</f>
        <v>No Loc</v>
      </c>
    </row>
    <row r="401" spans="1:16" x14ac:dyDescent="0.25">
      <c r="A401" s="289" t="s">
        <v>285</v>
      </c>
      <c r="B401">
        <v>1</v>
      </c>
      <c r="C401">
        <v>38</v>
      </c>
      <c r="D401">
        <v>0.5</v>
      </c>
      <c r="E401" s="289" t="s">
        <v>1355</v>
      </c>
      <c r="F401">
        <v>5013767703</v>
      </c>
      <c r="G401" s="276">
        <v>45568</v>
      </c>
      <c r="H401">
        <v>20240919555698</v>
      </c>
      <c r="I401">
        <v>0.36</v>
      </c>
      <c r="J401" s="289" t="s">
        <v>756</v>
      </c>
      <c r="K401" s="289" t="s">
        <v>1356</v>
      </c>
      <c r="L401" s="289" t="s">
        <v>275</v>
      </c>
      <c r="M401" s="289" t="s">
        <v>1357</v>
      </c>
      <c r="N401" s="289" t="s">
        <v>1358</v>
      </c>
      <c r="O401" s="289" t="s">
        <v>291</v>
      </c>
      <c r="P401" s="289" t="str">
        <f>VLOOKUP(CAT_Details[[#This Row],[Delivery Bp Customer Code]],Table6[],2,0)</f>
        <v>DX01-L5</v>
      </c>
    </row>
    <row r="402" spans="1:16" x14ac:dyDescent="0.25">
      <c r="A402" s="289" t="s">
        <v>285</v>
      </c>
      <c r="B402">
        <v>26</v>
      </c>
      <c r="C402">
        <v>5880</v>
      </c>
      <c r="D402">
        <v>10.4</v>
      </c>
      <c r="E402" s="289" t="s">
        <v>1359</v>
      </c>
      <c r="F402">
        <v>5013782878</v>
      </c>
      <c r="G402" s="276">
        <v>45568</v>
      </c>
      <c r="H402" s="5">
        <v>20240919555734</v>
      </c>
      <c r="I402">
        <v>24.96</v>
      </c>
      <c r="J402" s="289" t="s">
        <v>383</v>
      </c>
      <c r="K402" s="289" t="s">
        <v>1360</v>
      </c>
      <c r="L402" s="289" t="s">
        <v>275</v>
      </c>
      <c r="M402" s="289" t="s">
        <v>1352</v>
      </c>
      <c r="N402" s="289" t="s">
        <v>386</v>
      </c>
      <c r="O402" s="289" t="s">
        <v>291</v>
      </c>
      <c r="P402" s="289" t="str">
        <f>VLOOKUP(CAT_Details[[#This Row],[Delivery Bp Customer Code]],Table6[],2,0)</f>
        <v>DX01-L5</v>
      </c>
    </row>
    <row r="403" spans="1:16" x14ac:dyDescent="0.25">
      <c r="A403" s="289" t="s">
        <v>285</v>
      </c>
      <c r="B403">
        <v>2</v>
      </c>
      <c r="C403">
        <v>320</v>
      </c>
      <c r="D403">
        <v>0.8</v>
      </c>
      <c r="E403" s="289" t="s">
        <v>1361</v>
      </c>
      <c r="F403">
        <v>5013783077</v>
      </c>
      <c r="G403" s="276">
        <v>45568</v>
      </c>
      <c r="H403" s="5">
        <v>20240920556501</v>
      </c>
      <c r="I403">
        <v>1.92</v>
      </c>
      <c r="J403" s="289" t="s">
        <v>324</v>
      </c>
      <c r="K403" s="289" t="s">
        <v>1362</v>
      </c>
      <c r="L403" s="289" t="s">
        <v>275</v>
      </c>
      <c r="M403" s="289" t="s">
        <v>1119</v>
      </c>
      <c r="N403" s="289" t="s">
        <v>375</v>
      </c>
      <c r="O403" s="289" t="s">
        <v>291</v>
      </c>
      <c r="P403" s="289" t="str">
        <f>VLOOKUP(CAT_Details[[#This Row],[Delivery Bp Customer Code]],Table6[],2,0)</f>
        <v>DX01-L5</v>
      </c>
    </row>
    <row r="404" spans="1:16" x14ac:dyDescent="0.25">
      <c r="A404" s="289" t="s">
        <v>285</v>
      </c>
      <c r="B404">
        <v>2</v>
      </c>
      <c r="C404">
        <v>769</v>
      </c>
      <c r="D404">
        <v>0.8</v>
      </c>
      <c r="E404" s="289" t="s">
        <v>1363</v>
      </c>
      <c r="F404">
        <v>5013797857</v>
      </c>
      <c r="G404" s="276">
        <v>45568</v>
      </c>
      <c r="H404">
        <v>20240925559661</v>
      </c>
      <c r="I404">
        <v>1.92</v>
      </c>
      <c r="J404" s="289" t="s">
        <v>294</v>
      </c>
      <c r="K404" s="289" t="s">
        <v>1364</v>
      </c>
      <c r="L404" s="289" t="s">
        <v>275</v>
      </c>
      <c r="M404" s="289" t="s">
        <v>1365</v>
      </c>
      <c r="N404" s="289" t="s">
        <v>297</v>
      </c>
      <c r="O404" s="289" t="s">
        <v>291</v>
      </c>
      <c r="P404" s="289" t="str">
        <f>VLOOKUP(CAT_Details[[#This Row],[Delivery Bp Customer Code]],Table6[],2,0)</f>
        <v>DX01-L5</v>
      </c>
    </row>
    <row r="405" spans="1:16" x14ac:dyDescent="0.25">
      <c r="A405" s="289" t="s">
        <v>521</v>
      </c>
      <c r="B405">
        <v>7</v>
      </c>
      <c r="C405">
        <v>168</v>
      </c>
      <c r="D405">
        <v>2.8</v>
      </c>
      <c r="E405" s="289" t="s">
        <v>1350</v>
      </c>
      <c r="F405">
        <v>5013783281</v>
      </c>
      <c r="G405" s="276">
        <v>45568</v>
      </c>
      <c r="H405">
        <v>20240924558418</v>
      </c>
      <c r="I405">
        <v>3.36</v>
      </c>
      <c r="J405" s="289" t="s">
        <v>383</v>
      </c>
      <c r="K405" s="289" t="s">
        <v>1366</v>
      </c>
      <c r="L405" s="289" t="s">
        <v>275</v>
      </c>
      <c r="M405" s="289" t="s">
        <v>1352</v>
      </c>
      <c r="N405" s="289" t="s">
        <v>609</v>
      </c>
      <c r="O405" s="289" t="s">
        <v>525</v>
      </c>
      <c r="P405" s="289" t="str">
        <f>VLOOKUP(CAT_Details[[#This Row],[Delivery Bp Customer Code]],Table6[],2,0)</f>
        <v>No Loc</v>
      </c>
    </row>
    <row r="406" spans="1:16" x14ac:dyDescent="0.25">
      <c r="A406" s="289" t="s">
        <v>272</v>
      </c>
      <c r="B406">
        <v>1</v>
      </c>
      <c r="C406">
        <v>25</v>
      </c>
      <c r="D406">
        <v>0.1</v>
      </c>
      <c r="E406" s="289" t="s">
        <v>1367</v>
      </c>
      <c r="F406">
        <v>5013797915</v>
      </c>
      <c r="G406" s="276">
        <v>45568</v>
      </c>
      <c r="H406">
        <v>20240924558358</v>
      </c>
      <c r="I406">
        <v>5.7000000000000002E-2</v>
      </c>
      <c r="J406" s="289" t="s">
        <v>1047</v>
      </c>
      <c r="K406" s="289" t="s">
        <v>1368</v>
      </c>
      <c r="L406" s="289" t="s">
        <v>275</v>
      </c>
      <c r="M406" s="289" t="s">
        <v>1365</v>
      </c>
      <c r="N406" s="289" t="s">
        <v>1049</v>
      </c>
      <c r="O406" s="289" t="s">
        <v>277</v>
      </c>
      <c r="P406" s="289" t="str">
        <f>VLOOKUP(CAT_Details[[#This Row],[Delivery Bp Customer Code]],Table6[],2,0)</f>
        <v>U2-L5</v>
      </c>
    </row>
    <row r="407" spans="1:16" x14ac:dyDescent="0.25">
      <c r="A407" s="289" t="s">
        <v>272</v>
      </c>
      <c r="B407">
        <v>20</v>
      </c>
      <c r="C407">
        <v>2580</v>
      </c>
      <c r="D407">
        <v>8</v>
      </c>
      <c r="E407" s="289" t="s">
        <v>1319</v>
      </c>
      <c r="F407">
        <v>5013828219</v>
      </c>
      <c r="G407" s="276">
        <v>45568</v>
      </c>
      <c r="H407">
        <v>20240926560379</v>
      </c>
      <c r="I407">
        <v>18.239999999999998</v>
      </c>
      <c r="J407" s="289" t="s">
        <v>350</v>
      </c>
      <c r="K407" s="289" t="s">
        <v>1369</v>
      </c>
      <c r="L407" s="289" t="s">
        <v>275</v>
      </c>
      <c r="M407" s="289"/>
      <c r="N407" s="289" t="s">
        <v>472</v>
      </c>
      <c r="O407" s="289" t="s">
        <v>277</v>
      </c>
      <c r="P407" s="289" t="str">
        <f>VLOOKUP(CAT_Details[[#This Row],[Delivery Bp Customer Code]],Table6[],2,0)</f>
        <v>U2-L5</v>
      </c>
    </row>
    <row r="408" spans="1:16" x14ac:dyDescent="0.25">
      <c r="A408" s="289" t="s">
        <v>272</v>
      </c>
      <c r="B408">
        <v>1</v>
      </c>
      <c r="C408">
        <v>44</v>
      </c>
      <c r="D408">
        <v>0.4</v>
      </c>
      <c r="E408" s="289" t="s">
        <v>1370</v>
      </c>
      <c r="F408">
        <v>5013828528</v>
      </c>
      <c r="G408" s="276">
        <v>45568</v>
      </c>
      <c r="H408" s="5">
        <v>20240919555443</v>
      </c>
      <c r="I408">
        <v>0.28799999999999998</v>
      </c>
      <c r="J408" s="289" t="s">
        <v>280</v>
      </c>
      <c r="K408" s="289" t="s">
        <v>1371</v>
      </c>
      <c r="L408" s="289" t="s">
        <v>275</v>
      </c>
      <c r="M408" s="289" t="s">
        <v>1372</v>
      </c>
      <c r="N408" s="289" t="s">
        <v>619</v>
      </c>
      <c r="O408" s="289" t="s">
        <v>277</v>
      </c>
      <c r="P408" s="289" t="str">
        <f>VLOOKUP(CAT_Details[[#This Row],[Delivery Bp Customer Code]],Table6[],2,0)</f>
        <v>U2-L5</v>
      </c>
    </row>
    <row r="409" spans="1:16" x14ac:dyDescent="0.25">
      <c r="A409" s="289" t="s">
        <v>272</v>
      </c>
      <c r="B409">
        <v>2</v>
      </c>
      <c r="C409">
        <v>173</v>
      </c>
      <c r="D409">
        <v>0.87</v>
      </c>
      <c r="E409" s="289" t="s">
        <v>1373</v>
      </c>
      <c r="F409">
        <v>5013842629</v>
      </c>
      <c r="G409" s="276">
        <v>45568</v>
      </c>
      <c r="H409" s="5">
        <v>20240930562799</v>
      </c>
      <c r="I409">
        <v>1.7509999999999999</v>
      </c>
      <c r="J409" s="289" t="s">
        <v>273</v>
      </c>
      <c r="K409" s="289" t="s">
        <v>1374</v>
      </c>
      <c r="L409" s="289" t="s">
        <v>275</v>
      </c>
      <c r="M409" s="289" t="s">
        <v>1346</v>
      </c>
      <c r="N409" s="289" t="s">
        <v>519</v>
      </c>
      <c r="O409" s="289" t="s">
        <v>277</v>
      </c>
      <c r="P409" s="289" t="str">
        <f>VLOOKUP(CAT_Details[[#This Row],[Delivery Bp Customer Code]],Table6[],2,0)</f>
        <v>U2-L5</v>
      </c>
    </row>
    <row r="410" spans="1:16" x14ac:dyDescent="0.25">
      <c r="A410" s="289" t="s">
        <v>278</v>
      </c>
      <c r="B410">
        <v>30</v>
      </c>
      <c r="C410">
        <v>16290</v>
      </c>
      <c r="D410">
        <v>12</v>
      </c>
      <c r="E410" s="289" t="s">
        <v>1375</v>
      </c>
      <c r="F410">
        <v>5013797699</v>
      </c>
      <c r="G410" s="276">
        <v>45569</v>
      </c>
      <c r="H410">
        <v>20240924558116</v>
      </c>
      <c r="I410">
        <v>27.36</v>
      </c>
      <c r="J410" s="289" t="s">
        <v>401</v>
      </c>
      <c r="K410" s="289" t="s">
        <v>1376</v>
      </c>
      <c r="L410" s="289" t="s">
        <v>275</v>
      </c>
      <c r="M410" s="289" t="s">
        <v>1377</v>
      </c>
      <c r="N410" s="289" t="s">
        <v>1378</v>
      </c>
      <c r="O410" s="289" t="s">
        <v>498</v>
      </c>
      <c r="P410" s="289" t="str">
        <f>VLOOKUP(CAT_Details[[#This Row],[Delivery Bp Customer Code]],Table6[],2,0)</f>
        <v>DK-BM01</v>
      </c>
    </row>
    <row r="411" spans="1:16" x14ac:dyDescent="0.25">
      <c r="A411" s="289" t="s">
        <v>278</v>
      </c>
      <c r="B411">
        <v>5</v>
      </c>
      <c r="C411">
        <v>330</v>
      </c>
      <c r="D411">
        <v>1</v>
      </c>
      <c r="E411" s="289" t="s">
        <v>1379</v>
      </c>
      <c r="F411">
        <v>5013812262</v>
      </c>
      <c r="G411" s="276">
        <v>45569</v>
      </c>
      <c r="H411">
        <v>20240925559407</v>
      </c>
      <c r="I411">
        <v>2.4</v>
      </c>
      <c r="J411" s="289" t="s">
        <v>324</v>
      </c>
      <c r="K411" s="289" t="s">
        <v>1380</v>
      </c>
      <c r="L411" s="289" t="s">
        <v>275</v>
      </c>
      <c r="M411" s="289" t="s">
        <v>1381</v>
      </c>
      <c r="N411" s="289" t="s">
        <v>1067</v>
      </c>
      <c r="O411" s="289" t="s">
        <v>498</v>
      </c>
      <c r="P411" s="289" t="str">
        <f>VLOOKUP(CAT_Details[[#This Row],[Delivery Bp Customer Code]],Table6[],2,0)</f>
        <v>DK-BM01</v>
      </c>
    </row>
    <row r="412" spans="1:16" x14ac:dyDescent="0.25">
      <c r="A412" s="289" t="s">
        <v>278</v>
      </c>
      <c r="B412">
        <v>1</v>
      </c>
      <c r="C412">
        <v>307</v>
      </c>
      <c r="D412">
        <v>0.25</v>
      </c>
      <c r="E412" s="289" t="s">
        <v>1382</v>
      </c>
      <c r="F412">
        <v>5013828118</v>
      </c>
      <c r="G412" s="276">
        <v>45569</v>
      </c>
      <c r="H412">
        <v>20240925559597</v>
      </c>
      <c r="I412">
        <v>0.32500000000000001</v>
      </c>
      <c r="J412" s="289" t="s">
        <v>324</v>
      </c>
      <c r="K412" s="289" t="s">
        <v>1383</v>
      </c>
      <c r="L412" s="289" t="s">
        <v>275</v>
      </c>
      <c r="M412" s="289" t="s">
        <v>1381</v>
      </c>
      <c r="N412" s="289" t="s">
        <v>1384</v>
      </c>
      <c r="O412" s="289" t="s">
        <v>498</v>
      </c>
      <c r="P412" s="289" t="str">
        <f>VLOOKUP(CAT_Details[[#This Row],[Delivery Bp Customer Code]],Table6[],2,0)</f>
        <v>DK-BM01</v>
      </c>
    </row>
    <row r="413" spans="1:16" x14ac:dyDescent="0.25">
      <c r="A413" s="289" t="s">
        <v>278</v>
      </c>
      <c r="B413">
        <v>5</v>
      </c>
      <c r="C413">
        <v>1838</v>
      </c>
      <c r="D413">
        <v>2</v>
      </c>
      <c r="E413" s="289" t="s">
        <v>1385</v>
      </c>
      <c r="F413">
        <v>5013828186</v>
      </c>
      <c r="G413" s="276">
        <v>45569</v>
      </c>
      <c r="H413">
        <v>20240925559669</v>
      </c>
      <c r="I413">
        <v>2.4</v>
      </c>
      <c r="J413" s="289" t="s">
        <v>280</v>
      </c>
      <c r="K413" s="289" t="s">
        <v>1386</v>
      </c>
      <c r="L413" s="289" t="s">
        <v>275</v>
      </c>
      <c r="M413" s="289" t="s">
        <v>1343</v>
      </c>
      <c r="N413" s="289" t="s">
        <v>643</v>
      </c>
      <c r="O413" s="289" t="s">
        <v>498</v>
      </c>
      <c r="P413" s="289" t="str">
        <f>VLOOKUP(CAT_Details[[#This Row],[Delivery Bp Customer Code]],Table6[],2,0)</f>
        <v>DK-BM01</v>
      </c>
    </row>
    <row r="414" spans="1:16" x14ac:dyDescent="0.25">
      <c r="A414" s="289" t="s">
        <v>278</v>
      </c>
      <c r="B414">
        <v>3</v>
      </c>
      <c r="C414">
        <v>858</v>
      </c>
      <c r="D414">
        <v>1.2</v>
      </c>
      <c r="E414" s="289" t="s">
        <v>1387</v>
      </c>
      <c r="F414">
        <v>5013828204</v>
      </c>
      <c r="G414" s="276">
        <v>45569</v>
      </c>
      <c r="H414" s="5">
        <v>20240924558503</v>
      </c>
      <c r="I414">
        <v>1.44</v>
      </c>
      <c r="J414" s="289" t="s">
        <v>280</v>
      </c>
      <c r="K414" s="289" t="s">
        <v>1388</v>
      </c>
      <c r="L414" s="289" t="s">
        <v>275</v>
      </c>
      <c r="M414" s="289" t="s">
        <v>1248</v>
      </c>
      <c r="N414" s="289" t="s">
        <v>1389</v>
      </c>
      <c r="O414" s="289" t="s">
        <v>498</v>
      </c>
      <c r="P414" s="289" t="str">
        <f>VLOOKUP(CAT_Details[[#This Row],[Delivery Bp Customer Code]],Table6[],2,0)</f>
        <v>DK-BM01</v>
      </c>
    </row>
    <row r="415" spans="1:16" x14ac:dyDescent="0.25">
      <c r="A415" s="289" t="s">
        <v>278</v>
      </c>
      <c r="B415">
        <v>4</v>
      </c>
      <c r="C415">
        <v>1460</v>
      </c>
      <c r="D415">
        <v>1.6</v>
      </c>
      <c r="E415" s="289" t="s">
        <v>1390</v>
      </c>
      <c r="F415">
        <v>5013828549</v>
      </c>
      <c r="G415" s="276">
        <v>45569</v>
      </c>
      <c r="H415" s="5">
        <v>20240925559378</v>
      </c>
      <c r="I415">
        <v>1.8819999999999999</v>
      </c>
      <c r="J415" s="289" t="s">
        <v>324</v>
      </c>
      <c r="K415" s="289" t="s">
        <v>1391</v>
      </c>
      <c r="L415" s="289" t="s">
        <v>275</v>
      </c>
      <c r="M415" s="289" t="s">
        <v>1197</v>
      </c>
      <c r="N415" s="289" t="s">
        <v>1392</v>
      </c>
      <c r="O415" s="289" t="s">
        <v>498</v>
      </c>
      <c r="P415" s="289" t="str">
        <f>VLOOKUP(CAT_Details[[#This Row],[Delivery Bp Customer Code]],Table6[],2,0)</f>
        <v>DK-BM01</v>
      </c>
    </row>
    <row r="416" spans="1:16" x14ac:dyDescent="0.25">
      <c r="A416" s="289" t="s">
        <v>278</v>
      </c>
      <c r="B416">
        <v>3</v>
      </c>
      <c r="C416">
        <v>681</v>
      </c>
      <c r="D416">
        <v>0.6</v>
      </c>
      <c r="E416" s="289" t="s">
        <v>1393</v>
      </c>
      <c r="F416">
        <v>5013828571</v>
      </c>
      <c r="G416" s="276">
        <v>45569</v>
      </c>
      <c r="H416" s="5">
        <v>20240927561693</v>
      </c>
      <c r="I416">
        <v>0.72</v>
      </c>
      <c r="J416" s="289" t="s">
        <v>350</v>
      </c>
      <c r="K416" s="289" t="s">
        <v>1394</v>
      </c>
      <c r="L416" s="289" t="s">
        <v>275</v>
      </c>
      <c r="M416" s="289" t="s">
        <v>1321</v>
      </c>
      <c r="N416" s="289" t="s">
        <v>1395</v>
      </c>
      <c r="O416" s="289" t="s">
        <v>498</v>
      </c>
      <c r="P416" s="289" t="str">
        <f>VLOOKUP(CAT_Details[[#This Row],[Delivery Bp Customer Code]],Table6[],2,0)</f>
        <v>DK-BM01</v>
      </c>
    </row>
    <row r="417" spans="1:16" x14ac:dyDescent="0.25">
      <c r="A417" s="289" t="s">
        <v>278</v>
      </c>
      <c r="B417">
        <v>2</v>
      </c>
      <c r="C417">
        <v>788</v>
      </c>
      <c r="D417">
        <v>0.8</v>
      </c>
      <c r="E417" s="289" t="s">
        <v>1396</v>
      </c>
      <c r="F417">
        <v>5013842583</v>
      </c>
      <c r="G417" s="276">
        <v>45569</v>
      </c>
      <c r="H417">
        <v>20240926561075</v>
      </c>
      <c r="I417">
        <v>1.92</v>
      </c>
      <c r="J417" s="289" t="s">
        <v>280</v>
      </c>
      <c r="K417" s="289" t="s">
        <v>1397</v>
      </c>
      <c r="L417" s="289" t="s">
        <v>275</v>
      </c>
      <c r="M417" s="289" t="s">
        <v>1398</v>
      </c>
      <c r="N417" s="289" t="s">
        <v>1399</v>
      </c>
      <c r="O417" s="289" t="s">
        <v>498</v>
      </c>
      <c r="P417" s="289" t="str">
        <f>VLOOKUP(CAT_Details[[#This Row],[Delivery Bp Customer Code]],Table6[],2,0)</f>
        <v>DK-BM01</v>
      </c>
    </row>
    <row r="418" spans="1:16" x14ac:dyDescent="0.25">
      <c r="A418" s="289" t="s">
        <v>278</v>
      </c>
      <c r="B418">
        <v>8</v>
      </c>
      <c r="C418">
        <v>3600</v>
      </c>
      <c r="D418">
        <v>3.2</v>
      </c>
      <c r="E418" s="289" t="s">
        <v>1400</v>
      </c>
      <c r="F418">
        <v>5013842694</v>
      </c>
      <c r="G418" s="276">
        <v>45569</v>
      </c>
      <c r="H418">
        <v>20240925559341</v>
      </c>
      <c r="I418">
        <v>7.2960000000000003</v>
      </c>
      <c r="J418" s="289" t="s">
        <v>280</v>
      </c>
      <c r="K418" s="289" t="s">
        <v>1401</v>
      </c>
      <c r="L418" s="289" t="s">
        <v>275</v>
      </c>
      <c r="M418" s="289" t="s">
        <v>1398</v>
      </c>
      <c r="N418" s="289" t="s">
        <v>1402</v>
      </c>
      <c r="O418" s="289" t="s">
        <v>498</v>
      </c>
      <c r="P418" s="289" t="str">
        <f>VLOOKUP(CAT_Details[[#This Row],[Delivery Bp Customer Code]],Table6[],2,0)</f>
        <v>DK-BM01</v>
      </c>
    </row>
    <row r="419" spans="1:16" x14ac:dyDescent="0.25">
      <c r="A419" s="289" t="s">
        <v>278</v>
      </c>
      <c r="B419">
        <v>2</v>
      </c>
      <c r="C419">
        <v>1228</v>
      </c>
      <c r="D419">
        <v>0.8</v>
      </c>
      <c r="E419" s="289" t="s">
        <v>1403</v>
      </c>
      <c r="F419">
        <v>5013857532</v>
      </c>
      <c r="G419" s="276">
        <v>45569</v>
      </c>
      <c r="H419">
        <v>20240926560614</v>
      </c>
      <c r="I419">
        <v>1.92</v>
      </c>
      <c r="J419" s="289" t="s">
        <v>273</v>
      </c>
      <c r="K419" s="289" t="s">
        <v>1404</v>
      </c>
      <c r="L419" s="289" t="s">
        <v>275</v>
      </c>
      <c r="M419" s="289" t="s">
        <v>1405</v>
      </c>
      <c r="N419" s="289" t="s">
        <v>575</v>
      </c>
      <c r="O419" s="289" t="s">
        <v>498</v>
      </c>
      <c r="P419" s="289" t="str">
        <f>VLOOKUP(CAT_Details[[#This Row],[Delivery Bp Customer Code]],Table6[],2,0)</f>
        <v>DK-BM01</v>
      </c>
    </row>
    <row r="420" spans="1:16" x14ac:dyDescent="0.25">
      <c r="A420" s="289" t="s">
        <v>278</v>
      </c>
      <c r="B420">
        <v>2</v>
      </c>
      <c r="C420">
        <v>784</v>
      </c>
      <c r="D420">
        <v>0.8</v>
      </c>
      <c r="E420" s="289" t="s">
        <v>1406</v>
      </c>
      <c r="F420">
        <v>5013857646</v>
      </c>
      <c r="G420" s="276">
        <v>45569</v>
      </c>
      <c r="H420">
        <v>20241001563595</v>
      </c>
      <c r="I420">
        <v>0.67200000000000004</v>
      </c>
      <c r="J420" s="289" t="s">
        <v>273</v>
      </c>
      <c r="K420" s="289" t="s">
        <v>1407</v>
      </c>
      <c r="L420" s="289" t="s">
        <v>275</v>
      </c>
      <c r="M420" s="289" t="s">
        <v>1405</v>
      </c>
      <c r="N420" s="289" t="s">
        <v>1011</v>
      </c>
      <c r="O420" s="289" t="s">
        <v>498</v>
      </c>
      <c r="P420" s="289" t="str">
        <f>VLOOKUP(CAT_Details[[#This Row],[Delivery Bp Customer Code]],Table6[],2,0)</f>
        <v>DK-BM01</v>
      </c>
    </row>
    <row r="421" spans="1:16" x14ac:dyDescent="0.25">
      <c r="A421" s="289" t="s">
        <v>874</v>
      </c>
      <c r="B421">
        <v>38</v>
      </c>
      <c r="C421">
        <v>4560</v>
      </c>
      <c r="D421">
        <v>18.16</v>
      </c>
      <c r="E421" s="289" t="s">
        <v>1408</v>
      </c>
      <c r="F421">
        <v>5013811934</v>
      </c>
      <c r="G421" s="276">
        <v>45569</v>
      </c>
      <c r="H421">
        <v>20240926560989</v>
      </c>
      <c r="I421">
        <v>30.504999999999999</v>
      </c>
      <c r="J421" s="289" t="s">
        <v>345</v>
      </c>
      <c r="K421" s="289" t="s">
        <v>1409</v>
      </c>
      <c r="L421" s="289" t="s">
        <v>275</v>
      </c>
      <c r="M421" s="289" t="s">
        <v>1410</v>
      </c>
      <c r="N421" s="289" t="s">
        <v>784</v>
      </c>
      <c r="O421" s="289" t="s">
        <v>1014</v>
      </c>
      <c r="P421" s="289" t="str">
        <f>VLOOKUP(CAT_Details[[#This Row],[Delivery Bp Customer Code]],Table6[],2,0)</f>
        <v>MZ07</v>
      </c>
    </row>
    <row r="422" spans="1:16" x14ac:dyDescent="0.25">
      <c r="A422" s="289" t="s">
        <v>285</v>
      </c>
      <c r="B422">
        <v>17</v>
      </c>
      <c r="C422">
        <v>193</v>
      </c>
      <c r="D422">
        <v>0.59</v>
      </c>
      <c r="E422" s="289" t="s">
        <v>1411</v>
      </c>
      <c r="F422">
        <v>5013783171</v>
      </c>
      <c r="G422" s="276">
        <v>45569</v>
      </c>
      <c r="H422">
        <v>20240923557832</v>
      </c>
      <c r="I422">
        <v>0.28899999999999998</v>
      </c>
      <c r="J422" s="289" t="s">
        <v>294</v>
      </c>
      <c r="K422" s="289" t="s">
        <v>1412</v>
      </c>
      <c r="L422" s="289" t="s">
        <v>275</v>
      </c>
      <c r="M422" s="289" t="s">
        <v>1191</v>
      </c>
      <c r="N422" s="289" t="s">
        <v>1413</v>
      </c>
      <c r="O422" s="289" t="s">
        <v>291</v>
      </c>
      <c r="P422" s="289" t="str">
        <f>VLOOKUP(CAT_Details[[#This Row],[Delivery Bp Customer Code]],Table6[],2,0)</f>
        <v>DX01-L5</v>
      </c>
    </row>
    <row r="423" spans="1:16" x14ac:dyDescent="0.25">
      <c r="A423" s="289" t="s">
        <v>285</v>
      </c>
      <c r="B423">
        <v>5</v>
      </c>
      <c r="C423">
        <v>1680</v>
      </c>
      <c r="D423">
        <v>2.5</v>
      </c>
      <c r="E423" s="289" t="s">
        <v>1414</v>
      </c>
      <c r="F423">
        <v>5013797410</v>
      </c>
      <c r="G423" s="276">
        <v>45569</v>
      </c>
      <c r="H423">
        <v>20240925559744</v>
      </c>
      <c r="I423">
        <v>5.5019999999999998</v>
      </c>
      <c r="J423" s="289" t="s">
        <v>401</v>
      </c>
      <c r="K423" s="289" t="s">
        <v>1415</v>
      </c>
      <c r="L423" s="289" t="s">
        <v>275</v>
      </c>
      <c r="M423" s="289" t="s">
        <v>1416</v>
      </c>
      <c r="N423" s="289" t="s">
        <v>673</v>
      </c>
      <c r="O423" s="289" t="s">
        <v>291</v>
      </c>
      <c r="P423" s="289" t="str">
        <f>VLOOKUP(CAT_Details[[#This Row],[Delivery Bp Customer Code]],Table6[],2,0)</f>
        <v>DX01-L5</v>
      </c>
    </row>
    <row r="424" spans="1:16" x14ac:dyDescent="0.25">
      <c r="A424" s="289" t="s">
        <v>285</v>
      </c>
      <c r="B424">
        <v>2</v>
      </c>
      <c r="C424">
        <v>593</v>
      </c>
      <c r="D424">
        <v>0.84</v>
      </c>
      <c r="E424" s="289" t="s">
        <v>1417</v>
      </c>
      <c r="F424">
        <v>5013797644</v>
      </c>
      <c r="G424" s="276">
        <v>45569</v>
      </c>
      <c r="H424">
        <v>20240920556677</v>
      </c>
      <c r="I424">
        <v>1.5840000000000001</v>
      </c>
      <c r="J424" s="289" t="s">
        <v>401</v>
      </c>
      <c r="K424" s="289" t="s">
        <v>1418</v>
      </c>
      <c r="L424" s="289" t="s">
        <v>275</v>
      </c>
      <c r="M424" s="289" t="s">
        <v>1177</v>
      </c>
      <c r="N424" s="289" t="s">
        <v>1028</v>
      </c>
      <c r="O424" s="289" t="s">
        <v>291</v>
      </c>
      <c r="P424" s="289" t="str">
        <f>VLOOKUP(CAT_Details[[#This Row],[Delivery Bp Customer Code]],Table6[],2,0)</f>
        <v>DX01-L5</v>
      </c>
    </row>
    <row r="425" spans="1:16" x14ac:dyDescent="0.25">
      <c r="A425" s="289" t="s">
        <v>285</v>
      </c>
      <c r="B425">
        <v>16</v>
      </c>
      <c r="C425">
        <v>2879</v>
      </c>
      <c r="D425">
        <v>6.4</v>
      </c>
      <c r="E425" s="289" t="s">
        <v>1419</v>
      </c>
      <c r="F425">
        <v>5013811663</v>
      </c>
      <c r="G425" s="276">
        <v>45569</v>
      </c>
      <c r="H425" s="5">
        <v>20240926560630</v>
      </c>
      <c r="I425">
        <v>10.464</v>
      </c>
      <c r="J425" s="289" t="s">
        <v>345</v>
      </c>
      <c r="K425" s="289" t="s">
        <v>1420</v>
      </c>
      <c r="L425" s="289" t="s">
        <v>275</v>
      </c>
      <c r="M425" s="289" t="s">
        <v>1421</v>
      </c>
      <c r="N425" s="289" t="s">
        <v>348</v>
      </c>
      <c r="O425" s="289" t="s">
        <v>291</v>
      </c>
      <c r="P425" s="289" t="str">
        <f>VLOOKUP(CAT_Details[[#This Row],[Delivery Bp Customer Code]],Table6[],2,0)</f>
        <v>DX01-L5</v>
      </c>
    </row>
    <row r="426" spans="1:16" x14ac:dyDescent="0.25">
      <c r="A426" s="289" t="s">
        <v>285</v>
      </c>
      <c r="B426">
        <v>13</v>
      </c>
      <c r="C426">
        <v>1890</v>
      </c>
      <c r="D426">
        <v>3.8</v>
      </c>
      <c r="E426" s="289" t="s">
        <v>1422</v>
      </c>
      <c r="F426">
        <v>5013812114</v>
      </c>
      <c r="G426" s="276">
        <v>45569</v>
      </c>
      <c r="H426" s="5">
        <v>20240925560070</v>
      </c>
      <c r="I426">
        <v>3.6480000000000001</v>
      </c>
      <c r="J426" s="289" t="s">
        <v>324</v>
      </c>
      <c r="K426" s="289" t="s">
        <v>1423</v>
      </c>
      <c r="L426" s="289" t="s">
        <v>275</v>
      </c>
      <c r="M426" s="289" t="s">
        <v>1244</v>
      </c>
      <c r="N426" s="289" t="s">
        <v>579</v>
      </c>
      <c r="O426" s="289" t="s">
        <v>291</v>
      </c>
      <c r="P426" s="289" t="str">
        <f>VLOOKUP(CAT_Details[[#This Row],[Delivery Bp Customer Code]],Table6[],2,0)</f>
        <v>DX01-L5</v>
      </c>
    </row>
    <row r="427" spans="1:16" x14ac:dyDescent="0.25">
      <c r="A427" s="289" t="s">
        <v>285</v>
      </c>
      <c r="B427">
        <v>2</v>
      </c>
      <c r="C427">
        <v>2300</v>
      </c>
      <c r="D427">
        <v>0.8</v>
      </c>
      <c r="E427" s="289" t="s">
        <v>1424</v>
      </c>
      <c r="F427">
        <v>5013812166</v>
      </c>
      <c r="G427" s="276">
        <v>45569</v>
      </c>
      <c r="H427">
        <v>20240926561122</v>
      </c>
      <c r="I427">
        <v>1.1519999999999999</v>
      </c>
      <c r="J427" s="289" t="s">
        <v>324</v>
      </c>
      <c r="K427" s="289" t="s">
        <v>1425</v>
      </c>
      <c r="L427" s="289" t="s">
        <v>275</v>
      </c>
      <c r="M427" s="289" t="s">
        <v>1340</v>
      </c>
      <c r="N427" s="289" t="s">
        <v>333</v>
      </c>
      <c r="O427" s="289" t="s">
        <v>291</v>
      </c>
      <c r="P427" s="289" t="str">
        <f>VLOOKUP(CAT_Details[[#This Row],[Delivery Bp Customer Code]],Table6[],2,0)</f>
        <v>DX01-L5</v>
      </c>
    </row>
    <row r="428" spans="1:16" x14ac:dyDescent="0.25">
      <c r="A428" s="289" t="s">
        <v>285</v>
      </c>
      <c r="B428">
        <v>5</v>
      </c>
      <c r="C428">
        <v>600</v>
      </c>
      <c r="D428">
        <v>2</v>
      </c>
      <c r="E428" s="289" t="s">
        <v>1426</v>
      </c>
      <c r="F428">
        <v>5013828392</v>
      </c>
      <c r="G428" s="276">
        <v>45569</v>
      </c>
      <c r="H428">
        <v>20240927561824</v>
      </c>
      <c r="I428">
        <v>4.8</v>
      </c>
      <c r="J428" s="289" t="s">
        <v>350</v>
      </c>
      <c r="K428" s="289" t="s">
        <v>1427</v>
      </c>
      <c r="L428" s="289" t="s">
        <v>275</v>
      </c>
      <c r="M428" s="289" t="s">
        <v>1254</v>
      </c>
      <c r="N428" s="289" t="s">
        <v>353</v>
      </c>
      <c r="O428" s="289" t="s">
        <v>291</v>
      </c>
      <c r="P428" s="289" t="str">
        <f>VLOOKUP(CAT_Details[[#This Row],[Delivery Bp Customer Code]],Table6[],2,0)</f>
        <v>DX01-L5</v>
      </c>
    </row>
    <row r="429" spans="1:16" x14ac:dyDescent="0.25">
      <c r="A429" s="289" t="s">
        <v>285</v>
      </c>
      <c r="B429">
        <v>3</v>
      </c>
      <c r="C429">
        <v>185.1</v>
      </c>
      <c r="D429">
        <v>0.65</v>
      </c>
      <c r="E429" s="289" t="s">
        <v>1428</v>
      </c>
      <c r="F429">
        <v>5013828486</v>
      </c>
      <c r="G429" s="276">
        <v>45569</v>
      </c>
      <c r="H429">
        <v>20240927561602</v>
      </c>
      <c r="I429">
        <v>0.49299999999999999</v>
      </c>
      <c r="J429" s="289" t="s">
        <v>350</v>
      </c>
      <c r="K429" s="289" t="s">
        <v>1429</v>
      </c>
      <c r="L429" s="289" t="s">
        <v>275</v>
      </c>
      <c r="M429" s="289" t="s">
        <v>1090</v>
      </c>
      <c r="N429" s="289" t="s">
        <v>602</v>
      </c>
      <c r="O429" s="289" t="s">
        <v>291</v>
      </c>
      <c r="P429" s="289" t="str">
        <f>VLOOKUP(CAT_Details[[#This Row],[Delivery Bp Customer Code]],Table6[],2,0)</f>
        <v>DX01-L5</v>
      </c>
    </row>
    <row r="430" spans="1:16" x14ac:dyDescent="0.25">
      <c r="A430" s="289" t="s">
        <v>285</v>
      </c>
      <c r="B430">
        <v>6</v>
      </c>
      <c r="C430">
        <v>6900</v>
      </c>
      <c r="D430">
        <v>2.4</v>
      </c>
      <c r="E430" s="289" t="s">
        <v>1430</v>
      </c>
      <c r="F430">
        <v>5013828558</v>
      </c>
      <c r="G430" s="276">
        <v>45569</v>
      </c>
      <c r="H430">
        <v>20240926561148</v>
      </c>
      <c r="I430">
        <v>3.456</v>
      </c>
      <c r="J430" s="289" t="s">
        <v>324</v>
      </c>
      <c r="K430" s="289" t="s">
        <v>1431</v>
      </c>
      <c r="L430" s="289" t="s">
        <v>275</v>
      </c>
      <c r="M430" s="289" t="s">
        <v>1381</v>
      </c>
      <c r="N430" s="289" t="s">
        <v>333</v>
      </c>
      <c r="O430" s="289" t="s">
        <v>291</v>
      </c>
      <c r="P430" s="289" t="str">
        <f>VLOOKUP(CAT_Details[[#This Row],[Delivery Bp Customer Code]],Table6[],2,0)</f>
        <v>DX01-L5</v>
      </c>
    </row>
    <row r="431" spans="1:16" x14ac:dyDescent="0.25">
      <c r="A431" s="289" t="s">
        <v>521</v>
      </c>
      <c r="B431">
        <v>3</v>
      </c>
      <c r="C431">
        <v>250</v>
      </c>
      <c r="D431">
        <v>1</v>
      </c>
      <c r="E431" s="289" t="s">
        <v>1432</v>
      </c>
      <c r="F431">
        <v>5013811914</v>
      </c>
      <c r="G431" s="276">
        <v>45569</v>
      </c>
      <c r="H431" s="5">
        <v>20240923557647</v>
      </c>
      <c r="I431">
        <v>1.056</v>
      </c>
      <c r="J431" s="289" t="s">
        <v>324</v>
      </c>
      <c r="K431" s="289" t="s">
        <v>1433</v>
      </c>
      <c r="L431" s="289" t="s">
        <v>275</v>
      </c>
      <c r="M431" s="289" t="s">
        <v>1381</v>
      </c>
      <c r="N431" s="289" t="s">
        <v>531</v>
      </c>
      <c r="O431" s="289" t="s">
        <v>525</v>
      </c>
      <c r="P431" s="289" t="str">
        <f>VLOOKUP(CAT_Details[[#This Row],[Delivery Bp Customer Code]],Table6[],2,0)</f>
        <v>No Loc</v>
      </c>
    </row>
    <row r="432" spans="1:16" x14ac:dyDescent="0.25">
      <c r="A432" s="289" t="s">
        <v>272</v>
      </c>
      <c r="B432">
        <v>10</v>
      </c>
      <c r="C432">
        <v>1080</v>
      </c>
      <c r="D432">
        <v>4</v>
      </c>
      <c r="E432" s="289" t="s">
        <v>1434</v>
      </c>
      <c r="F432">
        <v>5013753296</v>
      </c>
      <c r="G432" s="276">
        <v>45569</v>
      </c>
      <c r="H432" s="5">
        <v>20240919555276</v>
      </c>
      <c r="I432">
        <v>9.6</v>
      </c>
      <c r="J432" s="289" t="s">
        <v>1435</v>
      </c>
      <c r="K432" s="289" t="s">
        <v>1436</v>
      </c>
      <c r="L432" s="289" t="s">
        <v>275</v>
      </c>
      <c r="M432" s="289" t="s">
        <v>1437</v>
      </c>
      <c r="N432" s="289" t="s">
        <v>1438</v>
      </c>
      <c r="O432" s="289" t="s">
        <v>277</v>
      </c>
      <c r="P432" s="289" t="str">
        <f>VLOOKUP(CAT_Details[[#This Row],[Delivery Bp Customer Code]],Table6[],2,0)</f>
        <v>U2-L5</v>
      </c>
    </row>
    <row r="433" spans="1:16" x14ac:dyDescent="0.25">
      <c r="A433" s="289" t="s">
        <v>272</v>
      </c>
      <c r="B433">
        <v>2</v>
      </c>
      <c r="C433">
        <v>1230</v>
      </c>
      <c r="D433">
        <v>0.8</v>
      </c>
      <c r="E433" s="289" t="s">
        <v>1439</v>
      </c>
      <c r="F433">
        <v>5013797354</v>
      </c>
      <c r="G433" s="276">
        <v>45569</v>
      </c>
      <c r="H433">
        <v>20240924558411</v>
      </c>
      <c r="I433">
        <v>1.728</v>
      </c>
      <c r="J433" s="289" t="s">
        <v>324</v>
      </c>
      <c r="K433" s="289" t="s">
        <v>1440</v>
      </c>
      <c r="L433" s="289" t="s">
        <v>275</v>
      </c>
      <c r="M433" s="289" t="s">
        <v>1381</v>
      </c>
      <c r="N433" s="289" t="s">
        <v>622</v>
      </c>
      <c r="O433" s="289" t="s">
        <v>277</v>
      </c>
      <c r="P433" s="289" t="str">
        <f>VLOOKUP(CAT_Details[[#This Row],[Delivery Bp Customer Code]],Table6[],2,0)</f>
        <v>U2-L5</v>
      </c>
    </row>
    <row r="434" spans="1:16" x14ac:dyDescent="0.25">
      <c r="A434" s="289" t="s">
        <v>272</v>
      </c>
      <c r="B434">
        <v>2</v>
      </c>
      <c r="C434">
        <v>634.9</v>
      </c>
      <c r="D434">
        <v>0.4</v>
      </c>
      <c r="E434" s="289" t="s">
        <v>1441</v>
      </c>
      <c r="F434">
        <v>5013798051</v>
      </c>
      <c r="G434" s="276">
        <v>45569</v>
      </c>
      <c r="H434">
        <v>20240924558368</v>
      </c>
      <c r="I434">
        <v>0.57599999999999996</v>
      </c>
      <c r="J434" s="289" t="s">
        <v>294</v>
      </c>
      <c r="K434" s="289" t="s">
        <v>1442</v>
      </c>
      <c r="L434" s="289" t="s">
        <v>275</v>
      </c>
      <c r="M434" s="289" t="s">
        <v>1365</v>
      </c>
      <c r="N434" s="289" t="s">
        <v>698</v>
      </c>
      <c r="O434" s="289" t="s">
        <v>277</v>
      </c>
      <c r="P434" s="289" t="str">
        <f>VLOOKUP(CAT_Details[[#This Row],[Delivery Bp Customer Code]],Table6[],2,0)</f>
        <v>U2-L5</v>
      </c>
    </row>
    <row r="435" spans="1:16" x14ac:dyDescent="0.25">
      <c r="A435" s="289" t="s">
        <v>272</v>
      </c>
      <c r="B435">
        <v>1</v>
      </c>
      <c r="C435">
        <v>140</v>
      </c>
      <c r="D435">
        <v>0.4</v>
      </c>
      <c r="E435" s="289" t="s">
        <v>1443</v>
      </c>
      <c r="F435">
        <v>5013811750</v>
      </c>
      <c r="G435" s="276">
        <v>45569</v>
      </c>
      <c r="H435">
        <v>20240926560703</v>
      </c>
      <c r="I435">
        <v>0.96</v>
      </c>
      <c r="J435" s="289" t="s">
        <v>324</v>
      </c>
      <c r="K435" s="289" t="s">
        <v>1444</v>
      </c>
      <c r="L435" s="289" t="s">
        <v>275</v>
      </c>
      <c r="M435" s="289" t="s">
        <v>1340</v>
      </c>
      <c r="N435" s="289" t="s">
        <v>616</v>
      </c>
      <c r="O435" s="289" t="s">
        <v>277</v>
      </c>
      <c r="P435" s="289" t="str">
        <f>VLOOKUP(CAT_Details[[#This Row],[Delivery Bp Customer Code]],Table6[],2,0)</f>
        <v>U2-L5</v>
      </c>
    </row>
    <row r="436" spans="1:16" x14ac:dyDescent="0.25">
      <c r="A436" s="289" t="s">
        <v>272</v>
      </c>
      <c r="B436">
        <v>1</v>
      </c>
      <c r="C436">
        <v>63.3</v>
      </c>
      <c r="D436">
        <v>0.4</v>
      </c>
      <c r="E436" s="289" t="s">
        <v>1445</v>
      </c>
      <c r="F436">
        <v>5013811852</v>
      </c>
      <c r="G436" s="276">
        <v>45569</v>
      </c>
      <c r="H436">
        <v>20240924558857</v>
      </c>
      <c r="I436">
        <v>1.181</v>
      </c>
      <c r="J436" s="289" t="s">
        <v>324</v>
      </c>
      <c r="K436" s="289" t="s">
        <v>1446</v>
      </c>
      <c r="L436" s="289" t="s">
        <v>275</v>
      </c>
      <c r="M436" s="289" t="s">
        <v>1381</v>
      </c>
      <c r="N436" s="289" t="s">
        <v>612</v>
      </c>
      <c r="O436" s="289" t="s">
        <v>277</v>
      </c>
      <c r="P436" s="289" t="str">
        <f>VLOOKUP(CAT_Details[[#This Row],[Delivery Bp Customer Code]],Table6[],2,0)</f>
        <v>U2-L5</v>
      </c>
    </row>
    <row r="437" spans="1:16" x14ac:dyDescent="0.25">
      <c r="A437" s="289" t="s">
        <v>272</v>
      </c>
      <c r="B437">
        <v>1</v>
      </c>
      <c r="C437">
        <v>167</v>
      </c>
      <c r="D437">
        <v>0.4</v>
      </c>
      <c r="E437" s="289" t="s">
        <v>1447</v>
      </c>
      <c r="F437">
        <v>5013812237</v>
      </c>
      <c r="G437" s="276">
        <v>45569</v>
      </c>
      <c r="H437">
        <v>20240925559777</v>
      </c>
      <c r="I437">
        <v>0.25900000000000001</v>
      </c>
      <c r="J437" s="289" t="s">
        <v>1047</v>
      </c>
      <c r="K437" s="289" t="s">
        <v>1448</v>
      </c>
      <c r="L437" s="289" t="s">
        <v>275</v>
      </c>
      <c r="M437" s="289" t="s">
        <v>1365</v>
      </c>
      <c r="N437" s="289" t="s">
        <v>1049</v>
      </c>
      <c r="O437" s="289" t="s">
        <v>277</v>
      </c>
      <c r="P437" s="289" t="str">
        <f>VLOOKUP(CAT_Details[[#This Row],[Delivery Bp Customer Code]],Table6[],2,0)</f>
        <v>U2-L5</v>
      </c>
    </row>
    <row r="438" spans="1:16" x14ac:dyDescent="0.25">
      <c r="A438" s="289" t="s">
        <v>272</v>
      </c>
      <c r="B438">
        <v>46</v>
      </c>
      <c r="C438">
        <v>4053.81</v>
      </c>
      <c r="D438">
        <v>18.7</v>
      </c>
      <c r="E438" s="289" t="s">
        <v>1449</v>
      </c>
      <c r="F438">
        <v>5013828187</v>
      </c>
      <c r="G438" s="276">
        <v>45569</v>
      </c>
      <c r="H438">
        <v>20240927561615</v>
      </c>
      <c r="I438">
        <v>29.838999999999999</v>
      </c>
      <c r="J438" s="289" t="s">
        <v>350</v>
      </c>
      <c r="K438" s="289" t="s">
        <v>1450</v>
      </c>
      <c r="L438" s="289" t="s">
        <v>275</v>
      </c>
      <c r="M438" s="289" t="s">
        <v>1321</v>
      </c>
      <c r="N438" s="289" t="s">
        <v>625</v>
      </c>
      <c r="O438" s="289" t="s">
        <v>277</v>
      </c>
      <c r="P438" s="289" t="str">
        <f>VLOOKUP(CAT_Details[[#This Row],[Delivery Bp Customer Code]],Table6[],2,0)</f>
        <v>U2-L5</v>
      </c>
    </row>
    <row r="439" spans="1:16" x14ac:dyDescent="0.25">
      <c r="A439" s="289" t="s">
        <v>272</v>
      </c>
      <c r="B439">
        <v>12</v>
      </c>
      <c r="C439">
        <v>5041.08</v>
      </c>
      <c r="D439">
        <v>4.8</v>
      </c>
      <c r="E439" s="289" t="s">
        <v>1451</v>
      </c>
      <c r="F439">
        <v>5013828205</v>
      </c>
      <c r="G439" s="276">
        <v>45569</v>
      </c>
      <c r="H439">
        <v>20240927561455</v>
      </c>
      <c r="I439">
        <v>6.5659999999999998</v>
      </c>
      <c r="J439" s="289" t="s">
        <v>350</v>
      </c>
      <c r="K439" s="289" t="s">
        <v>1452</v>
      </c>
      <c r="L439" s="289" t="s">
        <v>275</v>
      </c>
      <c r="M439" s="289" t="s">
        <v>1321</v>
      </c>
      <c r="N439" s="289" t="s">
        <v>456</v>
      </c>
      <c r="O439" s="289" t="s">
        <v>277</v>
      </c>
      <c r="P439" s="289" t="str">
        <f>VLOOKUP(CAT_Details[[#This Row],[Delivery Bp Customer Code]],Table6[],2,0)</f>
        <v>U2-L5</v>
      </c>
    </row>
    <row r="440" spans="1:16" x14ac:dyDescent="0.25">
      <c r="A440" s="289" t="s">
        <v>272</v>
      </c>
      <c r="B440">
        <v>2</v>
      </c>
      <c r="C440">
        <v>1538</v>
      </c>
      <c r="D440">
        <v>0.8</v>
      </c>
      <c r="E440" s="289" t="s">
        <v>1453</v>
      </c>
      <c r="F440">
        <v>5013828418</v>
      </c>
      <c r="G440" s="276">
        <v>45569</v>
      </c>
      <c r="H440">
        <v>20240926561028</v>
      </c>
      <c r="I440">
        <v>1.1519999999999999</v>
      </c>
      <c r="J440" s="289" t="s">
        <v>324</v>
      </c>
      <c r="K440" s="289" t="s">
        <v>1454</v>
      </c>
      <c r="L440" s="289" t="s">
        <v>275</v>
      </c>
      <c r="M440" s="289" t="s">
        <v>1381</v>
      </c>
      <c r="N440" s="289" t="s">
        <v>701</v>
      </c>
      <c r="O440" s="289" t="s">
        <v>277</v>
      </c>
      <c r="P440" s="289" t="str">
        <f>VLOOKUP(CAT_Details[[#This Row],[Delivery Bp Customer Code]],Table6[],2,0)</f>
        <v>U2-L5</v>
      </c>
    </row>
    <row r="441" spans="1:16" x14ac:dyDescent="0.25">
      <c r="A441" s="289" t="s">
        <v>272</v>
      </c>
      <c r="B441">
        <v>2</v>
      </c>
      <c r="C441">
        <v>240</v>
      </c>
      <c r="D441">
        <v>0.63</v>
      </c>
      <c r="E441" s="289" t="s">
        <v>1455</v>
      </c>
      <c r="F441">
        <v>5013842563</v>
      </c>
      <c r="G441" s="276">
        <v>45569</v>
      </c>
      <c r="H441">
        <v>20240926561215</v>
      </c>
      <c r="I441">
        <v>1.046</v>
      </c>
      <c r="J441" s="289" t="s">
        <v>287</v>
      </c>
      <c r="K441" s="289" t="s">
        <v>1456</v>
      </c>
      <c r="L441" s="289" t="s">
        <v>275</v>
      </c>
      <c r="M441" s="289" t="s">
        <v>1197</v>
      </c>
      <c r="N441" s="289" t="s">
        <v>468</v>
      </c>
      <c r="O441" s="289" t="s">
        <v>277</v>
      </c>
      <c r="P441" s="289" t="str">
        <f>VLOOKUP(CAT_Details[[#This Row],[Delivery Bp Customer Code]],Table6[],2,0)</f>
        <v>U2-L5</v>
      </c>
    </row>
    <row r="442" spans="1:16" x14ac:dyDescent="0.25">
      <c r="A442" s="289" t="s">
        <v>1457</v>
      </c>
      <c r="B442">
        <v>1</v>
      </c>
      <c r="C442">
        <v>358</v>
      </c>
      <c r="D442">
        <v>0.4</v>
      </c>
      <c r="E442" s="289" t="s">
        <v>1458</v>
      </c>
      <c r="F442">
        <v>5013882282</v>
      </c>
      <c r="G442" s="276">
        <v>45569</v>
      </c>
      <c r="H442">
        <v>20240930562787</v>
      </c>
      <c r="I442">
        <v>0.57599999999999996</v>
      </c>
      <c r="J442" s="289" t="s">
        <v>273</v>
      </c>
      <c r="K442" s="289" t="s">
        <v>1459</v>
      </c>
      <c r="L442" s="289" t="s">
        <v>273</v>
      </c>
      <c r="M442" s="289" t="s">
        <v>1460</v>
      </c>
      <c r="N442" s="289" t="s">
        <v>300</v>
      </c>
      <c r="O442" s="289" t="s">
        <v>1461</v>
      </c>
      <c r="P442" s="289" t="e">
        <f>VLOOKUP(CAT_Details[[#This Row],[Delivery Bp Customer Code]],Table6[],2,0)</f>
        <v>#N/A</v>
      </c>
    </row>
    <row r="443" spans="1:16" x14ac:dyDescent="0.25">
      <c r="A443" s="289" t="s">
        <v>278</v>
      </c>
      <c r="B443">
        <v>14</v>
      </c>
      <c r="C443">
        <v>5460</v>
      </c>
      <c r="D443">
        <v>5.6</v>
      </c>
      <c r="E443" s="289" t="s">
        <v>1462</v>
      </c>
      <c r="F443">
        <v>5013812139</v>
      </c>
      <c r="G443" s="276">
        <v>45572</v>
      </c>
      <c r="H443" s="5">
        <v>20240926560440</v>
      </c>
      <c r="I443">
        <v>6.72</v>
      </c>
      <c r="J443" s="289" t="s">
        <v>324</v>
      </c>
      <c r="K443" s="289" t="s">
        <v>1463</v>
      </c>
      <c r="L443" s="289" t="s">
        <v>275</v>
      </c>
      <c r="M443" s="289" t="s">
        <v>1464</v>
      </c>
      <c r="N443" s="289" t="s">
        <v>399</v>
      </c>
      <c r="O443" s="289" t="s">
        <v>498</v>
      </c>
      <c r="P443" s="289" t="str">
        <f>VLOOKUP(CAT_Details[[#This Row],[Delivery Bp Customer Code]],Table6[],2,0)</f>
        <v>DK-BM01</v>
      </c>
    </row>
    <row r="444" spans="1:16" x14ac:dyDescent="0.25">
      <c r="A444" s="289" t="s">
        <v>278</v>
      </c>
      <c r="B444">
        <v>5</v>
      </c>
      <c r="C444">
        <v>2340</v>
      </c>
      <c r="D444">
        <v>2</v>
      </c>
      <c r="E444" s="289" t="s">
        <v>1465</v>
      </c>
      <c r="F444">
        <v>5013842471</v>
      </c>
      <c r="G444" s="276">
        <v>45572</v>
      </c>
      <c r="H444" s="5">
        <v>20240930562485</v>
      </c>
      <c r="I444">
        <v>4.8</v>
      </c>
      <c r="J444" s="289" t="s">
        <v>324</v>
      </c>
      <c r="K444" s="289" t="s">
        <v>1466</v>
      </c>
      <c r="L444" s="289" t="s">
        <v>275</v>
      </c>
      <c r="M444" s="289" t="s">
        <v>1467</v>
      </c>
      <c r="N444" s="289" t="s">
        <v>343</v>
      </c>
      <c r="O444" s="289" t="s">
        <v>498</v>
      </c>
      <c r="P444" s="289" t="str">
        <f>VLOOKUP(CAT_Details[[#This Row],[Delivery Bp Customer Code]],Table6[],2,0)</f>
        <v>DK-BM01</v>
      </c>
    </row>
    <row r="445" spans="1:16" x14ac:dyDescent="0.25">
      <c r="A445" s="289" t="s">
        <v>278</v>
      </c>
      <c r="B445">
        <v>1</v>
      </c>
      <c r="C445">
        <v>647</v>
      </c>
      <c r="D445">
        <v>0.4</v>
      </c>
      <c r="E445" s="289" t="s">
        <v>1468</v>
      </c>
      <c r="F445">
        <v>5013842527</v>
      </c>
      <c r="G445" s="276">
        <v>45572</v>
      </c>
      <c r="H445">
        <v>20240917553580</v>
      </c>
      <c r="I445">
        <v>0.96</v>
      </c>
      <c r="J445" s="289" t="s">
        <v>324</v>
      </c>
      <c r="K445" s="289" t="s">
        <v>1469</v>
      </c>
      <c r="L445" s="289" t="s">
        <v>275</v>
      </c>
      <c r="M445" s="289" t="s">
        <v>1467</v>
      </c>
      <c r="N445" s="289" t="s">
        <v>340</v>
      </c>
      <c r="O445" s="289" t="s">
        <v>498</v>
      </c>
      <c r="P445" s="289" t="str">
        <f>VLOOKUP(CAT_Details[[#This Row],[Delivery Bp Customer Code]],Table6[],2,0)</f>
        <v>DK-BM01</v>
      </c>
    </row>
    <row r="446" spans="1:16" x14ac:dyDescent="0.25">
      <c r="A446" s="289" t="s">
        <v>278</v>
      </c>
      <c r="B446">
        <v>1</v>
      </c>
      <c r="C446">
        <v>385</v>
      </c>
      <c r="D446">
        <v>0.4</v>
      </c>
      <c r="E446" s="289" t="s">
        <v>1458</v>
      </c>
      <c r="F446">
        <v>5013842744</v>
      </c>
      <c r="G446" s="276">
        <v>45572</v>
      </c>
      <c r="H446" s="5">
        <v>20240930562787</v>
      </c>
      <c r="I446">
        <v>0.52800000000000002</v>
      </c>
      <c r="J446" s="289" t="s">
        <v>273</v>
      </c>
      <c r="K446" s="289" t="s">
        <v>1470</v>
      </c>
      <c r="L446" s="289" t="s">
        <v>275</v>
      </c>
      <c r="M446" s="289" t="s">
        <v>1471</v>
      </c>
      <c r="N446" s="289" t="s">
        <v>657</v>
      </c>
      <c r="O446" s="289" t="s">
        <v>498</v>
      </c>
      <c r="P446" s="289" t="str">
        <f>VLOOKUP(CAT_Details[[#This Row],[Delivery Bp Customer Code]],Table6[],2,0)</f>
        <v>DK-BM01</v>
      </c>
    </row>
    <row r="447" spans="1:16" x14ac:dyDescent="0.25">
      <c r="A447" s="289" t="s">
        <v>278</v>
      </c>
      <c r="B447">
        <v>5</v>
      </c>
      <c r="C447">
        <v>2989.2</v>
      </c>
      <c r="D447">
        <v>2</v>
      </c>
      <c r="E447" s="289" t="s">
        <v>1472</v>
      </c>
      <c r="F447">
        <v>5013842997</v>
      </c>
      <c r="G447" s="276">
        <v>45572</v>
      </c>
      <c r="H447" s="5">
        <v>20240930562424</v>
      </c>
      <c r="I447">
        <v>4.5599999999999996</v>
      </c>
      <c r="J447" s="289" t="s">
        <v>350</v>
      </c>
      <c r="K447" s="289" t="s">
        <v>1473</v>
      </c>
      <c r="L447" s="289" t="s">
        <v>275</v>
      </c>
      <c r="M447" s="289" t="s">
        <v>1474</v>
      </c>
      <c r="N447" s="289" t="s">
        <v>999</v>
      </c>
      <c r="O447" s="289" t="s">
        <v>498</v>
      </c>
      <c r="P447" s="289" t="str">
        <f>VLOOKUP(CAT_Details[[#This Row],[Delivery Bp Customer Code]],Table6[],2,0)</f>
        <v>DK-BM01</v>
      </c>
    </row>
    <row r="448" spans="1:16" x14ac:dyDescent="0.25">
      <c r="A448" s="289" t="s">
        <v>278</v>
      </c>
      <c r="B448">
        <v>2</v>
      </c>
      <c r="C448">
        <v>828</v>
      </c>
      <c r="D448">
        <v>0.8</v>
      </c>
      <c r="E448" s="289" t="s">
        <v>1475</v>
      </c>
      <c r="F448">
        <v>5013857667</v>
      </c>
      <c r="G448" s="276">
        <v>45572</v>
      </c>
      <c r="H448" s="5">
        <v>20240930562591</v>
      </c>
      <c r="I448">
        <v>1.92</v>
      </c>
      <c r="J448" s="289" t="s">
        <v>280</v>
      </c>
      <c r="K448" s="289" t="s">
        <v>1476</v>
      </c>
      <c r="L448" s="289" t="s">
        <v>275</v>
      </c>
      <c r="M448" s="289" t="s">
        <v>1398</v>
      </c>
      <c r="N448" s="289" t="s">
        <v>1399</v>
      </c>
      <c r="O448" s="289" t="s">
        <v>498</v>
      </c>
      <c r="P448" s="289" t="str">
        <f>VLOOKUP(CAT_Details[[#This Row],[Delivery Bp Customer Code]],Table6[],2,0)</f>
        <v>DK-BM01</v>
      </c>
    </row>
    <row r="449" spans="1:16" x14ac:dyDescent="0.25">
      <c r="A449" s="289" t="s">
        <v>278</v>
      </c>
      <c r="B449">
        <v>7</v>
      </c>
      <c r="C449">
        <v>6150</v>
      </c>
      <c r="D449">
        <v>1.4</v>
      </c>
      <c r="E449" s="289" t="s">
        <v>1477</v>
      </c>
      <c r="F449">
        <v>5013871477</v>
      </c>
      <c r="G449" s="276">
        <v>45572</v>
      </c>
      <c r="H449">
        <v>20240927562160</v>
      </c>
      <c r="I449">
        <v>2.8220000000000001</v>
      </c>
      <c r="J449" s="289" t="s">
        <v>280</v>
      </c>
      <c r="K449" s="289" t="s">
        <v>1478</v>
      </c>
      <c r="L449" s="289" t="s">
        <v>275</v>
      </c>
      <c r="M449" s="289" t="s">
        <v>1479</v>
      </c>
      <c r="N449" s="289" t="s">
        <v>314</v>
      </c>
      <c r="O449" s="289" t="s">
        <v>498</v>
      </c>
      <c r="P449" s="289" t="str">
        <f>VLOOKUP(CAT_Details[[#This Row],[Delivery Bp Customer Code]],Table6[],2,0)</f>
        <v>DK-BM01</v>
      </c>
    </row>
    <row r="450" spans="1:16" x14ac:dyDescent="0.25">
      <c r="A450" s="289" t="s">
        <v>76</v>
      </c>
      <c r="B450">
        <v>3</v>
      </c>
      <c r="C450">
        <v>65</v>
      </c>
      <c r="D450">
        <v>0.6</v>
      </c>
      <c r="E450" s="289" t="s">
        <v>1480</v>
      </c>
      <c r="F450">
        <v>5013792584</v>
      </c>
      <c r="G450" s="276">
        <v>45572</v>
      </c>
      <c r="H450">
        <v>20240919555800</v>
      </c>
      <c r="I450">
        <v>1.2669999999999999</v>
      </c>
      <c r="J450" s="289" t="s">
        <v>756</v>
      </c>
      <c r="K450" s="289" t="s">
        <v>1481</v>
      </c>
      <c r="L450" s="289" t="s">
        <v>275</v>
      </c>
      <c r="M450" s="289" t="s">
        <v>1357</v>
      </c>
      <c r="N450" s="289" t="s">
        <v>759</v>
      </c>
      <c r="O450" s="289" t="s">
        <v>748</v>
      </c>
      <c r="P450" s="289" t="str">
        <f>VLOOKUP(CAT_Details[[#This Row],[Delivery Bp Customer Code]],Table6[],2,0)</f>
        <v>No Loc</v>
      </c>
    </row>
    <row r="451" spans="1:16" x14ac:dyDescent="0.25">
      <c r="A451" s="289" t="s">
        <v>76</v>
      </c>
      <c r="B451">
        <v>4</v>
      </c>
      <c r="C451">
        <v>258.39999999999998</v>
      </c>
      <c r="D451">
        <v>1.6</v>
      </c>
      <c r="E451" s="289" t="s">
        <v>1482</v>
      </c>
      <c r="F451">
        <v>5013842977</v>
      </c>
      <c r="G451" s="276">
        <v>45572</v>
      </c>
      <c r="H451">
        <v>20240927561529</v>
      </c>
      <c r="I451">
        <v>3.84</v>
      </c>
      <c r="J451" s="289" t="s">
        <v>350</v>
      </c>
      <c r="K451" s="289" t="s">
        <v>1483</v>
      </c>
      <c r="L451" s="289" t="s">
        <v>275</v>
      </c>
      <c r="M451" s="289" t="s">
        <v>1474</v>
      </c>
      <c r="N451" s="289" t="s">
        <v>390</v>
      </c>
      <c r="O451" s="289" t="s">
        <v>748</v>
      </c>
      <c r="P451" s="289" t="str">
        <f>VLOOKUP(CAT_Details[[#This Row],[Delivery Bp Customer Code]],Table6[],2,0)</f>
        <v>No Loc</v>
      </c>
    </row>
    <row r="452" spans="1:16" x14ac:dyDescent="0.25">
      <c r="A452" s="289" t="s">
        <v>285</v>
      </c>
      <c r="B452">
        <v>1</v>
      </c>
      <c r="C452">
        <v>37</v>
      </c>
      <c r="D452">
        <v>0.2</v>
      </c>
      <c r="E452" s="289" t="s">
        <v>1484</v>
      </c>
      <c r="F452">
        <v>5013797770</v>
      </c>
      <c r="G452" s="276">
        <v>45572</v>
      </c>
      <c r="H452" s="5">
        <v>20240924558912</v>
      </c>
      <c r="I452">
        <v>0.192</v>
      </c>
      <c r="J452" s="289" t="s">
        <v>764</v>
      </c>
      <c r="K452" s="289" t="s">
        <v>1485</v>
      </c>
      <c r="L452" s="289" t="s">
        <v>275</v>
      </c>
      <c r="M452" s="289" t="s">
        <v>1365</v>
      </c>
      <c r="N452" s="289" t="s">
        <v>766</v>
      </c>
      <c r="O452" s="289" t="s">
        <v>291</v>
      </c>
      <c r="P452" s="289" t="str">
        <f>VLOOKUP(CAT_Details[[#This Row],[Delivery Bp Customer Code]],Table6[],2,0)</f>
        <v>DX01-L5</v>
      </c>
    </row>
    <row r="453" spans="1:16" x14ac:dyDescent="0.25">
      <c r="A453" s="289" t="s">
        <v>285</v>
      </c>
      <c r="B453">
        <v>10</v>
      </c>
      <c r="C453">
        <v>1450</v>
      </c>
      <c r="D453">
        <v>4.34</v>
      </c>
      <c r="E453" s="289" t="s">
        <v>1486</v>
      </c>
      <c r="F453">
        <v>5013811855</v>
      </c>
      <c r="G453" s="276">
        <v>45572</v>
      </c>
      <c r="H453">
        <v>20240925559433</v>
      </c>
      <c r="I453">
        <v>10.4</v>
      </c>
      <c r="J453" s="289" t="s">
        <v>294</v>
      </c>
      <c r="K453" s="289" t="s">
        <v>1487</v>
      </c>
      <c r="L453" s="289" t="s">
        <v>275</v>
      </c>
      <c r="M453" s="289" t="s">
        <v>1488</v>
      </c>
      <c r="N453" s="289" t="s">
        <v>769</v>
      </c>
      <c r="O453" s="289" t="s">
        <v>291</v>
      </c>
      <c r="P453" s="289" t="str">
        <f>VLOOKUP(CAT_Details[[#This Row],[Delivery Bp Customer Code]],Table6[],2,0)</f>
        <v>DX01-L5</v>
      </c>
    </row>
    <row r="454" spans="1:16" x14ac:dyDescent="0.25">
      <c r="A454" s="289" t="s">
        <v>285</v>
      </c>
      <c r="B454">
        <v>11</v>
      </c>
      <c r="C454">
        <v>650</v>
      </c>
      <c r="D454">
        <v>4.4000000000000004</v>
      </c>
      <c r="E454" s="289" t="s">
        <v>1489</v>
      </c>
      <c r="F454">
        <v>5013811870</v>
      </c>
      <c r="G454" s="276">
        <v>45572</v>
      </c>
      <c r="H454">
        <v>20240925559324</v>
      </c>
      <c r="I454">
        <v>10.56</v>
      </c>
      <c r="J454" s="289" t="s">
        <v>294</v>
      </c>
      <c r="K454" s="289" t="s">
        <v>1490</v>
      </c>
      <c r="L454" s="289" t="s">
        <v>275</v>
      </c>
      <c r="M454" s="289" t="s">
        <v>1491</v>
      </c>
      <c r="N454" s="289" t="s">
        <v>1181</v>
      </c>
      <c r="O454" s="289" t="s">
        <v>291</v>
      </c>
      <c r="P454" s="289" t="str">
        <f>VLOOKUP(CAT_Details[[#This Row],[Delivery Bp Customer Code]],Table6[],2,0)</f>
        <v>DX01-L5</v>
      </c>
    </row>
    <row r="455" spans="1:16" x14ac:dyDescent="0.25">
      <c r="A455" s="289" t="s">
        <v>285</v>
      </c>
      <c r="B455">
        <v>1</v>
      </c>
      <c r="C455">
        <v>30</v>
      </c>
      <c r="D455">
        <v>0.2</v>
      </c>
      <c r="E455" s="289" t="s">
        <v>1492</v>
      </c>
      <c r="F455">
        <v>5013811906</v>
      </c>
      <c r="G455" s="276">
        <v>45572</v>
      </c>
      <c r="H455">
        <v>20240925559291</v>
      </c>
      <c r="I455">
        <v>0.154</v>
      </c>
      <c r="J455" s="289" t="s">
        <v>438</v>
      </c>
      <c r="K455" s="289" t="s">
        <v>1493</v>
      </c>
      <c r="L455" s="289" t="s">
        <v>275</v>
      </c>
      <c r="M455" s="289" t="s">
        <v>1365</v>
      </c>
      <c r="N455" s="289" t="s">
        <v>751</v>
      </c>
      <c r="O455" s="289" t="s">
        <v>291</v>
      </c>
      <c r="P455" s="289" t="str">
        <f>VLOOKUP(CAT_Details[[#This Row],[Delivery Bp Customer Code]],Table6[],2,0)</f>
        <v>DX01-L5</v>
      </c>
    </row>
    <row r="456" spans="1:16" x14ac:dyDescent="0.25">
      <c r="A456" s="289" t="s">
        <v>285</v>
      </c>
      <c r="B456">
        <v>1</v>
      </c>
      <c r="C456">
        <v>11</v>
      </c>
      <c r="D456">
        <v>0.1</v>
      </c>
      <c r="E456" s="289" t="s">
        <v>1494</v>
      </c>
      <c r="F456">
        <v>5013812235</v>
      </c>
      <c r="G456" s="276">
        <v>45572</v>
      </c>
      <c r="H456">
        <v>20240925559719</v>
      </c>
      <c r="I456">
        <v>0.04</v>
      </c>
      <c r="J456" s="289" t="s">
        <v>294</v>
      </c>
      <c r="K456" s="289" t="s">
        <v>1495</v>
      </c>
      <c r="L456" s="289" t="s">
        <v>275</v>
      </c>
      <c r="M456" s="289" t="s">
        <v>1365</v>
      </c>
      <c r="N456" s="289" t="s">
        <v>660</v>
      </c>
      <c r="O456" s="289" t="s">
        <v>291</v>
      </c>
      <c r="P456" s="289" t="str">
        <f>VLOOKUP(CAT_Details[[#This Row],[Delivery Bp Customer Code]],Table6[],2,0)</f>
        <v>DX01-L5</v>
      </c>
    </row>
    <row r="457" spans="1:16" x14ac:dyDescent="0.25">
      <c r="A457" s="289" t="s">
        <v>285</v>
      </c>
      <c r="B457">
        <v>1</v>
      </c>
      <c r="C457">
        <v>98</v>
      </c>
      <c r="D457">
        <v>0.28000000000000003</v>
      </c>
      <c r="E457" s="289" t="s">
        <v>1496</v>
      </c>
      <c r="F457">
        <v>5013842486</v>
      </c>
      <c r="G457" s="276">
        <v>45572</v>
      </c>
      <c r="H457">
        <v>20240930562976</v>
      </c>
      <c r="I457">
        <v>0.60099999999999998</v>
      </c>
      <c r="J457" s="289" t="s">
        <v>350</v>
      </c>
      <c r="K457" s="289" t="s">
        <v>1497</v>
      </c>
      <c r="L457" s="289" t="s">
        <v>275</v>
      </c>
      <c r="M457" s="289" t="s">
        <v>1474</v>
      </c>
      <c r="N457" s="289" t="s">
        <v>366</v>
      </c>
      <c r="O457" s="289" t="s">
        <v>291</v>
      </c>
      <c r="P457" s="289" t="str">
        <f>VLOOKUP(CAT_Details[[#This Row],[Delivery Bp Customer Code]],Table6[],2,0)</f>
        <v>DX01-L5</v>
      </c>
    </row>
    <row r="458" spans="1:16" x14ac:dyDescent="0.25">
      <c r="A458" s="289" t="s">
        <v>285</v>
      </c>
      <c r="B458">
        <v>9</v>
      </c>
      <c r="C458">
        <v>1710.6</v>
      </c>
      <c r="D458">
        <v>2.61</v>
      </c>
      <c r="E458" s="289" t="s">
        <v>1498</v>
      </c>
      <c r="F458">
        <v>5013842720</v>
      </c>
      <c r="G458" s="276">
        <v>45572</v>
      </c>
      <c r="H458" s="5">
        <v>20240930562785</v>
      </c>
      <c r="I458">
        <v>5.76</v>
      </c>
      <c r="J458" s="289" t="s">
        <v>350</v>
      </c>
      <c r="K458" s="289" t="s">
        <v>1499</v>
      </c>
      <c r="L458" s="289" t="s">
        <v>275</v>
      </c>
      <c r="M458" s="289" t="s">
        <v>1474</v>
      </c>
      <c r="N458" s="289" t="s">
        <v>602</v>
      </c>
      <c r="O458" s="289" t="s">
        <v>291</v>
      </c>
      <c r="P458" s="289" t="str">
        <f>VLOOKUP(CAT_Details[[#This Row],[Delivery Bp Customer Code]],Table6[],2,0)</f>
        <v>DX01-L5</v>
      </c>
    </row>
    <row r="459" spans="1:16" x14ac:dyDescent="0.25">
      <c r="A459" s="289" t="s">
        <v>285</v>
      </c>
      <c r="B459">
        <v>6</v>
      </c>
      <c r="C459">
        <v>924</v>
      </c>
      <c r="D459">
        <v>1.74</v>
      </c>
      <c r="E459" s="289" t="s">
        <v>1498</v>
      </c>
      <c r="F459">
        <v>5013842728</v>
      </c>
      <c r="G459" s="276">
        <v>45572</v>
      </c>
      <c r="H459" s="5">
        <v>20240930562571</v>
      </c>
      <c r="I459">
        <v>3.84</v>
      </c>
      <c r="J459" s="289" t="s">
        <v>350</v>
      </c>
      <c r="K459" s="289" t="s">
        <v>1500</v>
      </c>
      <c r="L459" s="289" t="s">
        <v>275</v>
      </c>
      <c r="M459" s="289" t="s">
        <v>1474</v>
      </c>
      <c r="N459" s="289" t="s">
        <v>602</v>
      </c>
      <c r="O459" s="289" t="s">
        <v>291</v>
      </c>
      <c r="P459" s="289" t="str">
        <f>VLOOKUP(CAT_Details[[#This Row],[Delivery Bp Customer Code]],Table6[],2,0)</f>
        <v>DX01-L5</v>
      </c>
    </row>
    <row r="460" spans="1:16" x14ac:dyDescent="0.25">
      <c r="A460" s="289" t="s">
        <v>285</v>
      </c>
      <c r="B460">
        <v>3</v>
      </c>
      <c r="C460">
        <v>300</v>
      </c>
      <c r="D460">
        <v>1.2</v>
      </c>
      <c r="E460" s="289" t="s">
        <v>1501</v>
      </c>
      <c r="F460">
        <v>5013842729</v>
      </c>
      <c r="G460" s="276">
        <v>45572</v>
      </c>
      <c r="H460">
        <v>20240930562437</v>
      </c>
      <c r="I460">
        <v>2.88</v>
      </c>
      <c r="J460" s="289" t="s">
        <v>350</v>
      </c>
      <c r="K460" s="289" t="s">
        <v>1502</v>
      </c>
      <c r="L460" s="289" t="s">
        <v>275</v>
      </c>
      <c r="M460" s="289" t="s">
        <v>1474</v>
      </c>
      <c r="N460" s="289" t="s">
        <v>353</v>
      </c>
      <c r="O460" s="289" t="s">
        <v>291</v>
      </c>
      <c r="P460" s="289" t="str">
        <f>VLOOKUP(CAT_Details[[#This Row],[Delivery Bp Customer Code]],Table6[],2,0)</f>
        <v>DX01-L5</v>
      </c>
    </row>
    <row r="461" spans="1:16" x14ac:dyDescent="0.25">
      <c r="A461" s="289" t="s">
        <v>285</v>
      </c>
      <c r="B461">
        <v>5</v>
      </c>
      <c r="C461">
        <v>353</v>
      </c>
      <c r="D461">
        <v>1.3</v>
      </c>
      <c r="E461" s="289" t="s">
        <v>1503</v>
      </c>
      <c r="F461">
        <v>5013842876</v>
      </c>
      <c r="G461" s="276">
        <v>45572</v>
      </c>
      <c r="H461">
        <v>20240927562022</v>
      </c>
      <c r="I461">
        <v>2.9279999999999999</v>
      </c>
      <c r="J461" s="289" t="s">
        <v>350</v>
      </c>
      <c r="K461" s="289" t="s">
        <v>1504</v>
      </c>
      <c r="L461" s="289" t="s">
        <v>275</v>
      </c>
      <c r="M461" s="289" t="s">
        <v>1474</v>
      </c>
      <c r="N461" s="289" t="s">
        <v>430</v>
      </c>
      <c r="O461" s="289" t="s">
        <v>291</v>
      </c>
      <c r="P461" s="289" t="str">
        <f>VLOOKUP(CAT_Details[[#This Row],[Delivery Bp Customer Code]],Table6[],2,0)</f>
        <v>DX01-L5</v>
      </c>
    </row>
    <row r="462" spans="1:16" x14ac:dyDescent="0.25">
      <c r="A462" s="289" t="s">
        <v>285</v>
      </c>
      <c r="B462">
        <v>22</v>
      </c>
      <c r="C462">
        <v>1023.2</v>
      </c>
      <c r="D462">
        <v>6.6</v>
      </c>
      <c r="E462" s="289" t="s">
        <v>1482</v>
      </c>
      <c r="F462">
        <v>5013842993</v>
      </c>
      <c r="G462" s="276">
        <v>45572</v>
      </c>
      <c r="H462">
        <v>20240927561536</v>
      </c>
      <c r="I462">
        <v>14.342000000000001</v>
      </c>
      <c r="J462" s="289" t="s">
        <v>350</v>
      </c>
      <c r="K462" s="289" t="s">
        <v>1505</v>
      </c>
      <c r="L462" s="289" t="s">
        <v>275</v>
      </c>
      <c r="M462" s="289" t="s">
        <v>1474</v>
      </c>
      <c r="N462" s="289" t="s">
        <v>390</v>
      </c>
      <c r="O462" s="289" t="s">
        <v>291</v>
      </c>
      <c r="P462" s="289" t="str">
        <f>VLOOKUP(CAT_Details[[#This Row],[Delivery Bp Customer Code]],Table6[],2,0)</f>
        <v>DX01-L5</v>
      </c>
    </row>
    <row r="463" spans="1:16" x14ac:dyDescent="0.25">
      <c r="A463" s="289" t="s">
        <v>521</v>
      </c>
      <c r="B463">
        <v>2</v>
      </c>
      <c r="C463">
        <v>1648</v>
      </c>
      <c r="D463">
        <v>0.92</v>
      </c>
      <c r="E463" s="289" t="s">
        <v>1506</v>
      </c>
      <c r="F463">
        <v>5013828161</v>
      </c>
      <c r="G463" s="276">
        <v>45572</v>
      </c>
      <c r="H463">
        <v>20240925560037</v>
      </c>
      <c r="I463">
        <v>2.2799999999999998</v>
      </c>
      <c r="J463" s="289" t="s">
        <v>294</v>
      </c>
      <c r="K463" s="289" t="s">
        <v>1507</v>
      </c>
      <c r="L463" s="289" t="s">
        <v>275</v>
      </c>
      <c r="M463" s="289" t="s">
        <v>1508</v>
      </c>
      <c r="N463" s="289" t="s">
        <v>606</v>
      </c>
      <c r="O463" s="289" t="s">
        <v>525</v>
      </c>
      <c r="P463" s="289" t="str">
        <f>VLOOKUP(CAT_Details[[#This Row],[Delivery Bp Customer Code]],Table6[],2,0)</f>
        <v>No Loc</v>
      </c>
    </row>
    <row r="464" spans="1:16" x14ac:dyDescent="0.25">
      <c r="A464" s="289" t="s">
        <v>272</v>
      </c>
      <c r="B464">
        <v>6</v>
      </c>
      <c r="C464">
        <v>2100</v>
      </c>
      <c r="D464">
        <v>2.4</v>
      </c>
      <c r="E464" s="289" t="s">
        <v>1509</v>
      </c>
      <c r="F464">
        <v>5013811725</v>
      </c>
      <c r="G464" s="276">
        <v>45572</v>
      </c>
      <c r="H464" s="5">
        <v>20240925559534</v>
      </c>
      <c r="I464">
        <v>4.6079999999999997</v>
      </c>
      <c r="J464" s="289" t="s">
        <v>324</v>
      </c>
      <c r="K464" s="289" t="s">
        <v>1510</v>
      </c>
      <c r="L464" s="289" t="s">
        <v>275</v>
      </c>
      <c r="M464" s="289" t="s">
        <v>1511</v>
      </c>
      <c r="N464" s="289" t="s">
        <v>622</v>
      </c>
      <c r="O464" s="289" t="s">
        <v>277</v>
      </c>
      <c r="P464" s="289" t="str">
        <f>VLOOKUP(CAT_Details[[#This Row],[Delivery Bp Customer Code]],Table6[],2,0)</f>
        <v>U2-L5</v>
      </c>
    </row>
    <row r="465" spans="1:16" x14ac:dyDescent="0.25">
      <c r="A465" s="289" t="s">
        <v>272</v>
      </c>
      <c r="B465">
        <v>6</v>
      </c>
      <c r="C465">
        <v>2150</v>
      </c>
      <c r="D465">
        <v>2.4</v>
      </c>
      <c r="E465" s="289" t="s">
        <v>1509</v>
      </c>
      <c r="F465">
        <v>5013811742</v>
      </c>
      <c r="G465" s="276">
        <v>45572</v>
      </c>
      <c r="H465">
        <v>20240926561157</v>
      </c>
      <c r="I465">
        <v>5.76</v>
      </c>
      <c r="J465" s="289" t="s">
        <v>324</v>
      </c>
      <c r="K465" s="289" t="s">
        <v>1512</v>
      </c>
      <c r="L465" s="289" t="s">
        <v>275</v>
      </c>
      <c r="M465" s="289" t="s">
        <v>1511</v>
      </c>
      <c r="N465" s="289" t="s">
        <v>622</v>
      </c>
      <c r="O465" s="289" t="s">
        <v>277</v>
      </c>
      <c r="P465" s="289" t="str">
        <f>VLOOKUP(CAT_Details[[#This Row],[Delivery Bp Customer Code]],Table6[],2,0)</f>
        <v>U2-L5</v>
      </c>
    </row>
    <row r="466" spans="1:16" x14ac:dyDescent="0.25">
      <c r="A466" s="289" t="s">
        <v>272</v>
      </c>
      <c r="B466">
        <v>3</v>
      </c>
      <c r="C466">
        <v>1485</v>
      </c>
      <c r="D466">
        <v>1.2</v>
      </c>
      <c r="E466" s="289" t="s">
        <v>1462</v>
      </c>
      <c r="F466">
        <v>5013812158</v>
      </c>
      <c r="G466" s="276">
        <v>45572</v>
      </c>
      <c r="H466">
        <v>20240926560777</v>
      </c>
      <c r="I466">
        <v>1.1519999999999999</v>
      </c>
      <c r="J466" s="289" t="s">
        <v>324</v>
      </c>
      <c r="K466" s="289" t="s">
        <v>1513</v>
      </c>
      <c r="L466" s="289" t="s">
        <v>275</v>
      </c>
      <c r="M466" s="289" t="s">
        <v>1464</v>
      </c>
      <c r="N466" s="289" t="s">
        <v>399</v>
      </c>
      <c r="O466" s="289" t="s">
        <v>277</v>
      </c>
      <c r="P466" s="289" t="str">
        <f>VLOOKUP(CAT_Details[[#This Row],[Delivery Bp Customer Code]],Table6[],2,0)</f>
        <v>U2-L5</v>
      </c>
    </row>
    <row r="467" spans="1:16" x14ac:dyDescent="0.25">
      <c r="A467" s="289" t="s">
        <v>272</v>
      </c>
      <c r="B467">
        <v>68</v>
      </c>
      <c r="C467">
        <v>2368</v>
      </c>
      <c r="D467">
        <v>16.75</v>
      </c>
      <c r="E467" s="289" t="s">
        <v>1514</v>
      </c>
      <c r="F467">
        <v>5013828141</v>
      </c>
      <c r="G467" s="276">
        <v>45572</v>
      </c>
      <c r="H467">
        <v>20240923557770</v>
      </c>
      <c r="I467">
        <v>39.299999999999997</v>
      </c>
      <c r="J467" s="289" t="s">
        <v>280</v>
      </c>
      <c r="K467" s="289" t="s">
        <v>1515</v>
      </c>
      <c r="L467" s="289" t="s">
        <v>275</v>
      </c>
      <c r="M467" s="289" t="s">
        <v>1516</v>
      </c>
      <c r="N467" s="289" t="s">
        <v>1226</v>
      </c>
      <c r="O467" s="289" t="s">
        <v>277</v>
      </c>
      <c r="P467" s="289" t="str">
        <f>VLOOKUP(CAT_Details[[#This Row],[Delivery Bp Customer Code]],Table6[],2,0)</f>
        <v>U2-L5</v>
      </c>
    </row>
    <row r="468" spans="1:16" x14ac:dyDescent="0.25">
      <c r="A468" s="289" t="s">
        <v>272</v>
      </c>
      <c r="B468">
        <v>6</v>
      </c>
      <c r="C468">
        <v>428.4</v>
      </c>
      <c r="D468">
        <v>2.4</v>
      </c>
      <c r="E468" s="289" t="s">
        <v>1517</v>
      </c>
      <c r="F468">
        <v>5013842737</v>
      </c>
      <c r="G468" s="276">
        <v>45572</v>
      </c>
      <c r="H468">
        <v>20240927561523</v>
      </c>
      <c r="I468">
        <v>4.3780000000000001</v>
      </c>
      <c r="J468" s="289" t="s">
        <v>350</v>
      </c>
      <c r="K468" s="289" t="s">
        <v>1518</v>
      </c>
      <c r="L468" s="289" t="s">
        <v>275</v>
      </c>
      <c r="M468" s="289" t="s">
        <v>1519</v>
      </c>
      <c r="N468" s="289" t="s">
        <v>462</v>
      </c>
      <c r="O468" s="289" t="s">
        <v>277</v>
      </c>
      <c r="P468" s="289" t="str">
        <f>VLOOKUP(CAT_Details[[#This Row],[Delivery Bp Customer Code]],Table6[],2,0)</f>
        <v>U2-L5</v>
      </c>
    </row>
    <row r="469" spans="1:16" x14ac:dyDescent="0.25">
      <c r="A469" s="289" t="s">
        <v>272</v>
      </c>
      <c r="B469">
        <v>5</v>
      </c>
      <c r="C469">
        <v>1200</v>
      </c>
      <c r="D469">
        <v>2</v>
      </c>
      <c r="E469" s="289" t="s">
        <v>1520</v>
      </c>
      <c r="F469">
        <v>5013857510</v>
      </c>
      <c r="G469" s="276">
        <v>45572</v>
      </c>
      <c r="H469">
        <v>20240930562830</v>
      </c>
      <c r="I469">
        <v>5.952</v>
      </c>
      <c r="J469" s="289" t="s">
        <v>294</v>
      </c>
      <c r="K469" s="289" t="s">
        <v>1521</v>
      </c>
      <c r="L469" s="289" t="s">
        <v>275</v>
      </c>
      <c r="M469" s="289" t="s">
        <v>1522</v>
      </c>
      <c r="N469" s="289" t="s">
        <v>555</v>
      </c>
      <c r="O469" s="289" t="s">
        <v>277</v>
      </c>
      <c r="P469" s="289" t="str">
        <f>VLOOKUP(CAT_Details[[#This Row],[Delivery Bp Customer Code]],Table6[],2,0)</f>
        <v>U2-L5</v>
      </c>
    </row>
    <row r="470" spans="1:16" x14ac:dyDescent="0.25">
      <c r="A470" s="289" t="s">
        <v>272</v>
      </c>
      <c r="B470">
        <v>1</v>
      </c>
      <c r="C470">
        <v>12</v>
      </c>
      <c r="D470">
        <v>0.08</v>
      </c>
      <c r="E470" s="289" t="s">
        <v>1523</v>
      </c>
      <c r="F470">
        <v>5013871429</v>
      </c>
      <c r="G470" s="276">
        <v>45572</v>
      </c>
      <c r="H470">
        <v>20240927561837</v>
      </c>
      <c r="I470">
        <v>7.1999999999999995E-2</v>
      </c>
      <c r="J470" s="289" t="s">
        <v>302</v>
      </c>
      <c r="K470" s="289" t="s">
        <v>1524</v>
      </c>
      <c r="L470" s="289" t="s">
        <v>275</v>
      </c>
      <c r="M470" s="289" t="s">
        <v>1525</v>
      </c>
      <c r="N470" s="289" t="s">
        <v>450</v>
      </c>
      <c r="O470" s="289" t="s">
        <v>277</v>
      </c>
      <c r="P470" s="289" t="str">
        <f>VLOOKUP(CAT_Details[[#This Row],[Delivery Bp Customer Code]],Table6[],2,0)</f>
        <v>U2-L5</v>
      </c>
    </row>
    <row r="471" spans="1:16" x14ac:dyDescent="0.25">
      <c r="A471" s="289" t="s">
        <v>272</v>
      </c>
      <c r="B471">
        <v>3</v>
      </c>
      <c r="C471">
        <v>38.5</v>
      </c>
      <c r="D471">
        <v>0.24</v>
      </c>
      <c r="E471" s="289" t="s">
        <v>1523</v>
      </c>
      <c r="F471">
        <v>5013871430</v>
      </c>
      <c r="G471" s="276">
        <v>45572</v>
      </c>
      <c r="H471">
        <v>20240926561226</v>
      </c>
      <c r="I471">
        <v>0.19500000000000001</v>
      </c>
      <c r="J471" s="289" t="s">
        <v>302</v>
      </c>
      <c r="K471" s="289" t="s">
        <v>1526</v>
      </c>
      <c r="L471" s="289" t="s">
        <v>275</v>
      </c>
      <c r="M471" s="289" t="s">
        <v>1508</v>
      </c>
      <c r="N471" s="289" t="s">
        <v>450</v>
      </c>
      <c r="O471" s="289" t="s">
        <v>277</v>
      </c>
      <c r="P471" s="289" t="str">
        <f>VLOOKUP(CAT_Details[[#This Row],[Delivery Bp Customer Code]],Table6[],2,0)</f>
        <v>U2-L5</v>
      </c>
    </row>
    <row r="472" spans="1:16" x14ac:dyDescent="0.25">
      <c r="A472" s="289" t="s">
        <v>272</v>
      </c>
      <c r="B472">
        <v>10</v>
      </c>
      <c r="C472">
        <v>640</v>
      </c>
      <c r="D472">
        <v>3.63</v>
      </c>
      <c r="E472" s="289" t="s">
        <v>1527</v>
      </c>
      <c r="F472">
        <v>5013896824</v>
      </c>
      <c r="G472" s="276">
        <v>45572</v>
      </c>
      <c r="H472">
        <v>20241003566120</v>
      </c>
      <c r="I472">
        <v>8.6519999999999992</v>
      </c>
      <c r="J472" s="289" t="s">
        <v>324</v>
      </c>
      <c r="K472" s="289" t="s">
        <v>1528</v>
      </c>
      <c r="L472" s="289" t="s">
        <v>275</v>
      </c>
      <c r="M472" s="289" t="s">
        <v>1529</v>
      </c>
      <c r="N472" s="289" t="s">
        <v>562</v>
      </c>
      <c r="O472" s="289" t="s">
        <v>277</v>
      </c>
      <c r="P472" s="289" t="str">
        <f>VLOOKUP(CAT_Details[[#This Row],[Delivery Bp Customer Code]],Table6[],2,0)</f>
        <v>U2-L5</v>
      </c>
    </row>
    <row r="473" spans="1:16" x14ac:dyDescent="0.25">
      <c r="A473" s="289" t="s">
        <v>278</v>
      </c>
      <c r="B473">
        <v>6</v>
      </c>
      <c r="C473">
        <v>2324</v>
      </c>
      <c r="D473">
        <v>2.4</v>
      </c>
      <c r="E473" s="289" t="s">
        <v>1530</v>
      </c>
      <c r="F473">
        <v>5013812271</v>
      </c>
      <c r="G473" s="276">
        <v>45573</v>
      </c>
      <c r="H473">
        <v>20240926561026</v>
      </c>
      <c r="I473">
        <v>3.1680000000000001</v>
      </c>
      <c r="J473" s="289" t="s">
        <v>317</v>
      </c>
      <c r="K473" s="289" t="s">
        <v>1531</v>
      </c>
      <c r="L473" s="289" t="s">
        <v>275</v>
      </c>
      <c r="M473" s="289" t="s">
        <v>1532</v>
      </c>
      <c r="N473" s="289" t="s">
        <v>320</v>
      </c>
      <c r="O473" s="289" t="s">
        <v>498</v>
      </c>
      <c r="P473" s="289" t="str">
        <f>VLOOKUP(CAT_Details[[#This Row],[Delivery Bp Customer Code]],Table6[],2,0)</f>
        <v>DK-BM01</v>
      </c>
    </row>
    <row r="474" spans="1:16" x14ac:dyDescent="0.25">
      <c r="A474" s="289" t="s">
        <v>278</v>
      </c>
      <c r="B474">
        <v>1</v>
      </c>
      <c r="C474">
        <v>76</v>
      </c>
      <c r="D474">
        <v>0.2</v>
      </c>
      <c r="E474" s="289" t="s">
        <v>1533</v>
      </c>
      <c r="F474">
        <v>5013828240</v>
      </c>
      <c r="G474" s="276">
        <v>45573</v>
      </c>
      <c r="H474" s="5">
        <v>20240926561063</v>
      </c>
      <c r="I474">
        <v>0.25</v>
      </c>
      <c r="J474" s="289" t="s">
        <v>324</v>
      </c>
      <c r="K474" s="289" t="s">
        <v>1534</v>
      </c>
      <c r="L474" s="289" t="s">
        <v>275</v>
      </c>
      <c r="M474" s="289" t="s">
        <v>1381</v>
      </c>
      <c r="N474" s="289" t="s">
        <v>1120</v>
      </c>
      <c r="O474" s="289" t="s">
        <v>498</v>
      </c>
      <c r="P474" s="289" t="str">
        <f>VLOOKUP(CAT_Details[[#This Row],[Delivery Bp Customer Code]],Table6[],2,0)</f>
        <v>DK-BM01</v>
      </c>
    </row>
    <row r="475" spans="1:16" x14ac:dyDescent="0.25">
      <c r="A475" s="289" t="s">
        <v>278</v>
      </c>
      <c r="B475">
        <v>12</v>
      </c>
      <c r="C475">
        <v>3072</v>
      </c>
      <c r="D475">
        <v>4.8</v>
      </c>
      <c r="E475" s="289" t="s">
        <v>1535</v>
      </c>
      <c r="F475">
        <v>5013828661</v>
      </c>
      <c r="G475" s="276">
        <v>45573</v>
      </c>
      <c r="H475">
        <v>20240927561939</v>
      </c>
      <c r="I475">
        <v>11.52</v>
      </c>
      <c r="J475" s="289" t="s">
        <v>853</v>
      </c>
      <c r="K475" s="289" t="s">
        <v>1536</v>
      </c>
      <c r="L475" s="289" t="s">
        <v>275</v>
      </c>
      <c r="M475" s="289" t="s">
        <v>1537</v>
      </c>
      <c r="N475" s="289" t="s">
        <v>856</v>
      </c>
      <c r="O475" s="289" t="s">
        <v>498</v>
      </c>
      <c r="P475" s="289" t="str">
        <f>VLOOKUP(CAT_Details[[#This Row],[Delivery Bp Customer Code]],Table6[],2,0)</f>
        <v>DK-BM01</v>
      </c>
    </row>
    <row r="476" spans="1:16" x14ac:dyDescent="0.25">
      <c r="A476" s="289" t="s">
        <v>278</v>
      </c>
      <c r="B476">
        <v>5</v>
      </c>
      <c r="C476">
        <v>1920</v>
      </c>
      <c r="D476">
        <v>1</v>
      </c>
      <c r="E476" s="289" t="s">
        <v>1538</v>
      </c>
      <c r="F476">
        <v>5013857721</v>
      </c>
      <c r="G476" s="276">
        <v>45573</v>
      </c>
      <c r="H476">
        <v>20241001563625</v>
      </c>
      <c r="I476">
        <v>1.2</v>
      </c>
      <c r="J476" s="289" t="s">
        <v>324</v>
      </c>
      <c r="K476" s="289" t="s">
        <v>1539</v>
      </c>
      <c r="L476" s="289" t="s">
        <v>275</v>
      </c>
      <c r="M476" s="289" t="s">
        <v>1467</v>
      </c>
      <c r="N476" s="289" t="s">
        <v>336</v>
      </c>
      <c r="O476" s="289" t="s">
        <v>498</v>
      </c>
      <c r="P476" s="289" t="str">
        <f>VLOOKUP(CAT_Details[[#This Row],[Delivery Bp Customer Code]],Table6[],2,0)</f>
        <v>DK-BM01</v>
      </c>
    </row>
    <row r="477" spans="1:16" x14ac:dyDescent="0.25">
      <c r="A477" s="289" t="s">
        <v>278</v>
      </c>
      <c r="B477">
        <v>1</v>
      </c>
      <c r="C477">
        <v>176.96</v>
      </c>
      <c r="D477">
        <v>0.4</v>
      </c>
      <c r="E477" s="289" t="s">
        <v>1540</v>
      </c>
      <c r="F477">
        <v>5013871427</v>
      </c>
      <c r="G477" s="276">
        <v>45573</v>
      </c>
      <c r="H477">
        <v>20240930562441</v>
      </c>
      <c r="I477">
        <v>0.96</v>
      </c>
      <c r="J477" s="289" t="s">
        <v>350</v>
      </c>
      <c r="K477" s="289" t="s">
        <v>1541</v>
      </c>
      <c r="L477" s="289" t="s">
        <v>275</v>
      </c>
      <c r="M477" s="289" t="s">
        <v>1519</v>
      </c>
      <c r="N477" s="289" t="s">
        <v>743</v>
      </c>
      <c r="O477" s="289" t="s">
        <v>498</v>
      </c>
      <c r="P477" s="289" t="str">
        <f>VLOOKUP(CAT_Details[[#This Row],[Delivery Bp Customer Code]],Table6[],2,0)</f>
        <v>DK-BM01</v>
      </c>
    </row>
    <row r="478" spans="1:16" x14ac:dyDescent="0.25">
      <c r="A478" s="289" t="s">
        <v>874</v>
      </c>
      <c r="B478">
        <v>13</v>
      </c>
      <c r="C478">
        <v>4915</v>
      </c>
      <c r="D478">
        <v>6.5</v>
      </c>
      <c r="E478" s="289" t="s">
        <v>1542</v>
      </c>
      <c r="F478">
        <v>5013871084</v>
      </c>
      <c r="G478" s="276">
        <v>45573</v>
      </c>
      <c r="H478">
        <v>20241002564713</v>
      </c>
      <c r="I478">
        <v>15.6</v>
      </c>
      <c r="J478" s="289" t="s">
        <v>350</v>
      </c>
      <c r="K478" s="289" t="s">
        <v>1543</v>
      </c>
      <c r="L478" s="289" t="s">
        <v>275</v>
      </c>
      <c r="M478" s="289" t="s">
        <v>1544</v>
      </c>
      <c r="N478" s="289" t="s">
        <v>381</v>
      </c>
      <c r="O478" s="289" t="s">
        <v>1014</v>
      </c>
      <c r="P478" s="289" t="str">
        <f>VLOOKUP(CAT_Details[[#This Row],[Delivery Bp Customer Code]],Table6[],2,0)</f>
        <v>MZ07</v>
      </c>
    </row>
    <row r="479" spans="1:16" x14ac:dyDescent="0.25">
      <c r="A479" s="289" t="s">
        <v>76</v>
      </c>
      <c r="B479">
        <v>3</v>
      </c>
      <c r="C479">
        <v>136</v>
      </c>
      <c r="D479">
        <v>0.6</v>
      </c>
      <c r="E479" s="289" t="s">
        <v>1545</v>
      </c>
      <c r="F479">
        <v>5013812185</v>
      </c>
      <c r="G479" s="276">
        <v>45573</v>
      </c>
      <c r="H479">
        <v>20240925560080</v>
      </c>
      <c r="I479">
        <v>0.48</v>
      </c>
      <c r="J479" s="289" t="s">
        <v>401</v>
      </c>
      <c r="K479" s="289" t="s">
        <v>1546</v>
      </c>
      <c r="L479" s="289" t="s">
        <v>275</v>
      </c>
      <c r="M479" s="289" t="s">
        <v>1547</v>
      </c>
      <c r="N479" s="289" t="s">
        <v>1028</v>
      </c>
      <c r="O479" s="289" t="s">
        <v>748</v>
      </c>
      <c r="P479" s="289" t="str">
        <f>VLOOKUP(CAT_Details[[#This Row],[Delivery Bp Customer Code]],Table6[],2,0)</f>
        <v>No Loc</v>
      </c>
    </row>
    <row r="480" spans="1:16" x14ac:dyDescent="0.25">
      <c r="A480" s="289" t="s">
        <v>285</v>
      </c>
      <c r="B480">
        <v>5</v>
      </c>
      <c r="C480">
        <v>1964</v>
      </c>
      <c r="D480">
        <v>2</v>
      </c>
      <c r="E480" s="289" t="s">
        <v>1548</v>
      </c>
      <c r="F480">
        <v>5013812202</v>
      </c>
      <c r="G480" s="276">
        <v>45573</v>
      </c>
      <c r="H480">
        <v>20240926560712</v>
      </c>
      <c r="I480">
        <v>4.8</v>
      </c>
      <c r="J480" s="289" t="s">
        <v>401</v>
      </c>
      <c r="K480" s="289" t="s">
        <v>1549</v>
      </c>
      <c r="L480" s="289" t="s">
        <v>275</v>
      </c>
      <c r="M480" s="289" t="s">
        <v>1550</v>
      </c>
      <c r="N480" s="289" t="s">
        <v>404</v>
      </c>
      <c r="O480" s="289" t="s">
        <v>291</v>
      </c>
      <c r="P480" s="289" t="str">
        <f>VLOOKUP(CAT_Details[[#This Row],[Delivery Bp Customer Code]],Table6[],2,0)</f>
        <v>DX01-L5</v>
      </c>
    </row>
    <row r="481" spans="1:16" x14ac:dyDescent="0.25">
      <c r="A481" s="289" t="s">
        <v>285</v>
      </c>
      <c r="B481">
        <v>19</v>
      </c>
      <c r="C481">
        <v>8400</v>
      </c>
      <c r="D481">
        <v>7.6</v>
      </c>
      <c r="E481" s="289" t="s">
        <v>1551</v>
      </c>
      <c r="F481">
        <v>5013828292</v>
      </c>
      <c r="G481" s="276">
        <v>45573</v>
      </c>
      <c r="H481">
        <v>20240926561180</v>
      </c>
      <c r="I481">
        <v>18.239999999999998</v>
      </c>
      <c r="J481" s="289" t="s">
        <v>383</v>
      </c>
      <c r="K481" s="289" t="s">
        <v>1552</v>
      </c>
      <c r="L481" s="289" t="s">
        <v>275</v>
      </c>
      <c r="M481" s="289" t="s">
        <v>1553</v>
      </c>
      <c r="N481" s="289" t="s">
        <v>386</v>
      </c>
      <c r="O481" s="289" t="s">
        <v>291</v>
      </c>
      <c r="P481" s="289" t="str">
        <f>VLOOKUP(CAT_Details[[#This Row],[Delivery Bp Customer Code]],Table6[],2,0)</f>
        <v>DX01-L5</v>
      </c>
    </row>
    <row r="482" spans="1:16" x14ac:dyDescent="0.25">
      <c r="A482" s="289" t="s">
        <v>285</v>
      </c>
      <c r="B482">
        <v>6</v>
      </c>
      <c r="C482">
        <v>1680</v>
      </c>
      <c r="D482">
        <v>1.39</v>
      </c>
      <c r="E482" s="289" t="s">
        <v>1554</v>
      </c>
      <c r="F482">
        <v>5013828367</v>
      </c>
      <c r="G482" s="276">
        <v>45573</v>
      </c>
      <c r="H482" s="5">
        <v>20240926560904</v>
      </c>
      <c r="I482">
        <v>2.3210000000000002</v>
      </c>
      <c r="J482" s="289" t="s">
        <v>294</v>
      </c>
      <c r="K482" s="289" t="s">
        <v>1555</v>
      </c>
      <c r="L482" s="289" t="s">
        <v>275</v>
      </c>
      <c r="M482" s="289" t="s">
        <v>1556</v>
      </c>
      <c r="N482" s="289" t="s">
        <v>394</v>
      </c>
      <c r="O482" s="289" t="s">
        <v>291</v>
      </c>
      <c r="P482" s="289" t="str">
        <f>VLOOKUP(CAT_Details[[#This Row],[Delivery Bp Customer Code]],Table6[],2,0)</f>
        <v>DX01-L5</v>
      </c>
    </row>
    <row r="483" spans="1:16" x14ac:dyDescent="0.25">
      <c r="A483" s="289" t="s">
        <v>285</v>
      </c>
      <c r="B483">
        <v>1</v>
      </c>
      <c r="C483">
        <v>186</v>
      </c>
      <c r="D483">
        <v>0.4</v>
      </c>
      <c r="E483" s="289" t="s">
        <v>1557</v>
      </c>
      <c r="F483">
        <v>5013842786</v>
      </c>
      <c r="G483" s="276">
        <v>45573</v>
      </c>
      <c r="H483">
        <v>20240930562586</v>
      </c>
      <c r="I483">
        <v>0.67200000000000004</v>
      </c>
      <c r="J483" s="289" t="s">
        <v>345</v>
      </c>
      <c r="K483" s="289" t="s">
        <v>1558</v>
      </c>
      <c r="L483" s="289" t="s">
        <v>275</v>
      </c>
      <c r="M483" s="289" t="s">
        <v>1559</v>
      </c>
      <c r="N483" s="289" t="s">
        <v>348</v>
      </c>
      <c r="O483" s="289" t="s">
        <v>291</v>
      </c>
      <c r="P483" s="289" t="str">
        <f>VLOOKUP(CAT_Details[[#This Row],[Delivery Bp Customer Code]],Table6[],2,0)</f>
        <v>DX01-L5</v>
      </c>
    </row>
    <row r="484" spans="1:16" x14ac:dyDescent="0.25">
      <c r="A484" s="289" t="s">
        <v>285</v>
      </c>
      <c r="B484">
        <v>13</v>
      </c>
      <c r="C484">
        <v>1700</v>
      </c>
      <c r="D484">
        <v>5.59</v>
      </c>
      <c r="E484" s="289" t="s">
        <v>1560</v>
      </c>
      <c r="F484">
        <v>5013842792</v>
      </c>
      <c r="G484" s="276">
        <v>45573</v>
      </c>
      <c r="H484">
        <v>20240926560751</v>
      </c>
      <c r="I484">
        <v>10.352</v>
      </c>
      <c r="J484" s="289" t="s">
        <v>345</v>
      </c>
      <c r="K484" s="289" t="s">
        <v>1561</v>
      </c>
      <c r="L484" s="289" t="s">
        <v>275</v>
      </c>
      <c r="M484" s="289" t="s">
        <v>1562</v>
      </c>
      <c r="N484" s="289" t="s">
        <v>784</v>
      </c>
      <c r="O484" s="289" t="s">
        <v>291</v>
      </c>
      <c r="P484" s="289" t="str">
        <f>VLOOKUP(CAT_Details[[#This Row],[Delivery Bp Customer Code]],Table6[],2,0)</f>
        <v>DX01-L5</v>
      </c>
    </row>
    <row r="485" spans="1:16" x14ac:dyDescent="0.25">
      <c r="A485" s="289" t="s">
        <v>285</v>
      </c>
      <c r="B485">
        <v>42</v>
      </c>
      <c r="C485">
        <v>16800</v>
      </c>
      <c r="D485">
        <v>13.6</v>
      </c>
      <c r="E485" s="289" t="s">
        <v>1563</v>
      </c>
      <c r="F485">
        <v>5013842947</v>
      </c>
      <c r="G485" s="276">
        <v>45573</v>
      </c>
      <c r="H485" s="5">
        <v>20240927561828</v>
      </c>
      <c r="I485">
        <v>50.4</v>
      </c>
      <c r="J485" s="289" t="s">
        <v>287</v>
      </c>
      <c r="K485" s="289" t="s">
        <v>1564</v>
      </c>
      <c r="L485" s="289" t="s">
        <v>275</v>
      </c>
      <c r="M485" s="289" t="s">
        <v>1565</v>
      </c>
      <c r="N485" s="289" t="s">
        <v>889</v>
      </c>
      <c r="O485" s="289" t="s">
        <v>291</v>
      </c>
      <c r="P485" s="289" t="str">
        <f>VLOOKUP(CAT_Details[[#This Row],[Delivery Bp Customer Code]],Table6[],2,0)</f>
        <v>DX01-L5</v>
      </c>
    </row>
    <row r="486" spans="1:16" x14ac:dyDescent="0.25">
      <c r="A486" s="289" t="s">
        <v>285</v>
      </c>
      <c r="B486">
        <v>13</v>
      </c>
      <c r="C486">
        <v>2480</v>
      </c>
      <c r="D486">
        <v>5.73</v>
      </c>
      <c r="E486" s="289" t="s">
        <v>1566</v>
      </c>
      <c r="F486">
        <v>5013857767</v>
      </c>
      <c r="G486" s="276">
        <v>45573</v>
      </c>
      <c r="H486">
        <v>20241001563639</v>
      </c>
      <c r="I486">
        <v>11.984999999999999</v>
      </c>
      <c r="J486" s="289" t="s">
        <v>280</v>
      </c>
      <c r="K486" s="289" t="s">
        <v>1567</v>
      </c>
      <c r="L486" s="289" t="s">
        <v>275</v>
      </c>
      <c r="M486" s="289" t="s">
        <v>1479</v>
      </c>
      <c r="N486" s="289" t="s">
        <v>411</v>
      </c>
      <c r="O486" s="289" t="s">
        <v>291</v>
      </c>
      <c r="P486" s="289" t="str">
        <f>VLOOKUP(CAT_Details[[#This Row],[Delivery Bp Customer Code]],Table6[],2,0)</f>
        <v>DX01-L5</v>
      </c>
    </row>
    <row r="487" spans="1:16" x14ac:dyDescent="0.25">
      <c r="A487" s="289" t="s">
        <v>285</v>
      </c>
      <c r="B487">
        <v>5</v>
      </c>
      <c r="C487">
        <v>5750</v>
      </c>
      <c r="D487">
        <v>2</v>
      </c>
      <c r="E487" s="289" t="s">
        <v>1568</v>
      </c>
      <c r="F487">
        <v>5013857811</v>
      </c>
      <c r="G487" s="276">
        <v>45573</v>
      </c>
      <c r="H487">
        <v>20240926561161</v>
      </c>
      <c r="I487">
        <v>2.88</v>
      </c>
      <c r="J487" s="289" t="s">
        <v>324</v>
      </c>
      <c r="K487" s="289" t="s">
        <v>1569</v>
      </c>
      <c r="L487" s="289" t="s">
        <v>275</v>
      </c>
      <c r="M487" s="289" t="s">
        <v>1511</v>
      </c>
      <c r="N487" s="289" t="s">
        <v>333</v>
      </c>
      <c r="O487" s="289" t="s">
        <v>291</v>
      </c>
      <c r="P487" s="289" t="str">
        <f>VLOOKUP(CAT_Details[[#This Row],[Delivery Bp Customer Code]],Table6[],2,0)</f>
        <v>DX01-L5</v>
      </c>
    </row>
    <row r="488" spans="1:16" x14ac:dyDescent="0.25">
      <c r="A488" s="289" t="s">
        <v>285</v>
      </c>
      <c r="B488">
        <v>22</v>
      </c>
      <c r="C488">
        <v>1780.61</v>
      </c>
      <c r="D488">
        <v>10.130000000000001</v>
      </c>
      <c r="E488" s="289" t="s">
        <v>1570</v>
      </c>
      <c r="F488">
        <v>5013857829</v>
      </c>
      <c r="G488" s="276">
        <v>45573</v>
      </c>
      <c r="H488">
        <v>20241001563791</v>
      </c>
      <c r="I488">
        <v>21.908000000000001</v>
      </c>
      <c r="J488" s="289" t="s">
        <v>287</v>
      </c>
      <c r="K488" s="289" t="s">
        <v>1571</v>
      </c>
      <c r="L488" s="289" t="s">
        <v>275</v>
      </c>
      <c r="M488" s="289" t="s">
        <v>1572</v>
      </c>
      <c r="N488" s="289" t="s">
        <v>1198</v>
      </c>
      <c r="O488" s="289" t="s">
        <v>291</v>
      </c>
      <c r="P488" s="289" t="str">
        <f>VLOOKUP(CAT_Details[[#This Row],[Delivery Bp Customer Code]],Table6[],2,0)</f>
        <v>DX01-L5</v>
      </c>
    </row>
    <row r="489" spans="1:16" x14ac:dyDescent="0.25">
      <c r="A489" s="289" t="s">
        <v>285</v>
      </c>
      <c r="B489">
        <v>2</v>
      </c>
      <c r="C489">
        <v>140</v>
      </c>
      <c r="D489">
        <v>0.4</v>
      </c>
      <c r="E489" s="289" t="s">
        <v>1573</v>
      </c>
      <c r="F489">
        <v>5013857920</v>
      </c>
      <c r="G489" s="276">
        <v>45573</v>
      </c>
      <c r="H489">
        <v>20240930563142</v>
      </c>
      <c r="I489">
        <v>0.67200000000000004</v>
      </c>
      <c r="J489" s="289" t="s">
        <v>280</v>
      </c>
      <c r="K489" s="289" t="s">
        <v>1574</v>
      </c>
      <c r="L489" s="289" t="s">
        <v>275</v>
      </c>
      <c r="M489" s="289" t="s">
        <v>1336</v>
      </c>
      <c r="N489" s="289" t="s">
        <v>424</v>
      </c>
      <c r="O489" s="289" t="s">
        <v>291</v>
      </c>
      <c r="P489" s="289" t="str">
        <f>VLOOKUP(CAT_Details[[#This Row],[Delivery Bp Customer Code]],Table6[],2,0)</f>
        <v>DX01-L5</v>
      </c>
    </row>
    <row r="490" spans="1:16" x14ac:dyDescent="0.25">
      <c r="A490" s="289" t="s">
        <v>285</v>
      </c>
      <c r="B490">
        <v>112</v>
      </c>
      <c r="C490">
        <v>4279.5200000000004</v>
      </c>
      <c r="D490">
        <v>22.4</v>
      </c>
      <c r="E490" s="289" t="s">
        <v>1575</v>
      </c>
      <c r="F490">
        <v>5013857945</v>
      </c>
      <c r="G490" s="276">
        <v>45573</v>
      </c>
      <c r="H490">
        <v>20241001563780</v>
      </c>
      <c r="I490">
        <v>46.771000000000001</v>
      </c>
      <c r="J490" s="289" t="s">
        <v>287</v>
      </c>
      <c r="K490" s="289" t="s">
        <v>1576</v>
      </c>
      <c r="L490" s="289" t="s">
        <v>275</v>
      </c>
      <c r="M490" s="289" t="s">
        <v>1572</v>
      </c>
      <c r="N490" s="289" t="s">
        <v>1198</v>
      </c>
      <c r="O490" s="289" t="s">
        <v>291</v>
      </c>
      <c r="P490" s="289" t="str">
        <f>VLOOKUP(CAT_Details[[#This Row],[Delivery Bp Customer Code]],Table6[],2,0)</f>
        <v>DX01-L5</v>
      </c>
    </row>
    <row r="491" spans="1:16" x14ac:dyDescent="0.25">
      <c r="A491" s="289" t="s">
        <v>285</v>
      </c>
      <c r="B491">
        <v>2</v>
      </c>
      <c r="C491">
        <v>819</v>
      </c>
      <c r="D491">
        <v>1</v>
      </c>
      <c r="E491" s="289" t="s">
        <v>1542</v>
      </c>
      <c r="F491">
        <v>5013871104</v>
      </c>
      <c r="G491" s="276">
        <v>45573</v>
      </c>
      <c r="H491">
        <v>20241002564702</v>
      </c>
      <c r="I491">
        <v>2.4</v>
      </c>
      <c r="J491" s="289" t="s">
        <v>350</v>
      </c>
      <c r="K491" s="289" t="s">
        <v>1577</v>
      </c>
      <c r="L491" s="289" t="s">
        <v>275</v>
      </c>
      <c r="M491" s="289" t="s">
        <v>1544</v>
      </c>
      <c r="N491" s="289" t="s">
        <v>381</v>
      </c>
      <c r="O491" s="289" t="s">
        <v>291</v>
      </c>
      <c r="P491" s="289" t="str">
        <f>VLOOKUP(CAT_Details[[#This Row],[Delivery Bp Customer Code]],Table6[],2,0)</f>
        <v>DX01-L5</v>
      </c>
    </row>
    <row r="492" spans="1:16" x14ac:dyDescent="0.25">
      <c r="A492" s="289" t="s">
        <v>285</v>
      </c>
      <c r="B492">
        <v>17</v>
      </c>
      <c r="C492">
        <v>2868</v>
      </c>
      <c r="D492">
        <v>7.84</v>
      </c>
      <c r="E492" s="289" t="s">
        <v>1578</v>
      </c>
      <c r="F492">
        <v>5013871165</v>
      </c>
      <c r="G492" s="276">
        <v>45573</v>
      </c>
      <c r="H492">
        <v>20241001563890</v>
      </c>
      <c r="I492">
        <v>16.77</v>
      </c>
      <c r="J492" s="289" t="s">
        <v>350</v>
      </c>
      <c r="K492" s="289" t="s">
        <v>1579</v>
      </c>
      <c r="L492" s="289" t="s">
        <v>275</v>
      </c>
      <c r="M492" s="289" t="s">
        <v>1519</v>
      </c>
      <c r="N492" s="289" t="s">
        <v>357</v>
      </c>
      <c r="O492" s="289" t="s">
        <v>291</v>
      </c>
      <c r="P492" s="289" t="str">
        <f>VLOOKUP(CAT_Details[[#This Row],[Delivery Bp Customer Code]],Table6[],2,0)</f>
        <v>DX01-L5</v>
      </c>
    </row>
    <row r="493" spans="1:16" x14ac:dyDescent="0.25">
      <c r="A493" s="289" t="s">
        <v>285</v>
      </c>
      <c r="B493">
        <v>20</v>
      </c>
      <c r="C493">
        <v>3696</v>
      </c>
      <c r="D493">
        <v>10.01</v>
      </c>
      <c r="E493" s="289" t="s">
        <v>1580</v>
      </c>
      <c r="F493">
        <v>5013871334</v>
      </c>
      <c r="G493" s="276">
        <v>45573</v>
      </c>
      <c r="H493">
        <v>20241002564420</v>
      </c>
      <c r="I493">
        <v>24.024000000000001</v>
      </c>
      <c r="J493" s="289" t="s">
        <v>350</v>
      </c>
      <c r="K493" s="289" t="s">
        <v>1581</v>
      </c>
      <c r="L493" s="289" t="s">
        <v>275</v>
      </c>
      <c r="M493" s="289" t="s">
        <v>1544</v>
      </c>
      <c r="N493" s="289" t="s">
        <v>818</v>
      </c>
      <c r="O493" s="289" t="s">
        <v>291</v>
      </c>
      <c r="P493" s="289" t="str">
        <f>VLOOKUP(CAT_Details[[#This Row],[Delivery Bp Customer Code]],Table6[],2,0)</f>
        <v>DX01-L5</v>
      </c>
    </row>
    <row r="494" spans="1:16" x14ac:dyDescent="0.25">
      <c r="A494" s="289" t="s">
        <v>285</v>
      </c>
      <c r="B494">
        <v>4</v>
      </c>
      <c r="C494">
        <v>212</v>
      </c>
      <c r="D494">
        <v>0.8</v>
      </c>
      <c r="E494" s="289" t="s">
        <v>1582</v>
      </c>
      <c r="F494">
        <v>5013871382</v>
      </c>
      <c r="G494" s="276">
        <v>45573</v>
      </c>
      <c r="H494">
        <v>20241001563694</v>
      </c>
      <c r="I494">
        <v>1.1519999999999999</v>
      </c>
      <c r="J494" s="289" t="s">
        <v>350</v>
      </c>
      <c r="K494" s="289" t="s">
        <v>1583</v>
      </c>
      <c r="L494" s="289" t="s">
        <v>275</v>
      </c>
      <c r="M494" s="289" t="s">
        <v>1584</v>
      </c>
      <c r="N494" s="289" t="s">
        <v>407</v>
      </c>
      <c r="O494" s="289" t="s">
        <v>291</v>
      </c>
      <c r="P494" s="289" t="str">
        <f>VLOOKUP(CAT_Details[[#This Row],[Delivery Bp Customer Code]],Table6[],2,0)</f>
        <v>DX01-L5</v>
      </c>
    </row>
    <row r="495" spans="1:16" x14ac:dyDescent="0.25">
      <c r="A495" s="289" t="s">
        <v>285</v>
      </c>
      <c r="B495">
        <v>4</v>
      </c>
      <c r="C495">
        <v>688</v>
      </c>
      <c r="D495">
        <v>1.6</v>
      </c>
      <c r="E495" s="289" t="s">
        <v>1585</v>
      </c>
      <c r="F495">
        <v>5013871610</v>
      </c>
      <c r="G495" s="276">
        <v>45573</v>
      </c>
      <c r="H495">
        <v>20241002564754</v>
      </c>
      <c r="I495">
        <v>3.13</v>
      </c>
      <c r="J495" s="289" t="s">
        <v>287</v>
      </c>
      <c r="K495" s="289" t="s">
        <v>1586</v>
      </c>
      <c r="L495" s="289" t="s">
        <v>275</v>
      </c>
      <c r="M495" s="289" t="s">
        <v>1572</v>
      </c>
      <c r="N495" s="289" t="s">
        <v>814</v>
      </c>
      <c r="O495" s="289" t="s">
        <v>291</v>
      </c>
      <c r="P495" s="289" t="str">
        <f>VLOOKUP(CAT_Details[[#This Row],[Delivery Bp Customer Code]],Table6[],2,0)</f>
        <v>DX01-L5</v>
      </c>
    </row>
    <row r="496" spans="1:16" x14ac:dyDescent="0.25">
      <c r="A496" s="289" t="s">
        <v>285</v>
      </c>
      <c r="B496">
        <v>1</v>
      </c>
      <c r="C496">
        <v>180</v>
      </c>
      <c r="D496">
        <v>0.4</v>
      </c>
      <c r="E496" s="289" t="s">
        <v>1585</v>
      </c>
      <c r="F496">
        <v>5013871621</v>
      </c>
      <c r="G496" s="276">
        <v>45573</v>
      </c>
      <c r="H496">
        <v>20241002564762</v>
      </c>
      <c r="I496">
        <v>0.76800000000000002</v>
      </c>
      <c r="J496" s="289" t="s">
        <v>287</v>
      </c>
      <c r="K496" s="289" t="s">
        <v>1587</v>
      </c>
      <c r="L496" s="289" t="s">
        <v>275</v>
      </c>
      <c r="M496" s="289" t="s">
        <v>1572</v>
      </c>
      <c r="N496" s="289" t="s">
        <v>814</v>
      </c>
      <c r="O496" s="289" t="s">
        <v>291</v>
      </c>
      <c r="P496" s="289" t="str">
        <f>VLOOKUP(CAT_Details[[#This Row],[Delivery Bp Customer Code]],Table6[],2,0)</f>
        <v>DX01-L5</v>
      </c>
    </row>
    <row r="497" spans="1:16" x14ac:dyDescent="0.25">
      <c r="A497" s="289" t="s">
        <v>272</v>
      </c>
      <c r="B497">
        <v>3</v>
      </c>
      <c r="C497">
        <v>1665</v>
      </c>
      <c r="D497">
        <v>2.4</v>
      </c>
      <c r="E497" s="289" t="s">
        <v>1588</v>
      </c>
      <c r="F497">
        <v>5013811691</v>
      </c>
      <c r="G497" s="276">
        <v>45573</v>
      </c>
      <c r="H497">
        <v>20240926560834</v>
      </c>
      <c r="I497">
        <v>9.7919999999999998</v>
      </c>
      <c r="J497" s="289" t="s">
        <v>401</v>
      </c>
      <c r="K497" s="289" t="s">
        <v>1589</v>
      </c>
      <c r="L497" s="289" t="s">
        <v>275</v>
      </c>
      <c r="M497" s="289" t="s">
        <v>1547</v>
      </c>
      <c r="N497" s="289" t="s">
        <v>465</v>
      </c>
      <c r="O497" s="289" t="s">
        <v>277</v>
      </c>
      <c r="P497" s="289" t="str">
        <f>VLOOKUP(CAT_Details[[#This Row],[Delivery Bp Customer Code]],Table6[],2,0)</f>
        <v>U2-L5</v>
      </c>
    </row>
    <row r="498" spans="1:16" x14ac:dyDescent="0.25">
      <c r="A498" s="289" t="s">
        <v>272</v>
      </c>
      <c r="B498">
        <v>3</v>
      </c>
      <c r="C498">
        <v>375</v>
      </c>
      <c r="D498">
        <v>0.6</v>
      </c>
      <c r="E498" s="289" t="s">
        <v>1590</v>
      </c>
      <c r="F498">
        <v>5013828058</v>
      </c>
      <c r="G498" s="276">
        <v>45573</v>
      </c>
      <c r="H498">
        <v>20240926560723</v>
      </c>
      <c r="I498">
        <v>1.2430000000000001</v>
      </c>
      <c r="J498" s="289" t="s">
        <v>438</v>
      </c>
      <c r="K498" s="289" t="s">
        <v>1591</v>
      </c>
      <c r="L498" s="289" t="s">
        <v>275</v>
      </c>
      <c r="M498" s="289" t="s">
        <v>1508</v>
      </c>
      <c r="N498" s="289" t="s">
        <v>440</v>
      </c>
      <c r="O498" s="289" t="s">
        <v>277</v>
      </c>
      <c r="P498" s="289" t="str">
        <f>VLOOKUP(CAT_Details[[#This Row],[Delivery Bp Customer Code]],Table6[],2,0)</f>
        <v>U2-L5</v>
      </c>
    </row>
    <row r="499" spans="1:16" x14ac:dyDescent="0.25">
      <c r="A499" s="289" t="s">
        <v>272</v>
      </c>
      <c r="B499">
        <v>1</v>
      </c>
      <c r="C499">
        <v>37</v>
      </c>
      <c r="D499">
        <v>0.1</v>
      </c>
      <c r="E499" s="289" t="s">
        <v>1592</v>
      </c>
      <c r="F499">
        <v>5013842978</v>
      </c>
      <c r="G499" s="276">
        <v>45573</v>
      </c>
      <c r="H499">
        <v>20240927561811</v>
      </c>
      <c r="I499">
        <v>6.2E-2</v>
      </c>
      <c r="J499" s="289" t="s">
        <v>1047</v>
      </c>
      <c r="K499" s="289" t="s">
        <v>1593</v>
      </c>
      <c r="L499" s="289" t="s">
        <v>275</v>
      </c>
      <c r="M499" s="289" t="s">
        <v>1532</v>
      </c>
      <c r="N499" s="289" t="s">
        <v>1049</v>
      </c>
      <c r="O499" s="289" t="s">
        <v>277</v>
      </c>
      <c r="P499" s="289" t="str">
        <f>VLOOKUP(CAT_Details[[#This Row],[Delivery Bp Customer Code]],Table6[],2,0)</f>
        <v>U2-L5</v>
      </c>
    </row>
    <row r="500" spans="1:16" x14ac:dyDescent="0.25">
      <c r="A500" s="289" t="s">
        <v>272</v>
      </c>
      <c r="B500">
        <v>6</v>
      </c>
      <c r="C500">
        <v>1440</v>
      </c>
      <c r="D500">
        <v>1.4</v>
      </c>
      <c r="E500" s="289" t="s">
        <v>1594</v>
      </c>
      <c r="F500">
        <v>5013857844</v>
      </c>
      <c r="G500" s="276">
        <v>45573</v>
      </c>
      <c r="H500">
        <v>20240930563048</v>
      </c>
      <c r="I500">
        <v>2.016</v>
      </c>
      <c r="J500" s="289" t="s">
        <v>324</v>
      </c>
      <c r="K500" s="289" t="s">
        <v>1595</v>
      </c>
      <c r="L500" s="289" t="s">
        <v>275</v>
      </c>
      <c r="M500" s="289"/>
      <c r="N500" s="289" t="s">
        <v>453</v>
      </c>
      <c r="O500" s="289" t="s">
        <v>277</v>
      </c>
      <c r="P500" s="289" t="str">
        <f>VLOOKUP(CAT_Details[[#This Row],[Delivery Bp Customer Code]],Table6[],2,0)</f>
        <v>U2-L5</v>
      </c>
    </row>
    <row r="501" spans="1:16" x14ac:dyDescent="0.25">
      <c r="A501" s="289" t="s">
        <v>272</v>
      </c>
      <c r="B501">
        <v>20</v>
      </c>
      <c r="C501">
        <v>7406.92</v>
      </c>
      <c r="D501">
        <v>7.45</v>
      </c>
      <c r="E501" s="289" t="s">
        <v>1596</v>
      </c>
      <c r="F501">
        <v>5013871257</v>
      </c>
      <c r="G501" s="276">
        <v>45573</v>
      </c>
      <c r="H501" s="5">
        <v>20241002564895</v>
      </c>
      <c r="I501">
        <v>10.129</v>
      </c>
      <c r="J501" s="289" t="s">
        <v>350</v>
      </c>
      <c r="K501" s="289" t="s">
        <v>1597</v>
      </c>
      <c r="L501" s="289" t="s">
        <v>275</v>
      </c>
      <c r="M501" s="289" t="s">
        <v>1598</v>
      </c>
      <c r="N501" s="289" t="s">
        <v>456</v>
      </c>
      <c r="O501" s="289" t="s">
        <v>277</v>
      </c>
      <c r="P501" s="289" t="str">
        <f>VLOOKUP(CAT_Details[[#This Row],[Delivery Bp Customer Code]],Table6[],2,0)</f>
        <v>U2-L5</v>
      </c>
    </row>
    <row r="502" spans="1:16" x14ac:dyDescent="0.25">
      <c r="A502" s="289" t="s">
        <v>272</v>
      </c>
      <c r="B502">
        <v>1</v>
      </c>
      <c r="C502">
        <v>130</v>
      </c>
      <c r="D502">
        <v>0.4</v>
      </c>
      <c r="E502" s="289" t="s">
        <v>1599</v>
      </c>
      <c r="F502">
        <v>5013871307</v>
      </c>
      <c r="G502" s="276">
        <v>45573</v>
      </c>
      <c r="H502">
        <v>20240930563106</v>
      </c>
      <c r="I502">
        <v>0.96</v>
      </c>
      <c r="J502" s="289" t="s">
        <v>350</v>
      </c>
      <c r="K502" s="289" t="s">
        <v>1600</v>
      </c>
      <c r="L502" s="289" t="s">
        <v>275</v>
      </c>
      <c r="M502" s="289" t="s">
        <v>1519</v>
      </c>
      <c r="N502" s="289" t="s">
        <v>1329</v>
      </c>
      <c r="O502" s="289" t="s">
        <v>277</v>
      </c>
      <c r="P502" s="289" t="str">
        <f>VLOOKUP(CAT_Details[[#This Row],[Delivery Bp Customer Code]],Table6[],2,0)</f>
        <v>U2-L5</v>
      </c>
    </row>
    <row r="503" spans="1:16" x14ac:dyDescent="0.25">
      <c r="A503" s="289" t="s">
        <v>272</v>
      </c>
      <c r="B503">
        <v>23</v>
      </c>
      <c r="C503">
        <v>2300</v>
      </c>
      <c r="D503">
        <v>9.1999999999999993</v>
      </c>
      <c r="E503" s="289" t="s">
        <v>1601</v>
      </c>
      <c r="F503">
        <v>5013871448</v>
      </c>
      <c r="G503" s="276">
        <v>45573</v>
      </c>
      <c r="H503" s="5">
        <v>20241001564028</v>
      </c>
      <c r="I503">
        <v>17.001999999999999</v>
      </c>
      <c r="J503" s="289" t="s">
        <v>350</v>
      </c>
      <c r="K503" s="289" t="s">
        <v>1602</v>
      </c>
      <c r="L503" s="289" t="s">
        <v>275</v>
      </c>
      <c r="M503" s="289" t="s">
        <v>1519</v>
      </c>
      <c r="N503" s="289" t="s">
        <v>846</v>
      </c>
      <c r="O503" s="289" t="s">
        <v>277</v>
      </c>
      <c r="P503" s="289" t="str">
        <f>VLOOKUP(CAT_Details[[#This Row],[Delivery Bp Customer Code]],Table6[],2,0)</f>
        <v>U2-L5</v>
      </c>
    </row>
    <row r="504" spans="1:16" x14ac:dyDescent="0.25">
      <c r="A504" s="289" t="s">
        <v>272</v>
      </c>
      <c r="B504">
        <v>28</v>
      </c>
      <c r="C504">
        <v>1590.4</v>
      </c>
      <c r="D504">
        <v>13.6</v>
      </c>
      <c r="E504" s="289" t="s">
        <v>1603</v>
      </c>
      <c r="F504">
        <v>5013882168</v>
      </c>
      <c r="G504" s="276">
        <v>45573</v>
      </c>
      <c r="H504">
        <v>20241002565122</v>
      </c>
      <c r="I504">
        <v>34.048000000000002</v>
      </c>
      <c r="J504" s="289" t="s">
        <v>302</v>
      </c>
      <c r="K504" s="289" t="s">
        <v>1604</v>
      </c>
      <c r="L504" s="289" t="s">
        <v>275</v>
      </c>
      <c r="M504" s="289" t="s">
        <v>1605</v>
      </c>
      <c r="N504" s="289" t="s">
        <v>305</v>
      </c>
      <c r="O504" s="289" t="s">
        <v>277</v>
      </c>
      <c r="P504" s="289" t="str">
        <f>VLOOKUP(CAT_Details[[#This Row],[Delivery Bp Customer Code]],Table6[],2,0)</f>
        <v>U2-L5</v>
      </c>
    </row>
    <row r="505" spans="1:16" x14ac:dyDescent="0.25">
      <c r="A505" s="289" t="s">
        <v>272</v>
      </c>
      <c r="B505">
        <v>19</v>
      </c>
      <c r="C505">
        <v>950</v>
      </c>
      <c r="D505">
        <v>9.8000000000000007</v>
      </c>
      <c r="E505" s="289" t="s">
        <v>1606</v>
      </c>
      <c r="F505">
        <v>5013882206</v>
      </c>
      <c r="G505" s="276">
        <v>45573</v>
      </c>
      <c r="H505">
        <v>20241003565858</v>
      </c>
      <c r="I505">
        <v>21.806000000000001</v>
      </c>
      <c r="J505" s="289" t="s">
        <v>273</v>
      </c>
      <c r="K505" s="289" t="s">
        <v>1607</v>
      </c>
      <c r="L505" s="289" t="s">
        <v>275</v>
      </c>
      <c r="M505" s="289" t="s">
        <v>1608</v>
      </c>
      <c r="N505" s="289" t="s">
        <v>1240</v>
      </c>
      <c r="O505" s="289" t="s">
        <v>277</v>
      </c>
      <c r="P505" s="289" t="str">
        <f>VLOOKUP(CAT_Details[[#This Row],[Delivery Bp Customer Code]],Table6[],2,0)</f>
        <v>U2-L5</v>
      </c>
    </row>
    <row r="506" spans="1:16" x14ac:dyDescent="0.25">
      <c r="A506" s="289" t="s">
        <v>272</v>
      </c>
      <c r="B506">
        <v>6</v>
      </c>
      <c r="C506">
        <v>1440</v>
      </c>
      <c r="D506">
        <v>1.4</v>
      </c>
      <c r="E506" s="289" t="s">
        <v>1609</v>
      </c>
      <c r="F506">
        <v>5013895946</v>
      </c>
      <c r="G506" s="276">
        <v>45573</v>
      </c>
      <c r="H506" s="5">
        <v>20240930563048</v>
      </c>
      <c r="I506">
        <v>2.016</v>
      </c>
      <c r="J506" s="289" t="s">
        <v>324</v>
      </c>
      <c r="K506" s="289" t="s">
        <v>1610</v>
      </c>
      <c r="L506" s="289" t="s">
        <v>275</v>
      </c>
      <c r="M506" s="289" t="s">
        <v>1611</v>
      </c>
      <c r="N506" s="289" t="s">
        <v>453</v>
      </c>
      <c r="O506" s="289" t="s">
        <v>277</v>
      </c>
      <c r="P506" s="289" t="str">
        <f>VLOOKUP(CAT_Details[[#This Row],[Delivery Bp Customer Code]],Table6[],2,0)</f>
        <v>U2-L5</v>
      </c>
    </row>
    <row r="507" spans="1:16" x14ac:dyDescent="0.25">
      <c r="A507" s="289" t="s">
        <v>1612</v>
      </c>
      <c r="B507">
        <v>1</v>
      </c>
      <c r="C507">
        <v>570</v>
      </c>
      <c r="D507">
        <v>0.4</v>
      </c>
      <c r="E507" s="289" t="s">
        <v>1613</v>
      </c>
      <c r="F507">
        <v>5013914061</v>
      </c>
      <c r="G507" s="276">
        <v>45573</v>
      </c>
      <c r="I507">
        <v>0.57599999999999996</v>
      </c>
      <c r="J507" s="289" t="s">
        <v>273</v>
      </c>
      <c r="K507" s="289" t="s">
        <v>1614</v>
      </c>
      <c r="L507" s="289" t="s">
        <v>294</v>
      </c>
      <c r="M507" s="289" t="s">
        <v>1615</v>
      </c>
      <c r="N507" s="289" t="s">
        <v>300</v>
      </c>
      <c r="O507" s="289" t="s">
        <v>1616</v>
      </c>
      <c r="P507" s="289" t="str">
        <f>VLOOKUP(CAT_Details[[#This Row],[Delivery Bp Customer Code]],Table6[],2,0)</f>
        <v>No Loc</v>
      </c>
    </row>
    <row r="508" spans="1:16" x14ac:dyDescent="0.25">
      <c r="A508" s="289" t="s">
        <v>278</v>
      </c>
      <c r="B508">
        <v>10</v>
      </c>
      <c r="C508">
        <v>3568</v>
      </c>
      <c r="D508">
        <v>4</v>
      </c>
      <c r="E508" s="289" t="s">
        <v>1617</v>
      </c>
      <c r="F508">
        <v>5013842748</v>
      </c>
      <c r="G508" s="276">
        <v>45574</v>
      </c>
      <c r="H508">
        <v>20240930562475</v>
      </c>
      <c r="I508">
        <v>7.4880000000000004</v>
      </c>
      <c r="J508" s="289" t="s">
        <v>294</v>
      </c>
      <c r="K508" s="289" t="s">
        <v>1618</v>
      </c>
      <c r="L508" s="289" t="s">
        <v>275</v>
      </c>
      <c r="M508" s="289" t="s">
        <v>1619</v>
      </c>
      <c r="N508" s="289" t="s">
        <v>1620</v>
      </c>
      <c r="O508" s="289" t="s">
        <v>498</v>
      </c>
      <c r="P508" s="289" t="str">
        <f>VLOOKUP(CAT_Details[[#This Row],[Delivery Bp Customer Code]],Table6[],2,0)</f>
        <v>DK-BM01</v>
      </c>
    </row>
    <row r="509" spans="1:16" x14ac:dyDescent="0.25">
      <c r="A509" s="289" t="s">
        <v>278</v>
      </c>
      <c r="B509">
        <v>1</v>
      </c>
      <c r="C509">
        <v>600</v>
      </c>
      <c r="D509">
        <v>0.4</v>
      </c>
      <c r="E509" s="289" t="s">
        <v>1621</v>
      </c>
      <c r="F509">
        <v>5013871406</v>
      </c>
      <c r="G509" s="276">
        <v>45574</v>
      </c>
      <c r="H509">
        <v>20241001564152</v>
      </c>
      <c r="I509">
        <v>0.57599999999999996</v>
      </c>
      <c r="J509" s="289" t="s">
        <v>324</v>
      </c>
      <c r="K509" s="289" t="s">
        <v>1622</v>
      </c>
      <c r="L509" s="289" t="s">
        <v>275</v>
      </c>
      <c r="M509" s="289" t="s">
        <v>1467</v>
      </c>
      <c r="N509" s="289" t="s">
        <v>333</v>
      </c>
      <c r="O509" s="289" t="s">
        <v>498</v>
      </c>
      <c r="P509" s="289" t="str">
        <f>VLOOKUP(CAT_Details[[#This Row],[Delivery Bp Customer Code]],Table6[],2,0)</f>
        <v>DK-BM01</v>
      </c>
    </row>
    <row r="510" spans="1:16" x14ac:dyDescent="0.25">
      <c r="A510" s="289" t="s">
        <v>278</v>
      </c>
      <c r="B510">
        <v>6</v>
      </c>
      <c r="C510">
        <v>2054.04</v>
      </c>
      <c r="D510">
        <v>2.4</v>
      </c>
      <c r="E510" s="289" t="s">
        <v>1623</v>
      </c>
      <c r="F510">
        <v>5013871499</v>
      </c>
      <c r="G510" s="276">
        <v>45574</v>
      </c>
      <c r="H510">
        <v>20240930562742</v>
      </c>
      <c r="I510">
        <v>2.88</v>
      </c>
      <c r="J510" s="289" t="s">
        <v>280</v>
      </c>
      <c r="K510" s="289" t="s">
        <v>1624</v>
      </c>
      <c r="L510" s="289" t="s">
        <v>275</v>
      </c>
      <c r="M510" s="289" t="s">
        <v>1479</v>
      </c>
      <c r="N510" s="289" t="s">
        <v>643</v>
      </c>
      <c r="O510" s="289" t="s">
        <v>498</v>
      </c>
      <c r="P510" s="289" t="str">
        <f>VLOOKUP(CAT_Details[[#This Row],[Delivery Bp Customer Code]],Table6[],2,0)</f>
        <v>DK-BM01</v>
      </c>
    </row>
    <row r="511" spans="1:16" x14ac:dyDescent="0.25">
      <c r="A511" s="289" t="s">
        <v>874</v>
      </c>
      <c r="B511">
        <v>4</v>
      </c>
      <c r="C511">
        <v>1696</v>
      </c>
      <c r="D511">
        <v>2</v>
      </c>
      <c r="E511" s="289" t="s">
        <v>1625</v>
      </c>
      <c r="F511">
        <v>5013882401</v>
      </c>
      <c r="G511" s="276">
        <v>45574</v>
      </c>
      <c r="H511">
        <v>20241002564729</v>
      </c>
      <c r="I511">
        <v>4.8</v>
      </c>
      <c r="J511" s="289" t="s">
        <v>350</v>
      </c>
      <c r="K511" s="289" t="s">
        <v>1626</v>
      </c>
      <c r="L511" s="289" t="s">
        <v>275</v>
      </c>
      <c r="M511" s="289" t="s">
        <v>1544</v>
      </c>
      <c r="N511" s="289" t="s">
        <v>381</v>
      </c>
      <c r="O511" s="289" t="s">
        <v>1014</v>
      </c>
      <c r="P511" s="289" t="str">
        <f>VLOOKUP(CAT_Details[[#This Row],[Delivery Bp Customer Code]],Table6[],2,0)</f>
        <v>MZ07</v>
      </c>
    </row>
    <row r="512" spans="1:16" x14ac:dyDescent="0.25">
      <c r="A512" s="289" t="s">
        <v>76</v>
      </c>
      <c r="B512">
        <v>1</v>
      </c>
      <c r="C512">
        <v>60</v>
      </c>
      <c r="D512">
        <v>0.4</v>
      </c>
      <c r="E512" s="289" t="s">
        <v>1627</v>
      </c>
      <c r="F512">
        <v>5013871285</v>
      </c>
      <c r="G512" s="276">
        <v>45574</v>
      </c>
      <c r="H512" s="5">
        <v>20241001563853</v>
      </c>
      <c r="I512">
        <v>0.68200000000000005</v>
      </c>
      <c r="J512" s="289" t="s">
        <v>324</v>
      </c>
      <c r="K512" s="289" t="s">
        <v>1628</v>
      </c>
      <c r="L512" s="289" t="s">
        <v>275</v>
      </c>
      <c r="M512" s="289" t="s">
        <v>1467</v>
      </c>
      <c r="N512" s="289" t="s">
        <v>1160</v>
      </c>
      <c r="O512" s="289" t="s">
        <v>748</v>
      </c>
      <c r="P512" s="289" t="str">
        <f>VLOOKUP(CAT_Details[[#This Row],[Delivery Bp Customer Code]],Table6[],2,0)</f>
        <v>No Loc</v>
      </c>
    </row>
    <row r="513" spans="1:16" x14ac:dyDescent="0.25">
      <c r="A513" s="289" t="s">
        <v>76</v>
      </c>
      <c r="B513">
        <v>1</v>
      </c>
      <c r="C513">
        <v>40</v>
      </c>
      <c r="D513">
        <v>0.25</v>
      </c>
      <c r="E513" s="289" t="s">
        <v>1629</v>
      </c>
      <c r="F513">
        <v>5013882239</v>
      </c>
      <c r="G513" s="276">
        <v>45574</v>
      </c>
      <c r="H513">
        <v>20240930562642</v>
      </c>
      <c r="I513">
        <v>0.24</v>
      </c>
      <c r="J513" s="289" t="s">
        <v>350</v>
      </c>
      <c r="K513" s="289" t="s">
        <v>1630</v>
      </c>
      <c r="L513" s="289" t="s">
        <v>275</v>
      </c>
      <c r="M513" s="289" t="s">
        <v>1544</v>
      </c>
      <c r="N513" s="289" t="s">
        <v>1631</v>
      </c>
      <c r="O513" s="289" t="s">
        <v>748</v>
      </c>
      <c r="P513" s="289" t="str">
        <f>VLOOKUP(CAT_Details[[#This Row],[Delivery Bp Customer Code]],Table6[],2,0)</f>
        <v>No Loc</v>
      </c>
    </row>
    <row r="514" spans="1:16" x14ac:dyDescent="0.25">
      <c r="A514" s="289" t="s">
        <v>76</v>
      </c>
      <c r="B514">
        <v>2</v>
      </c>
      <c r="C514">
        <v>383</v>
      </c>
      <c r="D514">
        <v>0.8</v>
      </c>
      <c r="E514" s="289" t="s">
        <v>1632</v>
      </c>
      <c r="F514">
        <v>5013882340</v>
      </c>
      <c r="G514" s="276">
        <v>45574</v>
      </c>
      <c r="H514">
        <v>20241004566353</v>
      </c>
      <c r="I514">
        <v>1.92</v>
      </c>
      <c r="J514" s="289" t="s">
        <v>350</v>
      </c>
      <c r="K514" s="289" t="s">
        <v>1633</v>
      </c>
      <c r="L514" s="289" t="s">
        <v>275</v>
      </c>
      <c r="M514" s="289" t="s">
        <v>1584</v>
      </c>
      <c r="N514" s="289" t="s">
        <v>1634</v>
      </c>
      <c r="O514" s="289" t="s">
        <v>748</v>
      </c>
      <c r="P514" s="289" t="str">
        <f>VLOOKUP(CAT_Details[[#This Row],[Delivery Bp Customer Code]],Table6[],2,0)</f>
        <v>No Loc</v>
      </c>
    </row>
    <row r="515" spans="1:16" x14ac:dyDescent="0.25">
      <c r="A515" s="289" t="s">
        <v>285</v>
      </c>
      <c r="B515">
        <v>4</v>
      </c>
      <c r="C515">
        <v>402</v>
      </c>
      <c r="D515">
        <v>1.6</v>
      </c>
      <c r="E515" s="289" t="s">
        <v>1635</v>
      </c>
      <c r="F515">
        <v>5013842717</v>
      </c>
      <c r="G515" s="276">
        <v>45574</v>
      </c>
      <c r="H515">
        <v>20240930562592</v>
      </c>
      <c r="I515">
        <v>2.1120000000000001</v>
      </c>
      <c r="J515" s="289" t="s">
        <v>294</v>
      </c>
      <c r="K515" s="289" t="s">
        <v>1636</v>
      </c>
      <c r="L515" s="289" t="s">
        <v>275</v>
      </c>
      <c r="M515" s="289" t="s">
        <v>1508</v>
      </c>
      <c r="N515" s="289" t="s">
        <v>504</v>
      </c>
      <c r="O515" s="289" t="s">
        <v>291</v>
      </c>
      <c r="P515" s="289" t="str">
        <f>VLOOKUP(CAT_Details[[#This Row],[Delivery Bp Customer Code]],Table6[],2,0)</f>
        <v>DX01-L5</v>
      </c>
    </row>
    <row r="516" spans="1:16" x14ac:dyDescent="0.25">
      <c r="A516" s="289" t="s">
        <v>285</v>
      </c>
      <c r="B516">
        <v>8</v>
      </c>
      <c r="C516">
        <v>600</v>
      </c>
      <c r="D516">
        <v>3.2</v>
      </c>
      <c r="E516" s="289" t="s">
        <v>1637</v>
      </c>
      <c r="F516">
        <v>5013857549</v>
      </c>
      <c r="G516" s="276">
        <v>45574</v>
      </c>
      <c r="H516" s="5">
        <v>20240930563136</v>
      </c>
      <c r="I516">
        <v>7.68</v>
      </c>
      <c r="J516" s="289" t="s">
        <v>345</v>
      </c>
      <c r="K516" s="289" t="s">
        <v>1638</v>
      </c>
      <c r="L516" s="289" t="s">
        <v>275</v>
      </c>
      <c r="M516" s="289" t="s">
        <v>1639</v>
      </c>
      <c r="N516" s="289" t="s">
        <v>512</v>
      </c>
      <c r="O516" s="289" t="s">
        <v>291</v>
      </c>
      <c r="P516" s="289" t="str">
        <f>VLOOKUP(CAT_Details[[#This Row],[Delivery Bp Customer Code]],Table6[],2,0)</f>
        <v>DX01-L5</v>
      </c>
    </row>
    <row r="517" spans="1:16" x14ac:dyDescent="0.25">
      <c r="A517" s="289" t="s">
        <v>285</v>
      </c>
      <c r="B517">
        <v>8</v>
      </c>
      <c r="C517">
        <v>2328</v>
      </c>
      <c r="D517">
        <v>3.02</v>
      </c>
      <c r="E517" s="289" t="s">
        <v>1640</v>
      </c>
      <c r="F517">
        <v>5013871181</v>
      </c>
      <c r="G517" s="276">
        <v>45574</v>
      </c>
      <c r="H517">
        <v>20241001563510</v>
      </c>
      <c r="I517">
        <v>2.5270000000000001</v>
      </c>
      <c r="J517" s="289" t="s">
        <v>287</v>
      </c>
      <c r="K517" s="289" t="s">
        <v>1641</v>
      </c>
      <c r="L517" s="289" t="s">
        <v>275</v>
      </c>
      <c r="M517" s="289" t="s">
        <v>1642</v>
      </c>
      <c r="N517" s="289" t="s">
        <v>516</v>
      </c>
      <c r="O517" s="289" t="s">
        <v>291</v>
      </c>
      <c r="P517" s="289" t="str">
        <f>VLOOKUP(CAT_Details[[#This Row],[Delivery Bp Customer Code]],Table6[],2,0)</f>
        <v>DX01-L5</v>
      </c>
    </row>
    <row r="518" spans="1:16" x14ac:dyDescent="0.25">
      <c r="A518" s="289" t="s">
        <v>285</v>
      </c>
      <c r="B518">
        <v>4</v>
      </c>
      <c r="C518">
        <v>3450</v>
      </c>
      <c r="D518">
        <v>1.6</v>
      </c>
      <c r="E518" s="289" t="s">
        <v>1643</v>
      </c>
      <c r="F518">
        <v>5013871539</v>
      </c>
      <c r="G518" s="276">
        <v>45574</v>
      </c>
      <c r="H518" s="5">
        <v>20240926561164</v>
      </c>
      <c r="I518">
        <v>2.3039999999999998</v>
      </c>
      <c r="J518" s="289" t="s">
        <v>324</v>
      </c>
      <c r="K518" s="289" t="s">
        <v>1644</v>
      </c>
      <c r="L518" s="289" t="s">
        <v>275</v>
      </c>
      <c r="M518" s="289" t="s">
        <v>1467</v>
      </c>
      <c r="N518" s="289" t="s">
        <v>333</v>
      </c>
      <c r="O518" s="289" t="s">
        <v>291</v>
      </c>
      <c r="P518" s="289" t="str">
        <f>VLOOKUP(CAT_Details[[#This Row],[Delivery Bp Customer Code]],Table6[],2,0)</f>
        <v>DX01-L5</v>
      </c>
    </row>
    <row r="519" spans="1:16" x14ac:dyDescent="0.25">
      <c r="A519" s="289" t="s">
        <v>285</v>
      </c>
      <c r="B519">
        <v>6</v>
      </c>
      <c r="C519">
        <v>1272</v>
      </c>
      <c r="D519">
        <v>1.58</v>
      </c>
      <c r="E519" s="289" t="s">
        <v>1645</v>
      </c>
      <c r="F519">
        <v>5013871576</v>
      </c>
      <c r="G519" s="276">
        <v>45574</v>
      </c>
      <c r="H519">
        <v>20240930562858</v>
      </c>
      <c r="I519">
        <v>3.4020000000000001</v>
      </c>
      <c r="J519" s="289" t="s">
        <v>324</v>
      </c>
      <c r="K519" s="289" t="s">
        <v>1646</v>
      </c>
      <c r="L519" s="289" t="s">
        <v>275</v>
      </c>
      <c r="M519" s="289" t="s">
        <v>1647</v>
      </c>
      <c r="N519" s="289" t="s">
        <v>508</v>
      </c>
      <c r="O519" s="289" t="s">
        <v>291</v>
      </c>
      <c r="P519" s="289" t="str">
        <f>VLOOKUP(CAT_Details[[#This Row],[Delivery Bp Customer Code]],Table6[],2,0)</f>
        <v>DX01-L5</v>
      </c>
    </row>
    <row r="520" spans="1:16" x14ac:dyDescent="0.25">
      <c r="A520" s="289" t="s">
        <v>285</v>
      </c>
      <c r="B520">
        <v>8</v>
      </c>
      <c r="C520">
        <v>616</v>
      </c>
      <c r="D520">
        <v>3.2</v>
      </c>
      <c r="E520" s="289" t="s">
        <v>1648</v>
      </c>
      <c r="F520">
        <v>5013882217</v>
      </c>
      <c r="G520" s="276">
        <v>45574</v>
      </c>
      <c r="H520">
        <v>20241002564502</v>
      </c>
      <c r="I520">
        <v>7.7569999999999997</v>
      </c>
      <c r="J520" s="289" t="s">
        <v>350</v>
      </c>
      <c r="K520" s="289" t="s">
        <v>1649</v>
      </c>
      <c r="L520" s="289" t="s">
        <v>275</v>
      </c>
      <c r="M520" s="289" t="s">
        <v>1544</v>
      </c>
      <c r="N520" s="289" t="s">
        <v>690</v>
      </c>
      <c r="O520" s="289" t="s">
        <v>291</v>
      </c>
      <c r="P520" s="289" t="str">
        <f>VLOOKUP(CAT_Details[[#This Row],[Delivery Bp Customer Code]],Table6[],2,0)</f>
        <v>DX01-L5</v>
      </c>
    </row>
    <row r="521" spans="1:16" x14ac:dyDescent="0.25">
      <c r="A521" s="289" t="s">
        <v>285</v>
      </c>
      <c r="B521">
        <v>1</v>
      </c>
      <c r="C521">
        <v>10</v>
      </c>
      <c r="D521">
        <v>0.03</v>
      </c>
      <c r="E521" s="289" t="s">
        <v>1650</v>
      </c>
      <c r="F521">
        <v>5013882373</v>
      </c>
      <c r="G521" s="276">
        <v>45574</v>
      </c>
      <c r="H521" s="5">
        <v>20241002564461</v>
      </c>
      <c r="I521">
        <v>1.2E-2</v>
      </c>
      <c r="J521" s="289" t="s">
        <v>350</v>
      </c>
      <c r="K521" s="289" t="s">
        <v>1651</v>
      </c>
      <c r="L521" s="289" t="s">
        <v>275</v>
      </c>
      <c r="M521" s="289"/>
      <c r="N521" s="289" t="s">
        <v>360</v>
      </c>
      <c r="O521" s="289" t="s">
        <v>291</v>
      </c>
      <c r="P521" s="289" t="str">
        <f>VLOOKUP(CAT_Details[[#This Row],[Delivery Bp Customer Code]],Table6[],2,0)</f>
        <v>DX01-L5</v>
      </c>
    </row>
    <row r="522" spans="1:16" x14ac:dyDescent="0.25">
      <c r="A522" s="289" t="s">
        <v>285</v>
      </c>
      <c r="B522">
        <v>1</v>
      </c>
      <c r="C522">
        <v>10</v>
      </c>
      <c r="D522">
        <v>0.03</v>
      </c>
      <c r="E522" s="289" t="s">
        <v>1650</v>
      </c>
      <c r="F522">
        <v>5013882382</v>
      </c>
      <c r="G522" s="276">
        <v>45574</v>
      </c>
      <c r="H522" s="5">
        <v>20241002564458</v>
      </c>
      <c r="I522">
        <v>1.2E-2</v>
      </c>
      <c r="J522" s="289" t="s">
        <v>350</v>
      </c>
      <c r="K522" s="289" t="s">
        <v>1652</v>
      </c>
      <c r="L522" s="289" t="s">
        <v>275</v>
      </c>
      <c r="M522" s="289" t="s">
        <v>1544</v>
      </c>
      <c r="N522" s="289" t="s">
        <v>360</v>
      </c>
      <c r="O522" s="289" t="s">
        <v>291</v>
      </c>
      <c r="P522" s="289" t="str">
        <f>VLOOKUP(CAT_Details[[#This Row],[Delivery Bp Customer Code]],Table6[],2,0)</f>
        <v>DX01-L5</v>
      </c>
    </row>
    <row r="523" spans="1:16" x14ac:dyDescent="0.25">
      <c r="A523" s="289" t="s">
        <v>285</v>
      </c>
      <c r="B523">
        <v>4</v>
      </c>
      <c r="C523">
        <v>386.5</v>
      </c>
      <c r="D523">
        <v>1.76</v>
      </c>
      <c r="E523" s="289" t="s">
        <v>1653</v>
      </c>
      <c r="F523">
        <v>5013897698</v>
      </c>
      <c r="G523" s="276">
        <v>45574</v>
      </c>
      <c r="H523">
        <v>20241004566538</v>
      </c>
      <c r="I523">
        <v>3.7290000000000001</v>
      </c>
      <c r="J523" s="289" t="s">
        <v>273</v>
      </c>
      <c r="K523" s="289" t="s">
        <v>1654</v>
      </c>
      <c r="L523" s="289" t="s">
        <v>275</v>
      </c>
      <c r="M523" s="289" t="s">
        <v>1471</v>
      </c>
      <c r="N523" s="289" t="s">
        <v>519</v>
      </c>
      <c r="O523" s="289" t="s">
        <v>291</v>
      </c>
      <c r="P523" s="289" t="str">
        <f>VLOOKUP(CAT_Details[[#This Row],[Delivery Bp Customer Code]],Table6[],2,0)</f>
        <v>DX01-L5</v>
      </c>
    </row>
    <row r="524" spans="1:16" x14ac:dyDescent="0.25">
      <c r="A524" s="289" t="s">
        <v>285</v>
      </c>
      <c r="B524">
        <v>5</v>
      </c>
      <c r="C524">
        <v>31</v>
      </c>
      <c r="D524">
        <v>0.2</v>
      </c>
      <c r="E524" s="289" t="s">
        <v>1655</v>
      </c>
      <c r="F524">
        <v>5013921517</v>
      </c>
      <c r="G524" s="276">
        <v>45574</v>
      </c>
      <c r="H524">
        <v>20241001563819</v>
      </c>
      <c r="I524">
        <v>0.106</v>
      </c>
      <c r="J524" s="289" t="s">
        <v>345</v>
      </c>
      <c r="K524" s="289" t="s">
        <v>1656</v>
      </c>
      <c r="L524" s="289" t="s">
        <v>275</v>
      </c>
      <c r="M524" s="289" t="s">
        <v>1657</v>
      </c>
      <c r="N524" s="289" t="s">
        <v>371</v>
      </c>
      <c r="O524" s="289" t="s">
        <v>291</v>
      </c>
      <c r="P524" s="289" t="str">
        <f>VLOOKUP(CAT_Details[[#This Row],[Delivery Bp Customer Code]],Table6[],2,0)</f>
        <v>DX01-L5</v>
      </c>
    </row>
    <row r="525" spans="1:16" x14ac:dyDescent="0.25">
      <c r="A525" s="289" t="s">
        <v>285</v>
      </c>
      <c r="B525">
        <v>13</v>
      </c>
      <c r="C525">
        <v>2480</v>
      </c>
      <c r="D525">
        <v>5.73</v>
      </c>
      <c r="E525" s="289" t="s">
        <v>1566</v>
      </c>
      <c r="F525">
        <v>5013921824</v>
      </c>
      <c r="G525" s="276">
        <v>45574</v>
      </c>
      <c r="H525">
        <v>20241001563639</v>
      </c>
      <c r="I525">
        <v>11.984999999999999</v>
      </c>
      <c r="J525" s="289" t="s">
        <v>280</v>
      </c>
      <c r="K525" s="289" t="s">
        <v>1658</v>
      </c>
      <c r="L525" s="289" t="s">
        <v>275</v>
      </c>
      <c r="M525" s="289"/>
      <c r="N525" s="289" t="s">
        <v>411</v>
      </c>
      <c r="O525" s="289" t="s">
        <v>291</v>
      </c>
      <c r="P525" s="289" t="str">
        <f>VLOOKUP(CAT_Details[[#This Row],[Delivery Bp Customer Code]],Table6[],2,0)</f>
        <v>DX01-L5</v>
      </c>
    </row>
    <row r="526" spans="1:16" x14ac:dyDescent="0.25">
      <c r="A526" s="289" t="s">
        <v>521</v>
      </c>
      <c r="B526">
        <v>4</v>
      </c>
      <c r="C526">
        <v>2968</v>
      </c>
      <c r="D526">
        <v>1.6</v>
      </c>
      <c r="E526" s="289" t="s">
        <v>1659</v>
      </c>
      <c r="F526">
        <v>5013882295</v>
      </c>
      <c r="G526" s="276">
        <v>45574</v>
      </c>
      <c r="H526">
        <v>20241001563679</v>
      </c>
      <c r="I526">
        <v>3.9940000000000002</v>
      </c>
      <c r="J526" s="289" t="s">
        <v>350</v>
      </c>
      <c r="K526" s="289" t="s">
        <v>1660</v>
      </c>
      <c r="L526" s="289" t="s">
        <v>275</v>
      </c>
      <c r="M526" s="289" t="s">
        <v>1661</v>
      </c>
      <c r="N526" s="289" t="s">
        <v>524</v>
      </c>
      <c r="O526" s="289" t="s">
        <v>525</v>
      </c>
      <c r="P526" s="289" t="str">
        <f>VLOOKUP(CAT_Details[[#This Row],[Delivery Bp Customer Code]],Table6[],2,0)</f>
        <v>No Loc</v>
      </c>
    </row>
    <row r="527" spans="1:16" x14ac:dyDescent="0.25">
      <c r="A527" s="289" t="s">
        <v>272</v>
      </c>
      <c r="B527">
        <v>10</v>
      </c>
      <c r="C527">
        <v>640</v>
      </c>
      <c r="D527">
        <v>3.63</v>
      </c>
      <c r="E527" s="289" t="s">
        <v>1662</v>
      </c>
      <c r="F527">
        <v>5013871594</v>
      </c>
      <c r="G527" s="276">
        <v>45574</v>
      </c>
      <c r="H527">
        <v>20240930562692</v>
      </c>
      <c r="I527">
        <v>8.6519999999999992</v>
      </c>
      <c r="J527" s="289" t="s">
        <v>324</v>
      </c>
      <c r="K527" s="289" t="s">
        <v>1663</v>
      </c>
      <c r="L527" s="289" t="s">
        <v>275</v>
      </c>
      <c r="M527" s="289"/>
      <c r="N527" s="289" t="s">
        <v>562</v>
      </c>
      <c r="O527" s="289" t="s">
        <v>277</v>
      </c>
      <c r="P527" s="289" t="str">
        <f>VLOOKUP(CAT_Details[[#This Row],[Delivery Bp Customer Code]],Table6[],2,0)</f>
        <v>U2-L5</v>
      </c>
    </row>
    <row r="528" spans="1:16" x14ac:dyDescent="0.25">
      <c r="A528" s="289" t="s">
        <v>272</v>
      </c>
      <c r="B528">
        <v>2</v>
      </c>
      <c r="C528">
        <v>957.2</v>
      </c>
      <c r="D528">
        <v>0.8</v>
      </c>
      <c r="E528" s="289" t="s">
        <v>1664</v>
      </c>
      <c r="F528">
        <v>5013882045</v>
      </c>
      <c r="G528" s="276">
        <v>45574</v>
      </c>
      <c r="H528">
        <v>20241002564695</v>
      </c>
      <c r="I528">
        <v>1.1519999999999999</v>
      </c>
      <c r="J528" s="289" t="s">
        <v>350</v>
      </c>
      <c r="K528" s="289" t="s">
        <v>1665</v>
      </c>
      <c r="L528" s="289" t="s">
        <v>275</v>
      </c>
      <c r="M528" s="289" t="s">
        <v>1584</v>
      </c>
      <c r="N528" s="289" t="s">
        <v>1054</v>
      </c>
      <c r="O528" s="289" t="s">
        <v>277</v>
      </c>
      <c r="P528" s="289" t="str">
        <f>VLOOKUP(CAT_Details[[#This Row],[Delivery Bp Customer Code]],Table6[],2,0)</f>
        <v>U2-L5</v>
      </c>
    </row>
    <row r="529" spans="1:16" x14ac:dyDescent="0.25">
      <c r="A529" s="289" t="s">
        <v>272</v>
      </c>
      <c r="B529">
        <v>11</v>
      </c>
      <c r="C529">
        <v>1385</v>
      </c>
      <c r="D529">
        <v>4.4000000000000004</v>
      </c>
      <c r="E529" s="289" t="s">
        <v>1666</v>
      </c>
      <c r="F529">
        <v>5013882357</v>
      </c>
      <c r="G529" s="276">
        <v>45574</v>
      </c>
      <c r="H529">
        <v>20241002564424</v>
      </c>
      <c r="I529">
        <v>10.032</v>
      </c>
      <c r="J529" s="289" t="s">
        <v>350</v>
      </c>
      <c r="K529" s="289" t="s">
        <v>1667</v>
      </c>
      <c r="L529" s="289" t="s">
        <v>275</v>
      </c>
      <c r="M529" s="289" t="s">
        <v>1668</v>
      </c>
      <c r="N529" s="289" t="s">
        <v>472</v>
      </c>
      <c r="O529" s="289" t="s">
        <v>277</v>
      </c>
      <c r="P529" s="289" t="str">
        <f>VLOOKUP(CAT_Details[[#This Row],[Delivery Bp Customer Code]],Table6[],2,0)</f>
        <v>U2-L5</v>
      </c>
    </row>
    <row r="530" spans="1:16" x14ac:dyDescent="0.25">
      <c r="A530" s="289" t="s">
        <v>272</v>
      </c>
      <c r="B530">
        <v>1</v>
      </c>
      <c r="C530">
        <v>150</v>
      </c>
      <c r="D530">
        <v>0.2</v>
      </c>
      <c r="E530" s="289" t="s">
        <v>1669</v>
      </c>
      <c r="F530">
        <v>5013882364</v>
      </c>
      <c r="G530" s="276">
        <v>45574</v>
      </c>
      <c r="H530" s="5">
        <v>20241002564694</v>
      </c>
      <c r="I530">
        <v>0.26400000000000001</v>
      </c>
      <c r="J530" s="289" t="s">
        <v>350</v>
      </c>
      <c r="K530" s="289" t="s">
        <v>1670</v>
      </c>
      <c r="L530" s="289" t="s">
        <v>275</v>
      </c>
      <c r="M530" s="289" t="s">
        <v>1584</v>
      </c>
      <c r="N530" s="289" t="s">
        <v>544</v>
      </c>
      <c r="O530" s="289" t="s">
        <v>277</v>
      </c>
      <c r="P530" s="289" t="str">
        <f>VLOOKUP(CAT_Details[[#This Row],[Delivery Bp Customer Code]],Table6[],2,0)</f>
        <v>U2-L5</v>
      </c>
    </row>
    <row r="531" spans="1:16" x14ac:dyDescent="0.25">
      <c r="A531" s="289" t="s">
        <v>272</v>
      </c>
      <c r="B531">
        <v>5</v>
      </c>
      <c r="C531">
        <v>1500</v>
      </c>
      <c r="D531">
        <v>2</v>
      </c>
      <c r="E531" s="289" t="s">
        <v>1671</v>
      </c>
      <c r="F531">
        <v>5013882368</v>
      </c>
      <c r="G531" s="276">
        <v>45574</v>
      </c>
      <c r="H531">
        <v>20241002564850</v>
      </c>
      <c r="I531">
        <v>1.68</v>
      </c>
      <c r="J531" s="289" t="s">
        <v>350</v>
      </c>
      <c r="K531" s="289" t="s">
        <v>1672</v>
      </c>
      <c r="L531" s="289" t="s">
        <v>275</v>
      </c>
      <c r="M531" s="289" t="s">
        <v>1584</v>
      </c>
      <c r="N531" s="289" t="s">
        <v>547</v>
      </c>
      <c r="O531" s="289" t="s">
        <v>277</v>
      </c>
      <c r="P531" s="289" t="str">
        <f>VLOOKUP(CAT_Details[[#This Row],[Delivery Bp Customer Code]],Table6[],2,0)</f>
        <v>U2-L5</v>
      </c>
    </row>
    <row r="532" spans="1:16" x14ac:dyDescent="0.25">
      <c r="A532" s="289" t="s">
        <v>272</v>
      </c>
      <c r="B532">
        <v>3</v>
      </c>
      <c r="C532">
        <v>663</v>
      </c>
      <c r="D532">
        <v>1.2</v>
      </c>
      <c r="E532" s="289" t="s">
        <v>1673</v>
      </c>
      <c r="F532">
        <v>5013882388</v>
      </c>
      <c r="G532" s="276">
        <v>45574</v>
      </c>
      <c r="H532">
        <v>20241002564611</v>
      </c>
      <c r="I532">
        <v>2.88</v>
      </c>
      <c r="J532" s="289" t="s">
        <v>350</v>
      </c>
      <c r="K532" s="289" t="s">
        <v>1674</v>
      </c>
      <c r="L532" s="289" t="s">
        <v>275</v>
      </c>
      <c r="M532" s="289" t="s">
        <v>1584</v>
      </c>
      <c r="N532" s="289" t="s">
        <v>999</v>
      </c>
      <c r="O532" s="289" t="s">
        <v>277</v>
      </c>
      <c r="P532" s="289" t="str">
        <f>VLOOKUP(CAT_Details[[#This Row],[Delivery Bp Customer Code]],Table6[],2,0)</f>
        <v>U2-L5</v>
      </c>
    </row>
    <row r="533" spans="1:16" x14ac:dyDescent="0.25">
      <c r="A533" s="289" t="s">
        <v>272</v>
      </c>
      <c r="B533">
        <v>11</v>
      </c>
      <c r="C533">
        <v>1960</v>
      </c>
      <c r="D533">
        <v>3.2</v>
      </c>
      <c r="E533" s="289" t="s">
        <v>1675</v>
      </c>
      <c r="F533">
        <v>5013882391</v>
      </c>
      <c r="G533" s="276">
        <v>45574</v>
      </c>
      <c r="H533" s="5">
        <v>20241002564703</v>
      </c>
      <c r="I533">
        <v>6.952</v>
      </c>
      <c r="J533" s="289" t="s">
        <v>350</v>
      </c>
      <c r="K533" s="289" t="s">
        <v>1676</v>
      </c>
      <c r="L533" s="289" t="s">
        <v>275</v>
      </c>
      <c r="M533" s="289" t="s">
        <v>1584</v>
      </c>
      <c r="N533" s="289" t="s">
        <v>540</v>
      </c>
      <c r="O533" s="289" t="s">
        <v>277</v>
      </c>
      <c r="P533" s="289" t="str">
        <f>VLOOKUP(CAT_Details[[#This Row],[Delivery Bp Customer Code]],Table6[],2,0)</f>
        <v>U2-L5</v>
      </c>
    </row>
    <row r="534" spans="1:16" x14ac:dyDescent="0.25">
      <c r="A534" s="289" t="s">
        <v>278</v>
      </c>
      <c r="B534">
        <v>20</v>
      </c>
      <c r="C534">
        <v>10860</v>
      </c>
      <c r="D534">
        <v>8</v>
      </c>
      <c r="E534" s="289" t="s">
        <v>1677</v>
      </c>
      <c r="F534">
        <v>5013858030</v>
      </c>
      <c r="G534" s="276">
        <v>45575</v>
      </c>
      <c r="H534">
        <v>20240925559654</v>
      </c>
      <c r="I534">
        <v>18.239999999999998</v>
      </c>
      <c r="J534" s="289" t="s">
        <v>401</v>
      </c>
      <c r="K534" s="289" t="s">
        <v>1678</v>
      </c>
      <c r="L534" s="289" t="s">
        <v>275</v>
      </c>
      <c r="M534" s="289" t="s">
        <v>1679</v>
      </c>
      <c r="N534" s="289" t="s">
        <v>1378</v>
      </c>
      <c r="O534" s="289" t="s">
        <v>498</v>
      </c>
      <c r="P534" s="289" t="str">
        <f>VLOOKUP(CAT_Details[[#This Row],[Delivery Bp Customer Code]],Table6[],2,0)</f>
        <v>DK-BM01</v>
      </c>
    </row>
    <row r="535" spans="1:16" x14ac:dyDescent="0.25">
      <c r="A535" s="289" t="s">
        <v>278</v>
      </c>
      <c r="B535">
        <v>1</v>
      </c>
      <c r="C535">
        <v>20</v>
      </c>
      <c r="D535">
        <v>0.2</v>
      </c>
      <c r="E535" s="289" t="s">
        <v>1680</v>
      </c>
      <c r="F535">
        <v>5013882144</v>
      </c>
      <c r="G535" s="276">
        <v>45575</v>
      </c>
      <c r="H535">
        <v>20241002564581</v>
      </c>
      <c r="I535">
        <v>0.24</v>
      </c>
      <c r="J535" s="289" t="s">
        <v>324</v>
      </c>
      <c r="K535" s="289" t="s">
        <v>1681</v>
      </c>
      <c r="L535" s="289" t="s">
        <v>275</v>
      </c>
      <c r="M535" s="289" t="s">
        <v>1647</v>
      </c>
      <c r="N535" s="289" t="s">
        <v>734</v>
      </c>
      <c r="O535" s="289" t="s">
        <v>498</v>
      </c>
      <c r="P535" s="289" t="str">
        <f>VLOOKUP(CAT_Details[[#This Row],[Delivery Bp Customer Code]],Table6[],2,0)</f>
        <v>DK-BM01</v>
      </c>
    </row>
    <row r="536" spans="1:16" x14ac:dyDescent="0.25">
      <c r="A536" s="289" t="s">
        <v>278</v>
      </c>
      <c r="B536">
        <v>2</v>
      </c>
      <c r="C536">
        <v>394</v>
      </c>
      <c r="D536">
        <v>0.8</v>
      </c>
      <c r="E536" s="289" t="s">
        <v>1682</v>
      </c>
      <c r="F536">
        <v>5013882193</v>
      </c>
      <c r="G536" s="276">
        <v>45575</v>
      </c>
      <c r="H536">
        <v>20241001564223</v>
      </c>
      <c r="I536">
        <v>0.96</v>
      </c>
      <c r="J536" s="289" t="s">
        <v>280</v>
      </c>
      <c r="K536" s="289" t="s">
        <v>1683</v>
      </c>
      <c r="L536" s="289" t="s">
        <v>275</v>
      </c>
      <c r="M536" s="289" t="s">
        <v>1684</v>
      </c>
      <c r="N536" s="289" t="s">
        <v>636</v>
      </c>
      <c r="O536" s="289" t="s">
        <v>498</v>
      </c>
      <c r="P536" s="289" t="str">
        <f>VLOOKUP(CAT_Details[[#This Row],[Delivery Bp Customer Code]],Table6[],2,0)</f>
        <v>DK-BM01</v>
      </c>
    </row>
    <row r="537" spans="1:16" x14ac:dyDescent="0.25">
      <c r="A537" s="289" t="s">
        <v>278</v>
      </c>
      <c r="B537">
        <v>2</v>
      </c>
      <c r="C537">
        <v>1974</v>
      </c>
      <c r="D537">
        <v>0.8</v>
      </c>
      <c r="E537" s="289" t="s">
        <v>1685</v>
      </c>
      <c r="F537">
        <v>5013882383</v>
      </c>
      <c r="G537" s="276">
        <v>45575</v>
      </c>
      <c r="H537" s="5">
        <v>20241001564127</v>
      </c>
      <c r="I537">
        <v>1.92</v>
      </c>
      <c r="J537" s="289" t="s">
        <v>280</v>
      </c>
      <c r="K537" s="289" t="s">
        <v>1686</v>
      </c>
      <c r="L537" s="289" t="s">
        <v>275</v>
      </c>
      <c r="M537" s="289" t="s">
        <v>1687</v>
      </c>
      <c r="N537" s="289" t="s">
        <v>566</v>
      </c>
      <c r="O537" s="289" t="s">
        <v>498</v>
      </c>
      <c r="P537" s="289" t="str">
        <f>VLOOKUP(CAT_Details[[#This Row],[Delivery Bp Customer Code]],Table6[],2,0)</f>
        <v>DK-BM01</v>
      </c>
    </row>
    <row r="538" spans="1:16" x14ac:dyDescent="0.25">
      <c r="A538" s="289" t="s">
        <v>278</v>
      </c>
      <c r="B538">
        <v>4</v>
      </c>
      <c r="C538">
        <v>2519.1999999999998</v>
      </c>
      <c r="D538">
        <v>1.6</v>
      </c>
      <c r="E538" s="289" t="s">
        <v>1688</v>
      </c>
      <c r="F538">
        <v>5013882412</v>
      </c>
      <c r="G538" s="276">
        <v>45575</v>
      </c>
      <c r="H538">
        <v>20241001564118</v>
      </c>
      <c r="I538">
        <v>3.84</v>
      </c>
      <c r="J538" s="289" t="s">
        <v>280</v>
      </c>
      <c r="K538" s="289" t="s">
        <v>1689</v>
      </c>
      <c r="L538" s="289" t="s">
        <v>275</v>
      </c>
      <c r="M538" s="289" t="s">
        <v>1684</v>
      </c>
      <c r="N538" s="289" t="s">
        <v>1132</v>
      </c>
      <c r="O538" s="289" t="s">
        <v>498</v>
      </c>
      <c r="P538" s="289" t="str">
        <f>VLOOKUP(CAT_Details[[#This Row],[Delivery Bp Customer Code]],Table6[],2,0)</f>
        <v>DK-BM01</v>
      </c>
    </row>
    <row r="539" spans="1:16" x14ac:dyDescent="0.25">
      <c r="A539" s="289" t="s">
        <v>278</v>
      </c>
      <c r="B539">
        <v>15</v>
      </c>
      <c r="C539">
        <v>4008.27</v>
      </c>
      <c r="D539">
        <v>4.6399999999999997</v>
      </c>
      <c r="E539" s="289" t="s">
        <v>1690</v>
      </c>
      <c r="F539">
        <v>5013882457</v>
      </c>
      <c r="G539" s="276">
        <v>45575</v>
      </c>
      <c r="H539">
        <v>20241003565488</v>
      </c>
      <c r="I539">
        <v>7.218</v>
      </c>
      <c r="J539" s="289" t="s">
        <v>280</v>
      </c>
      <c r="K539" s="289" t="s">
        <v>1691</v>
      </c>
      <c r="L539" s="289" t="s">
        <v>275</v>
      </c>
      <c r="M539" s="289" t="s">
        <v>1684</v>
      </c>
      <c r="N539" s="289" t="s">
        <v>485</v>
      </c>
      <c r="O539" s="289" t="s">
        <v>498</v>
      </c>
      <c r="P539" s="289" t="str">
        <f>VLOOKUP(CAT_Details[[#This Row],[Delivery Bp Customer Code]],Table6[],2,0)</f>
        <v>DK-BM01</v>
      </c>
    </row>
    <row r="540" spans="1:16" x14ac:dyDescent="0.25">
      <c r="A540" s="289" t="s">
        <v>278</v>
      </c>
      <c r="B540">
        <v>6</v>
      </c>
      <c r="C540">
        <v>1359</v>
      </c>
      <c r="D540">
        <v>1.2</v>
      </c>
      <c r="E540" s="289" t="s">
        <v>1692</v>
      </c>
      <c r="F540">
        <v>5013897270</v>
      </c>
      <c r="G540" s="276">
        <v>45575</v>
      </c>
      <c r="H540">
        <v>20241007567108</v>
      </c>
      <c r="I540">
        <v>1.44</v>
      </c>
      <c r="J540" s="289" t="s">
        <v>350</v>
      </c>
      <c r="K540" s="289" t="s">
        <v>1693</v>
      </c>
      <c r="L540" s="289" t="s">
        <v>275</v>
      </c>
      <c r="M540" s="289" t="s">
        <v>1584</v>
      </c>
      <c r="N540" s="289" t="s">
        <v>1395</v>
      </c>
      <c r="O540" s="289" t="s">
        <v>498</v>
      </c>
      <c r="P540" s="289" t="str">
        <f>VLOOKUP(CAT_Details[[#This Row],[Delivery Bp Customer Code]],Table6[],2,0)</f>
        <v>DK-BM01</v>
      </c>
    </row>
    <row r="541" spans="1:16" x14ac:dyDescent="0.25">
      <c r="A541" s="289" t="s">
        <v>278</v>
      </c>
      <c r="B541">
        <v>1</v>
      </c>
      <c r="C541">
        <v>30</v>
      </c>
      <c r="D541">
        <v>0.2</v>
      </c>
      <c r="E541" s="289" t="s">
        <v>1694</v>
      </c>
      <c r="F541">
        <v>5013897339</v>
      </c>
      <c r="G541" s="276">
        <v>45575</v>
      </c>
      <c r="H541">
        <v>20241004566367</v>
      </c>
      <c r="I541">
        <v>0.13400000000000001</v>
      </c>
      <c r="J541" s="289" t="s">
        <v>350</v>
      </c>
      <c r="K541" s="289" t="s">
        <v>1695</v>
      </c>
      <c r="L541" s="289" t="s">
        <v>275</v>
      </c>
      <c r="M541" s="289" t="s">
        <v>1584</v>
      </c>
      <c r="N541" s="289" t="s">
        <v>482</v>
      </c>
      <c r="O541" s="289" t="s">
        <v>498</v>
      </c>
      <c r="P541" s="289" t="str">
        <f>VLOOKUP(CAT_Details[[#This Row],[Delivery Bp Customer Code]],Table6[],2,0)</f>
        <v>DK-BM01</v>
      </c>
    </row>
    <row r="542" spans="1:16" x14ac:dyDescent="0.25">
      <c r="A542" s="289" t="s">
        <v>278</v>
      </c>
      <c r="B542">
        <v>15</v>
      </c>
      <c r="C542">
        <v>4008.27</v>
      </c>
      <c r="D542">
        <v>4.6399999999999997</v>
      </c>
      <c r="E542" s="289" t="s">
        <v>1690</v>
      </c>
      <c r="F542">
        <v>5013897463</v>
      </c>
      <c r="G542" s="276">
        <v>45575</v>
      </c>
      <c r="H542" s="5">
        <v>20241003565488</v>
      </c>
      <c r="I542">
        <v>7.218</v>
      </c>
      <c r="J542" s="289" t="s">
        <v>280</v>
      </c>
      <c r="K542" s="289" t="s">
        <v>1696</v>
      </c>
      <c r="L542" s="289" t="s">
        <v>275</v>
      </c>
      <c r="M542" s="289"/>
      <c r="N542" s="289" t="s">
        <v>485</v>
      </c>
      <c r="O542" s="289" t="s">
        <v>498</v>
      </c>
      <c r="P542" s="289" t="str">
        <f>VLOOKUP(CAT_Details[[#This Row],[Delivery Bp Customer Code]],Table6[],2,0)</f>
        <v>DK-BM01</v>
      </c>
    </row>
    <row r="543" spans="1:16" x14ac:dyDescent="0.25">
      <c r="A543" s="289" t="s">
        <v>278</v>
      </c>
      <c r="B543">
        <v>1</v>
      </c>
      <c r="C543">
        <v>450</v>
      </c>
      <c r="D543">
        <v>0.4</v>
      </c>
      <c r="E543" s="289" t="s">
        <v>1697</v>
      </c>
      <c r="F543">
        <v>5013912952</v>
      </c>
      <c r="G543" s="276">
        <v>45575</v>
      </c>
      <c r="H543">
        <v>20241003566068</v>
      </c>
      <c r="I543">
        <v>0.52800000000000002</v>
      </c>
      <c r="J543" s="289" t="s">
        <v>273</v>
      </c>
      <c r="K543" s="289" t="s">
        <v>1698</v>
      </c>
      <c r="L543" s="289" t="s">
        <v>275</v>
      </c>
      <c r="M543" s="289" t="s">
        <v>1687</v>
      </c>
      <c r="N543" s="289" t="s">
        <v>657</v>
      </c>
      <c r="O543" s="289" t="s">
        <v>498</v>
      </c>
      <c r="P543" s="289" t="str">
        <f>VLOOKUP(CAT_Details[[#This Row],[Delivery Bp Customer Code]],Table6[],2,0)</f>
        <v>DK-BM01</v>
      </c>
    </row>
    <row r="544" spans="1:16" x14ac:dyDescent="0.25">
      <c r="A544" s="289" t="s">
        <v>874</v>
      </c>
      <c r="B544">
        <v>66</v>
      </c>
      <c r="C544">
        <v>7920</v>
      </c>
      <c r="D544">
        <v>13.6</v>
      </c>
      <c r="E544" s="289" t="s">
        <v>1699</v>
      </c>
      <c r="F544">
        <v>5013871863</v>
      </c>
      <c r="G544" s="276">
        <v>45575</v>
      </c>
      <c r="H544">
        <v>20241002565074</v>
      </c>
      <c r="I544">
        <v>52.981999999999999</v>
      </c>
      <c r="J544" s="289" t="s">
        <v>345</v>
      </c>
      <c r="K544" s="289" t="s">
        <v>1700</v>
      </c>
      <c r="L544" s="289" t="s">
        <v>275</v>
      </c>
      <c r="M544" s="289" t="s">
        <v>1701</v>
      </c>
      <c r="N544" s="289" t="s">
        <v>427</v>
      </c>
      <c r="O544" s="289" t="s">
        <v>1014</v>
      </c>
      <c r="P544" s="289" t="str">
        <f>VLOOKUP(CAT_Details[[#This Row],[Delivery Bp Customer Code]],Table6[],2,0)</f>
        <v>MZ07</v>
      </c>
    </row>
    <row r="545" spans="1:16" x14ac:dyDescent="0.25">
      <c r="A545" s="289" t="s">
        <v>76</v>
      </c>
      <c r="B545">
        <v>19</v>
      </c>
      <c r="C545">
        <v>300</v>
      </c>
      <c r="D545">
        <v>0.68</v>
      </c>
      <c r="E545" s="289" t="s">
        <v>1702</v>
      </c>
      <c r="F545">
        <v>5013842874</v>
      </c>
      <c r="G545" s="276">
        <v>45575</v>
      </c>
      <c r="H545" s="5">
        <v>20240930562498</v>
      </c>
      <c r="I545">
        <v>0.49299999999999999</v>
      </c>
      <c r="J545" s="289" t="s">
        <v>294</v>
      </c>
      <c r="K545" s="289" t="s">
        <v>1703</v>
      </c>
      <c r="L545" s="289" t="s">
        <v>275</v>
      </c>
      <c r="M545" s="289" t="s">
        <v>1657</v>
      </c>
      <c r="N545" s="289" t="s">
        <v>1413</v>
      </c>
      <c r="O545" s="289" t="s">
        <v>748</v>
      </c>
      <c r="P545" s="289" t="str">
        <f>VLOOKUP(CAT_Details[[#This Row],[Delivery Bp Customer Code]],Table6[],2,0)</f>
        <v>No Loc</v>
      </c>
    </row>
    <row r="546" spans="1:16" x14ac:dyDescent="0.25">
      <c r="A546" s="289" t="s">
        <v>76</v>
      </c>
      <c r="B546">
        <v>1</v>
      </c>
      <c r="C546">
        <v>31</v>
      </c>
      <c r="D546">
        <v>0.2</v>
      </c>
      <c r="E546" s="289" t="s">
        <v>1704</v>
      </c>
      <c r="F546">
        <v>5013857864</v>
      </c>
      <c r="G546" s="276">
        <v>45575</v>
      </c>
      <c r="H546" s="5">
        <v>20240930562289</v>
      </c>
      <c r="I546">
        <v>0.192</v>
      </c>
      <c r="J546" s="289" t="s">
        <v>294</v>
      </c>
      <c r="K546" s="289" t="s">
        <v>1705</v>
      </c>
      <c r="L546" s="289" t="s">
        <v>275</v>
      </c>
      <c r="M546" s="289" t="s">
        <v>1706</v>
      </c>
      <c r="N546" s="289" t="s">
        <v>504</v>
      </c>
      <c r="O546" s="289" t="s">
        <v>748</v>
      </c>
      <c r="P546" s="289" t="str">
        <f>VLOOKUP(CAT_Details[[#This Row],[Delivery Bp Customer Code]],Table6[],2,0)</f>
        <v>No Loc</v>
      </c>
    </row>
    <row r="547" spans="1:16" x14ac:dyDescent="0.25">
      <c r="A547" s="289" t="s">
        <v>76</v>
      </c>
      <c r="B547">
        <v>3</v>
      </c>
      <c r="C547">
        <v>125</v>
      </c>
      <c r="D547">
        <v>1.2</v>
      </c>
      <c r="E547" s="289" t="s">
        <v>1707</v>
      </c>
      <c r="F547">
        <v>5013857959</v>
      </c>
      <c r="G547" s="276">
        <v>45575</v>
      </c>
      <c r="H547">
        <v>20241001563411</v>
      </c>
      <c r="I547">
        <v>1.44</v>
      </c>
      <c r="J547" s="289" t="s">
        <v>383</v>
      </c>
      <c r="K547" s="289" t="s">
        <v>1708</v>
      </c>
      <c r="L547" s="289" t="s">
        <v>275</v>
      </c>
      <c r="M547" s="289" t="s">
        <v>1553</v>
      </c>
      <c r="N547" s="289" t="s">
        <v>609</v>
      </c>
      <c r="O547" s="289" t="s">
        <v>748</v>
      </c>
      <c r="P547" s="289" t="str">
        <f>VLOOKUP(CAT_Details[[#This Row],[Delivery Bp Customer Code]],Table6[],2,0)</f>
        <v>No Loc</v>
      </c>
    </row>
    <row r="548" spans="1:16" x14ac:dyDescent="0.25">
      <c r="A548" s="289" t="s">
        <v>76</v>
      </c>
      <c r="B548">
        <v>1</v>
      </c>
      <c r="C548">
        <v>105</v>
      </c>
      <c r="D548">
        <v>0.2</v>
      </c>
      <c r="E548" s="289" t="s">
        <v>1709</v>
      </c>
      <c r="F548">
        <v>5013871404</v>
      </c>
      <c r="G548" s="276">
        <v>45575</v>
      </c>
      <c r="H548">
        <v>20241001564149</v>
      </c>
      <c r="I548">
        <v>0.65800000000000003</v>
      </c>
      <c r="J548" s="289" t="s">
        <v>294</v>
      </c>
      <c r="K548" s="289" t="s">
        <v>1710</v>
      </c>
      <c r="L548" s="289" t="s">
        <v>275</v>
      </c>
      <c r="M548" s="289" t="s">
        <v>1706</v>
      </c>
      <c r="N548" s="289" t="s">
        <v>1270</v>
      </c>
      <c r="O548" s="289" t="s">
        <v>748</v>
      </c>
      <c r="P548" s="289" t="str">
        <f>VLOOKUP(CAT_Details[[#This Row],[Delivery Bp Customer Code]],Table6[],2,0)</f>
        <v>No Loc</v>
      </c>
    </row>
    <row r="549" spans="1:16" x14ac:dyDescent="0.25">
      <c r="A549" s="289" t="s">
        <v>76</v>
      </c>
      <c r="B549">
        <v>1</v>
      </c>
      <c r="C549">
        <v>300</v>
      </c>
      <c r="D549">
        <v>0.2</v>
      </c>
      <c r="E549" s="289" t="s">
        <v>1711</v>
      </c>
      <c r="F549">
        <v>5013882288</v>
      </c>
      <c r="G549" s="276">
        <v>45575</v>
      </c>
      <c r="H549">
        <v>20241001563869</v>
      </c>
      <c r="I549">
        <v>0.33600000000000002</v>
      </c>
      <c r="J549" s="289" t="s">
        <v>324</v>
      </c>
      <c r="K549" s="289" t="s">
        <v>1712</v>
      </c>
      <c r="L549" s="289" t="s">
        <v>275</v>
      </c>
      <c r="M549" s="289" t="s">
        <v>1713</v>
      </c>
      <c r="N549" s="289" t="s">
        <v>508</v>
      </c>
      <c r="O549" s="289" t="s">
        <v>748</v>
      </c>
      <c r="P549" s="289" t="str">
        <f>VLOOKUP(CAT_Details[[#This Row],[Delivery Bp Customer Code]],Table6[],2,0)</f>
        <v>No Loc</v>
      </c>
    </row>
    <row r="550" spans="1:16" x14ac:dyDescent="0.25">
      <c r="A550" s="289" t="s">
        <v>285</v>
      </c>
      <c r="B550">
        <v>39</v>
      </c>
      <c r="C550">
        <v>3288</v>
      </c>
      <c r="D550">
        <v>18.600000000000001</v>
      </c>
      <c r="E550" s="289" t="s">
        <v>1714</v>
      </c>
      <c r="F550">
        <v>5013812194</v>
      </c>
      <c r="G550" s="276">
        <v>45575</v>
      </c>
      <c r="H550">
        <v>20240925560193</v>
      </c>
      <c r="I550">
        <v>43.603000000000002</v>
      </c>
      <c r="J550" s="289" t="s">
        <v>756</v>
      </c>
      <c r="K550" s="289" t="s">
        <v>1715</v>
      </c>
      <c r="L550" s="289" t="s">
        <v>275</v>
      </c>
      <c r="M550" s="289" t="s">
        <v>1716</v>
      </c>
      <c r="N550" s="289" t="s">
        <v>759</v>
      </c>
      <c r="O550" s="289" t="s">
        <v>291</v>
      </c>
      <c r="P550" s="289" t="str">
        <f>VLOOKUP(CAT_Details[[#This Row],[Delivery Bp Customer Code]],Table6[],2,0)</f>
        <v>DX01-L5</v>
      </c>
    </row>
    <row r="551" spans="1:16" x14ac:dyDescent="0.25">
      <c r="A551" s="289" t="s">
        <v>285</v>
      </c>
      <c r="B551">
        <v>15</v>
      </c>
      <c r="C551">
        <v>6300</v>
      </c>
      <c r="D551">
        <v>6</v>
      </c>
      <c r="E551" s="289" t="s">
        <v>1717</v>
      </c>
      <c r="F551">
        <v>5013857625</v>
      </c>
      <c r="G551" s="276">
        <v>45575</v>
      </c>
      <c r="H551">
        <v>20240926561183</v>
      </c>
      <c r="I551">
        <v>14.4</v>
      </c>
      <c r="J551" s="289" t="s">
        <v>383</v>
      </c>
      <c r="K551" s="289" t="s">
        <v>1718</v>
      </c>
      <c r="L551" s="289" t="s">
        <v>275</v>
      </c>
      <c r="M551" s="289" t="s">
        <v>1553</v>
      </c>
      <c r="N551" s="289" t="s">
        <v>386</v>
      </c>
      <c r="O551" s="289" t="s">
        <v>291</v>
      </c>
      <c r="P551" s="289" t="str">
        <f>VLOOKUP(CAT_Details[[#This Row],[Delivery Bp Customer Code]],Table6[],2,0)</f>
        <v>DX01-L5</v>
      </c>
    </row>
    <row r="552" spans="1:16" x14ac:dyDescent="0.25">
      <c r="A552" s="289" t="s">
        <v>285</v>
      </c>
      <c r="B552">
        <v>2</v>
      </c>
      <c r="C552">
        <v>120</v>
      </c>
      <c r="D552">
        <v>0.6</v>
      </c>
      <c r="E552" s="289" t="s">
        <v>1719</v>
      </c>
      <c r="F552">
        <v>5013857748</v>
      </c>
      <c r="G552" s="276">
        <v>45575</v>
      </c>
      <c r="H552">
        <v>20240926560566</v>
      </c>
      <c r="I552">
        <v>1.44</v>
      </c>
      <c r="J552" s="289" t="s">
        <v>324</v>
      </c>
      <c r="K552" s="289" t="s">
        <v>1720</v>
      </c>
      <c r="L552" s="289" t="s">
        <v>275</v>
      </c>
      <c r="M552" s="289" t="s">
        <v>1511</v>
      </c>
      <c r="N552" s="289" t="s">
        <v>375</v>
      </c>
      <c r="O552" s="289" t="s">
        <v>291</v>
      </c>
      <c r="P552" s="289" t="str">
        <f>VLOOKUP(CAT_Details[[#This Row],[Delivery Bp Customer Code]],Table6[],2,0)</f>
        <v>DX01-L5</v>
      </c>
    </row>
    <row r="553" spans="1:16" x14ac:dyDescent="0.25">
      <c r="A553" s="289" t="s">
        <v>285</v>
      </c>
      <c r="B553">
        <v>7</v>
      </c>
      <c r="C553">
        <v>1393</v>
      </c>
      <c r="D553">
        <v>3.42</v>
      </c>
      <c r="E553" s="289" t="s">
        <v>1721</v>
      </c>
      <c r="F553">
        <v>5013871449</v>
      </c>
      <c r="G553" s="276">
        <v>45575</v>
      </c>
      <c r="H553">
        <v>20241001564113</v>
      </c>
      <c r="I553">
        <v>7.3710000000000004</v>
      </c>
      <c r="J553" s="289" t="s">
        <v>345</v>
      </c>
      <c r="K553" s="289" t="s">
        <v>1722</v>
      </c>
      <c r="L553" s="289" t="s">
        <v>275</v>
      </c>
      <c r="M553" s="289" t="s">
        <v>1723</v>
      </c>
      <c r="N553" s="289" t="s">
        <v>415</v>
      </c>
      <c r="O553" s="289" t="s">
        <v>291</v>
      </c>
      <c r="P553" s="289" t="str">
        <f>VLOOKUP(CAT_Details[[#This Row],[Delivery Bp Customer Code]],Table6[],2,0)</f>
        <v>DX01-L5</v>
      </c>
    </row>
    <row r="554" spans="1:16" x14ac:dyDescent="0.25">
      <c r="A554" s="289" t="s">
        <v>285</v>
      </c>
      <c r="B554">
        <v>1</v>
      </c>
      <c r="C554">
        <v>390</v>
      </c>
      <c r="D554">
        <v>0.4</v>
      </c>
      <c r="E554" s="289" t="s">
        <v>1724</v>
      </c>
      <c r="F554">
        <v>5013871455</v>
      </c>
      <c r="G554" s="276">
        <v>45575</v>
      </c>
      <c r="H554">
        <v>20241002564704</v>
      </c>
      <c r="I554">
        <v>0.96</v>
      </c>
      <c r="J554" s="289" t="s">
        <v>294</v>
      </c>
      <c r="K554" s="289" t="s">
        <v>1725</v>
      </c>
      <c r="L554" s="289" t="s">
        <v>275</v>
      </c>
      <c r="M554" s="289" t="s">
        <v>1706</v>
      </c>
      <c r="N554" s="289" t="s">
        <v>297</v>
      </c>
      <c r="O554" s="289" t="s">
        <v>291</v>
      </c>
      <c r="P554" s="289" t="str">
        <f>VLOOKUP(CAT_Details[[#This Row],[Delivery Bp Customer Code]],Table6[],2,0)</f>
        <v>DX01-L5</v>
      </c>
    </row>
    <row r="555" spans="1:16" x14ac:dyDescent="0.25">
      <c r="A555" s="289" t="s">
        <v>285</v>
      </c>
      <c r="B555">
        <v>1</v>
      </c>
      <c r="C555">
        <v>89</v>
      </c>
      <c r="D555">
        <v>0.4</v>
      </c>
      <c r="E555" s="289" t="s">
        <v>1726</v>
      </c>
      <c r="F555">
        <v>5013871513</v>
      </c>
      <c r="G555" s="276">
        <v>45575</v>
      </c>
      <c r="H555">
        <v>20241002564717</v>
      </c>
      <c r="I555">
        <v>0.38400000000000001</v>
      </c>
      <c r="J555" s="289" t="s">
        <v>345</v>
      </c>
      <c r="K555" s="289" t="s">
        <v>1727</v>
      </c>
      <c r="L555" s="289" t="s">
        <v>275</v>
      </c>
      <c r="M555" s="289" t="s">
        <v>1559</v>
      </c>
      <c r="N555" s="289" t="s">
        <v>348</v>
      </c>
      <c r="O555" s="289" t="s">
        <v>291</v>
      </c>
      <c r="P555" s="289" t="str">
        <f>VLOOKUP(CAT_Details[[#This Row],[Delivery Bp Customer Code]],Table6[],2,0)</f>
        <v>DX01-L5</v>
      </c>
    </row>
    <row r="556" spans="1:16" x14ac:dyDescent="0.25">
      <c r="A556" s="289" t="s">
        <v>285</v>
      </c>
      <c r="B556">
        <v>3</v>
      </c>
      <c r="C556">
        <v>1350</v>
      </c>
      <c r="D556">
        <v>1.5</v>
      </c>
      <c r="E556" s="289" t="s">
        <v>1728</v>
      </c>
      <c r="F556">
        <v>5013871590</v>
      </c>
      <c r="G556" s="276">
        <v>45575</v>
      </c>
      <c r="H556">
        <v>20241002565120</v>
      </c>
      <c r="I556">
        <v>3.6</v>
      </c>
      <c r="J556" s="289" t="s">
        <v>280</v>
      </c>
      <c r="K556" s="289" t="s">
        <v>1729</v>
      </c>
      <c r="L556" s="289" t="s">
        <v>275</v>
      </c>
      <c r="M556" s="289" t="s">
        <v>1730</v>
      </c>
      <c r="N556" s="289" t="s">
        <v>534</v>
      </c>
      <c r="O556" s="289" t="s">
        <v>291</v>
      </c>
      <c r="P556" s="289" t="str">
        <f>VLOOKUP(CAT_Details[[#This Row],[Delivery Bp Customer Code]],Table6[],2,0)</f>
        <v>DX01-L5</v>
      </c>
    </row>
    <row r="557" spans="1:16" x14ac:dyDescent="0.25">
      <c r="A557" s="289" t="s">
        <v>285</v>
      </c>
      <c r="B557">
        <v>8</v>
      </c>
      <c r="C557">
        <v>1745</v>
      </c>
      <c r="D557">
        <v>3</v>
      </c>
      <c r="E557" s="289" t="s">
        <v>1731</v>
      </c>
      <c r="F557">
        <v>5013882446</v>
      </c>
      <c r="G557" s="276">
        <v>45575</v>
      </c>
      <c r="H557">
        <v>20241002565175</v>
      </c>
      <c r="I557">
        <v>2.88</v>
      </c>
      <c r="J557" s="289" t="s">
        <v>324</v>
      </c>
      <c r="K557" s="289" t="s">
        <v>1732</v>
      </c>
      <c r="L557" s="289" t="s">
        <v>275</v>
      </c>
      <c r="M557" s="289" t="s">
        <v>1713</v>
      </c>
      <c r="N557" s="289" t="s">
        <v>579</v>
      </c>
      <c r="O557" s="289" t="s">
        <v>291</v>
      </c>
      <c r="P557" s="289" t="str">
        <f>VLOOKUP(CAT_Details[[#This Row],[Delivery Bp Customer Code]],Table6[],2,0)</f>
        <v>DX01-L5</v>
      </c>
    </row>
    <row r="558" spans="1:16" x14ac:dyDescent="0.25">
      <c r="A558" s="289" t="s">
        <v>285</v>
      </c>
      <c r="B558">
        <v>10</v>
      </c>
      <c r="C558">
        <v>1000</v>
      </c>
      <c r="D558">
        <v>4</v>
      </c>
      <c r="E558" s="289" t="s">
        <v>1733</v>
      </c>
      <c r="F558">
        <v>5013897727</v>
      </c>
      <c r="G558" s="276">
        <v>45575</v>
      </c>
      <c r="H558">
        <v>20241002564722</v>
      </c>
      <c r="I558">
        <v>9.6</v>
      </c>
      <c r="J558" s="289" t="s">
        <v>350</v>
      </c>
      <c r="K558" s="289" t="s">
        <v>1734</v>
      </c>
      <c r="L558" s="289" t="s">
        <v>275</v>
      </c>
      <c r="M558" s="289" t="s">
        <v>1584</v>
      </c>
      <c r="N558" s="289" t="s">
        <v>353</v>
      </c>
      <c r="O558" s="289" t="s">
        <v>291</v>
      </c>
      <c r="P558" s="289" t="str">
        <f>VLOOKUP(CAT_Details[[#This Row],[Delivery Bp Customer Code]],Table6[],2,0)</f>
        <v>DX01-L5</v>
      </c>
    </row>
    <row r="559" spans="1:16" x14ac:dyDescent="0.25">
      <c r="A559" s="289" t="s">
        <v>521</v>
      </c>
      <c r="B559">
        <v>9</v>
      </c>
      <c r="C559">
        <v>236</v>
      </c>
      <c r="D559">
        <v>3.6</v>
      </c>
      <c r="E559" s="289" t="s">
        <v>1707</v>
      </c>
      <c r="F559">
        <v>5013858007</v>
      </c>
      <c r="G559" s="276">
        <v>45575</v>
      </c>
      <c r="H559">
        <v>20241001563409</v>
      </c>
      <c r="I559">
        <v>4.6079999999999997</v>
      </c>
      <c r="J559" s="289" t="s">
        <v>383</v>
      </c>
      <c r="K559" s="289" t="s">
        <v>1735</v>
      </c>
      <c r="L559" s="289" t="s">
        <v>275</v>
      </c>
      <c r="M559" s="289" t="s">
        <v>1553</v>
      </c>
      <c r="N559" s="289" t="s">
        <v>609</v>
      </c>
      <c r="O559" s="289" t="s">
        <v>525</v>
      </c>
      <c r="P559" s="289" t="str">
        <f>VLOOKUP(CAT_Details[[#This Row],[Delivery Bp Customer Code]],Table6[],2,0)</f>
        <v>No Loc</v>
      </c>
    </row>
    <row r="560" spans="1:16" x14ac:dyDescent="0.25">
      <c r="A560" s="289" t="s">
        <v>521</v>
      </c>
      <c r="B560">
        <v>1</v>
      </c>
      <c r="C560">
        <v>746</v>
      </c>
      <c r="D560">
        <v>0.46</v>
      </c>
      <c r="E560" s="289" t="s">
        <v>1736</v>
      </c>
      <c r="F560">
        <v>5013871551</v>
      </c>
      <c r="G560" s="276">
        <v>45575</v>
      </c>
      <c r="H560">
        <v>20241001563964</v>
      </c>
      <c r="I560">
        <v>1.0409999999999999</v>
      </c>
      <c r="J560" s="289" t="s">
        <v>294</v>
      </c>
      <c r="K560" s="289" t="s">
        <v>1737</v>
      </c>
      <c r="L560" s="289" t="s">
        <v>275</v>
      </c>
      <c r="M560" s="289" t="s">
        <v>1556</v>
      </c>
      <c r="N560" s="289" t="s">
        <v>606</v>
      </c>
      <c r="O560" s="289" t="s">
        <v>525</v>
      </c>
      <c r="P560" s="289" t="str">
        <f>VLOOKUP(CAT_Details[[#This Row],[Delivery Bp Customer Code]],Table6[],2,0)</f>
        <v>No Loc</v>
      </c>
    </row>
    <row r="561" spans="1:16" x14ac:dyDescent="0.25">
      <c r="A561" s="289" t="s">
        <v>272</v>
      </c>
      <c r="B561">
        <v>2</v>
      </c>
      <c r="C561">
        <v>70.150000000000006</v>
      </c>
      <c r="D561">
        <v>0.44</v>
      </c>
      <c r="E561" s="289" t="s">
        <v>1738</v>
      </c>
      <c r="F561">
        <v>5013882148</v>
      </c>
      <c r="G561" s="276">
        <v>45575</v>
      </c>
      <c r="H561">
        <v>20241002565291</v>
      </c>
      <c r="I561">
        <v>1.194</v>
      </c>
      <c r="J561" s="289" t="s">
        <v>324</v>
      </c>
      <c r="K561" s="289" t="s">
        <v>1739</v>
      </c>
      <c r="L561" s="289" t="s">
        <v>275</v>
      </c>
      <c r="M561" s="289" t="s">
        <v>1713</v>
      </c>
      <c r="N561" s="289" t="s">
        <v>612</v>
      </c>
      <c r="O561" s="289" t="s">
        <v>277</v>
      </c>
      <c r="P561" s="289" t="str">
        <f>VLOOKUP(CAT_Details[[#This Row],[Delivery Bp Customer Code]],Table6[],2,0)</f>
        <v>U2-L5</v>
      </c>
    </row>
    <row r="562" spans="1:16" x14ac:dyDescent="0.25">
      <c r="A562" s="289" t="s">
        <v>272</v>
      </c>
      <c r="B562">
        <v>2</v>
      </c>
      <c r="C562">
        <v>280</v>
      </c>
      <c r="D562">
        <v>0.8</v>
      </c>
      <c r="E562" s="289" t="s">
        <v>1740</v>
      </c>
      <c r="F562">
        <v>5013882312</v>
      </c>
      <c r="G562" s="276">
        <v>45575</v>
      </c>
      <c r="H562">
        <v>20241003565566</v>
      </c>
      <c r="I562">
        <v>1.92</v>
      </c>
      <c r="J562" s="289" t="s">
        <v>324</v>
      </c>
      <c r="K562" s="289" t="s">
        <v>1741</v>
      </c>
      <c r="L562" s="289" t="s">
        <v>275</v>
      </c>
      <c r="M562" s="289" t="s">
        <v>1713</v>
      </c>
      <c r="N562" s="289" t="s">
        <v>616</v>
      </c>
      <c r="O562" s="289" t="s">
        <v>277</v>
      </c>
      <c r="P562" s="289" t="str">
        <f>VLOOKUP(CAT_Details[[#This Row],[Delivery Bp Customer Code]],Table6[],2,0)</f>
        <v>U2-L5</v>
      </c>
    </row>
    <row r="563" spans="1:16" x14ac:dyDescent="0.25">
      <c r="A563" s="289" t="s">
        <v>272</v>
      </c>
      <c r="B563">
        <v>2</v>
      </c>
      <c r="C563">
        <v>7</v>
      </c>
      <c r="D563">
        <v>0.1</v>
      </c>
      <c r="E563" s="289" t="s">
        <v>1742</v>
      </c>
      <c r="F563">
        <v>5013882424</v>
      </c>
      <c r="G563" s="276">
        <v>45575</v>
      </c>
      <c r="H563">
        <v>20240926560718</v>
      </c>
      <c r="I563">
        <v>4.8000000000000001E-2</v>
      </c>
      <c r="J563" s="289" t="s">
        <v>280</v>
      </c>
      <c r="K563" s="289" t="s">
        <v>1743</v>
      </c>
      <c r="L563" s="289" t="s">
        <v>275</v>
      </c>
      <c r="M563" s="289" t="s">
        <v>1684</v>
      </c>
      <c r="N563" s="289" t="s">
        <v>619</v>
      </c>
      <c r="O563" s="289" t="s">
        <v>277</v>
      </c>
      <c r="P563" s="289" t="str">
        <f>VLOOKUP(CAT_Details[[#This Row],[Delivery Bp Customer Code]],Table6[],2,0)</f>
        <v>U2-L5</v>
      </c>
    </row>
    <row r="564" spans="1:16" x14ac:dyDescent="0.25">
      <c r="A564" s="289" t="s">
        <v>272</v>
      </c>
      <c r="B564">
        <v>1</v>
      </c>
      <c r="C564">
        <v>57</v>
      </c>
      <c r="D564">
        <v>0.4</v>
      </c>
      <c r="E564" s="289" t="s">
        <v>1744</v>
      </c>
      <c r="F564">
        <v>5013897575</v>
      </c>
      <c r="G564" s="276">
        <v>45575</v>
      </c>
      <c r="H564">
        <v>20241004566831</v>
      </c>
      <c r="I564">
        <v>0.96</v>
      </c>
      <c r="J564" s="289" t="s">
        <v>350</v>
      </c>
      <c r="K564" s="289" t="s">
        <v>1745</v>
      </c>
      <c r="L564" s="289" t="s">
        <v>275</v>
      </c>
      <c r="M564" s="289" t="s">
        <v>1584</v>
      </c>
      <c r="N564" s="289" t="s">
        <v>1329</v>
      </c>
      <c r="O564" s="289" t="s">
        <v>277</v>
      </c>
      <c r="P564" s="289" t="str">
        <f>VLOOKUP(CAT_Details[[#This Row],[Delivery Bp Customer Code]],Table6[],2,0)</f>
        <v>U2-L5</v>
      </c>
    </row>
    <row r="565" spans="1:16" x14ac:dyDescent="0.25">
      <c r="A565" s="289" t="s">
        <v>272</v>
      </c>
      <c r="B565">
        <v>20</v>
      </c>
      <c r="C565">
        <v>7406.92</v>
      </c>
      <c r="D565">
        <v>7.45</v>
      </c>
      <c r="E565" s="289" t="s">
        <v>1596</v>
      </c>
      <c r="F565">
        <v>5013897795</v>
      </c>
      <c r="G565" s="276">
        <v>45575</v>
      </c>
      <c r="H565">
        <v>20241002564895</v>
      </c>
      <c r="I565">
        <v>10.129</v>
      </c>
      <c r="J565" s="289" t="s">
        <v>350</v>
      </c>
      <c r="K565" s="289" t="s">
        <v>1746</v>
      </c>
      <c r="L565" s="289" t="s">
        <v>275</v>
      </c>
      <c r="M565" s="289"/>
      <c r="N565" s="289" t="s">
        <v>456</v>
      </c>
      <c r="O565" s="289" t="s">
        <v>277</v>
      </c>
      <c r="P565" s="289" t="str">
        <f>VLOOKUP(CAT_Details[[#This Row],[Delivery Bp Customer Code]],Table6[],2,0)</f>
        <v>U2-L5</v>
      </c>
    </row>
    <row r="566" spans="1:16" x14ac:dyDescent="0.25">
      <c r="A566" s="289" t="s">
        <v>272</v>
      </c>
      <c r="B566">
        <v>42</v>
      </c>
      <c r="C566">
        <v>3888.39</v>
      </c>
      <c r="D566">
        <v>17.100000000000001</v>
      </c>
      <c r="E566" s="289" t="s">
        <v>1747</v>
      </c>
      <c r="F566">
        <v>5013898066</v>
      </c>
      <c r="G566" s="276">
        <v>45575</v>
      </c>
      <c r="H566">
        <v>20241004566597</v>
      </c>
      <c r="I566">
        <v>27.113</v>
      </c>
      <c r="J566" s="289" t="s">
        <v>350</v>
      </c>
      <c r="K566" s="289" t="s">
        <v>1748</v>
      </c>
      <c r="L566" s="289" t="s">
        <v>275</v>
      </c>
      <c r="M566" s="289" t="s">
        <v>1584</v>
      </c>
      <c r="N566" s="289" t="s">
        <v>625</v>
      </c>
      <c r="O566" s="289" t="s">
        <v>277</v>
      </c>
      <c r="P566" s="289" t="str">
        <f>VLOOKUP(CAT_Details[[#This Row],[Delivery Bp Customer Code]],Table6[],2,0)</f>
        <v>U2-L5</v>
      </c>
    </row>
    <row r="567" spans="1:16" x14ac:dyDescent="0.25">
      <c r="A567" s="289" t="s">
        <v>272</v>
      </c>
      <c r="B567">
        <v>1</v>
      </c>
      <c r="C567">
        <v>55.5</v>
      </c>
      <c r="D567">
        <v>0.47</v>
      </c>
      <c r="E567" s="289" t="s">
        <v>1749</v>
      </c>
      <c r="F567">
        <v>5013912968</v>
      </c>
      <c r="G567" s="276">
        <v>45575</v>
      </c>
      <c r="H567" s="5">
        <v>20241007567149</v>
      </c>
      <c r="I567">
        <v>1.079</v>
      </c>
      <c r="J567" s="289" t="s">
        <v>273</v>
      </c>
      <c r="K567" s="289" t="s">
        <v>1750</v>
      </c>
      <c r="L567" s="289" t="s">
        <v>275</v>
      </c>
      <c r="M567" s="289" t="s">
        <v>1687</v>
      </c>
      <c r="N567" s="289" t="s">
        <v>519</v>
      </c>
      <c r="O567" s="289" t="s">
        <v>277</v>
      </c>
      <c r="P567" s="289" t="str">
        <f>VLOOKUP(CAT_Details[[#This Row],[Delivery Bp Customer Code]],Table6[],2,0)</f>
        <v>U2-L5</v>
      </c>
    </row>
    <row r="568" spans="1:16" x14ac:dyDescent="0.25">
      <c r="A568" s="289" t="s">
        <v>278</v>
      </c>
      <c r="B568">
        <v>2</v>
      </c>
      <c r="C568">
        <v>182</v>
      </c>
      <c r="D568">
        <v>0.8</v>
      </c>
      <c r="E568" s="289" t="s">
        <v>1751</v>
      </c>
      <c r="F568">
        <v>5013857559</v>
      </c>
      <c r="G568" s="276">
        <v>45576</v>
      </c>
      <c r="H568" s="5">
        <v>20241001563742</v>
      </c>
      <c r="I568">
        <v>1.056</v>
      </c>
      <c r="J568" s="289" t="s">
        <v>317</v>
      </c>
      <c r="K568" s="289" t="s">
        <v>1752</v>
      </c>
      <c r="L568" s="289" t="s">
        <v>275</v>
      </c>
      <c r="M568" s="289" t="s">
        <v>1657</v>
      </c>
      <c r="N568" s="289" t="s">
        <v>320</v>
      </c>
      <c r="O568" s="289" t="s">
        <v>498</v>
      </c>
      <c r="P568" s="289" t="str">
        <f>VLOOKUP(CAT_Details[[#This Row],[Delivery Bp Customer Code]],Table6[],2,0)</f>
        <v>DK-BM01</v>
      </c>
    </row>
    <row r="569" spans="1:16" x14ac:dyDescent="0.25">
      <c r="A569" s="289" t="s">
        <v>278</v>
      </c>
      <c r="B569">
        <v>7</v>
      </c>
      <c r="C569">
        <v>4040</v>
      </c>
      <c r="D569">
        <v>2.8</v>
      </c>
      <c r="E569" s="289" t="s">
        <v>1753</v>
      </c>
      <c r="F569">
        <v>5013882374</v>
      </c>
      <c r="G569" s="276">
        <v>45576</v>
      </c>
      <c r="H569">
        <v>20241002564630</v>
      </c>
      <c r="I569">
        <v>3.36</v>
      </c>
      <c r="J569" s="289" t="s">
        <v>324</v>
      </c>
      <c r="K569" s="289" t="s">
        <v>1754</v>
      </c>
      <c r="L569" s="289" t="s">
        <v>275</v>
      </c>
      <c r="M569" s="289" t="s">
        <v>1755</v>
      </c>
      <c r="N569" s="289" t="s">
        <v>399</v>
      </c>
      <c r="O569" s="289" t="s">
        <v>498</v>
      </c>
      <c r="P569" s="289" t="str">
        <f>VLOOKUP(CAT_Details[[#This Row],[Delivery Bp Customer Code]],Table6[],2,0)</f>
        <v>DK-BM01</v>
      </c>
    </row>
    <row r="570" spans="1:16" x14ac:dyDescent="0.25">
      <c r="A570" s="289" t="s">
        <v>278</v>
      </c>
      <c r="B570">
        <v>2</v>
      </c>
      <c r="C570">
        <v>657</v>
      </c>
      <c r="D570">
        <v>0.8</v>
      </c>
      <c r="E570" s="289" t="s">
        <v>1756</v>
      </c>
      <c r="F570">
        <v>5013897780</v>
      </c>
      <c r="G570" s="276">
        <v>45576</v>
      </c>
      <c r="H570">
        <v>20241002564808</v>
      </c>
      <c r="I570">
        <v>0.96</v>
      </c>
      <c r="J570" s="289" t="s">
        <v>280</v>
      </c>
      <c r="K570" s="289" t="s">
        <v>1757</v>
      </c>
      <c r="L570" s="289" t="s">
        <v>275</v>
      </c>
      <c r="M570" s="289" t="s">
        <v>1684</v>
      </c>
      <c r="N570" s="289" t="s">
        <v>643</v>
      </c>
      <c r="O570" s="289" t="s">
        <v>498</v>
      </c>
      <c r="P570" s="289" t="str">
        <f>VLOOKUP(CAT_Details[[#This Row],[Delivery Bp Customer Code]],Table6[],2,0)</f>
        <v>DK-BM01</v>
      </c>
    </row>
    <row r="571" spans="1:16" x14ac:dyDescent="0.25">
      <c r="A571" s="289" t="s">
        <v>278</v>
      </c>
      <c r="B571">
        <v>14</v>
      </c>
      <c r="C571">
        <v>6300</v>
      </c>
      <c r="D571">
        <v>5.6</v>
      </c>
      <c r="E571" s="289" t="s">
        <v>1758</v>
      </c>
      <c r="F571">
        <v>5013912716</v>
      </c>
      <c r="G571" s="276">
        <v>45576</v>
      </c>
      <c r="H571">
        <v>20241001564188</v>
      </c>
      <c r="I571">
        <v>12.768000000000001</v>
      </c>
      <c r="J571" s="289" t="s">
        <v>280</v>
      </c>
      <c r="K571" s="289" t="s">
        <v>1759</v>
      </c>
      <c r="L571" s="289" t="s">
        <v>275</v>
      </c>
      <c r="M571" s="289" t="s">
        <v>1760</v>
      </c>
      <c r="N571" s="289" t="s">
        <v>1402</v>
      </c>
      <c r="O571" s="289" t="s">
        <v>498</v>
      </c>
      <c r="P571" s="289" t="str">
        <f>VLOOKUP(CAT_Details[[#This Row],[Delivery Bp Customer Code]],Table6[],2,0)</f>
        <v>DK-BM01</v>
      </c>
    </row>
    <row r="572" spans="1:16" x14ac:dyDescent="0.25">
      <c r="A572" s="289" t="s">
        <v>278</v>
      </c>
      <c r="B572">
        <v>1</v>
      </c>
      <c r="C572">
        <v>359.72</v>
      </c>
      <c r="D572">
        <v>0.4</v>
      </c>
      <c r="E572" s="289" t="s">
        <v>1761</v>
      </c>
      <c r="F572">
        <v>5013927845</v>
      </c>
      <c r="G572" s="276">
        <v>45576</v>
      </c>
      <c r="H572">
        <v>20241001563543</v>
      </c>
      <c r="I572">
        <v>0.96</v>
      </c>
      <c r="J572" s="289" t="s">
        <v>273</v>
      </c>
      <c r="K572" s="289" t="s">
        <v>1762</v>
      </c>
      <c r="L572" s="289" t="s">
        <v>275</v>
      </c>
      <c r="M572" s="289" t="s">
        <v>1763</v>
      </c>
      <c r="N572" s="289" t="s">
        <v>1003</v>
      </c>
      <c r="O572" s="289" t="s">
        <v>498</v>
      </c>
      <c r="P572" s="289" t="str">
        <f>VLOOKUP(CAT_Details[[#This Row],[Delivery Bp Customer Code]],Table6[],2,0)</f>
        <v>DK-BM01</v>
      </c>
    </row>
    <row r="573" spans="1:16" x14ac:dyDescent="0.25">
      <c r="A573" s="289" t="s">
        <v>278</v>
      </c>
      <c r="B573">
        <v>2</v>
      </c>
      <c r="C573">
        <v>740</v>
      </c>
      <c r="D573">
        <v>0.8</v>
      </c>
      <c r="E573" s="289" t="s">
        <v>1764</v>
      </c>
      <c r="F573">
        <v>5013927875</v>
      </c>
      <c r="G573" s="276">
        <v>45576</v>
      </c>
      <c r="H573">
        <v>20241008568240</v>
      </c>
      <c r="I573">
        <v>0.67200000000000004</v>
      </c>
      <c r="J573" s="289" t="s">
        <v>273</v>
      </c>
      <c r="K573" s="289" t="s">
        <v>1765</v>
      </c>
      <c r="L573" s="289" t="s">
        <v>275</v>
      </c>
      <c r="M573" s="289" t="s">
        <v>1763</v>
      </c>
      <c r="N573" s="289" t="s">
        <v>1011</v>
      </c>
      <c r="O573" s="289" t="s">
        <v>498</v>
      </c>
      <c r="P573" s="289" t="str">
        <f>VLOOKUP(CAT_Details[[#This Row],[Delivery Bp Customer Code]],Table6[],2,0)</f>
        <v>DK-BM01</v>
      </c>
    </row>
    <row r="574" spans="1:16" x14ac:dyDescent="0.25">
      <c r="A574" s="289" t="s">
        <v>874</v>
      </c>
      <c r="B574">
        <v>28</v>
      </c>
      <c r="C574">
        <v>3360</v>
      </c>
      <c r="D574">
        <v>13.39</v>
      </c>
      <c r="E574" s="289" t="s">
        <v>1766</v>
      </c>
      <c r="F574">
        <v>5013882114</v>
      </c>
      <c r="G574" s="276">
        <v>45576</v>
      </c>
      <c r="H574">
        <v>20241002565083</v>
      </c>
      <c r="I574">
        <v>22.477</v>
      </c>
      <c r="J574" s="289" t="s">
        <v>345</v>
      </c>
      <c r="K574" s="289" t="s">
        <v>1767</v>
      </c>
      <c r="L574" s="289" t="s">
        <v>275</v>
      </c>
      <c r="M574" s="289" t="s">
        <v>1768</v>
      </c>
      <c r="N574" s="289" t="s">
        <v>427</v>
      </c>
      <c r="O574" s="289" t="s">
        <v>1014</v>
      </c>
      <c r="P574" s="289" t="str">
        <f>VLOOKUP(CAT_Details[[#This Row],[Delivery Bp Customer Code]],Table6[],2,0)</f>
        <v>MZ07</v>
      </c>
    </row>
    <row r="575" spans="1:16" x14ac:dyDescent="0.25">
      <c r="A575" s="289" t="s">
        <v>874</v>
      </c>
      <c r="B575">
        <v>18</v>
      </c>
      <c r="C575">
        <v>7632</v>
      </c>
      <c r="D575">
        <v>9</v>
      </c>
      <c r="E575" s="289" t="s">
        <v>1769</v>
      </c>
      <c r="F575">
        <v>5013912775</v>
      </c>
      <c r="G575" s="276">
        <v>45576</v>
      </c>
      <c r="H575">
        <v>20241007567296</v>
      </c>
      <c r="I575">
        <v>21.6</v>
      </c>
      <c r="J575" s="289" t="s">
        <v>350</v>
      </c>
      <c r="K575" s="289" t="s">
        <v>1770</v>
      </c>
      <c r="L575" s="289" t="s">
        <v>275</v>
      </c>
      <c r="M575" s="289" t="s">
        <v>1771</v>
      </c>
      <c r="N575" s="289" t="s">
        <v>381</v>
      </c>
      <c r="O575" s="289" t="s">
        <v>1014</v>
      </c>
      <c r="P575" s="289" t="str">
        <f>VLOOKUP(CAT_Details[[#This Row],[Delivery Bp Customer Code]],Table6[],2,0)</f>
        <v>MZ07</v>
      </c>
    </row>
    <row r="576" spans="1:16" x14ac:dyDescent="0.25">
      <c r="A576" s="289" t="s">
        <v>941</v>
      </c>
      <c r="B576">
        <v>1</v>
      </c>
      <c r="C576">
        <v>5.8</v>
      </c>
      <c r="D576">
        <v>0.02</v>
      </c>
      <c r="E576" s="289" t="s">
        <v>1772</v>
      </c>
      <c r="F576">
        <v>5013871611</v>
      </c>
      <c r="G576" s="276">
        <v>45576</v>
      </c>
      <c r="H576">
        <v>20241001563477</v>
      </c>
      <c r="I576">
        <v>3.0000000000000001E-3</v>
      </c>
      <c r="J576" s="289" t="s">
        <v>438</v>
      </c>
      <c r="K576" s="289" t="s">
        <v>1773</v>
      </c>
      <c r="L576" s="289" t="s">
        <v>275</v>
      </c>
      <c r="M576" s="289" t="s">
        <v>1657</v>
      </c>
      <c r="N576" s="289" t="s">
        <v>1774</v>
      </c>
      <c r="O576" s="289" t="s">
        <v>945</v>
      </c>
      <c r="P576" s="289" t="str">
        <f>VLOOKUP(CAT_Details[[#This Row],[Delivery Bp Customer Code]],Table6[],2,0)</f>
        <v>DK-LW01</v>
      </c>
    </row>
    <row r="577" spans="1:16" x14ac:dyDescent="0.25">
      <c r="A577" s="289" t="s">
        <v>76</v>
      </c>
      <c r="B577">
        <v>3</v>
      </c>
      <c r="C577">
        <v>195</v>
      </c>
      <c r="D577">
        <v>1.2</v>
      </c>
      <c r="E577" s="289" t="s">
        <v>1775</v>
      </c>
      <c r="F577">
        <v>5013871439</v>
      </c>
      <c r="G577" s="276">
        <v>45576</v>
      </c>
      <c r="H577" s="5">
        <v>20241001564208</v>
      </c>
      <c r="I577">
        <v>2.88</v>
      </c>
      <c r="J577" s="289" t="s">
        <v>294</v>
      </c>
      <c r="K577" s="289" t="s">
        <v>1776</v>
      </c>
      <c r="L577" s="289" t="s">
        <v>275</v>
      </c>
      <c r="M577" s="289" t="s">
        <v>1556</v>
      </c>
      <c r="N577" s="289" t="s">
        <v>1181</v>
      </c>
      <c r="O577" s="289" t="s">
        <v>748</v>
      </c>
      <c r="P577" s="289" t="str">
        <f>VLOOKUP(CAT_Details[[#This Row],[Delivery Bp Customer Code]],Table6[],2,0)</f>
        <v>No Loc</v>
      </c>
    </row>
    <row r="578" spans="1:16" x14ac:dyDescent="0.25">
      <c r="A578" s="289" t="s">
        <v>76</v>
      </c>
      <c r="B578">
        <v>1</v>
      </c>
      <c r="C578">
        <v>140</v>
      </c>
      <c r="D578">
        <v>0.4</v>
      </c>
      <c r="E578" s="289" t="s">
        <v>1766</v>
      </c>
      <c r="F578">
        <v>5013882113</v>
      </c>
      <c r="G578" s="276">
        <v>45576</v>
      </c>
      <c r="H578">
        <v>20241002565088</v>
      </c>
      <c r="I578">
        <v>0.86399999999999999</v>
      </c>
      <c r="J578" s="289" t="s">
        <v>345</v>
      </c>
      <c r="K578" s="289" t="s">
        <v>1777</v>
      </c>
      <c r="L578" s="289" t="s">
        <v>275</v>
      </c>
      <c r="M578" s="289" t="s">
        <v>1768</v>
      </c>
      <c r="N578" s="289" t="s">
        <v>427</v>
      </c>
      <c r="O578" s="289" t="s">
        <v>748</v>
      </c>
      <c r="P578" s="289" t="str">
        <f>VLOOKUP(CAT_Details[[#This Row],[Delivery Bp Customer Code]],Table6[],2,0)</f>
        <v>No Loc</v>
      </c>
    </row>
    <row r="579" spans="1:16" x14ac:dyDescent="0.25">
      <c r="A579" s="289" t="s">
        <v>76</v>
      </c>
      <c r="B579">
        <v>1</v>
      </c>
      <c r="C579">
        <v>70</v>
      </c>
      <c r="D579">
        <v>0.2</v>
      </c>
      <c r="E579" s="289" t="s">
        <v>1778</v>
      </c>
      <c r="F579">
        <v>5013897605</v>
      </c>
      <c r="G579" s="276">
        <v>45576</v>
      </c>
      <c r="H579" s="5">
        <v>20241002565265</v>
      </c>
      <c r="I579">
        <v>0.192</v>
      </c>
      <c r="J579" s="289" t="s">
        <v>324</v>
      </c>
      <c r="K579" s="289" t="s">
        <v>1779</v>
      </c>
      <c r="L579" s="289" t="s">
        <v>275</v>
      </c>
      <c r="M579" s="289" t="s">
        <v>1755</v>
      </c>
      <c r="N579" s="289" t="s">
        <v>579</v>
      </c>
      <c r="O579" s="289" t="s">
        <v>748</v>
      </c>
      <c r="P579" s="289" t="str">
        <f>VLOOKUP(CAT_Details[[#This Row],[Delivery Bp Customer Code]],Table6[],2,0)</f>
        <v>No Loc</v>
      </c>
    </row>
    <row r="580" spans="1:16" x14ac:dyDescent="0.25">
      <c r="A580" s="289" t="s">
        <v>285</v>
      </c>
      <c r="B580">
        <v>15</v>
      </c>
      <c r="C580">
        <v>233</v>
      </c>
      <c r="D580">
        <v>0.56000000000000005</v>
      </c>
      <c r="E580" s="289" t="s">
        <v>1780</v>
      </c>
      <c r="F580">
        <v>5013857588</v>
      </c>
      <c r="G580" s="276">
        <v>45576</v>
      </c>
      <c r="H580">
        <v>20240930562854</v>
      </c>
      <c r="I580">
        <v>0.32500000000000001</v>
      </c>
      <c r="J580" s="289" t="s">
        <v>294</v>
      </c>
      <c r="K580" s="289" t="s">
        <v>1781</v>
      </c>
      <c r="L580" s="289" t="s">
        <v>275</v>
      </c>
      <c r="M580" s="289" t="s">
        <v>1782</v>
      </c>
      <c r="N580" s="289" t="s">
        <v>1413</v>
      </c>
      <c r="O580" s="289" t="s">
        <v>291</v>
      </c>
      <c r="P580" s="289" t="str">
        <f>VLOOKUP(CAT_Details[[#This Row],[Delivery Bp Customer Code]],Table6[],2,0)</f>
        <v>DX01-L5</v>
      </c>
    </row>
    <row r="581" spans="1:16" x14ac:dyDescent="0.25">
      <c r="A581" s="289" t="s">
        <v>285</v>
      </c>
      <c r="B581">
        <v>22</v>
      </c>
      <c r="C581">
        <v>6830</v>
      </c>
      <c r="D581">
        <v>8.94</v>
      </c>
      <c r="E581" s="289" t="s">
        <v>1783</v>
      </c>
      <c r="F581">
        <v>5013871573</v>
      </c>
      <c r="G581" s="276">
        <v>45576</v>
      </c>
      <c r="H581">
        <v>20240927562078</v>
      </c>
      <c r="I581">
        <v>17.984999999999999</v>
      </c>
      <c r="J581" s="289" t="s">
        <v>401</v>
      </c>
      <c r="K581" s="289" t="s">
        <v>1784</v>
      </c>
      <c r="L581" s="289" t="s">
        <v>275</v>
      </c>
      <c r="M581" s="289" t="s">
        <v>1679</v>
      </c>
      <c r="N581" s="289" t="s">
        <v>1028</v>
      </c>
      <c r="O581" s="289" t="s">
        <v>291</v>
      </c>
      <c r="P581" s="289" t="str">
        <f>VLOOKUP(CAT_Details[[#This Row],[Delivery Bp Customer Code]],Table6[],2,0)</f>
        <v>DX01-L5</v>
      </c>
    </row>
    <row r="582" spans="1:16" x14ac:dyDescent="0.25">
      <c r="A582" s="289" t="s">
        <v>285</v>
      </c>
      <c r="B582">
        <v>4</v>
      </c>
      <c r="C582">
        <v>1680</v>
      </c>
      <c r="D582">
        <v>2</v>
      </c>
      <c r="E582" s="289" t="s">
        <v>1785</v>
      </c>
      <c r="F582">
        <v>5013871624</v>
      </c>
      <c r="G582" s="276">
        <v>45576</v>
      </c>
      <c r="H582">
        <v>20241002564896</v>
      </c>
      <c r="I582">
        <v>4.4009999999999998</v>
      </c>
      <c r="J582" s="289" t="s">
        <v>401</v>
      </c>
      <c r="K582" s="289" t="s">
        <v>1786</v>
      </c>
      <c r="L582" s="289" t="s">
        <v>275</v>
      </c>
      <c r="M582" s="289" t="s">
        <v>1787</v>
      </c>
      <c r="N582" s="289" t="s">
        <v>673</v>
      </c>
      <c r="O582" s="289" t="s">
        <v>291</v>
      </c>
      <c r="P582" s="289" t="str">
        <f>VLOOKUP(CAT_Details[[#This Row],[Delivery Bp Customer Code]],Table6[],2,0)</f>
        <v>DX01-L5</v>
      </c>
    </row>
    <row r="583" spans="1:16" x14ac:dyDescent="0.25">
      <c r="A583" s="289" t="s">
        <v>285</v>
      </c>
      <c r="B583">
        <v>14</v>
      </c>
      <c r="C583">
        <v>2170</v>
      </c>
      <c r="D583">
        <v>6.07</v>
      </c>
      <c r="E583" s="289" t="s">
        <v>1788</v>
      </c>
      <c r="F583">
        <v>5013882127</v>
      </c>
      <c r="G583" s="276">
        <v>45576</v>
      </c>
      <c r="H583" s="5">
        <v>20241002564494</v>
      </c>
      <c r="I583">
        <v>14.56</v>
      </c>
      <c r="J583" s="289" t="s">
        <v>294</v>
      </c>
      <c r="K583" s="289" t="s">
        <v>1789</v>
      </c>
      <c r="L583" s="289" t="s">
        <v>275</v>
      </c>
      <c r="M583" s="289" t="s">
        <v>1790</v>
      </c>
      <c r="N583" s="289" t="s">
        <v>769</v>
      </c>
      <c r="O583" s="289" t="s">
        <v>291</v>
      </c>
      <c r="P583" s="289" t="str">
        <f>VLOOKUP(CAT_Details[[#This Row],[Delivery Bp Customer Code]],Table6[],2,0)</f>
        <v>DX01-L5</v>
      </c>
    </row>
    <row r="584" spans="1:16" x14ac:dyDescent="0.25">
      <c r="A584" s="289" t="s">
        <v>285</v>
      </c>
      <c r="B584">
        <v>3</v>
      </c>
      <c r="C584">
        <v>249.1</v>
      </c>
      <c r="D584">
        <v>0.85</v>
      </c>
      <c r="E584" s="289" t="s">
        <v>1791</v>
      </c>
      <c r="F584">
        <v>5013912753</v>
      </c>
      <c r="G584" s="276">
        <v>45576</v>
      </c>
      <c r="H584">
        <v>20241007567200</v>
      </c>
      <c r="I584">
        <v>0.68500000000000005</v>
      </c>
      <c r="J584" s="289" t="s">
        <v>350</v>
      </c>
      <c r="K584" s="289" t="s">
        <v>1792</v>
      </c>
      <c r="L584" s="289" t="s">
        <v>275</v>
      </c>
      <c r="M584" s="289" t="s">
        <v>1661</v>
      </c>
      <c r="N584" s="289" t="s">
        <v>602</v>
      </c>
      <c r="O584" s="289" t="s">
        <v>291</v>
      </c>
      <c r="P584" s="289" t="str">
        <f>VLOOKUP(CAT_Details[[#This Row],[Delivery Bp Customer Code]],Table6[],2,0)</f>
        <v>DX01-L5</v>
      </c>
    </row>
    <row r="585" spans="1:16" x14ac:dyDescent="0.25">
      <c r="A585" s="289" t="s">
        <v>285</v>
      </c>
      <c r="B585">
        <v>24</v>
      </c>
      <c r="C585">
        <v>3777.6</v>
      </c>
      <c r="D585">
        <v>6.82</v>
      </c>
      <c r="E585" s="289" t="s">
        <v>1793</v>
      </c>
      <c r="F585">
        <v>5013912872</v>
      </c>
      <c r="G585" s="276">
        <v>45576</v>
      </c>
      <c r="H585">
        <v>20241007567106</v>
      </c>
      <c r="I585">
        <v>15.849</v>
      </c>
      <c r="J585" s="289" t="s">
        <v>350</v>
      </c>
      <c r="K585" s="289" t="s">
        <v>1794</v>
      </c>
      <c r="L585" s="289" t="s">
        <v>275</v>
      </c>
      <c r="M585" s="289" t="s">
        <v>1661</v>
      </c>
      <c r="N585" s="289" t="s">
        <v>602</v>
      </c>
      <c r="O585" s="289" t="s">
        <v>291</v>
      </c>
      <c r="P585" s="289" t="str">
        <f>VLOOKUP(CAT_Details[[#This Row],[Delivery Bp Customer Code]],Table6[],2,0)</f>
        <v>DX01-L5</v>
      </c>
    </row>
    <row r="586" spans="1:16" x14ac:dyDescent="0.25">
      <c r="A586" s="289" t="s">
        <v>521</v>
      </c>
      <c r="B586">
        <v>8</v>
      </c>
      <c r="C586">
        <v>738.4</v>
      </c>
      <c r="D586">
        <v>3.2</v>
      </c>
      <c r="E586" s="289" t="s">
        <v>1795</v>
      </c>
      <c r="F586">
        <v>5013912992</v>
      </c>
      <c r="G586" s="276">
        <v>45576</v>
      </c>
      <c r="H586">
        <v>20241007567545</v>
      </c>
      <c r="I586">
        <v>8.4480000000000004</v>
      </c>
      <c r="J586" s="289" t="s">
        <v>302</v>
      </c>
      <c r="K586" s="289" t="s">
        <v>1796</v>
      </c>
      <c r="L586" s="289" t="s">
        <v>275</v>
      </c>
      <c r="M586" s="289" t="s">
        <v>1713</v>
      </c>
      <c r="N586" s="289" t="s">
        <v>694</v>
      </c>
      <c r="O586" s="289" t="s">
        <v>525</v>
      </c>
      <c r="P586" s="289" t="str">
        <f>VLOOKUP(CAT_Details[[#This Row],[Delivery Bp Customer Code]],Table6[],2,0)</f>
        <v>No Loc</v>
      </c>
    </row>
    <row r="587" spans="1:16" x14ac:dyDescent="0.25">
      <c r="A587" s="289" t="s">
        <v>521</v>
      </c>
      <c r="B587">
        <v>4</v>
      </c>
      <c r="C587">
        <v>2968</v>
      </c>
      <c r="D587">
        <v>1.6</v>
      </c>
      <c r="E587" s="289" t="s">
        <v>1659</v>
      </c>
      <c r="F587">
        <v>5013949011</v>
      </c>
      <c r="G587" s="276">
        <v>45576</v>
      </c>
      <c r="H587">
        <v>20241001563679</v>
      </c>
      <c r="I587">
        <v>3.9940000000000002</v>
      </c>
      <c r="J587" s="289" t="s">
        <v>350</v>
      </c>
      <c r="K587" s="289" t="s">
        <v>1797</v>
      </c>
      <c r="L587" s="289" t="s">
        <v>275</v>
      </c>
      <c r="M587" s="289"/>
      <c r="N587" s="289" t="s">
        <v>524</v>
      </c>
      <c r="O587" s="289" t="s">
        <v>525</v>
      </c>
      <c r="P587" s="289" t="str">
        <f>VLOOKUP(CAT_Details[[#This Row],[Delivery Bp Customer Code]],Table6[],2,0)</f>
        <v>No Loc</v>
      </c>
    </row>
    <row r="588" spans="1:16" x14ac:dyDescent="0.25">
      <c r="A588" s="289" t="s">
        <v>272</v>
      </c>
      <c r="B588">
        <v>2</v>
      </c>
      <c r="C588">
        <v>766.4</v>
      </c>
      <c r="D588">
        <v>0.4</v>
      </c>
      <c r="E588" s="289" t="s">
        <v>1798</v>
      </c>
      <c r="F588">
        <v>5013871600</v>
      </c>
      <c r="G588" s="276">
        <v>45576</v>
      </c>
      <c r="H588">
        <v>20241001563402</v>
      </c>
      <c r="I588">
        <v>0.57599999999999996</v>
      </c>
      <c r="J588" s="289" t="s">
        <v>294</v>
      </c>
      <c r="K588" s="289" t="s">
        <v>1799</v>
      </c>
      <c r="L588" s="289" t="s">
        <v>275</v>
      </c>
      <c r="M588" s="289" t="s">
        <v>1556</v>
      </c>
      <c r="N588" s="289" t="s">
        <v>698</v>
      </c>
      <c r="O588" s="289" t="s">
        <v>277</v>
      </c>
      <c r="P588" s="289" t="str">
        <f>VLOOKUP(CAT_Details[[#This Row],[Delivery Bp Customer Code]],Table6[],2,0)</f>
        <v>U2-L5</v>
      </c>
    </row>
    <row r="589" spans="1:16" x14ac:dyDescent="0.25">
      <c r="A589" s="289" t="s">
        <v>272</v>
      </c>
      <c r="B589">
        <v>1</v>
      </c>
      <c r="C589">
        <v>769</v>
      </c>
      <c r="D589">
        <v>0.4</v>
      </c>
      <c r="E589" s="289" t="s">
        <v>1800</v>
      </c>
      <c r="F589">
        <v>5013897361</v>
      </c>
      <c r="G589" s="276">
        <v>45576</v>
      </c>
      <c r="H589">
        <v>20241003565470</v>
      </c>
      <c r="I589">
        <v>0.57599999999999996</v>
      </c>
      <c r="J589" s="289" t="s">
        <v>324</v>
      </c>
      <c r="K589" s="289" t="s">
        <v>1801</v>
      </c>
      <c r="L589" s="289" t="s">
        <v>275</v>
      </c>
      <c r="M589" s="289" t="s">
        <v>1802</v>
      </c>
      <c r="N589" s="289" t="s">
        <v>701</v>
      </c>
      <c r="O589" s="289" t="s">
        <v>277</v>
      </c>
      <c r="P589" s="289" t="str">
        <f>VLOOKUP(CAT_Details[[#This Row],[Delivery Bp Customer Code]],Table6[],2,0)</f>
        <v>U2-L5</v>
      </c>
    </row>
    <row r="590" spans="1:16" x14ac:dyDescent="0.25">
      <c r="A590" s="289" t="s">
        <v>272</v>
      </c>
      <c r="B590">
        <v>1</v>
      </c>
      <c r="C590">
        <v>2</v>
      </c>
      <c r="D590">
        <v>0.06</v>
      </c>
      <c r="E590" s="289" t="s">
        <v>1803</v>
      </c>
      <c r="F590">
        <v>5013912512</v>
      </c>
      <c r="G590" s="276">
        <v>45576</v>
      </c>
      <c r="H590">
        <v>20241004566773</v>
      </c>
      <c r="I590">
        <v>3.2000000000000001E-2</v>
      </c>
      <c r="J590" s="289" t="s">
        <v>287</v>
      </c>
      <c r="K590" s="289" t="s">
        <v>1804</v>
      </c>
      <c r="L590" s="289" t="s">
        <v>275</v>
      </c>
      <c r="M590" s="289" t="s">
        <v>1755</v>
      </c>
      <c r="N590" s="289" t="s">
        <v>468</v>
      </c>
      <c r="O590" s="289" t="s">
        <v>277</v>
      </c>
      <c r="P590" s="289" t="str">
        <f>VLOOKUP(CAT_Details[[#This Row],[Delivery Bp Customer Code]],Table6[],2,0)</f>
        <v>U2-L5</v>
      </c>
    </row>
    <row r="591" spans="1:16" x14ac:dyDescent="0.25">
      <c r="A591" s="289" t="s">
        <v>272</v>
      </c>
      <c r="B591">
        <v>2</v>
      </c>
      <c r="C591">
        <v>365</v>
      </c>
      <c r="D591">
        <v>0.8</v>
      </c>
      <c r="E591" s="289" t="s">
        <v>1803</v>
      </c>
      <c r="F591">
        <v>5013912513</v>
      </c>
      <c r="G591" s="276">
        <v>45576</v>
      </c>
      <c r="H591" s="5">
        <v>20241004566769</v>
      </c>
      <c r="I591">
        <v>1.6319999999999999</v>
      </c>
      <c r="J591" s="289" t="s">
        <v>287</v>
      </c>
      <c r="K591" s="289" t="s">
        <v>1805</v>
      </c>
      <c r="L591" s="289" t="s">
        <v>275</v>
      </c>
      <c r="M591" s="289" t="s">
        <v>1755</v>
      </c>
      <c r="N591" s="289" t="s">
        <v>468</v>
      </c>
      <c r="O591" s="289" t="s">
        <v>277</v>
      </c>
      <c r="P591" s="289" t="str">
        <f>VLOOKUP(CAT_Details[[#This Row],[Delivery Bp Customer Code]],Table6[],2,0)</f>
        <v>U2-L5</v>
      </c>
    </row>
    <row r="592" spans="1:16" x14ac:dyDescent="0.25">
      <c r="A592" s="289" t="s">
        <v>272</v>
      </c>
      <c r="B592">
        <v>20</v>
      </c>
      <c r="C592">
        <v>2520</v>
      </c>
      <c r="D592">
        <v>8</v>
      </c>
      <c r="E592" s="289" t="s">
        <v>1806</v>
      </c>
      <c r="F592">
        <v>5013912803</v>
      </c>
      <c r="G592" s="276">
        <v>45576</v>
      </c>
      <c r="H592">
        <v>20241007567630</v>
      </c>
      <c r="I592">
        <v>18.239999999999998</v>
      </c>
      <c r="J592" s="289" t="s">
        <v>350</v>
      </c>
      <c r="K592" s="289" t="s">
        <v>1807</v>
      </c>
      <c r="L592" s="289" t="s">
        <v>275</v>
      </c>
      <c r="M592" s="289" t="s">
        <v>1661</v>
      </c>
      <c r="N592" s="289" t="s">
        <v>472</v>
      </c>
      <c r="O592" s="289" t="s">
        <v>277</v>
      </c>
      <c r="P592" s="289" t="str">
        <f>VLOOKUP(CAT_Details[[#This Row],[Delivery Bp Customer Code]],Table6[],2,0)</f>
        <v>U2-L5</v>
      </c>
    </row>
    <row r="593" spans="1:16" x14ac:dyDescent="0.25">
      <c r="A593" s="289" t="s">
        <v>272</v>
      </c>
      <c r="B593">
        <v>46</v>
      </c>
      <c r="C593">
        <v>2789.2</v>
      </c>
      <c r="D593">
        <v>22.14</v>
      </c>
      <c r="E593" s="289" t="s">
        <v>1808</v>
      </c>
      <c r="F593">
        <v>5013927869</v>
      </c>
      <c r="G593" s="276">
        <v>45576</v>
      </c>
      <c r="H593">
        <v>20241007567862</v>
      </c>
      <c r="I593">
        <v>50.463999999999999</v>
      </c>
      <c r="J593" s="289" t="s">
        <v>302</v>
      </c>
      <c r="K593" s="289" t="s">
        <v>1809</v>
      </c>
      <c r="L593" s="289" t="s">
        <v>275</v>
      </c>
      <c r="M593" s="289" t="s">
        <v>1810</v>
      </c>
      <c r="N593" s="289" t="s">
        <v>305</v>
      </c>
      <c r="O593" s="289" t="s">
        <v>277</v>
      </c>
      <c r="P593" s="289" t="str">
        <f>VLOOKUP(CAT_Details[[#This Row],[Delivery Bp Customer Code]],Table6[],2,0)</f>
        <v>U2-L5</v>
      </c>
    </row>
    <row r="594" spans="1:16" x14ac:dyDescent="0.25">
      <c r="A594" s="289" t="s">
        <v>278</v>
      </c>
      <c r="B594">
        <v>10</v>
      </c>
      <c r="C594">
        <v>2560</v>
      </c>
      <c r="D594">
        <v>4</v>
      </c>
      <c r="E594" s="289" t="s">
        <v>1811</v>
      </c>
      <c r="F594">
        <v>5013882117</v>
      </c>
      <c r="G594" s="276">
        <v>45579</v>
      </c>
      <c r="H594">
        <v>20241002564512</v>
      </c>
      <c r="I594">
        <v>9.6</v>
      </c>
      <c r="J594" s="289" t="s">
        <v>853</v>
      </c>
      <c r="K594" s="289" t="s">
        <v>1812</v>
      </c>
      <c r="L594" s="289" t="s">
        <v>275</v>
      </c>
      <c r="M594" s="289" t="s">
        <v>1813</v>
      </c>
      <c r="N594" s="289" t="s">
        <v>856</v>
      </c>
      <c r="O594" s="289" t="s">
        <v>498</v>
      </c>
      <c r="P594" s="289" t="str">
        <f>VLOOKUP(CAT_Details[[#This Row],[Delivery Bp Customer Code]],Table6[],2,0)</f>
        <v>DK-BM01</v>
      </c>
    </row>
    <row r="595" spans="1:16" x14ac:dyDescent="0.25">
      <c r="A595" s="289" t="s">
        <v>278</v>
      </c>
      <c r="B595">
        <v>1</v>
      </c>
      <c r="C595">
        <v>367</v>
      </c>
      <c r="D595">
        <v>0.4</v>
      </c>
      <c r="E595" s="289" t="s">
        <v>1814</v>
      </c>
      <c r="F595">
        <v>5013897635</v>
      </c>
      <c r="G595" s="276">
        <v>45579</v>
      </c>
      <c r="H595">
        <v>20241002564675</v>
      </c>
      <c r="I595">
        <v>0.33600000000000002</v>
      </c>
      <c r="J595" s="289" t="s">
        <v>324</v>
      </c>
      <c r="K595" s="289" t="s">
        <v>1815</v>
      </c>
      <c r="L595" s="289" t="s">
        <v>275</v>
      </c>
      <c r="M595" s="289" t="s">
        <v>1816</v>
      </c>
      <c r="N595" s="289" t="s">
        <v>1817</v>
      </c>
      <c r="O595" s="289" t="s">
        <v>498</v>
      </c>
      <c r="P595" s="289" t="str">
        <f>VLOOKUP(CAT_Details[[#This Row],[Delivery Bp Customer Code]],Table6[],2,0)</f>
        <v>DK-BM01</v>
      </c>
    </row>
    <row r="596" spans="1:16" x14ac:dyDescent="0.25">
      <c r="A596" s="289" t="s">
        <v>278</v>
      </c>
      <c r="B596">
        <v>16</v>
      </c>
      <c r="C596">
        <v>7604.1</v>
      </c>
      <c r="D596">
        <v>6.4</v>
      </c>
      <c r="E596" s="289" t="s">
        <v>1818</v>
      </c>
      <c r="F596">
        <v>5013912696</v>
      </c>
      <c r="G596" s="276">
        <v>45579</v>
      </c>
      <c r="H596">
        <v>20240917553581</v>
      </c>
      <c r="I596">
        <v>15.36</v>
      </c>
      <c r="J596" s="289" t="s">
        <v>324</v>
      </c>
      <c r="K596" s="289" t="s">
        <v>1819</v>
      </c>
      <c r="L596" s="289" t="s">
        <v>275</v>
      </c>
      <c r="M596" s="289" t="s">
        <v>1802</v>
      </c>
      <c r="N596" s="289" t="s">
        <v>340</v>
      </c>
      <c r="O596" s="289" t="s">
        <v>498</v>
      </c>
      <c r="P596" s="289" t="str">
        <f>VLOOKUP(CAT_Details[[#This Row],[Delivery Bp Customer Code]],Table6[],2,0)</f>
        <v>DK-BM01</v>
      </c>
    </row>
    <row r="597" spans="1:16" x14ac:dyDescent="0.25">
      <c r="A597" s="289" t="s">
        <v>278</v>
      </c>
      <c r="B597">
        <v>1</v>
      </c>
      <c r="C597">
        <v>437</v>
      </c>
      <c r="D597">
        <v>0.4</v>
      </c>
      <c r="E597" s="289" t="s">
        <v>1820</v>
      </c>
      <c r="F597">
        <v>5013927334</v>
      </c>
      <c r="G597" s="276">
        <v>45579</v>
      </c>
      <c r="H597">
        <v>20241002565067</v>
      </c>
      <c r="I597">
        <v>0.96</v>
      </c>
      <c r="J597" s="289" t="s">
        <v>280</v>
      </c>
      <c r="K597" s="289" t="s">
        <v>1821</v>
      </c>
      <c r="L597" s="289" t="s">
        <v>275</v>
      </c>
      <c r="M597" s="289" t="s">
        <v>1822</v>
      </c>
      <c r="N597" s="289" t="s">
        <v>868</v>
      </c>
      <c r="O597" s="289" t="s">
        <v>498</v>
      </c>
      <c r="P597" s="289" t="str">
        <f>VLOOKUP(CAT_Details[[#This Row],[Delivery Bp Customer Code]],Table6[],2,0)</f>
        <v>DK-BM01</v>
      </c>
    </row>
    <row r="598" spans="1:16" x14ac:dyDescent="0.25">
      <c r="A598" s="289" t="s">
        <v>278</v>
      </c>
      <c r="B598">
        <v>4</v>
      </c>
      <c r="C598">
        <v>2154</v>
      </c>
      <c r="D598">
        <v>0.8</v>
      </c>
      <c r="E598" s="289" t="s">
        <v>1823</v>
      </c>
      <c r="F598">
        <v>5013927453</v>
      </c>
      <c r="G598" s="276">
        <v>45579</v>
      </c>
      <c r="H598">
        <v>20241007567984</v>
      </c>
      <c r="I598">
        <v>1.6120000000000001</v>
      </c>
      <c r="J598" s="289" t="s">
        <v>280</v>
      </c>
      <c r="K598" s="289" t="s">
        <v>1824</v>
      </c>
      <c r="L598" s="289" t="s">
        <v>275</v>
      </c>
      <c r="M598" s="289" t="s">
        <v>1825</v>
      </c>
      <c r="N598" s="289" t="s">
        <v>314</v>
      </c>
      <c r="O598" s="289" t="s">
        <v>498</v>
      </c>
      <c r="P598" s="289" t="str">
        <f>VLOOKUP(CAT_Details[[#This Row],[Delivery Bp Customer Code]],Table6[],2,0)</f>
        <v>DK-BM01</v>
      </c>
    </row>
    <row r="599" spans="1:16" x14ac:dyDescent="0.25">
      <c r="A599" s="289" t="s">
        <v>278</v>
      </c>
      <c r="B599">
        <v>10</v>
      </c>
      <c r="C599">
        <v>4638.8</v>
      </c>
      <c r="D599">
        <v>4</v>
      </c>
      <c r="E599" s="289" t="s">
        <v>1826</v>
      </c>
      <c r="F599">
        <v>5013927777</v>
      </c>
      <c r="G599" s="276">
        <v>45579</v>
      </c>
      <c r="H599" s="5">
        <v>20241008568362</v>
      </c>
      <c r="I599">
        <v>9.1199999999999992</v>
      </c>
      <c r="J599" s="289" t="s">
        <v>350</v>
      </c>
      <c r="K599" s="289" t="s">
        <v>1827</v>
      </c>
      <c r="L599" s="289" t="s">
        <v>275</v>
      </c>
      <c r="M599" s="289" t="s">
        <v>1828</v>
      </c>
      <c r="N599" s="289" t="s">
        <v>999</v>
      </c>
      <c r="O599" s="289" t="s">
        <v>498</v>
      </c>
      <c r="P599" s="289" t="str">
        <f>VLOOKUP(CAT_Details[[#This Row],[Delivery Bp Customer Code]],Table6[],2,0)</f>
        <v>DK-BM01</v>
      </c>
    </row>
    <row r="600" spans="1:16" x14ac:dyDescent="0.25">
      <c r="A600" s="289" t="s">
        <v>278</v>
      </c>
      <c r="B600">
        <v>1</v>
      </c>
      <c r="C600">
        <v>6</v>
      </c>
      <c r="D600">
        <v>0.05</v>
      </c>
      <c r="E600" s="289" t="s">
        <v>1829</v>
      </c>
      <c r="F600">
        <v>5013927878</v>
      </c>
      <c r="G600" s="276">
        <v>45579</v>
      </c>
      <c r="H600" s="5">
        <v>20241007567658</v>
      </c>
      <c r="I600">
        <v>2.4E-2</v>
      </c>
      <c r="J600" s="289" t="s">
        <v>350</v>
      </c>
      <c r="K600" s="289" t="s">
        <v>1830</v>
      </c>
      <c r="L600" s="289" t="s">
        <v>275</v>
      </c>
      <c r="M600" s="289" t="s">
        <v>1828</v>
      </c>
      <c r="N600" s="289" t="s">
        <v>1831</v>
      </c>
      <c r="O600" s="289" t="s">
        <v>498</v>
      </c>
      <c r="P600" s="289" t="str">
        <f>VLOOKUP(CAT_Details[[#This Row],[Delivery Bp Customer Code]],Table6[],2,0)</f>
        <v>DK-BM01</v>
      </c>
    </row>
    <row r="601" spans="1:16" x14ac:dyDescent="0.25">
      <c r="A601" s="289" t="s">
        <v>278</v>
      </c>
      <c r="B601">
        <v>44</v>
      </c>
      <c r="C601">
        <v>21780</v>
      </c>
      <c r="D601">
        <v>17.600000000000001</v>
      </c>
      <c r="E601" s="289" t="s">
        <v>1832</v>
      </c>
      <c r="F601">
        <v>5013942899</v>
      </c>
      <c r="G601" s="276">
        <v>45579</v>
      </c>
      <c r="H601" s="5">
        <v>20241010571045</v>
      </c>
      <c r="I601">
        <v>40.128</v>
      </c>
      <c r="J601" s="289" t="s">
        <v>350</v>
      </c>
      <c r="K601" s="289" t="s">
        <v>1833</v>
      </c>
      <c r="L601" s="289" t="s">
        <v>275</v>
      </c>
      <c r="M601" s="289"/>
      <c r="N601" s="289" t="s">
        <v>1834</v>
      </c>
      <c r="O601" s="289" t="s">
        <v>498</v>
      </c>
      <c r="P601" s="289" t="str">
        <f>VLOOKUP(CAT_Details[[#This Row],[Delivery Bp Customer Code]],Table6[],2,0)</f>
        <v>DK-BM01</v>
      </c>
    </row>
    <row r="602" spans="1:16" x14ac:dyDescent="0.25">
      <c r="A602" s="289" t="s">
        <v>76</v>
      </c>
      <c r="B602">
        <v>1</v>
      </c>
      <c r="C602">
        <v>64</v>
      </c>
      <c r="D602">
        <v>0.2</v>
      </c>
      <c r="E602" s="289" t="s">
        <v>1835</v>
      </c>
      <c r="F602">
        <v>5013871214</v>
      </c>
      <c r="G602" s="276">
        <v>45579</v>
      </c>
      <c r="H602" s="5">
        <v>20240930563109</v>
      </c>
      <c r="I602">
        <v>0.192</v>
      </c>
      <c r="J602" s="289" t="s">
        <v>764</v>
      </c>
      <c r="K602" s="289" t="s">
        <v>1836</v>
      </c>
      <c r="L602" s="289" t="s">
        <v>275</v>
      </c>
      <c r="M602" s="289" t="s">
        <v>1706</v>
      </c>
      <c r="N602" s="289" t="s">
        <v>766</v>
      </c>
      <c r="O602" s="289" t="s">
        <v>748</v>
      </c>
      <c r="P602" s="289" t="str">
        <f>VLOOKUP(CAT_Details[[#This Row],[Delivery Bp Customer Code]],Table6[],2,0)</f>
        <v>No Loc</v>
      </c>
    </row>
    <row r="603" spans="1:16" x14ac:dyDescent="0.25">
      <c r="A603" s="289" t="s">
        <v>76</v>
      </c>
      <c r="B603">
        <v>2</v>
      </c>
      <c r="C603">
        <v>651</v>
      </c>
      <c r="D603">
        <v>0.8</v>
      </c>
      <c r="E603" s="289" t="s">
        <v>1837</v>
      </c>
      <c r="F603">
        <v>5013871641</v>
      </c>
      <c r="G603" s="276">
        <v>45579</v>
      </c>
      <c r="H603">
        <v>20241002564715</v>
      </c>
      <c r="I603">
        <v>2.496</v>
      </c>
      <c r="J603" s="289" t="s">
        <v>383</v>
      </c>
      <c r="K603" s="289" t="s">
        <v>1838</v>
      </c>
      <c r="L603" s="289" t="s">
        <v>275</v>
      </c>
      <c r="M603" s="289" t="s">
        <v>1839</v>
      </c>
      <c r="N603" s="289" t="s">
        <v>667</v>
      </c>
      <c r="O603" s="289" t="s">
        <v>748</v>
      </c>
      <c r="P603" s="289" t="str">
        <f>VLOOKUP(CAT_Details[[#This Row],[Delivery Bp Customer Code]],Table6[],2,0)</f>
        <v>No Loc</v>
      </c>
    </row>
    <row r="604" spans="1:16" x14ac:dyDescent="0.25">
      <c r="A604" s="289" t="s">
        <v>76</v>
      </c>
      <c r="B604">
        <v>15</v>
      </c>
      <c r="C604">
        <v>1138</v>
      </c>
      <c r="D604">
        <v>3.6</v>
      </c>
      <c r="E604" s="289" t="s">
        <v>1840</v>
      </c>
      <c r="F604">
        <v>5013882429</v>
      </c>
      <c r="G604" s="276">
        <v>45579</v>
      </c>
      <c r="H604">
        <v>20241002565181</v>
      </c>
      <c r="I604">
        <v>3.12</v>
      </c>
      <c r="J604" s="289" t="s">
        <v>401</v>
      </c>
      <c r="K604" s="289" t="s">
        <v>1841</v>
      </c>
      <c r="L604" s="289" t="s">
        <v>275</v>
      </c>
      <c r="M604" s="289" t="s">
        <v>1842</v>
      </c>
      <c r="N604" s="289" t="s">
        <v>1028</v>
      </c>
      <c r="O604" s="289" t="s">
        <v>748</v>
      </c>
      <c r="P604" s="289" t="str">
        <f>VLOOKUP(CAT_Details[[#This Row],[Delivery Bp Customer Code]],Table6[],2,0)</f>
        <v>No Loc</v>
      </c>
    </row>
    <row r="605" spans="1:16" x14ac:dyDescent="0.25">
      <c r="A605" s="289" t="s">
        <v>76</v>
      </c>
      <c r="B605">
        <v>1</v>
      </c>
      <c r="C605">
        <v>28</v>
      </c>
      <c r="D605">
        <v>0.4</v>
      </c>
      <c r="E605" s="289" t="s">
        <v>1843</v>
      </c>
      <c r="F605">
        <v>5013912626</v>
      </c>
      <c r="G605" s="276">
        <v>45579</v>
      </c>
      <c r="H605">
        <v>20241004566926</v>
      </c>
      <c r="I605">
        <v>0.48</v>
      </c>
      <c r="J605" s="289" t="s">
        <v>280</v>
      </c>
      <c r="K605" s="289" t="s">
        <v>1844</v>
      </c>
      <c r="L605" s="289" t="s">
        <v>275</v>
      </c>
      <c r="M605" s="289" t="s">
        <v>1825</v>
      </c>
      <c r="N605" s="289" t="s">
        <v>411</v>
      </c>
      <c r="O605" s="289" t="s">
        <v>748</v>
      </c>
      <c r="P605" s="289" t="str">
        <f>VLOOKUP(CAT_Details[[#This Row],[Delivery Bp Customer Code]],Table6[],2,0)</f>
        <v>No Loc</v>
      </c>
    </row>
    <row r="606" spans="1:16" x14ac:dyDescent="0.25">
      <c r="A606" s="289" t="s">
        <v>76</v>
      </c>
      <c r="B606">
        <v>4</v>
      </c>
      <c r="C606">
        <v>190.3</v>
      </c>
      <c r="D606">
        <v>1.4</v>
      </c>
      <c r="E606" s="289" t="s">
        <v>1845</v>
      </c>
      <c r="F606">
        <v>5013927866</v>
      </c>
      <c r="G606" s="276">
        <v>45579</v>
      </c>
      <c r="H606">
        <v>20241007567249</v>
      </c>
      <c r="I606">
        <v>2.7120000000000002</v>
      </c>
      <c r="J606" s="289" t="s">
        <v>350</v>
      </c>
      <c r="K606" s="289" t="s">
        <v>1846</v>
      </c>
      <c r="L606" s="289" t="s">
        <v>275</v>
      </c>
      <c r="M606" s="289" t="s">
        <v>1771</v>
      </c>
      <c r="N606" s="289" t="s">
        <v>390</v>
      </c>
      <c r="O606" s="289" t="s">
        <v>748</v>
      </c>
      <c r="P606" s="289" t="str">
        <f>VLOOKUP(CAT_Details[[#This Row],[Delivery Bp Customer Code]],Table6[],2,0)</f>
        <v>No Loc</v>
      </c>
    </row>
    <row r="607" spans="1:16" x14ac:dyDescent="0.25">
      <c r="A607" s="289" t="s">
        <v>285</v>
      </c>
      <c r="B607">
        <v>2</v>
      </c>
      <c r="C607">
        <v>246</v>
      </c>
      <c r="D607">
        <v>0.4</v>
      </c>
      <c r="E607" s="289" t="s">
        <v>1835</v>
      </c>
      <c r="F607">
        <v>5013871215</v>
      </c>
      <c r="G607" s="276">
        <v>45579</v>
      </c>
      <c r="H607">
        <v>20240930563110</v>
      </c>
      <c r="I607">
        <v>0.38400000000000001</v>
      </c>
      <c r="J607" s="289" t="s">
        <v>764</v>
      </c>
      <c r="K607" s="289" t="s">
        <v>1847</v>
      </c>
      <c r="L607" s="289" t="s">
        <v>275</v>
      </c>
      <c r="M607" s="289" t="s">
        <v>1706</v>
      </c>
      <c r="N607" s="289" t="s">
        <v>766</v>
      </c>
      <c r="O607" s="289" t="s">
        <v>291</v>
      </c>
      <c r="P607" s="289" t="str">
        <f>VLOOKUP(CAT_Details[[#This Row],[Delivery Bp Customer Code]],Table6[],2,0)</f>
        <v>DX01-L5</v>
      </c>
    </row>
    <row r="608" spans="1:16" x14ac:dyDescent="0.25">
      <c r="A608" s="289" t="s">
        <v>285</v>
      </c>
      <c r="B608">
        <v>8</v>
      </c>
      <c r="C608">
        <v>3493</v>
      </c>
      <c r="D608">
        <v>3.2</v>
      </c>
      <c r="E608" s="289" t="s">
        <v>1848</v>
      </c>
      <c r="F608">
        <v>5013871465</v>
      </c>
      <c r="G608" s="276">
        <v>45579</v>
      </c>
      <c r="H608">
        <v>20241003565745</v>
      </c>
      <c r="I608">
        <v>9.984</v>
      </c>
      <c r="J608" s="289" t="s">
        <v>383</v>
      </c>
      <c r="K608" s="289" t="s">
        <v>1849</v>
      </c>
      <c r="L608" s="289" t="s">
        <v>275</v>
      </c>
      <c r="M608" s="289" t="s">
        <v>1839</v>
      </c>
      <c r="N608" s="289" t="s">
        <v>667</v>
      </c>
      <c r="O608" s="289" t="s">
        <v>291</v>
      </c>
      <c r="P608" s="289" t="str">
        <f>VLOOKUP(CAT_Details[[#This Row],[Delivery Bp Customer Code]],Table6[],2,0)</f>
        <v>DX01-L5</v>
      </c>
    </row>
    <row r="609" spans="1:16" x14ac:dyDescent="0.25">
      <c r="A609" s="289" t="s">
        <v>285</v>
      </c>
      <c r="B609">
        <v>2</v>
      </c>
      <c r="C609">
        <v>963</v>
      </c>
      <c r="D609">
        <v>0.8</v>
      </c>
      <c r="E609" s="289" t="s">
        <v>1837</v>
      </c>
      <c r="F609">
        <v>5013871633</v>
      </c>
      <c r="G609" s="276">
        <v>45579</v>
      </c>
      <c r="H609">
        <v>20241002564711</v>
      </c>
      <c r="I609">
        <v>2.496</v>
      </c>
      <c r="J609" s="289" t="s">
        <v>383</v>
      </c>
      <c r="K609" s="289" t="s">
        <v>1850</v>
      </c>
      <c r="L609" s="289" t="s">
        <v>275</v>
      </c>
      <c r="M609" s="289" t="s">
        <v>1839</v>
      </c>
      <c r="N609" s="289" t="s">
        <v>667</v>
      </c>
      <c r="O609" s="289" t="s">
        <v>291</v>
      </c>
      <c r="P609" s="289" t="str">
        <f>VLOOKUP(CAT_Details[[#This Row],[Delivery Bp Customer Code]],Table6[],2,0)</f>
        <v>DX01-L5</v>
      </c>
    </row>
    <row r="610" spans="1:16" x14ac:dyDescent="0.25">
      <c r="A610" s="289" t="s">
        <v>285</v>
      </c>
      <c r="B610">
        <v>4</v>
      </c>
      <c r="C610">
        <v>1494</v>
      </c>
      <c r="D610">
        <v>1.6</v>
      </c>
      <c r="E610" s="289" t="s">
        <v>1851</v>
      </c>
      <c r="F610">
        <v>5013882136</v>
      </c>
      <c r="G610" s="276">
        <v>45579</v>
      </c>
      <c r="H610">
        <v>20241003565646</v>
      </c>
      <c r="I610">
        <v>3.84</v>
      </c>
      <c r="J610" s="289" t="s">
        <v>401</v>
      </c>
      <c r="K610" s="289" t="s">
        <v>1852</v>
      </c>
      <c r="L610" s="289" t="s">
        <v>275</v>
      </c>
      <c r="M610" s="289" t="s">
        <v>1842</v>
      </c>
      <c r="N610" s="289" t="s">
        <v>404</v>
      </c>
      <c r="O610" s="289" t="s">
        <v>291</v>
      </c>
      <c r="P610" s="289" t="str">
        <f>VLOOKUP(CAT_Details[[#This Row],[Delivery Bp Customer Code]],Table6[],2,0)</f>
        <v>DX01-L5</v>
      </c>
    </row>
    <row r="611" spans="1:16" x14ac:dyDescent="0.25">
      <c r="A611" s="289" t="s">
        <v>285</v>
      </c>
      <c r="B611">
        <v>14</v>
      </c>
      <c r="C611">
        <v>910</v>
      </c>
      <c r="D611">
        <v>5.6</v>
      </c>
      <c r="E611" s="289" t="s">
        <v>1853</v>
      </c>
      <c r="F611">
        <v>5013882284</v>
      </c>
      <c r="G611" s="276">
        <v>45579</v>
      </c>
      <c r="H611">
        <v>20241001564214</v>
      </c>
      <c r="I611">
        <v>13.44</v>
      </c>
      <c r="J611" s="289" t="s">
        <v>294</v>
      </c>
      <c r="K611" s="289" t="s">
        <v>1854</v>
      </c>
      <c r="L611" s="289" t="s">
        <v>275</v>
      </c>
      <c r="M611" s="289" t="s">
        <v>1855</v>
      </c>
      <c r="N611" s="289" t="s">
        <v>1181</v>
      </c>
      <c r="O611" s="289" t="s">
        <v>291</v>
      </c>
      <c r="P611" s="289" t="str">
        <f>VLOOKUP(CAT_Details[[#This Row],[Delivery Bp Customer Code]],Table6[],2,0)</f>
        <v>DX01-L5</v>
      </c>
    </row>
    <row r="612" spans="1:16" x14ac:dyDescent="0.25">
      <c r="A612" s="289" t="s">
        <v>285</v>
      </c>
      <c r="B612">
        <v>13</v>
      </c>
      <c r="C612">
        <v>3640</v>
      </c>
      <c r="D612">
        <v>3</v>
      </c>
      <c r="E612" s="289" t="s">
        <v>1856</v>
      </c>
      <c r="F612">
        <v>5013897399</v>
      </c>
      <c r="G612" s="276">
        <v>45579</v>
      </c>
      <c r="H612">
        <v>20241003565904</v>
      </c>
      <c r="I612">
        <v>5.0279999999999996</v>
      </c>
      <c r="J612" s="289" t="s">
        <v>294</v>
      </c>
      <c r="K612" s="289" t="s">
        <v>1857</v>
      </c>
      <c r="L612" s="289" t="s">
        <v>275</v>
      </c>
      <c r="M612" s="289" t="s">
        <v>1858</v>
      </c>
      <c r="N612" s="289" t="s">
        <v>394</v>
      </c>
      <c r="O612" s="289" t="s">
        <v>291</v>
      </c>
      <c r="P612" s="289" t="str">
        <f>VLOOKUP(CAT_Details[[#This Row],[Delivery Bp Customer Code]],Table6[],2,0)</f>
        <v>DX01-L5</v>
      </c>
    </row>
    <row r="613" spans="1:16" x14ac:dyDescent="0.25">
      <c r="A613" s="289" t="s">
        <v>285</v>
      </c>
      <c r="B613">
        <v>1</v>
      </c>
      <c r="C613">
        <v>94</v>
      </c>
      <c r="D613">
        <v>0.34</v>
      </c>
      <c r="E613" s="289" t="s">
        <v>1859</v>
      </c>
      <c r="F613">
        <v>5013927743</v>
      </c>
      <c r="G613" s="276">
        <v>45579</v>
      </c>
      <c r="H613">
        <v>20241008568357</v>
      </c>
      <c r="I613">
        <v>0.36</v>
      </c>
      <c r="J613" s="289" t="s">
        <v>350</v>
      </c>
      <c r="K613" s="289" t="s">
        <v>1860</v>
      </c>
      <c r="L613" s="289" t="s">
        <v>275</v>
      </c>
      <c r="M613" s="289" t="s">
        <v>1771</v>
      </c>
      <c r="N613" s="289" t="s">
        <v>901</v>
      </c>
      <c r="O613" s="289" t="s">
        <v>291</v>
      </c>
      <c r="P613" s="289" t="str">
        <f>VLOOKUP(CAT_Details[[#This Row],[Delivery Bp Customer Code]],Table6[],2,0)</f>
        <v>DX01-L5</v>
      </c>
    </row>
    <row r="614" spans="1:16" x14ac:dyDescent="0.25">
      <c r="A614" s="289" t="s">
        <v>285</v>
      </c>
      <c r="B614">
        <v>7</v>
      </c>
      <c r="C614">
        <v>180</v>
      </c>
      <c r="D614">
        <v>0.93</v>
      </c>
      <c r="E614" s="289" t="s">
        <v>1861</v>
      </c>
      <c r="F614">
        <v>5013927746</v>
      </c>
      <c r="G614" s="276">
        <v>45579</v>
      </c>
      <c r="H614">
        <v>20241008568646</v>
      </c>
      <c r="I614">
        <v>1.9650000000000001</v>
      </c>
      <c r="J614" s="289" t="s">
        <v>350</v>
      </c>
      <c r="K614" s="289" t="s">
        <v>1862</v>
      </c>
      <c r="L614" s="289" t="s">
        <v>275</v>
      </c>
      <c r="M614" s="289" t="s">
        <v>1771</v>
      </c>
      <c r="N614" s="289" t="s">
        <v>378</v>
      </c>
      <c r="O614" s="289" t="s">
        <v>291</v>
      </c>
      <c r="P614" s="289" t="str">
        <f>VLOOKUP(CAT_Details[[#This Row],[Delivery Bp Customer Code]],Table6[],2,0)</f>
        <v>DX01-L5</v>
      </c>
    </row>
    <row r="615" spans="1:16" x14ac:dyDescent="0.25">
      <c r="A615" s="289" t="s">
        <v>285</v>
      </c>
      <c r="B615">
        <v>1</v>
      </c>
      <c r="C615">
        <v>79</v>
      </c>
      <c r="D615">
        <v>0.5</v>
      </c>
      <c r="E615" s="289" t="s">
        <v>1863</v>
      </c>
      <c r="F615">
        <v>5013927848</v>
      </c>
      <c r="G615" s="276">
        <v>45579</v>
      </c>
      <c r="H615">
        <v>20241007567277</v>
      </c>
      <c r="I615">
        <v>1.1399999999999999</v>
      </c>
      <c r="J615" s="289" t="s">
        <v>350</v>
      </c>
      <c r="K615" s="289" t="s">
        <v>1864</v>
      </c>
      <c r="L615" s="289" t="s">
        <v>275</v>
      </c>
      <c r="M615" s="289" t="s">
        <v>1771</v>
      </c>
      <c r="N615" s="289" t="s">
        <v>1095</v>
      </c>
      <c r="O615" s="289" t="s">
        <v>291</v>
      </c>
      <c r="P615" s="289" t="str">
        <f>VLOOKUP(CAT_Details[[#This Row],[Delivery Bp Customer Code]],Table6[],2,0)</f>
        <v>DX01-L5</v>
      </c>
    </row>
    <row r="616" spans="1:16" x14ac:dyDescent="0.25">
      <c r="A616" s="289" t="s">
        <v>285</v>
      </c>
      <c r="B616">
        <v>2</v>
      </c>
      <c r="C616">
        <v>180</v>
      </c>
      <c r="D616">
        <v>0.8</v>
      </c>
      <c r="E616" s="289" t="s">
        <v>1865</v>
      </c>
      <c r="F616">
        <v>5013927856</v>
      </c>
      <c r="G616" s="276">
        <v>45579</v>
      </c>
      <c r="H616">
        <v>20241008568278</v>
      </c>
      <c r="I616">
        <v>1.92</v>
      </c>
      <c r="J616" s="289" t="s">
        <v>350</v>
      </c>
      <c r="K616" s="289" t="s">
        <v>1866</v>
      </c>
      <c r="L616" s="289" t="s">
        <v>275</v>
      </c>
      <c r="M616" s="289" t="s">
        <v>1771</v>
      </c>
      <c r="N616" s="289" t="s">
        <v>353</v>
      </c>
      <c r="O616" s="289" t="s">
        <v>291</v>
      </c>
      <c r="P616" s="289" t="str">
        <f>VLOOKUP(CAT_Details[[#This Row],[Delivery Bp Customer Code]],Table6[],2,0)</f>
        <v>DX01-L5</v>
      </c>
    </row>
    <row r="617" spans="1:16" x14ac:dyDescent="0.25">
      <c r="A617" s="289" t="s">
        <v>285</v>
      </c>
      <c r="B617">
        <v>7</v>
      </c>
      <c r="C617">
        <v>779</v>
      </c>
      <c r="D617">
        <v>2.4</v>
      </c>
      <c r="E617" s="289" t="s">
        <v>1867</v>
      </c>
      <c r="F617">
        <v>5013927859</v>
      </c>
      <c r="G617" s="276">
        <v>45579</v>
      </c>
      <c r="H617">
        <v>20241008568647</v>
      </c>
      <c r="I617">
        <v>5.5679999999999996</v>
      </c>
      <c r="J617" s="289" t="s">
        <v>350</v>
      </c>
      <c r="K617" s="289" t="s">
        <v>1868</v>
      </c>
      <c r="L617" s="289" t="s">
        <v>275</v>
      </c>
      <c r="M617" s="289" t="s">
        <v>1771</v>
      </c>
      <c r="N617" s="289" t="s">
        <v>430</v>
      </c>
      <c r="O617" s="289" t="s">
        <v>291</v>
      </c>
      <c r="P617" s="289" t="str">
        <f>VLOOKUP(CAT_Details[[#This Row],[Delivery Bp Customer Code]],Table6[],2,0)</f>
        <v>DX01-L5</v>
      </c>
    </row>
    <row r="618" spans="1:16" x14ac:dyDescent="0.25">
      <c r="A618" s="289" t="s">
        <v>285</v>
      </c>
      <c r="B618">
        <v>30</v>
      </c>
      <c r="C618">
        <v>1948.7</v>
      </c>
      <c r="D618">
        <v>10.199999999999999</v>
      </c>
      <c r="E618" s="289" t="s">
        <v>1869</v>
      </c>
      <c r="F618">
        <v>5013927888</v>
      </c>
      <c r="G618" s="276">
        <v>45579</v>
      </c>
      <c r="H618">
        <v>20241007567275</v>
      </c>
      <c r="I618">
        <v>21.234999999999999</v>
      </c>
      <c r="J618" s="289" t="s">
        <v>350</v>
      </c>
      <c r="K618" s="289" t="s">
        <v>1870</v>
      </c>
      <c r="L618" s="289" t="s">
        <v>275</v>
      </c>
      <c r="M618" s="289" t="s">
        <v>1771</v>
      </c>
      <c r="N618" s="289" t="s">
        <v>390</v>
      </c>
      <c r="O618" s="289" t="s">
        <v>291</v>
      </c>
      <c r="P618" s="289" t="str">
        <f>VLOOKUP(CAT_Details[[#This Row],[Delivery Bp Customer Code]],Table6[],2,0)</f>
        <v>DX01-L5</v>
      </c>
    </row>
    <row r="619" spans="1:16" x14ac:dyDescent="0.25">
      <c r="A619" s="289" t="s">
        <v>521</v>
      </c>
      <c r="B619">
        <v>2</v>
      </c>
      <c r="C619">
        <v>180</v>
      </c>
      <c r="D619">
        <v>0.6</v>
      </c>
      <c r="E619" s="289" t="s">
        <v>1871</v>
      </c>
      <c r="F619">
        <v>5013912565</v>
      </c>
      <c r="G619" s="276">
        <v>45579</v>
      </c>
      <c r="H619">
        <v>20241007567212</v>
      </c>
      <c r="I619">
        <v>0.72</v>
      </c>
      <c r="J619" s="289" t="s">
        <v>324</v>
      </c>
      <c r="K619" s="289" t="s">
        <v>1872</v>
      </c>
      <c r="L619" s="289" t="s">
        <v>275</v>
      </c>
      <c r="M619" s="289" t="s">
        <v>1802</v>
      </c>
      <c r="N619" s="289" t="s">
        <v>531</v>
      </c>
      <c r="O619" s="289" t="s">
        <v>525</v>
      </c>
      <c r="P619" s="289" t="str">
        <f>VLOOKUP(CAT_Details[[#This Row],[Delivery Bp Customer Code]],Table6[],2,0)</f>
        <v>No Loc</v>
      </c>
    </row>
    <row r="620" spans="1:16" x14ac:dyDescent="0.25">
      <c r="A620" s="289" t="s">
        <v>521</v>
      </c>
      <c r="B620">
        <v>11</v>
      </c>
      <c r="C620">
        <v>3848.02</v>
      </c>
      <c r="D620">
        <v>4.4000000000000004</v>
      </c>
      <c r="E620" s="289" t="s">
        <v>1873</v>
      </c>
      <c r="F620">
        <v>5013927770</v>
      </c>
      <c r="G620" s="276">
        <v>45579</v>
      </c>
      <c r="H620">
        <v>20241008568239</v>
      </c>
      <c r="I620">
        <v>3.802</v>
      </c>
      <c r="J620" s="289" t="s">
        <v>350</v>
      </c>
      <c r="K620" s="289" t="s">
        <v>1874</v>
      </c>
      <c r="L620" s="289" t="s">
        <v>275</v>
      </c>
      <c r="M620" s="289" t="s">
        <v>1771</v>
      </c>
      <c r="N620" s="289" t="s">
        <v>528</v>
      </c>
      <c r="O620" s="289" t="s">
        <v>525</v>
      </c>
      <c r="P620" s="289" t="str">
        <f>VLOOKUP(CAT_Details[[#This Row],[Delivery Bp Customer Code]],Table6[],2,0)</f>
        <v>No Loc</v>
      </c>
    </row>
    <row r="621" spans="1:16" x14ac:dyDescent="0.25">
      <c r="A621" s="289" t="s">
        <v>272</v>
      </c>
      <c r="B621">
        <v>5</v>
      </c>
      <c r="C621">
        <v>2775</v>
      </c>
      <c r="D621">
        <v>4</v>
      </c>
      <c r="E621" s="289" t="s">
        <v>1875</v>
      </c>
      <c r="F621">
        <v>5013882219</v>
      </c>
      <c r="G621" s="276">
        <v>45579</v>
      </c>
      <c r="H621" s="5">
        <v>20241002565081</v>
      </c>
      <c r="I621">
        <v>16.32</v>
      </c>
      <c r="J621" s="289" t="s">
        <v>401</v>
      </c>
      <c r="K621" s="289" t="s">
        <v>1876</v>
      </c>
      <c r="L621" s="289" t="s">
        <v>275</v>
      </c>
      <c r="M621" s="289" t="s">
        <v>1787</v>
      </c>
      <c r="N621" s="289" t="s">
        <v>465</v>
      </c>
      <c r="O621" s="289" t="s">
        <v>277</v>
      </c>
      <c r="P621" s="289" t="str">
        <f>VLOOKUP(CAT_Details[[#This Row],[Delivery Bp Customer Code]],Table6[],2,0)</f>
        <v>U2-L5</v>
      </c>
    </row>
    <row r="622" spans="1:16" x14ac:dyDescent="0.25">
      <c r="A622" s="289" t="s">
        <v>272</v>
      </c>
      <c r="B622">
        <v>52</v>
      </c>
      <c r="C622">
        <v>1736</v>
      </c>
      <c r="D622">
        <v>12.35</v>
      </c>
      <c r="E622" s="289" t="s">
        <v>1877</v>
      </c>
      <c r="F622">
        <v>5013897808</v>
      </c>
      <c r="G622" s="276">
        <v>45579</v>
      </c>
      <c r="H622">
        <v>20241001563863</v>
      </c>
      <c r="I622">
        <v>27.972000000000001</v>
      </c>
      <c r="J622" s="289" t="s">
        <v>280</v>
      </c>
      <c r="K622" s="289" t="s">
        <v>1878</v>
      </c>
      <c r="L622" s="289" t="s">
        <v>275</v>
      </c>
      <c r="M622" s="289" t="s">
        <v>1760</v>
      </c>
      <c r="N622" s="289" t="s">
        <v>1226</v>
      </c>
      <c r="O622" s="289" t="s">
        <v>277</v>
      </c>
      <c r="P622" s="289" t="str">
        <f>VLOOKUP(CAT_Details[[#This Row],[Delivery Bp Customer Code]],Table6[],2,0)</f>
        <v>U2-L5</v>
      </c>
    </row>
    <row r="623" spans="1:16" x14ac:dyDescent="0.25">
      <c r="A623" s="289" t="s">
        <v>272</v>
      </c>
      <c r="B623">
        <v>1</v>
      </c>
      <c r="C623">
        <v>28</v>
      </c>
      <c r="D623">
        <v>0.2</v>
      </c>
      <c r="E623" s="289" t="s">
        <v>1879</v>
      </c>
      <c r="F623">
        <v>5013927728</v>
      </c>
      <c r="G623" s="276">
        <v>45579</v>
      </c>
      <c r="H623">
        <v>20241008568334</v>
      </c>
      <c r="I623">
        <v>0.192</v>
      </c>
      <c r="J623" s="289" t="s">
        <v>350</v>
      </c>
      <c r="K623" s="289" t="s">
        <v>1880</v>
      </c>
      <c r="L623" s="289" t="s">
        <v>275</v>
      </c>
      <c r="M623" s="289" t="s">
        <v>1771</v>
      </c>
      <c r="N623" s="289" t="s">
        <v>446</v>
      </c>
      <c r="O623" s="289" t="s">
        <v>277</v>
      </c>
      <c r="P623" s="289" t="str">
        <f>VLOOKUP(CAT_Details[[#This Row],[Delivery Bp Customer Code]],Table6[],2,0)</f>
        <v>U2-L5</v>
      </c>
    </row>
    <row r="624" spans="1:16" x14ac:dyDescent="0.25">
      <c r="A624" s="289" t="s">
        <v>272</v>
      </c>
      <c r="B624">
        <v>6</v>
      </c>
      <c r="C624">
        <v>428.4</v>
      </c>
      <c r="D624">
        <v>2.4</v>
      </c>
      <c r="E624" s="289" t="s">
        <v>1881</v>
      </c>
      <c r="F624">
        <v>5013927781</v>
      </c>
      <c r="G624" s="276">
        <v>45579</v>
      </c>
      <c r="H624" s="5">
        <v>20241007567484</v>
      </c>
      <c r="I624">
        <v>4.3780000000000001</v>
      </c>
      <c r="J624" s="289" t="s">
        <v>350</v>
      </c>
      <c r="K624" s="289" t="s">
        <v>1882</v>
      </c>
      <c r="L624" s="289" t="s">
        <v>275</v>
      </c>
      <c r="M624" s="289" t="s">
        <v>1771</v>
      </c>
      <c r="N624" s="289" t="s">
        <v>462</v>
      </c>
      <c r="O624" s="289" t="s">
        <v>277</v>
      </c>
      <c r="P624" s="289" t="str">
        <f>VLOOKUP(CAT_Details[[#This Row],[Delivery Bp Customer Code]],Table6[],2,0)</f>
        <v>U2-L5</v>
      </c>
    </row>
    <row r="625" spans="1:16" x14ac:dyDescent="0.25">
      <c r="A625" s="289" t="s">
        <v>272</v>
      </c>
      <c r="B625">
        <v>10</v>
      </c>
      <c r="C625">
        <v>2620</v>
      </c>
      <c r="D625">
        <v>4</v>
      </c>
      <c r="E625" s="289" t="s">
        <v>1883</v>
      </c>
      <c r="F625">
        <v>5013942708</v>
      </c>
      <c r="G625" s="276">
        <v>45579</v>
      </c>
      <c r="H625">
        <v>20241010570705</v>
      </c>
      <c r="I625">
        <v>9.1199999999999992</v>
      </c>
      <c r="J625" s="289" t="s">
        <v>350</v>
      </c>
      <c r="K625" s="289" t="s">
        <v>1884</v>
      </c>
      <c r="L625" s="289" t="s">
        <v>275</v>
      </c>
      <c r="M625" s="289" t="s">
        <v>1885</v>
      </c>
      <c r="N625" s="289" t="s">
        <v>472</v>
      </c>
      <c r="O625" s="289" t="s">
        <v>277</v>
      </c>
      <c r="P625" s="289" t="str">
        <f>VLOOKUP(CAT_Details[[#This Row],[Delivery Bp Customer Code]],Table6[],2,0)</f>
        <v>U2-L5</v>
      </c>
    </row>
    <row r="626" spans="1:16" x14ac:dyDescent="0.25">
      <c r="A626" s="289" t="s">
        <v>272</v>
      </c>
      <c r="B626">
        <v>2</v>
      </c>
      <c r="C626">
        <v>24</v>
      </c>
      <c r="D626">
        <v>0.16</v>
      </c>
      <c r="E626" s="289" t="s">
        <v>1886</v>
      </c>
      <c r="F626">
        <v>5013942798</v>
      </c>
      <c r="G626" s="276">
        <v>45579</v>
      </c>
      <c r="H626">
        <v>20241007567609</v>
      </c>
      <c r="I626">
        <v>0.123</v>
      </c>
      <c r="J626" s="289" t="s">
        <v>302</v>
      </c>
      <c r="K626" s="289" t="s">
        <v>1887</v>
      </c>
      <c r="L626" s="289" t="s">
        <v>275</v>
      </c>
      <c r="M626" s="289" t="s">
        <v>1782</v>
      </c>
      <c r="N626" s="289" t="s">
        <v>450</v>
      </c>
      <c r="O626" s="289" t="s">
        <v>277</v>
      </c>
      <c r="P626" s="289" t="str">
        <f>VLOOKUP(CAT_Details[[#This Row],[Delivery Bp Customer Code]],Table6[],2,0)</f>
        <v>U2-L5</v>
      </c>
    </row>
    <row r="627" spans="1:16" x14ac:dyDescent="0.25">
      <c r="A627" s="289" t="s">
        <v>278</v>
      </c>
      <c r="B627">
        <v>7</v>
      </c>
      <c r="C627">
        <v>2960</v>
      </c>
      <c r="D627">
        <v>2.8</v>
      </c>
      <c r="E627" s="289" t="s">
        <v>1888</v>
      </c>
      <c r="F627">
        <v>5013882291</v>
      </c>
      <c r="G627" s="276">
        <v>45580</v>
      </c>
      <c r="H627" s="5">
        <v>20241003565761</v>
      </c>
      <c r="I627">
        <v>3.6960000000000002</v>
      </c>
      <c r="J627" s="289" t="s">
        <v>317</v>
      </c>
      <c r="K627" s="289" t="s">
        <v>1889</v>
      </c>
      <c r="L627" s="289" t="s">
        <v>275</v>
      </c>
      <c r="M627" s="289" t="s">
        <v>1706</v>
      </c>
      <c r="N627" s="289" t="s">
        <v>320</v>
      </c>
      <c r="O627" s="289" t="s">
        <v>498</v>
      </c>
      <c r="P627" s="289" t="str">
        <f>VLOOKUP(CAT_Details[[#This Row],[Delivery Bp Customer Code]],Table6[],2,0)</f>
        <v>DK-BM01</v>
      </c>
    </row>
    <row r="628" spans="1:16" x14ac:dyDescent="0.25">
      <c r="A628" s="289" t="s">
        <v>278</v>
      </c>
      <c r="B628">
        <v>1</v>
      </c>
      <c r="C628">
        <v>177</v>
      </c>
      <c r="D628">
        <v>0.4</v>
      </c>
      <c r="E628" s="289" t="s">
        <v>1890</v>
      </c>
      <c r="F628">
        <v>5013897739</v>
      </c>
      <c r="G628" s="276">
        <v>45580</v>
      </c>
      <c r="H628" s="5">
        <v>20241003565512</v>
      </c>
      <c r="I628">
        <v>0.47</v>
      </c>
      <c r="J628" s="289" t="s">
        <v>324</v>
      </c>
      <c r="K628" s="289" t="s">
        <v>1891</v>
      </c>
      <c r="L628" s="289" t="s">
        <v>275</v>
      </c>
      <c r="M628" s="289" t="s">
        <v>1802</v>
      </c>
      <c r="N628" s="289" t="s">
        <v>1120</v>
      </c>
      <c r="O628" s="289" t="s">
        <v>498</v>
      </c>
      <c r="P628" s="289" t="str">
        <f>VLOOKUP(CAT_Details[[#This Row],[Delivery Bp Customer Code]],Table6[],2,0)</f>
        <v>DK-BM01</v>
      </c>
    </row>
    <row r="629" spans="1:16" x14ac:dyDescent="0.25">
      <c r="A629" s="289" t="s">
        <v>278</v>
      </c>
      <c r="B629">
        <v>10</v>
      </c>
      <c r="C629">
        <v>2240</v>
      </c>
      <c r="D629">
        <v>2</v>
      </c>
      <c r="E629" s="289" t="s">
        <v>1892</v>
      </c>
      <c r="F629">
        <v>5013927406</v>
      </c>
      <c r="G629" s="276">
        <v>45580</v>
      </c>
      <c r="H629">
        <v>20241008568276</v>
      </c>
      <c r="I629">
        <v>2.4</v>
      </c>
      <c r="J629" s="289" t="s">
        <v>324</v>
      </c>
      <c r="K629" s="289" t="s">
        <v>1893</v>
      </c>
      <c r="L629" s="289" t="s">
        <v>275</v>
      </c>
      <c r="M629" s="289" t="s">
        <v>1894</v>
      </c>
      <c r="N629" s="289" t="s">
        <v>336</v>
      </c>
      <c r="O629" s="289" t="s">
        <v>498</v>
      </c>
      <c r="P629" s="289" t="str">
        <f>VLOOKUP(CAT_Details[[#This Row],[Delivery Bp Customer Code]],Table6[],2,0)</f>
        <v>DK-BM01</v>
      </c>
    </row>
    <row r="630" spans="1:16" x14ac:dyDescent="0.25">
      <c r="A630" s="289" t="s">
        <v>278</v>
      </c>
      <c r="B630">
        <v>1</v>
      </c>
      <c r="C630">
        <v>361</v>
      </c>
      <c r="D630">
        <v>0.4</v>
      </c>
      <c r="E630" s="289" t="s">
        <v>1895</v>
      </c>
      <c r="F630">
        <v>5013927630</v>
      </c>
      <c r="G630" s="276">
        <v>45580</v>
      </c>
      <c r="H630">
        <v>20241003565795</v>
      </c>
      <c r="I630">
        <v>0.48</v>
      </c>
      <c r="J630" s="289" t="s">
        <v>280</v>
      </c>
      <c r="K630" s="289" t="s">
        <v>1896</v>
      </c>
      <c r="L630" s="289" t="s">
        <v>275</v>
      </c>
      <c r="M630" s="289" t="s">
        <v>1825</v>
      </c>
      <c r="N630" s="289" t="s">
        <v>643</v>
      </c>
      <c r="O630" s="289" t="s">
        <v>498</v>
      </c>
      <c r="P630" s="289" t="str">
        <f>VLOOKUP(CAT_Details[[#This Row],[Delivery Bp Customer Code]],Table6[],2,0)</f>
        <v>DK-BM01</v>
      </c>
    </row>
    <row r="631" spans="1:16" x14ac:dyDescent="0.25">
      <c r="A631" s="289" t="s">
        <v>874</v>
      </c>
      <c r="B631">
        <v>14</v>
      </c>
      <c r="C631">
        <v>12502</v>
      </c>
      <c r="D631">
        <v>8.4</v>
      </c>
      <c r="E631" s="289" t="s">
        <v>1897</v>
      </c>
      <c r="F631">
        <v>5013956071</v>
      </c>
      <c r="G631" s="276">
        <v>45580</v>
      </c>
      <c r="H631">
        <v>20240930562594</v>
      </c>
      <c r="I631">
        <v>27.417999999999999</v>
      </c>
      <c r="J631" s="289" t="s">
        <v>273</v>
      </c>
      <c r="K631" s="289" t="s">
        <v>1898</v>
      </c>
      <c r="L631" s="289" t="s">
        <v>275</v>
      </c>
      <c r="M631" s="289" t="s">
        <v>1899</v>
      </c>
      <c r="N631" s="289" t="s">
        <v>1900</v>
      </c>
      <c r="O631" s="289" t="s">
        <v>1014</v>
      </c>
      <c r="P631" s="289" t="str">
        <f>VLOOKUP(CAT_Details[[#This Row],[Delivery Bp Customer Code]],Table6[],2,0)</f>
        <v>MZ07</v>
      </c>
    </row>
    <row r="632" spans="1:16" x14ac:dyDescent="0.25">
      <c r="A632" s="289" t="s">
        <v>76</v>
      </c>
      <c r="B632">
        <v>1</v>
      </c>
      <c r="C632">
        <v>65</v>
      </c>
      <c r="D632">
        <v>0.4</v>
      </c>
      <c r="E632" s="289" t="s">
        <v>1901</v>
      </c>
      <c r="F632">
        <v>5013897548</v>
      </c>
      <c r="G632" s="276">
        <v>45580</v>
      </c>
      <c r="H632" s="5">
        <v>20241004566817</v>
      </c>
      <c r="I632">
        <v>0.96</v>
      </c>
      <c r="J632" s="289" t="s">
        <v>324</v>
      </c>
      <c r="K632" s="289" t="s">
        <v>1902</v>
      </c>
      <c r="L632" s="289" t="s">
        <v>275</v>
      </c>
      <c r="M632" s="289" t="s">
        <v>1802</v>
      </c>
      <c r="N632" s="289" t="s">
        <v>375</v>
      </c>
      <c r="O632" s="289" t="s">
        <v>748</v>
      </c>
      <c r="P632" s="289" t="str">
        <f>VLOOKUP(CAT_Details[[#This Row],[Delivery Bp Customer Code]],Table6[],2,0)</f>
        <v>No Loc</v>
      </c>
    </row>
    <row r="633" spans="1:16" x14ac:dyDescent="0.25">
      <c r="A633" s="289" t="s">
        <v>76</v>
      </c>
      <c r="B633">
        <v>1</v>
      </c>
      <c r="C633">
        <v>2</v>
      </c>
      <c r="D633">
        <v>0.1</v>
      </c>
      <c r="E633" s="289" t="s">
        <v>1903</v>
      </c>
      <c r="F633">
        <v>5013912533</v>
      </c>
      <c r="G633" s="276">
        <v>45580</v>
      </c>
      <c r="H633">
        <v>20241007567514</v>
      </c>
      <c r="I633">
        <v>5.8000000000000003E-2</v>
      </c>
      <c r="J633" s="289" t="s">
        <v>345</v>
      </c>
      <c r="K633" s="289" t="s">
        <v>1904</v>
      </c>
      <c r="L633" s="289" t="s">
        <v>275</v>
      </c>
      <c r="M633" s="289" t="s">
        <v>1905</v>
      </c>
      <c r="N633" s="289" t="s">
        <v>427</v>
      </c>
      <c r="O633" s="289" t="s">
        <v>748</v>
      </c>
      <c r="P633" s="289" t="str">
        <f>VLOOKUP(CAT_Details[[#This Row],[Delivery Bp Customer Code]],Table6[],2,0)</f>
        <v>No Loc</v>
      </c>
    </row>
    <row r="634" spans="1:16" x14ac:dyDescent="0.25">
      <c r="A634" s="289" t="s">
        <v>76</v>
      </c>
      <c r="B634">
        <v>3</v>
      </c>
      <c r="C634">
        <v>315</v>
      </c>
      <c r="D634">
        <v>1.5</v>
      </c>
      <c r="E634" s="289" t="s">
        <v>1906</v>
      </c>
      <c r="F634">
        <v>5013942502</v>
      </c>
      <c r="G634" s="276">
        <v>45580</v>
      </c>
      <c r="H634">
        <v>20241007567821</v>
      </c>
      <c r="I634">
        <v>3.5760000000000001</v>
      </c>
      <c r="J634" s="289" t="s">
        <v>350</v>
      </c>
      <c r="K634" s="289" t="s">
        <v>1907</v>
      </c>
      <c r="L634" s="289" t="s">
        <v>275</v>
      </c>
      <c r="M634" s="289" t="s">
        <v>1908</v>
      </c>
      <c r="N634" s="289" t="s">
        <v>818</v>
      </c>
      <c r="O634" s="289" t="s">
        <v>748</v>
      </c>
      <c r="P634" s="289" t="str">
        <f>VLOOKUP(CAT_Details[[#This Row],[Delivery Bp Customer Code]],Table6[],2,0)</f>
        <v>No Loc</v>
      </c>
    </row>
    <row r="635" spans="1:16" x14ac:dyDescent="0.25">
      <c r="A635" s="289" t="s">
        <v>76</v>
      </c>
      <c r="B635">
        <v>18</v>
      </c>
      <c r="C635">
        <v>1310</v>
      </c>
      <c r="D635">
        <v>5.12</v>
      </c>
      <c r="E635" s="289" t="s">
        <v>1909</v>
      </c>
      <c r="F635">
        <v>5013943065</v>
      </c>
      <c r="G635" s="276">
        <v>45580</v>
      </c>
      <c r="H635">
        <v>20241008568737</v>
      </c>
      <c r="I635">
        <v>9.8140000000000001</v>
      </c>
      <c r="J635" s="289" t="s">
        <v>350</v>
      </c>
      <c r="K635" s="289" t="s">
        <v>1910</v>
      </c>
      <c r="L635" s="289" t="s">
        <v>275</v>
      </c>
      <c r="M635" s="289" t="s">
        <v>1828</v>
      </c>
      <c r="N635" s="289" t="s">
        <v>1166</v>
      </c>
      <c r="O635" s="289" t="s">
        <v>748</v>
      </c>
      <c r="P635" s="289" t="str">
        <f>VLOOKUP(CAT_Details[[#This Row],[Delivery Bp Customer Code]],Table6[],2,0)</f>
        <v>No Loc</v>
      </c>
    </row>
    <row r="636" spans="1:16" x14ac:dyDescent="0.25">
      <c r="A636" s="289" t="s">
        <v>285</v>
      </c>
      <c r="B636">
        <v>29</v>
      </c>
      <c r="C636">
        <v>11340</v>
      </c>
      <c r="D636">
        <v>11.6</v>
      </c>
      <c r="E636" s="289" t="s">
        <v>1911</v>
      </c>
      <c r="F636">
        <v>5013897826</v>
      </c>
      <c r="G636" s="276">
        <v>45580</v>
      </c>
      <c r="H636">
        <v>20241003566029</v>
      </c>
      <c r="I636">
        <v>27.84</v>
      </c>
      <c r="J636" s="289" t="s">
        <v>383</v>
      </c>
      <c r="K636" s="289" t="s">
        <v>1912</v>
      </c>
      <c r="L636" s="289" t="s">
        <v>275</v>
      </c>
      <c r="M636" s="289" t="s">
        <v>1913</v>
      </c>
      <c r="N636" s="289" t="s">
        <v>386</v>
      </c>
      <c r="O636" s="289" t="s">
        <v>291</v>
      </c>
      <c r="P636" s="289" t="str">
        <f>VLOOKUP(CAT_Details[[#This Row],[Delivery Bp Customer Code]],Table6[],2,0)</f>
        <v>DX01-L5</v>
      </c>
    </row>
    <row r="637" spans="1:16" x14ac:dyDescent="0.25">
      <c r="A637" s="289" t="s">
        <v>285</v>
      </c>
      <c r="B637">
        <v>16</v>
      </c>
      <c r="C637">
        <v>2782</v>
      </c>
      <c r="D637">
        <v>6.4</v>
      </c>
      <c r="E637" s="289" t="s">
        <v>1914</v>
      </c>
      <c r="F637">
        <v>5013912440</v>
      </c>
      <c r="G637" s="276">
        <v>45580</v>
      </c>
      <c r="H637">
        <v>20241007567167</v>
      </c>
      <c r="I637">
        <v>10.176</v>
      </c>
      <c r="J637" s="289" t="s">
        <v>345</v>
      </c>
      <c r="K637" s="289" t="s">
        <v>1915</v>
      </c>
      <c r="L637" s="289" t="s">
        <v>275</v>
      </c>
      <c r="M637" s="289" t="s">
        <v>1916</v>
      </c>
      <c r="N637" s="289" t="s">
        <v>348</v>
      </c>
      <c r="O637" s="289" t="s">
        <v>291</v>
      </c>
      <c r="P637" s="289" t="str">
        <f>VLOOKUP(CAT_Details[[#This Row],[Delivery Bp Customer Code]],Table6[],2,0)</f>
        <v>DX01-L5</v>
      </c>
    </row>
    <row r="638" spans="1:16" x14ac:dyDescent="0.25">
      <c r="A638" s="289" t="s">
        <v>285</v>
      </c>
      <c r="B638">
        <v>8</v>
      </c>
      <c r="C638">
        <v>3200</v>
      </c>
      <c r="D638">
        <v>4</v>
      </c>
      <c r="E638" s="289" t="s">
        <v>1917</v>
      </c>
      <c r="F638">
        <v>5013912495</v>
      </c>
      <c r="G638" s="276">
        <v>45580</v>
      </c>
      <c r="H638">
        <v>20241003565780</v>
      </c>
      <c r="I638">
        <v>9.6</v>
      </c>
      <c r="J638" s="289" t="s">
        <v>287</v>
      </c>
      <c r="K638" s="289" t="s">
        <v>1918</v>
      </c>
      <c r="L638" s="289" t="s">
        <v>275</v>
      </c>
      <c r="M638" s="289" t="s">
        <v>1919</v>
      </c>
      <c r="N638" s="289" t="s">
        <v>889</v>
      </c>
      <c r="O638" s="289" t="s">
        <v>291</v>
      </c>
      <c r="P638" s="289" t="str">
        <f>VLOOKUP(CAT_Details[[#This Row],[Delivery Bp Customer Code]],Table6[],2,0)</f>
        <v>DX01-L5</v>
      </c>
    </row>
    <row r="639" spans="1:16" x14ac:dyDescent="0.25">
      <c r="A639" s="289" t="s">
        <v>285</v>
      </c>
      <c r="B639">
        <v>23</v>
      </c>
      <c r="C639">
        <v>2850</v>
      </c>
      <c r="D639">
        <v>10.14</v>
      </c>
      <c r="E639" s="289" t="s">
        <v>1903</v>
      </c>
      <c r="F639">
        <v>5013912531</v>
      </c>
      <c r="G639" s="276">
        <v>45580</v>
      </c>
      <c r="H639">
        <v>20241003565462</v>
      </c>
      <c r="I639">
        <v>17.760999999999999</v>
      </c>
      <c r="J639" s="289" t="s">
        <v>345</v>
      </c>
      <c r="K639" s="289" t="s">
        <v>1920</v>
      </c>
      <c r="L639" s="289" t="s">
        <v>275</v>
      </c>
      <c r="M639" s="289" t="s">
        <v>1905</v>
      </c>
      <c r="N639" s="289" t="s">
        <v>427</v>
      </c>
      <c r="O639" s="289" t="s">
        <v>291</v>
      </c>
      <c r="P639" s="289" t="str">
        <f>VLOOKUP(CAT_Details[[#This Row],[Delivery Bp Customer Code]],Table6[],2,0)</f>
        <v>DX01-L5</v>
      </c>
    </row>
    <row r="640" spans="1:16" x14ac:dyDescent="0.25">
      <c r="A640" s="289" t="s">
        <v>285</v>
      </c>
      <c r="B640">
        <v>2</v>
      </c>
      <c r="C640">
        <v>206</v>
      </c>
      <c r="D640">
        <v>0.6</v>
      </c>
      <c r="E640" s="289" t="s">
        <v>1921</v>
      </c>
      <c r="F640">
        <v>5013927440</v>
      </c>
      <c r="G640" s="276">
        <v>45580</v>
      </c>
      <c r="H640" s="5">
        <v>20241007567624</v>
      </c>
      <c r="I640">
        <v>1.3440000000000001</v>
      </c>
      <c r="J640" s="289" t="s">
        <v>280</v>
      </c>
      <c r="K640" s="289" t="s">
        <v>1922</v>
      </c>
      <c r="L640" s="289" t="s">
        <v>275</v>
      </c>
      <c r="M640" s="289" t="s">
        <v>1822</v>
      </c>
      <c r="N640" s="289" t="s">
        <v>424</v>
      </c>
      <c r="O640" s="289" t="s">
        <v>291</v>
      </c>
      <c r="P640" s="289" t="str">
        <f>VLOOKUP(CAT_Details[[#This Row],[Delivery Bp Customer Code]],Table6[],2,0)</f>
        <v>DX01-L5</v>
      </c>
    </row>
    <row r="641" spans="1:16" x14ac:dyDescent="0.25">
      <c r="A641" s="289" t="s">
        <v>285</v>
      </c>
      <c r="B641">
        <v>7</v>
      </c>
      <c r="C641">
        <v>10350</v>
      </c>
      <c r="D641">
        <v>2.8</v>
      </c>
      <c r="E641" s="289" t="s">
        <v>1923</v>
      </c>
      <c r="F641">
        <v>5013927559</v>
      </c>
      <c r="G641" s="276">
        <v>45580</v>
      </c>
      <c r="H641" s="5">
        <v>20241008568230</v>
      </c>
      <c r="I641">
        <v>4.032</v>
      </c>
      <c r="J641" s="289" t="s">
        <v>324</v>
      </c>
      <c r="K641" s="289" t="s">
        <v>1924</v>
      </c>
      <c r="L641" s="289" t="s">
        <v>275</v>
      </c>
      <c r="M641" s="289" t="s">
        <v>1894</v>
      </c>
      <c r="N641" s="289" t="s">
        <v>333</v>
      </c>
      <c r="O641" s="289" t="s">
        <v>291</v>
      </c>
      <c r="P641" s="289" t="str">
        <f>VLOOKUP(CAT_Details[[#This Row],[Delivery Bp Customer Code]],Table6[],2,0)</f>
        <v>DX01-L5</v>
      </c>
    </row>
    <row r="642" spans="1:16" x14ac:dyDescent="0.25">
      <c r="A642" s="289" t="s">
        <v>285</v>
      </c>
      <c r="B642">
        <v>13</v>
      </c>
      <c r="C642">
        <v>1259.08</v>
      </c>
      <c r="D642">
        <v>5.42</v>
      </c>
      <c r="E642" s="289" t="s">
        <v>1925</v>
      </c>
      <c r="F642">
        <v>5013927842</v>
      </c>
      <c r="G642" s="276">
        <v>45580</v>
      </c>
      <c r="H642" s="5">
        <v>20241008568378</v>
      </c>
      <c r="I642">
        <v>9.9879999999999995</v>
      </c>
      <c r="J642" s="289" t="s">
        <v>287</v>
      </c>
      <c r="K642" s="289" t="s">
        <v>1926</v>
      </c>
      <c r="L642" s="289" t="s">
        <v>275</v>
      </c>
      <c r="M642" s="289" t="s">
        <v>1919</v>
      </c>
      <c r="N642" s="289" t="s">
        <v>1198</v>
      </c>
      <c r="O642" s="289" t="s">
        <v>291</v>
      </c>
      <c r="P642" s="289" t="str">
        <f>VLOOKUP(CAT_Details[[#This Row],[Delivery Bp Customer Code]],Table6[],2,0)</f>
        <v>DX01-L5</v>
      </c>
    </row>
    <row r="643" spans="1:16" x14ac:dyDescent="0.25">
      <c r="A643" s="289" t="s">
        <v>285</v>
      </c>
      <c r="B643">
        <v>12</v>
      </c>
      <c r="C643">
        <v>2130</v>
      </c>
      <c r="D643">
        <v>5.04</v>
      </c>
      <c r="E643" s="289" t="s">
        <v>1927</v>
      </c>
      <c r="F643">
        <v>5013927891</v>
      </c>
      <c r="G643" s="276">
        <v>45580</v>
      </c>
      <c r="H643">
        <v>20241007567500</v>
      </c>
      <c r="I643">
        <v>11.169</v>
      </c>
      <c r="J643" s="289" t="s">
        <v>280</v>
      </c>
      <c r="K643" s="289" t="s">
        <v>1928</v>
      </c>
      <c r="L643" s="289" t="s">
        <v>275</v>
      </c>
      <c r="M643" s="289" t="s">
        <v>1825</v>
      </c>
      <c r="N643" s="289" t="s">
        <v>411</v>
      </c>
      <c r="O643" s="289" t="s">
        <v>291</v>
      </c>
      <c r="P643" s="289" t="str">
        <f>VLOOKUP(CAT_Details[[#This Row],[Delivery Bp Customer Code]],Table6[],2,0)</f>
        <v>DX01-L5</v>
      </c>
    </row>
    <row r="644" spans="1:16" x14ac:dyDescent="0.25">
      <c r="A644" s="289" t="s">
        <v>285</v>
      </c>
      <c r="B644">
        <v>17</v>
      </c>
      <c r="C644">
        <v>3040</v>
      </c>
      <c r="D644">
        <v>8.51</v>
      </c>
      <c r="E644" s="289" t="s">
        <v>1906</v>
      </c>
      <c r="F644">
        <v>5013942501</v>
      </c>
      <c r="G644" s="276">
        <v>45580</v>
      </c>
      <c r="H644">
        <v>20241007567819</v>
      </c>
      <c r="I644">
        <v>20.420000000000002</v>
      </c>
      <c r="J644" s="289" t="s">
        <v>350</v>
      </c>
      <c r="K644" s="289" t="s">
        <v>1929</v>
      </c>
      <c r="L644" s="289" t="s">
        <v>275</v>
      </c>
      <c r="M644" s="289" t="s">
        <v>1908</v>
      </c>
      <c r="N644" s="289" t="s">
        <v>818</v>
      </c>
      <c r="O644" s="289" t="s">
        <v>291</v>
      </c>
      <c r="P644" s="289" t="str">
        <f>VLOOKUP(CAT_Details[[#This Row],[Delivery Bp Customer Code]],Table6[],2,0)</f>
        <v>DX01-L5</v>
      </c>
    </row>
    <row r="645" spans="1:16" x14ac:dyDescent="0.25">
      <c r="A645" s="289" t="s">
        <v>285</v>
      </c>
      <c r="B645">
        <v>2</v>
      </c>
      <c r="C645">
        <v>770</v>
      </c>
      <c r="D645">
        <v>1</v>
      </c>
      <c r="E645" s="289" t="s">
        <v>1930</v>
      </c>
      <c r="F645">
        <v>5013942537</v>
      </c>
      <c r="G645" s="276">
        <v>45580</v>
      </c>
      <c r="H645">
        <v>20241009569495</v>
      </c>
      <c r="I645">
        <v>2.4</v>
      </c>
      <c r="J645" s="289" t="s">
        <v>350</v>
      </c>
      <c r="K645" s="289" t="s">
        <v>1931</v>
      </c>
      <c r="L645" s="289" t="s">
        <v>275</v>
      </c>
      <c r="M645" s="289" t="s">
        <v>1828</v>
      </c>
      <c r="N645" s="289" t="s">
        <v>381</v>
      </c>
      <c r="O645" s="289" t="s">
        <v>291</v>
      </c>
      <c r="P645" s="289" t="str">
        <f>VLOOKUP(CAT_Details[[#This Row],[Delivery Bp Customer Code]],Table6[],2,0)</f>
        <v>DX01-L5</v>
      </c>
    </row>
    <row r="646" spans="1:16" x14ac:dyDescent="0.25">
      <c r="A646" s="289" t="s">
        <v>285</v>
      </c>
      <c r="B646">
        <v>1</v>
      </c>
      <c r="C646">
        <v>331</v>
      </c>
      <c r="D646">
        <v>0.5</v>
      </c>
      <c r="E646" s="289" t="s">
        <v>1930</v>
      </c>
      <c r="F646">
        <v>5013942539</v>
      </c>
      <c r="G646" s="276">
        <v>45580</v>
      </c>
      <c r="H646">
        <v>20241009569482</v>
      </c>
      <c r="I646">
        <v>1.032</v>
      </c>
      <c r="J646" s="289" t="s">
        <v>350</v>
      </c>
      <c r="K646" s="289" t="s">
        <v>1932</v>
      </c>
      <c r="L646" s="289" t="s">
        <v>275</v>
      </c>
      <c r="M646" s="289" t="s">
        <v>1828</v>
      </c>
      <c r="N646" s="289" t="s">
        <v>381</v>
      </c>
      <c r="O646" s="289" t="s">
        <v>291</v>
      </c>
      <c r="P646" s="289" t="str">
        <f>VLOOKUP(CAT_Details[[#This Row],[Delivery Bp Customer Code]],Table6[],2,0)</f>
        <v>DX01-L5</v>
      </c>
    </row>
    <row r="647" spans="1:16" x14ac:dyDescent="0.25">
      <c r="A647" s="289" t="s">
        <v>285</v>
      </c>
      <c r="B647">
        <v>6</v>
      </c>
      <c r="C647">
        <v>720</v>
      </c>
      <c r="D647">
        <v>2.4</v>
      </c>
      <c r="E647" s="289" t="s">
        <v>1933</v>
      </c>
      <c r="F647">
        <v>5013942594</v>
      </c>
      <c r="G647" s="276">
        <v>45580</v>
      </c>
      <c r="H647">
        <v>20241009569390</v>
      </c>
      <c r="I647">
        <v>5.76</v>
      </c>
      <c r="J647" s="289" t="s">
        <v>350</v>
      </c>
      <c r="K647" s="289" t="s">
        <v>1934</v>
      </c>
      <c r="L647" s="289" t="s">
        <v>275</v>
      </c>
      <c r="M647" s="289" t="s">
        <v>1828</v>
      </c>
      <c r="N647" s="289" t="s">
        <v>353</v>
      </c>
      <c r="O647" s="289" t="s">
        <v>291</v>
      </c>
      <c r="P647" s="289" t="str">
        <f>VLOOKUP(CAT_Details[[#This Row],[Delivery Bp Customer Code]],Table6[],2,0)</f>
        <v>DX01-L5</v>
      </c>
    </row>
    <row r="648" spans="1:16" x14ac:dyDescent="0.25">
      <c r="A648" s="289" t="s">
        <v>285</v>
      </c>
      <c r="B648">
        <v>3</v>
      </c>
      <c r="C648">
        <v>234</v>
      </c>
      <c r="D648">
        <v>0.6</v>
      </c>
      <c r="E648" s="289" t="s">
        <v>1935</v>
      </c>
      <c r="F648">
        <v>5013942911</v>
      </c>
      <c r="G648" s="276">
        <v>45580</v>
      </c>
      <c r="H648">
        <v>20241009569430</v>
      </c>
      <c r="I648">
        <v>0.86399999999999999</v>
      </c>
      <c r="J648" s="289" t="s">
        <v>350</v>
      </c>
      <c r="K648" s="289" t="s">
        <v>1936</v>
      </c>
      <c r="L648" s="289" t="s">
        <v>275</v>
      </c>
      <c r="M648" s="289" t="s">
        <v>1828</v>
      </c>
      <c r="N648" s="289" t="s">
        <v>407</v>
      </c>
      <c r="O648" s="289" t="s">
        <v>291</v>
      </c>
      <c r="P648" s="289" t="str">
        <f>VLOOKUP(CAT_Details[[#This Row],[Delivery Bp Customer Code]],Table6[],2,0)</f>
        <v>DX01-L5</v>
      </c>
    </row>
    <row r="649" spans="1:16" x14ac:dyDescent="0.25">
      <c r="A649" s="289" t="s">
        <v>285</v>
      </c>
      <c r="B649">
        <v>2</v>
      </c>
      <c r="C649">
        <v>66</v>
      </c>
      <c r="D649">
        <v>0.13</v>
      </c>
      <c r="E649" s="289" t="s">
        <v>1937</v>
      </c>
      <c r="F649">
        <v>5013943100</v>
      </c>
      <c r="G649" s="276">
        <v>45580</v>
      </c>
      <c r="H649" s="5">
        <v>20241009569427</v>
      </c>
      <c r="I649">
        <v>8.4000000000000005E-2</v>
      </c>
      <c r="J649" s="289" t="s">
        <v>350</v>
      </c>
      <c r="K649" s="289" t="s">
        <v>1938</v>
      </c>
      <c r="L649" s="289" t="s">
        <v>275</v>
      </c>
      <c r="M649" s="289" t="s">
        <v>1828</v>
      </c>
      <c r="N649" s="289" t="s">
        <v>360</v>
      </c>
      <c r="O649" s="289" t="s">
        <v>291</v>
      </c>
      <c r="P649" s="289" t="str">
        <f>VLOOKUP(CAT_Details[[#This Row],[Delivery Bp Customer Code]],Table6[],2,0)</f>
        <v>DX01-L5</v>
      </c>
    </row>
    <row r="650" spans="1:16" x14ac:dyDescent="0.25">
      <c r="A650" s="289" t="s">
        <v>285</v>
      </c>
      <c r="B650">
        <v>1</v>
      </c>
      <c r="C650">
        <v>120</v>
      </c>
      <c r="D650">
        <v>0.4</v>
      </c>
      <c r="E650" s="289" t="s">
        <v>1939</v>
      </c>
      <c r="F650">
        <v>5013943104</v>
      </c>
      <c r="G650" s="276">
        <v>45580</v>
      </c>
      <c r="H650">
        <v>20241009569386</v>
      </c>
      <c r="I650">
        <v>0.96</v>
      </c>
      <c r="J650" s="289" t="s">
        <v>350</v>
      </c>
      <c r="K650" s="289" t="s">
        <v>1940</v>
      </c>
      <c r="L650" s="289" t="s">
        <v>275</v>
      </c>
      <c r="M650" s="289" t="s">
        <v>1828</v>
      </c>
      <c r="N650" s="289" t="s">
        <v>353</v>
      </c>
      <c r="O650" s="289" t="s">
        <v>291</v>
      </c>
      <c r="P650" s="289" t="str">
        <f>VLOOKUP(CAT_Details[[#This Row],[Delivery Bp Customer Code]],Table6[],2,0)</f>
        <v>DX01-L5</v>
      </c>
    </row>
    <row r="651" spans="1:16" x14ac:dyDescent="0.25">
      <c r="A651" s="289" t="s">
        <v>521</v>
      </c>
      <c r="B651">
        <v>1</v>
      </c>
      <c r="C651">
        <v>901</v>
      </c>
      <c r="D651">
        <v>0.46</v>
      </c>
      <c r="E651" s="289" t="s">
        <v>1941</v>
      </c>
      <c r="F651">
        <v>5013912936</v>
      </c>
      <c r="G651" s="276">
        <v>45580</v>
      </c>
      <c r="H651">
        <v>20241004566535</v>
      </c>
      <c r="I651">
        <v>1.25</v>
      </c>
      <c r="J651" s="289" t="s">
        <v>294</v>
      </c>
      <c r="K651" s="289" t="s">
        <v>1942</v>
      </c>
      <c r="L651" s="289" t="s">
        <v>275</v>
      </c>
      <c r="M651" s="289" t="s">
        <v>1706</v>
      </c>
      <c r="N651" s="289" t="s">
        <v>606</v>
      </c>
      <c r="O651" s="289" t="s">
        <v>525</v>
      </c>
      <c r="P651" s="289" t="str">
        <f>VLOOKUP(CAT_Details[[#This Row],[Delivery Bp Customer Code]],Table6[],2,0)</f>
        <v>No Loc</v>
      </c>
    </row>
    <row r="652" spans="1:16" x14ac:dyDescent="0.25">
      <c r="A652" s="289" t="s">
        <v>521</v>
      </c>
      <c r="B652">
        <v>1</v>
      </c>
      <c r="C652">
        <v>340</v>
      </c>
      <c r="D652">
        <v>0.4</v>
      </c>
      <c r="E652" s="289" t="s">
        <v>1943</v>
      </c>
      <c r="F652">
        <v>5013927752</v>
      </c>
      <c r="G652" s="276">
        <v>45580</v>
      </c>
      <c r="H652" s="5">
        <v>20241008568848</v>
      </c>
      <c r="I652">
        <v>1.008</v>
      </c>
      <c r="J652" s="289" t="s">
        <v>324</v>
      </c>
      <c r="K652" s="289" t="s">
        <v>1944</v>
      </c>
      <c r="L652" s="289" t="s">
        <v>275</v>
      </c>
      <c r="M652" s="289" t="s">
        <v>1894</v>
      </c>
      <c r="N652" s="289" t="s">
        <v>1945</v>
      </c>
      <c r="O652" s="289" t="s">
        <v>525</v>
      </c>
      <c r="P652" s="289" t="str">
        <f>VLOOKUP(CAT_Details[[#This Row],[Delivery Bp Customer Code]],Table6[],2,0)</f>
        <v>No Loc</v>
      </c>
    </row>
    <row r="653" spans="1:16" x14ac:dyDescent="0.25">
      <c r="A653" s="289" t="s">
        <v>272</v>
      </c>
      <c r="B653">
        <v>3</v>
      </c>
      <c r="C653">
        <v>366</v>
      </c>
      <c r="D653">
        <v>0.6</v>
      </c>
      <c r="E653" s="289" t="s">
        <v>1946</v>
      </c>
      <c r="F653">
        <v>5013897716</v>
      </c>
      <c r="G653" s="276">
        <v>45580</v>
      </c>
      <c r="H653" s="5">
        <v>20241003565521</v>
      </c>
      <c r="I653">
        <v>1.1519999999999999</v>
      </c>
      <c r="J653" s="289" t="s">
        <v>438</v>
      </c>
      <c r="K653" s="289" t="s">
        <v>1947</v>
      </c>
      <c r="L653" s="289" t="s">
        <v>275</v>
      </c>
      <c r="M653" s="289" t="s">
        <v>1706</v>
      </c>
      <c r="N653" s="289" t="s">
        <v>440</v>
      </c>
      <c r="O653" s="289" t="s">
        <v>277</v>
      </c>
      <c r="P653" s="289" t="str">
        <f>VLOOKUP(CAT_Details[[#This Row],[Delivery Bp Customer Code]],Table6[],2,0)</f>
        <v>U2-L5</v>
      </c>
    </row>
    <row r="654" spans="1:16" x14ac:dyDescent="0.25">
      <c r="A654" s="289" t="s">
        <v>272</v>
      </c>
      <c r="B654">
        <v>7</v>
      </c>
      <c r="C654">
        <v>1490</v>
      </c>
      <c r="D654">
        <v>1.32</v>
      </c>
      <c r="E654" s="289" t="s">
        <v>1948</v>
      </c>
      <c r="F654">
        <v>5013927865</v>
      </c>
      <c r="G654" s="276">
        <v>45580</v>
      </c>
      <c r="H654">
        <v>20241007567640</v>
      </c>
      <c r="I654">
        <v>1.8839999999999999</v>
      </c>
      <c r="J654" s="289" t="s">
        <v>324</v>
      </c>
      <c r="K654" s="289" t="s">
        <v>1949</v>
      </c>
      <c r="L654" s="289" t="s">
        <v>275</v>
      </c>
      <c r="M654" s="289" t="s">
        <v>1894</v>
      </c>
      <c r="N654" s="289" t="s">
        <v>453</v>
      </c>
      <c r="O654" s="289" t="s">
        <v>277</v>
      </c>
      <c r="P654" s="289" t="str">
        <f>VLOOKUP(CAT_Details[[#This Row],[Delivery Bp Customer Code]],Table6[],2,0)</f>
        <v>U2-L5</v>
      </c>
    </row>
    <row r="655" spans="1:16" x14ac:dyDescent="0.25">
      <c r="A655" s="289" t="s">
        <v>272</v>
      </c>
      <c r="B655">
        <v>22</v>
      </c>
      <c r="C655">
        <v>2200</v>
      </c>
      <c r="D655">
        <v>8.8000000000000007</v>
      </c>
      <c r="E655" s="289" t="s">
        <v>1950</v>
      </c>
      <c r="F655">
        <v>5013942810</v>
      </c>
      <c r="G655" s="276">
        <v>45580</v>
      </c>
      <c r="H655">
        <v>20241008568409</v>
      </c>
      <c r="I655">
        <v>16.262</v>
      </c>
      <c r="J655" s="289" t="s">
        <v>350</v>
      </c>
      <c r="K655" s="289" t="s">
        <v>1951</v>
      </c>
      <c r="L655" s="289" t="s">
        <v>275</v>
      </c>
      <c r="M655" s="289" t="s">
        <v>1828</v>
      </c>
      <c r="N655" s="289" t="s">
        <v>846</v>
      </c>
      <c r="O655" s="289" t="s">
        <v>277</v>
      </c>
      <c r="P655" s="289" t="str">
        <f>VLOOKUP(CAT_Details[[#This Row],[Delivery Bp Customer Code]],Table6[],2,0)</f>
        <v>U2-L5</v>
      </c>
    </row>
    <row r="656" spans="1:16" x14ac:dyDescent="0.25">
      <c r="A656" s="289" t="s">
        <v>272</v>
      </c>
      <c r="B656">
        <v>1</v>
      </c>
      <c r="C656">
        <v>563</v>
      </c>
      <c r="D656">
        <v>0.4</v>
      </c>
      <c r="E656" s="289" t="s">
        <v>1952</v>
      </c>
      <c r="F656">
        <v>5013942845</v>
      </c>
      <c r="G656" s="276">
        <v>45580</v>
      </c>
      <c r="H656">
        <v>20241008568918</v>
      </c>
      <c r="I656">
        <v>0.51800000000000002</v>
      </c>
      <c r="J656" s="289" t="s">
        <v>350</v>
      </c>
      <c r="K656" s="289" t="s">
        <v>1953</v>
      </c>
      <c r="L656" s="289" t="s">
        <v>275</v>
      </c>
      <c r="M656" s="289" t="s">
        <v>1828</v>
      </c>
      <c r="N656" s="289" t="s">
        <v>982</v>
      </c>
      <c r="O656" s="289" t="s">
        <v>277</v>
      </c>
      <c r="P656" s="289" t="str">
        <f>VLOOKUP(CAT_Details[[#This Row],[Delivery Bp Customer Code]],Table6[],2,0)</f>
        <v>U2-L5</v>
      </c>
    </row>
    <row r="657" spans="1:16" x14ac:dyDescent="0.25">
      <c r="A657" s="289" t="s">
        <v>272</v>
      </c>
      <c r="B657">
        <v>14</v>
      </c>
      <c r="C657">
        <v>700</v>
      </c>
      <c r="D657">
        <v>7.77</v>
      </c>
      <c r="E657" s="289" t="s">
        <v>1954</v>
      </c>
      <c r="F657">
        <v>5013956079</v>
      </c>
      <c r="G657" s="276">
        <v>45580</v>
      </c>
      <c r="H657">
        <v>20241010570732</v>
      </c>
      <c r="I657">
        <v>17.305</v>
      </c>
      <c r="J657" s="289" t="s">
        <v>273</v>
      </c>
      <c r="K657" s="289" t="s">
        <v>1955</v>
      </c>
      <c r="L657" s="289" t="s">
        <v>275</v>
      </c>
      <c r="M657" s="289" t="s">
        <v>1899</v>
      </c>
      <c r="N657" s="289" t="s">
        <v>1240</v>
      </c>
      <c r="O657" s="289" t="s">
        <v>277</v>
      </c>
      <c r="P657" s="289" t="str">
        <f>VLOOKUP(CAT_Details[[#This Row],[Delivery Bp Customer Code]],Table6[],2,0)</f>
        <v>U2-L5</v>
      </c>
    </row>
    <row r="658" spans="1:16" x14ac:dyDescent="0.25">
      <c r="A658" s="289" t="s">
        <v>278</v>
      </c>
      <c r="B658">
        <v>4</v>
      </c>
      <c r="C658">
        <v>1436</v>
      </c>
      <c r="D658">
        <v>1.6</v>
      </c>
      <c r="E658" s="289" t="s">
        <v>1956</v>
      </c>
      <c r="F658">
        <v>5013912667</v>
      </c>
      <c r="G658" s="276">
        <v>45581</v>
      </c>
      <c r="H658" s="5">
        <v>20241004566694</v>
      </c>
      <c r="I658">
        <v>3.456</v>
      </c>
      <c r="J658" s="289" t="s">
        <v>294</v>
      </c>
      <c r="K658" s="289" t="s">
        <v>1957</v>
      </c>
      <c r="L658" s="289" t="s">
        <v>275</v>
      </c>
      <c r="M658" s="289" t="s">
        <v>1958</v>
      </c>
      <c r="N658" s="289" t="s">
        <v>489</v>
      </c>
      <c r="O658" s="289" t="s">
        <v>498</v>
      </c>
      <c r="P658" s="289" t="str">
        <f>VLOOKUP(CAT_Details[[#This Row],[Delivery Bp Customer Code]],Table6[],2,0)</f>
        <v>DK-BM01</v>
      </c>
    </row>
    <row r="659" spans="1:16" x14ac:dyDescent="0.25">
      <c r="A659" s="289" t="s">
        <v>278</v>
      </c>
      <c r="B659">
        <v>9</v>
      </c>
      <c r="C659">
        <v>3141</v>
      </c>
      <c r="D659">
        <v>3.6</v>
      </c>
      <c r="E659" s="289" t="s">
        <v>1959</v>
      </c>
      <c r="F659">
        <v>5013927098</v>
      </c>
      <c r="G659" s="276">
        <v>45581</v>
      </c>
      <c r="H659" s="5">
        <v>20241007567816</v>
      </c>
      <c r="I659">
        <v>4.32</v>
      </c>
      <c r="J659" s="289" t="s">
        <v>324</v>
      </c>
      <c r="K659" s="289" t="s">
        <v>1960</v>
      </c>
      <c r="L659" s="289" t="s">
        <v>275</v>
      </c>
      <c r="M659" s="289" t="s">
        <v>1961</v>
      </c>
      <c r="N659" s="289" t="s">
        <v>399</v>
      </c>
      <c r="O659" s="289" t="s">
        <v>498</v>
      </c>
      <c r="P659" s="289" t="str">
        <f>VLOOKUP(CAT_Details[[#This Row],[Delivery Bp Customer Code]],Table6[],2,0)</f>
        <v>DK-BM01</v>
      </c>
    </row>
    <row r="660" spans="1:16" x14ac:dyDescent="0.25">
      <c r="A660" s="289" t="s">
        <v>278</v>
      </c>
      <c r="B660">
        <v>2</v>
      </c>
      <c r="C660">
        <v>700</v>
      </c>
      <c r="D660">
        <v>0.4</v>
      </c>
      <c r="E660" s="289" t="s">
        <v>1962</v>
      </c>
      <c r="F660">
        <v>5013956285</v>
      </c>
      <c r="G660" s="276">
        <v>45581</v>
      </c>
      <c r="H660">
        <v>20241010571094</v>
      </c>
      <c r="I660">
        <v>0.80600000000000005</v>
      </c>
      <c r="J660" s="289" t="s">
        <v>280</v>
      </c>
      <c r="K660" s="289" t="s">
        <v>1963</v>
      </c>
      <c r="L660" s="289" t="s">
        <v>275</v>
      </c>
      <c r="M660" s="289" t="s">
        <v>1964</v>
      </c>
      <c r="N660" s="289" t="s">
        <v>314</v>
      </c>
      <c r="O660" s="289" t="s">
        <v>498</v>
      </c>
      <c r="P660" s="289" t="str">
        <f>VLOOKUP(CAT_Details[[#This Row],[Delivery Bp Customer Code]],Table6[],2,0)</f>
        <v>DK-BM01</v>
      </c>
    </row>
    <row r="661" spans="1:16" x14ac:dyDescent="0.25">
      <c r="A661" s="289" t="s">
        <v>278</v>
      </c>
      <c r="B661">
        <v>1</v>
      </c>
      <c r="C661">
        <v>160</v>
      </c>
      <c r="D661">
        <v>0.4</v>
      </c>
      <c r="E661" s="289" t="s">
        <v>1965</v>
      </c>
      <c r="F661">
        <v>5013972081</v>
      </c>
      <c r="G661" s="276">
        <v>45581</v>
      </c>
      <c r="H661">
        <v>20241011571491</v>
      </c>
      <c r="I661">
        <v>0.57599999999999996</v>
      </c>
      <c r="J661" s="289" t="s">
        <v>273</v>
      </c>
      <c r="K661" s="289" t="s">
        <v>1966</v>
      </c>
      <c r="L661" s="289" t="s">
        <v>275</v>
      </c>
      <c r="M661" s="289" t="s">
        <v>1967</v>
      </c>
      <c r="N661" s="289" t="s">
        <v>653</v>
      </c>
      <c r="O661" s="289" t="s">
        <v>498</v>
      </c>
      <c r="P661" s="289" t="str">
        <f>VLOOKUP(CAT_Details[[#This Row],[Delivery Bp Customer Code]],Table6[],2,0)</f>
        <v>DK-BM01</v>
      </c>
    </row>
    <row r="662" spans="1:16" x14ac:dyDescent="0.25">
      <c r="A662" s="289" t="s">
        <v>874</v>
      </c>
      <c r="B662">
        <v>50</v>
      </c>
      <c r="C662">
        <v>6000</v>
      </c>
      <c r="D662">
        <v>23.9</v>
      </c>
      <c r="E662" s="289" t="s">
        <v>1968</v>
      </c>
      <c r="F662">
        <v>5013927208</v>
      </c>
      <c r="G662" s="276">
        <v>45581</v>
      </c>
      <c r="H662">
        <v>20241007567611</v>
      </c>
      <c r="I662">
        <v>40.137999999999998</v>
      </c>
      <c r="J662" s="289" t="s">
        <v>345</v>
      </c>
      <c r="K662" s="289" t="s">
        <v>1969</v>
      </c>
      <c r="L662" s="289" t="s">
        <v>275</v>
      </c>
      <c r="M662" s="289" t="s">
        <v>1970</v>
      </c>
      <c r="N662" s="289" t="s">
        <v>427</v>
      </c>
      <c r="O662" s="289" t="s">
        <v>1014</v>
      </c>
      <c r="P662" s="289" t="str">
        <f>VLOOKUP(CAT_Details[[#This Row],[Delivery Bp Customer Code]],Table6[],2,0)</f>
        <v>MZ07</v>
      </c>
    </row>
    <row r="663" spans="1:16" x14ac:dyDescent="0.25">
      <c r="A663" s="289" t="s">
        <v>874</v>
      </c>
      <c r="B663">
        <v>31</v>
      </c>
      <c r="C663">
        <v>12772</v>
      </c>
      <c r="D663">
        <v>15.5</v>
      </c>
      <c r="E663" s="289" t="s">
        <v>1971</v>
      </c>
      <c r="F663">
        <v>5013956073</v>
      </c>
      <c r="G663" s="276">
        <v>45581</v>
      </c>
      <c r="H663">
        <v>20241010570578</v>
      </c>
      <c r="I663">
        <v>37.200000000000003</v>
      </c>
      <c r="J663" s="289" t="s">
        <v>350</v>
      </c>
      <c r="K663" s="289" t="s">
        <v>1972</v>
      </c>
      <c r="L663" s="289" t="s">
        <v>275</v>
      </c>
      <c r="M663" s="289" t="s">
        <v>1973</v>
      </c>
      <c r="N663" s="289" t="s">
        <v>381</v>
      </c>
      <c r="O663" s="289" t="s">
        <v>1014</v>
      </c>
      <c r="P663" s="289" t="str">
        <f>VLOOKUP(CAT_Details[[#This Row],[Delivery Bp Customer Code]],Table6[],2,0)</f>
        <v>MZ07</v>
      </c>
    </row>
    <row r="664" spans="1:16" x14ac:dyDescent="0.25">
      <c r="A664" s="289" t="s">
        <v>76</v>
      </c>
      <c r="B664">
        <v>1</v>
      </c>
      <c r="C664">
        <v>62</v>
      </c>
      <c r="D664">
        <v>0.2</v>
      </c>
      <c r="E664" s="289" t="s">
        <v>1974</v>
      </c>
      <c r="F664">
        <v>5013942565</v>
      </c>
      <c r="G664" s="276">
        <v>45581</v>
      </c>
      <c r="H664">
        <v>20241008568465</v>
      </c>
      <c r="I664">
        <v>0.14399999999999999</v>
      </c>
      <c r="J664" s="289" t="s">
        <v>324</v>
      </c>
      <c r="K664" s="289" t="s">
        <v>1975</v>
      </c>
      <c r="L664" s="289" t="s">
        <v>275</v>
      </c>
      <c r="M664" s="289" t="s">
        <v>1976</v>
      </c>
      <c r="N664" s="289" t="s">
        <v>508</v>
      </c>
      <c r="O664" s="289" t="s">
        <v>748</v>
      </c>
      <c r="P664" s="289" t="str">
        <f>VLOOKUP(CAT_Details[[#This Row],[Delivery Bp Customer Code]],Table6[],2,0)</f>
        <v>No Loc</v>
      </c>
    </row>
    <row r="665" spans="1:16" x14ac:dyDescent="0.25">
      <c r="A665" s="289" t="s">
        <v>76</v>
      </c>
      <c r="B665">
        <v>5</v>
      </c>
      <c r="C665">
        <v>399</v>
      </c>
      <c r="D665">
        <v>2</v>
      </c>
      <c r="E665" s="289" t="s">
        <v>1977</v>
      </c>
      <c r="F665">
        <v>5013942930</v>
      </c>
      <c r="G665" s="276">
        <v>45581</v>
      </c>
      <c r="H665">
        <v>20241009569190</v>
      </c>
      <c r="I665">
        <v>4.157</v>
      </c>
      <c r="J665" s="289" t="s">
        <v>287</v>
      </c>
      <c r="K665" s="289" t="s">
        <v>1978</v>
      </c>
      <c r="L665" s="289" t="s">
        <v>275</v>
      </c>
      <c r="M665" s="289" t="s">
        <v>1919</v>
      </c>
      <c r="N665" s="289" t="s">
        <v>1198</v>
      </c>
      <c r="O665" s="289" t="s">
        <v>748</v>
      </c>
      <c r="P665" s="289" t="str">
        <f>VLOOKUP(CAT_Details[[#This Row],[Delivery Bp Customer Code]],Table6[],2,0)</f>
        <v>No Loc</v>
      </c>
    </row>
    <row r="666" spans="1:16" x14ac:dyDescent="0.25">
      <c r="A666" s="289" t="s">
        <v>76</v>
      </c>
      <c r="B666">
        <v>16</v>
      </c>
      <c r="C666">
        <v>2430</v>
      </c>
      <c r="D666">
        <v>6.4</v>
      </c>
      <c r="E666" s="289" t="s">
        <v>1979</v>
      </c>
      <c r="F666">
        <v>5013942939</v>
      </c>
      <c r="G666" s="276">
        <v>45581</v>
      </c>
      <c r="H666" s="5">
        <v>20241008568369</v>
      </c>
      <c r="I666">
        <v>11.772</v>
      </c>
      <c r="J666" s="289" t="s">
        <v>324</v>
      </c>
      <c r="K666" s="289" t="s">
        <v>1980</v>
      </c>
      <c r="L666" s="289" t="s">
        <v>275</v>
      </c>
      <c r="M666" s="289" t="s">
        <v>1961</v>
      </c>
      <c r="N666" s="289" t="s">
        <v>1160</v>
      </c>
      <c r="O666" s="289" t="s">
        <v>748</v>
      </c>
      <c r="P666" s="289" t="str">
        <f>VLOOKUP(CAT_Details[[#This Row],[Delivery Bp Customer Code]],Table6[],2,0)</f>
        <v>No Loc</v>
      </c>
    </row>
    <row r="667" spans="1:16" x14ac:dyDescent="0.25">
      <c r="A667" s="289" t="s">
        <v>285</v>
      </c>
      <c r="B667">
        <v>20</v>
      </c>
      <c r="C667">
        <v>1235</v>
      </c>
      <c r="D667">
        <v>8</v>
      </c>
      <c r="E667" s="289" t="s">
        <v>1981</v>
      </c>
      <c r="F667">
        <v>5013666876</v>
      </c>
      <c r="G667" s="276">
        <v>45581</v>
      </c>
      <c r="H667">
        <v>20240912550384</v>
      </c>
      <c r="I667">
        <v>19.2</v>
      </c>
      <c r="J667" s="289" t="s">
        <v>294</v>
      </c>
      <c r="K667" s="289" t="s">
        <v>1982</v>
      </c>
      <c r="L667" s="289" t="s">
        <v>275</v>
      </c>
      <c r="M667" s="289" t="s">
        <v>723</v>
      </c>
      <c r="N667" s="289" t="s">
        <v>1181</v>
      </c>
      <c r="O667" s="289" t="s">
        <v>291</v>
      </c>
      <c r="P667" s="289" t="str">
        <f>VLOOKUP(CAT_Details[[#This Row],[Delivery Bp Customer Code]],Table6[],2,0)</f>
        <v>DX01-L5</v>
      </c>
    </row>
    <row r="668" spans="1:16" x14ac:dyDescent="0.25">
      <c r="A668" s="289" t="s">
        <v>285</v>
      </c>
      <c r="B668">
        <v>1</v>
      </c>
      <c r="C668">
        <v>450</v>
      </c>
      <c r="D668">
        <v>0.5</v>
      </c>
      <c r="E668" s="289" t="s">
        <v>1983</v>
      </c>
      <c r="F668">
        <v>5013927225</v>
      </c>
      <c r="G668" s="276">
        <v>45581</v>
      </c>
      <c r="H668">
        <v>20241008568185</v>
      </c>
      <c r="I668">
        <v>1.2</v>
      </c>
      <c r="J668" s="289" t="s">
        <v>280</v>
      </c>
      <c r="K668" s="289" t="s">
        <v>1984</v>
      </c>
      <c r="L668" s="289" t="s">
        <v>275</v>
      </c>
      <c r="M668" s="289" t="s">
        <v>1822</v>
      </c>
      <c r="N668" s="289" t="s">
        <v>534</v>
      </c>
      <c r="O668" s="289" t="s">
        <v>291</v>
      </c>
      <c r="P668" s="289" t="str">
        <f>VLOOKUP(CAT_Details[[#This Row],[Delivery Bp Customer Code]],Table6[],2,0)</f>
        <v>DX01-L5</v>
      </c>
    </row>
    <row r="669" spans="1:16" x14ac:dyDescent="0.25">
      <c r="A669" s="289" t="s">
        <v>285</v>
      </c>
      <c r="B669">
        <v>2</v>
      </c>
      <c r="C669">
        <v>170</v>
      </c>
      <c r="D669">
        <v>0.8</v>
      </c>
      <c r="E669" s="289" t="s">
        <v>1985</v>
      </c>
      <c r="F669">
        <v>5013927688</v>
      </c>
      <c r="G669" s="276">
        <v>45581</v>
      </c>
      <c r="H669" s="5">
        <v>20241007567865</v>
      </c>
      <c r="I669">
        <v>1.92</v>
      </c>
      <c r="J669" s="289" t="s">
        <v>345</v>
      </c>
      <c r="K669" s="289" t="s">
        <v>1986</v>
      </c>
      <c r="L669" s="289" t="s">
        <v>275</v>
      </c>
      <c r="M669" s="289" t="s">
        <v>1987</v>
      </c>
      <c r="N669" s="289" t="s">
        <v>512</v>
      </c>
      <c r="O669" s="289" t="s">
        <v>291</v>
      </c>
      <c r="P669" s="289" t="str">
        <f>VLOOKUP(CAT_Details[[#This Row],[Delivery Bp Customer Code]],Table6[],2,0)</f>
        <v>DX01-L5</v>
      </c>
    </row>
    <row r="670" spans="1:16" x14ac:dyDescent="0.25">
      <c r="A670" s="289" t="s">
        <v>285</v>
      </c>
      <c r="B670">
        <v>2</v>
      </c>
      <c r="C670">
        <v>11.6</v>
      </c>
      <c r="D670">
        <v>0.09</v>
      </c>
      <c r="E670" s="289" t="s">
        <v>1988</v>
      </c>
      <c r="F670">
        <v>5013927901</v>
      </c>
      <c r="G670" s="276">
        <v>45581</v>
      </c>
      <c r="H670">
        <v>20241008568471</v>
      </c>
      <c r="I670">
        <v>4.5999999999999999E-2</v>
      </c>
      <c r="J670" s="289" t="s">
        <v>345</v>
      </c>
      <c r="K670" s="289" t="s">
        <v>1989</v>
      </c>
      <c r="L670" s="289" t="s">
        <v>275</v>
      </c>
      <c r="M670" s="289" t="s">
        <v>1987</v>
      </c>
      <c r="N670" s="289" t="s">
        <v>371</v>
      </c>
      <c r="O670" s="289" t="s">
        <v>291</v>
      </c>
      <c r="P670" s="289" t="str">
        <f>VLOOKUP(CAT_Details[[#This Row],[Delivery Bp Customer Code]],Table6[],2,0)</f>
        <v>DX01-L5</v>
      </c>
    </row>
    <row r="671" spans="1:16" x14ac:dyDescent="0.25">
      <c r="A671" s="289" t="s">
        <v>285</v>
      </c>
      <c r="B671">
        <v>1</v>
      </c>
      <c r="C671">
        <v>105</v>
      </c>
      <c r="D671">
        <v>0.4</v>
      </c>
      <c r="E671" s="289" t="s">
        <v>1988</v>
      </c>
      <c r="F671">
        <v>5013927910</v>
      </c>
      <c r="G671" s="276">
        <v>45581</v>
      </c>
      <c r="H671">
        <v>20241008568529</v>
      </c>
      <c r="I671">
        <v>0.96</v>
      </c>
      <c r="J671" s="289" t="s">
        <v>345</v>
      </c>
      <c r="K671" s="289" t="s">
        <v>1990</v>
      </c>
      <c r="L671" s="289" t="s">
        <v>275</v>
      </c>
      <c r="M671" s="289" t="s">
        <v>1987</v>
      </c>
      <c r="N671" s="289" t="s">
        <v>371</v>
      </c>
      <c r="O671" s="289" t="s">
        <v>291</v>
      </c>
      <c r="P671" s="289" t="str">
        <f>VLOOKUP(CAT_Details[[#This Row],[Delivery Bp Customer Code]],Table6[],2,0)</f>
        <v>DX01-L5</v>
      </c>
    </row>
    <row r="672" spans="1:16" x14ac:dyDescent="0.25">
      <c r="A672" s="289" t="s">
        <v>285</v>
      </c>
      <c r="B672">
        <v>6</v>
      </c>
      <c r="C672">
        <v>39</v>
      </c>
      <c r="D672">
        <v>0.3</v>
      </c>
      <c r="E672" s="289" t="s">
        <v>1988</v>
      </c>
      <c r="F672">
        <v>5013927921</v>
      </c>
      <c r="G672" s="276">
        <v>45581</v>
      </c>
      <c r="H672">
        <v>20241008568395</v>
      </c>
      <c r="I672">
        <v>0.19400000000000001</v>
      </c>
      <c r="J672" s="289" t="s">
        <v>345</v>
      </c>
      <c r="K672" s="289" t="s">
        <v>1991</v>
      </c>
      <c r="L672" s="289" t="s">
        <v>275</v>
      </c>
      <c r="M672" s="289" t="s">
        <v>1987</v>
      </c>
      <c r="N672" s="289" t="s">
        <v>371</v>
      </c>
      <c r="O672" s="289" t="s">
        <v>291</v>
      </c>
      <c r="P672" s="289" t="str">
        <f>VLOOKUP(CAT_Details[[#This Row],[Delivery Bp Customer Code]],Table6[],2,0)</f>
        <v>DX01-L5</v>
      </c>
    </row>
    <row r="673" spans="1:16" x14ac:dyDescent="0.25">
      <c r="A673" s="289" t="s">
        <v>285</v>
      </c>
      <c r="B673">
        <v>2</v>
      </c>
      <c r="C673">
        <v>1150</v>
      </c>
      <c r="D673">
        <v>0.8</v>
      </c>
      <c r="E673" s="289" t="s">
        <v>1992</v>
      </c>
      <c r="F673">
        <v>5013942508</v>
      </c>
      <c r="G673" s="276">
        <v>45581</v>
      </c>
      <c r="H673">
        <v>20241008568929</v>
      </c>
      <c r="I673">
        <v>1.1519999999999999</v>
      </c>
      <c r="J673" s="289" t="s">
        <v>324</v>
      </c>
      <c r="K673" s="289" t="s">
        <v>1993</v>
      </c>
      <c r="L673" s="289" t="s">
        <v>275</v>
      </c>
      <c r="M673" s="289" t="s">
        <v>1961</v>
      </c>
      <c r="N673" s="289" t="s">
        <v>333</v>
      </c>
      <c r="O673" s="289" t="s">
        <v>291</v>
      </c>
      <c r="P673" s="289" t="str">
        <f>VLOOKUP(CAT_Details[[#This Row],[Delivery Bp Customer Code]],Table6[],2,0)</f>
        <v>DX01-L5</v>
      </c>
    </row>
    <row r="674" spans="1:16" x14ac:dyDescent="0.25">
      <c r="A674" s="289" t="s">
        <v>285</v>
      </c>
      <c r="B674">
        <v>34</v>
      </c>
      <c r="C674">
        <v>4534</v>
      </c>
      <c r="D674">
        <v>7.24</v>
      </c>
      <c r="E674" s="289" t="s">
        <v>1974</v>
      </c>
      <c r="F674">
        <v>5013942564</v>
      </c>
      <c r="G674" s="276">
        <v>45581</v>
      </c>
      <c r="H674">
        <v>20241007567852</v>
      </c>
      <c r="I674">
        <v>14.337</v>
      </c>
      <c r="J674" s="289" t="s">
        <v>324</v>
      </c>
      <c r="K674" s="289" t="s">
        <v>1994</v>
      </c>
      <c r="L674" s="289" t="s">
        <v>275</v>
      </c>
      <c r="M674" s="289" t="s">
        <v>1961</v>
      </c>
      <c r="N674" s="289" t="s">
        <v>508</v>
      </c>
      <c r="O674" s="289" t="s">
        <v>291</v>
      </c>
      <c r="P674" s="289" t="str">
        <f>VLOOKUP(CAT_Details[[#This Row],[Delivery Bp Customer Code]],Table6[],2,0)</f>
        <v>DX01-L5</v>
      </c>
    </row>
    <row r="675" spans="1:16" x14ac:dyDescent="0.25">
      <c r="A675" s="289" t="s">
        <v>285</v>
      </c>
      <c r="B675">
        <v>3</v>
      </c>
      <c r="C675">
        <v>989</v>
      </c>
      <c r="D675">
        <v>1.2</v>
      </c>
      <c r="E675" s="289" t="s">
        <v>1995</v>
      </c>
      <c r="F675">
        <v>5013943004</v>
      </c>
      <c r="G675" s="276">
        <v>45581</v>
      </c>
      <c r="H675">
        <v>20241009569332</v>
      </c>
      <c r="I675">
        <v>2.1120000000000001</v>
      </c>
      <c r="J675" s="289" t="s">
        <v>287</v>
      </c>
      <c r="K675" s="289" t="s">
        <v>1996</v>
      </c>
      <c r="L675" s="289" t="s">
        <v>275</v>
      </c>
      <c r="M675" s="289" t="s">
        <v>1997</v>
      </c>
      <c r="N675" s="289" t="s">
        <v>516</v>
      </c>
      <c r="O675" s="289" t="s">
        <v>291</v>
      </c>
      <c r="P675" s="289" t="str">
        <f>VLOOKUP(CAT_Details[[#This Row],[Delivery Bp Customer Code]],Table6[],2,0)</f>
        <v>DX01-L5</v>
      </c>
    </row>
    <row r="676" spans="1:16" x14ac:dyDescent="0.25">
      <c r="A676" s="289" t="s">
        <v>285</v>
      </c>
      <c r="B676">
        <v>1</v>
      </c>
      <c r="C676">
        <v>92</v>
      </c>
      <c r="D676">
        <v>0.34</v>
      </c>
      <c r="E676" s="289" t="s">
        <v>1998</v>
      </c>
      <c r="F676">
        <v>5013956086</v>
      </c>
      <c r="G676" s="276">
        <v>45581</v>
      </c>
      <c r="H676">
        <v>20241010570501</v>
      </c>
      <c r="I676">
        <v>0.36</v>
      </c>
      <c r="J676" s="289" t="s">
        <v>350</v>
      </c>
      <c r="K676" s="289" t="s">
        <v>1999</v>
      </c>
      <c r="L676" s="289" t="s">
        <v>275</v>
      </c>
      <c r="M676" s="289" t="s">
        <v>1908</v>
      </c>
      <c r="N676" s="289" t="s">
        <v>901</v>
      </c>
      <c r="O676" s="289" t="s">
        <v>291</v>
      </c>
      <c r="P676" s="289" t="str">
        <f>VLOOKUP(CAT_Details[[#This Row],[Delivery Bp Customer Code]],Table6[],2,0)</f>
        <v>DX01-L5</v>
      </c>
    </row>
    <row r="677" spans="1:16" x14ac:dyDescent="0.25">
      <c r="A677" s="289" t="s">
        <v>285</v>
      </c>
      <c r="B677">
        <v>14</v>
      </c>
      <c r="C677">
        <v>2298</v>
      </c>
      <c r="D677">
        <v>6.29</v>
      </c>
      <c r="E677" s="289" t="s">
        <v>2000</v>
      </c>
      <c r="F677">
        <v>5013956089</v>
      </c>
      <c r="G677" s="276">
        <v>45581</v>
      </c>
      <c r="H677">
        <v>20241009569759</v>
      </c>
      <c r="I677">
        <v>13.430999999999999</v>
      </c>
      <c r="J677" s="289" t="s">
        <v>350</v>
      </c>
      <c r="K677" s="289" t="s">
        <v>2001</v>
      </c>
      <c r="L677" s="289" t="s">
        <v>275</v>
      </c>
      <c r="M677" s="289" t="s">
        <v>2002</v>
      </c>
      <c r="N677" s="289" t="s">
        <v>357</v>
      </c>
      <c r="O677" s="289" t="s">
        <v>291</v>
      </c>
      <c r="P677" s="289" t="str">
        <f>VLOOKUP(CAT_Details[[#This Row],[Delivery Bp Customer Code]],Table6[],2,0)</f>
        <v>DX01-L5</v>
      </c>
    </row>
    <row r="678" spans="1:16" x14ac:dyDescent="0.25">
      <c r="A678" s="289" t="s">
        <v>285</v>
      </c>
      <c r="B678">
        <v>11</v>
      </c>
      <c r="C678">
        <v>712</v>
      </c>
      <c r="D678">
        <v>4.8</v>
      </c>
      <c r="E678" s="289" t="s">
        <v>2003</v>
      </c>
      <c r="F678">
        <v>5013956233</v>
      </c>
      <c r="G678" s="276">
        <v>45581</v>
      </c>
      <c r="H678">
        <v>20241010570282</v>
      </c>
      <c r="I678">
        <v>7.5069999999999997</v>
      </c>
      <c r="J678" s="289" t="s">
        <v>350</v>
      </c>
      <c r="K678" s="289" t="s">
        <v>2004</v>
      </c>
      <c r="L678" s="289" t="s">
        <v>275</v>
      </c>
      <c r="M678" s="289" t="s">
        <v>1908</v>
      </c>
      <c r="N678" s="289" t="s">
        <v>462</v>
      </c>
      <c r="O678" s="289" t="s">
        <v>291</v>
      </c>
      <c r="P678" s="289" t="str">
        <f>VLOOKUP(CAT_Details[[#This Row],[Delivery Bp Customer Code]],Table6[],2,0)</f>
        <v>DX01-L5</v>
      </c>
    </row>
    <row r="679" spans="1:16" x14ac:dyDescent="0.25">
      <c r="A679" s="289" t="s">
        <v>285</v>
      </c>
      <c r="B679">
        <v>3</v>
      </c>
      <c r="C679">
        <v>282</v>
      </c>
      <c r="D679">
        <v>1.2</v>
      </c>
      <c r="E679" s="289" t="s">
        <v>2003</v>
      </c>
      <c r="F679">
        <v>5013956234</v>
      </c>
      <c r="G679" s="276">
        <v>45581</v>
      </c>
      <c r="H679">
        <v>20241010570277</v>
      </c>
      <c r="I679">
        <v>3.226</v>
      </c>
      <c r="J679" s="289" t="s">
        <v>350</v>
      </c>
      <c r="K679" s="289" t="s">
        <v>2005</v>
      </c>
      <c r="L679" s="289" t="s">
        <v>275</v>
      </c>
      <c r="M679" s="289" t="s">
        <v>1908</v>
      </c>
      <c r="N679" s="289" t="s">
        <v>462</v>
      </c>
      <c r="O679" s="289" t="s">
        <v>291</v>
      </c>
      <c r="P679" s="289" t="str">
        <f>VLOOKUP(CAT_Details[[#This Row],[Delivery Bp Customer Code]],Table6[],2,0)</f>
        <v>DX01-L5</v>
      </c>
    </row>
    <row r="680" spans="1:16" x14ac:dyDescent="0.25">
      <c r="A680" s="289" t="s">
        <v>285</v>
      </c>
      <c r="B680">
        <v>1</v>
      </c>
      <c r="C680">
        <v>204.5</v>
      </c>
      <c r="D680">
        <v>0.48</v>
      </c>
      <c r="E680" s="289" t="s">
        <v>2006</v>
      </c>
      <c r="F680">
        <v>5013972389</v>
      </c>
      <c r="G680" s="276">
        <v>45581</v>
      </c>
      <c r="H680">
        <v>20241011571428</v>
      </c>
      <c r="I680">
        <v>1.0529999999999999</v>
      </c>
      <c r="J680" s="289" t="s">
        <v>273</v>
      </c>
      <c r="K680" s="289" t="s">
        <v>2007</v>
      </c>
      <c r="L680" s="289" t="s">
        <v>275</v>
      </c>
      <c r="M680" s="289" t="s">
        <v>1967</v>
      </c>
      <c r="N680" s="289" t="s">
        <v>519</v>
      </c>
      <c r="O680" s="289" t="s">
        <v>291</v>
      </c>
      <c r="P680" s="289" t="str">
        <f>VLOOKUP(CAT_Details[[#This Row],[Delivery Bp Customer Code]],Table6[],2,0)</f>
        <v>DX01-L5</v>
      </c>
    </row>
    <row r="681" spans="1:16" x14ac:dyDescent="0.25">
      <c r="A681" s="289" t="s">
        <v>521</v>
      </c>
      <c r="B681">
        <v>9</v>
      </c>
      <c r="C681">
        <v>3308</v>
      </c>
      <c r="D681">
        <v>3.6</v>
      </c>
      <c r="E681" s="289" t="s">
        <v>2008</v>
      </c>
      <c r="F681">
        <v>5013956140</v>
      </c>
      <c r="G681" s="276">
        <v>45581</v>
      </c>
      <c r="H681">
        <v>20241010570299</v>
      </c>
      <c r="I681">
        <v>3.1110000000000002</v>
      </c>
      <c r="J681" s="289" t="s">
        <v>350</v>
      </c>
      <c r="K681" s="289" t="s">
        <v>2009</v>
      </c>
      <c r="L681" s="289" t="s">
        <v>275</v>
      </c>
      <c r="M681" s="289" t="s">
        <v>2002</v>
      </c>
      <c r="N681" s="289" t="s">
        <v>528</v>
      </c>
      <c r="O681" s="289" t="s">
        <v>525</v>
      </c>
      <c r="P681" s="289" t="str">
        <f>VLOOKUP(CAT_Details[[#This Row],[Delivery Bp Customer Code]],Table6[],2,0)</f>
        <v>No Loc</v>
      </c>
    </row>
    <row r="682" spans="1:16" x14ac:dyDescent="0.25">
      <c r="A682" s="289" t="s">
        <v>272</v>
      </c>
      <c r="B682">
        <v>2</v>
      </c>
      <c r="C682">
        <v>784</v>
      </c>
      <c r="D682">
        <v>0.8</v>
      </c>
      <c r="E682" s="289" t="s">
        <v>1959</v>
      </c>
      <c r="F682">
        <v>5013927100</v>
      </c>
      <c r="G682" s="276">
        <v>45581</v>
      </c>
      <c r="H682">
        <v>20241007567811</v>
      </c>
      <c r="I682">
        <v>0.76800000000000002</v>
      </c>
      <c r="J682" s="289" t="s">
        <v>324</v>
      </c>
      <c r="K682" s="289" t="s">
        <v>2010</v>
      </c>
      <c r="L682" s="289" t="s">
        <v>275</v>
      </c>
      <c r="M682" s="289" t="s">
        <v>2011</v>
      </c>
      <c r="N682" s="289" t="s">
        <v>399</v>
      </c>
      <c r="O682" s="289" t="s">
        <v>277</v>
      </c>
      <c r="P682" s="289" t="str">
        <f>VLOOKUP(CAT_Details[[#This Row],[Delivery Bp Customer Code]],Table6[],2,0)</f>
        <v>U2-L5</v>
      </c>
    </row>
    <row r="683" spans="1:16" x14ac:dyDescent="0.25">
      <c r="A683" s="289" t="s">
        <v>272</v>
      </c>
      <c r="B683">
        <v>1</v>
      </c>
      <c r="C683">
        <v>45</v>
      </c>
      <c r="D683">
        <v>0.4</v>
      </c>
      <c r="E683" s="289" t="s">
        <v>2012</v>
      </c>
      <c r="F683">
        <v>5013927776</v>
      </c>
      <c r="G683" s="276">
        <v>45581</v>
      </c>
      <c r="H683">
        <v>20241004566439</v>
      </c>
      <c r="I683">
        <v>0.76800000000000002</v>
      </c>
      <c r="J683" s="289" t="s">
        <v>345</v>
      </c>
      <c r="K683" s="289" t="s">
        <v>2013</v>
      </c>
      <c r="L683" s="289" t="s">
        <v>275</v>
      </c>
      <c r="M683" s="289" t="s">
        <v>1987</v>
      </c>
      <c r="N683" s="289" t="s">
        <v>2014</v>
      </c>
      <c r="O683" s="289" t="s">
        <v>277</v>
      </c>
      <c r="P683" s="289" t="str">
        <f>VLOOKUP(CAT_Details[[#This Row],[Delivery Bp Customer Code]],Table6[],2,0)</f>
        <v>U2-L5</v>
      </c>
    </row>
    <row r="684" spans="1:16" x14ac:dyDescent="0.25">
      <c r="A684" s="289" t="s">
        <v>272</v>
      </c>
      <c r="B684">
        <v>3</v>
      </c>
      <c r="C684">
        <v>626</v>
      </c>
      <c r="D684">
        <v>1.2</v>
      </c>
      <c r="E684" s="289" t="s">
        <v>2015</v>
      </c>
      <c r="F684">
        <v>5013927852</v>
      </c>
      <c r="G684" s="276">
        <v>45581</v>
      </c>
      <c r="H684">
        <v>20241007567606</v>
      </c>
      <c r="I684">
        <v>3.2639999999999998</v>
      </c>
      <c r="J684" s="289" t="s">
        <v>294</v>
      </c>
      <c r="K684" s="289" t="s">
        <v>2016</v>
      </c>
      <c r="L684" s="289" t="s">
        <v>275</v>
      </c>
      <c r="M684" s="289" t="s">
        <v>2017</v>
      </c>
      <c r="N684" s="289" t="s">
        <v>555</v>
      </c>
      <c r="O684" s="289" t="s">
        <v>277</v>
      </c>
      <c r="P684" s="289" t="str">
        <f>VLOOKUP(CAT_Details[[#This Row],[Delivery Bp Customer Code]],Table6[],2,0)</f>
        <v>U2-L5</v>
      </c>
    </row>
    <row r="685" spans="1:16" x14ac:dyDescent="0.25">
      <c r="A685" s="289" t="s">
        <v>272</v>
      </c>
      <c r="B685">
        <v>11</v>
      </c>
      <c r="C685">
        <v>760</v>
      </c>
      <c r="D685">
        <v>4.07</v>
      </c>
      <c r="E685" s="289" t="s">
        <v>2018</v>
      </c>
      <c r="F685">
        <v>5013942975</v>
      </c>
      <c r="G685" s="276">
        <v>45581</v>
      </c>
      <c r="H685">
        <v>20241007567466</v>
      </c>
      <c r="I685">
        <v>9.6479999999999997</v>
      </c>
      <c r="J685" s="289" t="s">
        <v>324</v>
      </c>
      <c r="K685" s="289" t="s">
        <v>2019</v>
      </c>
      <c r="L685" s="289" t="s">
        <v>275</v>
      </c>
      <c r="M685" s="289" t="s">
        <v>1961</v>
      </c>
      <c r="N685" s="289" t="s">
        <v>562</v>
      </c>
      <c r="O685" s="289" t="s">
        <v>277</v>
      </c>
      <c r="P685" s="289" t="str">
        <f>VLOOKUP(CAT_Details[[#This Row],[Delivery Bp Customer Code]],Table6[],2,0)</f>
        <v>U2-L5</v>
      </c>
    </row>
    <row r="686" spans="1:16" x14ac:dyDescent="0.25">
      <c r="A686" s="289" t="s">
        <v>272</v>
      </c>
      <c r="B686">
        <v>3</v>
      </c>
      <c r="C686">
        <v>662.1</v>
      </c>
      <c r="D686">
        <v>1.2</v>
      </c>
      <c r="E686" s="289" t="s">
        <v>2020</v>
      </c>
      <c r="F686">
        <v>5013956036</v>
      </c>
      <c r="G686" s="276">
        <v>45581</v>
      </c>
      <c r="H686">
        <v>20241010570266</v>
      </c>
      <c r="I686">
        <v>2.88</v>
      </c>
      <c r="J686" s="289" t="s">
        <v>350</v>
      </c>
      <c r="K686" s="289" t="s">
        <v>2021</v>
      </c>
      <c r="L686" s="289" t="s">
        <v>275</v>
      </c>
      <c r="M686" s="289" t="s">
        <v>1908</v>
      </c>
      <c r="N686" s="289" t="s">
        <v>999</v>
      </c>
      <c r="O686" s="289" t="s">
        <v>277</v>
      </c>
      <c r="P686" s="289" t="str">
        <f>VLOOKUP(CAT_Details[[#This Row],[Delivery Bp Customer Code]],Table6[],2,0)</f>
        <v>U2-L5</v>
      </c>
    </row>
    <row r="687" spans="1:16" x14ac:dyDescent="0.25">
      <c r="A687" s="289" t="s">
        <v>272</v>
      </c>
      <c r="B687">
        <v>4</v>
      </c>
      <c r="C687">
        <v>117</v>
      </c>
      <c r="D687">
        <v>0.8</v>
      </c>
      <c r="E687" s="289" t="s">
        <v>2022</v>
      </c>
      <c r="F687">
        <v>5013956056</v>
      </c>
      <c r="G687" s="276">
        <v>45581</v>
      </c>
      <c r="H687">
        <v>20241010570516</v>
      </c>
      <c r="I687">
        <v>0.71199999999999997</v>
      </c>
      <c r="J687" s="289" t="s">
        <v>350</v>
      </c>
      <c r="K687" s="289" t="s">
        <v>2023</v>
      </c>
      <c r="L687" s="289" t="s">
        <v>275</v>
      </c>
      <c r="M687" s="289" t="s">
        <v>2002</v>
      </c>
      <c r="N687" s="289" t="s">
        <v>540</v>
      </c>
      <c r="O687" s="289" t="s">
        <v>277</v>
      </c>
      <c r="P687" s="289" t="str">
        <f>VLOOKUP(CAT_Details[[#This Row],[Delivery Bp Customer Code]],Table6[],2,0)</f>
        <v>U2-L5</v>
      </c>
    </row>
    <row r="688" spans="1:16" x14ac:dyDescent="0.25">
      <c r="A688" s="289" t="s">
        <v>272</v>
      </c>
      <c r="B688">
        <v>4</v>
      </c>
      <c r="C688">
        <v>1200</v>
      </c>
      <c r="D688">
        <v>1.6</v>
      </c>
      <c r="E688" s="289" t="s">
        <v>2024</v>
      </c>
      <c r="F688">
        <v>5013956267</v>
      </c>
      <c r="G688" s="276">
        <v>45581</v>
      </c>
      <c r="H688">
        <v>20241010570499</v>
      </c>
      <c r="I688">
        <v>1.3440000000000001</v>
      </c>
      <c r="J688" s="289" t="s">
        <v>350</v>
      </c>
      <c r="K688" s="289" t="s">
        <v>2025</v>
      </c>
      <c r="L688" s="289" t="s">
        <v>275</v>
      </c>
      <c r="M688" s="289" t="s">
        <v>2002</v>
      </c>
      <c r="N688" s="289" t="s">
        <v>547</v>
      </c>
      <c r="O688" s="289" t="s">
        <v>277</v>
      </c>
      <c r="P688" s="289" t="str">
        <f>VLOOKUP(CAT_Details[[#This Row],[Delivery Bp Customer Code]],Table6[],2,0)</f>
        <v>U2-L5</v>
      </c>
    </row>
    <row r="689" spans="1:16" x14ac:dyDescent="0.25">
      <c r="A689" s="289" t="s">
        <v>272</v>
      </c>
      <c r="B689">
        <v>10</v>
      </c>
      <c r="C689">
        <v>1255</v>
      </c>
      <c r="D689">
        <v>4</v>
      </c>
      <c r="E689" s="289" t="s">
        <v>2026</v>
      </c>
      <c r="F689">
        <v>5013956327</v>
      </c>
      <c r="G689" s="276">
        <v>45581</v>
      </c>
      <c r="H689" s="5">
        <v>20241010570228</v>
      </c>
      <c r="I689">
        <v>9.1199999999999992</v>
      </c>
      <c r="J689" s="289" t="s">
        <v>350</v>
      </c>
      <c r="K689" s="289" t="s">
        <v>2027</v>
      </c>
      <c r="L689" s="289" t="s">
        <v>275</v>
      </c>
      <c r="M689" s="289" t="s">
        <v>2002</v>
      </c>
      <c r="N689" s="289" t="s">
        <v>472</v>
      </c>
      <c r="O689" s="289" t="s">
        <v>277</v>
      </c>
      <c r="P689" s="289" t="str">
        <f>VLOOKUP(CAT_Details[[#This Row],[Delivery Bp Customer Code]],Table6[],2,0)</f>
        <v>U2-L5</v>
      </c>
    </row>
    <row r="690" spans="1:16" x14ac:dyDescent="0.25">
      <c r="A690" s="289" t="s">
        <v>272</v>
      </c>
      <c r="B690">
        <v>8</v>
      </c>
      <c r="C690">
        <v>835</v>
      </c>
      <c r="D690">
        <v>3.2</v>
      </c>
      <c r="E690" s="289" t="s">
        <v>2028</v>
      </c>
      <c r="F690">
        <v>5013972245</v>
      </c>
      <c r="G690" s="276">
        <v>45581</v>
      </c>
      <c r="H690">
        <v>20241010570813</v>
      </c>
      <c r="I690">
        <v>7.2960000000000003</v>
      </c>
      <c r="J690" s="289" t="s">
        <v>302</v>
      </c>
      <c r="K690" s="289" t="s">
        <v>2029</v>
      </c>
      <c r="L690" s="289" t="s">
        <v>275</v>
      </c>
      <c r="M690" s="289" t="s">
        <v>2030</v>
      </c>
      <c r="N690" s="289" t="s">
        <v>305</v>
      </c>
      <c r="O690" s="289" t="s">
        <v>277</v>
      </c>
      <c r="P690" s="289" t="str">
        <f>VLOOKUP(CAT_Details[[#This Row],[Delivery Bp Customer Code]],Table6[],2,0)</f>
        <v>U2-L5</v>
      </c>
    </row>
    <row r="691" spans="1:16" x14ac:dyDescent="0.25">
      <c r="A691" s="289" t="s">
        <v>272</v>
      </c>
      <c r="B691">
        <v>10</v>
      </c>
      <c r="C691">
        <v>1310</v>
      </c>
      <c r="D691">
        <v>4</v>
      </c>
      <c r="E691" s="289" t="s">
        <v>2031</v>
      </c>
      <c r="F691">
        <v>5013973295</v>
      </c>
      <c r="G691" s="276">
        <v>45581</v>
      </c>
      <c r="H691" s="5">
        <v>20241014572835</v>
      </c>
      <c r="I691">
        <v>9.1199999999999992</v>
      </c>
      <c r="J691" s="289" t="s">
        <v>350</v>
      </c>
      <c r="K691" s="289" t="s">
        <v>2032</v>
      </c>
      <c r="L691" s="289" t="s">
        <v>275</v>
      </c>
      <c r="M691" s="289" t="s">
        <v>2033</v>
      </c>
      <c r="N691" s="289" t="s">
        <v>472</v>
      </c>
      <c r="O691" s="289" t="s">
        <v>277</v>
      </c>
      <c r="P691" s="289" t="str">
        <f>VLOOKUP(CAT_Details[[#This Row],[Delivery Bp Customer Code]],Table6[],2,0)</f>
        <v>U2-L5</v>
      </c>
    </row>
    <row r="692" spans="1:16" x14ac:dyDescent="0.25">
      <c r="A692" s="289" t="s">
        <v>278</v>
      </c>
      <c r="B692">
        <v>1</v>
      </c>
      <c r="C692">
        <v>987</v>
      </c>
      <c r="D692">
        <v>0.4</v>
      </c>
      <c r="E692" s="289" t="s">
        <v>2034</v>
      </c>
      <c r="F692">
        <v>5013956232</v>
      </c>
      <c r="G692" s="276">
        <v>45582</v>
      </c>
      <c r="H692">
        <v>20241009569971</v>
      </c>
      <c r="I692">
        <v>0.96</v>
      </c>
      <c r="J692" s="289" t="s">
        <v>280</v>
      </c>
      <c r="K692" s="289" t="s">
        <v>2035</v>
      </c>
      <c r="L692" s="289" t="s">
        <v>275</v>
      </c>
      <c r="M692" s="289" t="s">
        <v>2036</v>
      </c>
      <c r="N692" s="289" t="s">
        <v>566</v>
      </c>
      <c r="O692" s="289" t="s">
        <v>498</v>
      </c>
      <c r="P692" s="289" t="str">
        <f>VLOOKUP(CAT_Details[[#This Row],[Delivery Bp Customer Code]],Table6[],2,0)</f>
        <v>DK-BM01</v>
      </c>
    </row>
    <row r="693" spans="1:16" x14ac:dyDescent="0.25">
      <c r="A693" s="289" t="s">
        <v>278</v>
      </c>
      <c r="B693">
        <v>1</v>
      </c>
      <c r="C693">
        <v>361</v>
      </c>
      <c r="D693">
        <v>0.4</v>
      </c>
      <c r="E693" s="289" t="s">
        <v>2037</v>
      </c>
      <c r="F693">
        <v>5013956263</v>
      </c>
      <c r="G693" s="276">
        <v>45582</v>
      </c>
      <c r="H693">
        <v>20241010571110</v>
      </c>
      <c r="I693">
        <v>0.96</v>
      </c>
      <c r="J693" s="289" t="s">
        <v>280</v>
      </c>
      <c r="K693" s="289" t="s">
        <v>2038</v>
      </c>
      <c r="L693" s="289" t="s">
        <v>275</v>
      </c>
      <c r="M693" s="289"/>
      <c r="N693" s="289" t="s">
        <v>566</v>
      </c>
      <c r="O693" s="289" t="s">
        <v>498</v>
      </c>
      <c r="P693" s="289" t="str">
        <f>VLOOKUP(CAT_Details[[#This Row],[Delivery Bp Customer Code]],Table6[],2,0)</f>
        <v>DK-BM01</v>
      </c>
    </row>
    <row r="694" spans="1:16" x14ac:dyDescent="0.25">
      <c r="A694" s="289" t="s">
        <v>278</v>
      </c>
      <c r="B694">
        <v>5</v>
      </c>
      <c r="C694">
        <v>2490</v>
      </c>
      <c r="D694">
        <v>2</v>
      </c>
      <c r="E694" s="289" t="s">
        <v>2039</v>
      </c>
      <c r="F694">
        <v>5013972101</v>
      </c>
      <c r="G694" s="276">
        <v>45582</v>
      </c>
      <c r="H694">
        <v>20241010570268</v>
      </c>
      <c r="I694">
        <v>4.5599999999999996</v>
      </c>
      <c r="J694" s="289" t="s">
        <v>350</v>
      </c>
      <c r="K694" s="289" t="s">
        <v>2040</v>
      </c>
      <c r="L694" s="289" t="s">
        <v>275</v>
      </c>
      <c r="M694" s="289" t="s">
        <v>1973</v>
      </c>
      <c r="N694" s="289" t="s">
        <v>999</v>
      </c>
      <c r="O694" s="289" t="s">
        <v>498</v>
      </c>
      <c r="P694" s="289" t="str">
        <f>VLOOKUP(CAT_Details[[#This Row],[Delivery Bp Customer Code]],Table6[],2,0)</f>
        <v>DK-BM01</v>
      </c>
    </row>
    <row r="695" spans="1:16" x14ac:dyDescent="0.25">
      <c r="A695" s="289" t="s">
        <v>278</v>
      </c>
      <c r="B695">
        <v>1</v>
      </c>
      <c r="C695">
        <v>90</v>
      </c>
      <c r="D695">
        <v>0.2</v>
      </c>
      <c r="E695" s="289" t="s">
        <v>2041</v>
      </c>
      <c r="F695">
        <v>5013972242</v>
      </c>
      <c r="G695" s="276">
        <v>45582</v>
      </c>
      <c r="H695">
        <v>20241010570586</v>
      </c>
      <c r="I695">
        <v>0.221</v>
      </c>
      <c r="J695" s="289" t="s">
        <v>350</v>
      </c>
      <c r="K695" s="289" t="s">
        <v>2042</v>
      </c>
      <c r="L695" s="289" t="s">
        <v>275</v>
      </c>
      <c r="M695" s="289" t="s">
        <v>1973</v>
      </c>
      <c r="N695" s="289" t="s">
        <v>482</v>
      </c>
      <c r="O695" s="289" t="s">
        <v>498</v>
      </c>
      <c r="P695" s="289" t="str">
        <f>VLOOKUP(CAT_Details[[#This Row],[Delivery Bp Customer Code]],Table6[],2,0)</f>
        <v>DK-BM01</v>
      </c>
    </row>
    <row r="696" spans="1:16" x14ac:dyDescent="0.25">
      <c r="A696" s="289" t="s">
        <v>278</v>
      </c>
      <c r="B696">
        <v>6</v>
      </c>
      <c r="C696">
        <v>3432</v>
      </c>
      <c r="D696">
        <v>2.4</v>
      </c>
      <c r="E696" s="289" t="s">
        <v>2043</v>
      </c>
      <c r="F696">
        <v>5013985988</v>
      </c>
      <c r="G696" s="276">
        <v>45582</v>
      </c>
      <c r="H696">
        <v>20241014572430</v>
      </c>
      <c r="I696">
        <v>5.76</v>
      </c>
      <c r="J696" s="289" t="s">
        <v>273</v>
      </c>
      <c r="K696" s="289" t="s">
        <v>2044</v>
      </c>
      <c r="L696" s="289" t="s">
        <v>275</v>
      </c>
      <c r="M696" s="289" t="s">
        <v>2045</v>
      </c>
      <c r="N696" s="289" t="s">
        <v>575</v>
      </c>
      <c r="O696" s="289" t="s">
        <v>498</v>
      </c>
      <c r="P696" s="289" t="str">
        <f>VLOOKUP(CAT_Details[[#This Row],[Delivery Bp Customer Code]],Table6[],2,0)</f>
        <v>DK-BM01</v>
      </c>
    </row>
    <row r="697" spans="1:16" x14ac:dyDescent="0.25">
      <c r="A697" s="289" t="s">
        <v>76</v>
      </c>
      <c r="B697">
        <v>3</v>
      </c>
      <c r="C697">
        <v>75</v>
      </c>
      <c r="D697">
        <v>1.2</v>
      </c>
      <c r="E697" s="289" t="s">
        <v>2046</v>
      </c>
      <c r="F697">
        <v>5013927422</v>
      </c>
      <c r="G697" s="276">
        <v>45582</v>
      </c>
      <c r="H697">
        <v>20241008568384</v>
      </c>
      <c r="I697">
        <v>1.44</v>
      </c>
      <c r="J697" s="289" t="s">
        <v>383</v>
      </c>
      <c r="K697" s="289" t="s">
        <v>2047</v>
      </c>
      <c r="L697" s="289" t="s">
        <v>275</v>
      </c>
      <c r="M697" s="289"/>
      <c r="N697" s="289" t="s">
        <v>609</v>
      </c>
      <c r="O697" s="289" t="s">
        <v>748</v>
      </c>
      <c r="P697" s="289" t="str">
        <f>VLOOKUP(CAT_Details[[#This Row],[Delivery Bp Customer Code]],Table6[],2,0)</f>
        <v>No Loc</v>
      </c>
    </row>
    <row r="698" spans="1:16" x14ac:dyDescent="0.25">
      <c r="A698" s="289" t="s">
        <v>76</v>
      </c>
      <c r="B698">
        <v>1</v>
      </c>
      <c r="C698">
        <v>78</v>
      </c>
      <c r="D698">
        <v>0.2</v>
      </c>
      <c r="E698" s="289" t="s">
        <v>2048</v>
      </c>
      <c r="F698">
        <v>5013942481</v>
      </c>
      <c r="G698" s="276">
        <v>45582</v>
      </c>
      <c r="H698">
        <v>20241008568836</v>
      </c>
      <c r="I698">
        <v>0.33600000000000002</v>
      </c>
      <c r="J698" s="289" t="s">
        <v>294</v>
      </c>
      <c r="K698" s="289" t="s">
        <v>2049</v>
      </c>
      <c r="L698" s="289" t="s">
        <v>275</v>
      </c>
      <c r="M698" s="289" t="s">
        <v>2050</v>
      </c>
      <c r="N698" s="289" t="s">
        <v>1270</v>
      </c>
      <c r="O698" s="289" t="s">
        <v>748</v>
      </c>
      <c r="P698" s="289" t="str">
        <f>VLOOKUP(CAT_Details[[#This Row],[Delivery Bp Customer Code]],Table6[],2,0)</f>
        <v>No Loc</v>
      </c>
    </row>
    <row r="699" spans="1:16" x14ac:dyDescent="0.25">
      <c r="A699" s="289" t="s">
        <v>76</v>
      </c>
      <c r="B699">
        <v>1</v>
      </c>
      <c r="C699">
        <v>4</v>
      </c>
      <c r="D699">
        <v>0.05</v>
      </c>
      <c r="E699" s="289" t="s">
        <v>2051</v>
      </c>
      <c r="F699">
        <v>5013972117</v>
      </c>
      <c r="G699" s="276">
        <v>45582</v>
      </c>
      <c r="H699">
        <v>20241011571807</v>
      </c>
      <c r="I699">
        <v>3.9E-2</v>
      </c>
      <c r="J699" s="289" t="s">
        <v>350</v>
      </c>
      <c r="K699" s="289" t="s">
        <v>2052</v>
      </c>
      <c r="L699" s="289" t="s">
        <v>275</v>
      </c>
      <c r="M699" s="289" t="s">
        <v>1973</v>
      </c>
      <c r="N699" s="289" t="s">
        <v>1279</v>
      </c>
      <c r="O699" s="289" t="s">
        <v>748</v>
      </c>
      <c r="P699" s="289" t="str">
        <f>VLOOKUP(CAT_Details[[#This Row],[Delivery Bp Customer Code]],Table6[],2,0)</f>
        <v>No Loc</v>
      </c>
    </row>
    <row r="700" spans="1:16" x14ac:dyDescent="0.25">
      <c r="A700" s="289" t="s">
        <v>285</v>
      </c>
      <c r="B700">
        <v>1</v>
      </c>
      <c r="C700">
        <v>17</v>
      </c>
      <c r="D700">
        <v>0.17</v>
      </c>
      <c r="E700" s="289" t="s">
        <v>2053</v>
      </c>
      <c r="F700">
        <v>5013912594</v>
      </c>
      <c r="G700" s="276">
        <v>45582</v>
      </c>
      <c r="H700">
        <v>20241003565847</v>
      </c>
      <c r="I700">
        <v>0.12</v>
      </c>
      <c r="J700" s="289" t="s">
        <v>756</v>
      </c>
      <c r="K700" s="289" t="s">
        <v>2054</v>
      </c>
      <c r="L700" s="289" t="s">
        <v>275</v>
      </c>
      <c r="M700" s="289" t="s">
        <v>2055</v>
      </c>
      <c r="N700" s="289" t="s">
        <v>1358</v>
      </c>
      <c r="O700" s="289" t="s">
        <v>291</v>
      </c>
      <c r="P700" s="289" t="str">
        <f>VLOOKUP(CAT_Details[[#This Row],[Delivery Bp Customer Code]],Table6[],2,0)</f>
        <v>DX01-L5</v>
      </c>
    </row>
    <row r="701" spans="1:16" x14ac:dyDescent="0.25">
      <c r="A701" s="289" t="s">
        <v>285</v>
      </c>
      <c r="B701">
        <v>2</v>
      </c>
      <c r="C701">
        <v>140</v>
      </c>
      <c r="D701">
        <v>0.8</v>
      </c>
      <c r="E701" s="289" t="s">
        <v>2056</v>
      </c>
      <c r="F701">
        <v>5013927769</v>
      </c>
      <c r="G701" s="276">
        <v>45582</v>
      </c>
      <c r="H701">
        <v>20241003565750</v>
      </c>
      <c r="I701">
        <v>1.92</v>
      </c>
      <c r="J701" s="289" t="s">
        <v>324</v>
      </c>
      <c r="K701" s="289" t="s">
        <v>2057</v>
      </c>
      <c r="L701" s="289" t="s">
        <v>275</v>
      </c>
      <c r="M701" s="289" t="s">
        <v>1816</v>
      </c>
      <c r="N701" s="289" t="s">
        <v>375</v>
      </c>
      <c r="O701" s="289" t="s">
        <v>291</v>
      </c>
      <c r="P701" s="289" t="str">
        <f>VLOOKUP(CAT_Details[[#This Row],[Delivery Bp Customer Code]],Table6[],2,0)</f>
        <v>DX01-L5</v>
      </c>
    </row>
    <row r="702" spans="1:16" x14ac:dyDescent="0.25">
      <c r="A702" s="289" t="s">
        <v>285</v>
      </c>
      <c r="B702">
        <v>9</v>
      </c>
      <c r="C702">
        <v>4200</v>
      </c>
      <c r="D702">
        <v>3.6</v>
      </c>
      <c r="E702" s="289" t="s">
        <v>2058</v>
      </c>
      <c r="F702">
        <v>5013927774</v>
      </c>
      <c r="G702" s="276">
        <v>45582</v>
      </c>
      <c r="H702">
        <v>20241003566032</v>
      </c>
      <c r="I702">
        <v>8.64</v>
      </c>
      <c r="J702" s="289" t="s">
        <v>383</v>
      </c>
      <c r="K702" s="289" t="s">
        <v>2059</v>
      </c>
      <c r="L702" s="289" t="s">
        <v>275</v>
      </c>
      <c r="M702" s="289" t="s">
        <v>2060</v>
      </c>
      <c r="N702" s="289" t="s">
        <v>386</v>
      </c>
      <c r="O702" s="289" t="s">
        <v>291</v>
      </c>
      <c r="P702" s="289" t="str">
        <f>VLOOKUP(CAT_Details[[#This Row],[Delivery Bp Customer Code]],Table6[],2,0)</f>
        <v>DX01-L5</v>
      </c>
    </row>
    <row r="703" spans="1:16" x14ac:dyDescent="0.25">
      <c r="A703" s="289" t="s">
        <v>285</v>
      </c>
      <c r="B703">
        <v>4</v>
      </c>
      <c r="C703">
        <v>1560</v>
      </c>
      <c r="D703">
        <v>1.6</v>
      </c>
      <c r="E703" s="289" t="s">
        <v>2061</v>
      </c>
      <c r="F703">
        <v>5013942555</v>
      </c>
      <c r="G703" s="276">
        <v>45582</v>
      </c>
      <c r="H703">
        <v>20241009569355</v>
      </c>
      <c r="I703">
        <v>3.84</v>
      </c>
      <c r="J703" s="289" t="s">
        <v>294</v>
      </c>
      <c r="K703" s="289" t="s">
        <v>2062</v>
      </c>
      <c r="L703" s="289" t="s">
        <v>275</v>
      </c>
      <c r="M703" s="289" t="s">
        <v>2050</v>
      </c>
      <c r="N703" s="289" t="s">
        <v>297</v>
      </c>
      <c r="O703" s="289" t="s">
        <v>291</v>
      </c>
      <c r="P703" s="289" t="str">
        <f>VLOOKUP(CAT_Details[[#This Row],[Delivery Bp Customer Code]],Table6[],2,0)</f>
        <v>DX01-L5</v>
      </c>
    </row>
    <row r="704" spans="1:16" x14ac:dyDescent="0.25">
      <c r="A704" s="289" t="s">
        <v>285</v>
      </c>
      <c r="B704">
        <v>1</v>
      </c>
      <c r="C704">
        <v>89</v>
      </c>
      <c r="D704">
        <v>0.4</v>
      </c>
      <c r="E704" s="289" t="s">
        <v>2063</v>
      </c>
      <c r="F704">
        <v>5013943096</v>
      </c>
      <c r="G704" s="276">
        <v>45582</v>
      </c>
      <c r="H704">
        <v>20241009569497</v>
      </c>
      <c r="I704">
        <v>0.38400000000000001</v>
      </c>
      <c r="J704" s="289" t="s">
        <v>345</v>
      </c>
      <c r="K704" s="289" t="s">
        <v>2064</v>
      </c>
      <c r="L704" s="289" t="s">
        <v>275</v>
      </c>
      <c r="M704" s="289" t="s">
        <v>1987</v>
      </c>
      <c r="N704" s="289" t="s">
        <v>348</v>
      </c>
      <c r="O704" s="289" t="s">
        <v>291</v>
      </c>
      <c r="P704" s="289" t="str">
        <f>VLOOKUP(CAT_Details[[#This Row],[Delivery Bp Customer Code]],Table6[],2,0)</f>
        <v>DX01-L5</v>
      </c>
    </row>
    <row r="705" spans="1:16" x14ac:dyDescent="0.25">
      <c r="A705" s="289" t="s">
        <v>285</v>
      </c>
      <c r="B705">
        <v>5</v>
      </c>
      <c r="C705">
        <v>5750</v>
      </c>
      <c r="D705">
        <v>2</v>
      </c>
      <c r="E705" s="289" t="s">
        <v>2065</v>
      </c>
      <c r="F705">
        <v>5013956288</v>
      </c>
      <c r="G705" s="276">
        <v>45582</v>
      </c>
      <c r="H705">
        <v>20241010570900</v>
      </c>
      <c r="I705">
        <v>3.84</v>
      </c>
      <c r="J705" s="289" t="s">
        <v>324</v>
      </c>
      <c r="K705" s="289" t="s">
        <v>2066</v>
      </c>
      <c r="L705" s="289" t="s">
        <v>275</v>
      </c>
      <c r="M705" s="289" t="s">
        <v>2067</v>
      </c>
      <c r="N705" s="289" t="s">
        <v>333</v>
      </c>
      <c r="O705" s="289" t="s">
        <v>291</v>
      </c>
      <c r="P705" s="289" t="str">
        <f>VLOOKUP(CAT_Details[[#This Row],[Delivery Bp Customer Code]],Table6[],2,0)</f>
        <v>DX01-L5</v>
      </c>
    </row>
    <row r="706" spans="1:16" x14ac:dyDescent="0.25">
      <c r="A706" s="289" t="s">
        <v>285</v>
      </c>
      <c r="B706">
        <v>25</v>
      </c>
      <c r="C706">
        <v>3055</v>
      </c>
      <c r="D706">
        <v>6.8</v>
      </c>
      <c r="E706" s="289" t="s">
        <v>2068</v>
      </c>
      <c r="F706">
        <v>5013956348</v>
      </c>
      <c r="G706" s="276">
        <v>45582</v>
      </c>
      <c r="H706" s="5">
        <v>20241009570046</v>
      </c>
      <c r="I706">
        <v>6.5279999999999996</v>
      </c>
      <c r="J706" s="289" t="s">
        <v>324</v>
      </c>
      <c r="K706" s="289" t="s">
        <v>2069</v>
      </c>
      <c r="L706" s="289" t="s">
        <v>275</v>
      </c>
      <c r="M706" s="289" t="s">
        <v>1816</v>
      </c>
      <c r="N706" s="289" t="s">
        <v>579</v>
      </c>
      <c r="O706" s="289" t="s">
        <v>291</v>
      </c>
      <c r="P706" s="289" t="str">
        <f>VLOOKUP(CAT_Details[[#This Row],[Delivery Bp Customer Code]],Table6[],2,0)</f>
        <v>DX01-L5</v>
      </c>
    </row>
    <row r="707" spans="1:16" x14ac:dyDescent="0.25">
      <c r="A707" s="289" t="s">
        <v>285</v>
      </c>
      <c r="B707">
        <v>1</v>
      </c>
      <c r="C707">
        <v>84</v>
      </c>
      <c r="D707">
        <v>0.5</v>
      </c>
      <c r="E707" s="289" t="s">
        <v>2070</v>
      </c>
      <c r="F707">
        <v>5013972232</v>
      </c>
      <c r="G707" s="276">
        <v>45582</v>
      </c>
      <c r="H707" s="5">
        <v>20241011571563</v>
      </c>
      <c r="I707">
        <v>1.1399999999999999</v>
      </c>
      <c r="J707" s="289" t="s">
        <v>350</v>
      </c>
      <c r="K707" s="289" t="s">
        <v>2071</v>
      </c>
      <c r="L707" s="289" t="s">
        <v>275</v>
      </c>
      <c r="M707" s="289" t="s">
        <v>1973</v>
      </c>
      <c r="N707" s="289" t="s">
        <v>1095</v>
      </c>
      <c r="O707" s="289" t="s">
        <v>291</v>
      </c>
      <c r="P707" s="289" t="str">
        <f>VLOOKUP(CAT_Details[[#This Row],[Delivery Bp Customer Code]],Table6[],2,0)</f>
        <v>DX01-L5</v>
      </c>
    </row>
    <row r="708" spans="1:16" x14ac:dyDescent="0.25">
      <c r="A708" s="289" t="s">
        <v>285</v>
      </c>
      <c r="B708">
        <v>5</v>
      </c>
      <c r="C708">
        <v>868</v>
      </c>
      <c r="D708">
        <v>2</v>
      </c>
      <c r="E708" s="289" t="s">
        <v>2072</v>
      </c>
      <c r="F708">
        <v>5013972236</v>
      </c>
      <c r="G708" s="276">
        <v>45582</v>
      </c>
      <c r="H708" s="5">
        <v>20241010570624</v>
      </c>
      <c r="I708">
        <v>3.8980000000000001</v>
      </c>
      <c r="J708" s="289" t="s">
        <v>287</v>
      </c>
      <c r="K708" s="289" t="s">
        <v>2073</v>
      </c>
      <c r="L708" s="289" t="s">
        <v>275</v>
      </c>
      <c r="M708" s="289" t="s">
        <v>2074</v>
      </c>
      <c r="N708" s="289" t="s">
        <v>814</v>
      </c>
      <c r="O708" s="289" t="s">
        <v>291</v>
      </c>
      <c r="P708" s="289" t="str">
        <f>VLOOKUP(CAT_Details[[#This Row],[Delivery Bp Customer Code]],Table6[],2,0)</f>
        <v>DX01-L5</v>
      </c>
    </row>
    <row r="709" spans="1:16" x14ac:dyDescent="0.25">
      <c r="A709" s="289" t="s">
        <v>285</v>
      </c>
      <c r="B709">
        <v>5</v>
      </c>
      <c r="C709">
        <v>269.3</v>
      </c>
      <c r="D709">
        <v>0.95</v>
      </c>
      <c r="E709" s="289" t="s">
        <v>2075</v>
      </c>
      <c r="F709">
        <v>5013972352</v>
      </c>
      <c r="G709" s="276">
        <v>45582</v>
      </c>
      <c r="H709" s="5">
        <v>20241011571368</v>
      </c>
      <c r="I709">
        <v>0.79700000000000004</v>
      </c>
      <c r="J709" s="289" t="s">
        <v>350</v>
      </c>
      <c r="K709" s="289" t="s">
        <v>2076</v>
      </c>
      <c r="L709" s="289" t="s">
        <v>275</v>
      </c>
      <c r="M709" s="289" t="s">
        <v>1973</v>
      </c>
      <c r="N709" s="289" t="s">
        <v>602</v>
      </c>
      <c r="O709" s="289" t="s">
        <v>291</v>
      </c>
      <c r="P709" s="289" t="str">
        <f>VLOOKUP(CAT_Details[[#This Row],[Delivery Bp Customer Code]],Table6[],2,0)</f>
        <v>DX01-L5</v>
      </c>
    </row>
    <row r="710" spans="1:16" x14ac:dyDescent="0.25">
      <c r="A710" s="289" t="s">
        <v>521</v>
      </c>
      <c r="B710">
        <v>11</v>
      </c>
      <c r="C710">
        <v>264</v>
      </c>
      <c r="D710">
        <v>4.4000000000000004</v>
      </c>
      <c r="E710" s="289" t="s">
        <v>2046</v>
      </c>
      <c r="F710">
        <v>5013927424</v>
      </c>
      <c r="G710" s="276">
        <v>45582</v>
      </c>
      <c r="H710" s="5">
        <v>20241008568380</v>
      </c>
      <c r="I710">
        <v>5.28</v>
      </c>
      <c r="J710" s="289" t="s">
        <v>383</v>
      </c>
      <c r="K710" s="289" t="s">
        <v>2077</v>
      </c>
      <c r="L710" s="289" t="s">
        <v>275</v>
      </c>
      <c r="M710" s="289" t="s">
        <v>1913</v>
      </c>
      <c r="N710" s="289" t="s">
        <v>609</v>
      </c>
      <c r="O710" s="289" t="s">
        <v>525</v>
      </c>
      <c r="P710" s="289" t="str">
        <f>VLOOKUP(CAT_Details[[#This Row],[Delivery Bp Customer Code]],Table6[],2,0)</f>
        <v>No Loc</v>
      </c>
    </row>
    <row r="711" spans="1:16" x14ac:dyDescent="0.25">
      <c r="A711" s="289" t="s">
        <v>272</v>
      </c>
      <c r="B711">
        <v>6</v>
      </c>
      <c r="C711">
        <v>3480</v>
      </c>
      <c r="D711">
        <v>2.4</v>
      </c>
      <c r="E711" s="289" t="s">
        <v>2078</v>
      </c>
      <c r="F711">
        <v>5013927007</v>
      </c>
      <c r="G711" s="276">
        <v>45582</v>
      </c>
      <c r="H711">
        <v>20241003565564</v>
      </c>
      <c r="I711">
        <v>5.76</v>
      </c>
      <c r="J711" s="289" t="s">
        <v>324</v>
      </c>
      <c r="K711" s="289" t="s">
        <v>2079</v>
      </c>
      <c r="L711" s="289" t="s">
        <v>275</v>
      </c>
      <c r="M711" s="289" t="s">
        <v>1816</v>
      </c>
      <c r="N711" s="289" t="s">
        <v>622</v>
      </c>
      <c r="O711" s="289" t="s">
        <v>277</v>
      </c>
      <c r="P711" s="289" t="str">
        <f>VLOOKUP(CAT_Details[[#This Row],[Delivery Bp Customer Code]],Table6[],2,0)</f>
        <v>U2-L5</v>
      </c>
    </row>
    <row r="712" spans="1:16" x14ac:dyDescent="0.25">
      <c r="A712" s="289" t="s">
        <v>272</v>
      </c>
      <c r="B712">
        <v>1</v>
      </c>
      <c r="C712">
        <v>34</v>
      </c>
      <c r="D712">
        <v>0.2</v>
      </c>
      <c r="E712" s="289" t="s">
        <v>2080</v>
      </c>
      <c r="F712">
        <v>5013956152</v>
      </c>
      <c r="G712" s="276">
        <v>45582</v>
      </c>
      <c r="H712">
        <v>20241003565877</v>
      </c>
      <c r="I712">
        <v>0.14399999999999999</v>
      </c>
      <c r="J712" s="289" t="s">
        <v>280</v>
      </c>
      <c r="K712" s="289" t="s">
        <v>2081</v>
      </c>
      <c r="L712" s="289" t="s">
        <v>275</v>
      </c>
      <c r="M712" s="289" t="s">
        <v>2082</v>
      </c>
      <c r="N712" s="289" t="s">
        <v>619</v>
      </c>
      <c r="O712" s="289" t="s">
        <v>277</v>
      </c>
      <c r="P712" s="289" t="str">
        <f>VLOOKUP(CAT_Details[[#This Row],[Delivery Bp Customer Code]],Table6[],2,0)</f>
        <v>U2-L5</v>
      </c>
    </row>
    <row r="713" spans="1:16" x14ac:dyDescent="0.25">
      <c r="A713" s="289" t="s">
        <v>272</v>
      </c>
      <c r="B713">
        <v>20</v>
      </c>
      <c r="C713">
        <v>10200</v>
      </c>
      <c r="D713">
        <v>8</v>
      </c>
      <c r="E713" s="289" t="s">
        <v>2083</v>
      </c>
      <c r="F713">
        <v>5013956182</v>
      </c>
      <c r="G713" s="276">
        <v>45582</v>
      </c>
      <c r="H713" s="5">
        <v>20241010570665</v>
      </c>
      <c r="I713">
        <v>19.2</v>
      </c>
      <c r="J713" s="289" t="s">
        <v>324</v>
      </c>
      <c r="K713" s="289" t="s">
        <v>2084</v>
      </c>
      <c r="L713" s="289" t="s">
        <v>275</v>
      </c>
      <c r="M713" s="289" t="s">
        <v>2067</v>
      </c>
      <c r="N713" s="289" t="s">
        <v>2085</v>
      </c>
      <c r="O713" s="289" t="s">
        <v>2086</v>
      </c>
      <c r="P713" s="289" t="str">
        <f>VLOOKUP(CAT_Details[[#This Row],[Delivery Bp Customer Code]],Table6[],2,0)</f>
        <v>U2-L5</v>
      </c>
    </row>
    <row r="714" spans="1:16" x14ac:dyDescent="0.25">
      <c r="A714" s="289" t="s">
        <v>272</v>
      </c>
      <c r="B714">
        <v>3</v>
      </c>
      <c r="C714">
        <v>74.5</v>
      </c>
      <c r="D714">
        <v>0.5</v>
      </c>
      <c r="E714" s="289" t="s">
        <v>2087</v>
      </c>
      <c r="F714">
        <v>5013956313</v>
      </c>
      <c r="G714" s="276">
        <v>45582</v>
      </c>
      <c r="H714">
        <v>20241009570059</v>
      </c>
      <c r="I714">
        <v>1.2529999999999999</v>
      </c>
      <c r="J714" s="289" t="s">
        <v>324</v>
      </c>
      <c r="K714" s="289" t="s">
        <v>2088</v>
      </c>
      <c r="L714" s="289" t="s">
        <v>275</v>
      </c>
      <c r="M714" s="289" t="s">
        <v>2067</v>
      </c>
      <c r="N714" s="289" t="s">
        <v>612</v>
      </c>
      <c r="O714" s="289" t="s">
        <v>277</v>
      </c>
      <c r="P714" s="289" t="str">
        <f>VLOOKUP(CAT_Details[[#This Row],[Delivery Bp Customer Code]],Table6[],2,0)</f>
        <v>U2-L5</v>
      </c>
    </row>
    <row r="715" spans="1:16" x14ac:dyDescent="0.25">
      <c r="A715" s="289" t="s">
        <v>272</v>
      </c>
      <c r="B715">
        <v>1</v>
      </c>
      <c r="C715">
        <v>140</v>
      </c>
      <c r="D715">
        <v>0.4</v>
      </c>
      <c r="E715" s="289" t="s">
        <v>2089</v>
      </c>
      <c r="F715">
        <v>5013956395</v>
      </c>
      <c r="G715" s="276">
        <v>45582</v>
      </c>
      <c r="H715" s="5">
        <v>20241010570458</v>
      </c>
      <c r="I715">
        <v>0.96</v>
      </c>
      <c r="J715" s="289" t="s">
        <v>324</v>
      </c>
      <c r="K715" s="289" t="s">
        <v>2090</v>
      </c>
      <c r="L715" s="289" t="s">
        <v>275</v>
      </c>
      <c r="M715" s="289" t="s">
        <v>1816</v>
      </c>
      <c r="N715" s="289" t="s">
        <v>616</v>
      </c>
      <c r="O715" s="289" t="s">
        <v>277</v>
      </c>
      <c r="P715" s="289" t="str">
        <f>VLOOKUP(CAT_Details[[#This Row],[Delivery Bp Customer Code]],Table6[],2,0)</f>
        <v>U2-L5</v>
      </c>
    </row>
    <row r="716" spans="1:16" x14ac:dyDescent="0.25">
      <c r="A716" s="289" t="s">
        <v>272</v>
      </c>
      <c r="B716">
        <v>45</v>
      </c>
      <c r="C716">
        <v>4075</v>
      </c>
      <c r="D716">
        <v>18.2</v>
      </c>
      <c r="E716" s="289" t="s">
        <v>2091</v>
      </c>
      <c r="F716">
        <v>5013972385</v>
      </c>
      <c r="G716" s="276">
        <v>45582</v>
      </c>
      <c r="H716">
        <v>20241011571525</v>
      </c>
      <c r="I716">
        <v>28.640999999999998</v>
      </c>
      <c r="J716" s="289" t="s">
        <v>350</v>
      </c>
      <c r="K716" s="289" t="s">
        <v>2092</v>
      </c>
      <c r="L716" s="289" t="s">
        <v>275</v>
      </c>
      <c r="M716" s="289" t="s">
        <v>2093</v>
      </c>
      <c r="N716" s="289" t="s">
        <v>625</v>
      </c>
      <c r="O716" s="289" t="s">
        <v>277</v>
      </c>
      <c r="P716" s="289" t="str">
        <f>VLOOKUP(CAT_Details[[#This Row],[Delivery Bp Customer Code]],Table6[],2,0)</f>
        <v>U2-L5</v>
      </c>
    </row>
    <row r="717" spans="1:16" x14ac:dyDescent="0.25">
      <c r="A717" s="289" t="s">
        <v>272</v>
      </c>
      <c r="B717">
        <v>2</v>
      </c>
      <c r="C717">
        <v>23</v>
      </c>
      <c r="D717">
        <v>0.2</v>
      </c>
      <c r="E717" s="289" t="s">
        <v>2094</v>
      </c>
      <c r="F717">
        <v>5013972414</v>
      </c>
      <c r="G717" s="276">
        <v>45582</v>
      </c>
      <c r="H717">
        <v>20241010570874</v>
      </c>
      <c r="I717">
        <v>0.14399999999999999</v>
      </c>
      <c r="J717" s="289" t="s">
        <v>350</v>
      </c>
      <c r="K717" s="289" t="s">
        <v>2095</v>
      </c>
      <c r="L717" s="289" t="s">
        <v>275</v>
      </c>
      <c r="M717" s="289" t="s">
        <v>1973</v>
      </c>
      <c r="N717" s="289" t="s">
        <v>704</v>
      </c>
      <c r="O717" s="289" t="s">
        <v>277</v>
      </c>
      <c r="P717" s="289" t="str">
        <f>VLOOKUP(CAT_Details[[#This Row],[Delivery Bp Customer Code]],Table6[],2,0)</f>
        <v>U2-L5</v>
      </c>
    </row>
    <row r="718" spans="1:16" x14ac:dyDescent="0.25">
      <c r="A718" s="289" t="s">
        <v>278</v>
      </c>
      <c r="B718">
        <v>12</v>
      </c>
      <c r="C718">
        <v>8145</v>
      </c>
      <c r="D718">
        <v>4.8</v>
      </c>
      <c r="E718" s="289" t="s">
        <v>2096</v>
      </c>
      <c r="F718">
        <v>5013942567</v>
      </c>
      <c r="G718" s="276">
        <v>45583</v>
      </c>
      <c r="H718" s="5">
        <v>20241002564602</v>
      </c>
      <c r="I718">
        <v>10.944000000000001</v>
      </c>
      <c r="J718" s="289" t="s">
        <v>401</v>
      </c>
      <c r="K718" s="289" t="s">
        <v>2097</v>
      </c>
      <c r="L718" s="289" t="s">
        <v>275</v>
      </c>
      <c r="M718" s="289" t="s">
        <v>2098</v>
      </c>
      <c r="N718" s="289" t="s">
        <v>1378</v>
      </c>
      <c r="O718" s="289" t="s">
        <v>498</v>
      </c>
      <c r="P718" s="289" t="str">
        <f>VLOOKUP(CAT_Details[[#This Row],[Delivery Bp Customer Code]],Table6[],2,0)</f>
        <v>DK-BM01</v>
      </c>
    </row>
    <row r="719" spans="1:16" x14ac:dyDescent="0.25">
      <c r="A719" s="289" t="s">
        <v>278</v>
      </c>
      <c r="B719">
        <v>17</v>
      </c>
      <c r="C719">
        <v>5298.05</v>
      </c>
      <c r="D719">
        <v>6.8</v>
      </c>
      <c r="E719" s="289" t="s">
        <v>2099</v>
      </c>
      <c r="F719">
        <v>5013972102</v>
      </c>
      <c r="G719" s="276">
        <v>45583</v>
      </c>
      <c r="H719">
        <v>20241010570550</v>
      </c>
      <c r="I719">
        <v>8.16</v>
      </c>
      <c r="J719" s="289" t="s">
        <v>280</v>
      </c>
      <c r="K719" s="289" t="s">
        <v>2100</v>
      </c>
      <c r="L719" s="289" t="s">
        <v>275</v>
      </c>
      <c r="M719" s="289" t="s">
        <v>1964</v>
      </c>
      <c r="N719" s="289" t="s">
        <v>643</v>
      </c>
      <c r="O719" s="289" t="s">
        <v>498</v>
      </c>
      <c r="P719" s="289" t="str">
        <f>VLOOKUP(CAT_Details[[#This Row],[Delivery Bp Customer Code]],Table6[],2,0)</f>
        <v>DK-BM01</v>
      </c>
    </row>
    <row r="720" spans="1:16" x14ac:dyDescent="0.25">
      <c r="A720" s="289" t="s">
        <v>278</v>
      </c>
      <c r="B720">
        <v>9</v>
      </c>
      <c r="C720">
        <v>873</v>
      </c>
      <c r="D720">
        <v>1.8</v>
      </c>
      <c r="E720" s="289" t="s">
        <v>2101</v>
      </c>
      <c r="F720">
        <v>5013972176</v>
      </c>
      <c r="G720" s="276">
        <v>45583</v>
      </c>
      <c r="H720">
        <v>20241007567582</v>
      </c>
      <c r="I720">
        <v>4.32</v>
      </c>
      <c r="J720" s="289" t="s">
        <v>324</v>
      </c>
      <c r="K720" s="289" t="s">
        <v>2102</v>
      </c>
      <c r="L720" s="289" t="s">
        <v>275</v>
      </c>
      <c r="M720" s="289" t="s">
        <v>2103</v>
      </c>
      <c r="N720" s="289" t="s">
        <v>1067</v>
      </c>
      <c r="O720" s="289" t="s">
        <v>498</v>
      </c>
      <c r="P720" s="289" t="str">
        <f>VLOOKUP(CAT_Details[[#This Row],[Delivery Bp Customer Code]],Table6[],2,0)</f>
        <v>DK-BM01</v>
      </c>
    </row>
    <row r="721" spans="1:16" x14ac:dyDescent="0.25">
      <c r="A721" s="289" t="s">
        <v>278</v>
      </c>
      <c r="B721">
        <v>5</v>
      </c>
      <c r="C721">
        <v>1230.4100000000001</v>
      </c>
      <c r="D721">
        <v>1.4</v>
      </c>
      <c r="E721" s="289" t="s">
        <v>2104</v>
      </c>
      <c r="F721">
        <v>5013972330</v>
      </c>
      <c r="G721" s="276">
        <v>45583</v>
      </c>
      <c r="H721">
        <v>20241011571304</v>
      </c>
      <c r="I721">
        <v>1.8720000000000001</v>
      </c>
      <c r="J721" s="289" t="s">
        <v>280</v>
      </c>
      <c r="K721" s="289" t="s">
        <v>2105</v>
      </c>
      <c r="L721" s="289" t="s">
        <v>275</v>
      </c>
      <c r="M721" s="289" t="s">
        <v>1964</v>
      </c>
      <c r="N721" s="289" t="s">
        <v>485</v>
      </c>
      <c r="O721" s="289" t="s">
        <v>498</v>
      </c>
      <c r="P721" s="289" t="str">
        <f>VLOOKUP(CAT_Details[[#This Row],[Delivery Bp Customer Code]],Table6[],2,0)</f>
        <v>DK-BM01</v>
      </c>
    </row>
    <row r="722" spans="1:16" x14ac:dyDescent="0.25">
      <c r="A722" s="289" t="s">
        <v>278</v>
      </c>
      <c r="B722">
        <v>4</v>
      </c>
      <c r="C722">
        <v>1808</v>
      </c>
      <c r="D722">
        <v>1.6</v>
      </c>
      <c r="E722" s="289" t="s">
        <v>2106</v>
      </c>
      <c r="F722">
        <v>5013972357</v>
      </c>
      <c r="G722" s="276">
        <v>45583</v>
      </c>
      <c r="H722">
        <v>20241009569507</v>
      </c>
      <c r="I722">
        <v>1.92</v>
      </c>
      <c r="J722" s="289" t="s">
        <v>280</v>
      </c>
      <c r="K722" s="289" t="s">
        <v>2107</v>
      </c>
      <c r="L722" s="289" t="s">
        <v>275</v>
      </c>
      <c r="M722" s="289" t="s">
        <v>2082</v>
      </c>
      <c r="N722" s="289" t="s">
        <v>1389</v>
      </c>
      <c r="O722" s="289" t="s">
        <v>498</v>
      </c>
      <c r="P722" s="289" t="str">
        <f>VLOOKUP(CAT_Details[[#This Row],[Delivery Bp Customer Code]],Table6[],2,0)</f>
        <v>DK-BM01</v>
      </c>
    </row>
    <row r="723" spans="1:16" x14ac:dyDescent="0.25">
      <c r="A723" s="289" t="s">
        <v>278</v>
      </c>
      <c r="B723">
        <v>18</v>
      </c>
      <c r="C723">
        <v>9450</v>
      </c>
      <c r="D723">
        <v>7.2</v>
      </c>
      <c r="E723" s="289" t="s">
        <v>2108</v>
      </c>
      <c r="F723">
        <v>5013985924</v>
      </c>
      <c r="G723" s="276">
        <v>45583</v>
      </c>
      <c r="H723">
        <v>20241010570237</v>
      </c>
      <c r="I723">
        <v>16.416</v>
      </c>
      <c r="J723" s="289" t="s">
        <v>280</v>
      </c>
      <c r="K723" s="289" t="s">
        <v>2109</v>
      </c>
      <c r="L723" s="289" t="s">
        <v>275</v>
      </c>
      <c r="M723" s="289" t="s">
        <v>2110</v>
      </c>
      <c r="N723" s="289" t="s">
        <v>1402</v>
      </c>
      <c r="O723" s="289" t="s">
        <v>498</v>
      </c>
      <c r="P723" s="289" t="str">
        <f>VLOOKUP(CAT_Details[[#This Row],[Delivery Bp Customer Code]],Table6[],2,0)</f>
        <v>DK-BM01</v>
      </c>
    </row>
    <row r="724" spans="1:16" x14ac:dyDescent="0.25">
      <c r="A724" s="289" t="s">
        <v>278</v>
      </c>
      <c r="B724">
        <v>1</v>
      </c>
      <c r="C724">
        <v>65</v>
      </c>
      <c r="D724">
        <v>0.4</v>
      </c>
      <c r="E724" s="289" t="s">
        <v>2111</v>
      </c>
      <c r="F724">
        <v>5014000567</v>
      </c>
      <c r="G724" s="276">
        <v>45583</v>
      </c>
      <c r="H724">
        <v>20241014572192</v>
      </c>
      <c r="I724">
        <v>0.48</v>
      </c>
      <c r="J724" s="289" t="s">
        <v>273</v>
      </c>
      <c r="K724" s="289" t="s">
        <v>2112</v>
      </c>
      <c r="L724" s="289" t="s">
        <v>275</v>
      </c>
      <c r="M724" s="289" t="s">
        <v>2113</v>
      </c>
      <c r="N724" s="289" t="s">
        <v>1011</v>
      </c>
      <c r="O724" s="289" t="s">
        <v>498</v>
      </c>
      <c r="P724" s="289" t="str">
        <f>VLOOKUP(CAT_Details[[#This Row],[Delivery Bp Customer Code]],Table6[],2,0)</f>
        <v>DK-BM01</v>
      </c>
    </row>
    <row r="725" spans="1:16" x14ac:dyDescent="0.25">
      <c r="A725" s="289" t="s">
        <v>278</v>
      </c>
      <c r="B725">
        <v>14</v>
      </c>
      <c r="C725">
        <v>5950</v>
      </c>
      <c r="D725">
        <v>5.6</v>
      </c>
      <c r="E725" s="289" t="s">
        <v>2114</v>
      </c>
      <c r="F725">
        <v>5014000593</v>
      </c>
      <c r="G725" s="276">
        <v>45583</v>
      </c>
      <c r="H725">
        <v>20241015573371</v>
      </c>
      <c r="I725">
        <v>13.44</v>
      </c>
      <c r="J725" s="289" t="s">
        <v>273</v>
      </c>
      <c r="K725" s="289" t="s">
        <v>2115</v>
      </c>
      <c r="L725" s="289" t="s">
        <v>275</v>
      </c>
      <c r="M725" s="289" t="s">
        <v>2045</v>
      </c>
      <c r="N725" s="289" t="s">
        <v>653</v>
      </c>
      <c r="O725" s="289" t="s">
        <v>498</v>
      </c>
      <c r="P725" s="289" t="str">
        <f>VLOOKUP(CAT_Details[[#This Row],[Delivery Bp Customer Code]],Table6[],2,0)</f>
        <v>DK-BM01</v>
      </c>
    </row>
    <row r="726" spans="1:16" x14ac:dyDescent="0.25">
      <c r="A726" s="289" t="s">
        <v>278</v>
      </c>
      <c r="B726">
        <v>1</v>
      </c>
      <c r="C726">
        <v>231</v>
      </c>
      <c r="D726">
        <v>0.4</v>
      </c>
      <c r="E726" s="289" t="s">
        <v>2116</v>
      </c>
      <c r="F726">
        <v>5014000721</v>
      </c>
      <c r="G726" s="276">
        <v>45583</v>
      </c>
      <c r="H726">
        <v>20241003565734</v>
      </c>
      <c r="I726">
        <v>0.96</v>
      </c>
      <c r="J726" s="289" t="s">
        <v>273</v>
      </c>
      <c r="K726" s="289" t="s">
        <v>2117</v>
      </c>
      <c r="L726" s="289" t="s">
        <v>275</v>
      </c>
      <c r="M726" s="289" t="s">
        <v>2045</v>
      </c>
      <c r="N726" s="289" t="s">
        <v>1003</v>
      </c>
      <c r="O726" s="289" t="s">
        <v>498</v>
      </c>
      <c r="P726" s="289" t="str">
        <f>VLOOKUP(CAT_Details[[#This Row],[Delivery Bp Customer Code]],Table6[],2,0)</f>
        <v>DK-BM01</v>
      </c>
    </row>
    <row r="727" spans="1:16" x14ac:dyDescent="0.25">
      <c r="A727" s="289" t="s">
        <v>874</v>
      </c>
      <c r="B727">
        <v>24</v>
      </c>
      <c r="C727">
        <v>2880</v>
      </c>
      <c r="D727">
        <v>11.47</v>
      </c>
      <c r="E727" s="289" t="s">
        <v>2118</v>
      </c>
      <c r="F727">
        <v>5013956177</v>
      </c>
      <c r="G727" s="276">
        <v>45583</v>
      </c>
      <c r="H727">
        <v>20241009569294</v>
      </c>
      <c r="I727">
        <v>19.265999999999998</v>
      </c>
      <c r="J727" s="289" t="s">
        <v>345</v>
      </c>
      <c r="K727" s="289" t="s">
        <v>2119</v>
      </c>
      <c r="L727" s="289" t="s">
        <v>275</v>
      </c>
      <c r="M727" s="289" t="s">
        <v>2120</v>
      </c>
      <c r="N727" s="289" t="s">
        <v>427</v>
      </c>
      <c r="O727" s="289" t="s">
        <v>1014</v>
      </c>
      <c r="P727" s="289" t="str">
        <f>VLOOKUP(CAT_Details[[#This Row],[Delivery Bp Customer Code]],Table6[],2,0)</f>
        <v>MZ07</v>
      </c>
    </row>
    <row r="728" spans="1:16" x14ac:dyDescent="0.25">
      <c r="A728" s="289" t="s">
        <v>76</v>
      </c>
      <c r="B728">
        <v>1</v>
      </c>
      <c r="C728">
        <v>42</v>
      </c>
      <c r="D728">
        <v>0.4</v>
      </c>
      <c r="E728" s="289" t="s">
        <v>2121</v>
      </c>
      <c r="F728">
        <v>5013956095</v>
      </c>
      <c r="G728" s="276">
        <v>45583</v>
      </c>
      <c r="H728" s="5">
        <v>20241008568169</v>
      </c>
      <c r="I728">
        <v>0.57599999999999996</v>
      </c>
      <c r="J728" s="289" t="s">
        <v>294</v>
      </c>
      <c r="K728" s="289" t="s">
        <v>2122</v>
      </c>
      <c r="L728" s="289" t="s">
        <v>275</v>
      </c>
      <c r="M728" s="289" t="s">
        <v>2017</v>
      </c>
      <c r="N728" s="289" t="s">
        <v>769</v>
      </c>
      <c r="O728" s="289" t="s">
        <v>748</v>
      </c>
      <c r="P728" s="289" t="str">
        <f>VLOOKUP(CAT_Details[[#This Row],[Delivery Bp Customer Code]],Table6[],2,0)</f>
        <v>No Loc</v>
      </c>
    </row>
    <row r="729" spans="1:16" x14ac:dyDescent="0.25">
      <c r="A729" s="289" t="s">
        <v>285</v>
      </c>
      <c r="B729">
        <v>24</v>
      </c>
      <c r="C729">
        <v>332</v>
      </c>
      <c r="D729">
        <v>0.9</v>
      </c>
      <c r="E729" s="289" t="s">
        <v>2123</v>
      </c>
      <c r="F729">
        <v>5013927278</v>
      </c>
      <c r="G729" s="276">
        <v>45583</v>
      </c>
      <c r="H729">
        <v>20241007567632</v>
      </c>
      <c r="I729">
        <v>0.48699999999999999</v>
      </c>
      <c r="J729" s="289" t="s">
        <v>294</v>
      </c>
      <c r="K729" s="289" t="s">
        <v>2124</v>
      </c>
      <c r="L729" s="289" t="s">
        <v>275</v>
      </c>
      <c r="M729" s="289" t="s">
        <v>2125</v>
      </c>
      <c r="N729" s="289" t="s">
        <v>1413</v>
      </c>
      <c r="O729" s="289" t="s">
        <v>291</v>
      </c>
      <c r="P729" s="289" t="str">
        <f>VLOOKUP(CAT_Details[[#This Row],[Delivery Bp Customer Code]],Table6[],2,0)</f>
        <v>DX01-L5</v>
      </c>
    </row>
    <row r="730" spans="1:16" x14ac:dyDescent="0.25">
      <c r="A730" s="289" t="s">
        <v>285</v>
      </c>
      <c r="B730">
        <v>26</v>
      </c>
      <c r="C730">
        <v>7836</v>
      </c>
      <c r="D730">
        <v>10.53</v>
      </c>
      <c r="E730" s="289" t="s">
        <v>2126</v>
      </c>
      <c r="F730">
        <v>5013942538</v>
      </c>
      <c r="G730" s="276">
        <v>45583</v>
      </c>
      <c r="H730">
        <v>20241003566161</v>
      </c>
      <c r="I730">
        <v>21.972000000000001</v>
      </c>
      <c r="J730" s="289" t="s">
        <v>401</v>
      </c>
      <c r="K730" s="289" t="s">
        <v>2127</v>
      </c>
      <c r="L730" s="289" t="s">
        <v>275</v>
      </c>
      <c r="M730" s="289" t="s">
        <v>2128</v>
      </c>
      <c r="N730" s="289" t="s">
        <v>1028</v>
      </c>
      <c r="O730" s="289" t="s">
        <v>291</v>
      </c>
      <c r="P730" s="289" t="str">
        <f>VLOOKUP(CAT_Details[[#This Row],[Delivery Bp Customer Code]],Table6[],2,0)</f>
        <v>DX01-L5</v>
      </c>
    </row>
    <row r="731" spans="1:16" x14ac:dyDescent="0.25">
      <c r="A731" s="289" t="s">
        <v>285</v>
      </c>
      <c r="B731">
        <v>6</v>
      </c>
      <c r="C731">
        <v>2016</v>
      </c>
      <c r="D731">
        <v>2.99</v>
      </c>
      <c r="E731" s="289" t="s">
        <v>2129</v>
      </c>
      <c r="F731">
        <v>5013942829</v>
      </c>
      <c r="G731" s="276">
        <v>45583</v>
      </c>
      <c r="H731" s="5">
        <v>20241009569425</v>
      </c>
      <c r="I731">
        <v>6.6020000000000003</v>
      </c>
      <c r="J731" s="289" t="s">
        <v>401</v>
      </c>
      <c r="K731" s="289" t="s">
        <v>2130</v>
      </c>
      <c r="L731" s="289" t="s">
        <v>275</v>
      </c>
      <c r="M731" s="289" t="s">
        <v>2128</v>
      </c>
      <c r="N731" s="289" t="s">
        <v>673</v>
      </c>
      <c r="O731" s="289" t="s">
        <v>291</v>
      </c>
      <c r="P731" s="289" t="str">
        <f>VLOOKUP(CAT_Details[[#This Row],[Delivery Bp Customer Code]],Table6[],2,0)</f>
        <v>DX01-L5</v>
      </c>
    </row>
    <row r="732" spans="1:16" x14ac:dyDescent="0.25">
      <c r="A732" s="289" t="s">
        <v>285</v>
      </c>
      <c r="B732">
        <v>3</v>
      </c>
      <c r="C732">
        <v>338</v>
      </c>
      <c r="D732">
        <v>1</v>
      </c>
      <c r="E732" s="289" t="s">
        <v>2131</v>
      </c>
      <c r="F732">
        <v>5013943089</v>
      </c>
      <c r="G732" s="276">
        <v>45583</v>
      </c>
      <c r="H732">
        <v>20241008568552</v>
      </c>
      <c r="I732">
        <v>1.8480000000000001</v>
      </c>
      <c r="J732" s="289" t="s">
        <v>294</v>
      </c>
      <c r="K732" s="289" t="s">
        <v>2132</v>
      </c>
      <c r="L732" s="289" t="s">
        <v>275</v>
      </c>
      <c r="M732" s="289" t="s">
        <v>2125</v>
      </c>
      <c r="N732" s="289" t="s">
        <v>504</v>
      </c>
      <c r="O732" s="289" t="s">
        <v>291</v>
      </c>
      <c r="P732" s="289" t="str">
        <f>VLOOKUP(CAT_Details[[#This Row],[Delivery Bp Customer Code]],Table6[],2,0)</f>
        <v>DX01-L5</v>
      </c>
    </row>
    <row r="733" spans="1:16" x14ac:dyDescent="0.25">
      <c r="A733" s="289" t="s">
        <v>285</v>
      </c>
      <c r="B733">
        <v>8</v>
      </c>
      <c r="C733">
        <v>1240</v>
      </c>
      <c r="D733">
        <v>3.47</v>
      </c>
      <c r="E733" s="289" t="s">
        <v>2133</v>
      </c>
      <c r="F733">
        <v>5013956197</v>
      </c>
      <c r="G733" s="276">
        <v>45583</v>
      </c>
      <c r="H733">
        <v>20241008568168</v>
      </c>
      <c r="I733">
        <v>8.32</v>
      </c>
      <c r="J733" s="289" t="s">
        <v>294</v>
      </c>
      <c r="K733" s="289" t="s">
        <v>2134</v>
      </c>
      <c r="L733" s="289" t="s">
        <v>275</v>
      </c>
      <c r="M733" s="289" t="s">
        <v>2017</v>
      </c>
      <c r="N733" s="289" t="s">
        <v>769</v>
      </c>
      <c r="O733" s="289" t="s">
        <v>291</v>
      </c>
      <c r="P733" s="289" t="str">
        <f>VLOOKUP(CAT_Details[[#This Row],[Delivery Bp Customer Code]],Table6[],2,0)</f>
        <v>DX01-L5</v>
      </c>
    </row>
    <row r="734" spans="1:16" x14ac:dyDescent="0.25">
      <c r="A734" s="289" t="s">
        <v>285</v>
      </c>
      <c r="B734">
        <v>7</v>
      </c>
      <c r="C734">
        <v>8050</v>
      </c>
      <c r="D734">
        <v>2.8</v>
      </c>
      <c r="E734" s="289" t="s">
        <v>2135</v>
      </c>
      <c r="F734">
        <v>5013972168</v>
      </c>
      <c r="G734" s="276">
        <v>45583</v>
      </c>
      <c r="H734">
        <v>20241010570905</v>
      </c>
      <c r="I734">
        <v>4.032</v>
      </c>
      <c r="J734" s="289" t="s">
        <v>324</v>
      </c>
      <c r="K734" s="289" t="s">
        <v>2136</v>
      </c>
      <c r="L734" s="289" t="s">
        <v>275</v>
      </c>
      <c r="M734" s="289" t="s">
        <v>2103</v>
      </c>
      <c r="N734" s="289" t="s">
        <v>333</v>
      </c>
      <c r="O734" s="289" t="s">
        <v>291</v>
      </c>
      <c r="P734" s="289" t="str">
        <f>VLOOKUP(CAT_Details[[#This Row],[Delivery Bp Customer Code]],Table6[],2,0)</f>
        <v>DX01-L5</v>
      </c>
    </row>
    <row r="735" spans="1:16" x14ac:dyDescent="0.25">
      <c r="A735" s="289" t="s">
        <v>285</v>
      </c>
      <c r="B735">
        <v>5</v>
      </c>
      <c r="C735">
        <v>680</v>
      </c>
      <c r="D735">
        <v>2</v>
      </c>
      <c r="E735" s="289" t="s">
        <v>2137</v>
      </c>
      <c r="F735">
        <v>5013985916</v>
      </c>
      <c r="G735" s="276">
        <v>45583</v>
      </c>
      <c r="H735">
        <v>20241014572287</v>
      </c>
      <c r="I735">
        <v>4.8479999999999999</v>
      </c>
      <c r="J735" s="289" t="s">
        <v>350</v>
      </c>
      <c r="K735" s="289" t="s">
        <v>2138</v>
      </c>
      <c r="L735" s="289" t="s">
        <v>275</v>
      </c>
      <c r="M735" s="289" t="s">
        <v>2139</v>
      </c>
      <c r="N735" s="289" t="s">
        <v>690</v>
      </c>
      <c r="O735" s="289" t="s">
        <v>291</v>
      </c>
      <c r="P735" s="289" t="str">
        <f>VLOOKUP(CAT_Details[[#This Row],[Delivery Bp Customer Code]],Table6[],2,0)</f>
        <v>DX01-L5</v>
      </c>
    </row>
    <row r="736" spans="1:16" x14ac:dyDescent="0.25">
      <c r="A736" s="289" t="s">
        <v>285</v>
      </c>
      <c r="B736">
        <v>6</v>
      </c>
      <c r="C736">
        <v>600</v>
      </c>
      <c r="D736">
        <v>2.4</v>
      </c>
      <c r="E736" s="289" t="s">
        <v>2140</v>
      </c>
      <c r="F736">
        <v>5013986145</v>
      </c>
      <c r="G736" s="276">
        <v>45583</v>
      </c>
      <c r="H736">
        <v>20241014572376</v>
      </c>
      <c r="I736">
        <v>5.76</v>
      </c>
      <c r="J736" s="289" t="s">
        <v>350</v>
      </c>
      <c r="K736" s="289" t="s">
        <v>2141</v>
      </c>
      <c r="L736" s="289" t="s">
        <v>275</v>
      </c>
      <c r="M736" s="289" t="s">
        <v>2093</v>
      </c>
      <c r="N736" s="289" t="s">
        <v>353</v>
      </c>
      <c r="O736" s="289" t="s">
        <v>291</v>
      </c>
      <c r="P736" s="289" t="str">
        <f>VLOOKUP(CAT_Details[[#This Row],[Delivery Bp Customer Code]],Table6[],2,0)</f>
        <v>DX01-L5</v>
      </c>
    </row>
    <row r="737" spans="1:16" x14ac:dyDescent="0.25">
      <c r="A737" s="289" t="s">
        <v>521</v>
      </c>
      <c r="B737">
        <v>2</v>
      </c>
      <c r="C737">
        <v>250</v>
      </c>
      <c r="D737">
        <v>0.8</v>
      </c>
      <c r="E737" s="289" t="s">
        <v>2142</v>
      </c>
      <c r="F737">
        <v>5013972342</v>
      </c>
      <c r="G737" s="276">
        <v>45583</v>
      </c>
      <c r="H737">
        <v>20241011571662</v>
      </c>
      <c r="I737">
        <v>0.57599999999999996</v>
      </c>
      <c r="J737" s="289" t="s">
        <v>324</v>
      </c>
      <c r="K737" s="289" t="s">
        <v>2143</v>
      </c>
      <c r="L737" s="289" t="s">
        <v>275</v>
      </c>
      <c r="M737" s="289" t="s">
        <v>2103</v>
      </c>
      <c r="N737" s="289" t="s">
        <v>531</v>
      </c>
      <c r="O737" s="289" t="s">
        <v>525</v>
      </c>
      <c r="P737" s="289" t="str">
        <f>VLOOKUP(CAT_Details[[#This Row],[Delivery Bp Customer Code]],Table6[],2,0)</f>
        <v>No Loc</v>
      </c>
    </row>
    <row r="738" spans="1:16" x14ac:dyDescent="0.25">
      <c r="A738" s="289" t="s">
        <v>521</v>
      </c>
      <c r="B738">
        <v>4</v>
      </c>
      <c r="C738">
        <v>369.2</v>
      </c>
      <c r="D738">
        <v>1.6</v>
      </c>
      <c r="E738" s="289" t="s">
        <v>2144</v>
      </c>
      <c r="F738">
        <v>5013986018</v>
      </c>
      <c r="G738" s="276">
        <v>45583</v>
      </c>
      <c r="H738" s="5">
        <v>20241014572405</v>
      </c>
      <c r="I738">
        <v>4.2240000000000002</v>
      </c>
      <c r="J738" s="289" t="s">
        <v>302</v>
      </c>
      <c r="K738" s="289" t="s">
        <v>2145</v>
      </c>
      <c r="L738" s="289" t="s">
        <v>275</v>
      </c>
      <c r="M738" s="289" t="s">
        <v>2146</v>
      </c>
      <c r="N738" s="289" t="s">
        <v>694</v>
      </c>
      <c r="O738" s="289" t="s">
        <v>525</v>
      </c>
      <c r="P738" s="289" t="str">
        <f>VLOOKUP(CAT_Details[[#This Row],[Delivery Bp Customer Code]],Table6[],2,0)</f>
        <v>No Loc</v>
      </c>
    </row>
    <row r="739" spans="1:16" x14ac:dyDescent="0.25">
      <c r="A739" s="289" t="s">
        <v>272</v>
      </c>
      <c r="B739">
        <v>3</v>
      </c>
      <c r="C739">
        <v>1136.4000000000001</v>
      </c>
      <c r="D739">
        <v>0.6</v>
      </c>
      <c r="E739" s="289" t="s">
        <v>2147</v>
      </c>
      <c r="F739">
        <v>5013942440</v>
      </c>
      <c r="G739" s="276">
        <v>45583</v>
      </c>
      <c r="H739">
        <v>20241008568367</v>
      </c>
      <c r="I739">
        <v>0.76800000000000002</v>
      </c>
      <c r="J739" s="289" t="s">
        <v>294</v>
      </c>
      <c r="K739" s="289" t="s">
        <v>2148</v>
      </c>
      <c r="L739" s="289" t="s">
        <v>275</v>
      </c>
      <c r="M739" s="289" t="s">
        <v>2050</v>
      </c>
      <c r="N739" s="289" t="s">
        <v>698</v>
      </c>
      <c r="O739" s="289" t="s">
        <v>277</v>
      </c>
      <c r="P739" s="289" t="str">
        <f>VLOOKUP(CAT_Details[[#This Row],[Delivery Bp Customer Code]],Table6[],2,0)</f>
        <v>U2-L5</v>
      </c>
    </row>
    <row r="740" spans="1:16" x14ac:dyDescent="0.25">
      <c r="A740" s="289" t="s">
        <v>272</v>
      </c>
      <c r="B740">
        <v>2</v>
      </c>
      <c r="C740">
        <v>385</v>
      </c>
      <c r="D740">
        <v>0.59</v>
      </c>
      <c r="E740" s="289" t="s">
        <v>2149</v>
      </c>
      <c r="F740">
        <v>5013956339</v>
      </c>
      <c r="G740" s="276">
        <v>45583</v>
      </c>
      <c r="H740">
        <v>20241009569183</v>
      </c>
      <c r="I740">
        <v>0.38200000000000001</v>
      </c>
      <c r="J740" s="289" t="s">
        <v>1047</v>
      </c>
      <c r="K740" s="289" t="s">
        <v>2150</v>
      </c>
      <c r="L740" s="289" t="s">
        <v>275</v>
      </c>
      <c r="M740" s="289" t="s">
        <v>2050</v>
      </c>
      <c r="N740" s="289" t="s">
        <v>1049</v>
      </c>
      <c r="O740" s="289" t="s">
        <v>277</v>
      </c>
      <c r="P740" s="289" t="str">
        <f>VLOOKUP(CAT_Details[[#This Row],[Delivery Bp Customer Code]],Table6[],2,0)</f>
        <v>U2-L5</v>
      </c>
    </row>
    <row r="741" spans="1:16" x14ac:dyDescent="0.25">
      <c r="A741" s="289" t="s">
        <v>272</v>
      </c>
      <c r="B741">
        <v>2</v>
      </c>
      <c r="C741">
        <v>1538</v>
      </c>
      <c r="D741">
        <v>0.8</v>
      </c>
      <c r="E741" s="289" t="s">
        <v>2151</v>
      </c>
      <c r="F741">
        <v>5013972260</v>
      </c>
      <c r="G741" s="276">
        <v>45583</v>
      </c>
      <c r="H741" s="5">
        <v>20241009569274</v>
      </c>
      <c r="I741">
        <v>1.1519999999999999</v>
      </c>
      <c r="J741" s="289" t="s">
        <v>324</v>
      </c>
      <c r="K741" s="289" t="s">
        <v>2152</v>
      </c>
      <c r="L741" s="289" t="s">
        <v>275</v>
      </c>
      <c r="M741" s="289" t="s">
        <v>2103</v>
      </c>
      <c r="N741" s="289" t="s">
        <v>701</v>
      </c>
      <c r="O741" s="289" t="s">
        <v>277</v>
      </c>
      <c r="P741" s="289" t="str">
        <f>VLOOKUP(CAT_Details[[#This Row],[Delivery Bp Customer Code]],Table6[],2,0)</f>
        <v>U2-L5</v>
      </c>
    </row>
    <row r="742" spans="1:16" x14ac:dyDescent="0.25">
      <c r="A742" s="289" t="s">
        <v>272</v>
      </c>
      <c r="B742">
        <v>1</v>
      </c>
      <c r="C742">
        <v>66</v>
      </c>
      <c r="D742">
        <v>0.2</v>
      </c>
      <c r="E742" s="289" t="s">
        <v>2153</v>
      </c>
      <c r="F742">
        <v>5013986103</v>
      </c>
      <c r="G742" s="276">
        <v>45583</v>
      </c>
      <c r="H742">
        <v>20241011571582</v>
      </c>
      <c r="I742">
        <v>0.44600000000000001</v>
      </c>
      <c r="J742" s="289" t="s">
        <v>350</v>
      </c>
      <c r="K742" s="289" t="s">
        <v>2154</v>
      </c>
      <c r="L742" s="289" t="s">
        <v>275</v>
      </c>
      <c r="M742" s="289" t="s">
        <v>2093</v>
      </c>
      <c r="N742" s="289" t="s">
        <v>704</v>
      </c>
      <c r="O742" s="289" t="s">
        <v>277</v>
      </c>
      <c r="P742" s="289" t="str">
        <f>VLOOKUP(CAT_Details[[#This Row],[Delivery Bp Customer Code]],Table6[],2,0)</f>
        <v>U2-L5</v>
      </c>
    </row>
    <row r="743" spans="1:16" x14ac:dyDescent="0.25">
      <c r="A743" s="289" t="s">
        <v>272</v>
      </c>
      <c r="B743">
        <v>1</v>
      </c>
      <c r="C743">
        <v>220</v>
      </c>
      <c r="D743">
        <v>0.4</v>
      </c>
      <c r="E743" s="289" t="s">
        <v>2155</v>
      </c>
      <c r="F743">
        <v>5013986106</v>
      </c>
      <c r="G743" s="276">
        <v>45583</v>
      </c>
      <c r="H743">
        <v>20241011571413</v>
      </c>
      <c r="I743">
        <v>0.81599999999999995</v>
      </c>
      <c r="J743" s="289" t="s">
        <v>287</v>
      </c>
      <c r="K743" s="289" t="s">
        <v>2156</v>
      </c>
      <c r="L743" s="289" t="s">
        <v>275</v>
      </c>
      <c r="M743" s="289" t="s">
        <v>2074</v>
      </c>
      <c r="N743" s="289" t="s">
        <v>468</v>
      </c>
      <c r="O743" s="289" t="s">
        <v>277</v>
      </c>
      <c r="P743" s="289" t="str">
        <f>VLOOKUP(CAT_Details[[#This Row],[Delivery Bp Customer Code]],Table6[],2,0)</f>
        <v>U2-L5</v>
      </c>
    </row>
    <row r="744" spans="1:16" x14ac:dyDescent="0.25">
      <c r="A744" s="289" t="s">
        <v>278</v>
      </c>
      <c r="B744">
        <v>10</v>
      </c>
      <c r="C744">
        <v>2560</v>
      </c>
      <c r="D744">
        <v>4</v>
      </c>
      <c r="E744" s="289" t="s">
        <v>2157</v>
      </c>
      <c r="F744">
        <v>5013956164</v>
      </c>
      <c r="G744" s="276">
        <v>45586</v>
      </c>
      <c r="H744" s="5">
        <v>20241010570756</v>
      </c>
      <c r="I744">
        <v>9.6</v>
      </c>
      <c r="J744" s="289" t="s">
        <v>853</v>
      </c>
      <c r="K744" s="289" t="s">
        <v>2158</v>
      </c>
      <c r="L744" s="289" t="s">
        <v>275</v>
      </c>
      <c r="M744" s="289" t="s">
        <v>2159</v>
      </c>
      <c r="N744" s="289" t="s">
        <v>856</v>
      </c>
      <c r="O744" s="289" t="s">
        <v>498</v>
      </c>
      <c r="P744" s="289" t="str">
        <f>VLOOKUP(CAT_Details[[#This Row],[Delivery Bp Customer Code]],Table6[],2,0)</f>
        <v>DK-BM01</v>
      </c>
    </row>
    <row r="745" spans="1:16" x14ac:dyDescent="0.25">
      <c r="A745" s="289" t="s">
        <v>278</v>
      </c>
      <c r="B745">
        <v>33</v>
      </c>
      <c r="C745">
        <v>13088</v>
      </c>
      <c r="D745">
        <v>13.2</v>
      </c>
      <c r="E745" s="289" t="s">
        <v>2160</v>
      </c>
      <c r="F745">
        <v>5013985877</v>
      </c>
      <c r="G745" s="276">
        <v>45586</v>
      </c>
      <c r="H745" s="5">
        <v>20241008568234</v>
      </c>
      <c r="I745">
        <v>31.68</v>
      </c>
      <c r="J745" s="289" t="s">
        <v>324</v>
      </c>
      <c r="K745" s="289" t="s">
        <v>2161</v>
      </c>
      <c r="L745" s="289" t="s">
        <v>275</v>
      </c>
      <c r="M745" s="289" t="s">
        <v>2074</v>
      </c>
      <c r="N745" s="289" t="s">
        <v>340</v>
      </c>
      <c r="O745" s="289" t="s">
        <v>498</v>
      </c>
      <c r="P745" s="289" t="str">
        <f>VLOOKUP(CAT_Details[[#This Row],[Delivery Bp Customer Code]],Table6[],2,0)</f>
        <v>DK-BM01</v>
      </c>
    </row>
    <row r="746" spans="1:16" x14ac:dyDescent="0.25">
      <c r="A746" s="289" t="s">
        <v>278</v>
      </c>
      <c r="B746">
        <v>14</v>
      </c>
      <c r="C746">
        <v>3060</v>
      </c>
      <c r="D746">
        <v>5.6</v>
      </c>
      <c r="E746" s="289" t="s">
        <v>2162</v>
      </c>
      <c r="F746">
        <v>5013986078</v>
      </c>
      <c r="G746" s="276">
        <v>45586</v>
      </c>
      <c r="H746">
        <v>20241014572305</v>
      </c>
      <c r="I746">
        <v>13.44</v>
      </c>
      <c r="J746" s="289" t="s">
        <v>324</v>
      </c>
      <c r="K746" s="289" t="s">
        <v>2163</v>
      </c>
      <c r="L746" s="289" t="s">
        <v>275</v>
      </c>
      <c r="M746" s="289" t="s">
        <v>2164</v>
      </c>
      <c r="N746" s="289" t="s">
        <v>343</v>
      </c>
      <c r="O746" s="289" t="s">
        <v>498</v>
      </c>
      <c r="P746" s="289" t="str">
        <f>VLOOKUP(CAT_Details[[#This Row],[Delivery Bp Customer Code]],Table6[],2,0)</f>
        <v>DK-BM01</v>
      </c>
    </row>
    <row r="747" spans="1:16" x14ac:dyDescent="0.25">
      <c r="A747" s="289" t="s">
        <v>278</v>
      </c>
      <c r="B747">
        <v>6</v>
      </c>
      <c r="C747">
        <v>2814.6</v>
      </c>
      <c r="D747">
        <v>2.4</v>
      </c>
      <c r="E747" s="289" t="s">
        <v>2165</v>
      </c>
      <c r="F747">
        <v>5014000656</v>
      </c>
      <c r="G747" s="276">
        <v>45586</v>
      </c>
      <c r="H747">
        <v>20241015573389</v>
      </c>
      <c r="I747">
        <v>5.4720000000000004</v>
      </c>
      <c r="J747" s="289" t="s">
        <v>350</v>
      </c>
      <c r="K747" s="289" t="s">
        <v>2166</v>
      </c>
      <c r="L747" s="289" t="s">
        <v>275</v>
      </c>
      <c r="M747" s="289" t="s">
        <v>2167</v>
      </c>
      <c r="N747" s="289" t="s">
        <v>999</v>
      </c>
      <c r="O747" s="289" t="s">
        <v>498</v>
      </c>
      <c r="P747" s="289" t="str">
        <f>VLOOKUP(CAT_Details[[#This Row],[Delivery Bp Customer Code]],Table6[],2,0)</f>
        <v>DK-BM01</v>
      </c>
    </row>
    <row r="748" spans="1:16" x14ac:dyDescent="0.25">
      <c r="A748" s="289" t="s">
        <v>278</v>
      </c>
      <c r="B748">
        <v>5</v>
      </c>
      <c r="C748">
        <v>1135</v>
      </c>
      <c r="D748">
        <v>2</v>
      </c>
      <c r="E748" s="289" t="s">
        <v>2168</v>
      </c>
      <c r="F748">
        <v>5014000704</v>
      </c>
      <c r="G748" s="276">
        <v>45586</v>
      </c>
      <c r="H748">
        <v>20241015573063</v>
      </c>
      <c r="I748">
        <v>4.8</v>
      </c>
      <c r="J748" s="289" t="s">
        <v>350</v>
      </c>
      <c r="K748" s="289" t="s">
        <v>2169</v>
      </c>
      <c r="L748" s="289" t="s">
        <v>275</v>
      </c>
      <c r="M748" s="289" t="s">
        <v>2167</v>
      </c>
      <c r="N748" s="289" t="s">
        <v>1395</v>
      </c>
      <c r="O748" s="289" t="s">
        <v>498</v>
      </c>
      <c r="P748" s="289" t="str">
        <f>VLOOKUP(CAT_Details[[#This Row],[Delivery Bp Customer Code]],Table6[],2,0)</f>
        <v>DK-BM01</v>
      </c>
    </row>
    <row r="749" spans="1:16" x14ac:dyDescent="0.25">
      <c r="A749" s="289" t="s">
        <v>75</v>
      </c>
      <c r="B749">
        <v>13</v>
      </c>
      <c r="C749">
        <v>6887.01</v>
      </c>
      <c r="D749">
        <v>4.34</v>
      </c>
      <c r="E749" s="289" t="s">
        <v>2170</v>
      </c>
      <c r="F749">
        <v>5013986080</v>
      </c>
      <c r="G749" s="276">
        <v>45586</v>
      </c>
      <c r="H749">
        <v>20241014572253</v>
      </c>
      <c r="I749">
        <v>8.32</v>
      </c>
      <c r="J749" s="289" t="s">
        <v>324</v>
      </c>
      <c r="K749" s="289" t="s">
        <v>2171</v>
      </c>
      <c r="L749" s="289" t="s">
        <v>275</v>
      </c>
      <c r="M749" s="289" t="s">
        <v>2164</v>
      </c>
      <c r="N749" s="289" t="s">
        <v>2172</v>
      </c>
      <c r="O749" s="289" t="s">
        <v>2173</v>
      </c>
      <c r="P749" s="289" t="str">
        <f>VLOOKUP(CAT_Details[[#This Row],[Delivery Bp Customer Code]],Table6[],2,0)</f>
        <v>OYL1</v>
      </c>
    </row>
    <row r="750" spans="1:16" x14ac:dyDescent="0.25">
      <c r="A750" s="289" t="s">
        <v>75</v>
      </c>
      <c r="B750">
        <v>1</v>
      </c>
      <c r="C750">
        <v>245</v>
      </c>
      <c r="D750">
        <v>0.2</v>
      </c>
      <c r="E750" s="289" t="s">
        <v>2174</v>
      </c>
      <c r="F750">
        <v>5014000511</v>
      </c>
      <c r="G750" s="276">
        <v>45586</v>
      </c>
      <c r="H750">
        <v>20241014572770</v>
      </c>
      <c r="I750">
        <v>0.39800000000000002</v>
      </c>
      <c r="J750" s="289" t="s">
        <v>350</v>
      </c>
      <c r="K750" s="289" t="s">
        <v>2175</v>
      </c>
      <c r="L750" s="289" t="s">
        <v>275</v>
      </c>
      <c r="M750" s="289" t="s">
        <v>2176</v>
      </c>
      <c r="N750" s="289" t="s">
        <v>2177</v>
      </c>
      <c r="O750" s="289" t="s">
        <v>2173</v>
      </c>
      <c r="P750" s="289" t="str">
        <f>VLOOKUP(CAT_Details[[#This Row],[Delivery Bp Customer Code]],Table6[],2,0)</f>
        <v>OYL1</v>
      </c>
    </row>
    <row r="751" spans="1:16" x14ac:dyDescent="0.25">
      <c r="A751" s="289" t="s">
        <v>76</v>
      </c>
      <c r="B751">
        <v>4</v>
      </c>
      <c r="C751">
        <v>538</v>
      </c>
      <c r="D751">
        <v>1.6</v>
      </c>
      <c r="E751" s="289" t="s">
        <v>2178</v>
      </c>
      <c r="F751">
        <v>5013985971</v>
      </c>
      <c r="G751" s="276">
        <v>45586</v>
      </c>
      <c r="H751">
        <v>20241011571874</v>
      </c>
      <c r="I751">
        <v>2.7280000000000002</v>
      </c>
      <c r="J751" s="289" t="s">
        <v>324</v>
      </c>
      <c r="K751" s="289" t="s">
        <v>2179</v>
      </c>
      <c r="L751" s="289" t="s">
        <v>275</v>
      </c>
      <c r="M751" s="289" t="s">
        <v>2180</v>
      </c>
      <c r="N751" s="289" t="s">
        <v>1160</v>
      </c>
      <c r="O751" s="289" t="s">
        <v>748</v>
      </c>
      <c r="P751" s="289" t="str">
        <f>VLOOKUP(CAT_Details[[#This Row],[Delivery Bp Customer Code]],Table6[],2,0)</f>
        <v>No Loc</v>
      </c>
    </row>
    <row r="752" spans="1:16" x14ac:dyDescent="0.25">
      <c r="A752" s="289" t="s">
        <v>76</v>
      </c>
      <c r="B752">
        <v>2</v>
      </c>
      <c r="C752">
        <v>72</v>
      </c>
      <c r="D752">
        <v>0.6</v>
      </c>
      <c r="E752" s="289" t="s">
        <v>2181</v>
      </c>
      <c r="F752">
        <v>5014000653</v>
      </c>
      <c r="G752" s="276">
        <v>45586</v>
      </c>
      <c r="H752" s="5">
        <v>20241014572347</v>
      </c>
      <c r="I752">
        <v>1.3149999999999999</v>
      </c>
      <c r="J752" s="289" t="s">
        <v>350</v>
      </c>
      <c r="K752" s="289" t="s">
        <v>2182</v>
      </c>
      <c r="L752" s="289" t="s">
        <v>275</v>
      </c>
      <c r="M752" s="289" t="s">
        <v>2167</v>
      </c>
      <c r="N752" s="289" t="s">
        <v>390</v>
      </c>
      <c r="O752" s="289" t="s">
        <v>748</v>
      </c>
      <c r="P752" s="289" t="str">
        <f>VLOOKUP(CAT_Details[[#This Row],[Delivery Bp Customer Code]],Table6[],2,0)</f>
        <v>No Loc</v>
      </c>
    </row>
    <row r="753" spans="1:16" x14ac:dyDescent="0.25">
      <c r="A753" s="289" t="s">
        <v>285</v>
      </c>
      <c r="B753">
        <v>12</v>
      </c>
      <c r="C753">
        <v>4555</v>
      </c>
      <c r="D753">
        <v>4.8</v>
      </c>
      <c r="E753" s="289" t="s">
        <v>2183</v>
      </c>
      <c r="F753">
        <v>5013942471</v>
      </c>
      <c r="G753" s="276">
        <v>45586</v>
      </c>
      <c r="H753">
        <v>20241009569421</v>
      </c>
      <c r="I753">
        <v>14.976000000000001</v>
      </c>
      <c r="J753" s="289" t="s">
        <v>383</v>
      </c>
      <c r="K753" s="289" t="s">
        <v>2184</v>
      </c>
      <c r="L753" s="289" t="s">
        <v>275</v>
      </c>
      <c r="M753" s="289" t="s">
        <v>2060</v>
      </c>
      <c r="N753" s="289" t="s">
        <v>667</v>
      </c>
      <c r="O753" s="289" t="s">
        <v>291</v>
      </c>
      <c r="P753" s="289" t="str">
        <f>VLOOKUP(CAT_Details[[#This Row],[Delivery Bp Customer Code]],Table6[],2,0)</f>
        <v>DX01-L5</v>
      </c>
    </row>
    <row r="754" spans="1:16" x14ac:dyDescent="0.25">
      <c r="A754" s="289" t="s">
        <v>285</v>
      </c>
      <c r="B754">
        <v>4</v>
      </c>
      <c r="C754">
        <v>1735</v>
      </c>
      <c r="D754">
        <v>1.6</v>
      </c>
      <c r="E754" s="289" t="s">
        <v>2183</v>
      </c>
      <c r="F754">
        <v>5013942472</v>
      </c>
      <c r="G754" s="276">
        <v>45586</v>
      </c>
      <c r="H754">
        <v>20241009569441</v>
      </c>
      <c r="I754">
        <v>4.992</v>
      </c>
      <c r="J754" s="289" t="s">
        <v>383</v>
      </c>
      <c r="K754" s="289" t="s">
        <v>2185</v>
      </c>
      <c r="L754" s="289" t="s">
        <v>275</v>
      </c>
      <c r="M754" s="289" t="s">
        <v>2060</v>
      </c>
      <c r="N754" s="289" t="s">
        <v>667</v>
      </c>
      <c r="O754" s="289" t="s">
        <v>291</v>
      </c>
      <c r="P754" s="289" t="str">
        <f>VLOOKUP(CAT_Details[[#This Row],[Delivery Bp Customer Code]],Table6[],2,0)</f>
        <v>DX01-L5</v>
      </c>
    </row>
    <row r="755" spans="1:16" x14ac:dyDescent="0.25">
      <c r="A755" s="289" t="s">
        <v>285</v>
      </c>
      <c r="B755">
        <v>2</v>
      </c>
      <c r="C755">
        <v>542</v>
      </c>
      <c r="D755">
        <v>0.6</v>
      </c>
      <c r="E755" s="289" t="s">
        <v>2186</v>
      </c>
      <c r="F755">
        <v>5013942918</v>
      </c>
      <c r="G755" s="276">
        <v>45586</v>
      </c>
      <c r="H755">
        <v>20241008568682</v>
      </c>
      <c r="I755">
        <v>0.67200000000000004</v>
      </c>
      <c r="J755" s="289" t="s">
        <v>764</v>
      </c>
      <c r="K755" s="289" t="s">
        <v>2187</v>
      </c>
      <c r="L755" s="289" t="s">
        <v>275</v>
      </c>
      <c r="M755" s="289" t="s">
        <v>2050</v>
      </c>
      <c r="N755" s="289" t="s">
        <v>766</v>
      </c>
      <c r="O755" s="289" t="s">
        <v>291</v>
      </c>
      <c r="P755" s="289" t="str">
        <f>VLOOKUP(CAT_Details[[#This Row],[Delivery Bp Customer Code]],Table6[],2,0)</f>
        <v>DX01-L5</v>
      </c>
    </row>
    <row r="756" spans="1:16" x14ac:dyDescent="0.25">
      <c r="A756" s="289" t="s">
        <v>285</v>
      </c>
      <c r="B756">
        <v>7</v>
      </c>
      <c r="C756">
        <v>3055</v>
      </c>
      <c r="D756">
        <v>2.8</v>
      </c>
      <c r="E756" s="289" t="s">
        <v>2188</v>
      </c>
      <c r="F756">
        <v>5013956100</v>
      </c>
      <c r="G756" s="276">
        <v>45586</v>
      </c>
      <c r="H756" s="5">
        <v>20241010570529</v>
      </c>
      <c r="I756">
        <v>6.72</v>
      </c>
      <c r="J756" s="289" t="s">
        <v>401</v>
      </c>
      <c r="K756" s="289" t="s">
        <v>2189</v>
      </c>
      <c r="L756" s="289" t="s">
        <v>275</v>
      </c>
      <c r="M756" s="289" t="s">
        <v>2190</v>
      </c>
      <c r="N756" s="289" t="s">
        <v>404</v>
      </c>
      <c r="O756" s="289" t="s">
        <v>291</v>
      </c>
      <c r="P756" s="289" t="str">
        <f>VLOOKUP(CAT_Details[[#This Row],[Delivery Bp Customer Code]],Table6[],2,0)</f>
        <v>DX01-L5</v>
      </c>
    </row>
    <row r="757" spans="1:16" x14ac:dyDescent="0.25">
      <c r="A757" s="289" t="s">
        <v>285</v>
      </c>
      <c r="B757">
        <v>13</v>
      </c>
      <c r="C757">
        <v>910</v>
      </c>
      <c r="D757">
        <v>5.2</v>
      </c>
      <c r="E757" s="289" t="s">
        <v>2191</v>
      </c>
      <c r="F757">
        <v>5013956529</v>
      </c>
      <c r="G757" s="276">
        <v>45586</v>
      </c>
      <c r="H757">
        <v>20241010571123</v>
      </c>
      <c r="I757">
        <v>12.48</v>
      </c>
      <c r="J757" s="289" t="s">
        <v>294</v>
      </c>
      <c r="K757" s="289" t="s">
        <v>2192</v>
      </c>
      <c r="L757" s="289" t="s">
        <v>275</v>
      </c>
      <c r="M757" s="289" t="s">
        <v>2193</v>
      </c>
      <c r="N757" s="289" t="s">
        <v>1181</v>
      </c>
      <c r="O757" s="289" t="s">
        <v>291</v>
      </c>
      <c r="P757" s="289" t="str">
        <f>VLOOKUP(CAT_Details[[#This Row],[Delivery Bp Customer Code]],Table6[],2,0)</f>
        <v>DX01-L5</v>
      </c>
    </row>
    <row r="758" spans="1:16" x14ac:dyDescent="0.25">
      <c r="A758" s="289" t="s">
        <v>285</v>
      </c>
      <c r="B758">
        <v>8</v>
      </c>
      <c r="C758">
        <v>2240</v>
      </c>
      <c r="D758">
        <v>1.85</v>
      </c>
      <c r="E758" s="289" t="s">
        <v>2194</v>
      </c>
      <c r="F758">
        <v>5013971909</v>
      </c>
      <c r="G758" s="276">
        <v>45586</v>
      </c>
      <c r="H758">
        <v>20241010570553</v>
      </c>
      <c r="I758">
        <v>3.0939999999999999</v>
      </c>
      <c r="J758" s="289" t="s">
        <v>294</v>
      </c>
      <c r="K758" s="289" t="s">
        <v>2195</v>
      </c>
      <c r="L758" s="289" t="s">
        <v>275</v>
      </c>
      <c r="M758" s="289" t="s">
        <v>2017</v>
      </c>
      <c r="N758" s="289" t="s">
        <v>394</v>
      </c>
      <c r="O758" s="289" t="s">
        <v>291</v>
      </c>
      <c r="P758" s="289" t="str">
        <f>VLOOKUP(CAT_Details[[#This Row],[Delivery Bp Customer Code]],Table6[],2,0)</f>
        <v>DX01-L5</v>
      </c>
    </row>
    <row r="759" spans="1:16" x14ac:dyDescent="0.25">
      <c r="A759" s="289" t="s">
        <v>285</v>
      </c>
      <c r="B759">
        <v>1</v>
      </c>
      <c r="C759">
        <v>1150</v>
      </c>
      <c r="D759">
        <v>0.4</v>
      </c>
      <c r="E759" s="289" t="s">
        <v>2196</v>
      </c>
      <c r="F759">
        <v>5013985881</v>
      </c>
      <c r="G759" s="276">
        <v>45586</v>
      </c>
      <c r="H759" s="5">
        <v>20241014572309</v>
      </c>
      <c r="I759">
        <v>0.57599999999999996</v>
      </c>
      <c r="J759" s="289" t="s">
        <v>324</v>
      </c>
      <c r="K759" s="289" t="s">
        <v>2197</v>
      </c>
      <c r="L759" s="289" t="s">
        <v>275</v>
      </c>
      <c r="M759" s="289" t="s">
        <v>2164</v>
      </c>
      <c r="N759" s="289" t="s">
        <v>333</v>
      </c>
      <c r="O759" s="289" t="s">
        <v>291</v>
      </c>
      <c r="P759" s="289" t="str">
        <f>VLOOKUP(CAT_Details[[#This Row],[Delivery Bp Customer Code]],Table6[],2,0)</f>
        <v>DX01-L5</v>
      </c>
    </row>
    <row r="760" spans="1:16" x14ac:dyDescent="0.25">
      <c r="A760" s="289" t="s">
        <v>285</v>
      </c>
      <c r="B760">
        <v>3</v>
      </c>
      <c r="C760">
        <v>3450</v>
      </c>
      <c r="D760">
        <v>1.2</v>
      </c>
      <c r="E760" s="289" t="s">
        <v>2196</v>
      </c>
      <c r="F760">
        <v>5013985902</v>
      </c>
      <c r="G760" s="276">
        <v>45586</v>
      </c>
      <c r="H760" s="5">
        <v>20241010570913</v>
      </c>
      <c r="I760">
        <v>1.728</v>
      </c>
      <c r="J760" s="289" t="s">
        <v>324</v>
      </c>
      <c r="K760" s="289" t="s">
        <v>2198</v>
      </c>
      <c r="L760" s="289" t="s">
        <v>275</v>
      </c>
      <c r="M760" s="289" t="s">
        <v>2164</v>
      </c>
      <c r="N760" s="289" t="s">
        <v>333</v>
      </c>
      <c r="O760" s="289" t="s">
        <v>291</v>
      </c>
      <c r="P760" s="289" t="str">
        <f>VLOOKUP(CAT_Details[[#This Row],[Delivery Bp Customer Code]],Table6[],2,0)</f>
        <v>DX01-L5</v>
      </c>
    </row>
    <row r="761" spans="1:16" x14ac:dyDescent="0.25">
      <c r="A761" s="289" t="s">
        <v>285</v>
      </c>
      <c r="B761">
        <v>1</v>
      </c>
      <c r="C761">
        <v>91</v>
      </c>
      <c r="D761">
        <v>0.34</v>
      </c>
      <c r="E761" s="289" t="s">
        <v>2199</v>
      </c>
      <c r="F761">
        <v>5014000455</v>
      </c>
      <c r="G761" s="276">
        <v>45586</v>
      </c>
      <c r="H761" s="5">
        <v>20241015573301</v>
      </c>
      <c r="I761">
        <v>0.36</v>
      </c>
      <c r="J761" s="289" t="s">
        <v>350</v>
      </c>
      <c r="K761" s="289" t="s">
        <v>2200</v>
      </c>
      <c r="L761" s="289" t="s">
        <v>275</v>
      </c>
      <c r="M761" s="289" t="s">
        <v>2167</v>
      </c>
      <c r="N761" s="289" t="s">
        <v>901</v>
      </c>
      <c r="O761" s="289" t="s">
        <v>291</v>
      </c>
      <c r="P761" s="289" t="str">
        <f>VLOOKUP(CAT_Details[[#This Row],[Delivery Bp Customer Code]],Table6[],2,0)</f>
        <v>DX01-L5</v>
      </c>
    </row>
    <row r="762" spans="1:16" x14ac:dyDescent="0.25">
      <c r="A762" s="289" t="s">
        <v>285</v>
      </c>
      <c r="B762">
        <v>6</v>
      </c>
      <c r="C762">
        <v>600</v>
      </c>
      <c r="D762">
        <v>2.4</v>
      </c>
      <c r="E762" s="289" t="s">
        <v>2201</v>
      </c>
      <c r="F762">
        <v>5014000662</v>
      </c>
      <c r="G762" s="276">
        <v>45586</v>
      </c>
      <c r="H762">
        <v>20241015573261</v>
      </c>
      <c r="I762">
        <v>5.76</v>
      </c>
      <c r="J762" s="289" t="s">
        <v>350</v>
      </c>
      <c r="K762" s="289" t="s">
        <v>2202</v>
      </c>
      <c r="L762" s="289" t="s">
        <v>275</v>
      </c>
      <c r="M762" s="289" t="s">
        <v>2167</v>
      </c>
      <c r="N762" s="289" t="s">
        <v>353</v>
      </c>
      <c r="O762" s="289" t="s">
        <v>291</v>
      </c>
      <c r="P762" s="289" t="str">
        <f>VLOOKUP(CAT_Details[[#This Row],[Delivery Bp Customer Code]],Table6[],2,0)</f>
        <v>DX01-L5</v>
      </c>
    </row>
    <row r="763" spans="1:16" x14ac:dyDescent="0.25">
      <c r="A763" s="289" t="s">
        <v>285</v>
      </c>
      <c r="B763">
        <v>5</v>
      </c>
      <c r="C763">
        <v>470</v>
      </c>
      <c r="D763">
        <v>1.65</v>
      </c>
      <c r="E763" s="289" t="s">
        <v>2203</v>
      </c>
      <c r="F763">
        <v>5014000741</v>
      </c>
      <c r="G763" s="276">
        <v>45586</v>
      </c>
      <c r="H763" s="5">
        <v>20241015573509</v>
      </c>
      <c r="I763">
        <v>3.8639999999999999</v>
      </c>
      <c r="J763" s="289" t="s">
        <v>350</v>
      </c>
      <c r="K763" s="289" t="s">
        <v>2204</v>
      </c>
      <c r="L763" s="289" t="s">
        <v>275</v>
      </c>
      <c r="M763" s="289" t="s">
        <v>2167</v>
      </c>
      <c r="N763" s="289" t="s">
        <v>430</v>
      </c>
      <c r="O763" s="289" t="s">
        <v>291</v>
      </c>
      <c r="P763" s="289" t="str">
        <f>VLOOKUP(CAT_Details[[#This Row],[Delivery Bp Customer Code]],Table6[],2,0)</f>
        <v>DX01-L5</v>
      </c>
    </row>
    <row r="764" spans="1:16" x14ac:dyDescent="0.25">
      <c r="A764" s="289" t="s">
        <v>285</v>
      </c>
      <c r="B764">
        <v>2</v>
      </c>
      <c r="C764">
        <v>169</v>
      </c>
      <c r="D764">
        <v>0.4</v>
      </c>
      <c r="E764" s="289" t="s">
        <v>2205</v>
      </c>
      <c r="F764">
        <v>5014000767</v>
      </c>
      <c r="G764" s="276">
        <v>45586</v>
      </c>
      <c r="H764">
        <v>20241015573277</v>
      </c>
      <c r="I764">
        <v>0.432</v>
      </c>
      <c r="J764" s="289" t="s">
        <v>350</v>
      </c>
      <c r="K764" s="289" t="s">
        <v>2206</v>
      </c>
      <c r="L764" s="289" t="s">
        <v>275</v>
      </c>
      <c r="M764" s="289" t="s">
        <v>2207</v>
      </c>
      <c r="N764" s="289" t="s">
        <v>407</v>
      </c>
      <c r="O764" s="289" t="s">
        <v>291</v>
      </c>
      <c r="P764" s="289" t="str">
        <f>VLOOKUP(CAT_Details[[#This Row],[Delivery Bp Customer Code]],Table6[],2,0)</f>
        <v>DX01-L5</v>
      </c>
    </row>
    <row r="765" spans="1:16" x14ac:dyDescent="0.25">
      <c r="A765" s="289" t="s">
        <v>285</v>
      </c>
      <c r="B765">
        <v>11</v>
      </c>
      <c r="C765">
        <v>288</v>
      </c>
      <c r="D765">
        <v>1.4</v>
      </c>
      <c r="E765" s="289" t="s">
        <v>2208</v>
      </c>
      <c r="F765">
        <v>5014000773</v>
      </c>
      <c r="G765" s="276">
        <v>45586</v>
      </c>
      <c r="H765" s="5">
        <v>20241014572837</v>
      </c>
      <c r="I765">
        <v>2.3759999999999999</v>
      </c>
      <c r="J765" s="289" t="s">
        <v>350</v>
      </c>
      <c r="K765" s="289" t="s">
        <v>2209</v>
      </c>
      <c r="L765" s="289" t="s">
        <v>275</v>
      </c>
      <c r="M765" s="289" t="s">
        <v>2167</v>
      </c>
      <c r="N765" s="289" t="s">
        <v>378</v>
      </c>
      <c r="O765" s="289" t="s">
        <v>291</v>
      </c>
      <c r="P765" s="289" t="str">
        <f>VLOOKUP(CAT_Details[[#This Row],[Delivery Bp Customer Code]],Table6[],2,0)</f>
        <v>DX01-L5</v>
      </c>
    </row>
    <row r="766" spans="1:16" x14ac:dyDescent="0.25">
      <c r="A766" s="289" t="s">
        <v>285</v>
      </c>
      <c r="B766">
        <v>1</v>
      </c>
      <c r="C766">
        <v>98.55</v>
      </c>
      <c r="D766">
        <v>0.28000000000000003</v>
      </c>
      <c r="E766" s="289" t="s">
        <v>2210</v>
      </c>
      <c r="F766">
        <v>5014000803</v>
      </c>
      <c r="G766" s="276">
        <v>45586</v>
      </c>
      <c r="H766" s="5">
        <v>20241015573406</v>
      </c>
      <c r="I766">
        <v>0.60099999999999998</v>
      </c>
      <c r="J766" s="289" t="s">
        <v>350</v>
      </c>
      <c r="K766" s="289" t="s">
        <v>2211</v>
      </c>
      <c r="L766" s="289" t="s">
        <v>275</v>
      </c>
      <c r="M766" s="289" t="s">
        <v>2167</v>
      </c>
      <c r="N766" s="289" t="s">
        <v>366</v>
      </c>
      <c r="O766" s="289" t="s">
        <v>291</v>
      </c>
      <c r="P766" s="289" t="str">
        <f>VLOOKUP(CAT_Details[[#This Row],[Delivery Bp Customer Code]],Table6[],2,0)</f>
        <v>DX01-L5</v>
      </c>
    </row>
    <row r="767" spans="1:16" x14ac:dyDescent="0.25">
      <c r="A767" s="289" t="s">
        <v>285</v>
      </c>
      <c r="B767">
        <v>1</v>
      </c>
      <c r="C767">
        <v>54.91</v>
      </c>
      <c r="D767">
        <v>0.4</v>
      </c>
      <c r="E767" s="289" t="s">
        <v>2210</v>
      </c>
      <c r="F767">
        <v>5014000814</v>
      </c>
      <c r="G767" s="276">
        <v>45586</v>
      </c>
      <c r="H767" s="5">
        <v>20241015573399</v>
      </c>
      <c r="I767">
        <v>0.33600000000000002</v>
      </c>
      <c r="J767" s="289" t="s">
        <v>350</v>
      </c>
      <c r="K767" s="289" t="s">
        <v>2212</v>
      </c>
      <c r="L767" s="289" t="s">
        <v>275</v>
      </c>
      <c r="M767" s="289" t="s">
        <v>2167</v>
      </c>
      <c r="N767" s="289" t="s">
        <v>366</v>
      </c>
      <c r="O767" s="289" t="s">
        <v>291</v>
      </c>
      <c r="P767" s="289" t="str">
        <f>VLOOKUP(CAT_Details[[#This Row],[Delivery Bp Customer Code]],Table6[],2,0)</f>
        <v>DX01-L5</v>
      </c>
    </row>
    <row r="768" spans="1:16" x14ac:dyDescent="0.25">
      <c r="A768" s="289" t="s">
        <v>272</v>
      </c>
      <c r="B768">
        <v>5</v>
      </c>
      <c r="C768">
        <v>2775</v>
      </c>
      <c r="D768">
        <v>4</v>
      </c>
      <c r="E768" s="289" t="s">
        <v>2213</v>
      </c>
      <c r="F768">
        <v>5013956254</v>
      </c>
      <c r="G768" s="276">
        <v>45586</v>
      </c>
      <c r="H768" s="5">
        <v>20241010570511</v>
      </c>
      <c r="I768">
        <v>16.32</v>
      </c>
      <c r="J768" s="289" t="s">
        <v>401</v>
      </c>
      <c r="K768" s="289" t="s">
        <v>2214</v>
      </c>
      <c r="L768" s="289" t="s">
        <v>275</v>
      </c>
      <c r="M768" s="289" t="s">
        <v>2215</v>
      </c>
      <c r="N768" s="289" t="s">
        <v>465</v>
      </c>
      <c r="O768" s="289" t="s">
        <v>277</v>
      </c>
      <c r="P768" s="289" t="str">
        <f>VLOOKUP(CAT_Details[[#This Row],[Delivery Bp Customer Code]],Table6[],2,0)</f>
        <v>U2-L5</v>
      </c>
    </row>
    <row r="769" spans="1:16" x14ac:dyDescent="0.25">
      <c r="A769" s="289" t="s">
        <v>272</v>
      </c>
      <c r="B769">
        <v>42</v>
      </c>
      <c r="C769">
        <v>1318</v>
      </c>
      <c r="D769">
        <v>9.4499999999999993</v>
      </c>
      <c r="E769" s="289" t="s">
        <v>2216</v>
      </c>
      <c r="F769">
        <v>5013972166</v>
      </c>
      <c r="G769" s="276">
        <v>45586</v>
      </c>
      <c r="H769">
        <v>20241007567659</v>
      </c>
      <c r="I769">
        <v>21.707999999999998</v>
      </c>
      <c r="J769" s="289" t="s">
        <v>280</v>
      </c>
      <c r="K769" s="289" t="s">
        <v>2217</v>
      </c>
      <c r="L769" s="289" t="s">
        <v>275</v>
      </c>
      <c r="M769" s="289" t="s">
        <v>2218</v>
      </c>
      <c r="N769" s="289" t="s">
        <v>1226</v>
      </c>
      <c r="O769" s="289" t="s">
        <v>277</v>
      </c>
      <c r="P769" s="289" t="str">
        <f>VLOOKUP(CAT_Details[[#This Row],[Delivery Bp Customer Code]],Table6[],2,0)</f>
        <v>U2-L5</v>
      </c>
    </row>
    <row r="770" spans="1:16" x14ac:dyDescent="0.25">
      <c r="A770" s="289" t="s">
        <v>272</v>
      </c>
      <c r="B770">
        <v>1</v>
      </c>
      <c r="C770">
        <v>116</v>
      </c>
      <c r="D770">
        <v>0.18</v>
      </c>
      <c r="E770" s="289" t="s">
        <v>2219</v>
      </c>
      <c r="F770">
        <v>5014000622</v>
      </c>
      <c r="G770" s="276">
        <v>45586</v>
      </c>
      <c r="H770">
        <v>20241014572678</v>
      </c>
      <c r="I770">
        <v>0.20599999999999999</v>
      </c>
      <c r="J770" s="289" t="s">
        <v>350</v>
      </c>
      <c r="K770" s="289" t="s">
        <v>2220</v>
      </c>
      <c r="L770" s="289" t="s">
        <v>275</v>
      </c>
      <c r="M770" s="289" t="s">
        <v>2167</v>
      </c>
      <c r="N770" s="289" t="s">
        <v>1054</v>
      </c>
      <c r="O770" s="289" t="s">
        <v>277</v>
      </c>
      <c r="P770" s="289" t="str">
        <f>VLOOKUP(CAT_Details[[#This Row],[Delivery Bp Customer Code]],Table6[],2,0)</f>
        <v>U2-L5</v>
      </c>
    </row>
    <row r="771" spans="1:16" x14ac:dyDescent="0.25">
      <c r="A771" s="289" t="s">
        <v>272</v>
      </c>
      <c r="B771">
        <v>24</v>
      </c>
      <c r="C771">
        <v>2112</v>
      </c>
      <c r="D771">
        <v>10.8</v>
      </c>
      <c r="E771" s="289" t="s">
        <v>2221</v>
      </c>
      <c r="F771">
        <v>5014000747</v>
      </c>
      <c r="G771" s="276">
        <v>45586</v>
      </c>
      <c r="H771">
        <v>20241015573056</v>
      </c>
      <c r="I771">
        <v>25.92</v>
      </c>
      <c r="J771" s="289" t="s">
        <v>350</v>
      </c>
      <c r="K771" s="289" t="s">
        <v>2222</v>
      </c>
      <c r="L771" s="289" t="s">
        <v>275</v>
      </c>
      <c r="M771" s="289" t="s">
        <v>2167</v>
      </c>
      <c r="N771" s="289" t="s">
        <v>462</v>
      </c>
      <c r="O771" s="289" t="s">
        <v>277</v>
      </c>
      <c r="P771" s="289" t="str">
        <f>VLOOKUP(CAT_Details[[#This Row],[Delivery Bp Customer Code]],Table6[],2,0)</f>
        <v>U2-L5</v>
      </c>
    </row>
    <row r="772" spans="1:16" x14ac:dyDescent="0.25">
      <c r="A772" s="289" t="s">
        <v>272</v>
      </c>
      <c r="B772">
        <v>3</v>
      </c>
      <c r="C772">
        <v>33</v>
      </c>
      <c r="D772">
        <v>0.24</v>
      </c>
      <c r="E772" s="289" t="s">
        <v>2223</v>
      </c>
      <c r="F772">
        <v>5014015468</v>
      </c>
      <c r="G772" s="276">
        <v>45586</v>
      </c>
      <c r="H772">
        <v>20241010570983</v>
      </c>
      <c r="I772">
        <v>0.19500000000000001</v>
      </c>
      <c r="J772" s="289" t="s">
        <v>302</v>
      </c>
      <c r="K772" s="289" t="s">
        <v>2224</v>
      </c>
      <c r="L772" s="289" t="s">
        <v>275</v>
      </c>
      <c r="M772" s="289" t="s">
        <v>2225</v>
      </c>
      <c r="N772" s="289" t="s">
        <v>450</v>
      </c>
      <c r="O772" s="289" t="s">
        <v>277</v>
      </c>
      <c r="P772" s="289" t="str">
        <f>VLOOKUP(CAT_Details[[#This Row],[Delivery Bp Customer Code]],Table6[],2,0)</f>
        <v>U2-L5</v>
      </c>
    </row>
    <row r="773" spans="1:16" x14ac:dyDescent="0.25">
      <c r="A773" s="289" t="s">
        <v>278</v>
      </c>
      <c r="B773">
        <v>3</v>
      </c>
      <c r="C773">
        <v>732</v>
      </c>
      <c r="D773">
        <v>1.2</v>
      </c>
      <c r="E773" s="289" t="s">
        <v>2226</v>
      </c>
      <c r="F773">
        <v>5014000620</v>
      </c>
      <c r="G773" s="276">
        <v>45587</v>
      </c>
      <c r="H773">
        <v>20241008568932</v>
      </c>
      <c r="I773">
        <v>1.44</v>
      </c>
      <c r="J773" s="289" t="s">
        <v>280</v>
      </c>
      <c r="K773" s="289" t="s">
        <v>2227</v>
      </c>
      <c r="L773" s="289" t="s">
        <v>275</v>
      </c>
      <c r="M773" s="289" t="s">
        <v>2228</v>
      </c>
      <c r="N773" s="289" t="s">
        <v>636</v>
      </c>
      <c r="O773" s="289" t="s">
        <v>498</v>
      </c>
      <c r="P773" s="289" t="str">
        <f>VLOOKUP(CAT_Details[[#This Row],[Delivery Bp Customer Code]],Table6[],2,0)</f>
        <v>DK-BM01</v>
      </c>
    </row>
    <row r="774" spans="1:16" x14ac:dyDescent="0.25">
      <c r="A774" s="289" t="s">
        <v>278</v>
      </c>
      <c r="B774">
        <v>11</v>
      </c>
      <c r="C774">
        <v>3100</v>
      </c>
      <c r="D774">
        <v>2.2000000000000002</v>
      </c>
      <c r="E774" s="289" t="s">
        <v>2229</v>
      </c>
      <c r="F774">
        <v>5014000776</v>
      </c>
      <c r="G774" s="276">
        <v>45587</v>
      </c>
      <c r="H774">
        <v>20241015573121</v>
      </c>
      <c r="I774">
        <v>2.64</v>
      </c>
      <c r="J774" s="289" t="s">
        <v>324</v>
      </c>
      <c r="K774" s="289" t="s">
        <v>2230</v>
      </c>
      <c r="L774" s="289" t="s">
        <v>275</v>
      </c>
      <c r="M774" s="289" t="s">
        <v>2231</v>
      </c>
      <c r="N774" s="289" t="s">
        <v>336</v>
      </c>
      <c r="O774" s="289" t="s">
        <v>498</v>
      </c>
      <c r="P774" s="289" t="str">
        <f>VLOOKUP(CAT_Details[[#This Row],[Delivery Bp Customer Code]],Table6[],2,0)</f>
        <v>DK-BM01</v>
      </c>
    </row>
    <row r="775" spans="1:16" x14ac:dyDescent="0.25">
      <c r="A775" s="289" t="s">
        <v>278</v>
      </c>
      <c r="B775">
        <v>1</v>
      </c>
      <c r="C775">
        <v>430</v>
      </c>
      <c r="D775">
        <v>0.4</v>
      </c>
      <c r="E775" s="289" t="s">
        <v>2232</v>
      </c>
      <c r="F775">
        <v>5014015713</v>
      </c>
      <c r="G775" s="276">
        <v>45587</v>
      </c>
      <c r="H775" s="5">
        <v>20241008568793</v>
      </c>
      <c r="I775">
        <v>0.96</v>
      </c>
      <c r="J775" s="289" t="s">
        <v>280</v>
      </c>
      <c r="K775" s="289" t="s">
        <v>2233</v>
      </c>
      <c r="L775" s="289" t="s">
        <v>275</v>
      </c>
      <c r="M775" s="289" t="s">
        <v>2234</v>
      </c>
      <c r="N775" s="289" t="s">
        <v>868</v>
      </c>
      <c r="O775" s="289" t="s">
        <v>498</v>
      </c>
      <c r="P775" s="289" t="str">
        <f>VLOOKUP(CAT_Details[[#This Row],[Delivery Bp Customer Code]],Table6[],2,0)</f>
        <v>DK-BM01</v>
      </c>
    </row>
    <row r="776" spans="1:16" x14ac:dyDescent="0.25">
      <c r="A776" s="289" t="s">
        <v>278</v>
      </c>
      <c r="B776">
        <v>3</v>
      </c>
      <c r="C776">
        <v>678</v>
      </c>
      <c r="D776">
        <v>1.2</v>
      </c>
      <c r="E776" s="289" t="s">
        <v>2235</v>
      </c>
      <c r="F776">
        <v>5014015761</v>
      </c>
      <c r="G776" s="276">
        <v>45587</v>
      </c>
      <c r="H776">
        <v>20241016574083</v>
      </c>
      <c r="I776">
        <v>2.88</v>
      </c>
      <c r="J776" s="289" t="s">
        <v>350</v>
      </c>
      <c r="K776" s="289" t="s">
        <v>2236</v>
      </c>
      <c r="L776" s="289" t="s">
        <v>275</v>
      </c>
      <c r="M776" s="289" t="s">
        <v>2207</v>
      </c>
      <c r="N776" s="289" t="s">
        <v>1395</v>
      </c>
      <c r="O776" s="289" t="s">
        <v>498</v>
      </c>
      <c r="P776" s="289" t="str">
        <f>VLOOKUP(CAT_Details[[#This Row],[Delivery Bp Customer Code]],Table6[],2,0)</f>
        <v>DK-BM01</v>
      </c>
    </row>
    <row r="777" spans="1:16" x14ac:dyDescent="0.25">
      <c r="A777" s="289" t="s">
        <v>75</v>
      </c>
      <c r="B777">
        <v>1</v>
      </c>
      <c r="C777">
        <v>28</v>
      </c>
      <c r="D777">
        <v>0.2</v>
      </c>
      <c r="E777" s="289" t="s">
        <v>2237</v>
      </c>
      <c r="F777">
        <v>5014000756</v>
      </c>
      <c r="G777" s="276">
        <v>45587</v>
      </c>
      <c r="H777" s="5">
        <v>20241015573369</v>
      </c>
      <c r="I777">
        <v>0.24</v>
      </c>
      <c r="J777" s="289" t="s">
        <v>324</v>
      </c>
      <c r="K777" s="289" t="s">
        <v>2238</v>
      </c>
      <c r="L777" s="289" t="s">
        <v>275</v>
      </c>
      <c r="M777" s="289" t="s">
        <v>2164</v>
      </c>
      <c r="N777" s="289" t="s">
        <v>616</v>
      </c>
      <c r="O777" s="289" t="s">
        <v>2173</v>
      </c>
      <c r="P777" s="289" t="str">
        <f>VLOOKUP(CAT_Details[[#This Row],[Delivery Bp Customer Code]],Table6[],2,0)</f>
        <v>OYL1</v>
      </c>
    </row>
    <row r="778" spans="1:16" x14ac:dyDescent="0.25">
      <c r="A778" s="289" t="s">
        <v>75</v>
      </c>
      <c r="B778">
        <v>5</v>
      </c>
      <c r="C778">
        <v>2826</v>
      </c>
      <c r="D778">
        <v>2</v>
      </c>
      <c r="E778" s="289" t="s">
        <v>2239</v>
      </c>
      <c r="F778">
        <v>5014000840</v>
      </c>
      <c r="G778" s="276">
        <v>45587</v>
      </c>
      <c r="H778">
        <v>20241014572442</v>
      </c>
      <c r="I778">
        <v>3.36</v>
      </c>
      <c r="J778" s="289" t="s">
        <v>324</v>
      </c>
      <c r="K778" s="289" t="s">
        <v>2240</v>
      </c>
      <c r="L778" s="289" t="s">
        <v>275</v>
      </c>
      <c r="M778" s="289" t="s">
        <v>2241</v>
      </c>
      <c r="N778" s="289" t="s">
        <v>2242</v>
      </c>
      <c r="O778" s="289" t="s">
        <v>2173</v>
      </c>
      <c r="P778" s="289" t="str">
        <f>VLOOKUP(CAT_Details[[#This Row],[Delivery Bp Customer Code]],Table6[],2,0)</f>
        <v>OYL1</v>
      </c>
    </row>
    <row r="779" spans="1:16" x14ac:dyDescent="0.25">
      <c r="A779" s="289" t="s">
        <v>75</v>
      </c>
      <c r="B779">
        <v>1</v>
      </c>
      <c r="C779">
        <v>295</v>
      </c>
      <c r="D779">
        <v>0.2</v>
      </c>
      <c r="E779" s="289" t="s">
        <v>2243</v>
      </c>
      <c r="F779">
        <v>5014015373</v>
      </c>
      <c r="G779" s="276">
        <v>45587</v>
      </c>
      <c r="H779">
        <v>20241016574366</v>
      </c>
      <c r="I779">
        <v>0.48</v>
      </c>
      <c r="J779" s="289" t="s">
        <v>350</v>
      </c>
      <c r="K779" s="289" t="s">
        <v>2244</v>
      </c>
      <c r="L779" s="289" t="s">
        <v>275</v>
      </c>
      <c r="M779" s="289" t="s">
        <v>2245</v>
      </c>
      <c r="N779" s="289" t="s">
        <v>999</v>
      </c>
      <c r="O779" s="289" t="s">
        <v>2173</v>
      </c>
      <c r="P779" s="289" t="str">
        <f>VLOOKUP(CAT_Details[[#This Row],[Delivery Bp Customer Code]],Table6[],2,0)</f>
        <v>OYL1</v>
      </c>
    </row>
    <row r="780" spans="1:16" x14ac:dyDescent="0.25">
      <c r="A780" s="289" t="s">
        <v>75</v>
      </c>
      <c r="B780">
        <v>1</v>
      </c>
      <c r="C780">
        <v>1</v>
      </c>
      <c r="D780">
        <v>0.06</v>
      </c>
      <c r="E780" s="289" t="s">
        <v>2246</v>
      </c>
      <c r="F780">
        <v>5014015380</v>
      </c>
      <c r="G780" s="276">
        <v>45587</v>
      </c>
      <c r="H780">
        <v>20241015573670</v>
      </c>
      <c r="I780">
        <v>2.8000000000000001E-2</v>
      </c>
      <c r="J780" s="289" t="s">
        <v>350</v>
      </c>
      <c r="K780" s="289" t="s">
        <v>2247</v>
      </c>
      <c r="L780" s="289" t="s">
        <v>275</v>
      </c>
      <c r="M780" s="289" t="s">
        <v>2248</v>
      </c>
      <c r="N780" s="289" t="s">
        <v>2249</v>
      </c>
      <c r="O780" s="289" t="s">
        <v>2173</v>
      </c>
      <c r="P780" s="289" t="str">
        <f>VLOOKUP(CAT_Details[[#This Row],[Delivery Bp Customer Code]],Table6[],2,0)</f>
        <v>OYL1</v>
      </c>
    </row>
    <row r="781" spans="1:16" x14ac:dyDescent="0.25">
      <c r="A781" s="289" t="s">
        <v>75</v>
      </c>
      <c r="B781">
        <v>2</v>
      </c>
      <c r="C781">
        <v>25</v>
      </c>
      <c r="D781">
        <v>0.23</v>
      </c>
      <c r="E781" s="289" t="s">
        <v>2250</v>
      </c>
      <c r="F781">
        <v>5014015530</v>
      </c>
      <c r="G781" s="276">
        <v>45587</v>
      </c>
      <c r="H781">
        <v>20241015573436</v>
      </c>
      <c r="I781">
        <v>0.21199999999999999</v>
      </c>
      <c r="J781" s="289" t="s">
        <v>350</v>
      </c>
      <c r="K781" s="289" t="s">
        <v>2251</v>
      </c>
      <c r="L781" s="289" t="s">
        <v>275</v>
      </c>
      <c r="M781" s="289" t="s">
        <v>2245</v>
      </c>
      <c r="N781" s="289" t="s">
        <v>2252</v>
      </c>
      <c r="O781" s="289" t="s">
        <v>2173</v>
      </c>
      <c r="P781" s="289" t="str">
        <f>VLOOKUP(CAT_Details[[#This Row],[Delivery Bp Customer Code]],Table6[],2,0)</f>
        <v>OYL1</v>
      </c>
    </row>
    <row r="782" spans="1:16" x14ac:dyDescent="0.25">
      <c r="A782" s="289" t="s">
        <v>75</v>
      </c>
      <c r="B782">
        <v>6</v>
      </c>
      <c r="C782">
        <v>114</v>
      </c>
      <c r="D782">
        <v>0.93</v>
      </c>
      <c r="E782" s="289" t="s">
        <v>2250</v>
      </c>
      <c r="F782">
        <v>5014015562</v>
      </c>
      <c r="G782" s="276">
        <v>45587</v>
      </c>
      <c r="H782">
        <v>20241015573505</v>
      </c>
      <c r="I782">
        <v>0.77700000000000002</v>
      </c>
      <c r="J782" s="289" t="s">
        <v>350</v>
      </c>
      <c r="K782" s="289" t="s">
        <v>2253</v>
      </c>
      <c r="L782" s="289" t="s">
        <v>275</v>
      </c>
      <c r="M782" s="289" t="s">
        <v>2245</v>
      </c>
      <c r="N782" s="289" t="s">
        <v>2252</v>
      </c>
      <c r="O782" s="289" t="s">
        <v>2173</v>
      </c>
      <c r="P782" s="289" t="str">
        <f>VLOOKUP(CAT_Details[[#This Row],[Delivery Bp Customer Code]],Table6[],2,0)</f>
        <v>OYL1</v>
      </c>
    </row>
    <row r="783" spans="1:16" x14ac:dyDescent="0.25">
      <c r="A783" s="289" t="s">
        <v>75</v>
      </c>
      <c r="B783">
        <v>1</v>
      </c>
      <c r="C783">
        <v>109.58</v>
      </c>
      <c r="D783">
        <v>0.2</v>
      </c>
      <c r="E783" s="289" t="s">
        <v>2254</v>
      </c>
      <c r="F783">
        <v>5014015630</v>
      </c>
      <c r="G783" s="276">
        <v>45587</v>
      </c>
      <c r="H783" s="5">
        <v>20241015573669</v>
      </c>
      <c r="I783">
        <v>0.34599999999999997</v>
      </c>
      <c r="J783" s="289" t="s">
        <v>350</v>
      </c>
      <c r="K783" s="289" t="s">
        <v>2255</v>
      </c>
      <c r="L783" s="289" t="s">
        <v>275</v>
      </c>
      <c r="M783" s="289" t="s">
        <v>2176</v>
      </c>
      <c r="N783" s="289" t="s">
        <v>2256</v>
      </c>
      <c r="O783" s="289" t="s">
        <v>2173</v>
      </c>
      <c r="P783" s="289" t="str">
        <f>VLOOKUP(CAT_Details[[#This Row],[Delivery Bp Customer Code]],Table6[],2,0)</f>
        <v>OYL1</v>
      </c>
    </row>
    <row r="784" spans="1:16" x14ac:dyDescent="0.25">
      <c r="A784" s="289" t="s">
        <v>75</v>
      </c>
      <c r="B784">
        <v>3</v>
      </c>
      <c r="C784">
        <v>245</v>
      </c>
      <c r="D784">
        <v>0.87</v>
      </c>
      <c r="E784" s="289" t="s">
        <v>2257</v>
      </c>
      <c r="F784">
        <v>5014015683</v>
      </c>
      <c r="G784" s="276">
        <v>45587</v>
      </c>
      <c r="H784">
        <v>20241017575374</v>
      </c>
      <c r="I784">
        <v>1.3540000000000001</v>
      </c>
      <c r="J784" s="289" t="s">
        <v>350</v>
      </c>
      <c r="K784" s="289" t="s">
        <v>2258</v>
      </c>
      <c r="L784" s="289" t="s">
        <v>275</v>
      </c>
      <c r="M784" s="289" t="s">
        <v>2245</v>
      </c>
      <c r="N784" s="289" t="s">
        <v>2259</v>
      </c>
      <c r="O784" s="289" t="s">
        <v>2173</v>
      </c>
      <c r="P784" s="289" t="str">
        <f>VLOOKUP(CAT_Details[[#This Row],[Delivery Bp Customer Code]],Table6[],2,0)</f>
        <v>OYL1</v>
      </c>
    </row>
    <row r="785" spans="1:16" x14ac:dyDescent="0.25">
      <c r="A785" s="289" t="s">
        <v>75</v>
      </c>
      <c r="B785">
        <v>1</v>
      </c>
      <c r="C785">
        <v>28</v>
      </c>
      <c r="D785">
        <v>0.4</v>
      </c>
      <c r="E785" s="289" t="s">
        <v>2260</v>
      </c>
      <c r="F785">
        <v>5014015904</v>
      </c>
      <c r="G785" s="276">
        <v>45587</v>
      </c>
      <c r="H785">
        <v>20241015573120</v>
      </c>
      <c r="I785">
        <v>0.96</v>
      </c>
      <c r="J785" s="289" t="s">
        <v>350</v>
      </c>
      <c r="K785" s="289" t="s">
        <v>2261</v>
      </c>
      <c r="L785" s="289" t="s">
        <v>275</v>
      </c>
      <c r="M785" s="289" t="s">
        <v>2207</v>
      </c>
      <c r="N785" s="289" t="s">
        <v>2262</v>
      </c>
      <c r="O785" s="289" t="s">
        <v>2173</v>
      </c>
      <c r="P785" s="289" t="str">
        <f>VLOOKUP(CAT_Details[[#This Row],[Delivery Bp Customer Code]],Table6[],2,0)</f>
        <v>OYL1</v>
      </c>
    </row>
    <row r="786" spans="1:16" x14ac:dyDescent="0.25">
      <c r="A786" s="289" t="s">
        <v>75</v>
      </c>
      <c r="B786">
        <v>1</v>
      </c>
      <c r="C786">
        <v>221</v>
      </c>
      <c r="D786">
        <v>0.4</v>
      </c>
      <c r="E786" s="289" t="s">
        <v>2263</v>
      </c>
      <c r="F786">
        <v>5014028812</v>
      </c>
      <c r="G786" s="276">
        <v>45587</v>
      </c>
      <c r="H786">
        <v>20241014572234</v>
      </c>
      <c r="I786">
        <v>0.96</v>
      </c>
      <c r="J786" s="289" t="s">
        <v>273</v>
      </c>
      <c r="K786" s="289" t="s">
        <v>2264</v>
      </c>
      <c r="L786" s="289" t="s">
        <v>275</v>
      </c>
      <c r="M786" s="289" t="s">
        <v>2265</v>
      </c>
      <c r="N786" s="289" t="s">
        <v>1003</v>
      </c>
      <c r="O786" s="289" t="s">
        <v>2173</v>
      </c>
      <c r="P786" s="289" t="str">
        <f>VLOOKUP(CAT_Details[[#This Row],[Delivery Bp Customer Code]],Table6[],2,0)</f>
        <v>OYL1</v>
      </c>
    </row>
    <row r="787" spans="1:16" x14ac:dyDescent="0.25">
      <c r="A787" s="289" t="s">
        <v>76</v>
      </c>
      <c r="B787">
        <v>1</v>
      </c>
      <c r="C787">
        <v>6</v>
      </c>
      <c r="D787">
        <v>0.1</v>
      </c>
      <c r="E787" s="289" t="s">
        <v>2266</v>
      </c>
      <c r="F787">
        <v>5013985909</v>
      </c>
      <c r="G787" s="276">
        <v>45587</v>
      </c>
      <c r="H787" s="5">
        <v>20241014572571</v>
      </c>
      <c r="I787">
        <v>7.1999999999999995E-2</v>
      </c>
      <c r="J787" s="289" t="s">
        <v>345</v>
      </c>
      <c r="K787" s="289" t="s">
        <v>2267</v>
      </c>
      <c r="L787" s="289" t="s">
        <v>275</v>
      </c>
      <c r="M787" s="289" t="s">
        <v>2268</v>
      </c>
      <c r="N787" s="289" t="s">
        <v>512</v>
      </c>
      <c r="O787" s="289" t="s">
        <v>748</v>
      </c>
      <c r="P787" s="289" t="str">
        <f>VLOOKUP(CAT_Details[[#This Row],[Delivery Bp Customer Code]],Table6[],2,0)</f>
        <v>No Loc</v>
      </c>
    </row>
    <row r="788" spans="1:16" x14ac:dyDescent="0.25">
      <c r="A788" s="289" t="s">
        <v>76</v>
      </c>
      <c r="B788">
        <v>2</v>
      </c>
      <c r="C788">
        <v>196</v>
      </c>
      <c r="D788">
        <v>0.87</v>
      </c>
      <c r="E788" s="289" t="s">
        <v>2269</v>
      </c>
      <c r="F788">
        <v>5014000877</v>
      </c>
      <c r="G788" s="276">
        <v>45587</v>
      </c>
      <c r="H788">
        <v>20241015573162</v>
      </c>
      <c r="I788">
        <v>1.337</v>
      </c>
      <c r="J788" s="289" t="s">
        <v>287</v>
      </c>
      <c r="K788" s="289" t="s">
        <v>2270</v>
      </c>
      <c r="L788" s="289" t="s">
        <v>275</v>
      </c>
      <c r="M788" s="289" t="s">
        <v>2271</v>
      </c>
      <c r="N788" s="289" t="s">
        <v>1198</v>
      </c>
      <c r="O788" s="289" t="s">
        <v>748</v>
      </c>
      <c r="P788" s="289" t="str">
        <f>VLOOKUP(CAT_Details[[#This Row],[Delivery Bp Customer Code]],Table6[],2,0)</f>
        <v>No Loc</v>
      </c>
    </row>
    <row r="789" spans="1:16" x14ac:dyDescent="0.25">
      <c r="A789" s="289" t="s">
        <v>285</v>
      </c>
      <c r="B789">
        <v>24</v>
      </c>
      <c r="C789">
        <v>10500</v>
      </c>
      <c r="D789">
        <v>9.6</v>
      </c>
      <c r="E789" s="289" t="s">
        <v>2272</v>
      </c>
      <c r="F789">
        <v>5013972125</v>
      </c>
      <c r="G789" s="276">
        <v>45587</v>
      </c>
      <c r="H789" s="5">
        <v>20241010570914</v>
      </c>
      <c r="I789">
        <v>23.04</v>
      </c>
      <c r="J789" s="289" t="s">
        <v>383</v>
      </c>
      <c r="K789" s="289" t="s">
        <v>2273</v>
      </c>
      <c r="L789" s="289" t="s">
        <v>275</v>
      </c>
      <c r="M789" s="289" t="s">
        <v>2274</v>
      </c>
      <c r="N789" s="289" t="s">
        <v>386</v>
      </c>
      <c r="O789" s="289" t="s">
        <v>291</v>
      </c>
      <c r="P789" s="289" t="str">
        <f>VLOOKUP(CAT_Details[[#This Row],[Delivery Bp Customer Code]],Table6[],2,0)</f>
        <v>DX01-L5</v>
      </c>
    </row>
    <row r="790" spans="1:16" x14ac:dyDescent="0.25">
      <c r="A790" s="289" t="s">
        <v>285</v>
      </c>
      <c r="B790">
        <v>1</v>
      </c>
      <c r="C790">
        <v>290</v>
      </c>
      <c r="D790">
        <v>0.4</v>
      </c>
      <c r="E790" s="289" t="s">
        <v>2275</v>
      </c>
      <c r="F790">
        <v>5013972320</v>
      </c>
      <c r="G790" s="276">
        <v>45587</v>
      </c>
      <c r="H790">
        <v>20241009569614</v>
      </c>
      <c r="I790">
        <v>0.96</v>
      </c>
      <c r="J790" s="289" t="s">
        <v>324</v>
      </c>
      <c r="K790" s="289" t="s">
        <v>2276</v>
      </c>
      <c r="L790" s="289" t="s">
        <v>275</v>
      </c>
      <c r="M790" s="289" t="s">
        <v>2074</v>
      </c>
      <c r="N790" s="289" t="s">
        <v>375</v>
      </c>
      <c r="O790" s="289" t="s">
        <v>291</v>
      </c>
      <c r="P790" s="289" t="str">
        <f>VLOOKUP(CAT_Details[[#This Row],[Delivery Bp Customer Code]],Table6[],2,0)</f>
        <v>DX01-L5</v>
      </c>
    </row>
    <row r="791" spans="1:16" x14ac:dyDescent="0.25">
      <c r="A791" s="289" t="s">
        <v>285</v>
      </c>
      <c r="B791">
        <v>1</v>
      </c>
      <c r="C791">
        <v>186</v>
      </c>
      <c r="D791">
        <v>0.4</v>
      </c>
      <c r="E791" s="289" t="s">
        <v>2277</v>
      </c>
      <c r="F791">
        <v>5013985890</v>
      </c>
      <c r="G791" s="276">
        <v>45587</v>
      </c>
      <c r="H791">
        <v>20241014572181</v>
      </c>
      <c r="I791">
        <v>0.67200000000000004</v>
      </c>
      <c r="J791" s="289" t="s">
        <v>345</v>
      </c>
      <c r="K791" s="289" t="s">
        <v>2278</v>
      </c>
      <c r="L791" s="289" t="s">
        <v>275</v>
      </c>
      <c r="M791" s="289" t="s">
        <v>2268</v>
      </c>
      <c r="N791" s="289" t="s">
        <v>348</v>
      </c>
      <c r="O791" s="289" t="s">
        <v>291</v>
      </c>
      <c r="P791" s="289" t="str">
        <f>VLOOKUP(CAT_Details[[#This Row],[Delivery Bp Customer Code]],Table6[],2,0)</f>
        <v>DX01-L5</v>
      </c>
    </row>
    <row r="792" spans="1:16" x14ac:dyDescent="0.25">
      <c r="A792" s="289" t="s">
        <v>285</v>
      </c>
      <c r="B792">
        <v>9</v>
      </c>
      <c r="C792">
        <v>1791</v>
      </c>
      <c r="D792">
        <v>4.3899999999999997</v>
      </c>
      <c r="E792" s="289" t="s">
        <v>2279</v>
      </c>
      <c r="F792">
        <v>5013985906</v>
      </c>
      <c r="G792" s="276">
        <v>45587</v>
      </c>
      <c r="H792">
        <v>20241014572517</v>
      </c>
      <c r="I792">
        <v>9.4770000000000003</v>
      </c>
      <c r="J792" s="289" t="s">
        <v>345</v>
      </c>
      <c r="K792" s="289" t="s">
        <v>2280</v>
      </c>
      <c r="L792" s="289" t="s">
        <v>275</v>
      </c>
      <c r="M792" s="289" t="s">
        <v>2120</v>
      </c>
      <c r="N792" s="289" t="s">
        <v>415</v>
      </c>
      <c r="O792" s="289" t="s">
        <v>291</v>
      </c>
      <c r="P792" s="289" t="str">
        <f>VLOOKUP(CAT_Details[[#This Row],[Delivery Bp Customer Code]],Table6[],2,0)</f>
        <v>DX01-L5</v>
      </c>
    </row>
    <row r="793" spans="1:16" x14ac:dyDescent="0.25">
      <c r="A793" s="289" t="s">
        <v>285</v>
      </c>
      <c r="B793">
        <v>19</v>
      </c>
      <c r="C793">
        <v>2750</v>
      </c>
      <c r="D793">
        <v>7.76</v>
      </c>
      <c r="E793" s="289" t="s">
        <v>2281</v>
      </c>
      <c r="F793">
        <v>5013985970</v>
      </c>
      <c r="G793" s="276">
        <v>45587</v>
      </c>
      <c r="H793">
        <v>20241010570683</v>
      </c>
      <c r="I793">
        <v>16.064</v>
      </c>
      <c r="J793" s="289" t="s">
        <v>345</v>
      </c>
      <c r="K793" s="289" t="s">
        <v>2282</v>
      </c>
      <c r="L793" s="289" t="s">
        <v>275</v>
      </c>
      <c r="M793" s="289" t="s">
        <v>2283</v>
      </c>
      <c r="N793" s="289" t="s">
        <v>427</v>
      </c>
      <c r="O793" s="289" t="s">
        <v>291</v>
      </c>
      <c r="P793" s="289" t="str">
        <f>VLOOKUP(CAT_Details[[#This Row],[Delivery Bp Customer Code]],Table6[],2,0)</f>
        <v>DX01-L5</v>
      </c>
    </row>
    <row r="794" spans="1:16" x14ac:dyDescent="0.25">
      <c r="A794" s="289" t="s">
        <v>285</v>
      </c>
      <c r="B794">
        <v>34</v>
      </c>
      <c r="C794">
        <v>14400</v>
      </c>
      <c r="D794">
        <v>17</v>
      </c>
      <c r="E794" s="289" t="s">
        <v>2284</v>
      </c>
      <c r="F794">
        <v>5013985991</v>
      </c>
      <c r="G794" s="276">
        <v>45587</v>
      </c>
      <c r="H794" s="5">
        <v>20241011571728</v>
      </c>
      <c r="I794">
        <v>40.799999999999997</v>
      </c>
      <c r="J794" s="289" t="s">
        <v>287</v>
      </c>
      <c r="K794" s="289" t="s">
        <v>2285</v>
      </c>
      <c r="L794" s="289" t="s">
        <v>275</v>
      </c>
      <c r="M794" s="289" t="s">
        <v>2271</v>
      </c>
      <c r="N794" s="289" t="s">
        <v>889</v>
      </c>
      <c r="O794" s="289" t="s">
        <v>291</v>
      </c>
      <c r="P794" s="289" t="str">
        <f>VLOOKUP(CAT_Details[[#This Row],[Delivery Bp Customer Code]],Table6[],2,0)</f>
        <v>DX01-L5</v>
      </c>
    </row>
    <row r="795" spans="1:16" x14ac:dyDescent="0.25">
      <c r="A795" s="289" t="s">
        <v>285</v>
      </c>
      <c r="B795">
        <v>2</v>
      </c>
      <c r="C795">
        <v>283</v>
      </c>
      <c r="D795">
        <v>0.45</v>
      </c>
      <c r="E795" s="289" t="s">
        <v>2286</v>
      </c>
      <c r="F795">
        <v>5014000725</v>
      </c>
      <c r="G795" s="276">
        <v>45587</v>
      </c>
      <c r="H795">
        <v>20241014572825</v>
      </c>
      <c r="I795">
        <v>0.996</v>
      </c>
      <c r="J795" s="289" t="s">
        <v>280</v>
      </c>
      <c r="K795" s="289" t="s">
        <v>2287</v>
      </c>
      <c r="L795" s="289" t="s">
        <v>275</v>
      </c>
      <c r="M795" s="289" t="s">
        <v>2234</v>
      </c>
      <c r="N795" s="289" t="s">
        <v>424</v>
      </c>
      <c r="O795" s="289" t="s">
        <v>291</v>
      </c>
      <c r="P795" s="289" t="str">
        <f>VLOOKUP(CAT_Details[[#This Row],[Delivery Bp Customer Code]],Table6[],2,0)</f>
        <v>DX01-L5</v>
      </c>
    </row>
    <row r="796" spans="1:16" x14ac:dyDescent="0.25">
      <c r="A796" s="289" t="s">
        <v>285</v>
      </c>
      <c r="B796">
        <v>2</v>
      </c>
      <c r="C796">
        <v>2300</v>
      </c>
      <c r="D796">
        <v>0.8</v>
      </c>
      <c r="E796" s="289" t="s">
        <v>2288</v>
      </c>
      <c r="F796">
        <v>5014000740</v>
      </c>
      <c r="G796" s="276">
        <v>45587</v>
      </c>
      <c r="H796">
        <v>20241014572316</v>
      </c>
      <c r="I796">
        <v>1.1519999999999999</v>
      </c>
      <c r="J796" s="289" t="s">
        <v>324</v>
      </c>
      <c r="K796" s="289" t="s">
        <v>2289</v>
      </c>
      <c r="L796" s="289" t="s">
        <v>275</v>
      </c>
      <c r="M796" s="289" t="s">
        <v>2164</v>
      </c>
      <c r="N796" s="289" t="s">
        <v>333</v>
      </c>
      <c r="O796" s="289" t="s">
        <v>291</v>
      </c>
      <c r="P796" s="289" t="str">
        <f>VLOOKUP(CAT_Details[[#This Row],[Delivery Bp Customer Code]],Table6[],2,0)</f>
        <v>DX01-L5</v>
      </c>
    </row>
    <row r="797" spans="1:16" x14ac:dyDescent="0.25">
      <c r="A797" s="289" t="s">
        <v>285</v>
      </c>
      <c r="B797">
        <v>7</v>
      </c>
      <c r="C797">
        <v>790.09</v>
      </c>
      <c r="D797">
        <v>3.22</v>
      </c>
      <c r="E797" s="289" t="s">
        <v>2269</v>
      </c>
      <c r="F797">
        <v>5014000860</v>
      </c>
      <c r="G797" s="276">
        <v>45587</v>
      </c>
      <c r="H797">
        <v>20241015573398</v>
      </c>
      <c r="I797">
        <v>6.101</v>
      </c>
      <c r="J797" s="289" t="s">
        <v>287</v>
      </c>
      <c r="K797" s="289" t="s">
        <v>2290</v>
      </c>
      <c r="L797" s="289" t="s">
        <v>275</v>
      </c>
      <c r="M797" s="289" t="s">
        <v>2271</v>
      </c>
      <c r="N797" s="289" t="s">
        <v>1198</v>
      </c>
      <c r="O797" s="289" t="s">
        <v>291</v>
      </c>
      <c r="P797" s="289" t="str">
        <f>VLOOKUP(CAT_Details[[#This Row],[Delivery Bp Customer Code]],Table6[],2,0)</f>
        <v>DX01-L5</v>
      </c>
    </row>
    <row r="798" spans="1:16" x14ac:dyDescent="0.25">
      <c r="A798" s="289" t="s">
        <v>285</v>
      </c>
      <c r="B798">
        <v>1</v>
      </c>
      <c r="C798">
        <v>80</v>
      </c>
      <c r="D798">
        <v>0.4</v>
      </c>
      <c r="E798" s="289" t="s">
        <v>2291</v>
      </c>
      <c r="F798">
        <v>5014000888</v>
      </c>
      <c r="G798" s="276">
        <v>45587</v>
      </c>
      <c r="H798">
        <v>20241015573233</v>
      </c>
      <c r="I798">
        <v>0.38400000000000001</v>
      </c>
      <c r="J798" s="289" t="s">
        <v>280</v>
      </c>
      <c r="K798" s="289" t="s">
        <v>2292</v>
      </c>
      <c r="L798" s="289" t="s">
        <v>275</v>
      </c>
      <c r="M798" s="289" t="s">
        <v>2228</v>
      </c>
      <c r="N798" s="289" t="s">
        <v>411</v>
      </c>
      <c r="O798" s="289" t="s">
        <v>291</v>
      </c>
      <c r="P798" s="289" t="str">
        <f>VLOOKUP(CAT_Details[[#This Row],[Delivery Bp Customer Code]],Table6[],2,0)</f>
        <v>DX01-L5</v>
      </c>
    </row>
    <row r="799" spans="1:16" x14ac:dyDescent="0.25">
      <c r="A799" s="289" t="s">
        <v>285</v>
      </c>
      <c r="B799">
        <v>7</v>
      </c>
      <c r="C799">
        <v>1300</v>
      </c>
      <c r="D799">
        <v>3.24</v>
      </c>
      <c r="E799" s="289" t="s">
        <v>2291</v>
      </c>
      <c r="F799">
        <v>5014000914</v>
      </c>
      <c r="G799" s="276">
        <v>45587</v>
      </c>
      <c r="H799">
        <v>20241015573148</v>
      </c>
      <c r="I799">
        <v>6.6</v>
      </c>
      <c r="J799" s="289" t="s">
        <v>280</v>
      </c>
      <c r="K799" s="289" t="s">
        <v>2293</v>
      </c>
      <c r="L799" s="289" t="s">
        <v>275</v>
      </c>
      <c r="M799" s="289" t="s">
        <v>2228</v>
      </c>
      <c r="N799" s="289" t="s">
        <v>411</v>
      </c>
      <c r="O799" s="289" t="s">
        <v>291</v>
      </c>
      <c r="P799" s="289" t="str">
        <f>VLOOKUP(CAT_Details[[#This Row],[Delivery Bp Customer Code]],Table6[],2,0)</f>
        <v>DX01-L5</v>
      </c>
    </row>
    <row r="800" spans="1:16" x14ac:dyDescent="0.25">
      <c r="A800" s="289" t="s">
        <v>285</v>
      </c>
      <c r="B800">
        <v>1</v>
      </c>
      <c r="C800">
        <v>150</v>
      </c>
      <c r="D800">
        <v>0.4</v>
      </c>
      <c r="E800" s="289" t="s">
        <v>2291</v>
      </c>
      <c r="F800">
        <v>5014000965</v>
      </c>
      <c r="G800" s="276">
        <v>45587</v>
      </c>
      <c r="H800" s="5">
        <v>20241015573331</v>
      </c>
      <c r="I800">
        <v>0.67200000000000004</v>
      </c>
      <c r="J800" s="289" t="s">
        <v>280</v>
      </c>
      <c r="K800" s="289" t="s">
        <v>2294</v>
      </c>
      <c r="L800" s="289" t="s">
        <v>275</v>
      </c>
      <c r="M800" s="289" t="s">
        <v>2228</v>
      </c>
      <c r="N800" s="289" t="s">
        <v>411</v>
      </c>
      <c r="O800" s="289" t="s">
        <v>291</v>
      </c>
      <c r="P800" s="289" t="str">
        <f>VLOOKUP(CAT_Details[[#This Row],[Delivery Bp Customer Code]],Table6[],2,0)</f>
        <v>DX01-L5</v>
      </c>
    </row>
    <row r="801" spans="1:16" x14ac:dyDescent="0.25">
      <c r="A801" s="289" t="s">
        <v>285</v>
      </c>
      <c r="B801">
        <v>1</v>
      </c>
      <c r="C801">
        <v>414</v>
      </c>
      <c r="D801">
        <v>0.5</v>
      </c>
      <c r="E801" s="289" t="s">
        <v>2295</v>
      </c>
      <c r="F801">
        <v>5014015298</v>
      </c>
      <c r="G801" s="276">
        <v>45587</v>
      </c>
      <c r="H801" s="5">
        <v>20241016574339</v>
      </c>
      <c r="I801">
        <v>1.2</v>
      </c>
      <c r="J801" s="289" t="s">
        <v>350</v>
      </c>
      <c r="K801" s="289" t="s">
        <v>2296</v>
      </c>
      <c r="L801" s="289" t="s">
        <v>275</v>
      </c>
      <c r="M801" s="289" t="s">
        <v>2207</v>
      </c>
      <c r="N801" s="289" t="s">
        <v>381</v>
      </c>
      <c r="O801" s="289" t="s">
        <v>291</v>
      </c>
      <c r="P801" s="289" t="str">
        <f>VLOOKUP(CAT_Details[[#This Row],[Delivery Bp Customer Code]],Table6[],2,0)</f>
        <v>DX01-L5</v>
      </c>
    </row>
    <row r="802" spans="1:16" x14ac:dyDescent="0.25">
      <c r="A802" s="289" t="s">
        <v>285</v>
      </c>
      <c r="B802">
        <v>3</v>
      </c>
      <c r="C802">
        <v>781</v>
      </c>
      <c r="D802">
        <v>1.4</v>
      </c>
      <c r="E802" s="289" t="s">
        <v>2295</v>
      </c>
      <c r="F802">
        <v>5014015311</v>
      </c>
      <c r="G802" s="276">
        <v>45587</v>
      </c>
      <c r="H802">
        <v>20241016574393</v>
      </c>
      <c r="I802">
        <v>2.6880000000000002</v>
      </c>
      <c r="J802" s="289" t="s">
        <v>350</v>
      </c>
      <c r="K802" s="289" t="s">
        <v>2297</v>
      </c>
      <c r="L802" s="289" t="s">
        <v>275</v>
      </c>
      <c r="M802" s="289" t="s">
        <v>2207</v>
      </c>
      <c r="N802" s="289" t="s">
        <v>381</v>
      </c>
      <c r="O802" s="289" t="s">
        <v>291</v>
      </c>
      <c r="P802" s="289" t="str">
        <f>VLOOKUP(CAT_Details[[#This Row],[Delivery Bp Customer Code]],Table6[],2,0)</f>
        <v>DX01-L5</v>
      </c>
    </row>
    <row r="803" spans="1:16" x14ac:dyDescent="0.25">
      <c r="A803" s="289" t="s">
        <v>285</v>
      </c>
      <c r="B803">
        <v>1</v>
      </c>
      <c r="C803">
        <v>56</v>
      </c>
      <c r="D803">
        <v>0.25</v>
      </c>
      <c r="E803" s="289" t="s">
        <v>2298</v>
      </c>
      <c r="F803">
        <v>5014015654</v>
      </c>
      <c r="G803" s="276">
        <v>45587</v>
      </c>
      <c r="H803">
        <v>20241016574138</v>
      </c>
      <c r="I803">
        <v>0.12</v>
      </c>
      <c r="J803" s="289" t="s">
        <v>350</v>
      </c>
      <c r="K803" s="289" t="s">
        <v>2299</v>
      </c>
      <c r="L803" s="289" t="s">
        <v>275</v>
      </c>
      <c r="M803" s="289" t="s">
        <v>2207</v>
      </c>
      <c r="N803" s="289" t="s">
        <v>360</v>
      </c>
      <c r="O803" s="289" t="s">
        <v>291</v>
      </c>
      <c r="P803" s="289" t="str">
        <f>VLOOKUP(CAT_Details[[#This Row],[Delivery Bp Customer Code]],Table6[],2,0)</f>
        <v>DX01-L5</v>
      </c>
    </row>
    <row r="804" spans="1:16" x14ac:dyDescent="0.25">
      <c r="A804" s="289" t="s">
        <v>285</v>
      </c>
      <c r="B804">
        <v>10</v>
      </c>
      <c r="C804">
        <v>1200</v>
      </c>
      <c r="D804">
        <v>4</v>
      </c>
      <c r="E804" s="289" t="s">
        <v>2300</v>
      </c>
      <c r="F804">
        <v>5014015763</v>
      </c>
      <c r="G804" s="276">
        <v>45587</v>
      </c>
      <c r="H804">
        <v>20241016574185</v>
      </c>
      <c r="I804">
        <v>9.6</v>
      </c>
      <c r="J804" s="289" t="s">
        <v>350</v>
      </c>
      <c r="K804" s="289" t="s">
        <v>2301</v>
      </c>
      <c r="L804" s="289" t="s">
        <v>275</v>
      </c>
      <c r="M804" s="289" t="s">
        <v>2207</v>
      </c>
      <c r="N804" s="289" t="s">
        <v>353</v>
      </c>
      <c r="O804" s="289" t="s">
        <v>291</v>
      </c>
      <c r="P804" s="289" t="str">
        <f>VLOOKUP(CAT_Details[[#This Row],[Delivery Bp Customer Code]],Table6[],2,0)</f>
        <v>DX01-L5</v>
      </c>
    </row>
    <row r="805" spans="1:16" x14ac:dyDescent="0.25">
      <c r="A805" s="289" t="s">
        <v>285</v>
      </c>
      <c r="B805">
        <v>24</v>
      </c>
      <c r="C805">
        <v>5320</v>
      </c>
      <c r="D805">
        <v>12.02</v>
      </c>
      <c r="E805" s="289" t="s">
        <v>2302</v>
      </c>
      <c r="F805">
        <v>5014015858</v>
      </c>
      <c r="G805" s="276">
        <v>45587</v>
      </c>
      <c r="H805">
        <v>20241016574308</v>
      </c>
      <c r="I805">
        <v>28.829000000000001</v>
      </c>
      <c r="J805" s="289" t="s">
        <v>350</v>
      </c>
      <c r="K805" s="289" t="s">
        <v>2303</v>
      </c>
      <c r="L805" s="289" t="s">
        <v>275</v>
      </c>
      <c r="M805" s="289" t="s">
        <v>2207</v>
      </c>
      <c r="N805" s="289" t="s">
        <v>818</v>
      </c>
      <c r="O805" s="289" t="s">
        <v>291</v>
      </c>
      <c r="P805" s="289" t="str">
        <f>VLOOKUP(CAT_Details[[#This Row],[Delivery Bp Customer Code]],Table6[],2,0)</f>
        <v>DX01-L5</v>
      </c>
    </row>
    <row r="806" spans="1:16" x14ac:dyDescent="0.25">
      <c r="A806" s="289" t="s">
        <v>285</v>
      </c>
      <c r="B806">
        <v>12</v>
      </c>
      <c r="C806">
        <v>1914</v>
      </c>
      <c r="D806">
        <v>5.25</v>
      </c>
      <c r="E806" s="289" t="s">
        <v>2304</v>
      </c>
      <c r="F806">
        <v>5014015932</v>
      </c>
      <c r="G806" s="276">
        <v>45587</v>
      </c>
      <c r="H806">
        <v>20241016574212</v>
      </c>
      <c r="I806">
        <v>11.257</v>
      </c>
      <c r="J806" s="289" t="s">
        <v>350</v>
      </c>
      <c r="K806" s="289" t="s">
        <v>2305</v>
      </c>
      <c r="L806" s="289" t="s">
        <v>275</v>
      </c>
      <c r="M806" s="289" t="s">
        <v>2245</v>
      </c>
      <c r="N806" s="289" t="s">
        <v>357</v>
      </c>
      <c r="O806" s="289" t="s">
        <v>291</v>
      </c>
      <c r="P806" s="289" t="str">
        <f>VLOOKUP(CAT_Details[[#This Row],[Delivery Bp Customer Code]],Table6[],2,0)</f>
        <v>DX01-L5</v>
      </c>
    </row>
    <row r="807" spans="1:16" x14ac:dyDescent="0.25">
      <c r="A807" s="289" t="s">
        <v>272</v>
      </c>
      <c r="B807">
        <v>3</v>
      </c>
      <c r="C807">
        <v>372</v>
      </c>
      <c r="D807">
        <v>0.6</v>
      </c>
      <c r="E807" s="289" t="s">
        <v>2306</v>
      </c>
      <c r="F807">
        <v>5013972344</v>
      </c>
      <c r="G807" s="276">
        <v>45587</v>
      </c>
      <c r="H807">
        <v>20241010570803</v>
      </c>
      <c r="I807">
        <v>1.167</v>
      </c>
      <c r="J807" s="289" t="s">
        <v>438</v>
      </c>
      <c r="K807" s="289" t="s">
        <v>2307</v>
      </c>
      <c r="L807" s="289" t="s">
        <v>275</v>
      </c>
      <c r="M807" s="289" t="s">
        <v>2308</v>
      </c>
      <c r="N807" s="289" t="s">
        <v>440</v>
      </c>
      <c r="O807" s="289" t="s">
        <v>277</v>
      </c>
      <c r="P807" s="289" t="str">
        <f>VLOOKUP(CAT_Details[[#This Row],[Delivery Bp Customer Code]],Table6[],2,0)</f>
        <v>U2-L5</v>
      </c>
    </row>
    <row r="808" spans="1:16" x14ac:dyDescent="0.25">
      <c r="A808" s="289" t="s">
        <v>272</v>
      </c>
      <c r="B808">
        <v>6</v>
      </c>
      <c r="C808">
        <v>1250</v>
      </c>
      <c r="D808">
        <v>1.3</v>
      </c>
      <c r="E808" s="289" t="s">
        <v>2309</v>
      </c>
      <c r="F808">
        <v>5014000472</v>
      </c>
      <c r="G808" s="276">
        <v>45587</v>
      </c>
      <c r="H808">
        <v>20241014572606</v>
      </c>
      <c r="I808">
        <v>1.86</v>
      </c>
      <c r="J808" s="289" t="s">
        <v>324</v>
      </c>
      <c r="K808" s="289" t="s">
        <v>2310</v>
      </c>
      <c r="L808" s="289" t="s">
        <v>275</v>
      </c>
      <c r="M808" s="289" t="s">
        <v>2074</v>
      </c>
      <c r="N808" s="289" t="s">
        <v>453</v>
      </c>
      <c r="O808" s="289" t="s">
        <v>277</v>
      </c>
      <c r="P808" s="289" t="str">
        <f>VLOOKUP(CAT_Details[[#This Row],[Delivery Bp Customer Code]],Table6[],2,0)</f>
        <v>U2-L5</v>
      </c>
    </row>
    <row r="809" spans="1:16" x14ac:dyDescent="0.25">
      <c r="A809" s="289" t="s">
        <v>272</v>
      </c>
      <c r="B809">
        <v>14</v>
      </c>
      <c r="C809">
        <v>6005.58</v>
      </c>
      <c r="D809">
        <v>5.6</v>
      </c>
      <c r="E809" s="289" t="s">
        <v>2311</v>
      </c>
      <c r="F809">
        <v>5014015356</v>
      </c>
      <c r="G809" s="276">
        <v>45587</v>
      </c>
      <c r="H809">
        <v>20241016574196</v>
      </c>
      <c r="I809">
        <v>7.6609999999999996</v>
      </c>
      <c r="J809" s="289" t="s">
        <v>350</v>
      </c>
      <c r="K809" s="289" t="s">
        <v>2312</v>
      </c>
      <c r="L809" s="289" t="s">
        <v>275</v>
      </c>
      <c r="M809" s="289" t="s">
        <v>2245</v>
      </c>
      <c r="N809" s="289" t="s">
        <v>456</v>
      </c>
      <c r="O809" s="289" t="s">
        <v>277</v>
      </c>
      <c r="P809" s="289" t="str">
        <f>VLOOKUP(CAT_Details[[#This Row],[Delivery Bp Customer Code]],Table6[],2,0)</f>
        <v>U2-L5</v>
      </c>
    </row>
    <row r="810" spans="1:16" x14ac:dyDescent="0.25">
      <c r="A810" s="289" t="s">
        <v>272</v>
      </c>
      <c r="B810">
        <v>25</v>
      </c>
      <c r="C810">
        <v>2445</v>
      </c>
      <c r="D810">
        <v>10</v>
      </c>
      <c r="E810" s="289" t="s">
        <v>2313</v>
      </c>
      <c r="F810">
        <v>5014015471</v>
      </c>
      <c r="G810" s="276">
        <v>45587</v>
      </c>
      <c r="H810">
        <v>20241015573149</v>
      </c>
      <c r="I810">
        <v>17.989999999999998</v>
      </c>
      <c r="J810" s="289" t="s">
        <v>350</v>
      </c>
      <c r="K810" s="289" t="s">
        <v>2314</v>
      </c>
      <c r="L810" s="289" t="s">
        <v>275</v>
      </c>
      <c r="M810" s="289" t="s">
        <v>2245</v>
      </c>
      <c r="N810" s="289" t="s">
        <v>846</v>
      </c>
      <c r="O810" s="289" t="s">
        <v>277</v>
      </c>
      <c r="P810" s="289" t="str">
        <f>VLOOKUP(CAT_Details[[#This Row],[Delivery Bp Customer Code]],Table6[],2,0)</f>
        <v>U2-L5</v>
      </c>
    </row>
    <row r="811" spans="1:16" x14ac:dyDescent="0.25">
      <c r="A811" s="289" t="s">
        <v>272</v>
      </c>
      <c r="B811">
        <v>30</v>
      </c>
      <c r="C811">
        <v>3930</v>
      </c>
      <c r="D811">
        <v>12</v>
      </c>
      <c r="E811" s="289" t="s">
        <v>2315</v>
      </c>
      <c r="F811">
        <v>5014015831</v>
      </c>
      <c r="G811" s="276">
        <v>45587</v>
      </c>
      <c r="H811">
        <v>20241015573534</v>
      </c>
      <c r="I811">
        <v>27.36</v>
      </c>
      <c r="J811" s="289" t="s">
        <v>350</v>
      </c>
      <c r="K811" s="289" t="s">
        <v>2316</v>
      </c>
      <c r="L811" s="289" t="s">
        <v>275</v>
      </c>
      <c r="M811" s="289"/>
      <c r="N811" s="289" t="s">
        <v>472</v>
      </c>
      <c r="O811" s="289" t="s">
        <v>277</v>
      </c>
      <c r="P811" s="289" t="str">
        <f>VLOOKUP(CAT_Details[[#This Row],[Delivery Bp Customer Code]],Table6[],2,0)</f>
        <v>U2-L5</v>
      </c>
    </row>
    <row r="812" spans="1:16" x14ac:dyDescent="0.25">
      <c r="A812" s="289" t="s">
        <v>272</v>
      </c>
      <c r="B812">
        <v>20</v>
      </c>
      <c r="C812">
        <v>1525</v>
      </c>
      <c r="D812">
        <v>8</v>
      </c>
      <c r="E812" s="289" t="s">
        <v>2317</v>
      </c>
      <c r="F812">
        <v>5014028855</v>
      </c>
      <c r="G812" s="276">
        <v>45587</v>
      </c>
      <c r="H812">
        <v>20241017575863</v>
      </c>
      <c r="I812">
        <v>18.239999999999998</v>
      </c>
      <c r="J812" s="289" t="s">
        <v>302</v>
      </c>
      <c r="K812" s="289" t="s">
        <v>2318</v>
      </c>
      <c r="L812" s="289" t="s">
        <v>275</v>
      </c>
      <c r="M812" s="289" t="s">
        <v>2319</v>
      </c>
      <c r="N812" s="289" t="s">
        <v>305</v>
      </c>
      <c r="O812" s="289" t="s">
        <v>277</v>
      </c>
      <c r="P812" s="289" t="str">
        <f>VLOOKUP(CAT_Details[[#This Row],[Delivery Bp Customer Code]],Table6[],2,0)</f>
        <v>U2-L5</v>
      </c>
    </row>
    <row r="813" spans="1:16" x14ac:dyDescent="0.25">
      <c r="A813" s="289" t="s">
        <v>272</v>
      </c>
      <c r="B813">
        <v>6</v>
      </c>
      <c r="C813">
        <v>846</v>
      </c>
      <c r="D813">
        <v>3.2</v>
      </c>
      <c r="E813" s="289" t="s">
        <v>2317</v>
      </c>
      <c r="F813">
        <v>5014028888</v>
      </c>
      <c r="G813" s="276">
        <v>45587</v>
      </c>
      <c r="H813">
        <v>20241017575885</v>
      </c>
      <c r="I813">
        <v>7.2960000000000003</v>
      </c>
      <c r="J813" s="289" t="s">
        <v>302</v>
      </c>
      <c r="K813" s="289" t="s">
        <v>2320</v>
      </c>
      <c r="L813" s="289" t="s">
        <v>275</v>
      </c>
      <c r="M813" s="289" t="s">
        <v>2319</v>
      </c>
      <c r="N813" s="289" t="s">
        <v>305</v>
      </c>
      <c r="O813" s="289" t="s">
        <v>277</v>
      </c>
      <c r="P813" s="289" t="str">
        <f>VLOOKUP(CAT_Details[[#This Row],[Delivery Bp Customer Code]],Table6[],2,0)</f>
        <v>U2-L5</v>
      </c>
    </row>
    <row r="814" spans="1:16" x14ac:dyDescent="0.25">
      <c r="A814" s="289" t="s">
        <v>272</v>
      </c>
      <c r="B814">
        <v>15</v>
      </c>
      <c r="C814">
        <v>750</v>
      </c>
      <c r="D814">
        <v>8.17</v>
      </c>
      <c r="E814" s="289" t="s">
        <v>2321</v>
      </c>
      <c r="F814">
        <v>5014028991</v>
      </c>
      <c r="G814" s="276">
        <v>45587</v>
      </c>
      <c r="H814">
        <v>20241017575501</v>
      </c>
      <c r="I814">
        <v>18.149999999999999</v>
      </c>
      <c r="J814" s="289" t="s">
        <v>273</v>
      </c>
      <c r="K814" s="289" t="s">
        <v>2322</v>
      </c>
      <c r="L814" s="289" t="s">
        <v>275</v>
      </c>
      <c r="M814" s="289" t="s">
        <v>2265</v>
      </c>
      <c r="N814" s="289" t="s">
        <v>1240</v>
      </c>
      <c r="O814" s="289" t="s">
        <v>277</v>
      </c>
      <c r="P814" s="289" t="str">
        <f>VLOOKUP(CAT_Details[[#This Row],[Delivery Bp Customer Code]],Table6[],2,0)</f>
        <v>U2-L5</v>
      </c>
    </row>
    <row r="815" spans="1:16" x14ac:dyDescent="0.25">
      <c r="A815" s="289" t="s">
        <v>278</v>
      </c>
      <c r="B815">
        <v>18</v>
      </c>
      <c r="C815">
        <v>4608</v>
      </c>
      <c r="D815">
        <v>7.2</v>
      </c>
      <c r="E815" s="289" t="s">
        <v>2323</v>
      </c>
      <c r="F815">
        <v>5013985953</v>
      </c>
      <c r="G815" s="276">
        <v>45588</v>
      </c>
      <c r="H815">
        <v>20241014572439</v>
      </c>
      <c r="I815">
        <v>17.28</v>
      </c>
      <c r="J815" s="289" t="s">
        <v>853</v>
      </c>
      <c r="K815" s="289" t="s">
        <v>2324</v>
      </c>
      <c r="L815" s="289" t="s">
        <v>275</v>
      </c>
      <c r="M815" s="289" t="s">
        <v>2113</v>
      </c>
      <c r="N815" s="289" t="s">
        <v>856</v>
      </c>
      <c r="O815" s="289" t="s">
        <v>498</v>
      </c>
      <c r="P815" s="289" t="str">
        <f>VLOOKUP(CAT_Details[[#This Row],[Delivery Bp Customer Code]],Table6[],2,0)</f>
        <v>DK-BM01</v>
      </c>
    </row>
    <row r="816" spans="1:16" x14ac:dyDescent="0.25">
      <c r="A816" s="289" t="s">
        <v>278</v>
      </c>
      <c r="B816">
        <v>6</v>
      </c>
      <c r="C816">
        <v>2500</v>
      </c>
      <c r="D816">
        <v>2.4</v>
      </c>
      <c r="E816" s="289" t="s">
        <v>2325</v>
      </c>
      <c r="F816">
        <v>5013986141</v>
      </c>
      <c r="G816" s="276">
        <v>45588</v>
      </c>
      <c r="H816" s="5">
        <v>20241011571518</v>
      </c>
      <c r="I816">
        <v>5.1840000000000002</v>
      </c>
      <c r="J816" s="289" t="s">
        <v>294</v>
      </c>
      <c r="K816" s="289" t="s">
        <v>2326</v>
      </c>
      <c r="L816" s="289" t="s">
        <v>275</v>
      </c>
      <c r="M816" s="289" t="s">
        <v>2327</v>
      </c>
      <c r="N816" s="289" t="s">
        <v>2328</v>
      </c>
      <c r="O816" s="289" t="s">
        <v>498</v>
      </c>
      <c r="P816" s="289" t="str">
        <f>VLOOKUP(CAT_Details[[#This Row],[Delivery Bp Customer Code]],Table6[],2,0)</f>
        <v>DK-BM01</v>
      </c>
    </row>
    <row r="817" spans="1:16" x14ac:dyDescent="0.25">
      <c r="A817" s="289" t="s">
        <v>278</v>
      </c>
      <c r="B817">
        <v>6</v>
      </c>
      <c r="C817">
        <v>2250</v>
      </c>
      <c r="D817">
        <v>2.4</v>
      </c>
      <c r="E817" s="289" t="s">
        <v>2329</v>
      </c>
      <c r="F817">
        <v>5014000613</v>
      </c>
      <c r="G817" s="276">
        <v>45588</v>
      </c>
      <c r="H817" s="5">
        <v>20241014572338</v>
      </c>
      <c r="I817">
        <v>2.3039999999999998</v>
      </c>
      <c r="J817" s="289" t="s">
        <v>324</v>
      </c>
      <c r="K817" s="289" t="s">
        <v>2330</v>
      </c>
      <c r="L817" s="289" t="s">
        <v>275</v>
      </c>
      <c r="M817" s="289" t="s">
        <v>2241</v>
      </c>
      <c r="N817" s="289" t="s">
        <v>399</v>
      </c>
      <c r="O817" s="289" t="s">
        <v>498</v>
      </c>
      <c r="P817" s="289" t="str">
        <f>VLOOKUP(CAT_Details[[#This Row],[Delivery Bp Customer Code]],Table6[],2,0)</f>
        <v>DK-BM01</v>
      </c>
    </row>
    <row r="818" spans="1:16" x14ac:dyDescent="0.25">
      <c r="A818" s="289" t="s">
        <v>278</v>
      </c>
      <c r="B818">
        <v>39</v>
      </c>
      <c r="C818">
        <v>17940</v>
      </c>
      <c r="D818">
        <v>15.6</v>
      </c>
      <c r="E818" s="289" t="s">
        <v>2331</v>
      </c>
      <c r="F818">
        <v>5014028914</v>
      </c>
      <c r="G818" s="276">
        <v>45588</v>
      </c>
      <c r="H818">
        <v>20241016574227</v>
      </c>
      <c r="I818">
        <v>35.567999999999998</v>
      </c>
      <c r="J818" s="289" t="s">
        <v>280</v>
      </c>
      <c r="K818" s="289" t="s">
        <v>2332</v>
      </c>
      <c r="L818" s="289" t="s">
        <v>275</v>
      </c>
      <c r="M818" s="289" t="s">
        <v>2333</v>
      </c>
      <c r="N818" s="289" t="s">
        <v>2334</v>
      </c>
      <c r="O818" s="289" t="s">
        <v>498</v>
      </c>
      <c r="P818" s="289" t="str">
        <f>VLOOKUP(CAT_Details[[#This Row],[Delivery Bp Customer Code]],Table6[],2,0)</f>
        <v>DK-BM01</v>
      </c>
    </row>
    <row r="819" spans="1:16" x14ac:dyDescent="0.25">
      <c r="A819" s="289" t="s">
        <v>75</v>
      </c>
      <c r="B819">
        <v>1</v>
      </c>
      <c r="C819">
        <v>5</v>
      </c>
      <c r="D819">
        <v>0.1</v>
      </c>
      <c r="E819" s="289" t="s">
        <v>2335</v>
      </c>
      <c r="F819">
        <v>5014000605</v>
      </c>
      <c r="G819" s="276">
        <v>45588</v>
      </c>
      <c r="H819">
        <v>20241014572279</v>
      </c>
      <c r="I819">
        <v>0.05</v>
      </c>
      <c r="J819" s="289" t="s">
        <v>294</v>
      </c>
      <c r="K819" s="289" t="s">
        <v>2336</v>
      </c>
      <c r="L819" s="289" t="s">
        <v>275</v>
      </c>
      <c r="M819" s="289" t="s">
        <v>2337</v>
      </c>
      <c r="N819" s="289" t="s">
        <v>555</v>
      </c>
      <c r="O819" s="289" t="s">
        <v>2173</v>
      </c>
      <c r="P819" s="289" t="str">
        <f>VLOOKUP(CAT_Details[[#This Row],[Delivery Bp Customer Code]],Table6[],2,0)</f>
        <v>OYL1</v>
      </c>
    </row>
    <row r="820" spans="1:16" x14ac:dyDescent="0.25">
      <c r="A820" s="289" t="s">
        <v>75</v>
      </c>
      <c r="B820">
        <v>1</v>
      </c>
      <c r="C820">
        <v>1</v>
      </c>
      <c r="D820">
        <v>0.04</v>
      </c>
      <c r="E820" s="289" t="s">
        <v>2338</v>
      </c>
      <c r="F820">
        <v>5014015877</v>
      </c>
      <c r="G820" s="276">
        <v>45588</v>
      </c>
      <c r="H820">
        <v>20241014572813</v>
      </c>
      <c r="I820">
        <v>1.7999999999999999E-2</v>
      </c>
      <c r="J820" s="289" t="s">
        <v>324</v>
      </c>
      <c r="K820" s="289" t="s">
        <v>2339</v>
      </c>
      <c r="L820" s="289" t="s">
        <v>275</v>
      </c>
      <c r="M820" s="289"/>
      <c r="N820" s="289" t="s">
        <v>562</v>
      </c>
      <c r="O820" s="289" t="s">
        <v>2173</v>
      </c>
      <c r="P820" s="289" t="str">
        <f>VLOOKUP(CAT_Details[[#This Row],[Delivery Bp Customer Code]],Table6[],2,0)</f>
        <v>OYL1</v>
      </c>
    </row>
    <row r="821" spans="1:16" x14ac:dyDescent="0.25">
      <c r="A821" s="289" t="s">
        <v>75</v>
      </c>
      <c r="B821">
        <v>1</v>
      </c>
      <c r="C821">
        <v>12</v>
      </c>
      <c r="D821">
        <v>0.4</v>
      </c>
      <c r="E821" s="289" t="s">
        <v>2340</v>
      </c>
      <c r="F821">
        <v>5014028819</v>
      </c>
      <c r="G821" s="276">
        <v>45588</v>
      </c>
      <c r="H821">
        <v>20241016574644</v>
      </c>
      <c r="I821">
        <v>0.96</v>
      </c>
      <c r="J821" s="289" t="s">
        <v>350</v>
      </c>
      <c r="K821" s="289" t="s">
        <v>2341</v>
      </c>
      <c r="L821" s="289" t="s">
        <v>275</v>
      </c>
      <c r="M821" s="289" t="s">
        <v>2342</v>
      </c>
      <c r="N821" s="289" t="s">
        <v>2343</v>
      </c>
      <c r="O821" s="289" t="s">
        <v>2173</v>
      </c>
      <c r="P821" s="289" t="str">
        <f>VLOOKUP(CAT_Details[[#This Row],[Delivery Bp Customer Code]],Table6[],2,0)</f>
        <v>OYL1</v>
      </c>
    </row>
    <row r="822" spans="1:16" x14ac:dyDescent="0.25">
      <c r="A822" s="289" t="s">
        <v>75</v>
      </c>
      <c r="B822">
        <v>3</v>
      </c>
      <c r="C822">
        <v>66.44</v>
      </c>
      <c r="D822">
        <v>0.4</v>
      </c>
      <c r="E822" s="289" t="s">
        <v>2344</v>
      </c>
      <c r="F822">
        <v>5014028892</v>
      </c>
      <c r="G822" s="276">
        <v>45588</v>
      </c>
      <c r="H822" s="5">
        <v>20241015573684</v>
      </c>
      <c r="I822">
        <v>0.48</v>
      </c>
      <c r="J822" s="289" t="s">
        <v>280</v>
      </c>
      <c r="K822" s="289" t="s">
        <v>2345</v>
      </c>
      <c r="L822" s="289" t="s">
        <v>275</v>
      </c>
      <c r="M822" s="289" t="s">
        <v>2234</v>
      </c>
      <c r="N822" s="289" t="s">
        <v>2346</v>
      </c>
      <c r="O822" s="289" t="s">
        <v>2173</v>
      </c>
      <c r="P822" s="289" t="str">
        <f>VLOOKUP(CAT_Details[[#This Row],[Delivery Bp Customer Code]],Table6[],2,0)</f>
        <v>OYL1</v>
      </c>
    </row>
    <row r="823" spans="1:16" x14ac:dyDescent="0.25">
      <c r="A823" s="289" t="s">
        <v>75</v>
      </c>
      <c r="B823">
        <v>1</v>
      </c>
      <c r="C823">
        <v>150</v>
      </c>
      <c r="D823">
        <v>0.27</v>
      </c>
      <c r="E823" s="289" t="s">
        <v>2347</v>
      </c>
      <c r="F823">
        <v>5014028901</v>
      </c>
      <c r="G823" s="276">
        <v>45588</v>
      </c>
      <c r="H823">
        <v>20241017575203</v>
      </c>
      <c r="I823">
        <v>0.224</v>
      </c>
      <c r="J823" s="289" t="s">
        <v>350</v>
      </c>
      <c r="K823" s="289" t="s">
        <v>2348</v>
      </c>
      <c r="L823" s="289" t="s">
        <v>275</v>
      </c>
      <c r="M823" s="289" t="s">
        <v>2342</v>
      </c>
      <c r="N823" s="289" t="s">
        <v>2349</v>
      </c>
      <c r="O823" s="289" t="s">
        <v>2173</v>
      </c>
      <c r="P823" s="289" t="str">
        <f>VLOOKUP(CAT_Details[[#This Row],[Delivery Bp Customer Code]],Table6[],2,0)</f>
        <v>OYL1</v>
      </c>
    </row>
    <row r="824" spans="1:16" x14ac:dyDescent="0.25">
      <c r="A824" s="289" t="s">
        <v>75</v>
      </c>
      <c r="B824">
        <v>1</v>
      </c>
      <c r="C824">
        <v>83</v>
      </c>
      <c r="D824">
        <v>0.2</v>
      </c>
      <c r="E824" s="289" t="s">
        <v>2350</v>
      </c>
      <c r="F824">
        <v>5014029000</v>
      </c>
      <c r="G824" s="276">
        <v>45588</v>
      </c>
      <c r="H824">
        <v>20241016574567</v>
      </c>
      <c r="I824">
        <v>0.48</v>
      </c>
      <c r="J824" s="289" t="s">
        <v>280</v>
      </c>
      <c r="K824" s="289" t="s">
        <v>2351</v>
      </c>
      <c r="L824" s="289" t="s">
        <v>275</v>
      </c>
      <c r="M824" s="289" t="s">
        <v>2234</v>
      </c>
      <c r="N824" s="289" t="s">
        <v>1399</v>
      </c>
      <c r="O824" s="289" t="s">
        <v>2173</v>
      </c>
      <c r="P824" s="289" t="str">
        <f>VLOOKUP(CAT_Details[[#This Row],[Delivery Bp Customer Code]],Table6[],2,0)</f>
        <v>OYL1</v>
      </c>
    </row>
    <row r="825" spans="1:16" x14ac:dyDescent="0.25">
      <c r="A825" s="289" t="s">
        <v>75</v>
      </c>
      <c r="B825">
        <v>1</v>
      </c>
      <c r="C825">
        <v>50</v>
      </c>
      <c r="D825">
        <v>0.4</v>
      </c>
      <c r="E825" s="289" t="s">
        <v>2352</v>
      </c>
      <c r="F825">
        <v>5014044493</v>
      </c>
      <c r="G825" s="276">
        <v>45588</v>
      </c>
      <c r="H825">
        <v>20241017575703</v>
      </c>
      <c r="I825">
        <v>0.84499999999999997</v>
      </c>
      <c r="J825" s="289" t="s">
        <v>273</v>
      </c>
      <c r="K825" s="289" t="s">
        <v>2353</v>
      </c>
      <c r="L825" s="289" t="s">
        <v>275</v>
      </c>
      <c r="M825" s="289" t="s">
        <v>2113</v>
      </c>
      <c r="N825" s="289" t="s">
        <v>1240</v>
      </c>
      <c r="O825" s="289" t="s">
        <v>2173</v>
      </c>
      <c r="P825" s="289" t="str">
        <f>VLOOKUP(CAT_Details[[#This Row],[Delivery Bp Customer Code]],Table6[],2,0)</f>
        <v>OYL1</v>
      </c>
    </row>
    <row r="826" spans="1:16" x14ac:dyDescent="0.25">
      <c r="A826" s="289" t="s">
        <v>874</v>
      </c>
      <c r="B826">
        <v>6</v>
      </c>
      <c r="C826">
        <v>2094</v>
      </c>
      <c r="D826">
        <v>3</v>
      </c>
      <c r="E826" s="289" t="s">
        <v>2354</v>
      </c>
      <c r="F826">
        <v>5014029088</v>
      </c>
      <c r="G826" s="276">
        <v>45588</v>
      </c>
      <c r="H826">
        <v>20241017575576</v>
      </c>
      <c r="I826">
        <v>7.2</v>
      </c>
      <c r="J826" s="289" t="s">
        <v>350</v>
      </c>
      <c r="K826" s="289" t="s">
        <v>2355</v>
      </c>
      <c r="L826" s="289" t="s">
        <v>275</v>
      </c>
      <c r="M826" s="289" t="s">
        <v>2176</v>
      </c>
      <c r="N826" s="289" t="s">
        <v>381</v>
      </c>
      <c r="O826" s="289" t="s">
        <v>1014</v>
      </c>
      <c r="P826" s="289" t="str">
        <f>VLOOKUP(CAT_Details[[#This Row],[Delivery Bp Customer Code]],Table6[],2,0)</f>
        <v>MZ07</v>
      </c>
    </row>
    <row r="827" spans="1:16" x14ac:dyDescent="0.25">
      <c r="A827" s="289" t="s">
        <v>76</v>
      </c>
      <c r="B827">
        <v>2</v>
      </c>
      <c r="C827">
        <v>1492</v>
      </c>
      <c r="D827">
        <v>0.92</v>
      </c>
      <c r="E827" s="289" t="s">
        <v>2356</v>
      </c>
      <c r="F827">
        <v>5014000547</v>
      </c>
      <c r="G827" s="276">
        <v>45588</v>
      </c>
      <c r="H827">
        <v>20241014572530</v>
      </c>
      <c r="I827">
        <v>2.0609999999999999</v>
      </c>
      <c r="J827" s="289" t="s">
        <v>294</v>
      </c>
      <c r="K827" s="289" t="s">
        <v>2357</v>
      </c>
      <c r="L827" s="289" t="s">
        <v>275</v>
      </c>
      <c r="M827" s="289" t="s">
        <v>2358</v>
      </c>
      <c r="N827" s="289" t="s">
        <v>2359</v>
      </c>
      <c r="O827" s="289" t="s">
        <v>748</v>
      </c>
      <c r="P827" s="289" t="str">
        <f>VLOOKUP(CAT_Details[[#This Row],[Delivery Bp Customer Code]],Table6[],2,0)</f>
        <v>No Loc</v>
      </c>
    </row>
    <row r="828" spans="1:16" x14ac:dyDescent="0.25">
      <c r="A828" s="289" t="s">
        <v>76</v>
      </c>
      <c r="B828">
        <v>1</v>
      </c>
      <c r="C828">
        <v>70</v>
      </c>
      <c r="D828">
        <v>0.4</v>
      </c>
      <c r="E828" s="289" t="s">
        <v>2360</v>
      </c>
      <c r="F828">
        <v>5014015509</v>
      </c>
      <c r="G828" s="276">
        <v>45588</v>
      </c>
      <c r="H828" s="5">
        <v>20241016574854</v>
      </c>
      <c r="I828">
        <v>0.38400000000000001</v>
      </c>
      <c r="J828" s="289" t="s">
        <v>280</v>
      </c>
      <c r="K828" s="289" t="s">
        <v>2361</v>
      </c>
      <c r="L828" s="289" t="s">
        <v>275</v>
      </c>
      <c r="M828" s="289" t="s">
        <v>2228</v>
      </c>
      <c r="N828" s="289" t="s">
        <v>411</v>
      </c>
      <c r="O828" s="289" t="s">
        <v>748</v>
      </c>
      <c r="P828" s="289" t="str">
        <f>VLOOKUP(CAT_Details[[#This Row],[Delivery Bp Customer Code]],Table6[],2,0)</f>
        <v>No Loc</v>
      </c>
    </row>
    <row r="829" spans="1:16" x14ac:dyDescent="0.25">
      <c r="A829" s="289" t="s">
        <v>76</v>
      </c>
      <c r="B829">
        <v>4</v>
      </c>
      <c r="C829">
        <v>200</v>
      </c>
      <c r="D829">
        <v>0.8</v>
      </c>
      <c r="E829" s="289" t="s">
        <v>2362</v>
      </c>
      <c r="F829">
        <v>5014015628</v>
      </c>
      <c r="G829" s="276">
        <v>45588</v>
      </c>
      <c r="H829" s="5">
        <v>20241015573448</v>
      </c>
      <c r="I829">
        <v>0.57599999999999996</v>
      </c>
      <c r="J829" s="289" t="s">
        <v>324</v>
      </c>
      <c r="K829" s="289" t="s">
        <v>2363</v>
      </c>
      <c r="L829" s="289" t="s">
        <v>275</v>
      </c>
      <c r="M829" s="289" t="s">
        <v>2231</v>
      </c>
      <c r="N829" s="289" t="s">
        <v>508</v>
      </c>
      <c r="O829" s="289" t="s">
        <v>748</v>
      </c>
      <c r="P829" s="289" t="str">
        <f>VLOOKUP(CAT_Details[[#This Row],[Delivery Bp Customer Code]],Table6[],2,0)</f>
        <v>No Loc</v>
      </c>
    </row>
    <row r="830" spans="1:16" x14ac:dyDescent="0.25">
      <c r="A830" s="289" t="s">
        <v>76</v>
      </c>
      <c r="B830">
        <v>1</v>
      </c>
      <c r="C830">
        <v>214</v>
      </c>
      <c r="D830">
        <v>0.4</v>
      </c>
      <c r="E830" s="289" t="s">
        <v>2364</v>
      </c>
      <c r="F830">
        <v>5014028951</v>
      </c>
      <c r="G830" s="276">
        <v>45588</v>
      </c>
      <c r="H830">
        <v>20241018576305</v>
      </c>
      <c r="I830">
        <v>0.96</v>
      </c>
      <c r="J830" s="289" t="s">
        <v>350</v>
      </c>
      <c r="K830" s="289" t="s">
        <v>2365</v>
      </c>
      <c r="L830" s="289" t="s">
        <v>275</v>
      </c>
      <c r="M830" s="289" t="s">
        <v>2176</v>
      </c>
      <c r="N830" s="289" t="s">
        <v>1634</v>
      </c>
      <c r="O830" s="289" t="s">
        <v>748</v>
      </c>
      <c r="P830" s="289" t="str">
        <f>VLOOKUP(CAT_Details[[#This Row],[Delivery Bp Customer Code]],Table6[],2,0)</f>
        <v>No Loc</v>
      </c>
    </row>
    <row r="831" spans="1:16" x14ac:dyDescent="0.25">
      <c r="A831" s="289" t="s">
        <v>285</v>
      </c>
      <c r="B831">
        <v>4</v>
      </c>
      <c r="C831">
        <v>704</v>
      </c>
      <c r="D831">
        <v>1.6</v>
      </c>
      <c r="E831" s="289" t="s">
        <v>2366</v>
      </c>
      <c r="F831">
        <v>5013985983</v>
      </c>
      <c r="G831" s="276">
        <v>45588</v>
      </c>
      <c r="H831">
        <v>20241011571626</v>
      </c>
      <c r="I831">
        <v>3.552</v>
      </c>
      <c r="J831" s="289" t="s">
        <v>294</v>
      </c>
      <c r="K831" s="289" t="s">
        <v>2367</v>
      </c>
      <c r="L831" s="289" t="s">
        <v>275</v>
      </c>
      <c r="M831" s="289" t="s">
        <v>2225</v>
      </c>
      <c r="N831" s="289" t="s">
        <v>504</v>
      </c>
      <c r="O831" s="289" t="s">
        <v>291</v>
      </c>
      <c r="P831" s="289" t="str">
        <f>VLOOKUP(CAT_Details[[#This Row],[Delivery Bp Customer Code]],Table6[],2,0)</f>
        <v>DX01-L5</v>
      </c>
    </row>
    <row r="832" spans="1:16" x14ac:dyDescent="0.25">
      <c r="A832" s="289" t="s">
        <v>285</v>
      </c>
      <c r="B832">
        <v>3</v>
      </c>
      <c r="C832">
        <v>19.8</v>
      </c>
      <c r="D832">
        <v>0.1</v>
      </c>
      <c r="E832" s="289" t="s">
        <v>2368</v>
      </c>
      <c r="F832">
        <v>5014000530</v>
      </c>
      <c r="G832" s="276">
        <v>45588</v>
      </c>
      <c r="H832">
        <v>20241015573288</v>
      </c>
      <c r="I832">
        <v>6.5000000000000002E-2</v>
      </c>
      <c r="J832" s="289" t="s">
        <v>345</v>
      </c>
      <c r="K832" s="289" t="s">
        <v>2369</v>
      </c>
      <c r="L832" s="289" t="s">
        <v>275</v>
      </c>
      <c r="M832" s="289" t="s">
        <v>2370</v>
      </c>
      <c r="N832" s="289" t="s">
        <v>371</v>
      </c>
      <c r="O832" s="289" t="s">
        <v>291</v>
      </c>
      <c r="P832" s="289" t="str">
        <f>VLOOKUP(CAT_Details[[#This Row],[Delivery Bp Customer Code]],Table6[],2,0)</f>
        <v>DX01-L5</v>
      </c>
    </row>
    <row r="833" spans="1:16" x14ac:dyDescent="0.25">
      <c r="A833" s="289" t="s">
        <v>285</v>
      </c>
      <c r="B833">
        <v>3</v>
      </c>
      <c r="C833">
        <v>240</v>
      </c>
      <c r="D833">
        <v>1.2</v>
      </c>
      <c r="E833" s="289" t="s">
        <v>2371</v>
      </c>
      <c r="F833">
        <v>5014000641</v>
      </c>
      <c r="G833" s="276">
        <v>45588</v>
      </c>
      <c r="H833">
        <v>20241014572280</v>
      </c>
      <c r="I833">
        <v>2.88</v>
      </c>
      <c r="J833" s="289" t="s">
        <v>345</v>
      </c>
      <c r="K833" s="289" t="s">
        <v>2372</v>
      </c>
      <c r="L833" s="289" t="s">
        <v>275</v>
      </c>
      <c r="M833" s="289" t="s">
        <v>2268</v>
      </c>
      <c r="N833" s="289" t="s">
        <v>512</v>
      </c>
      <c r="O833" s="289" t="s">
        <v>291</v>
      </c>
      <c r="P833" s="289" t="str">
        <f>VLOOKUP(CAT_Details[[#This Row],[Delivery Bp Customer Code]],Table6[],2,0)</f>
        <v>DX01-L5</v>
      </c>
    </row>
    <row r="834" spans="1:16" x14ac:dyDescent="0.25">
      <c r="A834" s="289" t="s">
        <v>285</v>
      </c>
      <c r="B834">
        <v>1</v>
      </c>
      <c r="C834">
        <v>200</v>
      </c>
      <c r="D834">
        <v>0.5</v>
      </c>
      <c r="E834" s="289" t="s">
        <v>2373</v>
      </c>
      <c r="F834">
        <v>5014000804</v>
      </c>
      <c r="G834" s="276">
        <v>45588</v>
      </c>
      <c r="H834" s="5">
        <v>20241014572757</v>
      </c>
      <c r="I834">
        <v>1.2</v>
      </c>
      <c r="J834" s="289" t="s">
        <v>280</v>
      </c>
      <c r="K834" s="289" t="s">
        <v>2374</v>
      </c>
      <c r="L834" s="289" t="s">
        <v>275</v>
      </c>
      <c r="M834" s="289" t="s">
        <v>2234</v>
      </c>
      <c r="N834" s="289" t="s">
        <v>534</v>
      </c>
      <c r="O834" s="289" t="s">
        <v>291</v>
      </c>
      <c r="P834" s="289" t="str">
        <f>VLOOKUP(CAT_Details[[#This Row],[Delivery Bp Customer Code]],Table6[],2,0)</f>
        <v>DX01-L5</v>
      </c>
    </row>
    <row r="835" spans="1:16" x14ac:dyDescent="0.25">
      <c r="A835" s="289" t="s">
        <v>285</v>
      </c>
      <c r="B835">
        <v>39</v>
      </c>
      <c r="C835">
        <v>6115</v>
      </c>
      <c r="D835">
        <v>8.6</v>
      </c>
      <c r="E835" s="289" t="s">
        <v>2375</v>
      </c>
      <c r="F835">
        <v>5014015414</v>
      </c>
      <c r="G835" s="276">
        <v>45588</v>
      </c>
      <c r="H835" s="5">
        <v>20241015573507</v>
      </c>
      <c r="I835">
        <v>7.8719999999999999</v>
      </c>
      <c r="J835" s="289" t="s">
        <v>287</v>
      </c>
      <c r="K835" s="289" t="s">
        <v>2376</v>
      </c>
      <c r="L835" s="289" t="s">
        <v>275</v>
      </c>
      <c r="M835" s="289" t="s">
        <v>2377</v>
      </c>
      <c r="N835" s="289" t="s">
        <v>516</v>
      </c>
      <c r="O835" s="289" t="s">
        <v>291</v>
      </c>
      <c r="P835" s="289" t="str">
        <f>VLOOKUP(CAT_Details[[#This Row],[Delivery Bp Customer Code]],Table6[],2,0)</f>
        <v>DX01-L5</v>
      </c>
    </row>
    <row r="836" spans="1:16" x14ac:dyDescent="0.25">
      <c r="A836" s="289" t="s">
        <v>285</v>
      </c>
      <c r="B836">
        <v>46</v>
      </c>
      <c r="C836">
        <v>6184</v>
      </c>
      <c r="D836">
        <v>9.83</v>
      </c>
      <c r="E836" s="289" t="s">
        <v>2362</v>
      </c>
      <c r="F836">
        <v>5014015612</v>
      </c>
      <c r="G836" s="276">
        <v>45588</v>
      </c>
      <c r="H836">
        <v>20241014572594</v>
      </c>
      <c r="I836">
        <v>19.494</v>
      </c>
      <c r="J836" s="289" t="s">
        <v>324</v>
      </c>
      <c r="K836" s="289" t="s">
        <v>2378</v>
      </c>
      <c r="L836" s="289" t="s">
        <v>275</v>
      </c>
      <c r="M836" s="289"/>
      <c r="N836" s="289" t="s">
        <v>508</v>
      </c>
      <c r="O836" s="289" t="s">
        <v>291</v>
      </c>
      <c r="P836" s="289" t="str">
        <f>VLOOKUP(CAT_Details[[#This Row],[Delivery Bp Customer Code]],Table6[],2,0)</f>
        <v>DX01-L5</v>
      </c>
    </row>
    <row r="837" spans="1:16" x14ac:dyDescent="0.25">
      <c r="A837" s="289" t="s">
        <v>285</v>
      </c>
      <c r="B837">
        <v>9</v>
      </c>
      <c r="C837">
        <v>765</v>
      </c>
      <c r="D837">
        <v>3.6</v>
      </c>
      <c r="E837" s="289" t="s">
        <v>2379</v>
      </c>
      <c r="F837">
        <v>5014028996</v>
      </c>
      <c r="G837" s="276">
        <v>45588</v>
      </c>
      <c r="H837">
        <v>20241017575457</v>
      </c>
      <c r="I837">
        <v>8.7260000000000009</v>
      </c>
      <c r="J837" s="289" t="s">
        <v>350</v>
      </c>
      <c r="K837" s="289" t="s">
        <v>2380</v>
      </c>
      <c r="L837" s="289" t="s">
        <v>275</v>
      </c>
      <c r="M837" s="289" t="s">
        <v>2381</v>
      </c>
      <c r="N837" s="289" t="s">
        <v>690</v>
      </c>
      <c r="O837" s="289" t="s">
        <v>291</v>
      </c>
      <c r="P837" s="289" t="str">
        <f>VLOOKUP(CAT_Details[[#This Row],[Delivery Bp Customer Code]],Table6[],2,0)</f>
        <v>DX01-L5</v>
      </c>
    </row>
    <row r="838" spans="1:16" x14ac:dyDescent="0.25">
      <c r="A838" s="289" t="s">
        <v>285</v>
      </c>
      <c r="B838">
        <v>11</v>
      </c>
      <c r="C838">
        <v>968</v>
      </c>
      <c r="D838">
        <v>4.4000000000000004</v>
      </c>
      <c r="E838" s="289" t="s">
        <v>2382</v>
      </c>
      <c r="F838">
        <v>5014029082</v>
      </c>
      <c r="G838" s="276">
        <v>45588</v>
      </c>
      <c r="H838">
        <v>20241017575448</v>
      </c>
      <c r="I838">
        <v>10.56</v>
      </c>
      <c r="J838" s="289" t="s">
        <v>350</v>
      </c>
      <c r="K838" s="289" t="s">
        <v>2383</v>
      </c>
      <c r="L838" s="289" t="s">
        <v>275</v>
      </c>
      <c r="M838" s="289" t="s">
        <v>2176</v>
      </c>
      <c r="N838" s="289" t="s">
        <v>462</v>
      </c>
      <c r="O838" s="289" t="s">
        <v>291</v>
      </c>
      <c r="P838" s="289" t="str">
        <f>VLOOKUP(CAT_Details[[#This Row],[Delivery Bp Customer Code]],Table6[],2,0)</f>
        <v>DX01-L5</v>
      </c>
    </row>
    <row r="839" spans="1:16" x14ac:dyDescent="0.25">
      <c r="A839" s="289" t="s">
        <v>285</v>
      </c>
      <c r="B839">
        <v>22</v>
      </c>
      <c r="C839">
        <v>1936</v>
      </c>
      <c r="D839">
        <v>8.8000000000000007</v>
      </c>
      <c r="E839" s="289" t="s">
        <v>2382</v>
      </c>
      <c r="F839">
        <v>5014029096</v>
      </c>
      <c r="G839" s="276">
        <v>45588</v>
      </c>
      <c r="H839">
        <v>20241017575449</v>
      </c>
      <c r="I839">
        <v>21.12</v>
      </c>
      <c r="J839" s="289" t="s">
        <v>350</v>
      </c>
      <c r="K839" s="289" t="s">
        <v>2384</v>
      </c>
      <c r="L839" s="289" t="s">
        <v>275</v>
      </c>
      <c r="M839" s="289" t="s">
        <v>2176</v>
      </c>
      <c r="N839" s="289" t="s">
        <v>462</v>
      </c>
      <c r="O839" s="289" t="s">
        <v>291</v>
      </c>
      <c r="P839" s="289" t="str">
        <f>VLOOKUP(CAT_Details[[#This Row],[Delivery Bp Customer Code]],Table6[],2,0)</f>
        <v>DX01-L5</v>
      </c>
    </row>
    <row r="840" spans="1:16" x14ac:dyDescent="0.25">
      <c r="A840" s="289" t="s">
        <v>285</v>
      </c>
      <c r="B840">
        <v>1</v>
      </c>
      <c r="C840">
        <v>2.71</v>
      </c>
      <c r="D840">
        <v>0.04</v>
      </c>
      <c r="E840" s="289" t="s">
        <v>2385</v>
      </c>
      <c r="F840">
        <v>5014044690</v>
      </c>
      <c r="G840" s="276">
        <v>45588</v>
      </c>
      <c r="H840">
        <v>20241018576507</v>
      </c>
      <c r="I840">
        <v>1.7999999999999999E-2</v>
      </c>
      <c r="J840" s="289" t="s">
        <v>273</v>
      </c>
      <c r="K840" s="289" t="s">
        <v>2386</v>
      </c>
      <c r="L840" s="289" t="s">
        <v>275</v>
      </c>
      <c r="M840" s="289" t="s">
        <v>2113</v>
      </c>
      <c r="N840" s="289" t="s">
        <v>519</v>
      </c>
      <c r="O840" s="289" t="s">
        <v>291</v>
      </c>
      <c r="P840" s="289" t="str">
        <f>VLOOKUP(CAT_Details[[#This Row],[Delivery Bp Customer Code]],Table6[],2,0)</f>
        <v>DX01-L5</v>
      </c>
    </row>
    <row r="841" spans="1:16" x14ac:dyDescent="0.25">
      <c r="A841" s="289" t="s">
        <v>285</v>
      </c>
      <c r="B841">
        <v>4</v>
      </c>
      <c r="C841">
        <v>339.34</v>
      </c>
      <c r="D841">
        <v>1.67</v>
      </c>
      <c r="E841" s="289" t="s">
        <v>2385</v>
      </c>
      <c r="F841">
        <v>5014044692</v>
      </c>
      <c r="G841" s="276">
        <v>45588</v>
      </c>
      <c r="H841">
        <v>20241018576526</v>
      </c>
      <c r="I841">
        <v>3.2370000000000001</v>
      </c>
      <c r="J841" s="289" t="s">
        <v>273</v>
      </c>
      <c r="K841" s="289" t="s">
        <v>2387</v>
      </c>
      <c r="L841" s="289" t="s">
        <v>275</v>
      </c>
      <c r="M841" s="289" t="s">
        <v>2113</v>
      </c>
      <c r="N841" s="289" t="s">
        <v>519</v>
      </c>
      <c r="O841" s="289" t="s">
        <v>291</v>
      </c>
      <c r="P841" s="289" t="str">
        <f>VLOOKUP(CAT_Details[[#This Row],[Delivery Bp Customer Code]],Table6[],2,0)</f>
        <v>DX01-L5</v>
      </c>
    </row>
    <row r="842" spans="1:16" x14ac:dyDescent="0.25">
      <c r="A842" s="289" t="s">
        <v>521</v>
      </c>
      <c r="B842">
        <v>20</v>
      </c>
      <c r="C842">
        <v>14600</v>
      </c>
      <c r="D842">
        <v>8</v>
      </c>
      <c r="E842" s="289" t="s">
        <v>2388</v>
      </c>
      <c r="F842">
        <v>5014028967</v>
      </c>
      <c r="G842" s="276">
        <v>45588</v>
      </c>
      <c r="H842">
        <v>20241017575494</v>
      </c>
      <c r="I842">
        <v>19.968</v>
      </c>
      <c r="J842" s="289" t="s">
        <v>350</v>
      </c>
      <c r="K842" s="289" t="s">
        <v>2389</v>
      </c>
      <c r="L842" s="289" t="s">
        <v>275</v>
      </c>
      <c r="M842" s="289" t="s">
        <v>2381</v>
      </c>
      <c r="N842" s="289" t="s">
        <v>524</v>
      </c>
      <c r="O842" s="289" t="s">
        <v>525</v>
      </c>
      <c r="P842" s="289" t="str">
        <f>VLOOKUP(CAT_Details[[#This Row],[Delivery Bp Customer Code]],Table6[],2,0)</f>
        <v>No Loc</v>
      </c>
    </row>
    <row r="843" spans="1:16" x14ac:dyDescent="0.25">
      <c r="A843" s="289" t="s">
        <v>521</v>
      </c>
      <c r="B843">
        <v>13</v>
      </c>
      <c r="C843">
        <v>4590.96</v>
      </c>
      <c r="D843">
        <v>5.2</v>
      </c>
      <c r="E843" s="289" t="s">
        <v>2390</v>
      </c>
      <c r="F843">
        <v>5014029010</v>
      </c>
      <c r="G843" s="276">
        <v>45588</v>
      </c>
      <c r="H843">
        <v>20241016574225</v>
      </c>
      <c r="I843">
        <v>4.4930000000000003</v>
      </c>
      <c r="J843" s="289" t="s">
        <v>350</v>
      </c>
      <c r="K843" s="289" t="s">
        <v>2391</v>
      </c>
      <c r="L843" s="289" t="s">
        <v>275</v>
      </c>
      <c r="M843" s="289" t="s">
        <v>2381</v>
      </c>
      <c r="N843" s="289" t="s">
        <v>528</v>
      </c>
      <c r="O843" s="289" t="s">
        <v>525</v>
      </c>
      <c r="P843" s="289" t="str">
        <f>VLOOKUP(CAT_Details[[#This Row],[Delivery Bp Customer Code]],Table6[],2,0)</f>
        <v>No Loc</v>
      </c>
    </row>
    <row r="844" spans="1:16" x14ac:dyDescent="0.25">
      <c r="A844" s="289" t="s">
        <v>272</v>
      </c>
      <c r="B844">
        <v>14</v>
      </c>
      <c r="C844">
        <v>3076</v>
      </c>
      <c r="D844">
        <v>5.6</v>
      </c>
      <c r="E844" s="289" t="s">
        <v>2335</v>
      </c>
      <c r="F844">
        <v>5014000579</v>
      </c>
      <c r="G844" s="276">
        <v>45588</v>
      </c>
      <c r="H844">
        <v>20241014572577</v>
      </c>
      <c r="I844">
        <v>16.32</v>
      </c>
      <c r="J844" s="289" t="s">
        <v>294</v>
      </c>
      <c r="K844" s="289" t="s">
        <v>2392</v>
      </c>
      <c r="L844" s="289" t="s">
        <v>275</v>
      </c>
      <c r="M844" s="289" t="s">
        <v>2337</v>
      </c>
      <c r="N844" s="289" t="s">
        <v>555</v>
      </c>
      <c r="O844" s="289" t="s">
        <v>277</v>
      </c>
      <c r="P844" s="289" t="str">
        <f>VLOOKUP(CAT_Details[[#This Row],[Delivery Bp Customer Code]],Table6[],2,0)</f>
        <v>U2-L5</v>
      </c>
    </row>
    <row r="845" spans="1:16" x14ac:dyDescent="0.25">
      <c r="A845" s="289" t="s">
        <v>272</v>
      </c>
      <c r="B845">
        <v>1</v>
      </c>
      <c r="C845">
        <v>547</v>
      </c>
      <c r="D845">
        <v>0.4</v>
      </c>
      <c r="E845" s="289" t="s">
        <v>2329</v>
      </c>
      <c r="F845">
        <v>5014000639</v>
      </c>
      <c r="G845" s="276">
        <v>45588</v>
      </c>
      <c r="H845">
        <v>20241014572346</v>
      </c>
      <c r="I845">
        <v>0.38400000000000001</v>
      </c>
      <c r="J845" s="289" t="s">
        <v>324</v>
      </c>
      <c r="K845" s="289" t="s">
        <v>2393</v>
      </c>
      <c r="L845" s="289" t="s">
        <v>275</v>
      </c>
      <c r="M845" s="289" t="s">
        <v>2241</v>
      </c>
      <c r="N845" s="289" t="s">
        <v>399</v>
      </c>
      <c r="O845" s="289" t="s">
        <v>277</v>
      </c>
      <c r="P845" s="289" t="str">
        <f>VLOOKUP(CAT_Details[[#This Row],[Delivery Bp Customer Code]],Table6[],2,0)</f>
        <v>U2-L5</v>
      </c>
    </row>
    <row r="846" spans="1:16" x14ac:dyDescent="0.25">
      <c r="A846" s="289" t="s">
        <v>272</v>
      </c>
      <c r="B846">
        <v>4</v>
      </c>
      <c r="C846">
        <v>300</v>
      </c>
      <c r="D846">
        <v>1.6</v>
      </c>
      <c r="E846" s="289" t="s">
        <v>2338</v>
      </c>
      <c r="F846">
        <v>5014015905</v>
      </c>
      <c r="G846" s="276">
        <v>45588</v>
      </c>
      <c r="H846">
        <v>20241014572817</v>
      </c>
      <c r="I846">
        <v>3.84</v>
      </c>
      <c r="J846" s="289" t="s">
        <v>324</v>
      </c>
      <c r="K846" s="289" t="s">
        <v>2394</v>
      </c>
      <c r="L846" s="289" t="s">
        <v>275</v>
      </c>
      <c r="M846" s="289" t="s">
        <v>2241</v>
      </c>
      <c r="N846" s="289" t="s">
        <v>562</v>
      </c>
      <c r="O846" s="289" t="s">
        <v>277</v>
      </c>
      <c r="P846" s="289" t="str">
        <f>VLOOKUP(CAT_Details[[#This Row],[Delivery Bp Customer Code]],Table6[],2,0)</f>
        <v>U2-L5</v>
      </c>
    </row>
    <row r="847" spans="1:16" x14ac:dyDescent="0.25">
      <c r="A847" s="289" t="s">
        <v>272</v>
      </c>
      <c r="B847">
        <v>7</v>
      </c>
      <c r="C847">
        <v>660</v>
      </c>
      <c r="D847">
        <v>1.6</v>
      </c>
      <c r="E847" s="289" t="s">
        <v>2395</v>
      </c>
      <c r="F847">
        <v>5014028907</v>
      </c>
      <c r="G847" s="276">
        <v>45588</v>
      </c>
      <c r="H847" s="5">
        <v>20241014572714</v>
      </c>
      <c r="I847">
        <v>2.3919999999999999</v>
      </c>
      <c r="J847" s="289" t="s">
        <v>350</v>
      </c>
      <c r="K847" s="289" t="s">
        <v>2396</v>
      </c>
      <c r="L847" s="289" t="s">
        <v>275</v>
      </c>
      <c r="M847" s="289" t="s">
        <v>2381</v>
      </c>
      <c r="N847" s="289" t="s">
        <v>540</v>
      </c>
      <c r="O847" s="289" t="s">
        <v>277</v>
      </c>
      <c r="P847" s="289" t="str">
        <f>VLOOKUP(CAT_Details[[#This Row],[Delivery Bp Customer Code]],Table6[],2,0)</f>
        <v>U2-L5</v>
      </c>
    </row>
    <row r="848" spans="1:16" x14ac:dyDescent="0.25">
      <c r="A848" s="289" t="s">
        <v>272</v>
      </c>
      <c r="B848">
        <v>2</v>
      </c>
      <c r="C848">
        <v>454</v>
      </c>
      <c r="D848">
        <v>0.8</v>
      </c>
      <c r="E848" s="289" t="s">
        <v>2397</v>
      </c>
      <c r="F848">
        <v>5014028929</v>
      </c>
      <c r="G848" s="276">
        <v>45588</v>
      </c>
      <c r="H848" s="5">
        <v>20241017575338</v>
      </c>
      <c r="I848">
        <v>1.92</v>
      </c>
      <c r="J848" s="289" t="s">
        <v>350</v>
      </c>
      <c r="K848" s="289" t="s">
        <v>2398</v>
      </c>
      <c r="L848" s="289" t="s">
        <v>275</v>
      </c>
      <c r="M848" s="289" t="s">
        <v>2176</v>
      </c>
      <c r="N848" s="289" t="s">
        <v>999</v>
      </c>
      <c r="O848" s="289" t="s">
        <v>277</v>
      </c>
      <c r="P848" s="289" t="str">
        <f>VLOOKUP(CAT_Details[[#This Row],[Delivery Bp Customer Code]],Table6[],2,0)</f>
        <v>U2-L5</v>
      </c>
    </row>
    <row r="849" spans="1:16" x14ac:dyDescent="0.25">
      <c r="A849" s="289" t="s">
        <v>272</v>
      </c>
      <c r="B849">
        <v>1</v>
      </c>
      <c r="C849">
        <v>66</v>
      </c>
      <c r="D849">
        <v>0.4</v>
      </c>
      <c r="E849" s="289" t="s">
        <v>2399</v>
      </c>
      <c r="F849">
        <v>5014028934</v>
      </c>
      <c r="G849" s="276">
        <v>45588</v>
      </c>
      <c r="H849">
        <v>20241016574478</v>
      </c>
      <c r="I849">
        <v>0.96</v>
      </c>
      <c r="J849" s="289" t="s">
        <v>350</v>
      </c>
      <c r="K849" s="289" t="s">
        <v>2400</v>
      </c>
      <c r="L849" s="289" t="s">
        <v>275</v>
      </c>
      <c r="M849" s="289" t="s">
        <v>2401</v>
      </c>
      <c r="N849" s="289" t="s">
        <v>1329</v>
      </c>
      <c r="O849" s="289" t="s">
        <v>277</v>
      </c>
      <c r="P849" s="289" t="str">
        <f>VLOOKUP(CAT_Details[[#This Row],[Delivery Bp Customer Code]],Table6[],2,0)</f>
        <v>U2-L5</v>
      </c>
    </row>
    <row r="850" spans="1:16" x14ac:dyDescent="0.25">
      <c r="A850" s="289" t="s">
        <v>272</v>
      </c>
      <c r="B850">
        <v>1</v>
      </c>
      <c r="C850">
        <v>102</v>
      </c>
      <c r="D850">
        <v>0.4</v>
      </c>
      <c r="E850" s="289" t="s">
        <v>2399</v>
      </c>
      <c r="F850">
        <v>5014028950</v>
      </c>
      <c r="G850" s="276">
        <v>45588</v>
      </c>
      <c r="H850" s="5">
        <v>20241016574099</v>
      </c>
      <c r="I850">
        <v>0.96</v>
      </c>
      <c r="J850" s="289" t="s">
        <v>350</v>
      </c>
      <c r="K850" s="289" t="s">
        <v>2402</v>
      </c>
      <c r="L850" s="289" t="s">
        <v>275</v>
      </c>
      <c r="M850" s="289" t="s">
        <v>2176</v>
      </c>
      <c r="N850" s="289" t="s">
        <v>1329</v>
      </c>
      <c r="O850" s="289" t="s">
        <v>277</v>
      </c>
      <c r="P850" s="289" t="str">
        <f>VLOOKUP(CAT_Details[[#This Row],[Delivery Bp Customer Code]],Table6[],2,0)</f>
        <v>U2-L5</v>
      </c>
    </row>
    <row r="851" spans="1:16" x14ac:dyDescent="0.25">
      <c r="A851" s="289" t="s">
        <v>272</v>
      </c>
      <c r="B851">
        <v>3</v>
      </c>
      <c r="C851">
        <v>900</v>
      </c>
      <c r="D851">
        <v>1.2</v>
      </c>
      <c r="E851" s="289" t="s">
        <v>2403</v>
      </c>
      <c r="F851">
        <v>5014029034</v>
      </c>
      <c r="G851" s="276">
        <v>45588</v>
      </c>
      <c r="H851">
        <v>20241017575248</v>
      </c>
      <c r="I851">
        <v>1.008</v>
      </c>
      <c r="J851" s="289" t="s">
        <v>350</v>
      </c>
      <c r="K851" s="289" t="s">
        <v>2404</v>
      </c>
      <c r="L851" s="289" t="s">
        <v>275</v>
      </c>
      <c r="M851" s="289" t="s">
        <v>2176</v>
      </c>
      <c r="N851" s="289" t="s">
        <v>547</v>
      </c>
      <c r="O851" s="289" t="s">
        <v>277</v>
      </c>
      <c r="P851" s="289" t="str">
        <f>VLOOKUP(CAT_Details[[#This Row],[Delivery Bp Customer Code]],Table6[],2,0)</f>
        <v>U2-L5</v>
      </c>
    </row>
    <row r="852" spans="1:16" x14ac:dyDescent="0.25">
      <c r="A852" s="289" t="s">
        <v>278</v>
      </c>
      <c r="B852">
        <v>1</v>
      </c>
      <c r="C852">
        <v>204.1</v>
      </c>
      <c r="D852">
        <v>0.4</v>
      </c>
      <c r="E852" s="289" t="s">
        <v>2405</v>
      </c>
      <c r="F852">
        <v>5014028937</v>
      </c>
      <c r="G852" s="276">
        <v>45589</v>
      </c>
      <c r="H852" s="5">
        <v>20241016574874</v>
      </c>
      <c r="I852">
        <v>0.96</v>
      </c>
      <c r="J852" s="289" t="s">
        <v>280</v>
      </c>
      <c r="K852" s="289" t="s">
        <v>2406</v>
      </c>
      <c r="L852" s="289" t="s">
        <v>275</v>
      </c>
      <c r="M852" s="289" t="s">
        <v>2407</v>
      </c>
      <c r="N852" s="289" t="s">
        <v>1132</v>
      </c>
      <c r="O852" s="289" t="s">
        <v>498</v>
      </c>
      <c r="P852" s="289" t="str">
        <f>VLOOKUP(CAT_Details[[#This Row],[Delivery Bp Customer Code]],Table6[],2,0)</f>
        <v>DK-BM01</v>
      </c>
    </row>
    <row r="853" spans="1:16" x14ac:dyDescent="0.25">
      <c r="A853" s="289" t="s">
        <v>278</v>
      </c>
      <c r="B853">
        <v>2</v>
      </c>
      <c r="C853">
        <v>1346</v>
      </c>
      <c r="D853">
        <v>0.8</v>
      </c>
      <c r="E853" s="289" t="s">
        <v>2405</v>
      </c>
      <c r="F853">
        <v>5014028971</v>
      </c>
      <c r="G853" s="276">
        <v>45589</v>
      </c>
      <c r="H853" s="5">
        <v>20241016574869</v>
      </c>
      <c r="I853">
        <v>1.92</v>
      </c>
      <c r="J853" s="289" t="s">
        <v>280</v>
      </c>
      <c r="K853" s="289" t="s">
        <v>2408</v>
      </c>
      <c r="L853" s="289" t="s">
        <v>275</v>
      </c>
      <c r="M853" s="289" t="s">
        <v>2407</v>
      </c>
      <c r="N853" s="289" t="s">
        <v>1132</v>
      </c>
      <c r="O853" s="289" t="s">
        <v>498</v>
      </c>
      <c r="P853" s="289" t="str">
        <f>VLOOKUP(CAT_Details[[#This Row],[Delivery Bp Customer Code]],Table6[],2,0)</f>
        <v>DK-BM01</v>
      </c>
    </row>
    <row r="854" spans="1:16" x14ac:dyDescent="0.25">
      <c r="A854" s="289" t="s">
        <v>278</v>
      </c>
      <c r="B854">
        <v>2</v>
      </c>
      <c r="C854">
        <v>1346</v>
      </c>
      <c r="D854">
        <v>0.8</v>
      </c>
      <c r="E854" s="289" t="s">
        <v>2405</v>
      </c>
      <c r="F854">
        <v>5014044296</v>
      </c>
      <c r="G854" s="276">
        <v>45589</v>
      </c>
      <c r="H854" s="5">
        <v>20241016574869</v>
      </c>
      <c r="I854">
        <v>1.92</v>
      </c>
      <c r="J854" s="289" t="s">
        <v>280</v>
      </c>
      <c r="K854" s="289" t="s">
        <v>2409</v>
      </c>
      <c r="L854" s="289" t="s">
        <v>275</v>
      </c>
      <c r="M854" s="289"/>
      <c r="N854" s="289" t="s">
        <v>1132</v>
      </c>
      <c r="O854" s="289" t="s">
        <v>498</v>
      </c>
      <c r="P854" s="289" t="str">
        <f>VLOOKUP(CAT_Details[[#This Row],[Delivery Bp Customer Code]],Table6[],2,0)</f>
        <v>DK-BM01</v>
      </c>
    </row>
    <row r="855" spans="1:16" x14ac:dyDescent="0.25">
      <c r="A855" s="289" t="s">
        <v>278</v>
      </c>
      <c r="B855">
        <v>1</v>
      </c>
      <c r="C855">
        <v>204.1</v>
      </c>
      <c r="D855">
        <v>0.4</v>
      </c>
      <c r="E855" s="289" t="s">
        <v>2405</v>
      </c>
      <c r="F855">
        <v>5014044299</v>
      </c>
      <c r="G855" s="276">
        <v>45589</v>
      </c>
      <c r="H855">
        <v>20241016574874</v>
      </c>
      <c r="I855">
        <v>0.96</v>
      </c>
      <c r="J855" s="289" t="s">
        <v>280</v>
      </c>
      <c r="K855" s="289" t="s">
        <v>2410</v>
      </c>
      <c r="L855" s="289" t="s">
        <v>275</v>
      </c>
      <c r="M855" s="289"/>
      <c r="N855" s="289" t="s">
        <v>1132</v>
      </c>
      <c r="O855" s="289" t="s">
        <v>498</v>
      </c>
      <c r="P855" s="289" t="str">
        <f>VLOOKUP(CAT_Details[[#This Row],[Delivery Bp Customer Code]],Table6[],2,0)</f>
        <v>DK-BM01</v>
      </c>
    </row>
    <row r="856" spans="1:16" x14ac:dyDescent="0.25">
      <c r="A856" s="289" t="s">
        <v>278</v>
      </c>
      <c r="B856">
        <v>1</v>
      </c>
      <c r="C856">
        <v>86</v>
      </c>
      <c r="D856">
        <v>0.2</v>
      </c>
      <c r="E856" s="289" t="s">
        <v>2411</v>
      </c>
      <c r="F856">
        <v>5014044487</v>
      </c>
      <c r="G856" s="276">
        <v>45589</v>
      </c>
      <c r="H856">
        <v>20241017575939</v>
      </c>
      <c r="I856">
        <v>0.14399999999999999</v>
      </c>
      <c r="J856" s="289" t="s">
        <v>350</v>
      </c>
      <c r="K856" s="289" t="s">
        <v>2412</v>
      </c>
      <c r="L856" s="289" t="s">
        <v>275</v>
      </c>
      <c r="M856" s="289" t="s">
        <v>2342</v>
      </c>
      <c r="N856" s="289" t="s">
        <v>482</v>
      </c>
      <c r="O856" s="289" t="s">
        <v>498</v>
      </c>
      <c r="P856" s="289" t="str">
        <f>VLOOKUP(CAT_Details[[#This Row],[Delivery Bp Customer Code]],Table6[],2,0)</f>
        <v>DK-BM01</v>
      </c>
    </row>
    <row r="857" spans="1:16" x14ac:dyDescent="0.25">
      <c r="A857" s="289" t="s">
        <v>75</v>
      </c>
      <c r="B857">
        <v>4</v>
      </c>
      <c r="C857">
        <v>456</v>
      </c>
      <c r="D857">
        <v>1.6</v>
      </c>
      <c r="E857" s="289" t="s">
        <v>2413</v>
      </c>
      <c r="F857">
        <v>5014028876</v>
      </c>
      <c r="G857" s="276">
        <v>45589</v>
      </c>
      <c r="H857">
        <v>20241017575476</v>
      </c>
      <c r="I857">
        <v>3.84</v>
      </c>
      <c r="J857" s="289" t="s">
        <v>324</v>
      </c>
      <c r="K857" s="289" t="s">
        <v>2414</v>
      </c>
      <c r="L857" s="289" t="s">
        <v>275</v>
      </c>
      <c r="M857" s="289" t="s">
        <v>2415</v>
      </c>
      <c r="N857" s="289" t="s">
        <v>616</v>
      </c>
      <c r="O857" s="289" t="s">
        <v>2173</v>
      </c>
      <c r="P857" s="289" t="str">
        <f>VLOOKUP(CAT_Details[[#This Row],[Delivery Bp Customer Code]],Table6[],2,0)</f>
        <v>OYL1</v>
      </c>
    </row>
    <row r="858" spans="1:16" x14ac:dyDescent="0.25">
      <c r="A858" s="289" t="s">
        <v>75</v>
      </c>
      <c r="B858">
        <v>23</v>
      </c>
      <c r="C858">
        <v>16327</v>
      </c>
      <c r="D858">
        <v>7.67</v>
      </c>
      <c r="E858" s="289" t="s">
        <v>2416</v>
      </c>
      <c r="F858">
        <v>5014029062</v>
      </c>
      <c r="G858" s="276">
        <v>45589</v>
      </c>
      <c r="H858">
        <v>20241017575452</v>
      </c>
      <c r="I858">
        <v>14.72</v>
      </c>
      <c r="J858" s="289" t="s">
        <v>324</v>
      </c>
      <c r="K858" s="289" t="s">
        <v>2417</v>
      </c>
      <c r="L858" s="289" t="s">
        <v>275</v>
      </c>
      <c r="M858" s="289" t="s">
        <v>2418</v>
      </c>
      <c r="N858" s="289" t="s">
        <v>2172</v>
      </c>
      <c r="O858" s="289" t="s">
        <v>2173</v>
      </c>
      <c r="P858" s="289" t="str">
        <f>VLOOKUP(CAT_Details[[#This Row],[Delivery Bp Customer Code]],Table6[],2,0)</f>
        <v>OYL1</v>
      </c>
    </row>
    <row r="859" spans="1:16" x14ac:dyDescent="0.25">
      <c r="A859" s="289" t="s">
        <v>75</v>
      </c>
      <c r="B859">
        <v>1</v>
      </c>
      <c r="C859">
        <v>1</v>
      </c>
      <c r="D859">
        <v>0.4</v>
      </c>
      <c r="E859" s="289" t="s">
        <v>2419</v>
      </c>
      <c r="F859">
        <v>5014044608</v>
      </c>
      <c r="G859" s="276">
        <v>45589</v>
      </c>
      <c r="H859" s="5">
        <v>20241016574650</v>
      </c>
      <c r="I859">
        <v>1.248</v>
      </c>
      <c r="J859" s="289" t="s">
        <v>350</v>
      </c>
      <c r="K859" s="289" t="s">
        <v>2420</v>
      </c>
      <c r="L859" s="289" t="s">
        <v>275</v>
      </c>
      <c r="M859" s="289" t="s">
        <v>2421</v>
      </c>
      <c r="N859" s="289" t="s">
        <v>2422</v>
      </c>
      <c r="O859" s="289" t="s">
        <v>2173</v>
      </c>
      <c r="P859" s="289" t="str">
        <f>VLOOKUP(CAT_Details[[#This Row],[Delivery Bp Customer Code]],Table6[],2,0)</f>
        <v>OYL1</v>
      </c>
    </row>
    <row r="860" spans="1:16" x14ac:dyDescent="0.25">
      <c r="A860" s="289" t="s">
        <v>75</v>
      </c>
      <c r="B860">
        <v>2</v>
      </c>
      <c r="C860">
        <v>248</v>
      </c>
      <c r="D860">
        <v>0.4</v>
      </c>
      <c r="E860" s="289" t="s">
        <v>2423</v>
      </c>
      <c r="F860">
        <v>5014044647</v>
      </c>
      <c r="G860" s="276">
        <v>45589</v>
      </c>
      <c r="H860">
        <v>20241018576354</v>
      </c>
      <c r="I860">
        <v>0.48</v>
      </c>
      <c r="J860" s="289" t="s">
        <v>350</v>
      </c>
      <c r="K860" s="289" t="s">
        <v>2424</v>
      </c>
      <c r="L860" s="289" t="s">
        <v>275</v>
      </c>
      <c r="M860" s="289" t="s">
        <v>2342</v>
      </c>
      <c r="N860" s="289" t="s">
        <v>602</v>
      </c>
      <c r="O860" s="289" t="s">
        <v>2173</v>
      </c>
      <c r="P860" s="289" t="str">
        <f>VLOOKUP(CAT_Details[[#This Row],[Delivery Bp Customer Code]],Table6[],2,0)</f>
        <v>OYL1</v>
      </c>
    </row>
    <row r="861" spans="1:16" x14ac:dyDescent="0.25">
      <c r="A861" s="289" t="s">
        <v>75</v>
      </c>
      <c r="B861">
        <v>2</v>
      </c>
      <c r="C861">
        <v>236</v>
      </c>
      <c r="D861">
        <v>0.4</v>
      </c>
      <c r="E861" s="289" t="s">
        <v>2425</v>
      </c>
      <c r="F861">
        <v>5014044751</v>
      </c>
      <c r="G861" s="276">
        <v>45589</v>
      </c>
      <c r="H861">
        <v>20241018576579</v>
      </c>
      <c r="I861">
        <v>0.67200000000000004</v>
      </c>
      <c r="J861" s="289" t="s">
        <v>350</v>
      </c>
      <c r="K861" s="289" t="s">
        <v>2426</v>
      </c>
      <c r="L861" s="289" t="s">
        <v>275</v>
      </c>
      <c r="M861" s="289" t="s">
        <v>2342</v>
      </c>
      <c r="N861" s="289" t="s">
        <v>2427</v>
      </c>
      <c r="O861" s="289" t="s">
        <v>2173</v>
      </c>
      <c r="P861" s="289" t="str">
        <f>VLOOKUP(CAT_Details[[#This Row],[Delivery Bp Customer Code]],Table6[],2,0)</f>
        <v>OYL1</v>
      </c>
    </row>
    <row r="862" spans="1:16" x14ac:dyDescent="0.25">
      <c r="A862" s="289" t="s">
        <v>75</v>
      </c>
      <c r="B862">
        <v>1</v>
      </c>
      <c r="C862">
        <v>65</v>
      </c>
      <c r="D862">
        <v>0.4</v>
      </c>
      <c r="E862" s="289" t="s">
        <v>2428</v>
      </c>
      <c r="F862">
        <v>5014058183</v>
      </c>
      <c r="G862" s="276">
        <v>45589</v>
      </c>
      <c r="H862">
        <v>20241021577565</v>
      </c>
      <c r="I862">
        <v>0.38400000000000001</v>
      </c>
      <c r="J862" s="289" t="s">
        <v>273</v>
      </c>
      <c r="K862" s="289" t="s">
        <v>2429</v>
      </c>
      <c r="L862" s="289" t="s">
        <v>275</v>
      </c>
      <c r="M862" s="289" t="s">
        <v>2430</v>
      </c>
      <c r="N862" s="289" t="s">
        <v>2431</v>
      </c>
      <c r="O862" s="289" t="s">
        <v>2173</v>
      </c>
      <c r="P862" s="289" t="str">
        <f>VLOOKUP(CAT_Details[[#This Row],[Delivery Bp Customer Code]],Table6[],2,0)</f>
        <v>OYL1</v>
      </c>
    </row>
    <row r="863" spans="1:16" x14ac:dyDescent="0.25">
      <c r="A863" s="289" t="s">
        <v>75</v>
      </c>
      <c r="B863">
        <v>1</v>
      </c>
      <c r="C863">
        <v>175.1</v>
      </c>
      <c r="D863">
        <v>0.4</v>
      </c>
      <c r="E863" s="289" t="s">
        <v>2432</v>
      </c>
      <c r="F863">
        <v>5014058480</v>
      </c>
      <c r="G863" s="276">
        <v>45589</v>
      </c>
      <c r="H863" s="5">
        <v>20241016574121</v>
      </c>
      <c r="I863">
        <v>0.96</v>
      </c>
      <c r="J863" s="289" t="s">
        <v>273</v>
      </c>
      <c r="K863" s="289" t="s">
        <v>2433</v>
      </c>
      <c r="L863" s="289" t="s">
        <v>275</v>
      </c>
      <c r="M863" s="289" t="s">
        <v>2430</v>
      </c>
      <c r="N863" s="289" t="s">
        <v>2434</v>
      </c>
      <c r="O863" s="289" t="s">
        <v>2173</v>
      </c>
      <c r="P863" s="289" t="str">
        <f>VLOOKUP(CAT_Details[[#This Row],[Delivery Bp Customer Code]],Table6[],2,0)</f>
        <v>OYL1</v>
      </c>
    </row>
    <row r="864" spans="1:16" x14ac:dyDescent="0.25">
      <c r="A864" s="289" t="s">
        <v>941</v>
      </c>
      <c r="B864">
        <v>1</v>
      </c>
      <c r="C864">
        <v>45</v>
      </c>
      <c r="D864">
        <v>0.4</v>
      </c>
      <c r="E864" s="289" t="s">
        <v>2435</v>
      </c>
      <c r="F864">
        <v>5014000795</v>
      </c>
      <c r="G864" s="276">
        <v>45589</v>
      </c>
      <c r="H864">
        <v>20241015573824</v>
      </c>
      <c r="I864">
        <v>0.33600000000000002</v>
      </c>
      <c r="J864" s="289" t="s">
        <v>438</v>
      </c>
      <c r="K864" s="289" t="s">
        <v>2436</v>
      </c>
      <c r="L864" s="289" t="s">
        <v>275</v>
      </c>
      <c r="M864" s="289" t="s">
        <v>2437</v>
      </c>
      <c r="N864" s="289" t="s">
        <v>1774</v>
      </c>
      <c r="O864" s="289" t="s">
        <v>945</v>
      </c>
      <c r="P864" s="289" t="str">
        <f>VLOOKUP(CAT_Details[[#This Row],[Delivery Bp Customer Code]],Table6[],2,0)</f>
        <v>DK-LW01</v>
      </c>
    </row>
    <row r="865" spans="1:16" x14ac:dyDescent="0.25">
      <c r="A865" s="289" t="s">
        <v>76</v>
      </c>
      <c r="B865">
        <v>3</v>
      </c>
      <c r="C865">
        <v>100</v>
      </c>
      <c r="D865">
        <v>1.2</v>
      </c>
      <c r="E865" s="289" t="s">
        <v>2438</v>
      </c>
      <c r="F865">
        <v>5014000872</v>
      </c>
      <c r="G865" s="276">
        <v>45589</v>
      </c>
      <c r="H865">
        <v>20241015573346</v>
      </c>
      <c r="I865">
        <v>1.44</v>
      </c>
      <c r="J865" s="289" t="s">
        <v>383</v>
      </c>
      <c r="K865" s="289" t="s">
        <v>2439</v>
      </c>
      <c r="L865" s="289" t="s">
        <v>275</v>
      </c>
      <c r="M865" s="289" t="s">
        <v>2274</v>
      </c>
      <c r="N865" s="289" t="s">
        <v>609</v>
      </c>
      <c r="O865" s="289" t="s">
        <v>748</v>
      </c>
      <c r="P865" s="289" t="str">
        <f>VLOOKUP(CAT_Details[[#This Row],[Delivery Bp Customer Code]],Table6[],2,0)</f>
        <v>No Loc</v>
      </c>
    </row>
    <row r="866" spans="1:16" x14ac:dyDescent="0.25">
      <c r="A866" s="289" t="s">
        <v>76</v>
      </c>
      <c r="B866">
        <v>1</v>
      </c>
      <c r="C866">
        <v>195</v>
      </c>
      <c r="D866">
        <v>0.5</v>
      </c>
      <c r="E866" s="289" t="s">
        <v>2440</v>
      </c>
      <c r="F866">
        <v>5014015417</v>
      </c>
      <c r="G866" s="276">
        <v>45589</v>
      </c>
      <c r="H866">
        <v>20241015573798</v>
      </c>
      <c r="I866">
        <v>1.2</v>
      </c>
      <c r="J866" s="289" t="s">
        <v>287</v>
      </c>
      <c r="K866" s="289" t="s">
        <v>2441</v>
      </c>
      <c r="L866" s="289" t="s">
        <v>275</v>
      </c>
      <c r="M866" s="289" t="s">
        <v>2442</v>
      </c>
      <c r="N866" s="289" t="s">
        <v>889</v>
      </c>
      <c r="O866" s="289" t="s">
        <v>748</v>
      </c>
      <c r="P866" s="289" t="str">
        <f>VLOOKUP(CAT_Details[[#This Row],[Delivery Bp Customer Code]],Table6[],2,0)</f>
        <v>No Loc</v>
      </c>
    </row>
    <row r="867" spans="1:16" x14ac:dyDescent="0.25">
      <c r="A867" s="289" t="s">
        <v>76</v>
      </c>
      <c r="B867">
        <v>1</v>
      </c>
      <c r="C867">
        <v>240</v>
      </c>
      <c r="D867">
        <v>0.4</v>
      </c>
      <c r="E867" s="289" t="s">
        <v>2443</v>
      </c>
      <c r="F867">
        <v>5014044413</v>
      </c>
      <c r="G867" s="276">
        <v>45589</v>
      </c>
      <c r="H867">
        <v>20241017575800</v>
      </c>
      <c r="I867">
        <v>0.42199999999999999</v>
      </c>
      <c r="J867" s="289" t="s">
        <v>350</v>
      </c>
      <c r="K867" s="289" t="s">
        <v>2444</v>
      </c>
      <c r="L867" s="289" t="s">
        <v>275</v>
      </c>
      <c r="M867" s="289" t="s">
        <v>2342</v>
      </c>
      <c r="N867" s="289" t="s">
        <v>948</v>
      </c>
      <c r="O867" s="289" t="s">
        <v>748</v>
      </c>
      <c r="P867" s="289" t="str">
        <f>VLOOKUP(CAT_Details[[#This Row],[Delivery Bp Customer Code]],Table6[],2,0)</f>
        <v>No Loc</v>
      </c>
    </row>
    <row r="868" spans="1:16" x14ac:dyDescent="0.25">
      <c r="A868" s="289" t="s">
        <v>285</v>
      </c>
      <c r="B868">
        <v>1</v>
      </c>
      <c r="C868">
        <v>20</v>
      </c>
      <c r="D868">
        <v>0.17</v>
      </c>
      <c r="E868" s="289" t="s">
        <v>2445</v>
      </c>
      <c r="F868">
        <v>5013985972</v>
      </c>
      <c r="G868" s="276">
        <v>45589</v>
      </c>
      <c r="H868" s="5">
        <v>20241011571907</v>
      </c>
      <c r="I868">
        <v>0.12</v>
      </c>
      <c r="J868" s="289" t="s">
        <v>756</v>
      </c>
      <c r="K868" s="289" t="s">
        <v>2446</v>
      </c>
      <c r="L868" s="289" t="s">
        <v>275</v>
      </c>
      <c r="M868" s="289" t="s">
        <v>2447</v>
      </c>
      <c r="N868" s="289" t="s">
        <v>1358</v>
      </c>
      <c r="O868" s="289" t="s">
        <v>291</v>
      </c>
      <c r="P868" s="289" t="str">
        <f>VLOOKUP(CAT_Details[[#This Row],[Delivery Bp Customer Code]],Table6[],2,0)</f>
        <v>DX01-L5</v>
      </c>
    </row>
    <row r="869" spans="1:16" x14ac:dyDescent="0.25">
      <c r="A869" s="289" t="s">
        <v>285</v>
      </c>
      <c r="B869">
        <v>13</v>
      </c>
      <c r="C869">
        <v>5040</v>
      </c>
      <c r="D869">
        <v>5.2</v>
      </c>
      <c r="E869" s="289" t="s">
        <v>2448</v>
      </c>
      <c r="F869">
        <v>5014000506</v>
      </c>
      <c r="G869" s="276">
        <v>45589</v>
      </c>
      <c r="H869">
        <v>20241010570925</v>
      </c>
      <c r="I869">
        <v>12.48</v>
      </c>
      <c r="J869" s="289" t="s">
        <v>383</v>
      </c>
      <c r="K869" s="289" t="s">
        <v>2449</v>
      </c>
      <c r="L869" s="289" t="s">
        <v>275</v>
      </c>
      <c r="M869" s="289" t="s">
        <v>2450</v>
      </c>
      <c r="N869" s="289" t="s">
        <v>386</v>
      </c>
      <c r="O869" s="289" t="s">
        <v>291</v>
      </c>
      <c r="P869" s="289" t="str">
        <f>VLOOKUP(CAT_Details[[#This Row],[Delivery Bp Customer Code]],Table6[],2,0)</f>
        <v>DX01-L5</v>
      </c>
    </row>
    <row r="870" spans="1:16" x14ac:dyDescent="0.25">
      <c r="A870" s="289" t="s">
        <v>285</v>
      </c>
      <c r="B870">
        <v>2</v>
      </c>
      <c r="C870">
        <v>178</v>
      </c>
      <c r="D870">
        <v>0.8</v>
      </c>
      <c r="E870" s="289" t="s">
        <v>2451</v>
      </c>
      <c r="F870">
        <v>5014015575</v>
      </c>
      <c r="G870" s="276">
        <v>45589</v>
      </c>
      <c r="H870">
        <v>20241016574198</v>
      </c>
      <c r="I870">
        <v>0.76800000000000002</v>
      </c>
      <c r="J870" s="289" t="s">
        <v>345</v>
      </c>
      <c r="K870" s="289" t="s">
        <v>2452</v>
      </c>
      <c r="L870" s="289" t="s">
        <v>275</v>
      </c>
      <c r="M870" s="289" t="s">
        <v>2453</v>
      </c>
      <c r="N870" s="289" t="s">
        <v>348</v>
      </c>
      <c r="O870" s="289" t="s">
        <v>291</v>
      </c>
      <c r="P870" s="289" t="str">
        <f>VLOOKUP(CAT_Details[[#This Row],[Delivery Bp Customer Code]],Table6[],2,0)</f>
        <v>DX01-L5</v>
      </c>
    </row>
    <row r="871" spans="1:16" x14ac:dyDescent="0.25">
      <c r="A871" s="289" t="s">
        <v>285</v>
      </c>
      <c r="B871">
        <v>4</v>
      </c>
      <c r="C871">
        <v>1560</v>
      </c>
      <c r="D871">
        <v>1.6</v>
      </c>
      <c r="E871" s="289" t="s">
        <v>2454</v>
      </c>
      <c r="F871">
        <v>5014015712</v>
      </c>
      <c r="G871" s="276">
        <v>45589</v>
      </c>
      <c r="H871">
        <v>20241016574239</v>
      </c>
      <c r="I871">
        <v>3.84</v>
      </c>
      <c r="J871" s="289" t="s">
        <v>294</v>
      </c>
      <c r="K871" s="289" t="s">
        <v>2455</v>
      </c>
      <c r="L871" s="289" t="s">
        <v>275</v>
      </c>
      <c r="M871" s="289" t="s">
        <v>2456</v>
      </c>
      <c r="N871" s="289" t="s">
        <v>297</v>
      </c>
      <c r="O871" s="289" t="s">
        <v>291</v>
      </c>
      <c r="P871" s="289" t="str">
        <f>VLOOKUP(CAT_Details[[#This Row],[Delivery Bp Customer Code]],Table6[],2,0)</f>
        <v>DX01-L5</v>
      </c>
    </row>
    <row r="872" spans="1:16" x14ac:dyDescent="0.25">
      <c r="A872" s="289" t="s">
        <v>285</v>
      </c>
      <c r="B872">
        <v>25</v>
      </c>
      <c r="C872">
        <v>2960</v>
      </c>
      <c r="D872">
        <v>7</v>
      </c>
      <c r="E872" s="289" t="s">
        <v>2457</v>
      </c>
      <c r="F872">
        <v>5014028998</v>
      </c>
      <c r="G872" s="276">
        <v>45589</v>
      </c>
      <c r="H872">
        <v>20241016574611</v>
      </c>
      <c r="I872">
        <v>6.72</v>
      </c>
      <c r="J872" s="289" t="s">
        <v>324</v>
      </c>
      <c r="K872" s="289" t="s">
        <v>2458</v>
      </c>
      <c r="L872" s="289" t="s">
        <v>275</v>
      </c>
      <c r="M872" s="289" t="s">
        <v>2415</v>
      </c>
      <c r="N872" s="289" t="s">
        <v>579</v>
      </c>
      <c r="O872" s="289" t="s">
        <v>291</v>
      </c>
      <c r="P872" s="289" t="str">
        <f>VLOOKUP(CAT_Details[[#This Row],[Delivery Bp Customer Code]],Table6[],2,0)</f>
        <v>DX01-L5</v>
      </c>
    </row>
    <row r="873" spans="1:16" x14ac:dyDescent="0.25">
      <c r="A873" s="289" t="s">
        <v>285</v>
      </c>
      <c r="B873">
        <v>3</v>
      </c>
      <c r="C873">
        <v>3450</v>
      </c>
      <c r="D873">
        <v>1.2</v>
      </c>
      <c r="E873" s="289" t="s">
        <v>2459</v>
      </c>
      <c r="F873">
        <v>5014029103</v>
      </c>
      <c r="G873" s="276">
        <v>45589</v>
      </c>
      <c r="H873">
        <v>20241017575233</v>
      </c>
      <c r="I873">
        <v>1.728</v>
      </c>
      <c r="J873" s="289" t="s">
        <v>324</v>
      </c>
      <c r="K873" s="289" t="s">
        <v>2460</v>
      </c>
      <c r="L873" s="289" t="s">
        <v>275</v>
      </c>
      <c r="M873" s="289" t="s">
        <v>2241</v>
      </c>
      <c r="N873" s="289" t="s">
        <v>333</v>
      </c>
      <c r="O873" s="289" t="s">
        <v>291</v>
      </c>
      <c r="P873" s="289" t="str">
        <f>VLOOKUP(CAT_Details[[#This Row],[Delivery Bp Customer Code]],Table6[],2,0)</f>
        <v>DX01-L5</v>
      </c>
    </row>
    <row r="874" spans="1:16" x14ac:dyDescent="0.25">
      <c r="A874" s="289" t="s">
        <v>285</v>
      </c>
      <c r="B874">
        <v>7</v>
      </c>
      <c r="C874">
        <v>8050</v>
      </c>
      <c r="D874">
        <v>2.8</v>
      </c>
      <c r="E874" s="289" t="s">
        <v>2459</v>
      </c>
      <c r="F874">
        <v>5014029105</v>
      </c>
      <c r="G874" s="276">
        <v>45589</v>
      </c>
      <c r="H874">
        <v>20241017575447</v>
      </c>
      <c r="I874">
        <v>4.032</v>
      </c>
      <c r="J874" s="289" t="s">
        <v>324</v>
      </c>
      <c r="K874" s="289" t="s">
        <v>2461</v>
      </c>
      <c r="L874" s="289" t="s">
        <v>275</v>
      </c>
      <c r="M874" s="289" t="s">
        <v>2241</v>
      </c>
      <c r="N874" s="289" t="s">
        <v>333</v>
      </c>
      <c r="O874" s="289" t="s">
        <v>291</v>
      </c>
      <c r="P874" s="289" t="str">
        <f>VLOOKUP(CAT_Details[[#This Row],[Delivery Bp Customer Code]],Table6[],2,0)</f>
        <v>DX01-L5</v>
      </c>
    </row>
    <row r="875" spans="1:16" x14ac:dyDescent="0.25">
      <c r="A875" s="289" t="s">
        <v>285</v>
      </c>
      <c r="B875">
        <v>1</v>
      </c>
      <c r="C875">
        <v>56</v>
      </c>
      <c r="D875">
        <v>0.4</v>
      </c>
      <c r="E875" s="289" t="s">
        <v>2462</v>
      </c>
      <c r="F875">
        <v>5014044453</v>
      </c>
      <c r="G875" s="276">
        <v>45589</v>
      </c>
      <c r="H875">
        <v>20241018576440</v>
      </c>
      <c r="I875">
        <v>0.317</v>
      </c>
      <c r="J875" s="289" t="s">
        <v>350</v>
      </c>
      <c r="K875" s="289" t="s">
        <v>2463</v>
      </c>
      <c r="L875" s="289" t="s">
        <v>275</v>
      </c>
      <c r="M875" s="289" t="s">
        <v>2342</v>
      </c>
      <c r="N875" s="289" t="s">
        <v>378</v>
      </c>
      <c r="O875" s="289" t="s">
        <v>291</v>
      </c>
      <c r="P875" s="289" t="str">
        <f>VLOOKUP(CAT_Details[[#This Row],[Delivery Bp Customer Code]],Table6[],2,0)</f>
        <v>DX01-L5</v>
      </c>
    </row>
    <row r="876" spans="1:16" x14ac:dyDescent="0.25">
      <c r="A876" s="289" t="s">
        <v>285</v>
      </c>
      <c r="B876">
        <v>2</v>
      </c>
      <c r="C876">
        <v>118.3</v>
      </c>
      <c r="D876">
        <v>0.45</v>
      </c>
      <c r="E876" s="289" t="s">
        <v>2423</v>
      </c>
      <c r="F876">
        <v>5014044651</v>
      </c>
      <c r="G876" s="276">
        <v>45589</v>
      </c>
      <c r="H876">
        <v>20241018576359</v>
      </c>
      <c r="I876">
        <v>0.35899999999999999</v>
      </c>
      <c r="J876" s="289" t="s">
        <v>350</v>
      </c>
      <c r="K876" s="289" t="s">
        <v>2464</v>
      </c>
      <c r="L876" s="289" t="s">
        <v>275</v>
      </c>
      <c r="M876" s="289" t="s">
        <v>2342</v>
      </c>
      <c r="N876" s="289" t="s">
        <v>602</v>
      </c>
      <c r="O876" s="289" t="s">
        <v>291</v>
      </c>
      <c r="P876" s="289" t="str">
        <f>VLOOKUP(CAT_Details[[#This Row],[Delivery Bp Customer Code]],Table6[],2,0)</f>
        <v>DX01-L5</v>
      </c>
    </row>
    <row r="877" spans="1:16" x14ac:dyDescent="0.25">
      <c r="A877" s="289" t="s">
        <v>285</v>
      </c>
      <c r="B877">
        <v>3</v>
      </c>
      <c r="C877">
        <v>360</v>
      </c>
      <c r="D877">
        <v>1.2</v>
      </c>
      <c r="E877" s="289" t="s">
        <v>2465</v>
      </c>
      <c r="F877">
        <v>5014044686</v>
      </c>
      <c r="G877" s="276">
        <v>45589</v>
      </c>
      <c r="H877">
        <v>20241018576271</v>
      </c>
      <c r="I877">
        <v>2.88</v>
      </c>
      <c r="J877" s="289" t="s">
        <v>350</v>
      </c>
      <c r="K877" s="289" t="s">
        <v>2466</v>
      </c>
      <c r="L877" s="289" t="s">
        <v>275</v>
      </c>
      <c r="M877" s="289" t="s">
        <v>2342</v>
      </c>
      <c r="N877" s="289" t="s">
        <v>353</v>
      </c>
      <c r="O877" s="289" t="s">
        <v>291</v>
      </c>
      <c r="P877" s="289" t="str">
        <f>VLOOKUP(CAT_Details[[#This Row],[Delivery Bp Customer Code]],Table6[],2,0)</f>
        <v>DX01-L5</v>
      </c>
    </row>
    <row r="878" spans="1:16" x14ac:dyDescent="0.25">
      <c r="A878" s="289" t="s">
        <v>285</v>
      </c>
      <c r="B878">
        <v>1</v>
      </c>
      <c r="C878">
        <v>164</v>
      </c>
      <c r="D878">
        <v>0.4</v>
      </c>
      <c r="E878" s="289" t="s">
        <v>2467</v>
      </c>
      <c r="F878">
        <v>5014044727</v>
      </c>
      <c r="G878" s="276">
        <v>45589</v>
      </c>
      <c r="H878" s="5">
        <v>20241018576682</v>
      </c>
      <c r="I878">
        <v>0.79700000000000004</v>
      </c>
      <c r="J878" s="289" t="s">
        <v>287</v>
      </c>
      <c r="K878" s="289" t="s">
        <v>2468</v>
      </c>
      <c r="L878" s="289" t="s">
        <v>275</v>
      </c>
      <c r="M878" s="289" t="s">
        <v>2442</v>
      </c>
      <c r="N878" s="289" t="s">
        <v>814</v>
      </c>
      <c r="O878" s="289" t="s">
        <v>291</v>
      </c>
      <c r="P878" s="289" t="str">
        <f>VLOOKUP(CAT_Details[[#This Row],[Delivery Bp Customer Code]],Table6[],2,0)</f>
        <v>DX01-L5</v>
      </c>
    </row>
    <row r="879" spans="1:16" x14ac:dyDescent="0.25">
      <c r="A879" s="289" t="s">
        <v>285</v>
      </c>
      <c r="B879">
        <v>5</v>
      </c>
      <c r="C879">
        <v>868</v>
      </c>
      <c r="D879">
        <v>2</v>
      </c>
      <c r="E879" s="289" t="s">
        <v>2467</v>
      </c>
      <c r="F879">
        <v>5014044731</v>
      </c>
      <c r="G879" s="276">
        <v>45589</v>
      </c>
      <c r="H879">
        <v>20241018576670</v>
      </c>
      <c r="I879">
        <v>3.8980000000000001</v>
      </c>
      <c r="J879" s="289" t="s">
        <v>287</v>
      </c>
      <c r="K879" s="289" t="s">
        <v>2469</v>
      </c>
      <c r="L879" s="289" t="s">
        <v>275</v>
      </c>
      <c r="M879" s="289" t="s">
        <v>2442</v>
      </c>
      <c r="N879" s="289" t="s">
        <v>814</v>
      </c>
      <c r="O879" s="289" t="s">
        <v>291</v>
      </c>
      <c r="P879" s="289" t="str">
        <f>VLOOKUP(CAT_Details[[#This Row],[Delivery Bp Customer Code]],Table6[],2,0)</f>
        <v>DX01-L5</v>
      </c>
    </row>
    <row r="880" spans="1:16" x14ac:dyDescent="0.25">
      <c r="A880" s="289" t="s">
        <v>521</v>
      </c>
      <c r="B880">
        <v>9</v>
      </c>
      <c r="C880">
        <v>225</v>
      </c>
      <c r="D880">
        <v>3.6</v>
      </c>
      <c r="E880" s="289" t="s">
        <v>2438</v>
      </c>
      <c r="F880">
        <v>5014000889</v>
      </c>
      <c r="G880" s="276">
        <v>45589</v>
      </c>
      <c r="H880">
        <v>20241015573348</v>
      </c>
      <c r="I880">
        <v>4.32</v>
      </c>
      <c r="J880" s="289" t="s">
        <v>383</v>
      </c>
      <c r="K880" s="289" t="s">
        <v>2470</v>
      </c>
      <c r="L880" s="289" t="s">
        <v>275</v>
      </c>
      <c r="M880" s="289" t="s">
        <v>2274</v>
      </c>
      <c r="N880" s="289" t="s">
        <v>609</v>
      </c>
      <c r="O880" s="289" t="s">
        <v>525</v>
      </c>
      <c r="P880" s="289" t="str">
        <f>VLOOKUP(CAT_Details[[#This Row],[Delivery Bp Customer Code]],Table6[],2,0)</f>
        <v>No Loc</v>
      </c>
    </row>
    <row r="881" spans="1:16" x14ac:dyDescent="0.25">
      <c r="A881" s="289" t="s">
        <v>272</v>
      </c>
      <c r="B881">
        <v>2</v>
      </c>
      <c r="C881">
        <v>385</v>
      </c>
      <c r="D881">
        <v>0.59</v>
      </c>
      <c r="E881" s="289" t="s">
        <v>2471</v>
      </c>
      <c r="F881">
        <v>5014015540</v>
      </c>
      <c r="G881" s="276">
        <v>45589</v>
      </c>
      <c r="H881">
        <v>20241016574798</v>
      </c>
      <c r="I881">
        <v>0.38200000000000001</v>
      </c>
      <c r="J881" s="289" t="s">
        <v>1047</v>
      </c>
      <c r="K881" s="289" t="s">
        <v>2472</v>
      </c>
      <c r="L881" s="289" t="s">
        <v>275</v>
      </c>
      <c r="M881" s="289" t="s">
        <v>2358</v>
      </c>
      <c r="N881" s="289" t="s">
        <v>1049</v>
      </c>
      <c r="O881" s="289" t="s">
        <v>277</v>
      </c>
      <c r="P881" s="289" t="str">
        <f>VLOOKUP(CAT_Details[[#This Row],[Delivery Bp Customer Code]],Table6[],2,0)</f>
        <v>U2-L5</v>
      </c>
    </row>
    <row r="882" spans="1:16" x14ac:dyDescent="0.25">
      <c r="A882" s="289" t="s">
        <v>272</v>
      </c>
      <c r="B882">
        <v>1</v>
      </c>
      <c r="C882">
        <v>65</v>
      </c>
      <c r="D882">
        <v>0.4</v>
      </c>
      <c r="E882" s="289" t="s">
        <v>2473</v>
      </c>
      <c r="F882">
        <v>5014028857</v>
      </c>
      <c r="G882" s="276">
        <v>45589</v>
      </c>
      <c r="H882">
        <v>20241010570962</v>
      </c>
      <c r="I882">
        <v>0.28799999999999998</v>
      </c>
      <c r="J882" s="289" t="s">
        <v>280</v>
      </c>
      <c r="K882" s="289" t="s">
        <v>2474</v>
      </c>
      <c r="L882" s="289" t="s">
        <v>275</v>
      </c>
      <c r="M882" s="289" t="s">
        <v>2407</v>
      </c>
      <c r="N882" s="289" t="s">
        <v>619</v>
      </c>
      <c r="O882" s="289" t="s">
        <v>277</v>
      </c>
      <c r="P882" s="289" t="str">
        <f>VLOOKUP(CAT_Details[[#This Row],[Delivery Bp Customer Code]],Table6[],2,0)</f>
        <v>U2-L5</v>
      </c>
    </row>
    <row r="883" spans="1:16" x14ac:dyDescent="0.25">
      <c r="A883" s="289" t="s">
        <v>272</v>
      </c>
      <c r="B883">
        <v>1</v>
      </c>
      <c r="C883">
        <v>141</v>
      </c>
      <c r="D883">
        <v>0.4</v>
      </c>
      <c r="E883" s="289" t="s">
        <v>2413</v>
      </c>
      <c r="F883">
        <v>5014028887</v>
      </c>
      <c r="G883" s="276">
        <v>45589</v>
      </c>
      <c r="H883">
        <v>20241017575473</v>
      </c>
      <c r="I883">
        <v>0.96</v>
      </c>
      <c r="J883" s="289" t="s">
        <v>324</v>
      </c>
      <c r="K883" s="289" t="s">
        <v>2475</v>
      </c>
      <c r="L883" s="289" t="s">
        <v>275</v>
      </c>
      <c r="M883" s="289" t="s">
        <v>2415</v>
      </c>
      <c r="N883" s="289" t="s">
        <v>616</v>
      </c>
      <c r="O883" s="289" t="s">
        <v>277</v>
      </c>
      <c r="P883" s="289" t="str">
        <f>VLOOKUP(CAT_Details[[#This Row],[Delivery Bp Customer Code]],Table6[],2,0)</f>
        <v>U2-L5</v>
      </c>
    </row>
    <row r="884" spans="1:16" x14ac:dyDescent="0.25">
      <c r="A884" s="289" t="s">
        <v>272</v>
      </c>
      <c r="B884">
        <v>1</v>
      </c>
      <c r="C884">
        <v>63</v>
      </c>
      <c r="D884">
        <v>0.4</v>
      </c>
      <c r="E884" s="289" t="s">
        <v>2476</v>
      </c>
      <c r="F884">
        <v>5014028909</v>
      </c>
      <c r="G884" s="276">
        <v>45589</v>
      </c>
      <c r="H884">
        <v>20241016575043</v>
      </c>
      <c r="I884">
        <v>1.181</v>
      </c>
      <c r="J884" s="289" t="s">
        <v>324</v>
      </c>
      <c r="K884" s="289" t="s">
        <v>2477</v>
      </c>
      <c r="L884" s="289" t="s">
        <v>275</v>
      </c>
      <c r="M884" s="289" t="s">
        <v>2241</v>
      </c>
      <c r="N884" s="289" t="s">
        <v>612</v>
      </c>
      <c r="O884" s="289" t="s">
        <v>277</v>
      </c>
      <c r="P884" s="289" t="str">
        <f>VLOOKUP(CAT_Details[[#This Row],[Delivery Bp Customer Code]],Table6[],2,0)</f>
        <v>U2-L5</v>
      </c>
    </row>
    <row r="885" spans="1:16" x14ac:dyDescent="0.25">
      <c r="A885" s="289" t="s">
        <v>272</v>
      </c>
      <c r="B885">
        <v>64</v>
      </c>
      <c r="C885">
        <v>6128.85</v>
      </c>
      <c r="D885">
        <v>13.6</v>
      </c>
      <c r="E885" s="289" t="s">
        <v>2478</v>
      </c>
      <c r="F885">
        <v>5014044674</v>
      </c>
      <c r="G885" s="276">
        <v>45589</v>
      </c>
      <c r="H885">
        <v>20241018576569</v>
      </c>
      <c r="I885">
        <v>42.863999999999997</v>
      </c>
      <c r="J885" s="289" t="s">
        <v>350</v>
      </c>
      <c r="K885" s="289" t="s">
        <v>2479</v>
      </c>
      <c r="L885" s="289" t="s">
        <v>275</v>
      </c>
      <c r="M885" s="289" t="s">
        <v>2342</v>
      </c>
      <c r="N885" s="289" t="s">
        <v>625</v>
      </c>
      <c r="O885" s="289" t="s">
        <v>277</v>
      </c>
      <c r="P885" s="289" t="str">
        <f>VLOOKUP(CAT_Details[[#This Row],[Delivery Bp Customer Code]],Table6[],2,0)</f>
        <v>U2-L5</v>
      </c>
    </row>
    <row r="886" spans="1:16" x14ac:dyDescent="0.25">
      <c r="A886" s="289" t="s">
        <v>272</v>
      </c>
      <c r="B886">
        <v>1</v>
      </c>
      <c r="C886">
        <v>65</v>
      </c>
      <c r="D886">
        <v>0.4</v>
      </c>
      <c r="E886" s="289" t="s">
        <v>2473</v>
      </c>
      <c r="F886">
        <v>5014044773</v>
      </c>
      <c r="G886" s="276">
        <v>45589</v>
      </c>
      <c r="H886">
        <v>20241010570962</v>
      </c>
      <c r="I886">
        <v>0.28799999999999998</v>
      </c>
      <c r="J886" s="289" t="s">
        <v>280</v>
      </c>
      <c r="K886" s="289" t="s">
        <v>2480</v>
      </c>
      <c r="L886" s="289" t="s">
        <v>275</v>
      </c>
      <c r="M886" s="289"/>
      <c r="N886" s="289" t="s">
        <v>619</v>
      </c>
      <c r="O886" s="289" t="s">
        <v>277</v>
      </c>
      <c r="P886" s="289" t="str">
        <f>VLOOKUP(CAT_Details[[#This Row],[Delivery Bp Customer Code]],Table6[],2,0)</f>
        <v>U2-L5</v>
      </c>
    </row>
    <row r="887" spans="1:16" x14ac:dyDescent="0.25">
      <c r="A887" s="289" t="s">
        <v>272</v>
      </c>
      <c r="B887">
        <v>2</v>
      </c>
      <c r="C887">
        <v>173.5</v>
      </c>
      <c r="D887">
        <v>0.87</v>
      </c>
      <c r="E887" s="289" t="s">
        <v>2481</v>
      </c>
      <c r="F887">
        <v>5014058558</v>
      </c>
      <c r="G887" s="276">
        <v>45589</v>
      </c>
      <c r="H887">
        <v>20241021577178</v>
      </c>
      <c r="I887">
        <v>1.9430000000000001</v>
      </c>
      <c r="J887" s="289" t="s">
        <v>273</v>
      </c>
      <c r="K887" s="289" t="s">
        <v>2482</v>
      </c>
      <c r="L887" s="289" t="s">
        <v>275</v>
      </c>
      <c r="M887" s="289" t="s">
        <v>2430</v>
      </c>
      <c r="N887" s="289" t="s">
        <v>519</v>
      </c>
      <c r="O887" s="289" t="s">
        <v>277</v>
      </c>
      <c r="P887" s="289" t="str">
        <f>VLOOKUP(CAT_Details[[#This Row],[Delivery Bp Customer Code]],Table6[],2,0)</f>
        <v>U2-L5</v>
      </c>
    </row>
    <row r="888" spans="1:16" x14ac:dyDescent="0.25">
      <c r="A888" s="289" t="s">
        <v>278</v>
      </c>
      <c r="B888">
        <v>1</v>
      </c>
      <c r="C888">
        <v>150</v>
      </c>
      <c r="D888">
        <v>0.2</v>
      </c>
      <c r="E888" s="289" t="s">
        <v>2483</v>
      </c>
      <c r="F888">
        <v>5014044534</v>
      </c>
      <c r="G888" s="276">
        <v>45590</v>
      </c>
      <c r="H888">
        <v>20241018576441</v>
      </c>
      <c r="I888">
        <v>0.48</v>
      </c>
      <c r="J888" s="289" t="s">
        <v>324</v>
      </c>
      <c r="K888" s="289" t="s">
        <v>2484</v>
      </c>
      <c r="L888" s="289" t="s">
        <v>275</v>
      </c>
      <c r="M888" s="289" t="s">
        <v>2485</v>
      </c>
      <c r="N888" s="289" t="s">
        <v>336</v>
      </c>
      <c r="O888" s="289" t="s">
        <v>498</v>
      </c>
      <c r="P888" s="289" t="str">
        <f>VLOOKUP(CAT_Details[[#This Row],[Delivery Bp Customer Code]],Table6[],2,0)</f>
        <v>DK-BM01</v>
      </c>
    </row>
    <row r="889" spans="1:16" x14ac:dyDescent="0.25">
      <c r="A889" s="289" t="s">
        <v>278</v>
      </c>
      <c r="B889">
        <v>4</v>
      </c>
      <c r="C889">
        <v>1460</v>
      </c>
      <c r="D889">
        <v>1.6</v>
      </c>
      <c r="E889" s="289" t="s">
        <v>2486</v>
      </c>
      <c r="F889">
        <v>5014044760</v>
      </c>
      <c r="G889" s="276">
        <v>45590</v>
      </c>
      <c r="H889" s="5">
        <v>20241015573414</v>
      </c>
      <c r="I889">
        <v>1.8819999999999999</v>
      </c>
      <c r="J889" s="289" t="s">
        <v>324</v>
      </c>
      <c r="K889" s="289" t="s">
        <v>2487</v>
      </c>
      <c r="L889" s="289" t="s">
        <v>275</v>
      </c>
      <c r="M889" s="289" t="s">
        <v>2485</v>
      </c>
      <c r="N889" s="289" t="s">
        <v>1392</v>
      </c>
      <c r="O889" s="289" t="s">
        <v>498</v>
      </c>
      <c r="P889" s="289" t="str">
        <f>VLOOKUP(CAT_Details[[#This Row],[Delivery Bp Customer Code]],Table6[],2,0)</f>
        <v>DK-BM01</v>
      </c>
    </row>
    <row r="890" spans="1:16" x14ac:dyDescent="0.25">
      <c r="A890" s="289" t="s">
        <v>278</v>
      </c>
      <c r="B890">
        <v>11</v>
      </c>
      <c r="C890">
        <v>4950</v>
      </c>
      <c r="D890">
        <v>4.4000000000000004</v>
      </c>
      <c r="E890" s="289" t="s">
        <v>2488</v>
      </c>
      <c r="F890">
        <v>5014058308</v>
      </c>
      <c r="G890" s="276">
        <v>45590</v>
      </c>
      <c r="H890">
        <v>20241010570247</v>
      </c>
      <c r="I890">
        <v>10.032</v>
      </c>
      <c r="J890" s="289" t="s">
        <v>280</v>
      </c>
      <c r="K890" s="289" t="s">
        <v>2489</v>
      </c>
      <c r="L890" s="289" t="s">
        <v>275</v>
      </c>
      <c r="M890" s="289" t="s">
        <v>2490</v>
      </c>
      <c r="N890" s="289" t="s">
        <v>1402</v>
      </c>
      <c r="O890" s="289" t="s">
        <v>498</v>
      </c>
      <c r="P890" s="289" t="str">
        <f>VLOOKUP(CAT_Details[[#This Row],[Delivery Bp Customer Code]],Table6[],2,0)</f>
        <v>DK-BM01</v>
      </c>
    </row>
    <row r="891" spans="1:16" x14ac:dyDescent="0.25">
      <c r="A891" s="289" t="s">
        <v>278</v>
      </c>
      <c r="B891">
        <v>1</v>
      </c>
      <c r="C891">
        <v>170.6</v>
      </c>
      <c r="D891">
        <v>0.4</v>
      </c>
      <c r="E891" s="289" t="s">
        <v>2491</v>
      </c>
      <c r="F891">
        <v>5014072481</v>
      </c>
      <c r="G891" s="276">
        <v>45590</v>
      </c>
      <c r="H891">
        <v>20241021577850</v>
      </c>
      <c r="I891">
        <v>0.96</v>
      </c>
      <c r="J891" s="289" t="s">
        <v>273</v>
      </c>
      <c r="K891" s="289" t="s">
        <v>2492</v>
      </c>
      <c r="L891" s="289" t="s">
        <v>275</v>
      </c>
      <c r="M891" s="289" t="s">
        <v>2493</v>
      </c>
      <c r="N891" s="289" t="s">
        <v>493</v>
      </c>
      <c r="O891" s="289" t="s">
        <v>498</v>
      </c>
      <c r="P891" s="289" t="str">
        <f>VLOOKUP(CAT_Details[[#This Row],[Delivery Bp Customer Code]],Table6[],2,0)</f>
        <v>DK-BM01</v>
      </c>
    </row>
    <row r="892" spans="1:16" x14ac:dyDescent="0.25">
      <c r="A892" s="289" t="s">
        <v>75</v>
      </c>
      <c r="B892">
        <v>16</v>
      </c>
      <c r="C892">
        <v>7040</v>
      </c>
      <c r="D892">
        <v>6.4</v>
      </c>
      <c r="E892" s="289" t="s">
        <v>2494</v>
      </c>
      <c r="F892">
        <v>5014044589</v>
      </c>
      <c r="G892" s="276">
        <v>45590</v>
      </c>
      <c r="H892">
        <v>20241018576857</v>
      </c>
      <c r="I892">
        <v>9.2159999999999993</v>
      </c>
      <c r="J892" s="289" t="s">
        <v>324</v>
      </c>
      <c r="K892" s="289" t="s">
        <v>2495</v>
      </c>
      <c r="L892" s="289" t="s">
        <v>275</v>
      </c>
      <c r="M892" s="289" t="s">
        <v>2485</v>
      </c>
      <c r="N892" s="289" t="s">
        <v>2496</v>
      </c>
      <c r="O892" s="289" t="s">
        <v>2173</v>
      </c>
      <c r="P892" s="289" t="str">
        <f>VLOOKUP(CAT_Details[[#This Row],[Delivery Bp Customer Code]],Table6[],2,0)</f>
        <v>OYL1</v>
      </c>
    </row>
    <row r="893" spans="1:16" x14ac:dyDescent="0.25">
      <c r="A893" s="289" t="s">
        <v>75</v>
      </c>
      <c r="B893">
        <v>6</v>
      </c>
      <c r="C893">
        <v>2646</v>
      </c>
      <c r="D893">
        <v>2.4</v>
      </c>
      <c r="E893" s="289" t="s">
        <v>2497</v>
      </c>
      <c r="F893">
        <v>5014058212</v>
      </c>
      <c r="G893" s="276">
        <v>45590</v>
      </c>
      <c r="H893">
        <v>20241016574248</v>
      </c>
      <c r="I893">
        <v>5.76</v>
      </c>
      <c r="J893" s="289" t="s">
        <v>280</v>
      </c>
      <c r="K893" s="289" t="s">
        <v>2498</v>
      </c>
      <c r="L893" s="289" t="s">
        <v>275</v>
      </c>
      <c r="M893" s="289" t="s">
        <v>2490</v>
      </c>
      <c r="N893" s="289" t="s">
        <v>868</v>
      </c>
      <c r="O893" s="289" t="s">
        <v>2173</v>
      </c>
      <c r="P893" s="289" t="str">
        <f>VLOOKUP(CAT_Details[[#This Row],[Delivery Bp Customer Code]],Table6[],2,0)</f>
        <v>OYL1</v>
      </c>
    </row>
    <row r="894" spans="1:16" x14ac:dyDescent="0.25">
      <c r="A894" s="289" t="s">
        <v>75</v>
      </c>
      <c r="B894">
        <v>1</v>
      </c>
      <c r="C894">
        <v>620</v>
      </c>
      <c r="D894">
        <v>0.4</v>
      </c>
      <c r="E894" s="289" t="s">
        <v>2499</v>
      </c>
      <c r="F894">
        <v>5014072598</v>
      </c>
      <c r="G894" s="276">
        <v>45590</v>
      </c>
      <c r="H894">
        <v>20241021577356</v>
      </c>
      <c r="I894">
        <v>0.96</v>
      </c>
      <c r="J894" s="289" t="s">
        <v>273</v>
      </c>
      <c r="K894" s="289" t="s">
        <v>2500</v>
      </c>
      <c r="L894" s="289" t="s">
        <v>275</v>
      </c>
      <c r="M894" s="289" t="s">
        <v>2493</v>
      </c>
      <c r="N894" s="289" t="s">
        <v>1003</v>
      </c>
      <c r="O894" s="289" t="s">
        <v>2173</v>
      </c>
      <c r="P894" s="289" t="str">
        <f>VLOOKUP(CAT_Details[[#This Row],[Delivery Bp Customer Code]],Table6[],2,0)</f>
        <v>OYL1</v>
      </c>
    </row>
    <row r="895" spans="1:16" x14ac:dyDescent="0.25">
      <c r="A895" s="289" t="s">
        <v>75</v>
      </c>
      <c r="B895">
        <v>1</v>
      </c>
      <c r="C895">
        <v>11</v>
      </c>
      <c r="D895">
        <v>0.02</v>
      </c>
      <c r="E895" s="289" t="s">
        <v>2501</v>
      </c>
      <c r="F895">
        <v>5014072610</v>
      </c>
      <c r="G895" s="276">
        <v>45590</v>
      </c>
      <c r="H895">
        <v>20241022578767</v>
      </c>
      <c r="I895">
        <v>5.0000000000000001E-3</v>
      </c>
      <c r="J895" s="289" t="s">
        <v>273</v>
      </c>
      <c r="K895" s="289" t="s">
        <v>2502</v>
      </c>
      <c r="L895" s="289" t="s">
        <v>275</v>
      </c>
      <c r="M895" s="289" t="s">
        <v>2493</v>
      </c>
      <c r="N895" s="289" t="s">
        <v>657</v>
      </c>
      <c r="O895" s="289" t="s">
        <v>2173</v>
      </c>
      <c r="P895" s="289" t="str">
        <f>VLOOKUP(CAT_Details[[#This Row],[Delivery Bp Customer Code]],Table6[],2,0)</f>
        <v>OYL1</v>
      </c>
    </row>
    <row r="896" spans="1:16" x14ac:dyDescent="0.25">
      <c r="A896" s="289" t="s">
        <v>874</v>
      </c>
      <c r="B896">
        <v>47</v>
      </c>
      <c r="C896">
        <v>5640</v>
      </c>
      <c r="D896">
        <v>22.47</v>
      </c>
      <c r="E896" s="289" t="s">
        <v>2503</v>
      </c>
      <c r="F896">
        <v>5014029077</v>
      </c>
      <c r="G896" s="276">
        <v>45590</v>
      </c>
      <c r="H896">
        <v>20241016574389</v>
      </c>
      <c r="I896">
        <v>37.729999999999997</v>
      </c>
      <c r="J896" s="289" t="s">
        <v>345</v>
      </c>
      <c r="K896" s="289" t="s">
        <v>2504</v>
      </c>
      <c r="L896" s="289" t="s">
        <v>275</v>
      </c>
      <c r="M896" s="289" t="s">
        <v>2505</v>
      </c>
      <c r="N896" s="289" t="s">
        <v>427</v>
      </c>
      <c r="O896" s="289" t="s">
        <v>1014</v>
      </c>
      <c r="P896" s="289" t="str">
        <f>VLOOKUP(CAT_Details[[#This Row],[Delivery Bp Customer Code]],Table6[],2,0)</f>
        <v>MZ07</v>
      </c>
    </row>
    <row r="897" spans="1:16" x14ac:dyDescent="0.25">
      <c r="A897" s="289" t="s">
        <v>76</v>
      </c>
      <c r="B897">
        <v>46</v>
      </c>
      <c r="C897">
        <v>5610</v>
      </c>
      <c r="D897">
        <v>18.8</v>
      </c>
      <c r="E897" s="289" t="s">
        <v>2506</v>
      </c>
      <c r="F897">
        <v>5014058434</v>
      </c>
      <c r="G897" s="276">
        <v>45590</v>
      </c>
      <c r="H897">
        <v>20241017575234</v>
      </c>
      <c r="I897">
        <v>36.084000000000003</v>
      </c>
      <c r="J897" s="289" t="s">
        <v>350</v>
      </c>
      <c r="K897" s="289" t="s">
        <v>2507</v>
      </c>
      <c r="L897" s="289" t="s">
        <v>275</v>
      </c>
      <c r="M897" s="289" t="s">
        <v>2421</v>
      </c>
      <c r="N897" s="289" t="s">
        <v>1166</v>
      </c>
      <c r="O897" s="289" t="s">
        <v>748</v>
      </c>
      <c r="P897" s="289" t="str">
        <f>VLOOKUP(CAT_Details[[#This Row],[Delivery Bp Customer Code]],Table6[],2,0)</f>
        <v>No Loc</v>
      </c>
    </row>
    <row r="898" spans="1:16" x14ac:dyDescent="0.25">
      <c r="A898" s="289" t="s">
        <v>76</v>
      </c>
      <c r="B898">
        <v>6</v>
      </c>
      <c r="C898">
        <v>1068</v>
      </c>
      <c r="D898">
        <v>2.4</v>
      </c>
      <c r="E898" s="289" t="s">
        <v>2508</v>
      </c>
      <c r="F898">
        <v>5014058528</v>
      </c>
      <c r="G898" s="276">
        <v>45590</v>
      </c>
      <c r="H898" s="5">
        <v>20241021577548</v>
      </c>
      <c r="I898">
        <v>5.76</v>
      </c>
      <c r="J898" s="289" t="s">
        <v>350</v>
      </c>
      <c r="K898" s="289" t="s">
        <v>2509</v>
      </c>
      <c r="L898" s="289" t="s">
        <v>275</v>
      </c>
      <c r="M898" s="289" t="s">
        <v>2421</v>
      </c>
      <c r="N898" s="289" t="s">
        <v>357</v>
      </c>
      <c r="O898" s="289" t="s">
        <v>748</v>
      </c>
      <c r="P898" s="289" t="str">
        <f>VLOOKUP(CAT_Details[[#This Row],[Delivery Bp Customer Code]],Table6[],2,0)</f>
        <v>No Loc</v>
      </c>
    </row>
    <row r="899" spans="1:16" x14ac:dyDescent="0.25">
      <c r="A899" s="289" t="s">
        <v>285</v>
      </c>
      <c r="B899">
        <v>22</v>
      </c>
      <c r="C899">
        <v>327</v>
      </c>
      <c r="D899">
        <v>0.84</v>
      </c>
      <c r="E899" s="289" t="s">
        <v>2510</v>
      </c>
      <c r="F899">
        <v>5014000718</v>
      </c>
      <c r="G899" s="276">
        <v>45590</v>
      </c>
      <c r="H899">
        <v>20241015573210</v>
      </c>
      <c r="I899">
        <v>0.45900000000000002</v>
      </c>
      <c r="J899" s="289" t="s">
        <v>294</v>
      </c>
      <c r="K899" s="289" t="s">
        <v>2511</v>
      </c>
      <c r="L899" s="289" t="s">
        <v>275</v>
      </c>
      <c r="M899" s="289" t="s">
        <v>2358</v>
      </c>
      <c r="N899" s="289" t="s">
        <v>1413</v>
      </c>
      <c r="O899" s="289" t="s">
        <v>291</v>
      </c>
      <c r="P899" s="289" t="str">
        <f>VLOOKUP(CAT_Details[[#This Row],[Delivery Bp Customer Code]],Table6[],2,0)</f>
        <v>DX01-L5</v>
      </c>
    </row>
    <row r="900" spans="1:16" x14ac:dyDescent="0.25">
      <c r="A900" s="289" t="s">
        <v>285</v>
      </c>
      <c r="B900">
        <v>47</v>
      </c>
      <c r="C900">
        <v>14286</v>
      </c>
      <c r="D900">
        <v>18.8</v>
      </c>
      <c r="E900" s="289" t="s">
        <v>2512</v>
      </c>
      <c r="F900">
        <v>5014015658</v>
      </c>
      <c r="G900" s="276">
        <v>45590</v>
      </c>
      <c r="H900">
        <v>20241011571784</v>
      </c>
      <c r="I900">
        <v>44.256</v>
      </c>
      <c r="J900" s="289" t="s">
        <v>401</v>
      </c>
      <c r="K900" s="289" t="s">
        <v>2513</v>
      </c>
      <c r="L900" s="289" t="s">
        <v>275</v>
      </c>
      <c r="M900" s="289" t="s">
        <v>2514</v>
      </c>
      <c r="N900" s="289" t="s">
        <v>1028</v>
      </c>
      <c r="O900" s="289" t="s">
        <v>291</v>
      </c>
      <c r="P900" s="289" t="str">
        <f>VLOOKUP(CAT_Details[[#This Row],[Delivery Bp Customer Code]],Table6[],2,0)</f>
        <v>DX01-L5</v>
      </c>
    </row>
    <row r="901" spans="1:16" x14ac:dyDescent="0.25">
      <c r="A901" s="289" t="s">
        <v>285</v>
      </c>
      <c r="B901">
        <v>2</v>
      </c>
      <c r="C901">
        <v>672</v>
      </c>
      <c r="D901">
        <v>1</v>
      </c>
      <c r="E901" s="289" t="s">
        <v>2515</v>
      </c>
      <c r="F901">
        <v>5014015841</v>
      </c>
      <c r="G901" s="276">
        <v>45590</v>
      </c>
      <c r="H901">
        <v>20241016574120</v>
      </c>
      <c r="I901">
        <v>2.2010000000000001</v>
      </c>
      <c r="J901" s="289" t="s">
        <v>401</v>
      </c>
      <c r="K901" s="289" t="s">
        <v>2516</v>
      </c>
      <c r="L901" s="289" t="s">
        <v>275</v>
      </c>
      <c r="M901" s="289" t="s">
        <v>2514</v>
      </c>
      <c r="N901" s="289" t="s">
        <v>673</v>
      </c>
      <c r="O901" s="289" t="s">
        <v>291</v>
      </c>
      <c r="P901" s="289" t="str">
        <f>VLOOKUP(CAT_Details[[#This Row],[Delivery Bp Customer Code]],Table6[],2,0)</f>
        <v>DX01-L5</v>
      </c>
    </row>
    <row r="902" spans="1:16" x14ac:dyDescent="0.25">
      <c r="A902" s="289" t="s">
        <v>285</v>
      </c>
      <c r="B902">
        <v>5</v>
      </c>
      <c r="C902">
        <v>930</v>
      </c>
      <c r="D902">
        <v>2.17</v>
      </c>
      <c r="E902" s="289" t="s">
        <v>2517</v>
      </c>
      <c r="F902">
        <v>5014028787</v>
      </c>
      <c r="G902" s="276">
        <v>45590</v>
      </c>
      <c r="H902" s="5">
        <v>20241015573161</v>
      </c>
      <c r="I902">
        <v>5.2</v>
      </c>
      <c r="J902" s="289" t="s">
        <v>294</v>
      </c>
      <c r="K902" s="289" t="s">
        <v>2518</v>
      </c>
      <c r="L902" s="289" t="s">
        <v>275</v>
      </c>
      <c r="M902" s="289" t="s">
        <v>2437</v>
      </c>
      <c r="N902" s="289" t="s">
        <v>769</v>
      </c>
      <c r="O902" s="289" t="s">
        <v>291</v>
      </c>
      <c r="P902" s="289" t="str">
        <f>VLOOKUP(CAT_Details[[#This Row],[Delivery Bp Customer Code]],Table6[],2,0)</f>
        <v>DX01-L5</v>
      </c>
    </row>
    <row r="903" spans="1:16" x14ac:dyDescent="0.25">
      <c r="A903" s="289" t="s">
        <v>285</v>
      </c>
      <c r="B903">
        <v>6</v>
      </c>
      <c r="C903">
        <v>6900</v>
      </c>
      <c r="D903">
        <v>2.4</v>
      </c>
      <c r="E903" s="289" t="s">
        <v>2519</v>
      </c>
      <c r="F903">
        <v>5014044712</v>
      </c>
      <c r="G903" s="276">
        <v>45590</v>
      </c>
      <c r="H903">
        <v>20241017575238</v>
      </c>
      <c r="I903">
        <v>3.456</v>
      </c>
      <c r="J903" s="289" t="s">
        <v>324</v>
      </c>
      <c r="K903" s="289" t="s">
        <v>2520</v>
      </c>
      <c r="L903" s="289" t="s">
        <v>275</v>
      </c>
      <c r="M903" s="289" t="s">
        <v>2485</v>
      </c>
      <c r="N903" s="289" t="s">
        <v>333</v>
      </c>
      <c r="O903" s="289" t="s">
        <v>291</v>
      </c>
      <c r="P903" s="289" t="str">
        <f>VLOOKUP(CAT_Details[[#This Row],[Delivery Bp Customer Code]],Table6[],2,0)</f>
        <v>DX01-L5</v>
      </c>
    </row>
    <row r="904" spans="1:16" x14ac:dyDescent="0.25">
      <c r="A904" s="289" t="s">
        <v>285</v>
      </c>
      <c r="B904">
        <v>3</v>
      </c>
      <c r="C904">
        <v>360</v>
      </c>
      <c r="D904">
        <v>1.2</v>
      </c>
      <c r="E904" s="289" t="s">
        <v>2521</v>
      </c>
      <c r="F904">
        <v>5014058378</v>
      </c>
      <c r="G904" s="276">
        <v>45590</v>
      </c>
      <c r="H904">
        <v>20241021577224</v>
      </c>
      <c r="I904">
        <v>2.88</v>
      </c>
      <c r="J904" s="289" t="s">
        <v>350</v>
      </c>
      <c r="K904" s="289" t="s">
        <v>2522</v>
      </c>
      <c r="L904" s="289" t="s">
        <v>275</v>
      </c>
      <c r="M904" s="289" t="s">
        <v>2421</v>
      </c>
      <c r="N904" s="289" t="s">
        <v>353</v>
      </c>
      <c r="O904" s="289" t="s">
        <v>291</v>
      </c>
      <c r="P904" s="289" t="str">
        <f>VLOOKUP(CAT_Details[[#This Row],[Delivery Bp Customer Code]],Table6[],2,0)</f>
        <v>DX01-L5</v>
      </c>
    </row>
    <row r="905" spans="1:16" x14ac:dyDescent="0.25">
      <c r="A905" s="289" t="s">
        <v>285</v>
      </c>
      <c r="B905">
        <v>1</v>
      </c>
      <c r="C905">
        <v>95</v>
      </c>
      <c r="D905">
        <v>0.34</v>
      </c>
      <c r="E905" s="289" t="s">
        <v>2523</v>
      </c>
      <c r="F905">
        <v>5014058390</v>
      </c>
      <c r="G905" s="276">
        <v>45590</v>
      </c>
      <c r="H905" s="5">
        <v>20241021577457</v>
      </c>
      <c r="I905">
        <v>0.36</v>
      </c>
      <c r="J905" s="289" t="s">
        <v>350</v>
      </c>
      <c r="K905" s="289" t="s">
        <v>2524</v>
      </c>
      <c r="L905" s="289" t="s">
        <v>275</v>
      </c>
      <c r="M905" s="289" t="s">
        <v>2421</v>
      </c>
      <c r="N905" s="289" t="s">
        <v>901</v>
      </c>
      <c r="O905" s="289" t="s">
        <v>291</v>
      </c>
      <c r="P905" s="289" t="str">
        <f>VLOOKUP(CAT_Details[[#This Row],[Delivery Bp Customer Code]],Table6[],2,0)</f>
        <v>DX01-L5</v>
      </c>
    </row>
    <row r="906" spans="1:16" x14ac:dyDescent="0.25">
      <c r="A906" s="289" t="s">
        <v>521</v>
      </c>
      <c r="B906">
        <v>1</v>
      </c>
      <c r="C906">
        <v>518</v>
      </c>
      <c r="D906">
        <v>0.4</v>
      </c>
      <c r="E906" s="289" t="s">
        <v>2525</v>
      </c>
      <c r="F906">
        <v>5014058295</v>
      </c>
      <c r="G906" s="276">
        <v>45590</v>
      </c>
      <c r="H906" s="5">
        <v>20241021577099</v>
      </c>
      <c r="I906">
        <v>0.32600000000000001</v>
      </c>
      <c r="J906" s="289" t="s">
        <v>350</v>
      </c>
      <c r="K906" s="289" t="s">
        <v>2526</v>
      </c>
      <c r="L906" s="289" t="s">
        <v>275</v>
      </c>
      <c r="M906" s="289" t="s">
        <v>2421</v>
      </c>
      <c r="N906" s="289" t="s">
        <v>528</v>
      </c>
      <c r="O906" s="289" t="s">
        <v>525</v>
      </c>
      <c r="P906" s="289" t="str">
        <f>VLOOKUP(CAT_Details[[#This Row],[Delivery Bp Customer Code]],Table6[],2,0)</f>
        <v>No Loc</v>
      </c>
    </row>
    <row r="907" spans="1:16" x14ac:dyDescent="0.25">
      <c r="A907" s="289" t="s">
        <v>521</v>
      </c>
      <c r="B907">
        <v>9</v>
      </c>
      <c r="C907">
        <v>830.7</v>
      </c>
      <c r="D907">
        <v>3.6</v>
      </c>
      <c r="E907" s="289" t="s">
        <v>2527</v>
      </c>
      <c r="F907">
        <v>5014058407</v>
      </c>
      <c r="G907" s="276">
        <v>45590</v>
      </c>
      <c r="H907" s="5">
        <v>20241021577407</v>
      </c>
      <c r="I907">
        <v>9.5039999999999996</v>
      </c>
      <c r="J907" s="289" t="s">
        <v>302</v>
      </c>
      <c r="K907" s="289" t="s">
        <v>2528</v>
      </c>
      <c r="L907" s="289" t="s">
        <v>275</v>
      </c>
      <c r="M907" s="289" t="s">
        <v>2415</v>
      </c>
      <c r="N907" s="289" t="s">
        <v>694</v>
      </c>
      <c r="O907" s="289" t="s">
        <v>525</v>
      </c>
      <c r="P907" s="289" t="str">
        <f>VLOOKUP(CAT_Details[[#This Row],[Delivery Bp Customer Code]],Table6[],2,0)</f>
        <v>No Loc</v>
      </c>
    </row>
    <row r="908" spans="1:16" x14ac:dyDescent="0.25">
      <c r="A908" s="289" t="s">
        <v>272</v>
      </c>
      <c r="B908">
        <v>2</v>
      </c>
      <c r="C908">
        <v>724.1</v>
      </c>
      <c r="D908">
        <v>0.4</v>
      </c>
      <c r="E908" s="289" t="s">
        <v>2529</v>
      </c>
      <c r="F908">
        <v>5014015840</v>
      </c>
      <c r="G908" s="276">
        <v>45590</v>
      </c>
      <c r="H908">
        <v>20241015573111</v>
      </c>
      <c r="I908">
        <v>0.57599999999999996</v>
      </c>
      <c r="J908" s="289" t="s">
        <v>294</v>
      </c>
      <c r="K908" s="289" t="s">
        <v>2530</v>
      </c>
      <c r="L908" s="289" t="s">
        <v>275</v>
      </c>
      <c r="M908" s="289" t="s">
        <v>2437</v>
      </c>
      <c r="N908" s="289" t="s">
        <v>698</v>
      </c>
      <c r="O908" s="289" t="s">
        <v>277</v>
      </c>
      <c r="P908" s="289" t="str">
        <f>VLOOKUP(CAT_Details[[#This Row],[Delivery Bp Customer Code]],Table6[],2,0)</f>
        <v>U2-L5</v>
      </c>
    </row>
    <row r="909" spans="1:16" x14ac:dyDescent="0.25">
      <c r="A909" s="289" t="s">
        <v>272</v>
      </c>
      <c r="B909">
        <v>1</v>
      </c>
      <c r="C909">
        <v>50</v>
      </c>
      <c r="D909">
        <v>0.2</v>
      </c>
      <c r="E909" s="289" t="s">
        <v>2531</v>
      </c>
      <c r="F909">
        <v>5014015943</v>
      </c>
      <c r="G909" s="276">
        <v>45590</v>
      </c>
      <c r="H909" s="5">
        <v>20241015573107</v>
      </c>
      <c r="I909">
        <v>0.36</v>
      </c>
      <c r="J909" s="289" t="s">
        <v>401</v>
      </c>
      <c r="K909" s="289" t="s">
        <v>2532</v>
      </c>
      <c r="L909" s="289" t="s">
        <v>275</v>
      </c>
      <c r="M909" s="289" t="s">
        <v>2514</v>
      </c>
      <c r="N909" s="289" t="s">
        <v>2533</v>
      </c>
      <c r="O909" s="289" t="s">
        <v>277</v>
      </c>
      <c r="P909" s="289" t="str">
        <f>VLOOKUP(CAT_Details[[#This Row],[Delivery Bp Customer Code]],Table6[],2,0)</f>
        <v>U2-L5</v>
      </c>
    </row>
    <row r="910" spans="1:16" x14ac:dyDescent="0.25">
      <c r="A910" s="289" t="s">
        <v>272</v>
      </c>
      <c r="B910">
        <v>2</v>
      </c>
      <c r="C910">
        <v>1538</v>
      </c>
      <c r="D910">
        <v>0.8</v>
      </c>
      <c r="E910" s="289" t="s">
        <v>2534</v>
      </c>
      <c r="F910">
        <v>5014044409</v>
      </c>
      <c r="G910" s="276">
        <v>45590</v>
      </c>
      <c r="H910">
        <v>20241016574039</v>
      </c>
      <c r="I910">
        <v>1.1519999999999999</v>
      </c>
      <c r="J910" s="289" t="s">
        <v>324</v>
      </c>
      <c r="K910" s="289" t="s">
        <v>2535</v>
      </c>
      <c r="L910" s="289" t="s">
        <v>275</v>
      </c>
      <c r="M910" s="289" t="s">
        <v>2485</v>
      </c>
      <c r="N910" s="289" t="s">
        <v>701</v>
      </c>
      <c r="O910" s="289" t="s">
        <v>277</v>
      </c>
      <c r="P910" s="289" t="str">
        <f>VLOOKUP(CAT_Details[[#This Row],[Delivery Bp Customer Code]],Table6[],2,0)</f>
        <v>U2-L5</v>
      </c>
    </row>
    <row r="911" spans="1:16" x14ac:dyDescent="0.25">
      <c r="A911" s="289" t="s">
        <v>272</v>
      </c>
      <c r="B911">
        <v>1</v>
      </c>
      <c r="C911">
        <v>80</v>
      </c>
      <c r="D911">
        <v>0.4</v>
      </c>
      <c r="E911" s="289" t="s">
        <v>2536</v>
      </c>
      <c r="F911">
        <v>5014058447</v>
      </c>
      <c r="G911" s="276">
        <v>45590</v>
      </c>
      <c r="H911">
        <v>20241017575991</v>
      </c>
      <c r="I911">
        <v>0.48</v>
      </c>
      <c r="J911" s="289" t="s">
        <v>287</v>
      </c>
      <c r="K911" s="289" t="s">
        <v>2537</v>
      </c>
      <c r="L911" s="289" t="s">
        <v>275</v>
      </c>
      <c r="M911" s="289" t="s">
        <v>2442</v>
      </c>
      <c r="N911" s="289" t="s">
        <v>468</v>
      </c>
      <c r="O911" s="289" t="s">
        <v>277</v>
      </c>
      <c r="P911" s="289" t="str">
        <f>VLOOKUP(CAT_Details[[#This Row],[Delivery Bp Customer Code]],Table6[],2,0)</f>
        <v>U2-L5</v>
      </c>
    </row>
    <row r="912" spans="1:16" x14ac:dyDescent="0.25">
      <c r="A912" s="289" t="s">
        <v>272</v>
      </c>
      <c r="B912">
        <v>1</v>
      </c>
      <c r="C912">
        <v>50</v>
      </c>
      <c r="D912">
        <v>0.2</v>
      </c>
      <c r="E912" s="289" t="s">
        <v>2538</v>
      </c>
      <c r="F912">
        <v>5014058495</v>
      </c>
      <c r="G912" s="276">
        <v>45590</v>
      </c>
      <c r="H912">
        <v>20241018576501</v>
      </c>
      <c r="I912">
        <v>0.44600000000000001</v>
      </c>
      <c r="J912" s="289" t="s">
        <v>350</v>
      </c>
      <c r="K912" s="289" t="s">
        <v>2539</v>
      </c>
      <c r="L912" s="289" t="s">
        <v>275</v>
      </c>
      <c r="M912" s="289" t="s">
        <v>2421</v>
      </c>
      <c r="N912" s="289" t="s">
        <v>704</v>
      </c>
      <c r="O912" s="289" t="s">
        <v>277</v>
      </c>
      <c r="P912" s="289" t="str">
        <f>VLOOKUP(CAT_Details[[#This Row],[Delivery Bp Customer Code]],Table6[],2,0)</f>
        <v>U2-L5</v>
      </c>
    </row>
    <row r="913" spans="1:16" x14ac:dyDescent="0.25">
      <c r="A913" s="289" t="s">
        <v>278</v>
      </c>
      <c r="B913">
        <v>1</v>
      </c>
      <c r="C913">
        <v>80</v>
      </c>
      <c r="D913">
        <v>0.4</v>
      </c>
      <c r="E913" s="289" t="s">
        <v>2540</v>
      </c>
      <c r="F913">
        <v>5014015286</v>
      </c>
      <c r="G913" s="276">
        <v>45593</v>
      </c>
      <c r="H913">
        <v>20241016574122</v>
      </c>
      <c r="I913">
        <v>0.52800000000000002</v>
      </c>
      <c r="J913" s="289" t="s">
        <v>317</v>
      </c>
      <c r="K913" s="289" t="s">
        <v>2541</v>
      </c>
      <c r="L913" s="289" t="s">
        <v>275</v>
      </c>
      <c r="M913" s="289" t="s">
        <v>2437</v>
      </c>
      <c r="N913" s="289" t="s">
        <v>320</v>
      </c>
      <c r="O913" s="289" t="s">
        <v>498</v>
      </c>
      <c r="P913" s="289" t="str">
        <f>VLOOKUP(CAT_Details[[#This Row],[Delivery Bp Customer Code]],Table6[],2,0)</f>
        <v>DK-BM01</v>
      </c>
    </row>
    <row r="914" spans="1:16" x14ac:dyDescent="0.25">
      <c r="A914" s="289" t="s">
        <v>278</v>
      </c>
      <c r="B914">
        <v>9</v>
      </c>
      <c r="C914">
        <v>3780</v>
      </c>
      <c r="D914">
        <v>3.6</v>
      </c>
      <c r="E914" s="289" t="s">
        <v>2542</v>
      </c>
      <c r="F914">
        <v>5014015689</v>
      </c>
      <c r="G914" s="276">
        <v>45593</v>
      </c>
      <c r="H914">
        <v>20241016574534</v>
      </c>
      <c r="I914">
        <v>4.7519999999999998</v>
      </c>
      <c r="J914" s="289" t="s">
        <v>317</v>
      </c>
      <c r="K914" s="289" t="s">
        <v>2543</v>
      </c>
      <c r="L914" s="289" t="s">
        <v>275</v>
      </c>
      <c r="M914" s="289"/>
      <c r="N914" s="289" t="s">
        <v>320</v>
      </c>
      <c r="O914" s="289" t="s">
        <v>498</v>
      </c>
      <c r="P914" s="289" t="str">
        <f>VLOOKUP(CAT_Details[[#This Row],[Delivery Bp Customer Code]],Table6[],2,0)</f>
        <v>DK-BM01</v>
      </c>
    </row>
    <row r="915" spans="1:16" x14ac:dyDescent="0.25">
      <c r="A915" s="289" t="s">
        <v>278</v>
      </c>
      <c r="B915">
        <v>2</v>
      </c>
      <c r="C915">
        <v>1100</v>
      </c>
      <c r="D915">
        <v>0.8</v>
      </c>
      <c r="E915" s="289" t="s">
        <v>2544</v>
      </c>
      <c r="F915">
        <v>5014058399</v>
      </c>
      <c r="G915" s="276">
        <v>45593</v>
      </c>
      <c r="H915">
        <v>20241017576051</v>
      </c>
      <c r="I915">
        <v>1.1519999999999999</v>
      </c>
      <c r="J915" s="289" t="s">
        <v>324</v>
      </c>
      <c r="K915" s="289" t="s">
        <v>2545</v>
      </c>
      <c r="L915" s="289" t="s">
        <v>275</v>
      </c>
      <c r="M915" s="289" t="s">
        <v>2546</v>
      </c>
      <c r="N915" s="289" t="s">
        <v>333</v>
      </c>
      <c r="O915" s="289" t="s">
        <v>498</v>
      </c>
      <c r="P915" s="289" t="str">
        <f>VLOOKUP(CAT_Details[[#This Row],[Delivery Bp Customer Code]],Table6[],2,0)</f>
        <v>DK-BM01</v>
      </c>
    </row>
    <row r="916" spans="1:16" x14ac:dyDescent="0.25">
      <c r="A916" s="289" t="s">
        <v>278</v>
      </c>
      <c r="B916">
        <v>4</v>
      </c>
      <c r="C916">
        <v>864</v>
      </c>
      <c r="D916">
        <v>1.6</v>
      </c>
      <c r="E916" s="289" t="s">
        <v>2547</v>
      </c>
      <c r="F916">
        <v>5014058459</v>
      </c>
      <c r="G916" s="276">
        <v>45593</v>
      </c>
      <c r="H916">
        <v>20241017575940</v>
      </c>
      <c r="I916">
        <v>1.92</v>
      </c>
      <c r="J916" s="289" t="s">
        <v>280</v>
      </c>
      <c r="K916" s="289" t="s">
        <v>2548</v>
      </c>
      <c r="L916" s="289" t="s">
        <v>275</v>
      </c>
      <c r="M916" s="289" t="s">
        <v>2549</v>
      </c>
      <c r="N916" s="289" t="s">
        <v>636</v>
      </c>
      <c r="O916" s="289" t="s">
        <v>498</v>
      </c>
      <c r="P916" s="289" t="str">
        <f>VLOOKUP(CAT_Details[[#This Row],[Delivery Bp Customer Code]],Table6[],2,0)</f>
        <v>DK-BM01</v>
      </c>
    </row>
    <row r="917" spans="1:16" x14ac:dyDescent="0.25">
      <c r="A917" s="289" t="s">
        <v>278</v>
      </c>
      <c r="B917">
        <v>12</v>
      </c>
      <c r="C917">
        <v>2769</v>
      </c>
      <c r="D917">
        <v>4.8</v>
      </c>
      <c r="E917" s="289" t="s">
        <v>2550</v>
      </c>
      <c r="F917">
        <v>5014058575</v>
      </c>
      <c r="G917" s="276">
        <v>45593</v>
      </c>
      <c r="H917">
        <v>20241008568237</v>
      </c>
      <c r="I917">
        <v>11.52</v>
      </c>
      <c r="J917" s="289" t="s">
        <v>324</v>
      </c>
      <c r="K917" s="289" t="s">
        <v>2551</v>
      </c>
      <c r="L917" s="289" t="s">
        <v>275</v>
      </c>
      <c r="M917" s="289" t="s">
        <v>2546</v>
      </c>
      <c r="N917" s="289" t="s">
        <v>340</v>
      </c>
      <c r="O917" s="289" t="s">
        <v>498</v>
      </c>
      <c r="P917" s="289" t="str">
        <f>VLOOKUP(CAT_Details[[#This Row],[Delivery Bp Customer Code]],Table6[],2,0)</f>
        <v>DK-BM01</v>
      </c>
    </row>
    <row r="918" spans="1:16" x14ac:dyDescent="0.25">
      <c r="A918" s="289" t="s">
        <v>278</v>
      </c>
      <c r="B918">
        <v>11</v>
      </c>
      <c r="C918">
        <v>4422</v>
      </c>
      <c r="D918">
        <v>4.4000000000000004</v>
      </c>
      <c r="E918" s="289" t="s">
        <v>2552</v>
      </c>
      <c r="F918">
        <v>5014072373</v>
      </c>
      <c r="G918" s="276">
        <v>45593</v>
      </c>
      <c r="H918">
        <v>20241022578617</v>
      </c>
      <c r="I918">
        <v>10.032</v>
      </c>
      <c r="J918" s="289" t="s">
        <v>350</v>
      </c>
      <c r="K918" s="289" t="s">
        <v>2553</v>
      </c>
      <c r="L918" s="289" t="s">
        <v>275</v>
      </c>
      <c r="M918" s="289" t="s">
        <v>2554</v>
      </c>
      <c r="N918" s="289" t="s">
        <v>999</v>
      </c>
      <c r="O918" s="289" t="s">
        <v>498</v>
      </c>
      <c r="P918" s="289" t="str">
        <f>VLOOKUP(CAT_Details[[#This Row],[Delivery Bp Customer Code]],Table6[],2,0)</f>
        <v>DK-BM01</v>
      </c>
    </row>
    <row r="919" spans="1:16" x14ac:dyDescent="0.25">
      <c r="A919" s="289" t="s">
        <v>278</v>
      </c>
      <c r="B919">
        <v>4</v>
      </c>
      <c r="C919">
        <v>1400</v>
      </c>
      <c r="D919">
        <v>0.8</v>
      </c>
      <c r="E919" s="289" t="s">
        <v>2555</v>
      </c>
      <c r="F919">
        <v>5014072517</v>
      </c>
      <c r="G919" s="276">
        <v>45593</v>
      </c>
      <c r="H919">
        <v>20241021577999</v>
      </c>
      <c r="I919">
        <v>1.613</v>
      </c>
      <c r="J919" s="289" t="s">
        <v>280</v>
      </c>
      <c r="K919" s="289" t="s">
        <v>2556</v>
      </c>
      <c r="L919" s="289" t="s">
        <v>275</v>
      </c>
      <c r="M919" s="289" t="s">
        <v>2557</v>
      </c>
      <c r="N919" s="289" t="s">
        <v>314</v>
      </c>
      <c r="O919" s="289" t="s">
        <v>498</v>
      </c>
      <c r="P919" s="289" t="str">
        <f>VLOOKUP(CAT_Details[[#This Row],[Delivery Bp Customer Code]],Table6[],2,0)</f>
        <v>DK-BM01</v>
      </c>
    </row>
    <row r="920" spans="1:16" x14ac:dyDescent="0.25">
      <c r="A920" s="289" t="s">
        <v>75</v>
      </c>
      <c r="B920">
        <v>2</v>
      </c>
      <c r="C920">
        <v>19</v>
      </c>
      <c r="D920">
        <v>0.13</v>
      </c>
      <c r="E920" s="289" t="s">
        <v>2558</v>
      </c>
      <c r="F920">
        <v>5014044764</v>
      </c>
      <c r="G920" s="276">
        <v>45593</v>
      </c>
      <c r="H920">
        <v>20241017575896</v>
      </c>
      <c r="I920">
        <v>7.1999999999999995E-2</v>
      </c>
      <c r="J920" s="289" t="s">
        <v>324</v>
      </c>
      <c r="K920" s="289" t="s">
        <v>2559</v>
      </c>
      <c r="L920" s="289" t="s">
        <v>275</v>
      </c>
      <c r="M920" s="289" t="s">
        <v>2560</v>
      </c>
      <c r="N920" s="289" t="s">
        <v>2561</v>
      </c>
      <c r="O920" s="289" t="s">
        <v>2173</v>
      </c>
      <c r="P920" s="289" t="str">
        <f>VLOOKUP(CAT_Details[[#This Row],[Delivery Bp Customer Code]],Table6[],2,0)</f>
        <v>OYL1</v>
      </c>
    </row>
    <row r="921" spans="1:16" x14ac:dyDescent="0.25">
      <c r="A921" s="289" t="s">
        <v>75</v>
      </c>
      <c r="B921">
        <v>33</v>
      </c>
      <c r="C921">
        <v>16896</v>
      </c>
      <c r="D921">
        <v>11</v>
      </c>
      <c r="E921" s="289" t="s">
        <v>2562</v>
      </c>
      <c r="F921">
        <v>5014058433</v>
      </c>
      <c r="G921" s="276">
        <v>45593</v>
      </c>
      <c r="H921">
        <v>20241021577266</v>
      </c>
      <c r="I921">
        <v>21.12</v>
      </c>
      <c r="J921" s="289" t="s">
        <v>324</v>
      </c>
      <c r="K921" s="289" t="s">
        <v>2563</v>
      </c>
      <c r="L921" s="289" t="s">
        <v>275</v>
      </c>
      <c r="M921" s="289" t="s">
        <v>2442</v>
      </c>
      <c r="N921" s="289" t="s">
        <v>2172</v>
      </c>
      <c r="O921" s="289" t="s">
        <v>2173</v>
      </c>
      <c r="P921" s="289" t="str">
        <f>VLOOKUP(CAT_Details[[#This Row],[Delivery Bp Customer Code]],Table6[],2,0)</f>
        <v>OYL1</v>
      </c>
    </row>
    <row r="922" spans="1:16" x14ac:dyDescent="0.25">
      <c r="A922" s="289" t="s">
        <v>75</v>
      </c>
      <c r="B922">
        <v>32</v>
      </c>
      <c r="C922">
        <v>16903.04</v>
      </c>
      <c r="D922">
        <v>10.67</v>
      </c>
      <c r="E922" s="289" t="s">
        <v>2564</v>
      </c>
      <c r="F922">
        <v>5014058436</v>
      </c>
      <c r="G922" s="276">
        <v>45593</v>
      </c>
      <c r="H922" s="5">
        <v>20241021577297</v>
      </c>
      <c r="I922">
        <v>20.48</v>
      </c>
      <c r="J922" s="289" t="s">
        <v>324</v>
      </c>
      <c r="K922" s="289" t="s">
        <v>2565</v>
      </c>
      <c r="L922" s="289" t="s">
        <v>275</v>
      </c>
      <c r="M922" s="289" t="s">
        <v>2566</v>
      </c>
      <c r="N922" s="289" t="s">
        <v>2172</v>
      </c>
      <c r="O922" s="289" t="s">
        <v>2173</v>
      </c>
      <c r="P922" s="289" t="str">
        <f>VLOOKUP(CAT_Details[[#This Row],[Delivery Bp Customer Code]],Table6[],2,0)</f>
        <v>OYL1</v>
      </c>
    </row>
    <row r="923" spans="1:16" x14ac:dyDescent="0.25">
      <c r="A923" s="289" t="s">
        <v>75</v>
      </c>
      <c r="B923">
        <v>40</v>
      </c>
      <c r="C923">
        <v>432</v>
      </c>
      <c r="D923">
        <v>2.2999999999999998</v>
      </c>
      <c r="E923" s="289" t="s">
        <v>2567</v>
      </c>
      <c r="F923">
        <v>5014072680</v>
      </c>
      <c r="G923" s="276">
        <v>45593</v>
      </c>
      <c r="H923">
        <v>20241022578384</v>
      </c>
      <c r="I923">
        <v>0.94799999999999995</v>
      </c>
      <c r="J923" s="289" t="s">
        <v>350</v>
      </c>
      <c r="K923" s="289" t="s">
        <v>2568</v>
      </c>
      <c r="L923" s="289" t="s">
        <v>275</v>
      </c>
      <c r="M923" s="289" t="s">
        <v>2554</v>
      </c>
      <c r="N923" s="289" t="s">
        <v>446</v>
      </c>
      <c r="O923" s="289" t="s">
        <v>2173</v>
      </c>
      <c r="P923" s="289" t="str">
        <f>VLOOKUP(CAT_Details[[#This Row],[Delivery Bp Customer Code]],Table6[],2,0)</f>
        <v>OYL1</v>
      </c>
    </row>
    <row r="924" spans="1:16" x14ac:dyDescent="0.25">
      <c r="A924" s="289" t="s">
        <v>75</v>
      </c>
      <c r="B924">
        <v>5</v>
      </c>
      <c r="C924">
        <v>1591.6</v>
      </c>
      <c r="D924">
        <v>1.31</v>
      </c>
      <c r="E924" s="289" t="s">
        <v>2569</v>
      </c>
      <c r="F924">
        <v>5014072732</v>
      </c>
      <c r="G924" s="276">
        <v>45593</v>
      </c>
      <c r="H924">
        <v>20241021577835</v>
      </c>
      <c r="I924">
        <v>1.458</v>
      </c>
      <c r="J924" s="289" t="s">
        <v>350</v>
      </c>
      <c r="K924" s="289" t="s">
        <v>2570</v>
      </c>
      <c r="L924" s="289" t="s">
        <v>275</v>
      </c>
      <c r="M924" s="289" t="s">
        <v>2421</v>
      </c>
      <c r="N924" s="289" t="s">
        <v>2571</v>
      </c>
      <c r="O924" s="289" t="s">
        <v>2173</v>
      </c>
      <c r="P924" s="289" t="str">
        <f>VLOOKUP(CAT_Details[[#This Row],[Delivery Bp Customer Code]],Table6[],2,0)</f>
        <v>OYL1</v>
      </c>
    </row>
    <row r="925" spans="1:16" x14ac:dyDescent="0.25">
      <c r="A925" s="289" t="s">
        <v>75</v>
      </c>
      <c r="B925">
        <v>1</v>
      </c>
      <c r="C925">
        <v>1</v>
      </c>
      <c r="D925">
        <v>0.05</v>
      </c>
      <c r="E925" s="289" t="s">
        <v>2572</v>
      </c>
      <c r="F925">
        <v>5014073107</v>
      </c>
      <c r="G925" s="276">
        <v>45593</v>
      </c>
      <c r="H925" s="5">
        <v>20241021577722</v>
      </c>
      <c r="I925">
        <v>2.5999999999999999E-2</v>
      </c>
      <c r="J925" s="289" t="s">
        <v>350</v>
      </c>
      <c r="K925" s="289" t="s">
        <v>2573</v>
      </c>
      <c r="L925" s="289" t="s">
        <v>275</v>
      </c>
      <c r="M925" s="289" t="s">
        <v>2421</v>
      </c>
      <c r="N925" s="289" t="s">
        <v>2249</v>
      </c>
      <c r="O925" s="289" t="s">
        <v>2173</v>
      </c>
      <c r="P925" s="289" t="str">
        <f>VLOOKUP(CAT_Details[[#This Row],[Delivery Bp Customer Code]],Table6[],2,0)</f>
        <v>OYL1</v>
      </c>
    </row>
    <row r="926" spans="1:16" x14ac:dyDescent="0.25">
      <c r="A926" s="289" t="s">
        <v>76</v>
      </c>
      <c r="B926">
        <v>2</v>
      </c>
      <c r="C926">
        <v>176</v>
      </c>
      <c r="D926">
        <v>0.4</v>
      </c>
      <c r="E926" s="289" t="s">
        <v>2574</v>
      </c>
      <c r="F926">
        <v>5014028688</v>
      </c>
      <c r="G926" s="276">
        <v>45593</v>
      </c>
      <c r="H926" s="5">
        <v>20241016574711</v>
      </c>
      <c r="I926">
        <v>0.38400000000000001</v>
      </c>
      <c r="J926" s="289" t="s">
        <v>401</v>
      </c>
      <c r="K926" s="289" t="s">
        <v>2575</v>
      </c>
      <c r="L926" s="289" t="s">
        <v>275</v>
      </c>
      <c r="M926" s="289" t="s">
        <v>2514</v>
      </c>
      <c r="N926" s="289" t="s">
        <v>1028</v>
      </c>
      <c r="O926" s="289" t="s">
        <v>748</v>
      </c>
      <c r="P926" s="289" t="str">
        <f>VLOOKUP(CAT_Details[[#This Row],[Delivery Bp Customer Code]],Table6[],2,0)</f>
        <v>No Loc</v>
      </c>
    </row>
    <row r="927" spans="1:16" x14ac:dyDescent="0.25">
      <c r="A927" s="289" t="s">
        <v>76</v>
      </c>
      <c r="B927">
        <v>2</v>
      </c>
      <c r="C927">
        <v>130</v>
      </c>
      <c r="D927">
        <v>0.8</v>
      </c>
      <c r="E927" s="289" t="s">
        <v>2576</v>
      </c>
      <c r="F927">
        <v>5014028831</v>
      </c>
      <c r="G927" s="276">
        <v>45593</v>
      </c>
      <c r="H927">
        <v>20241015573489</v>
      </c>
      <c r="I927">
        <v>1.92</v>
      </c>
      <c r="J927" s="289" t="s">
        <v>294</v>
      </c>
      <c r="K927" s="289" t="s">
        <v>2577</v>
      </c>
      <c r="L927" s="289" t="s">
        <v>275</v>
      </c>
      <c r="M927" s="289" t="s">
        <v>2578</v>
      </c>
      <c r="N927" s="289" t="s">
        <v>1181</v>
      </c>
      <c r="O927" s="289" t="s">
        <v>748</v>
      </c>
      <c r="P927" s="289" t="str">
        <f>VLOOKUP(CAT_Details[[#This Row],[Delivery Bp Customer Code]],Table6[],2,0)</f>
        <v>No Loc</v>
      </c>
    </row>
    <row r="928" spans="1:16" x14ac:dyDescent="0.25">
      <c r="A928" s="289" t="s">
        <v>76</v>
      </c>
      <c r="B928">
        <v>2</v>
      </c>
      <c r="C928">
        <v>240</v>
      </c>
      <c r="D928">
        <v>0.8</v>
      </c>
      <c r="E928" s="289" t="s">
        <v>2579</v>
      </c>
      <c r="F928">
        <v>5014044550</v>
      </c>
      <c r="G928" s="276">
        <v>45593</v>
      </c>
      <c r="H928">
        <v>20241016574401</v>
      </c>
      <c r="I928">
        <v>1.728</v>
      </c>
      <c r="J928" s="289" t="s">
        <v>345</v>
      </c>
      <c r="K928" s="289" t="s">
        <v>2580</v>
      </c>
      <c r="L928" s="289" t="s">
        <v>275</v>
      </c>
      <c r="M928" s="289" t="s">
        <v>2581</v>
      </c>
      <c r="N928" s="289" t="s">
        <v>427</v>
      </c>
      <c r="O928" s="289" t="s">
        <v>748</v>
      </c>
      <c r="P928" s="289" t="str">
        <f>VLOOKUP(CAT_Details[[#This Row],[Delivery Bp Customer Code]],Table6[],2,0)</f>
        <v>No Loc</v>
      </c>
    </row>
    <row r="929" spans="1:16" x14ac:dyDescent="0.25">
      <c r="A929" s="289" t="s">
        <v>76</v>
      </c>
      <c r="B929">
        <v>2</v>
      </c>
      <c r="C929">
        <v>132.19999999999999</v>
      </c>
      <c r="D929">
        <v>0.8</v>
      </c>
      <c r="E929" s="289" t="s">
        <v>2582</v>
      </c>
      <c r="F929">
        <v>5014072232</v>
      </c>
      <c r="G929" s="276">
        <v>45593</v>
      </c>
      <c r="H929">
        <v>20241021577213</v>
      </c>
      <c r="I929">
        <v>1.92</v>
      </c>
      <c r="J929" s="289" t="s">
        <v>350</v>
      </c>
      <c r="K929" s="289" t="s">
        <v>2583</v>
      </c>
      <c r="L929" s="289" t="s">
        <v>275</v>
      </c>
      <c r="M929" s="289" t="s">
        <v>2421</v>
      </c>
      <c r="N929" s="289" t="s">
        <v>390</v>
      </c>
      <c r="O929" s="289" t="s">
        <v>748</v>
      </c>
      <c r="P929" s="289" t="str">
        <f>VLOOKUP(CAT_Details[[#This Row],[Delivery Bp Customer Code]],Table6[],2,0)</f>
        <v>No Loc</v>
      </c>
    </row>
    <row r="930" spans="1:16" x14ac:dyDescent="0.25">
      <c r="A930" s="289" t="s">
        <v>285</v>
      </c>
      <c r="B930">
        <v>17</v>
      </c>
      <c r="C930">
        <v>2600</v>
      </c>
      <c r="D930">
        <v>8.5</v>
      </c>
      <c r="E930" s="289" t="s">
        <v>2584</v>
      </c>
      <c r="F930">
        <v>5013985939</v>
      </c>
      <c r="G930" s="276">
        <v>45593</v>
      </c>
      <c r="H930">
        <v>20241010571084</v>
      </c>
      <c r="I930">
        <v>19.992000000000001</v>
      </c>
      <c r="J930" s="289" t="s">
        <v>756</v>
      </c>
      <c r="K930" s="289" t="s">
        <v>2585</v>
      </c>
      <c r="L930" s="289" t="s">
        <v>275</v>
      </c>
      <c r="M930" s="289" t="s">
        <v>2447</v>
      </c>
      <c r="N930" s="289" t="s">
        <v>759</v>
      </c>
      <c r="O930" s="289" t="s">
        <v>291</v>
      </c>
      <c r="P930" s="289" t="str">
        <f>VLOOKUP(CAT_Details[[#This Row],[Delivery Bp Customer Code]],Table6[],2,0)</f>
        <v>DX01-L5</v>
      </c>
    </row>
    <row r="931" spans="1:16" x14ac:dyDescent="0.25">
      <c r="A931" s="289" t="s">
        <v>285</v>
      </c>
      <c r="B931">
        <v>2</v>
      </c>
      <c r="C931">
        <v>476</v>
      </c>
      <c r="D931">
        <v>0.6</v>
      </c>
      <c r="E931" s="289" t="s">
        <v>2586</v>
      </c>
      <c r="F931">
        <v>5014015397</v>
      </c>
      <c r="G931" s="276">
        <v>45593</v>
      </c>
      <c r="H931">
        <v>20241015573513</v>
      </c>
      <c r="I931">
        <v>0.67200000000000004</v>
      </c>
      <c r="J931" s="289" t="s">
        <v>764</v>
      </c>
      <c r="K931" s="289" t="s">
        <v>2587</v>
      </c>
      <c r="L931" s="289" t="s">
        <v>275</v>
      </c>
      <c r="M931" s="289" t="s">
        <v>2456</v>
      </c>
      <c r="N931" s="289" t="s">
        <v>766</v>
      </c>
      <c r="O931" s="289" t="s">
        <v>291</v>
      </c>
      <c r="P931" s="289" t="str">
        <f>VLOOKUP(CAT_Details[[#This Row],[Delivery Bp Customer Code]],Table6[],2,0)</f>
        <v>DX01-L5</v>
      </c>
    </row>
    <row r="932" spans="1:16" x14ac:dyDescent="0.25">
      <c r="A932" s="289" t="s">
        <v>285</v>
      </c>
      <c r="B932">
        <v>4</v>
      </c>
      <c r="C932">
        <v>1871</v>
      </c>
      <c r="D932">
        <v>1.6</v>
      </c>
      <c r="E932" s="289" t="s">
        <v>2588</v>
      </c>
      <c r="F932">
        <v>5014015852</v>
      </c>
      <c r="G932" s="276">
        <v>45593</v>
      </c>
      <c r="H932" s="5">
        <v>20241016574411</v>
      </c>
      <c r="I932">
        <v>4.992</v>
      </c>
      <c r="J932" s="289" t="s">
        <v>383</v>
      </c>
      <c r="K932" s="289" t="s">
        <v>2589</v>
      </c>
      <c r="L932" s="289" t="s">
        <v>275</v>
      </c>
      <c r="M932" s="289" t="s">
        <v>2450</v>
      </c>
      <c r="N932" s="289" t="s">
        <v>667</v>
      </c>
      <c r="O932" s="289" t="s">
        <v>291</v>
      </c>
      <c r="P932" s="289" t="str">
        <f>VLOOKUP(CAT_Details[[#This Row],[Delivery Bp Customer Code]],Table6[],2,0)</f>
        <v>DX01-L5</v>
      </c>
    </row>
    <row r="933" spans="1:16" x14ac:dyDescent="0.25">
      <c r="A933" s="289" t="s">
        <v>285</v>
      </c>
      <c r="B933">
        <v>14</v>
      </c>
      <c r="C933">
        <v>5894.98</v>
      </c>
      <c r="D933">
        <v>5.6</v>
      </c>
      <c r="E933" s="289" t="s">
        <v>2588</v>
      </c>
      <c r="F933">
        <v>5014015871</v>
      </c>
      <c r="G933" s="276">
        <v>45593</v>
      </c>
      <c r="H933">
        <v>20241016574382</v>
      </c>
      <c r="I933">
        <v>17.472000000000001</v>
      </c>
      <c r="J933" s="289" t="s">
        <v>383</v>
      </c>
      <c r="K933" s="289" t="s">
        <v>2590</v>
      </c>
      <c r="L933" s="289" t="s">
        <v>275</v>
      </c>
      <c r="M933" s="289" t="s">
        <v>2450</v>
      </c>
      <c r="N933" s="289" t="s">
        <v>667</v>
      </c>
      <c r="O933" s="289" t="s">
        <v>291</v>
      </c>
      <c r="P933" s="289" t="str">
        <f>VLOOKUP(CAT_Details[[#This Row],[Delivery Bp Customer Code]],Table6[],2,0)</f>
        <v>DX01-L5</v>
      </c>
    </row>
    <row r="934" spans="1:16" x14ac:dyDescent="0.25">
      <c r="A934" s="289" t="s">
        <v>285</v>
      </c>
      <c r="B934">
        <v>11</v>
      </c>
      <c r="C934">
        <v>715</v>
      </c>
      <c r="D934">
        <v>4.4000000000000004</v>
      </c>
      <c r="E934" s="289" t="s">
        <v>2576</v>
      </c>
      <c r="F934">
        <v>5014028837</v>
      </c>
      <c r="G934" s="276">
        <v>45593</v>
      </c>
      <c r="H934">
        <v>20241015573640</v>
      </c>
      <c r="I934">
        <v>10.56</v>
      </c>
      <c r="J934" s="289" t="s">
        <v>294</v>
      </c>
      <c r="K934" s="289" t="s">
        <v>2591</v>
      </c>
      <c r="L934" s="289" t="s">
        <v>275</v>
      </c>
      <c r="M934" s="289" t="s">
        <v>2578</v>
      </c>
      <c r="N934" s="289" t="s">
        <v>1181</v>
      </c>
      <c r="O934" s="289" t="s">
        <v>291</v>
      </c>
      <c r="P934" s="289" t="str">
        <f>VLOOKUP(CAT_Details[[#This Row],[Delivery Bp Customer Code]],Table6[],2,0)</f>
        <v>DX01-L5</v>
      </c>
    </row>
    <row r="935" spans="1:16" x14ac:dyDescent="0.25">
      <c r="A935" s="289" t="s">
        <v>285</v>
      </c>
      <c r="B935">
        <v>3</v>
      </c>
      <c r="C935">
        <v>300</v>
      </c>
      <c r="D935">
        <v>1.2</v>
      </c>
      <c r="E935" s="289" t="s">
        <v>2592</v>
      </c>
      <c r="F935">
        <v>5014029013</v>
      </c>
      <c r="G935" s="276">
        <v>45593</v>
      </c>
      <c r="H935">
        <v>20241015573747</v>
      </c>
      <c r="I935">
        <v>1.536</v>
      </c>
      <c r="J935" s="289" t="s">
        <v>294</v>
      </c>
      <c r="K935" s="289" t="s">
        <v>2593</v>
      </c>
      <c r="L935" s="289" t="s">
        <v>275</v>
      </c>
      <c r="M935" s="289" t="s">
        <v>2437</v>
      </c>
      <c r="N935" s="289" t="s">
        <v>504</v>
      </c>
      <c r="O935" s="289" t="s">
        <v>291</v>
      </c>
      <c r="P935" s="289" t="str">
        <f>VLOOKUP(CAT_Details[[#This Row],[Delivery Bp Customer Code]],Table6[],2,0)</f>
        <v>DX01-L5</v>
      </c>
    </row>
    <row r="936" spans="1:16" x14ac:dyDescent="0.25">
      <c r="A936" s="289" t="s">
        <v>285</v>
      </c>
      <c r="B936">
        <v>7</v>
      </c>
      <c r="C936">
        <v>2987.95</v>
      </c>
      <c r="D936">
        <v>2.8</v>
      </c>
      <c r="E936" s="289" t="s">
        <v>2594</v>
      </c>
      <c r="F936">
        <v>5014029028</v>
      </c>
      <c r="G936" s="276">
        <v>45593</v>
      </c>
      <c r="H936">
        <v>20241017575553</v>
      </c>
      <c r="I936">
        <v>6.72</v>
      </c>
      <c r="J936" s="289" t="s">
        <v>401</v>
      </c>
      <c r="K936" s="289" t="s">
        <v>2595</v>
      </c>
      <c r="L936" s="289" t="s">
        <v>275</v>
      </c>
      <c r="M936" s="289" t="s">
        <v>2596</v>
      </c>
      <c r="N936" s="289" t="s">
        <v>404</v>
      </c>
      <c r="O936" s="289" t="s">
        <v>291</v>
      </c>
      <c r="P936" s="289" t="str">
        <f>VLOOKUP(CAT_Details[[#This Row],[Delivery Bp Customer Code]],Table6[],2,0)</f>
        <v>DX01-L5</v>
      </c>
    </row>
    <row r="937" spans="1:16" x14ac:dyDescent="0.25">
      <c r="A937" s="289" t="s">
        <v>285</v>
      </c>
      <c r="B937">
        <v>5</v>
      </c>
      <c r="C937">
        <v>1400</v>
      </c>
      <c r="D937">
        <v>2</v>
      </c>
      <c r="E937" s="289" t="s">
        <v>2597</v>
      </c>
      <c r="F937">
        <v>5014044769</v>
      </c>
      <c r="G937" s="276">
        <v>45593</v>
      </c>
      <c r="H937" s="5">
        <v>20241017575464</v>
      </c>
      <c r="I937">
        <v>4.8</v>
      </c>
      <c r="J937" s="289" t="s">
        <v>294</v>
      </c>
      <c r="K937" s="289" t="s">
        <v>2598</v>
      </c>
      <c r="L937" s="289" t="s">
        <v>275</v>
      </c>
      <c r="M937" s="289"/>
      <c r="N937" s="289" t="s">
        <v>394</v>
      </c>
      <c r="O937" s="289" t="s">
        <v>291</v>
      </c>
      <c r="P937" s="289" t="str">
        <f>VLOOKUP(CAT_Details[[#This Row],[Delivery Bp Customer Code]],Table6[],2,0)</f>
        <v>DX01-L5</v>
      </c>
    </row>
    <row r="938" spans="1:16" x14ac:dyDescent="0.25">
      <c r="A938" s="289" t="s">
        <v>285</v>
      </c>
      <c r="B938">
        <v>9</v>
      </c>
      <c r="C938">
        <v>1700</v>
      </c>
      <c r="D938">
        <v>4.04</v>
      </c>
      <c r="E938" s="289" t="s">
        <v>2599</v>
      </c>
      <c r="F938">
        <v>5014058376</v>
      </c>
      <c r="G938" s="276">
        <v>45593</v>
      </c>
      <c r="H938">
        <v>20241021577132</v>
      </c>
      <c r="I938">
        <v>9.1050000000000004</v>
      </c>
      <c r="J938" s="289" t="s">
        <v>280</v>
      </c>
      <c r="K938" s="289" t="s">
        <v>2600</v>
      </c>
      <c r="L938" s="289" t="s">
        <v>275</v>
      </c>
      <c r="M938" s="289" t="s">
        <v>2549</v>
      </c>
      <c r="N938" s="289" t="s">
        <v>411</v>
      </c>
      <c r="O938" s="289" t="s">
        <v>291</v>
      </c>
      <c r="P938" s="289" t="str">
        <f>VLOOKUP(CAT_Details[[#This Row],[Delivery Bp Customer Code]],Table6[],2,0)</f>
        <v>DX01-L5</v>
      </c>
    </row>
    <row r="939" spans="1:16" x14ac:dyDescent="0.25">
      <c r="A939" s="289" t="s">
        <v>285</v>
      </c>
      <c r="B939">
        <v>8</v>
      </c>
      <c r="C939">
        <v>9200</v>
      </c>
      <c r="D939">
        <v>3.2</v>
      </c>
      <c r="E939" s="289" t="s">
        <v>2601</v>
      </c>
      <c r="F939">
        <v>5014058408</v>
      </c>
      <c r="G939" s="276">
        <v>45593</v>
      </c>
      <c r="H939" s="5">
        <v>20241018576860</v>
      </c>
      <c r="I939">
        <v>4.6079999999999997</v>
      </c>
      <c r="J939" s="289" t="s">
        <v>324</v>
      </c>
      <c r="K939" s="289" t="s">
        <v>2602</v>
      </c>
      <c r="L939" s="289" t="s">
        <v>275</v>
      </c>
      <c r="M939" s="289" t="s">
        <v>2546</v>
      </c>
      <c r="N939" s="289" t="s">
        <v>333</v>
      </c>
      <c r="O939" s="289" t="s">
        <v>291</v>
      </c>
      <c r="P939" s="289" t="str">
        <f>VLOOKUP(CAT_Details[[#This Row],[Delivery Bp Customer Code]],Table6[],2,0)</f>
        <v>DX01-L5</v>
      </c>
    </row>
    <row r="940" spans="1:16" x14ac:dyDescent="0.25">
      <c r="A940" s="289" t="s">
        <v>285</v>
      </c>
      <c r="B940">
        <v>18</v>
      </c>
      <c r="C940">
        <v>2160</v>
      </c>
      <c r="D940">
        <v>7.2</v>
      </c>
      <c r="E940" s="289" t="s">
        <v>2603</v>
      </c>
      <c r="F940">
        <v>5014072578</v>
      </c>
      <c r="G940" s="276">
        <v>45593</v>
      </c>
      <c r="H940">
        <v>20241022578482</v>
      </c>
      <c r="I940">
        <v>17.28</v>
      </c>
      <c r="J940" s="289" t="s">
        <v>350</v>
      </c>
      <c r="K940" s="289" t="s">
        <v>2604</v>
      </c>
      <c r="L940" s="289" t="s">
        <v>275</v>
      </c>
      <c r="M940" s="289" t="s">
        <v>2554</v>
      </c>
      <c r="N940" s="289" t="s">
        <v>353</v>
      </c>
      <c r="O940" s="289" t="s">
        <v>291</v>
      </c>
      <c r="P940" s="289" t="str">
        <f>VLOOKUP(CAT_Details[[#This Row],[Delivery Bp Customer Code]],Table6[],2,0)</f>
        <v>DX01-L5</v>
      </c>
    </row>
    <row r="941" spans="1:16" x14ac:dyDescent="0.25">
      <c r="A941" s="289" t="s">
        <v>285</v>
      </c>
      <c r="B941">
        <v>2</v>
      </c>
      <c r="C941">
        <v>162</v>
      </c>
      <c r="D941">
        <v>0.4</v>
      </c>
      <c r="E941" s="289" t="s">
        <v>2605</v>
      </c>
      <c r="F941">
        <v>5014073048</v>
      </c>
      <c r="G941" s="276">
        <v>45593</v>
      </c>
      <c r="H941">
        <v>20241022578404</v>
      </c>
      <c r="I941">
        <v>0.57599999999999996</v>
      </c>
      <c r="J941" s="289" t="s">
        <v>350</v>
      </c>
      <c r="K941" s="289" t="s">
        <v>2606</v>
      </c>
      <c r="L941" s="289" t="s">
        <v>275</v>
      </c>
      <c r="M941" s="289" t="s">
        <v>2554</v>
      </c>
      <c r="N941" s="289" t="s">
        <v>407</v>
      </c>
      <c r="O941" s="289" t="s">
        <v>291</v>
      </c>
      <c r="P941" s="289" t="str">
        <f>VLOOKUP(CAT_Details[[#This Row],[Delivery Bp Customer Code]],Table6[],2,0)</f>
        <v>DX01-L5</v>
      </c>
    </row>
    <row r="942" spans="1:16" x14ac:dyDescent="0.25">
      <c r="A942" s="289" t="s">
        <v>521</v>
      </c>
      <c r="B942">
        <v>2</v>
      </c>
      <c r="C942">
        <v>220</v>
      </c>
      <c r="D942">
        <v>0.8</v>
      </c>
      <c r="E942" s="289" t="s">
        <v>2607</v>
      </c>
      <c r="F942">
        <v>5014058569</v>
      </c>
      <c r="G942" s="276">
        <v>45593</v>
      </c>
      <c r="H942">
        <v>20241018576867</v>
      </c>
      <c r="I942">
        <v>0.57599999999999996</v>
      </c>
      <c r="J942" s="289" t="s">
        <v>324</v>
      </c>
      <c r="K942" s="289" t="s">
        <v>2608</v>
      </c>
      <c r="L942" s="289" t="s">
        <v>275</v>
      </c>
      <c r="M942" s="289" t="s">
        <v>2609</v>
      </c>
      <c r="N942" s="289" t="s">
        <v>531</v>
      </c>
      <c r="O942" s="289" t="s">
        <v>525</v>
      </c>
      <c r="P942" s="289" t="str">
        <f>VLOOKUP(CAT_Details[[#This Row],[Delivery Bp Customer Code]],Table6[],2,0)</f>
        <v>No Loc</v>
      </c>
    </row>
    <row r="943" spans="1:16" x14ac:dyDescent="0.25">
      <c r="A943" s="289" t="s">
        <v>272</v>
      </c>
      <c r="B943">
        <v>8</v>
      </c>
      <c r="C943">
        <v>3195</v>
      </c>
      <c r="D943">
        <v>3.2</v>
      </c>
      <c r="E943" s="289" t="s">
        <v>2610</v>
      </c>
      <c r="F943">
        <v>5014029017</v>
      </c>
      <c r="G943" s="276">
        <v>45593</v>
      </c>
      <c r="H943">
        <v>20241016574455</v>
      </c>
      <c r="I943">
        <v>7.68</v>
      </c>
      <c r="J943" s="289" t="s">
        <v>324</v>
      </c>
      <c r="K943" s="289" t="s">
        <v>2611</v>
      </c>
      <c r="L943" s="289" t="s">
        <v>275</v>
      </c>
      <c r="M943" s="289" t="s">
        <v>2485</v>
      </c>
      <c r="N943" s="289" t="s">
        <v>622</v>
      </c>
      <c r="O943" s="289" t="s">
        <v>277</v>
      </c>
      <c r="P943" s="289" t="str">
        <f>VLOOKUP(CAT_Details[[#This Row],[Delivery Bp Customer Code]],Table6[],2,0)</f>
        <v>U2-L5</v>
      </c>
    </row>
    <row r="944" spans="1:16" x14ac:dyDescent="0.25">
      <c r="A944" s="289" t="s">
        <v>272</v>
      </c>
      <c r="B944">
        <v>6</v>
      </c>
      <c r="C944">
        <v>3330</v>
      </c>
      <c r="D944">
        <v>4.8</v>
      </c>
      <c r="E944" s="289" t="s">
        <v>2612</v>
      </c>
      <c r="F944">
        <v>5014029041</v>
      </c>
      <c r="G944" s="276">
        <v>45593</v>
      </c>
      <c r="H944">
        <v>20241017575413</v>
      </c>
      <c r="I944">
        <v>19.584</v>
      </c>
      <c r="J944" s="289" t="s">
        <v>401</v>
      </c>
      <c r="K944" s="289" t="s">
        <v>2613</v>
      </c>
      <c r="L944" s="289" t="s">
        <v>275</v>
      </c>
      <c r="M944" s="289" t="s">
        <v>2596</v>
      </c>
      <c r="N944" s="289" t="s">
        <v>465</v>
      </c>
      <c r="O944" s="289" t="s">
        <v>277</v>
      </c>
      <c r="P944" s="289" t="str">
        <f>VLOOKUP(CAT_Details[[#This Row],[Delivery Bp Customer Code]],Table6[],2,0)</f>
        <v>U2-L5</v>
      </c>
    </row>
    <row r="945" spans="1:16" x14ac:dyDescent="0.25">
      <c r="A945" s="289" t="s">
        <v>272</v>
      </c>
      <c r="B945">
        <v>61</v>
      </c>
      <c r="C945">
        <v>2082</v>
      </c>
      <c r="D945">
        <v>14.8</v>
      </c>
      <c r="E945" s="289" t="s">
        <v>2614</v>
      </c>
      <c r="F945">
        <v>5014044753</v>
      </c>
      <c r="G945" s="276">
        <v>45593</v>
      </c>
      <c r="H945" s="5">
        <v>20241014572710</v>
      </c>
      <c r="I945">
        <v>34.128</v>
      </c>
      <c r="J945" s="289" t="s">
        <v>280</v>
      </c>
      <c r="K945" s="289" t="s">
        <v>2615</v>
      </c>
      <c r="L945" s="289" t="s">
        <v>275</v>
      </c>
      <c r="M945" s="289" t="s">
        <v>2616</v>
      </c>
      <c r="N945" s="289" t="s">
        <v>1226</v>
      </c>
      <c r="O945" s="289" t="s">
        <v>277</v>
      </c>
      <c r="P945" s="289" t="str">
        <f>VLOOKUP(CAT_Details[[#This Row],[Delivery Bp Customer Code]],Table6[],2,0)</f>
        <v>U2-L5</v>
      </c>
    </row>
    <row r="946" spans="1:16" x14ac:dyDescent="0.25">
      <c r="A946" s="289" t="s">
        <v>272</v>
      </c>
      <c r="B946">
        <v>14</v>
      </c>
      <c r="C946">
        <v>1778</v>
      </c>
      <c r="D946">
        <v>5.6</v>
      </c>
      <c r="E946" s="289" t="s">
        <v>2617</v>
      </c>
      <c r="F946">
        <v>5014072457</v>
      </c>
      <c r="G946" s="276">
        <v>45593</v>
      </c>
      <c r="H946">
        <v>20241022578185</v>
      </c>
      <c r="I946">
        <v>12.768000000000001</v>
      </c>
      <c r="J946" s="289" t="s">
        <v>350</v>
      </c>
      <c r="K946" s="289" t="s">
        <v>2618</v>
      </c>
      <c r="L946" s="289" t="s">
        <v>275</v>
      </c>
      <c r="M946" s="289" t="s">
        <v>2554</v>
      </c>
      <c r="N946" s="289" t="s">
        <v>472</v>
      </c>
      <c r="O946" s="289" t="s">
        <v>277</v>
      </c>
      <c r="P946" s="289" t="str">
        <f>VLOOKUP(CAT_Details[[#This Row],[Delivery Bp Customer Code]],Table6[],2,0)</f>
        <v>U2-L5</v>
      </c>
    </row>
    <row r="947" spans="1:16" x14ac:dyDescent="0.25">
      <c r="A947" s="289" t="s">
        <v>272</v>
      </c>
      <c r="B947">
        <v>4</v>
      </c>
      <c r="C947">
        <v>2007</v>
      </c>
      <c r="D947">
        <v>1.6</v>
      </c>
      <c r="E947" s="289" t="s">
        <v>2619</v>
      </c>
      <c r="F947">
        <v>5014072501</v>
      </c>
      <c r="G947" s="276">
        <v>45593</v>
      </c>
      <c r="H947">
        <v>20241021577827</v>
      </c>
      <c r="I947">
        <v>2.6589999999999998</v>
      </c>
      <c r="J947" s="289" t="s">
        <v>350</v>
      </c>
      <c r="K947" s="289" t="s">
        <v>2620</v>
      </c>
      <c r="L947" s="289" t="s">
        <v>275</v>
      </c>
      <c r="M947" s="289" t="s">
        <v>2421</v>
      </c>
      <c r="N947" s="289" t="s">
        <v>1054</v>
      </c>
      <c r="O947" s="289" t="s">
        <v>277</v>
      </c>
      <c r="P947" s="289" t="str">
        <f>VLOOKUP(CAT_Details[[#This Row],[Delivery Bp Customer Code]],Table6[],2,0)</f>
        <v>U2-L5</v>
      </c>
    </row>
    <row r="948" spans="1:16" x14ac:dyDescent="0.25">
      <c r="A948" s="289" t="s">
        <v>272</v>
      </c>
      <c r="B948">
        <v>5</v>
      </c>
      <c r="C948">
        <v>1150</v>
      </c>
      <c r="D948">
        <v>2</v>
      </c>
      <c r="E948" s="289" t="s">
        <v>2621</v>
      </c>
      <c r="F948">
        <v>5014072553</v>
      </c>
      <c r="G948" s="276">
        <v>45593</v>
      </c>
      <c r="H948">
        <v>20241021577663</v>
      </c>
      <c r="I948">
        <v>5.952</v>
      </c>
      <c r="J948" s="289" t="s">
        <v>294</v>
      </c>
      <c r="K948" s="289" t="s">
        <v>2622</v>
      </c>
      <c r="L948" s="289" t="s">
        <v>275</v>
      </c>
      <c r="M948" s="289" t="s">
        <v>2623</v>
      </c>
      <c r="N948" s="289" t="s">
        <v>555</v>
      </c>
      <c r="O948" s="289" t="s">
        <v>277</v>
      </c>
      <c r="P948" s="289" t="str">
        <f>VLOOKUP(CAT_Details[[#This Row],[Delivery Bp Customer Code]],Table6[],2,0)</f>
        <v>U2-L5</v>
      </c>
    </row>
    <row r="949" spans="1:16" x14ac:dyDescent="0.25">
      <c r="A949" s="289" t="s">
        <v>272</v>
      </c>
      <c r="B949">
        <v>1</v>
      </c>
      <c r="C949">
        <v>35</v>
      </c>
      <c r="D949">
        <v>0.2</v>
      </c>
      <c r="E949" s="289" t="s">
        <v>2567</v>
      </c>
      <c r="F949">
        <v>5014072644</v>
      </c>
      <c r="G949" s="276">
        <v>45593</v>
      </c>
      <c r="H949">
        <v>20241022578363</v>
      </c>
      <c r="I949">
        <v>0.192</v>
      </c>
      <c r="J949" s="289" t="s">
        <v>350</v>
      </c>
      <c r="K949" s="289" t="s">
        <v>2624</v>
      </c>
      <c r="L949" s="289" t="s">
        <v>275</v>
      </c>
      <c r="M949" s="289" t="s">
        <v>2554</v>
      </c>
      <c r="N949" s="289" t="s">
        <v>446</v>
      </c>
      <c r="O949" s="289" t="s">
        <v>277</v>
      </c>
      <c r="P949" s="289" t="str">
        <f>VLOOKUP(CAT_Details[[#This Row],[Delivery Bp Customer Code]],Table6[],2,0)</f>
        <v>U2-L5</v>
      </c>
    </row>
    <row r="950" spans="1:16" x14ac:dyDescent="0.25">
      <c r="A950" s="289" t="s">
        <v>272</v>
      </c>
      <c r="B950">
        <v>12</v>
      </c>
      <c r="C950">
        <v>1056</v>
      </c>
      <c r="D950">
        <v>4.8</v>
      </c>
      <c r="E950" s="289" t="s">
        <v>2625</v>
      </c>
      <c r="F950">
        <v>5014073135</v>
      </c>
      <c r="G950" s="276">
        <v>45593</v>
      </c>
      <c r="H950" s="5">
        <v>20241021577688</v>
      </c>
      <c r="I950">
        <v>9.2159999999999993</v>
      </c>
      <c r="J950" s="289" t="s">
        <v>350</v>
      </c>
      <c r="K950" s="289" t="s">
        <v>2626</v>
      </c>
      <c r="L950" s="289" t="s">
        <v>275</v>
      </c>
      <c r="M950" s="289" t="s">
        <v>2554</v>
      </c>
      <c r="N950" s="289" t="s">
        <v>462</v>
      </c>
      <c r="O950" s="289" t="s">
        <v>277</v>
      </c>
      <c r="P950" s="289" t="str">
        <f>VLOOKUP(CAT_Details[[#This Row],[Delivery Bp Customer Code]],Table6[],2,0)</f>
        <v>U2-L5</v>
      </c>
    </row>
    <row r="951" spans="1:16" x14ac:dyDescent="0.25">
      <c r="A951" s="289" t="s">
        <v>272</v>
      </c>
      <c r="B951">
        <v>1</v>
      </c>
      <c r="C951">
        <v>566</v>
      </c>
      <c r="D951">
        <v>0.4</v>
      </c>
      <c r="E951" s="289" t="s">
        <v>2627</v>
      </c>
      <c r="F951">
        <v>5014073178</v>
      </c>
      <c r="G951" s="276">
        <v>45593</v>
      </c>
      <c r="H951">
        <v>20241021577553</v>
      </c>
      <c r="I951">
        <v>0.68200000000000005</v>
      </c>
      <c r="J951" s="289" t="s">
        <v>350</v>
      </c>
      <c r="K951" s="289" t="s">
        <v>2628</v>
      </c>
      <c r="L951" s="289" t="s">
        <v>275</v>
      </c>
      <c r="M951" s="289" t="s">
        <v>2554</v>
      </c>
      <c r="N951" s="289" t="s">
        <v>982</v>
      </c>
      <c r="O951" s="289" t="s">
        <v>277</v>
      </c>
      <c r="P951" s="289" t="str">
        <f>VLOOKUP(CAT_Details[[#This Row],[Delivery Bp Customer Code]],Table6[],2,0)</f>
        <v>U2-L5</v>
      </c>
    </row>
    <row r="952" spans="1:16" x14ac:dyDescent="0.25">
      <c r="A952" s="289" t="s">
        <v>272</v>
      </c>
      <c r="B952">
        <v>2</v>
      </c>
      <c r="C952">
        <v>15</v>
      </c>
      <c r="D952">
        <v>0.1</v>
      </c>
      <c r="E952" s="289" t="s">
        <v>2629</v>
      </c>
      <c r="F952">
        <v>5014087786</v>
      </c>
      <c r="G952" s="276">
        <v>45593</v>
      </c>
      <c r="H952" s="5">
        <v>20241017575867</v>
      </c>
      <c r="I952">
        <v>5.6000000000000001E-2</v>
      </c>
      <c r="J952" s="289" t="s">
        <v>302</v>
      </c>
      <c r="K952" s="289" t="s">
        <v>2630</v>
      </c>
      <c r="L952" s="289" t="s">
        <v>275</v>
      </c>
      <c r="M952" s="289" t="s">
        <v>2631</v>
      </c>
      <c r="N952" s="289" t="s">
        <v>450</v>
      </c>
      <c r="O952" s="289" t="s">
        <v>277</v>
      </c>
      <c r="P952" s="289" t="str">
        <f>VLOOKUP(CAT_Details[[#This Row],[Delivery Bp Customer Code]],Table6[],2,0)</f>
        <v>U2-L5</v>
      </c>
    </row>
    <row r="953" spans="1:16" x14ac:dyDescent="0.25">
      <c r="A953" s="289" t="s">
        <v>278</v>
      </c>
      <c r="B953">
        <v>11</v>
      </c>
      <c r="C953">
        <v>4380</v>
      </c>
      <c r="D953">
        <v>4.4000000000000004</v>
      </c>
      <c r="E953" s="289" t="s">
        <v>2632</v>
      </c>
      <c r="F953">
        <v>5014029035</v>
      </c>
      <c r="G953" s="276">
        <v>45594</v>
      </c>
      <c r="H953">
        <v>20241017575708</v>
      </c>
      <c r="I953">
        <v>5.8079999999999998</v>
      </c>
      <c r="J953" s="289" t="s">
        <v>317</v>
      </c>
      <c r="K953" s="289" t="s">
        <v>2633</v>
      </c>
      <c r="L953" s="289" t="s">
        <v>275</v>
      </c>
      <c r="M953" s="289" t="s">
        <v>2634</v>
      </c>
      <c r="N953" s="289" t="s">
        <v>320</v>
      </c>
      <c r="O953" s="289" t="s">
        <v>498</v>
      </c>
      <c r="P953" s="289" t="str">
        <f>VLOOKUP(CAT_Details[[#This Row],[Delivery Bp Customer Code]],Table6[],2,0)</f>
        <v>DK-BM01</v>
      </c>
    </row>
    <row r="954" spans="1:16" x14ac:dyDescent="0.25">
      <c r="A954" s="289" t="s">
        <v>278</v>
      </c>
      <c r="B954">
        <v>17</v>
      </c>
      <c r="C954">
        <v>3900</v>
      </c>
      <c r="D954">
        <v>3.4</v>
      </c>
      <c r="E954" s="289" t="s">
        <v>2635</v>
      </c>
      <c r="F954">
        <v>5014072281</v>
      </c>
      <c r="G954" s="276">
        <v>45594</v>
      </c>
      <c r="H954" s="5">
        <v>20241022578325</v>
      </c>
      <c r="I954">
        <v>4.08</v>
      </c>
      <c r="J954" s="289" t="s">
        <v>324</v>
      </c>
      <c r="K954" s="289" t="s">
        <v>2636</v>
      </c>
      <c r="L954" s="289" t="s">
        <v>275</v>
      </c>
      <c r="M954" s="289" t="s">
        <v>2560</v>
      </c>
      <c r="N954" s="289" t="s">
        <v>336</v>
      </c>
      <c r="O954" s="289" t="s">
        <v>498</v>
      </c>
      <c r="P954" s="289" t="str">
        <f>VLOOKUP(CAT_Details[[#This Row],[Delivery Bp Customer Code]],Table6[],2,0)</f>
        <v>DK-BM01</v>
      </c>
    </row>
    <row r="955" spans="1:16" x14ac:dyDescent="0.25">
      <c r="A955" s="289" t="s">
        <v>278</v>
      </c>
      <c r="B955">
        <v>6</v>
      </c>
      <c r="C955">
        <v>2147.04</v>
      </c>
      <c r="D955">
        <v>2.4</v>
      </c>
      <c r="E955" s="289" t="s">
        <v>2637</v>
      </c>
      <c r="F955">
        <v>5014072419</v>
      </c>
      <c r="G955" s="276">
        <v>45594</v>
      </c>
      <c r="H955">
        <v>20241017575507</v>
      </c>
      <c r="I955">
        <v>2.88</v>
      </c>
      <c r="J955" s="289" t="s">
        <v>280</v>
      </c>
      <c r="K955" s="289" t="s">
        <v>2638</v>
      </c>
      <c r="L955" s="289" t="s">
        <v>275</v>
      </c>
      <c r="M955" s="289" t="s">
        <v>2549</v>
      </c>
      <c r="N955" s="289" t="s">
        <v>643</v>
      </c>
      <c r="O955" s="289" t="s">
        <v>498</v>
      </c>
      <c r="P955" s="289" t="str">
        <f>VLOOKUP(CAT_Details[[#This Row],[Delivery Bp Customer Code]],Table6[],2,0)</f>
        <v>DK-BM01</v>
      </c>
    </row>
    <row r="956" spans="1:16" x14ac:dyDescent="0.25">
      <c r="A956" s="289" t="s">
        <v>278</v>
      </c>
      <c r="B956">
        <v>1</v>
      </c>
      <c r="C956">
        <v>700</v>
      </c>
      <c r="D956">
        <v>0.4</v>
      </c>
      <c r="E956" s="289" t="s">
        <v>2639</v>
      </c>
      <c r="F956">
        <v>5014072577</v>
      </c>
      <c r="G956" s="276">
        <v>45594</v>
      </c>
      <c r="H956" s="5">
        <v>20241017576052</v>
      </c>
      <c r="I956">
        <v>0.57599999999999996</v>
      </c>
      <c r="J956" s="289" t="s">
        <v>324</v>
      </c>
      <c r="K956" s="289" t="s">
        <v>2640</v>
      </c>
      <c r="L956" s="289" t="s">
        <v>275</v>
      </c>
      <c r="M956" s="289" t="s">
        <v>2609</v>
      </c>
      <c r="N956" s="289" t="s">
        <v>333</v>
      </c>
      <c r="O956" s="289" t="s">
        <v>498</v>
      </c>
      <c r="P956" s="289" t="str">
        <f>VLOOKUP(CAT_Details[[#This Row],[Delivery Bp Customer Code]],Table6[],2,0)</f>
        <v>DK-BM01</v>
      </c>
    </row>
    <row r="957" spans="1:16" x14ac:dyDescent="0.25">
      <c r="A957" s="289" t="s">
        <v>278</v>
      </c>
      <c r="B957">
        <v>2</v>
      </c>
      <c r="C957">
        <v>81</v>
      </c>
      <c r="D957">
        <v>0.26</v>
      </c>
      <c r="E957" s="289" t="s">
        <v>2641</v>
      </c>
      <c r="F957">
        <v>5014087605</v>
      </c>
      <c r="G957" s="276">
        <v>45594</v>
      </c>
      <c r="H957">
        <v>20241022578714</v>
      </c>
      <c r="I957">
        <v>0.218</v>
      </c>
      <c r="J957" s="289" t="s">
        <v>350</v>
      </c>
      <c r="K957" s="289" t="s">
        <v>2642</v>
      </c>
      <c r="L957" s="289" t="s">
        <v>275</v>
      </c>
      <c r="M957" s="289" t="s">
        <v>2643</v>
      </c>
      <c r="N957" s="289" t="s">
        <v>482</v>
      </c>
      <c r="O957" s="289" t="s">
        <v>498</v>
      </c>
      <c r="P957" s="289" t="str">
        <f>VLOOKUP(CAT_Details[[#This Row],[Delivery Bp Customer Code]],Table6[],2,0)</f>
        <v>DK-BM01</v>
      </c>
    </row>
    <row r="958" spans="1:16" x14ac:dyDescent="0.25">
      <c r="A958" s="289" t="s">
        <v>278</v>
      </c>
      <c r="B958">
        <v>1</v>
      </c>
      <c r="C958">
        <v>176.96</v>
      </c>
      <c r="D958">
        <v>0.4</v>
      </c>
      <c r="E958" s="289" t="s">
        <v>2644</v>
      </c>
      <c r="F958">
        <v>5014087844</v>
      </c>
      <c r="G958" s="276">
        <v>45594</v>
      </c>
      <c r="H958">
        <v>20241022578563</v>
      </c>
      <c r="I958">
        <v>0.96</v>
      </c>
      <c r="J958" s="289" t="s">
        <v>350</v>
      </c>
      <c r="K958" s="289" t="s">
        <v>2645</v>
      </c>
      <c r="L958" s="289" t="s">
        <v>275</v>
      </c>
      <c r="M958" s="289" t="s">
        <v>2643</v>
      </c>
      <c r="N958" s="289" t="s">
        <v>743</v>
      </c>
      <c r="O958" s="289" t="s">
        <v>498</v>
      </c>
      <c r="P958" s="289" t="str">
        <f>VLOOKUP(CAT_Details[[#This Row],[Delivery Bp Customer Code]],Table6[],2,0)</f>
        <v>DK-BM01</v>
      </c>
    </row>
    <row r="959" spans="1:16" x14ac:dyDescent="0.25">
      <c r="A959" s="289" t="s">
        <v>75</v>
      </c>
      <c r="B959">
        <v>1</v>
      </c>
      <c r="C959">
        <v>11</v>
      </c>
      <c r="D959">
        <v>0.02</v>
      </c>
      <c r="E959" s="289" t="s">
        <v>2646</v>
      </c>
      <c r="F959">
        <v>5014072278</v>
      </c>
      <c r="G959" s="276">
        <v>45594</v>
      </c>
      <c r="H959">
        <v>20241022578695</v>
      </c>
      <c r="I959">
        <v>5.0000000000000001E-3</v>
      </c>
      <c r="J959" s="289" t="s">
        <v>280</v>
      </c>
      <c r="K959" s="289" t="s">
        <v>2647</v>
      </c>
      <c r="L959" s="289" t="s">
        <v>275</v>
      </c>
      <c r="M959" s="289" t="s">
        <v>2648</v>
      </c>
      <c r="N959" s="289" t="s">
        <v>2649</v>
      </c>
      <c r="O959" s="289" t="s">
        <v>2173</v>
      </c>
      <c r="P959" s="289" t="str">
        <f>VLOOKUP(CAT_Details[[#This Row],[Delivery Bp Customer Code]],Table6[],2,0)</f>
        <v>OYL1</v>
      </c>
    </row>
    <row r="960" spans="1:16" x14ac:dyDescent="0.25">
      <c r="A960" s="289" t="s">
        <v>75</v>
      </c>
      <c r="B960">
        <v>26</v>
      </c>
      <c r="C960">
        <v>14388</v>
      </c>
      <c r="D960">
        <v>8.67</v>
      </c>
      <c r="E960" s="289" t="s">
        <v>2650</v>
      </c>
      <c r="F960">
        <v>5014073120</v>
      </c>
      <c r="G960" s="276">
        <v>45594</v>
      </c>
      <c r="H960" s="5">
        <v>20241022578608</v>
      </c>
      <c r="I960">
        <v>16.64</v>
      </c>
      <c r="J960" s="289" t="s">
        <v>324</v>
      </c>
      <c r="K960" s="289" t="s">
        <v>2651</v>
      </c>
      <c r="L960" s="289" t="s">
        <v>275</v>
      </c>
      <c r="M960" s="289" t="s">
        <v>2560</v>
      </c>
      <c r="N960" s="289" t="s">
        <v>2172</v>
      </c>
      <c r="O960" s="289" t="s">
        <v>2173</v>
      </c>
      <c r="P960" s="289" t="str">
        <f>VLOOKUP(CAT_Details[[#This Row],[Delivery Bp Customer Code]],Table6[],2,0)</f>
        <v>OYL1</v>
      </c>
    </row>
    <row r="961" spans="1:16" x14ac:dyDescent="0.25">
      <c r="A961" s="289" t="s">
        <v>75</v>
      </c>
      <c r="B961">
        <v>17</v>
      </c>
      <c r="C961">
        <v>1001.44</v>
      </c>
      <c r="D961">
        <v>3.71</v>
      </c>
      <c r="E961" s="289" t="s">
        <v>2652</v>
      </c>
      <c r="F961">
        <v>5014087899</v>
      </c>
      <c r="G961" s="276">
        <v>45594</v>
      </c>
      <c r="H961">
        <v>20241023580062</v>
      </c>
      <c r="I961">
        <v>5.5609999999999999</v>
      </c>
      <c r="J961" s="289" t="s">
        <v>350</v>
      </c>
      <c r="K961" s="289" t="s">
        <v>2653</v>
      </c>
      <c r="L961" s="289" t="s">
        <v>275</v>
      </c>
      <c r="M961" s="289" t="s">
        <v>2643</v>
      </c>
      <c r="N961" s="289" t="s">
        <v>2259</v>
      </c>
      <c r="O961" s="289" t="s">
        <v>2173</v>
      </c>
      <c r="P961" s="289" t="str">
        <f>VLOOKUP(CAT_Details[[#This Row],[Delivery Bp Customer Code]],Table6[],2,0)</f>
        <v>OYL1</v>
      </c>
    </row>
    <row r="962" spans="1:16" x14ac:dyDescent="0.25">
      <c r="A962" s="289" t="s">
        <v>75</v>
      </c>
      <c r="B962">
        <v>3</v>
      </c>
      <c r="C962">
        <v>1310</v>
      </c>
      <c r="D962">
        <v>1.2</v>
      </c>
      <c r="E962" s="289" t="s">
        <v>2654</v>
      </c>
      <c r="F962">
        <v>5014088154</v>
      </c>
      <c r="G962" s="276">
        <v>45594</v>
      </c>
      <c r="H962" s="5">
        <v>20241016574397</v>
      </c>
      <c r="I962">
        <v>1.728</v>
      </c>
      <c r="J962" s="289" t="s">
        <v>350</v>
      </c>
      <c r="K962" s="289" t="s">
        <v>2655</v>
      </c>
      <c r="L962" s="289" t="s">
        <v>275</v>
      </c>
      <c r="M962" s="289" t="s">
        <v>2643</v>
      </c>
      <c r="N962" s="289" t="s">
        <v>2656</v>
      </c>
      <c r="O962" s="289" t="s">
        <v>2173</v>
      </c>
      <c r="P962" s="289" t="str">
        <f>VLOOKUP(CAT_Details[[#This Row],[Delivery Bp Customer Code]],Table6[],2,0)</f>
        <v>OYL1</v>
      </c>
    </row>
    <row r="963" spans="1:16" x14ac:dyDescent="0.25">
      <c r="A963" s="289" t="s">
        <v>874</v>
      </c>
      <c r="B963">
        <v>1</v>
      </c>
      <c r="C963">
        <v>390</v>
      </c>
      <c r="D963">
        <v>0.5</v>
      </c>
      <c r="E963" s="289" t="s">
        <v>2657</v>
      </c>
      <c r="F963">
        <v>5014088120</v>
      </c>
      <c r="G963" s="276">
        <v>45594</v>
      </c>
      <c r="H963">
        <v>20241023579529</v>
      </c>
      <c r="I963">
        <v>1.2</v>
      </c>
      <c r="J963" s="289" t="s">
        <v>350</v>
      </c>
      <c r="K963" s="289" t="s">
        <v>2658</v>
      </c>
      <c r="L963" s="289" t="s">
        <v>275</v>
      </c>
      <c r="M963" s="289" t="s">
        <v>2643</v>
      </c>
      <c r="N963" s="289" t="s">
        <v>381</v>
      </c>
      <c r="O963" s="289" t="s">
        <v>1014</v>
      </c>
      <c r="P963" s="289" t="str">
        <f>VLOOKUP(CAT_Details[[#This Row],[Delivery Bp Customer Code]],Table6[],2,0)</f>
        <v>MZ07</v>
      </c>
    </row>
    <row r="964" spans="1:16" x14ac:dyDescent="0.25">
      <c r="A964" s="289" t="s">
        <v>76</v>
      </c>
      <c r="B964">
        <v>2</v>
      </c>
      <c r="C964">
        <v>214</v>
      </c>
      <c r="D964">
        <v>0.4</v>
      </c>
      <c r="E964" s="289" t="s">
        <v>2659</v>
      </c>
      <c r="F964">
        <v>5014044374</v>
      </c>
      <c r="G964" s="276">
        <v>45594</v>
      </c>
      <c r="H964" s="5">
        <v>20241018576350</v>
      </c>
      <c r="I964">
        <v>0.38400000000000001</v>
      </c>
      <c r="J964" s="289" t="s">
        <v>401</v>
      </c>
      <c r="K964" s="289" t="s">
        <v>2660</v>
      </c>
      <c r="L964" s="289" t="s">
        <v>275</v>
      </c>
      <c r="M964" s="289" t="s">
        <v>2596</v>
      </c>
      <c r="N964" s="289" t="s">
        <v>1028</v>
      </c>
      <c r="O964" s="289" t="s">
        <v>748</v>
      </c>
      <c r="P964" s="289" t="str">
        <f>VLOOKUP(CAT_Details[[#This Row],[Delivery Bp Customer Code]],Table6[],2,0)</f>
        <v>No Loc</v>
      </c>
    </row>
    <row r="965" spans="1:16" x14ac:dyDescent="0.25">
      <c r="A965" s="289" t="s">
        <v>76</v>
      </c>
      <c r="B965">
        <v>4</v>
      </c>
      <c r="C965">
        <v>278</v>
      </c>
      <c r="D965">
        <v>1.6</v>
      </c>
      <c r="E965" s="289" t="s">
        <v>2661</v>
      </c>
      <c r="F965">
        <v>5014073145</v>
      </c>
      <c r="G965" s="276">
        <v>45594</v>
      </c>
      <c r="H965">
        <v>20241021577993</v>
      </c>
      <c r="I965">
        <v>2.5259999999999998</v>
      </c>
      <c r="J965" s="289" t="s">
        <v>324</v>
      </c>
      <c r="K965" s="289" t="s">
        <v>2662</v>
      </c>
      <c r="L965" s="289" t="s">
        <v>275</v>
      </c>
      <c r="M965" s="289" t="s">
        <v>2609</v>
      </c>
      <c r="N965" s="289" t="s">
        <v>1160</v>
      </c>
      <c r="O965" s="289" t="s">
        <v>748</v>
      </c>
      <c r="P965" s="289" t="str">
        <f>VLOOKUP(CAT_Details[[#This Row],[Delivery Bp Customer Code]],Table6[],2,0)</f>
        <v>No Loc</v>
      </c>
    </row>
    <row r="966" spans="1:16" x14ac:dyDescent="0.25">
      <c r="A966" s="289" t="s">
        <v>76</v>
      </c>
      <c r="B966">
        <v>5</v>
      </c>
      <c r="C966">
        <v>915</v>
      </c>
      <c r="D966">
        <v>2</v>
      </c>
      <c r="E966" s="289" t="s">
        <v>2663</v>
      </c>
      <c r="F966">
        <v>5014087758</v>
      </c>
      <c r="G966" s="276">
        <v>45594</v>
      </c>
      <c r="H966" s="5">
        <v>20241022578758</v>
      </c>
      <c r="I966">
        <v>4.8</v>
      </c>
      <c r="J966" s="289" t="s">
        <v>350</v>
      </c>
      <c r="K966" s="289" t="s">
        <v>2664</v>
      </c>
      <c r="L966" s="289" t="s">
        <v>275</v>
      </c>
      <c r="M966" s="289" t="s">
        <v>2665</v>
      </c>
      <c r="N966" s="289" t="s">
        <v>357</v>
      </c>
      <c r="O966" s="289" t="s">
        <v>748</v>
      </c>
      <c r="P966" s="289" t="str">
        <f>VLOOKUP(CAT_Details[[#This Row],[Delivery Bp Customer Code]],Table6[],2,0)</f>
        <v>No Loc</v>
      </c>
    </row>
    <row r="967" spans="1:16" x14ac:dyDescent="0.25">
      <c r="A967" s="289" t="s">
        <v>76</v>
      </c>
      <c r="B967">
        <v>10</v>
      </c>
      <c r="C967">
        <v>690</v>
      </c>
      <c r="D967">
        <v>5.01</v>
      </c>
      <c r="E967" s="289" t="s">
        <v>2666</v>
      </c>
      <c r="F967">
        <v>5014087788</v>
      </c>
      <c r="G967" s="276">
        <v>45594</v>
      </c>
      <c r="H967">
        <v>20241023579253</v>
      </c>
      <c r="I967">
        <v>12.012</v>
      </c>
      <c r="J967" s="289" t="s">
        <v>350</v>
      </c>
      <c r="K967" s="289" t="s">
        <v>2667</v>
      </c>
      <c r="L967" s="289" t="s">
        <v>275</v>
      </c>
      <c r="M967" s="289" t="s">
        <v>2643</v>
      </c>
      <c r="N967" s="289" t="s">
        <v>818</v>
      </c>
      <c r="O967" s="289" t="s">
        <v>748</v>
      </c>
      <c r="P967" s="289" t="str">
        <f>VLOOKUP(CAT_Details[[#This Row],[Delivery Bp Customer Code]],Table6[],2,0)</f>
        <v>No Loc</v>
      </c>
    </row>
    <row r="968" spans="1:16" x14ac:dyDescent="0.25">
      <c r="A968" s="289" t="s">
        <v>76</v>
      </c>
      <c r="B968">
        <v>2</v>
      </c>
      <c r="C968">
        <v>554</v>
      </c>
      <c r="D968">
        <v>0.4</v>
      </c>
      <c r="E968" s="289" t="s">
        <v>2668</v>
      </c>
      <c r="F968">
        <v>5014087951</v>
      </c>
      <c r="G968" s="276">
        <v>45594</v>
      </c>
      <c r="H968">
        <v>20241022578966</v>
      </c>
      <c r="I968">
        <v>0.65200000000000002</v>
      </c>
      <c r="J968" s="289" t="s">
        <v>350</v>
      </c>
      <c r="K968" s="289" t="s">
        <v>2669</v>
      </c>
      <c r="L968" s="289" t="s">
        <v>275</v>
      </c>
      <c r="M968" s="289" t="s">
        <v>2643</v>
      </c>
      <c r="N968" s="289" t="s">
        <v>1275</v>
      </c>
      <c r="O968" s="289" t="s">
        <v>748</v>
      </c>
      <c r="P968" s="289" t="str">
        <f>VLOOKUP(CAT_Details[[#This Row],[Delivery Bp Customer Code]],Table6[],2,0)</f>
        <v>No Loc</v>
      </c>
    </row>
    <row r="969" spans="1:16" x14ac:dyDescent="0.25">
      <c r="A969" s="289" t="s">
        <v>285</v>
      </c>
      <c r="B969">
        <v>3</v>
      </c>
      <c r="C969">
        <v>130</v>
      </c>
      <c r="D969">
        <v>1</v>
      </c>
      <c r="E969" s="289" t="s">
        <v>2670</v>
      </c>
      <c r="F969">
        <v>5014044505</v>
      </c>
      <c r="G969" s="276">
        <v>45594</v>
      </c>
      <c r="H969">
        <v>20241017575702</v>
      </c>
      <c r="I969">
        <v>2.4</v>
      </c>
      <c r="J969" s="289" t="s">
        <v>324</v>
      </c>
      <c r="K969" s="289" t="s">
        <v>2671</v>
      </c>
      <c r="L969" s="289" t="s">
        <v>275</v>
      </c>
      <c r="M969" s="289" t="s">
        <v>2485</v>
      </c>
      <c r="N969" s="289" t="s">
        <v>375</v>
      </c>
      <c r="O969" s="289" t="s">
        <v>291</v>
      </c>
      <c r="P969" s="289" t="str">
        <f>VLOOKUP(CAT_Details[[#This Row],[Delivery Bp Customer Code]],Table6[],2,0)</f>
        <v>DX01-L5</v>
      </c>
    </row>
    <row r="970" spans="1:16" x14ac:dyDescent="0.25">
      <c r="A970" s="289" t="s">
        <v>285</v>
      </c>
      <c r="B970">
        <v>26</v>
      </c>
      <c r="C970">
        <v>11760</v>
      </c>
      <c r="D970">
        <v>10.4</v>
      </c>
      <c r="E970" s="289" t="s">
        <v>2672</v>
      </c>
      <c r="F970">
        <v>5014044520</v>
      </c>
      <c r="G970" s="276">
        <v>45594</v>
      </c>
      <c r="H970">
        <v>20241017575893</v>
      </c>
      <c r="I970">
        <v>24.96</v>
      </c>
      <c r="J970" s="289" t="s">
        <v>383</v>
      </c>
      <c r="K970" s="289" t="s">
        <v>2673</v>
      </c>
      <c r="L970" s="289" t="s">
        <v>275</v>
      </c>
      <c r="M970" s="289" t="s">
        <v>2674</v>
      </c>
      <c r="N970" s="289" t="s">
        <v>386</v>
      </c>
      <c r="O970" s="289" t="s">
        <v>291</v>
      </c>
      <c r="P970" s="289" t="str">
        <f>VLOOKUP(CAT_Details[[#This Row],[Delivery Bp Customer Code]],Table6[],2,0)</f>
        <v>DX01-L5</v>
      </c>
    </row>
    <row r="971" spans="1:16" x14ac:dyDescent="0.25">
      <c r="A971" s="289" t="s">
        <v>285</v>
      </c>
      <c r="B971">
        <v>2</v>
      </c>
      <c r="C971">
        <v>346</v>
      </c>
      <c r="D971">
        <v>0.8</v>
      </c>
      <c r="E971" s="289" t="s">
        <v>2675</v>
      </c>
      <c r="F971">
        <v>5014072430</v>
      </c>
      <c r="G971" s="276">
        <v>45594</v>
      </c>
      <c r="H971">
        <v>20241021577710</v>
      </c>
      <c r="I971">
        <v>1.92</v>
      </c>
      <c r="J971" s="289" t="s">
        <v>280</v>
      </c>
      <c r="K971" s="289" t="s">
        <v>2676</v>
      </c>
      <c r="L971" s="289" t="s">
        <v>275</v>
      </c>
      <c r="M971" s="289" t="s">
        <v>2648</v>
      </c>
      <c r="N971" s="289" t="s">
        <v>424</v>
      </c>
      <c r="O971" s="289" t="s">
        <v>291</v>
      </c>
      <c r="P971" s="289" t="str">
        <f>VLOOKUP(CAT_Details[[#This Row],[Delivery Bp Customer Code]],Table6[],2,0)</f>
        <v>DX01-L5</v>
      </c>
    </row>
    <row r="972" spans="1:16" x14ac:dyDescent="0.25">
      <c r="A972" s="289" t="s">
        <v>285</v>
      </c>
      <c r="B972">
        <v>4</v>
      </c>
      <c r="C972">
        <v>4600</v>
      </c>
      <c r="D972">
        <v>1.6</v>
      </c>
      <c r="E972" s="289" t="s">
        <v>2677</v>
      </c>
      <c r="F972">
        <v>5014073096</v>
      </c>
      <c r="G972" s="276">
        <v>45594</v>
      </c>
      <c r="H972" s="5">
        <v>20241022578512</v>
      </c>
      <c r="I972">
        <v>2.3039999999999998</v>
      </c>
      <c r="J972" s="289" t="s">
        <v>324</v>
      </c>
      <c r="K972" s="289" t="s">
        <v>2678</v>
      </c>
      <c r="L972" s="289" t="s">
        <v>275</v>
      </c>
      <c r="M972" s="289" t="s">
        <v>2609</v>
      </c>
      <c r="N972" s="289" t="s">
        <v>333</v>
      </c>
      <c r="O972" s="289" t="s">
        <v>291</v>
      </c>
      <c r="P972" s="289" t="str">
        <f>VLOOKUP(CAT_Details[[#This Row],[Delivery Bp Customer Code]],Table6[],2,0)</f>
        <v>DX01-L5</v>
      </c>
    </row>
    <row r="973" spans="1:16" x14ac:dyDescent="0.25">
      <c r="A973" s="289" t="s">
        <v>285</v>
      </c>
      <c r="B973">
        <v>121</v>
      </c>
      <c r="C973">
        <v>5032.07</v>
      </c>
      <c r="D973">
        <v>13.6</v>
      </c>
      <c r="E973" s="289" t="s">
        <v>2679</v>
      </c>
      <c r="F973">
        <v>5014073180</v>
      </c>
      <c r="G973" s="276">
        <v>45594</v>
      </c>
      <c r="H973">
        <v>20241022578341</v>
      </c>
      <c r="I973">
        <v>52.531999999999996</v>
      </c>
      <c r="J973" s="289" t="s">
        <v>287</v>
      </c>
      <c r="K973" s="289" t="s">
        <v>2680</v>
      </c>
      <c r="L973" s="289" t="s">
        <v>275</v>
      </c>
      <c r="M973" s="289" t="s">
        <v>2681</v>
      </c>
      <c r="N973" s="289" t="s">
        <v>1198</v>
      </c>
      <c r="O973" s="289" t="s">
        <v>291</v>
      </c>
      <c r="P973" s="289" t="str">
        <f>VLOOKUP(CAT_Details[[#This Row],[Delivery Bp Customer Code]],Table6[],2,0)</f>
        <v>DX01-L5</v>
      </c>
    </row>
    <row r="974" spans="1:16" x14ac:dyDescent="0.25">
      <c r="A974" s="289" t="s">
        <v>285</v>
      </c>
      <c r="B974">
        <v>7</v>
      </c>
      <c r="C974">
        <v>564</v>
      </c>
      <c r="D974">
        <v>1.72</v>
      </c>
      <c r="E974" s="289" t="s">
        <v>2682</v>
      </c>
      <c r="F974">
        <v>5014087752</v>
      </c>
      <c r="G974" s="276">
        <v>45594</v>
      </c>
      <c r="H974" s="5">
        <v>20241023579673</v>
      </c>
      <c r="I974">
        <v>3.923</v>
      </c>
      <c r="J974" s="289" t="s">
        <v>350</v>
      </c>
      <c r="K974" s="289" t="s">
        <v>2683</v>
      </c>
      <c r="L974" s="289" t="s">
        <v>275</v>
      </c>
      <c r="M974" s="289" t="s">
        <v>2643</v>
      </c>
      <c r="N974" s="289" t="s">
        <v>430</v>
      </c>
      <c r="O974" s="289" t="s">
        <v>291</v>
      </c>
      <c r="P974" s="289" t="str">
        <f>VLOOKUP(CAT_Details[[#This Row],[Delivery Bp Customer Code]],Table6[],2,0)</f>
        <v>DX01-L5</v>
      </c>
    </row>
    <row r="975" spans="1:16" x14ac:dyDescent="0.25">
      <c r="A975" s="289" t="s">
        <v>285</v>
      </c>
      <c r="B975">
        <v>12</v>
      </c>
      <c r="C975">
        <v>1375</v>
      </c>
      <c r="D975">
        <v>3.86</v>
      </c>
      <c r="E975" s="289" t="s">
        <v>2663</v>
      </c>
      <c r="F975">
        <v>5014087754</v>
      </c>
      <c r="G975" s="276">
        <v>45594</v>
      </c>
      <c r="H975">
        <v>20241022578769</v>
      </c>
      <c r="I975">
        <v>7.9720000000000004</v>
      </c>
      <c r="J975" s="289" t="s">
        <v>350</v>
      </c>
      <c r="K975" s="289" t="s">
        <v>2684</v>
      </c>
      <c r="L975" s="289" t="s">
        <v>275</v>
      </c>
      <c r="M975" s="289" t="s">
        <v>2665</v>
      </c>
      <c r="N975" s="289" t="s">
        <v>357</v>
      </c>
      <c r="O975" s="289" t="s">
        <v>291</v>
      </c>
      <c r="P975" s="289" t="str">
        <f>VLOOKUP(CAT_Details[[#This Row],[Delivery Bp Customer Code]],Table6[],2,0)</f>
        <v>DX01-L5</v>
      </c>
    </row>
    <row r="976" spans="1:16" x14ac:dyDescent="0.25">
      <c r="A976" s="289" t="s">
        <v>285</v>
      </c>
      <c r="B976">
        <v>12</v>
      </c>
      <c r="C976">
        <v>3120</v>
      </c>
      <c r="D976">
        <v>6.01</v>
      </c>
      <c r="E976" s="289" t="s">
        <v>2666</v>
      </c>
      <c r="F976">
        <v>5014087787</v>
      </c>
      <c r="G976" s="276">
        <v>45594</v>
      </c>
      <c r="H976" s="5">
        <v>20241023579252</v>
      </c>
      <c r="I976">
        <v>14.414</v>
      </c>
      <c r="J976" s="289" t="s">
        <v>350</v>
      </c>
      <c r="K976" s="289" t="s">
        <v>2685</v>
      </c>
      <c r="L976" s="289" t="s">
        <v>275</v>
      </c>
      <c r="M976" s="289" t="s">
        <v>2643</v>
      </c>
      <c r="N976" s="289" t="s">
        <v>818</v>
      </c>
      <c r="O976" s="289" t="s">
        <v>291</v>
      </c>
      <c r="P976" s="289" t="str">
        <f>VLOOKUP(CAT_Details[[#This Row],[Delivery Bp Customer Code]],Table6[],2,0)</f>
        <v>DX01-L5</v>
      </c>
    </row>
    <row r="977" spans="1:16" x14ac:dyDescent="0.25">
      <c r="A977" s="289" t="s">
        <v>285</v>
      </c>
      <c r="B977">
        <v>3</v>
      </c>
      <c r="C977">
        <v>219</v>
      </c>
      <c r="D977">
        <v>1.2</v>
      </c>
      <c r="E977" s="289" t="s">
        <v>2686</v>
      </c>
      <c r="F977">
        <v>5014087831</v>
      </c>
      <c r="G977" s="276">
        <v>45594</v>
      </c>
      <c r="H977">
        <v>20241023579367</v>
      </c>
      <c r="I977">
        <v>2.9089999999999998</v>
      </c>
      <c r="J977" s="289" t="s">
        <v>350</v>
      </c>
      <c r="K977" s="289" t="s">
        <v>2687</v>
      </c>
      <c r="L977" s="289" t="s">
        <v>275</v>
      </c>
      <c r="M977" s="289" t="s">
        <v>2665</v>
      </c>
      <c r="N977" s="289" t="s">
        <v>690</v>
      </c>
      <c r="O977" s="289" t="s">
        <v>291</v>
      </c>
      <c r="P977" s="289" t="str">
        <f>VLOOKUP(CAT_Details[[#This Row],[Delivery Bp Customer Code]],Table6[],2,0)</f>
        <v>DX01-L5</v>
      </c>
    </row>
    <row r="978" spans="1:16" x14ac:dyDescent="0.25">
      <c r="A978" s="289" t="s">
        <v>285</v>
      </c>
      <c r="B978">
        <v>2</v>
      </c>
      <c r="C978">
        <v>54</v>
      </c>
      <c r="D978">
        <v>0.13</v>
      </c>
      <c r="E978" s="289" t="s">
        <v>2688</v>
      </c>
      <c r="F978">
        <v>5014087953</v>
      </c>
      <c r="G978" s="276">
        <v>45594</v>
      </c>
      <c r="H978" s="5">
        <v>20241023579493</v>
      </c>
      <c r="I978">
        <v>9.6000000000000002E-2</v>
      </c>
      <c r="J978" s="289" t="s">
        <v>350</v>
      </c>
      <c r="K978" s="289" t="s">
        <v>2689</v>
      </c>
      <c r="L978" s="289" t="s">
        <v>275</v>
      </c>
      <c r="M978" s="289" t="s">
        <v>2643</v>
      </c>
      <c r="N978" s="289" t="s">
        <v>360</v>
      </c>
      <c r="O978" s="289" t="s">
        <v>291</v>
      </c>
      <c r="P978" s="289" t="str">
        <f>VLOOKUP(CAT_Details[[#This Row],[Delivery Bp Customer Code]],Table6[],2,0)</f>
        <v>DX01-L5</v>
      </c>
    </row>
    <row r="979" spans="1:16" x14ac:dyDescent="0.25">
      <c r="A979" s="289" t="s">
        <v>285</v>
      </c>
      <c r="B979">
        <v>1</v>
      </c>
      <c r="C979">
        <v>120</v>
      </c>
      <c r="D979">
        <v>0.4</v>
      </c>
      <c r="E979" s="289" t="s">
        <v>2690</v>
      </c>
      <c r="F979">
        <v>5014088066</v>
      </c>
      <c r="G979" s="276">
        <v>45594</v>
      </c>
      <c r="H979" s="5">
        <v>20241023579535</v>
      </c>
      <c r="I979">
        <v>0.96</v>
      </c>
      <c r="J979" s="289" t="s">
        <v>350</v>
      </c>
      <c r="K979" s="289" t="s">
        <v>2691</v>
      </c>
      <c r="L979" s="289" t="s">
        <v>275</v>
      </c>
      <c r="M979" s="289" t="s">
        <v>2643</v>
      </c>
      <c r="N979" s="289" t="s">
        <v>353</v>
      </c>
      <c r="O979" s="289" t="s">
        <v>291</v>
      </c>
      <c r="P979" s="289" t="str">
        <f>VLOOKUP(CAT_Details[[#This Row],[Delivery Bp Customer Code]],Table6[],2,0)</f>
        <v>DX01-L5</v>
      </c>
    </row>
    <row r="980" spans="1:16" x14ac:dyDescent="0.25">
      <c r="A980" s="289" t="s">
        <v>285</v>
      </c>
      <c r="B980">
        <v>1</v>
      </c>
      <c r="C980">
        <v>120</v>
      </c>
      <c r="D980">
        <v>0.4</v>
      </c>
      <c r="E980" s="289" t="s">
        <v>2690</v>
      </c>
      <c r="F980">
        <v>5014088097</v>
      </c>
      <c r="G980" s="276">
        <v>45594</v>
      </c>
      <c r="H980">
        <v>20241023579536</v>
      </c>
      <c r="I980">
        <v>0.96</v>
      </c>
      <c r="J980" s="289" t="s">
        <v>350</v>
      </c>
      <c r="K980" s="289" t="s">
        <v>2692</v>
      </c>
      <c r="L980" s="289" t="s">
        <v>275</v>
      </c>
      <c r="M980" s="289" t="s">
        <v>2643</v>
      </c>
      <c r="N980" s="289" t="s">
        <v>353</v>
      </c>
      <c r="O980" s="289" t="s">
        <v>291</v>
      </c>
      <c r="P980" s="289" t="str">
        <f>VLOOKUP(CAT_Details[[#This Row],[Delivery Bp Customer Code]],Table6[],2,0)</f>
        <v>DX01-L5</v>
      </c>
    </row>
    <row r="981" spans="1:16" x14ac:dyDescent="0.25">
      <c r="A981" s="289" t="s">
        <v>285</v>
      </c>
      <c r="B981">
        <v>1</v>
      </c>
      <c r="C981">
        <v>410</v>
      </c>
      <c r="D981">
        <v>0.5</v>
      </c>
      <c r="E981" s="289" t="s">
        <v>2657</v>
      </c>
      <c r="F981">
        <v>5014088118</v>
      </c>
      <c r="G981" s="276">
        <v>45594</v>
      </c>
      <c r="H981">
        <v>20241023579537</v>
      </c>
      <c r="I981">
        <v>1.2</v>
      </c>
      <c r="J981" s="289" t="s">
        <v>350</v>
      </c>
      <c r="K981" s="289" t="s">
        <v>2693</v>
      </c>
      <c r="L981" s="289" t="s">
        <v>275</v>
      </c>
      <c r="M981" s="289" t="s">
        <v>2643</v>
      </c>
      <c r="N981" s="289" t="s">
        <v>381</v>
      </c>
      <c r="O981" s="289" t="s">
        <v>291</v>
      </c>
      <c r="P981" s="289" t="str">
        <f>VLOOKUP(CAT_Details[[#This Row],[Delivery Bp Customer Code]],Table6[],2,0)</f>
        <v>DX01-L5</v>
      </c>
    </row>
    <row r="982" spans="1:16" x14ac:dyDescent="0.25">
      <c r="A982" s="289" t="s">
        <v>285</v>
      </c>
      <c r="B982">
        <v>1</v>
      </c>
      <c r="C982">
        <v>410</v>
      </c>
      <c r="D982">
        <v>0.5</v>
      </c>
      <c r="E982" s="289" t="s">
        <v>2657</v>
      </c>
      <c r="F982">
        <v>5014088121</v>
      </c>
      <c r="G982" s="276">
        <v>45594</v>
      </c>
      <c r="H982" s="5">
        <v>20241023579532</v>
      </c>
      <c r="I982">
        <v>1.2</v>
      </c>
      <c r="J982" s="289" t="s">
        <v>350</v>
      </c>
      <c r="K982" s="289" t="s">
        <v>2694</v>
      </c>
      <c r="L982" s="289" t="s">
        <v>275</v>
      </c>
      <c r="M982" s="289" t="s">
        <v>2643</v>
      </c>
      <c r="N982" s="289" t="s">
        <v>381</v>
      </c>
      <c r="O982" s="289" t="s">
        <v>291</v>
      </c>
      <c r="P982" s="289" t="str">
        <f>VLOOKUP(CAT_Details[[#This Row],[Delivery Bp Customer Code]],Table6[],2,0)</f>
        <v>DX01-L5</v>
      </c>
    </row>
    <row r="983" spans="1:16" x14ac:dyDescent="0.25">
      <c r="A983" s="289" t="s">
        <v>272</v>
      </c>
      <c r="B983">
        <v>8</v>
      </c>
      <c r="C983">
        <v>1351</v>
      </c>
      <c r="D983">
        <v>1.87</v>
      </c>
      <c r="E983" s="289" t="s">
        <v>2695</v>
      </c>
      <c r="F983">
        <v>5014072352</v>
      </c>
      <c r="G983" s="276">
        <v>45594</v>
      </c>
      <c r="H983">
        <v>20241021577927</v>
      </c>
      <c r="I983">
        <v>2.6880000000000002</v>
      </c>
      <c r="J983" s="289" t="s">
        <v>324</v>
      </c>
      <c r="K983" s="289" t="s">
        <v>2696</v>
      </c>
      <c r="L983" s="289" t="s">
        <v>275</v>
      </c>
      <c r="M983" s="289" t="s">
        <v>2546</v>
      </c>
      <c r="N983" s="289" t="s">
        <v>453</v>
      </c>
      <c r="O983" s="289" t="s">
        <v>277</v>
      </c>
      <c r="P983" s="289" t="str">
        <f>VLOOKUP(CAT_Details[[#This Row],[Delivery Bp Customer Code]],Table6[],2,0)</f>
        <v>U2-L5</v>
      </c>
    </row>
    <row r="984" spans="1:16" x14ac:dyDescent="0.25">
      <c r="A984" s="289" t="s">
        <v>272</v>
      </c>
      <c r="B984">
        <v>23</v>
      </c>
      <c r="C984">
        <v>2245</v>
      </c>
      <c r="D984">
        <v>9.1999999999999993</v>
      </c>
      <c r="E984" s="289" t="s">
        <v>2697</v>
      </c>
      <c r="F984">
        <v>5014087842</v>
      </c>
      <c r="G984" s="276">
        <v>45594</v>
      </c>
      <c r="H984" s="5">
        <v>20241022578803</v>
      </c>
      <c r="I984">
        <v>16.731999999999999</v>
      </c>
      <c r="J984" s="289" t="s">
        <v>350</v>
      </c>
      <c r="K984" s="289" t="s">
        <v>2698</v>
      </c>
      <c r="L984" s="289" t="s">
        <v>275</v>
      </c>
      <c r="M984" s="289" t="s">
        <v>2665</v>
      </c>
      <c r="N984" s="289" t="s">
        <v>846</v>
      </c>
      <c r="O984" s="289" t="s">
        <v>277</v>
      </c>
      <c r="P984" s="289" t="str">
        <f>VLOOKUP(CAT_Details[[#This Row],[Delivery Bp Customer Code]],Table6[],2,0)</f>
        <v>U2-L5</v>
      </c>
    </row>
    <row r="985" spans="1:16" x14ac:dyDescent="0.25">
      <c r="A985" s="289" t="s">
        <v>272</v>
      </c>
      <c r="B985">
        <v>15</v>
      </c>
      <c r="C985">
        <v>5908.5</v>
      </c>
      <c r="D985">
        <v>6</v>
      </c>
      <c r="E985" s="289" t="s">
        <v>2699</v>
      </c>
      <c r="F985">
        <v>5014087901</v>
      </c>
      <c r="G985" s="276">
        <v>45594</v>
      </c>
      <c r="H985">
        <v>20241023579292</v>
      </c>
      <c r="I985">
        <v>8.2080000000000002</v>
      </c>
      <c r="J985" s="289" t="s">
        <v>350</v>
      </c>
      <c r="K985" s="289" t="s">
        <v>2700</v>
      </c>
      <c r="L985" s="289" t="s">
        <v>275</v>
      </c>
      <c r="M985" s="289" t="s">
        <v>2665</v>
      </c>
      <c r="N985" s="289" t="s">
        <v>456</v>
      </c>
      <c r="O985" s="289" t="s">
        <v>277</v>
      </c>
      <c r="P985" s="289" t="str">
        <f>VLOOKUP(CAT_Details[[#This Row],[Delivery Bp Customer Code]],Table6[],2,0)</f>
        <v>U2-L5</v>
      </c>
    </row>
    <row r="986" spans="1:16" x14ac:dyDescent="0.25">
      <c r="A986" s="289" t="s">
        <v>272</v>
      </c>
      <c r="B986">
        <v>20</v>
      </c>
      <c r="C986">
        <v>1000</v>
      </c>
      <c r="D986">
        <v>10.47</v>
      </c>
      <c r="E986" s="289" t="s">
        <v>2701</v>
      </c>
      <c r="F986">
        <v>5014102481</v>
      </c>
      <c r="G986" s="276">
        <v>45594</v>
      </c>
      <c r="H986" s="5">
        <v>20241024580746</v>
      </c>
      <c r="I986">
        <v>23.393999999999998</v>
      </c>
      <c r="J986" s="289" t="s">
        <v>273</v>
      </c>
      <c r="K986" s="289" t="s">
        <v>2702</v>
      </c>
      <c r="L986" s="289" t="s">
        <v>275</v>
      </c>
      <c r="M986" s="289" t="s">
        <v>2703</v>
      </c>
      <c r="N986" s="289" t="s">
        <v>1240</v>
      </c>
      <c r="O986" s="289" t="s">
        <v>277</v>
      </c>
      <c r="P986" s="289" t="str">
        <f>VLOOKUP(CAT_Details[[#This Row],[Delivery Bp Customer Code]],Table6[],2,0)</f>
        <v>U2-L5</v>
      </c>
    </row>
    <row r="987" spans="1:16" x14ac:dyDescent="0.25">
      <c r="A987" s="289" t="s">
        <v>278</v>
      </c>
      <c r="B987">
        <v>3</v>
      </c>
      <c r="C987">
        <v>1065</v>
      </c>
      <c r="D987">
        <v>1.2</v>
      </c>
      <c r="E987" s="289" t="s">
        <v>2704</v>
      </c>
      <c r="F987">
        <v>5014058245</v>
      </c>
      <c r="G987" s="276">
        <v>45595</v>
      </c>
      <c r="H987">
        <v>20241018576508</v>
      </c>
      <c r="I987">
        <v>2.5920000000000001</v>
      </c>
      <c r="J987" s="289" t="s">
        <v>294</v>
      </c>
      <c r="K987" s="289" t="s">
        <v>2705</v>
      </c>
      <c r="L987" s="289" t="s">
        <v>275</v>
      </c>
      <c r="M987" s="289" t="s">
        <v>2706</v>
      </c>
      <c r="N987" s="289" t="s">
        <v>2328</v>
      </c>
      <c r="O987" s="289" t="s">
        <v>498</v>
      </c>
      <c r="P987" s="289" t="str">
        <f>VLOOKUP(CAT_Details[[#This Row],[Delivery Bp Customer Code]],Table6[],2,0)</f>
        <v>DK-BM01</v>
      </c>
    </row>
    <row r="988" spans="1:16" x14ac:dyDescent="0.25">
      <c r="A988" s="289" t="s">
        <v>278</v>
      </c>
      <c r="B988">
        <v>22</v>
      </c>
      <c r="C988">
        <v>5632</v>
      </c>
      <c r="D988">
        <v>8.8000000000000007</v>
      </c>
      <c r="E988" s="289" t="s">
        <v>2707</v>
      </c>
      <c r="F988">
        <v>5014058261</v>
      </c>
      <c r="G988" s="276">
        <v>45595</v>
      </c>
      <c r="H988">
        <v>20241021577481</v>
      </c>
      <c r="I988">
        <v>21.12</v>
      </c>
      <c r="J988" s="289" t="s">
        <v>853</v>
      </c>
      <c r="K988" s="289" t="s">
        <v>2708</v>
      </c>
      <c r="L988" s="289" t="s">
        <v>275</v>
      </c>
      <c r="M988" s="289" t="s">
        <v>2709</v>
      </c>
      <c r="N988" s="289" t="s">
        <v>856</v>
      </c>
      <c r="O988" s="289" t="s">
        <v>498</v>
      </c>
      <c r="P988" s="289" t="str">
        <f>VLOOKUP(CAT_Details[[#This Row],[Delivery Bp Customer Code]],Table6[],2,0)</f>
        <v>DK-BM01</v>
      </c>
    </row>
    <row r="989" spans="1:16" x14ac:dyDescent="0.25">
      <c r="A989" s="289" t="s">
        <v>278</v>
      </c>
      <c r="B989">
        <v>6</v>
      </c>
      <c r="C989">
        <v>2634</v>
      </c>
      <c r="D989">
        <v>2.4</v>
      </c>
      <c r="E989" s="289" t="s">
        <v>2710</v>
      </c>
      <c r="F989">
        <v>5014072597</v>
      </c>
      <c r="G989" s="276">
        <v>45595</v>
      </c>
      <c r="H989" s="5">
        <v>20241021577806</v>
      </c>
      <c r="I989">
        <v>2.3039999999999998</v>
      </c>
      <c r="J989" s="289" t="s">
        <v>324</v>
      </c>
      <c r="K989" s="289" t="s">
        <v>2711</v>
      </c>
      <c r="L989" s="289" t="s">
        <v>275</v>
      </c>
      <c r="M989" s="289" t="s">
        <v>2560</v>
      </c>
      <c r="N989" s="289" t="s">
        <v>399</v>
      </c>
      <c r="O989" s="289" t="s">
        <v>498</v>
      </c>
      <c r="P989" s="289" t="str">
        <f>VLOOKUP(CAT_Details[[#This Row],[Delivery Bp Customer Code]],Table6[],2,0)</f>
        <v>DK-BM01</v>
      </c>
    </row>
    <row r="990" spans="1:16" x14ac:dyDescent="0.25">
      <c r="A990" s="289" t="s">
        <v>278</v>
      </c>
      <c r="B990">
        <v>2</v>
      </c>
      <c r="C990">
        <v>450</v>
      </c>
      <c r="D990">
        <v>0.4</v>
      </c>
      <c r="E990" s="289" t="s">
        <v>2712</v>
      </c>
      <c r="F990">
        <v>5014087292</v>
      </c>
      <c r="G990" s="276">
        <v>45595</v>
      </c>
      <c r="H990" s="5">
        <v>20241022578519</v>
      </c>
      <c r="I990">
        <v>0.96</v>
      </c>
      <c r="J990" s="289" t="s">
        <v>324</v>
      </c>
      <c r="K990" s="289" t="s">
        <v>2713</v>
      </c>
      <c r="L990" s="289" t="s">
        <v>275</v>
      </c>
      <c r="M990" s="289" t="s">
        <v>2714</v>
      </c>
      <c r="N990" s="289" t="s">
        <v>336</v>
      </c>
      <c r="O990" s="289" t="s">
        <v>498</v>
      </c>
      <c r="P990" s="289" t="str">
        <f>VLOOKUP(CAT_Details[[#This Row],[Delivery Bp Customer Code]],Table6[],2,0)</f>
        <v>DK-BM01</v>
      </c>
    </row>
    <row r="991" spans="1:16" x14ac:dyDescent="0.25">
      <c r="A991" s="289" t="s">
        <v>278</v>
      </c>
      <c r="B991">
        <v>2</v>
      </c>
      <c r="C991">
        <v>132</v>
      </c>
      <c r="D991">
        <v>0.4</v>
      </c>
      <c r="E991" s="289" t="s">
        <v>2715</v>
      </c>
      <c r="F991">
        <v>5014102404</v>
      </c>
      <c r="G991" s="276">
        <v>45595</v>
      </c>
      <c r="H991" s="5">
        <v>20241024580533</v>
      </c>
      <c r="I991">
        <v>0.28799999999999998</v>
      </c>
      <c r="J991" s="289" t="s">
        <v>350</v>
      </c>
      <c r="K991" s="289" t="s">
        <v>2716</v>
      </c>
      <c r="L991" s="289" t="s">
        <v>275</v>
      </c>
      <c r="M991" s="289" t="s">
        <v>2717</v>
      </c>
      <c r="N991" s="289" t="s">
        <v>482</v>
      </c>
      <c r="O991" s="289" t="s">
        <v>498</v>
      </c>
      <c r="P991" s="289" t="str">
        <f>VLOOKUP(CAT_Details[[#This Row],[Delivery Bp Customer Code]],Table6[],2,0)</f>
        <v>DK-BM01</v>
      </c>
    </row>
    <row r="992" spans="1:16" x14ac:dyDescent="0.25">
      <c r="A992" s="289" t="s">
        <v>278</v>
      </c>
      <c r="B992">
        <v>25</v>
      </c>
      <c r="C992">
        <v>10625</v>
      </c>
      <c r="D992">
        <v>10</v>
      </c>
      <c r="E992" s="289" t="s">
        <v>2718</v>
      </c>
      <c r="F992">
        <v>5014116131</v>
      </c>
      <c r="G992" s="276">
        <v>45595</v>
      </c>
      <c r="H992">
        <v>20241017575699</v>
      </c>
      <c r="I992">
        <v>24</v>
      </c>
      <c r="J992" s="289" t="s">
        <v>273</v>
      </c>
      <c r="K992" s="289" t="s">
        <v>2719</v>
      </c>
      <c r="L992" s="289" t="s">
        <v>275</v>
      </c>
      <c r="M992" s="289" t="s">
        <v>2720</v>
      </c>
      <c r="N992" s="289" t="s">
        <v>653</v>
      </c>
      <c r="O992" s="289" t="s">
        <v>498</v>
      </c>
      <c r="P992" s="289" t="str">
        <f>VLOOKUP(CAT_Details[[#This Row],[Delivery Bp Customer Code]],Table6[],2,0)</f>
        <v>DK-BM01</v>
      </c>
    </row>
    <row r="993" spans="1:16" x14ac:dyDescent="0.25">
      <c r="A993" s="289" t="s">
        <v>278</v>
      </c>
      <c r="B993">
        <v>2</v>
      </c>
      <c r="C993">
        <v>750</v>
      </c>
      <c r="D993">
        <v>0.8</v>
      </c>
      <c r="E993" s="289" t="s">
        <v>2721</v>
      </c>
      <c r="F993">
        <v>5014116274</v>
      </c>
      <c r="G993" s="276">
        <v>45595</v>
      </c>
      <c r="H993">
        <v>20241025581470</v>
      </c>
      <c r="I993">
        <v>1.056</v>
      </c>
      <c r="J993" s="289" t="s">
        <v>273</v>
      </c>
      <c r="K993" s="289" t="s">
        <v>2722</v>
      </c>
      <c r="L993" s="289" t="s">
        <v>275</v>
      </c>
      <c r="M993" s="289" t="s">
        <v>2720</v>
      </c>
      <c r="N993" s="289" t="s">
        <v>657</v>
      </c>
      <c r="O993" s="289" t="s">
        <v>498</v>
      </c>
      <c r="P993" s="289" t="str">
        <f>VLOOKUP(CAT_Details[[#This Row],[Delivery Bp Customer Code]],Table6[],2,0)</f>
        <v>DK-BM01</v>
      </c>
    </row>
    <row r="994" spans="1:16" x14ac:dyDescent="0.25">
      <c r="A994" s="289" t="s">
        <v>278</v>
      </c>
      <c r="B994">
        <v>3</v>
      </c>
      <c r="C994">
        <v>536.6</v>
      </c>
      <c r="D994">
        <v>1.2</v>
      </c>
      <c r="E994" s="289" t="s">
        <v>2723</v>
      </c>
      <c r="F994">
        <v>5014116572</v>
      </c>
      <c r="G994" s="276">
        <v>45595</v>
      </c>
      <c r="H994">
        <v>20241024580774</v>
      </c>
      <c r="I994">
        <v>2.88</v>
      </c>
      <c r="J994" s="289" t="s">
        <v>273</v>
      </c>
      <c r="K994" s="289" t="s">
        <v>2724</v>
      </c>
      <c r="L994" s="289" t="s">
        <v>275</v>
      </c>
      <c r="M994" s="289" t="s">
        <v>2720</v>
      </c>
      <c r="N994" s="289" t="s">
        <v>493</v>
      </c>
      <c r="O994" s="289" t="s">
        <v>498</v>
      </c>
      <c r="P994" s="289" t="str">
        <f>VLOOKUP(CAT_Details[[#This Row],[Delivery Bp Customer Code]],Table6[],2,0)</f>
        <v>DK-BM01</v>
      </c>
    </row>
    <row r="995" spans="1:16" x14ac:dyDescent="0.25">
      <c r="A995" s="289" t="s">
        <v>75</v>
      </c>
      <c r="B995">
        <v>1</v>
      </c>
      <c r="C995">
        <v>32</v>
      </c>
      <c r="D995">
        <v>0.2</v>
      </c>
      <c r="E995" s="289" t="s">
        <v>2725</v>
      </c>
      <c r="F995">
        <v>5014058496</v>
      </c>
      <c r="G995" s="276">
        <v>45595</v>
      </c>
      <c r="H995">
        <v>20241018576494</v>
      </c>
      <c r="I995">
        <v>0.24</v>
      </c>
      <c r="J995" s="289" t="s">
        <v>324</v>
      </c>
      <c r="K995" s="289" t="s">
        <v>2726</v>
      </c>
      <c r="L995" s="289" t="s">
        <v>275</v>
      </c>
      <c r="M995" s="289" t="s">
        <v>2714</v>
      </c>
      <c r="N995" s="289" t="s">
        <v>2727</v>
      </c>
      <c r="O995" s="289" t="s">
        <v>2173</v>
      </c>
      <c r="P995" s="289" t="str">
        <f>VLOOKUP(CAT_Details[[#This Row],[Delivery Bp Customer Code]],Table6[],2,0)</f>
        <v>OYL1</v>
      </c>
    </row>
    <row r="996" spans="1:16" x14ac:dyDescent="0.25">
      <c r="A996" s="289" t="s">
        <v>75</v>
      </c>
      <c r="B996">
        <v>3</v>
      </c>
      <c r="C996">
        <v>16.89</v>
      </c>
      <c r="D996">
        <v>7.0000000000000007E-2</v>
      </c>
      <c r="E996" s="289" t="s">
        <v>2728</v>
      </c>
      <c r="F996">
        <v>5014087808</v>
      </c>
      <c r="G996" s="276">
        <v>45595</v>
      </c>
      <c r="H996" s="5">
        <v>20241022578642</v>
      </c>
      <c r="I996">
        <v>1.7999999999999999E-2</v>
      </c>
      <c r="J996" s="289" t="s">
        <v>324</v>
      </c>
      <c r="K996" s="289" t="s">
        <v>2729</v>
      </c>
      <c r="L996" s="289" t="s">
        <v>275</v>
      </c>
      <c r="M996" s="289" t="s">
        <v>2681</v>
      </c>
      <c r="N996" s="289" t="s">
        <v>2242</v>
      </c>
      <c r="O996" s="289" t="s">
        <v>2173</v>
      </c>
      <c r="P996" s="289" t="str">
        <f>VLOOKUP(CAT_Details[[#This Row],[Delivery Bp Customer Code]],Table6[],2,0)</f>
        <v>OYL1</v>
      </c>
    </row>
    <row r="997" spans="1:16" x14ac:dyDescent="0.25">
      <c r="A997" s="289" t="s">
        <v>75</v>
      </c>
      <c r="B997">
        <v>1</v>
      </c>
      <c r="C997">
        <v>2</v>
      </c>
      <c r="D997">
        <v>0.03</v>
      </c>
      <c r="E997" s="289" t="s">
        <v>2730</v>
      </c>
      <c r="F997">
        <v>5014087987</v>
      </c>
      <c r="G997" s="276">
        <v>45595</v>
      </c>
      <c r="H997">
        <v>20241021577344</v>
      </c>
      <c r="I997">
        <v>1.2E-2</v>
      </c>
      <c r="J997" s="289" t="s">
        <v>324</v>
      </c>
      <c r="K997" s="289" t="s">
        <v>2731</v>
      </c>
      <c r="L997" s="289" t="s">
        <v>275</v>
      </c>
      <c r="M997" s="289" t="s">
        <v>2714</v>
      </c>
      <c r="N997" s="289" t="s">
        <v>562</v>
      </c>
      <c r="O997" s="289" t="s">
        <v>2173</v>
      </c>
      <c r="P997" s="289" t="str">
        <f>VLOOKUP(CAT_Details[[#This Row],[Delivery Bp Customer Code]],Table6[],2,0)</f>
        <v>OYL1</v>
      </c>
    </row>
    <row r="998" spans="1:16" x14ac:dyDescent="0.25">
      <c r="A998" s="289" t="s">
        <v>75</v>
      </c>
      <c r="B998">
        <v>1</v>
      </c>
      <c r="C998">
        <v>322</v>
      </c>
      <c r="D998">
        <v>0.4</v>
      </c>
      <c r="E998" s="289" t="s">
        <v>2732</v>
      </c>
      <c r="F998">
        <v>5014102361</v>
      </c>
      <c r="G998" s="276">
        <v>45595</v>
      </c>
      <c r="H998" s="5">
        <v>20241022578609</v>
      </c>
      <c r="I998">
        <v>0.38400000000000001</v>
      </c>
      <c r="J998" s="289" t="s">
        <v>350</v>
      </c>
      <c r="K998" s="289" t="s">
        <v>2733</v>
      </c>
      <c r="L998" s="289" t="s">
        <v>275</v>
      </c>
      <c r="M998" s="289" t="s">
        <v>2734</v>
      </c>
      <c r="N998" s="289" t="s">
        <v>2349</v>
      </c>
      <c r="O998" s="289" t="s">
        <v>2173</v>
      </c>
      <c r="P998" s="289" t="str">
        <f>VLOOKUP(CAT_Details[[#This Row],[Delivery Bp Customer Code]],Table6[],2,0)</f>
        <v>OYL1</v>
      </c>
    </row>
    <row r="999" spans="1:16" x14ac:dyDescent="0.25">
      <c r="A999" s="289" t="s">
        <v>75</v>
      </c>
      <c r="B999">
        <v>1</v>
      </c>
      <c r="C999">
        <v>2</v>
      </c>
      <c r="D999">
        <v>0.03</v>
      </c>
      <c r="E999" s="289" t="s">
        <v>2735</v>
      </c>
      <c r="F999">
        <v>5014116039</v>
      </c>
      <c r="G999" s="276">
        <v>45595</v>
      </c>
      <c r="H999" s="5">
        <v>20241021577588</v>
      </c>
      <c r="I999">
        <v>8.9999999999999993E-3</v>
      </c>
      <c r="J999" s="289" t="s">
        <v>273</v>
      </c>
      <c r="K999" s="289" t="s">
        <v>2736</v>
      </c>
      <c r="L999" s="289" t="s">
        <v>275</v>
      </c>
      <c r="M999" s="289" t="s">
        <v>2737</v>
      </c>
      <c r="N999" s="289" t="s">
        <v>2738</v>
      </c>
      <c r="O999" s="289" t="s">
        <v>2173</v>
      </c>
      <c r="P999" s="289" t="str">
        <f>VLOOKUP(CAT_Details[[#This Row],[Delivery Bp Customer Code]],Table6[],2,0)</f>
        <v>OYL1</v>
      </c>
    </row>
    <row r="1000" spans="1:16" x14ac:dyDescent="0.25">
      <c r="A1000" s="289" t="s">
        <v>75</v>
      </c>
      <c r="B1000">
        <v>1</v>
      </c>
      <c r="C1000">
        <v>235.7</v>
      </c>
      <c r="D1000">
        <v>0.4</v>
      </c>
      <c r="E1000" s="289" t="s">
        <v>2739</v>
      </c>
      <c r="F1000">
        <v>5014116612</v>
      </c>
      <c r="G1000" s="276">
        <v>45595</v>
      </c>
      <c r="H1000">
        <v>20241022579008</v>
      </c>
      <c r="I1000">
        <v>0.96</v>
      </c>
      <c r="J1000" s="289" t="s">
        <v>273</v>
      </c>
      <c r="K1000" s="289" t="s">
        <v>2740</v>
      </c>
      <c r="L1000" s="289" t="s">
        <v>275</v>
      </c>
      <c r="M1000" s="289" t="s">
        <v>2720</v>
      </c>
      <c r="N1000" s="289" t="s">
        <v>1142</v>
      </c>
      <c r="O1000" s="289" t="s">
        <v>2173</v>
      </c>
      <c r="P1000" s="289" t="str">
        <f>VLOOKUP(CAT_Details[[#This Row],[Delivery Bp Customer Code]],Table6[],2,0)</f>
        <v>OYL1</v>
      </c>
    </row>
    <row r="1001" spans="1:16" x14ac:dyDescent="0.25">
      <c r="A1001" s="289" t="s">
        <v>75</v>
      </c>
      <c r="B1001">
        <v>1</v>
      </c>
      <c r="C1001">
        <v>172.3</v>
      </c>
      <c r="D1001">
        <v>0.4</v>
      </c>
      <c r="E1001" s="289" t="s">
        <v>2741</v>
      </c>
      <c r="F1001">
        <v>5014118359</v>
      </c>
      <c r="G1001" s="276">
        <v>45595</v>
      </c>
      <c r="H1001" s="5">
        <v>20241018576788</v>
      </c>
      <c r="I1001">
        <v>0.96</v>
      </c>
      <c r="J1001" s="289" t="s">
        <v>273</v>
      </c>
      <c r="K1001" s="289" t="s">
        <v>2742</v>
      </c>
      <c r="L1001" s="289" t="s">
        <v>275</v>
      </c>
      <c r="M1001" s="289" t="s">
        <v>2720</v>
      </c>
      <c r="N1001" s="289" t="s">
        <v>1008</v>
      </c>
      <c r="O1001" s="289" t="s">
        <v>2173</v>
      </c>
      <c r="P1001" s="289" t="str">
        <f>VLOOKUP(CAT_Details[[#This Row],[Delivery Bp Customer Code]],Table6[],2,0)</f>
        <v>OYL1</v>
      </c>
    </row>
    <row r="1002" spans="1:16" x14ac:dyDescent="0.25">
      <c r="A1002" s="289" t="s">
        <v>874</v>
      </c>
      <c r="B1002">
        <v>11</v>
      </c>
      <c r="C1002">
        <v>4543</v>
      </c>
      <c r="D1002">
        <v>5.5</v>
      </c>
      <c r="E1002" s="289" t="s">
        <v>2743</v>
      </c>
      <c r="F1002">
        <v>5014102176</v>
      </c>
      <c r="G1002" s="276">
        <v>45595</v>
      </c>
      <c r="H1002" s="5">
        <v>20241024580693</v>
      </c>
      <c r="I1002">
        <v>13.2</v>
      </c>
      <c r="J1002" s="289" t="s">
        <v>350</v>
      </c>
      <c r="K1002" s="289" t="s">
        <v>2744</v>
      </c>
      <c r="L1002" s="289" t="s">
        <v>275</v>
      </c>
      <c r="M1002" s="289" t="s">
        <v>2717</v>
      </c>
      <c r="N1002" s="289" t="s">
        <v>381</v>
      </c>
      <c r="O1002" s="289" t="s">
        <v>1014</v>
      </c>
      <c r="P1002" s="289" t="str">
        <f>VLOOKUP(CAT_Details[[#This Row],[Delivery Bp Customer Code]],Table6[],2,0)</f>
        <v>MZ07</v>
      </c>
    </row>
    <row r="1003" spans="1:16" x14ac:dyDescent="0.25">
      <c r="A1003" s="289" t="s">
        <v>76</v>
      </c>
      <c r="B1003">
        <v>2</v>
      </c>
      <c r="C1003">
        <v>100</v>
      </c>
      <c r="D1003">
        <v>0.4</v>
      </c>
      <c r="E1003" s="289" t="s">
        <v>2745</v>
      </c>
      <c r="F1003">
        <v>5014087566</v>
      </c>
      <c r="G1003" s="276">
        <v>45595</v>
      </c>
      <c r="H1003">
        <v>20241021577857</v>
      </c>
      <c r="I1003">
        <v>0.28799999999999998</v>
      </c>
      <c r="J1003" s="289" t="s">
        <v>324</v>
      </c>
      <c r="K1003" s="289" t="s">
        <v>2746</v>
      </c>
      <c r="L1003" s="289" t="s">
        <v>275</v>
      </c>
      <c r="M1003" s="289" t="s">
        <v>2714</v>
      </c>
      <c r="N1003" s="289" t="s">
        <v>508</v>
      </c>
      <c r="O1003" s="289" t="s">
        <v>748</v>
      </c>
      <c r="P1003" s="289" t="str">
        <f>VLOOKUP(CAT_Details[[#This Row],[Delivery Bp Customer Code]],Table6[],2,0)</f>
        <v>No Loc</v>
      </c>
    </row>
    <row r="1004" spans="1:16" x14ac:dyDescent="0.25">
      <c r="A1004" s="289" t="s">
        <v>76</v>
      </c>
      <c r="B1004">
        <v>1</v>
      </c>
      <c r="C1004">
        <v>570</v>
      </c>
      <c r="D1004">
        <v>0.4</v>
      </c>
      <c r="E1004" s="289" t="s">
        <v>2747</v>
      </c>
      <c r="F1004">
        <v>5014087988</v>
      </c>
      <c r="G1004" s="276">
        <v>45595</v>
      </c>
      <c r="H1004">
        <v>20241022578551</v>
      </c>
      <c r="I1004">
        <v>0.57599999999999996</v>
      </c>
      <c r="J1004" s="289" t="s">
        <v>324</v>
      </c>
      <c r="K1004" s="289" t="s">
        <v>2748</v>
      </c>
      <c r="L1004" s="289" t="s">
        <v>275</v>
      </c>
      <c r="M1004" s="289" t="s">
        <v>2609</v>
      </c>
      <c r="N1004" s="289" t="s">
        <v>333</v>
      </c>
      <c r="O1004" s="289" t="s">
        <v>748</v>
      </c>
      <c r="P1004" s="289" t="str">
        <f>VLOOKUP(CAT_Details[[#This Row],[Delivery Bp Customer Code]],Table6[],2,0)</f>
        <v>No Loc</v>
      </c>
    </row>
    <row r="1005" spans="1:16" x14ac:dyDescent="0.25">
      <c r="A1005" s="289" t="s">
        <v>76</v>
      </c>
      <c r="B1005">
        <v>1</v>
      </c>
      <c r="C1005">
        <v>17</v>
      </c>
      <c r="D1005">
        <v>0.17</v>
      </c>
      <c r="E1005" s="289" t="s">
        <v>2749</v>
      </c>
      <c r="F1005">
        <v>5014102154</v>
      </c>
      <c r="G1005" s="276">
        <v>45595</v>
      </c>
      <c r="H1005" s="5">
        <v>20241024580778</v>
      </c>
      <c r="I1005">
        <v>0.13500000000000001</v>
      </c>
      <c r="J1005" s="289" t="s">
        <v>350</v>
      </c>
      <c r="K1005" s="289" t="s">
        <v>2750</v>
      </c>
      <c r="L1005" s="289" t="s">
        <v>275</v>
      </c>
      <c r="M1005" s="289" t="s">
        <v>2734</v>
      </c>
      <c r="N1005" s="289" t="s">
        <v>1279</v>
      </c>
      <c r="O1005" s="289" t="s">
        <v>748</v>
      </c>
      <c r="P1005" s="289" t="str">
        <f>VLOOKUP(CAT_Details[[#This Row],[Delivery Bp Customer Code]],Table6[],2,0)</f>
        <v>No Loc</v>
      </c>
    </row>
    <row r="1006" spans="1:16" x14ac:dyDescent="0.25">
      <c r="A1006" s="289" t="s">
        <v>285</v>
      </c>
      <c r="B1006">
        <v>14</v>
      </c>
      <c r="C1006">
        <v>5868.1</v>
      </c>
      <c r="D1006">
        <v>5.6</v>
      </c>
      <c r="E1006" s="289" t="s">
        <v>2751</v>
      </c>
      <c r="F1006">
        <v>5014044457</v>
      </c>
      <c r="G1006" s="276">
        <v>45595</v>
      </c>
      <c r="H1006">
        <v>20241018576448</v>
      </c>
      <c r="I1006">
        <v>17.472000000000001</v>
      </c>
      <c r="J1006" s="289" t="s">
        <v>383</v>
      </c>
      <c r="K1006" s="289" t="s">
        <v>2752</v>
      </c>
      <c r="L1006" s="289" t="s">
        <v>275</v>
      </c>
      <c r="M1006" s="289" t="s">
        <v>2753</v>
      </c>
      <c r="N1006" s="289" t="s">
        <v>667</v>
      </c>
      <c r="O1006" s="289" t="s">
        <v>291</v>
      </c>
      <c r="P1006" s="289" t="str">
        <f>VLOOKUP(CAT_Details[[#This Row],[Delivery Bp Customer Code]],Table6[],2,0)</f>
        <v>DX01-L5</v>
      </c>
    </row>
    <row r="1007" spans="1:16" x14ac:dyDescent="0.25">
      <c r="A1007" s="289" t="s">
        <v>285</v>
      </c>
      <c r="B1007">
        <v>7</v>
      </c>
      <c r="C1007">
        <v>769</v>
      </c>
      <c r="D1007">
        <v>2.6</v>
      </c>
      <c r="E1007" s="289" t="s">
        <v>2754</v>
      </c>
      <c r="F1007">
        <v>5014058271</v>
      </c>
      <c r="G1007" s="276">
        <v>45595</v>
      </c>
      <c r="H1007" s="5">
        <v>20241018576611</v>
      </c>
      <c r="I1007">
        <v>4.032</v>
      </c>
      <c r="J1007" s="289" t="s">
        <v>294</v>
      </c>
      <c r="K1007" s="289" t="s">
        <v>2755</v>
      </c>
      <c r="L1007" s="289" t="s">
        <v>275</v>
      </c>
      <c r="M1007" s="289" t="s">
        <v>2706</v>
      </c>
      <c r="N1007" s="289" t="s">
        <v>504</v>
      </c>
      <c r="O1007" s="289" t="s">
        <v>291</v>
      </c>
      <c r="P1007" s="289" t="str">
        <f>VLOOKUP(CAT_Details[[#This Row],[Delivery Bp Customer Code]],Table6[],2,0)</f>
        <v>DX01-L5</v>
      </c>
    </row>
    <row r="1008" spans="1:16" x14ac:dyDescent="0.25">
      <c r="A1008" s="289" t="s">
        <v>285</v>
      </c>
      <c r="B1008">
        <v>2</v>
      </c>
      <c r="C1008">
        <v>275</v>
      </c>
      <c r="D1008">
        <v>0.8</v>
      </c>
      <c r="E1008" s="289" t="s">
        <v>2756</v>
      </c>
      <c r="F1008">
        <v>5014058534</v>
      </c>
      <c r="G1008" s="276">
        <v>45595</v>
      </c>
      <c r="H1008">
        <v>20241021577349</v>
      </c>
      <c r="I1008">
        <v>1.056</v>
      </c>
      <c r="J1008" s="289" t="s">
        <v>345</v>
      </c>
      <c r="K1008" s="289" t="s">
        <v>2757</v>
      </c>
      <c r="L1008" s="289" t="s">
        <v>275</v>
      </c>
      <c r="M1008" s="289" t="s">
        <v>2758</v>
      </c>
      <c r="N1008" s="289" t="s">
        <v>348</v>
      </c>
      <c r="O1008" s="289" t="s">
        <v>291</v>
      </c>
      <c r="P1008" s="289" t="str">
        <f>VLOOKUP(CAT_Details[[#This Row],[Delivery Bp Customer Code]],Table6[],2,0)</f>
        <v>DX01-L5</v>
      </c>
    </row>
    <row r="1009" spans="1:16" x14ac:dyDescent="0.25">
      <c r="A1009" s="289" t="s">
        <v>285</v>
      </c>
      <c r="B1009">
        <v>1</v>
      </c>
      <c r="C1009">
        <v>45</v>
      </c>
      <c r="D1009">
        <v>0.2</v>
      </c>
      <c r="E1009" s="289" t="s">
        <v>2759</v>
      </c>
      <c r="F1009">
        <v>5014072616</v>
      </c>
      <c r="G1009" s="276">
        <v>45595</v>
      </c>
      <c r="H1009">
        <v>20241021577801</v>
      </c>
      <c r="I1009">
        <v>0.192</v>
      </c>
      <c r="J1009" s="289" t="s">
        <v>324</v>
      </c>
      <c r="K1009" s="289" t="s">
        <v>2760</v>
      </c>
      <c r="L1009" s="289" t="s">
        <v>275</v>
      </c>
      <c r="M1009" s="289" t="s">
        <v>2560</v>
      </c>
      <c r="N1009" s="289" t="s">
        <v>399</v>
      </c>
      <c r="O1009" s="289" t="s">
        <v>291</v>
      </c>
      <c r="P1009" s="289" t="str">
        <f>VLOOKUP(CAT_Details[[#This Row],[Delivery Bp Customer Code]],Table6[],2,0)</f>
        <v>DX01-L5</v>
      </c>
    </row>
    <row r="1010" spans="1:16" x14ac:dyDescent="0.25">
      <c r="A1010" s="289" t="s">
        <v>285</v>
      </c>
      <c r="B1010">
        <v>24</v>
      </c>
      <c r="C1010">
        <v>2928</v>
      </c>
      <c r="D1010">
        <v>4.93</v>
      </c>
      <c r="E1010" s="289" t="s">
        <v>2745</v>
      </c>
      <c r="F1010">
        <v>5014087563</v>
      </c>
      <c r="G1010" s="276">
        <v>45595</v>
      </c>
      <c r="H1010">
        <v>20241022578914</v>
      </c>
      <c r="I1010">
        <v>9.5820000000000007</v>
      </c>
      <c r="J1010" s="289" t="s">
        <v>324</v>
      </c>
      <c r="K1010" s="289" t="s">
        <v>2761</v>
      </c>
      <c r="L1010" s="289" t="s">
        <v>275</v>
      </c>
      <c r="M1010" s="289" t="s">
        <v>2714</v>
      </c>
      <c r="N1010" s="289" t="s">
        <v>508</v>
      </c>
      <c r="O1010" s="289" t="s">
        <v>291</v>
      </c>
      <c r="P1010" s="289" t="str">
        <f>VLOOKUP(CAT_Details[[#This Row],[Delivery Bp Customer Code]],Table6[],2,0)</f>
        <v>DX01-L5</v>
      </c>
    </row>
    <row r="1011" spans="1:16" x14ac:dyDescent="0.25">
      <c r="A1011" s="289" t="s">
        <v>285</v>
      </c>
      <c r="B1011">
        <v>2</v>
      </c>
      <c r="C1011">
        <v>429</v>
      </c>
      <c r="D1011">
        <v>0.8</v>
      </c>
      <c r="E1011" s="289" t="s">
        <v>2762</v>
      </c>
      <c r="F1011">
        <v>5014088112</v>
      </c>
      <c r="G1011" s="276">
        <v>45595</v>
      </c>
      <c r="H1011">
        <v>20241022578668</v>
      </c>
      <c r="I1011">
        <v>0.86399999999999999</v>
      </c>
      <c r="J1011" s="289" t="s">
        <v>287</v>
      </c>
      <c r="K1011" s="289" t="s">
        <v>2763</v>
      </c>
      <c r="L1011" s="289" t="s">
        <v>275</v>
      </c>
      <c r="M1011" s="289" t="s">
        <v>2764</v>
      </c>
      <c r="N1011" s="289" t="s">
        <v>516</v>
      </c>
      <c r="O1011" s="289" t="s">
        <v>291</v>
      </c>
      <c r="P1011" s="289" t="str">
        <f>VLOOKUP(CAT_Details[[#This Row],[Delivery Bp Customer Code]],Table6[],2,0)</f>
        <v>DX01-L5</v>
      </c>
    </row>
    <row r="1012" spans="1:16" x14ac:dyDescent="0.25">
      <c r="A1012" s="289" t="s">
        <v>285</v>
      </c>
      <c r="B1012">
        <v>15</v>
      </c>
      <c r="C1012">
        <v>1125</v>
      </c>
      <c r="D1012">
        <v>6</v>
      </c>
      <c r="E1012" s="289" t="s">
        <v>2765</v>
      </c>
      <c r="F1012">
        <v>5014102422</v>
      </c>
      <c r="G1012" s="276">
        <v>45595</v>
      </c>
      <c r="H1012">
        <v>20241024580376</v>
      </c>
      <c r="I1012">
        <v>14.544</v>
      </c>
      <c r="J1012" s="289" t="s">
        <v>350</v>
      </c>
      <c r="K1012" s="289" t="s">
        <v>2766</v>
      </c>
      <c r="L1012" s="289" t="s">
        <v>275</v>
      </c>
      <c r="M1012" s="289" t="s">
        <v>2717</v>
      </c>
      <c r="N1012" s="289" t="s">
        <v>690</v>
      </c>
      <c r="O1012" s="289" t="s">
        <v>291</v>
      </c>
      <c r="P1012" s="289" t="str">
        <f>VLOOKUP(CAT_Details[[#This Row],[Delivery Bp Customer Code]],Table6[],2,0)</f>
        <v>DX01-L5</v>
      </c>
    </row>
    <row r="1013" spans="1:16" x14ac:dyDescent="0.25">
      <c r="A1013" s="289" t="s">
        <v>285</v>
      </c>
      <c r="B1013">
        <v>1</v>
      </c>
      <c r="C1013">
        <v>79</v>
      </c>
      <c r="D1013">
        <v>0.5</v>
      </c>
      <c r="E1013" s="289" t="s">
        <v>2767</v>
      </c>
      <c r="F1013">
        <v>5014102470</v>
      </c>
      <c r="G1013" s="276">
        <v>45595</v>
      </c>
      <c r="H1013">
        <v>20241024580744</v>
      </c>
      <c r="I1013">
        <v>1.1399999999999999</v>
      </c>
      <c r="J1013" s="289" t="s">
        <v>350</v>
      </c>
      <c r="K1013" s="289" t="s">
        <v>2768</v>
      </c>
      <c r="L1013" s="289" t="s">
        <v>275</v>
      </c>
      <c r="M1013" s="289" t="s">
        <v>2717</v>
      </c>
      <c r="N1013" s="289" t="s">
        <v>1095</v>
      </c>
      <c r="O1013" s="289" t="s">
        <v>291</v>
      </c>
      <c r="P1013" s="289" t="str">
        <f>VLOOKUP(CAT_Details[[#This Row],[Delivery Bp Customer Code]],Table6[],2,0)</f>
        <v>DX01-L5</v>
      </c>
    </row>
    <row r="1014" spans="1:16" x14ac:dyDescent="0.25">
      <c r="A1014" s="289" t="s">
        <v>285</v>
      </c>
      <c r="B1014">
        <v>20</v>
      </c>
      <c r="C1014">
        <v>1760</v>
      </c>
      <c r="D1014">
        <v>8</v>
      </c>
      <c r="E1014" s="289" t="s">
        <v>2769</v>
      </c>
      <c r="F1014">
        <v>5014116374</v>
      </c>
      <c r="G1014" s="276">
        <v>45595</v>
      </c>
      <c r="H1014" s="5">
        <v>20241024580300</v>
      </c>
      <c r="I1014">
        <v>19.2</v>
      </c>
      <c r="J1014" s="289" t="s">
        <v>350</v>
      </c>
      <c r="K1014" s="289" t="s">
        <v>2770</v>
      </c>
      <c r="L1014" s="289" t="s">
        <v>275</v>
      </c>
      <c r="M1014" s="289" t="s">
        <v>2734</v>
      </c>
      <c r="N1014" s="289" t="s">
        <v>462</v>
      </c>
      <c r="O1014" s="289" t="s">
        <v>291</v>
      </c>
      <c r="P1014" s="289" t="str">
        <f>VLOOKUP(CAT_Details[[#This Row],[Delivery Bp Customer Code]],Table6[],2,0)</f>
        <v>DX01-L5</v>
      </c>
    </row>
    <row r="1015" spans="1:16" x14ac:dyDescent="0.25">
      <c r="A1015" s="289" t="s">
        <v>285</v>
      </c>
      <c r="B1015">
        <v>7</v>
      </c>
      <c r="C1015">
        <v>616</v>
      </c>
      <c r="D1015">
        <v>2.8</v>
      </c>
      <c r="E1015" s="289" t="s">
        <v>2769</v>
      </c>
      <c r="F1015">
        <v>5014116412</v>
      </c>
      <c r="G1015" s="276">
        <v>45595</v>
      </c>
      <c r="H1015" s="5">
        <v>20241024580298</v>
      </c>
      <c r="I1015">
        <v>6.72</v>
      </c>
      <c r="J1015" s="289" t="s">
        <v>350</v>
      </c>
      <c r="K1015" s="289" t="s">
        <v>2771</v>
      </c>
      <c r="L1015" s="289" t="s">
        <v>275</v>
      </c>
      <c r="M1015" s="289" t="s">
        <v>2734</v>
      </c>
      <c r="N1015" s="289" t="s">
        <v>462</v>
      </c>
      <c r="O1015" s="289" t="s">
        <v>291</v>
      </c>
      <c r="P1015" s="289" t="str">
        <f>VLOOKUP(CAT_Details[[#This Row],[Delivery Bp Customer Code]],Table6[],2,0)</f>
        <v>DX01-L5</v>
      </c>
    </row>
    <row r="1016" spans="1:16" x14ac:dyDescent="0.25">
      <c r="A1016" s="289" t="s">
        <v>285</v>
      </c>
      <c r="B1016">
        <v>1</v>
      </c>
      <c r="C1016">
        <v>199</v>
      </c>
      <c r="D1016">
        <v>0.48</v>
      </c>
      <c r="E1016" s="289" t="s">
        <v>2772</v>
      </c>
      <c r="F1016">
        <v>5014116933</v>
      </c>
      <c r="G1016" s="276">
        <v>45595</v>
      </c>
      <c r="H1016">
        <v>20241025581479</v>
      </c>
      <c r="I1016">
        <v>1.0529999999999999</v>
      </c>
      <c r="J1016" s="289" t="s">
        <v>273</v>
      </c>
      <c r="K1016" s="289" t="s">
        <v>2773</v>
      </c>
      <c r="L1016" s="289" t="s">
        <v>275</v>
      </c>
      <c r="M1016" s="289" t="s">
        <v>2720</v>
      </c>
      <c r="N1016" s="289" t="s">
        <v>519</v>
      </c>
      <c r="O1016" s="289" t="s">
        <v>291</v>
      </c>
      <c r="P1016" s="289" t="str">
        <f>VLOOKUP(CAT_Details[[#This Row],[Delivery Bp Customer Code]],Table6[],2,0)</f>
        <v>DX01-L5</v>
      </c>
    </row>
    <row r="1017" spans="1:16" x14ac:dyDescent="0.25">
      <c r="A1017" s="289" t="s">
        <v>521</v>
      </c>
      <c r="B1017">
        <v>2</v>
      </c>
      <c r="C1017">
        <v>1460</v>
      </c>
      <c r="D1017">
        <v>0.8</v>
      </c>
      <c r="E1017" s="289" t="s">
        <v>2774</v>
      </c>
      <c r="F1017">
        <v>5014102324</v>
      </c>
      <c r="G1017" s="276">
        <v>45595</v>
      </c>
      <c r="H1017">
        <v>20241023579900</v>
      </c>
      <c r="I1017">
        <v>1.9970000000000001</v>
      </c>
      <c r="J1017" s="289" t="s">
        <v>350</v>
      </c>
      <c r="K1017" s="289" t="s">
        <v>2775</v>
      </c>
      <c r="L1017" s="289" t="s">
        <v>275</v>
      </c>
      <c r="M1017" s="289" t="s">
        <v>2717</v>
      </c>
      <c r="N1017" s="289" t="s">
        <v>524</v>
      </c>
      <c r="O1017" s="289" t="s">
        <v>525</v>
      </c>
      <c r="P1017" s="289" t="str">
        <f>VLOOKUP(CAT_Details[[#This Row],[Delivery Bp Customer Code]],Table6[],2,0)</f>
        <v>No Loc</v>
      </c>
    </row>
    <row r="1018" spans="1:16" x14ac:dyDescent="0.25">
      <c r="A1018" s="289" t="s">
        <v>272</v>
      </c>
      <c r="B1018">
        <v>3</v>
      </c>
      <c r="C1018">
        <v>1485</v>
      </c>
      <c r="D1018">
        <v>1.2</v>
      </c>
      <c r="E1018" s="289" t="s">
        <v>2710</v>
      </c>
      <c r="F1018">
        <v>5014072596</v>
      </c>
      <c r="G1018" s="276">
        <v>45595</v>
      </c>
      <c r="H1018">
        <v>20241021577910</v>
      </c>
      <c r="I1018">
        <v>1.44</v>
      </c>
      <c r="J1018" s="289" t="s">
        <v>324</v>
      </c>
      <c r="K1018" s="289" t="s">
        <v>2776</v>
      </c>
      <c r="L1018" s="289" t="s">
        <v>275</v>
      </c>
      <c r="M1018" s="289" t="s">
        <v>2560</v>
      </c>
      <c r="N1018" s="289" t="s">
        <v>399</v>
      </c>
      <c r="O1018" s="289" t="s">
        <v>277</v>
      </c>
      <c r="P1018" s="289" t="str">
        <f>VLOOKUP(CAT_Details[[#This Row],[Delivery Bp Customer Code]],Table6[],2,0)</f>
        <v>U2-L5</v>
      </c>
    </row>
    <row r="1019" spans="1:16" x14ac:dyDescent="0.25">
      <c r="A1019" s="289" t="s">
        <v>272</v>
      </c>
      <c r="B1019">
        <v>8</v>
      </c>
      <c r="C1019">
        <v>70</v>
      </c>
      <c r="D1019">
        <v>0.57999999999999996</v>
      </c>
      <c r="E1019" s="289" t="s">
        <v>2730</v>
      </c>
      <c r="F1019">
        <v>5014088007</v>
      </c>
      <c r="G1019" s="276">
        <v>45595</v>
      </c>
      <c r="H1019" s="5">
        <v>20241021577516</v>
      </c>
      <c r="I1019">
        <v>0.85199999999999998</v>
      </c>
      <c r="J1019" s="289" t="s">
        <v>324</v>
      </c>
      <c r="K1019" s="289" t="s">
        <v>2777</v>
      </c>
      <c r="L1019" s="289" t="s">
        <v>275</v>
      </c>
      <c r="M1019" s="289" t="s">
        <v>2714</v>
      </c>
      <c r="N1019" s="289" t="s">
        <v>562</v>
      </c>
      <c r="O1019" s="289" t="s">
        <v>277</v>
      </c>
      <c r="P1019" s="289" t="str">
        <f>VLOOKUP(CAT_Details[[#This Row],[Delivery Bp Customer Code]],Table6[],2,0)</f>
        <v>U2-L5</v>
      </c>
    </row>
    <row r="1020" spans="1:16" x14ac:dyDescent="0.25">
      <c r="A1020" s="289" t="s">
        <v>272</v>
      </c>
      <c r="B1020">
        <v>6</v>
      </c>
      <c r="C1020">
        <v>1800</v>
      </c>
      <c r="D1020">
        <v>2.4</v>
      </c>
      <c r="E1020" s="289" t="s">
        <v>2778</v>
      </c>
      <c r="F1020">
        <v>5014102056</v>
      </c>
      <c r="G1020" s="276">
        <v>45595</v>
      </c>
      <c r="H1020">
        <v>20241024580649</v>
      </c>
      <c r="I1020">
        <v>2.016</v>
      </c>
      <c r="J1020" s="289" t="s">
        <v>350</v>
      </c>
      <c r="K1020" s="289" t="s">
        <v>2779</v>
      </c>
      <c r="L1020" s="289" t="s">
        <v>275</v>
      </c>
      <c r="M1020" s="289" t="s">
        <v>2717</v>
      </c>
      <c r="N1020" s="289" t="s">
        <v>547</v>
      </c>
      <c r="O1020" s="289" t="s">
        <v>277</v>
      </c>
      <c r="P1020" s="289" t="str">
        <f>VLOOKUP(CAT_Details[[#This Row],[Delivery Bp Customer Code]],Table6[],2,0)</f>
        <v>U2-L5</v>
      </c>
    </row>
    <row r="1021" spans="1:16" x14ac:dyDescent="0.25">
      <c r="A1021" s="289" t="s">
        <v>272</v>
      </c>
      <c r="B1021">
        <v>7</v>
      </c>
      <c r="C1021">
        <v>641</v>
      </c>
      <c r="D1021">
        <v>1.6</v>
      </c>
      <c r="E1021" s="289" t="s">
        <v>2780</v>
      </c>
      <c r="F1021">
        <v>5014102112</v>
      </c>
      <c r="G1021" s="276">
        <v>45595</v>
      </c>
      <c r="H1021">
        <v>20241021577493</v>
      </c>
      <c r="I1021">
        <v>2.4780000000000002</v>
      </c>
      <c r="J1021" s="289" t="s">
        <v>350</v>
      </c>
      <c r="K1021" s="289" t="s">
        <v>2781</v>
      </c>
      <c r="L1021" s="289" t="s">
        <v>275</v>
      </c>
      <c r="M1021" s="289" t="s">
        <v>2717</v>
      </c>
      <c r="N1021" s="289" t="s">
        <v>540</v>
      </c>
      <c r="O1021" s="289" t="s">
        <v>277</v>
      </c>
      <c r="P1021" s="289" t="str">
        <f>VLOOKUP(CAT_Details[[#This Row],[Delivery Bp Customer Code]],Table6[],2,0)</f>
        <v>U2-L5</v>
      </c>
    </row>
    <row r="1022" spans="1:16" x14ac:dyDescent="0.25">
      <c r="A1022" s="289" t="s">
        <v>272</v>
      </c>
      <c r="B1022">
        <v>2</v>
      </c>
      <c r="C1022">
        <v>410</v>
      </c>
      <c r="D1022">
        <v>0.8</v>
      </c>
      <c r="E1022" s="289" t="s">
        <v>2782</v>
      </c>
      <c r="F1022">
        <v>5014102388</v>
      </c>
      <c r="G1022" s="276">
        <v>45595</v>
      </c>
      <c r="H1022" s="5">
        <v>20241024580438</v>
      </c>
      <c r="I1022">
        <v>1.92</v>
      </c>
      <c r="J1022" s="289" t="s">
        <v>350</v>
      </c>
      <c r="K1022" s="289" t="s">
        <v>2783</v>
      </c>
      <c r="L1022" s="289" t="s">
        <v>275</v>
      </c>
      <c r="M1022" s="289" t="s">
        <v>2717</v>
      </c>
      <c r="N1022" s="289" t="s">
        <v>999</v>
      </c>
      <c r="O1022" s="289" t="s">
        <v>277</v>
      </c>
      <c r="P1022" s="289" t="str">
        <f>VLOOKUP(CAT_Details[[#This Row],[Delivery Bp Customer Code]],Table6[],2,0)</f>
        <v>U2-L5</v>
      </c>
    </row>
    <row r="1023" spans="1:16" x14ac:dyDescent="0.25">
      <c r="A1023" s="289" t="s">
        <v>272</v>
      </c>
      <c r="B1023">
        <v>9</v>
      </c>
      <c r="C1023">
        <v>1963</v>
      </c>
      <c r="D1023">
        <v>1.8</v>
      </c>
      <c r="E1023" s="289" t="s">
        <v>2784</v>
      </c>
      <c r="F1023">
        <v>5014102426</v>
      </c>
      <c r="G1023" s="276">
        <v>45595</v>
      </c>
      <c r="H1023" s="5">
        <v>20241021577487</v>
      </c>
      <c r="I1023">
        <v>3.298</v>
      </c>
      <c r="J1023" s="289" t="s">
        <v>350</v>
      </c>
      <c r="K1023" s="289" t="s">
        <v>2785</v>
      </c>
      <c r="L1023" s="289" t="s">
        <v>275</v>
      </c>
      <c r="M1023" s="289" t="s">
        <v>2786</v>
      </c>
      <c r="N1023" s="289" t="s">
        <v>544</v>
      </c>
      <c r="O1023" s="289" t="s">
        <v>277</v>
      </c>
      <c r="P1023" s="289" t="str">
        <f>VLOOKUP(CAT_Details[[#This Row],[Delivery Bp Customer Code]],Table6[],2,0)</f>
        <v>U2-L5</v>
      </c>
    </row>
    <row r="1024" spans="1:16" x14ac:dyDescent="0.25">
      <c r="A1024" s="289" t="s">
        <v>278</v>
      </c>
      <c r="B1024">
        <v>13</v>
      </c>
      <c r="C1024">
        <v>3894.41</v>
      </c>
      <c r="D1024">
        <v>4</v>
      </c>
      <c r="E1024" s="289" t="s">
        <v>2787</v>
      </c>
      <c r="F1024">
        <v>5014102163</v>
      </c>
      <c r="G1024" s="276">
        <v>45596</v>
      </c>
      <c r="H1024">
        <v>20241025581361</v>
      </c>
      <c r="I1024">
        <v>5.4720000000000004</v>
      </c>
      <c r="J1024" s="289" t="s">
        <v>280</v>
      </c>
      <c r="K1024" s="289" t="s">
        <v>2788</v>
      </c>
      <c r="L1024" s="289" t="s">
        <v>275</v>
      </c>
      <c r="M1024" s="289" t="s">
        <v>2789</v>
      </c>
      <c r="N1024" s="289" t="s">
        <v>485</v>
      </c>
      <c r="O1024" s="289" t="s">
        <v>498</v>
      </c>
      <c r="P1024" s="289" t="str">
        <f>VLOOKUP(CAT_Details[[#This Row],[Delivery Bp Customer Code]],Table6[],2,0)</f>
        <v>DK-BM01</v>
      </c>
    </row>
    <row r="1025" spans="1:16" x14ac:dyDescent="0.25">
      <c r="A1025" s="289" t="s">
        <v>278</v>
      </c>
      <c r="B1025">
        <v>3</v>
      </c>
      <c r="C1025">
        <v>1500</v>
      </c>
      <c r="D1025">
        <v>1.2</v>
      </c>
      <c r="E1025" s="289" t="s">
        <v>2790</v>
      </c>
      <c r="F1025">
        <v>5014102370</v>
      </c>
      <c r="G1025" s="276">
        <v>45596</v>
      </c>
      <c r="H1025">
        <v>20241017576056</v>
      </c>
      <c r="I1025">
        <v>1.728</v>
      </c>
      <c r="J1025" s="289" t="s">
        <v>324</v>
      </c>
      <c r="K1025" s="289" t="s">
        <v>2791</v>
      </c>
      <c r="L1025" s="289" t="s">
        <v>275</v>
      </c>
      <c r="M1025" s="289" t="s">
        <v>2792</v>
      </c>
      <c r="N1025" s="289" t="s">
        <v>333</v>
      </c>
      <c r="O1025" s="289" t="s">
        <v>498</v>
      </c>
      <c r="P1025" s="289" t="str">
        <f>VLOOKUP(CAT_Details[[#This Row],[Delivery Bp Customer Code]],Table6[],2,0)</f>
        <v>DK-BM01</v>
      </c>
    </row>
    <row r="1026" spans="1:16" x14ac:dyDescent="0.25">
      <c r="A1026" s="289" t="s">
        <v>278</v>
      </c>
      <c r="B1026">
        <v>1</v>
      </c>
      <c r="C1026">
        <v>450</v>
      </c>
      <c r="D1026">
        <v>0.4</v>
      </c>
      <c r="E1026" s="289" t="s">
        <v>2793</v>
      </c>
      <c r="F1026">
        <v>5014116690</v>
      </c>
      <c r="G1026" s="276">
        <v>45596</v>
      </c>
      <c r="H1026">
        <v>20241023580065</v>
      </c>
      <c r="I1026">
        <v>0.91200000000000003</v>
      </c>
      <c r="J1026" s="289" t="s">
        <v>280</v>
      </c>
      <c r="K1026" s="289" t="s">
        <v>2794</v>
      </c>
      <c r="L1026" s="289" t="s">
        <v>275</v>
      </c>
      <c r="M1026" s="289" t="s">
        <v>2789</v>
      </c>
      <c r="N1026" s="289" t="s">
        <v>314</v>
      </c>
      <c r="O1026" s="289" t="s">
        <v>498</v>
      </c>
      <c r="P1026" s="289" t="str">
        <f>VLOOKUP(CAT_Details[[#This Row],[Delivery Bp Customer Code]],Table6[],2,0)</f>
        <v>DK-BM01</v>
      </c>
    </row>
    <row r="1027" spans="1:16" x14ac:dyDescent="0.25">
      <c r="A1027" s="289" t="s">
        <v>278</v>
      </c>
      <c r="B1027">
        <v>14</v>
      </c>
      <c r="C1027">
        <v>3733</v>
      </c>
      <c r="D1027">
        <v>6.09</v>
      </c>
      <c r="E1027" s="289" t="s">
        <v>2795</v>
      </c>
      <c r="F1027">
        <v>5014118360</v>
      </c>
      <c r="G1027" s="276">
        <v>45596</v>
      </c>
      <c r="H1027" s="5">
        <v>20241025581435</v>
      </c>
      <c r="I1027">
        <v>14.145</v>
      </c>
      <c r="J1027" s="289" t="s">
        <v>350</v>
      </c>
      <c r="K1027" s="289" t="s">
        <v>2796</v>
      </c>
      <c r="L1027" s="289" t="s">
        <v>275</v>
      </c>
      <c r="M1027" s="289" t="s">
        <v>2786</v>
      </c>
      <c r="N1027" s="289" t="s">
        <v>940</v>
      </c>
      <c r="O1027" s="289" t="s">
        <v>498</v>
      </c>
      <c r="P1027" s="289" t="str">
        <f>VLOOKUP(CAT_Details[[#This Row],[Delivery Bp Customer Code]],Table6[],2,0)</f>
        <v>DK-BM01</v>
      </c>
    </row>
    <row r="1028" spans="1:16" x14ac:dyDescent="0.25">
      <c r="A1028" s="289" t="s">
        <v>278</v>
      </c>
      <c r="B1028">
        <v>1</v>
      </c>
      <c r="C1028">
        <v>736.1</v>
      </c>
      <c r="D1028">
        <v>0.4</v>
      </c>
      <c r="E1028" s="289" t="s">
        <v>2797</v>
      </c>
      <c r="F1028">
        <v>5014131475</v>
      </c>
      <c r="G1028" s="276">
        <v>45596</v>
      </c>
      <c r="H1028">
        <v>20241028582492</v>
      </c>
      <c r="I1028">
        <v>0.96</v>
      </c>
      <c r="J1028" s="289" t="s">
        <v>273</v>
      </c>
      <c r="K1028" s="289" t="s">
        <v>2798</v>
      </c>
      <c r="L1028" s="289" t="s">
        <v>275</v>
      </c>
      <c r="M1028" s="289" t="s">
        <v>2799</v>
      </c>
      <c r="N1028" s="289" t="s">
        <v>2434</v>
      </c>
      <c r="O1028" s="289" t="s">
        <v>498</v>
      </c>
      <c r="P1028" s="289" t="str">
        <f>VLOOKUP(CAT_Details[[#This Row],[Delivery Bp Customer Code]],Table6[],2,0)</f>
        <v>DK-BM01</v>
      </c>
    </row>
    <row r="1029" spans="1:16" x14ac:dyDescent="0.25">
      <c r="A1029" s="289" t="s">
        <v>278</v>
      </c>
      <c r="B1029">
        <v>1</v>
      </c>
      <c r="C1029">
        <v>189.11</v>
      </c>
      <c r="D1029">
        <v>0.4</v>
      </c>
      <c r="E1029" s="289" t="s">
        <v>2800</v>
      </c>
      <c r="F1029">
        <v>5014132039</v>
      </c>
      <c r="G1029" s="276">
        <v>45596</v>
      </c>
      <c r="H1029">
        <v>20241025581922</v>
      </c>
      <c r="I1029">
        <v>0.96</v>
      </c>
      <c r="J1029" s="289" t="s">
        <v>273</v>
      </c>
      <c r="K1029" s="289" t="s">
        <v>2801</v>
      </c>
      <c r="L1029" s="289" t="s">
        <v>275</v>
      </c>
      <c r="M1029" s="289" t="s">
        <v>2802</v>
      </c>
      <c r="N1029" s="289" t="s">
        <v>493</v>
      </c>
      <c r="O1029" s="289" t="s">
        <v>498</v>
      </c>
      <c r="P1029" s="289" t="str">
        <f>VLOOKUP(CAT_Details[[#This Row],[Delivery Bp Customer Code]],Table6[],2,0)</f>
        <v>DK-BM01</v>
      </c>
    </row>
    <row r="1030" spans="1:16" x14ac:dyDescent="0.25">
      <c r="A1030" s="289" t="s">
        <v>278</v>
      </c>
      <c r="B1030">
        <v>20</v>
      </c>
      <c r="C1030">
        <v>8780</v>
      </c>
      <c r="D1030">
        <v>8</v>
      </c>
      <c r="E1030" s="289" t="s">
        <v>2803</v>
      </c>
      <c r="F1030">
        <v>5014132152</v>
      </c>
      <c r="G1030" s="276">
        <v>45596</v>
      </c>
      <c r="H1030">
        <v>20241022579003</v>
      </c>
      <c r="I1030">
        <v>19.2</v>
      </c>
      <c r="J1030" s="289" t="s">
        <v>273</v>
      </c>
      <c r="K1030" s="289" t="s">
        <v>2804</v>
      </c>
      <c r="L1030" s="289" t="s">
        <v>275</v>
      </c>
      <c r="M1030" s="289" t="s">
        <v>2799</v>
      </c>
      <c r="N1030" s="289" t="s">
        <v>1142</v>
      </c>
      <c r="O1030" s="289" t="s">
        <v>498</v>
      </c>
      <c r="P1030" s="289" t="str">
        <f>VLOOKUP(CAT_Details[[#This Row],[Delivery Bp Customer Code]],Table6[],2,0)</f>
        <v>DK-BM01</v>
      </c>
    </row>
    <row r="1031" spans="1:16" x14ac:dyDescent="0.25">
      <c r="A1031" s="289" t="s">
        <v>75</v>
      </c>
      <c r="B1031">
        <v>9</v>
      </c>
      <c r="C1031">
        <v>1462</v>
      </c>
      <c r="D1031">
        <v>3.6</v>
      </c>
      <c r="E1031" s="289" t="s">
        <v>2805</v>
      </c>
      <c r="F1031">
        <v>5014087854</v>
      </c>
      <c r="G1031" s="276">
        <v>45596</v>
      </c>
      <c r="H1031" s="5">
        <v>20241022578775</v>
      </c>
      <c r="I1031">
        <v>11.135999999999999</v>
      </c>
      <c r="J1031" s="289" t="s">
        <v>294</v>
      </c>
      <c r="K1031" s="289" t="s">
        <v>2806</v>
      </c>
      <c r="L1031" s="289" t="s">
        <v>275</v>
      </c>
      <c r="M1031" s="289" t="s">
        <v>2807</v>
      </c>
      <c r="N1031" s="289" t="s">
        <v>555</v>
      </c>
      <c r="O1031" s="289" t="s">
        <v>2173</v>
      </c>
      <c r="P1031" s="289" t="str">
        <f>VLOOKUP(CAT_Details[[#This Row],[Delivery Bp Customer Code]],Table6[],2,0)</f>
        <v>OYL1</v>
      </c>
    </row>
    <row r="1032" spans="1:16" x14ac:dyDescent="0.25">
      <c r="A1032" s="289" t="s">
        <v>75</v>
      </c>
      <c r="B1032">
        <v>1</v>
      </c>
      <c r="C1032">
        <v>12</v>
      </c>
      <c r="D1032">
        <v>0.04</v>
      </c>
      <c r="E1032" s="289" t="s">
        <v>2808</v>
      </c>
      <c r="F1032">
        <v>5014087974</v>
      </c>
      <c r="G1032" s="276">
        <v>45596</v>
      </c>
      <c r="H1032">
        <v>20241023579484</v>
      </c>
      <c r="I1032">
        <v>8.9999999999999993E-3</v>
      </c>
      <c r="J1032" s="289" t="s">
        <v>345</v>
      </c>
      <c r="K1032" s="289" t="s">
        <v>2809</v>
      </c>
      <c r="L1032" s="289" t="s">
        <v>275</v>
      </c>
      <c r="M1032" s="289" t="s">
        <v>2758</v>
      </c>
      <c r="N1032" s="289" t="s">
        <v>2810</v>
      </c>
      <c r="O1032" s="289" t="s">
        <v>2173</v>
      </c>
      <c r="P1032" s="289" t="str">
        <f>VLOOKUP(CAT_Details[[#This Row],[Delivery Bp Customer Code]],Table6[],2,0)</f>
        <v>OYL1</v>
      </c>
    </row>
    <row r="1033" spans="1:16" x14ac:dyDescent="0.25">
      <c r="A1033" s="289" t="s">
        <v>75</v>
      </c>
      <c r="B1033">
        <v>1</v>
      </c>
      <c r="C1033">
        <v>50</v>
      </c>
      <c r="D1033">
        <v>0.2</v>
      </c>
      <c r="E1033" s="289" t="s">
        <v>2811</v>
      </c>
      <c r="F1033">
        <v>5014102150</v>
      </c>
      <c r="G1033" s="276">
        <v>45596</v>
      </c>
      <c r="H1033">
        <v>20241023579747</v>
      </c>
      <c r="I1033">
        <v>9.6000000000000002E-2</v>
      </c>
      <c r="J1033" s="289" t="s">
        <v>280</v>
      </c>
      <c r="K1033" s="289" t="s">
        <v>2812</v>
      </c>
      <c r="L1033" s="289" t="s">
        <v>275</v>
      </c>
      <c r="M1033" s="289" t="s">
        <v>2648</v>
      </c>
      <c r="N1033" s="289" t="s">
        <v>2813</v>
      </c>
      <c r="O1033" s="289" t="s">
        <v>2173</v>
      </c>
      <c r="P1033" s="289" t="str">
        <f>VLOOKUP(CAT_Details[[#This Row],[Delivery Bp Customer Code]],Table6[],2,0)</f>
        <v>OYL1</v>
      </c>
    </row>
    <row r="1034" spans="1:16" x14ac:dyDescent="0.25">
      <c r="A1034" s="289" t="s">
        <v>75</v>
      </c>
      <c r="B1034">
        <v>18</v>
      </c>
      <c r="C1034">
        <v>8574</v>
      </c>
      <c r="D1034">
        <v>6.64</v>
      </c>
      <c r="E1034" s="289" t="s">
        <v>2814</v>
      </c>
      <c r="F1034">
        <v>5014102342</v>
      </c>
      <c r="G1034" s="276">
        <v>45596</v>
      </c>
      <c r="H1034">
        <v>20241021577184</v>
      </c>
      <c r="I1034">
        <v>7.84</v>
      </c>
      <c r="J1034" s="289" t="s">
        <v>324</v>
      </c>
      <c r="K1034" s="289" t="s">
        <v>2815</v>
      </c>
      <c r="L1034" s="289" t="s">
        <v>275</v>
      </c>
      <c r="M1034" s="289" t="s">
        <v>2792</v>
      </c>
      <c r="N1034" s="289" t="s">
        <v>2816</v>
      </c>
      <c r="O1034" s="289" t="s">
        <v>2173</v>
      </c>
      <c r="P1034" s="289" t="str">
        <f>VLOOKUP(CAT_Details[[#This Row],[Delivery Bp Customer Code]],Table6[],2,0)</f>
        <v>OYL1</v>
      </c>
    </row>
    <row r="1035" spans="1:16" x14ac:dyDescent="0.25">
      <c r="A1035" s="289" t="s">
        <v>75</v>
      </c>
      <c r="B1035">
        <v>1</v>
      </c>
      <c r="C1035">
        <v>589</v>
      </c>
      <c r="D1035">
        <v>0.4</v>
      </c>
      <c r="E1035" s="289" t="s">
        <v>2817</v>
      </c>
      <c r="F1035">
        <v>5014116737</v>
      </c>
      <c r="G1035" s="276">
        <v>45596</v>
      </c>
      <c r="H1035">
        <v>20241022578995</v>
      </c>
      <c r="I1035">
        <v>0.96</v>
      </c>
      <c r="J1035" s="289" t="s">
        <v>280</v>
      </c>
      <c r="K1035" s="289" t="s">
        <v>2818</v>
      </c>
      <c r="L1035" s="289" t="s">
        <v>275</v>
      </c>
      <c r="M1035" s="289" t="s">
        <v>2819</v>
      </c>
      <c r="N1035" s="289" t="s">
        <v>1399</v>
      </c>
      <c r="O1035" s="289" t="s">
        <v>2173</v>
      </c>
      <c r="P1035" s="289" t="str">
        <f>VLOOKUP(CAT_Details[[#This Row],[Delivery Bp Customer Code]],Table6[],2,0)</f>
        <v>OYL1</v>
      </c>
    </row>
    <row r="1036" spans="1:16" x14ac:dyDescent="0.25">
      <c r="A1036" s="289" t="s">
        <v>75</v>
      </c>
      <c r="B1036">
        <v>1</v>
      </c>
      <c r="C1036">
        <v>100</v>
      </c>
      <c r="D1036">
        <v>0.4</v>
      </c>
      <c r="E1036" s="289" t="s">
        <v>2820</v>
      </c>
      <c r="F1036">
        <v>5014117025</v>
      </c>
      <c r="G1036" s="276">
        <v>45596</v>
      </c>
      <c r="H1036" s="5">
        <v>20241024581014</v>
      </c>
      <c r="I1036">
        <v>0.96</v>
      </c>
      <c r="J1036" s="289" t="s">
        <v>350</v>
      </c>
      <c r="K1036" s="289" t="s">
        <v>2821</v>
      </c>
      <c r="L1036" s="289" t="s">
        <v>275</v>
      </c>
      <c r="M1036" s="289" t="s">
        <v>2822</v>
      </c>
      <c r="N1036" s="289" t="s">
        <v>2422</v>
      </c>
      <c r="O1036" s="289" t="s">
        <v>2173</v>
      </c>
      <c r="P1036" s="289" t="str">
        <f>VLOOKUP(CAT_Details[[#This Row],[Delivery Bp Customer Code]],Table6[],2,0)</f>
        <v>OYL1</v>
      </c>
    </row>
    <row r="1037" spans="1:16" x14ac:dyDescent="0.25">
      <c r="A1037" s="289" t="s">
        <v>75</v>
      </c>
      <c r="B1037">
        <v>2</v>
      </c>
      <c r="C1037">
        <v>605</v>
      </c>
      <c r="D1037">
        <v>0.8</v>
      </c>
      <c r="E1037" s="289" t="s">
        <v>2823</v>
      </c>
      <c r="F1037">
        <v>5014118308</v>
      </c>
      <c r="G1037" s="276">
        <v>45596</v>
      </c>
      <c r="H1037">
        <v>20241018576310</v>
      </c>
      <c r="I1037">
        <v>0.96</v>
      </c>
      <c r="J1037" s="289" t="s">
        <v>350</v>
      </c>
      <c r="K1037" s="289" t="s">
        <v>2824</v>
      </c>
      <c r="L1037" s="289" t="s">
        <v>275</v>
      </c>
      <c r="M1037" s="289" t="s">
        <v>2825</v>
      </c>
      <c r="N1037" s="289" t="s">
        <v>2656</v>
      </c>
      <c r="O1037" s="289" t="s">
        <v>2173</v>
      </c>
      <c r="P1037" s="289" t="str">
        <f>VLOOKUP(CAT_Details[[#This Row],[Delivery Bp Customer Code]],Table6[],2,0)</f>
        <v>OYL1</v>
      </c>
    </row>
    <row r="1038" spans="1:16" x14ac:dyDescent="0.25">
      <c r="A1038" s="289" t="s">
        <v>75</v>
      </c>
      <c r="B1038">
        <v>1</v>
      </c>
      <c r="C1038">
        <v>42</v>
      </c>
      <c r="D1038">
        <v>0.14000000000000001</v>
      </c>
      <c r="E1038" s="289" t="s">
        <v>2826</v>
      </c>
      <c r="F1038">
        <v>5014118328</v>
      </c>
      <c r="G1038" s="276">
        <v>45596</v>
      </c>
      <c r="H1038">
        <v>20241024580723</v>
      </c>
      <c r="I1038">
        <v>0.17899999999999999</v>
      </c>
      <c r="J1038" s="289" t="s">
        <v>350</v>
      </c>
      <c r="K1038" s="289" t="s">
        <v>2827</v>
      </c>
      <c r="L1038" s="289" t="s">
        <v>275</v>
      </c>
      <c r="M1038" s="289" t="s">
        <v>2825</v>
      </c>
      <c r="N1038" s="289" t="s">
        <v>2828</v>
      </c>
      <c r="O1038" s="289" t="s">
        <v>2173</v>
      </c>
      <c r="P1038" s="289" t="str">
        <f>VLOOKUP(CAT_Details[[#This Row],[Delivery Bp Customer Code]],Table6[],2,0)</f>
        <v>OYL1</v>
      </c>
    </row>
    <row r="1039" spans="1:16" x14ac:dyDescent="0.25">
      <c r="A1039" s="289" t="s">
        <v>75</v>
      </c>
      <c r="B1039">
        <v>1</v>
      </c>
      <c r="C1039">
        <v>20</v>
      </c>
      <c r="D1039">
        <v>0.08</v>
      </c>
      <c r="E1039" s="289" t="s">
        <v>2826</v>
      </c>
      <c r="F1039">
        <v>5014118329</v>
      </c>
      <c r="G1039" s="276">
        <v>45596</v>
      </c>
      <c r="H1039">
        <v>20241024580679</v>
      </c>
      <c r="I1039">
        <v>8.5999999999999993E-2</v>
      </c>
      <c r="J1039" s="289" t="s">
        <v>350</v>
      </c>
      <c r="K1039" s="289" t="s">
        <v>2829</v>
      </c>
      <c r="L1039" s="289" t="s">
        <v>275</v>
      </c>
      <c r="M1039" s="289" t="s">
        <v>2825</v>
      </c>
      <c r="N1039" s="289" t="s">
        <v>2828</v>
      </c>
      <c r="O1039" s="289" t="s">
        <v>2173</v>
      </c>
      <c r="P1039" s="289" t="str">
        <f>VLOOKUP(CAT_Details[[#This Row],[Delivery Bp Customer Code]],Table6[],2,0)</f>
        <v>OYL1</v>
      </c>
    </row>
    <row r="1040" spans="1:16" x14ac:dyDescent="0.25">
      <c r="A1040" s="289" t="s">
        <v>75</v>
      </c>
      <c r="B1040">
        <v>8</v>
      </c>
      <c r="C1040">
        <v>1535</v>
      </c>
      <c r="D1040">
        <v>3.2</v>
      </c>
      <c r="E1040" s="289" t="s">
        <v>2830</v>
      </c>
      <c r="F1040">
        <v>5014118928</v>
      </c>
      <c r="G1040" s="276">
        <v>45596</v>
      </c>
      <c r="H1040" s="5">
        <v>20241024580823</v>
      </c>
      <c r="I1040">
        <v>5.0880000000000001</v>
      </c>
      <c r="J1040" s="289" t="s">
        <v>350</v>
      </c>
      <c r="K1040" s="289" t="s">
        <v>2831</v>
      </c>
      <c r="L1040" s="289" t="s">
        <v>275</v>
      </c>
      <c r="M1040" s="289" t="s">
        <v>2786</v>
      </c>
      <c r="N1040" s="289" t="s">
        <v>2832</v>
      </c>
      <c r="O1040" s="289" t="s">
        <v>2173</v>
      </c>
      <c r="P1040" s="289" t="str">
        <f>VLOOKUP(CAT_Details[[#This Row],[Delivery Bp Customer Code]],Table6[],2,0)</f>
        <v>OYL1</v>
      </c>
    </row>
    <row r="1041" spans="1:16" x14ac:dyDescent="0.25">
      <c r="A1041" s="289" t="s">
        <v>75</v>
      </c>
      <c r="B1041">
        <v>2</v>
      </c>
      <c r="C1041">
        <v>540</v>
      </c>
      <c r="D1041">
        <v>0.8</v>
      </c>
      <c r="E1041" s="289" t="s">
        <v>2833</v>
      </c>
      <c r="F1041">
        <v>5014131045</v>
      </c>
      <c r="G1041" s="276">
        <v>45596</v>
      </c>
      <c r="H1041">
        <v>20241028582569</v>
      </c>
      <c r="I1041">
        <v>1.056</v>
      </c>
      <c r="J1041" s="289" t="s">
        <v>273</v>
      </c>
      <c r="K1041" s="289" t="s">
        <v>2834</v>
      </c>
      <c r="L1041" s="289" t="s">
        <v>275</v>
      </c>
      <c r="M1041" s="289" t="s">
        <v>2799</v>
      </c>
      <c r="N1041" s="289" t="s">
        <v>657</v>
      </c>
      <c r="O1041" s="289" t="s">
        <v>2173</v>
      </c>
      <c r="P1041" s="289" t="str">
        <f>VLOOKUP(CAT_Details[[#This Row],[Delivery Bp Customer Code]],Table6[],2,0)</f>
        <v>OYL1</v>
      </c>
    </row>
    <row r="1042" spans="1:16" x14ac:dyDescent="0.25">
      <c r="A1042" s="289" t="s">
        <v>75</v>
      </c>
      <c r="B1042">
        <v>1</v>
      </c>
      <c r="C1042">
        <v>757</v>
      </c>
      <c r="D1042">
        <v>0.4</v>
      </c>
      <c r="E1042" s="289" t="s">
        <v>2835</v>
      </c>
      <c r="F1042">
        <v>5014131428</v>
      </c>
      <c r="G1042" s="276">
        <v>45596</v>
      </c>
      <c r="H1042">
        <v>20241028582313</v>
      </c>
      <c r="I1042">
        <v>0.96</v>
      </c>
      <c r="J1042" s="289" t="s">
        <v>273</v>
      </c>
      <c r="K1042" s="289" t="s">
        <v>2836</v>
      </c>
      <c r="L1042" s="289" t="s">
        <v>275</v>
      </c>
      <c r="M1042" s="289" t="s">
        <v>2837</v>
      </c>
      <c r="N1042" s="289" t="s">
        <v>2838</v>
      </c>
      <c r="O1042" s="289" t="s">
        <v>2173</v>
      </c>
      <c r="P1042" s="289" t="str">
        <f>VLOOKUP(CAT_Details[[#This Row],[Delivery Bp Customer Code]],Table6[],2,0)</f>
        <v>OYL1</v>
      </c>
    </row>
    <row r="1043" spans="1:16" x14ac:dyDescent="0.25">
      <c r="A1043" s="289" t="s">
        <v>75</v>
      </c>
      <c r="B1043">
        <v>2</v>
      </c>
      <c r="C1043">
        <v>7.5</v>
      </c>
      <c r="D1043">
        <v>0.05</v>
      </c>
      <c r="E1043" s="289" t="s">
        <v>2797</v>
      </c>
      <c r="F1043">
        <v>5014131532</v>
      </c>
      <c r="G1043" s="276">
        <v>45596</v>
      </c>
      <c r="H1043">
        <v>20241028582482</v>
      </c>
      <c r="I1043">
        <v>2.4E-2</v>
      </c>
      <c r="J1043" s="289" t="s">
        <v>273</v>
      </c>
      <c r="K1043" s="289" t="s">
        <v>2839</v>
      </c>
      <c r="L1043" s="289" t="s">
        <v>275</v>
      </c>
      <c r="M1043" s="289" t="s">
        <v>2799</v>
      </c>
      <c r="N1043" s="289" t="s">
        <v>2434</v>
      </c>
      <c r="O1043" s="289" t="s">
        <v>2173</v>
      </c>
      <c r="P1043" s="289" t="str">
        <f>VLOOKUP(CAT_Details[[#This Row],[Delivery Bp Customer Code]],Table6[],2,0)</f>
        <v>OYL1</v>
      </c>
    </row>
    <row r="1044" spans="1:16" x14ac:dyDescent="0.25">
      <c r="A1044" s="289" t="s">
        <v>75</v>
      </c>
      <c r="B1044">
        <v>2</v>
      </c>
      <c r="C1044">
        <v>725</v>
      </c>
      <c r="D1044">
        <v>0.8</v>
      </c>
      <c r="E1044" s="289" t="s">
        <v>2840</v>
      </c>
      <c r="F1044">
        <v>5014132260</v>
      </c>
      <c r="G1044" s="276">
        <v>45596</v>
      </c>
      <c r="H1044">
        <v>20241028582624</v>
      </c>
      <c r="I1044">
        <v>2.496</v>
      </c>
      <c r="J1044" s="289" t="s">
        <v>273</v>
      </c>
      <c r="K1044" s="289" t="s">
        <v>2841</v>
      </c>
      <c r="L1044" s="289" t="s">
        <v>275</v>
      </c>
      <c r="M1044" s="289" t="s">
        <v>2802</v>
      </c>
      <c r="N1044" s="289" t="s">
        <v>2431</v>
      </c>
      <c r="O1044" s="289" t="s">
        <v>2173</v>
      </c>
      <c r="P1044" s="289" t="str">
        <f>VLOOKUP(CAT_Details[[#This Row],[Delivery Bp Customer Code]],Table6[],2,0)</f>
        <v>OYL1</v>
      </c>
    </row>
    <row r="1045" spans="1:16" x14ac:dyDescent="0.25">
      <c r="A1045" s="289" t="s">
        <v>76</v>
      </c>
      <c r="B1045">
        <v>10</v>
      </c>
      <c r="C1045">
        <v>154</v>
      </c>
      <c r="D1045">
        <v>0.42</v>
      </c>
      <c r="E1045" s="289" t="s">
        <v>2842</v>
      </c>
      <c r="F1045">
        <v>5014058507</v>
      </c>
      <c r="G1045" s="276">
        <v>45596</v>
      </c>
      <c r="H1045">
        <v>20241018576879</v>
      </c>
      <c r="I1045">
        <v>0.21</v>
      </c>
      <c r="J1045" s="289" t="s">
        <v>294</v>
      </c>
      <c r="K1045" s="289" t="s">
        <v>2843</v>
      </c>
      <c r="L1045" s="289" t="s">
        <v>275</v>
      </c>
      <c r="M1045" s="289" t="s">
        <v>2844</v>
      </c>
      <c r="N1045" s="289" t="s">
        <v>1413</v>
      </c>
      <c r="O1045" s="289" t="s">
        <v>748</v>
      </c>
      <c r="P1045" s="289" t="str">
        <f>VLOOKUP(CAT_Details[[#This Row],[Delivery Bp Customer Code]],Table6[],2,0)</f>
        <v>No Loc</v>
      </c>
    </row>
    <row r="1046" spans="1:16" x14ac:dyDescent="0.25">
      <c r="A1046" s="289" t="s">
        <v>76</v>
      </c>
      <c r="B1046">
        <v>1</v>
      </c>
      <c r="C1046">
        <v>40</v>
      </c>
      <c r="D1046">
        <v>0.4</v>
      </c>
      <c r="E1046" s="289" t="s">
        <v>2845</v>
      </c>
      <c r="F1046">
        <v>5014072555</v>
      </c>
      <c r="G1046" s="276">
        <v>45596</v>
      </c>
      <c r="H1046">
        <v>20241022578183</v>
      </c>
      <c r="I1046">
        <v>0.48</v>
      </c>
      <c r="J1046" s="289" t="s">
        <v>383</v>
      </c>
      <c r="K1046" s="289" t="s">
        <v>2846</v>
      </c>
      <c r="L1046" s="289" t="s">
        <v>275</v>
      </c>
      <c r="M1046" s="289" t="s">
        <v>2674</v>
      </c>
      <c r="N1046" s="289" t="s">
        <v>609</v>
      </c>
      <c r="O1046" s="289" t="s">
        <v>748</v>
      </c>
      <c r="P1046" s="289" t="str">
        <f>VLOOKUP(CAT_Details[[#This Row],[Delivery Bp Customer Code]],Table6[],2,0)</f>
        <v>No Loc</v>
      </c>
    </row>
    <row r="1047" spans="1:16" x14ac:dyDescent="0.25">
      <c r="A1047" s="289" t="s">
        <v>76</v>
      </c>
      <c r="B1047">
        <v>1</v>
      </c>
      <c r="C1047">
        <v>240</v>
      </c>
      <c r="D1047">
        <v>0.4</v>
      </c>
      <c r="E1047" s="289" t="s">
        <v>2847</v>
      </c>
      <c r="F1047">
        <v>5014087231</v>
      </c>
      <c r="G1047" s="276">
        <v>45596</v>
      </c>
      <c r="H1047">
        <v>20241022578839</v>
      </c>
      <c r="I1047">
        <v>1.2669999999999999</v>
      </c>
      <c r="J1047" s="289" t="s">
        <v>294</v>
      </c>
      <c r="K1047" s="289" t="s">
        <v>2848</v>
      </c>
      <c r="L1047" s="289" t="s">
        <v>275</v>
      </c>
      <c r="M1047" s="289" t="s">
        <v>2849</v>
      </c>
      <c r="N1047" s="289" t="s">
        <v>1270</v>
      </c>
      <c r="O1047" s="289" t="s">
        <v>748</v>
      </c>
      <c r="P1047" s="289" t="str">
        <f>VLOOKUP(CAT_Details[[#This Row],[Delivery Bp Customer Code]],Table6[],2,0)</f>
        <v>No Loc</v>
      </c>
    </row>
    <row r="1048" spans="1:16" x14ac:dyDescent="0.25">
      <c r="A1048" s="289" t="s">
        <v>76</v>
      </c>
      <c r="B1048">
        <v>2</v>
      </c>
      <c r="C1048">
        <v>200</v>
      </c>
      <c r="D1048">
        <v>0.8</v>
      </c>
      <c r="E1048" s="289" t="s">
        <v>2850</v>
      </c>
      <c r="F1048">
        <v>5014087813</v>
      </c>
      <c r="G1048" s="276">
        <v>45596</v>
      </c>
      <c r="H1048">
        <v>20241023579726</v>
      </c>
      <c r="I1048">
        <v>1.92</v>
      </c>
      <c r="J1048" s="289" t="s">
        <v>294</v>
      </c>
      <c r="K1048" s="289" t="s">
        <v>2851</v>
      </c>
      <c r="L1048" s="289" t="s">
        <v>275</v>
      </c>
      <c r="M1048" s="289" t="s">
        <v>2852</v>
      </c>
      <c r="N1048" s="289" t="s">
        <v>297</v>
      </c>
      <c r="O1048" s="289" t="s">
        <v>748</v>
      </c>
      <c r="P1048" s="289" t="str">
        <f>VLOOKUP(CAT_Details[[#This Row],[Delivery Bp Customer Code]],Table6[],2,0)</f>
        <v>No Loc</v>
      </c>
    </row>
    <row r="1049" spans="1:16" x14ac:dyDescent="0.25">
      <c r="A1049" s="289" t="s">
        <v>76</v>
      </c>
      <c r="B1049">
        <v>1</v>
      </c>
      <c r="C1049">
        <v>349</v>
      </c>
      <c r="D1049">
        <v>0.38</v>
      </c>
      <c r="E1049" s="289" t="s">
        <v>2853</v>
      </c>
      <c r="F1049">
        <v>5014101981</v>
      </c>
      <c r="G1049" s="276">
        <v>45596</v>
      </c>
      <c r="H1049" s="5">
        <v>20241023580102</v>
      </c>
      <c r="I1049">
        <v>0.99</v>
      </c>
      <c r="J1049" s="289" t="s">
        <v>324</v>
      </c>
      <c r="K1049" s="289" t="s">
        <v>2854</v>
      </c>
      <c r="L1049" s="289" t="s">
        <v>275</v>
      </c>
      <c r="M1049" s="289" t="s">
        <v>2792</v>
      </c>
      <c r="N1049" s="289" t="s">
        <v>1160</v>
      </c>
      <c r="O1049" s="289" t="s">
        <v>748</v>
      </c>
      <c r="P1049" s="289" t="str">
        <f>VLOOKUP(CAT_Details[[#This Row],[Delivery Bp Customer Code]],Table6[],2,0)</f>
        <v>No Loc</v>
      </c>
    </row>
    <row r="1050" spans="1:16" x14ac:dyDescent="0.25">
      <c r="A1050" s="289" t="s">
        <v>76</v>
      </c>
      <c r="B1050">
        <v>5</v>
      </c>
      <c r="C1050">
        <v>388</v>
      </c>
      <c r="D1050">
        <v>1.2</v>
      </c>
      <c r="E1050" s="289" t="s">
        <v>2855</v>
      </c>
      <c r="F1050">
        <v>5014102190</v>
      </c>
      <c r="G1050" s="276">
        <v>45596</v>
      </c>
      <c r="H1050">
        <v>20241023579573</v>
      </c>
      <c r="I1050">
        <v>1.056</v>
      </c>
      <c r="J1050" s="289" t="s">
        <v>324</v>
      </c>
      <c r="K1050" s="289" t="s">
        <v>2856</v>
      </c>
      <c r="L1050" s="289" t="s">
        <v>275</v>
      </c>
      <c r="M1050" s="289" t="s">
        <v>2857</v>
      </c>
      <c r="N1050" s="289" t="s">
        <v>508</v>
      </c>
      <c r="O1050" s="289" t="s">
        <v>748</v>
      </c>
      <c r="P1050" s="289" t="str">
        <f>VLOOKUP(CAT_Details[[#This Row],[Delivery Bp Customer Code]],Table6[],2,0)</f>
        <v>No Loc</v>
      </c>
    </row>
    <row r="1051" spans="1:16" x14ac:dyDescent="0.25">
      <c r="A1051" s="289" t="s">
        <v>76</v>
      </c>
      <c r="B1051">
        <v>1</v>
      </c>
      <c r="C1051">
        <v>27</v>
      </c>
      <c r="D1051">
        <v>0.1</v>
      </c>
      <c r="E1051" s="289" t="s">
        <v>2858</v>
      </c>
      <c r="F1051">
        <v>5014116170</v>
      </c>
      <c r="G1051" s="276">
        <v>45596</v>
      </c>
      <c r="H1051">
        <v>20241025581764</v>
      </c>
      <c r="I1051">
        <v>0.14399999999999999</v>
      </c>
      <c r="J1051" s="289" t="s">
        <v>350</v>
      </c>
      <c r="K1051" s="289" t="s">
        <v>2859</v>
      </c>
      <c r="L1051" s="289" t="s">
        <v>275</v>
      </c>
      <c r="M1051" s="289" t="s">
        <v>2734</v>
      </c>
      <c r="N1051" s="289" t="s">
        <v>2860</v>
      </c>
      <c r="O1051" s="289" t="s">
        <v>748</v>
      </c>
      <c r="P1051" s="289" t="str">
        <f>VLOOKUP(CAT_Details[[#This Row],[Delivery Bp Customer Code]],Table6[],2,0)</f>
        <v>No Loc</v>
      </c>
    </row>
    <row r="1052" spans="1:16" x14ac:dyDescent="0.25">
      <c r="A1052" s="289" t="s">
        <v>76</v>
      </c>
      <c r="B1052">
        <v>1</v>
      </c>
      <c r="C1052">
        <v>236</v>
      </c>
      <c r="D1052">
        <v>0.4</v>
      </c>
      <c r="E1052" s="289" t="s">
        <v>2861</v>
      </c>
      <c r="F1052">
        <v>5014116620</v>
      </c>
      <c r="G1052" s="276">
        <v>45596</v>
      </c>
      <c r="H1052">
        <v>20241025581453</v>
      </c>
      <c r="I1052">
        <v>0.38400000000000001</v>
      </c>
      <c r="J1052" s="289" t="s">
        <v>350</v>
      </c>
      <c r="K1052" s="289" t="s">
        <v>2862</v>
      </c>
      <c r="L1052" s="289" t="s">
        <v>275</v>
      </c>
      <c r="M1052" s="289" t="s">
        <v>2734</v>
      </c>
      <c r="N1052" s="289" t="s">
        <v>948</v>
      </c>
      <c r="O1052" s="289" t="s">
        <v>748</v>
      </c>
      <c r="P1052" s="289" t="str">
        <f>VLOOKUP(CAT_Details[[#This Row],[Delivery Bp Customer Code]],Table6[],2,0)</f>
        <v>No Loc</v>
      </c>
    </row>
    <row r="1053" spans="1:16" x14ac:dyDescent="0.25">
      <c r="A1053" s="289" t="s">
        <v>76</v>
      </c>
      <c r="B1053">
        <v>1</v>
      </c>
      <c r="C1053">
        <v>20</v>
      </c>
      <c r="D1053">
        <v>0.1</v>
      </c>
      <c r="E1053" s="289" t="s">
        <v>2861</v>
      </c>
      <c r="F1053">
        <v>5014116649</v>
      </c>
      <c r="G1053" s="276">
        <v>45596</v>
      </c>
      <c r="H1053">
        <v>20241025581445</v>
      </c>
      <c r="I1053">
        <v>9.6000000000000002E-2</v>
      </c>
      <c r="J1053" s="289" t="s">
        <v>350</v>
      </c>
      <c r="K1053" s="289" t="s">
        <v>2863</v>
      </c>
      <c r="L1053" s="289" t="s">
        <v>275</v>
      </c>
      <c r="M1053" s="289" t="s">
        <v>2734</v>
      </c>
      <c r="N1053" s="289" t="s">
        <v>948</v>
      </c>
      <c r="O1053" s="289" t="s">
        <v>748</v>
      </c>
      <c r="P1053" s="289" t="str">
        <f>VLOOKUP(CAT_Details[[#This Row],[Delivery Bp Customer Code]],Table6[],2,0)</f>
        <v>No Loc</v>
      </c>
    </row>
    <row r="1054" spans="1:16" x14ac:dyDescent="0.25">
      <c r="A1054" s="289" t="s">
        <v>285</v>
      </c>
      <c r="B1054">
        <v>25</v>
      </c>
      <c r="C1054">
        <v>9240</v>
      </c>
      <c r="D1054">
        <v>10</v>
      </c>
      <c r="E1054" s="289" t="s">
        <v>2864</v>
      </c>
      <c r="F1054">
        <v>5014072643</v>
      </c>
      <c r="G1054" s="276">
        <v>45596</v>
      </c>
      <c r="H1054">
        <v>20241017575903</v>
      </c>
      <c r="I1054">
        <v>24</v>
      </c>
      <c r="J1054" s="289" t="s">
        <v>383</v>
      </c>
      <c r="K1054" s="289" t="s">
        <v>2865</v>
      </c>
      <c r="L1054" s="289" t="s">
        <v>275</v>
      </c>
      <c r="M1054" s="289" t="s">
        <v>2753</v>
      </c>
      <c r="N1054" s="289" t="s">
        <v>386</v>
      </c>
      <c r="O1054" s="289" t="s">
        <v>291</v>
      </c>
      <c r="P1054" s="289" t="str">
        <f>VLOOKUP(CAT_Details[[#This Row],[Delivery Bp Customer Code]],Table6[],2,0)</f>
        <v>DX01-L5</v>
      </c>
    </row>
    <row r="1055" spans="1:16" x14ac:dyDescent="0.25">
      <c r="A1055" s="289" t="s">
        <v>285</v>
      </c>
      <c r="B1055">
        <v>14</v>
      </c>
      <c r="C1055">
        <v>1260</v>
      </c>
      <c r="D1055">
        <v>5.6</v>
      </c>
      <c r="E1055" s="289" t="s">
        <v>2866</v>
      </c>
      <c r="F1055">
        <v>5014073198</v>
      </c>
      <c r="G1055" s="276">
        <v>45596</v>
      </c>
      <c r="H1055">
        <v>20241021577612</v>
      </c>
      <c r="I1055">
        <v>13.44</v>
      </c>
      <c r="J1055" s="289" t="s">
        <v>345</v>
      </c>
      <c r="K1055" s="289" t="s">
        <v>2867</v>
      </c>
      <c r="L1055" s="289" t="s">
        <v>275</v>
      </c>
      <c r="M1055" s="289" t="s">
        <v>2868</v>
      </c>
      <c r="N1055" s="289" t="s">
        <v>512</v>
      </c>
      <c r="O1055" s="289" t="s">
        <v>291</v>
      </c>
      <c r="P1055" s="289" t="str">
        <f>VLOOKUP(CAT_Details[[#This Row],[Delivery Bp Customer Code]],Table6[],2,0)</f>
        <v>DX01-L5</v>
      </c>
    </row>
    <row r="1056" spans="1:16" x14ac:dyDescent="0.25">
      <c r="A1056" s="289" t="s">
        <v>285</v>
      </c>
      <c r="B1056">
        <v>10</v>
      </c>
      <c r="C1056">
        <v>1326</v>
      </c>
      <c r="D1056">
        <v>5</v>
      </c>
      <c r="E1056" s="289" t="s">
        <v>2869</v>
      </c>
      <c r="F1056">
        <v>5014087521</v>
      </c>
      <c r="G1056" s="276">
        <v>45596</v>
      </c>
      <c r="H1056">
        <v>20241022578947</v>
      </c>
      <c r="I1056">
        <v>12</v>
      </c>
      <c r="J1056" s="289" t="s">
        <v>287</v>
      </c>
      <c r="K1056" s="289" t="s">
        <v>2870</v>
      </c>
      <c r="L1056" s="289" t="s">
        <v>275</v>
      </c>
      <c r="M1056" s="289" t="s">
        <v>2871</v>
      </c>
      <c r="N1056" s="289" t="s">
        <v>889</v>
      </c>
      <c r="O1056" s="289" t="s">
        <v>291</v>
      </c>
      <c r="P1056" s="289" t="str">
        <f>VLOOKUP(CAT_Details[[#This Row],[Delivery Bp Customer Code]],Table6[],2,0)</f>
        <v>DX01-L5</v>
      </c>
    </row>
    <row r="1057" spans="1:16" x14ac:dyDescent="0.25">
      <c r="A1057" s="289" t="s">
        <v>285</v>
      </c>
      <c r="B1057">
        <v>1</v>
      </c>
      <c r="C1057">
        <v>389</v>
      </c>
      <c r="D1057">
        <v>0.4</v>
      </c>
      <c r="E1057" s="289" t="s">
        <v>2850</v>
      </c>
      <c r="F1057">
        <v>5014087815</v>
      </c>
      <c r="G1057" s="276">
        <v>45596</v>
      </c>
      <c r="H1057">
        <v>20241023579543</v>
      </c>
      <c r="I1057">
        <v>0.96</v>
      </c>
      <c r="J1057" s="289" t="s">
        <v>294</v>
      </c>
      <c r="K1057" s="289" t="s">
        <v>2872</v>
      </c>
      <c r="L1057" s="289" t="s">
        <v>275</v>
      </c>
      <c r="M1057" s="289" t="s">
        <v>2849</v>
      </c>
      <c r="N1057" s="289" t="s">
        <v>297</v>
      </c>
      <c r="O1057" s="289" t="s">
        <v>291</v>
      </c>
      <c r="P1057" s="289" t="str">
        <f>VLOOKUP(CAT_Details[[#This Row],[Delivery Bp Customer Code]],Table6[],2,0)</f>
        <v>DX01-L5</v>
      </c>
    </row>
    <row r="1058" spans="1:16" x14ac:dyDescent="0.25">
      <c r="A1058" s="289" t="s">
        <v>285</v>
      </c>
      <c r="B1058">
        <v>3</v>
      </c>
      <c r="C1058">
        <v>3450</v>
      </c>
      <c r="D1058">
        <v>1.2</v>
      </c>
      <c r="E1058" s="289" t="s">
        <v>2873</v>
      </c>
      <c r="F1058">
        <v>5014102359</v>
      </c>
      <c r="G1058" s="276">
        <v>45596</v>
      </c>
      <c r="H1058">
        <v>20241023579552</v>
      </c>
      <c r="I1058">
        <v>1.728</v>
      </c>
      <c r="J1058" s="289" t="s">
        <v>324</v>
      </c>
      <c r="K1058" s="289" t="s">
        <v>2874</v>
      </c>
      <c r="L1058" s="289" t="s">
        <v>275</v>
      </c>
      <c r="M1058" s="289" t="s">
        <v>2792</v>
      </c>
      <c r="N1058" s="289" t="s">
        <v>333</v>
      </c>
      <c r="O1058" s="289" t="s">
        <v>291</v>
      </c>
      <c r="P1058" s="289" t="str">
        <f>VLOOKUP(CAT_Details[[#This Row],[Delivery Bp Customer Code]],Table6[],2,0)</f>
        <v>DX01-L5</v>
      </c>
    </row>
    <row r="1059" spans="1:16" x14ac:dyDescent="0.25">
      <c r="A1059" s="289" t="s">
        <v>285</v>
      </c>
      <c r="B1059">
        <v>29</v>
      </c>
      <c r="C1059">
        <v>2980</v>
      </c>
      <c r="D1059">
        <v>7.4</v>
      </c>
      <c r="E1059" s="289" t="s">
        <v>2875</v>
      </c>
      <c r="F1059">
        <v>5014102384</v>
      </c>
      <c r="G1059" s="276">
        <v>45596</v>
      </c>
      <c r="H1059">
        <v>20241023580151</v>
      </c>
      <c r="I1059">
        <v>7.1040000000000001</v>
      </c>
      <c r="J1059" s="289" t="s">
        <v>324</v>
      </c>
      <c r="K1059" s="289" t="s">
        <v>2876</v>
      </c>
      <c r="L1059" s="289" t="s">
        <v>275</v>
      </c>
      <c r="M1059" s="289" t="s">
        <v>2877</v>
      </c>
      <c r="N1059" s="289" t="s">
        <v>579</v>
      </c>
      <c r="O1059" s="289" t="s">
        <v>291</v>
      </c>
      <c r="P1059" s="289" t="str">
        <f>VLOOKUP(CAT_Details[[#This Row],[Delivery Bp Customer Code]],Table6[],2,0)</f>
        <v>DX01-L5</v>
      </c>
    </row>
    <row r="1060" spans="1:16" x14ac:dyDescent="0.25">
      <c r="A1060" s="289" t="s">
        <v>285</v>
      </c>
      <c r="B1060">
        <v>2</v>
      </c>
      <c r="C1060">
        <v>149.19999999999999</v>
      </c>
      <c r="D1060">
        <v>0.45</v>
      </c>
      <c r="E1060" s="289" t="s">
        <v>2878</v>
      </c>
      <c r="F1060">
        <v>5014116169</v>
      </c>
      <c r="G1060" s="276">
        <v>45596</v>
      </c>
      <c r="H1060">
        <v>20241025581390</v>
      </c>
      <c r="I1060">
        <v>0.52200000000000002</v>
      </c>
      <c r="J1060" s="289" t="s">
        <v>350</v>
      </c>
      <c r="K1060" s="289" t="s">
        <v>2879</v>
      </c>
      <c r="L1060" s="289" t="s">
        <v>275</v>
      </c>
      <c r="M1060" s="289" t="s">
        <v>2734</v>
      </c>
      <c r="N1060" s="289" t="s">
        <v>602</v>
      </c>
      <c r="O1060" s="289" t="s">
        <v>291</v>
      </c>
      <c r="P1060" s="289" t="str">
        <f>VLOOKUP(CAT_Details[[#This Row],[Delivery Bp Customer Code]],Table6[],2,0)</f>
        <v>DX01-L5</v>
      </c>
    </row>
    <row r="1061" spans="1:16" x14ac:dyDescent="0.25">
      <c r="A1061" s="289" t="s">
        <v>285</v>
      </c>
      <c r="B1061">
        <v>4</v>
      </c>
      <c r="C1061">
        <v>672</v>
      </c>
      <c r="D1061">
        <v>1.6</v>
      </c>
      <c r="E1061" s="289" t="s">
        <v>2880</v>
      </c>
      <c r="F1061">
        <v>5014118403</v>
      </c>
      <c r="G1061" s="276">
        <v>45596</v>
      </c>
      <c r="H1061">
        <v>20241025581708</v>
      </c>
      <c r="I1061">
        <v>3.1579999999999999</v>
      </c>
      <c r="J1061" s="289" t="s">
        <v>287</v>
      </c>
      <c r="K1061" s="289" t="s">
        <v>2881</v>
      </c>
      <c r="L1061" s="289" t="s">
        <v>275</v>
      </c>
      <c r="M1061" s="289" t="s">
        <v>2882</v>
      </c>
      <c r="N1061" s="289" t="s">
        <v>814</v>
      </c>
      <c r="O1061" s="289" t="s">
        <v>291</v>
      </c>
      <c r="P1061" s="289" t="str">
        <f>VLOOKUP(CAT_Details[[#This Row],[Delivery Bp Customer Code]],Table6[],2,0)</f>
        <v>DX01-L5</v>
      </c>
    </row>
    <row r="1062" spans="1:16" x14ac:dyDescent="0.25">
      <c r="A1062" s="289" t="s">
        <v>285</v>
      </c>
      <c r="B1062">
        <v>1</v>
      </c>
      <c r="C1062">
        <v>180</v>
      </c>
      <c r="D1062">
        <v>0.4</v>
      </c>
      <c r="E1062" s="289" t="s">
        <v>2880</v>
      </c>
      <c r="F1062">
        <v>5014118406</v>
      </c>
      <c r="G1062" s="276">
        <v>45596</v>
      </c>
      <c r="H1062" s="5">
        <v>20241025581713</v>
      </c>
      <c r="I1062">
        <v>0.76800000000000002</v>
      </c>
      <c r="J1062" s="289" t="s">
        <v>287</v>
      </c>
      <c r="K1062" s="289" t="s">
        <v>2883</v>
      </c>
      <c r="L1062" s="289" t="s">
        <v>275</v>
      </c>
      <c r="M1062" s="289" t="s">
        <v>2882</v>
      </c>
      <c r="N1062" s="289" t="s">
        <v>814</v>
      </c>
      <c r="O1062" s="289" t="s">
        <v>291</v>
      </c>
      <c r="P1062" s="289" t="str">
        <f>VLOOKUP(CAT_Details[[#This Row],[Delivery Bp Customer Code]],Table6[],2,0)</f>
        <v>DX01-L5</v>
      </c>
    </row>
    <row r="1063" spans="1:16" x14ac:dyDescent="0.25">
      <c r="A1063" s="289" t="s">
        <v>285</v>
      </c>
      <c r="B1063">
        <v>5</v>
      </c>
      <c r="C1063">
        <v>995</v>
      </c>
      <c r="D1063">
        <v>2.44</v>
      </c>
      <c r="E1063" s="289" t="s">
        <v>2884</v>
      </c>
      <c r="F1063">
        <v>5014131911</v>
      </c>
      <c r="G1063" s="276">
        <v>45596</v>
      </c>
      <c r="H1063" s="5">
        <v>20241021577239</v>
      </c>
      <c r="I1063">
        <v>5.2649999999999997</v>
      </c>
      <c r="J1063" s="289" t="s">
        <v>345</v>
      </c>
      <c r="K1063" s="289" t="s">
        <v>2885</v>
      </c>
      <c r="L1063" s="289" t="s">
        <v>275</v>
      </c>
      <c r="M1063" s="289" t="s">
        <v>2868</v>
      </c>
      <c r="N1063" s="289" t="s">
        <v>415</v>
      </c>
      <c r="O1063" s="289" t="s">
        <v>291</v>
      </c>
      <c r="P1063" s="289" t="str">
        <f>VLOOKUP(CAT_Details[[#This Row],[Delivery Bp Customer Code]],Table6[],2,0)</f>
        <v>DX01-L5</v>
      </c>
    </row>
    <row r="1064" spans="1:16" x14ac:dyDescent="0.25">
      <c r="A1064" s="289" t="s">
        <v>521</v>
      </c>
      <c r="B1064">
        <v>7</v>
      </c>
      <c r="C1064">
        <v>280</v>
      </c>
      <c r="D1064">
        <v>2.8</v>
      </c>
      <c r="E1064" s="289" t="s">
        <v>2845</v>
      </c>
      <c r="F1064">
        <v>5014072570</v>
      </c>
      <c r="G1064" s="276">
        <v>45596</v>
      </c>
      <c r="H1064">
        <v>20241022578181</v>
      </c>
      <c r="I1064">
        <v>3.36</v>
      </c>
      <c r="J1064" s="289" t="s">
        <v>383</v>
      </c>
      <c r="K1064" s="289" t="s">
        <v>2886</v>
      </c>
      <c r="L1064" s="289" t="s">
        <v>275</v>
      </c>
      <c r="M1064" s="289" t="s">
        <v>2674</v>
      </c>
      <c r="N1064" s="289" t="s">
        <v>609</v>
      </c>
      <c r="O1064" s="289" t="s">
        <v>525</v>
      </c>
      <c r="P1064" s="289" t="str">
        <f>VLOOKUP(CAT_Details[[#This Row],[Delivery Bp Customer Code]],Table6[],2,0)</f>
        <v>No Loc</v>
      </c>
    </row>
    <row r="1065" spans="1:16" x14ac:dyDescent="0.25">
      <c r="A1065" s="289" t="s">
        <v>272</v>
      </c>
      <c r="B1065">
        <v>2</v>
      </c>
      <c r="C1065">
        <v>1020</v>
      </c>
      <c r="D1065">
        <v>0.8</v>
      </c>
      <c r="E1065" s="289" t="s">
        <v>2887</v>
      </c>
      <c r="F1065">
        <v>5014072569</v>
      </c>
      <c r="G1065" s="276">
        <v>45596</v>
      </c>
      <c r="H1065" s="5">
        <v>20241017575650</v>
      </c>
      <c r="I1065">
        <v>1.92</v>
      </c>
      <c r="J1065" s="289" t="s">
        <v>324</v>
      </c>
      <c r="K1065" s="289" t="s">
        <v>2888</v>
      </c>
      <c r="L1065" s="289" t="s">
        <v>275</v>
      </c>
      <c r="M1065" s="289" t="s">
        <v>2714</v>
      </c>
      <c r="N1065" s="289" t="s">
        <v>622</v>
      </c>
      <c r="O1065" s="289" t="s">
        <v>277</v>
      </c>
      <c r="P1065" s="289" t="str">
        <f>VLOOKUP(CAT_Details[[#This Row],[Delivery Bp Customer Code]],Table6[],2,0)</f>
        <v>U2-L5</v>
      </c>
    </row>
    <row r="1066" spans="1:16" x14ac:dyDescent="0.25">
      <c r="A1066" s="289" t="s">
        <v>272</v>
      </c>
      <c r="B1066">
        <v>2</v>
      </c>
      <c r="C1066">
        <v>70</v>
      </c>
      <c r="D1066">
        <v>0.44</v>
      </c>
      <c r="E1066" s="289" t="s">
        <v>2889</v>
      </c>
      <c r="F1066">
        <v>5014102400</v>
      </c>
      <c r="G1066" s="276">
        <v>45596</v>
      </c>
      <c r="H1066">
        <v>20241023579813</v>
      </c>
      <c r="I1066">
        <v>1.194</v>
      </c>
      <c r="J1066" s="289" t="s">
        <v>324</v>
      </c>
      <c r="K1066" s="289" t="s">
        <v>2890</v>
      </c>
      <c r="L1066" s="289" t="s">
        <v>275</v>
      </c>
      <c r="M1066" s="289" t="s">
        <v>2877</v>
      </c>
      <c r="N1066" s="289" t="s">
        <v>612</v>
      </c>
      <c r="O1066" s="289" t="s">
        <v>277</v>
      </c>
      <c r="P1066" s="289" t="str">
        <f>VLOOKUP(CAT_Details[[#This Row],[Delivery Bp Customer Code]],Table6[],2,0)</f>
        <v>U2-L5</v>
      </c>
    </row>
    <row r="1067" spans="1:16" x14ac:dyDescent="0.25">
      <c r="A1067" s="289" t="s">
        <v>272</v>
      </c>
      <c r="B1067">
        <v>20</v>
      </c>
      <c r="C1067">
        <v>2520</v>
      </c>
      <c r="D1067">
        <v>8</v>
      </c>
      <c r="E1067" s="289" t="s">
        <v>2891</v>
      </c>
      <c r="F1067">
        <v>5014116380</v>
      </c>
      <c r="G1067" s="276">
        <v>45596</v>
      </c>
      <c r="H1067">
        <v>20241025581388</v>
      </c>
      <c r="I1067">
        <v>18.239999999999998</v>
      </c>
      <c r="J1067" s="289" t="s">
        <v>350</v>
      </c>
      <c r="K1067" s="289" t="s">
        <v>2892</v>
      </c>
      <c r="L1067" s="289" t="s">
        <v>275</v>
      </c>
      <c r="M1067" s="289" t="s">
        <v>2734</v>
      </c>
      <c r="N1067" s="289" t="s">
        <v>472</v>
      </c>
      <c r="O1067" s="289" t="s">
        <v>277</v>
      </c>
      <c r="P1067" s="289" t="str">
        <f>VLOOKUP(CAT_Details[[#This Row],[Delivery Bp Customer Code]],Table6[],2,0)</f>
        <v>U2-L5</v>
      </c>
    </row>
    <row r="1068" spans="1:16" x14ac:dyDescent="0.25">
      <c r="A1068" s="289" t="s">
        <v>272</v>
      </c>
      <c r="B1068">
        <v>44</v>
      </c>
      <c r="C1068">
        <v>4351.8599999999997</v>
      </c>
      <c r="D1068">
        <v>17.899999999999999</v>
      </c>
      <c r="E1068" s="289" t="s">
        <v>2893</v>
      </c>
      <c r="F1068">
        <v>5014119001</v>
      </c>
      <c r="G1068" s="276">
        <v>45596</v>
      </c>
      <c r="H1068">
        <v>20241025581523</v>
      </c>
      <c r="I1068">
        <v>29.417000000000002</v>
      </c>
      <c r="J1068" s="289" t="s">
        <v>350</v>
      </c>
      <c r="K1068" s="289" t="s">
        <v>2894</v>
      </c>
      <c r="L1068" s="289" t="s">
        <v>275</v>
      </c>
      <c r="M1068" s="289" t="s">
        <v>2786</v>
      </c>
      <c r="N1068" s="289" t="s">
        <v>625</v>
      </c>
      <c r="O1068" s="289" t="s">
        <v>277</v>
      </c>
      <c r="P1068" s="289" t="str">
        <f>VLOOKUP(CAT_Details[[#This Row],[Delivery Bp Customer Code]],Table6[],2,0)</f>
        <v>U2-L5</v>
      </c>
    </row>
    <row r="1069" spans="1:16" x14ac:dyDescent="0.25">
      <c r="A1069" s="289" t="s">
        <v>75</v>
      </c>
      <c r="B1069">
        <v>4</v>
      </c>
      <c r="C1069">
        <v>2343</v>
      </c>
      <c r="D1069">
        <v>1.6</v>
      </c>
      <c r="E1069" s="289" t="s">
        <v>2895</v>
      </c>
      <c r="F1069">
        <v>5014116905</v>
      </c>
      <c r="G1069" s="276">
        <v>45597</v>
      </c>
      <c r="H1069" s="5">
        <v>20241023579579</v>
      </c>
      <c r="I1069">
        <v>2.1120000000000001</v>
      </c>
      <c r="J1069" s="289" t="s">
        <v>350</v>
      </c>
      <c r="K1069" s="289" t="s">
        <v>2896</v>
      </c>
      <c r="L1069" s="289" t="s">
        <v>275</v>
      </c>
      <c r="M1069" s="289" t="s">
        <v>2734</v>
      </c>
      <c r="N1069" s="289" t="s">
        <v>2897</v>
      </c>
      <c r="O1069" s="289" t="s">
        <v>2173</v>
      </c>
      <c r="P1069" s="289" t="str">
        <f>VLOOKUP(CAT_Details[[#This Row],[Delivery Bp Customer Code]],Table6[],2,0)</f>
        <v>OYL1</v>
      </c>
    </row>
    <row r="1070" spans="1:16" x14ac:dyDescent="0.25">
      <c r="A1070" s="289" t="s">
        <v>278</v>
      </c>
      <c r="B1070">
        <v>8</v>
      </c>
      <c r="C1070">
        <v>4680</v>
      </c>
      <c r="D1070">
        <v>3.2</v>
      </c>
      <c r="E1070" s="289" t="s">
        <v>2898</v>
      </c>
      <c r="F1070">
        <v>5014088005</v>
      </c>
      <c r="G1070" s="276">
        <v>45600</v>
      </c>
      <c r="H1070">
        <v>20241016574553</v>
      </c>
      <c r="I1070">
        <v>7.44</v>
      </c>
      <c r="J1070" s="289" t="s">
        <v>401</v>
      </c>
      <c r="K1070" s="289" t="s">
        <v>2899</v>
      </c>
      <c r="L1070" s="289" t="s">
        <v>275</v>
      </c>
      <c r="M1070" s="289" t="s">
        <v>2900</v>
      </c>
      <c r="N1070" s="289" t="s">
        <v>1378</v>
      </c>
      <c r="O1070" s="289" t="s">
        <v>498</v>
      </c>
      <c r="P1070" s="289" t="str">
        <f>VLOOKUP(CAT_Details[[#This Row],[Delivery Bp Customer Code]],Table6[],2,0)</f>
        <v>DK-BM01</v>
      </c>
    </row>
    <row r="1071" spans="1:16" x14ac:dyDescent="0.25">
      <c r="A1071" s="289" t="s">
        <v>278</v>
      </c>
      <c r="B1071">
        <v>2</v>
      </c>
      <c r="C1071">
        <v>837.2</v>
      </c>
      <c r="D1071">
        <v>0.4</v>
      </c>
      <c r="E1071" s="289" t="s">
        <v>2901</v>
      </c>
      <c r="F1071">
        <v>5014116317</v>
      </c>
      <c r="G1071" s="276">
        <v>45600</v>
      </c>
      <c r="H1071">
        <v>20241025581911</v>
      </c>
      <c r="I1071">
        <v>1.92</v>
      </c>
      <c r="J1071" s="289" t="s">
        <v>280</v>
      </c>
      <c r="K1071" s="289" t="s">
        <v>2902</v>
      </c>
      <c r="L1071" s="289" t="s">
        <v>275</v>
      </c>
      <c r="M1071" s="289" t="s">
        <v>2903</v>
      </c>
      <c r="N1071" s="289" t="s">
        <v>1132</v>
      </c>
      <c r="O1071" s="289" t="s">
        <v>498</v>
      </c>
      <c r="P1071" s="289" t="str">
        <f>VLOOKUP(CAT_Details[[#This Row],[Delivery Bp Customer Code]],Table6[],2,0)</f>
        <v>DK-BM01</v>
      </c>
    </row>
    <row r="1072" spans="1:16" x14ac:dyDescent="0.25">
      <c r="A1072" s="289" t="s">
        <v>278</v>
      </c>
      <c r="B1072">
        <v>6</v>
      </c>
      <c r="C1072">
        <v>3260.4</v>
      </c>
      <c r="D1072">
        <v>2.4</v>
      </c>
      <c r="E1072" s="289" t="s">
        <v>2904</v>
      </c>
      <c r="F1072">
        <v>5014116807</v>
      </c>
      <c r="G1072" s="276">
        <v>45600</v>
      </c>
      <c r="H1072">
        <v>20241025581898</v>
      </c>
      <c r="I1072">
        <v>5.76</v>
      </c>
      <c r="J1072" s="289" t="s">
        <v>280</v>
      </c>
      <c r="K1072" s="289" t="s">
        <v>2905</v>
      </c>
      <c r="L1072" s="289" t="s">
        <v>275</v>
      </c>
      <c r="M1072" s="289" t="s">
        <v>2819</v>
      </c>
      <c r="N1072" s="289" t="s">
        <v>566</v>
      </c>
      <c r="O1072" s="289" t="s">
        <v>498</v>
      </c>
      <c r="P1072" s="289" t="str">
        <f>VLOOKUP(CAT_Details[[#This Row],[Delivery Bp Customer Code]],Table6[],2,0)</f>
        <v>DK-BM01</v>
      </c>
    </row>
    <row r="1073" spans="1:16" x14ac:dyDescent="0.25">
      <c r="A1073" s="289" t="s">
        <v>278</v>
      </c>
      <c r="B1073">
        <v>1</v>
      </c>
      <c r="C1073">
        <v>6</v>
      </c>
      <c r="D1073">
        <v>0.05</v>
      </c>
      <c r="E1073" s="289" t="s">
        <v>2906</v>
      </c>
      <c r="F1073">
        <v>5014131165</v>
      </c>
      <c r="G1073" s="276">
        <v>45600</v>
      </c>
      <c r="H1073" s="5">
        <v>20241025581717</v>
      </c>
      <c r="I1073">
        <v>0.02</v>
      </c>
      <c r="J1073" s="289" t="s">
        <v>350</v>
      </c>
      <c r="K1073" s="289" t="s">
        <v>2907</v>
      </c>
      <c r="L1073" s="289" t="s">
        <v>275</v>
      </c>
      <c r="M1073" s="289" t="s">
        <v>2908</v>
      </c>
      <c r="N1073" s="289" t="s">
        <v>1831</v>
      </c>
      <c r="O1073" s="289" t="s">
        <v>498</v>
      </c>
      <c r="P1073" s="289" t="str">
        <f>VLOOKUP(CAT_Details[[#This Row],[Delivery Bp Customer Code]],Table6[],2,0)</f>
        <v>DK-BM01</v>
      </c>
    </row>
    <row r="1074" spans="1:16" x14ac:dyDescent="0.25">
      <c r="A1074" s="289" t="s">
        <v>278</v>
      </c>
      <c r="B1074">
        <v>28</v>
      </c>
      <c r="C1074">
        <v>4590</v>
      </c>
      <c r="D1074">
        <v>11.2</v>
      </c>
      <c r="E1074" s="289" t="s">
        <v>2909</v>
      </c>
      <c r="F1074">
        <v>5014131583</v>
      </c>
      <c r="G1074" s="276">
        <v>45600</v>
      </c>
      <c r="H1074">
        <v>20241028582440</v>
      </c>
      <c r="I1074">
        <v>26.88</v>
      </c>
      <c r="J1074" s="289" t="s">
        <v>324</v>
      </c>
      <c r="K1074" s="289" t="s">
        <v>2910</v>
      </c>
      <c r="L1074" s="289" t="s">
        <v>275</v>
      </c>
      <c r="M1074" s="289" t="s">
        <v>2911</v>
      </c>
      <c r="N1074" s="289" t="s">
        <v>343</v>
      </c>
      <c r="O1074" s="289" t="s">
        <v>498</v>
      </c>
      <c r="P1074" s="289" t="str">
        <f>VLOOKUP(CAT_Details[[#This Row],[Delivery Bp Customer Code]],Table6[],2,0)</f>
        <v>DK-BM01</v>
      </c>
    </row>
    <row r="1075" spans="1:16" x14ac:dyDescent="0.25">
      <c r="A1075" s="289" t="s">
        <v>278</v>
      </c>
      <c r="B1075">
        <v>2</v>
      </c>
      <c r="C1075">
        <v>1500</v>
      </c>
      <c r="D1075">
        <v>0.8</v>
      </c>
      <c r="E1075" s="289" t="s">
        <v>2912</v>
      </c>
      <c r="F1075">
        <v>5014131988</v>
      </c>
      <c r="G1075" s="276">
        <v>45600</v>
      </c>
      <c r="H1075">
        <v>20241011571502</v>
      </c>
      <c r="I1075">
        <v>1.8240000000000001</v>
      </c>
      <c r="J1075" s="289" t="s">
        <v>280</v>
      </c>
      <c r="K1075" s="289" t="s">
        <v>2913</v>
      </c>
      <c r="L1075" s="289" t="s">
        <v>275</v>
      </c>
      <c r="M1075" s="289" t="s">
        <v>2819</v>
      </c>
      <c r="N1075" s="289" t="s">
        <v>1402</v>
      </c>
      <c r="O1075" s="289" t="s">
        <v>498</v>
      </c>
      <c r="P1075" s="289" t="str">
        <f>VLOOKUP(CAT_Details[[#This Row],[Delivery Bp Customer Code]],Table6[],2,0)</f>
        <v>DK-BM01</v>
      </c>
    </row>
    <row r="1076" spans="1:16" x14ac:dyDescent="0.25">
      <c r="A1076" s="289" t="s">
        <v>278</v>
      </c>
      <c r="B1076">
        <v>14</v>
      </c>
      <c r="C1076">
        <v>6846</v>
      </c>
      <c r="D1076">
        <v>5.6</v>
      </c>
      <c r="E1076" s="289" t="s">
        <v>2914</v>
      </c>
      <c r="F1076">
        <v>5014132180</v>
      </c>
      <c r="G1076" s="276">
        <v>45600</v>
      </c>
      <c r="H1076" s="5">
        <v>20241008568238</v>
      </c>
      <c r="I1076">
        <v>13.44</v>
      </c>
      <c r="J1076" s="289" t="s">
        <v>324</v>
      </c>
      <c r="K1076" s="289" t="s">
        <v>2915</v>
      </c>
      <c r="L1076" s="289" t="s">
        <v>275</v>
      </c>
      <c r="M1076" s="289" t="s">
        <v>2857</v>
      </c>
      <c r="N1076" s="289" t="s">
        <v>340</v>
      </c>
      <c r="O1076" s="289" t="s">
        <v>498</v>
      </c>
      <c r="P1076" s="289" t="str">
        <f>VLOOKUP(CAT_Details[[#This Row],[Delivery Bp Customer Code]],Table6[],2,0)</f>
        <v>DK-BM01</v>
      </c>
    </row>
    <row r="1077" spans="1:16" x14ac:dyDescent="0.25">
      <c r="A1077" s="289" t="s">
        <v>278</v>
      </c>
      <c r="B1077">
        <v>8</v>
      </c>
      <c r="C1077">
        <v>4165</v>
      </c>
      <c r="D1077">
        <v>3.2</v>
      </c>
      <c r="E1077" s="289" t="s">
        <v>2916</v>
      </c>
      <c r="F1077">
        <v>5014147390</v>
      </c>
      <c r="G1077" s="276">
        <v>45600</v>
      </c>
      <c r="H1077">
        <v>20241029583342</v>
      </c>
      <c r="I1077">
        <v>7.2960000000000003</v>
      </c>
      <c r="J1077" s="289" t="s">
        <v>350</v>
      </c>
      <c r="K1077" s="289" t="s">
        <v>2917</v>
      </c>
      <c r="L1077" s="289" t="s">
        <v>275</v>
      </c>
      <c r="M1077" s="289" t="s">
        <v>2918</v>
      </c>
      <c r="N1077" s="289" t="s">
        <v>999</v>
      </c>
      <c r="O1077" s="289" t="s">
        <v>498</v>
      </c>
      <c r="P1077" s="289" t="str">
        <f>VLOOKUP(CAT_Details[[#This Row],[Delivery Bp Customer Code]],Table6[],2,0)</f>
        <v>DK-BM01</v>
      </c>
    </row>
    <row r="1078" spans="1:16" x14ac:dyDescent="0.25">
      <c r="A1078" s="289" t="s">
        <v>75</v>
      </c>
      <c r="B1078">
        <v>1</v>
      </c>
      <c r="C1078">
        <v>22.02</v>
      </c>
      <c r="D1078">
        <v>0.2</v>
      </c>
      <c r="E1078" s="289" t="s">
        <v>2919</v>
      </c>
      <c r="F1078">
        <v>5014116124</v>
      </c>
      <c r="G1078" s="276">
        <v>45600</v>
      </c>
      <c r="H1078" s="5">
        <v>20241024580836</v>
      </c>
      <c r="I1078">
        <v>0.24</v>
      </c>
      <c r="J1078" s="289" t="s">
        <v>280</v>
      </c>
      <c r="K1078" s="289" t="s">
        <v>2920</v>
      </c>
      <c r="L1078" s="289" t="s">
        <v>275</v>
      </c>
      <c r="M1078" s="289" t="s">
        <v>2789</v>
      </c>
      <c r="N1078" s="289" t="s">
        <v>2921</v>
      </c>
      <c r="O1078" s="289" t="s">
        <v>2173</v>
      </c>
      <c r="P1078" s="289" t="str">
        <f>VLOOKUP(CAT_Details[[#This Row],[Delivery Bp Customer Code]],Table6[],2,0)</f>
        <v>OYL1</v>
      </c>
    </row>
    <row r="1079" spans="1:16" x14ac:dyDescent="0.25">
      <c r="A1079" s="289" t="s">
        <v>75</v>
      </c>
      <c r="B1079">
        <v>1</v>
      </c>
      <c r="C1079">
        <v>183</v>
      </c>
      <c r="D1079">
        <v>0.4</v>
      </c>
      <c r="E1079" s="289" t="s">
        <v>2922</v>
      </c>
      <c r="F1079">
        <v>5014116146</v>
      </c>
      <c r="G1079" s="276">
        <v>45600</v>
      </c>
      <c r="H1079">
        <v>20241022578684</v>
      </c>
      <c r="I1079">
        <v>0.48</v>
      </c>
      <c r="J1079" s="289" t="s">
        <v>280</v>
      </c>
      <c r="K1079" s="289" t="s">
        <v>2923</v>
      </c>
      <c r="L1079" s="289" t="s">
        <v>275</v>
      </c>
      <c r="M1079" s="289" t="s">
        <v>2789</v>
      </c>
      <c r="N1079" s="289" t="s">
        <v>643</v>
      </c>
      <c r="O1079" s="289" t="s">
        <v>2173</v>
      </c>
      <c r="P1079" s="289" t="str">
        <f>VLOOKUP(CAT_Details[[#This Row],[Delivery Bp Customer Code]],Table6[],2,0)</f>
        <v>OYL1</v>
      </c>
    </row>
    <row r="1080" spans="1:16" x14ac:dyDescent="0.25">
      <c r="A1080" s="289" t="s">
        <v>75</v>
      </c>
      <c r="B1080">
        <v>4</v>
      </c>
      <c r="C1080">
        <v>1483</v>
      </c>
      <c r="D1080">
        <v>1.4</v>
      </c>
      <c r="E1080" s="289" t="s">
        <v>2924</v>
      </c>
      <c r="F1080">
        <v>5014116221</v>
      </c>
      <c r="G1080" s="276">
        <v>45600</v>
      </c>
      <c r="H1080">
        <v>20241025581606</v>
      </c>
      <c r="I1080">
        <v>2.2080000000000002</v>
      </c>
      <c r="J1080" s="289" t="s">
        <v>324</v>
      </c>
      <c r="K1080" s="289" t="s">
        <v>2925</v>
      </c>
      <c r="L1080" s="289" t="s">
        <v>275</v>
      </c>
      <c r="M1080" s="289" t="s">
        <v>2926</v>
      </c>
      <c r="N1080" s="289" t="s">
        <v>2242</v>
      </c>
      <c r="O1080" s="289" t="s">
        <v>2173</v>
      </c>
      <c r="P1080" s="289" t="str">
        <f>VLOOKUP(CAT_Details[[#This Row],[Delivery Bp Customer Code]],Table6[],2,0)</f>
        <v>OYL1</v>
      </c>
    </row>
    <row r="1081" spans="1:16" x14ac:dyDescent="0.25">
      <c r="A1081" s="289" t="s">
        <v>75</v>
      </c>
      <c r="B1081">
        <v>1</v>
      </c>
      <c r="C1081">
        <v>41</v>
      </c>
      <c r="D1081">
        <v>0.2</v>
      </c>
      <c r="E1081" s="289" t="s">
        <v>2927</v>
      </c>
      <c r="F1081">
        <v>5014116305</v>
      </c>
      <c r="G1081" s="276">
        <v>45600</v>
      </c>
      <c r="H1081" s="5">
        <v>20241024581038</v>
      </c>
      <c r="I1081">
        <v>0.24</v>
      </c>
      <c r="J1081" s="289" t="s">
        <v>280</v>
      </c>
      <c r="K1081" s="289" t="s">
        <v>2928</v>
      </c>
      <c r="L1081" s="289" t="s">
        <v>275</v>
      </c>
      <c r="M1081" s="289" t="s">
        <v>2789</v>
      </c>
      <c r="N1081" s="289" t="s">
        <v>2929</v>
      </c>
      <c r="O1081" s="289" t="s">
        <v>2173</v>
      </c>
      <c r="P1081" s="289" t="str">
        <f>VLOOKUP(CAT_Details[[#This Row],[Delivery Bp Customer Code]],Table6[],2,0)</f>
        <v>OYL1</v>
      </c>
    </row>
    <row r="1082" spans="1:16" x14ac:dyDescent="0.25">
      <c r="A1082" s="289" t="s">
        <v>75</v>
      </c>
      <c r="B1082">
        <v>3</v>
      </c>
      <c r="C1082">
        <v>1508</v>
      </c>
      <c r="D1082">
        <v>1</v>
      </c>
      <c r="E1082" s="289" t="s">
        <v>2930</v>
      </c>
      <c r="F1082">
        <v>5014116557</v>
      </c>
      <c r="G1082" s="276">
        <v>45600</v>
      </c>
      <c r="H1082">
        <v>20241024580615</v>
      </c>
      <c r="I1082">
        <v>1.44</v>
      </c>
      <c r="J1082" s="289" t="s">
        <v>324</v>
      </c>
      <c r="K1082" s="289" t="s">
        <v>2931</v>
      </c>
      <c r="L1082" s="289" t="s">
        <v>275</v>
      </c>
      <c r="M1082" s="289" t="s">
        <v>2857</v>
      </c>
      <c r="N1082" s="289" t="s">
        <v>2932</v>
      </c>
      <c r="O1082" s="289" t="s">
        <v>2173</v>
      </c>
      <c r="P1082" s="289" t="str">
        <f>VLOOKUP(CAT_Details[[#This Row],[Delivery Bp Customer Code]],Table6[],2,0)</f>
        <v>OYL1</v>
      </c>
    </row>
    <row r="1083" spans="1:16" x14ac:dyDescent="0.25">
      <c r="A1083" s="289" t="s">
        <v>75</v>
      </c>
      <c r="B1083">
        <v>16</v>
      </c>
      <c r="C1083">
        <v>5400</v>
      </c>
      <c r="D1083">
        <v>6.4</v>
      </c>
      <c r="E1083" s="289" t="s">
        <v>2933</v>
      </c>
      <c r="F1083">
        <v>5014118404</v>
      </c>
      <c r="G1083" s="276">
        <v>45600</v>
      </c>
      <c r="H1083" s="5">
        <v>20241024581035</v>
      </c>
      <c r="I1083">
        <v>18.431999999999999</v>
      </c>
      <c r="J1083" s="289" t="s">
        <v>294</v>
      </c>
      <c r="K1083" s="289" t="s">
        <v>2934</v>
      </c>
      <c r="L1083" s="289" t="s">
        <v>275</v>
      </c>
      <c r="M1083" s="289" t="s">
        <v>2935</v>
      </c>
      <c r="N1083" s="289" t="s">
        <v>2936</v>
      </c>
      <c r="O1083" s="289" t="s">
        <v>2173</v>
      </c>
      <c r="P1083" s="289" t="str">
        <f>VLOOKUP(CAT_Details[[#This Row],[Delivery Bp Customer Code]],Table6[],2,0)</f>
        <v>OYL1</v>
      </c>
    </row>
    <row r="1084" spans="1:16" x14ac:dyDescent="0.25">
      <c r="A1084" s="289" t="s">
        <v>75</v>
      </c>
      <c r="B1084">
        <v>5</v>
      </c>
      <c r="C1084">
        <v>1545</v>
      </c>
      <c r="D1084">
        <v>2</v>
      </c>
      <c r="E1084" s="289" t="s">
        <v>2937</v>
      </c>
      <c r="F1084">
        <v>5014119140</v>
      </c>
      <c r="G1084" s="276">
        <v>45600</v>
      </c>
      <c r="H1084">
        <v>20241023579413</v>
      </c>
      <c r="I1084">
        <v>3.6</v>
      </c>
      <c r="J1084" s="289" t="s">
        <v>324</v>
      </c>
      <c r="K1084" s="289" t="s">
        <v>2938</v>
      </c>
      <c r="L1084" s="289" t="s">
        <v>275</v>
      </c>
      <c r="M1084" s="289" t="s">
        <v>2926</v>
      </c>
      <c r="N1084" s="289" t="s">
        <v>2939</v>
      </c>
      <c r="O1084" s="289" t="s">
        <v>2173</v>
      </c>
      <c r="P1084" s="289" t="str">
        <f>VLOOKUP(CAT_Details[[#This Row],[Delivery Bp Customer Code]],Table6[],2,0)</f>
        <v>OYL1</v>
      </c>
    </row>
    <row r="1085" spans="1:16" x14ac:dyDescent="0.25">
      <c r="A1085" s="289" t="s">
        <v>75</v>
      </c>
      <c r="B1085">
        <v>9</v>
      </c>
      <c r="C1085">
        <v>789</v>
      </c>
      <c r="D1085">
        <v>1.7</v>
      </c>
      <c r="E1085" s="289" t="s">
        <v>2940</v>
      </c>
      <c r="F1085">
        <v>5014131943</v>
      </c>
      <c r="G1085" s="276">
        <v>45600</v>
      </c>
      <c r="H1085">
        <v>20241023579979</v>
      </c>
      <c r="I1085">
        <v>1.0349999999999999</v>
      </c>
      <c r="J1085" s="289" t="s">
        <v>280</v>
      </c>
      <c r="K1085" s="289" t="s">
        <v>2941</v>
      </c>
      <c r="L1085" s="289" t="s">
        <v>275</v>
      </c>
      <c r="M1085" s="289" t="s">
        <v>2789</v>
      </c>
      <c r="N1085" s="289" t="s">
        <v>2942</v>
      </c>
      <c r="O1085" s="289" t="s">
        <v>2173</v>
      </c>
      <c r="P1085" s="289" t="str">
        <f>VLOOKUP(CAT_Details[[#This Row],[Delivery Bp Customer Code]],Table6[],2,0)</f>
        <v>OYL1</v>
      </c>
    </row>
    <row r="1086" spans="1:16" x14ac:dyDescent="0.25">
      <c r="A1086" s="289" t="s">
        <v>75</v>
      </c>
      <c r="B1086">
        <v>28</v>
      </c>
      <c r="C1086">
        <v>11116</v>
      </c>
      <c r="D1086">
        <v>7.47</v>
      </c>
      <c r="E1086" s="289" t="s">
        <v>2943</v>
      </c>
      <c r="F1086">
        <v>5014132115</v>
      </c>
      <c r="G1086" s="276">
        <v>45600</v>
      </c>
      <c r="H1086">
        <v>20241028582438</v>
      </c>
      <c r="I1086">
        <v>17.920000000000002</v>
      </c>
      <c r="J1086" s="289" t="s">
        <v>324</v>
      </c>
      <c r="K1086" s="289" t="s">
        <v>2944</v>
      </c>
      <c r="L1086" s="289" t="s">
        <v>275</v>
      </c>
      <c r="M1086" s="289" t="s">
        <v>2857</v>
      </c>
      <c r="N1086" s="289" t="s">
        <v>2172</v>
      </c>
      <c r="O1086" s="289" t="s">
        <v>2173</v>
      </c>
      <c r="P1086" s="289" t="str">
        <f>VLOOKUP(CAT_Details[[#This Row],[Delivery Bp Customer Code]],Table6[],2,0)</f>
        <v>OYL1</v>
      </c>
    </row>
    <row r="1087" spans="1:16" x14ac:dyDescent="0.25">
      <c r="A1087" s="289" t="s">
        <v>75</v>
      </c>
      <c r="B1087">
        <v>7</v>
      </c>
      <c r="C1087">
        <v>4214</v>
      </c>
      <c r="D1087">
        <v>2.8</v>
      </c>
      <c r="E1087" s="289" t="s">
        <v>2945</v>
      </c>
      <c r="F1087">
        <v>5014132166</v>
      </c>
      <c r="G1087" s="276">
        <v>45600</v>
      </c>
      <c r="H1087">
        <v>20241022578445</v>
      </c>
      <c r="I1087">
        <v>6.72</v>
      </c>
      <c r="J1087" s="289" t="s">
        <v>280</v>
      </c>
      <c r="K1087" s="289" t="s">
        <v>2946</v>
      </c>
      <c r="L1087" s="289" t="s">
        <v>275</v>
      </c>
      <c r="M1087" s="289" t="s">
        <v>2947</v>
      </c>
      <c r="N1087" s="289" t="s">
        <v>868</v>
      </c>
      <c r="O1087" s="289" t="s">
        <v>2173</v>
      </c>
      <c r="P1087" s="289" t="str">
        <f>VLOOKUP(CAT_Details[[#This Row],[Delivery Bp Customer Code]],Table6[],2,0)</f>
        <v>OYL1</v>
      </c>
    </row>
    <row r="1088" spans="1:16" x14ac:dyDescent="0.25">
      <c r="A1088" s="289" t="s">
        <v>75</v>
      </c>
      <c r="B1088">
        <v>1</v>
      </c>
      <c r="C1088">
        <v>145</v>
      </c>
      <c r="D1088">
        <v>0.4</v>
      </c>
      <c r="E1088" s="289" t="s">
        <v>2948</v>
      </c>
      <c r="F1088">
        <v>5014145289</v>
      </c>
      <c r="G1088" s="276">
        <v>45600</v>
      </c>
      <c r="H1088">
        <v>20241028582399</v>
      </c>
      <c r="I1088">
        <v>0.81599999999999995</v>
      </c>
      <c r="J1088" s="289" t="s">
        <v>287</v>
      </c>
      <c r="K1088" s="289" t="s">
        <v>2949</v>
      </c>
      <c r="L1088" s="289" t="s">
        <v>275</v>
      </c>
      <c r="M1088" s="289" t="s">
        <v>2871</v>
      </c>
      <c r="N1088" s="289" t="s">
        <v>468</v>
      </c>
      <c r="O1088" s="289" t="s">
        <v>2173</v>
      </c>
      <c r="P1088" s="289" t="str">
        <f>VLOOKUP(CAT_Details[[#This Row],[Delivery Bp Customer Code]],Table6[],2,0)</f>
        <v>OYL1</v>
      </c>
    </row>
    <row r="1089" spans="1:16" x14ac:dyDescent="0.25">
      <c r="A1089" s="289" t="s">
        <v>75</v>
      </c>
      <c r="B1089">
        <v>1</v>
      </c>
      <c r="C1089">
        <v>1.3</v>
      </c>
      <c r="D1089">
        <v>0.02</v>
      </c>
      <c r="E1089" s="289" t="s">
        <v>2950</v>
      </c>
      <c r="F1089">
        <v>5014145404</v>
      </c>
      <c r="G1089" s="276">
        <v>45600</v>
      </c>
      <c r="H1089">
        <v>20241029583561</v>
      </c>
      <c r="I1089">
        <v>5.0000000000000001E-3</v>
      </c>
      <c r="J1089" s="289" t="s">
        <v>350</v>
      </c>
      <c r="K1089" s="289" t="s">
        <v>2951</v>
      </c>
      <c r="L1089" s="289" t="s">
        <v>275</v>
      </c>
      <c r="M1089" s="289" t="s">
        <v>2952</v>
      </c>
      <c r="N1089" s="289" t="s">
        <v>2953</v>
      </c>
      <c r="O1089" s="289" t="s">
        <v>2173</v>
      </c>
      <c r="P1089" s="289" t="str">
        <f>VLOOKUP(CAT_Details[[#This Row],[Delivery Bp Customer Code]],Table6[],2,0)</f>
        <v>OYL1</v>
      </c>
    </row>
    <row r="1090" spans="1:16" x14ac:dyDescent="0.25">
      <c r="A1090" s="289" t="s">
        <v>75</v>
      </c>
      <c r="B1090">
        <v>1</v>
      </c>
      <c r="C1090">
        <v>27.2</v>
      </c>
      <c r="D1090">
        <v>7.0000000000000007E-2</v>
      </c>
      <c r="E1090" s="289" t="s">
        <v>2950</v>
      </c>
      <c r="F1090">
        <v>5014145449</v>
      </c>
      <c r="G1090" s="276">
        <v>45600</v>
      </c>
      <c r="H1090">
        <v>20241029583462</v>
      </c>
      <c r="I1090">
        <v>7.6999999999999999E-2</v>
      </c>
      <c r="J1090" s="289" t="s">
        <v>350</v>
      </c>
      <c r="K1090" s="289" t="s">
        <v>2954</v>
      </c>
      <c r="L1090" s="289" t="s">
        <v>275</v>
      </c>
      <c r="M1090" s="289" t="s">
        <v>2952</v>
      </c>
      <c r="N1090" s="289" t="s">
        <v>2953</v>
      </c>
      <c r="O1090" s="289" t="s">
        <v>2173</v>
      </c>
      <c r="P1090" s="289" t="str">
        <f>VLOOKUP(CAT_Details[[#This Row],[Delivery Bp Customer Code]],Table6[],2,0)</f>
        <v>OYL1</v>
      </c>
    </row>
    <row r="1091" spans="1:16" x14ac:dyDescent="0.25">
      <c r="A1091" s="289" t="s">
        <v>75</v>
      </c>
      <c r="B1091">
        <v>2</v>
      </c>
      <c r="C1091">
        <v>1600</v>
      </c>
      <c r="D1091">
        <v>0.8</v>
      </c>
      <c r="E1091" s="289" t="s">
        <v>2955</v>
      </c>
      <c r="F1091">
        <v>5014145781</v>
      </c>
      <c r="G1091" s="276">
        <v>45600</v>
      </c>
      <c r="H1091" s="5">
        <v>20241029583565</v>
      </c>
      <c r="I1091">
        <v>1.92</v>
      </c>
      <c r="J1091" s="289" t="s">
        <v>273</v>
      </c>
      <c r="K1091" s="289" t="s">
        <v>2956</v>
      </c>
      <c r="L1091" s="289" t="s">
        <v>275</v>
      </c>
      <c r="M1091" s="289" t="s">
        <v>2957</v>
      </c>
      <c r="N1091" s="289" t="s">
        <v>1003</v>
      </c>
      <c r="O1091" s="289" t="s">
        <v>2173</v>
      </c>
      <c r="P1091" s="289" t="str">
        <f>VLOOKUP(CAT_Details[[#This Row],[Delivery Bp Customer Code]],Table6[],2,0)</f>
        <v>OYL1</v>
      </c>
    </row>
    <row r="1092" spans="1:16" x14ac:dyDescent="0.25">
      <c r="A1092" s="289" t="s">
        <v>75</v>
      </c>
      <c r="B1092">
        <v>1</v>
      </c>
      <c r="C1092">
        <v>7.1</v>
      </c>
      <c r="D1092">
        <v>0.03</v>
      </c>
      <c r="E1092" s="289" t="s">
        <v>2958</v>
      </c>
      <c r="F1092">
        <v>5014145840</v>
      </c>
      <c r="G1092" s="276">
        <v>45600</v>
      </c>
      <c r="H1092">
        <v>20241030584218</v>
      </c>
      <c r="I1092">
        <v>1.2E-2</v>
      </c>
      <c r="J1092" s="289" t="s">
        <v>273</v>
      </c>
      <c r="K1092" s="289" t="s">
        <v>2959</v>
      </c>
      <c r="L1092" s="289" t="s">
        <v>275</v>
      </c>
      <c r="M1092" s="289" t="s">
        <v>2802</v>
      </c>
      <c r="N1092" s="289" t="s">
        <v>2434</v>
      </c>
      <c r="O1092" s="289" t="s">
        <v>2173</v>
      </c>
      <c r="P1092" s="289" t="str">
        <f>VLOOKUP(CAT_Details[[#This Row],[Delivery Bp Customer Code]],Table6[],2,0)</f>
        <v>OYL1</v>
      </c>
    </row>
    <row r="1093" spans="1:16" x14ac:dyDescent="0.25">
      <c r="A1093" s="289" t="s">
        <v>75</v>
      </c>
      <c r="B1093">
        <v>1</v>
      </c>
      <c r="C1093">
        <v>14</v>
      </c>
      <c r="D1093">
        <v>0.06</v>
      </c>
      <c r="E1093" s="289" t="s">
        <v>2960</v>
      </c>
      <c r="F1093">
        <v>5014146800</v>
      </c>
      <c r="G1093" s="276">
        <v>45600</v>
      </c>
      <c r="H1093">
        <v>20241029583259</v>
      </c>
      <c r="I1093">
        <v>3.5999999999999997E-2</v>
      </c>
      <c r="J1093" s="289" t="s">
        <v>350</v>
      </c>
      <c r="K1093" s="289" t="s">
        <v>2961</v>
      </c>
      <c r="L1093" s="289" t="s">
        <v>275</v>
      </c>
      <c r="M1093" s="289" t="s">
        <v>2952</v>
      </c>
      <c r="N1093" s="289" t="s">
        <v>482</v>
      </c>
      <c r="O1093" s="289" t="s">
        <v>2173</v>
      </c>
      <c r="P1093" s="289" t="str">
        <f>VLOOKUP(CAT_Details[[#This Row],[Delivery Bp Customer Code]],Table6[],2,0)</f>
        <v>OYL1</v>
      </c>
    </row>
    <row r="1094" spans="1:16" x14ac:dyDescent="0.25">
      <c r="A1094" s="289" t="s">
        <v>75</v>
      </c>
      <c r="B1094">
        <v>1</v>
      </c>
      <c r="C1094">
        <v>0.3</v>
      </c>
      <c r="D1094">
        <v>0.02</v>
      </c>
      <c r="E1094" s="289" t="s">
        <v>2962</v>
      </c>
      <c r="F1094">
        <v>5014147243</v>
      </c>
      <c r="G1094" s="276">
        <v>45600</v>
      </c>
      <c r="H1094">
        <v>20241028582914</v>
      </c>
      <c r="I1094">
        <v>5.0000000000000001E-3</v>
      </c>
      <c r="J1094" s="289" t="s">
        <v>350</v>
      </c>
      <c r="K1094" s="289" t="s">
        <v>2963</v>
      </c>
      <c r="L1094" s="289" t="s">
        <v>275</v>
      </c>
      <c r="M1094" s="289" t="s">
        <v>2952</v>
      </c>
      <c r="N1094" s="289" t="s">
        <v>2964</v>
      </c>
      <c r="O1094" s="289" t="s">
        <v>2173</v>
      </c>
      <c r="P1094" s="289" t="str">
        <f>VLOOKUP(CAT_Details[[#This Row],[Delivery Bp Customer Code]],Table6[],2,0)</f>
        <v>OYL1</v>
      </c>
    </row>
    <row r="1095" spans="1:16" x14ac:dyDescent="0.25">
      <c r="A1095" s="289" t="s">
        <v>75</v>
      </c>
      <c r="B1095">
        <v>1</v>
      </c>
      <c r="C1095">
        <v>186</v>
      </c>
      <c r="D1095">
        <v>0.4</v>
      </c>
      <c r="E1095" s="289" t="s">
        <v>2965</v>
      </c>
      <c r="F1095">
        <v>5014147405</v>
      </c>
      <c r="G1095" s="276">
        <v>45600</v>
      </c>
      <c r="H1095">
        <v>20241029583523</v>
      </c>
      <c r="I1095">
        <v>0.72</v>
      </c>
      <c r="J1095" s="289" t="s">
        <v>273</v>
      </c>
      <c r="K1095" s="289" t="s">
        <v>2966</v>
      </c>
      <c r="L1095" s="289" t="s">
        <v>275</v>
      </c>
      <c r="M1095" s="289" t="s">
        <v>2802</v>
      </c>
      <c r="N1095" s="289" t="s">
        <v>519</v>
      </c>
      <c r="O1095" s="289" t="s">
        <v>2173</v>
      </c>
      <c r="P1095" s="289" t="str">
        <f>VLOOKUP(CAT_Details[[#This Row],[Delivery Bp Customer Code]],Table6[],2,0)</f>
        <v>OYL1</v>
      </c>
    </row>
    <row r="1096" spans="1:16" x14ac:dyDescent="0.25">
      <c r="A1096" s="289" t="s">
        <v>76</v>
      </c>
      <c r="B1096">
        <v>3</v>
      </c>
      <c r="C1096">
        <v>618</v>
      </c>
      <c r="D1096">
        <v>1.5</v>
      </c>
      <c r="E1096" s="289" t="s">
        <v>2967</v>
      </c>
      <c r="F1096">
        <v>5014044341</v>
      </c>
      <c r="G1096" s="276">
        <v>45600</v>
      </c>
      <c r="H1096">
        <v>20241017576153</v>
      </c>
      <c r="I1096">
        <v>3.528</v>
      </c>
      <c r="J1096" s="289" t="s">
        <v>756</v>
      </c>
      <c r="K1096" s="289" t="s">
        <v>2968</v>
      </c>
      <c r="L1096" s="289" t="s">
        <v>275</v>
      </c>
      <c r="M1096" s="289" t="s">
        <v>2969</v>
      </c>
      <c r="N1096" s="289" t="s">
        <v>759</v>
      </c>
      <c r="O1096" s="289" t="s">
        <v>748</v>
      </c>
      <c r="P1096" s="289" t="str">
        <f>VLOOKUP(CAT_Details[[#This Row],[Delivery Bp Customer Code]],Table6[],2,0)</f>
        <v>No Loc</v>
      </c>
    </row>
    <row r="1097" spans="1:16" x14ac:dyDescent="0.25">
      <c r="A1097" s="289" t="s">
        <v>76</v>
      </c>
      <c r="B1097">
        <v>1</v>
      </c>
      <c r="C1097">
        <v>41</v>
      </c>
      <c r="D1097">
        <v>0.4</v>
      </c>
      <c r="E1097" s="289" t="s">
        <v>2970</v>
      </c>
      <c r="F1097">
        <v>5014102109</v>
      </c>
      <c r="G1097" s="276">
        <v>45600</v>
      </c>
      <c r="H1097">
        <v>20241022578884</v>
      </c>
      <c r="I1097">
        <v>0.57599999999999996</v>
      </c>
      <c r="J1097" s="289" t="s">
        <v>294</v>
      </c>
      <c r="K1097" s="289" t="s">
        <v>2971</v>
      </c>
      <c r="L1097" s="289" t="s">
        <v>275</v>
      </c>
      <c r="M1097" s="289" t="s">
        <v>2807</v>
      </c>
      <c r="N1097" s="289" t="s">
        <v>769</v>
      </c>
      <c r="O1097" s="289" t="s">
        <v>748</v>
      </c>
      <c r="P1097" s="289" t="str">
        <f>VLOOKUP(CAT_Details[[#This Row],[Delivery Bp Customer Code]],Table6[],2,0)</f>
        <v>No Loc</v>
      </c>
    </row>
    <row r="1098" spans="1:16" x14ac:dyDescent="0.25">
      <c r="A1098" s="289" t="s">
        <v>76</v>
      </c>
      <c r="B1098">
        <v>1</v>
      </c>
      <c r="C1098">
        <v>19</v>
      </c>
      <c r="D1098">
        <v>0.2</v>
      </c>
      <c r="E1098" s="289" t="s">
        <v>2972</v>
      </c>
      <c r="F1098">
        <v>5014102167</v>
      </c>
      <c r="G1098" s="276">
        <v>45600</v>
      </c>
      <c r="H1098" s="5">
        <v>20241021577804</v>
      </c>
      <c r="I1098">
        <v>0.14399999999999999</v>
      </c>
      <c r="J1098" s="289" t="s">
        <v>401</v>
      </c>
      <c r="K1098" s="289" t="s">
        <v>2973</v>
      </c>
      <c r="L1098" s="289" t="s">
        <v>275</v>
      </c>
      <c r="M1098" s="289"/>
      <c r="N1098" s="289" t="s">
        <v>1028</v>
      </c>
      <c r="O1098" s="289" t="s">
        <v>748</v>
      </c>
      <c r="P1098" s="289" t="str">
        <f>VLOOKUP(CAT_Details[[#This Row],[Delivery Bp Customer Code]],Table6[],2,0)</f>
        <v>No Loc</v>
      </c>
    </row>
    <row r="1099" spans="1:16" x14ac:dyDescent="0.25">
      <c r="A1099" s="289" t="s">
        <v>76</v>
      </c>
      <c r="B1099">
        <v>18</v>
      </c>
      <c r="C1099">
        <v>3510</v>
      </c>
      <c r="D1099">
        <v>9</v>
      </c>
      <c r="E1099" s="289" t="s">
        <v>2974</v>
      </c>
      <c r="F1099">
        <v>5014102178</v>
      </c>
      <c r="G1099" s="276">
        <v>45600</v>
      </c>
      <c r="H1099" s="5">
        <v>20241024580357</v>
      </c>
      <c r="I1099">
        <v>21.6</v>
      </c>
      <c r="J1099" s="289" t="s">
        <v>287</v>
      </c>
      <c r="K1099" s="289" t="s">
        <v>2975</v>
      </c>
      <c r="L1099" s="289" t="s">
        <v>275</v>
      </c>
      <c r="M1099" s="289" t="s">
        <v>2882</v>
      </c>
      <c r="N1099" s="289" t="s">
        <v>889</v>
      </c>
      <c r="O1099" s="289" t="s">
        <v>748</v>
      </c>
      <c r="P1099" s="289" t="str">
        <f>VLOOKUP(CAT_Details[[#This Row],[Delivery Bp Customer Code]],Table6[],2,0)</f>
        <v>No Loc</v>
      </c>
    </row>
    <row r="1100" spans="1:16" x14ac:dyDescent="0.25">
      <c r="A1100" s="289" t="s">
        <v>76</v>
      </c>
      <c r="B1100">
        <v>5</v>
      </c>
      <c r="C1100">
        <v>200</v>
      </c>
      <c r="D1100">
        <v>2</v>
      </c>
      <c r="E1100" s="289" t="s">
        <v>2976</v>
      </c>
      <c r="F1100">
        <v>5014118965</v>
      </c>
      <c r="G1100" s="276">
        <v>45600</v>
      </c>
      <c r="H1100">
        <v>20241024581147</v>
      </c>
      <c r="I1100">
        <v>1.92</v>
      </c>
      <c r="J1100" s="289" t="s">
        <v>324</v>
      </c>
      <c r="K1100" s="289" t="s">
        <v>2977</v>
      </c>
      <c r="L1100" s="289" t="s">
        <v>275</v>
      </c>
      <c r="M1100" s="289" t="s">
        <v>2926</v>
      </c>
      <c r="N1100" s="289" t="s">
        <v>579</v>
      </c>
      <c r="O1100" s="289" t="s">
        <v>748</v>
      </c>
      <c r="P1100" s="289" t="str">
        <f>VLOOKUP(CAT_Details[[#This Row],[Delivery Bp Customer Code]],Table6[],2,0)</f>
        <v>No Loc</v>
      </c>
    </row>
    <row r="1101" spans="1:16" x14ac:dyDescent="0.25">
      <c r="A1101" s="289" t="s">
        <v>76</v>
      </c>
      <c r="B1101">
        <v>2</v>
      </c>
      <c r="C1101">
        <v>211</v>
      </c>
      <c r="D1101">
        <v>0.4</v>
      </c>
      <c r="E1101" s="289" t="s">
        <v>2978</v>
      </c>
      <c r="F1101">
        <v>5014119081</v>
      </c>
      <c r="G1101" s="276">
        <v>45600</v>
      </c>
      <c r="H1101">
        <v>20241024580933</v>
      </c>
      <c r="I1101">
        <v>0.51800000000000002</v>
      </c>
      <c r="J1101" s="289" t="s">
        <v>324</v>
      </c>
      <c r="K1101" s="289" t="s">
        <v>2979</v>
      </c>
      <c r="L1101" s="289" t="s">
        <v>275</v>
      </c>
      <c r="M1101" s="289" t="s">
        <v>2926</v>
      </c>
      <c r="N1101" s="289" t="s">
        <v>1160</v>
      </c>
      <c r="O1101" s="289" t="s">
        <v>748</v>
      </c>
      <c r="P1101" s="289" t="str">
        <f>VLOOKUP(CAT_Details[[#This Row],[Delivery Bp Customer Code]],Table6[],2,0)</f>
        <v>No Loc</v>
      </c>
    </row>
    <row r="1102" spans="1:16" x14ac:dyDescent="0.25">
      <c r="A1102" s="289" t="s">
        <v>76</v>
      </c>
      <c r="B1102">
        <v>4</v>
      </c>
      <c r="C1102">
        <v>228.4</v>
      </c>
      <c r="D1102">
        <v>1.6</v>
      </c>
      <c r="E1102" s="289" t="s">
        <v>2980</v>
      </c>
      <c r="F1102">
        <v>5014132207</v>
      </c>
      <c r="G1102" s="276">
        <v>45600</v>
      </c>
      <c r="H1102">
        <v>20241025581438</v>
      </c>
      <c r="I1102">
        <v>3.3410000000000002</v>
      </c>
      <c r="J1102" s="289" t="s">
        <v>350</v>
      </c>
      <c r="K1102" s="289" t="s">
        <v>2981</v>
      </c>
      <c r="L1102" s="289" t="s">
        <v>275</v>
      </c>
      <c r="M1102" s="289" t="s">
        <v>2908</v>
      </c>
      <c r="N1102" s="289" t="s">
        <v>390</v>
      </c>
      <c r="O1102" s="289" t="s">
        <v>748</v>
      </c>
      <c r="P1102" s="289" t="str">
        <f>VLOOKUP(CAT_Details[[#This Row],[Delivery Bp Customer Code]],Table6[],2,0)</f>
        <v>No Loc</v>
      </c>
    </row>
    <row r="1103" spans="1:16" x14ac:dyDescent="0.25">
      <c r="A1103" s="289" t="s">
        <v>76</v>
      </c>
      <c r="B1103">
        <v>1</v>
      </c>
      <c r="C1103">
        <v>7</v>
      </c>
      <c r="D1103">
        <v>0.03</v>
      </c>
      <c r="E1103" s="289" t="s">
        <v>2982</v>
      </c>
      <c r="F1103">
        <v>5014132292</v>
      </c>
      <c r="G1103" s="276">
        <v>45600</v>
      </c>
      <c r="H1103">
        <v>20241028582478</v>
      </c>
      <c r="I1103">
        <v>1.2E-2</v>
      </c>
      <c r="J1103" s="289" t="s">
        <v>350</v>
      </c>
      <c r="K1103" s="289" t="s">
        <v>2983</v>
      </c>
      <c r="L1103" s="289" t="s">
        <v>275</v>
      </c>
      <c r="M1103" s="289" t="s">
        <v>2918</v>
      </c>
      <c r="N1103" s="289" t="s">
        <v>360</v>
      </c>
      <c r="O1103" s="289" t="s">
        <v>748</v>
      </c>
      <c r="P1103" s="289" t="str">
        <f>VLOOKUP(CAT_Details[[#This Row],[Delivery Bp Customer Code]],Table6[],2,0)</f>
        <v>No Loc</v>
      </c>
    </row>
    <row r="1104" spans="1:16" x14ac:dyDescent="0.25">
      <c r="A1104" s="289" t="s">
        <v>76</v>
      </c>
      <c r="B1104">
        <v>9</v>
      </c>
      <c r="C1104">
        <v>630</v>
      </c>
      <c r="D1104">
        <v>2.4500000000000002</v>
      </c>
      <c r="E1104" s="289" t="s">
        <v>2984</v>
      </c>
      <c r="F1104">
        <v>5014145483</v>
      </c>
      <c r="G1104" s="276">
        <v>45600</v>
      </c>
      <c r="H1104">
        <v>20241028582596</v>
      </c>
      <c r="I1104">
        <v>4.6870000000000003</v>
      </c>
      <c r="J1104" s="289" t="s">
        <v>350</v>
      </c>
      <c r="K1104" s="289" t="s">
        <v>2985</v>
      </c>
      <c r="L1104" s="289" t="s">
        <v>275</v>
      </c>
      <c r="M1104" s="289" t="s">
        <v>2952</v>
      </c>
      <c r="N1104" s="289" t="s">
        <v>1166</v>
      </c>
      <c r="O1104" s="289" t="s">
        <v>748</v>
      </c>
      <c r="P1104" s="289" t="str">
        <f>VLOOKUP(CAT_Details[[#This Row],[Delivery Bp Customer Code]],Table6[],2,0)</f>
        <v>No Loc</v>
      </c>
    </row>
    <row r="1105" spans="1:16" x14ac:dyDescent="0.25">
      <c r="A1105" s="289" t="s">
        <v>76</v>
      </c>
      <c r="B1105">
        <v>1</v>
      </c>
      <c r="C1105">
        <v>14</v>
      </c>
      <c r="D1105">
        <v>0.12</v>
      </c>
      <c r="E1105" s="289" t="s">
        <v>2986</v>
      </c>
      <c r="F1105">
        <v>5014145981</v>
      </c>
      <c r="G1105" s="276">
        <v>45600</v>
      </c>
      <c r="H1105">
        <v>20241029583261</v>
      </c>
      <c r="I1105">
        <v>9.7000000000000003E-2</v>
      </c>
      <c r="J1105" s="289" t="s">
        <v>350</v>
      </c>
      <c r="K1105" s="289" t="s">
        <v>2987</v>
      </c>
      <c r="L1105" s="289" t="s">
        <v>275</v>
      </c>
      <c r="M1105" s="289" t="s">
        <v>2952</v>
      </c>
      <c r="N1105" s="289" t="s">
        <v>1279</v>
      </c>
      <c r="O1105" s="289" t="s">
        <v>748</v>
      </c>
      <c r="P1105" s="289" t="str">
        <f>VLOOKUP(CAT_Details[[#This Row],[Delivery Bp Customer Code]],Table6[],2,0)</f>
        <v>No Loc</v>
      </c>
    </row>
    <row r="1106" spans="1:16" x14ac:dyDescent="0.25">
      <c r="A1106" s="289" t="s">
        <v>76</v>
      </c>
      <c r="B1106">
        <v>4</v>
      </c>
      <c r="C1106">
        <v>276</v>
      </c>
      <c r="D1106">
        <v>2.0099999999999998</v>
      </c>
      <c r="E1106" s="289" t="s">
        <v>2988</v>
      </c>
      <c r="F1106">
        <v>5014147374</v>
      </c>
      <c r="G1106" s="276">
        <v>45600</v>
      </c>
      <c r="H1106">
        <v>20241029583612</v>
      </c>
      <c r="I1106">
        <v>4.8049999999999997</v>
      </c>
      <c r="J1106" s="289" t="s">
        <v>350</v>
      </c>
      <c r="K1106" s="289" t="s">
        <v>2989</v>
      </c>
      <c r="L1106" s="289" t="s">
        <v>275</v>
      </c>
      <c r="M1106" s="289" t="s">
        <v>2952</v>
      </c>
      <c r="N1106" s="289" t="s">
        <v>818</v>
      </c>
      <c r="O1106" s="289" t="s">
        <v>748</v>
      </c>
      <c r="P1106" s="289" t="str">
        <f>VLOOKUP(CAT_Details[[#This Row],[Delivery Bp Customer Code]],Table6[],2,0)</f>
        <v>No Loc</v>
      </c>
    </row>
    <row r="1107" spans="1:16" x14ac:dyDescent="0.25">
      <c r="A1107" s="289" t="s">
        <v>285</v>
      </c>
      <c r="B1107">
        <v>18</v>
      </c>
      <c r="C1107">
        <v>2580</v>
      </c>
      <c r="D1107">
        <v>9</v>
      </c>
      <c r="E1107" s="289" t="s">
        <v>2990</v>
      </c>
      <c r="F1107">
        <v>5014058432</v>
      </c>
      <c r="G1107" s="276">
        <v>45600</v>
      </c>
      <c r="H1107">
        <v>20241017576155</v>
      </c>
      <c r="I1107">
        <v>21.167999999999999</v>
      </c>
      <c r="J1107" s="289" t="s">
        <v>756</v>
      </c>
      <c r="K1107" s="289" t="s">
        <v>2991</v>
      </c>
      <c r="L1107" s="289" t="s">
        <v>275</v>
      </c>
      <c r="M1107" s="289" t="s">
        <v>2969</v>
      </c>
      <c r="N1107" s="289" t="s">
        <v>759</v>
      </c>
      <c r="O1107" s="289" t="s">
        <v>291</v>
      </c>
      <c r="P1107" s="289" t="str">
        <f>VLOOKUP(CAT_Details[[#This Row],[Delivery Bp Customer Code]],Table6[],2,0)</f>
        <v>DX01-L5</v>
      </c>
    </row>
    <row r="1108" spans="1:16" x14ac:dyDescent="0.25">
      <c r="A1108" s="289" t="s">
        <v>285</v>
      </c>
      <c r="B1108">
        <v>64</v>
      </c>
      <c r="C1108">
        <v>5055</v>
      </c>
      <c r="D1108">
        <v>20.3</v>
      </c>
      <c r="E1108" s="289" t="s">
        <v>2992</v>
      </c>
      <c r="F1108">
        <v>5014058561</v>
      </c>
      <c r="G1108" s="276">
        <v>45600</v>
      </c>
      <c r="H1108" s="5">
        <v>20241017576156</v>
      </c>
      <c r="I1108">
        <v>45.874000000000002</v>
      </c>
      <c r="J1108" s="289" t="s">
        <v>756</v>
      </c>
      <c r="K1108" s="289" t="s">
        <v>2993</v>
      </c>
      <c r="L1108" s="289" t="s">
        <v>275</v>
      </c>
      <c r="M1108" s="289" t="s">
        <v>2969</v>
      </c>
      <c r="N1108" s="289" t="s">
        <v>759</v>
      </c>
      <c r="O1108" s="289" t="s">
        <v>291</v>
      </c>
      <c r="P1108" s="289" t="str">
        <f>VLOOKUP(CAT_Details[[#This Row],[Delivery Bp Customer Code]],Table6[],2,0)</f>
        <v>DX01-L5</v>
      </c>
    </row>
    <row r="1109" spans="1:16" x14ac:dyDescent="0.25">
      <c r="A1109" s="289" t="s">
        <v>285</v>
      </c>
      <c r="B1109">
        <v>22</v>
      </c>
      <c r="C1109">
        <v>304</v>
      </c>
      <c r="D1109">
        <v>0.91</v>
      </c>
      <c r="E1109" s="289" t="s">
        <v>2994</v>
      </c>
      <c r="F1109">
        <v>5014073116</v>
      </c>
      <c r="G1109" s="276">
        <v>45600</v>
      </c>
      <c r="H1109">
        <v>20241022578541</v>
      </c>
      <c r="I1109">
        <v>0.48099999999999998</v>
      </c>
      <c r="J1109" s="289" t="s">
        <v>294</v>
      </c>
      <c r="K1109" s="289" t="s">
        <v>2995</v>
      </c>
      <c r="L1109" s="289" t="s">
        <v>275</v>
      </c>
      <c r="M1109" s="289" t="s">
        <v>2844</v>
      </c>
      <c r="N1109" s="289" t="s">
        <v>1413</v>
      </c>
      <c r="O1109" s="289" t="s">
        <v>291</v>
      </c>
      <c r="P1109" s="289" t="str">
        <f>VLOOKUP(CAT_Details[[#This Row],[Delivery Bp Customer Code]],Table6[],2,0)</f>
        <v>DX01-L5</v>
      </c>
    </row>
    <row r="1110" spans="1:16" x14ac:dyDescent="0.25">
      <c r="A1110" s="289" t="s">
        <v>285</v>
      </c>
      <c r="B1110">
        <v>3</v>
      </c>
      <c r="C1110">
        <v>900</v>
      </c>
      <c r="D1110">
        <v>0.8</v>
      </c>
      <c r="E1110" s="289" t="s">
        <v>2996</v>
      </c>
      <c r="F1110">
        <v>5014087971</v>
      </c>
      <c r="G1110" s="276">
        <v>45600</v>
      </c>
      <c r="H1110" s="5">
        <v>20241018576755</v>
      </c>
      <c r="I1110">
        <v>0.86399999999999999</v>
      </c>
      <c r="J1110" s="289" t="s">
        <v>764</v>
      </c>
      <c r="K1110" s="289" t="s">
        <v>2997</v>
      </c>
      <c r="L1110" s="289" t="s">
        <v>275</v>
      </c>
      <c r="M1110" s="289" t="s">
        <v>2849</v>
      </c>
      <c r="N1110" s="289" t="s">
        <v>766</v>
      </c>
      <c r="O1110" s="289" t="s">
        <v>291</v>
      </c>
      <c r="P1110" s="289" t="str">
        <f>VLOOKUP(CAT_Details[[#This Row],[Delivery Bp Customer Code]],Table6[],2,0)</f>
        <v>DX01-L5</v>
      </c>
    </row>
    <row r="1111" spans="1:16" x14ac:dyDescent="0.25">
      <c r="A1111" s="289" t="s">
        <v>285</v>
      </c>
      <c r="B1111">
        <v>3</v>
      </c>
      <c r="C1111">
        <v>1008</v>
      </c>
      <c r="D1111">
        <v>1.5</v>
      </c>
      <c r="E1111" s="289" t="s">
        <v>2998</v>
      </c>
      <c r="F1111">
        <v>5014088040</v>
      </c>
      <c r="G1111" s="276">
        <v>45600</v>
      </c>
      <c r="H1111">
        <v>20241022578602</v>
      </c>
      <c r="I1111">
        <v>3.3010000000000002</v>
      </c>
      <c r="J1111" s="289" t="s">
        <v>401</v>
      </c>
      <c r="K1111" s="289" t="s">
        <v>2999</v>
      </c>
      <c r="L1111" s="289" t="s">
        <v>275</v>
      </c>
      <c r="M1111" s="289" t="s">
        <v>2852</v>
      </c>
      <c r="N1111" s="289" t="s">
        <v>673</v>
      </c>
      <c r="O1111" s="289" t="s">
        <v>291</v>
      </c>
      <c r="P1111" s="289" t="str">
        <f>VLOOKUP(CAT_Details[[#This Row],[Delivery Bp Customer Code]],Table6[],2,0)</f>
        <v>DX01-L5</v>
      </c>
    </row>
    <row r="1112" spans="1:16" x14ac:dyDescent="0.25">
      <c r="A1112" s="289" t="s">
        <v>285</v>
      </c>
      <c r="B1112">
        <v>1</v>
      </c>
      <c r="C1112">
        <v>268</v>
      </c>
      <c r="D1112">
        <v>0.4</v>
      </c>
      <c r="E1112" s="289" t="s">
        <v>3000</v>
      </c>
      <c r="F1112">
        <v>5014088087</v>
      </c>
      <c r="G1112" s="276">
        <v>45600</v>
      </c>
      <c r="H1112">
        <v>20241022578492</v>
      </c>
      <c r="I1112">
        <v>0.96</v>
      </c>
      <c r="J1112" s="289" t="s">
        <v>401</v>
      </c>
      <c r="K1112" s="289" t="s">
        <v>3001</v>
      </c>
      <c r="L1112" s="289" t="s">
        <v>275</v>
      </c>
      <c r="M1112" s="289" t="s">
        <v>2900</v>
      </c>
      <c r="N1112" s="289" t="s">
        <v>404</v>
      </c>
      <c r="O1112" s="289" t="s">
        <v>291</v>
      </c>
      <c r="P1112" s="289" t="str">
        <f>VLOOKUP(CAT_Details[[#This Row],[Delivery Bp Customer Code]],Table6[],2,0)</f>
        <v>DX01-L5</v>
      </c>
    </row>
    <row r="1113" spans="1:16" x14ac:dyDescent="0.25">
      <c r="A1113" s="289" t="s">
        <v>285</v>
      </c>
      <c r="B1113">
        <v>10</v>
      </c>
      <c r="C1113">
        <v>1550</v>
      </c>
      <c r="D1113">
        <v>4.34</v>
      </c>
      <c r="E1113" s="289" t="s">
        <v>3002</v>
      </c>
      <c r="F1113">
        <v>5014102037</v>
      </c>
      <c r="G1113" s="276">
        <v>45600</v>
      </c>
      <c r="H1113">
        <v>20241022578286</v>
      </c>
      <c r="I1113">
        <v>10.4</v>
      </c>
      <c r="J1113" s="289" t="s">
        <v>294</v>
      </c>
      <c r="K1113" s="289" t="s">
        <v>3003</v>
      </c>
      <c r="L1113" s="289" t="s">
        <v>275</v>
      </c>
      <c r="M1113" s="289" t="s">
        <v>2807</v>
      </c>
      <c r="N1113" s="289" t="s">
        <v>769</v>
      </c>
      <c r="O1113" s="289" t="s">
        <v>291</v>
      </c>
      <c r="P1113" s="289" t="str">
        <f>VLOOKUP(CAT_Details[[#This Row],[Delivery Bp Customer Code]],Table6[],2,0)</f>
        <v>DX01-L5</v>
      </c>
    </row>
    <row r="1114" spans="1:16" x14ac:dyDescent="0.25">
      <c r="A1114" s="289" t="s">
        <v>285</v>
      </c>
      <c r="B1114">
        <v>11</v>
      </c>
      <c r="C1114">
        <v>715</v>
      </c>
      <c r="D1114">
        <v>4.4000000000000004</v>
      </c>
      <c r="E1114" s="289" t="s">
        <v>3004</v>
      </c>
      <c r="F1114">
        <v>5014102351</v>
      </c>
      <c r="G1114" s="276">
        <v>45600</v>
      </c>
      <c r="H1114">
        <v>20241025581365</v>
      </c>
      <c r="I1114">
        <v>10.56</v>
      </c>
      <c r="J1114" s="289" t="s">
        <v>294</v>
      </c>
      <c r="K1114" s="289" t="s">
        <v>3005</v>
      </c>
      <c r="L1114" s="289" t="s">
        <v>275</v>
      </c>
      <c r="M1114" s="289" t="s">
        <v>3006</v>
      </c>
      <c r="N1114" s="289" t="s">
        <v>1181</v>
      </c>
      <c r="O1114" s="289" t="s">
        <v>291</v>
      </c>
      <c r="P1114" s="289" t="str">
        <f>VLOOKUP(CAT_Details[[#This Row],[Delivery Bp Customer Code]],Table6[],2,0)</f>
        <v>DX01-L5</v>
      </c>
    </row>
    <row r="1115" spans="1:16" x14ac:dyDescent="0.25">
      <c r="A1115" s="289" t="s">
        <v>285</v>
      </c>
      <c r="B1115">
        <v>5</v>
      </c>
      <c r="C1115">
        <v>1880</v>
      </c>
      <c r="D1115">
        <v>2</v>
      </c>
      <c r="E1115" s="289" t="s">
        <v>3007</v>
      </c>
      <c r="F1115">
        <v>5014102464</v>
      </c>
      <c r="G1115" s="276">
        <v>45600</v>
      </c>
      <c r="H1115">
        <v>20241024580634</v>
      </c>
      <c r="I1115">
        <v>4.8</v>
      </c>
      <c r="J1115" s="289" t="s">
        <v>401</v>
      </c>
      <c r="K1115" s="289" t="s">
        <v>3008</v>
      </c>
      <c r="L1115" s="289" t="s">
        <v>275</v>
      </c>
      <c r="M1115" s="289"/>
      <c r="N1115" s="289" t="s">
        <v>404</v>
      </c>
      <c r="O1115" s="289" t="s">
        <v>291</v>
      </c>
      <c r="P1115" s="289" t="str">
        <f>VLOOKUP(CAT_Details[[#This Row],[Delivery Bp Customer Code]],Table6[],2,0)</f>
        <v>DX01-L5</v>
      </c>
    </row>
    <row r="1116" spans="1:16" x14ac:dyDescent="0.25">
      <c r="A1116" s="289" t="s">
        <v>285</v>
      </c>
      <c r="B1116">
        <v>3</v>
      </c>
      <c r="C1116">
        <v>3450</v>
      </c>
      <c r="D1116">
        <v>1.2</v>
      </c>
      <c r="E1116" s="289" t="s">
        <v>3009</v>
      </c>
      <c r="F1116">
        <v>5014116273</v>
      </c>
      <c r="G1116" s="276">
        <v>45600</v>
      </c>
      <c r="H1116">
        <v>20241025581941</v>
      </c>
      <c r="I1116">
        <v>1.728</v>
      </c>
      <c r="J1116" s="289" t="s">
        <v>324</v>
      </c>
      <c r="K1116" s="289" t="s">
        <v>3010</v>
      </c>
      <c r="L1116" s="289" t="s">
        <v>275</v>
      </c>
      <c r="M1116" s="289" t="s">
        <v>2926</v>
      </c>
      <c r="N1116" s="289" t="s">
        <v>333</v>
      </c>
      <c r="O1116" s="289" t="s">
        <v>291</v>
      </c>
      <c r="P1116" s="289" t="str">
        <f>VLOOKUP(CAT_Details[[#This Row],[Delivery Bp Customer Code]],Table6[],2,0)</f>
        <v>DX01-L5</v>
      </c>
    </row>
    <row r="1117" spans="1:16" x14ac:dyDescent="0.25">
      <c r="A1117" s="289" t="s">
        <v>285</v>
      </c>
      <c r="B1117">
        <v>8</v>
      </c>
      <c r="C1117">
        <v>2240</v>
      </c>
      <c r="D1117">
        <v>1.85</v>
      </c>
      <c r="E1117" s="289" t="s">
        <v>3011</v>
      </c>
      <c r="F1117">
        <v>5014119043</v>
      </c>
      <c r="G1117" s="276">
        <v>45600</v>
      </c>
      <c r="H1117">
        <v>20241024580477</v>
      </c>
      <c r="I1117">
        <v>3.0939999999999999</v>
      </c>
      <c r="J1117" s="289" t="s">
        <v>294</v>
      </c>
      <c r="K1117" s="289" t="s">
        <v>3012</v>
      </c>
      <c r="L1117" s="289" t="s">
        <v>275</v>
      </c>
      <c r="M1117" s="289" t="s">
        <v>2852</v>
      </c>
      <c r="N1117" s="289" t="s">
        <v>394</v>
      </c>
      <c r="O1117" s="289" t="s">
        <v>291</v>
      </c>
      <c r="P1117" s="289" t="str">
        <f>VLOOKUP(CAT_Details[[#This Row],[Delivery Bp Customer Code]],Table6[],2,0)</f>
        <v>DX01-L5</v>
      </c>
    </row>
    <row r="1118" spans="1:16" x14ac:dyDescent="0.25">
      <c r="A1118" s="289" t="s">
        <v>285</v>
      </c>
      <c r="B1118">
        <v>6</v>
      </c>
      <c r="C1118">
        <v>6900</v>
      </c>
      <c r="D1118">
        <v>2.4</v>
      </c>
      <c r="E1118" s="289" t="s">
        <v>3013</v>
      </c>
      <c r="F1118">
        <v>5014131130</v>
      </c>
      <c r="G1118" s="276">
        <v>45600</v>
      </c>
      <c r="H1118">
        <v>20241025581943</v>
      </c>
      <c r="I1118">
        <v>3.456</v>
      </c>
      <c r="J1118" s="289" t="s">
        <v>324</v>
      </c>
      <c r="K1118" s="289" t="s">
        <v>3014</v>
      </c>
      <c r="L1118" s="289" t="s">
        <v>275</v>
      </c>
      <c r="M1118" s="289" t="s">
        <v>2911</v>
      </c>
      <c r="N1118" s="289" t="s">
        <v>333</v>
      </c>
      <c r="O1118" s="289" t="s">
        <v>291</v>
      </c>
      <c r="P1118" s="289" t="str">
        <f>VLOOKUP(CAT_Details[[#This Row],[Delivery Bp Customer Code]],Table6[],2,0)</f>
        <v>DX01-L5</v>
      </c>
    </row>
    <row r="1119" spans="1:16" x14ac:dyDescent="0.25">
      <c r="A1119" s="289" t="s">
        <v>285</v>
      </c>
      <c r="B1119">
        <v>1</v>
      </c>
      <c r="C1119">
        <v>14</v>
      </c>
      <c r="D1119">
        <v>0.09</v>
      </c>
      <c r="E1119" s="289" t="s">
        <v>3015</v>
      </c>
      <c r="F1119">
        <v>5014131947</v>
      </c>
      <c r="G1119" s="276">
        <v>45600</v>
      </c>
      <c r="H1119" s="5">
        <v>20241028582743</v>
      </c>
      <c r="I1119">
        <v>8.6999999999999994E-2</v>
      </c>
      <c r="J1119" s="289" t="s">
        <v>350</v>
      </c>
      <c r="K1119" s="289" t="s">
        <v>3016</v>
      </c>
      <c r="L1119" s="289" t="s">
        <v>275</v>
      </c>
      <c r="M1119" s="289" t="s">
        <v>2908</v>
      </c>
      <c r="N1119" s="289" t="s">
        <v>378</v>
      </c>
      <c r="O1119" s="289" t="s">
        <v>291</v>
      </c>
      <c r="P1119" s="289" t="str">
        <f>VLOOKUP(CAT_Details[[#This Row],[Delivery Bp Customer Code]],Table6[],2,0)</f>
        <v>DX01-L5</v>
      </c>
    </row>
    <row r="1120" spans="1:16" x14ac:dyDescent="0.25">
      <c r="A1120" s="289" t="s">
        <v>285</v>
      </c>
      <c r="B1120">
        <v>6</v>
      </c>
      <c r="C1120">
        <v>36</v>
      </c>
      <c r="D1120">
        <v>0.15</v>
      </c>
      <c r="E1120" s="289" t="s">
        <v>3015</v>
      </c>
      <c r="F1120">
        <v>5014131970</v>
      </c>
      <c r="G1120" s="276">
        <v>45600</v>
      </c>
      <c r="H1120">
        <v>20241024581021</v>
      </c>
      <c r="I1120">
        <v>5.3999999999999999E-2</v>
      </c>
      <c r="J1120" s="289" t="s">
        <v>350</v>
      </c>
      <c r="K1120" s="289" t="s">
        <v>3017</v>
      </c>
      <c r="L1120" s="289" t="s">
        <v>275</v>
      </c>
      <c r="M1120" s="289" t="s">
        <v>2908</v>
      </c>
      <c r="N1120" s="289" t="s">
        <v>378</v>
      </c>
      <c r="O1120" s="289" t="s">
        <v>291</v>
      </c>
      <c r="P1120" s="289" t="str">
        <f>VLOOKUP(CAT_Details[[#This Row],[Delivery Bp Customer Code]],Table6[],2,0)</f>
        <v>DX01-L5</v>
      </c>
    </row>
    <row r="1121" spans="1:16" x14ac:dyDescent="0.25">
      <c r="A1121" s="289" t="s">
        <v>285</v>
      </c>
      <c r="B1121">
        <v>5</v>
      </c>
      <c r="C1121">
        <v>336</v>
      </c>
      <c r="D1121">
        <v>1.43</v>
      </c>
      <c r="E1121" s="289" t="s">
        <v>3015</v>
      </c>
      <c r="F1121">
        <v>5014131982</v>
      </c>
      <c r="G1121" s="276">
        <v>45600</v>
      </c>
      <c r="H1121" s="5">
        <v>20241025581752</v>
      </c>
      <c r="I1121">
        <v>3.0329999999999999</v>
      </c>
      <c r="J1121" s="289" t="s">
        <v>350</v>
      </c>
      <c r="K1121" s="289" t="s">
        <v>3018</v>
      </c>
      <c r="L1121" s="289" t="s">
        <v>275</v>
      </c>
      <c r="M1121" s="289" t="s">
        <v>2908</v>
      </c>
      <c r="N1121" s="289" t="s">
        <v>378</v>
      </c>
      <c r="O1121" s="289" t="s">
        <v>291</v>
      </c>
      <c r="P1121" s="289" t="str">
        <f>VLOOKUP(CAT_Details[[#This Row],[Delivery Bp Customer Code]],Table6[],2,0)</f>
        <v>DX01-L5</v>
      </c>
    </row>
    <row r="1122" spans="1:16" x14ac:dyDescent="0.25">
      <c r="A1122" s="289" t="s">
        <v>285</v>
      </c>
      <c r="B1122">
        <v>35</v>
      </c>
      <c r="C1122">
        <v>4200</v>
      </c>
      <c r="D1122">
        <v>14</v>
      </c>
      <c r="E1122" s="289" t="s">
        <v>3019</v>
      </c>
      <c r="F1122">
        <v>5014132132</v>
      </c>
      <c r="G1122" s="276">
        <v>45600</v>
      </c>
      <c r="H1122">
        <v>20241025581353</v>
      </c>
      <c r="I1122">
        <v>33.6</v>
      </c>
      <c r="J1122" s="289" t="s">
        <v>350</v>
      </c>
      <c r="K1122" s="289" t="s">
        <v>3020</v>
      </c>
      <c r="L1122" s="289" t="s">
        <v>275</v>
      </c>
      <c r="M1122" s="289" t="s">
        <v>2908</v>
      </c>
      <c r="N1122" s="289" t="s">
        <v>353</v>
      </c>
      <c r="O1122" s="289" t="s">
        <v>291</v>
      </c>
      <c r="P1122" s="289" t="str">
        <f>VLOOKUP(CAT_Details[[#This Row],[Delivery Bp Customer Code]],Table6[],2,0)</f>
        <v>DX01-L5</v>
      </c>
    </row>
    <row r="1123" spans="1:16" x14ac:dyDescent="0.25">
      <c r="A1123" s="289" t="s">
        <v>285</v>
      </c>
      <c r="B1123">
        <v>24</v>
      </c>
      <c r="C1123">
        <v>1392.6</v>
      </c>
      <c r="D1123">
        <v>8</v>
      </c>
      <c r="E1123" s="289" t="s">
        <v>2980</v>
      </c>
      <c r="F1123">
        <v>5014132208</v>
      </c>
      <c r="G1123" s="276">
        <v>45600</v>
      </c>
      <c r="H1123">
        <v>20241025581446</v>
      </c>
      <c r="I1123">
        <v>16.704000000000001</v>
      </c>
      <c r="J1123" s="289" t="s">
        <v>350</v>
      </c>
      <c r="K1123" s="289" t="s">
        <v>3021</v>
      </c>
      <c r="L1123" s="289" t="s">
        <v>275</v>
      </c>
      <c r="M1123" s="289" t="s">
        <v>2908</v>
      </c>
      <c r="N1123" s="289" t="s">
        <v>390</v>
      </c>
      <c r="O1123" s="289" t="s">
        <v>291</v>
      </c>
      <c r="P1123" s="289" t="str">
        <f>VLOOKUP(CAT_Details[[#This Row],[Delivery Bp Customer Code]],Table6[],2,0)</f>
        <v>DX01-L5</v>
      </c>
    </row>
    <row r="1124" spans="1:16" x14ac:dyDescent="0.25">
      <c r="A1124" s="289" t="s">
        <v>285</v>
      </c>
      <c r="B1124">
        <v>1</v>
      </c>
      <c r="C1124">
        <v>10</v>
      </c>
      <c r="D1124">
        <v>0.03</v>
      </c>
      <c r="E1124" s="289" t="s">
        <v>2982</v>
      </c>
      <c r="F1124">
        <v>5014132293</v>
      </c>
      <c r="G1124" s="276">
        <v>45600</v>
      </c>
      <c r="H1124" s="5">
        <v>20241028582470</v>
      </c>
      <c r="I1124">
        <v>1.2E-2</v>
      </c>
      <c r="J1124" s="289" t="s">
        <v>350</v>
      </c>
      <c r="K1124" s="289" t="s">
        <v>3022</v>
      </c>
      <c r="L1124" s="289" t="s">
        <v>275</v>
      </c>
      <c r="M1124" s="289" t="s">
        <v>2918</v>
      </c>
      <c r="N1124" s="289" t="s">
        <v>360</v>
      </c>
      <c r="O1124" s="289" t="s">
        <v>291</v>
      </c>
      <c r="P1124" s="289" t="str">
        <f>VLOOKUP(CAT_Details[[#This Row],[Delivery Bp Customer Code]],Table6[],2,0)</f>
        <v>DX01-L5</v>
      </c>
    </row>
    <row r="1125" spans="1:16" x14ac:dyDescent="0.25">
      <c r="A1125" s="289" t="s">
        <v>285</v>
      </c>
      <c r="B1125">
        <v>1</v>
      </c>
      <c r="C1125">
        <v>60</v>
      </c>
      <c r="D1125">
        <v>0.4</v>
      </c>
      <c r="E1125" s="289" t="s">
        <v>3023</v>
      </c>
      <c r="F1125">
        <v>5014145637</v>
      </c>
      <c r="G1125" s="276">
        <v>45600</v>
      </c>
      <c r="H1125">
        <v>20241028582211</v>
      </c>
      <c r="I1125">
        <v>0.48</v>
      </c>
      <c r="J1125" s="289" t="s">
        <v>350</v>
      </c>
      <c r="K1125" s="289" t="s">
        <v>3024</v>
      </c>
      <c r="L1125" s="289" t="s">
        <v>275</v>
      </c>
      <c r="M1125" s="289" t="s">
        <v>2908</v>
      </c>
      <c r="N1125" s="289" t="s">
        <v>378</v>
      </c>
      <c r="O1125" s="289" t="s">
        <v>291</v>
      </c>
      <c r="P1125" s="289" t="str">
        <f>VLOOKUP(CAT_Details[[#This Row],[Delivery Bp Customer Code]],Table6[],2,0)</f>
        <v>DX01-L5</v>
      </c>
    </row>
    <row r="1126" spans="1:16" x14ac:dyDescent="0.25">
      <c r="A1126" s="289" t="s">
        <v>285</v>
      </c>
      <c r="B1126">
        <v>2</v>
      </c>
      <c r="C1126">
        <v>745</v>
      </c>
      <c r="D1126">
        <v>1</v>
      </c>
      <c r="E1126" s="289" t="s">
        <v>3025</v>
      </c>
      <c r="F1126">
        <v>5014146688</v>
      </c>
      <c r="G1126" s="276">
        <v>45600</v>
      </c>
      <c r="H1126">
        <v>20241029583408</v>
      </c>
      <c r="I1126">
        <v>2.4</v>
      </c>
      <c r="J1126" s="289" t="s">
        <v>350</v>
      </c>
      <c r="K1126" s="289" t="s">
        <v>3026</v>
      </c>
      <c r="L1126" s="289" t="s">
        <v>275</v>
      </c>
      <c r="M1126" s="289" t="s">
        <v>2952</v>
      </c>
      <c r="N1126" s="289" t="s">
        <v>381</v>
      </c>
      <c r="O1126" s="289" t="s">
        <v>291</v>
      </c>
      <c r="P1126" s="289" t="str">
        <f>VLOOKUP(CAT_Details[[#This Row],[Delivery Bp Customer Code]],Table6[],2,0)</f>
        <v>DX01-L5</v>
      </c>
    </row>
    <row r="1127" spans="1:16" x14ac:dyDescent="0.25">
      <c r="A1127" s="289" t="s">
        <v>285</v>
      </c>
      <c r="B1127">
        <v>5</v>
      </c>
      <c r="C1127">
        <v>855</v>
      </c>
      <c r="D1127">
        <v>1.68</v>
      </c>
      <c r="E1127" s="289" t="s">
        <v>3027</v>
      </c>
      <c r="F1127">
        <v>5014147157</v>
      </c>
      <c r="G1127" s="276">
        <v>45600</v>
      </c>
      <c r="H1127" s="5">
        <v>20241029583387</v>
      </c>
      <c r="I1127">
        <v>2.3140000000000001</v>
      </c>
      <c r="J1127" s="289" t="s">
        <v>350</v>
      </c>
      <c r="K1127" s="289" t="s">
        <v>3028</v>
      </c>
      <c r="L1127" s="289" t="s">
        <v>275</v>
      </c>
      <c r="M1127" s="289" t="s">
        <v>2952</v>
      </c>
      <c r="N1127" s="289" t="s">
        <v>901</v>
      </c>
      <c r="O1127" s="289" t="s">
        <v>291</v>
      </c>
      <c r="P1127" s="289" t="str">
        <f>VLOOKUP(CAT_Details[[#This Row],[Delivery Bp Customer Code]],Table6[],2,0)</f>
        <v>DX01-L5</v>
      </c>
    </row>
    <row r="1128" spans="1:16" x14ac:dyDescent="0.25">
      <c r="A1128" s="289" t="s">
        <v>285</v>
      </c>
      <c r="B1128">
        <v>1</v>
      </c>
      <c r="C1128">
        <v>1.3</v>
      </c>
      <c r="D1128">
        <v>0.02</v>
      </c>
      <c r="E1128" s="289" t="s">
        <v>3029</v>
      </c>
      <c r="F1128">
        <v>5014147218</v>
      </c>
      <c r="G1128" s="276">
        <v>45600</v>
      </c>
      <c r="H1128">
        <v>20241028582367</v>
      </c>
      <c r="I1128">
        <v>8.9999999999999993E-3</v>
      </c>
      <c r="J1128" s="289" t="s">
        <v>273</v>
      </c>
      <c r="K1128" s="289" t="s">
        <v>3030</v>
      </c>
      <c r="L1128" s="289" t="s">
        <v>275</v>
      </c>
      <c r="M1128" s="289" t="s">
        <v>2957</v>
      </c>
      <c r="N1128" s="289" t="s">
        <v>519</v>
      </c>
      <c r="O1128" s="289" t="s">
        <v>291</v>
      </c>
      <c r="P1128" s="289" t="str">
        <f>VLOOKUP(CAT_Details[[#This Row],[Delivery Bp Customer Code]],Table6[],2,0)</f>
        <v>DX01-L5</v>
      </c>
    </row>
    <row r="1129" spans="1:16" x14ac:dyDescent="0.25">
      <c r="A1129" s="289" t="s">
        <v>285</v>
      </c>
      <c r="B1129">
        <v>11</v>
      </c>
      <c r="C1129">
        <v>4158</v>
      </c>
      <c r="D1129">
        <v>5.51</v>
      </c>
      <c r="E1129" s="289" t="s">
        <v>2988</v>
      </c>
      <c r="F1129">
        <v>5014147398</v>
      </c>
      <c r="G1129" s="276">
        <v>45600</v>
      </c>
      <c r="H1129">
        <v>20241029583608</v>
      </c>
      <c r="I1129">
        <v>13.212999999999999</v>
      </c>
      <c r="J1129" s="289" t="s">
        <v>350</v>
      </c>
      <c r="K1129" s="289" t="s">
        <v>3031</v>
      </c>
      <c r="L1129" s="289" t="s">
        <v>275</v>
      </c>
      <c r="M1129" s="289" t="s">
        <v>2952</v>
      </c>
      <c r="N1129" s="289" t="s">
        <v>818</v>
      </c>
      <c r="O1129" s="289" t="s">
        <v>291</v>
      </c>
      <c r="P1129" s="289" t="str">
        <f>VLOOKUP(CAT_Details[[#This Row],[Delivery Bp Customer Code]],Table6[],2,0)</f>
        <v>DX01-L5</v>
      </c>
    </row>
    <row r="1130" spans="1:16" x14ac:dyDescent="0.25">
      <c r="A1130" s="289" t="s">
        <v>285</v>
      </c>
      <c r="B1130">
        <v>5</v>
      </c>
      <c r="C1130">
        <v>334</v>
      </c>
      <c r="D1130">
        <v>1</v>
      </c>
      <c r="E1130" s="289" t="s">
        <v>3032</v>
      </c>
      <c r="F1130">
        <v>5014147580</v>
      </c>
      <c r="G1130" s="276">
        <v>45600</v>
      </c>
      <c r="H1130">
        <v>20241029583384</v>
      </c>
      <c r="I1130">
        <v>1.3440000000000001</v>
      </c>
      <c r="J1130" s="289" t="s">
        <v>350</v>
      </c>
      <c r="K1130" s="289" t="s">
        <v>3033</v>
      </c>
      <c r="L1130" s="289" t="s">
        <v>275</v>
      </c>
      <c r="M1130" s="289" t="s">
        <v>2952</v>
      </c>
      <c r="N1130" s="289" t="s">
        <v>407</v>
      </c>
      <c r="O1130" s="289" t="s">
        <v>291</v>
      </c>
      <c r="P1130" s="289" t="str">
        <f>VLOOKUP(CAT_Details[[#This Row],[Delivery Bp Customer Code]],Table6[],2,0)</f>
        <v>DX01-L5</v>
      </c>
    </row>
    <row r="1131" spans="1:16" x14ac:dyDescent="0.25">
      <c r="A1131" s="289" t="s">
        <v>285</v>
      </c>
      <c r="B1131">
        <v>2</v>
      </c>
      <c r="C1131">
        <v>178</v>
      </c>
      <c r="D1131">
        <v>0.8</v>
      </c>
      <c r="E1131" s="289" t="s">
        <v>3034</v>
      </c>
      <c r="F1131">
        <v>5014147635</v>
      </c>
      <c r="G1131" s="276">
        <v>45600</v>
      </c>
      <c r="H1131">
        <v>20241029583267</v>
      </c>
      <c r="I1131">
        <v>1.9390000000000001</v>
      </c>
      <c r="J1131" s="289" t="s">
        <v>350</v>
      </c>
      <c r="K1131" s="289" t="s">
        <v>3035</v>
      </c>
      <c r="L1131" s="289" t="s">
        <v>275</v>
      </c>
      <c r="M1131" s="289" t="s">
        <v>2952</v>
      </c>
      <c r="N1131" s="289" t="s">
        <v>690</v>
      </c>
      <c r="O1131" s="289" t="s">
        <v>291</v>
      </c>
      <c r="P1131" s="289" t="str">
        <f>VLOOKUP(CAT_Details[[#This Row],[Delivery Bp Customer Code]],Table6[],2,0)</f>
        <v>DX01-L5</v>
      </c>
    </row>
    <row r="1132" spans="1:16" x14ac:dyDescent="0.25">
      <c r="A1132" s="289" t="s">
        <v>521</v>
      </c>
      <c r="B1132">
        <v>7</v>
      </c>
      <c r="C1132">
        <v>657</v>
      </c>
      <c r="D1132">
        <v>2.9</v>
      </c>
      <c r="E1132" s="289" t="s">
        <v>3036</v>
      </c>
      <c r="F1132">
        <v>5014131198</v>
      </c>
      <c r="G1132" s="276">
        <v>45600</v>
      </c>
      <c r="H1132">
        <v>20241028582446</v>
      </c>
      <c r="I1132">
        <v>7.5359999999999996</v>
      </c>
      <c r="J1132" s="289" t="s">
        <v>302</v>
      </c>
      <c r="K1132" s="289" t="s">
        <v>3037</v>
      </c>
      <c r="L1132" s="289" t="s">
        <v>275</v>
      </c>
      <c r="M1132" s="289" t="s">
        <v>2926</v>
      </c>
      <c r="N1132" s="289" t="s">
        <v>694</v>
      </c>
      <c r="O1132" s="289" t="s">
        <v>525</v>
      </c>
      <c r="P1132" s="289" t="str">
        <f>VLOOKUP(CAT_Details[[#This Row],[Delivery Bp Customer Code]],Table6[],2,0)</f>
        <v>No Loc</v>
      </c>
    </row>
    <row r="1133" spans="1:16" x14ac:dyDescent="0.25">
      <c r="A1133" s="289" t="s">
        <v>272</v>
      </c>
      <c r="B1133">
        <v>10</v>
      </c>
      <c r="C1133">
        <v>1170</v>
      </c>
      <c r="D1133">
        <v>4</v>
      </c>
      <c r="E1133" s="289" t="s">
        <v>3038</v>
      </c>
      <c r="F1133">
        <v>5014044810</v>
      </c>
      <c r="G1133" s="276">
        <v>45600</v>
      </c>
      <c r="H1133" s="5">
        <v>20241015573447</v>
      </c>
      <c r="I1133">
        <v>9.6</v>
      </c>
      <c r="J1133" s="289" t="s">
        <v>1435</v>
      </c>
      <c r="K1133" s="289" t="s">
        <v>3039</v>
      </c>
      <c r="L1133" s="289" t="s">
        <v>275</v>
      </c>
      <c r="M1133" s="289" t="s">
        <v>3040</v>
      </c>
      <c r="N1133" s="289" t="s">
        <v>1438</v>
      </c>
      <c r="O1133" s="289" t="s">
        <v>277</v>
      </c>
      <c r="P1133" s="289" t="str">
        <f>VLOOKUP(CAT_Details[[#This Row],[Delivery Bp Customer Code]],Table6[],2,0)</f>
        <v>U2-L5</v>
      </c>
    </row>
    <row r="1134" spans="1:16" x14ac:dyDescent="0.25">
      <c r="A1134" s="289" t="s">
        <v>272</v>
      </c>
      <c r="B1134">
        <v>2</v>
      </c>
      <c r="C1134">
        <v>739.4</v>
      </c>
      <c r="D1134">
        <v>0.4</v>
      </c>
      <c r="E1134" s="289" t="s">
        <v>3041</v>
      </c>
      <c r="F1134">
        <v>5014087263</v>
      </c>
      <c r="G1134" s="276">
        <v>45600</v>
      </c>
      <c r="H1134" s="5">
        <v>20241022578175</v>
      </c>
      <c r="I1134">
        <v>0.57599999999999996</v>
      </c>
      <c r="J1134" s="289" t="s">
        <v>294</v>
      </c>
      <c r="K1134" s="289" t="s">
        <v>3042</v>
      </c>
      <c r="L1134" s="289" t="s">
        <v>275</v>
      </c>
      <c r="M1134" s="289" t="s">
        <v>2849</v>
      </c>
      <c r="N1134" s="289" t="s">
        <v>698</v>
      </c>
      <c r="O1134" s="289" t="s">
        <v>277</v>
      </c>
      <c r="P1134" s="289" t="str">
        <f>VLOOKUP(CAT_Details[[#This Row],[Delivery Bp Customer Code]],Table6[],2,0)</f>
        <v>U2-L5</v>
      </c>
    </row>
    <row r="1135" spans="1:16" x14ac:dyDescent="0.25">
      <c r="A1135" s="289" t="s">
        <v>272</v>
      </c>
      <c r="B1135">
        <v>1</v>
      </c>
      <c r="C1135">
        <v>50</v>
      </c>
      <c r="D1135">
        <v>0.2</v>
      </c>
      <c r="E1135" s="289" t="s">
        <v>3043</v>
      </c>
      <c r="F1135">
        <v>5014087613</v>
      </c>
      <c r="G1135" s="276">
        <v>45600</v>
      </c>
      <c r="H1135">
        <v>20241018576679</v>
      </c>
      <c r="I1135">
        <v>0.36</v>
      </c>
      <c r="J1135" s="289" t="s">
        <v>401</v>
      </c>
      <c r="K1135" s="289" t="s">
        <v>3044</v>
      </c>
      <c r="L1135" s="289" t="s">
        <v>275</v>
      </c>
      <c r="M1135" s="289" t="s">
        <v>2900</v>
      </c>
      <c r="N1135" s="289" t="s">
        <v>2533</v>
      </c>
      <c r="O1135" s="289" t="s">
        <v>277</v>
      </c>
      <c r="P1135" s="289" t="str">
        <f>VLOOKUP(CAT_Details[[#This Row],[Delivery Bp Customer Code]],Table6[],2,0)</f>
        <v>U2-L5</v>
      </c>
    </row>
    <row r="1136" spans="1:16" x14ac:dyDescent="0.25">
      <c r="A1136" s="289" t="s">
        <v>272</v>
      </c>
      <c r="B1136">
        <v>5</v>
      </c>
      <c r="C1136">
        <v>2775</v>
      </c>
      <c r="D1136">
        <v>4</v>
      </c>
      <c r="E1136" s="289" t="s">
        <v>3045</v>
      </c>
      <c r="F1136">
        <v>5014102374</v>
      </c>
      <c r="G1136" s="276">
        <v>45600</v>
      </c>
      <c r="H1136">
        <v>20241024580539</v>
      </c>
      <c r="I1136">
        <v>16.32</v>
      </c>
      <c r="J1136" s="289" t="s">
        <v>401</v>
      </c>
      <c r="K1136" s="289" t="s">
        <v>3046</v>
      </c>
      <c r="L1136" s="289" t="s">
        <v>275</v>
      </c>
      <c r="M1136" s="289"/>
      <c r="N1136" s="289" t="s">
        <v>465</v>
      </c>
      <c r="O1136" s="289" t="s">
        <v>277</v>
      </c>
      <c r="P1136" s="289" t="str">
        <f>VLOOKUP(CAT_Details[[#This Row],[Delivery Bp Customer Code]],Table6[],2,0)</f>
        <v>U2-L5</v>
      </c>
    </row>
    <row r="1137" spans="1:16" x14ac:dyDescent="0.25">
      <c r="A1137" s="289" t="s">
        <v>272</v>
      </c>
      <c r="B1137">
        <v>2</v>
      </c>
      <c r="C1137">
        <v>225</v>
      </c>
      <c r="D1137">
        <v>0.5</v>
      </c>
      <c r="E1137" s="289" t="s">
        <v>3047</v>
      </c>
      <c r="F1137">
        <v>5014102393</v>
      </c>
      <c r="G1137" s="276">
        <v>45600</v>
      </c>
      <c r="H1137">
        <v>20241023579935</v>
      </c>
      <c r="I1137">
        <v>0.32100000000000001</v>
      </c>
      <c r="J1137" s="289" t="s">
        <v>1047</v>
      </c>
      <c r="K1137" s="289" t="s">
        <v>3048</v>
      </c>
      <c r="L1137" s="289" t="s">
        <v>275</v>
      </c>
      <c r="M1137" s="289" t="s">
        <v>2849</v>
      </c>
      <c r="N1137" s="289" t="s">
        <v>1049</v>
      </c>
      <c r="O1137" s="289" t="s">
        <v>277</v>
      </c>
      <c r="P1137" s="289" t="str">
        <f>VLOOKUP(CAT_Details[[#This Row],[Delivery Bp Customer Code]],Table6[],2,0)</f>
        <v>U2-L5</v>
      </c>
    </row>
    <row r="1138" spans="1:16" x14ac:dyDescent="0.25">
      <c r="A1138" s="289" t="s">
        <v>272</v>
      </c>
      <c r="B1138">
        <v>1</v>
      </c>
      <c r="C1138">
        <v>769</v>
      </c>
      <c r="D1138">
        <v>0.4</v>
      </c>
      <c r="E1138" s="289" t="s">
        <v>3049</v>
      </c>
      <c r="F1138">
        <v>5014116099</v>
      </c>
      <c r="G1138" s="276">
        <v>45600</v>
      </c>
      <c r="H1138">
        <v>20241023580132</v>
      </c>
      <c r="I1138">
        <v>0.57599999999999996</v>
      </c>
      <c r="J1138" s="289" t="s">
        <v>324</v>
      </c>
      <c r="K1138" s="289" t="s">
        <v>3050</v>
      </c>
      <c r="L1138" s="289" t="s">
        <v>275</v>
      </c>
      <c r="M1138" s="289" t="s">
        <v>2857</v>
      </c>
      <c r="N1138" s="289" t="s">
        <v>701</v>
      </c>
      <c r="O1138" s="289" t="s">
        <v>277</v>
      </c>
      <c r="P1138" s="289" t="str">
        <f>VLOOKUP(CAT_Details[[#This Row],[Delivery Bp Customer Code]],Table6[],2,0)</f>
        <v>U2-L5</v>
      </c>
    </row>
    <row r="1139" spans="1:16" x14ac:dyDescent="0.25">
      <c r="A1139" s="289" t="s">
        <v>272</v>
      </c>
      <c r="B1139">
        <v>56</v>
      </c>
      <c r="C1139">
        <v>1878</v>
      </c>
      <c r="D1139">
        <v>13.35</v>
      </c>
      <c r="E1139" s="289" t="s">
        <v>3051</v>
      </c>
      <c r="F1139">
        <v>5014116998</v>
      </c>
      <c r="G1139" s="276">
        <v>45600</v>
      </c>
      <c r="H1139">
        <v>20241021577906</v>
      </c>
      <c r="I1139">
        <v>31.044</v>
      </c>
      <c r="J1139" s="289" t="s">
        <v>280</v>
      </c>
      <c r="K1139" s="289" t="s">
        <v>3052</v>
      </c>
      <c r="L1139" s="289" t="s">
        <v>275</v>
      </c>
      <c r="M1139" s="289" t="s">
        <v>3053</v>
      </c>
      <c r="N1139" s="289" t="s">
        <v>1226</v>
      </c>
      <c r="O1139" s="289" t="s">
        <v>277</v>
      </c>
      <c r="P1139" s="289" t="str">
        <f>VLOOKUP(CAT_Details[[#This Row],[Delivery Bp Customer Code]],Table6[],2,0)</f>
        <v>U2-L5</v>
      </c>
    </row>
    <row r="1140" spans="1:16" x14ac:dyDescent="0.25">
      <c r="A1140" s="289" t="s">
        <v>272</v>
      </c>
      <c r="B1140">
        <v>1</v>
      </c>
      <c r="C1140">
        <v>44</v>
      </c>
      <c r="D1140">
        <v>0.2</v>
      </c>
      <c r="E1140" s="289" t="s">
        <v>3054</v>
      </c>
      <c r="F1140">
        <v>5014132061</v>
      </c>
      <c r="G1140" s="276">
        <v>45600</v>
      </c>
      <c r="H1140">
        <v>20241022578859</v>
      </c>
      <c r="I1140">
        <v>0.35</v>
      </c>
      <c r="J1140" s="289" t="s">
        <v>350</v>
      </c>
      <c r="K1140" s="289" t="s">
        <v>3055</v>
      </c>
      <c r="L1140" s="289" t="s">
        <v>275</v>
      </c>
      <c r="M1140" s="289" t="s">
        <v>2908</v>
      </c>
      <c r="N1140" s="289" t="s">
        <v>704</v>
      </c>
      <c r="O1140" s="289" t="s">
        <v>277</v>
      </c>
      <c r="P1140" s="289" t="str">
        <f>VLOOKUP(CAT_Details[[#This Row],[Delivery Bp Customer Code]],Table6[],2,0)</f>
        <v>U2-L5</v>
      </c>
    </row>
    <row r="1141" spans="1:16" x14ac:dyDescent="0.25">
      <c r="A1141" s="289" t="s">
        <v>272</v>
      </c>
      <c r="B1141">
        <v>1</v>
      </c>
      <c r="C1141">
        <v>65</v>
      </c>
      <c r="D1141">
        <v>0.4</v>
      </c>
      <c r="E1141" s="289" t="s">
        <v>3056</v>
      </c>
      <c r="F1141">
        <v>5014132219</v>
      </c>
      <c r="G1141" s="276">
        <v>45600</v>
      </c>
      <c r="H1141" s="5">
        <v>20241024581125</v>
      </c>
      <c r="I1141">
        <v>0.48</v>
      </c>
      <c r="J1141" s="289" t="s">
        <v>287</v>
      </c>
      <c r="K1141" s="289" t="s">
        <v>3057</v>
      </c>
      <c r="L1141" s="289" t="s">
        <v>275</v>
      </c>
      <c r="M1141" s="289" t="s">
        <v>2871</v>
      </c>
      <c r="N1141" s="289" t="s">
        <v>468</v>
      </c>
      <c r="O1141" s="289" t="s">
        <v>277</v>
      </c>
      <c r="P1141" s="289" t="str">
        <f>VLOOKUP(CAT_Details[[#This Row],[Delivery Bp Customer Code]],Table6[],2,0)</f>
        <v>U2-L5</v>
      </c>
    </row>
    <row r="1142" spans="1:16" x14ac:dyDescent="0.25">
      <c r="A1142" s="289" t="s">
        <v>272</v>
      </c>
      <c r="B1142">
        <v>21</v>
      </c>
      <c r="C1142">
        <v>1791</v>
      </c>
      <c r="D1142">
        <v>8.4</v>
      </c>
      <c r="E1142" s="289" t="s">
        <v>3058</v>
      </c>
      <c r="F1142">
        <v>5014146947</v>
      </c>
      <c r="G1142" s="276">
        <v>45600</v>
      </c>
      <c r="H1142" s="5">
        <v>20241029583578</v>
      </c>
      <c r="I1142">
        <v>15.215999999999999</v>
      </c>
      <c r="J1142" s="289" t="s">
        <v>350</v>
      </c>
      <c r="K1142" s="289" t="s">
        <v>3059</v>
      </c>
      <c r="L1142" s="289" t="s">
        <v>275</v>
      </c>
      <c r="M1142" s="289" t="s">
        <v>2918</v>
      </c>
      <c r="N1142" s="289" t="s">
        <v>846</v>
      </c>
      <c r="O1142" s="289" t="s">
        <v>277</v>
      </c>
      <c r="P1142" s="289" t="str">
        <f>VLOOKUP(CAT_Details[[#This Row],[Delivery Bp Customer Code]],Table6[],2,0)</f>
        <v>U2-L5</v>
      </c>
    </row>
    <row r="1143" spans="1:16" x14ac:dyDescent="0.25">
      <c r="A1143" s="289" t="s">
        <v>272</v>
      </c>
      <c r="B1143">
        <v>6</v>
      </c>
      <c r="C1143">
        <v>428.4</v>
      </c>
      <c r="D1143">
        <v>2.4</v>
      </c>
      <c r="E1143" s="289" t="s">
        <v>3060</v>
      </c>
      <c r="F1143">
        <v>5014147601</v>
      </c>
      <c r="G1143" s="276">
        <v>45600</v>
      </c>
      <c r="H1143" s="5">
        <v>20241028582447</v>
      </c>
      <c r="I1143">
        <v>4.3780000000000001</v>
      </c>
      <c r="J1143" s="289" t="s">
        <v>350</v>
      </c>
      <c r="K1143" s="289" t="s">
        <v>3061</v>
      </c>
      <c r="L1143" s="289" t="s">
        <v>275</v>
      </c>
      <c r="M1143" s="289" t="s">
        <v>2952</v>
      </c>
      <c r="N1143" s="289" t="s">
        <v>462</v>
      </c>
      <c r="O1143" s="289" t="s">
        <v>277</v>
      </c>
      <c r="P1143" s="289" t="str">
        <f>VLOOKUP(CAT_Details[[#This Row],[Delivery Bp Customer Code]],Table6[],2,0)</f>
        <v>U2-L5</v>
      </c>
    </row>
    <row r="1144" spans="1:16" x14ac:dyDescent="0.25">
      <c r="A1144" s="289" t="s">
        <v>272</v>
      </c>
      <c r="B1144">
        <v>3</v>
      </c>
      <c r="C1144">
        <v>32.5</v>
      </c>
      <c r="D1144">
        <v>0.24</v>
      </c>
      <c r="E1144" s="289" t="s">
        <v>3062</v>
      </c>
      <c r="F1144">
        <v>5014159597</v>
      </c>
      <c r="G1144" s="276">
        <v>45600</v>
      </c>
      <c r="H1144">
        <v>20241024581082</v>
      </c>
      <c r="I1144">
        <v>0.15</v>
      </c>
      <c r="J1144" s="289" t="s">
        <v>302</v>
      </c>
      <c r="K1144" s="289" t="s">
        <v>3063</v>
      </c>
      <c r="L1144" s="289" t="s">
        <v>275</v>
      </c>
      <c r="M1144" s="289" t="s">
        <v>2852</v>
      </c>
      <c r="N1144" s="289" t="s">
        <v>450</v>
      </c>
      <c r="O1144" s="289" t="s">
        <v>277</v>
      </c>
      <c r="P1144" s="289" t="str">
        <f>VLOOKUP(CAT_Details[[#This Row],[Delivery Bp Customer Code]],Table6[],2,0)</f>
        <v>U2-L5</v>
      </c>
    </row>
    <row r="1145" spans="1:16" x14ac:dyDescent="0.25">
      <c r="A1145" s="289" t="s">
        <v>278</v>
      </c>
      <c r="B1145">
        <v>11</v>
      </c>
      <c r="C1145">
        <v>3813.04</v>
      </c>
      <c r="D1145">
        <v>4.4000000000000004</v>
      </c>
      <c r="E1145" s="289" t="s">
        <v>3064</v>
      </c>
      <c r="F1145">
        <v>5014102352</v>
      </c>
      <c r="G1145" s="276">
        <v>45601</v>
      </c>
      <c r="H1145" s="5">
        <v>20241023580040</v>
      </c>
      <c r="I1145">
        <v>5.8079999999999998</v>
      </c>
      <c r="J1145" s="289" t="s">
        <v>317</v>
      </c>
      <c r="K1145" s="289" t="s">
        <v>3065</v>
      </c>
      <c r="L1145" s="289" t="s">
        <v>275</v>
      </c>
      <c r="M1145" s="289" t="s">
        <v>3066</v>
      </c>
      <c r="N1145" s="289" t="s">
        <v>320</v>
      </c>
      <c r="O1145" s="289" t="s">
        <v>498</v>
      </c>
      <c r="P1145" s="289" t="str">
        <f>VLOOKUP(CAT_Details[[#This Row],[Delivery Bp Customer Code]],Table6[],2,0)</f>
        <v>DK-BM01</v>
      </c>
    </row>
    <row r="1146" spans="1:16" x14ac:dyDescent="0.25">
      <c r="A1146" s="289" t="s">
        <v>278</v>
      </c>
      <c r="B1146">
        <v>3</v>
      </c>
      <c r="C1146">
        <v>141</v>
      </c>
      <c r="D1146">
        <v>0.6</v>
      </c>
      <c r="E1146" s="289" t="s">
        <v>3067</v>
      </c>
      <c r="F1146">
        <v>5014145541</v>
      </c>
      <c r="G1146" s="276">
        <v>45601</v>
      </c>
      <c r="H1146">
        <v>20241028582533</v>
      </c>
      <c r="I1146">
        <v>1.44</v>
      </c>
      <c r="J1146" s="289" t="s">
        <v>324</v>
      </c>
      <c r="K1146" s="289" t="s">
        <v>3068</v>
      </c>
      <c r="L1146" s="289" t="s">
        <v>275</v>
      </c>
      <c r="M1146" s="289" t="s">
        <v>3069</v>
      </c>
      <c r="N1146" s="289" t="s">
        <v>1067</v>
      </c>
      <c r="O1146" s="289" t="s">
        <v>498</v>
      </c>
      <c r="P1146" s="289" t="str">
        <f>VLOOKUP(CAT_Details[[#This Row],[Delivery Bp Customer Code]],Table6[],2,0)</f>
        <v>DK-BM01</v>
      </c>
    </row>
    <row r="1147" spans="1:16" x14ac:dyDescent="0.25">
      <c r="A1147" s="289" t="s">
        <v>278</v>
      </c>
      <c r="B1147">
        <v>12</v>
      </c>
      <c r="C1147">
        <v>6435</v>
      </c>
      <c r="D1147">
        <v>2.8</v>
      </c>
      <c r="E1147" s="289" t="s">
        <v>3070</v>
      </c>
      <c r="F1147">
        <v>5014146735</v>
      </c>
      <c r="G1147" s="276">
        <v>45601</v>
      </c>
      <c r="H1147">
        <v>20241028583033</v>
      </c>
      <c r="I1147">
        <v>5.8559999999999999</v>
      </c>
      <c r="J1147" s="289" t="s">
        <v>280</v>
      </c>
      <c r="K1147" s="289" t="s">
        <v>3071</v>
      </c>
      <c r="L1147" s="289" t="s">
        <v>275</v>
      </c>
      <c r="M1147" s="289" t="s">
        <v>3072</v>
      </c>
      <c r="N1147" s="289" t="s">
        <v>314</v>
      </c>
      <c r="O1147" s="289" t="s">
        <v>498</v>
      </c>
      <c r="P1147" s="289" t="str">
        <f>VLOOKUP(CAT_Details[[#This Row],[Delivery Bp Customer Code]],Table6[],2,0)</f>
        <v>DK-BM01</v>
      </c>
    </row>
    <row r="1148" spans="1:16" x14ac:dyDescent="0.25">
      <c r="A1148" s="289" t="s">
        <v>278</v>
      </c>
      <c r="B1148">
        <v>3</v>
      </c>
      <c r="C1148">
        <v>990</v>
      </c>
      <c r="D1148">
        <v>1.2</v>
      </c>
      <c r="E1148" s="289" t="s">
        <v>3073</v>
      </c>
      <c r="F1148">
        <v>5014147602</v>
      </c>
      <c r="G1148" s="276">
        <v>45601</v>
      </c>
      <c r="H1148">
        <v>20241028582388</v>
      </c>
      <c r="I1148">
        <v>1.44</v>
      </c>
      <c r="J1148" s="289" t="s">
        <v>280</v>
      </c>
      <c r="K1148" s="289" t="s">
        <v>3074</v>
      </c>
      <c r="L1148" s="289" t="s">
        <v>275</v>
      </c>
      <c r="M1148" s="289" t="s">
        <v>2903</v>
      </c>
      <c r="N1148" s="289" t="s">
        <v>643</v>
      </c>
      <c r="O1148" s="289" t="s">
        <v>498</v>
      </c>
      <c r="P1148" s="289" t="str">
        <f>VLOOKUP(CAT_Details[[#This Row],[Delivery Bp Customer Code]],Table6[],2,0)</f>
        <v>DK-BM01</v>
      </c>
    </row>
    <row r="1149" spans="1:16" x14ac:dyDescent="0.25">
      <c r="A1149" s="289" t="s">
        <v>278</v>
      </c>
      <c r="B1149">
        <v>1</v>
      </c>
      <c r="C1149">
        <v>85</v>
      </c>
      <c r="D1149">
        <v>0.2</v>
      </c>
      <c r="E1149" s="289" t="s">
        <v>3075</v>
      </c>
      <c r="F1149">
        <v>5014167057</v>
      </c>
      <c r="G1149" s="276">
        <v>45601</v>
      </c>
      <c r="H1149">
        <v>20241029583738</v>
      </c>
      <c r="I1149">
        <v>0.16800000000000001</v>
      </c>
      <c r="J1149" s="289" t="s">
        <v>273</v>
      </c>
      <c r="K1149" s="289" t="s">
        <v>3076</v>
      </c>
      <c r="L1149" s="289" t="s">
        <v>275</v>
      </c>
      <c r="M1149" s="289" t="s">
        <v>2802</v>
      </c>
      <c r="N1149" s="289" t="s">
        <v>657</v>
      </c>
      <c r="O1149" s="289" t="s">
        <v>498</v>
      </c>
      <c r="P1149" s="289" t="str">
        <f>VLOOKUP(CAT_Details[[#This Row],[Delivery Bp Customer Code]],Table6[],2,0)</f>
        <v>DK-BM01</v>
      </c>
    </row>
    <row r="1150" spans="1:16" x14ac:dyDescent="0.25">
      <c r="A1150" s="289" t="s">
        <v>278</v>
      </c>
      <c r="B1150">
        <v>10</v>
      </c>
      <c r="C1150">
        <v>4250</v>
      </c>
      <c r="D1150">
        <v>4</v>
      </c>
      <c r="E1150" s="289" t="s">
        <v>3077</v>
      </c>
      <c r="F1150">
        <v>5014167189</v>
      </c>
      <c r="G1150" s="276">
        <v>45601</v>
      </c>
      <c r="H1150">
        <v>20241031585835</v>
      </c>
      <c r="I1150">
        <v>9.6</v>
      </c>
      <c r="J1150" s="289" t="s">
        <v>273</v>
      </c>
      <c r="K1150" s="289" t="s">
        <v>3078</v>
      </c>
      <c r="L1150" s="289" t="s">
        <v>275</v>
      </c>
      <c r="M1150" s="289" t="s">
        <v>2802</v>
      </c>
      <c r="N1150" s="289" t="s">
        <v>653</v>
      </c>
      <c r="O1150" s="289" t="s">
        <v>498</v>
      </c>
      <c r="P1150" s="289" t="str">
        <f>VLOOKUP(CAT_Details[[#This Row],[Delivery Bp Customer Code]],Table6[],2,0)</f>
        <v>DK-BM01</v>
      </c>
    </row>
    <row r="1151" spans="1:16" x14ac:dyDescent="0.25">
      <c r="A1151" s="289" t="s">
        <v>75</v>
      </c>
      <c r="B1151">
        <v>1</v>
      </c>
      <c r="C1151">
        <v>55</v>
      </c>
      <c r="D1151">
        <v>0.21</v>
      </c>
      <c r="E1151" s="289" t="s">
        <v>3079</v>
      </c>
      <c r="F1151">
        <v>5014116254</v>
      </c>
      <c r="G1151" s="276">
        <v>45601</v>
      </c>
      <c r="H1151">
        <v>20241022578422</v>
      </c>
      <c r="I1151">
        <v>0.185</v>
      </c>
      <c r="J1151" s="289" t="s">
        <v>345</v>
      </c>
      <c r="K1151" s="289" t="s">
        <v>3080</v>
      </c>
      <c r="L1151" s="289" t="s">
        <v>275</v>
      </c>
      <c r="M1151" s="289" t="s">
        <v>3081</v>
      </c>
      <c r="N1151" s="289" t="s">
        <v>3082</v>
      </c>
      <c r="O1151" s="289" t="s">
        <v>2173</v>
      </c>
      <c r="P1151" s="289" t="str">
        <f>VLOOKUP(CAT_Details[[#This Row],[Delivery Bp Customer Code]],Table6[],2,0)</f>
        <v>OYL1</v>
      </c>
    </row>
    <row r="1152" spans="1:16" x14ac:dyDescent="0.25">
      <c r="A1152" s="289" t="s">
        <v>75</v>
      </c>
      <c r="B1152">
        <v>1</v>
      </c>
      <c r="C1152">
        <v>446</v>
      </c>
      <c r="D1152">
        <v>0.4</v>
      </c>
      <c r="E1152" s="289" t="s">
        <v>3083</v>
      </c>
      <c r="F1152">
        <v>5014130884</v>
      </c>
      <c r="G1152" s="276">
        <v>45601</v>
      </c>
      <c r="H1152" s="5">
        <v>20241025581823</v>
      </c>
      <c r="I1152">
        <v>0.96</v>
      </c>
      <c r="J1152" s="289" t="s">
        <v>324</v>
      </c>
      <c r="K1152" s="289" t="s">
        <v>3084</v>
      </c>
      <c r="L1152" s="289" t="s">
        <v>275</v>
      </c>
      <c r="M1152" s="289" t="s">
        <v>3085</v>
      </c>
      <c r="N1152" s="289" t="s">
        <v>2727</v>
      </c>
      <c r="O1152" s="289" t="s">
        <v>2173</v>
      </c>
      <c r="P1152" s="289" t="str">
        <f>VLOOKUP(CAT_Details[[#This Row],[Delivery Bp Customer Code]],Table6[],2,0)</f>
        <v>OYL1</v>
      </c>
    </row>
    <row r="1153" spans="1:16" x14ac:dyDescent="0.25">
      <c r="A1153" s="289" t="s">
        <v>75</v>
      </c>
      <c r="B1153">
        <v>1</v>
      </c>
      <c r="C1153">
        <v>73</v>
      </c>
      <c r="D1153">
        <v>0.2</v>
      </c>
      <c r="E1153" s="289" t="s">
        <v>3083</v>
      </c>
      <c r="F1153">
        <v>5014130965</v>
      </c>
      <c r="G1153" s="276">
        <v>45601</v>
      </c>
      <c r="H1153">
        <v>20241025581828</v>
      </c>
      <c r="I1153">
        <v>0.24</v>
      </c>
      <c r="J1153" s="289" t="s">
        <v>324</v>
      </c>
      <c r="K1153" s="289" t="s">
        <v>3086</v>
      </c>
      <c r="L1153" s="289" t="s">
        <v>275</v>
      </c>
      <c r="M1153" s="289" t="s">
        <v>3085</v>
      </c>
      <c r="N1153" s="289" t="s">
        <v>2727</v>
      </c>
      <c r="O1153" s="289" t="s">
        <v>2173</v>
      </c>
      <c r="P1153" s="289" t="str">
        <f>VLOOKUP(CAT_Details[[#This Row],[Delivery Bp Customer Code]],Table6[],2,0)</f>
        <v>OYL1</v>
      </c>
    </row>
    <row r="1154" spans="1:16" x14ac:dyDescent="0.25">
      <c r="A1154" s="289" t="s">
        <v>75</v>
      </c>
      <c r="B1154">
        <v>1</v>
      </c>
      <c r="C1154">
        <v>198</v>
      </c>
      <c r="D1154">
        <v>0.4</v>
      </c>
      <c r="E1154" s="289" t="s">
        <v>3083</v>
      </c>
      <c r="F1154">
        <v>5014131012</v>
      </c>
      <c r="G1154" s="276">
        <v>45601</v>
      </c>
      <c r="H1154">
        <v>20241025581827</v>
      </c>
      <c r="I1154">
        <v>0.48</v>
      </c>
      <c r="J1154" s="289" t="s">
        <v>324</v>
      </c>
      <c r="K1154" s="289" t="s">
        <v>3087</v>
      </c>
      <c r="L1154" s="289" t="s">
        <v>275</v>
      </c>
      <c r="M1154" s="289" t="s">
        <v>3085</v>
      </c>
      <c r="N1154" s="289" t="s">
        <v>2727</v>
      </c>
      <c r="O1154" s="289" t="s">
        <v>2173</v>
      </c>
      <c r="P1154" s="289" t="str">
        <f>VLOOKUP(CAT_Details[[#This Row],[Delivery Bp Customer Code]],Table6[],2,0)</f>
        <v>OYL1</v>
      </c>
    </row>
    <row r="1155" spans="1:16" x14ac:dyDescent="0.25">
      <c r="A1155" s="289" t="s">
        <v>75</v>
      </c>
      <c r="B1155">
        <v>26</v>
      </c>
      <c r="C1155">
        <v>11730</v>
      </c>
      <c r="D1155">
        <v>8</v>
      </c>
      <c r="E1155" s="289" t="s">
        <v>3088</v>
      </c>
      <c r="F1155">
        <v>5014146105</v>
      </c>
      <c r="G1155" s="276">
        <v>45601</v>
      </c>
      <c r="H1155">
        <v>20241029583512</v>
      </c>
      <c r="I1155">
        <v>19.2</v>
      </c>
      <c r="J1155" s="289" t="s">
        <v>324</v>
      </c>
      <c r="K1155" s="289" t="s">
        <v>3089</v>
      </c>
      <c r="L1155" s="289" t="s">
        <v>275</v>
      </c>
      <c r="M1155" s="289" t="s">
        <v>3090</v>
      </c>
      <c r="N1155" s="289" t="s">
        <v>2172</v>
      </c>
      <c r="O1155" s="289" t="s">
        <v>2173</v>
      </c>
      <c r="P1155" s="289" t="str">
        <f>VLOOKUP(CAT_Details[[#This Row],[Delivery Bp Customer Code]],Table6[],2,0)</f>
        <v>OYL1</v>
      </c>
    </row>
    <row r="1156" spans="1:16" x14ac:dyDescent="0.25">
      <c r="A1156" s="289" t="s">
        <v>75</v>
      </c>
      <c r="B1156">
        <v>1</v>
      </c>
      <c r="C1156">
        <v>323</v>
      </c>
      <c r="D1156">
        <v>0.4</v>
      </c>
      <c r="E1156" s="289" t="s">
        <v>3091</v>
      </c>
      <c r="F1156">
        <v>5014146432</v>
      </c>
      <c r="G1156" s="276">
        <v>45601</v>
      </c>
      <c r="H1156">
        <v>20241029583677</v>
      </c>
      <c r="I1156">
        <v>0.96</v>
      </c>
      <c r="J1156" s="289" t="s">
        <v>280</v>
      </c>
      <c r="K1156" s="289" t="s">
        <v>3092</v>
      </c>
      <c r="L1156" s="289" t="s">
        <v>275</v>
      </c>
      <c r="M1156" s="289"/>
      <c r="N1156" s="289" t="s">
        <v>3093</v>
      </c>
      <c r="O1156" s="289" t="s">
        <v>2173</v>
      </c>
      <c r="P1156" s="289" t="str">
        <f>VLOOKUP(CAT_Details[[#This Row],[Delivery Bp Customer Code]],Table6[],2,0)</f>
        <v>OYL1</v>
      </c>
    </row>
    <row r="1157" spans="1:16" x14ac:dyDescent="0.25">
      <c r="A1157" s="289" t="s">
        <v>75</v>
      </c>
      <c r="B1157">
        <v>1</v>
      </c>
      <c r="C1157">
        <v>1200</v>
      </c>
      <c r="D1157">
        <v>0.4</v>
      </c>
      <c r="E1157" s="289" t="s">
        <v>3094</v>
      </c>
      <c r="F1157">
        <v>5014147207</v>
      </c>
      <c r="G1157" s="276">
        <v>45601</v>
      </c>
      <c r="H1157" s="5">
        <v>20241028582897</v>
      </c>
      <c r="I1157">
        <v>0.96</v>
      </c>
      <c r="J1157" s="289" t="s">
        <v>280</v>
      </c>
      <c r="K1157" s="289" t="s">
        <v>3095</v>
      </c>
      <c r="L1157" s="289" t="s">
        <v>275</v>
      </c>
      <c r="M1157" s="289"/>
      <c r="N1157" s="289" t="s">
        <v>3096</v>
      </c>
      <c r="O1157" s="289" t="s">
        <v>2173</v>
      </c>
      <c r="P1157" s="289" t="str">
        <f>VLOOKUP(CAT_Details[[#This Row],[Delivery Bp Customer Code]],Table6[],2,0)</f>
        <v>OYL1</v>
      </c>
    </row>
    <row r="1158" spans="1:16" x14ac:dyDescent="0.25">
      <c r="A1158" s="289" t="s">
        <v>75</v>
      </c>
      <c r="B1158">
        <v>1</v>
      </c>
      <c r="C1158">
        <v>5</v>
      </c>
      <c r="D1158">
        <v>0.06</v>
      </c>
      <c r="E1158" s="289" t="s">
        <v>3097</v>
      </c>
      <c r="F1158">
        <v>5014194611</v>
      </c>
      <c r="G1158" s="276">
        <v>45601</v>
      </c>
      <c r="H1158">
        <v>20241028582899</v>
      </c>
      <c r="I1158">
        <v>3.1E-2</v>
      </c>
      <c r="J1158" s="289" t="s">
        <v>324</v>
      </c>
      <c r="K1158" s="289" t="s">
        <v>3098</v>
      </c>
      <c r="L1158" s="289" t="s">
        <v>275</v>
      </c>
      <c r="M1158" s="289" t="s">
        <v>3085</v>
      </c>
      <c r="N1158" s="289" t="s">
        <v>3099</v>
      </c>
      <c r="O1158" s="289" t="s">
        <v>2173</v>
      </c>
      <c r="P1158" s="289" t="str">
        <f>VLOOKUP(CAT_Details[[#This Row],[Delivery Bp Customer Code]],Table6[],2,0)</f>
        <v>OYL1</v>
      </c>
    </row>
    <row r="1159" spans="1:16" x14ac:dyDescent="0.25">
      <c r="A1159" s="289" t="s">
        <v>76</v>
      </c>
      <c r="B1159">
        <v>1</v>
      </c>
      <c r="C1159">
        <v>60</v>
      </c>
      <c r="D1159">
        <v>0.4</v>
      </c>
      <c r="E1159" s="289" t="s">
        <v>3100</v>
      </c>
      <c r="F1159">
        <v>5014118363</v>
      </c>
      <c r="G1159" s="276">
        <v>45601</v>
      </c>
      <c r="H1159">
        <v>20241023579667</v>
      </c>
      <c r="I1159">
        <v>0.57599999999999996</v>
      </c>
      <c r="J1159" s="289" t="s">
        <v>345</v>
      </c>
      <c r="K1159" s="289" t="s">
        <v>3101</v>
      </c>
      <c r="L1159" s="289" t="s">
        <v>275</v>
      </c>
      <c r="M1159" s="289" t="s">
        <v>3102</v>
      </c>
      <c r="N1159" s="289" t="s">
        <v>427</v>
      </c>
      <c r="O1159" s="289" t="s">
        <v>748</v>
      </c>
      <c r="P1159" s="289" t="str">
        <f>VLOOKUP(CAT_Details[[#This Row],[Delivery Bp Customer Code]],Table6[],2,0)</f>
        <v>No Loc</v>
      </c>
    </row>
    <row r="1160" spans="1:16" x14ac:dyDescent="0.25">
      <c r="A1160" s="289" t="s">
        <v>76</v>
      </c>
      <c r="B1160">
        <v>2</v>
      </c>
      <c r="C1160">
        <v>136</v>
      </c>
      <c r="D1160">
        <v>0.4</v>
      </c>
      <c r="E1160" s="289" t="s">
        <v>3103</v>
      </c>
      <c r="F1160">
        <v>5014145482</v>
      </c>
      <c r="G1160" s="276">
        <v>45601</v>
      </c>
      <c r="H1160">
        <v>20241028582738</v>
      </c>
      <c r="I1160">
        <v>0.48</v>
      </c>
      <c r="J1160" s="289" t="s">
        <v>324</v>
      </c>
      <c r="K1160" s="289" t="s">
        <v>3104</v>
      </c>
      <c r="L1160" s="289" t="s">
        <v>275</v>
      </c>
      <c r="M1160" s="289" t="s">
        <v>3105</v>
      </c>
      <c r="N1160" s="289" t="s">
        <v>508</v>
      </c>
      <c r="O1160" s="289" t="s">
        <v>748</v>
      </c>
      <c r="P1160" s="289" t="str">
        <f>VLOOKUP(CAT_Details[[#This Row],[Delivery Bp Customer Code]],Table6[],2,0)</f>
        <v>No Loc</v>
      </c>
    </row>
    <row r="1161" spans="1:16" x14ac:dyDescent="0.25">
      <c r="A1161" s="289" t="s">
        <v>76</v>
      </c>
      <c r="B1161">
        <v>6</v>
      </c>
      <c r="C1161">
        <v>433.98</v>
      </c>
      <c r="D1161">
        <v>2.77</v>
      </c>
      <c r="E1161" s="289" t="s">
        <v>3106</v>
      </c>
      <c r="F1161">
        <v>5014147355</v>
      </c>
      <c r="G1161" s="276">
        <v>45601</v>
      </c>
      <c r="H1161">
        <v>20241029583430</v>
      </c>
      <c r="I1161">
        <v>6.42</v>
      </c>
      <c r="J1161" s="289" t="s">
        <v>287</v>
      </c>
      <c r="K1161" s="289" t="s">
        <v>3107</v>
      </c>
      <c r="L1161" s="289" t="s">
        <v>275</v>
      </c>
      <c r="M1161" s="289" t="s">
        <v>3108</v>
      </c>
      <c r="N1161" s="289" t="s">
        <v>1198</v>
      </c>
      <c r="O1161" s="289" t="s">
        <v>748</v>
      </c>
      <c r="P1161" s="289" t="str">
        <f>VLOOKUP(CAT_Details[[#This Row],[Delivery Bp Customer Code]],Table6[],2,0)</f>
        <v>No Loc</v>
      </c>
    </row>
    <row r="1162" spans="1:16" x14ac:dyDescent="0.25">
      <c r="A1162" s="289" t="s">
        <v>76</v>
      </c>
      <c r="B1162">
        <v>1</v>
      </c>
      <c r="C1162">
        <v>19</v>
      </c>
      <c r="D1162">
        <v>0.2</v>
      </c>
      <c r="E1162" s="289" t="s">
        <v>3109</v>
      </c>
      <c r="F1162">
        <v>5014192879</v>
      </c>
      <c r="G1162" s="276">
        <v>45601</v>
      </c>
      <c r="H1162" s="5">
        <v>20241021577804</v>
      </c>
      <c r="I1162">
        <v>0.14399999999999999</v>
      </c>
      <c r="J1162" s="289" t="s">
        <v>401</v>
      </c>
      <c r="K1162" s="289" t="s">
        <v>3110</v>
      </c>
      <c r="L1162" s="289" t="s">
        <v>275</v>
      </c>
      <c r="M1162" s="289" t="s">
        <v>3111</v>
      </c>
      <c r="N1162" s="289" t="s">
        <v>1028</v>
      </c>
      <c r="O1162" s="289" t="s">
        <v>748</v>
      </c>
      <c r="P1162" s="289" t="str">
        <f>VLOOKUP(CAT_Details[[#This Row],[Delivery Bp Customer Code]],Table6[],2,0)</f>
        <v>No Loc</v>
      </c>
    </row>
    <row r="1163" spans="1:16" x14ac:dyDescent="0.25">
      <c r="A1163" s="289" t="s">
        <v>285</v>
      </c>
      <c r="B1163">
        <v>17</v>
      </c>
      <c r="C1163">
        <v>6800</v>
      </c>
      <c r="D1163">
        <v>6.8</v>
      </c>
      <c r="E1163" s="289" t="s">
        <v>3112</v>
      </c>
      <c r="F1163">
        <v>5014116245</v>
      </c>
      <c r="G1163" s="276">
        <v>45601</v>
      </c>
      <c r="H1163" s="5">
        <v>20241024581158</v>
      </c>
      <c r="I1163">
        <v>16.32</v>
      </c>
      <c r="J1163" s="289" t="s">
        <v>383</v>
      </c>
      <c r="K1163" s="289" t="s">
        <v>3113</v>
      </c>
      <c r="L1163" s="289" t="s">
        <v>275</v>
      </c>
      <c r="M1163" s="289" t="s">
        <v>3114</v>
      </c>
      <c r="N1163" s="289" t="s">
        <v>386</v>
      </c>
      <c r="O1163" s="289" t="s">
        <v>291</v>
      </c>
      <c r="P1163" s="289" t="str">
        <f>VLOOKUP(CAT_Details[[#This Row],[Delivery Bp Customer Code]],Table6[],2,0)</f>
        <v>DX01-L5</v>
      </c>
    </row>
    <row r="1164" spans="1:16" x14ac:dyDescent="0.25">
      <c r="A1164" s="289" t="s">
        <v>285</v>
      </c>
      <c r="B1164">
        <v>4</v>
      </c>
      <c r="C1164">
        <v>306</v>
      </c>
      <c r="D1164">
        <v>1.2</v>
      </c>
      <c r="E1164" s="289" t="s">
        <v>3115</v>
      </c>
      <c r="F1164">
        <v>5014117049</v>
      </c>
      <c r="G1164" s="276">
        <v>45601</v>
      </c>
      <c r="H1164" s="5">
        <v>20241022578978</v>
      </c>
      <c r="I1164">
        <v>2.88</v>
      </c>
      <c r="J1164" s="289" t="s">
        <v>324</v>
      </c>
      <c r="K1164" s="289" t="s">
        <v>3116</v>
      </c>
      <c r="L1164" s="289" t="s">
        <v>275</v>
      </c>
      <c r="M1164" s="289" t="s">
        <v>2926</v>
      </c>
      <c r="N1164" s="289" t="s">
        <v>375</v>
      </c>
      <c r="O1164" s="289" t="s">
        <v>291</v>
      </c>
      <c r="P1164" s="289" t="str">
        <f>VLOOKUP(CAT_Details[[#This Row],[Delivery Bp Customer Code]],Table6[],2,0)</f>
        <v>DX01-L5</v>
      </c>
    </row>
    <row r="1165" spans="1:16" x14ac:dyDescent="0.25">
      <c r="A1165" s="289" t="s">
        <v>285</v>
      </c>
      <c r="B1165">
        <v>9</v>
      </c>
      <c r="C1165">
        <v>900</v>
      </c>
      <c r="D1165">
        <v>4.3099999999999996</v>
      </c>
      <c r="E1165" s="289" t="s">
        <v>3117</v>
      </c>
      <c r="F1165">
        <v>5014131439</v>
      </c>
      <c r="G1165" s="276">
        <v>45601</v>
      </c>
      <c r="H1165">
        <v>20241024581229</v>
      </c>
      <c r="I1165">
        <v>6.1929999999999996</v>
      </c>
      <c r="J1165" s="289" t="s">
        <v>345</v>
      </c>
      <c r="K1165" s="289" t="s">
        <v>3118</v>
      </c>
      <c r="L1165" s="289" t="s">
        <v>275</v>
      </c>
      <c r="M1165" s="289" t="s">
        <v>3102</v>
      </c>
      <c r="N1165" s="289" t="s">
        <v>427</v>
      </c>
      <c r="O1165" s="289" t="s">
        <v>291</v>
      </c>
      <c r="P1165" s="289" t="str">
        <f>VLOOKUP(CAT_Details[[#This Row],[Delivery Bp Customer Code]],Table6[],2,0)</f>
        <v>DX01-L5</v>
      </c>
    </row>
    <row r="1166" spans="1:16" x14ac:dyDescent="0.25">
      <c r="A1166" s="289" t="s">
        <v>285</v>
      </c>
      <c r="B1166">
        <v>35</v>
      </c>
      <c r="C1166">
        <v>14000</v>
      </c>
      <c r="D1166">
        <v>17.5</v>
      </c>
      <c r="E1166" s="289" t="s">
        <v>3119</v>
      </c>
      <c r="F1166">
        <v>5014132100</v>
      </c>
      <c r="G1166" s="276">
        <v>45601</v>
      </c>
      <c r="H1166">
        <v>20241024580364</v>
      </c>
      <c r="I1166">
        <v>42</v>
      </c>
      <c r="J1166" s="289" t="s">
        <v>287</v>
      </c>
      <c r="K1166" s="289" t="s">
        <v>3120</v>
      </c>
      <c r="L1166" s="289" t="s">
        <v>275</v>
      </c>
      <c r="M1166" s="289" t="s">
        <v>2871</v>
      </c>
      <c r="N1166" s="289" t="s">
        <v>889</v>
      </c>
      <c r="O1166" s="289" t="s">
        <v>291</v>
      </c>
      <c r="P1166" s="289" t="str">
        <f>VLOOKUP(CAT_Details[[#This Row],[Delivery Bp Customer Code]],Table6[],2,0)</f>
        <v>DX01-L5</v>
      </c>
    </row>
    <row r="1167" spans="1:16" x14ac:dyDescent="0.25">
      <c r="A1167" s="289" t="s">
        <v>285</v>
      </c>
      <c r="B1167">
        <v>74</v>
      </c>
      <c r="C1167">
        <v>10614</v>
      </c>
      <c r="D1167">
        <v>16.18</v>
      </c>
      <c r="E1167" s="289" t="s">
        <v>3121</v>
      </c>
      <c r="F1167">
        <v>5014145913</v>
      </c>
      <c r="G1167" s="276">
        <v>45601</v>
      </c>
      <c r="H1167" s="5">
        <v>20241028582952</v>
      </c>
      <c r="I1167">
        <v>32.442</v>
      </c>
      <c r="J1167" s="289" t="s">
        <v>324</v>
      </c>
      <c r="K1167" s="289" t="s">
        <v>3122</v>
      </c>
      <c r="L1167" s="289" t="s">
        <v>275</v>
      </c>
      <c r="M1167" s="289" t="s">
        <v>2911</v>
      </c>
      <c r="N1167" s="289" t="s">
        <v>508</v>
      </c>
      <c r="O1167" s="289" t="s">
        <v>291</v>
      </c>
      <c r="P1167" s="289" t="str">
        <f>VLOOKUP(CAT_Details[[#This Row],[Delivery Bp Customer Code]],Table6[],2,0)</f>
        <v>DX01-L5</v>
      </c>
    </row>
    <row r="1168" spans="1:16" x14ac:dyDescent="0.25">
      <c r="A1168" s="289" t="s">
        <v>285</v>
      </c>
      <c r="B1168">
        <v>7</v>
      </c>
      <c r="C1168">
        <v>7050</v>
      </c>
      <c r="D1168">
        <v>2.8</v>
      </c>
      <c r="E1168" s="289" t="s">
        <v>3123</v>
      </c>
      <c r="F1168">
        <v>5014146869</v>
      </c>
      <c r="G1168" s="276">
        <v>45601</v>
      </c>
      <c r="H1168" s="5">
        <v>20241028582405</v>
      </c>
      <c r="I1168">
        <v>4.032</v>
      </c>
      <c r="J1168" s="289" t="s">
        <v>324</v>
      </c>
      <c r="K1168" s="289" t="s">
        <v>3124</v>
      </c>
      <c r="L1168" s="289" t="s">
        <v>275</v>
      </c>
      <c r="M1168" s="289" t="s">
        <v>3069</v>
      </c>
      <c r="N1168" s="289" t="s">
        <v>333</v>
      </c>
      <c r="O1168" s="289" t="s">
        <v>291</v>
      </c>
      <c r="P1168" s="289" t="str">
        <f>VLOOKUP(CAT_Details[[#This Row],[Delivery Bp Customer Code]],Table6[],2,0)</f>
        <v>DX01-L5</v>
      </c>
    </row>
    <row r="1169" spans="1:16" x14ac:dyDescent="0.25">
      <c r="A1169" s="289" t="s">
        <v>285</v>
      </c>
      <c r="B1169">
        <v>2</v>
      </c>
      <c r="C1169">
        <v>168</v>
      </c>
      <c r="D1169">
        <v>0.6</v>
      </c>
      <c r="E1169" s="289" t="s">
        <v>3125</v>
      </c>
      <c r="F1169">
        <v>5014146922</v>
      </c>
      <c r="G1169" s="276">
        <v>45601</v>
      </c>
      <c r="H1169">
        <v>20241028582889</v>
      </c>
      <c r="I1169">
        <v>1.1519999999999999</v>
      </c>
      <c r="J1169" s="289" t="s">
        <v>280</v>
      </c>
      <c r="K1169" s="289" t="s">
        <v>3126</v>
      </c>
      <c r="L1169" s="289" t="s">
        <v>275</v>
      </c>
      <c r="M1169" s="289" t="s">
        <v>3127</v>
      </c>
      <c r="N1169" s="289" t="s">
        <v>424</v>
      </c>
      <c r="O1169" s="289" t="s">
        <v>291</v>
      </c>
      <c r="P1169" s="289" t="str">
        <f>VLOOKUP(CAT_Details[[#This Row],[Delivery Bp Customer Code]],Table6[],2,0)</f>
        <v>DX01-L5</v>
      </c>
    </row>
    <row r="1170" spans="1:16" x14ac:dyDescent="0.25">
      <c r="A1170" s="289" t="s">
        <v>285</v>
      </c>
      <c r="B1170">
        <v>62</v>
      </c>
      <c r="C1170">
        <v>2745.42</v>
      </c>
      <c r="D1170">
        <v>13.7</v>
      </c>
      <c r="E1170" s="289" t="s">
        <v>3106</v>
      </c>
      <c r="F1170">
        <v>5014147323</v>
      </c>
      <c r="G1170" s="276">
        <v>45601</v>
      </c>
      <c r="H1170">
        <v>20241029583479</v>
      </c>
      <c r="I1170">
        <v>27.713999999999999</v>
      </c>
      <c r="J1170" s="289" t="s">
        <v>287</v>
      </c>
      <c r="K1170" s="289" t="s">
        <v>3128</v>
      </c>
      <c r="L1170" s="289" t="s">
        <v>275</v>
      </c>
      <c r="M1170" s="289" t="s">
        <v>3108</v>
      </c>
      <c r="N1170" s="289" t="s">
        <v>1198</v>
      </c>
      <c r="O1170" s="289" t="s">
        <v>291</v>
      </c>
      <c r="P1170" s="289" t="str">
        <f>VLOOKUP(CAT_Details[[#This Row],[Delivery Bp Customer Code]],Table6[],2,0)</f>
        <v>DX01-L5</v>
      </c>
    </row>
    <row r="1171" spans="1:16" x14ac:dyDescent="0.25">
      <c r="A1171" s="289" t="s">
        <v>285</v>
      </c>
      <c r="B1171">
        <v>11</v>
      </c>
      <c r="C1171">
        <v>1366</v>
      </c>
      <c r="D1171">
        <v>3.81</v>
      </c>
      <c r="E1171" s="289" t="s">
        <v>3129</v>
      </c>
      <c r="F1171">
        <v>5014159786</v>
      </c>
      <c r="G1171" s="276">
        <v>45601</v>
      </c>
      <c r="H1171" s="5">
        <v>20241029583572</v>
      </c>
      <c r="I1171">
        <v>7.9359999999999999</v>
      </c>
      <c r="J1171" s="289" t="s">
        <v>350</v>
      </c>
      <c r="K1171" s="289" t="s">
        <v>3130</v>
      </c>
      <c r="L1171" s="289" t="s">
        <v>275</v>
      </c>
      <c r="M1171" s="289" t="s">
        <v>2952</v>
      </c>
      <c r="N1171" s="289" t="s">
        <v>357</v>
      </c>
      <c r="O1171" s="289" t="s">
        <v>291</v>
      </c>
      <c r="P1171" s="289" t="str">
        <f>VLOOKUP(CAT_Details[[#This Row],[Delivery Bp Customer Code]],Table6[],2,0)</f>
        <v>DX01-L5</v>
      </c>
    </row>
    <row r="1172" spans="1:16" x14ac:dyDescent="0.25">
      <c r="A1172" s="289" t="s">
        <v>285</v>
      </c>
      <c r="B1172">
        <v>5</v>
      </c>
      <c r="C1172">
        <v>1880</v>
      </c>
      <c r="D1172">
        <v>2</v>
      </c>
      <c r="E1172" s="289" t="s">
        <v>3007</v>
      </c>
      <c r="F1172">
        <v>5014192335</v>
      </c>
      <c r="G1172" s="276">
        <v>45601</v>
      </c>
      <c r="H1172" s="5">
        <v>20241024580634</v>
      </c>
      <c r="I1172">
        <v>4.8</v>
      </c>
      <c r="J1172" s="289" t="s">
        <v>401</v>
      </c>
      <c r="K1172" s="289" t="s">
        <v>3131</v>
      </c>
      <c r="L1172" s="289" t="s">
        <v>275</v>
      </c>
      <c r="M1172" s="289" t="s">
        <v>3132</v>
      </c>
      <c r="N1172" s="289" t="s">
        <v>404</v>
      </c>
      <c r="O1172" s="289" t="s">
        <v>291</v>
      </c>
      <c r="P1172" s="289" t="str">
        <f>VLOOKUP(CAT_Details[[#This Row],[Delivery Bp Customer Code]],Table6[],2,0)</f>
        <v>DX01-L5</v>
      </c>
    </row>
    <row r="1173" spans="1:16" x14ac:dyDescent="0.25">
      <c r="A1173" s="289" t="s">
        <v>521</v>
      </c>
      <c r="B1173">
        <v>3</v>
      </c>
      <c r="C1173">
        <v>2386</v>
      </c>
      <c r="D1173">
        <v>1.42</v>
      </c>
      <c r="E1173" s="289" t="s">
        <v>3133</v>
      </c>
      <c r="F1173">
        <v>5014131341</v>
      </c>
      <c r="G1173" s="276">
        <v>45601</v>
      </c>
      <c r="H1173">
        <v>20241025581732</v>
      </c>
      <c r="I1173">
        <v>3.423</v>
      </c>
      <c r="J1173" s="289" t="s">
        <v>294</v>
      </c>
      <c r="K1173" s="289" t="s">
        <v>3134</v>
      </c>
      <c r="L1173" s="289" t="s">
        <v>275</v>
      </c>
      <c r="M1173" s="289" t="s">
        <v>3135</v>
      </c>
      <c r="N1173" s="289" t="s">
        <v>606</v>
      </c>
      <c r="O1173" s="289" t="s">
        <v>525</v>
      </c>
      <c r="P1173" s="289" t="str">
        <f>VLOOKUP(CAT_Details[[#This Row],[Delivery Bp Customer Code]],Table6[],2,0)</f>
        <v>No Loc</v>
      </c>
    </row>
    <row r="1174" spans="1:16" x14ac:dyDescent="0.25">
      <c r="A1174" s="289" t="s">
        <v>521</v>
      </c>
      <c r="B1174">
        <v>2</v>
      </c>
      <c r="C1174">
        <v>1486</v>
      </c>
      <c r="D1174">
        <v>0.96</v>
      </c>
      <c r="E1174" s="289" t="s">
        <v>3133</v>
      </c>
      <c r="F1174">
        <v>5014131419</v>
      </c>
      <c r="G1174" s="276">
        <v>45601</v>
      </c>
      <c r="H1174">
        <v>20241025581724</v>
      </c>
      <c r="I1174">
        <v>2.1619999999999999</v>
      </c>
      <c r="J1174" s="289" t="s">
        <v>294</v>
      </c>
      <c r="K1174" s="289" t="s">
        <v>3136</v>
      </c>
      <c r="L1174" s="289" t="s">
        <v>275</v>
      </c>
      <c r="M1174" s="289" t="s">
        <v>3135</v>
      </c>
      <c r="N1174" s="289" t="s">
        <v>606</v>
      </c>
      <c r="O1174" s="289" t="s">
        <v>525</v>
      </c>
      <c r="P1174" s="289" t="str">
        <f>VLOOKUP(CAT_Details[[#This Row],[Delivery Bp Customer Code]],Table6[],2,0)</f>
        <v>No Loc</v>
      </c>
    </row>
    <row r="1175" spans="1:16" x14ac:dyDescent="0.25">
      <c r="A1175" s="289" t="s">
        <v>521</v>
      </c>
      <c r="B1175">
        <v>1</v>
      </c>
      <c r="C1175">
        <v>518</v>
      </c>
      <c r="D1175">
        <v>0.4</v>
      </c>
      <c r="E1175" s="289" t="s">
        <v>3137</v>
      </c>
      <c r="F1175">
        <v>5014167225</v>
      </c>
      <c r="G1175" s="276">
        <v>45601</v>
      </c>
      <c r="H1175" s="5">
        <v>20241030584251</v>
      </c>
      <c r="I1175">
        <v>0.34599999999999997</v>
      </c>
      <c r="J1175" s="289" t="s">
        <v>350</v>
      </c>
      <c r="K1175" s="289" t="s">
        <v>3138</v>
      </c>
      <c r="L1175" s="289" t="s">
        <v>275</v>
      </c>
      <c r="M1175" s="289" t="s">
        <v>3139</v>
      </c>
      <c r="N1175" s="289" t="s">
        <v>528</v>
      </c>
      <c r="O1175" s="289" t="s">
        <v>525</v>
      </c>
      <c r="P1175" s="289" t="str">
        <f>VLOOKUP(CAT_Details[[#This Row],[Delivery Bp Customer Code]],Table6[],2,0)</f>
        <v>No Loc</v>
      </c>
    </row>
    <row r="1176" spans="1:16" x14ac:dyDescent="0.25">
      <c r="A1176" s="289" t="s">
        <v>272</v>
      </c>
      <c r="B1176">
        <v>6</v>
      </c>
      <c r="C1176">
        <v>738</v>
      </c>
      <c r="D1176">
        <v>1.2</v>
      </c>
      <c r="E1176" s="289" t="s">
        <v>3140</v>
      </c>
      <c r="F1176">
        <v>5014116444</v>
      </c>
      <c r="G1176" s="276">
        <v>45601</v>
      </c>
      <c r="H1176" s="5">
        <v>20241024580897</v>
      </c>
      <c r="I1176">
        <v>2.3039999999999998</v>
      </c>
      <c r="J1176" s="289" t="s">
        <v>438</v>
      </c>
      <c r="K1176" s="289" t="s">
        <v>3141</v>
      </c>
      <c r="L1176" s="289" t="s">
        <v>275</v>
      </c>
      <c r="M1176" s="289" t="s">
        <v>3142</v>
      </c>
      <c r="N1176" s="289" t="s">
        <v>440</v>
      </c>
      <c r="O1176" s="289" t="s">
        <v>277</v>
      </c>
      <c r="P1176" s="289" t="str">
        <f>VLOOKUP(CAT_Details[[#This Row],[Delivery Bp Customer Code]],Table6[],2,0)</f>
        <v>U2-L5</v>
      </c>
    </row>
    <row r="1177" spans="1:16" x14ac:dyDescent="0.25">
      <c r="A1177" s="289" t="s">
        <v>272</v>
      </c>
      <c r="B1177">
        <v>2</v>
      </c>
      <c r="C1177">
        <v>19</v>
      </c>
      <c r="D1177">
        <v>0.11</v>
      </c>
      <c r="E1177" s="289" t="s">
        <v>3143</v>
      </c>
      <c r="F1177">
        <v>5014145800</v>
      </c>
      <c r="G1177" s="276">
        <v>45601</v>
      </c>
      <c r="H1177" s="5">
        <v>20241028582370</v>
      </c>
      <c r="I1177">
        <v>6.6000000000000003E-2</v>
      </c>
      <c r="J1177" s="289" t="s">
        <v>324</v>
      </c>
      <c r="K1177" s="289" t="s">
        <v>3144</v>
      </c>
      <c r="L1177" s="289" t="s">
        <v>275</v>
      </c>
      <c r="M1177" s="289" t="s">
        <v>3085</v>
      </c>
      <c r="N1177" s="289" t="s">
        <v>562</v>
      </c>
      <c r="O1177" s="289" t="s">
        <v>277</v>
      </c>
      <c r="P1177" s="289" t="str">
        <f>VLOOKUP(CAT_Details[[#This Row],[Delivery Bp Customer Code]],Table6[],2,0)</f>
        <v>U2-L5</v>
      </c>
    </row>
    <row r="1178" spans="1:16" x14ac:dyDescent="0.25">
      <c r="A1178" s="289" t="s">
        <v>272</v>
      </c>
      <c r="B1178">
        <v>30</v>
      </c>
      <c r="C1178">
        <v>3870</v>
      </c>
      <c r="D1178">
        <v>12</v>
      </c>
      <c r="E1178" s="289" t="s">
        <v>3145</v>
      </c>
      <c r="F1178">
        <v>5014147464</v>
      </c>
      <c r="G1178" s="276">
        <v>45601</v>
      </c>
      <c r="H1178">
        <v>20241029583152</v>
      </c>
      <c r="I1178">
        <v>27.36</v>
      </c>
      <c r="J1178" s="289" t="s">
        <v>350</v>
      </c>
      <c r="K1178" s="289" t="s">
        <v>3146</v>
      </c>
      <c r="L1178" s="289" t="s">
        <v>275</v>
      </c>
      <c r="M1178" s="289"/>
      <c r="N1178" s="289" t="s">
        <v>472</v>
      </c>
      <c r="O1178" s="289" t="s">
        <v>277</v>
      </c>
      <c r="P1178" s="289" t="str">
        <f>VLOOKUP(CAT_Details[[#This Row],[Delivery Bp Customer Code]],Table6[],2,0)</f>
        <v>U2-L5</v>
      </c>
    </row>
    <row r="1179" spans="1:16" x14ac:dyDescent="0.25">
      <c r="A1179" s="289" t="s">
        <v>272</v>
      </c>
      <c r="B1179">
        <v>1</v>
      </c>
      <c r="C1179">
        <v>139</v>
      </c>
      <c r="D1179">
        <v>0.4</v>
      </c>
      <c r="E1179" s="289" t="s">
        <v>3147</v>
      </c>
      <c r="F1179">
        <v>5014147587</v>
      </c>
      <c r="G1179" s="276">
        <v>45601</v>
      </c>
      <c r="H1179" s="5">
        <v>20241029583407</v>
      </c>
      <c r="I1179">
        <v>0.96</v>
      </c>
      <c r="J1179" s="289" t="s">
        <v>324</v>
      </c>
      <c r="K1179" s="289" t="s">
        <v>3148</v>
      </c>
      <c r="L1179" s="289" t="s">
        <v>275</v>
      </c>
      <c r="M1179" s="289" t="s">
        <v>3085</v>
      </c>
      <c r="N1179" s="289" t="s">
        <v>616</v>
      </c>
      <c r="O1179" s="289" t="s">
        <v>277</v>
      </c>
      <c r="P1179" s="289" t="str">
        <f>VLOOKUP(CAT_Details[[#This Row],[Delivery Bp Customer Code]],Table6[],2,0)</f>
        <v>U2-L5</v>
      </c>
    </row>
    <row r="1180" spans="1:16" x14ac:dyDescent="0.25">
      <c r="A1180" s="289" t="s">
        <v>272</v>
      </c>
      <c r="B1180">
        <v>6</v>
      </c>
      <c r="C1180">
        <v>1380</v>
      </c>
      <c r="D1180">
        <v>1.4</v>
      </c>
      <c r="E1180" s="289" t="s">
        <v>3149</v>
      </c>
      <c r="F1180">
        <v>5014147632</v>
      </c>
      <c r="G1180" s="276">
        <v>45601</v>
      </c>
      <c r="H1180">
        <v>20241028582665</v>
      </c>
      <c r="I1180">
        <v>2.016</v>
      </c>
      <c r="J1180" s="289" t="s">
        <v>324</v>
      </c>
      <c r="K1180" s="289" t="s">
        <v>3150</v>
      </c>
      <c r="L1180" s="289" t="s">
        <v>275</v>
      </c>
      <c r="M1180" s="289" t="s">
        <v>2857</v>
      </c>
      <c r="N1180" s="289" t="s">
        <v>453</v>
      </c>
      <c r="O1180" s="289" t="s">
        <v>277</v>
      </c>
      <c r="P1180" s="289" t="str">
        <f>VLOOKUP(CAT_Details[[#This Row],[Delivery Bp Customer Code]],Table6[],2,0)</f>
        <v>U2-L5</v>
      </c>
    </row>
    <row r="1181" spans="1:16" x14ac:dyDescent="0.25">
      <c r="A1181" s="289" t="s">
        <v>272</v>
      </c>
      <c r="B1181">
        <v>16</v>
      </c>
      <c r="C1181">
        <v>800</v>
      </c>
      <c r="D1181">
        <v>8.34</v>
      </c>
      <c r="E1181" s="289" t="s">
        <v>3151</v>
      </c>
      <c r="F1181">
        <v>5014167279</v>
      </c>
      <c r="G1181" s="276">
        <v>45601</v>
      </c>
      <c r="H1181">
        <v>20241029583909</v>
      </c>
      <c r="I1181">
        <v>18.53</v>
      </c>
      <c r="J1181" s="289" t="s">
        <v>273</v>
      </c>
      <c r="K1181" s="289" t="s">
        <v>3152</v>
      </c>
      <c r="L1181" s="289" t="s">
        <v>275</v>
      </c>
      <c r="M1181" s="289" t="s">
        <v>3153</v>
      </c>
      <c r="N1181" s="289" t="s">
        <v>1240</v>
      </c>
      <c r="O1181" s="289" t="s">
        <v>277</v>
      </c>
      <c r="P1181" s="289" t="str">
        <f>VLOOKUP(CAT_Details[[#This Row],[Delivery Bp Customer Code]],Table6[],2,0)</f>
        <v>U2-L5</v>
      </c>
    </row>
    <row r="1182" spans="1:16" x14ac:dyDescent="0.25">
      <c r="A1182" s="289" t="s">
        <v>272</v>
      </c>
      <c r="B1182">
        <v>5</v>
      </c>
      <c r="C1182">
        <v>2775</v>
      </c>
      <c r="D1182">
        <v>4</v>
      </c>
      <c r="E1182" s="289" t="s">
        <v>3045</v>
      </c>
      <c r="F1182">
        <v>5014192305</v>
      </c>
      <c r="G1182" s="276">
        <v>45601</v>
      </c>
      <c r="H1182">
        <v>20241024580539</v>
      </c>
      <c r="I1182">
        <v>16.32</v>
      </c>
      <c r="J1182" s="289" t="s">
        <v>401</v>
      </c>
      <c r="K1182" s="289" t="s">
        <v>3154</v>
      </c>
      <c r="L1182" s="289" t="s">
        <v>275</v>
      </c>
      <c r="M1182" s="289" t="s">
        <v>3132</v>
      </c>
      <c r="N1182" s="289" t="s">
        <v>465</v>
      </c>
      <c r="O1182" s="289" t="s">
        <v>277</v>
      </c>
      <c r="P1182" s="289" t="str">
        <f>VLOOKUP(CAT_Details[[#This Row],[Delivery Bp Customer Code]],Table6[],2,0)</f>
        <v>U2-L5</v>
      </c>
    </row>
    <row r="1183" spans="1:16" x14ac:dyDescent="0.25">
      <c r="A1183" s="289" t="s">
        <v>278</v>
      </c>
      <c r="B1183">
        <v>6</v>
      </c>
      <c r="C1183">
        <v>1552.65</v>
      </c>
      <c r="D1183">
        <v>2.2000000000000002</v>
      </c>
      <c r="E1183" s="289" t="s">
        <v>3155</v>
      </c>
      <c r="F1183">
        <v>5014146007</v>
      </c>
      <c r="G1183" s="276">
        <v>45602</v>
      </c>
      <c r="H1183">
        <v>20241029583721</v>
      </c>
      <c r="I1183">
        <v>3.0720000000000001</v>
      </c>
      <c r="J1183" s="289" t="s">
        <v>280</v>
      </c>
      <c r="K1183" s="289" t="s">
        <v>3156</v>
      </c>
      <c r="L1183" s="289" t="s">
        <v>275</v>
      </c>
      <c r="M1183" s="289" t="s">
        <v>2903</v>
      </c>
      <c r="N1183" s="289" t="s">
        <v>485</v>
      </c>
      <c r="O1183" s="289" t="s">
        <v>498</v>
      </c>
      <c r="P1183" s="289" t="str">
        <f>VLOOKUP(CAT_Details[[#This Row],[Delivery Bp Customer Code]],Table6[],2,0)</f>
        <v>DK-BM01</v>
      </c>
    </row>
    <row r="1184" spans="1:16" x14ac:dyDescent="0.25">
      <c r="A1184" s="289" t="s">
        <v>278</v>
      </c>
      <c r="B1184">
        <v>23</v>
      </c>
      <c r="C1184">
        <v>10962</v>
      </c>
      <c r="D1184">
        <v>9.1999999999999993</v>
      </c>
      <c r="E1184" s="289" t="s">
        <v>3157</v>
      </c>
      <c r="F1184">
        <v>5014146891</v>
      </c>
      <c r="G1184" s="276">
        <v>45602</v>
      </c>
      <c r="H1184">
        <v>20241029583429</v>
      </c>
      <c r="I1184">
        <v>8.8320000000000007</v>
      </c>
      <c r="J1184" s="289" t="s">
        <v>324</v>
      </c>
      <c r="K1184" s="289" t="s">
        <v>3158</v>
      </c>
      <c r="L1184" s="289" t="s">
        <v>275</v>
      </c>
      <c r="M1184" s="289" t="s">
        <v>3159</v>
      </c>
      <c r="N1184" s="289" t="s">
        <v>399</v>
      </c>
      <c r="O1184" s="289" t="s">
        <v>498</v>
      </c>
      <c r="P1184" s="289" t="str">
        <f>VLOOKUP(CAT_Details[[#This Row],[Delivery Bp Customer Code]],Table6[],2,0)</f>
        <v>DK-BM01</v>
      </c>
    </row>
    <row r="1185" spans="1:16" x14ac:dyDescent="0.25">
      <c r="A1185" s="289" t="s">
        <v>278</v>
      </c>
      <c r="B1185">
        <v>1</v>
      </c>
      <c r="C1185">
        <v>488</v>
      </c>
      <c r="D1185">
        <v>0.4</v>
      </c>
      <c r="E1185" s="289" t="s">
        <v>3160</v>
      </c>
      <c r="F1185">
        <v>5014180342</v>
      </c>
      <c r="G1185" s="276">
        <v>45602</v>
      </c>
      <c r="H1185">
        <v>20241030584628</v>
      </c>
      <c r="I1185">
        <v>0.96</v>
      </c>
      <c r="J1185" s="289" t="s">
        <v>273</v>
      </c>
      <c r="K1185" s="289" t="s">
        <v>3161</v>
      </c>
      <c r="L1185" s="289" t="s">
        <v>275</v>
      </c>
      <c r="M1185" s="289" t="s">
        <v>2837</v>
      </c>
      <c r="N1185" s="289" t="s">
        <v>575</v>
      </c>
      <c r="O1185" s="289" t="s">
        <v>498</v>
      </c>
      <c r="P1185" s="289" t="str">
        <f>VLOOKUP(CAT_Details[[#This Row],[Delivery Bp Customer Code]],Table6[],2,0)</f>
        <v>DK-BM01</v>
      </c>
    </row>
    <row r="1186" spans="1:16" x14ac:dyDescent="0.25">
      <c r="A1186" s="289" t="s">
        <v>75</v>
      </c>
      <c r="B1186">
        <v>7</v>
      </c>
      <c r="C1186">
        <v>3476</v>
      </c>
      <c r="D1186">
        <v>2.8</v>
      </c>
      <c r="E1186" s="289" t="s">
        <v>3162</v>
      </c>
      <c r="F1186">
        <v>5014146961</v>
      </c>
      <c r="G1186" s="276">
        <v>45602</v>
      </c>
      <c r="H1186">
        <v>20241029583375</v>
      </c>
      <c r="I1186">
        <v>6.72</v>
      </c>
      <c r="J1186" s="289" t="s">
        <v>324</v>
      </c>
      <c r="K1186" s="289" t="s">
        <v>3163</v>
      </c>
      <c r="L1186" s="289" t="s">
        <v>275</v>
      </c>
      <c r="M1186" s="289" t="s">
        <v>3085</v>
      </c>
      <c r="N1186" s="289" t="s">
        <v>2727</v>
      </c>
      <c r="O1186" s="289" t="s">
        <v>2173</v>
      </c>
      <c r="P1186" s="289" t="str">
        <f>VLOOKUP(CAT_Details[[#This Row],[Delivery Bp Customer Code]],Table6[],2,0)</f>
        <v>OYL1</v>
      </c>
    </row>
    <row r="1187" spans="1:16" x14ac:dyDescent="0.25">
      <c r="A1187" s="289" t="s">
        <v>75</v>
      </c>
      <c r="B1187">
        <v>1</v>
      </c>
      <c r="C1187">
        <v>88</v>
      </c>
      <c r="D1187">
        <v>0.4</v>
      </c>
      <c r="E1187" s="289" t="s">
        <v>3162</v>
      </c>
      <c r="F1187">
        <v>5014146973</v>
      </c>
      <c r="G1187" s="276">
        <v>45602</v>
      </c>
      <c r="H1187">
        <v>20241029583326</v>
      </c>
      <c r="I1187">
        <v>0.48</v>
      </c>
      <c r="J1187" s="289" t="s">
        <v>324</v>
      </c>
      <c r="K1187" s="289" t="s">
        <v>3164</v>
      </c>
      <c r="L1187" s="289" t="s">
        <v>275</v>
      </c>
      <c r="M1187" s="289" t="s">
        <v>3165</v>
      </c>
      <c r="N1187" s="289" t="s">
        <v>2727</v>
      </c>
      <c r="O1187" s="289" t="s">
        <v>2173</v>
      </c>
      <c r="P1187" s="289" t="str">
        <f>VLOOKUP(CAT_Details[[#This Row],[Delivery Bp Customer Code]],Table6[],2,0)</f>
        <v>OYL1</v>
      </c>
    </row>
    <row r="1188" spans="1:16" x14ac:dyDescent="0.25">
      <c r="A1188" s="289" t="s">
        <v>75</v>
      </c>
      <c r="B1188">
        <v>1</v>
      </c>
      <c r="C1188">
        <v>600</v>
      </c>
      <c r="D1188">
        <v>0.4</v>
      </c>
      <c r="E1188" s="289" t="s">
        <v>3162</v>
      </c>
      <c r="F1188">
        <v>5014146982</v>
      </c>
      <c r="G1188" s="276">
        <v>45602</v>
      </c>
      <c r="H1188">
        <v>20241029583361</v>
      </c>
      <c r="I1188">
        <v>0.96</v>
      </c>
      <c r="J1188" s="289" t="s">
        <v>324</v>
      </c>
      <c r="K1188" s="289" t="s">
        <v>3166</v>
      </c>
      <c r="L1188" s="289" t="s">
        <v>275</v>
      </c>
      <c r="M1188" s="289" t="s">
        <v>3165</v>
      </c>
      <c r="N1188" s="289" t="s">
        <v>2727</v>
      </c>
      <c r="O1188" s="289" t="s">
        <v>2173</v>
      </c>
      <c r="P1188" s="289" t="str">
        <f>VLOOKUP(CAT_Details[[#This Row],[Delivery Bp Customer Code]],Table6[],2,0)</f>
        <v>OYL1</v>
      </c>
    </row>
    <row r="1189" spans="1:16" x14ac:dyDescent="0.25">
      <c r="A1189" s="289" t="s">
        <v>75</v>
      </c>
      <c r="B1189">
        <v>1</v>
      </c>
      <c r="C1189">
        <v>558</v>
      </c>
      <c r="D1189">
        <v>0.4</v>
      </c>
      <c r="E1189" s="289" t="s">
        <v>3162</v>
      </c>
      <c r="F1189">
        <v>5014146992</v>
      </c>
      <c r="G1189" s="276">
        <v>45602</v>
      </c>
      <c r="H1189">
        <v>20241029583368</v>
      </c>
      <c r="I1189">
        <v>0.96</v>
      </c>
      <c r="J1189" s="289" t="s">
        <v>324</v>
      </c>
      <c r="K1189" s="289" t="s">
        <v>3167</v>
      </c>
      <c r="L1189" s="289" t="s">
        <v>275</v>
      </c>
      <c r="M1189" s="289" t="s">
        <v>3085</v>
      </c>
      <c r="N1189" s="289" t="s">
        <v>2727</v>
      </c>
      <c r="O1189" s="289" t="s">
        <v>2173</v>
      </c>
      <c r="P1189" s="289" t="str">
        <f>VLOOKUP(CAT_Details[[#This Row],[Delivery Bp Customer Code]],Table6[],2,0)</f>
        <v>OYL1</v>
      </c>
    </row>
    <row r="1190" spans="1:16" x14ac:dyDescent="0.25">
      <c r="A1190" s="289" t="s">
        <v>75</v>
      </c>
      <c r="B1190">
        <v>1</v>
      </c>
      <c r="C1190">
        <v>42</v>
      </c>
      <c r="D1190">
        <v>0.2</v>
      </c>
      <c r="E1190" s="289" t="s">
        <v>3168</v>
      </c>
      <c r="F1190">
        <v>5014147056</v>
      </c>
      <c r="G1190" s="276">
        <v>45602</v>
      </c>
      <c r="H1190">
        <v>20241028582607</v>
      </c>
      <c r="I1190">
        <v>0.28799999999999998</v>
      </c>
      <c r="J1190" s="289" t="s">
        <v>294</v>
      </c>
      <c r="K1190" s="289" t="s">
        <v>3169</v>
      </c>
      <c r="L1190" s="289" t="s">
        <v>275</v>
      </c>
      <c r="M1190" s="289" t="s">
        <v>3170</v>
      </c>
      <c r="N1190" s="289" t="s">
        <v>555</v>
      </c>
      <c r="O1190" s="289" t="s">
        <v>2173</v>
      </c>
      <c r="P1190" s="289" t="str">
        <f>VLOOKUP(CAT_Details[[#This Row],[Delivery Bp Customer Code]],Table6[],2,0)</f>
        <v>OYL1</v>
      </c>
    </row>
    <row r="1191" spans="1:16" x14ac:dyDescent="0.25">
      <c r="A1191" s="289" t="s">
        <v>75</v>
      </c>
      <c r="B1191">
        <v>1</v>
      </c>
      <c r="C1191">
        <v>148</v>
      </c>
      <c r="D1191">
        <v>0.2</v>
      </c>
      <c r="E1191" s="289" t="s">
        <v>3171</v>
      </c>
      <c r="F1191">
        <v>5014167063</v>
      </c>
      <c r="G1191" s="276">
        <v>45602</v>
      </c>
      <c r="H1191" s="5">
        <v>20241028582729</v>
      </c>
      <c r="I1191">
        <v>0.48</v>
      </c>
      <c r="J1191" s="289" t="s">
        <v>350</v>
      </c>
      <c r="K1191" s="289" t="s">
        <v>3172</v>
      </c>
      <c r="L1191" s="289" t="s">
        <v>275</v>
      </c>
      <c r="M1191" s="289" t="s">
        <v>2918</v>
      </c>
      <c r="N1191" s="289" t="s">
        <v>3173</v>
      </c>
      <c r="O1191" s="289" t="s">
        <v>2173</v>
      </c>
      <c r="P1191" s="289" t="str">
        <f>VLOOKUP(CAT_Details[[#This Row],[Delivery Bp Customer Code]],Table6[],2,0)</f>
        <v>OYL1</v>
      </c>
    </row>
    <row r="1192" spans="1:16" x14ac:dyDescent="0.25">
      <c r="A1192" s="289" t="s">
        <v>75</v>
      </c>
      <c r="B1192">
        <v>1</v>
      </c>
      <c r="C1192">
        <v>5.2</v>
      </c>
      <c r="D1192">
        <v>0.03</v>
      </c>
      <c r="E1192" s="289" t="s">
        <v>3174</v>
      </c>
      <c r="F1192">
        <v>5014167118</v>
      </c>
      <c r="G1192" s="276">
        <v>45602</v>
      </c>
      <c r="H1192">
        <v>20241031585603</v>
      </c>
      <c r="I1192">
        <v>1.7999999999999999E-2</v>
      </c>
      <c r="J1192" s="289" t="s">
        <v>350</v>
      </c>
      <c r="K1192" s="289" t="s">
        <v>3175</v>
      </c>
      <c r="L1192" s="289" t="s">
        <v>275</v>
      </c>
      <c r="M1192" s="289" t="s">
        <v>2918</v>
      </c>
      <c r="N1192" s="289" t="s">
        <v>2953</v>
      </c>
      <c r="O1192" s="289" t="s">
        <v>2173</v>
      </c>
      <c r="P1192" s="289" t="str">
        <f>VLOOKUP(CAT_Details[[#This Row],[Delivery Bp Customer Code]],Table6[],2,0)</f>
        <v>OYL1</v>
      </c>
    </row>
    <row r="1193" spans="1:16" x14ac:dyDescent="0.25">
      <c r="A1193" s="289" t="s">
        <v>75</v>
      </c>
      <c r="B1193">
        <v>1</v>
      </c>
      <c r="C1193">
        <v>12.7</v>
      </c>
      <c r="D1193">
        <v>0.05</v>
      </c>
      <c r="E1193" s="289" t="s">
        <v>3176</v>
      </c>
      <c r="F1193">
        <v>5014167152</v>
      </c>
      <c r="G1193" s="276">
        <v>45602</v>
      </c>
      <c r="H1193">
        <v>20241030584285</v>
      </c>
      <c r="I1193">
        <v>2.5999999999999999E-2</v>
      </c>
      <c r="J1193" s="289" t="s">
        <v>350</v>
      </c>
      <c r="K1193" s="289" t="s">
        <v>3177</v>
      </c>
      <c r="L1193" s="289" t="s">
        <v>275</v>
      </c>
      <c r="M1193" s="289" t="s">
        <v>3178</v>
      </c>
      <c r="N1193" s="289" t="s">
        <v>2249</v>
      </c>
      <c r="O1193" s="289" t="s">
        <v>2173</v>
      </c>
      <c r="P1193" s="289" t="str">
        <f>VLOOKUP(CAT_Details[[#This Row],[Delivery Bp Customer Code]],Table6[],2,0)</f>
        <v>OYL1</v>
      </c>
    </row>
    <row r="1194" spans="1:16" x14ac:dyDescent="0.25">
      <c r="A1194" s="289" t="s">
        <v>75</v>
      </c>
      <c r="B1194">
        <v>1</v>
      </c>
      <c r="C1194">
        <v>96</v>
      </c>
      <c r="D1194">
        <v>0.2</v>
      </c>
      <c r="E1194" s="289" t="s">
        <v>3179</v>
      </c>
      <c r="F1194">
        <v>5014167284</v>
      </c>
      <c r="G1194" s="276">
        <v>45602</v>
      </c>
      <c r="H1194" s="5">
        <v>20241030584892</v>
      </c>
      <c r="I1194">
        <v>0.48</v>
      </c>
      <c r="J1194" s="289" t="s">
        <v>280</v>
      </c>
      <c r="K1194" s="289" t="s">
        <v>3180</v>
      </c>
      <c r="L1194" s="289" t="s">
        <v>275</v>
      </c>
      <c r="M1194" s="289" t="s">
        <v>3127</v>
      </c>
      <c r="N1194" s="289" t="s">
        <v>1399</v>
      </c>
      <c r="O1194" s="289" t="s">
        <v>2173</v>
      </c>
      <c r="P1194" s="289" t="str">
        <f>VLOOKUP(CAT_Details[[#This Row],[Delivery Bp Customer Code]],Table6[],2,0)</f>
        <v>OYL1</v>
      </c>
    </row>
    <row r="1195" spans="1:16" x14ac:dyDescent="0.25">
      <c r="A1195" s="289" t="s">
        <v>874</v>
      </c>
      <c r="B1195">
        <v>56</v>
      </c>
      <c r="C1195">
        <v>6720</v>
      </c>
      <c r="D1195">
        <v>13.6</v>
      </c>
      <c r="E1195" s="289" t="s">
        <v>3181</v>
      </c>
      <c r="F1195">
        <v>5014131511</v>
      </c>
      <c r="G1195" s="276">
        <v>45602</v>
      </c>
      <c r="H1195">
        <v>20241023579688</v>
      </c>
      <c r="I1195">
        <v>44.954999999999998</v>
      </c>
      <c r="J1195" s="289" t="s">
        <v>345</v>
      </c>
      <c r="K1195" s="289" t="s">
        <v>3182</v>
      </c>
      <c r="L1195" s="289" t="s">
        <v>275</v>
      </c>
      <c r="M1195" s="289" t="s">
        <v>3183</v>
      </c>
      <c r="N1195" s="289" t="s">
        <v>427</v>
      </c>
      <c r="O1195" s="289" t="s">
        <v>1014</v>
      </c>
      <c r="P1195" s="289" t="str">
        <f>VLOOKUP(CAT_Details[[#This Row],[Delivery Bp Customer Code]],Table6[],2,0)</f>
        <v>MZ07</v>
      </c>
    </row>
    <row r="1196" spans="1:16" x14ac:dyDescent="0.25">
      <c r="A1196" s="289" t="s">
        <v>76</v>
      </c>
      <c r="B1196">
        <v>1</v>
      </c>
      <c r="C1196">
        <v>45</v>
      </c>
      <c r="D1196">
        <v>0.2</v>
      </c>
      <c r="E1196" s="289" t="s">
        <v>3184</v>
      </c>
      <c r="F1196">
        <v>5014146706</v>
      </c>
      <c r="G1196" s="276">
        <v>45602</v>
      </c>
      <c r="H1196">
        <v>20241028582956</v>
      </c>
      <c r="I1196">
        <v>0.374</v>
      </c>
      <c r="J1196" s="289" t="s">
        <v>294</v>
      </c>
      <c r="K1196" s="289" t="s">
        <v>3185</v>
      </c>
      <c r="L1196" s="289" t="s">
        <v>275</v>
      </c>
      <c r="M1196" s="289" t="s">
        <v>2844</v>
      </c>
      <c r="N1196" s="289" t="s">
        <v>1270</v>
      </c>
      <c r="O1196" s="289" t="s">
        <v>748</v>
      </c>
      <c r="P1196" s="289" t="str">
        <f>VLOOKUP(CAT_Details[[#This Row],[Delivery Bp Customer Code]],Table6[],2,0)</f>
        <v>No Loc</v>
      </c>
    </row>
    <row r="1197" spans="1:16" x14ac:dyDescent="0.25">
      <c r="A1197" s="289" t="s">
        <v>285</v>
      </c>
      <c r="B1197">
        <v>40</v>
      </c>
      <c r="C1197">
        <v>12060</v>
      </c>
      <c r="D1197">
        <v>16</v>
      </c>
      <c r="E1197" s="289" t="s">
        <v>3186</v>
      </c>
      <c r="F1197">
        <v>5014116439</v>
      </c>
      <c r="G1197" s="276">
        <v>45602</v>
      </c>
      <c r="H1197" s="5">
        <v>20241024580790</v>
      </c>
      <c r="I1197">
        <v>35.616</v>
      </c>
      <c r="J1197" s="289" t="s">
        <v>401</v>
      </c>
      <c r="K1197" s="289" t="s">
        <v>3187</v>
      </c>
      <c r="L1197" s="289" t="s">
        <v>275</v>
      </c>
      <c r="M1197" s="289" t="s">
        <v>3188</v>
      </c>
      <c r="N1197" s="289" t="s">
        <v>1028</v>
      </c>
      <c r="O1197" s="289" t="s">
        <v>291</v>
      </c>
      <c r="P1197" s="289" t="str">
        <f>VLOOKUP(CAT_Details[[#This Row],[Delivery Bp Customer Code]],Table6[],2,0)</f>
        <v>DX01-L5</v>
      </c>
    </row>
    <row r="1198" spans="1:16" x14ac:dyDescent="0.25">
      <c r="A1198" s="289" t="s">
        <v>285</v>
      </c>
      <c r="B1198">
        <v>15</v>
      </c>
      <c r="C1198">
        <v>5890.04</v>
      </c>
      <c r="D1198">
        <v>6</v>
      </c>
      <c r="E1198" s="289" t="s">
        <v>3189</v>
      </c>
      <c r="F1198">
        <v>5014116466</v>
      </c>
      <c r="G1198" s="276">
        <v>45602</v>
      </c>
      <c r="H1198">
        <v>20241025581540</v>
      </c>
      <c r="I1198">
        <v>18.72</v>
      </c>
      <c r="J1198" s="289" t="s">
        <v>383</v>
      </c>
      <c r="K1198" s="289" t="s">
        <v>3190</v>
      </c>
      <c r="L1198" s="289" t="s">
        <v>275</v>
      </c>
      <c r="M1198" s="289" t="s">
        <v>3114</v>
      </c>
      <c r="N1198" s="289" t="s">
        <v>667</v>
      </c>
      <c r="O1198" s="289" t="s">
        <v>291</v>
      </c>
      <c r="P1198" s="289" t="str">
        <f>VLOOKUP(CAT_Details[[#This Row],[Delivery Bp Customer Code]],Table6[],2,0)</f>
        <v>DX01-L5</v>
      </c>
    </row>
    <row r="1199" spans="1:16" x14ac:dyDescent="0.25">
      <c r="A1199" s="289" t="s">
        <v>285</v>
      </c>
      <c r="B1199">
        <v>2</v>
      </c>
      <c r="C1199">
        <v>905</v>
      </c>
      <c r="D1199">
        <v>0.8</v>
      </c>
      <c r="E1199" s="289" t="s">
        <v>3189</v>
      </c>
      <c r="F1199">
        <v>5014116493</v>
      </c>
      <c r="G1199" s="276">
        <v>45602</v>
      </c>
      <c r="H1199">
        <v>20241025581547</v>
      </c>
      <c r="I1199">
        <v>2.496</v>
      </c>
      <c r="J1199" s="289" t="s">
        <v>383</v>
      </c>
      <c r="K1199" s="289" t="s">
        <v>3191</v>
      </c>
      <c r="L1199" s="289" t="s">
        <v>275</v>
      </c>
      <c r="M1199" s="289" t="s">
        <v>3114</v>
      </c>
      <c r="N1199" s="289" t="s">
        <v>667</v>
      </c>
      <c r="O1199" s="289" t="s">
        <v>291</v>
      </c>
      <c r="P1199" s="289" t="str">
        <f>VLOOKUP(CAT_Details[[#This Row],[Delivery Bp Customer Code]],Table6[],2,0)</f>
        <v>DX01-L5</v>
      </c>
    </row>
    <row r="1200" spans="1:16" x14ac:dyDescent="0.25">
      <c r="A1200" s="289" t="s">
        <v>285</v>
      </c>
      <c r="B1200">
        <v>19</v>
      </c>
      <c r="C1200">
        <v>3781</v>
      </c>
      <c r="D1200">
        <v>9.27</v>
      </c>
      <c r="E1200" s="289" t="s">
        <v>3192</v>
      </c>
      <c r="F1200">
        <v>5014131550</v>
      </c>
      <c r="G1200" s="276">
        <v>45602</v>
      </c>
      <c r="H1200">
        <v>20241025581876</v>
      </c>
      <c r="I1200">
        <v>20.007000000000001</v>
      </c>
      <c r="J1200" s="289" t="s">
        <v>345</v>
      </c>
      <c r="K1200" s="289" t="s">
        <v>3193</v>
      </c>
      <c r="L1200" s="289" t="s">
        <v>275</v>
      </c>
      <c r="M1200" s="289" t="s">
        <v>3194</v>
      </c>
      <c r="N1200" s="289" t="s">
        <v>415</v>
      </c>
      <c r="O1200" s="289" t="s">
        <v>291</v>
      </c>
      <c r="P1200" s="289" t="str">
        <f>VLOOKUP(CAT_Details[[#This Row],[Delivery Bp Customer Code]],Table6[],2,0)</f>
        <v>DX01-L5</v>
      </c>
    </row>
    <row r="1201" spans="1:16" x14ac:dyDescent="0.25">
      <c r="A1201" s="289" t="s">
        <v>285</v>
      </c>
      <c r="B1201">
        <v>5</v>
      </c>
      <c r="C1201">
        <v>481</v>
      </c>
      <c r="D1201">
        <v>2</v>
      </c>
      <c r="E1201" s="289" t="s">
        <v>3195</v>
      </c>
      <c r="F1201">
        <v>5014131559</v>
      </c>
      <c r="G1201" s="276">
        <v>45602</v>
      </c>
      <c r="H1201" s="5">
        <v>20241025581681</v>
      </c>
      <c r="I1201">
        <v>2.9279999999999999</v>
      </c>
      <c r="J1201" s="289" t="s">
        <v>294</v>
      </c>
      <c r="K1201" s="289" t="s">
        <v>3196</v>
      </c>
      <c r="L1201" s="289" t="s">
        <v>275</v>
      </c>
      <c r="M1201" s="289" t="s">
        <v>3170</v>
      </c>
      <c r="N1201" s="289" t="s">
        <v>504</v>
      </c>
      <c r="O1201" s="289" t="s">
        <v>291</v>
      </c>
      <c r="P1201" s="289" t="str">
        <f>VLOOKUP(CAT_Details[[#This Row],[Delivery Bp Customer Code]],Table6[],2,0)</f>
        <v>DX01-L5</v>
      </c>
    </row>
    <row r="1202" spans="1:16" x14ac:dyDescent="0.25">
      <c r="A1202" s="289" t="s">
        <v>285</v>
      </c>
      <c r="B1202">
        <v>15</v>
      </c>
      <c r="C1202">
        <v>2693</v>
      </c>
      <c r="D1202">
        <v>6</v>
      </c>
      <c r="E1202" s="289" t="s">
        <v>3197</v>
      </c>
      <c r="F1202">
        <v>5014131927</v>
      </c>
      <c r="G1202" s="276">
        <v>45602</v>
      </c>
      <c r="H1202">
        <v>20241025581592</v>
      </c>
      <c r="I1202">
        <v>9.7919999999999998</v>
      </c>
      <c r="J1202" s="289" t="s">
        <v>345</v>
      </c>
      <c r="K1202" s="289" t="s">
        <v>3198</v>
      </c>
      <c r="L1202" s="289" t="s">
        <v>275</v>
      </c>
      <c r="M1202" s="289" t="s">
        <v>3194</v>
      </c>
      <c r="N1202" s="289" t="s">
        <v>348</v>
      </c>
      <c r="O1202" s="289" t="s">
        <v>291</v>
      </c>
      <c r="P1202" s="289" t="str">
        <f>VLOOKUP(CAT_Details[[#This Row],[Delivery Bp Customer Code]],Table6[],2,0)</f>
        <v>DX01-L5</v>
      </c>
    </row>
    <row r="1203" spans="1:16" x14ac:dyDescent="0.25">
      <c r="A1203" s="289" t="s">
        <v>285</v>
      </c>
      <c r="B1203">
        <v>2</v>
      </c>
      <c r="C1203">
        <v>1800</v>
      </c>
      <c r="D1203">
        <v>1</v>
      </c>
      <c r="E1203" s="289" t="s">
        <v>3199</v>
      </c>
      <c r="F1203">
        <v>5014145443</v>
      </c>
      <c r="G1203" s="276">
        <v>45602</v>
      </c>
      <c r="H1203" s="5">
        <v>20241028582874</v>
      </c>
      <c r="I1203">
        <v>2.4</v>
      </c>
      <c r="J1203" s="289" t="s">
        <v>280</v>
      </c>
      <c r="K1203" s="289" t="s">
        <v>3200</v>
      </c>
      <c r="L1203" s="289" t="s">
        <v>275</v>
      </c>
      <c r="M1203" s="289" t="s">
        <v>3127</v>
      </c>
      <c r="N1203" s="289" t="s">
        <v>534</v>
      </c>
      <c r="O1203" s="289" t="s">
        <v>291</v>
      </c>
      <c r="P1203" s="289" t="str">
        <f>VLOOKUP(CAT_Details[[#This Row],[Delivery Bp Customer Code]],Table6[],2,0)</f>
        <v>DX01-L5</v>
      </c>
    </row>
    <row r="1204" spans="1:16" x14ac:dyDescent="0.25">
      <c r="A1204" s="289" t="s">
        <v>285</v>
      </c>
      <c r="B1204">
        <v>2</v>
      </c>
      <c r="C1204">
        <v>579</v>
      </c>
      <c r="D1204">
        <v>0.8</v>
      </c>
      <c r="E1204" s="289" t="s">
        <v>3201</v>
      </c>
      <c r="F1204">
        <v>5014145794</v>
      </c>
      <c r="G1204" s="276">
        <v>45602</v>
      </c>
      <c r="H1204">
        <v>20241028582701</v>
      </c>
      <c r="I1204">
        <v>0.86399999999999999</v>
      </c>
      <c r="J1204" s="289" t="s">
        <v>287</v>
      </c>
      <c r="K1204" s="289" t="s">
        <v>3202</v>
      </c>
      <c r="L1204" s="289" t="s">
        <v>275</v>
      </c>
      <c r="M1204" s="289" t="s">
        <v>3203</v>
      </c>
      <c r="N1204" s="289" t="s">
        <v>516</v>
      </c>
      <c r="O1204" s="289" t="s">
        <v>291</v>
      </c>
      <c r="P1204" s="289" t="str">
        <f>VLOOKUP(CAT_Details[[#This Row],[Delivery Bp Customer Code]],Table6[],2,0)</f>
        <v>DX01-L5</v>
      </c>
    </row>
    <row r="1205" spans="1:16" x14ac:dyDescent="0.25">
      <c r="A1205" s="289" t="s">
        <v>285</v>
      </c>
      <c r="B1205">
        <v>10</v>
      </c>
      <c r="C1205">
        <v>1900</v>
      </c>
      <c r="D1205">
        <v>4.4400000000000004</v>
      </c>
      <c r="E1205" s="289" t="s">
        <v>3204</v>
      </c>
      <c r="F1205">
        <v>5014146638</v>
      </c>
      <c r="G1205" s="276">
        <v>45602</v>
      </c>
      <c r="H1205">
        <v>20241029583220</v>
      </c>
      <c r="I1205">
        <v>9.48</v>
      </c>
      <c r="J1205" s="289" t="s">
        <v>280</v>
      </c>
      <c r="K1205" s="289" t="s">
        <v>3205</v>
      </c>
      <c r="L1205" s="289" t="s">
        <v>275</v>
      </c>
      <c r="M1205" s="289" t="s">
        <v>2903</v>
      </c>
      <c r="N1205" s="289" t="s">
        <v>411</v>
      </c>
      <c r="O1205" s="289" t="s">
        <v>291</v>
      </c>
      <c r="P1205" s="289" t="str">
        <f>VLOOKUP(CAT_Details[[#This Row],[Delivery Bp Customer Code]],Table6[],2,0)</f>
        <v>DX01-L5</v>
      </c>
    </row>
    <row r="1206" spans="1:16" x14ac:dyDescent="0.25">
      <c r="A1206" s="289" t="s">
        <v>285</v>
      </c>
      <c r="B1206">
        <v>1</v>
      </c>
      <c r="C1206">
        <v>87</v>
      </c>
      <c r="D1206">
        <v>0.4</v>
      </c>
      <c r="E1206" s="289" t="s">
        <v>3206</v>
      </c>
      <c r="F1206">
        <v>5014147574</v>
      </c>
      <c r="G1206" s="276">
        <v>45602</v>
      </c>
      <c r="H1206">
        <v>20241029583652</v>
      </c>
      <c r="I1206">
        <v>0.67200000000000004</v>
      </c>
      <c r="J1206" s="289" t="s">
        <v>345</v>
      </c>
      <c r="K1206" s="289" t="s">
        <v>3207</v>
      </c>
      <c r="L1206" s="289" t="s">
        <v>275</v>
      </c>
      <c r="M1206" s="289" t="s">
        <v>3208</v>
      </c>
      <c r="N1206" s="289" t="s">
        <v>371</v>
      </c>
      <c r="O1206" s="289" t="s">
        <v>291</v>
      </c>
      <c r="P1206" s="289" t="str">
        <f>VLOOKUP(CAT_Details[[#This Row],[Delivery Bp Customer Code]],Table6[],2,0)</f>
        <v>DX01-L5</v>
      </c>
    </row>
    <row r="1207" spans="1:16" x14ac:dyDescent="0.25">
      <c r="A1207" s="289" t="s">
        <v>285</v>
      </c>
      <c r="B1207">
        <v>1</v>
      </c>
      <c r="C1207">
        <v>98</v>
      </c>
      <c r="D1207">
        <v>0.4</v>
      </c>
      <c r="E1207" s="289" t="s">
        <v>3206</v>
      </c>
      <c r="F1207">
        <v>5014147613</v>
      </c>
      <c r="G1207" s="276">
        <v>45602</v>
      </c>
      <c r="H1207">
        <v>20241029583727</v>
      </c>
      <c r="I1207">
        <v>0.96</v>
      </c>
      <c r="J1207" s="289" t="s">
        <v>345</v>
      </c>
      <c r="K1207" s="289" t="s">
        <v>3209</v>
      </c>
      <c r="L1207" s="289" t="s">
        <v>275</v>
      </c>
      <c r="M1207" s="289" t="s">
        <v>3208</v>
      </c>
      <c r="N1207" s="289" t="s">
        <v>371</v>
      </c>
      <c r="O1207" s="289" t="s">
        <v>291</v>
      </c>
      <c r="P1207" s="289" t="str">
        <f>VLOOKUP(CAT_Details[[#This Row],[Delivery Bp Customer Code]],Table6[],2,0)</f>
        <v>DX01-L5</v>
      </c>
    </row>
    <row r="1208" spans="1:16" x14ac:dyDescent="0.25">
      <c r="A1208" s="289" t="s">
        <v>285</v>
      </c>
      <c r="B1208">
        <v>1</v>
      </c>
      <c r="C1208">
        <v>190</v>
      </c>
      <c r="D1208">
        <v>0.34</v>
      </c>
      <c r="E1208" s="289" t="s">
        <v>3210</v>
      </c>
      <c r="F1208">
        <v>5014167119</v>
      </c>
      <c r="G1208" s="276">
        <v>45602</v>
      </c>
      <c r="H1208">
        <v>20241030584308</v>
      </c>
      <c r="I1208">
        <v>0.61699999999999999</v>
      </c>
      <c r="J1208" s="289" t="s">
        <v>350</v>
      </c>
      <c r="K1208" s="289" t="s">
        <v>3211</v>
      </c>
      <c r="L1208" s="289" t="s">
        <v>275</v>
      </c>
      <c r="M1208" s="289" t="s">
        <v>2918</v>
      </c>
      <c r="N1208" s="289" t="s">
        <v>901</v>
      </c>
      <c r="O1208" s="289" t="s">
        <v>291</v>
      </c>
      <c r="P1208" s="289" t="str">
        <f>VLOOKUP(CAT_Details[[#This Row],[Delivery Bp Customer Code]],Table6[],2,0)</f>
        <v>DX01-L5</v>
      </c>
    </row>
    <row r="1209" spans="1:16" x14ac:dyDescent="0.25">
      <c r="A1209" s="289" t="s">
        <v>285</v>
      </c>
      <c r="B1209">
        <v>5</v>
      </c>
      <c r="C1209">
        <v>435</v>
      </c>
      <c r="D1209">
        <v>1.8</v>
      </c>
      <c r="E1209" s="289" t="s">
        <v>3212</v>
      </c>
      <c r="F1209">
        <v>5014167134</v>
      </c>
      <c r="G1209" s="276">
        <v>45602</v>
      </c>
      <c r="H1209">
        <v>20241030584159</v>
      </c>
      <c r="I1209">
        <v>4.2240000000000002</v>
      </c>
      <c r="J1209" s="289" t="s">
        <v>350</v>
      </c>
      <c r="K1209" s="289" t="s">
        <v>3213</v>
      </c>
      <c r="L1209" s="289" t="s">
        <v>275</v>
      </c>
      <c r="M1209" s="289" t="s">
        <v>2918</v>
      </c>
      <c r="N1209" s="289" t="s">
        <v>430</v>
      </c>
      <c r="O1209" s="289" t="s">
        <v>291</v>
      </c>
      <c r="P1209" s="289" t="str">
        <f>VLOOKUP(CAT_Details[[#This Row],[Delivery Bp Customer Code]],Table6[],2,0)</f>
        <v>DX01-L5</v>
      </c>
    </row>
    <row r="1210" spans="1:16" x14ac:dyDescent="0.25">
      <c r="A1210" s="289" t="s">
        <v>285</v>
      </c>
      <c r="B1210">
        <v>1</v>
      </c>
      <c r="C1210">
        <v>99</v>
      </c>
      <c r="D1210">
        <v>0.28000000000000003</v>
      </c>
      <c r="E1210" s="289" t="s">
        <v>3214</v>
      </c>
      <c r="F1210">
        <v>5014167241</v>
      </c>
      <c r="G1210" s="276">
        <v>45602</v>
      </c>
      <c r="H1210">
        <v>20241029583579</v>
      </c>
      <c r="I1210">
        <v>0.60099999999999998</v>
      </c>
      <c r="J1210" s="289" t="s">
        <v>350</v>
      </c>
      <c r="K1210" s="289" t="s">
        <v>3215</v>
      </c>
      <c r="L1210" s="289" t="s">
        <v>275</v>
      </c>
      <c r="M1210" s="289" t="s">
        <v>2918</v>
      </c>
      <c r="N1210" s="289" t="s">
        <v>366</v>
      </c>
      <c r="O1210" s="289" t="s">
        <v>291</v>
      </c>
      <c r="P1210" s="289" t="str">
        <f>VLOOKUP(CAT_Details[[#This Row],[Delivery Bp Customer Code]],Table6[],2,0)</f>
        <v>DX01-L5</v>
      </c>
    </row>
    <row r="1211" spans="1:16" x14ac:dyDescent="0.25">
      <c r="A1211" s="289" t="s">
        <v>521</v>
      </c>
      <c r="B1211">
        <v>1</v>
      </c>
      <c r="C1211">
        <v>90</v>
      </c>
      <c r="D1211">
        <v>0.4</v>
      </c>
      <c r="E1211" s="289" t="s">
        <v>3216</v>
      </c>
      <c r="F1211">
        <v>5014147279</v>
      </c>
      <c r="G1211" s="276">
        <v>45602</v>
      </c>
      <c r="H1211">
        <v>20241028582770</v>
      </c>
      <c r="I1211">
        <v>0.96</v>
      </c>
      <c r="J1211" s="289" t="s">
        <v>294</v>
      </c>
      <c r="K1211" s="289" t="s">
        <v>3217</v>
      </c>
      <c r="L1211" s="289" t="s">
        <v>275</v>
      </c>
      <c r="M1211" s="289" t="s">
        <v>3218</v>
      </c>
      <c r="N1211" s="289" t="s">
        <v>3219</v>
      </c>
      <c r="O1211" s="289" t="s">
        <v>525</v>
      </c>
      <c r="P1211" s="289" t="str">
        <f>VLOOKUP(CAT_Details[[#This Row],[Delivery Bp Customer Code]],Table6[],2,0)</f>
        <v>No Loc</v>
      </c>
    </row>
    <row r="1212" spans="1:16" x14ac:dyDescent="0.25">
      <c r="A1212" s="289" t="s">
        <v>521</v>
      </c>
      <c r="B1212">
        <v>1</v>
      </c>
      <c r="C1212">
        <v>90</v>
      </c>
      <c r="D1212">
        <v>0.4</v>
      </c>
      <c r="E1212" s="289" t="s">
        <v>3216</v>
      </c>
      <c r="F1212">
        <v>5014167183</v>
      </c>
      <c r="G1212" s="276">
        <v>45602</v>
      </c>
      <c r="H1212">
        <v>20241028582770</v>
      </c>
      <c r="I1212">
        <v>0.96</v>
      </c>
      <c r="J1212" s="289" t="s">
        <v>294</v>
      </c>
      <c r="K1212" s="289" t="s">
        <v>3220</v>
      </c>
      <c r="L1212" s="289" t="s">
        <v>275</v>
      </c>
      <c r="M1212" s="289"/>
      <c r="N1212" s="289" t="s">
        <v>3219</v>
      </c>
      <c r="O1212" s="289" t="s">
        <v>525</v>
      </c>
      <c r="P1212" s="289" t="str">
        <f>VLOOKUP(CAT_Details[[#This Row],[Delivery Bp Customer Code]],Table6[],2,0)</f>
        <v>No Loc</v>
      </c>
    </row>
    <row r="1213" spans="1:16" x14ac:dyDescent="0.25">
      <c r="A1213" s="289" t="s">
        <v>521</v>
      </c>
      <c r="B1213">
        <v>2</v>
      </c>
      <c r="C1213">
        <v>1460</v>
      </c>
      <c r="D1213">
        <v>0.8</v>
      </c>
      <c r="E1213" s="289" t="s">
        <v>3221</v>
      </c>
      <c r="F1213">
        <v>5014167194</v>
      </c>
      <c r="G1213" s="276">
        <v>45602</v>
      </c>
      <c r="H1213">
        <v>20241029583678</v>
      </c>
      <c r="I1213">
        <v>1.9970000000000001</v>
      </c>
      <c r="J1213" s="289" t="s">
        <v>350</v>
      </c>
      <c r="K1213" s="289" t="s">
        <v>3222</v>
      </c>
      <c r="L1213" s="289" t="s">
        <v>275</v>
      </c>
      <c r="M1213" s="289" t="s">
        <v>2918</v>
      </c>
      <c r="N1213" s="289" t="s">
        <v>524</v>
      </c>
      <c r="O1213" s="289" t="s">
        <v>525</v>
      </c>
      <c r="P1213" s="289" t="str">
        <f>VLOOKUP(CAT_Details[[#This Row],[Delivery Bp Customer Code]],Table6[],2,0)</f>
        <v>No Loc</v>
      </c>
    </row>
    <row r="1214" spans="1:16" x14ac:dyDescent="0.25">
      <c r="A1214" s="289" t="s">
        <v>272</v>
      </c>
      <c r="B1214">
        <v>1</v>
      </c>
      <c r="C1214">
        <v>342</v>
      </c>
      <c r="D1214">
        <v>0.4</v>
      </c>
      <c r="E1214" s="289" t="s">
        <v>3223</v>
      </c>
      <c r="F1214">
        <v>5014131979</v>
      </c>
      <c r="G1214" s="276">
        <v>45602</v>
      </c>
      <c r="H1214" s="5">
        <v>20241024580705</v>
      </c>
      <c r="I1214">
        <v>0.96</v>
      </c>
      <c r="J1214" s="289" t="s">
        <v>324</v>
      </c>
      <c r="K1214" s="289" t="s">
        <v>3224</v>
      </c>
      <c r="L1214" s="289" t="s">
        <v>275</v>
      </c>
      <c r="M1214" s="289" t="s">
        <v>3225</v>
      </c>
      <c r="N1214" s="289" t="s">
        <v>622</v>
      </c>
      <c r="O1214" s="289" t="s">
        <v>277</v>
      </c>
      <c r="P1214" s="289" t="str">
        <f>VLOOKUP(CAT_Details[[#This Row],[Delivery Bp Customer Code]],Table6[],2,0)</f>
        <v>U2-L5</v>
      </c>
    </row>
    <row r="1215" spans="1:16" x14ac:dyDescent="0.25">
      <c r="A1215" s="289" t="s">
        <v>272</v>
      </c>
      <c r="B1215">
        <v>1</v>
      </c>
      <c r="C1215">
        <v>546</v>
      </c>
      <c r="D1215">
        <v>0.4</v>
      </c>
      <c r="E1215" s="289" t="s">
        <v>3157</v>
      </c>
      <c r="F1215">
        <v>5014146932</v>
      </c>
      <c r="G1215" s="276">
        <v>45602</v>
      </c>
      <c r="H1215">
        <v>20241029583438</v>
      </c>
      <c r="I1215">
        <v>0.38400000000000001</v>
      </c>
      <c r="J1215" s="289" t="s">
        <v>324</v>
      </c>
      <c r="K1215" s="289" t="s">
        <v>3226</v>
      </c>
      <c r="L1215" s="289" t="s">
        <v>275</v>
      </c>
      <c r="M1215" s="289" t="s">
        <v>3159</v>
      </c>
      <c r="N1215" s="289" t="s">
        <v>399</v>
      </c>
      <c r="O1215" s="289" t="s">
        <v>277</v>
      </c>
      <c r="P1215" s="289" t="str">
        <f>VLOOKUP(CAT_Details[[#This Row],[Delivery Bp Customer Code]],Table6[],2,0)</f>
        <v>U2-L5</v>
      </c>
    </row>
    <row r="1216" spans="1:16" x14ac:dyDescent="0.25">
      <c r="A1216" s="289" t="s">
        <v>272</v>
      </c>
      <c r="B1216">
        <v>5</v>
      </c>
      <c r="C1216">
        <v>1200</v>
      </c>
      <c r="D1216">
        <v>2</v>
      </c>
      <c r="E1216" s="289" t="s">
        <v>3168</v>
      </c>
      <c r="F1216">
        <v>5014147098</v>
      </c>
      <c r="G1216" s="276">
        <v>45602</v>
      </c>
      <c r="H1216">
        <v>20241028582468</v>
      </c>
      <c r="I1216">
        <v>6.1440000000000001</v>
      </c>
      <c r="J1216" s="289" t="s">
        <v>294</v>
      </c>
      <c r="K1216" s="289" t="s">
        <v>3227</v>
      </c>
      <c r="L1216" s="289" t="s">
        <v>275</v>
      </c>
      <c r="M1216" s="289" t="s">
        <v>3170</v>
      </c>
      <c r="N1216" s="289" t="s">
        <v>555</v>
      </c>
      <c r="O1216" s="289" t="s">
        <v>277</v>
      </c>
      <c r="P1216" s="289" t="str">
        <f>VLOOKUP(CAT_Details[[#This Row],[Delivery Bp Customer Code]],Table6[],2,0)</f>
        <v>U2-L5</v>
      </c>
    </row>
    <row r="1217" spans="1:16" x14ac:dyDescent="0.25">
      <c r="A1217" s="289" t="s">
        <v>272</v>
      </c>
      <c r="B1217">
        <v>4</v>
      </c>
      <c r="C1217">
        <v>914</v>
      </c>
      <c r="D1217">
        <v>1.6</v>
      </c>
      <c r="E1217" s="289" t="s">
        <v>3228</v>
      </c>
      <c r="F1217">
        <v>5014167044</v>
      </c>
      <c r="G1217" s="276">
        <v>45602</v>
      </c>
      <c r="H1217">
        <v>20241030584148</v>
      </c>
      <c r="I1217">
        <v>3.84</v>
      </c>
      <c r="J1217" s="289" t="s">
        <v>350</v>
      </c>
      <c r="K1217" s="289" t="s">
        <v>3229</v>
      </c>
      <c r="L1217" s="289" t="s">
        <v>275</v>
      </c>
      <c r="M1217" s="289" t="s">
        <v>2918</v>
      </c>
      <c r="N1217" s="289" t="s">
        <v>999</v>
      </c>
      <c r="O1217" s="289" t="s">
        <v>277</v>
      </c>
      <c r="P1217" s="289" t="str">
        <f>VLOOKUP(CAT_Details[[#This Row],[Delivery Bp Customer Code]],Table6[],2,0)</f>
        <v>U2-L5</v>
      </c>
    </row>
    <row r="1218" spans="1:16" x14ac:dyDescent="0.25">
      <c r="A1218" s="289" t="s">
        <v>272</v>
      </c>
      <c r="B1218">
        <v>4</v>
      </c>
      <c r="C1218">
        <v>2807.5</v>
      </c>
      <c r="D1218">
        <v>1.6</v>
      </c>
      <c r="E1218" s="289" t="s">
        <v>3230</v>
      </c>
      <c r="F1218">
        <v>5014167125</v>
      </c>
      <c r="G1218" s="276">
        <v>45602</v>
      </c>
      <c r="H1218">
        <v>20241030584715</v>
      </c>
      <c r="I1218">
        <v>3.149</v>
      </c>
      <c r="J1218" s="289" t="s">
        <v>350</v>
      </c>
      <c r="K1218" s="289" t="s">
        <v>3231</v>
      </c>
      <c r="L1218" s="289" t="s">
        <v>275</v>
      </c>
      <c r="M1218" s="289" t="s">
        <v>3232</v>
      </c>
      <c r="N1218" s="289" t="s">
        <v>982</v>
      </c>
      <c r="O1218" s="289" t="s">
        <v>277</v>
      </c>
      <c r="P1218" s="289" t="str">
        <f>VLOOKUP(CAT_Details[[#This Row],[Delivery Bp Customer Code]],Table6[],2,0)</f>
        <v>U2-L5</v>
      </c>
    </row>
    <row r="1219" spans="1:16" x14ac:dyDescent="0.25">
      <c r="A1219" s="289" t="s">
        <v>278</v>
      </c>
      <c r="B1219">
        <v>1</v>
      </c>
      <c r="C1219">
        <v>80</v>
      </c>
      <c r="D1219">
        <v>0.4</v>
      </c>
      <c r="E1219" s="289" t="s">
        <v>3233</v>
      </c>
      <c r="F1219">
        <v>5014147643</v>
      </c>
      <c r="G1219" s="276">
        <v>45603</v>
      </c>
      <c r="H1219">
        <v>20241024580908</v>
      </c>
      <c r="I1219">
        <v>1.44</v>
      </c>
      <c r="J1219" s="289" t="s">
        <v>345</v>
      </c>
      <c r="K1219" s="289" t="s">
        <v>3234</v>
      </c>
      <c r="L1219" s="289" t="s">
        <v>275</v>
      </c>
      <c r="M1219" s="289" t="s">
        <v>3235</v>
      </c>
      <c r="N1219" s="289" t="s">
        <v>512</v>
      </c>
      <c r="O1219" s="289" t="s">
        <v>498</v>
      </c>
      <c r="P1219" s="289" t="str">
        <f>VLOOKUP(CAT_Details[[#This Row],[Delivery Bp Customer Code]],Table6[],2,0)</f>
        <v>DK-BM01</v>
      </c>
    </row>
    <row r="1220" spans="1:16" x14ac:dyDescent="0.25">
      <c r="A1220" s="289" t="s">
        <v>278</v>
      </c>
      <c r="B1220">
        <v>2</v>
      </c>
      <c r="C1220">
        <v>742</v>
      </c>
      <c r="D1220">
        <v>0.8</v>
      </c>
      <c r="E1220" s="289" t="s">
        <v>3236</v>
      </c>
      <c r="F1220">
        <v>5014176829</v>
      </c>
      <c r="G1220" s="276">
        <v>45603</v>
      </c>
      <c r="H1220">
        <v>20241029583574</v>
      </c>
      <c r="I1220">
        <v>0.96</v>
      </c>
      <c r="J1220" s="289" t="s">
        <v>280</v>
      </c>
      <c r="K1220" s="289" t="s">
        <v>3237</v>
      </c>
      <c r="L1220" s="289" t="s">
        <v>275</v>
      </c>
      <c r="M1220" s="289" t="s">
        <v>3072</v>
      </c>
      <c r="N1220" s="289" t="s">
        <v>643</v>
      </c>
      <c r="O1220" s="289" t="s">
        <v>498</v>
      </c>
      <c r="P1220" s="289" t="str">
        <f>VLOOKUP(CAT_Details[[#This Row],[Delivery Bp Customer Code]],Table6[],2,0)</f>
        <v>DK-BM01</v>
      </c>
    </row>
    <row r="1221" spans="1:16" x14ac:dyDescent="0.25">
      <c r="A1221" s="289" t="s">
        <v>75</v>
      </c>
      <c r="B1221">
        <v>1</v>
      </c>
      <c r="C1221">
        <v>3.3</v>
      </c>
      <c r="D1221">
        <v>0.06</v>
      </c>
      <c r="E1221" s="289" t="s">
        <v>3238</v>
      </c>
      <c r="F1221">
        <v>5014167160</v>
      </c>
      <c r="G1221" s="276">
        <v>45603</v>
      </c>
      <c r="H1221">
        <v>20241031585926</v>
      </c>
      <c r="I1221">
        <v>3.1E-2</v>
      </c>
      <c r="J1221" s="289" t="s">
        <v>324</v>
      </c>
      <c r="K1221" s="289" t="s">
        <v>3239</v>
      </c>
      <c r="L1221" s="289" t="s">
        <v>275</v>
      </c>
      <c r="M1221" s="289" t="s">
        <v>3069</v>
      </c>
      <c r="N1221" s="289" t="s">
        <v>3240</v>
      </c>
      <c r="O1221" s="289" t="s">
        <v>2173</v>
      </c>
      <c r="P1221" s="289" t="str">
        <f>VLOOKUP(CAT_Details[[#This Row],[Delivery Bp Customer Code]],Table6[],2,0)</f>
        <v>OYL1</v>
      </c>
    </row>
    <row r="1222" spans="1:16" x14ac:dyDescent="0.25">
      <c r="A1222" s="289" t="s">
        <v>75</v>
      </c>
      <c r="B1222">
        <v>23</v>
      </c>
      <c r="C1222">
        <v>10005</v>
      </c>
      <c r="D1222">
        <v>7.67</v>
      </c>
      <c r="E1222" s="289" t="s">
        <v>3241</v>
      </c>
      <c r="F1222">
        <v>5014167199</v>
      </c>
      <c r="G1222" s="276">
        <v>45603</v>
      </c>
      <c r="H1222">
        <v>20241030584393</v>
      </c>
      <c r="I1222">
        <v>14.72</v>
      </c>
      <c r="J1222" s="289" t="s">
        <v>324</v>
      </c>
      <c r="K1222" s="289" t="s">
        <v>3242</v>
      </c>
      <c r="L1222" s="289" t="s">
        <v>275</v>
      </c>
      <c r="M1222" s="289" t="s">
        <v>3069</v>
      </c>
      <c r="N1222" s="289" t="s">
        <v>2172</v>
      </c>
      <c r="O1222" s="289" t="s">
        <v>2173</v>
      </c>
      <c r="P1222" s="289" t="str">
        <f>VLOOKUP(CAT_Details[[#This Row],[Delivery Bp Customer Code]],Table6[],2,0)</f>
        <v>OYL1</v>
      </c>
    </row>
    <row r="1223" spans="1:16" x14ac:dyDescent="0.25">
      <c r="A1223" s="289" t="s">
        <v>75</v>
      </c>
      <c r="B1223">
        <v>13</v>
      </c>
      <c r="C1223">
        <v>6448</v>
      </c>
      <c r="D1223">
        <v>5.2</v>
      </c>
      <c r="E1223" s="289" t="s">
        <v>3243</v>
      </c>
      <c r="F1223">
        <v>5014167203</v>
      </c>
      <c r="G1223" s="276">
        <v>45603</v>
      </c>
      <c r="H1223" s="5">
        <v>20241025581504</v>
      </c>
      <c r="I1223">
        <v>6.1150000000000002</v>
      </c>
      <c r="J1223" s="289" t="s">
        <v>324</v>
      </c>
      <c r="K1223" s="289" t="s">
        <v>3244</v>
      </c>
      <c r="L1223" s="289" t="s">
        <v>275</v>
      </c>
      <c r="M1223" s="289" t="s">
        <v>3245</v>
      </c>
      <c r="N1223" s="289" t="s">
        <v>2816</v>
      </c>
      <c r="O1223" s="289" t="s">
        <v>2173</v>
      </c>
      <c r="P1223" s="289" t="str">
        <f>VLOOKUP(CAT_Details[[#This Row],[Delivery Bp Customer Code]],Table6[],2,0)</f>
        <v>OYL1</v>
      </c>
    </row>
    <row r="1224" spans="1:16" x14ac:dyDescent="0.25">
      <c r="A1224" s="289" t="s">
        <v>75</v>
      </c>
      <c r="B1224">
        <v>1</v>
      </c>
      <c r="C1224">
        <v>260</v>
      </c>
      <c r="D1224">
        <v>0.17</v>
      </c>
      <c r="E1224" s="289" t="s">
        <v>3246</v>
      </c>
      <c r="F1224">
        <v>5014167245</v>
      </c>
      <c r="G1224" s="276">
        <v>45603</v>
      </c>
      <c r="H1224">
        <v>20241029583629</v>
      </c>
      <c r="I1224">
        <v>0.28000000000000003</v>
      </c>
      <c r="J1224" s="289" t="s">
        <v>324</v>
      </c>
      <c r="K1224" s="289" t="s">
        <v>3247</v>
      </c>
      <c r="L1224" s="289" t="s">
        <v>275</v>
      </c>
      <c r="M1224" s="289" t="s">
        <v>3069</v>
      </c>
      <c r="N1224" s="289" t="s">
        <v>3248</v>
      </c>
      <c r="O1224" s="289" t="s">
        <v>2173</v>
      </c>
      <c r="P1224" s="289" t="str">
        <f>VLOOKUP(CAT_Details[[#This Row],[Delivery Bp Customer Code]],Table6[],2,0)</f>
        <v>OYL1</v>
      </c>
    </row>
    <row r="1225" spans="1:16" x14ac:dyDescent="0.25">
      <c r="A1225" s="289" t="s">
        <v>75</v>
      </c>
      <c r="B1225">
        <v>1</v>
      </c>
      <c r="C1225">
        <v>104.4</v>
      </c>
      <c r="D1225">
        <v>0.16</v>
      </c>
      <c r="E1225" s="289" t="s">
        <v>3246</v>
      </c>
      <c r="F1225">
        <v>5014167253</v>
      </c>
      <c r="G1225" s="276">
        <v>45603</v>
      </c>
      <c r="H1225">
        <v>20241029583639</v>
      </c>
      <c r="I1225">
        <v>6.0999999999999999E-2</v>
      </c>
      <c r="J1225" s="289" t="s">
        <v>324</v>
      </c>
      <c r="K1225" s="289" t="s">
        <v>3249</v>
      </c>
      <c r="L1225" s="289" t="s">
        <v>275</v>
      </c>
      <c r="M1225" s="289" t="s">
        <v>3069</v>
      </c>
      <c r="N1225" s="289" t="s">
        <v>3248</v>
      </c>
      <c r="O1225" s="289" t="s">
        <v>2173</v>
      </c>
      <c r="P1225" s="289" t="str">
        <f>VLOOKUP(CAT_Details[[#This Row],[Delivery Bp Customer Code]],Table6[],2,0)</f>
        <v>OYL1</v>
      </c>
    </row>
    <row r="1226" spans="1:16" x14ac:dyDescent="0.25">
      <c r="A1226" s="289" t="s">
        <v>75</v>
      </c>
      <c r="B1226">
        <v>2</v>
      </c>
      <c r="C1226">
        <v>55</v>
      </c>
      <c r="D1226">
        <v>0.35</v>
      </c>
      <c r="E1226" s="289" t="s">
        <v>3250</v>
      </c>
      <c r="F1226">
        <v>5014193919</v>
      </c>
      <c r="G1226" s="276">
        <v>45603</v>
      </c>
      <c r="H1226">
        <v>20241030584572</v>
      </c>
      <c r="I1226">
        <v>0.432</v>
      </c>
      <c r="J1226" s="289" t="s">
        <v>273</v>
      </c>
      <c r="K1226" s="289" t="s">
        <v>3251</v>
      </c>
      <c r="L1226" s="289" t="s">
        <v>275</v>
      </c>
      <c r="M1226" s="289" t="s">
        <v>2837</v>
      </c>
      <c r="N1226" s="289" t="s">
        <v>3252</v>
      </c>
      <c r="O1226" s="289" t="s">
        <v>2173</v>
      </c>
      <c r="P1226" s="289" t="str">
        <f>VLOOKUP(CAT_Details[[#This Row],[Delivery Bp Customer Code]],Table6[],2,0)</f>
        <v>OYL1</v>
      </c>
    </row>
    <row r="1227" spans="1:16" x14ac:dyDescent="0.25">
      <c r="A1227" s="289" t="s">
        <v>75</v>
      </c>
      <c r="B1227">
        <v>19</v>
      </c>
      <c r="C1227">
        <v>9466.18</v>
      </c>
      <c r="D1227">
        <v>7.6</v>
      </c>
      <c r="E1227" s="289" t="s">
        <v>3253</v>
      </c>
      <c r="F1227">
        <v>5014193988</v>
      </c>
      <c r="G1227" s="276">
        <v>45603</v>
      </c>
      <c r="H1227">
        <v>20241029583570</v>
      </c>
      <c r="I1227">
        <v>18.239999999999998</v>
      </c>
      <c r="J1227" s="289" t="s">
        <v>273</v>
      </c>
      <c r="K1227" s="289" t="s">
        <v>3254</v>
      </c>
      <c r="L1227" s="289" t="s">
        <v>275</v>
      </c>
      <c r="M1227" s="289" t="s">
        <v>2837</v>
      </c>
      <c r="N1227" s="289" t="s">
        <v>1142</v>
      </c>
      <c r="O1227" s="289" t="s">
        <v>2173</v>
      </c>
      <c r="P1227" s="289" t="str">
        <f>VLOOKUP(CAT_Details[[#This Row],[Delivery Bp Customer Code]],Table6[],2,0)</f>
        <v>OYL1</v>
      </c>
    </row>
    <row r="1228" spans="1:16" x14ac:dyDescent="0.25">
      <c r="A1228" s="289" t="s">
        <v>75</v>
      </c>
      <c r="B1228">
        <v>2</v>
      </c>
      <c r="C1228">
        <v>770.2</v>
      </c>
      <c r="D1228">
        <v>0.8</v>
      </c>
      <c r="E1228" s="289" t="s">
        <v>3255</v>
      </c>
      <c r="F1228">
        <v>5014194008</v>
      </c>
      <c r="G1228" s="276">
        <v>45603</v>
      </c>
      <c r="H1228">
        <v>20241104586691</v>
      </c>
      <c r="I1228">
        <v>1.1519999999999999</v>
      </c>
      <c r="J1228" s="289" t="s">
        <v>273</v>
      </c>
      <c r="K1228" s="289" t="s">
        <v>3256</v>
      </c>
      <c r="L1228" s="289" t="s">
        <v>275</v>
      </c>
      <c r="M1228" s="289" t="s">
        <v>2837</v>
      </c>
      <c r="N1228" s="289" t="s">
        <v>2434</v>
      </c>
      <c r="O1228" s="289" t="s">
        <v>2173</v>
      </c>
      <c r="P1228" s="289" t="str">
        <f>VLOOKUP(CAT_Details[[#This Row],[Delivery Bp Customer Code]],Table6[],2,0)</f>
        <v>OYL1</v>
      </c>
    </row>
    <row r="1229" spans="1:16" x14ac:dyDescent="0.25">
      <c r="A1229" s="289" t="s">
        <v>874</v>
      </c>
      <c r="B1229">
        <v>16</v>
      </c>
      <c r="C1229">
        <v>6592</v>
      </c>
      <c r="D1229">
        <v>8</v>
      </c>
      <c r="E1229" s="289" t="s">
        <v>3257</v>
      </c>
      <c r="F1229">
        <v>5014167082</v>
      </c>
      <c r="G1229" s="276">
        <v>45603</v>
      </c>
      <c r="H1229">
        <v>20241031585411</v>
      </c>
      <c r="I1229">
        <v>18.815999999999999</v>
      </c>
      <c r="J1229" s="289" t="s">
        <v>350</v>
      </c>
      <c r="K1229" s="289" t="s">
        <v>3258</v>
      </c>
      <c r="L1229" s="289" t="s">
        <v>275</v>
      </c>
      <c r="M1229" s="289" t="s">
        <v>3178</v>
      </c>
      <c r="N1229" s="289" t="s">
        <v>381</v>
      </c>
      <c r="O1229" s="289" t="s">
        <v>1014</v>
      </c>
      <c r="P1229" s="289" t="str">
        <f>VLOOKUP(CAT_Details[[#This Row],[Delivery Bp Customer Code]],Table6[],2,0)</f>
        <v>MZ07</v>
      </c>
    </row>
    <row r="1230" spans="1:16" x14ac:dyDescent="0.25">
      <c r="A1230" s="289" t="s">
        <v>76</v>
      </c>
      <c r="B1230">
        <v>1</v>
      </c>
      <c r="C1230">
        <v>10</v>
      </c>
      <c r="D1230">
        <v>0.2</v>
      </c>
      <c r="E1230" s="289" t="s">
        <v>3259</v>
      </c>
      <c r="F1230">
        <v>5014145882</v>
      </c>
      <c r="G1230" s="276">
        <v>45603</v>
      </c>
      <c r="H1230">
        <v>20241029583158</v>
      </c>
      <c r="I1230">
        <v>0.14399999999999999</v>
      </c>
      <c r="J1230" s="289" t="s">
        <v>294</v>
      </c>
      <c r="K1230" s="289" t="s">
        <v>3260</v>
      </c>
      <c r="L1230" s="289" t="s">
        <v>275</v>
      </c>
      <c r="M1230" s="289"/>
      <c r="N1230" s="289" t="s">
        <v>1181</v>
      </c>
      <c r="O1230" s="289" t="s">
        <v>748</v>
      </c>
      <c r="P1230" s="289" t="str">
        <f>VLOOKUP(CAT_Details[[#This Row],[Delivery Bp Customer Code]],Table6[],2,0)</f>
        <v>No Loc</v>
      </c>
    </row>
    <row r="1231" spans="1:16" x14ac:dyDescent="0.25">
      <c r="A1231" s="289" t="s">
        <v>76</v>
      </c>
      <c r="B1231">
        <v>1</v>
      </c>
      <c r="C1231">
        <v>25</v>
      </c>
      <c r="D1231">
        <v>0.4</v>
      </c>
      <c r="E1231" s="289" t="s">
        <v>3261</v>
      </c>
      <c r="F1231">
        <v>5014147418</v>
      </c>
      <c r="G1231" s="276">
        <v>45603</v>
      </c>
      <c r="H1231" s="5">
        <v>20241029583162</v>
      </c>
      <c r="I1231">
        <v>0.48</v>
      </c>
      <c r="J1231" s="289" t="s">
        <v>383</v>
      </c>
      <c r="K1231" s="289" t="s">
        <v>3262</v>
      </c>
      <c r="L1231" s="289" t="s">
        <v>275</v>
      </c>
      <c r="M1231" s="289"/>
      <c r="N1231" s="289" t="s">
        <v>609</v>
      </c>
      <c r="O1231" s="289" t="s">
        <v>748</v>
      </c>
      <c r="P1231" s="289" t="str">
        <f>VLOOKUP(CAT_Details[[#This Row],[Delivery Bp Customer Code]],Table6[],2,0)</f>
        <v>No Loc</v>
      </c>
    </row>
    <row r="1232" spans="1:16" x14ac:dyDescent="0.25">
      <c r="A1232" s="289" t="s">
        <v>76</v>
      </c>
      <c r="B1232">
        <v>2</v>
      </c>
      <c r="C1232">
        <v>472</v>
      </c>
      <c r="D1232">
        <v>0.8</v>
      </c>
      <c r="E1232" s="289" t="s">
        <v>3263</v>
      </c>
      <c r="F1232">
        <v>5014179827</v>
      </c>
      <c r="G1232" s="276">
        <v>45603</v>
      </c>
      <c r="H1232">
        <v>20241030584201</v>
      </c>
      <c r="I1232">
        <v>0.96</v>
      </c>
      <c r="J1232" s="289" t="s">
        <v>350</v>
      </c>
      <c r="K1232" s="289" t="s">
        <v>3264</v>
      </c>
      <c r="L1232" s="289" t="s">
        <v>275</v>
      </c>
      <c r="M1232" s="289" t="s">
        <v>3178</v>
      </c>
      <c r="N1232" s="289" t="s">
        <v>948</v>
      </c>
      <c r="O1232" s="289" t="s">
        <v>748</v>
      </c>
      <c r="P1232" s="289" t="str">
        <f>VLOOKUP(CAT_Details[[#This Row],[Delivery Bp Customer Code]],Table6[],2,0)</f>
        <v>No Loc</v>
      </c>
    </row>
    <row r="1233" spans="1:16" x14ac:dyDescent="0.25">
      <c r="A1233" s="289" t="s">
        <v>285</v>
      </c>
      <c r="B1233">
        <v>18</v>
      </c>
      <c r="C1233">
        <v>8400</v>
      </c>
      <c r="D1233">
        <v>7.2</v>
      </c>
      <c r="E1233" s="289" t="s">
        <v>3265</v>
      </c>
      <c r="F1233">
        <v>5014145905</v>
      </c>
      <c r="G1233" s="276">
        <v>45603</v>
      </c>
      <c r="H1233" s="5">
        <v>20241024581160</v>
      </c>
      <c r="I1233">
        <v>17.28</v>
      </c>
      <c r="J1233" s="289" t="s">
        <v>383</v>
      </c>
      <c r="K1233" s="289" t="s">
        <v>3266</v>
      </c>
      <c r="L1233" s="289" t="s">
        <v>275</v>
      </c>
      <c r="M1233" s="289" t="s">
        <v>3114</v>
      </c>
      <c r="N1233" s="289" t="s">
        <v>386</v>
      </c>
      <c r="O1233" s="289" t="s">
        <v>291</v>
      </c>
      <c r="P1233" s="289" t="str">
        <f>VLOOKUP(CAT_Details[[#This Row],[Delivery Bp Customer Code]],Table6[],2,0)</f>
        <v>DX01-L5</v>
      </c>
    </row>
    <row r="1234" spans="1:16" x14ac:dyDescent="0.25">
      <c r="A1234" s="289" t="s">
        <v>285</v>
      </c>
      <c r="B1234">
        <v>11</v>
      </c>
      <c r="C1234">
        <v>990</v>
      </c>
      <c r="D1234">
        <v>4.4000000000000004</v>
      </c>
      <c r="E1234" s="289" t="s">
        <v>3233</v>
      </c>
      <c r="F1234">
        <v>5014147626</v>
      </c>
      <c r="G1234" s="276">
        <v>45603</v>
      </c>
      <c r="H1234">
        <v>20241025581973</v>
      </c>
      <c r="I1234">
        <v>10.56</v>
      </c>
      <c r="J1234" s="289" t="s">
        <v>345</v>
      </c>
      <c r="K1234" s="289" t="s">
        <v>3267</v>
      </c>
      <c r="L1234" s="289" t="s">
        <v>275</v>
      </c>
      <c r="M1234" s="289" t="s">
        <v>3235</v>
      </c>
      <c r="N1234" s="289" t="s">
        <v>512</v>
      </c>
      <c r="O1234" s="289" t="s">
        <v>291</v>
      </c>
      <c r="P1234" s="289" t="str">
        <f>VLOOKUP(CAT_Details[[#This Row],[Delivery Bp Customer Code]],Table6[],2,0)</f>
        <v>DX01-L5</v>
      </c>
    </row>
    <row r="1235" spans="1:16" x14ac:dyDescent="0.25">
      <c r="A1235" s="289" t="s">
        <v>285</v>
      </c>
      <c r="B1235">
        <v>10</v>
      </c>
      <c r="C1235">
        <v>1080</v>
      </c>
      <c r="D1235">
        <v>4</v>
      </c>
      <c r="E1235" s="289" t="s">
        <v>3268</v>
      </c>
      <c r="F1235">
        <v>5014167058</v>
      </c>
      <c r="G1235" s="276">
        <v>45603</v>
      </c>
      <c r="H1235">
        <v>20241031585338</v>
      </c>
      <c r="I1235">
        <v>10.752000000000001</v>
      </c>
      <c r="J1235" s="289" t="s">
        <v>350</v>
      </c>
      <c r="K1235" s="289" t="s">
        <v>3269</v>
      </c>
      <c r="L1235" s="289" t="s">
        <v>275</v>
      </c>
      <c r="M1235" s="289" t="s">
        <v>3139</v>
      </c>
      <c r="N1235" s="289" t="s">
        <v>462</v>
      </c>
      <c r="O1235" s="289" t="s">
        <v>291</v>
      </c>
      <c r="P1235" s="289" t="str">
        <f>VLOOKUP(CAT_Details[[#This Row],[Delivery Bp Customer Code]],Table6[],2,0)</f>
        <v>DX01-L5</v>
      </c>
    </row>
    <row r="1236" spans="1:16" x14ac:dyDescent="0.25">
      <c r="A1236" s="289" t="s">
        <v>285</v>
      </c>
      <c r="B1236">
        <v>9</v>
      </c>
      <c r="C1236">
        <v>628</v>
      </c>
      <c r="D1236">
        <v>3.6</v>
      </c>
      <c r="E1236" s="289" t="s">
        <v>3268</v>
      </c>
      <c r="F1236">
        <v>5014167074</v>
      </c>
      <c r="G1236" s="276">
        <v>45603</v>
      </c>
      <c r="H1236">
        <v>20241031585345</v>
      </c>
      <c r="I1236">
        <v>7.9489999999999998</v>
      </c>
      <c r="J1236" s="289" t="s">
        <v>350</v>
      </c>
      <c r="K1236" s="289" t="s">
        <v>3270</v>
      </c>
      <c r="L1236" s="289" t="s">
        <v>275</v>
      </c>
      <c r="M1236" s="289" t="s">
        <v>3139</v>
      </c>
      <c r="N1236" s="289" t="s">
        <v>462</v>
      </c>
      <c r="O1236" s="289" t="s">
        <v>291</v>
      </c>
      <c r="P1236" s="289" t="str">
        <f>VLOOKUP(CAT_Details[[#This Row],[Delivery Bp Customer Code]],Table6[],2,0)</f>
        <v>DX01-L5</v>
      </c>
    </row>
    <row r="1237" spans="1:16" x14ac:dyDescent="0.25">
      <c r="A1237" s="289" t="s">
        <v>285</v>
      </c>
      <c r="B1237">
        <v>27</v>
      </c>
      <c r="C1237">
        <v>3020</v>
      </c>
      <c r="D1237">
        <v>7.4</v>
      </c>
      <c r="E1237" s="289" t="s">
        <v>3271</v>
      </c>
      <c r="F1237">
        <v>5014167170</v>
      </c>
      <c r="G1237" s="276">
        <v>45603</v>
      </c>
      <c r="H1237" s="5">
        <v>20241029583956</v>
      </c>
      <c r="I1237">
        <v>7.1040000000000001</v>
      </c>
      <c r="J1237" s="289" t="s">
        <v>324</v>
      </c>
      <c r="K1237" s="289" t="s">
        <v>3272</v>
      </c>
      <c r="L1237" s="289" t="s">
        <v>275</v>
      </c>
      <c r="M1237" s="289" t="s">
        <v>3245</v>
      </c>
      <c r="N1237" s="289" t="s">
        <v>579</v>
      </c>
      <c r="O1237" s="289" t="s">
        <v>291</v>
      </c>
      <c r="P1237" s="289" t="str">
        <f>VLOOKUP(CAT_Details[[#This Row],[Delivery Bp Customer Code]],Table6[],2,0)</f>
        <v>DX01-L5</v>
      </c>
    </row>
    <row r="1238" spans="1:16" x14ac:dyDescent="0.25">
      <c r="A1238" s="289" t="s">
        <v>285</v>
      </c>
      <c r="B1238">
        <v>1</v>
      </c>
      <c r="C1238">
        <v>100</v>
      </c>
      <c r="D1238">
        <v>0.4</v>
      </c>
      <c r="E1238" s="289" t="s">
        <v>3273</v>
      </c>
      <c r="F1238">
        <v>5014180217</v>
      </c>
      <c r="G1238" s="276">
        <v>45603</v>
      </c>
      <c r="H1238" s="5">
        <v>20241030584250</v>
      </c>
      <c r="I1238">
        <v>0.96</v>
      </c>
      <c r="J1238" s="289" t="s">
        <v>350</v>
      </c>
      <c r="K1238" s="289" t="s">
        <v>3274</v>
      </c>
      <c r="L1238" s="289" t="s">
        <v>275</v>
      </c>
      <c r="M1238" s="289" t="s">
        <v>3178</v>
      </c>
      <c r="N1238" s="289" t="s">
        <v>353</v>
      </c>
      <c r="O1238" s="289" t="s">
        <v>291</v>
      </c>
      <c r="P1238" s="289" t="str">
        <f>VLOOKUP(CAT_Details[[#This Row],[Delivery Bp Customer Code]],Table6[],2,0)</f>
        <v>DX01-L5</v>
      </c>
    </row>
    <row r="1239" spans="1:16" x14ac:dyDescent="0.25">
      <c r="A1239" s="289" t="s">
        <v>285</v>
      </c>
      <c r="B1239">
        <v>2</v>
      </c>
      <c r="C1239">
        <v>360</v>
      </c>
      <c r="D1239">
        <v>0.8</v>
      </c>
      <c r="E1239" s="289" t="s">
        <v>3275</v>
      </c>
      <c r="F1239">
        <v>5014180304</v>
      </c>
      <c r="G1239" s="276">
        <v>45603</v>
      </c>
      <c r="H1239">
        <v>20241031585566</v>
      </c>
      <c r="I1239">
        <v>1.536</v>
      </c>
      <c r="J1239" s="289" t="s">
        <v>287</v>
      </c>
      <c r="K1239" s="289" t="s">
        <v>3276</v>
      </c>
      <c r="L1239" s="289" t="s">
        <v>275</v>
      </c>
      <c r="M1239" s="289" t="s">
        <v>3159</v>
      </c>
      <c r="N1239" s="289" t="s">
        <v>814</v>
      </c>
      <c r="O1239" s="289" t="s">
        <v>291</v>
      </c>
      <c r="P1239" s="289" t="str">
        <f>VLOOKUP(CAT_Details[[#This Row],[Delivery Bp Customer Code]],Table6[],2,0)</f>
        <v>DX01-L5</v>
      </c>
    </row>
    <row r="1240" spans="1:16" x14ac:dyDescent="0.25">
      <c r="A1240" s="289" t="s">
        <v>285</v>
      </c>
      <c r="B1240">
        <v>2</v>
      </c>
      <c r="C1240">
        <v>328</v>
      </c>
      <c r="D1240">
        <v>0.8</v>
      </c>
      <c r="E1240" s="289" t="s">
        <v>3275</v>
      </c>
      <c r="F1240">
        <v>5014180313</v>
      </c>
      <c r="G1240" s="276">
        <v>45603</v>
      </c>
      <c r="H1240">
        <v>20241031585557</v>
      </c>
      <c r="I1240">
        <v>1.5940000000000001</v>
      </c>
      <c r="J1240" s="289" t="s">
        <v>287</v>
      </c>
      <c r="K1240" s="289" t="s">
        <v>3277</v>
      </c>
      <c r="L1240" s="289" t="s">
        <v>275</v>
      </c>
      <c r="M1240" s="289" t="s">
        <v>3159</v>
      </c>
      <c r="N1240" s="289" t="s">
        <v>814</v>
      </c>
      <c r="O1240" s="289" t="s">
        <v>291</v>
      </c>
      <c r="P1240" s="289" t="str">
        <f>VLOOKUP(CAT_Details[[#This Row],[Delivery Bp Customer Code]],Table6[],2,0)</f>
        <v>DX01-L5</v>
      </c>
    </row>
    <row r="1241" spans="1:16" x14ac:dyDescent="0.25">
      <c r="A1241" s="289" t="s">
        <v>285</v>
      </c>
      <c r="B1241">
        <v>3</v>
      </c>
      <c r="C1241">
        <v>294</v>
      </c>
      <c r="D1241">
        <v>0.98</v>
      </c>
      <c r="E1241" s="289" t="s">
        <v>3278</v>
      </c>
      <c r="F1241">
        <v>5014193995</v>
      </c>
      <c r="G1241" s="276">
        <v>45603</v>
      </c>
      <c r="H1241">
        <v>20241104587030</v>
      </c>
      <c r="I1241">
        <v>2.298</v>
      </c>
      <c r="J1241" s="289" t="s">
        <v>273</v>
      </c>
      <c r="K1241" s="289" t="s">
        <v>3279</v>
      </c>
      <c r="L1241" s="289" t="s">
        <v>275</v>
      </c>
      <c r="M1241" s="289" t="s">
        <v>2837</v>
      </c>
      <c r="N1241" s="289" t="s">
        <v>519</v>
      </c>
      <c r="O1241" s="289" t="s">
        <v>291</v>
      </c>
      <c r="P1241" s="289" t="str">
        <f>VLOOKUP(CAT_Details[[#This Row],[Delivery Bp Customer Code]],Table6[],2,0)</f>
        <v>DX01-L5</v>
      </c>
    </row>
    <row r="1242" spans="1:16" x14ac:dyDescent="0.25">
      <c r="A1242" s="289" t="s">
        <v>521</v>
      </c>
      <c r="B1242">
        <v>6</v>
      </c>
      <c r="C1242">
        <v>150</v>
      </c>
      <c r="D1242">
        <v>2.4</v>
      </c>
      <c r="E1242" s="289" t="s">
        <v>3261</v>
      </c>
      <c r="F1242">
        <v>5014147503</v>
      </c>
      <c r="G1242" s="276">
        <v>45603</v>
      </c>
      <c r="H1242">
        <v>20241029583159</v>
      </c>
      <c r="I1242">
        <v>2.88</v>
      </c>
      <c r="J1242" s="289" t="s">
        <v>383</v>
      </c>
      <c r="K1242" s="289" t="s">
        <v>3280</v>
      </c>
      <c r="L1242" s="289" t="s">
        <v>275</v>
      </c>
      <c r="M1242" s="289" t="s">
        <v>3114</v>
      </c>
      <c r="N1242" s="289" t="s">
        <v>609</v>
      </c>
      <c r="O1242" s="289" t="s">
        <v>525</v>
      </c>
      <c r="P1242" s="289" t="str">
        <f>VLOOKUP(CAT_Details[[#This Row],[Delivery Bp Customer Code]],Table6[],2,0)</f>
        <v>No Loc</v>
      </c>
    </row>
    <row r="1243" spans="1:16" x14ac:dyDescent="0.25">
      <c r="A1243" s="289" t="s">
        <v>272</v>
      </c>
      <c r="B1243">
        <v>1</v>
      </c>
      <c r="C1243">
        <v>45</v>
      </c>
      <c r="D1243">
        <v>0.4</v>
      </c>
      <c r="E1243" s="289" t="s">
        <v>3281</v>
      </c>
      <c r="F1243">
        <v>5014145388</v>
      </c>
      <c r="G1243" s="276">
        <v>45603</v>
      </c>
      <c r="H1243">
        <v>20241025581463</v>
      </c>
      <c r="I1243">
        <v>0.76800000000000002</v>
      </c>
      <c r="J1243" s="289" t="s">
        <v>345</v>
      </c>
      <c r="K1243" s="289" t="s">
        <v>3282</v>
      </c>
      <c r="L1243" s="289" t="s">
        <v>275</v>
      </c>
      <c r="M1243" s="289" t="s">
        <v>3208</v>
      </c>
      <c r="N1243" s="289" t="s">
        <v>2014</v>
      </c>
      <c r="O1243" s="289" t="s">
        <v>277</v>
      </c>
      <c r="P1243" s="289" t="str">
        <f>VLOOKUP(CAT_Details[[#This Row],[Delivery Bp Customer Code]],Table6[],2,0)</f>
        <v>U2-L5</v>
      </c>
    </row>
    <row r="1244" spans="1:16" x14ac:dyDescent="0.25">
      <c r="A1244" s="289" t="s">
        <v>272</v>
      </c>
      <c r="B1244">
        <v>2</v>
      </c>
      <c r="C1244">
        <v>165</v>
      </c>
      <c r="D1244">
        <v>0.84</v>
      </c>
      <c r="E1244" s="289" t="s">
        <v>3283</v>
      </c>
      <c r="F1244">
        <v>5014146762</v>
      </c>
      <c r="G1244" s="276">
        <v>45603</v>
      </c>
      <c r="H1244">
        <v>20241028582443</v>
      </c>
      <c r="I1244">
        <v>1.5760000000000001</v>
      </c>
      <c r="J1244" s="289" t="s">
        <v>383</v>
      </c>
      <c r="K1244" s="289" t="s">
        <v>3284</v>
      </c>
      <c r="L1244" s="289" t="s">
        <v>275</v>
      </c>
      <c r="M1244" s="289" t="s">
        <v>3114</v>
      </c>
      <c r="N1244" s="289" t="s">
        <v>3285</v>
      </c>
      <c r="O1244" s="289" t="s">
        <v>277</v>
      </c>
      <c r="P1244" s="289" t="str">
        <f>VLOOKUP(CAT_Details[[#This Row],[Delivery Bp Customer Code]],Table6[],2,0)</f>
        <v>U2-L5</v>
      </c>
    </row>
    <row r="1245" spans="1:16" x14ac:dyDescent="0.25">
      <c r="A1245" s="289" t="s">
        <v>272</v>
      </c>
      <c r="B1245">
        <v>10</v>
      </c>
      <c r="C1245">
        <v>5440</v>
      </c>
      <c r="D1245">
        <v>4</v>
      </c>
      <c r="E1245" s="289" t="s">
        <v>3286</v>
      </c>
      <c r="F1245">
        <v>5014167053</v>
      </c>
      <c r="G1245" s="276">
        <v>45603</v>
      </c>
      <c r="H1245">
        <v>20241028582875</v>
      </c>
      <c r="I1245">
        <v>9.6</v>
      </c>
      <c r="J1245" s="289" t="s">
        <v>324</v>
      </c>
      <c r="K1245" s="289" t="s">
        <v>3287</v>
      </c>
      <c r="L1245" s="289" t="s">
        <v>275</v>
      </c>
      <c r="M1245" s="289" t="s">
        <v>3245</v>
      </c>
      <c r="N1245" s="289" t="s">
        <v>2085</v>
      </c>
      <c r="O1245" s="289" t="s">
        <v>277</v>
      </c>
      <c r="P1245" s="289" t="str">
        <f>VLOOKUP(CAT_Details[[#This Row],[Delivery Bp Customer Code]],Table6[],2,0)</f>
        <v>U2-L5</v>
      </c>
    </row>
    <row r="1246" spans="1:16" x14ac:dyDescent="0.25">
      <c r="A1246" s="289" t="s">
        <v>272</v>
      </c>
      <c r="B1246">
        <v>7</v>
      </c>
      <c r="C1246">
        <v>1697</v>
      </c>
      <c r="D1246">
        <v>1.4</v>
      </c>
      <c r="E1246" s="289" t="s">
        <v>3288</v>
      </c>
      <c r="F1246">
        <v>5014167079</v>
      </c>
      <c r="G1246" s="276">
        <v>45603</v>
      </c>
      <c r="H1246">
        <v>20241028582270</v>
      </c>
      <c r="I1246">
        <v>2.5680000000000001</v>
      </c>
      <c r="J1246" s="289" t="s">
        <v>350</v>
      </c>
      <c r="K1246" s="289" t="s">
        <v>3289</v>
      </c>
      <c r="L1246" s="289" t="s">
        <v>275</v>
      </c>
      <c r="M1246" s="289" t="s">
        <v>3139</v>
      </c>
      <c r="N1246" s="289" t="s">
        <v>544</v>
      </c>
      <c r="O1246" s="289" t="s">
        <v>277</v>
      </c>
      <c r="P1246" s="289" t="str">
        <f>VLOOKUP(CAT_Details[[#This Row],[Delivery Bp Customer Code]],Table6[],2,0)</f>
        <v>U2-L5</v>
      </c>
    </row>
    <row r="1247" spans="1:16" x14ac:dyDescent="0.25">
      <c r="A1247" s="289" t="s">
        <v>272</v>
      </c>
      <c r="B1247">
        <v>2</v>
      </c>
      <c r="C1247">
        <v>32</v>
      </c>
      <c r="D1247">
        <v>0.24</v>
      </c>
      <c r="E1247" s="289" t="s">
        <v>3290</v>
      </c>
      <c r="F1247">
        <v>5014167087</v>
      </c>
      <c r="G1247" s="276">
        <v>45603</v>
      </c>
      <c r="H1247">
        <v>20241030584477</v>
      </c>
      <c r="I1247">
        <v>0.33</v>
      </c>
      <c r="J1247" s="289" t="s">
        <v>324</v>
      </c>
      <c r="K1247" s="289" t="s">
        <v>3291</v>
      </c>
      <c r="L1247" s="289" t="s">
        <v>275</v>
      </c>
      <c r="M1247" s="289" t="s">
        <v>3069</v>
      </c>
      <c r="N1247" s="289" t="s">
        <v>612</v>
      </c>
      <c r="O1247" s="289" t="s">
        <v>277</v>
      </c>
      <c r="P1247" s="289" t="str">
        <f>VLOOKUP(CAT_Details[[#This Row],[Delivery Bp Customer Code]],Table6[],2,0)</f>
        <v>U2-L5</v>
      </c>
    </row>
    <row r="1248" spans="1:16" x14ac:dyDescent="0.25">
      <c r="A1248" s="289" t="s">
        <v>272</v>
      </c>
      <c r="B1248">
        <v>1</v>
      </c>
      <c r="C1248">
        <v>63</v>
      </c>
      <c r="D1248">
        <v>0.4</v>
      </c>
      <c r="E1248" s="289" t="s">
        <v>3292</v>
      </c>
      <c r="F1248">
        <v>5014167090</v>
      </c>
      <c r="G1248" s="276">
        <v>45603</v>
      </c>
      <c r="H1248" s="5">
        <v>20241023580090</v>
      </c>
      <c r="I1248">
        <v>0.28799999999999998</v>
      </c>
      <c r="J1248" s="289" t="s">
        <v>280</v>
      </c>
      <c r="K1248" s="289" t="s">
        <v>3293</v>
      </c>
      <c r="L1248" s="289" t="s">
        <v>275</v>
      </c>
      <c r="M1248" s="289" t="s">
        <v>3072</v>
      </c>
      <c r="N1248" s="289" t="s">
        <v>619</v>
      </c>
      <c r="O1248" s="289" t="s">
        <v>277</v>
      </c>
      <c r="P1248" s="289" t="str">
        <f>VLOOKUP(CAT_Details[[#This Row],[Delivery Bp Customer Code]],Table6[],2,0)</f>
        <v>U2-L5</v>
      </c>
    </row>
    <row r="1249" spans="1:16" x14ac:dyDescent="0.25">
      <c r="A1249" s="289" t="s">
        <v>272</v>
      </c>
      <c r="B1249">
        <v>11</v>
      </c>
      <c r="C1249">
        <v>1755</v>
      </c>
      <c r="D1249">
        <v>2.86</v>
      </c>
      <c r="E1249" s="289" t="s">
        <v>3294</v>
      </c>
      <c r="F1249">
        <v>5014167092</v>
      </c>
      <c r="G1249" s="276">
        <v>45603</v>
      </c>
      <c r="H1249" s="5">
        <v>20241024581114</v>
      </c>
      <c r="I1249">
        <v>4.2320000000000002</v>
      </c>
      <c r="J1249" s="289" t="s">
        <v>350</v>
      </c>
      <c r="K1249" s="289" t="s">
        <v>3295</v>
      </c>
      <c r="L1249" s="289" t="s">
        <v>275</v>
      </c>
      <c r="M1249" s="289" t="s">
        <v>3139</v>
      </c>
      <c r="N1249" s="289" t="s">
        <v>540</v>
      </c>
      <c r="O1249" s="289" t="s">
        <v>277</v>
      </c>
      <c r="P1249" s="289" t="str">
        <f>VLOOKUP(CAT_Details[[#This Row],[Delivery Bp Customer Code]],Table6[],2,0)</f>
        <v>U2-L5</v>
      </c>
    </row>
    <row r="1250" spans="1:16" x14ac:dyDescent="0.25">
      <c r="A1250" s="289" t="s">
        <v>272</v>
      </c>
      <c r="B1250">
        <v>4</v>
      </c>
      <c r="C1250">
        <v>1200</v>
      </c>
      <c r="D1250">
        <v>1.6</v>
      </c>
      <c r="E1250" s="289" t="s">
        <v>3296</v>
      </c>
      <c r="F1250">
        <v>5014167127</v>
      </c>
      <c r="G1250" s="276">
        <v>45603</v>
      </c>
      <c r="H1250" s="5">
        <v>20241031585495</v>
      </c>
      <c r="I1250">
        <v>1.3440000000000001</v>
      </c>
      <c r="J1250" s="289" t="s">
        <v>350</v>
      </c>
      <c r="K1250" s="289" t="s">
        <v>3297</v>
      </c>
      <c r="L1250" s="289" t="s">
        <v>275</v>
      </c>
      <c r="M1250" s="289" t="s">
        <v>3139</v>
      </c>
      <c r="N1250" s="289" t="s">
        <v>547</v>
      </c>
      <c r="O1250" s="289" t="s">
        <v>277</v>
      </c>
      <c r="P1250" s="289" t="str">
        <f>VLOOKUP(CAT_Details[[#This Row],[Delivery Bp Customer Code]],Table6[],2,0)</f>
        <v>U2-L5</v>
      </c>
    </row>
    <row r="1251" spans="1:16" x14ac:dyDescent="0.25">
      <c r="A1251" s="289" t="s">
        <v>272</v>
      </c>
      <c r="B1251">
        <v>11</v>
      </c>
      <c r="C1251">
        <v>4269</v>
      </c>
      <c r="D1251">
        <v>4.2</v>
      </c>
      <c r="E1251" s="289" t="s">
        <v>3298</v>
      </c>
      <c r="F1251">
        <v>5014167266</v>
      </c>
      <c r="G1251" s="276">
        <v>45603</v>
      </c>
      <c r="H1251" s="5">
        <v>20241031585322</v>
      </c>
      <c r="I1251">
        <v>5.7309999999999999</v>
      </c>
      <c r="J1251" s="289" t="s">
        <v>350</v>
      </c>
      <c r="K1251" s="289" t="s">
        <v>3299</v>
      </c>
      <c r="L1251" s="289" t="s">
        <v>275</v>
      </c>
      <c r="M1251" s="289" t="s">
        <v>3139</v>
      </c>
      <c r="N1251" s="289" t="s">
        <v>456</v>
      </c>
      <c r="O1251" s="289" t="s">
        <v>277</v>
      </c>
      <c r="P1251" s="289" t="str">
        <f>VLOOKUP(CAT_Details[[#This Row],[Delivery Bp Customer Code]],Table6[],2,0)</f>
        <v>U2-L5</v>
      </c>
    </row>
    <row r="1252" spans="1:16" x14ac:dyDescent="0.25">
      <c r="A1252" s="289" t="s">
        <v>278</v>
      </c>
      <c r="B1252">
        <v>2</v>
      </c>
      <c r="C1252">
        <v>600</v>
      </c>
      <c r="D1252">
        <v>0.8</v>
      </c>
      <c r="E1252" s="289" t="s">
        <v>3300</v>
      </c>
      <c r="F1252">
        <v>5014208850</v>
      </c>
      <c r="G1252" s="276">
        <v>45604</v>
      </c>
      <c r="H1252">
        <v>20241105587907</v>
      </c>
      <c r="I1252">
        <v>1.1519999999999999</v>
      </c>
      <c r="J1252" s="289" t="s">
        <v>273</v>
      </c>
      <c r="K1252" s="289" t="s">
        <v>3301</v>
      </c>
      <c r="L1252" s="289" t="s">
        <v>275</v>
      </c>
      <c r="M1252" s="289" t="s">
        <v>3302</v>
      </c>
      <c r="N1252" s="289" t="s">
        <v>653</v>
      </c>
      <c r="O1252" s="289" t="s">
        <v>498</v>
      </c>
      <c r="P1252" s="289" t="str">
        <f>VLOOKUP(CAT_Details[[#This Row],[Delivery Bp Customer Code]],Table6[],2,0)</f>
        <v>DK-BM01</v>
      </c>
    </row>
    <row r="1253" spans="1:16" x14ac:dyDescent="0.25">
      <c r="A1253" s="289" t="s">
        <v>75</v>
      </c>
      <c r="B1253">
        <v>7</v>
      </c>
      <c r="C1253">
        <v>296</v>
      </c>
      <c r="D1253">
        <v>0.94</v>
      </c>
      <c r="E1253" s="289" t="s">
        <v>3303</v>
      </c>
      <c r="F1253">
        <v>5014147114</v>
      </c>
      <c r="G1253" s="276">
        <v>45604</v>
      </c>
      <c r="H1253">
        <v>20241029583444</v>
      </c>
      <c r="I1253">
        <v>0.76900000000000002</v>
      </c>
      <c r="J1253" s="289" t="s">
        <v>294</v>
      </c>
      <c r="K1253" s="289" t="s">
        <v>3304</v>
      </c>
      <c r="L1253" s="289" t="s">
        <v>275</v>
      </c>
      <c r="M1253" s="289" t="s">
        <v>3305</v>
      </c>
      <c r="N1253" s="289" t="s">
        <v>1413</v>
      </c>
      <c r="O1253" s="289" t="s">
        <v>2173</v>
      </c>
      <c r="P1253" s="289" t="str">
        <f>VLOOKUP(CAT_Details[[#This Row],[Delivery Bp Customer Code]],Table6[],2,0)</f>
        <v>OYL1</v>
      </c>
    </row>
    <row r="1254" spans="1:16" x14ac:dyDescent="0.25">
      <c r="A1254" s="289" t="s">
        <v>75</v>
      </c>
      <c r="B1254">
        <v>1</v>
      </c>
      <c r="C1254">
        <v>4.2</v>
      </c>
      <c r="D1254">
        <v>0.02</v>
      </c>
      <c r="E1254" s="289" t="s">
        <v>3306</v>
      </c>
      <c r="F1254">
        <v>5014167176</v>
      </c>
      <c r="G1254" s="276">
        <v>45604</v>
      </c>
      <c r="H1254">
        <v>20241031585239</v>
      </c>
      <c r="I1254">
        <v>5.0000000000000001E-3</v>
      </c>
      <c r="J1254" s="289" t="s">
        <v>345</v>
      </c>
      <c r="K1254" s="289" t="s">
        <v>3307</v>
      </c>
      <c r="L1254" s="289" t="s">
        <v>275</v>
      </c>
      <c r="M1254" s="289" t="s">
        <v>3208</v>
      </c>
      <c r="N1254" s="289" t="s">
        <v>3308</v>
      </c>
      <c r="O1254" s="289" t="s">
        <v>2173</v>
      </c>
      <c r="P1254" s="289" t="str">
        <f>VLOOKUP(CAT_Details[[#This Row],[Delivery Bp Customer Code]],Table6[],2,0)</f>
        <v>OYL1</v>
      </c>
    </row>
    <row r="1255" spans="1:16" x14ac:dyDescent="0.25">
      <c r="A1255" s="289" t="s">
        <v>75</v>
      </c>
      <c r="B1255">
        <v>4</v>
      </c>
      <c r="C1255">
        <v>576</v>
      </c>
      <c r="D1255">
        <v>1.6</v>
      </c>
      <c r="E1255" s="289" t="s">
        <v>3309</v>
      </c>
      <c r="F1255">
        <v>5014167197</v>
      </c>
      <c r="G1255" s="276">
        <v>45604</v>
      </c>
      <c r="H1255">
        <v>20241031585504</v>
      </c>
      <c r="I1255">
        <v>3.84</v>
      </c>
      <c r="J1255" s="289" t="s">
        <v>324</v>
      </c>
      <c r="K1255" s="289" t="s">
        <v>3310</v>
      </c>
      <c r="L1255" s="289" t="s">
        <v>275</v>
      </c>
      <c r="M1255" s="289" t="s">
        <v>3069</v>
      </c>
      <c r="N1255" s="289" t="s">
        <v>616</v>
      </c>
      <c r="O1255" s="289" t="s">
        <v>2173</v>
      </c>
      <c r="P1255" s="289" t="str">
        <f>VLOOKUP(CAT_Details[[#This Row],[Delivery Bp Customer Code]],Table6[],2,0)</f>
        <v>OYL1</v>
      </c>
    </row>
    <row r="1256" spans="1:16" x14ac:dyDescent="0.25">
      <c r="A1256" s="289" t="s">
        <v>75</v>
      </c>
      <c r="B1256">
        <v>1</v>
      </c>
      <c r="C1256">
        <v>50</v>
      </c>
      <c r="D1256">
        <v>0.2</v>
      </c>
      <c r="E1256" s="289" t="s">
        <v>3311</v>
      </c>
      <c r="F1256">
        <v>5014179745</v>
      </c>
      <c r="G1256" s="276">
        <v>45604</v>
      </c>
      <c r="H1256">
        <v>20241030584347</v>
      </c>
      <c r="I1256">
        <v>0.24</v>
      </c>
      <c r="J1256" s="289" t="s">
        <v>324</v>
      </c>
      <c r="K1256" s="289" t="s">
        <v>3312</v>
      </c>
      <c r="L1256" s="289" t="s">
        <v>275</v>
      </c>
      <c r="M1256" s="289" t="s">
        <v>3245</v>
      </c>
      <c r="N1256" s="289" t="s">
        <v>3313</v>
      </c>
      <c r="O1256" s="289" t="s">
        <v>2173</v>
      </c>
      <c r="P1256" s="289" t="str">
        <f>VLOOKUP(CAT_Details[[#This Row],[Delivery Bp Customer Code]],Table6[],2,0)</f>
        <v>OYL1</v>
      </c>
    </row>
    <row r="1257" spans="1:16" x14ac:dyDescent="0.25">
      <c r="A1257" s="289" t="s">
        <v>75</v>
      </c>
      <c r="B1257">
        <v>9</v>
      </c>
      <c r="C1257">
        <v>4800</v>
      </c>
      <c r="D1257">
        <v>3.6</v>
      </c>
      <c r="E1257" s="289" t="s">
        <v>3314</v>
      </c>
      <c r="F1257">
        <v>5014180305</v>
      </c>
      <c r="G1257" s="276">
        <v>45604</v>
      </c>
      <c r="H1257" s="5">
        <v>20241031585882</v>
      </c>
      <c r="I1257">
        <v>5.1840000000000002</v>
      </c>
      <c r="J1257" s="289" t="s">
        <v>324</v>
      </c>
      <c r="K1257" s="289" t="s">
        <v>3315</v>
      </c>
      <c r="L1257" s="289" t="s">
        <v>275</v>
      </c>
      <c r="M1257" s="289" t="s">
        <v>3316</v>
      </c>
      <c r="N1257" s="289" t="s">
        <v>2496</v>
      </c>
      <c r="O1257" s="289" t="s">
        <v>2173</v>
      </c>
      <c r="P1257" s="289" t="str">
        <f>VLOOKUP(CAT_Details[[#This Row],[Delivery Bp Customer Code]],Table6[],2,0)</f>
        <v>OYL1</v>
      </c>
    </row>
    <row r="1258" spans="1:16" x14ac:dyDescent="0.25">
      <c r="A1258" s="289" t="s">
        <v>75</v>
      </c>
      <c r="B1258">
        <v>3</v>
      </c>
      <c r="C1258">
        <v>414</v>
      </c>
      <c r="D1258">
        <v>1.2</v>
      </c>
      <c r="E1258" s="289" t="s">
        <v>3317</v>
      </c>
      <c r="F1258">
        <v>5014180326</v>
      </c>
      <c r="G1258" s="276">
        <v>45604</v>
      </c>
      <c r="H1258">
        <v>20241031585977</v>
      </c>
      <c r="I1258">
        <v>2.88</v>
      </c>
      <c r="J1258" s="289" t="s">
        <v>280</v>
      </c>
      <c r="K1258" s="289" t="s">
        <v>3318</v>
      </c>
      <c r="L1258" s="289" t="s">
        <v>275</v>
      </c>
      <c r="M1258" s="289" t="s">
        <v>3319</v>
      </c>
      <c r="N1258" s="289" t="s">
        <v>3093</v>
      </c>
      <c r="O1258" s="289" t="s">
        <v>2173</v>
      </c>
      <c r="P1258" s="289" t="str">
        <f>VLOOKUP(CAT_Details[[#This Row],[Delivery Bp Customer Code]],Table6[],2,0)</f>
        <v>OYL1</v>
      </c>
    </row>
    <row r="1259" spans="1:16" x14ac:dyDescent="0.25">
      <c r="A1259" s="289" t="s">
        <v>75</v>
      </c>
      <c r="B1259">
        <v>7</v>
      </c>
      <c r="C1259">
        <v>4368</v>
      </c>
      <c r="D1259">
        <v>2.8</v>
      </c>
      <c r="E1259" s="289" t="s">
        <v>3320</v>
      </c>
      <c r="F1259">
        <v>5014194161</v>
      </c>
      <c r="G1259" s="276">
        <v>45604</v>
      </c>
      <c r="H1259" s="5">
        <v>20241028582392</v>
      </c>
      <c r="I1259">
        <v>6.72</v>
      </c>
      <c r="J1259" s="289" t="s">
        <v>280</v>
      </c>
      <c r="K1259" s="289" t="s">
        <v>3321</v>
      </c>
      <c r="L1259" s="289" t="s">
        <v>275</v>
      </c>
      <c r="M1259" s="289" t="s">
        <v>3319</v>
      </c>
      <c r="N1259" s="289" t="s">
        <v>868</v>
      </c>
      <c r="O1259" s="289" t="s">
        <v>2173</v>
      </c>
      <c r="P1259" s="289" t="str">
        <f>VLOOKUP(CAT_Details[[#This Row],[Delivery Bp Customer Code]],Table6[],2,0)</f>
        <v>OYL1</v>
      </c>
    </row>
    <row r="1260" spans="1:16" x14ac:dyDescent="0.25">
      <c r="A1260" s="289" t="s">
        <v>75</v>
      </c>
      <c r="B1260">
        <v>1</v>
      </c>
      <c r="C1260">
        <v>650</v>
      </c>
      <c r="D1260">
        <v>0.4</v>
      </c>
      <c r="E1260" s="289" t="s">
        <v>3322</v>
      </c>
      <c r="F1260">
        <v>5014208891</v>
      </c>
      <c r="G1260" s="276">
        <v>45604</v>
      </c>
      <c r="H1260">
        <v>20241105588330</v>
      </c>
      <c r="I1260">
        <v>0.96</v>
      </c>
      <c r="J1260" s="289" t="s">
        <v>273</v>
      </c>
      <c r="K1260" s="289" t="s">
        <v>3323</v>
      </c>
      <c r="L1260" s="289" t="s">
        <v>275</v>
      </c>
      <c r="M1260" s="289" t="s">
        <v>3324</v>
      </c>
      <c r="N1260" s="289" t="s">
        <v>1003</v>
      </c>
      <c r="O1260" s="289" t="s">
        <v>2173</v>
      </c>
      <c r="P1260" s="289" t="str">
        <f>VLOOKUP(CAT_Details[[#This Row],[Delivery Bp Customer Code]],Table6[],2,0)</f>
        <v>OYL1</v>
      </c>
    </row>
    <row r="1261" spans="1:16" x14ac:dyDescent="0.25">
      <c r="A1261" s="289" t="s">
        <v>75</v>
      </c>
      <c r="B1261">
        <v>1</v>
      </c>
      <c r="C1261">
        <v>11</v>
      </c>
      <c r="D1261">
        <v>0.05</v>
      </c>
      <c r="E1261" s="289" t="s">
        <v>3325</v>
      </c>
      <c r="F1261">
        <v>5014209308</v>
      </c>
      <c r="G1261" s="276">
        <v>45604</v>
      </c>
      <c r="H1261">
        <v>20241105588120</v>
      </c>
      <c r="I1261">
        <v>1.6E-2</v>
      </c>
      <c r="J1261" s="289" t="s">
        <v>273</v>
      </c>
      <c r="K1261" s="289" t="s">
        <v>3326</v>
      </c>
      <c r="L1261" s="289" t="s">
        <v>275</v>
      </c>
      <c r="M1261" s="289" t="s">
        <v>3324</v>
      </c>
      <c r="N1261" s="289" t="s">
        <v>657</v>
      </c>
      <c r="O1261" s="289" t="s">
        <v>2173</v>
      </c>
      <c r="P1261" s="289" t="str">
        <f>VLOOKUP(CAT_Details[[#This Row],[Delivery Bp Customer Code]],Table6[],2,0)</f>
        <v>OYL1</v>
      </c>
    </row>
    <row r="1262" spans="1:16" x14ac:dyDescent="0.25">
      <c r="A1262" s="289" t="s">
        <v>75</v>
      </c>
      <c r="B1262">
        <v>1</v>
      </c>
      <c r="C1262">
        <v>251</v>
      </c>
      <c r="D1262">
        <v>0.4</v>
      </c>
      <c r="E1262" s="289" t="s">
        <v>3327</v>
      </c>
      <c r="F1262">
        <v>5014209609</v>
      </c>
      <c r="G1262" s="276">
        <v>45604</v>
      </c>
      <c r="H1262">
        <v>20241105587631</v>
      </c>
      <c r="I1262">
        <v>0.57599999999999996</v>
      </c>
      <c r="J1262" s="289" t="s">
        <v>273</v>
      </c>
      <c r="K1262" s="289" t="s">
        <v>3328</v>
      </c>
      <c r="L1262" s="289" t="s">
        <v>275</v>
      </c>
      <c r="M1262" s="289" t="s">
        <v>3324</v>
      </c>
      <c r="N1262" s="289" t="s">
        <v>1011</v>
      </c>
      <c r="O1262" s="289" t="s">
        <v>2173</v>
      </c>
      <c r="P1262" s="289" t="str">
        <f>VLOOKUP(CAT_Details[[#This Row],[Delivery Bp Customer Code]],Table6[],2,0)</f>
        <v>OYL1</v>
      </c>
    </row>
    <row r="1263" spans="1:16" x14ac:dyDescent="0.25">
      <c r="A1263" s="289" t="s">
        <v>3329</v>
      </c>
      <c r="B1263">
        <v>12</v>
      </c>
      <c r="C1263">
        <v>600</v>
      </c>
      <c r="D1263">
        <v>7.8</v>
      </c>
      <c r="E1263" s="289" t="s">
        <v>3330</v>
      </c>
      <c r="F1263">
        <v>5014208972</v>
      </c>
      <c r="G1263" s="276">
        <v>45604</v>
      </c>
      <c r="H1263">
        <v>20241105588022</v>
      </c>
      <c r="I1263">
        <v>17.381</v>
      </c>
      <c r="J1263" s="289" t="s">
        <v>273</v>
      </c>
      <c r="K1263" s="289" t="s">
        <v>3331</v>
      </c>
      <c r="L1263" s="289" t="s">
        <v>275</v>
      </c>
      <c r="M1263" s="289" t="s">
        <v>3324</v>
      </c>
      <c r="N1263" s="289" t="s">
        <v>1240</v>
      </c>
      <c r="O1263" s="289" t="s">
        <v>3332</v>
      </c>
      <c r="P1263" s="289">
        <f>VLOOKUP(CAT_Details[[#This Row],[Delivery Bp Customer Code]],Table6[],2,0)</f>
        <v>3402</v>
      </c>
    </row>
    <row r="1264" spans="1:16" x14ac:dyDescent="0.25">
      <c r="A1264" s="289" t="s">
        <v>3329</v>
      </c>
      <c r="B1264">
        <v>1</v>
      </c>
      <c r="C1264">
        <v>28</v>
      </c>
      <c r="D1264">
        <v>0.2</v>
      </c>
      <c r="E1264" s="289" t="s">
        <v>3333</v>
      </c>
      <c r="F1264">
        <v>5014209088</v>
      </c>
      <c r="G1264" s="276">
        <v>45604</v>
      </c>
      <c r="H1264">
        <v>20241104586808</v>
      </c>
      <c r="I1264">
        <v>0.28799999999999998</v>
      </c>
      <c r="J1264" s="289" t="s">
        <v>302</v>
      </c>
      <c r="K1264" s="289" t="s">
        <v>3334</v>
      </c>
      <c r="L1264" s="289" t="s">
        <v>275</v>
      </c>
      <c r="M1264" s="289" t="s">
        <v>3335</v>
      </c>
      <c r="N1264" s="289" t="s">
        <v>3336</v>
      </c>
      <c r="O1264" s="289" t="s">
        <v>3337</v>
      </c>
      <c r="P1264" s="289">
        <f>VLOOKUP(CAT_Details[[#This Row],[Delivery Bp Customer Code]],Table6[],2,0)</f>
        <v>3401</v>
      </c>
    </row>
    <row r="1265" spans="1:16" x14ac:dyDescent="0.25">
      <c r="A1265" s="289" t="s">
        <v>3329</v>
      </c>
      <c r="B1265">
        <v>1</v>
      </c>
      <c r="C1265">
        <v>340</v>
      </c>
      <c r="D1265">
        <v>0.4</v>
      </c>
      <c r="E1265" s="289" t="s">
        <v>3338</v>
      </c>
      <c r="F1265">
        <v>5014209629</v>
      </c>
      <c r="G1265" s="276">
        <v>45604</v>
      </c>
      <c r="H1265">
        <v>20241105587815</v>
      </c>
      <c r="I1265">
        <v>1.056</v>
      </c>
      <c r="J1265" s="289" t="s">
        <v>273</v>
      </c>
      <c r="K1265" s="289" t="s">
        <v>3339</v>
      </c>
      <c r="L1265" s="289" t="s">
        <v>275</v>
      </c>
      <c r="M1265" s="289" t="s">
        <v>3324</v>
      </c>
      <c r="N1265" s="289" t="s">
        <v>519</v>
      </c>
      <c r="O1265" s="289" t="s">
        <v>3332</v>
      </c>
      <c r="P1265" s="289">
        <f>VLOOKUP(CAT_Details[[#This Row],[Delivery Bp Customer Code]],Table6[],2,0)</f>
        <v>3402</v>
      </c>
    </row>
    <row r="1266" spans="1:16" x14ac:dyDescent="0.25">
      <c r="A1266" s="289" t="s">
        <v>76</v>
      </c>
      <c r="B1266">
        <v>1</v>
      </c>
      <c r="C1266">
        <v>10</v>
      </c>
      <c r="D1266">
        <v>0.13</v>
      </c>
      <c r="E1266" s="289" t="s">
        <v>3340</v>
      </c>
      <c r="F1266">
        <v>5014167140</v>
      </c>
      <c r="G1266" s="276">
        <v>45604</v>
      </c>
      <c r="H1266">
        <v>20241030584419</v>
      </c>
      <c r="I1266">
        <v>0.06</v>
      </c>
      <c r="J1266" s="289" t="s">
        <v>294</v>
      </c>
      <c r="K1266" s="289" t="s">
        <v>3341</v>
      </c>
      <c r="L1266" s="289" t="s">
        <v>275</v>
      </c>
      <c r="M1266" s="289" t="s">
        <v>3342</v>
      </c>
      <c r="N1266" s="289" t="s">
        <v>769</v>
      </c>
      <c r="O1266" s="289" t="s">
        <v>748</v>
      </c>
      <c r="P1266" s="289" t="str">
        <f>VLOOKUP(CAT_Details[[#This Row],[Delivery Bp Customer Code]],Table6[],2,0)</f>
        <v>No Loc</v>
      </c>
    </row>
    <row r="1267" spans="1:16" x14ac:dyDescent="0.25">
      <c r="A1267" s="289" t="s">
        <v>76</v>
      </c>
      <c r="B1267">
        <v>6</v>
      </c>
      <c r="C1267">
        <v>1200</v>
      </c>
      <c r="D1267">
        <v>2.4</v>
      </c>
      <c r="E1267" s="289" t="s">
        <v>3343</v>
      </c>
      <c r="F1267">
        <v>5014180246</v>
      </c>
      <c r="G1267" s="276">
        <v>45604</v>
      </c>
      <c r="H1267" s="5">
        <v>20241029583745</v>
      </c>
      <c r="I1267">
        <v>2.3039999999999998</v>
      </c>
      <c r="J1267" s="289" t="s">
        <v>324</v>
      </c>
      <c r="K1267" s="289" t="s">
        <v>3344</v>
      </c>
      <c r="L1267" s="289" t="s">
        <v>275</v>
      </c>
      <c r="M1267" s="289" t="s">
        <v>3225</v>
      </c>
      <c r="N1267" s="289" t="s">
        <v>579</v>
      </c>
      <c r="O1267" s="289" t="s">
        <v>748</v>
      </c>
      <c r="P1267" s="289" t="str">
        <f>VLOOKUP(CAT_Details[[#This Row],[Delivery Bp Customer Code]],Table6[],2,0)</f>
        <v>No Loc</v>
      </c>
    </row>
    <row r="1268" spans="1:16" x14ac:dyDescent="0.25">
      <c r="A1268" s="289" t="s">
        <v>285</v>
      </c>
      <c r="B1268">
        <v>29</v>
      </c>
      <c r="C1268">
        <v>426</v>
      </c>
      <c r="D1268">
        <v>1.08</v>
      </c>
      <c r="E1268" s="289" t="s">
        <v>3303</v>
      </c>
      <c r="F1268">
        <v>5014147514</v>
      </c>
      <c r="G1268" s="276">
        <v>45604</v>
      </c>
      <c r="H1268" s="5">
        <v>20241029583372</v>
      </c>
      <c r="I1268">
        <v>0.58499999999999996</v>
      </c>
      <c r="J1268" s="289" t="s">
        <v>294</v>
      </c>
      <c r="K1268" s="289" t="s">
        <v>3345</v>
      </c>
      <c r="L1268" s="289" t="s">
        <v>275</v>
      </c>
      <c r="M1268" s="289" t="s">
        <v>3305</v>
      </c>
      <c r="N1268" s="289" t="s">
        <v>1413</v>
      </c>
      <c r="O1268" s="289" t="s">
        <v>291</v>
      </c>
      <c r="P1268" s="289" t="str">
        <f>VLOOKUP(CAT_Details[[#This Row],[Delivery Bp Customer Code]],Table6[],2,0)</f>
        <v>DX01-L5</v>
      </c>
    </row>
    <row r="1269" spans="1:16" x14ac:dyDescent="0.25">
      <c r="A1269" s="289" t="s">
        <v>285</v>
      </c>
      <c r="B1269">
        <v>3</v>
      </c>
      <c r="C1269">
        <v>1008</v>
      </c>
      <c r="D1269">
        <v>1.5</v>
      </c>
      <c r="E1269" s="289" t="s">
        <v>3346</v>
      </c>
      <c r="F1269">
        <v>5014147614</v>
      </c>
      <c r="G1269" s="276">
        <v>45604</v>
      </c>
      <c r="H1269" s="5">
        <v>20241028582553</v>
      </c>
      <c r="I1269">
        <v>3.3010000000000002</v>
      </c>
      <c r="J1269" s="289" t="s">
        <v>401</v>
      </c>
      <c r="K1269" s="289" t="s">
        <v>3347</v>
      </c>
      <c r="L1269" s="289" t="s">
        <v>275</v>
      </c>
      <c r="M1269" s="289" t="s">
        <v>3188</v>
      </c>
      <c r="N1269" s="289" t="s">
        <v>673</v>
      </c>
      <c r="O1269" s="289" t="s">
        <v>291</v>
      </c>
      <c r="P1269" s="289" t="str">
        <f>VLOOKUP(CAT_Details[[#This Row],[Delivery Bp Customer Code]],Table6[],2,0)</f>
        <v>DX01-L5</v>
      </c>
    </row>
    <row r="1270" spans="1:16" x14ac:dyDescent="0.25">
      <c r="A1270" s="289" t="s">
        <v>285</v>
      </c>
      <c r="B1270">
        <v>1</v>
      </c>
      <c r="C1270">
        <v>89</v>
      </c>
      <c r="D1270">
        <v>0.4</v>
      </c>
      <c r="E1270" s="289" t="s">
        <v>3348</v>
      </c>
      <c r="F1270">
        <v>5014167138</v>
      </c>
      <c r="G1270" s="276">
        <v>45604</v>
      </c>
      <c r="H1270" s="5">
        <v>20241031585519</v>
      </c>
      <c r="I1270">
        <v>0.38400000000000001</v>
      </c>
      <c r="J1270" s="289" t="s">
        <v>345</v>
      </c>
      <c r="K1270" s="289" t="s">
        <v>3349</v>
      </c>
      <c r="L1270" s="289" t="s">
        <v>275</v>
      </c>
      <c r="M1270" s="289" t="s">
        <v>3208</v>
      </c>
      <c r="N1270" s="289" t="s">
        <v>348</v>
      </c>
      <c r="O1270" s="289" t="s">
        <v>291</v>
      </c>
      <c r="P1270" s="289" t="str">
        <f>VLOOKUP(CAT_Details[[#This Row],[Delivery Bp Customer Code]],Table6[],2,0)</f>
        <v>DX01-L5</v>
      </c>
    </row>
    <row r="1271" spans="1:16" x14ac:dyDescent="0.25">
      <c r="A1271" s="289" t="s">
        <v>285</v>
      </c>
      <c r="B1271">
        <v>7</v>
      </c>
      <c r="C1271">
        <v>2722</v>
      </c>
      <c r="D1271">
        <v>2.8</v>
      </c>
      <c r="E1271" s="289" t="s">
        <v>3350</v>
      </c>
      <c r="F1271">
        <v>5014167259</v>
      </c>
      <c r="G1271" s="276">
        <v>45604</v>
      </c>
      <c r="H1271" s="5">
        <v>20241030584324</v>
      </c>
      <c r="I1271">
        <v>6.72</v>
      </c>
      <c r="J1271" s="289" t="s">
        <v>294</v>
      </c>
      <c r="K1271" s="289" t="s">
        <v>3351</v>
      </c>
      <c r="L1271" s="289" t="s">
        <v>275</v>
      </c>
      <c r="M1271" s="289" t="s">
        <v>3342</v>
      </c>
      <c r="N1271" s="289" t="s">
        <v>297</v>
      </c>
      <c r="O1271" s="289" t="s">
        <v>291</v>
      </c>
      <c r="P1271" s="289" t="str">
        <f>VLOOKUP(CAT_Details[[#This Row],[Delivery Bp Customer Code]],Table6[],2,0)</f>
        <v>DX01-L5</v>
      </c>
    </row>
    <row r="1272" spans="1:16" x14ac:dyDescent="0.25">
      <c r="A1272" s="289" t="s">
        <v>285</v>
      </c>
      <c r="B1272">
        <v>8</v>
      </c>
      <c r="C1272">
        <v>1240</v>
      </c>
      <c r="D1272">
        <v>3.47</v>
      </c>
      <c r="E1272" s="289" t="s">
        <v>3352</v>
      </c>
      <c r="F1272">
        <v>5014167269</v>
      </c>
      <c r="G1272" s="276">
        <v>45604</v>
      </c>
      <c r="H1272">
        <v>20241030584407</v>
      </c>
      <c r="I1272">
        <v>8.32</v>
      </c>
      <c r="J1272" s="289" t="s">
        <v>294</v>
      </c>
      <c r="K1272" s="289" t="s">
        <v>3353</v>
      </c>
      <c r="L1272" s="289" t="s">
        <v>275</v>
      </c>
      <c r="M1272" s="289" t="s">
        <v>3342</v>
      </c>
      <c r="N1272" s="289" t="s">
        <v>769</v>
      </c>
      <c r="O1272" s="289" t="s">
        <v>291</v>
      </c>
      <c r="P1272" s="289" t="str">
        <f>VLOOKUP(CAT_Details[[#This Row],[Delivery Bp Customer Code]],Table6[],2,0)</f>
        <v>DX01-L5</v>
      </c>
    </row>
    <row r="1273" spans="1:16" x14ac:dyDescent="0.25">
      <c r="A1273" s="289" t="s">
        <v>285</v>
      </c>
      <c r="B1273">
        <v>2</v>
      </c>
      <c r="C1273">
        <v>117.2</v>
      </c>
      <c r="D1273">
        <v>0.45</v>
      </c>
      <c r="E1273" s="289" t="s">
        <v>3354</v>
      </c>
      <c r="F1273">
        <v>5014180333</v>
      </c>
      <c r="G1273" s="276">
        <v>45604</v>
      </c>
      <c r="H1273">
        <v>20241031585306</v>
      </c>
      <c r="I1273">
        <v>0.33900000000000002</v>
      </c>
      <c r="J1273" s="289" t="s">
        <v>350</v>
      </c>
      <c r="K1273" s="289" t="s">
        <v>3355</v>
      </c>
      <c r="L1273" s="289" t="s">
        <v>275</v>
      </c>
      <c r="M1273" s="289" t="s">
        <v>3232</v>
      </c>
      <c r="N1273" s="289" t="s">
        <v>602</v>
      </c>
      <c r="O1273" s="289" t="s">
        <v>291</v>
      </c>
      <c r="P1273" s="289" t="str">
        <f>VLOOKUP(CAT_Details[[#This Row],[Delivery Bp Customer Code]],Table6[],2,0)</f>
        <v>DX01-L5</v>
      </c>
    </row>
    <row r="1274" spans="1:16" x14ac:dyDescent="0.25">
      <c r="A1274" s="289" t="s">
        <v>285</v>
      </c>
      <c r="B1274">
        <v>6</v>
      </c>
      <c r="C1274">
        <v>450</v>
      </c>
      <c r="D1274">
        <v>2.4</v>
      </c>
      <c r="E1274" s="289" t="s">
        <v>3356</v>
      </c>
      <c r="F1274">
        <v>5014180462</v>
      </c>
      <c r="G1274" s="276">
        <v>45604</v>
      </c>
      <c r="H1274">
        <v>20241031585471</v>
      </c>
      <c r="I1274">
        <v>5.8179999999999996</v>
      </c>
      <c r="J1274" s="289" t="s">
        <v>350</v>
      </c>
      <c r="K1274" s="289" t="s">
        <v>3357</v>
      </c>
      <c r="L1274" s="289" t="s">
        <v>275</v>
      </c>
      <c r="M1274" s="289" t="s">
        <v>3232</v>
      </c>
      <c r="N1274" s="289" t="s">
        <v>690</v>
      </c>
      <c r="O1274" s="289" t="s">
        <v>291</v>
      </c>
      <c r="P1274" s="289" t="str">
        <f>VLOOKUP(CAT_Details[[#This Row],[Delivery Bp Customer Code]],Table6[],2,0)</f>
        <v>DX01-L5</v>
      </c>
    </row>
    <row r="1275" spans="1:16" x14ac:dyDescent="0.25">
      <c r="A1275" s="289" t="s">
        <v>521</v>
      </c>
      <c r="B1275">
        <v>1</v>
      </c>
      <c r="C1275">
        <v>70</v>
      </c>
      <c r="D1275">
        <v>0.2</v>
      </c>
      <c r="E1275" s="289" t="s">
        <v>3358</v>
      </c>
      <c r="F1275">
        <v>5014159688</v>
      </c>
      <c r="G1275" s="276">
        <v>45604</v>
      </c>
      <c r="H1275" s="5">
        <v>20241029583611</v>
      </c>
      <c r="I1275">
        <v>0.14399999999999999</v>
      </c>
      <c r="J1275" s="289" t="s">
        <v>438</v>
      </c>
      <c r="K1275" s="289" t="s">
        <v>3359</v>
      </c>
      <c r="L1275" s="289" t="s">
        <v>275</v>
      </c>
      <c r="M1275" s="289" t="s">
        <v>2844</v>
      </c>
      <c r="N1275" s="289" t="s">
        <v>3360</v>
      </c>
      <c r="O1275" s="289" t="s">
        <v>525</v>
      </c>
      <c r="P1275" s="289" t="str">
        <f>VLOOKUP(CAT_Details[[#This Row],[Delivery Bp Customer Code]],Table6[],2,0)</f>
        <v>No Loc</v>
      </c>
    </row>
    <row r="1276" spans="1:16" x14ac:dyDescent="0.25">
      <c r="A1276" s="289" t="s">
        <v>521</v>
      </c>
      <c r="B1276">
        <v>2</v>
      </c>
      <c r="C1276">
        <v>162</v>
      </c>
      <c r="D1276">
        <v>0.8</v>
      </c>
      <c r="E1276" s="289" t="s">
        <v>3361</v>
      </c>
      <c r="F1276">
        <v>5014194409</v>
      </c>
      <c r="G1276" s="276">
        <v>45604</v>
      </c>
      <c r="H1276" s="5">
        <v>20241104586818</v>
      </c>
      <c r="I1276">
        <v>2.1120000000000001</v>
      </c>
      <c r="J1276" s="289" t="s">
        <v>302</v>
      </c>
      <c r="K1276" s="289" t="s">
        <v>3362</v>
      </c>
      <c r="L1276" s="289" t="s">
        <v>275</v>
      </c>
      <c r="M1276" s="289" t="s">
        <v>3363</v>
      </c>
      <c r="N1276" s="289" t="s">
        <v>694</v>
      </c>
      <c r="O1276" s="289" t="s">
        <v>525</v>
      </c>
      <c r="P1276" s="289" t="str">
        <f>VLOOKUP(CAT_Details[[#This Row],[Delivery Bp Customer Code]],Table6[],2,0)</f>
        <v>No Loc</v>
      </c>
    </row>
    <row r="1277" spans="1:16" x14ac:dyDescent="0.25">
      <c r="A1277" s="289" t="s">
        <v>272</v>
      </c>
      <c r="B1277">
        <v>1</v>
      </c>
      <c r="C1277">
        <v>50</v>
      </c>
      <c r="D1277">
        <v>0.2</v>
      </c>
      <c r="E1277" s="289" t="s">
        <v>3364</v>
      </c>
      <c r="F1277">
        <v>5014132318</v>
      </c>
      <c r="G1277" s="276">
        <v>45604</v>
      </c>
      <c r="H1277">
        <v>20241025581459</v>
      </c>
      <c r="I1277">
        <v>0.36</v>
      </c>
      <c r="J1277" s="289" t="s">
        <v>401</v>
      </c>
      <c r="K1277" s="289" t="s">
        <v>3365</v>
      </c>
      <c r="L1277" s="289" t="s">
        <v>275</v>
      </c>
      <c r="M1277" s="289" t="s">
        <v>3188</v>
      </c>
      <c r="N1277" s="289" t="s">
        <v>2533</v>
      </c>
      <c r="O1277" s="289" t="s">
        <v>277</v>
      </c>
      <c r="P1277" s="289" t="str">
        <f>VLOOKUP(CAT_Details[[#This Row],[Delivery Bp Customer Code]],Table6[],2,0)</f>
        <v>U2-L5</v>
      </c>
    </row>
    <row r="1278" spans="1:16" x14ac:dyDescent="0.25">
      <c r="A1278" s="289" t="s">
        <v>272</v>
      </c>
      <c r="B1278">
        <v>1</v>
      </c>
      <c r="C1278">
        <v>200</v>
      </c>
      <c r="D1278">
        <v>0.4</v>
      </c>
      <c r="E1278" s="289" t="s">
        <v>3366</v>
      </c>
      <c r="F1278">
        <v>5014167116</v>
      </c>
      <c r="G1278" s="276">
        <v>45604</v>
      </c>
      <c r="H1278">
        <v>20241030584599</v>
      </c>
      <c r="I1278">
        <v>0.25900000000000001</v>
      </c>
      <c r="J1278" s="289" t="s">
        <v>1047</v>
      </c>
      <c r="K1278" s="289" t="s">
        <v>3367</v>
      </c>
      <c r="L1278" s="289" t="s">
        <v>275</v>
      </c>
      <c r="M1278" s="289" t="s">
        <v>3342</v>
      </c>
      <c r="N1278" s="289" t="s">
        <v>1049</v>
      </c>
      <c r="O1278" s="289" t="s">
        <v>277</v>
      </c>
      <c r="P1278" s="289" t="str">
        <f>VLOOKUP(CAT_Details[[#This Row],[Delivery Bp Customer Code]],Table6[],2,0)</f>
        <v>U2-L5</v>
      </c>
    </row>
    <row r="1279" spans="1:16" x14ac:dyDescent="0.25">
      <c r="A1279" s="289" t="s">
        <v>272</v>
      </c>
      <c r="B1279">
        <v>1</v>
      </c>
      <c r="C1279">
        <v>144</v>
      </c>
      <c r="D1279">
        <v>0.4</v>
      </c>
      <c r="E1279" s="289" t="s">
        <v>3368</v>
      </c>
      <c r="F1279">
        <v>5014167274</v>
      </c>
      <c r="G1279" s="276">
        <v>45604</v>
      </c>
      <c r="H1279">
        <v>20241031585804</v>
      </c>
      <c r="I1279">
        <v>0.96</v>
      </c>
      <c r="J1279" s="289" t="s">
        <v>324</v>
      </c>
      <c r="K1279" s="289" t="s">
        <v>3369</v>
      </c>
      <c r="L1279" s="289" t="s">
        <v>275</v>
      </c>
      <c r="M1279" s="289" t="s">
        <v>3069</v>
      </c>
      <c r="N1279" s="289" t="s">
        <v>616</v>
      </c>
      <c r="O1279" s="289" t="s">
        <v>277</v>
      </c>
      <c r="P1279" s="289" t="str">
        <f>VLOOKUP(CAT_Details[[#This Row],[Delivery Bp Customer Code]],Table6[],2,0)</f>
        <v>U2-L5</v>
      </c>
    </row>
    <row r="1280" spans="1:16" x14ac:dyDescent="0.25">
      <c r="A1280" s="289" t="s">
        <v>272</v>
      </c>
      <c r="B1280">
        <v>2</v>
      </c>
      <c r="C1280">
        <v>1538</v>
      </c>
      <c r="D1280">
        <v>0.8</v>
      </c>
      <c r="E1280" s="289" t="s">
        <v>3370</v>
      </c>
      <c r="F1280">
        <v>5014179698</v>
      </c>
      <c r="G1280" s="276">
        <v>45604</v>
      </c>
      <c r="H1280">
        <v>20241030584650</v>
      </c>
      <c r="I1280">
        <v>1.1519999999999999</v>
      </c>
      <c r="J1280" s="289" t="s">
        <v>324</v>
      </c>
      <c r="K1280" s="289" t="s">
        <v>3371</v>
      </c>
      <c r="L1280" s="289" t="s">
        <v>275</v>
      </c>
      <c r="M1280" s="289" t="s">
        <v>3225</v>
      </c>
      <c r="N1280" s="289" t="s">
        <v>701</v>
      </c>
      <c r="O1280" s="289" t="s">
        <v>277</v>
      </c>
      <c r="P1280" s="289" t="str">
        <f>VLOOKUP(CAT_Details[[#This Row],[Delivery Bp Customer Code]],Table6[],2,0)</f>
        <v>U2-L5</v>
      </c>
    </row>
    <row r="1281" spans="1:16" x14ac:dyDescent="0.25">
      <c r="A1281" s="289" t="s">
        <v>272</v>
      </c>
      <c r="B1281">
        <v>14</v>
      </c>
      <c r="C1281">
        <v>1834</v>
      </c>
      <c r="D1281">
        <v>5.6</v>
      </c>
      <c r="E1281" s="289" t="s">
        <v>3372</v>
      </c>
      <c r="F1281">
        <v>5014179935</v>
      </c>
      <c r="G1281" s="276">
        <v>45604</v>
      </c>
      <c r="H1281" s="5">
        <v>20241104586570</v>
      </c>
      <c r="I1281">
        <v>12.768000000000001</v>
      </c>
      <c r="J1281" s="289" t="s">
        <v>350</v>
      </c>
      <c r="K1281" s="289" t="s">
        <v>3373</v>
      </c>
      <c r="L1281" s="289" t="s">
        <v>275</v>
      </c>
      <c r="M1281" s="289" t="s">
        <v>3178</v>
      </c>
      <c r="N1281" s="289" t="s">
        <v>472</v>
      </c>
      <c r="O1281" s="289" t="s">
        <v>277</v>
      </c>
      <c r="P1281" s="289" t="str">
        <f>VLOOKUP(CAT_Details[[#This Row],[Delivery Bp Customer Code]],Table6[],2,0)</f>
        <v>U2-L5</v>
      </c>
    </row>
    <row r="1282" spans="1:16" x14ac:dyDescent="0.25">
      <c r="A1282" s="289" t="s">
        <v>272</v>
      </c>
      <c r="B1282">
        <v>46</v>
      </c>
      <c r="C1282">
        <v>4173.1000000000004</v>
      </c>
      <c r="D1282">
        <v>18.600000000000001</v>
      </c>
      <c r="E1282" s="289" t="s">
        <v>3374</v>
      </c>
      <c r="F1282">
        <v>5014180292</v>
      </c>
      <c r="G1282" s="276">
        <v>45604</v>
      </c>
      <c r="H1282">
        <v>20241031585323</v>
      </c>
      <c r="I1282">
        <v>29.312999999999999</v>
      </c>
      <c r="J1282" s="289" t="s">
        <v>350</v>
      </c>
      <c r="K1282" s="289" t="s">
        <v>3375</v>
      </c>
      <c r="L1282" s="289" t="s">
        <v>275</v>
      </c>
      <c r="M1282" s="289" t="s">
        <v>3178</v>
      </c>
      <c r="N1282" s="289" t="s">
        <v>625</v>
      </c>
      <c r="O1282" s="289" t="s">
        <v>277</v>
      </c>
      <c r="P1282" s="289" t="str">
        <f>VLOOKUP(CAT_Details[[#This Row],[Delivery Bp Customer Code]],Table6[],2,0)</f>
        <v>U2-L5</v>
      </c>
    </row>
    <row r="1283" spans="1:16" x14ac:dyDescent="0.25">
      <c r="A1283" s="289" t="s">
        <v>272</v>
      </c>
      <c r="B1283">
        <v>1</v>
      </c>
      <c r="C1283">
        <v>210</v>
      </c>
      <c r="D1283">
        <v>0.4</v>
      </c>
      <c r="E1283" s="289" t="s">
        <v>3376</v>
      </c>
      <c r="F1283">
        <v>5014193804</v>
      </c>
      <c r="G1283" s="276">
        <v>45604</v>
      </c>
      <c r="H1283">
        <v>20241031585639</v>
      </c>
      <c r="I1283">
        <v>0.81599999999999995</v>
      </c>
      <c r="J1283" s="289" t="s">
        <v>287</v>
      </c>
      <c r="K1283" s="289" t="s">
        <v>3377</v>
      </c>
      <c r="L1283" s="289" t="s">
        <v>275</v>
      </c>
      <c r="M1283" s="289" t="s">
        <v>3159</v>
      </c>
      <c r="N1283" s="289" t="s">
        <v>468</v>
      </c>
      <c r="O1283" s="289" t="s">
        <v>277</v>
      </c>
      <c r="P1283" s="289" t="str">
        <f>VLOOKUP(CAT_Details[[#This Row],[Delivery Bp Customer Code]],Table6[],2,0)</f>
        <v>U2-L5</v>
      </c>
    </row>
    <row r="1284" spans="1:16" x14ac:dyDescent="0.25">
      <c r="A1284" s="289" t="s">
        <v>272</v>
      </c>
      <c r="B1284">
        <v>6</v>
      </c>
      <c r="C1284">
        <v>300</v>
      </c>
      <c r="D1284">
        <v>3.17</v>
      </c>
      <c r="E1284" s="289" t="s">
        <v>3330</v>
      </c>
      <c r="F1284">
        <v>5014208413</v>
      </c>
      <c r="G1284" s="276">
        <v>45604</v>
      </c>
      <c r="H1284" s="5">
        <v>20241105588043</v>
      </c>
      <c r="I1284">
        <v>7.0179999999999998</v>
      </c>
      <c r="J1284" s="289" t="s">
        <v>273</v>
      </c>
      <c r="K1284" s="289" t="s">
        <v>3378</v>
      </c>
      <c r="L1284" s="289" t="s">
        <v>275</v>
      </c>
      <c r="M1284" s="289" t="s">
        <v>3324</v>
      </c>
      <c r="N1284" s="289" t="s">
        <v>1240</v>
      </c>
      <c r="O1284" s="289" t="s">
        <v>277</v>
      </c>
      <c r="P1284" s="289" t="str">
        <f>VLOOKUP(CAT_Details[[#This Row],[Delivery Bp Customer Code]],Table6[],2,0)</f>
        <v>U2-L5</v>
      </c>
    </row>
    <row r="1285" spans="1:16" x14ac:dyDescent="0.25">
      <c r="A1285" s="289" t="s">
        <v>272</v>
      </c>
      <c r="B1285">
        <v>3</v>
      </c>
      <c r="C1285">
        <v>639</v>
      </c>
      <c r="D1285">
        <v>1.56</v>
      </c>
      <c r="E1285" s="289" t="s">
        <v>3338</v>
      </c>
      <c r="F1285">
        <v>5014209632</v>
      </c>
      <c r="G1285" s="276">
        <v>45604</v>
      </c>
      <c r="H1285">
        <v>20241105587790</v>
      </c>
      <c r="I1285">
        <v>4.4429999999999996</v>
      </c>
      <c r="J1285" s="289" t="s">
        <v>273</v>
      </c>
      <c r="K1285" s="289" t="s">
        <v>3379</v>
      </c>
      <c r="L1285" s="289" t="s">
        <v>275</v>
      </c>
      <c r="M1285" s="289" t="s">
        <v>3324</v>
      </c>
      <c r="N1285" s="289" t="s">
        <v>519</v>
      </c>
      <c r="O1285" s="289" t="s">
        <v>277</v>
      </c>
      <c r="P1285" s="289" t="str">
        <f>VLOOKUP(CAT_Details[[#This Row],[Delivery Bp Customer Code]],Table6[],2,0)</f>
        <v>U2-L5</v>
      </c>
    </row>
    <row r="1286" spans="1:16" x14ac:dyDescent="0.25">
      <c r="A1286" s="289" t="s">
        <v>278</v>
      </c>
      <c r="B1286">
        <v>1</v>
      </c>
      <c r="C1286">
        <v>100</v>
      </c>
      <c r="D1286">
        <v>0.2</v>
      </c>
      <c r="E1286" s="289" t="s">
        <v>3380</v>
      </c>
      <c r="F1286">
        <v>5014209838</v>
      </c>
      <c r="G1286" s="276">
        <v>45607</v>
      </c>
      <c r="H1286">
        <v>20241105588248</v>
      </c>
      <c r="I1286">
        <v>0.24</v>
      </c>
      <c r="J1286" s="289" t="s">
        <v>324</v>
      </c>
      <c r="K1286" s="289" t="s">
        <v>3381</v>
      </c>
      <c r="L1286" s="289" t="s">
        <v>275</v>
      </c>
      <c r="M1286" s="289"/>
      <c r="N1286" s="289" t="s">
        <v>336</v>
      </c>
      <c r="O1286" s="289" t="s">
        <v>498</v>
      </c>
      <c r="P1286" s="289" t="str">
        <f>VLOOKUP(CAT_Details[[#This Row],[Delivery Bp Customer Code]],Table6[],2,0)</f>
        <v>DK-BM01</v>
      </c>
    </row>
    <row r="1287" spans="1:16" x14ac:dyDescent="0.25">
      <c r="A1287" s="289" t="s">
        <v>278</v>
      </c>
      <c r="B1287">
        <v>5</v>
      </c>
      <c r="C1287">
        <v>2902.06</v>
      </c>
      <c r="D1287">
        <v>2</v>
      </c>
      <c r="E1287" s="289" t="s">
        <v>3382</v>
      </c>
      <c r="F1287">
        <v>5014167178</v>
      </c>
      <c r="G1287" s="276">
        <v>45608</v>
      </c>
      <c r="H1287">
        <v>20241029583908</v>
      </c>
      <c r="I1287">
        <v>2.64</v>
      </c>
      <c r="J1287" s="289" t="s">
        <v>317</v>
      </c>
      <c r="K1287" s="289" t="s">
        <v>3383</v>
      </c>
      <c r="L1287" s="289" t="s">
        <v>275</v>
      </c>
      <c r="M1287" s="289" t="s">
        <v>3363</v>
      </c>
      <c r="N1287" s="289" t="s">
        <v>320</v>
      </c>
      <c r="O1287" s="289" t="s">
        <v>498</v>
      </c>
      <c r="P1287" s="289" t="str">
        <f>VLOOKUP(CAT_Details[[#This Row],[Delivery Bp Customer Code]],Table6[],2,0)</f>
        <v>DK-BM01</v>
      </c>
    </row>
    <row r="1288" spans="1:16" x14ac:dyDescent="0.25">
      <c r="A1288" s="289" t="s">
        <v>278</v>
      </c>
      <c r="B1288">
        <v>14</v>
      </c>
      <c r="C1288">
        <v>7350</v>
      </c>
      <c r="D1288">
        <v>5.6</v>
      </c>
      <c r="E1288" s="289" t="s">
        <v>3384</v>
      </c>
      <c r="F1288">
        <v>5014193821</v>
      </c>
      <c r="G1288" s="276">
        <v>45608</v>
      </c>
      <c r="H1288">
        <v>20241029583914</v>
      </c>
      <c r="I1288">
        <v>13.44</v>
      </c>
      <c r="J1288" s="289" t="s">
        <v>324</v>
      </c>
      <c r="K1288" s="289" t="s">
        <v>3385</v>
      </c>
      <c r="L1288" s="289" t="s">
        <v>275</v>
      </c>
      <c r="M1288" s="289" t="s">
        <v>3159</v>
      </c>
      <c r="N1288" s="289" t="s">
        <v>340</v>
      </c>
      <c r="O1288" s="289" t="s">
        <v>498</v>
      </c>
      <c r="P1288" s="289" t="str">
        <f>VLOOKUP(CAT_Details[[#This Row],[Delivery Bp Customer Code]],Table6[],2,0)</f>
        <v>DK-BM01</v>
      </c>
    </row>
    <row r="1289" spans="1:16" x14ac:dyDescent="0.25">
      <c r="A1289" s="289" t="s">
        <v>278</v>
      </c>
      <c r="B1289">
        <v>1</v>
      </c>
      <c r="C1289">
        <v>548</v>
      </c>
      <c r="D1289">
        <v>0.4</v>
      </c>
      <c r="E1289" s="289" t="s">
        <v>3386</v>
      </c>
      <c r="F1289">
        <v>5014193962</v>
      </c>
      <c r="G1289" s="276">
        <v>45608</v>
      </c>
      <c r="H1289">
        <v>20241104586622</v>
      </c>
      <c r="I1289">
        <v>0.91200000000000003</v>
      </c>
      <c r="J1289" s="289" t="s">
        <v>350</v>
      </c>
      <c r="K1289" s="289" t="s">
        <v>3387</v>
      </c>
      <c r="L1289" s="289" t="s">
        <v>275</v>
      </c>
      <c r="M1289" s="289" t="s">
        <v>3232</v>
      </c>
      <c r="N1289" s="289" t="s">
        <v>999</v>
      </c>
      <c r="O1289" s="289" t="s">
        <v>498</v>
      </c>
      <c r="P1289" s="289" t="str">
        <f>VLOOKUP(CAT_Details[[#This Row],[Delivery Bp Customer Code]],Table6[],2,0)</f>
        <v>DK-BM01</v>
      </c>
    </row>
    <row r="1290" spans="1:16" x14ac:dyDescent="0.25">
      <c r="A1290" s="289" t="s">
        <v>278</v>
      </c>
      <c r="B1290">
        <v>1</v>
      </c>
      <c r="C1290">
        <v>700</v>
      </c>
      <c r="D1290">
        <v>0.4</v>
      </c>
      <c r="E1290" s="289" t="s">
        <v>3388</v>
      </c>
      <c r="F1290">
        <v>5014193964</v>
      </c>
      <c r="G1290" s="276">
        <v>45608</v>
      </c>
      <c r="H1290">
        <v>20241104587259</v>
      </c>
      <c r="I1290">
        <v>0.57599999999999996</v>
      </c>
      <c r="J1290" s="289" t="s">
        <v>324</v>
      </c>
      <c r="K1290" s="289" t="s">
        <v>3389</v>
      </c>
      <c r="L1290" s="289" t="s">
        <v>275</v>
      </c>
      <c r="M1290" s="289" t="s">
        <v>3390</v>
      </c>
      <c r="N1290" s="289" t="s">
        <v>333</v>
      </c>
      <c r="O1290" s="289" t="s">
        <v>498</v>
      </c>
      <c r="P1290" s="289" t="str">
        <f>VLOOKUP(CAT_Details[[#This Row],[Delivery Bp Customer Code]],Table6[],2,0)</f>
        <v>DK-BM01</v>
      </c>
    </row>
    <row r="1291" spans="1:16" x14ac:dyDescent="0.25">
      <c r="A1291" s="289" t="s">
        <v>278</v>
      </c>
      <c r="B1291">
        <v>2</v>
      </c>
      <c r="C1291">
        <v>4</v>
      </c>
      <c r="D1291">
        <v>0.06</v>
      </c>
      <c r="E1291" s="289" t="s">
        <v>3391</v>
      </c>
      <c r="F1291">
        <v>5014209148</v>
      </c>
      <c r="G1291" s="276">
        <v>45608</v>
      </c>
      <c r="H1291" s="5">
        <v>20241104586657</v>
      </c>
      <c r="I1291">
        <v>1.4E-2</v>
      </c>
      <c r="J1291" s="289" t="s">
        <v>350</v>
      </c>
      <c r="K1291" s="289" t="s">
        <v>3392</v>
      </c>
      <c r="L1291" s="289" t="s">
        <v>275</v>
      </c>
      <c r="M1291" s="289" t="s">
        <v>3232</v>
      </c>
      <c r="N1291" s="289" t="s">
        <v>1831</v>
      </c>
      <c r="O1291" s="289" t="s">
        <v>498</v>
      </c>
      <c r="P1291" s="289" t="str">
        <f>VLOOKUP(CAT_Details[[#This Row],[Delivery Bp Customer Code]],Table6[],2,0)</f>
        <v>DK-BM01</v>
      </c>
    </row>
    <row r="1292" spans="1:16" x14ac:dyDescent="0.25">
      <c r="A1292" s="289" t="s">
        <v>278</v>
      </c>
      <c r="B1292">
        <v>1</v>
      </c>
      <c r="C1292">
        <v>95.62</v>
      </c>
      <c r="D1292">
        <v>0.2</v>
      </c>
      <c r="E1292" s="289" t="s">
        <v>3393</v>
      </c>
      <c r="F1292">
        <v>5014209257</v>
      </c>
      <c r="G1292" s="276">
        <v>45608</v>
      </c>
      <c r="H1292">
        <v>20241105587531</v>
      </c>
      <c r="I1292">
        <v>0.24</v>
      </c>
      <c r="J1292" s="289" t="s">
        <v>280</v>
      </c>
      <c r="K1292" s="289" t="s">
        <v>3394</v>
      </c>
      <c r="L1292" s="289" t="s">
        <v>275</v>
      </c>
      <c r="M1292" s="289" t="s">
        <v>3395</v>
      </c>
      <c r="N1292" s="289" t="s">
        <v>485</v>
      </c>
      <c r="O1292" s="289" t="s">
        <v>498</v>
      </c>
      <c r="P1292" s="289" t="str">
        <f>VLOOKUP(CAT_Details[[#This Row],[Delivery Bp Customer Code]],Table6[],2,0)</f>
        <v>DK-BM01</v>
      </c>
    </row>
    <row r="1293" spans="1:16" x14ac:dyDescent="0.25">
      <c r="A1293" s="289" t="s">
        <v>278</v>
      </c>
      <c r="B1293">
        <v>10</v>
      </c>
      <c r="C1293">
        <v>4963</v>
      </c>
      <c r="D1293">
        <v>4</v>
      </c>
      <c r="E1293" s="289" t="s">
        <v>3396</v>
      </c>
      <c r="F1293">
        <v>5014209291</v>
      </c>
      <c r="G1293" s="276">
        <v>45608</v>
      </c>
      <c r="H1293">
        <v>20241105587547</v>
      </c>
      <c r="I1293">
        <v>9.1199999999999992</v>
      </c>
      <c r="J1293" s="289" t="s">
        <v>350</v>
      </c>
      <c r="K1293" s="289" t="s">
        <v>3397</v>
      </c>
      <c r="L1293" s="289" t="s">
        <v>275</v>
      </c>
      <c r="M1293" s="289" t="s">
        <v>374</v>
      </c>
      <c r="N1293" s="289" t="s">
        <v>999</v>
      </c>
      <c r="O1293" s="289" t="s">
        <v>498</v>
      </c>
      <c r="P1293" s="289" t="str">
        <f>VLOOKUP(CAT_Details[[#This Row],[Delivery Bp Customer Code]],Table6[],2,0)</f>
        <v>DK-BM01</v>
      </c>
    </row>
    <row r="1294" spans="1:16" x14ac:dyDescent="0.25">
      <c r="A1294" s="289" t="s">
        <v>278</v>
      </c>
      <c r="B1294">
        <v>1</v>
      </c>
      <c r="C1294">
        <v>107.5</v>
      </c>
      <c r="D1294">
        <v>0.75</v>
      </c>
      <c r="E1294" s="289" t="s">
        <v>3398</v>
      </c>
      <c r="F1294">
        <v>5014209625</v>
      </c>
      <c r="G1294" s="276">
        <v>45608</v>
      </c>
      <c r="H1294" s="5">
        <v>20241106588898</v>
      </c>
      <c r="I1294">
        <v>1.8</v>
      </c>
      <c r="J1294" s="289" t="s">
        <v>350</v>
      </c>
      <c r="K1294" s="289" t="s">
        <v>3399</v>
      </c>
      <c r="L1294" s="289" t="s">
        <v>275</v>
      </c>
      <c r="M1294" s="289" t="s">
        <v>3400</v>
      </c>
      <c r="N1294" s="289" t="s">
        <v>3401</v>
      </c>
      <c r="O1294" s="289" t="s">
        <v>498</v>
      </c>
      <c r="P1294" s="289" t="str">
        <f>VLOOKUP(CAT_Details[[#This Row],[Delivery Bp Customer Code]],Table6[],2,0)</f>
        <v>DK-BM01</v>
      </c>
    </row>
    <row r="1295" spans="1:16" x14ac:dyDescent="0.25">
      <c r="A1295" s="289" t="s">
        <v>278</v>
      </c>
      <c r="B1295">
        <v>3</v>
      </c>
      <c r="C1295">
        <v>550.76</v>
      </c>
      <c r="D1295">
        <v>1.2</v>
      </c>
      <c r="E1295" s="289" t="s">
        <v>3402</v>
      </c>
      <c r="F1295">
        <v>5014224142</v>
      </c>
      <c r="G1295" s="276">
        <v>45608</v>
      </c>
      <c r="H1295" s="5">
        <v>20241105588396</v>
      </c>
      <c r="I1295">
        <v>2.88</v>
      </c>
      <c r="J1295" s="289" t="s">
        <v>273</v>
      </c>
      <c r="K1295" s="289" t="s">
        <v>3403</v>
      </c>
      <c r="L1295" s="289" t="s">
        <v>275</v>
      </c>
      <c r="M1295" s="289" t="s">
        <v>3302</v>
      </c>
      <c r="N1295" s="289" t="s">
        <v>493</v>
      </c>
      <c r="O1295" s="289" t="s">
        <v>498</v>
      </c>
      <c r="P1295" s="289" t="str">
        <f>VLOOKUP(CAT_Details[[#This Row],[Delivery Bp Customer Code]],Table6[],2,0)</f>
        <v>DK-BM01</v>
      </c>
    </row>
    <row r="1296" spans="1:16" x14ac:dyDescent="0.25">
      <c r="A1296" s="289" t="s">
        <v>278</v>
      </c>
      <c r="B1296">
        <v>6</v>
      </c>
      <c r="C1296">
        <v>2700</v>
      </c>
      <c r="D1296">
        <v>2.4</v>
      </c>
      <c r="E1296" s="289" t="s">
        <v>3404</v>
      </c>
      <c r="F1296">
        <v>5014224622</v>
      </c>
      <c r="G1296" s="276">
        <v>45608</v>
      </c>
      <c r="H1296" s="5">
        <v>20241104587378</v>
      </c>
      <c r="I1296">
        <v>5.4720000000000004</v>
      </c>
      <c r="J1296" s="289" t="s">
        <v>280</v>
      </c>
      <c r="K1296" s="289" t="s">
        <v>3405</v>
      </c>
      <c r="L1296" s="289" t="s">
        <v>275</v>
      </c>
      <c r="M1296" s="289" t="s">
        <v>3406</v>
      </c>
      <c r="N1296" s="289" t="s">
        <v>314</v>
      </c>
      <c r="O1296" s="289" t="s">
        <v>498</v>
      </c>
      <c r="P1296" s="289" t="str">
        <f>VLOOKUP(CAT_Details[[#This Row],[Delivery Bp Customer Code]],Table6[],2,0)</f>
        <v>DK-BM01</v>
      </c>
    </row>
    <row r="1297" spans="1:16" x14ac:dyDescent="0.25">
      <c r="A1297" s="289" t="s">
        <v>75</v>
      </c>
      <c r="B1297">
        <v>18</v>
      </c>
      <c r="C1297">
        <v>7902</v>
      </c>
      <c r="D1297">
        <v>6</v>
      </c>
      <c r="E1297" s="289" t="s">
        <v>3407</v>
      </c>
      <c r="F1297">
        <v>5014193946</v>
      </c>
      <c r="G1297" s="276">
        <v>45608</v>
      </c>
      <c r="H1297">
        <v>20241104586841</v>
      </c>
      <c r="I1297">
        <v>11.52</v>
      </c>
      <c r="J1297" s="289" t="s">
        <v>324</v>
      </c>
      <c r="K1297" s="289" t="s">
        <v>3408</v>
      </c>
      <c r="L1297" s="289" t="s">
        <v>275</v>
      </c>
      <c r="M1297" s="289" t="s">
        <v>3390</v>
      </c>
      <c r="N1297" s="289" t="s">
        <v>2172</v>
      </c>
      <c r="O1297" s="289" t="s">
        <v>2173</v>
      </c>
      <c r="P1297" s="289" t="str">
        <f>VLOOKUP(CAT_Details[[#This Row],[Delivery Bp Customer Code]],Table6[],2,0)</f>
        <v>OYL1</v>
      </c>
    </row>
    <row r="1298" spans="1:16" x14ac:dyDescent="0.25">
      <c r="A1298" s="289" t="s">
        <v>75</v>
      </c>
      <c r="B1298">
        <v>33</v>
      </c>
      <c r="C1298">
        <v>13167</v>
      </c>
      <c r="D1298">
        <v>11</v>
      </c>
      <c r="E1298" s="289" t="s">
        <v>3409</v>
      </c>
      <c r="F1298">
        <v>5014209926</v>
      </c>
      <c r="G1298" s="276">
        <v>45608</v>
      </c>
      <c r="H1298">
        <v>20241105587692</v>
      </c>
      <c r="I1298">
        <v>21.12</v>
      </c>
      <c r="J1298" s="289" t="s">
        <v>324</v>
      </c>
      <c r="K1298" s="289" t="s">
        <v>3410</v>
      </c>
      <c r="L1298" s="289" t="s">
        <v>275</v>
      </c>
      <c r="M1298" s="289" t="s">
        <v>3411</v>
      </c>
      <c r="N1298" s="289" t="s">
        <v>2172</v>
      </c>
      <c r="O1298" s="289" t="s">
        <v>2173</v>
      </c>
      <c r="P1298" s="289" t="str">
        <f>VLOOKUP(CAT_Details[[#This Row],[Delivery Bp Customer Code]],Table6[],2,0)</f>
        <v>OYL1</v>
      </c>
    </row>
    <row r="1299" spans="1:16" x14ac:dyDescent="0.25">
      <c r="A1299" s="289" t="s">
        <v>75</v>
      </c>
      <c r="B1299">
        <v>3</v>
      </c>
      <c r="C1299">
        <v>752</v>
      </c>
      <c r="D1299">
        <v>0.45</v>
      </c>
      <c r="E1299" s="289" t="s">
        <v>3412</v>
      </c>
      <c r="F1299">
        <v>5014209930</v>
      </c>
      <c r="G1299" s="276">
        <v>45608</v>
      </c>
      <c r="H1299" s="5">
        <v>20241104587016</v>
      </c>
      <c r="I1299">
        <v>0.68400000000000005</v>
      </c>
      <c r="J1299" s="289" t="s">
        <v>324</v>
      </c>
      <c r="K1299" s="289" t="s">
        <v>3413</v>
      </c>
      <c r="L1299" s="289" t="s">
        <v>275</v>
      </c>
      <c r="M1299" s="289" t="s">
        <v>3390</v>
      </c>
      <c r="N1299" s="289" t="s">
        <v>2242</v>
      </c>
      <c r="O1299" s="289" t="s">
        <v>2173</v>
      </c>
      <c r="P1299" s="289" t="str">
        <f>VLOOKUP(CAT_Details[[#This Row],[Delivery Bp Customer Code]],Table6[],2,0)</f>
        <v>OYL1</v>
      </c>
    </row>
    <row r="1300" spans="1:16" x14ac:dyDescent="0.25">
      <c r="A1300" s="289" t="s">
        <v>75</v>
      </c>
      <c r="B1300">
        <v>32</v>
      </c>
      <c r="C1300">
        <v>14487</v>
      </c>
      <c r="D1300">
        <v>10.67</v>
      </c>
      <c r="E1300" s="289" t="s">
        <v>3414</v>
      </c>
      <c r="F1300">
        <v>5014209964</v>
      </c>
      <c r="G1300" s="276">
        <v>45608</v>
      </c>
      <c r="H1300">
        <v>20241105587826</v>
      </c>
      <c r="I1300">
        <v>20.48</v>
      </c>
      <c r="J1300" s="289" t="s">
        <v>324</v>
      </c>
      <c r="K1300" s="289" t="s">
        <v>3415</v>
      </c>
      <c r="L1300" s="289" t="s">
        <v>275</v>
      </c>
      <c r="M1300" s="289" t="s">
        <v>3416</v>
      </c>
      <c r="N1300" s="289" t="s">
        <v>2172</v>
      </c>
      <c r="O1300" s="289" t="s">
        <v>2173</v>
      </c>
      <c r="P1300" s="289" t="str">
        <f>VLOOKUP(CAT_Details[[#This Row],[Delivery Bp Customer Code]],Table6[],2,0)</f>
        <v>OYL1</v>
      </c>
    </row>
    <row r="1301" spans="1:16" x14ac:dyDescent="0.25">
      <c r="A1301" s="289" t="s">
        <v>75</v>
      </c>
      <c r="B1301">
        <v>5</v>
      </c>
      <c r="C1301">
        <v>2721</v>
      </c>
      <c r="D1301">
        <v>2</v>
      </c>
      <c r="E1301" s="289" t="s">
        <v>3417</v>
      </c>
      <c r="F1301">
        <v>5014223989</v>
      </c>
      <c r="G1301" s="276">
        <v>45608</v>
      </c>
      <c r="H1301" s="5">
        <v>20241104587049</v>
      </c>
      <c r="I1301">
        <v>2.64</v>
      </c>
      <c r="J1301" s="289" t="s">
        <v>350</v>
      </c>
      <c r="K1301" s="289" t="s">
        <v>3418</v>
      </c>
      <c r="L1301" s="289" t="s">
        <v>275</v>
      </c>
      <c r="M1301" s="289" t="s">
        <v>3419</v>
      </c>
      <c r="N1301" s="289" t="s">
        <v>3420</v>
      </c>
      <c r="O1301" s="289" t="s">
        <v>2173</v>
      </c>
      <c r="P1301" s="289" t="str">
        <f>VLOOKUP(CAT_Details[[#This Row],[Delivery Bp Customer Code]],Table6[],2,0)</f>
        <v>OYL1</v>
      </c>
    </row>
    <row r="1302" spans="1:16" x14ac:dyDescent="0.25">
      <c r="A1302" s="289" t="s">
        <v>75</v>
      </c>
      <c r="B1302">
        <v>5</v>
      </c>
      <c r="C1302">
        <v>1575</v>
      </c>
      <c r="D1302">
        <v>2</v>
      </c>
      <c r="E1302" s="289" t="s">
        <v>3421</v>
      </c>
      <c r="F1302">
        <v>5014224352</v>
      </c>
      <c r="G1302" s="276">
        <v>45608</v>
      </c>
      <c r="H1302">
        <v>20241029583331</v>
      </c>
      <c r="I1302">
        <v>2.88</v>
      </c>
      <c r="J1302" s="289" t="s">
        <v>350</v>
      </c>
      <c r="K1302" s="289" t="s">
        <v>3422</v>
      </c>
      <c r="L1302" s="289" t="s">
        <v>275</v>
      </c>
      <c r="M1302" s="289" t="s">
        <v>3423</v>
      </c>
      <c r="N1302" s="289" t="s">
        <v>2656</v>
      </c>
      <c r="O1302" s="289" t="s">
        <v>2173</v>
      </c>
      <c r="P1302" s="289" t="str">
        <f>VLOOKUP(CAT_Details[[#This Row],[Delivery Bp Customer Code]],Table6[],2,0)</f>
        <v>OYL1</v>
      </c>
    </row>
    <row r="1303" spans="1:16" x14ac:dyDescent="0.25">
      <c r="A1303" s="289" t="s">
        <v>941</v>
      </c>
      <c r="B1303">
        <v>1</v>
      </c>
      <c r="C1303">
        <v>110</v>
      </c>
      <c r="D1303">
        <v>0.4</v>
      </c>
      <c r="E1303" s="289" t="s">
        <v>3424</v>
      </c>
      <c r="F1303">
        <v>5014224148</v>
      </c>
      <c r="G1303" s="276">
        <v>45608</v>
      </c>
      <c r="H1303">
        <v>20241105588149</v>
      </c>
      <c r="I1303">
        <v>0.96</v>
      </c>
      <c r="J1303" s="289" t="s">
        <v>350</v>
      </c>
      <c r="K1303" s="289" t="s">
        <v>3425</v>
      </c>
      <c r="L1303" s="289" t="s">
        <v>275</v>
      </c>
      <c r="M1303" s="289" t="s">
        <v>3426</v>
      </c>
      <c r="N1303" s="289" t="s">
        <v>3427</v>
      </c>
      <c r="O1303" s="289" t="s">
        <v>945</v>
      </c>
      <c r="P1303" s="289" t="str">
        <f>VLOOKUP(CAT_Details[[#This Row],[Delivery Bp Customer Code]],Table6[],2,0)</f>
        <v>DK-LW01</v>
      </c>
    </row>
    <row r="1304" spans="1:16" x14ac:dyDescent="0.25">
      <c r="A1304" s="289" t="s">
        <v>3329</v>
      </c>
      <c r="B1304">
        <v>2</v>
      </c>
      <c r="C1304">
        <v>432</v>
      </c>
      <c r="D1304">
        <v>0.8</v>
      </c>
      <c r="E1304" s="289" t="s">
        <v>3428</v>
      </c>
      <c r="F1304">
        <v>5014208995</v>
      </c>
      <c r="G1304" s="276">
        <v>45608</v>
      </c>
      <c r="H1304">
        <v>20241105587980</v>
      </c>
      <c r="I1304">
        <v>1.92</v>
      </c>
      <c r="J1304" s="289" t="s">
        <v>324</v>
      </c>
      <c r="K1304" s="289" t="s">
        <v>3429</v>
      </c>
      <c r="L1304" s="289" t="s">
        <v>275</v>
      </c>
      <c r="M1304" s="289" t="s">
        <v>3390</v>
      </c>
      <c r="N1304" s="289" t="s">
        <v>3430</v>
      </c>
      <c r="O1304" s="289" t="s">
        <v>3337</v>
      </c>
      <c r="P1304" s="289">
        <f>VLOOKUP(CAT_Details[[#This Row],[Delivery Bp Customer Code]],Table6[],2,0)</f>
        <v>3401</v>
      </c>
    </row>
    <row r="1305" spans="1:16" x14ac:dyDescent="0.25">
      <c r="A1305" s="289" t="s">
        <v>3329</v>
      </c>
      <c r="B1305">
        <v>41</v>
      </c>
      <c r="C1305">
        <v>3239</v>
      </c>
      <c r="D1305">
        <v>16.399999999999999</v>
      </c>
      <c r="E1305" s="289" t="s">
        <v>3431</v>
      </c>
      <c r="F1305">
        <v>5014209031</v>
      </c>
      <c r="G1305" s="276">
        <v>45608</v>
      </c>
      <c r="H1305" s="5">
        <v>20241105587786</v>
      </c>
      <c r="I1305">
        <v>49.2</v>
      </c>
      <c r="J1305" s="289" t="s">
        <v>350</v>
      </c>
      <c r="K1305" s="289" t="s">
        <v>3432</v>
      </c>
      <c r="L1305" s="289" t="s">
        <v>275</v>
      </c>
      <c r="M1305" s="289" t="s">
        <v>3426</v>
      </c>
      <c r="N1305" s="289" t="s">
        <v>3433</v>
      </c>
      <c r="O1305" s="289" t="s">
        <v>3337</v>
      </c>
      <c r="P1305" s="289">
        <f>VLOOKUP(CAT_Details[[#This Row],[Delivery Bp Customer Code]],Table6[],2,0)</f>
        <v>3401</v>
      </c>
    </row>
    <row r="1306" spans="1:16" x14ac:dyDescent="0.25">
      <c r="A1306" s="289" t="s">
        <v>3329</v>
      </c>
      <c r="B1306">
        <v>2</v>
      </c>
      <c r="C1306">
        <v>25.2</v>
      </c>
      <c r="D1306">
        <v>0.1</v>
      </c>
      <c r="E1306" s="289" t="s">
        <v>3434</v>
      </c>
      <c r="F1306">
        <v>5014209633</v>
      </c>
      <c r="G1306" s="276">
        <v>45608</v>
      </c>
      <c r="H1306" s="5">
        <v>20241104586861</v>
      </c>
      <c r="I1306">
        <v>3.4000000000000002E-2</v>
      </c>
      <c r="J1306" s="289" t="s">
        <v>350</v>
      </c>
      <c r="K1306" s="289" t="s">
        <v>3435</v>
      </c>
      <c r="L1306" s="289" t="s">
        <v>275</v>
      </c>
      <c r="M1306" s="289" t="s">
        <v>3232</v>
      </c>
      <c r="N1306" s="289" t="s">
        <v>3436</v>
      </c>
      <c r="O1306" s="289" t="s">
        <v>3332</v>
      </c>
      <c r="P1306" s="289">
        <f>VLOOKUP(CAT_Details[[#This Row],[Delivery Bp Customer Code]],Table6[],2,0)</f>
        <v>3402</v>
      </c>
    </row>
    <row r="1307" spans="1:16" x14ac:dyDescent="0.25">
      <c r="A1307" s="289" t="s">
        <v>3329</v>
      </c>
      <c r="B1307">
        <v>3</v>
      </c>
      <c r="C1307">
        <v>1155</v>
      </c>
      <c r="D1307">
        <v>0.7</v>
      </c>
      <c r="E1307" s="289" t="s">
        <v>3437</v>
      </c>
      <c r="F1307">
        <v>5014209844</v>
      </c>
      <c r="G1307" s="276">
        <v>45608</v>
      </c>
      <c r="H1307">
        <v>20241105588386</v>
      </c>
      <c r="I1307">
        <v>1.008</v>
      </c>
      <c r="J1307" s="289" t="s">
        <v>324</v>
      </c>
      <c r="K1307" s="289" t="s">
        <v>3438</v>
      </c>
      <c r="L1307" s="289" t="s">
        <v>275</v>
      </c>
      <c r="M1307" s="289"/>
      <c r="N1307" s="289" t="s">
        <v>453</v>
      </c>
      <c r="O1307" s="289" t="s">
        <v>3337</v>
      </c>
      <c r="P1307" s="289">
        <f>VLOOKUP(CAT_Details[[#This Row],[Delivery Bp Customer Code]],Table6[],2,0)</f>
        <v>3401</v>
      </c>
    </row>
    <row r="1308" spans="1:16" x14ac:dyDescent="0.25">
      <c r="A1308" s="289" t="s">
        <v>3329</v>
      </c>
      <c r="B1308">
        <v>3</v>
      </c>
      <c r="C1308">
        <v>1155</v>
      </c>
      <c r="D1308">
        <v>0.7</v>
      </c>
      <c r="E1308" s="289" t="s">
        <v>3439</v>
      </c>
      <c r="F1308">
        <v>5014209924</v>
      </c>
      <c r="G1308" s="276">
        <v>45608</v>
      </c>
      <c r="H1308">
        <v>20241104587182</v>
      </c>
      <c r="I1308">
        <v>1.008</v>
      </c>
      <c r="J1308" s="289" t="s">
        <v>324</v>
      </c>
      <c r="K1308" s="289" t="s">
        <v>3440</v>
      </c>
      <c r="L1308" s="289" t="s">
        <v>275</v>
      </c>
      <c r="M1308" s="289" t="s">
        <v>3390</v>
      </c>
      <c r="N1308" s="289" t="s">
        <v>453</v>
      </c>
      <c r="O1308" s="289" t="s">
        <v>3337</v>
      </c>
      <c r="P1308" s="289">
        <f>VLOOKUP(CAT_Details[[#This Row],[Delivery Bp Customer Code]],Table6[],2,0)</f>
        <v>3401</v>
      </c>
    </row>
    <row r="1309" spans="1:16" x14ac:dyDescent="0.25">
      <c r="A1309" s="289" t="s">
        <v>76</v>
      </c>
      <c r="B1309">
        <v>1</v>
      </c>
      <c r="C1309">
        <v>206</v>
      </c>
      <c r="D1309">
        <v>0.5</v>
      </c>
      <c r="E1309" s="289" t="s">
        <v>3441</v>
      </c>
      <c r="F1309">
        <v>5014131217</v>
      </c>
      <c r="G1309" s="276">
        <v>45608</v>
      </c>
      <c r="H1309" s="5">
        <v>20241024581233</v>
      </c>
      <c r="I1309">
        <v>1.1759999999999999</v>
      </c>
      <c r="J1309" s="289" t="s">
        <v>756</v>
      </c>
      <c r="K1309" s="289" t="s">
        <v>3442</v>
      </c>
      <c r="L1309" s="289" t="s">
        <v>275</v>
      </c>
      <c r="M1309" s="289" t="s">
        <v>3443</v>
      </c>
      <c r="N1309" s="289" t="s">
        <v>759</v>
      </c>
      <c r="O1309" s="289" t="s">
        <v>748</v>
      </c>
      <c r="P1309" s="289" t="str">
        <f>VLOOKUP(CAT_Details[[#This Row],[Delivery Bp Customer Code]],Table6[],2,0)</f>
        <v>No Loc</v>
      </c>
    </row>
    <row r="1310" spans="1:16" x14ac:dyDescent="0.25">
      <c r="A1310" s="289" t="s">
        <v>76</v>
      </c>
      <c r="B1310">
        <v>1</v>
      </c>
      <c r="C1310">
        <v>200</v>
      </c>
      <c r="D1310">
        <v>0.4</v>
      </c>
      <c r="E1310" s="289" t="s">
        <v>3444</v>
      </c>
      <c r="F1310">
        <v>5014131271</v>
      </c>
      <c r="G1310" s="276">
        <v>45608</v>
      </c>
      <c r="H1310">
        <v>20241025581793</v>
      </c>
      <c r="I1310">
        <v>0.96</v>
      </c>
      <c r="J1310" s="289" t="s">
        <v>756</v>
      </c>
      <c r="K1310" s="289" t="s">
        <v>3445</v>
      </c>
      <c r="L1310" s="289" t="s">
        <v>275</v>
      </c>
      <c r="M1310" s="289" t="s">
        <v>3446</v>
      </c>
      <c r="N1310" s="289" t="s">
        <v>3447</v>
      </c>
      <c r="O1310" s="289" t="s">
        <v>748</v>
      </c>
      <c r="P1310" s="289" t="str">
        <f>VLOOKUP(CAT_Details[[#This Row],[Delivery Bp Customer Code]],Table6[],2,0)</f>
        <v>No Loc</v>
      </c>
    </row>
    <row r="1311" spans="1:16" x14ac:dyDescent="0.25">
      <c r="A1311" s="289" t="s">
        <v>76</v>
      </c>
      <c r="B1311">
        <v>9</v>
      </c>
      <c r="C1311">
        <v>370</v>
      </c>
      <c r="D1311">
        <v>1.8</v>
      </c>
      <c r="E1311" s="289" t="s">
        <v>3448</v>
      </c>
      <c r="F1311">
        <v>5014167167</v>
      </c>
      <c r="G1311" s="276">
        <v>45608</v>
      </c>
      <c r="H1311">
        <v>20241030584887</v>
      </c>
      <c r="I1311">
        <v>1.536</v>
      </c>
      <c r="J1311" s="289" t="s">
        <v>401</v>
      </c>
      <c r="K1311" s="289" t="s">
        <v>3449</v>
      </c>
      <c r="L1311" s="289" t="s">
        <v>275</v>
      </c>
      <c r="M1311" s="289" t="s">
        <v>3188</v>
      </c>
      <c r="N1311" s="289" t="s">
        <v>1028</v>
      </c>
      <c r="O1311" s="289" t="s">
        <v>748</v>
      </c>
      <c r="P1311" s="289" t="str">
        <f>VLOOKUP(CAT_Details[[#This Row],[Delivery Bp Customer Code]],Table6[],2,0)</f>
        <v>No Loc</v>
      </c>
    </row>
    <row r="1312" spans="1:16" x14ac:dyDescent="0.25">
      <c r="A1312" s="289" t="s">
        <v>76</v>
      </c>
      <c r="B1312">
        <v>3</v>
      </c>
      <c r="C1312">
        <v>249</v>
      </c>
      <c r="D1312">
        <v>1.2</v>
      </c>
      <c r="E1312" s="289" t="s">
        <v>3450</v>
      </c>
      <c r="F1312">
        <v>5014209225</v>
      </c>
      <c r="G1312" s="276">
        <v>45608</v>
      </c>
      <c r="H1312">
        <v>20241104586625</v>
      </c>
      <c r="I1312">
        <v>2.88</v>
      </c>
      <c r="J1312" s="289" t="s">
        <v>350</v>
      </c>
      <c r="K1312" s="289" t="s">
        <v>3451</v>
      </c>
      <c r="L1312" s="289" t="s">
        <v>275</v>
      </c>
      <c r="M1312" s="289" t="s">
        <v>3452</v>
      </c>
      <c r="N1312" s="289" t="s">
        <v>390</v>
      </c>
      <c r="O1312" s="289" t="s">
        <v>748</v>
      </c>
      <c r="P1312" s="289" t="str">
        <f>VLOOKUP(CAT_Details[[#This Row],[Delivery Bp Customer Code]],Table6[],2,0)</f>
        <v>No Loc</v>
      </c>
    </row>
    <row r="1313" spans="1:16" x14ac:dyDescent="0.25">
      <c r="A1313" s="289" t="s">
        <v>76</v>
      </c>
      <c r="B1313">
        <v>1</v>
      </c>
      <c r="C1313">
        <v>84.5</v>
      </c>
      <c r="D1313">
        <v>0.4</v>
      </c>
      <c r="E1313" s="289" t="s">
        <v>3453</v>
      </c>
      <c r="F1313">
        <v>5014209323</v>
      </c>
      <c r="G1313" s="276">
        <v>45608</v>
      </c>
      <c r="H1313" s="5">
        <v>20241105588011</v>
      </c>
      <c r="I1313">
        <v>0.60499999999999998</v>
      </c>
      <c r="J1313" s="289" t="s">
        <v>287</v>
      </c>
      <c r="K1313" s="289" t="s">
        <v>3454</v>
      </c>
      <c r="L1313" s="289" t="s">
        <v>275</v>
      </c>
      <c r="M1313" s="289" t="s">
        <v>3455</v>
      </c>
      <c r="N1313" s="289" t="s">
        <v>1198</v>
      </c>
      <c r="O1313" s="289" t="s">
        <v>748</v>
      </c>
      <c r="P1313" s="289" t="str">
        <f>VLOOKUP(CAT_Details[[#This Row],[Delivery Bp Customer Code]],Table6[],2,0)</f>
        <v>No Loc</v>
      </c>
    </row>
    <row r="1314" spans="1:16" x14ac:dyDescent="0.25">
      <c r="A1314" s="289" t="s">
        <v>76</v>
      </c>
      <c r="B1314">
        <v>2</v>
      </c>
      <c r="C1314">
        <v>178</v>
      </c>
      <c r="D1314">
        <v>0.8</v>
      </c>
      <c r="E1314" s="289" t="s">
        <v>3456</v>
      </c>
      <c r="F1314">
        <v>5014209442</v>
      </c>
      <c r="G1314" s="276">
        <v>45608</v>
      </c>
      <c r="H1314">
        <v>20241105587569</v>
      </c>
      <c r="I1314">
        <v>1.9390000000000001</v>
      </c>
      <c r="J1314" s="289" t="s">
        <v>350</v>
      </c>
      <c r="K1314" s="289" t="s">
        <v>3457</v>
      </c>
      <c r="L1314" s="289" t="s">
        <v>275</v>
      </c>
      <c r="M1314" s="289" t="s">
        <v>374</v>
      </c>
      <c r="N1314" s="289" t="s">
        <v>690</v>
      </c>
      <c r="O1314" s="289" t="s">
        <v>748</v>
      </c>
      <c r="P1314" s="289" t="str">
        <f>VLOOKUP(CAT_Details[[#This Row],[Delivery Bp Customer Code]],Table6[],2,0)</f>
        <v>No Loc</v>
      </c>
    </row>
    <row r="1315" spans="1:16" x14ac:dyDescent="0.25">
      <c r="A1315" s="289" t="s">
        <v>76</v>
      </c>
      <c r="B1315">
        <v>2</v>
      </c>
      <c r="C1315">
        <v>108</v>
      </c>
      <c r="D1315">
        <v>0.4</v>
      </c>
      <c r="E1315" s="289" t="s">
        <v>3458</v>
      </c>
      <c r="F1315">
        <v>5014209904</v>
      </c>
      <c r="G1315" s="276">
        <v>45608</v>
      </c>
      <c r="H1315">
        <v>20241106588948</v>
      </c>
      <c r="I1315">
        <v>0.72</v>
      </c>
      <c r="J1315" s="289" t="s">
        <v>350</v>
      </c>
      <c r="K1315" s="289" t="s">
        <v>3459</v>
      </c>
      <c r="L1315" s="289" t="s">
        <v>275</v>
      </c>
      <c r="M1315" s="289" t="s">
        <v>374</v>
      </c>
      <c r="N1315" s="289" t="s">
        <v>1279</v>
      </c>
      <c r="O1315" s="289" t="s">
        <v>748</v>
      </c>
      <c r="P1315" s="289" t="str">
        <f>VLOOKUP(CAT_Details[[#This Row],[Delivery Bp Customer Code]],Table6[],2,0)</f>
        <v>No Loc</v>
      </c>
    </row>
    <row r="1316" spans="1:16" x14ac:dyDescent="0.25">
      <c r="A1316" s="289" t="s">
        <v>285</v>
      </c>
      <c r="B1316">
        <v>18</v>
      </c>
      <c r="C1316">
        <v>7431.12</v>
      </c>
      <c r="D1316">
        <v>7.2</v>
      </c>
      <c r="E1316" s="289" t="s">
        <v>3460</v>
      </c>
      <c r="F1316">
        <v>5014159668</v>
      </c>
      <c r="G1316" s="276">
        <v>45608</v>
      </c>
      <c r="H1316">
        <v>20241030584343</v>
      </c>
      <c r="I1316">
        <v>22.463999999999999</v>
      </c>
      <c r="J1316" s="289" t="s">
        <v>383</v>
      </c>
      <c r="K1316" s="289" t="s">
        <v>3461</v>
      </c>
      <c r="L1316" s="289" t="s">
        <v>275</v>
      </c>
      <c r="M1316" s="289" t="s">
        <v>3462</v>
      </c>
      <c r="N1316" s="289" t="s">
        <v>667</v>
      </c>
      <c r="O1316" s="289" t="s">
        <v>291</v>
      </c>
      <c r="P1316" s="289" t="str">
        <f>VLOOKUP(CAT_Details[[#This Row],[Delivery Bp Customer Code]],Table6[],2,0)</f>
        <v>DX01-L5</v>
      </c>
    </row>
    <row r="1317" spans="1:16" x14ac:dyDescent="0.25">
      <c r="A1317" s="289" t="s">
        <v>285</v>
      </c>
      <c r="B1317">
        <v>6</v>
      </c>
      <c r="C1317">
        <v>2669</v>
      </c>
      <c r="D1317">
        <v>2.4</v>
      </c>
      <c r="E1317" s="289" t="s">
        <v>3463</v>
      </c>
      <c r="F1317">
        <v>5014167159</v>
      </c>
      <c r="G1317" s="276">
        <v>45608</v>
      </c>
      <c r="H1317">
        <v>20241030584402</v>
      </c>
      <c r="I1317">
        <v>5.76</v>
      </c>
      <c r="J1317" s="289" t="s">
        <v>401</v>
      </c>
      <c r="K1317" s="289" t="s">
        <v>3464</v>
      </c>
      <c r="L1317" s="289" t="s">
        <v>275</v>
      </c>
      <c r="M1317" s="289" t="s">
        <v>3465</v>
      </c>
      <c r="N1317" s="289" t="s">
        <v>404</v>
      </c>
      <c r="O1317" s="289" t="s">
        <v>291</v>
      </c>
      <c r="P1317" s="289" t="str">
        <f>VLOOKUP(CAT_Details[[#This Row],[Delivery Bp Customer Code]],Table6[],2,0)</f>
        <v>DX01-L5</v>
      </c>
    </row>
    <row r="1318" spans="1:16" x14ac:dyDescent="0.25">
      <c r="A1318" s="289" t="s">
        <v>285</v>
      </c>
      <c r="B1318">
        <v>11</v>
      </c>
      <c r="C1318">
        <v>650</v>
      </c>
      <c r="D1318">
        <v>4.4000000000000004</v>
      </c>
      <c r="E1318" s="289" t="s">
        <v>3466</v>
      </c>
      <c r="F1318">
        <v>5014167187</v>
      </c>
      <c r="G1318" s="276">
        <v>45608</v>
      </c>
      <c r="H1318" s="5">
        <v>20241030584971</v>
      </c>
      <c r="I1318">
        <v>10.56</v>
      </c>
      <c r="J1318" s="289" t="s">
        <v>294</v>
      </c>
      <c r="K1318" s="289" t="s">
        <v>3467</v>
      </c>
      <c r="L1318" s="289" t="s">
        <v>275</v>
      </c>
      <c r="M1318" s="289" t="s">
        <v>3468</v>
      </c>
      <c r="N1318" s="289" t="s">
        <v>1181</v>
      </c>
      <c r="O1318" s="289" t="s">
        <v>291</v>
      </c>
      <c r="P1318" s="289" t="str">
        <f>VLOOKUP(CAT_Details[[#This Row],[Delivery Bp Customer Code]],Table6[],2,0)</f>
        <v>DX01-L5</v>
      </c>
    </row>
    <row r="1319" spans="1:16" x14ac:dyDescent="0.25">
      <c r="A1319" s="289" t="s">
        <v>285</v>
      </c>
      <c r="B1319">
        <v>2</v>
      </c>
      <c r="C1319">
        <v>360</v>
      </c>
      <c r="D1319">
        <v>0.8</v>
      </c>
      <c r="E1319" s="289" t="s">
        <v>3469</v>
      </c>
      <c r="F1319">
        <v>5014180271</v>
      </c>
      <c r="G1319" s="276">
        <v>45608</v>
      </c>
      <c r="H1319">
        <v>20241030584861</v>
      </c>
      <c r="I1319">
        <v>1.92</v>
      </c>
      <c r="J1319" s="289" t="s">
        <v>324</v>
      </c>
      <c r="K1319" s="289" t="s">
        <v>3470</v>
      </c>
      <c r="L1319" s="289" t="s">
        <v>275</v>
      </c>
      <c r="M1319" s="289" t="s">
        <v>3159</v>
      </c>
      <c r="N1319" s="289" t="s">
        <v>375</v>
      </c>
      <c r="O1319" s="289" t="s">
        <v>291</v>
      </c>
      <c r="P1319" s="289" t="str">
        <f>VLOOKUP(CAT_Details[[#This Row],[Delivery Bp Customer Code]],Table6[],2,0)</f>
        <v>DX01-L5</v>
      </c>
    </row>
    <row r="1320" spans="1:16" x14ac:dyDescent="0.25">
      <c r="A1320" s="289" t="s">
        <v>285</v>
      </c>
      <c r="B1320">
        <v>20</v>
      </c>
      <c r="C1320">
        <v>8400</v>
      </c>
      <c r="D1320">
        <v>8</v>
      </c>
      <c r="E1320" s="289" t="s">
        <v>3471</v>
      </c>
      <c r="F1320">
        <v>5014180293</v>
      </c>
      <c r="G1320" s="276">
        <v>45608</v>
      </c>
      <c r="H1320" s="5">
        <v>20241031585952</v>
      </c>
      <c r="I1320">
        <v>19.2</v>
      </c>
      <c r="J1320" s="289" t="s">
        <v>383</v>
      </c>
      <c r="K1320" s="289" t="s">
        <v>3472</v>
      </c>
      <c r="L1320" s="289" t="s">
        <v>275</v>
      </c>
      <c r="M1320" s="289" t="s">
        <v>3473</v>
      </c>
      <c r="N1320" s="289" t="s">
        <v>386</v>
      </c>
      <c r="O1320" s="289" t="s">
        <v>291</v>
      </c>
      <c r="P1320" s="289" t="str">
        <f>VLOOKUP(CAT_Details[[#This Row],[Delivery Bp Customer Code]],Table6[],2,0)</f>
        <v>DX01-L5</v>
      </c>
    </row>
    <row r="1321" spans="1:16" x14ac:dyDescent="0.25">
      <c r="A1321" s="289" t="s">
        <v>285</v>
      </c>
      <c r="B1321">
        <v>6</v>
      </c>
      <c r="C1321">
        <v>5500</v>
      </c>
      <c r="D1321">
        <v>2.4</v>
      </c>
      <c r="E1321" s="289" t="s">
        <v>3474</v>
      </c>
      <c r="F1321">
        <v>5014180356</v>
      </c>
      <c r="G1321" s="276">
        <v>45608</v>
      </c>
      <c r="H1321">
        <v>20241101586476</v>
      </c>
      <c r="I1321">
        <v>3.456</v>
      </c>
      <c r="J1321" s="289" t="s">
        <v>324</v>
      </c>
      <c r="K1321" s="289" t="s">
        <v>3475</v>
      </c>
      <c r="L1321" s="289" t="s">
        <v>275</v>
      </c>
      <c r="M1321" s="289" t="s">
        <v>3476</v>
      </c>
      <c r="N1321" s="289" t="s">
        <v>333</v>
      </c>
      <c r="O1321" s="289" t="s">
        <v>291</v>
      </c>
      <c r="P1321" s="289" t="str">
        <f>VLOOKUP(CAT_Details[[#This Row],[Delivery Bp Customer Code]],Table6[],2,0)</f>
        <v>DX01-L5</v>
      </c>
    </row>
    <row r="1322" spans="1:16" x14ac:dyDescent="0.25">
      <c r="A1322" s="289" t="s">
        <v>285</v>
      </c>
      <c r="B1322">
        <v>7</v>
      </c>
      <c r="C1322">
        <v>8050</v>
      </c>
      <c r="D1322">
        <v>2.8</v>
      </c>
      <c r="E1322" s="289" t="s">
        <v>3474</v>
      </c>
      <c r="F1322">
        <v>5014180368</v>
      </c>
      <c r="G1322" s="276">
        <v>45608</v>
      </c>
      <c r="H1322">
        <v>20241101586474</v>
      </c>
      <c r="I1322">
        <v>4.032</v>
      </c>
      <c r="J1322" s="289" t="s">
        <v>324</v>
      </c>
      <c r="K1322" s="289" t="s">
        <v>3477</v>
      </c>
      <c r="L1322" s="289" t="s">
        <v>275</v>
      </c>
      <c r="M1322" s="289" t="s">
        <v>3476</v>
      </c>
      <c r="N1322" s="289" t="s">
        <v>333</v>
      </c>
      <c r="O1322" s="289" t="s">
        <v>291</v>
      </c>
      <c r="P1322" s="289" t="str">
        <f>VLOOKUP(CAT_Details[[#This Row],[Delivery Bp Customer Code]],Table6[],2,0)</f>
        <v>DX01-L5</v>
      </c>
    </row>
    <row r="1323" spans="1:16" x14ac:dyDescent="0.25">
      <c r="A1323" s="289" t="s">
        <v>285</v>
      </c>
      <c r="B1323">
        <v>18</v>
      </c>
      <c r="C1323">
        <v>2052</v>
      </c>
      <c r="D1323">
        <v>3.6</v>
      </c>
      <c r="E1323" s="289" t="s">
        <v>3478</v>
      </c>
      <c r="F1323">
        <v>5014180521</v>
      </c>
      <c r="G1323" s="276">
        <v>45608</v>
      </c>
      <c r="H1323">
        <v>20241031585640</v>
      </c>
      <c r="I1323">
        <v>6.9119999999999999</v>
      </c>
      <c r="J1323" s="289" t="s">
        <v>324</v>
      </c>
      <c r="K1323" s="289" t="s">
        <v>3479</v>
      </c>
      <c r="L1323" s="289" t="s">
        <v>275</v>
      </c>
      <c r="M1323" s="289" t="s">
        <v>3225</v>
      </c>
      <c r="N1323" s="289" t="s">
        <v>508</v>
      </c>
      <c r="O1323" s="289" t="s">
        <v>291</v>
      </c>
      <c r="P1323" s="289" t="str">
        <f>VLOOKUP(CAT_Details[[#This Row],[Delivery Bp Customer Code]],Table6[],2,0)</f>
        <v>DX01-L5</v>
      </c>
    </row>
    <row r="1324" spans="1:16" x14ac:dyDescent="0.25">
      <c r="A1324" s="289" t="s">
        <v>285</v>
      </c>
      <c r="B1324">
        <v>11</v>
      </c>
      <c r="C1324">
        <v>2060</v>
      </c>
      <c r="D1324">
        <v>5.0199999999999996</v>
      </c>
      <c r="E1324" s="289" t="s">
        <v>3480</v>
      </c>
      <c r="F1324">
        <v>5014193837</v>
      </c>
      <c r="G1324" s="276">
        <v>45608</v>
      </c>
      <c r="H1324" s="5">
        <v>20241104586709</v>
      </c>
      <c r="I1324">
        <v>10.391999999999999</v>
      </c>
      <c r="J1324" s="289" t="s">
        <v>280</v>
      </c>
      <c r="K1324" s="289" t="s">
        <v>3481</v>
      </c>
      <c r="L1324" s="289" t="s">
        <v>275</v>
      </c>
      <c r="M1324" s="289" t="s">
        <v>3406</v>
      </c>
      <c r="N1324" s="289" t="s">
        <v>411</v>
      </c>
      <c r="O1324" s="289" t="s">
        <v>291</v>
      </c>
      <c r="P1324" s="289" t="str">
        <f>VLOOKUP(CAT_Details[[#This Row],[Delivery Bp Customer Code]],Table6[],2,0)</f>
        <v>DX01-L5</v>
      </c>
    </row>
    <row r="1325" spans="1:16" x14ac:dyDescent="0.25">
      <c r="A1325" s="289" t="s">
        <v>285</v>
      </c>
      <c r="B1325">
        <v>2</v>
      </c>
      <c r="C1325">
        <v>2300</v>
      </c>
      <c r="D1325">
        <v>0.8</v>
      </c>
      <c r="E1325" s="289" t="s">
        <v>3482</v>
      </c>
      <c r="F1325">
        <v>5014194204</v>
      </c>
      <c r="G1325" s="276">
        <v>45608</v>
      </c>
      <c r="H1325">
        <v>20241101586477</v>
      </c>
      <c r="I1325">
        <v>1.1519999999999999</v>
      </c>
      <c r="J1325" s="289" t="s">
        <v>324</v>
      </c>
      <c r="K1325" s="289" t="s">
        <v>3483</v>
      </c>
      <c r="L1325" s="289" t="s">
        <v>275</v>
      </c>
      <c r="M1325" s="289" t="s">
        <v>3390</v>
      </c>
      <c r="N1325" s="289" t="s">
        <v>333</v>
      </c>
      <c r="O1325" s="289" t="s">
        <v>291</v>
      </c>
      <c r="P1325" s="289" t="str">
        <f>VLOOKUP(CAT_Details[[#This Row],[Delivery Bp Customer Code]],Table6[],2,0)</f>
        <v>DX01-L5</v>
      </c>
    </row>
    <row r="1326" spans="1:16" x14ac:dyDescent="0.25">
      <c r="A1326" s="289" t="s">
        <v>285</v>
      </c>
      <c r="B1326">
        <v>16</v>
      </c>
      <c r="C1326">
        <v>2416</v>
      </c>
      <c r="D1326">
        <v>4.6399999999999997</v>
      </c>
      <c r="E1326" s="289" t="s">
        <v>3484</v>
      </c>
      <c r="F1326">
        <v>5014194401</v>
      </c>
      <c r="G1326" s="276">
        <v>45608</v>
      </c>
      <c r="H1326" s="5">
        <v>20241104586673</v>
      </c>
      <c r="I1326">
        <v>10.239000000000001</v>
      </c>
      <c r="J1326" s="289" t="s">
        <v>350</v>
      </c>
      <c r="K1326" s="289" t="s">
        <v>3485</v>
      </c>
      <c r="L1326" s="289" t="s">
        <v>275</v>
      </c>
      <c r="M1326" s="289" t="s">
        <v>3232</v>
      </c>
      <c r="N1326" s="289" t="s">
        <v>602</v>
      </c>
      <c r="O1326" s="289" t="s">
        <v>291</v>
      </c>
      <c r="P1326" s="289" t="str">
        <f>VLOOKUP(CAT_Details[[#This Row],[Delivery Bp Customer Code]],Table6[],2,0)</f>
        <v>DX01-L5</v>
      </c>
    </row>
    <row r="1327" spans="1:16" x14ac:dyDescent="0.25">
      <c r="A1327" s="289" t="s">
        <v>285</v>
      </c>
      <c r="B1327">
        <v>25</v>
      </c>
      <c r="C1327">
        <v>1472</v>
      </c>
      <c r="D1327">
        <v>8.6</v>
      </c>
      <c r="E1327" s="289" t="s">
        <v>3450</v>
      </c>
      <c r="F1327">
        <v>5014209147</v>
      </c>
      <c r="G1327" s="276">
        <v>45608</v>
      </c>
      <c r="H1327">
        <v>20241104586633</v>
      </c>
      <c r="I1327">
        <v>19.641999999999999</v>
      </c>
      <c r="J1327" s="289" t="s">
        <v>350</v>
      </c>
      <c r="K1327" s="289" t="s">
        <v>3486</v>
      </c>
      <c r="L1327" s="289" t="s">
        <v>275</v>
      </c>
      <c r="M1327" s="289" t="s">
        <v>374</v>
      </c>
      <c r="N1327" s="289" t="s">
        <v>390</v>
      </c>
      <c r="O1327" s="289" t="s">
        <v>291</v>
      </c>
      <c r="P1327" s="289" t="str">
        <f>VLOOKUP(CAT_Details[[#This Row],[Delivery Bp Customer Code]],Table6[],2,0)</f>
        <v>DX01-L5</v>
      </c>
    </row>
    <row r="1328" spans="1:16" x14ac:dyDescent="0.25">
      <c r="A1328" s="289" t="s">
        <v>285</v>
      </c>
      <c r="B1328">
        <v>2</v>
      </c>
      <c r="C1328">
        <v>348</v>
      </c>
      <c r="D1328">
        <v>0.8</v>
      </c>
      <c r="E1328" s="289" t="s">
        <v>3487</v>
      </c>
      <c r="F1328">
        <v>5014209312</v>
      </c>
      <c r="G1328" s="276">
        <v>45608</v>
      </c>
      <c r="H1328" s="5">
        <v>20241105587566</v>
      </c>
      <c r="I1328">
        <v>1.306</v>
      </c>
      <c r="J1328" s="289" t="s">
        <v>350</v>
      </c>
      <c r="K1328" s="289" t="s">
        <v>3488</v>
      </c>
      <c r="L1328" s="289" t="s">
        <v>275</v>
      </c>
      <c r="M1328" s="289" t="s">
        <v>374</v>
      </c>
      <c r="N1328" s="289" t="s">
        <v>1631</v>
      </c>
      <c r="O1328" s="289" t="s">
        <v>291</v>
      </c>
      <c r="P1328" s="289" t="str">
        <f>VLOOKUP(CAT_Details[[#This Row],[Delivery Bp Customer Code]],Table6[],2,0)</f>
        <v>DX01-L5</v>
      </c>
    </row>
    <row r="1329" spans="1:16" x14ac:dyDescent="0.25">
      <c r="A1329" s="289" t="s">
        <v>285</v>
      </c>
      <c r="B1329">
        <v>3</v>
      </c>
      <c r="C1329">
        <v>165</v>
      </c>
      <c r="D1329">
        <v>1.2</v>
      </c>
      <c r="E1329" s="289" t="s">
        <v>3489</v>
      </c>
      <c r="F1329">
        <v>5014209318</v>
      </c>
      <c r="G1329" s="276">
        <v>45608</v>
      </c>
      <c r="H1329">
        <v>20241105587963</v>
      </c>
      <c r="I1329">
        <v>1.008</v>
      </c>
      <c r="J1329" s="289" t="s">
        <v>350</v>
      </c>
      <c r="K1329" s="289" t="s">
        <v>3490</v>
      </c>
      <c r="L1329" s="289" t="s">
        <v>275</v>
      </c>
      <c r="M1329" s="289" t="s">
        <v>374</v>
      </c>
      <c r="N1329" s="289" t="s">
        <v>366</v>
      </c>
      <c r="O1329" s="289" t="s">
        <v>291</v>
      </c>
      <c r="P1329" s="289" t="str">
        <f>VLOOKUP(CAT_Details[[#This Row],[Delivery Bp Customer Code]],Table6[],2,0)</f>
        <v>DX01-L5</v>
      </c>
    </row>
    <row r="1330" spans="1:16" x14ac:dyDescent="0.25">
      <c r="A1330" s="289" t="s">
        <v>285</v>
      </c>
      <c r="B1330">
        <v>112</v>
      </c>
      <c r="C1330">
        <v>4279.5200000000004</v>
      </c>
      <c r="D1330">
        <v>22.4</v>
      </c>
      <c r="E1330" s="289" t="s">
        <v>3453</v>
      </c>
      <c r="F1330">
        <v>5014209356</v>
      </c>
      <c r="G1330" s="276">
        <v>45608</v>
      </c>
      <c r="H1330">
        <v>20241105587967</v>
      </c>
      <c r="I1330">
        <v>46.771000000000001</v>
      </c>
      <c r="J1330" s="289" t="s">
        <v>287</v>
      </c>
      <c r="K1330" s="289" t="s">
        <v>3491</v>
      </c>
      <c r="L1330" s="289" t="s">
        <v>275</v>
      </c>
      <c r="M1330" s="289" t="s">
        <v>3455</v>
      </c>
      <c r="N1330" s="289" t="s">
        <v>1198</v>
      </c>
      <c r="O1330" s="289" t="s">
        <v>291</v>
      </c>
      <c r="P1330" s="289" t="str">
        <f>VLOOKUP(CAT_Details[[#This Row],[Delivery Bp Customer Code]],Table6[],2,0)</f>
        <v>DX01-L5</v>
      </c>
    </row>
    <row r="1331" spans="1:16" x14ac:dyDescent="0.25">
      <c r="A1331" s="289" t="s">
        <v>285</v>
      </c>
      <c r="B1331">
        <v>5</v>
      </c>
      <c r="C1331">
        <v>406</v>
      </c>
      <c r="D1331">
        <v>1</v>
      </c>
      <c r="E1331" s="289" t="s">
        <v>3492</v>
      </c>
      <c r="F1331">
        <v>5014209598</v>
      </c>
      <c r="G1331" s="276">
        <v>45608</v>
      </c>
      <c r="H1331">
        <v>20241105587882</v>
      </c>
      <c r="I1331">
        <v>1.728</v>
      </c>
      <c r="J1331" s="289" t="s">
        <v>350</v>
      </c>
      <c r="K1331" s="289" t="s">
        <v>3493</v>
      </c>
      <c r="L1331" s="289" t="s">
        <v>275</v>
      </c>
      <c r="M1331" s="289" t="s">
        <v>374</v>
      </c>
      <c r="N1331" s="289" t="s">
        <v>407</v>
      </c>
      <c r="O1331" s="289" t="s">
        <v>291</v>
      </c>
      <c r="P1331" s="289" t="str">
        <f>VLOOKUP(CAT_Details[[#This Row],[Delivery Bp Customer Code]],Table6[],2,0)</f>
        <v>DX01-L5</v>
      </c>
    </row>
    <row r="1332" spans="1:16" x14ac:dyDescent="0.25">
      <c r="A1332" s="289" t="s">
        <v>285</v>
      </c>
      <c r="B1332">
        <v>26</v>
      </c>
      <c r="C1332">
        <v>2305.73</v>
      </c>
      <c r="D1332">
        <v>12.36</v>
      </c>
      <c r="E1332" s="289" t="s">
        <v>3494</v>
      </c>
      <c r="F1332">
        <v>5014209620</v>
      </c>
      <c r="G1332" s="276">
        <v>45608</v>
      </c>
      <c r="H1332" s="5">
        <v>20241105587989</v>
      </c>
      <c r="I1332">
        <v>26.849</v>
      </c>
      <c r="J1332" s="289" t="s">
        <v>287</v>
      </c>
      <c r="K1332" s="289" t="s">
        <v>3495</v>
      </c>
      <c r="L1332" s="289" t="s">
        <v>275</v>
      </c>
      <c r="M1332" s="289" t="s">
        <v>3496</v>
      </c>
      <c r="N1332" s="289" t="s">
        <v>1198</v>
      </c>
      <c r="O1332" s="289" t="s">
        <v>291</v>
      </c>
      <c r="P1332" s="289" t="str">
        <f>VLOOKUP(CAT_Details[[#This Row],[Delivery Bp Customer Code]],Table6[],2,0)</f>
        <v>DX01-L5</v>
      </c>
    </row>
    <row r="1333" spans="1:16" x14ac:dyDescent="0.25">
      <c r="A1333" s="289" t="s">
        <v>285</v>
      </c>
      <c r="B1333">
        <v>11</v>
      </c>
      <c r="C1333">
        <v>531</v>
      </c>
      <c r="D1333">
        <v>1.93</v>
      </c>
      <c r="E1333" s="289" t="s">
        <v>3497</v>
      </c>
      <c r="F1333">
        <v>5014209848</v>
      </c>
      <c r="G1333" s="276">
        <v>45608</v>
      </c>
      <c r="H1333" s="5">
        <v>20241105587875</v>
      </c>
      <c r="I1333">
        <v>3.6160000000000001</v>
      </c>
      <c r="J1333" s="289" t="s">
        <v>350</v>
      </c>
      <c r="K1333" s="289" t="s">
        <v>3498</v>
      </c>
      <c r="L1333" s="289" t="s">
        <v>275</v>
      </c>
      <c r="M1333" s="289" t="s">
        <v>374</v>
      </c>
      <c r="N1333" s="289" t="s">
        <v>378</v>
      </c>
      <c r="O1333" s="289" t="s">
        <v>291</v>
      </c>
      <c r="P1333" s="289" t="str">
        <f>VLOOKUP(CAT_Details[[#This Row],[Delivery Bp Customer Code]],Table6[],2,0)</f>
        <v>DX01-L5</v>
      </c>
    </row>
    <row r="1334" spans="1:16" x14ac:dyDescent="0.25">
      <c r="A1334" s="289" t="s">
        <v>285</v>
      </c>
      <c r="B1334">
        <v>6</v>
      </c>
      <c r="C1334">
        <v>514</v>
      </c>
      <c r="D1334">
        <v>1.8</v>
      </c>
      <c r="E1334" s="289" t="s">
        <v>3499</v>
      </c>
      <c r="F1334">
        <v>5014209865</v>
      </c>
      <c r="G1334" s="276">
        <v>45608</v>
      </c>
      <c r="H1334">
        <v>20241105587940</v>
      </c>
      <c r="I1334">
        <v>4.032</v>
      </c>
      <c r="J1334" s="289" t="s">
        <v>350</v>
      </c>
      <c r="K1334" s="289" t="s">
        <v>3500</v>
      </c>
      <c r="L1334" s="289" t="s">
        <v>275</v>
      </c>
      <c r="M1334" s="289" t="s">
        <v>374</v>
      </c>
      <c r="N1334" s="289" t="s">
        <v>430</v>
      </c>
      <c r="O1334" s="289" t="s">
        <v>291</v>
      </c>
      <c r="P1334" s="289" t="str">
        <f>VLOOKUP(CAT_Details[[#This Row],[Delivery Bp Customer Code]],Table6[],2,0)</f>
        <v>DX01-L5</v>
      </c>
    </row>
    <row r="1335" spans="1:16" x14ac:dyDescent="0.25">
      <c r="A1335" s="289" t="s">
        <v>285</v>
      </c>
      <c r="B1335">
        <v>112</v>
      </c>
      <c r="C1335">
        <v>4279.5200000000004</v>
      </c>
      <c r="D1335">
        <v>22.4</v>
      </c>
      <c r="E1335" s="289" t="s">
        <v>3501</v>
      </c>
      <c r="F1335">
        <v>5014209900</v>
      </c>
      <c r="G1335" s="276">
        <v>45608</v>
      </c>
      <c r="H1335">
        <v>20241105588093</v>
      </c>
      <c r="I1335">
        <v>46.771000000000001</v>
      </c>
      <c r="J1335" s="289" t="s">
        <v>287</v>
      </c>
      <c r="K1335" s="289" t="s">
        <v>3502</v>
      </c>
      <c r="L1335" s="289" t="s">
        <v>275</v>
      </c>
      <c r="M1335" s="289" t="s">
        <v>3496</v>
      </c>
      <c r="N1335" s="289" t="s">
        <v>1198</v>
      </c>
      <c r="O1335" s="289" t="s">
        <v>291</v>
      </c>
      <c r="P1335" s="289" t="str">
        <f>VLOOKUP(CAT_Details[[#This Row],[Delivery Bp Customer Code]],Table6[],2,0)</f>
        <v>DX01-L5</v>
      </c>
    </row>
    <row r="1336" spans="1:16" x14ac:dyDescent="0.25">
      <c r="A1336" s="289" t="s">
        <v>285</v>
      </c>
      <c r="B1336">
        <v>2</v>
      </c>
      <c r="C1336">
        <v>253</v>
      </c>
      <c r="D1336">
        <v>0.6</v>
      </c>
      <c r="E1336" s="289" t="s">
        <v>3503</v>
      </c>
      <c r="F1336">
        <v>5014209902</v>
      </c>
      <c r="G1336" s="276">
        <v>45608</v>
      </c>
      <c r="H1336" s="5">
        <v>20241104587290</v>
      </c>
      <c r="I1336">
        <v>1.3440000000000001</v>
      </c>
      <c r="J1336" s="289" t="s">
        <v>280</v>
      </c>
      <c r="K1336" s="289" t="s">
        <v>3504</v>
      </c>
      <c r="L1336" s="289" t="s">
        <v>275</v>
      </c>
      <c r="M1336" s="289" t="s">
        <v>3505</v>
      </c>
      <c r="N1336" s="289" t="s">
        <v>424</v>
      </c>
      <c r="O1336" s="289" t="s">
        <v>291</v>
      </c>
      <c r="P1336" s="289" t="str">
        <f>VLOOKUP(CAT_Details[[#This Row],[Delivery Bp Customer Code]],Table6[],2,0)</f>
        <v>DX01-L5</v>
      </c>
    </row>
    <row r="1337" spans="1:16" x14ac:dyDescent="0.25">
      <c r="A1337" s="289" t="s">
        <v>285</v>
      </c>
      <c r="B1337">
        <v>8</v>
      </c>
      <c r="C1337">
        <v>2520</v>
      </c>
      <c r="D1337">
        <v>1.85</v>
      </c>
      <c r="E1337" s="289" t="s">
        <v>3506</v>
      </c>
      <c r="F1337">
        <v>5014226071</v>
      </c>
      <c r="G1337" s="276">
        <v>45608</v>
      </c>
      <c r="H1337" s="5">
        <v>20241031585683</v>
      </c>
      <c r="I1337">
        <v>3.0939999999999999</v>
      </c>
      <c r="J1337" s="289" t="s">
        <v>294</v>
      </c>
      <c r="K1337" s="289" t="s">
        <v>3507</v>
      </c>
      <c r="L1337" s="289" t="s">
        <v>275</v>
      </c>
      <c r="M1337" s="289" t="s">
        <v>3305</v>
      </c>
      <c r="N1337" s="289" t="s">
        <v>394</v>
      </c>
      <c r="O1337" s="289" t="s">
        <v>291</v>
      </c>
      <c r="P1337" s="289" t="str">
        <f>VLOOKUP(CAT_Details[[#This Row],[Delivery Bp Customer Code]],Table6[],2,0)</f>
        <v>DX01-L5</v>
      </c>
    </row>
    <row r="1338" spans="1:16" x14ac:dyDescent="0.25">
      <c r="A1338" s="289" t="s">
        <v>521</v>
      </c>
      <c r="B1338">
        <v>2</v>
      </c>
      <c r="C1338">
        <v>1644</v>
      </c>
      <c r="D1338">
        <v>0.92</v>
      </c>
      <c r="E1338" s="289" t="s">
        <v>3508</v>
      </c>
      <c r="F1338">
        <v>5014194143</v>
      </c>
      <c r="G1338" s="276">
        <v>45608</v>
      </c>
      <c r="H1338">
        <v>20241104587005</v>
      </c>
      <c r="I1338">
        <v>2.2909999999999999</v>
      </c>
      <c r="J1338" s="289" t="s">
        <v>294</v>
      </c>
      <c r="K1338" s="289" t="s">
        <v>3509</v>
      </c>
      <c r="L1338" s="289" t="s">
        <v>275</v>
      </c>
      <c r="M1338" s="289" t="s">
        <v>3510</v>
      </c>
      <c r="N1338" s="289" t="s">
        <v>606</v>
      </c>
      <c r="O1338" s="289" t="s">
        <v>525</v>
      </c>
      <c r="P1338" s="289" t="str">
        <f>VLOOKUP(CAT_Details[[#This Row],[Delivery Bp Customer Code]],Table6[],2,0)</f>
        <v>No Loc</v>
      </c>
    </row>
    <row r="1339" spans="1:16" x14ac:dyDescent="0.25">
      <c r="A1339" s="289" t="s">
        <v>521</v>
      </c>
      <c r="B1339">
        <v>3</v>
      </c>
      <c r="C1339">
        <v>1048.98</v>
      </c>
      <c r="D1339">
        <v>1.2</v>
      </c>
      <c r="E1339" s="289" t="s">
        <v>3511</v>
      </c>
      <c r="F1339">
        <v>5014209864</v>
      </c>
      <c r="G1339" s="276">
        <v>45608</v>
      </c>
      <c r="H1339">
        <v>20241105587542</v>
      </c>
      <c r="I1339">
        <v>1.0369999999999999</v>
      </c>
      <c r="J1339" s="289" t="s">
        <v>350</v>
      </c>
      <c r="K1339" s="289" t="s">
        <v>3512</v>
      </c>
      <c r="L1339" s="289" t="s">
        <v>275</v>
      </c>
      <c r="M1339" s="289" t="s">
        <v>374</v>
      </c>
      <c r="N1339" s="289" t="s">
        <v>528</v>
      </c>
      <c r="O1339" s="289" t="s">
        <v>525</v>
      </c>
      <c r="P1339" s="289" t="str">
        <f>VLOOKUP(CAT_Details[[#This Row],[Delivery Bp Customer Code]],Table6[],2,0)</f>
        <v>No Loc</v>
      </c>
    </row>
    <row r="1340" spans="1:16" x14ac:dyDescent="0.25">
      <c r="A1340" s="289" t="s">
        <v>272</v>
      </c>
      <c r="B1340">
        <v>4</v>
      </c>
      <c r="C1340">
        <v>2220</v>
      </c>
      <c r="D1340">
        <v>3.2</v>
      </c>
      <c r="E1340" s="289" t="s">
        <v>3513</v>
      </c>
      <c r="F1340">
        <v>5014167088</v>
      </c>
      <c r="G1340" s="276">
        <v>45608</v>
      </c>
      <c r="H1340">
        <v>20241031585388</v>
      </c>
      <c r="I1340">
        <v>13.055999999999999</v>
      </c>
      <c r="J1340" s="289" t="s">
        <v>401</v>
      </c>
      <c r="K1340" s="289" t="s">
        <v>3514</v>
      </c>
      <c r="L1340" s="289" t="s">
        <v>275</v>
      </c>
      <c r="M1340" s="289" t="s">
        <v>3465</v>
      </c>
      <c r="N1340" s="289" t="s">
        <v>465</v>
      </c>
      <c r="O1340" s="289" t="s">
        <v>277</v>
      </c>
      <c r="P1340" s="289" t="str">
        <f>VLOOKUP(CAT_Details[[#This Row],[Delivery Bp Customer Code]],Table6[],2,0)</f>
        <v>U2-L5</v>
      </c>
    </row>
    <row r="1341" spans="1:16" x14ac:dyDescent="0.25">
      <c r="A1341" s="289" t="s">
        <v>272</v>
      </c>
      <c r="B1341">
        <v>4</v>
      </c>
      <c r="C1341">
        <v>492</v>
      </c>
      <c r="D1341">
        <v>0.8</v>
      </c>
      <c r="E1341" s="289" t="s">
        <v>3515</v>
      </c>
      <c r="F1341">
        <v>5014179789</v>
      </c>
      <c r="G1341" s="276">
        <v>45608</v>
      </c>
      <c r="H1341">
        <v>20241031585309</v>
      </c>
      <c r="I1341">
        <v>1.536</v>
      </c>
      <c r="J1341" s="289" t="s">
        <v>438</v>
      </c>
      <c r="K1341" s="289" t="s">
        <v>3516</v>
      </c>
      <c r="L1341" s="289" t="s">
        <v>275</v>
      </c>
      <c r="M1341" s="289" t="s">
        <v>3363</v>
      </c>
      <c r="N1341" s="289" t="s">
        <v>440</v>
      </c>
      <c r="O1341" s="289" t="s">
        <v>277</v>
      </c>
      <c r="P1341" s="289" t="str">
        <f>VLOOKUP(CAT_Details[[#This Row],[Delivery Bp Customer Code]],Table6[],2,0)</f>
        <v>U2-L5</v>
      </c>
    </row>
    <row r="1342" spans="1:16" x14ac:dyDescent="0.25">
      <c r="A1342" s="289" t="s">
        <v>272</v>
      </c>
      <c r="B1342">
        <v>52</v>
      </c>
      <c r="C1342">
        <v>1796</v>
      </c>
      <c r="D1342">
        <v>12.75</v>
      </c>
      <c r="E1342" s="289" t="s">
        <v>3517</v>
      </c>
      <c r="F1342">
        <v>5014180475</v>
      </c>
      <c r="G1342" s="276">
        <v>45608</v>
      </c>
      <c r="H1342">
        <v>20241028582627</v>
      </c>
      <c r="I1342">
        <v>29.916</v>
      </c>
      <c r="J1342" s="289" t="s">
        <v>280</v>
      </c>
      <c r="K1342" s="289" t="s">
        <v>3518</v>
      </c>
      <c r="L1342" s="289" t="s">
        <v>275</v>
      </c>
      <c r="M1342" s="289" t="s">
        <v>3519</v>
      </c>
      <c r="N1342" s="289" t="s">
        <v>1226</v>
      </c>
      <c r="O1342" s="289" t="s">
        <v>277</v>
      </c>
      <c r="P1342" s="289" t="str">
        <f>VLOOKUP(CAT_Details[[#This Row],[Delivery Bp Customer Code]],Table6[],2,0)</f>
        <v>U2-L5</v>
      </c>
    </row>
    <row r="1343" spans="1:16" x14ac:dyDescent="0.25">
      <c r="A1343" s="289" t="s">
        <v>272</v>
      </c>
      <c r="B1343">
        <v>16</v>
      </c>
      <c r="C1343">
        <v>6549.44</v>
      </c>
      <c r="D1343">
        <v>6.4</v>
      </c>
      <c r="E1343" s="289" t="s">
        <v>3520</v>
      </c>
      <c r="F1343">
        <v>5014193977</v>
      </c>
      <c r="G1343" s="276">
        <v>45608</v>
      </c>
      <c r="H1343">
        <v>20241104586702</v>
      </c>
      <c r="I1343">
        <v>8.7550000000000008</v>
      </c>
      <c r="J1343" s="289" t="s">
        <v>350</v>
      </c>
      <c r="K1343" s="289" t="s">
        <v>3521</v>
      </c>
      <c r="L1343" s="289" t="s">
        <v>275</v>
      </c>
      <c r="M1343" s="289" t="s">
        <v>3232</v>
      </c>
      <c r="N1343" s="289" t="s">
        <v>456</v>
      </c>
      <c r="O1343" s="289" t="s">
        <v>277</v>
      </c>
      <c r="P1343" s="289" t="str">
        <f>VLOOKUP(CAT_Details[[#This Row],[Delivery Bp Customer Code]],Table6[],2,0)</f>
        <v>U2-L5</v>
      </c>
    </row>
    <row r="1344" spans="1:16" x14ac:dyDescent="0.25">
      <c r="A1344" s="289" t="s">
        <v>272</v>
      </c>
      <c r="B1344">
        <v>1</v>
      </c>
      <c r="C1344">
        <v>51</v>
      </c>
      <c r="D1344">
        <v>0.22</v>
      </c>
      <c r="E1344" s="289" t="s">
        <v>3522</v>
      </c>
      <c r="F1344">
        <v>5014208800</v>
      </c>
      <c r="G1344" s="276">
        <v>45608</v>
      </c>
      <c r="H1344" s="5">
        <v>20241029583774</v>
      </c>
      <c r="I1344">
        <v>0.48399999999999999</v>
      </c>
      <c r="J1344" s="289" t="s">
        <v>350</v>
      </c>
      <c r="K1344" s="289" t="s">
        <v>3523</v>
      </c>
      <c r="L1344" s="289" t="s">
        <v>275</v>
      </c>
      <c r="M1344" s="289" t="s">
        <v>374</v>
      </c>
      <c r="N1344" s="289" t="s">
        <v>704</v>
      </c>
      <c r="O1344" s="289" t="s">
        <v>277</v>
      </c>
      <c r="P1344" s="289" t="str">
        <f>VLOOKUP(CAT_Details[[#This Row],[Delivery Bp Customer Code]],Table6[],2,0)</f>
        <v>U2-L5</v>
      </c>
    </row>
    <row r="1345" spans="1:16" x14ac:dyDescent="0.25">
      <c r="A1345" s="289" t="s">
        <v>272</v>
      </c>
      <c r="B1345">
        <v>20</v>
      </c>
      <c r="C1345">
        <v>1760</v>
      </c>
      <c r="D1345">
        <v>9.1999999999999993</v>
      </c>
      <c r="E1345" s="289" t="s">
        <v>3524</v>
      </c>
      <c r="F1345">
        <v>5014209303</v>
      </c>
      <c r="G1345" s="276">
        <v>45608</v>
      </c>
      <c r="H1345">
        <v>20241104586800</v>
      </c>
      <c r="I1345">
        <v>22.08</v>
      </c>
      <c r="J1345" s="289" t="s">
        <v>350</v>
      </c>
      <c r="K1345" s="289" t="s">
        <v>3525</v>
      </c>
      <c r="L1345" s="289" t="s">
        <v>275</v>
      </c>
      <c r="M1345" s="289" t="s">
        <v>3232</v>
      </c>
      <c r="N1345" s="289" t="s">
        <v>462</v>
      </c>
      <c r="O1345" s="289" t="s">
        <v>277</v>
      </c>
      <c r="P1345" s="289" t="str">
        <f>VLOOKUP(CAT_Details[[#This Row],[Delivery Bp Customer Code]],Table6[],2,0)</f>
        <v>U2-L5</v>
      </c>
    </row>
    <row r="1346" spans="1:16" x14ac:dyDescent="0.25">
      <c r="A1346" s="289" t="s">
        <v>272</v>
      </c>
      <c r="B1346">
        <v>4</v>
      </c>
      <c r="C1346">
        <v>400</v>
      </c>
      <c r="D1346">
        <v>0.62</v>
      </c>
      <c r="E1346" s="289" t="s">
        <v>3439</v>
      </c>
      <c r="F1346">
        <v>5014209925</v>
      </c>
      <c r="G1346" s="276">
        <v>45608</v>
      </c>
      <c r="H1346">
        <v>20241104587179</v>
      </c>
      <c r="I1346">
        <v>0.876</v>
      </c>
      <c r="J1346" s="289" t="s">
        <v>324</v>
      </c>
      <c r="K1346" s="289" t="s">
        <v>3526</v>
      </c>
      <c r="L1346" s="289" t="s">
        <v>275</v>
      </c>
      <c r="M1346" s="289" t="s">
        <v>3390</v>
      </c>
      <c r="N1346" s="289" t="s">
        <v>453</v>
      </c>
      <c r="O1346" s="289" t="s">
        <v>277</v>
      </c>
      <c r="P1346" s="289" t="str">
        <f>VLOOKUP(CAT_Details[[#This Row],[Delivery Bp Customer Code]],Table6[],2,0)</f>
        <v>U2-L5</v>
      </c>
    </row>
    <row r="1347" spans="1:16" x14ac:dyDescent="0.25">
      <c r="A1347" s="289" t="s">
        <v>272</v>
      </c>
      <c r="B1347">
        <v>1</v>
      </c>
      <c r="C1347">
        <v>55</v>
      </c>
      <c r="D1347">
        <v>0.47</v>
      </c>
      <c r="E1347" s="289" t="s">
        <v>3527</v>
      </c>
      <c r="F1347">
        <v>5014224051</v>
      </c>
      <c r="G1347" s="276">
        <v>45608</v>
      </c>
      <c r="H1347">
        <v>20241106588808</v>
      </c>
      <c r="I1347">
        <v>1.079</v>
      </c>
      <c r="J1347" s="289" t="s">
        <v>273</v>
      </c>
      <c r="K1347" s="289" t="s">
        <v>3528</v>
      </c>
      <c r="L1347" s="289" t="s">
        <v>275</v>
      </c>
      <c r="M1347" s="289" t="s">
        <v>3302</v>
      </c>
      <c r="N1347" s="289" t="s">
        <v>519</v>
      </c>
      <c r="O1347" s="289" t="s">
        <v>277</v>
      </c>
      <c r="P1347" s="289" t="str">
        <f>VLOOKUP(CAT_Details[[#This Row],[Delivery Bp Customer Code]],Table6[],2,0)</f>
        <v>U2-L5</v>
      </c>
    </row>
    <row r="1348" spans="1:16" x14ac:dyDescent="0.25">
      <c r="A1348" s="289" t="s">
        <v>272</v>
      </c>
      <c r="B1348">
        <v>1</v>
      </c>
      <c r="C1348">
        <v>12</v>
      </c>
      <c r="D1348">
        <v>0.08</v>
      </c>
      <c r="E1348" s="289" t="s">
        <v>3529</v>
      </c>
      <c r="F1348">
        <v>5014224172</v>
      </c>
      <c r="G1348" s="276">
        <v>45608</v>
      </c>
      <c r="H1348" s="5">
        <v>20241101586386</v>
      </c>
      <c r="I1348">
        <v>5.0999999999999997E-2</v>
      </c>
      <c r="J1348" s="289" t="s">
        <v>302</v>
      </c>
      <c r="K1348" s="289" t="s">
        <v>3530</v>
      </c>
      <c r="L1348" s="289" t="s">
        <v>275</v>
      </c>
      <c r="M1348" s="289" t="s">
        <v>3510</v>
      </c>
      <c r="N1348" s="289" t="s">
        <v>450</v>
      </c>
      <c r="O1348" s="289" t="s">
        <v>277</v>
      </c>
      <c r="P1348" s="289" t="str">
        <f>VLOOKUP(CAT_Details[[#This Row],[Delivery Bp Customer Code]],Table6[],2,0)</f>
        <v>U2-L5</v>
      </c>
    </row>
    <row r="1349" spans="1:16" x14ac:dyDescent="0.25">
      <c r="A1349" s="289" t="s">
        <v>278</v>
      </c>
      <c r="B1349">
        <v>35</v>
      </c>
      <c r="C1349">
        <v>6150</v>
      </c>
      <c r="D1349">
        <v>14</v>
      </c>
      <c r="E1349" s="289" t="s">
        <v>3531</v>
      </c>
      <c r="F1349">
        <v>5014209603</v>
      </c>
      <c r="G1349" s="276">
        <v>45609</v>
      </c>
      <c r="H1349">
        <v>20241104586961</v>
      </c>
      <c r="I1349">
        <v>33.6</v>
      </c>
      <c r="J1349" s="289" t="s">
        <v>324</v>
      </c>
      <c r="K1349" s="289" t="s">
        <v>3532</v>
      </c>
      <c r="L1349" s="289" t="s">
        <v>275</v>
      </c>
      <c r="M1349" s="289" t="s">
        <v>3533</v>
      </c>
      <c r="N1349" s="289" t="s">
        <v>343</v>
      </c>
      <c r="O1349" s="289" t="s">
        <v>498</v>
      </c>
      <c r="P1349" s="289" t="str">
        <f>VLOOKUP(CAT_Details[[#This Row],[Delivery Bp Customer Code]],Table6[],2,0)</f>
        <v>DK-BM01</v>
      </c>
    </row>
    <row r="1350" spans="1:16" x14ac:dyDescent="0.25">
      <c r="A1350" s="289" t="s">
        <v>278</v>
      </c>
      <c r="B1350">
        <v>9</v>
      </c>
      <c r="C1350">
        <v>2600</v>
      </c>
      <c r="D1350">
        <v>1.8</v>
      </c>
      <c r="E1350" s="289" t="s">
        <v>3534</v>
      </c>
      <c r="F1350">
        <v>5014209835</v>
      </c>
      <c r="G1350" s="276">
        <v>45609</v>
      </c>
      <c r="H1350">
        <v>20241104586752</v>
      </c>
      <c r="I1350">
        <v>2.16</v>
      </c>
      <c r="J1350" s="289" t="s">
        <v>324</v>
      </c>
      <c r="K1350" s="289" t="s">
        <v>3535</v>
      </c>
      <c r="L1350" s="289" t="s">
        <v>275</v>
      </c>
      <c r="M1350" s="289" t="s">
        <v>3536</v>
      </c>
      <c r="N1350" s="289" t="s">
        <v>336</v>
      </c>
      <c r="O1350" s="289" t="s">
        <v>498</v>
      </c>
      <c r="P1350" s="289" t="str">
        <f>VLOOKUP(CAT_Details[[#This Row],[Delivery Bp Customer Code]],Table6[],2,0)</f>
        <v>DK-BM01</v>
      </c>
    </row>
    <row r="1351" spans="1:16" x14ac:dyDescent="0.25">
      <c r="A1351" s="289" t="s">
        <v>278</v>
      </c>
      <c r="B1351">
        <v>1</v>
      </c>
      <c r="C1351">
        <v>177</v>
      </c>
      <c r="D1351">
        <v>0.4</v>
      </c>
      <c r="E1351" s="289" t="s">
        <v>3537</v>
      </c>
      <c r="F1351">
        <v>5014224651</v>
      </c>
      <c r="G1351" s="276">
        <v>45609</v>
      </c>
      <c r="H1351" s="5">
        <v>20241105587764</v>
      </c>
      <c r="I1351">
        <v>0.96</v>
      </c>
      <c r="J1351" s="289" t="s">
        <v>350</v>
      </c>
      <c r="K1351" s="289" t="s">
        <v>3538</v>
      </c>
      <c r="L1351" s="289" t="s">
        <v>275</v>
      </c>
      <c r="M1351" s="289" t="s">
        <v>3400</v>
      </c>
      <c r="N1351" s="289" t="s">
        <v>743</v>
      </c>
      <c r="O1351" s="289" t="s">
        <v>498</v>
      </c>
      <c r="P1351" s="289" t="str">
        <f>VLOOKUP(CAT_Details[[#This Row],[Delivery Bp Customer Code]],Table6[],2,0)</f>
        <v>DK-BM01</v>
      </c>
    </row>
    <row r="1352" spans="1:16" x14ac:dyDescent="0.25">
      <c r="A1352" s="289" t="s">
        <v>278</v>
      </c>
      <c r="B1352">
        <v>1</v>
      </c>
      <c r="C1352">
        <v>209.28</v>
      </c>
      <c r="D1352">
        <v>0.4</v>
      </c>
      <c r="E1352" s="289" t="s">
        <v>3539</v>
      </c>
      <c r="F1352">
        <v>5014252985</v>
      </c>
      <c r="G1352" s="276">
        <v>45609</v>
      </c>
      <c r="H1352">
        <v>20241107589795</v>
      </c>
      <c r="I1352">
        <v>0.96</v>
      </c>
      <c r="J1352" s="289" t="s">
        <v>273</v>
      </c>
      <c r="K1352" s="289" t="s">
        <v>3540</v>
      </c>
      <c r="L1352" s="289" t="s">
        <v>275</v>
      </c>
      <c r="M1352" s="289" t="s">
        <v>3541</v>
      </c>
      <c r="N1352" s="289" t="s">
        <v>493</v>
      </c>
      <c r="O1352" s="289" t="s">
        <v>498</v>
      </c>
      <c r="P1352" s="289" t="str">
        <f>VLOOKUP(CAT_Details[[#This Row],[Delivery Bp Customer Code]],Table6[],2,0)</f>
        <v>DK-BM01</v>
      </c>
    </row>
    <row r="1353" spans="1:16" x14ac:dyDescent="0.25">
      <c r="A1353" s="289" t="s">
        <v>278</v>
      </c>
      <c r="B1353">
        <v>1</v>
      </c>
      <c r="C1353">
        <v>488</v>
      </c>
      <c r="D1353">
        <v>0.4</v>
      </c>
      <c r="E1353" s="289" t="s">
        <v>3542</v>
      </c>
      <c r="F1353">
        <v>5014253069</v>
      </c>
      <c r="G1353" s="276">
        <v>45609</v>
      </c>
      <c r="H1353">
        <v>20241107590460</v>
      </c>
      <c r="I1353">
        <v>0.96</v>
      </c>
      <c r="J1353" s="289" t="s">
        <v>273</v>
      </c>
      <c r="K1353" s="289" t="s">
        <v>3543</v>
      </c>
      <c r="L1353" s="289" t="s">
        <v>275</v>
      </c>
      <c r="M1353" s="289" t="s">
        <v>3541</v>
      </c>
      <c r="N1353" s="289" t="s">
        <v>575</v>
      </c>
      <c r="O1353" s="289" t="s">
        <v>498</v>
      </c>
      <c r="P1353" s="289" t="str">
        <f>VLOOKUP(CAT_Details[[#This Row],[Delivery Bp Customer Code]],Table6[],2,0)</f>
        <v>DK-BM01</v>
      </c>
    </row>
    <row r="1354" spans="1:16" x14ac:dyDescent="0.25">
      <c r="A1354" s="289" t="s">
        <v>278</v>
      </c>
      <c r="B1354">
        <v>1</v>
      </c>
      <c r="C1354">
        <v>170.6</v>
      </c>
      <c r="D1354">
        <v>0.4</v>
      </c>
      <c r="E1354" s="289" t="s">
        <v>3544</v>
      </c>
      <c r="F1354">
        <v>5014253344</v>
      </c>
      <c r="G1354" s="276">
        <v>45609</v>
      </c>
      <c r="H1354">
        <v>20241107590482</v>
      </c>
      <c r="I1354">
        <v>0.96</v>
      </c>
      <c r="J1354" s="289" t="s">
        <v>273</v>
      </c>
      <c r="K1354" s="289" t="s">
        <v>3545</v>
      </c>
      <c r="L1354" s="289" t="s">
        <v>275</v>
      </c>
      <c r="M1354" s="289" t="s">
        <v>3541</v>
      </c>
      <c r="N1354" s="289" t="s">
        <v>493</v>
      </c>
      <c r="O1354" s="289" t="s">
        <v>498</v>
      </c>
      <c r="P1354" s="289" t="str">
        <f>VLOOKUP(CAT_Details[[#This Row],[Delivery Bp Customer Code]],Table6[],2,0)</f>
        <v>DK-BM01</v>
      </c>
    </row>
    <row r="1355" spans="1:16" x14ac:dyDescent="0.25">
      <c r="A1355" s="289" t="s">
        <v>75</v>
      </c>
      <c r="B1355">
        <v>4</v>
      </c>
      <c r="C1355">
        <v>432</v>
      </c>
      <c r="D1355">
        <v>1.37</v>
      </c>
      <c r="E1355" s="289" t="s">
        <v>3546</v>
      </c>
      <c r="F1355">
        <v>5014208906</v>
      </c>
      <c r="G1355" s="276">
        <v>45609</v>
      </c>
      <c r="H1355" s="5">
        <v>20241105587854</v>
      </c>
      <c r="I1355">
        <v>2.64</v>
      </c>
      <c r="J1355" s="289" t="s">
        <v>324</v>
      </c>
      <c r="K1355" s="289" t="s">
        <v>3547</v>
      </c>
      <c r="L1355" s="289" t="s">
        <v>275</v>
      </c>
      <c r="M1355" s="289" t="s">
        <v>3533</v>
      </c>
      <c r="N1355" s="289" t="s">
        <v>616</v>
      </c>
      <c r="O1355" s="289" t="s">
        <v>2173</v>
      </c>
      <c r="P1355" s="289" t="str">
        <f>VLOOKUP(CAT_Details[[#This Row],[Delivery Bp Customer Code]],Table6[],2,0)</f>
        <v>OYL1</v>
      </c>
    </row>
    <row r="1356" spans="1:16" x14ac:dyDescent="0.25">
      <c r="A1356" s="289" t="s">
        <v>75</v>
      </c>
      <c r="B1356">
        <v>1</v>
      </c>
      <c r="C1356">
        <v>587</v>
      </c>
      <c r="D1356">
        <v>0.4</v>
      </c>
      <c r="E1356" s="289" t="s">
        <v>3548</v>
      </c>
      <c r="F1356">
        <v>5014224251</v>
      </c>
      <c r="G1356" s="276">
        <v>45609</v>
      </c>
      <c r="H1356" s="5">
        <v>20241105588157</v>
      </c>
      <c r="I1356">
        <v>0.60499999999999998</v>
      </c>
      <c r="J1356" s="289" t="s">
        <v>324</v>
      </c>
      <c r="K1356" s="289" t="s">
        <v>3549</v>
      </c>
      <c r="L1356" s="289" t="s">
        <v>275</v>
      </c>
      <c r="M1356" s="289" t="s">
        <v>3550</v>
      </c>
      <c r="N1356" s="289" t="s">
        <v>3248</v>
      </c>
      <c r="O1356" s="289" t="s">
        <v>2173</v>
      </c>
      <c r="P1356" s="289" t="str">
        <f>VLOOKUP(CAT_Details[[#This Row],[Delivery Bp Customer Code]],Table6[],2,0)</f>
        <v>OYL1</v>
      </c>
    </row>
    <row r="1357" spans="1:16" x14ac:dyDescent="0.25">
      <c r="A1357" s="289" t="s">
        <v>75</v>
      </c>
      <c r="B1357">
        <v>1</v>
      </c>
      <c r="C1357">
        <v>145.4</v>
      </c>
      <c r="D1357">
        <v>0.2</v>
      </c>
      <c r="E1357" s="289" t="s">
        <v>3548</v>
      </c>
      <c r="F1357">
        <v>5014224261</v>
      </c>
      <c r="G1357" s="276">
        <v>45609</v>
      </c>
      <c r="H1357">
        <v>20241105588166</v>
      </c>
      <c r="I1357">
        <v>0.33600000000000002</v>
      </c>
      <c r="J1357" s="289" t="s">
        <v>324</v>
      </c>
      <c r="K1357" s="289" t="s">
        <v>3551</v>
      </c>
      <c r="L1357" s="289" t="s">
        <v>275</v>
      </c>
      <c r="M1357" s="289" t="s">
        <v>3550</v>
      </c>
      <c r="N1357" s="289" t="s">
        <v>3248</v>
      </c>
      <c r="O1357" s="289" t="s">
        <v>2173</v>
      </c>
      <c r="P1357" s="289" t="str">
        <f>VLOOKUP(CAT_Details[[#This Row],[Delivery Bp Customer Code]],Table6[],2,0)</f>
        <v>OYL1</v>
      </c>
    </row>
    <row r="1358" spans="1:16" x14ac:dyDescent="0.25">
      <c r="A1358" s="289" t="s">
        <v>75</v>
      </c>
      <c r="B1358">
        <v>1</v>
      </c>
      <c r="C1358">
        <v>2.5</v>
      </c>
      <c r="D1358">
        <v>0.04</v>
      </c>
      <c r="E1358" s="289" t="s">
        <v>3552</v>
      </c>
      <c r="F1358">
        <v>5014238761</v>
      </c>
      <c r="G1358" s="276">
        <v>45609</v>
      </c>
      <c r="H1358">
        <v>20241106589561</v>
      </c>
      <c r="I1358">
        <v>1.2999999999999999E-2</v>
      </c>
      <c r="J1358" s="289" t="s">
        <v>350</v>
      </c>
      <c r="K1358" s="289" t="s">
        <v>3553</v>
      </c>
      <c r="L1358" s="289" t="s">
        <v>275</v>
      </c>
      <c r="M1358" s="289" t="s">
        <v>3554</v>
      </c>
      <c r="N1358" s="289" t="s">
        <v>3555</v>
      </c>
      <c r="O1358" s="289" t="s">
        <v>2173</v>
      </c>
      <c r="P1358" s="289" t="str">
        <f>VLOOKUP(CAT_Details[[#This Row],[Delivery Bp Customer Code]],Table6[],2,0)</f>
        <v>OYL1</v>
      </c>
    </row>
    <row r="1359" spans="1:16" x14ac:dyDescent="0.25">
      <c r="A1359" s="289" t="s">
        <v>75</v>
      </c>
      <c r="B1359">
        <v>1</v>
      </c>
      <c r="C1359">
        <v>2.5</v>
      </c>
      <c r="D1359">
        <v>0.04</v>
      </c>
      <c r="E1359" s="289" t="s">
        <v>3552</v>
      </c>
      <c r="F1359">
        <v>5014245223</v>
      </c>
      <c r="G1359" s="276">
        <v>45609</v>
      </c>
      <c r="H1359" s="5">
        <v>20241106589561</v>
      </c>
      <c r="I1359">
        <v>1.2999999999999999E-2</v>
      </c>
      <c r="J1359" s="289" t="s">
        <v>350</v>
      </c>
      <c r="K1359" s="289" t="s">
        <v>3556</v>
      </c>
      <c r="L1359" s="289" t="s">
        <v>275</v>
      </c>
      <c r="M1359" s="289"/>
      <c r="N1359" s="289" t="s">
        <v>3555</v>
      </c>
      <c r="O1359" s="289" t="s">
        <v>2173</v>
      </c>
      <c r="P1359" s="289" t="str">
        <f>VLOOKUP(CAT_Details[[#This Row],[Delivery Bp Customer Code]],Table6[],2,0)</f>
        <v>OYL1</v>
      </c>
    </row>
    <row r="1360" spans="1:16" x14ac:dyDescent="0.25">
      <c r="A1360" s="289" t="s">
        <v>75</v>
      </c>
      <c r="B1360">
        <v>12</v>
      </c>
      <c r="C1360">
        <v>1260</v>
      </c>
      <c r="D1360">
        <v>4.8</v>
      </c>
      <c r="E1360" s="289" t="s">
        <v>3557</v>
      </c>
      <c r="F1360">
        <v>5014252927</v>
      </c>
      <c r="G1360" s="276">
        <v>45609</v>
      </c>
      <c r="H1360">
        <v>20241107590071</v>
      </c>
      <c r="I1360">
        <v>11.52</v>
      </c>
      <c r="J1360" s="289" t="s">
        <v>273</v>
      </c>
      <c r="K1360" s="289" t="s">
        <v>3558</v>
      </c>
      <c r="L1360" s="289" t="s">
        <v>275</v>
      </c>
      <c r="M1360" s="289" t="s">
        <v>3541</v>
      </c>
      <c r="N1360" s="289" t="s">
        <v>3559</v>
      </c>
      <c r="O1360" s="289" t="s">
        <v>2173</v>
      </c>
      <c r="P1360" s="289" t="str">
        <f>VLOOKUP(CAT_Details[[#This Row],[Delivery Bp Customer Code]],Table6[],2,0)</f>
        <v>OYL1</v>
      </c>
    </row>
    <row r="1361" spans="1:16" x14ac:dyDescent="0.25">
      <c r="A1361" s="289" t="s">
        <v>75</v>
      </c>
      <c r="B1361">
        <v>1</v>
      </c>
      <c r="C1361">
        <v>237</v>
      </c>
      <c r="D1361">
        <v>0.4</v>
      </c>
      <c r="E1361" s="289" t="s">
        <v>3560</v>
      </c>
      <c r="F1361">
        <v>5014253009</v>
      </c>
      <c r="G1361" s="276">
        <v>45609</v>
      </c>
      <c r="H1361">
        <v>20241107590127</v>
      </c>
      <c r="I1361">
        <v>0.96</v>
      </c>
      <c r="J1361" s="289" t="s">
        <v>273</v>
      </c>
      <c r="K1361" s="289" t="s">
        <v>3561</v>
      </c>
      <c r="L1361" s="289" t="s">
        <v>275</v>
      </c>
      <c r="M1361" s="289" t="s">
        <v>3562</v>
      </c>
      <c r="N1361" s="289" t="s">
        <v>3563</v>
      </c>
      <c r="O1361" s="289" t="s">
        <v>2173</v>
      </c>
      <c r="P1361" s="289" t="str">
        <f>VLOOKUP(CAT_Details[[#This Row],[Delivery Bp Customer Code]],Table6[],2,0)</f>
        <v>OYL1</v>
      </c>
    </row>
    <row r="1362" spans="1:16" x14ac:dyDescent="0.25">
      <c r="A1362" s="289" t="s">
        <v>75</v>
      </c>
      <c r="B1362">
        <v>1</v>
      </c>
      <c r="C1362">
        <v>5.8</v>
      </c>
      <c r="D1362">
        <v>0.03</v>
      </c>
      <c r="E1362" s="289" t="s">
        <v>3564</v>
      </c>
      <c r="F1362">
        <v>5014253050</v>
      </c>
      <c r="G1362" s="276">
        <v>45609</v>
      </c>
      <c r="H1362">
        <v>20241107589756</v>
      </c>
      <c r="I1362">
        <v>1.2E-2</v>
      </c>
      <c r="J1362" s="289" t="s">
        <v>273</v>
      </c>
      <c r="K1362" s="289" t="s">
        <v>3565</v>
      </c>
      <c r="L1362" s="289" t="s">
        <v>275</v>
      </c>
      <c r="M1362" s="289" t="s">
        <v>3541</v>
      </c>
      <c r="N1362" s="289" t="s">
        <v>2434</v>
      </c>
      <c r="O1362" s="289" t="s">
        <v>2173</v>
      </c>
      <c r="P1362" s="289" t="str">
        <f>VLOOKUP(CAT_Details[[#This Row],[Delivery Bp Customer Code]],Table6[],2,0)</f>
        <v>OYL1</v>
      </c>
    </row>
    <row r="1363" spans="1:16" x14ac:dyDescent="0.25">
      <c r="A1363" s="289" t="s">
        <v>3329</v>
      </c>
      <c r="B1363">
        <v>5</v>
      </c>
      <c r="C1363">
        <v>770</v>
      </c>
      <c r="D1363">
        <v>2</v>
      </c>
      <c r="E1363" s="289" t="s">
        <v>3566</v>
      </c>
      <c r="F1363">
        <v>5014209127</v>
      </c>
      <c r="G1363" s="276">
        <v>45609</v>
      </c>
      <c r="H1363">
        <v>20241104587013</v>
      </c>
      <c r="I1363">
        <v>5.3760000000000003</v>
      </c>
      <c r="J1363" s="289" t="s">
        <v>294</v>
      </c>
      <c r="K1363" s="289" t="s">
        <v>3567</v>
      </c>
      <c r="L1363" s="289" t="s">
        <v>275</v>
      </c>
      <c r="M1363" s="289" t="s">
        <v>3568</v>
      </c>
      <c r="N1363" s="289" t="s">
        <v>555</v>
      </c>
      <c r="O1363" s="289" t="s">
        <v>3337</v>
      </c>
      <c r="P1363" s="289">
        <f>VLOOKUP(CAT_Details[[#This Row],[Delivery Bp Customer Code]],Table6[],2,0)</f>
        <v>3401</v>
      </c>
    </row>
    <row r="1364" spans="1:16" x14ac:dyDescent="0.25">
      <c r="A1364" s="289" t="s">
        <v>3329</v>
      </c>
      <c r="B1364">
        <v>7</v>
      </c>
      <c r="C1364">
        <v>210</v>
      </c>
      <c r="D1364">
        <v>2.8</v>
      </c>
      <c r="E1364" s="289" t="s">
        <v>3569</v>
      </c>
      <c r="F1364">
        <v>5014209693</v>
      </c>
      <c r="G1364" s="276">
        <v>45609</v>
      </c>
      <c r="H1364">
        <v>20241104586819</v>
      </c>
      <c r="I1364">
        <v>6.72</v>
      </c>
      <c r="J1364" s="289" t="s">
        <v>324</v>
      </c>
      <c r="K1364" s="289" t="s">
        <v>3570</v>
      </c>
      <c r="L1364" s="289" t="s">
        <v>275</v>
      </c>
      <c r="M1364" s="289" t="s">
        <v>3533</v>
      </c>
      <c r="N1364" s="289" t="s">
        <v>3571</v>
      </c>
      <c r="O1364" s="289" t="s">
        <v>3337</v>
      </c>
      <c r="P1364" s="289">
        <f>VLOOKUP(CAT_Details[[#This Row],[Delivery Bp Customer Code]],Table6[],2,0)</f>
        <v>3401</v>
      </c>
    </row>
    <row r="1365" spans="1:16" x14ac:dyDescent="0.25">
      <c r="A1365" s="289" t="s">
        <v>3329</v>
      </c>
      <c r="B1365">
        <v>2</v>
      </c>
      <c r="C1365">
        <v>257.2</v>
      </c>
      <c r="D1365">
        <v>0.8</v>
      </c>
      <c r="E1365" s="289" t="s">
        <v>3572</v>
      </c>
      <c r="F1365">
        <v>5014224016</v>
      </c>
      <c r="G1365" s="276">
        <v>45609</v>
      </c>
      <c r="H1365">
        <v>20241106589063</v>
      </c>
      <c r="I1365">
        <v>1.728</v>
      </c>
      <c r="J1365" s="289" t="s">
        <v>350</v>
      </c>
      <c r="K1365" s="289" t="s">
        <v>3573</v>
      </c>
      <c r="L1365" s="289" t="s">
        <v>275</v>
      </c>
      <c r="M1365" s="289" t="s">
        <v>3426</v>
      </c>
      <c r="N1365" s="289" t="s">
        <v>625</v>
      </c>
      <c r="O1365" s="289" t="s">
        <v>3332</v>
      </c>
      <c r="P1365" s="289">
        <f>VLOOKUP(CAT_Details[[#This Row],[Delivery Bp Customer Code]],Table6[],2,0)</f>
        <v>3402</v>
      </c>
    </row>
    <row r="1366" spans="1:16" x14ac:dyDescent="0.25">
      <c r="A1366" s="289" t="s">
        <v>3329</v>
      </c>
      <c r="B1366">
        <v>1</v>
      </c>
      <c r="C1366">
        <v>15.42</v>
      </c>
      <c r="D1366">
        <v>0.14000000000000001</v>
      </c>
      <c r="E1366" s="289" t="s">
        <v>3574</v>
      </c>
      <c r="F1366">
        <v>5014224329</v>
      </c>
      <c r="G1366" s="276">
        <v>45609</v>
      </c>
      <c r="H1366">
        <v>20241031585686</v>
      </c>
      <c r="I1366">
        <v>0.105</v>
      </c>
      <c r="J1366" s="289" t="s">
        <v>350</v>
      </c>
      <c r="K1366" s="289" t="s">
        <v>3575</v>
      </c>
      <c r="L1366" s="289" t="s">
        <v>275</v>
      </c>
      <c r="M1366" s="289" t="s">
        <v>3452</v>
      </c>
      <c r="N1366" s="289" t="s">
        <v>3173</v>
      </c>
      <c r="O1366" s="289" t="s">
        <v>3332</v>
      </c>
      <c r="P1366" s="289">
        <f>VLOOKUP(CAT_Details[[#This Row],[Delivery Bp Customer Code]],Table6[],2,0)</f>
        <v>3402</v>
      </c>
    </row>
    <row r="1367" spans="1:16" x14ac:dyDescent="0.25">
      <c r="A1367" s="289" t="s">
        <v>3329</v>
      </c>
      <c r="B1367">
        <v>1</v>
      </c>
      <c r="C1367">
        <v>39</v>
      </c>
      <c r="D1367">
        <v>0.2</v>
      </c>
      <c r="E1367" s="289" t="s">
        <v>3576</v>
      </c>
      <c r="F1367">
        <v>5014224387</v>
      </c>
      <c r="G1367" s="276">
        <v>45609</v>
      </c>
      <c r="H1367">
        <v>20241030584119</v>
      </c>
      <c r="I1367">
        <v>0.35</v>
      </c>
      <c r="J1367" s="289" t="s">
        <v>350</v>
      </c>
      <c r="K1367" s="289" t="s">
        <v>3577</v>
      </c>
      <c r="L1367" s="289" t="s">
        <v>275</v>
      </c>
      <c r="M1367" s="289" t="s">
        <v>3578</v>
      </c>
      <c r="N1367" s="289" t="s">
        <v>704</v>
      </c>
      <c r="O1367" s="289" t="s">
        <v>3332</v>
      </c>
      <c r="P1367" s="289">
        <f>VLOOKUP(CAT_Details[[#This Row],[Delivery Bp Customer Code]],Table6[],2,0)</f>
        <v>3402</v>
      </c>
    </row>
    <row r="1368" spans="1:16" x14ac:dyDescent="0.25">
      <c r="A1368" s="289" t="s">
        <v>76</v>
      </c>
      <c r="B1368">
        <v>3</v>
      </c>
      <c r="C1368">
        <v>891.4</v>
      </c>
      <c r="D1368">
        <v>1.2</v>
      </c>
      <c r="E1368" s="289" t="s">
        <v>3579</v>
      </c>
      <c r="F1368">
        <v>5014224277</v>
      </c>
      <c r="G1368" s="276">
        <v>45609</v>
      </c>
      <c r="H1368" s="5">
        <v>20241106588915</v>
      </c>
      <c r="I1368">
        <v>2.6880000000000002</v>
      </c>
      <c r="J1368" s="289" t="s">
        <v>350</v>
      </c>
      <c r="K1368" s="289" t="s">
        <v>3580</v>
      </c>
      <c r="L1368" s="289" t="s">
        <v>275</v>
      </c>
      <c r="M1368" s="289" t="s">
        <v>3426</v>
      </c>
      <c r="N1368" s="289" t="s">
        <v>602</v>
      </c>
      <c r="O1368" s="289" t="s">
        <v>748</v>
      </c>
      <c r="P1368" s="289" t="str">
        <f>VLOOKUP(CAT_Details[[#This Row],[Delivery Bp Customer Code]],Table6[],2,0)</f>
        <v>No Loc</v>
      </c>
    </row>
    <row r="1369" spans="1:16" x14ac:dyDescent="0.25">
      <c r="A1369" s="289" t="s">
        <v>76</v>
      </c>
      <c r="B1369">
        <v>2</v>
      </c>
      <c r="C1369">
        <v>420</v>
      </c>
      <c r="D1369">
        <v>0.8</v>
      </c>
      <c r="E1369" s="289" t="s">
        <v>3581</v>
      </c>
      <c r="F1369">
        <v>5014224572</v>
      </c>
      <c r="G1369" s="276">
        <v>45609</v>
      </c>
      <c r="H1369" s="5">
        <v>20241106588820</v>
      </c>
      <c r="I1369">
        <v>1.92</v>
      </c>
      <c r="J1369" s="289" t="s">
        <v>350</v>
      </c>
      <c r="K1369" s="289" t="s">
        <v>3582</v>
      </c>
      <c r="L1369" s="289" t="s">
        <v>275</v>
      </c>
      <c r="M1369" s="289" t="s">
        <v>3578</v>
      </c>
      <c r="N1369" s="289" t="s">
        <v>357</v>
      </c>
      <c r="O1369" s="289" t="s">
        <v>748</v>
      </c>
      <c r="P1369" s="289" t="str">
        <f>VLOOKUP(CAT_Details[[#This Row],[Delivery Bp Customer Code]],Table6[],2,0)</f>
        <v>No Loc</v>
      </c>
    </row>
    <row r="1370" spans="1:16" x14ac:dyDescent="0.25">
      <c r="A1370" s="289" t="s">
        <v>76</v>
      </c>
      <c r="B1370">
        <v>2</v>
      </c>
      <c r="C1370">
        <v>554</v>
      </c>
      <c r="D1370">
        <v>0.8</v>
      </c>
      <c r="E1370" s="289" t="s">
        <v>3583</v>
      </c>
      <c r="F1370">
        <v>5014224885</v>
      </c>
      <c r="G1370" s="276">
        <v>45609</v>
      </c>
      <c r="H1370" s="5">
        <v>20241105588147</v>
      </c>
      <c r="I1370">
        <v>1.728</v>
      </c>
      <c r="J1370" s="289" t="s">
        <v>350</v>
      </c>
      <c r="K1370" s="289" t="s">
        <v>3584</v>
      </c>
      <c r="L1370" s="289" t="s">
        <v>275</v>
      </c>
      <c r="M1370" s="289" t="s">
        <v>3426</v>
      </c>
      <c r="N1370" s="289" t="s">
        <v>602</v>
      </c>
      <c r="O1370" s="289" t="s">
        <v>748</v>
      </c>
      <c r="P1370" s="289" t="str">
        <f>VLOOKUP(CAT_Details[[#This Row],[Delivery Bp Customer Code]],Table6[],2,0)</f>
        <v>No Loc</v>
      </c>
    </row>
    <row r="1371" spans="1:16" x14ac:dyDescent="0.25">
      <c r="A1371" s="289" t="s">
        <v>285</v>
      </c>
      <c r="B1371">
        <v>3</v>
      </c>
      <c r="C1371">
        <v>356</v>
      </c>
      <c r="D1371">
        <v>1</v>
      </c>
      <c r="E1371" s="289" t="s">
        <v>3585</v>
      </c>
      <c r="F1371">
        <v>5014193941</v>
      </c>
      <c r="G1371" s="276">
        <v>45609</v>
      </c>
      <c r="H1371">
        <v>20241030584423</v>
      </c>
      <c r="I1371">
        <v>2.1360000000000001</v>
      </c>
      <c r="J1371" s="289" t="s">
        <v>294</v>
      </c>
      <c r="K1371" s="289" t="s">
        <v>3586</v>
      </c>
      <c r="L1371" s="289" t="s">
        <v>275</v>
      </c>
      <c r="M1371" s="289" t="s">
        <v>3587</v>
      </c>
      <c r="N1371" s="289" t="s">
        <v>504</v>
      </c>
      <c r="O1371" s="289" t="s">
        <v>291</v>
      </c>
      <c r="P1371" s="289" t="str">
        <f>VLOOKUP(CAT_Details[[#This Row],[Delivery Bp Customer Code]],Table6[],2,0)</f>
        <v>DX01-L5</v>
      </c>
    </row>
    <row r="1372" spans="1:16" x14ac:dyDescent="0.25">
      <c r="A1372" s="289" t="s">
        <v>285</v>
      </c>
      <c r="B1372">
        <v>4</v>
      </c>
      <c r="C1372">
        <v>796</v>
      </c>
      <c r="D1372">
        <v>1.95</v>
      </c>
      <c r="E1372" s="289" t="s">
        <v>3588</v>
      </c>
      <c r="F1372">
        <v>5014193953</v>
      </c>
      <c r="G1372" s="276">
        <v>45609</v>
      </c>
      <c r="H1372">
        <v>20241104586968</v>
      </c>
      <c r="I1372">
        <v>4.2119999999999997</v>
      </c>
      <c r="J1372" s="289" t="s">
        <v>345</v>
      </c>
      <c r="K1372" s="289" t="s">
        <v>3589</v>
      </c>
      <c r="L1372" s="289" t="s">
        <v>275</v>
      </c>
      <c r="M1372" s="289" t="s">
        <v>3590</v>
      </c>
      <c r="N1372" s="289" t="s">
        <v>415</v>
      </c>
      <c r="O1372" s="289" t="s">
        <v>291</v>
      </c>
      <c r="P1372" s="289" t="str">
        <f>VLOOKUP(CAT_Details[[#This Row],[Delivery Bp Customer Code]],Table6[],2,0)</f>
        <v>DX01-L5</v>
      </c>
    </row>
    <row r="1373" spans="1:16" x14ac:dyDescent="0.25">
      <c r="A1373" s="289" t="s">
        <v>285</v>
      </c>
      <c r="B1373">
        <v>4</v>
      </c>
      <c r="C1373">
        <v>1800</v>
      </c>
      <c r="D1373">
        <v>2</v>
      </c>
      <c r="E1373" s="289" t="s">
        <v>3591</v>
      </c>
      <c r="F1373">
        <v>5014208818</v>
      </c>
      <c r="G1373" s="276">
        <v>45609</v>
      </c>
      <c r="H1373">
        <v>20241104587249</v>
      </c>
      <c r="I1373">
        <v>4.8</v>
      </c>
      <c r="J1373" s="289" t="s">
        <v>280</v>
      </c>
      <c r="K1373" s="289" t="s">
        <v>3592</v>
      </c>
      <c r="L1373" s="289" t="s">
        <v>275</v>
      </c>
      <c r="M1373" s="289" t="s">
        <v>3505</v>
      </c>
      <c r="N1373" s="289" t="s">
        <v>534</v>
      </c>
      <c r="O1373" s="289" t="s">
        <v>291</v>
      </c>
      <c r="P1373" s="289" t="str">
        <f>VLOOKUP(CAT_Details[[#This Row],[Delivery Bp Customer Code]],Table6[],2,0)</f>
        <v>DX01-L5</v>
      </c>
    </row>
    <row r="1374" spans="1:16" x14ac:dyDescent="0.25">
      <c r="A1374" s="289" t="s">
        <v>285</v>
      </c>
      <c r="B1374">
        <v>9</v>
      </c>
      <c r="C1374">
        <v>10350</v>
      </c>
      <c r="D1374">
        <v>3.6</v>
      </c>
      <c r="E1374" s="289" t="s">
        <v>3593</v>
      </c>
      <c r="F1374">
        <v>5014209608</v>
      </c>
      <c r="G1374" s="276">
        <v>45609</v>
      </c>
      <c r="H1374">
        <v>20241105587572</v>
      </c>
      <c r="I1374">
        <v>5.1840000000000002</v>
      </c>
      <c r="J1374" s="289" t="s">
        <v>324</v>
      </c>
      <c r="K1374" s="289" t="s">
        <v>3594</v>
      </c>
      <c r="L1374" s="289" t="s">
        <v>275</v>
      </c>
      <c r="M1374" s="289" t="s">
        <v>3536</v>
      </c>
      <c r="N1374" s="289" t="s">
        <v>333</v>
      </c>
      <c r="O1374" s="289" t="s">
        <v>291</v>
      </c>
      <c r="P1374" s="289" t="str">
        <f>VLOOKUP(CAT_Details[[#This Row],[Delivery Bp Customer Code]],Table6[],2,0)</f>
        <v>DX01-L5</v>
      </c>
    </row>
    <row r="1375" spans="1:16" x14ac:dyDescent="0.25">
      <c r="A1375" s="289" t="s">
        <v>285</v>
      </c>
      <c r="B1375">
        <v>15</v>
      </c>
      <c r="C1375">
        <v>2547</v>
      </c>
      <c r="D1375">
        <v>7.03</v>
      </c>
      <c r="E1375" s="289" t="s">
        <v>3595</v>
      </c>
      <c r="F1375">
        <v>5014224057</v>
      </c>
      <c r="G1375" s="276">
        <v>45609</v>
      </c>
      <c r="H1375">
        <v>20241105587983</v>
      </c>
      <c r="I1375">
        <v>15.109</v>
      </c>
      <c r="J1375" s="289" t="s">
        <v>350</v>
      </c>
      <c r="K1375" s="289" t="s">
        <v>3596</v>
      </c>
      <c r="L1375" s="289" t="s">
        <v>275</v>
      </c>
      <c r="M1375" s="289" t="s">
        <v>3578</v>
      </c>
      <c r="N1375" s="289" t="s">
        <v>357</v>
      </c>
      <c r="O1375" s="289" t="s">
        <v>291</v>
      </c>
      <c r="P1375" s="289" t="str">
        <f>VLOOKUP(CAT_Details[[#This Row],[Delivery Bp Customer Code]],Table6[],2,0)</f>
        <v>DX01-L5</v>
      </c>
    </row>
    <row r="1376" spans="1:16" x14ac:dyDescent="0.25">
      <c r="A1376" s="289" t="s">
        <v>285</v>
      </c>
      <c r="B1376">
        <v>2</v>
      </c>
      <c r="C1376">
        <v>44</v>
      </c>
      <c r="D1376">
        <v>0.13</v>
      </c>
      <c r="E1376" s="289" t="s">
        <v>3597</v>
      </c>
      <c r="F1376">
        <v>5014224248</v>
      </c>
      <c r="G1376" s="276">
        <v>45609</v>
      </c>
      <c r="H1376">
        <v>20241106588689</v>
      </c>
      <c r="I1376">
        <v>9.6000000000000002E-2</v>
      </c>
      <c r="J1376" s="289" t="s">
        <v>350</v>
      </c>
      <c r="K1376" s="289" t="s">
        <v>3598</v>
      </c>
      <c r="L1376" s="289" t="s">
        <v>275</v>
      </c>
      <c r="M1376" s="289" t="s">
        <v>3578</v>
      </c>
      <c r="N1376" s="289" t="s">
        <v>360</v>
      </c>
      <c r="O1376" s="289" t="s">
        <v>291</v>
      </c>
      <c r="P1376" s="289" t="str">
        <f>VLOOKUP(CAT_Details[[#This Row],[Delivery Bp Customer Code]],Table6[],2,0)</f>
        <v>DX01-L5</v>
      </c>
    </row>
    <row r="1377" spans="1:16" x14ac:dyDescent="0.25">
      <c r="A1377" s="289" t="s">
        <v>285</v>
      </c>
      <c r="B1377">
        <v>11</v>
      </c>
      <c r="C1377">
        <v>1320</v>
      </c>
      <c r="D1377">
        <v>4.4000000000000004</v>
      </c>
      <c r="E1377" s="289" t="s">
        <v>3599</v>
      </c>
      <c r="F1377">
        <v>5014224260</v>
      </c>
      <c r="G1377" s="276">
        <v>45609</v>
      </c>
      <c r="H1377" s="5">
        <v>20241106588817</v>
      </c>
      <c r="I1377">
        <v>10.56</v>
      </c>
      <c r="J1377" s="289" t="s">
        <v>350</v>
      </c>
      <c r="K1377" s="289" t="s">
        <v>3600</v>
      </c>
      <c r="L1377" s="289" t="s">
        <v>275</v>
      </c>
      <c r="M1377" s="289" t="s">
        <v>3426</v>
      </c>
      <c r="N1377" s="289" t="s">
        <v>353</v>
      </c>
      <c r="O1377" s="289" t="s">
        <v>291</v>
      </c>
      <c r="P1377" s="289" t="str">
        <f>VLOOKUP(CAT_Details[[#This Row],[Delivery Bp Customer Code]],Table6[],2,0)</f>
        <v>DX01-L5</v>
      </c>
    </row>
    <row r="1378" spans="1:16" x14ac:dyDescent="0.25">
      <c r="A1378" s="289" t="s">
        <v>285</v>
      </c>
      <c r="B1378">
        <v>25</v>
      </c>
      <c r="C1378">
        <v>4750</v>
      </c>
      <c r="D1378">
        <v>10</v>
      </c>
      <c r="E1378" s="289" t="s">
        <v>3601</v>
      </c>
      <c r="F1378">
        <v>5014224297</v>
      </c>
      <c r="G1378" s="276">
        <v>45609</v>
      </c>
      <c r="H1378">
        <v>20241107589709</v>
      </c>
      <c r="I1378">
        <v>24</v>
      </c>
      <c r="J1378" s="289" t="s">
        <v>350</v>
      </c>
      <c r="K1378" s="289" t="s">
        <v>3602</v>
      </c>
      <c r="L1378" s="289" t="s">
        <v>275</v>
      </c>
      <c r="M1378" s="289" t="s">
        <v>3400</v>
      </c>
      <c r="N1378" s="289" t="s">
        <v>818</v>
      </c>
      <c r="O1378" s="289" t="s">
        <v>291</v>
      </c>
      <c r="P1378" s="289" t="str">
        <f>VLOOKUP(CAT_Details[[#This Row],[Delivery Bp Customer Code]],Table6[],2,0)</f>
        <v>DX01-L5</v>
      </c>
    </row>
    <row r="1379" spans="1:16" x14ac:dyDescent="0.25">
      <c r="A1379" s="289" t="s">
        <v>285</v>
      </c>
      <c r="B1379">
        <v>2</v>
      </c>
      <c r="C1379">
        <v>248</v>
      </c>
      <c r="D1379">
        <v>0.8</v>
      </c>
      <c r="E1379" s="289" t="s">
        <v>3603</v>
      </c>
      <c r="F1379">
        <v>5014224467</v>
      </c>
      <c r="G1379" s="276">
        <v>45609</v>
      </c>
      <c r="H1379">
        <v>20241105587618</v>
      </c>
      <c r="I1379">
        <v>2.15</v>
      </c>
      <c r="J1379" s="289" t="s">
        <v>350</v>
      </c>
      <c r="K1379" s="289" t="s">
        <v>3604</v>
      </c>
      <c r="L1379" s="289" t="s">
        <v>275</v>
      </c>
      <c r="M1379" s="289" t="s">
        <v>3426</v>
      </c>
      <c r="N1379" s="289" t="s">
        <v>462</v>
      </c>
      <c r="O1379" s="289" t="s">
        <v>291</v>
      </c>
      <c r="P1379" s="289" t="str">
        <f>VLOOKUP(CAT_Details[[#This Row],[Delivery Bp Customer Code]],Table6[],2,0)</f>
        <v>DX01-L5</v>
      </c>
    </row>
    <row r="1380" spans="1:16" x14ac:dyDescent="0.25">
      <c r="A1380" s="289" t="s">
        <v>285</v>
      </c>
      <c r="B1380">
        <v>1</v>
      </c>
      <c r="C1380">
        <v>414</v>
      </c>
      <c r="D1380">
        <v>0.5</v>
      </c>
      <c r="E1380" s="289" t="s">
        <v>3605</v>
      </c>
      <c r="F1380">
        <v>5014224689</v>
      </c>
      <c r="G1380" s="276">
        <v>45609</v>
      </c>
      <c r="H1380" s="5">
        <v>20241106588893</v>
      </c>
      <c r="I1380">
        <v>1.2</v>
      </c>
      <c r="J1380" s="289" t="s">
        <v>350</v>
      </c>
      <c r="K1380" s="289" t="s">
        <v>3606</v>
      </c>
      <c r="L1380" s="289" t="s">
        <v>275</v>
      </c>
      <c r="M1380" s="289" t="s">
        <v>3578</v>
      </c>
      <c r="N1380" s="289" t="s">
        <v>381</v>
      </c>
      <c r="O1380" s="289" t="s">
        <v>291</v>
      </c>
      <c r="P1380" s="289" t="str">
        <f>VLOOKUP(CAT_Details[[#This Row],[Delivery Bp Customer Code]],Table6[],2,0)</f>
        <v>DX01-L5</v>
      </c>
    </row>
    <row r="1381" spans="1:16" x14ac:dyDescent="0.25">
      <c r="A1381" s="289" t="s">
        <v>285</v>
      </c>
      <c r="B1381">
        <v>2</v>
      </c>
      <c r="C1381">
        <v>824</v>
      </c>
      <c r="D1381">
        <v>1</v>
      </c>
      <c r="E1381" s="289" t="s">
        <v>3605</v>
      </c>
      <c r="F1381">
        <v>5014224690</v>
      </c>
      <c r="G1381" s="276">
        <v>45609</v>
      </c>
      <c r="H1381">
        <v>20241106588885</v>
      </c>
      <c r="I1381">
        <v>2.4</v>
      </c>
      <c r="J1381" s="289" t="s">
        <v>350</v>
      </c>
      <c r="K1381" s="289" t="s">
        <v>3607</v>
      </c>
      <c r="L1381" s="289" t="s">
        <v>275</v>
      </c>
      <c r="M1381" s="289" t="s">
        <v>3608</v>
      </c>
      <c r="N1381" s="289" t="s">
        <v>381</v>
      </c>
      <c r="O1381" s="289" t="s">
        <v>291</v>
      </c>
      <c r="P1381" s="289" t="str">
        <f>VLOOKUP(CAT_Details[[#This Row],[Delivery Bp Customer Code]],Table6[],2,0)</f>
        <v>DX01-L5</v>
      </c>
    </row>
    <row r="1382" spans="1:16" x14ac:dyDescent="0.25">
      <c r="A1382" s="289" t="s">
        <v>521</v>
      </c>
      <c r="B1382">
        <v>5</v>
      </c>
      <c r="C1382">
        <v>1749</v>
      </c>
      <c r="D1382">
        <v>2</v>
      </c>
      <c r="E1382" s="289" t="s">
        <v>3609</v>
      </c>
      <c r="F1382">
        <v>5014224633</v>
      </c>
      <c r="G1382" s="276">
        <v>45609</v>
      </c>
      <c r="H1382" s="5">
        <v>20241105587634</v>
      </c>
      <c r="I1382">
        <v>1.728</v>
      </c>
      <c r="J1382" s="289" t="s">
        <v>350</v>
      </c>
      <c r="K1382" s="289" t="s">
        <v>3610</v>
      </c>
      <c r="L1382" s="289" t="s">
        <v>275</v>
      </c>
      <c r="M1382" s="289" t="s">
        <v>374</v>
      </c>
      <c r="N1382" s="289" t="s">
        <v>528</v>
      </c>
      <c r="O1382" s="289" t="s">
        <v>525</v>
      </c>
      <c r="P1382" s="289" t="str">
        <f>VLOOKUP(CAT_Details[[#This Row],[Delivery Bp Customer Code]],Table6[],2,0)</f>
        <v>No Loc</v>
      </c>
    </row>
    <row r="1383" spans="1:16" x14ac:dyDescent="0.25">
      <c r="A1383" s="289" t="s">
        <v>272</v>
      </c>
      <c r="B1383">
        <v>5</v>
      </c>
      <c r="C1383">
        <v>1044</v>
      </c>
      <c r="D1383">
        <v>2</v>
      </c>
      <c r="E1383" s="289" t="s">
        <v>3566</v>
      </c>
      <c r="F1383">
        <v>5014209137</v>
      </c>
      <c r="G1383" s="276">
        <v>45609</v>
      </c>
      <c r="H1383">
        <v>20241104587037</v>
      </c>
      <c r="I1383">
        <v>5.3760000000000003</v>
      </c>
      <c r="J1383" s="289" t="s">
        <v>294</v>
      </c>
      <c r="K1383" s="289" t="s">
        <v>3611</v>
      </c>
      <c r="L1383" s="289" t="s">
        <v>275</v>
      </c>
      <c r="M1383" s="289" t="s">
        <v>3568</v>
      </c>
      <c r="N1383" s="289" t="s">
        <v>555</v>
      </c>
      <c r="O1383" s="289" t="s">
        <v>277</v>
      </c>
      <c r="P1383" s="289" t="str">
        <f>VLOOKUP(CAT_Details[[#This Row],[Delivery Bp Customer Code]],Table6[],2,0)</f>
        <v>U2-L5</v>
      </c>
    </row>
    <row r="1384" spans="1:16" x14ac:dyDescent="0.25">
      <c r="A1384" s="289" t="s">
        <v>272</v>
      </c>
      <c r="B1384">
        <v>2</v>
      </c>
      <c r="C1384">
        <v>364</v>
      </c>
      <c r="D1384">
        <v>0.59</v>
      </c>
      <c r="E1384" s="289" t="s">
        <v>3612</v>
      </c>
      <c r="F1384">
        <v>5014209307</v>
      </c>
      <c r="G1384" s="276">
        <v>45609</v>
      </c>
      <c r="H1384">
        <v>20241104586605</v>
      </c>
      <c r="I1384">
        <v>0.38200000000000001</v>
      </c>
      <c r="J1384" s="289" t="s">
        <v>1047</v>
      </c>
      <c r="K1384" s="289" t="s">
        <v>3613</v>
      </c>
      <c r="L1384" s="289" t="s">
        <v>275</v>
      </c>
      <c r="M1384" s="289" t="s">
        <v>3363</v>
      </c>
      <c r="N1384" s="289" t="s">
        <v>1049</v>
      </c>
      <c r="O1384" s="289" t="s">
        <v>277</v>
      </c>
      <c r="P1384" s="289" t="str">
        <f>VLOOKUP(CAT_Details[[#This Row],[Delivery Bp Customer Code]],Table6[],2,0)</f>
        <v>U2-L5</v>
      </c>
    </row>
    <row r="1385" spans="1:16" x14ac:dyDescent="0.25">
      <c r="A1385" s="289" t="s">
        <v>272</v>
      </c>
      <c r="B1385">
        <v>24</v>
      </c>
      <c r="C1385">
        <v>2400</v>
      </c>
      <c r="D1385">
        <v>9.6</v>
      </c>
      <c r="E1385" s="289" t="s">
        <v>3614</v>
      </c>
      <c r="F1385">
        <v>5014224272</v>
      </c>
      <c r="G1385" s="276">
        <v>45609</v>
      </c>
      <c r="H1385">
        <v>20241105588019</v>
      </c>
      <c r="I1385">
        <v>17.741</v>
      </c>
      <c r="J1385" s="289" t="s">
        <v>350</v>
      </c>
      <c r="K1385" s="289" t="s">
        <v>3615</v>
      </c>
      <c r="L1385" s="289" t="s">
        <v>275</v>
      </c>
      <c r="M1385" s="289" t="s">
        <v>3578</v>
      </c>
      <c r="N1385" s="289" t="s">
        <v>846</v>
      </c>
      <c r="O1385" s="289" t="s">
        <v>277</v>
      </c>
      <c r="P1385" s="289" t="str">
        <f>VLOOKUP(CAT_Details[[#This Row],[Delivery Bp Customer Code]],Table6[],2,0)</f>
        <v>U2-L5</v>
      </c>
    </row>
    <row r="1386" spans="1:16" x14ac:dyDescent="0.25">
      <c r="A1386" s="289" t="s">
        <v>278</v>
      </c>
      <c r="B1386">
        <v>2</v>
      </c>
      <c r="C1386">
        <v>1090</v>
      </c>
      <c r="D1386">
        <v>0.8</v>
      </c>
      <c r="E1386" s="289" t="s">
        <v>3616</v>
      </c>
      <c r="F1386">
        <v>5014209617</v>
      </c>
      <c r="G1386" s="276">
        <v>45610</v>
      </c>
      <c r="H1386">
        <v>20241104586672</v>
      </c>
      <c r="I1386">
        <v>1.728</v>
      </c>
      <c r="J1386" s="289" t="s">
        <v>294</v>
      </c>
      <c r="K1386" s="289" t="s">
        <v>3617</v>
      </c>
      <c r="L1386" s="289" t="s">
        <v>275</v>
      </c>
      <c r="M1386" s="289" t="s">
        <v>3510</v>
      </c>
      <c r="N1386" s="289" t="s">
        <v>2328</v>
      </c>
      <c r="O1386" s="289" t="s">
        <v>498</v>
      </c>
      <c r="P1386" s="289" t="str">
        <f>VLOOKUP(CAT_Details[[#This Row],[Delivery Bp Customer Code]],Table6[],2,0)</f>
        <v>DK-BM01</v>
      </c>
    </row>
    <row r="1387" spans="1:16" x14ac:dyDescent="0.25">
      <c r="A1387" s="289" t="s">
        <v>278</v>
      </c>
      <c r="B1387">
        <v>4</v>
      </c>
      <c r="C1387">
        <v>1640</v>
      </c>
      <c r="D1387">
        <v>1.6</v>
      </c>
      <c r="E1387" s="289" t="s">
        <v>3618</v>
      </c>
      <c r="F1387">
        <v>5014209679</v>
      </c>
      <c r="G1387" s="276">
        <v>45610</v>
      </c>
      <c r="H1387" s="5">
        <v>20241105587806</v>
      </c>
      <c r="I1387">
        <v>1.92</v>
      </c>
      <c r="J1387" s="289" t="s">
        <v>324</v>
      </c>
      <c r="K1387" s="289" t="s">
        <v>3619</v>
      </c>
      <c r="L1387" s="289" t="s">
        <v>275</v>
      </c>
      <c r="M1387" s="289" t="s">
        <v>3550</v>
      </c>
      <c r="N1387" s="289" t="s">
        <v>399</v>
      </c>
      <c r="O1387" s="289" t="s">
        <v>498</v>
      </c>
      <c r="P1387" s="289" t="str">
        <f>VLOOKUP(CAT_Details[[#This Row],[Delivery Bp Customer Code]],Table6[],2,0)</f>
        <v>DK-BM01</v>
      </c>
    </row>
    <row r="1388" spans="1:16" x14ac:dyDescent="0.25">
      <c r="A1388" s="289" t="s">
        <v>278</v>
      </c>
      <c r="B1388">
        <v>1</v>
      </c>
      <c r="C1388">
        <v>270</v>
      </c>
      <c r="D1388">
        <v>0.4</v>
      </c>
      <c r="E1388" s="289" t="s">
        <v>3620</v>
      </c>
      <c r="F1388">
        <v>5014224375</v>
      </c>
      <c r="G1388" s="276">
        <v>45610</v>
      </c>
      <c r="H1388">
        <v>20241106589585</v>
      </c>
      <c r="I1388">
        <v>0.57599999999999996</v>
      </c>
      <c r="J1388" s="289" t="s">
        <v>280</v>
      </c>
      <c r="K1388" s="289" t="s">
        <v>3621</v>
      </c>
      <c r="L1388" s="289" t="s">
        <v>275</v>
      </c>
      <c r="M1388" s="289" t="s">
        <v>3395</v>
      </c>
      <c r="N1388" s="289" t="s">
        <v>485</v>
      </c>
      <c r="O1388" s="289" t="s">
        <v>498</v>
      </c>
      <c r="P1388" s="289" t="str">
        <f>VLOOKUP(CAT_Details[[#This Row],[Delivery Bp Customer Code]],Table6[],2,0)</f>
        <v>DK-BM01</v>
      </c>
    </row>
    <row r="1389" spans="1:16" x14ac:dyDescent="0.25">
      <c r="A1389" s="289" t="s">
        <v>278</v>
      </c>
      <c r="B1389">
        <v>1</v>
      </c>
      <c r="C1389">
        <v>60</v>
      </c>
      <c r="D1389">
        <v>0.2</v>
      </c>
      <c r="E1389" s="289" t="s">
        <v>3622</v>
      </c>
      <c r="F1389">
        <v>5014238101</v>
      </c>
      <c r="G1389" s="276">
        <v>45610</v>
      </c>
      <c r="H1389">
        <v>20241105588191</v>
      </c>
      <c r="I1389">
        <v>0.182</v>
      </c>
      <c r="J1389" s="289" t="s">
        <v>350</v>
      </c>
      <c r="K1389" s="289" t="s">
        <v>3623</v>
      </c>
      <c r="L1389" s="289" t="s">
        <v>275</v>
      </c>
      <c r="M1389" s="289" t="s">
        <v>3452</v>
      </c>
      <c r="N1389" s="289" t="s">
        <v>482</v>
      </c>
      <c r="O1389" s="289" t="s">
        <v>498</v>
      </c>
      <c r="P1389" s="289" t="str">
        <f>VLOOKUP(CAT_Details[[#This Row],[Delivery Bp Customer Code]],Table6[],2,0)</f>
        <v>DK-BM01</v>
      </c>
    </row>
    <row r="1390" spans="1:16" x14ac:dyDescent="0.25">
      <c r="A1390" s="289" t="s">
        <v>278</v>
      </c>
      <c r="B1390">
        <v>1</v>
      </c>
      <c r="C1390">
        <v>550</v>
      </c>
      <c r="D1390">
        <v>0.4</v>
      </c>
      <c r="E1390" s="289" t="s">
        <v>3624</v>
      </c>
      <c r="F1390">
        <v>5014253353</v>
      </c>
      <c r="G1390" s="276">
        <v>45610</v>
      </c>
      <c r="H1390">
        <v>20241105588301</v>
      </c>
      <c r="I1390">
        <v>0.91200000000000003</v>
      </c>
      <c r="J1390" s="289" t="s">
        <v>280</v>
      </c>
      <c r="K1390" s="289" t="s">
        <v>3625</v>
      </c>
      <c r="L1390" s="289" t="s">
        <v>275</v>
      </c>
      <c r="M1390" s="289" t="s">
        <v>3626</v>
      </c>
      <c r="N1390" s="289" t="s">
        <v>1402</v>
      </c>
      <c r="O1390" s="289" t="s">
        <v>498</v>
      </c>
      <c r="P1390" s="289" t="str">
        <f>VLOOKUP(CAT_Details[[#This Row],[Delivery Bp Customer Code]],Table6[],2,0)</f>
        <v>DK-BM01</v>
      </c>
    </row>
    <row r="1391" spans="1:16" x14ac:dyDescent="0.25">
      <c r="A1391" s="289" t="s">
        <v>278</v>
      </c>
      <c r="B1391">
        <v>13</v>
      </c>
      <c r="C1391">
        <v>5330</v>
      </c>
      <c r="D1391">
        <v>5.2</v>
      </c>
      <c r="E1391" s="289" t="s">
        <v>3627</v>
      </c>
      <c r="F1391">
        <v>5014266537</v>
      </c>
      <c r="G1391" s="276">
        <v>45610</v>
      </c>
      <c r="H1391">
        <v>20241106588975</v>
      </c>
      <c r="I1391">
        <v>12.48</v>
      </c>
      <c r="J1391" s="289" t="s">
        <v>273</v>
      </c>
      <c r="K1391" s="289" t="s">
        <v>3628</v>
      </c>
      <c r="L1391" s="289" t="s">
        <v>275</v>
      </c>
      <c r="M1391" s="289" t="s">
        <v>3626</v>
      </c>
      <c r="N1391" s="289" t="s">
        <v>653</v>
      </c>
      <c r="O1391" s="289" t="s">
        <v>498</v>
      </c>
      <c r="P1391" s="289" t="str">
        <f>VLOOKUP(CAT_Details[[#This Row],[Delivery Bp Customer Code]],Table6[],2,0)</f>
        <v>DK-BM01</v>
      </c>
    </row>
    <row r="1392" spans="1:16" x14ac:dyDescent="0.25">
      <c r="A1392" s="289" t="s">
        <v>278</v>
      </c>
      <c r="B1392">
        <v>1</v>
      </c>
      <c r="C1392">
        <v>634.1</v>
      </c>
      <c r="D1392">
        <v>0.4</v>
      </c>
      <c r="E1392" s="289" t="s">
        <v>3629</v>
      </c>
      <c r="F1392">
        <v>5014266765</v>
      </c>
      <c r="G1392" s="276">
        <v>45610</v>
      </c>
      <c r="H1392">
        <v>20241106588904</v>
      </c>
      <c r="I1392">
        <v>0.72</v>
      </c>
      <c r="J1392" s="289" t="s">
        <v>273</v>
      </c>
      <c r="K1392" s="289" t="s">
        <v>3630</v>
      </c>
      <c r="L1392" s="289" t="s">
        <v>275</v>
      </c>
      <c r="M1392" s="289" t="s">
        <v>3562</v>
      </c>
      <c r="N1392" s="289" t="s">
        <v>2434</v>
      </c>
      <c r="O1392" s="289" t="s">
        <v>498</v>
      </c>
      <c r="P1392" s="289" t="str">
        <f>VLOOKUP(CAT_Details[[#This Row],[Delivery Bp Customer Code]],Table6[],2,0)</f>
        <v>DK-BM01</v>
      </c>
    </row>
    <row r="1393" spans="1:16" x14ac:dyDescent="0.25">
      <c r="A1393" s="289" t="s">
        <v>75</v>
      </c>
      <c r="B1393">
        <v>1</v>
      </c>
      <c r="C1393">
        <v>25</v>
      </c>
      <c r="D1393">
        <v>0.2</v>
      </c>
      <c r="E1393" s="289" t="s">
        <v>3631</v>
      </c>
      <c r="F1393">
        <v>5014224249</v>
      </c>
      <c r="G1393" s="276">
        <v>45610</v>
      </c>
      <c r="H1393">
        <v>20241104587119</v>
      </c>
      <c r="I1393">
        <v>0.24</v>
      </c>
      <c r="J1393" s="289" t="s">
        <v>324</v>
      </c>
      <c r="K1393" s="289" t="s">
        <v>3632</v>
      </c>
      <c r="L1393" s="289" t="s">
        <v>275</v>
      </c>
      <c r="M1393" s="289" t="s">
        <v>3533</v>
      </c>
      <c r="N1393" s="289" t="s">
        <v>562</v>
      </c>
      <c r="O1393" s="289" t="s">
        <v>2173</v>
      </c>
      <c r="P1393" s="289" t="str">
        <f>VLOOKUP(CAT_Details[[#This Row],[Delivery Bp Customer Code]],Table6[],2,0)</f>
        <v>OYL1</v>
      </c>
    </row>
    <row r="1394" spans="1:16" x14ac:dyDescent="0.25">
      <c r="A1394" s="289" t="s">
        <v>75</v>
      </c>
      <c r="B1394">
        <v>1</v>
      </c>
      <c r="C1394">
        <v>11</v>
      </c>
      <c r="D1394">
        <v>0.03</v>
      </c>
      <c r="E1394" s="289" t="s">
        <v>3633</v>
      </c>
      <c r="F1394">
        <v>5014224311</v>
      </c>
      <c r="G1394" s="276">
        <v>45610</v>
      </c>
      <c r="H1394">
        <v>20241105588456</v>
      </c>
      <c r="I1394">
        <v>1.2E-2</v>
      </c>
      <c r="J1394" s="289" t="s">
        <v>324</v>
      </c>
      <c r="K1394" s="289" t="s">
        <v>3634</v>
      </c>
      <c r="L1394" s="289" t="s">
        <v>275</v>
      </c>
      <c r="M1394" s="289" t="s">
        <v>3533</v>
      </c>
      <c r="N1394" s="289" t="s">
        <v>2727</v>
      </c>
      <c r="O1394" s="289" t="s">
        <v>2173</v>
      </c>
      <c r="P1394" s="289" t="str">
        <f>VLOOKUP(CAT_Details[[#This Row],[Delivery Bp Customer Code]],Table6[],2,0)</f>
        <v>OYL1</v>
      </c>
    </row>
    <row r="1395" spans="1:16" x14ac:dyDescent="0.25">
      <c r="A1395" s="289" t="s">
        <v>75</v>
      </c>
      <c r="B1395">
        <v>25</v>
      </c>
      <c r="C1395">
        <v>2349</v>
      </c>
      <c r="D1395">
        <v>6.98</v>
      </c>
      <c r="E1395" s="289" t="s">
        <v>3635</v>
      </c>
      <c r="F1395">
        <v>5014238584</v>
      </c>
      <c r="G1395" s="276">
        <v>45610</v>
      </c>
      <c r="H1395">
        <v>20241107590353</v>
      </c>
      <c r="I1395">
        <v>11.627000000000001</v>
      </c>
      <c r="J1395" s="289" t="s">
        <v>350</v>
      </c>
      <c r="K1395" s="289" t="s">
        <v>3636</v>
      </c>
      <c r="L1395" s="289" t="s">
        <v>275</v>
      </c>
      <c r="M1395" s="289" t="s">
        <v>3452</v>
      </c>
      <c r="N1395" s="289" t="s">
        <v>482</v>
      </c>
      <c r="O1395" s="289" t="s">
        <v>2173</v>
      </c>
      <c r="P1395" s="289" t="str">
        <f>VLOOKUP(CAT_Details[[#This Row],[Delivery Bp Customer Code]],Table6[],2,0)</f>
        <v>OYL1</v>
      </c>
    </row>
    <row r="1396" spans="1:16" x14ac:dyDescent="0.25">
      <c r="A1396" s="289" t="s">
        <v>75</v>
      </c>
      <c r="B1396">
        <v>5</v>
      </c>
      <c r="C1396">
        <v>122.5</v>
      </c>
      <c r="D1396">
        <v>0.46</v>
      </c>
      <c r="E1396" s="289" t="s">
        <v>3637</v>
      </c>
      <c r="F1396">
        <v>5014266291</v>
      </c>
      <c r="G1396" s="276">
        <v>45610</v>
      </c>
      <c r="H1396">
        <v>20241106589424</v>
      </c>
      <c r="I1396">
        <v>0.76400000000000001</v>
      </c>
      <c r="J1396" s="289" t="s">
        <v>302</v>
      </c>
      <c r="K1396" s="289" t="s">
        <v>3638</v>
      </c>
      <c r="L1396" s="289" t="s">
        <v>275</v>
      </c>
      <c r="M1396" s="289" t="s">
        <v>3639</v>
      </c>
      <c r="N1396" s="289" t="s">
        <v>450</v>
      </c>
      <c r="O1396" s="289" t="s">
        <v>2173</v>
      </c>
      <c r="P1396" s="289" t="str">
        <f>VLOOKUP(CAT_Details[[#This Row],[Delivery Bp Customer Code]],Table6[],2,0)</f>
        <v>OYL1</v>
      </c>
    </row>
    <row r="1397" spans="1:16" x14ac:dyDescent="0.25">
      <c r="A1397" s="289" t="s">
        <v>75</v>
      </c>
      <c r="B1397">
        <v>1</v>
      </c>
      <c r="C1397">
        <v>8</v>
      </c>
      <c r="D1397">
        <v>0.08</v>
      </c>
      <c r="E1397" s="289" t="s">
        <v>3640</v>
      </c>
      <c r="F1397">
        <v>5014266385</v>
      </c>
      <c r="G1397" s="276">
        <v>45610</v>
      </c>
      <c r="H1397">
        <v>20241108590976</v>
      </c>
      <c r="I1397">
        <v>2.7E-2</v>
      </c>
      <c r="J1397" s="289" t="s">
        <v>302</v>
      </c>
      <c r="K1397" s="289" t="s">
        <v>3641</v>
      </c>
      <c r="L1397" s="289" t="s">
        <v>275</v>
      </c>
      <c r="M1397" s="289" t="s">
        <v>3587</v>
      </c>
      <c r="N1397" s="289" t="s">
        <v>450</v>
      </c>
      <c r="O1397" s="289" t="s">
        <v>2173</v>
      </c>
      <c r="P1397" s="289" t="str">
        <f>VLOOKUP(CAT_Details[[#This Row],[Delivery Bp Customer Code]],Table6[],2,0)</f>
        <v>OYL1</v>
      </c>
    </row>
    <row r="1398" spans="1:16" x14ac:dyDescent="0.25">
      <c r="A1398" s="289" t="s">
        <v>75</v>
      </c>
      <c r="B1398">
        <v>1</v>
      </c>
      <c r="C1398">
        <v>2</v>
      </c>
      <c r="D1398">
        <v>0.03</v>
      </c>
      <c r="E1398" s="289" t="s">
        <v>3642</v>
      </c>
      <c r="F1398">
        <v>5014266681</v>
      </c>
      <c r="G1398" s="276">
        <v>45610</v>
      </c>
      <c r="H1398">
        <v>20241104587266</v>
      </c>
      <c r="I1398">
        <v>8.9999999999999993E-3</v>
      </c>
      <c r="J1398" s="289" t="s">
        <v>273</v>
      </c>
      <c r="K1398" s="289" t="s">
        <v>3643</v>
      </c>
      <c r="L1398" s="289" t="s">
        <v>275</v>
      </c>
      <c r="M1398" s="289"/>
      <c r="N1398" s="289" t="s">
        <v>2738</v>
      </c>
      <c r="O1398" s="289" t="s">
        <v>2173</v>
      </c>
      <c r="P1398" s="289" t="str">
        <f>VLOOKUP(CAT_Details[[#This Row],[Delivery Bp Customer Code]],Table6[],2,0)</f>
        <v>OYL1</v>
      </c>
    </row>
    <row r="1399" spans="1:16" x14ac:dyDescent="0.25">
      <c r="A1399" s="289" t="s">
        <v>75</v>
      </c>
      <c r="B1399">
        <v>1</v>
      </c>
      <c r="C1399">
        <v>159</v>
      </c>
      <c r="D1399">
        <v>0.4</v>
      </c>
      <c r="E1399" s="289" t="s">
        <v>3644</v>
      </c>
      <c r="F1399">
        <v>5014266871</v>
      </c>
      <c r="G1399" s="276">
        <v>45610</v>
      </c>
      <c r="H1399">
        <v>20241108591177</v>
      </c>
      <c r="I1399">
        <v>0.57599999999999996</v>
      </c>
      <c r="J1399" s="289" t="s">
        <v>273</v>
      </c>
      <c r="K1399" s="289" t="s">
        <v>3645</v>
      </c>
      <c r="L1399" s="289" t="s">
        <v>275</v>
      </c>
      <c r="M1399" s="289" t="s">
        <v>3562</v>
      </c>
      <c r="N1399" s="289" t="s">
        <v>2431</v>
      </c>
      <c r="O1399" s="289" t="s">
        <v>2173</v>
      </c>
      <c r="P1399" s="289" t="str">
        <f>VLOOKUP(CAT_Details[[#This Row],[Delivery Bp Customer Code]],Table6[],2,0)</f>
        <v>OYL1</v>
      </c>
    </row>
    <row r="1400" spans="1:16" x14ac:dyDescent="0.25">
      <c r="A1400" s="289" t="s">
        <v>3329</v>
      </c>
      <c r="B1400">
        <v>1</v>
      </c>
      <c r="C1400">
        <v>191.4</v>
      </c>
      <c r="D1400">
        <v>0.4</v>
      </c>
      <c r="E1400" s="289" t="s">
        <v>3646</v>
      </c>
      <c r="F1400">
        <v>5014223825</v>
      </c>
      <c r="G1400" s="276">
        <v>45610</v>
      </c>
      <c r="H1400">
        <v>20241105588129</v>
      </c>
      <c r="I1400">
        <v>0.624</v>
      </c>
      <c r="J1400" s="289" t="s">
        <v>324</v>
      </c>
      <c r="K1400" s="289" t="s">
        <v>3647</v>
      </c>
      <c r="L1400" s="289" t="s">
        <v>275</v>
      </c>
      <c r="M1400" s="289" t="s">
        <v>3533</v>
      </c>
      <c r="N1400" s="289" t="s">
        <v>3648</v>
      </c>
      <c r="O1400" s="289" t="s">
        <v>3332</v>
      </c>
      <c r="P1400" s="289">
        <f>VLOOKUP(CAT_Details[[#This Row],[Delivery Bp Customer Code]],Table6[],2,0)</f>
        <v>3402</v>
      </c>
    </row>
    <row r="1401" spans="1:16" x14ac:dyDescent="0.25">
      <c r="A1401" s="289" t="s">
        <v>3329</v>
      </c>
      <c r="B1401">
        <v>4</v>
      </c>
      <c r="C1401">
        <v>482</v>
      </c>
      <c r="D1401">
        <v>1.6</v>
      </c>
      <c r="E1401" s="289" t="s">
        <v>3649</v>
      </c>
      <c r="F1401">
        <v>5014238249</v>
      </c>
      <c r="G1401" s="276">
        <v>45610</v>
      </c>
      <c r="H1401" s="5">
        <v>20241105587775</v>
      </c>
      <c r="I1401">
        <v>3.706</v>
      </c>
      <c r="J1401" s="289" t="s">
        <v>350</v>
      </c>
      <c r="K1401" s="289" t="s">
        <v>3650</v>
      </c>
      <c r="L1401" s="289" t="s">
        <v>275</v>
      </c>
      <c r="M1401" s="289" t="s">
        <v>3578</v>
      </c>
      <c r="N1401" s="289" t="s">
        <v>1631</v>
      </c>
      <c r="O1401" s="289" t="s">
        <v>3332</v>
      </c>
      <c r="P1401" s="289">
        <f>VLOOKUP(CAT_Details[[#This Row],[Delivery Bp Customer Code]],Table6[],2,0)</f>
        <v>3402</v>
      </c>
    </row>
    <row r="1402" spans="1:16" x14ac:dyDescent="0.25">
      <c r="A1402" s="289" t="s">
        <v>3329</v>
      </c>
      <c r="B1402">
        <v>1</v>
      </c>
      <c r="C1402">
        <v>95.19</v>
      </c>
      <c r="D1402">
        <v>0.2</v>
      </c>
      <c r="E1402" s="289" t="s">
        <v>3651</v>
      </c>
      <c r="F1402">
        <v>5014238345</v>
      </c>
      <c r="G1402" s="276">
        <v>45610</v>
      </c>
      <c r="H1402">
        <v>20241106588857</v>
      </c>
      <c r="I1402">
        <v>0.38400000000000001</v>
      </c>
      <c r="J1402" s="289" t="s">
        <v>350</v>
      </c>
      <c r="K1402" s="289" t="s">
        <v>3652</v>
      </c>
      <c r="L1402" s="289" t="s">
        <v>275</v>
      </c>
      <c r="M1402" s="289" t="s">
        <v>3400</v>
      </c>
      <c r="N1402" s="289" t="s">
        <v>743</v>
      </c>
      <c r="O1402" s="289" t="s">
        <v>3332</v>
      </c>
      <c r="P1402" s="289">
        <f>VLOOKUP(CAT_Details[[#This Row],[Delivery Bp Customer Code]],Table6[],2,0)</f>
        <v>3402</v>
      </c>
    </row>
    <row r="1403" spans="1:16" x14ac:dyDescent="0.25">
      <c r="A1403" s="289" t="s">
        <v>3329</v>
      </c>
      <c r="B1403">
        <v>1</v>
      </c>
      <c r="C1403">
        <v>1</v>
      </c>
      <c r="D1403">
        <v>0.02</v>
      </c>
      <c r="E1403" s="289" t="s">
        <v>3653</v>
      </c>
      <c r="F1403">
        <v>5014238546</v>
      </c>
      <c r="G1403" s="276">
        <v>45610</v>
      </c>
      <c r="H1403">
        <v>20241031585423</v>
      </c>
      <c r="I1403">
        <v>3.0000000000000001E-3</v>
      </c>
      <c r="J1403" s="289" t="s">
        <v>350</v>
      </c>
      <c r="K1403" s="289" t="s">
        <v>3654</v>
      </c>
      <c r="L1403" s="289" t="s">
        <v>275</v>
      </c>
      <c r="M1403" s="289" t="s">
        <v>3655</v>
      </c>
      <c r="N1403" s="289" t="s">
        <v>3656</v>
      </c>
      <c r="O1403" s="289" t="s">
        <v>3332</v>
      </c>
      <c r="P1403" s="289">
        <f>VLOOKUP(CAT_Details[[#This Row],[Delivery Bp Customer Code]],Table6[],2,0)</f>
        <v>3402</v>
      </c>
    </row>
    <row r="1404" spans="1:16" x14ac:dyDescent="0.25">
      <c r="A1404" s="289" t="s">
        <v>3329</v>
      </c>
      <c r="B1404">
        <v>3</v>
      </c>
      <c r="C1404">
        <v>303</v>
      </c>
      <c r="D1404">
        <v>1.2</v>
      </c>
      <c r="E1404" s="289" t="s">
        <v>3657</v>
      </c>
      <c r="F1404">
        <v>5014238553</v>
      </c>
      <c r="G1404" s="276">
        <v>45610</v>
      </c>
      <c r="H1404">
        <v>20241106589340</v>
      </c>
      <c r="I1404">
        <v>2.5539999999999998</v>
      </c>
      <c r="J1404" s="289" t="s">
        <v>350</v>
      </c>
      <c r="K1404" s="289" t="s">
        <v>3658</v>
      </c>
      <c r="L1404" s="289" t="s">
        <v>275</v>
      </c>
      <c r="M1404" s="289" t="s">
        <v>3578</v>
      </c>
      <c r="N1404" s="289" t="s">
        <v>1631</v>
      </c>
      <c r="O1404" s="289" t="s">
        <v>3332</v>
      </c>
      <c r="P1404" s="289">
        <f>VLOOKUP(CAT_Details[[#This Row],[Delivery Bp Customer Code]],Table6[],2,0)</f>
        <v>3402</v>
      </c>
    </row>
    <row r="1405" spans="1:16" x14ac:dyDescent="0.25">
      <c r="A1405" s="289" t="s">
        <v>3329</v>
      </c>
      <c r="B1405">
        <v>1</v>
      </c>
      <c r="C1405">
        <v>45</v>
      </c>
      <c r="D1405">
        <v>0.2</v>
      </c>
      <c r="E1405" s="289" t="s">
        <v>3659</v>
      </c>
      <c r="F1405">
        <v>5014238577</v>
      </c>
      <c r="G1405" s="276">
        <v>45610</v>
      </c>
      <c r="H1405">
        <v>20241104586660</v>
      </c>
      <c r="I1405">
        <v>0.40799999999999997</v>
      </c>
      <c r="J1405" s="289" t="s">
        <v>350</v>
      </c>
      <c r="K1405" s="289" t="s">
        <v>3660</v>
      </c>
      <c r="L1405" s="289" t="s">
        <v>275</v>
      </c>
      <c r="M1405" s="289" t="s">
        <v>3400</v>
      </c>
      <c r="N1405" s="289" t="s">
        <v>3661</v>
      </c>
      <c r="O1405" s="289" t="s">
        <v>3332</v>
      </c>
      <c r="P1405" s="289">
        <f>VLOOKUP(CAT_Details[[#This Row],[Delivery Bp Customer Code]],Table6[],2,0)</f>
        <v>3402</v>
      </c>
    </row>
    <row r="1406" spans="1:16" x14ac:dyDescent="0.25">
      <c r="A1406" s="289" t="s">
        <v>3329</v>
      </c>
      <c r="B1406">
        <v>27</v>
      </c>
      <c r="C1406">
        <v>303</v>
      </c>
      <c r="D1406">
        <v>1.8</v>
      </c>
      <c r="E1406" s="289" t="s">
        <v>3662</v>
      </c>
      <c r="F1406">
        <v>5014238753</v>
      </c>
      <c r="G1406" s="276">
        <v>45610</v>
      </c>
      <c r="H1406" s="5">
        <v>20241107589877</v>
      </c>
      <c r="I1406">
        <v>1.1399999999999999</v>
      </c>
      <c r="J1406" s="289" t="s">
        <v>350</v>
      </c>
      <c r="K1406" s="289" t="s">
        <v>3663</v>
      </c>
      <c r="L1406" s="289" t="s">
        <v>275</v>
      </c>
      <c r="M1406" s="289" t="s">
        <v>3400</v>
      </c>
      <c r="N1406" s="289" t="s">
        <v>446</v>
      </c>
      <c r="O1406" s="289" t="s">
        <v>3332</v>
      </c>
      <c r="P1406" s="289">
        <f>VLOOKUP(CAT_Details[[#This Row],[Delivery Bp Customer Code]],Table6[],2,0)</f>
        <v>3402</v>
      </c>
    </row>
    <row r="1407" spans="1:16" x14ac:dyDescent="0.25">
      <c r="A1407" s="289" t="s">
        <v>3329</v>
      </c>
      <c r="B1407">
        <v>1</v>
      </c>
      <c r="C1407">
        <v>1</v>
      </c>
      <c r="D1407">
        <v>0.02</v>
      </c>
      <c r="E1407" s="289" t="s">
        <v>3653</v>
      </c>
      <c r="F1407">
        <v>5014245191</v>
      </c>
      <c r="G1407" s="276">
        <v>45610</v>
      </c>
      <c r="H1407">
        <v>20241031585423</v>
      </c>
      <c r="I1407">
        <v>3.0000000000000001E-3</v>
      </c>
      <c r="J1407" s="289" t="s">
        <v>350</v>
      </c>
      <c r="K1407" s="289" t="s">
        <v>3664</v>
      </c>
      <c r="L1407" s="289" t="s">
        <v>275</v>
      </c>
      <c r="M1407" s="289"/>
      <c r="N1407" s="289" t="s">
        <v>3656</v>
      </c>
      <c r="O1407" s="289" t="s">
        <v>3332</v>
      </c>
      <c r="P1407" s="289">
        <f>VLOOKUP(CAT_Details[[#This Row],[Delivery Bp Customer Code]],Table6[],2,0)</f>
        <v>3402</v>
      </c>
    </row>
    <row r="1408" spans="1:16" x14ac:dyDescent="0.25">
      <c r="A1408" s="289" t="s">
        <v>76</v>
      </c>
      <c r="B1408">
        <v>1</v>
      </c>
      <c r="C1408">
        <v>25</v>
      </c>
      <c r="D1408">
        <v>0.4</v>
      </c>
      <c r="E1408" s="289" t="s">
        <v>3665</v>
      </c>
      <c r="F1408">
        <v>5014208358</v>
      </c>
      <c r="G1408" s="276">
        <v>45610</v>
      </c>
      <c r="H1408" s="5">
        <v>20241106588663</v>
      </c>
      <c r="I1408">
        <v>0.48</v>
      </c>
      <c r="J1408" s="289" t="s">
        <v>383</v>
      </c>
      <c r="K1408" s="289" t="s">
        <v>3666</v>
      </c>
      <c r="L1408" s="289" t="s">
        <v>275</v>
      </c>
      <c r="M1408" s="289"/>
      <c r="N1408" s="289" t="s">
        <v>609</v>
      </c>
      <c r="O1408" s="289" t="s">
        <v>748</v>
      </c>
      <c r="P1408" s="289" t="str">
        <f>VLOOKUP(CAT_Details[[#This Row],[Delivery Bp Customer Code]],Table6[],2,0)</f>
        <v>No Loc</v>
      </c>
    </row>
    <row r="1409" spans="1:16" x14ac:dyDescent="0.25">
      <c r="A1409" s="289" t="s">
        <v>76</v>
      </c>
      <c r="B1409">
        <v>7</v>
      </c>
      <c r="C1409">
        <v>665</v>
      </c>
      <c r="D1409">
        <v>2.2000000000000002</v>
      </c>
      <c r="E1409" s="289" t="s">
        <v>3667</v>
      </c>
      <c r="F1409">
        <v>5014224379</v>
      </c>
      <c r="G1409" s="276">
        <v>45610</v>
      </c>
      <c r="H1409">
        <v>20241105588422</v>
      </c>
      <c r="I1409">
        <v>3.5049999999999999</v>
      </c>
      <c r="J1409" s="289" t="s">
        <v>324</v>
      </c>
      <c r="K1409" s="289" t="s">
        <v>3668</v>
      </c>
      <c r="L1409" s="289" t="s">
        <v>275</v>
      </c>
      <c r="M1409" s="289" t="s">
        <v>3533</v>
      </c>
      <c r="N1409" s="289" t="s">
        <v>1160</v>
      </c>
      <c r="O1409" s="289" t="s">
        <v>748</v>
      </c>
      <c r="P1409" s="289" t="str">
        <f>VLOOKUP(CAT_Details[[#This Row],[Delivery Bp Customer Code]],Table6[],2,0)</f>
        <v>No Loc</v>
      </c>
    </row>
    <row r="1410" spans="1:16" x14ac:dyDescent="0.25">
      <c r="A1410" s="289" t="s">
        <v>76</v>
      </c>
      <c r="B1410">
        <v>5</v>
      </c>
      <c r="C1410">
        <v>1260</v>
      </c>
      <c r="D1410">
        <v>1.6</v>
      </c>
      <c r="E1410" s="289" t="s">
        <v>3669</v>
      </c>
      <c r="F1410">
        <v>5014224543</v>
      </c>
      <c r="G1410" s="276">
        <v>45610</v>
      </c>
      <c r="H1410">
        <v>20241105587799</v>
      </c>
      <c r="I1410">
        <v>1.728</v>
      </c>
      <c r="J1410" s="289" t="s">
        <v>324</v>
      </c>
      <c r="K1410" s="289" t="s">
        <v>3670</v>
      </c>
      <c r="L1410" s="289" t="s">
        <v>275</v>
      </c>
      <c r="M1410" s="289" t="s">
        <v>3536</v>
      </c>
      <c r="N1410" s="289" t="s">
        <v>508</v>
      </c>
      <c r="O1410" s="289" t="s">
        <v>748</v>
      </c>
      <c r="P1410" s="289" t="str">
        <f>VLOOKUP(CAT_Details[[#This Row],[Delivery Bp Customer Code]],Table6[],2,0)</f>
        <v>No Loc</v>
      </c>
    </row>
    <row r="1411" spans="1:16" x14ac:dyDescent="0.25">
      <c r="A1411" s="289" t="s">
        <v>76</v>
      </c>
      <c r="B1411">
        <v>1</v>
      </c>
      <c r="C1411">
        <v>9</v>
      </c>
      <c r="D1411">
        <v>0.13</v>
      </c>
      <c r="E1411" s="289" t="s">
        <v>3671</v>
      </c>
      <c r="F1411">
        <v>5014224601</v>
      </c>
      <c r="G1411" s="276">
        <v>45610</v>
      </c>
      <c r="H1411">
        <v>20241105587586</v>
      </c>
      <c r="I1411">
        <v>0.06</v>
      </c>
      <c r="J1411" s="289" t="s">
        <v>294</v>
      </c>
      <c r="K1411" s="289" t="s">
        <v>3672</v>
      </c>
      <c r="L1411" s="289" t="s">
        <v>275</v>
      </c>
      <c r="M1411" s="289" t="s">
        <v>3673</v>
      </c>
      <c r="N1411" s="289" t="s">
        <v>769</v>
      </c>
      <c r="O1411" s="289" t="s">
        <v>748</v>
      </c>
      <c r="P1411" s="289" t="str">
        <f>VLOOKUP(CAT_Details[[#This Row],[Delivery Bp Customer Code]],Table6[],2,0)</f>
        <v>No Loc</v>
      </c>
    </row>
    <row r="1412" spans="1:16" x14ac:dyDescent="0.25">
      <c r="A1412" s="289" t="s">
        <v>76</v>
      </c>
      <c r="B1412">
        <v>1</v>
      </c>
      <c r="C1412">
        <v>7</v>
      </c>
      <c r="D1412">
        <v>0.11</v>
      </c>
      <c r="E1412" s="289" t="s">
        <v>3674</v>
      </c>
      <c r="F1412">
        <v>5014252992</v>
      </c>
      <c r="G1412" s="276">
        <v>45610</v>
      </c>
      <c r="H1412" s="5">
        <v>20241108590754</v>
      </c>
      <c r="I1412">
        <v>4.9000000000000002E-2</v>
      </c>
      <c r="J1412" s="289" t="s">
        <v>350</v>
      </c>
      <c r="K1412" s="289" t="s">
        <v>3675</v>
      </c>
      <c r="L1412" s="289" t="s">
        <v>275</v>
      </c>
      <c r="M1412" s="289" t="s">
        <v>3423</v>
      </c>
      <c r="N1412" s="289" t="s">
        <v>3676</v>
      </c>
      <c r="O1412" s="289" t="s">
        <v>748</v>
      </c>
      <c r="P1412" s="289" t="str">
        <f>VLOOKUP(CAT_Details[[#This Row],[Delivery Bp Customer Code]],Table6[],2,0)</f>
        <v>No Loc</v>
      </c>
    </row>
    <row r="1413" spans="1:16" x14ac:dyDescent="0.25">
      <c r="A1413" s="289" t="s">
        <v>76</v>
      </c>
      <c r="B1413">
        <v>1</v>
      </c>
      <c r="C1413">
        <v>50</v>
      </c>
      <c r="D1413">
        <v>0.4</v>
      </c>
      <c r="E1413" s="289" t="s">
        <v>3677</v>
      </c>
      <c r="F1413">
        <v>5014253147</v>
      </c>
      <c r="G1413" s="276">
        <v>45610</v>
      </c>
      <c r="H1413">
        <v>20241106588790</v>
      </c>
      <c r="I1413">
        <v>0.57599999999999996</v>
      </c>
      <c r="J1413" s="289" t="s">
        <v>280</v>
      </c>
      <c r="K1413" s="289" t="s">
        <v>3678</v>
      </c>
      <c r="L1413" s="289" t="s">
        <v>275</v>
      </c>
      <c r="M1413" s="289" t="s">
        <v>3395</v>
      </c>
      <c r="N1413" s="289" t="s">
        <v>411</v>
      </c>
      <c r="O1413" s="289" t="s">
        <v>748</v>
      </c>
      <c r="P1413" s="289" t="str">
        <f>VLOOKUP(CAT_Details[[#This Row],[Delivery Bp Customer Code]],Table6[],2,0)</f>
        <v>No Loc</v>
      </c>
    </row>
    <row r="1414" spans="1:16" x14ac:dyDescent="0.25">
      <c r="A1414" s="289" t="s">
        <v>285</v>
      </c>
      <c r="B1414">
        <v>11</v>
      </c>
      <c r="C1414">
        <v>1001</v>
      </c>
      <c r="D1414">
        <v>4.4000000000000004</v>
      </c>
      <c r="E1414" s="289" t="s">
        <v>3679</v>
      </c>
      <c r="F1414">
        <v>5014208844</v>
      </c>
      <c r="G1414" s="276">
        <v>45610</v>
      </c>
      <c r="H1414" s="5">
        <v>20241104587303</v>
      </c>
      <c r="I1414">
        <v>10.56</v>
      </c>
      <c r="J1414" s="289" t="s">
        <v>345</v>
      </c>
      <c r="K1414" s="289" t="s">
        <v>3680</v>
      </c>
      <c r="L1414" s="289" t="s">
        <v>275</v>
      </c>
      <c r="M1414" s="289" t="s">
        <v>3681</v>
      </c>
      <c r="N1414" s="289" t="s">
        <v>512</v>
      </c>
      <c r="O1414" s="289" t="s">
        <v>291</v>
      </c>
      <c r="P1414" s="289" t="str">
        <f>VLOOKUP(CAT_Details[[#This Row],[Delivery Bp Customer Code]],Table6[],2,0)</f>
        <v>DX01-L5</v>
      </c>
    </row>
    <row r="1415" spans="1:16" x14ac:dyDescent="0.25">
      <c r="A1415" s="289" t="s">
        <v>285</v>
      </c>
      <c r="B1415">
        <v>20</v>
      </c>
      <c r="C1415">
        <v>8400</v>
      </c>
      <c r="D1415">
        <v>8</v>
      </c>
      <c r="E1415" s="289" t="s">
        <v>3682</v>
      </c>
      <c r="F1415">
        <v>5014209380</v>
      </c>
      <c r="G1415" s="276">
        <v>45610</v>
      </c>
      <c r="H1415">
        <v>20241031585954</v>
      </c>
      <c r="I1415">
        <v>19.2</v>
      </c>
      <c r="J1415" s="289" t="s">
        <v>383</v>
      </c>
      <c r="K1415" s="289" t="s">
        <v>3683</v>
      </c>
      <c r="L1415" s="289" t="s">
        <v>275</v>
      </c>
      <c r="M1415" s="289" t="s">
        <v>3473</v>
      </c>
      <c r="N1415" s="289" t="s">
        <v>386</v>
      </c>
      <c r="O1415" s="289" t="s">
        <v>291</v>
      </c>
      <c r="P1415" s="289" t="str">
        <f>VLOOKUP(CAT_Details[[#This Row],[Delivery Bp Customer Code]],Table6[],2,0)</f>
        <v>DX01-L5</v>
      </c>
    </row>
    <row r="1416" spans="1:16" x14ac:dyDescent="0.25">
      <c r="A1416" s="289" t="s">
        <v>285</v>
      </c>
      <c r="B1416">
        <v>1</v>
      </c>
      <c r="C1416">
        <v>59</v>
      </c>
      <c r="D1416">
        <v>0.2</v>
      </c>
      <c r="E1416" s="289" t="s">
        <v>3618</v>
      </c>
      <c r="F1416">
        <v>5014209678</v>
      </c>
      <c r="G1416" s="276">
        <v>45610</v>
      </c>
      <c r="H1416">
        <v>20241105587793</v>
      </c>
      <c r="I1416">
        <v>0.192</v>
      </c>
      <c r="J1416" s="289" t="s">
        <v>324</v>
      </c>
      <c r="K1416" s="289" t="s">
        <v>3684</v>
      </c>
      <c r="L1416" s="289" t="s">
        <v>275</v>
      </c>
      <c r="M1416" s="289" t="s">
        <v>3550</v>
      </c>
      <c r="N1416" s="289" t="s">
        <v>399</v>
      </c>
      <c r="O1416" s="289" t="s">
        <v>291</v>
      </c>
      <c r="P1416" s="289" t="str">
        <f>VLOOKUP(CAT_Details[[#This Row],[Delivery Bp Customer Code]],Table6[],2,0)</f>
        <v>DX01-L5</v>
      </c>
    </row>
    <row r="1417" spans="1:16" x14ac:dyDescent="0.25">
      <c r="A1417" s="289" t="s">
        <v>285</v>
      </c>
      <c r="B1417">
        <v>54</v>
      </c>
      <c r="C1417">
        <v>6948</v>
      </c>
      <c r="D1417">
        <v>11.3</v>
      </c>
      <c r="E1417" s="289" t="s">
        <v>3685</v>
      </c>
      <c r="F1417">
        <v>5014224086</v>
      </c>
      <c r="G1417" s="276">
        <v>45610</v>
      </c>
      <c r="H1417" s="5">
        <v>20241104587162</v>
      </c>
      <c r="I1417">
        <v>22.2</v>
      </c>
      <c r="J1417" s="289" t="s">
        <v>324</v>
      </c>
      <c r="K1417" s="289" t="s">
        <v>3686</v>
      </c>
      <c r="L1417" s="289" t="s">
        <v>275</v>
      </c>
      <c r="M1417" s="289" t="s">
        <v>3536</v>
      </c>
      <c r="N1417" s="289" t="s">
        <v>508</v>
      </c>
      <c r="O1417" s="289" t="s">
        <v>291</v>
      </c>
      <c r="P1417" s="289" t="str">
        <f>VLOOKUP(CAT_Details[[#This Row],[Delivery Bp Customer Code]],Table6[],2,0)</f>
        <v>DX01-L5</v>
      </c>
    </row>
    <row r="1418" spans="1:16" x14ac:dyDescent="0.25">
      <c r="A1418" s="289" t="s">
        <v>285</v>
      </c>
      <c r="B1418">
        <v>7</v>
      </c>
      <c r="C1418">
        <v>1771</v>
      </c>
      <c r="D1418">
        <v>2.44</v>
      </c>
      <c r="E1418" s="289" t="s">
        <v>3687</v>
      </c>
      <c r="F1418">
        <v>5014224412</v>
      </c>
      <c r="G1418" s="276">
        <v>45610</v>
      </c>
      <c r="H1418">
        <v>20241106589088</v>
      </c>
      <c r="I1418">
        <v>1.887</v>
      </c>
      <c r="J1418" s="289" t="s">
        <v>287</v>
      </c>
      <c r="K1418" s="289" t="s">
        <v>3688</v>
      </c>
      <c r="L1418" s="289" t="s">
        <v>275</v>
      </c>
      <c r="M1418" s="289" t="s">
        <v>3689</v>
      </c>
      <c r="N1418" s="289" t="s">
        <v>516</v>
      </c>
      <c r="O1418" s="289" t="s">
        <v>291</v>
      </c>
      <c r="P1418" s="289" t="str">
        <f>VLOOKUP(CAT_Details[[#This Row],[Delivery Bp Customer Code]],Table6[],2,0)</f>
        <v>DX01-L5</v>
      </c>
    </row>
    <row r="1419" spans="1:16" x14ac:dyDescent="0.25">
      <c r="A1419" s="289" t="s">
        <v>285</v>
      </c>
      <c r="B1419">
        <v>11</v>
      </c>
      <c r="C1419">
        <v>1705</v>
      </c>
      <c r="D1419">
        <v>4.7699999999999996</v>
      </c>
      <c r="E1419" s="289" t="s">
        <v>3671</v>
      </c>
      <c r="F1419">
        <v>5014224612</v>
      </c>
      <c r="G1419" s="276">
        <v>45610</v>
      </c>
      <c r="H1419">
        <v>20241105587605</v>
      </c>
      <c r="I1419">
        <v>11.44</v>
      </c>
      <c r="J1419" s="289" t="s">
        <v>294</v>
      </c>
      <c r="K1419" s="289" t="s">
        <v>3690</v>
      </c>
      <c r="L1419" s="289" t="s">
        <v>275</v>
      </c>
      <c r="M1419" s="289" t="s">
        <v>3673</v>
      </c>
      <c r="N1419" s="289" t="s">
        <v>769</v>
      </c>
      <c r="O1419" s="289" t="s">
        <v>291</v>
      </c>
      <c r="P1419" s="289" t="str">
        <f>VLOOKUP(CAT_Details[[#This Row],[Delivery Bp Customer Code]],Table6[],2,0)</f>
        <v>DX01-L5</v>
      </c>
    </row>
    <row r="1420" spans="1:16" x14ac:dyDescent="0.25">
      <c r="A1420" s="289" t="s">
        <v>285</v>
      </c>
      <c r="B1420">
        <v>9</v>
      </c>
      <c r="C1420">
        <v>559</v>
      </c>
      <c r="D1420">
        <v>3.6</v>
      </c>
      <c r="E1420" s="289" t="s">
        <v>3691</v>
      </c>
      <c r="F1420">
        <v>5014237951</v>
      </c>
      <c r="G1420" s="276">
        <v>45610</v>
      </c>
      <c r="H1420">
        <v>20241107589715</v>
      </c>
      <c r="I1420">
        <v>7.2569999999999997</v>
      </c>
      <c r="J1420" s="289" t="s">
        <v>350</v>
      </c>
      <c r="K1420" s="289" t="s">
        <v>3692</v>
      </c>
      <c r="L1420" s="289" t="s">
        <v>275</v>
      </c>
      <c r="M1420" s="289" t="s">
        <v>3400</v>
      </c>
      <c r="N1420" s="289" t="s">
        <v>462</v>
      </c>
      <c r="O1420" s="289" t="s">
        <v>291</v>
      </c>
      <c r="P1420" s="289" t="str">
        <f>VLOOKUP(CAT_Details[[#This Row],[Delivery Bp Customer Code]],Table6[],2,0)</f>
        <v>DX01-L5</v>
      </c>
    </row>
    <row r="1421" spans="1:16" x14ac:dyDescent="0.25">
      <c r="A1421" s="289" t="s">
        <v>285</v>
      </c>
      <c r="B1421">
        <v>1</v>
      </c>
      <c r="C1421">
        <v>79</v>
      </c>
      <c r="D1421">
        <v>0.5</v>
      </c>
      <c r="E1421" s="289" t="s">
        <v>3693</v>
      </c>
      <c r="F1421">
        <v>5014238390</v>
      </c>
      <c r="G1421" s="276">
        <v>45610</v>
      </c>
      <c r="H1421">
        <v>20241106589190</v>
      </c>
      <c r="I1421">
        <v>1.1399999999999999</v>
      </c>
      <c r="J1421" s="289" t="s">
        <v>350</v>
      </c>
      <c r="K1421" s="289" t="s">
        <v>3694</v>
      </c>
      <c r="L1421" s="289" t="s">
        <v>275</v>
      </c>
      <c r="M1421" s="289" t="s">
        <v>3578</v>
      </c>
      <c r="N1421" s="289" t="s">
        <v>1095</v>
      </c>
      <c r="O1421" s="289" t="s">
        <v>291</v>
      </c>
      <c r="P1421" s="289" t="str">
        <f>VLOOKUP(CAT_Details[[#This Row],[Delivery Bp Customer Code]],Table6[],2,0)</f>
        <v>DX01-L5</v>
      </c>
    </row>
    <row r="1422" spans="1:16" x14ac:dyDescent="0.25">
      <c r="A1422" s="289" t="s">
        <v>285</v>
      </c>
      <c r="B1422">
        <v>6</v>
      </c>
      <c r="C1422">
        <v>1032</v>
      </c>
      <c r="D1422">
        <v>2.4</v>
      </c>
      <c r="E1422" s="289" t="s">
        <v>3695</v>
      </c>
      <c r="F1422">
        <v>5014253333</v>
      </c>
      <c r="G1422" s="276">
        <v>45610</v>
      </c>
      <c r="H1422">
        <v>20241108591068</v>
      </c>
      <c r="I1422">
        <v>4.694</v>
      </c>
      <c r="J1422" s="289" t="s">
        <v>287</v>
      </c>
      <c r="K1422" s="289" t="s">
        <v>3696</v>
      </c>
      <c r="L1422" s="289" t="s">
        <v>275</v>
      </c>
      <c r="M1422" s="289" t="s">
        <v>3697</v>
      </c>
      <c r="N1422" s="289" t="s">
        <v>814</v>
      </c>
      <c r="O1422" s="289" t="s">
        <v>291</v>
      </c>
      <c r="P1422" s="289" t="str">
        <f>VLOOKUP(CAT_Details[[#This Row],[Delivery Bp Customer Code]],Table6[],2,0)</f>
        <v>DX01-L5</v>
      </c>
    </row>
    <row r="1423" spans="1:16" x14ac:dyDescent="0.25">
      <c r="A1423" s="289" t="s">
        <v>285</v>
      </c>
      <c r="B1423">
        <v>1</v>
      </c>
      <c r="C1423">
        <v>180</v>
      </c>
      <c r="D1423">
        <v>0.4</v>
      </c>
      <c r="E1423" s="289" t="s">
        <v>3695</v>
      </c>
      <c r="F1423">
        <v>5014253334</v>
      </c>
      <c r="G1423" s="276">
        <v>45610</v>
      </c>
      <c r="H1423" s="5">
        <v>20241108591074</v>
      </c>
      <c r="I1423">
        <v>0.76800000000000002</v>
      </c>
      <c r="J1423" s="289" t="s">
        <v>287</v>
      </c>
      <c r="K1423" s="289" t="s">
        <v>3698</v>
      </c>
      <c r="L1423" s="289" t="s">
        <v>275</v>
      </c>
      <c r="M1423" s="289" t="s">
        <v>3699</v>
      </c>
      <c r="N1423" s="289" t="s">
        <v>814</v>
      </c>
      <c r="O1423" s="289" t="s">
        <v>291</v>
      </c>
      <c r="P1423" s="289" t="str">
        <f>VLOOKUP(CAT_Details[[#This Row],[Delivery Bp Customer Code]],Table6[],2,0)</f>
        <v>DX01-L5</v>
      </c>
    </row>
    <row r="1424" spans="1:16" x14ac:dyDescent="0.25">
      <c r="A1424" s="289" t="s">
        <v>285</v>
      </c>
      <c r="B1424">
        <v>1</v>
      </c>
      <c r="C1424">
        <v>1.1399999999999999</v>
      </c>
      <c r="D1424">
        <v>0.04</v>
      </c>
      <c r="E1424" s="289" t="s">
        <v>3700</v>
      </c>
      <c r="F1424">
        <v>5014266743</v>
      </c>
      <c r="G1424" s="276">
        <v>45610</v>
      </c>
      <c r="H1424">
        <v>20241108590877</v>
      </c>
      <c r="I1424">
        <v>1.0999999999999999E-2</v>
      </c>
      <c r="J1424" s="289" t="s">
        <v>273</v>
      </c>
      <c r="K1424" s="289" t="s">
        <v>3701</v>
      </c>
      <c r="L1424" s="289" t="s">
        <v>275</v>
      </c>
      <c r="M1424" s="289" t="s">
        <v>3626</v>
      </c>
      <c r="N1424" s="289" t="s">
        <v>519</v>
      </c>
      <c r="O1424" s="289" t="s">
        <v>291</v>
      </c>
      <c r="P1424" s="289" t="str">
        <f>VLOOKUP(CAT_Details[[#This Row],[Delivery Bp Customer Code]],Table6[],2,0)</f>
        <v>DX01-L5</v>
      </c>
    </row>
    <row r="1425" spans="1:16" x14ac:dyDescent="0.25">
      <c r="A1425" s="289" t="s">
        <v>521</v>
      </c>
      <c r="B1425">
        <v>8</v>
      </c>
      <c r="C1425">
        <v>208</v>
      </c>
      <c r="D1425">
        <v>3.2</v>
      </c>
      <c r="E1425" s="289" t="s">
        <v>3665</v>
      </c>
      <c r="F1425">
        <v>5014208371</v>
      </c>
      <c r="G1425" s="276">
        <v>45610</v>
      </c>
      <c r="H1425" s="5">
        <v>20241106588662</v>
      </c>
      <c r="I1425">
        <v>3.84</v>
      </c>
      <c r="J1425" s="289" t="s">
        <v>383</v>
      </c>
      <c r="K1425" s="289" t="s">
        <v>3702</v>
      </c>
      <c r="L1425" s="289" t="s">
        <v>275</v>
      </c>
      <c r="M1425" s="289" t="s">
        <v>3473</v>
      </c>
      <c r="N1425" s="289" t="s">
        <v>609</v>
      </c>
      <c r="O1425" s="289" t="s">
        <v>525</v>
      </c>
      <c r="P1425" s="289" t="str">
        <f>VLOOKUP(CAT_Details[[#This Row],[Delivery Bp Customer Code]],Table6[],2,0)</f>
        <v>No Loc</v>
      </c>
    </row>
    <row r="1426" spans="1:16" x14ac:dyDescent="0.25">
      <c r="A1426" s="289" t="s">
        <v>521</v>
      </c>
      <c r="B1426">
        <v>2</v>
      </c>
      <c r="C1426">
        <v>1460</v>
      </c>
      <c r="D1426">
        <v>0.8</v>
      </c>
      <c r="E1426" s="289" t="s">
        <v>3703</v>
      </c>
      <c r="F1426">
        <v>5014237979</v>
      </c>
      <c r="G1426" s="276">
        <v>45610</v>
      </c>
      <c r="H1426">
        <v>20241106589191</v>
      </c>
      <c r="I1426">
        <v>1.9970000000000001</v>
      </c>
      <c r="J1426" s="289" t="s">
        <v>350</v>
      </c>
      <c r="K1426" s="289" t="s">
        <v>3704</v>
      </c>
      <c r="L1426" s="289" t="s">
        <v>275</v>
      </c>
      <c r="M1426" s="289" t="s">
        <v>3705</v>
      </c>
      <c r="N1426" s="289" t="s">
        <v>524</v>
      </c>
      <c r="O1426" s="289" t="s">
        <v>525</v>
      </c>
      <c r="P1426" s="289" t="str">
        <f>VLOOKUP(CAT_Details[[#This Row],[Delivery Bp Customer Code]],Table6[],2,0)</f>
        <v>No Loc</v>
      </c>
    </row>
    <row r="1427" spans="1:16" x14ac:dyDescent="0.25">
      <c r="A1427" s="289" t="s">
        <v>521</v>
      </c>
      <c r="B1427">
        <v>20</v>
      </c>
      <c r="C1427">
        <v>14600</v>
      </c>
      <c r="D1427">
        <v>8</v>
      </c>
      <c r="E1427" s="289" t="s">
        <v>3703</v>
      </c>
      <c r="F1427">
        <v>5014238055</v>
      </c>
      <c r="G1427" s="276">
        <v>45610</v>
      </c>
      <c r="H1427">
        <v>20241106589182</v>
      </c>
      <c r="I1427">
        <v>19.968</v>
      </c>
      <c r="J1427" s="289" t="s">
        <v>350</v>
      </c>
      <c r="K1427" s="289" t="s">
        <v>3706</v>
      </c>
      <c r="L1427" s="289" t="s">
        <v>275</v>
      </c>
      <c r="M1427" s="289" t="s">
        <v>3707</v>
      </c>
      <c r="N1427" s="289" t="s">
        <v>524</v>
      </c>
      <c r="O1427" s="289" t="s">
        <v>525</v>
      </c>
      <c r="P1427" s="289" t="str">
        <f>VLOOKUP(CAT_Details[[#This Row],[Delivery Bp Customer Code]],Table6[],2,0)</f>
        <v>No Loc</v>
      </c>
    </row>
    <row r="1428" spans="1:16" x14ac:dyDescent="0.25">
      <c r="A1428" s="289" t="s">
        <v>272</v>
      </c>
      <c r="B1428">
        <v>1</v>
      </c>
      <c r="C1428">
        <v>392</v>
      </c>
      <c r="D1428">
        <v>0.4</v>
      </c>
      <c r="E1428" s="289" t="s">
        <v>3618</v>
      </c>
      <c r="F1428">
        <v>5014209677</v>
      </c>
      <c r="G1428" s="276">
        <v>45610</v>
      </c>
      <c r="H1428">
        <v>20241105587798</v>
      </c>
      <c r="I1428">
        <v>0.38400000000000001</v>
      </c>
      <c r="J1428" s="289" t="s">
        <v>324</v>
      </c>
      <c r="K1428" s="289" t="s">
        <v>3708</v>
      </c>
      <c r="L1428" s="289" t="s">
        <v>275</v>
      </c>
      <c r="M1428" s="289" t="s">
        <v>3550</v>
      </c>
      <c r="N1428" s="289" t="s">
        <v>399</v>
      </c>
      <c r="O1428" s="289" t="s">
        <v>277</v>
      </c>
      <c r="P1428" s="289" t="str">
        <f>VLOOKUP(CAT_Details[[#This Row],[Delivery Bp Customer Code]],Table6[],2,0)</f>
        <v>U2-L5</v>
      </c>
    </row>
    <row r="1429" spans="1:16" x14ac:dyDescent="0.25">
      <c r="A1429" s="289" t="s">
        <v>272</v>
      </c>
      <c r="B1429">
        <v>2</v>
      </c>
      <c r="C1429">
        <v>110</v>
      </c>
      <c r="D1429">
        <v>0.45</v>
      </c>
      <c r="E1429" s="289" t="s">
        <v>3631</v>
      </c>
      <c r="F1429">
        <v>5014224218</v>
      </c>
      <c r="G1429" s="276">
        <v>45610</v>
      </c>
      <c r="H1429">
        <v>20241104587128</v>
      </c>
      <c r="I1429">
        <v>0.996</v>
      </c>
      <c r="J1429" s="289" t="s">
        <v>324</v>
      </c>
      <c r="K1429" s="289" t="s">
        <v>3709</v>
      </c>
      <c r="L1429" s="289" t="s">
        <v>275</v>
      </c>
      <c r="M1429" s="289" t="s">
        <v>3533</v>
      </c>
      <c r="N1429" s="289" t="s">
        <v>562</v>
      </c>
      <c r="O1429" s="289" t="s">
        <v>277</v>
      </c>
      <c r="P1429" s="289" t="str">
        <f>VLOOKUP(CAT_Details[[#This Row],[Delivery Bp Customer Code]],Table6[],2,0)</f>
        <v>U2-L5</v>
      </c>
    </row>
    <row r="1430" spans="1:16" x14ac:dyDescent="0.25">
      <c r="A1430" s="289" t="s">
        <v>272</v>
      </c>
      <c r="B1430">
        <v>4</v>
      </c>
      <c r="C1430">
        <v>1200</v>
      </c>
      <c r="D1430">
        <v>1.6</v>
      </c>
      <c r="E1430" s="289" t="s">
        <v>3710</v>
      </c>
      <c r="F1430">
        <v>5014238240</v>
      </c>
      <c r="G1430" s="276">
        <v>45610</v>
      </c>
      <c r="H1430">
        <v>20241107590022</v>
      </c>
      <c r="I1430">
        <v>1.3440000000000001</v>
      </c>
      <c r="J1430" s="289" t="s">
        <v>350</v>
      </c>
      <c r="K1430" s="289" t="s">
        <v>3711</v>
      </c>
      <c r="L1430" s="289" t="s">
        <v>275</v>
      </c>
      <c r="M1430" s="289" t="s">
        <v>3423</v>
      </c>
      <c r="N1430" s="289" t="s">
        <v>547</v>
      </c>
      <c r="O1430" s="289" t="s">
        <v>277</v>
      </c>
      <c r="P1430" s="289" t="str">
        <f>VLOOKUP(CAT_Details[[#This Row],[Delivery Bp Customer Code]],Table6[],2,0)</f>
        <v>U2-L5</v>
      </c>
    </row>
    <row r="1431" spans="1:16" x14ac:dyDescent="0.25">
      <c r="A1431" s="289" t="s">
        <v>272</v>
      </c>
      <c r="B1431">
        <v>2</v>
      </c>
      <c r="C1431">
        <v>322</v>
      </c>
      <c r="D1431">
        <v>0.8</v>
      </c>
      <c r="E1431" s="289" t="s">
        <v>3712</v>
      </c>
      <c r="F1431">
        <v>5014238265</v>
      </c>
      <c r="G1431" s="276">
        <v>45610</v>
      </c>
      <c r="H1431">
        <v>20241107589731</v>
      </c>
      <c r="I1431">
        <v>1.92</v>
      </c>
      <c r="J1431" s="289" t="s">
        <v>350</v>
      </c>
      <c r="K1431" s="289" t="s">
        <v>3713</v>
      </c>
      <c r="L1431" s="289" t="s">
        <v>275</v>
      </c>
      <c r="M1431" s="289" t="s">
        <v>3578</v>
      </c>
      <c r="N1431" s="289" t="s">
        <v>999</v>
      </c>
      <c r="O1431" s="289" t="s">
        <v>277</v>
      </c>
      <c r="P1431" s="289" t="str">
        <f>VLOOKUP(CAT_Details[[#This Row],[Delivery Bp Customer Code]],Table6[],2,0)</f>
        <v>U2-L5</v>
      </c>
    </row>
    <row r="1432" spans="1:16" x14ac:dyDescent="0.25">
      <c r="A1432" s="289" t="s">
        <v>272</v>
      </c>
      <c r="B1432">
        <v>10</v>
      </c>
      <c r="C1432">
        <v>1695</v>
      </c>
      <c r="D1432">
        <v>1.65</v>
      </c>
      <c r="E1432" s="289" t="s">
        <v>3714</v>
      </c>
      <c r="F1432">
        <v>5014238493</v>
      </c>
      <c r="G1432" s="276">
        <v>45610</v>
      </c>
      <c r="H1432">
        <v>20241104586679</v>
      </c>
      <c r="I1432">
        <v>2.9079999999999999</v>
      </c>
      <c r="J1432" s="289" t="s">
        <v>350</v>
      </c>
      <c r="K1432" s="289" t="s">
        <v>3715</v>
      </c>
      <c r="L1432" s="289" t="s">
        <v>275</v>
      </c>
      <c r="M1432" s="289" t="s">
        <v>3452</v>
      </c>
      <c r="N1432" s="289" t="s">
        <v>544</v>
      </c>
      <c r="O1432" s="289" t="s">
        <v>277</v>
      </c>
      <c r="P1432" s="289" t="str">
        <f>VLOOKUP(CAT_Details[[#This Row],[Delivery Bp Customer Code]],Table6[],2,0)</f>
        <v>U2-L5</v>
      </c>
    </row>
    <row r="1433" spans="1:16" x14ac:dyDescent="0.25">
      <c r="A1433" s="289" t="s">
        <v>272</v>
      </c>
      <c r="B1433">
        <v>5</v>
      </c>
      <c r="C1433">
        <v>230</v>
      </c>
      <c r="D1433">
        <v>1.2</v>
      </c>
      <c r="E1433" s="289" t="s">
        <v>3716</v>
      </c>
      <c r="F1433">
        <v>5014238530</v>
      </c>
      <c r="G1433" s="276">
        <v>45610</v>
      </c>
      <c r="H1433" s="5">
        <v>20241104587209</v>
      </c>
      <c r="I1433">
        <v>2.016</v>
      </c>
      <c r="J1433" s="289" t="s">
        <v>350</v>
      </c>
      <c r="K1433" s="289" t="s">
        <v>3717</v>
      </c>
      <c r="L1433" s="289" t="s">
        <v>275</v>
      </c>
      <c r="M1433" s="289" t="s">
        <v>3400</v>
      </c>
      <c r="N1433" s="289" t="s">
        <v>540</v>
      </c>
      <c r="O1433" s="289" t="s">
        <v>277</v>
      </c>
      <c r="P1433" s="289" t="str">
        <f>VLOOKUP(CAT_Details[[#This Row],[Delivery Bp Customer Code]],Table6[],2,0)</f>
        <v>U2-L5</v>
      </c>
    </row>
    <row r="1434" spans="1:16" x14ac:dyDescent="0.25">
      <c r="A1434" s="289" t="s">
        <v>272</v>
      </c>
      <c r="B1434">
        <v>4</v>
      </c>
      <c r="C1434">
        <v>53</v>
      </c>
      <c r="D1434">
        <v>0.32</v>
      </c>
      <c r="E1434" s="289" t="s">
        <v>3640</v>
      </c>
      <c r="F1434">
        <v>5014266396</v>
      </c>
      <c r="G1434" s="276">
        <v>45610</v>
      </c>
      <c r="H1434">
        <v>20241108591028</v>
      </c>
      <c r="I1434">
        <v>0.247</v>
      </c>
      <c r="J1434" s="289" t="s">
        <v>302</v>
      </c>
      <c r="K1434" s="289" t="s">
        <v>3718</v>
      </c>
      <c r="L1434" s="289" t="s">
        <v>275</v>
      </c>
      <c r="M1434" s="289" t="s">
        <v>3587</v>
      </c>
      <c r="N1434" s="289" t="s">
        <v>450</v>
      </c>
      <c r="O1434" s="289" t="s">
        <v>277</v>
      </c>
      <c r="P1434" s="289" t="str">
        <f>VLOOKUP(CAT_Details[[#This Row],[Delivery Bp Customer Code]],Table6[],2,0)</f>
        <v>U2-L5</v>
      </c>
    </row>
    <row r="1435" spans="1:16" x14ac:dyDescent="0.25">
      <c r="A1435" s="289" t="s">
        <v>278</v>
      </c>
      <c r="B1435">
        <v>1</v>
      </c>
      <c r="C1435">
        <v>987</v>
      </c>
      <c r="D1435">
        <v>0.4</v>
      </c>
      <c r="E1435" s="289" t="s">
        <v>3719</v>
      </c>
      <c r="F1435">
        <v>5014252766</v>
      </c>
      <c r="G1435" s="276">
        <v>45611</v>
      </c>
      <c r="H1435" s="5">
        <v>20241106588806</v>
      </c>
      <c r="I1435">
        <v>0.96</v>
      </c>
      <c r="J1435" s="289" t="s">
        <v>280</v>
      </c>
      <c r="K1435" s="289" t="s">
        <v>3720</v>
      </c>
      <c r="L1435" s="289" t="s">
        <v>275</v>
      </c>
      <c r="M1435" s="289" t="s">
        <v>3721</v>
      </c>
      <c r="N1435" s="289" t="s">
        <v>566</v>
      </c>
      <c r="O1435" s="289" t="s">
        <v>498</v>
      </c>
      <c r="P1435" s="289" t="str">
        <f>VLOOKUP(CAT_Details[[#This Row],[Delivery Bp Customer Code]],Table6[],2,0)</f>
        <v>DK-BM01</v>
      </c>
    </row>
    <row r="1436" spans="1:16" x14ac:dyDescent="0.25">
      <c r="A1436" s="289" t="s">
        <v>278</v>
      </c>
      <c r="B1436">
        <v>6</v>
      </c>
      <c r="C1436">
        <v>1740</v>
      </c>
      <c r="D1436">
        <v>2.4</v>
      </c>
      <c r="E1436" s="289" t="s">
        <v>3722</v>
      </c>
      <c r="F1436">
        <v>5014252782</v>
      </c>
      <c r="G1436" s="276">
        <v>45611</v>
      </c>
      <c r="H1436">
        <v>20241105588429</v>
      </c>
      <c r="I1436">
        <v>2.88</v>
      </c>
      <c r="J1436" s="289" t="s">
        <v>280</v>
      </c>
      <c r="K1436" s="289" t="s">
        <v>3723</v>
      </c>
      <c r="L1436" s="289" t="s">
        <v>275</v>
      </c>
      <c r="M1436" s="289" t="s">
        <v>3395</v>
      </c>
      <c r="N1436" s="289" t="s">
        <v>636</v>
      </c>
      <c r="O1436" s="289" t="s">
        <v>498</v>
      </c>
      <c r="P1436" s="289" t="str">
        <f>VLOOKUP(CAT_Details[[#This Row],[Delivery Bp Customer Code]],Table6[],2,0)</f>
        <v>DK-BM01</v>
      </c>
    </row>
    <row r="1437" spans="1:16" x14ac:dyDescent="0.25">
      <c r="A1437" s="289" t="s">
        <v>278</v>
      </c>
      <c r="B1437">
        <v>4</v>
      </c>
      <c r="C1437">
        <v>2346.4</v>
      </c>
      <c r="D1437">
        <v>1.6</v>
      </c>
      <c r="E1437" s="289" t="s">
        <v>3724</v>
      </c>
      <c r="F1437">
        <v>5014252962</v>
      </c>
      <c r="G1437" s="276">
        <v>45611</v>
      </c>
      <c r="H1437">
        <v>20241106589445</v>
      </c>
      <c r="I1437">
        <v>3.84</v>
      </c>
      <c r="J1437" s="289" t="s">
        <v>280</v>
      </c>
      <c r="K1437" s="289" t="s">
        <v>3725</v>
      </c>
      <c r="L1437" s="289" t="s">
        <v>275</v>
      </c>
      <c r="M1437" s="289" t="s">
        <v>3395</v>
      </c>
      <c r="N1437" s="289" t="s">
        <v>1132</v>
      </c>
      <c r="O1437" s="289" t="s">
        <v>498</v>
      </c>
      <c r="P1437" s="289" t="str">
        <f>VLOOKUP(CAT_Details[[#This Row],[Delivery Bp Customer Code]],Table6[],2,0)</f>
        <v>DK-BM01</v>
      </c>
    </row>
    <row r="1438" spans="1:16" x14ac:dyDescent="0.25">
      <c r="A1438" s="289" t="s">
        <v>278</v>
      </c>
      <c r="B1438">
        <v>8</v>
      </c>
      <c r="C1438">
        <v>1694</v>
      </c>
      <c r="D1438">
        <v>3.2</v>
      </c>
      <c r="E1438" s="289" t="s">
        <v>3726</v>
      </c>
      <c r="F1438">
        <v>5014253159</v>
      </c>
      <c r="G1438" s="276">
        <v>45611</v>
      </c>
      <c r="H1438">
        <v>20241107590010</v>
      </c>
      <c r="I1438">
        <v>4.6079999999999997</v>
      </c>
      <c r="J1438" s="289" t="s">
        <v>280</v>
      </c>
      <c r="K1438" s="289" t="s">
        <v>3727</v>
      </c>
      <c r="L1438" s="289" t="s">
        <v>275</v>
      </c>
      <c r="M1438" s="289" t="s">
        <v>3728</v>
      </c>
      <c r="N1438" s="289" t="s">
        <v>485</v>
      </c>
      <c r="O1438" s="289" t="s">
        <v>498</v>
      </c>
      <c r="P1438" s="289" t="str">
        <f>VLOOKUP(CAT_Details[[#This Row],[Delivery Bp Customer Code]],Table6[],2,0)</f>
        <v>DK-BM01</v>
      </c>
    </row>
    <row r="1439" spans="1:16" x14ac:dyDescent="0.25">
      <c r="A1439" s="289" t="s">
        <v>278</v>
      </c>
      <c r="B1439">
        <v>7</v>
      </c>
      <c r="C1439">
        <v>2033.01</v>
      </c>
      <c r="D1439">
        <v>2.8</v>
      </c>
      <c r="E1439" s="289" t="s">
        <v>3729</v>
      </c>
      <c r="F1439">
        <v>5014253163</v>
      </c>
      <c r="G1439" s="276">
        <v>45611</v>
      </c>
      <c r="H1439" s="5">
        <v>20241106588997</v>
      </c>
      <c r="I1439">
        <v>3.36</v>
      </c>
      <c r="J1439" s="289" t="s">
        <v>280</v>
      </c>
      <c r="K1439" s="289" t="s">
        <v>3730</v>
      </c>
      <c r="L1439" s="289" t="s">
        <v>275</v>
      </c>
      <c r="M1439" s="289" t="s">
        <v>3395</v>
      </c>
      <c r="N1439" s="289" t="s">
        <v>643</v>
      </c>
      <c r="O1439" s="289" t="s">
        <v>498</v>
      </c>
      <c r="P1439" s="289" t="str">
        <f>VLOOKUP(CAT_Details[[#This Row],[Delivery Bp Customer Code]],Table6[],2,0)</f>
        <v>DK-BM01</v>
      </c>
    </row>
    <row r="1440" spans="1:16" x14ac:dyDescent="0.25">
      <c r="A1440" s="289" t="s">
        <v>278</v>
      </c>
      <c r="B1440">
        <v>4</v>
      </c>
      <c r="C1440">
        <v>1460</v>
      </c>
      <c r="D1440">
        <v>1.6</v>
      </c>
      <c r="E1440" s="289" t="s">
        <v>3731</v>
      </c>
      <c r="F1440">
        <v>5014253255</v>
      </c>
      <c r="G1440" s="276">
        <v>45611</v>
      </c>
      <c r="H1440" s="5">
        <v>20241104586759</v>
      </c>
      <c r="I1440">
        <v>1.8819999999999999</v>
      </c>
      <c r="J1440" s="289" t="s">
        <v>324</v>
      </c>
      <c r="K1440" s="289" t="s">
        <v>3732</v>
      </c>
      <c r="L1440" s="289" t="s">
        <v>275</v>
      </c>
      <c r="M1440" s="289" t="s">
        <v>3455</v>
      </c>
      <c r="N1440" s="289" t="s">
        <v>1392</v>
      </c>
      <c r="O1440" s="289" t="s">
        <v>498</v>
      </c>
      <c r="P1440" s="289" t="str">
        <f>VLOOKUP(CAT_Details[[#This Row],[Delivery Bp Customer Code]],Table6[],2,0)</f>
        <v>DK-BM01</v>
      </c>
    </row>
    <row r="1441" spans="1:16" x14ac:dyDescent="0.25">
      <c r="A1441" s="289" t="s">
        <v>278</v>
      </c>
      <c r="B1441">
        <v>1</v>
      </c>
      <c r="C1441">
        <v>340</v>
      </c>
      <c r="D1441">
        <v>0.4</v>
      </c>
      <c r="E1441" s="289" t="s">
        <v>3733</v>
      </c>
      <c r="F1441">
        <v>5014253268</v>
      </c>
      <c r="G1441" s="276">
        <v>45611</v>
      </c>
      <c r="H1441">
        <v>20241031585664</v>
      </c>
      <c r="I1441">
        <v>0.48</v>
      </c>
      <c r="J1441" s="289" t="s">
        <v>280</v>
      </c>
      <c r="K1441" s="289" t="s">
        <v>3734</v>
      </c>
      <c r="L1441" s="289" t="s">
        <v>275</v>
      </c>
      <c r="M1441" s="289" t="s">
        <v>3735</v>
      </c>
      <c r="N1441" s="289" t="s">
        <v>1389</v>
      </c>
      <c r="O1441" s="289" t="s">
        <v>498</v>
      </c>
      <c r="P1441" s="289" t="str">
        <f>VLOOKUP(CAT_Details[[#This Row],[Delivery Bp Customer Code]],Table6[],2,0)</f>
        <v>DK-BM01</v>
      </c>
    </row>
    <row r="1442" spans="1:16" x14ac:dyDescent="0.25">
      <c r="A1442" s="289" t="s">
        <v>278</v>
      </c>
      <c r="B1442">
        <v>4</v>
      </c>
      <c r="C1442">
        <v>2160</v>
      </c>
      <c r="D1442">
        <v>1.6</v>
      </c>
      <c r="E1442" s="289" t="s">
        <v>3736</v>
      </c>
      <c r="F1442">
        <v>5014281405</v>
      </c>
      <c r="G1442" s="276">
        <v>45611</v>
      </c>
      <c r="H1442">
        <v>20241112593133</v>
      </c>
      <c r="I1442">
        <v>2.6880000000000002</v>
      </c>
      <c r="J1442" s="289" t="s">
        <v>280</v>
      </c>
      <c r="K1442" s="289" t="s">
        <v>3737</v>
      </c>
      <c r="L1442" s="289" t="s">
        <v>275</v>
      </c>
      <c r="M1442" s="289" t="s">
        <v>3738</v>
      </c>
      <c r="N1442" s="289" t="s">
        <v>566</v>
      </c>
      <c r="O1442" s="289" t="s">
        <v>498</v>
      </c>
      <c r="P1442" s="289" t="str">
        <f>VLOOKUP(CAT_Details[[#This Row],[Delivery Bp Customer Code]],Table6[],2,0)</f>
        <v>DK-BM01</v>
      </c>
    </row>
    <row r="1443" spans="1:16" x14ac:dyDescent="0.25">
      <c r="A1443" s="289" t="s">
        <v>75</v>
      </c>
      <c r="B1443">
        <v>1</v>
      </c>
      <c r="C1443">
        <v>600</v>
      </c>
      <c r="D1443">
        <v>0.4</v>
      </c>
      <c r="E1443" s="289" t="s">
        <v>3739</v>
      </c>
      <c r="F1443">
        <v>5014237940</v>
      </c>
      <c r="G1443" s="276">
        <v>45611</v>
      </c>
      <c r="H1443">
        <v>20241106589235</v>
      </c>
      <c r="I1443">
        <v>0.96</v>
      </c>
      <c r="J1443" s="289" t="s">
        <v>324</v>
      </c>
      <c r="K1443" s="289" t="s">
        <v>3740</v>
      </c>
      <c r="L1443" s="289" t="s">
        <v>275</v>
      </c>
      <c r="M1443" s="289" t="s">
        <v>3455</v>
      </c>
      <c r="N1443" s="289" t="s">
        <v>2727</v>
      </c>
      <c r="O1443" s="289" t="s">
        <v>2173</v>
      </c>
      <c r="P1443" s="289" t="str">
        <f>VLOOKUP(CAT_Details[[#This Row],[Delivery Bp Customer Code]],Table6[],2,0)</f>
        <v>OYL1</v>
      </c>
    </row>
    <row r="1444" spans="1:16" x14ac:dyDescent="0.25">
      <c r="A1444" s="289" t="s">
        <v>75</v>
      </c>
      <c r="B1444">
        <v>4</v>
      </c>
      <c r="C1444">
        <v>460</v>
      </c>
      <c r="D1444">
        <v>1.6</v>
      </c>
      <c r="E1444" s="289" t="s">
        <v>3741</v>
      </c>
      <c r="F1444">
        <v>5014238321</v>
      </c>
      <c r="G1444" s="276">
        <v>45611</v>
      </c>
      <c r="H1444" s="5">
        <v>20241107590029</v>
      </c>
      <c r="I1444">
        <v>3.84</v>
      </c>
      <c r="J1444" s="289" t="s">
        <v>324</v>
      </c>
      <c r="K1444" s="289" t="s">
        <v>3742</v>
      </c>
      <c r="L1444" s="289" t="s">
        <v>275</v>
      </c>
      <c r="M1444" s="289" t="s">
        <v>3550</v>
      </c>
      <c r="N1444" s="289" t="s">
        <v>616</v>
      </c>
      <c r="O1444" s="289" t="s">
        <v>2173</v>
      </c>
      <c r="P1444" s="289" t="str">
        <f>VLOOKUP(CAT_Details[[#This Row],[Delivery Bp Customer Code]],Table6[],2,0)</f>
        <v>OYL1</v>
      </c>
    </row>
    <row r="1445" spans="1:16" x14ac:dyDescent="0.25">
      <c r="A1445" s="289" t="s">
        <v>75</v>
      </c>
      <c r="B1445">
        <v>1</v>
      </c>
      <c r="C1445">
        <v>105</v>
      </c>
      <c r="D1445">
        <v>0.4</v>
      </c>
      <c r="E1445" s="289" t="s">
        <v>3722</v>
      </c>
      <c r="F1445">
        <v>5014252781</v>
      </c>
      <c r="G1445" s="276">
        <v>45611</v>
      </c>
      <c r="H1445">
        <v>20241105588423</v>
      </c>
      <c r="I1445">
        <v>0.48</v>
      </c>
      <c r="J1445" s="289" t="s">
        <v>280</v>
      </c>
      <c r="K1445" s="289" t="s">
        <v>3743</v>
      </c>
      <c r="L1445" s="289" t="s">
        <v>275</v>
      </c>
      <c r="M1445" s="289" t="s">
        <v>3395</v>
      </c>
      <c r="N1445" s="289" t="s">
        <v>636</v>
      </c>
      <c r="O1445" s="289" t="s">
        <v>2173</v>
      </c>
      <c r="P1445" s="289" t="str">
        <f>VLOOKUP(CAT_Details[[#This Row],[Delivery Bp Customer Code]],Table6[],2,0)</f>
        <v>OYL1</v>
      </c>
    </row>
    <row r="1446" spans="1:16" x14ac:dyDescent="0.25">
      <c r="A1446" s="289" t="s">
        <v>75</v>
      </c>
      <c r="B1446">
        <v>2</v>
      </c>
      <c r="C1446">
        <v>265</v>
      </c>
      <c r="D1446">
        <v>0.43</v>
      </c>
      <c r="E1446" s="289" t="s">
        <v>3744</v>
      </c>
      <c r="F1446">
        <v>5014253154</v>
      </c>
      <c r="G1446" s="276">
        <v>45611</v>
      </c>
      <c r="H1446">
        <v>20241107590195</v>
      </c>
      <c r="I1446">
        <v>0.48599999999999999</v>
      </c>
      <c r="J1446" s="289" t="s">
        <v>324</v>
      </c>
      <c r="K1446" s="289" t="s">
        <v>3745</v>
      </c>
      <c r="L1446" s="289" t="s">
        <v>275</v>
      </c>
      <c r="M1446" s="289" t="s">
        <v>3550</v>
      </c>
      <c r="N1446" s="289" t="s">
        <v>2242</v>
      </c>
      <c r="O1446" s="289" t="s">
        <v>2173</v>
      </c>
      <c r="P1446" s="289" t="str">
        <f>VLOOKUP(CAT_Details[[#This Row],[Delivery Bp Customer Code]],Table6[],2,0)</f>
        <v>OYL1</v>
      </c>
    </row>
    <row r="1447" spans="1:16" x14ac:dyDescent="0.25">
      <c r="A1447" s="289" t="s">
        <v>75</v>
      </c>
      <c r="B1447">
        <v>3</v>
      </c>
      <c r="C1447">
        <v>480</v>
      </c>
      <c r="D1447">
        <v>1.6</v>
      </c>
      <c r="E1447" s="289" t="s">
        <v>3746</v>
      </c>
      <c r="F1447">
        <v>5014253192</v>
      </c>
      <c r="G1447" s="276">
        <v>45611</v>
      </c>
      <c r="H1447">
        <v>20241107590323</v>
      </c>
      <c r="I1447">
        <v>3.552</v>
      </c>
      <c r="J1447" s="289" t="s">
        <v>350</v>
      </c>
      <c r="K1447" s="289" t="s">
        <v>3747</v>
      </c>
      <c r="L1447" s="289" t="s">
        <v>275</v>
      </c>
      <c r="M1447" s="289" t="s">
        <v>3748</v>
      </c>
      <c r="N1447" s="289" t="s">
        <v>3749</v>
      </c>
      <c r="O1447" s="289" t="s">
        <v>2173</v>
      </c>
      <c r="P1447" s="289" t="str">
        <f>VLOOKUP(CAT_Details[[#This Row],[Delivery Bp Customer Code]],Table6[],2,0)</f>
        <v>OYL1</v>
      </c>
    </row>
    <row r="1448" spans="1:16" x14ac:dyDescent="0.25">
      <c r="A1448" s="289" t="s">
        <v>75</v>
      </c>
      <c r="B1448">
        <v>1</v>
      </c>
      <c r="C1448">
        <v>2</v>
      </c>
      <c r="D1448">
        <v>0.03</v>
      </c>
      <c r="E1448" s="289" t="s">
        <v>3750</v>
      </c>
      <c r="F1448">
        <v>5014253321</v>
      </c>
      <c r="G1448" s="276">
        <v>45611</v>
      </c>
      <c r="H1448" s="5">
        <v>20241108590921</v>
      </c>
      <c r="I1448">
        <v>0.01</v>
      </c>
      <c r="J1448" s="289" t="s">
        <v>280</v>
      </c>
      <c r="K1448" s="289" t="s">
        <v>3751</v>
      </c>
      <c r="L1448" s="289" t="s">
        <v>275</v>
      </c>
      <c r="M1448" s="289" t="s">
        <v>3728</v>
      </c>
      <c r="N1448" s="289" t="s">
        <v>3752</v>
      </c>
      <c r="O1448" s="289" t="s">
        <v>2173</v>
      </c>
      <c r="P1448" s="289" t="str">
        <f>VLOOKUP(CAT_Details[[#This Row],[Delivery Bp Customer Code]],Table6[],2,0)</f>
        <v>OYL1</v>
      </c>
    </row>
    <row r="1449" spans="1:16" x14ac:dyDescent="0.25">
      <c r="A1449" s="289" t="s">
        <v>75</v>
      </c>
      <c r="B1449">
        <v>1</v>
      </c>
      <c r="C1449">
        <v>230</v>
      </c>
      <c r="D1449">
        <v>0.2</v>
      </c>
      <c r="E1449" s="289" t="s">
        <v>3753</v>
      </c>
      <c r="F1449">
        <v>5014253356</v>
      </c>
      <c r="G1449" s="276">
        <v>45611</v>
      </c>
      <c r="H1449">
        <v>20241105588045</v>
      </c>
      <c r="I1449">
        <v>0.36499999999999999</v>
      </c>
      <c r="J1449" s="289" t="s">
        <v>350</v>
      </c>
      <c r="K1449" s="289" t="s">
        <v>3754</v>
      </c>
      <c r="L1449" s="289" t="s">
        <v>275</v>
      </c>
      <c r="M1449" s="289" t="s">
        <v>3755</v>
      </c>
      <c r="N1449" s="289" t="s">
        <v>3756</v>
      </c>
      <c r="O1449" s="289" t="s">
        <v>2173</v>
      </c>
      <c r="P1449" s="289" t="str">
        <f>VLOOKUP(CAT_Details[[#This Row],[Delivery Bp Customer Code]],Table6[],2,0)</f>
        <v>OYL1</v>
      </c>
    </row>
    <row r="1450" spans="1:16" x14ac:dyDescent="0.25">
      <c r="A1450" s="289" t="s">
        <v>75</v>
      </c>
      <c r="B1450">
        <v>1</v>
      </c>
      <c r="C1450">
        <v>124</v>
      </c>
      <c r="D1450">
        <v>0.2</v>
      </c>
      <c r="E1450" s="289" t="s">
        <v>3757</v>
      </c>
      <c r="F1450">
        <v>5014253357</v>
      </c>
      <c r="G1450" s="276">
        <v>45611</v>
      </c>
      <c r="H1450">
        <v>20241105587811</v>
      </c>
      <c r="I1450">
        <v>0.25</v>
      </c>
      <c r="J1450" s="289" t="s">
        <v>350</v>
      </c>
      <c r="K1450" s="289" t="s">
        <v>3758</v>
      </c>
      <c r="L1450" s="289" t="s">
        <v>275</v>
      </c>
      <c r="M1450" s="289" t="s">
        <v>3423</v>
      </c>
      <c r="N1450" s="289" t="s">
        <v>602</v>
      </c>
      <c r="O1450" s="289" t="s">
        <v>2173</v>
      </c>
      <c r="P1450" s="289" t="str">
        <f>VLOOKUP(CAT_Details[[#This Row],[Delivery Bp Customer Code]],Table6[],2,0)</f>
        <v>OYL1</v>
      </c>
    </row>
    <row r="1451" spans="1:16" x14ac:dyDescent="0.25">
      <c r="A1451" s="289" t="s">
        <v>75</v>
      </c>
      <c r="B1451">
        <v>1</v>
      </c>
      <c r="C1451">
        <v>115</v>
      </c>
      <c r="D1451">
        <v>0.34</v>
      </c>
      <c r="E1451" s="289" t="s">
        <v>3759</v>
      </c>
      <c r="F1451">
        <v>5014253370</v>
      </c>
      <c r="G1451" s="276">
        <v>45611</v>
      </c>
      <c r="H1451" s="5">
        <v>20241106589081</v>
      </c>
      <c r="I1451">
        <v>0.57599999999999996</v>
      </c>
      <c r="J1451" s="289" t="s">
        <v>350</v>
      </c>
      <c r="K1451" s="289" t="s">
        <v>3760</v>
      </c>
      <c r="L1451" s="289" t="s">
        <v>275</v>
      </c>
      <c r="M1451" s="289" t="s">
        <v>3452</v>
      </c>
      <c r="N1451" s="289" t="s">
        <v>482</v>
      </c>
      <c r="O1451" s="289" t="s">
        <v>2173</v>
      </c>
      <c r="P1451" s="289" t="str">
        <f>VLOOKUP(CAT_Details[[#This Row],[Delivery Bp Customer Code]],Table6[],2,0)</f>
        <v>OYL1</v>
      </c>
    </row>
    <row r="1452" spans="1:16" x14ac:dyDescent="0.25">
      <c r="A1452" s="289" t="s">
        <v>75</v>
      </c>
      <c r="B1452">
        <v>1</v>
      </c>
      <c r="C1452">
        <v>33</v>
      </c>
      <c r="D1452">
        <v>0.2</v>
      </c>
      <c r="E1452" s="289" t="s">
        <v>3761</v>
      </c>
      <c r="F1452">
        <v>5014253373</v>
      </c>
      <c r="G1452" s="276">
        <v>45611</v>
      </c>
      <c r="H1452">
        <v>20241030584992</v>
      </c>
      <c r="I1452">
        <v>0.24</v>
      </c>
      <c r="J1452" s="289" t="s">
        <v>280</v>
      </c>
      <c r="K1452" s="289" t="s">
        <v>3762</v>
      </c>
      <c r="L1452" s="289" t="s">
        <v>275</v>
      </c>
      <c r="M1452" s="289" t="s">
        <v>3395</v>
      </c>
      <c r="N1452" s="289" t="s">
        <v>2921</v>
      </c>
      <c r="O1452" s="289" t="s">
        <v>2173</v>
      </c>
      <c r="P1452" s="289" t="str">
        <f>VLOOKUP(CAT_Details[[#This Row],[Delivery Bp Customer Code]],Table6[],2,0)</f>
        <v>OYL1</v>
      </c>
    </row>
    <row r="1453" spans="1:16" x14ac:dyDescent="0.25">
      <c r="A1453" s="289" t="s">
        <v>75</v>
      </c>
      <c r="B1453">
        <v>20</v>
      </c>
      <c r="C1453">
        <v>8960</v>
      </c>
      <c r="D1453">
        <v>8</v>
      </c>
      <c r="E1453" s="289" t="s">
        <v>3763</v>
      </c>
      <c r="F1453">
        <v>5014260915</v>
      </c>
      <c r="G1453" s="276">
        <v>45611</v>
      </c>
      <c r="H1453">
        <v>20241108591398</v>
      </c>
      <c r="I1453">
        <v>19.2</v>
      </c>
      <c r="J1453" s="289" t="s">
        <v>324</v>
      </c>
      <c r="K1453" s="289" t="s">
        <v>3764</v>
      </c>
      <c r="L1453" s="289" t="s">
        <v>275</v>
      </c>
      <c r="M1453" s="289" t="s">
        <v>3550</v>
      </c>
      <c r="N1453" s="289" t="s">
        <v>2496</v>
      </c>
      <c r="O1453" s="289" t="s">
        <v>2173</v>
      </c>
      <c r="P1453" s="289" t="str">
        <f>VLOOKUP(CAT_Details[[#This Row],[Delivery Bp Customer Code]],Table6[],2,0)</f>
        <v>OYL1</v>
      </c>
    </row>
    <row r="1454" spans="1:16" x14ac:dyDescent="0.25">
      <c r="A1454" s="289" t="s">
        <v>75</v>
      </c>
      <c r="B1454">
        <v>4</v>
      </c>
      <c r="C1454">
        <v>1964</v>
      </c>
      <c r="D1454">
        <v>1.6</v>
      </c>
      <c r="E1454" s="289" t="s">
        <v>3765</v>
      </c>
      <c r="F1454">
        <v>5014265936</v>
      </c>
      <c r="G1454" s="276">
        <v>45611</v>
      </c>
      <c r="H1454">
        <v>20241106588962</v>
      </c>
      <c r="I1454">
        <v>3.84</v>
      </c>
      <c r="J1454" s="289" t="s">
        <v>280</v>
      </c>
      <c r="K1454" s="289" t="s">
        <v>3766</v>
      </c>
      <c r="L1454" s="289" t="s">
        <v>275</v>
      </c>
      <c r="M1454" s="289" t="s">
        <v>3721</v>
      </c>
      <c r="N1454" s="289" t="s">
        <v>868</v>
      </c>
      <c r="O1454" s="289" t="s">
        <v>2173</v>
      </c>
      <c r="P1454" s="289" t="str">
        <f>VLOOKUP(CAT_Details[[#This Row],[Delivery Bp Customer Code]],Table6[],2,0)</f>
        <v>OYL1</v>
      </c>
    </row>
    <row r="1455" spans="1:16" x14ac:dyDescent="0.25">
      <c r="A1455" s="289" t="s">
        <v>874</v>
      </c>
      <c r="B1455">
        <v>1</v>
      </c>
      <c r="C1455">
        <v>315</v>
      </c>
      <c r="D1455">
        <v>0.4</v>
      </c>
      <c r="E1455" s="289" t="s">
        <v>3767</v>
      </c>
      <c r="F1455">
        <v>5014266880</v>
      </c>
      <c r="G1455" s="276">
        <v>45611</v>
      </c>
      <c r="H1455">
        <v>20241107590407</v>
      </c>
      <c r="I1455">
        <v>0.70099999999999996</v>
      </c>
      <c r="J1455" s="289" t="s">
        <v>280</v>
      </c>
      <c r="K1455" s="289" t="s">
        <v>3768</v>
      </c>
      <c r="L1455" s="289" t="s">
        <v>275</v>
      </c>
      <c r="M1455" s="289" t="s">
        <v>3769</v>
      </c>
      <c r="N1455" s="289" t="s">
        <v>3770</v>
      </c>
      <c r="O1455" s="289" t="s">
        <v>1014</v>
      </c>
      <c r="P1455" s="289" t="str">
        <f>VLOOKUP(CAT_Details[[#This Row],[Delivery Bp Customer Code]],Table6[],2,0)</f>
        <v>MZ07</v>
      </c>
    </row>
    <row r="1456" spans="1:16" x14ac:dyDescent="0.25">
      <c r="A1456" s="289" t="s">
        <v>3771</v>
      </c>
      <c r="B1456">
        <v>2</v>
      </c>
      <c r="C1456">
        <v>2108</v>
      </c>
      <c r="D1456">
        <v>0.8</v>
      </c>
      <c r="E1456" s="289" t="s">
        <v>3772</v>
      </c>
      <c r="F1456">
        <v>5014281506</v>
      </c>
      <c r="G1456" s="276">
        <v>45611</v>
      </c>
      <c r="H1456">
        <v>20241107590472</v>
      </c>
      <c r="I1456">
        <v>1.92</v>
      </c>
      <c r="J1456" s="289" t="s">
        <v>273</v>
      </c>
      <c r="K1456" s="289" t="s">
        <v>3773</v>
      </c>
      <c r="L1456" s="289" t="s">
        <v>275</v>
      </c>
      <c r="M1456" s="289" t="s">
        <v>3562</v>
      </c>
      <c r="N1456" s="289" t="s">
        <v>3774</v>
      </c>
      <c r="O1456" s="289" t="s">
        <v>3775</v>
      </c>
      <c r="P1456" s="289">
        <f>VLOOKUP(CAT_Details[[#This Row],[Delivery Bp Customer Code]],Table6[],2,0)</f>
        <v>3401</v>
      </c>
    </row>
    <row r="1457" spans="1:16" x14ac:dyDescent="0.25">
      <c r="A1457" s="289" t="s">
        <v>3329</v>
      </c>
      <c r="B1457">
        <v>1</v>
      </c>
      <c r="C1457">
        <v>35</v>
      </c>
      <c r="D1457">
        <v>0.2</v>
      </c>
      <c r="E1457" s="289" t="s">
        <v>3776</v>
      </c>
      <c r="F1457">
        <v>5014224042</v>
      </c>
      <c r="G1457" s="276">
        <v>45611</v>
      </c>
      <c r="H1457">
        <v>20241106589189</v>
      </c>
      <c r="I1457">
        <v>0.48</v>
      </c>
      <c r="J1457" s="289" t="s">
        <v>324</v>
      </c>
      <c r="K1457" s="289" t="s">
        <v>3777</v>
      </c>
      <c r="L1457" s="289" t="s">
        <v>275</v>
      </c>
      <c r="M1457" s="289" t="s">
        <v>3390</v>
      </c>
      <c r="N1457" s="289" t="s">
        <v>375</v>
      </c>
      <c r="O1457" s="289" t="s">
        <v>3332</v>
      </c>
      <c r="P1457" s="289">
        <f>VLOOKUP(CAT_Details[[#This Row],[Delivery Bp Customer Code]],Table6[],2,0)</f>
        <v>3402</v>
      </c>
    </row>
    <row r="1458" spans="1:16" x14ac:dyDescent="0.25">
      <c r="A1458" s="289" t="s">
        <v>3329</v>
      </c>
      <c r="B1458">
        <v>27</v>
      </c>
      <c r="C1458">
        <v>17236</v>
      </c>
      <c r="D1458">
        <v>11.06</v>
      </c>
      <c r="E1458" s="289" t="s">
        <v>3778</v>
      </c>
      <c r="F1458">
        <v>5014224146</v>
      </c>
      <c r="G1458" s="276">
        <v>45611</v>
      </c>
      <c r="H1458">
        <v>20241105587830</v>
      </c>
      <c r="I1458">
        <v>16.911999999999999</v>
      </c>
      <c r="J1458" s="289" t="s">
        <v>383</v>
      </c>
      <c r="K1458" s="289" t="s">
        <v>3779</v>
      </c>
      <c r="L1458" s="289" t="s">
        <v>275</v>
      </c>
      <c r="M1458" s="289" t="s">
        <v>3780</v>
      </c>
      <c r="N1458" s="289" t="s">
        <v>3781</v>
      </c>
      <c r="O1458" s="289" t="s">
        <v>3332</v>
      </c>
      <c r="P1458" s="289">
        <f>VLOOKUP(CAT_Details[[#This Row],[Delivery Bp Customer Code]],Table6[],2,0)</f>
        <v>3402</v>
      </c>
    </row>
    <row r="1459" spans="1:16" x14ac:dyDescent="0.25">
      <c r="A1459" s="289" t="s">
        <v>3329</v>
      </c>
      <c r="B1459">
        <v>2</v>
      </c>
      <c r="C1459">
        <v>90</v>
      </c>
      <c r="D1459">
        <v>0.4</v>
      </c>
      <c r="E1459" s="289" t="s">
        <v>3782</v>
      </c>
      <c r="F1459">
        <v>5014224875</v>
      </c>
      <c r="G1459" s="276">
        <v>45611</v>
      </c>
      <c r="H1459">
        <v>20241105587709</v>
      </c>
      <c r="I1459">
        <v>0.432</v>
      </c>
      <c r="J1459" s="289" t="s">
        <v>401</v>
      </c>
      <c r="K1459" s="289" t="s">
        <v>3783</v>
      </c>
      <c r="L1459" s="289" t="s">
        <v>275</v>
      </c>
      <c r="M1459" s="289" t="s">
        <v>3784</v>
      </c>
      <c r="N1459" s="289" t="s">
        <v>2533</v>
      </c>
      <c r="O1459" s="289" t="s">
        <v>3332</v>
      </c>
      <c r="P1459" s="289">
        <f>VLOOKUP(CAT_Details[[#This Row],[Delivery Bp Customer Code]],Table6[],2,0)</f>
        <v>3402</v>
      </c>
    </row>
    <row r="1460" spans="1:16" x14ac:dyDescent="0.25">
      <c r="A1460" s="289" t="s">
        <v>3329</v>
      </c>
      <c r="B1460">
        <v>2</v>
      </c>
      <c r="C1460">
        <v>107</v>
      </c>
      <c r="D1460">
        <v>0.28999999999999998</v>
      </c>
      <c r="E1460" s="289" t="s">
        <v>3785</v>
      </c>
      <c r="F1460">
        <v>5014238521</v>
      </c>
      <c r="G1460" s="276">
        <v>45611</v>
      </c>
      <c r="H1460">
        <v>20241106588853</v>
      </c>
      <c r="I1460">
        <v>0.185</v>
      </c>
      <c r="J1460" s="289" t="s">
        <v>1047</v>
      </c>
      <c r="K1460" s="289" t="s">
        <v>3786</v>
      </c>
      <c r="L1460" s="289" t="s">
        <v>275</v>
      </c>
      <c r="M1460" s="289" t="s">
        <v>3510</v>
      </c>
      <c r="N1460" s="289" t="s">
        <v>1049</v>
      </c>
      <c r="O1460" s="289" t="s">
        <v>3332</v>
      </c>
      <c r="P1460" s="289">
        <f>VLOOKUP(CAT_Details[[#This Row],[Delivery Bp Customer Code]],Table6[],2,0)</f>
        <v>3402</v>
      </c>
    </row>
    <row r="1461" spans="1:16" x14ac:dyDescent="0.25">
      <c r="A1461" s="289" t="s">
        <v>3329</v>
      </c>
      <c r="B1461">
        <v>7</v>
      </c>
      <c r="C1461">
        <v>2795.94</v>
      </c>
      <c r="D1461">
        <v>2.2799999999999998</v>
      </c>
      <c r="E1461" s="289" t="s">
        <v>3787</v>
      </c>
      <c r="F1461">
        <v>5014252816</v>
      </c>
      <c r="G1461" s="276">
        <v>45611</v>
      </c>
      <c r="H1461">
        <v>20241106589025</v>
      </c>
      <c r="I1461">
        <v>6.5519999999999996</v>
      </c>
      <c r="J1461" s="289" t="s">
        <v>287</v>
      </c>
      <c r="K1461" s="289" t="s">
        <v>3788</v>
      </c>
      <c r="L1461" s="289" t="s">
        <v>275</v>
      </c>
      <c r="M1461" s="289" t="s">
        <v>3789</v>
      </c>
      <c r="N1461" s="289" t="s">
        <v>3790</v>
      </c>
      <c r="O1461" s="289" t="s">
        <v>3332</v>
      </c>
      <c r="P1461" s="289">
        <f>VLOOKUP(CAT_Details[[#This Row],[Delivery Bp Customer Code]],Table6[],2,0)</f>
        <v>3402</v>
      </c>
    </row>
    <row r="1462" spans="1:16" x14ac:dyDescent="0.25">
      <c r="A1462" s="289" t="s">
        <v>3329</v>
      </c>
      <c r="B1462">
        <v>18</v>
      </c>
      <c r="C1462">
        <v>7973.28</v>
      </c>
      <c r="D1462">
        <v>7.2</v>
      </c>
      <c r="E1462" s="289" t="s">
        <v>3791</v>
      </c>
      <c r="F1462">
        <v>5014252979</v>
      </c>
      <c r="G1462" s="276">
        <v>45611</v>
      </c>
      <c r="H1462">
        <v>20241107590277</v>
      </c>
      <c r="I1462">
        <v>10.368</v>
      </c>
      <c r="J1462" s="289" t="s">
        <v>350</v>
      </c>
      <c r="K1462" s="289" t="s">
        <v>3792</v>
      </c>
      <c r="L1462" s="289" t="s">
        <v>275</v>
      </c>
      <c r="M1462" s="289" t="s">
        <v>3423</v>
      </c>
      <c r="N1462" s="289" t="s">
        <v>3793</v>
      </c>
      <c r="O1462" s="289" t="s">
        <v>3332</v>
      </c>
      <c r="P1462" s="289">
        <f>VLOOKUP(CAT_Details[[#This Row],[Delivery Bp Customer Code]],Table6[],2,0)</f>
        <v>3402</v>
      </c>
    </row>
    <row r="1463" spans="1:16" x14ac:dyDescent="0.25">
      <c r="A1463" s="289" t="s">
        <v>3329</v>
      </c>
      <c r="B1463">
        <v>6</v>
      </c>
      <c r="C1463">
        <v>1045</v>
      </c>
      <c r="D1463">
        <v>2.4700000000000002</v>
      </c>
      <c r="E1463" s="289" t="s">
        <v>3746</v>
      </c>
      <c r="F1463">
        <v>5014253210</v>
      </c>
      <c r="G1463" s="276">
        <v>45611</v>
      </c>
      <c r="H1463">
        <v>20241107590338</v>
      </c>
      <c r="I1463">
        <v>5.9359999999999999</v>
      </c>
      <c r="J1463" s="289" t="s">
        <v>350</v>
      </c>
      <c r="K1463" s="289" t="s">
        <v>3794</v>
      </c>
      <c r="L1463" s="289" t="s">
        <v>275</v>
      </c>
      <c r="M1463" s="289" t="s">
        <v>3748</v>
      </c>
      <c r="N1463" s="289" t="s">
        <v>3749</v>
      </c>
      <c r="O1463" s="289" t="s">
        <v>3332</v>
      </c>
      <c r="P1463" s="289">
        <f>VLOOKUP(CAT_Details[[#This Row],[Delivery Bp Customer Code]],Table6[],2,0)</f>
        <v>3402</v>
      </c>
    </row>
    <row r="1464" spans="1:16" x14ac:dyDescent="0.25">
      <c r="A1464" s="289" t="s">
        <v>3329</v>
      </c>
      <c r="B1464">
        <v>10</v>
      </c>
      <c r="C1464">
        <v>3460</v>
      </c>
      <c r="D1464">
        <v>4</v>
      </c>
      <c r="E1464" s="289" t="s">
        <v>3795</v>
      </c>
      <c r="F1464">
        <v>5014253273</v>
      </c>
      <c r="G1464" s="276">
        <v>45611</v>
      </c>
      <c r="H1464">
        <v>20241108590752</v>
      </c>
      <c r="I1464">
        <v>9.6</v>
      </c>
      <c r="J1464" s="289" t="s">
        <v>350</v>
      </c>
      <c r="K1464" s="289" t="s">
        <v>3796</v>
      </c>
      <c r="L1464" s="289" t="s">
        <v>275</v>
      </c>
      <c r="M1464" s="289" t="s">
        <v>3797</v>
      </c>
      <c r="N1464" s="289" t="s">
        <v>3798</v>
      </c>
      <c r="O1464" s="289" t="s">
        <v>3332</v>
      </c>
      <c r="P1464" s="289">
        <f>VLOOKUP(CAT_Details[[#This Row],[Delivery Bp Customer Code]],Table6[],2,0)</f>
        <v>3402</v>
      </c>
    </row>
    <row r="1465" spans="1:16" x14ac:dyDescent="0.25">
      <c r="A1465" s="289" t="s">
        <v>3329</v>
      </c>
      <c r="B1465">
        <v>5</v>
      </c>
      <c r="C1465">
        <v>800</v>
      </c>
      <c r="D1465">
        <v>2</v>
      </c>
      <c r="E1465" s="289" t="s">
        <v>3799</v>
      </c>
      <c r="F1465">
        <v>5014266266</v>
      </c>
      <c r="G1465" s="276">
        <v>45611</v>
      </c>
      <c r="H1465" s="5">
        <v>20241107590110</v>
      </c>
      <c r="I1465">
        <v>3.7440000000000002</v>
      </c>
      <c r="J1465" s="289" t="s">
        <v>287</v>
      </c>
      <c r="K1465" s="289" t="s">
        <v>3800</v>
      </c>
      <c r="L1465" s="289" t="s">
        <v>275</v>
      </c>
      <c r="M1465" s="289" t="s">
        <v>3801</v>
      </c>
      <c r="N1465" s="289" t="s">
        <v>468</v>
      </c>
      <c r="O1465" s="289" t="s">
        <v>3332</v>
      </c>
      <c r="P1465" s="289">
        <f>VLOOKUP(CAT_Details[[#This Row],[Delivery Bp Customer Code]],Table6[],2,0)</f>
        <v>3402</v>
      </c>
    </row>
    <row r="1466" spans="1:16" x14ac:dyDescent="0.25">
      <c r="A1466" s="289" t="s">
        <v>3329</v>
      </c>
      <c r="B1466">
        <v>5</v>
      </c>
      <c r="C1466">
        <v>2080</v>
      </c>
      <c r="D1466">
        <v>2</v>
      </c>
      <c r="E1466" s="289" t="s">
        <v>3802</v>
      </c>
      <c r="F1466">
        <v>5014266308</v>
      </c>
      <c r="G1466" s="276">
        <v>45611</v>
      </c>
      <c r="H1466">
        <v>20241107589939</v>
      </c>
      <c r="I1466">
        <v>2.88</v>
      </c>
      <c r="J1466" s="289" t="s">
        <v>350</v>
      </c>
      <c r="K1466" s="289" t="s">
        <v>3803</v>
      </c>
      <c r="L1466" s="289" t="s">
        <v>275</v>
      </c>
      <c r="M1466" s="289" t="s">
        <v>3797</v>
      </c>
      <c r="N1466" s="289" t="s">
        <v>3804</v>
      </c>
      <c r="O1466" s="289" t="s">
        <v>3332</v>
      </c>
      <c r="P1466" s="289">
        <f>VLOOKUP(CAT_Details[[#This Row],[Delivery Bp Customer Code]],Table6[],2,0)</f>
        <v>3402</v>
      </c>
    </row>
    <row r="1467" spans="1:16" x14ac:dyDescent="0.25">
      <c r="A1467" s="289" t="s">
        <v>3329</v>
      </c>
      <c r="B1467">
        <v>23</v>
      </c>
      <c r="C1467">
        <v>1840</v>
      </c>
      <c r="D1467">
        <v>9.1999999999999993</v>
      </c>
      <c r="E1467" s="289" t="s">
        <v>3805</v>
      </c>
      <c r="F1467">
        <v>5014266588</v>
      </c>
      <c r="G1467" s="276">
        <v>45611</v>
      </c>
      <c r="H1467">
        <v>20241111591767</v>
      </c>
      <c r="I1467">
        <v>27.6</v>
      </c>
      <c r="J1467" s="289" t="s">
        <v>350</v>
      </c>
      <c r="K1467" s="289" t="s">
        <v>3806</v>
      </c>
      <c r="L1467" s="289" t="s">
        <v>275</v>
      </c>
      <c r="M1467" s="289" t="s">
        <v>3748</v>
      </c>
      <c r="N1467" s="289" t="s">
        <v>3433</v>
      </c>
      <c r="O1467" s="289" t="s">
        <v>3332</v>
      </c>
      <c r="P1467" s="289">
        <f>VLOOKUP(CAT_Details[[#This Row],[Delivery Bp Customer Code]],Table6[],2,0)</f>
        <v>3402</v>
      </c>
    </row>
    <row r="1468" spans="1:16" x14ac:dyDescent="0.25">
      <c r="A1468" s="289" t="s">
        <v>3329</v>
      </c>
      <c r="B1468">
        <v>2</v>
      </c>
      <c r="C1468">
        <v>25.2</v>
      </c>
      <c r="D1468">
        <v>0.08</v>
      </c>
      <c r="E1468" s="289" t="s">
        <v>3807</v>
      </c>
      <c r="F1468">
        <v>5014266918</v>
      </c>
      <c r="G1468" s="276">
        <v>45611</v>
      </c>
      <c r="H1468">
        <v>20241108591380</v>
      </c>
      <c r="I1468">
        <v>1.9E-2</v>
      </c>
      <c r="J1468" s="289" t="s">
        <v>350</v>
      </c>
      <c r="K1468" s="289" t="s">
        <v>3808</v>
      </c>
      <c r="L1468" s="289" t="s">
        <v>275</v>
      </c>
      <c r="M1468" s="289" t="s">
        <v>3748</v>
      </c>
      <c r="N1468" s="289" t="s">
        <v>3809</v>
      </c>
      <c r="O1468" s="289" t="s">
        <v>3332</v>
      </c>
      <c r="P1468" s="289">
        <f>VLOOKUP(CAT_Details[[#This Row],[Delivery Bp Customer Code]],Table6[],2,0)</f>
        <v>3402</v>
      </c>
    </row>
    <row r="1469" spans="1:16" x14ac:dyDescent="0.25">
      <c r="A1469" s="289" t="s">
        <v>3329</v>
      </c>
      <c r="B1469">
        <v>3</v>
      </c>
      <c r="C1469">
        <v>35</v>
      </c>
      <c r="D1469">
        <v>0.24</v>
      </c>
      <c r="E1469" s="289" t="s">
        <v>3810</v>
      </c>
      <c r="F1469">
        <v>5014281371</v>
      </c>
      <c r="G1469" s="276">
        <v>45611</v>
      </c>
      <c r="H1469">
        <v>20241107590033</v>
      </c>
      <c r="I1469">
        <v>0.19500000000000001</v>
      </c>
      <c r="J1469" s="289" t="s">
        <v>302</v>
      </c>
      <c r="K1469" s="289" t="s">
        <v>3811</v>
      </c>
      <c r="L1469" s="289" t="s">
        <v>275</v>
      </c>
      <c r="M1469" s="289" t="s">
        <v>3812</v>
      </c>
      <c r="N1469" s="289" t="s">
        <v>450</v>
      </c>
      <c r="O1469" s="289" t="s">
        <v>3332</v>
      </c>
      <c r="P1469" s="289">
        <f>VLOOKUP(CAT_Details[[#This Row],[Delivery Bp Customer Code]],Table6[],2,0)</f>
        <v>3402</v>
      </c>
    </row>
    <row r="1470" spans="1:16" x14ac:dyDescent="0.25">
      <c r="A1470" s="289" t="s">
        <v>3329</v>
      </c>
      <c r="B1470">
        <v>6</v>
      </c>
      <c r="C1470">
        <v>300</v>
      </c>
      <c r="D1470">
        <v>2.4</v>
      </c>
      <c r="E1470" s="289" t="s">
        <v>3813</v>
      </c>
      <c r="F1470">
        <v>5014281442</v>
      </c>
      <c r="G1470" s="276">
        <v>45611</v>
      </c>
      <c r="H1470">
        <v>20241112592906</v>
      </c>
      <c r="I1470">
        <v>5.069</v>
      </c>
      <c r="J1470" s="289" t="s">
        <v>273</v>
      </c>
      <c r="K1470" s="289" t="s">
        <v>3814</v>
      </c>
      <c r="L1470" s="289" t="s">
        <v>275</v>
      </c>
      <c r="M1470" s="289" t="s">
        <v>3562</v>
      </c>
      <c r="N1470" s="289" t="s">
        <v>1240</v>
      </c>
      <c r="O1470" s="289" t="s">
        <v>3332</v>
      </c>
      <c r="P1470" s="289">
        <f>VLOOKUP(CAT_Details[[#This Row],[Delivery Bp Customer Code]],Table6[],2,0)</f>
        <v>3402</v>
      </c>
    </row>
    <row r="1471" spans="1:16" x14ac:dyDescent="0.25">
      <c r="A1471" s="289" t="s">
        <v>3329</v>
      </c>
      <c r="B1471">
        <v>1</v>
      </c>
      <c r="C1471">
        <v>446</v>
      </c>
      <c r="D1471">
        <v>0.55000000000000004</v>
      </c>
      <c r="E1471" s="289" t="s">
        <v>3815</v>
      </c>
      <c r="F1471">
        <v>5014281527</v>
      </c>
      <c r="G1471" s="276">
        <v>45611</v>
      </c>
      <c r="H1471">
        <v>20241112592748</v>
      </c>
      <c r="I1471">
        <v>1.28</v>
      </c>
      <c r="J1471" s="289" t="s">
        <v>273</v>
      </c>
      <c r="K1471" s="289" t="s">
        <v>3816</v>
      </c>
      <c r="L1471" s="289" t="s">
        <v>275</v>
      </c>
      <c r="M1471" s="289" t="s">
        <v>3817</v>
      </c>
      <c r="N1471" s="289" t="s">
        <v>519</v>
      </c>
      <c r="O1471" s="289" t="s">
        <v>3332</v>
      </c>
      <c r="P1471" s="289">
        <f>VLOOKUP(CAT_Details[[#This Row],[Delivery Bp Customer Code]],Table6[],2,0)</f>
        <v>3402</v>
      </c>
    </row>
    <row r="1472" spans="1:16" x14ac:dyDescent="0.25">
      <c r="A1472" s="289" t="s">
        <v>76</v>
      </c>
      <c r="B1472">
        <v>5</v>
      </c>
      <c r="C1472">
        <v>34</v>
      </c>
      <c r="D1472">
        <v>0.14000000000000001</v>
      </c>
      <c r="E1472" s="289" t="s">
        <v>3818</v>
      </c>
      <c r="F1472">
        <v>5014209928</v>
      </c>
      <c r="G1472" s="276">
        <v>45611</v>
      </c>
      <c r="H1472" s="5">
        <v>20241105587992</v>
      </c>
      <c r="I1472">
        <v>5.5E-2</v>
      </c>
      <c r="J1472" s="289" t="s">
        <v>294</v>
      </c>
      <c r="K1472" s="289" t="s">
        <v>3819</v>
      </c>
      <c r="L1472" s="289" t="s">
        <v>275</v>
      </c>
      <c r="M1472" s="289" t="s">
        <v>3820</v>
      </c>
      <c r="N1472" s="289" t="s">
        <v>1413</v>
      </c>
      <c r="O1472" s="289" t="s">
        <v>748</v>
      </c>
      <c r="P1472" s="289" t="str">
        <f>VLOOKUP(CAT_Details[[#This Row],[Delivery Bp Customer Code]],Table6[],2,0)</f>
        <v>No Loc</v>
      </c>
    </row>
    <row r="1473" spans="1:16" x14ac:dyDescent="0.25">
      <c r="A1473" s="289" t="s">
        <v>76</v>
      </c>
      <c r="B1473">
        <v>1</v>
      </c>
      <c r="C1473">
        <v>568</v>
      </c>
      <c r="D1473">
        <v>0.4</v>
      </c>
      <c r="E1473" s="289" t="s">
        <v>3821</v>
      </c>
      <c r="F1473">
        <v>5014266925</v>
      </c>
      <c r="G1473" s="276">
        <v>45611</v>
      </c>
      <c r="H1473">
        <v>20241112592735</v>
      </c>
      <c r="I1473">
        <v>0.96</v>
      </c>
      <c r="J1473" s="289" t="s">
        <v>350</v>
      </c>
      <c r="K1473" s="289" t="s">
        <v>3822</v>
      </c>
      <c r="L1473" s="289" t="s">
        <v>275</v>
      </c>
      <c r="M1473" s="289" t="s">
        <v>3797</v>
      </c>
      <c r="N1473" s="289" t="s">
        <v>1634</v>
      </c>
      <c r="O1473" s="289" t="s">
        <v>748</v>
      </c>
      <c r="P1473" s="289" t="str">
        <f>VLOOKUP(CAT_Details[[#This Row],[Delivery Bp Customer Code]],Table6[],2,0)</f>
        <v>No Loc</v>
      </c>
    </row>
    <row r="1474" spans="1:16" x14ac:dyDescent="0.25">
      <c r="A1474" s="289" t="s">
        <v>285</v>
      </c>
      <c r="B1474">
        <v>36</v>
      </c>
      <c r="C1474">
        <v>483</v>
      </c>
      <c r="D1474">
        <v>1.44</v>
      </c>
      <c r="E1474" s="289" t="s">
        <v>3818</v>
      </c>
      <c r="F1474">
        <v>5014209929</v>
      </c>
      <c r="G1474" s="276">
        <v>45611</v>
      </c>
      <c r="H1474">
        <v>20241105587927</v>
      </c>
      <c r="I1474">
        <v>0.73699999999999999</v>
      </c>
      <c r="J1474" s="289" t="s">
        <v>294</v>
      </c>
      <c r="K1474" s="289" t="s">
        <v>3823</v>
      </c>
      <c r="L1474" s="289" t="s">
        <v>275</v>
      </c>
      <c r="M1474" s="289" t="s">
        <v>3820</v>
      </c>
      <c r="N1474" s="289" t="s">
        <v>1413</v>
      </c>
      <c r="O1474" s="289" t="s">
        <v>291</v>
      </c>
      <c r="P1474" s="289" t="str">
        <f>VLOOKUP(CAT_Details[[#This Row],[Delivery Bp Customer Code]],Table6[],2,0)</f>
        <v>DX01-L5</v>
      </c>
    </row>
    <row r="1475" spans="1:16" x14ac:dyDescent="0.25">
      <c r="A1475" s="289" t="s">
        <v>285</v>
      </c>
      <c r="B1475">
        <v>1</v>
      </c>
      <c r="C1475">
        <v>89</v>
      </c>
      <c r="D1475">
        <v>0.4</v>
      </c>
      <c r="E1475" s="289" t="s">
        <v>3824</v>
      </c>
      <c r="F1475">
        <v>5014224041</v>
      </c>
      <c r="G1475" s="276">
        <v>45611</v>
      </c>
      <c r="H1475">
        <v>20241106588736</v>
      </c>
      <c r="I1475">
        <v>0.38400000000000001</v>
      </c>
      <c r="J1475" s="289" t="s">
        <v>345</v>
      </c>
      <c r="K1475" s="289" t="s">
        <v>3825</v>
      </c>
      <c r="L1475" s="289" t="s">
        <v>275</v>
      </c>
      <c r="M1475" s="289" t="s">
        <v>3681</v>
      </c>
      <c r="N1475" s="289" t="s">
        <v>348</v>
      </c>
      <c r="O1475" s="289" t="s">
        <v>291</v>
      </c>
      <c r="P1475" s="289" t="str">
        <f>VLOOKUP(CAT_Details[[#This Row],[Delivery Bp Customer Code]],Table6[],2,0)</f>
        <v>DX01-L5</v>
      </c>
    </row>
    <row r="1476" spans="1:16" x14ac:dyDescent="0.25">
      <c r="A1476" s="289" t="s">
        <v>285</v>
      </c>
      <c r="B1476">
        <v>13</v>
      </c>
      <c r="C1476">
        <v>715</v>
      </c>
      <c r="D1476">
        <v>5.2</v>
      </c>
      <c r="E1476" s="289" t="s">
        <v>3826</v>
      </c>
      <c r="F1476">
        <v>5014224077</v>
      </c>
      <c r="G1476" s="276">
        <v>45611</v>
      </c>
      <c r="H1476" s="5">
        <v>20241105588347</v>
      </c>
      <c r="I1476">
        <v>12.48</v>
      </c>
      <c r="J1476" s="289" t="s">
        <v>294</v>
      </c>
      <c r="K1476" s="289" t="s">
        <v>3827</v>
      </c>
      <c r="L1476" s="289" t="s">
        <v>275</v>
      </c>
      <c r="M1476" s="289" t="s">
        <v>3568</v>
      </c>
      <c r="N1476" s="289" t="s">
        <v>1181</v>
      </c>
      <c r="O1476" s="289" t="s">
        <v>291</v>
      </c>
      <c r="P1476" s="289" t="str">
        <f>VLOOKUP(CAT_Details[[#This Row],[Delivery Bp Customer Code]],Table6[],2,0)</f>
        <v>DX01-L5</v>
      </c>
    </row>
    <row r="1477" spans="1:16" x14ac:dyDescent="0.25">
      <c r="A1477" s="289" t="s">
        <v>285</v>
      </c>
      <c r="B1477">
        <v>6</v>
      </c>
      <c r="C1477">
        <v>2016</v>
      </c>
      <c r="D1477">
        <v>2.99</v>
      </c>
      <c r="E1477" s="289" t="s">
        <v>3828</v>
      </c>
      <c r="F1477">
        <v>5014224282</v>
      </c>
      <c r="G1477" s="276">
        <v>45611</v>
      </c>
      <c r="H1477">
        <v>20241106589035</v>
      </c>
      <c r="I1477">
        <v>6.6020000000000003</v>
      </c>
      <c r="J1477" s="289" t="s">
        <v>401</v>
      </c>
      <c r="K1477" s="289" t="s">
        <v>3829</v>
      </c>
      <c r="L1477" s="289" t="s">
        <v>275</v>
      </c>
      <c r="M1477" s="289" t="s">
        <v>3784</v>
      </c>
      <c r="N1477" s="289" t="s">
        <v>673</v>
      </c>
      <c r="O1477" s="289" t="s">
        <v>291</v>
      </c>
      <c r="P1477" s="289" t="str">
        <f>VLOOKUP(CAT_Details[[#This Row],[Delivery Bp Customer Code]],Table6[],2,0)</f>
        <v>DX01-L5</v>
      </c>
    </row>
    <row r="1478" spans="1:16" x14ac:dyDescent="0.25">
      <c r="A1478" s="289" t="s">
        <v>285</v>
      </c>
      <c r="B1478">
        <v>20</v>
      </c>
      <c r="C1478">
        <v>6908</v>
      </c>
      <c r="D1478">
        <v>8.07</v>
      </c>
      <c r="E1478" s="289" t="s">
        <v>3830</v>
      </c>
      <c r="F1478">
        <v>5014224403</v>
      </c>
      <c r="G1478" s="276">
        <v>45611</v>
      </c>
      <c r="H1478">
        <v>20241031585990</v>
      </c>
      <c r="I1478">
        <v>17.292000000000002</v>
      </c>
      <c r="J1478" s="289" t="s">
        <v>401</v>
      </c>
      <c r="K1478" s="289" t="s">
        <v>3831</v>
      </c>
      <c r="L1478" s="289" t="s">
        <v>275</v>
      </c>
      <c r="M1478" s="289" t="s">
        <v>3465</v>
      </c>
      <c r="N1478" s="289" t="s">
        <v>1028</v>
      </c>
      <c r="O1478" s="289" t="s">
        <v>291</v>
      </c>
      <c r="P1478" s="289" t="str">
        <f>VLOOKUP(CAT_Details[[#This Row],[Delivery Bp Customer Code]],Table6[],2,0)</f>
        <v>DX01-L5</v>
      </c>
    </row>
    <row r="1479" spans="1:16" x14ac:dyDescent="0.25">
      <c r="A1479" s="289" t="s">
        <v>285</v>
      </c>
      <c r="B1479">
        <v>5</v>
      </c>
      <c r="C1479">
        <v>945</v>
      </c>
      <c r="D1479">
        <v>2</v>
      </c>
      <c r="E1479" s="289" t="s">
        <v>3832</v>
      </c>
      <c r="F1479">
        <v>5014238060</v>
      </c>
      <c r="G1479" s="276">
        <v>45611</v>
      </c>
      <c r="H1479">
        <v>20241107590046</v>
      </c>
      <c r="I1479">
        <v>3.36</v>
      </c>
      <c r="J1479" s="289" t="s">
        <v>345</v>
      </c>
      <c r="K1479" s="289" t="s">
        <v>3833</v>
      </c>
      <c r="L1479" s="289" t="s">
        <v>275</v>
      </c>
      <c r="M1479" s="289" t="s">
        <v>3681</v>
      </c>
      <c r="N1479" s="289" t="s">
        <v>348</v>
      </c>
      <c r="O1479" s="289" t="s">
        <v>291</v>
      </c>
      <c r="P1479" s="289" t="str">
        <f>VLOOKUP(CAT_Details[[#This Row],[Delivery Bp Customer Code]],Table6[],2,0)</f>
        <v>DX01-L5</v>
      </c>
    </row>
    <row r="1480" spans="1:16" x14ac:dyDescent="0.25">
      <c r="A1480" s="289" t="s">
        <v>285</v>
      </c>
      <c r="B1480">
        <v>29</v>
      </c>
      <c r="C1480">
        <v>3570</v>
      </c>
      <c r="D1480">
        <v>8</v>
      </c>
      <c r="E1480" s="289" t="s">
        <v>3834</v>
      </c>
      <c r="F1480">
        <v>5014238389</v>
      </c>
      <c r="G1480" s="276">
        <v>45611</v>
      </c>
      <c r="H1480">
        <v>20241106589417</v>
      </c>
      <c r="I1480">
        <v>7.68</v>
      </c>
      <c r="J1480" s="289" t="s">
        <v>324</v>
      </c>
      <c r="K1480" s="289" t="s">
        <v>3835</v>
      </c>
      <c r="L1480" s="289" t="s">
        <v>275</v>
      </c>
      <c r="M1480" s="289" t="s">
        <v>3836</v>
      </c>
      <c r="N1480" s="289" t="s">
        <v>579</v>
      </c>
      <c r="O1480" s="289" t="s">
        <v>291</v>
      </c>
      <c r="P1480" s="289" t="str">
        <f>VLOOKUP(CAT_Details[[#This Row],[Delivery Bp Customer Code]],Table6[],2,0)</f>
        <v>DX01-L5</v>
      </c>
    </row>
    <row r="1481" spans="1:16" x14ac:dyDescent="0.25">
      <c r="A1481" s="289" t="s">
        <v>285</v>
      </c>
      <c r="B1481">
        <v>9</v>
      </c>
      <c r="C1481">
        <v>810</v>
      </c>
      <c r="D1481">
        <v>3.6</v>
      </c>
      <c r="E1481" s="289" t="s">
        <v>3837</v>
      </c>
      <c r="F1481">
        <v>5014253279</v>
      </c>
      <c r="G1481" s="276">
        <v>45611</v>
      </c>
      <c r="H1481" s="5">
        <v>20241108590915</v>
      </c>
      <c r="I1481">
        <v>8.7260000000000009</v>
      </c>
      <c r="J1481" s="289" t="s">
        <v>350</v>
      </c>
      <c r="K1481" s="289" t="s">
        <v>3838</v>
      </c>
      <c r="L1481" s="289" t="s">
        <v>275</v>
      </c>
      <c r="M1481" s="289" t="s">
        <v>3748</v>
      </c>
      <c r="N1481" s="289" t="s">
        <v>690</v>
      </c>
      <c r="O1481" s="289" t="s">
        <v>291</v>
      </c>
      <c r="P1481" s="289" t="str">
        <f>VLOOKUP(CAT_Details[[#This Row],[Delivery Bp Customer Code]],Table6[],2,0)</f>
        <v>DX01-L5</v>
      </c>
    </row>
    <row r="1482" spans="1:16" x14ac:dyDescent="0.25">
      <c r="A1482" s="289" t="s">
        <v>285</v>
      </c>
      <c r="B1482">
        <v>2</v>
      </c>
      <c r="C1482">
        <v>242</v>
      </c>
      <c r="D1482">
        <v>0.6</v>
      </c>
      <c r="E1482" s="289" t="s">
        <v>3839</v>
      </c>
      <c r="F1482">
        <v>5014253282</v>
      </c>
      <c r="G1482" s="276">
        <v>45611</v>
      </c>
      <c r="H1482">
        <v>20241108590796</v>
      </c>
      <c r="I1482">
        <v>0.64800000000000002</v>
      </c>
      <c r="J1482" s="289" t="s">
        <v>350</v>
      </c>
      <c r="K1482" s="289" t="s">
        <v>3840</v>
      </c>
      <c r="L1482" s="289" t="s">
        <v>275</v>
      </c>
      <c r="M1482" s="289" t="s">
        <v>3423</v>
      </c>
      <c r="N1482" s="289" t="s">
        <v>602</v>
      </c>
      <c r="O1482" s="289" t="s">
        <v>291</v>
      </c>
      <c r="P1482" s="289" t="str">
        <f>VLOOKUP(CAT_Details[[#This Row],[Delivery Bp Customer Code]],Table6[],2,0)</f>
        <v>DX01-L5</v>
      </c>
    </row>
    <row r="1483" spans="1:16" x14ac:dyDescent="0.25">
      <c r="A1483" s="289" t="s">
        <v>285</v>
      </c>
      <c r="B1483">
        <v>1</v>
      </c>
      <c r="C1483">
        <v>79</v>
      </c>
      <c r="D1483">
        <v>0.5</v>
      </c>
      <c r="E1483" s="289" t="s">
        <v>3841</v>
      </c>
      <c r="F1483">
        <v>5014253318</v>
      </c>
      <c r="G1483" s="276">
        <v>45611</v>
      </c>
      <c r="H1483">
        <v>20241108590820</v>
      </c>
      <c r="I1483">
        <v>1.1399999999999999</v>
      </c>
      <c r="J1483" s="289" t="s">
        <v>350</v>
      </c>
      <c r="K1483" s="289" t="s">
        <v>3842</v>
      </c>
      <c r="L1483" s="289" t="s">
        <v>275</v>
      </c>
      <c r="M1483" s="289" t="s">
        <v>3797</v>
      </c>
      <c r="N1483" s="289" t="s">
        <v>1095</v>
      </c>
      <c r="O1483" s="289" t="s">
        <v>291</v>
      </c>
      <c r="P1483" s="289" t="str">
        <f>VLOOKUP(CAT_Details[[#This Row],[Delivery Bp Customer Code]],Table6[],2,0)</f>
        <v>DX01-L5</v>
      </c>
    </row>
    <row r="1484" spans="1:16" x14ac:dyDescent="0.25">
      <c r="A1484" s="289" t="s">
        <v>285</v>
      </c>
      <c r="B1484">
        <v>10</v>
      </c>
      <c r="C1484">
        <v>1200</v>
      </c>
      <c r="D1484">
        <v>4</v>
      </c>
      <c r="E1484" s="289" t="s">
        <v>3843</v>
      </c>
      <c r="F1484">
        <v>5014253350</v>
      </c>
      <c r="G1484" s="276">
        <v>45611</v>
      </c>
      <c r="H1484">
        <v>20241108590794</v>
      </c>
      <c r="I1484">
        <v>9.6</v>
      </c>
      <c r="J1484" s="289" t="s">
        <v>350</v>
      </c>
      <c r="K1484" s="289" t="s">
        <v>3844</v>
      </c>
      <c r="L1484" s="289" t="s">
        <v>275</v>
      </c>
      <c r="M1484" s="289" t="s">
        <v>3748</v>
      </c>
      <c r="N1484" s="289" t="s">
        <v>353</v>
      </c>
      <c r="O1484" s="289" t="s">
        <v>291</v>
      </c>
      <c r="P1484" s="289" t="str">
        <f>VLOOKUP(CAT_Details[[#This Row],[Delivery Bp Customer Code]],Table6[],2,0)</f>
        <v>DX01-L5</v>
      </c>
    </row>
    <row r="1485" spans="1:16" x14ac:dyDescent="0.25">
      <c r="A1485" s="289" t="s">
        <v>285</v>
      </c>
      <c r="B1485">
        <v>1</v>
      </c>
      <c r="C1485">
        <v>120</v>
      </c>
      <c r="D1485">
        <v>0.4</v>
      </c>
      <c r="E1485" s="289" t="s">
        <v>3843</v>
      </c>
      <c r="F1485">
        <v>5014253351</v>
      </c>
      <c r="G1485" s="276">
        <v>45611</v>
      </c>
      <c r="H1485">
        <v>20241108590791</v>
      </c>
      <c r="I1485">
        <v>0.96</v>
      </c>
      <c r="J1485" s="289" t="s">
        <v>350</v>
      </c>
      <c r="K1485" s="289" t="s">
        <v>3845</v>
      </c>
      <c r="L1485" s="289" t="s">
        <v>275</v>
      </c>
      <c r="M1485" s="289" t="s">
        <v>3748</v>
      </c>
      <c r="N1485" s="289" t="s">
        <v>353</v>
      </c>
      <c r="O1485" s="289" t="s">
        <v>291</v>
      </c>
      <c r="P1485" s="289" t="str">
        <f>VLOOKUP(CAT_Details[[#This Row],[Delivery Bp Customer Code]],Table6[],2,0)</f>
        <v>DX01-L5</v>
      </c>
    </row>
    <row r="1486" spans="1:16" x14ac:dyDescent="0.25">
      <c r="A1486" s="289" t="s">
        <v>521</v>
      </c>
      <c r="B1486">
        <v>1</v>
      </c>
      <c r="C1486">
        <v>81</v>
      </c>
      <c r="D1486">
        <v>0.4</v>
      </c>
      <c r="E1486" s="289" t="s">
        <v>3846</v>
      </c>
      <c r="F1486">
        <v>5014266701</v>
      </c>
      <c r="G1486" s="276">
        <v>45611</v>
      </c>
      <c r="H1486">
        <v>20241111591871</v>
      </c>
      <c r="I1486">
        <v>1.056</v>
      </c>
      <c r="J1486" s="289" t="s">
        <v>302</v>
      </c>
      <c r="K1486" s="289" t="s">
        <v>3847</v>
      </c>
      <c r="L1486" s="289" t="s">
        <v>275</v>
      </c>
      <c r="M1486" s="289" t="s">
        <v>3550</v>
      </c>
      <c r="N1486" s="289" t="s">
        <v>694</v>
      </c>
      <c r="O1486" s="289" t="s">
        <v>525</v>
      </c>
      <c r="P1486" s="289" t="str">
        <f>VLOOKUP(CAT_Details[[#This Row],[Delivery Bp Customer Code]],Table6[],2,0)</f>
        <v>No Loc</v>
      </c>
    </row>
    <row r="1487" spans="1:16" x14ac:dyDescent="0.25">
      <c r="A1487" s="289" t="s">
        <v>272</v>
      </c>
      <c r="B1487">
        <v>4</v>
      </c>
      <c r="C1487">
        <v>1800</v>
      </c>
      <c r="D1487">
        <v>1.6</v>
      </c>
      <c r="E1487" s="289" t="s">
        <v>3848</v>
      </c>
      <c r="F1487">
        <v>5014209266</v>
      </c>
      <c r="G1487" s="276">
        <v>45611</v>
      </c>
      <c r="H1487">
        <v>20241030584504</v>
      </c>
      <c r="I1487">
        <v>3.84</v>
      </c>
      <c r="J1487" s="289" t="s">
        <v>324</v>
      </c>
      <c r="K1487" s="289" t="s">
        <v>3849</v>
      </c>
      <c r="L1487" s="289" t="s">
        <v>275</v>
      </c>
      <c r="M1487" s="289" t="s">
        <v>3533</v>
      </c>
      <c r="N1487" s="289" t="s">
        <v>622</v>
      </c>
      <c r="O1487" s="289" t="s">
        <v>277</v>
      </c>
      <c r="P1487" s="289" t="str">
        <f>VLOOKUP(CAT_Details[[#This Row],[Delivery Bp Customer Code]],Table6[],2,0)</f>
        <v>U2-L5</v>
      </c>
    </row>
    <row r="1488" spans="1:16" x14ac:dyDescent="0.25">
      <c r="A1488" s="289" t="s">
        <v>272</v>
      </c>
      <c r="B1488">
        <v>2</v>
      </c>
      <c r="C1488">
        <v>136</v>
      </c>
      <c r="D1488">
        <v>0.8</v>
      </c>
      <c r="E1488" s="289" t="s">
        <v>3850</v>
      </c>
      <c r="F1488">
        <v>5014224166</v>
      </c>
      <c r="G1488" s="276">
        <v>45611</v>
      </c>
      <c r="H1488" s="5">
        <v>20241105588167</v>
      </c>
      <c r="I1488">
        <v>0.86399999999999999</v>
      </c>
      <c r="J1488" s="289" t="s">
        <v>383</v>
      </c>
      <c r="K1488" s="289" t="s">
        <v>3851</v>
      </c>
      <c r="L1488" s="289" t="s">
        <v>275</v>
      </c>
      <c r="M1488" s="289" t="s">
        <v>3473</v>
      </c>
      <c r="N1488" s="289" t="s">
        <v>3285</v>
      </c>
      <c r="O1488" s="289" t="s">
        <v>277</v>
      </c>
      <c r="P1488" s="289" t="str">
        <f>VLOOKUP(CAT_Details[[#This Row],[Delivery Bp Customer Code]],Table6[],2,0)</f>
        <v>U2-L5</v>
      </c>
    </row>
    <row r="1489" spans="1:16" x14ac:dyDescent="0.25">
      <c r="A1489" s="289" t="s">
        <v>272</v>
      </c>
      <c r="B1489">
        <v>3</v>
      </c>
      <c r="C1489">
        <v>1180.5</v>
      </c>
      <c r="D1489">
        <v>0.6</v>
      </c>
      <c r="E1489" s="289" t="s">
        <v>3852</v>
      </c>
      <c r="F1489">
        <v>5014224267</v>
      </c>
      <c r="G1489" s="276">
        <v>45611</v>
      </c>
      <c r="H1489">
        <v>20241105587611</v>
      </c>
      <c r="I1489">
        <v>0.76800000000000002</v>
      </c>
      <c r="J1489" s="289" t="s">
        <v>294</v>
      </c>
      <c r="K1489" s="289" t="s">
        <v>3853</v>
      </c>
      <c r="L1489" s="289" t="s">
        <v>275</v>
      </c>
      <c r="M1489" s="289" t="s">
        <v>3587</v>
      </c>
      <c r="N1489" s="289" t="s">
        <v>698</v>
      </c>
      <c r="O1489" s="289" t="s">
        <v>277</v>
      </c>
      <c r="P1489" s="289" t="str">
        <f>VLOOKUP(CAT_Details[[#This Row],[Delivery Bp Customer Code]],Table6[],2,0)</f>
        <v>U2-L5</v>
      </c>
    </row>
    <row r="1490" spans="1:16" x14ac:dyDescent="0.25">
      <c r="A1490" s="289" t="s">
        <v>272</v>
      </c>
      <c r="B1490">
        <v>1</v>
      </c>
      <c r="C1490">
        <v>45</v>
      </c>
      <c r="D1490">
        <v>0.2</v>
      </c>
      <c r="E1490" s="289" t="s">
        <v>3782</v>
      </c>
      <c r="F1490">
        <v>5014224876</v>
      </c>
      <c r="G1490" s="276">
        <v>45611</v>
      </c>
      <c r="H1490">
        <v>20241105587712</v>
      </c>
      <c r="I1490">
        <v>0.216</v>
      </c>
      <c r="J1490" s="289" t="s">
        <v>401</v>
      </c>
      <c r="K1490" s="289" t="s">
        <v>3854</v>
      </c>
      <c r="L1490" s="289" t="s">
        <v>275</v>
      </c>
      <c r="M1490" s="289" t="s">
        <v>3784</v>
      </c>
      <c r="N1490" s="289" t="s">
        <v>2533</v>
      </c>
      <c r="O1490" s="289" t="s">
        <v>277</v>
      </c>
      <c r="P1490" s="289" t="str">
        <f>VLOOKUP(CAT_Details[[#This Row],[Delivery Bp Customer Code]],Table6[],2,0)</f>
        <v>U2-L5</v>
      </c>
    </row>
    <row r="1491" spans="1:16" x14ac:dyDescent="0.25">
      <c r="A1491" s="289" t="s">
        <v>272</v>
      </c>
      <c r="B1491">
        <v>1</v>
      </c>
      <c r="C1491">
        <v>64</v>
      </c>
      <c r="D1491">
        <v>0.4</v>
      </c>
      <c r="E1491" s="289" t="s">
        <v>3855</v>
      </c>
      <c r="F1491">
        <v>5014237866</v>
      </c>
      <c r="G1491" s="276">
        <v>45611</v>
      </c>
      <c r="H1491">
        <v>20241106589263</v>
      </c>
      <c r="I1491">
        <v>1.181</v>
      </c>
      <c r="J1491" s="289" t="s">
        <v>324</v>
      </c>
      <c r="K1491" s="289" t="s">
        <v>3856</v>
      </c>
      <c r="L1491" s="289" t="s">
        <v>275</v>
      </c>
      <c r="M1491" s="289" t="s">
        <v>3550</v>
      </c>
      <c r="N1491" s="289" t="s">
        <v>612</v>
      </c>
      <c r="O1491" s="289" t="s">
        <v>277</v>
      </c>
      <c r="P1491" s="289" t="str">
        <f>VLOOKUP(CAT_Details[[#This Row],[Delivery Bp Customer Code]],Table6[],2,0)</f>
        <v>U2-L5</v>
      </c>
    </row>
    <row r="1492" spans="1:16" x14ac:dyDescent="0.25">
      <c r="A1492" s="289" t="s">
        <v>272</v>
      </c>
      <c r="B1492">
        <v>2</v>
      </c>
      <c r="C1492">
        <v>278</v>
      </c>
      <c r="D1492">
        <v>0.8</v>
      </c>
      <c r="E1492" s="289" t="s">
        <v>3741</v>
      </c>
      <c r="F1492">
        <v>5014238272</v>
      </c>
      <c r="G1492" s="276">
        <v>45611</v>
      </c>
      <c r="H1492">
        <v>20241107589881</v>
      </c>
      <c r="I1492">
        <v>1.92</v>
      </c>
      <c r="J1492" s="289" t="s">
        <v>324</v>
      </c>
      <c r="K1492" s="289" t="s">
        <v>3857</v>
      </c>
      <c r="L1492" s="289" t="s">
        <v>275</v>
      </c>
      <c r="M1492" s="289" t="s">
        <v>3550</v>
      </c>
      <c r="N1492" s="289" t="s">
        <v>616</v>
      </c>
      <c r="O1492" s="289" t="s">
        <v>277</v>
      </c>
      <c r="P1492" s="289" t="str">
        <f>VLOOKUP(CAT_Details[[#This Row],[Delivery Bp Customer Code]],Table6[],2,0)</f>
        <v>U2-L5</v>
      </c>
    </row>
    <row r="1493" spans="1:16" x14ac:dyDescent="0.25">
      <c r="A1493" s="289" t="s">
        <v>272</v>
      </c>
      <c r="B1493">
        <v>2</v>
      </c>
      <c r="C1493">
        <v>1136</v>
      </c>
      <c r="D1493">
        <v>0.8</v>
      </c>
      <c r="E1493" s="289" t="s">
        <v>3858</v>
      </c>
      <c r="F1493">
        <v>5014253144</v>
      </c>
      <c r="G1493" s="276">
        <v>45611</v>
      </c>
      <c r="H1493">
        <v>20241107589863</v>
      </c>
      <c r="I1493">
        <v>1.3819999999999999</v>
      </c>
      <c r="J1493" s="289" t="s">
        <v>350</v>
      </c>
      <c r="K1493" s="289" t="s">
        <v>3859</v>
      </c>
      <c r="L1493" s="289" t="s">
        <v>275</v>
      </c>
      <c r="M1493" s="289" t="s">
        <v>3423</v>
      </c>
      <c r="N1493" s="289" t="s">
        <v>982</v>
      </c>
      <c r="O1493" s="289" t="s">
        <v>277</v>
      </c>
      <c r="P1493" s="289" t="str">
        <f>VLOOKUP(CAT_Details[[#This Row],[Delivery Bp Customer Code]],Table6[],2,0)</f>
        <v>U2-L5</v>
      </c>
    </row>
    <row r="1494" spans="1:16" x14ac:dyDescent="0.25">
      <c r="A1494" s="289" t="s">
        <v>272</v>
      </c>
      <c r="B1494">
        <v>30</v>
      </c>
      <c r="C1494">
        <v>3870</v>
      </c>
      <c r="D1494">
        <v>12</v>
      </c>
      <c r="E1494" s="289" t="s">
        <v>3860</v>
      </c>
      <c r="F1494">
        <v>5014253327</v>
      </c>
      <c r="G1494" s="276">
        <v>45611</v>
      </c>
      <c r="H1494">
        <v>20241108590732</v>
      </c>
      <c r="I1494">
        <v>27.36</v>
      </c>
      <c r="J1494" s="289" t="s">
        <v>350</v>
      </c>
      <c r="K1494" s="289" t="s">
        <v>3861</v>
      </c>
      <c r="L1494" s="289" t="s">
        <v>275</v>
      </c>
      <c r="M1494" s="289" t="s">
        <v>3423</v>
      </c>
      <c r="N1494" s="289" t="s">
        <v>472</v>
      </c>
      <c r="O1494" s="289" t="s">
        <v>277</v>
      </c>
      <c r="P1494" s="289" t="str">
        <f>VLOOKUP(CAT_Details[[#This Row],[Delivery Bp Customer Code]],Table6[],2,0)</f>
        <v>U2-L5</v>
      </c>
    </row>
    <row r="1495" spans="1:16" x14ac:dyDescent="0.25">
      <c r="A1495" s="289" t="s">
        <v>272</v>
      </c>
      <c r="B1495">
        <v>1</v>
      </c>
      <c r="C1495">
        <v>50</v>
      </c>
      <c r="D1495">
        <v>0.2</v>
      </c>
      <c r="E1495" s="289" t="s">
        <v>3862</v>
      </c>
      <c r="F1495">
        <v>5014253354</v>
      </c>
      <c r="G1495" s="276">
        <v>45611</v>
      </c>
      <c r="H1495">
        <v>20241106589368</v>
      </c>
      <c r="I1495">
        <v>0.35</v>
      </c>
      <c r="J1495" s="289" t="s">
        <v>350</v>
      </c>
      <c r="K1495" s="289" t="s">
        <v>3863</v>
      </c>
      <c r="L1495" s="289" t="s">
        <v>275</v>
      </c>
      <c r="M1495" s="289" t="s">
        <v>3423</v>
      </c>
      <c r="N1495" s="289" t="s">
        <v>704</v>
      </c>
      <c r="O1495" s="289" t="s">
        <v>277</v>
      </c>
      <c r="P1495" s="289" t="str">
        <f>VLOOKUP(CAT_Details[[#This Row],[Delivery Bp Customer Code]],Table6[],2,0)</f>
        <v>U2-L5</v>
      </c>
    </row>
    <row r="1496" spans="1:16" x14ac:dyDescent="0.25">
      <c r="A1496" s="289" t="s">
        <v>272</v>
      </c>
      <c r="B1496">
        <v>64</v>
      </c>
      <c r="C1496">
        <v>5826.36</v>
      </c>
      <c r="D1496">
        <v>13.6</v>
      </c>
      <c r="E1496" s="289" t="s">
        <v>3864</v>
      </c>
      <c r="F1496">
        <v>5014258838</v>
      </c>
      <c r="G1496" s="276">
        <v>45611</v>
      </c>
      <c r="H1496" s="5">
        <v>20241108591041</v>
      </c>
      <c r="I1496">
        <v>40.912999999999997</v>
      </c>
      <c r="J1496" s="289" t="s">
        <v>350</v>
      </c>
      <c r="K1496" s="289" t="s">
        <v>3865</v>
      </c>
      <c r="L1496" s="289" t="s">
        <v>275</v>
      </c>
      <c r="M1496" s="289" t="s">
        <v>3866</v>
      </c>
      <c r="N1496" s="289" t="s">
        <v>625</v>
      </c>
      <c r="O1496" s="289" t="s">
        <v>277</v>
      </c>
      <c r="P1496" s="289" t="str">
        <f>VLOOKUP(CAT_Details[[#This Row],[Delivery Bp Customer Code]],Table6[],2,0)</f>
        <v>U2-L5</v>
      </c>
    </row>
    <row r="1497" spans="1:16" x14ac:dyDescent="0.25">
      <c r="A1497" s="289" t="s">
        <v>272</v>
      </c>
      <c r="B1497">
        <v>1</v>
      </c>
      <c r="C1497">
        <v>175</v>
      </c>
      <c r="D1497">
        <v>0.4</v>
      </c>
      <c r="E1497" s="289" t="s">
        <v>3799</v>
      </c>
      <c r="F1497">
        <v>5014266276</v>
      </c>
      <c r="G1497" s="276">
        <v>45611</v>
      </c>
      <c r="H1497" s="5">
        <v>20241107590101</v>
      </c>
      <c r="I1497">
        <v>0.81599999999999995</v>
      </c>
      <c r="J1497" s="289" t="s">
        <v>287</v>
      </c>
      <c r="K1497" s="289" t="s">
        <v>3867</v>
      </c>
      <c r="L1497" s="289" t="s">
        <v>275</v>
      </c>
      <c r="M1497" s="289" t="s">
        <v>3801</v>
      </c>
      <c r="N1497" s="289" t="s">
        <v>468</v>
      </c>
      <c r="O1497" s="289" t="s">
        <v>277</v>
      </c>
      <c r="P1497" s="289" t="str">
        <f>VLOOKUP(CAT_Details[[#This Row],[Delivery Bp Customer Code]],Table6[],2,0)</f>
        <v>U2-L5</v>
      </c>
    </row>
    <row r="1498" spans="1:16" x14ac:dyDescent="0.25">
      <c r="A1498" s="289" t="s">
        <v>272</v>
      </c>
      <c r="B1498">
        <v>1</v>
      </c>
      <c r="C1498">
        <v>120</v>
      </c>
      <c r="D1498">
        <v>0.4</v>
      </c>
      <c r="E1498" s="289" t="s">
        <v>3815</v>
      </c>
      <c r="F1498">
        <v>5014281574</v>
      </c>
      <c r="G1498" s="276">
        <v>45611</v>
      </c>
      <c r="H1498">
        <v>20241112592758</v>
      </c>
      <c r="I1498">
        <v>1.056</v>
      </c>
      <c r="J1498" s="289" t="s">
        <v>273</v>
      </c>
      <c r="K1498" s="289" t="s">
        <v>3868</v>
      </c>
      <c r="L1498" s="289" t="s">
        <v>275</v>
      </c>
      <c r="M1498" s="289" t="s">
        <v>3562</v>
      </c>
      <c r="N1498" s="289" t="s">
        <v>519</v>
      </c>
      <c r="O1498" s="289" t="s">
        <v>277</v>
      </c>
      <c r="P1498" s="289" t="str">
        <f>VLOOKUP(CAT_Details[[#This Row],[Delivery Bp Customer Code]],Table6[],2,0)</f>
        <v>U2-L5</v>
      </c>
    </row>
    <row r="1499" spans="1:16" x14ac:dyDescent="0.25">
      <c r="A1499" s="289" t="s">
        <v>278</v>
      </c>
      <c r="B1499">
        <v>1</v>
      </c>
      <c r="C1499">
        <v>450</v>
      </c>
      <c r="D1499">
        <v>0.4</v>
      </c>
      <c r="E1499" s="289" t="s">
        <v>3869</v>
      </c>
      <c r="F1499">
        <v>5014224099</v>
      </c>
      <c r="G1499" s="276">
        <v>45614</v>
      </c>
      <c r="H1499">
        <v>20241105587803</v>
      </c>
      <c r="I1499">
        <v>0.52800000000000002</v>
      </c>
      <c r="J1499" s="289" t="s">
        <v>317</v>
      </c>
      <c r="K1499" s="289" t="s">
        <v>3870</v>
      </c>
      <c r="L1499" s="289" t="s">
        <v>275</v>
      </c>
      <c r="M1499" s="289" t="s">
        <v>3510</v>
      </c>
      <c r="N1499" s="289" t="s">
        <v>320</v>
      </c>
      <c r="O1499" s="289" t="s">
        <v>498</v>
      </c>
      <c r="P1499" s="289" t="str">
        <f>VLOOKUP(CAT_Details[[#This Row],[Delivery Bp Customer Code]],Table6[],2,0)</f>
        <v>DK-BM01</v>
      </c>
    </row>
    <row r="1500" spans="1:16" x14ac:dyDescent="0.25">
      <c r="A1500" s="289" t="s">
        <v>278</v>
      </c>
      <c r="B1500">
        <v>2</v>
      </c>
      <c r="C1500">
        <v>770</v>
      </c>
      <c r="D1500">
        <v>0.8</v>
      </c>
      <c r="E1500" s="289" t="s">
        <v>3871</v>
      </c>
      <c r="F1500">
        <v>5014238538</v>
      </c>
      <c r="G1500" s="276">
        <v>45614</v>
      </c>
      <c r="H1500">
        <v>20241106588905</v>
      </c>
      <c r="I1500">
        <v>0.96</v>
      </c>
      <c r="J1500" s="289" t="s">
        <v>324</v>
      </c>
      <c r="K1500" s="289" t="s">
        <v>3872</v>
      </c>
      <c r="L1500" s="289" t="s">
        <v>275</v>
      </c>
      <c r="M1500" s="289" t="s">
        <v>3455</v>
      </c>
      <c r="N1500" s="289" t="s">
        <v>399</v>
      </c>
      <c r="O1500" s="289" t="s">
        <v>498</v>
      </c>
      <c r="P1500" s="289" t="str">
        <f>VLOOKUP(CAT_Details[[#This Row],[Delivery Bp Customer Code]],Table6[],2,0)</f>
        <v>DK-BM01</v>
      </c>
    </row>
    <row r="1501" spans="1:16" x14ac:dyDescent="0.25">
      <c r="A1501" s="289" t="s">
        <v>278</v>
      </c>
      <c r="B1501">
        <v>4</v>
      </c>
      <c r="C1501">
        <v>908</v>
      </c>
      <c r="D1501">
        <v>1.6</v>
      </c>
      <c r="E1501" s="289" t="s">
        <v>3873</v>
      </c>
      <c r="F1501">
        <v>5014266380</v>
      </c>
      <c r="G1501" s="276">
        <v>45614</v>
      </c>
      <c r="H1501">
        <v>20241112592465</v>
      </c>
      <c r="I1501">
        <v>3.84</v>
      </c>
      <c r="J1501" s="289" t="s">
        <v>350</v>
      </c>
      <c r="K1501" s="289" t="s">
        <v>3874</v>
      </c>
      <c r="L1501" s="289" t="s">
        <v>275</v>
      </c>
      <c r="M1501" s="289" t="s">
        <v>3797</v>
      </c>
      <c r="N1501" s="289" t="s">
        <v>1395</v>
      </c>
      <c r="O1501" s="289" t="s">
        <v>498</v>
      </c>
      <c r="P1501" s="289" t="str">
        <f>VLOOKUP(CAT_Details[[#This Row],[Delivery Bp Customer Code]],Table6[],2,0)</f>
        <v>DK-BM01</v>
      </c>
    </row>
    <row r="1502" spans="1:16" x14ac:dyDescent="0.25">
      <c r="A1502" s="289" t="s">
        <v>278</v>
      </c>
      <c r="B1502">
        <v>1</v>
      </c>
      <c r="C1502">
        <v>3</v>
      </c>
      <c r="D1502">
        <v>0.03</v>
      </c>
      <c r="E1502" s="289" t="s">
        <v>3875</v>
      </c>
      <c r="F1502">
        <v>5014266543</v>
      </c>
      <c r="G1502" s="276">
        <v>45614</v>
      </c>
      <c r="H1502">
        <v>20241108591011</v>
      </c>
      <c r="I1502">
        <v>7.0000000000000001E-3</v>
      </c>
      <c r="J1502" s="289" t="s">
        <v>350</v>
      </c>
      <c r="K1502" s="289" t="s">
        <v>3876</v>
      </c>
      <c r="L1502" s="289" t="s">
        <v>275</v>
      </c>
      <c r="M1502" s="289" t="s">
        <v>3877</v>
      </c>
      <c r="N1502" s="289" t="s">
        <v>1831</v>
      </c>
      <c r="O1502" s="289" t="s">
        <v>498</v>
      </c>
      <c r="P1502" s="289" t="str">
        <f>VLOOKUP(CAT_Details[[#This Row],[Delivery Bp Customer Code]],Table6[],2,0)</f>
        <v>DK-BM01</v>
      </c>
    </row>
    <row r="1503" spans="1:16" x14ac:dyDescent="0.25">
      <c r="A1503" s="289" t="s">
        <v>278</v>
      </c>
      <c r="B1503">
        <v>2</v>
      </c>
      <c r="C1503">
        <v>310</v>
      </c>
      <c r="D1503">
        <v>0.6</v>
      </c>
      <c r="E1503" s="289" t="s">
        <v>3878</v>
      </c>
      <c r="F1503">
        <v>5014281333</v>
      </c>
      <c r="G1503" s="276">
        <v>45614</v>
      </c>
      <c r="H1503">
        <v>20241108591519</v>
      </c>
      <c r="I1503">
        <v>1.363</v>
      </c>
      <c r="J1503" s="289" t="s">
        <v>280</v>
      </c>
      <c r="K1503" s="289" t="s">
        <v>3879</v>
      </c>
      <c r="L1503" s="289" t="s">
        <v>275</v>
      </c>
      <c r="M1503" s="289" t="s">
        <v>3769</v>
      </c>
      <c r="N1503" s="289" t="s">
        <v>314</v>
      </c>
      <c r="O1503" s="289" t="s">
        <v>498</v>
      </c>
      <c r="P1503" s="289" t="str">
        <f>VLOOKUP(CAT_Details[[#This Row],[Delivery Bp Customer Code]],Table6[],2,0)</f>
        <v>DK-BM01</v>
      </c>
    </row>
    <row r="1504" spans="1:16" x14ac:dyDescent="0.25">
      <c r="A1504" s="289" t="s">
        <v>278</v>
      </c>
      <c r="B1504">
        <v>16</v>
      </c>
      <c r="C1504">
        <v>7200</v>
      </c>
      <c r="D1504">
        <v>6.4</v>
      </c>
      <c r="E1504" s="289" t="s">
        <v>3880</v>
      </c>
      <c r="F1504">
        <v>5014281408</v>
      </c>
      <c r="G1504" s="276">
        <v>45614</v>
      </c>
      <c r="H1504">
        <v>20241105588313</v>
      </c>
      <c r="I1504">
        <v>14.592000000000001</v>
      </c>
      <c r="J1504" s="289" t="s">
        <v>280</v>
      </c>
      <c r="K1504" s="289" t="s">
        <v>3881</v>
      </c>
      <c r="L1504" s="289" t="s">
        <v>275</v>
      </c>
      <c r="M1504" s="289" t="s">
        <v>3721</v>
      </c>
      <c r="N1504" s="289" t="s">
        <v>1402</v>
      </c>
      <c r="O1504" s="289" t="s">
        <v>498</v>
      </c>
      <c r="P1504" s="289" t="str">
        <f>VLOOKUP(CAT_Details[[#This Row],[Delivery Bp Customer Code]],Table6[],2,0)</f>
        <v>DK-BM01</v>
      </c>
    </row>
    <row r="1505" spans="1:16" x14ac:dyDescent="0.25">
      <c r="A1505" s="289" t="s">
        <v>75</v>
      </c>
      <c r="B1505">
        <v>1</v>
      </c>
      <c r="C1505">
        <v>122</v>
      </c>
      <c r="D1505">
        <v>0.2</v>
      </c>
      <c r="E1505" s="289" t="s">
        <v>3882</v>
      </c>
      <c r="F1505">
        <v>5014224005</v>
      </c>
      <c r="G1505" s="276">
        <v>45614</v>
      </c>
      <c r="H1505">
        <v>20241105588189</v>
      </c>
      <c r="I1505">
        <v>0.14399999999999999</v>
      </c>
      <c r="J1505" s="289" t="s">
        <v>324</v>
      </c>
      <c r="K1505" s="289" t="s">
        <v>3883</v>
      </c>
      <c r="L1505" s="289" t="s">
        <v>275</v>
      </c>
      <c r="M1505" s="289" t="s">
        <v>3533</v>
      </c>
      <c r="N1505" s="289" t="s">
        <v>3884</v>
      </c>
      <c r="O1505" s="289" t="s">
        <v>2173</v>
      </c>
      <c r="P1505" s="289" t="str">
        <f>VLOOKUP(CAT_Details[[#This Row],[Delivery Bp Customer Code]],Table6[],2,0)</f>
        <v>OYL1</v>
      </c>
    </row>
    <row r="1506" spans="1:16" x14ac:dyDescent="0.25">
      <c r="A1506" s="289" t="s">
        <v>75</v>
      </c>
      <c r="B1506">
        <v>33</v>
      </c>
      <c r="C1506">
        <v>17127</v>
      </c>
      <c r="D1506">
        <v>11</v>
      </c>
      <c r="E1506" s="289" t="s">
        <v>3885</v>
      </c>
      <c r="F1506">
        <v>5014266159</v>
      </c>
      <c r="G1506" s="276">
        <v>45614</v>
      </c>
      <c r="H1506">
        <v>20241107590096</v>
      </c>
      <c r="I1506">
        <v>21.12</v>
      </c>
      <c r="J1506" s="289" t="s">
        <v>324</v>
      </c>
      <c r="K1506" s="289" t="s">
        <v>3886</v>
      </c>
      <c r="L1506" s="289" t="s">
        <v>275</v>
      </c>
      <c r="M1506" s="289" t="s">
        <v>3801</v>
      </c>
      <c r="N1506" s="289" t="s">
        <v>2172</v>
      </c>
      <c r="O1506" s="289" t="s">
        <v>2173</v>
      </c>
      <c r="P1506" s="289" t="str">
        <f>VLOOKUP(CAT_Details[[#This Row],[Delivery Bp Customer Code]],Table6[],2,0)</f>
        <v>OYL1</v>
      </c>
    </row>
    <row r="1507" spans="1:16" x14ac:dyDescent="0.25">
      <c r="A1507" s="289" t="s">
        <v>874</v>
      </c>
      <c r="B1507">
        <v>23</v>
      </c>
      <c r="C1507">
        <v>9752</v>
      </c>
      <c r="D1507">
        <v>11.5</v>
      </c>
      <c r="E1507" s="289" t="s">
        <v>3887</v>
      </c>
      <c r="F1507">
        <v>5014266922</v>
      </c>
      <c r="G1507" s="276">
        <v>45614</v>
      </c>
      <c r="H1507">
        <v>20241111591770</v>
      </c>
      <c r="I1507">
        <v>27.6</v>
      </c>
      <c r="J1507" s="289" t="s">
        <v>350</v>
      </c>
      <c r="K1507" s="289" t="s">
        <v>3888</v>
      </c>
      <c r="L1507" s="289" t="s">
        <v>275</v>
      </c>
      <c r="M1507" s="289" t="s">
        <v>3797</v>
      </c>
      <c r="N1507" s="289" t="s">
        <v>381</v>
      </c>
      <c r="O1507" s="289" t="s">
        <v>1014</v>
      </c>
      <c r="P1507" s="289" t="str">
        <f>VLOOKUP(CAT_Details[[#This Row],[Delivery Bp Customer Code]],Table6[],2,0)</f>
        <v>MZ07</v>
      </c>
    </row>
    <row r="1508" spans="1:16" x14ac:dyDescent="0.25">
      <c r="A1508" s="289" t="s">
        <v>3771</v>
      </c>
      <c r="B1508">
        <v>4</v>
      </c>
      <c r="C1508">
        <v>1096</v>
      </c>
      <c r="D1508">
        <v>2.2000000000000002</v>
      </c>
      <c r="E1508" s="289" t="s">
        <v>3889</v>
      </c>
      <c r="F1508">
        <v>5014238328</v>
      </c>
      <c r="G1508" s="276">
        <v>45614</v>
      </c>
      <c r="H1508">
        <v>20241106589222</v>
      </c>
      <c r="I1508">
        <v>7.92</v>
      </c>
      <c r="J1508" s="289" t="s">
        <v>3890</v>
      </c>
      <c r="K1508" s="289" t="s">
        <v>3891</v>
      </c>
      <c r="L1508" s="289" t="s">
        <v>275</v>
      </c>
      <c r="M1508" s="289" t="s">
        <v>3892</v>
      </c>
      <c r="N1508" s="289" t="s">
        <v>3893</v>
      </c>
      <c r="O1508" s="289" t="s">
        <v>3775</v>
      </c>
      <c r="P1508" s="289">
        <f>VLOOKUP(CAT_Details[[#This Row],[Delivery Bp Customer Code]],Table6[],2,0)</f>
        <v>3401</v>
      </c>
    </row>
    <row r="1509" spans="1:16" x14ac:dyDescent="0.25">
      <c r="A1509" s="289" t="s">
        <v>3329</v>
      </c>
      <c r="B1509">
        <v>6</v>
      </c>
      <c r="C1509">
        <v>328</v>
      </c>
      <c r="D1509">
        <v>1.38</v>
      </c>
      <c r="E1509" s="289" t="s">
        <v>3894</v>
      </c>
      <c r="F1509">
        <v>5014238526</v>
      </c>
      <c r="G1509" s="276">
        <v>45614</v>
      </c>
      <c r="H1509">
        <v>20241107589739</v>
      </c>
      <c r="I1509">
        <v>3.2570000000000001</v>
      </c>
      <c r="J1509" s="289" t="s">
        <v>3890</v>
      </c>
      <c r="K1509" s="289" t="s">
        <v>3895</v>
      </c>
      <c r="L1509" s="289" t="s">
        <v>275</v>
      </c>
      <c r="M1509" s="289" t="s">
        <v>3892</v>
      </c>
      <c r="N1509" s="289" t="s">
        <v>3896</v>
      </c>
      <c r="O1509" s="289" t="s">
        <v>3332</v>
      </c>
      <c r="P1509" s="289">
        <f>VLOOKUP(CAT_Details[[#This Row],[Delivery Bp Customer Code]],Table6[],2,0)</f>
        <v>3402</v>
      </c>
    </row>
    <row r="1510" spans="1:16" x14ac:dyDescent="0.25">
      <c r="A1510" s="289" t="s">
        <v>3329</v>
      </c>
      <c r="B1510">
        <v>1</v>
      </c>
      <c r="C1510">
        <v>153</v>
      </c>
      <c r="D1510">
        <v>0.4</v>
      </c>
      <c r="E1510" s="289" t="s">
        <v>3897</v>
      </c>
      <c r="F1510">
        <v>5014266250</v>
      </c>
      <c r="G1510" s="276">
        <v>45614</v>
      </c>
      <c r="H1510">
        <v>20241104586590</v>
      </c>
      <c r="I1510">
        <v>1.1140000000000001</v>
      </c>
      <c r="J1510" s="289" t="s">
        <v>350</v>
      </c>
      <c r="K1510" s="289" t="s">
        <v>3898</v>
      </c>
      <c r="L1510" s="289" t="s">
        <v>275</v>
      </c>
      <c r="M1510" s="289" t="s">
        <v>3797</v>
      </c>
      <c r="N1510" s="289" t="s">
        <v>3656</v>
      </c>
      <c r="O1510" s="289" t="s">
        <v>3332</v>
      </c>
      <c r="P1510" s="289">
        <f>VLOOKUP(CAT_Details[[#This Row],[Delivery Bp Customer Code]],Table6[],2,0)</f>
        <v>3402</v>
      </c>
    </row>
    <row r="1511" spans="1:16" x14ac:dyDescent="0.25">
      <c r="A1511" s="289" t="s">
        <v>3329</v>
      </c>
      <c r="B1511">
        <v>1</v>
      </c>
      <c r="C1511">
        <v>0.4</v>
      </c>
      <c r="D1511">
        <v>0.02</v>
      </c>
      <c r="E1511" s="289" t="s">
        <v>3897</v>
      </c>
      <c r="F1511">
        <v>5014266273</v>
      </c>
      <c r="G1511" s="276">
        <v>45614</v>
      </c>
      <c r="H1511" s="5">
        <v>20241105588111</v>
      </c>
      <c r="I1511">
        <v>5.0000000000000001E-3</v>
      </c>
      <c r="J1511" s="289" t="s">
        <v>350</v>
      </c>
      <c r="K1511" s="289" t="s">
        <v>3899</v>
      </c>
      <c r="L1511" s="289" t="s">
        <v>275</v>
      </c>
      <c r="M1511" s="289" t="s">
        <v>3797</v>
      </c>
      <c r="N1511" s="289" t="s">
        <v>3656</v>
      </c>
      <c r="O1511" s="289" t="s">
        <v>3332</v>
      </c>
      <c r="P1511" s="289">
        <f>VLOOKUP(CAT_Details[[#This Row],[Delivery Bp Customer Code]],Table6[],2,0)</f>
        <v>3402</v>
      </c>
    </row>
    <row r="1512" spans="1:16" x14ac:dyDescent="0.25">
      <c r="A1512" s="289" t="s">
        <v>76</v>
      </c>
      <c r="B1512">
        <v>1</v>
      </c>
      <c r="C1512">
        <v>50</v>
      </c>
      <c r="D1512">
        <v>0.2</v>
      </c>
      <c r="E1512" s="289" t="s">
        <v>3900</v>
      </c>
      <c r="F1512">
        <v>5014224269</v>
      </c>
      <c r="G1512" s="276">
        <v>45614</v>
      </c>
      <c r="H1512">
        <v>20241105587909</v>
      </c>
      <c r="I1512">
        <v>0.192</v>
      </c>
      <c r="J1512" s="289" t="s">
        <v>764</v>
      </c>
      <c r="K1512" s="289" t="s">
        <v>3901</v>
      </c>
      <c r="L1512" s="289" t="s">
        <v>275</v>
      </c>
      <c r="M1512" s="289" t="s">
        <v>3510</v>
      </c>
      <c r="N1512" s="289" t="s">
        <v>766</v>
      </c>
      <c r="O1512" s="289" t="s">
        <v>748</v>
      </c>
      <c r="P1512" s="289" t="str">
        <f>VLOOKUP(CAT_Details[[#This Row],[Delivery Bp Customer Code]],Table6[],2,0)</f>
        <v>No Loc</v>
      </c>
    </row>
    <row r="1513" spans="1:16" x14ac:dyDescent="0.25">
      <c r="A1513" s="289" t="s">
        <v>76</v>
      </c>
      <c r="B1513">
        <v>4</v>
      </c>
      <c r="C1513">
        <v>111</v>
      </c>
      <c r="D1513">
        <v>0.8</v>
      </c>
      <c r="E1513" s="289" t="s">
        <v>3902</v>
      </c>
      <c r="F1513">
        <v>5014238508</v>
      </c>
      <c r="G1513" s="276">
        <v>45614</v>
      </c>
      <c r="H1513" s="5">
        <v>20241106589461</v>
      </c>
      <c r="I1513">
        <v>0.76800000000000002</v>
      </c>
      <c r="J1513" s="289" t="s">
        <v>401</v>
      </c>
      <c r="K1513" s="289" t="s">
        <v>3903</v>
      </c>
      <c r="L1513" s="289" t="s">
        <v>275</v>
      </c>
      <c r="M1513" s="289" t="s">
        <v>3904</v>
      </c>
      <c r="N1513" s="289" t="s">
        <v>1028</v>
      </c>
      <c r="O1513" s="289" t="s">
        <v>748</v>
      </c>
      <c r="P1513" s="289" t="str">
        <f>VLOOKUP(CAT_Details[[#This Row],[Delivery Bp Customer Code]],Table6[],2,0)</f>
        <v>No Loc</v>
      </c>
    </row>
    <row r="1514" spans="1:16" x14ac:dyDescent="0.25">
      <c r="A1514" s="289" t="s">
        <v>76</v>
      </c>
      <c r="B1514">
        <v>3</v>
      </c>
      <c r="C1514">
        <v>2235</v>
      </c>
      <c r="D1514">
        <v>1.38</v>
      </c>
      <c r="E1514" s="289" t="s">
        <v>3905</v>
      </c>
      <c r="F1514">
        <v>5014252878</v>
      </c>
      <c r="G1514" s="276">
        <v>45614</v>
      </c>
      <c r="H1514">
        <v>20241107590251</v>
      </c>
      <c r="I1514">
        <v>3.1240000000000001</v>
      </c>
      <c r="J1514" s="289" t="s">
        <v>294</v>
      </c>
      <c r="K1514" s="289" t="s">
        <v>3906</v>
      </c>
      <c r="L1514" s="289" t="s">
        <v>275</v>
      </c>
      <c r="M1514" s="289" t="s">
        <v>3335</v>
      </c>
      <c r="N1514" s="289" t="s">
        <v>3907</v>
      </c>
      <c r="O1514" s="289" t="s">
        <v>748</v>
      </c>
      <c r="P1514" s="289" t="str">
        <f>VLOOKUP(CAT_Details[[#This Row],[Delivery Bp Customer Code]],Table6[],2,0)</f>
        <v>No Loc</v>
      </c>
    </row>
    <row r="1515" spans="1:16" x14ac:dyDescent="0.25">
      <c r="A1515" s="289" t="s">
        <v>76</v>
      </c>
      <c r="B1515">
        <v>1</v>
      </c>
      <c r="C1515">
        <v>30</v>
      </c>
      <c r="D1515">
        <v>0.2</v>
      </c>
      <c r="E1515" s="289" t="s">
        <v>3908</v>
      </c>
      <c r="F1515">
        <v>5014252953</v>
      </c>
      <c r="G1515" s="276">
        <v>45614</v>
      </c>
      <c r="H1515">
        <v>20241107590204</v>
      </c>
      <c r="I1515">
        <v>0.48</v>
      </c>
      <c r="J1515" s="289" t="s">
        <v>345</v>
      </c>
      <c r="K1515" s="289" t="s">
        <v>3909</v>
      </c>
      <c r="L1515" s="289" t="s">
        <v>275</v>
      </c>
      <c r="M1515" s="289" t="s">
        <v>3910</v>
      </c>
      <c r="N1515" s="289" t="s">
        <v>512</v>
      </c>
      <c r="O1515" s="289" t="s">
        <v>748</v>
      </c>
      <c r="P1515" s="289" t="str">
        <f>VLOOKUP(CAT_Details[[#This Row],[Delivery Bp Customer Code]],Table6[],2,0)</f>
        <v>No Loc</v>
      </c>
    </row>
    <row r="1516" spans="1:16" x14ac:dyDescent="0.25">
      <c r="A1516" s="289" t="s">
        <v>76</v>
      </c>
      <c r="B1516">
        <v>1</v>
      </c>
      <c r="C1516">
        <v>95</v>
      </c>
      <c r="D1516">
        <v>0.4</v>
      </c>
      <c r="E1516" s="289" t="s">
        <v>3911</v>
      </c>
      <c r="F1516">
        <v>5014266574</v>
      </c>
      <c r="G1516" s="276">
        <v>45614</v>
      </c>
      <c r="H1516">
        <v>20241108590920</v>
      </c>
      <c r="I1516">
        <v>0.97</v>
      </c>
      <c r="J1516" s="289" t="s">
        <v>350</v>
      </c>
      <c r="K1516" s="289" t="s">
        <v>3912</v>
      </c>
      <c r="L1516" s="289" t="s">
        <v>275</v>
      </c>
      <c r="M1516" s="289" t="s">
        <v>3748</v>
      </c>
      <c r="N1516" s="289" t="s">
        <v>690</v>
      </c>
      <c r="O1516" s="289" t="s">
        <v>748</v>
      </c>
      <c r="P1516" s="289" t="str">
        <f>VLOOKUP(CAT_Details[[#This Row],[Delivery Bp Customer Code]],Table6[],2,0)</f>
        <v>No Loc</v>
      </c>
    </row>
    <row r="1517" spans="1:16" x14ac:dyDescent="0.25">
      <c r="A1517" s="289" t="s">
        <v>285</v>
      </c>
      <c r="B1517">
        <v>2</v>
      </c>
      <c r="C1517">
        <v>530</v>
      </c>
      <c r="D1517">
        <v>0.6</v>
      </c>
      <c r="E1517" s="289" t="s">
        <v>3913</v>
      </c>
      <c r="F1517">
        <v>5014224605</v>
      </c>
      <c r="G1517" s="276">
        <v>45614</v>
      </c>
      <c r="H1517">
        <v>20241028582783</v>
      </c>
      <c r="I1517">
        <v>0.67200000000000004</v>
      </c>
      <c r="J1517" s="289" t="s">
        <v>764</v>
      </c>
      <c r="K1517" s="289" t="s">
        <v>3914</v>
      </c>
      <c r="L1517" s="289" t="s">
        <v>275</v>
      </c>
      <c r="M1517" s="289" t="s">
        <v>3510</v>
      </c>
      <c r="N1517" s="289" t="s">
        <v>766</v>
      </c>
      <c r="O1517" s="289" t="s">
        <v>291</v>
      </c>
      <c r="P1517" s="289" t="str">
        <f>VLOOKUP(CAT_Details[[#This Row],[Delivery Bp Customer Code]],Table6[],2,0)</f>
        <v>DX01-L5</v>
      </c>
    </row>
    <row r="1518" spans="1:16" x14ac:dyDescent="0.25">
      <c r="A1518" s="289" t="s">
        <v>285</v>
      </c>
      <c r="B1518">
        <v>5</v>
      </c>
      <c r="C1518">
        <v>2350</v>
      </c>
      <c r="D1518">
        <v>2</v>
      </c>
      <c r="E1518" s="289" t="s">
        <v>3915</v>
      </c>
      <c r="F1518">
        <v>5014238590</v>
      </c>
      <c r="G1518" s="276">
        <v>45614</v>
      </c>
      <c r="H1518">
        <v>20241107589936</v>
      </c>
      <c r="I1518">
        <v>4.8</v>
      </c>
      <c r="J1518" s="289" t="s">
        <v>401</v>
      </c>
      <c r="K1518" s="289" t="s">
        <v>3916</v>
      </c>
      <c r="L1518" s="289" t="s">
        <v>275</v>
      </c>
      <c r="M1518" s="289" t="s">
        <v>3904</v>
      </c>
      <c r="N1518" s="289" t="s">
        <v>404</v>
      </c>
      <c r="O1518" s="289" t="s">
        <v>291</v>
      </c>
      <c r="P1518" s="289" t="str">
        <f>VLOOKUP(CAT_Details[[#This Row],[Delivery Bp Customer Code]],Table6[],2,0)</f>
        <v>DX01-L5</v>
      </c>
    </row>
    <row r="1519" spans="1:16" x14ac:dyDescent="0.25">
      <c r="A1519" s="289" t="s">
        <v>285</v>
      </c>
      <c r="B1519">
        <v>9</v>
      </c>
      <c r="C1519">
        <v>2520</v>
      </c>
      <c r="D1519">
        <v>2.08</v>
      </c>
      <c r="E1519" s="289" t="s">
        <v>3917</v>
      </c>
      <c r="F1519">
        <v>5014252949</v>
      </c>
      <c r="G1519" s="276">
        <v>45614</v>
      </c>
      <c r="H1519">
        <v>20241107590057</v>
      </c>
      <c r="I1519">
        <v>3.4809999999999999</v>
      </c>
      <c r="J1519" s="289" t="s">
        <v>294</v>
      </c>
      <c r="K1519" s="289" t="s">
        <v>3918</v>
      </c>
      <c r="L1519" s="289" t="s">
        <v>275</v>
      </c>
      <c r="M1519" s="289" t="s">
        <v>3812</v>
      </c>
      <c r="N1519" s="289" t="s">
        <v>394</v>
      </c>
      <c r="O1519" s="289" t="s">
        <v>291</v>
      </c>
      <c r="P1519" s="289" t="str">
        <f>VLOOKUP(CAT_Details[[#This Row],[Delivery Bp Customer Code]],Table6[],2,0)</f>
        <v>DX01-L5</v>
      </c>
    </row>
    <row r="1520" spans="1:16" x14ac:dyDescent="0.25">
      <c r="A1520" s="289" t="s">
        <v>285</v>
      </c>
      <c r="B1520">
        <v>5</v>
      </c>
      <c r="C1520">
        <v>5750</v>
      </c>
      <c r="D1520">
        <v>2</v>
      </c>
      <c r="E1520" s="289" t="s">
        <v>3919</v>
      </c>
      <c r="F1520">
        <v>5014253302</v>
      </c>
      <c r="G1520" s="276">
        <v>45614</v>
      </c>
      <c r="H1520" s="5">
        <v>20241108590893</v>
      </c>
      <c r="I1520">
        <v>2.88</v>
      </c>
      <c r="J1520" s="289" t="s">
        <v>324</v>
      </c>
      <c r="K1520" s="289" t="s">
        <v>3920</v>
      </c>
      <c r="L1520" s="289" t="s">
        <v>275</v>
      </c>
      <c r="M1520" s="289" t="s">
        <v>3455</v>
      </c>
      <c r="N1520" s="289" t="s">
        <v>333</v>
      </c>
      <c r="O1520" s="289" t="s">
        <v>291</v>
      </c>
      <c r="P1520" s="289" t="str">
        <f>VLOOKUP(CAT_Details[[#This Row],[Delivery Bp Customer Code]],Table6[],2,0)</f>
        <v>DX01-L5</v>
      </c>
    </row>
    <row r="1521" spans="1:16" x14ac:dyDescent="0.25">
      <c r="A1521" s="289" t="s">
        <v>285</v>
      </c>
      <c r="B1521">
        <v>5</v>
      </c>
      <c r="C1521">
        <v>5750</v>
      </c>
      <c r="D1521">
        <v>2</v>
      </c>
      <c r="E1521" s="289" t="s">
        <v>3919</v>
      </c>
      <c r="F1521">
        <v>5014253303</v>
      </c>
      <c r="G1521" s="276">
        <v>45614</v>
      </c>
      <c r="H1521">
        <v>20241108590866</v>
      </c>
      <c r="I1521">
        <v>2.88</v>
      </c>
      <c r="J1521" s="289" t="s">
        <v>324</v>
      </c>
      <c r="K1521" s="289" t="s">
        <v>3921</v>
      </c>
      <c r="L1521" s="289" t="s">
        <v>275</v>
      </c>
      <c r="M1521" s="289" t="s">
        <v>3455</v>
      </c>
      <c r="N1521" s="289" t="s">
        <v>333</v>
      </c>
      <c r="O1521" s="289" t="s">
        <v>291</v>
      </c>
      <c r="P1521" s="289" t="str">
        <f>VLOOKUP(CAT_Details[[#This Row],[Delivery Bp Customer Code]],Table6[],2,0)</f>
        <v>DX01-L5</v>
      </c>
    </row>
    <row r="1522" spans="1:16" x14ac:dyDescent="0.25">
      <c r="A1522" s="289" t="s">
        <v>285</v>
      </c>
      <c r="B1522">
        <v>7</v>
      </c>
      <c r="C1522">
        <v>1140</v>
      </c>
      <c r="D1522">
        <v>3.07</v>
      </c>
      <c r="E1522" s="289" t="s">
        <v>3922</v>
      </c>
      <c r="F1522">
        <v>5014266682</v>
      </c>
      <c r="G1522" s="276">
        <v>45614</v>
      </c>
      <c r="H1522">
        <v>20241107589794</v>
      </c>
      <c r="I1522">
        <v>6.2309999999999999</v>
      </c>
      <c r="J1522" s="289" t="s">
        <v>280</v>
      </c>
      <c r="K1522" s="289" t="s">
        <v>3923</v>
      </c>
      <c r="L1522" s="289" t="s">
        <v>275</v>
      </c>
      <c r="M1522" s="289" t="s">
        <v>3728</v>
      </c>
      <c r="N1522" s="289" t="s">
        <v>411</v>
      </c>
      <c r="O1522" s="289" t="s">
        <v>291</v>
      </c>
      <c r="P1522" s="289" t="str">
        <f>VLOOKUP(CAT_Details[[#This Row],[Delivery Bp Customer Code]],Table6[],2,0)</f>
        <v>DX01-L5</v>
      </c>
    </row>
    <row r="1523" spans="1:16" x14ac:dyDescent="0.25">
      <c r="A1523" s="289" t="s">
        <v>272</v>
      </c>
      <c r="B1523">
        <v>4</v>
      </c>
      <c r="C1523">
        <v>2775</v>
      </c>
      <c r="D1523">
        <v>3.2</v>
      </c>
      <c r="E1523" s="289" t="s">
        <v>3924</v>
      </c>
      <c r="F1523">
        <v>5014237937</v>
      </c>
      <c r="G1523" s="276">
        <v>45614</v>
      </c>
      <c r="H1523">
        <v>20241107589904</v>
      </c>
      <c r="I1523">
        <v>13.055999999999999</v>
      </c>
      <c r="J1523" s="289" t="s">
        <v>401</v>
      </c>
      <c r="K1523" s="289" t="s">
        <v>3925</v>
      </c>
      <c r="L1523" s="289" t="s">
        <v>275</v>
      </c>
      <c r="M1523" s="289" t="s">
        <v>3904</v>
      </c>
      <c r="N1523" s="289" t="s">
        <v>465</v>
      </c>
      <c r="O1523" s="289" t="s">
        <v>277</v>
      </c>
      <c r="P1523" s="289" t="str">
        <f>VLOOKUP(CAT_Details[[#This Row],[Delivery Bp Customer Code]],Table6[],2,0)</f>
        <v>U2-L5</v>
      </c>
    </row>
    <row r="1524" spans="1:16" x14ac:dyDescent="0.25">
      <c r="A1524" s="289" t="s">
        <v>272</v>
      </c>
      <c r="B1524">
        <v>56</v>
      </c>
      <c r="C1524">
        <v>1858</v>
      </c>
      <c r="D1524">
        <v>13.25</v>
      </c>
      <c r="E1524" s="289" t="s">
        <v>3926</v>
      </c>
      <c r="F1524">
        <v>5014252725</v>
      </c>
      <c r="G1524" s="276">
        <v>45614</v>
      </c>
      <c r="H1524">
        <v>20241105588300</v>
      </c>
      <c r="I1524">
        <v>29.916</v>
      </c>
      <c r="J1524" s="289" t="s">
        <v>280</v>
      </c>
      <c r="K1524" s="289" t="s">
        <v>3927</v>
      </c>
      <c r="L1524" s="289" t="s">
        <v>275</v>
      </c>
      <c r="M1524" s="289" t="s">
        <v>3928</v>
      </c>
      <c r="N1524" s="289" t="s">
        <v>1226</v>
      </c>
      <c r="O1524" s="289" t="s">
        <v>277</v>
      </c>
      <c r="P1524" s="289" t="str">
        <f>VLOOKUP(CAT_Details[[#This Row],[Delivery Bp Customer Code]],Table6[],2,0)</f>
        <v>U2-L5</v>
      </c>
    </row>
    <row r="1525" spans="1:16" x14ac:dyDescent="0.25">
      <c r="A1525" s="289" t="s">
        <v>272</v>
      </c>
      <c r="B1525">
        <v>1</v>
      </c>
      <c r="C1525">
        <v>769</v>
      </c>
      <c r="D1525">
        <v>0.4</v>
      </c>
      <c r="E1525" s="289" t="s">
        <v>3929</v>
      </c>
      <c r="F1525">
        <v>5014253232</v>
      </c>
      <c r="G1525" s="276">
        <v>45614</v>
      </c>
      <c r="H1525" s="5">
        <v>20241106589274</v>
      </c>
      <c r="I1525">
        <v>0.57599999999999996</v>
      </c>
      <c r="J1525" s="289" t="s">
        <v>324</v>
      </c>
      <c r="K1525" s="289" t="s">
        <v>3930</v>
      </c>
      <c r="L1525" s="289" t="s">
        <v>275</v>
      </c>
      <c r="M1525" s="289" t="s">
        <v>3455</v>
      </c>
      <c r="N1525" s="289" t="s">
        <v>701</v>
      </c>
      <c r="O1525" s="289" t="s">
        <v>277</v>
      </c>
      <c r="P1525" s="289" t="str">
        <f>VLOOKUP(CAT_Details[[#This Row],[Delivery Bp Customer Code]],Table6[],2,0)</f>
        <v>U2-L5</v>
      </c>
    </row>
    <row r="1526" spans="1:16" x14ac:dyDescent="0.25">
      <c r="A1526" s="289" t="s">
        <v>272</v>
      </c>
      <c r="B1526">
        <v>6</v>
      </c>
      <c r="C1526">
        <v>846</v>
      </c>
      <c r="D1526">
        <v>3.2</v>
      </c>
      <c r="E1526" s="289" t="s">
        <v>3931</v>
      </c>
      <c r="F1526">
        <v>5014295770</v>
      </c>
      <c r="G1526" s="276">
        <v>45614</v>
      </c>
      <c r="H1526">
        <v>20241112592606</v>
      </c>
      <c r="I1526">
        <v>7.2960000000000003</v>
      </c>
      <c r="J1526" s="289" t="s">
        <v>302</v>
      </c>
      <c r="K1526" s="289" t="s">
        <v>3932</v>
      </c>
      <c r="L1526" s="289" t="s">
        <v>275</v>
      </c>
      <c r="M1526" s="289" t="s">
        <v>3933</v>
      </c>
      <c r="N1526" s="289" t="s">
        <v>305</v>
      </c>
      <c r="O1526" s="289" t="s">
        <v>277</v>
      </c>
      <c r="P1526" s="289" t="str">
        <f>VLOOKUP(CAT_Details[[#This Row],[Delivery Bp Customer Code]],Table6[],2,0)</f>
        <v>U2-L5</v>
      </c>
    </row>
    <row r="1527" spans="1:16" x14ac:dyDescent="0.25">
      <c r="A1527" s="289" t="s">
        <v>278</v>
      </c>
      <c r="B1527">
        <v>8</v>
      </c>
      <c r="C1527">
        <v>2646</v>
      </c>
      <c r="D1527">
        <v>3.2</v>
      </c>
      <c r="E1527" s="289" t="s">
        <v>3934</v>
      </c>
      <c r="F1527">
        <v>5014237964</v>
      </c>
      <c r="G1527" s="276">
        <v>45615</v>
      </c>
      <c r="H1527" s="5">
        <v>20241107590028</v>
      </c>
      <c r="I1527">
        <v>4.2240000000000002</v>
      </c>
      <c r="J1527" s="289" t="s">
        <v>317</v>
      </c>
      <c r="K1527" s="289" t="s">
        <v>3935</v>
      </c>
      <c r="L1527" s="289" t="s">
        <v>275</v>
      </c>
      <c r="M1527" s="289" t="s">
        <v>3639</v>
      </c>
      <c r="N1527" s="289" t="s">
        <v>320</v>
      </c>
      <c r="O1527" s="289" t="s">
        <v>498</v>
      </c>
      <c r="P1527" s="289" t="str">
        <f>VLOOKUP(CAT_Details[[#This Row],[Delivery Bp Customer Code]],Table6[],2,0)</f>
        <v>DK-BM01</v>
      </c>
    </row>
    <row r="1528" spans="1:16" x14ac:dyDescent="0.25">
      <c r="A1528" s="289" t="s">
        <v>278</v>
      </c>
      <c r="B1528">
        <v>2</v>
      </c>
      <c r="C1528">
        <v>1038</v>
      </c>
      <c r="D1528">
        <v>0.8</v>
      </c>
      <c r="E1528" s="289" t="s">
        <v>3936</v>
      </c>
      <c r="F1528">
        <v>5014252896</v>
      </c>
      <c r="G1528" s="276">
        <v>45615</v>
      </c>
      <c r="H1528">
        <v>20241107590154</v>
      </c>
      <c r="I1528">
        <v>1.728</v>
      </c>
      <c r="J1528" s="289" t="s">
        <v>294</v>
      </c>
      <c r="K1528" s="289" t="s">
        <v>3937</v>
      </c>
      <c r="L1528" s="289" t="s">
        <v>275</v>
      </c>
      <c r="M1528" s="289" t="s">
        <v>3812</v>
      </c>
      <c r="N1528" s="289" t="s">
        <v>2328</v>
      </c>
      <c r="O1528" s="289" t="s">
        <v>498</v>
      </c>
      <c r="P1528" s="289" t="str">
        <f>VLOOKUP(CAT_Details[[#This Row],[Delivery Bp Customer Code]],Table6[],2,0)</f>
        <v>DK-BM01</v>
      </c>
    </row>
    <row r="1529" spans="1:16" x14ac:dyDescent="0.25">
      <c r="A1529" s="289" t="s">
        <v>278</v>
      </c>
      <c r="B1529">
        <v>8</v>
      </c>
      <c r="C1529">
        <v>720</v>
      </c>
      <c r="D1529">
        <v>3.2</v>
      </c>
      <c r="E1529" s="289" t="s">
        <v>3938</v>
      </c>
      <c r="F1529">
        <v>5014266483</v>
      </c>
      <c r="G1529" s="276">
        <v>45615</v>
      </c>
      <c r="H1529">
        <v>20241111591709</v>
      </c>
      <c r="I1529">
        <v>7.68</v>
      </c>
      <c r="J1529" s="289" t="s">
        <v>324</v>
      </c>
      <c r="K1529" s="289" t="s">
        <v>3939</v>
      </c>
      <c r="L1529" s="289" t="s">
        <v>275</v>
      </c>
      <c r="M1529" s="289" t="s">
        <v>3697</v>
      </c>
      <c r="N1529" s="289" t="s">
        <v>343</v>
      </c>
      <c r="O1529" s="289" t="s">
        <v>498</v>
      </c>
      <c r="P1529" s="289" t="str">
        <f>VLOOKUP(CAT_Details[[#This Row],[Delivery Bp Customer Code]],Table6[],2,0)</f>
        <v>DK-BM01</v>
      </c>
    </row>
    <row r="1530" spans="1:16" x14ac:dyDescent="0.25">
      <c r="A1530" s="289" t="s">
        <v>278</v>
      </c>
      <c r="B1530">
        <v>10</v>
      </c>
      <c r="C1530">
        <v>4760</v>
      </c>
      <c r="D1530">
        <v>4</v>
      </c>
      <c r="E1530" s="289" t="s">
        <v>3940</v>
      </c>
      <c r="F1530">
        <v>5014266723</v>
      </c>
      <c r="G1530" s="276">
        <v>45615</v>
      </c>
      <c r="H1530">
        <v>20241029583916</v>
      </c>
      <c r="I1530">
        <v>9.6</v>
      </c>
      <c r="J1530" s="289" t="s">
        <v>324</v>
      </c>
      <c r="K1530" s="289" t="s">
        <v>3941</v>
      </c>
      <c r="L1530" s="289" t="s">
        <v>275</v>
      </c>
      <c r="M1530" s="289" t="s">
        <v>3697</v>
      </c>
      <c r="N1530" s="289" t="s">
        <v>340</v>
      </c>
      <c r="O1530" s="289" t="s">
        <v>498</v>
      </c>
      <c r="P1530" s="289" t="str">
        <f>VLOOKUP(CAT_Details[[#This Row],[Delivery Bp Customer Code]],Table6[],2,0)</f>
        <v>DK-BM01</v>
      </c>
    </row>
    <row r="1531" spans="1:16" x14ac:dyDescent="0.25">
      <c r="A1531" s="289" t="s">
        <v>278</v>
      </c>
      <c r="B1531">
        <v>3</v>
      </c>
      <c r="C1531">
        <v>1453.2</v>
      </c>
      <c r="D1531">
        <v>1.2</v>
      </c>
      <c r="E1531" s="289" t="s">
        <v>3942</v>
      </c>
      <c r="F1531">
        <v>5014281175</v>
      </c>
      <c r="G1531" s="276">
        <v>45615</v>
      </c>
      <c r="H1531">
        <v>20241112592457</v>
      </c>
      <c r="I1531">
        <v>2.7360000000000002</v>
      </c>
      <c r="J1531" s="289" t="s">
        <v>350</v>
      </c>
      <c r="K1531" s="289" t="s">
        <v>3943</v>
      </c>
      <c r="L1531" s="289" t="s">
        <v>275</v>
      </c>
      <c r="M1531" s="289" t="s">
        <v>3944</v>
      </c>
      <c r="N1531" s="289" t="s">
        <v>999</v>
      </c>
      <c r="O1531" s="289" t="s">
        <v>498</v>
      </c>
      <c r="P1531" s="289" t="str">
        <f>VLOOKUP(CAT_Details[[#This Row],[Delivery Bp Customer Code]],Table6[],2,0)</f>
        <v>DK-BM01</v>
      </c>
    </row>
    <row r="1532" spans="1:16" x14ac:dyDescent="0.25">
      <c r="A1532" s="289" t="s">
        <v>75</v>
      </c>
      <c r="B1532">
        <v>1</v>
      </c>
      <c r="C1532">
        <v>160</v>
      </c>
      <c r="D1532">
        <v>0.4</v>
      </c>
      <c r="E1532" s="289" t="s">
        <v>3945</v>
      </c>
      <c r="F1532">
        <v>5014238407</v>
      </c>
      <c r="G1532" s="276">
        <v>45615</v>
      </c>
      <c r="H1532">
        <v>20241028582434</v>
      </c>
      <c r="I1532">
        <v>0.52800000000000002</v>
      </c>
      <c r="J1532" s="289" t="s">
        <v>317</v>
      </c>
      <c r="K1532" s="289" t="s">
        <v>3946</v>
      </c>
      <c r="L1532" s="289" t="s">
        <v>275</v>
      </c>
      <c r="M1532" s="289" t="s">
        <v>3639</v>
      </c>
      <c r="N1532" s="289" t="s">
        <v>320</v>
      </c>
      <c r="O1532" s="289" t="s">
        <v>2173</v>
      </c>
      <c r="P1532" s="289" t="str">
        <f>VLOOKUP(CAT_Details[[#This Row],[Delivery Bp Customer Code]],Table6[],2,0)</f>
        <v>OYL1</v>
      </c>
    </row>
    <row r="1533" spans="1:16" x14ac:dyDescent="0.25">
      <c r="A1533" s="289" t="s">
        <v>75</v>
      </c>
      <c r="B1533">
        <v>1</v>
      </c>
      <c r="C1533">
        <v>69</v>
      </c>
      <c r="D1533">
        <v>0.2</v>
      </c>
      <c r="E1533" s="289" t="s">
        <v>3947</v>
      </c>
      <c r="F1533">
        <v>5014281067</v>
      </c>
      <c r="G1533" s="276">
        <v>45615</v>
      </c>
      <c r="H1533">
        <v>20241111591724</v>
      </c>
      <c r="I1533">
        <v>0.25</v>
      </c>
      <c r="J1533" s="289" t="s">
        <v>350</v>
      </c>
      <c r="K1533" s="289" t="s">
        <v>3948</v>
      </c>
      <c r="L1533" s="289" t="s">
        <v>275</v>
      </c>
      <c r="M1533" s="289" t="s">
        <v>3755</v>
      </c>
      <c r="N1533" s="289" t="s">
        <v>3949</v>
      </c>
      <c r="O1533" s="289" t="s">
        <v>2173</v>
      </c>
      <c r="P1533" s="289" t="str">
        <f>VLOOKUP(CAT_Details[[#This Row],[Delivery Bp Customer Code]],Table6[],2,0)</f>
        <v>OYL1</v>
      </c>
    </row>
    <row r="1534" spans="1:16" x14ac:dyDescent="0.25">
      <c r="A1534" s="289" t="s">
        <v>75</v>
      </c>
      <c r="B1534">
        <v>1</v>
      </c>
      <c r="C1534">
        <v>62</v>
      </c>
      <c r="D1534">
        <v>0.2</v>
      </c>
      <c r="E1534" s="289" t="s">
        <v>3950</v>
      </c>
      <c r="F1534">
        <v>5014281679</v>
      </c>
      <c r="G1534" s="276">
        <v>45615</v>
      </c>
      <c r="H1534">
        <v>20241111592209</v>
      </c>
      <c r="I1534">
        <v>0.25900000000000001</v>
      </c>
      <c r="J1534" s="289" t="s">
        <v>350</v>
      </c>
      <c r="K1534" s="289" t="s">
        <v>3951</v>
      </c>
      <c r="L1534" s="289" t="s">
        <v>275</v>
      </c>
      <c r="M1534" s="289" t="s">
        <v>3755</v>
      </c>
      <c r="N1534" s="289" t="s">
        <v>482</v>
      </c>
      <c r="O1534" s="289" t="s">
        <v>2173</v>
      </c>
      <c r="P1534" s="289" t="str">
        <f>VLOOKUP(CAT_Details[[#This Row],[Delivery Bp Customer Code]],Table6[],2,0)</f>
        <v>OYL1</v>
      </c>
    </row>
    <row r="1535" spans="1:16" x14ac:dyDescent="0.25">
      <c r="A1535" s="289" t="s">
        <v>75</v>
      </c>
      <c r="B1535">
        <v>33</v>
      </c>
      <c r="C1535">
        <v>14982</v>
      </c>
      <c r="D1535">
        <v>11</v>
      </c>
      <c r="E1535" s="289" t="s">
        <v>3952</v>
      </c>
      <c r="F1535">
        <v>5014281691</v>
      </c>
      <c r="G1535" s="276">
        <v>45615</v>
      </c>
      <c r="H1535">
        <v>20241112592866</v>
      </c>
      <c r="I1535">
        <v>21.12</v>
      </c>
      <c r="J1535" s="289" t="s">
        <v>324</v>
      </c>
      <c r="K1535" s="289" t="s">
        <v>3953</v>
      </c>
      <c r="L1535" s="289" t="s">
        <v>275</v>
      </c>
      <c r="M1535" s="289" t="s">
        <v>3954</v>
      </c>
      <c r="N1535" s="289" t="s">
        <v>2172</v>
      </c>
      <c r="O1535" s="289" t="s">
        <v>2173</v>
      </c>
      <c r="P1535" s="289" t="str">
        <f>VLOOKUP(CAT_Details[[#This Row],[Delivery Bp Customer Code]],Table6[],2,0)</f>
        <v>OYL1</v>
      </c>
    </row>
    <row r="1536" spans="1:16" x14ac:dyDescent="0.25">
      <c r="A1536" s="289" t="s">
        <v>75</v>
      </c>
      <c r="B1536">
        <v>2</v>
      </c>
      <c r="C1536">
        <v>531</v>
      </c>
      <c r="D1536">
        <v>0.6</v>
      </c>
      <c r="E1536" s="289" t="s">
        <v>3955</v>
      </c>
      <c r="F1536">
        <v>5014281916</v>
      </c>
      <c r="G1536" s="276">
        <v>45615</v>
      </c>
      <c r="H1536">
        <v>20241106589351</v>
      </c>
      <c r="I1536">
        <v>1.2909999999999999</v>
      </c>
      <c r="J1536" s="289" t="s">
        <v>350</v>
      </c>
      <c r="K1536" s="289" t="s">
        <v>3956</v>
      </c>
      <c r="L1536" s="289" t="s">
        <v>275</v>
      </c>
      <c r="M1536" s="289" t="s">
        <v>3755</v>
      </c>
      <c r="N1536" s="289" t="s">
        <v>3756</v>
      </c>
      <c r="O1536" s="289" t="s">
        <v>2173</v>
      </c>
      <c r="P1536" s="289" t="str">
        <f>VLOOKUP(CAT_Details[[#This Row],[Delivery Bp Customer Code]],Table6[],2,0)</f>
        <v>OYL1</v>
      </c>
    </row>
    <row r="1537" spans="1:16" x14ac:dyDescent="0.25">
      <c r="A1537" s="289" t="s">
        <v>75</v>
      </c>
      <c r="B1537">
        <v>1</v>
      </c>
      <c r="C1537">
        <v>37</v>
      </c>
      <c r="D1537">
        <v>0.2</v>
      </c>
      <c r="E1537" s="289" t="s">
        <v>3957</v>
      </c>
      <c r="F1537">
        <v>5014295895</v>
      </c>
      <c r="G1537" s="276">
        <v>45615</v>
      </c>
      <c r="H1537" s="5">
        <v>20241111591699</v>
      </c>
      <c r="I1537">
        <v>0.154</v>
      </c>
      <c r="J1537" s="289" t="s">
        <v>350</v>
      </c>
      <c r="K1537" s="289" t="s">
        <v>3958</v>
      </c>
      <c r="L1537" s="289" t="s">
        <v>275</v>
      </c>
      <c r="M1537" s="289" t="s">
        <v>3705</v>
      </c>
      <c r="N1537" s="289" t="s">
        <v>2656</v>
      </c>
      <c r="O1537" s="289" t="s">
        <v>2173</v>
      </c>
      <c r="P1537" s="289" t="str">
        <f>VLOOKUP(CAT_Details[[#This Row],[Delivery Bp Customer Code]],Table6[],2,0)</f>
        <v>OYL1</v>
      </c>
    </row>
    <row r="1538" spans="1:16" x14ac:dyDescent="0.25">
      <c r="A1538" s="289" t="s">
        <v>75</v>
      </c>
      <c r="B1538">
        <v>2</v>
      </c>
      <c r="C1538">
        <v>564</v>
      </c>
      <c r="D1538">
        <v>0.8</v>
      </c>
      <c r="E1538" s="289" t="s">
        <v>3957</v>
      </c>
      <c r="F1538">
        <v>5014295896</v>
      </c>
      <c r="G1538" s="276">
        <v>45615</v>
      </c>
      <c r="H1538">
        <v>20241106588902</v>
      </c>
      <c r="I1538">
        <v>1.1519999999999999</v>
      </c>
      <c r="J1538" s="289" t="s">
        <v>350</v>
      </c>
      <c r="K1538" s="289" t="s">
        <v>3959</v>
      </c>
      <c r="L1538" s="289" t="s">
        <v>275</v>
      </c>
      <c r="M1538" s="289" t="s">
        <v>3705</v>
      </c>
      <c r="N1538" s="289" t="s">
        <v>2656</v>
      </c>
      <c r="O1538" s="289" t="s">
        <v>2173</v>
      </c>
      <c r="P1538" s="289" t="str">
        <f>VLOOKUP(CAT_Details[[#This Row],[Delivery Bp Customer Code]],Table6[],2,0)</f>
        <v>OYL1</v>
      </c>
    </row>
    <row r="1539" spans="1:16" x14ac:dyDescent="0.25">
      <c r="A1539" s="289" t="s">
        <v>75</v>
      </c>
      <c r="B1539">
        <v>6</v>
      </c>
      <c r="C1539">
        <v>78.599999999999994</v>
      </c>
      <c r="D1539">
        <v>0.37</v>
      </c>
      <c r="E1539" s="289" t="s">
        <v>3960</v>
      </c>
      <c r="F1539">
        <v>5014295929</v>
      </c>
      <c r="G1539" s="276">
        <v>45615</v>
      </c>
      <c r="H1539">
        <v>20241112593283</v>
      </c>
      <c r="I1539">
        <v>0.24299999999999999</v>
      </c>
      <c r="J1539" s="289" t="s">
        <v>350</v>
      </c>
      <c r="K1539" s="289" t="s">
        <v>3961</v>
      </c>
      <c r="L1539" s="289" t="s">
        <v>275</v>
      </c>
      <c r="M1539" s="289" t="s">
        <v>3705</v>
      </c>
      <c r="N1539" s="289" t="s">
        <v>3555</v>
      </c>
      <c r="O1539" s="289" t="s">
        <v>2173</v>
      </c>
      <c r="P1539" s="289" t="str">
        <f>VLOOKUP(CAT_Details[[#This Row],[Delivery Bp Customer Code]],Table6[],2,0)</f>
        <v>OYL1</v>
      </c>
    </row>
    <row r="1540" spans="1:16" x14ac:dyDescent="0.25">
      <c r="A1540" s="289" t="s">
        <v>75</v>
      </c>
      <c r="B1540">
        <v>1</v>
      </c>
      <c r="C1540">
        <v>42</v>
      </c>
      <c r="D1540">
        <v>0.4</v>
      </c>
      <c r="E1540" s="289" t="s">
        <v>3962</v>
      </c>
      <c r="F1540">
        <v>5014296122</v>
      </c>
      <c r="G1540" s="276">
        <v>45615</v>
      </c>
      <c r="H1540">
        <v>20241113594193</v>
      </c>
      <c r="I1540">
        <v>0.52800000000000002</v>
      </c>
      <c r="J1540" s="289" t="s">
        <v>350</v>
      </c>
      <c r="K1540" s="289" t="s">
        <v>3963</v>
      </c>
      <c r="L1540" s="289" t="s">
        <v>275</v>
      </c>
      <c r="M1540" s="289" t="s">
        <v>3705</v>
      </c>
      <c r="N1540" s="289" t="s">
        <v>3420</v>
      </c>
      <c r="O1540" s="289" t="s">
        <v>2173</v>
      </c>
      <c r="P1540" s="289" t="str">
        <f>VLOOKUP(CAT_Details[[#This Row],[Delivery Bp Customer Code]],Table6[],2,0)</f>
        <v>OYL1</v>
      </c>
    </row>
    <row r="1541" spans="1:16" x14ac:dyDescent="0.25">
      <c r="A1541" s="289" t="s">
        <v>3329</v>
      </c>
      <c r="B1541">
        <v>2</v>
      </c>
      <c r="C1541">
        <v>780</v>
      </c>
      <c r="D1541">
        <v>0.8</v>
      </c>
      <c r="E1541" s="289" t="s">
        <v>3964</v>
      </c>
      <c r="F1541">
        <v>5014238481</v>
      </c>
      <c r="G1541" s="276">
        <v>45615</v>
      </c>
      <c r="H1541">
        <v>20241107590409</v>
      </c>
      <c r="I1541">
        <v>1.92</v>
      </c>
      <c r="J1541" s="289" t="s">
        <v>317</v>
      </c>
      <c r="K1541" s="289" t="s">
        <v>3965</v>
      </c>
      <c r="L1541" s="289" t="s">
        <v>275</v>
      </c>
      <c r="M1541" s="289" t="s">
        <v>3639</v>
      </c>
      <c r="N1541" s="289" t="s">
        <v>3966</v>
      </c>
      <c r="O1541" s="289" t="s">
        <v>3332</v>
      </c>
      <c r="P1541" s="289">
        <f>VLOOKUP(CAT_Details[[#This Row],[Delivery Bp Customer Code]],Table6[],2,0)</f>
        <v>3402</v>
      </c>
    </row>
    <row r="1542" spans="1:16" x14ac:dyDescent="0.25">
      <c r="A1542" s="289" t="s">
        <v>3329</v>
      </c>
      <c r="B1542">
        <v>1</v>
      </c>
      <c r="C1542">
        <v>25</v>
      </c>
      <c r="D1542">
        <v>0.2</v>
      </c>
      <c r="E1542" s="289" t="s">
        <v>3967</v>
      </c>
      <c r="F1542">
        <v>5014252824</v>
      </c>
      <c r="G1542" s="276">
        <v>45615</v>
      </c>
      <c r="H1542">
        <v>20241106589487</v>
      </c>
      <c r="I1542">
        <v>0.48</v>
      </c>
      <c r="J1542" s="289" t="s">
        <v>324</v>
      </c>
      <c r="K1542" s="289" t="s">
        <v>3968</v>
      </c>
      <c r="L1542" s="289" t="s">
        <v>275</v>
      </c>
      <c r="M1542" s="289" t="s">
        <v>3697</v>
      </c>
      <c r="N1542" s="289" t="s">
        <v>375</v>
      </c>
      <c r="O1542" s="289" t="s">
        <v>3332</v>
      </c>
      <c r="P1542" s="289">
        <f>VLOOKUP(CAT_Details[[#This Row],[Delivery Bp Customer Code]],Table6[],2,0)</f>
        <v>3402</v>
      </c>
    </row>
    <row r="1543" spans="1:16" x14ac:dyDescent="0.25">
      <c r="A1543" s="289" t="s">
        <v>3329</v>
      </c>
      <c r="B1543">
        <v>21</v>
      </c>
      <c r="C1543">
        <v>4536</v>
      </c>
      <c r="D1543">
        <v>8.4</v>
      </c>
      <c r="E1543" s="289" t="s">
        <v>3969</v>
      </c>
      <c r="F1543">
        <v>5014252848</v>
      </c>
      <c r="G1543" s="276">
        <v>45615</v>
      </c>
      <c r="H1543">
        <v>20241106588967</v>
      </c>
      <c r="I1543">
        <v>25.2</v>
      </c>
      <c r="J1543" s="289" t="s">
        <v>3970</v>
      </c>
      <c r="K1543" s="289" t="s">
        <v>3971</v>
      </c>
      <c r="L1543" s="289" t="s">
        <v>275</v>
      </c>
      <c r="M1543" s="289" t="s">
        <v>3972</v>
      </c>
      <c r="N1543" s="289" t="s">
        <v>3973</v>
      </c>
      <c r="O1543" s="289" t="s">
        <v>3332</v>
      </c>
      <c r="P1543" s="289">
        <f>VLOOKUP(CAT_Details[[#This Row],[Delivery Bp Customer Code]],Table6[],2,0)</f>
        <v>3402</v>
      </c>
    </row>
    <row r="1544" spans="1:16" x14ac:dyDescent="0.25">
      <c r="A1544" s="289" t="s">
        <v>3329</v>
      </c>
      <c r="B1544">
        <v>2</v>
      </c>
      <c r="C1544">
        <v>120</v>
      </c>
      <c r="D1544">
        <v>0.2</v>
      </c>
      <c r="E1544" s="289" t="s">
        <v>3974</v>
      </c>
      <c r="F1544">
        <v>5014265837</v>
      </c>
      <c r="G1544" s="276">
        <v>45615</v>
      </c>
      <c r="H1544">
        <v>20241108590851</v>
      </c>
      <c r="I1544">
        <v>0.216</v>
      </c>
      <c r="J1544" s="289" t="s">
        <v>324</v>
      </c>
      <c r="K1544" s="289" t="s">
        <v>3975</v>
      </c>
      <c r="L1544" s="289" t="s">
        <v>275</v>
      </c>
      <c r="M1544" s="289" t="s">
        <v>3455</v>
      </c>
      <c r="N1544" s="289" t="s">
        <v>3976</v>
      </c>
      <c r="O1544" s="289" t="s">
        <v>3332</v>
      </c>
      <c r="P1544" s="289">
        <f>VLOOKUP(CAT_Details[[#This Row],[Delivery Bp Customer Code]],Table6[],2,0)</f>
        <v>3402</v>
      </c>
    </row>
    <row r="1545" spans="1:16" x14ac:dyDescent="0.25">
      <c r="A1545" s="289" t="s">
        <v>3329</v>
      </c>
      <c r="B1545">
        <v>4</v>
      </c>
      <c r="C1545">
        <v>328</v>
      </c>
      <c r="D1545">
        <v>1.4</v>
      </c>
      <c r="E1545" s="289" t="s">
        <v>3977</v>
      </c>
      <c r="F1545">
        <v>5014266771</v>
      </c>
      <c r="G1545" s="276">
        <v>45615</v>
      </c>
      <c r="H1545">
        <v>20241111591803</v>
      </c>
      <c r="I1545">
        <v>3.1680000000000001</v>
      </c>
      <c r="J1545" s="289" t="s">
        <v>324</v>
      </c>
      <c r="K1545" s="289" t="s">
        <v>3978</v>
      </c>
      <c r="L1545" s="289" t="s">
        <v>275</v>
      </c>
      <c r="M1545" s="289" t="s">
        <v>3979</v>
      </c>
      <c r="N1545" s="289" t="s">
        <v>616</v>
      </c>
      <c r="O1545" s="289" t="s">
        <v>3332</v>
      </c>
      <c r="P1545" s="289">
        <f>VLOOKUP(CAT_Details[[#This Row],[Delivery Bp Customer Code]],Table6[],2,0)</f>
        <v>3402</v>
      </c>
    </row>
    <row r="1546" spans="1:16" x14ac:dyDescent="0.25">
      <c r="A1546" s="289" t="s">
        <v>3329</v>
      </c>
      <c r="B1546">
        <v>1</v>
      </c>
      <c r="C1546">
        <v>107</v>
      </c>
      <c r="D1546">
        <v>0.4</v>
      </c>
      <c r="E1546" s="289" t="s">
        <v>3947</v>
      </c>
      <c r="F1546">
        <v>5014281021</v>
      </c>
      <c r="G1546" s="276">
        <v>45615</v>
      </c>
      <c r="H1546">
        <v>20241111591714</v>
      </c>
      <c r="I1546">
        <v>0.81599999999999995</v>
      </c>
      <c r="J1546" s="289" t="s">
        <v>350</v>
      </c>
      <c r="K1546" s="289" t="s">
        <v>3980</v>
      </c>
      <c r="L1546" s="289" t="s">
        <v>275</v>
      </c>
      <c r="M1546" s="289" t="s">
        <v>3755</v>
      </c>
      <c r="N1546" s="289" t="s">
        <v>3949</v>
      </c>
      <c r="O1546" s="289" t="s">
        <v>3332</v>
      </c>
      <c r="P1546" s="289">
        <f>VLOOKUP(CAT_Details[[#This Row],[Delivery Bp Customer Code]],Table6[],2,0)</f>
        <v>3402</v>
      </c>
    </row>
    <row r="1547" spans="1:16" x14ac:dyDescent="0.25">
      <c r="A1547" s="289" t="s">
        <v>3329</v>
      </c>
      <c r="B1547">
        <v>1</v>
      </c>
      <c r="C1547">
        <v>107</v>
      </c>
      <c r="D1547">
        <v>0.4</v>
      </c>
      <c r="E1547" s="289" t="s">
        <v>3947</v>
      </c>
      <c r="F1547">
        <v>5014281101</v>
      </c>
      <c r="G1547" s="276">
        <v>45615</v>
      </c>
      <c r="H1547" s="5">
        <v>20241111591727</v>
      </c>
      <c r="I1547">
        <v>0.81599999999999995</v>
      </c>
      <c r="J1547" s="289" t="s">
        <v>350</v>
      </c>
      <c r="K1547" s="289" t="s">
        <v>3981</v>
      </c>
      <c r="L1547" s="289" t="s">
        <v>275</v>
      </c>
      <c r="M1547" s="289"/>
      <c r="N1547" s="289" t="s">
        <v>3949</v>
      </c>
      <c r="O1547" s="289" t="s">
        <v>3332</v>
      </c>
      <c r="P1547" s="289">
        <f>VLOOKUP(CAT_Details[[#This Row],[Delivery Bp Customer Code]],Table6[],2,0)</f>
        <v>3402</v>
      </c>
    </row>
    <row r="1548" spans="1:16" x14ac:dyDescent="0.25">
      <c r="A1548" s="289" t="s">
        <v>3329</v>
      </c>
      <c r="B1548">
        <v>2</v>
      </c>
      <c r="C1548">
        <v>20</v>
      </c>
      <c r="D1548">
        <v>0.15</v>
      </c>
      <c r="E1548" s="289" t="s">
        <v>3982</v>
      </c>
      <c r="F1548">
        <v>5014281436</v>
      </c>
      <c r="G1548" s="276">
        <v>45615</v>
      </c>
      <c r="H1548">
        <v>20241106588803</v>
      </c>
      <c r="I1548">
        <v>0.12</v>
      </c>
      <c r="J1548" s="289" t="s">
        <v>350</v>
      </c>
      <c r="K1548" s="289" t="s">
        <v>3983</v>
      </c>
      <c r="L1548" s="289" t="s">
        <v>275</v>
      </c>
      <c r="M1548" s="289" t="s">
        <v>3755</v>
      </c>
      <c r="N1548" s="289" t="s">
        <v>704</v>
      </c>
      <c r="O1548" s="289" t="s">
        <v>3332</v>
      </c>
      <c r="P1548" s="289">
        <f>VLOOKUP(CAT_Details[[#This Row],[Delivery Bp Customer Code]],Table6[],2,0)</f>
        <v>3402</v>
      </c>
    </row>
    <row r="1549" spans="1:16" x14ac:dyDescent="0.25">
      <c r="A1549" s="289" t="s">
        <v>3329</v>
      </c>
      <c r="B1549">
        <v>9</v>
      </c>
      <c r="C1549">
        <v>1755</v>
      </c>
      <c r="D1549">
        <v>3.6</v>
      </c>
      <c r="E1549" s="289" t="s">
        <v>3984</v>
      </c>
      <c r="F1549">
        <v>5014281469</v>
      </c>
      <c r="G1549" s="276">
        <v>45615</v>
      </c>
      <c r="H1549">
        <v>20241112593035</v>
      </c>
      <c r="I1549">
        <v>3.024</v>
      </c>
      <c r="J1549" s="289" t="s">
        <v>324</v>
      </c>
      <c r="K1549" s="289" t="s">
        <v>3985</v>
      </c>
      <c r="L1549" s="289" t="s">
        <v>275</v>
      </c>
      <c r="M1549" s="289" t="s">
        <v>3697</v>
      </c>
      <c r="N1549" s="289" t="s">
        <v>3986</v>
      </c>
      <c r="O1549" s="289" t="s">
        <v>3332</v>
      </c>
      <c r="P1549" s="289">
        <f>VLOOKUP(CAT_Details[[#This Row],[Delivery Bp Customer Code]],Table6[],2,0)</f>
        <v>3402</v>
      </c>
    </row>
    <row r="1550" spans="1:16" x14ac:dyDescent="0.25">
      <c r="A1550" s="289" t="s">
        <v>3329</v>
      </c>
      <c r="B1550">
        <v>8</v>
      </c>
      <c r="C1550">
        <v>3464</v>
      </c>
      <c r="D1550">
        <v>1.87</v>
      </c>
      <c r="E1550" s="289" t="s">
        <v>3987</v>
      </c>
      <c r="F1550">
        <v>5014281753</v>
      </c>
      <c r="G1550" s="276">
        <v>45615</v>
      </c>
      <c r="H1550">
        <v>20241111591722</v>
      </c>
      <c r="I1550">
        <v>2.6880000000000002</v>
      </c>
      <c r="J1550" s="289" t="s">
        <v>324</v>
      </c>
      <c r="K1550" s="289" t="s">
        <v>3988</v>
      </c>
      <c r="L1550" s="289" t="s">
        <v>275</v>
      </c>
      <c r="M1550" s="289" t="s">
        <v>3697</v>
      </c>
      <c r="N1550" s="289" t="s">
        <v>453</v>
      </c>
      <c r="O1550" s="289" t="s">
        <v>3332</v>
      </c>
      <c r="P1550" s="289">
        <f>VLOOKUP(CAT_Details[[#This Row],[Delivery Bp Customer Code]],Table6[],2,0)</f>
        <v>3402</v>
      </c>
    </row>
    <row r="1551" spans="1:16" x14ac:dyDescent="0.25">
      <c r="A1551" s="289" t="s">
        <v>3329</v>
      </c>
      <c r="B1551">
        <v>14</v>
      </c>
      <c r="C1551">
        <v>935</v>
      </c>
      <c r="D1551">
        <v>5.6</v>
      </c>
      <c r="E1551" s="289" t="s">
        <v>3989</v>
      </c>
      <c r="F1551">
        <v>5014281917</v>
      </c>
      <c r="G1551" s="276">
        <v>45615</v>
      </c>
      <c r="H1551">
        <v>20241107590315</v>
      </c>
      <c r="I1551">
        <v>13.44</v>
      </c>
      <c r="J1551" s="289" t="s">
        <v>324</v>
      </c>
      <c r="K1551" s="289" t="s">
        <v>3990</v>
      </c>
      <c r="L1551" s="289" t="s">
        <v>275</v>
      </c>
      <c r="M1551" s="289" t="s">
        <v>3979</v>
      </c>
      <c r="N1551" s="289" t="s">
        <v>3991</v>
      </c>
      <c r="O1551" s="289" t="s">
        <v>3332</v>
      </c>
      <c r="P1551" s="289">
        <f>VLOOKUP(CAT_Details[[#This Row],[Delivery Bp Customer Code]],Table6[],2,0)</f>
        <v>3402</v>
      </c>
    </row>
    <row r="1552" spans="1:16" x14ac:dyDescent="0.25">
      <c r="A1552" s="289" t="s">
        <v>76</v>
      </c>
      <c r="B1552">
        <v>1</v>
      </c>
      <c r="C1552">
        <v>404</v>
      </c>
      <c r="D1552">
        <v>0.44</v>
      </c>
      <c r="E1552" s="289" t="s">
        <v>3992</v>
      </c>
      <c r="F1552">
        <v>5014266081</v>
      </c>
      <c r="G1552" s="276">
        <v>45615</v>
      </c>
      <c r="H1552">
        <v>20241112593145</v>
      </c>
      <c r="I1552">
        <v>1.1439999999999999</v>
      </c>
      <c r="J1552" s="289" t="s">
        <v>324</v>
      </c>
      <c r="K1552" s="289" t="s">
        <v>3993</v>
      </c>
      <c r="L1552" s="289" t="s">
        <v>275</v>
      </c>
      <c r="M1552" s="289" t="s">
        <v>3979</v>
      </c>
      <c r="N1552" s="289" t="s">
        <v>1160</v>
      </c>
      <c r="O1552" s="289" t="s">
        <v>748</v>
      </c>
      <c r="P1552" s="289" t="str">
        <f>VLOOKUP(CAT_Details[[#This Row],[Delivery Bp Customer Code]],Table6[],2,0)</f>
        <v>No Loc</v>
      </c>
    </row>
    <row r="1553" spans="1:16" x14ac:dyDescent="0.25">
      <c r="A1553" s="289" t="s">
        <v>76</v>
      </c>
      <c r="B1553">
        <v>2</v>
      </c>
      <c r="C1553">
        <v>62</v>
      </c>
      <c r="D1553">
        <v>0.6</v>
      </c>
      <c r="E1553" s="289" t="s">
        <v>3994</v>
      </c>
      <c r="F1553">
        <v>5014281307</v>
      </c>
      <c r="G1553" s="276">
        <v>45615</v>
      </c>
      <c r="H1553">
        <v>20241111591883</v>
      </c>
      <c r="I1553">
        <v>1.3149999999999999</v>
      </c>
      <c r="J1553" s="289" t="s">
        <v>350</v>
      </c>
      <c r="K1553" s="289" t="s">
        <v>3995</v>
      </c>
      <c r="L1553" s="289" t="s">
        <v>275</v>
      </c>
      <c r="M1553" s="289" t="s">
        <v>3996</v>
      </c>
      <c r="N1553" s="289" t="s">
        <v>390</v>
      </c>
      <c r="O1553" s="289" t="s">
        <v>748</v>
      </c>
      <c r="P1553" s="289" t="str">
        <f>VLOOKUP(CAT_Details[[#This Row],[Delivery Bp Customer Code]],Table6[],2,0)</f>
        <v>No Loc</v>
      </c>
    </row>
    <row r="1554" spans="1:16" x14ac:dyDescent="0.25">
      <c r="A1554" s="289" t="s">
        <v>76</v>
      </c>
      <c r="B1554">
        <v>21</v>
      </c>
      <c r="C1554">
        <v>1620</v>
      </c>
      <c r="D1554">
        <v>6.32</v>
      </c>
      <c r="E1554" s="289" t="s">
        <v>3997</v>
      </c>
      <c r="F1554">
        <v>5014281357</v>
      </c>
      <c r="G1554" s="276">
        <v>45615</v>
      </c>
      <c r="H1554">
        <v>20241111592076</v>
      </c>
      <c r="I1554">
        <v>12.11</v>
      </c>
      <c r="J1554" s="289" t="s">
        <v>350</v>
      </c>
      <c r="K1554" s="289" t="s">
        <v>3998</v>
      </c>
      <c r="L1554" s="289" t="s">
        <v>275</v>
      </c>
      <c r="M1554" s="289" t="s">
        <v>3996</v>
      </c>
      <c r="N1554" s="289" t="s">
        <v>1166</v>
      </c>
      <c r="O1554" s="289" t="s">
        <v>748</v>
      </c>
      <c r="P1554" s="289" t="str">
        <f>VLOOKUP(CAT_Details[[#This Row],[Delivery Bp Customer Code]],Table6[],2,0)</f>
        <v>No Loc</v>
      </c>
    </row>
    <row r="1555" spans="1:16" x14ac:dyDescent="0.25">
      <c r="A1555" s="289" t="s">
        <v>285</v>
      </c>
      <c r="B1555">
        <v>2</v>
      </c>
      <c r="C1555">
        <v>150</v>
      </c>
      <c r="D1555">
        <v>0.8</v>
      </c>
      <c r="E1555" s="289" t="s">
        <v>3967</v>
      </c>
      <c r="F1555">
        <v>5014252825</v>
      </c>
      <c r="G1555" s="276">
        <v>45615</v>
      </c>
      <c r="H1555" s="5">
        <v>20241106589485</v>
      </c>
      <c r="I1555">
        <v>1.92</v>
      </c>
      <c r="J1555" s="289" t="s">
        <v>324</v>
      </c>
      <c r="K1555" s="289" t="s">
        <v>3999</v>
      </c>
      <c r="L1555" s="289" t="s">
        <v>275</v>
      </c>
      <c r="M1555" s="289" t="s">
        <v>3697</v>
      </c>
      <c r="N1555" s="289" t="s">
        <v>375</v>
      </c>
      <c r="O1555" s="289" t="s">
        <v>291</v>
      </c>
      <c r="P1555" s="289" t="str">
        <f>VLOOKUP(CAT_Details[[#This Row],[Delivery Bp Customer Code]],Table6[],2,0)</f>
        <v>DX01-L5</v>
      </c>
    </row>
    <row r="1556" spans="1:16" x14ac:dyDescent="0.25">
      <c r="A1556" s="289" t="s">
        <v>285</v>
      </c>
      <c r="B1556">
        <v>24</v>
      </c>
      <c r="C1556">
        <v>9240</v>
      </c>
      <c r="D1556">
        <v>9.6</v>
      </c>
      <c r="E1556" s="289" t="s">
        <v>4000</v>
      </c>
      <c r="F1556">
        <v>5014252889</v>
      </c>
      <c r="G1556" s="276">
        <v>45615</v>
      </c>
      <c r="H1556" s="5">
        <v>20241107590331</v>
      </c>
      <c r="I1556">
        <v>23.04</v>
      </c>
      <c r="J1556" s="289" t="s">
        <v>383</v>
      </c>
      <c r="K1556" s="289" t="s">
        <v>4001</v>
      </c>
      <c r="L1556" s="289" t="s">
        <v>275</v>
      </c>
      <c r="M1556" s="289" t="s">
        <v>4002</v>
      </c>
      <c r="N1556" s="289" t="s">
        <v>386</v>
      </c>
      <c r="O1556" s="289" t="s">
        <v>291</v>
      </c>
      <c r="P1556" s="289" t="str">
        <f>VLOOKUP(CAT_Details[[#This Row],[Delivery Bp Customer Code]],Table6[],2,0)</f>
        <v>DX01-L5</v>
      </c>
    </row>
    <row r="1557" spans="1:16" x14ac:dyDescent="0.25">
      <c r="A1557" s="289" t="s">
        <v>285</v>
      </c>
      <c r="B1557">
        <v>24</v>
      </c>
      <c r="C1557">
        <v>3100</v>
      </c>
      <c r="D1557">
        <v>10.38</v>
      </c>
      <c r="E1557" s="289" t="s">
        <v>4003</v>
      </c>
      <c r="F1557">
        <v>5014266341</v>
      </c>
      <c r="G1557" s="276">
        <v>45615</v>
      </c>
      <c r="H1557">
        <v>20241107589841</v>
      </c>
      <c r="I1557">
        <v>18.977</v>
      </c>
      <c r="J1557" s="289" t="s">
        <v>345</v>
      </c>
      <c r="K1557" s="289" t="s">
        <v>4004</v>
      </c>
      <c r="L1557" s="289" t="s">
        <v>275</v>
      </c>
      <c r="M1557" s="289" t="s">
        <v>4005</v>
      </c>
      <c r="N1557" s="289" t="s">
        <v>427</v>
      </c>
      <c r="O1557" s="289" t="s">
        <v>291</v>
      </c>
      <c r="P1557" s="289" t="str">
        <f>VLOOKUP(CAT_Details[[#This Row],[Delivery Bp Customer Code]],Table6[],2,0)</f>
        <v>DX01-L5</v>
      </c>
    </row>
    <row r="1558" spans="1:16" x14ac:dyDescent="0.25">
      <c r="A1558" s="289" t="s">
        <v>285</v>
      </c>
      <c r="B1558">
        <v>12</v>
      </c>
      <c r="C1558">
        <v>2388</v>
      </c>
      <c r="D1558">
        <v>5.85</v>
      </c>
      <c r="E1558" s="289" t="s">
        <v>4006</v>
      </c>
      <c r="F1558">
        <v>5014266395</v>
      </c>
      <c r="G1558" s="276">
        <v>45615</v>
      </c>
      <c r="H1558">
        <v>20241111591974</v>
      </c>
      <c r="I1558">
        <v>12.635999999999999</v>
      </c>
      <c r="J1558" s="289" t="s">
        <v>345</v>
      </c>
      <c r="K1558" s="289" t="s">
        <v>4007</v>
      </c>
      <c r="L1558" s="289" t="s">
        <v>275</v>
      </c>
      <c r="M1558" s="289" t="s">
        <v>4008</v>
      </c>
      <c r="N1558" s="289" t="s">
        <v>415</v>
      </c>
      <c r="O1558" s="289" t="s">
        <v>291</v>
      </c>
      <c r="P1558" s="289" t="str">
        <f>VLOOKUP(CAT_Details[[#This Row],[Delivery Bp Customer Code]],Table6[],2,0)</f>
        <v>DX01-L5</v>
      </c>
    </row>
    <row r="1559" spans="1:16" x14ac:dyDescent="0.25">
      <c r="A1559" s="289" t="s">
        <v>285</v>
      </c>
      <c r="B1559">
        <v>4</v>
      </c>
      <c r="C1559">
        <v>656</v>
      </c>
      <c r="D1559">
        <v>1.6</v>
      </c>
      <c r="E1559" s="289" t="s">
        <v>4009</v>
      </c>
      <c r="F1559">
        <v>5014266706</v>
      </c>
      <c r="G1559" s="276">
        <v>45615</v>
      </c>
      <c r="H1559">
        <v>20241111591779</v>
      </c>
      <c r="I1559">
        <v>2.4</v>
      </c>
      <c r="J1559" s="289" t="s">
        <v>345</v>
      </c>
      <c r="K1559" s="289" t="s">
        <v>4010</v>
      </c>
      <c r="L1559" s="289" t="s">
        <v>275</v>
      </c>
      <c r="M1559" s="289" t="s">
        <v>3910</v>
      </c>
      <c r="N1559" s="289" t="s">
        <v>348</v>
      </c>
      <c r="O1559" s="289" t="s">
        <v>291</v>
      </c>
      <c r="P1559" s="289" t="str">
        <f>VLOOKUP(CAT_Details[[#This Row],[Delivery Bp Customer Code]],Table6[],2,0)</f>
        <v>DX01-L5</v>
      </c>
    </row>
    <row r="1560" spans="1:16" x14ac:dyDescent="0.25">
      <c r="A1560" s="289" t="s">
        <v>285</v>
      </c>
      <c r="B1560">
        <v>15</v>
      </c>
      <c r="C1560">
        <v>6000</v>
      </c>
      <c r="D1560">
        <v>7.5</v>
      </c>
      <c r="E1560" s="289" t="s">
        <v>4011</v>
      </c>
      <c r="F1560">
        <v>5014266917</v>
      </c>
      <c r="G1560" s="276">
        <v>45615</v>
      </c>
      <c r="H1560">
        <v>20241108591249</v>
      </c>
      <c r="I1560">
        <v>18</v>
      </c>
      <c r="J1560" s="289" t="s">
        <v>287</v>
      </c>
      <c r="K1560" s="289" t="s">
        <v>4012</v>
      </c>
      <c r="L1560" s="289" t="s">
        <v>275</v>
      </c>
      <c r="M1560" s="289" t="s">
        <v>4013</v>
      </c>
      <c r="N1560" s="289" t="s">
        <v>889</v>
      </c>
      <c r="O1560" s="289" t="s">
        <v>291</v>
      </c>
      <c r="P1560" s="289" t="str">
        <f>VLOOKUP(CAT_Details[[#This Row],[Delivery Bp Customer Code]],Table6[],2,0)</f>
        <v>DX01-L5</v>
      </c>
    </row>
    <row r="1561" spans="1:16" x14ac:dyDescent="0.25">
      <c r="A1561" s="289" t="s">
        <v>285</v>
      </c>
      <c r="B1561">
        <v>5</v>
      </c>
      <c r="C1561">
        <v>5750</v>
      </c>
      <c r="D1561">
        <v>2</v>
      </c>
      <c r="E1561" s="289" t="s">
        <v>4014</v>
      </c>
      <c r="F1561">
        <v>5014266926</v>
      </c>
      <c r="G1561" s="276">
        <v>45615</v>
      </c>
      <c r="H1561">
        <v>20241108590903</v>
      </c>
      <c r="I1561">
        <v>2.88</v>
      </c>
      <c r="J1561" s="289" t="s">
        <v>324</v>
      </c>
      <c r="K1561" s="289" t="s">
        <v>4015</v>
      </c>
      <c r="L1561" s="289" t="s">
        <v>275</v>
      </c>
      <c r="M1561" s="289" t="s">
        <v>3979</v>
      </c>
      <c r="N1561" s="289" t="s">
        <v>333</v>
      </c>
      <c r="O1561" s="289" t="s">
        <v>291</v>
      </c>
      <c r="P1561" s="289" t="str">
        <f>VLOOKUP(CAT_Details[[#This Row],[Delivery Bp Customer Code]],Table6[],2,0)</f>
        <v>DX01-L5</v>
      </c>
    </row>
    <row r="1562" spans="1:16" x14ac:dyDescent="0.25">
      <c r="A1562" s="289" t="s">
        <v>285</v>
      </c>
      <c r="B1562">
        <v>12</v>
      </c>
      <c r="C1562">
        <v>787</v>
      </c>
      <c r="D1562">
        <v>4.7</v>
      </c>
      <c r="E1562" s="289" t="s">
        <v>3994</v>
      </c>
      <c r="F1562">
        <v>5014281306</v>
      </c>
      <c r="G1562" s="276">
        <v>45615</v>
      </c>
      <c r="H1562">
        <v>20241111591888</v>
      </c>
      <c r="I1562">
        <v>11.154999999999999</v>
      </c>
      <c r="J1562" s="289" t="s">
        <v>350</v>
      </c>
      <c r="K1562" s="289" t="s">
        <v>4016</v>
      </c>
      <c r="L1562" s="289" t="s">
        <v>275</v>
      </c>
      <c r="M1562" s="289" t="s">
        <v>3996</v>
      </c>
      <c r="N1562" s="289" t="s">
        <v>390</v>
      </c>
      <c r="O1562" s="289" t="s">
        <v>291</v>
      </c>
      <c r="P1562" s="289" t="str">
        <f>VLOOKUP(CAT_Details[[#This Row],[Delivery Bp Customer Code]],Table6[],2,0)</f>
        <v>DX01-L5</v>
      </c>
    </row>
    <row r="1563" spans="1:16" x14ac:dyDescent="0.25">
      <c r="A1563" s="289" t="s">
        <v>285</v>
      </c>
      <c r="B1563">
        <v>3</v>
      </c>
      <c r="C1563">
        <v>240</v>
      </c>
      <c r="D1563">
        <v>0.6</v>
      </c>
      <c r="E1563" s="289" t="s">
        <v>4017</v>
      </c>
      <c r="F1563">
        <v>5014281356</v>
      </c>
      <c r="G1563" s="276">
        <v>45615</v>
      </c>
      <c r="H1563">
        <v>20241112592670</v>
      </c>
      <c r="I1563">
        <v>0.86399999999999999</v>
      </c>
      <c r="J1563" s="289" t="s">
        <v>350</v>
      </c>
      <c r="K1563" s="289" t="s">
        <v>4018</v>
      </c>
      <c r="L1563" s="289" t="s">
        <v>275</v>
      </c>
      <c r="M1563" s="289" t="s">
        <v>3705</v>
      </c>
      <c r="N1563" s="289" t="s">
        <v>407</v>
      </c>
      <c r="O1563" s="289" t="s">
        <v>291</v>
      </c>
      <c r="P1563" s="289" t="str">
        <f>VLOOKUP(CAT_Details[[#This Row],[Delivery Bp Customer Code]],Table6[],2,0)</f>
        <v>DX01-L5</v>
      </c>
    </row>
    <row r="1564" spans="1:16" x14ac:dyDescent="0.25">
      <c r="A1564" s="289" t="s">
        <v>285</v>
      </c>
      <c r="B1564">
        <v>7</v>
      </c>
      <c r="C1564">
        <v>472</v>
      </c>
      <c r="D1564">
        <v>1.75</v>
      </c>
      <c r="E1564" s="289" t="s">
        <v>4019</v>
      </c>
      <c r="F1564">
        <v>5014281366</v>
      </c>
      <c r="G1564" s="276">
        <v>45615</v>
      </c>
      <c r="H1564" s="5">
        <v>20241112592972</v>
      </c>
      <c r="I1564">
        <v>3.9119999999999999</v>
      </c>
      <c r="J1564" s="289" t="s">
        <v>350</v>
      </c>
      <c r="K1564" s="289" t="s">
        <v>4020</v>
      </c>
      <c r="L1564" s="289" t="s">
        <v>275</v>
      </c>
      <c r="M1564" s="289" t="s">
        <v>3755</v>
      </c>
      <c r="N1564" s="289" t="s">
        <v>430</v>
      </c>
      <c r="O1564" s="289" t="s">
        <v>291</v>
      </c>
      <c r="P1564" s="289" t="str">
        <f>VLOOKUP(CAT_Details[[#This Row],[Delivery Bp Customer Code]],Table6[],2,0)</f>
        <v>DX01-L5</v>
      </c>
    </row>
    <row r="1565" spans="1:16" x14ac:dyDescent="0.25">
      <c r="A1565" s="289" t="s">
        <v>285</v>
      </c>
      <c r="B1565">
        <v>64</v>
      </c>
      <c r="C1565">
        <v>2888.09</v>
      </c>
      <c r="D1565">
        <v>14.11</v>
      </c>
      <c r="E1565" s="289" t="s">
        <v>4021</v>
      </c>
      <c r="F1565">
        <v>5014281421</v>
      </c>
      <c r="G1565" s="276">
        <v>45615</v>
      </c>
      <c r="H1565">
        <v>20241112592493</v>
      </c>
      <c r="I1565">
        <v>28.757000000000001</v>
      </c>
      <c r="J1565" s="289" t="s">
        <v>287</v>
      </c>
      <c r="K1565" s="289" t="s">
        <v>4022</v>
      </c>
      <c r="L1565" s="289" t="s">
        <v>275</v>
      </c>
      <c r="M1565" s="289" t="s">
        <v>4023</v>
      </c>
      <c r="N1565" s="289" t="s">
        <v>1198</v>
      </c>
      <c r="O1565" s="289" t="s">
        <v>291</v>
      </c>
      <c r="P1565" s="289" t="str">
        <f>VLOOKUP(CAT_Details[[#This Row],[Delivery Bp Customer Code]],Table6[],2,0)</f>
        <v>DX01-L5</v>
      </c>
    </row>
    <row r="1566" spans="1:16" x14ac:dyDescent="0.25">
      <c r="A1566" s="289" t="s">
        <v>285</v>
      </c>
      <c r="B1566">
        <v>1</v>
      </c>
      <c r="C1566">
        <v>98.55</v>
      </c>
      <c r="D1566">
        <v>0.28000000000000003</v>
      </c>
      <c r="E1566" s="289" t="s">
        <v>4024</v>
      </c>
      <c r="F1566">
        <v>5014281695</v>
      </c>
      <c r="G1566" s="276">
        <v>45615</v>
      </c>
      <c r="H1566">
        <v>20241112592764</v>
      </c>
      <c r="I1566">
        <v>0.60099999999999998</v>
      </c>
      <c r="J1566" s="289" t="s">
        <v>350</v>
      </c>
      <c r="K1566" s="289" t="s">
        <v>4025</v>
      </c>
      <c r="L1566" s="289" t="s">
        <v>275</v>
      </c>
      <c r="M1566" s="289" t="s">
        <v>3705</v>
      </c>
      <c r="N1566" s="289" t="s">
        <v>366</v>
      </c>
      <c r="O1566" s="289" t="s">
        <v>291</v>
      </c>
      <c r="P1566" s="289" t="str">
        <f>VLOOKUP(CAT_Details[[#This Row],[Delivery Bp Customer Code]],Table6[],2,0)</f>
        <v>DX01-L5</v>
      </c>
    </row>
    <row r="1567" spans="1:16" x14ac:dyDescent="0.25">
      <c r="A1567" s="289" t="s">
        <v>285</v>
      </c>
      <c r="B1567">
        <v>15</v>
      </c>
      <c r="C1567">
        <v>3354.6</v>
      </c>
      <c r="D1567">
        <v>4.9000000000000004</v>
      </c>
      <c r="E1567" s="289" t="s">
        <v>4026</v>
      </c>
      <c r="F1567">
        <v>5014281706</v>
      </c>
      <c r="G1567" s="276">
        <v>45615</v>
      </c>
      <c r="H1567">
        <v>20241112592543</v>
      </c>
      <c r="I1567">
        <v>11.007999999999999</v>
      </c>
      <c r="J1567" s="289" t="s">
        <v>350</v>
      </c>
      <c r="K1567" s="289" t="s">
        <v>4027</v>
      </c>
      <c r="L1567" s="289" t="s">
        <v>275</v>
      </c>
      <c r="M1567" s="289" t="s">
        <v>3996</v>
      </c>
      <c r="N1567" s="289" t="s">
        <v>602</v>
      </c>
      <c r="O1567" s="289" t="s">
        <v>291</v>
      </c>
      <c r="P1567" s="289" t="str">
        <f>VLOOKUP(CAT_Details[[#This Row],[Delivery Bp Customer Code]],Table6[],2,0)</f>
        <v>DX01-L5</v>
      </c>
    </row>
    <row r="1568" spans="1:16" x14ac:dyDescent="0.25">
      <c r="A1568" s="289" t="s">
        <v>285</v>
      </c>
      <c r="B1568">
        <v>10</v>
      </c>
      <c r="C1568">
        <v>479</v>
      </c>
      <c r="D1568">
        <v>2.2999999999999998</v>
      </c>
      <c r="E1568" s="289" t="s">
        <v>4028</v>
      </c>
      <c r="F1568">
        <v>5014281722</v>
      </c>
      <c r="G1568" s="276">
        <v>45615</v>
      </c>
      <c r="H1568">
        <v>20241112592892</v>
      </c>
      <c r="I1568">
        <v>4.3559999999999999</v>
      </c>
      <c r="J1568" s="289" t="s">
        <v>350</v>
      </c>
      <c r="K1568" s="289" t="s">
        <v>4029</v>
      </c>
      <c r="L1568" s="289" t="s">
        <v>275</v>
      </c>
      <c r="M1568" s="289" t="s">
        <v>3755</v>
      </c>
      <c r="N1568" s="289" t="s">
        <v>378</v>
      </c>
      <c r="O1568" s="289" t="s">
        <v>291</v>
      </c>
      <c r="P1568" s="289" t="str">
        <f>VLOOKUP(CAT_Details[[#This Row],[Delivery Bp Customer Code]],Table6[],2,0)</f>
        <v>DX01-L5</v>
      </c>
    </row>
    <row r="1569" spans="1:16" x14ac:dyDescent="0.25">
      <c r="A1569" s="289" t="s">
        <v>521</v>
      </c>
      <c r="B1569">
        <v>4</v>
      </c>
      <c r="C1569">
        <v>3135</v>
      </c>
      <c r="D1569">
        <v>1.84</v>
      </c>
      <c r="E1569" s="289" t="s">
        <v>4030</v>
      </c>
      <c r="F1569">
        <v>5014266766</v>
      </c>
      <c r="G1569" s="276">
        <v>45615</v>
      </c>
      <c r="H1569">
        <v>20241106589114</v>
      </c>
      <c r="I1569">
        <v>4.3739999999999997</v>
      </c>
      <c r="J1569" s="289" t="s">
        <v>294</v>
      </c>
      <c r="K1569" s="289" t="s">
        <v>4031</v>
      </c>
      <c r="L1569" s="289" t="s">
        <v>275</v>
      </c>
      <c r="M1569" s="289" t="s">
        <v>4032</v>
      </c>
      <c r="N1569" s="289" t="s">
        <v>606</v>
      </c>
      <c r="O1569" s="289" t="s">
        <v>525</v>
      </c>
      <c r="P1569" s="289" t="str">
        <f>VLOOKUP(CAT_Details[[#This Row],[Delivery Bp Customer Code]],Table6[],2,0)</f>
        <v>No Loc</v>
      </c>
    </row>
    <row r="1570" spans="1:16" x14ac:dyDescent="0.25">
      <c r="A1570" s="289" t="s">
        <v>521</v>
      </c>
      <c r="B1570">
        <v>1</v>
      </c>
      <c r="C1570">
        <v>745</v>
      </c>
      <c r="D1570">
        <v>0.46</v>
      </c>
      <c r="E1570" s="289" t="s">
        <v>4030</v>
      </c>
      <c r="F1570">
        <v>5014266777</v>
      </c>
      <c r="G1570" s="276">
        <v>45615</v>
      </c>
      <c r="H1570">
        <v>20241106589125</v>
      </c>
      <c r="I1570">
        <v>1.052</v>
      </c>
      <c r="J1570" s="289" t="s">
        <v>294</v>
      </c>
      <c r="K1570" s="289" t="s">
        <v>4033</v>
      </c>
      <c r="L1570" s="289" t="s">
        <v>275</v>
      </c>
      <c r="M1570" s="289" t="s">
        <v>4032</v>
      </c>
      <c r="N1570" s="289" t="s">
        <v>606</v>
      </c>
      <c r="O1570" s="289" t="s">
        <v>525</v>
      </c>
      <c r="P1570" s="289" t="str">
        <f>VLOOKUP(CAT_Details[[#This Row],[Delivery Bp Customer Code]],Table6[],2,0)</f>
        <v>No Loc</v>
      </c>
    </row>
    <row r="1571" spans="1:16" x14ac:dyDescent="0.25">
      <c r="A1571" s="289" t="s">
        <v>272</v>
      </c>
      <c r="B1571">
        <v>3</v>
      </c>
      <c r="C1571">
        <v>369</v>
      </c>
      <c r="D1571">
        <v>0.6</v>
      </c>
      <c r="E1571" s="289" t="s">
        <v>4034</v>
      </c>
      <c r="F1571">
        <v>5014253262</v>
      </c>
      <c r="G1571" s="276">
        <v>45615</v>
      </c>
      <c r="H1571">
        <v>20241107589792</v>
      </c>
      <c r="I1571">
        <v>1.1519999999999999</v>
      </c>
      <c r="J1571" s="289" t="s">
        <v>438</v>
      </c>
      <c r="K1571" s="289" t="s">
        <v>4035</v>
      </c>
      <c r="L1571" s="289" t="s">
        <v>275</v>
      </c>
      <c r="M1571" s="289" t="s">
        <v>3335</v>
      </c>
      <c r="N1571" s="289" t="s">
        <v>440</v>
      </c>
      <c r="O1571" s="289" t="s">
        <v>277</v>
      </c>
      <c r="P1571" s="289" t="str">
        <f>VLOOKUP(CAT_Details[[#This Row],[Delivery Bp Customer Code]],Table6[],2,0)</f>
        <v>U2-L5</v>
      </c>
    </row>
    <row r="1572" spans="1:16" x14ac:dyDescent="0.25">
      <c r="A1572" s="289" t="s">
        <v>272</v>
      </c>
      <c r="B1572">
        <v>1</v>
      </c>
      <c r="C1572">
        <v>180</v>
      </c>
      <c r="D1572">
        <v>0.16</v>
      </c>
      <c r="E1572" s="289" t="s">
        <v>4036</v>
      </c>
      <c r="F1572">
        <v>5014281342</v>
      </c>
      <c r="G1572" s="276">
        <v>45615</v>
      </c>
      <c r="H1572">
        <v>20241111591741</v>
      </c>
      <c r="I1572">
        <v>0.161</v>
      </c>
      <c r="J1572" s="289" t="s">
        <v>350</v>
      </c>
      <c r="K1572" s="289" t="s">
        <v>4037</v>
      </c>
      <c r="L1572" s="289" t="s">
        <v>275</v>
      </c>
      <c r="M1572" s="289" t="s">
        <v>3755</v>
      </c>
      <c r="N1572" s="289" t="s">
        <v>1054</v>
      </c>
      <c r="O1572" s="289" t="s">
        <v>277</v>
      </c>
      <c r="P1572" s="289" t="str">
        <f>VLOOKUP(CAT_Details[[#This Row],[Delivery Bp Customer Code]],Table6[],2,0)</f>
        <v>U2-L5</v>
      </c>
    </row>
    <row r="1573" spans="1:16" x14ac:dyDescent="0.25">
      <c r="A1573" s="289" t="s">
        <v>272</v>
      </c>
      <c r="B1573">
        <v>17</v>
      </c>
      <c r="C1573">
        <v>6673.01</v>
      </c>
      <c r="D1573">
        <v>6.8</v>
      </c>
      <c r="E1573" s="289" t="s">
        <v>4038</v>
      </c>
      <c r="F1573">
        <v>5014281380</v>
      </c>
      <c r="G1573" s="276">
        <v>45615</v>
      </c>
      <c r="H1573">
        <v>20241112592491</v>
      </c>
      <c r="I1573">
        <v>9.3019999999999996</v>
      </c>
      <c r="J1573" s="289" t="s">
        <v>350</v>
      </c>
      <c r="K1573" s="289" t="s">
        <v>4039</v>
      </c>
      <c r="L1573" s="289" t="s">
        <v>275</v>
      </c>
      <c r="M1573" s="289" t="s">
        <v>3755</v>
      </c>
      <c r="N1573" s="289" t="s">
        <v>456</v>
      </c>
      <c r="O1573" s="289" t="s">
        <v>277</v>
      </c>
      <c r="P1573" s="289" t="str">
        <f>VLOOKUP(CAT_Details[[#This Row],[Delivery Bp Customer Code]],Table6[],2,0)</f>
        <v>U2-L5</v>
      </c>
    </row>
    <row r="1574" spans="1:16" x14ac:dyDescent="0.25">
      <c r="A1574" s="289" t="s">
        <v>272</v>
      </c>
      <c r="B1574">
        <v>18</v>
      </c>
      <c r="C1574">
        <v>1584</v>
      </c>
      <c r="D1574">
        <v>7.2</v>
      </c>
      <c r="E1574" s="289" t="s">
        <v>4040</v>
      </c>
      <c r="F1574">
        <v>5014281488</v>
      </c>
      <c r="G1574" s="276">
        <v>45615</v>
      </c>
      <c r="H1574" s="5">
        <v>20241111591640</v>
      </c>
      <c r="I1574">
        <v>17.28</v>
      </c>
      <c r="J1574" s="289" t="s">
        <v>350</v>
      </c>
      <c r="K1574" s="289" t="s">
        <v>4041</v>
      </c>
      <c r="L1574" s="289" t="s">
        <v>275</v>
      </c>
      <c r="M1574" s="289" t="s">
        <v>3996</v>
      </c>
      <c r="N1574" s="289" t="s">
        <v>462</v>
      </c>
      <c r="O1574" s="289" t="s">
        <v>277</v>
      </c>
      <c r="P1574" s="289" t="str">
        <f>VLOOKUP(CAT_Details[[#This Row],[Delivery Bp Customer Code]],Table6[],2,0)</f>
        <v>U2-L5</v>
      </c>
    </row>
    <row r="1575" spans="1:16" x14ac:dyDescent="0.25">
      <c r="A1575" s="289" t="s">
        <v>272</v>
      </c>
      <c r="B1575">
        <v>1</v>
      </c>
      <c r="C1575">
        <v>32</v>
      </c>
      <c r="D1575">
        <v>0.2</v>
      </c>
      <c r="E1575" s="289" t="s">
        <v>4042</v>
      </c>
      <c r="F1575">
        <v>5014281514</v>
      </c>
      <c r="G1575" s="276">
        <v>45615</v>
      </c>
      <c r="H1575">
        <v>20241112592677</v>
      </c>
      <c r="I1575">
        <v>0.192</v>
      </c>
      <c r="J1575" s="289" t="s">
        <v>350</v>
      </c>
      <c r="K1575" s="289" t="s">
        <v>4043</v>
      </c>
      <c r="L1575" s="289" t="s">
        <v>275</v>
      </c>
      <c r="M1575" s="289" t="s">
        <v>3755</v>
      </c>
      <c r="N1575" s="289" t="s">
        <v>446</v>
      </c>
      <c r="O1575" s="289" t="s">
        <v>277</v>
      </c>
      <c r="P1575" s="289" t="str">
        <f>VLOOKUP(CAT_Details[[#This Row],[Delivery Bp Customer Code]],Table6[],2,0)</f>
        <v>U2-L5</v>
      </c>
    </row>
    <row r="1576" spans="1:16" x14ac:dyDescent="0.25">
      <c r="A1576" s="289" t="s">
        <v>272</v>
      </c>
      <c r="B1576">
        <v>6</v>
      </c>
      <c r="C1576">
        <v>1008</v>
      </c>
      <c r="D1576">
        <v>1.4</v>
      </c>
      <c r="E1576" s="289" t="s">
        <v>3987</v>
      </c>
      <c r="F1576">
        <v>5014281742</v>
      </c>
      <c r="G1576" s="276">
        <v>45615</v>
      </c>
      <c r="H1576">
        <v>20241111591721</v>
      </c>
      <c r="I1576">
        <v>2.016</v>
      </c>
      <c r="J1576" s="289" t="s">
        <v>324</v>
      </c>
      <c r="K1576" s="289" t="s">
        <v>4044</v>
      </c>
      <c r="L1576" s="289" t="s">
        <v>275</v>
      </c>
      <c r="M1576" s="289" t="s">
        <v>3697</v>
      </c>
      <c r="N1576" s="289" t="s">
        <v>453</v>
      </c>
      <c r="O1576" s="289" t="s">
        <v>277</v>
      </c>
      <c r="P1576" s="289" t="str">
        <f>VLOOKUP(CAT_Details[[#This Row],[Delivery Bp Customer Code]],Table6[],2,0)</f>
        <v>U2-L5</v>
      </c>
    </row>
    <row r="1577" spans="1:16" x14ac:dyDescent="0.25">
      <c r="A1577" s="289" t="s">
        <v>272</v>
      </c>
      <c r="B1577">
        <v>2</v>
      </c>
      <c r="C1577">
        <v>1136</v>
      </c>
      <c r="D1577">
        <v>0.8</v>
      </c>
      <c r="E1577" s="289" t="s">
        <v>4045</v>
      </c>
      <c r="F1577">
        <v>5014281802</v>
      </c>
      <c r="G1577" s="276">
        <v>45615</v>
      </c>
      <c r="H1577">
        <v>20241107589872</v>
      </c>
      <c r="I1577">
        <v>1.3819999999999999</v>
      </c>
      <c r="J1577" s="289" t="s">
        <v>350</v>
      </c>
      <c r="K1577" s="289" t="s">
        <v>4046</v>
      </c>
      <c r="L1577" s="289" t="s">
        <v>275</v>
      </c>
      <c r="M1577" s="289"/>
      <c r="N1577" s="289" t="s">
        <v>982</v>
      </c>
      <c r="O1577" s="289" t="s">
        <v>277</v>
      </c>
      <c r="P1577" s="289" t="str">
        <f>VLOOKUP(CAT_Details[[#This Row],[Delivery Bp Customer Code]],Table6[],2,0)</f>
        <v>U2-L5</v>
      </c>
    </row>
    <row r="1578" spans="1:16" x14ac:dyDescent="0.25">
      <c r="A1578" s="289" t="s">
        <v>272</v>
      </c>
      <c r="B1578">
        <v>2</v>
      </c>
      <c r="C1578">
        <v>1136</v>
      </c>
      <c r="D1578">
        <v>0.8</v>
      </c>
      <c r="E1578" s="289" t="s">
        <v>4045</v>
      </c>
      <c r="F1578">
        <v>5014281803</v>
      </c>
      <c r="G1578" s="276">
        <v>45615</v>
      </c>
      <c r="H1578">
        <v>20241111591917</v>
      </c>
      <c r="I1578">
        <v>1.3819999999999999</v>
      </c>
      <c r="J1578" s="289" t="s">
        <v>350</v>
      </c>
      <c r="K1578" s="289" t="s">
        <v>4047</v>
      </c>
      <c r="L1578" s="289" t="s">
        <v>275</v>
      </c>
      <c r="M1578" s="289"/>
      <c r="N1578" s="289" t="s">
        <v>982</v>
      </c>
      <c r="O1578" s="289" t="s">
        <v>277</v>
      </c>
      <c r="P1578" s="289" t="str">
        <f>VLOOKUP(CAT_Details[[#This Row],[Delivery Bp Customer Code]],Table6[],2,0)</f>
        <v>U2-L5</v>
      </c>
    </row>
    <row r="1579" spans="1:16" x14ac:dyDescent="0.25">
      <c r="A1579" s="289" t="s">
        <v>272</v>
      </c>
      <c r="B1579">
        <v>16</v>
      </c>
      <c r="C1579">
        <v>800</v>
      </c>
      <c r="D1579">
        <v>8.84</v>
      </c>
      <c r="E1579" s="289" t="s">
        <v>4048</v>
      </c>
      <c r="F1579">
        <v>5014309765</v>
      </c>
      <c r="G1579" s="276">
        <v>45615</v>
      </c>
      <c r="H1579">
        <v>20241114595150</v>
      </c>
      <c r="I1579">
        <v>19.736999999999998</v>
      </c>
      <c r="J1579" s="289" t="s">
        <v>273</v>
      </c>
      <c r="K1579" s="289" t="s">
        <v>4049</v>
      </c>
      <c r="L1579" s="289" t="s">
        <v>275</v>
      </c>
      <c r="M1579" s="289" t="s">
        <v>4050</v>
      </c>
      <c r="N1579" s="289" t="s">
        <v>1240</v>
      </c>
      <c r="O1579" s="289" t="s">
        <v>277</v>
      </c>
      <c r="P1579" s="289" t="str">
        <f>VLOOKUP(CAT_Details[[#This Row],[Delivery Bp Customer Code]],Table6[],2,0)</f>
        <v>U2-L5</v>
      </c>
    </row>
    <row r="1580" spans="1:16" x14ac:dyDescent="0.25">
      <c r="A1580" s="289" t="s">
        <v>278</v>
      </c>
      <c r="B1580">
        <v>11</v>
      </c>
      <c r="C1580">
        <v>3900</v>
      </c>
      <c r="D1580">
        <v>2.2000000000000002</v>
      </c>
      <c r="E1580" s="289" t="s">
        <v>4051</v>
      </c>
      <c r="F1580">
        <v>5014281642</v>
      </c>
      <c r="G1580" s="276">
        <v>45616</v>
      </c>
      <c r="H1580">
        <v>20241112592538</v>
      </c>
      <c r="I1580">
        <v>2.64</v>
      </c>
      <c r="J1580" s="289" t="s">
        <v>324</v>
      </c>
      <c r="K1580" s="289" t="s">
        <v>4052</v>
      </c>
      <c r="L1580" s="289" t="s">
        <v>275</v>
      </c>
      <c r="M1580" s="289" t="s">
        <v>3979</v>
      </c>
      <c r="N1580" s="289" t="s">
        <v>336</v>
      </c>
      <c r="O1580" s="289" t="s">
        <v>498</v>
      </c>
      <c r="P1580" s="289" t="str">
        <f>VLOOKUP(CAT_Details[[#This Row],[Delivery Bp Customer Code]],Table6[],2,0)</f>
        <v>DK-BM01</v>
      </c>
    </row>
    <row r="1581" spans="1:16" x14ac:dyDescent="0.25">
      <c r="A1581" s="289" t="s">
        <v>278</v>
      </c>
      <c r="B1581">
        <v>1</v>
      </c>
      <c r="C1581">
        <v>174</v>
      </c>
      <c r="D1581">
        <v>0.4</v>
      </c>
      <c r="E1581" s="289" t="s">
        <v>4053</v>
      </c>
      <c r="F1581">
        <v>5014295869</v>
      </c>
      <c r="G1581" s="276">
        <v>45616</v>
      </c>
      <c r="H1581" s="5">
        <v>20241112592763</v>
      </c>
      <c r="I1581">
        <v>0.76800000000000002</v>
      </c>
      <c r="J1581" s="289" t="s">
        <v>350</v>
      </c>
      <c r="K1581" s="289" t="s">
        <v>4054</v>
      </c>
      <c r="L1581" s="289" t="s">
        <v>275</v>
      </c>
      <c r="M1581" s="289" t="s">
        <v>3705</v>
      </c>
      <c r="N1581" s="289" t="s">
        <v>743</v>
      </c>
      <c r="O1581" s="289" t="s">
        <v>498</v>
      </c>
      <c r="P1581" s="289" t="str">
        <f>VLOOKUP(CAT_Details[[#This Row],[Delivery Bp Customer Code]],Table6[],2,0)</f>
        <v>DK-BM01</v>
      </c>
    </row>
    <row r="1582" spans="1:16" x14ac:dyDescent="0.25">
      <c r="A1582" s="289" t="s">
        <v>278</v>
      </c>
      <c r="B1582">
        <v>7</v>
      </c>
      <c r="C1582">
        <v>778.16</v>
      </c>
      <c r="D1582">
        <v>1.84</v>
      </c>
      <c r="E1582" s="289" t="s">
        <v>4055</v>
      </c>
      <c r="F1582">
        <v>5014295892</v>
      </c>
      <c r="G1582" s="276">
        <v>45616</v>
      </c>
      <c r="H1582">
        <v>20241114594704</v>
      </c>
      <c r="I1582">
        <v>2.907</v>
      </c>
      <c r="J1582" s="289" t="s">
        <v>280</v>
      </c>
      <c r="K1582" s="289" t="s">
        <v>4056</v>
      </c>
      <c r="L1582" s="289" t="s">
        <v>275</v>
      </c>
      <c r="M1582" s="289" t="s">
        <v>3769</v>
      </c>
      <c r="N1582" s="289" t="s">
        <v>485</v>
      </c>
      <c r="O1582" s="289" t="s">
        <v>498</v>
      </c>
      <c r="P1582" s="289" t="str">
        <f>VLOOKUP(CAT_Details[[#This Row],[Delivery Bp Customer Code]],Table6[],2,0)</f>
        <v>DK-BM01</v>
      </c>
    </row>
    <row r="1583" spans="1:16" x14ac:dyDescent="0.25">
      <c r="A1583" s="289" t="s">
        <v>278</v>
      </c>
      <c r="B1583">
        <v>1</v>
      </c>
      <c r="C1583">
        <v>196.1</v>
      </c>
      <c r="D1583">
        <v>0.4</v>
      </c>
      <c r="E1583" s="289" t="s">
        <v>4057</v>
      </c>
      <c r="F1583">
        <v>5014295989</v>
      </c>
      <c r="G1583" s="276">
        <v>45616</v>
      </c>
      <c r="H1583">
        <v>20241112593090</v>
      </c>
      <c r="I1583">
        <v>0.96</v>
      </c>
      <c r="J1583" s="289" t="s">
        <v>280</v>
      </c>
      <c r="K1583" s="289" t="s">
        <v>4058</v>
      </c>
      <c r="L1583" s="289" t="s">
        <v>275</v>
      </c>
      <c r="M1583" s="289" t="s">
        <v>4059</v>
      </c>
      <c r="N1583" s="289" t="s">
        <v>566</v>
      </c>
      <c r="O1583" s="289" t="s">
        <v>498</v>
      </c>
      <c r="P1583" s="289" t="str">
        <f>VLOOKUP(CAT_Details[[#This Row],[Delivery Bp Customer Code]],Table6[],2,0)</f>
        <v>DK-BM01</v>
      </c>
    </row>
    <row r="1584" spans="1:16" x14ac:dyDescent="0.25">
      <c r="A1584" s="289" t="s">
        <v>278</v>
      </c>
      <c r="B1584">
        <v>6</v>
      </c>
      <c r="C1584">
        <v>2016</v>
      </c>
      <c r="D1584">
        <v>2.4</v>
      </c>
      <c r="E1584" s="289" t="s">
        <v>4060</v>
      </c>
      <c r="F1584">
        <v>5014296014</v>
      </c>
      <c r="G1584" s="276">
        <v>45616</v>
      </c>
      <c r="H1584" s="5">
        <v>20241106589079</v>
      </c>
      <c r="I1584">
        <v>2.88</v>
      </c>
      <c r="J1584" s="289" t="s">
        <v>280</v>
      </c>
      <c r="K1584" s="289" t="s">
        <v>4061</v>
      </c>
      <c r="L1584" s="289" t="s">
        <v>275</v>
      </c>
      <c r="M1584" s="289" t="s">
        <v>3769</v>
      </c>
      <c r="N1584" s="289" t="s">
        <v>643</v>
      </c>
      <c r="O1584" s="289" t="s">
        <v>498</v>
      </c>
      <c r="P1584" s="289" t="str">
        <f>VLOOKUP(CAT_Details[[#This Row],[Delivery Bp Customer Code]],Table6[],2,0)</f>
        <v>DK-BM01</v>
      </c>
    </row>
    <row r="1585" spans="1:16" x14ac:dyDescent="0.25">
      <c r="A1585" s="289" t="s">
        <v>278</v>
      </c>
      <c r="B1585">
        <v>2</v>
      </c>
      <c r="C1585">
        <v>976</v>
      </c>
      <c r="D1585">
        <v>0.8</v>
      </c>
      <c r="E1585" s="289" t="s">
        <v>4062</v>
      </c>
      <c r="F1585">
        <v>5014325732</v>
      </c>
      <c r="G1585" s="276">
        <v>45616</v>
      </c>
      <c r="H1585">
        <v>20241113594180</v>
      </c>
      <c r="I1585">
        <v>1.92</v>
      </c>
      <c r="J1585" s="289" t="s">
        <v>273</v>
      </c>
      <c r="K1585" s="289" t="s">
        <v>4063</v>
      </c>
      <c r="L1585" s="289" t="s">
        <v>275</v>
      </c>
      <c r="M1585" s="289" t="s">
        <v>4064</v>
      </c>
      <c r="N1585" s="289" t="s">
        <v>575</v>
      </c>
      <c r="O1585" s="289" t="s">
        <v>498</v>
      </c>
      <c r="P1585" s="289" t="str">
        <f>VLOOKUP(CAT_Details[[#This Row],[Delivery Bp Customer Code]],Table6[],2,0)</f>
        <v>DK-BM01</v>
      </c>
    </row>
    <row r="1586" spans="1:16" x14ac:dyDescent="0.25">
      <c r="A1586" s="289" t="s">
        <v>75</v>
      </c>
      <c r="B1586">
        <v>1</v>
      </c>
      <c r="C1586">
        <v>260</v>
      </c>
      <c r="D1586">
        <v>0.2</v>
      </c>
      <c r="E1586" s="289" t="s">
        <v>4065</v>
      </c>
      <c r="F1586">
        <v>5014281547</v>
      </c>
      <c r="G1586" s="276">
        <v>45616</v>
      </c>
      <c r="H1586" s="5">
        <v>20241104586740</v>
      </c>
      <c r="I1586">
        <v>0.24</v>
      </c>
      <c r="J1586" s="289" t="s">
        <v>324</v>
      </c>
      <c r="K1586" s="289" t="s">
        <v>4066</v>
      </c>
      <c r="L1586" s="289" t="s">
        <v>275</v>
      </c>
      <c r="M1586" s="289" t="s">
        <v>3979</v>
      </c>
      <c r="N1586" s="289" t="s">
        <v>336</v>
      </c>
      <c r="O1586" s="289" t="s">
        <v>2173</v>
      </c>
      <c r="P1586" s="289" t="str">
        <f>VLOOKUP(CAT_Details[[#This Row],[Delivery Bp Customer Code]],Table6[],2,0)</f>
        <v>OYL1</v>
      </c>
    </row>
    <row r="1587" spans="1:16" x14ac:dyDescent="0.25">
      <c r="A1587" s="289" t="s">
        <v>75</v>
      </c>
      <c r="B1587">
        <v>2</v>
      </c>
      <c r="C1587">
        <v>307</v>
      </c>
      <c r="D1587">
        <v>0.8</v>
      </c>
      <c r="E1587" s="289" t="s">
        <v>4067</v>
      </c>
      <c r="F1587">
        <v>5014296216</v>
      </c>
      <c r="G1587" s="276">
        <v>45616</v>
      </c>
      <c r="H1587">
        <v>20241106588934</v>
      </c>
      <c r="I1587">
        <v>2.17</v>
      </c>
      <c r="J1587" s="289" t="s">
        <v>350</v>
      </c>
      <c r="K1587" s="289" t="s">
        <v>4068</v>
      </c>
      <c r="L1587" s="289" t="s">
        <v>275</v>
      </c>
      <c r="M1587" s="289" t="s">
        <v>3944</v>
      </c>
      <c r="N1587" s="289" t="s">
        <v>704</v>
      </c>
      <c r="O1587" s="289" t="s">
        <v>2173</v>
      </c>
      <c r="P1587" s="289" t="str">
        <f>VLOOKUP(CAT_Details[[#This Row],[Delivery Bp Customer Code]],Table6[],2,0)</f>
        <v>OYL1</v>
      </c>
    </row>
    <row r="1588" spans="1:16" x14ac:dyDescent="0.25">
      <c r="A1588" s="289" t="s">
        <v>75</v>
      </c>
      <c r="B1588">
        <v>3</v>
      </c>
      <c r="C1588">
        <v>23.24</v>
      </c>
      <c r="D1588">
        <v>0.23</v>
      </c>
      <c r="E1588" s="289" t="s">
        <v>4069</v>
      </c>
      <c r="F1588">
        <v>5014309952</v>
      </c>
      <c r="G1588" s="276">
        <v>45616</v>
      </c>
      <c r="H1588">
        <v>20241112593158</v>
      </c>
      <c r="I1588">
        <v>0.13200000000000001</v>
      </c>
      <c r="J1588" s="289" t="s">
        <v>280</v>
      </c>
      <c r="K1588" s="289" t="s">
        <v>4070</v>
      </c>
      <c r="L1588" s="289" t="s">
        <v>275</v>
      </c>
      <c r="M1588" s="289" t="s">
        <v>4059</v>
      </c>
      <c r="N1588" s="289" t="s">
        <v>2346</v>
      </c>
      <c r="O1588" s="289" t="s">
        <v>2173</v>
      </c>
      <c r="P1588" s="289" t="str">
        <f>VLOOKUP(CAT_Details[[#This Row],[Delivery Bp Customer Code]],Table6[],2,0)</f>
        <v>OYL1</v>
      </c>
    </row>
    <row r="1589" spans="1:16" x14ac:dyDescent="0.25">
      <c r="A1589" s="289" t="s">
        <v>75</v>
      </c>
      <c r="B1589">
        <v>1</v>
      </c>
      <c r="C1589">
        <v>50</v>
      </c>
      <c r="D1589">
        <v>0.4</v>
      </c>
      <c r="E1589" s="289" t="s">
        <v>4069</v>
      </c>
      <c r="F1589">
        <v>5014309954</v>
      </c>
      <c r="G1589" s="276">
        <v>45616</v>
      </c>
      <c r="H1589" s="5">
        <v>20241112593173</v>
      </c>
      <c r="I1589">
        <v>0.57599999999999996</v>
      </c>
      <c r="J1589" s="289" t="s">
        <v>280</v>
      </c>
      <c r="K1589" s="289" t="s">
        <v>4071</v>
      </c>
      <c r="L1589" s="289" t="s">
        <v>275</v>
      </c>
      <c r="M1589" s="289" t="s">
        <v>4059</v>
      </c>
      <c r="N1589" s="289" t="s">
        <v>2346</v>
      </c>
      <c r="O1589" s="289" t="s">
        <v>2173</v>
      </c>
      <c r="P1589" s="289" t="str">
        <f>VLOOKUP(CAT_Details[[#This Row],[Delivery Bp Customer Code]],Table6[],2,0)</f>
        <v>OYL1</v>
      </c>
    </row>
    <row r="1590" spans="1:16" x14ac:dyDescent="0.25">
      <c r="A1590" s="289" t="s">
        <v>75</v>
      </c>
      <c r="B1590">
        <v>1</v>
      </c>
      <c r="C1590">
        <v>5.78</v>
      </c>
      <c r="D1590">
        <v>0.03</v>
      </c>
      <c r="E1590" s="289" t="s">
        <v>4069</v>
      </c>
      <c r="F1590">
        <v>5014309956</v>
      </c>
      <c r="G1590" s="276">
        <v>45616</v>
      </c>
      <c r="H1590">
        <v>20241113593649</v>
      </c>
      <c r="I1590">
        <v>1.2E-2</v>
      </c>
      <c r="J1590" s="289" t="s">
        <v>280</v>
      </c>
      <c r="K1590" s="289" t="s">
        <v>4072</v>
      </c>
      <c r="L1590" s="289" t="s">
        <v>275</v>
      </c>
      <c r="M1590" s="289" t="s">
        <v>4059</v>
      </c>
      <c r="N1590" s="289" t="s">
        <v>2346</v>
      </c>
      <c r="O1590" s="289" t="s">
        <v>2173</v>
      </c>
      <c r="P1590" s="289" t="str">
        <f>VLOOKUP(CAT_Details[[#This Row],[Delivery Bp Customer Code]],Table6[],2,0)</f>
        <v>OYL1</v>
      </c>
    </row>
    <row r="1591" spans="1:16" x14ac:dyDescent="0.25">
      <c r="A1591" s="289" t="s">
        <v>75</v>
      </c>
      <c r="B1591">
        <v>1</v>
      </c>
      <c r="C1591">
        <v>80</v>
      </c>
      <c r="D1591">
        <v>0.2</v>
      </c>
      <c r="E1591" s="289" t="s">
        <v>4073</v>
      </c>
      <c r="F1591">
        <v>5014310068</v>
      </c>
      <c r="G1591" s="276">
        <v>45616</v>
      </c>
      <c r="H1591" s="5">
        <v>20241113593742</v>
      </c>
      <c r="I1591">
        <v>0.48</v>
      </c>
      <c r="J1591" s="289" t="s">
        <v>280</v>
      </c>
      <c r="K1591" s="289" t="s">
        <v>4074</v>
      </c>
      <c r="L1591" s="289" t="s">
        <v>275</v>
      </c>
      <c r="M1591" s="289" t="s">
        <v>4075</v>
      </c>
      <c r="N1591" s="289" t="s">
        <v>4076</v>
      </c>
      <c r="O1591" s="289" t="s">
        <v>2173</v>
      </c>
      <c r="P1591" s="289" t="str">
        <f>VLOOKUP(CAT_Details[[#This Row],[Delivery Bp Customer Code]],Table6[],2,0)</f>
        <v>OYL1</v>
      </c>
    </row>
    <row r="1592" spans="1:16" x14ac:dyDescent="0.25">
      <c r="A1592" s="289" t="s">
        <v>75</v>
      </c>
      <c r="B1592">
        <v>1</v>
      </c>
      <c r="C1592">
        <v>50</v>
      </c>
      <c r="D1592">
        <v>0.4</v>
      </c>
      <c r="E1592" s="289" t="s">
        <v>4077</v>
      </c>
      <c r="F1592">
        <v>5014325688</v>
      </c>
      <c r="G1592" s="276">
        <v>45616</v>
      </c>
      <c r="H1592">
        <v>20241114595254</v>
      </c>
      <c r="I1592">
        <v>0.84499999999999997</v>
      </c>
      <c r="J1592" s="289" t="s">
        <v>273</v>
      </c>
      <c r="K1592" s="289" t="s">
        <v>4078</v>
      </c>
      <c r="L1592" s="289" t="s">
        <v>275</v>
      </c>
      <c r="M1592" s="289" t="s">
        <v>4079</v>
      </c>
      <c r="N1592" s="289" t="s">
        <v>1240</v>
      </c>
      <c r="O1592" s="289" t="s">
        <v>2173</v>
      </c>
      <c r="P1592" s="289" t="str">
        <f>VLOOKUP(CAT_Details[[#This Row],[Delivery Bp Customer Code]],Table6[],2,0)</f>
        <v>OYL1</v>
      </c>
    </row>
    <row r="1593" spans="1:16" x14ac:dyDescent="0.25">
      <c r="A1593" s="289" t="s">
        <v>874</v>
      </c>
      <c r="B1593">
        <v>66</v>
      </c>
      <c r="C1593">
        <v>11880</v>
      </c>
      <c r="D1593">
        <v>13.6</v>
      </c>
      <c r="E1593" s="289" t="s">
        <v>4080</v>
      </c>
      <c r="F1593">
        <v>5014281707</v>
      </c>
      <c r="G1593" s="276">
        <v>45616</v>
      </c>
      <c r="H1593" s="5">
        <v>20241107589927</v>
      </c>
      <c r="I1593">
        <v>52.981999999999999</v>
      </c>
      <c r="J1593" s="289" t="s">
        <v>345</v>
      </c>
      <c r="K1593" s="289" t="s">
        <v>4081</v>
      </c>
      <c r="L1593" s="289" t="s">
        <v>275</v>
      </c>
      <c r="M1593" s="289" t="s">
        <v>4082</v>
      </c>
      <c r="N1593" s="289" t="s">
        <v>427</v>
      </c>
      <c r="O1593" s="289" t="s">
        <v>1014</v>
      </c>
      <c r="P1593" s="289" t="str">
        <f>VLOOKUP(CAT_Details[[#This Row],[Delivery Bp Customer Code]],Table6[],2,0)</f>
        <v>MZ07</v>
      </c>
    </row>
    <row r="1594" spans="1:16" x14ac:dyDescent="0.25">
      <c r="A1594" s="289" t="s">
        <v>874</v>
      </c>
      <c r="B1594">
        <v>5</v>
      </c>
      <c r="C1594">
        <v>1710</v>
      </c>
      <c r="D1594">
        <v>2.5</v>
      </c>
      <c r="E1594" s="289" t="s">
        <v>4083</v>
      </c>
      <c r="F1594">
        <v>5014296106</v>
      </c>
      <c r="G1594" s="276">
        <v>45616</v>
      </c>
      <c r="H1594" s="5">
        <v>20241113593936</v>
      </c>
      <c r="I1594">
        <v>5.4</v>
      </c>
      <c r="J1594" s="289" t="s">
        <v>350</v>
      </c>
      <c r="K1594" s="289" t="s">
        <v>4084</v>
      </c>
      <c r="L1594" s="289" t="s">
        <v>275</v>
      </c>
      <c r="M1594" s="289" t="s">
        <v>3705</v>
      </c>
      <c r="N1594" s="289" t="s">
        <v>381</v>
      </c>
      <c r="O1594" s="289" t="s">
        <v>1014</v>
      </c>
      <c r="P1594" s="289" t="str">
        <f>VLOOKUP(CAT_Details[[#This Row],[Delivery Bp Customer Code]],Table6[],2,0)</f>
        <v>MZ07</v>
      </c>
    </row>
    <row r="1595" spans="1:16" x14ac:dyDescent="0.25">
      <c r="A1595" s="289" t="s">
        <v>3771</v>
      </c>
      <c r="B1595">
        <v>1</v>
      </c>
      <c r="C1595">
        <v>13.9</v>
      </c>
      <c r="D1595">
        <v>0.11</v>
      </c>
      <c r="E1595" s="289" t="s">
        <v>4085</v>
      </c>
      <c r="F1595">
        <v>5014309983</v>
      </c>
      <c r="G1595" s="276">
        <v>45616</v>
      </c>
      <c r="H1595">
        <v>20241114594981</v>
      </c>
      <c r="I1595">
        <v>9.8000000000000004E-2</v>
      </c>
      <c r="J1595" s="289" t="s">
        <v>350</v>
      </c>
      <c r="K1595" s="289" t="s">
        <v>4086</v>
      </c>
      <c r="L1595" s="289" t="s">
        <v>275</v>
      </c>
      <c r="M1595" s="289" t="s">
        <v>3877</v>
      </c>
      <c r="N1595" s="289" t="s">
        <v>4087</v>
      </c>
      <c r="O1595" s="289" t="s">
        <v>3775</v>
      </c>
      <c r="P1595" s="289">
        <f>VLOOKUP(CAT_Details[[#This Row],[Delivery Bp Customer Code]],Table6[],2,0)</f>
        <v>3401</v>
      </c>
    </row>
    <row r="1596" spans="1:16" x14ac:dyDescent="0.25">
      <c r="A1596" s="289" t="s">
        <v>3329</v>
      </c>
      <c r="B1596">
        <v>4</v>
      </c>
      <c r="C1596">
        <v>920</v>
      </c>
      <c r="D1596">
        <v>1.6</v>
      </c>
      <c r="E1596" s="289" t="s">
        <v>4088</v>
      </c>
      <c r="F1596">
        <v>5014266889</v>
      </c>
      <c r="G1596" s="276">
        <v>45616</v>
      </c>
      <c r="H1596">
        <v>20241106589260</v>
      </c>
      <c r="I1596">
        <v>3.6480000000000001</v>
      </c>
      <c r="J1596" s="289" t="s">
        <v>438</v>
      </c>
      <c r="K1596" s="289" t="s">
        <v>4089</v>
      </c>
      <c r="L1596" s="289" t="s">
        <v>275</v>
      </c>
      <c r="M1596" s="289" t="s">
        <v>3812</v>
      </c>
      <c r="N1596" s="289" t="s">
        <v>4090</v>
      </c>
      <c r="O1596" s="289" t="s">
        <v>3332</v>
      </c>
      <c r="P1596" s="289">
        <f>VLOOKUP(CAT_Details[[#This Row],[Delivery Bp Customer Code]],Table6[],2,0)</f>
        <v>3402</v>
      </c>
    </row>
    <row r="1597" spans="1:16" x14ac:dyDescent="0.25">
      <c r="A1597" s="289" t="s">
        <v>3329</v>
      </c>
      <c r="B1597">
        <v>2</v>
      </c>
      <c r="C1597">
        <v>270</v>
      </c>
      <c r="D1597">
        <v>0.6</v>
      </c>
      <c r="E1597" s="289" t="s">
        <v>4091</v>
      </c>
      <c r="F1597">
        <v>5014280962</v>
      </c>
      <c r="G1597" s="276">
        <v>45616</v>
      </c>
      <c r="H1597">
        <v>20241107590509</v>
      </c>
      <c r="I1597">
        <v>0.57599999999999996</v>
      </c>
      <c r="J1597" s="289" t="s">
        <v>324</v>
      </c>
      <c r="K1597" s="289" t="s">
        <v>4092</v>
      </c>
      <c r="L1597" s="289" t="s">
        <v>275</v>
      </c>
      <c r="M1597" s="289" t="s">
        <v>3979</v>
      </c>
      <c r="N1597" s="289" t="s">
        <v>579</v>
      </c>
      <c r="O1597" s="289" t="s">
        <v>3332</v>
      </c>
      <c r="P1597" s="289">
        <f>VLOOKUP(CAT_Details[[#This Row],[Delivery Bp Customer Code]],Table6[],2,0)</f>
        <v>3402</v>
      </c>
    </row>
    <row r="1598" spans="1:16" x14ac:dyDescent="0.25">
      <c r="A1598" s="289" t="s">
        <v>3329</v>
      </c>
      <c r="B1598">
        <v>1</v>
      </c>
      <c r="C1598">
        <v>191.4</v>
      </c>
      <c r="D1598">
        <v>0.4</v>
      </c>
      <c r="E1598" s="289" t="s">
        <v>4093</v>
      </c>
      <c r="F1598">
        <v>5014281409</v>
      </c>
      <c r="G1598" s="276">
        <v>45616</v>
      </c>
      <c r="H1598">
        <v>20241111591740</v>
      </c>
      <c r="I1598">
        <v>0.624</v>
      </c>
      <c r="J1598" s="289" t="s">
        <v>324</v>
      </c>
      <c r="K1598" s="289" t="s">
        <v>4094</v>
      </c>
      <c r="L1598" s="289" t="s">
        <v>275</v>
      </c>
      <c r="M1598" s="289" t="s">
        <v>3979</v>
      </c>
      <c r="N1598" s="289" t="s">
        <v>3648</v>
      </c>
      <c r="O1598" s="289" t="s">
        <v>3332</v>
      </c>
      <c r="P1598" s="289">
        <f>VLOOKUP(CAT_Details[[#This Row],[Delivery Bp Customer Code]],Table6[],2,0)</f>
        <v>3402</v>
      </c>
    </row>
    <row r="1599" spans="1:16" x14ac:dyDescent="0.25">
      <c r="A1599" s="289" t="s">
        <v>3329</v>
      </c>
      <c r="B1599">
        <v>17</v>
      </c>
      <c r="C1599">
        <v>510</v>
      </c>
      <c r="D1599">
        <v>6.8</v>
      </c>
      <c r="E1599" s="289" t="s">
        <v>4095</v>
      </c>
      <c r="F1599">
        <v>5014281460</v>
      </c>
      <c r="G1599" s="276">
        <v>45616</v>
      </c>
      <c r="H1599" s="5">
        <v>20241111591700</v>
      </c>
      <c r="I1599">
        <v>16.32</v>
      </c>
      <c r="J1599" s="289" t="s">
        <v>324</v>
      </c>
      <c r="K1599" s="289" t="s">
        <v>4096</v>
      </c>
      <c r="L1599" s="289" t="s">
        <v>275</v>
      </c>
      <c r="M1599" s="289" t="s">
        <v>3979</v>
      </c>
      <c r="N1599" s="289" t="s">
        <v>3571</v>
      </c>
      <c r="O1599" s="289" t="s">
        <v>3332</v>
      </c>
      <c r="P1599" s="289">
        <f>VLOOKUP(CAT_Details[[#This Row],[Delivery Bp Customer Code]],Table6[],2,0)</f>
        <v>3402</v>
      </c>
    </row>
    <row r="1600" spans="1:16" x14ac:dyDescent="0.25">
      <c r="A1600" s="289" t="s">
        <v>3329</v>
      </c>
      <c r="B1600">
        <v>35</v>
      </c>
      <c r="C1600">
        <v>2310</v>
      </c>
      <c r="D1600">
        <v>15.2</v>
      </c>
      <c r="E1600" s="289" t="s">
        <v>4097</v>
      </c>
      <c r="F1600">
        <v>5014281583</v>
      </c>
      <c r="G1600" s="276">
        <v>45616</v>
      </c>
      <c r="H1600">
        <v>20241106589377</v>
      </c>
      <c r="I1600">
        <v>59.04</v>
      </c>
      <c r="J1600" s="289" t="s">
        <v>324</v>
      </c>
      <c r="K1600" s="289" t="s">
        <v>4098</v>
      </c>
      <c r="L1600" s="289" t="s">
        <v>275</v>
      </c>
      <c r="M1600" s="289" t="s">
        <v>4099</v>
      </c>
      <c r="N1600" s="289" t="s">
        <v>4100</v>
      </c>
      <c r="O1600" s="289" t="s">
        <v>3332</v>
      </c>
      <c r="P1600" s="289">
        <f>VLOOKUP(CAT_Details[[#This Row],[Delivery Bp Customer Code]],Table6[],2,0)</f>
        <v>3402</v>
      </c>
    </row>
    <row r="1601" spans="1:16" x14ac:dyDescent="0.25">
      <c r="A1601" s="289" t="s">
        <v>3329</v>
      </c>
      <c r="B1601">
        <v>3</v>
      </c>
      <c r="C1601">
        <v>226</v>
      </c>
      <c r="D1601">
        <v>0.8</v>
      </c>
      <c r="E1601" s="289" t="s">
        <v>4053</v>
      </c>
      <c r="F1601">
        <v>5014295868</v>
      </c>
      <c r="G1601" s="276">
        <v>45616</v>
      </c>
      <c r="H1601">
        <v>20241112592757</v>
      </c>
      <c r="I1601">
        <v>1.3440000000000001</v>
      </c>
      <c r="J1601" s="289" t="s">
        <v>350</v>
      </c>
      <c r="K1601" s="289" t="s">
        <v>4101</v>
      </c>
      <c r="L1601" s="289" t="s">
        <v>275</v>
      </c>
      <c r="M1601" s="289" t="s">
        <v>3705</v>
      </c>
      <c r="N1601" s="289" t="s">
        <v>743</v>
      </c>
      <c r="O1601" s="289" t="s">
        <v>3332</v>
      </c>
      <c r="P1601" s="289">
        <f>VLOOKUP(CAT_Details[[#This Row],[Delivery Bp Customer Code]],Table6[],2,0)</f>
        <v>3402</v>
      </c>
    </row>
    <row r="1602" spans="1:16" x14ac:dyDescent="0.25">
      <c r="A1602" s="289" t="s">
        <v>3329</v>
      </c>
      <c r="B1602">
        <v>2</v>
      </c>
      <c r="C1602">
        <v>163.6</v>
      </c>
      <c r="D1602">
        <v>0.8</v>
      </c>
      <c r="E1602" s="289" t="s">
        <v>4102</v>
      </c>
      <c r="F1602">
        <v>5014296107</v>
      </c>
      <c r="G1602" s="276">
        <v>45616</v>
      </c>
      <c r="H1602">
        <v>20241112592845</v>
      </c>
      <c r="I1602">
        <v>1.401</v>
      </c>
      <c r="J1602" s="289" t="s">
        <v>350</v>
      </c>
      <c r="K1602" s="289" t="s">
        <v>4103</v>
      </c>
      <c r="L1602" s="289" t="s">
        <v>275</v>
      </c>
      <c r="M1602" s="289" t="s">
        <v>4104</v>
      </c>
      <c r="N1602" s="289" t="s">
        <v>625</v>
      </c>
      <c r="O1602" s="289" t="s">
        <v>3332</v>
      </c>
      <c r="P1602" s="289">
        <f>VLOOKUP(CAT_Details[[#This Row],[Delivery Bp Customer Code]],Table6[],2,0)</f>
        <v>3402</v>
      </c>
    </row>
    <row r="1603" spans="1:16" x14ac:dyDescent="0.25">
      <c r="A1603" s="289" t="s">
        <v>3329</v>
      </c>
      <c r="B1603">
        <v>1</v>
      </c>
      <c r="C1603">
        <v>40</v>
      </c>
      <c r="D1603">
        <v>0.2</v>
      </c>
      <c r="E1603" s="289" t="s">
        <v>4105</v>
      </c>
      <c r="F1603">
        <v>5014296185</v>
      </c>
      <c r="G1603" s="276">
        <v>45616</v>
      </c>
      <c r="H1603" s="5">
        <v>20241107589735</v>
      </c>
      <c r="I1603">
        <v>0.254</v>
      </c>
      <c r="J1603" s="289" t="s">
        <v>350</v>
      </c>
      <c r="K1603" s="289" t="s">
        <v>4106</v>
      </c>
      <c r="L1603" s="289" t="s">
        <v>275</v>
      </c>
      <c r="M1603" s="289" t="s">
        <v>3705</v>
      </c>
      <c r="N1603" s="289" t="s">
        <v>704</v>
      </c>
      <c r="O1603" s="289" t="s">
        <v>3332</v>
      </c>
      <c r="P1603" s="289">
        <f>VLOOKUP(CAT_Details[[#This Row],[Delivery Bp Customer Code]],Table6[],2,0)</f>
        <v>3402</v>
      </c>
    </row>
    <row r="1604" spans="1:16" x14ac:dyDescent="0.25">
      <c r="A1604" s="289" t="s">
        <v>76</v>
      </c>
      <c r="B1604">
        <v>1</v>
      </c>
      <c r="C1604">
        <v>38</v>
      </c>
      <c r="D1604">
        <v>0.4</v>
      </c>
      <c r="E1604" s="289" t="s">
        <v>4107</v>
      </c>
      <c r="F1604">
        <v>5014266797</v>
      </c>
      <c r="G1604" s="276">
        <v>45616</v>
      </c>
      <c r="H1604">
        <v>20241108591284</v>
      </c>
      <c r="I1604">
        <v>0.96</v>
      </c>
      <c r="J1604" s="289" t="s">
        <v>294</v>
      </c>
      <c r="K1604" s="289" t="s">
        <v>4108</v>
      </c>
      <c r="L1604" s="289" t="s">
        <v>275</v>
      </c>
      <c r="M1604" s="289" t="s">
        <v>4109</v>
      </c>
      <c r="N1604" s="289" t="s">
        <v>1181</v>
      </c>
      <c r="O1604" s="289" t="s">
        <v>748</v>
      </c>
      <c r="P1604" s="289" t="str">
        <f>VLOOKUP(CAT_Details[[#This Row],[Delivery Bp Customer Code]],Table6[],2,0)</f>
        <v>No Loc</v>
      </c>
    </row>
    <row r="1605" spans="1:16" x14ac:dyDescent="0.25">
      <c r="A1605" s="289" t="s">
        <v>76</v>
      </c>
      <c r="B1605">
        <v>6</v>
      </c>
      <c r="C1605">
        <v>1080</v>
      </c>
      <c r="D1605">
        <v>2.4</v>
      </c>
      <c r="E1605" s="289" t="s">
        <v>4110</v>
      </c>
      <c r="F1605">
        <v>5014295976</v>
      </c>
      <c r="G1605" s="276">
        <v>45616</v>
      </c>
      <c r="H1605">
        <v>20241112593023</v>
      </c>
      <c r="I1605">
        <v>5.76</v>
      </c>
      <c r="J1605" s="289" t="s">
        <v>350</v>
      </c>
      <c r="K1605" s="289" t="s">
        <v>4111</v>
      </c>
      <c r="L1605" s="289" t="s">
        <v>275</v>
      </c>
      <c r="M1605" s="289" t="s">
        <v>3705</v>
      </c>
      <c r="N1605" s="289" t="s">
        <v>357</v>
      </c>
      <c r="O1605" s="289" t="s">
        <v>748</v>
      </c>
      <c r="P1605" s="289" t="str">
        <f>VLOOKUP(CAT_Details[[#This Row],[Delivery Bp Customer Code]],Table6[],2,0)</f>
        <v>No Loc</v>
      </c>
    </row>
    <row r="1606" spans="1:16" x14ac:dyDescent="0.25">
      <c r="A1606" s="289" t="s">
        <v>285</v>
      </c>
      <c r="B1606">
        <v>4</v>
      </c>
      <c r="C1606">
        <v>1659</v>
      </c>
      <c r="D1606">
        <v>1.6</v>
      </c>
      <c r="E1606" s="289" t="s">
        <v>4112</v>
      </c>
      <c r="F1606">
        <v>5014253027</v>
      </c>
      <c r="G1606" s="276">
        <v>45616</v>
      </c>
      <c r="H1606" s="5">
        <v>20241108591020</v>
      </c>
      <c r="I1606">
        <v>4.992</v>
      </c>
      <c r="J1606" s="289" t="s">
        <v>383</v>
      </c>
      <c r="K1606" s="289" t="s">
        <v>4113</v>
      </c>
      <c r="L1606" s="289" t="s">
        <v>275</v>
      </c>
      <c r="M1606" s="289" t="s">
        <v>4002</v>
      </c>
      <c r="N1606" s="289" t="s">
        <v>667</v>
      </c>
      <c r="O1606" s="289" t="s">
        <v>291</v>
      </c>
      <c r="P1606" s="289" t="str">
        <f>VLOOKUP(CAT_Details[[#This Row],[Delivery Bp Customer Code]],Table6[],2,0)</f>
        <v>DX01-L5</v>
      </c>
    </row>
    <row r="1607" spans="1:16" x14ac:dyDescent="0.25">
      <c r="A1607" s="289" t="s">
        <v>285</v>
      </c>
      <c r="B1607">
        <v>13</v>
      </c>
      <c r="C1607">
        <v>5933.07</v>
      </c>
      <c r="D1607">
        <v>5.2</v>
      </c>
      <c r="E1607" s="289" t="s">
        <v>4112</v>
      </c>
      <c r="F1607">
        <v>5014253028</v>
      </c>
      <c r="G1607" s="276">
        <v>45616</v>
      </c>
      <c r="H1607" s="5">
        <v>20241108591012</v>
      </c>
      <c r="I1607">
        <v>16.224</v>
      </c>
      <c r="J1607" s="289" t="s">
        <v>383</v>
      </c>
      <c r="K1607" s="289" t="s">
        <v>4114</v>
      </c>
      <c r="L1607" s="289" t="s">
        <v>275</v>
      </c>
      <c r="M1607" s="289" t="s">
        <v>4002</v>
      </c>
      <c r="N1607" s="289" t="s">
        <v>667</v>
      </c>
      <c r="O1607" s="289" t="s">
        <v>291</v>
      </c>
      <c r="P1607" s="289" t="str">
        <f>VLOOKUP(CAT_Details[[#This Row],[Delivery Bp Customer Code]],Table6[],2,0)</f>
        <v>DX01-L5</v>
      </c>
    </row>
    <row r="1608" spans="1:16" x14ac:dyDescent="0.25">
      <c r="A1608" s="289" t="s">
        <v>285</v>
      </c>
      <c r="B1608">
        <v>4</v>
      </c>
      <c r="C1608">
        <v>413</v>
      </c>
      <c r="D1608">
        <v>1.4</v>
      </c>
      <c r="E1608" s="289" t="s">
        <v>4115</v>
      </c>
      <c r="F1608">
        <v>5014265879</v>
      </c>
      <c r="G1608" s="276">
        <v>45616</v>
      </c>
      <c r="H1608">
        <v>20241107590115</v>
      </c>
      <c r="I1608">
        <v>2.2559999999999998</v>
      </c>
      <c r="J1608" s="289" t="s">
        <v>294</v>
      </c>
      <c r="K1608" s="289" t="s">
        <v>4116</v>
      </c>
      <c r="L1608" s="289" t="s">
        <v>275</v>
      </c>
      <c r="M1608" s="289" t="s">
        <v>3812</v>
      </c>
      <c r="N1608" s="289" t="s">
        <v>504</v>
      </c>
      <c r="O1608" s="289" t="s">
        <v>291</v>
      </c>
      <c r="P1608" s="289" t="str">
        <f>VLOOKUP(CAT_Details[[#This Row],[Delivery Bp Customer Code]],Table6[],2,0)</f>
        <v>DX01-L5</v>
      </c>
    </row>
    <row r="1609" spans="1:16" x14ac:dyDescent="0.25">
      <c r="A1609" s="289" t="s">
        <v>285</v>
      </c>
      <c r="B1609">
        <v>8</v>
      </c>
      <c r="C1609">
        <v>8050</v>
      </c>
      <c r="D1609">
        <v>3.2</v>
      </c>
      <c r="E1609" s="289" t="s">
        <v>4117</v>
      </c>
      <c r="F1609">
        <v>5014281283</v>
      </c>
      <c r="G1609" s="276">
        <v>45616</v>
      </c>
      <c r="H1609" s="5">
        <v>20241112593273</v>
      </c>
      <c r="I1609">
        <v>4.6079999999999997</v>
      </c>
      <c r="J1609" s="289" t="s">
        <v>324</v>
      </c>
      <c r="K1609" s="289" t="s">
        <v>4118</v>
      </c>
      <c r="L1609" s="289" t="s">
        <v>275</v>
      </c>
      <c r="M1609" s="289" t="s">
        <v>4119</v>
      </c>
      <c r="N1609" s="289" t="s">
        <v>333</v>
      </c>
      <c r="O1609" s="289" t="s">
        <v>291</v>
      </c>
      <c r="P1609" s="289" t="str">
        <f>VLOOKUP(CAT_Details[[#This Row],[Delivery Bp Customer Code]],Table6[],2,0)</f>
        <v>DX01-L5</v>
      </c>
    </row>
    <row r="1610" spans="1:16" x14ac:dyDescent="0.25">
      <c r="A1610" s="289" t="s">
        <v>285</v>
      </c>
      <c r="B1610">
        <v>3</v>
      </c>
      <c r="C1610">
        <v>4050</v>
      </c>
      <c r="D1610">
        <v>1.5</v>
      </c>
      <c r="E1610" s="289" t="s">
        <v>4120</v>
      </c>
      <c r="F1610">
        <v>5014281348</v>
      </c>
      <c r="G1610" s="276">
        <v>45616</v>
      </c>
      <c r="H1610">
        <v>20241112592945</v>
      </c>
      <c r="I1610">
        <v>3.6</v>
      </c>
      <c r="J1610" s="289" t="s">
        <v>280</v>
      </c>
      <c r="K1610" s="289" t="s">
        <v>4121</v>
      </c>
      <c r="L1610" s="289" t="s">
        <v>275</v>
      </c>
      <c r="M1610" s="289" t="s">
        <v>4122</v>
      </c>
      <c r="N1610" s="289" t="s">
        <v>534</v>
      </c>
      <c r="O1610" s="289" t="s">
        <v>291</v>
      </c>
      <c r="P1610" s="289" t="str">
        <f>VLOOKUP(CAT_Details[[#This Row],[Delivery Bp Customer Code]],Table6[],2,0)</f>
        <v>DX01-L5</v>
      </c>
    </row>
    <row r="1611" spans="1:16" x14ac:dyDescent="0.25">
      <c r="A1611" s="289" t="s">
        <v>285</v>
      </c>
      <c r="B1611">
        <v>13</v>
      </c>
      <c r="C1611">
        <v>1170</v>
      </c>
      <c r="D1611">
        <v>5.2</v>
      </c>
      <c r="E1611" s="289" t="s">
        <v>4123</v>
      </c>
      <c r="F1611">
        <v>5014281398</v>
      </c>
      <c r="G1611" s="276">
        <v>45616</v>
      </c>
      <c r="H1611">
        <v>20241111592241</v>
      </c>
      <c r="I1611">
        <v>12.48</v>
      </c>
      <c r="J1611" s="289" t="s">
        <v>345</v>
      </c>
      <c r="K1611" s="289" t="s">
        <v>4124</v>
      </c>
      <c r="L1611" s="289" t="s">
        <v>275</v>
      </c>
      <c r="M1611" s="289" t="s">
        <v>4008</v>
      </c>
      <c r="N1611" s="289" t="s">
        <v>512</v>
      </c>
      <c r="O1611" s="289" t="s">
        <v>291</v>
      </c>
      <c r="P1611" s="289" t="str">
        <f>VLOOKUP(CAT_Details[[#This Row],[Delivery Bp Customer Code]],Table6[],2,0)</f>
        <v>DX01-L5</v>
      </c>
    </row>
    <row r="1612" spans="1:16" x14ac:dyDescent="0.25">
      <c r="A1612" s="289" t="s">
        <v>285</v>
      </c>
      <c r="B1612">
        <v>1</v>
      </c>
      <c r="C1612">
        <v>110</v>
      </c>
      <c r="D1612">
        <v>0.4</v>
      </c>
      <c r="E1612" s="289" t="s">
        <v>4125</v>
      </c>
      <c r="F1612">
        <v>5014281766</v>
      </c>
      <c r="G1612" s="276">
        <v>45616</v>
      </c>
      <c r="H1612">
        <v>20241112592806</v>
      </c>
      <c r="I1612">
        <v>0.96</v>
      </c>
      <c r="J1612" s="289" t="s">
        <v>345</v>
      </c>
      <c r="K1612" s="289" t="s">
        <v>4126</v>
      </c>
      <c r="L1612" s="289" t="s">
        <v>275</v>
      </c>
      <c r="M1612" s="289" t="s">
        <v>4127</v>
      </c>
      <c r="N1612" s="289" t="s">
        <v>371</v>
      </c>
      <c r="O1612" s="289" t="s">
        <v>291</v>
      </c>
      <c r="P1612" s="289" t="str">
        <f>VLOOKUP(CAT_Details[[#This Row],[Delivery Bp Customer Code]],Table6[],2,0)</f>
        <v>DX01-L5</v>
      </c>
    </row>
    <row r="1613" spans="1:16" x14ac:dyDescent="0.25">
      <c r="A1613" s="289" t="s">
        <v>285</v>
      </c>
      <c r="B1613">
        <v>4</v>
      </c>
      <c r="C1613">
        <v>26.4</v>
      </c>
      <c r="D1613">
        <v>0.21</v>
      </c>
      <c r="E1613" s="289" t="s">
        <v>4125</v>
      </c>
      <c r="F1613">
        <v>5014281785</v>
      </c>
      <c r="G1613" s="276">
        <v>45616</v>
      </c>
      <c r="H1613">
        <v>20241112592848</v>
      </c>
      <c r="I1613">
        <v>0.13600000000000001</v>
      </c>
      <c r="J1613" s="289" t="s">
        <v>345</v>
      </c>
      <c r="K1613" s="289" t="s">
        <v>4128</v>
      </c>
      <c r="L1613" s="289" t="s">
        <v>275</v>
      </c>
      <c r="M1613" s="289" t="s">
        <v>4127</v>
      </c>
      <c r="N1613" s="289" t="s">
        <v>371</v>
      </c>
      <c r="O1613" s="289" t="s">
        <v>291</v>
      </c>
      <c r="P1613" s="289" t="str">
        <f>VLOOKUP(CAT_Details[[#This Row],[Delivery Bp Customer Code]],Table6[],2,0)</f>
        <v>DX01-L5</v>
      </c>
    </row>
    <row r="1614" spans="1:16" x14ac:dyDescent="0.25">
      <c r="A1614" s="289" t="s">
        <v>285</v>
      </c>
      <c r="B1614">
        <v>13</v>
      </c>
      <c r="C1614">
        <v>2470</v>
      </c>
      <c r="D1614">
        <v>6.51</v>
      </c>
      <c r="E1614" s="289" t="s">
        <v>4129</v>
      </c>
      <c r="F1614">
        <v>5014295907</v>
      </c>
      <c r="G1614" s="276">
        <v>45616</v>
      </c>
      <c r="H1614">
        <v>20241113593994</v>
      </c>
      <c r="I1614">
        <v>15.616</v>
      </c>
      <c r="J1614" s="289" t="s">
        <v>350</v>
      </c>
      <c r="K1614" s="289" t="s">
        <v>4130</v>
      </c>
      <c r="L1614" s="289" t="s">
        <v>275</v>
      </c>
      <c r="M1614" s="289" t="s">
        <v>3755</v>
      </c>
      <c r="N1614" s="289" t="s">
        <v>818</v>
      </c>
      <c r="O1614" s="289" t="s">
        <v>291</v>
      </c>
      <c r="P1614" s="289" t="str">
        <f>VLOOKUP(CAT_Details[[#This Row],[Delivery Bp Customer Code]],Table6[],2,0)</f>
        <v>DX01-L5</v>
      </c>
    </row>
    <row r="1615" spans="1:16" x14ac:dyDescent="0.25">
      <c r="A1615" s="289" t="s">
        <v>285</v>
      </c>
      <c r="B1615">
        <v>17</v>
      </c>
      <c r="C1615">
        <v>2638</v>
      </c>
      <c r="D1615">
        <v>7.35</v>
      </c>
      <c r="E1615" s="289" t="s">
        <v>4110</v>
      </c>
      <c r="F1615">
        <v>5014295990</v>
      </c>
      <c r="G1615" s="276">
        <v>45616</v>
      </c>
      <c r="H1615">
        <v>20241112593032</v>
      </c>
      <c r="I1615">
        <v>15.746</v>
      </c>
      <c r="J1615" s="289" t="s">
        <v>350</v>
      </c>
      <c r="K1615" s="289" t="s">
        <v>4131</v>
      </c>
      <c r="L1615" s="289" t="s">
        <v>275</v>
      </c>
      <c r="M1615" s="289" t="s">
        <v>3705</v>
      </c>
      <c r="N1615" s="289" t="s">
        <v>357</v>
      </c>
      <c r="O1615" s="289" t="s">
        <v>291</v>
      </c>
      <c r="P1615" s="289" t="str">
        <f>VLOOKUP(CAT_Details[[#This Row],[Delivery Bp Customer Code]],Table6[],2,0)</f>
        <v>DX01-L5</v>
      </c>
    </row>
    <row r="1616" spans="1:16" x14ac:dyDescent="0.25">
      <c r="A1616" s="289" t="s">
        <v>285</v>
      </c>
      <c r="B1616">
        <v>2</v>
      </c>
      <c r="C1616">
        <v>221</v>
      </c>
      <c r="D1616">
        <v>0.6</v>
      </c>
      <c r="E1616" s="289" t="s">
        <v>4132</v>
      </c>
      <c r="F1616">
        <v>5014296023</v>
      </c>
      <c r="G1616" s="276">
        <v>45616</v>
      </c>
      <c r="H1616" s="5">
        <v>20241113593686</v>
      </c>
      <c r="I1616">
        <v>1.248</v>
      </c>
      <c r="J1616" s="289" t="s">
        <v>280</v>
      </c>
      <c r="K1616" s="289" t="s">
        <v>4133</v>
      </c>
      <c r="L1616" s="289" t="s">
        <v>275</v>
      </c>
      <c r="M1616" s="289" t="s">
        <v>4059</v>
      </c>
      <c r="N1616" s="289" t="s">
        <v>424</v>
      </c>
      <c r="O1616" s="289" t="s">
        <v>291</v>
      </c>
      <c r="P1616" s="289" t="str">
        <f>VLOOKUP(CAT_Details[[#This Row],[Delivery Bp Customer Code]],Table6[],2,0)</f>
        <v>DX01-L5</v>
      </c>
    </row>
    <row r="1617" spans="1:16" x14ac:dyDescent="0.25">
      <c r="A1617" s="289" t="s">
        <v>285</v>
      </c>
      <c r="B1617">
        <v>2</v>
      </c>
      <c r="C1617">
        <v>170</v>
      </c>
      <c r="D1617">
        <v>0.8</v>
      </c>
      <c r="E1617" s="289" t="s">
        <v>4134</v>
      </c>
      <c r="F1617">
        <v>5014296056</v>
      </c>
      <c r="G1617" s="276">
        <v>45616</v>
      </c>
      <c r="H1617">
        <v>20241113593602</v>
      </c>
      <c r="I1617">
        <v>1.9390000000000001</v>
      </c>
      <c r="J1617" s="289" t="s">
        <v>350</v>
      </c>
      <c r="K1617" s="289" t="s">
        <v>4135</v>
      </c>
      <c r="L1617" s="289" t="s">
        <v>275</v>
      </c>
      <c r="M1617" s="289" t="s">
        <v>3705</v>
      </c>
      <c r="N1617" s="289" t="s">
        <v>690</v>
      </c>
      <c r="O1617" s="289" t="s">
        <v>291</v>
      </c>
      <c r="P1617" s="289" t="str">
        <f>VLOOKUP(CAT_Details[[#This Row],[Delivery Bp Customer Code]],Table6[],2,0)</f>
        <v>DX01-L5</v>
      </c>
    </row>
    <row r="1618" spans="1:16" x14ac:dyDescent="0.25">
      <c r="A1618" s="289" t="s">
        <v>285</v>
      </c>
      <c r="B1618">
        <v>1</v>
      </c>
      <c r="C1618">
        <v>331</v>
      </c>
      <c r="D1618">
        <v>0.5</v>
      </c>
      <c r="E1618" s="289" t="s">
        <v>4083</v>
      </c>
      <c r="F1618">
        <v>5014296083</v>
      </c>
      <c r="G1618" s="276">
        <v>45616</v>
      </c>
      <c r="H1618" s="5">
        <v>20241113593792</v>
      </c>
      <c r="I1618">
        <v>1.044</v>
      </c>
      <c r="J1618" s="289" t="s">
        <v>350</v>
      </c>
      <c r="K1618" s="289" t="s">
        <v>4136</v>
      </c>
      <c r="L1618" s="289" t="s">
        <v>275</v>
      </c>
      <c r="M1618" s="289" t="s">
        <v>3705</v>
      </c>
      <c r="N1618" s="289" t="s">
        <v>381</v>
      </c>
      <c r="O1618" s="289" t="s">
        <v>291</v>
      </c>
      <c r="P1618" s="289" t="str">
        <f>VLOOKUP(CAT_Details[[#This Row],[Delivery Bp Customer Code]],Table6[],2,0)</f>
        <v>DX01-L5</v>
      </c>
    </row>
    <row r="1619" spans="1:16" x14ac:dyDescent="0.25">
      <c r="A1619" s="289" t="s">
        <v>285</v>
      </c>
      <c r="B1619">
        <v>13</v>
      </c>
      <c r="C1619">
        <v>1300</v>
      </c>
      <c r="D1619">
        <v>5.2</v>
      </c>
      <c r="E1619" s="289" t="s">
        <v>4137</v>
      </c>
      <c r="F1619">
        <v>5014296266</v>
      </c>
      <c r="G1619" s="276">
        <v>45616</v>
      </c>
      <c r="H1619">
        <v>20241112592535</v>
      </c>
      <c r="I1619">
        <v>12.48</v>
      </c>
      <c r="J1619" s="289" t="s">
        <v>350</v>
      </c>
      <c r="K1619" s="289" t="s">
        <v>4138</v>
      </c>
      <c r="L1619" s="289" t="s">
        <v>275</v>
      </c>
      <c r="M1619" s="289" t="s">
        <v>3705</v>
      </c>
      <c r="N1619" s="289" t="s">
        <v>353</v>
      </c>
      <c r="O1619" s="289" t="s">
        <v>291</v>
      </c>
      <c r="P1619" s="289" t="str">
        <f>VLOOKUP(CAT_Details[[#This Row],[Delivery Bp Customer Code]],Table6[],2,0)</f>
        <v>DX01-L5</v>
      </c>
    </row>
    <row r="1620" spans="1:16" x14ac:dyDescent="0.25">
      <c r="A1620" s="289" t="s">
        <v>285</v>
      </c>
      <c r="B1620">
        <v>5</v>
      </c>
      <c r="C1620">
        <v>463.18</v>
      </c>
      <c r="D1620">
        <v>1.91</v>
      </c>
      <c r="E1620" s="289" t="s">
        <v>4139</v>
      </c>
      <c r="F1620">
        <v>5014325763</v>
      </c>
      <c r="G1620" s="276">
        <v>45616</v>
      </c>
      <c r="H1620">
        <v>20241115595812</v>
      </c>
      <c r="I1620">
        <v>4.7640000000000002</v>
      </c>
      <c r="J1620" s="289" t="s">
        <v>273</v>
      </c>
      <c r="K1620" s="289" t="s">
        <v>4140</v>
      </c>
      <c r="L1620" s="289" t="s">
        <v>275</v>
      </c>
      <c r="M1620" s="289" t="s">
        <v>4079</v>
      </c>
      <c r="N1620" s="289" t="s">
        <v>519</v>
      </c>
      <c r="O1620" s="289" t="s">
        <v>291</v>
      </c>
      <c r="P1620" s="289" t="str">
        <f>VLOOKUP(CAT_Details[[#This Row],[Delivery Bp Customer Code]],Table6[],2,0)</f>
        <v>DX01-L5</v>
      </c>
    </row>
    <row r="1621" spans="1:16" x14ac:dyDescent="0.25">
      <c r="A1621" s="289" t="s">
        <v>272</v>
      </c>
      <c r="B1621">
        <v>4</v>
      </c>
      <c r="C1621">
        <v>360</v>
      </c>
      <c r="D1621">
        <v>1.6</v>
      </c>
      <c r="E1621" s="289" t="s">
        <v>4141</v>
      </c>
      <c r="F1621">
        <v>5014295955</v>
      </c>
      <c r="G1621" s="276">
        <v>45616</v>
      </c>
      <c r="H1621" s="5">
        <v>20241112592775</v>
      </c>
      <c r="I1621">
        <v>2.88</v>
      </c>
      <c r="J1621" s="289" t="s">
        <v>350</v>
      </c>
      <c r="K1621" s="289" t="s">
        <v>4142</v>
      </c>
      <c r="L1621" s="289" t="s">
        <v>275</v>
      </c>
      <c r="M1621" s="289" t="s">
        <v>3877</v>
      </c>
      <c r="N1621" s="289" t="s">
        <v>846</v>
      </c>
      <c r="O1621" s="289" t="s">
        <v>277</v>
      </c>
      <c r="P1621" s="289" t="str">
        <f>VLOOKUP(CAT_Details[[#This Row],[Delivery Bp Customer Code]],Table6[],2,0)</f>
        <v>U2-L5</v>
      </c>
    </row>
    <row r="1622" spans="1:16" x14ac:dyDescent="0.25">
      <c r="A1622" s="289" t="s">
        <v>272</v>
      </c>
      <c r="B1622">
        <v>1</v>
      </c>
      <c r="C1622">
        <v>46</v>
      </c>
      <c r="D1622">
        <v>0.2</v>
      </c>
      <c r="E1622" s="289" t="s">
        <v>4067</v>
      </c>
      <c r="F1622">
        <v>5014296219</v>
      </c>
      <c r="G1622" s="276">
        <v>45616</v>
      </c>
      <c r="H1622">
        <v>20241107590099</v>
      </c>
      <c r="I1622">
        <v>0.35</v>
      </c>
      <c r="J1622" s="289" t="s">
        <v>350</v>
      </c>
      <c r="K1622" s="289" t="s">
        <v>4143</v>
      </c>
      <c r="L1622" s="289" t="s">
        <v>275</v>
      </c>
      <c r="M1622" s="289" t="s">
        <v>3944</v>
      </c>
      <c r="N1622" s="289" t="s">
        <v>704</v>
      </c>
      <c r="O1622" s="289" t="s">
        <v>277</v>
      </c>
      <c r="P1622" s="289" t="str">
        <f>VLOOKUP(CAT_Details[[#This Row],[Delivery Bp Customer Code]],Table6[],2,0)</f>
        <v>U2-L5</v>
      </c>
    </row>
    <row r="1623" spans="1:16" x14ac:dyDescent="0.25">
      <c r="A1623" s="289" t="s">
        <v>278</v>
      </c>
      <c r="B1623">
        <v>4</v>
      </c>
      <c r="C1623">
        <v>1692</v>
      </c>
      <c r="D1623">
        <v>1.6</v>
      </c>
      <c r="E1623" s="289" t="s">
        <v>4144</v>
      </c>
      <c r="F1623">
        <v>5014281686</v>
      </c>
      <c r="G1623" s="276">
        <v>45617</v>
      </c>
      <c r="H1623">
        <v>20241111592279</v>
      </c>
      <c r="I1623">
        <v>1.92</v>
      </c>
      <c r="J1623" s="289" t="s">
        <v>324</v>
      </c>
      <c r="K1623" s="289" t="s">
        <v>4145</v>
      </c>
      <c r="L1623" s="289" t="s">
        <v>275</v>
      </c>
      <c r="M1623" s="289" t="s">
        <v>4119</v>
      </c>
      <c r="N1623" s="289" t="s">
        <v>399</v>
      </c>
      <c r="O1623" s="289" t="s">
        <v>498</v>
      </c>
      <c r="P1623" s="289" t="str">
        <f>VLOOKUP(CAT_Details[[#This Row],[Delivery Bp Customer Code]],Table6[],2,0)</f>
        <v>DK-BM01</v>
      </c>
    </row>
    <row r="1624" spans="1:16" x14ac:dyDescent="0.25">
      <c r="A1624" s="289" t="s">
        <v>278</v>
      </c>
      <c r="B1624">
        <v>23</v>
      </c>
      <c r="C1624">
        <v>8879.9599999999991</v>
      </c>
      <c r="D1624">
        <v>7.6</v>
      </c>
      <c r="E1624" s="289" t="s">
        <v>4146</v>
      </c>
      <c r="F1624">
        <v>5014309812</v>
      </c>
      <c r="G1624" s="276">
        <v>45617</v>
      </c>
      <c r="H1624">
        <v>20241115595869</v>
      </c>
      <c r="I1624">
        <v>11.616</v>
      </c>
      <c r="J1624" s="289" t="s">
        <v>280</v>
      </c>
      <c r="K1624" s="289" t="s">
        <v>4147</v>
      </c>
      <c r="L1624" s="289" t="s">
        <v>275</v>
      </c>
      <c r="M1624" s="289" t="s">
        <v>4148</v>
      </c>
      <c r="N1624" s="289" t="s">
        <v>485</v>
      </c>
      <c r="O1624" s="289" t="s">
        <v>498</v>
      </c>
      <c r="P1624" s="289" t="str">
        <f>VLOOKUP(CAT_Details[[#This Row],[Delivery Bp Customer Code]],Table6[],2,0)</f>
        <v>DK-BM01</v>
      </c>
    </row>
    <row r="1625" spans="1:16" x14ac:dyDescent="0.25">
      <c r="A1625" s="289" t="s">
        <v>278</v>
      </c>
      <c r="B1625">
        <v>6</v>
      </c>
      <c r="C1625">
        <v>4691</v>
      </c>
      <c r="D1625">
        <v>2.4</v>
      </c>
      <c r="E1625" s="289" t="s">
        <v>4149</v>
      </c>
      <c r="F1625">
        <v>5014309927</v>
      </c>
      <c r="G1625" s="276">
        <v>45617</v>
      </c>
      <c r="H1625">
        <v>20241113594463</v>
      </c>
      <c r="I1625">
        <v>5.76</v>
      </c>
      <c r="J1625" s="289" t="s">
        <v>280</v>
      </c>
      <c r="K1625" s="289" t="s">
        <v>4150</v>
      </c>
      <c r="L1625" s="289" t="s">
        <v>275</v>
      </c>
      <c r="M1625" s="289" t="s">
        <v>4151</v>
      </c>
      <c r="N1625" s="289" t="s">
        <v>566</v>
      </c>
      <c r="O1625" s="289" t="s">
        <v>498</v>
      </c>
      <c r="P1625" s="289" t="str">
        <f>VLOOKUP(CAT_Details[[#This Row],[Delivery Bp Customer Code]],Table6[],2,0)</f>
        <v>DK-BM01</v>
      </c>
    </row>
    <row r="1626" spans="1:16" x14ac:dyDescent="0.25">
      <c r="A1626" s="289" t="s">
        <v>278</v>
      </c>
      <c r="B1626">
        <v>3</v>
      </c>
      <c r="C1626">
        <v>43</v>
      </c>
      <c r="D1626">
        <v>0.17</v>
      </c>
      <c r="E1626" s="289" t="s">
        <v>4152</v>
      </c>
      <c r="F1626">
        <v>5014309982</v>
      </c>
      <c r="G1626" s="276">
        <v>45617</v>
      </c>
      <c r="H1626">
        <v>20241114594707</v>
      </c>
      <c r="I1626">
        <v>0.1</v>
      </c>
      <c r="J1626" s="289" t="s">
        <v>350</v>
      </c>
      <c r="K1626" s="289" t="s">
        <v>4153</v>
      </c>
      <c r="L1626" s="289" t="s">
        <v>275</v>
      </c>
      <c r="M1626" s="289" t="s">
        <v>3877</v>
      </c>
      <c r="N1626" s="289" t="s">
        <v>482</v>
      </c>
      <c r="O1626" s="289" t="s">
        <v>498</v>
      </c>
      <c r="P1626" s="289" t="str">
        <f>VLOOKUP(CAT_Details[[#This Row],[Delivery Bp Customer Code]],Table6[],2,0)</f>
        <v>DK-BM01</v>
      </c>
    </row>
    <row r="1627" spans="1:16" x14ac:dyDescent="0.25">
      <c r="A1627" s="289" t="s">
        <v>278</v>
      </c>
      <c r="B1627">
        <v>6</v>
      </c>
      <c r="C1627">
        <v>3690</v>
      </c>
      <c r="D1627">
        <v>1.2</v>
      </c>
      <c r="E1627" s="289" t="s">
        <v>4154</v>
      </c>
      <c r="F1627">
        <v>5014325679</v>
      </c>
      <c r="G1627" s="276">
        <v>45617</v>
      </c>
      <c r="H1627">
        <v>20241114595619</v>
      </c>
      <c r="I1627">
        <v>2.419</v>
      </c>
      <c r="J1627" s="289" t="s">
        <v>280</v>
      </c>
      <c r="K1627" s="289" t="s">
        <v>4155</v>
      </c>
      <c r="L1627" s="289" t="s">
        <v>275</v>
      </c>
      <c r="M1627" s="289" t="s">
        <v>4156</v>
      </c>
      <c r="N1627" s="289" t="s">
        <v>314</v>
      </c>
      <c r="O1627" s="289" t="s">
        <v>498</v>
      </c>
      <c r="P1627" s="289" t="str">
        <f>VLOOKUP(CAT_Details[[#This Row],[Delivery Bp Customer Code]],Table6[],2,0)</f>
        <v>DK-BM01</v>
      </c>
    </row>
    <row r="1628" spans="1:16" x14ac:dyDescent="0.25">
      <c r="A1628" s="289" t="s">
        <v>278</v>
      </c>
      <c r="B1628">
        <v>4</v>
      </c>
      <c r="C1628">
        <v>2692</v>
      </c>
      <c r="D1628">
        <v>1.6</v>
      </c>
      <c r="E1628" s="289" t="s">
        <v>4157</v>
      </c>
      <c r="F1628">
        <v>5014325809</v>
      </c>
      <c r="G1628" s="276">
        <v>45617</v>
      </c>
      <c r="H1628">
        <v>20241113594461</v>
      </c>
      <c r="I1628">
        <v>3.84</v>
      </c>
      <c r="J1628" s="289" t="s">
        <v>280</v>
      </c>
      <c r="K1628" s="289" t="s">
        <v>4158</v>
      </c>
      <c r="L1628" s="289" t="s">
        <v>275</v>
      </c>
      <c r="M1628" s="289" t="s">
        <v>4148</v>
      </c>
      <c r="N1628" s="289" t="s">
        <v>1132</v>
      </c>
      <c r="O1628" s="289" t="s">
        <v>498</v>
      </c>
      <c r="P1628" s="289" t="str">
        <f>VLOOKUP(CAT_Details[[#This Row],[Delivery Bp Customer Code]],Table6[],2,0)</f>
        <v>DK-BM01</v>
      </c>
    </row>
    <row r="1629" spans="1:16" x14ac:dyDescent="0.25">
      <c r="A1629" s="289" t="s">
        <v>278</v>
      </c>
      <c r="B1629">
        <v>2</v>
      </c>
      <c r="C1629">
        <v>800</v>
      </c>
      <c r="D1629">
        <v>0.8</v>
      </c>
      <c r="E1629" s="289" t="s">
        <v>4159</v>
      </c>
      <c r="F1629">
        <v>5014340601</v>
      </c>
      <c r="G1629" s="276">
        <v>45617</v>
      </c>
      <c r="H1629">
        <v>20241118597068</v>
      </c>
      <c r="I1629">
        <v>1.056</v>
      </c>
      <c r="J1629" s="289" t="s">
        <v>273</v>
      </c>
      <c r="K1629" s="289" t="s">
        <v>4160</v>
      </c>
      <c r="L1629" s="289" t="s">
        <v>275</v>
      </c>
      <c r="M1629" s="289" t="s">
        <v>4064</v>
      </c>
      <c r="N1629" s="289" t="s">
        <v>657</v>
      </c>
      <c r="O1629" s="289" t="s">
        <v>498</v>
      </c>
      <c r="P1629" s="289" t="str">
        <f>VLOOKUP(CAT_Details[[#This Row],[Delivery Bp Customer Code]],Table6[],2,0)</f>
        <v>DK-BM01</v>
      </c>
    </row>
    <row r="1630" spans="1:16" x14ac:dyDescent="0.25">
      <c r="A1630" s="289" t="s">
        <v>75</v>
      </c>
      <c r="B1630">
        <v>1</v>
      </c>
      <c r="C1630">
        <v>385</v>
      </c>
      <c r="D1630">
        <v>0.4</v>
      </c>
      <c r="E1630" s="289" t="s">
        <v>4161</v>
      </c>
      <c r="F1630">
        <v>5014295826</v>
      </c>
      <c r="G1630" s="276">
        <v>45617</v>
      </c>
      <c r="H1630" s="5">
        <v>20241112592896</v>
      </c>
      <c r="I1630">
        <v>0.96</v>
      </c>
      <c r="J1630" s="289" t="s">
        <v>324</v>
      </c>
      <c r="K1630" s="289" t="s">
        <v>4162</v>
      </c>
      <c r="L1630" s="289" t="s">
        <v>275</v>
      </c>
      <c r="M1630" s="289" t="s">
        <v>4119</v>
      </c>
      <c r="N1630" s="289" t="s">
        <v>2727</v>
      </c>
      <c r="O1630" s="289" t="s">
        <v>2173</v>
      </c>
      <c r="P1630" s="289" t="str">
        <f>VLOOKUP(CAT_Details[[#This Row],[Delivery Bp Customer Code]],Table6[],2,0)</f>
        <v>OYL1</v>
      </c>
    </row>
    <row r="1631" spans="1:16" x14ac:dyDescent="0.25">
      <c r="A1631" s="289" t="s">
        <v>75</v>
      </c>
      <c r="B1631">
        <v>1</v>
      </c>
      <c r="C1631">
        <v>4</v>
      </c>
      <c r="D1631">
        <v>0.04</v>
      </c>
      <c r="E1631" s="289" t="s">
        <v>4163</v>
      </c>
      <c r="F1631">
        <v>5014296349</v>
      </c>
      <c r="G1631" s="276">
        <v>45617</v>
      </c>
      <c r="H1631">
        <v>20241111591933</v>
      </c>
      <c r="I1631">
        <v>1.7999999999999999E-2</v>
      </c>
      <c r="J1631" s="289" t="s">
        <v>324</v>
      </c>
      <c r="K1631" s="289" t="s">
        <v>4164</v>
      </c>
      <c r="L1631" s="289" t="s">
        <v>275</v>
      </c>
      <c r="M1631" s="289" t="s">
        <v>4119</v>
      </c>
      <c r="N1631" s="289" t="s">
        <v>562</v>
      </c>
      <c r="O1631" s="289" t="s">
        <v>2173</v>
      </c>
      <c r="P1631" s="289" t="str">
        <f>VLOOKUP(CAT_Details[[#This Row],[Delivery Bp Customer Code]],Table6[],2,0)</f>
        <v>OYL1</v>
      </c>
    </row>
    <row r="1632" spans="1:16" x14ac:dyDescent="0.25">
      <c r="A1632" s="289" t="s">
        <v>75</v>
      </c>
      <c r="B1632">
        <v>33</v>
      </c>
      <c r="C1632">
        <v>12144</v>
      </c>
      <c r="D1632">
        <v>11</v>
      </c>
      <c r="E1632" s="289" t="s">
        <v>4165</v>
      </c>
      <c r="F1632">
        <v>5014309766</v>
      </c>
      <c r="G1632" s="276">
        <v>45617</v>
      </c>
      <c r="H1632">
        <v>20241114594929</v>
      </c>
      <c r="I1632">
        <v>21.12</v>
      </c>
      <c r="J1632" s="289" t="s">
        <v>324</v>
      </c>
      <c r="K1632" s="289" t="s">
        <v>4166</v>
      </c>
      <c r="L1632" s="289" t="s">
        <v>275</v>
      </c>
      <c r="M1632" s="289" t="s">
        <v>4167</v>
      </c>
      <c r="N1632" s="289" t="s">
        <v>2172</v>
      </c>
      <c r="O1632" s="289" t="s">
        <v>2173</v>
      </c>
      <c r="P1632" s="289" t="str">
        <f>VLOOKUP(CAT_Details[[#This Row],[Delivery Bp Customer Code]],Table6[],2,0)</f>
        <v>OYL1</v>
      </c>
    </row>
    <row r="1633" spans="1:16" x14ac:dyDescent="0.25">
      <c r="A1633" s="289" t="s">
        <v>75</v>
      </c>
      <c r="B1633">
        <v>1</v>
      </c>
      <c r="C1633">
        <v>3</v>
      </c>
      <c r="D1633">
        <v>0.05</v>
      </c>
      <c r="E1633" s="289" t="s">
        <v>4168</v>
      </c>
      <c r="F1633">
        <v>5014309815</v>
      </c>
      <c r="G1633" s="276">
        <v>45617</v>
      </c>
      <c r="H1633">
        <v>20241112592508</v>
      </c>
      <c r="I1633">
        <v>3.5999999999999997E-2</v>
      </c>
      <c r="J1633" s="289" t="s">
        <v>350</v>
      </c>
      <c r="K1633" s="289" t="s">
        <v>4169</v>
      </c>
      <c r="L1633" s="289" t="s">
        <v>275</v>
      </c>
      <c r="M1633" s="289" t="s">
        <v>3877</v>
      </c>
      <c r="N1633" s="289" t="s">
        <v>2832</v>
      </c>
      <c r="O1633" s="289" t="s">
        <v>2173</v>
      </c>
      <c r="P1633" s="289" t="str">
        <f>VLOOKUP(CAT_Details[[#This Row],[Delivery Bp Customer Code]],Table6[],2,0)</f>
        <v>OYL1</v>
      </c>
    </row>
    <row r="1634" spans="1:16" x14ac:dyDescent="0.25">
      <c r="A1634" s="289" t="s">
        <v>75</v>
      </c>
      <c r="B1634">
        <v>1</v>
      </c>
      <c r="C1634">
        <v>66</v>
      </c>
      <c r="D1634">
        <v>0.4</v>
      </c>
      <c r="E1634" s="289" t="s">
        <v>4170</v>
      </c>
      <c r="F1634">
        <v>5014309916</v>
      </c>
      <c r="G1634" s="276">
        <v>45617</v>
      </c>
      <c r="H1634">
        <v>20241112592498</v>
      </c>
      <c r="I1634">
        <v>0.624</v>
      </c>
      <c r="J1634" s="289" t="s">
        <v>350</v>
      </c>
      <c r="K1634" s="289" t="s">
        <v>4171</v>
      </c>
      <c r="L1634" s="289" t="s">
        <v>275</v>
      </c>
      <c r="M1634" s="289" t="s">
        <v>3944</v>
      </c>
      <c r="N1634" s="289" t="s">
        <v>1631</v>
      </c>
      <c r="O1634" s="289" t="s">
        <v>2173</v>
      </c>
      <c r="P1634" s="289" t="str">
        <f>VLOOKUP(CAT_Details[[#This Row],[Delivery Bp Customer Code]],Table6[],2,0)</f>
        <v>OYL1</v>
      </c>
    </row>
    <row r="1635" spans="1:16" x14ac:dyDescent="0.25">
      <c r="A1635" s="289" t="s">
        <v>75</v>
      </c>
      <c r="B1635">
        <v>9</v>
      </c>
      <c r="C1635">
        <v>446</v>
      </c>
      <c r="D1635">
        <v>1.1100000000000001</v>
      </c>
      <c r="E1635" s="289" t="s">
        <v>4172</v>
      </c>
      <c r="F1635">
        <v>5014309992</v>
      </c>
      <c r="G1635" s="276">
        <v>45617</v>
      </c>
      <c r="H1635" s="5">
        <v>20241112593155</v>
      </c>
      <c r="I1635">
        <v>1.4430000000000001</v>
      </c>
      <c r="J1635" s="289" t="s">
        <v>350</v>
      </c>
      <c r="K1635" s="289" t="s">
        <v>4173</v>
      </c>
      <c r="L1635" s="289" t="s">
        <v>275</v>
      </c>
      <c r="M1635" s="289" t="s">
        <v>3877</v>
      </c>
      <c r="N1635" s="289" t="s">
        <v>3173</v>
      </c>
      <c r="O1635" s="289" t="s">
        <v>2173</v>
      </c>
      <c r="P1635" s="289" t="str">
        <f>VLOOKUP(CAT_Details[[#This Row],[Delivery Bp Customer Code]],Table6[],2,0)</f>
        <v>OYL1</v>
      </c>
    </row>
    <row r="1636" spans="1:16" x14ac:dyDescent="0.25">
      <c r="A1636" s="289" t="s">
        <v>75</v>
      </c>
      <c r="B1636">
        <v>1</v>
      </c>
      <c r="C1636">
        <v>45</v>
      </c>
      <c r="D1636">
        <v>0.2</v>
      </c>
      <c r="E1636" s="289" t="s">
        <v>4174</v>
      </c>
      <c r="F1636">
        <v>5014310009</v>
      </c>
      <c r="G1636" s="276">
        <v>45617</v>
      </c>
      <c r="H1636" s="5">
        <v>20241114594732</v>
      </c>
      <c r="I1636">
        <v>0.27400000000000002</v>
      </c>
      <c r="J1636" s="289" t="s">
        <v>350</v>
      </c>
      <c r="K1636" s="289" t="s">
        <v>4175</v>
      </c>
      <c r="L1636" s="289" t="s">
        <v>275</v>
      </c>
      <c r="M1636" s="289" t="s">
        <v>3877</v>
      </c>
      <c r="N1636" s="289" t="s">
        <v>482</v>
      </c>
      <c r="O1636" s="289" t="s">
        <v>2173</v>
      </c>
      <c r="P1636" s="289" t="str">
        <f>VLOOKUP(CAT_Details[[#This Row],[Delivery Bp Customer Code]],Table6[],2,0)</f>
        <v>OYL1</v>
      </c>
    </row>
    <row r="1637" spans="1:16" x14ac:dyDescent="0.25">
      <c r="A1637" s="289" t="s">
        <v>75</v>
      </c>
      <c r="B1637">
        <v>1</v>
      </c>
      <c r="C1637">
        <v>12</v>
      </c>
      <c r="D1637">
        <v>0.05</v>
      </c>
      <c r="E1637" s="289" t="s">
        <v>4176</v>
      </c>
      <c r="F1637">
        <v>5014310037</v>
      </c>
      <c r="G1637" s="276">
        <v>45617</v>
      </c>
      <c r="H1637">
        <v>20241113594336</v>
      </c>
      <c r="I1637">
        <v>0.02</v>
      </c>
      <c r="J1637" s="289" t="s">
        <v>350</v>
      </c>
      <c r="K1637" s="289" t="s">
        <v>4177</v>
      </c>
      <c r="L1637" s="289" t="s">
        <v>275</v>
      </c>
      <c r="M1637" s="289" t="s">
        <v>3877</v>
      </c>
      <c r="N1637" s="289" t="s">
        <v>4178</v>
      </c>
      <c r="O1637" s="289" t="s">
        <v>2173</v>
      </c>
      <c r="P1637" s="289" t="str">
        <f>VLOOKUP(CAT_Details[[#This Row],[Delivery Bp Customer Code]],Table6[],2,0)</f>
        <v>OYL1</v>
      </c>
    </row>
    <row r="1638" spans="1:16" x14ac:dyDescent="0.25">
      <c r="A1638" s="289" t="s">
        <v>75</v>
      </c>
      <c r="B1638">
        <v>1</v>
      </c>
      <c r="C1638">
        <v>55</v>
      </c>
      <c r="D1638">
        <v>0.2</v>
      </c>
      <c r="E1638" s="289" t="s">
        <v>4179</v>
      </c>
      <c r="F1638">
        <v>5014325795</v>
      </c>
      <c r="G1638" s="276">
        <v>45617</v>
      </c>
      <c r="H1638">
        <v>20241113594216</v>
      </c>
      <c r="I1638">
        <v>0.48</v>
      </c>
      <c r="J1638" s="289" t="s">
        <v>280</v>
      </c>
      <c r="K1638" s="289" t="s">
        <v>4180</v>
      </c>
      <c r="L1638" s="289" t="s">
        <v>275</v>
      </c>
      <c r="M1638" s="289" t="s">
        <v>4075</v>
      </c>
      <c r="N1638" s="289" t="s">
        <v>1399</v>
      </c>
      <c r="O1638" s="289" t="s">
        <v>2173</v>
      </c>
      <c r="P1638" s="289" t="str">
        <f>VLOOKUP(CAT_Details[[#This Row],[Delivery Bp Customer Code]],Table6[],2,0)</f>
        <v>OYL1</v>
      </c>
    </row>
    <row r="1639" spans="1:16" x14ac:dyDescent="0.25">
      <c r="A1639" s="289" t="s">
        <v>874</v>
      </c>
      <c r="B1639">
        <v>47</v>
      </c>
      <c r="C1639">
        <v>8460</v>
      </c>
      <c r="D1639">
        <v>13.6</v>
      </c>
      <c r="E1639" s="289" t="s">
        <v>4181</v>
      </c>
      <c r="F1639">
        <v>5014296298</v>
      </c>
      <c r="G1639" s="276">
        <v>45617</v>
      </c>
      <c r="H1639">
        <v>20241107589944</v>
      </c>
      <c r="I1639">
        <v>37.729999999999997</v>
      </c>
      <c r="J1639" s="289" t="s">
        <v>345</v>
      </c>
      <c r="K1639" s="289" t="s">
        <v>4182</v>
      </c>
      <c r="L1639" s="289" t="s">
        <v>275</v>
      </c>
      <c r="M1639" s="289" t="s">
        <v>4183</v>
      </c>
      <c r="N1639" s="289" t="s">
        <v>427</v>
      </c>
      <c r="O1639" s="289" t="s">
        <v>1014</v>
      </c>
      <c r="P1639" s="289" t="str">
        <f>VLOOKUP(CAT_Details[[#This Row],[Delivery Bp Customer Code]],Table6[],2,0)</f>
        <v>MZ07</v>
      </c>
    </row>
    <row r="1640" spans="1:16" x14ac:dyDescent="0.25">
      <c r="A1640" s="289" t="s">
        <v>874</v>
      </c>
      <c r="B1640">
        <v>7</v>
      </c>
      <c r="C1640">
        <v>6251</v>
      </c>
      <c r="D1640">
        <v>4.2</v>
      </c>
      <c r="E1640" s="289" t="s">
        <v>4184</v>
      </c>
      <c r="F1640">
        <v>5014340542</v>
      </c>
      <c r="G1640" s="276">
        <v>45617</v>
      </c>
      <c r="H1640">
        <v>20241029583876</v>
      </c>
      <c r="I1640">
        <v>13.709</v>
      </c>
      <c r="J1640" s="289" t="s">
        <v>273</v>
      </c>
      <c r="K1640" s="289" t="s">
        <v>4185</v>
      </c>
      <c r="L1640" s="289" t="s">
        <v>275</v>
      </c>
      <c r="M1640" s="289" t="s">
        <v>4064</v>
      </c>
      <c r="N1640" s="289" t="s">
        <v>4186</v>
      </c>
      <c r="O1640" s="289" t="s">
        <v>1014</v>
      </c>
      <c r="P1640" s="289" t="str">
        <f>VLOOKUP(CAT_Details[[#This Row],[Delivery Bp Customer Code]],Table6[],2,0)</f>
        <v>MZ07</v>
      </c>
    </row>
    <row r="1641" spans="1:16" x14ac:dyDescent="0.25">
      <c r="A1641" s="289" t="s">
        <v>3329</v>
      </c>
      <c r="B1641">
        <v>4</v>
      </c>
      <c r="C1641">
        <v>162</v>
      </c>
      <c r="D1641">
        <v>1.01</v>
      </c>
      <c r="E1641" s="289" t="s">
        <v>4187</v>
      </c>
      <c r="F1641">
        <v>5014265955</v>
      </c>
      <c r="G1641" s="276">
        <v>45617</v>
      </c>
      <c r="H1641">
        <v>20241107589893</v>
      </c>
      <c r="I1641">
        <v>1.028</v>
      </c>
      <c r="J1641" s="289" t="s">
        <v>317</v>
      </c>
      <c r="K1641" s="289" t="s">
        <v>4188</v>
      </c>
      <c r="L1641" s="289" t="s">
        <v>275</v>
      </c>
      <c r="M1641" s="289" t="s">
        <v>3639</v>
      </c>
      <c r="N1641" s="289" t="s">
        <v>4189</v>
      </c>
      <c r="O1641" s="289" t="s">
        <v>3332</v>
      </c>
      <c r="P1641" s="289">
        <f>VLOOKUP(CAT_Details[[#This Row],[Delivery Bp Customer Code]],Table6[],2,0)</f>
        <v>3402</v>
      </c>
    </row>
    <row r="1642" spans="1:16" x14ac:dyDescent="0.25">
      <c r="A1642" s="289" t="s">
        <v>3329</v>
      </c>
      <c r="B1642">
        <v>1</v>
      </c>
      <c r="C1642">
        <v>190</v>
      </c>
      <c r="D1642">
        <v>0.4</v>
      </c>
      <c r="E1642" s="289" t="s">
        <v>4190</v>
      </c>
      <c r="F1642">
        <v>5014265986</v>
      </c>
      <c r="G1642" s="276">
        <v>45617</v>
      </c>
      <c r="H1642">
        <v>20241108590968</v>
      </c>
      <c r="I1642">
        <v>0.52800000000000002</v>
      </c>
      <c r="J1642" s="289" t="s">
        <v>317</v>
      </c>
      <c r="K1642" s="289" t="s">
        <v>4191</v>
      </c>
      <c r="L1642" s="289" t="s">
        <v>275</v>
      </c>
      <c r="M1642" s="289" t="s">
        <v>3639</v>
      </c>
      <c r="N1642" s="289" t="s">
        <v>320</v>
      </c>
      <c r="O1642" s="289" t="s">
        <v>3332</v>
      </c>
      <c r="P1642" s="289">
        <f>VLOOKUP(CAT_Details[[#This Row],[Delivery Bp Customer Code]],Table6[],2,0)</f>
        <v>3402</v>
      </c>
    </row>
    <row r="1643" spans="1:16" x14ac:dyDescent="0.25">
      <c r="A1643" s="289" t="s">
        <v>3329</v>
      </c>
      <c r="B1643">
        <v>11</v>
      </c>
      <c r="C1643">
        <v>7932</v>
      </c>
      <c r="D1643">
        <v>4.4000000000000004</v>
      </c>
      <c r="E1643" s="289" t="s">
        <v>4192</v>
      </c>
      <c r="F1643">
        <v>5014281373</v>
      </c>
      <c r="G1643" s="276">
        <v>45617</v>
      </c>
      <c r="H1643">
        <v>20241111592202</v>
      </c>
      <c r="I1643">
        <v>6.9130000000000003</v>
      </c>
      <c r="J1643" s="289" t="s">
        <v>383</v>
      </c>
      <c r="K1643" s="289" t="s">
        <v>4193</v>
      </c>
      <c r="L1643" s="289" t="s">
        <v>275</v>
      </c>
      <c r="M1643" s="289" t="s">
        <v>4194</v>
      </c>
      <c r="N1643" s="289" t="s">
        <v>3781</v>
      </c>
      <c r="O1643" s="289" t="s">
        <v>3332</v>
      </c>
      <c r="P1643" s="289">
        <f>VLOOKUP(CAT_Details[[#This Row],[Delivery Bp Customer Code]],Table6[],2,0)</f>
        <v>3402</v>
      </c>
    </row>
    <row r="1644" spans="1:16" x14ac:dyDescent="0.25">
      <c r="A1644" s="289" t="s">
        <v>3329</v>
      </c>
      <c r="B1644">
        <v>4</v>
      </c>
      <c r="C1644">
        <v>504</v>
      </c>
      <c r="D1644">
        <v>1.4</v>
      </c>
      <c r="E1644" s="289" t="s">
        <v>4195</v>
      </c>
      <c r="F1644">
        <v>5014281434</v>
      </c>
      <c r="G1644" s="276">
        <v>45617</v>
      </c>
      <c r="H1644" s="5">
        <v>20241111591931</v>
      </c>
      <c r="I1644">
        <v>3.048</v>
      </c>
      <c r="J1644" s="289" t="s">
        <v>401</v>
      </c>
      <c r="K1644" s="289" t="s">
        <v>4196</v>
      </c>
      <c r="L1644" s="289" t="s">
        <v>275</v>
      </c>
      <c r="M1644" s="289" t="s">
        <v>4197</v>
      </c>
      <c r="N1644" s="289" t="s">
        <v>2533</v>
      </c>
      <c r="O1644" s="289" t="s">
        <v>3332</v>
      </c>
      <c r="P1644" s="289">
        <f>VLOOKUP(CAT_Details[[#This Row],[Delivery Bp Customer Code]],Table6[],2,0)</f>
        <v>3402</v>
      </c>
    </row>
    <row r="1645" spans="1:16" x14ac:dyDescent="0.25">
      <c r="A1645" s="289" t="s">
        <v>3329</v>
      </c>
      <c r="B1645">
        <v>1</v>
      </c>
      <c r="C1645">
        <v>165</v>
      </c>
      <c r="D1645">
        <v>0.4</v>
      </c>
      <c r="E1645" s="289" t="s">
        <v>4198</v>
      </c>
      <c r="F1645">
        <v>5014295914</v>
      </c>
      <c r="G1645" s="276">
        <v>45617</v>
      </c>
      <c r="H1645" s="5">
        <v>20241112592744</v>
      </c>
      <c r="I1645">
        <v>1.248</v>
      </c>
      <c r="J1645" s="289" t="s">
        <v>294</v>
      </c>
      <c r="K1645" s="289" t="s">
        <v>4199</v>
      </c>
      <c r="L1645" s="289" t="s">
        <v>275</v>
      </c>
      <c r="M1645" s="289" t="s">
        <v>4200</v>
      </c>
      <c r="N1645" s="289" t="s">
        <v>555</v>
      </c>
      <c r="O1645" s="289" t="s">
        <v>3332</v>
      </c>
      <c r="P1645" s="289">
        <f>VLOOKUP(CAT_Details[[#This Row],[Delivery Bp Customer Code]],Table6[],2,0)</f>
        <v>3402</v>
      </c>
    </row>
    <row r="1646" spans="1:16" x14ac:dyDescent="0.25">
      <c r="A1646" s="289" t="s">
        <v>3329</v>
      </c>
      <c r="B1646">
        <v>24</v>
      </c>
      <c r="C1646">
        <v>1680</v>
      </c>
      <c r="D1646">
        <v>12</v>
      </c>
      <c r="E1646" s="289" t="s">
        <v>4201</v>
      </c>
      <c r="F1646">
        <v>5014296199</v>
      </c>
      <c r="G1646" s="276">
        <v>45617</v>
      </c>
      <c r="H1646">
        <v>20241107590425</v>
      </c>
      <c r="I1646">
        <v>27.36</v>
      </c>
      <c r="J1646" s="289" t="s">
        <v>324</v>
      </c>
      <c r="K1646" s="289" t="s">
        <v>4202</v>
      </c>
      <c r="L1646" s="289" t="s">
        <v>275</v>
      </c>
      <c r="M1646" s="289" t="s">
        <v>4203</v>
      </c>
      <c r="N1646" s="289" t="s">
        <v>4100</v>
      </c>
      <c r="O1646" s="289" t="s">
        <v>3332</v>
      </c>
      <c r="P1646" s="289">
        <f>VLOOKUP(CAT_Details[[#This Row],[Delivery Bp Customer Code]],Table6[],2,0)</f>
        <v>3402</v>
      </c>
    </row>
    <row r="1647" spans="1:16" x14ac:dyDescent="0.25">
      <c r="A1647" s="289" t="s">
        <v>3329</v>
      </c>
      <c r="B1647">
        <v>2</v>
      </c>
      <c r="C1647">
        <v>91</v>
      </c>
      <c r="D1647">
        <v>0.4</v>
      </c>
      <c r="E1647" s="289" t="s">
        <v>4204</v>
      </c>
      <c r="F1647">
        <v>5014309722</v>
      </c>
      <c r="G1647" s="276">
        <v>45617</v>
      </c>
      <c r="H1647">
        <v>20241112592873</v>
      </c>
      <c r="I1647">
        <v>0.6</v>
      </c>
      <c r="J1647" s="289" t="s">
        <v>350</v>
      </c>
      <c r="K1647" s="289" t="s">
        <v>4205</v>
      </c>
      <c r="L1647" s="289" t="s">
        <v>275</v>
      </c>
      <c r="M1647" s="289" t="s">
        <v>3877</v>
      </c>
      <c r="N1647" s="289" t="s">
        <v>3661</v>
      </c>
      <c r="O1647" s="289" t="s">
        <v>3332</v>
      </c>
      <c r="P1647" s="289">
        <f>VLOOKUP(CAT_Details[[#This Row],[Delivery Bp Customer Code]],Table6[],2,0)</f>
        <v>3402</v>
      </c>
    </row>
    <row r="1648" spans="1:16" x14ac:dyDescent="0.25">
      <c r="A1648" s="289" t="s">
        <v>3329</v>
      </c>
      <c r="B1648">
        <v>9</v>
      </c>
      <c r="C1648">
        <v>1110</v>
      </c>
      <c r="D1648">
        <v>4.3</v>
      </c>
      <c r="E1648" s="289" t="s">
        <v>4206</v>
      </c>
      <c r="F1648">
        <v>5014309834</v>
      </c>
      <c r="G1648" s="276">
        <v>45617</v>
      </c>
      <c r="H1648">
        <v>20241113594236</v>
      </c>
      <c r="I1648">
        <v>7.8239999999999998</v>
      </c>
      <c r="J1648" s="289" t="s">
        <v>350</v>
      </c>
      <c r="K1648" s="289" t="s">
        <v>4207</v>
      </c>
      <c r="L1648" s="289" t="s">
        <v>275</v>
      </c>
      <c r="M1648" s="289" t="s">
        <v>3877</v>
      </c>
      <c r="N1648" s="289" t="s">
        <v>3749</v>
      </c>
      <c r="O1648" s="289" t="s">
        <v>3332</v>
      </c>
      <c r="P1648" s="289">
        <f>VLOOKUP(CAT_Details[[#This Row],[Delivery Bp Customer Code]],Table6[],2,0)</f>
        <v>3402</v>
      </c>
    </row>
    <row r="1649" spans="1:16" x14ac:dyDescent="0.25">
      <c r="A1649" s="289" t="s">
        <v>3329</v>
      </c>
      <c r="B1649">
        <v>2</v>
      </c>
      <c r="C1649">
        <v>211</v>
      </c>
      <c r="D1649">
        <v>0.8</v>
      </c>
      <c r="E1649" s="289" t="s">
        <v>4170</v>
      </c>
      <c r="F1649">
        <v>5014309907</v>
      </c>
      <c r="G1649" s="276">
        <v>45617</v>
      </c>
      <c r="H1649">
        <v>20241113594232</v>
      </c>
      <c r="I1649">
        <v>1.8340000000000001</v>
      </c>
      <c r="J1649" s="289" t="s">
        <v>350</v>
      </c>
      <c r="K1649" s="289" t="s">
        <v>4208</v>
      </c>
      <c r="L1649" s="289" t="s">
        <v>275</v>
      </c>
      <c r="M1649" s="289" t="s">
        <v>3944</v>
      </c>
      <c r="N1649" s="289" t="s">
        <v>1631</v>
      </c>
      <c r="O1649" s="289" t="s">
        <v>3332</v>
      </c>
      <c r="P1649" s="289">
        <f>VLOOKUP(CAT_Details[[#This Row],[Delivery Bp Customer Code]],Table6[],2,0)</f>
        <v>3402</v>
      </c>
    </row>
    <row r="1650" spans="1:16" x14ac:dyDescent="0.25">
      <c r="A1650" s="289" t="s">
        <v>3329</v>
      </c>
      <c r="B1650">
        <v>5</v>
      </c>
      <c r="C1650">
        <v>587</v>
      </c>
      <c r="D1650">
        <v>2</v>
      </c>
      <c r="E1650" s="289" t="s">
        <v>4170</v>
      </c>
      <c r="F1650">
        <v>5014309926</v>
      </c>
      <c r="G1650" s="276">
        <v>45617</v>
      </c>
      <c r="H1650" s="5">
        <v>20241112592468</v>
      </c>
      <c r="I1650">
        <v>4.7039999999999997</v>
      </c>
      <c r="J1650" s="289" t="s">
        <v>350</v>
      </c>
      <c r="K1650" s="289" t="s">
        <v>4209</v>
      </c>
      <c r="L1650" s="289" t="s">
        <v>275</v>
      </c>
      <c r="M1650" s="289" t="s">
        <v>3944</v>
      </c>
      <c r="N1650" s="289" t="s">
        <v>1631</v>
      </c>
      <c r="O1650" s="289" t="s">
        <v>3332</v>
      </c>
      <c r="P1650" s="289">
        <f>VLOOKUP(CAT_Details[[#This Row],[Delivery Bp Customer Code]],Table6[],2,0)</f>
        <v>3402</v>
      </c>
    </row>
    <row r="1651" spans="1:16" x14ac:dyDescent="0.25">
      <c r="A1651" s="289" t="s">
        <v>3329</v>
      </c>
      <c r="B1651">
        <v>41</v>
      </c>
      <c r="C1651">
        <v>403</v>
      </c>
      <c r="D1651">
        <v>2.5</v>
      </c>
      <c r="E1651" s="289" t="s">
        <v>4210</v>
      </c>
      <c r="F1651">
        <v>5014309972</v>
      </c>
      <c r="G1651" s="276">
        <v>45617</v>
      </c>
      <c r="H1651">
        <v>20241114594779</v>
      </c>
      <c r="I1651">
        <v>1.488</v>
      </c>
      <c r="J1651" s="289" t="s">
        <v>350</v>
      </c>
      <c r="K1651" s="289" t="s">
        <v>4211</v>
      </c>
      <c r="L1651" s="289" t="s">
        <v>275</v>
      </c>
      <c r="M1651" s="289" t="s">
        <v>3877</v>
      </c>
      <c r="N1651" s="289" t="s">
        <v>446</v>
      </c>
      <c r="O1651" s="289" t="s">
        <v>3332</v>
      </c>
      <c r="P1651" s="289">
        <f>VLOOKUP(CAT_Details[[#This Row],[Delivery Bp Customer Code]],Table6[],2,0)</f>
        <v>3402</v>
      </c>
    </row>
    <row r="1652" spans="1:16" x14ac:dyDescent="0.25">
      <c r="A1652" s="289" t="s">
        <v>3329</v>
      </c>
      <c r="B1652">
        <v>2</v>
      </c>
      <c r="C1652">
        <v>30.8</v>
      </c>
      <c r="D1652">
        <v>0.22</v>
      </c>
      <c r="E1652" s="289" t="s">
        <v>4172</v>
      </c>
      <c r="F1652">
        <v>5014309993</v>
      </c>
      <c r="G1652" s="276">
        <v>45617</v>
      </c>
      <c r="H1652">
        <v>20241112592548</v>
      </c>
      <c r="I1652">
        <v>0.16900000000000001</v>
      </c>
      <c r="J1652" s="289" t="s">
        <v>350</v>
      </c>
      <c r="K1652" s="289" t="s">
        <v>4212</v>
      </c>
      <c r="L1652" s="289" t="s">
        <v>275</v>
      </c>
      <c r="M1652" s="289" t="s">
        <v>3877</v>
      </c>
      <c r="N1652" s="289" t="s">
        <v>3173</v>
      </c>
      <c r="O1652" s="289" t="s">
        <v>3332</v>
      </c>
      <c r="P1652" s="289">
        <f>VLOOKUP(CAT_Details[[#This Row],[Delivery Bp Customer Code]],Table6[],2,0)</f>
        <v>3402</v>
      </c>
    </row>
    <row r="1653" spans="1:16" x14ac:dyDescent="0.25">
      <c r="A1653" s="289" t="s">
        <v>3329</v>
      </c>
      <c r="B1653">
        <v>12</v>
      </c>
      <c r="C1653">
        <v>5559.92</v>
      </c>
      <c r="D1653">
        <v>4.8</v>
      </c>
      <c r="E1653" s="289" t="s">
        <v>4213</v>
      </c>
      <c r="F1653">
        <v>5014310023</v>
      </c>
      <c r="G1653" s="276">
        <v>45617</v>
      </c>
      <c r="H1653">
        <v>20241113594191</v>
      </c>
      <c r="I1653">
        <v>6.9119999999999999</v>
      </c>
      <c r="J1653" s="289" t="s">
        <v>350</v>
      </c>
      <c r="K1653" s="289" t="s">
        <v>4214</v>
      </c>
      <c r="L1653" s="289" t="s">
        <v>275</v>
      </c>
      <c r="M1653" s="289" t="s">
        <v>3877</v>
      </c>
      <c r="N1653" s="289" t="s">
        <v>3793</v>
      </c>
      <c r="O1653" s="289" t="s">
        <v>3332</v>
      </c>
      <c r="P1653" s="289">
        <f>VLOOKUP(CAT_Details[[#This Row],[Delivery Bp Customer Code]],Table6[],2,0)</f>
        <v>3402</v>
      </c>
    </row>
    <row r="1654" spans="1:16" x14ac:dyDescent="0.25">
      <c r="A1654" s="289" t="s">
        <v>3329</v>
      </c>
      <c r="B1654">
        <v>3</v>
      </c>
      <c r="C1654">
        <v>249</v>
      </c>
      <c r="D1654">
        <v>1.41</v>
      </c>
      <c r="E1654" s="289" t="s">
        <v>4215</v>
      </c>
      <c r="F1654">
        <v>5014341174</v>
      </c>
      <c r="G1654" s="276">
        <v>45617</v>
      </c>
      <c r="H1654">
        <v>20241118596855</v>
      </c>
      <c r="I1654">
        <v>3.742</v>
      </c>
      <c r="J1654" s="289" t="s">
        <v>273</v>
      </c>
      <c r="K1654" s="289" t="s">
        <v>4216</v>
      </c>
      <c r="L1654" s="289" t="s">
        <v>275</v>
      </c>
      <c r="M1654" s="289" t="s">
        <v>4064</v>
      </c>
      <c r="N1654" s="289" t="s">
        <v>519</v>
      </c>
      <c r="O1654" s="289" t="s">
        <v>3332</v>
      </c>
      <c r="P1654" s="289">
        <f>VLOOKUP(CAT_Details[[#This Row],[Delivery Bp Customer Code]],Table6[],2,0)</f>
        <v>3402</v>
      </c>
    </row>
    <row r="1655" spans="1:16" x14ac:dyDescent="0.25">
      <c r="A1655" s="289" t="s">
        <v>76</v>
      </c>
      <c r="B1655">
        <v>1</v>
      </c>
      <c r="C1655">
        <v>130</v>
      </c>
      <c r="D1655">
        <v>0.4</v>
      </c>
      <c r="E1655" s="289" t="s">
        <v>4217</v>
      </c>
      <c r="F1655">
        <v>5014281350</v>
      </c>
      <c r="G1655" s="276">
        <v>45617</v>
      </c>
      <c r="H1655">
        <v>20241112592607</v>
      </c>
      <c r="I1655">
        <v>0.96</v>
      </c>
      <c r="J1655" s="289" t="s">
        <v>401</v>
      </c>
      <c r="K1655" s="289" t="s">
        <v>4218</v>
      </c>
      <c r="L1655" s="289" t="s">
        <v>275</v>
      </c>
      <c r="M1655" s="289" t="s">
        <v>4219</v>
      </c>
      <c r="N1655" s="289" t="s">
        <v>673</v>
      </c>
      <c r="O1655" s="289" t="s">
        <v>748</v>
      </c>
      <c r="P1655" s="289" t="str">
        <f>VLOOKUP(CAT_Details[[#This Row],[Delivery Bp Customer Code]],Table6[],2,0)</f>
        <v>No Loc</v>
      </c>
    </row>
    <row r="1656" spans="1:16" x14ac:dyDescent="0.25">
      <c r="A1656" s="289" t="s">
        <v>76</v>
      </c>
      <c r="B1656">
        <v>1</v>
      </c>
      <c r="C1656">
        <v>330</v>
      </c>
      <c r="D1656">
        <v>0.4</v>
      </c>
      <c r="E1656" s="289" t="s">
        <v>4220</v>
      </c>
      <c r="F1656">
        <v>5014281465</v>
      </c>
      <c r="G1656" s="276">
        <v>45617</v>
      </c>
      <c r="H1656">
        <v>20241112592612</v>
      </c>
      <c r="I1656">
        <v>0.96</v>
      </c>
      <c r="J1656" s="289" t="s">
        <v>401</v>
      </c>
      <c r="K1656" s="289" t="s">
        <v>4221</v>
      </c>
      <c r="L1656" s="289" t="s">
        <v>275</v>
      </c>
      <c r="M1656" s="289" t="s">
        <v>4219</v>
      </c>
      <c r="N1656" s="289" t="s">
        <v>404</v>
      </c>
      <c r="O1656" s="289" t="s">
        <v>748</v>
      </c>
      <c r="P1656" s="289" t="str">
        <f>VLOOKUP(CAT_Details[[#This Row],[Delivery Bp Customer Code]],Table6[],2,0)</f>
        <v>No Loc</v>
      </c>
    </row>
    <row r="1657" spans="1:16" x14ac:dyDescent="0.25">
      <c r="A1657" s="289" t="s">
        <v>76</v>
      </c>
      <c r="B1657">
        <v>2</v>
      </c>
      <c r="C1657">
        <v>26</v>
      </c>
      <c r="D1657">
        <v>0.8</v>
      </c>
      <c r="E1657" s="289" t="s">
        <v>4222</v>
      </c>
      <c r="F1657">
        <v>5014281491</v>
      </c>
      <c r="G1657" s="276">
        <v>45617</v>
      </c>
      <c r="H1657" s="5">
        <v>20241112592458</v>
      </c>
      <c r="I1657">
        <v>0.96</v>
      </c>
      <c r="J1657" s="289" t="s">
        <v>383</v>
      </c>
      <c r="K1657" s="289" t="s">
        <v>4223</v>
      </c>
      <c r="L1657" s="289" t="s">
        <v>275</v>
      </c>
      <c r="M1657" s="289" t="s">
        <v>4224</v>
      </c>
      <c r="N1657" s="289" t="s">
        <v>609</v>
      </c>
      <c r="O1657" s="289" t="s">
        <v>748</v>
      </c>
      <c r="P1657" s="289" t="str">
        <f>VLOOKUP(CAT_Details[[#This Row],[Delivery Bp Customer Code]],Table6[],2,0)</f>
        <v>No Loc</v>
      </c>
    </row>
    <row r="1658" spans="1:16" x14ac:dyDescent="0.25">
      <c r="A1658" s="289" t="s">
        <v>76</v>
      </c>
      <c r="B1658">
        <v>1</v>
      </c>
      <c r="C1658">
        <v>213</v>
      </c>
      <c r="D1658">
        <v>0.4</v>
      </c>
      <c r="E1658" s="289" t="s">
        <v>4225</v>
      </c>
      <c r="F1658">
        <v>5014296202</v>
      </c>
      <c r="G1658" s="276">
        <v>45617</v>
      </c>
      <c r="H1658">
        <v>20241112593164</v>
      </c>
      <c r="I1658">
        <v>0.96</v>
      </c>
      <c r="J1658" s="289" t="s">
        <v>294</v>
      </c>
      <c r="K1658" s="289" t="s">
        <v>4226</v>
      </c>
      <c r="L1658" s="289" t="s">
        <v>275</v>
      </c>
      <c r="M1658" s="289" t="s">
        <v>4227</v>
      </c>
      <c r="N1658" s="289" t="s">
        <v>1270</v>
      </c>
      <c r="O1658" s="289" t="s">
        <v>748</v>
      </c>
      <c r="P1658" s="289" t="str">
        <f>VLOOKUP(CAT_Details[[#This Row],[Delivery Bp Customer Code]],Table6[],2,0)</f>
        <v>No Loc</v>
      </c>
    </row>
    <row r="1659" spans="1:16" x14ac:dyDescent="0.25">
      <c r="A1659" s="289" t="s">
        <v>285</v>
      </c>
      <c r="B1659">
        <v>1</v>
      </c>
      <c r="C1659">
        <v>20</v>
      </c>
      <c r="D1659">
        <v>0.17</v>
      </c>
      <c r="E1659" s="289" t="s">
        <v>4228</v>
      </c>
      <c r="F1659">
        <v>5014266290</v>
      </c>
      <c r="G1659" s="276">
        <v>45617</v>
      </c>
      <c r="H1659">
        <v>20241107590457</v>
      </c>
      <c r="I1659">
        <v>0.12</v>
      </c>
      <c r="J1659" s="289" t="s">
        <v>756</v>
      </c>
      <c r="K1659" s="289" t="s">
        <v>4229</v>
      </c>
      <c r="L1659" s="289" t="s">
        <v>275</v>
      </c>
      <c r="M1659" s="289" t="s">
        <v>4230</v>
      </c>
      <c r="N1659" s="289" t="s">
        <v>1358</v>
      </c>
      <c r="O1659" s="289" t="s">
        <v>291</v>
      </c>
      <c r="P1659" s="289" t="str">
        <f>VLOOKUP(CAT_Details[[#This Row],[Delivery Bp Customer Code]],Table6[],2,0)</f>
        <v>DX01-L5</v>
      </c>
    </row>
    <row r="1660" spans="1:16" x14ac:dyDescent="0.25">
      <c r="A1660" s="289" t="s">
        <v>285</v>
      </c>
      <c r="B1660">
        <v>1</v>
      </c>
      <c r="C1660">
        <v>17</v>
      </c>
      <c r="D1660">
        <v>0.17</v>
      </c>
      <c r="E1660" s="289" t="s">
        <v>4228</v>
      </c>
      <c r="F1660">
        <v>5014266309</v>
      </c>
      <c r="G1660" s="276">
        <v>45617</v>
      </c>
      <c r="H1660">
        <v>20241107590464</v>
      </c>
      <c r="I1660">
        <v>0.12</v>
      </c>
      <c r="J1660" s="289" t="s">
        <v>756</v>
      </c>
      <c r="K1660" s="289" t="s">
        <v>4231</v>
      </c>
      <c r="L1660" s="289" t="s">
        <v>275</v>
      </c>
      <c r="M1660" s="289" t="s">
        <v>4230</v>
      </c>
      <c r="N1660" s="289" t="s">
        <v>1358</v>
      </c>
      <c r="O1660" s="289" t="s">
        <v>291</v>
      </c>
      <c r="P1660" s="289" t="str">
        <f>VLOOKUP(CAT_Details[[#This Row],[Delivery Bp Customer Code]],Table6[],2,0)</f>
        <v>DX01-L5</v>
      </c>
    </row>
    <row r="1661" spans="1:16" x14ac:dyDescent="0.25">
      <c r="A1661" s="289" t="s">
        <v>285</v>
      </c>
      <c r="B1661">
        <v>23</v>
      </c>
      <c r="C1661">
        <v>10080</v>
      </c>
      <c r="D1661">
        <v>9.1999999999999993</v>
      </c>
      <c r="E1661" s="289" t="s">
        <v>4232</v>
      </c>
      <c r="F1661">
        <v>5014281362</v>
      </c>
      <c r="G1661" s="276">
        <v>45617</v>
      </c>
      <c r="H1661">
        <v>20241107590344</v>
      </c>
      <c r="I1661">
        <v>22.08</v>
      </c>
      <c r="J1661" s="289" t="s">
        <v>383</v>
      </c>
      <c r="K1661" s="289" t="s">
        <v>4233</v>
      </c>
      <c r="L1661" s="289" t="s">
        <v>275</v>
      </c>
      <c r="M1661" s="289" t="s">
        <v>4224</v>
      </c>
      <c r="N1661" s="289" t="s">
        <v>386</v>
      </c>
      <c r="O1661" s="289" t="s">
        <v>291</v>
      </c>
      <c r="P1661" s="289" t="str">
        <f>VLOOKUP(CAT_Details[[#This Row],[Delivery Bp Customer Code]],Table6[],2,0)</f>
        <v>DX01-L5</v>
      </c>
    </row>
    <row r="1662" spans="1:16" x14ac:dyDescent="0.25">
      <c r="A1662" s="289" t="s">
        <v>285</v>
      </c>
      <c r="B1662">
        <v>1</v>
      </c>
      <c r="C1662">
        <v>319</v>
      </c>
      <c r="D1662">
        <v>0.4</v>
      </c>
      <c r="E1662" s="289" t="s">
        <v>4220</v>
      </c>
      <c r="F1662">
        <v>5014281466</v>
      </c>
      <c r="G1662" s="276">
        <v>45617</v>
      </c>
      <c r="H1662">
        <v>20241112592628</v>
      </c>
      <c r="I1662">
        <v>0.96</v>
      </c>
      <c r="J1662" s="289" t="s">
        <v>401</v>
      </c>
      <c r="K1662" s="289" t="s">
        <v>4234</v>
      </c>
      <c r="L1662" s="289" t="s">
        <v>275</v>
      </c>
      <c r="M1662" s="289" t="s">
        <v>4219</v>
      </c>
      <c r="N1662" s="289" t="s">
        <v>404</v>
      </c>
      <c r="O1662" s="289" t="s">
        <v>291</v>
      </c>
      <c r="P1662" s="289" t="str">
        <f>VLOOKUP(CAT_Details[[#This Row],[Delivery Bp Customer Code]],Table6[],2,0)</f>
        <v>DX01-L5</v>
      </c>
    </row>
    <row r="1663" spans="1:16" x14ac:dyDescent="0.25">
      <c r="A1663" s="289" t="s">
        <v>285</v>
      </c>
      <c r="B1663">
        <v>1</v>
      </c>
      <c r="C1663">
        <v>52</v>
      </c>
      <c r="D1663">
        <v>0.2</v>
      </c>
      <c r="E1663" s="289" t="s">
        <v>4144</v>
      </c>
      <c r="F1663">
        <v>5014281641</v>
      </c>
      <c r="G1663" s="276">
        <v>45617</v>
      </c>
      <c r="H1663">
        <v>20241111592117</v>
      </c>
      <c r="I1663">
        <v>0.192</v>
      </c>
      <c r="J1663" s="289" t="s">
        <v>324</v>
      </c>
      <c r="K1663" s="289" t="s">
        <v>4235</v>
      </c>
      <c r="L1663" s="289" t="s">
        <v>275</v>
      </c>
      <c r="M1663" s="289" t="s">
        <v>4119</v>
      </c>
      <c r="N1663" s="289" t="s">
        <v>399</v>
      </c>
      <c r="O1663" s="289" t="s">
        <v>291</v>
      </c>
      <c r="P1663" s="289" t="str">
        <f>VLOOKUP(CAT_Details[[#This Row],[Delivery Bp Customer Code]],Table6[],2,0)</f>
        <v>DX01-L5</v>
      </c>
    </row>
    <row r="1664" spans="1:16" x14ac:dyDescent="0.25">
      <c r="A1664" s="289" t="s">
        <v>285</v>
      </c>
      <c r="B1664">
        <v>4</v>
      </c>
      <c r="C1664">
        <v>1560</v>
      </c>
      <c r="D1664">
        <v>1.6</v>
      </c>
      <c r="E1664" s="289" t="s">
        <v>4236</v>
      </c>
      <c r="F1664">
        <v>5014296002</v>
      </c>
      <c r="G1664" s="276">
        <v>45617</v>
      </c>
      <c r="H1664">
        <v>20241112593103</v>
      </c>
      <c r="I1664">
        <v>3.84</v>
      </c>
      <c r="J1664" s="289" t="s">
        <v>294</v>
      </c>
      <c r="K1664" s="289" t="s">
        <v>4237</v>
      </c>
      <c r="L1664" s="289" t="s">
        <v>275</v>
      </c>
      <c r="M1664" s="289" t="s">
        <v>4227</v>
      </c>
      <c r="N1664" s="289" t="s">
        <v>297</v>
      </c>
      <c r="O1664" s="289" t="s">
        <v>291</v>
      </c>
      <c r="P1664" s="289" t="str">
        <f>VLOOKUP(CAT_Details[[#This Row],[Delivery Bp Customer Code]],Table6[],2,0)</f>
        <v>DX01-L5</v>
      </c>
    </row>
    <row r="1665" spans="1:16" x14ac:dyDescent="0.25">
      <c r="A1665" s="289" t="s">
        <v>285</v>
      </c>
      <c r="B1665">
        <v>4</v>
      </c>
      <c r="C1665">
        <v>1259</v>
      </c>
      <c r="D1665">
        <v>1.6</v>
      </c>
      <c r="E1665" s="289" t="s">
        <v>4238</v>
      </c>
      <c r="F1665">
        <v>5014296059</v>
      </c>
      <c r="G1665" s="276">
        <v>45617</v>
      </c>
      <c r="H1665">
        <v>20241111592208</v>
      </c>
      <c r="I1665">
        <v>1.728</v>
      </c>
      <c r="J1665" s="289" t="s">
        <v>287</v>
      </c>
      <c r="K1665" s="289" t="s">
        <v>4239</v>
      </c>
      <c r="L1665" s="289" t="s">
        <v>275</v>
      </c>
      <c r="M1665" s="289" t="s">
        <v>4240</v>
      </c>
      <c r="N1665" s="289" t="s">
        <v>516</v>
      </c>
      <c r="O1665" s="289" t="s">
        <v>291</v>
      </c>
      <c r="P1665" s="289" t="str">
        <f>VLOOKUP(CAT_Details[[#This Row],[Delivery Bp Customer Code]],Table6[],2,0)</f>
        <v>DX01-L5</v>
      </c>
    </row>
    <row r="1666" spans="1:16" x14ac:dyDescent="0.25">
      <c r="A1666" s="289" t="s">
        <v>285</v>
      </c>
      <c r="B1666">
        <v>60</v>
      </c>
      <c r="C1666">
        <v>8127</v>
      </c>
      <c r="D1666">
        <v>12.82</v>
      </c>
      <c r="E1666" s="289" t="s">
        <v>4241</v>
      </c>
      <c r="F1666">
        <v>5014296092</v>
      </c>
      <c r="G1666" s="276">
        <v>45617</v>
      </c>
      <c r="H1666">
        <v>20241111592244</v>
      </c>
      <c r="I1666">
        <v>25.419</v>
      </c>
      <c r="J1666" s="289" t="s">
        <v>324</v>
      </c>
      <c r="K1666" s="289" t="s">
        <v>4242</v>
      </c>
      <c r="L1666" s="289" t="s">
        <v>275</v>
      </c>
      <c r="M1666" s="289" t="s">
        <v>4119</v>
      </c>
      <c r="N1666" s="289" t="s">
        <v>508</v>
      </c>
      <c r="O1666" s="289" t="s">
        <v>291</v>
      </c>
      <c r="P1666" s="289" t="str">
        <f>VLOOKUP(CAT_Details[[#This Row],[Delivery Bp Customer Code]],Table6[],2,0)</f>
        <v>DX01-L5</v>
      </c>
    </row>
    <row r="1667" spans="1:16" x14ac:dyDescent="0.25">
      <c r="A1667" s="289" t="s">
        <v>285</v>
      </c>
      <c r="B1667">
        <v>9</v>
      </c>
      <c r="C1667">
        <v>792</v>
      </c>
      <c r="D1667">
        <v>3.6</v>
      </c>
      <c r="E1667" s="289" t="s">
        <v>4243</v>
      </c>
      <c r="F1667">
        <v>5014309827</v>
      </c>
      <c r="G1667" s="276">
        <v>45617</v>
      </c>
      <c r="H1667">
        <v>20241113593618</v>
      </c>
      <c r="I1667">
        <v>8.64</v>
      </c>
      <c r="J1667" s="289" t="s">
        <v>350</v>
      </c>
      <c r="K1667" s="289" t="s">
        <v>4244</v>
      </c>
      <c r="L1667" s="289" t="s">
        <v>275</v>
      </c>
      <c r="M1667" s="289" t="s">
        <v>3944</v>
      </c>
      <c r="N1667" s="289" t="s">
        <v>462</v>
      </c>
      <c r="O1667" s="289" t="s">
        <v>291</v>
      </c>
      <c r="P1667" s="289" t="str">
        <f>VLOOKUP(CAT_Details[[#This Row],[Delivery Bp Customer Code]],Table6[],2,0)</f>
        <v>DX01-L5</v>
      </c>
    </row>
    <row r="1668" spans="1:16" x14ac:dyDescent="0.25">
      <c r="A1668" s="289" t="s">
        <v>285</v>
      </c>
      <c r="B1668">
        <v>9</v>
      </c>
      <c r="C1668">
        <v>792</v>
      </c>
      <c r="D1668">
        <v>3.6</v>
      </c>
      <c r="E1668" s="289" t="s">
        <v>4243</v>
      </c>
      <c r="F1668">
        <v>5014309832</v>
      </c>
      <c r="G1668" s="276">
        <v>45617</v>
      </c>
      <c r="H1668" s="5">
        <v>20241113593620</v>
      </c>
      <c r="I1668">
        <v>8.64</v>
      </c>
      <c r="J1668" s="289" t="s">
        <v>350</v>
      </c>
      <c r="K1668" s="289" t="s">
        <v>4245</v>
      </c>
      <c r="L1668" s="289" t="s">
        <v>275</v>
      </c>
      <c r="M1668" s="289" t="s">
        <v>4104</v>
      </c>
      <c r="N1668" s="289" t="s">
        <v>462</v>
      </c>
      <c r="O1668" s="289" t="s">
        <v>291</v>
      </c>
      <c r="P1668" s="289" t="str">
        <f>VLOOKUP(CAT_Details[[#This Row],[Delivery Bp Customer Code]],Table6[],2,0)</f>
        <v>DX01-L5</v>
      </c>
    </row>
    <row r="1669" spans="1:16" x14ac:dyDescent="0.25">
      <c r="A1669" s="289" t="s">
        <v>285</v>
      </c>
      <c r="B1669">
        <v>5</v>
      </c>
      <c r="C1669">
        <v>852</v>
      </c>
      <c r="D1669">
        <v>2</v>
      </c>
      <c r="E1669" s="289" t="s">
        <v>4246</v>
      </c>
      <c r="F1669">
        <v>5014325702</v>
      </c>
      <c r="G1669" s="276">
        <v>45617</v>
      </c>
      <c r="H1669">
        <v>20241115596027</v>
      </c>
      <c r="I1669">
        <v>3.9260000000000002</v>
      </c>
      <c r="J1669" s="289" t="s">
        <v>287</v>
      </c>
      <c r="K1669" s="289" t="s">
        <v>4247</v>
      </c>
      <c r="L1669" s="289" t="s">
        <v>275</v>
      </c>
      <c r="M1669" s="289" t="s">
        <v>4248</v>
      </c>
      <c r="N1669" s="289" t="s">
        <v>814</v>
      </c>
      <c r="O1669" s="289" t="s">
        <v>291</v>
      </c>
      <c r="P1669" s="289" t="str">
        <f>VLOOKUP(CAT_Details[[#This Row],[Delivery Bp Customer Code]],Table6[],2,0)</f>
        <v>DX01-L5</v>
      </c>
    </row>
    <row r="1670" spans="1:16" x14ac:dyDescent="0.25">
      <c r="A1670" s="289" t="s">
        <v>521</v>
      </c>
      <c r="B1670">
        <v>9</v>
      </c>
      <c r="C1670">
        <v>252</v>
      </c>
      <c r="D1670">
        <v>3.6</v>
      </c>
      <c r="E1670" s="289" t="s">
        <v>4222</v>
      </c>
      <c r="F1670">
        <v>5014281508</v>
      </c>
      <c r="G1670" s="276">
        <v>45617</v>
      </c>
      <c r="H1670" s="5">
        <v>20241112592460</v>
      </c>
      <c r="I1670">
        <v>4.32</v>
      </c>
      <c r="J1670" s="289" t="s">
        <v>383</v>
      </c>
      <c r="K1670" s="289" t="s">
        <v>4249</v>
      </c>
      <c r="L1670" s="289" t="s">
        <v>275</v>
      </c>
      <c r="M1670" s="289" t="s">
        <v>4224</v>
      </c>
      <c r="N1670" s="289" t="s">
        <v>609</v>
      </c>
      <c r="O1670" s="289" t="s">
        <v>525</v>
      </c>
      <c r="P1670" s="289" t="str">
        <f>VLOOKUP(CAT_Details[[#This Row],[Delivery Bp Customer Code]],Table6[],2,0)</f>
        <v>No Loc</v>
      </c>
    </row>
    <row r="1671" spans="1:16" x14ac:dyDescent="0.25">
      <c r="A1671" s="289" t="s">
        <v>521</v>
      </c>
      <c r="B1671">
        <v>2</v>
      </c>
      <c r="C1671">
        <v>1647</v>
      </c>
      <c r="D1671">
        <v>0.92</v>
      </c>
      <c r="E1671" s="289" t="s">
        <v>4250</v>
      </c>
      <c r="F1671">
        <v>5014296101</v>
      </c>
      <c r="G1671" s="276">
        <v>45617</v>
      </c>
      <c r="H1671" s="5">
        <v>20241112592992</v>
      </c>
      <c r="I1671">
        <v>2.2909999999999999</v>
      </c>
      <c r="J1671" s="289" t="s">
        <v>294</v>
      </c>
      <c r="K1671" s="289" t="s">
        <v>4251</v>
      </c>
      <c r="L1671" s="289" t="s">
        <v>275</v>
      </c>
      <c r="M1671" s="289" t="s">
        <v>4227</v>
      </c>
      <c r="N1671" s="289" t="s">
        <v>606</v>
      </c>
      <c r="O1671" s="289" t="s">
        <v>525</v>
      </c>
      <c r="P1671" s="289" t="str">
        <f>VLOOKUP(CAT_Details[[#This Row],[Delivery Bp Customer Code]],Table6[],2,0)</f>
        <v>No Loc</v>
      </c>
    </row>
    <row r="1672" spans="1:16" x14ac:dyDescent="0.25">
      <c r="A1672" s="289" t="s">
        <v>521</v>
      </c>
      <c r="B1672">
        <v>14</v>
      </c>
      <c r="C1672">
        <v>4897.0600000000004</v>
      </c>
      <c r="D1672">
        <v>5.6</v>
      </c>
      <c r="E1672" s="289" t="s">
        <v>4252</v>
      </c>
      <c r="F1672">
        <v>5014309823</v>
      </c>
      <c r="G1672" s="276">
        <v>45617</v>
      </c>
      <c r="H1672" s="5">
        <v>20241114594657</v>
      </c>
      <c r="I1672">
        <v>4.8380000000000001</v>
      </c>
      <c r="J1672" s="289" t="s">
        <v>350</v>
      </c>
      <c r="K1672" s="289" t="s">
        <v>4253</v>
      </c>
      <c r="L1672" s="289" t="s">
        <v>275</v>
      </c>
      <c r="M1672" s="289" t="s">
        <v>3944</v>
      </c>
      <c r="N1672" s="289" t="s">
        <v>528</v>
      </c>
      <c r="O1672" s="289" t="s">
        <v>525</v>
      </c>
      <c r="P1672" s="289" t="str">
        <f>VLOOKUP(CAT_Details[[#This Row],[Delivery Bp Customer Code]],Table6[],2,0)</f>
        <v>No Loc</v>
      </c>
    </row>
    <row r="1673" spans="1:16" x14ac:dyDescent="0.25">
      <c r="A1673" s="289" t="s">
        <v>521</v>
      </c>
      <c r="B1673">
        <v>2</v>
      </c>
      <c r="C1673">
        <v>1460</v>
      </c>
      <c r="D1673">
        <v>0.8</v>
      </c>
      <c r="E1673" s="289" t="s">
        <v>4254</v>
      </c>
      <c r="F1673">
        <v>5014309870</v>
      </c>
      <c r="G1673" s="276">
        <v>45617</v>
      </c>
      <c r="H1673">
        <v>20241114594933</v>
      </c>
      <c r="I1673">
        <v>1.9970000000000001</v>
      </c>
      <c r="J1673" s="289" t="s">
        <v>350</v>
      </c>
      <c r="K1673" s="289" t="s">
        <v>4255</v>
      </c>
      <c r="L1673" s="289" t="s">
        <v>275</v>
      </c>
      <c r="M1673" s="289" t="s">
        <v>3944</v>
      </c>
      <c r="N1673" s="289" t="s">
        <v>524</v>
      </c>
      <c r="O1673" s="289" t="s">
        <v>525</v>
      </c>
      <c r="P1673" s="289" t="str">
        <f>VLOOKUP(CAT_Details[[#This Row],[Delivery Bp Customer Code]],Table6[],2,0)</f>
        <v>No Loc</v>
      </c>
    </row>
    <row r="1674" spans="1:16" x14ac:dyDescent="0.25">
      <c r="A1674" s="289" t="s">
        <v>272</v>
      </c>
      <c r="B1674">
        <v>1</v>
      </c>
      <c r="C1674">
        <v>44</v>
      </c>
      <c r="D1674">
        <v>0.4</v>
      </c>
      <c r="E1674" s="289" t="s">
        <v>4256</v>
      </c>
      <c r="F1674">
        <v>5014281115</v>
      </c>
      <c r="G1674" s="276">
        <v>45617</v>
      </c>
      <c r="H1674" s="5">
        <v>20241111591684</v>
      </c>
      <c r="I1674">
        <v>0.33600000000000002</v>
      </c>
      <c r="J1674" s="289" t="s">
        <v>383</v>
      </c>
      <c r="K1674" s="289" t="s">
        <v>4257</v>
      </c>
      <c r="L1674" s="289" t="s">
        <v>275</v>
      </c>
      <c r="M1674" s="289" t="s">
        <v>4224</v>
      </c>
      <c r="N1674" s="289" t="s">
        <v>3285</v>
      </c>
      <c r="O1674" s="289" t="s">
        <v>277</v>
      </c>
      <c r="P1674" s="289" t="str">
        <f>VLOOKUP(CAT_Details[[#This Row],[Delivery Bp Customer Code]],Table6[],2,0)</f>
        <v>U2-L5</v>
      </c>
    </row>
    <row r="1675" spans="1:16" x14ac:dyDescent="0.25">
      <c r="A1675" s="289" t="s">
        <v>272</v>
      </c>
      <c r="B1675">
        <v>1</v>
      </c>
      <c r="C1675">
        <v>45</v>
      </c>
      <c r="D1675">
        <v>0.2</v>
      </c>
      <c r="E1675" s="289" t="s">
        <v>4195</v>
      </c>
      <c r="F1675">
        <v>5014281433</v>
      </c>
      <c r="G1675" s="276">
        <v>45617</v>
      </c>
      <c r="H1675">
        <v>20241111591922</v>
      </c>
      <c r="I1675">
        <v>0.216</v>
      </c>
      <c r="J1675" s="289" t="s">
        <v>401</v>
      </c>
      <c r="K1675" s="289" t="s">
        <v>4258</v>
      </c>
      <c r="L1675" s="289" t="s">
        <v>275</v>
      </c>
      <c r="M1675" s="289" t="s">
        <v>4197</v>
      </c>
      <c r="N1675" s="289" t="s">
        <v>2533</v>
      </c>
      <c r="O1675" s="289" t="s">
        <v>277</v>
      </c>
      <c r="P1675" s="289" t="str">
        <f>VLOOKUP(CAT_Details[[#This Row],[Delivery Bp Customer Code]],Table6[],2,0)</f>
        <v>U2-L5</v>
      </c>
    </row>
    <row r="1676" spans="1:16" x14ac:dyDescent="0.25">
      <c r="A1676" s="289" t="s">
        <v>272</v>
      </c>
      <c r="B1676">
        <v>1</v>
      </c>
      <c r="C1676">
        <v>546</v>
      </c>
      <c r="D1676">
        <v>0.4</v>
      </c>
      <c r="E1676" s="289" t="s">
        <v>4144</v>
      </c>
      <c r="F1676">
        <v>5014281678</v>
      </c>
      <c r="G1676" s="276">
        <v>45617</v>
      </c>
      <c r="H1676">
        <v>20241111592121</v>
      </c>
      <c r="I1676">
        <v>0.38400000000000001</v>
      </c>
      <c r="J1676" s="289" t="s">
        <v>324</v>
      </c>
      <c r="K1676" s="289" t="s">
        <v>4259</v>
      </c>
      <c r="L1676" s="289" t="s">
        <v>275</v>
      </c>
      <c r="M1676" s="289" t="s">
        <v>4119</v>
      </c>
      <c r="N1676" s="289" t="s">
        <v>399</v>
      </c>
      <c r="O1676" s="289" t="s">
        <v>277</v>
      </c>
      <c r="P1676" s="289" t="str">
        <f>VLOOKUP(CAT_Details[[#This Row],[Delivery Bp Customer Code]],Table6[],2,0)</f>
        <v>U2-L5</v>
      </c>
    </row>
    <row r="1677" spans="1:16" x14ac:dyDescent="0.25">
      <c r="A1677" s="289" t="s">
        <v>272</v>
      </c>
      <c r="B1677">
        <v>7</v>
      </c>
      <c r="C1677">
        <v>1360</v>
      </c>
      <c r="D1677">
        <v>2.8</v>
      </c>
      <c r="E1677" s="289" t="s">
        <v>4198</v>
      </c>
      <c r="F1677">
        <v>5014295915</v>
      </c>
      <c r="G1677" s="276">
        <v>45617</v>
      </c>
      <c r="H1677">
        <v>20241112592816</v>
      </c>
      <c r="I1677">
        <v>7.968</v>
      </c>
      <c r="J1677" s="289" t="s">
        <v>294</v>
      </c>
      <c r="K1677" s="289" t="s">
        <v>4260</v>
      </c>
      <c r="L1677" s="289" t="s">
        <v>275</v>
      </c>
      <c r="M1677" s="289" t="s">
        <v>4200</v>
      </c>
      <c r="N1677" s="289" t="s">
        <v>555</v>
      </c>
      <c r="O1677" s="289" t="s">
        <v>277</v>
      </c>
      <c r="P1677" s="289" t="str">
        <f>VLOOKUP(CAT_Details[[#This Row],[Delivery Bp Customer Code]],Table6[],2,0)</f>
        <v>U2-L5</v>
      </c>
    </row>
    <row r="1678" spans="1:16" x14ac:dyDescent="0.25">
      <c r="A1678" s="289" t="s">
        <v>272</v>
      </c>
      <c r="B1678">
        <v>9</v>
      </c>
      <c r="C1678">
        <v>601</v>
      </c>
      <c r="D1678">
        <v>3.23</v>
      </c>
      <c r="E1678" s="289" t="s">
        <v>4163</v>
      </c>
      <c r="F1678">
        <v>5014296382</v>
      </c>
      <c r="G1678" s="276">
        <v>45617</v>
      </c>
      <c r="H1678" s="5">
        <v>20241111591935</v>
      </c>
      <c r="I1678">
        <v>6.9240000000000004</v>
      </c>
      <c r="J1678" s="289" t="s">
        <v>324</v>
      </c>
      <c r="K1678" s="289" t="s">
        <v>4261</v>
      </c>
      <c r="L1678" s="289" t="s">
        <v>275</v>
      </c>
      <c r="M1678" s="289" t="s">
        <v>4119</v>
      </c>
      <c r="N1678" s="289" t="s">
        <v>562</v>
      </c>
      <c r="O1678" s="289" t="s">
        <v>277</v>
      </c>
      <c r="P1678" s="289" t="str">
        <f>VLOOKUP(CAT_Details[[#This Row],[Delivery Bp Customer Code]],Table6[],2,0)</f>
        <v>U2-L5</v>
      </c>
    </row>
    <row r="1679" spans="1:16" x14ac:dyDescent="0.25">
      <c r="A1679" s="289" t="s">
        <v>272</v>
      </c>
      <c r="B1679">
        <v>3</v>
      </c>
      <c r="C1679">
        <v>669</v>
      </c>
      <c r="D1679">
        <v>1.2</v>
      </c>
      <c r="E1679" s="289" t="s">
        <v>4262</v>
      </c>
      <c r="F1679">
        <v>5014309735</v>
      </c>
      <c r="G1679" s="276">
        <v>45617</v>
      </c>
      <c r="H1679">
        <v>20241114594904</v>
      </c>
      <c r="I1679">
        <v>2.88</v>
      </c>
      <c r="J1679" s="289" t="s">
        <v>350</v>
      </c>
      <c r="K1679" s="289" t="s">
        <v>4263</v>
      </c>
      <c r="L1679" s="289" t="s">
        <v>275</v>
      </c>
      <c r="M1679" s="289" t="s">
        <v>3944</v>
      </c>
      <c r="N1679" s="289" t="s">
        <v>999</v>
      </c>
      <c r="O1679" s="289" t="s">
        <v>277</v>
      </c>
      <c r="P1679" s="289" t="str">
        <f>VLOOKUP(CAT_Details[[#This Row],[Delivery Bp Customer Code]],Table6[],2,0)</f>
        <v>U2-L5</v>
      </c>
    </row>
    <row r="1680" spans="1:16" x14ac:dyDescent="0.25">
      <c r="A1680" s="289" t="s">
        <v>272</v>
      </c>
      <c r="B1680">
        <v>3</v>
      </c>
      <c r="C1680">
        <v>1295</v>
      </c>
      <c r="D1680">
        <v>1.2</v>
      </c>
      <c r="E1680" s="289" t="s">
        <v>4264</v>
      </c>
      <c r="F1680">
        <v>5014309772</v>
      </c>
      <c r="G1680" s="276">
        <v>45617</v>
      </c>
      <c r="H1680">
        <v>20241114594963</v>
      </c>
      <c r="I1680">
        <v>1.728</v>
      </c>
      <c r="J1680" s="289" t="s">
        <v>350</v>
      </c>
      <c r="K1680" s="289" t="s">
        <v>4265</v>
      </c>
      <c r="L1680" s="289" t="s">
        <v>275</v>
      </c>
      <c r="M1680" s="289" t="s">
        <v>3877</v>
      </c>
      <c r="N1680" s="289" t="s">
        <v>1054</v>
      </c>
      <c r="O1680" s="289" t="s">
        <v>277</v>
      </c>
      <c r="P1680" s="289" t="str">
        <f>VLOOKUP(CAT_Details[[#This Row],[Delivery Bp Customer Code]],Table6[],2,0)</f>
        <v>U2-L5</v>
      </c>
    </row>
    <row r="1681" spans="1:16" x14ac:dyDescent="0.25">
      <c r="A1681" s="289" t="s">
        <v>272</v>
      </c>
      <c r="B1681">
        <v>6</v>
      </c>
      <c r="C1681">
        <v>1800</v>
      </c>
      <c r="D1681">
        <v>2.4</v>
      </c>
      <c r="E1681" s="289" t="s">
        <v>4266</v>
      </c>
      <c r="F1681">
        <v>5014309820</v>
      </c>
      <c r="G1681" s="276">
        <v>45617</v>
      </c>
      <c r="H1681">
        <v>20241114594944</v>
      </c>
      <c r="I1681">
        <v>2.016</v>
      </c>
      <c r="J1681" s="289" t="s">
        <v>350</v>
      </c>
      <c r="K1681" s="289" t="s">
        <v>4267</v>
      </c>
      <c r="L1681" s="289" t="s">
        <v>275</v>
      </c>
      <c r="M1681" s="289" t="s">
        <v>3877</v>
      </c>
      <c r="N1681" s="289" t="s">
        <v>547</v>
      </c>
      <c r="O1681" s="289" t="s">
        <v>277</v>
      </c>
      <c r="P1681" s="289" t="str">
        <f>VLOOKUP(CAT_Details[[#This Row],[Delivery Bp Customer Code]],Table6[],2,0)</f>
        <v>U2-L5</v>
      </c>
    </row>
    <row r="1682" spans="1:16" x14ac:dyDescent="0.25">
      <c r="A1682" s="289" t="s">
        <v>272</v>
      </c>
      <c r="B1682">
        <v>20</v>
      </c>
      <c r="C1682">
        <v>2580</v>
      </c>
      <c r="D1682">
        <v>8</v>
      </c>
      <c r="E1682" s="289" t="s">
        <v>4268</v>
      </c>
      <c r="F1682">
        <v>5014309933</v>
      </c>
      <c r="G1682" s="276">
        <v>45617</v>
      </c>
      <c r="H1682" s="5">
        <v>20241114594710</v>
      </c>
      <c r="I1682">
        <v>18.239999999999998</v>
      </c>
      <c r="J1682" s="289" t="s">
        <v>350</v>
      </c>
      <c r="K1682" s="289" t="s">
        <v>4269</v>
      </c>
      <c r="L1682" s="289" t="s">
        <v>275</v>
      </c>
      <c r="M1682" s="289" t="s">
        <v>4270</v>
      </c>
      <c r="N1682" s="289" t="s">
        <v>472</v>
      </c>
      <c r="O1682" s="289" t="s">
        <v>277</v>
      </c>
      <c r="P1682" s="289" t="str">
        <f>VLOOKUP(CAT_Details[[#This Row],[Delivery Bp Customer Code]],Table6[],2,0)</f>
        <v>U2-L5</v>
      </c>
    </row>
    <row r="1683" spans="1:16" x14ac:dyDescent="0.25">
      <c r="A1683" s="289" t="s">
        <v>272</v>
      </c>
      <c r="B1683">
        <v>7</v>
      </c>
      <c r="C1683">
        <v>1435</v>
      </c>
      <c r="D1683">
        <v>1.27</v>
      </c>
      <c r="E1683" s="289" t="s">
        <v>4271</v>
      </c>
      <c r="F1683">
        <v>5014310008</v>
      </c>
      <c r="G1683" s="276">
        <v>45617</v>
      </c>
      <c r="H1683">
        <v>20241112592869</v>
      </c>
      <c r="I1683">
        <v>2.512</v>
      </c>
      <c r="J1683" s="289" t="s">
        <v>350</v>
      </c>
      <c r="K1683" s="289" t="s">
        <v>4272</v>
      </c>
      <c r="L1683" s="289" t="s">
        <v>275</v>
      </c>
      <c r="M1683" s="289" t="s">
        <v>3877</v>
      </c>
      <c r="N1683" s="289" t="s">
        <v>544</v>
      </c>
      <c r="O1683" s="289" t="s">
        <v>277</v>
      </c>
      <c r="P1683" s="289" t="str">
        <f>VLOOKUP(CAT_Details[[#This Row],[Delivery Bp Customer Code]],Table6[],2,0)</f>
        <v>U2-L5</v>
      </c>
    </row>
    <row r="1684" spans="1:16" x14ac:dyDescent="0.25">
      <c r="A1684" s="289" t="s">
        <v>272</v>
      </c>
      <c r="B1684">
        <v>7</v>
      </c>
      <c r="C1684">
        <v>619.5</v>
      </c>
      <c r="D1684">
        <v>1.32</v>
      </c>
      <c r="E1684" s="289" t="s">
        <v>4273</v>
      </c>
      <c r="F1684">
        <v>5014310048</v>
      </c>
      <c r="G1684" s="276">
        <v>45617</v>
      </c>
      <c r="H1684">
        <v>20241111591849</v>
      </c>
      <c r="I1684">
        <v>2.2000000000000002</v>
      </c>
      <c r="J1684" s="289" t="s">
        <v>350</v>
      </c>
      <c r="K1684" s="289" t="s">
        <v>4274</v>
      </c>
      <c r="L1684" s="289" t="s">
        <v>275</v>
      </c>
      <c r="M1684" s="289" t="s">
        <v>3877</v>
      </c>
      <c r="N1684" s="289" t="s">
        <v>540</v>
      </c>
      <c r="O1684" s="289" t="s">
        <v>277</v>
      </c>
      <c r="P1684" s="289" t="str">
        <f>VLOOKUP(CAT_Details[[#This Row],[Delivery Bp Customer Code]],Table6[],2,0)</f>
        <v>U2-L5</v>
      </c>
    </row>
    <row r="1685" spans="1:16" x14ac:dyDescent="0.25">
      <c r="A1685" s="289" t="s">
        <v>278</v>
      </c>
      <c r="B1685">
        <v>25</v>
      </c>
      <c r="C1685">
        <v>12075</v>
      </c>
      <c r="D1685">
        <v>10</v>
      </c>
      <c r="E1685" s="289" t="s">
        <v>4275</v>
      </c>
      <c r="F1685">
        <v>5014296239</v>
      </c>
      <c r="G1685" s="276">
        <v>45618</v>
      </c>
      <c r="H1685">
        <v>20241112592773</v>
      </c>
      <c r="I1685">
        <v>22.8</v>
      </c>
      <c r="J1685" s="289" t="s">
        <v>401</v>
      </c>
      <c r="K1685" s="289" t="s">
        <v>4276</v>
      </c>
      <c r="L1685" s="289" t="s">
        <v>275</v>
      </c>
      <c r="M1685" s="289" t="s">
        <v>4219</v>
      </c>
      <c r="N1685" s="289" t="s">
        <v>1378</v>
      </c>
      <c r="O1685" s="289" t="s">
        <v>498</v>
      </c>
      <c r="P1685" s="289" t="str">
        <f>VLOOKUP(CAT_Details[[#This Row],[Delivery Bp Customer Code]],Table6[],2,0)</f>
        <v>DK-BM01</v>
      </c>
    </row>
    <row r="1686" spans="1:16" x14ac:dyDescent="0.25">
      <c r="A1686" s="289" t="s">
        <v>278</v>
      </c>
      <c r="B1686">
        <v>1</v>
      </c>
      <c r="C1686">
        <v>559</v>
      </c>
      <c r="D1686">
        <v>0.4</v>
      </c>
      <c r="E1686" s="289" t="s">
        <v>4277</v>
      </c>
      <c r="F1686">
        <v>5014309782</v>
      </c>
      <c r="G1686" s="276">
        <v>45618</v>
      </c>
      <c r="H1686">
        <v>20241113593864</v>
      </c>
      <c r="I1686">
        <v>0.33600000000000002</v>
      </c>
      <c r="J1686" s="289" t="s">
        <v>324</v>
      </c>
      <c r="K1686" s="289" t="s">
        <v>4278</v>
      </c>
      <c r="L1686" s="289" t="s">
        <v>275</v>
      </c>
      <c r="M1686" s="289" t="s">
        <v>4248</v>
      </c>
      <c r="N1686" s="289" t="s">
        <v>1817</v>
      </c>
      <c r="O1686" s="289" t="s">
        <v>498</v>
      </c>
      <c r="P1686" s="289" t="str">
        <f>VLOOKUP(CAT_Details[[#This Row],[Delivery Bp Customer Code]],Table6[],2,0)</f>
        <v>DK-BM01</v>
      </c>
    </row>
    <row r="1687" spans="1:16" x14ac:dyDescent="0.25">
      <c r="A1687" s="289" t="s">
        <v>278</v>
      </c>
      <c r="B1687">
        <v>2</v>
      </c>
      <c r="C1687">
        <v>356</v>
      </c>
      <c r="D1687">
        <v>0.8</v>
      </c>
      <c r="E1687" s="289" t="s">
        <v>4279</v>
      </c>
      <c r="F1687">
        <v>5014325695</v>
      </c>
      <c r="G1687" s="276">
        <v>45618</v>
      </c>
      <c r="H1687">
        <v>20241112593279</v>
      </c>
      <c r="I1687">
        <v>0.96</v>
      </c>
      <c r="J1687" s="289" t="s">
        <v>280</v>
      </c>
      <c r="K1687" s="289" t="s">
        <v>4280</v>
      </c>
      <c r="L1687" s="289" t="s">
        <v>275</v>
      </c>
      <c r="M1687" s="289" t="s">
        <v>4148</v>
      </c>
      <c r="N1687" s="289" t="s">
        <v>636</v>
      </c>
      <c r="O1687" s="289" t="s">
        <v>498</v>
      </c>
      <c r="P1687" s="289" t="str">
        <f>VLOOKUP(CAT_Details[[#This Row],[Delivery Bp Customer Code]],Table6[],2,0)</f>
        <v>DK-BM01</v>
      </c>
    </row>
    <row r="1688" spans="1:16" x14ac:dyDescent="0.25">
      <c r="A1688" s="289" t="s">
        <v>278</v>
      </c>
      <c r="B1688">
        <v>3</v>
      </c>
      <c r="C1688">
        <v>1224</v>
      </c>
      <c r="D1688">
        <v>1.2</v>
      </c>
      <c r="E1688" s="289" t="s">
        <v>4281</v>
      </c>
      <c r="F1688">
        <v>5014325799</v>
      </c>
      <c r="G1688" s="276">
        <v>45618</v>
      </c>
      <c r="H1688" s="5">
        <v>20241115596214</v>
      </c>
      <c r="I1688">
        <v>2.88</v>
      </c>
      <c r="J1688" s="289" t="s">
        <v>350</v>
      </c>
      <c r="K1688" s="289" t="s">
        <v>4282</v>
      </c>
      <c r="L1688" s="289" t="s">
        <v>275</v>
      </c>
      <c r="M1688" s="289" t="s">
        <v>4283</v>
      </c>
      <c r="N1688" s="289" t="s">
        <v>4284</v>
      </c>
      <c r="O1688" s="289" t="s">
        <v>498</v>
      </c>
      <c r="P1688" s="289" t="str">
        <f>VLOOKUP(CAT_Details[[#This Row],[Delivery Bp Customer Code]],Table6[],2,0)</f>
        <v>DK-BM01</v>
      </c>
    </row>
    <row r="1689" spans="1:16" x14ac:dyDescent="0.25">
      <c r="A1689" s="289" t="s">
        <v>75</v>
      </c>
      <c r="B1689">
        <v>1</v>
      </c>
      <c r="C1689">
        <v>3.6</v>
      </c>
      <c r="D1689">
        <v>0.06</v>
      </c>
      <c r="E1689" s="289" t="s">
        <v>4285</v>
      </c>
      <c r="F1689">
        <v>5014325323</v>
      </c>
      <c r="G1689" s="276">
        <v>45618</v>
      </c>
      <c r="H1689">
        <v>20241115596424</v>
      </c>
      <c r="I1689">
        <v>2.5999999999999999E-2</v>
      </c>
      <c r="J1689" s="289" t="s">
        <v>324</v>
      </c>
      <c r="K1689" s="289" t="s">
        <v>4286</v>
      </c>
      <c r="L1689" s="289" t="s">
        <v>275</v>
      </c>
      <c r="M1689" s="289" t="s">
        <v>4248</v>
      </c>
      <c r="N1689" s="289" t="s">
        <v>4287</v>
      </c>
      <c r="O1689" s="289" t="s">
        <v>2173</v>
      </c>
      <c r="P1689" s="289" t="str">
        <f>VLOOKUP(CAT_Details[[#This Row],[Delivery Bp Customer Code]],Table6[],2,0)</f>
        <v>OYL1</v>
      </c>
    </row>
    <row r="1690" spans="1:16" x14ac:dyDescent="0.25">
      <c r="A1690" s="289" t="s">
        <v>75</v>
      </c>
      <c r="B1690">
        <v>1</v>
      </c>
      <c r="C1690">
        <v>60</v>
      </c>
      <c r="D1690">
        <v>0.2</v>
      </c>
      <c r="E1690" s="289" t="s">
        <v>4288</v>
      </c>
      <c r="F1690">
        <v>5014325405</v>
      </c>
      <c r="G1690" s="276">
        <v>45618</v>
      </c>
      <c r="H1690" s="5">
        <v>20241114594976</v>
      </c>
      <c r="I1690">
        <v>0.24</v>
      </c>
      <c r="J1690" s="289" t="s">
        <v>350</v>
      </c>
      <c r="K1690" s="289" t="s">
        <v>4289</v>
      </c>
      <c r="L1690" s="289" t="s">
        <v>275</v>
      </c>
      <c r="M1690" s="289" t="s">
        <v>4270</v>
      </c>
      <c r="N1690" s="289" t="s">
        <v>3749</v>
      </c>
      <c r="O1690" s="289" t="s">
        <v>2173</v>
      </c>
      <c r="P1690" s="289" t="str">
        <f>VLOOKUP(CAT_Details[[#This Row],[Delivery Bp Customer Code]],Table6[],2,0)</f>
        <v>OYL1</v>
      </c>
    </row>
    <row r="1691" spans="1:16" x14ac:dyDescent="0.25">
      <c r="A1691" s="289" t="s">
        <v>75</v>
      </c>
      <c r="B1691">
        <v>2</v>
      </c>
      <c r="C1691">
        <v>630</v>
      </c>
      <c r="D1691">
        <v>0.8</v>
      </c>
      <c r="E1691" s="289" t="s">
        <v>4290</v>
      </c>
      <c r="F1691">
        <v>5014325600</v>
      </c>
      <c r="G1691" s="276">
        <v>45618</v>
      </c>
      <c r="H1691" s="5">
        <v>20241113593964</v>
      </c>
      <c r="I1691">
        <v>0.76800000000000002</v>
      </c>
      <c r="J1691" s="289" t="s">
        <v>350</v>
      </c>
      <c r="K1691" s="289" t="s">
        <v>4291</v>
      </c>
      <c r="L1691" s="289" t="s">
        <v>275</v>
      </c>
      <c r="M1691" s="289" t="s">
        <v>4292</v>
      </c>
      <c r="N1691" s="289" t="s">
        <v>2832</v>
      </c>
      <c r="O1691" s="289" t="s">
        <v>2173</v>
      </c>
      <c r="P1691" s="289" t="str">
        <f>VLOOKUP(CAT_Details[[#This Row],[Delivery Bp Customer Code]],Table6[],2,0)</f>
        <v>OYL1</v>
      </c>
    </row>
    <row r="1692" spans="1:16" x14ac:dyDescent="0.25">
      <c r="A1692" s="289" t="s">
        <v>75</v>
      </c>
      <c r="B1692">
        <v>1</v>
      </c>
      <c r="C1692">
        <v>22</v>
      </c>
      <c r="D1692">
        <v>0.1</v>
      </c>
      <c r="E1692" s="289" t="s">
        <v>4293</v>
      </c>
      <c r="F1692">
        <v>5014325618</v>
      </c>
      <c r="G1692" s="276">
        <v>45618</v>
      </c>
      <c r="H1692">
        <v>20241114595112</v>
      </c>
      <c r="I1692">
        <v>9.6000000000000002E-2</v>
      </c>
      <c r="J1692" s="289" t="s">
        <v>350</v>
      </c>
      <c r="K1692" s="289" t="s">
        <v>4294</v>
      </c>
      <c r="L1692" s="289" t="s">
        <v>275</v>
      </c>
      <c r="M1692" s="289" t="s">
        <v>4270</v>
      </c>
      <c r="N1692" s="289" t="s">
        <v>704</v>
      </c>
      <c r="O1692" s="289" t="s">
        <v>2173</v>
      </c>
      <c r="P1692" s="289" t="str">
        <f>VLOOKUP(CAT_Details[[#This Row],[Delivery Bp Customer Code]],Table6[],2,0)</f>
        <v>OYL1</v>
      </c>
    </row>
    <row r="1693" spans="1:16" x14ac:dyDescent="0.25">
      <c r="A1693" s="289" t="s">
        <v>75</v>
      </c>
      <c r="B1693">
        <v>9</v>
      </c>
      <c r="C1693">
        <v>3600</v>
      </c>
      <c r="D1693">
        <v>3.6</v>
      </c>
      <c r="E1693" s="289" t="s">
        <v>4295</v>
      </c>
      <c r="F1693">
        <v>5014325697</v>
      </c>
      <c r="G1693" s="276">
        <v>45618</v>
      </c>
      <c r="H1693">
        <v>20241115596011</v>
      </c>
      <c r="I1693">
        <v>5.1840000000000002</v>
      </c>
      <c r="J1693" s="289" t="s">
        <v>324</v>
      </c>
      <c r="K1693" s="289" t="s">
        <v>4296</v>
      </c>
      <c r="L1693" s="289" t="s">
        <v>275</v>
      </c>
      <c r="M1693" s="289" t="s">
        <v>4297</v>
      </c>
      <c r="N1693" s="289" t="s">
        <v>2496</v>
      </c>
      <c r="O1693" s="289" t="s">
        <v>2173</v>
      </c>
      <c r="P1693" s="289" t="str">
        <f>VLOOKUP(CAT_Details[[#This Row],[Delivery Bp Customer Code]],Table6[],2,0)</f>
        <v>OYL1</v>
      </c>
    </row>
    <row r="1694" spans="1:16" x14ac:dyDescent="0.25">
      <c r="A1694" s="289" t="s">
        <v>75</v>
      </c>
      <c r="B1694">
        <v>1</v>
      </c>
      <c r="C1694">
        <v>49</v>
      </c>
      <c r="D1694">
        <v>0.2</v>
      </c>
      <c r="E1694" s="289" t="s">
        <v>4298</v>
      </c>
      <c r="F1694">
        <v>5014325817</v>
      </c>
      <c r="G1694" s="276">
        <v>45618</v>
      </c>
      <c r="H1694" s="5">
        <v>20241112592933</v>
      </c>
      <c r="I1694">
        <v>0.192</v>
      </c>
      <c r="J1694" s="289" t="s">
        <v>324</v>
      </c>
      <c r="K1694" s="289" t="s">
        <v>4299</v>
      </c>
      <c r="L1694" s="289" t="s">
        <v>275</v>
      </c>
      <c r="M1694" s="289" t="s">
        <v>4300</v>
      </c>
      <c r="N1694" s="289" t="s">
        <v>2242</v>
      </c>
      <c r="O1694" s="289" t="s">
        <v>2173</v>
      </c>
      <c r="P1694" s="289" t="str">
        <f>VLOOKUP(CAT_Details[[#This Row],[Delivery Bp Customer Code]],Table6[],2,0)</f>
        <v>OYL1</v>
      </c>
    </row>
    <row r="1695" spans="1:16" x14ac:dyDescent="0.25">
      <c r="A1695" s="289" t="s">
        <v>75</v>
      </c>
      <c r="B1695">
        <v>7</v>
      </c>
      <c r="C1695">
        <v>4683</v>
      </c>
      <c r="D1695">
        <v>2.8</v>
      </c>
      <c r="E1695" s="289" t="s">
        <v>4301</v>
      </c>
      <c r="F1695">
        <v>5014340289</v>
      </c>
      <c r="G1695" s="276">
        <v>45618</v>
      </c>
      <c r="H1695">
        <v>20241112593010</v>
      </c>
      <c r="I1695">
        <v>5.3760000000000003</v>
      </c>
      <c r="J1695" s="289" t="s">
        <v>280</v>
      </c>
      <c r="K1695" s="289" t="s">
        <v>4302</v>
      </c>
      <c r="L1695" s="289" t="s">
        <v>275</v>
      </c>
      <c r="M1695" s="289" t="s">
        <v>4151</v>
      </c>
      <c r="N1695" s="289" t="s">
        <v>868</v>
      </c>
      <c r="O1695" s="289" t="s">
        <v>2173</v>
      </c>
      <c r="P1695" s="289" t="str">
        <f>VLOOKUP(CAT_Details[[#This Row],[Delivery Bp Customer Code]],Table6[],2,0)</f>
        <v>OYL1</v>
      </c>
    </row>
    <row r="1696" spans="1:16" x14ac:dyDescent="0.25">
      <c r="A1696" s="289" t="s">
        <v>75</v>
      </c>
      <c r="B1696">
        <v>1</v>
      </c>
      <c r="C1696">
        <v>11.28</v>
      </c>
      <c r="D1696">
        <v>7.0000000000000007E-2</v>
      </c>
      <c r="E1696" s="289" t="s">
        <v>4303</v>
      </c>
      <c r="F1696">
        <v>5014340324</v>
      </c>
      <c r="G1696" s="276">
        <v>45618</v>
      </c>
      <c r="H1696">
        <v>20241114595307</v>
      </c>
      <c r="I1696">
        <v>7.1999999999999995E-2</v>
      </c>
      <c r="J1696" s="289" t="s">
        <v>280</v>
      </c>
      <c r="K1696" s="289" t="s">
        <v>4304</v>
      </c>
      <c r="L1696" s="289" t="s">
        <v>275</v>
      </c>
      <c r="M1696" s="289" t="s">
        <v>4151</v>
      </c>
      <c r="N1696" s="289" t="s">
        <v>2346</v>
      </c>
      <c r="O1696" s="289" t="s">
        <v>2173</v>
      </c>
      <c r="P1696" s="289" t="str">
        <f>VLOOKUP(CAT_Details[[#This Row],[Delivery Bp Customer Code]],Table6[],2,0)</f>
        <v>OYL1</v>
      </c>
    </row>
    <row r="1697" spans="1:16" x14ac:dyDescent="0.25">
      <c r="A1697" s="289" t="s">
        <v>75</v>
      </c>
      <c r="B1697">
        <v>1</v>
      </c>
      <c r="C1697">
        <v>110.9</v>
      </c>
      <c r="D1697">
        <v>0.4</v>
      </c>
      <c r="E1697" s="289" t="s">
        <v>4305</v>
      </c>
      <c r="F1697">
        <v>5014355701</v>
      </c>
      <c r="G1697" s="276">
        <v>45618</v>
      </c>
      <c r="H1697">
        <v>20241118596644</v>
      </c>
      <c r="I1697">
        <v>0.624</v>
      </c>
      <c r="J1697" s="289" t="s">
        <v>273</v>
      </c>
      <c r="K1697" s="289" t="s">
        <v>4306</v>
      </c>
      <c r="L1697" s="289" t="s">
        <v>275</v>
      </c>
      <c r="M1697" s="289" t="s">
        <v>4064</v>
      </c>
      <c r="N1697" s="289" t="s">
        <v>2434</v>
      </c>
      <c r="O1697" s="289" t="s">
        <v>2173</v>
      </c>
      <c r="P1697" s="289" t="str">
        <f>VLOOKUP(CAT_Details[[#This Row],[Delivery Bp Customer Code]],Table6[],2,0)</f>
        <v>OYL1</v>
      </c>
    </row>
    <row r="1698" spans="1:16" x14ac:dyDescent="0.25">
      <c r="A1698" s="289" t="s">
        <v>75</v>
      </c>
      <c r="B1698">
        <v>1</v>
      </c>
      <c r="C1698">
        <v>49.3</v>
      </c>
      <c r="D1698">
        <v>0.4</v>
      </c>
      <c r="E1698" s="289" t="s">
        <v>4307</v>
      </c>
      <c r="F1698">
        <v>5014356064</v>
      </c>
      <c r="G1698" s="276">
        <v>45618</v>
      </c>
      <c r="H1698" s="5">
        <v>20241119597753</v>
      </c>
      <c r="I1698">
        <v>0.96</v>
      </c>
      <c r="J1698" s="289" t="s">
        <v>273</v>
      </c>
      <c r="K1698" s="289" t="s">
        <v>4308</v>
      </c>
      <c r="L1698" s="289" t="s">
        <v>275</v>
      </c>
      <c r="M1698" s="289" t="s">
        <v>4064</v>
      </c>
      <c r="N1698" s="289" t="s">
        <v>1142</v>
      </c>
      <c r="O1698" s="289" t="s">
        <v>2173</v>
      </c>
      <c r="P1698" s="289" t="str">
        <f>VLOOKUP(CAT_Details[[#This Row],[Delivery Bp Customer Code]],Table6[],2,0)</f>
        <v>OYL1</v>
      </c>
    </row>
    <row r="1699" spans="1:16" x14ac:dyDescent="0.25">
      <c r="A1699" s="289" t="s">
        <v>874</v>
      </c>
      <c r="B1699">
        <v>39</v>
      </c>
      <c r="C1699">
        <v>4680</v>
      </c>
      <c r="D1699">
        <v>18.649999999999999</v>
      </c>
      <c r="E1699" s="289" t="s">
        <v>4309</v>
      </c>
      <c r="F1699">
        <v>5014309974</v>
      </c>
      <c r="G1699" s="276">
        <v>45618</v>
      </c>
      <c r="H1699">
        <v>20241114595564</v>
      </c>
      <c r="I1699">
        <v>31.308</v>
      </c>
      <c r="J1699" s="289" t="s">
        <v>345</v>
      </c>
      <c r="K1699" s="289" t="s">
        <v>4310</v>
      </c>
      <c r="L1699" s="289" t="s">
        <v>275</v>
      </c>
      <c r="M1699" s="289" t="s">
        <v>4311</v>
      </c>
      <c r="N1699" s="289" t="s">
        <v>427</v>
      </c>
      <c r="O1699" s="289" t="s">
        <v>1014</v>
      </c>
      <c r="P1699" s="289" t="str">
        <f>VLOOKUP(CAT_Details[[#This Row],[Delivery Bp Customer Code]],Table6[],2,0)</f>
        <v>MZ07</v>
      </c>
    </row>
    <row r="1700" spans="1:16" x14ac:dyDescent="0.25">
      <c r="A1700" s="289" t="s">
        <v>941</v>
      </c>
      <c r="B1700">
        <v>2</v>
      </c>
      <c r="C1700">
        <v>8.9</v>
      </c>
      <c r="D1700">
        <v>0.04</v>
      </c>
      <c r="E1700" s="289" t="s">
        <v>4312</v>
      </c>
      <c r="F1700">
        <v>5014295779</v>
      </c>
      <c r="G1700" s="276">
        <v>45618</v>
      </c>
      <c r="H1700">
        <v>20241112593156</v>
      </c>
      <c r="I1700">
        <v>6.0000000000000001E-3</v>
      </c>
      <c r="J1700" s="289" t="s">
        <v>438</v>
      </c>
      <c r="K1700" s="289" t="s">
        <v>4313</v>
      </c>
      <c r="L1700" s="289" t="s">
        <v>275</v>
      </c>
      <c r="M1700" s="289" t="s">
        <v>4109</v>
      </c>
      <c r="N1700" s="289" t="s">
        <v>1774</v>
      </c>
      <c r="O1700" s="289" t="s">
        <v>945</v>
      </c>
      <c r="P1700" s="289" t="str">
        <f>VLOOKUP(CAT_Details[[#This Row],[Delivery Bp Customer Code]],Table6[],2,0)</f>
        <v>DK-LW01</v>
      </c>
    </row>
    <row r="1701" spans="1:16" x14ac:dyDescent="0.25">
      <c r="A1701" s="289" t="s">
        <v>3329</v>
      </c>
      <c r="B1701">
        <v>5</v>
      </c>
      <c r="C1701">
        <v>1446</v>
      </c>
      <c r="D1701">
        <v>1.8</v>
      </c>
      <c r="E1701" s="289" t="s">
        <v>4314</v>
      </c>
      <c r="F1701">
        <v>5014281128</v>
      </c>
      <c r="G1701" s="276">
        <v>45618</v>
      </c>
      <c r="H1701">
        <v>20241111591856</v>
      </c>
      <c r="I1701">
        <v>4.32</v>
      </c>
      <c r="J1701" s="289" t="s">
        <v>317</v>
      </c>
      <c r="K1701" s="289" t="s">
        <v>4315</v>
      </c>
      <c r="L1701" s="289" t="s">
        <v>275</v>
      </c>
      <c r="M1701" s="289" t="s">
        <v>4109</v>
      </c>
      <c r="N1701" s="289" t="s">
        <v>3966</v>
      </c>
      <c r="O1701" s="289" t="s">
        <v>3332</v>
      </c>
      <c r="P1701" s="289">
        <f>VLOOKUP(CAT_Details[[#This Row],[Delivery Bp Customer Code]],Table6[],2,0)</f>
        <v>3402</v>
      </c>
    </row>
    <row r="1702" spans="1:16" x14ac:dyDescent="0.25">
      <c r="A1702" s="289" t="s">
        <v>3329</v>
      </c>
      <c r="B1702">
        <v>3</v>
      </c>
      <c r="C1702">
        <v>638</v>
      </c>
      <c r="D1702">
        <v>0.69</v>
      </c>
      <c r="E1702" s="289" t="s">
        <v>4316</v>
      </c>
      <c r="F1702">
        <v>5014309875</v>
      </c>
      <c r="G1702" s="276">
        <v>45618</v>
      </c>
      <c r="H1702" s="5">
        <v>20241113594164</v>
      </c>
      <c r="I1702">
        <v>0.69399999999999995</v>
      </c>
      <c r="J1702" s="289" t="s">
        <v>1047</v>
      </c>
      <c r="K1702" s="289" t="s">
        <v>4317</v>
      </c>
      <c r="L1702" s="289" t="s">
        <v>275</v>
      </c>
      <c r="M1702" s="289" t="s">
        <v>4109</v>
      </c>
      <c r="N1702" s="289" t="s">
        <v>1049</v>
      </c>
      <c r="O1702" s="289" t="s">
        <v>3332</v>
      </c>
      <c r="P1702" s="289">
        <f>VLOOKUP(CAT_Details[[#This Row],[Delivery Bp Customer Code]],Table6[],2,0)</f>
        <v>3402</v>
      </c>
    </row>
    <row r="1703" spans="1:16" x14ac:dyDescent="0.25">
      <c r="A1703" s="289" t="s">
        <v>3329</v>
      </c>
      <c r="B1703">
        <v>30</v>
      </c>
      <c r="C1703">
        <v>11667</v>
      </c>
      <c r="D1703">
        <v>10.98</v>
      </c>
      <c r="E1703" s="289" t="s">
        <v>4318</v>
      </c>
      <c r="F1703">
        <v>5014325646</v>
      </c>
      <c r="G1703" s="276">
        <v>45618</v>
      </c>
      <c r="H1703" s="5">
        <v>20241112593064</v>
      </c>
      <c r="I1703">
        <v>32.017000000000003</v>
      </c>
      <c r="J1703" s="289" t="s">
        <v>287</v>
      </c>
      <c r="K1703" s="289" t="s">
        <v>4319</v>
      </c>
      <c r="L1703" s="289" t="s">
        <v>275</v>
      </c>
      <c r="M1703" s="289" t="s">
        <v>4320</v>
      </c>
      <c r="N1703" s="289" t="s">
        <v>3790</v>
      </c>
      <c r="O1703" s="289" t="s">
        <v>3332</v>
      </c>
      <c r="P1703" s="289">
        <f>VLOOKUP(CAT_Details[[#This Row],[Delivery Bp Customer Code]],Table6[],2,0)</f>
        <v>3402</v>
      </c>
    </row>
    <row r="1704" spans="1:16" x14ac:dyDescent="0.25">
      <c r="A1704" s="289" t="s">
        <v>3329</v>
      </c>
      <c r="B1704">
        <v>1</v>
      </c>
      <c r="C1704">
        <v>113</v>
      </c>
      <c r="D1704">
        <v>0.4</v>
      </c>
      <c r="E1704" s="289" t="s">
        <v>4321</v>
      </c>
      <c r="F1704">
        <v>5014325654</v>
      </c>
      <c r="G1704" s="276">
        <v>45618</v>
      </c>
      <c r="H1704">
        <v>20241114595433</v>
      </c>
      <c r="I1704">
        <v>0.48</v>
      </c>
      <c r="J1704" s="289" t="s">
        <v>280</v>
      </c>
      <c r="K1704" s="289" t="s">
        <v>4322</v>
      </c>
      <c r="L1704" s="289" t="s">
        <v>275</v>
      </c>
      <c r="M1704" s="289" t="s">
        <v>4148</v>
      </c>
      <c r="N1704" s="289" t="s">
        <v>619</v>
      </c>
      <c r="O1704" s="289" t="s">
        <v>3332</v>
      </c>
      <c r="P1704" s="289">
        <f>VLOOKUP(CAT_Details[[#This Row],[Delivery Bp Customer Code]],Table6[],2,0)</f>
        <v>3402</v>
      </c>
    </row>
    <row r="1705" spans="1:16" x14ac:dyDescent="0.25">
      <c r="A1705" s="289" t="s">
        <v>3329</v>
      </c>
      <c r="B1705">
        <v>3</v>
      </c>
      <c r="C1705">
        <v>561</v>
      </c>
      <c r="D1705">
        <v>1.2</v>
      </c>
      <c r="E1705" s="289" t="s">
        <v>4321</v>
      </c>
      <c r="F1705">
        <v>5014325665</v>
      </c>
      <c r="G1705" s="276">
        <v>45618</v>
      </c>
      <c r="H1705">
        <v>20241114595430</v>
      </c>
      <c r="I1705">
        <v>2.88</v>
      </c>
      <c r="J1705" s="289" t="s">
        <v>280</v>
      </c>
      <c r="K1705" s="289" t="s">
        <v>4323</v>
      </c>
      <c r="L1705" s="289" t="s">
        <v>275</v>
      </c>
      <c r="M1705" s="289" t="s">
        <v>4148</v>
      </c>
      <c r="N1705" s="289" t="s">
        <v>619</v>
      </c>
      <c r="O1705" s="289" t="s">
        <v>3332</v>
      </c>
      <c r="P1705" s="289">
        <f>VLOOKUP(CAT_Details[[#This Row],[Delivery Bp Customer Code]],Table6[],2,0)</f>
        <v>3402</v>
      </c>
    </row>
    <row r="1706" spans="1:16" x14ac:dyDescent="0.25">
      <c r="A1706" s="289" t="s">
        <v>3329</v>
      </c>
      <c r="B1706">
        <v>25</v>
      </c>
      <c r="C1706">
        <v>1975</v>
      </c>
      <c r="D1706">
        <v>10</v>
      </c>
      <c r="E1706" s="289" t="s">
        <v>4324</v>
      </c>
      <c r="F1706">
        <v>5014340706</v>
      </c>
      <c r="G1706" s="276">
        <v>45618</v>
      </c>
      <c r="H1706">
        <v>20241118596842</v>
      </c>
      <c r="I1706">
        <v>30</v>
      </c>
      <c r="J1706" s="289" t="s">
        <v>350</v>
      </c>
      <c r="K1706" s="289" t="s">
        <v>4325</v>
      </c>
      <c r="L1706" s="289" t="s">
        <v>275</v>
      </c>
      <c r="M1706" s="289" t="s">
        <v>4326</v>
      </c>
      <c r="N1706" s="289" t="s">
        <v>3433</v>
      </c>
      <c r="O1706" s="289" t="s">
        <v>3332</v>
      </c>
      <c r="P1706" s="289">
        <f>VLOOKUP(CAT_Details[[#This Row],[Delivery Bp Customer Code]],Table6[],2,0)</f>
        <v>3402</v>
      </c>
    </row>
    <row r="1707" spans="1:16" x14ac:dyDescent="0.25">
      <c r="A1707" s="289" t="s">
        <v>3329</v>
      </c>
      <c r="B1707">
        <v>2</v>
      </c>
      <c r="C1707">
        <v>25.2</v>
      </c>
      <c r="D1707">
        <v>0.1</v>
      </c>
      <c r="E1707" s="289" t="s">
        <v>4327</v>
      </c>
      <c r="F1707">
        <v>5014340963</v>
      </c>
      <c r="G1707" s="276">
        <v>45618</v>
      </c>
      <c r="H1707">
        <v>20241115596307</v>
      </c>
      <c r="I1707">
        <v>4.4999999999999998E-2</v>
      </c>
      <c r="J1707" s="289" t="s">
        <v>350</v>
      </c>
      <c r="K1707" s="289" t="s">
        <v>4328</v>
      </c>
      <c r="L1707" s="289" t="s">
        <v>275</v>
      </c>
      <c r="M1707" s="289" t="s">
        <v>4292</v>
      </c>
      <c r="N1707" s="289" t="s">
        <v>3809</v>
      </c>
      <c r="O1707" s="289" t="s">
        <v>3332</v>
      </c>
      <c r="P1707" s="289">
        <f>VLOOKUP(CAT_Details[[#This Row],[Delivery Bp Customer Code]],Table6[],2,0)</f>
        <v>3402</v>
      </c>
    </row>
    <row r="1708" spans="1:16" x14ac:dyDescent="0.25">
      <c r="A1708" s="289" t="s">
        <v>3329</v>
      </c>
      <c r="B1708">
        <v>5</v>
      </c>
      <c r="C1708">
        <v>935</v>
      </c>
      <c r="D1708">
        <v>2</v>
      </c>
      <c r="E1708" s="289" t="s">
        <v>4329</v>
      </c>
      <c r="F1708">
        <v>5014341068</v>
      </c>
      <c r="G1708" s="276">
        <v>45618</v>
      </c>
      <c r="H1708">
        <v>20241115596084</v>
      </c>
      <c r="I1708">
        <v>4.08</v>
      </c>
      <c r="J1708" s="289" t="s">
        <v>287</v>
      </c>
      <c r="K1708" s="289" t="s">
        <v>4330</v>
      </c>
      <c r="L1708" s="289" t="s">
        <v>275</v>
      </c>
      <c r="M1708" s="289" t="s">
        <v>4248</v>
      </c>
      <c r="N1708" s="289" t="s">
        <v>468</v>
      </c>
      <c r="O1708" s="289" t="s">
        <v>3332</v>
      </c>
      <c r="P1708" s="289">
        <f>VLOOKUP(CAT_Details[[#This Row],[Delivery Bp Customer Code]],Table6[],2,0)</f>
        <v>3402</v>
      </c>
    </row>
    <row r="1709" spans="1:16" x14ac:dyDescent="0.25">
      <c r="A1709" s="289" t="s">
        <v>3329</v>
      </c>
      <c r="B1709">
        <v>3</v>
      </c>
      <c r="C1709">
        <v>1128</v>
      </c>
      <c r="D1709">
        <v>1.2</v>
      </c>
      <c r="E1709" s="289" t="s">
        <v>4331</v>
      </c>
      <c r="F1709">
        <v>5014341167</v>
      </c>
      <c r="G1709" s="276">
        <v>45618</v>
      </c>
      <c r="H1709">
        <v>20241115596270</v>
      </c>
      <c r="I1709">
        <v>1.728</v>
      </c>
      <c r="J1709" s="289" t="s">
        <v>350</v>
      </c>
      <c r="K1709" s="289" t="s">
        <v>4332</v>
      </c>
      <c r="L1709" s="289" t="s">
        <v>275</v>
      </c>
      <c r="M1709" s="289" t="s">
        <v>4326</v>
      </c>
      <c r="N1709" s="289" t="s">
        <v>3804</v>
      </c>
      <c r="O1709" s="289" t="s">
        <v>3332</v>
      </c>
      <c r="P1709" s="289">
        <f>VLOOKUP(CAT_Details[[#This Row],[Delivery Bp Customer Code]],Table6[],2,0)</f>
        <v>3402</v>
      </c>
    </row>
    <row r="1710" spans="1:16" x14ac:dyDescent="0.25">
      <c r="A1710" s="289" t="s">
        <v>3329</v>
      </c>
      <c r="B1710">
        <v>11</v>
      </c>
      <c r="C1710">
        <v>550</v>
      </c>
      <c r="D1710">
        <v>7.4</v>
      </c>
      <c r="E1710" s="289" t="s">
        <v>4333</v>
      </c>
      <c r="F1710">
        <v>5014355678</v>
      </c>
      <c r="G1710" s="276">
        <v>45618</v>
      </c>
      <c r="H1710" s="5">
        <v>20241119598122</v>
      </c>
      <c r="I1710">
        <v>16.536000000000001</v>
      </c>
      <c r="J1710" s="289" t="s">
        <v>273</v>
      </c>
      <c r="K1710" s="289" t="s">
        <v>4334</v>
      </c>
      <c r="L1710" s="289" t="s">
        <v>275</v>
      </c>
      <c r="M1710" s="289" t="s">
        <v>4064</v>
      </c>
      <c r="N1710" s="289" t="s">
        <v>1240</v>
      </c>
      <c r="O1710" s="289" t="s">
        <v>3332</v>
      </c>
      <c r="P1710" s="289">
        <f>VLOOKUP(CAT_Details[[#This Row],[Delivery Bp Customer Code]],Table6[],2,0)</f>
        <v>3402</v>
      </c>
    </row>
    <row r="1711" spans="1:16" x14ac:dyDescent="0.25">
      <c r="A1711" s="289" t="s">
        <v>76</v>
      </c>
      <c r="B1711">
        <v>2</v>
      </c>
      <c r="C1711">
        <v>110</v>
      </c>
      <c r="D1711">
        <v>0.6</v>
      </c>
      <c r="E1711" s="289" t="s">
        <v>4335</v>
      </c>
      <c r="F1711">
        <v>5014295853</v>
      </c>
      <c r="G1711" s="276">
        <v>45618</v>
      </c>
      <c r="H1711">
        <v>20241108591149</v>
      </c>
      <c r="I1711">
        <v>1.44</v>
      </c>
      <c r="J1711" s="289" t="s">
        <v>324</v>
      </c>
      <c r="K1711" s="289" t="s">
        <v>4336</v>
      </c>
      <c r="L1711" s="289" t="s">
        <v>275</v>
      </c>
      <c r="M1711" s="289" t="s">
        <v>4300</v>
      </c>
      <c r="N1711" s="289" t="s">
        <v>375</v>
      </c>
      <c r="O1711" s="289" t="s">
        <v>748</v>
      </c>
      <c r="P1711" s="289" t="str">
        <f>VLOOKUP(CAT_Details[[#This Row],[Delivery Bp Customer Code]],Table6[],2,0)</f>
        <v>No Loc</v>
      </c>
    </row>
    <row r="1712" spans="1:16" x14ac:dyDescent="0.25">
      <c r="A1712" s="289" t="s">
        <v>76</v>
      </c>
      <c r="B1712">
        <v>1</v>
      </c>
      <c r="C1712">
        <v>202</v>
      </c>
      <c r="D1712">
        <v>0.2</v>
      </c>
      <c r="E1712" s="289" t="s">
        <v>4337</v>
      </c>
      <c r="F1712">
        <v>5014309770</v>
      </c>
      <c r="G1712" s="276">
        <v>45618</v>
      </c>
      <c r="H1712">
        <v>20241112593068</v>
      </c>
      <c r="I1712">
        <v>0.24</v>
      </c>
      <c r="J1712" s="289" t="s">
        <v>324</v>
      </c>
      <c r="K1712" s="289" t="s">
        <v>4338</v>
      </c>
      <c r="L1712" s="289" t="s">
        <v>275</v>
      </c>
      <c r="M1712" s="289" t="s">
        <v>4300</v>
      </c>
      <c r="N1712" s="289" t="s">
        <v>508</v>
      </c>
      <c r="O1712" s="289" t="s">
        <v>748</v>
      </c>
      <c r="P1712" s="289" t="str">
        <f>VLOOKUP(CAT_Details[[#This Row],[Delivery Bp Customer Code]],Table6[],2,0)</f>
        <v>No Loc</v>
      </c>
    </row>
    <row r="1713" spans="1:16" x14ac:dyDescent="0.25">
      <c r="A1713" s="289" t="s">
        <v>76</v>
      </c>
      <c r="B1713">
        <v>6</v>
      </c>
      <c r="C1713">
        <v>900</v>
      </c>
      <c r="D1713">
        <v>2.4</v>
      </c>
      <c r="E1713" s="289" t="s">
        <v>4339</v>
      </c>
      <c r="F1713">
        <v>5014309947</v>
      </c>
      <c r="G1713" s="276">
        <v>45618</v>
      </c>
      <c r="H1713">
        <v>20241113594392</v>
      </c>
      <c r="I1713">
        <v>4.6079999999999997</v>
      </c>
      <c r="J1713" s="289" t="s">
        <v>324</v>
      </c>
      <c r="K1713" s="289" t="s">
        <v>4340</v>
      </c>
      <c r="L1713" s="289" t="s">
        <v>275</v>
      </c>
      <c r="M1713" s="289" t="s">
        <v>4297</v>
      </c>
      <c r="N1713" s="289" t="s">
        <v>4341</v>
      </c>
      <c r="O1713" s="289" t="s">
        <v>748</v>
      </c>
      <c r="P1713" s="289" t="str">
        <f>VLOOKUP(CAT_Details[[#This Row],[Delivery Bp Customer Code]],Table6[],2,0)</f>
        <v>No Loc</v>
      </c>
    </row>
    <row r="1714" spans="1:16" x14ac:dyDescent="0.25">
      <c r="A1714" s="289" t="s">
        <v>76</v>
      </c>
      <c r="B1714">
        <v>1</v>
      </c>
      <c r="C1714">
        <v>110</v>
      </c>
      <c r="D1714">
        <v>0.4</v>
      </c>
      <c r="E1714" s="289" t="s">
        <v>4309</v>
      </c>
      <c r="F1714">
        <v>5014309976</v>
      </c>
      <c r="G1714" s="276">
        <v>45618</v>
      </c>
      <c r="H1714" s="5">
        <v>20241114594759</v>
      </c>
      <c r="I1714">
        <v>0.57599999999999996</v>
      </c>
      <c r="J1714" s="289" t="s">
        <v>345</v>
      </c>
      <c r="K1714" s="289" t="s">
        <v>4342</v>
      </c>
      <c r="L1714" s="289" t="s">
        <v>275</v>
      </c>
      <c r="M1714" s="289" t="s">
        <v>4311</v>
      </c>
      <c r="N1714" s="289" t="s">
        <v>427</v>
      </c>
      <c r="O1714" s="289" t="s">
        <v>748</v>
      </c>
      <c r="P1714" s="289" t="str">
        <f>VLOOKUP(CAT_Details[[#This Row],[Delivery Bp Customer Code]],Table6[],2,0)</f>
        <v>No Loc</v>
      </c>
    </row>
    <row r="1715" spans="1:16" x14ac:dyDescent="0.25">
      <c r="A1715" s="289" t="s">
        <v>76</v>
      </c>
      <c r="B1715">
        <v>1</v>
      </c>
      <c r="C1715">
        <v>14</v>
      </c>
      <c r="D1715">
        <v>0.2</v>
      </c>
      <c r="E1715" s="289" t="s">
        <v>4343</v>
      </c>
      <c r="F1715">
        <v>5014340670</v>
      </c>
      <c r="G1715" s="276">
        <v>45618</v>
      </c>
      <c r="H1715">
        <v>20241118597187</v>
      </c>
      <c r="I1715">
        <v>0.23</v>
      </c>
      <c r="J1715" s="289" t="s">
        <v>350</v>
      </c>
      <c r="K1715" s="289" t="s">
        <v>4344</v>
      </c>
      <c r="L1715" s="289" t="s">
        <v>275</v>
      </c>
      <c r="M1715" s="289" t="s">
        <v>4283</v>
      </c>
      <c r="N1715" s="289" t="s">
        <v>1279</v>
      </c>
      <c r="O1715" s="289" t="s">
        <v>748</v>
      </c>
      <c r="P1715" s="289" t="str">
        <f>VLOOKUP(CAT_Details[[#This Row],[Delivery Bp Customer Code]],Table6[],2,0)</f>
        <v>No Loc</v>
      </c>
    </row>
    <row r="1716" spans="1:16" x14ac:dyDescent="0.25">
      <c r="A1716" s="289" t="s">
        <v>285</v>
      </c>
      <c r="B1716">
        <v>29</v>
      </c>
      <c r="C1716">
        <v>483</v>
      </c>
      <c r="D1716">
        <v>1.17</v>
      </c>
      <c r="E1716" s="289" t="s">
        <v>4345</v>
      </c>
      <c r="F1716">
        <v>5014281720</v>
      </c>
      <c r="G1716" s="276">
        <v>45618</v>
      </c>
      <c r="H1716">
        <v>20241112592750</v>
      </c>
      <c r="I1716">
        <v>0.69699999999999995</v>
      </c>
      <c r="J1716" s="289" t="s">
        <v>294</v>
      </c>
      <c r="K1716" s="289" t="s">
        <v>4346</v>
      </c>
      <c r="L1716" s="289" t="s">
        <v>275</v>
      </c>
      <c r="M1716" s="289" t="s">
        <v>4109</v>
      </c>
      <c r="N1716" s="289" t="s">
        <v>1413</v>
      </c>
      <c r="O1716" s="289" t="s">
        <v>291</v>
      </c>
      <c r="P1716" s="289" t="str">
        <f>VLOOKUP(CAT_Details[[#This Row],[Delivery Bp Customer Code]],Table6[],2,0)</f>
        <v>DX01-L5</v>
      </c>
    </row>
    <row r="1717" spans="1:16" x14ac:dyDescent="0.25">
      <c r="A1717" s="289" t="s">
        <v>285</v>
      </c>
      <c r="B1717">
        <v>4</v>
      </c>
      <c r="C1717">
        <v>1344</v>
      </c>
      <c r="D1717">
        <v>2</v>
      </c>
      <c r="E1717" s="289" t="s">
        <v>4347</v>
      </c>
      <c r="F1717">
        <v>5014295979</v>
      </c>
      <c r="G1717" s="276">
        <v>45618</v>
      </c>
      <c r="H1717">
        <v>20241113593719</v>
      </c>
      <c r="I1717">
        <v>4.4009999999999998</v>
      </c>
      <c r="J1717" s="289" t="s">
        <v>401</v>
      </c>
      <c r="K1717" s="289" t="s">
        <v>4348</v>
      </c>
      <c r="L1717" s="289" t="s">
        <v>275</v>
      </c>
      <c r="M1717" s="289" t="s">
        <v>4219</v>
      </c>
      <c r="N1717" s="289" t="s">
        <v>673</v>
      </c>
      <c r="O1717" s="289" t="s">
        <v>291</v>
      </c>
      <c r="P1717" s="289" t="str">
        <f>VLOOKUP(CAT_Details[[#This Row],[Delivery Bp Customer Code]],Table6[],2,0)</f>
        <v>DX01-L5</v>
      </c>
    </row>
    <row r="1718" spans="1:16" x14ac:dyDescent="0.25">
      <c r="A1718" s="289" t="s">
        <v>285</v>
      </c>
      <c r="B1718">
        <v>7</v>
      </c>
      <c r="C1718">
        <v>5750</v>
      </c>
      <c r="D1718">
        <v>2.8</v>
      </c>
      <c r="E1718" s="289" t="s">
        <v>4349</v>
      </c>
      <c r="F1718">
        <v>5014309831</v>
      </c>
      <c r="G1718" s="276">
        <v>45618</v>
      </c>
      <c r="H1718">
        <v>20241113594262</v>
      </c>
      <c r="I1718">
        <v>4.032</v>
      </c>
      <c r="J1718" s="289" t="s">
        <v>324</v>
      </c>
      <c r="K1718" s="289" t="s">
        <v>4350</v>
      </c>
      <c r="L1718" s="289" t="s">
        <v>275</v>
      </c>
      <c r="M1718" s="289" t="s">
        <v>4300</v>
      </c>
      <c r="N1718" s="289" t="s">
        <v>333</v>
      </c>
      <c r="O1718" s="289" t="s">
        <v>291</v>
      </c>
      <c r="P1718" s="289" t="str">
        <f>VLOOKUP(CAT_Details[[#This Row],[Delivery Bp Customer Code]],Table6[],2,0)</f>
        <v>DX01-L5</v>
      </c>
    </row>
    <row r="1719" spans="1:16" x14ac:dyDescent="0.25">
      <c r="A1719" s="289" t="s">
        <v>285</v>
      </c>
      <c r="B1719">
        <v>8</v>
      </c>
      <c r="C1719">
        <v>1240</v>
      </c>
      <c r="D1719">
        <v>3.47</v>
      </c>
      <c r="E1719" s="289" t="s">
        <v>4351</v>
      </c>
      <c r="F1719">
        <v>5014309905</v>
      </c>
      <c r="G1719" s="276">
        <v>45618</v>
      </c>
      <c r="H1719" s="5">
        <v>20241113593547</v>
      </c>
      <c r="I1719">
        <v>8.32</v>
      </c>
      <c r="J1719" s="289" t="s">
        <v>294</v>
      </c>
      <c r="K1719" s="289" t="s">
        <v>4352</v>
      </c>
      <c r="L1719" s="289" t="s">
        <v>275</v>
      </c>
      <c r="M1719" s="289" t="s">
        <v>4197</v>
      </c>
      <c r="N1719" s="289" t="s">
        <v>769</v>
      </c>
      <c r="O1719" s="289" t="s">
        <v>291</v>
      </c>
      <c r="P1719" s="289" t="str">
        <f>VLOOKUP(CAT_Details[[#This Row],[Delivery Bp Customer Code]],Table6[],2,0)</f>
        <v>DX01-L5</v>
      </c>
    </row>
    <row r="1720" spans="1:16" x14ac:dyDescent="0.25">
      <c r="A1720" s="289" t="s">
        <v>285</v>
      </c>
      <c r="B1720">
        <v>12</v>
      </c>
      <c r="C1720">
        <v>3360</v>
      </c>
      <c r="D1720">
        <v>2.77</v>
      </c>
      <c r="E1720" s="289" t="s">
        <v>4353</v>
      </c>
      <c r="F1720">
        <v>5014309965</v>
      </c>
      <c r="G1720" s="276">
        <v>45618</v>
      </c>
      <c r="H1720">
        <v>20241114595292</v>
      </c>
      <c r="I1720">
        <v>4.641</v>
      </c>
      <c r="J1720" s="289" t="s">
        <v>294</v>
      </c>
      <c r="K1720" s="289" t="s">
        <v>4354</v>
      </c>
      <c r="L1720" s="289" t="s">
        <v>275</v>
      </c>
      <c r="M1720" s="289" t="s">
        <v>4197</v>
      </c>
      <c r="N1720" s="289" t="s">
        <v>394</v>
      </c>
      <c r="O1720" s="289" t="s">
        <v>291</v>
      </c>
      <c r="P1720" s="289" t="str">
        <f>VLOOKUP(CAT_Details[[#This Row],[Delivery Bp Customer Code]],Table6[],2,0)</f>
        <v>DX01-L5</v>
      </c>
    </row>
    <row r="1721" spans="1:16" x14ac:dyDescent="0.25">
      <c r="A1721" s="289" t="s">
        <v>285</v>
      </c>
      <c r="B1721">
        <v>25</v>
      </c>
      <c r="C1721">
        <v>2880</v>
      </c>
      <c r="D1721">
        <v>8.8000000000000007</v>
      </c>
      <c r="E1721" s="289" t="s">
        <v>4355</v>
      </c>
      <c r="F1721">
        <v>5014310035</v>
      </c>
      <c r="G1721" s="276">
        <v>45618</v>
      </c>
      <c r="H1721" s="5">
        <v>20241112593259</v>
      </c>
      <c r="I1721">
        <v>8.4480000000000004</v>
      </c>
      <c r="J1721" s="289" t="s">
        <v>324</v>
      </c>
      <c r="K1721" s="289" t="s">
        <v>4356</v>
      </c>
      <c r="L1721" s="289" t="s">
        <v>275</v>
      </c>
      <c r="M1721" s="289" t="s">
        <v>4357</v>
      </c>
      <c r="N1721" s="289" t="s">
        <v>579</v>
      </c>
      <c r="O1721" s="289" t="s">
        <v>291</v>
      </c>
      <c r="P1721" s="289" t="str">
        <f>VLOOKUP(CAT_Details[[#This Row],[Delivery Bp Customer Code]],Table6[],2,0)</f>
        <v>DX01-L5</v>
      </c>
    </row>
    <row r="1722" spans="1:16" x14ac:dyDescent="0.25">
      <c r="A1722" s="289" t="s">
        <v>285</v>
      </c>
      <c r="B1722">
        <v>8</v>
      </c>
      <c r="C1722">
        <v>1391</v>
      </c>
      <c r="D1722">
        <v>3.2</v>
      </c>
      <c r="E1722" s="289" t="s">
        <v>4358</v>
      </c>
      <c r="F1722">
        <v>5014310080</v>
      </c>
      <c r="G1722" s="276">
        <v>45618</v>
      </c>
      <c r="H1722">
        <v>20241114594830</v>
      </c>
      <c r="I1722">
        <v>5.0880000000000001</v>
      </c>
      <c r="J1722" s="289" t="s">
        <v>345</v>
      </c>
      <c r="K1722" s="289" t="s">
        <v>4359</v>
      </c>
      <c r="L1722" s="289" t="s">
        <v>275</v>
      </c>
      <c r="M1722" s="289" t="s">
        <v>4360</v>
      </c>
      <c r="N1722" s="289" t="s">
        <v>348</v>
      </c>
      <c r="O1722" s="289" t="s">
        <v>291</v>
      </c>
      <c r="P1722" s="289" t="str">
        <f>VLOOKUP(CAT_Details[[#This Row],[Delivery Bp Customer Code]],Table6[],2,0)</f>
        <v>DX01-L5</v>
      </c>
    </row>
    <row r="1723" spans="1:16" x14ac:dyDescent="0.25">
      <c r="A1723" s="289" t="s">
        <v>285</v>
      </c>
      <c r="B1723">
        <v>11</v>
      </c>
      <c r="C1723">
        <v>1320</v>
      </c>
      <c r="D1723">
        <v>4.4000000000000004</v>
      </c>
      <c r="E1723" s="289" t="s">
        <v>4361</v>
      </c>
      <c r="F1723">
        <v>5014325461</v>
      </c>
      <c r="G1723" s="276">
        <v>45618</v>
      </c>
      <c r="H1723" s="5">
        <v>20241115595794</v>
      </c>
      <c r="I1723">
        <v>10.56</v>
      </c>
      <c r="J1723" s="289" t="s">
        <v>350</v>
      </c>
      <c r="K1723" s="289" t="s">
        <v>4362</v>
      </c>
      <c r="L1723" s="289" t="s">
        <v>275</v>
      </c>
      <c r="M1723" s="289" t="s">
        <v>4292</v>
      </c>
      <c r="N1723" s="289" t="s">
        <v>353</v>
      </c>
      <c r="O1723" s="289" t="s">
        <v>291</v>
      </c>
      <c r="P1723" s="289" t="str">
        <f>VLOOKUP(CAT_Details[[#This Row],[Delivery Bp Customer Code]],Table6[],2,0)</f>
        <v>DX01-L5</v>
      </c>
    </row>
    <row r="1724" spans="1:16" x14ac:dyDescent="0.25">
      <c r="A1724" s="289" t="s">
        <v>285</v>
      </c>
      <c r="B1724">
        <v>1</v>
      </c>
      <c r="C1724">
        <v>48</v>
      </c>
      <c r="D1724">
        <v>0.4</v>
      </c>
      <c r="E1724" s="289" t="s">
        <v>4363</v>
      </c>
      <c r="F1724">
        <v>5014325625</v>
      </c>
      <c r="G1724" s="276">
        <v>45618</v>
      </c>
      <c r="H1724">
        <v>20241115596422</v>
      </c>
      <c r="I1724">
        <v>0.48</v>
      </c>
      <c r="J1724" s="289" t="s">
        <v>350</v>
      </c>
      <c r="K1724" s="289" t="s">
        <v>4364</v>
      </c>
      <c r="L1724" s="289" t="s">
        <v>275</v>
      </c>
      <c r="M1724" s="289" t="s">
        <v>4292</v>
      </c>
      <c r="N1724" s="289" t="s">
        <v>378</v>
      </c>
      <c r="O1724" s="289" t="s">
        <v>291</v>
      </c>
      <c r="P1724" s="289" t="str">
        <f>VLOOKUP(CAT_Details[[#This Row],[Delivery Bp Customer Code]],Table6[],2,0)</f>
        <v>DX01-L5</v>
      </c>
    </row>
    <row r="1725" spans="1:16" x14ac:dyDescent="0.25">
      <c r="A1725" s="289" t="s">
        <v>285</v>
      </c>
      <c r="B1725">
        <v>3</v>
      </c>
      <c r="C1725">
        <v>258.2</v>
      </c>
      <c r="D1725">
        <v>0.85</v>
      </c>
      <c r="E1725" s="289" t="s">
        <v>4365</v>
      </c>
      <c r="F1725">
        <v>5014325661</v>
      </c>
      <c r="G1725" s="276">
        <v>45618</v>
      </c>
      <c r="H1725">
        <v>20241115595887</v>
      </c>
      <c r="I1725">
        <v>0.67100000000000004</v>
      </c>
      <c r="J1725" s="289" t="s">
        <v>350</v>
      </c>
      <c r="K1725" s="289" t="s">
        <v>4366</v>
      </c>
      <c r="L1725" s="289" t="s">
        <v>275</v>
      </c>
      <c r="M1725" s="289" t="s">
        <v>4292</v>
      </c>
      <c r="N1725" s="289" t="s">
        <v>602</v>
      </c>
      <c r="O1725" s="289" t="s">
        <v>291</v>
      </c>
      <c r="P1725" s="289" t="str">
        <f>VLOOKUP(CAT_Details[[#This Row],[Delivery Bp Customer Code]],Table6[],2,0)</f>
        <v>DX01-L5</v>
      </c>
    </row>
    <row r="1726" spans="1:16" x14ac:dyDescent="0.25">
      <c r="A1726" s="289" t="s">
        <v>285</v>
      </c>
      <c r="B1726">
        <v>8</v>
      </c>
      <c r="C1726">
        <v>616</v>
      </c>
      <c r="D1726">
        <v>3.2</v>
      </c>
      <c r="E1726" s="289" t="s">
        <v>4367</v>
      </c>
      <c r="F1726">
        <v>5014325669</v>
      </c>
      <c r="G1726" s="276">
        <v>45618</v>
      </c>
      <c r="H1726" s="5">
        <v>20241115596004</v>
      </c>
      <c r="I1726">
        <v>7.7569999999999997</v>
      </c>
      <c r="J1726" s="289" t="s">
        <v>350</v>
      </c>
      <c r="K1726" s="289" t="s">
        <v>4368</v>
      </c>
      <c r="L1726" s="289" t="s">
        <v>275</v>
      </c>
      <c r="M1726" s="289" t="s">
        <v>4270</v>
      </c>
      <c r="N1726" s="289" t="s">
        <v>690</v>
      </c>
      <c r="O1726" s="289" t="s">
        <v>291</v>
      </c>
      <c r="P1726" s="289" t="str">
        <f>VLOOKUP(CAT_Details[[#This Row],[Delivery Bp Customer Code]],Table6[],2,0)</f>
        <v>DX01-L5</v>
      </c>
    </row>
    <row r="1727" spans="1:16" x14ac:dyDescent="0.25">
      <c r="A1727" s="289" t="s">
        <v>521</v>
      </c>
      <c r="B1727">
        <v>17</v>
      </c>
      <c r="C1727">
        <v>1818.15</v>
      </c>
      <c r="D1727">
        <v>6.8</v>
      </c>
      <c r="E1727" s="289" t="s">
        <v>4369</v>
      </c>
      <c r="F1727">
        <v>5014341026</v>
      </c>
      <c r="G1727" s="276">
        <v>45618</v>
      </c>
      <c r="H1727">
        <v>20241115596342</v>
      </c>
      <c r="I1727">
        <v>17.952000000000002</v>
      </c>
      <c r="J1727" s="289" t="s">
        <v>302</v>
      </c>
      <c r="K1727" s="289" t="s">
        <v>4370</v>
      </c>
      <c r="L1727" s="289" t="s">
        <v>275</v>
      </c>
      <c r="M1727" s="289" t="s">
        <v>4300</v>
      </c>
      <c r="N1727" s="289" t="s">
        <v>694</v>
      </c>
      <c r="O1727" s="289" t="s">
        <v>525</v>
      </c>
      <c r="P1727" s="289" t="str">
        <f>VLOOKUP(CAT_Details[[#This Row],[Delivery Bp Customer Code]],Table6[],2,0)</f>
        <v>No Loc</v>
      </c>
    </row>
    <row r="1728" spans="1:16" x14ac:dyDescent="0.25">
      <c r="A1728" s="289" t="s">
        <v>272</v>
      </c>
      <c r="B1728">
        <v>4</v>
      </c>
      <c r="C1728">
        <v>2020</v>
      </c>
      <c r="D1728">
        <v>1.6</v>
      </c>
      <c r="E1728" s="289" t="s">
        <v>4371</v>
      </c>
      <c r="F1728">
        <v>5014281596</v>
      </c>
      <c r="G1728" s="276">
        <v>45618</v>
      </c>
      <c r="H1728" s="5">
        <v>20241106589018</v>
      </c>
      <c r="I1728">
        <v>3.84</v>
      </c>
      <c r="J1728" s="289" t="s">
        <v>324</v>
      </c>
      <c r="K1728" s="289" t="s">
        <v>4372</v>
      </c>
      <c r="L1728" s="289" t="s">
        <v>275</v>
      </c>
      <c r="M1728" s="289" t="s">
        <v>4297</v>
      </c>
      <c r="N1728" s="289" t="s">
        <v>622</v>
      </c>
      <c r="O1728" s="289" t="s">
        <v>277</v>
      </c>
      <c r="P1728" s="289" t="str">
        <f>VLOOKUP(CAT_Details[[#This Row],[Delivery Bp Customer Code]],Table6[],2,0)</f>
        <v>U2-L5</v>
      </c>
    </row>
    <row r="1729" spans="1:16" x14ac:dyDescent="0.25">
      <c r="A1729" s="289" t="s">
        <v>272</v>
      </c>
      <c r="B1729">
        <v>2</v>
      </c>
      <c r="C1729">
        <v>644.9</v>
      </c>
      <c r="D1729">
        <v>0.4</v>
      </c>
      <c r="E1729" s="289" t="s">
        <v>4373</v>
      </c>
      <c r="F1729">
        <v>5014296196</v>
      </c>
      <c r="G1729" s="276">
        <v>45618</v>
      </c>
      <c r="H1729">
        <v>20241112592950</v>
      </c>
      <c r="I1729">
        <v>0.57599999999999996</v>
      </c>
      <c r="J1729" s="289" t="s">
        <v>294</v>
      </c>
      <c r="K1729" s="289" t="s">
        <v>4374</v>
      </c>
      <c r="L1729" s="289" t="s">
        <v>275</v>
      </c>
      <c r="M1729" s="289" t="s">
        <v>4227</v>
      </c>
      <c r="N1729" s="289" t="s">
        <v>698</v>
      </c>
      <c r="O1729" s="289" t="s">
        <v>277</v>
      </c>
      <c r="P1729" s="289" t="str">
        <f>VLOOKUP(CAT_Details[[#This Row],[Delivery Bp Customer Code]],Table6[],2,0)</f>
        <v>U2-L5</v>
      </c>
    </row>
    <row r="1730" spans="1:16" x14ac:dyDescent="0.25">
      <c r="A1730" s="289" t="s">
        <v>272</v>
      </c>
      <c r="B1730">
        <v>1</v>
      </c>
      <c r="C1730">
        <v>139</v>
      </c>
      <c r="D1730">
        <v>0.4</v>
      </c>
      <c r="E1730" s="289" t="s">
        <v>4375</v>
      </c>
      <c r="F1730">
        <v>5014309780</v>
      </c>
      <c r="G1730" s="276">
        <v>45618</v>
      </c>
      <c r="H1730">
        <v>20241114594804</v>
      </c>
      <c r="I1730">
        <v>0.96</v>
      </c>
      <c r="J1730" s="289" t="s">
        <v>324</v>
      </c>
      <c r="K1730" s="289" t="s">
        <v>4376</v>
      </c>
      <c r="L1730" s="289" t="s">
        <v>275</v>
      </c>
      <c r="M1730" s="289" t="s">
        <v>4300</v>
      </c>
      <c r="N1730" s="289" t="s">
        <v>616</v>
      </c>
      <c r="O1730" s="289" t="s">
        <v>277</v>
      </c>
      <c r="P1730" s="289" t="str">
        <f>VLOOKUP(CAT_Details[[#This Row],[Delivery Bp Customer Code]],Table6[],2,0)</f>
        <v>U2-L5</v>
      </c>
    </row>
    <row r="1731" spans="1:16" x14ac:dyDescent="0.25">
      <c r="A1731" s="289" t="s">
        <v>272</v>
      </c>
      <c r="B1731">
        <v>1</v>
      </c>
      <c r="C1731">
        <v>63</v>
      </c>
      <c r="D1731">
        <v>0.4</v>
      </c>
      <c r="E1731" s="289" t="s">
        <v>4377</v>
      </c>
      <c r="F1731">
        <v>5014309801</v>
      </c>
      <c r="G1731" s="276">
        <v>45618</v>
      </c>
      <c r="H1731">
        <v>20241113593634</v>
      </c>
      <c r="I1731">
        <v>1.181</v>
      </c>
      <c r="J1731" s="289" t="s">
        <v>324</v>
      </c>
      <c r="K1731" s="289" t="s">
        <v>4378</v>
      </c>
      <c r="L1731" s="289" t="s">
        <v>275</v>
      </c>
      <c r="M1731" s="289" t="s">
        <v>4119</v>
      </c>
      <c r="N1731" s="289" t="s">
        <v>612</v>
      </c>
      <c r="O1731" s="289" t="s">
        <v>277</v>
      </c>
      <c r="P1731" s="289" t="str">
        <f>VLOOKUP(CAT_Details[[#This Row],[Delivery Bp Customer Code]],Table6[],2,0)</f>
        <v>U2-L5</v>
      </c>
    </row>
    <row r="1732" spans="1:16" x14ac:dyDescent="0.25">
      <c r="A1732" s="289" t="s">
        <v>272</v>
      </c>
      <c r="B1732">
        <v>2</v>
      </c>
      <c r="C1732">
        <v>385</v>
      </c>
      <c r="D1732">
        <v>0.59</v>
      </c>
      <c r="E1732" s="289" t="s">
        <v>4316</v>
      </c>
      <c r="F1732">
        <v>5014309844</v>
      </c>
      <c r="G1732" s="276">
        <v>45618</v>
      </c>
      <c r="H1732">
        <v>20241113594157</v>
      </c>
      <c r="I1732">
        <v>0.38200000000000001</v>
      </c>
      <c r="J1732" s="289" t="s">
        <v>1047</v>
      </c>
      <c r="K1732" s="289" t="s">
        <v>4379</v>
      </c>
      <c r="L1732" s="289" t="s">
        <v>275</v>
      </c>
      <c r="M1732" s="289" t="s">
        <v>4109</v>
      </c>
      <c r="N1732" s="289" t="s">
        <v>1049</v>
      </c>
      <c r="O1732" s="289" t="s">
        <v>277</v>
      </c>
      <c r="P1732" s="289" t="str">
        <f>VLOOKUP(CAT_Details[[#This Row],[Delivery Bp Customer Code]],Table6[],2,0)</f>
        <v>U2-L5</v>
      </c>
    </row>
    <row r="1733" spans="1:16" x14ac:dyDescent="0.25">
      <c r="A1733" s="289" t="s">
        <v>272</v>
      </c>
      <c r="B1733">
        <v>49</v>
      </c>
      <c r="C1733">
        <v>4897.4399999999996</v>
      </c>
      <c r="D1733">
        <v>19.8</v>
      </c>
      <c r="E1733" s="289" t="s">
        <v>4380</v>
      </c>
      <c r="F1733">
        <v>5014325569</v>
      </c>
      <c r="G1733" s="276">
        <v>45618</v>
      </c>
      <c r="H1733">
        <v>20241115595950</v>
      </c>
      <c r="I1733">
        <v>33.594999999999999</v>
      </c>
      <c r="J1733" s="289" t="s">
        <v>350</v>
      </c>
      <c r="K1733" s="289" t="s">
        <v>4381</v>
      </c>
      <c r="L1733" s="289" t="s">
        <v>275</v>
      </c>
      <c r="M1733" s="289" t="s">
        <v>4270</v>
      </c>
      <c r="N1733" s="289" t="s">
        <v>625</v>
      </c>
      <c r="O1733" s="289" t="s">
        <v>277</v>
      </c>
      <c r="P1733" s="289" t="str">
        <f>VLOOKUP(CAT_Details[[#This Row],[Delivery Bp Customer Code]],Table6[],2,0)</f>
        <v>U2-L5</v>
      </c>
    </row>
    <row r="1734" spans="1:16" x14ac:dyDescent="0.25">
      <c r="A1734" s="289" t="s">
        <v>272</v>
      </c>
      <c r="B1734">
        <v>1</v>
      </c>
      <c r="C1734">
        <v>529</v>
      </c>
      <c r="D1734">
        <v>0.2</v>
      </c>
      <c r="E1734" s="289" t="s">
        <v>4382</v>
      </c>
      <c r="F1734">
        <v>5014325736</v>
      </c>
      <c r="G1734" s="276">
        <v>45618</v>
      </c>
      <c r="H1734">
        <v>20241113593740</v>
      </c>
      <c r="I1734">
        <v>0.35499999999999998</v>
      </c>
      <c r="J1734" s="289" t="s">
        <v>350</v>
      </c>
      <c r="K1734" s="289" t="s">
        <v>4383</v>
      </c>
      <c r="L1734" s="289" t="s">
        <v>275</v>
      </c>
      <c r="M1734" s="289" t="s">
        <v>4270</v>
      </c>
      <c r="N1734" s="289" t="s">
        <v>982</v>
      </c>
      <c r="O1734" s="289" t="s">
        <v>277</v>
      </c>
      <c r="P1734" s="289" t="str">
        <f>VLOOKUP(CAT_Details[[#This Row],[Delivery Bp Customer Code]],Table6[],2,0)</f>
        <v>U2-L5</v>
      </c>
    </row>
    <row r="1735" spans="1:16" x14ac:dyDescent="0.25">
      <c r="A1735" s="289" t="s">
        <v>272</v>
      </c>
      <c r="B1735">
        <v>1</v>
      </c>
      <c r="C1735">
        <v>210</v>
      </c>
      <c r="D1735">
        <v>0.4</v>
      </c>
      <c r="E1735" s="289" t="s">
        <v>4329</v>
      </c>
      <c r="F1735">
        <v>5014341067</v>
      </c>
      <c r="G1735" s="276">
        <v>45618</v>
      </c>
      <c r="H1735">
        <v>20241115596071</v>
      </c>
      <c r="I1735">
        <v>0.81599999999999995</v>
      </c>
      <c r="J1735" s="289" t="s">
        <v>287</v>
      </c>
      <c r="K1735" s="289" t="s">
        <v>4384</v>
      </c>
      <c r="L1735" s="289" t="s">
        <v>275</v>
      </c>
      <c r="M1735" s="289" t="s">
        <v>4248</v>
      </c>
      <c r="N1735" s="289" t="s">
        <v>468</v>
      </c>
      <c r="O1735" s="289" t="s">
        <v>277</v>
      </c>
      <c r="P1735" s="289" t="str">
        <f>VLOOKUP(CAT_Details[[#This Row],[Delivery Bp Customer Code]],Table6[],2,0)</f>
        <v>U2-L5</v>
      </c>
    </row>
    <row r="1736" spans="1:16" x14ac:dyDescent="0.25">
      <c r="A1736" s="289" t="s">
        <v>278</v>
      </c>
      <c r="B1736">
        <v>7</v>
      </c>
      <c r="C1736">
        <v>2727</v>
      </c>
      <c r="D1736">
        <v>2.8</v>
      </c>
      <c r="E1736" s="289" t="s">
        <v>4385</v>
      </c>
      <c r="F1736">
        <v>5014309777</v>
      </c>
      <c r="G1736" s="276">
        <v>45621</v>
      </c>
      <c r="H1736" s="5">
        <v>20241113594244</v>
      </c>
      <c r="I1736">
        <v>6.048</v>
      </c>
      <c r="J1736" s="289" t="s">
        <v>294</v>
      </c>
      <c r="K1736" s="289" t="s">
        <v>4386</v>
      </c>
      <c r="L1736" s="289" t="s">
        <v>275</v>
      </c>
      <c r="M1736" s="289" t="s">
        <v>4387</v>
      </c>
      <c r="N1736" s="289" t="s">
        <v>2328</v>
      </c>
      <c r="O1736" s="289" t="s">
        <v>498</v>
      </c>
      <c r="P1736" s="289" t="str">
        <f>VLOOKUP(CAT_Details[[#This Row],[Delivery Bp Customer Code]],Table6[],2,0)</f>
        <v>DK-BM01</v>
      </c>
    </row>
    <row r="1737" spans="1:16" x14ac:dyDescent="0.25">
      <c r="A1737" s="289" t="s">
        <v>278</v>
      </c>
      <c r="B1737">
        <v>1</v>
      </c>
      <c r="C1737">
        <v>48.45</v>
      </c>
      <c r="D1737">
        <v>0.2</v>
      </c>
      <c r="E1737" s="289" t="s">
        <v>4388</v>
      </c>
      <c r="F1737">
        <v>5014340564</v>
      </c>
      <c r="G1737" s="276">
        <v>45621</v>
      </c>
      <c r="H1737">
        <v>20241118596909</v>
      </c>
      <c r="I1737">
        <v>0.48</v>
      </c>
      <c r="J1737" s="289" t="s">
        <v>280</v>
      </c>
      <c r="K1737" s="289" t="s">
        <v>4389</v>
      </c>
      <c r="L1737" s="289" t="s">
        <v>275</v>
      </c>
      <c r="M1737" s="289" t="s">
        <v>4156</v>
      </c>
      <c r="N1737" s="289" t="s">
        <v>4390</v>
      </c>
      <c r="O1737" s="289" t="s">
        <v>498</v>
      </c>
      <c r="P1737" s="289" t="str">
        <f>VLOOKUP(CAT_Details[[#This Row],[Delivery Bp Customer Code]],Table6[],2,0)</f>
        <v>DK-BM01</v>
      </c>
    </row>
    <row r="1738" spans="1:16" x14ac:dyDescent="0.25">
      <c r="A1738" s="289" t="s">
        <v>278</v>
      </c>
      <c r="B1738">
        <v>9</v>
      </c>
      <c r="C1738">
        <v>1957.82</v>
      </c>
      <c r="D1738">
        <v>2.6</v>
      </c>
      <c r="E1738" s="289" t="s">
        <v>4391</v>
      </c>
      <c r="F1738">
        <v>5014340566</v>
      </c>
      <c r="G1738" s="276">
        <v>45621</v>
      </c>
      <c r="H1738">
        <v>20241119597603</v>
      </c>
      <c r="I1738">
        <v>3.504</v>
      </c>
      <c r="J1738" s="289" t="s">
        <v>280</v>
      </c>
      <c r="K1738" s="289" t="s">
        <v>4392</v>
      </c>
      <c r="L1738" s="289" t="s">
        <v>275</v>
      </c>
      <c r="M1738" s="289" t="s">
        <v>4151</v>
      </c>
      <c r="N1738" s="289" t="s">
        <v>485</v>
      </c>
      <c r="O1738" s="289" t="s">
        <v>498</v>
      </c>
      <c r="P1738" s="289" t="str">
        <f>VLOOKUP(CAT_Details[[#This Row],[Delivery Bp Customer Code]],Table6[],2,0)</f>
        <v>DK-BM01</v>
      </c>
    </row>
    <row r="1739" spans="1:16" x14ac:dyDescent="0.25">
      <c r="A1739" s="289" t="s">
        <v>278</v>
      </c>
      <c r="B1739">
        <v>9</v>
      </c>
      <c r="C1739">
        <v>4595</v>
      </c>
      <c r="D1739">
        <v>3.8</v>
      </c>
      <c r="E1739" s="289" t="s">
        <v>4393</v>
      </c>
      <c r="F1739">
        <v>5014356011</v>
      </c>
      <c r="G1739" s="276">
        <v>45621</v>
      </c>
      <c r="H1739">
        <v>20241119598490</v>
      </c>
      <c r="I1739">
        <v>8.1890000000000001</v>
      </c>
      <c r="J1739" s="289" t="s">
        <v>280</v>
      </c>
      <c r="K1739" s="289" t="s">
        <v>4394</v>
      </c>
      <c r="L1739" s="289" t="s">
        <v>275</v>
      </c>
      <c r="M1739" s="289" t="s">
        <v>4395</v>
      </c>
      <c r="N1739" s="289" t="s">
        <v>314</v>
      </c>
      <c r="O1739" s="289" t="s">
        <v>498</v>
      </c>
      <c r="P1739" s="289" t="str">
        <f>VLOOKUP(CAT_Details[[#This Row],[Delivery Bp Customer Code]],Table6[],2,0)</f>
        <v>DK-BM01</v>
      </c>
    </row>
    <row r="1740" spans="1:16" x14ac:dyDescent="0.25">
      <c r="A1740" s="289" t="s">
        <v>75</v>
      </c>
      <c r="B1740">
        <v>1</v>
      </c>
      <c r="C1740">
        <v>120</v>
      </c>
      <c r="D1740">
        <v>0.2</v>
      </c>
      <c r="E1740" s="289" t="s">
        <v>4396</v>
      </c>
      <c r="F1740">
        <v>5014340695</v>
      </c>
      <c r="G1740" s="276">
        <v>45621</v>
      </c>
      <c r="H1740">
        <v>20241114595164</v>
      </c>
      <c r="I1740">
        <v>0.14399999999999999</v>
      </c>
      <c r="J1740" s="289" t="s">
        <v>280</v>
      </c>
      <c r="K1740" s="289" t="s">
        <v>4397</v>
      </c>
      <c r="L1740" s="289" t="s">
        <v>275</v>
      </c>
      <c r="M1740" s="289" t="s">
        <v>4151</v>
      </c>
      <c r="N1740" s="289" t="s">
        <v>2813</v>
      </c>
      <c r="O1740" s="289" t="s">
        <v>2173</v>
      </c>
      <c r="P1740" s="289" t="str">
        <f>VLOOKUP(CAT_Details[[#This Row],[Delivery Bp Customer Code]],Table6[],2,0)</f>
        <v>OYL1</v>
      </c>
    </row>
    <row r="1741" spans="1:16" x14ac:dyDescent="0.25">
      <c r="A1741" s="289" t="s">
        <v>75</v>
      </c>
      <c r="B1741">
        <v>33</v>
      </c>
      <c r="C1741">
        <v>13662</v>
      </c>
      <c r="D1741">
        <v>11</v>
      </c>
      <c r="E1741" s="289" t="s">
        <v>4398</v>
      </c>
      <c r="F1741">
        <v>5014341111</v>
      </c>
      <c r="G1741" s="276">
        <v>45621</v>
      </c>
      <c r="H1741">
        <v>20241118596741</v>
      </c>
      <c r="I1741">
        <v>21.12</v>
      </c>
      <c r="J1741" s="289" t="s">
        <v>324</v>
      </c>
      <c r="K1741" s="289" t="s">
        <v>4399</v>
      </c>
      <c r="L1741" s="289" t="s">
        <v>275</v>
      </c>
      <c r="M1741" s="289" t="s">
        <v>4400</v>
      </c>
      <c r="N1741" s="289" t="s">
        <v>2172</v>
      </c>
      <c r="O1741" s="289" t="s">
        <v>2173</v>
      </c>
      <c r="P1741" s="289" t="str">
        <f>VLOOKUP(CAT_Details[[#This Row],[Delivery Bp Customer Code]],Table6[],2,0)</f>
        <v>OYL1</v>
      </c>
    </row>
    <row r="1742" spans="1:16" x14ac:dyDescent="0.25">
      <c r="A1742" s="289" t="s">
        <v>874</v>
      </c>
      <c r="B1742">
        <v>20</v>
      </c>
      <c r="C1742">
        <v>8480</v>
      </c>
      <c r="D1742">
        <v>10</v>
      </c>
      <c r="E1742" s="289" t="s">
        <v>4401</v>
      </c>
      <c r="F1742">
        <v>5014340696</v>
      </c>
      <c r="G1742" s="276">
        <v>45621</v>
      </c>
      <c r="H1742">
        <v>20241118597011</v>
      </c>
      <c r="I1742">
        <v>24</v>
      </c>
      <c r="J1742" s="289" t="s">
        <v>350</v>
      </c>
      <c r="K1742" s="289" t="s">
        <v>4402</v>
      </c>
      <c r="L1742" s="289" t="s">
        <v>275</v>
      </c>
      <c r="M1742" s="289" t="s">
        <v>4292</v>
      </c>
      <c r="N1742" s="289" t="s">
        <v>381</v>
      </c>
      <c r="O1742" s="289" t="s">
        <v>1014</v>
      </c>
      <c r="P1742" s="289" t="str">
        <f>VLOOKUP(CAT_Details[[#This Row],[Delivery Bp Customer Code]],Table6[],2,0)</f>
        <v>MZ07</v>
      </c>
    </row>
    <row r="1743" spans="1:16" x14ac:dyDescent="0.25">
      <c r="A1743" s="289" t="s">
        <v>3771</v>
      </c>
      <c r="B1743">
        <v>1</v>
      </c>
      <c r="C1743">
        <v>274</v>
      </c>
      <c r="D1743">
        <v>0.55000000000000004</v>
      </c>
      <c r="E1743" s="289" t="s">
        <v>4403</v>
      </c>
      <c r="F1743">
        <v>5014309724</v>
      </c>
      <c r="G1743" s="276">
        <v>45621</v>
      </c>
      <c r="H1743">
        <v>20241114594729</v>
      </c>
      <c r="I1743">
        <v>1.98</v>
      </c>
      <c r="J1743" s="289" t="s">
        <v>3890</v>
      </c>
      <c r="K1743" s="289" t="s">
        <v>4404</v>
      </c>
      <c r="L1743" s="289" t="s">
        <v>275</v>
      </c>
      <c r="M1743" s="289" t="s">
        <v>4405</v>
      </c>
      <c r="N1743" s="289" t="s">
        <v>3893</v>
      </c>
      <c r="O1743" s="289" t="s">
        <v>3775</v>
      </c>
      <c r="P1743" s="289">
        <f>VLOOKUP(CAT_Details[[#This Row],[Delivery Bp Customer Code]],Table6[],2,0)</f>
        <v>3401</v>
      </c>
    </row>
    <row r="1744" spans="1:16" x14ac:dyDescent="0.25">
      <c r="A1744" s="289" t="s">
        <v>3329</v>
      </c>
      <c r="B1744">
        <v>1</v>
      </c>
      <c r="C1744">
        <v>257</v>
      </c>
      <c r="D1744">
        <v>0.4</v>
      </c>
      <c r="E1744" s="289" t="s">
        <v>4406</v>
      </c>
      <c r="F1744">
        <v>5014296186</v>
      </c>
      <c r="G1744" s="276">
        <v>45621</v>
      </c>
      <c r="H1744">
        <v>20241112592777</v>
      </c>
      <c r="I1744">
        <v>0.96</v>
      </c>
      <c r="J1744" s="289" t="s">
        <v>317</v>
      </c>
      <c r="K1744" s="289" t="s">
        <v>4407</v>
      </c>
      <c r="L1744" s="289" t="s">
        <v>275</v>
      </c>
      <c r="M1744" s="289" t="s">
        <v>4408</v>
      </c>
      <c r="N1744" s="289" t="s">
        <v>3966</v>
      </c>
      <c r="O1744" s="289" t="s">
        <v>3332</v>
      </c>
      <c r="P1744" s="289">
        <f>VLOOKUP(CAT_Details[[#This Row],[Delivery Bp Customer Code]],Table6[],2,0)</f>
        <v>3402</v>
      </c>
    </row>
    <row r="1745" spans="1:16" x14ac:dyDescent="0.25">
      <c r="A1745" s="289" t="s">
        <v>3329</v>
      </c>
      <c r="B1745">
        <v>6</v>
      </c>
      <c r="C1745">
        <v>626</v>
      </c>
      <c r="D1745">
        <v>2.06</v>
      </c>
      <c r="E1745" s="289" t="s">
        <v>4409</v>
      </c>
      <c r="F1745">
        <v>5014309971</v>
      </c>
      <c r="G1745" s="276">
        <v>45621</v>
      </c>
      <c r="H1745">
        <v>20241113594172</v>
      </c>
      <c r="I1745">
        <v>5.8559999999999999</v>
      </c>
      <c r="J1745" s="289" t="s">
        <v>3890</v>
      </c>
      <c r="K1745" s="289" t="s">
        <v>4410</v>
      </c>
      <c r="L1745" s="289" t="s">
        <v>275</v>
      </c>
      <c r="M1745" s="289" t="s">
        <v>4405</v>
      </c>
      <c r="N1745" s="289" t="s">
        <v>3896</v>
      </c>
      <c r="O1745" s="289" t="s">
        <v>3332</v>
      </c>
      <c r="P1745" s="289">
        <f>VLOOKUP(CAT_Details[[#This Row],[Delivery Bp Customer Code]],Table6[],2,0)</f>
        <v>3402</v>
      </c>
    </row>
    <row r="1746" spans="1:16" x14ac:dyDescent="0.25">
      <c r="A1746" s="289" t="s">
        <v>3329</v>
      </c>
      <c r="B1746">
        <v>8</v>
      </c>
      <c r="C1746">
        <v>1440</v>
      </c>
      <c r="D1746">
        <v>2.66</v>
      </c>
      <c r="E1746" s="289" t="s">
        <v>4411</v>
      </c>
      <c r="F1746">
        <v>5014325349</v>
      </c>
      <c r="G1746" s="276">
        <v>45621</v>
      </c>
      <c r="H1746">
        <v>20241108591371</v>
      </c>
      <c r="I1746">
        <v>4.9649999999999999</v>
      </c>
      <c r="J1746" s="289" t="s">
        <v>287</v>
      </c>
      <c r="K1746" s="289" t="s">
        <v>4412</v>
      </c>
      <c r="L1746" s="289" t="s">
        <v>275</v>
      </c>
      <c r="M1746" s="289" t="s">
        <v>4320</v>
      </c>
      <c r="N1746" s="289" t="s">
        <v>4413</v>
      </c>
      <c r="O1746" s="289" t="s">
        <v>3332</v>
      </c>
      <c r="P1746" s="289">
        <f>VLOOKUP(CAT_Details[[#This Row],[Delivery Bp Customer Code]],Table6[],2,0)</f>
        <v>3402</v>
      </c>
    </row>
    <row r="1747" spans="1:16" x14ac:dyDescent="0.25">
      <c r="A1747" s="289" t="s">
        <v>3329</v>
      </c>
      <c r="B1747">
        <v>12</v>
      </c>
      <c r="C1747">
        <v>840</v>
      </c>
      <c r="D1747">
        <v>9.6</v>
      </c>
      <c r="E1747" s="289" t="s">
        <v>4414</v>
      </c>
      <c r="F1747">
        <v>5014325861</v>
      </c>
      <c r="G1747" s="276">
        <v>45621</v>
      </c>
      <c r="H1747">
        <v>20241114595465</v>
      </c>
      <c r="I1747">
        <v>27.648</v>
      </c>
      <c r="J1747" s="289" t="s">
        <v>324</v>
      </c>
      <c r="K1747" s="289" t="s">
        <v>4415</v>
      </c>
      <c r="L1747" s="289" t="s">
        <v>275</v>
      </c>
      <c r="M1747" s="289" t="s">
        <v>4297</v>
      </c>
      <c r="N1747" s="289" t="s">
        <v>4100</v>
      </c>
      <c r="O1747" s="289" t="s">
        <v>3332</v>
      </c>
      <c r="P1747" s="289">
        <f>VLOOKUP(CAT_Details[[#This Row],[Delivery Bp Customer Code]],Table6[],2,0)</f>
        <v>3402</v>
      </c>
    </row>
    <row r="1748" spans="1:16" x14ac:dyDescent="0.25">
      <c r="A1748" s="289" t="s">
        <v>3329</v>
      </c>
      <c r="B1748">
        <v>1</v>
      </c>
      <c r="C1748">
        <v>153</v>
      </c>
      <c r="D1748">
        <v>0.4</v>
      </c>
      <c r="E1748" s="289" t="s">
        <v>4416</v>
      </c>
      <c r="F1748">
        <v>5014340363</v>
      </c>
      <c r="G1748" s="276">
        <v>45621</v>
      </c>
      <c r="H1748" s="5">
        <v>20241112592494</v>
      </c>
      <c r="I1748">
        <v>1.1140000000000001</v>
      </c>
      <c r="J1748" s="289" t="s">
        <v>350</v>
      </c>
      <c r="K1748" s="289" t="s">
        <v>4417</v>
      </c>
      <c r="L1748" s="289" t="s">
        <v>275</v>
      </c>
      <c r="M1748" s="289" t="s">
        <v>4292</v>
      </c>
      <c r="N1748" s="289" t="s">
        <v>3656</v>
      </c>
      <c r="O1748" s="289" t="s">
        <v>3332</v>
      </c>
      <c r="P1748" s="289">
        <f>VLOOKUP(CAT_Details[[#This Row],[Delivery Bp Customer Code]],Table6[],2,0)</f>
        <v>3402</v>
      </c>
    </row>
    <row r="1749" spans="1:16" x14ac:dyDescent="0.25">
      <c r="A1749" s="289" t="s">
        <v>3329</v>
      </c>
      <c r="B1749">
        <v>1</v>
      </c>
      <c r="C1749">
        <v>15</v>
      </c>
      <c r="D1749">
        <v>0.13</v>
      </c>
      <c r="E1749" s="289" t="s">
        <v>4416</v>
      </c>
      <c r="F1749">
        <v>5014340388</v>
      </c>
      <c r="G1749" s="276">
        <v>45621</v>
      </c>
      <c r="H1749">
        <v>20241113594373</v>
      </c>
      <c r="I1749">
        <v>6.4000000000000001E-2</v>
      </c>
      <c r="J1749" s="289" t="s">
        <v>350</v>
      </c>
      <c r="K1749" s="289" t="s">
        <v>4418</v>
      </c>
      <c r="L1749" s="289" t="s">
        <v>275</v>
      </c>
      <c r="M1749" s="289" t="s">
        <v>4292</v>
      </c>
      <c r="N1749" s="289" t="s">
        <v>3656</v>
      </c>
      <c r="O1749" s="289" t="s">
        <v>3332</v>
      </c>
      <c r="P1749" s="289">
        <f>VLOOKUP(CAT_Details[[#This Row],[Delivery Bp Customer Code]],Table6[],2,0)</f>
        <v>3402</v>
      </c>
    </row>
    <row r="1750" spans="1:16" x14ac:dyDescent="0.25">
      <c r="A1750" s="289" t="s">
        <v>3329</v>
      </c>
      <c r="B1750">
        <v>10</v>
      </c>
      <c r="C1750">
        <v>3460</v>
      </c>
      <c r="D1750">
        <v>4</v>
      </c>
      <c r="E1750" s="289" t="s">
        <v>4419</v>
      </c>
      <c r="F1750">
        <v>5014341036</v>
      </c>
      <c r="G1750" s="276">
        <v>45621</v>
      </c>
      <c r="H1750">
        <v>20241115596028</v>
      </c>
      <c r="I1750">
        <v>9.6</v>
      </c>
      <c r="J1750" s="289" t="s">
        <v>350</v>
      </c>
      <c r="K1750" s="289" t="s">
        <v>4420</v>
      </c>
      <c r="L1750" s="289" t="s">
        <v>275</v>
      </c>
      <c r="M1750" s="289" t="s">
        <v>4292</v>
      </c>
      <c r="N1750" s="289" t="s">
        <v>4421</v>
      </c>
      <c r="O1750" s="289" t="s">
        <v>3332</v>
      </c>
      <c r="P1750" s="289">
        <f>VLOOKUP(CAT_Details[[#This Row],[Delivery Bp Customer Code]],Table6[],2,0)</f>
        <v>3402</v>
      </c>
    </row>
    <row r="1751" spans="1:16" x14ac:dyDescent="0.25">
      <c r="A1751" s="289" t="s">
        <v>3329</v>
      </c>
      <c r="B1751">
        <v>1</v>
      </c>
      <c r="C1751">
        <v>325</v>
      </c>
      <c r="D1751">
        <v>0.37</v>
      </c>
      <c r="E1751" s="289" t="s">
        <v>4422</v>
      </c>
      <c r="F1751">
        <v>5014355718</v>
      </c>
      <c r="G1751" s="276">
        <v>45621</v>
      </c>
      <c r="H1751">
        <v>20241119597939</v>
      </c>
      <c r="I1751">
        <v>0.61599999999999999</v>
      </c>
      <c r="J1751" s="289" t="s">
        <v>350</v>
      </c>
      <c r="K1751" s="289" t="s">
        <v>4423</v>
      </c>
      <c r="L1751" s="289" t="s">
        <v>275</v>
      </c>
      <c r="M1751" s="289" t="s">
        <v>4424</v>
      </c>
      <c r="N1751" s="289" t="s">
        <v>4425</v>
      </c>
      <c r="O1751" s="289" t="s">
        <v>3332</v>
      </c>
      <c r="P1751" s="289">
        <f>VLOOKUP(CAT_Details[[#This Row],[Delivery Bp Customer Code]],Table6[],2,0)</f>
        <v>3402</v>
      </c>
    </row>
    <row r="1752" spans="1:16" x14ac:dyDescent="0.25">
      <c r="A1752" s="289" t="s">
        <v>76</v>
      </c>
      <c r="B1752">
        <v>1</v>
      </c>
      <c r="C1752">
        <v>18</v>
      </c>
      <c r="D1752">
        <v>0.03</v>
      </c>
      <c r="E1752" s="289" t="s">
        <v>4426</v>
      </c>
      <c r="F1752">
        <v>5014296195</v>
      </c>
      <c r="G1752" s="276">
        <v>45621</v>
      </c>
      <c r="H1752">
        <v>20241112592983</v>
      </c>
      <c r="I1752">
        <v>1.7999999999999999E-2</v>
      </c>
      <c r="J1752" s="289" t="s">
        <v>764</v>
      </c>
      <c r="K1752" s="289" t="s">
        <v>4427</v>
      </c>
      <c r="L1752" s="289" t="s">
        <v>275</v>
      </c>
      <c r="M1752" s="289" t="s">
        <v>4197</v>
      </c>
      <c r="N1752" s="289" t="s">
        <v>766</v>
      </c>
      <c r="O1752" s="289" t="s">
        <v>748</v>
      </c>
      <c r="P1752" s="289" t="str">
        <f>VLOOKUP(CAT_Details[[#This Row],[Delivery Bp Customer Code]],Table6[],2,0)</f>
        <v>No Loc</v>
      </c>
    </row>
    <row r="1753" spans="1:16" x14ac:dyDescent="0.25">
      <c r="A1753" s="289" t="s">
        <v>76</v>
      </c>
      <c r="B1753">
        <v>2</v>
      </c>
      <c r="C1753">
        <v>404</v>
      </c>
      <c r="D1753">
        <v>0.8</v>
      </c>
      <c r="E1753" s="289" t="s">
        <v>4428</v>
      </c>
      <c r="F1753">
        <v>5014296204</v>
      </c>
      <c r="G1753" s="276">
        <v>45621</v>
      </c>
      <c r="H1753" s="5">
        <v>20241113593828</v>
      </c>
      <c r="I1753">
        <v>2.496</v>
      </c>
      <c r="J1753" s="289" t="s">
        <v>383</v>
      </c>
      <c r="K1753" s="289" t="s">
        <v>4429</v>
      </c>
      <c r="L1753" s="289" t="s">
        <v>275</v>
      </c>
      <c r="M1753" s="289" t="s">
        <v>4430</v>
      </c>
      <c r="N1753" s="289" t="s">
        <v>667</v>
      </c>
      <c r="O1753" s="289" t="s">
        <v>748</v>
      </c>
      <c r="P1753" s="289" t="str">
        <f>VLOOKUP(CAT_Details[[#This Row],[Delivery Bp Customer Code]],Table6[],2,0)</f>
        <v>No Loc</v>
      </c>
    </row>
    <row r="1754" spans="1:16" x14ac:dyDescent="0.25">
      <c r="A1754" s="289" t="s">
        <v>76</v>
      </c>
      <c r="B1754">
        <v>6</v>
      </c>
      <c r="C1754">
        <v>559</v>
      </c>
      <c r="D1754">
        <v>1.2</v>
      </c>
      <c r="E1754" s="289" t="s">
        <v>4431</v>
      </c>
      <c r="F1754">
        <v>5014309804</v>
      </c>
      <c r="G1754" s="276">
        <v>45621</v>
      </c>
      <c r="H1754">
        <v>20241113593626</v>
      </c>
      <c r="I1754">
        <v>0.96</v>
      </c>
      <c r="J1754" s="289" t="s">
        <v>401</v>
      </c>
      <c r="K1754" s="289" t="s">
        <v>4432</v>
      </c>
      <c r="L1754" s="289" t="s">
        <v>275</v>
      </c>
      <c r="M1754" s="289" t="s">
        <v>4433</v>
      </c>
      <c r="N1754" s="289" t="s">
        <v>1028</v>
      </c>
      <c r="O1754" s="289" t="s">
        <v>748</v>
      </c>
      <c r="P1754" s="289" t="str">
        <f>VLOOKUP(CAT_Details[[#This Row],[Delivery Bp Customer Code]],Table6[],2,0)</f>
        <v>No Loc</v>
      </c>
    </row>
    <row r="1755" spans="1:16" x14ac:dyDescent="0.25">
      <c r="A1755" s="289" t="s">
        <v>76</v>
      </c>
      <c r="B1755">
        <v>1</v>
      </c>
      <c r="C1755">
        <v>121</v>
      </c>
      <c r="D1755">
        <v>0.2</v>
      </c>
      <c r="E1755" s="289" t="s">
        <v>4434</v>
      </c>
      <c r="F1755">
        <v>5014325630</v>
      </c>
      <c r="G1755" s="276">
        <v>45621</v>
      </c>
      <c r="H1755" s="5">
        <v>20241115595803</v>
      </c>
      <c r="I1755">
        <v>0.52800000000000002</v>
      </c>
      <c r="J1755" s="289" t="s">
        <v>294</v>
      </c>
      <c r="K1755" s="289" t="s">
        <v>4435</v>
      </c>
      <c r="L1755" s="289" t="s">
        <v>275</v>
      </c>
      <c r="M1755" s="289" t="s">
        <v>4197</v>
      </c>
      <c r="N1755" s="289" t="s">
        <v>1270</v>
      </c>
      <c r="O1755" s="289" t="s">
        <v>748</v>
      </c>
      <c r="P1755" s="289" t="str">
        <f>VLOOKUP(CAT_Details[[#This Row],[Delivery Bp Customer Code]],Table6[],2,0)</f>
        <v>No Loc</v>
      </c>
    </row>
    <row r="1756" spans="1:16" x14ac:dyDescent="0.25">
      <c r="A1756" s="289" t="s">
        <v>76</v>
      </c>
      <c r="B1756">
        <v>5</v>
      </c>
      <c r="C1756">
        <v>950</v>
      </c>
      <c r="D1756">
        <v>2</v>
      </c>
      <c r="E1756" s="289" t="s">
        <v>4436</v>
      </c>
      <c r="F1756">
        <v>5014325670</v>
      </c>
      <c r="G1756" s="276">
        <v>45621</v>
      </c>
      <c r="H1756">
        <v>20241114595342</v>
      </c>
      <c r="I1756">
        <v>1.92</v>
      </c>
      <c r="J1756" s="289" t="s">
        <v>324</v>
      </c>
      <c r="K1756" s="289" t="s">
        <v>4437</v>
      </c>
      <c r="L1756" s="289" t="s">
        <v>275</v>
      </c>
      <c r="M1756" s="289" t="s">
        <v>4438</v>
      </c>
      <c r="N1756" s="289" t="s">
        <v>579</v>
      </c>
      <c r="O1756" s="289" t="s">
        <v>748</v>
      </c>
      <c r="P1756" s="289" t="str">
        <f>VLOOKUP(CAT_Details[[#This Row],[Delivery Bp Customer Code]],Table6[],2,0)</f>
        <v>No Loc</v>
      </c>
    </row>
    <row r="1757" spans="1:16" x14ac:dyDescent="0.25">
      <c r="A1757" s="289" t="s">
        <v>76</v>
      </c>
      <c r="B1757">
        <v>1</v>
      </c>
      <c r="C1757">
        <v>666</v>
      </c>
      <c r="D1757">
        <v>0.55000000000000004</v>
      </c>
      <c r="E1757" s="289" t="s">
        <v>4439</v>
      </c>
      <c r="F1757">
        <v>5014340975</v>
      </c>
      <c r="G1757" s="276">
        <v>45621</v>
      </c>
      <c r="H1757" s="5">
        <v>20241115596384</v>
      </c>
      <c r="I1757">
        <v>1.0429999999999999</v>
      </c>
      <c r="J1757" s="289" t="s">
        <v>350</v>
      </c>
      <c r="K1757" s="289" t="s">
        <v>4440</v>
      </c>
      <c r="L1757" s="289" t="s">
        <v>275</v>
      </c>
      <c r="M1757" s="289" t="s">
        <v>4283</v>
      </c>
      <c r="N1757" s="289" t="s">
        <v>4441</v>
      </c>
      <c r="O1757" s="289" t="s">
        <v>748</v>
      </c>
      <c r="P1757" s="289" t="str">
        <f>VLOOKUP(CAT_Details[[#This Row],[Delivery Bp Customer Code]],Table6[],2,0)</f>
        <v>No Loc</v>
      </c>
    </row>
    <row r="1758" spans="1:16" x14ac:dyDescent="0.25">
      <c r="A1758" s="289" t="s">
        <v>76</v>
      </c>
      <c r="B1758">
        <v>3</v>
      </c>
      <c r="C1758">
        <v>1317</v>
      </c>
      <c r="D1758">
        <v>1</v>
      </c>
      <c r="E1758" s="289" t="s">
        <v>4398</v>
      </c>
      <c r="F1758">
        <v>5014341101</v>
      </c>
      <c r="G1758" s="276">
        <v>45621</v>
      </c>
      <c r="H1758" s="5">
        <v>20241115596374</v>
      </c>
      <c r="I1758">
        <v>1.92</v>
      </c>
      <c r="J1758" s="289" t="s">
        <v>324</v>
      </c>
      <c r="K1758" s="289" t="s">
        <v>4442</v>
      </c>
      <c r="L1758" s="289" t="s">
        <v>275</v>
      </c>
      <c r="M1758" s="289" t="s">
        <v>4400</v>
      </c>
      <c r="N1758" s="289" t="s">
        <v>2172</v>
      </c>
      <c r="O1758" s="289" t="s">
        <v>748</v>
      </c>
      <c r="P1758" s="289" t="str">
        <f>VLOOKUP(CAT_Details[[#This Row],[Delivery Bp Customer Code]],Table6[],2,0)</f>
        <v>No Loc</v>
      </c>
    </row>
    <row r="1759" spans="1:16" x14ac:dyDescent="0.25">
      <c r="A1759" s="289" t="s">
        <v>285</v>
      </c>
      <c r="B1759">
        <v>73</v>
      </c>
      <c r="C1759">
        <v>6194</v>
      </c>
      <c r="D1759">
        <v>20.9</v>
      </c>
      <c r="E1759" s="289" t="s">
        <v>4443</v>
      </c>
      <c r="F1759">
        <v>5014266789</v>
      </c>
      <c r="G1759" s="276">
        <v>45621</v>
      </c>
      <c r="H1759">
        <v>20241107590630</v>
      </c>
      <c r="I1759">
        <v>46.420999999999999</v>
      </c>
      <c r="J1759" s="289" t="s">
        <v>756</v>
      </c>
      <c r="K1759" s="289" t="s">
        <v>4444</v>
      </c>
      <c r="L1759" s="289" t="s">
        <v>275</v>
      </c>
      <c r="M1759" s="289" t="s">
        <v>4445</v>
      </c>
      <c r="N1759" s="289" t="s">
        <v>759</v>
      </c>
      <c r="O1759" s="289" t="s">
        <v>291</v>
      </c>
      <c r="P1759" s="289" t="str">
        <f>VLOOKUP(CAT_Details[[#This Row],[Delivery Bp Customer Code]],Table6[],2,0)</f>
        <v>DX01-L5</v>
      </c>
    </row>
    <row r="1760" spans="1:16" x14ac:dyDescent="0.25">
      <c r="A1760" s="289" t="s">
        <v>285</v>
      </c>
      <c r="B1760">
        <v>25</v>
      </c>
      <c r="C1760">
        <v>4544</v>
      </c>
      <c r="D1760">
        <v>12.5</v>
      </c>
      <c r="E1760" s="289" t="s">
        <v>4446</v>
      </c>
      <c r="F1760">
        <v>5014266924</v>
      </c>
      <c r="G1760" s="276">
        <v>45621</v>
      </c>
      <c r="H1760">
        <v>20241107590628</v>
      </c>
      <c r="I1760">
        <v>26.4</v>
      </c>
      <c r="J1760" s="289" t="s">
        <v>756</v>
      </c>
      <c r="K1760" s="289" t="s">
        <v>4447</v>
      </c>
      <c r="L1760" s="289" t="s">
        <v>275</v>
      </c>
      <c r="M1760" s="289" t="s">
        <v>4448</v>
      </c>
      <c r="N1760" s="289" t="s">
        <v>759</v>
      </c>
      <c r="O1760" s="289" t="s">
        <v>291</v>
      </c>
      <c r="P1760" s="289" t="str">
        <f>VLOOKUP(CAT_Details[[#This Row],[Delivery Bp Customer Code]],Table6[],2,0)</f>
        <v>DX01-L5</v>
      </c>
    </row>
    <row r="1761" spans="1:16" x14ac:dyDescent="0.25">
      <c r="A1761" s="289" t="s">
        <v>285</v>
      </c>
      <c r="B1761">
        <v>2</v>
      </c>
      <c r="C1761">
        <v>584</v>
      </c>
      <c r="D1761">
        <v>0.6</v>
      </c>
      <c r="E1761" s="289" t="s">
        <v>4426</v>
      </c>
      <c r="F1761">
        <v>5014296182</v>
      </c>
      <c r="G1761" s="276">
        <v>45621</v>
      </c>
      <c r="H1761">
        <v>20241112592979</v>
      </c>
      <c r="I1761">
        <v>0.67200000000000004</v>
      </c>
      <c r="J1761" s="289" t="s">
        <v>764</v>
      </c>
      <c r="K1761" s="289" t="s">
        <v>4449</v>
      </c>
      <c r="L1761" s="289" t="s">
        <v>275</v>
      </c>
      <c r="M1761" s="289" t="s">
        <v>4197</v>
      </c>
      <c r="N1761" s="289" t="s">
        <v>766</v>
      </c>
      <c r="O1761" s="289" t="s">
        <v>291</v>
      </c>
      <c r="P1761" s="289" t="str">
        <f>VLOOKUP(CAT_Details[[#This Row],[Delivery Bp Customer Code]],Table6[],2,0)</f>
        <v>DX01-L5</v>
      </c>
    </row>
    <row r="1762" spans="1:16" x14ac:dyDescent="0.25">
      <c r="A1762" s="289" t="s">
        <v>285</v>
      </c>
      <c r="B1762">
        <v>13</v>
      </c>
      <c r="C1762">
        <v>5954</v>
      </c>
      <c r="D1762">
        <v>5.2</v>
      </c>
      <c r="E1762" s="289" t="s">
        <v>4428</v>
      </c>
      <c r="F1762">
        <v>5014296217</v>
      </c>
      <c r="G1762" s="276">
        <v>45621</v>
      </c>
      <c r="H1762">
        <v>20241113593817</v>
      </c>
      <c r="I1762">
        <v>16.224</v>
      </c>
      <c r="J1762" s="289" t="s">
        <v>383</v>
      </c>
      <c r="K1762" s="289" t="s">
        <v>4450</v>
      </c>
      <c r="L1762" s="289" t="s">
        <v>275</v>
      </c>
      <c r="M1762" s="289" t="s">
        <v>4430</v>
      </c>
      <c r="N1762" s="289" t="s">
        <v>667</v>
      </c>
      <c r="O1762" s="289" t="s">
        <v>291</v>
      </c>
      <c r="P1762" s="289" t="str">
        <f>VLOOKUP(CAT_Details[[#This Row],[Delivery Bp Customer Code]],Table6[],2,0)</f>
        <v>DX01-L5</v>
      </c>
    </row>
    <row r="1763" spans="1:16" x14ac:dyDescent="0.25">
      <c r="A1763" s="289" t="s">
        <v>285</v>
      </c>
      <c r="B1763">
        <v>5</v>
      </c>
      <c r="C1763">
        <v>1880</v>
      </c>
      <c r="D1763">
        <v>2</v>
      </c>
      <c r="E1763" s="289" t="s">
        <v>4451</v>
      </c>
      <c r="F1763">
        <v>5014309752</v>
      </c>
      <c r="G1763" s="276">
        <v>45621</v>
      </c>
      <c r="H1763">
        <v>20241114594964</v>
      </c>
      <c r="I1763">
        <v>4.8</v>
      </c>
      <c r="J1763" s="289" t="s">
        <v>401</v>
      </c>
      <c r="K1763" s="289" t="s">
        <v>4452</v>
      </c>
      <c r="L1763" s="289" t="s">
        <v>275</v>
      </c>
      <c r="M1763" s="289" t="s">
        <v>4433</v>
      </c>
      <c r="N1763" s="289" t="s">
        <v>404</v>
      </c>
      <c r="O1763" s="289" t="s">
        <v>291</v>
      </c>
      <c r="P1763" s="289" t="str">
        <f>VLOOKUP(CAT_Details[[#This Row],[Delivery Bp Customer Code]],Table6[],2,0)</f>
        <v>DX01-L5</v>
      </c>
    </row>
    <row r="1764" spans="1:16" x14ac:dyDescent="0.25">
      <c r="A1764" s="289" t="s">
        <v>285</v>
      </c>
      <c r="B1764">
        <v>26</v>
      </c>
      <c r="C1764">
        <v>1755</v>
      </c>
      <c r="D1764">
        <v>10.8</v>
      </c>
      <c r="E1764" s="289" t="s">
        <v>4453</v>
      </c>
      <c r="F1764">
        <v>5014310045</v>
      </c>
      <c r="G1764" s="276">
        <v>45621</v>
      </c>
      <c r="H1764">
        <v>20241112593215</v>
      </c>
      <c r="I1764">
        <v>25.92</v>
      </c>
      <c r="J1764" s="289" t="s">
        <v>294</v>
      </c>
      <c r="K1764" s="289" t="s">
        <v>4454</v>
      </c>
      <c r="L1764" s="289" t="s">
        <v>275</v>
      </c>
      <c r="M1764" s="289" t="s">
        <v>4455</v>
      </c>
      <c r="N1764" s="289" t="s">
        <v>1181</v>
      </c>
      <c r="O1764" s="289" t="s">
        <v>291</v>
      </c>
      <c r="P1764" s="289" t="str">
        <f>VLOOKUP(CAT_Details[[#This Row],[Delivery Bp Customer Code]],Table6[],2,0)</f>
        <v>DX01-L5</v>
      </c>
    </row>
    <row r="1765" spans="1:16" x14ac:dyDescent="0.25">
      <c r="A1765" s="289" t="s">
        <v>285</v>
      </c>
      <c r="B1765">
        <v>4</v>
      </c>
      <c r="C1765">
        <v>5750</v>
      </c>
      <c r="D1765">
        <v>1.6</v>
      </c>
      <c r="E1765" s="289" t="s">
        <v>4456</v>
      </c>
      <c r="F1765">
        <v>5014325693</v>
      </c>
      <c r="G1765" s="276">
        <v>45621</v>
      </c>
      <c r="H1765">
        <v>20241114595414</v>
      </c>
      <c r="I1765">
        <v>2.3039999999999998</v>
      </c>
      <c r="J1765" s="289" t="s">
        <v>324</v>
      </c>
      <c r="K1765" s="289" t="s">
        <v>4457</v>
      </c>
      <c r="L1765" s="289" t="s">
        <v>275</v>
      </c>
      <c r="M1765" s="289" t="s">
        <v>4458</v>
      </c>
      <c r="N1765" s="289" t="s">
        <v>333</v>
      </c>
      <c r="O1765" s="289" t="s">
        <v>291</v>
      </c>
      <c r="P1765" s="289" t="str">
        <f>VLOOKUP(CAT_Details[[#This Row],[Delivery Bp Customer Code]],Table6[],2,0)</f>
        <v>DX01-L5</v>
      </c>
    </row>
    <row r="1766" spans="1:16" x14ac:dyDescent="0.25">
      <c r="A1766" s="289" t="s">
        <v>285</v>
      </c>
      <c r="B1766">
        <v>13</v>
      </c>
      <c r="C1766">
        <v>2230</v>
      </c>
      <c r="D1766">
        <v>5.82</v>
      </c>
      <c r="E1766" s="289" t="s">
        <v>4459</v>
      </c>
      <c r="F1766">
        <v>5014340261</v>
      </c>
      <c r="G1766" s="276">
        <v>45621</v>
      </c>
      <c r="H1766">
        <v>20241115596205</v>
      </c>
      <c r="I1766">
        <v>11.882999999999999</v>
      </c>
      <c r="J1766" s="289" t="s">
        <v>280</v>
      </c>
      <c r="K1766" s="289" t="s">
        <v>4460</v>
      </c>
      <c r="L1766" s="289" t="s">
        <v>275</v>
      </c>
      <c r="M1766" s="289" t="s">
        <v>4156</v>
      </c>
      <c r="N1766" s="289" t="s">
        <v>411</v>
      </c>
      <c r="O1766" s="289" t="s">
        <v>291</v>
      </c>
      <c r="P1766" s="289" t="str">
        <f>VLOOKUP(CAT_Details[[#This Row],[Delivery Bp Customer Code]],Table6[],2,0)</f>
        <v>DX01-L5</v>
      </c>
    </row>
    <row r="1767" spans="1:16" x14ac:dyDescent="0.25">
      <c r="A1767" s="289" t="s">
        <v>285</v>
      </c>
      <c r="B1767">
        <v>1</v>
      </c>
      <c r="C1767">
        <v>93</v>
      </c>
      <c r="D1767">
        <v>0.34</v>
      </c>
      <c r="E1767" s="289" t="s">
        <v>4461</v>
      </c>
      <c r="F1767">
        <v>5014340978</v>
      </c>
      <c r="G1767" s="276">
        <v>45621</v>
      </c>
      <c r="H1767">
        <v>20241118596799</v>
      </c>
      <c r="I1767">
        <v>0.36</v>
      </c>
      <c r="J1767" s="289" t="s">
        <v>350</v>
      </c>
      <c r="K1767" s="289" t="s">
        <v>4462</v>
      </c>
      <c r="L1767" s="289" t="s">
        <v>275</v>
      </c>
      <c r="M1767" s="289" t="s">
        <v>4292</v>
      </c>
      <c r="N1767" s="289" t="s">
        <v>901</v>
      </c>
      <c r="O1767" s="289" t="s">
        <v>291</v>
      </c>
      <c r="P1767" s="289" t="str">
        <f>VLOOKUP(CAT_Details[[#This Row],[Delivery Bp Customer Code]],Table6[],2,0)</f>
        <v>DX01-L5</v>
      </c>
    </row>
    <row r="1768" spans="1:16" x14ac:dyDescent="0.25">
      <c r="A1768" s="289" t="s">
        <v>285</v>
      </c>
      <c r="B1768">
        <v>1</v>
      </c>
      <c r="C1768">
        <v>5</v>
      </c>
      <c r="D1768">
        <v>0.02</v>
      </c>
      <c r="E1768" s="289" t="s">
        <v>4463</v>
      </c>
      <c r="F1768">
        <v>5014355747</v>
      </c>
      <c r="G1768" s="276">
        <v>45621</v>
      </c>
      <c r="H1768">
        <v>20241118597357</v>
      </c>
      <c r="I1768">
        <v>8.9999999999999993E-3</v>
      </c>
      <c r="J1768" s="289" t="s">
        <v>350</v>
      </c>
      <c r="K1768" s="289" t="s">
        <v>4464</v>
      </c>
      <c r="L1768" s="289" t="s">
        <v>275</v>
      </c>
      <c r="M1768" s="289" t="s">
        <v>4283</v>
      </c>
      <c r="N1768" s="289" t="s">
        <v>2252</v>
      </c>
      <c r="O1768" s="289" t="s">
        <v>291</v>
      </c>
      <c r="P1768" s="289" t="str">
        <f>VLOOKUP(CAT_Details[[#This Row],[Delivery Bp Customer Code]],Table6[],2,0)</f>
        <v>DX01-L5</v>
      </c>
    </row>
    <row r="1769" spans="1:16" x14ac:dyDescent="0.25">
      <c r="A1769" s="289" t="s">
        <v>521</v>
      </c>
      <c r="B1769">
        <v>1</v>
      </c>
      <c r="C1769">
        <v>510</v>
      </c>
      <c r="D1769">
        <v>0.4</v>
      </c>
      <c r="E1769" s="289" t="s">
        <v>4465</v>
      </c>
      <c r="F1769">
        <v>5014340553</v>
      </c>
      <c r="G1769" s="276">
        <v>45621</v>
      </c>
      <c r="H1769" s="5">
        <v>20241118596601</v>
      </c>
      <c r="I1769">
        <v>0.34599999999999997</v>
      </c>
      <c r="J1769" s="289" t="s">
        <v>350</v>
      </c>
      <c r="K1769" s="289" t="s">
        <v>4466</v>
      </c>
      <c r="L1769" s="289" t="s">
        <v>275</v>
      </c>
      <c r="M1769" s="289" t="s">
        <v>4292</v>
      </c>
      <c r="N1769" s="289" t="s">
        <v>528</v>
      </c>
      <c r="O1769" s="289" t="s">
        <v>525</v>
      </c>
      <c r="P1769" s="289" t="str">
        <f>VLOOKUP(CAT_Details[[#This Row],[Delivery Bp Customer Code]],Table6[],2,0)</f>
        <v>No Loc</v>
      </c>
    </row>
    <row r="1770" spans="1:16" x14ac:dyDescent="0.25">
      <c r="A1770" s="289" t="s">
        <v>272</v>
      </c>
      <c r="B1770">
        <v>4</v>
      </c>
      <c r="C1770">
        <v>780</v>
      </c>
      <c r="D1770">
        <v>2</v>
      </c>
      <c r="E1770" s="289" t="s">
        <v>4467</v>
      </c>
      <c r="F1770">
        <v>5014325598</v>
      </c>
      <c r="G1770" s="276">
        <v>45621</v>
      </c>
      <c r="H1770">
        <v>20241114595530</v>
      </c>
      <c r="I1770">
        <v>4.8</v>
      </c>
      <c r="J1770" s="289" t="s">
        <v>287</v>
      </c>
      <c r="K1770" s="289" t="s">
        <v>4468</v>
      </c>
      <c r="L1770" s="289" t="s">
        <v>275</v>
      </c>
      <c r="M1770" s="289" t="s">
        <v>4469</v>
      </c>
      <c r="N1770" s="289" t="s">
        <v>889</v>
      </c>
      <c r="O1770" s="289" t="s">
        <v>277</v>
      </c>
      <c r="P1770" s="289" t="str">
        <f>VLOOKUP(CAT_Details[[#This Row],[Delivery Bp Customer Code]],Table6[],2,0)</f>
        <v>U2-L5</v>
      </c>
    </row>
    <row r="1771" spans="1:16" x14ac:dyDescent="0.25">
      <c r="A1771" s="289" t="s">
        <v>272</v>
      </c>
      <c r="B1771">
        <v>3</v>
      </c>
      <c r="C1771">
        <v>2307</v>
      </c>
      <c r="D1771">
        <v>1.2</v>
      </c>
      <c r="E1771" s="289" t="s">
        <v>4470</v>
      </c>
      <c r="F1771">
        <v>5014325602</v>
      </c>
      <c r="G1771" s="276">
        <v>45621</v>
      </c>
      <c r="H1771">
        <v>20241113593748</v>
      </c>
      <c r="I1771">
        <v>1.728</v>
      </c>
      <c r="J1771" s="289" t="s">
        <v>324</v>
      </c>
      <c r="K1771" s="289" t="s">
        <v>4471</v>
      </c>
      <c r="L1771" s="289" t="s">
        <v>275</v>
      </c>
      <c r="M1771" s="289" t="s">
        <v>4248</v>
      </c>
      <c r="N1771" s="289" t="s">
        <v>701</v>
      </c>
      <c r="O1771" s="289" t="s">
        <v>277</v>
      </c>
      <c r="P1771" s="289" t="str">
        <f>VLOOKUP(CAT_Details[[#This Row],[Delivery Bp Customer Code]],Table6[],2,0)</f>
        <v>U2-L5</v>
      </c>
    </row>
    <row r="1772" spans="1:16" x14ac:dyDescent="0.25">
      <c r="A1772" s="289" t="s">
        <v>272</v>
      </c>
      <c r="B1772">
        <v>1</v>
      </c>
      <c r="C1772">
        <v>13</v>
      </c>
      <c r="D1772">
        <v>7.0000000000000007E-2</v>
      </c>
      <c r="E1772" s="289" t="s">
        <v>4472</v>
      </c>
      <c r="F1772">
        <v>5014325657</v>
      </c>
      <c r="G1772" s="276">
        <v>45621</v>
      </c>
      <c r="H1772">
        <v>20241112593135</v>
      </c>
      <c r="I1772">
        <v>4.8000000000000001E-2</v>
      </c>
      <c r="J1772" s="289" t="s">
        <v>324</v>
      </c>
      <c r="K1772" s="289" t="s">
        <v>4473</v>
      </c>
      <c r="L1772" s="289" t="s">
        <v>275</v>
      </c>
      <c r="M1772" s="289" t="s">
        <v>4248</v>
      </c>
      <c r="N1772" s="289" t="s">
        <v>562</v>
      </c>
      <c r="O1772" s="289" t="s">
        <v>277</v>
      </c>
      <c r="P1772" s="289" t="str">
        <f>VLOOKUP(CAT_Details[[#This Row],[Delivery Bp Customer Code]],Table6[],2,0)</f>
        <v>U2-L5</v>
      </c>
    </row>
    <row r="1773" spans="1:16" x14ac:dyDescent="0.25">
      <c r="A1773" s="289" t="s">
        <v>272</v>
      </c>
      <c r="B1773">
        <v>20</v>
      </c>
      <c r="C1773">
        <v>10200</v>
      </c>
      <c r="D1773">
        <v>8</v>
      </c>
      <c r="E1773" s="289" t="s">
        <v>4474</v>
      </c>
      <c r="F1773">
        <v>5014325796</v>
      </c>
      <c r="G1773" s="276">
        <v>45621</v>
      </c>
      <c r="H1773">
        <v>20241114594977</v>
      </c>
      <c r="I1773">
        <v>19.2</v>
      </c>
      <c r="J1773" s="289" t="s">
        <v>324</v>
      </c>
      <c r="K1773" s="289" t="s">
        <v>4475</v>
      </c>
      <c r="L1773" s="289" t="s">
        <v>275</v>
      </c>
      <c r="M1773" s="289" t="s">
        <v>4438</v>
      </c>
      <c r="N1773" s="289" t="s">
        <v>2085</v>
      </c>
      <c r="O1773" s="289" t="s">
        <v>277</v>
      </c>
      <c r="P1773" s="289" t="str">
        <f>VLOOKUP(CAT_Details[[#This Row],[Delivery Bp Customer Code]],Table6[],2,0)</f>
        <v>U2-L5</v>
      </c>
    </row>
    <row r="1774" spans="1:16" x14ac:dyDescent="0.25">
      <c r="A1774" s="289" t="s">
        <v>272</v>
      </c>
      <c r="B1774">
        <v>2</v>
      </c>
      <c r="C1774">
        <v>1181</v>
      </c>
      <c r="D1774">
        <v>0.8</v>
      </c>
      <c r="E1774" s="289" t="s">
        <v>4476</v>
      </c>
      <c r="F1774">
        <v>5014341035</v>
      </c>
      <c r="G1774" s="276">
        <v>45621</v>
      </c>
      <c r="H1774">
        <v>20241118596882</v>
      </c>
      <c r="I1774">
        <v>1.1519999999999999</v>
      </c>
      <c r="J1774" s="289" t="s">
        <v>350</v>
      </c>
      <c r="K1774" s="289" t="s">
        <v>4477</v>
      </c>
      <c r="L1774" s="289" t="s">
        <v>275</v>
      </c>
      <c r="M1774" s="289" t="s">
        <v>4292</v>
      </c>
      <c r="N1774" s="289" t="s">
        <v>1054</v>
      </c>
      <c r="O1774" s="289" t="s">
        <v>277</v>
      </c>
      <c r="P1774" s="289" t="str">
        <f>VLOOKUP(CAT_Details[[#This Row],[Delivery Bp Customer Code]],Table6[],2,0)</f>
        <v>U2-L5</v>
      </c>
    </row>
    <row r="1775" spans="1:16" x14ac:dyDescent="0.25">
      <c r="A1775" s="289" t="s">
        <v>272</v>
      </c>
      <c r="B1775">
        <v>3</v>
      </c>
      <c r="C1775">
        <v>30</v>
      </c>
      <c r="D1775">
        <v>0.24</v>
      </c>
      <c r="E1775" s="289" t="s">
        <v>4478</v>
      </c>
      <c r="F1775">
        <v>5014371018</v>
      </c>
      <c r="G1775" s="276">
        <v>45621</v>
      </c>
      <c r="H1775" s="5">
        <v>20241115596303</v>
      </c>
      <c r="I1775">
        <v>0.17399999999999999</v>
      </c>
      <c r="J1775" s="289" t="s">
        <v>302</v>
      </c>
      <c r="K1775" s="289" t="s">
        <v>4479</v>
      </c>
      <c r="L1775" s="289" t="s">
        <v>275</v>
      </c>
      <c r="M1775" s="289" t="s">
        <v>4408</v>
      </c>
      <c r="N1775" s="289" t="s">
        <v>450</v>
      </c>
      <c r="O1775" s="289" t="s">
        <v>277</v>
      </c>
      <c r="P1775" s="289" t="str">
        <f>VLOOKUP(CAT_Details[[#This Row],[Delivery Bp Customer Code]],Table6[],2,0)</f>
        <v>U2-L5</v>
      </c>
    </row>
    <row r="1776" spans="1:16" x14ac:dyDescent="0.25">
      <c r="A1776" s="289" t="s">
        <v>278</v>
      </c>
      <c r="B1776">
        <v>10</v>
      </c>
      <c r="C1776">
        <v>3729</v>
      </c>
      <c r="D1776">
        <v>4</v>
      </c>
      <c r="E1776" s="289" t="s">
        <v>4480</v>
      </c>
      <c r="F1776">
        <v>5014310060</v>
      </c>
      <c r="G1776" s="276">
        <v>45622</v>
      </c>
      <c r="H1776">
        <v>20241114595123</v>
      </c>
      <c r="I1776">
        <v>5.28</v>
      </c>
      <c r="J1776" s="289" t="s">
        <v>317</v>
      </c>
      <c r="K1776" s="289" t="s">
        <v>4481</v>
      </c>
      <c r="L1776" s="289" t="s">
        <v>275</v>
      </c>
      <c r="M1776" s="289" t="s">
        <v>4482</v>
      </c>
      <c r="N1776" s="289" t="s">
        <v>320</v>
      </c>
      <c r="O1776" s="289" t="s">
        <v>498</v>
      </c>
      <c r="P1776" s="289" t="str">
        <f>VLOOKUP(CAT_Details[[#This Row],[Delivery Bp Customer Code]],Table6[],2,0)</f>
        <v>DK-BM01</v>
      </c>
    </row>
    <row r="1777" spans="1:16" x14ac:dyDescent="0.25">
      <c r="A1777" s="289" t="s">
        <v>278</v>
      </c>
      <c r="B1777">
        <v>11</v>
      </c>
      <c r="C1777">
        <v>2706</v>
      </c>
      <c r="D1777">
        <v>4.4000000000000004</v>
      </c>
      <c r="E1777" s="289" t="s">
        <v>4483</v>
      </c>
      <c r="F1777">
        <v>5014340541</v>
      </c>
      <c r="G1777" s="276">
        <v>45622</v>
      </c>
      <c r="H1777">
        <v>20241111592185</v>
      </c>
      <c r="I1777">
        <v>10.56</v>
      </c>
      <c r="J1777" s="289" t="s">
        <v>324</v>
      </c>
      <c r="K1777" s="289" t="s">
        <v>4484</v>
      </c>
      <c r="L1777" s="289" t="s">
        <v>275</v>
      </c>
      <c r="M1777" s="289" t="s">
        <v>4458</v>
      </c>
      <c r="N1777" s="289" t="s">
        <v>340</v>
      </c>
      <c r="O1777" s="289" t="s">
        <v>498</v>
      </c>
      <c r="P1777" s="289" t="str">
        <f>VLOOKUP(CAT_Details[[#This Row],[Delivery Bp Customer Code]],Table6[],2,0)</f>
        <v>DK-BM01</v>
      </c>
    </row>
    <row r="1778" spans="1:16" x14ac:dyDescent="0.25">
      <c r="A1778" s="289" t="s">
        <v>278</v>
      </c>
      <c r="B1778">
        <v>1</v>
      </c>
      <c r="C1778">
        <v>550</v>
      </c>
      <c r="D1778">
        <v>0.4</v>
      </c>
      <c r="E1778" s="289" t="s">
        <v>4485</v>
      </c>
      <c r="F1778">
        <v>5014340715</v>
      </c>
      <c r="G1778" s="276">
        <v>45622</v>
      </c>
      <c r="H1778">
        <v>20241115596415</v>
      </c>
      <c r="I1778">
        <v>0.57599999999999996</v>
      </c>
      <c r="J1778" s="289" t="s">
        <v>324</v>
      </c>
      <c r="K1778" s="289" t="s">
        <v>4486</v>
      </c>
      <c r="L1778" s="289" t="s">
        <v>275</v>
      </c>
      <c r="M1778" s="289" t="s">
        <v>4458</v>
      </c>
      <c r="N1778" s="289" t="s">
        <v>333</v>
      </c>
      <c r="O1778" s="289" t="s">
        <v>498</v>
      </c>
      <c r="P1778" s="289" t="str">
        <f>VLOOKUP(CAT_Details[[#This Row],[Delivery Bp Customer Code]],Table6[],2,0)</f>
        <v>DK-BM01</v>
      </c>
    </row>
    <row r="1779" spans="1:16" x14ac:dyDescent="0.25">
      <c r="A1779" s="289" t="s">
        <v>278</v>
      </c>
      <c r="B1779">
        <v>5</v>
      </c>
      <c r="C1779">
        <v>2367</v>
      </c>
      <c r="D1779">
        <v>2</v>
      </c>
      <c r="E1779" s="289" t="s">
        <v>4487</v>
      </c>
      <c r="F1779">
        <v>5014355531</v>
      </c>
      <c r="G1779" s="276">
        <v>45622</v>
      </c>
      <c r="H1779">
        <v>20241119597752</v>
      </c>
      <c r="I1779">
        <v>4.5599999999999996</v>
      </c>
      <c r="J1779" s="289" t="s">
        <v>350</v>
      </c>
      <c r="K1779" s="289" t="s">
        <v>4488</v>
      </c>
      <c r="L1779" s="289" t="s">
        <v>275</v>
      </c>
      <c r="M1779" s="289" t="s">
        <v>4283</v>
      </c>
      <c r="N1779" s="289" t="s">
        <v>999</v>
      </c>
      <c r="O1779" s="289" t="s">
        <v>498</v>
      </c>
      <c r="P1779" s="289" t="str">
        <f>VLOOKUP(CAT_Details[[#This Row],[Delivery Bp Customer Code]],Table6[],2,0)</f>
        <v>DK-BM01</v>
      </c>
    </row>
    <row r="1780" spans="1:16" x14ac:dyDescent="0.25">
      <c r="A1780" s="289" t="s">
        <v>278</v>
      </c>
      <c r="B1780">
        <v>7</v>
      </c>
      <c r="C1780">
        <v>5434</v>
      </c>
      <c r="D1780">
        <v>2.8</v>
      </c>
      <c r="E1780" s="289" t="s">
        <v>4489</v>
      </c>
      <c r="F1780">
        <v>5014356014</v>
      </c>
      <c r="G1780" s="276">
        <v>45622</v>
      </c>
      <c r="H1780">
        <v>20241118597418</v>
      </c>
      <c r="I1780">
        <v>6.72</v>
      </c>
      <c r="J1780" s="289" t="s">
        <v>280</v>
      </c>
      <c r="K1780" s="289" t="s">
        <v>4490</v>
      </c>
      <c r="L1780" s="289" t="s">
        <v>275</v>
      </c>
      <c r="M1780" s="289" t="s">
        <v>4491</v>
      </c>
      <c r="N1780" s="289" t="s">
        <v>566</v>
      </c>
      <c r="O1780" s="289" t="s">
        <v>498</v>
      </c>
      <c r="P1780" s="289" t="str">
        <f>VLOOKUP(CAT_Details[[#This Row],[Delivery Bp Customer Code]],Table6[],2,0)</f>
        <v>DK-BM01</v>
      </c>
    </row>
    <row r="1781" spans="1:16" x14ac:dyDescent="0.25">
      <c r="A1781" s="289" t="s">
        <v>75</v>
      </c>
      <c r="B1781">
        <v>1</v>
      </c>
      <c r="C1781">
        <v>57</v>
      </c>
      <c r="D1781">
        <v>0.4</v>
      </c>
      <c r="E1781" s="289" t="s">
        <v>4492</v>
      </c>
      <c r="F1781">
        <v>5014309807</v>
      </c>
      <c r="G1781" s="276">
        <v>45622</v>
      </c>
      <c r="H1781">
        <v>20241113593879</v>
      </c>
      <c r="I1781">
        <v>0.38400000000000001</v>
      </c>
      <c r="J1781" s="289" t="s">
        <v>317</v>
      </c>
      <c r="K1781" s="289" t="s">
        <v>4493</v>
      </c>
      <c r="L1781" s="289" t="s">
        <v>275</v>
      </c>
      <c r="M1781" s="289" t="s">
        <v>4408</v>
      </c>
      <c r="N1781" s="289" t="s">
        <v>4494</v>
      </c>
      <c r="O1781" s="289" t="s">
        <v>2173</v>
      </c>
      <c r="P1781" s="289" t="str">
        <f>VLOOKUP(CAT_Details[[#This Row],[Delivery Bp Customer Code]],Table6[],2,0)</f>
        <v>OYL1</v>
      </c>
    </row>
    <row r="1782" spans="1:16" x14ac:dyDescent="0.25">
      <c r="A1782" s="289" t="s">
        <v>75</v>
      </c>
      <c r="B1782">
        <v>33</v>
      </c>
      <c r="C1782">
        <v>14685</v>
      </c>
      <c r="D1782">
        <v>11</v>
      </c>
      <c r="E1782" s="289" t="s">
        <v>4495</v>
      </c>
      <c r="F1782">
        <v>5014355717</v>
      </c>
      <c r="G1782" s="276">
        <v>45622</v>
      </c>
      <c r="H1782">
        <v>20241119597908</v>
      </c>
      <c r="I1782">
        <v>21.12</v>
      </c>
      <c r="J1782" s="289" t="s">
        <v>324</v>
      </c>
      <c r="K1782" s="289" t="s">
        <v>4496</v>
      </c>
      <c r="L1782" s="289" t="s">
        <v>275</v>
      </c>
      <c r="M1782" s="289" t="s">
        <v>4497</v>
      </c>
      <c r="N1782" s="289" t="s">
        <v>2172</v>
      </c>
      <c r="O1782" s="289" t="s">
        <v>2173</v>
      </c>
      <c r="P1782" s="289" t="str">
        <f>VLOOKUP(CAT_Details[[#This Row],[Delivery Bp Customer Code]],Table6[],2,0)</f>
        <v>OYL1</v>
      </c>
    </row>
    <row r="1783" spans="1:16" x14ac:dyDescent="0.25">
      <c r="A1783" s="289" t="s">
        <v>75</v>
      </c>
      <c r="B1783">
        <v>2</v>
      </c>
      <c r="C1783">
        <v>1130</v>
      </c>
      <c r="D1783">
        <v>0.8</v>
      </c>
      <c r="E1783" s="289" t="s">
        <v>4498</v>
      </c>
      <c r="F1783">
        <v>5014355899</v>
      </c>
      <c r="G1783" s="276">
        <v>45622</v>
      </c>
      <c r="H1783">
        <v>20241114595083</v>
      </c>
      <c r="I1783">
        <v>1.3440000000000001</v>
      </c>
      <c r="J1783" s="289" t="s">
        <v>324</v>
      </c>
      <c r="K1783" s="289" t="s">
        <v>4499</v>
      </c>
      <c r="L1783" s="289" t="s">
        <v>275</v>
      </c>
      <c r="M1783" s="289" t="s">
        <v>4458</v>
      </c>
      <c r="N1783" s="289" t="s">
        <v>2242</v>
      </c>
      <c r="O1783" s="289" t="s">
        <v>2173</v>
      </c>
      <c r="P1783" s="289" t="str">
        <f>VLOOKUP(CAT_Details[[#This Row],[Delivery Bp Customer Code]],Table6[],2,0)</f>
        <v>OYL1</v>
      </c>
    </row>
    <row r="1784" spans="1:16" x14ac:dyDescent="0.25">
      <c r="A1784" s="289" t="s">
        <v>75</v>
      </c>
      <c r="B1784">
        <v>113</v>
      </c>
      <c r="C1784">
        <v>738</v>
      </c>
      <c r="D1784">
        <v>5.95</v>
      </c>
      <c r="E1784" s="289" t="s">
        <v>4500</v>
      </c>
      <c r="F1784">
        <v>5014356069</v>
      </c>
      <c r="G1784" s="276">
        <v>45622</v>
      </c>
      <c r="H1784" s="5">
        <v>20241119597814</v>
      </c>
      <c r="I1784">
        <v>1.716</v>
      </c>
      <c r="J1784" s="289" t="s">
        <v>350</v>
      </c>
      <c r="K1784" s="289" t="s">
        <v>4501</v>
      </c>
      <c r="L1784" s="289" t="s">
        <v>275</v>
      </c>
      <c r="M1784" s="289" t="s">
        <v>4283</v>
      </c>
      <c r="N1784" s="289" t="s">
        <v>446</v>
      </c>
      <c r="O1784" s="289" t="s">
        <v>2173</v>
      </c>
      <c r="P1784" s="289" t="str">
        <f>VLOOKUP(CAT_Details[[#This Row],[Delivery Bp Customer Code]],Table6[],2,0)</f>
        <v>OYL1</v>
      </c>
    </row>
    <row r="1785" spans="1:16" x14ac:dyDescent="0.25">
      <c r="A1785" s="289" t="s">
        <v>75</v>
      </c>
      <c r="B1785">
        <v>1</v>
      </c>
      <c r="C1785">
        <v>5</v>
      </c>
      <c r="D1785">
        <v>0.05</v>
      </c>
      <c r="E1785" s="289" t="s">
        <v>4502</v>
      </c>
      <c r="F1785">
        <v>5014370304</v>
      </c>
      <c r="G1785" s="276">
        <v>45622</v>
      </c>
      <c r="H1785" s="5">
        <v>20241114595415</v>
      </c>
      <c r="I1785">
        <v>0.02</v>
      </c>
      <c r="J1785" s="289" t="s">
        <v>350</v>
      </c>
      <c r="K1785" s="289" t="s">
        <v>4503</v>
      </c>
      <c r="L1785" s="289" t="s">
        <v>275</v>
      </c>
      <c r="M1785" s="289" t="s">
        <v>4504</v>
      </c>
      <c r="N1785" s="289" t="s">
        <v>2656</v>
      </c>
      <c r="O1785" s="289" t="s">
        <v>2173</v>
      </c>
      <c r="P1785" s="289" t="str">
        <f>VLOOKUP(CAT_Details[[#This Row],[Delivery Bp Customer Code]],Table6[],2,0)</f>
        <v>OYL1</v>
      </c>
    </row>
    <row r="1786" spans="1:16" x14ac:dyDescent="0.25">
      <c r="A1786" s="289" t="s">
        <v>75</v>
      </c>
      <c r="B1786">
        <v>3</v>
      </c>
      <c r="C1786">
        <v>1289</v>
      </c>
      <c r="D1786">
        <v>1.2</v>
      </c>
      <c r="E1786" s="289" t="s">
        <v>4502</v>
      </c>
      <c r="F1786">
        <v>5014370358</v>
      </c>
      <c r="G1786" s="276">
        <v>45622</v>
      </c>
      <c r="H1786">
        <v>20241112592539</v>
      </c>
      <c r="I1786">
        <v>1.728</v>
      </c>
      <c r="J1786" s="289" t="s">
        <v>350</v>
      </c>
      <c r="K1786" s="289" t="s">
        <v>4505</v>
      </c>
      <c r="L1786" s="289" t="s">
        <v>275</v>
      </c>
      <c r="M1786" s="289" t="s">
        <v>4504</v>
      </c>
      <c r="N1786" s="289" t="s">
        <v>2656</v>
      </c>
      <c r="O1786" s="289" t="s">
        <v>2173</v>
      </c>
      <c r="P1786" s="289" t="str">
        <f>VLOOKUP(CAT_Details[[#This Row],[Delivery Bp Customer Code]],Table6[],2,0)</f>
        <v>OYL1</v>
      </c>
    </row>
    <row r="1787" spans="1:16" x14ac:dyDescent="0.25">
      <c r="A1787" s="289" t="s">
        <v>75</v>
      </c>
      <c r="B1787">
        <v>1</v>
      </c>
      <c r="C1787">
        <v>3</v>
      </c>
      <c r="D1787">
        <v>0.05</v>
      </c>
      <c r="E1787" s="289" t="s">
        <v>4502</v>
      </c>
      <c r="F1787">
        <v>5014370367</v>
      </c>
      <c r="G1787" s="276">
        <v>45622</v>
      </c>
      <c r="H1787">
        <v>20241118596768</v>
      </c>
      <c r="I1787">
        <v>1.7999999999999999E-2</v>
      </c>
      <c r="J1787" s="289" t="s">
        <v>350</v>
      </c>
      <c r="K1787" s="289" t="s">
        <v>4506</v>
      </c>
      <c r="L1787" s="289" t="s">
        <v>275</v>
      </c>
      <c r="M1787" s="289" t="s">
        <v>4504</v>
      </c>
      <c r="N1787" s="289" t="s">
        <v>2656</v>
      </c>
      <c r="O1787" s="289" t="s">
        <v>2173</v>
      </c>
      <c r="P1787" s="289" t="str">
        <f>VLOOKUP(CAT_Details[[#This Row],[Delivery Bp Customer Code]],Table6[],2,0)</f>
        <v>OYL1</v>
      </c>
    </row>
    <row r="1788" spans="1:16" x14ac:dyDescent="0.25">
      <c r="A1788" s="289" t="s">
        <v>75</v>
      </c>
      <c r="B1788">
        <v>2</v>
      </c>
      <c r="C1788">
        <v>800</v>
      </c>
      <c r="D1788">
        <v>0.8</v>
      </c>
      <c r="E1788" s="289" t="s">
        <v>4507</v>
      </c>
      <c r="F1788">
        <v>5014370918</v>
      </c>
      <c r="G1788" s="276">
        <v>45622</v>
      </c>
      <c r="H1788">
        <v>20241118596781</v>
      </c>
      <c r="I1788">
        <v>1.056</v>
      </c>
      <c r="J1788" s="289" t="s">
        <v>350</v>
      </c>
      <c r="K1788" s="289" t="s">
        <v>4508</v>
      </c>
      <c r="L1788" s="289" t="s">
        <v>275</v>
      </c>
      <c r="M1788" s="289" t="s">
        <v>4504</v>
      </c>
      <c r="N1788" s="289" t="s">
        <v>3420</v>
      </c>
      <c r="O1788" s="289" t="s">
        <v>2173</v>
      </c>
      <c r="P1788" s="289" t="str">
        <f>VLOOKUP(CAT_Details[[#This Row],[Delivery Bp Customer Code]],Table6[],2,0)</f>
        <v>OYL1</v>
      </c>
    </row>
    <row r="1789" spans="1:16" x14ac:dyDescent="0.25">
      <c r="A1789" s="289" t="s">
        <v>75</v>
      </c>
      <c r="B1789">
        <v>2</v>
      </c>
      <c r="C1789">
        <v>28</v>
      </c>
      <c r="D1789">
        <v>0.26</v>
      </c>
      <c r="E1789" s="289" t="s">
        <v>4509</v>
      </c>
      <c r="F1789">
        <v>5014371111</v>
      </c>
      <c r="G1789" s="276">
        <v>45622</v>
      </c>
      <c r="H1789">
        <v>20241119597962</v>
      </c>
      <c r="I1789">
        <v>0.218</v>
      </c>
      <c r="J1789" s="289" t="s">
        <v>350</v>
      </c>
      <c r="K1789" s="289" t="s">
        <v>4510</v>
      </c>
      <c r="L1789" s="289" t="s">
        <v>275</v>
      </c>
      <c r="M1789" s="289" t="s">
        <v>4504</v>
      </c>
      <c r="N1789" s="289" t="s">
        <v>2252</v>
      </c>
      <c r="O1789" s="289" t="s">
        <v>2173</v>
      </c>
      <c r="P1789" s="289" t="str">
        <f>VLOOKUP(CAT_Details[[#This Row],[Delivery Bp Customer Code]],Table6[],2,0)</f>
        <v>OYL1</v>
      </c>
    </row>
    <row r="1790" spans="1:16" x14ac:dyDescent="0.25">
      <c r="A1790" s="289" t="s">
        <v>75</v>
      </c>
      <c r="B1790">
        <v>2</v>
      </c>
      <c r="C1790">
        <v>280</v>
      </c>
      <c r="D1790">
        <v>0.8</v>
      </c>
      <c r="E1790" s="289" t="s">
        <v>4509</v>
      </c>
      <c r="F1790">
        <v>5014371120</v>
      </c>
      <c r="G1790" s="276">
        <v>45622</v>
      </c>
      <c r="H1790">
        <v>20241119598015</v>
      </c>
      <c r="I1790">
        <v>2.246</v>
      </c>
      <c r="J1790" s="289" t="s">
        <v>350</v>
      </c>
      <c r="K1790" s="289" t="s">
        <v>4511</v>
      </c>
      <c r="L1790" s="289" t="s">
        <v>275</v>
      </c>
      <c r="M1790" s="289" t="s">
        <v>4504</v>
      </c>
      <c r="N1790" s="289" t="s">
        <v>2252</v>
      </c>
      <c r="O1790" s="289" t="s">
        <v>2173</v>
      </c>
      <c r="P1790" s="289" t="str">
        <f>VLOOKUP(CAT_Details[[#This Row],[Delivery Bp Customer Code]],Table6[],2,0)</f>
        <v>OYL1</v>
      </c>
    </row>
    <row r="1791" spans="1:16" x14ac:dyDescent="0.25">
      <c r="A1791" s="289" t="s">
        <v>75</v>
      </c>
      <c r="B1791">
        <v>1</v>
      </c>
      <c r="C1791">
        <v>2</v>
      </c>
      <c r="D1791">
        <v>0.03</v>
      </c>
      <c r="E1791" s="289" t="s">
        <v>4509</v>
      </c>
      <c r="F1791">
        <v>5014371124</v>
      </c>
      <c r="G1791" s="276">
        <v>45622</v>
      </c>
      <c r="H1791">
        <v>20241119597992</v>
      </c>
      <c r="I1791">
        <v>1.6E-2</v>
      </c>
      <c r="J1791" s="289" t="s">
        <v>350</v>
      </c>
      <c r="K1791" s="289" t="s">
        <v>4512</v>
      </c>
      <c r="L1791" s="289" t="s">
        <v>275</v>
      </c>
      <c r="M1791" s="289" t="s">
        <v>4504</v>
      </c>
      <c r="N1791" s="289" t="s">
        <v>2252</v>
      </c>
      <c r="O1791" s="289" t="s">
        <v>2173</v>
      </c>
      <c r="P1791" s="289" t="str">
        <f>VLOOKUP(CAT_Details[[#This Row],[Delivery Bp Customer Code]],Table6[],2,0)</f>
        <v>OYL1</v>
      </c>
    </row>
    <row r="1792" spans="1:16" x14ac:dyDescent="0.25">
      <c r="A1792" s="289" t="s">
        <v>941</v>
      </c>
      <c r="B1792">
        <v>1</v>
      </c>
      <c r="C1792">
        <v>5.4</v>
      </c>
      <c r="D1792">
        <v>0.04</v>
      </c>
      <c r="E1792" s="289" t="s">
        <v>4513</v>
      </c>
      <c r="F1792">
        <v>5014325803</v>
      </c>
      <c r="G1792" s="276">
        <v>45622</v>
      </c>
      <c r="H1792">
        <v>20241114594841</v>
      </c>
      <c r="I1792">
        <v>1.6E-2</v>
      </c>
      <c r="J1792" s="289" t="s">
        <v>438</v>
      </c>
      <c r="K1792" s="289" t="s">
        <v>4514</v>
      </c>
      <c r="L1792" s="289" t="s">
        <v>275</v>
      </c>
      <c r="M1792" s="289" t="s">
        <v>4197</v>
      </c>
      <c r="N1792" s="289" t="s">
        <v>1774</v>
      </c>
      <c r="O1792" s="289" t="s">
        <v>945</v>
      </c>
      <c r="P1792" s="289" t="str">
        <f>VLOOKUP(CAT_Details[[#This Row],[Delivery Bp Customer Code]],Table6[],2,0)</f>
        <v>DK-LW01</v>
      </c>
    </row>
    <row r="1793" spans="1:16" x14ac:dyDescent="0.25">
      <c r="A1793" s="289" t="s">
        <v>3771</v>
      </c>
      <c r="B1793">
        <v>11</v>
      </c>
      <c r="C1793">
        <v>4730</v>
      </c>
      <c r="D1793">
        <v>4.62</v>
      </c>
      <c r="E1793" s="289" t="s">
        <v>4515</v>
      </c>
      <c r="F1793">
        <v>5014356150</v>
      </c>
      <c r="G1793" s="276">
        <v>45622</v>
      </c>
      <c r="H1793" s="5">
        <v>20241112592572</v>
      </c>
      <c r="I1793">
        <v>4.7679999999999998</v>
      </c>
      <c r="J1793" s="289" t="s">
        <v>350</v>
      </c>
      <c r="K1793" s="289" t="s">
        <v>4516</v>
      </c>
      <c r="L1793" s="289" t="s">
        <v>275</v>
      </c>
      <c r="M1793" s="289" t="s">
        <v>4326</v>
      </c>
      <c r="N1793" s="289" t="s">
        <v>4517</v>
      </c>
      <c r="O1793" s="289" t="s">
        <v>3775</v>
      </c>
      <c r="P1793" s="289">
        <f>VLOOKUP(CAT_Details[[#This Row],[Delivery Bp Customer Code]],Table6[],2,0)</f>
        <v>3401</v>
      </c>
    </row>
    <row r="1794" spans="1:16" x14ac:dyDescent="0.25">
      <c r="A1794" s="289" t="s">
        <v>3329</v>
      </c>
      <c r="B1794">
        <v>1</v>
      </c>
      <c r="C1794">
        <v>45</v>
      </c>
      <c r="D1794">
        <v>0.2</v>
      </c>
      <c r="E1794" s="289" t="s">
        <v>4518</v>
      </c>
      <c r="F1794">
        <v>5014325531</v>
      </c>
      <c r="G1794" s="276">
        <v>45622</v>
      </c>
      <c r="H1794">
        <v>20241114595385</v>
      </c>
      <c r="I1794">
        <v>0.48</v>
      </c>
      <c r="J1794" s="289" t="s">
        <v>324</v>
      </c>
      <c r="K1794" s="289" t="s">
        <v>4519</v>
      </c>
      <c r="L1794" s="289" t="s">
        <v>275</v>
      </c>
      <c r="M1794" s="289" t="s">
        <v>4438</v>
      </c>
      <c r="N1794" s="289" t="s">
        <v>375</v>
      </c>
      <c r="O1794" s="289" t="s">
        <v>3332</v>
      </c>
      <c r="P1794" s="289">
        <f>VLOOKUP(CAT_Details[[#This Row],[Delivery Bp Customer Code]],Table6[],2,0)</f>
        <v>3402</v>
      </c>
    </row>
    <row r="1795" spans="1:16" x14ac:dyDescent="0.25">
      <c r="A1795" s="289" t="s">
        <v>3329</v>
      </c>
      <c r="B1795">
        <v>6</v>
      </c>
      <c r="C1795">
        <v>594</v>
      </c>
      <c r="D1795">
        <v>2.2000000000000002</v>
      </c>
      <c r="E1795" s="289" t="s">
        <v>4520</v>
      </c>
      <c r="F1795">
        <v>5014340548</v>
      </c>
      <c r="G1795" s="276">
        <v>45622</v>
      </c>
      <c r="H1795">
        <v>20241118596876</v>
      </c>
      <c r="I1795">
        <v>5.0880000000000001</v>
      </c>
      <c r="J1795" s="289" t="s">
        <v>324</v>
      </c>
      <c r="K1795" s="289" t="s">
        <v>4521</v>
      </c>
      <c r="L1795" s="289" t="s">
        <v>275</v>
      </c>
      <c r="M1795" s="289" t="s">
        <v>4522</v>
      </c>
      <c r="N1795" s="289" t="s">
        <v>616</v>
      </c>
      <c r="O1795" s="289" t="s">
        <v>3332</v>
      </c>
      <c r="P1795" s="289">
        <f>VLOOKUP(CAT_Details[[#This Row],[Delivery Bp Customer Code]],Table6[],2,0)</f>
        <v>3402</v>
      </c>
    </row>
    <row r="1796" spans="1:16" x14ac:dyDescent="0.25">
      <c r="A1796" s="289" t="s">
        <v>3329</v>
      </c>
      <c r="B1796">
        <v>11</v>
      </c>
      <c r="C1796">
        <v>1980</v>
      </c>
      <c r="D1796">
        <v>4.4000000000000004</v>
      </c>
      <c r="E1796" s="289" t="s">
        <v>4523</v>
      </c>
      <c r="F1796">
        <v>5014355502</v>
      </c>
      <c r="G1796" s="276">
        <v>45622</v>
      </c>
      <c r="H1796">
        <v>20241113594315</v>
      </c>
      <c r="I1796">
        <v>10.56</v>
      </c>
      <c r="J1796" s="289" t="s">
        <v>324</v>
      </c>
      <c r="K1796" s="289" t="s">
        <v>4524</v>
      </c>
      <c r="L1796" s="289" t="s">
        <v>275</v>
      </c>
      <c r="M1796" s="289" t="s">
        <v>4522</v>
      </c>
      <c r="N1796" s="289" t="s">
        <v>3991</v>
      </c>
      <c r="O1796" s="289" t="s">
        <v>3332</v>
      </c>
      <c r="P1796" s="289">
        <f>VLOOKUP(CAT_Details[[#This Row],[Delivery Bp Customer Code]],Table6[],2,0)</f>
        <v>3402</v>
      </c>
    </row>
    <row r="1797" spans="1:16" x14ac:dyDescent="0.25">
      <c r="A1797" s="289" t="s">
        <v>3329</v>
      </c>
      <c r="B1797">
        <v>6</v>
      </c>
      <c r="C1797">
        <v>2028</v>
      </c>
      <c r="D1797">
        <v>2.4</v>
      </c>
      <c r="E1797" s="289" t="s">
        <v>4525</v>
      </c>
      <c r="F1797">
        <v>5014355631</v>
      </c>
      <c r="G1797" s="276">
        <v>45622</v>
      </c>
      <c r="H1797">
        <v>20241119597816</v>
      </c>
      <c r="I1797">
        <v>5.76</v>
      </c>
      <c r="J1797" s="289" t="s">
        <v>350</v>
      </c>
      <c r="K1797" s="289" t="s">
        <v>4526</v>
      </c>
      <c r="L1797" s="289" t="s">
        <v>275</v>
      </c>
      <c r="M1797" s="289" t="s">
        <v>4292</v>
      </c>
      <c r="N1797" s="289" t="s">
        <v>3798</v>
      </c>
      <c r="O1797" s="289" t="s">
        <v>3332</v>
      </c>
      <c r="P1797" s="289">
        <f>VLOOKUP(CAT_Details[[#This Row],[Delivery Bp Customer Code]],Table6[],2,0)</f>
        <v>3402</v>
      </c>
    </row>
    <row r="1798" spans="1:16" x14ac:dyDescent="0.25">
      <c r="A1798" s="289" t="s">
        <v>3329</v>
      </c>
      <c r="B1798">
        <v>1</v>
      </c>
      <c r="C1798">
        <v>18</v>
      </c>
      <c r="D1798">
        <v>0.1</v>
      </c>
      <c r="E1798" s="289" t="s">
        <v>4527</v>
      </c>
      <c r="F1798">
        <v>5014355660</v>
      </c>
      <c r="G1798" s="276">
        <v>45622</v>
      </c>
      <c r="H1798">
        <v>20241112592461</v>
      </c>
      <c r="I1798">
        <v>9.6000000000000002E-2</v>
      </c>
      <c r="J1798" s="289" t="s">
        <v>350</v>
      </c>
      <c r="K1798" s="289" t="s">
        <v>4528</v>
      </c>
      <c r="L1798" s="289" t="s">
        <v>275</v>
      </c>
      <c r="M1798" s="289" t="s">
        <v>4283</v>
      </c>
      <c r="N1798" s="289" t="s">
        <v>704</v>
      </c>
      <c r="O1798" s="289" t="s">
        <v>3332</v>
      </c>
      <c r="P1798" s="289">
        <f>VLOOKUP(CAT_Details[[#This Row],[Delivery Bp Customer Code]],Table6[],2,0)</f>
        <v>3402</v>
      </c>
    </row>
    <row r="1799" spans="1:16" x14ac:dyDescent="0.25">
      <c r="A1799" s="289" t="s">
        <v>3329</v>
      </c>
      <c r="B1799">
        <v>3</v>
      </c>
      <c r="C1799">
        <v>457</v>
      </c>
      <c r="D1799">
        <v>1</v>
      </c>
      <c r="E1799" s="289" t="s">
        <v>4529</v>
      </c>
      <c r="F1799">
        <v>5014355673</v>
      </c>
      <c r="G1799" s="276">
        <v>45622</v>
      </c>
      <c r="H1799">
        <v>20241119597756</v>
      </c>
      <c r="I1799">
        <v>2.2559999999999998</v>
      </c>
      <c r="J1799" s="289" t="s">
        <v>324</v>
      </c>
      <c r="K1799" s="289" t="s">
        <v>4530</v>
      </c>
      <c r="L1799" s="289" t="s">
        <v>275</v>
      </c>
      <c r="M1799" s="289" t="s">
        <v>4497</v>
      </c>
      <c r="N1799" s="289" t="s">
        <v>3430</v>
      </c>
      <c r="O1799" s="289" t="s">
        <v>3332</v>
      </c>
      <c r="P1799" s="289">
        <f>VLOOKUP(CAT_Details[[#This Row],[Delivery Bp Customer Code]],Table6[],2,0)</f>
        <v>3402</v>
      </c>
    </row>
    <row r="1800" spans="1:16" x14ac:dyDescent="0.25">
      <c r="A1800" s="289" t="s">
        <v>3329</v>
      </c>
      <c r="B1800">
        <v>1</v>
      </c>
      <c r="C1800">
        <v>215</v>
      </c>
      <c r="D1800">
        <v>0.24</v>
      </c>
      <c r="E1800" s="289" t="s">
        <v>4531</v>
      </c>
      <c r="F1800">
        <v>5014355969</v>
      </c>
      <c r="G1800" s="276">
        <v>45622</v>
      </c>
      <c r="H1800">
        <v>20241118597156</v>
      </c>
      <c r="I1800">
        <v>0.33600000000000002</v>
      </c>
      <c r="J1800" s="289" t="s">
        <v>324</v>
      </c>
      <c r="K1800" s="289" t="s">
        <v>4532</v>
      </c>
      <c r="L1800" s="289" t="s">
        <v>275</v>
      </c>
      <c r="M1800" s="289" t="s">
        <v>4522</v>
      </c>
      <c r="N1800" s="289" t="s">
        <v>453</v>
      </c>
      <c r="O1800" s="289" t="s">
        <v>3332</v>
      </c>
      <c r="P1800" s="289">
        <f>VLOOKUP(CAT_Details[[#This Row],[Delivery Bp Customer Code]],Table6[],2,0)</f>
        <v>3402</v>
      </c>
    </row>
    <row r="1801" spans="1:16" x14ac:dyDescent="0.25">
      <c r="A1801" s="289" t="s">
        <v>3329</v>
      </c>
      <c r="B1801">
        <v>1</v>
      </c>
      <c r="C1801">
        <v>28</v>
      </c>
      <c r="D1801">
        <v>0.2</v>
      </c>
      <c r="E1801" s="289" t="s">
        <v>4533</v>
      </c>
      <c r="F1801">
        <v>5014384286</v>
      </c>
      <c r="G1801" s="276">
        <v>45622</v>
      </c>
      <c r="H1801">
        <v>20241120599626</v>
      </c>
      <c r="I1801">
        <v>0.28799999999999998</v>
      </c>
      <c r="J1801" s="289" t="s">
        <v>302</v>
      </c>
      <c r="K1801" s="289" t="s">
        <v>4534</v>
      </c>
      <c r="L1801" s="289" t="s">
        <v>275</v>
      </c>
      <c r="M1801" s="289" t="s">
        <v>4535</v>
      </c>
      <c r="N1801" s="289" t="s">
        <v>3336</v>
      </c>
      <c r="O1801" s="289" t="s">
        <v>3332</v>
      </c>
      <c r="P1801" s="289">
        <f>VLOOKUP(CAT_Details[[#This Row],[Delivery Bp Customer Code]],Table6[],2,0)</f>
        <v>3402</v>
      </c>
    </row>
    <row r="1802" spans="1:16" x14ac:dyDescent="0.25">
      <c r="A1802" s="289" t="s">
        <v>76</v>
      </c>
      <c r="B1802">
        <v>1</v>
      </c>
      <c r="C1802">
        <v>60</v>
      </c>
      <c r="D1802">
        <v>0.4</v>
      </c>
      <c r="E1802" s="289" t="s">
        <v>4536</v>
      </c>
      <c r="F1802">
        <v>5014281253</v>
      </c>
      <c r="G1802" s="276">
        <v>45622</v>
      </c>
      <c r="H1802">
        <v>20241107590627</v>
      </c>
      <c r="I1802">
        <v>0.84499999999999997</v>
      </c>
      <c r="J1802" s="289" t="s">
        <v>756</v>
      </c>
      <c r="K1802" s="289" t="s">
        <v>4537</v>
      </c>
      <c r="L1802" s="289" t="s">
        <v>275</v>
      </c>
      <c r="M1802" s="289" t="s">
        <v>4448</v>
      </c>
      <c r="N1802" s="289" t="s">
        <v>759</v>
      </c>
      <c r="O1802" s="289" t="s">
        <v>748</v>
      </c>
      <c r="P1802" s="289" t="str">
        <f>VLOOKUP(CAT_Details[[#This Row],[Delivery Bp Customer Code]],Table6[],2,0)</f>
        <v>No Loc</v>
      </c>
    </row>
    <row r="1803" spans="1:16" x14ac:dyDescent="0.25">
      <c r="A1803" s="289" t="s">
        <v>76</v>
      </c>
      <c r="B1803">
        <v>1</v>
      </c>
      <c r="C1803">
        <v>16</v>
      </c>
      <c r="D1803">
        <v>0.2</v>
      </c>
      <c r="E1803" s="289" t="s">
        <v>4538</v>
      </c>
      <c r="F1803">
        <v>5014355389</v>
      </c>
      <c r="G1803" s="276">
        <v>45622</v>
      </c>
      <c r="H1803">
        <v>20241118596746</v>
      </c>
      <c r="I1803">
        <v>0.35499999999999998</v>
      </c>
      <c r="J1803" s="289" t="s">
        <v>350</v>
      </c>
      <c r="K1803" s="289" t="s">
        <v>4539</v>
      </c>
      <c r="L1803" s="289" t="s">
        <v>275</v>
      </c>
      <c r="M1803" s="289" t="s">
        <v>4540</v>
      </c>
      <c r="N1803" s="289" t="s">
        <v>390</v>
      </c>
      <c r="O1803" s="289" t="s">
        <v>748</v>
      </c>
      <c r="P1803" s="289" t="str">
        <f>VLOOKUP(CAT_Details[[#This Row],[Delivery Bp Customer Code]],Table6[],2,0)</f>
        <v>No Loc</v>
      </c>
    </row>
    <row r="1804" spans="1:16" x14ac:dyDescent="0.25">
      <c r="A1804" s="289" t="s">
        <v>76</v>
      </c>
      <c r="B1804">
        <v>14</v>
      </c>
      <c r="C1804">
        <v>1080</v>
      </c>
      <c r="D1804">
        <v>4.21</v>
      </c>
      <c r="E1804" s="289" t="s">
        <v>4541</v>
      </c>
      <c r="F1804">
        <v>5014355844</v>
      </c>
      <c r="G1804" s="276">
        <v>45622</v>
      </c>
      <c r="H1804">
        <v>20241118597017</v>
      </c>
      <c r="I1804">
        <v>8.0739999999999998</v>
      </c>
      <c r="J1804" s="289" t="s">
        <v>350</v>
      </c>
      <c r="K1804" s="289" t="s">
        <v>4542</v>
      </c>
      <c r="L1804" s="289" t="s">
        <v>275</v>
      </c>
      <c r="M1804" s="289" t="s">
        <v>4326</v>
      </c>
      <c r="N1804" s="289" t="s">
        <v>1166</v>
      </c>
      <c r="O1804" s="289" t="s">
        <v>748</v>
      </c>
      <c r="P1804" s="289" t="str">
        <f>VLOOKUP(CAT_Details[[#This Row],[Delivery Bp Customer Code]],Table6[],2,0)</f>
        <v>No Loc</v>
      </c>
    </row>
    <row r="1805" spans="1:16" x14ac:dyDescent="0.25">
      <c r="A1805" s="289" t="s">
        <v>76</v>
      </c>
      <c r="B1805">
        <v>2</v>
      </c>
      <c r="C1805">
        <v>191</v>
      </c>
      <c r="D1805">
        <v>0.8</v>
      </c>
      <c r="E1805" s="289" t="s">
        <v>4543</v>
      </c>
      <c r="F1805">
        <v>5014355937</v>
      </c>
      <c r="G1805" s="276">
        <v>45622</v>
      </c>
      <c r="H1805" s="5">
        <v>20241119597675</v>
      </c>
      <c r="I1805">
        <v>0.90300000000000002</v>
      </c>
      <c r="J1805" s="289" t="s">
        <v>287</v>
      </c>
      <c r="K1805" s="289" t="s">
        <v>4544</v>
      </c>
      <c r="L1805" s="289" t="s">
        <v>275</v>
      </c>
      <c r="M1805" s="289" t="s">
        <v>4469</v>
      </c>
      <c r="N1805" s="289" t="s">
        <v>1198</v>
      </c>
      <c r="O1805" s="289" t="s">
        <v>748</v>
      </c>
      <c r="P1805" s="289" t="str">
        <f>VLOOKUP(CAT_Details[[#This Row],[Delivery Bp Customer Code]],Table6[],2,0)</f>
        <v>No Loc</v>
      </c>
    </row>
    <row r="1806" spans="1:16" x14ac:dyDescent="0.25">
      <c r="A1806" s="289" t="s">
        <v>76</v>
      </c>
      <c r="B1806">
        <v>1</v>
      </c>
      <c r="C1806">
        <v>4</v>
      </c>
      <c r="D1806">
        <v>0.05</v>
      </c>
      <c r="E1806" s="289" t="s">
        <v>4545</v>
      </c>
      <c r="F1806">
        <v>5014356095</v>
      </c>
      <c r="G1806" s="276">
        <v>45622</v>
      </c>
      <c r="H1806">
        <v>20241118596837</v>
      </c>
      <c r="I1806">
        <v>2.1000000000000001E-2</v>
      </c>
      <c r="J1806" s="289" t="s">
        <v>350</v>
      </c>
      <c r="K1806" s="289" t="s">
        <v>4546</v>
      </c>
      <c r="L1806" s="289" t="s">
        <v>275</v>
      </c>
      <c r="M1806" s="289" t="s">
        <v>4283</v>
      </c>
      <c r="N1806" s="289" t="s">
        <v>378</v>
      </c>
      <c r="O1806" s="289" t="s">
        <v>748</v>
      </c>
      <c r="P1806" s="289" t="str">
        <f>VLOOKUP(CAT_Details[[#This Row],[Delivery Bp Customer Code]],Table6[],2,0)</f>
        <v>No Loc</v>
      </c>
    </row>
    <row r="1807" spans="1:16" x14ac:dyDescent="0.25">
      <c r="A1807" s="289" t="s">
        <v>285</v>
      </c>
      <c r="B1807">
        <v>4</v>
      </c>
      <c r="C1807">
        <v>280</v>
      </c>
      <c r="D1807">
        <v>1.6</v>
      </c>
      <c r="E1807" s="289" t="s">
        <v>4518</v>
      </c>
      <c r="F1807">
        <v>5014325558</v>
      </c>
      <c r="G1807" s="276">
        <v>45622</v>
      </c>
      <c r="H1807">
        <v>20241114595392</v>
      </c>
      <c r="I1807">
        <v>3.84</v>
      </c>
      <c r="J1807" s="289" t="s">
        <v>324</v>
      </c>
      <c r="K1807" s="289" t="s">
        <v>4547</v>
      </c>
      <c r="L1807" s="289" t="s">
        <v>275</v>
      </c>
      <c r="M1807" s="289" t="s">
        <v>4438</v>
      </c>
      <c r="N1807" s="289" t="s">
        <v>375</v>
      </c>
      <c r="O1807" s="289" t="s">
        <v>291</v>
      </c>
      <c r="P1807" s="289" t="str">
        <f>VLOOKUP(CAT_Details[[#This Row],[Delivery Bp Customer Code]],Table6[],2,0)</f>
        <v>DX01-L5</v>
      </c>
    </row>
    <row r="1808" spans="1:16" x14ac:dyDescent="0.25">
      <c r="A1808" s="289" t="s">
        <v>285</v>
      </c>
      <c r="B1808">
        <v>8</v>
      </c>
      <c r="C1808">
        <v>6300</v>
      </c>
      <c r="D1808">
        <v>3.2</v>
      </c>
      <c r="E1808" s="289" t="s">
        <v>4548</v>
      </c>
      <c r="F1808">
        <v>5014325588</v>
      </c>
      <c r="G1808" s="276">
        <v>45622</v>
      </c>
      <c r="H1808">
        <v>20241113594221</v>
      </c>
      <c r="I1808">
        <v>7.68</v>
      </c>
      <c r="J1808" s="289" t="s">
        <v>383</v>
      </c>
      <c r="K1808" s="289" t="s">
        <v>4549</v>
      </c>
      <c r="L1808" s="289" t="s">
        <v>275</v>
      </c>
      <c r="M1808" s="289" t="s">
        <v>4430</v>
      </c>
      <c r="N1808" s="289" t="s">
        <v>386</v>
      </c>
      <c r="O1808" s="289" t="s">
        <v>291</v>
      </c>
      <c r="P1808" s="289" t="str">
        <f>VLOOKUP(CAT_Details[[#This Row],[Delivery Bp Customer Code]],Table6[],2,0)</f>
        <v>DX01-L5</v>
      </c>
    </row>
    <row r="1809" spans="1:16" x14ac:dyDescent="0.25">
      <c r="A1809" s="289" t="s">
        <v>285</v>
      </c>
      <c r="B1809">
        <v>1</v>
      </c>
      <c r="C1809">
        <v>319</v>
      </c>
      <c r="D1809">
        <v>0.4</v>
      </c>
      <c r="E1809" s="289" t="s">
        <v>4550</v>
      </c>
      <c r="F1809">
        <v>5014325677</v>
      </c>
      <c r="G1809" s="276">
        <v>45622</v>
      </c>
      <c r="H1809">
        <v>20241115595962</v>
      </c>
      <c r="I1809">
        <v>0.96</v>
      </c>
      <c r="J1809" s="289" t="s">
        <v>401</v>
      </c>
      <c r="K1809" s="289" t="s">
        <v>4551</v>
      </c>
      <c r="L1809" s="289" t="s">
        <v>275</v>
      </c>
      <c r="M1809" s="289" t="s">
        <v>4552</v>
      </c>
      <c r="N1809" s="289" t="s">
        <v>404</v>
      </c>
      <c r="O1809" s="289" t="s">
        <v>291</v>
      </c>
      <c r="P1809" s="289" t="str">
        <f>VLOOKUP(CAT_Details[[#This Row],[Delivery Bp Customer Code]],Table6[],2,0)</f>
        <v>DX01-L5</v>
      </c>
    </row>
    <row r="1810" spans="1:16" x14ac:dyDescent="0.25">
      <c r="A1810" s="289" t="s">
        <v>285</v>
      </c>
      <c r="B1810">
        <v>7</v>
      </c>
      <c r="C1810">
        <v>4600</v>
      </c>
      <c r="D1810">
        <v>2.8</v>
      </c>
      <c r="E1810" s="289" t="s">
        <v>4553</v>
      </c>
      <c r="F1810">
        <v>5014340575</v>
      </c>
      <c r="G1810" s="276">
        <v>45622</v>
      </c>
      <c r="H1810" s="5">
        <v>20241115596153</v>
      </c>
      <c r="I1810">
        <v>4.032</v>
      </c>
      <c r="J1810" s="289" t="s">
        <v>324</v>
      </c>
      <c r="K1810" s="289" t="s">
        <v>4554</v>
      </c>
      <c r="L1810" s="289" t="s">
        <v>275</v>
      </c>
      <c r="M1810" s="289" t="s">
        <v>4458</v>
      </c>
      <c r="N1810" s="289" t="s">
        <v>333</v>
      </c>
      <c r="O1810" s="289" t="s">
        <v>291</v>
      </c>
      <c r="P1810" s="289" t="str">
        <f>VLOOKUP(CAT_Details[[#This Row],[Delivery Bp Customer Code]],Table6[],2,0)</f>
        <v>DX01-L5</v>
      </c>
    </row>
    <row r="1811" spans="1:16" x14ac:dyDescent="0.25">
      <c r="A1811" s="289" t="s">
        <v>285</v>
      </c>
      <c r="B1811">
        <v>6</v>
      </c>
      <c r="C1811">
        <v>1194</v>
      </c>
      <c r="D1811">
        <v>2.93</v>
      </c>
      <c r="E1811" s="289" t="s">
        <v>4555</v>
      </c>
      <c r="F1811">
        <v>5014340576</v>
      </c>
      <c r="G1811" s="276">
        <v>45622</v>
      </c>
      <c r="H1811" s="5">
        <v>20241118597090</v>
      </c>
      <c r="I1811">
        <v>6.3179999999999996</v>
      </c>
      <c r="J1811" s="289" t="s">
        <v>345</v>
      </c>
      <c r="K1811" s="289" t="s">
        <v>4556</v>
      </c>
      <c r="L1811" s="289" t="s">
        <v>275</v>
      </c>
      <c r="M1811" s="289" t="s">
        <v>4557</v>
      </c>
      <c r="N1811" s="289" t="s">
        <v>415</v>
      </c>
      <c r="O1811" s="289" t="s">
        <v>291</v>
      </c>
      <c r="P1811" s="289" t="str">
        <f>VLOOKUP(CAT_Details[[#This Row],[Delivery Bp Customer Code]],Table6[],2,0)</f>
        <v>DX01-L5</v>
      </c>
    </row>
    <row r="1812" spans="1:16" x14ac:dyDescent="0.25">
      <c r="A1812" s="289" t="s">
        <v>285</v>
      </c>
      <c r="B1812">
        <v>11</v>
      </c>
      <c r="C1812">
        <v>1550</v>
      </c>
      <c r="D1812">
        <v>4.5599999999999996</v>
      </c>
      <c r="E1812" s="289" t="s">
        <v>4558</v>
      </c>
      <c r="F1812">
        <v>5014340757</v>
      </c>
      <c r="G1812" s="276">
        <v>45622</v>
      </c>
      <c r="H1812">
        <v>20241114594952</v>
      </c>
      <c r="I1812">
        <v>9.1519999999999992</v>
      </c>
      <c r="J1812" s="289" t="s">
        <v>345</v>
      </c>
      <c r="K1812" s="289" t="s">
        <v>4559</v>
      </c>
      <c r="L1812" s="289" t="s">
        <v>275</v>
      </c>
      <c r="M1812" s="289" t="s">
        <v>4557</v>
      </c>
      <c r="N1812" s="289" t="s">
        <v>427</v>
      </c>
      <c r="O1812" s="289" t="s">
        <v>291</v>
      </c>
      <c r="P1812" s="289" t="str">
        <f>VLOOKUP(CAT_Details[[#This Row],[Delivery Bp Customer Code]],Table6[],2,0)</f>
        <v>DX01-L5</v>
      </c>
    </row>
    <row r="1813" spans="1:16" x14ac:dyDescent="0.25">
      <c r="A1813" s="289" t="s">
        <v>285</v>
      </c>
      <c r="B1813">
        <v>7</v>
      </c>
      <c r="C1813">
        <v>2800</v>
      </c>
      <c r="D1813">
        <v>3.5</v>
      </c>
      <c r="E1813" s="289" t="s">
        <v>4560</v>
      </c>
      <c r="F1813">
        <v>5014340996</v>
      </c>
      <c r="G1813" s="276">
        <v>45622</v>
      </c>
      <c r="H1813">
        <v>20241114595529</v>
      </c>
      <c r="I1813">
        <v>8.4</v>
      </c>
      <c r="J1813" s="289" t="s">
        <v>287</v>
      </c>
      <c r="K1813" s="289" t="s">
        <v>4561</v>
      </c>
      <c r="L1813" s="289" t="s">
        <v>275</v>
      </c>
      <c r="M1813" s="289" t="s">
        <v>4469</v>
      </c>
      <c r="N1813" s="289" t="s">
        <v>889</v>
      </c>
      <c r="O1813" s="289" t="s">
        <v>291</v>
      </c>
      <c r="P1813" s="289" t="str">
        <f>VLOOKUP(CAT_Details[[#This Row],[Delivery Bp Customer Code]],Table6[],2,0)</f>
        <v>DX01-L5</v>
      </c>
    </row>
    <row r="1814" spans="1:16" x14ac:dyDescent="0.25">
      <c r="A1814" s="289" t="s">
        <v>285</v>
      </c>
      <c r="B1814">
        <v>2</v>
      </c>
      <c r="C1814">
        <v>178</v>
      </c>
      <c r="D1814">
        <v>0.8</v>
      </c>
      <c r="E1814" s="289" t="s">
        <v>4562</v>
      </c>
      <c r="F1814">
        <v>5014341014</v>
      </c>
      <c r="G1814" s="276">
        <v>45622</v>
      </c>
      <c r="H1814">
        <v>20241118596657</v>
      </c>
      <c r="I1814">
        <v>0.76800000000000002</v>
      </c>
      <c r="J1814" s="289" t="s">
        <v>345</v>
      </c>
      <c r="K1814" s="289" t="s">
        <v>4563</v>
      </c>
      <c r="L1814" s="289" t="s">
        <v>275</v>
      </c>
      <c r="M1814" s="289" t="s">
        <v>4564</v>
      </c>
      <c r="N1814" s="289" t="s">
        <v>348</v>
      </c>
      <c r="O1814" s="289" t="s">
        <v>291</v>
      </c>
      <c r="P1814" s="289" t="str">
        <f>VLOOKUP(CAT_Details[[#This Row],[Delivery Bp Customer Code]],Table6[],2,0)</f>
        <v>DX01-L5</v>
      </c>
    </row>
    <row r="1815" spans="1:16" x14ac:dyDescent="0.25">
      <c r="A1815" s="289" t="s">
        <v>285</v>
      </c>
      <c r="B1815">
        <v>26</v>
      </c>
      <c r="C1815">
        <v>1783</v>
      </c>
      <c r="D1815">
        <v>9.6999999999999993</v>
      </c>
      <c r="E1815" s="289" t="s">
        <v>4538</v>
      </c>
      <c r="F1815">
        <v>5014355436</v>
      </c>
      <c r="G1815" s="276">
        <v>45622</v>
      </c>
      <c r="H1815">
        <v>20241118596749</v>
      </c>
      <c r="I1815">
        <v>22.655999999999999</v>
      </c>
      <c r="J1815" s="289" t="s">
        <v>350</v>
      </c>
      <c r="K1815" s="289" t="s">
        <v>4565</v>
      </c>
      <c r="L1815" s="289" t="s">
        <v>275</v>
      </c>
      <c r="M1815" s="289" t="s">
        <v>4283</v>
      </c>
      <c r="N1815" s="289" t="s">
        <v>390</v>
      </c>
      <c r="O1815" s="289" t="s">
        <v>291</v>
      </c>
      <c r="P1815" s="289" t="str">
        <f>VLOOKUP(CAT_Details[[#This Row],[Delivery Bp Customer Code]],Table6[],2,0)</f>
        <v>DX01-L5</v>
      </c>
    </row>
    <row r="1816" spans="1:16" x14ac:dyDescent="0.25">
      <c r="A1816" s="289" t="s">
        <v>285</v>
      </c>
      <c r="B1816">
        <v>7</v>
      </c>
      <c r="C1816">
        <v>941</v>
      </c>
      <c r="D1816">
        <v>1.8</v>
      </c>
      <c r="E1816" s="289" t="s">
        <v>4566</v>
      </c>
      <c r="F1816">
        <v>5014355591</v>
      </c>
      <c r="G1816" s="276">
        <v>45622</v>
      </c>
      <c r="H1816">
        <v>20241119598005</v>
      </c>
      <c r="I1816">
        <v>2.88</v>
      </c>
      <c r="J1816" s="289" t="s">
        <v>350</v>
      </c>
      <c r="K1816" s="289" t="s">
        <v>4567</v>
      </c>
      <c r="L1816" s="289" t="s">
        <v>275</v>
      </c>
      <c r="M1816" s="289" t="s">
        <v>4504</v>
      </c>
      <c r="N1816" s="289" t="s">
        <v>407</v>
      </c>
      <c r="O1816" s="289" t="s">
        <v>291</v>
      </c>
      <c r="P1816" s="289" t="str">
        <f>VLOOKUP(CAT_Details[[#This Row],[Delivery Bp Customer Code]],Table6[],2,0)</f>
        <v>DX01-L5</v>
      </c>
    </row>
    <row r="1817" spans="1:16" x14ac:dyDescent="0.25">
      <c r="A1817" s="289" t="s">
        <v>285</v>
      </c>
      <c r="B1817">
        <v>1</v>
      </c>
      <c r="C1817">
        <v>53.55</v>
      </c>
      <c r="D1817">
        <v>0.4</v>
      </c>
      <c r="E1817" s="289" t="s">
        <v>4568</v>
      </c>
      <c r="F1817">
        <v>5014355872</v>
      </c>
      <c r="G1817" s="276">
        <v>45622</v>
      </c>
      <c r="H1817">
        <v>20241119598030</v>
      </c>
      <c r="I1817">
        <v>0.33600000000000002</v>
      </c>
      <c r="J1817" s="289" t="s">
        <v>350</v>
      </c>
      <c r="K1817" s="289" t="s">
        <v>4569</v>
      </c>
      <c r="L1817" s="289" t="s">
        <v>275</v>
      </c>
      <c r="M1817" s="289" t="s">
        <v>4283</v>
      </c>
      <c r="N1817" s="289" t="s">
        <v>366</v>
      </c>
      <c r="O1817" s="289" t="s">
        <v>291</v>
      </c>
      <c r="P1817" s="289" t="str">
        <f>VLOOKUP(CAT_Details[[#This Row],[Delivery Bp Customer Code]],Table6[],2,0)</f>
        <v>DX01-L5</v>
      </c>
    </row>
    <row r="1818" spans="1:16" x14ac:dyDescent="0.25">
      <c r="A1818" s="289" t="s">
        <v>285</v>
      </c>
      <c r="B1818">
        <v>8</v>
      </c>
      <c r="C1818">
        <v>901.23</v>
      </c>
      <c r="D1818">
        <v>3.22</v>
      </c>
      <c r="E1818" s="289" t="s">
        <v>4543</v>
      </c>
      <c r="F1818">
        <v>5014355935</v>
      </c>
      <c r="G1818" s="276">
        <v>45622</v>
      </c>
      <c r="H1818">
        <v>20241119597681</v>
      </c>
      <c r="I1818">
        <v>5.7069999999999999</v>
      </c>
      <c r="J1818" s="289" t="s">
        <v>287</v>
      </c>
      <c r="K1818" s="289" t="s">
        <v>4570</v>
      </c>
      <c r="L1818" s="289" t="s">
        <v>275</v>
      </c>
      <c r="M1818" s="289" t="s">
        <v>4469</v>
      </c>
      <c r="N1818" s="289" t="s">
        <v>1198</v>
      </c>
      <c r="O1818" s="289" t="s">
        <v>291</v>
      </c>
      <c r="P1818" s="289" t="str">
        <f>VLOOKUP(CAT_Details[[#This Row],[Delivery Bp Customer Code]],Table6[],2,0)</f>
        <v>DX01-L5</v>
      </c>
    </row>
    <row r="1819" spans="1:16" x14ac:dyDescent="0.25">
      <c r="A1819" s="289" t="s">
        <v>285</v>
      </c>
      <c r="B1819">
        <v>112</v>
      </c>
      <c r="C1819">
        <v>4279.5200000000004</v>
      </c>
      <c r="D1819">
        <v>13.6</v>
      </c>
      <c r="E1819" s="289" t="s">
        <v>4543</v>
      </c>
      <c r="F1819">
        <v>5014355936</v>
      </c>
      <c r="G1819" s="276">
        <v>45622</v>
      </c>
      <c r="H1819">
        <v>20241119598023</v>
      </c>
      <c r="I1819">
        <v>46.771000000000001</v>
      </c>
      <c r="J1819" s="289" t="s">
        <v>287</v>
      </c>
      <c r="K1819" s="289" t="s">
        <v>4571</v>
      </c>
      <c r="L1819" s="289" t="s">
        <v>275</v>
      </c>
      <c r="M1819" s="289" t="s">
        <v>4469</v>
      </c>
      <c r="N1819" s="289" t="s">
        <v>1198</v>
      </c>
      <c r="O1819" s="289" t="s">
        <v>291</v>
      </c>
      <c r="P1819" s="289" t="str">
        <f>VLOOKUP(CAT_Details[[#This Row],[Delivery Bp Customer Code]],Table6[],2,0)</f>
        <v>DX01-L5</v>
      </c>
    </row>
    <row r="1820" spans="1:16" x14ac:dyDescent="0.25">
      <c r="A1820" s="289" t="s">
        <v>285</v>
      </c>
      <c r="B1820">
        <v>2</v>
      </c>
      <c r="C1820">
        <v>128</v>
      </c>
      <c r="D1820">
        <v>0.6</v>
      </c>
      <c r="E1820" s="289" t="s">
        <v>4572</v>
      </c>
      <c r="F1820">
        <v>5014355954</v>
      </c>
      <c r="G1820" s="276">
        <v>45622</v>
      </c>
      <c r="H1820">
        <v>20241118597139</v>
      </c>
      <c r="I1820">
        <v>1.248</v>
      </c>
      <c r="J1820" s="289" t="s">
        <v>280</v>
      </c>
      <c r="K1820" s="289" t="s">
        <v>4573</v>
      </c>
      <c r="L1820" s="289" t="s">
        <v>275</v>
      </c>
      <c r="M1820" s="289" t="s">
        <v>4151</v>
      </c>
      <c r="N1820" s="289" t="s">
        <v>424</v>
      </c>
      <c r="O1820" s="289" t="s">
        <v>291</v>
      </c>
      <c r="P1820" s="289" t="str">
        <f>VLOOKUP(CAT_Details[[#This Row],[Delivery Bp Customer Code]],Table6[],2,0)</f>
        <v>DX01-L5</v>
      </c>
    </row>
    <row r="1821" spans="1:16" x14ac:dyDescent="0.25">
      <c r="A1821" s="289" t="s">
        <v>285</v>
      </c>
      <c r="B1821">
        <v>12</v>
      </c>
      <c r="C1821">
        <v>1080</v>
      </c>
      <c r="D1821">
        <v>4.8</v>
      </c>
      <c r="E1821" s="289" t="s">
        <v>4574</v>
      </c>
      <c r="F1821">
        <v>5014356053</v>
      </c>
      <c r="G1821" s="276">
        <v>45622</v>
      </c>
      <c r="H1821" s="5">
        <v>20241118596856</v>
      </c>
      <c r="I1821">
        <v>11.52</v>
      </c>
      <c r="J1821" s="289" t="s">
        <v>350</v>
      </c>
      <c r="K1821" s="289" t="s">
        <v>4575</v>
      </c>
      <c r="L1821" s="289" t="s">
        <v>275</v>
      </c>
      <c r="M1821" s="289" t="s">
        <v>4283</v>
      </c>
      <c r="N1821" s="289" t="s">
        <v>353</v>
      </c>
      <c r="O1821" s="289" t="s">
        <v>291</v>
      </c>
      <c r="P1821" s="289" t="str">
        <f>VLOOKUP(CAT_Details[[#This Row],[Delivery Bp Customer Code]],Table6[],2,0)</f>
        <v>DX01-L5</v>
      </c>
    </row>
    <row r="1822" spans="1:16" x14ac:dyDescent="0.25">
      <c r="A1822" s="289" t="s">
        <v>285</v>
      </c>
      <c r="B1822">
        <v>11</v>
      </c>
      <c r="C1822">
        <v>514</v>
      </c>
      <c r="D1822">
        <v>2.5499999999999998</v>
      </c>
      <c r="E1822" s="289" t="s">
        <v>4545</v>
      </c>
      <c r="F1822">
        <v>5014356093</v>
      </c>
      <c r="G1822" s="276">
        <v>45622</v>
      </c>
      <c r="H1822">
        <v>20241118596850</v>
      </c>
      <c r="I1822">
        <v>3.1269999999999998</v>
      </c>
      <c r="J1822" s="289" t="s">
        <v>350</v>
      </c>
      <c r="K1822" s="289" t="s">
        <v>4576</v>
      </c>
      <c r="L1822" s="289" t="s">
        <v>275</v>
      </c>
      <c r="M1822" s="289" t="s">
        <v>4283</v>
      </c>
      <c r="N1822" s="289" t="s">
        <v>378</v>
      </c>
      <c r="O1822" s="289" t="s">
        <v>291</v>
      </c>
      <c r="P1822" s="289" t="str">
        <f>VLOOKUP(CAT_Details[[#This Row],[Delivery Bp Customer Code]],Table6[],2,0)</f>
        <v>DX01-L5</v>
      </c>
    </row>
    <row r="1823" spans="1:16" x14ac:dyDescent="0.25">
      <c r="A1823" s="289" t="s">
        <v>521</v>
      </c>
      <c r="B1823">
        <v>1</v>
      </c>
      <c r="C1823">
        <v>745</v>
      </c>
      <c r="D1823">
        <v>0.46</v>
      </c>
      <c r="E1823" s="289" t="s">
        <v>4577</v>
      </c>
      <c r="F1823">
        <v>5014340428</v>
      </c>
      <c r="G1823" s="276">
        <v>45622</v>
      </c>
      <c r="H1823" s="5">
        <v>20241118596603</v>
      </c>
      <c r="I1823">
        <v>1.052</v>
      </c>
      <c r="J1823" s="289" t="s">
        <v>294</v>
      </c>
      <c r="K1823" s="289" t="s">
        <v>4578</v>
      </c>
      <c r="L1823" s="289" t="s">
        <v>275</v>
      </c>
      <c r="M1823" s="289" t="s">
        <v>4579</v>
      </c>
      <c r="N1823" s="289" t="s">
        <v>606</v>
      </c>
      <c r="O1823" s="289" t="s">
        <v>525</v>
      </c>
      <c r="P1823" s="289" t="str">
        <f>VLOOKUP(CAT_Details[[#This Row],[Delivery Bp Customer Code]],Table6[],2,0)</f>
        <v>No Loc</v>
      </c>
    </row>
    <row r="1824" spans="1:16" x14ac:dyDescent="0.25">
      <c r="A1824" s="289" t="s">
        <v>272</v>
      </c>
      <c r="B1824">
        <v>3</v>
      </c>
      <c r="C1824">
        <v>368</v>
      </c>
      <c r="D1824">
        <v>0.6</v>
      </c>
      <c r="E1824" s="289" t="s">
        <v>4580</v>
      </c>
      <c r="F1824">
        <v>5014325690</v>
      </c>
      <c r="G1824" s="276">
        <v>45622</v>
      </c>
      <c r="H1824">
        <v>20241114594727</v>
      </c>
      <c r="I1824">
        <v>1.1419999999999999</v>
      </c>
      <c r="J1824" s="289" t="s">
        <v>438</v>
      </c>
      <c r="K1824" s="289" t="s">
        <v>4581</v>
      </c>
      <c r="L1824" s="289" t="s">
        <v>275</v>
      </c>
      <c r="M1824" s="289" t="s">
        <v>4197</v>
      </c>
      <c r="N1824" s="289" t="s">
        <v>440</v>
      </c>
      <c r="O1824" s="289" t="s">
        <v>277</v>
      </c>
      <c r="P1824" s="289" t="str">
        <f>VLOOKUP(CAT_Details[[#This Row],[Delivery Bp Customer Code]],Table6[],2,0)</f>
        <v>U2-L5</v>
      </c>
    </row>
    <row r="1825" spans="1:16" x14ac:dyDescent="0.25">
      <c r="A1825" s="289" t="s">
        <v>272</v>
      </c>
      <c r="B1825">
        <v>7</v>
      </c>
      <c r="C1825">
        <v>1165</v>
      </c>
      <c r="D1825">
        <v>1.2</v>
      </c>
      <c r="E1825" s="289" t="s">
        <v>4531</v>
      </c>
      <c r="F1825">
        <v>5014355970</v>
      </c>
      <c r="G1825" s="276">
        <v>45622</v>
      </c>
      <c r="H1825">
        <v>20241118597155</v>
      </c>
      <c r="I1825">
        <v>1.728</v>
      </c>
      <c r="J1825" s="289" t="s">
        <v>324</v>
      </c>
      <c r="K1825" s="289" t="s">
        <v>4582</v>
      </c>
      <c r="L1825" s="289" t="s">
        <v>275</v>
      </c>
      <c r="M1825" s="289" t="s">
        <v>4522</v>
      </c>
      <c r="N1825" s="289" t="s">
        <v>453</v>
      </c>
      <c r="O1825" s="289" t="s">
        <v>277</v>
      </c>
      <c r="P1825" s="289" t="str">
        <f>VLOOKUP(CAT_Details[[#This Row],[Delivery Bp Customer Code]],Table6[],2,0)</f>
        <v>U2-L5</v>
      </c>
    </row>
    <row r="1826" spans="1:16" x14ac:dyDescent="0.25">
      <c r="A1826" s="289" t="s">
        <v>272</v>
      </c>
      <c r="B1826">
        <v>16</v>
      </c>
      <c r="C1826">
        <v>800</v>
      </c>
      <c r="D1826">
        <v>8.84</v>
      </c>
      <c r="E1826" s="289" t="s">
        <v>4583</v>
      </c>
      <c r="F1826">
        <v>5014384529</v>
      </c>
      <c r="G1826" s="276">
        <v>45622</v>
      </c>
      <c r="H1826">
        <v>20241121600289</v>
      </c>
      <c r="I1826">
        <v>19.736999999999998</v>
      </c>
      <c r="J1826" s="289" t="s">
        <v>273</v>
      </c>
      <c r="K1826" s="289" t="s">
        <v>4584</v>
      </c>
      <c r="L1826" s="289" t="s">
        <v>275</v>
      </c>
      <c r="M1826" s="289" t="s">
        <v>4585</v>
      </c>
      <c r="N1826" s="289" t="s">
        <v>1240</v>
      </c>
      <c r="O1826" s="289" t="s">
        <v>277</v>
      </c>
      <c r="P1826" s="289" t="str">
        <f>VLOOKUP(CAT_Details[[#This Row],[Delivery Bp Customer Code]],Table6[],2,0)</f>
        <v>U2-L5</v>
      </c>
    </row>
    <row r="1827" spans="1:16" x14ac:dyDescent="0.25">
      <c r="A1827" s="289" t="s">
        <v>278</v>
      </c>
      <c r="B1827">
        <v>8</v>
      </c>
      <c r="C1827">
        <v>3840</v>
      </c>
      <c r="D1827">
        <v>1.6</v>
      </c>
      <c r="E1827" s="289" t="s">
        <v>4586</v>
      </c>
      <c r="F1827">
        <v>5014355992</v>
      </c>
      <c r="G1827" s="276">
        <v>45623</v>
      </c>
      <c r="H1827">
        <v>20241119597917</v>
      </c>
      <c r="I1827">
        <v>1.92</v>
      </c>
      <c r="J1827" s="289" t="s">
        <v>324</v>
      </c>
      <c r="K1827" s="289" t="s">
        <v>4587</v>
      </c>
      <c r="L1827" s="289" t="s">
        <v>275</v>
      </c>
      <c r="M1827" s="289" t="s">
        <v>4522</v>
      </c>
      <c r="N1827" s="289" t="s">
        <v>336</v>
      </c>
      <c r="O1827" s="289" t="s">
        <v>498</v>
      </c>
      <c r="P1827" s="289" t="str">
        <f>VLOOKUP(CAT_Details[[#This Row],[Delivery Bp Customer Code]],Table6[],2,0)</f>
        <v>DK-BM01</v>
      </c>
    </row>
    <row r="1828" spans="1:16" x14ac:dyDescent="0.25">
      <c r="A1828" s="289" t="s">
        <v>278</v>
      </c>
      <c r="B1828">
        <v>1</v>
      </c>
      <c r="C1828">
        <v>30</v>
      </c>
      <c r="D1828">
        <v>0.2</v>
      </c>
      <c r="E1828" s="289" t="s">
        <v>4588</v>
      </c>
      <c r="F1828">
        <v>5014370858</v>
      </c>
      <c r="G1828" s="276">
        <v>45623</v>
      </c>
      <c r="H1828">
        <v>20241120598830</v>
      </c>
      <c r="I1828">
        <v>0.24</v>
      </c>
      <c r="J1828" s="289" t="s">
        <v>280</v>
      </c>
      <c r="K1828" s="289" t="s">
        <v>4589</v>
      </c>
      <c r="L1828" s="289" t="s">
        <v>275</v>
      </c>
      <c r="M1828" s="289" t="s">
        <v>4395</v>
      </c>
      <c r="N1828" s="289" t="s">
        <v>485</v>
      </c>
      <c r="O1828" s="289" t="s">
        <v>498</v>
      </c>
      <c r="P1828" s="289" t="str">
        <f>VLOOKUP(CAT_Details[[#This Row],[Delivery Bp Customer Code]],Table6[],2,0)</f>
        <v>DK-BM01</v>
      </c>
    </row>
    <row r="1829" spans="1:16" x14ac:dyDescent="0.25">
      <c r="A1829" s="289" t="s">
        <v>278</v>
      </c>
      <c r="B1829">
        <v>5</v>
      </c>
      <c r="C1829">
        <v>1808</v>
      </c>
      <c r="D1829">
        <v>2</v>
      </c>
      <c r="E1829" s="289" t="s">
        <v>4590</v>
      </c>
      <c r="F1829">
        <v>5014370945</v>
      </c>
      <c r="G1829" s="276">
        <v>45623</v>
      </c>
      <c r="H1829" s="5">
        <v>20241119598001</v>
      </c>
      <c r="I1829">
        <v>2.4</v>
      </c>
      <c r="J1829" s="289" t="s">
        <v>280</v>
      </c>
      <c r="K1829" s="289" t="s">
        <v>4591</v>
      </c>
      <c r="L1829" s="289" t="s">
        <v>275</v>
      </c>
      <c r="M1829" s="289" t="s">
        <v>4592</v>
      </c>
      <c r="N1829" s="289" t="s">
        <v>1389</v>
      </c>
      <c r="O1829" s="289" t="s">
        <v>498</v>
      </c>
      <c r="P1829" s="289" t="str">
        <f>VLOOKUP(CAT_Details[[#This Row],[Delivery Bp Customer Code]],Table6[],2,0)</f>
        <v>DK-BM01</v>
      </c>
    </row>
    <row r="1830" spans="1:16" x14ac:dyDescent="0.25">
      <c r="A1830" s="289" t="s">
        <v>278</v>
      </c>
      <c r="B1830">
        <v>18</v>
      </c>
      <c r="C1830">
        <v>5598</v>
      </c>
      <c r="D1830">
        <v>7.2</v>
      </c>
      <c r="E1830" s="289" t="s">
        <v>4593</v>
      </c>
      <c r="F1830">
        <v>5014384427</v>
      </c>
      <c r="G1830" s="276">
        <v>45623</v>
      </c>
      <c r="H1830" s="5">
        <v>20241119597993</v>
      </c>
      <c r="I1830">
        <v>8.64</v>
      </c>
      <c r="J1830" s="289" t="s">
        <v>280</v>
      </c>
      <c r="K1830" s="289" t="s">
        <v>4594</v>
      </c>
      <c r="L1830" s="289" t="s">
        <v>275</v>
      </c>
      <c r="M1830" s="289" t="s">
        <v>4395</v>
      </c>
      <c r="N1830" s="289" t="s">
        <v>643</v>
      </c>
      <c r="O1830" s="289" t="s">
        <v>498</v>
      </c>
      <c r="P1830" s="289" t="str">
        <f>VLOOKUP(CAT_Details[[#This Row],[Delivery Bp Customer Code]],Table6[],2,0)</f>
        <v>DK-BM01</v>
      </c>
    </row>
    <row r="1831" spans="1:16" x14ac:dyDescent="0.25">
      <c r="A1831" s="289" t="s">
        <v>75</v>
      </c>
      <c r="B1831">
        <v>3</v>
      </c>
      <c r="C1831">
        <v>18</v>
      </c>
      <c r="D1831">
        <v>0.3</v>
      </c>
      <c r="E1831" s="289" t="s">
        <v>4595</v>
      </c>
      <c r="F1831">
        <v>5014355662</v>
      </c>
      <c r="G1831" s="276">
        <v>45623</v>
      </c>
      <c r="H1831">
        <v>20241114594880</v>
      </c>
      <c r="I1831">
        <v>0.17299999999999999</v>
      </c>
      <c r="J1831" s="289" t="s">
        <v>345</v>
      </c>
      <c r="K1831" s="289" t="s">
        <v>4596</v>
      </c>
      <c r="L1831" s="289" t="s">
        <v>275</v>
      </c>
      <c r="M1831" s="289" t="s">
        <v>4597</v>
      </c>
      <c r="N1831" s="289" t="s">
        <v>427</v>
      </c>
      <c r="O1831" s="289" t="s">
        <v>2173</v>
      </c>
      <c r="P1831" s="289" t="str">
        <f>VLOOKUP(CAT_Details[[#This Row],[Delivery Bp Customer Code]],Table6[],2,0)</f>
        <v>OYL1</v>
      </c>
    </row>
    <row r="1832" spans="1:16" x14ac:dyDescent="0.25">
      <c r="A1832" s="289" t="s">
        <v>75</v>
      </c>
      <c r="B1832">
        <v>1</v>
      </c>
      <c r="C1832">
        <v>33</v>
      </c>
      <c r="D1832">
        <v>0.2</v>
      </c>
      <c r="E1832" s="289" t="s">
        <v>4598</v>
      </c>
      <c r="F1832">
        <v>5014355774</v>
      </c>
      <c r="G1832" s="276">
        <v>45623</v>
      </c>
      <c r="H1832">
        <v>20241118597400</v>
      </c>
      <c r="I1832">
        <v>0.24</v>
      </c>
      <c r="J1832" s="289" t="s">
        <v>324</v>
      </c>
      <c r="K1832" s="289" t="s">
        <v>4599</v>
      </c>
      <c r="L1832" s="289" t="s">
        <v>275</v>
      </c>
      <c r="M1832" s="289" t="s">
        <v>4600</v>
      </c>
      <c r="N1832" s="289" t="s">
        <v>2727</v>
      </c>
      <c r="O1832" s="289" t="s">
        <v>2173</v>
      </c>
      <c r="P1832" s="289" t="str">
        <f>VLOOKUP(CAT_Details[[#This Row],[Delivery Bp Customer Code]],Table6[],2,0)</f>
        <v>OYL1</v>
      </c>
    </row>
    <row r="1833" spans="1:16" x14ac:dyDescent="0.25">
      <c r="A1833" s="289" t="s">
        <v>75</v>
      </c>
      <c r="B1833">
        <v>30</v>
      </c>
      <c r="C1833">
        <v>2400</v>
      </c>
      <c r="D1833">
        <v>12</v>
      </c>
      <c r="E1833" s="289" t="s">
        <v>4601</v>
      </c>
      <c r="F1833">
        <v>5014370928</v>
      </c>
      <c r="G1833" s="276">
        <v>45623</v>
      </c>
      <c r="H1833" s="5">
        <v>20241119597611</v>
      </c>
      <c r="I1833">
        <v>28.8</v>
      </c>
      <c r="J1833" s="289" t="s">
        <v>350</v>
      </c>
      <c r="K1833" s="289" t="s">
        <v>4602</v>
      </c>
      <c r="L1833" s="289" t="s">
        <v>275</v>
      </c>
      <c r="M1833" s="289" t="s">
        <v>4603</v>
      </c>
      <c r="N1833" s="289" t="s">
        <v>462</v>
      </c>
      <c r="O1833" s="289" t="s">
        <v>2173</v>
      </c>
      <c r="P1833" s="289" t="str">
        <f>VLOOKUP(CAT_Details[[#This Row],[Delivery Bp Customer Code]],Table6[],2,0)</f>
        <v>OYL1</v>
      </c>
    </row>
    <row r="1834" spans="1:16" x14ac:dyDescent="0.25">
      <c r="A1834" s="289" t="s">
        <v>75</v>
      </c>
      <c r="B1834">
        <v>2</v>
      </c>
      <c r="C1834">
        <v>754</v>
      </c>
      <c r="D1834">
        <v>0.8</v>
      </c>
      <c r="E1834" s="289" t="s">
        <v>4604</v>
      </c>
      <c r="F1834">
        <v>5014370960</v>
      </c>
      <c r="G1834" s="276">
        <v>45623</v>
      </c>
      <c r="H1834">
        <v>20241120599147</v>
      </c>
      <c r="I1834">
        <v>1.786</v>
      </c>
      <c r="J1834" s="289" t="s">
        <v>350</v>
      </c>
      <c r="K1834" s="289" t="s">
        <v>4605</v>
      </c>
      <c r="L1834" s="289" t="s">
        <v>275</v>
      </c>
      <c r="M1834" s="289" t="s">
        <v>4603</v>
      </c>
      <c r="N1834" s="289" t="s">
        <v>4606</v>
      </c>
      <c r="O1834" s="289" t="s">
        <v>2173</v>
      </c>
      <c r="P1834" s="289" t="str">
        <f>VLOOKUP(CAT_Details[[#This Row],[Delivery Bp Customer Code]],Table6[],2,0)</f>
        <v>OYL1</v>
      </c>
    </row>
    <row r="1835" spans="1:16" x14ac:dyDescent="0.25">
      <c r="A1835" s="289" t="s">
        <v>75</v>
      </c>
      <c r="B1835">
        <v>1</v>
      </c>
      <c r="C1835">
        <v>11</v>
      </c>
      <c r="D1835">
        <v>0.02</v>
      </c>
      <c r="E1835" s="289" t="s">
        <v>4607</v>
      </c>
      <c r="F1835">
        <v>5014370984</v>
      </c>
      <c r="G1835" s="276">
        <v>45623</v>
      </c>
      <c r="H1835">
        <v>20241119597856</v>
      </c>
      <c r="I1835">
        <v>5.0000000000000001E-3</v>
      </c>
      <c r="J1835" s="289" t="s">
        <v>280</v>
      </c>
      <c r="K1835" s="289" t="s">
        <v>4608</v>
      </c>
      <c r="L1835" s="289" t="s">
        <v>275</v>
      </c>
      <c r="M1835" s="289" t="s">
        <v>4609</v>
      </c>
      <c r="N1835" s="289" t="s">
        <v>2649</v>
      </c>
      <c r="O1835" s="289" t="s">
        <v>2173</v>
      </c>
      <c r="P1835" s="289" t="str">
        <f>VLOOKUP(CAT_Details[[#This Row],[Delivery Bp Customer Code]],Table6[],2,0)</f>
        <v>OYL1</v>
      </c>
    </row>
    <row r="1836" spans="1:16" x14ac:dyDescent="0.25">
      <c r="A1836" s="289" t="s">
        <v>75</v>
      </c>
      <c r="B1836">
        <v>1</v>
      </c>
      <c r="C1836">
        <v>74</v>
      </c>
      <c r="D1836">
        <v>0.2</v>
      </c>
      <c r="E1836" s="289" t="s">
        <v>4610</v>
      </c>
      <c r="F1836">
        <v>5014371162</v>
      </c>
      <c r="G1836" s="276">
        <v>45623</v>
      </c>
      <c r="H1836" s="5">
        <v>20241114594848</v>
      </c>
      <c r="I1836">
        <v>0.44600000000000001</v>
      </c>
      <c r="J1836" s="289" t="s">
        <v>350</v>
      </c>
      <c r="K1836" s="289" t="s">
        <v>4611</v>
      </c>
      <c r="L1836" s="289" t="s">
        <v>275</v>
      </c>
      <c r="M1836" s="289" t="s">
        <v>4504</v>
      </c>
      <c r="N1836" s="289" t="s">
        <v>704</v>
      </c>
      <c r="O1836" s="289" t="s">
        <v>2173</v>
      </c>
      <c r="P1836" s="289" t="str">
        <f>VLOOKUP(CAT_Details[[#This Row],[Delivery Bp Customer Code]],Table6[],2,0)</f>
        <v>OYL1</v>
      </c>
    </row>
    <row r="1837" spans="1:16" x14ac:dyDescent="0.25">
      <c r="A1837" s="289" t="s">
        <v>75</v>
      </c>
      <c r="B1837">
        <v>1</v>
      </c>
      <c r="C1837">
        <v>11</v>
      </c>
      <c r="D1837">
        <v>7.0000000000000007E-2</v>
      </c>
      <c r="E1837" s="289" t="s">
        <v>4612</v>
      </c>
      <c r="F1837">
        <v>5014384449</v>
      </c>
      <c r="G1837" s="276">
        <v>45623</v>
      </c>
      <c r="H1837">
        <v>20241121600016</v>
      </c>
      <c r="I1837">
        <v>1.6E-2</v>
      </c>
      <c r="J1837" s="289" t="s">
        <v>350</v>
      </c>
      <c r="K1837" s="289" t="s">
        <v>4613</v>
      </c>
      <c r="L1837" s="289" t="s">
        <v>275</v>
      </c>
      <c r="M1837" s="289" t="s">
        <v>4540</v>
      </c>
      <c r="N1837" s="289" t="s">
        <v>2828</v>
      </c>
      <c r="O1837" s="289" t="s">
        <v>2173</v>
      </c>
      <c r="P1837" s="289" t="str">
        <f>VLOOKUP(CAT_Details[[#This Row],[Delivery Bp Customer Code]],Table6[],2,0)</f>
        <v>OYL1</v>
      </c>
    </row>
    <row r="1838" spans="1:16" x14ac:dyDescent="0.25">
      <c r="A1838" s="289" t="s">
        <v>75</v>
      </c>
      <c r="B1838">
        <v>1</v>
      </c>
      <c r="C1838">
        <v>186</v>
      </c>
      <c r="D1838">
        <v>0.4</v>
      </c>
      <c r="E1838" s="289" t="s">
        <v>4614</v>
      </c>
      <c r="F1838">
        <v>5014400756</v>
      </c>
      <c r="G1838" s="276">
        <v>45623</v>
      </c>
      <c r="H1838" s="5">
        <v>20241122601272</v>
      </c>
      <c r="I1838">
        <v>0.96</v>
      </c>
      <c r="J1838" s="289" t="s">
        <v>273</v>
      </c>
      <c r="K1838" s="289" t="s">
        <v>4615</v>
      </c>
      <c r="L1838" s="289" t="s">
        <v>275</v>
      </c>
      <c r="M1838" s="289" t="s">
        <v>4609</v>
      </c>
      <c r="N1838" s="289" t="s">
        <v>3563</v>
      </c>
      <c r="O1838" s="289" t="s">
        <v>2173</v>
      </c>
      <c r="P1838" s="289" t="str">
        <f>VLOOKUP(CAT_Details[[#This Row],[Delivery Bp Customer Code]],Table6[],2,0)</f>
        <v>OYL1</v>
      </c>
    </row>
    <row r="1839" spans="1:16" x14ac:dyDescent="0.25">
      <c r="A1839" s="289" t="s">
        <v>874</v>
      </c>
      <c r="B1839">
        <v>21</v>
      </c>
      <c r="C1839">
        <v>2520</v>
      </c>
      <c r="D1839">
        <v>10.039999999999999</v>
      </c>
      <c r="E1839" s="289" t="s">
        <v>4595</v>
      </c>
      <c r="F1839">
        <v>5014355668</v>
      </c>
      <c r="G1839" s="276">
        <v>45623</v>
      </c>
      <c r="H1839">
        <v>20241115595771</v>
      </c>
      <c r="I1839">
        <v>16.858000000000001</v>
      </c>
      <c r="J1839" s="289" t="s">
        <v>345</v>
      </c>
      <c r="K1839" s="289" t="s">
        <v>4616</v>
      </c>
      <c r="L1839" s="289" t="s">
        <v>275</v>
      </c>
      <c r="M1839" s="289" t="s">
        <v>4597</v>
      </c>
      <c r="N1839" s="289" t="s">
        <v>427</v>
      </c>
      <c r="O1839" s="289" t="s">
        <v>1014</v>
      </c>
      <c r="P1839" s="289" t="str">
        <f>VLOOKUP(CAT_Details[[#This Row],[Delivery Bp Customer Code]],Table6[],2,0)</f>
        <v>MZ07</v>
      </c>
    </row>
    <row r="1840" spans="1:16" x14ac:dyDescent="0.25">
      <c r="A1840" s="289" t="s">
        <v>3771</v>
      </c>
      <c r="B1840">
        <v>1</v>
      </c>
      <c r="C1840">
        <v>175</v>
      </c>
      <c r="D1840">
        <v>0.45</v>
      </c>
      <c r="E1840" s="289" t="s">
        <v>4617</v>
      </c>
      <c r="F1840">
        <v>5014384193</v>
      </c>
      <c r="G1840" s="276">
        <v>45623</v>
      </c>
      <c r="H1840" s="5">
        <v>20241120599317</v>
      </c>
      <c r="I1840">
        <v>0.48599999999999999</v>
      </c>
      <c r="J1840" s="289" t="s">
        <v>287</v>
      </c>
      <c r="K1840" s="289" t="s">
        <v>4618</v>
      </c>
      <c r="L1840" s="289" t="s">
        <v>275</v>
      </c>
      <c r="M1840" s="289"/>
      <c r="N1840" s="289" t="s">
        <v>4619</v>
      </c>
      <c r="O1840" s="289" t="s">
        <v>3775</v>
      </c>
      <c r="P1840" s="289">
        <f>VLOOKUP(CAT_Details[[#This Row],[Delivery Bp Customer Code]],Table6[],2,0)</f>
        <v>3401</v>
      </c>
    </row>
    <row r="1841" spans="1:16" x14ac:dyDescent="0.25">
      <c r="A1841" s="289" t="s">
        <v>3771</v>
      </c>
      <c r="B1841">
        <v>2</v>
      </c>
      <c r="C1841">
        <v>27</v>
      </c>
      <c r="D1841">
        <v>0.21</v>
      </c>
      <c r="E1841" s="289" t="s">
        <v>4620</v>
      </c>
      <c r="F1841">
        <v>5014384502</v>
      </c>
      <c r="G1841" s="276">
        <v>45623</v>
      </c>
      <c r="H1841">
        <v>20241121600300</v>
      </c>
      <c r="I1841">
        <v>0.20200000000000001</v>
      </c>
      <c r="J1841" s="289" t="s">
        <v>350</v>
      </c>
      <c r="K1841" s="289" t="s">
        <v>4621</v>
      </c>
      <c r="L1841" s="289" t="s">
        <v>275</v>
      </c>
      <c r="M1841" s="289" t="s">
        <v>4540</v>
      </c>
      <c r="N1841" s="289" t="s">
        <v>4087</v>
      </c>
      <c r="O1841" s="289" t="s">
        <v>3775</v>
      </c>
      <c r="P1841" s="289">
        <f>VLOOKUP(CAT_Details[[#This Row],[Delivery Bp Customer Code]],Table6[],2,0)</f>
        <v>3401</v>
      </c>
    </row>
    <row r="1842" spans="1:16" x14ac:dyDescent="0.25">
      <c r="A1842" s="289" t="s">
        <v>3329</v>
      </c>
      <c r="B1842">
        <v>4</v>
      </c>
      <c r="C1842">
        <v>890</v>
      </c>
      <c r="D1842">
        <v>1.6</v>
      </c>
      <c r="E1842" s="289" t="s">
        <v>4622</v>
      </c>
      <c r="F1842">
        <v>5014340506</v>
      </c>
      <c r="G1842" s="276">
        <v>45623</v>
      </c>
      <c r="H1842">
        <v>20241113594235</v>
      </c>
      <c r="I1842">
        <v>3.6480000000000001</v>
      </c>
      <c r="J1842" s="289" t="s">
        <v>438</v>
      </c>
      <c r="K1842" s="289" t="s">
        <v>4623</v>
      </c>
      <c r="L1842" s="289" t="s">
        <v>275</v>
      </c>
      <c r="M1842" s="289" t="s">
        <v>4408</v>
      </c>
      <c r="N1842" s="289" t="s">
        <v>4090</v>
      </c>
      <c r="O1842" s="289" t="s">
        <v>3332</v>
      </c>
      <c r="P1842" s="289">
        <f>VLOOKUP(CAT_Details[[#This Row],[Delivery Bp Customer Code]],Table6[],2,0)</f>
        <v>3402</v>
      </c>
    </row>
    <row r="1843" spans="1:16" x14ac:dyDescent="0.25">
      <c r="A1843" s="289" t="s">
        <v>3329</v>
      </c>
      <c r="B1843">
        <v>30</v>
      </c>
      <c r="C1843">
        <v>2100</v>
      </c>
      <c r="D1843">
        <v>13.6</v>
      </c>
      <c r="E1843" s="289" t="s">
        <v>4624</v>
      </c>
      <c r="F1843">
        <v>5014355476</v>
      </c>
      <c r="G1843" s="276">
        <v>45623</v>
      </c>
      <c r="H1843">
        <v>20241115596245</v>
      </c>
      <c r="I1843">
        <v>39.6</v>
      </c>
      <c r="J1843" s="289" t="s">
        <v>324</v>
      </c>
      <c r="K1843" s="289" t="s">
        <v>4625</v>
      </c>
      <c r="L1843" s="289" t="s">
        <v>275</v>
      </c>
      <c r="M1843" s="289" t="s">
        <v>4626</v>
      </c>
      <c r="N1843" s="289" t="s">
        <v>4100</v>
      </c>
      <c r="O1843" s="289" t="s">
        <v>3332</v>
      </c>
      <c r="P1843" s="289">
        <f>VLOOKUP(CAT_Details[[#This Row],[Delivery Bp Customer Code]],Table6[],2,0)</f>
        <v>3402</v>
      </c>
    </row>
    <row r="1844" spans="1:16" x14ac:dyDescent="0.25">
      <c r="A1844" s="289" t="s">
        <v>3329</v>
      </c>
      <c r="B1844">
        <v>4</v>
      </c>
      <c r="C1844">
        <v>740</v>
      </c>
      <c r="D1844">
        <v>1.6</v>
      </c>
      <c r="E1844" s="289" t="s">
        <v>4627</v>
      </c>
      <c r="F1844">
        <v>5014355924</v>
      </c>
      <c r="G1844" s="276">
        <v>45623</v>
      </c>
      <c r="H1844" s="5">
        <v>20241118597443</v>
      </c>
      <c r="I1844">
        <v>4.2240000000000002</v>
      </c>
      <c r="J1844" s="289" t="s">
        <v>294</v>
      </c>
      <c r="K1844" s="289" t="s">
        <v>4628</v>
      </c>
      <c r="L1844" s="289" t="s">
        <v>275</v>
      </c>
      <c r="M1844" s="289" t="s">
        <v>4629</v>
      </c>
      <c r="N1844" s="289" t="s">
        <v>555</v>
      </c>
      <c r="O1844" s="289" t="s">
        <v>3332</v>
      </c>
      <c r="P1844" s="289">
        <f>VLOOKUP(CAT_Details[[#This Row],[Delivery Bp Customer Code]],Table6[],2,0)</f>
        <v>3402</v>
      </c>
    </row>
    <row r="1845" spans="1:16" x14ac:dyDescent="0.25">
      <c r="A1845" s="289" t="s">
        <v>3329</v>
      </c>
      <c r="B1845">
        <v>13</v>
      </c>
      <c r="C1845">
        <v>390</v>
      </c>
      <c r="D1845">
        <v>5.2</v>
      </c>
      <c r="E1845" s="289" t="s">
        <v>4630</v>
      </c>
      <c r="F1845">
        <v>5014356058</v>
      </c>
      <c r="G1845" s="276">
        <v>45623</v>
      </c>
      <c r="H1845">
        <v>20241118596993</v>
      </c>
      <c r="I1845">
        <v>12.48</v>
      </c>
      <c r="J1845" s="289" t="s">
        <v>324</v>
      </c>
      <c r="K1845" s="289" t="s">
        <v>4631</v>
      </c>
      <c r="L1845" s="289" t="s">
        <v>275</v>
      </c>
      <c r="M1845" s="289" t="s">
        <v>4600</v>
      </c>
      <c r="N1845" s="289" t="s">
        <v>3571</v>
      </c>
      <c r="O1845" s="289" t="s">
        <v>3332</v>
      </c>
      <c r="P1845" s="289">
        <f>VLOOKUP(CAT_Details[[#This Row],[Delivery Bp Customer Code]],Table6[],2,0)</f>
        <v>3402</v>
      </c>
    </row>
    <row r="1846" spans="1:16" x14ac:dyDescent="0.25">
      <c r="A1846" s="289" t="s">
        <v>3329</v>
      </c>
      <c r="B1846">
        <v>8</v>
      </c>
      <c r="C1846">
        <v>688</v>
      </c>
      <c r="D1846">
        <v>3.2</v>
      </c>
      <c r="E1846" s="289" t="s">
        <v>4632</v>
      </c>
      <c r="F1846">
        <v>5014356166</v>
      </c>
      <c r="G1846" s="276">
        <v>45623</v>
      </c>
      <c r="H1846">
        <v>20241119597817</v>
      </c>
      <c r="I1846">
        <v>4.6079999999999997</v>
      </c>
      <c r="J1846" s="289" t="s">
        <v>324</v>
      </c>
      <c r="K1846" s="289" t="s">
        <v>4633</v>
      </c>
      <c r="L1846" s="289" t="s">
        <v>275</v>
      </c>
      <c r="M1846" s="289" t="s">
        <v>4497</v>
      </c>
      <c r="N1846" s="289" t="s">
        <v>4634</v>
      </c>
      <c r="O1846" s="289" t="s">
        <v>3332</v>
      </c>
      <c r="P1846" s="289">
        <f>VLOOKUP(CAT_Details[[#This Row],[Delivery Bp Customer Code]],Table6[],2,0)</f>
        <v>3402</v>
      </c>
    </row>
    <row r="1847" spans="1:16" x14ac:dyDescent="0.25">
      <c r="A1847" s="289" t="s">
        <v>3329</v>
      </c>
      <c r="B1847">
        <v>2</v>
      </c>
      <c r="C1847">
        <v>128</v>
      </c>
      <c r="D1847">
        <v>0.8</v>
      </c>
      <c r="E1847" s="289" t="s">
        <v>4635</v>
      </c>
      <c r="F1847">
        <v>5014370853</v>
      </c>
      <c r="G1847" s="276">
        <v>45623</v>
      </c>
      <c r="H1847">
        <v>20241118596632</v>
      </c>
      <c r="I1847">
        <v>1.9390000000000001</v>
      </c>
      <c r="J1847" s="289" t="s">
        <v>350</v>
      </c>
      <c r="K1847" s="289" t="s">
        <v>4636</v>
      </c>
      <c r="L1847" s="289" t="s">
        <v>275</v>
      </c>
      <c r="M1847" s="289" t="s">
        <v>4504</v>
      </c>
      <c r="N1847" s="289" t="s">
        <v>690</v>
      </c>
      <c r="O1847" s="289" t="s">
        <v>3332</v>
      </c>
      <c r="P1847" s="289">
        <f>VLOOKUP(CAT_Details[[#This Row],[Delivery Bp Customer Code]],Table6[],2,0)</f>
        <v>3402</v>
      </c>
    </row>
    <row r="1848" spans="1:16" x14ac:dyDescent="0.25">
      <c r="A1848" s="289" t="s">
        <v>3329</v>
      </c>
      <c r="B1848">
        <v>3</v>
      </c>
      <c r="C1848">
        <v>585</v>
      </c>
      <c r="D1848">
        <v>1.2</v>
      </c>
      <c r="E1848" s="289" t="s">
        <v>4637</v>
      </c>
      <c r="F1848">
        <v>5014370867</v>
      </c>
      <c r="G1848" s="276">
        <v>45623</v>
      </c>
      <c r="H1848">
        <v>20241120598827</v>
      </c>
      <c r="I1848">
        <v>1.008</v>
      </c>
      <c r="J1848" s="289" t="s">
        <v>324</v>
      </c>
      <c r="K1848" s="289" t="s">
        <v>4638</v>
      </c>
      <c r="L1848" s="289" t="s">
        <v>275</v>
      </c>
      <c r="M1848" s="289" t="s">
        <v>4600</v>
      </c>
      <c r="N1848" s="289" t="s">
        <v>3986</v>
      </c>
      <c r="O1848" s="289" t="s">
        <v>3332</v>
      </c>
      <c r="P1848" s="289">
        <f>VLOOKUP(CAT_Details[[#This Row],[Delivery Bp Customer Code]],Table6[],2,0)</f>
        <v>3402</v>
      </c>
    </row>
    <row r="1849" spans="1:16" x14ac:dyDescent="0.25">
      <c r="A1849" s="289" t="s">
        <v>3329</v>
      </c>
      <c r="B1849">
        <v>9</v>
      </c>
      <c r="C1849">
        <v>1238.19</v>
      </c>
      <c r="D1849">
        <v>3.6</v>
      </c>
      <c r="E1849" s="289" t="s">
        <v>4639</v>
      </c>
      <c r="F1849">
        <v>5014370968</v>
      </c>
      <c r="G1849" s="276">
        <v>45623</v>
      </c>
      <c r="H1849">
        <v>20241119598363</v>
      </c>
      <c r="I1849">
        <v>7.4489999999999998</v>
      </c>
      <c r="J1849" s="289" t="s">
        <v>350</v>
      </c>
      <c r="K1849" s="289" t="s">
        <v>4640</v>
      </c>
      <c r="L1849" s="289" t="s">
        <v>275</v>
      </c>
      <c r="M1849" s="289" t="s">
        <v>4504</v>
      </c>
      <c r="N1849" s="289" t="s">
        <v>625</v>
      </c>
      <c r="O1849" s="289" t="s">
        <v>3332</v>
      </c>
      <c r="P1849" s="289">
        <f>VLOOKUP(CAT_Details[[#This Row],[Delivery Bp Customer Code]],Table6[],2,0)</f>
        <v>3402</v>
      </c>
    </row>
    <row r="1850" spans="1:16" x14ac:dyDescent="0.25">
      <c r="A1850" s="289" t="s">
        <v>3329</v>
      </c>
      <c r="B1850">
        <v>1</v>
      </c>
      <c r="C1850">
        <v>19</v>
      </c>
      <c r="D1850">
        <v>0.1</v>
      </c>
      <c r="E1850" s="289" t="s">
        <v>4610</v>
      </c>
      <c r="F1850">
        <v>5014371161</v>
      </c>
      <c r="G1850" s="276">
        <v>45623</v>
      </c>
      <c r="H1850">
        <v>20241108590881</v>
      </c>
      <c r="I1850">
        <v>4.8000000000000001E-2</v>
      </c>
      <c r="J1850" s="289" t="s">
        <v>350</v>
      </c>
      <c r="K1850" s="289" t="s">
        <v>4641</v>
      </c>
      <c r="L1850" s="289" t="s">
        <v>275</v>
      </c>
      <c r="M1850" s="289" t="s">
        <v>4504</v>
      </c>
      <c r="N1850" s="289" t="s">
        <v>704</v>
      </c>
      <c r="O1850" s="289" t="s">
        <v>3332</v>
      </c>
      <c r="P1850" s="289">
        <f>VLOOKUP(CAT_Details[[#This Row],[Delivery Bp Customer Code]],Table6[],2,0)</f>
        <v>3402</v>
      </c>
    </row>
    <row r="1851" spans="1:16" x14ac:dyDescent="0.25">
      <c r="A1851" s="289" t="s">
        <v>3329</v>
      </c>
      <c r="B1851">
        <v>1</v>
      </c>
      <c r="C1851">
        <v>39</v>
      </c>
      <c r="D1851">
        <v>0.2</v>
      </c>
      <c r="E1851" s="289" t="s">
        <v>4642</v>
      </c>
      <c r="F1851">
        <v>5014371173</v>
      </c>
      <c r="G1851" s="276">
        <v>45623</v>
      </c>
      <c r="H1851">
        <v>20241119597915</v>
      </c>
      <c r="I1851">
        <v>0.38400000000000001</v>
      </c>
      <c r="J1851" s="289" t="s">
        <v>350</v>
      </c>
      <c r="K1851" s="289" t="s">
        <v>4643</v>
      </c>
      <c r="L1851" s="289" t="s">
        <v>275</v>
      </c>
      <c r="M1851" s="289" t="s">
        <v>4504</v>
      </c>
      <c r="N1851" s="289" t="s">
        <v>743</v>
      </c>
      <c r="O1851" s="289" t="s">
        <v>3332</v>
      </c>
      <c r="P1851" s="289">
        <f>VLOOKUP(CAT_Details[[#This Row],[Delivery Bp Customer Code]],Table6[],2,0)</f>
        <v>3402</v>
      </c>
    </row>
    <row r="1852" spans="1:16" x14ac:dyDescent="0.25">
      <c r="A1852" s="289" t="s">
        <v>285</v>
      </c>
      <c r="B1852">
        <v>9</v>
      </c>
      <c r="C1852">
        <v>919</v>
      </c>
      <c r="D1852">
        <v>3.2</v>
      </c>
      <c r="E1852" s="289" t="s">
        <v>4644</v>
      </c>
      <c r="F1852">
        <v>5014340724</v>
      </c>
      <c r="G1852" s="276">
        <v>45623</v>
      </c>
      <c r="H1852" s="5">
        <v>20241115595963</v>
      </c>
      <c r="I1852">
        <v>4.5359999999999996</v>
      </c>
      <c r="J1852" s="289" t="s">
        <v>294</v>
      </c>
      <c r="K1852" s="289" t="s">
        <v>4645</v>
      </c>
      <c r="L1852" s="289" t="s">
        <v>275</v>
      </c>
      <c r="M1852" s="289" t="s">
        <v>4629</v>
      </c>
      <c r="N1852" s="289" t="s">
        <v>504</v>
      </c>
      <c r="O1852" s="289" t="s">
        <v>291</v>
      </c>
      <c r="P1852" s="289" t="str">
        <f>VLOOKUP(CAT_Details[[#This Row],[Delivery Bp Customer Code]],Table6[],2,0)</f>
        <v>DX01-L5</v>
      </c>
    </row>
    <row r="1853" spans="1:16" x14ac:dyDescent="0.25">
      <c r="A1853" s="289" t="s">
        <v>285</v>
      </c>
      <c r="B1853">
        <v>14</v>
      </c>
      <c r="C1853">
        <v>1330</v>
      </c>
      <c r="D1853">
        <v>5.6</v>
      </c>
      <c r="E1853" s="289" t="s">
        <v>4646</v>
      </c>
      <c r="F1853">
        <v>5014355768</v>
      </c>
      <c r="G1853" s="276">
        <v>45623</v>
      </c>
      <c r="H1853">
        <v>20241118597373</v>
      </c>
      <c r="I1853">
        <v>13.44</v>
      </c>
      <c r="J1853" s="289" t="s">
        <v>345</v>
      </c>
      <c r="K1853" s="289" t="s">
        <v>4647</v>
      </c>
      <c r="L1853" s="289" t="s">
        <v>275</v>
      </c>
      <c r="M1853" s="289" t="s">
        <v>4557</v>
      </c>
      <c r="N1853" s="289" t="s">
        <v>512</v>
      </c>
      <c r="O1853" s="289" t="s">
        <v>291</v>
      </c>
      <c r="P1853" s="289" t="str">
        <f>VLOOKUP(CAT_Details[[#This Row],[Delivery Bp Customer Code]],Table6[],2,0)</f>
        <v>DX01-L5</v>
      </c>
    </row>
    <row r="1854" spans="1:16" x14ac:dyDescent="0.25">
      <c r="A1854" s="289" t="s">
        <v>285</v>
      </c>
      <c r="B1854">
        <v>1</v>
      </c>
      <c r="C1854">
        <v>100</v>
      </c>
      <c r="D1854">
        <v>0.4</v>
      </c>
      <c r="E1854" s="289" t="s">
        <v>4648</v>
      </c>
      <c r="F1854">
        <v>5014355873</v>
      </c>
      <c r="G1854" s="276">
        <v>45623</v>
      </c>
      <c r="H1854">
        <v>20241119598077</v>
      </c>
      <c r="I1854">
        <v>0.96</v>
      </c>
      <c r="J1854" s="289" t="s">
        <v>345</v>
      </c>
      <c r="K1854" s="289" t="s">
        <v>4649</v>
      </c>
      <c r="L1854" s="289" t="s">
        <v>275</v>
      </c>
      <c r="M1854" s="289" t="s">
        <v>4650</v>
      </c>
      <c r="N1854" s="289" t="s">
        <v>371</v>
      </c>
      <c r="O1854" s="289" t="s">
        <v>291</v>
      </c>
      <c r="P1854" s="289" t="str">
        <f>VLOOKUP(CAT_Details[[#This Row],[Delivery Bp Customer Code]],Table6[],2,0)</f>
        <v>DX01-L5</v>
      </c>
    </row>
    <row r="1855" spans="1:16" x14ac:dyDescent="0.25">
      <c r="A1855" s="289" t="s">
        <v>285</v>
      </c>
      <c r="B1855">
        <v>1</v>
      </c>
      <c r="C1855">
        <v>6</v>
      </c>
      <c r="D1855">
        <v>0.05</v>
      </c>
      <c r="E1855" s="289" t="s">
        <v>4648</v>
      </c>
      <c r="F1855">
        <v>5014355885</v>
      </c>
      <c r="G1855" s="276">
        <v>45623</v>
      </c>
      <c r="H1855">
        <v>20241119598060</v>
      </c>
      <c r="I1855">
        <v>3.4000000000000002E-2</v>
      </c>
      <c r="J1855" s="289" t="s">
        <v>345</v>
      </c>
      <c r="K1855" s="289" t="s">
        <v>4651</v>
      </c>
      <c r="L1855" s="289" t="s">
        <v>275</v>
      </c>
      <c r="M1855" s="289" t="s">
        <v>4650</v>
      </c>
      <c r="N1855" s="289" t="s">
        <v>371</v>
      </c>
      <c r="O1855" s="289" t="s">
        <v>291</v>
      </c>
      <c r="P1855" s="289" t="str">
        <f>VLOOKUP(CAT_Details[[#This Row],[Delivery Bp Customer Code]],Table6[],2,0)</f>
        <v>DX01-L5</v>
      </c>
    </row>
    <row r="1856" spans="1:16" x14ac:dyDescent="0.25">
      <c r="A1856" s="289" t="s">
        <v>285</v>
      </c>
      <c r="B1856">
        <v>1</v>
      </c>
      <c r="C1856">
        <v>7.6</v>
      </c>
      <c r="D1856">
        <v>0.05</v>
      </c>
      <c r="E1856" s="289" t="s">
        <v>4648</v>
      </c>
      <c r="F1856">
        <v>5014355904</v>
      </c>
      <c r="G1856" s="276">
        <v>45623</v>
      </c>
      <c r="H1856" s="5">
        <v>20241119598024</v>
      </c>
      <c r="I1856">
        <v>2.3E-2</v>
      </c>
      <c r="J1856" s="289" t="s">
        <v>345</v>
      </c>
      <c r="K1856" s="289" t="s">
        <v>4652</v>
      </c>
      <c r="L1856" s="289" t="s">
        <v>275</v>
      </c>
      <c r="M1856" s="289" t="s">
        <v>4650</v>
      </c>
      <c r="N1856" s="289" t="s">
        <v>371</v>
      </c>
      <c r="O1856" s="289" t="s">
        <v>291</v>
      </c>
      <c r="P1856" s="289" t="str">
        <f>VLOOKUP(CAT_Details[[#This Row],[Delivery Bp Customer Code]],Table6[],2,0)</f>
        <v>DX01-L5</v>
      </c>
    </row>
    <row r="1857" spans="1:16" x14ac:dyDescent="0.25">
      <c r="A1857" s="289" t="s">
        <v>285</v>
      </c>
      <c r="B1857">
        <v>4</v>
      </c>
      <c r="C1857">
        <v>226</v>
      </c>
      <c r="D1857">
        <v>0.9</v>
      </c>
      <c r="E1857" s="289" t="s">
        <v>4653</v>
      </c>
      <c r="F1857">
        <v>5014370733</v>
      </c>
      <c r="G1857" s="276">
        <v>45623</v>
      </c>
      <c r="H1857" s="5">
        <v>20241120598942</v>
      </c>
      <c r="I1857">
        <v>1.968</v>
      </c>
      <c r="J1857" s="289" t="s">
        <v>350</v>
      </c>
      <c r="K1857" s="289" t="s">
        <v>4654</v>
      </c>
      <c r="L1857" s="289" t="s">
        <v>275</v>
      </c>
      <c r="M1857" s="289" t="s">
        <v>4504</v>
      </c>
      <c r="N1857" s="289" t="s">
        <v>430</v>
      </c>
      <c r="O1857" s="289" t="s">
        <v>291</v>
      </c>
      <c r="P1857" s="289" t="str">
        <f>VLOOKUP(CAT_Details[[#This Row],[Delivery Bp Customer Code]],Table6[],2,0)</f>
        <v>DX01-L5</v>
      </c>
    </row>
    <row r="1858" spans="1:16" x14ac:dyDescent="0.25">
      <c r="A1858" s="289" t="s">
        <v>285</v>
      </c>
      <c r="B1858">
        <v>13</v>
      </c>
      <c r="C1858">
        <v>2665</v>
      </c>
      <c r="D1858">
        <v>6.51</v>
      </c>
      <c r="E1858" s="289" t="s">
        <v>4655</v>
      </c>
      <c r="F1858">
        <v>5014371069</v>
      </c>
      <c r="G1858" s="276">
        <v>45623</v>
      </c>
      <c r="H1858">
        <v>20241120599165</v>
      </c>
      <c r="I1858">
        <v>15.616</v>
      </c>
      <c r="J1858" s="289" t="s">
        <v>350</v>
      </c>
      <c r="K1858" s="289" t="s">
        <v>4656</v>
      </c>
      <c r="L1858" s="289" t="s">
        <v>275</v>
      </c>
      <c r="M1858" s="289" t="s">
        <v>4603</v>
      </c>
      <c r="N1858" s="289" t="s">
        <v>818</v>
      </c>
      <c r="O1858" s="289" t="s">
        <v>291</v>
      </c>
      <c r="P1858" s="289" t="str">
        <f>VLOOKUP(CAT_Details[[#This Row],[Delivery Bp Customer Code]],Table6[],2,0)</f>
        <v>DX01-L5</v>
      </c>
    </row>
    <row r="1859" spans="1:16" x14ac:dyDescent="0.25">
      <c r="A1859" s="289" t="s">
        <v>285</v>
      </c>
      <c r="B1859">
        <v>4</v>
      </c>
      <c r="C1859">
        <v>480</v>
      </c>
      <c r="D1859">
        <v>1.6</v>
      </c>
      <c r="E1859" s="289" t="s">
        <v>4657</v>
      </c>
      <c r="F1859">
        <v>5014371092</v>
      </c>
      <c r="G1859" s="276">
        <v>45623</v>
      </c>
      <c r="H1859">
        <v>20241119597900</v>
      </c>
      <c r="I1859">
        <v>3.84</v>
      </c>
      <c r="J1859" s="289" t="s">
        <v>350</v>
      </c>
      <c r="K1859" s="289" t="s">
        <v>4658</v>
      </c>
      <c r="L1859" s="289" t="s">
        <v>275</v>
      </c>
      <c r="M1859" s="289" t="s">
        <v>4504</v>
      </c>
      <c r="N1859" s="289" t="s">
        <v>353</v>
      </c>
      <c r="O1859" s="289" t="s">
        <v>291</v>
      </c>
      <c r="P1859" s="289" t="str">
        <f>VLOOKUP(CAT_Details[[#This Row],[Delivery Bp Customer Code]],Table6[],2,0)</f>
        <v>DX01-L5</v>
      </c>
    </row>
    <row r="1860" spans="1:16" x14ac:dyDescent="0.25">
      <c r="A1860" s="289" t="s">
        <v>285</v>
      </c>
      <c r="B1860">
        <v>14</v>
      </c>
      <c r="C1860">
        <v>2174</v>
      </c>
      <c r="D1860">
        <v>6.05</v>
      </c>
      <c r="E1860" s="289" t="s">
        <v>4659</v>
      </c>
      <c r="F1860">
        <v>5014371095</v>
      </c>
      <c r="G1860" s="276">
        <v>45623</v>
      </c>
      <c r="H1860" s="5">
        <v>20241119598305</v>
      </c>
      <c r="I1860">
        <v>12.917999999999999</v>
      </c>
      <c r="J1860" s="289" t="s">
        <v>350</v>
      </c>
      <c r="K1860" s="289" t="s">
        <v>4660</v>
      </c>
      <c r="L1860" s="289" t="s">
        <v>275</v>
      </c>
      <c r="M1860" s="289" t="s">
        <v>4540</v>
      </c>
      <c r="N1860" s="289" t="s">
        <v>357</v>
      </c>
      <c r="O1860" s="289" t="s">
        <v>291</v>
      </c>
      <c r="P1860" s="289" t="str">
        <f>VLOOKUP(CAT_Details[[#This Row],[Delivery Bp Customer Code]],Table6[],2,0)</f>
        <v>DX01-L5</v>
      </c>
    </row>
    <row r="1861" spans="1:16" x14ac:dyDescent="0.25">
      <c r="A1861" s="289" t="s">
        <v>285</v>
      </c>
      <c r="B1861">
        <v>2</v>
      </c>
      <c r="C1861">
        <v>240</v>
      </c>
      <c r="D1861">
        <v>0.8</v>
      </c>
      <c r="E1861" s="289" t="s">
        <v>4657</v>
      </c>
      <c r="F1861">
        <v>5014371102</v>
      </c>
      <c r="G1861" s="276">
        <v>45623</v>
      </c>
      <c r="H1861" s="5">
        <v>20241119597895</v>
      </c>
      <c r="I1861">
        <v>1.92</v>
      </c>
      <c r="J1861" s="289" t="s">
        <v>350</v>
      </c>
      <c r="K1861" s="289" t="s">
        <v>4661</v>
      </c>
      <c r="L1861" s="289" t="s">
        <v>275</v>
      </c>
      <c r="M1861" s="289" t="s">
        <v>4504</v>
      </c>
      <c r="N1861" s="289" t="s">
        <v>353</v>
      </c>
      <c r="O1861" s="289" t="s">
        <v>291</v>
      </c>
      <c r="P1861" s="289" t="str">
        <f>VLOOKUP(CAT_Details[[#This Row],[Delivery Bp Customer Code]],Table6[],2,0)</f>
        <v>DX01-L5</v>
      </c>
    </row>
    <row r="1862" spans="1:16" x14ac:dyDescent="0.25">
      <c r="A1862" s="289" t="s">
        <v>285</v>
      </c>
      <c r="B1862">
        <v>1</v>
      </c>
      <c r="C1862">
        <v>414</v>
      </c>
      <c r="D1862">
        <v>0.5</v>
      </c>
      <c r="E1862" s="289" t="s">
        <v>4662</v>
      </c>
      <c r="F1862">
        <v>5014371122</v>
      </c>
      <c r="G1862" s="276">
        <v>45623</v>
      </c>
      <c r="H1862">
        <v>20241120599042</v>
      </c>
      <c r="I1862">
        <v>1.2</v>
      </c>
      <c r="J1862" s="289" t="s">
        <v>350</v>
      </c>
      <c r="K1862" s="289" t="s">
        <v>4663</v>
      </c>
      <c r="L1862" s="289" t="s">
        <v>275</v>
      </c>
      <c r="M1862" s="289" t="s">
        <v>4504</v>
      </c>
      <c r="N1862" s="289" t="s">
        <v>381</v>
      </c>
      <c r="O1862" s="289" t="s">
        <v>291</v>
      </c>
      <c r="P1862" s="289" t="str">
        <f>VLOOKUP(CAT_Details[[#This Row],[Delivery Bp Customer Code]],Table6[],2,0)</f>
        <v>DX01-L5</v>
      </c>
    </row>
    <row r="1863" spans="1:16" x14ac:dyDescent="0.25">
      <c r="A1863" s="289" t="s">
        <v>285</v>
      </c>
      <c r="B1863">
        <v>2</v>
      </c>
      <c r="C1863">
        <v>44</v>
      </c>
      <c r="D1863">
        <v>0.13</v>
      </c>
      <c r="E1863" s="289" t="s">
        <v>4664</v>
      </c>
      <c r="F1863">
        <v>5014371153</v>
      </c>
      <c r="G1863" s="276">
        <v>45623</v>
      </c>
      <c r="H1863">
        <v>20241119598131</v>
      </c>
      <c r="I1863">
        <v>9.6000000000000002E-2</v>
      </c>
      <c r="J1863" s="289" t="s">
        <v>350</v>
      </c>
      <c r="K1863" s="289" t="s">
        <v>4665</v>
      </c>
      <c r="L1863" s="289" t="s">
        <v>275</v>
      </c>
      <c r="M1863" s="289" t="s">
        <v>4540</v>
      </c>
      <c r="N1863" s="289" t="s">
        <v>360</v>
      </c>
      <c r="O1863" s="289" t="s">
        <v>291</v>
      </c>
      <c r="P1863" s="289" t="str">
        <f>VLOOKUP(CAT_Details[[#This Row],[Delivery Bp Customer Code]],Table6[],2,0)</f>
        <v>DX01-L5</v>
      </c>
    </row>
    <row r="1864" spans="1:16" x14ac:dyDescent="0.25">
      <c r="A1864" s="289" t="s">
        <v>285</v>
      </c>
      <c r="B1864">
        <v>2</v>
      </c>
      <c r="C1864">
        <v>204.65</v>
      </c>
      <c r="D1864">
        <v>0.5</v>
      </c>
      <c r="E1864" s="289" t="s">
        <v>4666</v>
      </c>
      <c r="F1864">
        <v>5014400460</v>
      </c>
      <c r="G1864" s="276">
        <v>45623</v>
      </c>
      <c r="H1864">
        <v>20241122601197</v>
      </c>
      <c r="I1864">
        <v>1.0389999999999999</v>
      </c>
      <c r="J1864" s="289" t="s">
        <v>273</v>
      </c>
      <c r="K1864" s="289" t="s">
        <v>4667</v>
      </c>
      <c r="L1864" s="289" t="s">
        <v>275</v>
      </c>
      <c r="M1864" s="289" t="s">
        <v>4609</v>
      </c>
      <c r="N1864" s="289" t="s">
        <v>519</v>
      </c>
      <c r="O1864" s="289" t="s">
        <v>291</v>
      </c>
      <c r="P1864" s="289" t="str">
        <f>VLOOKUP(CAT_Details[[#This Row],[Delivery Bp Customer Code]],Table6[],2,0)</f>
        <v>DX01-L5</v>
      </c>
    </row>
    <row r="1865" spans="1:16" x14ac:dyDescent="0.25">
      <c r="A1865" s="289" t="s">
        <v>285</v>
      </c>
      <c r="B1865">
        <v>1</v>
      </c>
      <c r="C1865">
        <v>2.16</v>
      </c>
      <c r="D1865">
        <v>0.02</v>
      </c>
      <c r="E1865" s="289" t="s">
        <v>4666</v>
      </c>
      <c r="F1865">
        <v>5014400489</v>
      </c>
      <c r="G1865" s="276">
        <v>45623</v>
      </c>
      <c r="H1865">
        <v>20241122601203</v>
      </c>
      <c r="I1865">
        <v>8.9999999999999993E-3</v>
      </c>
      <c r="J1865" s="289" t="s">
        <v>273</v>
      </c>
      <c r="K1865" s="289" t="s">
        <v>4668</v>
      </c>
      <c r="L1865" s="289" t="s">
        <v>275</v>
      </c>
      <c r="M1865" s="289" t="s">
        <v>4609</v>
      </c>
      <c r="N1865" s="289" t="s">
        <v>519</v>
      </c>
      <c r="O1865" s="289" t="s">
        <v>291</v>
      </c>
      <c r="P1865" s="289" t="str">
        <f>VLOOKUP(CAT_Details[[#This Row],[Delivery Bp Customer Code]],Table6[],2,0)</f>
        <v>DX01-L5</v>
      </c>
    </row>
    <row r="1866" spans="1:16" x14ac:dyDescent="0.25">
      <c r="A1866" s="289" t="s">
        <v>272</v>
      </c>
      <c r="B1866">
        <v>1</v>
      </c>
      <c r="C1866">
        <v>45</v>
      </c>
      <c r="D1866">
        <v>0.4</v>
      </c>
      <c r="E1866" s="289" t="s">
        <v>4669</v>
      </c>
      <c r="F1866">
        <v>5014355810</v>
      </c>
      <c r="G1866" s="276">
        <v>45623</v>
      </c>
      <c r="H1866">
        <v>20241118597213</v>
      </c>
      <c r="I1866">
        <v>0.76800000000000002</v>
      </c>
      <c r="J1866" s="289" t="s">
        <v>345</v>
      </c>
      <c r="K1866" s="289" t="s">
        <v>4670</v>
      </c>
      <c r="L1866" s="289" t="s">
        <v>275</v>
      </c>
      <c r="M1866" s="289" t="s">
        <v>4650</v>
      </c>
      <c r="N1866" s="289" t="s">
        <v>2014</v>
      </c>
      <c r="O1866" s="289" t="s">
        <v>277</v>
      </c>
      <c r="P1866" s="289" t="str">
        <f>VLOOKUP(CAT_Details[[#This Row],[Delivery Bp Customer Code]],Table6[],2,0)</f>
        <v>U2-L5</v>
      </c>
    </row>
    <row r="1867" spans="1:16" x14ac:dyDescent="0.25">
      <c r="A1867" s="289" t="s">
        <v>272</v>
      </c>
      <c r="B1867">
        <v>1</v>
      </c>
      <c r="C1867">
        <v>236</v>
      </c>
      <c r="D1867">
        <v>0.4</v>
      </c>
      <c r="E1867" s="289" t="s">
        <v>4627</v>
      </c>
      <c r="F1867">
        <v>5014355920</v>
      </c>
      <c r="G1867" s="276">
        <v>45623</v>
      </c>
      <c r="H1867" s="5">
        <v>20241118596983</v>
      </c>
      <c r="I1867">
        <v>1.3440000000000001</v>
      </c>
      <c r="J1867" s="289" t="s">
        <v>294</v>
      </c>
      <c r="K1867" s="289" t="s">
        <v>4671</v>
      </c>
      <c r="L1867" s="289" t="s">
        <v>275</v>
      </c>
      <c r="M1867" s="289" t="s">
        <v>4629</v>
      </c>
      <c r="N1867" s="289" t="s">
        <v>555</v>
      </c>
      <c r="O1867" s="289" t="s">
        <v>277</v>
      </c>
      <c r="P1867" s="289" t="str">
        <f>VLOOKUP(CAT_Details[[#This Row],[Delivery Bp Customer Code]],Table6[],2,0)</f>
        <v>U2-L5</v>
      </c>
    </row>
    <row r="1868" spans="1:16" x14ac:dyDescent="0.25">
      <c r="A1868" s="289" t="s">
        <v>272</v>
      </c>
      <c r="B1868">
        <v>15</v>
      </c>
      <c r="C1868">
        <v>6259.5</v>
      </c>
      <c r="D1868">
        <v>6</v>
      </c>
      <c r="E1868" s="289" t="s">
        <v>4672</v>
      </c>
      <c r="F1868">
        <v>5014371007</v>
      </c>
      <c r="G1868" s="276">
        <v>45623</v>
      </c>
      <c r="H1868">
        <v>20241120598722</v>
      </c>
      <c r="I1868">
        <v>8.2080000000000002</v>
      </c>
      <c r="J1868" s="289" t="s">
        <v>350</v>
      </c>
      <c r="K1868" s="289" t="s">
        <v>4673</v>
      </c>
      <c r="L1868" s="289" t="s">
        <v>275</v>
      </c>
      <c r="M1868" s="289" t="s">
        <v>4603</v>
      </c>
      <c r="N1868" s="289" t="s">
        <v>456</v>
      </c>
      <c r="O1868" s="289" t="s">
        <v>277</v>
      </c>
      <c r="P1868" s="289" t="str">
        <f>VLOOKUP(CAT_Details[[#This Row],[Delivery Bp Customer Code]],Table6[],2,0)</f>
        <v>U2-L5</v>
      </c>
    </row>
    <row r="1869" spans="1:16" x14ac:dyDescent="0.25">
      <c r="A1869" s="289" t="s">
        <v>272</v>
      </c>
      <c r="B1869">
        <v>1</v>
      </c>
      <c r="C1869">
        <v>66</v>
      </c>
      <c r="D1869">
        <v>0.2</v>
      </c>
      <c r="E1869" s="289" t="s">
        <v>4610</v>
      </c>
      <c r="F1869">
        <v>5014371164</v>
      </c>
      <c r="G1869" s="276">
        <v>45623</v>
      </c>
      <c r="H1869" s="5">
        <v>20241114595023</v>
      </c>
      <c r="I1869">
        <v>0.44600000000000001</v>
      </c>
      <c r="J1869" s="289" t="s">
        <v>350</v>
      </c>
      <c r="K1869" s="289" t="s">
        <v>4674</v>
      </c>
      <c r="L1869" s="289" t="s">
        <v>275</v>
      </c>
      <c r="M1869" s="289" t="s">
        <v>4504</v>
      </c>
      <c r="N1869" s="289" t="s">
        <v>704</v>
      </c>
      <c r="O1869" s="289" t="s">
        <v>277</v>
      </c>
      <c r="P1869" s="289" t="str">
        <f>VLOOKUP(CAT_Details[[#This Row],[Delivery Bp Customer Code]],Table6[],2,0)</f>
        <v>U2-L5</v>
      </c>
    </row>
    <row r="1870" spans="1:16" x14ac:dyDescent="0.25">
      <c r="A1870" s="289" t="s">
        <v>272</v>
      </c>
      <c r="B1870">
        <v>40</v>
      </c>
      <c r="C1870">
        <v>4000</v>
      </c>
      <c r="D1870">
        <v>13.6</v>
      </c>
      <c r="E1870" s="289" t="s">
        <v>4675</v>
      </c>
      <c r="F1870">
        <v>5014371177</v>
      </c>
      <c r="G1870" s="276">
        <v>45623</v>
      </c>
      <c r="H1870">
        <v>20241119597709</v>
      </c>
      <c r="I1870">
        <v>29.568000000000001</v>
      </c>
      <c r="J1870" s="289" t="s">
        <v>350</v>
      </c>
      <c r="K1870" s="289" t="s">
        <v>4676</v>
      </c>
      <c r="L1870" s="289" t="s">
        <v>275</v>
      </c>
      <c r="M1870" s="289" t="s">
        <v>4504</v>
      </c>
      <c r="N1870" s="289" t="s">
        <v>846</v>
      </c>
      <c r="O1870" s="289" t="s">
        <v>277</v>
      </c>
      <c r="P1870" s="289" t="str">
        <f>VLOOKUP(CAT_Details[[#This Row],[Delivery Bp Customer Code]],Table6[],2,0)</f>
        <v>U2-L5</v>
      </c>
    </row>
    <row r="1871" spans="1:16" x14ac:dyDescent="0.25">
      <c r="A1871" s="289" t="s">
        <v>278</v>
      </c>
      <c r="B1871">
        <v>14</v>
      </c>
      <c r="C1871">
        <v>5820</v>
      </c>
      <c r="D1871">
        <v>5.6</v>
      </c>
      <c r="E1871" s="289" t="s">
        <v>4677</v>
      </c>
      <c r="F1871">
        <v>5014355687</v>
      </c>
      <c r="G1871" s="276">
        <v>45624</v>
      </c>
      <c r="H1871">
        <v>20241118596899</v>
      </c>
      <c r="I1871">
        <v>6.72</v>
      </c>
      <c r="J1871" s="289" t="s">
        <v>324</v>
      </c>
      <c r="K1871" s="289" t="s">
        <v>4678</v>
      </c>
      <c r="L1871" s="289" t="s">
        <v>275</v>
      </c>
      <c r="M1871" s="289" t="s">
        <v>4679</v>
      </c>
      <c r="N1871" s="289" t="s">
        <v>399</v>
      </c>
      <c r="O1871" s="289" t="s">
        <v>498</v>
      </c>
      <c r="P1871" s="289" t="str">
        <f>VLOOKUP(CAT_Details[[#This Row],[Delivery Bp Customer Code]],Table6[],2,0)</f>
        <v>DK-BM01</v>
      </c>
    </row>
    <row r="1872" spans="1:16" x14ac:dyDescent="0.25">
      <c r="A1872" s="289" t="s">
        <v>278</v>
      </c>
      <c r="B1872">
        <v>1</v>
      </c>
      <c r="C1872">
        <v>7</v>
      </c>
      <c r="D1872">
        <v>0.02</v>
      </c>
      <c r="E1872" s="289" t="s">
        <v>4680</v>
      </c>
      <c r="F1872">
        <v>5014356041</v>
      </c>
      <c r="G1872" s="276">
        <v>45624</v>
      </c>
      <c r="H1872" s="5">
        <v>20241118597273</v>
      </c>
      <c r="I1872">
        <v>4.0000000000000001E-3</v>
      </c>
      <c r="J1872" s="289" t="s">
        <v>324</v>
      </c>
      <c r="K1872" s="289" t="s">
        <v>4681</v>
      </c>
      <c r="L1872" s="289" t="s">
        <v>275</v>
      </c>
      <c r="M1872" s="289" t="s">
        <v>4682</v>
      </c>
      <c r="N1872" s="289" t="s">
        <v>1120</v>
      </c>
      <c r="O1872" s="289" t="s">
        <v>498</v>
      </c>
      <c r="P1872" s="289" t="str">
        <f>VLOOKUP(CAT_Details[[#This Row],[Delivery Bp Customer Code]],Table6[],2,0)</f>
        <v>DK-BM01</v>
      </c>
    </row>
    <row r="1873" spans="1:16" x14ac:dyDescent="0.25">
      <c r="A1873" s="289" t="s">
        <v>278</v>
      </c>
      <c r="B1873">
        <v>1</v>
      </c>
      <c r="C1873">
        <v>100</v>
      </c>
      <c r="D1873">
        <v>0.4</v>
      </c>
      <c r="E1873" s="289" t="s">
        <v>4683</v>
      </c>
      <c r="F1873">
        <v>5014384480</v>
      </c>
      <c r="G1873" s="276">
        <v>45624</v>
      </c>
      <c r="H1873">
        <v>20241119598012</v>
      </c>
      <c r="I1873">
        <v>0.48</v>
      </c>
      <c r="J1873" s="289" t="s">
        <v>280</v>
      </c>
      <c r="K1873" s="289" t="s">
        <v>4684</v>
      </c>
      <c r="L1873" s="289" t="s">
        <v>275</v>
      </c>
      <c r="M1873" s="289" t="s">
        <v>4395</v>
      </c>
      <c r="N1873" s="289" t="s">
        <v>643</v>
      </c>
      <c r="O1873" s="289" t="s">
        <v>498</v>
      </c>
      <c r="P1873" s="289" t="str">
        <f>VLOOKUP(CAT_Details[[#This Row],[Delivery Bp Customer Code]],Table6[],2,0)</f>
        <v>DK-BM01</v>
      </c>
    </row>
    <row r="1874" spans="1:16" x14ac:dyDescent="0.25">
      <c r="A1874" s="289" t="s">
        <v>278</v>
      </c>
      <c r="B1874">
        <v>3</v>
      </c>
      <c r="C1874">
        <v>107</v>
      </c>
      <c r="D1874">
        <v>0.46</v>
      </c>
      <c r="E1874" s="289" t="s">
        <v>4685</v>
      </c>
      <c r="F1874">
        <v>5014384486</v>
      </c>
      <c r="G1874" s="276">
        <v>45624</v>
      </c>
      <c r="H1874" s="5">
        <v>20241119598280</v>
      </c>
      <c r="I1874">
        <v>0.32900000000000001</v>
      </c>
      <c r="J1874" s="289" t="s">
        <v>350</v>
      </c>
      <c r="K1874" s="289" t="s">
        <v>4686</v>
      </c>
      <c r="L1874" s="289" t="s">
        <v>275</v>
      </c>
      <c r="M1874" s="289" t="s">
        <v>4540</v>
      </c>
      <c r="N1874" s="289" t="s">
        <v>482</v>
      </c>
      <c r="O1874" s="289" t="s">
        <v>498</v>
      </c>
      <c r="P1874" s="289" t="str">
        <f>VLOOKUP(CAT_Details[[#This Row],[Delivery Bp Customer Code]],Table6[],2,0)</f>
        <v>DK-BM01</v>
      </c>
    </row>
    <row r="1875" spans="1:16" x14ac:dyDescent="0.25">
      <c r="A1875" s="289" t="s">
        <v>278</v>
      </c>
      <c r="B1875">
        <v>6</v>
      </c>
      <c r="C1875">
        <v>2055</v>
      </c>
      <c r="D1875">
        <v>2.4</v>
      </c>
      <c r="E1875" s="289" t="s">
        <v>4687</v>
      </c>
      <c r="F1875">
        <v>5014415069</v>
      </c>
      <c r="G1875" s="276">
        <v>45624</v>
      </c>
      <c r="H1875">
        <v>20241125602146</v>
      </c>
      <c r="I1875">
        <v>2.3519999999999999</v>
      </c>
      <c r="J1875" s="289" t="s">
        <v>273</v>
      </c>
      <c r="K1875" s="289" t="s">
        <v>4688</v>
      </c>
      <c r="L1875" s="289" t="s">
        <v>275</v>
      </c>
      <c r="M1875" s="289" t="s">
        <v>4609</v>
      </c>
      <c r="N1875" s="289" t="s">
        <v>1011</v>
      </c>
      <c r="O1875" s="289" t="s">
        <v>498</v>
      </c>
      <c r="P1875" s="289" t="str">
        <f>VLOOKUP(CAT_Details[[#This Row],[Delivery Bp Customer Code]],Table6[],2,0)</f>
        <v>DK-BM01</v>
      </c>
    </row>
    <row r="1876" spans="1:16" x14ac:dyDescent="0.25">
      <c r="A1876" s="289" t="s">
        <v>278</v>
      </c>
      <c r="B1876">
        <v>5</v>
      </c>
      <c r="C1876">
        <v>2818</v>
      </c>
      <c r="D1876">
        <v>2</v>
      </c>
      <c r="E1876" s="289" t="s">
        <v>4689</v>
      </c>
      <c r="F1876">
        <v>5014415585</v>
      </c>
      <c r="G1876" s="276">
        <v>45624</v>
      </c>
      <c r="H1876" s="5">
        <v>20241122601325</v>
      </c>
      <c r="I1876">
        <v>4.8</v>
      </c>
      <c r="J1876" s="289" t="s">
        <v>273</v>
      </c>
      <c r="K1876" s="289" t="s">
        <v>4690</v>
      </c>
      <c r="L1876" s="289" t="s">
        <v>275</v>
      </c>
      <c r="M1876" s="289" t="s">
        <v>4691</v>
      </c>
      <c r="N1876" s="289" t="s">
        <v>575</v>
      </c>
      <c r="O1876" s="289" t="s">
        <v>498</v>
      </c>
      <c r="P1876" s="289" t="str">
        <f>VLOOKUP(CAT_Details[[#This Row],[Delivery Bp Customer Code]],Table6[],2,0)</f>
        <v>DK-BM01</v>
      </c>
    </row>
    <row r="1877" spans="1:16" x14ac:dyDescent="0.25">
      <c r="A1877" s="289" t="s">
        <v>278</v>
      </c>
      <c r="B1877">
        <v>20</v>
      </c>
      <c r="C1877">
        <v>8780</v>
      </c>
      <c r="D1877">
        <v>8</v>
      </c>
      <c r="E1877" s="289" t="s">
        <v>4692</v>
      </c>
      <c r="F1877">
        <v>5014415653</v>
      </c>
      <c r="G1877" s="276">
        <v>45624</v>
      </c>
      <c r="H1877">
        <v>20241120599571</v>
      </c>
      <c r="I1877">
        <v>19.2</v>
      </c>
      <c r="J1877" s="289" t="s">
        <v>273</v>
      </c>
      <c r="K1877" s="289" t="s">
        <v>4693</v>
      </c>
      <c r="L1877" s="289" t="s">
        <v>275</v>
      </c>
      <c r="M1877" s="289" t="s">
        <v>4609</v>
      </c>
      <c r="N1877" s="289" t="s">
        <v>1142</v>
      </c>
      <c r="O1877" s="289" t="s">
        <v>498</v>
      </c>
      <c r="P1877" s="289" t="str">
        <f>VLOOKUP(CAT_Details[[#This Row],[Delivery Bp Customer Code]],Table6[],2,0)</f>
        <v>DK-BM01</v>
      </c>
    </row>
    <row r="1878" spans="1:16" x14ac:dyDescent="0.25">
      <c r="A1878" s="289" t="s">
        <v>75</v>
      </c>
      <c r="B1878">
        <v>1</v>
      </c>
      <c r="C1878">
        <v>3</v>
      </c>
      <c r="D1878">
        <v>0.04</v>
      </c>
      <c r="E1878" s="289" t="s">
        <v>4694</v>
      </c>
      <c r="F1878">
        <v>5014371080</v>
      </c>
      <c r="G1878" s="276">
        <v>45624</v>
      </c>
      <c r="H1878">
        <v>20241118596863</v>
      </c>
      <c r="I1878">
        <v>1.7999999999999999E-2</v>
      </c>
      <c r="J1878" s="289" t="s">
        <v>324</v>
      </c>
      <c r="K1878" s="289" t="s">
        <v>4695</v>
      </c>
      <c r="L1878" s="289" t="s">
        <v>275</v>
      </c>
      <c r="M1878" s="289" t="s">
        <v>4696</v>
      </c>
      <c r="N1878" s="289" t="s">
        <v>562</v>
      </c>
      <c r="O1878" s="289" t="s">
        <v>2173</v>
      </c>
      <c r="P1878" s="289" t="str">
        <f>VLOOKUP(CAT_Details[[#This Row],[Delivery Bp Customer Code]],Table6[],2,0)</f>
        <v>OYL1</v>
      </c>
    </row>
    <row r="1879" spans="1:16" x14ac:dyDescent="0.25">
      <c r="A1879" s="289" t="s">
        <v>75</v>
      </c>
      <c r="B1879">
        <v>8</v>
      </c>
      <c r="C1879">
        <v>1170</v>
      </c>
      <c r="D1879">
        <v>3.2</v>
      </c>
      <c r="E1879" s="289" t="s">
        <v>4697</v>
      </c>
      <c r="F1879">
        <v>5014371104</v>
      </c>
      <c r="G1879" s="276">
        <v>45624</v>
      </c>
      <c r="H1879">
        <v>20241119598206</v>
      </c>
      <c r="I1879">
        <v>9.6</v>
      </c>
      <c r="J1879" s="289" t="s">
        <v>294</v>
      </c>
      <c r="K1879" s="289" t="s">
        <v>4698</v>
      </c>
      <c r="L1879" s="289" t="s">
        <v>275</v>
      </c>
      <c r="M1879" s="289" t="s">
        <v>4699</v>
      </c>
      <c r="N1879" s="289" t="s">
        <v>555</v>
      </c>
      <c r="O1879" s="289" t="s">
        <v>2173</v>
      </c>
      <c r="P1879" s="289" t="str">
        <f>VLOOKUP(CAT_Details[[#This Row],[Delivery Bp Customer Code]],Table6[],2,0)</f>
        <v>OYL1</v>
      </c>
    </row>
    <row r="1880" spans="1:16" x14ac:dyDescent="0.25">
      <c r="A1880" s="289" t="s">
        <v>75</v>
      </c>
      <c r="B1880">
        <v>20</v>
      </c>
      <c r="C1880">
        <v>1700</v>
      </c>
      <c r="D1880">
        <v>8</v>
      </c>
      <c r="E1880" s="289" t="s">
        <v>4700</v>
      </c>
      <c r="F1880">
        <v>5014371183</v>
      </c>
      <c r="G1880" s="276">
        <v>45624</v>
      </c>
      <c r="H1880">
        <v>20241119597836</v>
      </c>
      <c r="I1880">
        <v>11.52</v>
      </c>
      <c r="J1880" s="289" t="s">
        <v>324</v>
      </c>
      <c r="K1880" s="289" t="s">
        <v>4701</v>
      </c>
      <c r="L1880" s="289" t="s">
        <v>275</v>
      </c>
      <c r="M1880" s="289" t="s">
        <v>4600</v>
      </c>
      <c r="N1880" s="289" t="s">
        <v>4634</v>
      </c>
      <c r="O1880" s="289" t="s">
        <v>2173</v>
      </c>
      <c r="P1880" s="289" t="str">
        <f>VLOOKUP(CAT_Details[[#This Row],[Delivery Bp Customer Code]],Table6[],2,0)</f>
        <v>OYL1</v>
      </c>
    </row>
    <row r="1881" spans="1:16" x14ac:dyDescent="0.25">
      <c r="A1881" s="289" t="s">
        <v>75</v>
      </c>
      <c r="B1881">
        <v>33</v>
      </c>
      <c r="C1881">
        <v>14553</v>
      </c>
      <c r="D1881">
        <v>11</v>
      </c>
      <c r="E1881" s="289" t="s">
        <v>4702</v>
      </c>
      <c r="F1881">
        <v>5014384448</v>
      </c>
      <c r="G1881" s="276">
        <v>45624</v>
      </c>
      <c r="H1881">
        <v>20241121600191</v>
      </c>
      <c r="I1881">
        <v>21.12</v>
      </c>
      <c r="J1881" s="289" t="s">
        <v>324</v>
      </c>
      <c r="K1881" s="289" t="s">
        <v>4703</v>
      </c>
      <c r="L1881" s="289" t="s">
        <v>275</v>
      </c>
      <c r="M1881" s="289" t="s">
        <v>4696</v>
      </c>
      <c r="N1881" s="289" t="s">
        <v>2172</v>
      </c>
      <c r="O1881" s="289" t="s">
        <v>2173</v>
      </c>
      <c r="P1881" s="289" t="str">
        <f>VLOOKUP(CAT_Details[[#This Row],[Delivery Bp Customer Code]],Table6[],2,0)</f>
        <v>OYL1</v>
      </c>
    </row>
    <row r="1882" spans="1:16" x14ac:dyDescent="0.25">
      <c r="A1882" s="289" t="s">
        <v>75</v>
      </c>
      <c r="B1882">
        <v>1</v>
      </c>
      <c r="C1882">
        <v>82</v>
      </c>
      <c r="D1882">
        <v>0.4</v>
      </c>
      <c r="E1882" s="289" t="s">
        <v>4704</v>
      </c>
      <c r="F1882">
        <v>5014400539</v>
      </c>
      <c r="G1882" s="276">
        <v>45624</v>
      </c>
      <c r="H1882">
        <v>20241119598150</v>
      </c>
      <c r="I1882">
        <v>0.96</v>
      </c>
      <c r="J1882" s="289" t="s">
        <v>280</v>
      </c>
      <c r="K1882" s="289" t="s">
        <v>4705</v>
      </c>
      <c r="L1882" s="289" t="s">
        <v>275</v>
      </c>
      <c r="M1882" s="289" t="s">
        <v>4592</v>
      </c>
      <c r="N1882" s="289" t="s">
        <v>4706</v>
      </c>
      <c r="O1882" s="289" t="s">
        <v>2173</v>
      </c>
      <c r="P1882" s="289" t="str">
        <f>VLOOKUP(CAT_Details[[#This Row],[Delivery Bp Customer Code]],Table6[],2,0)</f>
        <v>OYL1</v>
      </c>
    </row>
    <row r="1883" spans="1:16" x14ac:dyDescent="0.25">
      <c r="A1883" s="289" t="s">
        <v>75</v>
      </c>
      <c r="B1883">
        <v>1</v>
      </c>
      <c r="C1883">
        <v>632</v>
      </c>
      <c r="D1883">
        <v>0.4</v>
      </c>
      <c r="E1883" s="289" t="s">
        <v>4707</v>
      </c>
      <c r="F1883">
        <v>5014400720</v>
      </c>
      <c r="G1883" s="276">
        <v>45624</v>
      </c>
      <c r="H1883">
        <v>20241120599372</v>
      </c>
      <c r="I1883">
        <v>0.96</v>
      </c>
      <c r="J1883" s="289" t="s">
        <v>280</v>
      </c>
      <c r="K1883" s="289" t="s">
        <v>4708</v>
      </c>
      <c r="L1883" s="289" t="s">
        <v>275</v>
      </c>
      <c r="M1883" s="289" t="s">
        <v>4609</v>
      </c>
      <c r="N1883" s="289" t="s">
        <v>1399</v>
      </c>
      <c r="O1883" s="289" t="s">
        <v>2173</v>
      </c>
      <c r="P1883" s="289" t="str">
        <f>VLOOKUP(CAT_Details[[#This Row],[Delivery Bp Customer Code]],Table6[],2,0)</f>
        <v>OYL1</v>
      </c>
    </row>
    <row r="1884" spans="1:16" x14ac:dyDescent="0.25">
      <c r="A1884" s="289" t="s">
        <v>75</v>
      </c>
      <c r="B1884">
        <v>1</v>
      </c>
      <c r="C1884">
        <v>318</v>
      </c>
      <c r="D1884">
        <v>0.4</v>
      </c>
      <c r="E1884" s="289" t="s">
        <v>4709</v>
      </c>
      <c r="F1884">
        <v>5014415083</v>
      </c>
      <c r="G1884" s="276">
        <v>45624</v>
      </c>
      <c r="H1884" s="5">
        <v>20241112593074</v>
      </c>
      <c r="I1884">
        <v>0.38400000000000001</v>
      </c>
      <c r="J1884" s="289" t="s">
        <v>273</v>
      </c>
      <c r="K1884" s="289" t="s">
        <v>4710</v>
      </c>
      <c r="L1884" s="289" t="s">
        <v>275</v>
      </c>
      <c r="M1884" s="289" t="s">
        <v>4711</v>
      </c>
      <c r="N1884" s="289" t="s">
        <v>4712</v>
      </c>
      <c r="O1884" s="289" t="s">
        <v>2173</v>
      </c>
      <c r="P1884" s="289" t="str">
        <f>VLOOKUP(CAT_Details[[#This Row],[Delivery Bp Customer Code]],Table6[],2,0)</f>
        <v>OYL1</v>
      </c>
    </row>
    <row r="1885" spans="1:16" x14ac:dyDescent="0.25">
      <c r="A1885" s="289" t="s">
        <v>75</v>
      </c>
      <c r="B1885">
        <v>2</v>
      </c>
      <c r="C1885">
        <v>1600</v>
      </c>
      <c r="D1885">
        <v>0.8</v>
      </c>
      <c r="E1885" s="289" t="s">
        <v>4713</v>
      </c>
      <c r="F1885">
        <v>5014415105</v>
      </c>
      <c r="G1885" s="276">
        <v>45624</v>
      </c>
      <c r="H1885">
        <v>20241113594058</v>
      </c>
      <c r="I1885">
        <v>1.92</v>
      </c>
      <c r="J1885" s="289" t="s">
        <v>273</v>
      </c>
      <c r="K1885" s="289" t="s">
        <v>4714</v>
      </c>
      <c r="L1885" s="289" t="s">
        <v>275</v>
      </c>
      <c r="M1885" s="289" t="s">
        <v>4715</v>
      </c>
      <c r="N1885" s="289" t="s">
        <v>1003</v>
      </c>
      <c r="O1885" s="289" t="s">
        <v>2173</v>
      </c>
      <c r="P1885" s="289" t="str">
        <f>VLOOKUP(CAT_Details[[#This Row],[Delivery Bp Customer Code]],Table6[],2,0)</f>
        <v>OYL1</v>
      </c>
    </row>
    <row r="1886" spans="1:16" x14ac:dyDescent="0.25">
      <c r="A1886" s="289" t="s">
        <v>75</v>
      </c>
      <c r="B1886">
        <v>1</v>
      </c>
      <c r="C1886">
        <v>310</v>
      </c>
      <c r="D1886">
        <v>0.4</v>
      </c>
      <c r="E1886" s="289" t="s">
        <v>4716</v>
      </c>
      <c r="F1886">
        <v>5014415161</v>
      </c>
      <c r="G1886" s="276">
        <v>45624</v>
      </c>
      <c r="H1886">
        <v>20241125602329</v>
      </c>
      <c r="I1886">
        <v>0.52800000000000002</v>
      </c>
      <c r="J1886" s="289" t="s">
        <v>273</v>
      </c>
      <c r="K1886" s="289" t="s">
        <v>4717</v>
      </c>
      <c r="L1886" s="289" t="s">
        <v>275</v>
      </c>
      <c r="M1886" s="289" t="s">
        <v>4691</v>
      </c>
      <c r="N1886" s="289" t="s">
        <v>657</v>
      </c>
      <c r="O1886" s="289" t="s">
        <v>2173</v>
      </c>
      <c r="P1886" s="289" t="str">
        <f>VLOOKUP(CAT_Details[[#This Row],[Delivery Bp Customer Code]],Table6[],2,0)</f>
        <v>OYL1</v>
      </c>
    </row>
    <row r="1887" spans="1:16" x14ac:dyDescent="0.25">
      <c r="A1887" s="289" t="s">
        <v>75</v>
      </c>
      <c r="B1887">
        <v>1</v>
      </c>
      <c r="C1887">
        <v>395</v>
      </c>
      <c r="D1887">
        <v>0.4</v>
      </c>
      <c r="E1887" s="289" t="s">
        <v>4718</v>
      </c>
      <c r="F1887">
        <v>5014415383</v>
      </c>
      <c r="G1887" s="276">
        <v>45624</v>
      </c>
      <c r="H1887">
        <v>20241125602190</v>
      </c>
      <c r="I1887">
        <v>1.248</v>
      </c>
      <c r="J1887" s="289" t="s">
        <v>273</v>
      </c>
      <c r="K1887" s="289" t="s">
        <v>4719</v>
      </c>
      <c r="L1887" s="289" t="s">
        <v>275</v>
      </c>
      <c r="M1887" s="289" t="s">
        <v>4691</v>
      </c>
      <c r="N1887" s="289" t="s">
        <v>2431</v>
      </c>
      <c r="O1887" s="289" t="s">
        <v>2173</v>
      </c>
      <c r="P1887" s="289" t="str">
        <f>VLOOKUP(CAT_Details[[#This Row],[Delivery Bp Customer Code]],Table6[],2,0)</f>
        <v>OYL1</v>
      </c>
    </row>
    <row r="1888" spans="1:16" x14ac:dyDescent="0.25">
      <c r="A1888" s="289" t="s">
        <v>3771</v>
      </c>
      <c r="B1888">
        <v>1</v>
      </c>
      <c r="C1888">
        <v>472</v>
      </c>
      <c r="D1888">
        <v>0.83</v>
      </c>
      <c r="E1888" s="289" t="s">
        <v>4720</v>
      </c>
      <c r="F1888">
        <v>5014384391</v>
      </c>
      <c r="G1888" s="276">
        <v>45624</v>
      </c>
      <c r="H1888">
        <v>20241113594218</v>
      </c>
      <c r="I1888">
        <v>1.0489999999999999</v>
      </c>
      <c r="J1888" s="289" t="s">
        <v>324</v>
      </c>
      <c r="K1888" s="289" t="s">
        <v>4721</v>
      </c>
      <c r="L1888" s="289" t="s">
        <v>275</v>
      </c>
      <c r="M1888" s="289" t="s">
        <v>4679</v>
      </c>
      <c r="N1888" s="289" t="s">
        <v>4722</v>
      </c>
      <c r="O1888" s="289" t="s">
        <v>3775</v>
      </c>
      <c r="P1888" s="289">
        <f>VLOOKUP(CAT_Details[[#This Row],[Delivery Bp Customer Code]],Table6[],2,0)</f>
        <v>3401</v>
      </c>
    </row>
    <row r="1889" spans="1:16" x14ac:dyDescent="0.25">
      <c r="A1889" s="289" t="s">
        <v>3329</v>
      </c>
      <c r="B1889">
        <v>7</v>
      </c>
      <c r="C1889">
        <v>619</v>
      </c>
      <c r="D1889">
        <v>2.11</v>
      </c>
      <c r="E1889" s="289" t="s">
        <v>4723</v>
      </c>
      <c r="F1889">
        <v>5014340830</v>
      </c>
      <c r="G1889" s="276">
        <v>45624</v>
      </c>
      <c r="H1889">
        <v>20241115595955</v>
      </c>
      <c r="I1889">
        <v>3.6040000000000001</v>
      </c>
      <c r="J1889" s="289" t="s">
        <v>317</v>
      </c>
      <c r="K1889" s="289" t="s">
        <v>4724</v>
      </c>
      <c r="L1889" s="289" t="s">
        <v>275</v>
      </c>
      <c r="M1889" s="289" t="s">
        <v>4535</v>
      </c>
      <c r="N1889" s="289" t="s">
        <v>4189</v>
      </c>
      <c r="O1889" s="289" t="s">
        <v>3332</v>
      </c>
      <c r="P1889" s="289">
        <f>VLOOKUP(CAT_Details[[#This Row],[Delivery Bp Customer Code]],Table6[],2,0)</f>
        <v>3402</v>
      </c>
    </row>
    <row r="1890" spans="1:16" x14ac:dyDescent="0.25">
      <c r="A1890" s="289" t="s">
        <v>3329</v>
      </c>
      <c r="B1890">
        <v>21</v>
      </c>
      <c r="C1890">
        <v>1470</v>
      </c>
      <c r="D1890">
        <v>10.5</v>
      </c>
      <c r="E1890" s="289" t="s">
        <v>4725</v>
      </c>
      <c r="F1890">
        <v>5014370832</v>
      </c>
      <c r="G1890" s="276">
        <v>45624</v>
      </c>
      <c r="H1890" s="5">
        <v>20241120598870</v>
      </c>
      <c r="I1890">
        <v>23.94</v>
      </c>
      <c r="J1890" s="289" t="s">
        <v>324</v>
      </c>
      <c r="K1890" s="289" t="s">
        <v>4726</v>
      </c>
      <c r="L1890" s="289" t="s">
        <v>275</v>
      </c>
      <c r="M1890" s="289" t="s">
        <v>4727</v>
      </c>
      <c r="N1890" s="289" t="s">
        <v>4100</v>
      </c>
      <c r="O1890" s="289" t="s">
        <v>3332</v>
      </c>
      <c r="P1890" s="289">
        <f>VLOOKUP(CAT_Details[[#This Row],[Delivery Bp Customer Code]],Table6[],2,0)</f>
        <v>3402</v>
      </c>
    </row>
    <row r="1891" spans="1:16" x14ac:dyDescent="0.25">
      <c r="A1891" s="289" t="s">
        <v>3329</v>
      </c>
      <c r="B1891">
        <v>2</v>
      </c>
      <c r="C1891">
        <v>31</v>
      </c>
      <c r="D1891">
        <v>0.17</v>
      </c>
      <c r="E1891" s="289" t="s">
        <v>4728</v>
      </c>
      <c r="F1891">
        <v>5014384204</v>
      </c>
      <c r="G1891" s="276">
        <v>45624</v>
      </c>
      <c r="H1891">
        <v>20241120599391</v>
      </c>
      <c r="I1891">
        <v>0.17699999999999999</v>
      </c>
      <c r="J1891" s="289" t="s">
        <v>350</v>
      </c>
      <c r="K1891" s="289" t="s">
        <v>4729</v>
      </c>
      <c r="L1891" s="289" t="s">
        <v>275</v>
      </c>
      <c r="M1891" s="289" t="s">
        <v>4540</v>
      </c>
      <c r="N1891" s="289" t="s">
        <v>3173</v>
      </c>
      <c r="O1891" s="289" t="s">
        <v>3332</v>
      </c>
      <c r="P1891" s="289">
        <f>VLOOKUP(CAT_Details[[#This Row],[Delivery Bp Customer Code]],Table6[],2,0)</f>
        <v>3402</v>
      </c>
    </row>
    <row r="1892" spans="1:16" x14ac:dyDescent="0.25">
      <c r="A1892" s="289" t="s">
        <v>3329</v>
      </c>
      <c r="B1892">
        <v>14</v>
      </c>
      <c r="C1892">
        <v>6501.28</v>
      </c>
      <c r="D1892">
        <v>5.6</v>
      </c>
      <c r="E1892" s="289" t="s">
        <v>4730</v>
      </c>
      <c r="F1892">
        <v>5014384335</v>
      </c>
      <c r="G1892" s="276">
        <v>45624</v>
      </c>
      <c r="H1892" s="5">
        <v>20241121599947</v>
      </c>
      <c r="I1892">
        <v>8.0640000000000001</v>
      </c>
      <c r="J1892" s="289" t="s">
        <v>350</v>
      </c>
      <c r="K1892" s="289" t="s">
        <v>4731</v>
      </c>
      <c r="L1892" s="289" t="s">
        <v>275</v>
      </c>
      <c r="M1892" s="289" t="s">
        <v>4732</v>
      </c>
      <c r="N1892" s="289" t="s">
        <v>3793</v>
      </c>
      <c r="O1892" s="289" t="s">
        <v>3332</v>
      </c>
      <c r="P1892" s="289">
        <f>VLOOKUP(CAT_Details[[#This Row],[Delivery Bp Customer Code]],Table6[],2,0)</f>
        <v>3402</v>
      </c>
    </row>
    <row r="1893" spans="1:16" x14ac:dyDescent="0.25">
      <c r="A1893" s="289" t="s">
        <v>3329</v>
      </c>
      <c r="B1893">
        <v>2</v>
      </c>
      <c r="C1893">
        <v>32</v>
      </c>
      <c r="D1893">
        <v>0.22</v>
      </c>
      <c r="E1893" s="289" t="s">
        <v>4733</v>
      </c>
      <c r="F1893">
        <v>5014384458</v>
      </c>
      <c r="G1893" s="276">
        <v>45624</v>
      </c>
      <c r="H1893" s="5">
        <v>20241115595830</v>
      </c>
      <c r="I1893">
        <v>0.46200000000000002</v>
      </c>
      <c r="J1893" s="289" t="s">
        <v>350</v>
      </c>
      <c r="K1893" s="289" t="s">
        <v>4734</v>
      </c>
      <c r="L1893" s="289" t="s">
        <v>275</v>
      </c>
      <c r="M1893" s="289" t="s">
        <v>4540</v>
      </c>
      <c r="N1893" s="289" t="s">
        <v>540</v>
      </c>
      <c r="O1893" s="289" t="s">
        <v>3332</v>
      </c>
      <c r="P1893" s="289">
        <f>VLOOKUP(CAT_Details[[#This Row],[Delivery Bp Customer Code]],Table6[],2,0)</f>
        <v>3402</v>
      </c>
    </row>
    <row r="1894" spans="1:16" x14ac:dyDescent="0.25">
      <c r="A1894" s="289" t="s">
        <v>3329</v>
      </c>
      <c r="B1894">
        <v>12</v>
      </c>
      <c r="C1894">
        <v>631</v>
      </c>
      <c r="D1894">
        <v>1.75</v>
      </c>
      <c r="E1894" s="289" t="s">
        <v>4735</v>
      </c>
      <c r="F1894">
        <v>5014384503</v>
      </c>
      <c r="G1894" s="276">
        <v>45624</v>
      </c>
      <c r="H1894" s="5">
        <v>20241121600088</v>
      </c>
      <c r="I1894">
        <v>1.524</v>
      </c>
      <c r="J1894" s="289" t="s">
        <v>350</v>
      </c>
      <c r="K1894" s="289" t="s">
        <v>4736</v>
      </c>
      <c r="L1894" s="289" t="s">
        <v>275</v>
      </c>
      <c r="M1894" s="289" t="s">
        <v>4540</v>
      </c>
      <c r="N1894" s="289" t="s">
        <v>446</v>
      </c>
      <c r="O1894" s="289" t="s">
        <v>3332</v>
      </c>
      <c r="P1894" s="289">
        <f>VLOOKUP(CAT_Details[[#This Row],[Delivery Bp Customer Code]],Table6[],2,0)</f>
        <v>3402</v>
      </c>
    </row>
    <row r="1895" spans="1:16" x14ac:dyDescent="0.25">
      <c r="A1895" s="289" t="s">
        <v>3329</v>
      </c>
      <c r="B1895">
        <v>4</v>
      </c>
      <c r="C1895">
        <v>425</v>
      </c>
      <c r="D1895">
        <v>1.6</v>
      </c>
      <c r="E1895" s="289" t="s">
        <v>4737</v>
      </c>
      <c r="F1895">
        <v>5014384515</v>
      </c>
      <c r="G1895" s="276">
        <v>45624</v>
      </c>
      <c r="H1895">
        <v>20241120599461</v>
      </c>
      <c r="I1895">
        <v>3.84</v>
      </c>
      <c r="J1895" s="289" t="s">
        <v>350</v>
      </c>
      <c r="K1895" s="289" t="s">
        <v>4738</v>
      </c>
      <c r="L1895" s="289" t="s">
        <v>275</v>
      </c>
      <c r="M1895" s="289" t="s">
        <v>4540</v>
      </c>
      <c r="N1895" s="289" t="s">
        <v>1631</v>
      </c>
      <c r="O1895" s="289" t="s">
        <v>3332</v>
      </c>
      <c r="P1895" s="289">
        <f>VLOOKUP(CAT_Details[[#This Row],[Delivery Bp Customer Code]],Table6[],2,0)</f>
        <v>3402</v>
      </c>
    </row>
    <row r="1896" spans="1:16" x14ac:dyDescent="0.25">
      <c r="A1896" s="289" t="s">
        <v>3329</v>
      </c>
      <c r="B1896">
        <v>1</v>
      </c>
      <c r="C1896">
        <v>52.5</v>
      </c>
      <c r="D1896">
        <v>0.2</v>
      </c>
      <c r="E1896" s="289" t="s">
        <v>4739</v>
      </c>
      <c r="F1896">
        <v>5014415232</v>
      </c>
      <c r="G1896" s="276">
        <v>45624</v>
      </c>
      <c r="H1896">
        <v>20241125601980</v>
      </c>
      <c r="I1896">
        <v>0.312</v>
      </c>
      <c r="J1896" s="289" t="s">
        <v>273</v>
      </c>
      <c r="K1896" s="289" t="s">
        <v>4740</v>
      </c>
      <c r="L1896" s="289" t="s">
        <v>275</v>
      </c>
      <c r="M1896" s="289" t="s">
        <v>4691</v>
      </c>
      <c r="N1896" s="289" t="s">
        <v>519</v>
      </c>
      <c r="O1896" s="289" t="s">
        <v>3332</v>
      </c>
      <c r="P1896" s="289">
        <f>VLOOKUP(CAT_Details[[#This Row],[Delivery Bp Customer Code]],Table6[],2,0)</f>
        <v>3402</v>
      </c>
    </row>
    <row r="1897" spans="1:16" x14ac:dyDescent="0.25">
      <c r="A1897" s="289" t="s">
        <v>76</v>
      </c>
      <c r="B1897">
        <v>2</v>
      </c>
      <c r="C1897">
        <v>89</v>
      </c>
      <c r="D1897">
        <v>0.8</v>
      </c>
      <c r="E1897" s="289" t="s">
        <v>4741</v>
      </c>
      <c r="F1897">
        <v>5014355995</v>
      </c>
      <c r="G1897" s="276">
        <v>45624</v>
      </c>
      <c r="H1897">
        <v>20241119597631</v>
      </c>
      <c r="I1897">
        <v>1.248</v>
      </c>
      <c r="J1897" s="289" t="s">
        <v>383</v>
      </c>
      <c r="K1897" s="289" t="s">
        <v>4742</v>
      </c>
      <c r="L1897" s="289" t="s">
        <v>275</v>
      </c>
      <c r="M1897" s="289" t="s">
        <v>4430</v>
      </c>
      <c r="N1897" s="289" t="s">
        <v>609</v>
      </c>
      <c r="O1897" s="289" t="s">
        <v>748</v>
      </c>
      <c r="P1897" s="289" t="str">
        <f>VLOOKUP(CAT_Details[[#This Row],[Delivery Bp Customer Code]],Table6[],2,0)</f>
        <v>No Loc</v>
      </c>
    </row>
    <row r="1898" spans="1:16" x14ac:dyDescent="0.25">
      <c r="A1898" s="289" t="s">
        <v>76</v>
      </c>
      <c r="B1898">
        <v>1</v>
      </c>
      <c r="C1898">
        <v>18</v>
      </c>
      <c r="D1898">
        <v>0.2</v>
      </c>
      <c r="E1898" s="289" t="s">
        <v>4743</v>
      </c>
      <c r="F1898">
        <v>5014371160</v>
      </c>
      <c r="G1898" s="276">
        <v>45624</v>
      </c>
      <c r="H1898">
        <v>20241118597135</v>
      </c>
      <c r="I1898">
        <v>0.14399999999999999</v>
      </c>
      <c r="J1898" s="289" t="s">
        <v>324</v>
      </c>
      <c r="K1898" s="289" t="s">
        <v>4744</v>
      </c>
      <c r="L1898" s="289" t="s">
        <v>275</v>
      </c>
      <c r="M1898" s="289" t="s">
        <v>4745</v>
      </c>
      <c r="N1898" s="289" t="s">
        <v>508</v>
      </c>
      <c r="O1898" s="289" t="s">
        <v>748</v>
      </c>
      <c r="P1898" s="289" t="str">
        <f>VLOOKUP(CAT_Details[[#This Row],[Delivery Bp Customer Code]],Table6[],2,0)</f>
        <v>No Loc</v>
      </c>
    </row>
    <row r="1899" spans="1:16" x14ac:dyDescent="0.25">
      <c r="A1899" s="289" t="s">
        <v>76</v>
      </c>
      <c r="B1899">
        <v>1</v>
      </c>
      <c r="C1899">
        <v>212</v>
      </c>
      <c r="D1899">
        <v>0.4</v>
      </c>
      <c r="E1899" s="289" t="s">
        <v>4746</v>
      </c>
      <c r="F1899">
        <v>5014371191</v>
      </c>
      <c r="G1899" s="276">
        <v>45624</v>
      </c>
      <c r="H1899">
        <v>20241119598434</v>
      </c>
      <c r="I1899">
        <v>0.96</v>
      </c>
      <c r="J1899" s="289" t="s">
        <v>294</v>
      </c>
      <c r="K1899" s="289" t="s">
        <v>4747</v>
      </c>
      <c r="L1899" s="289" t="s">
        <v>275</v>
      </c>
      <c r="M1899" s="289" t="s">
        <v>4748</v>
      </c>
      <c r="N1899" s="289" t="s">
        <v>1270</v>
      </c>
      <c r="O1899" s="289" t="s">
        <v>748</v>
      </c>
      <c r="P1899" s="289" t="str">
        <f>VLOOKUP(CAT_Details[[#This Row],[Delivery Bp Customer Code]],Table6[],2,0)</f>
        <v>No Loc</v>
      </c>
    </row>
    <row r="1900" spans="1:16" x14ac:dyDescent="0.25">
      <c r="A1900" s="289" t="s">
        <v>76</v>
      </c>
      <c r="B1900">
        <v>2</v>
      </c>
      <c r="C1900">
        <v>1440</v>
      </c>
      <c r="D1900">
        <v>0.5</v>
      </c>
      <c r="E1900" s="289" t="s">
        <v>4749</v>
      </c>
      <c r="F1900">
        <v>5014371250</v>
      </c>
      <c r="G1900" s="276">
        <v>45624</v>
      </c>
      <c r="H1900">
        <v>20241119598469</v>
      </c>
      <c r="I1900">
        <v>0.96</v>
      </c>
      <c r="J1900" s="289" t="s">
        <v>324</v>
      </c>
      <c r="K1900" s="289" t="s">
        <v>4750</v>
      </c>
      <c r="L1900" s="289" t="s">
        <v>275</v>
      </c>
      <c r="M1900" s="289" t="s">
        <v>4679</v>
      </c>
      <c r="N1900" s="289" t="s">
        <v>333</v>
      </c>
      <c r="O1900" s="289" t="s">
        <v>748</v>
      </c>
      <c r="P1900" s="289" t="str">
        <f>VLOOKUP(CAT_Details[[#This Row],[Delivery Bp Customer Code]],Table6[],2,0)</f>
        <v>No Loc</v>
      </c>
    </row>
    <row r="1901" spans="1:16" x14ac:dyDescent="0.25">
      <c r="A1901" s="289" t="s">
        <v>285</v>
      </c>
      <c r="B1901">
        <v>1</v>
      </c>
      <c r="C1901">
        <v>20</v>
      </c>
      <c r="D1901">
        <v>0.17</v>
      </c>
      <c r="E1901" s="289" t="s">
        <v>4751</v>
      </c>
      <c r="F1901">
        <v>5014340273</v>
      </c>
      <c r="G1901" s="276">
        <v>45624</v>
      </c>
      <c r="H1901">
        <v>20241114595468</v>
      </c>
      <c r="I1901">
        <v>0.2</v>
      </c>
      <c r="J1901" s="289" t="s">
        <v>756</v>
      </c>
      <c r="K1901" s="289" t="s">
        <v>4752</v>
      </c>
      <c r="L1901" s="289" t="s">
        <v>275</v>
      </c>
      <c r="M1901" s="289" t="s">
        <v>4753</v>
      </c>
      <c r="N1901" s="289" t="s">
        <v>1358</v>
      </c>
      <c r="O1901" s="289" t="s">
        <v>291</v>
      </c>
      <c r="P1901" s="289" t="str">
        <f>VLOOKUP(CAT_Details[[#This Row],[Delivery Bp Customer Code]],Table6[],2,0)</f>
        <v>DX01-L5</v>
      </c>
    </row>
    <row r="1902" spans="1:16" x14ac:dyDescent="0.25">
      <c r="A1902" s="289" t="s">
        <v>285</v>
      </c>
      <c r="B1902">
        <v>1</v>
      </c>
      <c r="C1902">
        <v>88</v>
      </c>
      <c r="D1902">
        <v>0.2</v>
      </c>
      <c r="E1902" s="289" t="s">
        <v>4677</v>
      </c>
      <c r="F1902">
        <v>5014355690</v>
      </c>
      <c r="G1902" s="276">
        <v>45624</v>
      </c>
      <c r="H1902" s="5">
        <v>20241118596903</v>
      </c>
      <c r="I1902">
        <v>0.192</v>
      </c>
      <c r="J1902" s="289" t="s">
        <v>324</v>
      </c>
      <c r="K1902" s="289" t="s">
        <v>4754</v>
      </c>
      <c r="L1902" s="289" t="s">
        <v>275</v>
      </c>
      <c r="M1902" s="289" t="s">
        <v>4679</v>
      </c>
      <c r="N1902" s="289" t="s">
        <v>399</v>
      </c>
      <c r="O1902" s="289" t="s">
        <v>291</v>
      </c>
      <c r="P1902" s="289" t="str">
        <f>VLOOKUP(CAT_Details[[#This Row],[Delivery Bp Customer Code]],Table6[],2,0)</f>
        <v>DX01-L5</v>
      </c>
    </row>
    <row r="1903" spans="1:16" x14ac:dyDescent="0.25">
      <c r="A1903" s="289" t="s">
        <v>285</v>
      </c>
      <c r="B1903">
        <v>20</v>
      </c>
      <c r="C1903">
        <v>10500</v>
      </c>
      <c r="D1903">
        <v>8</v>
      </c>
      <c r="E1903" s="289" t="s">
        <v>4755</v>
      </c>
      <c r="F1903">
        <v>5014355691</v>
      </c>
      <c r="G1903" s="276">
        <v>45624</v>
      </c>
      <c r="H1903">
        <v>20241113594227</v>
      </c>
      <c r="I1903">
        <v>19.2</v>
      </c>
      <c r="J1903" s="289" t="s">
        <v>383</v>
      </c>
      <c r="K1903" s="289" t="s">
        <v>4756</v>
      </c>
      <c r="L1903" s="289" t="s">
        <v>275</v>
      </c>
      <c r="M1903" s="289" t="s">
        <v>4430</v>
      </c>
      <c r="N1903" s="289" t="s">
        <v>386</v>
      </c>
      <c r="O1903" s="289" t="s">
        <v>291</v>
      </c>
      <c r="P1903" s="289" t="str">
        <f>VLOOKUP(CAT_Details[[#This Row],[Delivery Bp Customer Code]],Table6[],2,0)</f>
        <v>DX01-L5</v>
      </c>
    </row>
    <row r="1904" spans="1:16" x14ac:dyDescent="0.25">
      <c r="A1904" s="289" t="s">
        <v>285</v>
      </c>
      <c r="B1904">
        <v>18</v>
      </c>
      <c r="C1904">
        <v>5029</v>
      </c>
      <c r="D1904">
        <v>6.65</v>
      </c>
      <c r="E1904" s="289" t="s">
        <v>4757</v>
      </c>
      <c r="F1904">
        <v>5014370678</v>
      </c>
      <c r="G1904" s="276">
        <v>45624</v>
      </c>
      <c r="H1904">
        <v>20241118597136</v>
      </c>
      <c r="I1904">
        <v>5.8540000000000001</v>
      </c>
      <c r="J1904" s="289" t="s">
        <v>287</v>
      </c>
      <c r="K1904" s="289" t="s">
        <v>4758</v>
      </c>
      <c r="L1904" s="289" t="s">
        <v>275</v>
      </c>
      <c r="M1904" s="289" t="s">
        <v>4759</v>
      </c>
      <c r="N1904" s="289" t="s">
        <v>516</v>
      </c>
      <c r="O1904" s="289" t="s">
        <v>291</v>
      </c>
      <c r="P1904" s="289" t="str">
        <f>VLOOKUP(CAT_Details[[#This Row],[Delivery Bp Customer Code]],Table6[],2,0)</f>
        <v>DX01-L5</v>
      </c>
    </row>
    <row r="1905" spans="1:16" x14ac:dyDescent="0.25">
      <c r="A1905" s="289" t="s">
        <v>285</v>
      </c>
      <c r="B1905">
        <v>3</v>
      </c>
      <c r="C1905">
        <v>1170</v>
      </c>
      <c r="D1905">
        <v>1.2</v>
      </c>
      <c r="E1905" s="289" t="s">
        <v>4760</v>
      </c>
      <c r="F1905">
        <v>5014370996</v>
      </c>
      <c r="G1905" s="276">
        <v>45624</v>
      </c>
      <c r="H1905">
        <v>20241120598972</v>
      </c>
      <c r="I1905">
        <v>2.88</v>
      </c>
      <c r="J1905" s="289" t="s">
        <v>294</v>
      </c>
      <c r="K1905" s="289" t="s">
        <v>4761</v>
      </c>
      <c r="L1905" s="289" t="s">
        <v>275</v>
      </c>
      <c r="M1905" s="289" t="s">
        <v>4748</v>
      </c>
      <c r="N1905" s="289" t="s">
        <v>297</v>
      </c>
      <c r="O1905" s="289" t="s">
        <v>291</v>
      </c>
      <c r="P1905" s="289" t="str">
        <f>VLOOKUP(CAT_Details[[#This Row],[Delivery Bp Customer Code]],Table6[],2,0)</f>
        <v>DX01-L5</v>
      </c>
    </row>
    <row r="1906" spans="1:16" x14ac:dyDescent="0.25">
      <c r="A1906" s="289" t="s">
        <v>285</v>
      </c>
      <c r="B1906">
        <v>52</v>
      </c>
      <c r="C1906">
        <v>7926</v>
      </c>
      <c r="D1906">
        <v>11.66</v>
      </c>
      <c r="E1906" s="289" t="s">
        <v>4743</v>
      </c>
      <c r="F1906">
        <v>5014371167</v>
      </c>
      <c r="G1906" s="276">
        <v>45624</v>
      </c>
      <c r="H1906" s="5">
        <v>20241118597162</v>
      </c>
      <c r="I1906">
        <v>23.628</v>
      </c>
      <c r="J1906" s="289" t="s">
        <v>324</v>
      </c>
      <c r="K1906" s="289" t="s">
        <v>4762</v>
      </c>
      <c r="L1906" s="289" t="s">
        <v>275</v>
      </c>
      <c r="M1906" s="289" t="s">
        <v>4745</v>
      </c>
      <c r="N1906" s="289" t="s">
        <v>508</v>
      </c>
      <c r="O1906" s="289" t="s">
        <v>291</v>
      </c>
      <c r="P1906" s="289" t="str">
        <f>VLOOKUP(CAT_Details[[#This Row],[Delivery Bp Customer Code]],Table6[],2,0)</f>
        <v>DX01-L5</v>
      </c>
    </row>
    <row r="1907" spans="1:16" x14ac:dyDescent="0.25">
      <c r="A1907" s="289" t="s">
        <v>285</v>
      </c>
      <c r="B1907">
        <v>7</v>
      </c>
      <c r="C1907">
        <v>636</v>
      </c>
      <c r="D1907">
        <v>2.8</v>
      </c>
      <c r="E1907" s="289" t="s">
        <v>4763</v>
      </c>
      <c r="F1907">
        <v>5014384337</v>
      </c>
      <c r="G1907" s="276">
        <v>45624</v>
      </c>
      <c r="H1907">
        <v>20241121599968</v>
      </c>
      <c r="I1907">
        <v>7.2389999999999999</v>
      </c>
      <c r="J1907" s="289" t="s">
        <v>350</v>
      </c>
      <c r="K1907" s="289" t="s">
        <v>4764</v>
      </c>
      <c r="L1907" s="289" t="s">
        <v>275</v>
      </c>
      <c r="M1907" s="289" t="s">
        <v>4540</v>
      </c>
      <c r="N1907" s="289" t="s">
        <v>462</v>
      </c>
      <c r="O1907" s="289" t="s">
        <v>291</v>
      </c>
      <c r="P1907" s="289" t="str">
        <f>VLOOKUP(CAT_Details[[#This Row],[Delivery Bp Customer Code]],Table6[],2,0)</f>
        <v>DX01-L5</v>
      </c>
    </row>
    <row r="1908" spans="1:16" x14ac:dyDescent="0.25">
      <c r="A1908" s="289" t="s">
        <v>285</v>
      </c>
      <c r="B1908">
        <v>6</v>
      </c>
      <c r="C1908">
        <v>616</v>
      </c>
      <c r="D1908">
        <v>2.4</v>
      </c>
      <c r="E1908" s="289" t="s">
        <v>4763</v>
      </c>
      <c r="F1908">
        <v>5014384483</v>
      </c>
      <c r="G1908" s="276">
        <v>45624</v>
      </c>
      <c r="H1908">
        <v>20241121599965</v>
      </c>
      <c r="I1908">
        <v>5.798</v>
      </c>
      <c r="J1908" s="289" t="s">
        <v>350</v>
      </c>
      <c r="K1908" s="289" t="s">
        <v>4765</v>
      </c>
      <c r="L1908" s="289" t="s">
        <v>275</v>
      </c>
      <c r="M1908" s="289" t="s">
        <v>4540</v>
      </c>
      <c r="N1908" s="289" t="s">
        <v>462</v>
      </c>
      <c r="O1908" s="289" t="s">
        <v>291</v>
      </c>
      <c r="P1908" s="289" t="str">
        <f>VLOOKUP(CAT_Details[[#This Row],[Delivery Bp Customer Code]],Table6[],2,0)</f>
        <v>DX01-L5</v>
      </c>
    </row>
    <row r="1909" spans="1:16" x14ac:dyDescent="0.25">
      <c r="A1909" s="289" t="s">
        <v>285</v>
      </c>
      <c r="B1909">
        <v>1</v>
      </c>
      <c r="C1909">
        <v>180</v>
      </c>
      <c r="D1909">
        <v>0.4</v>
      </c>
      <c r="E1909" s="289" t="s">
        <v>4766</v>
      </c>
      <c r="F1909">
        <v>5014400497</v>
      </c>
      <c r="G1909" s="276">
        <v>45624</v>
      </c>
      <c r="H1909">
        <v>20241122601423</v>
      </c>
      <c r="I1909">
        <v>0.76800000000000002</v>
      </c>
      <c r="J1909" s="289" t="s">
        <v>287</v>
      </c>
      <c r="K1909" s="289" t="s">
        <v>4767</v>
      </c>
      <c r="L1909" s="289" t="s">
        <v>275</v>
      </c>
      <c r="M1909" s="289" t="s">
        <v>4023</v>
      </c>
      <c r="N1909" s="289" t="s">
        <v>814</v>
      </c>
      <c r="O1909" s="289" t="s">
        <v>291</v>
      </c>
      <c r="P1909" s="289" t="str">
        <f>VLOOKUP(CAT_Details[[#This Row],[Delivery Bp Customer Code]],Table6[],2,0)</f>
        <v>DX01-L5</v>
      </c>
    </row>
    <row r="1910" spans="1:16" x14ac:dyDescent="0.25">
      <c r="A1910" s="289" t="s">
        <v>285</v>
      </c>
      <c r="B1910">
        <v>6</v>
      </c>
      <c r="C1910">
        <v>1032</v>
      </c>
      <c r="D1910">
        <v>2.4</v>
      </c>
      <c r="E1910" s="289" t="s">
        <v>4766</v>
      </c>
      <c r="F1910">
        <v>5014400508</v>
      </c>
      <c r="G1910" s="276">
        <v>45624</v>
      </c>
      <c r="H1910">
        <v>20241122601418</v>
      </c>
      <c r="I1910">
        <v>4.694</v>
      </c>
      <c r="J1910" s="289" t="s">
        <v>287</v>
      </c>
      <c r="K1910" s="289" t="s">
        <v>4768</v>
      </c>
      <c r="L1910" s="289" t="s">
        <v>275</v>
      </c>
      <c r="M1910" s="289" t="s">
        <v>4769</v>
      </c>
      <c r="N1910" s="289" t="s">
        <v>814</v>
      </c>
      <c r="O1910" s="289" t="s">
        <v>291</v>
      </c>
      <c r="P1910" s="289" t="str">
        <f>VLOOKUP(CAT_Details[[#This Row],[Delivery Bp Customer Code]],Table6[],2,0)</f>
        <v>DX01-L5</v>
      </c>
    </row>
    <row r="1911" spans="1:16" x14ac:dyDescent="0.25">
      <c r="A1911" s="289" t="s">
        <v>521</v>
      </c>
      <c r="B1911">
        <v>7</v>
      </c>
      <c r="C1911">
        <v>203</v>
      </c>
      <c r="D1911">
        <v>2.8</v>
      </c>
      <c r="E1911" s="289" t="s">
        <v>4741</v>
      </c>
      <c r="F1911">
        <v>5014355977</v>
      </c>
      <c r="G1911" s="276">
        <v>45624</v>
      </c>
      <c r="H1911" s="5">
        <v>20241119597630</v>
      </c>
      <c r="I1911">
        <v>3.36</v>
      </c>
      <c r="J1911" s="289" t="s">
        <v>383</v>
      </c>
      <c r="K1911" s="289" t="s">
        <v>4770</v>
      </c>
      <c r="L1911" s="289" t="s">
        <v>275</v>
      </c>
      <c r="M1911" s="289" t="s">
        <v>4430</v>
      </c>
      <c r="N1911" s="289" t="s">
        <v>609</v>
      </c>
      <c r="O1911" s="289" t="s">
        <v>525</v>
      </c>
      <c r="P1911" s="289" t="str">
        <f>VLOOKUP(CAT_Details[[#This Row],[Delivery Bp Customer Code]],Table6[],2,0)</f>
        <v>No Loc</v>
      </c>
    </row>
    <row r="1912" spans="1:16" x14ac:dyDescent="0.25">
      <c r="A1912" s="289" t="s">
        <v>521</v>
      </c>
      <c r="B1912">
        <v>4</v>
      </c>
      <c r="C1912">
        <v>200</v>
      </c>
      <c r="D1912">
        <v>1.6</v>
      </c>
      <c r="E1912" s="289" t="s">
        <v>4771</v>
      </c>
      <c r="F1912">
        <v>5014370978</v>
      </c>
      <c r="G1912" s="276">
        <v>45624</v>
      </c>
      <c r="H1912">
        <v>20241119598377</v>
      </c>
      <c r="I1912">
        <v>3.0720000000000001</v>
      </c>
      <c r="J1912" s="289" t="s">
        <v>324</v>
      </c>
      <c r="K1912" s="289" t="s">
        <v>4772</v>
      </c>
      <c r="L1912" s="289" t="s">
        <v>275</v>
      </c>
      <c r="M1912" s="289" t="s">
        <v>4679</v>
      </c>
      <c r="N1912" s="289" t="s">
        <v>531</v>
      </c>
      <c r="O1912" s="289" t="s">
        <v>525</v>
      </c>
      <c r="P1912" s="289" t="str">
        <f>VLOOKUP(CAT_Details[[#This Row],[Delivery Bp Customer Code]],Table6[],2,0)</f>
        <v>No Loc</v>
      </c>
    </row>
    <row r="1913" spans="1:16" x14ac:dyDescent="0.25">
      <c r="A1913" s="289" t="s">
        <v>521</v>
      </c>
      <c r="B1913">
        <v>12</v>
      </c>
      <c r="C1913">
        <v>4197.96</v>
      </c>
      <c r="D1913">
        <v>4.8</v>
      </c>
      <c r="E1913" s="289" t="s">
        <v>4773</v>
      </c>
      <c r="F1913">
        <v>5014384364</v>
      </c>
      <c r="G1913" s="276">
        <v>45624</v>
      </c>
      <c r="H1913">
        <v>20241120598819</v>
      </c>
      <c r="I1913">
        <v>4.1470000000000002</v>
      </c>
      <c r="J1913" s="289" t="s">
        <v>350</v>
      </c>
      <c r="K1913" s="289" t="s">
        <v>4774</v>
      </c>
      <c r="L1913" s="289" t="s">
        <v>275</v>
      </c>
      <c r="M1913" s="289" t="s">
        <v>4540</v>
      </c>
      <c r="N1913" s="289" t="s">
        <v>528</v>
      </c>
      <c r="O1913" s="289" t="s">
        <v>525</v>
      </c>
      <c r="P1913" s="289" t="str">
        <f>VLOOKUP(CAT_Details[[#This Row],[Delivery Bp Customer Code]],Table6[],2,0)</f>
        <v>No Loc</v>
      </c>
    </row>
    <row r="1914" spans="1:16" x14ac:dyDescent="0.25">
      <c r="A1914" s="289" t="s">
        <v>521</v>
      </c>
      <c r="B1914">
        <v>1</v>
      </c>
      <c r="C1914">
        <v>350</v>
      </c>
      <c r="D1914">
        <v>0.4</v>
      </c>
      <c r="E1914" s="289" t="s">
        <v>4773</v>
      </c>
      <c r="F1914">
        <v>5014384365</v>
      </c>
      <c r="G1914" s="276">
        <v>45624</v>
      </c>
      <c r="H1914">
        <v>20241120598693</v>
      </c>
      <c r="I1914">
        <v>0.34599999999999997</v>
      </c>
      <c r="J1914" s="289" t="s">
        <v>350</v>
      </c>
      <c r="K1914" s="289" t="s">
        <v>4775</v>
      </c>
      <c r="L1914" s="289" t="s">
        <v>275</v>
      </c>
      <c r="M1914" s="289" t="s">
        <v>4540</v>
      </c>
      <c r="N1914" s="289" t="s">
        <v>528</v>
      </c>
      <c r="O1914" s="289" t="s">
        <v>525</v>
      </c>
      <c r="P1914" s="289" t="str">
        <f>VLOOKUP(CAT_Details[[#This Row],[Delivery Bp Customer Code]],Table6[],2,0)</f>
        <v>No Loc</v>
      </c>
    </row>
    <row r="1915" spans="1:16" x14ac:dyDescent="0.25">
      <c r="A1915" s="289" t="s">
        <v>272</v>
      </c>
      <c r="B1915">
        <v>2</v>
      </c>
      <c r="C1915">
        <v>1096</v>
      </c>
      <c r="D1915">
        <v>0.8</v>
      </c>
      <c r="E1915" s="289" t="s">
        <v>4677</v>
      </c>
      <c r="F1915">
        <v>5014355686</v>
      </c>
      <c r="G1915" s="276">
        <v>45624</v>
      </c>
      <c r="H1915" s="5">
        <v>20241118596907</v>
      </c>
      <c r="I1915">
        <v>0.96</v>
      </c>
      <c r="J1915" s="289" t="s">
        <v>324</v>
      </c>
      <c r="K1915" s="289" t="s">
        <v>4776</v>
      </c>
      <c r="L1915" s="289" t="s">
        <v>275</v>
      </c>
      <c r="M1915" s="289" t="s">
        <v>4679</v>
      </c>
      <c r="N1915" s="289" t="s">
        <v>399</v>
      </c>
      <c r="O1915" s="289" t="s">
        <v>277</v>
      </c>
      <c r="P1915" s="289" t="str">
        <f>VLOOKUP(CAT_Details[[#This Row],[Delivery Bp Customer Code]],Table6[],2,0)</f>
        <v>U2-L5</v>
      </c>
    </row>
    <row r="1916" spans="1:16" x14ac:dyDescent="0.25">
      <c r="A1916" s="289" t="s">
        <v>272</v>
      </c>
      <c r="B1916">
        <v>1</v>
      </c>
      <c r="C1916">
        <v>157</v>
      </c>
      <c r="D1916">
        <v>0.46</v>
      </c>
      <c r="E1916" s="289" t="s">
        <v>4777</v>
      </c>
      <c r="F1916">
        <v>5014370696</v>
      </c>
      <c r="G1916" s="276">
        <v>45624</v>
      </c>
      <c r="H1916">
        <v>20241120598841</v>
      </c>
      <c r="I1916">
        <v>1.19</v>
      </c>
      <c r="J1916" s="289" t="s">
        <v>345</v>
      </c>
      <c r="K1916" s="289" t="s">
        <v>4778</v>
      </c>
      <c r="L1916" s="289" t="s">
        <v>275</v>
      </c>
      <c r="M1916" s="289" t="s">
        <v>4650</v>
      </c>
      <c r="N1916" s="289" t="s">
        <v>4779</v>
      </c>
      <c r="O1916" s="289" t="s">
        <v>277</v>
      </c>
      <c r="P1916" s="289" t="str">
        <f>VLOOKUP(CAT_Details[[#This Row],[Delivery Bp Customer Code]],Table6[],2,0)</f>
        <v>U2-L5</v>
      </c>
    </row>
    <row r="1917" spans="1:16" x14ac:dyDescent="0.25">
      <c r="A1917" s="289" t="s">
        <v>272</v>
      </c>
      <c r="B1917">
        <v>9</v>
      </c>
      <c r="C1917">
        <v>560</v>
      </c>
      <c r="D1917">
        <v>3.6</v>
      </c>
      <c r="E1917" s="289" t="s">
        <v>4694</v>
      </c>
      <c r="F1917">
        <v>5014371081</v>
      </c>
      <c r="G1917" s="276">
        <v>45624</v>
      </c>
      <c r="H1917" s="5">
        <v>20241118596869</v>
      </c>
      <c r="I1917">
        <v>6.9119999999999999</v>
      </c>
      <c r="J1917" s="289" t="s">
        <v>324</v>
      </c>
      <c r="K1917" s="289" t="s">
        <v>4780</v>
      </c>
      <c r="L1917" s="289" t="s">
        <v>275</v>
      </c>
      <c r="M1917" s="289" t="s">
        <v>4696</v>
      </c>
      <c r="N1917" s="289" t="s">
        <v>562</v>
      </c>
      <c r="O1917" s="289" t="s">
        <v>277</v>
      </c>
      <c r="P1917" s="289" t="str">
        <f>VLOOKUP(CAT_Details[[#This Row],[Delivery Bp Customer Code]],Table6[],2,0)</f>
        <v>U2-L5</v>
      </c>
    </row>
    <row r="1918" spans="1:16" x14ac:dyDescent="0.25">
      <c r="A1918" s="289" t="s">
        <v>272</v>
      </c>
      <c r="B1918">
        <v>1</v>
      </c>
      <c r="C1918">
        <v>6</v>
      </c>
      <c r="D1918">
        <v>0.03</v>
      </c>
      <c r="E1918" s="289" t="s">
        <v>4781</v>
      </c>
      <c r="F1918">
        <v>5014384303</v>
      </c>
      <c r="G1918" s="276">
        <v>45624</v>
      </c>
      <c r="H1918">
        <v>20241115595834</v>
      </c>
      <c r="I1918">
        <v>1.2E-2</v>
      </c>
      <c r="J1918" s="289" t="s">
        <v>350</v>
      </c>
      <c r="K1918" s="289" t="s">
        <v>4782</v>
      </c>
      <c r="L1918" s="289" t="s">
        <v>275</v>
      </c>
      <c r="M1918" s="289" t="s">
        <v>4540</v>
      </c>
      <c r="N1918" s="289" t="s">
        <v>544</v>
      </c>
      <c r="O1918" s="289" t="s">
        <v>277</v>
      </c>
      <c r="P1918" s="289" t="str">
        <f>VLOOKUP(CAT_Details[[#This Row],[Delivery Bp Customer Code]],Table6[],2,0)</f>
        <v>U2-L5</v>
      </c>
    </row>
    <row r="1919" spans="1:16" x14ac:dyDescent="0.25">
      <c r="A1919" s="289" t="s">
        <v>272</v>
      </c>
      <c r="B1919">
        <v>2</v>
      </c>
      <c r="C1919">
        <v>457</v>
      </c>
      <c r="D1919">
        <v>0.8</v>
      </c>
      <c r="E1919" s="289" t="s">
        <v>4783</v>
      </c>
      <c r="F1919">
        <v>5014384328</v>
      </c>
      <c r="G1919" s="276">
        <v>45624</v>
      </c>
      <c r="H1919">
        <v>20241121599871</v>
      </c>
      <c r="I1919">
        <v>1.92</v>
      </c>
      <c r="J1919" s="289" t="s">
        <v>350</v>
      </c>
      <c r="K1919" s="289" t="s">
        <v>4784</v>
      </c>
      <c r="L1919" s="289" t="s">
        <v>275</v>
      </c>
      <c r="M1919" s="289" t="s">
        <v>4540</v>
      </c>
      <c r="N1919" s="289" t="s">
        <v>999</v>
      </c>
      <c r="O1919" s="289" t="s">
        <v>277</v>
      </c>
      <c r="P1919" s="289" t="str">
        <f>VLOOKUP(CAT_Details[[#This Row],[Delivery Bp Customer Code]],Table6[],2,0)</f>
        <v>U2-L5</v>
      </c>
    </row>
    <row r="1920" spans="1:16" x14ac:dyDescent="0.25">
      <c r="A1920" s="289" t="s">
        <v>272</v>
      </c>
      <c r="B1920">
        <v>4</v>
      </c>
      <c r="C1920">
        <v>1200</v>
      </c>
      <c r="D1920">
        <v>1.6</v>
      </c>
      <c r="E1920" s="289" t="s">
        <v>4785</v>
      </c>
      <c r="F1920">
        <v>5014384355</v>
      </c>
      <c r="G1920" s="276">
        <v>45624</v>
      </c>
      <c r="H1920" s="5">
        <v>20241121600203</v>
      </c>
      <c r="I1920">
        <v>1.3440000000000001</v>
      </c>
      <c r="J1920" s="289" t="s">
        <v>350</v>
      </c>
      <c r="K1920" s="289" t="s">
        <v>4786</v>
      </c>
      <c r="L1920" s="289" t="s">
        <v>275</v>
      </c>
      <c r="M1920" s="289" t="s">
        <v>4540</v>
      </c>
      <c r="N1920" s="289" t="s">
        <v>547</v>
      </c>
      <c r="O1920" s="289" t="s">
        <v>277</v>
      </c>
      <c r="P1920" s="289" t="str">
        <f>VLOOKUP(CAT_Details[[#This Row],[Delivery Bp Customer Code]],Table6[],2,0)</f>
        <v>U2-L5</v>
      </c>
    </row>
    <row r="1921" spans="1:16" x14ac:dyDescent="0.25">
      <c r="A1921" s="289" t="s">
        <v>272</v>
      </c>
      <c r="B1921">
        <v>2</v>
      </c>
      <c r="C1921">
        <v>957</v>
      </c>
      <c r="D1921">
        <v>0.8</v>
      </c>
      <c r="E1921" s="289" t="s">
        <v>4787</v>
      </c>
      <c r="F1921">
        <v>5014384389</v>
      </c>
      <c r="G1921" s="276">
        <v>45624</v>
      </c>
      <c r="H1921">
        <v>20241121600165</v>
      </c>
      <c r="I1921">
        <v>1.1519999999999999</v>
      </c>
      <c r="J1921" s="289" t="s">
        <v>350</v>
      </c>
      <c r="K1921" s="289" t="s">
        <v>4788</v>
      </c>
      <c r="L1921" s="289" t="s">
        <v>275</v>
      </c>
      <c r="M1921" s="289" t="s">
        <v>4540</v>
      </c>
      <c r="N1921" s="289" t="s">
        <v>1054</v>
      </c>
      <c r="O1921" s="289" t="s">
        <v>277</v>
      </c>
      <c r="P1921" s="289" t="str">
        <f>VLOOKUP(CAT_Details[[#This Row],[Delivery Bp Customer Code]],Table6[],2,0)</f>
        <v>U2-L5</v>
      </c>
    </row>
    <row r="1922" spans="1:16" x14ac:dyDescent="0.25">
      <c r="A1922" s="289" t="s">
        <v>272</v>
      </c>
      <c r="B1922">
        <v>7</v>
      </c>
      <c r="C1922">
        <v>1589</v>
      </c>
      <c r="D1922">
        <v>2.2000000000000002</v>
      </c>
      <c r="E1922" s="289" t="s">
        <v>4733</v>
      </c>
      <c r="F1922">
        <v>5014384459</v>
      </c>
      <c r="G1922" s="276">
        <v>45624</v>
      </c>
      <c r="H1922">
        <v>20241119597664</v>
      </c>
      <c r="I1922">
        <v>3.298</v>
      </c>
      <c r="J1922" s="289" t="s">
        <v>350</v>
      </c>
      <c r="K1922" s="289" t="s">
        <v>4789</v>
      </c>
      <c r="L1922" s="289" t="s">
        <v>275</v>
      </c>
      <c r="M1922" s="289" t="s">
        <v>4540</v>
      </c>
      <c r="N1922" s="289" t="s">
        <v>540</v>
      </c>
      <c r="O1922" s="289" t="s">
        <v>277</v>
      </c>
      <c r="P1922" s="289" t="str">
        <f>VLOOKUP(CAT_Details[[#This Row],[Delivery Bp Customer Code]],Table6[],2,0)</f>
        <v>U2-L5</v>
      </c>
    </row>
    <row r="1923" spans="1:16" x14ac:dyDescent="0.25">
      <c r="A1923" s="289" t="s">
        <v>272</v>
      </c>
      <c r="B1923">
        <v>2</v>
      </c>
      <c r="C1923">
        <v>14</v>
      </c>
      <c r="D1923">
        <v>0.1</v>
      </c>
      <c r="E1923" s="289" t="s">
        <v>4790</v>
      </c>
      <c r="F1923">
        <v>5014384549</v>
      </c>
      <c r="G1923" s="276">
        <v>45624</v>
      </c>
      <c r="H1923">
        <v>20241114595448</v>
      </c>
      <c r="I1923">
        <v>4.8000000000000001E-2</v>
      </c>
      <c r="J1923" s="289" t="s">
        <v>280</v>
      </c>
      <c r="K1923" s="289" t="s">
        <v>4791</v>
      </c>
      <c r="L1923" s="289" t="s">
        <v>275</v>
      </c>
      <c r="M1923" s="289" t="s">
        <v>4792</v>
      </c>
      <c r="N1923" s="289" t="s">
        <v>619</v>
      </c>
      <c r="O1923" s="289" t="s">
        <v>277</v>
      </c>
      <c r="P1923" s="289" t="str">
        <f>VLOOKUP(CAT_Details[[#This Row],[Delivery Bp Customer Code]],Table6[],2,0)</f>
        <v>U2-L5</v>
      </c>
    </row>
    <row r="1924" spans="1:16" x14ac:dyDescent="0.25">
      <c r="A1924" s="289" t="s">
        <v>272</v>
      </c>
      <c r="B1924">
        <v>1</v>
      </c>
      <c r="C1924">
        <v>114</v>
      </c>
      <c r="D1924">
        <v>0.43</v>
      </c>
      <c r="E1924" s="289" t="s">
        <v>4739</v>
      </c>
      <c r="F1924">
        <v>5014415250</v>
      </c>
      <c r="G1924" s="276">
        <v>45624</v>
      </c>
      <c r="H1924" s="5">
        <v>20241125601971</v>
      </c>
      <c r="I1924">
        <v>0.46400000000000002</v>
      </c>
      <c r="J1924" s="289" t="s">
        <v>273</v>
      </c>
      <c r="K1924" s="289" t="s">
        <v>4793</v>
      </c>
      <c r="L1924" s="289" t="s">
        <v>275</v>
      </c>
      <c r="M1924" s="289" t="s">
        <v>4609</v>
      </c>
      <c r="N1924" s="289" t="s">
        <v>519</v>
      </c>
      <c r="O1924" s="289" t="s">
        <v>277</v>
      </c>
      <c r="P1924" s="289" t="str">
        <f>VLOOKUP(CAT_Details[[#This Row],[Delivery Bp Customer Code]],Table6[],2,0)</f>
        <v>U2-L5</v>
      </c>
    </row>
    <row r="1925" spans="1:16" x14ac:dyDescent="0.25">
      <c r="A1925" s="289" t="s">
        <v>4794</v>
      </c>
      <c r="B1925">
        <v>1</v>
      </c>
      <c r="C1925">
        <v>3.77</v>
      </c>
      <c r="D1925">
        <v>0.02</v>
      </c>
      <c r="E1925" s="289" t="s">
        <v>4795</v>
      </c>
      <c r="F1925">
        <v>5014448738</v>
      </c>
      <c r="G1925" s="276">
        <v>45624</v>
      </c>
      <c r="H1925">
        <v>20241128606082</v>
      </c>
      <c r="I1925">
        <v>8.9999999999999993E-3</v>
      </c>
      <c r="J1925" s="289" t="s">
        <v>273</v>
      </c>
      <c r="K1925" s="289" t="s">
        <v>4796</v>
      </c>
      <c r="L1925" s="289" t="s">
        <v>275</v>
      </c>
      <c r="M1925" s="289" t="s">
        <v>4797</v>
      </c>
      <c r="N1925" s="289" t="s">
        <v>519</v>
      </c>
      <c r="O1925" s="289" t="s">
        <v>4798</v>
      </c>
      <c r="P1925" s="289" t="str">
        <f>VLOOKUP(CAT_Details[[#This Row],[Delivery Bp Customer Code]],Table6[],2,0)</f>
        <v>MY02</v>
      </c>
    </row>
    <row r="1926" spans="1:16" x14ac:dyDescent="0.25">
      <c r="A1926" s="289" t="s">
        <v>278</v>
      </c>
      <c r="B1926">
        <v>17</v>
      </c>
      <c r="C1926">
        <v>9231</v>
      </c>
      <c r="D1926">
        <v>6.8</v>
      </c>
      <c r="E1926" s="289" t="s">
        <v>4799</v>
      </c>
      <c r="F1926">
        <v>5014370445</v>
      </c>
      <c r="G1926" s="276">
        <v>45625</v>
      </c>
      <c r="H1926">
        <v>20241119597920</v>
      </c>
      <c r="I1926">
        <v>15.504</v>
      </c>
      <c r="J1926" s="289" t="s">
        <v>401</v>
      </c>
      <c r="K1926" s="289" t="s">
        <v>4800</v>
      </c>
      <c r="L1926" s="289" t="s">
        <v>275</v>
      </c>
      <c r="M1926" s="289" t="s">
        <v>4552</v>
      </c>
      <c r="N1926" s="289" t="s">
        <v>1378</v>
      </c>
      <c r="O1926" s="289" t="s">
        <v>498</v>
      </c>
      <c r="P1926" s="289" t="str">
        <f>VLOOKUP(CAT_Details[[#This Row],[Delivery Bp Customer Code]],Table6[],2,0)</f>
        <v>DK-BM01</v>
      </c>
    </row>
    <row r="1927" spans="1:16" x14ac:dyDescent="0.25">
      <c r="A1927" s="289" t="s">
        <v>278</v>
      </c>
      <c r="B1927">
        <v>8</v>
      </c>
      <c r="C1927">
        <v>2920</v>
      </c>
      <c r="D1927">
        <v>3.2</v>
      </c>
      <c r="E1927" s="289" t="s">
        <v>4801</v>
      </c>
      <c r="F1927">
        <v>5014400616</v>
      </c>
      <c r="G1927" s="276">
        <v>45625</v>
      </c>
      <c r="H1927">
        <v>20241118596716</v>
      </c>
      <c r="I1927">
        <v>3.7629999999999999</v>
      </c>
      <c r="J1927" s="289" t="s">
        <v>324</v>
      </c>
      <c r="K1927" s="289" t="s">
        <v>4802</v>
      </c>
      <c r="L1927" s="289" t="s">
        <v>275</v>
      </c>
      <c r="M1927" s="289" t="s">
        <v>4803</v>
      </c>
      <c r="N1927" s="289" t="s">
        <v>1392</v>
      </c>
      <c r="O1927" s="289" t="s">
        <v>498</v>
      </c>
      <c r="P1927" s="289" t="str">
        <f>VLOOKUP(CAT_Details[[#This Row],[Delivery Bp Customer Code]],Table6[],2,0)</f>
        <v>DK-BM01</v>
      </c>
    </row>
    <row r="1928" spans="1:16" x14ac:dyDescent="0.25">
      <c r="A1928" s="289" t="s">
        <v>278</v>
      </c>
      <c r="B1928">
        <v>10</v>
      </c>
      <c r="C1928">
        <v>2300</v>
      </c>
      <c r="D1928">
        <v>1.67</v>
      </c>
      <c r="E1928" s="289" t="s">
        <v>4804</v>
      </c>
      <c r="F1928">
        <v>5014400686</v>
      </c>
      <c r="G1928" s="276">
        <v>45625</v>
      </c>
      <c r="H1928">
        <v>20241121599983</v>
      </c>
      <c r="I1928">
        <v>2</v>
      </c>
      <c r="J1928" s="289" t="s">
        <v>324</v>
      </c>
      <c r="K1928" s="289" t="s">
        <v>4805</v>
      </c>
      <c r="L1928" s="289" t="s">
        <v>275</v>
      </c>
      <c r="M1928" s="289" t="s">
        <v>4803</v>
      </c>
      <c r="N1928" s="289" t="s">
        <v>928</v>
      </c>
      <c r="O1928" s="289" t="s">
        <v>498</v>
      </c>
      <c r="P1928" s="289" t="str">
        <f>VLOOKUP(CAT_Details[[#This Row],[Delivery Bp Customer Code]],Table6[],2,0)</f>
        <v>DK-BM01</v>
      </c>
    </row>
    <row r="1929" spans="1:16" x14ac:dyDescent="0.25">
      <c r="A1929" s="289" t="s">
        <v>278</v>
      </c>
      <c r="B1929">
        <v>18</v>
      </c>
      <c r="C1929">
        <v>4646.99</v>
      </c>
      <c r="D1929">
        <v>7.84</v>
      </c>
      <c r="E1929" s="289" t="s">
        <v>4806</v>
      </c>
      <c r="F1929">
        <v>5014400889</v>
      </c>
      <c r="G1929" s="276">
        <v>45625</v>
      </c>
      <c r="H1929">
        <v>20241121600711</v>
      </c>
      <c r="I1929">
        <v>18.186</v>
      </c>
      <c r="J1929" s="289" t="s">
        <v>350</v>
      </c>
      <c r="K1929" s="289" t="s">
        <v>4807</v>
      </c>
      <c r="L1929" s="289" t="s">
        <v>275</v>
      </c>
      <c r="M1929" s="289" t="s">
        <v>4732</v>
      </c>
      <c r="N1929" s="289" t="s">
        <v>940</v>
      </c>
      <c r="O1929" s="289" t="s">
        <v>498</v>
      </c>
      <c r="P1929" s="289" t="str">
        <f>VLOOKUP(CAT_Details[[#This Row],[Delivery Bp Customer Code]],Table6[],2,0)</f>
        <v>DK-BM01</v>
      </c>
    </row>
    <row r="1930" spans="1:16" x14ac:dyDescent="0.25">
      <c r="A1930" s="289" t="s">
        <v>278</v>
      </c>
      <c r="B1930">
        <v>2</v>
      </c>
      <c r="C1930">
        <v>840</v>
      </c>
      <c r="D1930">
        <v>0.8</v>
      </c>
      <c r="E1930" s="289" t="s">
        <v>4808</v>
      </c>
      <c r="F1930">
        <v>5014431217</v>
      </c>
      <c r="G1930" s="276">
        <v>45625</v>
      </c>
      <c r="H1930">
        <v>20241126603564</v>
      </c>
      <c r="I1930">
        <v>1.056</v>
      </c>
      <c r="J1930" s="289" t="s">
        <v>273</v>
      </c>
      <c r="K1930" s="289" t="s">
        <v>4809</v>
      </c>
      <c r="L1930" s="289" t="s">
        <v>275</v>
      </c>
      <c r="M1930" s="289" t="s">
        <v>4691</v>
      </c>
      <c r="N1930" s="289" t="s">
        <v>657</v>
      </c>
      <c r="O1930" s="289" t="s">
        <v>498</v>
      </c>
      <c r="P1930" s="289" t="str">
        <f>VLOOKUP(CAT_Details[[#This Row],[Delivery Bp Customer Code]],Table6[],2,0)</f>
        <v>DK-BM01</v>
      </c>
    </row>
    <row r="1931" spans="1:16" x14ac:dyDescent="0.25">
      <c r="A1931" s="289" t="s">
        <v>278</v>
      </c>
      <c r="B1931">
        <v>2</v>
      </c>
      <c r="C1931">
        <v>440</v>
      </c>
      <c r="D1931">
        <v>0.8</v>
      </c>
      <c r="E1931" s="289" t="s">
        <v>4810</v>
      </c>
      <c r="F1931">
        <v>5014432412</v>
      </c>
      <c r="G1931" s="276">
        <v>45625</v>
      </c>
      <c r="H1931">
        <v>20241121600634</v>
      </c>
      <c r="I1931">
        <v>1.92</v>
      </c>
      <c r="J1931" s="289" t="s">
        <v>273</v>
      </c>
      <c r="K1931" s="289" t="s">
        <v>4811</v>
      </c>
      <c r="L1931" s="289" t="s">
        <v>275</v>
      </c>
      <c r="M1931" s="289" t="s">
        <v>4691</v>
      </c>
      <c r="N1931" s="289" t="s">
        <v>493</v>
      </c>
      <c r="O1931" s="289" t="s">
        <v>498</v>
      </c>
      <c r="P1931" s="289" t="str">
        <f>VLOOKUP(CAT_Details[[#This Row],[Delivery Bp Customer Code]],Table6[],2,0)</f>
        <v>DK-BM01</v>
      </c>
    </row>
    <row r="1932" spans="1:16" x14ac:dyDescent="0.25">
      <c r="A1932" s="289" t="s">
        <v>75</v>
      </c>
      <c r="B1932">
        <v>2</v>
      </c>
      <c r="C1932">
        <v>185</v>
      </c>
      <c r="D1932">
        <v>0.67</v>
      </c>
      <c r="E1932" s="289" t="s">
        <v>4812</v>
      </c>
      <c r="F1932">
        <v>5014400584</v>
      </c>
      <c r="G1932" s="276">
        <v>45625</v>
      </c>
      <c r="H1932">
        <v>20241122601004</v>
      </c>
      <c r="I1932">
        <v>1.1519999999999999</v>
      </c>
      <c r="J1932" s="289" t="s">
        <v>350</v>
      </c>
      <c r="K1932" s="289" t="s">
        <v>4813</v>
      </c>
      <c r="L1932" s="289" t="s">
        <v>275</v>
      </c>
      <c r="M1932" s="289" t="s">
        <v>4732</v>
      </c>
      <c r="N1932" s="289" t="s">
        <v>482</v>
      </c>
      <c r="O1932" s="289" t="s">
        <v>2173</v>
      </c>
      <c r="P1932" s="289" t="str">
        <f>VLOOKUP(CAT_Details[[#This Row],[Delivery Bp Customer Code]],Table6[],2,0)</f>
        <v>OYL1</v>
      </c>
    </row>
    <row r="1933" spans="1:16" x14ac:dyDescent="0.25">
      <c r="A1933" s="289" t="s">
        <v>75</v>
      </c>
      <c r="B1933">
        <v>2</v>
      </c>
      <c r="C1933">
        <v>871</v>
      </c>
      <c r="D1933">
        <v>0.6</v>
      </c>
      <c r="E1933" s="289" t="s">
        <v>4814</v>
      </c>
      <c r="F1933">
        <v>5014400604</v>
      </c>
      <c r="G1933" s="276">
        <v>45625</v>
      </c>
      <c r="H1933">
        <v>20241121599933</v>
      </c>
      <c r="I1933">
        <v>0.86399999999999999</v>
      </c>
      <c r="J1933" s="289" t="s">
        <v>324</v>
      </c>
      <c r="K1933" s="289" t="s">
        <v>4815</v>
      </c>
      <c r="L1933" s="289" t="s">
        <v>275</v>
      </c>
      <c r="M1933" s="289" t="s">
        <v>4803</v>
      </c>
      <c r="N1933" s="289" t="s">
        <v>2932</v>
      </c>
      <c r="O1933" s="289" t="s">
        <v>2173</v>
      </c>
      <c r="P1933" s="289" t="str">
        <f>VLOOKUP(CAT_Details[[#This Row],[Delivery Bp Customer Code]],Table6[],2,0)</f>
        <v>OYL1</v>
      </c>
    </row>
    <row r="1934" spans="1:16" x14ac:dyDescent="0.25">
      <c r="A1934" s="289" t="s">
        <v>75</v>
      </c>
      <c r="B1934">
        <v>8</v>
      </c>
      <c r="C1934">
        <v>3416</v>
      </c>
      <c r="D1934">
        <v>3.2</v>
      </c>
      <c r="E1934" s="289" t="s">
        <v>4816</v>
      </c>
      <c r="F1934">
        <v>5014400700</v>
      </c>
      <c r="G1934" s="276">
        <v>45625</v>
      </c>
      <c r="H1934">
        <v>20241121600446</v>
      </c>
      <c r="I1934">
        <v>5.3760000000000003</v>
      </c>
      <c r="J1934" s="289" t="s">
        <v>324</v>
      </c>
      <c r="K1934" s="289" t="s">
        <v>4817</v>
      </c>
      <c r="L1934" s="289" t="s">
        <v>275</v>
      </c>
      <c r="M1934" s="289" t="s">
        <v>4818</v>
      </c>
      <c r="N1934" s="289" t="s">
        <v>2242</v>
      </c>
      <c r="O1934" s="289" t="s">
        <v>2173</v>
      </c>
      <c r="P1934" s="289" t="str">
        <f>VLOOKUP(CAT_Details[[#This Row],[Delivery Bp Customer Code]],Table6[],2,0)</f>
        <v>OYL1</v>
      </c>
    </row>
    <row r="1935" spans="1:16" x14ac:dyDescent="0.25">
      <c r="A1935" s="289" t="s">
        <v>75</v>
      </c>
      <c r="B1935">
        <v>3</v>
      </c>
      <c r="C1935">
        <v>475</v>
      </c>
      <c r="D1935">
        <v>1.2</v>
      </c>
      <c r="E1935" s="289" t="s">
        <v>4819</v>
      </c>
      <c r="F1935">
        <v>5014400918</v>
      </c>
      <c r="G1935" s="276">
        <v>45625</v>
      </c>
      <c r="H1935">
        <v>20241119597934</v>
      </c>
      <c r="I1935">
        <v>1.776</v>
      </c>
      <c r="J1935" s="289" t="s">
        <v>350</v>
      </c>
      <c r="K1935" s="289" t="s">
        <v>4820</v>
      </c>
      <c r="L1935" s="289" t="s">
        <v>275</v>
      </c>
      <c r="M1935" s="289" t="s">
        <v>4821</v>
      </c>
      <c r="N1935" s="289" t="s">
        <v>2832</v>
      </c>
      <c r="O1935" s="289" t="s">
        <v>2173</v>
      </c>
      <c r="P1935" s="289" t="str">
        <f>VLOOKUP(CAT_Details[[#This Row],[Delivery Bp Customer Code]],Table6[],2,0)</f>
        <v>OYL1</v>
      </c>
    </row>
    <row r="1936" spans="1:16" x14ac:dyDescent="0.25">
      <c r="A1936" s="289" t="s">
        <v>75</v>
      </c>
      <c r="B1936">
        <v>4</v>
      </c>
      <c r="C1936">
        <v>492</v>
      </c>
      <c r="D1936">
        <v>0.8</v>
      </c>
      <c r="E1936" s="289" t="s">
        <v>4822</v>
      </c>
      <c r="F1936">
        <v>5014401061</v>
      </c>
      <c r="G1936" s="276">
        <v>45625</v>
      </c>
      <c r="H1936">
        <v>20241119598342</v>
      </c>
      <c r="I1936">
        <v>1.1519999999999999</v>
      </c>
      <c r="J1936" s="289" t="s">
        <v>350</v>
      </c>
      <c r="K1936" s="289" t="s">
        <v>4823</v>
      </c>
      <c r="L1936" s="289" t="s">
        <v>275</v>
      </c>
      <c r="M1936" s="289" t="s">
        <v>4732</v>
      </c>
      <c r="N1936" s="289" t="s">
        <v>602</v>
      </c>
      <c r="O1936" s="289" t="s">
        <v>2173</v>
      </c>
      <c r="P1936" s="289" t="str">
        <f>VLOOKUP(CAT_Details[[#This Row],[Delivery Bp Customer Code]],Table6[],2,0)</f>
        <v>OYL1</v>
      </c>
    </row>
    <row r="1937" spans="1:16" x14ac:dyDescent="0.25">
      <c r="A1937" s="289" t="s">
        <v>75</v>
      </c>
      <c r="B1937">
        <v>1</v>
      </c>
      <c r="C1937">
        <v>22</v>
      </c>
      <c r="D1937">
        <v>0.05</v>
      </c>
      <c r="E1937" s="289" t="s">
        <v>4824</v>
      </c>
      <c r="F1937">
        <v>5014415690</v>
      </c>
      <c r="G1937" s="276">
        <v>45625</v>
      </c>
      <c r="H1937" s="5">
        <v>20241125602187</v>
      </c>
      <c r="I1937">
        <v>1.7000000000000001E-2</v>
      </c>
      <c r="J1937" s="289" t="s">
        <v>280</v>
      </c>
      <c r="K1937" s="289" t="s">
        <v>4825</v>
      </c>
      <c r="L1937" s="289" t="s">
        <v>275</v>
      </c>
      <c r="M1937" s="289" t="s">
        <v>4792</v>
      </c>
      <c r="N1937" s="289" t="s">
        <v>2942</v>
      </c>
      <c r="O1937" s="289" t="s">
        <v>2173</v>
      </c>
      <c r="P1937" s="289" t="str">
        <f>VLOOKUP(CAT_Details[[#This Row],[Delivery Bp Customer Code]],Table6[],2,0)</f>
        <v>OYL1</v>
      </c>
    </row>
    <row r="1938" spans="1:16" x14ac:dyDescent="0.25">
      <c r="A1938" s="289" t="s">
        <v>75</v>
      </c>
      <c r="B1938">
        <v>10</v>
      </c>
      <c r="C1938">
        <v>6770</v>
      </c>
      <c r="D1938">
        <v>4</v>
      </c>
      <c r="E1938" s="289" t="s">
        <v>4826</v>
      </c>
      <c r="F1938">
        <v>5014415754</v>
      </c>
      <c r="G1938" s="276">
        <v>45625</v>
      </c>
      <c r="H1938">
        <v>20241120598749</v>
      </c>
      <c r="I1938">
        <v>9.6</v>
      </c>
      <c r="J1938" s="289" t="s">
        <v>280</v>
      </c>
      <c r="K1938" s="289" t="s">
        <v>4827</v>
      </c>
      <c r="L1938" s="289" t="s">
        <v>275</v>
      </c>
      <c r="M1938" s="289" t="s">
        <v>4828</v>
      </c>
      <c r="N1938" s="289" t="s">
        <v>868</v>
      </c>
      <c r="O1938" s="289" t="s">
        <v>2173</v>
      </c>
      <c r="P1938" s="289" t="str">
        <f>VLOOKUP(CAT_Details[[#This Row],[Delivery Bp Customer Code]],Table6[],2,0)</f>
        <v>OYL1</v>
      </c>
    </row>
    <row r="1939" spans="1:16" x14ac:dyDescent="0.25">
      <c r="A1939" s="289" t="s">
        <v>941</v>
      </c>
      <c r="B1939">
        <v>1</v>
      </c>
      <c r="C1939">
        <v>2.7</v>
      </c>
      <c r="D1939">
        <v>0.03</v>
      </c>
      <c r="E1939" s="289" t="s">
        <v>4829</v>
      </c>
      <c r="F1939">
        <v>5014370908</v>
      </c>
      <c r="G1939" s="276">
        <v>45625</v>
      </c>
      <c r="H1939">
        <v>20241119598362</v>
      </c>
      <c r="I1939">
        <v>1.0999999999999999E-2</v>
      </c>
      <c r="J1939" s="289" t="s">
        <v>438</v>
      </c>
      <c r="K1939" s="289" t="s">
        <v>4830</v>
      </c>
      <c r="L1939" s="289" t="s">
        <v>275</v>
      </c>
      <c r="M1939" s="289" t="s">
        <v>4579</v>
      </c>
      <c r="N1939" s="289" t="s">
        <v>1774</v>
      </c>
      <c r="O1939" s="289" t="s">
        <v>945</v>
      </c>
      <c r="P1939" s="289" t="str">
        <f>VLOOKUP(CAT_Details[[#This Row],[Delivery Bp Customer Code]],Table6[],2,0)</f>
        <v>DK-LW01</v>
      </c>
    </row>
    <row r="1940" spans="1:16" x14ac:dyDescent="0.25">
      <c r="A1940" s="289" t="s">
        <v>3771</v>
      </c>
      <c r="B1940">
        <v>1</v>
      </c>
      <c r="C1940">
        <v>472</v>
      </c>
      <c r="D1940">
        <v>0.83</v>
      </c>
      <c r="E1940" s="289" t="s">
        <v>4831</v>
      </c>
      <c r="F1940">
        <v>5014400679</v>
      </c>
      <c r="G1940" s="276">
        <v>45625</v>
      </c>
      <c r="H1940" s="5">
        <v>20241122601060</v>
      </c>
      <c r="I1940">
        <v>1.089</v>
      </c>
      <c r="J1940" s="289" t="s">
        <v>324</v>
      </c>
      <c r="K1940" s="289" t="s">
        <v>4832</v>
      </c>
      <c r="L1940" s="289" t="s">
        <v>275</v>
      </c>
      <c r="M1940" s="289" t="s">
        <v>4682</v>
      </c>
      <c r="N1940" s="289" t="s">
        <v>4722</v>
      </c>
      <c r="O1940" s="289" t="s">
        <v>3775</v>
      </c>
      <c r="P1940" s="289">
        <f>VLOOKUP(CAT_Details[[#This Row],[Delivery Bp Customer Code]],Table6[],2,0)</f>
        <v>3401</v>
      </c>
    </row>
    <row r="1941" spans="1:16" x14ac:dyDescent="0.25">
      <c r="A1941" s="289" t="s">
        <v>3329</v>
      </c>
      <c r="B1941">
        <v>5</v>
      </c>
      <c r="C1941">
        <v>1563</v>
      </c>
      <c r="D1941">
        <v>2</v>
      </c>
      <c r="E1941" s="289" t="s">
        <v>4833</v>
      </c>
      <c r="F1941">
        <v>5014355964</v>
      </c>
      <c r="G1941" s="276">
        <v>45625</v>
      </c>
      <c r="H1941">
        <v>20241119597999</v>
      </c>
      <c r="I1941">
        <v>4.8</v>
      </c>
      <c r="J1941" s="289" t="s">
        <v>317</v>
      </c>
      <c r="K1941" s="289" t="s">
        <v>4834</v>
      </c>
      <c r="L1941" s="289" t="s">
        <v>275</v>
      </c>
      <c r="M1941" s="289" t="s">
        <v>4579</v>
      </c>
      <c r="N1941" s="289" t="s">
        <v>3966</v>
      </c>
      <c r="O1941" s="289" t="s">
        <v>3332</v>
      </c>
      <c r="P1941" s="289">
        <f>VLOOKUP(CAT_Details[[#This Row],[Delivery Bp Customer Code]],Table6[],2,0)</f>
        <v>3402</v>
      </c>
    </row>
    <row r="1942" spans="1:16" x14ac:dyDescent="0.25">
      <c r="A1942" s="289" t="s">
        <v>3329</v>
      </c>
      <c r="B1942">
        <v>18</v>
      </c>
      <c r="C1942">
        <v>11466</v>
      </c>
      <c r="D1942">
        <v>7.2</v>
      </c>
      <c r="E1942" s="289" t="s">
        <v>4835</v>
      </c>
      <c r="F1942">
        <v>5014370418</v>
      </c>
      <c r="G1942" s="276">
        <v>45625</v>
      </c>
      <c r="H1942">
        <v>20241121600138</v>
      </c>
      <c r="I1942">
        <v>10.407999999999999</v>
      </c>
      <c r="J1942" s="289" t="s">
        <v>383</v>
      </c>
      <c r="K1942" s="289" t="s">
        <v>4836</v>
      </c>
      <c r="L1942" s="289" t="s">
        <v>275</v>
      </c>
      <c r="M1942" s="289" t="s">
        <v>4837</v>
      </c>
      <c r="N1942" s="289" t="s">
        <v>3781</v>
      </c>
      <c r="O1942" s="289" t="s">
        <v>3332</v>
      </c>
      <c r="P1942" s="289">
        <f>VLOOKUP(CAT_Details[[#This Row],[Delivery Bp Customer Code]],Table6[],2,0)</f>
        <v>3402</v>
      </c>
    </row>
    <row r="1943" spans="1:16" x14ac:dyDescent="0.25">
      <c r="A1943" s="289" t="s">
        <v>3329</v>
      </c>
      <c r="B1943">
        <v>2</v>
      </c>
      <c r="C1943">
        <v>145</v>
      </c>
      <c r="D1943">
        <v>0.6</v>
      </c>
      <c r="E1943" s="289" t="s">
        <v>4838</v>
      </c>
      <c r="F1943">
        <v>5014371112</v>
      </c>
      <c r="G1943" s="276">
        <v>45625</v>
      </c>
      <c r="H1943">
        <v>20241118597304</v>
      </c>
      <c r="I1943">
        <v>0.93600000000000005</v>
      </c>
      <c r="J1943" s="289" t="s">
        <v>401</v>
      </c>
      <c r="K1943" s="289" t="s">
        <v>4839</v>
      </c>
      <c r="L1943" s="289" t="s">
        <v>275</v>
      </c>
      <c r="M1943" s="289" t="s">
        <v>4840</v>
      </c>
      <c r="N1943" s="289" t="s">
        <v>2533</v>
      </c>
      <c r="O1943" s="289" t="s">
        <v>3332</v>
      </c>
      <c r="P1943" s="289">
        <f>VLOOKUP(CAT_Details[[#This Row],[Delivery Bp Customer Code]],Table6[],2,0)</f>
        <v>3402</v>
      </c>
    </row>
    <row r="1944" spans="1:16" x14ac:dyDescent="0.25">
      <c r="A1944" s="289" t="s">
        <v>3329</v>
      </c>
      <c r="B1944">
        <v>6</v>
      </c>
      <c r="C1944">
        <v>711</v>
      </c>
      <c r="D1944">
        <v>2.8</v>
      </c>
      <c r="E1944" s="289" t="s">
        <v>4841</v>
      </c>
      <c r="F1944">
        <v>5014384510</v>
      </c>
      <c r="G1944" s="276">
        <v>45625</v>
      </c>
      <c r="H1944">
        <v>20241120599491</v>
      </c>
      <c r="I1944">
        <v>1.274</v>
      </c>
      <c r="J1944" s="289" t="s">
        <v>1047</v>
      </c>
      <c r="K1944" s="289" t="s">
        <v>4842</v>
      </c>
      <c r="L1944" s="289" t="s">
        <v>275</v>
      </c>
      <c r="M1944" s="289" t="s">
        <v>4535</v>
      </c>
      <c r="N1944" s="289" t="s">
        <v>1049</v>
      </c>
      <c r="O1944" s="289" t="s">
        <v>3332</v>
      </c>
      <c r="P1944" s="289">
        <f>VLOOKUP(CAT_Details[[#This Row],[Delivery Bp Customer Code]],Table6[],2,0)</f>
        <v>3402</v>
      </c>
    </row>
    <row r="1945" spans="1:16" x14ac:dyDescent="0.25">
      <c r="A1945" s="289" t="s">
        <v>3329</v>
      </c>
      <c r="B1945">
        <v>39</v>
      </c>
      <c r="C1945">
        <v>2730</v>
      </c>
      <c r="D1945">
        <v>13.6</v>
      </c>
      <c r="E1945" s="289" t="s">
        <v>4843</v>
      </c>
      <c r="F1945">
        <v>5014384561</v>
      </c>
      <c r="G1945" s="276">
        <v>45625</v>
      </c>
      <c r="H1945">
        <v>20241120599153</v>
      </c>
      <c r="I1945">
        <v>50.46</v>
      </c>
      <c r="J1945" s="289" t="s">
        <v>324</v>
      </c>
      <c r="K1945" s="289" t="s">
        <v>4844</v>
      </c>
      <c r="L1945" s="289" t="s">
        <v>275</v>
      </c>
      <c r="M1945" s="289" t="s">
        <v>4845</v>
      </c>
      <c r="N1945" s="289" t="s">
        <v>4100</v>
      </c>
      <c r="O1945" s="289" t="s">
        <v>3332</v>
      </c>
      <c r="P1945" s="289">
        <f>VLOOKUP(CAT_Details[[#This Row],[Delivery Bp Customer Code]],Table6[],2,0)</f>
        <v>3402</v>
      </c>
    </row>
    <row r="1946" spans="1:16" x14ac:dyDescent="0.25">
      <c r="A1946" s="289" t="s">
        <v>3329</v>
      </c>
      <c r="B1946">
        <v>1</v>
      </c>
      <c r="C1946">
        <v>55</v>
      </c>
      <c r="D1946">
        <v>0.2</v>
      </c>
      <c r="E1946" s="289" t="s">
        <v>4846</v>
      </c>
      <c r="F1946">
        <v>5014400723</v>
      </c>
      <c r="G1946" s="276">
        <v>45625</v>
      </c>
      <c r="H1946">
        <v>20241121600145</v>
      </c>
      <c r="I1946">
        <v>0.41799999999999998</v>
      </c>
      <c r="J1946" s="289" t="s">
        <v>350</v>
      </c>
      <c r="K1946" s="289" t="s">
        <v>4847</v>
      </c>
      <c r="L1946" s="289" t="s">
        <v>275</v>
      </c>
      <c r="M1946" s="289" t="s">
        <v>4732</v>
      </c>
      <c r="N1946" s="289" t="s">
        <v>3949</v>
      </c>
      <c r="O1946" s="289" t="s">
        <v>3332</v>
      </c>
      <c r="P1946" s="289">
        <f>VLOOKUP(CAT_Details[[#This Row],[Delivery Bp Customer Code]],Table6[],2,0)</f>
        <v>3402</v>
      </c>
    </row>
    <row r="1947" spans="1:16" x14ac:dyDescent="0.25">
      <c r="A1947" s="289" t="s">
        <v>3329</v>
      </c>
      <c r="B1947">
        <v>1</v>
      </c>
      <c r="C1947">
        <v>121</v>
      </c>
      <c r="D1947">
        <v>0.4</v>
      </c>
      <c r="E1947" s="289" t="s">
        <v>4848</v>
      </c>
      <c r="F1947">
        <v>5014400807</v>
      </c>
      <c r="G1947" s="276">
        <v>45625</v>
      </c>
      <c r="H1947" s="5">
        <v>20241121600280</v>
      </c>
      <c r="I1947">
        <v>0.48</v>
      </c>
      <c r="J1947" s="289" t="s">
        <v>280</v>
      </c>
      <c r="K1947" s="289" t="s">
        <v>4849</v>
      </c>
      <c r="L1947" s="289" t="s">
        <v>275</v>
      </c>
      <c r="M1947" s="289" t="s">
        <v>4592</v>
      </c>
      <c r="N1947" s="289" t="s">
        <v>619</v>
      </c>
      <c r="O1947" s="289" t="s">
        <v>3332</v>
      </c>
      <c r="P1947" s="289">
        <f>VLOOKUP(CAT_Details[[#This Row],[Delivery Bp Customer Code]],Table6[],2,0)</f>
        <v>3402</v>
      </c>
    </row>
    <row r="1948" spans="1:16" x14ac:dyDescent="0.25">
      <c r="A1948" s="289" t="s">
        <v>3329</v>
      </c>
      <c r="B1948">
        <v>4</v>
      </c>
      <c r="C1948">
        <v>924</v>
      </c>
      <c r="D1948">
        <v>1.6</v>
      </c>
      <c r="E1948" s="289" t="s">
        <v>4848</v>
      </c>
      <c r="F1948">
        <v>5014400808</v>
      </c>
      <c r="G1948" s="276">
        <v>45625</v>
      </c>
      <c r="H1948">
        <v>20241121600276</v>
      </c>
      <c r="I1948">
        <v>3.84</v>
      </c>
      <c r="J1948" s="289" t="s">
        <v>280</v>
      </c>
      <c r="K1948" s="289" t="s">
        <v>4850</v>
      </c>
      <c r="L1948" s="289" t="s">
        <v>275</v>
      </c>
      <c r="M1948" s="289" t="s">
        <v>4592</v>
      </c>
      <c r="N1948" s="289" t="s">
        <v>619</v>
      </c>
      <c r="O1948" s="289" t="s">
        <v>3332</v>
      </c>
      <c r="P1948" s="289">
        <f>VLOOKUP(CAT_Details[[#This Row],[Delivery Bp Customer Code]],Table6[],2,0)</f>
        <v>3402</v>
      </c>
    </row>
    <row r="1949" spans="1:16" x14ac:dyDescent="0.25">
      <c r="A1949" s="289" t="s">
        <v>3329</v>
      </c>
      <c r="B1949">
        <v>2</v>
      </c>
      <c r="C1949">
        <v>840</v>
      </c>
      <c r="D1949">
        <v>0.8</v>
      </c>
      <c r="E1949" s="289" t="s">
        <v>4851</v>
      </c>
      <c r="F1949">
        <v>5014415116</v>
      </c>
      <c r="G1949" s="276">
        <v>45625</v>
      </c>
      <c r="H1949" s="5">
        <v>20241125602091</v>
      </c>
      <c r="I1949">
        <v>1.1519999999999999</v>
      </c>
      <c r="J1949" s="289" t="s">
        <v>350</v>
      </c>
      <c r="K1949" s="289" t="s">
        <v>4852</v>
      </c>
      <c r="L1949" s="289" t="s">
        <v>275</v>
      </c>
      <c r="M1949" s="289" t="s">
        <v>4853</v>
      </c>
      <c r="N1949" s="289" t="s">
        <v>3804</v>
      </c>
      <c r="O1949" s="289" t="s">
        <v>3332</v>
      </c>
      <c r="P1949" s="289">
        <f>VLOOKUP(CAT_Details[[#This Row],[Delivery Bp Customer Code]],Table6[],2,0)</f>
        <v>3402</v>
      </c>
    </row>
    <row r="1950" spans="1:16" x14ac:dyDescent="0.25">
      <c r="A1950" s="289" t="s">
        <v>3329</v>
      </c>
      <c r="B1950">
        <v>9</v>
      </c>
      <c r="C1950">
        <v>1905</v>
      </c>
      <c r="D1950">
        <v>3.6</v>
      </c>
      <c r="E1950" s="289" t="s">
        <v>4854</v>
      </c>
      <c r="F1950">
        <v>5014415125</v>
      </c>
      <c r="G1950" s="276">
        <v>45625</v>
      </c>
      <c r="H1950">
        <v>20241122601348</v>
      </c>
      <c r="I1950">
        <v>7.008</v>
      </c>
      <c r="J1950" s="289" t="s">
        <v>287</v>
      </c>
      <c r="K1950" s="289" t="s">
        <v>4855</v>
      </c>
      <c r="L1950" s="289" t="s">
        <v>275</v>
      </c>
      <c r="M1950" s="289" t="s">
        <v>4803</v>
      </c>
      <c r="N1950" s="289" t="s">
        <v>468</v>
      </c>
      <c r="O1950" s="289" t="s">
        <v>3332</v>
      </c>
      <c r="P1950" s="289">
        <f>VLOOKUP(CAT_Details[[#This Row],[Delivery Bp Customer Code]],Table6[],2,0)</f>
        <v>3402</v>
      </c>
    </row>
    <row r="1951" spans="1:16" x14ac:dyDescent="0.25">
      <c r="A1951" s="289" t="s">
        <v>3329</v>
      </c>
      <c r="B1951">
        <v>8</v>
      </c>
      <c r="C1951">
        <v>400</v>
      </c>
      <c r="D1951">
        <v>5.7</v>
      </c>
      <c r="E1951" s="289" t="s">
        <v>4856</v>
      </c>
      <c r="F1951">
        <v>5014432281</v>
      </c>
      <c r="G1951" s="276">
        <v>45625</v>
      </c>
      <c r="H1951" s="5">
        <v>20241126603389</v>
      </c>
      <c r="I1951">
        <v>12.794</v>
      </c>
      <c r="J1951" s="289" t="s">
        <v>273</v>
      </c>
      <c r="K1951" s="289" t="s">
        <v>4857</v>
      </c>
      <c r="L1951" s="289" t="s">
        <v>275</v>
      </c>
      <c r="M1951" s="289" t="s">
        <v>4691</v>
      </c>
      <c r="N1951" s="289" t="s">
        <v>1240</v>
      </c>
      <c r="O1951" s="289" t="s">
        <v>3332</v>
      </c>
      <c r="P1951" s="289">
        <f>VLOOKUP(CAT_Details[[#This Row],[Delivery Bp Customer Code]],Table6[],2,0)</f>
        <v>3402</v>
      </c>
    </row>
    <row r="1952" spans="1:16" x14ac:dyDescent="0.25">
      <c r="A1952" s="289" t="s">
        <v>3329</v>
      </c>
      <c r="B1952">
        <v>1</v>
      </c>
      <c r="C1952">
        <v>11</v>
      </c>
      <c r="D1952">
        <v>0.08</v>
      </c>
      <c r="E1952" s="289" t="s">
        <v>4858</v>
      </c>
      <c r="F1952">
        <v>5014432313</v>
      </c>
      <c r="G1952" s="276">
        <v>45625</v>
      </c>
      <c r="H1952">
        <v>20241121599944</v>
      </c>
      <c r="I1952">
        <v>5.0999999999999997E-2</v>
      </c>
      <c r="J1952" s="289" t="s">
        <v>302</v>
      </c>
      <c r="K1952" s="289" t="s">
        <v>4859</v>
      </c>
      <c r="L1952" s="289" t="s">
        <v>275</v>
      </c>
      <c r="M1952" s="289" t="s">
        <v>4535</v>
      </c>
      <c r="N1952" s="289" t="s">
        <v>450</v>
      </c>
      <c r="O1952" s="289" t="s">
        <v>3332</v>
      </c>
      <c r="P1952" s="289">
        <f>VLOOKUP(CAT_Details[[#This Row],[Delivery Bp Customer Code]],Table6[],2,0)</f>
        <v>3402</v>
      </c>
    </row>
    <row r="1953" spans="1:16" x14ac:dyDescent="0.25">
      <c r="A1953" s="289" t="s">
        <v>3329</v>
      </c>
      <c r="B1953">
        <v>4</v>
      </c>
      <c r="C1953">
        <v>38.5</v>
      </c>
      <c r="D1953">
        <v>0.26</v>
      </c>
      <c r="E1953" s="289" t="s">
        <v>4858</v>
      </c>
      <c r="F1953">
        <v>5014432314</v>
      </c>
      <c r="G1953" s="276">
        <v>45625</v>
      </c>
      <c r="H1953">
        <v>20241120599528</v>
      </c>
      <c r="I1953">
        <v>0.221</v>
      </c>
      <c r="J1953" s="289" t="s">
        <v>302</v>
      </c>
      <c r="K1953" s="289" t="s">
        <v>4860</v>
      </c>
      <c r="L1953" s="289" t="s">
        <v>275</v>
      </c>
      <c r="M1953" s="289" t="s">
        <v>4535</v>
      </c>
      <c r="N1953" s="289" t="s">
        <v>450</v>
      </c>
      <c r="O1953" s="289" t="s">
        <v>3332</v>
      </c>
      <c r="P1953" s="289">
        <f>VLOOKUP(CAT_Details[[#This Row],[Delivery Bp Customer Code]],Table6[],2,0)</f>
        <v>3402</v>
      </c>
    </row>
    <row r="1954" spans="1:16" x14ac:dyDescent="0.25">
      <c r="A1954" s="289" t="s">
        <v>76</v>
      </c>
      <c r="B1954">
        <v>1</v>
      </c>
      <c r="C1954">
        <v>60</v>
      </c>
      <c r="D1954">
        <v>0.4</v>
      </c>
      <c r="E1954" s="289" t="s">
        <v>4861</v>
      </c>
      <c r="F1954">
        <v>5014384521</v>
      </c>
      <c r="G1954" s="276">
        <v>45625</v>
      </c>
      <c r="H1954">
        <v>20241121599893</v>
      </c>
      <c r="I1954">
        <v>0.57599999999999996</v>
      </c>
      <c r="J1954" s="289" t="s">
        <v>294</v>
      </c>
      <c r="K1954" s="289" t="s">
        <v>4862</v>
      </c>
      <c r="L1954" s="289" t="s">
        <v>275</v>
      </c>
      <c r="M1954" s="289" t="s">
        <v>4748</v>
      </c>
      <c r="N1954" s="289" t="s">
        <v>769</v>
      </c>
      <c r="O1954" s="289" t="s">
        <v>748</v>
      </c>
      <c r="P1954" s="289" t="str">
        <f>VLOOKUP(CAT_Details[[#This Row],[Delivery Bp Customer Code]],Table6[],2,0)</f>
        <v>No Loc</v>
      </c>
    </row>
    <row r="1955" spans="1:16" x14ac:dyDescent="0.25">
      <c r="A1955" s="289" t="s">
        <v>76</v>
      </c>
      <c r="B1955">
        <v>2</v>
      </c>
      <c r="C1955">
        <v>472</v>
      </c>
      <c r="D1955">
        <v>0.8</v>
      </c>
      <c r="E1955" s="289" t="s">
        <v>4863</v>
      </c>
      <c r="F1955">
        <v>5014400549</v>
      </c>
      <c r="G1955" s="276">
        <v>45625</v>
      </c>
      <c r="H1955" s="5">
        <v>20241122600983</v>
      </c>
      <c r="I1955">
        <v>0.96</v>
      </c>
      <c r="J1955" s="289" t="s">
        <v>350</v>
      </c>
      <c r="K1955" s="289" t="s">
        <v>4864</v>
      </c>
      <c r="L1955" s="289" t="s">
        <v>275</v>
      </c>
      <c r="M1955" s="289" t="s">
        <v>4732</v>
      </c>
      <c r="N1955" s="289" t="s">
        <v>948</v>
      </c>
      <c r="O1955" s="289" t="s">
        <v>748</v>
      </c>
      <c r="P1955" s="289" t="str">
        <f>VLOOKUP(CAT_Details[[#This Row],[Delivery Bp Customer Code]],Table6[],2,0)</f>
        <v>No Loc</v>
      </c>
    </row>
    <row r="1956" spans="1:16" x14ac:dyDescent="0.25">
      <c r="A1956" s="289" t="s">
        <v>76</v>
      </c>
      <c r="B1956">
        <v>1</v>
      </c>
      <c r="C1956">
        <v>74</v>
      </c>
      <c r="D1956">
        <v>0.24</v>
      </c>
      <c r="E1956" s="289" t="s">
        <v>4865</v>
      </c>
      <c r="F1956">
        <v>5014400629</v>
      </c>
      <c r="G1956" s="276">
        <v>45625</v>
      </c>
      <c r="H1956">
        <v>20241121600537</v>
      </c>
      <c r="I1956">
        <v>0.52500000000000002</v>
      </c>
      <c r="J1956" s="289" t="s">
        <v>350</v>
      </c>
      <c r="K1956" s="289" t="s">
        <v>4866</v>
      </c>
      <c r="L1956" s="289" t="s">
        <v>275</v>
      </c>
      <c r="M1956" s="289" t="s">
        <v>4732</v>
      </c>
      <c r="N1956" s="289" t="s">
        <v>4867</v>
      </c>
      <c r="O1956" s="289" t="s">
        <v>748</v>
      </c>
      <c r="P1956" s="289" t="str">
        <f>VLOOKUP(CAT_Details[[#This Row],[Delivery Bp Customer Code]],Table6[],2,0)</f>
        <v>No Loc</v>
      </c>
    </row>
    <row r="1957" spans="1:16" x14ac:dyDescent="0.25">
      <c r="A1957" s="289" t="s">
        <v>76</v>
      </c>
      <c r="B1957">
        <v>4</v>
      </c>
      <c r="C1957">
        <v>290</v>
      </c>
      <c r="D1957">
        <v>1.6</v>
      </c>
      <c r="E1957" s="289" t="s">
        <v>4868</v>
      </c>
      <c r="F1957">
        <v>5014400774</v>
      </c>
      <c r="G1957" s="276">
        <v>45625</v>
      </c>
      <c r="H1957">
        <v>20241122601191</v>
      </c>
      <c r="I1957">
        <v>3.8780000000000001</v>
      </c>
      <c r="J1957" s="289" t="s">
        <v>350</v>
      </c>
      <c r="K1957" s="289" t="s">
        <v>4869</v>
      </c>
      <c r="L1957" s="289" t="s">
        <v>275</v>
      </c>
      <c r="M1957" s="289" t="s">
        <v>4732</v>
      </c>
      <c r="N1957" s="289" t="s">
        <v>690</v>
      </c>
      <c r="O1957" s="289" t="s">
        <v>748</v>
      </c>
      <c r="P1957" s="289" t="str">
        <f>VLOOKUP(CAT_Details[[#This Row],[Delivery Bp Customer Code]],Table6[],2,0)</f>
        <v>No Loc</v>
      </c>
    </row>
    <row r="1958" spans="1:16" x14ac:dyDescent="0.25">
      <c r="A1958" s="289" t="s">
        <v>76</v>
      </c>
      <c r="B1958">
        <v>1</v>
      </c>
      <c r="C1958">
        <v>1159</v>
      </c>
      <c r="D1958">
        <v>0.4</v>
      </c>
      <c r="E1958" s="289" t="s">
        <v>4870</v>
      </c>
      <c r="F1958">
        <v>5014400901</v>
      </c>
      <c r="G1958" s="276">
        <v>45625</v>
      </c>
      <c r="H1958">
        <v>20241122601554</v>
      </c>
      <c r="I1958">
        <v>0.96</v>
      </c>
      <c r="J1958" s="289" t="s">
        <v>350</v>
      </c>
      <c r="K1958" s="289" t="s">
        <v>4871</v>
      </c>
      <c r="L1958" s="289" t="s">
        <v>275</v>
      </c>
      <c r="M1958" s="289" t="s">
        <v>4732</v>
      </c>
      <c r="N1958" s="289" t="s">
        <v>4441</v>
      </c>
      <c r="O1958" s="289" t="s">
        <v>748</v>
      </c>
      <c r="P1958" s="289" t="str">
        <f>VLOOKUP(CAT_Details[[#This Row],[Delivery Bp Customer Code]],Table6[],2,0)</f>
        <v>No Loc</v>
      </c>
    </row>
    <row r="1959" spans="1:16" x14ac:dyDescent="0.25">
      <c r="A1959" s="289" t="s">
        <v>76</v>
      </c>
      <c r="B1959">
        <v>3</v>
      </c>
      <c r="C1959">
        <v>891.4</v>
      </c>
      <c r="D1959">
        <v>1.2</v>
      </c>
      <c r="E1959" s="289" t="s">
        <v>4872</v>
      </c>
      <c r="F1959">
        <v>5014401083</v>
      </c>
      <c r="G1959" s="276">
        <v>45625</v>
      </c>
      <c r="H1959">
        <v>20241121600312</v>
      </c>
      <c r="I1959">
        <v>2.6880000000000002</v>
      </c>
      <c r="J1959" s="289" t="s">
        <v>350</v>
      </c>
      <c r="K1959" s="289" t="s">
        <v>4873</v>
      </c>
      <c r="L1959" s="289" t="s">
        <v>275</v>
      </c>
      <c r="M1959" s="289" t="s">
        <v>4732</v>
      </c>
      <c r="N1959" s="289" t="s">
        <v>602</v>
      </c>
      <c r="O1959" s="289" t="s">
        <v>748</v>
      </c>
      <c r="P1959" s="289" t="str">
        <f>VLOOKUP(CAT_Details[[#This Row],[Delivery Bp Customer Code]],Table6[],2,0)</f>
        <v>No Loc</v>
      </c>
    </row>
    <row r="1960" spans="1:16" x14ac:dyDescent="0.25">
      <c r="A1960" s="289" t="s">
        <v>76</v>
      </c>
      <c r="B1960">
        <v>1</v>
      </c>
      <c r="C1960">
        <v>5</v>
      </c>
      <c r="D1960">
        <v>0.09</v>
      </c>
      <c r="E1960" s="289" t="s">
        <v>4874</v>
      </c>
      <c r="F1960">
        <v>5014415680</v>
      </c>
      <c r="G1960" s="276">
        <v>45625</v>
      </c>
      <c r="H1960">
        <v>20241125602041</v>
      </c>
      <c r="I1960">
        <v>7.1999999999999995E-2</v>
      </c>
      <c r="J1960" s="289" t="s">
        <v>350</v>
      </c>
      <c r="K1960" s="289" t="s">
        <v>4875</v>
      </c>
      <c r="L1960" s="289" t="s">
        <v>275</v>
      </c>
      <c r="M1960" s="289" t="s">
        <v>4876</v>
      </c>
      <c r="N1960" s="289" t="s">
        <v>1279</v>
      </c>
      <c r="O1960" s="289" t="s">
        <v>748</v>
      </c>
      <c r="P1960" s="289" t="str">
        <f>VLOOKUP(CAT_Details[[#This Row],[Delivery Bp Customer Code]],Table6[],2,0)</f>
        <v>No Loc</v>
      </c>
    </row>
    <row r="1961" spans="1:16" x14ac:dyDescent="0.25">
      <c r="A1961" s="289" t="s">
        <v>285</v>
      </c>
      <c r="B1961">
        <v>18</v>
      </c>
      <c r="C1961">
        <v>251</v>
      </c>
      <c r="D1961">
        <v>0.63</v>
      </c>
      <c r="E1961" s="289" t="s">
        <v>4877</v>
      </c>
      <c r="F1961">
        <v>5014356042</v>
      </c>
      <c r="G1961" s="276">
        <v>45625</v>
      </c>
      <c r="H1961">
        <v>20241118597338</v>
      </c>
      <c r="I1961">
        <v>0.34799999999999998</v>
      </c>
      <c r="J1961" s="289" t="s">
        <v>294</v>
      </c>
      <c r="K1961" s="289" t="s">
        <v>4878</v>
      </c>
      <c r="L1961" s="289" t="s">
        <v>275</v>
      </c>
      <c r="M1961" s="289" t="s">
        <v>4579</v>
      </c>
      <c r="N1961" s="289" t="s">
        <v>1413</v>
      </c>
      <c r="O1961" s="289" t="s">
        <v>291</v>
      </c>
      <c r="P1961" s="289" t="str">
        <f>VLOOKUP(CAT_Details[[#This Row],[Delivery Bp Customer Code]],Table6[],2,0)</f>
        <v>DX01-L5</v>
      </c>
    </row>
    <row r="1962" spans="1:16" x14ac:dyDescent="0.25">
      <c r="A1962" s="289" t="s">
        <v>285</v>
      </c>
      <c r="B1962">
        <v>3</v>
      </c>
      <c r="C1962">
        <v>1008</v>
      </c>
      <c r="D1962">
        <v>1.5</v>
      </c>
      <c r="E1962" s="289" t="s">
        <v>4879</v>
      </c>
      <c r="F1962">
        <v>5014370837</v>
      </c>
      <c r="G1962" s="276">
        <v>45625</v>
      </c>
      <c r="H1962">
        <v>20241120599163</v>
      </c>
      <c r="I1962">
        <v>3.3010000000000002</v>
      </c>
      <c r="J1962" s="289" t="s">
        <v>401</v>
      </c>
      <c r="K1962" s="289" t="s">
        <v>4880</v>
      </c>
      <c r="L1962" s="289" t="s">
        <v>275</v>
      </c>
      <c r="M1962" s="289" t="s">
        <v>4840</v>
      </c>
      <c r="N1962" s="289" t="s">
        <v>673</v>
      </c>
      <c r="O1962" s="289" t="s">
        <v>291</v>
      </c>
      <c r="P1962" s="289" t="str">
        <f>VLOOKUP(CAT_Details[[#This Row],[Delivery Bp Customer Code]],Table6[],2,0)</f>
        <v>DX01-L5</v>
      </c>
    </row>
    <row r="1963" spans="1:16" x14ac:dyDescent="0.25">
      <c r="A1963" s="289" t="s">
        <v>285</v>
      </c>
      <c r="B1963">
        <v>2</v>
      </c>
      <c r="C1963">
        <v>1400</v>
      </c>
      <c r="D1963">
        <v>0.8</v>
      </c>
      <c r="E1963" s="289" t="s">
        <v>4881</v>
      </c>
      <c r="F1963">
        <v>5014384370</v>
      </c>
      <c r="G1963" s="276">
        <v>45625</v>
      </c>
      <c r="H1963">
        <v>20241121600045</v>
      </c>
      <c r="I1963">
        <v>1.1519999999999999</v>
      </c>
      <c r="J1963" s="289" t="s">
        <v>324</v>
      </c>
      <c r="K1963" s="289" t="s">
        <v>4882</v>
      </c>
      <c r="L1963" s="289" t="s">
        <v>275</v>
      </c>
      <c r="M1963" s="289" t="s">
        <v>4682</v>
      </c>
      <c r="N1963" s="289" t="s">
        <v>333</v>
      </c>
      <c r="O1963" s="289" t="s">
        <v>291</v>
      </c>
      <c r="P1963" s="289" t="str">
        <f>VLOOKUP(CAT_Details[[#This Row],[Delivery Bp Customer Code]],Table6[],2,0)</f>
        <v>DX01-L5</v>
      </c>
    </row>
    <row r="1964" spans="1:16" x14ac:dyDescent="0.25">
      <c r="A1964" s="289" t="s">
        <v>285</v>
      </c>
      <c r="B1964">
        <v>22</v>
      </c>
      <c r="C1964">
        <v>3050</v>
      </c>
      <c r="D1964">
        <v>8.4</v>
      </c>
      <c r="E1964" s="289" t="s">
        <v>4883</v>
      </c>
      <c r="F1964">
        <v>5014384633</v>
      </c>
      <c r="G1964" s="276">
        <v>45625</v>
      </c>
      <c r="H1964">
        <v>20241120599650</v>
      </c>
      <c r="I1964">
        <v>8.0640000000000001</v>
      </c>
      <c r="J1964" s="289" t="s">
        <v>324</v>
      </c>
      <c r="K1964" s="289" t="s">
        <v>4884</v>
      </c>
      <c r="L1964" s="289" t="s">
        <v>275</v>
      </c>
      <c r="M1964" s="289" t="s">
        <v>4885</v>
      </c>
      <c r="N1964" s="289" t="s">
        <v>579</v>
      </c>
      <c r="O1964" s="289" t="s">
        <v>291</v>
      </c>
      <c r="P1964" s="289" t="str">
        <f>VLOOKUP(CAT_Details[[#This Row],[Delivery Bp Customer Code]],Table6[],2,0)</f>
        <v>DX01-L5</v>
      </c>
    </row>
    <row r="1965" spans="1:16" x14ac:dyDescent="0.25">
      <c r="A1965" s="289" t="s">
        <v>285</v>
      </c>
      <c r="B1965">
        <v>3</v>
      </c>
      <c r="C1965">
        <v>558</v>
      </c>
      <c r="D1965">
        <v>1.2</v>
      </c>
      <c r="E1965" s="289" t="s">
        <v>4886</v>
      </c>
      <c r="F1965">
        <v>5014384680</v>
      </c>
      <c r="G1965" s="276">
        <v>45625</v>
      </c>
      <c r="H1965">
        <v>20241121599878</v>
      </c>
      <c r="I1965">
        <v>2.016</v>
      </c>
      <c r="J1965" s="289" t="s">
        <v>345</v>
      </c>
      <c r="K1965" s="289" t="s">
        <v>4887</v>
      </c>
      <c r="L1965" s="289" t="s">
        <v>275</v>
      </c>
      <c r="M1965" s="289" t="s">
        <v>4650</v>
      </c>
      <c r="N1965" s="289" t="s">
        <v>348</v>
      </c>
      <c r="O1965" s="289" t="s">
        <v>291</v>
      </c>
      <c r="P1965" s="289" t="str">
        <f>VLOOKUP(CAT_Details[[#This Row],[Delivery Bp Customer Code]],Table6[],2,0)</f>
        <v>DX01-L5</v>
      </c>
    </row>
    <row r="1966" spans="1:16" x14ac:dyDescent="0.25">
      <c r="A1966" s="289" t="s">
        <v>285</v>
      </c>
      <c r="B1966">
        <v>10</v>
      </c>
      <c r="C1966">
        <v>900</v>
      </c>
      <c r="D1966">
        <v>4</v>
      </c>
      <c r="E1966" s="289" t="s">
        <v>4888</v>
      </c>
      <c r="F1966">
        <v>5014400647</v>
      </c>
      <c r="G1966" s="276">
        <v>45625</v>
      </c>
      <c r="H1966">
        <v>20241122601047</v>
      </c>
      <c r="I1966">
        <v>9.6</v>
      </c>
      <c r="J1966" s="289" t="s">
        <v>350</v>
      </c>
      <c r="K1966" s="289" t="s">
        <v>4889</v>
      </c>
      <c r="L1966" s="289" t="s">
        <v>275</v>
      </c>
      <c r="M1966" s="289" t="s">
        <v>4732</v>
      </c>
      <c r="N1966" s="289" t="s">
        <v>353</v>
      </c>
      <c r="O1966" s="289" t="s">
        <v>291</v>
      </c>
      <c r="P1966" s="289" t="str">
        <f>VLOOKUP(CAT_Details[[#This Row],[Delivery Bp Customer Code]],Table6[],2,0)</f>
        <v>DX01-L5</v>
      </c>
    </row>
    <row r="1967" spans="1:16" x14ac:dyDescent="0.25">
      <c r="A1967" s="289" t="s">
        <v>285</v>
      </c>
      <c r="B1967">
        <v>12</v>
      </c>
      <c r="C1967">
        <v>984</v>
      </c>
      <c r="D1967">
        <v>4.8</v>
      </c>
      <c r="E1967" s="289" t="s">
        <v>4868</v>
      </c>
      <c r="F1967">
        <v>5014400810</v>
      </c>
      <c r="G1967" s="276">
        <v>45625</v>
      </c>
      <c r="H1967" s="5">
        <v>20241122601194</v>
      </c>
      <c r="I1967">
        <v>11.635</v>
      </c>
      <c r="J1967" s="289" t="s">
        <v>350</v>
      </c>
      <c r="K1967" s="289" t="s">
        <v>4890</v>
      </c>
      <c r="L1967" s="289" t="s">
        <v>275</v>
      </c>
      <c r="M1967" s="289" t="s">
        <v>4732</v>
      </c>
      <c r="N1967" s="289" t="s">
        <v>690</v>
      </c>
      <c r="O1967" s="289" t="s">
        <v>291</v>
      </c>
      <c r="P1967" s="289" t="str">
        <f>VLOOKUP(CAT_Details[[#This Row],[Delivery Bp Customer Code]],Table6[],2,0)</f>
        <v>DX01-L5</v>
      </c>
    </row>
    <row r="1968" spans="1:16" x14ac:dyDescent="0.25">
      <c r="A1968" s="289" t="s">
        <v>521</v>
      </c>
      <c r="B1968">
        <v>17</v>
      </c>
      <c r="C1968">
        <v>1668.4</v>
      </c>
      <c r="D1968">
        <v>6.8</v>
      </c>
      <c r="E1968" s="289" t="s">
        <v>4891</v>
      </c>
      <c r="F1968">
        <v>5014415223</v>
      </c>
      <c r="G1968" s="276">
        <v>45625</v>
      </c>
      <c r="H1968">
        <v>20241122601617</v>
      </c>
      <c r="I1968">
        <v>18.047999999999998</v>
      </c>
      <c r="J1968" s="289" t="s">
        <v>302</v>
      </c>
      <c r="K1968" s="289" t="s">
        <v>4892</v>
      </c>
      <c r="L1968" s="289" t="s">
        <v>275</v>
      </c>
      <c r="M1968" s="289" t="s">
        <v>4679</v>
      </c>
      <c r="N1968" s="289" t="s">
        <v>694</v>
      </c>
      <c r="O1968" s="289" t="s">
        <v>525</v>
      </c>
      <c r="P1968" s="289" t="str">
        <f>VLOOKUP(CAT_Details[[#This Row],[Delivery Bp Customer Code]],Table6[],2,0)</f>
        <v>No Loc</v>
      </c>
    </row>
    <row r="1969" spans="1:16" x14ac:dyDescent="0.25">
      <c r="A1969" s="289" t="s">
        <v>272</v>
      </c>
      <c r="B1969">
        <v>11</v>
      </c>
      <c r="C1969">
        <v>1305</v>
      </c>
      <c r="D1969">
        <v>4.4000000000000004</v>
      </c>
      <c r="E1969" s="289" t="s">
        <v>4893</v>
      </c>
      <c r="F1969">
        <v>5014325572</v>
      </c>
      <c r="G1969" s="276">
        <v>45625</v>
      </c>
      <c r="H1969" s="5">
        <v>20241114595177</v>
      </c>
      <c r="I1969">
        <v>10.56</v>
      </c>
      <c r="J1969" s="289" t="s">
        <v>1435</v>
      </c>
      <c r="K1969" s="289" t="s">
        <v>4894</v>
      </c>
      <c r="L1969" s="289" t="s">
        <v>275</v>
      </c>
      <c r="M1969" s="289" t="s">
        <v>4895</v>
      </c>
      <c r="N1969" s="289" t="s">
        <v>1438</v>
      </c>
      <c r="O1969" s="289" t="s">
        <v>277</v>
      </c>
      <c r="P1969" s="289" t="str">
        <f>VLOOKUP(CAT_Details[[#This Row],[Delivery Bp Customer Code]],Table6[],2,0)</f>
        <v>U2-L5</v>
      </c>
    </row>
    <row r="1970" spans="1:16" x14ac:dyDescent="0.25">
      <c r="A1970" s="289" t="s">
        <v>272</v>
      </c>
      <c r="B1970">
        <v>3</v>
      </c>
      <c r="C1970">
        <v>1659</v>
      </c>
      <c r="D1970">
        <v>1.2</v>
      </c>
      <c r="E1970" s="289" t="s">
        <v>4896</v>
      </c>
      <c r="F1970">
        <v>5014355823</v>
      </c>
      <c r="G1970" s="276">
        <v>45625</v>
      </c>
      <c r="H1970">
        <v>20241114594656</v>
      </c>
      <c r="I1970">
        <v>2.88</v>
      </c>
      <c r="J1970" s="289" t="s">
        <v>324</v>
      </c>
      <c r="K1970" s="289" t="s">
        <v>4897</v>
      </c>
      <c r="L1970" s="289" t="s">
        <v>275</v>
      </c>
      <c r="M1970" s="289" t="s">
        <v>4682</v>
      </c>
      <c r="N1970" s="289" t="s">
        <v>622</v>
      </c>
      <c r="O1970" s="289" t="s">
        <v>277</v>
      </c>
      <c r="P1970" s="289" t="str">
        <f>VLOOKUP(CAT_Details[[#This Row],[Delivery Bp Customer Code]],Table6[],2,0)</f>
        <v>U2-L5</v>
      </c>
    </row>
    <row r="1971" spans="1:16" x14ac:dyDescent="0.25">
      <c r="A1971" s="289" t="s">
        <v>272</v>
      </c>
      <c r="B1971">
        <v>2</v>
      </c>
      <c r="C1971">
        <v>284.89999999999998</v>
      </c>
      <c r="D1971">
        <v>0.4</v>
      </c>
      <c r="E1971" s="289" t="s">
        <v>4898</v>
      </c>
      <c r="F1971">
        <v>5014370686</v>
      </c>
      <c r="G1971" s="276">
        <v>45625</v>
      </c>
      <c r="H1971">
        <v>20241119597798</v>
      </c>
      <c r="I1971">
        <v>0.48</v>
      </c>
      <c r="J1971" s="289" t="s">
        <v>294</v>
      </c>
      <c r="K1971" s="289" t="s">
        <v>4899</v>
      </c>
      <c r="L1971" s="289" t="s">
        <v>275</v>
      </c>
      <c r="M1971" s="289" t="s">
        <v>4579</v>
      </c>
      <c r="N1971" s="289" t="s">
        <v>698</v>
      </c>
      <c r="O1971" s="289" t="s">
        <v>277</v>
      </c>
      <c r="P1971" s="289" t="str">
        <f>VLOOKUP(CAT_Details[[#This Row],[Delivery Bp Customer Code]],Table6[],2,0)</f>
        <v>U2-L5</v>
      </c>
    </row>
    <row r="1972" spans="1:16" x14ac:dyDescent="0.25">
      <c r="A1972" s="289" t="s">
        <v>272</v>
      </c>
      <c r="B1972">
        <v>1</v>
      </c>
      <c r="C1972">
        <v>35</v>
      </c>
      <c r="D1972">
        <v>0.2</v>
      </c>
      <c r="E1972" s="289" t="s">
        <v>4838</v>
      </c>
      <c r="F1972">
        <v>5014371113</v>
      </c>
      <c r="G1972" s="276">
        <v>45625</v>
      </c>
      <c r="H1972">
        <v>20241118597309</v>
      </c>
      <c r="I1972">
        <v>0.216</v>
      </c>
      <c r="J1972" s="289" t="s">
        <v>401</v>
      </c>
      <c r="K1972" s="289" t="s">
        <v>4900</v>
      </c>
      <c r="L1972" s="289" t="s">
        <v>275</v>
      </c>
      <c r="M1972" s="289" t="s">
        <v>4840</v>
      </c>
      <c r="N1972" s="289" t="s">
        <v>2533</v>
      </c>
      <c r="O1972" s="289" t="s">
        <v>277</v>
      </c>
      <c r="P1972" s="289" t="str">
        <f>VLOOKUP(CAT_Details[[#This Row],[Delivery Bp Customer Code]],Table6[],2,0)</f>
        <v>U2-L5</v>
      </c>
    </row>
    <row r="1973" spans="1:16" x14ac:dyDescent="0.25">
      <c r="A1973" s="289" t="s">
        <v>272</v>
      </c>
      <c r="B1973">
        <v>1</v>
      </c>
      <c r="C1973">
        <v>44</v>
      </c>
      <c r="D1973">
        <v>0.2</v>
      </c>
      <c r="E1973" s="289" t="s">
        <v>4901</v>
      </c>
      <c r="F1973">
        <v>5014384327</v>
      </c>
      <c r="G1973" s="276">
        <v>45625</v>
      </c>
      <c r="H1973">
        <v>20241120599232</v>
      </c>
      <c r="I1973">
        <v>0.59499999999999997</v>
      </c>
      <c r="J1973" s="289" t="s">
        <v>324</v>
      </c>
      <c r="K1973" s="289" t="s">
        <v>4902</v>
      </c>
      <c r="L1973" s="289" t="s">
        <v>275</v>
      </c>
      <c r="M1973" s="289" t="s">
        <v>4682</v>
      </c>
      <c r="N1973" s="289" t="s">
        <v>612</v>
      </c>
      <c r="O1973" s="289" t="s">
        <v>277</v>
      </c>
      <c r="P1973" s="289" t="str">
        <f>VLOOKUP(CAT_Details[[#This Row],[Delivery Bp Customer Code]],Table6[],2,0)</f>
        <v>U2-L5</v>
      </c>
    </row>
    <row r="1974" spans="1:16" x14ac:dyDescent="0.25">
      <c r="A1974" s="289" t="s">
        <v>272</v>
      </c>
      <c r="B1974">
        <v>1</v>
      </c>
      <c r="C1974">
        <v>36</v>
      </c>
      <c r="D1974">
        <v>0.1</v>
      </c>
      <c r="E1974" s="289" t="s">
        <v>4841</v>
      </c>
      <c r="F1974">
        <v>5014384509</v>
      </c>
      <c r="G1974" s="276">
        <v>45625</v>
      </c>
      <c r="H1974">
        <v>20241120599480</v>
      </c>
      <c r="I1974">
        <v>6.2E-2</v>
      </c>
      <c r="J1974" s="289" t="s">
        <v>1047</v>
      </c>
      <c r="K1974" s="289" t="s">
        <v>4903</v>
      </c>
      <c r="L1974" s="289" t="s">
        <v>275</v>
      </c>
      <c r="M1974" s="289" t="s">
        <v>4535</v>
      </c>
      <c r="N1974" s="289" t="s">
        <v>1049</v>
      </c>
      <c r="O1974" s="289" t="s">
        <v>277</v>
      </c>
      <c r="P1974" s="289" t="str">
        <f>VLOOKUP(CAT_Details[[#This Row],[Delivery Bp Customer Code]],Table6[],2,0)</f>
        <v>U2-L5</v>
      </c>
    </row>
    <row r="1975" spans="1:16" x14ac:dyDescent="0.25">
      <c r="A1975" s="289" t="s">
        <v>272</v>
      </c>
      <c r="B1975">
        <v>8</v>
      </c>
      <c r="C1975">
        <v>4080</v>
      </c>
      <c r="D1975">
        <v>3.2</v>
      </c>
      <c r="E1975" s="289" t="s">
        <v>4904</v>
      </c>
      <c r="F1975">
        <v>5014384547</v>
      </c>
      <c r="G1975" s="276">
        <v>45625</v>
      </c>
      <c r="H1975" s="5">
        <v>20241121600316</v>
      </c>
      <c r="I1975">
        <v>7.68</v>
      </c>
      <c r="J1975" s="289" t="s">
        <v>324</v>
      </c>
      <c r="K1975" s="289" t="s">
        <v>4905</v>
      </c>
      <c r="L1975" s="289" t="s">
        <v>275</v>
      </c>
      <c r="M1975" s="289" t="s">
        <v>4906</v>
      </c>
      <c r="N1975" s="289" t="s">
        <v>4907</v>
      </c>
      <c r="O1975" s="289" t="s">
        <v>277</v>
      </c>
      <c r="P1975" s="289" t="str">
        <f>VLOOKUP(CAT_Details[[#This Row],[Delivery Bp Customer Code]],Table6[],2,0)</f>
        <v>U2-L5</v>
      </c>
    </row>
    <row r="1976" spans="1:16" x14ac:dyDescent="0.25">
      <c r="A1976" s="289" t="s">
        <v>272</v>
      </c>
      <c r="B1976">
        <v>45</v>
      </c>
      <c r="C1976">
        <v>4047.1</v>
      </c>
      <c r="D1976">
        <v>18.3</v>
      </c>
      <c r="E1976" s="289" t="s">
        <v>4908</v>
      </c>
      <c r="F1976">
        <v>5014400976</v>
      </c>
      <c r="G1976" s="276">
        <v>45625</v>
      </c>
      <c r="H1976">
        <v>20241122601048</v>
      </c>
      <c r="I1976">
        <v>29.492999999999999</v>
      </c>
      <c r="J1976" s="289" t="s">
        <v>350</v>
      </c>
      <c r="K1976" s="289" t="s">
        <v>4909</v>
      </c>
      <c r="L1976" s="289" t="s">
        <v>275</v>
      </c>
      <c r="M1976" s="289" t="s">
        <v>4853</v>
      </c>
      <c r="N1976" s="289" t="s">
        <v>625</v>
      </c>
      <c r="O1976" s="289" t="s">
        <v>277</v>
      </c>
      <c r="P1976" s="289" t="str">
        <f>VLOOKUP(CAT_Details[[#This Row],[Delivery Bp Customer Code]],Table6[],2,0)</f>
        <v>U2-L5</v>
      </c>
    </row>
    <row r="1977" spans="1:16" x14ac:dyDescent="0.25">
      <c r="A1977" s="289" t="s">
        <v>272</v>
      </c>
      <c r="B1977">
        <v>2</v>
      </c>
      <c r="C1977">
        <v>375</v>
      </c>
      <c r="D1977">
        <v>0.8</v>
      </c>
      <c r="E1977" s="289" t="s">
        <v>4854</v>
      </c>
      <c r="F1977">
        <v>5014415156</v>
      </c>
      <c r="G1977" s="276">
        <v>45625</v>
      </c>
      <c r="H1977">
        <v>20241122601342</v>
      </c>
      <c r="I1977">
        <v>1.6319999999999999</v>
      </c>
      <c r="J1977" s="289" t="s">
        <v>287</v>
      </c>
      <c r="K1977" s="289" t="s">
        <v>4910</v>
      </c>
      <c r="L1977" s="289" t="s">
        <v>275</v>
      </c>
      <c r="M1977" s="289" t="s">
        <v>4803</v>
      </c>
      <c r="N1977" s="289" t="s">
        <v>468</v>
      </c>
      <c r="O1977" s="289" t="s">
        <v>277</v>
      </c>
      <c r="P1977" s="289" t="str">
        <f>VLOOKUP(CAT_Details[[#This Row],[Delivery Bp Customer Code]],Table6[],2,0)</f>
        <v>U2-L5</v>
      </c>
    </row>
    <row r="1978" spans="1:16" x14ac:dyDescent="0.25">
      <c r="A1978" s="289" t="s">
        <v>272</v>
      </c>
      <c r="B1978">
        <v>1</v>
      </c>
      <c r="C1978">
        <v>101</v>
      </c>
      <c r="D1978">
        <v>0.4</v>
      </c>
      <c r="E1978" s="289" t="s">
        <v>4911</v>
      </c>
      <c r="F1978">
        <v>5014448467</v>
      </c>
      <c r="G1978" s="276">
        <v>45625</v>
      </c>
      <c r="H1978">
        <v>20241128605677</v>
      </c>
      <c r="I1978">
        <v>0.96</v>
      </c>
      <c r="J1978" s="289" t="s">
        <v>350</v>
      </c>
      <c r="K1978" s="289" t="s">
        <v>4912</v>
      </c>
      <c r="L1978" s="289" t="s">
        <v>275</v>
      </c>
      <c r="M1978" s="289" t="s">
        <v>4913</v>
      </c>
      <c r="N1978" s="289" t="s">
        <v>1329</v>
      </c>
      <c r="O1978" s="289" t="s">
        <v>277</v>
      </c>
      <c r="P1978" s="289" t="str">
        <f>VLOOKUP(CAT_Details[[#This Row],[Delivery Bp Customer Code]],Table6[],2,0)</f>
        <v>U2-L5</v>
      </c>
    </row>
    <row r="1979" spans="1:16" x14ac:dyDescent="0.25">
      <c r="A1979" s="289" t="s">
        <v>278</v>
      </c>
      <c r="B1979">
        <v>2</v>
      </c>
      <c r="C1979">
        <v>828</v>
      </c>
      <c r="D1979">
        <v>0.8</v>
      </c>
      <c r="E1979" s="289" t="s">
        <v>4914</v>
      </c>
      <c r="F1979">
        <v>5014431627</v>
      </c>
      <c r="G1979" s="276">
        <v>45628</v>
      </c>
      <c r="H1979" s="5">
        <v>20241120599383</v>
      </c>
      <c r="I1979">
        <v>1.92</v>
      </c>
      <c r="J1979" s="289" t="s">
        <v>280</v>
      </c>
      <c r="K1979" s="289" t="s">
        <v>4915</v>
      </c>
      <c r="L1979" s="289" t="s">
        <v>275</v>
      </c>
      <c r="M1979" s="289" t="s">
        <v>4916</v>
      </c>
      <c r="N1979" s="289" t="s">
        <v>1399</v>
      </c>
      <c r="O1979" s="289" t="s">
        <v>498</v>
      </c>
      <c r="P1979" s="289" t="str">
        <f>VLOOKUP(CAT_Details[[#This Row],[Delivery Bp Customer Code]],Table6[],2,0)</f>
        <v>DK-BM01</v>
      </c>
    </row>
    <row r="1980" spans="1:16" x14ac:dyDescent="0.25">
      <c r="A1980" s="289" t="s">
        <v>278</v>
      </c>
      <c r="B1980">
        <v>16</v>
      </c>
      <c r="C1980">
        <v>9550</v>
      </c>
      <c r="D1980">
        <v>4.2</v>
      </c>
      <c r="E1980" s="289" t="s">
        <v>4917</v>
      </c>
      <c r="F1980">
        <v>5014432256</v>
      </c>
      <c r="G1980" s="276">
        <v>45628</v>
      </c>
      <c r="H1980" s="5">
        <v>20241125602839</v>
      </c>
      <c r="I1980">
        <v>8.9949999999999992</v>
      </c>
      <c r="J1980" s="289" t="s">
        <v>280</v>
      </c>
      <c r="K1980" s="289" t="s">
        <v>4918</v>
      </c>
      <c r="L1980" s="289" t="s">
        <v>275</v>
      </c>
      <c r="M1980" s="289" t="s">
        <v>4919</v>
      </c>
      <c r="N1980" s="289" t="s">
        <v>314</v>
      </c>
      <c r="O1980" s="289" t="s">
        <v>498</v>
      </c>
      <c r="P1980" s="289" t="str">
        <f>VLOOKUP(CAT_Details[[#This Row],[Delivery Bp Customer Code]],Table6[],2,0)</f>
        <v>DK-BM01</v>
      </c>
    </row>
    <row r="1981" spans="1:16" x14ac:dyDescent="0.25">
      <c r="A1981" s="289" t="s">
        <v>278</v>
      </c>
      <c r="B1981">
        <v>39</v>
      </c>
      <c r="C1981">
        <v>17940</v>
      </c>
      <c r="D1981">
        <v>15.6</v>
      </c>
      <c r="E1981" s="289" t="s">
        <v>4920</v>
      </c>
      <c r="F1981">
        <v>5014432296</v>
      </c>
      <c r="G1981" s="276">
        <v>45628</v>
      </c>
      <c r="H1981">
        <v>20241121600681</v>
      </c>
      <c r="I1981">
        <v>35.567999999999998</v>
      </c>
      <c r="J1981" s="289" t="s">
        <v>280</v>
      </c>
      <c r="K1981" s="289" t="s">
        <v>4921</v>
      </c>
      <c r="L1981" s="289" t="s">
        <v>275</v>
      </c>
      <c r="M1981" s="289" t="s">
        <v>4922</v>
      </c>
      <c r="N1981" s="289" t="s">
        <v>2334</v>
      </c>
      <c r="O1981" s="289" t="s">
        <v>498</v>
      </c>
      <c r="P1981" s="289" t="str">
        <f>VLOOKUP(CAT_Details[[#This Row],[Delivery Bp Customer Code]],Table6[],2,0)</f>
        <v>DK-BM01</v>
      </c>
    </row>
    <row r="1982" spans="1:16" x14ac:dyDescent="0.25">
      <c r="A1982" s="289" t="s">
        <v>278</v>
      </c>
      <c r="B1982">
        <v>1</v>
      </c>
      <c r="C1982">
        <v>486</v>
      </c>
      <c r="D1982">
        <v>0.4</v>
      </c>
      <c r="E1982" s="289" t="s">
        <v>4923</v>
      </c>
      <c r="F1982">
        <v>5014432328</v>
      </c>
      <c r="G1982" s="276">
        <v>45628</v>
      </c>
      <c r="H1982">
        <v>20241119597780</v>
      </c>
      <c r="I1982">
        <v>0.96</v>
      </c>
      <c r="J1982" s="289" t="s">
        <v>280</v>
      </c>
      <c r="K1982" s="289" t="s">
        <v>4924</v>
      </c>
      <c r="L1982" s="289" t="s">
        <v>275</v>
      </c>
      <c r="M1982" s="289" t="s">
        <v>4916</v>
      </c>
      <c r="N1982" s="289" t="s">
        <v>868</v>
      </c>
      <c r="O1982" s="289" t="s">
        <v>498</v>
      </c>
      <c r="P1982" s="289" t="str">
        <f>VLOOKUP(CAT_Details[[#This Row],[Delivery Bp Customer Code]],Table6[],2,0)</f>
        <v>DK-BM01</v>
      </c>
    </row>
    <row r="1983" spans="1:16" x14ac:dyDescent="0.25">
      <c r="A1983" s="289" t="s">
        <v>278</v>
      </c>
      <c r="B1983">
        <v>1</v>
      </c>
      <c r="C1983">
        <v>160</v>
      </c>
      <c r="D1983">
        <v>0.4</v>
      </c>
      <c r="E1983" s="289" t="s">
        <v>4925</v>
      </c>
      <c r="F1983">
        <v>5014448422</v>
      </c>
      <c r="G1983" s="276">
        <v>45628</v>
      </c>
      <c r="H1983" s="5">
        <v>20241127604487</v>
      </c>
      <c r="I1983">
        <v>0.57599999999999996</v>
      </c>
      <c r="J1983" s="289" t="s">
        <v>273</v>
      </c>
      <c r="K1983" s="289" t="s">
        <v>4926</v>
      </c>
      <c r="L1983" s="289" t="s">
        <v>275</v>
      </c>
      <c r="M1983" s="289" t="s">
        <v>4927</v>
      </c>
      <c r="N1983" s="289" t="s">
        <v>653</v>
      </c>
      <c r="O1983" s="289" t="s">
        <v>498</v>
      </c>
      <c r="P1983" s="289" t="str">
        <f>VLOOKUP(CAT_Details[[#This Row],[Delivery Bp Customer Code]],Table6[],2,0)</f>
        <v>DK-BM01</v>
      </c>
    </row>
    <row r="1984" spans="1:16" x14ac:dyDescent="0.25">
      <c r="A1984" s="289" t="s">
        <v>278</v>
      </c>
      <c r="B1984">
        <v>3</v>
      </c>
      <c r="C1984">
        <v>1275</v>
      </c>
      <c r="D1984">
        <v>1.2</v>
      </c>
      <c r="E1984" s="289" t="s">
        <v>4925</v>
      </c>
      <c r="F1984">
        <v>5014448424</v>
      </c>
      <c r="G1984" s="276">
        <v>45628</v>
      </c>
      <c r="H1984">
        <v>20241127604505</v>
      </c>
      <c r="I1984">
        <v>2.88</v>
      </c>
      <c r="J1984" s="289" t="s">
        <v>273</v>
      </c>
      <c r="K1984" s="289" t="s">
        <v>4928</v>
      </c>
      <c r="L1984" s="289" t="s">
        <v>275</v>
      </c>
      <c r="M1984" s="289" t="s">
        <v>4927</v>
      </c>
      <c r="N1984" s="289" t="s">
        <v>653</v>
      </c>
      <c r="O1984" s="289" t="s">
        <v>498</v>
      </c>
      <c r="P1984" s="289" t="str">
        <f>VLOOKUP(CAT_Details[[#This Row],[Delivery Bp Customer Code]],Table6[],2,0)</f>
        <v>DK-BM01</v>
      </c>
    </row>
    <row r="1985" spans="1:16" x14ac:dyDescent="0.25">
      <c r="A1985" s="289" t="s">
        <v>278</v>
      </c>
      <c r="B1985">
        <v>5</v>
      </c>
      <c r="C1985">
        <v>990.76</v>
      </c>
      <c r="D1985">
        <v>2</v>
      </c>
      <c r="E1985" s="289" t="s">
        <v>4929</v>
      </c>
      <c r="F1985">
        <v>5014448465</v>
      </c>
      <c r="G1985" s="276">
        <v>45628</v>
      </c>
      <c r="H1985" s="5">
        <v>20241126603769</v>
      </c>
      <c r="I1985">
        <v>4.8</v>
      </c>
      <c r="J1985" s="289" t="s">
        <v>273</v>
      </c>
      <c r="K1985" s="289" t="s">
        <v>4930</v>
      </c>
      <c r="L1985" s="289" t="s">
        <v>275</v>
      </c>
      <c r="M1985" s="289" t="s">
        <v>4931</v>
      </c>
      <c r="N1985" s="289" t="s">
        <v>493</v>
      </c>
      <c r="O1985" s="289" t="s">
        <v>498</v>
      </c>
      <c r="P1985" s="289" t="str">
        <f>VLOOKUP(CAT_Details[[#This Row],[Delivery Bp Customer Code]],Table6[],2,0)</f>
        <v>DK-BM01</v>
      </c>
    </row>
    <row r="1986" spans="1:16" x14ac:dyDescent="0.25">
      <c r="A1986" s="289" t="s">
        <v>75</v>
      </c>
      <c r="B1986">
        <v>5</v>
      </c>
      <c r="C1986">
        <v>1360</v>
      </c>
      <c r="D1986">
        <v>2</v>
      </c>
      <c r="E1986" s="289" t="s">
        <v>4932</v>
      </c>
      <c r="F1986">
        <v>5014400727</v>
      </c>
      <c r="G1986" s="276">
        <v>45628</v>
      </c>
      <c r="H1986">
        <v>20241119598354</v>
      </c>
      <c r="I1986">
        <v>3.6</v>
      </c>
      <c r="J1986" s="289" t="s">
        <v>324</v>
      </c>
      <c r="K1986" s="289" t="s">
        <v>4933</v>
      </c>
      <c r="L1986" s="289" t="s">
        <v>275</v>
      </c>
      <c r="M1986" s="289" t="s">
        <v>4934</v>
      </c>
      <c r="N1986" s="289" t="s">
        <v>2939</v>
      </c>
      <c r="O1986" s="289" t="s">
        <v>2173</v>
      </c>
      <c r="P1986" s="289" t="str">
        <f>VLOOKUP(CAT_Details[[#This Row],[Delivery Bp Customer Code]],Table6[],2,0)</f>
        <v>OYL1</v>
      </c>
    </row>
    <row r="1987" spans="1:16" x14ac:dyDescent="0.25">
      <c r="A1987" s="289" t="s">
        <v>75</v>
      </c>
      <c r="B1987">
        <v>3</v>
      </c>
      <c r="C1987">
        <v>330</v>
      </c>
      <c r="D1987">
        <v>1.2</v>
      </c>
      <c r="E1987" s="289" t="s">
        <v>4935</v>
      </c>
      <c r="F1987">
        <v>5014400754</v>
      </c>
      <c r="G1987" s="276">
        <v>45628</v>
      </c>
      <c r="H1987">
        <v>20241121600723</v>
      </c>
      <c r="I1987">
        <v>2.88</v>
      </c>
      <c r="J1987" s="289" t="s">
        <v>324</v>
      </c>
      <c r="K1987" s="289" t="s">
        <v>4936</v>
      </c>
      <c r="L1987" s="289" t="s">
        <v>275</v>
      </c>
      <c r="M1987" s="289" t="s">
        <v>4937</v>
      </c>
      <c r="N1987" s="289" t="s">
        <v>2727</v>
      </c>
      <c r="O1987" s="289" t="s">
        <v>2173</v>
      </c>
      <c r="P1987" s="289" t="str">
        <f>VLOOKUP(CAT_Details[[#This Row],[Delivery Bp Customer Code]],Table6[],2,0)</f>
        <v>OYL1</v>
      </c>
    </row>
    <row r="1988" spans="1:16" x14ac:dyDescent="0.25">
      <c r="A1988" s="289" t="s">
        <v>75</v>
      </c>
      <c r="B1988">
        <v>1</v>
      </c>
      <c r="C1988">
        <v>300</v>
      </c>
      <c r="D1988">
        <v>0.4</v>
      </c>
      <c r="E1988" s="289" t="s">
        <v>4935</v>
      </c>
      <c r="F1988">
        <v>5014400765</v>
      </c>
      <c r="G1988" s="276">
        <v>45628</v>
      </c>
      <c r="H1988">
        <v>20241121600725</v>
      </c>
      <c r="I1988">
        <v>0.96</v>
      </c>
      <c r="J1988" s="289" t="s">
        <v>324</v>
      </c>
      <c r="K1988" s="289" t="s">
        <v>4938</v>
      </c>
      <c r="L1988" s="289" t="s">
        <v>275</v>
      </c>
      <c r="M1988" s="289" t="s">
        <v>4937</v>
      </c>
      <c r="N1988" s="289" t="s">
        <v>2727</v>
      </c>
      <c r="O1988" s="289" t="s">
        <v>2173</v>
      </c>
      <c r="P1988" s="289" t="str">
        <f>VLOOKUP(CAT_Details[[#This Row],[Delivery Bp Customer Code]],Table6[],2,0)</f>
        <v>OYL1</v>
      </c>
    </row>
    <row r="1989" spans="1:16" x14ac:dyDescent="0.25">
      <c r="A1989" s="289" t="s">
        <v>75</v>
      </c>
      <c r="B1989">
        <v>4</v>
      </c>
      <c r="C1989">
        <v>2914</v>
      </c>
      <c r="D1989">
        <v>1.49</v>
      </c>
      <c r="E1989" s="289" t="s">
        <v>4939</v>
      </c>
      <c r="F1989">
        <v>5014415451</v>
      </c>
      <c r="G1989" s="276">
        <v>45628</v>
      </c>
      <c r="H1989">
        <v>20241120598859</v>
      </c>
      <c r="I1989">
        <v>1.756</v>
      </c>
      <c r="J1989" s="289" t="s">
        <v>324</v>
      </c>
      <c r="K1989" s="289" t="s">
        <v>4940</v>
      </c>
      <c r="L1989" s="289" t="s">
        <v>275</v>
      </c>
      <c r="M1989" s="289" t="s">
        <v>4934</v>
      </c>
      <c r="N1989" s="289" t="s">
        <v>2816</v>
      </c>
      <c r="O1989" s="289" t="s">
        <v>2173</v>
      </c>
      <c r="P1989" s="289" t="str">
        <f>VLOOKUP(CAT_Details[[#This Row],[Delivery Bp Customer Code]],Table6[],2,0)</f>
        <v>OYL1</v>
      </c>
    </row>
    <row r="1990" spans="1:16" x14ac:dyDescent="0.25">
      <c r="A1990" s="289" t="s">
        <v>75</v>
      </c>
      <c r="B1990">
        <v>2</v>
      </c>
      <c r="C1990">
        <v>408</v>
      </c>
      <c r="D1990">
        <v>0.4</v>
      </c>
      <c r="E1990" s="289" t="s">
        <v>4941</v>
      </c>
      <c r="F1990">
        <v>5014415571</v>
      </c>
      <c r="G1990" s="276">
        <v>45628</v>
      </c>
      <c r="H1990">
        <v>20241125602102</v>
      </c>
      <c r="I1990">
        <v>0.96</v>
      </c>
      <c r="J1990" s="289" t="s">
        <v>350</v>
      </c>
      <c r="K1990" s="289" t="s">
        <v>4942</v>
      </c>
      <c r="L1990" s="289" t="s">
        <v>275</v>
      </c>
      <c r="M1990" s="289" t="s">
        <v>4876</v>
      </c>
      <c r="N1990" s="289" t="s">
        <v>999</v>
      </c>
      <c r="O1990" s="289" t="s">
        <v>2173</v>
      </c>
      <c r="P1990" s="289" t="str">
        <f>VLOOKUP(CAT_Details[[#This Row],[Delivery Bp Customer Code]],Table6[],2,0)</f>
        <v>OYL1</v>
      </c>
    </row>
    <row r="1991" spans="1:16" x14ac:dyDescent="0.25">
      <c r="A1991" s="289" t="s">
        <v>75</v>
      </c>
      <c r="B1991">
        <v>33</v>
      </c>
      <c r="C1991">
        <v>14619</v>
      </c>
      <c r="D1991">
        <v>11</v>
      </c>
      <c r="E1991" s="289" t="s">
        <v>4943</v>
      </c>
      <c r="F1991">
        <v>5014415594</v>
      </c>
      <c r="G1991" s="276">
        <v>45628</v>
      </c>
      <c r="H1991">
        <v>20241125602057</v>
      </c>
      <c r="I1991">
        <v>21.12</v>
      </c>
      <c r="J1991" s="289" t="s">
        <v>324</v>
      </c>
      <c r="K1991" s="289" t="s">
        <v>4944</v>
      </c>
      <c r="L1991" s="289" t="s">
        <v>275</v>
      </c>
      <c r="M1991" s="289" t="s">
        <v>4934</v>
      </c>
      <c r="N1991" s="289" t="s">
        <v>2172</v>
      </c>
      <c r="O1991" s="289" t="s">
        <v>2173</v>
      </c>
      <c r="P1991" s="289" t="str">
        <f>VLOOKUP(CAT_Details[[#This Row],[Delivery Bp Customer Code]],Table6[],2,0)</f>
        <v>OYL1</v>
      </c>
    </row>
    <row r="1992" spans="1:16" x14ac:dyDescent="0.25">
      <c r="A1992" s="289" t="s">
        <v>75</v>
      </c>
      <c r="B1992">
        <v>1</v>
      </c>
      <c r="C1992">
        <v>5</v>
      </c>
      <c r="D1992">
        <v>0.06</v>
      </c>
      <c r="E1992" s="289" t="s">
        <v>4945</v>
      </c>
      <c r="F1992">
        <v>5014415743</v>
      </c>
      <c r="G1992" s="276">
        <v>45628</v>
      </c>
      <c r="H1992">
        <v>20241125602586</v>
      </c>
      <c r="I1992">
        <v>0.03</v>
      </c>
      <c r="J1992" s="289" t="s">
        <v>324</v>
      </c>
      <c r="K1992" s="289" t="s">
        <v>4946</v>
      </c>
      <c r="L1992" s="289" t="s">
        <v>275</v>
      </c>
      <c r="M1992" s="289" t="s">
        <v>4803</v>
      </c>
      <c r="N1992" s="289" t="s">
        <v>4287</v>
      </c>
      <c r="O1992" s="289" t="s">
        <v>2173</v>
      </c>
      <c r="P1992" s="289" t="str">
        <f>VLOOKUP(CAT_Details[[#This Row],[Delivery Bp Customer Code]],Table6[],2,0)</f>
        <v>OYL1</v>
      </c>
    </row>
    <row r="1993" spans="1:16" x14ac:dyDescent="0.25">
      <c r="A1993" s="289" t="s">
        <v>75</v>
      </c>
      <c r="B1993">
        <v>1</v>
      </c>
      <c r="C1993">
        <v>172</v>
      </c>
      <c r="D1993">
        <v>0.4</v>
      </c>
      <c r="E1993" s="289" t="s">
        <v>4947</v>
      </c>
      <c r="F1993">
        <v>5014447959</v>
      </c>
      <c r="G1993" s="276">
        <v>45628</v>
      </c>
      <c r="H1993">
        <v>20241127604126</v>
      </c>
      <c r="I1993">
        <v>0.72</v>
      </c>
      <c r="J1993" s="289" t="s">
        <v>273</v>
      </c>
      <c r="K1993" s="289" t="s">
        <v>4948</v>
      </c>
      <c r="L1993" s="289" t="s">
        <v>275</v>
      </c>
      <c r="M1993" s="289" t="s">
        <v>4927</v>
      </c>
      <c r="N1993" s="289" t="s">
        <v>519</v>
      </c>
      <c r="O1993" s="289" t="s">
        <v>2173</v>
      </c>
      <c r="P1993" s="289" t="str">
        <f>VLOOKUP(CAT_Details[[#This Row],[Delivery Bp Customer Code]],Table6[],2,0)</f>
        <v>OYL1</v>
      </c>
    </row>
    <row r="1994" spans="1:16" x14ac:dyDescent="0.25">
      <c r="A1994" s="289" t="s">
        <v>75</v>
      </c>
      <c r="B1994">
        <v>1</v>
      </c>
      <c r="C1994">
        <v>80.760000000000005</v>
      </c>
      <c r="D1994">
        <v>0.4</v>
      </c>
      <c r="E1994" s="289" t="s">
        <v>4929</v>
      </c>
      <c r="F1994">
        <v>5014448466</v>
      </c>
      <c r="G1994" s="276">
        <v>45628</v>
      </c>
      <c r="H1994">
        <v>20241126603787</v>
      </c>
      <c r="I1994">
        <v>0.96</v>
      </c>
      <c r="J1994" s="289" t="s">
        <v>273</v>
      </c>
      <c r="K1994" s="289" t="s">
        <v>4949</v>
      </c>
      <c r="L1994" s="289" t="s">
        <v>275</v>
      </c>
      <c r="M1994" s="289" t="s">
        <v>4931</v>
      </c>
      <c r="N1994" s="289" t="s">
        <v>493</v>
      </c>
      <c r="O1994" s="289" t="s">
        <v>2173</v>
      </c>
      <c r="P1994" s="289" t="str">
        <f>VLOOKUP(CAT_Details[[#This Row],[Delivery Bp Customer Code]],Table6[],2,0)</f>
        <v>OYL1</v>
      </c>
    </row>
    <row r="1995" spans="1:16" x14ac:dyDescent="0.25">
      <c r="A1995" s="289" t="s">
        <v>874</v>
      </c>
      <c r="B1995">
        <v>29</v>
      </c>
      <c r="C1995">
        <v>4980</v>
      </c>
      <c r="D1995">
        <v>13.87</v>
      </c>
      <c r="E1995" s="289" t="s">
        <v>4950</v>
      </c>
      <c r="F1995">
        <v>5014400572</v>
      </c>
      <c r="G1995" s="276">
        <v>45628</v>
      </c>
      <c r="H1995">
        <v>20241119598254</v>
      </c>
      <c r="I1995">
        <v>23.28</v>
      </c>
      <c r="J1995" s="289" t="s">
        <v>345</v>
      </c>
      <c r="K1995" s="289" t="s">
        <v>4951</v>
      </c>
      <c r="L1995" s="289" t="s">
        <v>275</v>
      </c>
      <c r="M1995" s="289" t="s">
        <v>4952</v>
      </c>
      <c r="N1995" s="289" t="s">
        <v>427</v>
      </c>
      <c r="O1995" s="289" t="s">
        <v>1014</v>
      </c>
      <c r="P1995" s="289" t="str">
        <f>VLOOKUP(CAT_Details[[#This Row],[Delivery Bp Customer Code]],Table6[],2,0)</f>
        <v>MZ07</v>
      </c>
    </row>
    <row r="1996" spans="1:16" x14ac:dyDescent="0.25">
      <c r="A1996" s="289" t="s">
        <v>3771</v>
      </c>
      <c r="B1996">
        <v>2</v>
      </c>
      <c r="C1996">
        <v>548</v>
      </c>
      <c r="D1996">
        <v>1.1000000000000001</v>
      </c>
      <c r="E1996" s="289" t="s">
        <v>4953</v>
      </c>
      <c r="F1996">
        <v>5014384153</v>
      </c>
      <c r="G1996" s="276">
        <v>45628</v>
      </c>
      <c r="H1996">
        <v>20241118596636</v>
      </c>
      <c r="I1996">
        <v>3.96</v>
      </c>
      <c r="J1996" s="289" t="s">
        <v>3890</v>
      </c>
      <c r="K1996" s="289" t="s">
        <v>4954</v>
      </c>
      <c r="L1996" s="289" t="s">
        <v>275</v>
      </c>
      <c r="M1996" s="289" t="s">
        <v>4955</v>
      </c>
      <c r="N1996" s="289" t="s">
        <v>3893</v>
      </c>
      <c r="O1996" s="289" t="s">
        <v>4956</v>
      </c>
      <c r="P1996" s="289">
        <f>VLOOKUP(CAT_Details[[#This Row],[Delivery Bp Customer Code]],Table6[],2,0)</f>
        <v>3417</v>
      </c>
    </row>
    <row r="1997" spans="1:16" x14ac:dyDescent="0.25">
      <c r="A1997" s="289" t="s">
        <v>3771</v>
      </c>
      <c r="B1997">
        <v>1</v>
      </c>
      <c r="C1997">
        <v>62</v>
      </c>
      <c r="D1997">
        <v>0.4</v>
      </c>
      <c r="E1997" s="289" t="s">
        <v>4957</v>
      </c>
      <c r="F1997">
        <v>5014415752</v>
      </c>
      <c r="G1997" s="276">
        <v>45628</v>
      </c>
      <c r="H1997">
        <v>20241122601674</v>
      </c>
      <c r="I1997">
        <v>0.66200000000000003</v>
      </c>
      <c r="J1997" s="289" t="s">
        <v>350</v>
      </c>
      <c r="K1997" s="289" t="s">
        <v>4958</v>
      </c>
      <c r="L1997" s="289" t="s">
        <v>275</v>
      </c>
      <c r="M1997" s="289" t="s">
        <v>4876</v>
      </c>
      <c r="N1997" s="289" t="s">
        <v>4959</v>
      </c>
      <c r="O1997" s="289" t="s">
        <v>3775</v>
      </c>
      <c r="P1997" s="289">
        <f>VLOOKUP(CAT_Details[[#This Row],[Delivery Bp Customer Code]],Table6[],2,0)</f>
        <v>3401</v>
      </c>
    </row>
    <row r="1998" spans="1:16" x14ac:dyDescent="0.25">
      <c r="A1998" s="289" t="s">
        <v>3329</v>
      </c>
      <c r="B1998">
        <v>4</v>
      </c>
      <c r="C1998">
        <v>238</v>
      </c>
      <c r="D1998">
        <v>0.57999999999999996</v>
      </c>
      <c r="E1998" s="289" t="s">
        <v>4960</v>
      </c>
      <c r="F1998">
        <v>5014384250</v>
      </c>
      <c r="G1998" s="276">
        <v>45628</v>
      </c>
      <c r="H1998" s="5">
        <v>20241120599174</v>
      </c>
      <c r="I1998">
        <v>1.2609999999999999</v>
      </c>
      <c r="J1998" s="289" t="s">
        <v>3890</v>
      </c>
      <c r="K1998" s="289" t="s">
        <v>4961</v>
      </c>
      <c r="L1998" s="289" t="s">
        <v>275</v>
      </c>
      <c r="M1998" s="289" t="s">
        <v>4955</v>
      </c>
      <c r="N1998" s="289" t="s">
        <v>3896</v>
      </c>
      <c r="O1998" s="289" t="s">
        <v>3332</v>
      </c>
      <c r="P1998" s="289">
        <f>VLOOKUP(CAT_Details[[#This Row],[Delivery Bp Customer Code]],Table6[],2,0)</f>
        <v>3402</v>
      </c>
    </row>
    <row r="1999" spans="1:16" x14ac:dyDescent="0.25">
      <c r="A1999" s="289" t="s">
        <v>3329</v>
      </c>
      <c r="B1999">
        <v>2</v>
      </c>
      <c r="C1999">
        <v>310</v>
      </c>
      <c r="D1999">
        <v>0.6</v>
      </c>
      <c r="E1999" s="289" t="s">
        <v>4962</v>
      </c>
      <c r="F1999">
        <v>5014400712</v>
      </c>
      <c r="G1999" s="276">
        <v>45628</v>
      </c>
      <c r="H1999" s="5">
        <v>20241121600652</v>
      </c>
      <c r="I1999">
        <v>0.57599999999999996</v>
      </c>
      <c r="J1999" s="289" t="s">
        <v>324</v>
      </c>
      <c r="K1999" s="289" t="s">
        <v>4963</v>
      </c>
      <c r="L1999" s="289" t="s">
        <v>275</v>
      </c>
      <c r="M1999" s="289" t="s">
        <v>4682</v>
      </c>
      <c r="N1999" s="289" t="s">
        <v>579</v>
      </c>
      <c r="O1999" s="289" t="s">
        <v>3332</v>
      </c>
      <c r="P1999" s="289">
        <f>VLOOKUP(CAT_Details[[#This Row],[Delivery Bp Customer Code]],Table6[],2,0)</f>
        <v>3402</v>
      </c>
    </row>
    <row r="2000" spans="1:16" x14ac:dyDescent="0.25">
      <c r="A2000" s="289" t="s">
        <v>3329</v>
      </c>
      <c r="B2000">
        <v>8</v>
      </c>
      <c r="C2000">
        <v>1440</v>
      </c>
      <c r="D2000">
        <v>2.66</v>
      </c>
      <c r="E2000" s="289" t="s">
        <v>4964</v>
      </c>
      <c r="F2000">
        <v>5014401034</v>
      </c>
      <c r="G2000" s="276">
        <v>45628</v>
      </c>
      <c r="H2000" s="5">
        <v>20241119597733</v>
      </c>
      <c r="I2000">
        <v>4.9649999999999999</v>
      </c>
      <c r="J2000" s="289" t="s">
        <v>287</v>
      </c>
      <c r="K2000" s="289" t="s">
        <v>4965</v>
      </c>
      <c r="L2000" s="289" t="s">
        <v>275</v>
      </c>
      <c r="M2000" s="289" t="s">
        <v>4966</v>
      </c>
      <c r="N2000" s="289" t="s">
        <v>4413</v>
      </c>
      <c r="O2000" s="289" t="s">
        <v>3332</v>
      </c>
      <c r="P2000" s="289">
        <f>VLOOKUP(CAT_Details[[#This Row],[Delivery Bp Customer Code]],Table6[],2,0)</f>
        <v>3402</v>
      </c>
    </row>
    <row r="2001" spans="1:16" x14ac:dyDescent="0.25">
      <c r="A2001" s="289" t="s">
        <v>3329</v>
      </c>
      <c r="B2001">
        <v>1</v>
      </c>
      <c r="C2001">
        <v>389</v>
      </c>
      <c r="D2001">
        <v>0.4</v>
      </c>
      <c r="E2001" s="289" t="s">
        <v>4967</v>
      </c>
      <c r="F2001">
        <v>5014415488</v>
      </c>
      <c r="G2001" s="276">
        <v>45628</v>
      </c>
      <c r="H2001">
        <v>20241122601241</v>
      </c>
      <c r="I2001">
        <v>0.96</v>
      </c>
      <c r="J2001" s="289" t="s">
        <v>350</v>
      </c>
      <c r="K2001" s="289" t="s">
        <v>4968</v>
      </c>
      <c r="L2001" s="289" t="s">
        <v>275</v>
      </c>
      <c r="M2001" s="289" t="s">
        <v>4876</v>
      </c>
      <c r="N2001" s="289" t="s">
        <v>743</v>
      </c>
      <c r="O2001" s="289" t="s">
        <v>3332</v>
      </c>
      <c r="P2001" s="289">
        <f>VLOOKUP(CAT_Details[[#This Row],[Delivery Bp Customer Code]],Table6[],2,0)</f>
        <v>3402</v>
      </c>
    </row>
    <row r="2002" spans="1:16" x14ac:dyDescent="0.25">
      <c r="A2002" s="289" t="s">
        <v>3329</v>
      </c>
      <c r="B2002">
        <v>1</v>
      </c>
      <c r="C2002">
        <v>1</v>
      </c>
      <c r="D2002">
        <v>0.02</v>
      </c>
      <c r="E2002" s="289" t="s">
        <v>4969</v>
      </c>
      <c r="F2002">
        <v>5014415597</v>
      </c>
      <c r="G2002" s="276">
        <v>45628</v>
      </c>
      <c r="H2002">
        <v>20241119597907</v>
      </c>
      <c r="I2002">
        <v>5.0000000000000001E-3</v>
      </c>
      <c r="J2002" s="289" t="s">
        <v>350</v>
      </c>
      <c r="K2002" s="289" t="s">
        <v>4970</v>
      </c>
      <c r="L2002" s="289" t="s">
        <v>275</v>
      </c>
      <c r="M2002" s="289" t="s">
        <v>4971</v>
      </c>
      <c r="N2002" s="289" t="s">
        <v>3656</v>
      </c>
      <c r="O2002" s="289" t="s">
        <v>3332</v>
      </c>
      <c r="P2002" s="289">
        <f>VLOOKUP(CAT_Details[[#This Row],[Delivery Bp Customer Code]],Table6[],2,0)</f>
        <v>3402</v>
      </c>
    </row>
    <row r="2003" spans="1:16" x14ac:dyDescent="0.25">
      <c r="A2003" s="289" t="s">
        <v>3329</v>
      </c>
      <c r="B2003">
        <v>1</v>
      </c>
      <c r="C2003">
        <v>129</v>
      </c>
      <c r="D2003">
        <v>0.4</v>
      </c>
      <c r="E2003" s="289" t="s">
        <v>4969</v>
      </c>
      <c r="F2003">
        <v>5014415611</v>
      </c>
      <c r="G2003" s="276">
        <v>45628</v>
      </c>
      <c r="H2003" s="5">
        <v>20241119598094</v>
      </c>
      <c r="I2003">
        <v>1.1140000000000001</v>
      </c>
      <c r="J2003" s="289" t="s">
        <v>350</v>
      </c>
      <c r="K2003" s="289" t="s">
        <v>4972</v>
      </c>
      <c r="L2003" s="289" t="s">
        <v>275</v>
      </c>
      <c r="M2003" s="289" t="s">
        <v>4853</v>
      </c>
      <c r="N2003" s="289" t="s">
        <v>3656</v>
      </c>
      <c r="O2003" s="289" t="s">
        <v>3332</v>
      </c>
      <c r="P2003" s="289">
        <f>VLOOKUP(CAT_Details[[#This Row],[Delivery Bp Customer Code]],Table6[],2,0)</f>
        <v>3402</v>
      </c>
    </row>
    <row r="2004" spans="1:16" x14ac:dyDescent="0.25">
      <c r="A2004" s="289" t="s">
        <v>3329</v>
      </c>
      <c r="B2004">
        <v>1</v>
      </c>
      <c r="C2004">
        <v>15</v>
      </c>
      <c r="D2004">
        <v>0.15</v>
      </c>
      <c r="E2004" s="289" t="s">
        <v>4973</v>
      </c>
      <c r="F2004">
        <v>5014415929</v>
      </c>
      <c r="G2004" s="276">
        <v>45628</v>
      </c>
      <c r="H2004" s="5">
        <v>20241125602601</v>
      </c>
      <c r="I2004">
        <v>0.17499999999999999</v>
      </c>
      <c r="J2004" s="289" t="s">
        <v>350</v>
      </c>
      <c r="K2004" s="289" t="s">
        <v>4974</v>
      </c>
      <c r="L2004" s="289" t="s">
        <v>275</v>
      </c>
      <c r="M2004" s="289" t="s">
        <v>4853</v>
      </c>
      <c r="N2004" s="289" t="s">
        <v>4975</v>
      </c>
      <c r="O2004" s="289" t="s">
        <v>3332</v>
      </c>
      <c r="P2004" s="289">
        <f>VLOOKUP(CAT_Details[[#This Row],[Delivery Bp Customer Code]],Table6[],2,0)</f>
        <v>3402</v>
      </c>
    </row>
    <row r="2005" spans="1:16" x14ac:dyDescent="0.25">
      <c r="A2005" s="289" t="s">
        <v>3329</v>
      </c>
      <c r="B2005">
        <v>1</v>
      </c>
      <c r="C2005">
        <v>12</v>
      </c>
      <c r="D2005">
        <v>0.08</v>
      </c>
      <c r="E2005" s="289" t="s">
        <v>4976</v>
      </c>
      <c r="F2005">
        <v>5014448046</v>
      </c>
      <c r="G2005" s="276">
        <v>45628</v>
      </c>
      <c r="H2005">
        <v>20241126603131</v>
      </c>
      <c r="I2005">
        <v>7.1999999999999995E-2</v>
      </c>
      <c r="J2005" s="289" t="s">
        <v>302</v>
      </c>
      <c r="K2005" s="289" t="s">
        <v>4977</v>
      </c>
      <c r="L2005" s="289" t="s">
        <v>275</v>
      </c>
      <c r="M2005" s="289" t="s">
        <v>4978</v>
      </c>
      <c r="N2005" s="289" t="s">
        <v>450</v>
      </c>
      <c r="O2005" s="289" t="s">
        <v>3332</v>
      </c>
      <c r="P2005" s="289">
        <f>VLOOKUP(CAT_Details[[#This Row],[Delivery Bp Customer Code]],Table6[],2,0)</f>
        <v>3402</v>
      </c>
    </row>
    <row r="2006" spans="1:16" x14ac:dyDescent="0.25">
      <c r="A2006" s="289" t="s">
        <v>76</v>
      </c>
      <c r="B2006">
        <v>5</v>
      </c>
      <c r="C2006">
        <v>501</v>
      </c>
      <c r="D2006">
        <v>1</v>
      </c>
      <c r="E2006" s="289" t="s">
        <v>4979</v>
      </c>
      <c r="F2006">
        <v>5014384460</v>
      </c>
      <c r="G2006" s="276">
        <v>45628</v>
      </c>
      <c r="H2006" s="5">
        <v>20241120599387</v>
      </c>
      <c r="I2006">
        <v>0.76800000000000002</v>
      </c>
      <c r="J2006" s="289" t="s">
        <v>401</v>
      </c>
      <c r="K2006" s="289" t="s">
        <v>4980</v>
      </c>
      <c r="L2006" s="289" t="s">
        <v>275</v>
      </c>
      <c r="M2006" s="289" t="s">
        <v>4981</v>
      </c>
      <c r="N2006" s="289" t="s">
        <v>1028</v>
      </c>
      <c r="O2006" s="289" t="s">
        <v>748</v>
      </c>
      <c r="P2006" s="289" t="str">
        <f>VLOOKUP(CAT_Details[[#This Row],[Delivery Bp Customer Code]],Table6[],2,0)</f>
        <v>No Loc</v>
      </c>
    </row>
    <row r="2007" spans="1:16" x14ac:dyDescent="0.25">
      <c r="A2007" s="289" t="s">
        <v>76</v>
      </c>
      <c r="B2007">
        <v>1</v>
      </c>
      <c r="C2007">
        <v>160</v>
      </c>
      <c r="D2007">
        <v>0.4</v>
      </c>
      <c r="E2007" s="289" t="s">
        <v>4982</v>
      </c>
      <c r="F2007">
        <v>5014400444</v>
      </c>
      <c r="G2007" s="276">
        <v>45628</v>
      </c>
      <c r="H2007">
        <v>20241120599417</v>
      </c>
      <c r="I2007">
        <v>0.96</v>
      </c>
      <c r="J2007" s="289" t="s">
        <v>294</v>
      </c>
      <c r="K2007" s="289" t="s">
        <v>4983</v>
      </c>
      <c r="L2007" s="289" t="s">
        <v>275</v>
      </c>
      <c r="M2007" s="289" t="s">
        <v>4535</v>
      </c>
      <c r="N2007" s="289" t="s">
        <v>3219</v>
      </c>
      <c r="O2007" s="289" t="s">
        <v>748</v>
      </c>
      <c r="P2007" s="289" t="str">
        <f>VLOOKUP(CAT_Details[[#This Row],[Delivery Bp Customer Code]],Table6[],2,0)</f>
        <v>No Loc</v>
      </c>
    </row>
    <row r="2008" spans="1:16" x14ac:dyDescent="0.25">
      <c r="A2008" s="289" t="s">
        <v>285</v>
      </c>
      <c r="B2008">
        <v>26</v>
      </c>
      <c r="C2008">
        <v>4100</v>
      </c>
      <c r="D2008">
        <v>13</v>
      </c>
      <c r="E2008" s="289" t="s">
        <v>4984</v>
      </c>
      <c r="F2008">
        <v>5014340605</v>
      </c>
      <c r="G2008" s="276">
        <v>45628</v>
      </c>
      <c r="H2008" s="5">
        <v>20241114595589</v>
      </c>
      <c r="I2008">
        <v>30.576000000000001</v>
      </c>
      <c r="J2008" s="289" t="s">
        <v>756</v>
      </c>
      <c r="K2008" s="289" t="s">
        <v>4985</v>
      </c>
      <c r="L2008" s="289" t="s">
        <v>275</v>
      </c>
      <c r="M2008" s="289" t="s">
        <v>4753</v>
      </c>
      <c r="N2008" s="289" t="s">
        <v>759</v>
      </c>
      <c r="O2008" s="289" t="s">
        <v>291</v>
      </c>
      <c r="P2008" s="289" t="str">
        <f>VLOOKUP(CAT_Details[[#This Row],[Delivery Bp Customer Code]],Table6[],2,0)</f>
        <v>DX01-L5</v>
      </c>
    </row>
    <row r="2009" spans="1:16" x14ac:dyDescent="0.25">
      <c r="A2009" s="289" t="s">
        <v>285</v>
      </c>
      <c r="B2009">
        <v>77</v>
      </c>
      <c r="C2009">
        <v>6559</v>
      </c>
      <c r="D2009">
        <v>13.6</v>
      </c>
      <c r="E2009" s="289" t="s">
        <v>4986</v>
      </c>
      <c r="F2009">
        <v>5014340655</v>
      </c>
      <c r="G2009" s="276">
        <v>45628</v>
      </c>
      <c r="H2009">
        <v>20241114595590</v>
      </c>
      <c r="I2009">
        <v>43.075000000000003</v>
      </c>
      <c r="J2009" s="289" t="s">
        <v>756</v>
      </c>
      <c r="K2009" s="289" t="s">
        <v>4987</v>
      </c>
      <c r="L2009" s="289" t="s">
        <v>275</v>
      </c>
      <c r="M2009" s="289" t="s">
        <v>4753</v>
      </c>
      <c r="N2009" s="289" t="s">
        <v>759</v>
      </c>
      <c r="O2009" s="289" t="s">
        <v>291</v>
      </c>
      <c r="P2009" s="289" t="str">
        <f>VLOOKUP(CAT_Details[[#This Row],[Delivery Bp Customer Code]],Table6[],2,0)</f>
        <v>DX01-L5</v>
      </c>
    </row>
    <row r="2010" spans="1:16" x14ac:dyDescent="0.25">
      <c r="A2010" s="289" t="s">
        <v>285</v>
      </c>
      <c r="B2010">
        <v>2</v>
      </c>
      <c r="C2010">
        <v>433</v>
      </c>
      <c r="D2010">
        <v>0.6</v>
      </c>
      <c r="E2010" s="289" t="s">
        <v>4988</v>
      </c>
      <c r="F2010">
        <v>5014370637</v>
      </c>
      <c r="G2010" s="276">
        <v>45628</v>
      </c>
      <c r="H2010">
        <v>20241119597922</v>
      </c>
      <c r="I2010">
        <v>0.67200000000000004</v>
      </c>
      <c r="J2010" s="289" t="s">
        <v>764</v>
      </c>
      <c r="K2010" s="289" t="s">
        <v>4989</v>
      </c>
      <c r="L2010" s="289" t="s">
        <v>275</v>
      </c>
      <c r="M2010" s="289" t="s">
        <v>4955</v>
      </c>
      <c r="N2010" s="289" t="s">
        <v>766</v>
      </c>
      <c r="O2010" s="289" t="s">
        <v>291</v>
      </c>
      <c r="P2010" s="289" t="str">
        <f>VLOOKUP(CAT_Details[[#This Row],[Delivery Bp Customer Code]],Table6[],2,0)</f>
        <v>DX01-L5</v>
      </c>
    </row>
    <row r="2011" spans="1:16" x14ac:dyDescent="0.25">
      <c r="A2011" s="289" t="s">
        <v>285</v>
      </c>
      <c r="B2011">
        <v>13</v>
      </c>
      <c r="C2011">
        <v>1040</v>
      </c>
      <c r="D2011">
        <v>5.2</v>
      </c>
      <c r="E2011" s="289" t="s">
        <v>4990</v>
      </c>
      <c r="F2011">
        <v>5014384301</v>
      </c>
      <c r="G2011" s="276">
        <v>45628</v>
      </c>
      <c r="H2011" s="5">
        <v>20241120598977</v>
      </c>
      <c r="I2011">
        <v>12.48</v>
      </c>
      <c r="J2011" s="289" t="s">
        <v>294</v>
      </c>
      <c r="K2011" s="289" t="s">
        <v>4991</v>
      </c>
      <c r="L2011" s="289" t="s">
        <v>275</v>
      </c>
      <c r="M2011" s="289" t="s">
        <v>4992</v>
      </c>
      <c r="N2011" s="289" t="s">
        <v>1181</v>
      </c>
      <c r="O2011" s="289" t="s">
        <v>291</v>
      </c>
      <c r="P2011" s="289" t="str">
        <f>VLOOKUP(CAT_Details[[#This Row],[Delivery Bp Customer Code]],Table6[],2,0)</f>
        <v>DX01-L5</v>
      </c>
    </row>
    <row r="2012" spans="1:16" x14ac:dyDescent="0.25">
      <c r="A2012" s="289" t="s">
        <v>285</v>
      </c>
      <c r="B2012">
        <v>8</v>
      </c>
      <c r="C2012">
        <v>3609</v>
      </c>
      <c r="D2012">
        <v>3.2</v>
      </c>
      <c r="E2012" s="289" t="s">
        <v>4993</v>
      </c>
      <c r="F2012">
        <v>5014389302</v>
      </c>
      <c r="G2012" s="276">
        <v>45628</v>
      </c>
      <c r="H2012" s="5">
        <v>20241121599987</v>
      </c>
      <c r="I2012">
        <v>7.68</v>
      </c>
      <c r="J2012" s="289" t="s">
        <v>401</v>
      </c>
      <c r="K2012" s="289" t="s">
        <v>4994</v>
      </c>
      <c r="L2012" s="289" t="s">
        <v>275</v>
      </c>
      <c r="M2012" s="289" t="s">
        <v>4981</v>
      </c>
      <c r="N2012" s="289" t="s">
        <v>404</v>
      </c>
      <c r="O2012" s="289" t="s">
        <v>291</v>
      </c>
      <c r="P2012" s="289" t="str">
        <f>VLOOKUP(CAT_Details[[#This Row],[Delivery Bp Customer Code]],Table6[],2,0)</f>
        <v>DX01-L5</v>
      </c>
    </row>
    <row r="2013" spans="1:16" x14ac:dyDescent="0.25">
      <c r="A2013" s="289" t="s">
        <v>285</v>
      </c>
      <c r="B2013">
        <v>13</v>
      </c>
      <c r="C2013">
        <v>3920</v>
      </c>
      <c r="D2013">
        <v>3</v>
      </c>
      <c r="E2013" s="289" t="s">
        <v>4995</v>
      </c>
      <c r="F2013">
        <v>5014400531</v>
      </c>
      <c r="G2013" s="276">
        <v>45628</v>
      </c>
      <c r="H2013">
        <v>20241115596266</v>
      </c>
      <c r="I2013">
        <v>5.0279999999999996</v>
      </c>
      <c r="J2013" s="289" t="s">
        <v>294</v>
      </c>
      <c r="K2013" s="289" t="s">
        <v>4996</v>
      </c>
      <c r="L2013" s="289" t="s">
        <v>275</v>
      </c>
      <c r="M2013" s="289" t="s">
        <v>4997</v>
      </c>
      <c r="N2013" s="289" t="s">
        <v>394</v>
      </c>
      <c r="O2013" s="289" t="s">
        <v>291</v>
      </c>
      <c r="P2013" s="289" t="str">
        <f>VLOOKUP(CAT_Details[[#This Row],[Delivery Bp Customer Code]],Table6[],2,0)</f>
        <v>DX01-L5</v>
      </c>
    </row>
    <row r="2014" spans="1:16" x14ac:dyDescent="0.25">
      <c r="A2014" s="289" t="s">
        <v>285</v>
      </c>
      <c r="B2014">
        <v>1</v>
      </c>
      <c r="C2014">
        <v>1100</v>
      </c>
      <c r="D2014">
        <v>0.4</v>
      </c>
      <c r="E2014" s="289" t="s">
        <v>4998</v>
      </c>
      <c r="F2014">
        <v>5014400640</v>
      </c>
      <c r="G2014" s="276">
        <v>45628</v>
      </c>
      <c r="H2014">
        <v>20241122601199</v>
      </c>
      <c r="I2014">
        <v>0.57599999999999996</v>
      </c>
      <c r="J2014" s="289" t="s">
        <v>324</v>
      </c>
      <c r="K2014" s="289" t="s">
        <v>4999</v>
      </c>
      <c r="L2014" s="289" t="s">
        <v>275</v>
      </c>
      <c r="M2014" s="289" t="s">
        <v>4745</v>
      </c>
      <c r="N2014" s="289" t="s">
        <v>333</v>
      </c>
      <c r="O2014" s="289" t="s">
        <v>291</v>
      </c>
      <c r="P2014" s="289" t="str">
        <f>VLOOKUP(CAT_Details[[#This Row],[Delivery Bp Customer Code]],Table6[],2,0)</f>
        <v>DX01-L5</v>
      </c>
    </row>
    <row r="2015" spans="1:16" x14ac:dyDescent="0.25">
      <c r="A2015" s="289" t="s">
        <v>285</v>
      </c>
      <c r="B2015">
        <v>10</v>
      </c>
      <c r="C2015">
        <v>1861.5</v>
      </c>
      <c r="D2015">
        <v>3</v>
      </c>
      <c r="E2015" s="289" t="s">
        <v>5000</v>
      </c>
      <c r="F2015">
        <v>5014415556</v>
      </c>
      <c r="G2015" s="276">
        <v>45628</v>
      </c>
      <c r="H2015" s="5">
        <v>20241125602154</v>
      </c>
      <c r="I2015">
        <v>6.6040000000000001</v>
      </c>
      <c r="J2015" s="289" t="s">
        <v>350</v>
      </c>
      <c r="K2015" s="289" t="s">
        <v>5001</v>
      </c>
      <c r="L2015" s="289" t="s">
        <v>275</v>
      </c>
      <c r="M2015" s="289" t="s">
        <v>4876</v>
      </c>
      <c r="N2015" s="289" t="s">
        <v>602</v>
      </c>
      <c r="O2015" s="289" t="s">
        <v>291</v>
      </c>
      <c r="P2015" s="289" t="str">
        <f>VLOOKUP(CAT_Details[[#This Row],[Delivery Bp Customer Code]],Table6[],2,0)</f>
        <v>DX01-L5</v>
      </c>
    </row>
    <row r="2016" spans="1:16" x14ac:dyDescent="0.25">
      <c r="A2016" s="289" t="s">
        <v>285</v>
      </c>
      <c r="B2016">
        <v>9</v>
      </c>
      <c r="C2016">
        <v>810</v>
      </c>
      <c r="D2016">
        <v>3.6</v>
      </c>
      <c r="E2016" s="289" t="s">
        <v>5002</v>
      </c>
      <c r="F2016">
        <v>5014415614</v>
      </c>
      <c r="G2016" s="276">
        <v>45628</v>
      </c>
      <c r="H2016">
        <v>20241125602161</v>
      </c>
      <c r="I2016">
        <v>8.64</v>
      </c>
      <c r="J2016" s="289" t="s">
        <v>350</v>
      </c>
      <c r="K2016" s="289" t="s">
        <v>5003</v>
      </c>
      <c r="L2016" s="289" t="s">
        <v>275</v>
      </c>
      <c r="M2016" s="289" t="s">
        <v>4876</v>
      </c>
      <c r="N2016" s="289" t="s">
        <v>353</v>
      </c>
      <c r="O2016" s="289" t="s">
        <v>291</v>
      </c>
      <c r="P2016" s="289" t="str">
        <f>VLOOKUP(CAT_Details[[#This Row],[Delivery Bp Customer Code]],Table6[],2,0)</f>
        <v>DX01-L5</v>
      </c>
    </row>
    <row r="2017" spans="1:16" x14ac:dyDescent="0.25">
      <c r="A2017" s="289" t="s">
        <v>285</v>
      </c>
      <c r="B2017">
        <v>5</v>
      </c>
      <c r="C2017">
        <v>289.89999999999998</v>
      </c>
      <c r="D2017">
        <v>0.7</v>
      </c>
      <c r="E2017" s="289" t="s">
        <v>5004</v>
      </c>
      <c r="F2017">
        <v>5014415700</v>
      </c>
      <c r="G2017" s="276">
        <v>45628</v>
      </c>
      <c r="H2017">
        <v>20241125602127</v>
      </c>
      <c r="I2017">
        <v>0.67500000000000004</v>
      </c>
      <c r="J2017" s="289" t="s">
        <v>350</v>
      </c>
      <c r="K2017" s="289" t="s">
        <v>5005</v>
      </c>
      <c r="L2017" s="289" t="s">
        <v>275</v>
      </c>
      <c r="M2017" s="289" t="s">
        <v>4876</v>
      </c>
      <c r="N2017" s="289" t="s">
        <v>602</v>
      </c>
      <c r="O2017" s="289" t="s">
        <v>291</v>
      </c>
      <c r="P2017" s="289" t="str">
        <f>VLOOKUP(CAT_Details[[#This Row],[Delivery Bp Customer Code]],Table6[],2,0)</f>
        <v>DX01-L5</v>
      </c>
    </row>
    <row r="2018" spans="1:16" x14ac:dyDescent="0.25">
      <c r="A2018" s="289" t="s">
        <v>521</v>
      </c>
      <c r="B2018">
        <v>1</v>
      </c>
      <c r="C2018">
        <v>140</v>
      </c>
      <c r="D2018">
        <v>0.4</v>
      </c>
      <c r="E2018" s="289" t="s">
        <v>4982</v>
      </c>
      <c r="F2018">
        <v>5014400420</v>
      </c>
      <c r="G2018" s="276">
        <v>45628</v>
      </c>
      <c r="H2018" s="5">
        <v>20241120599429</v>
      </c>
      <c r="I2018">
        <v>0.96</v>
      </c>
      <c r="J2018" s="289" t="s">
        <v>294</v>
      </c>
      <c r="K2018" s="289" t="s">
        <v>5006</v>
      </c>
      <c r="L2018" s="289" t="s">
        <v>275</v>
      </c>
      <c r="M2018" s="289" t="s">
        <v>5007</v>
      </c>
      <c r="N2018" s="289" t="s">
        <v>3219</v>
      </c>
      <c r="O2018" s="289" t="s">
        <v>525</v>
      </c>
      <c r="P2018" s="289" t="str">
        <f>VLOOKUP(CAT_Details[[#This Row],[Delivery Bp Customer Code]],Table6[],2,0)</f>
        <v>No Loc</v>
      </c>
    </row>
    <row r="2019" spans="1:16" x14ac:dyDescent="0.25">
      <c r="A2019" s="289" t="s">
        <v>272</v>
      </c>
      <c r="B2019">
        <v>1</v>
      </c>
      <c r="C2019">
        <v>50</v>
      </c>
      <c r="D2019">
        <v>0.4</v>
      </c>
      <c r="E2019" s="289" t="s">
        <v>5008</v>
      </c>
      <c r="F2019">
        <v>5014384488</v>
      </c>
      <c r="G2019" s="276">
        <v>45628</v>
      </c>
      <c r="H2019">
        <v>20241120599393</v>
      </c>
      <c r="I2019">
        <v>0.33600000000000002</v>
      </c>
      <c r="J2019" s="289" t="s">
        <v>383</v>
      </c>
      <c r="K2019" s="289" t="s">
        <v>5009</v>
      </c>
      <c r="L2019" s="289" t="s">
        <v>275</v>
      </c>
      <c r="M2019" s="289" t="s">
        <v>5010</v>
      </c>
      <c r="N2019" s="289" t="s">
        <v>3285</v>
      </c>
      <c r="O2019" s="289" t="s">
        <v>277</v>
      </c>
      <c r="P2019" s="289" t="str">
        <f>VLOOKUP(CAT_Details[[#This Row],[Delivery Bp Customer Code]],Table6[],2,0)</f>
        <v>U2-L5</v>
      </c>
    </row>
    <row r="2020" spans="1:16" x14ac:dyDescent="0.25">
      <c r="A2020" s="289" t="s">
        <v>272</v>
      </c>
      <c r="B2020">
        <v>2</v>
      </c>
      <c r="C2020">
        <v>784</v>
      </c>
      <c r="D2020">
        <v>0.8</v>
      </c>
      <c r="E2020" s="289" t="s">
        <v>5011</v>
      </c>
      <c r="F2020">
        <v>5014384553</v>
      </c>
      <c r="G2020" s="276">
        <v>45628</v>
      </c>
      <c r="H2020">
        <v>20241119598338</v>
      </c>
      <c r="I2020">
        <v>0.96</v>
      </c>
      <c r="J2020" s="289" t="s">
        <v>324</v>
      </c>
      <c r="K2020" s="289" t="s">
        <v>5012</v>
      </c>
      <c r="L2020" s="289" t="s">
        <v>275</v>
      </c>
      <c r="M2020" s="289" t="s">
        <v>4745</v>
      </c>
      <c r="N2020" s="289" t="s">
        <v>399</v>
      </c>
      <c r="O2020" s="289" t="s">
        <v>277</v>
      </c>
      <c r="P2020" s="289" t="str">
        <f>VLOOKUP(CAT_Details[[#This Row],[Delivery Bp Customer Code]],Table6[],2,0)</f>
        <v>U2-L5</v>
      </c>
    </row>
    <row r="2021" spans="1:16" x14ac:dyDescent="0.25">
      <c r="A2021" s="289" t="s">
        <v>272</v>
      </c>
      <c r="B2021">
        <v>64</v>
      </c>
      <c r="C2021">
        <v>2136</v>
      </c>
      <c r="D2021">
        <v>13.6</v>
      </c>
      <c r="E2021" s="289" t="s">
        <v>5013</v>
      </c>
      <c r="F2021">
        <v>5014400566</v>
      </c>
      <c r="G2021" s="276">
        <v>45628</v>
      </c>
      <c r="H2021" s="5">
        <v>20241112592787</v>
      </c>
      <c r="I2021">
        <v>35.58</v>
      </c>
      <c r="J2021" s="289" t="s">
        <v>280</v>
      </c>
      <c r="K2021" s="289" t="s">
        <v>5014</v>
      </c>
      <c r="L2021" s="289" t="s">
        <v>275</v>
      </c>
      <c r="M2021" s="289" t="s">
        <v>5015</v>
      </c>
      <c r="N2021" s="289" t="s">
        <v>1226</v>
      </c>
      <c r="O2021" s="289" t="s">
        <v>277</v>
      </c>
      <c r="P2021" s="289" t="str">
        <f>VLOOKUP(CAT_Details[[#This Row],[Delivery Bp Customer Code]],Table6[],2,0)</f>
        <v>U2-L5</v>
      </c>
    </row>
    <row r="2022" spans="1:16" x14ac:dyDescent="0.25">
      <c r="A2022" s="289" t="s">
        <v>272</v>
      </c>
      <c r="B2022">
        <v>3</v>
      </c>
      <c r="C2022">
        <v>2307</v>
      </c>
      <c r="D2022">
        <v>1.2</v>
      </c>
      <c r="E2022" s="289" t="s">
        <v>5016</v>
      </c>
      <c r="F2022">
        <v>5014400737</v>
      </c>
      <c r="G2022" s="276">
        <v>45628</v>
      </c>
      <c r="H2022">
        <v>20241119598105</v>
      </c>
      <c r="I2022">
        <v>1.728</v>
      </c>
      <c r="J2022" s="289" t="s">
        <v>324</v>
      </c>
      <c r="K2022" s="289" t="s">
        <v>5017</v>
      </c>
      <c r="L2022" s="289" t="s">
        <v>275</v>
      </c>
      <c r="M2022" s="289" t="s">
        <v>4934</v>
      </c>
      <c r="N2022" s="289" t="s">
        <v>701</v>
      </c>
      <c r="O2022" s="289" t="s">
        <v>277</v>
      </c>
      <c r="P2022" s="289" t="str">
        <f>VLOOKUP(CAT_Details[[#This Row],[Delivery Bp Customer Code]],Table6[],2,0)</f>
        <v>U2-L5</v>
      </c>
    </row>
    <row r="2023" spans="1:16" x14ac:dyDescent="0.25">
      <c r="A2023" s="289" t="s">
        <v>272</v>
      </c>
      <c r="B2023">
        <v>1</v>
      </c>
      <c r="C2023">
        <v>1000</v>
      </c>
      <c r="D2023">
        <v>0.4</v>
      </c>
      <c r="E2023" s="289" t="s">
        <v>5018</v>
      </c>
      <c r="F2023">
        <v>5014415174</v>
      </c>
      <c r="G2023" s="276">
        <v>45628</v>
      </c>
      <c r="H2023">
        <v>20241121600258</v>
      </c>
      <c r="I2023">
        <v>0.81599999999999995</v>
      </c>
      <c r="J2023" s="289" t="s">
        <v>350</v>
      </c>
      <c r="K2023" s="289" t="s">
        <v>5019</v>
      </c>
      <c r="L2023" s="289" t="s">
        <v>275</v>
      </c>
      <c r="M2023" s="289" t="s">
        <v>4853</v>
      </c>
      <c r="N2023" s="289" t="s">
        <v>982</v>
      </c>
      <c r="O2023" s="289" t="s">
        <v>277</v>
      </c>
      <c r="P2023" s="289" t="str">
        <f>VLOOKUP(CAT_Details[[#This Row],[Delivery Bp Customer Code]],Table6[],2,0)</f>
        <v>U2-L5</v>
      </c>
    </row>
    <row r="2024" spans="1:16" x14ac:dyDescent="0.25">
      <c r="A2024" s="289" t="s">
        <v>272</v>
      </c>
      <c r="B2024">
        <v>1</v>
      </c>
      <c r="C2024">
        <v>27</v>
      </c>
      <c r="D2024">
        <v>0.2</v>
      </c>
      <c r="E2024" s="289" t="s">
        <v>5020</v>
      </c>
      <c r="F2024">
        <v>5014415444</v>
      </c>
      <c r="G2024" s="276">
        <v>45628</v>
      </c>
      <c r="H2024">
        <v>20241125602597</v>
      </c>
      <c r="I2024">
        <v>0.14399999999999999</v>
      </c>
      <c r="J2024" s="289" t="s">
        <v>280</v>
      </c>
      <c r="K2024" s="289" t="s">
        <v>5021</v>
      </c>
      <c r="L2024" s="289" t="s">
        <v>275</v>
      </c>
      <c r="M2024" s="289" t="s">
        <v>4919</v>
      </c>
      <c r="N2024" s="289" t="s">
        <v>619</v>
      </c>
      <c r="O2024" s="289" t="s">
        <v>277</v>
      </c>
      <c r="P2024" s="289" t="str">
        <f>VLOOKUP(CAT_Details[[#This Row],[Delivery Bp Customer Code]],Table6[],2,0)</f>
        <v>U2-L5</v>
      </c>
    </row>
    <row r="2025" spans="1:16" x14ac:dyDescent="0.25">
      <c r="A2025" s="289" t="s">
        <v>272</v>
      </c>
      <c r="B2025">
        <v>30</v>
      </c>
      <c r="C2025">
        <v>3819</v>
      </c>
      <c r="D2025">
        <v>12</v>
      </c>
      <c r="E2025" s="289" t="s">
        <v>5022</v>
      </c>
      <c r="F2025">
        <v>5014415919</v>
      </c>
      <c r="G2025" s="276">
        <v>45628</v>
      </c>
      <c r="H2025">
        <v>20241125602038</v>
      </c>
      <c r="I2025">
        <v>27.36</v>
      </c>
      <c r="J2025" s="289" t="s">
        <v>350</v>
      </c>
      <c r="K2025" s="289" t="s">
        <v>5023</v>
      </c>
      <c r="L2025" s="289" t="s">
        <v>275</v>
      </c>
      <c r="M2025" s="289" t="s">
        <v>4853</v>
      </c>
      <c r="N2025" s="289" t="s">
        <v>472</v>
      </c>
      <c r="O2025" s="289" t="s">
        <v>277</v>
      </c>
      <c r="P2025" s="289" t="str">
        <f>VLOOKUP(CAT_Details[[#This Row],[Delivery Bp Customer Code]],Table6[],2,0)</f>
        <v>U2-L5</v>
      </c>
    </row>
    <row r="2026" spans="1:16" x14ac:dyDescent="0.25">
      <c r="A2026" s="289" t="s">
        <v>272</v>
      </c>
      <c r="B2026">
        <v>2</v>
      </c>
      <c r="C2026">
        <v>26</v>
      </c>
      <c r="D2026">
        <v>0.16</v>
      </c>
      <c r="E2026" s="289" t="s">
        <v>4976</v>
      </c>
      <c r="F2026">
        <v>5014448051</v>
      </c>
      <c r="G2026" s="276">
        <v>45628</v>
      </c>
      <c r="H2026">
        <v>20241122601171</v>
      </c>
      <c r="I2026">
        <v>0.123</v>
      </c>
      <c r="J2026" s="289" t="s">
        <v>302</v>
      </c>
      <c r="K2026" s="289" t="s">
        <v>5024</v>
      </c>
      <c r="L2026" s="289" t="s">
        <v>275</v>
      </c>
      <c r="M2026" s="289" t="s">
        <v>4978</v>
      </c>
      <c r="N2026" s="289" t="s">
        <v>450</v>
      </c>
      <c r="O2026" s="289" t="s">
        <v>277</v>
      </c>
      <c r="P2026" s="289" t="str">
        <f>VLOOKUP(CAT_Details[[#This Row],[Delivery Bp Customer Code]],Table6[],2,0)</f>
        <v>U2-L5</v>
      </c>
    </row>
    <row r="2027" spans="1:16" x14ac:dyDescent="0.25">
      <c r="A2027" s="289" t="s">
        <v>278</v>
      </c>
      <c r="B2027">
        <v>8</v>
      </c>
      <c r="C2027">
        <v>3610</v>
      </c>
      <c r="D2027">
        <v>3.2</v>
      </c>
      <c r="E2027" s="289" t="s">
        <v>5025</v>
      </c>
      <c r="F2027">
        <v>5014384428</v>
      </c>
      <c r="G2027" s="276">
        <v>45629</v>
      </c>
      <c r="H2027">
        <v>20241121600279</v>
      </c>
      <c r="I2027">
        <v>4.2240000000000002</v>
      </c>
      <c r="J2027" s="289" t="s">
        <v>317</v>
      </c>
      <c r="K2027" s="289" t="s">
        <v>5026</v>
      </c>
      <c r="L2027" s="289" t="s">
        <v>275</v>
      </c>
      <c r="M2027" s="289" t="s">
        <v>4955</v>
      </c>
      <c r="N2027" s="289" t="s">
        <v>320</v>
      </c>
      <c r="O2027" s="289" t="s">
        <v>498</v>
      </c>
      <c r="P2027" s="289" t="str">
        <f>VLOOKUP(CAT_Details[[#This Row],[Delivery Bp Customer Code]],Table6[],2,0)</f>
        <v>DK-BM01</v>
      </c>
    </row>
    <row r="2028" spans="1:16" x14ac:dyDescent="0.25">
      <c r="A2028" s="289" t="s">
        <v>278</v>
      </c>
      <c r="B2028">
        <v>22</v>
      </c>
      <c r="C2028">
        <v>11946</v>
      </c>
      <c r="D2028">
        <v>8.8000000000000007</v>
      </c>
      <c r="E2028" s="289" t="s">
        <v>5027</v>
      </c>
      <c r="F2028">
        <v>5014400601</v>
      </c>
      <c r="G2028" s="276">
        <v>45629</v>
      </c>
      <c r="H2028">
        <v>20241120599206</v>
      </c>
      <c r="I2028">
        <v>20.064</v>
      </c>
      <c r="J2028" s="289" t="s">
        <v>401</v>
      </c>
      <c r="K2028" s="289" t="s">
        <v>5028</v>
      </c>
      <c r="L2028" s="289" t="s">
        <v>275</v>
      </c>
      <c r="M2028" s="289" t="s">
        <v>5029</v>
      </c>
      <c r="N2028" s="289" t="s">
        <v>1378</v>
      </c>
      <c r="O2028" s="289" t="s">
        <v>498</v>
      </c>
      <c r="P2028" s="289" t="str">
        <f>VLOOKUP(CAT_Details[[#This Row],[Delivery Bp Customer Code]],Table6[],2,0)</f>
        <v>DK-BM01</v>
      </c>
    </row>
    <row r="2029" spans="1:16" x14ac:dyDescent="0.25">
      <c r="A2029" s="289" t="s">
        <v>278</v>
      </c>
      <c r="B2029">
        <v>14</v>
      </c>
      <c r="C2029">
        <v>5322</v>
      </c>
      <c r="D2029">
        <v>5.6</v>
      </c>
      <c r="E2029" s="289" t="s">
        <v>5030</v>
      </c>
      <c r="F2029">
        <v>5014400915</v>
      </c>
      <c r="G2029" s="276">
        <v>45629</v>
      </c>
      <c r="H2029">
        <v>20241121600465</v>
      </c>
      <c r="I2029">
        <v>10.944000000000001</v>
      </c>
      <c r="J2029" s="289" t="s">
        <v>294</v>
      </c>
      <c r="K2029" s="289" t="s">
        <v>5031</v>
      </c>
      <c r="L2029" s="289" t="s">
        <v>275</v>
      </c>
      <c r="M2029" s="289" t="s">
        <v>4997</v>
      </c>
      <c r="N2029" s="289" t="s">
        <v>2328</v>
      </c>
      <c r="O2029" s="289" t="s">
        <v>498</v>
      </c>
      <c r="P2029" s="289" t="str">
        <f>VLOOKUP(CAT_Details[[#This Row],[Delivery Bp Customer Code]],Table6[],2,0)</f>
        <v>DK-BM01</v>
      </c>
    </row>
    <row r="2030" spans="1:16" x14ac:dyDescent="0.25">
      <c r="A2030" s="289" t="s">
        <v>278</v>
      </c>
      <c r="B2030">
        <v>2</v>
      </c>
      <c r="C2030">
        <v>1100</v>
      </c>
      <c r="D2030">
        <v>0.8</v>
      </c>
      <c r="E2030" s="289" t="s">
        <v>5032</v>
      </c>
      <c r="F2030">
        <v>5014415269</v>
      </c>
      <c r="G2030" s="276">
        <v>45629</v>
      </c>
      <c r="H2030">
        <v>20241121600239</v>
      </c>
      <c r="I2030">
        <v>1.1519999999999999</v>
      </c>
      <c r="J2030" s="289" t="s">
        <v>324</v>
      </c>
      <c r="K2030" s="289" t="s">
        <v>5033</v>
      </c>
      <c r="L2030" s="289" t="s">
        <v>275</v>
      </c>
      <c r="M2030" s="289" t="s">
        <v>4682</v>
      </c>
      <c r="N2030" s="289" t="s">
        <v>333</v>
      </c>
      <c r="O2030" s="289" t="s">
        <v>498</v>
      </c>
      <c r="P2030" s="289" t="str">
        <f>VLOOKUP(CAT_Details[[#This Row],[Delivery Bp Customer Code]],Table6[],2,0)</f>
        <v>DK-BM01</v>
      </c>
    </row>
    <row r="2031" spans="1:16" x14ac:dyDescent="0.25">
      <c r="A2031" s="289" t="s">
        <v>278</v>
      </c>
      <c r="B2031">
        <v>6</v>
      </c>
      <c r="C2031">
        <v>2340</v>
      </c>
      <c r="D2031">
        <v>2.4</v>
      </c>
      <c r="E2031" s="289" t="s">
        <v>5034</v>
      </c>
      <c r="F2031">
        <v>5014415517</v>
      </c>
      <c r="G2031" s="276">
        <v>45629</v>
      </c>
      <c r="H2031" s="5">
        <v>20241125602064</v>
      </c>
      <c r="I2031">
        <v>5.76</v>
      </c>
      <c r="J2031" s="289" t="s">
        <v>324</v>
      </c>
      <c r="K2031" s="289" t="s">
        <v>5035</v>
      </c>
      <c r="L2031" s="289" t="s">
        <v>275</v>
      </c>
      <c r="M2031" s="289" t="s">
        <v>4803</v>
      </c>
      <c r="N2031" s="289" t="s">
        <v>343</v>
      </c>
      <c r="O2031" s="289" t="s">
        <v>498</v>
      </c>
      <c r="P2031" s="289" t="str">
        <f>VLOOKUP(CAT_Details[[#This Row],[Delivery Bp Customer Code]],Table6[],2,0)</f>
        <v>DK-BM01</v>
      </c>
    </row>
    <row r="2032" spans="1:16" x14ac:dyDescent="0.25">
      <c r="A2032" s="289" t="s">
        <v>278</v>
      </c>
      <c r="B2032">
        <v>14</v>
      </c>
      <c r="C2032">
        <v>7463</v>
      </c>
      <c r="D2032">
        <v>5.6</v>
      </c>
      <c r="E2032" s="289" t="s">
        <v>5036</v>
      </c>
      <c r="F2032">
        <v>5014415732</v>
      </c>
      <c r="G2032" s="276">
        <v>45629</v>
      </c>
      <c r="H2032">
        <v>20241111592186</v>
      </c>
      <c r="I2032">
        <v>13.44</v>
      </c>
      <c r="J2032" s="289" t="s">
        <v>324</v>
      </c>
      <c r="K2032" s="289" t="s">
        <v>5037</v>
      </c>
      <c r="L2032" s="289" t="s">
        <v>275</v>
      </c>
      <c r="M2032" s="289" t="s">
        <v>4682</v>
      </c>
      <c r="N2032" s="289" t="s">
        <v>340</v>
      </c>
      <c r="O2032" s="289" t="s">
        <v>498</v>
      </c>
      <c r="P2032" s="289" t="str">
        <f>VLOOKUP(CAT_Details[[#This Row],[Delivery Bp Customer Code]],Table6[],2,0)</f>
        <v>DK-BM01</v>
      </c>
    </row>
    <row r="2033" spans="1:16" x14ac:dyDescent="0.25">
      <c r="A2033" s="289" t="s">
        <v>278</v>
      </c>
      <c r="B2033">
        <v>1</v>
      </c>
      <c r="C2033">
        <v>330.04</v>
      </c>
      <c r="D2033">
        <v>0.4</v>
      </c>
      <c r="E2033" s="289" t="s">
        <v>5038</v>
      </c>
      <c r="F2033">
        <v>5014431515</v>
      </c>
      <c r="G2033" s="276">
        <v>45629</v>
      </c>
      <c r="H2033" s="5">
        <v>20241126603481</v>
      </c>
      <c r="I2033">
        <v>0.96</v>
      </c>
      <c r="J2033" s="289" t="s">
        <v>280</v>
      </c>
      <c r="K2033" s="289" t="s">
        <v>5039</v>
      </c>
      <c r="L2033" s="289" t="s">
        <v>275</v>
      </c>
      <c r="M2033" s="289" t="s">
        <v>4919</v>
      </c>
      <c r="N2033" s="289" t="s">
        <v>1132</v>
      </c>
      <c r="O2033" s="289" t="s">
        <v>498</v>
      </c>
      <c r="P2033" s="289" t="str">
        <f>VLOOKUP(CAT_Details[[#This Row],[Delivery Bp Customer Code]],Table6[],2,0)</f>
        <v>DK-BM01</v>
      </c>
    </row>
    <row r="2034" spans="1:16" x14ac:dyDescent="0.25">
      <c r="A2034" s="289" t="s">
        <v>278</v>
      </c>
      <c r="B2034">
        <v>6</v>
      </c>
      <c r="C2034">
        <v>1176.96</v>
      </c>
      <c r="D2034">
        <v>2.4</v>
      </c>
      <c r="E2034" s="289" t="s">
        <v>5040</v>
      </c>
      <c r="F2034">
        <v>5014431637</v>
      </c>
      <c r="G2034" s="276">
        <v>45629</v>
      </c>
      <c r="H2034">
        <v>20241122601138</v>
      </c>
      <c r="I2034">
        <v>2.88</v>
      </c>
      <c r="J2034" s="289" t="s">
        <v>280</v>
      </c>
      <c r="K2034" s="289" t="s">
        <v>5041</v>
      </c>
      <c r="L2034" s="289" t="s">
        <v>275</v>
      </c>
      <c r="M2034" s="289" t="s">
        <v>4919</v>
      </c>
      <c r="N2034" s="289" t="s">
        <v>636</v>
      </c>
      <c r="O2034" s="289" t="s">
        <v>498</v>
      </c>
      <c r="P2034" s="289" t="str">
        <f>VLOOKUP(CAT_Details[[#This Row],[Delivery Bp Customer Code]],Table6[],2,0)</f>
        <v>DK-BM01</v>
      </c>
    </row>
    <row r="2035" spans="1:16" x14ac:dyDescent="0.25">
      <c r="A2035" s="289" t="s">
        <v>278</v>
      </c>
      <c r="B2035">
        <v>3</v>
      </c>
      <c r="C2035">
        <v>2347.1</v>
      </c>
      <c r="D2035">
        <v>1.2</v>
      </c>
      <c r="E2035" s="289" t="s">
        <v>5042</v>
      </c>
      <c r="F2035">
        <v>5014432272</v>
      </c>
      <c r="G2035" s="276">
        <v>45629</v>
      </c>
      <c r="H2035" s="5">
        <v>20241126603331</v>
      </c>
      <c r="I2035">
        <v>2.88</v>
      </c>
      <c r="J2035" s="289" t="s">
        <v>280</v>
      </c>
      <c r="K2035" s="289" t="s">
        <v>5043</v>
      </c>
      <c r="L2035" s="289" t="s">
        <v>275</v>
      </c>
      <c r="M2035" s="289" t="s">
        <v>4916</v>
      </c>
      <c r="N2035" s="289" t="s">
        <v>566</v>
      </c>
      <c r="O2035" s="289" t="s">
        <v>498</v>
      </c>
      <c r="P2035" s="289" t="str">
        <f>VLOOKUP(CAT_Details[[#This Row],[Delivery Bp Customer Code]],Table6[],2,0)</f>
        <v>DK-BM01</v>
      </c>
    </row>
    <row r="2036" spans="1:16" x14ac:dyDescent="0.25">
      <c r="A2036" s="289" t="s">
        <v>278</v>
      </c>
      <c r="B2036">
        <v>10</v>
      </c>
      <c r="C2036">
        <v>4960</v>
      </c>
      <c r="D2036">
        <v>4</v>
      </c>
      <c r="E2036" s="289" t="s">
        <v>5044</v>
      </c>
      <c r="F2036">
        <v>5014432378</v>
      </c>
      <c r="G2036" s="276">
        <v>45629</v>
      </c>
      <c r="H2036">
        <v>20241126603350</v>
      </c>
      <c r="I2036">
        <v>9.1199999999999992</v>
      </c>
      <c r="J2036" s="289" t="s">
        <v>350</v>
      </c>
      <c r="K2036" s="289" t="s">
        <v>5045</v>
      </c>
      <c r="L2036" s="289" t="s">
        <v>275</v>
      </c>
      <c r="M2036" s="289" t="s">
        <v>4876</v>
      </c>
      <c r="N2036" s="289" t="s">
        <v>999</v>
      </c>
      <c r="O2036" s="289" t="s">
        <v>498</v>
      </c>
      <c r="P2036" s="289" t="str">
        <f>VLOOKUP(CAT_Details[[#This Row],[Delivery Bp Customer Code]],Table6[],2,0)</f>
        <v>DK-BM01</v>
      </c>
    </row>
    <row r="2037" spans="1:16" x14ac:dyDescent="0.25">
      <c r="A2037" s="289" t="s">
        <v>278</v>
      </c>
      <c r="B2037">
        <v>3</v>
      </c>
      <c r="C2037">
        <v>1842</v>
      </c>
      <c r="D2037">
        <v>1.2</v>
      </c>
      <c r="E2037" s="289" t="s">
        <v>5046</v>
      </c>
      <c r="F2037">
        <v>5014462067</v>
      </c>
      <c r="G2037" s="276">
        <v>45629</v>
      </c>
      <c r="H2037">
        <v>20241127604882</v>
      </c>
      <c r="I2037">
        <v>2.88</v>
      </c>
      <c r="J2037" s="289" t="s">
        <v>273</v>
      </c>
      <c r="K2037" s="289" t="s">
        <v>5047</v>
      </c>
      <c r="L2037" s="289" t="s">
        <v>275</v>
      </c>
      <c r="M2037" s="289" t="s">
        <v>4931</v>
      </c>
      <c r="N2037" s="289" t="s">
        <v>575</v>
      </c>
      <c r="O2037" s="289" t="s">
        <v>498</v>
      </c>
      <c r="P2037" s="289" t="str">
        <f>VLOOKUP(CAT_Details[[#This Row],[Delivery Bp Customer Code]],Table6[],2,0)</f>
        <v>DK-BM01</v>
      </c>
    </row>
    <row r="2038" spans="1:16" x14ac:dyDescent="0.25">
      <c r="A2038" s="289" t="s">
        <v>278</v>
      </c>
      <c r="B2038">
        <v>1</v>
      </c>
      <c r="C2038">
        <v>65.2</v>
      </c>
      <c r="D2038">
        <v>0.4</v>
      </c>
      <c r="E2038" s="289" t="s">
        <v>5048</v>
      </c>
      <c r="F2038">
        <v>5014462095</v>
      </c>
      <c r="G2038" s="276">
        <v>45629</v>
      </c>
      <c r="H2038">
        <v>20241127604158</v>
      </c>
      <c r="I2038">
        <v>0.96</v>
      </c>
      <c r="J2038" s="289" t="s">
        <v>273</v>
      </c>
      <c r="K2038" s="289" t="s">
        <v>5049</v>
      </c>
      <c r="L2038" s="289" t="s">
        <v>275</v>
      </c>
      <c r="M2038" s="289" t="s">
        <v>4931</v>
      </c>
      <c r="N2038" s="289" t="s">
        <v>1003</v>
      </c>
      <c r="O2038" s="289" t="s">
        <v>498</v>
      </c>
      <c r="P2038" s="289" t="str">
        <f>VLOOKUP(CAT_Details[[#This Row],[Delivery Bp Customer Code]],Table6[],2,0)</f>
        <v>DK-BM01</v>
      </c>
    </row>
    <row r="2039" spans="1:16" x14ac:dyDescent="0.25">
      <c r="A2039" s="289" t="s">
        <v>75</v>
      </c>
      <c r="B2039">
        <v>16</v>
      </c>
      <c r="C2039">
        <v>5205</v>
      </c>
      <c r="D2039">
        <v>6.4</v>
      </c>
      <c r="E2039" s="289" t="s">
        <v>5050</v>
      </c>
      <c r="F2039">
        <v>5014415770</v>
      </c>
      <c r="G2039" s="276">
        <v>45629</v>
      </c>
      <c r="H2039">
        <v>20241122601698</v>
      </c>
      <c r="I2039">
        <v>18.911999999999999</v>
      </c>
      <c r="J2039" s="289" t="s">
        <v>294</v>
      </c>
      <c r="K2039" s="289" t="s">
        <v>5051</v>
      </c>
      <c r="L2039" s="289" t="s">
        <v>275</v>
      </c>
      <c r="M2039" s="289" t="s">
        <v>5052</v>
      </c>
      <c r="N2039" s="289" t="s">
        <v>2936</v>
      </c>
      <c r="O2039" s="289" t="s">
        <v>2173</v>
      </c>
      <c r="P2039" s="289" t="str">
        <f>VLOOKUP(CAT_Details[[#This Row],[Delivery Bp Customer Code]],Table6[],2,0)</f>
        <v>OYL1</v>
      </c>
    </row>
    <row r="2040" spans="1:16" x14ac:dyDescent="0.25">
      <c r="A2040" s="289" t="s">
        <v>75</v>
      </c>
      <c r="B2040">
        <v>1</v>
      </c>
      <c r="C2040">
        <v>129</v>
      </c>
      <c r="D2040">
        <v>0.4</v>
      </c>
      <c r="E2040" s="289" t="s">
        <v>5053</v>
      </c>
      <c r="F2040">
        <v>5014431607</v>
      </c>
      <c r="G2040" s="276">
        <v>45629</v>
      </c>
      <c r="H2040" s="5">
        <v>20241126603425</v>
      </c>
      <c r="I2040">
        <v>0.70099999999999996</v>
      </c>
      <c r="J2040" s="289" t="s">
        <v>350</v>
      </c>
      <c r="K2040" s="289" t="s">
        <v>5054</v>
      </c>
      <c r="L2040" s="289" t="s">
        <v>275</v>
      </c>
      <c r="M2040" s="289" t="s">
        <v>4821</v>
      </c>
      <c r="N2040" s="289" t="s">
        <v>2256</v>
      </c>
      <c r="O2040" s="289" t="s">
        <v>2173</v>
      </c>
      <c r="P2040" s="289" t="str">
        <f>VLOOKUP(CAT_Details[[#This Row],[Delivery Bp Customer Code]],Table6[],2,0)</f>
        <v>OYL1</v>
      </c>
    </row>
    <row r="2041" spans="1:16" x14ac:dyDescent="0.25">
      <c r="A2041" s="289" t="s">
        <v>75</v>
      </c>
      <c r="B2041">
        <v>32</v>
      </c>
      <c r="C2041">
        <v>14850</v>
      </c>
      <c r="D2041">
        <v>10.67</v>
      </c>
      <c r="E2041" s="289" t="s">
        <v>5055</v>
      </c>
      <c r="F2041">
        <v>5014432137</v>
      </c>
      <c r="G2041" s="276">
        <v>45629</v>
      </c>
      <c r="H2041" s="5">
        <v>20241126603341</v>
      </c>
      <c r="I2041">
        <v>20.48</v>
      </c>
      <c r="J2041" s="289" t="s">
        <v>324</v>
      </c>
      <c r="K2041" s="289" t="s">
        <v>5056</v>
      </c>
      <c r="L2041" s="289" t="s">
        <v>275</v>
      </c>
      <c r="M2041" s="289" t="s">
        <v>4769</v>
      </c>
      <c r="N2041" s="289" t="s">
        <v>2172</v>
      </c>
      <c r="O2041" s="289" t="s">
        <v>2173</v>
      </c>
      <c r="P2041" s="289" t="str">
        <f>VLOOKUP(CAT_Details[[#This Row],[Delivery Bp Customer Code]],Table6[],2,0)</f>
        <v>OYL1</v>
      </c>
    </row>
    <row r="2042" spans="1:16" x14ac:dyDescent="0.25">
      <c r="A2042" s="289" t="s">
        <v>75</v>
      </c>
      <c r="B2042">
        <v>5</v>
      </c>
      <c r="C2042">
        <v>1302</v>
      </c>
      <c r="D2042">
        <v>1.44</v>
      </c>
      <c r="E2042" s="289" t="s">
        <v>5057</v>
      </c>
      <c r="F2042">
        <v>5014432258</v>
      </c>
      <c r="G2042" s="276">
        <v>45629</v>
      </c>
      <c r="H2042">
        <v>20241125602396</v>
      </c>
      <c r="I2042">
        <v>1.454</v>
      </c>
      <c r="J2042" s="289" t="s">
        <v>350</v>
      </c>
      <c r="K2042" s="289" t="s">
        <v>5058</v>
      </c>
      <c r="L2042" s="289" t="s">
        <v>275</v>
      </c>
      <c r="M2042" s="289" t="s">
        <v>4821</v>
      </c>
      <c r="N2042" s="289" t="s">
        <v>2571</v>
      </c>
      <c r="O2042" s="289" t="s">
        <v>2173</v>
      </c>
      <c r="P2042" s="289" t="str">
        <f>VLOOKUP(CAT_Details[[#This Row],[Delivery Bp Customer Code]],Table6[],2,0)</f>
        <v>OYL1</v>
      </c>
    </row>
    <row r="2043" spans="1:16" x14ac:dyDescent="0.25">
      <c r="A2043" s="289" t="s">
        <v>75</v>
      </c>
      <c r="B2043">
        <v>3</v>
      </c>
      <c r="C2043">
        <v>584</v>
      </c>
      <c r="D2043">
        <v>0.45</v>
      </c>
      <c r="E2043" s="289" t="s">
        <v>5059</v>
      </c>
      <c r="F2043">
        <v>5014432375</v>
      </c>
      <c r="G2043" s="276">
        <v>45629</v>
      </c>
      <c r="H2043" s="5">
        <v>20241126603220</v>
      </c>
      <c r="I2043">
        <v>0.68400000000000005</v>
      </c>
      <c r="J2043" s="289" t="s">
        <v>324</v>
      </c>
      <c r="K2043" s="289" t="s">
        <v>5060</v>
      </c>
      <c r="L2043" s="289" t="s">
        <v>275</v>
      </c>
      <c r="M2043" s="289" t="s">
        <v>4937</v>
      </c>
      <c r="N2043" s="289" t="s">
        <v>2242</v>
      </c>
      <c r="O2043" s="289" t="s">
        <v>2173</v>
      </c>
      <c r="P2043" s="289" t="str">
        <f>VLOOKUP(CAT_Details[[#This Row],[Delivery Bp Customer Code]],Table6[],2,0)</f>
        <v>OYL1</v>
      </c>
    </row>
    <row r="2044" spans="1:16" x14ac:dyDescent="0.25">
      <c r="A2044" s="289" t="s">
        <v>75</v>
      </c>
      <c r="B2044">
        <v>1</v>
      </c>
      <c r="C2044">
        <v>131</v>
      </c>
      <c r="D2044">
        <v>0.2</v>
      </c>
      <c r="E2044" s="289" t="s">
        <v>5061</v>
      </c>
      <c r="F2044">
        <v>5014432589</v>
      </c>
      <c r="G2044" s="276">
        <v>45629</v>
      </c>
      <c r="H2044">
        <v>20241126603326</v>
      </c>
      <c r="I2044">
        <v>1.248</v>
      </c>
      <c r="J2044" s="289" t="s">
        <v>350</v>
      </c>
      <c r="K2044" s="289" t="s">
        <v>5062</v>
      </c>
      <c r="L2044" s="289" t="s">
        <v>275</v>
      </c>
      <c r="M2044" s="289" t="s">
        <v>5063</v>
      </c>
      <c r="N2044" s="289" t="s">
        <v>3756</v>
      </c>
      <c r="O2044" s="289" t="s">
        <v>2173</v>
      </c>
      <c r="P2044" s="289" t="str">
        <f>VLOOKUP(CAT_Details[[#This Row],[Delivery Bp Customer Code]],Table6[],2,0)</f>
        <v>OYL1</v>
      </c>
    </row>
    <row r="2045" spans="1:16" x14ac:dyDescent="0.25">
      <c r="A2045" s="289" t="s">
        <v>3771</v>
      </c>
      <c r="B2045">
        <v>9</v>
      </c>
      <c r="C2045">
        <v>3870</v>
      </c>
      <c r="D2045">
        <v>3.78</v>
      </c>
      <c r="E2045" s="289" t="s">
        <v>5064</v>
      </c>
      <c r="F2045">
        <v>5014432236</v>
      </c>
      <c r="G2045" s="276">
        <v>45629</v>
      </c>
      <c r="H2045">
        <v>20241118597293</v>
      </c>
      <c r="I2045">
        <v>3.9009999999999998</v>
      </c>
      <c r="J2045" s="289" t="s">
        <v>350</v>
      </c>
      <c r="K2045" s="289" t="s">
        <v>5065</v>
      </c>
      <c r="L2045" s="289" t="s">
        <v>275</v>
      </c>
      <c r="M2045" s="289" t="s">
        <v>4876</v>
      </c>
      <c r="N2045" s="289" t="s">
        <v>4517</v>
      </c>
      <c r="O2045" s="289" t="s">
        <v>3775</v>
      </c>
      <c r="P2045" s="289">
        <f>VLOOKUP(CAT_Details[[#This Row],[Delivery Bp Customer Code]],Table6[],2,0)</f>
        <v>3401</v>
      </c>
    </row>
    <row r="2046" spans="1:16" x14ac:dyDescent="0.25">
      <c r="A2046" s="289" t="s">
        <v>3329</v>
      </c>
      <c r="B2046">
        <v>1</v>
      </c>
      <c r="C2046">
        <v>25</v>
      </c>
      <c r="D2046">
        <v>0.1</v>
      </c>
      <c r="E2046" s="289" t="s">
        <v>5066</v>
      </c>
      <c r="F2046">
        <v>5014415759</v>
      </c>
      <c r="G2046" s="276">
        <v>45629</v>
      </c>
      <c r="H2046">
        <v>20241122601173</v>
      </c>
      <c r="I2046">
        <v>5.5E-2</v>
      </c>
      <c r="J2046" s="289" t="s">
        <v>1047</v>
      </c>
      <c r="K2046" s="289" t="s">
        <v>5067</v>
      </c>
      <c r="L2046" s="289" t="s">
        <v>275</v>
      </c>
      <c r="M2046" s="289" t="s">
        <v>4535</v>
      </c>
      <c r="N2046" s="289" t="s">
        <v>1049</v>
      </c>
      <c r="O2046" s="289" t="s">
        <v>3332</v>
      </c>
      <c r="P2046" s="289">
        <f>VLOOKUP(CAT_Details[[#This Row],[Delivery Bp Customer Code]],Table6[],2,0)</f>
        <v>3402</v>
      </c>
    </row>
    <row r="2047" spans="1:16" x14ac:dyDescent="0.25">
      <c r="A2047" s="289" t="s">
        <v>3329</v>
      </c>
      <c r="B2047">
        <v>1</v>
      </c>
      <c r="C2047">
        <v>1.4</v>
      </c>
      <c r="D2047">
        <v>0.03</v>
      </c>
      <c r="E2047" s="289" t="s">
        <v>5066</v>
      </c>
      <c r="F2047">
        <v>5014415768</v>
      </c>
      <c r="G2047" s="276">
        <v>45629</v>
      </c>
      <c r="H2047">
        <v>20241122601042</v>
      </c>
      <c r="I2047">
        <v>1.0999999999999999E-2</v>
      </c>
      <c r="J2047" s="289" t="s">
        <v>1047</v>
      </c>
      <c r="K2047" s="289" t="s">
        <v>5068</v>
      </c>
      <c r="L2047" s="289" t="s">
        <v>275</v>
      </c>
      <c r="M2047" s="289" t="s">
        <v>4535</v>
      </c>
      <c r="N2047" s="289" t="s">
        <v>1049</v>
      </c>
      <c r="O2047" s="289" t="s">
        <v>3332</v>
      </c>
      <c r="P2047" s="289">
        <f>VLOOKUP(CAT_Details[[#This Row],[Delivery Bp Customer Code]],Table6[],2,0)</f>
        <v>3402</v>
      </c>
    </row>
    <row r="2048" spans="1:16" x14ac:dyDescent="0.25">
      <c r="A2048" s="289" t="s">
        <v>3329</v>
      </c>
      <c r="B2048">
        <v>42</v>
      </c>
      <c r="C2048">
        <v>2940</v>
      </c>
      <c r="D2048">
        <v>13.6</v>
      </c>
      <c r="E2048" s="289" t="s">
        <v>5069</v>
      </c>
      <c r="F2048">
        <v>5014415818</v>
      </c>
      <c r="G2048" s="276">
        <v>45629</v>
      </c>
      <c r="H2048">
        <v>20241114595479</v>
      </c>
      <c r="I2048">
        <v>54.18</v>
      </c>
      <c r="J2048" s="289" t="s">
        <v>324</v>
      </c>
      <c r="K2048" s="289" t="s">
        <v>5070</v>
      </c>
      <c r="L2048" s="289" t="s">
        <v>275</v>
      </c>
      <c r="M2048" s="289" t="s">
        <v>5071</v>
      </c>
      <c r="N2048" s="289" t="s">
        <v>4100</v>
      </c>
      <c r="O2048" s="289" t="s">
        <v>3332</v>
      </c>
      <c r="P2048" s="289">
        <f>VLOOKUP(CAT_Details[[#This Row],[Delivery Bp Customer Code]],Table6[],2,0)</f>
        <v>3402</v>
      </c>
    </row>
    <row r="2049" spans="1:16" x14ac:dyDescent="0.25">
      <c r="A2049" s="289" t="s">
        <v>3329</v>
      </c>
      <c r="B2049">
        <v>2</v>
      </c>
      <c r="C2049">
        <v>120</v>
      </c>
      <c r="D2049">
        <v>0.23</v>
      </c>
      <c r="E2049" s="289" t="s">
        <v>5072</v>
      </c>
      <c r="F2049">
        <v>5014415906</v>
      </c>
      <c r="G2049" s="276">
        <v>45629</v>
      </c>
      <c r="H2049">
        <v>20241120599329</v>
      </c>
      <c r="I2049">
        <v>0.216</v>
      </c>
      <c r="J2049" s="289" t="s">
        <v>324</v>
      </c>
      <c r="K2049" s="289" t="s">
        <v>5073</v>
      </c>
      <c r="L2049" s="289" t="s">
        <v>275</v>
      </c>
      <c r="M2049" s="289" t="s">
        <v>4934</v>
      </c>
      <c r="N2049" s="289" t="s">
        <v>5074</v>
      </c>
      <c r="O2049" s="289" t="s">
        <v>3332</v>
      </c>
      <c r="P2049" s="289">
        <f>VLOOKUP(CAT_Details[[#This Row],[Delivery Bp Customer Code]],Table6[],2,0)</f>
        <v>3402</v>
      </c>
    </row>
    <row r="2050" spans="1:16" x14ac:dyDescent="0.25">
      <c r="A2050" s="289" t="s">
        <v>3329</v>
      </c>
      <c r="B2050">
        <v>4</v>
      </c>
      <c r="C2050">
        <v>223.5</v>
      </c>
      <c r="D2050">
        <v>0.9</v>
      </c>
      <c r="E2050" s="289" t="s">
        <v>5075</v>
      </c>
      <c r="F2050">
        <v>5014415935</v>
      </c>
      <c r="G2050" s="276">
        <v>45629</v>
      </c>
      <c r="H2050">
        <v>20241125602133</v>
      </c>
      <c r="I2050">
        <v>1.992</v>
      </c>
      <c r="J2050" s="289" t="s">
        <v>324</v>
      </c>
      <c r="K2050" s="289" t="s">
        <v>5076</v>
      </c>
      <c r="L2050" s="289" t="s">
        <v>275</v>
      </c>
      <c r="M2050" s="289" t="s">
        <v>4803</v>
      </c>
      <c r="N2050" s="289" t="s">
        <v>616</v>
      </c>
      <c r="O2050" s="289" t="s">
        <v>3332</v>
      </c>
      <c r="P2050" s="289">
        <f>VLOOKUP(CAT_Details[[#This Row],[Delivery Bp Customer Code]],Table6[],2,0)</f>
        <v>3402</v>
      </c>
    </row>
    <row r="2051" spans="1:16" x14ac:dyDescent="0.25">
      <c r="A2051" s="289" t="s">
        <v>3329</v>
      </c>
      <c r="B2051">
        <v>3</v>
      </c>
      <c r="C2051">
        <v>433</v>
      </c>
      <c r="D2051">
        <v>0.85</v>
      </c>
      <c r="E2051" s="289" t="s">
        <v>5077</v>
      </c>
      <c r="F2051">
        <v>5014431218</v>
      </c>
      <c r="G2051" s="276">
        <v>45629</v>
      </c>
      <c r="H2051">
        <v>20241126603140</v>
      </c>
      <c r="I2051">
        <v>1.93</v>
      </c>
      <c r="J2051" s="289" t="s">
        <v>324</v>
      </c>
      <c r="K2051" s="289" t="s">
        <v>5078</v>
      </c>
      <c r="L2051" s="289" t="s">
        <v>275</v>
      </c>
      <c r="M2051" s="289" t="s">
        <v>4966</v>
      </c>
      <c r="N2051" s="289" t="s">
        <v>5079</v>
      </c>
      <c r="O2051" s="289" t="s">
        <v>3332</v>
      </c>
      <c r="P2051" s="289">
        <f>VLOOKUP(CAT_Details[[#This Row],[Delivery Bp Customer Code]],Table6[],2,0)</f>
        <v>3402</v>
      </c>
    </row>
    <row r="2052" spans="1:16" x14ac:dyDescent="0.25">
      <c r="A2052" s="289" t="s">
        <v>3329</v>
      </c>
      <c r="B2052">
        <v>1</v>
      </c>
      <c r="C2052">
        <v>52</v>
      </c>
      <c r="D2052">
        <v>0.2</v>
      </c>
      <c r="E2052" s="289" t="s">
        <v>5080</v>
      </c>
      <c r="F2052">
        <v>5014431561</v>
      </c>
      <c r="G2052" s="276">
        <v>45629</v>
      </c>
      <c r="H2052">
        <v>20241120598692</v>
      </c>
      <c r="I2052">
        <v>0.35</v>
      </c>
      <c r="J2052" s="289" t="s">
        <v>350</v>
      </c>
      <c r="K2052" s="289" t="s">
        <v>5081</v>
      </c>
      <c r="L2052" s="289" t="s">
        <v>275</v>
      </c>
      <c r="M2052" s="289" t="s">
        <v>5082</v>
      </c>
      <c r="N2052" s="289" t="s">
        <v>704</v>
      </c>
      <c r="O2052" s="289" t="s">
        <v>3332</v>
      </c>
      <c r="P2052" s="289">
        <f>VLOOKUP(CAT_Details[[#This Row],[Delivery Bp Customer Code]],Table6[],2,0)</f>
        <v>3402</v>
      </c>
    </row>
    <row r="2053" spans="1:16" x14ac:dyDescent="0.25">
      <c r="A2053" s="289" t="s">
        <v>3329</v>
      </c>
      <c r="B2053">
        <v>1</v>
      </c>
      <c r="C2053">
        <v>587</v>
      </c>
      <c r="D2053">
        <v>0.4</v>
      </c>
      <c r="E2053" s="289" t="s">
        <v>5083</v>
      </c>
      <c r="F2053">
        <v>5014431565</v>
      </c>
      <c r="G2053" s="276">
        <v>45629</v>
      </c>
      <c r="H2053">
        <v>20241125602132</v>
      </c>
      <c r="I2053">
        <v>0.48</v>
      </c>
      <c r="J2053" s="289" t="s">
        <v>280</v>
      </c>
      <c r="K2053" s="289" t="s">
        <v>5084</v>
      </c>
      <c r="L2053" s="289" t="s">
        <v>275</v>
      </c>
      <c r="M2053" s="289" t="s">
        <v>5085</v>
      </c>
      <c r="N2053" s="289" t="s">
        <v>5086</v>
      </c>
      <c r="O2053" s="289" t="s">
        <v>3332</v>
      </c>
      <c r="P2053" s="289">
        <f>VLOOKUP(CAT_Details[[#This Row],[Delivery Bp Customer Code]],Table6[],2,0)</f>
        <v>3402</v>
      </c>
    </row>
    <row r="2054" spans="1:16" x14ac:dyDescent="0.25">
      <c r="A2054" s="289" t="s">
        <v>3329</v>
      </c>
      <c r="B2054">
        <v>2</v>
      </c>
      <c r="C2054">
        <v>390</v>
      </c>
      <c r="D2054">
        <v>0.8</v>
      </c>
      <c r="E2054" s="289" t="s">
        <v>5087</v>
      </c>
      <c r="F2054">
        <v>5014431593</v>
      </c>
      <c r="G2054" s="276">
        <v>45629</v>
      </c>
      <c r="H2054" s="5">
        <v>20241126603335</v>
      </c>
      <c r="I2054">
        <v>0.67200000000000004</v>
      </c>
      <c r="J2054" s="289" t="s">
        <v>324</v>
      </c>
      <c r="K2054" s="289" t="s">
        <v>5088</v>
      </c>
      <c r="L2054" s="289" t="s">
        <v>275</v>
      </c>
      <c r="M2054" s="289" t="s">
        <v>4803</v>
      </c>
      <c r="N2054" s="289" t="s">
        <v>3986</v>
      </c>
      <c r="O2054" s="289" t="s">
        <v>3332</v>
      </c>
      <c r="P2054" s="289">
        <f>VLOOKUP(CAT_Details[[#This Row],[Delivery Bp Customer Code]],Table6[],2,0)</f>
        <v>3402</v>
      </c>
    </row>
    <row r="2055" spans="1:16" x14ac:dyDescent="0.25">
      <c r="A2055" s="289" t="s">
        <v>3329</v>
      </c>
      <c r="B2055">
        <v>1</v>
      </c>
      <c r="C2055">
        <v>325</v>
      </c>
      <c r="D2055">
        <v>0.37</v>
      </c>
      <c r="E2055" s="289" t="s">
        <v>5089</v>
      </c>
      <c r="F2055">
        <v>5014432415</v>
      </c>
      <c r="G2055" s="276">
        <v>45629</v>
      </c>
      <c r="H2055">
        <v>20241122601027</v>
      </c>
      <c r="I2055">
        <v>0.61599999999999999</v>
      </c>
      <c r="J2055" s="289" t="s">
        <v>350</v>
      </c>
      <c r="K2055" s="289" t="s">
        <v>5090</v>
      </c>
      <c r="L2055" s="289" t="s">
        <v>275</v>
      </c>
      <c r="M2055" s="289" t="s">
        <v>4821</v>
      </c>
      <c r="N2055" s="289" t="s">
        <v>4425</v>
      </c>
      <c r="O2055" s="289" t="s">
        <v>3332</v>
      </c>
      <c r="P2055" s="289">
        <f>VLOOKUP(CAT_Details[[#This Row],[Delivery Bp Customer Code]],Table6[],2,0)</f>
        <v>3402</v>
      </c>
    </row>
    <row r="2056" spans="1:16" x14ac:dyDescent="0.25">
      <c r="A2056" s="289" t="s">
        <v>3329</v>
      </c>
      <c r="B2056">
        <v>18</v>
      </c>
      <c r="C2056">
        <v>2200</v>
      </c>
      <c r="D2056">
        <v>7.2</v>
      </c>
      <c r="E2056" s="289" t="s">
        <v>5091</v>
      </c>
      <c r="F2056">
        <v>5014432556</v>
      </c>
      <c r="G2056" s="276">
        <v>45629</v>
      </c>
      <c r="H2056">
        <v>20241120599397</v>
      </c>
      <c r="I2056">
        <v>17.28</v>
      </c>
      <c r="J2056" s="289" t="s">
        <v>324</v>
      </c>
      <c r="K2056" s="289" t="s">
        <v>5092</v>
      </c>
      <c r="L2056" s="289" t="s">
        <v>275</v>
      </c>
      <c r="M2056" s="289" t="s">
        <v>4937</v>
      </c>
      <c r="N2056" s="289" t="s">
        <v>3991</v>
      </c>
      <c r="O2056" s="289" t="s">
        <v>3332</v>
      </c>
      <c r="P2056" s="289">
        <f>VLOOKUP(CAT_Details[[#This Row],[Delivery Bp Customer Code]],Table6[],2,0)</f>
        <v>3402</v>
      </c>
    </row>
    <row r="2057" spans="1:16" x14ac:dyDescent="0.25">
      <c r="A2057" s="289" t="s">
        <v>3329</v>
      </c>
      <c r="B2057">
        <v>21</v>
      </c>
      <c r="C2057">
        <v>8820</v>
      </c>
      <c r="D2057">
        <v>4.9000000000000004</v>
      </c>
      <c r="E2057" s="289" t="s">
        <v>5093</v>
      </c>
      <c r="F2057">
        <v>5014432619</v>
      </c>
      <c r="G2057" s="276">
        <v>45629</v>
      </c>
      <c r="H2057">
        <v>20241125602414</v>
      </c>
      <c r="I2057">
        <v>7.056</v>
      </c>
      <c r="J2057" s="289" t="s">
        <v>324</v>
      </c>
      <c r="K2057" s="289" t="s">
        <v>5094</v>
      </c>
      <c r="L2057" s="289" t="s">
        <v>275</v>
      </c>
      <c r="M2057" s="289" t="s">
        <v>4803</v>
      </c>
      <c r="N2057" s="289" t="s">
        <v>453</v>
      </c>
      <c r="O2057" s="289" t="s">
        <v>3332</v>
      </c>
      <c r="P2057" s="289">
        <f>VLOOKUP(CAT_Details[[#This Row],[Delivery Bp Customer Code]],Table6[],2,0)</f>
        <v>3402</v>
      </c>
    </row>
    <row r="2058" spans="1:16" x14ac:dyDescent="0.25">
      <c r="A2058" s="289" t="s">
        <v>76</v>
      </c>
      <c r="B2058">
        <v>2</v>
      </c>
      <c r="C2058">
        <v>144</v>
      </c>
      <c r="D2058">
        <v>0.6</v>
      </c>
      <c r="E2058" s="289" t="s">
        <v>5095</v>
      </c>
      <c r="F2058">
        <v>5014355942</v>
      </c>
      <c r="G2058" s="276">
        <v>45629</v>
      </c>
      <c r="H2058" s="5">
        <v>20241114595592</v>
      </c>
      <c r="I2058">
        <v>1.2669999999999999</v>
      </c>
      <c r="J2058" s="289" t="s">
        <v>756</v>
      </c>
      <c r="K2058" s="289" t="s">
        <v>5096</v>
      </c>
      <c r="L2058" s="289" t="s">
        <v>275</v>
      </c>
      <c r="M2058" s="289" t="s">
        <v>4753</v>
      </c>
      <c r="N2058" s="289" t="s">
        <v>759</v>
      </c>
      <c r="O2058" s="289" t="s">
        <v>748</v>
      </c>
      <c r="P2058" s="289" t="str">
        <f>VLOOKUP(CAT_Details[[#This Row],[Delivery Bp Customer Code]],Table6[],2,0)</f>
        <v>No Loc</v>
      </c>
    </row>
    <row r="2059" spans="1:16" x14ac:dyDescent="0.25">
      <c r="A2059" s="289" t="s">
        <v>76</v>
      </c>
      <c r="B2059">
        <v>5</v>
      </c>
      <c r="C2059">
        <v>182.1</v>
      </c>
      <c r="D2059">
        <v>1.4</v>
      </c>
      <c r="E2059" s="289" t="s">
        <v>5097</v>
      </c>
      <c r="F2059">
        <v>5014431252</v>
      </c>
      <c r="G2059" s="276">
        <v>45629</v>
      </c>
      <c r="H2059">
        <v>20241125602096</v>
      </c>
      <c r="I2059">
        <v>2.7360000000000002</v>
      </c>
      <c r="J2059" s="289" t="s">
        <v>350</v>
      </c>
      <c r="K2059" s="289" t="s">
        <v>5098</v>
      </c>
      <c r="L2059" s="289" t="s">
        <v>275</v>
      </c>
      <c r="M2059" s="289" t="s">
        <v>4821</v>
      </c>
      <c r="N2059" s="289" t="s">
        <v>390</v>
      </c>
      <c r="O2059" s="289" t="s">
        <v>748</v>
      </c>
      <c r="P2059" s="289" t="str">
        <f>VLOOKUP(CAT_Details[[#This Row],[Delivery Bp Customer Code]],Table6[],2,0)</f>
        <v>No Loc</v>
      </c>
    </row>
    <row r="2060" spans="1:16" x14ac:dyDescent="0.25">
      <c r="A2060" s="289" t="s">
        <v>76</v>
      </c>
      <c r="B2060">
        <v>3</v>
      </c>
      <c r="C2060">
        <v>228</v>
      </c>
      <c r="D2060">
        <v>1.2</v>
      </c>
      <c r="E2060" s="289" t="s">
        <v>5099</v>
      </c>
      <c r="F2060">
        <v>5014431292</v>
      </c>
      <c r="G2060" s="276">
        <v>45629</v>
      </c>
      <c r="H2060" s="5">
        <v>20241126603246</v>
      </c>
      <c r="I2060">
        <v>1.968</v>
      </c>
      <c r="J2060" s="289" t="s">
        <v>287</v>
      </c>
      <c r="K2060" s="289" t="s">
        <v>5100</v>
      </c>
      <c r="L2060" s="289" t="s">
        <v>275</v>
      </c>
      <c r="M2060" s="289" t="s">
        <v>5101</v>
      </c>
      <c r="N2060" s="289" t="s">
        <v>1198</v>
      </c>
      <c r="O2060" s="289" t="s">
        <v>748</v>
      </c>
      <c r="P2060" s="289" t="str">
        <f>VLOOKUP(CAT_Details[[#This Row],[Delivery Bp Customer Code]],Table6[],2,0)</f>
        <v>No Loc</v>
      </c>
    </row>
    <row r="2061" spans="1:16" x14ac:dyDescent="0.25">
      <c r="A2061" s="289" t="s">
        <v>76</v>
      </c>
      <c r="B2061">
        <v>12</v>
      </c>
      <c r="C2061">
        <v>840</v>
      </c>
      <c r="D2061">
        <v>3.26</v>
      </c>
      <c r="E2061" s="289" t="s">
        <v>5102</v>
      </c>
      <c r="F2061">
        <v>5014431385</v>
      </c>
      <c r="G2061" s="276">
        <v>45629</v>
      </c>
      <c r="H2061">
        <v>20241125602095</v>
      </c>
      <c r="I2061">
        <v>6.25</v>
      </c>
      <c r="J2061" s="289" t="s">
        <v>350</v>
      </c>
      <c r="K2061" s="289" t="s">
        <v>5103</v>
      </c>
      <c r="L2061" s="289" t="s">
        <v>275</v>
      </c>
      <c r="M2061" s="289"/>
      <c r="N2061" s="289" t="s">
        <v>1166</v>
      </c>
      <c r="O2061" s="289" t="s">
        <v>748</v>
      </c>
      <c r="P2061" s="289" t="str">
        <f>VLOOKUP(CAT_Details[[#This Row],[Delivery Bp Customer Code]],Table6[],2,0)</f>
        <v>No Loc</v>
      </c>
    </row>
    <row r="2062" spans="1:16" x14ac:dyDescent="0.25">
      <c r="A2062" s="289" t="s">
        <v>76</v>
      </c>
      <c r="B2062">
        <v>1</v>
      </c>
      <c r="C2062">
        <v>75</v>
      </c>
      <c r="D2062">
        <v>0.2</v>
      </c>
      <c r="E2062" s="289" t="s">
        <v>5104</v>
      </c>
      <c r="F2062">
        <v>5014431979</v>
      </c>
      <c r="G2062" s="276">
        <v>45629</v>
      </c>
      <c r="H2062">
        <v>20241127603999</v>
      </c>
      <c r="I2062">
        <v>0.38400000000000001</v>
      </c>
      <c r="J2062" s="289" t="s">
        <v>350</v>
      </c>
      <c r="K2062" s="289" t="s">
        <v>5105</v>
      </c>
      <c r="L2062" s="289" t="s">
        <v>275</v>
      </c>
      <c r="M2062" s="289" t="s">
        <v>4821</v>
      </c>
      <c r="N2062" s="289" t="s">
        <v>2860</v>
      </c>
      <c r="O2062" s="289" t="s">
        <v>748</v>
      </c>
      <c r="P2062" s="289" t="str">
        <f>VLOOKUP(CAT_Details[[#This Row],[Delivery Bp Customer Code]],Table6[],2,0)</f>
        <v>No Loc</v>
      </c>
    </row>
    <row r="2063" spans="1:16" x14ac:dyDescent="0.25">
      <c r="A2063" s="289" t="s">
        <v>285</v>
      </c>
      <c r="B2063">
        <v>30</v>
      </c>
      <c r="C2063">
        <v>14700</v>
      </c>
      <c r="D2063">
        <v>12</v>
      </c>
      <c r="E2063" s="289" t="s">
        <v>5106</v>
      </c>
      <c r="F2063">
        <v>5014400633</v>
      </c>
      <c r="G2063" s="276">
        <v>45629</v>
      </c>
      <c r="H2063">
        <v>20241121600782</v>
      </c>
      <c r="I2063">
        <v>28.8</v>
      </c>
      <c r="J2063" s="289" t="s">
        <v>383</v>
      </c>
      <c r="K2063" s="289" t="s">
        <v>5107</v>
      </c>
      <c r="L2063" s="289" t="s">
        <v>275</v>
      </c>
      <c r="M2063" s="289" t="s">
        <v>5010</v>
      </c>
      <c r="N2063" s="289" t="s">
        <v>386</v>
      </c>
      <c r="O2063" s="289" t="s">
        <v>291</v>
      </c>
      <c r="P2063" s="289" t="str">
        <f>VLOOKUP(CAT_Details[[#This Row],[Delivery Bp Customer Code]],Table6[],2,0)</f>
        <v>DX01-L5</v>
      </c>
    </row>
    <row r="2064" spans="1:16" x14ac:dyDescent="0.25">
      <c r="A2064" s="289" t="s">
        <v>285</v>
      </c>
      <c r="B2064">
        <v>1</v>
      </c>
      <c r="C2064">
        <v>1</v>
      </c>
      <c r="D2064">
        <v>0.02</v>
      </c>
      <c r="E2064" s="289" t="s">
        <v>5108</v>
      </c>
      <c r="F2064">
        <v>5014400866</v>
      </c>
      <c r="G2064" s="276">
        <v>45629</v>
      </c>
      <c r="H2064" s="5">
        <v>20241121600485</v>
      </c>
      <c r="I2064">
        <v>8.0000000000000002E-3</v>
      </c>
      <c r="J2064" s="289" t="s">
        <v>438</v>
      </c>
      <c r="K2064" s="289" t="s">
        <v>5109</v>
      </c>
      <c r="L2064" s="289" t="s">
        <v>275</v>
      </c>
      <c r="M2064" s="289" t="s">
        <v>4535</v>
      </c>
      <c r="N2064" s="289" t="s">
        <v>751</v>
      </c>
      <c r="O2064" s="289" t="s">
        <v>291</v>
      </c>
      <c r="P2064" s="289" t="str">
        <f>VLOOKUP(CAT_Details[[#This Row],[Delivery Bp Customer Code]],Table6[],2,0)</f>
        <v>DX01-L5</v>
      </c>
    </row>
    <row r="2065" spans="1:16" x14ac:dyDescent="0.25">
      <c r="A2065" s="289" t="s">
        <v>285</v>
      </c>
      <c r="B2065">
        <v>2</v>
      </c>
      <c r="C2065">
        <v>195</v>
      </c>
      <c r="D2065">
        <v>0.6</v>
      </c>
      <c r="E2065" s="289" t="s">
        <v>5110</v>
      </c>
      <c r="F2065">
        <v>5014400966</v>
      </c>
      <c r="G2065" s="276">
        <v>45629</v>
      </c>
      <c r="H2065" s="5">
        <v>20241120599409</v>
      </c>
      <c r="I2065">
        <v>1.44</v>
      </c>
      <c r="J2065" s="289" t="s">
        <v>324</v>
      </c>
      <c r="K2065" s="289" t="s">
        <v>5111</v>
      </c>
      <c r="L2065" s="289" t="s">
        <v>275</v>
      </c>
      <c r="M2065" s="289" t="s">
        <v>4937</v>
      </c>
      <c r="N2065" s="289" t="s">
        <v>375</v>
      </c>
      <c r="O2065" s="289" t="s">
        <v>291</v>
      </c>
      <c r="P2065" s="289" t="str">
        <f>VLOOKUP(CAT_Details[[#This Row],[Delivery Bp Customer Code]],Table6[],2,0)</f>
        <v>DX01-L5</v>
      </c>
    </row>
    <row r="2066" spans="1:16" x14ac:dyDescent="0.25">
      <c r="A2066" s="289" t="s">
        <v>285</v>
      </c>
      <c r="B2066">
        <v>14</v>
      </c>
      <c r="C2066">
        <v>6800</v>
      </c>
      <c r="D2066">
        <v>7</v>
      </c>
      <c r="E2066" s="289" t="s">
        <v>5112</v>
      </c>
      <c r="F2066">
        <v>5014415427</v>
      </c>
      <c r="G2066" s="276">
        <v>45629</v>
      </c>
      <c r="H2066">
        <v>20241121600766</v>
      </c>
      <c r="I2066">
        <v>16.8</v>
      </c>
      <c r="J2066" s="289" t="s">
        <v>287</v>
      </c>
      <c r="K2066" s="289" t="s">
        <v>5113</v>
      </c>
      <c r="L2066" s="289" t="s">
        <v>275</v>
      </c>
      <c r="M2066" s="289" t="s">
        <v>5101</v>
      </c>
      <c r="N2066" s="289" t="s">
        <v>889</v>
      </c>
      <c r="O2066" s="289" t="s">
        <v>291</v>
      </c>
      <c r="P2066" s="289" t="str">
        <f>VLOOKUP(CAT_Details[[#This Row],[Delivery Bp Customer Code]],Table6[],2,0)</f>
        <v>DX01-L5</v>
      </c>
    </row>
    <row r="2067" spans="1:16" x14ac:dyDescent="0.25">
      <c r="A2067" s="289" t="s">
        <v>285</v>
      </c>
      <c r="B2067">
        <v>6</v>
      </c>
      <c r="C2067">
        <v>930</v>
      </c>
      <c r="D2067">
        <v>2.6</v>
      </c>
      <c r="E2067" s="289" t="s">
        <v>5114</v>
      </c>
      <c r="F2067">
        <v>5014415527</v>
      </c>
      <c r="G2067" s="276">
        <v>45629</v>
      </c>
      <c r="H2067">
        <v>20241125602417</v>
      </c>
      <c r="I2067">
        <v>6.24</v>
      </c>
      <c r="J2067" s="289" t="s">
        <v>294</v>
      </c>
      <c r="K2067" s="289" t="s">
        <v>5115</v>
      </c>
      <c r="L2067" s="289" t="s">
        <v>275</v>
      </c>
      <c r="M2067" s="289" t="s">
        <v>4978</v>
      </c>
      <c r="N2067" s="289" t="s">
        <v>769</v>
      </c>
      <c r="O2067" s="289" t="s">
        <v>291</v>
      </c>
      <c r="P2067" s="289" t="str">
        <f>VLOOKUP(CAT_Details[[#This Row],[Delivery Bp Customer Code]],Table6[],2,0)</f>
        <v>DX01-L5</v>
      </c>
    </row>
    <row r="2068" spans="1:16" x14ac:dyDescent="0.25">
      <c r="A2068" s="289" t="s">
        <v>285</v>
      </c>
      <c r="B2068">
        <v>30</v>
      </c>
      <c r="C2068">
        <v>3999</v>
      </c>
      <c r="D2068">
        <v>6.5</v>
      </c>
      <c r="E2068" s="289" t="s">
        <v>5116</v>
      </c>
      <c r="F2068">
        <v>5014415564</v>
      </c>
      <c r="G2068" s="276">
        <v>45629</v>
      </c>
      <c r="H2068">
        <v>20241121600428</v>
      </c>
      <c r="I2068">
        <v>12.984</v>
      </c>
      <c r="J2068" s="289" t="s">
        <v>324</v>
      </c>
      <c r="K2068" s="289" t="s">
        <v>5117</v>
      </c>
      <c r="L2068" s="289" t="s">
        <v>275</v>
      </c>
      <c r="M2068" s="289" t="s">
        <v>4966</v>
      </c>
      <c r="N2068" s="289" t="s">
        <v>508</v>
      </c>
      <c r="O2068" s="289" t="s">
        <v>291</v>
      </c>
      <c r="P2068" s="289" t="str">
        <f>VLOOKUP(CAT_Details[[#This Row],[Delivery Bp Customer Code]],Table6[],2,0)</f>
        <v>DX01-L5</v>
      </c>
    </row>
    <row r="2069" spans="1:16" x14ac:dyDescent="0.25">
      <c r="A2069" s="289" t="s">
        <v>285</v>
      </c>
      <c r="B2069">
        <v>3</v>
      </c>
      <c r="C2069">
        <v>3450</v>
      </c>
      <c r="D2069">
        <v>1.2</v>
      </c>
      <c r="E2069" s="289" t="s">
        <v>5118</v>
      </c>
      <c r="F2069">
        <v>5014415646</v>
      </c>
      <c r="G2069" s="276">
        <v>45629</v>
      </c>
      <c r="H2069">
        <v>20241122601238</v>
      </c>
      <c r="I2069">
        <v>1.728</v>
      </c>
      <c r="J2069" s="289" t="s">
        <v>324</v>
      </c>
      <c r="K2069" s="289" t="s">
        <v>5119</v>
      </c>
      <c r="L2069" s="289" t="s">
        <v>275</v>
      </c>
      <c r="M2069" s="289" t="s">
        <v>4682</v>
      </c>
      <c r="N2069" s="289" t="s">
        <v>333</v>
      </c>
      <c r="O2069" s="289" t="s">
        <v>291</v>
      </c>
      <c r="P2069" s="289" t="str">
        <f>VLOOKUP(CAT_Details[[#This Row],[Delivery Bp Customer Code]],Table6[],2,0)</f>
        <v>DX01-L5</v>
      </c>
    </row>
    <row r="2070" spans="1:16" x14ac:dyDescent="0.25">
      <c r="A2070" s="289" t="s">
        <v>285</v>
      </c>
      <c r="B2070">
        <v>17</v>
      </c>
      <c r="C2070">
        <v>2300</v>
      </c>
      <c r="D2070">
        <v>7.19</v>
      </c>
      <c r="E2070" s="289" t="s">
        <v>5120</v>
      </c>
      <c r="F2070">
        <v>5014415681</v>
      </c>
      <c r="G2070" s="276">
        <v>45629</v>
      </c>
      <c r="H2070">
        <v>20241119598252</v>
      </c>
      <c r="I2070">
        <v>13.808</v>
      </c>
      <c r="J2070" s="289" t="s">
        <v>345</v>
      </c>
      <c r="K2070" s="289" t="s">
        <v>5121</v>
      </c>
      <c r="L2070" s="289" t="s">
        <v>275</v>
      </c>
      <c r="M2070" s="289" t="s">
        <v>5122</v>
      </c>
      <c r="N2070" s="289" t="s">
        <v>427</v>
      </c>
      <c r="O2070" s="289" t="s">
        <v>291</v>
      </c>
      <c r="P2070" s="289" t="str">
        <f>VLOOKUP(CAT_Details[[#This Row],[Delivery Bp Customer Code]],Table6[],2,0)</f>
        <v>DX01-L5</v>
      </c>
    </row>
    <row r="2071" spans="1:16" x14ac:dyDescent="0.25">
      <c r="A2071" s="289" t="s">
        <v>285</v>
      </c>
      <c r="B2071">
        <v>11</v>
      </c>
      <c r="C2071">
        <v>2189</v>
      </c>
      <c r="D2071">
        <v>5.37</v>
      </c>
      <c r="E2071" s="289" t="s">
        <v>5123</v>
      </c>
      <c r="F2071">
        <v>5014415760</v>
      </c>
      <c r="G2071" s="276">
        <v>45629</v>
      </c>
      <c r="H2071">
        <v>20241125602387</v>
      </c>
      <c r="I2071">
        <v>11.583</v>
      </c>
      <c r="J2071" s="289" t="s">
        <v>345</v>
      </c>
      <c r="K2071" s="289" t="s">
        <v>5124</v>
      </c>
      <c r="L2071" s="289" t="s">
        <v>275</v>
      </c>
      <c r="M2071" s="289" t="s">
        <v>5125</v>
      </c>
      <c r="N2071" s="289" t="s">
        <v>415</v>
      </c>
      <c r="O2071" s="289" t="s">
        <v>291</v>
      </c>
      <c r="P2071" s="289" t="str">
        <f>VLOOKUP(CAT_Details[[#This Row],[Delivery Bp Customer Code]],Table6[],2,0)</f>
        <v>DX01-L5</v>
      </c>
    </row>
    <row r="2072" spans="1:16" x14ac:dyDescent="0.25">
      <c r="A2072" s="289" t="s">
        <v>285</v>
      </c>
      <c r="B2072">
        <v>77</v>
      </c>
      <c r="C2072">
        <v>4166.1400000000003</v>
      </c>
      <c r="D2072">
        <v>13.6</v>
      </c>
      <c r="E2072" s="289" t="s">
        <v>5099</v>
      </c>
      <c r="F2072">
        <v>5014431237</v>
      </c>
      <c r="G2072" s="276">
        <v>45629</v>
      </c>
      <c r="H2072" s="5">
        <v>20241126603233</v>
      </c>
      <c r="I2072">
        <v>39.331000000000003</v>
      </c>
      <c r="J2072" s="289" t="s">
        <v>287</v>
      </c>
      <c r="K2072" s="289" t="s">
        <v>5126</v>
      </c>
      <c r="L2072" s="289" t="s">
        <v>275</v>
      </c>
      <c r="M2072" s="289" t="s">
        <v>5101</v>
      </c>
      <c r="N2072" s="289" t="s">
        <v>1198</v>
      </c>
      <c r="O2072" s="289" t="s">
        <v>291</v>
      </c>
      <c r="P2072" s="289" t="str">
        <f>VLOOKUP(CAT_Details[[#This Row],[Delivery Bp Customer Code]],Table6[],2,0)</f>
        <v>DX01-L5</v>
      </c>
    </row>
    <row r="2073" spans="1:16" x14ac:dyDescent="0.25">
      <c r="A2073" s="289" t="s">
        <v>285</v>
      </c>
      <c r="B2073">
        <v>2</v>
      </c>
      <c r="C2073">
        <v>203</v>
      </c>
      <c r="D2073">
        <v>0.45</v>
      </c>
      <c r="E2073" s="289" t="s">
        <v>5127</v>
      </c>
      <c r="F2073">
        <v>5014431491</v>
      </c>
      <c r="G2073" s="276">
        <v>45629</v>
      </c>
      <c r="H2073">
        <v>20241125602512</v>
      </c>
      <c r="I2073">
        <v>0.996</v>
      </c>
      <c r="J2073" s="289" t="s">
        <v>280</v>
      </c>
      <c r="K2073" s="289" t="s">
        <v>5128</v>
      </c>
      <c r="L2073" s="289" t="s">
        <v>275</v>
      </c>
      <c r="M2073" s="289" t="s">
        <v>4916</v>
      </c>
      <c r="N2073" s="289" t="s">
        <v>424</v>
      </c>
      <c r="O2073" s="289" t="s">
        <v>291</v>
      </c>
      <c r="P2073" s="289" t="str">
        <f>VLOOKUP(CAT_Details[[#This Row],[Delivery Bp Customer Code]],Table6[],2,0)</f>
        <v>DX01-L5</v>
      </c>
    </row>
    <row r="2074" spans="1:16" x14ac:dyDescent="0.25">
      <c r="A2074" s="289" t="s">
        <v>285</v>
      </c>
      <c r="B2074">
        <v>5</v>
      </c>
      <c r="C2074">
        <v>445</v>
      </c>
      <c r="D2074">
        <v>1</v>
      </c>
      <c r="E2074" s="289" t="s">
        <v>5129</v>
      </c>
      <c r="F2074">
        <v>5014431556</v>
      </c>
      <c r="G2074" s="276">
        <v>45629</v>
      </c>
      <c r="H2074">
        <v>20241126603356</v>
      </c>
      <c r="I2074">
        <v>1.776</v>
      </c>
      <c r="J2074" s="289" t="s">
        <v>350</v>
      </c>
      <c r="K2074" s="289" t="s">
        <v>5130</v>
      </c>
      <c r="L2074" s="289" t="s">
        <v>275</v>
      </c>
      <c r="M2074" s="289" t="s">
        <v>4821</v>
      </c>
      <c r="N2074" s="289" t="s">
        <v>407</v>
      </c>
      <c r="O2074" s="289" t="s">
        <v>291</v>
      </c>
      <c r="P2074" s="289" t="str">
        <f>VLOOKUP(CAT_Details[[#This Row],[Delivery Bp Customer Code]],Table6[],2,0)</f>
        <v>DX01-L5</v>
      </c>
    </row>
    <row r="2075" spans="1:16" x14ac:dyDescent="0.25">
      <c r="A2075" s="289" t="s">
        <v>285</v>
      </c>
      <c r="B2075">
        <v>1</v>
      </c>
      <c r="C2075">
        <v>98.55</v>
      </c>
      <c r="D2075">
        <v>0.28000000000000003</v>
      </c>
      <c r="E2075" s="289" t="s">
        <v>5131</v>
      </c>
      <c r="F2075">
        <v>5014431775</v>
      </c>
      <c r="G2075" s="276">
        <v>45629</v>
      </c>
      <c r="H2075" s="5">
        <v>20241126603609</v>
      </c>
      <c r="I2075">
        <v>0.60099999999999998</v>
      </c>
      <c r="J2075" s="289" t="s">
        <v>350</v>
      </c>
      <c r="K2075" s="289" t="s">
        <v>5132</v>
      </c>
      <c r="L2075" s="289" t="s">
        <v>275</v>
      </c>
      <c r="M2075" s="289" t="s">
        <v>4821</v>
      </c>
      <c r="N2075" s="289" t="s">
        <v>366</v>
      </c>
      <c r="O2075" s="289" t="s">
        <v>291</v>
      </c>
      <c r="P2075" s="289" t="str">
        <f>VLOOKUP(CAT_Details[[#This Row],[Delivery Bp Customer Code]],Table6[],2,0)</f>
        <v>DX01-L5</v>
      </c>
    </row>
    <row r="2076" spans="1:16" x14ac:dyDescent="0.25">
      <c r="A2076" s="289" t="s">
        <v>285</v>
      </c>
      <c r="B2076">
        <v>14</v>
      </c>
      <c r="C2076">
        <v>567</v>
      </c>
      <c r="D2076">
        <v>2.25</v>
      </c>
      <c r="E2076" s="289" t="s">
        <v>5133</v>
      </c>
      <c r="F2076">
        <v>5014431830</v>
      </c>
      <c r="G2076" s="276">
        <v>45629</v>
      </c>
      <c r="H2076" s="5">
        <v>20241122601270</v>
      </c>
      <c r="I2076">
        <v>3.1960000000000002</v>
      </c>
      <c r="J2076" s="289" t="s">
        <v>350</v>
      </c>
      <c r="K2076" s="289" t="s">
        <v>5134</v>
      </c>
      <c r="L2076" s="289" t="s">
        <v>275</v>
      </c>
      <c r="M2076" s="289" t="s">
        <v>5082</v>
      </c>
      <c r="N2076" s="289" t="s">
        <v>378</v>
      </c>
      <c r="O2076" s="289" t="s">
        <v>291</v>
      </c>
      <c r="P2076" s="289" t="str">
        <f>VLOOKUP(CAT_Details[[#This Row],[Delivery Bp Customer Code]],Table6[],2,0)</f>
        <v>DX01-L5</v>
      </c>
    </row>
    <row r="2077" spans="1:16" x14ac:dyDescent="0.25">
      <c r="A2077" s="289" t="s">
        <v>285</v>
      </c>
      <c r="B2077">
        <v>5</v>
      </c>
      <c r="C2077">
        <v>275</v>
      </c>
      <c r="D2077">
        <v>1.2</v>
      </c>
      <c r="E2077" s="289" t="s">
        <v>5135</v>
      </c>
      <c r="F2077">
        <v>5014431943</v>
      </c>
      <c r="G2077" s="276">
        <v>45629</v>
      </c>
      <c r="H2077" s="5">
        <v>20241126603393</v>
      </c>
      <c r="I2077">
        <v>2.448</v>
      </c>
      <c r="J2077" s="289" t="s">
        <v>350</v>
      </c>
      <c r="K2077" s="289" t="s">
        <v>5136</v>
      </c>
      <c r="L2077" s="289" t="s">
        <v>275</v>
      </c>
      <c r="M2077" s="289" t="s">
        <v>4821</v>
      </c>
      <c r="N2077" s="289" t="s">
        <v>430</v>
      </c>
      <c r="O2077" s="289" t="s">
        <v>291</v>
      </c>
      <c r="P2077" s="289" t="str">
        <f>VLOOKUP(CAT_Details[[#This Row],[Delivery Bp Customer Code]],Table6[],2,0)</f>
        <v>DX01-L5</v>
      </c>
    </row>
    <row r="2078" spans="1:16" x14ac:dyDescent="0.25">
      <c r="A2078" s="289" t="s">
        <v>285</v>
      </c>
      <c r="B2078">
        <v>16</v>
      </c>
      <c r="C2078">
        <v>2800</v>
      </c>
      <c r="D2078">
        <v>7.1</v>
      </c>
      <c r="E2078" s="289" t="s">
        <v>5137</v>
      </c>
      <c r="F2078">
        <v>5014448409</v>
      </c>
      <c r="G2078" s="276">
        <v>45629</v>
      </c>
      <c r="H2078">
        <v>20241125601963</v>
      </c>
      <c r="I2078">
        <v>15.167999999999999</v>
      </c>
      <c r="J2078" s="289" t="s">
        <v>280</v>
      </c>
      <c r="K2078" s="289" t="s">
        <v>5138</v>
      </c>
      <c r="L2078" s="289" t="s">
        <v>275</v>
      </c>
      <c r="M2078" s="289" t="s">
        <v>5139</v>
      </c>
      <c r="N2078" s="289" t="s">
        <v>411</v>
      </c>
      <c r="O2078" s="289" t="s">
        <v>291</v>
      </c>
      <c r="P2078" s="289" t="str">
        <f>VLOOKUP(CAT_Details[[#This Row],[Delivery Bp Customer Code]],Table6[],2,0)</f>
        <v>DX01-L5</v>
      </c>
    </row>
    <row r="2079" spans="1:16" x14ac:dyDescent="0.25">
      <c r="A2079" s="289" t="s">
        <v>521</v>
      </c>
      <c r="B2079">
        <v>1</v>
      </c>
      <c r="C2079">
        <v>900</v>
      </c>
      <c r="D2079">
        <v>0.46</v>
      </c>
      <c r="E2079" s="289" t="s">
        <v>5140</v>
      </c>
      <c r="F2079">
        <v>5014415583</v>
      </c>
      <c r="G2079" s="276">
        <v>45629</v>
      </c>
      <c r="H2079" s="5">
        <v>20241121599879</v>
      </c>
      <c r="I2079">
        <v>1.25</v>
      </c>
      <c r="J2079" s="289" t="s">
        <v>294</v>
      </c>
      <c r="K2079" s="289" t="s">
        <v>5141</v>
      </c>
      <c r="L2079" s="289" t="s">
        <v>275</v>
      </c>
      <c r="M2079" s="289" t="s">
        <v>5142</v>
      </c>
      <c r="N2079" s="289" t="s">
        <v>606</v>
      </c>
      <c r="O2079" s="289" t="s">
        <v>525</v>
      </c>
      <c r="P2079" s="289" t="str">
        <f>VLOOKUP(CAT_Details[[#This Row],[Delivery Bp Customer Code]],Table6[],2,0)</f>
        <v>No Loc</v>
      </c>
    </row>
    <row r="2080" spans="1:16" x14ac:dyDescent="0.25">
      <c r="A2080" s="289" t="s">
        <v>272</v>
      </c>
      <c r="B2080">
        <v>1</v>
      </c>
      <c r="C2080">
        <v>151</v>
      </c>
      <c r="D2080">
        <v>0.19</v>
      </c>
      <c r="E2080" s="289" t="s">
        <v>5066</v>
      </c>
      <c r="F2080">
        <v>5014415753</v>
      </c>
      <c r="G2080" s="276">
        <v>45629</v>
      </c>
      <c r="H2080">
        <v>20241122601162</v>
      </c>
      <c r="I2080">
        <v>0.16400000000000001</v>
      </c>
      <c r="J2080" s="289" t="s">
        <v>1047</v>
      </c>
      <c r="K2080" s="289" t="s">
        <v>5143</v>
      </c>
      <c r="L2080" s="289" t="s">
        <v>275</v>
      </c>
      <c r="M2080" s="289" t="s">
        <v>4535</v>
      </c>
      <c r="N2080" s="289" t="s">
        <v>1049</v>
      </c>
      <c r="O2080" s="289" t="s">
        <v>277</v>
      </c>
      <c r="P2080" s="289" t="str">
        <f>VLOOKUP(CAT_Details[[#This Row],[Delivery Bp Customer Code]],Table6[],2,0)</f>
        <v>U2-L5</v>
      </c>
    </row>
    <row r="2081" spans="1:16" x14ac:dyDescent="0.25">
      <c r="A2081" s="289" t="s">
        <v>272</v>
      </c>
      <c r="B2081">
        <v>1</v>
      </c>
      <c r="C2081">
        <v>22.1</v>
      </c>
      <c r="D2081">
        <v>0.04</v>
      </c>
      <c r="E2081" s="289" t="s">
        <v>5144</v>
      </c>
      <c r="F2081">
        <v>5014431175</v>
      </c>
      <c r="G2081" s="276">
        <v>45629</v>
      </c>
      <c r="H2081">
        <v>20241125602484</v>
      </c>
      <c r="I2081">
        <v>2.3E-2</v>
      </c>
      <c r="J2081" s="289" t="s">
        <v>350</v>
      </c>
      <c r="K2081" s="289" t="s">
        <v>5145</v>
      </c>
      <c r="L2081" s="289" t="s">
        <v>275</v>
      </c>
      <c r="M2081" s="289" t="s">
        <v>4876</v>
      </c>
      <c r="N2081" s="289" t="s">
        <v>982</v>
      </c>
      <c r="O2081" s="289" t="s">
        <v>277</v>
      </c>
      <c r="P2081" s="289" t="str">
        <f>VLOOKUP(CAT_Details[[#This Row],[Delivery Bp Customer Code]],Table6[],2,0)</f>
        <v>U2-L5</v>
      </c>
    </row>
    <row r="2082" spans="1:16" x14ac:dyDescent="0.25">
      <c r="A2082" s="289" t="s">
        <v>272</v>
      </c>
      <c r="B2082">
        <v>18</v>
      </c>
      <c r="C2082">
        <v>1310.4000000000001</v>
      </c>
      <c r="D2082">
        <v>8.4</v>
      </c>
      <c r="E2082" s="289" t="s">
        <v>5146</v>
      </c>
      <c r="F2082">
        <v>5014431703</v>
      </c>
      <c r="G2082" s="276">
        <v>45629</v>
      </c>
      <c r="H2082">
        <v>20241125602746</v>
      </c>
      <c r="I2082">
        <v>15.898</v>
      </c>
      <c r="J2082" s="289" t="s">
        <v>350</v>
      </c>
      <c r="K2082" s="289" t="s">
        <v>5147</v>
      </c>
      <c r="L2082" s="289" t="s">
        <v>275</v>
      </c>
      <c r="M2082" s="289" t="s">
        <v>4876</v>
      </c>
      <c r="N2082" s="289" t="s">
        <v>462</v>
      </c>
      <c r="O2082" s="289" t="s">
        <v>277</v>
      </c>
      <c r="P2082" s="289" t="str">
        <f>VLOOKUP(CAT_Details[[#This Row],[Delivery Bp Customer Code]],Table6[],2,0)</f>
        <v>U2-L5</v>
      </c>
    </row>
    <row r="2083" spans="1:16" x14ac:dyDescent="0.25">
      <c r="A2083" s="289" t="s">
        <v>272</v>
      </c>
      <c r="B2083">
        <v>9</v>
      </c>
      <c r="C2083">
        <v>1680</v>
      </c>
      <c r="D2083">
        <v>1.78</v>
      </c>
      <c r="E2083" s="289" t="s">
        <v>5093</v>
      </c>
      <c r="F2083">
        <v>5014432618</v>
      </c>
      <c r="G2083" s="276">
        <v>45629</v>
      </c>
      <c r="H2083" s="5">
        <v>20241125602421</v>
      </c>
      <c r="I2083">
        <v>2.556</v>
      </c>
      <c r="J2083" s="289" t="s">
        <v>324</v>
      </c>
      <c r="K2083" s="289" t="s">
        <v>5148</v>
      </c>
      <c r="L2083" s="289" t="s">
        <v>275</v>
      </c>
      <c r="M2083" s="289" t="s">
        <v>4803</v>
      </c>
      <c r="N2083" s="289" t="s">
        <v>453</v>
      </c>
      <c r="O2083" s="289" t="s">
        <v>277</v>
      </c>
      <c r="P2083" s="289" t="str">
        <f>VLOOKUP(CAT_Details[[#This Row],[Delivery Bp Customer Code]],Table6[],2,0)</f>
        <v>U2-L5</v>
      </c>
    </row>
    <row r="2084" spans="1:16" x14ac:dyDescent="0.25">
      <c r="A2084" s="289" t="s">
        <v>272</v>
      </c>
      <c r="B2084">
        <v>14</v>
      </c>
      <c r="C2084">
        <v>700</v>
      </c>
      <c r="D2084">
        <v>7.17</v>
      </c>
      <c r="E2084" s="289" t="s">
        <v>5149</v>
      </c>
      <c r="F2084">
        <v>5014462061</v>
      </c>
      <c r="G2084" s="276">
        <v>45629</v>
      </c>
      <c r="H2084">
        <v>20241128605575</v>
      </c>
      <c r="I2084">
        <v>16.004000000000001</v>
      </c>
      <c r="J2084" s="289" t="s">
        <v>273</v>
      </c>
      <c r="K2084" s="289" t="s">
        <v>5150</v>
      </c>
      <c r="L2084" s="289" t="s">
        <v>275</v>
      </c>
      <c r="M2084" s="289" t="s">
        <v>4931</v>
      </c>
      <c r="N2084" s="289" t="s">
        <v>1240</v>
      </c>
      <c r="O2084" s="289" t="s">
        <v>277</v>
      </c>
      <c r="P2084" s="289" t="str">
        <f>VLOOKUP(CAT_Details[[#This Row],[Delivery Bp Customer Code]],Table6[],2,0)</f>
        <v>U2-L5</v>
      </c>
    </row>
    <row r="2085" spans="1:16" x14ac:dyDescent="0.25">
      <c r="A2085" s="289" t="s">
        <v>4794</v>
      </c>
      <c r="B2085">
        <v>4</v>
      </c>
      <c r="C2085">
        <v>1040</v>
      </c>
      <c r="D2085">
        <v>1.6</v>
      </c>
      <c r="E2085" s="289" t="s">
        <v>5151</v>
      </c>
      <c r="F2085">
        <v>5014432204</v>
      </c>
      <c r="G2085" s="276">
        <v>45629</v>
      </c>
      <c r="H2085" s="5">
        <v>20241126603200</v>
      </c>
      <c r="I2085">
        <v>1.92</v>
      </c>
      <c r="J2085" s="289" t="s">
        <v>350</v>
      </c>
      <c r="K2085" s="289" t="s">
        <v>5152</v>
      </c>
      <c r="L2085" s="289" t="s">
        <v>275</v>
      </c>
      <c r="M2085" s="289" t="s">
        <v>4821</v>
      </c>
      <c r="N2085" s="289" t="s">
        <v>948</v>
      </c>
      <c r="O2085" s="289" t="s">
        <v>4798</v>
      </c>
      <c r="P2085" s="289" t="str">
        <f>VLOOKUP(CAT_Details[[#This Row],[Delivery Bp Customer Code]],Table6[],2,0)</f>
        <v>MY02</v>
      </c>
    </row>
    <row r="2086" spans="1:16" x14ac:dyDescent="0.25">
      <c r="A2086" s="289" t="s">
        <v>4794</v>
      </c>
      <c r="B2086">
        <v>1</v>
      </c>
      <c r="C2086">
        <v>275</v>
      </c>
      <c r="D2086">
        <v>0.4</v>
      </c>
      <c r="E2086" s="289" t="s">
        <v>5151</v>
      </c>
      <c r="F2086">
        <v>5014432206</v>
      </c>
      <c r="G2086" s="276">
        <v>45629</v>
      </c>
      <c r="H2086">
        <v>20241126603230</v>
      </c>
      <c r="I2086">
        <v>0.86399999999999999</v>
      </c>
      <c r="J2086" s="289" t="s">
        <v>350</v>
      </c>
      <c r="K2086" s="289" t="s">
        <v>5153</v>
      </c>
      <c r="L2086" s="289" t="s">
        <v>275</v>
      </c>
      <c r="M2086" s="289" t="s">
        <v>4821</v>
      </c>
      <c r="N2086" s="289" t="s">
        <v>948</v>
      </c>
      <c r="O2086" s="289" t="s">
        <v>4798</v>
      </c>
      <c r="P2086" s="289" t="str">
        <f>VLOOKUP(CAT_Details[[#This Row],[Delivery Bp Customer Code]],Table6[],2,0)</f>
        <v>MY02</v>
      </c>
    </row>
    <row r="2087" spans="1:16" x14ac:dyDescent="0.25">
      <c r="A2087" s="289" t="s">
        <v>278</v>
      </c>
      <c r="B2087">
        <v>13</v>
      </c>
      <c r="C2087">
        <v>3520</v>
      </c>
      <c r="D2087">
        <v>2.6</v>
      </c>
      <c r="E2087" s="289" t="s">
        <v>5154</v>
      </c>
      <c r="F2087">
        <v>5014431882</v>
      </c>
      <c r="G2087" s="276">
        <v>45630</v>
      </c>
      <c r="H2087">
        <v>20241126603203</v>
      </c>
      <c r="I2087">
        <v>3.12</v>
      </c>
      <c r="J2087" s="289" t="s">
        <v>324</v>
      </c>
      <c r="K2087" s="289" t="s">
        <v>5155</v>
      </c>
      <c r="L2087" s="289" t="s">
        <v>275</v>
      </c>
      <c r="M2087" s="289" t="s">
        <v>4966</v>
      </c>
      <c r="N2087" s="289" t="s">
        <v>336</v>
      </c>
      <c r="O2087" s="289" t="s">
        <v>498</v>
      </c>
      <c r="P2087" s="289" t="str">
        <f>VLOOKUP(CAT_Details[[#This Row],[Delivery Bp Customer Code]],Table6[],2,0)</f>
        <v>DK-BM01</v>
      </c>
    </row>
    <row r="2088" spans="1:16" x14ac:dyDescent="0.25">
      <c r="A2088" s="289" t="s">
        <v>278</v>
      </c>
      <c r="B2088">
        <v>3</v>
      </c>
      <c r="C2088">
        <v>198</v>
      </c>
      <c r="D2088">
        <v>0.6</v>
      </c>
      <c r="E2088" s="289" t="s">
        <v>5156</v>
      </c>
      <c r="F2088">
        <v>5014432602</v>
      </c>
      <c r="G2088" s="276">
        <v>45630</v>
      </c>
      <c r="H2088">
        <v>20241126603287</v>
      </c>
      <c r="I2088">
        <v>1.44</v>
      </c>
      <c r="J2088" s="289" t="s">
        <v>324</v>
      </c>
      <c r="K2088" s="289" t="s">
        <v>5157</v>
      </c>
      <c r="L2088" s="289" t="s">
        <v>275</v>
      </c>
      <c r="M2088" s="289" t="s">
        <v>5158</v>
      </c>
      <c r="N2088" s="289" t="s">
        <v>1067</v>
      </c>
      <c r="O2088" s="289" t="s">
        <v>498</v>
      </c>
      <c r="P2088" s="289" t="str">
        <f>VLOOKUP(CAT_Details[[#This Row],[Delivery Bp Customer Code]],Table6[],2,0)</f>
        <v>DK-BM01</v>
      </c>
    </row>
    <row r="2089" spans="1:16" x14ac:dyDescent="0.25">
      <c r="A2089" s="289" t="s">
        <v>278</v>
      </c>
      <c r="B2089">
        <v>3</v>
      </c>
      <c r="C2089">
        <v>858</v>
      </c>
      <c r="D2089">
        <v>1.2</v>
      </c>
      <c r="E2089" s="289" t="s">
        <v>5159</v>
      </c>
      <c r="F2089">
        <v>5014448362</v>
      </c>
      <c r="G2089" s="276">
        <v>45630</v>
      </c>
      <c r="H2089" s="5">
        <v>20241125602297</v>
      </c>
      <c r="I2089">
        <v>1.44</v>
      </c>
      <c r="J2089" s="289" t="s">
        <v>280</v>
      </c>
      <c r="K2089" s="289" t="s">
        <v>5160</v>
      </c>
      <c r="L2089" s="289" t="s">
        <v>275</v>
      </c>
      <c r="M2089" s="289" t="s">
        <v>5139</v>
      </c>
      <c r="N2089" s="289" t="s">
        <v>1389</v>
      </c>
      <c r="O2089" s="289" t="s">
        <v>498</v>
      </c>
      <c r="P2089" s="289" t="str">
        <f>VLOOKUP(CAT_Details[[#This Row],[Delivery Bp Customer Code]],Table6[],2,0)</f>
        <v>DK-BM01</v>
      </c>
    </row>
    <row r="2090" spans="1:16" x14ac:dyDescent="0.25">
      <c r="A2090" s="289" t="s">
        <v>278</v>
      </c>
      <c r="B2090">
        <v>3</v>
      </c>
      <c r="C2090">
        <v>1308</v>
      </c>
      <c r="D2090">
        <v>1.2</v>
      </c>
      <c r="E2090" s="289" t="s">
        <v>5161</v>
      </c>
      <c r="F2090">
        <v>5014448433</v>
      </c>
      <c r="G2090" s="276">
        <v>45630</v>
      </c>
      <c r="H2090">
        <v>20241125602286</v>
      </c>
      <c r="I2090">
        <v>1.44</v>
      </c>
      <c r="J2090" s="289" t="s">
        <v>280</v>
      </c>
      <c r="K2090" s="289" t="s">
        <v>5162</v>
      </c>
      <c r="L2090" s="289" t="s">
        <v>275</v>
      </c>
      <c r="M2090" s="289" t="s">
        <v>5139</v>
      </c>
      <c r="N2090" s="289" t="s">
        <v>643</v>
      </c>
      <c r="O2090" s="289" t="s">
        <v>498</v>
      </c>
      <c r="P2090" s="289" t="str">
        <f>VLOOKUP(CAT_Details[[#This Row],[Delivery Bp Customer Code]],Table6[],2,0)</f>
        <v>DK-BM01</v>
      </c>
    </row>
    <row r="2091" spans="1:16" x14ac:dyDescent="0.25">
      <c r="A2091" s="289" t="s">
        <v>278</v>
      </c>
      <c r="B2091">
        <v>2</v>
      </c>
      <c r="C2091">
        <v>748</v>
      </c>
      <c r="D2091">
        <v>0.8</v>
      </c>
      <c r="E2091" s="289" t="s">
        <v>5163</v>
      </c>
      <c r="F2091">
        <v>5014461981</v>
      </c>
      <c r="G2091" s="276">
        <v>45630</v>
      </c>
      <c r="H2091" s="5">
        <v>20241127604919</v>
      </c>
      <c r="I2091">
        <v>1.92</v>
      </c>
      <c r="J2091" s="289" t="s">
        <v>280</v>
      </c>
      <c r="K2091" s="289" t="s">
        <v>5164</v>
      </c>
      <c r="L2091" s="289" t="s">
        <v>275</v>
      </c>
      <c r="M2091" s="289" t="s">
        <v>4916</v>
      </c>
      <c r="N2091" s="289" t="s">
        <v>1399</v>
      </c>
      <c r="O2091" s="289" t="s">
        <v>498</v>
      </c>
      <c r="P2091" s="289" t="str">
        <f>VLOOKUP(CAT_Details[[#This Row],[Delivery Bp Customer Code]],Table6[],2,0)</f>
        <v>DK-BM01</v>
      </c>
    </row>
    <row r="2092" spans="1:16" x14ac:dyDescent="0.25">
      <c r="A2092" s="289" t="s">
        <v>75</v>
      </c>
      <c r="B2092">
        <v>2</v>
      </c>
      <c r="C2092">
        <v>63</v>
      </c>
      <c r="D2092">
        <v>0.26</v>
      </c>
      <c r="E2092" s="289" t="s">
        <v>5165</v>
      </c>
      <c r="F2092">
        <v>5014432263</v>
      </c>
      <c r="G2092" s="276">
        <v>45630</v>
      </c>
      <c r="H2092" s="5">
        <v>20241125602181</v>
      </c>
      <c r="I2092">
        <v>0.32800000000000001</v>
      </c>
      <c r="J2092" s="289" t="s">
        <v>324</v>
      </c>
      <c r="K2092" s="289" t="s">
        <v>5166</v>
      </c>
      <c r="L2092" s="289" t="s">
        <v>275</v>
      </c>
      <c r="M2092" s="289" t="s">
        <v>5158</v>
      </c>
      <c r="N2092" s="289" t="s">
        <v>2561</v>
      </c>
      <c r="O2092" s="289" t="s">
        <v>2173</v>
      </c>
      <c r="P2092" s="289" t="str">
        <f>VLOOKUP(CAT_Details[[#This Row],[Delivery Bp Customer Code]],Table6[],2,0)</f>
        <v>OYL1</v>
      </c>
    </row>
    <row r="2093" spans="1:16" x14ac:dyDescent="0.25">
      <c r="A2093" s="289" t="s">
        <v>75</v>
      </c>
      <c r="B2093">
        <v>1</v>
      </c>
      <c r="C2093">
        <v>284</v>
      </c>
      <c r="D2093">
        <v>0.4</v>
      </c>
      <c r="E2093" s="289" t="s">
        <v>5167</v>
      </c>
      <c r="F2093">
        <v>5014432422</v>
      </c>
      <c r="G2093" s="276">
        <v>45630</v>
      </c>
      <c r="H2093">
        <v>20241121600730</v>
      </c>
      <c r="I2093">
        <v>0.96</v>
      </c>
      <c r="J2093" s="289" t="s">
        <v>324</v>
      </c>
      <c r="K2093" s="289" t="s">
        <v>5168</v>
      </c>
      <c r="L2093" s="289" t="s">
        <v>275</v>
      </c>
      <c r="M2093" s="289" t="s">
        <v>5169</v>
      </c>
      <c r="N2093" s="289" t="s">
        <v>2727</v>
      </c>
      <c r="O2093" s="289" t="s">
        <v>2173</v>
      </c>
      <c r="P2093" s="289" t="str">
        <f>VLOOKUP(CAT_Details[[#This Row],[Delivery Bp Customer Code]],Table6[],2,0)</f>
        <v>OYL1</v>
      </c>
    </row>
    <row r="2094" spans="1:16" x14ac:dyDescent="0.25">
      <c r="A2094" s="289" t="s">
        <v>75</v>
      </c>
      <c r="B2094">
        <v>6</v>
      </c>
      <c r="C2094">
        <v>2057.3000000000002</v>
      </c>
      <c r="D2094">
        <v>2.0299999999999998</v>
      </c>
      <c r="E2094" s="289" t="s">
        <v>5170</v>
      </c>
      <c r="F2094">
        <v>5014447570</v>
      </c>
      <c r="G2094" s="276">
        <v>45630</v>
      </c>
      <c r="H2094" s="5">
        <v>20241127604359</v>
      </c>
      <c r="I2094">
        <v>3.3660000000000001</v>
      </c>
      <c r="J2094" s="289" t="s">
        <v>324</v>
      </c>
      <c r="K2094" s="289" t="s">
        <v>5171</v>
      </c>
      <c r="L2094" s="289" t="s">
        <v>275</v>
      </c>
      <c r="M2094" s="289" t="s">
        <v>4966</v>
      </c>
      <c r="N2094" s="289" t="s">
        <v>2242</v>
      </c>
      <c r="O2094" s="289" t="s">
        <v>2173</v>
      </c>
      <c r="P2094" s="289" t="str">
        <f>VLOOKUP(CAT_Details[[#This Row],[Delivery Bp Customer Code]],Table6[],2,0)</f>
        <v>OYL1</v>
      </c>
    </row>
    <row r="2095" spans="1:16" x14ac:dyDescent="0.25">
      <c r="A2095" s="289" t="s">
        <v>75</v>
      </c>
      <c r="B2095">
        <v>1</v>
      </c>
      <c r="C2095">
        <v>252</v>
      </c>
      <c r="D2095">
        <v>0.2</v>
      </c>
      <c r="E2095" s="289" t="s">
        <v>5172</v>
      </c>
      <c r="F2095">
        <v>5014447699</v>
      </c>
      <c r="G2095" s="276">
        <v>45630</v>
      </c>
      <c r="H2095">
        <v>20241126603530</v>
      </c>
      <c r="I2095">
        <v>0.33600000000000002</v>
      </c>
      <c r="J2095" s="289" t="s">
        <v>324</v>
      </c>
      <c r="K2095" s="289" t="s">
        <v>5173</v>
      </c>
      <c r="L2095" s="289" t="s">
        <v>275</v>
      </c>
      <c r="M2095" s="289" t="s">
        <v>5169</v>
      </c>
      <c r="N2095" s="289" t="s">
        <v>3248</v>
      </c>
      <c r="O2095" s="289" t="s">
        <v>2173</v>
      </c>
      <c r="P2095" s="289" t="str">
        <f>VLOOKUP(CAT_Details[[#This Row],[Delivery Bp Customer Code]],Table6[],2,0)</f>
        <v>OYL1</v>
      </c>
    </row>
    <row r="2096" spans="1:16" x14ac:dyDescent="0.25">
      <c r="A2096" s="289" t="s">
        <v>75</v>
      </c>
      <c r="B2096">
        <v>1</v>
      </c>
      <c r="C2096">
        <v>149</v>
      </c>
      <c r="D2096">
        <v>0.2</v>
      </c>
      <c r="E2096" s="289" t="s">
        <v>5172</v>
      </c>
      <c r="F2096">
        <v>5014447701</v>
      </c>
      <c r="G2096" s="276">
        <v>45630</v>
      </c>
      <c r="H2096">
        <v>20241126603522</v>
      </c>
      <c r="I2096">
        <v>0.33600000000000002</v>
      </c>
      <c r="J2096" s="289" t="s">
        <v>324</v>
      </c>
      <c r="K2096" s="289" t="s">
        <v>5174</v>
      </c>
      <c r="L2096" s="289" t="s">
        <v>275</v>
      </c>
      <c r="M2096" s="289" t="s">
        <v>5169</v>
      </c>
      <c r="N2096" s="289" t="s">
        <v>3248</v>
      </c>
      <c r="O2096" s="289" t="s">
        <v>2173</v>
      </c>
      <c r="P2096" s="289" t="str">
        <f>VLOOKUP(CAT_Details[[#This Row],[Delivery Bp Customer Code]],Table6[],2,0)</f>
        <v>OYL1</v>
      </c>
    </row>
    <row r="2097" spans="1:16" x14ac:dyDescent="0.25">
      <c r="A2097" s="289" t="s">
        <v>75</v>
      </c>
      <c r="B2097">
        <v>4</v>
      </c>
      <c r="C2097">
        <v>355</v>
      </c>
      <c r="D2097">
        <v>1.2</v>
      </c>
      <c r="E2097" s="289" t="s">
        <v>5175</v>
      </c>
      <c r="F2097">
        <v>5014448295</v>
      </c>
      <c r="G2097" s="276">
        <v>45630</v>
      </c>
      <c r="H2097" s="5">
        <v>20241126603583</v>
      </c>
      <c r="I2097">
        <v>1.93</v>
      </c>
      <c r="J2097" s="289" t="s">
        <v>350</v>
      </c>
      <c r="K2097" s="289" t="s">
        <v>5176</v>
      </c>
      <c r="L2097" s="289" t="s">
        <v>275</v>
      </c>
      <c r="M2097" s="289" t="s">
        <v>5082</v>
      </c>
      <c r="N2097" s="289" t="s">
        <v>482</v>
      </c>
      <c r="O2097" s="289" t="s">
        <v>2173</v>
      </c>
      <c r="P2097" s="289" t="str">
        <f>VLOOKUP(CAT_Details[[#This Row],[Delivery Bp Customer Code]],Table6[],2,0)</f>
        <v>OYL1</v>
      </c>
    </row>
    <row r="2098" spans="1:16" x14ac:dyDescent="0.25">
      <c r="A2098" s="289" t="s">
        <v>75</v>
      </c>
      <c r="B2098">
        <v>4</v>
      </c>
      <c r="C2098">
        <v>1850</v>
      </c>
      <c r="D2098">
        <v>1.6</v>
      </c>
      <c r="E2098" s="289" t="s">
        <v>25873</v>
      </c>
      <c r="F2098">
        <v>5014448377</v>
      </c>
      <c r="G2098" s="276">
        <v>45630</v>
      </c>
      <c r="H2098">
        <v>20241120599475</v>
      </c>
      <c r="I2098">
        <v>2.3039999999999998</v>
      </c>
      <c r="J2098" s="289" t="s">
        <v>350</v>
      </c>
      <c r="K2098" s="289" t="s">
        <v>25874</v>
      </c>
      <c r="L2098" s="289" t="s">
        <v>275</v>
      </c>
      <c r="M2098" s="289" t="s">
        <v>5177</v>
      </c>
      <c r="N2098" s="289" t="s">
        <v>2656</v>
      </c>
      <c r="O2098" s="289" t="s">
        <v>2173</v>
      </c>
      <c r="P2098" s="289" t="str">
        <f>VLOOKUP(CAT_Details[[#This Row],[Delivery Bp Customer Code]],Table6[],2,0)</f>
        <v>OYL1</v>
      </c>
    </row>
    <row r="2099" spans="1:16" x14ac:dyDescent="0.25">
      <c r="A2099" s="289" t="s">
        <v>75</v>
      </c>
      <c r="B2099">
        <v>9</v>
      </c>
      <c r="C2099">
        <v>1441.08</v>
      </c>
      <c r="D2099">
        <v>3.6</v>
      </c>
      <c r="E2099" s="289" t="s">
        <v>5161</v>
      </c>
      <c r="F2099">
        <v>5014448443</v>
      </c>
      <c r="G2099" s="276">
        <v>45630</v>
      </c>
      <c r="H2099">
        <v>20241125602275</v>
      </c>
      <c r="I2099">
        <v>4.32</v>
      </c>
      <c r="J2099" s="289" t="s">
        <v>280</v>
      </c>
      <c r="K2099" s="289" t="s">
        <v>5178</v>
      </c>
      <c r="L2099" s="289" t="s">
        <v>275</v>
      </c>
      <c r="M2099" s="289" t="s">
        <v>5139</v>
      </c>
      <c r="N2099" s="289" t="s">
        <v>643</v>
      </c>
      <c r="O2099" s="289" t="s">
        <v>2173</v>
      </c>
      <c r="P2099" s="289" t="str">
        <f>VLOOKUP(CAT_Details[[#This Row],[Delivery Bp Customer Code]],Table6[],2,0)</f>
        <v>OYL1</v>
      </c>
    </row>
    <row r="2100" spans="1:16" x14ac:dyDescent="0.25">
      <c r="A2100" s="289" t="s">
        <v>75</v>
      </c>
      <c r="B2100">
        <v>1</v>
      </c>
      <c r="C2100">
        <v>1</v>
      </c>
      <c r="D2100">
        <v>0.02</v>
      </c>
      <c r="E2100" s="289" t="s">
        <v>5179</v>
      </c>
      <c r="F2100">
        <v>5014462120</v>
      </c>
      <c r="G2100" s="276">
        <v>45630</v>
      </c>
      <c r="H2100" s="5">
        <v>20241128605729</v>
      </c>
      <c r="I2100">
        <v>5.0000000000000001E-3</v>
      </c>
      <c r="J2100" s="289" t="s">
        <v>350</v>
      </c>
      <c r="K2100" s="289" t="s">
        <v>5180</v>
      </c>
      <c r="L2100" s="289" t="s">
        <v>275</v>
      </c>
      <c r="M2100" s="289" t="s">
        <v>5181</v>
      </c>
      <c r="N2100" s="289" t="s">
        <v>5182</v>
      </c>
      <c r="O2100" s="289" t="s">
        <v>2173</v>
      </c>
      <c r="P2100" s="289" t="str">
        <f>VLOOKUP(CAT_Details[[#This Row],[Delivery Bp Customer Code]],Table6[],2,0)</f>
        <v>OYL1</v>
      </c>
    </row>
    <row r="2101" spans="1:16" x14ac:dyDescent="0.25">
      <c r="A2101" s="289" t="s">
        <v>75</v>
      </c>
      <c r="B2101">
        <v>1</v>
      </c>
      <c r="C2101">
        <v>2</v>
      </c>
      <c r="D2101">
        <v>0.86</v>
      </c>
      <c r="E2101" s="289" t="s">
        <v>5183</v>
      </c>
      <c r="F2101">
        <v>5014478068</v>
      </c>
      <c r="G2101" s="276">
        <v>45630</v>
      </c>
      <c r="H2101" s="5">
        <v>20241119597730</v>
      </c>
      <c r="I2101">
        <v>0.309</v>
      </c>
      <c r="J2101" s="289" t="s">
        <v>273</v>
      </c>
      <c r="K2101" s="289" t="s">
        <v>5184</v>
      </c>
      <c r="L2101" s="289" t="s">
        <v>275</v>
      </c>
      <c r="M2101" s="289" t="s">
        <v>5185</v>
      </c>
      <c r="N2101" s="289" t="s">
        <v>2738</v>
      </c>
      <c r="O2101" s="289" t="s">
        <v>2173</v>
      </c>
      <c r="P2101" s="289" t="str">
        <f>VLOOKUP(CAT_Details[[#This Row],[Delivery Bp Customer Code]],Table6[],2,0)</f>
        <v>OYL1</v>
      </c>
    </row>
    <row r="2102" spans="1:16" x14ac:dyDescent="0.25">
      <c r="A2102" s="289" t="s">
        <v>874</v>
      </c>
      <c r="B2102">
        <v>18</v>
      </c>
      <c r="C2102">
        <v>7416</v>
      </c>
      <c r="D2102">
        <v>9</v>
      </c>
      <c r="E2102" s="289" t="s">
        <v>5186</v>
      </c>
      <c r="F2102">
        <v>5014447911</v>
      </c>
      <c r="G2102" s="276">
        <v>45630</v>
      </c>
      <c r="H2102" s="5">
        <v>20241127604406</v>
      </c>
      <c r="I2102">
        <v>21.6</v>
      </c>
      <c r="J2102" s="289" t="s">
        <v>350</v>
      </c>
      <c r="K2102" s="289" t="s">
        <v>5187</v>
      </c>
      <c r="L2102" s="289" t="s">
        <v>275</v>
      </c>
      <c r="M2102" s="289" t="s">
        <v>5177</v>
      </c>
      <c r="N2102" s="289" t="s">
        <v>381</v>
      </c>
      <c r="O2102" s="289" t="s">
        <v>1014</v>
      </c>
      <c r="P2102" s="289" t="str">
        <f>VLOOKUP(CAT_Details[[#This Row],[Delivery Bp Customer Code]],Table6[],2,0)</f>
        <v>MZ07</v>
      </c>
    </row>
    <row r="2103" spans="1:16" x14ac:dyDescent="0.25">
      <c r="A2103" s="289" t="s">
        <v>3329</v>
      </c>
      <c r="B2103">
        <v>7</v>
      </c>
      <c r="C2103">
        <v>1535</v>
      </c>
      <c r="D2103">
        <v>2.8</v>
      </c>
      <c r="E2103" s="289" t="s">
        <v>5188</v>
      </c>
      <c r="F2103">
        <v>5014414959</v>
      </c>
      <c r="G2103" s="276">
        <v>45630</v>
      </c>
      <c r="H2103" s="5">
        <v>20241121600576</v>
      </c>
      <c r="I2103">
        <v>6.3840000000000003</v>
      </c>
      <c r="J2103" s="289" t="s">
        <v>438</v>
      </c>
      <c r="K2103" s="289" t="s">
        <v>5189</v>
      </c>
      <c r="L2103" s="289" t="s">
        <v>275</v>
      </c>
      <c r="M2103" s="289" t="s">
        <v>4955</v>
      </c>
      <c r="N2103" s="289" t="s">
        <v>4090</v>
      </c>
      <c r="O2103" s="289" t="s">
        <v>3332</v>
      </c>
      <c r="P2103" s="289">
        <f>VLOOKUP(CAT_Details[[#This Row],[Delivery Bp Customer Code]],Table6[],2,0)</f>
        <v>3402</v>
      </c>
    </row>
    <row r="2104" spans="1:16" x14ac:dyDescent="0.25">
      <c r="A2104" s="289" t="s">
        <v>3329</v>
      </c>
      <c r="B2104">
        <v>4</v>
      </c>
      <c r="C2104">
        <v>540</v>
      </c>
      <c r="D2104">
        <v>1.6</v>
      </c>
      <c r="E2104" s="289" t="s">
        <v>5190</v>
      </c>
      <c r="F2104">
        <v>5014431731</v>
      </c>
      <c r="G2104" s="276">
        <v>45630</v>
      </c>
      <c r="H2104">
        <v>20241125602441</v>
      </c>
      <c r="I2104">
        <v>3.84</v>
      </c>
      <c r="J2104" s="289" t="s">
        <v>294</v>
      </c>
      <c r="K2104" s="289" t="s">
        <v>5191</v>
      </c>
      <c r="L2104" s="289" t="s">
        <v>275</v>
      </c>
      <c r="M2104" s="289" t="s">
        <v>5192</v>
      </c>
      <c r="N2104" s="289" t="s">
        <v>555</v>
      </c>
      <c r="O2104" s="289" t="s">
        <v>3332</v>
      </c>
      <c r="P2104" s="289">
        <f>VLOOKUP(CAT_Details[[#This Row],[Delivery Bp Customer Code]],Table6[],2,0)</f>
        <v>3402</v>
      </c>
    </row>
    <row r="2105" spans="1:16" x14ac:dyDescent="0.25">
      <c r="A2105" s="289" t="s">
        <v>3329</v>
      </c>
      <c r="B2105">
        <v>47</v>
      </c>
      <c r="C2105">
        <v>1410</v>
      </c>
      <c r="D2105">
        <v>18.8</v>
      </c>
      <c r="E2105" s="289" t="s">
        <v>5193</v>
      </c>
      <c r="F2105">
        <v>5014432344</v>
      </c>
      <c r="G2105" s="276">
        <v>45630</v>
      </c>
      <c r="H2105">
        <v>20241125602098</v>
      </c>
      <c r="I2105">
        <v>45.12</v>
      </c>
      <c r="J2105" s="289" t="s">
        <v>324</v>
      </c>
      <c r="K2105" s="289" t="s">
        <v>5194</v>
      </c>
      <c r="L2105" s="289" t="s">
        <v>275</v>
      </c>
      <c r="M2105" s="289" t="s">
        <v>4818</v>
      </c>
      <c r="N2105" s="289" t="s">
        <v>3571</v>
      </c>
      <c r="O2105" s="289" t="s">
        <v>3332</v>
      </c>
      <c r="P2105" s="289">
        <f>VLOOKUP(CAT_Details[[#This Row],[Delivery Bp Customer Code]],Table6[],2,0)</f>
        <v>3402</v>
      </c>
    </row>
    <row r="2106" spans="1:16" x14ac:dyDescent="0.25">
      <c r="A2106" s="289" t="s">
        <v>3329</v>
      </c>
      <c r="B2106">
        <v>26</v>
      </c>
      <c r="C2106">
        <v>2210</v>
      </c>
      <c r="D2106">
        <v>10.4</v>
      </c>
      <c r="E2106" s="289" t="s">
        <v>5195</v>
      </c>
      <c r="F2106">
        <v>5014432531</v>
      </c>
      <c r="G2106" s="276">
        <v>45630</v>
      </c>
      <c r="H2106">
        <v>20241126603323</v>
      </c>
      <c r="I2106">
        <v>14.976000000000001</v>
      </c>
      <c r="J2106" s="289" t="s">
        <v>324</v>
      </c>
      <c r="K2106" s="289" t="s">
        <v>5196</v>
      </c>
      <c r="L2106" s="289" t="s">
        <v>275</v>
      </c>
      <c r="M2106" s="289" t="s">
        <v>4937</v>
      </c>
      <c r="N2106" s="289" t="s">
        <v>4634</v>
      </c>
      <c r="O2106" s="289" t="s">
        <v>3332</v>
      </c>
      <c r="P2106" s="289">
        <f>VLOOKUP(CAT_Details[[#This Row],[Delivery Bp Customer Code]],Table6[],2,0)</f>
        <v>3402</v>
      </c>
    </row>
    <row r="2107" spans="1:16" x14ac:dyDescent="0.25">
      <c r="A2107" s="289" t="s">
        <v>3329</v>
      </c>
      <c r="B2107">
        <v>5</v>
      </c>
      <c r="C2107">
        <v>599.79999999999995</v>
      </c>
      <c r="D2107">
        <v>2.4</v>
      </c>
      <c r="E2107" s="289" t="s">
        <v>5197</v>
      </c>
      <c r="F2107">
        <v>5014448445</v>
      </c>
      <c r="G2107" s="276">
        <v>45630</v>
      </c>
      <c r="H2107">
        <v>20241127604484</v>
      </c>
      <c r="I2107">
        <v>4.665</v>
      </c>
      <c r="J2107" s="289" t="s">
        <v>350</v>
      </c>
      <c r="K2107" s="289" t="s">
        <v>5198</v>
      </c>
      <c r="L2107" s="289" t="s">
        <v>275</v>
      </c>
      <c r="M2107" s="289" t="s">
        <v>5082</v>
      </c>
      <c r="N2107" s="289" t="s">
        <v>625</v>
      </c>
      <c r="O2107" s="289" t="s">
        <v>3332</v>
      </c>
      <c r="P2107" s="289">
        <f>VLOOKUP(CAT_Details[[#This Row],[Delivery Bp Customer Code]],Table6[],2,0)</f>
        <v>3402</v>
      </c>
    </row>
    <row r="2108" spans="1:16" x14ac:dyDescent="0.25">
      <c r="A2108" s="289" t="s">
        <v>76</v>
      </c>
      <c r="B2108">
        <v>3</v>
      </c>
      <c r="C2108">
        <v>225</v>
      </c>
      <c r="D2108">
        <v>1.2</v>
      </c>
      <c r="E2108" s="289" t="s">
        <v>5199</v>
      </c>
      <c r="F2108">
        <v>5014400888</v>
      </c>
      <c r="G2108" s="276">
        <v>45630</v>
      </c>
      <c r="H2108" s="5">
        <v>20241122601322</v>
      </c>
      <c r="I2108">
        <v>3.7440000000000002</v>
      </c>
      <c r="J2108" s="289" t="s">
        <v>383</v>
      </c>
      <c r="K2108" s="289" t="s">
        <v>5200</v>
      </c>
      <c r="L2108" s="289" t="s">
        <v>275</v>
      </c>
      <c r="M2108" s="289" t="s">
        <v>5201</v>
      </c>
      <c r="N2108" s="289" t="s">
        <v>667</v>
      </c>
      <c r="O2108" s="289" t="s">
        <v>748</v>
      </c>
      <c r="P2108" s="289" t="str">
        <f>VLOOKUP(CAT_Details[[#This Row],[Delivery Bp Customer Code]],Table6[],2,0)</f>
        <v>No Loc</v>
      </c>
    </row>
    <row r="2109" spans="1:16" x14ac:dyDescent="0.25">
      <c r="A2109" s="289" t="s">
        <v>76</v>
      </c>
      <c r="B2109">
        <v>1</v>
      </c>
      <c r="C2109">
        <v>1100</v>
      </c>
      <c r="D2109">
        <v>0.4</v>
      </c>
      <c r="E2109" s="289" t="s">
        <v>5202</v>
      </c>
      <c r="F2109">
        <v>5014432683</v>
      </c>
      <c r="G2109" s="276">
        <v>45630</v>
      </c>
      <c r="H2109">
        <v>20241125602335</v>
      </c>
      <c r="I2109">
        <v>0.57599999999999996</v>
      </c>
      <c r="J2109" s="289" t="s">
        <v>324</v>
      </c>
      <c r="K2109" s="289" t="s">
        <v>5203</v>
      </c>
      <c r="L2109" s="289" t="s">
        <v>275</v>
      </c>
      <c r="M2109" s="289" t="s">
        <v>5204</v>
      </c>
      <c r="N2109" s="289" t="s">
        <v>333</v>
      </c>
      <c r="O2109" s="289" t="s">
        <v>748</v>
      </c>
      <c r="P2109" s="289" t="str">
        <f>VLOOKUP(CAT_Details[[#This Row],[Delivery Bp Customer Code]],Table6[],2,0)</f>
        <v>No Loc</v>
      </c>
    </row>
    <row r="2110" spans="1:16" x14ac:dyDescent="0.25">
      <c r="A2110" s="289" t="s">
        <v>76</v>
      </c>
      <c r="B2110">
        <v>1</v>
      </c>
      <c r="C2110">
        <v>123</v>
      </c>
      <c r="D2110">
        <v>0.4</v>
      </c>
      <c r="E2110" s="289" t="s">
        <v>5205</v>
      </c>
      <c r="F2110">
        <v>5014448280</v>
      </c>
      <c r="G2110" s="276">
        <v>45630</v>
      </c>
      <c r="H2110">
        <v>20241127604585</v>
      </c>
      <c r="I2110">
        <v>0.624</v>
      </c>
      <c r="J2110" s="289" t="s">
        <v>350</v>
      </c>
      <c r="K2110" s="289" t="s">
        <v>5206</v>
      </c>
      <c r="L2110" s="289" t="s">
        <v>275</v>
      </c>
      <c r="M2110" s="289" t="s">
        <v>5082</v>
      </c>
      <c r="N2110" s="289" t="s">
        <v>3676</v>
      </c>
      <c r="O2110" s="289" t="s">
        <v>748</v>
      </c>
      <c r="P2110" s="289" t="str">
        <f>VLOOKUP(CAT_Details[[#This Row],[Delivery Bp Customer Code]],Table6[],2,0)</f>
        <v>No Loc</v>
      </c>
    </row>
    <row r="2111" spans="1:16" x14ac:dyDescent="0.25">
      <c r="A2111" s="289" t="s">
        <v>285</v>
      </c>
      <c r="B2111">
        <v>4</v>
      </c>
      <c r="C2111">
        <v>2000</v>
      </c>
      <c r="D2111">
        <v>1.6</v>
      </c>
      <c r="E2111" s="289" t="s">
        <v>5199</v>
      </c>
      <c r="F2111">
        <v>5014400840</v>
      </c>
      <c r="G2111" s="276">
        <v>45630</v>
      </c>
      <c r="H2111" s="5">
        <v>20241122601214</v>
      </c>
      <c r="I2111">
        <v>4.992</v>
      </c>
      <c r="J2111" s="289" t="s">
        <v>383</v>
      </c>
      <c r="K2111" s="289" t="s">
        <v>5207</v>
      </c>
      <c r="L2111" s="289" t="s">
        <v>275</v>
      </c>
      <c r="M2111" s="289" t="s">
        <v>5201</v>
      </c>
      <c r="N2111" s="289" t="s">
        <v>667</v>
      </c>
      <c r="O2111" s="289" t="s">
        <v>291</v>
      </c>
      <c r="P2111" s="289" t="str">
        <f>VLOOKUP(CAT_Details[[#This Row],[Delivery Bp Customer Code]],Table6[],2,0)</f>
        <v>DX01-L5</v>
      </c>
    </row>
    <row r="2112" spans="1:16" x14ac:dyDescent="0.25">
      <c r="A2112" s="289" t="s">
        <v>285</v>
      </c>
      <c r="B2112">
        <v>19</v>
      </c>
      <c r="C2112">
        <v>7900.96</v>
      </c>
      <c r="D2112">
        <v>7.6</v>
      </c>
      <c r="E2112" s="289" t="s">
        <v>5199</v>
      </c>
      <c r="F2112">
        <v>5014400875</v>
      </c>
      <c r="G2112" s="276">
        <v>45630</v>
      </c>
      <c r="H2112" s="5">
        <v>20241122601208</v>
      </c>
      <c r="I2112">
        <v>23.712</v>
      </c>
      <c r="J2112" s="289" t="s">
        <v>383</v>
      </c>
      <c r="K2112" s="289" t="s">
        <v>5208</v>
      </c>
      <c r="L2112" s="289" t="s">
        <v>275</v>
      </c>
      <c r="M2112" s="289" t="s">
        <v>5201</v>
      </c>
      <c r="N2112" s="289" t="s">
        <v>667</v>
      </c>
      <c r="O2112" s="289" t="s">
        <v>291</v>
      </c>
      <c r="P2112" s="289" t="str">
        <f>VLOOKUP(CAT_Details[[#This Row],[Delivery Bp Customer Code]],Table6[],2,0)</f>
        <v>DX01-L5</v>
      </c>
    </row>
    <row r="2113" spans="1:16" x14ac:dyDescent="0.25">
      <c r="A2113" s="289" t="s">
        <v>285</v>
      </c>
      <c r="B2113">
        <v>5</v>
      </c>
      <c r="C2113">
        <v>498</v>
      </c>
      <c r="D2113">
        <v>1.8</v>
      </c>
      <c r="E2113" s="289" t="s">
        <v>5209</v>
      </c>
      <c r="F2113">
        <v>5014415516</v>
      </c>
      <c r="G2113" s="276">
        <v>45630</v>
      </c>
      <c r="H2113">
        <v>20241122601067</v>
      </c>
      <c r="I2113">
        <v>2.7120000000000002</v>
      </c>
      <c r="J2113" s="289" t="s">
        <v>294</v>
      </c>
      <c r="K2113" s="289" t="s">
        <v>5210</v>
      </c>
      <c r="L2113" s="289" t="s">
        <v>275</v>
      </c>
      <c r="M2113" s="289" t="s">
        <v>4978</v>
      </c>
      <c r="N2113" s="289" t="s">
        <v>504</v>
      </c>
      <c r="O2113" s="289" t="s">
        <v>291</v>
      </c>
      <c r="P2113" s="289" t="str">
        <f>VLOOKUP(CAT_Details[[#This Row],[Delivery Bp Customer Code]],Table6[],2,0)</f>
        <v>DX01-L5</v>
      </c>
    </row>
    <row r="2114" spans="1:16" x14ac:dyDescent="0.25">
      <c r="A2114" s="289" t="s">
        <v>285</v>
      </c>
      <c r="B2114">
        <v>2</v>
      </c>
      <c r="C2114">
        <v>227</v>
      </c>
      <c r="D2114">
        <v>0.8</v>
      </c>
      <c r="E2114" s="289" t="s">
        <v>5211</v>
      </c>
      <c r="F2114">
        <v>5014431487</v>
      </c>
      <c r="G2114" s="276">
        <v>45630</v>
      </c>
      <c r="H2114">
        <v>20241126603413</v>
      </c>
      <c r="I2114">
        <v>1.92</v>
      </c>
      <c r="J2114" s="289" t="s">
        <v>345</v>
      </c>
      <c r="K2114" s="289" t="s">
        <v>5212</v>
      </c>
      <c r="L2114" s="289" t="s">
        <v>275</v>
      </c>
      <c r="M2114" s="289" t="s">
        <v>5213</v>
      </c>
      <c r="N2114" s="289" t="s">
        <v>371</v>
      </c>
      <c r="O2114" s="289" t="s">
        <v>291</v>
      </c>
      <c r="P2114" s="289" t="str">
        <f>VLOOKUP(CAT_Details[[#This Row],[Delivery Bp Customer Code]],Table6[],2,0)</f>
        <v>DX01-L5</v>
      </c>
    </row>
    <row r="2115" spans="1:16" x14ac:dyDescent="0.25">
      <c r="A2115" s="289" t="s">
        <v>285</v>
      </c>
      <c r="B2115">
        <v>8</v>
      </c>
      <c r="C2115">
        <v>680</v>
      </c>
      <c r="D2115">
        <v>3.2</v>
      </c>
      <c r="E2115" s="289" t="s">
        <v>5214</v>
      </c>
      <c r="F2115">
        <v>5014431797</v>
      </c>
      <c r="G2115" s="276">
        <v>45630</v>
      </c>
      <c r="H2115">
        <v>20241121600699</v>
      </c>
      <c r="I2115">
        <v>7.68</v>
      </c>
      <c r="J2115" s="289" t="s">
        <v>345</v>
      </c>
      <c r="K2115" s="289" t="s">
        <v>5215</v>
      </c>
      <c r="L2115" s="289" t="s">
        <v>275</v>
      </c>
      <c r="M2115" s="289" t="s">
        <v>5213</v>
      </c>
      <c r="N2115" s="289" t="s">
        <v>512</v>
      </c>
      <c r="O2115" s="289" t="s">
        <v>291</v>
      </c>
      <c r="P2115" s="289" t="str">
        <f>VLOOKUP(CAT_Details[[#This Row],[Delivery Bp Customer Code]],Table6[],2,0)</f>
        <v>DX01-L5</v>
      </c>
    </row>
    <row r="2116" spans="1:16" x14ac:dyDescent="0.25">
      <c r="A2116" s="289" t="s">
        <v>285</v>
      </c>
      <c r="B2116">
        <v>8</v>
      </c>
      <c r="C2116">
        <v>9200</v>
      </c>
      <c r="D2116">
        <v>3.2</v>
      </c>
      <c r="E2116" s="289" t="s">
        <v>5202</v>
      </c>
      <c r="F2116">
        <v>5014432684</v>
      </c>
      <c r="G2116" s="276">
        <v>45630</v>
      </c>
      <c r="H2116" s="5">
        <v>20241125602606</v>
      </c>
      <c r="I2116">
        <v>4.6079999999999997</v>
      </c>
      <c r="J2116" s="289" t="s">
        <v>324</v>
      </c>
      <c r="K2116" s="289" t="s">
        <v>5216</v>
      </c>
      <c r="L2116" s="289" t="s">
        <v>275</v>
      </c>
      <c r="M2116" s="289" t="s">
        <v>5204</v>
      </c>
      <c r="N2116" s="289" t="s">
        <v>333</v>
      </c>
      <c r="O2116" s="289" t="s">
        <v>291</v>
      </c>
      <c r="P2116" s="289" t="str">
        <f>VLOOKUP(CAT_Details[[#This Row],[Delivery Bp Customer Code]],Table6[],2,0)</f>
        <v>DX01-L5</v>
      </c>
    </row>
    <row r="2117" spans="1:16" x14ac:dyDescent="0.25">
      <c r="A2117" s="289" t="s">
        <v>285</v>
      </c>
      <c r="B2117">
        <v>13</v>
      </c>
      <c r="C2117">
        <v>1927</v>
      </c>
      <c r="D2117">
        <v>5.31</v>
      </c>
      <c r="E2117" s="289" t="s">
        <v>5217</v>
      </c>
      <c r="F2117">
        <v>5014447665</v>
      </c>
      <c r="G2117" s="276">
        <v>45630</v>
      </c>
      <c r="H2117">
        <v>20241126603229</v>
      </c>
      <c r="I2117">
        <v>11.24</v>
      </c>
      <c r="J2117" s="289" t="s">
        <v>350</v>
      </c>
      <c r="K2117" s="289" t="s">
        <v>5218</v>
      </c>
      <c r="L2117" s="289" t="s">
        <v>275</v>
      </c>
      <c r="M2117" s="289" t="s">
        <v>5063</v>
      </c>
      <c r="N2117" s="289" t="s">
        <v>357</v>
      </c>
      <c r="O2117" s="289" t="s">
        <v>291</v>
      </c>
      <c r="P2117" s="289" t="str">
        <f>VLOOKUP(CAT_Details[[#This Row],[Delivery Bp Customer Code]],Table6[],2,0)</f>
        <v>DX01-L5</v>
      </c>
    </row>
    <row r="2118" spans="1:16" x14ac:dyDescent="0.25">
      <c r="A2118" s="289" t="s">
        <v>285</v>
      </c>
      <c r="B2118">
        <v>19</v>
      </c>
      <c r="C2118">
        <v>3629</v>
      </c>
      <c r="D2118">
        <v>9.51</v>
      </c>
      <c r="E2118" s="289" t="s">
        <v>5219</v>
      </c>
      <c r="F2118">
        <v>5014447686</v>
      </c>
      <c r="G2118" s="276">
        <v>45630</v>
      </c>
      <c r="H2118">
        <v>20241127604572</v>
      </c>
      <c r="I2118">
        <v>22.823</v>
      </c>
      <c r="J2118" s="289" t="s">
        <v>350</v>
      </c>
      <c r="K2118" s="289" t="s">
        <v>5220</v>
      </c>
      <c r="L2118" s="289" t="s">
        <v>275</v>
      </c>
      <c r="M2118" s="289" t="s">
        <v>4821</v>
      </c>
      <c r="N2118" s="289" t="s">
        <v>818</v>
      </c>
      <c r="O2118" s="289" t="s">
        <v>291</v>
      </c>
      <c r="P2118" s="289" t="str">
        <f>VLOOKUP(CAT_Details[[#This Row],[Delivery Bp Customer Code]],Table6[],2,0)</f>
        <v>DX01-L5</v>
      </c>
    </row>
    <row r="2119" spans="1:16" x14ac:dyDescent="0.25">
      <c r="A2119" s="289" t="s">
        <v>285</v>
      </c>
      <c r="B2119">
        <v>4</v>
      </c>
      <c r="C2119">
        <v>1471</v>
      </c>
      <c r="D2119">
        <v>2</v>
      </c>
      <c r="E2119" s="289" t="s">
        <v>5186</v>
      </c>
      <c r="F2119">
        <v>5014447910</v>
      </c>
      <c r="G2119" s="276">
        <v>45630</v>
      </c>
      <c r="H2119" s="5">
        <v>20241127604383</v>
      </c>
      <c r="I2119">
        <v>4.4279999999999999</v>
      </c>
      <c r="J2119" s="289" t="s">
        <v>350</v>
      </c>
      <c r="K2119" s="289" t="s">
        <v>5221</v>
      </c>
      <c r="L2119" s="289" t="s">
        <v>275</v>
      </c>
      <c r="M2119" s="289" t="s">
        <v>5177</v>
      </c>
      <c r="N2119" s="289" t="s">
        <v>381</v>
      </c>
      <c r="O2119" s="289" t="s">
        <v>291</v>
      </c>
      <c r="P2119" s="289" t="str">
        <f>VLOOKUP(CAT_Details[[#This Row],[Delivery Bp Customer Code]],Table6[],2,0)</f>
        <v>DX01-L5</v>
      </c>
    </row>
    <row r="2120" spans="1:16" x14ac:dyDescent="0.25">
      <c r="A2120" s="289" t="s">
        <v>285</v>
      </c>
      <c r="B2120">
        <v>2</v>
      </c>
      <c r="C2120">
        <v>824</v>
      </c>
      <c r="D2120">
        <v>1</v>
      </c>
      <c r="E2120" s="289" t="s">
        <v>5186</v>
      </c>
      <c r="F2120">
        <v>5014447912</v>
      </c>
      <c r="G2120" s="276">
        <v>45630</v>
      </c>
      <c r="H2120">
        <v>20241127604422</v>
      </c>
      <c r="I2120">
        <v>2.4</v>
      </c>
      <c r="J2120" s="289" t="s">
        <v>350</v>
      </c>
      <c r="K2120" s="289" t="s">
        <v>5222</v>
      </c>
      <c r="L2120" s="289" t="s">
        <v>275</v>
      </c>
      <c r="M2120" s="289" t="s">
        <v>5177</v>
      </c>
      <c r="N2120" s="289" t="s">
        <v>381</v>
      </c>
      <c r="O2120" s="289" t="s">
        <v>291</v>
      </c>
      <c r="P2120" s="289" t="str">
        <f>VLOOKUP(CAT_Details[[#This Row],[Delivery Bp Customer Code]],Table6[],2,0)</f>
        <v>DX01-L5</v>
      </c>
    </row>
    <row r="2121" spans="1:16" x14ac:dyDescent="0.25">
      <c r="A2121" s="289" t="s">
        <v>285</v>
      </c>
      <c r="B2121">
        <v>3</v>
      </c>
      <c r="C2121">
        <v>360</v>
      </c>
      <c r="D2121">
        <v>1.2</v>
      </c>
      <c r="E2121" s="289" t="s">
        <v>5223</v>
      </c>
      <c r="F2121">
        <v>5014447945</v>
      </c>
      <c r="G2121" s="276">
        <v>45630</v>
      </c>
      <c r="H2121">
        <v>20241127604032</v>
      </c>
      <c r="I2121">
        <v>2.88</v>
      </c>
      <c r="J2121" s="289" t="s">
        <v>350</v>
      </c>
      <c r="K2121" s="289" t="s">
        <v>5224</v>
      </c>
      <c r="L2121" s="289" t="s">
        <v>275</v>
      </c>
      <c r="M2121" s="289" t="s">
        <v>5082</v>
      </c>
      <c r="N2121" s="289" t="s">
        <v>353</v>
      </c>
      <c r="O2121" s="289" t="s">
        <v>291</v>
      </c>
      <c r="P2121" s="289" t="str">
        <f>VLOOKUP(CAT_Details[[#This Row],[Delivery Bp Customer Code]],Table6[],2,0)</f>
        <v>DX01-L5</v>
      </c>
    </row>
    <row r="2122" spans="1:16" x14ac:dyDescent="0.25">
      <c r="A2122" s="289" t="s">
        <v>285</v>
      </c>
      <c r="B2122">
        <v>1</v>
      </c>
      <c r="C2122">
        <v>79</v>
      </c>
      <c r="D2122">
        <v>0.5</v>
      </c>
      <c r="E2122" s="289" t="s">
        <v>5225</v>
      </c>
      <c r="F2122">
        <v>5014448463</v>
      </c>
      <c r="G2122" s="276">
        <v>45630</v>
      </c>
      <c r="H2122">
        <v>20241126603443</v>
      </c>
      <c r="I2122">
        <v>1.1399999999999999</v>
      </c>
      <c r="J2122" s="289" t="s">
        <v>350</v>
      </c>
      <c r="K2122" s="289" t="s">
        <v>5226</v>
      </c>
      <c r="L2122" s="289" t="s">
        <v>275</v>
      </c>
      <c r="M2122" s="289" t="s">
        <v>5063</v>
      </c>
      <c r="N2122" s="289" t="s">
        <v>1095</v>
      </c>
      <c r="O2122" s="289" t="s">
        <v>291</v>
      </c>
      <c r="P2122" s="289" t="str">
        <f>VLOOKUP(CAT_Details[[#This Row],[Delivery Bp Customer Code]],Table6[],2,0)</f>
        <v>DX01-L5</v>
      </c>
    </row>
    <row r="2123" spans="1:16" x14ac:dyDescent="0.25">
      <c r="A2123" s="289" t="s">
        <v>285</v>
      </c>
      <c r="B2123">
        <v>3</v>
      </c>
      <c r="C2123">
        <v>111</v>
      </c>
      <c r="D2123">
        <v>0.23</v>
      </c>
      <c r="E2123" s="289" t="s">
        <v>5227</v>
      </c>
      <c r="F2123">
        <v>5014448477</v>
      </c>
      <c r="G2123" s="276">
        <v>45630</v>
      </c>
      <c r="H2123" s="5">
        <v>20241127603981</v>
      </c>
      <c r="I2123">
        <v>0.18</v>
      </c>
      <c r="J2123" s="289" t="s">
        <v>350</v>
      </c>
      <c r="K2123" s="289" t="s">
        <v>5228</v>
      </c>
      <c r="L2123" s="289" t="s">
        <v>275</v>
      </c>
      <c r="M2123" s="289" t="s">
        <v>5082</v>
      </c>
      <c r="N2123" s="289" t="s">
        <v>360</v>
      </c>
      <c r="O2123" s="289" t="s">
        <v>291</v>
      </c>
      <c r="P2123" s="289" t="str">
        <f>VLOOKUP(CAT_Details[[#This Row],[Delivery Bp Customer Code]],Table6[],2,0)</f>
        <v>DX01-L5</v>
      </c>
    </row>
    <row r="2124" spans="1:16" x14ac:dyDescent="0.25">
      <c r="A2124" s="289" t="s">
        <v>285</v>
      </c>
      <c r="B2124">
        <v>1</v>
      </c>
      <c r="C2124">
        <v>2</v>
      </c>
      <c r="D2124">
        <v>0.04</v>
      </c>
      <c r="E2124" s="289" t="s">
        <v>5229</v>
      </c>
      <c r="F2124">
        <v>5014477998</v>
      </c>
      <c r="G2124" s="276">
        <v>45630</v>
      </c>
      <c r="H2124">
        <v>20241129606614</v>
      </c>
      <c r="I2124">
        <v>1.4E-2</v>
      </c>
      <c r="J2124" s="289" t="s">
        <v>273</v>
      </c>
      <c r="K2124" s="289" t="s">
        <v>5230</v>
      </c>
      <c r="L2124" s="289" t="s">
        <v>275</v>
      </c>
      <c r="M2124" s="289" t="s">
        <v>5231</v>
      </c>
      <c r="N2124" s="289" t="s">
        <v>519</v>
      </c>
      <c r="O2124" s="289" t="s">
        <v>291</v>
      </c>
      <c r="P2124" s="289" t="str">
        <f>VLOOKUP(CAT_Details[[#This Row],[Delivery Bp Customer Code]],Table6[],2,0)</f>
        <v>DX01-L5</v>
      </c>
    </row>
    <row r="2125" spans="1:16" x14ac:dyDescent="0.25">
      <c r="A2125" s="289" t="s">
        <v>285</v>
      </c>
      <c r="B2125">
        <v>1</v>
      </c>
      <c r="C2125">
        <v>201</v>
      </c>
      <c r="D2125">
        <v>0.48</v>
      </c>
      <c r="E2125" s="289" t="s">
        <v>5229</v>
      </c>
      <c r="F2125">
        <v>5014478030</v>
      </c>
      <c r="G2125" s="276">
        <v>45630</v>
      </c>
      <c r="H2125">
        <v>20241129606632</v>
      </c>
      <c r="I2125">
        <v>1.0529999999999999</v>
      </c>
      <c r="J2125" s="289" t="s">
        <v>273</v>
      </c>
      <c r="K2125" s="289" t="s">
        <v>5232</v>
      </c>
      <c r="L2125" s="289" t="s">
        <v>275</v>
      </c>
      <c r="M2125" s="289" t="s">
        <v>5231</v>
      </c>
      <c r="N2125" s="289" t="s">
        <v>519</v>
      </c>
      <c r="O2125" s="289" t="s">
        <v>291</v>
      </c>
      <c r="P2125" s="289" t="str">
        <f>VLOOKUP(CAT_Details[[#This Row],[Delivery Bp Customer Code]],Table6[],2,0)</f>
        <v>DX01-L5</v>
      </c>
    </row>
    <row r="2126" spans="1:16" x14ac:dyDescent="0.25">
      <c r="A2126" s="289" t="s">
        <v>521</v>
      </c>
      <c r="B2126">
        <v>4</v>
      </c>
      <c r="C2126">
        <v>540</v>
      </c>
      <c r="D2126">
        <v>1.6</v>
      </c>
      <c r="E2126" s="289" t="s">
        <v>5233</v>
      </c>
      <c r="F2126">
        <v>5014432389</v>
      </c>
      <c r="G2126" s="276">
        <v>45630</v>
      </c>
      <c r="H2126">
        <v>20241125602382</v>
      </c>
      <c r="I2126">
        <v>3.0720000000000001</v>
      </c>
      <c r="J2126" s="289" t="s">
        <v>324</v>
      </c>
      <c r="K2126" s="289" t="s">
        <v>5234</v>
      </c>
      <c r="L2126" s="289" t="s">
        <v>275</v>
      </c>
      <c r="M2126" s="289" t="s">
        <v>5158</v>
      </c>
      <c r="N2126" s="289" t="s">
        <v>531</v>
      </c>
      <c r="O2126" s="289" t="s">
        <v>525</v>
      </c>
      <c r="P2126" s="289" t="str">
        <f>VLOOKUP(CAT_Details[[#This Row],[Delivery Bp Customer Code]],Table6[],2,0)</f>
        <v>No Loc</v>
      </c>
    </row>
    <row r="2127" spans="1:16" x14ac:dyDescent="0.25">
      <c r="A2127" s="289" t="s">
        <v>521</v>
      </c>
      <c r="B2127">
        <v>1</v>
      </c>
      <c r="C2127">
        <v>100</v>
      </c>
      <c r="D2127">
        <v>0.4</v>
      </c>
      <c r="E2127" s="289" t="s">
        <v>5235</v>
      </c>
      <c r="F2127">
        <v>5014447529</v>
      </c>
      <c r="G2127" s="276">
        <v>45630</v>
      </c>
      <c r="H2127">
        <v>20241126603197</v>
      </c>
      <c r="I2127">
        <v>0.38400000000000001</v>
      </c>
      <c r="J2127" s="289" t="s">
        <v>350</v>
      </c>
      <c r="K2127" s="289" t="s">
        <v>5236</v>
      </c>
      <c r="L2127" s="289" t="s">
        <v>275</v>
      </c>
      <c r="M2127" s="289" t="s">
        <v>5082</v>
      </c>
      <c r="N2127" s="289" t="s">
        <v>5237</v>
      </c>
      <c r="O2127" s="289" t="s">
        <v>525</v>
      </c>
      <c r="P2127" s="289" t="str">
        <f>VLOOKUP(CAT_Details[[#This Row],[Delivery Bp Customer Code]],Table6[],2,0)</f>
        <v>No Loc</v>
      </c>
    </row>
    <row r="2128" spans="1:16" x14ac:dyDescent="0.25">
      <c r="A2128" s="289" t="s">
        <v>272</v>
      </c>
      <c r="B2128">
        <v>7</v>
      </c>
      <c r="C2128">
        <v>1500</v>
      </c>
      <c r="D2128">
        <v>2.8</v>
      </c>
      <c r="E2128" s="289" t="s">
        <v>5190</v>
      </c>
      <c r="F2128">
        <v>5014431760</v>
      </c>
      <c r="G2128" s="276">
        <v>45630</v>
      </c>
      <c r="H2128">
        <v>20241125602403</v>
      </c>
      <c r="I2128">
        <v>8.0640000000000001</v>
      </c>
      <c r="J2128" s="289" t="s">
        <v>294</v>
      </c>
      <c r="K2128" s="289" t="s">
        <v>5238</v>
      </c>
      <c r="L2128" s="289" t="s">
        <v>275</v>
      </c>
      <c r="M2128" s="289" t="s">
        <v>5192</v>
      </c>
      <c r="N2128" s="289" t="s">
        <v>555</v>
      </c>
      <c r="O2128" s="289" t="s">
        <v>277</v>
      </c>
      <c r="P2128" s="289" t="str">
        <f>VLOOKUP(CAT_Details[[#This Row],[Delivery Bp Customer Code]],Table6[],2,0)</f>
        <v>U2-L5</v>
      </c>
    </row>
    <row r="2129" spans="1:16" x14ac:dyDescent="0.25">
      <c r="A2129" s="289" t="s">
        <v>272</v>
      </c>
      <c r="B2129">
        <v>13</v>
      </c>
      <c r="C2129">
        <v>1170</v>
      </c>
      <c r="D2129">
        <v>5.2</v>
      </c>
      <c r="E2129" s="289" t="s">
        <v>5239</v>
      </c>
      <c r="F2129">
        <v>5014447633</v>
      </c>
      <c r="G2129" s="276">
        <v>45630</v>
      </c>
      <c r="H2129">
        <v>20241126603302</v>
      </c>
      <c r="I2129">
        <v>9.36</v>
      </c>
      <c r="J2129" s="289" t="s">
        <v>350</v>
      </c>
      <c r="K2129" s="289" t="s">
        <v>5240</v>
      </c>
      <c r="L2129" s="289" t="s">
        <v>275</v>
      </c>
      <c r="M2129" s="289" t="s">
        <v>5082</v>
      </c>
      <c r="N2129" s="289" t="s">
        <v>846</v>
      </c>
      <c r="O2129" s="289" t="s">
        <v>277</v>
      </c>
      <c r="P2129" s="289" t="str">
        <f>VLOOKUP(CAT_Details[[#This Row],[Delivery Bp Customer Code]],Table6[],2,0)</f>
        <v>U2-L5</v>
      </c>
    </row>
    <row r="2130" spans="1:16" x14ac:dyDescent="0.25">
      <c r="A2130" s="289" t="s">
        <v>272</v>
      </c>
      <c r="B2130">
        <v>20</v>
      </c>
      <c r="C2130">
        <v>2580</v>
      </c>
      <c r="D2130">
        <v>8</v>
      </c>
      <c r="E2130" s="289" t="s">
        <v>5241</v>
      </c>
      <c r="F2130">
        <v>5014447868</v>
      </c>
      <c r="G2130" s="276">
        <v>45630</v>
      </c>
      <c r="H2130">
        <v>20241127604021</v>
      </c>
      <c r="I2130">
        <v>18.239999999999998</v>
      </c>
      <c r="J2130" s="289" t="s">
        <v>350</v>
      </c>
      <c r="K2130" s="289" t="s">
        <v>5242</v>
      </c>
      <c r="L2130" s="289" t="s">
        <v>275</v>
      </c>
      <c r="M2130" s="289" t="s">
        <v>5082</v>
      </c>
      <c r="N2130" s="289" t="s">
        <v>472</v>
      </c>
      <c r="O2130" s="289" t="s">
        <v>277</v>
      </c>
      <c r="P2130" s="289" t="str">
        <f>VLOOKUP(CAT_Details[[#This Row],[Delivery Bp Customer Code]],Table6[],2,0)</f>
        <v>U2-L5</v>
      </c>
    </row>
    <row r="2131" spans="1:16" x14ac:dyDescent="0.25">
      <c r="A2131" s="289" t="s">
        <v>272</v>
      </c>
      <c r="B2131">
        <v>20</v>
      </c>
      <c r="C2131">
        <v>8093.4</v>
      </c>
      <c r="D2131">
        <v>8</v>
      </c>
      <c r="E2131" s="289" t="s">
        <v>5243</v>
      </c>
      <c r="F2131">
        <v>5014448405</v>
      </c>
      <c r="G2131" s="276">
        <v>45630</v>
      </c>
      <c r="H2131">
        <v>20241127604148</v>
      </c>
      <c r="I2131">
        <v>10.944000000000001</v>
      </c>
      <c r="J2131" s="289" t="s">
        <v>350</v>
      </c>
      <c r="K2131" s="289" t="s">
        <v>5244</v>
      </c>
      <c r="L2131" s="289" t="s">
        <v>275</v>
      </c>
      <c r="M2131" s="289" t="s">
        <v>5082</v>
      </c>
      <c r="N2131" s="289" t="s">
        <v>456</v>
      </c>
      <c r="O2131" s="289" t="s">
        <v>277</v>
      </c>
      <c r="P2131" s="289" t="str">
        <f>VLOOKUP(CAT_Details[[#This Row],[Delivery Bp Customer Code]],Table6[],2,0)</f>
        <v>U2-L5</v>
      </c>
    </row>
    <row r="2132" spans="1:16" x14ac:dyDescent="0.25">
      <c r="A2132" s="289" t="s">
        <v>272</v>
      </c>
      <c r="B2132">
        <v>1</v>
      </c>
      <c r="C2132">
        <v>101</v>
      </c>
      <c r="D2132">
        <v>0.4</v>
      </c>
      <c r="E2132" s="289" t="s">
        <v>5245</v>
      </c>
      <c r="F2132">
        <v>5014448452</v>
      </c>
      <c r="G2132" s="276">
        <v>45630</v>
      </c>
      <c r="H2132">
        <v>20241128605479</v>
      </c>
      <c r="I2132">
        <v>0.96</v>
      </c>
      <c r="J2132" s="289" t="s">
        <v>350</v>
      </c>
      <c r="K2132" s="289" t="s">
        <v>5246</v>
      </c>
      <c r="L2132" s="289" t="s">
        <v>275</v>
      </c>
      <c r="M2132" s="289"/>
      <c r="N2132" s="289" t="s">
        <v>1329</v>
      </c>
      <c r="O2132" s="289" t="s">
        <v>277</v>
      </c>
      <c r="P2132" s="289" t="str">
        <f>VLOOKUP(CAT_Details[[#This Row],[Delivery Bp Customer Code]],Table6[],2,0)</f>
        <v>U2-L5</v>
      </c>
    </row>
    <row r="2133" spans="1:16" x14ac:dyDescent="0.25">
      <c r="A2133" s="289" t="s">
        <v>4794</v>
      </c>
      <c r="B2133">
        <v>16</v>
      </c>
      <c r="C2133">
        <v>11567.04</v>
      </c>
      <c r="D2133">
        <v>4.72</v>
      </c>
      <c r="E2133" s="289" t="s">
        <v>5247</v>
      </c>
      <c r="F2133">
        <v>5014448473</v>
      </c>
      <c r="G2133" s="276">
        <v>45630</v>
      </c>
      <c r="H2133">
        <v>20241127603982</v>
      </c>
      <c r="I2133">
        <v>5.4279999999999999</v>
      </c>
      <c r="J2133" s="289" t="s">
        <v>350</v>
      </c>
      <c r="K2133" s="289" t="s">
        <v>5248</v>
      </c>
      <c r="L2133" s="289" t="s">
        <v>275</v>
      </c>
      <c r="M2133" s="289" t="s">
        <v>5177</v>
      </c>
      <c r="N2133" s="289" t="s">
        <v>528</v>
      </c>
      <c r="O2133" s="289" t="s">
        <v>4798</v>
      </c>
      <c r="P2133" s="289" t="str">
        <f>VLOOKUP(CAT_Details[[#This Row],[Delivery Bp Customer Code]],Table6[],2,0)</f>
        <v>MY02</v>
      </c>
    </row>
    <row r="2134" spans="1:16" x14ac:dyDescent="0.25">
      <c r="A2134" s="289" t="s">
        <v>4794</v>
      </c>
      <c r="B2134">
        <v>1</v>
      </c>
      <c r="C2134">
        <v>90</v>
      </c>
      <c r="D2134">
        <v>0.2</v>
      </c>
      <c r="E2134" s="289" t="s">
        <v>5249</v>
      </c>
      <c r="F2134">
        <v>5014448487</v>
      </c>
      <c r="G2134" s="276">
        <v>45630</v>
      </c>
      <c r="H2134">
        <v>20241127604020</v>
      </c>
      <c r="I2134">
        <v>0.29799999999999999</v>
      </c>
      <c r="J2134" s="289" t="s">
        <v>350</v>
      </c>
      <c r="K2134" s="289" t="s">
        <v>5250</v>
      </c>
      <c r="L2134" s="289" t="s">
        <v>275</v>
      </c>
      <c r="M2134" s="289" t="s">
        <v>5082</v>
      </c>
      <c r="N2134" s="289" t="s">
        <v>5251</v>
      </c>
      <c r="O2134" s="289" t="s">
        <v>4798</v>
      </c>
      <c r="P2134" s="289" t="str">
        <f>VLOOKUP(CAT_Details[[#This Row],[Delivery Bp Customer Code]],Table6[],2,0)</f>
        <v>MY02</v>
      </c>
    </row>
    <row r="2135" spans="1:16" x14ac:dyDescent="0.25">
      <c r="A2135" s="289" t="s">
        <v>278</v>
      </c>
      <c r="B2135">
        <v>10</v>
      </c>
      <c r="C2135">
        <v>2560</v>
      </c>
      <c r="D2135">
        <v>4</v>
      </c>
      <c r="E2135" s="289" t="s">
        <v>5252</v>
      </c>
      <c r="F2135">
        <v>5014432243</v>
      </c>
      <c r="G2135" s="276">
        <v>45631</v>
      </c>
      <c r="H2135">
        <v>20241126603227</v>
      </c>
      <c r="I2135">
        <v>9.6</v>
      </c>
      <c r="J2135" s="289" t="s">
        <v>853</v>
      </c>
      <c r="K2135" s="289" t="s">
        <v>5253</v>
      </c>
      <c r="L2135" s="289" t="s">
        <v>275</v>
      </c>
      <c r="M2135" s="289" t="s">
        <v>5254</v>
      </c>
      <c r="N2135" s="289" t="s">
        <v>856</v>
      </c>
      <c r="O2135" s="289" t="s">
        <v>498</v>
      </c>
      <c r="P2135" s="289" t="str">
        <f>VLOOKUP(CAT_Details[[#This Row],[Delivery Bp Customer Code]],Table6[],2,0)</f>
        <v>DK-BM01</v>
      </c>
    </row>
    <row r="2136" spans="1:16" x14ac:dyDescent="0.25">
      <c r="A2136" s="289" t="s">
        <v>278</v>
      </c>
      <c r="B2136">
        <v>1</v>
      </c>
      <c r="C2136">
        <v>600</v>
      </c>
      <c r="D2136">
        <v>0.4</v>
      </c>
      <c r="E2136" s="289" t="s">
        <v>5255</v>
      </c>
      <c r="F2136">
        <v>5014447957</v>
      </c>
      <c r="G2136" s="276">
        <v>45631</v>
      </c>
      <c r="H2136" s="5">
        <v>20241121600243</v>
      </c>
      <c r="I2136">
        <v>0.57599999999999996</v>
      </c>
      <c r="J2136" s="289" t="s">
        <v>324</v>
      </c>
      <c r="K2136" s="289" t="s">
        <v>5256</v>
      </c>
      <c r="L2136" s="289" t="s">
        <v>275</v>
      </c>
      <c r="M2136" s="289" t="s">
        <v>4966</v>
      </c>
      <c r="N2136" s="289" t="s">
        <v>333</v>
      </c>
      <c r="O2136" s="289" t="s">
        <v>498</v>
      </c>
      <c r="P2136" s="289" t="str">
        <f>VLOOKUP(CAT_Details[[#This Row],[Delivery Bp Customer Code]],Table6[],2,0)</f>
        <v>DK-BM01</v>
      </c>
    </row>
    <row r="2137" spans="1:16" x14ac:dyDescent="0.25">
      <c r="A2137" s="289" t="s">
        <v>278</v>
      </c>
      <c r="B2137">
        <v>2</v>
      </c>
      <c r="C2137">
        <v>500</v>
      </c>
      <c r="D2137">
        <v>0.4</v>
      </c>
      <c r="E2137" s="289" t="s">
        <v>5257</v>
      </c>
      <c r="F2137">
        <v>5014448291</v>
      </c>
      <c r="G2137" s="276">
        <v>45631</v>
      </c>
      <c r="H2137">
        <v>20241126603822</v>
      </c>
      <c r="I2137">
        <v>0.96</v>
      </c>
      <c r="J2137" s="289" t="s">
        <v>324</v>
      </c>
      <c r="K2137" s="289" t="s">
        <v>5258</v>
      </c>
      <c r="L2137" s="289" t="s">
        <v>275</v>
      </c>
      <c r="M2137" s="289" t="s">
        <v>5169</v>
      </c>
      <c r="N2137" s="289" t="s">
        <v>336</v>
      </c>
      <c r="O2137" s="289" t="s">
        <v>498</v>
      </c>
      <c r="P2137" s="289" t="str">
        <f>VLOOKUP(CAT_Details[[#This Row],[Delivery Bp Customer Code]],Table6[],2,0)</f>
        <v>DK-BM01</v>
      </c>
    </row>
    <row r="2138" spans="1:16" x14ac:dyDescent="0.25">
      <c r="A2138" s="289" t="s">
        <v>278</v>
      </c>
      <c r="B2138">
        <v>2</v>
      </c>
      <c r="C2138">
        <v>160</v>
      </c>
      <c r="D2138">
        <v>0.4</v>
      </c>
      <c r="E2138" s="289" t="s">
        <v>5259</v>
      </c>
      <c r="F2138">
        <v>5014448346</v>
      </c>
      <c r="G2138" s="276">
        <v>45631</v>
      </c>
      <c r="H2138">
        <v>20241127604141</v>
      </c>
      <c r="I2138">
        <v>0.96</v>
      </c>
      <c r="J2138" s="289" t="s">
        <v>324</v>
      </c>
      <c r="K2138" s="289" t="s">
        <v>5260</v>
      </c>
      <c r="L2138" s="289" t="s">
        <v>275</v>
      </c>
      <c r="M2138" s="289" t="s">
        <v>5169</v>
      </c>
      <c r="N2138" s="289" t="s">
        <v>1067</v>
      </c>
      <c r="O2138" s="289" t="s">
        <v>498</v>
      </c>
      <c r="P2138" s="289" t="str">
        <f>VLOOKUP(CAT_Details[[#This Row],[Delivery Bp Customer Code]],Table6[],2,0)</f>
        <v>DK-BM01</v>
      </c>
    </row>
    <row r="2139" spans="1:16" x14ac:dyDescent="0.25">
      <c r="A2139" s="289" t="s">
        <v>278</v>
      </c>
      <c r="B2139">
        <v>7</v>
      </c>
      <c r="C2139">
        <v>399</v>
      </c>
      <c r="D2139">
        <v>1.4</v>
      </c>
      <c r="E2139" s="289" t="s">
        <v>5261</v>
      </c>
      <c r="F2139">
        <v>5014448576</v>
      </c>
      <c r="G2139" s="276">
        <v>45631</v>
      </c>
      <c r="H2139">
        <v>20241127604987</v>
      </c>
      <c r="I2139">
        <v>3.36</v>
      </c>
      <c r="J2139" s="289" t="s">
        <v>324</v>
      </c>
      <c r="K2139" s="289" t="s">
        <v>5262</v>
      </c>
      <c r="L2139" s="289" t="s">
        <v>275</v>
      </c>
      <c r="M2139" s="289" t="s">
        <v>5169</v>
      </c>
      <c r="N2139" s="289" t="s">
        <v>1067</v>
      </c>
      <c r="O2139" s="289" t="s">
        <v>498</v>
      </c>
      <c r="P2139" s="289" t="str">
        <f>VLOOKUP(CAT_Details[[#This Row],[Delivery Bp Customer Code]],Table6[],2,0)</f>
        <v>DK-BM01</v>
      </c>
    </row>
    <row r="2140" spans="1:16" x14ac:dyDescent="0.25">
      <c r="A2140" s="289" t="s">
        <v>278</v>
      </c>
      <c r="B2140">
        <v>1</v>
      </c>
      <c r="C2140">
        <v>500.2</v>
      </c>
      <c r="D2140">
        <v>0.4</v>
      </c>
      <c r="E2140" s="289" t="s">
        <v>5263</v>
      </c>
      <c r="F2140">
        <v>5014461999</v>
      </c>
      <c r="G2140" s="276">
        <v>45631</v>
      </c>
      <c r="H2140">
        <v>20241126603705</v>
      </c>
      <c r="I2140">
        <v>0.96</v>
      </c>
      <c r="J2140" s="289" t="s">
        <v>280</v>
      </c>
      <c r="K2140" s="289" t="s">
        <v>5264</v>
      </c>
      <c r="L2140" s="289" t="s">
        <v>275</v>
      </c>
      <c r="M2140" s="289" t="s">
        <v>5085</v>
      </c>
      <c r="N2140" s="289" t="s">
        <v>1132</v>
      </c>
      <c r="O2140" s="289" t="s">
        <v>498</v>
      </c>
      <c r="P2140" s="289" t="str">
        <f>VLOOKUP(CAT_Details[[#This Row],[Delivery Bp Customer Code]],Table6[],2,0)</f>
        <v>DK-BM01</v>
      </c>
    </row>
    <row r="2141" spans="1:16" x14ac:dyDescent="0.25">
      <c r="A2141" s="289" t="s">
        <v>278</v>
      </c>
      <c r="B2141">
        <v>4</v>
      </c>
      <c r="C2141">
        <v>1199</v>
      </c>
      <c r="D2141">
        <v>1.6</v>
      </c>
      <c r="E2141" s="289" t="s">
        <v>5265</v>
      </c>
      <c r="F2141">
        <v>5014462007</v>
      </c>
      <c r="G2141" s="276">
        <v>45631</v>
      </c>
      <c r="H2141">
        <v>20241127604834</v>
      </c>
      <c r="I2141">
        <v>1.92</v>
      </c>
      <c r="J2141" s="289" t="s">
        <v>280</v>
      </c>
      <c r="K2141" s="289" t="s">
        <v>5266</v>
      </c>
      <c r="L2141" s="289" t="s">
        <v>275</v>
      </c>
      <c r="M2141" s="289" t="s">
        <v>5085</v>
      </c>
      <c r="N2141" s="289" t="s">
        <v>643</v>
      </c>
      <c r="O2141" s="289" t="s">
        <v>498</v>
      </c>
      <c r="P2141" s="289" t="str">
        <f>VLOOKUP(CAT_Details[[#This Row],[Delivery Bp Customer Code]],Table6[],2,0)</f>
        <v>DK-BM01</v>
      </c>
    </row>
    <row r="2142" spans="1:16" x14ac:dyDescent="0.25">
      <c r="A2142" s="289" t="s">
        <v>278</v>
      </c>
      <c r="B2142">
        <v>2</v>
      </c>
      <c r="C2142">
        <v>1974</v>
      </c>
      <c r="D2142">
        <v>0.8</v>
      </c>
      <c r="E2142" s="289" t="s">
        <v>5267</v>
      </c>
      <c r="F2142">
        <v>5014462010</v>
      </c>
      <c r="G2142" s="276">
        <v>45631</v>
      </c>
      <c r="H2142">
        <v>20241126603698</v>
      </c>
      <c r="I2142">
        <v>1.92</v>
      </c>
      <c r="J2142" s="289" t="s">
        <v>280</v>
      </c>
      <c r="K2142" s="289" t="s">
        <v>5268</v>
      </c>
      <c r="L2142" s="289" t="s">
        <v>275</v>
      </c>
      <c r="M2142" s="289" t="s">
        <v>5269</v>
      </c>
      <c r="N2142" s="289" t="s">
        <v>566</v>
      </c>
      <c r="O2142" s="289" t="s">
        <v>498</v>
      </c>
      <c r="P2142" s="289" t="str">
        <f>VLOOKUP(CAT_Details[[#This Row],[Delivery Bp Customer Code]],Table6[],2,0)</f>
        <v>DK-BM01</v>
      </c>
    </row>
    <row r="2143" spans="1:16" x14ac:dyDescent="0.25">
      <c r="A2143" s="289" t="s">
        <v>278</v>
      </c>
      <c r="B2143">
        <v>2</v>
      </c>
      <c r="C2143">
        <v>1010</v>
      </c>
      <c r="D2143">
        <v>0.8</v>
      </c>
      <c r="E2143" s="289" t="s">
        <v>5270</v>
      </c>
      <c r="F2143">
        <v>5014462144</v>
      </c>
      <c r="G2143" s="276">
        <v>45631</v>
      </c>
      <c r="H2143" s="5">
        <v>20241128605312</v>
      </c>
      <c r="I2143">
        <v>1.8240000000000001</v>
      </c>
      <c r="J2143" s="289" t="s">
        <v>350</v>
      </c>
      <c r="K2143" s="289" t="s">
        <v>5271</v>
      </c>
      <c r="L2143" s="289" t="s">
        <v>275</v>
      </c>
      <c r="M2143" s="289" t="s">
        <v>5181</v>
      </c>
      <c r="N2143" s="289" t="s">
        <v>999</v>
      </c>
      <c r="O2143" s="289" t="s">
        <v>498</v>
      </c>
      <c r="P2143" s="289" t="str">
        <f>VLOOKUP(CAT_Details[[#This Row],[Delivery Bp Customer Code]],Table6[],2,0)</f>
        <v>DK-BM01</v>
      </c>
    </row>
    <row r="2144" spans="1:16" x14ac:dyDescent="0.25">
      <c r="A2144" s="289" t="s">
        <v>278</v>
      </c>
      <c r="B2144">
        <v>4</v>
      </c>
      <c r="C2144">
        <v>1930</v>
      </c>
      <c r="D2144">
        <v>0.8</v>
      </c>
      <c r="E2144" s="289" t="s">
        <v>5272</v>
      </c>
      <c r="F2144">
        <v>5014478263</v>
      </c>
      <c r="G2144" s="276">
        <v>45631</v>
      </c>
      <c r="H2144" s="5">
        <v>20241128606161</v>
      </c>
      <c r="I2144">
        <v>1.6120000000000001</v>
      </c>
      <c r="J2144" s="289" t="s">
        <v>280</v>
      </c>
      <c r="K2144" s="289" t="s">
        <v>5273</v>
      </c>
      <c r="L2144" s="289" t="s">
        <v>275</v>
      </c>
      <c r="M2144" s="289" t="s">
        <v>5274</v>
      </c>
      <c r="N2144" s="289" t="s">
        <v>314</v>
      </c>
      <c r="O2144" s="289" t="s">
        <v>498</v>
      </c>
      <c r="P2144" s="289" t="str">
        <f>VLOOKUP(CAT_Details[[#This Row],[Delivery Bp Customer Code]],Table6[],2,0)</f>
        <v>DK-BM01</v>
      </c>
    </row>
    <row r="2145" spans="1:16" x14ac:dyDescent="0.25">
      <c r="A2145" s="289" t="s">
        <v>75</v>
      </c>
      <c r="B2145">
        <v>1</v>
      </c>
      <c r="C2145">
        <v>9.4</v>
      </c>
      <c r="D2145">
        <v>0.04</v>
      </c>
      <c r="E2145" s="289" t="s">
        <v>5275</v>
      </c>
      <c r="F2145">
        <v>5014447327</v>
      </c>
      <c r="G2145" s="276">
        <v>45631</v>
      </c>
      <c r="H2145">
        <v>20241126603286</v>
      </c>
      <c r="I2145">
        <v>8.9999999999999993E-3</v>
      </c>
      <c r="J2145" s="289" t="s">
        <v>345</v>
      </c>
      <c r="K2145" s="289" t="s">
        <v>5276</v>
      </c>
      <c r="L2145" s="289" t="s">
        <v>275</v>
      </c>
      <c r="M2145" s="289" t="s">
        <v>5277</v>
      </c>
      <c r="N2145" s="289" t="s">
        <v>3308</v>
      </c>
      <c r="O2145" s="289" t="s">
        <v>2173</v>
      </c>
      <c r="P2145" s="289" t="str">
        <f>VLOOKUP(CAT_Details[[#This Row],[Delivery Bp Customer Code]],Table6[],2,0)</f>
        <v>OYL1</v>
      </c>
    </row>
    <row r="2146" spans="1:16" x14ac:dyDescent="0.25">
      <c r="A2146" s="289" t="s">
        <v>75</v>
      </c>
      <c r="B2146">
        <v>1</v>
      </c>
      <c r="C2146">
        <v>194</v>
      </c>
      <c r="D2146">
        <v>0.4</v>
      </c>
      <c r="E2146" s="289" t="s">
        <v>5278</v>
      </c>
      <c r="F2146">
        <v>5014448793</v>
      </c>
      <c r="G2146" s="276">
        <v>45631</v>
      </c>
      <c r="H2146">
        <v>20241126603577</v>
      </c>
      <c r="I2146">
        <v>0.91200000000000003</v>
      </c>
      <c r="J2146" s="289" t="s">
        <v>345</v>
      </c>
      <c r="K2146" s="289" t="s">
        <v>5279</v>
      </c>
      <c r="L2146" s="289" t="s">
        <v>275</v>
      </c>
      <c r="M2146" s="289" t="s">
        <v>5277</v>
      </c>
      <c r="N2146" s="289" t="s">
        <v>5280</v>
      </c>
      <c r="O2146" s="289" t="s">
        <v>5281</v>
      </c>
      <c r="P2146" s="289" t="str">
        <f>VLOOKUP(CAT_Details[[#This Row],[Delivery Bp Customer Code]],Table6[],2,0)</f>
        <v>DK-LW08</v>
      </c>
    </row>
    <row r="2147" spans="1:16" x14ac:dyDescent="0.25">
      <c r="A2147" s="289" t="s">
        <v>75</v>
      </c>
      <c r="B2147">
        <v>1</v>
      </c>
      <c r="C2147">
        <v>66</v>
      </c>
      <c r="D2147">
        <v>0.4</v>
      </c>
      <c r="E2147" s="289" t="s">
        <v>5278</v>
      </c>
      <c r="F2147">
        <v>5014448844</v>
      </c>
      <c r="G2147" s="276">
        <v>45631</v>
      </c>
      <c r="H2147">
        <v>20241126603587</v>
      </c>
      <c r="I2147">
        <v>0.93100000000000005</v>
      </c>
      <c r="J2147" s="289" t="s">
        <v>345</v>
      </c>
      <c r="K2147" s="289" t="s">
        <v>5282</v>
      </c>
      <c r="L2147" s="289" t="s">
        <v>275</v>
      </c>
      <c r="M2147" s="289" t="s">
        <v>5277</v>
      </c>
      <c r="N2147" s="289" t="s">
        <v>5280</v>
      </c>
      <c r="O2147" s="289" t="s">
        <v>5281</v>
      </c>
      <c r="P2147" s="289" t="str">
        <f>VLOOKUP(CAT_Details[[#This Row],[Delivery Bp Customer Code]],Table6[],2,0)</f>
        <v>DK-LW08</v>
      </c>
    </row>
    <row r="2148" spans="1:16" x14ac:dyDescent="0.25">
      <c r="A2148" s="289" t="s">
        <v>75</v>
      </c>
      <c r="B2148">
        <v>33</v>
      </c>
      <c r="C2148">
        <v>16071</v>
      </c>
      <c r="D2148">
        <v>11</v>
      </c>
      <c r="E2148" s="289" t="s">
        <v>5283</v>
      </c>
      <c r="F2148">
        <v>5014461993</v>
      </c>
      <c r="G2148" s="276">
        <v>45631</v>
      </c>
      <c r="H2148">
        <v>20241127604855</v>
      </c>
      <c r="I2148">
        <v>21.12</v>
      </c>
      <c r="J2148" s="289" t="s">
        <v>324</v>
      </c>
      <c r="K2148" s="289" t="s">
        <v>5284</v>
      </c>
      <c r="L2148" s="289" t="s">
        <v>275</v>
      </c>
      <c r="M2148" s="289" t="s">
        <v>5285</v>
      </c>
      <c r="N2148" s="289" t="s">
        <v>2172</v>
      </c>
      <c r="O2148" s="289" t="s">
        <v>2173</v>
      </c>
      <c r="P2148" s="289" t="str">
        <f>VLOOKUP(CAT_Details[[#This Row],[Delivery Bp Customer Code]],Table6[],2,0)</f>
        <v>OYL1</v>
      </c>
    </row>
    <row r="2149" spans="1:16" x14ac:dyDescent="0.25">
      <c r="A2149" s="289" t="s">
        <v>75</v>
      </c>
      <c r="B2149">
        <v>2</v>
      </c>
      <c r="C2149">
        <v>171</v>
      </c>
      <c r="D2149">
        <v>0.8</v>
      </c>
      <c r="E2149" s="289" t="s">
        <v>5286</v>
      </c>
      <c r="F2149">
        <v>5014462090</v>
      </c>
      <c r="G2149" s="276">
        <v>45631</v>
      </c>
      <c r="H2149" s="5">
        <v>20241126603719</v>
      </c>
      <c r="I2149">
        <v>0.96</v>
      </c>
      <c r="J2149" s="289" t="s">
        <v>280</v>
      </c>
      <c r="K2149" s="289" t="s">
        <v>5287</v>
      </c>
      <c r="L2149" s="289" t="s">
        <v>275</v>
      </c>
      <c r="M2149" s="289" t="s">
        <v>5085</v>
      </c>
      <c r="N2149" s="289" t="s">
        <v>636</v>
      </c>
      <c r="O2149" s="289" t="s">
        <v>2173</v>
      </c>
      <c r="P2149" s="289" t="str">
        <f>VLOOKUP(CAT_Details[[#This Row],[Delivery Bp Customer Code]],Table6[],2,0)</f>
        <v>OYL1</v>
      </c>
    </row>
    <row r="2150" spans="1:16" x14ac:dyDescent="0.25">
      <c r="A2150" s="289" t="s">
        <v>75</v>
      </c>
      <c r="B2150">
        <v>1</v>
      </c>
      <c r="C2150">
        <v>46</v>
      </c>
      <c r="D2150">
        <v>0.25</v>
      </c>
      <c r="E2150" s="289" t="s">
        <v>5288</v>
      </c>
      <c r="F2150">
        <v>5014462126</v>
      </c>
      <c r="G2150" s="276">
        <v>45631</v>
      </c>
      <c r="H2150">
        <v>20241125601953</v>
      </c>
      <c r="I2150">
        <v>0.36</v>
      </c>
      <c r="J2150" s="289" t="s">
        <v>350</v>
      </c>
      <c r="K2150" s="289" t="s">
        <v>5289</v>
      </c>
      <c r="L2150" s="289" t="s">
        <v>275</v>
      </c>
      <c r="M2150" s="289" t="s">
        <v>5181</v>
      </c>
      <c r="N2150" s="289" t="s">
        <v>1631</v>
      </c>
      <c r="O2150" s="289" t="s">
        <v>2173</v>
      </c>
      <c r="P2150" s="289" t="str">
        <f>VLOOKUP(CAT_Details[[#This Row],[Delivery Bp Customer Code]],Table6[],2,0)</f>
        <v>OYL1</v>
      </c>
    </row>
    <row r="2151" spans="1:16" x14ac:dyDescent="0.25">
      <c r="A2151" s="289" t="s">
        <v>75</v>
      </c>
      <c r="B2151">
        <v>33</v>
      </c>
      <c r="C2151">
        <v>13695</v>
      </c>
      <c r="D2151">
        <v>11</v>
      </c>
      <c r="E2151" s="289" t="s">
        <v>5290</v>
      </c>
      <c r="F2151">
        <v>5014462203</v>
      </c>
      <c r="G2151" s="276">
        <v>45631</v>
      </c>
      <c r="H2151">
        <v>20241125602078</v>
      </c>
      <c r="I2151">
        <v>21.12</v>
      </c>
      <c r="J2151" s="289" t="s">
        <v>324</v>
      </c>
      <c r="K2151" s="289" t="s">
        <v>5291</v>
      </c>
      <c r="L2151" s="289" t="s">
        <v>275</v>
      </c>
      <c r="M2151" s="289" t="s">
        <v>5292</v>
      </c>
      <c r="N2151" s="289" t="s">
        <v>2172</v>
      </c>
      <c r="O2151" s="289" t="s">
        <v>2173</v>
      </c>
      <c r="P2151" s="289" t="str">
        <f>VLOOKUP(CAT_Details[[#This Row],[Delivery Bp Customer Code]],Table6[],2,0)</f>
        <v>OYL1</v>
      </c>
    </row>
    <row r="2152" spans="1:16" x14ac:dyDescent="0.25">
      <c r="A2152" s="289" t="s">
        <v>75</v>
      </c>
      <c r="B2152">
        <v>12</v>
      </c>
      <c r="C2152">
        <v>6654.06</v>
      </c>
      <c r="D2152">
        <v>4.8</v>
      </c>
      <c r="E2152" s="289" t="s">
        <v>5293</v>
      </c>
      <c r="F2152">
        <v>5014493187</v>
      </c>
      <c r="G2152" s="276">
        <v>45631</v>
      </c>
      <c r="H2152">
        <v>20241129606977</v>
      </c>
      <c r="I2152">
        <v>11.52</v>
      </c>
      <c r="J2152" s="289" t="s">
        <v>273</v>
      </c>
      <c r="K2152" s="289" t="s">
        <v>5294</v>
      </c>
      <c r="L2152" s="289" t="s">
        <v>275</v>
      </c>
      <c r="M2152" s="289" t="s">
        <v>5295</v>
      </c>
      <c r="N2152" s="289" t="s">
        <v>1142</v>
      </c>
      <c r="O2152" s="289" t="s">
        <v>2173</v>
      </c>
      <c r="P2152" s="289" t="str">
        <f>VLOOKUP(CAT_Details[[#This Row],[Delivery Bp Customer Code]],Table6[],2,0)</f>
        <v>OYL1</v>
      </c>
    </row>
    <row r="2153" spans="1:16" x14ac:dyDescent="0.25">
      <c r="A2153" s="289" t="s">
        <v>75</v>
      </c>
      <c r="B2153">
        <v>1</v>
      </c>
      <c r="C2153">
        <v>15.6</v>
      </c>
      <c r="D2153">
        <v>0.1</v>
      </c>
      <c r="E2153" s="289" t="s">
        <v>5296</v>
      </c>
      <c r="F2153">
        <v>5014493237</v>
      </c>
      <c r="G2153" s="276">
        <v>45631</v>
      </c>
      <c r="H2153">
        <v>20241127604803</v>
      </c>
      <c r="I2153">
        <v>7.1999999999999995E-2</v>
      </c>
      <c r="J2153" s="289" t="s">
        <v>273</v>
      </c>
      <c r="K2153" s="289" t="s">
        <v>5297</v>
      </c>
      <c r="L2153" s="289" t="s">
        <v>275</v>
      </c>
      <c r="M2153" s="289" t="s">
        <v>5298</v>
      </c>
      <c r="N2153" s="289" t="s">
        <v>3252</v>
      </c>
      <c r="O2153" s="289" t="s">
        <v>2173</v>
      </c>
      <c r="P2153" s="289" t="str">
        <f>VLOOKUP(CAT_Details[[#This Row],[Delivery Bp Customer Code]],Table6[],2,0)</f>
        <v>OYL1</v>
      </c>
    </row>
    <row r="2154" spans="1:16" x14ac:dyDescent="0.25">
      <c r="A2154" s="289" t="s">
        <v>75</v>
      </c>
      <c r="B2154">
        <v>2</v>
      </c>
      <c r="C2154">
        <v>311.60000000000002</v>
      </c>
      <c r="D2154">
        <v>0.6</v>
      </c>
      <c r="E2154" s="289" t="s">
        <v>5299</v>
      </c>
      <c r="F2154">
        <v>5014493239</v>
      </c>
      <c r="G2154" s="276">
        <v>45631</v>
      </c>
      <c r="H2154">
        <v>20241202607302</v>
      </c>
      <c r="I2154">
        <v>1.44</v>
      </c>
      <c r="J2154" s="289" t="s">
        <v>273</v>
      </c>
      <c r="K2154" s="289" t="s">
        <v>5300</v>
      </c>
      <c r="L2154" s="289" t="s">
        <v>275</v>
      </c>
      <c r="M2154" s="289" t="s">
        <v>5298</v>
      </c>
      <c r="N2154" s="289" t="s">
        <v>2434</v>
      </c>
      <c r="O2154" s="289" t="s">
        <v>2173</v>
      </c>
      <c r="P2154" s="289" t="str">
        <f>VLOOKUP(CAT_Details[[#This Row],[Delivery Bp Customer Code]],Table6[],2,0)</f>
        <v>OYL1</v>
      </c>
    </row>
    <row r="2155" spans="1:16" x14ac:dyDescent="0.25">
      <c r="A2155" s="289" t="s">
        <v>874</v>
      </c>
      <c r="B2155">
        <v>24</v>
      </c>
      <c r="C2155">
        <v>7983</v>
      </c>
      <c r="D2155">
        <v>11.7</v>
      </c>
      <c r="E2155" s="289" t="s">
        <v>5301</v>
      </c>
      <c r="F2155">
        <v>5014462110</v>
      </c>
      <c r="G2155" s="276">
        <v>45631</v>
      </c>
      <c r="H2155" s="5">
        <v>20241128605522</v>
      </c>
      <c r="I2155">
        <v>27.108000000000001</v>
      </c>
      <c r="J2155" s="289" t="s">
        <v>350</v>
      </c>
      <c r="K2155" s="289" t="s">
        <v>5302</v>
      </c>
      <c r="L2155" s="289" t="s">
        <v>275</v>
      </c>
      <c r="M2155" s="289" t="s">
        <v>5181</v>
      </c>
      <c r="N2155" s="289" t="s">
        <v>381</v>
      </c>
      <c r="O2155" s="289" t="s">
        <v>1014</v>
      </c>
      <c r="P2155" s="289" t="str">
        <f>VLOOKUP(CAT_Details[[#This Row],[Delivery Bp Customer Code]],Table6[],2,0)</f>
        <v>MZ07</v>
      </c>
    </row>
    <row r="2156" spans="1:16" x14ac:dyDescent="0.25">
      <c r="A2156" s="289" t="s">
        <v>3329</v>
      </c>
      <c r="B2156">
        <v>1</v>
      </c>
      <c r="C2156">
        <v>242</v>
      </c>
      <c r="D2156">
        <v>0.4</v>
      </c>
      <c r="E2156" s="289" t="s">
        <v>5303</v>
      </c>
      <c r="F2156">
        <v>5014415542</v>
      </c>
      <c r="G2156" s="276">
        <v>45631</v>
      </c>
      <c r="H2156">
        <v>20241120598968</v>
      </c>
      <c r="I2156">
        <v>0.52800000000000002</v>
      </c>
      <c r="J2156" s="289" t="s">
        <v>317</v>
      </c>
      <c r="K2156" s="289" t="s">
        <v>5304</v>
      </c>
      <c r="L2156" s="289" t="s">
        <v>275</v>
      </c>
      <c r="M2156" s="289" t="s">
        <v>4955</v>
      </c>
      <c r="N2156" s="289" t="s">
        <v>320</v>
      </c>
      <c r="O2156" s="289" t="s">
        <v>3332</v>
      </c>
      <c r="P2156" s="289">
        <f>VLOOKUP(CAT_Details[[#This Row],[Delivery Bp Customer Code]],Table6[],2,0)</f>
        <v>3402</v>
      </c>
    </row>
    <row r="2157" spans="1:16" x14ac:dyDescent="0.25">
      <c r="A2157" s="289" t="s">
        <v>3329</v>
      </c>
      <c r="B2157">
        <v>4</v>
      </c>
      <c r="C2157">
        <v>428</v>
      </c>
      <c r="D2157">
        <v>1.47</v>
      </c>
      <c r="E2157" s="289" t="s">
        <v>5305</v>
      </c>
      <c r="F2157">
        <v>5014415845</v>
      </c>
      <c r="G2157" s="276">
        <v>45631</v>
      </c>
      <c r="H2157" s="5">
        <v>20241122601125</v>
      </c>
      <c r="I2157">
        <v>1.84</v>
      </c>
      <c r="J2157" s="289" t="s">
        <v>317</v>
      </c>
      <c r="K2157" s="289" t="s">
        <v>5306</v>
      </c>
      <c r="L2157" s="289" t="s">
        <v>275</v>
      </c>
      <c r="M2157" s="289" t="s">
        <v>4978</v>
      </c>
      <c r="N2157" s="289" t="s">
        <v>4189</v>
      </c>
      <c r="O2157" s="289" t="s">
        <v>3332</v>
      </c>
      <c r="P2157" s="289">
        <f>VLOOKUP(CAT_Details[[#This Row],[Delivery Bp Customer Code]],Table6[],2,0)</f>
        <v>3402</v>
      </c>
    </row>
    <row r="2158" spans="1:16" x14ac:dyDescent="0.25">
      <c r="A2158" s="289" t="s">
        <v>3329</v>
      </c>
      <c r="B2158">
        <v>6</v>
      </c>
      <c r="C2158">
        <v>1606</v>
      </c>
      <c r="D2158">
        <v>2.2000000000000002</v>
      </c>
      <c r="E2158" s="289" t="s">
        <v>5307</v>
      </c>
      <c r="F2158">
        <v>5014415889</v>
      </c>
      <c r="G2158" s="276">
        <v>45631</v>
      </c>
      <c r="H2158" s="5">
        <v>20241125602274</v>
      </c>
      <c r="I2158">
        <v>5.5679999999999996</v>
      </c>
      <c r="J2158" s="289" t="s">
        <v>317</v>
      </c>
      <c r="K2158" s="289" t="s">
        <v>5308</v>
      </c>
      <c r="L2158" s="289" t="s">
        <v>275</v>
      </c>
      <c r="M2158" s="289" t="s">
        <v>5309</v>
      </c>
      <c r="N2158" s="289" t="s">
        <v>3966</v>
      </c>
      <c r="O2158" s="289" t="s">
        <v>3332</v>
      </c>
      <c r="P2158" s="289">
        <f>VLOOKUP(CAT_Details[[#This Row],[Delivery Bp Customer Code]],Table6[],2,0)</f>
        <v>3402</v>
      </c>
    </row>
    <row r="2159" spans="1:16" x14ac:dyDescent="0.25">
      <c r="A2159" s="289" t="s">
        <v>3329</v>
      </c>
      <c r="B2159">
        <v>3</v>
      </c>
      <c r="C2159">
        <v>115</v>
      </c>
      <c r="D2159">
        <v>0.6</v>
      </c>
      <c r="E2159" s="289" t="s">
        <v>5310</v>
      </c>
      <c r="F2159">
        <v>5014431825</v>
      </c>
      <c r="G2159" s="276">
        <v>45631</v>
      </c>
      <c r="H2159">
        <v>20241125602157</v>
      </c>
      <c r="I2159">
        <v>0.79200000000000004</v>
      </c>
      <c r="J2159" s="289" t="s">
        <v>401</v>
      </c>
      <c r="K2159" s="289" t="s">
        <v>5311</v>
      </c>
      <c r="L2159" s="289" t="s">
        <v>275</v>
      </c>
      <c r="M2159" s="289" t="s">
        <v>5312</v>
      </c>
      <c r="N2159" s="289" t="s">
        <v>2533</v>
      </c>
      <c r="O2159" s="289" t="s">
        <v>3332</v>
      </c>
      <c r="P2159" s="289">
        <f>VLOOKUP(CAT_Details[[#This Row],[Delivery Bp Customer Code]],Table6[],2,0)</f>
        <v>3402</v>
      </c>
    </row>
    <row r="2160" spans="1:16" x14ac:dyDescent="0.25">
      <c r="A2160" s="289" t="s">
        <v>3329</v>
      </c>
      <c r="B2160">
        <v>2</v>
      </c>
      <c r="C2160">
        <v>382.8</v>
      </c>
      <c r="D2160">
        <v>0.8</v>
      </c>
      <c r="E2160" s="289" t="s">
        <v>5313</v>
      </c>
      <c r="F2160">
        <v>5014432270</v>
      </c>
      <c r="G2160" s="276">
        <v>45631</v>
      </c>
      <c r="H2160">
        <v>20241125602753</v>
      </c>
      <c r="I2160">
        <v>1.248</v>
      </c>
      <c r="J2160" s="289" t="s">
        <v>324</v>
      </c>
      <c r="K2160" s="289" t="s">
        <v>5314</v>
      </c>
      <c r="L2160" s="289" t="s">
        <v>275</v>
      </c>
      <c r="M2160" s="289" t="s">
        <v>4966</v>
      </c>
      <c r="N2160" s="289" t="s">
        <v>3648</v>
      </c>
      <c r="O2160" s="289" t="s">
        <v>3332</v>
      </c>
      <c r="P2160" s="289">
        <f>VLOOKUP(CAT_Details[[#This Row],[Delivery Bp Customer Code]],Table6[],2,0)</f>
        <v>3402</v>
      </c>
    </row>
    <row r="2161" spans="1:16" x14ac:dyDescent="0.25">
      <c r="A2161" s="289" t="s">
        <v>3329</v>
      </c>
      <c r="B2161">
        <v>15</v>
      </c>
      <c r="C2161">
        <v>6517.28</v>
      </c>
      <c r="D2161">
        <v>6</v>
      </c>
      <c r="E2161" s="289" t="s">
        <v>5315</v>
      </c>
      <c r="F2161">
        <v>5014462027</v>
      </c>
      <c r="G2161" s="276">
        <v>45631</v>
      </c>
      <c r="H2161">
        <v>20241128605442</v>
      </c>
      <c r="I2161">
        <v>8.64</v>
      </c>
      <c r="J2161" s="289" t="s">
        <v>350</v>
      </c>
      <c r="K2161" s="289" t="s">
        <v>5316</v>
      </c>
      <c r="L2161" s="289" t="s">
        <v>275</v>
      </c>
      <c r="M2161" s="289" t="s">
        <v>5063</v>
      </c>
      <c r="N2161" s="289" t="s">
        <v>3793</v>
      </c>
      <c r="O2161" s="289" t="s">
        <v>3332</v>
      </c>
      <c r="P2161" s="289">
        <f>VLOOKUP(CAT_Details[[#This Row],[Delivery Bp Customer Code]],Table6[],2,0)</f>
        <v>3402</v>
      </c>
    </row>
    <row r="2162" spans="1:16" x14ac:dyDescent="0.25">
      <c r="A2162" s="289" t="s">
        <v>3329</v>
      </c>
      <c r="B2162">
        <v>2</v>
      </c>
      <c r="C2162">
        <v>85</v>
      </c>
      <c r="D2162">
        <v>0.4</v>
      </c>
      <c r="E2162" s="289" t="s">
        <v>5317</v>
      </c>
      <c r="F2162">
        <v>5014462035</v>
      </c>
      <c r="G2162" s="276">
        <v>45631</v>
      </c>
      <c r="H2162" s="5">
        <v>20241125602429</v>
      </c>
      <c r="I2162">
        <v>0.67200000000000004</v>
      </c>
      <c r="J2162" s="289" t="s">
        <v>350</v>
      </c>
      <c r="K2162" s="289" t="s">
        <v>5318</v>
      </c>
      <c r="L2162" s="289" t="s">
        <v>275</v>
      </c>
      <c r="M2162" s="289" t="s">
        <v>5181</v>
      </c>
      <c r="N2162" s="289" t="s">
        <v>3661</v>
      </c>
      <c r="O2162" s="289" t="s">
        <v>3332</v>
      </c>
      <c r="P2162" s="289">
        <f>VLOOKUP(CAT_Details[[#This Row],[Delivery Bp Customer Code]],Table6[],2,0)</f>
        <v>3402</v>
      </c>
    </row>
    <row r="2163" spans="1:16" x14ac:dyDescent="0.25">
      <c r="A2163" s="289" t="s">
        <v>3329</v>
      </c>
      <c r="B2163">
        <v>2</v>
      </c>
      <c r="C2163">
        <v>190</v>
      </c>
      <c r="D2163">
        <v>0.4</v>
      </c>
      <c r="E2163" s="289" t="s">
        <v>5319</v>
      </c>
      <c r="F2163">
        <v>5014462104</v>
      </c>
      <c r="G2163" s="276">
        <v>45631</v>
      </c>
      <c r="H2163" s="5">
        <v>20241125602427</v>
      </c>
      <c r="I2163">
        <v>0.52800000000000002</v>
      </c>
      <c r="J2163" s="289" t="s">
        <v>350</v>
      </c>
      <c r="K2163" s="289" t="s">
        <v>5320</v>
      </c>
      <c r="L2163" s="289" t="s">
        <v>275</v>
      </c>
      <c r="M2163" s="289" t="s">
        <v>5181</v>
      </c>
      <c r="N2163" s="289" t="s">
        <v>540</v>
      </c>
      <c r="O2163" s="289" t="s">
        <v>3332</v>
      </c>
      <c r="P2163" s="289">
        <f>VLOOKUP(CAT_Details[[#This Row],[Delivery Bp Customer Code]],Table6[],2,0)</f>
        <v>3402</v>
      </c>
    </row>
    <row r="2164" spans="1:16" x14ac:dyDescent="0.25">
      <c r="A2164" s="289" t="s">
        <v>3329</v>
      </c>
      <c r="B2164">
        <v>6</v>
      </c>
      <c r="C2164">
        <v>682</v>
      </c>
      <c r="D2164">
        <v>2.4</v>
      </c>
      <c r="E2164" s="289" t="s">
        <v>5288</v>
      </c>
      <c r="F2164">
        <v>5014462125</v>
      </c>
      <c r="G2164" s="276">
        <v>45631</v>
      </c>
      <c r="H2164">
        <v>20241125601922</v>
      </c>
      <c r="I2164">
        <v>5.6829999999999998</v>
      </c>
      <c r="J2164" s="289" t="s">
        <v>350</v>
      </c>
      <c r="K2164" s="289" t="s">
        <v>5321</v>
      </c>
      <c r="L2164" s="289" t="s">
        <v>275</v>
      </c>
      <c r="M2164" s="289" t="s">
        <v>5181</v>
      </c>
      <c r="N2164" s="289" t="s">
        <v>1631</v>
      </c>
      <c r="O2164" s="289" t="s">
        <v>3332</v>
      </c>
      <c r="P2164" s="289">
        <f>VLOOKUP(CAT_Details[[#This Row],[Delivery Bp Customer Code]],Table6[],2,0)</f>
        <v>3402</v>
      </c>
    </row>
    <row r="2165" spans="1:16" x14ac:dyDescent="0.25">
      <c r="A2165" s="289" t="s">
        <v>3329</v>
      </c>
      <c r="B2165">
        <v>3</v>
      </c>
      <c r="C2165">
        <v>220.6</v>
      </c>
      <c r="D2165">
        <v>0.65</v>
      </c>
      <c r="E2165" s="289" t="s">
        <v>5322</v>
      </c>
      <c r="F2165">
        <v>5014462238</v>
      </c>
      <c r="G2165" s="276">
        <v>45631</v>
      </c>
      <c r="H2165" s="5">
        <v>20241128605305</v>
      </c>
      <c r="I2165">
        <v>0.84899999999999998</v>
      </c>
      <c r="J2165" s="289" t="s">
        <v>350</v>
      </c>
      <c r="K2165" s="289" t="s">
        <v>5323</v>
      </c>
      <c r="L2165" s="289" t="s">
        <v>275</v>
      </c>
      <c r="M2165" s="289" t="s">
        <v>5181</v>
      </c>
      <c r="N2165" s="289" t="s">
        <v>3173</v>
      </c>
      <c r="O2165" s="289" t="s">
        <v>3332</v>
      </c>
      <c r="P2165" s="289">
        <f>VLOOKUP(CAT_Details[[#This Row],[Delivery Bp Customer Code]],Table6[],2,0)</f>
        <v>3402</v>
      </c>
    </row>
    <row r="2166" spans="1:16" x14ac:dyDescent="0.25">
      <c r="A2166" s="289" t="s">
        <v>3329</v>
      </c>
      <c r="B2166">
        <v>3</v>
      </c>
      <c r="C2166">
        <v>255.9</v>
      </c>
      <c r="D2166">
        <v>1.41</v>
      </c>
      <c r="E2166" s="289" t="s">
        <v>5324</v>
      </c>
      <c r="F2166">
        <v>5014493246</v>
      </c>
      <c r="G2166" s="276">
        <v>45631</v>
      </c>
      <c r="H2166">
        <v>20241202607657</v>
      </c>
      <c r="I2166">
        <v>3.742</v>
      </c>
      <c r="J2166" s="289" t="s">
        <v>273</v>
      </c>
      <c r="K2166" s="289" t="s">
        <v>5325</v>
      </c>
      <c r="L2166" s="289" t="s">
        <v>275</v>
      </c>
      <c r="M2166" s="289" t="s">
        <v>5298</v>
      </c>
      <c r="N2166" s="289" t="s">
        <v>519</v>
      </c>
      <c r="O2166" s="289" t="s">
        <v>3332</v>
      </c>
      <c r="P2166" s="289">
        <f>VLOOKUP(CAT_Details[[#This Row],[Delivery Bp Customer Code]],Table6[],2,0)</f>
        <v>3402</v>
      </c>
    </row>
    <row r="2167" spans="1:16" x14ac:dyDescent="0.25">
      <c r="A2167" s="289" t="s">
        <v>76</v>
      </c>
      <c r="B2167">
        <v>2</v>
      </c>
      <c r="C2167">
        <v>72</v>
      </c>
      <c r="D2167">
        <v>0.8</v>
      </c>
      <c r="E2167" s="289" t="s">
        <v>5326</v>
      </c>
      <c r="F2167">
        <v>5014431715</v>
      </c>
      <c r="G2167" s="276">
        <v>45631</v>
      </c>
      <c r="H2167">
        <v>20241126603019</v>
      </c>
      <c r="I2167">
        <v>0.96</v>
      </c>
      <c r="J2167" s="289" t="s">
        <v>383</v>
      </c>
      <c r="K2167" s="289" t="s">
        <v>5327</v>
      </c>
      <c r="L2167" s="289" t="s">
        <v>275</v>
      </c>
      <c r="M2167" s="289" t="s">
        <v>5010</v>
      </c>
      <c r="N2167" s="289" t="s">
        <v>609</v>
      </c>
      <c r="O2167" s="289" t="s">
        <v>748</v>
      </c>
      <c r="P2167" s="289" t="str">
        <f>VLOOKUP(CAT_Details[[#This Row],[Delivery Bp Customer Code]],Table6[],2,0)</f>
        <v>No Loc</v>
      </c>
    </row>
    <row r="2168" spans="1:16" x14ac:dyDescent="0.25">
      <c r="A2168" s="289" t="s">
        <v>76</v>
      </c>
      <c r="B2168">
        <v>4</v>
      </c>
      <c r="C2168">
        <v>589</v>
      </c>
      <c r="D2168">
        <v>1.6</v>
      </c>
      <c r="E2168" s="289" t="s">
        <v>5328</v>
      </c>
      <c r="F2168">
        <v>5014447657</v>
      </c>
      <c r="G2168" s="276">
        <v>45631</v>
      </c>
      <c r="H2168">
        <v>20241127604981</v>
      </c>
      <c r="I2168">
        <v>2.7280000000000002</v>
      </c>
      <c r="J2168" s="289" t="s">
        <v>324</v>
      </c>
      <c r="K2168" s="289" t="s">
        <v>5329</v>
      </c>
      <c r="L2168" s="289" t="s">
        <v>275</v>
      </c>
      <c r="M2168" s="289" t="s">
        <v>5169</v>
      </c>
      <c r="N2168" s="289" t="s">
        <v>1160</v>
      </c>
      <c r="O2168" s="289" t="s">
        <v>748</v>
      </c>
      <c r="P2168" s="289" t="str">
        <f>VLOOKUP(CAT_Details[[#This Row],[Delivery Bp Customer Code]],Table6[],2,0)</f>
        <v>No Loc</v>
      </c>
    </row>
    <row r="2169" spans="1:16" x14ac:dyDescent="0.25">
      <c r="A2169" s="289" t="s">
        <v>76</v>
      </c>
      <c r="B2169">
        <v>1</v>
      </c>
      <c r="C2169">
        <v>148</v>
      </c>
      <c r="D2169">
        <v>0.4</v>
      </c>
      <c r="E2169" s="289" t="s">
        <v>5330</v>
      </c>
      <c r="F2169">
        <v>5014448460</v>
      </c>
      <c r="G2169" s="276">
        <v>45631</v>
      </c>
      <c r="H2169" s="5">
        <v>20241126603562</v>
      </c>
      <c r="I2169">
        <v>1.123</v>
      </c>
      <c r="J2169" s="289" t="s">
        <v>294</v>
      </c>
      <c r="K2169" s="289" t="s">
        <v>5331</v>
      </c>
      <c r="L2169" s="289" t="s">
        <v>275</v>
      </c>
      <c r="M2169" s="289" t="s">
        <v>5332</v>
      </c>
      <c r="N2169" s="289" t="s">
        <v>1270</v>
      </c>
      <c r="O2169" s="289" t="s">
        <v>748</v>
      </c>
      <c r="P2169" s="289" t="str">
        <f>VLOOKUP(CAT_Details[[#This Row],[Delivery Bp Customer Code]],Table6[],2,0)</f>
        <v>No Loc</v>
      </c>
    </row>
    <row r="2170" spans="1:16" x14ac:dyDescent="0.25">
      <c r="A2170" s="289" t="s">
        <v>285</v>
      </c>
      <c r="B2170">
        <v>1</v>
      </c>
      <c r="C2170">
        <v>17.5</v>
      </c>
      <c r="D2170">
        <v>0.17</v>
      </c>
      <c r="E2170" s="289" t="s">
        <v>5333</v>
      </c>
      <c r="F2170">
        <v>5014415586</v>
      </c>
      <c r="G2170" s="276">
        <v>45631</v>
      </c>
      <c r="H2170">
        <v>20241120599344</v>
      </c>
      <c r="I2170">
        <v>0.12</v>
      </c>
      <c r="J2170" s="289" t="s">
        <v>756</v>
      </c>
      <c r="K2170" s="289" t="s">
        <v>5334</v>
      </c>
      <c r="L2170" s="289" t="s">
        <v>275</v>
      </c>
      <c r="M2170" s="289" t="s">
        <v>5335</v>
      </c>
      <c r="N2170" s="289" t="s">
        <v>1358</v>
      </c>
      <c r="O2170" s="289" t="s">
        <v>291</v>
      </c>
      <c r="P2170" s="289" t="str">
        <f>VLOOKUP(CAT_Details[[#This Row],[Delivery Bp Customer Code]],Table6[],2,0)</f>
        <v>DX01-L5</v>
      </c>
    </row>
    <row r="2171" spans="1:16" x14ac:dyDescent="0.25">
      <c r="A2171" s="289" t="s">
        <v>285</v>
      </c>
      <c r="B2171">
        <v>21</v>
      </c>
      <c r="C2171">
        <v>8008</v>
      </c>
      <c r="D2171">
        <v>8.4</v>
      </c>
      <c r="E2171" s="289" t="s">
        <v>5336</v>
      </c>
      <c r="F2171">
        <v>5014431606</v>
      </c>
      <c r="G2171" s="276">
        <v>45631</v>
      </c>
      <c r="H2171">
        <v>20241122601512</v>
      </c>
      <c r="I2171">
        <v>20.16</v>
      </c>
      <c r="J2171" s="289" t="s">
        <v>383</v>
      </c>
      <c r="K2171" s="289" t="s">
        <v>5337</v>
      </c>
      <c r="L2171" s="289" t="s">
        <v>275</v>
      </c>
      <c r="M2171" s="289" t="s">
        <v>5338</v>
      </c>
      <c r="N2171" s="289" t="s">
        <v>386</v>
      </c>
      <c r="O2171" s="289" t="s">
        <v>291</v>
      </c>
      <c r="P2171" s="289" t="str">
        <f>VLOOKUP(CAT_Details[[#This Row],[Delivery Bp Customer Code]],Table6[],2,0)</f>
        <v>DX01-L5</v>
      </c>
    </row>
    <row r="2172" spans="1:16" x14ac:dyDescent="0.25">
      <c r="A2172" s="289" t="s">
        <v>285</v>
      </c>
      <c r="B2172">
        <v>1</v>
      </c>
      <c r="C2172">
        <v>35</v>
      </c>
      <c r="D2172">
        <v>0.2</v>
      </c>
      <c r="E2172" s="289" t="s">
        <v>5339</v>
      </c>
      <c r="F2172">
        <v>5014431892</v>
      </c>
      <c r="G2172" s="276">
        <v>45631</v>
      </c>
      <c r="H2172">
        <v>20241125602574</v>
      </c>
      <c r="I2172">
        <v>0.192</v>
      </c>
      <c r="J2172" s="289" t="s">
        <v>324</v>
      </c>
      <c r="K2172" s="289" t="s">
        <v>5340</v>
      </c>
      <c r="L2172" s="289" t="s">
        <v>275</v>
      </c>
      <c r="M2172" s="289" t="s">
        <v>5158</v>
      </c>
      <c r="N2172" s="289" t="s">
        <v>399</v>
      </c>
      <c r="O2172" s="289" t="s">
        <v>291</v>
      </c>
      <c r="P2172" s="289" t="str">
        <f>VLOOKUP(CAT_Details[[#This Row],[Delivery Bp Customer Code]],Table6[],2,0)</f>
        <v>DX01-L5</v>
      </c>
    </row>
    <row r="2173" spans="1:16" x14ac:dyDescent="0.25">
      <c r="A2173" s="289" t="s">
        <v>285</v>
      </c>
      <c r="B2173">
        <v>19</v>
      </c>
      <c r="C2173">
        <v>4788</v>
      </c>
      <c r="D2173">
        <v>7.6</v>
      </c>
      <c r="E2173" s="289" t="s">
        <v>5341</v>
      </c>
      <c r="F2173">
        <v>5014447790</v>
      </c>
      <c r="G2173" s="276">
        <v>45631</v>
      </c>
      <c r="H2173">
        <v>20241127604524</v>
      </c>
      <c r="I2173">
        <v>18.239999999999998</v>
      </c>
      <c r="J2173" s="289" t="s">
        <v>294</v>
      </c>
      <c r="K2173" s="289" t="s">
        <v>5342</v>
      </c>
      <c r="L2173" s="289" t="s">
        <v>275</v>
      </c>
      <c r="M2173" s="289" t="s">
        <v>5343</v>
      </c>
      <c r="N2173" s="289" t="s">
        <v>297</v>
      </c>
      <c r="O2173" s="289" t="s">
        <v>291</v>
      </c>
      <c r="P2173" s="289" t="str">
        <f>VLOOKUP(CAT_Details[[#This Row],[Delivery Bp Customer Code]],Table6[],2,0)</f>
        <v>DX01-L5</v>
      </c>
    </row>
    <row r="2174" spans="1:16" x14ac:dyDescent="0.25">
      <c r="A2174" s="289" t="s">
        <v>285</v>
      </c>
      <c r="B2174">
        <v>4</v>
      </c>
      <c r="C2174">
        <v>813</v>
      </c>
      <c r="D2174">
        <v>1.42</v>
      </c>
      <c r="E2174" s="289" t="s">
        <v>5344</v>
      </c>
      <c r="F2174">
        <v>5014448421</v>
      </c>
      <c r="G2174" s="276">
        <v>45631</v>
      </c>
      <c r="H2174">
        <v>20241125602338</v>
      </c>
      <c r="I2174">
        <v>1.375</v>
      </c>
      <c r="J2174" s="289" t="s">
        <v>287</v>
      </c>
      <c r="K2174" s="289" t="s">
        <v>5345</v>
      </c>
      <c r="L2174" s="289" t="s">
        <v>275</v>
      </c>
      <c r="M2174" s="289" t="s">
        <v>4966</v>
      </c>
      <c r="N2174" s="289" t="s">
        <v>516</v>
      </c>
      <c r="O2174" s="289" t="s">
        <v>291</v>
      </c>
      <c r="P2174" s="289" t="str">
        <f>VLOOKUP(CAT_Details[[#This Row],[Delivery Bp Customer Code]],Table6[],2,0)</f>
        <v>DX01-L5</v>
      </c>
    </row>
    <row r="2175" spans="1:16" x14ac:dyDescent="0.25">
      <c r="A2175" s="289" t="s">
        <v>285</v>
      </c>
      <c r="B2175">
        <v>30</v>
      </c>
      <c r="C2175">
        <v>5386</v>
      </c>
      <c r="D2175">
        <v>12</v>
      </c>
      <c r="E2175" s="289" t="s">
        <v>5346</v>
      </c>
      <c r="F2175">
        <v>5014448689</v>
      </c>
      <c r="G2175" s="276">
        <v>45631</v>
      </c>
      <c r="H2175">
        <v>20241127604228</v>
      </c>
      <c r="I2175">
        <v>19.584</v>
      </c>
      <c r="J2175" s="289" t="s">
        <v>345</v>
      </c>
      <c r="K2175" s="289" t="s">
        <v>5347</v>
      </c>
      <c r="L2175" s="289" t="s">
        <v>275</v>
      </c>
      <c r="M2175" s="289" t="s">
        <v>5125</v>
      </c>
      <c r="N2175" s="289" t="s">
        <v>348</v>
      </c>
      <c r="O2175" s="289" t="s">
        <v>291</v>
      </c>
      <c r="P2175" s="289" t="str">
        <f>VLOOKUP(CAT_Details[[#This Row],[Delivery Bp Customer Code]],Table6[],2,0)</f>
        <v>DX01-L5</v>
      </c>
    </row>
    <row r="2176" spans="1:16" x14ac:dyDescent="0.25">
      <c r="A2176" s="289" t="s">
        <v>285</v>
      </c>
      <c r="B2176">
        <v>15</v>
      </c>
      <c r="C2176">
        <v>1343</v>
      </c>
      <c r="D2176">
        <v>6</v>
      </c>
      <c r="E2176" s="289" t="s">
        <v>5348</v>
      </c>
      <c r="F2176">
        <v>5014462493</v>
      </c>
      <c r="G2176" s="276">
        <v>45631</v>
      </c>
      <c r="H2176">
        <v>20241127605077</v>
      </c>
      <c r="I2176">
        <v>14.361000000000001</v>
      </c>
      <c r="J2176" s="289" t="s">
        <v>350</v>
      </c>
      <c r="K2176" s="289" t="s">
        <v>5349</v>
      </c>
      <c r="L2176" s="289" t="s">
        <v>275</v>
      </c>
      <c r="M2176" s="289" t="s">
        <v>5063</v>
      </c>
      <c r="N2176" s="289" t="s">
        <v>462</v>
      </c>
      <c r="O2176" s="289" t="s">
        <v>291</v>
      </c>
      <c r="P2176" s="289" t="str">
        <f>VLOOKUP(CAT_Details[[#This Row],[Delivery Bp Customer Code]],Table6[],2,0)</f>
        <v>DX01-L5</v>
      </c>
    </row>
    <row r="2177" spans="1:16" x14ac:dyDescent="0.25">
      <c r="A2177" s="289" t="s">
        <v>285</v>
      </c>
      <c r="B2177">
        <v>8</v>
      </c>
      <c r="C2177">
        <v>810.64</v>
      </c>
      <c r="D2177">
        <v>3.2</v>
      </c>
      <c r="E2177" s="289" t="s">
        <v>5348</v>
      </c>
      <c r="F2177">
        <v>5014462513</v>
      </c>
      <c r="G2177" s="276">
        <v>45631</v>
      </c>
      <c r="H2177" s="5">
        <v>20241127605076</v>
      </c>
      <c r="I2177">
        <v>8.5630000000000006</v>
      </c>
      <c r="J2177" s="289" t="s">
        <v>350</v>
      </c>
      <c r="K2177" s="289" t="s">
        <v>5350</v>
      </c>
      <c r="L2177" s="289" t="s">
        <v>275</v>
      </c>
      <c r="M2177" s="289" t="s">
        <v>5063</v>
      </c>
      <c r="N2177" s="289" t="s">
        <v>462</v>
      </c>
      <c r="O2177" s="289" t="s">
        <v>291</v>
      </c>
      <c r="P2177" s="289" t="str">
        <f>VLOOKUP(CAT_Details[[#This Row],[Delivery Bp Customer Code]],Table6[],2,0)</f>
        <v>DX01-L5</v>
      </c>
    </row>
    <row r="2178" spans="1:16" x14ac:dyDescent="0.25">
      <c r="A2178" s="289" t="s">
        <v>285</v>
      </c>
      <c r="B2178">
        <v>3</v>
      </c>
      <c r="C2178">
        <v>540</v>
      </c>
      <c r="D2178">
        <v>1.2</v>
      </c>
      <c r="E2178" s="289" t="s">
        <v>5351</v>
      </c>
      <c r="F2178">
        <v>5014478211</v>
      </c>
      <c r="G2178" s="276">
        <v>45631</v>
      </c>
      <c r="H2178">
        <v>20241129606758</v>
      </c>
      <c r="I2178">
        <v>2.3039999999999998</v>
      </c>
      <c r="J2178" s="289" t="s">
        <v>287</v>
      </c>
      <c r="K2178" s="289" t="s">
        <v>5352</v>
      </c>
      <c r="L2178" s="289" t="s">
        <v>275</v>
      </c>
      <c r="M2178" s="289" t="s">
        <v>5353</v>
      </c>
      <c r="N2178" s="289" t="s">
        <v>814</v>
      </c>
      <c r="O2178" s="289" t="s">
        <v>291</v>
      </c>
      <c r="P2178" s="289" t="str">
        <f>VLOOKUP(CAT_Details[[#This Row],[Delivery Bp Customer Code]],Table6[],2,0)</f>
        <v>DX01-L5</v>
      </c>
    </row>
    <row r="2179" spans="1:16" x14ac:dyDescent="0.25">
      <c r="A2179" s="289" t="s">
        <v>285</v>
      </c>
      <c r="B2179">
        <v>1</v>
      </c>
      <c r="C2179">
        <v>180</v>
      </c>
      <c r="D2179">
        <v>0.4</v>
      </c>
      <c r="E2179" s="289" t="s">
        <v>5351</v>
      </c>
      <c r="F2179">
        <v>5014478212</v>
      </c>
      <c r="G2179" s="276">
        <v>45631</v>
      </c>
      <c r="H2179">
        <v>20241129606756</v>
      </c>
      <c r="I2179">
        <v>0.76800000000000002</v>
      </c>
      <c r="J2179" s="289" t="s">
        <v>287</v>
      </c>
      <c r="K2179" s="289" t="s">
        <v>5354</v>
      </c>
      <c r="L2179" s="289" t="s">
        <v>275</v>
      </c>
      <c r="M2179" s="289" t="s">
        <v>5353</v>
      </c>
      <c r="N2179" s="289" t="s">
        <v>814</v>
      </c>
      <c r="O2179" s="289" t="s">
        <v>291</v>
      </c>
      <c r="P2179" s="289" t="str">
        <f>VLOOKUP(CAT_Details[[#This Row],[Delivery Bp Customer Code]],Table6[],2,0)</f>
        <v>DX01-L5</v>
      </c>
    </row>
    <row r="2180" spans="1:16" x14ac:dyDescent="0.25">
      <c r="A2180" s="289" t="s">
        <v>521</v>
      </c>
      <c r="B2180">
        <v>8</v>
      </c>
      <c r="C2180">
        <v>385</v>
      </c>
      <c r="D2180">
        <v>3.2</v>
      </c>
      <c r="E2180" s="289" t="s">
        <v>5326</v>
      </c>
      <c r="F2180">
        <v>5014431712</v>
      </c>
      <c r="G2180" s="276">
        <v>45631</v>
      </c>
      <c r="H2180">
        <v>20241126603016</v>
      </c>
      <c r="I2180">
        <v>4.8959999999999999</v>
      </c>
      <c r="J2180" s="289" t="s">
        <v>383</v>
      </c>
      <c r="K2180" s="289" t="s">
        <v>5355</v>
      </c>
      <c r="L2180" s="289" t="s">
        <v>275</v>
      </c>
      <c r="M2180" s="289" t="s">
        <v>5010</v>
      </c>
      <c r="N2180" s="289" t="s">
        <v>609</v>
      </c>
      <c r="O2180" s="289" t="s">
        <v>525</v>
      </c>
      <c r="P2180" s="289" t="str">
        <f>VLOOKUP(CAT_Details[[#This Row],[Delivery Bp Customer Code]],Table6[],2,0)</f>
        <v>No Loc</v>
      </c>
    </row>
    <row r="2181" spans="1:16" x14ac:dyDescent="0.25">
      <c r="A2181" s="289" t="s">
        <v>521</v>
      </c>
      <c r="B2181">
        <v>10</v>
      </c>
      <c r="C2181">
        <v>3658</v>
      </c>
      <c r="D2181">
        <v>4</v>
      </c>
      <c r="E2181" s="289" t="s">
        <v>5356</v>
      </c>
      <c r="F2181">
        <v>5014462395</v>
      </c>
      <c r="G2181" s="276">
        <v>45631</v>
      </c>
      <c r="H2181">
        <v>20241128605241</v>
      </c>
      <c r="I2181">
        <v>3.456</v>
      </c>
      <c r="J2181" s="289" t="s">
        <v>350</v>
      </c>
      <c r="K2181" s="289" t="s">
        <v>5357</v>
      </c>
      <c r="L2181" s="289" t="s">
        <v>275</v>
      </c>
      <c r="M2181" s="289" t="s">
        <v>5181</v>
      </c>
      <c r="N2181" s="289" t="s">
        <v>528</v>
      </c>
      <c r="O2181" s="289" t="s">
        <v>525</v>
      </c>
      <c r="P2181" s="289" t="str">
        <f>VLOOKUP(CAT_Details[[#This Row],[Delivery Bp Customer Code]],Table6[],2,0)</f>
        <v>No Loc</v>
      </c>
    </row>
    <row r="2182" spans="1:16" x14ac:dyDescent="0.25">
      <c r="A2182" s="289" t="s">
        <v>272</v>
      </c>
      <c r="B2182">
        <v>4</v>
      </c>
      <c r="C2182">
        <v>1760</v>
      </c>
      <c r="D2182">
        <v>1.6</v>
      </c>
      <c r="E2182" s="289" t="s">
        <v>5358</v>
      </c>
      <c r="F2182">
        <v>5014415691</v>
      </c>
      <c r="G2182" s="276">
        <v>45631</v>
      </c>
      <c r="H2182" s="5">
        <v>20241121599876</v>
      </c>
      <c r="I2182">
        <v>3.84</v>
      </c>
      <c r="J2182" s="289" t="s">
        <v>324</v>
      </c>
      <c r="K2182" s="289" t="s">
        <v>5359</v>
      </c>
      <c r="L2182" s="289" t="s">
        <v>275</v>
      </c>
      <c r="M2182" s="289" t="s">
        <v>4937</v>
      </c>
      <c r="N2182" s="289" t="s">
        <v>622</v>
      </c>
      <c r="O2182" s="289" t="s">
        <v>277</v>
      </c>
      <c r="P2182" s="289" t="str">
        <f>VLOOKUP(CAT_Details[[#This Row],[Delivery Bp Customer Code]],Table6[],2,0)</f>
        <v>U2-L5</v>
      </c>
    </row>
    <row r="2183" spans="1:16" x14ac:dyDescent="0.25">
      <c r="A2183" s="289" t="s">
        <v>272</v>
      </c>
      <c r="B2183">
        <v>1</v>
      </c>
      <c r="C2183">
        <v>55</v>
      </c>
      <c r="D2183">
        <v>0.2</v>
      </c>
      <c r="E2183" s="289" t="s">
        <v>5310</v>
      </c>
      <c r="F2183">
        <v>5014431807</v>
      </c>
      <c r="G2183" s="276">
        <v>45631</v>
      </c>
      <c r="H2183">
        <v>20241125602152</v>
      </c>
      <c r="I2183">
        <v>0.36</v>
      </c>
      <c r="J2183" s="289" t="s">
        <v>401</v>
      </c>
      <c r="K2183" s="289" t="s">
        <v>5360</v>
      </c>
      <c r="L2183" s="289" t="s">
        <v>275</v>
      </c>
      <c r="M2183" s="289" t="s">
        <v>5312</v>
      </c>
      <c r="N2183" s="289" t="s">
        <v>2533</v>
      </c>
      <c r="O2183" s="289" t="s">
        <v>277</v>
      </c>
      <c r="P2183" s="289" t="str">
        <f>VLOOKUP(CAT_Details[[#This Row],[Delivery Bp Customer Code]],Table6[],2,0)</f>
        <v>U2-L5</v>
      </c>
    </row>
    <row r="2184" spans="1:16" x14ac:dyDescent="0.25">
      <c r="A2184" s="289" t="s">
        <v>272</v>
      </c>
      <c r="B2184">
        <v>4</v>
      </c>
      <c r="C2184">
        <v>2425</v>
      </c>
      <c r="D2184">
        <v>1.6</v>
      </c>
      <c r="E2184" s="289" t="s">
        <v>5339</v>
      </c>
      <c r="F2184">
        <v>5014431875</v>
      </c>
      <c r="G2184" s="276">
        <v>45631</v>
      </c>
      <c r="H2184">
        <v>20241125602708</v>
      </c>
      <c r="I2184">
        <v>1.536</v>
      </c>
      <c r="J2184" s="289" t="s">
        <v>324</v>
      </c>
      <c r="K2184" s="289" t="s">
        <v>5361</v>
      </c>
      <c r="L2184" s="289" t="s">
        <v>275</v>
      </c>
      <c r="M2184" s="289" t="s">
        <v>5158</v>
      </c>
      <c r="N2184" s="289" t="s">
        <v>399</v>
      </c>
      <c r="O2184" s="289" t="s">
        <v>277</v>
      </c>
      <c r="P2184" s="289" t="str">
        <f>VLOOKUP(CAT_Details[[#This Row],[Delivery Bp Customer Code]],Table6[],2,0)</f>
        <v>U2-L5</v>
      </c>
    </row>
    <row r="2185" spans="1:16" x14ac:dyDescent="0.25">
      <c r="A2185" s="289" t="s">
        <v>272</v>
      </c>
      <c r="B2185">
        <v>15</v>
      </c>
      <c r="C2185">
        <v>847</v>
      </c>
      <c r="D2185">
        <v>5.65</v>
      </c>
      <c r="E2185" s="289" t="s">
        <v>5362</v>
      </c>
      <c r="F2185">
        <v>5014447851</v>
      </c>
      <c r="G2185" s="276">
        <v>45631</v>
      </c>
      <c r="H2185">
        <v>20241125602376</v>
      </c>
      <c r="I2185">
        <v>10.788</v>
      </c>
      <c r="J2185" s="289" t="s">
        <v>324</v>
      </c>
      <c r="K2185" s="289" t="s">
        <v>5363</v>
      </c>
      <c r="L2185" s="289" t="s">
        <v>275</v>
      </c>
      <c r="M2185" s="289" t="s">
        <v>5169</v>
      </c>
      <c r="N2185" s="289" t="s">
        <v>562</v>
      </c>
      <c r="O2185" s="289" t="s">
        <v>277</v>
      </c>
      <c r="P2185" s="289" t="str">
        <f>VLOOKUP(CAT_Details[[#This Row],[Delivery Bp Customer Code]],Table6[],2,0)</f>
        <v>U2-L5</v>
      </c>
    </row>
    <row r="2186" spans="1:16" x14ac:dyDescent="0.25">
      <c r="A2186" s="289" t="s">
        <v>272</v>
      </c>
      <c r="B2186">
        <v>1</v>
      </c>
      <c r="C2186">
        <v>200</v>
      </c>
      <c r="D2186">
        <v>0.4</v>
      </c>
      <c r="E2186" s="289" t="s">
        <v>5364</v>
      </c>
      <c r="F2186">
        <v>5014448491</v>
      </c>
      <c r="G2186" s="276">
        <v>45631</v>
      </c>
      <c r="H2186" s="5">
        <v>20241126603437</v>
      </c>
      <c r="I2186">
        <v>0.25</v>
      </c>
      <c r="J2186" s="289" t="s">
        <v>1047</v>
      </c>
      <c r="K2186" s="289" t="s">
        <v>5365</v>
      </c>
      <c r="L2186" s="289" t="s">
        <v>275</v>
      </c>
      <c r="M2186" s="289" t="s">
        <v>4978</v>
      </c>
      <c r="N2186" s="289" t="s">
        <v>1049</v>
      </c>
      <c r="O2186" s="289" t="s">
        <v>277</v>
      </c>
      <c r="P2186" s="289" t="str">
        <f>VLOOKUP(CAT_Details[[#This Row],[Delivery Bp Customer Code]],Table6[],2,0)</f>
        <v>U2-L5</v>
      </c>
    </row>
    <row r="2187" spans="1:16" x14ac:dyDescent="0.25">
      <c r="A2187" s="289" t="s">
        <v>272</v>
      </c>
      <c r="B2187">
        <v>4</v>
      </c>
      <c r="C2187">
        <v>657</v>
      </c>
      <c r="D2187">
        <v>0.8</v>
      </c>
      <c r="E2187" s="289" t="s">
        <v>5366</v>
      </c>
      <c r="F2187">
        <v>5014462075</v>
      </c>
      <c r="G2187" s="276">
        <v>45631</v>
      </c>
      <c r="H2187" s="5">
        <v>20241126603743</v>
      </c>
      <c r="I2187">
        <v>1.2</v>
      </c>
      <c r="J2187" s="289" t="s">
        <v>350</v>
      </c>
      <c r="K2187" s="289" t="s">
        <v>5367</v>
      </c>
      <c r="L2187" s="289" t="s">
        <v>275</v>
      </c>
      <c r="M2187" s="289" t="s">
        <v>5181</v>
      </c>
      <c r="N2187" s="289" t="s">
        <v>544</v>
      </c>
      <c r="O2187" s="289" t="s">
        <v>277</v>
      </c>
      <c r="P2187" s="289" t="str">
        <f>VLOOKUP(CAT_Details[[#This Row],[Delivery Bp Customer Code]],Table6[],2,0)</f>
        <v>U2-L5</v>
      </c>
    </row>
    <row r="2188" spans="1:16" x14ac:dyDescent="0.25">
      <c r="A2188" s="289" t="s">
        <v>272</v>
      </c>
      <c r="B2188">
        <v>6</v>
      </c>
      <c r="C2188">
        <v>1800</v>
      </c>
      <c r="D2188">
        <v>2.4</v>
      </c>
      <c r="E2188" s="289" t="s">
        <v>5368</v>
      </c>
      <c r="F2188">
        <v>5014462135</v>
      </c>
      <c r="G2188" s="276">
        <v>45631</v>
      </c>
      <c r="H2188">
        <v>20241128605516</v>
      </c>
      <c r="I2188">
        <v>2.016</v>
      </c>
      <c r="J2188" s="289" t="s">
        <v>350</v>
      </c>
      <c r="K2188" s="289" t="s">
        <v>5369</v>
      </c>
      <c r="L2188" s="289" t="s">
        <v>275</v>
      </c>
      <c r="M2188" s="289" t="s">
        <v>5181</v>
      </c>
      <c r="N2188" s="289" t="s">
        <v>547</v>
      </c>
      <c r="O2188" s="289" t="s">
        <v>277</v>
      </c>
      <c r="P2188" s="289" t="str">
        <f>VLOOKUP(CAT_Details[[#This Row],[Delivery Bp Customer Code]],Table6[],2,0)</f>
        <v>U2-L5</v>
      </c>
    </row>
    <row r="2189" spans="1:16" x14ac:dyDescent="0.25">
      <c r="A2189" s="289" t="s">
        <v>272</v>
      </c>
      <c r="B2189">
        <v>1</v>
      </c>
      <c r="C2189">
        <v>252</v>
      </c>
      <c r="D2189">
        <v>0.4</v>
      </c>
      <c r="E2189" s="289" t="s">
        <v>5270</v>
      </c>
      <c r="F2189">
        <v>5014462145</v>
      </c>
      <c r="G2189" s="276">
        <v>45631</v>
      </c>
      <c r="H2189">
        <v>20241128605316</v>
      </c>
      <c r="I2189">
        <v>0.96</v>
      </c>
      <c r="J2189" s="289" t="s">
        <v>350</v>
      </c>
      <c r="K2189" s="289" t="s">
        <v>5370</v>
      </c>
      <c r="L2189" s="289" t="s">
        <v>275</v>
      </c>
      <c r="M2189" s="289" t="s">
        <v>5181</v>
      </c>
      <c r="N2189" s="289" t="s">
        <v>999</v>
      </c>
      <c r="O2189" s="289" t="s">
        <v>277</v>
      </c>
      <c r="P2189" s="289" t="str">
        <f>VLOOKUP(CAT_Details[[#This Row],[Delivery Bp Customer Code]],Table6[],2,0)</f>
        <v>U2-L5</v>
      </c>
    </row>
    <row r="2190" spans="1:16" x14ac:dyDescent="0.25">
      <c r="A2190" s="289" t="s">
        <v>272</v>
      </c>
      <c r="B2190">
        <v>8</v>
      </c>
      <c r="C2190">
        <v>737</v>
      </c>
      <c r="D2190">
        <v>1.86</v>
      </c>
      <c r="E2190" s="289" t="s">
        <v>5319</v>
      </c>
      <c r="F2190">
        <v>5014462220</v>
      </c>
      <c r="G2190" s="276">
        <v>45631</v>
      </c>
      <c r="H2190">
        <v>20241125602436</v>
      </c>
      <c r="I2190">
        <v>3.0139999999999998</v>
      </c>
      <c r="J2190" s="289" t="s">
        <v>350</v>
      </c>
      <c r="K2190" s="289" t="s">
        <v>5371</v>
      </c>
      <c r="L2190" s="289" t="s">
        <v>275</v>
      </c>
      <c r="M2190" s="289" t="s">
        <v>5181</v>
      </c>
      <c r="N2190" s="289" t="s">
        <v>540</v>
      </c>
      <c r="O2190" s="289" t="s">
        <v>277</v>
      </c>
      <c r="P2190" s="289" t="str">
        <f>VLOOKUP(CAT_Details[[#This Row],[Delivery Bp Customer Code]],Table6[],2,0)</f>
        <v>U2-L5</v>
      </c>
    </row>
    <row r="2191" spans="1:16" x14ac:dyDescent="0.25">
      <c r="A2191" s="289" t="s">
        <v>278</v>
      </c>
      <c r="B2191">
        <v>21</v>
      </c>
      <c r="C2191">
        <v>11459</v>
      </c>
      <c r="D2191">
        <v>8.4</v>
      </c>
      <c r="E2191" s="289" t="s">
        <v>5372</v>
      </c>
      <c r="F2191">
        <v>5014447365</v>
      </c>
      <c r="G2191" s="276">
        <v>45632</v>
      </c>
      <c r="H2191">
        <v>20241126603568</v>
      </c>
      <c r="I2191">
        <v>19.152000000000001</v>
      </c>
      <c r="J2191" s="289" t="s">
        <v>401</v>
      </c>
      <c r="K2191" s="289" t="s">
        <v>5373</v>
      </c>
      <c r="L2191" s="289" t="s">
        <v>275</v>
      </c>
      <c r="M2191" s="289" t="s">
        <v>5029</v>
      </c>
      <c r="N2191" s="289" t="s">
        <v>1378</v>
      </c>
      <c r="O2191" s="289" t="s">
        <v>498</v>
      </c>
      <c r="P2191" s="289" t="str">
        <f>VLOOKUP(CAT_Details[[#This Row],[Delivery Bp Customer Code]],Table6[],2,0)</f>
        <v>DK-BM01</v>
      </c>
    </row>
    <row r="2192" spans="1:16" x14ac:dyDescent="0.25">
      <c r="A2192" s="289" t="s">
        <v>278</v>
      </c>
      <c r="B2192">
        <v>19</v>
      </c>
      <c r="C2192">
        <v>7600</v>
      </c>
      <c r="D2192">
        <v>7.6</v>
      </c>
      <c r="E2192" s="289" t="s">
        <v>5374</v>
      </c>
      <c r="F2192">
        <v>5014448455</v>
      </c>
      <c r="G2192" s="276">
        <v>45632</v>
      </c>
      <c r="H2192">
        <v>20241125602706</v>
      </c>
      <c r="I2192">
        <v>9.1199999999999992</v>
      </c>
      <c r="J2192" s="289" t="s">
        <v>324</v>
      </c>
      <c r="K2192" s="289" t="s">
        <v>5375</v>
      </c>
      <c r="L2192" s="289" t="s">
        <v>275</v>
      </c>
      <c r="M2192" s="289" t="s">
        <v>5158</v>
      </c>
      <c r="N2192" s="289" t="s">
        <v>399</v>
      </c>
      <c r="O2192" s="289" t="s">
        <v>498</v>
      </c>
      <c r="P2192" s="289" t="str">
        <f>VLOOKUP(CAT_Details[[#This Row],[Delivery Bp Customer Code]],Table6[],2,0)</f>
        <v>DK-BM01</v>
      </c>
    </row>
    <row r="2193" spans="1:16" x14ac:dyDescent="0.25">
      <c r="A2193" s="289" t="s">
        <v>278</v>
      </c>
      <c r="B2193">
        <v>7</v>
      </c>
      <c r="C2193">
        <v>903.36</v>
      </c>
      <c r="D2193">
        <v>2.2000000000000002</v>
      </c>
      <c r="E2193" s="289" t="s">
        <v>5376</v>
      </c>
      <c r="F2193">
        <v>5014478018</v>
      </c>
      <c r="G2193" s="276">
        <v>45632</v>
      </c>
      <c r="H2193">
        <v>20241129606995</v>
      </c>
      <c r="I2193">
        <v>5.28</v>
      </c>
      <c r="J2193" s="289" t="s">
        <v>280</v>
      </c>
      <c r="K2193" s="289" t="s">
        <v>5377</v>
      </c>
      <c r="L2193" s="289" t="s">
        <v>275</v>
      </c>
      <c r="M2193" s="289" t="s">
        <v>5085</v>
      </c>
      <c r="N2193" s="289" t="s">
        <v>485</v>
      </c>
      <c r="O2193" s="289" t="s">
        <v>498</v>
      </c>
      <c r="P2193" s="289" t="str">
        <f>VLOOKUP(CAT_Details[[#This Row],[Delivery Bp Customer Code]],Table6[],2,0)</f>
        <v>DK-BM01</v>
      </c>
    </row>
    <row r="2194" spans="1:16" x14ac:dyDescent="0.25">
      <c r="A2194" s="289" t="s">
        <v>278</v>
      </c>
      <c r="B2194">
        <v>1</v>
      </c>
      <c r="C2194">
        <v>65</v>
      </c>
      <c r="D2194">
        <v>0.2</v>
      </c>
      <c r="E2194" s="289" t="s">
        <v>5378</v>
      </c>
      <c r="F2194">
        <v>5014478215</v>
      </c>
      <c r="G2194" s="276">
        <v>45632</v>
      </c>
      <c r="H2194">
        <v>20241129606621</v>
      </c>
      <c r="I2194">
        <v>0.182</v>
      </c>
      <c r="J2194" s="289" t="s">
        <v>350</v>
      </c>
      <c r="K2194" s="289" t="s">
        <v>5379</v>
      </c>
      <c r="L2194" s="289" t="s">
        <v>275</v>
      </c>
      <c r="M2194" s="289" t="s">
        <v>5380</v>
      </c>
      <c r="N2194" s="289" t="s">
        <v>482</v>
      </c>
      <c r="O2194" s="289" t="s">
        <v>498</v>
      </c>
      <c r="P2194" s="289" t="str">
        <f>VLOOKUP(CAT_Details[[#This Row],[Delivery Bp Customer Code]],Table6[],2,0)</f>
        <v>DK-BM01</v>
      </c>
    </row>
    <row r="2195" spans="1:16" x14ac:dyDescent="0.25">
      <c r="A2195" s="289" t="s">
        <v>278</v>
      </c>
      <c r="B2195">
        <v>1</v>
      </c>
      <c r="C2195">
        <v>70</v>
      </c>
      <c r="D2195">
        <v>0.2</v>
      </c>
      <c r="E2195" s="289" t="s">
        <v>5381</v>
      </c>
      <c r="F2195">
        <v>5014509312</v>
      </c>
      <c r="G2195" s="276">
        <v>45632</v>
      </c>
      <c r="H2195">
        <v>20241203608606</v>
      </c>
      <c r="I2195">
        <v>0.14399999999999999</v>
      </c>
      <c r="J2195" s="289" t="s">
        <v>273</v>
      </c>
      <c r="K2195" s="289" t="s">
        <v>5382</v>
      </c>
      <c r="L2195" s="289" t="s">
        <v>275</v>
      </c>
      <c r="M2195" s="289" t="s">
        <v>5185</v>
      </c>
      <c r="N2195" s="289" t="s">
        <v>657</v>
      </c>
      <c r="O2195" s="289" t="s">
        <v>498</v>
      </c>
      <c r="P2195" s="289" t="str">
        <f>VLOOKUP(CAT_Details[[#This Row],[Delivery Bp Customer Code]],Table6[],2,0)</f>
        <v>DK-BM01</v>
      </c>
    </row>
    <row r="2196" spans="1:16" x14ac:dyDescent="0.25">
      <c r="A2196" s="289" t="s">
        <v>75</v>
      </c>
      <c r="B2196">
        <v>8</v>
      </c>
      <c r="C2196">
        <v>142</v>
      </c>
      <c r="D2196">
        <v>0.85</v>
      </c>
      <c r="E2196" s="289" t="s">
        <v>5383</v>
      </c>
      <c r="F2196">
        <v>5014432504</v>
      </c>
      <c r="G2196" s="276">
        <v>45632</v>
      </c>
      <c r="H2196" s="5">
        <v>20241126603182</v>
      </c>
      <c r="I2196">
        <v>0.40600000000000003</v>
      </c>
      <c r="J2196" s="289" t="s">
        <v>294</v>
      </c>
      <c r="K2196" s="289" t="s">
        <v>5384</v>
      </c>
      <c r="L2196" s="289" t="s">
        <v>275</v>
      </c>
      <c r="M2196" s="289" t="s">
        <v>5385</v>
      </c>
      <c r="N2196" s="289" t="s">
        <v>1413</v>
      </c>
      <c r="O2196" s="289" t="s">
        <v>2173</v>
      </c>
      <c r="P2196" s="289" t="str">
        <f>VLOOKUP(CAT_Details[[#This Row],[Delivery Bp Customer Code]],Table6[],2,0)</f>
        <v>OYL1</v>
      </c>
    </row>
    <row r="2197" spans="1:16" x14ac:dyDescent="0.25">
      <c r="A2197" s="289" t="s">
        <v>75</v>
      </c>
      <c r="B2197">
        <v>2</v>
      </c>
      <c r="C2197">
        <v>4</v>
      </c>
      <c r="D2197">
        <v>0.1</v>
      </c>
      <c r="E2197" s="289" t="s">
        <v>5386</v>
      </c>
      <c r="F2197">
        <v>5014477865</v>
      </c>
      <c r="G2197" s="276">
        <v>45632</v>
      </c>
      <c r="H2197" s="5">
        <v>20241129606969</v>
      </c>
      <c r="I2197">
        <v>4.8000000000000001E-2</v>
      </c>
      <c r="J2197" s="289" t="s">
        <v>280</v>
      </c>
      <c r="K2197" s="289" t="s">
        <v>5387</v>
      </c>
      <c r="L2197" s="289" t="s">
        <v>275</v>
      </c>
      <c r="M2197" s="289" t="s">
        <v>5085</v>
      </c>
      <c r="N2197" s="289" t="s">
        <v>3752</v>
      </c>
      <c r="O2197" s="289" t="s">
        <v>2173</v>
      </c>
      <c r="P2197" s="289" t="str">
        <f>VLOOKUP(CAT_Details[[#This Row],[Delivery Bp Customer Code]],Table6[],2,0)</f>
        <v>OYL1</v>
      </c>
    </row>
    <row r="2198" spans="1:16" x14ac:dyDescent="0.25">
      <c r="A2198" s="289" t="s">
        <v>75</v>
      </c>
      <c r="B2198">
        <v>2</v>
      </c>
      <c r="C2198">
        <v>90.36</v>
      </c>
      <c r="D2198">
        <v>0.43</v>
      </c>
      <c r="E2198" s="289" t="s">
        <v>5388</v>
      </c>
      <c r="F2198">
        <v>5014477978</v>
      </c>
      <c r="G2198" s="276">
        <v>45632</v>
      </c>
      <c r="H2198">
        <v>20241128605308</v>
      </c>
      <c r="I2198">
        <v>0.58199999999999996</v>
      </c>
      <c r="J2198" s="289" t="s">
        <v>324</v>
      </c>
      <c r="K2198" s="289" t="s">
        <v>5389</v>
      </c>
      <c r="L2198" s="289" t="s">
        <v>275</v>
      </c>
      <c r="M2198" s="289" t="s">
        <v>5390</v>
      </c>
      <c r="N2198" s="289" t="s">
        <v>2242</v>
      </c>
      <c r="O2198" s="289" t="s">
        <v>2173</v>
      </c>
      <c r="P2198" s="289" t="str">
        <f>VLOOKUP(CAT_Details[[#This Row],[Delivery Bp Customer Code]],Table6[],2,0)</f>
        <v>OYL1</v>
      </c>
    </row>
    <row r="2199" spans="1:16" x14ac:dyDescent="0.25">
      <c r="A2199" s="289" t="s">
        <v>75</v>
      </c>
      <c r="B2199">
        <v>1</v>
      </c>
      <c r="C2199">
        <v>3</v>
      </c>
      <c r="D2199">
        <v>0.4</v>
      </c>
      <c r="E2199" s="289" t="s">
        <v>5391</v>
      </c>
      <c r="F2199">
        <v>5014478071</v>
      </c>
      <c r="G2199" s="276">
        <v>45632</v>
      </c>
      <c r="H2199">
        <v>20241125602307</v>
      </c>
      <c r="I2199">
        <v>1.248</v>
      </c>
      <c r="J2199" s="289" t="s">
        <v>350</v>
      </c>
      <c r="K2199" s="289" t="s">
        <v>5392</v>
      </c>
      <c r="L2199" s="289" t="s">
        <v>275</v>
      </c>
      <c r="M2199" s="289" t="s">
        <v>5393</v>
      </c>
      <c r="N2199" s="289" t="s">
        <v>2422</v>
      </c>
      <c r="O2199" s="289" t="s">
        <v>2173</v>
      </c>
      <c r="P2199" s="289" t="str">
        <f>VLOOKUP(CAT_Details[[#This Row],[Delivery Bp Customer Code]],Table6[],2,0)</f>
        <v>OYL1</v>
      </c>
    </row>
    <row r="2200" spans="1:16" x14ac:dyDescent="0.25">
      <c r="A2200" s="289" t="s">
        <v>75</v>
      </c>
      <c r="B2200">
        <v>1</v>
      </c>
      <c r="C2200">
        <v>130</v>
      </c>
      <c r="D2200">
        <v>0.4</v>
      </c>
      <c r="E2200" s="289" t="s">
        <v>5391</v>
      </c>
      <c r="F2200">
        <v>5014478083</v>
      </c>
      <c r="G2200" s="276">
        <v>45632</v>
      </c>
      <c r="H2200">
        <v>20241125602588</v>
      </c>
      <c r="I2200">
        <v>0.96</v>
      </c>
      <c r="J2200" s="289" t="s">
        <v>350</v>
      </c>
      <c r="K2200" s="289" t="s">
        <v>5394</v>
      </c>
      <c r="L2200" s="289" t="s">
        <v>275</v>
      </c>
      <c r="M2200" s="289" t="s">
        <v>5393</v>
      </c>
      <c r="N2200" s="289" t="s">
        <v>2422</v>
      </c>
      <c r="O2200" s="289" t="s">
        <v>2173</v>
      </c>
      <c r="P2200" s="289" t="str">
        <f>VLOOKUP(CAT_Details[[#This Row],[Delivery Bp Customer Code]],Table6[],2,0)</f>
        <v>OYL1</v>
      </c>
    </row>
    <row r="2201" spans="1:16" x14ac:dyDescent="0.25">
      <c r="A2201" s="289" t="s">
        <v>75</v>
      </c>
      <c r="B2201">
        <v>1</v>
      </c>
      <c r="C2201">
        <v>172</v>
      </c>
      <c r="D2201">
        <v>0.2</v>
      </c>
      <c r="E2201" s="289" t="s">
        <v>5395</v>
      </c>
      <c r="F2201">
        <v>5014478133</v>
      </c>
      <c r="G2201" s="276">
        <v>45632</v>
      </c>
      <c r="H2201">
        <v>20241126603394</v>
      </c>
      <c r="I2201">
        <v>0.374</v>
      </c>
      <c r="J2201" s="289" t="s">
        <v>350</v>
      </c>
      <c r="K2201" s="289" t="s">
        <v>5396</v>
      </c>
      <c r="L2201" s="289" t="s">
        <v>275</v>
      </c>
      <c r="M2201" s="289" t="s">
        <v>5380</v>
      </c>
      <c r="N2201" s="289" t="s">
        <v>2177</v>
      </c>
      <c r="O2201" s="289" t="s">
        <v>2173</v>
      </c>
      <c r="P2201" s="289" t="str">
        <f>VLOOKUP(CAT_Details[[#This Row],[Delivery Bp Customer Code]],Table6[],2,0)</f>
        <v>OYL1</v>
      </c>
    </row>
    <row r="2202" spans="1:16" x14ac:dyDescent="0.25">
      <c r="A2202" s="289" t="s">
        <v>75</v>
      </c>
      <c r="B2202">
        <v>6</v>
      </c>
      <c r="C2202">
        <v>3132</v>
      </c>
      <c r="D2202">
        <v>2.4</v>
      </c>
      <c r="E2202" s="289" t="s">
        <v>5397</v>
      </c>
      <c r="F2202">
        <v>5014493090</v>
      </c>
      <c r="G2202" s="276">
        <v>45632</v>
      </c>
      <c r="H2202">
        <v>20241127604188</v>
      </c>
      <c r="I2202">
        <v>5.76</v>
      </c>
      <c r="J2202" s="289" t="s">
        <v>280</v>
      </c>
      <c r="K2202" s="289" t="s">
        <v>5398</v>
      </c>
      <c r="L2202" s="289" t="s">
        <v>275</v>
      </c>
      <c r="M2202" s="289" t="s">
        <v>5269</v>
      </c>
      <c r="N2202" s="289" t="s">
        <v>868</v>
      </c>
      <c r="O2202" s="289" t="s">
        <v>2173</v>
      </c>
      <c r="P2202" s="289" t="str">
        <f>VLOOKUP(CAT_Details[[#This Row],[Delivery Bp Customer Code]],Table6[],2,0)</f>
        <v>OYL1</v>
      </c>
    </row>
    <row r="2203" spans="1:16" x14ac:dyDescent="0.25">
      <c r="A2203" s="289" t="s">
        <v>75</v>
      </c>
      <c r="B2203">
        <v>1</v>
      </c>
      <c r="C2203">
        <v>630</v>
      </c>
      <c r="D2203">
        <v>0.4</v>
      </c>
      <c r="E2203" s="289" t="s">
        <v>5399</v>
      </c>
      <c r="F2203">
        <v>5014508882</v>
      </c>
      <c r="G2203" s="276">
        <v>45632</v>
      </c>
      <c r="H2203">
        <v>20241202607802</v>
      </c>
      <c r="I2203">
        <v>0.67200000000000004</v>
      </c>
      <c r="J2203" s="289" t="s">
        <v>273</v>
      </c>
      <c r="K2203" s="289" t="s">
        <v>5400</v>
      </c>
      <c r="L2203" s="289" t="s">
        <v>275</v>
      </c>
      <c r="M2203" s="289" t="s">
        <v>5185</v>
      </c>
      <c r="N2203" s="289" t="s">
        <v>1011</v>
      </c>
      <c r="O2203" s="289" t="s">
        <v>2173</v>
      </c>
      <c r="P2203" s="289" t="str">
        <f>VLOOKUP(CAT_Details[[#This Row],[Delivery Bp Customer Code]],Table6[],2,0)</f>
        <v>OYL1</v>
      </c>
    </row>
    <row r="2204" spans="1:16" x14ac:dyDescent="0.25">
      <c r="A2204" s="289" t="s">
        <v>941</v>
      </c>
      <c r="B2204">
        <v>1</v>
      </c>
      <c r="C2204">
        <v>4.2</v>
      </c>
      <c r="D2204">
        <v>0.03</v>
      </c>
      <c r="E2204" s="289" t="s">
        <v>5401</v>
      </c>
      <c r="F2204">
        <v>5014448123</v>
      </c>
      <c r="G2204" s="276">
        <v>45632</v>
      </c>
      <c r="H2204">
        <v>20241126603633</v>
      </c>
      <c r="I2204">
        <v>1.0999999999999999E-2</v>
      </c>
      <c r="J2204" s="289" t="s">
        <v>438</v>
      </c>
      <c r="K2204" s="289" t="s">
        <v>5402</v>
      </c>
      <c r="L2204" s="289" t="s">
        <v>275</v>
      </c>
      <c r="M2204" s="289" t="s">
        <v>5403</v>
      </c>
      <c r="N2204" s="289" t="s">
        <v>1774</v>
      </c>
      <c r="O2204" s="289" t="s">
        <v>945</v>
      </c>
      <c r="P2204" s="289" t="str">
        <f>VLOOKUP(CAT_Details[[#This Row],[Delivery Bp Customer Code]],Table6[],2,0)</f>
        <v>DK-LW01</v>
      </c>
    </row>
    <row r="2205" spans="1:16" x14ac:dyDescent="0.25">
      <c r="A2205" s="289" t="s">
        <v>3771</v>
      </c>
      <c r="B2205">
        <v>1</v>
      </c>
      <c r="C2205">
        <v>270</v>
      </c>
      <c r="D2205">
        <v>0.4</v>
      </c>
      <c r="E2205" s="289" t="s">
        <v>5404</v>
      </c>
      <c r="F2205">
        <v>5014506964</v>
      </c>
      <c r="G2205" s="276">
        <v>45632</v>
      </c>
      <c r="H2205">
        <v>20241128605602</v>
      </c>
      <c r="I2205">
        <v>0.54700000000000004</v>
      </c>
      <c r="J2205" s="289" t="s">
        <v>287</v>
      </c>
      <c r="K2205" s="289" t="s">
        <v>5405</v>
      </c>
      <c r="L2205" s="289" t="s">
        <v>275</v>
      </c>
      <c r="M2205" s="289" t="s">
        <v>5406</v>
      </c>
      <c r="N2205" s="289" t="s">
        <v>4619</v>
      </c>
      <c r="O2205" s="289" t="s">
        <v>3775</v>
      </c>
      <c r="P2205" s="289">
        <f>VLOOKUP(CAT_Details[[#This Row],[Delivery Bp Customer Code]],Table6[],2,0)</f>
        <v>3401</v>
      </c>
    </row>
    <row r="2206" spans="1:16" x14ac:dyDescent="0.25">
      <c r="A2206" s="289" t="s">
        <v>3329</v>
      </c>
      <c r="B2206">
        <v>12</v>
      </c>
      <c r="C2206">
        <v>12213</v>
      </c>
      <c r="D2206">
        <v>4.8</v>
      </c>
      <c r="E2206" s="289" t="s">
        <v>5407</v>
      </c>
      <c r="F2206">
        <v>5014448075</v>
      </c>
      <c r="G2206" s="276">
        <v>45632</v>
      </c>
      <c r="H2206">
        <v>20241126603557</v>
      </c>
      <c r="I2206">
        <v>7.0289999999999999</v>
      </c>
      <c r="J2206" s="289" t="s">
        <v>383</v>
      </c>
      <c r="K2206" s="289" t="s">
        <v>5408</v>
      </c>
      <c r="L2206" s="289" t="s">
        <v>275</v>
      </c>
      <c r="M2206" s="289" t="s">
        <v>5409</v>
      </c>
      <c r="N2206" s="289" t="s">
        <v>3781</v>
      </c>
      <c r="O2206" s="289" t="s">
        <v>3332</v>
      </c>
      <c r="P2206" s="289">
        <f>VLOOKUP(CAT_Details[[#This Row],[Delivery Bp Customer Code]],Table6[],2,0)</f>
        <v>3402</v>
      </c>
    </row>
    <row r="2207" spans="1:16" x14ac:dyDescent="0.25">
      <c r="A2207" s="289" t="s">
        <v>3329</v>
      </c>
      <c r="B2207">
        <v>4</v>
      </c>
      <c r="C2207">
        <v>1288</v>
      </c>
      <c r="D2207">
        <v>1.39</v>
      </c>
      <c r="E2207" s="289" t="s">
        <v>5410</v>
      </c>
      <c r="F2207">
        <v>5014461965</v>
      </c>
      <c r="G2207" s="276">
        <v>45632</v>
      </c>
      <c r="H2207">
        <v>20241127604209</v>
      </c>
      <c r="I2207">
        <v>1.131</v>
      </c>
      <c r="J2207" s="289" t="s">
        <v>1047</v>
      </c>
      <c r="K2207" s="289" t="s">
        <v>5411</v>
      </c>
      <c r="L2207" s="289" t="s">
        <v>275</v>
      </c>
      <c r="M2207" s="289" t="s">
        <v>5332</v>
      </c>
      <c r="N2207" s="289" t="s">
        <v>1049</v>
      </c>
      <c r="O2207" s="289" t="s">
        <v>3332</v>
      </c>
      <c r="P2207" s="289">
        <f>VLOOKUP(CAT_Details[[#This Row],[Delivery Bp Customer Code]],Table6[],2,0)</f>
        <v>3402</v>
      </c>
    </row>
    <row r="2208" spans="1:16" x14ac:dyDescent="0.25">
      <c r="A2208" s="289" t="s">
        <v>3329</v>
      </c>
      <c r="B2208">
        <v>8</v>
      </c>
      <c r="C2208">
        <v>1855</v>
      </c>
      <c r="D2208">
        <v>3.77</v>
      </c>
      <c r="E2208" s="289" t="s">
        <v>5412</v>
      </c>
      <c r="F2208">
        <v>5014477500</v>
      </c>
      <c r="G2208" s="276">
        <v>45632</v>
      </c>
      <c r="H2208">
        <v>20241128605628</v>
      </c>
      <c r="I2208">
        <v>10.068</v>
      </c>
      <c r="J2208" s="289" t="s">
        <v>350</v>
      </c>
      <c r="K2208" s="289" t="s">
        <v>5413</v>
      </c>
      <c r="L2208" s="289" t="s">
        <v>275</v>
      </c>
      <c r="M2208" s="289" t="s">
        <v>5414</v>
      </c>
      <c r="N2208" s="289" t="s">
        <v>5415</v>
      </c>
      <c r="O2208" s="289" t="s">
        <v>3332</v>
      </c>
      <c r="P2208" s="289">
        <f>VLOOKUP(CAT_Details[[#This Row],[Delivery Bp Customer Code]],Table6[],2,0)</f>
        <v>3402</v>
      </c>
    </row>
    <row r="2209" spans="1:16" x14ac:dyDescent="0.25">
      <c r="A2209" s="289" t="s">
        <v>3329</v>
      </c>
      <c r="B2209">
        <v>1</v>
      </c>
      <c r="C2209">
        <v>15</v>
      </c>
      <c r="D2209">
        <v>0.13</v>
      </c>
      <c r="E2209" s="289" t="s">
        <v>5416</v>
      </c>
      <c r="F2209">
        <v>5014477686</v>
      </c>
      <c r="G2209" s="276">
        <v>45632</v>
      </c>
      <c r="H2209" s="5">
        <v>20241127604393</v>
      </c>
      <c r="I2209">
        <v>6.9000000000000006E-2</v>
      </c>
      <c r="J2209" s="289" t="s">
        <v>350</v>
      </c>
      <c r="K2209" s="289" t="s">
        <v>5417</v>
      </c>
      <c r="L2209" s="289" t="s">
        <v>275</v>
      </c>
      <c r="M2209" s="289" t="s">
        <v>5380</v>
      </c>
      <c r="N2209" s="289" t="s">
        <v>3656</v>
      </c>
      <c r="O2209" s="289" t="s">
        <v>3332</v>
      </c>
      <c r="P2209" s="289">
        <f>VLOOKUP(CAT_Details[[#This Row],[Delivery Bp Customer Code]],Table6[],2,0)</f>
        <v>3402</v>
      </c>
    </row>
    <row r="2210" spans="1:16" x14ac:dyDescent="0.25">
      <c r="A2210" s="289" t="s">
        <v>3329</v>
      </c>
      <c r="B2210">
        <v>30</v>
      </c>
      <c r="C2210">
        <v>11682.9</v>
      </c>
      <c r="D2210">
        <v>11.35</v>
      </c>
      <c r="E2210" s="289" t="s">
        <v>5418</v>
      </c>
      <c r="F2210">
        <v>5014478115</v>
      </c>
      <c r="G2210" s="276">
        <v>45632</v>
      </c>
      <c r="H2210">
        <v>20241126603255</v>
      </c>
      <c r="I2210">
        <v>33.667000000000002</v>
      </c>
      <c r="J2210" s="289" t="s">
        <v>287</v>
      </c>
      <c r="K2210" s="289" t="s">
        <v>5419</v>
      </c>
      <c r="L2210" s="289" t="s">
        <v>275</v>
      </c>
      <c r="M2210" s="289" t="s">
        <v>5420</v>
      </c>
      <c r="N2210" s="289" t="s">
        <v>3790</v>
      </c>
      <c r="O2210" s="289" t="s">
        <v>3332</v>
      </c>
      <c r="P2210" s="289">
        <f>VLOOKUP(CAT_Details[[#This Row],[Delivery Bp Customer Code]],Table6[],2,0)</f>
        <v>3402</v>
      </c>
    </row>
    <row r="2211" spans="1:16" x14ac:dyDescent="0.25">
      <c r="A2211" s="289" t="s">
        <v>3329</v>
      </c>
      <c r="B2211">
        <v>1</v>
      </c>
      <c r="C2211">
        <v>233</v>
      </c>
      <c r="D2211">
        <v>0.4</v>
      </c>
      <c r="E2211" s="289" t="s">
        <v>5421</v>
      </c>
      <c r="F2211">
        <v>5014478152</v>
      </c>
      <c r="G2211" s="276">
        <v>45632</v>
      </c>
      <c r="H2211">
        <v>20241128605867</v>
      </c>
      <c r="I2211">
        <v>0.96</v>
      </c>
      <c r="J2211" s="289" t="s">
        <v>280</v>
      </c>
      <c r="K2211" s="289" t="s">
        <v>5422</v>
      </c>
      <c r="L2211" s="289" t="s">
        <v>275</v>
      </c>
      <c r="M2211" s="289" t="s">
        <v>5085</v>
      </c>
      <c r="N2211" s="289" t="s">
        <v>619</v>
      </c>
      <c r="O2211" s="289" t="s">
        <v>3332</v>
      </c>
      <c r="P2211" s="289">
        <f>VLOOKUP(CAT_Details[[#This Row],[Delivery Bp Customer Code]],Table6[],2,0)</f>
        <v>3402</v>
      </c>
    </row>
    <row r="2212" spans="1:16" x14ac:dyDescent="0.25">
      <c r="A2212" s="289" t="s">
        <v>3329</v>
      </c>
      <c r="B2212">
        <v>1</v>
      </c>
      <c r="C2212">
        <v>8</v>
      </c>
      <c r="D2212">
        <v>0.05</v>
      </c>
      <c r="E2212" s="289" t="s">
        <v>5421</v>
      </c>
      <c r="F2212">
        <v>5014478166</v>
      </c>
      <c r="G2212" s="276">
        <v>45632</v>
      </c>
      <c r="H2212" s="5">
        <v>20241128605866</v>
      </c>
      <c r="I2212">
        <v>2.4E-2</v>
      </c>
      <c r="J2212" s="289" t="s">
        <v>280</v>
      </c>
      <c r="K2212" s="289" t="s">
        <v>5423</v>
      </c>
      <c r="L2212" s="289" t="s">
        <v>275</v>
      </c>
      <c r="M2212" s="289"/>
      <c r="N2212" s="289" t="s">
        <v>619</v>
      </c>
      <c r="O2212" s="289" t="s">
        <v>3332</v>
      </c>
      <c r="P2212" s="289">
        <f>VLOOKUP(CAT_Details[[#This Row],[Delivery Bp Customer Code]],Table6[],2,0)</f>
        <v>3402</v>
      </c>
    </row>
    <row r="2213" spans="1:16" x14ac:dyDescent="0.25">
      <c r="A2213" s="289" t="s">
        <v>3329</v>
      </c>
      <c r="B2213">
        <v>3</v>
      </c>
      <c r="C2213">
        <v>460</v>
      </c>
      <c r="D2213">
        <v>1.2</v>
      </c>
      <c r="E2213" s="289" t="s">
        <v>5424</v>
      </c>
      <c r="F2213">
        <v>5014493251</v>
      </c>
      <c r="G2213" s="276">
        <v>45632</v>
      </c>
      <c r="H2213" s="5">
        <v>20241128605779</v>
      </c>
      <c r="I2213">
        <v>2.448</v>
      </c>
      <c r="J2213" s="289" t="s">
        <v>287</v>
      </c>
      <c r="K2213" s="289" t="s">
        <v>5425</v>
      </c>
      <c r="L2213" s="289" t="s">
        <v>275</v>
      </c>
      <c r="M2213" s="289" t="s">
        <v>5353</v>
      </c>
      <c r="N2213" s="289" t="s">
        <v>468</v>
      </c>
      <c r="O2213" s="289" t="s">
        <v>3332</v>
      </c>
      <c r="P2213" s="289">
        <f>VLOOKUP(CAT_Details[[#This Row],[Delivery Bp Customer Code]],Table6[],2,0)</f>
        <v>3402</v>
      </c>
    </row>
    <row r="2214" spans="1:16" x14ac:dyDescent="0.25">
      <c r="A2214" s="289" t="s">
        <v>3329</v>
      </c>
      <c r="B2214">
        <v>3</v>
      </c>
      <c r="C2214">
        <v>42</v>
      </c>
      <c r="D2214">
        <v>0.24</v>
      </c>
      <c r="E2214" s="289" t="s">
        <v>5426</v>
      </c>
      <c r="F2214">
        <v>5014509513</v>
      </c>
      <c r="G2214" s="276">
        <v>45632</v>
      </c>
      <c r="H2214" s="5">
        <v>20241127604700</v>
      </c>
      <c r="I2214">
        <v>0.17499999999999999</v>
      </c>
      <c r="J2214" s="289" t="s">
        <v>302</v>
      </c>
      <c r="K2214" s="289" t="s">
        <v>5427</v>
      </c>
      <c r="L2214" s="289" t="s">
        <v>275</v>
      </c>
      <c r="M2214" s="289" t="s">
        <v>5403</v>
      </c>
      <c r="N2214" s="289" t="s">
        <v>450</v>
      </c>
      <c r="O2214" s="289" t="s">
        <v>3332</v>
      </c>
      <c r="P2214" s="289">
        <f>VLOOKUP(CAT_Details[[#This Row],[Delivery Bp Customer Code]],Table6[],2,0)</f>
        <v>3402</v>
      </c>
    </row>
    <row r="2215" spans="1:16" x14ac:dyDescent="0.25">
      <c r="A2215" s="289" t="s">
        <v>3329</v>
      </c>
      <c r="B2215">
        <v>28</v>
      </c>
      <c r="C2215">
        <v>1400</v>
      </c>
      <c r="D2215">
        <v>18.7</v>
      </c>
      <c r="E2215" s="289" t="s">
        <v>5428</v>
      </c>
      <c r="F2215">
        <v>5014509758</v>
      </c>
      <c r="G2215" s="276">
        <v>45632</v>
      </c>
      <c r="H2215">
        <v>20241203608624</v>
      </c>
      <c r="I2215">
        <v>42.012</v>
      </c>
      <c r="J2215" s="289" t="s">
        <v>273</v>
      </c>
      <c r="K2215" s="289" t="s">
        <v>5429</v>
      </c>
      <c r="L2215" s="289" t="s">
        <v>275</v>
      </c>
      <c r="M2215" s="289" t="s">
        <v>5185</v>
      </c>
      <c r="N2215" s="289" t="s">
        <v>1240</v>
      </c>
      <c r="O2215" s="289" t="s">
        <v>3332</v>
      </c>
      <c r="P2215" s="289">
        <f>VLOOKUP(CAT_Details[[#This Row],[Delivery Bp Customer Code]],Table6[],2,0)</f>
        <v>3402</v>
      </c>
    </row>
    <row r="2216" spans="1:16" x14ac:dyDescent="0.25">
      <c r="A2216" s="289" t="s">
        <v>76</v>
      </c>
      <c r="B2216">
        <v>2</v>
      </c>
      <c r="C2216">
        <v>260</v>
      </c>
      <c r="D2216">
        <v>0.4</v>
      </c>
      <c r="E2216" s="289" t="s">
        <v>5430</v>
      </c>
      <c r="F2216">
        <v>5014462014</v>
      </c>
      <c r="G2216" s="276">
        <v>45632</v>
      </c>
      <c r="H2216" s="5">
        <v>20241125602481</v>
      </c>
      <c r="I2216">
        <v>0.67200000000000004</v>
      </c>
      <c r="J2216" s="289" t="s">
        <v>324</v>
      </c>
      <c r="K2216" s="289" t="s">
        <v>5431</v>
      </c>
      <c r="L2216" s="289" t="s">
        <v>275</v>
      </c>
      <c r="M2216" s="289" t="s">
        <v>5390</v>
      </c>
      <c r="N2216" s="289" t="s">
        <v>508</v>
      </c>
      <c r="O2216" s="289" t="s">
        <v>748</v>
      </c>
      <c r="P2216" s="289" t="str">
        <f>VLOOKUP(CAT_Details[[#This Row],[Delivery Bp Customer Code]],Table6[],2,0)</f>
        <v>No Loc</v>
      </c>
    </row>
    <row r="2217" spans="1:16" x14ac:dyDescent="0.25">
      <c r="A2217" s="289" t="s">
        <v>76</v>
      </c>
      <c r="B2217">
        <v>4</v>
      </c>
      <c r="C2217">
        <v>944</v>
      </c>
      <c r="D2217">
        <v>1.6</v>
      </c>
      <c r="E2217" s="289" t="s">
        <v>5432</v>
      </c>
      <c r="F2217">
        <v>5014478059</v>
      </c>
      <c r="G2217" s="276">
        <v>45632</v>
      </c>
      <c r="H2217">
        <v>20241128605304</v>
      </c>
      <c r="I2217">
        <v>1.92</v>
      </c>
      <c r="J2217" s="289" t="s">
        <v>350</v>
      </c>
      <c r="K2217" s="289" t="s">
        <v>5433</v>
      </c>
      <c r="L2217" s="289" t="s">
        <v>275</v>
      </c>
      <c r="M2217" s="289" t="s">
        <v>5380</v>
      </c>
      <c r="N2217" s="289" t="s">
        <v>948</v>
      </c>
      <c r="O2217" s="289" t="s">
        <v>748</v>
      </c>
      <c r="P2217" s="289" t="str">
        <f>VLOOKUP(CAT_Details[[#This Row],[Delivery Bp Customer Code]],Table6[],2,0)</f>
        <v>No Loc</v>
      </c>
    </row>
    <row r="2218" spans="1:16" x14ac:dyDescent="0.25">
      <c r="A2218" s="289" t="s">
        <v>76</v>
      </c>
      <c r="B2218">
        <v>1</v>
      </c>
      <c r="C2218">
        <v>784</v>
      </c>
      <c r="D2218">
        <v>0.4</v>
      </c>
      <c r="E2218" s="289" t="s">
        <v>5434</v>
      </c>
      <c r="F2218">
        <v>5014478127</v>
      </c>
      <c r="G2218" s="276">
        <v>45632</v>
      </c>
      <c r="H2218">
        <v>20241129606933</v>
      </c>
      <c r="I2218">
        <v>0.96</v>
      </c>
      <c r="J2218" s="289" t="s">
        <v>350</v>
      </c>
      <c r="K2218" s="289" t="s">
        <v>5435</v>
      </c>
      <c r="L2218" s="289" t="s">
        <v>275</v>
      </c>
      <c r="M2218" s="289" t="s">
        <v>5380</v>
      </c>
      <c r="N2218" s="289" t="s">
        <v>4441</v>
      </c>
      <c r="O2218" s="289" t="s">
        <v>748</v>
      </c>
      <c r="P2218" s="289" t="str">
        <f>VLOOKUP(CAT_Details[[#This Row],[Delivery Bp Customer Code]],Table6[],2,0)</f>
        <v>No Loc</v>
      </c>
    </row>
    <row r="2219" spans="1:16" x14ac:dyDescent="0.25">
      <c r="A2219" s="289" t="s">
        <v>285</v>
      </c>
      <c r="B2219">
        <v>21</v>
      </c>
      <c r="C2219">
        <v>259</v>
      </c>
      <c r="D2219">
        <v>0.79</v>
      </c>
      <c r="E2219" s="289" t="s">
        <v>5383</v>
      </c>
      <c r="F2219">
        <v>5014432440</v>
      </c>
      <c r="G2219" s="276">
        <v>45632</v>
      </c>
      <c r="H2219">
        <v>20241126603148</v>
      </c>
      <c r="I2219">
        <v>0.35699999999999998</v>
      </c>
      <c r="J2219" s="289" t="s">
        <v>294</v>
      </c>
      <c r="K2219" s="289" t="s">
        <v>5436</v>
      </c>
      <c r="L2219" s="289" t="s">
        <v>275</v>
      </c>
      <c r="M2219" s="289" t="s">
        <v>5385</v>
      </c>
      <c r="N2219" s="289" t="s">
        <v>1413</v>
      </c>
      <c r="O2219" s="289" t="s">
        <v>291</v>
      </c>
      <c r="P2219" s="289" t="str">
        <f>VLOOKUP(CAT_Details[[#This Row],[Delivery Bp Customer Code]],Table6[],2,0)</f>
        <v>DX01-L5</v>
      </c>
    </row>
    <row r="2220" spans="1:16" x14ac:dyDescent="0.25">
      <c r="A2220" s="289" t="s">
        <v>285</v>
      </c>
      <c r="B2220">
        <v>9</v>
      </c>
      <c r="C2220">
        <v>2758</v>
      </c>
      <c r="D2220">
        <v>4.05</v>
      </c>
      <c r="E2220" s="289" t="s">
        <v>5437</v>
      </c>
      <c r="F2220">
        <v>5014447602</v>
      </c>
      <c r="G2220" s="276">
        <v>45632</v>
      </c>
      <c r="H2220">
        <v>20241122601591</v>
      </c>
      <c r="I2220">
        <v>6.9859999999999998</v>
      </c>
      <c r="J2220" s="289" t="s">
        <v>401</v>
      </c>
      <c r="K2220" s="289" t="s">
        <v>5438</v>
      </c>
      <c r="L2220" s="289" t="s">
        <v>275</v>
      </c>
      <c r="M2220" s="289" t="s">
        <v>5439</v>
      </c>
      <c r="N2220" s="289" t="s">
        <v>1028</v>
      </c>
      <c r="O2220" s="289" t="s">
        <v>291</v>
      </c>
      <c r="P2220" s="289" t="str">
        <f>VLOOKUP(CAT_Details[[#This Row],[Delivery Bp Customer Code]],Table6[],2,0)</f>
        <v>DX01-L5</v>
      </c>
    </row>
    <row r="2221" spans="1:16" x14ac:dyDescent="0.25">
      <c r="A2221" s="289" t="s">
        <v>285</v>
      </c>
      <c r="B2221">
        <v>55</v>
      </c>
      <c r="C2221">
        <v>16723</v>
      </c>
      <c r="D2221">
        <v>22</v>
      </c>
      <c r="E2221" s="289" t="s">
        <v>5440</v>
      </c>
      <c r="F2221">
        <v>5014447838</v>
      </c>
      <c r="G2221" s="276">
        <v>45632</v>
      </c>
      <c r="H2221">
        <v>20241122601580</v>
      </c>
      <c r="I2221">
        <v>47.136000000000003</v>
      </c>
      <c r="J2221" s="289" t="s">
        <v>401</v>
      </c>
      <c r="K2221" s="289" t="s">
        <v>5441</v>
      </c>
      <c r="L2221" s="289" t="s">
        <v>275</v>
      </c>
      <c r="M2221" s="289" t="s">
        <v>5439</v>
      </c>
      <c r="N2221" s="289" t="s">
        <v>1028</v>
      </c>
      <c r="O2221" s="289" t="s">
        <v>291</v>
      </c>
      <c r="P2221" s="289" t="str">
        <f>VLOOKUP(CAT_Details[[#This Row],[Delivery Bp Customer Code]],Table6[],2,0)</f>
        <v>DX01-L5</v>
      </c>
    </row>
    <row r="2222" spans="1:16" x14ac:dyDescent="0.25">
      <c r="A2222" s="289" t="s">
        <v>285</v>
      </c>
      <c r="B2222">
        <v>1</v>
      </c>
      <c r="C2222">
        <v>1</v>
      </c>
      <c r="D2222">
        <v>0.03</v>
      </c>
      <c r="E2222" s="289" t="s">
        <v>5442</v>
      </c>
      <c r="F2222">
        <v>5014448423</v>
      </c>
      <c r="G2222" s="276">
        <v>45632</v>
      </c>
      <c r="H2222">
        <v>20241126603312</v>
      </c>
      <c r="I2222">
        <v>1.4E-2</v>
      </c>
      <c r="J2222" s="289" t="s">
        <v>438</v>
      </c>
      <c r="K2222" s="289" t="s">
        <v>5443</v>
      </c>
      <c r="L2222" s="289" t="s">
        <v>275</v>
      </c>
      <c r="M2222" s="289" t="s">
        <v>5332</v>
      </c>
      <c r="N2222" s="289" t="s">
        <v>751</v>
      </c>
      <c r="O2222" s="289" t="s">
        <v>291</v>
      </c>
      <c r="P2222" s="289" t="str">
        <f>VLOOKUP(CAT_Details[[#This Row],[Delivery Bp Customer Code]],Table6[],2,0)</f>
        <v>DX01-L5</v>
      </c>
    </row>
    <row r="2223" spans="1:16" x14ac:dyDescent="0.25">
      <c r="A2223" s="289" t="s">
        <v>285</v>
      </c>
      <c r="B2223">
        <v>1</v>
      </c>
      <c r="C2223">
        <v>450</v>
      </c>
      <c r="D2223">
        <v>0.5</v>
      </c>
      <c r="E2223" s="289" t="s">
        <v>5444</v>
      </c>
      <c r="F2223">
        <v>5014462078</v>
      </c>
      <c r="G2223" s="276">
        <v>45632</v>
      </c>
      <c r="H2223">
        <v>20241129606452</v>
      </c>
      <c r="I2223">
        <v>1.2</v>
      </c>
      <c r="J2223" s="289" t="s">
        <v>280</v>
      </c>
      <c r="K2223" s="289" t="s">
        <v>5445</v>
      </c>
      <c r="L2223" s="289" t="s">
        <v>275</v>
      </c>
      <c r="M2223" s="289" t="s">
        <v>5446</v>
      </c>
      <c r="N2223" s="289" t="s">
        <v>534</v>
      </c>
      <c r="O2223" s="289" t="s">
        <v>291</v>
      </c>
      <c r="P2223" s="289" t="str">
        <f>VLOOKUP(CAT_Details[[#This Row],[Delivery Bp Customer Code]],Table6[],2,0)</f>
        <v>DX01-L5</v>
      </c>
    </row>
    <row r="2224" spans="1:16" x14ac:dyDescent="0.25">
      <c r="A2224" s="289" t="s">
        <v>285</v>
      </c>
      <c r="B2224">
        <v>36</v>
      </c>
      <c r="C2224">
        <v>6015</v>
      </c>
      <c r="D2224">
        <v>11.4</v>
      </c>
      <c r="E2224" s="289" t="s">
        <v>5447</v>
      </c>
      <c r="F2224">
        <v>5014462099</v>
      </c>
      <c r="G2224" s="276">
        <v>45632</v>
      </c>
      <c r="H2224">
        <v>20241126603747</v>
      </c>
      <c r="I2224">
        <v>10.944000000000001</v>
      </c>
      <c r="J2224" s="289" t="s">
        <v>324</v>
      </c>
      <c r="K2224" s="289" t="s">
        <v>5448</v>
      </c>
      <c r="L2224" s="289" t="s">
        <v>275</v>
      </c>
      <c r="M2224" s="289" t="s">
        <v>5449</v>
      </c>
      <c r="N2224" s="289" t="s">
        <v>579</v>
      </c>
      <c r="O2224" s="289" t="s">
        <v>291</v>
      </c>
      <c r="P2224" s="289" t="str">
        <f>VLOOKUP(CAT_Details[[#This Row],[Delivery Bp Customer Code]],Table6[],2,0)</f>
        <v>DX01-L5</v>
      </c>
    </row>
    <row r="2225" spans="1:16" x14ac:dyDescent="0.25">
      <c r="A2225" s="289" t="s">
        <v>285</v>
      </c>
      <c r="B2225">
        <v>11</v>
      </c>
      <c r="C2225">
        <v>880</v>
      </c>
      <c r="D2225">
        <v>4.4000000000000004</v>
      </c>
      <c r="E2225" s="289" t="s">
        <v>5450</v>
      </c>
      <c r="F2225">
        <v>5014478054</v>
      </c>
      <c r="G2225" s="276">
        <v>45632</v>
      </c>
      <c r="H2225">
        <v>20241129606408</v>
      </c>
      <c r="I2225">
        <v>10.666</v>
      </c>
      <c r="J2225" s="289" t="s">
        <v>350</v>
      </c>
      <c r="K2225" s="289" t="s">
        <v>5451</v>
      </c>
      <c r="L2225" s="289" t="s">
        <v>275</v>
      </c>
      <c r="M2225" s="289" t="s">
        <v>5380</v>
      </c>
      <c r="N2225" s="289" t="s">
        <v>690</v>
      </c>
      <c r="O2225" s="289" t="s">
        <v>291</v>
      </c>
      <c r="P2225" s="289" t="str">
        <f>VLOOKUP(CAT_Details[[#This Row],[Delivery Bp Customer Code]],Table6[],2,0)</f>
        <v>DX01-L5</v>
      </c>
    </row>
    <row r="2226" spans="1:16" x14ac:dyDescent="0.25">
      <c r="A2226" s="289" t="s">
        <v>285</v>
      </c>
      <c r="B2226">
        <v>18</v>
      </c>
      <c r="C2226">
        <v>2196</v>
      </c>
      <c r="D2226">
        <v>7.2</v>
      </c>
      <c r="E2226" s="289" t="s">
        <v>5452</v>
      </c>
      <c r="F2226">
        <v>5014478264</v>
      </c>
      <c r="G2226" s="276">
        <v>45632</v>
      </c>
      <c r="H2226">
        <v>20241129606302</v>
      </c>
      <c r="I2226">
        <v>17.28</v>
      </c>
      <c r="J2226" s="289" t="s">
        <v>350</v>
      </c>
      <c r="K2226" s="289" t="s">
        <v>5453</v>
      </c>
      <c r="L2226" s="289" t="s">
        <v>275</v>
      </c>
      <c r="M2226" s="289" t="s">
        <v>5414</v>
      </c>
      <c r="N2226" s="289" t="s">
        <v>353</v>
      </c>
      <c r="O2226" s="289" t="s">
        <v>291</v>
      </c>
      <c r="P2226" s="289" t="str">
        <f>VLOOKUP(CAT_Details[[#This Row],[Delivery Bp Customer Code]],Table6[],2,0)</f>
        <v>DX01-L5</v>
      </c>
    </row>
    <row r="2227" spans="1:16" x14ac:dyDescent="0.25">
      <c r="A2227" s="289" t="s">
        <v>285</v>
      </c>
      <c r="B2227">
        <v>3</v>
      </c>
      <c r="C2227">
        <v>408.2</v>
      </c>
      <c r="D2227">
        <v>0.98</v>
      </c>
      <c r="E2227" s="289" t="s">
        <v>5454</v>
      </c>
      <c r="F2227">
        <v>5014509147</v>
      </c>
      <c r="G2227" s="276">
        <v>45632</v>
      </c>
      <c r="H2227" s="5">
        <v>20241203608352</v>
      </c>
      <c r="I2227">
        <v>2.0699999999999998</v>
      </c>
      <c r="J2227" s="289" t="s">
        <v>273</v>
      </c>
      <c r="K2227" s="289" t="s">
        <v>5455</v>
      </c>
      <c r="L2227" s="289" t="s">
        <v>275</v>
      </c>
      <c r="M2227" s="289" t="s">
        <v>5185</v>
      </c>
      <c r="N2227" s="289" t="s">
        <v>519</v>
      </c>
      <c r="O2227" s="289" t="s">
        <v>291</v>
      </c>
      <c r="P2227" s="289" t="str">
        <f>VLOOKUP(CAT_Details[[#This Row],[Delivery Bp Customer Code]],Table6[],2,0)</f>
        <v>DX01-L5</v>
      </c>
    </row>
    <row r="2228" spans="1:16" x14ac:dyDescent="0.25">
      <c r="A2228" s="289" t="s">
        <v>521</v>
      </c>
      <c r="B2228">
        <v>2</v>
      </c>
      <c r="C2228">
        <v>681</v>
      </c>
      <c r="D2228">
        <v>0.8</v>
      </c>
      <c r="E2228" s="289" t="s">
        <v>5456</v>
      </c>
      <c r="F2228">
        <v>5014462274</v>
      </c>
      <c r="G2228" s="276">
        <v>45632</v>
      </c>
      <c r="H2228">
        <v>20241127604894</v>
      </c>
      <c r="I2228">
        <v>2.016</v>
      </c>
      <c r="J2228" s="289" t="s">
        <v>324</v>
      </c>
      <c r="K2228" s="289" t="s">
        <v>5457</v>
      </c>
      <c r="L2228" s="289" t="s">
        <v>275</v>
      </c>
      <c r="M2228" s="289" t="s">
        <v>5458</v>
      </c>
      <c r="N2228" s="289" t="s">
        <v>5459</v>
      </c>
      <c r="O2228" s="289" t="s">
        <v>525</v>
      </c>
      <c r="P2228" s="289" t="str">
        <f>VLOOKUP(CAT_Details[[#This Row],[Delivery Bp Customer Code]],Table6[],2,0)</f>
        <v>No Loc</v>
      </c>
    </row>
    <row r="2229" spans="1:16" x14ac:dyDescent="0.25">
      <c r="A2229" s="289" t="s">
        <v>521</v>
      </c>
      <c r="B2229">
        <v>2</v>
      </c>
      <c r="C2229">
        <v>681</v>
      </c>
      <c r="D2229">
        <v>0.8</v>
      </c>
      <c r="E2229" s="289" t="s">
        <v>5456</v>
      </c>
      <c r="F2229">
        <v>5014462275</v>
      </c>
      <c r="G2229" s="276">
        <v>45632</v>
      </c>
      <c r="H2229">
        <v>20241127604884</v>
      </c>
      <c r="I2229">
        <v>2.016</v>
      </c>
      <c r="J2229" s="289" t="s">
        <v>324</v>
      </c>
      <c r="K2229" s="289" t="s">
        <v>5460</v>
      </c>
      <c r="L2229" s="289" t="s">
        <v>275</v>
      </c>
      <c r="M2229" s="289" t="s">
        <v>5458</v>
      </c>
      <c r="N2229" s="289" t="s">
        <v>5459</v>
      </c>
      <c r="O2229" s="289" t="s">
        <v>525</v>
      </c>
      <c r="P2229" s="289" t="str">
        <f>VLOOKUP(CAT_Details[[#This Row],[Delivery Bp Customer Code]],Table6[],2,0)</f>
        <v>No Loc</v>
      </c>
    </row>
    <row r="2230" spans="1:16" x14ac:dyDescent="0.25">
      <c r="A2230" s="289" t="s">
        <v>521</v>
      </c>
      <c r="B2230">
        <v>24</v>
      </c>
      <c r="C2230">
        <v>2358</v>
      </c>
      <c r="D2230">
        <v>9.6</v>
      </c>
      <c r="E2230" s="289" t="s">
        <v>5461</v>
      </c>
      <c r="F2230">
        <v>5014492996</v>
      </c>
      <c r="G2230" s="276">
        <v>45632</v>
      </c>
      <c r="H2230">
        <v>20241129607031</v>
      </c>
      <c r="I2230">
        <v>25.344000000000001</v>
      </c>
      <c r="J2230" s="289" t="s">
        <v>302</v>
      </c>
      <c r="K2230" s="289" t="s">
        <v>5462</v>
      </c>
      <c r="L2230" s="289" t="s">
        <v>275</v>
      </c>
      <c r="M2230" s="289" t="s">
        <v>5463</v>
      </c>
      <c r="N2230" s="289" t="s">
        <v>694</v>
      </c>
      <c r="O2230" s="289" t="s">
        <v>525</v>
      </c>
      <c r="P2230" s="289" t="str">
        <f>VLOOKUP(CAT_Details[[#This Row],[Delivery Bp Customer Code]],Table6[],2,0)</f>
        <v>No Loc</v>
      </c>
    </row>
    <row r="2231" spans="1:16" x14ac:dyDescent="0.25">
      <c r="A2231" s="289" t="s">
        <v>272</v>
      </c>
      <c r="B2231">
        <v>2</v>
      </c>
      <c r="C2231">
        <v>697.1</v>
      </c>
      <c r="D2231">
        <v>0.4</v>
      </c>
      <c r="E2231" s="289" t="s">
        <v>5464</v>
      </c>
      <c r="F2231">
        <v>5014448369</v>
      </c>
      <c r="G2231" s="276">
        <v>45632</v>
      </c>
      <c r="H2231">
        <v>20241126602981</v>
      </c>
      <c r="I2231">
        <v>0.57599999999999996</v>
      </c>
      <c r="J2231" s="289" t="s">
        <v>294</v>
      </c>
      <c r="K2231" s="289" t="s">
        <v>5465</v>
      </c>
      <c r="L2231" s="289" t="s">
        <v>275</v>
      </c>
      <c r="M2231" s="289" t="s">
        <v>5332</v>
      </c>
      <c r="N2231" s="289" t="s">
        <v>698</v>
      </c>
      <c r="O2231" s="289" t="s">
        <v>277</v>
      </c>
      <c r="P2231" s="289" t="str">
        <f>VLOOKUP(CAT_Details[[#This Row],[Delivery Bp Customer Code]],Table6[],2,0)</f>
        <v>U2-L5</v>
      </c>
    </row>
    <row r="2232" spans="1:16" x14ac:dyDescent="0.25">
      <c r="A2232" s="289" t="s">
        <v>272</v>
      </c>
      <c r="B2232">
        <v>1</v>
      </c>
      <c r="C2232">
        <v>64</v>
      </c>
      <c r="D2232">
        <v>0.4</v>
      </c>
      <c r="E2232" s="289" t="s">
        <v>5466</v>
      </c>
      <c r="F2232">
        <v>5014462003</v>
      </c>
      <c r="G2232" s="276">
        <v>45632</v>
      </c>
      <c r="H2232">
        <v>20241127604654</v>
      </c>
      <c r="I2232">
        <v>1.181</v>
      </c>
      <c r="J2232" s="289" t="s">
        <v>324</v>
      </c>
      <c r="K2232" s="289" t="s">
        <v>5467</v>
      </c>
      <c r="L2232" s="289" t="s">
        <v>275</v>
      </c>
      <c r="M2232" s="289" t="s">
        <v>5158</v>
      </c>
      <c r="N2232" s="289" t="s">
        <v>612</v>
      </c>
      <c r="O2232" s="289" t="s">
        <v>277</v>
      </c>
      <c r="P2232" s="289" t="str">
        <f>VLOOKUP(CAT_Details[[#This Row],[Delivery Bp Customer Code]],Table6[],2,0)</f>
        <v>U2-L5</v>
      </c>
    </row>
    <row r="2233" spans="1:16" x14ac:dyDescent="0.25">
      <c r="A2233" s="289" t="s">
        <v>272</v>
      </c>
      <c r="B2233">
        <v>1</v>
      </c>
      <c r="C2233">
        <v>139</v>
      </c>
      <c r="D2233">
        <v>0.4</v>
      </c>
      <c r="E2233" s="289" t="s">
        <v>5468</v>
      </c>
      <c r="F2233">
        <v>5014462087</v>
      </c>
      <c r="G2233" s="276">
        <v>45632</v>
      </c>
      <c r="H2233">
        <v>20241128605674</v>
      </c>
      <c r="I2233">
        <v>0.96</v>
      </c>
      <c r="J2233" s="289" t="s">
        <v>324</v>
      </c>
      <c r="K2233" s="289" t="s">
        <v>5469</v>
      </c>
      <c r="L2233" s="289" t="s">
        <v>275</v>
      </c>
      <c r="M2233" s="289" t="s">
        <v>5390</v>
      </c>
      <c r="N2233" s="289" t="s">
        <v>616</v>
      </c>
      <c r="O2233" s="289" t="s">
        <v>277</v>
      </c>
      <c r="P2233" s="289" t="str">
        <f>VLOOKUP(CAT_Details[[#This Row],[Delivery Bp Customer Code]],Table6[],2,0)</f>
        <v>U2-L5</v>
      </c>
    </row>
    <row r="2234" spans="1:16" x14ac:dyDescent="0.25">
      <c r="A2234" s="289" t="s">
        <v>272</v>
      </c>
      <c r="B2234">
        <v>1</v>
      </c>
      <c r="C2234">
        <v>510</v>
      </c>
      <c r="D2234">
        <v>0.4</v>
      </c>
      <c r="E2234" s="289" t="s">
        <v>5470</v>
      </c>
      <c r="F2234">
        <v>5014462465</v>
      </c>
      <c r="G2234" s="276">
        <v>45632</v>
      </c>
      <c r="H2234">
        <v>20241128605756</v>
      </c>
      <c r="I2234">
        <v>0.96</v>
      </c>
      <c r="J2234" s="289" t="s">
        <v>324</v>
      </c>
      <c r="K2234" s="289" t="s">
        <v>5471</v>
      </c>
      <c r="L2234" s="289" t="s">
        <v>275</v>
      </c>
      <c r="M2234" s="289" t="s">
        <v>5158</v>
      </c>
      <c r="N2234" s="289" t="s">
        <v>4907</v>
      </c>
      <c r="O2234" s="289" t="s">
        <v>277</v>
      </c>
      <c r="P2234" s="289" t="str">
        <f>VLOOKUP(CAT_Details[[#This Row],[Delivery Bp Customer Code]],Table6[],2,0)</f>
        <v>U2-L5</v>
      </c>
    </row>
    <row r="2235" spans="1:16" x14ac:dyDescent="0.25">
      <c r="A2235" s="289" t="s">
        <v>272</v>
      </c>
      <c r="B2235">
        <v>51</v>
      </c>
      <c r="C2235">
        <v>5036.8</v>
      </c>
      <c r="D2235">
        <v>20.6</v>
      </c>
      <c r="E2235" s="289" t="s">
        <v>5472</v>
      </c>
      <c r="F2235">
        <v>5014478387</v>
      </c>
      <c r="G2235" s="276">
        <v>45632</v>
      </c>
      <c r="H2235">
        <v>20241129606601</v>
      </c>
      <c r="I2235">
        <v>34.152000000000001</v>
      </c>
      <c r="J2235" s="289" t="s">
        <v>350</v>
      </c>
      <c r="K2235" s="289" t="s">
        <v>5473</v>
      </c>
      <c r="L2235" s="289" t="s">
        <v>275</v>
      </c>
      <c r="M2235" s="289" t="s">
        <v>5380</v>
      </c>
      <c r="N2235" s="289" t="s">
        <v>625</v>
      </c>
      <c r="O2235" s="289" t="s">
        <v>277</v>
      </c>
      <c r="P2235" s="289" t="str">
        <f>VLOOKUP(CAT_Details[[#This Row],[Delivery Bp Customer Code]],Table6[],2,0)</f>
        <v>U2-L5</v>
      </c>
    </row>
    <row r="2236" spans="1:16" x14ac:dyDescent="0.25">
      <c r="A2236" s="289" t="s">
        <v>272</v>
      </c>
      <c r="B2236">
        <v>2</v>
      </c>
      <c r="C2236">
        <v>205</v>
      </c>
      <c r="D2236">
        <v>0.8</v>
      </c>
      <c r="E2236" s="289" t="s">
        <v>5424</v>
      </c>
      <c r="F2236">
        <v>5014493252</v>
      </c>
      <c r="G2236" s="276">
        <v>45632</v>
      </c>
      <c r="H2236">
        <v>20241128605776</v>
      </c>
      <c r="I2236">
        <v>1.296</v>
      </c>
      <c r="J2236" s="289" t="s">
        <v>287</v>
      </c>
      <c r="K2236" s="289" t="s">
        <v>5474</v>
      </c>
      <c r="L2236" s="289" t="s">
        <v>275</v>
      </c>
      <c r="M2236" s="289" t="s">
        <v>5353</v>
      </c>
      <c r="N2236" s="289" t="s">
        <v>468</v>
      </c>
      <c r="O2236" s="289" t="s">
        <v>277</v>
      </c>
      <c r="P2236" s="289" t="str">
        <f>VLOOKUP(CAT_Details[[#This Row],[Delivery Bp Customer Code]],Table6[],2,0)</f>
        <v>U2-L5</v>
      </c>
    </row>
    <row r="2237" spans="1:16" x14ac:dyDescent="0.25">
      <c r="A2237" s="289" t="s">
        <v>278</v>
      </c>
      <c r="B2237">
        <v>2</v>
      </c>
      <c r="C2237">
        <v>7</v>
      </c>
      <c r="D2237">
        <v>7.0000000000000007E-2</v>
      </c>
      <c r="E2237" s="289" t="s">
        <v>5475</v>
      </c>
      <c r="F2237">
        <v>5014493236</v>
      </c>
      <c r="G2237" s="276">
        <v>45635</v>
      </c>
      <c r="H2237">
        <v>20241129606712</v>
      </c>
      <c r="I2237">
        <v>2.8000000000000001E-2</v>
      </c>
      <c r="J2237" s="289" t="s">
        <v>350</v>
      </c>
      <c r="K2237" s="289" t="s">
        <v>5476</v>
      </c>
      <c r="L2237" s="289" t="s">
        <v>275</v>
      </c>
      <c r="M2237" s="289" t="s">
        <v>5477</v>
      </c>
      <c r="N2237" s="289" t="s">
        <v>1831</v>
      </c>
      <c r="O2237" s="289" t="s">
        <v>498</v>
      </c>
      <c r="P2237" s="289" t="str">
        <f>VLOOKUP(CAT_Details[[#This Row],[Delivery Bp Customer Code]],Table6[],2,0)</f>
        <v>DK-BM01</v>
      </c>
    </row>
    <row r="2238" spans="1:16" x14ac:dyDescent="0.25">
      <c r="A2238" s="289" t="s">
        <v>278</v>
      </c>
      <c r="B2238">
        <v>2</v>
      </c>
      <c r="C2238">
        <v>780</v>
      </c>
      <c r="D2238">
        <v>0.8</v>
      </c>
      <c r="E2238" s="289" t="s">
        <v>5478</v>
      </c>
      <c r="F2238">
        <v>5014509723</v>
      </c>
      <c r="G2238" s="276">
        <v>45635</v>
      </c>
      <c r="H2238">
        <v>20241127604644</v>
      </c>
      <c r="I2238">
        <v>1.92</v>
      </c>
      <c r="J2238" s="289" t="s">
        <v>280</v>
      </c>
      <c r="K2238" s="289" t="s">
        <v>5479</v>
      </c>
      <c r="L2238" s="289" t="s">
        <v>275</v>
      </c>
      <c r="M2238" s="289" t="s">
        <v>5446</v>
      </c>
      <c r="N2238" s="289" t="s">
        <v>868</v>
      </c>
      <c r="O2238" s="289" t="s">
        <v>498</v>
      </c>
      <c r="P2238" s="289" t="str">
        <f>VLOOKUP(CAT_Details[[#This Row],[Delivery Bp Customer Code]],Table6[],2,0)</f>
        <v>DK-BM01</v>
      </c>
    </row>
    <row r="2239" spans="1:16" x14ac:dyDescent="0.25">
      <c r="A2239" s="289" t="s">
        <v>75</v>
      </c>
      <c r="B2239">
        <v>1</v>
      </c>
      <c r="C2239">
        <v>40</v>
      </c>
      <c r="D2239">
        <v>0.2</v>
      </c>
      <c r="E2239" s="289" t="s">
        <v>5480</v>
      </c>
      <c r="F2239">
        <v>5014478188</v>
      </c>
      <c r="G2239" s="276">
        <v>45635</v>
      </c>
      <c r="H2239">
        <v>20241127604519</v>
      </c>
      <c r="I2239">
        <v>0.192</v>
      </c>
      <c r="J2239" s="289" t="s">
        <v>324</v>
      </c>
      <c r="K2239" s="289" t="s">
        <v>5481</v>
      </c>
      <c r="L2239" s="289" t="s">
        <v>275</v>
      </c>
      <c r="M2239" s="289" t="s">
        <v>5458</v>
      </c>
      <c r="N2239" s="289" t="s">
        <v>5482</v>
      </c>
      <c r="O2239" s="289" t="s">
        <v>2173</v>
      </c>
      <c r="P2239" s="289" t="str">
        <f>VLOOKUP(CAT_Details[[#This Row],[Delivery Bp Customer Code]],Table6[],2,0)</f>
        <v>OYL1</v>
      </c>
    </row>
    <row r="2240" spans="1:16" x14ac:dyDescent="0.25">
      <c r="A2240" s="289" t="s">
        <v>75</v>
      </c>
      <c r="B2240">
        <v>1</v>
      </c>
      <c r="C2240">
        <v>0.3</v>
      </c>
      <c r="D2240">
        <v>0.02</v>
      </c>
      <c r="E2240" s="289" t="s">
        <v>5483</v>
      </c>
      <c r="F2240">
        <v>5014493004</v>
      </c>
      <c r="G2240" s="276">
        <v>45635</v>
      </c>
      <c r="H2240">
        <v>20241129606407</v>
      </c>
      <c r="I2240">
        <v>5.0000000000000001E-3</v>
      </c>
      <c r="J2240" s="289" t="s">
        <v>350</v>
      </c>
      <c r="K2240" s="289" t="s">
        <v>5484</v>
      </c>
      <c r="L2240" s="289" t="s">
        <v>275</v>
      </c>
      <c r="M2240" s="289" t="s">
        <v>5414</v>
      </c>
      <c r="N2240" s="289" t="s">
        <v>4606</v>
      </c>
      <c r="O2240" s="289" t="s">
        <v>2173</v>
      </c>
      <c r="P2240" s="289" t="str">
        <f>VLOOKUP(CAT_Details[[#This Row],[Delivery Bp Customer Code]],Table6[],2,0)</f>
        <v>OYL1</v>
      </c>
    </row>
    <row r="2241" spans="1:16" x14ac:dyDescent="0.25">
      <c r="A2241" s="289" t="s">
        <v>75</v>
      </c>
      <c r="B2241">
        <v>1</v>
      </c>
      <c r="C2241">
        <v>129</v>
      </c>
      <c r="D2241">
        <v>0.4</v>
      </c>
      <c r="E2241" s="289" t="s">
        <v>5485</v>
      </c>
      <c r="F2241">
        <v>5014493195</v>
      </c>
      <c r="G2241" s="276">
        <v>45635</v>
      </c>
      <c r="H2241" s="5">
        <v>20241129607018</v>
      </c>
      <c r="I2241">
        <v>0.70099999999999996</v>
      </c>
      <c r="J2241" s="289" t="s">
        <v>350</v>
      </c>
      <c r="K2241" s="289" t="s">
        <v>5486</v>
      </c>
      <c r="L2241" s="289" t="s">
        <v>275</v>
      </c>
      <c r="M2241" s="289"/>
      <c r="N2241" s="289" t="s">
        <v>2256</v>
      </c>
      <c r="O2241" s="289" t="s">
        <v>2173</v>
      </c>
      <c r="P2241" s="289" t="str">
        <f>VLOOKUP(CAT_Details[[#This Row],[Delivery Bp Customer Code]],Table6[],2,0)</f>
        <v>OYL1</v>
      </c>
    </row>
    <row r="2242" spans="1:16" x14ac:dyDescent="0.25">
      <c r="A2242" s="289" t="s">
        <v>75</v>
      </c>
      <c r="B2242">
        <v>1</v>
      </c>
      <c r="C2242">
        <v>1</v>
      </c>
      <c r="D2242">
        <v>0.02</v>
      </c>
      <c r="E2242" s="289" t="s">
        <v>5487</v>
      </c>
      <c r="F2242">
        <v>5014493280</v>
      </c>
      <c r="G2242" s="276">
        <v>45635</v>
      </c>
      <c r="H2242">
        <v>20241128605861</v>
      </c>
      <c r="I2242">
        <v>5.0000000000000001E-3</v>
      </c>
      <c r="J2242" s="289" t="s">
        <v>350</v>
      </c>
      <c r="K2242" s="289" t="s">
        <v>5488</v>
      </c>
      <c r="L2242" s="289" t="s">
        <v>275</v>
      </c>
      <c r="M2242" s="289"/>
      <c r="N2242" s="289" t="s">
        <v>2953</v>
      </c>
      <c r="O2242" s="289" t="s">
        <v>2173</v>
      </c>
      <c r="P2242" s="289" t="str">
        <f>VLOOKUP(CAT_Details[[#This Row],[Delivery Bp Customer Code]],Table6[],2,0)</f>
        <v>OYL1</v>
      </c>
    </row>
    <row r="2243" spans="1:16" x14ac:dyDescent="0.25">
      <c r="A2243" s="289" t="s">
        <v>75</v>
      </c>
      <c r="B2243">
        <v>33</v>
      </c>
      <c r="C2243">
        <v>16269</v>
      </c>
      <c r="D2243">
        <v>11</v>
      </c>
      <c r="E2243" s="289" t="s">
        <v>5489</v>
      </c>
      <c r="F2243">
        <v>5014509313</v>
      </c>
      <c r="G2243" s="276">
        <v>45635</v>
      </c>
      <c r="H2243">
        <v>20241202607674</v>
      </c>
      <c r="I2243">
        <v>21.12</v>
      </c>
      <c r="J2243" s="289" t="s">
        <v>324</v>
      </c>
      <c r="K2243" s="289" t="s">
        <v>5490</v>
      </c>
      <c r="L2243" s="289" t="s">
        <v>275</v>
      </c>
      <c r="M2243" s="289" t="s">
        <v>5491</v>
      </c>
      <c r="N2243" s="289" t="s">
        <v>2172</v>
      </c>
      <c r="O2243" s="289" t="s">
        <v>2173</v>
      </c>
      <c r="P2243" s="289" t="str">
        <f>VLOOKUP(CAT_Details[[#This Row],[Delivery Bp Customer Code]],Table6[],2,0)</f>
        <v>OYL1</v>
      </c>
    </row>
    <row r="2244" spans="1:16" x14ac:dyDescent="0.25">
      <c r="A2244" s="289" t="s">
        <v>75</v>
      </c>
      <c r="B2244">
        <v>1</v>
      </c>
      <c r="C2244">
        <v>253</v>
      </c>
      <c r="D2244">
        <v>0.2</v>
      </c>
      <c r="E2244" s="289" t="s">
        <v>5492</v>
      </c>
      <c r="F2244">
        <v>5014509441</v>
      </c>
      <c r="G2244" s="276">
        <v>45635</v>
      </c>
      <c r="H2244">
        <v>20241129606466</v>
      </c>
      <c r="I2244">
        <v>0.48</v>
      </c>
      <c r="J2244" s="289" t="s">
        <v>280</v>
      </c>
      <c r="K2244" s="289" t="s">
        <v>5493</v>
      </c>
      <c r="L2244" s="289" t="s">
        <v>275</v>
      </c>
      <c r="M2244" s="289" t="s">
        <v>5446</v>
      </c>
      <c r="N2244" s="289" t="s">
        <v>1399</v>
      </c>
      <c r="O2244" s="289" t="s">
        <v>2173</v>
      </c>
      <c r="P2244" s="289" t="str">
        <f>VLOOKUP(CAT_Details[[#This Row],[Delivery Bp Customer Code]],Table6[],2,0)</f>
        <v>OYL1</v>
      </c>
    </row>
    <row r="2245" spans="1:16" x14ac:dyDescent="0.25">
      <c r="A2245" s="289" t="s">
        <v>874</v>
      </c>
      <c r="B2245">
        <v>26</v>
      </c>
      <c r="C2245">
        <v>3120</v>
      </c>
      <c r="D2245">
        <v>12.44</v>
      </c>
      <c r="E2245" s="289" t="s">
        <v>5494</v>
      </c>
      <c r="F2245">
        <v>5014478424</v>
      </c>
      <c r="G2245" s="276">
        <v>45635</v>
      </c>
      <c r="H2245">
        <v>20241128605377</v>
      </c>
      <c r="I2245">
        <v>20.872</v>
      </c>
      <c r="J2245" s="289" t="s">
        <v>345</v>
      </c>
      <c r="K2245" s="289" t="s">
        <v>5495</v>
      </c>
      <c r="L2245" s="289" t="s">
        <v>275</v>
      </c>
      <c r="M2245" s="289" t="s">
        <v>5496</v>
      </c>
      <c r="N2245" s="289" t="s">
        <v>427</v>
      </c>
      <c r="O2245" s="289" t="s">
        <v>1014</v>
      </c>
      <c r="P2245" s="289" t="str">
        <f>VLOOKUP(CAT_Details[[#This Row],[Delivery Bp Customer Code]],Table6[],2,0)</f>
        <v>MZ07</v>
      </c>
    </row>
    <row r="2246" spans="1:16" x14ac:dyDescent="0.25">
      <c r="A2246" s="289" t="s">
        <v>874</v>
      </c>
      <c r="B2246">
        <v>8</v>
      </c>
      <c r="C2246">
        <v>3296</v>
      </c>
      <c r="D2246">
        <v>4</v>
      </c>
      <c r="E2246" s="289" t="s">
        <v>5497</v>
      </c>
      <c r="F2246">
        <v>5014493345</v>
      </c>
      <c r="G2246" s="276">
        <v>45635</v>
      </c>
      <c r="H2246">
        <v>20241202607505</v>
      </c>
      <c r="I2246">
        <v>9.4079999999999995</v>
      </c>
      <c r="J2246" s="289" t="s">
        <v>350</v>
      </c>
      <c r="K2246" s="289" t="s">
        <v>5498</v>
      </c>
      <c r="L2246" s="289" t="s">
        <v>275</v>
      </c>
      <c r="M2246" s="289" t="s">
        <v>5393</v>
      </c>
      <c r="N2246" s="289" t="s">
        <v>1631</v>
      </c>
      <c r="O2246" s="289" t="s">
        <v>1014</v>
      </c>
      <c r="P2246" s="289" t="str">
        <f>VLOOKUP(CAT_Details[[#This Row],[Delivery Bp Customer Code]],Table6[],2,0)</f>
        <v>MZ07</v>
      </c>
    </row>
    <row r="2247" spans="1:16" x14ac:dyDescent="0.25">
      <c r="A2247" s="289" t="s">
        <v>3771</v>
      </c>
      <c r="B2247">
        <v>9</v>
      </c>
      <c r="C2247">
        <v>3066</v>
      </c>
      <c r="D2247">
        <v>4.55</v>
      </c>
      <c r="E2247" s="289" t="s">
        <v>5499</v>
      </c>
      <c r="F2247">
        <v>5014461986</v>
      </c>
      <c r="G2247" s="276">
        <v>45635</v>
      </c>
      <c r="H2247">
        <v>20241125602359</v>
      </c>
      <c r="I2247">
        <v>23.1</v>
      </c>
      <c r="J2247" s="289" t="s">
        <v>3890</v>
      </c>
      <c r="K2247" s="289" t="s">
        <v>5500</v>
      </c>
      <c r="L2247" s="289" t="s">
        <v>275</v>
      </c>
      <c r="M2247" s="289" t="s">
        <v>5501</v>
      </c>
      <c r="N2247" s="289" t="s">
        <v>3893</v>
      </c>
      <c r="O2247" s="289" t="s">
        <v>4956</v>
      </c>
      <c r="P2247" s="289">
        <f>VLOOKUP(CAT_Details[[#This Row],[Delivery Bp Customer Code]],Table6[],2,0)</f>
        <v>3417</v>
      </c>
    </row>
    <row r="2248" spans="1:16" x14ac:dyDescent="0.25">
      <c r="A2248" s="289" t="s">
        <v>3771</v>
      </c>
      <c r="B2248">
        <v>2</v>
      </c>
      <c r="C2248">
        <v>215</v>
      </c>
      <c r="D2248">
        <v>0.8</v>
      </c>
      <c r="E2248" s="289" t="s">
        <v>5502</v>
      </c>
      <c r="F2248">
        <v>5014477877</v>
      </c>
      <c r="G2248" s="276">
        <v>45635</v>
      </c>
      <c r="H2248">
        <v>20241128606135</v>
      </c>
      <c r="I2248">
        <v>1.8819999999999999</v>
      </c>
      <c r="J2248" s="289" t="s">
        <v>324</v>
      </c>
      <c r="K2248" s="289" t="s">
        <v>5503</v>
      </c>
      <c r="L2248" s="289" t="s">
        <v>275</v>
      </c>
      <c r="M2248" s="289" t="s">
        <v>5458</v>
      </c>
      <c r="N2248" s="289" t="s">
        <v>5504</v>
      </c>
      <c r="O2248" s="289" t="s">
        <v>3775</v>
      </c>
      <c r="P2248" s="289">
        <f>VLOOKUP(CAT_Details[[#This Row],[Delivery Bp Customer Code]],Table6[],2,0)</f>
        <v>3401</v>
      </c>
    </row>
    <row r="2249" spans="1:16" x14ac:dyDescent="0.25">
      <c r="A2249" s="289" t="s">
        <v>3771</v>
      </c>
      <c r="B2249">
        <v>30</v>
      </c>
      <c r="C2249">
        <v>2278.5</v>
      </c>
      <c r="D2249">
        <v>12</v>
      </c>
      <c r="E2249" s="289" t="s">
        <v>5505</v>
      </c>
      <c r="F2249">
        <v>5014493067</v>
      </c>
      <c r="G2249" s="276">
        <v>45635</v>
      </c>
      <c r="H2249">
        <v>20241129607054</v>
      </c>
      <c r="I2249">
        <v>27.648</v>
      </c>
      <c r="J2249" s="289" t="s">
        <v>350</v>
      </c>
      <c r="K2249" s="289" t="s">
        <v>5506</v>
      </c>
      <c r="L2249" s="289" t="s">
        <v>275</v>
      </c>
      <c r="M2249" s="289" t="s">
        <v>5507</v>
      </c>
      <c r="N2249" s="289" t="s">
        <v>462</v>
      </c>
      <c r="O2249" s="289" t="s">
        <v>3775</v>
      </c>
      <c r="P2249" s="289">
        <f>VLOOKUP(CAT_Details[[#This Row],[Delivery Bp Customer Code]],Table6[],2,0)</f>
        <v>3401</v>
      </c>
    </row>
    <row r="2250" spans="1:16" x14ac:dyDescent="0.25">
      <c r="A2250" s="289" t="s">
        <v>3329</v>
      </c>
      <c r="B2250">
        <v>10</v>
      </c>
      <c r="C2250">
        <v>1288</v>
      </c>
      <c r="D2250">
        <v>3.32</v>
      </c>
      <c r="E2250" s="289" t="s">
        <v>5508</v>
      </c>
      <c r="F2250">
        <v>5014462215</v>
      </c>
      <c r="G2250" s="276">
        <v>45635</v>
      </c>
      <c r="H2250" s="5">
        <v>20241127604842</v>
      </c>
      <c r="I2250">
        <v>7.7690000000000001</v>
      </c>
      <c r="J2250" s="289" t="s">
        <v>3890</v>
      </c>
      <c r="K2250" s="289" t="s">
        <v>5509</v>
      </c>
      <c r="L2250" s="289" t="s">
        <v>275</v>
      </c>
      <c r="M2250" s="289" t="s">
        <v>5501</v>
      </c>
      <c r="N2250" s="289" t="s">
        <v>3896</v>
      </c>
      <c r="O2250" s="289" t="s">
        <v>3332</v>
      </c>
      <c r="P2250" s="289">
        <f>VLOOKUP(CAT_Details[[#This Row],[Delivery Bp Customer Code]],Table6[],2,0)</f>
        <v>3402</v>
      </c>
    </row>
    <row r="2251" spans="1:16" x14ac:dyDescent="0.25">
      <c r="A2251" s="289" t="s">
        <v>3329</v>
      </c>
      <c r="B2251">
        <v>12</v>
      </c>
      <c r="C2251">
        <v>2160</v>
      </c>
      <c r="D2251">
        <v>3.98</v>
      </c>
      <c r="E2251" s="289" t="s">
        <v>5510</v>
      </c>
      <c r="F2251">
        <v>5014478316</v>
      </c>
      <c r="G2251" s="276">
        <v>45635</v>
      </c>
      <c r="H2251">
        <v>20241126603103</v>
      </c>
      <c r="I2251">
        <v>7.4470000000000001</v>
      </c>
      <c r="J2251" s="289" t="s">
        <v>287</v>
      </c>
      <c r="K2251" s="289" t="s">
        <v>5511</v>
      </c>
      <c r="L2251" s="289" t="s">
        <v>275</v>
      </c>
      <c r="M2251" s="289" t="s">
        <v>5420</v>
      </c>
      <c r="N2251" s="289" t="s">
        <v>4413</v>
      </c>
      <c r="O2251" s="289" t="s">
        <v>3332</v>
      </c>
      <c r="P2251" s="289">
        <f>VLOOKUP(CAT_Details[[#This Row],[Delivery Bp Customer Code]],Table6[],2,0)</f>
        <v>3402</v>
      </c>
    </row>
    <row r="2252" spans="1:16" x14ac:dyDescent="0.25">
      <c r="A2252" s="289" t="s">
        <v>3329</v>
      </c>
      <c r="B2252">
        <v>1</v>
      </c>
      <c r="C2252">
        <v>277</v>
      </c>
      <c r="D2252">
        <v>0.4</v>
      </c>
      <c r="E2252" s="289" t="s">
        <v>5512</v>
      </c>
      <c r="F2252">
        <v>5014493026</v>
      </c>
      <c r="G2252" s="276">
        <v>45635</v>
      </c>
      <c r="H2252">
        <v>20241127604752</v>
      </c>
      <c r="I2252">
        <v>1.68</v>
      </c>
      <c r="J2252" s="289" t="s">
        <v>350</v>
      </c>
      <c r="K2252" s="289" t="s">
        <v>5513</v>
      </c>
      <c r="L2252" s="289" t="s">
        <v>275</v>
      </c>
      <c r="M2252" s="289" t="s">
        <v>5414</v>
      </c>
      <c r="N2252" s="289" t="s">
        <v>3656</v>
      </c>
      <c r="O2252" s="289" t="s">
        <v>3332</v>
      </c>
      <c r="P2252" s="289">
        <f>VLOOKUP(CAT_Details[[#This Row],[Delivery Bp Customer Code]],Table6[],2,0)</f>
        <v>3402</v>
      </c>
    </row>
    <row r="2253" spans="1:16" x14ac:dyDescent="0.25">
      <c r="A2253" s="289" t="s">
        <v>3329</v>
      </c>
      <c r="B2253">
        <v>1</v>
      </c>
      <c r="C2253">
        <v>2</v>
      </c>
      <c r="D2253">
        <v>0.1</v>
      </c>
      <c r="E2253" s="289" t="s">
        <v>5512</v>
      </c>
      <c r="F2253">
        <v>5014493027</v>
      </c>
      <c r="G2253" s="276">
        <v>45635</v>
      </c>
      <c r="H2253">
        <v>20241202607484</v>
      </c>
      <c r="I2253">
        <v>7.8E-2</v>
      </c>
      <c r="J2253" s="289" t="s">
        <v>350</v>
      </c>
      <c r="K2253" s="289" t="s">
        <v>5514</v>
      </c>
      <c r="L2253" s="289" t="s">
        <v>275</v>
      </c>
      <c r="M2253" s="289" t="s">
        <v>5414</v>
      </c>
      <c r="N2253" s="289" t="s">
        <v>3656</v>
      </c>
      <c r="O2253" s="289" t="s">
        <v>3332</v>
      </c>
      <c r="P2253" s="289">
        <f>VLOOKUP(CAT_Details[[#This Row],[Delivery Bp Customer Code]],Table6[],2,0)</f>
        <v>3402</v>
      </c>
    </row>
    <row r="2254" spans="1:16" x14ac:dyDescent="0.25">
      <c r="A2254" s="289" t="s">
        <v>3329</v>
      </c>
      <c r="B2254">
        <v>9</v>
      </c>
      <c r="C2254">
        <v>4455</v>
      </c>
      <c r="D2254">
        <v>3.6</v>
      </c>
      <c r="E2254" s="289" t="s">
        <v>5515</v>
      </c>
      <c r="F2254">
        <v>5014493045</v>
      </c>
      <c r="G2254" s="276">
        <v>45635</v>
      </c>
      <c r="H2254">
        <v>20241202607348</v>
      </c>
      <c r="I2254">
        <v>5.1840000000000002</v>
      </c>
      <c r="J2254" s="289" t="s">
        <v>350</v>
      </c>
      <c r="K2254" s="289" t="s">
        <v>5516</v>
      </c>
      <c r="L2254" s="289" t="s">
        <v>275</v>
      </c>
      <c r="M2254" s="289" t="s">
        <v>5507</v>
      </c>
      <c r="N2254" s="289" t="s">
        <v>3804</v>
      </c>
      <c r="O2254" s="289" t="s">
        <v>3332</v>
      </c>
      <c r="P2254" s="289">
        <f>VLOOKUP(CAT_Details[[#This Row],[Delivery Bp Customer Code]],Table6[],2,0)</f>
        <v>3402</v>
      </c>
    </row>
    <row r="2255" spans="1:16" x14ac:dyDescent="0.25">
      <c r="A2255" s="289" t="s">
        <v>3329</v>
      </c>
      <c r="B2255">
        <v>3</v>
      </c>
      <c r="C2255">
        <v>38.1</v>
      </c>
      <c r="D2255">
        <v>0.11</v>
      </c>
      <c r="E2255" s="289" t="s">
        <v>5517</v>
      </c>
      <c r="F2255">
        <v>5014493047</v>
      </c>
      <c r="G2255" s="276">
        <v>45635</v>
      </c>
      <c r="H2255">
        <v>20241129606866</v>
      </c>
      <c r="I2255">
        <v>2.8000000000000001E-2</v>
      </c>
      <c r="J2255" s="289" t="s">
        <v>350</v>
      </c>
      <c r="K2255" s="289" t="s">
        <v>5518</v>
      </c>
      <c r="L2255" s="289" t="s">
        <v>275</v>
      </c>
      <c r="M2255" s="289" t="s">
        <v>5414</v>
      </c>
      <c r="N2255" s="289" t="s">
        <v>3809</v>
      </c>
      <c r="O2255" s="289" t="s">
        <v>3332</v>
      </c>
      <c r="P2255" s="289">
        <f>VLOOKUP(CAT_Details[[#This Row],[Delivery Bp Customer Code]],Table6[],2,0)</f>
        <v>3402</v>
      </c>
    </row>
    <row r="2256" spans="1:16" x14ac:dyDescent="0.25">
      <c r="A2256" s="289" t="s">
        <v>3329</v>
      </c>
      <c r="B2256">
        <v>40</v>
      </c>
      <c r="C2256">
        <v>3120</v>
      </c>
      <c r="D2256">
        <v>16</v>
      </c>
      <c r="E2256" s="289" t="s">
        <v>5519</v>
      </c>
      <c r="F2256">
        <v>5014493103</v>
      </c>
      <c r="G2256" s="276">
        <v>45635</v>
      </c>
      <c r="H2256">
        <v>20241202607316</v>
      </c>
      <c r="I2256">
        <v>48</v>
      </c>
      <c r="J2256" s="289" t="s">
        <v>350</v>
      </c>
      <c r="K2256" s="289" t="s">
        <v>5520</v>
      </c>
      <c r="L2256" s="289" t="s">
        <v>275</v>
      </c>
      <c r="M2256" s="289" t="s">
        <v>5521</v>
      </c>
      <c r="N2256" s="289" t="s">
        <v>3433</v>
      </c>
      <c r="O2256" s="289" t="s">
        <v>3332</v>
      </c>
      <c r="P2256" s="289">
        <f>VLOOKUP(CAT_Details[[#This Row],[Delivery Bp Customer Code]],Table6[],2,0)</f>
        <v>3402</v>
      </c>
    </row>
    <row r="2257" spans="1:16" x14ac:dyDescent="0.25">
      <c r="A2257" s="289" t="s">
        <v>76</v>
      </c>
      <c r="B2257">
        <v>1</v>
      </c>
      <c r="C2257">
        <v>12</v>
      </c>
      <c r="D2257">
        <v>0.03</v>
      </c>
      <c r="E2257" s="289" t="s">
        <v>5522</v>
      </c>
      <c r="F2257">
        <v>5014448713</v>
      </c>
      <c r="G2257" s="276">
        <v>45635</v>
      </c>
      <c r="H2257">
        <v>20241126603314</v>
      </c>
      <c r="I2257">
        <v>1.7999999999999999E-2</v>
      </c>
      <c r="J2257" s="289" t="s">
        <v>764</v>
      </c>
      <c r="K2257" s="289" t="s">
        <v>5523</v>
      </c>
      <c r="L2257" s="289" t="s">
        <v>275</v>
      </c>
      <c r="M2257" s="289" t="s">
        <v>5312</v>
      </c>
      <c r="N2257" s="289" t="s">
        <v>766</v>
      </c>
      <c r="O2257" s="289" t="s">
        <v>748</v>
      </c>
      <c r="P2257" s="289" t="str">
        <f>VLOOKUP(CAT_Details[[#This Row],[Delivery Bp Customer Code]],Table6[],2,0)</f>
        <v>No Loc</v>
      </c>
    </row>
    <row r="2258" spans="1:16" x14ac:dyDescent="0.25">
      <c r="A2258" s="289" t="s">
        <v>76</v>
      </c>
      <c r="B2258">
        <v>2</v>
      </c>
      <c r="C2258">
        <v>104</v>
      </c>
      <c r="D2258">
        <v>0.4</v>
      </c>
      <c r="E2258" s="289" t="s">
        <v>5524</v>
      </c>
      <c r="F2258">
        <v>5014462285</v>
      </c>
      <c r="G2258" s="276">
        <v>45635</v>
      </c>
      <c r="H2258">
        <v>20241127604210</v>
      </c>
      <c r="I2258">
        <v>0.38400000000000001</v>
      </c>
      <c r="J2258" s="289" t="s">
        <v>401</v>
      </c>
      <c r="K2258" s="289" t="s">
        <v>5525</v>
      </c>
      <c r="L2258" s="289" t="s">
        <v>275</v>
      </c>
      <c r="M2258" s="289" t="s">
        <v>5526</v>
      </c>
      <c r="N2258" s="289" t="s">
        <v>1028</v>
      </c>
      <c r="O2258" s="289" t="s">
        <v>748</v>
      </c>
      <c r="P2258" s="289" t="str">
        <f>VLOOKUP(CAT_Details[[#This Row],[Delivery Bp Customer Code]],Table6[],2,0)</f>
        <v>No Loc</v>
      </c>
    </row>
    <row r="2259" spans="1:16" x14ac:dyDescent="0.25">
      <c r="A2259" s="289" t="s">
        <v>76</v>
      </c>
      <c r="B2259">
        <v>5</v>
      </c>
      <c r="C2259">
        <v>950</v>
      </c>
      <c r="D2259">
        <v>2</v>
      </c>
      <c r="E2259" s="289" t="s">
        <v>5527</v>
      </c>
      <c r="F2259">
        <v>5014478005</v>
      </c>
      <c r="G2259" s="276">
        <v>45635</v>
      </c>
      <c r="H2259">
        <v>20241128605749</v>
      </c>
      <c r="I2259">
        <v>1.92</v>
      </c>
      <c r="J2259" s="289" t="s">
        <v>324</v>
      </c>
      <c r="K2259" s="289" t="s">
        <v>5528</v>
      </c>
      <c r="L2259" s="289" t="s">
        <v>275</v>
      </c>
      <c r="M2259" s="289" t="s">
        <v>5458</v>
      </c>
      <c r="N2259" s="289" t="s">
        <v>579</v>
      </c>
      <c r="O2259" s="289" t="s">
        <v>748</v>
      </c>
      <c r="P2259" s="289" t="str">
        <f>VLOOKUP(CAT_Details[[#This Row],[Delivery Bp Customer Code]],Table6[],2,0)</f>
        <v>No Loc</v>
      </c>
    </row>
    <row r="2260" spans="1:16" x14ac:dyDescent="0.25">
      <c r="A2260" s="289" t="s">
        <v>76</v>
      </c>
      <c r="B2260">
        <v>1</v>
      </c>
      <c r="C2260">
        <v>3</v>
      </c>
      <c r="D2260">
        <v>0.1</v>
      </c>
      <c r="E2260" s="289" t="s">
        <v>5494</v>
      </c>
      <c r="F2260">
        <v>5014478423</v>
      </c>
      <c r="G2260" s="276">
        <v>45635</v>
      </c>
      <c r="H2260">
        <v>20241128605369</v>
      </c>
      <c r="I2260">
        <v>5.8000000000000003E-2</v>
      </c>
      <c r="J2260" s="289" t="s">
        <v>345</v>
      </c>
      <c r="K2260" s="289" t="s">
        <v>5529</v>
      </c>
      <c r="L2260" s="289" t="s">
        <v>275</v>
      </c>
      <c r="M2260" s="289" t="s">
        <v>5496</v>
      </c>
      <c r="N2260" s="289" t="s">
        <v>427</v>
      </c>
      <c r="O2260" s="289" t="s">
        <v>748</v>
      </c>
      <c r="P2260" s="289" t="str">
        <f>VLOOKUP(CAT_Details[[#This Row],[Delivery Bp Customer Code]],Table6[],2,0)</f>
        <v>No Loc</v>
      </c>
    </row>
    <row r="2261" spans="1:16" x14ac:dyDescent="0.25">
      <c r="A2261" s="289" t="s">
        <v>285</v>
      </c>
      <c r="B2261">
        <v>42</v>
      </c>
      <c r="C2261">
        <v>6832</v>
      </c>
      <c r="D2261">
        <v>21</v>
      </c>
      <c r="E2261" s="289" t="s">
        <v>5530</v>
      </c>
      <c r="F2261">
        <v>5014415782</v>
      </c>
      <c r="G2261" s="276">
        <v>45635</v>
      </c>
      <c r="H2261">
        <v>20241121600836</v>
      </c>
      <c r="I2261">
        <v>49.392000000000003</v>
      </c>
      <c r="J2261" s="289" t="s">
        <v>756</v>
      </c>
      <c r="K2261" s="289" t="s">
        <v>5531</v>
      </c>
      <c r="L2261" s="289" t="s">
        <v>275</v>
      </c>
      <c r="M2261" s="289" t="s">
        <v>5335</v>
      </c>
      <c r="N2261" s="289" t="s">
        <v>759</v>
      </c>
      <c r="O2261" s="289" t="s">
        <v>291</v>
      </c>
      <c r="P2261" s="289" t="str">
        <f>VLOOKUP(CAT_Details[[#This Row],[Delivery Bp Customer Code]],Table6[],2,0)</f>
        <v>DX01-L5</v>
      </c>
    </row>
    <row r="2262" spans="1:16" x14ac:dyDescent="0.25">
      <c r="A2262" s="289" t="s">
        <v>285</v>
      </c>
      <c r="B2262">
        <v>24</v>
      </c>
      <c r="C2262">
        <v>10857</v>
      </c>
      <c r="D2262">
        <v>9.6</v>
      </c>
      <c r="E2262" s="289" t="s">
        <v>5532</v>
      </c>
      <c r="F2262">
        <v>5014448255</v>
      </c>
      <c r="G2262" s="276">
        <v>45635</v>
      </c>
      <c r="H2262">
        <v>20241127604282</v>
      </c>
      <c r="I2262">
        <v>29.952000000000002</v>
      </c>
      <c r="J2262" s="289" t="s">
        <v>383</v>
      </c>
      <c r="K2262" s="289" t="s">
        <v>5533</v>
      </c>
      <c r="L2262" s="289" t="s">
        <v>275</v>
      </c>
      <c r="M2262" s="289" t="s">
        <v>5409</v>
      </c>
      <c r="N2262" s="289" t="s">
        <v>667</v>
      </c>
      <c r="O2262" s="289" t="s">
        <v>291</v>
      </c>
      <c r="P2262" s="289" t="str">
        <f>VLOOKUP(CAT_Details[[#This Row],[Delivery Bp Customer Code]],Table6[],2,0)</f>
        <v>DX01-L5</v>
      </c>
    </row>
    <row r="2263" spans="1:16" x14ac:dyDescent="0.25">
      <c r="A2263" s="289" t="s">
        <v>285</v>
      </c>
      <c r="B2263">
        <v>11</v>
      </c>
      <c r="C2263">
        <v>4039</v>
      </c>
      <c r="D2263">
        <v>4.4000000000000004</v>
      </c>
      <c r="E2263" s="289" t="s">
        <v>5534</v>
      </c>
      <c r="F2263">
        <v>5014448366</v>
      </c>
      <c r="G2263" s="276">
        <v>45635</v>
      </c>
      <c r="H2263">
        <v>20241127604296</v>
      </c>
      <c r="I2263">
        <v>13.728</v>
      </c>
      <c r="J2263" s="289" t="s">
        <v>383</v>
      </c>
      <c r="K2263" s="289" t="s">
        <v>5535</v>
      </c>
      <c r="L2263" s="289" t="s">
        <v>275</v>
      </c>
      <c r="M2263" s="289" t="s">
        <v>5409</v>
      </c>
      <c r="N2263" s="289" t="s">
        <v>667</v>
      </c>
      <c r="O2263" s="289" t="s">
        <v>291</v>
      </c>
      <c r="P2263" s="289" t="str">
        <f>VLOOKUP(CAT_Details[[#This Row],[Delivery Bp Customer Code]],Table6[],2,0)</f>
        <v>DX01-L5</v>
      </c>
    </row>
    <row r="2264" spans="1:16" x14ac:dyDescent="0.25">
      <c r="A2264" s="289" t="s">
        <v>285</v>
      </c>
      <c r="B2264">
        <v>2</v>
      </c>
      <c r="C2264">
        <v>389</v>
      </c>
      <c r="D2264">
        <v>0.4</v>
      </c>
      <c r="E2264" s="289" t="s">
        <v>5536</v>
      </c>
      <c r="F2264">
        <v>5014448717</v>
      </c>
      <c r="G2264" s="276">
        <v>45635</v>
      </c>
      <c r="H2264">
        <v>20241202607853</v>
      </c>
      <c r="I2264">
        <v>0.38400000000000001</v>
      </c>
      <c r="J2264" s="289" t="s">
        <v>764</v>
      </c>
      <c r="K2264" s="289" t="s">
        <v>5537</v>
      </c>
      <c r="L2264" s="289" t="s">
        <v>275</v>
      </c>
      <c r="M2264" s="289" t="s">
        <v>5312</v>
      </c>
      <c r="N2264" s="289" t="s">
        <v>766</v>
      </c>
      <c r="O2264" s="289" t="s">
        <v>291</v>
      </c>
      <c r="P2264" s="289" t="str">
        <f>VLOOKUP(CAT_Details[[#This Row],[Delivery Bp Customer Code]],Table6[],2,0)</f>
        <v>DX01-L5</v>
      </c>
    </row>
    <row r="2265" spans="1:16" x14ac:dyDescent="0.25">
      <c r="A2265" s="289" t="s">
        <v>285</v>
      </c>
      <c r="B2265">
        <v>6</v>
      </c>
      <c r="C2265">
        <v>1879.98</v>
      </c>
      <c r="D2265">
        <v>2.4</v>
      </c>
      <c r="E2265" s="289" t="s">
        <v>5538</v>
      </c>
      <c r="F2265">
        <v>5014461995</v>
      </c>
      <c r="G2265" s="276">
        <v>45635</v>
      </c>
      <c r="H2265">
        <v>20241128605474</v>
      </c>
      <c r="I2265">
        <v>5.76</v>
      </c>
      <c r="J2265" s="289" t="s">
        <v>401</v>
      </c>
      <c r="K2265" s="289" t="s">
        <v>5539</v>
      </c>
      <c r="L2265" s="289" t="s">
        <v>275</v>
      </c>
      <c r="M2265" s="289" t="s">
        <v>5526</v>
      </c>
      <c r="N2265" s="289" t="s">
        <v>404</v>
      </c>
      <c r="O2265" s="289" t="s">
        <v>291</v>
      </c>
      <c r="P2265" s="289" t="str">
        <f>VLOOKUP(CAT_Details[[#This Row],[Delivery Bp Customer Code]],Table6[],2,0)</f>
        <v>DX01-L5</v>
      </c>
    </row>
    <row r="2266" spans="1:16" x14ac:dyDescent="0.25">
      <c r="A2266" s="289" t="s">
        <v>285</v>
      </c>
      <c r="B2266">
        <v>8</v>
      </c>
      <c r="C2266">
        <v>520</v>
      </c>
      <c r="D2266">
        <v>3.2</v>
      </c>
      <c r="E2266" s="289" t="s">
        <v>5540</v>
      </c>
      <c r="F2266">
        <v>5014462414</v>
      </c>
      <c r="G2266" s="276">
        <v>45635</v>
      </c>
      <c r="H2266">
        <v>20241127604797</v>
      </c>
      <c r="I2266">
        <v>7.68</v>
      </c>
      <c r="J2266" s="289" t="s">
        <v>294</v>
      </c>
      <c r="K2266" s="289" t="s">
        <v>5541</v>
      </c>
      <c r="L2266" s="289" t="s">
        <v>275</v>
      </c>
      <c r="M2266" s="289" t="s">
        <v>5542</v>
      </c>
      <c r="N2266" s="289" t="s">
        <v>1181</v>
      </c>
      <c r="O2266" s="289" t="s">
        <v>291</v>
      </c>
      <c r="P2266" s="289" t="str">
        <f>VLOOKUP(CAT_Details[[#This Row],[Delivery Bp Customer Code]],Table6[],2,0)</f>
        <v>DX01-L5</v>
      </c>
    </row>
    <row r="2267" spans="1:16" x14ac:dyDescent="0.25">
      <c r="A2267" s="289" t="s">
        <v>285</v>
      </c>
      <c r="B2267">
        <v>19</v>
      </c>
      <c r="C2267">
        <v>18000</v>
      </c>
      <c r="D2267">
        <v>7.6</v>
      </c>
      <c r="E2267" s="289" t="s">
        <v>5543</v>
      </c>
      <c r="F2267">
        <v>5014477754</v>
      </c>
      <c r="G2267" s="276">
        <v>45635</v>
      </c>
      <c r="H2267">
        <v>20241128605752</v>
      </c>
      <c r="I2267">
        <v>10.944000000000001</v>
      </c>
      <c r="J2267" s="289" t="s">
        <v>324</v>
      </c>
      <c r="K2267" s="289" t="s">
        <v>5544</v>
      </c>
      <c r="L2267" s="289" t="s">
        <v>275</v>
      </c>
      <c r="M2267" s="289" t="s">
        <v>5545</v>
      </c>
      <c r="N2267" s="289" t="s">
        <v>333</v>
      </c>
      <c r="O2267" s="289" t="s">
        <v>291</v>
      </c>
      <c r="P2267" s="289" t="str">
        <f>VLOOKUP(CAT_Details[[#This Row],[Delivery Bp Customer Code]],Table6[],2,0)</f>
        <v>DX01-L5</v>
      </c>
    </row>
    <row r="2268" spans="1:16" x14ac:dyDescent="0.25">
      <c r="A2268" s="289" t="s">
        <v>285</v>
      </c>
      <c r="B2268">
        <v>19</v>
      </c>
      <c r="C2268">
        <v>5600</v>
      </c>
      <c r="D2268">
        <v>4.38</v>
      </c>
      <c r="E2268" s="289" t="s">
        <v>5546</v>
      </c>
      <c r="F2268">
        <v>5014477766</v>
      </c>
      <c r="G2268" s="276">
        <v>45635</v>
      </c>
      <c r="H2268">
        <v>20241115596267</v>
      </c>
      <c r="I2268">
        <v>7.3479999999999999</v>
      </c>
      <c r="J2268" s="289" t="s">
        <v>294</v>
      </c>
      <c r="K2268" s="289" t="s">
        <v>5547</v>
      </c>
      <c r="L2268" s="289" t="s">
        <v>275</v>
      </c>
      <c r="M2268" s="289" t="s">
        <v>5548</v>
      </c>
      <c r="N2268" s="289" t="s">
        <v>394</v>
      </c>
      <c r="O2268" s="289" t="s">
        <v>291</v>
      </c>
      <c r="P2268" s="289" t="str">
        <f>VLOOKUP(CAT_Details[[#This Row],[Delivery Bp Customer Code]],Table6[],2,0)</f>
        <v>DX01-L5</v>
      </c>
    </row>
    <row r="2269" spans="1:16" x14ac:dyDescent="0.25">
      <c r="A2269" s="289" t="s">
        <v>285</v>
      </c>
      <c r="B2269">
        <v>1</v>
      </c>
      <c r="C2269">
        <v>450</v>
      </c>
      <c r="D2269">
        <v>0.5</v>
      </c>
      <c r="E2269" s="289" t="s">
        <v>5549</v>
      </c>
      <c r="F2269">
        <v>5014477891</v>
      </c>
      <c r="G2269" s="276">
        <v>45635</v>
      </c>
      <c r="H2269">
        <v>20241129607036</v>
      </c>
      <c r="I2269">
        <v>1.2</v>
      </c>
      <c r="J2269" s="289" t="s">
        <v>280</v>
      </c>
      <c r="K2269" s="289" t="s">
        <v>5550</v>
      </c>
      <c r="L2269" s="289" t="s">
        <v>275</v>
      </c>
      <c r="M2269" s="289" t="s">
        <v>5269</v>
      </c>
      <c r="N2269" s="289" t="s">
        <v>534</v>
      </c>
      <c r="O2269" s="289" t="s">
        <v>291</v>
      </c>
      <c r="P2269" s="289" t="str">
        <f>VLOOKUP(CAT_Details[[#This Row],[Delivery Bp Customer Code]],Table6[],2,0)</f>
        <v>DX01-L5</v>
      </c>
    </row>
    <row r="2270" spans="1:16" x14ac:dyDescent="0.25">
      <c r="A2270" s="289" t="s">
        <v>285</v>
      </c>
      <c r="B2270">
        <v>2</v>
      </c>
      <c r="C2270">
        <v>250</v>
      </c>
      <c r="D2270">
        <v>0.8</v>
      </c>
      <c r="E2270" s="289" t="s">
        <v>5551</v>
      </c>
      <c r="F2270">
        <v>5014492960</v>
      </c>
      <c r="G2270" s="276">
        <v>45635</v>
      </c>
      <c r="H2270" s="5">
        <v>20241202607702</v>
      </c>
      <c r="I2270">
        <v>1.92</v>
      </c>
      <c r="J2270" s="289" t="s">
        <v>350</v>
      </c>
      <c r="K2270" s="289" t="s">
        <v>5552</v>
      </c>
      <c r="L2270" s="289" t="s">
        <v>275</v>
      </c>
      <c r="M2270" s="289" t="s">
        <v>5414</v>
      </c>
      <c r="N2270" s="289" t="s">
        <v>353</v>
      </c>
      <c r="O2270" s="289" t="s">
        <v>291</v>
      </c>
      <c r="P2270" s="289" t="str">
        <f>VLOOKUP(CAT_Details[[#This Row],[Delivery Bp Customer Code]],Table6[],2,0)</f>
        <v>DX01-L5</v>
      </c>
    </row>
    <row r="2271" spans="1:16" x14ac:dyDescent="0.25">
      <c r="A2271" s="289" t="s">
        <v>285</v>
      </c>
      <c r="B2271">
        <v>8</v>
      </c>
      <c r="C2271">
        <v>642</v>
      </c>
      <c r="D2271">
        <v>2.2000000000000002</v>
      </c>
      <c r="E2271" s="289" t="s">
        <v>5553</v>
      </c>
      <c r="F2271">
        <v>5014493084</v>
      </c>
      <c r="G2271" s="276">
        <v>45635</v>
      </c>
      <c r="H2271">
        <v>20241129606785</v>
      </c>
      <c r="I2271">
        <v>2.3330000000000002</v>
      </c>
      <c r="J2271" s="289" t="s">
        <v>350</v>
      </c>
      <c r="K2271" s="289" t="s">
        <v>5554</v>
      </c>
      <c r="L2271" s="289" t="s">
        <v>275</v>
      </c>
      <c r="M2271" s="289" t="s">
        <v>5414</v>
      </c>
      <c r="N2271" s="289" t="s">
        <v>602</v>
      </c>
      <c r="O2271" s="289" t="s">
        <v>291</v>
      </c>
      <c r="P2271" s="289" t="str">
        <f>VLOOKUP(CAT_Details[[#This Row],[Delivery Bp Customer Code]],Table6[],2,0)</f>
        <v>DX01-L5</v>
      </c>
    </row>
    <row r="2272" spans="1:16" x14ac:dyDescent="0.25">
      <c r="A2272" s="289" t="s">
        <v>285</v>
      </c>
      <c r="B2272">
        <v>15</v>
      </c>
      <c r="C2272">
        <v>2796.6</v>
      </c>
      <c r="D2272">
        <v>4.2699999999999996</v>
      </c>
      <c r="E2272" s="289" t="s">
        <v>5555</v>
      </c>
      <c r="F2272">
        <v>5014493218</v>
      </c>
      <c r="G2272" s="276">
        <v>45635</v>
      </c>
      <c r="H2272" s="5">
        <v>20241202607336</v>
      </c>
      <c r="I2272">
        <v>9.9060000000000006</v>
      </c>
      <c r="J2272" s="289" t="s">
        <v>350</v>
      </c>
      <c r="K2272" s="289" t="s">
        <v>5556</v>
      </c>
      <c r="L2272" s="289" t="s">
        <v>275</v>
      </c>
      <c r="M2272" s="289" t="s">
        <v>5414</v>
      </c>
      <c r="N2272" s="289" t="s">
        <v>602</v>
      </c>
      <c r="O2272" s="289" t="s">
        <v>291</v>
      </c>
      <c r="P2272" s="289" t="str">
        <f>VLOOKUP(CAT_Details[[#This Row],[Delivery Bp Customer Code]],Table6[],2,0)</f>
        <v>DX01-L5</v>
      </c>
    </row>
    <row r="2273" spans="1:16" x14ac:dyDescent="0.25">
      <c r="A2273" s="289" t="s">
        <v>285</v>
      </c>
      <c r="B2273">
        <v>26</v>
      </c>
      <c r="C2273">
        <v>1972</v>
      </c>
      <c r="D2273">
        <v>13</v>
      </c>
      <c r="E2273" s="289" t="s">
        <v>5557</v>
      </c>
      <c r="F2273">
        <v>5014533856</v>
      </c>
      <c r="G2273" s="276">
        <v>45635</v>
      </c>
      <c r="H2273">
        <v>20241125602779</v>
      </c>
      <c r="I2273">
        <v>30.576000000000001</v>
      </c>
      <c r="J2273" s="289" t="s">
        <v>756</v>
      </c>
      <c r="K2273" s="289" t="s">
        <v>5558</v>
      </c>
      <c r="L2273" s="289" t="s">
        <v>275</v>
      </c>
      <c r="M2273" s="289" t="s">
        <v>5335</v>
      </c>
      <c r="N2273" s="289" t="s">
        <v>759</v>
      </c>
      <c r="O2273" s="289" t="s">
        <v>291</v>
      </c>
      <c r="P2273" s="289" t="str">
        <f>VLOOKUP(CAT_Details[[#This Row],[Delivery Bp Customer Code]],Table6[],2,0)</f>
        <v>DX01-L5</v>
      </c>
    </row>
    <row r="2274" spans="1:16" x14ac:dyDescent="0.25">
      <c r="A2274" s="289" t="s">
        <v>272</v>
      </c>
      <c r="B2274">
        <v>3</v>
      </c>
      <c r="C2274">
        <v>1665</v>
      </c>
      <c r="D2274">
        <v>2.4</v>
      </c>
      <c r="E2274" s="289" t="s">
        <v>5559</v>
      </c>
      <c r="F2274">
        <v>5014461987</v>
      </c>
      <c r="G2274" s="276">
        <v>45635</v>
      </c>
      <c r="H2274">
        <v>20241128605494</v>
      </c>
      <c r="I2274">
        <v>9.7919999999999998</v>
      </c>
      <c r="J2274" s="289" t="s">
        <v>401</v>
      </c>
      <c r="K2274" s="289" t="s">
        <v>5560</v>
      </c>
      <c r="L2274" s="289" t="s">
        <v>275</v>
      </c>
      <c r="M2274" s="289" t="s">
        <v>5526</v>
      </c>
      <c r="N2274" s="289" t="s">
        <v>465</v>
      </c>
      <c r="O2274" s="289" t="s">
        <v>277</v>
      </c>
      <c r="P2274" s="289" t="str">
        <f>VLOOKUP(CAT_Details[[#This Row],[Delivery Bp Customer Code]],Table6[],2,0)</f>
        <v>U2-L5</v>
      </c>
    </row>
    <row r="2275" spans="1:16" x14ac:dyDescent="0.25">
      <c r="A2275" s="289" t="s">
        <v>272</v>
      </c>
      <c r="B2275">
        <v>3</v>
      </c>
      <c r="C2275">
        <v>368</v>
      </c>
      <c r="D2275">
        <v>0.6</v>
      </c>
      <c r="E2275" s="289" t="s">
        <v>5561</v>
      </c>
      <c r="F2275">
        <v>5014462117</v>
      </c>
      <c r="G2275" s="276">
        <v>45635</v>
      </c>
      <c r="H2275">
        <v>20241127603974</v>
      </c>
      <c r="I2275">
        <v>1.167</v>
      </c>
      <c r="J2275" s="289" t="s">
        <v>438</v>
      </c>
      <c r="K2275" s="289" t="s">
        <v>5562</v>
      </c>
      <c r="L2275" s="289" t="s">
        <v>275</v>
      </c>
      <c r="M2275" s="289" t="s">
        <v>5563</v>
      </c>
      <c r="N2275" s="289" t="s">
        <v>440</v>
      </c>
      <c r="O2275" s="289" t="s">
        <v>277</v>
      </c>
      <c r="P2275" s="289" t="str">
        <f>VLOOKUP(CAT_Details[[#This Row],[Delivery Bp Customer Code]],Table6[],2,0)</f>
        <v>U2-L5</v>
      </c>
    </row>
    <row r="2276" spans="1:16" x14ac:dyDescent="0.25">
      <c r="A2276" s="289" t="s">
        <v>272</v>
      </c>
      <c r="B2276">
        <v>3</v>
      </c>
      <c r="C2276">
        <v>2307</v>
      </c>
      <c r="D2276">
        <v>1.2</v>
      </c>
      <c r="E2276" s="289" t="s">
        <v>5564</v>
      </c>
      <c r="F2276">
        <v>5014478085</v>
      </c>
      <c r="G2276" s="276">
        <v>45635</v>
      </c>
      <c r="H2276">
        <v>20241127604073</v>
      </c>
      <c r="I2276">
        <v>1.728</v>
      </c>
      <c r="J2276" s="289" t="s">
        <v>324</v>
      </c>
      <c r="K2276" s="289" t="s">
        <v>5565</v>
      </c>
      <c r="L2276" s="289" t="s">
        <v>275</v>
      </c>
      <c r="M2276" s="289" t="s">
        <v>5458</v>
      </c>
      <c r="N2276" s="289" t="s">
        <v>701</v>
      </c>
      <c r="O2276" s="289" t="s">
        <v>277</v>
      </c>
      <c r="P2276" s="289" t="str">
        <f>VLOOKUP(CAT_Details[[#This Row],[Delivery Bp Customer Code]],Table6[],2,0)</f>
        <v>U2-L5</v>
      </c>
    </row>
    <row r="2277" spans="1:16" x14ac:dyDescent="0.25">
      <c r="A2277" s="289" t="s">
        <v>272</v>
      </c>
      <c r="B2277">
        <v>43</v>
      </c>
      <c r="C2277">
        <v>1602</v>
      </c>
      <c r="D2277">
        <v>11.2</v>
      </c>
      <c r="E2277" s="289" t="s">
        <v>5566</v>
      </c>
      <c r="F2277">
        <v>5014478287</v>
      </c>
      <c r="G2277" s="276">
        <v>45635</v>
      </c>
      <c r="H2277">
        <v>20241125602400</v>
      </c>
      <c r="I2277">
        <v>27.288</v>
      </c>
      <c r="J2277" s="289" t="s">
        <v>280</v>
      </c>
      <c r="K2277" s="289" t="s">
        <v>5567</v>
      </c>
      <c r="L2277" s="289" t="s">
        <v>275</v>
      </c>
      <c r="M2277" s="289" t="s">
        <v>5269</v>
      </c>
      <c r="N2277" s="289" t="s">
        <v>1226</v>
      </c>
      <c r="O2277" s="289" t="s">
        <v>277</v>
      </c>
      <c r="P2277" s="289" t="str">
        <f>VLOOKUP(CAT_Details[[#This Row],[Delivery Bp Customer Code]],Table6[],2,0)</f>
        <v>U2-L5</v>
      </c>
    </row>
    <row r="2278" spans="1:16" x14ac:dyDescent="0.25">
      <c r="A2278" s="289" t="s">
        <v>272</v>
      </c>
      <c r="B2278">
        <v>1</v>
      </c>
      <c r="C2278">
        <v>129</v>
      </c>
      <c r="D2278">
        <v>0.4</v>
      </c>
      <c r="E2278" s="289" t="s">
        <v>5568</v>
      </c>
      <c r="F2278">
        <v>5014493058</v>
      </c>
      <c r="G2278" s="276">
        <v>45635</v>
      </c>
      <c r="H2278">
        <v>20241129606471</v>
      </c>
      <c r="I2278">
        <v>0.72</v>
      </c>
      <c r="J2278" s="289" t="s">
        <v>350</v>
      </c>
      <c r="K2278" s="289" t="s">
        <v>5569</v>
      </c>
      <c r="L2278" s="289" t="s">
        <v>275</v>
      </c>
      <c r="M2278" s="289" t="s">
        <v>5570</v>
      </c>
      <c r="N2278" s="289" t="s">
        <v>846</v>
      </c>
      <c r="O2278" s="289" t="s">
        <v>277</v>
      </c>
      <c r="P2278" s="289" t="str">
        <f>VLOOKUP(CAT_Details[[#This Row],[Delivery Bp Customer Code]],Table6[],2,0)</f>
        <v>U2-L5</v>
      </c>
    </row>
    <row r="2279" spans="1:16" x14ac:dyDescent="0.25">
      <c r="A2279" s="289" t="s">
        <v>272</v>
      </c>
      <c r="B2279">
        <v>1</v>
      </c>
      <c r="C2279">
        <v>566.5</v>
      </c>
      <c r="D2279">
        <v>0.4</v>
      </c>
      <c r="E2279" s="289" t="s">
        <v>5571</v>
      </c>
      <c r="F2279">
        <v>5014493190</v>
      </c>
      <c r="G2279" s="276">
        <v>45635</v>
      </c>
      <c r="H2279" s="5">
        <v>20241129606526</v>
      </c>
      <c r="I2279">
        <v>0.70099999999999996</v>
      </c>
      <c r="J2279" s="289" t="s">
        <v>350</v>
      </c>
      <c r="K2279" s="289" t="s">
        <v>5572</v>
      </c>
      <c r="L2279" s="289" t="s">
        <v>275</v>
      </c>
      <c r="M2279" s="289" t="s">
        <v>5414</v>
      </c>
      <c r="N2279" s="289" t="s">
        <v>982</v>
      </c>
      <c r="O2279" s="289" t="s">
        <v>277</v>
      </c>
      <c r="P2279" s="289" t="str">
        <f>VLOOKUP(CAT_Details[[#This Row],[Delivery Bp Customer Code]],Table6[],2,0)</f>
        <v>U2-L5</v>
      </c>
    </row>
    <row r="2280" spans="1:16" x14ac:dyDescent="0.25">
      <c r="A2280" s="289" t="s">
        <v>272</v>
      </c>
      <c r="B2280">
        <v>2</v>
      </c>
      <c r="C2280">
        <v>23.5</v>
      </c>
      <c r="D2280">
        <v>0.16</v>
      </c>
      <c r="E2280" s="289" t="s">
        <v>5573</v>
      </c>
      <c r="F2280">
        <v>5014523972</v>
      </c>
      <c r="G2280" s="276">
        <v>45635</v>
      </c>
      <c r="H2280">
        <v>20241129606631</v>
      </c>
      <c r="I2280">
        <v>0.123</v>
      </c>
      <c r="J2280" s="289" t="s">
        <v>302</v>
      </c>
      <c r="K2280" s="289" t="s">
        <v>5574</v>
      </c>
      <c r="L2280" s="289" t="s">
        <v>275</v>
      </c>
      <c r="M2280" s="289" t="s">
        <v>5575</v>
      </c>
      <c r="N2280" s="289" t="s">
        <v>450</v>
      </c>
      <c r="O2280" s="289" t="s">
        <v>277</v>
      </c>
      <c r="P2280" s="289" t="str">
        <f>VLOOKUP(CAT_Details[[#This Row],[Delivery Bp Customer Code]],Table6[],2,0)</f>
        <v>U2-L5</v>
      </c>
    </row>
    <row r="2281" spans="1:16" x14ac:dyDescent="0.25">
      <c r="A2281" s="289" t="s">
        <v>5576</v>
      </c>
      <c r="B2281">
        <v>8</v>
      </c>
      <c r="C2281">
        <v>4138</v>
      </c>
      <c r="D2281">
        <v>4.46</v>
      </c>
      <c r="E2281" s="289" t="s">
        <v>5577</v>
      </c>
      <c r="F2281">
        <v>5014493030</v>
      </c>
      <c r="G2281" s="276">
        <v>45635</v>
      </c>
      <c r="H2281">
        <v>20241127604637</v>
      </c>
      <c r="I2281">
        <v>7.9880000000000004</v>
      </c>
      <c r="J2281" s="289" t="s">
        <v>350</v>
      </c>
      <c r="K2281" s="289" t="s">
        <v>5578</v>
      </c>
      <c r="L2281" s="289" t="s">
        <v>275</v>
      </c>
      <c r="M2281" s="289" t="s">
        <v>5507</v>
      </c>
      <c r="N2281" s="289" t="s">
        <v>4178</v>
      </c>
      <c r="O2281" s="289" t="s">
        <v>5579</v>
      </c>
      <c r="P2281" s="289" t="str">
        <f>VLOOKUP(CAT_Details[[#This Row],[Delivery Bp Customer Code]],Table6[],2,0)</f>
        <v>No Loc</v>
      </c>
    </row>
    <row r="2282" spans="1:16" x14ac:dyDescent="0.25">
      <c r="A2282" s="289" t="s">
        <v>278</v>
      </c>
      <c r="B2282">
        <v>8</v>
      </c>
      <c r="C2282">
        <v>3600</v>
      </c>
      <c r="D2282">
        <v>3.2</v>
      </c>
      <c r="E2282" s="289" t="s">
        <v>5580</v>
      </c>
      <c r="F2282">
        <v>5014462309</v>
      </c>
      <c r="G2282" s="276">
        <v>45636</v>
      </c>
      <c r="H2282" s="5">
        <v>20241128605719</v>
      </c>
      <c r="I2282">
        <v>4.2240000000000002</v>
      </c>
      <c r="J2282" s="289" t="s">
        <v>317</v>
      </c>
      <c r="K2282" s="289" t="s">
        <v>5581</v>
      </c>
      <c r="L2282" s="289" t="s">
        <v>275</v>
      </c>
      <c r="M2282" s="289" t="s">
        <v>5575</v>
      </c>
      <c r="N2282" s="289" t="s">
        <v>320</v>
      </c>
      <c r="O2282" s="289" t="s">
        <v>498</v>
      </c>
      <c r="P2282" s="289" t="str">
        <f>VLOOKUP(CAT_Details[[#This Row],[Delivery Bp Customer Code]],Table6[],2,0)</f>
        <v>DK-BM01</v>
      </c>
    </row>
    <row r="2283" spans="1:16" x14ac:dyDescent="0.25">
      <c r="A2283" s="289" t="s">
        <v>278</v>
      </c>
      <c r="B2283">
        <v>1</v>
      </c>
      <c r="C2283">
        <v>600</v>
      </c>
      <c r="D2283">
        <v>0.4</v>
      </c>
      <c r="E2283" s="289" t="s">
        <v>5582</v>
      </c>
      <c r="F2283">
        <v>5014493065</v>
      </c>
      <c r="G2283" s="276">
        <v>45636</v>
      </c>
      <c r="H2283">
        <v>20241129607074</v>
      </c>
      <c r="I2283">
        <v>0.57599999999999996</v>
      </c>
      <c r="J2283" s="289" t="s">
        <v>324</v>
      </c>
      <c r="K2283" s="289" t="s">
        <v>5583</v>
      </c>
      <c r="L2283" s="289" t="s">
        <v>275</v>
      </c>
      <c r="M2283" s="289" t="s">
        <v>5458</v>
      </c>
      <c r="N2283" s="289" t="s">
        <v>333</v>
      </c>
      <c r="O2283" s="289" t="s">
        <v>498</v>
      </c>
      <c r="P2283" s="289" t="str">
        <f>VLOOKUP(CAT_Details[[#This Row],[Delivery Bp Customer Code]],Table6[],2,0)</f>
        <v>DK-BM01</v>
      </c>
    </row>
    <row r="2284" spans="1:16" x14ac:dyDescent="0.25">
      <c r="A2284" s="289" t="s">
        <v>278</v>
      </c>
      <c r="B2284">
        <v>6</v>
      </c>
      <c r="C2284">
        <v>2340</v>
      </c>
      <c r="D2284">
        <v>2.4</v>
      </c>
      <c r="E2284" s="289" t="s">
        <v>5584</v>
      </c>
      <c r="F2284">
        <v>5014493201</v>
      </c>
      <c r="G2284" s="276">
        <v>45636</v>
      </c>
      <c r="H2284">
        <v>20241202607294</v>
      </c>
      <c r="I2284">
        <v>5.76</v>
      </c>
      <c r="J2284" s="289" t="s">
        <v>324</v>
      </c>
      <c r="K2284" s="289" t="s">
        <v>5585</v>
      </c>
      <c r="L2284" s="289" t="s">
        <v>275</v>
      </c>
      <c r="M2284" s="289" t="s">
        <v>5458</v>
      </c>
      <c r="N2284" s="289" t="s">
        <v>343</v>
      </c>
      <c r="O2284" s="289" t="s">
        <v>498</v>
      </c>
      <c r="P2284" s="289" t="str">
        <f>VLOOKUP(CAT_Details[[#This Row],[Delivery Bp Customer Code]],Table6[],2,0)</f>
        <v>DK-BM01</v>
      </c>
    </row>
    <row r="2285" spans="1:16" x14ac:dyDescent="0.25">
      <c r="A2285" s="289" t="s">
        <v>278</v>
      </c>
      <c r="B2285">
        <v>20</v>
      </c>
      <c r="C2285">
        <v>8966</v>
      </c>
      <c r="D2285">
        <v>8</v>
      </c>
      <c r="E2285" s="289" t="s">
        <v>5586</v>
      </c>
      <c r="F2285">
        <v>5014493222</v>
      </c>
      <c r="G2285" s="276">
        <v>45636</v>
      </c>
      <c r="H2285">
        <v>20241126603133</v>
      </c>
      <c r="I2285">
        <v>17.126000000000001</v>
      </c>
      <c r="J2285" s="289" t="s">
        <v>324</v>
      </c>
      <c r="K2285" s="289" t="s">
        <v>5587</v>
      </c>
      <c r="L2285" s="289" t="s">
        <v>275</v>
      </c>
      <c r="M2285" s="289" t="s">
        <v>5458</v>
      </c>
      <c r="N2285" s="289" t="s">
        <v>340</v>
      </c>
      <c r="O2285" s="289" t="s">
        <v>498</v>
      </c>
      <c r="P2285" s="289" t="str">
        <f>VLOOKUP(CAT_Details[[#This Row],[Delivery Bp Customer Code]],Table6[],2,0)</f>
        <v>DK-BM01</v>
      </c>
    </row>
    <row r="2286" spans="1:16" x14ac:dyDescent="0.25">
      <c r="A2286" s="289" t="s">
        <v>278</v>
      </c>
      <c r="B2286">
        <v>2</v>
      </c>
      <c r="C2286">
        <v>580</v>
      </c>
      <c r="D2286">
        <v>0.8</v>
      </c>
      <c r="E2286" s="289" t="s">
        <v>5588</v>
      </c>
      <c r="F2286">
        <v>5014509397</v>
      </c>
      <c r="G2286" s="276">
        <v>45636</v>
      </c>
      <c r="H2286">
        <v>20241126603717</v>
      </c>
      <c r="I2286">
        <v>0.96</v>
      </c>
      <c r="J2286" s="289" t="s">
        <v>280</v>
      </c>
      <c r="K2286" s="289" t="s">
        <v>5589</v>
      </c>
      <c r="L2286" s="289" t="s">
        <v>275</v>
      </c>
      <c r="M2286" s="289" t="s">
        <v>5274</v>
      </c>
      <c r="N2286" s="289" t="s">
        <v>636</v>
      </c>
      <c r="O2286" s="289" t="s">
        <v>498</v>
      </c>
      <c r="P2286" s="289" t="str">
        <f>VLOOKUP(CAT_Details[[#This Row],[Delivery Bp Customer Code]],Table6[],2,0)</f>
        <v>DK-BM01</v>
      </c>
    </row>
    <row r="2287" spans="1:16" x14ac:dyDescent="0.25">
      <c r="A2287" s="289" t="s">
        <v>278</v>
      </c>
      <c r="B2287">
        <v>4</v>
      </c>
      <c r="C2287">
        <v>1134</v>
      </c>
      <c r="D2287">
        <v>1.6</v>
      </c>
      <c r="E2287" s="289" t="s">
        <v>5590</v>
      </c>
      <c r="F2287">
        <v>5014509722</v>
      </c>
      <c r="G2287" s="276">
        <v>45636</v>
      </c>
      <c r="H2287">
        <v>20241202607552</v>
      </c>
      <c r="I2287">
        <v>1.92</v>
      </c>
      <c r="J2287" s="289" t="s">
        <v>280</v>
      </c>
      <c r="K2287" s="289" t="s">
        <v>5591</v>
      </c>
      <c r="L2287" s="289" t="s">
        <v>275</v>
      </c>
      <c r="M2287" s="289" t="s">
        <v>5274</v>
      </c>
      <c r="N2287" s="289" t="s">
        <v>643</v>
      </c>
      <c r="O2287" s="289" t="s">
        <v>498</v>
      </c>
      <c r="P2287" s="289" t="str">
        <f>VLOOKUP(CAT_Details[[#This Row],[Delivery Bp Customer Code]],Table6[],2,0)</f>
        <v>DK-BM01</v>
      </c>
    </row>
    <row r="2288" spans="1:16" x14ac:dyDescent="0.25">
      <c r="A2288" s="289" t="s">
        <v>75</v>
      </c>
      <c r="B2288">
        <v>33</v>
      </c>
      <c r="C2288">
        <v>15840</v>
      </c>
      <c r="D2288">
        <v>11</v>
      </c>
      <c r="E2288" s="289" t="s">
        <v>5592</v>
      </c>
      <c r="F2288">
        <v>5014509073</v>
      </c>
      <c r="G2288" s="276">
        <v>45636</v>
      </c>
      <c r="H2288" s="5">
        <v>20241203608266</v>
      </c>
      <c r="I2288">
        <v>21.12</v>
      </c>
      <c r="J2288" s="289" t="s">
        <v>324</v>
      </c>
      <c r="K2288" s="289" t="s">
        <v>5593</v>
      </c>
      <c r="L2288" s="289" t="s">
        <v>275</v>
      </c>
      <c r="M2288" s="289" t="s">
        <v>5594</v>
      </c>
      <c r="N2288" s="289" t="s">
        <v>2172</v>
      </c>
      <c r="O2288" s="289" t="s">
        <v>2173</v>
      </c>
      <c r="P2288" s="289" t="str">
        <f>VLOOKUP(CAT_Details[[#This Row],[Delivery Bp Customer Code]],Table6[],2,0)</f>
        <v>OYL1</v>
      </c>
    </row>
    <row r="2289" spans="1:16" x14ac:dyDescent="0.25">
      <c r="A2289" s="289" t="s">
        <v>75</v>
      </c>
      <c r="B2289">
        <v>1</v>
      </c>
      <c r="C2289">
        <v>42</v>
      </c>
      <c r="D2289">
        <v>0.2</v>
      </c>
      <c r="E2289" s="289" t="s">
        <v>5595</v>
      </c>
      <c r="F2289">
        <v>5014509193</v>
      </c>
      <c r="G2289" s="276">
        <v>45636</v>
      </c>
      <c r="H2289">
        <v>20241202607303</v>
      </c>
      <c r="I2289">
        <v>0.192</v>
      </c>
      <c r="J2289" s="289" t="s">
        <v>350</v>
      </c>
      <c r="K2289" s="289" t="s">
        <v>5596</v>
      </c>
      <c r="L2289" s="289" t="s">
        <v>275</v>
      </c>
      <c r="M2289" s="289" t="s">
        <v>5521</v>
      </c>
      <c r="N2289" s="289" t="s">
        <v>5597</v>
      </c>
      <c r="O2289" s="289" t="s">
        <v>2173</v>
      </c>
      <c r="P2289" s="289" t="str">
        <f>VLOOKUP(CAT_Details[[#This Row],[Delivery Bp Customer Code]],Table6[],2,0)</f>
        <v>OYL1</v>
      </c>
    </row>
    <row r="2290" spans="1:16" x14ac:dyDescent="0.25">
      <c r="A2290" s="289" t="s">
        <v>75</v>
      </c>
      <c r="B2290">
        <v>1</v>
      </c>
      <c r="C2290">
        <v>5</v>
      </c>
      <c r="D2290">
        <v>0.06</v>
      </c>
      <c r="E2290" s="289" t="s">
        <v>5598</v>
      </c>
      <c r="F2290">
        <v>5014509347</v>
      </c>
      <c r="G2290" s="276">
        <v>45636</v>
      </c>
      <c r="H2290" s="5">
        <v>20241128606087</v>
      </c>
      <c r="I2290">
        <v>6.3E-2</v>
      </c>
      <c r="J2290" s="289" t="s">
        <v>287</v>
      </c>
      <c r="K2290" s="289" t="s">
        <v>5599</v>
      </c>
      <c r="L2290" s="289" t="s">
        <v>275</v>
      </c>
      <c r="M2290" s="289" t="s">
        <v>5353</v>
      </c>
      <c r="N2290" s="289" t="s">
        <v>468</v>
      </c>
      <c r="O2290" s="289" t="s">
        <v>2173</v>
      </c>
      <c r="P2290" s="289" t="str">
        <f>VLOOKUP(CAT_Details[[#This Row],[Delivery Bp Customer Code]],Table6[],2,0)</f>
        <v>OYL1</v>
      </c>
    </row>
    <row r="2291" spans="1:16" x14ac:dyDescent="0.25">
      <c r="A2291" s="289" t="s">
        <v>75</v>
      </c>
      <c r="B2291">
        <v>1</v>
      </c>
      <c r="C2291">
        <v>146</v>
      </c>
      <c r="D2291">
        <v>0.4</v>
      </c>
      <c r="E2291" s="289" t="s">
        <v>5600</v>
      </c>
      <c r="F2291">
        <v>5014509369</v>
      </c>
      <c r="G2291" s="276">
        <v>45636</v>
      </c>
      <c r="H2291">
        <v>20241203608540</v>
      </c>
      <c r="I2291">
        <v>0.96</v>
      </c>
      <c r="J2291" s="289" t="s">
        <v>350</v>
      </c>
      <c r="K2291" s="289" t="s">
        <v>5601</v>
      </c>
      <c r="L2291" s="289" t="s">
        <v>275</v>
      </c>
      <c r="M2291" s="289" t="s">
        <v>5393</v>
      </c>
      <c r="N2291" s="289" t="s">
        <v>2262</v>
      </c>
      <c r="O2291" s="289" t="s">
        <v>2173</v>
      </c>
      <c r="P2291" s="289" t="str">
        <f>VLOOKUP(CAT_Details[[#This Row],[Delivery Bp Customer Code]],Table6[],2,0)</f>
        <v>OYL1</v>
      </c>
    </row>
    <row r="2292" spans="1:16" x14ac:dyDescent="0.25">
      <c r="A2292" s="289" t="s">
        <v>75</v>
      </c>
      <c r="B2292">
        <v>1</v>
      </c>
      <c r="C2292">
        <v>8.66</v>
      </c>
      <c r="D2292">
        <v>0.03</v>
      </c>
      <c r="E2292" s="289" t="s">
        <v>5602</v>
      </c>
      <c r="F2292">
        <v>5014509435</v>
      </c>
      <c r="G2292" s="276">
        <v>45636</v>
      </c>
      <c r="H2292">
        <v>20241203608628</v>
      </c>
      <c r="I2292">
        <v>6.0000000000000001E-3</v>
      </c>
      <c r="J2292" s="289" t="s">
        <v>324</v>
      </c>
      <c r="K2292" s="289" t="s">
        <v>5603</v>
      </c>
      <c r="L2292" s="289" t="s">
        <v>275</v>
      </c>
      <c r="M2292" s="289" t="s">
        <v>5604</v>
      </c>
      <c r="N2292" s="289" t="s">
        <v>2242</v>
      </c>
      <c r="O2292" s="289" t="s">
        <v>2173</v>
      </c>
      <c r="P2292" s="289" t="str">
        <f>VLOOKUP(CAT_Details[[#This Row],[Delivery Bp Customer Code]],Table6[],2,0)</f>
        <v>OYL1</v>
      </c>
    </row>
    <row r="2293" spans="1:16" x14ac:dyDescent="0.25">
      <c r="A2293" s="289" t="s">
        <v>75</v>
      </c>
      <c r="B2293">
        <v>33</v>
      </c>
      <c r="C2293">
        <v>16170</v>
      </c>
      <c r="D2293">
        <v>11</v>
      </c>
      <c r="E2293" s="289" t="s">
        <v>5605</v>
      </c>
      <c r="F2293">
        <v>5014509496</v>
      </c>
      <c r="G2293" s="276">
        <v>45636</v>
      </c>
      <c r="H2293">
        <v>20241203608662</v>
      </c>
      <c r="I2293">
        <v>21.12</v>
      </c>
      <c r="J2293" s="289" t="s">
        <v>324</v>
      </c>
      <c r="K2293" s="289" t="s">
        <v>5606</v>
      </c>
      <c r="L2293" s="289" t="s">
        <v>275</v>
      </c>
      <c r="M2293" s="289" t="s">
        <v>5607</v>
      </c>
      <c r="N2293" s="289" t="s">
        <v>2172</v>
      </c>
      <c r="O2293" s="289" t="s">
        <v>2173</v>
      </c>
      <c r="P2293" s="289" t="str">
        <f>VLOOKUP(CAT_Details[[#This Row],[Delivery Bp Customer Code]],Table6[],2,0)</f>
        <v>OYL1</v>
      </c>
    </row>
    <row r="2294" spans="1:16" x14ac:dyDescent="0.25">
      <c r="A2294" s="289" t="s">
        <v>75</v>
      </c>
      <c r="B2294">
        <v>2</v>
      </c>
      <c r="C2294">
        <v>30</v>
      </c>
      <c r="D2294">
        <v>0.1</v>
      </c>
      <c r="E2294" s="289" t="s">
        <v>5608</v>
      </c>
      <c r="F2294">
        <v>5014537150</v>
      </c>
      <c r="G2294" s="276">
        <v>45636</v>
      </c>
      <c r="H2294" s="5">
        <v>20241205610737</v>
      </c>
      <c r="I2294">
        <v>9.6000000000000002E-2</v>
      </c>
      <c r="J2294" s="289" t="s">
        <v>273</v>
      </c>
      <c r="K2294" s="289" t="s">
        <v>5609</v>
      </c>
      <c r="L2294" s="289" t="s">
        <v>275</v>
      </c>
      <c r="M2294" s="289" t="s">
        <v>5610</v>
      </c>
      <c r="N2294" s="289" t="s">
        <v>2431</v>
      </c>
      <c r="O2294" s="289" t="s">
        <v>2173</v>
      </c>
      <c r="P2294" s="289" t="str">
        <f>VLOOKUP(CAT_Details[[#This Row],[Delivery Bp Customer Code]],Table6[],2,0)</f>
        <v>OYL1</v>
      </c>
    </row>
    <row r="2295" spans="1:16" x14ac:dyDescent="0.25">
      <c r="A2295" s="289" t="s">
        <v>75</v>
      </c>
      <c r="B2295">
        <v>4</v>
      </c>
      <c r="C2295">
        <v>4980</v>
      </c>
      <c r="D2295">
        <v>1.6</v>
      </c>
      <c r="E2295" s="289" t="s">
        <v>5611</v>
      </c>
      <c r="F2295">
        <v>5014537234</v>
      </c>
      <c r="G2295" s="276">
        <v>45636</v>
      </c>
      <c r="H2295">
        <v>20241204609393</v>
      </c>
      <c r="I2295">
        <v>3.84</v>
      </c>
      <c r="J2295" s="289" t="s">
        <v>273</v>
      </c>
      <c r="K2295" s="289" t="s">
        <v>5612</v>
      </c>
      <c r="L2295" s="289" t="s">
        <v>275</v>
      </c>
      <c r="M2295" s="289" t="s">
        <v>5610</v>
      </c>
      <c r="N2295" s="289" t="s">
        <v>3774</v>
      </c>
      <c r="O2295" s="289" t="s">
        <v>2173</v>
      </c>
      <c r="P2295" s="289" t="str">
        <f>VLOOKUP(CAT_Details[[#This Row],[Delivery Bp Customer Code]],Table6[],2,0)</f>
        <v>OYL1</v>
      </c>
    </row>
    <row r="2296" spans="1:16" x14ac:dyDescent="0.25">
      <c r="A2296" s="289" t="s">
        <v>75</v>
      </c>
      <c r="B2296">
        <v>8</v>
      </c>
      <c r="C2296">
        <v>810</v>
      </c>
      <c r="D2296">
        <v>4.22</v>
      </c>
      <c r="E2296" s="289" t="s">
        <v>5613</v>
      </c>
      <c r="F2296">
        <v>5014537557</v>
      </c>
      <c r="G2296" s="276">
        <v>45636</v>
      </c>
      <c r="H2296">
        <v>20241205610813</v>
      </c>
      <c r="I2296">
        <v>10.894</v>
      </c>
      <c r="J2296" s="289" t="s">
        <v>273</v>
      </c>
      <c r="K2296" s="289" t="s">
        <v>5614</v>
      </c>
      <c r="L2296" s="289" t="s">
        <v>275</v>
      </c>
      <c r="M2296" s="289" t="s">
        <v>5610</v>
      </c>
      <c r="N2296" s="289" t="s">
        <v>519</v>
      </c>
      <c r="O2296" s="289" t="s">
        <v>5281</v>
      </c>
      <c r="P2296" s="289" t="str">
        <f>VLOOKUP(CAT_Details[[#This Row],[Delivery Bp Customer Code]],Table6[],2,0)</f>
        <v>DK-LW08</v>
      </c>
    </row>
    <row r="2297" spans="1:16" x14ac:dyDescent="0.25">
      <c r="A2297" s="289" t="s">
        <v>874</v>
      </c>
      <c r="B2297">
        <v>32</v>
      </c>
      <c r="C2297">
        <v>9240.4</v>
      </c>
      <c r="D2297">
        <v>14.45</v>
      </c>
      <c r="E2297" s="289" t="s">
        <v>5615</v>
      </c>
      <c r="F2297">
        <v>5014523839</v>
      </c>
      <c r="G2297" s="276">
        <v>45636</v>
      </c>
      <c r="H2297" s="5">
        <v>20241203608350</v>
      </c>
      <c r="I2297">
        <v>29.323</v>
      </c>
      <c r="J2297" s="289" t="s">
        <v>350</v>
      </c>
      <c r="K2297" s="289" t="s">
        <v>5616</v>
      </c>
      <c r="L2297" s="289" t="s">
        <v>275</v>
      </c>
      <c r="M2297" s="289" t="s">
        <v>5617</v>
      </c>
      <c r="N2297" s="289" t="s">
        <v>1631</v>
      </c>
      <c r="O2297" s="289" t="s">
        <v>1014</v>
      </c>
      <c r="P2297" s="289" t="str">
        <f>VLOOKUP(CAT_Details[[#This Row],[Delivery Bp Customer Code]],Table6[],2,0)</f>
        <v>MZ07</v>
      </c>
    </row>
    <row r="2298" spans="1:16" x14ac:dyDescent="0.25">
      <c r="A2298" s="289" t="s">
        <v>874</v>
      </c>
      <c r="B2298">
        <v>29</v>
      </c>
      <c r="C2298">
        <v>8247.6</v>
      </c>
      <c r="D2298">
        <v>13.05</v>
      </c>
      <c r="E2298" s="289" t="s">
        <v>5618</v>
      </c>
      <c r="F2298">
        <v>5014524942</v>
      </c>
      <c r="G2298" s="276">
        <v>45636</v>
      </c>
      <c r="H2298">
        <v>20241203608429</v>
      </c>
      <c r="I2298">
        <v>26.622</v>
      </c>
      <c r="J2298" s="289" t="s">
        <v>350</v>
      </c>
      <c r="K2298" s="289" t="s">
        <v>5619</v>
      </c>
      <c r="L2298" s="289" t="s">
        <v>275</v>
      </c>
      <c r="M2298" s="289" t="s">
        <v>5620</v>
      </c>
      <c r="N2298" s="289" t="s">
        <v>1631</v>
      </c>
      <c r="O2298" s="289" t="s">
        <v>1014</v>
      </c>
      <c r="P2298" s="289" t="str">
        <f>VLOOKUP(CAT_Details[[#This Row],[Delivery Bp Customer Code]],Table6[],2,0)</f>
        <v>MZ07</v>
      </c>
    </row>
    <row r="2299" spans="1:16" x14ac:dyDescent="0.25">
      <c r="A2299" s="289" t="s">
        <v>3771</v>
      </c>
      <c r="B2299">
        <v>10</v>
      </c>
      <c r="C2299">
        <v>1050</v>
      </c>
      <c r="D2299">
        <v>4</v>
      </c>
      <c r="E2299" s="289" t="s">
        <v>5621</v>
      </c>
      <c r="F2299">
        <v>5014431632</v>
      </c>
      <c r="G2299" s="276">
        <v>45636</v>
      </c>
      <c r="H2299">
        <v>20241121600538</v>
      </c>
      <c r="I2299">
        <v>7.68</v>
      </c>
      <c r="J2299" s="289" t="s">
        <v>1435</v>
      </c>
      <c r="K2299" s="289" t="s">
        <v>5622</v>
      </c>
      <c r="L2299" s="289" t="s">
        <v>275</v>
      </c>
      <c r="M2299" s="289" t="s">
        <v>5623</v>
      </c>
      <c r="N2299" s="289" t="s">
        <v>1438</v>
      </c>
      <c r="O2299" s="289" t="s">
        <v>3775</v>
      </c>
      <c r="P2299" s="289">
        <f>VLOOKUP(CAT_Details[[#This Row],[Delivery Bp Customer Code]],Table6[],2,0)</f>
        <v>3401</v>
      </c>
    </row>
    <row r="2300" spans="1:16" x14ac:dyDescent="0.25">
      <c r="A2300" s="289" t="s">
        <v>3771</v>
      </c>
      <c r="B2300">
        <v>21</v>
      </c>
      <c r="C2300">
        <v>9030</v>
      </c>
      <c r="D2300">
        <v>8.82</v>
      </c>
      <c r="E2300" s="289" t="s">
        <v>5624</v>
      </c>
      <c r="F2300">
        <v>5014509213</v>
      </c>
      <c r="G2300" s="276">
        <v>45636</v>
      </c>
      <c r="H2300">
        <v>20241125602638</v>
      </c>
      <c r="I2300">
        <v>9.1020000000000003</v>
      </c>
      <c r="J2300" s="289" t="s">
        <v>350</v>
      </c>
      <c r="K2300" s="289" t="s">
        <v>5625</v>
      </c>
      <c r="L2300" s="289" t="s">
        <v>275</v>
      </c>
      <c r="M2300" s="289" t="s">
        <v>5626</v>
      </c>
      <c r="N2300" s="289" t="s">
        <v>4517</v>
      </c>
      <c r="O2300" s="289" t="s">
        <v>3775</v>
      </c>
      <c r="P2300" s="289">
        <f>VLOOKUP(CAT_Details[[#This Row],[Delivery Bp Customer Code]],Table6[],2,0)</f>
        <v>3401</v>
      </c>
    </row>
    <row r="2301" spans="1:16" x14ac:dyDescent="0.25">
      <c r="A2301" s="289" t="s">
        <v>3329</v>
      </c>
      <c r="B2301">
        <v>6</v>
      </c>
      <c r="C2301">
        <v>1568</v>
      </c>
      <c r="D2301">
        <v>2</v>
      </c>
      <c r="E2301" s="289" t="s">
        <v>5627</v>
      </c>
      <c r="F2301">
        <v>5014462244</v>
      </c>
      <c r="G2301" s="276">
        <v>45636</v>
      </c>
      <c r="H2301">
        <v>20241127604384</v>
      </c>
      <c r="I2301">
        <v>4.8</v>
      </c>
      <c r="J2301" s="289" t="s">
        <v>317</v>
      </c>
      <c r="K2301" s="289" t="s">
        <v>5628</v>
      </c>
      <c r="L2301" s="289" t="s">
        <v>275</v>
      </c>
      <c r="M2301" s="289" t="s">
        <v>5629</v>
      </c>
      <c r="N2301" s="289" t="s">
        <v>3966</v>
      </c>
      <c r="O2301" s="289" t="s">
        <v>3332</v>
      </c>
      <c r="P2301" s="289">
        <f>VLOOKUP(CAT_Details[[#This Row],[Delivery Bp Customer Code]],Table6[],2,0)</f>
        <v>3402</v>
      </c>
    </row>
    <row r="2302" spans="1:16" x14ac:dyDescent="0.25">
      <c r="A2302" s="289" t="s">
        <v>3329</v>
      </c>
      <c r="B2302">
        <v>2</v>
      </c>
      <c r="C2302">
        <v>95</v>
      </c>
      <c r="D2302">
        <v>0.8</v>
      </c>
      <c r="E2302" s="289" t="s">
        <v>5630</v>
      </c>
      <c r="F2302">
        <v>5014478157</v>
      </c>
      <c r="G2302" s="276">
        <v>45636</v>
      </c>
      <c r="H2302">
        <v>20241127604996</v>
      </c>
      <c r="I2302">
        <v>1.92</v>
      </c>
      <c r="J2302" s="289" t="s">
        <v>324</v>
      </c>
      <c r="K2302" s="289" t="s">
        <v>5631</v>
      </c>
      <c r="L2302" s="289" t="s">
        <v>275</v>
      </c>
      <c r="M2302" s="289" t="s">
        <v>5458</v>
      </c>
      <c r="N2302" s="289" t="s">
        <v>375</v>
      </c>
      <c r="O2302" s="289" t="s">
        <v>3332</v>
      </c>
      <c r="P2302" s="289">
        <f>VLOOKUP(CAT_Details[[#This Row],[Delivery Bp Customer Code]],Table6[],2,0)</f>
        <v>3402</v>
      </c>
    </row>
    <row r="2303" spans="1:16" x14ac:dyDescent="0.25">
      <c r="A2303" s="289" t="s">
        <v>3329</v>
      </c>
      <c r="B2303">
        <v>20</v>
      </c>
      <c r="C2303">
        <v>1993</v>
      </c>
      <c r="D2303">
        <v>7.8</v>
      </c>
      <c r="E2303" s="289" t="s">
        <v>5632</v>
      </c>
      <c r="F2303">
        <v>5014493088</v>
      </c>
      <c r="G2303" s="276">
        <v>45636</v>
      </c>
      <c r="H2303">
        <v>20241202607564</v>
      </c>
      <c r="I2303">
        <v>18.48</v>
      </c>
      <c r="J2303" s="289" t="s">
        <v>324</v>
      </c>
      <c r="K2303" s="289" t="s">
        <v>5633</v>
      </c>
      <c r="L2303" s="289" t="s">
        <v>275</v>
      </c>
      <c r="M2303" s="289" t="s">
        <v>5458</v>
      </c>
      <c r="N2303" s="289" t="s">
        <v>616</v>
      </c>
      <c r="O2303" s="289" t="s">
        <v>3332</v>
      </c>
      <c r="P2303" s="289">
        <f>VLOOKUP(CAT_Details[[#This Row],[Delivery Bp Customer Code]],Table6[],2,0)</f>
        <v>3402</v>
      </c>
    </row>
    <row r="2304" spans="1:16" x14ac:dyDescent="0.25">
      <c r="A2304" s="289" t="s">
        <v>3329</v>
      </c>
      <c r="B2304">
        <v>11</v>
      </c>
      <c r="C2304">
        <v>770</v>
      </c>
      <c r="D2304">
        <v>5.5</v>
      </c>
      <c r="E2304" s="289" t="s">
        <v>5634</v>
      </c>
      <c r="F2304">
        <v>5014493104</v>
      </c>
      <c r="G2304" s="276">
        <v>45636</v>
      </c>
      <c r="H2304">
        <v>20241129606927</v>
      </c>
      <c r="I2304">
        <v>12.54</v>
      </c>
      <c r="J2304" s="289" t="s">
        <v>324</v>
      </c>
      <c r="K2304" s="289" t="s">
        <v>5635</v>
      </c>
      <c r="L2304" s="289" t="s">
        <v>275</v>
      </c>
      <c r="M2304" s="289" t="s">
        <v>5458</v>
      </c>
      <c r="N2304" s="289" t="s">
        <v>4100</v>
      </c>
      <c r="O2304" s="289" t="s">
        <v>3332</v>
      </c>
      <c r="P2304" s="289">
        <f>VLOOKUP(CAT_Details[[#This Row],[Delivery Bp Customer Code]],Table6[],2,0)</f>
        <v>3402</v>
      </c>
    </row>
    <row r="2305" spans="1:16" x14ac:dyDescent="0.25">
      <c r="A2305" s="289" t="s">
        <v>3329</v>
      </c>
      <c r="B2305">
        <v>9</v>
      </c>
      <c r="C2305">
        <v>1755</v>
      </c>
      <c r="D2305">
        <v>3.6</v>
      </c>
      <c r="E2305" s="289" t="s">
        <v>5636</v>
      </c>
      <c r="F2305">
        <v>5014509039</v>
      </c>
      <c r="G2305" s="276">
        <v>45636</v>
      </c>
      <c r="H2305" s="5">
        <v>20241203608571</v>
      </c>
      <c r="I2305">
        <v>3.024</v>
      </c>
      <c r="J2305" s="289" t="s">
        <v>324</v>
      </c>
      <c r="K2305" s="289" t="s">
        <v>5637</v>
      </c>
      <c r="L2305" s="289" t="s">
        <v>275</v>
      </c>
      <c r="M2305" s="289" t="s">
        <v>5638</v>
      </c>
      <c r="N2305" s="289" t="s">
        <v>3986</v>
      </c>
      <c r="O2305" s="289" t="s">
        <v>3332</v>
      </c>
      <c r="P2305" s="289">
        <f>VLOOKUP(CAT_Details[[#This Row],[Delivery Bp Customer Code]],Table6[],2,0)</f>
        <v>3402</v>
      </c>
    </row>
    <row r="2306" spans="1:16" x14ac:dyDescent="0.25">
      <c r="A2306" s="289" t="s">
        <v>3329</v>
      </c>
      <c r="B2306">
        <v>8</v>
      </c>
      <c r="C2306">
        <v>1209.77</v>
      </c>
      <c r="D2306">
        <v>3.2</v>
      </c>
      <c r="E2306" s="289" t="s">
        <v>5639</v>
      </c>
      <c r="F2306">
        <v>5014509127</v>
      </c>
      <c r="G2306" s="276">
        <v>45636</v>
      </c>
      <c r="H2306">
        <v>20241203608207</v>
      </c>
      <c r="I2306">
        <v>7.1230000000000002</v>
      </c>
      <c r="J2306" s="289" t="s">
        <v>350</v>
      </c>
      <c r="K2306" s="289" t="s">
        <v>5640</v>
      </c>
      <c r="L2306" s="289" t="s">
        <v>275</v>
      </c>
      <c r="M2306" s="289" t="s">
        <v>5393</v>
      </c>
      <c r="N2306" s="289" t="s">
        <v>625</v>
      </c>
      <c r="O2306" s="289" t="s">
        <v>3332</v>
      </c>
      <c r="P2306" s="289">
        <f>VLOOKUP(CAT_Details[[#This Row],[Delivery Bp Customer Code]],Table6[],2,0)</f>
        <v>3402</v>
      </c>
    </row>
    <row r="2307" spans="1:16" x14ac:dyDescent="0.25">
      <c r="A2307" s="289" t="s">
        <v>3329</v>
      </c>
      <c r="B2307">
        <v>1</v>
      </c>
      <c r="C2307">
        <v>587</v>
      </c>
      <c r="D2307">
        <v>0.4</v>
      </c>
      <c r="E2307" s="289" t="s">
        <v>5641</v>
      </c>
      <c r="F2307">
        <v>5014509344</v>
      </c>
      <c r="G2307" s="276">
        <v>45636</v>
      </c>
      <c r="H2307">
        <v>20241202607726</v>
      </c>
      <c r="I2307">
        <v>0.48</v>
      </c>
      <c r="J2307" s="289" t="s">
        <v>280</v>
      </c>
      <c r="K2307" s="289" t="s">
        <v>5642</v>
      </c>
      <c r="L2307" s="289" t="s">
        <v>275</v>
      </c>
      <c r="M2307" s="289" t="s">
        <v>5274</v>
      </c>
      <c r="N2307" s="289" t="s">
        <v>5086</v>
      </c>
      <c r="O2307" s="289" t="s">
        <v>3332</v>
      </c>
      <c r="P2307" s="289">
        <f>VLOOKUP(CAT_Details[[#This Row],[Delivery Bp Customer Code]],Table6[],2,0)</f>
        <v>3402</v>
      </c>
    </row>
    <row r="2308" spans="1:16" x14ac:dyDescent="0.25">
      <c r="A2308" s="289" t="s">
        <v>3329</v>
      </c>
      <c r="B2308">
        <v>1</v>
      </c>
      <c r="C2308">
        <v>170</v>
      </c>
      <c r="D2308">
        <v>0.24</v>
      </c>
      <c r="E2308" s="289" t="s">
        <v>5643</v>
      </c>
      <c r="F2308">
        <v>5014509404</v>
      </c>
      <c r="G2308" s="276">
        <v>45636</v>
      </c>
      <c r="H2308">
        <v>20241202607811</v>
      </c>
      <c r="I2308">
        <v>0.33600000000000002</v>
      </c>
      <c r="J2308" s="289" t="s">
        <v>324</v>
      </c>
      <c r="K2308" s="289" t="s">
        <v>5644</v>
      </c>
      <c r="L2308" s="289" t="s">
        <v>275</v>
      </c>
      <c r="M2308" s="289" t="s">
        <v>5638</v>
      </c>
      <c r="N2308" s="289" t="s">
        <v>453</v>
      </c>
      <c r="O2308" s="289" t="s">
        <v>3332</v>
      </c>
      <c r="P2308" s="289">
        <f>VLOOKUP(CAT_Details[[#This Row],[Delivery Bp Customer Code]],Table6[],2,0)</f>
        <v>3402</v>
      </c>
    </row>
    <row r="2309" spans="1:16" x14ac:dyDescent="0.25">
      <c r="A2309" s="289" t="s">
        <v>3329</v>
      </c>
      <c r="B2309">
        <v>12</v>
      </c>
      <c r="C2309">
        <v>200</v>
      </c>
      <c r="D2309">
        <v>0.9</v>
      </c>
      <c r="E2309" s="289" t="s">
        <v>5645</v>
      </c>
      <c r="F2309">
        <v>5014509419</v>
      </c>
      <c r="G2309" s="276">
        <v>45636</v>
      </c>
      <c r="H2309">
        <v>20241203608565</v>
      </c>
      <c r="I2309">
        <v>0.67200000000000004</v>
      </c>
      <c r="J2309" s="289" t="s">
        <v>350</v>
      </c>
      <c r="K2309" s="289" t="s">
        <v>5646</v>
      </c>
      <c r="L2309" s="289" t="s">
        <v>275</v>
      </c>
      <c r="M2309" s="289" t="s">
        <v>5521</v>
      </c>
      <c r="N2309" s="289" t="s">
        <v>446</v>
      </c>
      <c r="O2309" s="289" t="s">
        <v>3332</v>
      </c>
      <c r="P2309" s="289">
        <f>VLOOKUP(CAT_Details[[#This Row],[Delivery Bp Customer Code]],Table6[],2,0)</f>
        <v>3402</v>
      </c>
    </row>
    <row r="2310" spans="1:16" x14ac:dyDescent="0.25">
      <c r="A2310" s="289" t="s">
        <v>3329</v>
      </c>
      <c r="B2310">
        <v>2</v>
      </c>
      <c r="C2310">
        <v>580</v>
      </c>
      <c r="D2310">
        <v>0.76</v>
      </c>
      <c r="E2310" s="289" t="s">
        <v>5647</v>
      </c>
      <c r="F2310">
        <v>5014509425</v>
      </c>
      <c r="G2310" s="276">
        <v>45636</v>
      </c>
      <c r="H2310">
        <v>20241114595358</v>
      </c>
      <c r="I2310">
        <v>1.55</v>
      </c>
      <c r="J2310" s="289" t="s">
        <v>350</v>
      </c>
      <c r="K2310" s="289" t="s">
        <v>5648</v>
      </c>
      <c r="L2310" s="289" t="s">
        <v>275</v>
      </c>
      <c r="M2310" s="289" t="s">
        <v>5477</v>
      </c>
      <c r="N2310" s="289" t="s">
        <v>5649</v>
      </c>
      <c r="O2310" s="289" t="s">
        <v>3332</v>
      </c>
      <c r="P2310" s="289">
        <f>VLOOKUP(CAT_Details[[#This Row],[Delivery Bp Customer Code]],Table6[],2,0)</f>
        <v>3402</v>
      </c>
    </row>
    <row r="2311" spans="1:16" x14ac:dyDescent="0.25">
      <c r="A2311" s="289" t="s">
        <v>3329</v>
      </c>
      <c r="B2311">
        <v>1</v>
      </c>
      <c r="C2311">
        <v>4</v>
      </c>
      <c r="D2311">
        <v>0.08</v>
      </c>
      <c r="E2311" s="289" t="s">
        <v>5650</v>
      </c>
      <c r="F2311">
        <v>5014509478</v>
      </c>
      <c r="G2311" s="276">
        <v>45636</v>
      </c>
      <c r="H2311">
        <v>20241203608402</v>
      </c>
      <c r="I2311">
        <v>3.6999999999999998E-2</v>
      </c>
      <c r="J2311" s="289" t="s">
        <v>324</v>
      </c>
      <c r="K2311" s="289" t="s">
        <v>5651</v>
      </c>
      <c r="L2311" s="289" t="s">
        <v>275</v>
      </c>
      <c r="M2311" s="289" t="s">
        <v>5638</v>
      </c>
      <c r="N2311" s="289" t="s">
        <v>5079</v>
      </c>
      <c r="O2311" s="289" t="s">
        <v>3332</v>
      </c>
      <c r="P2311" s="289">
        <f>VLOOKUP(CAT_Details[[#This Row],[Delivery Bp Customer Code]],Table6[],2,0)</f>
        <v>3402</v>
      </c>
    </row>
    <row r="2312" spans="1:16" x14ac:dyDescent="0.25">
      <c r="A2312" s="289" t="s">
        <v>3329</v>
      </c>
      <c r="B2312">
        <v>1</v>
      </c>
      <c r="C2312">
        <v>283</v>
      </c>
      <c r="D2312">
        <v>0.4</v>
      </c>
      <c r="E2312" s="289" t="s">
        <v>5652</v>
      </c>
      <c r="F2312">
        <v>5014509479</v>
      </c>
      <c r="G2312" s="276">
        <v>45636</v>
      </c>
      <c r="H2312" s="5">
        <v>20241120598982</v>
      </c>
      <c r="I2312">
        <v>1.2769999999999999</v>
      </c>
      <c r="J2312" s="289" t="s">
        <v>350</v>
      </c>
      <c r="K2312" s="289" t="s">
        <v>5653</v>
      </c>
      <c r="L2312" s="289" t="s">
        <v>275</v>
      </c>
      <c r="M2312" s="289" t="s">
        <v>5393</v>
      </c>
      <c r="N2312" s="289" t="s">
        <v>704</v>
      </c>
      <c r="O2312" s="289" t="s">
        <v>3332</v>
      </c>
      <c r="P2312" s="289">
        <f>VLOOKUP(CAT_Details[[#This Row],[Delivery Bp Customer Code]],Table6[],2,0)</f>
        <v>3402</v>
      </c>
    </row>
    <row r="2313" spans="1:16" x14ac:dyDescent="0.25">
      <c r="A2313" s="289" t="s">
        <v>3329</v>
      </c>
      <c r="B2313">
        <v>17</v>
      </c>
      <c r="C2313">
        <v>6664</v>
      </c>
      <c r="D2313">
        <v>6.8</v>
      </c>
      <c r="E2313" s="289" t="s">
        <v>5654</v>
      </c>
      <c r="F2313">
        <v>5014509715</v>
      </c>
      <c r="G2313" s="276">
        <v>45636</v>
      </c>
      <c r="H2313" s="5">
        <v>20241203608253</v>
      </c>
      <c r="I2313">
        <v>16.32</v>
      </c>
      <c r="J2313" s="289" t="s">
        <v>350</v>
      </c>
      <c r="K2313" s="289" t="s">
        <v>5655</v>
      </c>
      <c r="L2313" s="289" t="s">
        <v>275</v>
      </c>
      <c r="M2313" s="289" t="s">
        <v>5656</v>
      </c>
      <c r="N2313" s="289" t="s">
        <v>5657</v>
      </c>
      <c r="O2313" s="289" t="s">
        <v>3332</v>
      </c>
      <c r="P2313" s="289">
        <f>VLOOKUP(CAT_Details[[#This Row],[Delivery Bp Customer Code]],Table6[],2,0)</f>
        <v>3402</v>
      </c>
    </row>
    <row r="2314" spans="1:16" x14ac:dyDescent="0.25">
      <c r="A2314" s="289" t="s">
        <v>3329</v>
      </c>
      <c r="B2314">
        <v>22</v>
      </c>
      <c r="C2314">
        <v>3000</v>
      </c>
      <c r="D2314">
        <v>8.8000000000000007</v>
      </c>
      <c r="E2314" s="289" t="s">
        <v>5658</v>
      </c>
      <c r="F2314">
        <v>5014509764</v>
      </c>
      <c r="G2314" s="276">
        <v>45636</v>
      </c>
      <c r="H2314">
        <v>20241128605580</v>
      </c>
      <c r="I2314">
        <v>21.12</v>
      </c>
      <c r="J2314" s="289" t="s">
        <v>324</v>
      </c>
      <c r="K2314" s="289" t="s">
        <v>5659</v>
      </c>
      <c r="L2314" s="289" t="s">
        <v>275</v>
      </c>
      <c r="M2314" s="289" t="s">
        <v>5638</v>
      </c>
      <c r="N2314" s="289" t="s">
        <v>5660</v>
      </c>
      <c r="O2314" s="289" t="s">
        <v>3332</v>
      </c>
      <c r="P2314" s="289">
        <f>VLOOKUP(CAT_Details[[#This Row],[Delivery Bp Customer Code]],Table6[],2,0)</f>
        <v>3402</v>
      </c>
    </row>
    <row r="2315" spans="1:16" x14ac:dyDescent="0.25">
      <c r="A2315" s="289" t="s">
        <v>76</v>
      </c>
      <c r="B2315">
        <v>1</v>
      </c>
      <c r="C2315">
        <v>60</v>
      </c>
      <c r="D2315">
        <v>0.4</v>
      </c>
      <c r="E2315" s="289" t="s">
        <v>5661</v>
      </c>
      <c r="F2315">
        <v>5014431917</v>
      </c>
      <c r="G2315" s="276">
        <v>45636</v>
      </c>
      <c r="H2315" s="5">
        <v>20241121600838</v>
      </c>
      <c r="I2315">
        <v>0.84499999999999997</v>
      </c>
      <c r="J2315" s="289" t="s">
        <v>756</v>
      </c>
      <c r="K2315" s="289" t="s">
        <v>5662</v>
      </c>
      <c r="L2315" s="289" t="s">
        <v>275</v>
      </c>
      <c r="M2315" s="289" t="s">
        <v>5335</v>
      </c>
      <c r="N2315" s="289" t="s">
        <v>759</v>
      </c>
      <c r="O2315" s="289" t="s">
        <v>748</v>
      </c>
      <c r="P2315" s="289" t="str">
        <f>VLOOKUP(CAT_Details[[#This Row],[Delivery Bp Customer Code]],Table6[],2,0)</f>
        <v>No Loc</v>
      </c>
    </row>
    <row r="2316" spans="1:16" x14ac:dyDescent="0.25">
      <c r="A2316" s="289" t="s">
        <v>76</v>
      </c>
      <c r="B2316">
        <v>1</v>
      </c>
      <c r="C2316">
        <v>107</v>
      </c>
      <c r="D2316">
        <v>0.4</v>
      </c>
      <c r="E2316" s="289" t="s">
        <v>5630</v>
      </c>
      <c r="F2316">
        <v>5014478158</v>
      </c>
      <c r="G2316" s="276">
        <v>45636</v>
      </c>
      <c r="H2316">
        <v>20241129606964</v>
      </c>
      <c r="I2316">
        <v>0.96</v>
      </c>
      <c r="J2316" s="289" t="s">
        <v>324</v>
      </c>
      <c r="K2316" s="289" t="s">
        <v>5663</v>
      </c>
      <c r="L2316" s="289" t="s">
        <v>275</v>
      </c>
      <c r="M2316" s="289" t="s">
        <v>5458</v>
      </c>
      <c r="N2316" s="289" t="s">
        <v>375</v>
      </c>
      <c r="O2316" s="289" t="s">
        <v>748</v>
      </c>
      <c r="P2316" s="289" t="str">
        <f>VLOOKUP(CAT_Details[[#This Row],[Delivery Bp Customer Code]],Table6[],2,0)</f>
        <v>No Loc</v>
      </c>
    </row>
    <row r="2317" spans="1:16" x14ac:dyDescent="0.25">
      <c r="A2317" s="289" t="s">
        <v>76</v>
      </c>
      <c r="B2317">
        <v>6</v>
      </c>
      <c r="C2317">
        <v>304.3</v>
      </c>
      <c r="D2317">
        <v>1.9</v>
      </c>
      <c r="E2317" s="289" t="s">
        <v>5664</v>
      </c>
      <c r="F2317">
        <v>5014509449</v>
      </c>
      <c r="G2317" s="276">
        <v>45636</v>
      </c>
      <c r="H2317" s="5">
        <v>20241202607333</v>
      </c>
      <c r="I2317">
        <v>3.9359999999999999</v>
      </c>
      <c r="J2317" s="289" t="s">
        <v>350</v>
      </c>
      <c r="K2317" s="289" t="s">
        <v>5665</v>
      </c>
      <c r="L2317" s="289" t="s">
        <v>275</v>
      </c>
      <c r="M2317" s="289" t="s">
        <v>5521</v>
      </c>
      <c r="N2317" s="289" t="s">
        <v>390</v>
      </c>
      <c r="O2317" s="289" t="s">
        <v>748</v>
      </c>
      <c r="P2317" s="289" t="str">
        <f>VLOOKUP(CAT_Details[[#This Row],[Delivery Bp Customer Code]],Table6[],2,0)</f>
        <v>No Loc</v>
      </c>
    </row>
    <row r="2318" spans="1:16" x14ac:dyDescent="0.25">
      <c r="A2318" s="289" t="s">
        <v>76</v>
      </c>
      <c r="B2318">
        <v>12</v>
      </c>
      <c r="C2318">
        <v>840</v>
      </c>
      <c r="D2318">
        <v>3.26</v>
      </c>
      <c r="E2318" s="289" t="s">
        <v>5666</v>
      </c>
      <c r="F2318">
        <v>5014509711</v>
      </c>
      <c r="G2318" s="276">
        <v>45636</v>
      </c>
      <c r="H2318">
        <v>20241202607449</v>
      </c>
      <c r="I2318">
        <v>6.25</v>
      </c>
      <c r="J2318" s="289" t="s">
        <v>350</v>
      </c>
      <c r="K2318" s="289" t="s">
        <v>5667</v>
      </c>
      <c r="L2318" s="289" t="s">
        <v>275</v>
      </c>
      <c r="M2318" s="289" t="s">
        <v>5393</v>
      </c>
      <c r="N2318" s="289" t="s">
        <v>1166</v>
      </c>
      <c r="O2318" s="289" t="s">
        <v>748</v>
      </c>
      <c r="P2318" s="289" t="str">
        <f>VLOOKUP(CAT_Details[[#This Row],[Delivery Bp Customer Code]],Table6[],2,0)</f>
        <v>No Loc</v>
      </c>
    </row>
    <row r="2319" spans="1:16" x14ac:dyDescent="0.25">
      <c r="A2319" s="289" t="s">
        <v>285</v>
      </c>
      <c r="B2319">
        <v>31</v>
      </c>
      <c r="C2319">
        <v>11360</v>
      </c>
      <c r="D2319">
        <v>12.4</v>
      </c>
      <c r="E2319" s="289" t="s">
        <v>5668</v>
      </c>
      <c r="F2319">
        <v>5014478043</v>
      </c>
      <c r="G2319" s="276">
        <v>45636</v>
      </c>
      <c r="H2319" s="5">
        <v>20241128606155</v>
      </c>
      <c r="I2319">
        <v>29.76</v>
      </c>
      <c r="J2319" s="289" t="s">
        <v>383</v>
      </c>
      <c r="K2319" s="289" t="s">
        <v>5669</v>
      </c>
      <c r="L2319" s="289" t="s">
        <v>275</v>
      </c>
      <c r="M2319" s="289" t="s">
        <v>5670</v>
      </c>
      <c r="N2319" s="289" t="s">
        <v>386</v>
      </c>
      <c r="O2319" s="289" t="s">
        <v>291</v>
      </c>
      <c r="P2319" s="289" t="str">
        <f>VLOOKUP(CAT_Details[[#This Row],[Delivery Bp Customer Code]],Table6[],2,0)</f>
        <v>DX01-L5</v>
      </c>
    </row>
    <row r="2320" spans="1:16" x14ac:dyDescent="0.25">
      <c r="A2320" s="289" t="s">
        <v>285</v>
      </c>
      <c r="B2320">
        <v>4</v>
      </c>
      <c r="C2320">
        <v>135</v>
      </c>
      <c r="D2320">
        <v>1.2</v>
      </c>
      <c r="E2320" s="289" t="s">
        <v>5630</v>
      </c>
      <c r="F2320">
        <v>5014478160</v>
      </c>
      <c r="G2320" s="276">
        <v>45636</v>
      </c>
      <c r="H2320">
        <v>20241127604992</v>
      </c>
      <c r="I2320">
        <v>2.88</v>
      </c>
      <c r="J2320" s="289" t="s">
        <v>324</v>
      </c>
      <c r="K2320" s="289" t="s">
        <v>5671</v>
      </c>
      <c r="L2320" s="289" t="s">
        <v>275</v>
      </c>
      <c r="M2320" s="289" t="s">
        <v>5458</v>
      </c>
      <c r="N2320" s="289" t="s">
        <v>375</v>
      </c>
      <c r="O2320" s="289" t="s">
        <v>291</v>
      </c>
      <c r="P2320" s="289" t="str">
        <f>VLOOKUP(CAT_Details[[#This Row],[Delivery Bp Customer Code]],Table6[],2,0)</f>
        <v>DX01-L5</v>
      </c>
    </row>
    <row r="2321" spans="1:16" x14ac:dyDescent="0.25">
      <c r="A2321" s="289" t="s">
        <v>285</v>
      </c>
      <c r="B2321">
        <v>9</v>
      </c>
      <c r="C2321">
        <v>3762</v>
      </c>
      <c r="D2321">
        <v>3.6</v>
      </c>
      <c r="E2321" s="289" t="s">
        <v>5672</v>
      </c>
      <c r="F2321">
        <v>5014478187</v>
      </c>
      <c r="G2321" s="276">
        <v>45636</v>
      </c>
      <c r="H2321">
        <v>20241129606583</v>
      </c>
      <c r="I2321">
        <v>8.64</v>
      </c>
      <c r="J2321" s="289" t="s">
        <v>401</v>
      </c>
      <c r="K2321" s="289" t="s">
        <v>5673</v>
      </c>
      <c r="L2321" s="289" t="s">
        <v>275</v>
      </c>
      <c r="M2321" s="289" t="s">
        <v>5674</v>
      </c>
      <c r="N2321" s="289" t="s">
        <v>404</v>
      </c>
      <c r="O2321" s="289" t="s">
        <v>291</v>
      </c>
      <c r="P2321" s="289" t="str">
        <f>VLOOKUP(CAT_Details[[#This Row],[Delivery Bp Customer Code]],Table6[],2,0)</f>
        <v>DX01-L5</v>
      </c>
    </row>
    <row r="2322" spans="1:16" x14ac:dyDescent="0.25">
      <c r="A2322" s="289" t="s">
        <v>285</v>
      </c>
      <c r="B2322">
        <v>15</v>
      </c>
      <c r="C2322">
        <v>2786</v>
      </c>
      <c r="D2322">
        <v>7.32</v>
      </c>
      <c r="E2322" s="289" t="s">
        <v>5675</v>
      </c>
      <c r="F2322">
        <v>5014492923</v>
      </c>
      <c r="G2322" s="276">
        <v>45636</v>
      </c>
      <c r="H2322">
        <v>20241202607693</v>
      </c>
      <c r="I2322">
        <v>15.795</v>
      </c>
      <c r="J2322" s="289" t="s">
        <v>345</v>
      </c>
      <c r="K2322" s="289" t="s">
        <v>5676</v>
      </c>
      <c r="L2322" s="289" t="s">
        <v>275</v>
      </c>
      <c r="M2322" s="289" t="s">
        <v>5677</v>
      </c>
      <c r="N2322" s="289" t="s">
        <v>415</v>
      </c>
      <c r="O2322" s="289" t="s">
        <v>291</v>
      </c>
      <c r="P2322" s="289" t="str">
        <f>VLOOKUP(CAT_Details[[#This Row],[Delivery Bp Customer Code]],Table6[],2,0)</f>
        <v>DX01-L5</v>
      </c>
    </row>
    <row r="2323" spans="1:16" x14ac:dyDescent="0.25">
      <c r="A2323" s="289" t="s">
        <v>285</v>
      </c>
      <c r="B2323">
        <v>12</v>
      </c>
      <c r="C2323">
        <v>1500</v>
      </c>
      <c r="D2323">
        <v>5.27</v>
      </c>
      <c r="E2323" s="289" t="s">
        <v>5678</v>
      </c>
      <c r="F2323">
        <v>5014492948</v>
      </c>
      <c r="G2323" s="276">
        <v>45636</v>
      </c>
      <c r="H2323">
        <v>20241129606304</v>
      </c>
      <c r="I2323">
        <v>9.3119999999999994</v>
      </c>
      <c r="J2323" s="289" t="s">
        <v>345</v>
      </c>
      <c r="K2323" s="289" t="s">
        <v>5679</v>
      </c>
      <c r="L2323" s="289" t="s">
        <v>275</v>
      </c>
      <c r="M2323" s="289" t="s">
        <v>5677</v>
      </c>
      <c r="N2323" s="289" t="s">
        <v>427</v>
      </c>
      <c r="O2323" s="289" t="s">
        <v>291</v>
      </c>
      <c r="P2323" s="289" t="str">
        <f>VLOOKUP(CAT_Details[[#This Row],[Delivery Bp Customer Code]],Table6[],2,0)</f>
        <v>DX01-L5</v>
      </c>
    </row>
    <row r="2324" spans="1:16" x14ac:dyDescent="0.25">
      <c r="A2324" s="289" t="s">
        <v>285</v>
      </c>
      <c r="B2324">
        <v>18</v>
      </c>
      <c r="C2324">
        <v>7200</v>
      </c>
      <c r="D2324">
        <v>9</v>
      </c>
      <c r="E2324" s="289" t="s">
        <v>5680</v>
      </c>
      <c r="F2324">
        <v>5014493177</v>
      </c>
      <c r="G2324" s="276">
        <v>45636</v>
      </c>
      <c r="H2324">
        <v>20241202607954</v>
      </c>
      <c r="I2324">
        <v>21.6</v>
      </c>
      <c r="J2324" s="289" t="s">
        <v>287</v>
      </c>
      <c r="K2324" s="289" t="s">
        <v>5681</v>
      </c>
      <c r="L2324" s="289" t="s">
        <v>275</v>
      </c>
      <c r="M2324" s="289" t="s">
        <v>5353</v>
      </c>
      <c r="N2324" s="289" t="s">
        <v>889</v>
      </c>
      <c r="O2324" s="289" t="s">
        <v>291</v>
      </c>
      <c r="P2324" s="289" t="str">
        <f>VLOOKUP(CAT_Details[[#This Row],[Delivery Bp Customer Code]],Table6[],2,0)</f>
        <v>DX01-L5</v>
      </c>
    </row>
    <row r="2325" spans="1:16" x14ac:dyDescent="0.25">
      <c r="A2325" s="289" t="s">
        <v>285</v>
      </c>
      <c r="B2325">
        <v>2</v>
      </c>
      <c r="C2325">
        <v>138</v>
      </c>
      <c r="D2325">
        <v>1.0900000000000001</v>
      </c>
      <c r="E2325" s="289" t="s">
        <v>5682</v>
      </c>
      <c r="F2325">
        <v>5014508969</v>
      </c>
      <c r="G2325" s="276">
        <v>45636</v>
      </c>
      <c r="H2325">
        <v>20241203608392</v>
      </c>
      <c r="I2325">
        <v>2.7029999999999998</v>
      </c>
      <c r="J2325" s="289" t="s">
        <v>294</v>
      </c>
      <c r="K2325" s="289" t="s">
        <v>5683</v>
      </c>
      <c r="L2325" s="289" t="s">
        <v>275</v>
      </c>
      <c r="M2325" s="289" t="s">
        <v>5684</v>
      </c>
      <c r="N2325" s="289" t="s">
        <v>5685</v>
      </c>
      <c r="O2325" s="289" t="s">
        <v>291</v>
      </c>
      <c r="P2325" s="289" t="str">
        <f>VLOOKUP(CAT_Details[[#This Row],[Delivery Bp Customer Code]],Table6[],2,0)</f>
        <v>DX01-L5</v>
      </c>
    </row>
    <row r="2326" spans="1:16" x14ac:dyDescent="0.25">
      <c r="A2326" s="289" t="s">
        <v>285</v>
      </c>
      <c r="B2326">
        <v>2</v>
      </c>
      <c r="C2326">
        <v>109.82</v>
      </c>
      <c r="D2326">
        <v>0.8</v>
      </c>
      <c r="E2326" s="289" t="s">
        <v>5686</v>
      </c>
      <c r="F2326">
        <v>5014508998</v>
      </c>
      <c r="G2326" s="276">
        <v>45636</v>
      </c>
      <c r="H2326">
        <v>20241203608847</v>
      </c>
      <c r="I2326">
        <v>0.67200000000000004</v>
      </c>
      <c r="J2326" s="289" t="s">
        <v>350</v>
      </c>
      <c r="K2326" s="289" t="s">
        <v>5687</v>
      </c>
      <c r="L2326" s="289" t="s">
        <v>275</v>
      </c>
      <c r="M2326" s="289" t="s">
        <v>5521</v>
      </c>
      <c r="N2326" s="289" t="s">
        <v>366</v>
      </c>
      <c r="O2326" s="289" t="s">
        <v>291</v>
      </c>
      <c r="P2326" s="289" t="str">
        <f>VLOOKUP(CAT_Details[[#This Row],[Delivery Bp Customer Code]],Table6[],2,0)</f>
        <v>DX01-L5</v>
      </c>
    </row>
    <row r="2327" spans="1:16" x14ac:dyDescent="0.25">
      <c r="A2327" s="289" t="s">
        <v>285</v>
      </c>
      <c r="B2327">
        <v>22</v>
      </c>
      <c r="C2327">
        <v>1724.81</v>
      </c>
      <c r="D2327">
        <v>9.8000000000000007</v>
      </c>
      <c r="E2327" s="289" t="s">
        <v>5688</v>
      </c>
      <c r="F2327">
        <v>5014509115</v>
      </c>
      <c r="G2327" s="276">
        <v>45636</v>
      </c>
      <c r="H2327">
        <v>20241203608380</v>
      </c>
      <c r="I2327">
        <v>21.484999999999999</v>
      </c>
      <c r="J2327" s="289" t="s">
        <v>287</v>
      </c>
      <c r="K2327" s="289" t="s">
        <v>5689</v>
      </c>
      <c r="L2327" s="289" t="s">
        <v>275</v>
      </c>
      <c r="M2327" s="289" t="s">
        <v>5353</v>
      </c>
      <c r="N2327" s="289" t="s">
        <v>1198</v>
      </c>
      <c r="O2327" s="289" t="s">
        <v>291</v>
      </c>
      <c r="P2327" s="289" t="str">
        <f>VLOOKUP(CAT_Details[[#This Row],[Delivery Bp Customer Code]],Table6[],2,0)</f>
        <v>DX01-L5</v>
      </c>
    </row>
    <row r="2328" spans="1:16" x14ac:dyDescent="0.25">
      <c r="A2328" s="289" t="s">
        <v>285</v>
      </c>
      <c r="B2328">
        <v>8</v>
      </c>
      <c r="C2328">
        <v>960</v>
      </c>
      <c r="D2328">
        <v>3.2</v>
      </c>
      <c r="E2328" s="289" t="s">
        <v>5690</v>
      </c>
      <c r="F2328">
        <v>5014509273</v>
      </c>
      <c r="G2328" s="276">
        <v>45636</v>
      </c>
      <c r="H2328">
        <v>20241203608215</v>
      </c>
      <c r="I2328">
        <v>7.68</v>
      </c>
      <c r="J2328" s="289" t="s">
        <v>350</v>
      </c>
      <c r="K2328" s="289" t="s">
        <v>5691</v>
      </c>
      <c r="L2328" s="289" t="s">
        <v>275</v>
      </c>
      <c r="M2328" s="289" t="s">
        <v>5393</v>
      </c>
      <c r="N2328" s="289" t="s">
        <v>353</v>
      </c>
      <c r="O2328" s="289" t="s">
        <v>291</v>
      </c>
      <c r="P2328" s="289" t="str">
        <f>VLOOKUP(CAT_Details[[#This Row],[Delivery Bp Customer Code]],Table6[],2,0)</f>
        <v>DX01-L5</v>
      </c>
    </row>
    <row r="2329" spans="1:16" x14ac:dyDescent="0.25">
      <c r="A2329" s="289" t="s">
        <v>285</v>
      </c>
      <c r="B2329">
        <v>10</v>
      </c>
      <c r="C2329">
        <v>273</v>
      </c>
      <c r="D2329">
        <v>1.38</v>
      </c>
      <c r="E2329" s="289" t="s">
        <v>5692</v>
      </c>
      <c r="F2329">
        <v>5014509289</v>
      </c>
      <c r="G2329" s="276">
        <v>45636</v>
      </c>
      <c r="H2329" s="5">
        <v>20241129606727</v>
      </c>
      <c r="I2329">
        <v>2.9430000000000001</v>
      </c>
      <c r="J2329" s="289" t="s">
        <v>350</v>
      </c>
      <c r="K2329" s="289" t="s">
        <v>5693</v>
      </c>
      <c r="L2329" s="289" t="s">
        <v>275</v>
      </c>
      <c r="M2329" s="289" t="s">
        <v>5477</v>
      </c>
      <c r="N2329" s="289" t="s">
        <v>378</v>
      </c>
      <c r="O2329" s="289" t="s">
        <v>291</v>
      </c>
      <c r="P2329" s="289" t="str">
        <f>VLOOKUP(CAT_Details[[#This Row],[Delivery Bp Customer Code]],Table6[],2,0)</f>
        <v>DX01-L5</v>
      </c>
    </row>
    <row r="2330" spans="1:16" x14ac:dyDescent="0.25">
      <c r="A2330" s="289" t="s">
        <v>285</v>
      </c>
      <c r="B2330">
        <v>2</v>
      </c>
      <c r="C2330">
        <v>126</v>
      </c>
      <c r="D2330">
        <v>0.4</v>
      </c>
      <c r="E2330" s="289" t="s">
        <v>5694</v>
      </c>
      <c r="F2330">
        <v>5014509332</v>
      </c>
      <c r="G2330" s="276">
        <v>45636</v>
      </c>
      <c r="H2330" s="5">
        <v>20241202607761</v>
      </c>
      <c r="I2330">
        <v>0.67200000000000004</v>
      </c>
      <c r="J2330" s="289" t="s">
        <v>280</v>
      </c>
      <c r="K2330" s="289" t="s">
        <v>5695</v>
      </c>
      <c r="L2330" s="289" t="s">
        <v>275</v>
      </c>
      <c r="M2330" s="289" t="s">
        <v>5446</v>
      </c>
      <c r="N2330" s="289" t="s">
        <v>424</v>
      </c>
      <c r="O2330" s="289" t="s">
        <v>291</v>
      </c>
      <c r="P2330" s="289" t="str">
        <f>VLOOKUP(CAT_Details[[#This Row],[Delivery Bp Customer Code]],Table6[],2,0)</f>
        <v>DX01-L5</v>
      </c>
    </row>
    <row r="2331" spans="1:16" x14ac:dyDescent="0.25">
      <c r="A2331" s="289" t="s">
        <v>285</v>
      </c>
      <c r="B2331">
        <v>19</v>
      </c>
      <c r="C2331">
        <v>1204.5999999999999</v>
      </c>
      <c r="D2331">
        <v>6.3</v>
      </c>
      <c r="E2331" s="289" t="s">
        <v>5664</v>
      </c>
      <c r="F2331">
        <v>5014509460</v>
      </c>
      <c r="G2331" s="276">
        <v>45636</v>
      </c>
      <c r="H2331">
        <v>20241202607340</v>
      </c>
      <c r="I2331">
        <v>13.124000000000001</v>
      </c>
      <c r="J2331" s="289" t="s">
        <v>350</v>
      </c>
      <c r="K2331" s="289" t="s">
        <v>5696</v>
      </c>
      <c r="L2331" s="289" t="s">
        <v>275</v>
      </c>
      <c r="M2331" s="289" t="s">
        <v>5521</v>
      </c>
      <c r="N2331" s="289" t="s">
        <v>390</v>
      </c>
      <c r="O2331" s="289" t="s">
        <v>291</v>
      </c>
      <c r="P2331" s="289" t="str">
        <f>VLOOKUP(CAT_Details[[#This Row],[Delivery Bp Customer Code]],Table6[],2,0)</f>
        <v>DX01-L5</v>
      </c>
    </row>
    <row r="2332" spans="1:16" x14ac:dyDescent="0.25">
      <c r="A2332" s="289" t="s">
        <v>285</v>
      </c>
      <c r="B2332">
        <v>5</v>
      </c>
      <c r="C2332">
        <v>304</v>
      </c>
      <c r="D2332">
        <v>1</v>
      </c>
      <c r="E2332" s="289" t="s">
        <v>5697</v>
      </c>
      <c r="F2332">
        <v>5014509635</v>
      </c>
      <c r="G2332" s="276">
        <v>45636</v>
      </c>
      <c r="H2332">
        <v>20241203609041</v>
      </c>
      <c r="I2332">
        <v>1.2</v>
      </c>
      <c r="J2332" s="289" t="s">
        <v>350</v>
      </c>
      <c r="K2332" s="289" t="s">
        <v>5698</v>
      </c>
      <c r="L2332" s="289" t="s">
        <v>275</v>
      </c>
      <c r="M2332" s="289" t="s">
        <v>5393</v>
      </c>
      <c r="N2332" s="289" t="s">
        <v>407</v>
      </c>
      <c r="O2332" s="289" t="s">
        <v>291</v>
      </c>
      <c r="P2332" s="289" t="str">
        <f>VLOOKUP(CAT_Details[[#This Row],[Delivery Bp Customer Code]],Table6[],2,0)</f>
        <v>DX01-L5</v>
      </c>
    </row>
    <row r="2333" spans="1:16" x14ac:dyDescent="0.25">
      <c r="A2333" s="289" t="s">
        <v>285</v>
      </c>
      <c r="B2333">
        <v>25</v>
      </c>
      <c r="C2333">
        <v>4780</v>
      </c>
      <c r="D2333">
        <v>10.97</v>
      </c>
      <c r="E2333" s="289" t="s">
        <v>5699</v>
      </c>
      <c r="F2333">
        <v>5014509731</v>
      </c>
      <c r="G2333" s="276">
        <v>45636</v>
      </c>
      <c r="H2333">
        <v>20241202607694</v>
      </c>
      <c r="I2333">
        <v>23.736000000000001</v>
      </c>
      <c r="J2333" s="289" t="s">
        <v>280</v>
      </c>
      <c r="K2333" s="289" t="s">
        <v>5700</v>
      </c>
      <c r="L2333" s="289" t="s">
        <v>275</v>
      </c>
      <c r="M2333" s="289" t="s">
        <v>5274</v>
      </c>
      <c r="N2333" s="289" t="s">
        <v>411</v>
      </c>
      <c r="O2333" s="289" t="s">
        <v>291</v>
      </c>
      <c r="P2333" s="289" t="str">
        <f>VLOOKUP(CAT_Details[[#This Row],[Delivery Bp Customer Code]],Table6[],2,0)</f>
        <v>DX01-L5</v>
      </c>
    </row>
    <row r="2334" spans="1:16" x14ac:dyDescent="0.25">
      <c r="A2334" s="289" t="s">
        <v>521</v>
      </c>
      <c r="B2334">
        <v>1</v>
      </c>
      <c r="C2334">
        <v>903</v>
      </c>
      <c r="D2334">
        <v>0.46</v>
      </c>
      <c r="E2334" s="289" t="s">
        <v>5701</v>
      </c>
      <c r="F2334">
        <v>5014492818</v>
      </c>
      <c r="G2334" s="276">
        <v>45636</v>
      </c>
      <c r="H2334">
        <v>20241128605348</v>
      </c>
      <c r="I2334">
        <v>1.25</v>
      </c>
      <c r="J2334" s="289" t="s">
        <v>294</v>
      </c>
      <c r="K2334" s="289" t="s">
        <v>5702</v>
      </c>
      <c r="L2334" s="289" t="s">
        <v>275</v>
      </c>
      <c r="M2334" s="289" t="s">
        <v>5703</v>
      </c>
      <c r="N2334" s="289" t="s">
        <v>606</v>
      </c>
      <c r="O2334" s="289" t="s">
        <v>525</v>
      </c>
      <c r="P2334" s="289" t="str">
        <f>VLOOKUP(CAT_Details[[#This Row],[Delivery Bp Customer Code]],Table6[],2,0)</f>
        <v>No Loc</v>
      </c>
    </row>
    <row r="2335" spans="1:16" x14ac:dyDescent="0.25">
      <c r="A2335" s="289" t="s">
        <v>521</v>
      </c>
      <c r="B2335">
        <v>6</v>
      </c>
      <c r="C2335">
        <v>4758</v>
      </c>
      <c r="D2335">
        <v>2.76</v>
      </c>
      <c r="E2335" s="289" t="s">
        <v>5701</v>
      </c>
      <c r="F2335">
        <v>5014492820</v>
      </c>
      <c r="G2335" s="276">
        <v>45636</v>
      </c>
      <c r="H2335">
        <v>20241128605314</v>
      </c>
      <c r="I2335">
        <v>6.95</v>
      </c>
      <c r="J2335" s="289" t="s">
        <v>294</v>
      </c>
      <c r="K2335" s="289" t="s">
        <v>5704</v>
      </c>
      <c r="L2335" s="289" t="s">
        <v>275</v>
      </c>
      <c r="M2335" s="289" t="s">
        <v>5703</v>
      </c>
      <c r="N2335" s="289" t="s">
        <v>606</v>
      </c>
      <c r="O2335" s="289" t="s">
        <v>525</v>
      </c>
      <c r="P2335" s="289" t="str">
        <f>VLOOKUP(CAT_Details[[#This Row],[Delivery Bp Customer Code]],Table6[],2,0)</f>
        <v>No Loc</v>
      </c>
    </row>
    <row r="2336" spans="1:16" x14ac:dyDescent="0.25">
      <c r="A2336" s="289" t="s">
        <v>272</v>
      </c>
      <c r="B2336">
        <v>6</v>
      </c>
      <c r="C2336">
        <v>528</v>
      </c>
      <c r="D2336">
        <v>2.4</v>
      </c>
      <c r="E2336" s="289" t="s">
        <v>5705</v>
      </c>
      <c r="F2336">
        <v>5014509269</v>
      </c>
      <c r="G2336" s="276">
        <v>45636</v>
      </c>
      <c r="H2336">
        <v>20241203608315</v>
      </c>
      <c r="I2336">
        <v>5.76</v>
      </c>
      <c r="J2336" s="289" t="s">
        <v>350</v>
      </c>
      <c r="K2336" s="289" t="s">
        <v>5706</v>
      </c>
      <c r="L2336" s="289" t="s">
        <v>275</v>
      </c>
      <c r="M2336" s="289" t="s">
        <v>5393</v>
      </c>
      <c r="N2336" s="289" t="s">
        <v>462</v>
      </c>
      <c r="O2336" s="289" t="s">
        <v>277</v>
      </c>
      <c r="P2336" s="289" t="str">
        <f>VLOOKUP(CAT_Details[[#This Row],[Delivery Bp Customer Code]],Table6[],2,0)</f>
        <v>U2-L5</v>
      </c>
    </row>
    <row r="2337" spans="1:16" x14ac:dyDescent="0.25">
      <c r="A2337" s="289" t="s">
        <v>272</v>
      </c>
      <c r="B2337">
        <v>18</v>
      </c>
      <c r="C2337">
        <v>1584</v>
      </c>
      <c r="D2337">
        <v>7.2</v>
      </c>
      <c r="E2337" s="289" t="s">
        <v>5705</v>
      </c>
      <c r="F2337">
        <v>5014509270</v>
      </c>
      <c r="G2337" s="276">
        <v>45636</v>
      </c>
      <c r="H2337" s="5">
        <v>20241203608127</v>
      </c>
      <c r="I2337">
        <v>17.28</v>
      </c>
      <c r="J2337" s="289" t="s">
        <v>350</v>
      </c>
      <c r="K2337" s="289" t="s">
        <v>5707</v>
      </c>
      <c r="L2337" s="289" t="s">
        <v>275</v>
      </c>
      <c r="M2337" s="289" t="s">
        <v>5393</v>
      </c>
      <c r="N2337" s="289" t="s">
        <v>462</v>
      </c>
      <c r="O2337" s="289" t="s">
        <v>277</v>
      </c>
      <c r="P2337" s="289" t="str">
        <f>VLOOKUP(CAT_Details[[#This Row],[Delivery Bp Customer Code]],Table6[],2,0)</f>
        <v>U2-L5</v>
      </c>
    </row>
    <row r="2338" spans="1:16" x14ac:dyDescent="0.25">
      <c r="A2338" s="289" t="s">
        <v>272</v>
      </c>
      <c r="B2338">
        <v>13</v>
      </c>
      <c r="C2338">
        <v>2344</v>
      </c>
      <c r="D2338">
        <v>2.82</v>
      </c>
      <c r="E2338" s="289" t="s">
        <v>5643</v>
      </c>
      <c r="F2338">
        <v>5014509385</v>
      </c>
      <c r="G2338" s="276">
        <v>45636</v>
      </c>
      <c r="H2338">
        <v>20241202607809</v>
      </c>
      <c r="I2338">
        <v>4.056</v>
      </c>
      <c r="J2338" s="289" t="s">
        <v>324</v>
      </c>
      <c r="K2338" s="289" t="s">
        <v>5708</v>
      </c>
      <c r="L2338" s="289" t="s">
        <v>275</v>
      </c>
      <c r="M2338" s="289" t="s">
        <v>5638</v>
      </c>
      <c r="N2338" s="289" t="s">
        <v>453</v>
      </c>
      <c r="O2338" s="289" t="s">
        <v>277</v>
      </c>
      <c r="P2338" s="289" t="str">
        <f>VLOOKUP(CAT_Details[[#This Row],[Delivery Bp Customer Code]],Table6[],2,0)</f>
        <v>U2-L5</v>
      </c>
    </row>
    <row r="2339" spans="1:16" x14ac:dyDescent="0.25">
      <c r="A2339" s="289" t="s">
        <v>272</v>
      </c>
      <c r="B2339">
        <v>1</v>
      </c>
      <c r="C2339">
        <v>32</v>
      </c>
      <c r="D2339">
        <v>0.2</v>
      </c>
      <c r="E2339" s="289" t="s">
        <v>5709</v>
      </c>
      <c r="F2339">
        <v>5014509465</v>
      </c>
      <c r="G2339" s="276">
        <v>45636</v>
      </c>
      <c r="H2339">
        <v>20241203608557</v>
      </c>
      <c r="I2339">
        <v>0.192</v>
      </c>
      <c r="J2339" s="289" t="s">
        <v>350</v>
      </c>
      <c r="K2339" s="289" t="s">
        <v>5710</v>
      </c>
      <c r="L2339" s="289" t="s">
        <v>275</v>
      </c>
      <c r="M2339" s="289" t="s">
        <v>5521</v>
      </c>
      <c r="N2339" s="289" t="s">
        <v>446</v>
      </c>
      <c r="O2339" s="289" t="s">
        <v>277</v>
      </c>
      <c r="P2339" s="289" t="str">
        <f>VLOOKUP(CAT_Details[[#This Row],[Delivery Bp Customer Code]],Table6[],2,0)</f>
        <v>U2-L5</v>
      </c>
    </row>
    <row r="2340" spans="1:16" x14ac:dyDescent="0.25">
      <c r="A2340" s="289" t="s">
        <v>272</v>
      </c>
      <c r="B2340">
        <v>1</v>
      </c>
      <c r="C2340">
        <v>22</v>
      </c>
      <c r="D2340">
        <v>0.1</v>
      </c>
      <c r="E2340" s="289" t="s">
        <v>5652</v>
      </c>
      <c r="F2340">
        <v>5014509471</v>
      </c>
      <c r="G2340" s="276">
        <v>45636</v>
      </c>
      <c r="H2340" s="5">
        <v>20241128605864</v>
      </c>
      <c r="I2340">
        <v>9.6000000000000002E-2</v>
      </c>
      <c r="J2340" s="289" t="s">
        <v>350</v>
      </c>
      <c r="K2340" s="289" t="s">
        <v>5711</v>
      </c>
      <c r="L2340" s="289" t="s">
        <v>275</v>
      </c>
      <c r="M2340" s="289" t="s">
        <v>5393</v>
      </c>
      <c r="N2340" s="289" t="s">
        <v>704</v>
      </c>
      <c r="O2340" s="289" t="s">
        <v>277</v>
      </c>
      <c r="P2340" s="289" t="str">
        <f>VLOOKUP(CAT_Details[[#This Row],[Delivery Bp Customer Code]],Table6[],2,0)</f>
        <v>U2-L5</v>
      </c>
    </row>
    <row r="2341" spans="1:16" x14ac:dyDescent="0.25">
      <c r="A2341" s="289" t="s">
        <v>272</v>
      </c>
      <c r="B2341">
        <v>12</v>
      </c>
      <c r="C2341">
        <v>600</v>
      </c>
      <c r="D2341">
        <v>5.97</v>
      </c>
      <c r="E2341" s="289" t="s">
        <v>5712</v>
      </c>
      <c r="F2341">
        <v>5014537319</v>
      </c>
      <c r="G2341" s="276">
        <v>45636</v>
      </c>
      <c r="H2341">
        <v>20241205611053</v>
      </c>
      <c r="I2341">
        <v>13.201000000000001</v>
      </c>
      <c r="J2341" s="289" t="s">
        <v>273</v>
      </c>
      <c r="K2341" s="289" t="s">
        <v>5713</v>
      </c>
      <c r="L2341" s="289" t="s">
        <v>275</v>
      </c>
      <c r="M2341" s="289" t="s">
        <v>5610</v>
      </c>
      <c r="N2341" s="289" t="s">
        <v>1240</v>
      </c>
      <c r="O2341" s="289" t="s">
        <v>277</v>
      </c>
      <c r="P2341" s="289" t="str">
        <f>VLOOKUP(CAT_Details[[#This Row],[Delivery Bp Customer Code]],Table6[],2,0)</f>
        <v>U2-L5</v>
      </c>
    </row>
    <row r="2342" spans="1:16" x14ac:dyDescent="0.25">
      <c r="A2342" s="289" t="s">
        <v>272</v>
      </c>
      <c r="B2342">
        <v>14</v>
      </c>
      <c r="C2342">
        <v>700</v>
      </c>
      <c r="D2342">
        <v>7.4</v>
      </c>
      <c r="E2342" s="289" t="s">
        <v>5714</v>
      </c>
      <c r="F2342">
        <v>5014537482</v>
      </c>
      <c r="G2342" s="276">
        <v>45636</v>
      </c>
      <c r="H2342">
        <v>20241205611058</v>
      </c>
      <c r="I2342">
        <v>16.469000000000001</v>
      </c>
      <c r="J2342" s="289" t="s">
        <v>273</v>
      </c>
      <c r="K2342" s="289" t="s">
        <v>5715</v>
      </c>
      <c r="L2342" s="289" t="s">
        <v>275</v>
      </c>
      <c r="M2342" s="289" t="s">
        <v>5716</v>
      </c>
      <c r="N2342" s="289" t="s">
        <v>1240</v>
      </c>
      <c r="O2342" s="289" t="s">
        <v>277</v>
      </c>
      <c r="P2342" s="289" t="str">
        <f>VLOOKUP(CAT_Details[[#This Row],[Delivery Bp Customer Code]],Table6[],2,0)</f>
        <v>U2-L5</v>
      </c>
    </row>
    <row r="2343" spans="1:16" x14ac:dyDescent="0.25">
      <c r="A2343" s="289" t="s">
        <v>4794</v>
      </c>
      <c r="B2343">
        <v>9</v>
      </c>
      <c r="C2343">
        <v>2340</v>
      </c>
      <c r="D2343">
        <v>3.6</v>
      </c>
      <c r="E2343" s="289" t="s">
        <v>5717</v>
      </c>
      <c r="F2343">
        <v>5014509381</v>
      </c>
      <c r="G2343" s="276">
        <v>45636</v>
      </c>
      <c r="H2343" s="5">
        <v>20241203608317</v>
      </c>
      <c r="I2343">
        <v>4.32</v>
      </c>
      <c r="J2343" s="289" t="s">
        <v>350</v>
      </c>
      <c r="K2343" s="289" t="s">
        <v>5718</v>
      </c>
      <c r="L2343" s="289" t="s">
        <v>275</v>
      </c>
      <c r="M2343" s="289" t="s">
        <v>5626</v>
      </c>
      <c r="N2343" s="289" t="s">
        <v>948</v>
      </c>
      <c r="O2343" s="289" t="s">
        <v>4798</v>
      </c>
      <c r="P2343" s="289" t="str">
        <f>VLOOKUP(CAT_Details[[#This Row],[Delivery Bp Customer Code]],Table6[],2,0)</f>
        <v>MY02</v>
      </c>
    </row>
    <row r="2344" spans="1:16" x14ac:dyDescent="0.25">
      <c r="A2344" s="289" t="s">
        <v>4794</v>
      </c>
      <c r="B2344">
        <v>1</v>
      </c>
      <c r="C2344">
        <v>192</v>
      </c>
      <c r="D2344">
        <v>0.4</v>
      </c>
      <c r="E2344" s="289" t="s">
        <v>5719</v>
      </c>
      <c r="F2344">
        <v>5014509490</v>
      </c>
      <c r="G2344" s="276">
        <v>45636</v>
      </c>
      <c r="H2344">
        <v>20241203608301</v>
      </c>
      <c r="I2344">
        <v>0.624</v>
      </c>
      <c r="J2344" s="289" t="s">
        <v>350</v>
      </c>
      <c r="K2344" s="289" t="s">
        <v>5720</v>
      </c>
      <c r="L2344" s="289" t="s">
        <v>275</v>
      </c>
      <c r="M2344" s="289" t="s">
        <v>5626</v>
      </c>
      <c r="N2344" s="289" t="s">
        <v>5251</v>
      </c>
      <c r="O2344" s="289" t="s">
        <v>4798</v>
      </c>
      <c r="P2344" s="289" t="str">
        <f>VLOOKUP(CAT_Details[[#This Row],[Delivery Bp Customer Code]],Table6[],2,0)</f>
        <v>MY02</v>
      </c>
    </row>
    <row r="2345" spans="1:16" x14ac:dyDescent="0.25">
      <c r="A2345" s="289" t="s">
        <v>4794</v>
      </c>
      <c r="B2345">
        <v>1</v>
      </c>
      <c r="C2345">
        <v>180</v>
      </c>
      <c r="D2345">
        <v>0.4</v>
      </c>
      <c r="E2345" s="289" t="s">
        <v>5719</v>
      </c>
      <c r="F2345">
        <v>5014509491</v>
      </c>
      <c r="G2345" s="276">
        <v>45636</v>
      </c>
      <c r="H2345">
        <v>20241203608296</v>
      </c>
      <c r="I2345">
        <v>0.86399999999999999</v>
      </c>
      <c r="J2345" s="289" t="s">
        <v>350</v>
      </c>
      <c r="K2345" s="289" t="s">
        <v>5721</v>
      </c>
      <c r="L2345" s="289" t="s">
        <v>275</v>
      </c>
      <c r="M2345" s="289" t="s">
        <v>5626</v>
      </c>
      <c r="N2345" s="289" t="s">
        <v>5251</v>
      </c>
      <c r="O2345" s="289" t="s">
        <v>4798</v>
      </c>
      <c r="P2345" s="289" t="str">
        <f>VLOOKUP(CAT_Details[[#This Row],[Delivery Bp Customer Code]],Table6[],2,0)</f>
        <v>MY02</v>
      </c>
    </row>
    <row r="2346" spans="1:16" x14ac:dyDescent="0.25">
      <c r="A2346" s="289" t="s">
        <v>278</v>
      </c>
      <c r="B2346">
        <v>10</v>
      </c>
      <c r="C2346">
        <v>2560</v>
      </c>
      <c r="D2346">
        <v>4</v>
      </c>
      <c r="E2346" s="289" t="s">
        <v>5722</v>
      </c>
      <c r="F2346">
        <v>5014493267</v>
      </c>
      <c r="G2346" s="276">
        <v>45637</v>
      </c>
      <c r="H2346">
        <v>20241202607525</v>
      </c>
      <c r="I2346">
        <v>9.6</v>
      </c>
      <c r="J2346" s="289" t="s">
        <v>853</v>
      </c>
      <c r="K2346" s="289" t="s">
        <v>5723</v>
      </c>
      <c r="L2346" s="289" t="s">
        <v>275</v>
      </c>
      <c r="M2346" s="289" t="s">
        <v>5724</v>
      </c>
      <c r="N2346" s="289" t="s">
        <v>856</v>
      </c>
      <c r="O2346" s="289" t="s">
        <v>498</v>
      </c>
      <c r="P2346" s="289" t="str">
        <f>VLOOKUP(CAT_Details[[#This Row],[Delivery Bp Customer Code]],Table6[],2,0)</f>
        <v>DK-BM01</v>
      </c>
    </row>
    <row r="2347" spans="1:16" x14ac:dyDescent="0.25">
      <c r="A2347" s="289" t="s">
        <v>278</v>
      </c>
      <c r="B2347">
        <v>15</v>
      </c>
      <c r="C2347">
        <v>4800</v>
      </c>
      <c r="D2347">
        <v>3</v>
      </c>
      <c r="E2347" s="289" t="s">
        <v>5725</v>
      </c>
      <c r="F2347">
        <v>5014509361</v>
      </c>
      <c r="G2347" s="276">
        <v>45637</v>
      </c>
      <c r="H2347">
        <v>20241203608385</v>
      </c>
      <c r="I2347">
        <v>3.6</v>
      </c>
      <c r="J2347" s="289" t="s">
        <v>324</v>
      </c>
      <c r="K2347" s="289" t="s">
        <v>5726</v>
      </c>
      <c r="L2347" s="289" t="s">
        <v>275</v>
      </c>
      <c r="M2347" s="289" t="s">
        <v>5727</v>
      </c>
      <c r="N2347" s="289" t="s">
        <v>336</v>
      </c>
      <c r="O2347" s="289" t="s">
        <v>498</v>
      </c>
      <c r="P2347" s="289" t="str">
        <f>VLOOKUP(CAT_Details[[#This Row],[Delivery Bp Customer Code]],Table6[],2,0)</f>
        <v>DK-BM01</v>
      </c>
    </row>
    <row r="2348" spans="1:16" x14ac:dyDescent="0.25">
      <c r="A2348" s="289" t="s">
        <v>278</v>
      </c>
      <c r="B2348">
        <v>24</v>
      </c>
      <c r="C2348">
        <v>11724</v>
      </c>
      <c r="D2348">
        <v>9.6</v>
      </c>
      <c r="E2348" s="289" t="s">
        <v>5728</v>
      </c>
      <c r="F2348">
        <v>5014524858</v>
      </c>
      <c r="G2348" s="276">
        <v>45637</v>
      </c>
      <c r="H2348">
        <v>20241203608335</v>
      </c>
      <c r="I2348">
        <v>21.888000000000002</v>
      </c>
      <c r="J2348" s="289" t="s">
        <v>350</v>
      </c>
      <c r="K2348" s="289" t="s">
        <v>5729</v>
      </c>
      <c r="L2348" s="289" t="s">
        <v>275</v>
      </c>
      <c r="M2348" s="289" t="s">
        <v>5620</v>
      </c>
      <c r="N2348" s="289" t="s">
        <v>999</v>
      </c>
      <c r="O2348" s="289" t="s">
        <v>498</v>
      </c>
      <c r="P2348" s="289" t="str">
        <f>VLOOKUP(CAT_Details[[#This Row],[Delivery Bp Customer Code]],Table6[],2,0)</f>
        <v>DK-BM01</v>
      </c>
    </row>
    <row r="2349" spans="1:16" x14ac:dyDescent="0.25">
      <c r="A2349" s="289" t="s">
        <v>278</v>
      </c>
      <c r="B2349">
        <v>8</v>
      </c>
      <c r="C2349">
        <v>4390</v>
      </c>
      <c r="D2349">
        <v>1.6</v>
      </c>
      <c r="E2349" s="289" t="s">
        <v>5730</v>
      </c>
      <c r="F2349">
        <v>5014537332</v>
      </c>
      <c r="G2349" s="276">
        <v>45637</v>
      </c>
      <c r="H2349" s="5">
        <v>20241204610443</v>
      </c>
      <c r="I2349">
        <v>3.2250000000000001</v>
      </c>
      <c r="J2349" s="289" t="s">
        <v>280</v>
      </c>
      <c r="K2349" s="289" t="s">
        <v>5731</v>
      </c>
      <c r="L2349" s="289" t="s">
        <v>275</v>
      </c>
      <c r="M2349" s="289" t="s">
        <v>5732</v>
      </c>
      <c r="N2349" s="289" t="s">
        <v>314</v>
      </c>
      <c r="O2349" s="289" t="s">
        <v>498</v>
      </c>
      <c r="P2349" s="289" t="str">
        <f>VLOOKUP(CAT_Details[[#This Row],[Delivery Bp Customer Code]],Table6[],2,0)</f>
        <v>DK-BM01</v>
      </c>
    </row>
    <row r="2350" spans="1:16" x14ac:dyDescent="0.25">
      <c r="A2350" s="289" t="s">
        <v>75</v>
      </c>
      <c r="B2350">
        <v>2</v>
      </c>
      <c r="C2350">
        <v>57</v>
      </c>
      <c r="D2350">
        <v>0.4</v>
      </c>
      <c r="E2350" s="289" t="s">
        <v>5733</v>
      </c>
      <c r="F2350">
        <v>5014509088</v>
      </c>
      <c r="G2350" s="276">
        <v>45637</v>
      </c>
      <c r="H2350">
        <v>20241203608276</v>
      </c>
      <c r="I2350">
        <v>0.432</v>
      </c>
      <c r="J2350" s="289" t="s">
        <v>324</v>
      </c>
      <c r="K2350" s="289" t="s">
        <v>5734</v>
      </c>
      <c r="L2350" s="289" t="s">
        <v>275</v>
      </c>
      <c r="M2350" s="289" t="s">
        <v>5727</v>
      </c>
      <c r="N2350" s="289" t="s">
        <v>616</v>
      </c>
      <c r="O2350" s="289" t="s">
        <v>2173</v>
      </c>
      <c r="P2350" s="289" t="str">
        <f>VLOOKUP(CAT_Details[[#This Row],[Delivery Bp Customer Code]],Table6[],2,0)</f>
        <v>OYL1</v>
      </c>
    </row>
    <row r="2351" spans="1:16" x14ac:dyDescent="0.25">
      <c r="A2351" s="289" t="s">
        <v>75</v>
      </c>
      <c r="B2351">
        <v>3</v>
      </c>
      <c r="C2351">
        <v>1015</v>
      </c>
      <c r="D2351">
        <v>1.2</v>
      </c>
      <c r="E2351" s="289" t="s">
        <v>5735</v>
      </c>
      <c r="F2351">
        <v>5014524005</v>
      </c>
      <c r="G2351" s="276">
        <v>45637</v>
      </c>
      <c r="H2351">
        <v>20241126603679</v>
      </c>
      <c r="I2351">
        <v>1.728</v>
      </c>
      <c r="J2351" s="289" t="s">
        <v>350</v>
      </c>
      <c r="K2351" s="289" t="s">
        <v>5736</v>
      </c>
      <c r="L2351" s="289" t="s">
        <v>275</v>
      </c>
      <c r="M2351" s="289" t="s">
        <v>5656</v>
      </c>
      <c r="N2351" s="289" t="s">
        <v>2656</v>
      </c>
      <c r="O2351" s="289" t="s">
        <v>2173</v>
      </c>
      <c r="P2351" s="289" t="str">
        <f>VLOOKUP(CAT_Details[[#This Row],[Delivery Bp Customer Code]],Table6[],2,0)</f>
        <v>OYL1</v>
      </c>
    </row>
    <row r="2352" spans="1:16" x14ac:dyDescent="0.25">
      <c r="A2352" s="289" t="s">
        <v>75</v>
      </c>
      <c r="B2352">
        <v>2</v>
      </c>
      <c r="C2352">
        <v>14</v>
      </c>
      <c r="D2352">
        <v>0.2</v>
      </c>
      <c r="E2352" s="289" t="s">
        <v>5737</v>
      </c>
      <c r="F2352">
        <v>5014524012</v>
      </c>
      <c r="G2352" s="276">
        <v>45637</v>
      </c>
      <c r="H2352">
        <v>20241204609589</v>
      </c>
      <c r="I2352">
        <v>0.12</v>
      </c>
      <c r="J2352" s="289" t="s">
        <v>280</v>
      </c>
      <c r="K2352" s="289" t="s">
        <v>5738</v>
      </c>
      <c r="L2352" s="289" t="s">
        <v>275</v>
      </c>
      <c r="M2352" s="289" t="s">
        <v>5274</v>
      </c>
      <c r="N2352" s="289" t="s">
        <v>3752</v>
      </c>
      <c r="O2352" s="289" t="s">
        <v>2173</v>
      </c>
      <c r="P2352" s="289" t="str">
        <f>VLOOKUP(CAT_Details[[#This Row],[Delivery Bp Customer Code]],Table6[],2,0)</f>
        <v>OYL1</v>
      </c>
    </row>
    <row r="2353" spans="1:16" x14ac:dyDescent="0.25">
      <c r="A2353" s="289" t="s">
        <v>75</v>
      </c>
      <c r="B2353">
        <v>2</v>
      </c>
      <c r="C2353">
        <v>18.73</v>
      </c>
      <c r="D2353">
        <v>0.09</v>
      </c>
      <c r="E2353" s="289" t="s">
        <v>5739</v>
      </c>
      <c r="F2353">
        <v>5014524542</v>
      </c>
      <c r="G2353" s="276">
        <v>45637</v>
      </c>
      <c r="H2353">
        <v>20241204609658</v>
      </c>
      <c r="I2353">
        <v>5.3999999999999999E-2</v>
      </c>
      <c r="J2353" s="289" t="s">
        <v>350</v>
      </c>
      <c r="K2353" s="289" t="s">
        <v>5740</v>
      </c>
      <c r="L2353" s="289" t="s">
        <v>275</v>
      </c>
      <c r="M2353" s="289" t="s">
        <v>5477</v>
      </c>
      <c r="N2353" s="289" t="s">
        <v>2953</v>
      </c>
      <c r="O2353" s="289" t="s">
        <v>2173</v>
      </c>
      <c r="P2353" s="289" t="str">
        <f>VLOOKUP(CAT_Details[[#This Row],[Delivery Bp Customer Code]],Table6[],2,0)</f>
        <v>OYL1</v>
      </c>
    </row>
    <row r="2354" spans="1:16" x14ac:dyDescent="0.25">
      <c r="A2354" s="289" t="s">
        <v>75</v>
      </c>
      <c r="B2354">
        <v>1</v>
      </c>
      <c r="C2354">
        <v>16</v>
      </c>
      <c r="D2354">
        <v>0.2</v>
      </c>
      <c r="E2354" s="289" t="s">
        <v>5741</v>
      </c>
      <c r="F2354">
        <v>5014524838</v>
      </c>
      <c r="G2354" s="276">
        <v>45637</v>
      </c>
      <c r="H2354">
        <v>20241202607721</v>
      </c>
      <c r="I2354">
        <v>0.28799999999999998</v>
      </c>
      <c r="J2354" s="289" t="s">
        <v>350</v>
      </c>
      <c r="K2354" s="289" t="s">
        <v>5742</v>
      </c>
      <c r="L2354" s="289" t="s">
        <v>275</v>
      </c>
      <c r="M2354" s="289" t="s">
        <v>5477</v>
      </c>
      <c r="N2354" s="289" t="s">
        <v>3420</v>
      </c>
      <c r="O2354" s="289" t="s">
        <v>2173</v>
      </c>
      <c r="P2354" s="289" t="str">
        <f>VLOOKUP(CAT_Details[[#This Row],[Delivery Bp Customer Code]],Table6[],2,0)</f>
        <v>OYL1</v>
      </c>
    </row>
    <row r="2355" spans="1:16" x14ac:dyDescent="0.25">
      <c r="A2355" s="289" t="s">
        <v>75</v>
      </c>
      <c r="B2355">
        <v>1</v>
      </c>
      <c r="C2355">
        <v>33</v>
      </c>
      <c r="D2355">
        <v>0.4</v>
      </c>
      <c r="E2355" s="289" t="s">
        <v>5743</v>
      </c>
      <c r="F2355">
        <v>5014553398</v>
      </c>
      <c r="G2355" s="276">
        <v>45637</v>
      </c>
      <c r="H2355" s="5">
        <v>20241206612011</v>
      </c>
      <c r="I2355">
        <v>0.96</v>
      </c>
      <c r="J2355" s="289" t="s">
        <v>273</v>
      </c>
      <c r="K2355" s="289" t="s">
        <v>5744</v>
      </c>
      <c r="L2355" s="289" t="s">
        <v>275</v>
      </c>
      <c r="M2355" s="289" t="s">
        <v>5724</v>
      </c>
      <c r="N2355" s="289" t="s">
        <v>3563</v>
      </c>
      <c r="O2355" s="289" t="s">
        <v>2173</v>
      </c>
      <c r="P2355" s="289" t="str">
        <f>VLOOKUP(CAT_Details[[#This Row],[Delivery Bp Customer Code]],Table6[],2,0)</f>
        <v>OYL1</v>
      </c>
    </row>
    <row r="2356" spans="1:16" x14ac:dyDescent="0.25">
      <c r="A2356" s="289" t="s">
        <v>3329</v>
      </c>
      <c r="B2356">
        <v>3</v>
      </c>
      <c r="C2356">
        <v>639</v>
      </c>
      <c r="D2356">
        <v>1.2</v>
      </c>
      <c r="E2356" s="289" t="s">
        <v>5745</v>
      </c>
      <c r="F2356">
        <v>5014492785</v>
      </c>
      <c r="G2356" s="276">
        <v>45637</v>
      </c>
      <c r="H2356" s="5">
        <v>20241128605855</v>
      </c>
      <c r="I2356">
        <v>2.7360000000000002</v>
      </c>
      <c r="J2356" s="289" t="s">
        <v>438</v>
      </c>
      <c r="K2356" s="289" t="s">
        <v>5746</v>
      </c>
      <c r="L2356" s="289" t="s">
        <v>275</v>
      </c>
      <c r="M2356" s="289" t="s">
        <v>5403</v>
      </c>
      <c r="N2356" s="289" t="s">
        <v>4090</v>
      </c>
      <c r="O2356" s="289" t="s">
        <v>3332</v>
      </c>
      <c r="P2356" s="289">
        <f>VLOOKUP(CAT_Details[[#This Row],[Delivery Bp Customer Code]],Table6[],2,0)</f>
        <v>3402</v>
      </c>
    </row>
    <row r="2357" spans="1:16" x14ac:dyDescent="0.25">
      <c r="A2357" s="289" t="s">
        <v>3329</v>
      </c>
      <c r="B2357">
        <v>49</v>
      </c>
      <c r="C2357">
        <v>1470</v>
      </c>
      <c r="D2357">
        <v>19.600000000000001</v>
      </c>
      <c r="E2357" s="289" t="s">
        <v>5747</v>
      </c>
      <c r="F2357">
        <v>5014509426</v>
      </c>
      <c r="G2357" s="276">
        <v>45637</v>
      </c>
      <c r="H2357">
        <v>20241202607377</v>
      </c>
      <c r="I2357">
        <v>47.04</v>
      </c>
      <c r="J2357" s="289" t="s">
        <v>324</v>
      </c>
      <c r="K2357" s="289" t="s">
        <v>5748</v>
      </c>
      <c r="L2357" s="289" t="s">
        <v>275</v>
      </c>
      <c r="M2357" s="289" t="s">
        <v>5749</v>
      </c>
      <c r="N2357" s="289" t="s">
        <v>3571</v>
      </c>
      <c r="O2357" s="289" t="s">
        <v>3332</v>
      </c>
      <c r="P2357" s="289">
        <f>VLOOKUP(CAT_Details[[#This Row],[Delivery Bp Customer Code]],Table6[],2,0)</f>
        <v>3402</v>
      </c>
    </row>
    <row r="2358" spans="1:16" x14ac:dyDescent="0.25">
      <c r="A2358" s="289" t="s">
        <v>3329</v>
      </c>
      <c r="B2358">
        <v>3</v>
      </c>
      <c r="C2358">
        <v>340</v>
      </c>
      <c r="D2358">
        <v>0.8</v>
      </c>
      <c r="E2358" s="289" t="s">
        <v>5750</v>
      </c>
      <c r="F2358">
        <v>5014509438</v>
      </c>
      <c r="G2358" s="276">
        <v>45637</v>
      </c>
      <c r="H2358">
        <v>20241129606624</v>
      </c>
      <c r="I2358">
        <v>0.76800000000000002</v>
      </c>
      <c r="J2358" s="289" t="s">
        <v>324</v>
      </c>
      <c r="K2358" s="289" t="s">
        <v>5751</v>
      </c>
      <c r="L2358" s="289" t="s">
        <v>275</v>
      </c>
      <c r="M2358" s="289" t="s">
        <v>5638</v>
      </c>
      <c r="N2358" s="289" t="s">
        <v>579</v>
      </c>
      <c r="O2358" s="289" t="s">
        <v>3332</v>
      </c>
      <c r="P2358" s="289">
        <f>VLOOKUP(CAT_Details[[#This Row],[Delivery Bp Customer Code]],Table6[],2,0)</f>
        <v>3402</v>
      </c>
    </row>
    <row r="2359" spans="1:16" x14ac:dyDescent="0.25">
      <c r="A2359" s="289" t="s">
        <v>3329</v>
      </c>
      <c r="B2359">
        <v>1</v>
      </c>
      <c r="C2359">
        <v>249.84</v>
      </c>
      <c r="D2359">
        <v>0.4</v>
      </c>
      <c r="E2359" s="289" t="s">
        <v>5752</v>
      </c>
      <c r="F2359">
        <v>5014524444</v>
      </c>
      <c r="G2359" s="276">
        <v>45637</v>
      </c>
      <c r="H2359">
        <v>20241203608310</v>
      </c>
      <c r="I2359">
        <v>0.96</v>
      </c>
      <c r="J2359" s="289" t="s">
        <v>350</v>
      </c>
      <c r="K2359" s="289" t="s">
        <v>5753</v>
      </c>
      <c r="L2359" s="289" t="s">
        <v>275</v>
      </c>
      <c r="M2359" s="289" t="s">
        <v>5656</v>
      </c>
      <c r="N2359" s="289" t="s">
        <v>743</v>
      </c>
      <c r="O2359" s="289" t="s">
        <v>3332</v>
      </c>
      <c r="P2359" s="289">
        <f>VLOOKUP(CAT_Details[[#This Row],[Delivery Bp Customer Code]],Table6[],2,0)</f>
        <v>3402</v>
      </c>
    </row>
    <row r="2360" spans="1:16" x14ac:dyDescent="0.25">
      <c r="A2360" s="289" t="s">
        <v>3329</v>
      </c>
      <c r="B2360">
        <v>6</v>
      </c>
      <c r="C2360">
        <v>384</v>
      </c>
      <c r="D2360">
        <v>2.4</v>
      </c>
      <c r="E2360" s="289" t="s">
        <v>5754</v>
      </c>
      <c r="F2360">
        <v>5014524803</v>
      </c>
      <c r="G2360" s="276">
        <v>45637</v>
      </c>
      <c r="H2360">
        <v>20241203608245</v>
      </c>
      <c r="I2360">
        <v>5.8179999999999996</v>
      </c>
      <c r="J2360" s="289" t="s">
        <v>350</v>
      </c>
      <c r="K2360" s="289" t="s">
        <v>5755</v>
      </c>
      <c r="L2360" s="289" t="s">
        <v>275</v>
      </c>
      <c r="M2360" s="289" t="s">
        <v>5756</v>
      </c>
      <c r="N2360" s="289" t="s">
        <v>690</v>
      </c>
      <c r="O2360" s="289" t="s">
        <v>3332</v>
      </c>
      <c r="P2360" s="289">
        <f>VLOOKUP(CAT_Details[[#This Row],[Delivery Bp Customer Code]],Table6[],2,0)</f>
        <v>3402</v>
      </c>
    </row>
    <row r="2361" spans="1:16" x14ac:dyDescent="0.25">
      <c r="A2361" s="289" t="s">
        <v>76</v>
      </c>
      <c r="B2361">
        <v>4</v>
      </c>
      <c r="C2361">
        <v>1302</v>
      </c>
      <c r="D2361">
        <v>1.6</v>
      </c>
      <c r="E2361" s="289" t="s">
        <v>5757</v>
      </c>
      <c r="F2361">
        <v>5014477752</v>
      </c>
      <c r="G2361" s="276">
        <v>45637</v>
      </c>
      <c r="H2361" s="5">
        <v>20241129606582</v>
      </c>
      <c r="I2361">
        <v>4.992</v>
      </c>
      <c r="J2361" s="289" t="s">
        <v>383</v>
      </c>
      <c r="K2361" s="289" t="s">
        <v>5758</v>
      </c>
      <c r="L2361" s="289" t="s">
        <v>275</v>
      </c>
      <c r="M2361" s="289" t="s">
        <v>5670</v>
      </c>
      <c r="N2361" s="289" t="s">
        <v>667</v>
      </c>
      <c r="O2361" s="289" t="s">
        <v>748</v>
      </c>
      <c r="P2361" s="289" t="str">
        <f>VLOOKUP(CAT_Details[[#This Row],[Delivery Bp Customer Code]],Table6[],2,0)</f>
        <v>No Loc</v>
      </c>
    </row>
    <row r="2362" spans="1:16" x14ac:dyDescent="0.25">
      <c r="A2362" s="289" t="s">
        <v>285</v>
      </c>
      <c r="B2362">
        <v>7</v>
      </c>
      <c r="C2362">
        <v>918</v>
      </c>
      <c r="D2362">
        <v>2.8</v>
      </c>
      <c r="E2362" s="289" t="s">
        <v>5759</v>
      </c>
      <c r="F2362">
        <v>5014492928</v>
      </c>
      <c r="G2362" s="276">
        <v>45637</v>
      </c>
      <c r="H2362">
        <v>20241129606476</v>
      </c>
      <c r="I2362">
        <v>4.5599999999999996</v>
      </c>
      <c r="J2362" s="289" t="s">
        <v>294</v>
      </c>
      <c r="K2362" s="289" t="s">
        <v>5760</v>
      </c>
      <c r="L2362" s="289" t="s">
        <v>275</v>
      </c>
      <c r="M2362" s="289" t="s">
        <v>5548</v>
      </c>
      <c r="N2362" s="289" t="s">
        <v>504</v>
      </c>
      <c r="O2362" s="289" t="s">
        <v>291</v>
      </c>
      <c r="P2362" s="289" t="str">
        <f>VLOOKUP(CAT_Details[[#This Row],[Delivery Bp Customer Code]],Table6[],2,0)</f>
        <v>DX01-L5</v>
      </c>
    </row>
    <row r="2363" spans="1:16" x14ac:dyDescent="0.25">
      <c r="A2363" s="289" t="s">
        <v>285</v>
      </c>
      <c r="B2363">
        <v>17</v>
      </c>
      <c r="C2363">
        <v>1445</v>
      </c>
      <c r="D2363">
        <v>6.8</v>
      </c>
      <c r="E2363" s="289" t="s">
        <v>5761</v>
      </c>
      <c r="F2363">
        <v>5014508917</v>
      </c>
      <c r="G2363" s="276">
        <v>45637</v>
      </c>
      <c r="H2363">
        <v>20241202607929</v>
      </c>
      <c r="I2363">
        <v>16.32</v>
      </c>
      <c r="J2363" s="289" t="s">
        <v>345</v>
      </c>
      <c r="K2363" s="289" t="s">
        <v>5762</v>
      </c>
      <c r="L2363" s="289" t="s">
        <v>275</v>
      </c>
      <c r="M2363" s="289" t="s">
        <v>5763</v>
      </c>
      <c r="N2363" s="289" t="s">
        <v>512</v>
      </c>
      <c r="O2363" s="289" t="s">
        <v>291</v>
      </c>
      <c r="P2363" s="289" t="str">
        <f>VLOOKUP(CAT_Details[[#This Row],[Delivery Bp Customer Code]],Table6[],2,0)</f>
        <v>DX01-L5</v>
      </c>
    </row>
    <row r="2364" spans="1:16" x14ac:dyDescent="0.25">
      <c r="A2364" s="289" t="s">
        <v>285</v>
      </c>
      <c r="B2364">
        <v>11</v>
      </c>
      <c r="C2364">
        <v>12650</v>
      </c>
      <c r="D2364">
        <v>4.4000000000000004</v>
      </c>
      <c r="E2364" s="289" t="s">
        <v>5764</v>
      </c>
      <c r="F2364">
        <v>5014509413</v>
      </c>
      <c r="G2364" s="276">
        <v>45637</v>
      </c>
      <c r="H2364">
        <v>20241129606521</v>
      </c>
      <c r="I2364">
        <v>6.3360000000000003</v>
      </c>
      <c r="J2364" s="289" t="s">
        <v>324</v>
      </c>
      <c r="K2364" s="289" t="s">
        <v>5765</v>
      </c>
      <c r="L2364" s="289" t="s">
        <v>275</v>
      </c>
      <c r="M2364" s="289" t="s">
        <v>5766</v>
      </c>
      <c r="N2364" s="289" t="s">
        <v>333</v>
      </c>
      <c r="O2364" s="289" t="s">
        <v>291</v>
      </c>
      <c r="P2364" s="289" t="str">
        <f>VLOOKUP(CAT_Details[[#This Row],[Delivery Bp Customer Code]],Table6[],2,0)</f>
        <v>DX01-L5</v>
      </c>
    </row>
    <row r="2365" spans="1:16" x14ac:dyDescent="0.25">
      <c r="A2365" s="289" t="s">
        <v>285</v>
      </c>
      <c r="B2365">
        <v>17</v>
      </c>
      <c r="C2365">
        <v>18700</v>
      </c>
      <c r="D2365">
        <v>6.8</v>
      </c>
      <c r="E2365" s="289" t="s">
        <v>5767</v>
      </c>
      <c r="F2365">
        <v>5014509505</v>
      </c>
      <c r="G2365" s="276">
        <v>45637</v>
      </c>
      <c r="H2365">
        <v>20241129606518</v>
      </c>
      <c r="I2365">
        <v>9.7919999999999998</v>
      </c>
      <c r="J2365" s="289" t="s">
        <v>324</v>
      </c>
      <c r="K2365" s="289" t="s">
        <v>5768</v>
      </c>
      <c r="L2365" s="289" t="s">
        <v>275</v>
      </c>
      <c r="M2365" s="289" t="s">
        <v>5769</v>
      </c>
      <c r="N2365" s="289" t="s">
        <v>333</v>
      </c>
      <c r="O2365" s="289" t="s">
        <v>291</v>
      </c>
      <c r="P2365" s="289" t="str">
        <f>VLOOKUP(CAT_Details[[#This Row],[Delivery Bp Customer Code]],Table6[],2,0)</f>
        <v>DX01-L5</v>
      </c>
    </row>
    <row r="2366" spans="1:16" x14ac:dyDescent="0.25">
      <c r="A2366" s="289" t="s">
        <v>285</v>
      </c>
      <c r="B2366">
        <v>25</v>
      </c>
      <c r="C2366">
        <v>4502</v>
      </c>
      <c r="D2366">
        <v>12.41</v>
      </c>
      <c r="E2366" s="289" t="s">
        <v>5770</v>
      </c>
      <c r="F2366">
        <v>5014524046</v>
      </c>
      <c r="G2366" s="276">
        <v>45637</v>
      </c>
      <c r="H2366">
        <v>20241204609277</v>
      </c>
      <c r="I2366">
        <v>26.806000000000001</v>
      </c>
      <c r="J2366" s="289" t="s">
        <v>350</v>
      </c>
      <c r="K2366" s="289" t="s">
        <v>5771</v>
      </c>
      <c r="L2366" s="289" t="s">
        <v>275</v>
      </c>
      <c r="M2366" s="289" t="s">
        <v>5477</v>
      </c>
      <c r="N2366" s="289" t="s">
        <v>357</v>
      </c>
      <c r="O2366" s="289" t="s">
        <v>291</v>
      </c>
      <c r="P2366" s="289" t="str">
        <f>VLOOKUP(CAT_Details[[#This Row],[Delivery Bp Customer Code]],Table6[],2,0)</f>
        <v>DX01-L5</v>
      </c>
    </row>
    <row r="2367" spans="1:16" x14ac:dyDescent="0.25">
      <c r="A2367" s="289" t="s">
        <v>285</v>
      </c>
      <c r="B2367">
        <v>4</v>
      </c>
      <c r="C2367">
        <v>428</v>
      </c>
      <c r="D2367">
        <v>1.4</v>
      </c>
      <c r="E2367" s="289" t="s">
        <v>5772</v>
      </c>
      <c r="F2367">
        <v>5014524137</v>
      </c>
      <c r="G2367" s="276">
        <v>45637</v>
      </c>
      <c r="H2367">
        <v>20241204609614</v>
      </c>
      <c r="I2367">
        <v>3.2639999999999998</v>
      </c>
      <c r="J2367" s="289" t="s">
        <v>350</v>
      </c>
      <c r="K2367" s="289" t="s">
        <v>5773</v>
      </c>
      <c r="L2367" s="289" t="s">
        <v>275</v>
      </c>
      <c r="M2367" s="289" t="s">
        <v>5656</v>
      </c>
      <c r="N2367" s="289" t="s">
        <v>430</v>
      </c>
      <c r="O2367" s="289" t="s">
        <v>291</v>
      </c>
      <c r="P2367" s="289" t="str">
        <f>VLOOKUP(CAT_Details[[#This Row],[Delivery Bp Customer Code]],Table6[],2,0)</f>
        <v>DX01-L5</v>
      </c>
    </row>
    <row r="2368" spans="1:16" x14ac:dyDescent="0.25">
      <c r="A2368" s="289" t="s">
        <v>285</v>
      </c>
      <c r="B2368">
        <v>4</v>
      </c>
      <c r="C2368">
        <v>1568</v>
      </c>
      <c r="D2368">
        <v>2</v>
      </c>
      <c r="E2368" s="289" t="s">
        <v>5774</v>
      </c>
      <c r="F2368">
        <v>5014524234</v>
      </c>
      <c r="G2368" s="276">
        <v>45637</v>
      </c>
      <c r="H2368">
        <v>20241204609514</v>
      </c>
      <c r="I2368">
        <v>4.8</v>
      </c>
      <c r="J2368" s="289" t="s">
        <v>350</v>
      </c>
      <c r="K2368" s="289" t="s">
        <v>5775</v>
      </c>
      <c r="L2368" s="289" t="s">
        <v>275</v>
      </c>
      <c r="M2368" s="289" t="s">
        <v>5776</v>
      </c>
      <c r="N2368" s="289" t="s">
        <v>1631</v>
      </c>
      <c r="O2368" s="289" t="s">
        <v>291</v>
      </c>
      <c r="P2368" s="289" t="str">
        <f>VLOOKUP(CAT_Details[[#This Row],[Delivery Bp Customer Code]],Table6[],2,0)</f>
        <v>DX01-L5</v>
      </c>
    </row>
    <row r="2369" spans="1:16" x14ac:dyDescent="0.25">
      <c r="A2369" s="289" t="s">
        <v>285</v>
      </c>
      <c r="B2369">
        <v>2</v>
      </c>
      <c r="C2369">
        <v>91</v>
      </c>
      <c r="D2369">
        <v>0.2</v>
      </c>
      <c r="E2369" s="289" t="s">
        <v>5777</v>
      </c>
      <c r="F2369">
        <v>5014524324</v>
      </c>
      <c r="G2369" s="276">
        <v>45637</v>
      </c>
      <c r="H2369">
        <v>20241203608287</v>
      </c>
      <c r="I2369">
        <v>0.16800000000000001</v>
      </c>
      <c r="J2369" s="289" t="s">
        <v>350</v>
      </c>
      <c r="K2369" s="289" t="s">
        <v>5778</v>
      </c>
      <c r="L2369" s="289" t="s">
        <v>275</v>
      </c>
      <c r="M2369" s="289" t="s">
        <v>5477</v>
      </c>
      <c r="N2369" s="289" t="s">
        <v>360</v>
      </c>
      <c r="O2369" s="289" t="s">
        <v>291</v>
      </c>
      <c r="P2369" s="289" t="str">
        <f>VLOOKUP(CAT_Details[[#This Row],[Delivery Bp Customer Code]],Table6[],2,0)</f>
        <v>DX01-L5</v>
      </c>
    </row>
    <row r="2370" spans="1:16" x14ac:dyDescent="0.25">
      <c r="A2370" s="289" t="s">
        <v>285</v>
      </c>
      <c r="B2370">
        <v>1</v>
      </c>
      <c r="C2370">
        <v>98.55</v>
      </c>
      <c r="D2370">
        <v>0.28000000000000003</v>
      </c>
      <c r="E2370" s="289" t="s">
        <v>5779</v>
      </c>
      <c r="F2370">
        <v>5014524346</v>
      </c>
      <c r="G2370" s="276">
        <v>45637</v>
      </c>
      <c r="H2370" s="5">
        <v>20241204609502</v>
      </c>
      <c r="I2370">
        <v>0.60099999999999998</v>
      </c>
      <c r="J2370" s="289" t="s">
        <v>350</v>
      </c>
      <c r="K2370" s="289" t="s">
        <v>5780</v>
      </c>
      <c r="L2370" s="289" t="s">
        <v>275</v>
      </c>
      <c r="M2370" s="289" t="s">
        <v>5656</v>
      </c>
      <c r="N2370" s="289" t="s">
        <v>366</v>
      </c>
      <c r="O2370" s="289" t="s">
        <v>291</v>
      </c>
      <c r="P2370" s="289" t="str">
        <f>VLOOKUP(CAT_Details[[#This Row],[Delivery Bp Customer Code]],Table6[],2,0)</f>
        <v>DX01-L5</v>
      </c>
    </row>
    <row r="2371" spans="1:16" x14ac:dyDescent="0.25">
      <c r="A2371" s="289" t="s">
        <v>285</v>
      </c>
      <c r="B2371">
        <v>10</v>
      </c>
      <c r="C2371">
        <v>1200</v>
      </c>
      <c r="D2371">
        <v>4</v>
      </c>
      <c r="E2371" s="289" t="s">
        <v>5781</v>
      </c>
      <c r="F2371">
        <v>5014524359</v>
      </c>
      <c r="G2371" s="276">
        <v>45637</v>
      </c>
      <c r="H2371">
        <v>20241203608217</v>
      </c>
      <c r="I2371">
        <v>9.6</v>
      </c>
      <c r="J2371" s="289" t="s">
        <v>350</v>
      </c>
      <c r="K2371" s="289" t="s">
        <v>5782</v>
      </c>
      <c r="L2371" s="289" t="s">
        <v>275</v>
      </c>
      <c r="M2371" s="289" t="s">
        <v>5477</v>
      </c>
      <c r="N2371" s="289" t="s">
        <v>353</v>
      </c>
      <c r="O2371" s="289" t="s">
        <v>291</v>
      </c>
      <c r="P2371" s="289" t="str">
        <f>VLOOKUP(CAT_Details[[#This Row],[Delivery Bp Customer Code]],Table6[],2,0)</f>
        <v>DX01-L5</v>
      </c>
    </row>
    <row r="2372" spans="1:16" x14ac:dyDescent="0.25">
      <c r="A2372" s="289" t="s">
        <v>285</v>
      </c>
      <c r="B2372">
        <v>2</v>
      </c>
      <c r="C2372">
        <v>380</v>
      </c>
      <c r="D2372">
        <v>1.01</v>
      </c>
      <c r="E2372" s="289" t="s">
        <v>5783</v>
      </c>
      <c r="F2372">
        <v>5014524705</v>
      </c>
      <c r="G2372" s="276">
        <v>45637</v>
      </c>
      <c r="H2372">
        <v>20241205610646</v>
      </c>
      <c r="I2372">
        <v>2.4020000000000001</v>
      </c>
      <c r="J2372" s="289" t="s">
        <v>350</v>
      </c>
      <c r="K2372" s="289" t="s">
        <v>5784</v>
      </c>
      <c r="L2372" s="289" t="s">
        <v>275</v>
      </c>
      <c r="M2372" s="289" t="s">
        <v>5656</v>
      </c>
      <c r="N2372" s="289" t="s">
        <v>818</v>
      </c>
      <c r="O2372" s="289" t="s">
        <v>291</v>
      </c>
      <c r="P2372" s="289" t="str">
        <f>VLOOKUP(CAT_Details[[#This Row],[Delivery Bp Customer Code]],Table6[],2,0)</f>
        <v>DX01-L5</v>
      </c>
    </row>
    <row r="2373" spans="1:16" x14ac:dyDescent="0.25">
      <c r="A2373" s="289" t="s">
        <v>285</v>
      </c>
      <c r="B2373">
        <v>4</v>
      </c>
      <c r="C2373">
        <v>308</v>
      </c>
      <c r="D2373">
        <v>1.6</v>
      </c>
      <c r="E2373" s="289" t="s">
        <v>5754</v>
      </c>
      <c r="F2373">
        <v>5014524804</v>
      </c>
      <c r="G2373" s="276">
        <v>45637</v>
      </c>
      <c r="H2373" s="5">
        <v>20241203608251</v>
      </c>
      <c r="I2373">
        <v>3.8780000000000001</v>
      </c>
      <c r="J2373" s="289" t="s">
        <v>350</v>
      </c>
      <c r="K2373" s="289" t="s">
        <v>5785</v>
      </c>
      <c r="L2373" s="289" t="s">
        <v>275</v>
      </c>
      <c r="M2373" s="289" t="s">
        <v>5656</v>
      </c>
      <c r="N2373" s="289" t="s">
        <v>690</v>
      </c>
      <c r="O2373" s="289" t="s">
        <v>291</v>
      </c>
      <c r="P2373" s="289" t="str">
        <f>VLOOKUP(CAT_Details[[#This Row],[Delivery Bp Customer Code]],Table6[],2,0)</f>
        <v>DX01-L5</v>
      </c>
    </row>
    <row r="2374" spans="1:16" x14ac:dyDescent="0.25">
      <c r="A2374" s="289" t="s">
        <v>285</v>
      </c>
      <c r="B2374">
        <v>31</v>
      </c>
      <c r="C2374">
        <v>5890</v>
      </c>
      <c r="D2374">
        <v>15.52</v>
      </c>
      <c r="E2374" s="289" t="s">
        <v>5786</v>
      </c>
      <c r="F2374">
        <v>5014524845</v>
      </c>
      <c r="G2374" s="276">
        <v>45637</v>
      </c>
      <c r="H2374">
        <v>20241204609576</v>
      </c>
      <c r="I2374">
        <v>37.237000000000002</v>
      </c>
      <c r="J2374" s="289" t="s">
        <v>350</v>
      </c>
      <c r="K2374" s="289" t="s">
        <v>5787</v>
      </c>
      <c r="L2374" s="289" t="s">
        <v>275</v>
      </c>
      <c r="M2374" s="289" t="s">
        <v>5656</v>
      </c>
      <c r="N2374" s="289" t="s">
        <v>818</v>
      </c>
      <c r="O2374" s="289" t="s">
        <v>291</v>
      </c>
      <c r="P2374" s="289" t="str">
        <f>VLOOKUP(CAT_Details[[#This Row],[Delivery Bp Customer Code]],Table6[],2,0)</f>
        <v>DX01-L5</v>
      </c>
    </row>
    <row r="2375" spans="1:16" x14ac:dyDescent="0.25">
      <c r="A2375" s="289" t="s">
        <v>285</v>
      </c>
      <c r="B2375">
        <v>2</v>
      </c>
      <c r="C2375">
        <v>214.4</v>
      </c>
      <c r="D2375">
        <v>0.53</v>
      </c>
      <c r="E2375" s="289" t="s">
        <v>5788</v>
      </c>
      <c r="F2375">
        <v>5014553760</v>
      </c>
      <c r="G2375" s="276">
        <v>45637</v>
      </c>
      <c r="H2375">
        <v>20241206611886</v>
      </c>
      <c r="I2375">
        <v>1.081</v>
      </c>
      <c r="J2375" s="289" t="s">
        <v>273</v>
      </c>
      <c r="K2375" s="289" t="s">
        <v>5789</v>
      </c>
      <c r="L2375" s="289" t="s">
        <v>275</v>
      </c>
      <c r="M2375" s="289" t="s">
        <v>5790</v>
      </c>
      <c r="N2375" s="289" t="s">
        <v>519</v>
      </c>
      <c r="O2375" s="289" t="s">
        <v>291</v>
      </c>
      <c r="P2375" s="289" t="str">
        <f>VLOOKUP(CAT_Details[[#This Row],[Delivery Bp Customer Code]],Table6[],2,0)</f>
        <v>DX01-L5</v>
      </c>
    </row>
    <row r="2376" spans="1:16" x14ac:dyDescent="0.25">
      <c r="A2376" s="289" t="s">
        <v>272</v>
      </c>
      <c r="B2376">
        <v>5</v>
      </c>
      <c r="C2376">
        <v>1010</v>
      </c>
      <c r="D2376">
        <v>2</v>
      </c>
      <c r="E2376" s="289" t="s">
        <v>5791</v>
      </c>
      <c r="F2376">
        <v>5014509455</v>
      </c>
      <c r="G2376" s="276">
        <v>45637</v>
      </c>
      <c r="H2376" s="5">
        <v>20241202607705</v>
      </c>
      <c r="I2376">
        <v>5.5679999999999996</v>
      </c>
      <c r="J2376" s="289" t="s">
        <v>294</v>
      </c>
      <c r="K2376" s="289" t="s">
        <v>5792</v>
      </c>
      <c r="L2376" s="289" t="s">
        <v>275</v>
      </c>
      <c r="M2376" s="289" t="s">
        <v>5548</v>
      </c>
      <c r="N2376" s="289" t="s">
        <v>555</v>
      </c>
      <c r="O2376" s="289" t="s">
        <v>277</v>
      </c>
      <c r="P2376" s="289" t="str">
        <f>VLOOKUP(CAT_Details[[#This Row],[Delivery Bp Customer Code]],Table6[],2,0)</f>
        <v>U2-L5</v>
      </c>
    </row>
    <row r="2377" spans="1:16" x14ac:dyDescent="0.25">
      <c r="A2377" s="289" t="s">
        <v>272</v>
      </c>
      <c r="B2377">
        <v>1</v>
      </c>
      <c r="C2377">
        <v>45</v>
      </c>
      <c r="D2377">
        <v>0.4</v>
      </c>
      <c r="E2377" s="289" t="s">
        <v>5793</v>
      </c>
      <c r="F2377">
        <v>5014509600</v>
      </c>
      <c r="G2377" s="276">
        <v>45637</v>
      </c>
      <c r="H2377">
        <v>20241128605457</v>
      </c>
      <c r="I2377">
        <v>0.76800000000000002</v>
      </c>
      <c r="J2377" s="289" t="s">
        <v>345</v>
      </c>
      <c r="K2377" s="289" t="s">
        <v>5794</v>
      </c>
      <c r="L2377" s="289" t="s">
        <v>275</v>
      </c>
      <c r="M2377" s="289" t="s">
        <v>5795</v>
      </c>
      <c r="N2377" s="289" t="s">
        <v>2014</v>
      </c>
      <c r="O2377" s="289" t="s">
        <v>277</v>
      </c>
      <c r="P2377" s="289" t="str">
        <f>VLOOKUP(CAT_Details[[#This Row],[Delivery Bp Customer Code]],Table6[],2,0)</f>
        <v>U2-L5</v>
      </c>
    </row>
    <row r="2378" spans="1:16" x14ac:dyDescent="0.25">
      <c r="A2378" s="289" t="s">
        <v>272</v>
      </c>
      <c r="B2378">
        <v>1</v>
      </c>
      <c r="C2378">
        <v>16</v>
      </c>
      <c r="D2378">
        <v>0.1</v>
      </c>
      <c r="E2378" s="289" t="s">
        <v>5796</v>
      </c>
      <c r="F2378">
        <v>5014523749</v>
      </c>
      <c r="G2378" s="276">
        <v>45637</v>
      </c>
      <c r="H2378">
        <v>20241121600142</v>
      </c>
      <c r="I2378">
        <v>9.6000000000000002E-2</v>
      </c>
      <c r="J2378" s="289" t="s">
        <v>350</v>
      </c>
      <c r="K2378" s="289" t="s">
        <v>5797</v>
      </c>
      <c r="L2378" s="289" t="s">
        <v>275</v>
      </c>
      <c r="M2378" s="289" t="s">
        <v>5477</v>
      </c>
      <c r="N2378" s="289" t="s">
        <v>704</v>
      </c>
      <c r="O2378" s="289" t="s">
        <v>277</v>
      </c>
      <c r="P2378" s="289" t="str">
        <f>VLOOKUP(CAT_Details[[#This Row],[Delivery Bp Customer Code]],Table6[],2,0)</f>
        <v>U2-L5</v>
      </c>
    </row>
    <row r="2379" spans="1:16" x14ac:dyDescent="0.25">
      <c r="A2379" s="289" t="s">
        <v>272</v>
      </c>
      <c r="B2379">
        <v>14</v>
      </c>
      <c r="C2379">
        <v>1834</v>
      </c>
      <c r="D2379">
        <v>5.6</v>
      </c>
      <c r="E2379" s="289" t="s">
        <v>5798</v>
      </c>
      <c r="F2379">
        <v>5014524527</v>
      </c>
      <c r="G2379" s="276">
        <v>45637</v>
      </c>
      <c r="H2379">
        <v>20241204609405</v>
      </c>
      <c r="I2379">
        <v>12.768000000000001</v>
      </c>
      <c r="J2379" s="289" t="s">
        <v>350</v>
      </c>
      <c r="K2379" s="289" t="s">
        <v>5799</v>
      </c>
      <c r="L2379" s="289" t="s">
        <v>275</v>
      </c>
      <c r="M2379" s="289" t="s">
        <v>5776</v>
      </c>
      <c r="N2379" s="289" t="s">
        <v>472</v>
      </c>
      <c r="O2379" s="289" t="s">
        <v>277</v>
      </c>
      <c r="P2379" s="289" t="str">
        <f>VLOOKUP(CAT_Details[[#This Row],[Delivery Bp Customer Code]],Table6[],2,0)</f>
        <v>U2-L5</v>
      </c>
    </row>
    <row r="2380" spans="1:16" x14ac:dyDescent="0.25">
      <c r="A2380" s="289" t="s">
        <v>272</v>
      </c>
      <c r="B2380">
        <v>23</v>
      </c>
      <c r="C2380">
        <v>2018</v>
      </c>
      <c r="D2380">
        <v>9.1999999999999993</v>
      </c>
      <c r="E2380" s="289" t="s">
        <v>5800</v>
      </c>
      <c r="F2380">
        <v>5014524896</v>
      </c>
      <c r="G2380" s="276">
        <v>45637</v>
      </c>
      <c r="H2380">
        <v>20241203608441</v>
      </c>
      <c r="I2380">
        <v>16.55</v>
      </c>
      <c r="J2380" s="289" t="s">
        <v>350</v>
      </c>
      <c r="K2380" s="289" t="s">
        <v>5801</v>
      </c>
      <c r="L2380" s="289" t="s">
        <v>275</v>
      </c>
      <c r="M2380" s="289" t="s">
        <v>5617</v>
      </c>
      <c r="N2380" s="289" t="s">
        <v>846</v>
      </c>
      <c r="O2380" s="289" t="s">
        <v>277</v>
      </c>
      <c r="P2380" s="289" t="str">
        <f>VLOOKUP(CAT_Details[[#This Row],[Delivery Bp Customer Code]],Table6[],2,0)</f>
        <v>U2-L5</v>
      </c>
    </row>
    <row r="2381" spans="1:16" x14ac:dyDescent="0.25">
      <c r="A2381" s="289" t="s">
        <v>272</v>
      </c>
      <c r="B2381">
        <v>1</v>
      </c>
      <c r="C2381">
        <v>66</v>
      </c>
      <c r="D2381">
        <v>0.4</v>
      </c>
      <c r="E2381" s="289" t="s">
        <v>5802</v>
      </c>
      <c r="F2381">
        <v>5014537307</v>
      </c>
      <c r="G2381" s="276">
        <v>45637</v>
      </c>
      <c r="H2381">
        <v>20241205611044</v>
      </c>
      <c r="I2381">
        <v>0.96</v>
      </c>
      <c r="J2381" s="289" t="s">
        <v>280</v>
      </c>
      <c r="K2381" s="289" t="s">
        <v>5803</v>
      </c>
      <c r="L2381" s="289" t="s">
        <v>275</v>
      </c>
      <c r="M2381" s="289" t="s">
        <v>5804</v>
      </c>
      <c r="N2381" s="289" t="s">
        <v>1058</v>
      </c>
      <c r="O2381" s="289" t="s">
        <v>277</v>
      </c>
      <c r="P2381" s="289" t="str">
        <f>VLOOKUP(CAT_Details[[#This Row],[Delivery Bp Customer Code]],Table6[],2,0)</f>
        <v>U2-L5</v>
      </c>
    </row>
    <row r="2382" spans="1:16" x14ac:dyDescent="0.25">
      <c r="A2382" s="289" t="s">
        <v>4794</v>
      </c>
      <c r="B2382">
        <v>4</v>
      </c>
      <c r="C2382">
        <v>2316</v>
      </c>
      <c r="D2382">
        <v>0.87</v>
      </c>
      <c r="E2382" s="289" t="s">
        <v>5805</v>
      </c>
      <c r="F2382">
        <v>5014524025</v>
      </c>
      <c r="G2382" s="276">
        <v>45637</v>
      </c>
      <c r="H2382">
        <v>20241204610082</v>
      </c>
      <c r="I2382">
        <v>2.0739999999999998</v>
      </c>
      <c r="J2382" s="289" t="s">
        <v>350</v>
      </c>
      <c r="K2382" s="289" t="s">
        <v>5806</v>
      </c>
      <c r="L2382" s="289" t="s">
        <v>275</v>
      </c>
      <c r="M2382" s="289" t="s">
        <v>5656</v>
      </c>
      <c r="N2382" s="289" t="s">
        <v>4441</v>
      </c>
      <c r="O2382" s="289" t="s">
        <v>4798</v>
      </c>
      <c r="P2382" s="289" t="str">
        <f>VLOOKUP(CAT_Details[[#This Row],[Delivery Bp Customer Code]],Table6[],2,0)</f>
        <v>MY02</v>
      </c>
    </row>
    <row r="2383" spans="1:16" x14ac:dyDescent="0.25">
      <c r="A2383" s="289" t="s">
        <v>4794</v>
      </c>
      <c r="B2383">
        <v>1</v>
      </c>
      <c r="C2383">
        <v>24</v>
      </c>
      <c r="D2383">
        <v>0.4</v>
      </c>
      <c r="E2383" s="289" t="s">
        <v>5807</v>
      </c>
      <c r="F2383">
        <v>5014524791</v>
      </c>
      <c r="G2383" s="276">
        <v>45637</v>
      </c>
      <c r="H2383">
        <v>20241203608699</v>
      </c>
      <c r="I2383">
        <v>0.499</v>
      </c>
      <c r="J2383" s="289" t="s">
        <v>280</v>
      </c>
      <c r="K2383" s="289" t="s">
        <v>5808</v>
      </c>
      <c r="L2383" s="289" t="s">
        <v>275</v>
      </c>
      <c r="M2383" s="289" t="s">
        <v>5804</v>
      </c>
      <c r="N2383" s="289" t="s">
        <v>5809</v>
      </c>
      <c r="O2383" s="289" t="s">
        <v>4798</v>
      </c>
      <c r="P2383" s="289" t="str">
        <f>VLOOKUP(CAT_Details[[#This Row],[Delivery Bp Customer Code]],Table6[],2,0)</f>
        <v>MY02</v>
      </c>
    </row>
    <row r="2384" spans="1:16" x14ac:dyDescent="0.25">
      <c r="A2384" s="289" t="s">
        <v>4794</v>
      </c>
      <c r="B2384">
        <v>1</v>
      </c>
      <c r="C2384">
        <v>23</v>
      </c>
      <c r="D2384">
        <v>0.4</v>
      </c>
      <c r="E2384" s="289" t="s">
        <v>5807</v>
      </c>
      <c r="F2384">
        <v>5014524792</v>
      </c>
      <c r="G2384" s="276">
        <v>45637</v>
      </c>
      <c r="H2384">
        <v>20241203608705</v>
      </c>
      <c r="I2384">
        <v>0.499</v>
      </c>
      <c r="J2384" s="289" t="s">
        <v>280</v>
      </c>
      <c r="K2384" s="289" t="s">
        <v>5810</v>
      </c>
      <c r="L2384" s="289" t="s">
        <v>275</v>
      </c>
      <c r="M2384" s="289" t="s">
        <v>5804</v>
      </c>
      <c r="N2384" s="289" t="s">
        <v>5809</v>
      </c>
      <c r="O2384" s="289" t="s">
        <v>4798</v>
      </c>
      <c r="P2384" s="289" t="str">
        <f>VLOOKUP(CAT_Details[[#This Row],[Delivery Bp Customer Code]],Table6[],2,0)</f>
        <v>MY02</v>
      </c>
    </row>
    <row r="2385" spans="1:16" x14ac:dyDescent="0.25">
      <c r="A2385" s="289" t="s">
        <v>4794</v>
      </c>
      <c r="B2385">
        <v>12</v>
      </c>
      <c r="C2385">
        <v>1500.96</v>
      </c>
      <c r="D2385">
        <v>5.94</v>
      </c>
      <c r="E2385" s="289" t="s">
        <v>5788</v>
      </c>
      <c r="F2385">
        <v>5014553738</v>
      </c>
      <c r="G2385" s="276">
        <v>45637</v>
      </c>
      <c r="H2385">
        <v>20241206611903</v>
      </c>
      <c r="I2385">
        <v>17.106999999999999</v>
      </c>
      <c r="J2385" s="289" t="s">
        <v>273</v>
      </c>
      <c r="K2385" s="289" t="s">
        <v>5811</v>
      </c>
      <c r="L2385" s="289" t="s">
        <v>275</v>
      </c>
      <c r="M2385" s="289" t="s">
        <v>5790</v>
      </c>
      <c r="N2385" s="289" t="s">
        <v>519</v>
      </c>
      <c r="O2385" s="289" t="s">
        <v>4798</v>
      </c>
      <c r="P2385" s="289" t="str">
        <f>VLOOKUP(CAT_Details[[#This Row],[Delivery Bp Customer Code]],Table6[],2,0)</f>
        <v>MY02</v>
      </c>
    </row>
    <row r="2386" spans="1:16" x14ac:dyDescent="0.25">
      <c r="A2386" s="289" t="s">
        <v>278</v>
      </c>
      <c r="B2386">
        <v>9</v>
      </c>
      <c r="C2386">
        <v>4224</v>
      </c>
      <c r="D2386">
        <v>3.6</v>
      </c>
      <c r="E2386" s="289" t="s">
        <v>5812</v>
      </c>
      <c r="F2386">
        <v>5014509293</v>
      </c>
      <c r="G2386" s="276">
        <v>45638</v>
      </c>
      <c r="H2386">
        <v>20241202607559</v>
      </c>
      <c r="I2386">
        <v>6.048</v>
      </c>
      <c r="J2386" s="289" t="s">
        <v>324</v>
      </c>
      <c r="K2386" s="289" t="s">
        <v>5813</v>
      </c>
      <c r="L2386" s="289" t="s">
        <v>275</v>
      </c>
      <c r="M2386" s="289" t="s">
        <v>5727</v>
      </c>
      <c r="N2386" s="289" t="s">
        <v>399</v>
      </c>
      <c r="O2386" s="289" t="s">
        <v>498</v>
      </c>
      <c r="P2386" s="289" t="str">
        <f>VLOOKUP(CAT_Details[[#This Row],[Delivery Bp Customer Code]],Table6[],2,0)</f>
        <v>DK-BM01</v>
      </c>
    </row>
    <row r="2387" spans="1:16" x14ac:dyDescent="0.25">
      <c r="A2387" s="289" t="s">
        <v>278</v>
      </c>
      <c r="B2387">
        <v>11</v>
      </c>
      <c r="C2387">
        <v>4202</v>
      </c>
      <c r="D2387">
        <v>4.4000000000000004</v>
      </c>
      <c r="E2387" s="289" t="s">
        <v>5812</v>
      </c>
      <c r="F2387">
        <v>5014509294</v>
      </c>
      <c r="G2387" s="276">
        <v>45638</v>
      </c>
      <c r="H2387">
        <v>20241202607388</v>
      </c>
      <c r="I2387">
        <v>10.56</v>
      </c>
      <c r="J2387" s="289" t="s">
        <v>324</v>
      </c>
      <c r="K2387" s="289" t="s">
        <v>5814</v>
      </c>
      <c r="L2387" s="289" t="s">
        <v>275</v>
      </c>
      <c r="M2387" s="289" t="s">
        <v>5727</v>
      </c>
      <c r="N2387" s="289" t="s">
        <v>399</v>
      </c>
      <c r="O2387" s="289" t="s">
        <v>498</v>
      </c>
      <c r="P2387" s="289" t="str">
        <f>VLOOKUP(CAT_Details[[#This Row],[Delivery Bp Customer Code]],Table6[],2,0)</f>
        <v>DK-BM01</v>
      </c>
    </row>
    <row r="2388" spans="1:16" x14ac:dyDescent="0.25">
      <c r="A2388" s="289" t="s">
        <v>278</v>
      </c>
      <c r="B2388">
        <v>4</v>
      </c>
      <c r="C2388">
        <v>1050</v>
      </c>
      <c r="D2388">
        <v>0.8</v>
      </c>
      <c r="E2388" s="289" t="s">
        <v>5815</v>
      </c>
      <c r="F2388">
        <v>5014524708</v>
      </c>
      <c r="G2388" s="276">
        <v>45638</v>
      </c>
      <c r="H2388">
        <v>20241204610202</v>
      </c>
      <c r="I2388">
        <v>0.96</v>
      </c>
      <c r="J2388" s="289" t="s">
        <v>324</v>
      </c>
      <c r="K2388" s="289" t="s">
        <v>5816</v>
      </c>
      <c r="L2388" s="289" t="s">
        <v>275</v>
      </c>
      <c r="M2388" s="289" t="s">
        <v>5817</v>
      </c>
      <c r="N2388" s="289" t="s">
        <v>336</v>
      </c>
      <c r="O2388" s="289" t="s">
        <v>498</v>
      </c>
      <c r="P2388" s="289" t="str">
        <f>VLOOKUP(CAT_Details[[#This Row],[Delivery Bp Customer Code]],Table6[],2,0)</f>
        <v>DK-BM01</v>
      </c>
    </row>
    <row r="2389" spans="1:16" x14ac:dyDescent="0.25">
      <c r="A2389" s="289" t="s">
        <v>278</v>
      </c>
      <c r="B2389">
        <v>20</v>
      </c>
      <c r="C2389">
        <v>8780</v>
      </c>
      <c r="D2389">
        <v>8</v>
      </c>
      <c r="E2389" s="289" t="s">
        <v>5818</v>
      </c>
      <c r="F2389">
        <v>5014568651</v>
      </c>
      <c r="G2389" s="276">
        <v>45638</v>
      </c>
      <c r="H2389" s="5">
        <v>20241209612862</v>
      </c>
      <c r="I2389">
        <v>19.2</v>
      </c>
      <c r="J2389" s="289" t="s">
        <v>273</v>
      </c>
      <c r="K2389" s="289" t="s">
        <v>5819</v>
      </c>
      <c r="L2389" s="289" t="s">
        <v>275</v>
      </c>
      <c r="M2389" s="289" t="s">
        <v>5820</v>
      </c>
      <c r="N2389" s="289" t="s">
        <v>1142</v>
      </c>
      <c r="O2389" s="289" t="s">
        <v>498</v>
      </c>
      <c r="P2389" s="289" t="str">
        <f>VLOOKUP(CAT_Details[[#This Row],[Delivery Bp Customer Code]],Table6[],2,0)</f>
        <v>DK-BM01</v>
      </c>
    </row>
    <row r="2390" spans="1:16" x14ac:dyDescent="0.25">
      <c r="A2390" s="289" t="s">
        <v>75</v>
      </c>
      <c r="B2390">
        <v>1</v>
      </c>
      <c r="C2390">
        <v>28</v>
      </c>
      <c r="D2390">
        <v>0.2</v>
      </c>
      <c r="E2390" s="289" t="s">
        <v>5821</v>
      </c>
      <c r="F2390">
        <v>5014524683</v>
      </c>
      <c r="G2390" s="276">
        <v>45638</v>
      </c>
      <c r="H2390">
        <v>20241203608200</v>
      </c>
      <c r="I2390">
        <v>0.23</v>
      </c>
      <c r="J2390" s="289" t="s">
        <v>345</v>
      </c>
      <c r="K2390" s="289" t="s">
        <v>5822</v>
      </c>
      <c r="L2390" s="289" t="s">
        <v>275</v>
      </c>
      <c r="M2390" s="289" t="s">
        <v>5823</v>
      </c>
      <c r="N2390" s="289" t="s">
        <v>5824</v>
      </c>
      <c r="O2390" s="289" t="s">
        <v>5281</v>
      </c>
      <c r="P2390" s="289" t="str">
        <f>VLOOKUP(CAT_Details[[#This Row],[Delivery Bp Customer Code]],Table6[],2,0)</f>
        <v>DK-LW08</v>
      </c>
    </row>
    <row r="2391" spans="1:16" x14ac:dyDescent="0.25">
      <c r="A2391" s="289" t="s">
        <v>75</v>
      </c>
      <c r="B2391">
        <v>1</v>
      </c>
      <c r="C2391">
        <v>197</v>
      </c>
      <c r="D2391">
        <v>0.4</v>
      </c>
      <c r="E2391" s="289" t="s">
        <v>5825</v>
      </c>
      <c r="F2391">
        <v>5014524696</v>
      </c>
      <c r="G2391" s="276">
        <v>45638</v>
      </c>
      <c r="H2391">
        <v>20241203608440</v>
      </c>
      <c r="I2391">
        <v>0.48</v>
      </c>
      <c r="J2391" s="289" t="s">
        <v>324</v>
      </c>
      <c r="K2391" s="289" t="s">
        <v>5826</v>
      </c>
      <c r="L2391" s="289" t="s">
        <v>275</v>
      </c>
      <c r="M2391" s="289" t="s">
        <v>5827</v>
      </c>
      <c r="N2391" s="289" t="s">
        <v>2727</v>
      </c>
      <c r="O2391" s="289" t="s">
        <v>2173</v>
      </c>
      <c r="P2391" s="289" t="str">
        <f>VLOOKUP(CAT_Details[[#This Row],[Delivery Bp Customer Code]],Table6[],2,0)</f>
        <v>OYL1</v>
      </c>
    </row>
    <row r="2392" spans="1:16" x14ac:dyDescent="0.25">
      <c r="A2392" s="289" t="s">
        <v>75</v>
      </c>
      <c r="B2392">
        <v>5</v>
      </c>
      <c r="C2392">
        <v>1125</v>
      </c>
      <c r="D2392">
        <v>2.09</v>
      </c>
      <c r="E2392" s="289" t="s">
        <v>5828</v>
      </c>
      <c r="F2392">
        <v>5014524890</v>
      </c>
      <c r="G2392" s="276">
        <v>45638</v>
      </c>
      <c r="H2392">
        <v>20241203608184</v>
      </c>
      <c r="I2392">
        <v>10</v>
      </c>
      <c r="J2392" s="289" t="s">
        <v>345</v>
      </c>
      <c r="K2392" s="289" t="s">
        <v>5829</v>
      </c>
      <c r="L2392" s="289" t="s">
        <v>275</v>
      </c>
      <c r="M2392" s="289" t="s">
        <v>5830</v>
      </c>
      <c r="N2392" s="289" t="s">
        <v>4779</v>
      </c>
      <c r="O2392" s="289" t="s">
        <v>5281</v>
      </c>
      <c r="P2392" s="289" t="str">
        <f>VLOOKUP(CAT_Details[[#This Row],[Delivery Bp Customer Code]],Table6[],2,0)</f>
        <v>DK-LW08</v>
      </c>
    </row>
    <row r="2393" spans="1:16" x14ac:dyDescent="0.25">
      <c r="A2393" s="289" t="s">
        <v>75</v>
      </c>
      <c r="B2393">
        <v>1</v>
      </c>
      <c r="C2393">
        <v>2</v>
      </c>
      <c r="D2393">
        <v>0.05</v>
      </c>
      <c r="E2393" s="289" t="s">
        <v>5831</v>
      </c>
      <c r="F2393">
        <v>5014537114</v>
      </c>
      <c r="G2393" s="276">
        <v>45638</v>
      </c>
      <c r="H2393">
        <v>20241204609407</v>
      </c>
      <c r="I2393">
        <v>3.5999999999999997E-2</v>
      </c>
      <c r="J2393" s="289" t="s">
        <v>350</v>
      </c>
      <c r="K2393" s="289" t="s">
        <v>5832</v>
      </c>
      <c r="L2393" s="289" t="s">
        <v>275</v>
      </c>
      <c r="M2393" s="289" t="s">
        <v>5833</v>
      </c>
      <c r="N2393" s="289" t="s">
        <v>5415</v>
      </c>
      <c r="O2393" s="289" t="s">
        <v>2173</v>
      </c>
      <c r="P2393" s="289" t="str">
        <f>VLOOKUP(CAT_Details[[#This Row],[Delivery Bp Customer Code]],Table6[],2,0)</f>
        <v>OYL1</v>
      </c>
    </row>
    <row r="2394" spans="1:16" x14ac:dyDescent="0.25">
      <c r="A2394" s="289" t="s">
        <v>75</v>
      </c>
      <c r="B2394">
        <v>32</v>
      </c>
      <c r="C2394">
        <v>11517</v>
      </c>
      <c r="D2394">
        <v>10.67</v>
      </c>
      <c r="E2394" s="289" t="s">
        <v>5834</v>
      </c>
      <c r="F2394">
        <v>5014537219</v>
      </c>
      <c r="G2394" s="276">
        <v>45638</v>
      </c>
      <c r="H2394">
        <v>20241205610743</v>
      </c>
      <c r="I2394">
        <v>20.48</v>
      </c>
      <c r="J2394" s="289" t="s">
        <v>324</v>
      </c>
      <c r="K2394" s="289" t="s">
        <v>5835</v>
      </c>
      <c r="L2394" s="289" t="s">
        <v>275</v>
      </c>
      <c r="M2394" s="289" t="s">
        <v>5817</v>
      </c>
      <c r="N2394" s="289" t="s">
        <v>2172</v>
      </c>
      <c r="O2394" s="289" t="s">
        <v>2173</v>
      </c>
      <c r="P2394" s="289" t="str">
        <f>VLOOKUP(CAT_Details[[#This Row],[Delivery Bp Customer Code]],Table6[],2,0)</f>
        <v>OYL1</v>
      </c>
    </row>
    <row r="2395" spans="1:16" x14ac:dyDescent="0.25">
      <c r="A2395" s="289" t="s">
        <v>75</v>
      </c>
      <c r="B2395">
        <v>1</v>
      </c>
      <c r="C2395">
        <v>86</v>
      </c>
      <c r="D2395">
        <v>0.2</v>
      </c>
      <c r="E2395" s="289" t="s">
        <v>5836</v>
      </c>
      <c r="F2395">
        <v>5014537473</v>
      </c>
      <c r="G2395" s="276">
        <v>45638</v>
      </c>
      <c r="H2395" s="5">
        <v>20241205611034</v>
      </c>
      <c r="I2395">
        <v>0.20599999999999999</v>
      </c>
      <c r="J2395" s="289" t="s">
        <v>350</v>
      </c>
      <c r="K2395" s="289" t="s">
        <v>5837</v>
      </c>
      <c r="L2395" s="289" t="s">
        <v>275</v>
      </c>
      <c r="M2395" s="289" t="s">
        <v>5838</v>
      </c>
      <c r="N2395" s="289" t="s">
        <v>2177</v>
      </c>
      <c r="O2395" s="289" t="s">
        <v>2173</v>
      </c>
      <c r="P2395" s="289" t="str">
        <f>VLOOKUP(CAT_Details[[#This Row],[Delivery Bp Customer Code]],Table6[],2,0)</f>
        <v>OYL1</v>
      </c>
    </row>
    <row r="2396" spans="1:16" x14ac:dyDescent="0.25">
      <c r="A2396" s="289" t="s">
        <v>75</v>
      </c>
      <c r="B2396">
        <v>1</v>
      </c>
      <c r="C2396">
        <v>2</v>
      </c>
      <c r="D2396">
        <v>0.4</v>
      </c>
      <c r="E2396" s="289" t="s">
        <v>5839</v>
      </c>
      <c r="F2396">
        <v>5014537582</v>
      </c>
      <c r="G2396" s="276">
        <v>45638</v>
      </c>
      <c r="H2396">
        <v>20241202607433</v>
      </c>
      <c r="I2396">
        <v>1.248</v>
      </c>
      <c r="J2396" s="289" t="s">
        <v>350</v>
      </c>
      <c r="K2396" s="289" t="s">
        <v>5840</v>
      </c>
      <c r="L2396" s="289" t="s">
        <v>275</v>
      </c>
      <c r="M2396" s="289" t="s">
        <v>5841</v>
      </c>
      <c r="N2396" s="289" t="s">
        <v>2422</v>
      </c>
      <c r="O2396" s="289" t="s">
        <v>2173</v>
      </c>
      <c r="P2396" s="289" t="str">
        <f>VLOOKUP(CAT_Details[[#This Row],[Delivery Bp Customer Code]],Table6[],2,0)</f>
        <v>OYL1</v>
      </c>
    </row>
    <row r="2397" spans="1:16" x14ac:dyDescent="0.25">
      <c r="A2397" s="289" t="s">
        <v>75</v>
      </c>
      <c r="B2397">
        <v>6</v>
      </c>
      <c r="C2397">
        <v>1166</v>
      </c>
      <c r="D2397">
        <v>3.05</v>
      </c>
      <c r="E2397" s="289" t="s">
        <v>5842</v>
      </c>
      <c r="F2397">
        <v>5014553241</v>
      </c>
      <c r="G2397" s="276">
        <v>45638</v>
      </c>
      <c r="H2397">
        <v>20241204609676</v>
      </c>
      <c r="I2397">
        <v>7.766</v>
      </c>
      <c r="J2397" s="289" t="s">
        <v>280</v>
      </c>
      <c r="K2397" s="289" t="s">
        <v>5843</v>
      </c>
      <c r="L2397" s="289" t="s">
        <v>275</v>
      </c>
      <c r="M2397" s="289" t="s">
        <v>5844</v>
      </c>
      <c r="N2397" s="289" t="s">
        <v>5845</v>
      </c>
      <c r="O2397" s="289" t="s">
        <v>5281</v>
      </c>
      <c r="P2397" s="289" t="str">
        <f>VLOOKUP(CAT_Details[[#This Row],[Delivery Bp Customer Code]],Table6[],2,0)</f>
        <v>DK-LW08</v>
      </c>
    </row>
    <row r="2398" spans="1:16" x14ac:dyDescent="0.25">
      <c r="A2398" s="289" t="s">
        <v>75</v>
      </c>
      <c r="B2398">
        <v>2</v>
      </c>
      <c r="C2398">
        <v>97</v>
      </c>
      <c r="D2398">
        <v>0.43</v>
      </c>
      <c r="E2398" s="289" t="s">
        <v>5846</v>
      </c>
      <c r="F2398">
        <v>5014568620</v>
      </c>
      <c r="G2398" s="276">
        <v>45638</v>
      </c>
      <c r="H2398">
        <v>20241206612410</v>
      </c>
      <c r="I2398">
        <v>0.874</v>
      </c>
      <c r="J2398" s="289" t="s">
        <v>302</v>
      </c>
      <c r="K2398" s="289" t="s">
        <v>5847</v>
      </c>
      <c r="L2398" s="289" t="s">
        <v>275</v>
      </c>
      <c r="M2398" s="289" t="s">
        <v>5848</v>
      </c>
      <c r="N2398" s="289" t="s">
        <v>450</v>
      </c>
      <c r="O2398" s="289" t="s">
        <v>2173</v>
      </c>
      <c r="P2398" s="289" t="str">
        <f>VLOOKUP(CAT_Details[[#This Row],[Delivery Bp Customer Code]],Table6[],2,0)</f>
        <v>OYL1</v>
      </c>
    </row>
    <row r="2399" spans="1:16" x14ac:dyDescent="0.25">
      <c r="A2399" s="289" t="s">
        <v>75</v>
      </c>
      <c r="B2399">
        <v>1</v>
      </c>
      <c r="C2399">
        <v>1</v>
      </c>
      <c r="D2399">
        <v>0.03</v>
      </c>
      <c r="E2399" s="289" t="s">
        <v>5849</v>
      </c>
      <c r="F2399">
        <v>5014568694</v>
      </c>
      <c r="G2399" s="276">
        <v>45638</v>
      </c>
      <c r="H2399">
        <v>20241204609952</v>
      </c>
      <c r="I2399">
        <v>4.5999999999999999E-2</v>
      </c>
      <c r="J2399" s="289" t="s">
        <v>273</v>
      </c>
      <c r="K2399" s="289" t="s">
        <v>5850</v>
      </c>
      <c r="L2399" s="289" t="s">
        <v>275</v>
      </c>
      <c r="M2399" s="289" t="s">
        <v>5851</v>
      </c>
      <c r="N2399" s="289" t="s">
        <v>3252</v>
      </c>
      <c r="O2399" s="289" t="s">
        <v>2173</v>
      </c>
      <c r="P2399" s="289" t="str">
        <f>VLOOKUP(CAT_Details[[#This Row],[Delivery Bp Customer Code]],Table6[],2,0)</f>
        <v>OYL1</v>
      </c>
    </row>
    <row r="2400" spans="1:16" x14ac:dyDescent="0.25">
      <c r="A2400" s="289" t="s">
        <v>874</v>
      </c>
      <c r="B2400">
        <v>13</v>
      </c>
      <c r="C2400">
        <v>12502</v>
      </c>
      <c r="D2400">
        <v>7.8</v>
      </c>
      <c r="E2400" s="289" t="s">
        <v>5852</v>
      </c>
      <c r="F2400">
        <v>5014568505</v>
      </c>
      <c r="G2400" s="276">
        <v>45638</v>
      </c>
      <c r="H2400" s="5">
        <v>20241121600710</v>
      </c>
      <c r="I2400">
        <v>25.459</v>
      </c>
      <c r="J2400" s="289" t="s">
        <v>273</v>
      </c>
      <c r="K2400" s="289" t="s">
        <v>5853</v>
      </c>
      <c r="L2400" s="289" t="s">
        <v>275</v>
      </c>
      <c r="M2400" s="289" t="s">
        <v>5851</v>
      </c>
      <c r="N2400" s="289" t="s">
        <v>1900</v>
      </c>
      <c r="O2400" s="289" t="s">
        <v>1014</v>
      </c>
      <c r="P2400" s="289" t="str">
        <f>VLOOKUP(CAT_Details[[#This Row],[Delivery Bp Customer Code]],Table6[],2,0)</f>
        <v>MZ07</v>
      </c>
    </row>
    <row r="2401" spans="1:16" x14ac:dyDescent="0.25">
      <c r="A2401" s="289" t="s">
        <v>3771</v>
      </c>
      <c r="B2401">
        <v>6</v>
      </c>
      <c r="C2401">
        <v>3204</v>
      </c>
      <c r="D2401">
        <v>1.2</v>
      </c>
      <c r="E2401" s="289" t="s">
        <v>5854</v>
      </c>
      <c r="F2401">
        <v>5014537148</v>
      </c>
      <c r="G2401" s="276">
        <v>45638</v>
      </c>
      <c r="H2401">
        <v>20241127604371</v>
      </c>
      <c r="I2401">
        <v>1.1519999999999999</v>
      </c>
      <c r="J2401" s="289" t="s">
        <v>324</v>
      </c>
      <c r="K2401" s="289" t="s">
        <v>5855</v>
      </c>
      <c r="L2401" s="289" t="s">
        <v>275</v>
      </c>
      <c r="M2401" s="289" t="s">
        <v>5604</v>
      </c>
      <c r="N2401" s="289" t="s">
        <v>5856</v>
      </c>
      <c r="O2401" s="289" t="s">
        <v>3775</v>
      </c>
      <c r="P2401" s="289">
        <f>VLOOKUP(CAT_Details[[#This Row],[Delivery Bp Customer Code]],Table6[],2,0)</f>
        <v>3401</v>
      </c>
    </row>
    <row r="2402" spans="1:16" x14ac:dyDescent="0.25">
      <c r="A2402" s="289" t="s">
        <v>3329</v>
      </c>
      <c r="B2402">
        <v>2</v>
      </c>
      <c r="C2402">
        <v>343</v>
      </c>
      <c r="D2402">
        <v>0.8</v>
      </c>
      <c r="E2402" s="289" t="s">
        <v>5857</v>
      </c>
      <c r="F2402">
        <v>5014492808</v>
      </c>
      <c r="G2402" s="276">
        <v>45638</v>
      </c>
      <c r="H2402" s="5">
        <v>20241127603997</v>
      </c>
      <c r="I2402">
        <v>0.86399999999999999</v>
      </c>
      <c r="J2402" s="289" t="s">
        <v>317</v>
      </c>
      <c r="K2402" s="289" t="s">
        <v>5858</v>
      </c>
      <c r="L2402" s="289" t="s">
        <v>275</v>
      </c>
      <c r="M2402" s="289" t="s">
        <v>5859</v>
      </c>
      <c r="N2402" s="289" t="s">
        <v>320</v>
      </c>
      <c r="O2402" s="289" t="s">
        <v>3332</v>
      </c>
      <c r="P2402" s="289">
        <f>VLOOKUP(CAT_Details[[#This Row],[Delivery Bp Customer Code]],Table6[],2,0)</f>
        <v>3402</v>
      </c>
    </row>
    <row r="2403" spans="1:16" x14ac:dyDescent="0.25">
      <c r="A2403" s="289" t="s">
        <v>3329</v>
      </c>
      <c r="B2403">
        <v>6</v>
      </c>
      <c r="C2403">
        <v>439</v>
      </c>
      <c r="D2403">
        <v>1.88</v>
      </c>
      <c r="E2403" s="289" t="s">
        <v>5860</v>
      </c>
      <c r="F2403">
        <v>5014493226</v>
      </c>
      <c r="G2403" s="276">
        <v>45638</v>
      </c>
      <c r="H2403">
        <v>20241128605421</v>
      </c>
      <c r="I2403">
        <v>2.5920000000000001</v>
      </c>
      <c r="J2403" s="289" t="s">
        <v>317</v>
      </c>
      <c r="K2403" s="289" t="s">
        <v>5861</v>
      </c>
      <c r="L2403" s="289" t="s">
        <v>275</v>
      </c>
      <c r="M2403" s="289" t="s">
        <v>5859</v>
      </c>
      <c r="N2403" s="289" t="s">
        <v>4189</v>
      </c>
      <c r="O2403" s="289" t="s">
        <v>3332</v>
      </c>
      <c r="P2403" s="289">
        <f>VLOOKUP(CAT_Details[[#This Row],[Delivery Bp Customer Code]],Table6[],2,0)</f>
        <v>3402</v>
      </c>
    </row>
    <row r="2404" spans="1:16" x14ac:dyDescent="0.25">
      <c r="A2404" s="289" t="s">
        <v>3329</v>
      </c>
      <c r="B2404">
        <v>8</v>
      </c>
      <c r="C2404">
        <v>2108</v>
      </c>
      <c r="D2404">
        <v>2.8</v>
      </c>
      <c r="E2404" s="289" t="s">
        <v>5862</v>
      </c>
      <c r="F2404">
        <v>5014493367</v>
      </c>
      <c r="G2404" s="276">
        <v>45638</v>
      </c>
      <c r="H2404">
        <v>20241202607489</v>
      </c>
      <c r="I2404">
        <v>6.72</v>
      </c>
      <c r="J2404" s="289" t="s">
        <v>317</v>
      </c>
      <c r="K2404" s="289" t="s">
        <v>5863</v>
      </c>
      <c r="L2404" s="289" t="s">
        <v>275</v>
      </c>
      <c r="M2404" s="289" t="s">
        <v>5864</v>
      </c>
      <c r="N2404" s="289" t="s">
        <v>3966</v>
      </c>
      <c r="O2404" s="289" t="s">
        <v>3332</v>
      </c>
      <c r="P2404" s="289">
        <f>VLOOKUP(CAT_Details[[#This Row],[Delivery Bp Customer Code]],Table6[],2,0)</f>
        <v>3402</v>
      </c>
    </row>
    <row r="2405" spans="1:16" x14ac:dyDescent="0.25">
      <c r="A2405" s="289" t="s">
        <v>3329</v>
      </c>
      <c r="B2405">
        <v>5</v>
      </c>
      <c r="C2405">
        <v>415</v>
      </c>
      <c r="D2405">
        <v>1.4</v>
      </c>
      <c r="E2405" s="289" t="s">
        <v>5865</v>
      </c>
      <c r="F2405">
        <v>5014509322</v>
      </c>
      <c r="G2405" s="276">
        <v>45638</v>
      </c>
      <c r="H2405" s="5">
        <v>20241202607458</v>
      </c>
      <c r="I2405">
        <v>2.8079999999999998</v>
      </c>
      <c r="J2405" s="289" t="s">
        <v>401</v>
      </c>
      <c r="K2405" s="289" t="s">
        <v>5866</v>
      </c>
      <c r="L2405" s="289" t="s">
        <v>275</v>
      </c>
      <c r="M2405" s="289" t="s">
        <v>5867</v>
      </c>
      <c r="N2405" s="289" t="s">
        <v>2533</v>
      </c>
      <c r="O2405" s="289" t="s">
        <v>3332</v>
      </c>
      <c r="P2405" s="289">
        <f>VLOOKUP(CAT_Details[[#This Row],[Delivery Bp Customer Code]],Table6[],2,0)</f>
        <v>3402</v>
      </c>
    </row>
    <row r="2406" spans="1:16" x14ac:dyDescent="0.25">
      <c r="A2406" s="289" t="s">
        <v>3329</v>
      </c>
      <c r="B2406">
        <v>8</v>
      </c>
      <c r="C2406">
        <v>1813</v>
      </c>
      <c r="D2406">
        <v>3.2</v>
      </c>
      <c r="E2406" s="289" t="s">
        <v>5868</v>
      </c>
      <c r="F2406">
        <v>5014509472</v>
      </c>
      <c r="G2406" s="276">
        <v>45638</v>
      </c>
      <c r="H2406">
        <v>20241128605863</v>
      </c>
      <c r="I2406">
        <v>7.2960000000000003</v>
      </c>
      <c r="J2406" s="289" t="s">
        <v>438</v>
      </c>
      <c r="K2406" s="289" t="s">
        <v>5869</v>
      </c>
      <c r="L2406" s="289" t="s">
        <v>275</v>
      </c>
      <c r="M2406" s="289" t="s">
        <v>5870</v>
      </c>
      <c r="N2406" s="289" t="s">
        <v>4090</v>
      </c>
      <c r="O2406" s="289" t="s">
        <v>3332</v>
      </c>
      <c r="P2406" s="289">
        <f>VLOOKUP(CAT_Details[[#This Row],[Delivery Bp Customer Code]],Table6[],2,0)</f>
        <v>3402</v>
      </c>
    </row>
    <row r="2407" spans="1:16" x14ac:dyDescent="0.25">
      <c r="A2407" s="289" t="s">
        <v>3329</v>
      </c>
      <c r="B2407">
        <v>1</v>
      </c>
      <c r="C2407">
        <v>360</v>
      </c>
      <c r="D2407">
        <v>0.4</v>
      </c>
      <c r="E2407" s="289" t="s">
        <v>5871</v>
      </c>
      <c r="F2407">
        <v>5014523738</v>
      </c>
      <c r="G2407" s="276">
        <v>45638</v>
      </c>
      <c r="H2407">
        <v>20241203608920</v>
      </c>
      <c r="I2407">
        <v>0.96</v>
      </c>
      <c r="J2407" s="289" t="s">
        <v>294</v>
      </c>
      <c r="K2407" s="289" t="s">
        <v>5872</v>
      </c>
      <c r="L2407" s="289" t="s">
        <v>275</v>
      </c>
      <c r="M2407" s="289" t="s">
        <v>5873</v>
      </c>
      <c r="N2407" s="289" t="s">
        <v>394</v>
      </c>
      <c r="O2407" s="289" t="s">
        <v>3332</v>
      </c>
      <c r="P2407" s="289">
        <f>VLOOKUP(CAT_Details[[#This Row],[Delivery Bp Customer Code]],Table6[],2,0)</f>
        <v>3402</v>
      </c>
    </row>
    <row r="2408" spans="1:16" x14ac:dyDescent="0.25">
      <c r="A2408" s="289" t="s">
        <v>3329</v>
      </c>
      <c r="B2408">
        <v>4</v>
      </c>
      <c r="C2408">
        <v>520</v>
      </c>
      <c r="D2408">
        <v>1.6</v>
      </c>
      <c r="E2408" s="289" t="s">
        <v>5874</v>
      </c>
      <c r="F2408">
        <v>5014523848</v>
      </c>
      <c r="G2408" s="276">
        <v>45638</v>
      </c>
      <c r="H2408">
        <v>20241203608826</v>
      </c>
      <c r="I2408">
        <v>4.2240000000000002</v>
      </c>
      <c r="J2408" s="289" t="s">
        <v>294</v>
      </c>
      <c r="K2408" s="289" t="s">
        <v>5875</v>
      </c>
      <c r="L2408" s="289" t="s">
        <v>275</v>
      </c>
      <c r="M2408" s="289" t="s">
        <v>5876</v>
      </c>
      <c r="N2408" s="289" t="s">
        <v>555</v>
      </c>
      <c r="O2408" s="289" t="s">
        <v>3332</v>
      </c>
      <c r="P2408" s="289">
        <f>VLOOKUP(CAT_Details[[#This Row],[Delivery Bp Customer Code]],Table6[],2,0)</f>
        <v>3402</v>
      </c>
    </row>
    <row r="2409" spans="1:16" x14ac:dyDescent="0.25">
      <c r="A2409" s="289" t="s">
        <v>3329</v>
      </c>
      <c r="B2409">
        <v>7</v>
      </c>
      <c r="C2409">
        <v>1626</v>
      </c>
      <c r="D2409">
        <v>3.4</v>
      </c>
      <c r="E2409" s="289" t="s">
        <v>5831</v>
      </c>
      <c r="F2409">
        <v>5014537127</v>
      </c>
      <c r="G2409" s="276">
        <v>45638</v>
      </c>
      <c r="H2409">
        <v>20241204610070</v>
      </c>
      <c r="I2409">
        <v>8.1839999999999993</v>
      </c>
      <c r="J2409" s="289" t="s">
        <v>350</v>
      </c>
      <c r="K2409" s="289" t="s">
        <v>5877</v>
      </c>
      <c r="L2409" s="289" t="s">
        <v>275</v>
      </c>
      <c r="M2409" s="289" t="s">
        <v>5833</v>
      </c>
      <c r="N2409" s="289" t="s">
        <v>5415</v>
      </c>
      <c r="O2409" s="289" t="s">
        <v>3332</v>
      </c>
      <c r="P2409" s="289">
        <f>VLOOKUP(CAT_Details[[#This Row],[Delivery Bp Customer Code]],Table6[],2,0)</f>
        <v>3402</v>
      </c>
    </row>
    <row r="2410" spans="1:16" x14ac:dyDescent="0.25">
      <c r="A2410" s="289" t="s">
        <v>3329</v>
      </c>
      <c r="B2410">
        <v>1</v>
      </c>
      <c r="C2410">
        <v>36</v>
      </c>
      <c r="D2410">
        <v>0.2</v>
      </c>
      <c r="E2410" s="289" t="s">
        <v>5878</v>
      </c>
      <c r="F2410">
        <v>5014537139</v>
      </c>
      <c r="G2410" s="276">
        <v>45638</v>
      </c>
      <c r="H2410">
        <v>20241204609499</v>
      </c>
      <c r="I2410">
        <v>0.192</v>
      </c>
      <c r="J2410" s="289" t="s">
        <v>350</v>
      </c>
      <c r="K2410" s="289" t="s">
        <v>5879</v>
      </c>
      <c r="L2410" s="289" t="s">
        <v>275</v>
      </c>
      <c r="M2410" s="289" t="s">
        <v>5776</v>
      </c>
      <c r="N2410" s="289" t="s">
        <v>3661</v>
      </c>
      <c r="O2410" s="289" t="s">
        <v>3332</v>
      </c>
      <c r="P2410" s="289">
        <f>VLOOKUP(CAT_Details[[#This Row],[Delivery Bp Customer Code]],Table6[],2,0)</f>
        <v>3402</v>
      </c>
    </row>
    <row r="2411" spans="1:16" x14ac:dyDescent="0.25">
      <c r="A2411" s="289" t="s">
        <v>3329</v>
      </c>
      <c r="B2411">
        <v>1</v>
      </c>
      <c r="C2411">
        <v>8</v>
      </c>
      <c r="D2411">
        <v>0.05</v>
      </c>
      <c r="E2411" s="289" t="s">
        <v>5880</v>
      </c>
      <c r="F2411">
        <v>5014537186</v>
      </c>
      <c r="G2411" s="276">
        <v>45638</v>
      </c>
      <c r="H2411">
        <v>20241203608913</v>
      </c>
      <c r="I2411">
        <v>2.4E-2</v>
      </c>
      <c r="J2411" s="289" t="s">
        <v>280</v>
      </c>
      <c r="K2411" s="289" t="s">
        <v>5881</v>
      </c>
      <c r="L2411" s="289" t="s">
        <v>275</v>
      </c>
      <c r="M2411" s="289" t="s">
        <v>5732</v>
      </c>
      <c r="N2411" s="289" t="s">
        <v>619</v>
      </c>
      <c r="O2411" s="289" t="s">
        <v>3332</v>
      </c>
      <c r="P2411" s="289">
        <f>VLOOKUP(CAT_Details[[#This Row],[Delivery Bp Customer Code]],Table6[],2,0)</f>
        <v>3402</v>
      </c>
    </row>
    <row r="2412" spans="1:16" x14ac:dyDescent="0.25">
      <c r="A2412" s="289" t="s">
        <v>3329</v>
      </c>
      <c r="B2412">
        <v>12</v>
      </c>
      <c r="C2412">
        <v>1322.98</v>
      </c>
      <c r="D2412">
        <v>4.8</v>
      </c>
      <c r="E2412" s="289" t="s">
        <v>5882</v>
      </c>
      <c r="F2412">
        <v>5014537189</v>
      </c>
      <c r="G2412" s="276">
        <v>45638</v>
      </c>
      <c r="H2412">
        <v>20241204609305</v>
      </c>
      <c r="I2412">
        <v>10.992000000000001</v>
      </c>
      <c r="J2412" s="289" t="s">
        <v>350</v>
      </c>
      <c r="K2412" s="289" t="s">
        <v>5883</v>
      </c>
      <c r="L2412" s="289" t="s">
        <v>275</v>
      </c>
      <c r="M2412" s="289" t="s">
        <v>5833</v>
      </c>
      <c r="N2412" s="289" t="s">
        <v>1631</v>
      </c>
      <c r="O2412" s="289" t="s">
        <v>3332</v>
      </c>
      <c r="P2412" s="289">
        <f>VLOOKUP(CAT_Details[[#This Row],[Delivery Bp Customer Code]],Table6[],2,0)</f>
        <v>3402</v>
      </c>
    </row>
    <row r="2413" spans="1:16" x14ac:dyDescent="0.25">
      <c r="A2413" s="289" t="s">
        <v>3329</v>
      </c>
      <c r="B2413">
        <v>1</v>
      </c>
      <c r="C2413">
        <v>1</v>
      </c>
      <c r="D2413">
        <v>0.03</v>
      </c>
      <c r="E2413" s="289" t="s">
        <v>5884</v>
      </c>
      <c r="F2413">
        <v>5014537257</v>
      </c>
      <c r="G2413" s="276">
        <v>45638</v>
      </c>
      <c r="H2413">
        <v>20241204609397</v>
      </c>
      <c r="I2413">
        <v>5.0000000000000001E-3</v>
      </c>
      <c r="J2413" s="289" t="s">
        <v>350</v>
      </c>
      <c r="K2413" s="289" t="s">
        <v>5885</v>
      </c>
      <c r="L2413" s="289" t="s">
        <v>275</v>
      </c>
      <c r="M2413" s="289" t="s">
        <v>5776</v>
      </c>
      <c r="N2413" s="289" t="s">
        <v>3656</v>
      </c>
      <c r="O2413" s="289" t="s">
        <v>3332</v>
      </c>
      <c r="P2413" s="289">
        <f>VLOOKUP(CAT_Details[[#This Row],[Delivery Bp Customer Code]],Table6[],2,0)</f>
        <v>3402</v>
      </c>
    </row>
    <row r="2414" spans="1:16" x14ac:dyDescent="0.25">
      <c r="A2414" s="289" t="s">
        <v>3329</v>
      </c>
      <c r="B2414">
        <v>8</v>
      </c>
      <c r="C2414">
        <v>1548</v>
      </c>
      <c r="D2414">
        <v>3.75</v>
      </c>
      <c r="E2414" s="289" t="s">
        <v>5886</v>
      </c>
      <c r="F2414">
        <v>5014568745</v>
      </c>
      <c r="G2414" s="276">
        <v>45638</v>
      </c>
      <c r="H2414">
        <v>20241209612822</v>
      </c>
      <c r="I2414">
        <v>8.9659999999999993</v>
      </c>
      <c r="J2414" s="289" t="s">
        <v>273</v>
      </c>
      <c r="K2414" s="289" t="s">
        <v>5887</v>
      </c>
      <c r="L2414" s="289" t="s">
        <v>275</v>
      </c>
      <c r="M2414" s="289" t="s">
        <v>5790</v>
      </c>
      <c r="N2414" s="289" t="s">
        <v>519</v>
      </c>
      <c r="O2414" s="289" t="s">
        <v>3332</v>
      </c>
      <c r="P2414" s="289">
        <f>VLOOKUP(CAT_Details[[#This Row],[Delivery Bp Customer Code]],Table6[],2,0)</f>
        <v>3402</v>
      </c>
    </row>
    <row r="2415" spans="1:16" x14ac:dyDescent="0.25">
      <c r="A2415" s="289" t="s">
        <v>76</v>
      </c>
      <c r="B2415">
        <v>1</v>
      </c>
      <c r="C2415">
        <v>399</v>
      </c>
      <c r="D2415">
        <v>0.34</v>
      </c>
      <c r="E2415" s="289" t="s">
        <v>5888</v>
      </c>
      <c r="F2415">
        <v>5014509447</v>
      </c>
      <c r="G2415" s="276">
        <v>45638</v>
      </c>
      <c r="H2415" s="5">
        <v>20241128605842</v>
      </c>
      <c r="I2415">
        <v>0.64</v>
      </c>
      <c r="J2415" s="289" t="s">
        <v>324</v>
      </c>
      <c r="K2415" s="289" t="s">
        <v>5889</v>
      </c>
      <c r="L2415" s="289" t="s">
        <v>275</v>
      </c>
      <c r="M2415" s="289" t="s">
        <v>5890</v>
      </c>
      <c r="N2415" s="289" t="s">
        <v>5891</v>
      </c>
      <c r="O2415" s="289" t="s">
        <v>748</v>
      </c>
      <c r="P2415" s="289" t="str">
        <f>VLOOKUP(CAT_Details[[#This Row],[Delivery Bp Customer Code]],Table6[],2,0)</f>
        <v>No Loc</v>
      </c>
    </row>
    <row r="2416" spans="1:16" x14ac:dyDescent="0.25">
      <c r="A2416" s="289" t="s">
        <v>76</v>
      </c>
      <c r="B2416">
        <v>2</v>
      </c>
      <c r="C2416">
        <v>275</v>
      </c>
      <c r="D2416">
        <v>0.8</v>
      </c>
      <c r="E2416" s="289" t="s">
        <v>5892</v>
      </c>
      <c r="F2416">
        <v>5014523714</v>
      </c>
      <c r="G2416" s="276">
        <v>45638</v>
      </c>
      <c r="H2416">
        <v>20241203609086</v>
      </c>
      <c r="I2416">
        <v>1.7569999999999999</v>
      </c>
      <c r="J2416" s="289" t="s">
        <v>294</v>
      </c>
      <c r="K2416" s="289" t="s">
        <v>5893</v>
      </c>
      <c r="L2416" s="289" t="s">
        <v>275</v>
      </c>
      <c r="M2416" s="289" t="s">
        <v>5876</v>
      </c>
      <c r="N2416" s="289" t="s">
        <v>1270</v>
      </c>
      <c r="O2416" s="289" t="s">
        <v>748</v>
      </c>
      <c r="P2416" s="289" t="str">
        <f>VLOOKUP(CAT_Details[[#This Row],[Delivery Bp Customer Code]],Table6[],2,0)</f>
        <v>No Loc</v>
      </c>
    </row>
    <row r="2417" spans="1:16" x14ac:dyDescent="0.25">
      <c r="A2417" s="289" t="s">
        <v>76</v>
      </c>
      <c r="B2417">
        <v>2</v>
      </c>
      <c r="C2417">
        <v>772</v>
      </c>
      <c r="D2417">
        <v>0.67</v>
      </c>
      <c r="E2417" s="289" t="s">
        <v>5834</v>
      </c>
      <c r="F2417">
        <v>5014537198</v>
      </c>
      <c r="G2417" s="276">
        <v>45638</v>
      </c>
      <c r="H2417">
        <v>20241205610704</v>
      </c>
      <c r="I2417">
        <v>1.28</v>
      </c>
      <c r="J2417" s="289" t="s">
        <v>324</v>
      </c>
      <c r="K2417" s="289" t="s">
        <v>5894</v>
      </c>
      <c r="L2417" s="289" t="s">
        <v>275</v>
      </c>
      <c r="M2417" s="289" t="s">
        <v>5817</v>
      </c>
      <c r="N2417" s="289" t="s">
        <v>2172</v>
      </c>
      <c r="O2417" s="289" t="s">
        <v>748</v>
      </c>
      <c r="P2417" s="289" t="str">
        <f>VLOOKUP(CAT_Details[[#This Row],[Delivery Bp Customer Code]],Table6[],2,0)</f>
        <v>No Loc</v>
      </c>
    </row>
    <row r="2418" spans="1:16" x14ac:dyDescent="0.25">
      <c r="A2418" s="289" t="s">
        <v>76</v>
      </c>
      <c r="B2418">
        <v>1</v>
      </c>
      <c r="C2418">
        <v>95</v>
      </c>
      <c r="D2418">
        <v>0.4</v>
      </c>
      <c r="E2418" s="289" t="s">
        <v>5895</v>
      </c>
      <c r="F2418">
        <v>5014537606</v>
      </c>
      <c r="G2418" s="276">
        <v>45638</v>
      </c>
      <c r="H2418">
        <v>20241205610627</v>
      </c>
      <c r="I2418">
        <v>0.97</v>
      </c>
      <c r="J2418" s="289" t="s">
        <v>350</v>
      </c>
      <c r="K2418" s="289" t="s">
        <v>5896</v>
      </c>
      <c r="L2418" s="289" t="s">
        <v>275</v>
      </c>
      <c r="M2418" s="289" t="s">
        <v>5833</v>
      </c>
      <c r="N2418" s="289" t="s">
        <v>690</v>
      </c>
      <c r="O2418" s="289" t="s">
        <v>748</v>
      </c>
      <c r="P2418" s="289" t="str">
        <f>VLOOKUP(CAT_Details[[#This Row],[Delivery Bp Customer Code]],Table6[],2,0)</f>
        <v>No Loc</v>
      </c>
    </row>
    <row r="2419" spans="1:16" x14ac:dyDescent="0.25">
      <c r="A2419" s="289" t="s">
        <v>285</v>
      </c>
      <c r="B2419">
        <v>1</v>
      </c>
      <c r="C2419">
        <v>69</v>
      </c>
      <c r="D2419">
        <v>0.2</v>
      </c>
      <c r="E2419" s="289" t="s">
        <v>5812</v>
      </c>
      <c r="F2419">
        <v>5014509295</v>
      </c>
      <c r="G2419" s="276">
        <v>45638</v>
      </c>
      <c r="H2419">
        <v>20241202607396</v>
      </c>
      <c r="I2419">
        <v>0.28799999999999998</v>
      </c>
      <c r="J2419" s="289" t="s">
        <v>324</v>
      </c>
      <c r="K2419" s="289" t="s">
        <v>5897</v>
      </c>
      <c r="L2419" s="289" t="s">
        <v>275</v>
      </c>
      <c r="M2419" s="289" t="s">
        <v>5727</v>
      </c>
      <c r="N2419" s="289" t="s">
        <v>399</v>
      </c>
      <c r="O2419" s="289" t="s">
        <v>291</v>
      </c>
      <c r="P2419" s="289" t="str">
        <f>VLOOKUP(CAT_Details[[#This Row],[Delivery Bp Customer Code]],Table6[],2,0)</f>
        <v>DX01-L5</v>
      </c>
    </row>
    <row r="2420" spans="1:16" x14ac:dyDescent="0.25">
      <c r="A2420" s="289" t="s">
        <v>285</v>
      </c>
      <c r="B2420">
        <v>13</v>
      </c>
      <c r="C2420">
        <v>12600</v>
      </c>
      <c r="D2420">
        <v>5.2</v>
      </c>
      <c r="E2420" s="289" t="s">
        <v>5898</v>
      </c>
      <c r="F2420">
        <v>5014509683</v>
      </c>
      <c r="G2420" s="276">
        <v>45638</v>
      </c>
      <c r="H2420">
        <v>20241128606157</v>
      </c>
      <c r="I2420">
        <v>12.48</v>
      </c>
      <c r="J2420" s="289" t="s">
        <v>383</v>
      </c>
      <c r="K2420" s="289" t="s">
        <v>5899</v>
      </c>
      <c r="L2420" s="289" t="s">
        <v>275</v>
      </c>
      <c r="M2420" s="289" t="s">
        <v>5900</v>
      </c>
      <c r="N2420" s="289" t="s">
        <v>386</v>
      </c>
      <c r="O2420" s="289" t="s">
        <v>291</v>
      </c>
      <c r="P2420" s="289" t="str">
        <f>VLOOKUP(CAT_Details[[#This Row],[Delivery Bp Customer Code]],Table6[],2,0)</f>
        <v>DX01-L5</v>
      </c>
    </row>
    <row r="2421" spans="1:16" x14ac:dyDescent="0.25">
      <c r="A2421" s="289" t="s">
        <v>285</v>
      </c>
      <c r="B2421">
        <v>2</v>
      </c>
      <c r="C2421">
        <v>769</v>
      </c>
      <c r="D2421">
        <v>0.8</v>
      </c>
      <c r="E2421" s="289" t="s">
        <v>5901</v>
      </c>
      <c r="F2421">
        <v>5014523866</v>
      </c>
      <c r="G2421" s="276">
        <v>45638</v>
      </c>
      <c r="H2421">
        <v>20241204610011</v>
      </c>
      <c r="I2421">
        <v>1.92</v>
      </c>
      <c r="J2421" s="289" t="s">
        <v>294</v>
      </c>
      <c r="K2421" s="289" t="s">
        <v>5902</v>
      </c>
      <c r="L2421" s="289" t="s">
        <v>275</v>
      </c>
      <c r="M2421" s="289" t="s">
        <v>5859</v>
      </c>
      <c r="N2421" s="289" t="s">
        <v>297</v>
      </c>
      <c r="O2421" s="289" t="s">
        <v>291</v>
      </c>
      <c r="P2421" s="289" t="str">
        <f>VLOOKUP(CAT_Details[[#This Row],[Delivery Bp Customer Code]],Table6[],2,0)</f>
        <v>DX01-L5</v>
      </c>
    </row>
    <row r="2422" spans="1:16" x14ac:dyDescent="0.25">
      <c r="A2422" s="289" t="s">
        <v>285</v>
      </c>
      <c r="B2422">
        <v>3</v>
      </c>
      <c r="C2422">
        <v>342</v>
      </c>
      <c r="D2422">
        <v>0.6</v>
      </c>
      <c r="E2422" s="289" t="s">
        <v>5903</v>
      </c>
      <c r="F2422">
        <v>5014523952</v>
      </c>
      <c r="G2422" s="276">
        <v>45638</v>
      </c>
      <c r="H2422">
        <v>20241202607821</v>
      </c>
      <c r="I2422">
        <v>1.1519999999999999</v>
      </c>
      <c r="J2422" s="289" t="s">
        <v>324</v>
      </c>
      <c r="K2422" s="289" t="s">
        <v>5904</v>
      </c>
      <c r="L2422" s="289" t="s">
        <v>275</v>
      </c>
      <c r="M2422" s="289" t="s">
        <v>5727</v>
      </c>
      <c r="N2422" s="289" t="s">
        <v>508</v>
      </c>
      <c r="O2422" s="289" t="s">
        <v>291</v>
      </c>
      <c r="P2422" s="289" t="str">
        <f>VLOOKUP(CAT_Details[[#This Row],[Delivery Bp Customer Code]],Table6[],2,0)</f>
        <v>DX01-L5</v>
      </c>
    </row>
    <row r="2423" spans="1:16" x14ac:dyDescent="0.25">
      <c r="A2423" s="289" t="s">
        <v>285</v>
      </c>
      <c r="B2423">
        <v>11</v>
      </c>
      <c r="C2423">
        <v>1650</v>
      </c>
      <c r="D2423">
        <v>4.4000000000000004</v>
      </c>
      <c r="E2423" s="289" t="s">
        <v>5905</v>
      </c>
      <c r="F2423">
        <v>5014524690</v>
      </c>
      <c r="G2423" s="276">
        <v>45638</v>
      </c>
      <c r="H2423">
        <v>20241203608704</v>
      </c>
      <c r="I2423">
        <v>9.5039999999999996</v>
      </c>
      <c r="J2423" s="289" t="s">
        <v>345</v>
      </c>
      <c r="K2423" s="289" t="s">
        <v>5906</v>
      </c>
      <c r="L2423" s="289" t="s">
        <v>275</v>
      </c>
      <c r="M2423" s="289" t="s">
        <v>5907</v>
      </c>
      <c r="N2423" s="289" t="s">
        <v>427</v>
      </c>
      <c r="O2423" s="289" t="s">
        <v>291</v>
      </c>
      <c r="P2423" s="289" t="str">
        <f>VLOOKUP(CAT_Details[[#This Row],[Delivery Bp Customer Code]],Table6[],2,0)</f>
        <v>DX01-L5</v>
      </c>
    </row>
    <row r="2424" spans="1:16" x14ac:dyDescent="0.25">
      <c r="A2424" s="289" t="s">
        <v>285</v>
      </c>
      <c r="B2424">
        <v>8</v>
      </c>
      <c r="C2424">
        <v>1391</v>
      </c>
      <c r="D2424">
        <v>3.2</v>
      </c>
      <c r="E2424" s="289" t="s">
        <v>5908</v>
      </c>
      <c r="F2424">
        <v>5014524889</v>
      </c>
      <c r="G2424" s="276">
        <v>45638</v>
      </c>
      <c r="H2424">
        <v>20241204609512</v>
      </c>
      <c r="I2424">
        <v>5.0880000000000001</v>
      </c>
      <c r="J2424" s="289" t="s">
        <v>345</v>
      </c>
      <c r="K2424" s="289" t="s">
        <v>5909</v>
      </c>
      <c r="L2424" s="289" t="s">
        <v>275</v>
      </c>
      <c r="M2424" s="289" t="s">
        <v>5830</v>
      </c>
      <c r="N2424" s="289" t="s">
        <v>348</v>
      </c>
      <c r="O2424" s="289" t="s">
        <v>291</v>
      </c>
      <c r="P2424" s="289" t="str">
        <f>VLOOKUP(CAT_Details[[#This Row],[Delivery Bp Customer Code]],Table6[],2,0)</f>
        <v>DX01-L5</v>
      </c>
    </row>
    <row r="2425" spans="1:16" x14ac:dyDescent="0.25">
      <c r="A2425" s="289" t="s">
        <v>285</v>
      </c>
      <c r="B2425">
        <v>1</v>
      </c>
      <c r="C2425">
        <v>93</v>
      </c>
      <c r="D2425">
        <v>0.34</v>
      </c>
      <c r="E2425" s="289" t="s">
        <v>5910</v>
      </c>
      <c r="F2425">
        <v>5014537258</v>
      </c>
      <c r="G2425" s="276">
        <v>45638</v>
      </c>
      <c r="H2425" s="5">
        <v>20241205610808</v>
      </c>
      <c r="I2425">
        <v>0.36</v>
      </c>
      <c r="J2425" s="289" t="s">
        <v>350</v>
      </c>
      <c r="K2425" s="289" t="s">
        <v>5911</v>
      </c>
      <c r="L2425" s="289" t="s">
        <v>275</v>
      </c>
      <c r="M2425" s="289" t="s">
        <v>5833</v>
      </c>
      <c r="N2425" s="289" t="s">
        <v>901</v>
      </c>
      <c r="O2425" s="289" t="s">
        <v>291</v>
      </c>
      <c r="P2425" s="289" t="str">
        <f>VLOOKUP(CAT_Details[[#This Row],[Delivery Bp Customer Code]],Table6[],2,0)</f>
        <v>DX01-L5</v>
      </c>
    </row>
    <row r="2426" spans="1:16" x14ac:dyDescent="0.25">
      <c r="A2426" s="289" t="s">
        <v>285</v>
      </c>
      <c r="B2426">
        <v>34</v>
      </c>
      <c r="C2426">
        <v>2992</v>
      </c>
      <c r="D2426">
        <v>13.6</v>
      </c>
      <c r="E2426" s="289" t="s">
        <v>5912</v>
      </c>
      <c r="F2426">
        <v>5014537312</v>
      </c>
      <c r="G2426" s="276">
        <v>45638</v>
      </c>
      <c r="H2426" s="5">
        <v>20241205610710</v>
      </c>
      <c r="I2426">
        <v>32.64</v>
      </c>
      <c r="J2426" s="289" t="s">
        <v>350</v>
      </c>
      <c r="K2426" s="289" t="s">
        <v>5913</v>
      </c>
      <c r="L2426" s="289" t="s">
        <v>275</v>
      </c>
      <c r="M2426" s="289" t="s">
        <v>5776</v>
      </c>
      <c r="N2426" s="289" t="s">
        <v>462</v>
      </c>
      <c r="O2426" s="289" t="s">
        <v>291</v>
      </c>
      <c r="P2426" s="289" t="str">
        <f>VLOOKUP(CAT_Details[[#This Row],[Delivery Bp Customer Code]],Table6[],2,0)</f>
        <v>DX01-L5</v>
      </c>
    </row>
    <row r="2427" spans="1:16" x14ac:dyDescent="0.25">
      <c r="A2427" s="289" t="s">
        <v>285</v>
      </c>
      <c r="B2427">
        <v>15</v>
      </c>
      <c r="C2427">
        <v>1320</v>
      </c>
      <c r="D2427">
        <v>6</v>
      </c>
      <c r="E2427" s="289" t="s">
        <v>5912</v>
      </c>
      <c r="F2427">
        <v>5014537313</v>
      </c>
      <c r="G2427" s="276">
        <v>45638</v>
      </c>
      <c r="H2427">
        <v>20241205610712</v>
      </c>
      <c r="I2427">
        <v>14.4</v>
      </c>
      <c r="J2427" s="289" t="s">
        <v>350</v>
      </c>
      <c r="K2427" s="289" t="s">
        <v>5914</v>
      </c>
      <c r="L2427" s="289" t="s">
        <v>275</v>
      </c>
      <c r="M2427" s="289" t="s">
        <v>5776</v>
      </c>
      <c r="N2427" s="289" t="s">
        <v>462</v>
      </c>
      <c r="O2427" s="289" t="s">
        <v>291</v>
      </c>
      <c r="P2427" s="289" t="str">
        <f>VLOOKUP(CAT_Details[[#This Row],[Delivery Bp Customer Code]],Table6[],2,0)</f>
        <v>DX01-L5</v>
      </c>
    </row>
    <row r="2428" spans="1:16" x14ac:dyDescent="0.25">
      <c r="A2428" s="289" t="s">
        <v>285</v>
      </c>
      <c r="B2428">
        <v>10</v>
      </c>
      <c r="C2428">
        <v>720</v>
      </c>
      <c r="D2428">
        <v>4</v>
      </c>
      <c r="E2428" s="289" t="s">
        <v>5895</v>
      </c>
      <c r="F2428">
        <v>5014537592</v>
      </c>
      <c r="G2428" s="276">
        <v>45638</v>
      </c>
      <c r="H2428">
        <v>20241205610630</v>
      </c>
      <c r="I2428">
        <v>9.6959999999999997</v>
      </c>
      <c r="J2428" s="289" t="s">
        <v>350</v>
      </c>
      <c r="K2428" s="289" t="s">
        <v>5915</v>
      </c>
      <c r="L2428" s="289" t="s">
        <v>275</v>
      </c>
      <c r="M2428" s="289" t="s">
        <v>5833</v>
      </c>
      <c r="N2428" s="289" t="s">
        <v>690</v>
      </c>
      <c r="O2428" s="289" t="s">
        <v>291</v>
      </c>
      <c r="P2428" s="289" t="str">
        <f>VLOOKUP(CAT_Details[[#This Row],[Delivery Bp Customer Code]],Table6[],2,0)</f>
        <v>DX01-L5</v>
      </c>
    </row>
    <row r="2429" spans="1:16" x14ac:dyDescent="0.25">
      <c r="A2429" s="289" t="s">
        <v>285</v>
      </c>
      <c r="B2429">
        <v>1</v>
      </c>
      <c r="C2429">
        <v>121</v>
      </c>
      <c r="D2429">
        <v>0.4</v>
      </c>
      <c r="E2429" s="289" t="s">
        <v>5916</v>
      </c>
      <c r="F2429">
        <v>5014553320</v>
      </c>
      <c r="G2429" s="276">
        <v>45638</v>
      </c>
      <c r="H2429">
        <v>20241205611482</v>
      </c>
      <c r="I2429">
        <v>0.96</v>
      </c>
      <c r="J2429" s="289" t="s">
        <v>350</v>
      </c>
      <c r="K2429" s="289" t="s">
        <v>5917</v>
      </c>
      <c r="L2429" s="289" t="s">
        <v>275</v>
      </c>
      <c r="M2429" s="289" t="s">
        <v>5838</v>
      </c>
      <c r="N2429" s="289" t="s">
        <v>5918</v>
      </c>
      <c r="O2429" s="289" t="s">
        <v>291</v>
      </c>
      <c r="P2429" s="289" t="str">
        <f>VLOOKUP(CAT_Details[[#This Row],[Delivery Bp Customer Code]],Table6[],2,0)</f>
        <v>DX01-L5</v>
      </c>
    </row>
    <row r="2430" spans="1:16" x14ac:dyDescent="0.25">
      <c r="A2430" s="289" t="s">
        <v>285</v>
      </c>
      <c r="B2430">
        <v>2</v>
      </c>
      <c r="C2430">
        <v>360</v>
      </c>
      <c r="D2430">
        <v>0.8</v>
      </c>
      <c r="E2430" s="289" t="s">
        <v>5919</v>
      </c>
      <c r="F2430">
        <v>5014553670</v>
      </c>
      <c r="G2430" s="276">
        <v>45638</v>
      </c>
      <c r="H2430">
        <v>20241205611054</v>
      </c>
      <c r="I2430">
        <v>1.536</v>
      </c>
      <c r="J2430" s="289" t="s">
        <v>287</v>
      </c>
      <c r="K2430" s="289" t="s">
        <v>5920</v>
      </c>
      <c r="L2430" s="289" t="s">
        <v>275</v>
      </c>
      <c r="M2430" s="289" t="s">
        <v>5921</v>
      </c>
      <c r="N2430" s="289" t="s">
        <v>814</v>
      </c>
      <c r="O2430" s="289" t="s">
        <v>291</v>
      </c>
      <c r="P2430" s="289" t="str">
        <f>VLOOKUP(CAT_Details[[#This Row],[Delivery Bp Customer Code]],Table6[],2,0)</f>
        <v>DX01-L5</v>
      </c>
    </row>
    <row r="2431" spans="1:16" x14ac:dyDescent="0.25">
      <c r="A2431" s="289" t="s">
        <v>285</v>
      </c>
      <c r="B2431">
        <v>9</v>
      </c>
      <c r="C2431">
        <v>1556</v>
      </c>
      <c r="D2431">
        <v>3.6</v>
      </c>
      <c r="E2431" s="289" t="s">
        <v>5919</v>
      </c>
      <c r="F2431">
        <v>5014553731</v>
      </c>
      <c r="G2431" s="276">
        <v>45638</v>
      </c>
      <c r="H2431">
        <v>20241205611039</v>
      </c>
      <c r="I2431">
        <v>7.0279999999999996</v>
      </c>
      <c r="J2431" s="289" t="s">
        <v>287</v>
      </c>
      <c r="K2431" s="289" t="s">
        <v>5922</v>
      </c>
      <c r="L2431" s="289" t="s">
        <v>275</v>
      </c>
      <c r="M2431" s="289" t="s">
        <v>5921</v>
      </c>
      <c r="N2431" s="289" t="s">
        <v>814</v>
      </c>
      <c r="O2431" s="289" t="s">
        <v>291</v>
      </c>
      <c r="P2431" s="289" t="str">
        <f>VLOOKUP(CAT_Details[[#This Row],[Delivery Bp Customer Code]],Table6[],2,0)</f>
        <v>DX01-L5</v>
      </c>
    </row>
    <row r="2432" spans="1:16" x14ac:dyDescent="0.25">
      <c r="A2432" s="289" t="s">
        <v>521</v>
      </c>
      <c r="B2432">
        <v>3</v>
      </c>
      <c r="C2432">
        <v>75</v>
      </c>
      <c r="D2432">
        <v>1.2</v>
      </c>
      <c r="E2432" s="289" t="s">
        <v>5923</v>
      </c>
      <c r="F2432">
        <v>5014509341</v>
      </c>
      <c r="G2432" s="276">
        <v>45638</v>
      </c>
      <c r="H2432">
        <v>20241204609313</v>
      </c>
      <c r="I2432">
        <v>1.44</v>
      </c>
      <c r="J2432" s="289" t="s">
        <v>383</v>
      </c>
      <c r="K2432" s="289" t="s">
        <v>5924</v>
      </c>
      <c r="L2432" s="289" t="s">
        <v>275</v>
      </c>
      <c r="M2432" s="289" t="s">
        <v>5670</v>
      </c>
      <c r="N2432" s="289" t="s">
        <v>609</v>
      </c>
      <c r="O2432" s="289" t="s">
        <v>525</v>
      </c>
      <c r="P2432" s="289" t="str">
        <f>VLOOKUP(CAT_Details[[#This Row],[Delivery Bp Customer Code]],Table6[],2,0)</f>
        <v>No Loc</v>
      </c>
    </row>
    <row r="2433" spans="1:16" x14ac:dyDescent="0.25">
      <c r="A2433" s="289" t="s">
        <v>272</v>
      </c>
      <c r="B2433">
        <v>1</v>
      </c>
      <c r="C2433">
        <v>55</v>
      </c>
      <c r="D2433">
        <v>0.2</v>
      </c>
      <c r="E2433" s="289" t="s">
        <v>5865</v>
      </c>
      <c r="F2433">
        <v>5014509321</v>
      </c>
      <c r="G2433" s="276">
        <v>45638</v>
      </c>
      <c r="H2433" s="5">
        <v>20241202607451</v>
      </c>
      <c r="I2433">
        <v>0.36</v>
      </c>
      <c r="J2433" s="289" t="s">
        <v>401</v>
      </c>
      <c r="K2433" s="289" t="s">
        <v>5925</v>
      </c>
      <c r="L2433" s="289" t="s">
        <v>275</v>
      </c>
      <c r="M2433" s="289" t="s">
        <v>5867</v>
      </c>
      <c r="N2433" s="289" t="s">
        <v>2533</v>
      </c>
      <c r="O2433" s="289" t="s">
        <v>277</v>
      </c>
      <c r="P2433" s="289" t="str">
        <f>VLOOKUP(CAT_Details[[#This Row],[Delivery Bp Customer Code]],Table6[],2,0)</f>
        <v>U2-L5</v>
      </c>
    </row>
    <row r="2434" spans="1:16" x14ac:dyDescent="0.25">
      <c r="A2434" s="289" t="s">
        <v>272</v>
      </c>
      <c r="B2434">
        <v>1</v>
      </c>
      <c r="C2434">
        <v>199</v>
      </c>
      <c r="D2434">
        <v>0.4</v>
      </c>
      <c r="E2434" s="289" t="s">
        <v>5926</v>
      </c>
      <c r="F2434">
        <v>5014523881</v>
      </c>
      <c r="G2434" s="276">
        <v>45638</v>
      </c>
      <c r="H2434" s="5">
        <v>20241203608399</v>
      </c>
      <c r="I2434">
        <v>0.25900000000000001</v>
      </c>
      <c r="J2434" s="289" t="s">
        <v>1047</v>
      </c>
      <c r="K2434" s="289" t="s">
        <v>5927</v>
      </c>
      <c r="L2434" s="289" t="s">
        <v>275</v>
      </c>
      <c r="M2434" s="289" t="s">
        <v>5575</v>
      </c>
      <c r="N2434" s="289" t="s">
        <v>1049</v>
      </c>
      <c r="O2434" s="289" t="s">
        <v>277</v>
      </c>
      <c r="P2434" s="289" t="str">
        <f>VLOOKUP(CAT_Details[[#This Row],[Delivery Bp Customer Code]],Table6[],2,0)</f>
        <v>U2-L5</v>
      </c>
    </row>
    <row r="2435" spans="1:16" x14ac:dyDescent="0.25">
      <c r="A2435" s="289" t="s">
        <v>272</v>
      </c>
      <c r="B2435">
        <v>17</v>
      </c>
      <c r="C2435">
        <v>840</v>
      </c>
      <c r="D2435">
        <v>6.8</v>
      </c>
      <c r="E2435" s="289" t="s">
        <v>5928</v>
      </c>
      <c r="F2435">
        <v>5014524893</v>
      </c>
      <c r="G2435" s="276">
        <v>45638</v>
      </c>
      <c r="H2435" s="5">
        <v>20241202607696</v>
      </c>
      <c r="I2435">
        <v>13.055999999999999</v>
      </c>
      <c r="J2435" s="289" t="s">
        <v>324</v>
      </c>
      <c r="K2435" s="289" t="s">
        <v>5929</v>
      </c>
      <c r="L2435" s="289" t="s">
        <v>275</v>
      </c>
      <c r="M2435" s="289" t="s">
        <v>5727</v>
      </c>
      <c r="N2435" s="289" t="s">
        <v>562</v>
      </c>
      <c r="O2435" s="289" t="s">
        <v>277</v>
      </c>
      <c r="P2435" s="289" t="str">
        <f>VLOOKUP(CAT_Details[[#This Row],[Delivery Bp Customer Code]],Table6[],2,0)</f>
        <v>U2-L5</v>
      </c>
    </row>
    <row r="2436" spans="1:16" x14ac:dyDescent="0.25">
      <c r="A2436" s="289" t="s">
        <v>272</v>
      </c>
      <c r="B2436">
        <v>7</v>
      </c>
      <c r="C2436">
        <v>1619</v>
      </c>
      <c r="D2436">
        <v>1.4</v>
      </c>
      <c r="E2436" s="289" t="s">
        <v>5930</v>
      </c>
      <c r="F2436">
        <v>5014537190</v>
      </c>
      <c r="G2436" s="276">
        <v>45638</v>
      </c>
      <c r="H2436">
        <v>20241129606405</v>
      </c>
      <c r="I2436">
        <v>2.5920000000000001</v>
      </c>
      <c r="J2436" s="289" t="s">
        <v>350</v>
      </c>
      <c r="K2436" s="289" t="s">
        <v>5931</v>
      </c>
      <c r="L2436" s="289" t="s">
        <v>275</v>
      </c>
      <c r="M2436" s="289" t="s">
        <v>5833</v>
      </c>
      <c r="N2436" s="289" t="s">
        <v>544</v>
      </c>
      <c r="O2436" s="289" t="s">
        <v>277</v>
      </c>
      <c r="P2436" s="289" t="str">
        <f>VLOOKUP(CAT_Details[[#This Row],[Delivery Bp Customer Code]],Table6[],2,0)</f>
        <v>U2-L5</v>
      </c>
    </row>
    <row r="2437" spans="1:16" x14ac:dyDescent="0.25">
      <c r="A2437" s="289" t="s">
        <v>272</v>
      </c>
      <c r="B2437">
        <v>5</v>
      </c>
      <c r="C2437">
        <v>1500</v>
      </c>
      <c r="D2437">
        <v>2</v>
      </c>
      <c r="E2437" s="289" t="s">
        <v>5932</v>
      </c>
      <c r="F2437">
        <v>5014537227</v>
      </c>
      <c r="G2437" s="276">
        <v>45638</v>
      </c>
      <c r="H2437">
        <v>20241205610856</v>
      </c>
      <c r="I2437">
        <v>1.68</v>
      </c>
      <c r="J2437" s="289" t="s">
        <v>350</v>
      </c>
      <c r="K2437" s="289" t="s">
        <v>5933</v>
      </c>
      <c r="L2437" s="289" t="s">
        <v>275</v>
      </c>
      <c r="M2437" s="289" t="s">
        <v>5833</v>
      </c>
      <c r="N2437" s="289" t="s">
        <v>547</v>
      </c>
      <c r="O2437" s="289" t="s">
        <v>277</v>
      </c>
      <c r="P2437" s="289" t="str">
        <f>VLOOKUP(CAT_Details[[#This Row],[Delivery Bp Customer Code]],Table6[],2,0)</f>
        <v>U2-L5</v>
      </c>
    </row>
    <row r="2438" spans="1:16" x14ac:dyDescent="0.25">
      <c r="A2438" s="289" t="s">
        <v>272</v>
      </c>
      <c r="B2438">
        <v>9</v>
      </c>
      <c r="C2438">
        <v>1395</v>
      </c>
      <c r="D2438">
        <v>2.7</v>
      </c>
      <c r="E2438" s="289" t="s">
        <v>5934</v>
      </c>
      <c r="F2438">
        <v>5014537243</v>
      </c>
      <c r="G2438" s="276">
        <v>45638</v>
      </c>
      <c r="H2438" s="5">
        <v>20241202607869</v>
      </c>
      <c r="I2438">
        <v>3.5649999999999999</v>
      </c>
      <c r="J2438" s="289" t="s">
        <v>350</v>
      </c>
      <c r="K2438" s="289" t="s">
        <v>5935</v>
      </c>
      <c r="L2438" s="289" t="s">
        <v>275</v>
      </c>
      <c r="M2438" s="289" t="s">
        <v>5833</v>
      </c>
      <c r="N2438" s="289" t="s">
        <v>540</v>
      </c>
      <c r="O2438" s="289" t="s">
        <v>277</v>
      </c>
      <c r="P2438" s="289" t="str">
        <f>VLOOKUP(CAT_Details[[#This Row],[Delivery Bp Customer Code]],Table6[],2,0)</f>
        <v>U2-L5</v>
      </c>
    </row>
    <row r="2439" spans="1:16" x14ac:dyDescent="0.25">
      <c r="A2439" s="289" t="s">
        <v>272</v>
      </c>
      <c r="B2439">
        <v>1</v>
      </c>
      <c r="C2439">
        <v>22</v>
      </c>
      <c r="D2439">
        <v>0.1</v>
      </c>
      <c r="E2439" s="289" t="s">
        <v>5936</v>
      </c>
      <c r="F2439">
        <v>5014537378</v>
      </c>
      <c r="G2439" s="276">
        <v>45638</v>
      </c>
      <c r="H2439">
        <v>20241204610089</v>
      </c>
      <c r="I2439">
        <v>9.6000000000000002E-2</v>
      </c>
      <c r="J2439" s="289" t="s">
        <v>350</v>
      </c>
      <c r="K2439" s="289" t="s">
        <v>5937</v>
      </c>
      <c r="L2439" s="289" t="s">
        <v>275</v>
      </c>
      <c r="M2439" s="289" t="s">
        <v>5776</v>
      </c>
      <c r="N2439" s="289" t="s">
        <v>704</v>
      </c>
      <c r="O2439" s="289" t="s">
        <v>277</v>
      </c>
      <c r="P2439" s="289" t="str">
        <f>VLOOKUP(CAT_Details[[#This Row],[Delivery Bp Customer Code]],Table6[],2,0)</f>
        <v>U2-L5</v>
      </c>
    </row>
    <row r="2440" spans="1:16" x14ac:dyDescent="0.25">
      <c r="A2440" s="289" t="s">
        <v>272</v>
      </c>
      <c r="B2440">
        <v>1</v>
      </c>
      <c r="C2440">
        <v>63</v>
      </c>
      <c r="D2440">
        <v>0.4</v>
      </c>
      <c r="E2440" s="289" t="s">
        <v>5938</v>
      </c>
      <c r="F2440">
        <v>5014537518</v>
      </c>
      <c r="G2440" s="276">
        <v>45638</v>
      </c>
      <c r="H2440" s="5">
        <v>20241128605896</v>
      </c>
      <c r="I2440">
        <v>0.28799999999999998</v>
      </c>
      <c r="J2440" s="289" t="s">
        <v>280</v>
      </c>
      <c r="K2440" s="289" t="s">
        <v>5939</v>
      </c>
      <c r="L2440" s="289" t="s">
        <v>275</v>
      </c>
      <c r="M2440" s="289" t="s">
        <v>5732</v>
      </c>
      <c r="N2440" s="289" t="s">
        <v>619</v>
      </c>
      <c r="O2440" s="289" t="s">
        <v>277</v>
      </c>
      <c r="P2440" s="289" t="str">
        <f>VLOOKUP(CAT_Details[[#This Row],[Delivery Bp Customer Code]],Table6[],2,0)</f>
        <v>U2-L5</v>
      </c>
    </row>
    <row r="2441" spans="1:16" x14ac:dyDescent="0.25">
      <c r="A2441" s="289" t="s">
        <v>272</v>
      </c>
      <c r="B2441">
        <v>5</v>
      </c>
      <c r="C2441">
        <v>1025</v>
      </c>
      <c r="D2441">
        <v>2</v>
      </c>
      <c r="E2441" s="289" t="s">
        <v>5940</v>
      </c>
      <c r="F2441">
        <v>5014537521</v>
      </c>
      <c r="G2441" s="276">
        <v>45638</v>
      </c>
      <c r="H2441">
        <v>20241205610606</v>
      </c>
      <c r="I2441">
        <v>4.8</v>
      </c>
      <c r="J2441" s="289" t="s">
        <v>350</v>
      </c>
      <c r="K2441" s="289" t="s">
        <v>5941</v>
      </c>
      <c r="L2441" s="289" t="s">
        <v>275</v>
      </c>
      <c r="M2441" s="289" t="s">
        <v>5833</v>
      </c>
      <c r="N2441" s="289" t="s">
        <v>999</v>
      </c>
      <c r="O2441" s="289" t="s">
        <v>277</v>
      </c>
      <c r="P2441" s="289" t="str">
        <f>VLOOKUP(CAT_Details[[#This Row],[Delivery Bp Customer Code]],Table6[],2,0)</f>
        <v>U2-L5</v>
      </c>
    </row>
    <row r="2442" spans="1:16" x14ac:dyDescent="0.25">
      <c r="A2442" s="289" t="s">
        <v>272</v>
      </c>
      <c r="B2442">
        <v>1</v>
      </c>
      <c r="C2442">
        <v>10</v>
      </c>
      <c r="D2442">
        <v>0.18</v>
      </c>
      <c r="E2442" s="289" t="s">
        <v>5942</v>
      </c>
      <c r="F2442">
        <v>5014568706</v>
      </c>
      <c r="G2442" s="276">
        <v>45638</v>
      </c>
      <c r="H2442" s="5">
        <v>20241209612883</v>
      </c>
      <c r="I2442">
        <v>0.21299999999999999</v>
      </c>
      <c r="J2442" s="289" t="s">
        <v>273</v>
      </c>
      <c r="K2442" s="289" t="s">
        <v>5943</v>
      </c>
      <c r="L2442" s="289" t="s">
        <v>275</v>
      </c>
      <c r="M2442" s="289" t="s">
        <v>5820</v>
      </c>
      <c r="N2442" s="289" t="s">
        <v>1240</v>
      </c>
      <c r="O2442" s="289" t="s">
        <v>277</v>
      </c>
      <c r="P2442" s="289" t="str">
        <f>VLOOKUP(CAT_Details[[#This Row],[Delivery Bp Customer Code]],Table6[],2,0)</f>
        <v>U2-L5</v>
      </c>
    </row>
    <row r="2443" spans="1:16" x14ac:dyDescent="0.25">
      <c r="A2443" s="289" t="s">
        <v>278</v>
      </c>
      <c r="B2443">
        <v>14</v>
      </c>
      <c r="C2443">
        <v>7602</v>
      </c>
      <c r="D2443">
        <v>5.6</v>
      </c>
      <c r="E2443" s="289" t="s">
        <v>5944</v>
      </c>
      <c r="F2443">
        <v>5014524035</v>
      </c>
      <c r="G2443" s="276">
        <v>45639</v>
      </c>
      <c r="H2443">
        <v>20241205610595</v>
      </c>
      <c r="I2443">
        <v>12.768000000000001</v>
      </c>
      <c r="J2443" s="289" t="s">
        <v>401</v>
      </c>
      <c r="K2443" s="289" t="s">
        <v>5945</v>
      </c>
      <c r="L2443" s="289" t="s">
        <v>275</v>
      </c>
      <c r="M2443" s="289" t="s">
        <v>5867</v>
      </c>
      <c r="N2443" s="289" t="s">
        <v>1378</v>
      </c>
      <c r="O2443" s="289" t="s">
        <v>498</v>
      </c>
      <c r="P2443" s="289" t="str">
        <f>VLOOKUP(CAT_Details[[#This Row],[Delivery Bp Customer Code]],Table6[],2,0)</f>
        <v>DK-BM01</v>
      </c>
    </row>
    <row r="2444" spans="1:16" x14ac:dyDescent="0.25">
      <c r="A2444" s="289" t="s">
        <v>278</v>
      </c>
      <c r="B2444">
        <v>3</v>
      </c>
      <c r="C2444">
        <v>1853.16</v>
      </c>
      <c r="D2444">
        <v>1.2</v>
      </c>
      <c r="E2444" s="289" t="s">
        <v>5946</v>
      </c>
      <c r="F2444">
        <v>5014553328</v>
      </c>
      <c r="G2444" s="276">
        <v>45639</v>
      </c>
      <c r="H2444" s="5">
        <v>20241204610364</v>
      </c>
      <c r="I2444">
        <v>2.88</v>
      </c>
      <c r="J2444" s="289" t="s">
        <v>280</v>
      </c>
      <c r="K2444" s="289" t="s">
        <v>5947</v>
      </c>
      <c r="L2444" s="289" t="s">
        <v>275</v>
      </c>
      <c r="M2444" s="289" t="s">
        <v>5844</v>
      </c>
      <c r="N2444" s="289" t="s">
        <v>1132</v>
      </c>
      <c r="O2444" s="289" t="s">
        <v>498</v>
      </c>
      <c r="P2444" s="289" t="str">
        <f>VLOOKUP(CAT_Details[[#This Row],[Delivery Bp Customer Code]],Table6[],2,0)</f>
        <v>DK-BM01</v>
      </c>
    </row>
    <row r="2445" spans="1:16" x14ac:dyDescent="0.25">
      <c r="A2445" s="289" t="s">
        <v>278</v>
      </c>
      <c r="B2445">
        <v>17</v>
      </c>
      <c r="C2445">
        <v>2508</v>
      </c>
      <c r="D2445">
        <v>5.2</v>
      </c>
      <c r="E2445" s="289" t="s">
        <v>5948</v>
      </c>
      <c r="F2445">
        <v>5014553335</v>
      </c>
      <c r="G2445" s="276">
        <v>45639</v>
      </c>
      <c r="H2445">
        <v>20241206611967</v>
      </c>
      <c r="I2445">
        <v>12.48</v>
      </c>
      <c r="J2445" s="289" t="s">
        <v>280</v>
      </c>
      <c r="K2445" s="289" t="s">
        <v>5949</v>
      </c>
      <c r="L2445" s="289" t="s">
        <v>275</v>
      </c>
      <c r="M2445" s="289" t="s">
        <v>5950</v>
      </c>
      <c r="N2445" s="289" t="s">
        <v>485</v>
      </c>
      <c r="O2445" s="289" t="s">
        <v>498</v>
      </c>
      <c r="P2445" s="289" t="str">
        <f>VLOOKUP(CAT_Details[[#This Row],[Delivery Bp Customer Code]],Table6[],2,0)</f>
        <v>DK-BM01</v>
      </c>
    </row>
    <row r="2446" spans="1:16" x14ac:dyDescent="0.25">
      <c r="A2446" s="289" t="s">
        <v>75</v>
      </c>
      <c r="B2446">
        <v>1</v>
      </c>
      <c r="C2446">
        <v>7.5</v>
      </c>
      <c r="D2446">
        <v>0.04</v>
      </c>
      <c r="E2446" s="289" t="s">
        <v>5951</v>
      </c>
      <c r="F2446">
        <v>5014537158</v>
      </c>
      <c r="G2446" s="276">
        <v>45639</v>
      </c>
      <c r="H2446">
        <v>20241204609434</v>
      </c>
      <c r="I2446">
        <v>8.9999999999999993E-3</v>
      </c>
      <c r="J2446" s="289" t="s">
        <v>345</v>
      </c>
      <c r="K2446" s="289" t="s">
        <v>5952</v>
      </c>
      <c r="L2446" s="289" t="s">
        <v>275</v>
      </c>
      <c r="M2446" s="289" t="s">
        <v>5795</v>
      </c>
      <c r="N2446" s="289" t="s">
        <v>3308</v>
      </c>
      <c r="O2446" s="289" t="s">
        <v>2173</v>
      </c>
      <c r="P2446" s="289" t="str">
        <f>VLOOKUP(CAT_Details[[#This Row],[Delivery Bp Customer Code]],Table6[],2,0)</f>
        <v>OYL1</v>
      </c>
    </row>
    <row r="2447" spans="1:16" x14ac:dyDescent="0.25">
      <c r="A2447" s="289" t="s">
        <v>75</v>
      </c>
      <c r="B2447">
        <v>1</v>
      </c>
      <c r="C2447">
        <v>197</v>
      </c>
      <c r="D2447">
        <v>0.4</v>
      </c>
      <c r="E2447" s="289" t="s">
        <v>5953</v>
      </c>
      <c r="F2447">
        <v>5014537214</v>
      </c>
      <c r="G2447" s="276">
        <v>45639</v>
      </c>
      <c r="H2447">
        <v>20241204610381</v>
      </c>
      <c r="I2447">
        <v>0.48</v>
      </c>
      <c r="J2447" s="289" t="s">
        <v>324</v>
      </c>
      <c r="K2447" s="289" t="s">
        <v>5954</v>
      </c>
      <c r="L2447" s="289" t="s">
        <v>275</v>
      </c>
      <c r="M2447" s="289" t="s">
        <v>5827</v>
      </c>
      <c r="N2447" s="289" t="s">
        <v>2727</v>
      </c>
      <c r="O2447" s="289" t="s">
        <v>2173</v>
      </c>
      <c r="P2447" s="289" t="str">
        <f>VLOOKUP(CAT_Details[[#This Row],[Delivery Bp Customer Code]],Table6[],2,0)</f>
        <v>OYL1</v>
      </c>
    </row>
    <row r="2448" spans="1:16" x14ac:dyDescent="0.25">
      <c r="A2448" s="289" t="s">
        <v>75</v>
      </c>
      <c r="B2448">
        <v>1</v>
      </c>
      <c r="C2448">
        <v>357</v>
      </c>
      <c r="D2448">
        <v>0.2</v>
      </c>
      <c r="E2448" s="289" t="s">
        <v>5953</v>
      </c>
      <c r="F2448">
        <v>5014537215</v>
      </c>
      <c r="G2448" s="276">
        <v>45639</v>
      </c>
      <c r="H2448">
        <v>20241204610383</v>
      </c>
      <c r="I2448">
        <v>0.24</v>
      </c>
      <c r="J2448" s="289" t="s">
        <v>324</v>
      </c>
      <c r="K2448" s="289" t="s">
        <v>5955</v>
      </c>
      <c r="L2448" s="289" t="s">
        <v>275</v>
      </c>
      <c r="M2448" s="289" t="s">
        <v>5827</v>
      </c>
      <c r="N2448" s="289" t="s">
        <v>2727</v>
      </c>
      <c r="O2448" s="289" t="s">
        <v>2173</v>
      </c>
      <c r="P2448" s="289" t="str">
        <f>VLOOKUP(CAT_Details[[#This Row],[Delivery Bp Customer Code]],Table6[],2,0)</f>
        <v>OYL1</v>
      </c>
    </row>
    <row r="2449" spans="1:16" x14ac:dyDescent="0.25">
      <c r="A2449" s="289" t="s">
        <v>75</v>
      </c>
      <c r="B2449">
        <v>1</v>
      </c>
      <c r="C2449">
        <v>53</v>
      </c>
      <c r="D2449">
        <v>0.2</v>
      </c>
      <c r="E2449" s="289" t="s">
        <v>5953</v>
      </c>
      <c r="F2449">
        <v>5014537216</v>
      </c>
      <c r="G2449" s="276">
        <v>45639</v>
      </c>
      <c r="H2449">
        <v>20241204610415</v>
      </c>
      <c r="I2449">
        <v>0.24</v>
      </c>
      <c r="J2449" s="289" t="s">
        <v>324</v>
      </c>
      <c r="K2449" s="289" t="s">
        <v>5956</v>
      </c>
      <c r="L2449" s="289" t="s">
        <v>275</v>
      </c>
      <c r="M2449" s="289" t="s">
        <v>5827</v>
      </c>
      <c r="N2449" s="289" t="s">
        <v>2727</v>
      </c>
      <c r="O2449" s="289" t="s">
        <v>2173</v>
      </c>
      <c r="P2449" s="289" t="str">
        <f>VLOOKUP(CAT_Details[[#This Row],[Delivery Bp Customer Code]],Table6[],2,0)</f>
        <v>OYL1</v>
      </c>
    </row>
    <row r="2450" spans="1:16" x14ac:dyDescent="0.25">
      <c r="A2450" s="289" t="s">
        <v>75</v>
      </c>
      <c r="B2450">
        <v>1</v>
      </c>
      <c r="C2450">
        <v>11</v>
      </c>
      <c r="D2450">
        <v>0.03</v>
      </c>
      <c r="E2450" s="289" t="s">
        <v>5953</v>
      </c>
      <c r="F2450">
        <v>5014537218</v>
      </c>
      <c r="G2450" s="276">
        <v>45639</v>
      </c>
      <c r="H2450">
        <v>20241204610384</v>
      </c>
      <c r="I2450">
        <v>1.2E-2</v>
      </c>
      <c r="J2450" s="289" t="s">
        <v>324</v>
      </c>
      <c r="K2450" s="289" t="s">
        <v>5957</v>
      </c>
      <c r="L2450" s="289" t="s">
        <v>275</v>
      </c>
      <c r="M2450" s="289" t="s">
        <v>5827</v>
      </c>
      <c r="N2450" s="289" t="s">
        <v>2727</v>
      </c>
      <c r="O2450" s="289" t="s">
        <v>2173</v>
      </c>
      <c r="P2450" s="289" t="str">
        <f>VLOOKUP(CAT_Details[[#This Row],[Delivery Bp Customer Code]],Table6[],2,0)</f>
        <v>OYL1</v>
      </c>
    </row>
    <row r="2451" spans="1:16" x14ac:dyDescent="0.25">
      <c r="A2451" s="289" t="s">
        <v>75</v>
      </c>
      <c r="B2451">
        <v>2</v>
      </c>
      <c r="C2451">
        <v>378</v>
      </c>
      <c r="D2451">
        <v>1.2</v>
      </c>
      <c r="E2451" s="289" t="s">
        <v>5958</v>
      </c>
      <c r="F2451">
        <v>5014537426</v>
      </c>
      <c r="G2451" s="276">
        <v>45639</v>
      </c>
      <c r="H2451">
        <v>20241205611243</v>
      </c>
      <c r="I2451">
        <v>5.27</v>
      </c>
      <c r="J2451" s="289" t="s">
        <v>294</v>
      </c>
      <c r="K2451" s="289" t="s">
        <v>5959</v>
      </c>
      <c r="L2451" s="289" t="s">
        <v>275</v>
      </c>
      <c r="M2451" s="289" t="s">
        <v>5960</v>
      </c>
      <c r="N2451" s="289" t="s">
        <v>5685</v>
      </c>
      <c r="O2451" s="289" t="s">
        <v>5281</v>
      </c>
      <c r="P2451" s="289" t="str">
        <f>VLOOKUP(CAT_Details[[#This Row],[Delivery Bp Customer Code]],Table6[],2,0)</f>
        <v>DK-LW08</v>
      </c>
    </row>
    <row r="2452" spans="1:16" x14ac:dyDescent="0.25">
      <c r="A2452" s="289" t="s">
        <v>75</v>
      </c>
      <c r="B2452">
        <v>1</v>
      </c>
      <c r="C2452">
        <v>144</v>
      </c>
      <c r="D2452">
        <v>0.4</v>
      </c>
      <c r="E2452" s="289" t="s">
        <v>5961</v>
      </c>
      <c r="F2452">
        <v>5014553055</v>
      </c>
      <c r="G2452" s="276">
        <v>45639</v>
      </c>
      <c r="H2452">
        <v>20241204609478</v>
      </c>
      <c r="I2452">
        <v>0.89300000000000002</v>
      </c>
      <c r="J2452" s="289" t="s">
        <v>350</v>
      </c>
      <c r="K2452" s="289" t="s">
        <v>5962</v>
      </c>
      <c r="L2452" s="289" t="s">
        <v>275</v>
      </c>
      <c r="M2452" s="289" t="s">
        <v>5838</v>
      </c>
      <c r="N2452" s="289" t="s">
        <v>704</v>
      </c>
      <c r="O2452" s="289" t="s">
        <v>2173</v>
      </c>
      <c r="P2452" s="289" t="str">
        <f>VLOOKUP(CAT_Details[[#This Row],[Delivery Bp Customer Code]],Table6[],2,0)</f>
        <v>OYL1</v>
      </c>
    </row>
    <row r="2453" spans="1:16" x14ac:dyDescent="0.25">
      <c r="A2453" s="289" t="s">
        <v>75</v>
      </c>
      <c r="B2453">
        <v>1</v>
      </c>
      <c r="C2453">
        <v>71</v>
      </c>
      <c r="D2453">
        <v>0.2</v>
      </c>
      <c r="E2453" s="289" t="s">
        <v>5963</v>
      </c>
      <c r="F2453">
        <v>5014553133</v>
      </c>
      <c r="G2453" s="276">
        <v>45639</v>
      </c>
      <c r="H2453">
        <v>20241205610847</v>
      </c>
      <c r="I2453">
        <v>0.28799999999999998</v>
      </c>
      <c r="J2453" s="289" t="s">
        <v>324</v>
      </c>
      <c r="K2453" s="289" t="s">
        <v>5964</v>
      </c>
      <c r="L2453" s="289" t="s">
        <v>275</v>
      </c>
      <c r="M2453" s="289" t="s">
        <v>5827</v>
      </c>
      <c r="N2453" s="289" t="s">
        <v>2932</v>
      </c>
      <c r="O2453" s="289" t="s">
        <v>2173</v>
      </c>
      <c r="P2453" s="289" t="str">
        <f>VLOOKUP(CAT_Details[[#This Row],[Delivery Bp Customer Code]],Table6[],2,0)</f>
        <v>OYL1</v>
      </c>
    </row>
    <row r="2454" spans="1:16" x14ac:dyDescent="0.25">
      <c r="A2454" s="289" t="s">
        <v>75</v>
      </c>
      <c r="B2454">
        <v>1</v>
      </c>
      <c r="C2454">
        <v>575.20000000000005</v>
      </c>
      <c r="D2454">
        <v>0.33</v>
      </c>
      <c r="E2454" s="289" t="s">
        <v>5965</v>
      </c>
      <c r="F2454">
        <v>5014553184</v>
      </c>
      <c r="G2454" s="276">
        <v>45639</v>
      </c>
      <c r="H2454" s="5">
        <v>20241204610300</v>
      </c>
      <c r="I2454">
        <v>0.315</v>
      </c>
      <c r="J2454" s="289" t="s">
        <v>350</v>
      </c>
      <c r="K2454" s="289" t="s">
        <v>5966</v>
      </c>
      <c r="L2454" s="289" t="s">
        <v>275</v>
      </c>
      <c r="M2454" s="289" t="s">
        <v>5838</v>
      </c>
      <c r="N2454" s="289" t="s">
        <v>5967</v>
      </c>
      <c r="O2454" s="289" t="s">
        <v>2173</v>
      </c>
      <c r="P2454" s="289" t="str">
        <f>VLOOKUP(CAT_Details[[#This Row],[Delivery Bp Customer Code]],Table6[],2,0)</f>
        <v>OYL1</v>
      </c>
    </row>
    <row r="2455" spans="1:16" x14ac:dyDescent="0.25">
      <c r="A2455" s="289" t="s">
        <v>75</v>
      </c>
      <c r="B2455">
        <v>1</v>
      </c>
      <c r="C2455">
        <v>105</v>
      </c>
      <c r="D2455">
        <v>0.12</v>
      </c>
      <c r="E2455" s="289" t="s">
        <v>5968</v>
      </c>
      <c r="F2455">
        <v>5014553486</v>
      </c>
      <c r="G2455" s="276">
        <v>45639</v>
      </c>
      <c r="H2455">
        <v>20241204610354</v>
      </c>
      <c r="I2455">
        <v>8.4000000000000005E-2</v>
      </c>
      <c r="J2455" s="289" t="s">
        <v>350</v>
      </c>
      <c r="K2455" s="289" t="s">
        <v>5969</v>
      </c>
      <c r="L2455" s="289" t="s">
        <v>275</v>
      </c>
      <c r="M2455" s="289" t="s">
        <v>5838</v>
      </c>
      <c r="N2455" s="289" t="s">
        <v>5967</v>
      </c>
      <c r="O2455" s="289" t="s">
        <v>2173</v>
      </c>
      <c r="P2455" s="289" t="str">
        <f>VLOOKUP(CAT_Details[[#This Row],[Delivery Bp Customer Code]],Table6[],2,0)</f>
        <v>OYL1</v>
      </c>
    </row>
    <row r="2456" spans="1:16" x14ac:dyDescent="0.25">
      <c r="A2456" s="289" t="s">
        <v>75</v>
      </c>
      <c r="B2456">
        <v>5</v>
      </c>
      <c r="C2456">
        <v>1120</v>
      </c>
      <c r="D2456">
        <v>2</v>
      </c>
      <c r="E2456" s="289" t="s">
        <v>5970</v>
      </c>
      <c r="F2456">
        <v>5014553659</v>
      </c>
      <c r="G2456" s="276">
        <v>45639</v>
      </c>
      <c r="H2456" s="5">
        <v>20241205610957</v>
      </c>
      <c r="I2456">
        <v>3.36</v>
      </c>
      <c r="J2456" s="289" t="s">
        <v>350</v>
      </c>
      <c r="K2456" s="289" t="s">
        <v>5971</v>
      </c>
      <c r="L2456" s="289" t="s">
        <v>275</v>
      </c>
      <c r="M2456" s="289" t="s">
        <v>5838</v>
      </c>
      <c r="N2456" s="289" t="s">
        <v>2832</v>
      </c>
      <c r="O2456" s="289" t="s">
        <v>2173</v>
      </c>
      <c r="P2456" s="289" t="str">
        <f>VLOOKUP(CAT_Details[[#This Row],[Delivery Bp Customer Code]],Table6[],2,0)</f>
        <v>OYL1</v>
      </c>
    </row>
    <row r="2457" spans="1:16" x14ac:dyDescent="0.25">
      <c r="A2457" s="289" t="s">
        <v>75</v>
      </c>
      <c r="B2457">
        <v>8</v>
      </c>
      <c r="C2457">
        <v>3992</v>
      </c>
      <c r="D2457">
        <v>3.2</v>
      </c>
      <c r="E2457" s="289" t="s">
        <v>5972</v>
      </c>
      <c r="F2457">
        <v>5014568483</v>
      </c>
      <c r="G2457" s="276">
        <v>45639</v>
      </c>
      <c r="H2457">
        <v>20241202607915</v>
      </c>
      <c r="I2457">
        <v>7.68</v>
      </c>
      <c r="J2457" s="289" t="s">
        <v>280</v>
      </c>
      <c r="K2457" s="289" t="s">
        <v>5973</v>
      </c>
      <c r="L2457" s="289" t="s">
        <v>275</v>
      </c>
      <c r="M2457" s="289" t="s">
        <v>5974</v>
      </c>
      <c r="N2457" s="289" t="s">
        <v>868</v>
      </c>
      <c r="O2457" s="289" t="s">
        <v>2173</v>
      </c>
      <c r="P2457" s="289" t="str">
        <f>VLOOKUP(CAT_Details[[#This Row],[Delivery Bp Customer Code]],Table6[],2,0)</f>
        <v>OYL1</v>
      </c>
    </row>
    <row r="2458" spans="1:16" x14ac:dyDescent="0.25">
      <c r="A2458" s="289" t="s">
        <v>75</v>
      </c>
      <c r="B2458">
        <v>4</v>
      </c>
      <c r="C2458">
        <v>2400</v>
      </c>
      <c r="D2458">
        <v>1.6</v>
      </c>
      <c r="E2458" s="289" t="s">
        <v>5975</v>
      </c>
      <c r="F2458">
        <v>5014583119</v>
      </c>
      <c r="G2458" s="276">
        <v>45639</v>
      </c>
      <c r="H2458">
        <v>20241209612702</v>
      </c>
      <c r="I2458">
        <v>3.84</v>
      </c>
      <c r="J2458" s="289" t="s">
        <v>273</v>
      </c>
      <c r="K2458" s="289" t="s">
        <v>5976</v>
      </c>
      <c r="L2458" s="289" t="s">
        <v>275</v>
      </c>
      <c r="M2458" s="289" t="s">
        <v>5790</v>
      </c>
      <c r="N2458" s="289" t="s">
        <v>1003</v>
      </c>
      <c r="O2458" s="289" t="s">
        <v>2173</v>
      </c>
      <c r="P2458" s="289" t="str">
        <f>VLOOKUP(CAT_Details[[#This Row],[Delivery Bp Customer Code]],Table6[],2,0)</f>
        <v>OYL1</v>
      </c>
    </row>
    <row r="2459" spans="1:16" x14ac:dyDescent="0.25">
      <c r="A2459" s="289" t="s">
        <v>75</v>
      </c>
      <c r="B2459">
        <v>1</v>
      </c>
      <c r="C2459">
        <v>5</v>
      </c>
      <c r="D2459">
        <v>0.02</v>
      </c>
      <c r="E2459" s="289" t="s">
        <v>5977</v>
      </c>
      <c r="F2459">
        <v>5014583214</v>
      </c>
      <c r="G2459" s="276">
        <v>45639</v>
      </c>
      <c r="H2459">
        <v>20241210614113</v>
      </c>
      <c r="I2459">
        <v>5.0000000000000001E-3</v>
      </c>
      <c r="J2459" s="289" t="s">
        <v>273</v>
      </c>
      <c r="K2459" s="289" t="s">
        <v>5978</v>
      </c>
      <c r="L2459" s="289" t="s">
        <v>275</v>
      </c>
      <c r="M2459" s="289" t="s">
        <v>5790</v>
      </c>
      <c r="N2459" s="289" t="s">
        <v>657</v>
      </c>
      <c r="O2459" s="289" t="s">
        <v>2173</v>
      </c>
      <c r="P2459" s="289" t="str">
        <f>VLOOKUP(CAT_Details[[#This Row],[Delivery Bp Customer Code]],Table6[],2,0)</f>
        <v>OYL1</v>
      </c>
    </row>
    <row r="2460" spans="1:16" x14ac:dyDescent="0.25">
      <c r="A2460" s="289" t="s">
        <v>75</v>
      </c>
      <c r="B2460">
        <v>1</v>
      </c>
      <c r="C2460">
        <v>80.760000000000005</v>
      </c>
      <c r="D2460">
        <v>0.4</v>
      </c>
      <c r="E2460" s="289" t="s">
        <v>5979</v>
      </c>
      <c r="F2460">
        <v>5014583318</v>
      </c>
      <c r="G2460" s="276">
        <v>45639</v>
      </c>
      <c r="H2460">
        <v>20241209612682</v>
      </c>
      <c r="I2460">
        <v>0.96</v>
      </c>
      <c r="J2460" s="289" t="s">
        <v>273</v>
      </c>
      <c r="K2460" s="289" t="s">
        <v>5980</v>
      </c>
      <c r="L2460" s="289" t="s">
        <v>275</v>
      </c>
      <c r="M2460" s="289" t="s">
        <v>5981</v>
      </c>
      <c r="N2460" s="289" t="s">
        <v>493</v>
      </c>
      <c r="O2460" s="289" t="s">
        <v>2173</v>
      </c>
      <c r="P2460" s="289" t="str">
        <f>VLOOKUP(CAT_Details[[#This Row],[Delivery Bp Customer Code]],Table6[],2,0)</f>
        <v>OYL1</v>
      </c>
    </row>
    <row r="2461" spans="1:16" x14ac:dyDescent="0.25">
      <c r="A2461" s="289" t="s">
        <v>75</v>
      </c>
      <c r="B2461">
        <v>1</v>
      </c>
      <c r="C2461">
        <v>47</v>
      </c>
      <c r="D2461">
        <v>0.4</v>
      </c>
      <c r="E2461" s="289" t="s">
        <v>5982</v>
      </c>
      <c r="F2461">
        <v>5014583336</v>
      </c>
      <c r="G2461" s="276">
        <v>45639</v>
      </c>
      <c r="H2461" s="5">
        <v>20241210613675</v>
      </c>
      <c r="I2461">
        <v>0.55700000000000005</v>
      </c>
      <c r="J2461" s="289" t="s">
        <v>273</v>
      </c>
      <c r="K2461" s="289" t="s">
        <v>5983</v>
      </c>
      <c r="L2461" s="289" t="s">
        <v>275</v>
      </c>
      <c r="M2461" s="289" t="s">
        <v>5790</v>
      </c>
      <c r="N2461" s="289" t="s">
        <v>519</v>
      </c>
      <c r="O2461" s="289" t="s">
        <v>5281</v>
      </c>
      <c r="P2461" s="289" t="str">
        <f>VLOOKUP(CAT_Details[[#This Row],[Delivery Bp Customer Code]],Table6[],2,0)</f>
        <v>DK-LW08</v>
      </c>
    </row>
    <row r="2462" spans="1:16" x14ac:dyDescent="0.25">
      <c r="A2462" s="289" t="s">
        <v>874</v>
      </c>
      <c r="B2462">
        <v>39</v>
      </c>
      <c r="C2462">
        <v>5460</v>
      </c>
      <c r="D2462">
        <v>18.64</v>
      </c>
      <c r="E2462" s="289" t="s">
        <v>5984</v>
      </c>
      <c r="F2462">
        <v>5014537133</v>
      </c>
      <c r="G2462" s="276">
        <v>45639</v>
      </c>
      <c r="H2462">
        <v>20241204609719</v>
      </c>
      <c r="I2462">
        <v>31.308</v>
      </c>
      <c r="J2462" s="289" t="s">
        <v>345</v>
      </c>
      <c r="K2462" s="289" t="s">
        <v>5985</v>
      </c>
      <c r="L2462" s="289" t="s">
        <v>275</v>
      </c>
      <c r="M2462" s="289" t="s">
        <v>5986</v>
      </c>
      <c r="N2462" s="289" t="s">
        <v>427</v>
      </c>
      <c r="O2462" s="289" t="s">
        <v>1014</v>
      </c>
      <c r="P2462" s="289" t="str">
        <f>VLOOKUP(CAT_Details[[#This Row],[Delivery Bp Customer Code]],Table6[],2,0)</f>
        <v>MZ07</v>
      </c>
    </row>
    <row r="2463" spans="1:16" x14ac:dyDescent="0.25">
      <c r="A2463" s="289" t="s">
        <v>874</v>
      </c>
      <c r="B2463">
        <v>63</v>
      </c>
      <c r="C2463">
        <v>8820</v>
      </c>
      <c r="D2463">
        <v>13.6</v>
      </c>
      <c r="E2463" s="289" t="s">
        <v>5987</v>
      </c>
      <c r="F2463">
        <v>5014537725</v>
      </c>
      <c r="G2463" s="276">
        <v>45639</v>
      </c>
      <c r="H2463">
        <v>20241204609701</v>
      </c>
      <c r="I2463">
        <v>50.573999999999998</v>
      </c>
      <c r="J2463" s="289" t="s">
        <v>345</v>
      </c>
      <c r="K2463" s="289" t="s">
        <v>5988</v>
      </c>
      <c r="L2463" s="289" t="s">
        <v>275</v>
      </c>
      <c r="M2463" s="289" t="s">
        <v>5989</v>
      </c>
      <c r="N2463" s="289" t="s">
        <v>427</v>
      </c>
      <c r="O2463" s="289" t="s">
        <v>1014</v>
      </c>
      <c r="P2463" s="289" t="str">
        <f>VLOOKUP(CAT_Details[[#This Row],[Delivery Bp Customer Code]],Table6[],2,0)</f>
        <v>MZ07</v>
      </c>
    </row>
    <row r="2464" spans="1:16" x14ac:dyDescent="0.25">
      <c r="A2464" s="289" t="s">
        <v>3329</v>
      </c>
      <c r="B2464">
        <v>9</v>
      </c>
      <c r="C2464">
        <v>14122</v>
      </c>
      <c r="D2464">
        <v>3.65</v>
      </c>
      <c r="E2464" s="289" t="s">
        <v>5990</v>
      </c>
      <c r="F2464">
        <v>5014523991</v>
      </c>
      <c r="G2464" s="276">
        <v>45639</v>
      </c>
      <c r="H2464">
        <v>20241203608813</v>
      </c>
      <c r="I2464">
        <v>5.593</v>
      </c>
      <c r="J2464" s="289" t="s">
        <v>383</v>
      </c>
      <c r="K2464" s="289" t="s">
        <v>5991</v>
      </c>
      <c r="L2464" s="289" t="s">
        <v>275</v>
      </c>
      <c r="M2464" s="289" t="s">
        <v>5900</v>
      </c>
      <c r="N2464" s="289" t="s">
        <v>3781</v>
      </c>
      <c r="O2464" s="289" t="s">
        <v>3332</v>
      </c>
      <c r="P2464" s="289">
        <f>VLOOKUP(CAT_Details[[#This Row],[Delivery Bp Customer Code]],Table6[],2,0)</f>
        <v>3402</v>
      </c>
    </row>
    <row r="2465" spans="1:16" x14ac:dyDescent="0.25">
      <c r="A2465" s="289" t="s">
        <v>3329</v>
      </c>
      <c r="B2465">
        <v>5</v>
      </c>
      <c r="C2465">
        <v>860</v>
      </c>
      <c r="D2465">
        <v>2</v>
      </c>
      <c r="E2465" s="289" t="s">
        <v>5992</v>
      </c>
      <c r="F2465">
        <v>5014537242</v>
      </c>
      <c r="G2465" s="276">
        <v>45639</v>
      </c>
      <c r="H2465">
        <v>20241204610041</v>
      </c>
      <c r="I2465">
        <v>5.3760000000000003</v>
      </c>
      <c r="J2465" s="289" t="s">
        <v>294</v>
      </c>
      <c r="K2465" s="289" t="s">
        <v>5993</v>
      </c>
      <c r="L2465" s="289" t="s">
        <v>275</v>
      </c>
      <c r="M2465" s="289" t="s">
        <v>5994</v>
      </c>
      <c r="N2465" s="289" t="s">
        <v>555</v>
      </c>
      <c r="O2465" s="289" t="s">
        <v>3332</v>
      </c>
      <c r="P2465" s="289">
        <f>VLOOKUP(CAT_Details[[#This Row],[Delivery Bp Customer Code]],Table6[],2,0)</f>
        <v>3402</v>
      </c>
    </row>
    <row r="2466" spans="1:16" x14ac:dyDescent="0.25">
      <c r="A2466" s="289" t="s">
        <v>3329</v>
      </c>
      <c r="B2466">
        <v>10</v>
      </c>
      <c r="C2466">
        <v>700</v>
      </c>
      <c r="D2466">
        <v>8</v>
      </c>
      <c r="E2466" s="289" t="s">
        <v>5995</v>
      </c>
      <c r="F2466">
        <v>5014537566</v>
      </c>
      <c r="G2466" s="276">
        <v>45639</v>
      </c>
      <c r="H2466">
        <v>20241202607724</v>
      </c>
      <c r="I2466">
        <v>14.4</v>
      </c>
      <c r="J2466" s="289" t="s">
        <v>324</v>
      </c>
      <c r="K2466" s="289" t="s">
        <v>5996</v>
      </c>
      <c r="L2466" s="289" t="s">
        <v>275</v>
      </c>
      <c r="M2466" s="289" t="s">
        <v>5827</v>
      </c>
      <c r="N2466" s="289" t="s">
        <v>4100</v>
      </c>
      <c r="O2466" s="289" t="s">
        <v>3332</v>
      </c>
      <c r="P2466" s="289">
        <f>VLOOKUP(CAT_Details[[#This Row],[Delivery Bp Customer Code]],Table6[],2,0)</f>
        <v>3402</v>
      </c>
    </row>
    <row r="2467" spans="1:16" x14ac:dyDescent="0.25">
      <c r="A2467" s="289" t="s">
        <v>3329</v>
      </c>
      <c r="B2467">
        <v>1</v>
      </c>
      <c r="C2467">
        <v>217</v>
      </c>
      <c r="D2467">
        <v>0.4</v>
      </c>
      <c r="E2467" s="289" t="s">
        <v>5997</v>
      </c>
      <c r="F2467">
        <v>5014552797</v>
      </c>
      <c r="G2467" s="276">
        <v>45639</v>
      </c>
      <c r="H2467" s="5">
        <v>20241128605899</v>
      </c>
      <c r="I2467">
        <v>0.96</v>
      </c>
      <c r="J2467" s="289" t="s">
        <v>280</v>
      </c>
      <c r="K2467" s="289" t="s">
        <v>5998</v>
      </c>
      <c r="L2467" s="289" t="s">
        <v>275</v>
      </c>
      <c r="M2467" s="289" t="s">
        <v>5999</v>
      </c>
      <c r="N2467" s="289" t="s">
        <v>619</v>
      </c>
      <c r="O2467" s="289" t="s">
        <v>3332</v>
      </c>
      <c r="P2467" s="289">
        <f>VLOOKUP(CAT_Details[[#This Row],[Delivery Bp Customer Code]],Table6[],2,0)</f>
        <v>3402</v>
      </c>
    </row>
    <row r="2468" spans="1:16" x14ac:dyDescent="0.25">
      <c r="A2468" s="289" t="s">
        <v>3329</v>
      </c>
      <c r="B2468">
        <v>6</v>
      </c>
      <c r="C2468">
        <v>1115</v>
      </c>
      <c r="D2468">
        <v>2.4</v>
      </c>
      <c r="E2468" s="289" t="s">
        <v>5997</v>
      </c>
      <c r="F2468">
        <v>5014552808</v>
      </c>
      <c r="G2468" s="276">
        <v>45639</v>
      </c>
      <c r="H2468">
        <v>20241128605906</v>
      </c>
      <c r="I2468">
        <v>5.76</v>
      </c>
      <c r="J2468" s="289" t="s">
        <v>280</v>
      </c>
      <c r="K2468" s="289" t="s">
        <v>6000</v>
      </c>
      <c r="L2468" s="289" t="s">
        <v>275</v>
      </c>
      <c r="M2468" s="289" t="s">
        <v>5999</v>
      </c>
      <c r="N2468" s="289" t="s">
        <v>619</v>
      </c>
      <c r="O2468" s="289" t="s">
        <v>3332</v>
      </c>
      <c r="P2468" s="289">
        <f>VLOOKUP(CAT_Details[[#This Row],[Delivery Bp Customer Code]],Table6[],2,0)</f>
        <v>3402</v>
      </c>
    </row>
    <row r="2469" spans="1:16" x14ac:dyDescent="0.25">
      <c r="A2469" s="289" t="s">
        <v>3329</v>
      </c>
      <c r="B2469">
        <v>1</v>
      </c>
      <c r="C2469">
        <v>3</v>
      </c>
      <c r="D2469">
        <v>0.03</v>
      </c>
      <c r="E2469" s="289" t="s">
        <v>6001</v>
      </c>
      <c r="F2469">
        <v>5014553464</v>
      </c>
      <c r="G2469" s="276">
        <v>45639</v>
      </c>
      <c r="H2469">
        <v>20241205610671</v>
      </c>
      <c r="I2469">
        <v>1.2E-2</v>
      </c>
      <c r="J2469" s="289" t="s">
        <v>350</v>
      </c>
      <c r="K2469" s="289" t="s">
        <v>6002</v>
      </c>
      <c r="L2469" s="289" t="s">
        <v>275</v>
      </c>
      <c r="M2469" s="289" t="s">
        <v>5838</v>
      </c>
      <c r="N2469" s="289" t="s">
        <v>5415</v>
      </c>
      <c r="O2469" s="289" t="s">
        <v>3332</v>
      </c>
      <c r="P2469" s="289">
        <f>VLOOKUP(CAT_Details[[#This Row],[Delivery Bp Customer Code]],Table6[],2,0)</f>
        <v>3402</v>
      </c>
    </row>
    <row r="2470" spans="1:16" x14ac:dyDescent="0.25">
      <c r="A2470" s="289" t="s">
        <v>3329</v>
      </c>
      <c r="B2470">
        <v>32</v>
      </c>
      <c r="C2470">
        <v>14826.56</v>
      </c>
      <c r="D2470">
        <v>12.8</v>
      </c>
      <c r="E2470" s="289" t="s">
        <v>6003</v>
      </c>
      <c r="F2470">
        <v>5014553650</v>
      </c>
      <c r="G2470" s="276">
        <v>45639</v>
      </c>
      <c r="H2470">
        <v>20241205611239</v>
      </c>
      <c r="I2470">
        <v>18.431999999999999</v>
      </c>
      <c r="J2470" s="289" t="s">
        <v>350</v>
      </c>
      <c r="K2470" s="289" t="s">
        <v>6004</v>
      </c>
      <c r="L2470" s="289" t="s">
        <v>275</v>
      </c>
      <c r="M2470" s="289" t="s">
        <v>6005</v>
      </c>
      <c r="N2470" s="289" t="s">
        <v>3793</v>
      </c>
      <c r="O2470" s="289" t="s">
        <v>3332</v>
      </c>
      <c r="P2470" s="289">
        <f>VLOOKUP(CAT_Details[[#This Row],[Delivery Bp Customer Code]],Table6[],2,0)</f>
        <v>3402</v>
      </c>
    </row>
    <row r="2471" spans="1:16" x14ac:dyDescent="0.25">
      <c r="A2471" s="289" t="s">
        <v>76</v>
      </c>
      <c r="B2471">
        <v>1</v>
      </c>
      <c r="C2471">
        <v>56</v>
      </c>
      <c r="D2471">
        <v>0.4</v>
      </c>
      <c r="E2471" s="289" t="s">
        <v>6006</v>
      </c>
      <c r="F2471">
        <v>5014537351</v>
      </c>
      <c r="G2471" s="276">
        <v>45639</v>
      </c>
      <c r="H2471" s="5">
        <v>20241204609806</v>
      </c>
      <c r="I2471">
        <v>0.57599999999999996</v>
      </c>
      <c r="J2471" s="289" t="s">
        <v>294</v>
      </c>
      <c r="K2471" s="289" t="s">
        <v>6007</v>
      </c>
      <c r="L2471" s="289" t="s">
        <v>275</v>
      </c>
      <c r="M2471" s="289" t="s">
        <v>5994</v>
      </c>
      <c r="N2471" s="289" t="s">
        <v>769</v>
      </c>
      <c r="O2471" s="289" t="s">
        <v>748</v>
      </c>
      <c r="P2471" s="289" t="str">
        <f>VLOOKUP(CAT_Details[[#This Row],[Delivery Bp Customer Code]],Table6[],2,0)</f>
        <v>No Loc</v>
      </c>
    </row>
    <row r="2472" spans="1:16" x14ac:dyDescent="0.25">
      <c r="A2472" s="289" t="s">
        <v>76</v>
      </c>
      <c r="B2472">
        <v>1</v>
      </c>
      <c r="C2472">
        <v>120</v>
      </c>
      <c r="D2472">
        <v>0.4</v>
      </c>
      <c r="E2472" s="289" t="s">
        <v>5987</v>
      </c>
      <c r="F2472">
        <v>5014537511</v>
      </c>
      <c r="G2472" s="276">
        <v>45639</v>
      </c>
      <c r="H2472" s="5">
        <v>20241204609598</v>
      </c>
      <c r="I2472">
        <v>0.86399999999999999</v>
      </c>
      <c r="J2472" s="289" t="s">
        <v>345</v>
      </c>
      <c r="K2472" s="289" t="s">
        <v>6008</v>
      </c>
      <c r="L2472" s="289" t="s">
        <v>275</v>
      </c>
      <c r="M2472" s="289" t="s">
        <v>6009</v>
      </c>
      <c r="N2472" s="289" t="s">
        <v>427</v>
      </c>
      <c r="O2472" s="289" t="s">
        <v>748</v>
      </c>
      <c r="P2472" s="289" t="str">
        <f>VLOOKUP(CAT_Details[[#This Row],[Delivery Bp Customer Code]],Table6[],2,0)</f>
        <v>No Loc</v>
      </c>
    </row>
    <row r="2473" spans="1:16" x14ac:dyDescent="0.25">
      <c r="A2473" s="289" t="s">
        <v>76</v>
      </c>
      <c r="B2473">
        <v>1</v>
      </c>
      <c r="C2473">
        <v>16</v>
      </c>
      <c r="D2473">
        <v>0.09</v>
      </c>
      <c r="E2473" s="289" t="s">
        <v>6010</v>
      </c>
      <c r="F2473">
        <v>5014553587</v>
      </c>
      <c r="G2473" s="276">
        <v>45639</v>
      </c>
      <c r="H2473">
        <v>20241206611853</v>
      </c>
      <c r="I2473">
        <v>0.08</v>
      </c>
      <c r="J2473" s="289" t="s">
        <v>350</v>
      </c>
      <c r="K2473" s="289" t="s">
        <v>6011</v>
      </c>
      <c r="L2473" s="289" t="s">
        <v>275</v>
      </c>
      <c r="M2473" s="289" t="s">
        <v>5838</v>
      </c>
      <c r="N2473" s="289" t="s">
        <v>948</v>
      </c>
      <c r="O2473" s="289" t="s">
        <v>748</v>
      </c>
      <c r="P2473" s="289" t="str">
        <f>VLOOKUP(CAT_Details[[#This Row],[Delivery Bp Customer Code]],Table6[],2,0)</f>
        <v>No Loc</v>
      </c>
    </row>
    <row r="2474" spans="1:16" x14ac:dyDescent="0.25">
      <c r="A2474" s="289" t="s">
        <v>285</v>
      </c>
      <c r="B2474">
        <v>16</v>
      </c>
      <c r="C2474">
        <v>252</v>
      </c>
      <c r="D2474">
        <v>0.64</v>
      </c>
      <c r="E2474" s="289" t="s">
        <v>6012</v>
      </c>
      <c r="F2474">
        <v>5014509690</v>
      </c>
      <c r="G2474" s="276">
        <v>45639</v>
      </c>
      <c r="H2474">
        <v>20241203608454</v>
      </c>
      <c r="I2474">
        <v>0.35</v>
      </c>
      <c r="J2474" s="289" t="s">
        <v>294</v>
      </c>
      <c r="K2474" s="289" t="s">
        <v>6013</v>
      </c>
      <c r="L2474" s="289" t="s">
        <v>275</v>
      </c>
      <c r="M2474" s="289" t="s">
        <v>5859</v>
      </c>
      <c r="N2474" s="289" t="s">
        <v>1413</v>
      </c>
      <c r="O2474" s="289" t="s">
        <v>291</v>
      </c>
      <c r="P2474" s="289" t="str">
        <f>VLOOKUP(CAT_Details[[#This Row],[Delivery Bp Customer Code]],Table6[],2,0)</f>
        <v>DX01-L5</v>
      </c>
    </row>
    <row r="2475" spans="1:16" x14ac:dyDescent="0.25">
      <c r="A2475" s="289" t="s">
        <v>285</v>
      </c>
      <c r="B2475">
        <v>7</v>
      </c>
      <c r="C2475">
        <v>2352</v>
      </c>
      <c r="D2475">
        <v>3.49</v>
      </c>
      <c r="E2475" s="289" t="s">
        <v>6014</v>
      </c>
      <c r="F2475">
        <v>5014524040</v>
      </c>
      <c r="G2475" s="276">
        <v>45639</v>
      </c>
      <c r="H2475" s="5">
        <v>20241204609466</v>
      </c>
      <c r="I2475">
        <v>7.702</v>
      </c>
      <c r="J2475" s="289" t="s">
        <v>401</v>
      </c>
      <c r="K2475" s="289" t="s">
        <v>6015</v>
      </c>
      <c r="L2475" s="289" t="s">
        <v>275</v>
      </c>
      <c r="M2475" s="289" t="s">
        <v>5867</v>
      </c>
      <c r="N2475" s="289" t="s">
        <v>673</v>
      </c>
      <c r="O2475" s="289" t="s">
        <v>291</v>
      </c>
      <c r="P2475" s="289" t="str">
        <f>VLOOKUP(CAT_Details[[#This Row],[Delivery Bp Customer Code]],Table6[],2,0)</f>
        <v>DX01-L5</v>
      </c>
    </row>
    <row r="2476" spans="1:16" x14ac:dyDescent="0.25">
      <c r="A2476" s="289" t="s">
        <v>285</v>
      </c>
      <c r="B2476">
        <v>41</v>
      </c>
      <c r="C2476">
        <v>14111</v>
      </c>
      <c r="D2476">
        <v>13.6</v>
      </c>
      <c r="E2476" s="289" t="s">
        <v>6016</v>
      </c>
      <c r="F2476">
        <v>5014524216</v>
      </c>
      <c r="G2476" s="276">
        <v>45639</v>
      </c>
      <c r="H2476">
        <v>20241129606679</v>
      </c>
      <c r="I2476">
        <v>35.808</v>
      </c>
      <c r="J2476" s="289" t="s">
        <v>401</v>
      </c>
      <c r="K2476" s="289" t="s">
        <v>6017</v>
      </c>
      <c r="L2476" s="289" t="s">
        <v>275</v>
      </c>
      <c r="M2476" s="289" t="s">
        <v>5526</v>
      </c>
      <c r="N2476" s="289" t="s">
        <v>1028</v>
      </c>
      <c r="O2476" s="289" t="s">
        <v>291</v>
      </c>
      <c r="P2476" s="289" t="str">
        <f>VLOOKUP(CAT_Details[[#This Row],[Delivery Bp Customer Code]],Table6[],2,0)</f>
        <v>DX01-L5</v>
      </c>
    </row>
    <row r="2477" spans="1:16" x14ac:dyDescent="0.25">
      <c r="A2477" s="289" t="s">
        <v>285</v>
      </c>
      <c r="B2477">
        <v>42</v>
      </c>
      <c r="C2477">
        <v>11354</v>
      </c>
      <c r="D2477">
        <v>16.8</v>
      </c>
      <c r="E2477" s="289" t="s">
        <v>6018</v>
      </c>
      <c r="F2477">
        <v>5014524826</v>
      </c>
      <c r="G2477" s="276">
        <v>45639</v>
      </c>
      <c r="H2477">
        <v>20241129606730</v>
      </c>
      <c r="I2477">
        <v>35.712000000000003</v>
      </c>
      <c r="J2477" s="289" t="s">
        <v>401</v>
      </c>
      <c r="K2477" s="289" t="s">
        <v>6019</v>
      </c>
      <c r="L2477" s="289" t="s">
        <v>275</v>
      </c>
      <c r="M2477" s="289" t="s">
        <v>5674</v>
      </c>
      <c r="N2477" s="289" t="s">
        <v>1028</v>
      </c>
      <c r="O2477" s="289" t="s">
        <v>291</v>
      </c>
      <c r="P2477" s="289" t="str">
        <f>VLOOKUP(CAT_Details[[#This Row],[Delivery Bp Customer Code]],Table6[],2,0)</f>
        <v>DX01-L5</v>
      </c>
    </row>
    <row r="2478" spans="1:16" x14ac:dyDescent="0.25">
      <c r="A2478" s="289" t="s">
        <v>285</v>
      </c>
      <c r="B2478">
        <v>5</v>
      </c>
      <c r="C2478">
        <v>930</v>
      </c>
      <c r="D2478">
        <v>2.17</v>
      </c>
      <c r="E2478" s="289" t="s">
        <v>6020</v>
      </c>
      <c r="F2478">
        <v>5014537393</v>
      </c>
      <c r="G2478" s="276">
        <v>45639</v>
      </c>
      <c r="H2478">
        <v>20241204609769</v>
      </c>
      <c r="I2478">
        <v>5.2</v>
      </c>
      <c r="J2478" s="289" t="s">
        <v>294</v>
      </c>
      <c r="K2478" s="289" t="s">
        <v>6021</v>
      </c>
      <c r="L2478" s="289" t="s">
        <v>275</v>
      </c>
      <c r="M2478" s="289" t="s">
        <v>5994</v>
      </c>
      <c r="N2478" s="289" t="s">
        <v>769</v>
      </c>
      <c r="O2478" s="289" t="s">
        <v>291</v>
      </c>
      <c r="P2478" s="289" t="str">
        <f>VLOOKUP(CAT_Details[[#This Row],[Delivery Bp Customer Code]],Table6[],2,0)</f>
        <v>DX01-L5</v>
      </c>
    </row>
    <row r="2479" spans="1:16" x14ac:dyDescent="0.25">
      <c r="A2479" s="289" t="s">
        <v>285</v>
      </c>
      <c r="B2479">
        <v>6</v>
      </c>
      <c r="C2479">
        <v>900</v>
      </c>
      <c r="D2479">
        <v>2.4</v>
      </c>
      <c r="E2479" s="289" t="s">
        <v>6022</v>
      </c>
      <c r="F2479">
        <v>5014537419</v>
      </c>
      <c r="G2479" s="276">
        <v>45639</v>
      </c>
      <c r="H2479" s="5">
        <v>20241205610862</v>
      </c>
      <c r="I2479">
        <v>5.1840000000000002</v>
      </c>
      <c r="J2479" s="289" t="s">
        <v>345</v>
      </c>
      <c r="K2479" s="289" t="s">
        <v>6023</v>
      </c>
      <c r="L2479" s="289" t="s">
        <v>275</v>
      </c>
      <c r="M2479" s="289" t="s">
        <v>5823</v>
      </c>
      <c r="N2479" s="289" t="s">
        <v>427</v>
      </c>
      <c r="O2479" s="289" t="s">
        <v>291</v>
      </c>
      <c r="P2479" s="289" t="str">
        <f>VLOOKUP(CAT_Details[[#This Row],[Delivery Bp Customer Code]],Table6[],2,0)</f>
        <v>DX01-L5</v>
      </c>
    </row>
    <row r="2480" spans="1:16" x14ac:dyDescent="0.25">
      <c r="A2480" s="289" t="s">
        <v>285</v>
      </c>
      <c r="B2480">
        <v>3</v>
      </c>
      <c r="C2480">
        <v>31.5</v>
      </c>
      <c r="D2480">
        <v>0.15</v>
      </c>
      <c r="E2480" s="289" t="s">
        <v>6024</v>
      </c>
      <c r="F2480">
        <v>5014553382</v>
      </c>
      <c r="G2480" s="276">
        <v>45639</v>
      </c>
      <c r="H2480">
        <v>20241206611888</v>
      </c>
      <c r="I2480">
        <v>3.9E-2</v>
      </c>
      <c r="J2480" s="289" t="s">
        <v>350</v>
      </c>
      <c r="K2480" s="289" t="s">
        <v>6025</v>
      </c>
      <c r="L2480" s="289" t="s">
        <v>275</v>
      </c>
      <c r="M2480" s="289" t="s">
        <v>5838</v>
      </c>
      <c r="N2480" s="289" t="s">
        <v>602</v>
      </c>
      <c r="O2480" s="289" t="s">
        <v>291</v>
      </c>
      <c r="P2480" s="289" t="str">
        <f>VLOOKUP(CAT_Details[[#This Row],[Delivery Bp Customer Code]],Table6[],2,0)</f>
        <v>DX01-L5</v>
      </c>
    </row>
    <row r="2481" spans="1:16" x14ac:dyDescent="0.25">
      <c r="A2481" s="289" t="s">
        <v>285</v>
      </c>
      <c r="B2481">
        <v>2</v>
      </c>
      <c r="C2481">
        <v>203.2</v>
      </c>
      <c r="D2481">
        <v>0.5</v>
      </c>
      <c r="E2481" s="289" t="s">
        <v>5982</v>
      </c>
      <c r="F2481">
        <v>5014583335</v>
      </c>
      <c r="G2481" s="276">
        <v>45639</v>
      </c>
      <c r="H2481">
        <v>20241210614084</v>
      </c>
      <c r="I2481">
        <v>1.0389999999999999</v>
      </c>
      <c r="J2481" s="289" t="s">
        <v>273</v>
      </c>
      <c r="K2481" s="289" t="s">
        <v>6026</v>
      </c>
      <c r="L2481" s="289" t="s">
        <v>275</v>
      </c>
      <c r="M2481" s="289" t="s">
        <v>5790</v>
      </c>
      <c r="N2481" s="289" t="s">
        <v>519</v>
      </c>
      <c r="O2481" s="289" t="s">
        <v>291</v>
      </c>
      <c r="P2481" s="289" t="str">
        <f>VLOOKUP(CAT_Details[[#This Row],[Delivery Bp Customer Code]],Table6[],2,0)</f>
        <v>DX01-L5</v>
      </c>
    </row>
    <row r="2482" spans="1:16" x14ac:dyDescent="0.25">
      <c r="A2482" s="289" t="s">
        <v>521</v>
      </c>
      <c r="B2482">
        <v>23</v>
      </c>
      <c r="C2482">
        <v>2259.75</v>
      </c>
      <c r="D2482">
        <v>9.1999999999999993</v>
      </c>
      <c r="E2482" s="289" t="s">
        <v>6027</v>
      </c>
      <c r="F2482">
        <v>5014568490</v>
      </c>
      <c r="G2482" s="276">
        <v>45639</v>
      </c>
      <c r="H2482">
        <v>20241205610798</v>
      </c>
      <c r="I2482">
        <v>24.288</v>
      </c>
      <c r="J2482" s="289" t="s">
        <v>302</v>
      </c>
      <c r="K2482" s="289" t="s">
        <v>6028</v>
      </c>
      <c r="L2482" s="289" t="s">
        <v>275</v>
      </c>
      <c r="M2482" s="289" t="s">
        <v>6029</v>
      </c>
      <c r="N2482" s="289" t="s">
        <v>694</v>
      </c>
      <c r="O2482" s="289" t="s">
        <v>525</v>
      </c>
      <c r="P2482" s="289" t="str">
        <f>VLOOKUP(CAT_Details[[#This Row],[Delivery Bp Customer Code]],Table6[],2,0)</f>
        <v>No Loc</v>
      </c>
    </row>
    <row r="2483" spans="1:16" x14ac:dyDescent="0.25">
      <c r="A2483" s="289" t="s">
        <v>272</v>
      </c>
      <c r="B2483">
        <v>1</v>
      </c>
      <c r="C2483">
        <v>612</v>
      </c>
      <c r="D2483">
        <v>0.4</v>
      </c>
      <c r="E2483" s="289" t="s">
        <v>6030</v>
      </c>
      <c r="F2483">
        <v>5014509365</v>
      </c>
      <c r="G2483" s="276">
        <v>45639</v>
      </c>
      <c r="H2483">
        <v>20241128605468</v>
      </c>
      <c r="I2483">
        <v>0.96</v>
      </c>
      <c r="J2483" s="289" t="s">
        <v>324</v>
      </c>
      <c r="K2483" s="289" t="s">
        <v>6031</v>
      </c>
      <c r="L2483" s="289" t="s">
        <v>275</v>
      </c>
      <c r="M2483" s="289" t="s">
        <v>5727</v>
      </c>
      <c r="N2483" s="289" t="s">
        <v>622</v>
      </c>
      <c r="O2483" s="289" t="s">
        <v>277</v>
      </c>
      <c r="P2483" s="289" t="str">
        <f>VLOOKUP(CAT_Details[[#This Row],[Delivery Bp Customer Code]],Table6[],2,0)</f>
        <v>U2-L5</v>
      </c>
    </row>
    <row r="2484" spans="1:16" x14ac:dyDescent="0.25">
      <c r="A2484" s="289" t="s">
        <v>272</v>
      </c>
      <c r="B2484">
        <v>21</v>
      </c>
      <c r="C2484">
        <v>2374.98</v>
      </c>
      <c r="D2484">
        <v>8.9</v>
      </c>
      <c r="E2484" s="289" t="s">
        <v>6032</v>
      </c>
      <c r="F2484">
        <v>5014552777</v>
      </c>
      <c r="G2484" s="276">
        <v>45639</v>
      </c>
      <c r="H2484">
        <v>20241206611818</v>
      </c>
      <c r="I2484">
        <v>17.334</v>
      </c>
      <c r="J2484" s="289" t="s">
        <v>350</v>
      </c>
      <c r="K2484" s="289" t="s">
        <v>6033</v>
      </c>
      <c r="L2484" s="289" t="s">
        <v>275</v>
      </c>
      <c r="M2484" s="289" t="s">
        <v>5838</v>
      </c>
      <c r="N2484" s="289" t="s">
        <v>625</v>
      </c>
      <c r="O2484" s="289" t="s">
        <v>277</v>
      </c>
      <c r="P2484" s="289" t="str">
        <f>VLOOKUP(CAT_Details[[#This Row],[Delivery Bp Customer Code]],Table6[],2,0)</f>
        <v>U2-L5</v>
      </c>
    </row>
    <row r="2485" spans="1:16" x14ac:dyDescent="0.25">
      <c r="A2485" s="289" t="s">
        <v>272</v>
      </c>
      <c r="B2485">
        <v>2</v>
      </c>
      <c r="C2485">
        <v>27</v>
      </c>
      <c r="D2485">
        <v>0.16</v>
      </c>
      <c r="E2485" s="289" t="s">
        <v>6034</v>
      </c>
      <c r="F2485">
        <v>5014583385</v>
      </c>
      <c r="G2485" s="276">
        <v>45639</v>
      </c>
      <c r="H2485" s="5">
        <v>20241206612409</v>
      </c>
      <c r="I2485">
        <v>0.123</v>
      </c>
      <c r="J2485" s="289" t="s">
        <v>302</v>
      </c>
      <c r="K2485" s="289" t="s">
        <v>6035</v>
      </c>
      <c r="L2485" s="289" t="s">
        <v>275</v>
      </c>
      <c r="M2485" s="289" t="s">
        <v>5848</v>
      </c>
      <c r="N2485" s="289" t="s">
        <v>450</v>
      </c>
      <c r="O2485" s="289" t="s">
        <v>277</v>
      </c>
      <c r="P2485" s="289" t="str">
        <f>VLOOKUP(CAT_Details[[#This Row],[Delivery Bp Customer Code]],Table6[],2,0)</f>
        <v>U2-L5</v>
      </c>
    </row>
    <row r="2486" spans="1:16" x14ac:dyDescent="0.25">
      <c r="A2486" s="289" t="s">
        <v>278</v>
      </c>
      <c r="B2486">
        <v>12</v>
      </c>
      <c r="C2486">
        <v>3072</v>
      </c>
      <c r="D2486">
        <v>4.8</v>
      </c>
      <c r="E2486" s="289" t="s">
        <v>6036</v>
      </c>
      <c r="F2486">
        <v>5014537578</v>
      </c>
      <c r="G2486" s="276">
        <v>45642</v>
      </c>
      <c r="H2486">
        <v>20241205610884</v>
      </c>
      <c r="I2486">
        <v>11.52</v>
      </c>
      <c r="J2486" s="289" t="s">
        <v>853</v>
      </c>
      <c r="K2486" s="289" t="s">
        <v>6037</v>
      </c>
      <c r="L2486" s="289" t="s">
        <v>275</v>
      </c>
      <c r="M2486" s="289" t="s">
        <v>5981</v>
      </c>
      <c r="N2486" s="289" t="s">
        <v>856</v>
      </c>
      <c r="O2486" s="289" t="s">
        <v>498</v>
      </c>
      <c r="P2486" s="289" t="str">
        <f>VLOOKUP(CAT_Details[[#This Row],[Delivery Bp Customer Code]],Table6[],2,0)</f>
        <v>DK-BM01</v>
      </c>
    </row>
    <row r="2487" spans="1:16" x14ac:dyDescent="0.25">
      <c r="A2487" s="289" t="s">
        <v>278</v>
      </c>
      <c r="B2487">
        <v>2</v>
      </c>
      <c r="C2487">
        <v>378.88</v>
      </c>
      <c r="D2487">
        <v>0.8</v>
      </c>
      <c r="E2487" s="289" t="s">
        <v>6038</v>
      </c>
      <c r="F2487">
        <v>5014599465</v>
      </c>
      <c r="G2487" s="276">
        <v>45642</v>
      </c>
      <c r="H2487">
        <v>20241209612658</v>
      </c>
      <c r="I2487">
        <v>1.92</v>
      </c>
      <c r="J2487" s="289" t="s">
        <v>273</v>
      </c>
      <c r="K2487" s="289" t="s">
        <v>6039</v>
      </c>
      <c r="L2487" s="289" t="s">
        <v>275</v>
      </c>
      <c r="M2487" s="289" t="s">
        <v>5981</v>
      </c>
      <c r="N2487" s="289" t="s">
        <v>493</v>
      </c>
      <c r="O2487" s="289" t="s">
        <v>498</v>
      </c>
      <c r="P2487" s="289" t="str">
        <f>VLOOKUP(CAT_Details[[#This Row],[Delivery Bp Customer Code]],Table6[],2,0)</f>
        <v>DK-BM01</v>
      </c>
    </row>
    <row r="2488" spans="1:16" x14ac:dyDescent="0.25">
      <c r="A2488" s="289" t="s">
        <v>75</v>
      </c>
      <c r="B2488">
        <v>2</v>
      </c>
      <c r="C2488">
        <v>160</v>
      </c>
      <c r="D2488">
        <v>0.8</v>
      </c>
      <c r="E2488" s="289" t="s">
        <v>6040</v>
      </c>
      <c r="F2488">
        <v>5014553435</v>
      </c>
      <c r="G2488" s="276">
        <v>45642</v>
      </c>
      <c r="H2488">
        <v>20241205610910</v>
      </c>
      <c r="I2488">
        <v>0.96</v>
      </c>
      <c r="J2488" s="289" t="s">
        <v>324</v>
      </c>
      <c r="K2488" s="289" t="s">
        <v>6041</v>
      </c>
      <c r="L2488" s="289" t="s">
        <v>275</v>
      </c>
      <c r="M2488" s="289" t="s">
        <v>6042</v>
      </c>
      <c r="N2488" s="289" t="s">
        <v>2727</v>
      </c>
      <c r="O2488" s="289" t="s">
        <v>2173</v>
      </c>
      <c r="P2488" s="289" t="str">
        <f>VLOOKUP(CAT_Details[[#This Row],[Delivery Bp Customer Code]],Table6[],2,0)</f>
        <v>OYL1</v>
      </c>
    </row>
    <row r="2489" spans="1:16" x14ac:dyDescent="0.25">
      <c r="A2489" s="289" t="s">
        <v>75</v>
      </c>
      <c r="B2489">
        <v>1</v>
      </c>
      <c r="C2489">
        <v>255</v>
      </c>
      <c r="D2489">
        <v>0.4</v>
      </c>
      <c r="E2489" s="289" t="s">
        <v>6043</v>
      </c>
      <c r="F2489">
        <v>5014553626</v>
      </c>
      <c r="G2489" s="276">
        <v>45642</v>
      </c>
      <c r="H2489" s="5">
        <v>20241203608411</v>
      </c>
      <c r="I2489">
        <v>0.48</v>
      </c>
      <c r="J2489" s="289" t="s">
        <v>324</v>
      </c>
      <c r="K2489" s="289" t="s">
        <v>6044</v>
      </c>
      <c r="L2489" s="289" t="s">
        <v>275</v>
      </c>
      <c r="M2489" s="289" t="s">
        <v>5827</v>
      </c>
      <c r="N2489" s="289" t="s">
        <v>336</v>
      </c>
      <c r="O2489" s="289" t="s">
        <v>2173</v>
      </c>
      <c r="P2489" s="289" t="str">
        <f>VLOOKUP(CAT_Details[[#This Row],[Delivery Bp Customer Code]],Table6[],2,0)</f>
        <v>OYL1</v>
      </c>
    </row>
    <row r="2490" spans="1:16" x14ac:dyDescent="0.25">
      <c r="A2490" s="289" t="s">
        <v>75</v>
      </c>
      <c r="B2490">
        <v>11</v>
      </c>
      <c r="C2490">
        <v>718</v>
      </c>
      <c r="D2490">
        <v>2.1800000000000002</v>
      </c>
      <c r="E2490" s="289" t="s">
        <v>6045</v>
      </c>
      <c r="F2490">
        <v>5014568568</v>
      </c>
      <c r="G2490" s="276">
        <v>45642</v>
      </c>
      <c r="H2490" s="5">
        <v>20241206612095</v>
      </c>
      <c r="I2490">
        <v>3.3069999999999999</v>
      </c>
      <c r="J2490" s="289" t="s">
        <v>350</v>
      </c>
      <c r="K2490" s="289" t="s">
        <v>6046</v>
      </c>
      <c r="L2490" s="289" t="s">
        <v>275</v>
      </c>
      <c r="M2490" s="289" t="s">
        <v>5838</v>
      </c>
      <c r="N2490" s="289" t="s">
        <v>482</v>
      </c>
      <c r="O2490" s="289" t="s">
        <v>2173</v>
      </c>
      <c r="P2490" s="289" t="str">
        <f>VLOOKUP(CAT_Details[[#This Row],[Delivery Bp Customer Code]],Table6[],2,0)</f>
        <v>OYL1</v>
      </c>
    </row>
    <row r="2491" spans="1:16" x14ac:dyDescent="0.25">
      <c r="A2491" s="289" t="s">
        <v>75</v>
      </c>
      <c r="B2491">
        <v>25</v>
      </c>
      <c r="C2491">
        <v>11682</v>
      </c>
      <c r="D2491">
        <v>8.34</v>
      </c>
      <c r="E2491" s="289" t="s">
        <v>6047</v>
      </c>
      <c r="F2491">
        <v>5014568570</v>
      </c>
      <c r="G2491" s="276">
        <v>45642</v>
      </c>
      <c r="H2491" s="5">
        <v>20241209612807</v>
      </c>
      <c r="I2491">
        <v>16</v>
      </c>
      <c r="J2491" s="289" t="s">
        <v>324</v>
      </c>
      <c r="K2491" s="289" t="s">
        <v>6048</v>
      </c>
      <c r="L2491" s="289" t="s">
        <v>275</v>
      </c>
      <c r="M2491" s="289" t="s">
        <v>6049</v>
      </c>
      <c r="N2491" s="289" t="s">
        <v>2172</v>
      </c>
      <c r="O2491" s="289" t="s">
        <v>2173</v>
      </c>
      <c r="P2491" s="289" t="str">
        <f>VLOOKUP(CAT_Details[[#This Row],[Delivery Bp Customer Code]],Table6[],2,0)</f>
        <v>OYL1</v>
      </c>
    </row>
    <row r="2492" spans="1:16" x14ac:dyDescent="0.25">
      <c r="A2492" s="289" t="s">
        <v>75</v>
      </c>
      <c r="B2492">
        <v>1</v>
      </c>
      <c r="C2492">
        <v>222</v>
      </c>
      <c r="D2492">
        <v>0.4</v>
      </c>
      <c r="E2492" s="289" t="s">
        <v>6050</v>
      </c>
      <c r="F2492">
        <v>5014568621</v>
      </c>
      <c r="G2492" s="276">
        <v>45642</v>
      </c>
      <c r="H2492">
        <v>20241206612310</v>
      </c>
      <c r="I2492">
        <v>0.96</v>
      </c>
      <c r="J2492" s="289" t="s">
        <v>280</v>
      </c>
      <c r="K2492" s="289" t="s">
        <v>6051</v>
      </c>
      <c r="L2492" s="289" t="s">
        <v>275</v>
      </c>
      <c r="M2492" s="289" t="s">
        <v>5999</v>
      </c>
      <c r="N2492" s="289" t="s">
        <v>6052</v>
      </c>
      <c r="O2492" s="289" t="s">
        <v>2173</v>
      </c>
      <c r="P2492" s="289" t="str">
        <f>VLOOKUP(CAT_Details[[#This Row],[Delivery Bp Customer Code]],Table6[],2,0)</f>
        <v>OYL1</v>
      </c>
    </row>
    <row r="2493" spans="1:16" x14ac:dyDescent="0.25">
      <c r="A2493" s="289" t="s">
        <v>75</v>
      </c>
      <c r="B2493">
        <v>10</v>
      </c>
      <c r="C2493">
        <v>3420</v>
      </c>
      <c r="D2493">
        <v>4</v>
      </c>
      <c r="E2493" s="289" t="s">
        <v>6053</v>
      </c>
      <c r="F2493">
        <v>5014568626</v>
      </c>
      <c r="G2493" s="276">
        <v>45642</v>
      </c>
      <c r="H2493" s="5">
        <v>20241129606719</v>
      </c>
      <c r="I2493">
        <v>5.76</v>
      </c>
      <c r="J2493" s="289" t="s">
        <v>350</v>
      </c>
      <c r="K2493" s="289" t="s">
        <v>6054</v>
      </c>
      <c r="L2493" s="289" t="s">
        <v>275</v>
      </c>
      <c r="M2493" s="289" t="s">
        <v>6055</v>
      </c>
      <c r="N2493" s="289" t="s">
        <v>2656</v>
      </c>
      <c r="O2493" s="289" t="s">
        <v>2173</v>
      </c>
      <c r="P2493" s="289" t="str">
        <f>VLOOKUP(CAT_Details[[#This Row],[Delivery Bp Customer Code]],Table6[],2,0)</f>
        <v>OYL1</v>
      </c>
    </row>
    <row r="2494" spans="1:16" x14ac:dyDescent="0.25">
      <c r="A2494" s="289" t="s">
        <v>75</v>
      </c>
      <c r="B2494">
        <v>33</v>
      </c>
      <c r="C2494">
        <v>11672.96</v>
      </c>
      <c r="D2494">
        <v>11</v>
      </c>
      <c r="E2494" s="289" t="s">
        <v>6056</v>
      </c>
      <c r="F2494">
        <v>5014568635</v>
      </c>
      <c r="G2494" s="276">
        <v>45642</v>
      </c>
      <c r="H2494">
        <v>20241209612794</v>
      </c>
      <c r="I2494">
        <v>21.12</v>
      </c>
      <c r="J2494" s="289" t="s">
        <v>324</v>
      </c>
      <c r="K2494" s="289" t="s">
        <v>6057</v>
      </c>
      <c r="L2494" s="289" t="s">
        <v>275</v>
      </c>
      <c r="M2494" s="289" t="s">
        <v>6058</v>
      </c>
      <c r="N2494" s="289" t="s">
        <v>2172</v>
      </c>
      <c r="O2494" s="289" t="s">
        <v>2173</v>
      </c>
      <c r="P2494" s="289" t="str">
        <f>VLOOKUP(CAT_Details[[#This Row],[Delivery Bp Customer Code]],Table6[],2,0)</f>
        <v>OYL1</v>
      </c>
    </row>
    <row r="2495" spans="1:16" x14ac:dyDescent="0.25">
      <c r="A2495" s="289" t="s">
        <v>75</v>
      </c>
      <c r="B2495">
        <v>20</v>
      </c>
      <c r="C2495">
        <v>8500</v>
      </c>
      <c r="D2495">
        <v>6.67</v>
      </c>
      <c r="E2495" s="289" t="s">
        <v>6059</v>
      </c>
      <c r="F2495">
        <v>5014568685</v>
      </c>
      <c r="G2495" s="276">
        <v>45642</v>
      </c>
      <c r="H2495">
        <v>20241209612814</v>
      </c>
      <c r="I2495">
        <v>12.8</v>
      </c>
      <c r="J2495" s="289" t="s">
        <v>324</v>
      </c>
      <c r="K2495" s="289" t="s">
        <v>6060</v>
      </c>
      <c r="L2495" s="289" t="s">
        <v>275</v>
      </c>
      <c r="M2495" s="289" t="s">
        <v>5921</v>
      </c>
      <c r="N2495" s="289" t="s">
        <v>2172</v>
      </c>
      <c r="O2495" s="289" t="s">
        <v>2173</v>
      </c>
      <c r="P2495" s="289" t="str">
        <f>VLOOKUP(CAT_Details[[#This Row],[Delivery Bp Customer Code]],Table6[],2,0)</f>
        <v>OYL1</v>
      </c>
    </row>
    <row r="2496" spans="1:16" x14ac:dyDescent="0.25">
      <c r="A2496" s="289" t="s">
        <v>75</v>
      </c>
      <c r="B2496">
        <v>5</v>
      </c>
      <c r="C2496">
        <v>737.6</v>
      </c>
      <c r="D2496">
        <v>1.6</v>
      </c>
      <c r="E2496" s="289" t="s">
        <v>6061</v>
      </c>
      <c r="F2496">
        <v>5014583139</v>
      </c>
      <c r="G2496" s="276">
        <v>45642</v>
      </c>
      <c r="H2496">
        <v>20241206612263</v>
      </c>
      <c r="I2496">
        <v>1</v>
      </c>
      <c r="J2496" s="289" t="s">
        <v>280</v>
      </c>
      <c r="K2496" s="289" t="s">
        <v>6062</v>
      </c>
      <c r="L2496" s="289" t="s">
        <v>275</v>
      </c>
      <c r="M2496" s="289" t="s">
        <v>6063</v>
      </c>
      <c r="N2496" s="289" t="s">
        <v>2942</v>
      </c>
      <c r="O2496" s="289" t="s">
        <v>2173</v>
      </c>
      <c r="P2496" s="289" t="str">
        <f>VLOOKUP(CAT_Details[[#This Row],[Delivery Bp Customer Code]],Table6[],2,0)</f>
        <v>OYL1</v>
      </c>
    </row>
    <row r="2497" spans="1:16" x14ac:dyDescent="0.25">
      <c r="A2497" s="289" t="s">
        <v>75</v>
      </c>
      <c r="B2497">
        <v>1</v>
      </c>
      <c r="C2497">
        <v>502</v>
      </c>
      <c r="D2497">
        <v>0.4</v>
      </c>
      <c r="E2497" s="289" t="s">
        <v>6064</v>
      </c>
      <c r="F2497">
        <v>5014599302</v>
      </c>
      <c r="G2497" s="276">
        <v>45642</v>
      </c>
      <c r="H2497" s="5">
        <v>20241211615142</v>
      </c>
      <c r="I2497">
        <v>1.68</v>
      </c>
      <c r="J2497" s="289" t="s">
        <v>273</v>
      </c>
      <c r="K2497" s="289" t="s">
        <v>6065</v>
      </c>
      <c r="L2497" s="289" t="s">
        <v>275</v>
      </c>
      <c r="M2497" s="289" t="s">
        <v>5981</v>
      </c>
      <c r="N2497" s="289" t="s">
        <v>2431</v>
      </c>
      <c r="O2497" s="289" t="s">
        <v>2173</v>
      </c>
      <c r="P2497" s="289" t="str">
        <f>VLOOKUP(CAT_Details[[#This Row],[Delivery Bp Customer Code]],Table6[],2,0)</f>
        <v>OYL1</v>
      </c>
    </row>
    <row r="2498" spans="1:16" x14ac:dyDescent="0.25">
      <c r="A2498" s="289" t="s">
        <v>874</v>
      </c>
      <c r="B2498">
        <v>26</v>
      </c>
      <c r="C2498">
        <v>11024</v>
      </c>
      <c r="D2498">
        <v>13</v>
      </c>
      <c r="E2498" s="289" t="s">
        <v>6066</v>
      </c>
      <c r="F2498">
        <v>5014568777</v>
      </c>
      <c r="G2498" s="276">
        <v>45642</v>
      </c>
      <c r="H2498">
        <v>20241209612937</v>
      </c>
      <c r="I2498">
        <v>31.2</v>
      </c>
      <c r="J2498" s="289" t="s">
        <v>350</v>
      </c>
      <c r="K2498" s="289" t="s">
        <v>6067</v>
      </c>
      <c r="L2498" s="289" t="s">
        <v>275</v>
      </c>
      <c r="M2498" s="289" t="s">
        <v>6055</v>
      </c>
      <c r="N2498" s="289" t="s">
        <v>1631</v>
      </c>
      <c r="O2498" s="289" t="s">
        <v>1014</v>
      </c>
      <c r="P2498" s="289" t="str">
        <f>VLOOKUP(CAT_Details[[#This Row],[Delivery Bp Customer Code]],Table6[],2,0)</f>
        <v>MZ07</v>
      </c>
    </row>
    <row r="2499" spans="1:16" x14ac:dyDescent="0.25">
      <c r="A2499" s="289" t="s">
        <v>3771</v>
      </c>
      <c r="B2499">
        <v>4</v>
      </c>
      <c r="C2499">
        <v>4980</v>
      </c>
      <c r="D2499">
        <v>1.6</v>
      </c>
      <c r="E2499" s="289" t="s">
        <v>6068</v>
      </c>
      <c r="F2499">
        <v>5014623972</v>
      </c>
      <c r="G2499" s="276">
        <v>45642</v>
      </c>
      <c r="H2499" s="5">
        <v>20241213617179</v>
      </c>
      <c r="I2499">
        <v>3.84</v>
      </c>
      <c r="J2499" s="289" t="s">
        <v>273</v>
      </c>
      <c r="K2499" s="289" t="s">
        <v>6069</v>
      </c>
      <c r="L2499" s="289" t="s">
        <v>275</v>
      </c>
      <c r="M2499" s="289" t="s">
        <v>6070</v>
      </c>
      <c r="N2499" s="289" t="s">
        <v>6071</v>
      </c>
      <c r="O2499" s="289" t="s">
        <v>4956</v>
      </c>
      <c r="P2499" s="289">
        <f>VLOOKUP(CAT_Details[[#This Row],[Delivery Bp Customer Code]],Table6[],2,0)</f>
        <v>3417</v>
      </c>
    </row>
    <row r="2500" spans="1:16" x14ac:dyDescent="0.25">
      <c r="A2500" s="289" t="s">
        <v>3329</v>
      </c>
      <c r="B2500">
        <v>7</v>
      </c>
      <c r="C2500">
        <v>3755</v>
      </c>
      <c r="D2500">
        <v>2.5</v>
      </c>
      <c r="E2500" s="289" t="s">
        <v>6072</v>
      </c>
      <c r="F2500">
        <v>5014553445</v>
      </c>
      <c r="G2500" s="276">
        <v>45642</v>
      </c>
      <c r="H2500">
        <v>20241205610751</v>
      </c>
      <c r="I2500">
        <v>2.11</v>
      </c>
      <c r="J2500" s="289" t="s">
        <v>1047</v>
      </c>
      <c r="K2500" s="289" t="s">
        <v>6073</v>
      </c>
      <c r="L2500" s="289" t="s">
        <v>275</v>
      </c>
      <c r="M2500" s="289" t="s">
        <v>6074</v>
      </c>
      <c r="N2500" s="289" t="s">
        <v>1049</v>
      </c>
      <c r="O2500" s="289" t="s">
        <v>3332</v>
      </c>
      <c r="P2500" s="289">
        <f>VLOOKUP(CAT_Details[[#This Row],[Delivery Bp Customer Code]],Table6[],2,0)</f>
        <v>3402</v>
      </c>
    </row>
    <row r="2501" spans="1:16" x14ac:dyDescent="0.25">
      <c r="A2501" s="289" t="s">
        <v>3329</v>
      </c>
      <c r="B2501">
        <v>2</v>
      </c>
      <c r="C2501">
        <v>390</v>
      </c>
      <c r="D2501">
        <v>0.8</v>
      </c>
      <c r="E2501" s="289" t="s">
        <v>6075</v>
      </c>
      <c r="F2501">
        <v>5014568704</v>
      </c>
      <c r="G2501" s="276">
        <v>45642</v>
      </c>
      <c r="H2501">
        <v>20241209613198</v>
      </c>
      <c r="I2501">
        <v>0.67200000000000004</v>
      </c>
      <c r="J2501" s="289" t="s">
        <v>324</v>
      </c>
      <c r="K2501" s="289" t="s">
        <v>6076</v>
      </c>
      <c r="L2501" s="289" t="s">
        <v>275</v>
      </c>
      <c r="M2501" s="289" t="s">
        <v>5921</v>
      </c>
      <c r="N2501" s="289" t="s">
        <v>3986</v>
      </c>
      <c r="O2501" s="289" t="s">
        <v>3332</v>
      </c>
      <c r="P2501" s="289">
        <f>VLOOKUP(CAT_Details[[#This Row],[Delivery Bp Customer Code]],Table6[],2,0)</f>
        <v>3402</v>
      </c>
    </row>
    <row r="2502" spans="1:16" x14ac:dyDescent="0.25">
      <c r="A2502" s="289" t="s">
        <v>76</v>
      </c>
      <c r="B2502">
        <v>1</v>
      </c>
      <c r="C2502">
        <v>48</v>
      </c>
      <c r="D2502">
        <v>0.2</v>
      </c>
      <c r="E2502" s="289" t="s">
        <v>6077</v>
      </c>
      <c r="F2502">
        <v>5014523820</v>
      </c>
      <c r="G2502" s="276">
        <v>45642</v>
      </c>
      <c r="H2502">
        <v>20241203608894</v>
      </c>
      <c r="I2502">
        <v>0.192</v>
      </c>
      <c r="J2502" s="289" t="s">
        <v>764</v>
      </c>
      <c r="K2502" s="289" t="s">
        <v>6078</v>
      </c>
      <c r="L2502" s="289" t="s">
        <v>275</v>
      </c>
      <c r="M2502" s="289" t="s">
        <v>5848</v>
      </c>
      <c r="N2502" s="289" t="s">
        <v>766</v>
      </c>
      <c r="O2502" s="289" t="s">
        <v>748</v>
      </c>
      <c r="P2502" s="289" t="str">
        <f>VLOOKUP(CAT_Details[[#This Row],[Delivery Bp Customer Code]],Table6[],2,0)</f>
        <v>No Loc</v>
      </c>
    </row>
    <row r="2503" spans="1:16" x14ac:dyDescent="0.25">
      <c r="A2503" s="289" t="s">
        <v>76</v>
      </c>
      <c r="B2503">
        <v>14</v>
      </c>
      <c r="C2503">
        <v>828</v>
      </c>
      <c r="D2503">
        <v>3.02</v>
      </c>
      <c r="E2503" s="289" t="s">
        <v>6079</v>
      </c>
      <c r="F2503">
        <v>5014537247</v>
      </c>
      <c r="G2503" s="276">
        <v>45642</v>
      </c>
      <c r="H2503">
        <v>20241204610357</v>
      </c>
      <c r="I2503">
        <v>2.7480000000000002</v>
      </c>
      <c r="J2503" s="289" t="s">
        <v>401</v>
      </c>
      <c r="K2503" s="289" t="s">
        <v>6080</v>
      </c>
      <c r="L2503" s="289" t="s">
        <v>275</v>
      </c>
      <c r="M2503" s="289" t="s">
        <v>5848</v>
      </c>
      <c r="N2503" s="289" t="s">
        <v>1028</v>
      </c>
      <c r="O2503" s="289" t="s">
        <v>748</v>
      </c>
      <c r="P2503" s="289" t="str">
        <f>VLOOKUP(CAT_Details[[#This Row],[Delivery Bp Customer Code]],Table6[],2,0)</f>
        <v>No Loc</v>
      </c>
    </row>
    <row r="2504" spans="1:16" x14ac:dyDescent="0.25">
      <c r="A2504" s="289" t="s">
        <v>76</v>
      </c>
      <c r="B2504">
        <v>2</v>
      </c>
      <c r="C2504">
        <v>90</v>
      </c>
      <c r="D2504">
        <v>0.4</v>
      </c>
      <c r="E2504" s="289" t="s">
        <v>6081</v>
      </c>
      <c r="F2504">
        <v>5014552933</v>
      </c>
      <c r="G2504" s="276">
        <v>45642</v>
      </c>
      <c r="H2504">
        <v>20241205611133</v>
      </c>
      <c r="I2504">
        <v>0.38400000000000001</v>
      </c>
      <c r="J2504" s="289" t="s">
        <v>324</v>
      </c>
      <c r="K2504" s="289" t="s">
        <v>6082</v>
      </c>
      <c r="L2504" s="289" t="s">
        <v>275</v>
      </c>
      <c r="M2504" s="289" t="s">
        <v>6083</v>
      </c>
      <c r="N2504" s="289" t="s">
        <v>579</v>
      </c>
      <c r="O2504" s="289" t="s">
        <v>748</v>
      </c>
      <c r="P2504" s="289" t="str">
        <f>VLOOKUP(CAT_Details[[#This Row],[Delivery Bp Customer Code]],Table6[],2,0)</f>
        <v>No Loc</v>
      </c>
    </row>
    <row r="2505" spans="1:16" x14ac:dyDescent="0.25">
      <c r="A2505" s="289" t="s">
        <v>76</v>
      </c>
      <c r="B2505">
        <v>2</v>
      </c>
      <c r="C2505">
        <v>220</v>
      </c>
      <c r="D2505">
        <v>0.8</v>
      </c>
      <c r="E2505" s="289" t="s">
        <v>6084</v>
      </c>
      <c r="F2505">
        <v>5014552948</v>
      </c>
      <c r="G2505" s="276">
        <v>45642</v>
      </c>
      <c r="H2505">
        <v>20241206612275</v>
      </c>
      <c r="I2505">
        <v>2.88</v>
      </c>
      <c r="J2505" s="289" t="s">
        <v>345</v>
      </c>
      <c r="K2505" s="289" t="s">
        <v>6085</v>
      </c>
      <c r="L2505" s="289" t="s">
        <v>275</v>
      </c>
      <c r="M2505" s="289" t="s">
        <v>6086</v>
      </c>
      <c r="N2505" s="289" t="s">
        <v>512</v>
      </c>
      <c r="O2505" s="289" t="s">
        <v>748</v>
      </c>
      <c r="P2505" s="289" t="str">
        <f>VLOOKUP(CAT_Details[[#This Row],[Delivery Bp Customer Code]],Table6[],2,0)</f>
        <v>No Loc</v>
      </c>
    </row>
    <row r="2506" spans="1:16" x14ac:dyDescent="0.25">
      <c r="A2506" s="289" t="s">
        <v>76</v>
      </c>
      <c r="B2506">
        <v>1</v>
      </c>
      <c r="C2506">
        <v>52</v>
      </c>
      <c r="D2506">
        <v>0.2</v>
      </c>
      <c r="E2506" s="289" t="s">
        <v>6087</v>
      </c>
      <c r="F2506">
        <v>5014553113</v>
      </c>
      <c r="G2506" s="276">
        <v>45642</v>
      </c>
      <c r="H2506" s="5">
        <v>20241205610717</v>
      </c>
      <c r="I2506">
        <v>0.53300000000000003</v>
      </c>
      <c r="J2506" s="289" t="s">
        <v>294</v>
      </c>
      <c r="K2506" s="289" t="s">
        <v>6088</v>
      </c>
      <c r="L2506" s="289" t="s">
        <v>275</v>
      </c>
      <c r="M2506" s="289" t="s">
        <v>5848</v>
      </c>
      <c r="N2506" s="289" t="s">
        <v>1270</v>
      </c>
      <c r="O2506" s="289" t="s">
        <v>748</v>
      </c>
      <c r="P2506" s="289" t="str">
        <f>VLOOKUP(CAT_Details[[#This Row],[Delivery Bp Customer Code]],Table6[],2,0)</f>
        <v>No Loc</v>
      </c>
    </row>
    <row r="2507" spans="1:16" x14ac:dyDescent="0.25">
      <c r="A2507" s="289" t="s">
        <v>76</v>
      </c>
      <c r="B2507">
        <v>2</v>
      </c>
      <c r="C2507">
        <v>1470</v>
      </c>
      <c r="D2507">
        <v>0.92</v>
      </c>
      <c r="E2507" s="289" t="s">
        <v>6089</v>
      </c>
      <c r="F2507">
        <v>5014553155</v>
      </c>
      <c r="G2507" s="276">
        <v>45642</v>
      </c>
      <c r="H2507">
        <v>20241205610970</v>
      </c>
      <c r="I2507">
        <v>2.0830000000000002</v>
      </c>
      <c r="J2507" s="289" t="s">
        <v>294</v>
      </c>
      <c r="K2507" s="289" t="s">
        <v>6090</v>
      </c>
      <c r="L2507" s="289" t="s">
        <v>275</v>
      </c>
      <c r="M2507" s="289" t="s">
        <v>6091</v>
      </c>
      <c r="N2507" s="289" t="s">
        <v>3907</v>
      </c>
      <c r="O2507" s="289" t="s">
        <v>748</v>
      </c>
      <c r="P2507" s="289" t="str">
        <f>VLOOKUP(CAT_Details[[#This Row],[Delivery Bp Customer Code]],Table6[],2,0)</f>
        <v>No Loc</v>
      </c>
    </row>
    <row r="2508" spans="1:16" x14ac:dyDescent="0.25">
      <c r="A2508" s="289" t="s">
        <v>76</v>
      </c>
      <c r="B2508">
        <v>1</v>
      </c>
      <c r="C2508">
        <v>65</v>
      </c>
      <c r="D2508">
        <v>0.2</v>
      </c>
      <c r="E2508" s="289" t="s">
        <v>6092</v>
      </c>
      <c r="F2508">
        <v>5014553311</v>
      </c>
      <c r="G2508" s="276">
        <v>45642</v>
      </c>
      <c r="H2508">
        <v>20241203608766</v>
      </c>
      <c r="I2508">
        <v>0.14399999999999999</v>
      </c>
      <c r="J2508" s="289" t="s">
        <v>324</v>
      </c>
      <c r="K2508" s="289" t="s">
        <v>6093</v>
      </c>
      <c r="L2508" s="289" t="s">
        <v>275</v>
      </c>
      <c r="M2508" s="289" t="s">
        <v>5827</v>
      </c>
      <c r="N2508" s="289" t="s">
        <v>508</v>
      </c>
      <c r="O2508" s="289" t="s">
        <v>748</v>
      </c>
      <c r="P2508" s="289" t="str">
        <f>VLOOKUP(CAT_Details[[#This Row],[Delivery Bp Customer Code]],Table6[],2,0)</f>
        <v>No Loc</v>
      </c>
    </row>
    <row r="2509" spans="1:16" x14ac:dyDescent="0.25">
      <c r="A2509" s="289" t="s">
        <v>76</v>
      </c>
      <c r="B2509">
        <v>1</v>
      </c>
      <c r="C2509">
        <v>6.1</v>
      </c>
      <c r="D2509">
        <v>0.04</v>
      </c>
      <c r="E2509" s="289" t="s">
        <v>6094</v>
      </c>
      <c r="F2509">
        <v>5014568737</v>
      </c>
      <c r="G2509" s="276">
        <v>45642</v>
      </c>
      <c r="H2509">
        <v>20241206612191</v>
      </c>
      <c r="I2509">
        <v>2.3E-2</v>
      </c>
      <c r="J2509" s="289" t="s">
        <v>350</v>
      </c>
      <c r="K2509" s="289" t="s">
        <v>6095</v>
      </c>
      <c r="L2509" s="289" t="s">
        <v>275</v>
      </c>
      <c r="M2509" s="289" t="s">
        <v>5838</v>
      </c>
      <c r="N2509" s="289" t="s">
        <v>6096</v>
      </c>
      <c r="O2509" s="289" t="s">
        <v>748</v>
      </c>
      <c r="P2509" s="289" t="str">
        <f>VLOOKUP(CAT_Details[[#This Row],[Delivery Bp Customer Code]],Table6[],2,0)</f>
        <v>No Loc</v>
      </c>
    </row>
    <row r="2510" spans="1:16" x14ac:dyDescent="0.25">
      <c r="A2510" s="289" t="s">
        <v>285</v>
      </c>
      <c r="B2510">
        <v>27</v>
      </c>
      <c r="C2510">
        <v>6800</v>
      </c>
      <c r="D2510">
        <v>11.1</v>
      </c>
      <c r="E2510" s="289" t="s">
        <v>6097</v>
      </c>
      <c r="F2510">
        <v>5014493198</v>
      </c>
      <c r="G2510" s="276">
        <v>45642</v>
      </c>
      <c r="H2510">
        <v>20241128606218</v>
      </c>
      <c r="I2510">
        <v>25.722999999999999</v>
      </c>
      <c r="J2510" s="289" t="s">
        <v>756</v>
      </c>
      <c r="K2510" s="289" t="s">
        <v>6098</v>
      </c>
      <c r="L2510" s="289" t="s">
        <v>275</v>
      </c>
      <c r="M2510" s="289" t="s">
        <v>6099</v>
      </c>
      <c r="N2510" s="289" t="s">
        <v>759</v>
      </c>
      <c r="O2510" s="289" t="s">
        <v>291</v>
      </c>
      <c r="P2510" s="289" t="str">
        <f>VLOOKUP(CAT_Details[[#This Row],[Delivery Bp Customer Code]],Table6[],2,0)</f>
        <v>DX01-L5</v>
      </c>
    </row>
    <row r="2511" spans="1:16" x14ac:dyDescent="0.25">
      <c r="A2511" s="289" t="s">
        <v>285</v>
      </c>
      <c r="B2511">
        <v>3</v>
      </c>
      <c r="C2511">
        <v>1100</v>
      </c>
      <c r="D2511">
        <v>1</v>
      </c>
      <c r="E2511" s="289" t="s">
        <v>6077</v>
      </c>
      <c r="F2511">
        <v>5014523818</v>
      </c>
      <c r="G2511" s="276">
        <v>45642</v>
      </c>
      <c r="H2511">
        <v>20241203608891</v>
      </c>
      <c r="I2511">
        <v>1.1519999999999999</v>
      </c>
      <c r="J2511" s="289" t="s">
        <v>764</v>
      </c>
      <c r="K2511" s="289" t="s">
        <v>6100</v>
      </c>
      <c r="L2511" s="289" t="s">
        <v>275</v>
      </c>
      <c r="M2511" s="289" t="s">
        <v>5848</v>
      </c>
      <c r="N2511" s="289" t="s">
        <v>766</v>
      </c>
      <c r="O2511" s="289" t="s">
        <v>291</v>
      </c>
      <c r="P2511" s="289" t="str">
        <f>VLOOKUP(CAT_Details[[#This Row],[Delivery Bp Customer Code]],Table6[],2,0)</f>
        <v>DX01-L5</v>
      </c>
    </row>
    <row r="2512" spans="1:16" x14ac:dyDescent="0.25">
      <c r="A2512" s="289" t="s">
        <v>285</v>
      </c>
      <c r="B2512">
        <v>1</v>
      </c>
      <c r="C2512">
        <v>9</v>
      </c>
      <c r="D2512">
        <v>0.03</v>
      </c>
      <c r="E2512" s="289" t="s">
        <v>6101</v>
      </c>
      <c r="F2512">
        <v>5014524885</v>
      </c>
      <c r="G2512" s="276">
        <v>45642</v>
      </c>
      <c r="H2512">
        <v>20241205610797</v>
      </c>
      <c r="I2512">
        <v>0.02</v>
      </c>
      <c r="J2512" s="289" t="s">
        <v>350</v>
      </c>
      <c r="K2512" s="289" t="s">
        <v>6102</v>
      </c>
      <c r="L2512" s="289" t="s">
        <v>275</v>
      </c>
      <c r="M2512" s="289"/>
      <c r="N2512" s="289" t="s">
        <v>378</v>
      </c>
      <c r="O2512" s="289" t="s">
        <v>291</v>
      </c>
      <c r="P2512" s="289" t="str">
        <f>VLOOKUP(CAT_Details[[#This Row],[Delivery Bp Customer Code]],Table6[],2,0)</f>
        <v>DX01-L5</v>
      </c>
    </row>
    <row r="2513" spans="1:16" x14ac:dyDescent="0.25">
      <c r="A2513" s="289" t="s">
        <v>285</v>
      </c>
      <c r="B2513">
        <v>2</v>
      </c>
      <c r="C2513">
        <v>940</v>
      </c>
      <c r="D2513">
        <v>0.8</v>
      </c>
      <c r="E2513" s="289" t="s">
        <v>6103</v>
      </c>
      <c r="F2513">
        <v>5014537338</v>
      </c>
      <c r="G2513" s="276">
        <v>45642</v>
      </c>
      <c r="H2513">
        <v>20241205610837</v>
      </c>
      <c r="I2513">
        <v>1.92</v>
      </c>
      <c r="J2513" s="289" t="s">
        <v>401</v>
      </c>
      <c r="K2513" s="289" t="s">
        <v>6104</v>
      </c>
      <c r="L2513" s="289" t="s">
        <v>275</v>
      </c>
      <c r="M2513" s="289" t="s">
        <v>6105</v>
      </c>
      <c r="N2513" s="289" t="s">
        <v>404</v>
      </c>
      <c r="O2513" s="289" t="s">
        <v>291</v>
      </c>
      <c r="P2513" s="289" t="str">
        <f>VLOOKUP(CAT_Details[[#This Row],[Delivery Bp Customer Code]],Table6[],2,0)</f>
        <v>DX01-L5</v>
      </c>
    </row>
    <row r="2514" spans="1:16" x14ac:dyDescent="0.25">
      <c r="A2514" s="289" t="s">
        <v>285</v>
      </c>
      <c r="B2514">
        <v>10</v>
      </c>
      <c r="C2514">
        <v>2800</v>
      </c>
      <c r="D2514">
        <v>2.31</v>
      </c>
      <c r="E2514" s="289" t="s">
        <v>6106</v>
      </c>
      <c r="F2514">
        <v>5014553341</v>
      </c>
      <c r="G2514" s="276">
        <v>45642</v>
      </c>
      <c r="H2514">
        <v>20241115596269</v>
      </c>
      <c r="I2514">
        <v>3.8679999999999999</v>
      </c>
      <c r="J2514" s="289" t="s">
        <v>294</v>
      </c>
      <c r="K2514" s="289" t="s">
        <v>6107</v>
      </c>
      <c r="L2514" s="289" t="s">
        <v>275</v>
      </c>
      <c r="M2514" s="289" t="s">
        <v>6108</v>
      </c>
      <c r="N2514" s="289" t="s">
        <v>394</v>
      </c>
      <c r="O2514" s="289" t="s">
        <v>291</v>
      </c>
      <c r="P2514" s="289" t="str">
        <f>VLOOKUP(CAT_Details[[#This Row],[Delivery Bp Customer Code]],Table6[],2,0)</f>
        <v>DX01-L5</v>
      </c>
    </row>
    <row r="2515" spans="1:16" x14ac:dyDescent="0.25">
      <c r="A2515" s="289" t="s">
        <v>285</v>
      </c>
      <c r="B2515">
        <v>13</v>
      </c>
      <c r="C2515">
        <v>1560</v>
      </c>
      <c r="D2515">
        <v>5.2</v>
      </c>
      <c r="E2515" s="289" t="s">
        <v>6109</v>
      </c>
      <c r="F2515">
        <v>5014568564</v>
      </c>
      <c r="G2515" s="276">
        <v>45642</v>
      </c>
      <c r="H2515">
        <v>20241209612693</v>
      </c>
      <c r="I2515">
        <v>12.48</v>
      </c>
      <c r="J2515" s="289" t="s">
        <v>350</v>
      </c>
      <c r="K2515" s="289" t="s">
        <v>6110</v>
      </c>
      <c r="L2515" s="289" t="s">
        <v>275</v>
      </c>
      <c r="M2515" s="289" t="s">
        <v>5841</v>
      </c>
      <c r="N2515" s="289" t="s">
        <v>353</v>
      </c>
      <c r="O2515" s="289" t="s">
        <v>291</v>
      </c>
      <c r="P2515" s="289" t="str">
        <f>VLOOKUP(CAT_Details[[#This Row],[Delivery Bp Customer Code]],Table6[],2,0)</f>
        <v>DX01-L5</v>
      </c>
    </row>
    <row r="2516" spans="1:16" x14ac:dyDescent="0.25">
      <c r="A2516" s="289" t="s">
        <v>285</v>
      </c>
      <c r="B2516">
        <v>7</v>
      </c>
      <c r="C2516">
        <v>1435</v>
      </c>
      <c r="D2516">
        <v>2.0299999999999998</v>
      </c>
      <c r="E2516" s="289" t="s">
        <v>6111</v>
      </c>
      <c r="F2516">
        <v>5014568748</v>
      </c>
      <c r="G2516" s="276">
        <v>45642</v>
      </c>
      <c r="H2516">
        <v>20241209612652</v>
      </c>
      <c r="I2516">
        <v>4.4800000000000004</v>
      </c>
      <c r="J2516" s="289" t="s">
        <v>350</v>
      </c>
      <c r="K2516" s="289" t="s">
        <v>6112</v>
      </c>
      <c r="L2516" s="289" t="s">
        <v>275</v>
      </c>
      <c r="M2516" s="289" t="s">
        <v>5838</v>
      </c>
      <c r="N2516" s="289" t="s">
        <v>602</v>
      </c>
      <c r="O2516" s="289" t="s">
        <v>291</v>
      </c>
      <c r="P2516" s="289" t="str">
        <f>VLOOKUP(CAT_Details[[#This Row],[Delivery Bp Customer Code]],Table6[],2,0)</f>
        <v>DX01-L5</v>
      </c>
    </row>
    <row r="2517" spans="1:16" x14ac:dyDescent="0.25">
      <c r="A2517" s="289" t="s">
        <v>285</v>
      </c>
      <c r="B2517">
        <v>2</v>
      </c>
      <c r="C2517">
        <v>820</v>
      </c>
      <c r="D2517">
        <v>1</v>
      </c>
      <c r="E2517" s="289" t="s">
        <v>6066</v>
      </c>
      <c r="F2517">
        <v>5014568779</v>
      </c>
      <c r="G2517" s="276">
        <v>45642</v>
      </c>
      <c r="H2517" s="5">
        <v>20241209612942</v>
      </c>
      <c r="I2517">
        <v>2.4</v>
      </c>
      <c r="J2517" s="289" t="s">
        <v>350</v>
      </c>
      <c r="K2517" s="289" t="s">
        <v>6113</v>
      </c>
      <c r="L2517" s="289" t="s">
        <v>275</v>
      </c>
      <c r="M2517" s="289" t="s">
        <v>6055</v>
      </c>
      <c r="N2517" s="289" t="s">
        <v>1631</v>
      </c>
      <c r="O2517" s="289" t="s">
        <v>291</v>
      </c>
      <c r="P2517" s="289" t="str">
        <f>VLOOKUP(CAT_Details[[#This Row],[Delivery Bp Customer Code]],Table6[],2,0)</f>
        <v>DX01-L5</v>
      </c>
    </row>
    <row r="2518" spans="1:16" x14ac:dyDescent="0.25">
      <c r="A2518" s="289" t="s">
        <v>272</v>
      </c>
      <c r="B2518">
        <v>5</v>
      </c>
      <c r="C2518">
        <v>2775</v>
      </c>
      <c r="D2518">
        <v>4</v>
      </c>
      <c r="E2518" s="289" t="s">
        <v>6114</v>
      </c>
      <c r="F2518">
        <v>5014537197</v>
      </c>
      <c r="G2518" s="276">
        <v>45642</v>
      </c>
      <c r="H2518">
        <v>20241205611000</v>
      </c>
      <c r="I2518">
        <v>16.32</v>
      </c>
      <c r="J2518" s="289" t="s">
        <v>401</v>
      </c>
      <c r="K2518" s="289" t="s">
        <v>6115</v>
      </c>
      <c r="L2518" s="289" t="s">
        <v>275</v>
      </c>
      <c r="M2518" s="289" t="s">
        <v>5848</v>
      </c>
      <c r="N2518" s="289" t="s">
        <v>465</v>
      </c>
      <c r="O2518" s="289" t="s">
        <v>277</v>
      </c>
      <c r="P2518" s="289" t="str">
        <f>VLOOKUP(CAT_Details[[#This Row],[Delivery Bp Customer Code]],Table6[],2,0)</f>
        <v>U2-L5</v>
      </c>
    </row>
    <row r="2519" spans="1:16" x14ac:dyDescent="0.25">
      <c r="A2519" s="289" t="s">
        <v>272</v>
      </c>
      <c r="B2519">
        <v>5</v>
      </c>
      <c r="C2519">
        <v>2420</v>
      </c>
      <c r="D2519">
        <v>2</v>
      </c>
      <c r="E2519" s="289" t="s">
        <v>6116</v>
      </c>
      <c r="F2519">
        <v>5014537301</v>
      </c>
      <c r="G2519" s="276">
        <v>45642</v>
      </c>
      <c r="H2519" s="5">
        <v>20241204609375</v>
      </c>
      <c r="I2519">
        <v>1.92</v>
      </c>
      <c r="J2519" s="289" t="s">
        <v>324</v>
      </c>
      <c r="K2519" s="289" t="s">
        <v>6117</v>
      </c>
      <c r="L2519" s="289" t="s">
        <v>275</v>
      </c>
      <c r="M2519" s="289" t="s">
        <v>5921</v>
      </c>
      <c r="N2519" s="289" t="s">
        <v>399</v>
      </c>
      <c r="O2519" s="289" t="s">
        <v>277</v>
      </c>
      <c r="P2519" s="289" t="str">
        <f>VLOOKUP(CAT_Details[[#This Row],[Delivery Bp Customer Code]],Table6[],2,0)</f>
        <v>U2-L5</v>
      </c>
    </row>
    <row r="2520" spans="1:16" x14ac:dyDescent="0.25">
      <c r="A2520" s="289" t="s">
        <v>272</v>
      </c>
      <c r="B2520">
        <v>45</v>
      </c>
      <c r="C2520">
        <v>1502</v>
      </c>
      <c r="D2520">
        <v>10.7</v>
      </c>
      <c r="E2520" s="289" t="s">
        <v>6118</v>
      </c>
      <c r="F2520">
        <v>5014553271</v>
      </c>
      <c r="G2520" s="276">
        <v>45642</v>
      </c>
      <c r="H2520">
        <v>20241202607728</v>
      </c>
      <c r="I2520">
        <v>24.648</v>
      </c>
      <c r="J2520" s="289" t="s">
        <v>280</v>
      </c>
      <c r="K2520" s="289" t="s">
        <v>6119</v>
      </c>
      <c r="L2520" s="289" t="s">
        <v>275</v>
      </c>
      <c r="M2520" s="289" t="s">
        <v>6120</v>
      </c>
      <c r="N2520" s="289" t="s">
        <v>1226</v>
      </c>
      <c r="O2520" s="289" t="s">
        <v>277</v>
      </c>
      <c r="P2520" s="289" t="str">
        <f>VLOOKUP(CAT_Details[[#This Row],[Delivery Bp Customer Code]],Table6[],2,0)</f>
        <v>U2-L5</v>
      </c>
    </row>
    <row r="2521" spans="1:16" x14ac:dyDescent="0.25">
      <c r="A2521" s="289" t="s">
        <v>272</v>
      </c>
      <c r="B2521">
        <v>2</v>
      </c>
      <c r="C2521">
        <v>1110</v>
      </c>
      <c r="D2521">
        <v>0.6</v>
      </c>
      <c r="E2521" s="289" t="s">
        <v>6121</v>
      </c>
      <c r="F2521">
        <v>5014568454</v>
      </c>
      <c r="G2521" s="276">
        <v>45642</v>
      </c>
      <c r="H2521">
        <v>20241206611994</v>
      </c>
      <c r="I2521">
        <v>1.1279999999999999</v>
      </c>
      <c r="J2521" s="289" t="s">
        <v>350</v>
      </c>
      <c r="K2521" s="289" t="s">
        <v>6122</v>
      </c>
      <c r="L2521" s="289" t="s">
        <v>275</v>
      </c>
      <c r="M2521" s="289" t="s">
        <v>5838</v>
      </c>
      <c r="N2521" s="289" t="s">
        <v>982</v>
      </c>
      <c r="O2521" s="289" t="s">
        <v>277</v>
      </c>
      <c r="P2521" s="289" t="str">
        <f>VLOOKUP(CAT_Details[[#This Row],[Delivery Bp Customer Code]],Table6[],2,0)</f>
        <v>U2-L5</v>
      </c>
    </row>
    <row r="2522" spans="1:16" x14ac:dyDescent="0.25">
      <c r="A2522" s="289" t="s">
        <v>272</v>
      </c>
      <c r="B2522">
        <v>22</v>
      </c>
      <c r="C2522">
        <v>8301.48</v>
      </c>
      <c r="D2522">
        <v>7.85</v>
      </c>
      <c r="E2522" s="289" t="s">
        <v>6123</v>
      </c>
      <c r="F2522">
        <v>5014568655</v>
      </c>
      <c r="G2522" s="276">
        <v>45642</v>
      </c>
      <c r="H2522">
        <v>20241209613174</v>
      </c>
      <c r="I2522">
        <v>10.647</v>
      </c>
      <c r="J2522" s="289" t="s">
        <v>350</v>
      </c>
      <c r="K2522" s="289" t="s">
        <v>6124</v>
      </c>
      <c r="L2522" s="289" t="s">
        <v>275</v>
      </c>
      <c r="M2522" s="289" t="s">
        <v>5841</v>
      </c>
      <c r="N2522" s="289" t="s">
        <v>456</v>
      </c>
      <c r="O2522" s="289" t="s">
        <v>277</v>
      </c>
      <c r="P2522" s="289" t="str">
        <f>VLOOKUP(CAT_Details[[#This Row],[Delivery Bp Customer Code]],Table6[],2,0)</f>
        <v>U2-L5</v>
      </c>
    </row>
    <row r="2523" spans="1:16" x14ac:dyDescent="0.25">
      <c r="A2523" s="289" t="s">
        <v>272</v>
      </c>
      <c r="B2523">
        <v>1</v>
      </c>
      <c r="C2523">
        <v>120</v>
      </c>
      <c r="D2523">
        <v>0.4</v>
      </c>
      <c r="E2523" s="289" t="s">
        <v>6125</v>
      </c>
      <c r="F2523">
        <v>5014599426</v>
      </c>
      <c r="G2523" s="276">
        <v>45642</v>
      </c>
      <c r="H2523">
        <v>20241211614760</v>
      </c>
      <c r="I2523">
        <v>0.72</v>
      </c>
      <c r="J2523" s="289" t="s">
        <v>273</v>
      </c>
      <c r="K2523" s="289" t="s">
        <v>6126</v>
      </c>
      <c r="L2523" s="289" t="s">
        <v>275</v>
      </c>
      <c r="M2523" s="289" t="s">
        <v>5981</v>
      </c>
      <c r="N2523" s="289" t="s">
        <v>519</v>
      </c>
      <c r="O2523" s="289" t="s">
        <v>277</v>
      </c>
      <c r="P2523" s="289" t="str">
        <f>VLOOKUP(CAT_Details[[#This Row],[Delivery Bp Customer Code]],Table6[],2,0)</f>
        <v>U2-L5</v>
      </c>
    </row>
    <row r="2524" spans="1:16" x14ac:dyDescent="0.25">
      <c r="A2524" s="289" t="s">
        <v>75</v>
      </c>
      <c r="B2524">
        <v>1</v>
      </c>
      <c r="C2524">
        <v>7</v>
      </c>
      <c r="D2524">
        <v>0.1</v>
      </c>
      <c r="E2524" s="289" t="s">
        <v>6127</v>
      </c>
      <c r="F2524">
        <v>5014568612</v>
      </c>
      <c r="G2524" s="276">
        <v>45643</v>
      </c>
      <c r="H2524" s="5">
        <v>20241206612001</v>
      </c>
      <c r="I2524">
        <v>9.6000000000000002E-2</v>
      </c>
      <c r="J2524" s="289" t="s">
        <v>294</v>
      </c>
      <c r="K2524" s="289" t="s">
        <v>6128</v>
      </c>
      <c r="L2524" s="289" t="s">
        <v>275</v>
      </c>
      <c r="M2524" s="289" t="s">
        <v>6091</v>
      </c>
      <c r="N2524" s="289" t="s">
        <v>944</v>
      </c>
      <c r="O2524" s="289" t="s">
        <v>5281</v>
      </c>
      <c r="P2524" s="289" t="str">
        <f>VLOOKUP(CAT_Details[[#This Row],[Delivery Bp Customer Code]],Table6[],2,0)</f>
        <v>DK-LW08</v>
      </c>
    </row>
    <row r="2525" spans="1:16" x14ac:dyDescent="0.25">
      <c r="A2525" s="289" t="s">
        <v>75</v>
      </c>
      <c r="B2525">
        <v>5</v>
      </c>
      <c r="C2525">
        <v>1425</v>
      </c>
      <c r="D2525">
        <v>2</v>
      </c>
      <c r="E2525" s="289" t="s">
        <v>6129</v>
      </c>
      <c r="F2525">
        <v>5014568691</v>
      </c>
      <c r="G2525" s="276">
        <v>45643</v>
      </c>
      <c r="H2525">
        <v>20241206611908</v>
      </c>
      <c r="I2525">
        <v>3.6</v>
      </c>
      <c r="J2525" s="289" t="s">
        <v>324</v>
      </c>
      <c r="K2525" s="289" t="s">
        <v>6130</v>
      </c>
      <c r="L2525" s="289" t="s">
        <v>275</v>
      </c>
      <c r="M2525" s="289" t="s">
        <v>6083</v>
      </c>
      <c r="N2525" s="289" t="s">
        <v>2939</v>
      </c>
      <c r="O2525" s="289" t="s">
        <v>2173</v>
      </c>
      <c r="P2525" s="289" t="str">
        <f>VLOOKUP(CAT_Details[[#This Row],[Delivery Bp Customer Code]],Table6[],2,0)</f>
        <v>OYL1</v>
      </c>
    </row>
    <row r="2526" spans="1:16" x14ac:dyDescent="0.25">
      <c r="A2526" s="289" t="s">
        <v>75</v>
      </c>
      <c r="B2526">
        <v>6</v>
      </c>
      <c r="C2526">
        <v>2856</v>
      </c>
      <c r="D2526">
        <v>2.4</v>
      </c>
      <c r="E2526" s="289" t="s">
        <v>6131</v>
      </c>
      <c r="F2526">
        <v>5014583115</v>
      </c>
      <c r="G2526" s="276">
        <v>45643</v>
      </c>
      <c r="H2526">
        <v>20241210613676</v>
      </c>
      <c r="I2526">
        <v>4.032</v>
      </c>
      <c r="J2526" s="289" t="s">
        <v>324</v>
      </c>
      <c r="K2526" s="289" t="s">
        <v>6132</v>
      </c>
      <c r="L2526" s="289" t="s">
        <v>275</v>
      </c>
      <c r="M2526" s="289" t="s">
        <v>6042</v>
      </c>
      <c r="N2526" s="289" t="s">
        <v>2242</v>
      </c>
      <c r="O2526" s="289" t="s">
        <v>2173</v>
      </c>
      <c r="P2526" s="289" t="str">
        <f>VLOOKUP(CAT_Details[[#This Row],[Delivery Bp Customer Code]],Table6[],2,0)</f>
        <v>OYL1</v>
      </c>
    </row>
    <row r="2527" spans="1:16" x14ac:dyDescent="0.25">
      <c r="A2527" s="289" t="s">
        <v>75</v>
      </c>
      <c r="B2527">
        <v>5</v>
      </c>
      <c r="C2527">
        <v>4613</v>
      </c>
      <c r="D2527">
        <v>2</v>
      </c>
      <c r="E2527" s="289" t="s">
        <v>6133</v>
      </c>
      <c r="F2527">
        <v>5014583277</v>
      </c>
      <c r="G2527" s="276">
        <v>45643</v>
      </c>
      <c r="H2527">
        <v>20241202607617</v>
      </c>
      <c r="I2527">
        <v>2.3519999999999999</v>
      </c>
      <c r="J2527" s="289" t="s">
        <v>324</v>
      </c>
      <c r="K2527" s="289" t="s">
        <v>6134</v>
      </c>
      <c r="L2527" s="289" t="s">
        <v>275</v>
      </c>
      <c r="M2527" s="289" t="s">
        <v>6135</v>
      </c>
      <c r="N2527" s="289" t="s">
        <v>2816</v>
      </c>
      <c r="O2527" s="289" t="s">
        <v>2173</v>
      </c>
      <c r="P2527" s="289" t="str">
        <f>VLOOKUP(CAT_Details[[#This Row],[Delivery Bp Customer Code]],Table6[],2,0)</f>
        <v>OYL1</v>
      </c>
    </row>
    <row r="2528" spans="1:16" x14ac:dyDescent="0.25">
      <c r="A2528" s="289" t="s">
        <v>75</v>
      </c>
      <c r="B2528">
        <v>1</v>
      </c>
      <c r="C2528">
        <v>146</v>
      </c>
      <c r="D2528">
        <v>0.2</v>
      </c>
      <c r="E2528" s="289" t="s">
        <v>6136</v>
      </c>
      <c r="F2528">
        <v>5014599406</v>
      </c>
      <c r="G2528" s="276">
        <v>45643</v>
      </c>
      <c r="H2528">
        <v>20241209612882</v>
      </c>
      <c r="I2528">
        <v>0.48</v>
      </c>
      <c r="J2528" s="289" t="s">
        <v>280</v>
      </c>
      <c r="K2528" s="289" t="s">
        <v>6137</v>
      </c>
      <c r="L2528" s="289" t="s">
        <v>275</v>
      </c>
      <c r="M2528" s="289" t="s">
        <v>6138</v>
      </c>
      <c r="N2528" s="289" t="s">
        <v>1399</v>
      </c>
      <c r="O2528" s="289" t="s">
        <v>2173</v>
      </c>
      <c r="P2528" s="289" t="str">
        <f>VLOOKUP(CAT_Details[[#This Row],[Delivery Bp Customer Code]],Table6[],2,0)</f>
        <v>OYL1</v>
      </c>
    </row>
    <row r="2529" spans="1:16" x14ac:dyDescent="0.25">
      <c r="A2529" s="289" t="s">
        <v>874</v>
      </c>
      <c r="B2529">
        <v>20</v>
      </c>
      <c r="C2529">
        <v>8240</v>
      </c>
      <c r="D2529">
        <v>10</v>
      </c>
      <c r="E2529" s="289" t="s">
        <v>6139</v>
      </c>
      <c r="F2529">
        <v>5014583167</v>
      </c>
      <c r="G2529" s="276">
        <v>45643</v>
      </c>
      <c r="H2529">
        <v>20241210613805</v>
      </c>
      <c r="I2529">
        <v>24</v>
      </c>
      <c r="J2529" s="289" t="s">
        <v>350</v>
      </c>
      <c r="K2529" s="289" t="s">
        <v>6140</v>
      </c>
      <c r="L2529" s="289" t="s">
        <v>275</v>
      </c>
      <c r="M2529" s="289" t="s">
        <v>6141</v>
      </c>
      <c r="N2529" s="289" t="s">
        <v>1631</v>
      </c>
      <c r="O2529" s="289" t="s">
        <v>1014</v>
      </c>
      <c r="P2529" s="289" t="str">
        <f>VLOOKUP(CAT_Details[[#This Row],[Delivery Bp Customer Code]],Table6[],2,0)</f>
        <v>MZ07</v>
      </c>
    </row>
    <row r="2530" spans="1:16" x14ac:dyDescent="0.25">
      <c r="A2530" s="289" t="s">
        <v>3329</v>
      </c>
      <c r="B2530">
        <v>6</v>
      </c>
      <c r="C2530">
        <v>1692</v>
      </c>
      <c r="D2530">
        <v>2</v>
      </c>
      <c r="E2530" s="289" t="s">
        <v>6142</v>
      </c>
      <c r="F2530">
        <v>5014537292</v>
      </c>
      <c r="G2530" s="276">
        <v>45643</v>
      </c>
      <c r="H2530" s="5">
        <v>20241205610852</v>
      </c>
      <c r="I2530">
        <v>4.8</v>
      </c>
      <c r="J2530" s="289" t="s">
        <v>317</v>
      </c>
      <c r="K2530" s="289" t="s">
        <v>6143</v>
      </c>
      <c r="L2530" s="289" t="s">
        <v>275</v>
      </c>
      <c r="M2530" s="289" t="s">
        <v>5848</v>
      </c>
      <c r="N2530" s="289" t="s">
        <v>3966</v>
      </c>
      <c r="O2530" s="289" t="s">
        <v>3332</v>
      </c>
      <c r="P2530" s="289">
        <f>VLOOKUP(CAT_Details[[#This Row],[Delivery Bp Customer Code]],Table6[],2,0)</f>
        <v>3402</v>
      </c>
    </row>
    <row r="2531" spans="1:16" x14ac:dyDescent="0.25">
      <c r="A2531" s="289" t="s">
        <v>3329</v>
      </c>
      <c r="B2531">
        <v>3</v>
      </c>
      <c r="C2531">
        <v>831</v>
      </c>
      <c r="D2531">
        <v>1.1000000000000001</v>
      </c>
      <c r="E2531" s="289" t="s">
        <v>6144</v>
      </c>
      <c r="F2531">
        <v>5014583202</v>
      </c>
      <c r="G2531" s="276">
        <v>45643</v>
      </c>
      <c r="H2531">
        <v>20241206612074</v>
      </c>
      <c r="I2531">
        <v>1.8480000000000001</v>
      </c>
      <c r="J2531" s="289" t="s">
        <v>350</v>
      </c>
      <c r="K2531" s="289" t="s">
        <v>6145</v>
      </c>
      <c r="L2531" s="289" t="s">
        <v>275</v>
      </c>
      <c r="M2531" s="289" t="s">
        <v>5841</v>
      </c>
      <c r="N2531" s="289" t="s">
        <v>4425</v>
      </c>
      <c r="O2531" s="289" t="s">
        <v>3332</v>
      </c>
      <c r="P2531" s="289">
        <f>VLOOKUP(CAT_Details[[#This Row],[Delivery Bp Customer Code]],Table6[],2,0)</f>
        <v>3402</v>
      </c>
    </row>
    <row r="2532" spans="1:16" x14ac:dyDescent="0.25">
      <c r="A2532" s="289" t="s">
        <v>3329</v>
      </c>
      <c r="B2532">
        <v>1</v>
      </c>
      <c r="C2532">
        <v>126.8</v>
      </c>
      <c r="D2532">
        <v>0.4</v>
      </c>
      <c r="E2532" s="289" t="s">
        <v>6146</v>
      </c>
      <c r="F2532">
        <v>5014583369</v>
      </c>
      <c r="G2532" s="276">
        <v>45643</v>
      </c>
      <c r="H2532" s="5">
        <v>20241210613985</v>
      </c>
      <c r="I2532">
        <v>1.075</v>
      </c>
      <c r="J2532" s="289" t="s">
        <v>350</v>
      </c>
      <c r="K2532" s="289" t="s">
        <v>6147</v>
      </c>
      <c r="L2532" s="289" t="s">
        <v>275</v>
      </c>
      <c r="M2532" s="289" t="s">
        <v>6148</v>
      </c>
      <c r="N2532" s="289" t="s">
        <v>625</v>
      </c>
      <c r="O2532" s="289" t="s">
        <v>3332</v>
      </c>
      <c r="P2532" s="289">
        <f>VLOOKUP(CAT_Details[[#This Row],[Delivery Bp Customer Code]],Table6[],2,0)</f>
        <v>3402</v>
      </c>
    </row>
    <row r="2533" spans="1:16" x14ac:dyDescent="0.25">
      <c r="A2533" s="289" t="s">
        <v>3329</v>
      </c>
      <c r="B2533">
        <v>1</v>
      </c>
      <c r="C2533">
        <v>292</v>
      </c>
      <c r="D2533">
        <v>0.4</v>
      </c>
      <c r="E2533" s="289" t="s">
        <v>6149</v>
      </c>
      <c r="F2533">
        <v>5014583406</v>
      </c>
      <c r="G2533" s="276">
        <v>45643</v>
      </c>
      <c r="H2533">
        <v>20241205611038</v>
      </c>
      <c r="I2533">
        <v>1.7090000000000001</v>
      </c>
      <c r="J2533" s="289" t="s">
        <v>350</v>
      </c>
      <c r="K2533" s="289" t="s">
        <v>6150</v>
      </c>
      <c r="L2533" s="289" t="s">
        <v>275</v>
      </c>
      <c r="M2533" s="289" t="s">
        <v>5841</v>
      </c>
      <c r="N2533" s="289" t="s">
        <v>704</v>
      </c>
      <c r="O2533" s="289" t="s">
        <v>3332</v>
      </c>
      <c r="P2533" s="289">
        <f>VLOOKUP(CAT_Details[[#This Row],[Delivery Bp Customer Code]],Table6[],2,0)</f>
        <v>3402</v>
      </c>
    </row>
    <row r="2534" spans="1:16" x14ac:dyDescent="0.25">
      <c r="A2534" s="289" t="s">
        <v>3329</v>
      </c>
      <c r="B2534">
        <v>22</v>
      </c>
      <c r="C2534">
        <v>3000</v>
      </c>
      <c r="D2534">
        <v>8.8000000000000007</v>
      </c>
      <c r="E2534" s="289" t="s">
        <v>6151</v>
      </c>
      <c r="F2534">
        <v>5014583455</v>
      </c>
      <c r="G2534" s="276">
        <v>45643</v>
      </c>
      <c r="H2534">
        <v>20241128605585</v>
      </c>
      <c r="I2534">
        <v>21.12</v>
      </c>
      <c r="J2534" s="289" t="s">
        <v>324</v>
      </c>
      <c r="K2534" s="289" t="s">
        <v>6152</v>
      </c>
      <c r="L2534" s="289" t="s">
        <v>275</v>
      </c>
      <c r="M2534" s="289" t="s">
        <v>6083</v>
      </c>
      <c r="N2534" s="289" t="s">
        <v>3991</v>
      </c>
      <c r="O2534" s="289" t="s">
        <v>3332</v>
      </c>
      <c r="P2534" s="289">
        <f>VLOOKUP(CAT_Details[[#This Row],[Delivery Bp Customer Code]],Table6[],2,0)</f>
        <v>3402</v>
      </c>
    </row>
    <row r="2535" spans="1:16" x14ac:dyDescent="0.25">
      <c r="A2535" s="289" t="s">
        <v>76</v>
      </c>
      <c r="B2535">
        <v>1</v>
      </c>
      <c r="C2535">
        <v>65</v>
      </c>
      <c r="D2535">
        <v>0.4</v>
      </c>
      <c r="E2535" s="289" t="s">
        <v>6153</v>
      </c>
      <c r="F2535">
        <v>5014552914</v>
      </c>
      <c r="G2535" s="276">
        <v>45643</v>
      </c>
      <c r="H2535">
        <v>20241206611985</v>
      </c>
      <c r="I2535">
        <v>0.96</v>
      </c>
      <c r="J2535" s="289" t="s">
        <v>294</v>
      </c>
      <c r="K2535" s="289" t="s">
        <v>6154</v>
      </c>
      <c r="L2535" s="289" t="s">
        <v>275</v>
      </c>
      <c r="M2535" s="289" t="s">
        <v>6091</v>
      </c>
      <c r="N2535" s="289" t="s">
        <v>1181</v>
      </c>
      <c r="O2535" s="289" t="s">
        <v>748</v>
      </c>
      <c r="P2535" s="289" t="str">
        <f>VLOOKUP(CAT_Details[[#This Row],[Delivery Bp Customer Code]],Table6[],2,0)</f>
        <v>No Loc</v>
      </c>
    </row>
    <row r="2536" spans="1:16" x14ac:dyDescent="0.25">
      <c r="A2536" s="289" t="s">
        <v>76</v>
      </c>
      <c r="B2536">
        <v>17</v>
      </c>
      <c r="C2536">
        <v>1228.0999999999999</v>
      </c>
      <c r="D2536">
        <v>6.3</v>
      </c>
      <c r="E2536" s="289" t="s">
        <v>6155</v>
      </c>
      <c r="F2536">
        <v>5014583010</v>
      </c>
      <c r="G2536" s="276">
        <v>45643</v>
      </c>
      <c r="H2536">
        <v>20241209612685</v>
      </c>
      <c r="I2536">
        <v>13.124000000000001</v>
      </c>
      <c r="J2536" s="289" t="s">
        <v>350</v>
      </c>
      <c r="K2536" s="289" t="s">
        <v>6156</v>
      </c>
      <c r="L2536" s="289" t="s">
        <v>275</v>
      </c>
      <c r="M2536" s="289" t="s">
        <v>6157</v>
      </c>
      <c r="N2536" s="289" t="s">
        <v>390</v>
      </c>
      <c r="O2536" s="289" t="s">
        <v>748</v>
      </c>
      <c r="P2536" s="289" t="str">
        <f>VLOOKUP(CAT_Details[[#This Row],[Delivery Bp Customer Code]],Table6[],2,0)</f>
        <v>No Loc</v>
      </c>
    </row>
    <row r="2537" spans="1:16" x14ac:dyDescent="0.25">
      <c r="A2537" s="289" t="s">
        <v>76</v>
      </c>
      <c r="B2537">
        <v>4</v>
      </c>
      <c r="C2537">
        <v>280</v>
      </c>
      <c r="D2537">
        <v>1.0900000000000001</v>
      </c>
      <c r="E2537" s="289" t="s">
        <v>6158</v>
      </c>
      <c r="F2537">
        <v>5014583251</v>
      </c>
      <c r="G2537" s="276">
        <v>45643</v>
      </c>
      <c r="H2537">
        <v>20241209612721</v>
      </c>
      <c r="I2537">
        <v>2.0830000000000002</v>
      </c>
      <c r="J2537" s="289" t="s">
        <v>350</v>
      </c>
      <c r="K2537" s="289" t="s">
        <v>6159</v>
      </c>
      <c r="L2537" s="289" t="s">
        <v>275</v>
      </c>
      <c r="M2537" s="289" t="s">
        <v>5841</v>
      </c>
      <c r="N2537" s="289" t="s">
        <v>1166</v>
      </c>
      <c r="O2537" s="289" t="s">
        <v>748</v>
      </c>
      <c r="P2537" s="289" t="str">
        <f>VLOOKUP(CAT_Details[[#This Row],[Delivery Bp Customer Code]],Table6[],2,0)</f>
        <v>No Loc</v>
      </c>
    </row>
    <row r="2538" spans="1:16" x14ac:dyDescent="0.25">
      <c r="A2538" s="289" t="s">
        <v>285</v>
      </c>
      <c r="B2538">
        <v>28</v>
      </c>
      <c r="C2538">
        <v>12600</v>
      </c>
      <c r="D2538">
        <v>11.2</v>
      </c>
      <c r="E2538" s="289" t="s">
        <v>6160</v>
      </c>
      <c r="F2538">
        <v>5014552968</v>
      </c>
      <c r="G2538" s="276">
        <v>45643</v>
      </c>
      <c r="H2538" s="5">
        <v>20241205611620</v>
      </c>
      <c r="I2538">
        <v>26.88</v>
      </c>
      <c r="J2538" s="289" t="s">
        <v>383</v>
      </c>
      <c r="K2538" s="289" t="s">
        <v>6161</v>
      </c>
      <c r="L2538" s="289" t="s">
        <v>275</v>
      </c>
      <c r="M2538" s="289" t="s">
        <v>6162</v>
      </c>
      <c r="N2538" s="289" t="s">
        <v>386</v>
      </c>
      <c r="O2538" s="289" t="s">
        <v>291</v>
      </c>
      <c r="P2538" s="289" t="str">
        <f>VLOOKUP(CAT_Details[[#This Row],[Delivery Bp Customer Code]],Table6[],2,0)</f>
        <v>DX01-L5</v>
      </c>
    </row>
    <row r="2539" spans="1:16" x14ac:dyDescent="0.25">
      <c r="A2539" s="289" t="s">
        <v>285</v>
      </c>
      <c r="B2539">
        <v>2</v>
      </c>
      <c r="C2539">
        <v>263</v>
      </c>
      <c r="D2539">
        <v>0.8</v>
      </c>
      <c r="E2539" s="289" t="s">
        <v>6163</v>
      </c>
      <c r="F2539">
        <v>5014553580</v>
      </c>
      <c r="G2539" s="276">
        <v>45643</v>
      </c>
      <c r="H2539">
        <v>20241205610674</v>
      </c>
      <c r="I2539">
        <v>1.3919999999999999</v>
      </c>
      <c r="J2539" s="289" t="s">
        <v>294</v>
      </c>
      <c r="K2539" s="289" t="s">
        <v>6164</v>
      </c>
      <c r="L2539" s="289" t="s">
        <v>275</v>
      </c>
      <c r="M2539" s="289" t="s">
        <v>5848</v>
      </c>
      <c r="N2539" s="289" t="s">
        <v>504</v>
      </c>
      <c r="O2539" s="289" t="s">
        <v>291</v>
      </c>
      <c r="P2539" s="289" t="str">
        <f>VLOOKUP(CAT_Details[[#This Row],[Delivery Bp Customer Code]],Table6[],2,0)</f>
        <v>DX01-L5</v>
      </c>
    </row>
    <row r="2540" spans="1:16" x14ac:dyDescent="0.25">
      <c r="A2540" s="289" t="s">
        <v>285</v>
      </c>
      <c r="B2540">
        <v>34</v>
      </c>
      <c r="C2540">
        <v>13600</v>
      </c>
      <c r="D2540">
        <v>17</v>
      </c>
      <c r="E2540" s="289" t="s">
        <v>6165</v>
      </c>
      <c r="F2540">
        <v>5014568506</v>
      </c>
      <c r="G2540" s="276">
        <v>45643</v>
      </c>
      <c r="H2540" s="5">
        <v>20241205610924</v>
      </c>
      <c r="I2540">
        <v>40.799999999999997</v>
      </c>
      <c r="J2540" s="289" t="s">
        <v>287</v>
      </c>
      <c r="K2540" s="289" t="s">
        <v>6166</v>
      </c>
      <c r="L2540" s="289" t="s">
        <v>275</v>
      </c>
      <c r="M2540" s="289" t="s">
        <v>6167</v>
      </c>
      <c r="N2540" s="289" t="s">
        <v>889</v>
      </c>
      <c r="O2540" s="289" t="s">
        <v>291</v>
      </c>
      <c r="P2540" s="289" t="str">
        <f>VLOOKUP(CAT_Details[[#This Row],[Delivery Bp Customer Code]],Table6[],2,0)</f>
        <v>DX01-L5</v>
      </c>
    </row>
    <row r="2541" spans="1:16" x14ac:dyDescent="0.25">
      <c r="A2541" s="289" t="s">
        <v>285</v>
      </c>
      <c r="B2541">
        <v>11</v>
      </c>
      <c r="C2541">
        <v>1990</v>
      </c>
      <c r="D2541">
        <v>5.37</v>
      </c>
      <c r="E2541" s="289" t="s">
        <v>6168</v>
      </c>
      <c r="F2541">
        <v>5014568562</v>
      </c>
      <c r="G2541" s="276">
        <v>45643</v>
      </c>
      <c r="H2541">
        <v>20241209613002</v>
      </c>
      <c r="I2541">
        <v>11.583</v>
      </c>
      <c r="J2541" s="289" t="s">
        <v>345</v>
      </c>
      <c r="K2541" s="289" t="s">
        <v>6169</v>
      </c>
      <c r="L2541" s="289" t="s">
        <v>275</v>
      </c>
      <c r="M2541" s="289" t="s">
        <v>6170</v>
      </c>
      <c r="N2541" s="289" t="s">
        <v>415</v>
      </c>
      <c r="O2541" s="289" t="s">
        <v>291</v>
      </c>
      <c r="P2541" s="289" t="str">
        <f>VLOOKUP(CAT_Details[[#This Row],[Delivery Bp Customer Code]],Table6[],2,0)</f>
        <v>DX01-L5</v>
      </c>
    </row>
    <row r="2542" spans="1:16" x14ac:dyDescent="0.25">
      <c r="A2542" s="289" t="s">
        <v>285</v>
      </c>
      <c r="B2542">
        <v>2</v>
      </c>
      <c r="C2542">
        <v>300</v>
      </c>
      <c r="D2542">
        <v>0.8</v>
      </c>
      <c r="E2542" s="289" t="s">
        <v>6171</v>
      </c>
      <c r="F2542">
        <v>5014568647</v>
      </c>
      <c r="G2542" s="276">
        <v>45643</v>
      </c>
      <c r="H2542">
        <v>20241206612047</v>
      </c>
      <c r="I2542">
        <v>1.728</v>
      </c>
      <c r="J2542" s="289" t="s">
        <v>345</v>
      </c>
      <c r="K2542" s="289" t="s">
        <v>6172</v>
      </c>
      <c r="L2542" s="289" t="s">
        <v>275</v>
      </c>
      <c r="M2542" s="289" t="s">
        <v>6173</v>
      </c>
      <c r="N2542" s="289" t="s">
        <v>427</v>
      </c>
      <c r="O2542" s="289" t="s">
        <v>291</v>
      </c>
      <c r="P2542" s="289" t="str">
        <f>VLOOKUP(CAT_Details[[#This Row],[Delivery Bp Customer Code]],Table6[],2,0)</f>
        <v>DX01-L5</v>
      </c>
    </row>
    <row r="2543" spans="1:16" x14ac:dyDescent="0.25">
      <c r="A2543" s="289" t="s">
        <v>285</v>
      </c>
      <c r="B2543">
        <v>8</v>
      </c>
      <c r="C2543">
        <v>1440</v>
      </c>
      <c r="D2543">
        <v>3.2</v>
      </c>
      <c r="E2543" s="289" t="s">
        <v>6174</v>
      </c>
      <c r="F2543">
        <v>5014582974</v>
      </c>
      <c r="G2543" s="276">
        <v>45643</v>
      </c>
      <c r="H2543" s="5">
        <v>20241205611311</v>
      </c>
      <c r="I2543">
        <v>7.68</v>
      </c>
      <c r="J2543" s="289" t="s">
        <v>280</v>
      </c>
      <c r="K2543" s="289" t="s">
        <v>6175</v>
      </c>
      <c r="L2543" s="289" t="s">
        <v>275</v>
      </c>
      <c r="M2543" s="289" t="s">
        <v>6063</v>
      </c>
      <c r="N2543" s="289" t="s">
        <v>411</v>
      </c>
      <c r="O2543" s="289" t="s">
        <v>291</v>
      </c>
      <c r="P2543" s="289" t="str">
        <f>VLOOKUP(CAT_Details[[#This Row],[Delivery Bp Customer Code]],Table6[],2,0)</f>
        <v>DX01-L5</v>
      </c>
    </row>
    <row r="2544" spans="1:16" x14ac:dyDescent="0.25">
      <c r="A2544" s="289" t="s">
        <v>285</v>
      </c>
      <c r="B2544">
        <v>2</v>
      </c>
      <c r="C2544">
        <v>320</v>
      </c>
      <c r="D2544">
        <v>0.6</v>
      </c>
      <c r="E2544" s="289" t="s">
        <v>6176</v>
      </c>
      <c r="F2544">
        <v>5014583009</v>
      </c>
      <c r="G2544" s="276">
        <v>45643</v>
      </c>
      <c r="H2544">
        <v>20241209613036</v>
      </c>
      <c r="I2544">
        <v>1.1519999999999999</v>
      </c>
      <c r="J2544" s="289" t="s">
        <v>280</v>
      </c>
      <c r="K2544" s="289" t="s">
        <v>6177</v>
      </c>
      <c r="L2544" s="289" t="s">
        <v>275</v>
      </c>
      <c r="M2544" s="289" t="s">
        <v>6138</v>
      </c>
      <c r="N2544" s="289" t="s">
        <v>424</v>
      </c>
      <c r="O2544" s="289" t="s">
        <v>291</v>
      </c>
      <c r="P2544" s="289" t="str">
        <f>VLOOKUP(CAT_Details[[#This Row],[Delivery Bp Customer Code]],Table6[],2,0)</f>
        <v>DX01-L5</v>
      </c>
    </row>
    <row r="2545" spans="1:16" x14ac:dyDescent="0.25">
      <c r="A2545" s="289" t="s">
        <v>285</v>
      </c>
      <c r="B2545">
        <v>2</v>
      </c>
      <c r="C2545">
        <v>45</v>
      </c>
      <c r="D2545">
        <v>0.25</v>
      </c>
      <c r="E2545" s="289" t="s">
        <v>6178</v>
      </c>
      <c r="F2545">
        <v>5014583174</v>
      </c>
      <c r="G2545" s="276">
        <v>45643</v>
      </c>
      <c r="H2545">
        <v>20241210613963</v>
      </c>
      <c r="I2545">
        <v>0.40799999999999997</v>
      </c>
      <c r="J2545" s="289" t="s">
        <v>350</v>
      </c>
      <c r="K2545" s="289" t="s">
        <v>6179</v>
      </c>
      <c r="L2545" s="289" t="s">
        <v>275</v>
      </c>
      <c r="M2545" s="289" t="s">
        <v>5841</v>
      </c>
      <c r="N2545" s="289" t="s">
        <v>430</v>
      </c>
      <c r="O2545" s="289" t="s">
        <v>291</v>
      </c>
      <c r="P2545" s="289" t="str">
        <f>VLOOKUP(CAT_Details[[#This Row],[Delivery Bp Customer Code]],Table6[],2,0)</f>
        <v>DX01-L5</v>
      </c>
    </row>
    <row r="2546" spans="1:16" x14ac:dyDescent="0.25">
      <c r="A2546" s="289" t="s">
        <v>285</v>
      </c>
      <c r="B2546">
        <v>8</v>
      </c>
      <c r="C2546">
        <v>800</v>
      </c>
      <c r="D2546">
        <v>3.2</v>
      </c>
      <c r="E2546" s="289" t="s">
        <v>6180</v>
      </c>
      <c r="F2546">
        <v>5014583199</v>
      </c>
      <c r="G2546" s="276">
        <v>45643</v>
      </c>
      <c r="H2546">
        <v>20241210613684</v>
      </c>
      <c r="I2546">
        <v>7.68</v>
      </c>
      <c r="J2546" s="289" t="s">
        <v>350</v>
      </c>
      <c r="K2546" s="289" t="s">
        <v>6181</v>
      </c>
      <c r="L2546" s="289" t="s">
        <v>275</v>
      </c>
      <c r="M2546" s="289" t="s">
        <v>5841</v>
      </c>
      <c r="N2546" s="289" t="s">
        <v>353</v>
      </c>
      <c r="O2546" s="289" t="s">
        <v>291</v>
      </c>
      <c r="P2546" s="289" t="str">
        <f>VLOOKUP(CAT_Details[[#This Row],[Delivery Bp Customer Code]],Table6[],2,0)</f>
        <v>DX01-L5</v>
      </c>
    </row>
    <row r="2547" spans="1:16" x14ac:dyDescent="0.25">
      <c r="A2547" s="289" t="s">
        <v>285</v>
      </c>
      <c r="B2547">
        <v>1</v>
      </c>
      <c r="C2547">
        <v>100</v>
      </c>
      <c r="D2547">
        <v>0.4</v>
      </c>
      <c r="E2547" s="289" t="s">
        <v>6180</v>
      </c>
      <c r="F2547">
        <v>5014583235</v>
      </c>
      <c r="G2547" s="276">
        <v>45643</v>
      </c>
      <c r="H2547">
        <v>20241210613686</v>
      </c>
      <c r="I2547">
        <v>0.96</v>
      </c>
      <c r="J2547" s="289" t="s">
        <v>350</v>
      </c>
      <c r="K2547" s="289" t="s">
        <v>6182</v>
      </c>
      <c r="L2547" s="289" t="s">
        <v>275</v>
      </c>
      <c r="M2547" s="289" t="s">
        <v>5841</v>
      </c>
      <c r="N2547" s="289" t="s">
        <v>353</v>
      </c>
      <c r="O2547" s="289" t="s">
        <v>291</v>
      </c>
      <c r="P2547" s="289" t="str">
        <f>VLOOKUP(CAT_Details[[#This Row],[Delivery Bp Customer Code]],Table6[],2,0)</f>
        <v>DX01-L5</v>
      </c>
    </row>
    <row r="2548" spans="1:16" x14ac:dyDescent="0.25">
      <c r="A2548" s="289" t="s">
        <v>285</v>
      </c>
      <c r="B2548">
        <v>13</v>
      </c>
      <c r="C2548">
        <v>683</v>
      </c>
      <c r="D2548">
        <v>3.08</v>
      </c>
      <c r="E2548" s="289" t="s">
        <v>6183</v>
      </c>
      <c r="F2548">
        <v>5014583247</v>
      </c>
      <c r="G2548" s="276">
        <v>45643</v>
      </c>
      <c r="H2548">
        <v>20241209612651</v>
      </c>
      <c r="I2548">
        <v>4.5869999999999997</v>
      </c>
      <c r="J2548" s="289" t="s">
        <v>350</v>
      </c>
      <c r="K2548" s="289" t="s">
        <v>6184</v>
      </c>
      <c r="L2548" s="289" t="s">
        <v>275</v>
      </c>
      <c r="M2548" s="289" t="s">
        <v>5841</v>
      </c>
      <c r="N2548" s="289" t="s">
        <v>378</v>
      </c>
      <c r="O2548" s="289" t="s">
        <v>291</v>
      </c>
      <c r="P2548" s="289" t="str">
        <f>VLOOKUP(CAT_Details[[#This Row],[Delivery Bp Customer Code]],Table6[],2,0)</f>
        <v>DX01-L5</v>
      </c>
    </row>
    <row r="2549" spans="1:16" x14ac:dyDescent="0.25">
      <c r="A2549" s="289" t="s">
        <v>285</v>
      </c>
      <c r="B2549">
        <v>4</v>
      </c>
      <c r="C2549">
        <v>448</v>
      </c>
      <c r="D2549">
        <v>1</v>
      </c>
      <c r="E2549" s="289" t="s">
        <v>6185</v>
      </c>
      <c r="F2549">
        <v>5014583309</v>
      </c>
      <c r="G2549" s="276">
        <v>45643</v>
      </c>
      <c r="H2549">
        <v>20241210614063</v>
      </c>
      <c r="I2549">
        <v>1.68</v>
      </c>
      <c r="J2549" s="289" t="s">
        <v>350</v>
      </c>
      <c r="K2549" s="289" t="s">
        <v>6186</v>
      </c>
      <c r="L2549" s="289" t="s">
        <v>275</v>
      </c>
      <c r="M2549" s="289" t="s">
        <v>5841</v>
      </c>
      <c r="N2549" s="289" t="s">
        <v>407</v>
      </c>
      <c r="O2549" s="289" t="s">
        <v>291</v>
      </c>
      <c r="P2549" s="289" t="str">
        <f>VLOOKUP(CAT_Details[[#This Row],[Delivery Bp Customer Code]],Table6[],2,0)</f>
        <v>DX01-L5</v>
      </c>
    </row>
    <row r="2550" spans="1:16" x14ac:dyDescent="0.25">
      <c r="A2550" s="289" t="s">
        <v>285</v>
      </c>
      <c r="B2550">
        <v>6</v>
      </c>
      <c r="C2550">
        <v>393</v>
      </c>
      <c r="D2550">
        <v>3.27</v>
      </c>
      <c r="E2550" s="289" t="s">
        <v>6187</v>
      </c>
      <c r="F2550">
        <v>5014613881</v>
      </c>
      <c r="G2550" s="276">
        <v>45643</v>
      </c>
      <c r="H2550">
        <v>20241211615134</v>
      </c>
      <c r="I2550">
        <v>8.8379999999999992</v>
      </c>
      <c r="J2550" s="289" t="s">
        <v>294</v>
      </c>
      <c r="K2550" s="289" t="s">
        <v>6188</v>
      </c>
      <c r="L2550" s="289" t="s">
        <v>275</v>
      </c>
      <c r="M2550" s="289" t="s">
        <v>6189</v>
      </c>
      <c r="N2550" s="289" t="s">
        <v>5685</v>
      </c>
      <c r="O2550" s="289" t="s">
        <v>291</v>
      </c>
      <c r="P2550" s="289" t="str">
        <f>VLOOKUP(CAT_Details[[#This Row],[Delivery Bp Customer Code]],Table6[],2,0)</f>
        <v>DX01-L5</v>
      </c>
    </row>
    <row r="2551" spans="1:16" x14ac:dyDescent="0.25">
      <c r="A2551" s="289" t="s">
        <v>285</v>
      </c>
      <c r="B2551">
        <v>4</v>
      </c>
      <c r="C2551">
        <v>261</v>
      </c>
      <c r="D2551">
        <v>2.19</v>
      </c>
      <c r="E2551" s="289" t="s">
        <v>6187</v>
      </c>
      <c r="F2551">
        <v>5014613889</v>
      </c>
      <c r="G2551" s="276">
        <v>45643</v>
      </c>
      <c r="H2551">
        <v>20241211615191</v>
      </c>
      <c r="I2551">
        <v>5.9790000000000001</v>
      </c>
      <c r="J2551" s="289" t="s">
        <v>294</v>
      </c>
      <c r="K2551" s="289" t="s">
        <v>6190</v>
      </c>
      <c r="L2551" s="289" t="s">
        <v>275</v>
      </c>
      <c r="M2551" s="289" t="s">
        <v>6189</v>
      </c>
      <c r="N2551" s="289" t="s">
        <v>5685</v>
      </c>
      <c r="O2551" s="289" t="s">
        <v>291</v>
      </c>
      <c r="P2551" s="289" t="str">
        <f>VLOOKUP(CAT_Details[[#This Row],[Delivery Bp Customer Code]],Table6[],2,0)</f>
        <v>DX01-L5</v>
      </c>
    </row>
    <row r="2552" spans="1:16" x14ac:dyDescent="0.25">
      <c r="A2552" s="289" t="s">
        <v>521</v>
      </c>
      <c r="B2552">
        <v>2</v>
      </c>
      <c r="C2552">
        <v>1036</v>
      </c>
      <c r="D2552">
        <v>0.66</v>
      </c>
      <c r="E2552" s="289" t="s">
        <v>6191</v>
      </c>
      <c r="F2552">
        <v>5014568471</v>
      </c>
      <c r="G2552" s="276">
        <v>45643</v>
      </c>
      <c r="H2552">
        <v>20241205611100</v>
      </c>
      <c r="I2552">
        <v>1.538</v>
      </c>
      <c r="J2552" s="289" t="s">
        <v>294</v>
      </c>
      <c r="K2552" s="289" t="s">
        <v>6192</v>
      </c>
      <c r="L2552" s="289" t="s">
        <v>275</v>
      </c>
      <c r="M2552" s="289" t="s">
        <v>6193</v>
      </c>
      <c r="N2552" s="289" t="s">
        <v>606</v>
      </c>
      <c r="O2552" s="289" t="s">
        <v>525</v>
      </c>
      <c r="P2552" s="289" t="str">
        <f>VLOOKUP(CAT_Details[[#This Row],[Delivery Bp Customer Code]],Table6[],2,0)</f>
        <v>No Loc</v>
      </c>
    </row>
    <row r="2553" spans="1:16" x14ac:dyDescent="0.25">
      <c r="A2553" s="289" t="s">
        <v>521</v>
      </c>
      <c r="B2553">
        <v>8</v>
      </c>
      <c r="C2553">
        <v>7360</v>
      </c>
      <c r="D2553">
        <v>3.2</v>
      </c>
      <c r="E2553" s="289" t="s">
        <v>6194</v>
      </c>
      <c r="F2553">
        <v>5014583351</v>
      </c>
      <c r="G2553" s="276">
        <v>45643</v>
      </c>
      <c r="H2553">
        <v>20241210613974</v>
      </c>
      <c r="I2553">
        <v>7.9870000000000001</v>
      </c>
      <c r="J2553" s="289" t="s">
        <v>350</v>
      </c>
      <c r="K2553" s="289" t="s">
        <v>6195</v>
      </c>
      <c r="L2553" s="289" t="s">
        <v>275</v>
      </c>
      <c r="M2553" s="289" t="s">
        <v>6141</v>
      </c>
      <c r="N2553" s="289" t="s">
        <v>524</v>
      </c>
      <c r="O2553" s="289" t="s">
        <v>525</v>
      </c>
      <c r="P2553" s="289" t="str">
        <f>VLOOKUP(CAT_Details[[#This Row],[Delivery Bp Customer Code]],Table6[],2,0)</f>
        <v>No Loc</v>
      </c>
    </row>
    <row r="2554" spans="1:16" x14ac:dyDescent="0.25">
      <c r="A2554" s="289" t="s">
        <v>272</v>
      </c>
      <c r="B2554">
        <v>2</v>
      </c>
      <c r="C2554">
        <v>504</v>
      </c>
      <c r="D2554">
        <v>0.8</v>
      </c>
      <c r="E2554" s="289" t="s">
        <v>6196</v>
      </c>
      <c r="F2554">
        <v>5014582997</v>
      </c>
      <c r="G2554" s="276">
        <v>45643</v>
      </c>
      <c r="H2554">
        <v>20241210613718</v>
      </c>
      <c r="I2554">
        <v>1.92</v>
      </c>
      <c r="J2554" s="289" t="s">
        <v>350</v>
      </c>
      <c r="K2554" s="289" t="s">
        <v>6197</v>
      </c>
      <c r="L2554" s="289" t="s">
        <v>275</v>
      </c>
      <c r="M2554" s="289" t="s">
        <v>5841</v>
      </c>
      <c r="N2554" s="289" t="s">
        <v>999</v>
      </c>
      <c r="O2554" s="289" t="s">
        <v>277</v>
      </c>
      <c r="P2554" s="289" t="str">
        <f>VLOOKUP(CAT_Details[[#This Row],[Delivery Bp Customer Code]],Table6[],2,0)</f>
        <v>U2-L5</v>
      </c>
    </row>
    <row r="2555" spans="1:16" x14ac:dyDescent="0.25">
      <c r="A2555" s="289" t="s">
        <v>272</v>
      </c>
      <c r="B2555">
        <v>1</v>
      </c>
      <c r="C2555">
        <v>54</v>
      </c>
      <c r="D2555">
        <v>0.2</v>
      </c>
      <c r="E2555" s="289" t="s">
        <v>6198</v>
      </c>
      <c r="F2555">
        <v>5014583205</v>
      </c>
      <c r="G2555" s="276">
        <v>45643</v>
      </c>
      <c r="H2555">
        <v>20241209613135</v>
      </c>
      <c r="I2555">
        <v>0.39800000000000002</v>
      </c>
      <c r="J2555" s="289" t="s">
        <v>350</v>
      </c>
      <c r="K2555" s="289" t="s">
        <v>6199</v>
      </c>
      <c r="L2555" s="289" t="s">
        <v>275</v>
      </c>
      <c r="M2555" s="289" t="s">
        <v>5841</v>
      </c>
      <c r="N2555" s="289" t="s">
        <v>704</v>
      </c>
      <c r="O2555" s="289" t="s">
        <v>277</v>
      </c>
      <c r="P2555" s="289" t="str">
        <f>VLOOKUP(CAT_Details[[#This Row],[Delivery Bp Customer Code]],Table6[],2,0)</f>
        <v>U2-L5</v>
      </c>
    </row>
    <row r="2556" spans="1:16" x14ac:dyDescent="0.25">
      <c r="A2556" s="289" t="s">
        <v>4794</v>
      </c>
      <c r="B2556">
        <v>2</v>
      </c>
      <c r="C2556">
        <v>17</v>
      </c>
      <c r="D2556">
        <v>0.1</v>
      </c>
      <c r="E2556" s="289" t="s">
        <v>6200</v>
      </c>
      <c r="F2556">
        <v>5014537203</v>
      </c>
      <c r="G2556" s="276">
        <v>45643</v>
      </c>
      <c r="H2556" s="5">
        <v>20241203608749</v>
      </c>
      <c r="I2556">
        <v>4.5999999999999999E-2</v>
      </c>
      <c r="J2556" s="289" t="s">
        <v>294</v>
      </c>
      <c r="K2556" s="289" t="s">
        <v>6201</v>
      </c>
      <c r="L2556" s="289" t="s">
        <v>275</v>
      </c>
      <c r="M2556" s="289" t="s">
        <v>5876</v>
      </c>
      <c r="N2556" s="289" t="s">
        <v>1413</v>
      </c>
      <c r="O2556" s="289" t="s">
        <v>4798</v>
      </c>
      <c r="P2556" s="289" t="str">
        <f>VLOOKUP(CAT_Details[[#This Row],[Delivery Bp Customer Code]],Table6[],2,0)</f>
        <v>MY02</v>
      </c>
    </row>
    <row r="2557" spans="1:16" x14ac:dyDescent="0.25">
      <c r="A2557" s="289" t="s">
        <v>4794</v>
      </c>
      <c r="B2557">
        <v>2</v>
      </c>
      <c r="C2557">
        <v>533</v>
      </c>
      <c r="D2557">
        <v>0.8</v>
      </c>
      <c r="E2557" s="289" t="s">
        <v>6202</v>
      </c>
      <c r="F2557">
        <v>5014583033</v>
      </c>
      <c r="G2557" s="276">
        <v>45643</v>
      </c>
      <c r="H2557" s="5">
        <v>20241209612659</v>
      </c>
      <c r="I2557">
        <v>1.661</v>
      </c>
      <c r="J2557" s="289" t="s">
        <v>350</v>
      </c>
      <c r="K2557" s="289" t="s">
        <v>6203</v>
      </c>
      <c r="L2557" s="289" t="s">
        <v>275</v>
      </c>
      <c r="M2557" s="289" t="s">
        <v>5841</v>
      </c>
      <c r="N2557" s="289" t="s">
        <v>5251</v>
      </c>
      <c r="O2557" s="289" t="s">
        <v>4798</v>
      </c>
      <c r="P2557" s="289" t="str">
        <f>VLOOKUP(CAT_Details[[#This Row],[Delivery Bp Customer Code]],Table6[],2,0)</f>
        <v>MY02</v>
      </c>
    </row>
    <row r="2558" spans="1:16" x14ac:dyDescent="0.25">
      <c r="A2558" s="289" t="s">
        <v>4794</v>
      </c>
      <c r="B2558">
        <v>27</v>
      </c>
      <c r="C2558">
        <v>12633</v>
      </c>
      <c r="D2558">
        <v>6.2</v>
      </c>
      <c r="E2558" s="289" t="s">
        <v>6204</v>
      </c>
      <c r="F2558">
        <v>5014583052</v>
      </c>
      <c r="G2558" s="276">
        <v>45643</v>
      </c>
      <c r="H2558">
        <v>20241210613973</v>
      </c>
      <c r="I2558">
        <v>9.6959999999999997</v>
      </c>
      <c r="J2558" s="289" t="s">
        <v>350</v>
      </c>
      <c r="K2558" s="289" t="s">
        <v>6205</v>
      </c>
      <c r="L2558" s="289" t="s">
        <v>275</v>
      </c>
      <c r="M2558" s="289" t="s">
        <v>6206</v>
      </c>
      <c r="N2558" s="289" t="s">
        <v>4441</v>
      </c>
      <c r="O2558" s="289" t="s">
        <v>4798</v>
      </c>
      <c r="P2558" s="289" t="str">
        <f>VLOOKUP(CAT_Details[[#This Row],[Delivery Bp Customer Code]],Table6[],2,0)</f>
        <v>MY02</v>
      </c>
    </row>
    <row r="2559" spans="1:16" x14ac:dyDescent="0.25">
      <c r="A2559" s="289" t="s">
        <v>4794</v>
      </c>
      <c r="B2559">
        <v>1</v>
      </c>
      <c r="C2559">
        <v>13.7</v>
      </c>
      <c r="D2559">
        <v>0.04</v>
      </c>
      <c r="E2559" s="289" t="s">
        <v>6207</v>
      </c>
      <c r="F2559">
        <v>5014583375</v>
      </c>
      <c r="G2559" s="276">
        <v>45643</v>
      </c>
      <c r="H2559">
        <v>20241209612816</v>
      </c>
      <c r="I2559">
        <v>0.02</v>
      </c>
      <c r="J2559" s="289" t="s">
        <v>350</v>
      </c>
      <c r="K2559" s="289" t="s">
        <v>6208</v>
      </c>
      <c r="L2559" s="289" t="s">
        <v>275</v>
      </c>
      <c r="M2559" s="289" t="s">
        <v>5841</v>
      </c>
      <c r="N2559" s="289" t="s">
        <v>5251</v>
      </c>
      <c r="O2559" s="289" t="s">
        <v>4798</v>
      </c>
      <c r="P2559" s="289" t="str">
        <f>VLOOKUP(CAT_Details[[#This Row],[Delivery Bp Customer Code]],Table6[],2,0)</f>
        <v>MY02</v>
      </c>
    </row>
    <row r="2560" spans="1:16" x14ac:dyDescent="0.25">
      <c r="A2560" s="289" t="s">
        <v>4794</v>
      </c>
      <c r="B2560">
        <v>5</v>
      </c>
      <c r="C2560">
        <v>1300</v>
      </c>
      <c r="D2560">
        <v>2</v>
      </c>
      <c r="E2560" s="289" t="s">
        <v>6209</v>
      </c>
      <c r="F2560">
        <v>5014583624</v>
      </c>
      <c r="G2560" s="276">
        <v>45643</v>
      </c>
      <c r="H2560">
        <v>20241210613654</v>
      </c>
      <c r="I2560">
        <v>2.4</v>
      </c>
      <c r="J2560" s="289" t="s">
        <v>350</v>
      </c>
      <c r="K2560" s="289" t="s">
        <v>6210</v>
      </c>
      <c r="L2560" s="289" t="s">
        <v>275</v>
      </c>
      <c r="M2560" s="289" t="s">
        <v>5841</v>
      </c>
      <c r="N2560" s="289" t="s">
        <v>948</v>
      </c>
      <c r="O2560" s="289" t="s">
        <v>4798</v>
      </c>
      <c r="P2560" s="289" t="str">
        <f>VLOOKUP(CAT_Details[[#This Row],[Delivery Bp Customer Code]],Table6[],2,0)</f>
        <v>MY02</v>
      </c>
    </row>
    <row r="2561" spans="1:16" x14ac:dyDescent="0.25">
      <c r="A2561" s="289" t="s">
        <v>278</v>
      </c>
      <c r="B2561">
        <v>3</v>
      </c>
      <c r="C2561">
        <v>318</v>
      </c>
      <c r="D2561">
        <v>0.6</v>
      </c>
      <c r="E2561" s="289" t="s">
        <v>6211</v>
      </c>
      <c r="F2561">
        <v>5014582988</v>
      </c>
      <c r="G2561" s="276">
        <v>45644</v>
      </c>
      <c r="H2561" s="5">
        <v>20241209612951</v>
      </c>
      <c r="I2561">
        <v>1.44</v>
      </c>
      <c r="J2561" s="289" t="s">
        <v>324</v>
      </c>
      <c r="K2561" s="289" t="s">
        <v>6212</v>
      </c>
      <c r="L2561" s="289" t="s">
        <v>275</v>
      </c>
      <c r="M2561" s="289" t="s">
        <v>6213</v>
      </c>
      <c r="N2561" s="289" t="s">
        <v>1067</v>
      </c>
      <c r="O2561" s="289" t="s">
        <v>498</v>
      </c>
      <c r="P2561" s="289" t="str">
        <f>VLOOKUP(CAT_Details[[#This Row],[Delivery Bp Customer Code]],Table6[],2,0)</f>
        <v>DK-BM01</v>
      </c>
    </row>
    <row r="2562" spans="1:16" x14ac:dyDescent="0.25">
      <c r="A2562" s="289" t="s">
        <v>278</v>
      </c>
      <c r="B2562">
        <v>8</v>
      </c>
      <c r="C2562">
        <v>1808</v>
      </c>
      <c r="D2562">
        <v>3.2</v>
      </c>
      <c r="E2562" s="289" t="s">
        <v>6214</v>
      </c>
      <c r="F2562">
        <v>5014599307</v>
      </c>
      <c r="G2562" s="276">
        <v>45644</v>
      </c>
      <c r="H2562" s="5">
        <v>20241210613637</v>
      </c>
      <c r="I2562">
        <v>7.68</v>
      </c>
      <c r="J2562" s="289" t="s">
        <v>350</v>
      </c>
      <c r="K2562" s="289" t="s">
        <v>6215</v>
      </c>
      <c r="L2562" s="289" t="s">
        <v>275</v>
      </c>
      <c r="M2562" s="289" t="s">
        <v>6216</v>
      </c>
      <c r="N2562" s="289" t="s">
        <v>1395</v>
      </c>
      <c r="O2562" s="289" t="s">
        <v>498</v>
      </c>
      <c r="P2562" s="289" t="str">
        <f>VLOOKUP(CAT_Details[[#This Row],[Delivery Bp Customer Code]],Table6[],2,0)</f>
        <v>DK-BM01</v>
      </c>
    </row>
    <row r="2563" spans="1:16" x14ac:dyDescent="0.25">
      <c r="A2563" s="289" t="s">
        <v>278</v>
      </c>
      <c r="B2563">
        <v>1</v>
      </c>
      <c r="C2563">
        <v>177</v>
      </c>
      <c r="D2563">
        <v>0.4</v>
      </c>
      <c r="E2563" s="289" t="s">
        <v>6217</v>
      </c>
      <c r="F2563">
        <v>5014599439</v>
      </c>
      <c r="G2563" s="276">
        <v>45644</v>
      </c>
      <c r="H2563">
        <v>20241210613833</v>
      </c>
      <c r="I2563">
        <v>0.96</v>
      </c>
      <c r="J2563" s="289" t="s">
        <v>350</v>
      </c>
      <c r="K2563" s="289" t="s">
        <v>6218</v>
      </c>
      <c r="L2563" s="289" t="s">
        <v>275</v>
      </c>
      <c r="M2563" s="289" t="s">
        <v>6148</v>
      </c>
      <c r="N2563" s="289" t="s">
        <v>743</v>
      </c>
      <c r="O2563" s="289" t="s">
        <v>498</v>
      </c>
      <c r="P2563" s="289" t="str">
        <f>VLOOKUP(CAT_Details[[#This Row],[Delivery Bp Customer Code]],Table6[],2,0)</f>
        <v>DK-BM01</v>
      </c>
    </row>
    <row r="2564" spans="1:16" x14ac:dyDescent="0.25">
      <c r="A2564" s="289" t="s">
        <v>278</v>
      </c>
      <c r="B2564">
        <v>1</v>
      </c>
      <c r="C2564">
        <v>11</v>
      </c>
      <c r="D2564">
        <v>0.03</v>
      </c>
      <c r="E2564" s="289" t="s">
        <v>6219</v>
      </c>
      <c r="F2564">
        <v>5014613789</v>
      </c>
      <c r="G2564" s="276">
        <v>45644</v>
      </c>
      <c r="H2564" s="5">
        <v>20241212615719</v>
      </c>
      <c r="I2564">
        <v>1.2E-2</v>
      </c>
      <c r="J2564" s="289" t="s">
        <v>280</v>
      </c>
      <c r="K2564" s="289" t="s">
        <v>6220</v>
      </c>
      <c r="L2564" s="289" t="s">
        <v>275</v>
      </c>
      <c r="M2564" s="289" t="s">
        <v>6138</v>
      </c>
      <c r="N2564" s="289" t="s">
        <v>6221</v>
      </c>
      <c r="O2564" s="289" t="s">
        <v>498</v>
      </c>
      <c r="P2564" s="289" t="str">
        <f>VLOOKUP(CAT_Details[[#This Row],[Delivery Bp Customer Code]],Table6[],2,0)</f>
        <v>DK-BM01</v>
      </c>
    </row>
    <row r="2565" spans="1:16" x14ac:dyDescent="0.25">
      <c r="A2565" s="289" t="s">
        <v>75</v>
      </c>
      <c r="B2565">
        <v>6</v>
      </c>
      <c r="C2565">
        <v>1603.98</v>
      </c>
      <c r="D2565">
        <v>2.4</v>
      </c>
      <c r="E2565" s="289" t="s">
        <v>6222</v>
      </c>
      <c r="F2565">
        <v>5014599287</v>
      </c>
      <c r="G2565" s="276">
        <v>45644</v>
      </c>
      <c r="H2565">
        <v>20241209612840</v>
      </c>
      <c r="I2565">
        <v>3.1680000000000001</v>
      </c>
      <c r="J2565" s="289" t="s">
        <v>350</v>
      </c>
      <c r="K2565" s="289" t="s">
        <v>6223</v>
      </c>
      <c r="L2565" s="289" t="s">
        <v>275</v>
      </c>
      <c r="M2565" s="289" t="s">
        <v>6148</v>
      </c>
      <c r="N2565" s="289" t="s">
        <v>3420</v>
      </c>
      <c r="O2565" s="289" t="s">
        <v>2173</v>
      </c>
      <c r="P2565" s="289" t="str">
        <f>VLOOKUP(CAT_Details[[#This Row],[Delivery Bp Customer Code]],Table6[],2,0)</f>
        <v>OYL1</v>
      </c>
    </row>
    <row r="2566" spans="1:16" x14ac:dyDescent="0.25">
      <c r="A2566" s="289" t="s">
        <v>75</v>
      </c>
      <c r="B2566">
        <v>1</v>
      </c>
      <c r="C2566">
        <v>260</v>
      </c>
      <c r="D2566">
        <v>0.4</v>
      </c>
      <c r="E2566" s="289" t="s">
        <v>6224</v>
      </c>
      <c r="F2566">
        <v>5014599417</v>
      </c>
      <c r="G2566" s="276">
        <v>45644</v>
      </c>
      <c r="H2566">
        <v>20241202607854</v>
      </c>
      <c r="I2566">
        <v>0.57599999999999996</v>
      </c>
      <c r="J2566" s="289" t="s">
        <v>350</v>
      </c>
      <c r="K2566" s="289" t="s">
        <v>6225</v>
      </c>
      <c r="L2566" s="289" t="s">
        <v>275</v>
      </c>
      <c r="M2566" s="289" t="s">
        <v>6148</v>
      </c>
      <c r="N2566" s="289" t="s">
        <v>2656</v>
      </c>
      <c r="O2566" s="289" t="s">
        <v>2173</v>
      </c>
      <c r="P2566" s="289" t="str">
        <f>VLOOKUP(CAT_Details[[#This Row],[Delivery Bp Customer Code]],Table6[],2,0)</f>
        <v>OYL1</v>
      </c>
    </row>
    <row r="2567" spans="1:16" x14ac:dyDescent="0.25">
      <c r="A2567" s="289" t="s">
        <v>75</v>
      </c>
      <c r="B2567">
        <v>1</v>
      </c>
      <c r="C2567">
        <v>22</v>
      </c>
      <c r="D2567">
        <v>0.2</v>
      </c>
      <c r="E2567" s="289" t="s">
        <v>6226</v>
      </c>
      <c r="F2567">
        <v>5014599476</v>
      </c>
      <c r="G2567" s="276">
        <v>45644</v>
      </c>
      <c r="H2567">
        <v>20241211614861</v>
      </c>
      <c r="I2567">
        <v>0.312</v>
      </c>
      <c r="J2567" s="289" t="s">
        <v>350</v>
      </c>
      <c r="K2567" s="289" t="s">
        <v>6227</v>
      </c>
      <c r="L2567" s="289" t="s">
        <v>275</v>
      </c>
      <c r="M2567" s="289" t="s">
        <v>6148</v>
      </c>
      <c r="N2567" s="289" t="s">
        <v>625</v>
      </c>
      <c r="O2567" s="289" t="s">
        <v>5281</v>
      </c>
      <c r="P2567" s="289" t="str">
        <f>VLOOKUP(CAT_Details[[#This Row],[Delivery Bp Customer Code]],Table6[],2,0)</f>
        <v>DK-LW08</v>
      </c>
    </row>
    <row r="2568" spans="1:16" x14ac:dyDescent="0.25">
      <c r="A2568" s="289" t="s">
        <v>75</v>
      </c>
      <c r="B2568">
        <v>1</v>
      </c>
      <c r="C2568">
        <v>80</v>
      </c>
      <c r="D2568">
        <v>0.2</v>
      </c>
      <c r="E2568" s="289" t="s">
        <v>6228</v>
      </c>
      <c r="F2568">
        <v>5014599488</v>
      </c>
      <c r="G2568" s="276">
        <v>45644</v>
      </c>
      <c r="H2568">
        <v>20241209612701</v>
      </c>
      <c r="I2568">
        <v>0.192</v>
      </c>
      <c r="J2568" s="289" t="s">
        <v>350</v>
      </c>
      <c r="K2568" s="289" t="s">
        <v>6229</v>
      </c>
      <c r="L2568" s="289" t="s">
        <v>275</v>
      </c>
      <c r="M2568" s="289" t="s">
        <v>6148</v>
      </c>
      <c r="N2568" s="289" t="s">
        <v>2656</v>
      </c>
      <c r="O2568" s="289" t="s">
        <v>2173</v>
      </c>
      <c r="P2568" s="289" t="str">
        <f>VLOOKUP(CAT_Details[[#This Row],[Delivery Bp Customer Code]],Table6[],2,0)</f>
        <v>OYL1</v>
      </c>
    </row>
    <row r="2569" spans="1:16" x14ac:dyDescent="0.25">
      <c r="A2569" s="289" t="s">
        <v>75</v>
      </c>
      <c r="B2569">
        <v>1</v>
      </c>
      <c r="C2569">
        <v>6.2</v>
      </c>
      <c r="D2569">
        <v>0.03</v>
      </c>
      <c r="E2569" s="289" t="s">
        <v>6230</v>
      </c>
      <c r="F2569">
        <v>5014613771</v>
      </c>
      <c r="G2569" s="276">
        <v>45644</v>
      </c>
      <c r="H2569">
        <v>20241210614203</v>
      </c>
      <c r="I2569">
        <v>1.2E-2</v>
      </c>
      <c r="J2569" s="289" t="s">
        <v>280</v>
      </c>
      <c r="K2569" s="289" t="s">
        <v>6231</v>
      </c>
      <c r="L2569" s="289" t="s">
        <v>275</v>
      </c>
      <c r="M2569" s="289" t="s">
        <v>6138</v>
      </c>
      <c r="N2569" s="289" t="s">
        <v>2346</v>
      </c>
      <c r="O2569" s="289" t="s">
        <v>2173</v>
      </c>
      <c r="P2569" s="289" t="str">
        <f>VLOOKUP(CAT_Details[[#This Row],[Delivery Bp Customer Code]],Table6[],2,0)</f>
        <v>OYL1</v>
      </c>
    </row>
    <row r="2570" spans="1:16" x14ac:dyDescent="0.25">
      <c r="A2570" s="289" t="s">
        <v>75</v>
      </c>
      <c r="B2570">
        <v>2</v>
      </c>
      <c r="C2570">
        <v>808</v>
      </c>
      <c r="D2570">
        <v>0.8</v>
      </c>
      <c r="E2570" s="289" t="s">
        <v>6232</v>
      </c>
      <c r="F2570">
        <v>5014628200</v>
      </c>
      <c r="G2570" s="276">
        <v>45644</v>
      </c>
      <c r="H2570">
        <v>20241128605919</v>
      </c>
      <c r="I2570">
        <v>0.96</v>
      </c>
      <c r="J2570" s="289" t="s">
        <v>273</v>
      </c>
      <c r="K2570" s="289" t="s">
        <v>6233</v>
      </c>
      <c r="L2570" s="289" t="s">
        <v>275</v>
      </c>
      <c r="M2570" s="289" t="s">
        <v>6234</v>
      </c>
      <c r="N2570" s="289" t="s">
        <v>4712</v>
      </c>
      <c r="O2570" s="289" t="s">
        <v>2173</v>
      </c>
      <c r="P2570" s="289" t="str">
        <f>VLOOKUP(CAT_Details[[#This Row],[Delivery Bp Customer Code]],Table6[],2,0)</f>
        <v>OYL1</v>
      </c>
    </row>
    <row r="2571" spans="1:16" x14ac:dyDescent="0.25">
      <c r="A2571" s="289" t="s">
        <v>75</v>
      </c>
      <c r="B2571">
        <v>1</v>
      </c>
      <c r="C2571">
        <v>36.299999999999997</v>
      </c>
      <c r="D2571">
        <v>0.2</v>
      </c>
      <c r="E2571" s="289" t="s">
        <v>6235</v>
      </c>
      <c r="F2571">
        <v>5014628382</v>
      </c>
      <c r="G2571" s="276">
        <v>45644</v>
      </c>
      <c r="H2571">
        <v>20241211615295</v>
      </c>
      <c r="I2571">
        <v>0.48</v>
      </c>
      <c r="J2571" s="289" t="s">
        <v>273</v>
      </c>
      <c r="K2571" s="289" t="s">
        <v>6236</v>
      </c>
      <c r="L2571" s="289" t="s">
        <v>275</v>
      </c>
      <c r="M2571" s="289" t="s">
        <v>6234</v>
      </c>
      <c r="N2571" s="289" t="s">
        <v>2434</v>
      </c>
      <c r="O2571" s="289" t="s">
        <v>2173</v>
      </c>
      <c r="P2571" s="289" t="str">
        <f>VLOOKUP(CAT_Details[[#This Row],[Delivery Bp Customer Code]],Table6[],2,0)</f>
        <v>OYL1</v>
      </c>
    </row>
    <row r="2572" spans="1:16" x14ac:dyDescent="0.25">
      <c r="A2572" s="289" t="s">
        <v>874</v>
      </c>
      <c r="B2572">
        <v>3</v>
      </c>
      <c r="C2572">
        <v>1026.9000000000001</v>
      </c>
      <c r="D2572">
        <v>1.5</v>
      </c>
      <c r="E2572" s="289" t="s">
        <v>6237</v>
      </c>
      <c r="F2572">
        <v>5014599371</v>
      </c>
      <c r="G2572" s="276">
        <v>45644</v>
      </c>
      <c r="H2572">
        <v>20241211614865</v>
      </c>
      <c r="I2572">
        <v>3.24</v>
      </c>
      <c r="J2572" s="289" t="s">
        <v>350</v>
      </c>
      <c r="K2572" s="289" t="s">
        <v>6238</v>
      </c>
      <c r="L2572" s="289" t="s">
        <v>275</v>
      </c>
      <c r="M2572" s="289" t="s">
        <v>6239</v>
      </c>
      <c r="N2572" s="289" t="s">
        <v>1631</v>
      </c>
      <c r="O2572" s="289" t="s">
        <v>1014</v>
      </c>
      <c r="P2572" s="289" t="str">
        <f>VLOOKUP(CAT_Details[[#This Row],[Delivery Bp Customer Code]],Table6[],2,0)</f>
        <v>MZ07</v>
      </c>
    </row>
    <row r="2573" spans="1:16" x14ac:dyDescent="0.25">
      <c r="A2573" s="289" t="s">
        <v>3329</v>
      </c>
      <c r="B2573">
        <v>24</v>
      </c>
      <c r="C2573">
        <v>720</v>
      </c>
      <c r="D2573">
        <v>9.6</v>
      </c>
      <c r="E2573" s="289" t="s">
        <v>6240</v>
      </c>
      <c r="F2573">
        <v>5014583023</v>
      </c>
      <c r="G2573" s="276">
        <v>45644</v>
      </c>
      <c r="H2573">
        <v>20241209613122</v>
      </c>
      <c r="I2573">
        <v>23.04</v>
      </c>
      <c r="J2573" s="289" t="s">
        <v>324</v>
      </c>
      <c r="K2573" s="289" t="s">
        <v>6241</v>
      </c>
      <c r="L2573" s="289" t="s">
        <v>275</v>
      </c>
      <c r="M2573" s="289" t="s">
        <v>6042</v>
      </c>
      <c r="N2573" s="289" t="s">
        <v>3571</v>
      </c>
      <c r="O2573" s="289" t="s">
        <v>3332</v>
      </c>
      <c r="P2573" s="289">
        <f>VLOOKUP(CAT_Details[[#This Row],[Delivery Bp Customer Code]],Table6[],2,0)</f>
        <v>3402</v>
      </c>
    </row>
    <row r="2574" spans="1:16" x14ac:dyDescent="0.25">
      <c r="A2574" s="289" t="s">
        <v>3329</v>
      </c>
      <c r="B2574">
        <v>1</v>
      </c>
      <c r="C2574">
        <v>59.5</v>
      </c>
      <c r="D2574">
        <v>0.4</v>
      </c>
      <c r="E2574" s="289" t="s">
        <v>6226</v>
      </c>
      <c r="F2574">
        <v>5014599478</v>
      </c>
      <c r="G2574" s="276">
        <v>45644</v>
      </c>
      <c r="H2574">
        <v>20241211614860</v>
      </c>
      <c r="I2574">
        <v>0.32600000000000001</v>
      </c>
      <c r="J2574" s="289" t="s">
        <v>350</v>
      </c>
      <c r="K2574" s="289" t="s">
        <v>6242</v>
      </c>
      <c r="L2574" s="289" t="s">
        <v>275</v>
      </c>
      <c r="M2574" s="289" t="s">
        <v>6148</v>
      </c>
      <c r="N2574" s="289" t="s">
        <v>625</v>
      </c>
      <c r="O2574" s="289" t="s">
        <v>3332</v>
      </c>
      <c r="P2574" s="289">
        <f>VLOOKUP(CAT_Details[[#This Row],[Delivery Bp Customer Code]],Table6[],2,0)</f>
        <v>3402</v>
      </c>
    </row>
    <row r="2575" spans="1:16" x14ac:dyDescent="0.25">
      <c r="A2575" s="289" t="s">
        <v>3329</v>
      </c>
      <c r="B2575">
        <v>5</v>
      </c>
      <c r="C2575">
        <v>955</v>
      </c>
      <c r="D2575">
        <v>2</v>
      </c>
      <c r="E2575" s="289" t="s">
        <v>6243</v>
      </c>
      <c r="F2575">
        <v>5014613847</v>
      </c>
      <c r="G2575" s="276">
        <v>45644</v>
      </c>
      <c r="H2575">
        <v>20241211615229</v>
      </c>
      <c r="I2575">
        <v>4.08</v>
      </c>
      <c r="J2575" s="289" t="s">
        <v>287</v>
      </c>
      <c r="K2575" s="289" t="s">
        <v>6244</v>
      </c>
      <c r="L2575" s="289" t="s">
        <v>275</v>
      </c>
      <c r="M2575" s="289" t="s">
        <v>6245</v>
      </c>
      <c r="N2575" s="289" t="s">
        <v>468</v>
      </c>
      <c r="O2575" s="289" t="s">
        <v>3332</v>
      </c>
      <c r="P2575" s="289">
        <f>VLOOKUP(CAT_Details[[#This Row],[Delivery Bp Customer Code]],Table6[],2,0)</f>
        <v>3402</v>
      </c>
    </row>
    <row r="2576" spans="1:16" x14ac:dyDescent="0.25">
      <c r="A2576" s="289" t="s">
        <v>76</v>
      </c>
      <c r="B2576">
        <v>1</v>
      </c>
      <c r="C2576">
        <v>265</v>
      </c>
      <c r="D2576">
        <v>0.27</v>
      </c>
      <c r="E2576" s="289" t="s">
        <v>6246</v>
      </c>
      <c r="F2576">
        <v>5014568699</v>
      </c>
      <c r="G2576" s="276">
        <v>45644</v>
      </c>
      <c r="H2576">
        <v>20241206612353</v>
      </c>
      <c r="I2576">
        <v>0.64</v>
      </c>
      <c r="J2576" s="289" t="s">
        <v>401</v>
      </c>
      <c r="K2576" s="289" t="s">
        <v>6247</v>
      </c>
      <c r="L2576" s="289" t="s">
        <v>275</v>
      </c>
      <c r="M2576" s="289" t="s">
        <v>6105</v>
      </c>
      <c r="N2576" s="289" t="s">
        <v>673</v>
      </c>
      <c r="O2576" s="289" t="s">
        <v>748</v>
      </c>
      <c r="P2576" s="289" t="str">
        <f>VLOOKUP(CAT_Details[[#This Row],[Delivery Bp Customer Code]],Table6[],2,0)</f>
        <v>No Loc</v>
      </c>
    </row>
    <row r="2577" spans="1:16" x14ac:dyDescent="0.25">
      <c r="A2577" s="289" t="s">
        <v>76</v>
      </c>
      <c r="B2577">
        <v>6</v>
      </c>
      <c r="C2577">
        <v>1068</v>
      </c>
      <c r="D2577">
        <v>2.4</v>
      </c>
      <c r="E2577" s="289" t="s">
        <v>6248</v>
      </c>
      <c r="F2577">
        <v>5014599360</v>
      </c>
      <c r="G2577" s="276">
        <v>45644</v>
      </c>
      <c r="H2577">
        <v>20241209613150</v>
      </c>
      <c r="I2577">
        <v>5.76</v>
      </c>
      <c r="J2577" s="289" t="s">
        <v>350</v>
      </c>
      <c r="K2577" s="289" t="s">
        <v>6249</v>
      </c>
      <c r="L2577" s="289" t="s">
        <v>275</v>
      </c>
      <c r="M2577" s="289" t="s">
        <v>6141</v>
      </c>
      <c r="N2577" s="289" t="s">
        <v>357</v>
      </c>
      <c r="O2577" s="289" t="s">
        <v>748</v>
      </c>
      <c r="P2577" s="289" t="str">
        <f>VLOOKUP(CAT_Details[[#This Row],[Delivery Bp Customer Code]],Table6[],2,0)</f>
        <v>No Loc</v>
      </c>
    </row>
    <row r="2578" spans="1:16" x14ac:dyDescent="0.25">
      <c r="A2578" s="289" t="s">
        <v>76</v>
      </c>
      <c r="B2578">
        <v>2</v>
      </c>
      <c r="C2578">
        <v>104</v>
      </c>
      <c r="D2578">
        <v>0.8</v>
      </c>
      <c r="E2578" s="289" t="s">
        <v>6250</v>
      </c>
      <c r="F2578">
        <v>5014599450</v>
      </c>
      <c r="G2578" s="276">
        <v>45644</v>
      </c>
      <c r="H2578" s="5">
        <v>20241211614911</v>
      </c>
      <c r="I2578">
        <v>1.9390000000000001</v>
      </c>
      <c r="J2578" s="289" t="s">
        <v>350</v>
      </c>
      <c r="K2578" s="289" t="s">
        <v>6251</v>
      </c>
      <c r="L2578" s="289" t="s">
        <v>275</v>
      </c>
      <c r="M2578" s="289" t="s">
        <v>6141</v>
      </c>
      <c r="N2578" s="289" t="s">
        <v>690</v>
      </c>
      <c r="O2578" s="289" t="s">
        <v>748</v>
      </c>
      <c r="P2578" s="289" t="str">
        <f>VLOOKUP(CAT_Details[[#This Row],[Delivery Bp Customer Code]],Table6[],2,0)</f>
        <v>No Loc</v>
      </c>
    </row>
    <row r="2579" spans="1:16" x14ac:dyDescent="0.25">
      <c r="A2579" s="289" t="s">
        <v>285</v>
      </c>
      <c r="B2579">
        <v>39</v>
      </c>
      <c r="C2579">
        <v>14932</v>
      </c>
      <c r="D2579">
        <v>8.6999999999999993</v>
      </c>
      <c r="E2579" s="289" t="s">
        <v>6252</v>
      </c>
      <c r="F2579">
        <v>5014524762</v>
      </c>
      <c r="G2579" s="276">
        <v>45644</v>
      </c>
      <c r="H2579">
        <v>20241204609789</v>
      </c>
      <c r="I2579">
        <v>18.734000000000002</v>
      </c>
      <c r="J2579" s="289" t="s">
        <v>756</v>
      </c>
      <c r="K2579" s="289" t="s">
        <v>6253</v>
      </c>
      <c r="L2579" s="289" t="s">
        <v>275</v>
      </c>
      <c r="M2579" s="289" t="s">
        <v>6099</v>
      </c>
      <c r="N2579" s="289" t="s">
        <v>759</v>
      </c>
      <c r="O2579" s="289" t="s">
        <v>291</v>
      </c>
      <c r="P2579" s="289" t="str">
        <f>VLOOKUP(CAT_Details[[#This Row],[Delivery Bp Customer Code]],Table6[],2,0)</f>
        <v>DX01-L5</v>
      </c>
    </row>
    <row r="2580" spans="1:16" x14ac:dyDescent="0.25">
      <c r="A2580" s="289" t="s">
        <v>285</v>
      </c>
      <c r="B2580">
        <v>9</v>
      </c>
      <c r="C2580">
        <v>3986.01</v>
      </c>
      <c r="D2580">
        <v>3.6</v>
      </c>
      <c r="E2580" s="289" t="s">
        <v>6254</v>
      </c>
      <c r="F2580">
        <v>5014552983</v>
      </c>
      <c r="G2580" s="276">
        <v>45644</v>
      </c>
      <c r="H2580">
        <v>20241206611933</v>
      </c>
      <c r="I2580">
        <v>11.231999999999999</v>
      </c>
      <c r="J2580" s="289" t="s">
        <v>383</v>
      </c>
      <c r="K2580" s="289" t="s">
        <v>6255</v>
      </c>
      <c r="L2580" s="289" t="s">
        <v>275</v>
      </c>
      <c r="M2580" s="289" t="s">
        <v>6256</v>
      </c>
      <c r="N2580" s="289" t="s">
        <v>667</v>
      </c>
      <c r="O2580" s="289" t="s">
        <v>291</v>
      </c>
      <c r="P2580" s="289" t="str">
        <f>VLOOKUP(CAT_Details[[#This Row],[Delivery Bp Customer Code]],Table6[],2,0)</f>
        <v>DX01-L5</v>
      </c>
    </row>
    <row r="2581" spans="1:16" x14ac:dyDescent="0.25">
      <c r="A2581" s="289" t="s">
        <v>285</v>
      </c>
      <c r="B2581">
        <v>4</v>
      </c>
      <c r="C2581">
        <v>142</v>
      </c>
      <c r="D2581">
        <v>1</v>
      </c>
      <c r="E2581" s="289" t="s">
        <v>6257</v>
      </c>
      <c r="F2581">
        <v>5014568687</v>
      </c>
      <c r="G2581" s="276">
        <v>45644</v>
      </c>
      <c r="H2581" s="5">
        <v>20241206611873</v>
      </c>
      <c r="I2581">
        <v>1.08</v>
      </c>
      <c r="J2581" s="289" t="s">
        <v>294</v>
      </c>
      <c r="K2581" s="289" t="s">
        <v>6258</v>
      </c>
      <c r="L2581" s="289" t="s">
        <v>275</v>
      </c>
      <c r="M2581" s="289" t="s">
        <v>6108</v>
      </c>
      <c r="N2581" s="289" t="s">
        <v>504</v>
      </c>
      <c r="O2581" s="289" t="s">
        <v>291</v>
      </c>
      <c r="P2581" s="289" t="str">
        <f>VLOOKUP(CAT_Details[[#This Row],[Delivery Bp Customer Code]],Table6[],2,0)</f>
        <v>DX01-L5</v>
      </c>
    </row>
    <row r="2582" spans="1:16" x14ac:dyDescent="0.25">
      <c r="A2582" s="289" t="s">
        <v>285</v>
      </c>
      <c r="B2582">
        <v>1</v>
      </c>
      <c r="C2582">
        <v>1</v>
      </c>
      <c r="D2582">
        <v>0.03</v>
      </c>
      <c r="E2582" s="289" t="s">
        <v>6259</v>
      </c>
      <c r="F2582">
        <v>5014583135</v>
      </c>
      <c r="G2582" s="276">
        <v>45644</v>
      </c>
      <c r="H2582">
        <v>20241210614118</v>
      </c>
      <c r="I2582">
        <v>1.2E-2</v>
      </c>
      <c r="J2582" s="289" t="s">
        <v>345</v>
      </c>
      <c r="K2582" s="289" t="s">
        <v>6260</v>
      </c>
      <c r="L2582" s="289" t="s">
        <v>275</v>
      </c>
      <c r="M2582" s="289" t="s">
        <v>6173</v>
      </c>
      <c r="N2582" s="289" t="s">
        <v>371</v>
      </c>
      <c r="O2582" s="289" t="s">
        <v>291</v>
      </c>
      <c r="P2582" s="289" t="str">
        <f>VLOOKUP(CAT_Details[[#This Row],[Delivery Bp Customer Code]],Table6[],2,0)</f>
        <v>DX01-L5</v>
      </c>
    </row>
    <row r="2583" spans="1:16" x14ac:dyDescent="0.25">
      <c r="A2583" s="289" t="s">
        <v>285</v>
      </c>
      <c r="B2583">
        <v>3</v>
      </c>
      <c r="C2583">
        <v>558</v>
      </c>
      <c r="D2583">
        <v>1.2</v>
      </c>
      <c r="E2583" s="289" t="s">
        <v>6261</v>
      </c>
      <c r="F2583">
        <v>5014583192</v>
      </c>
      <c r="G2583" s="276">
        <v>45644</v>
      </c>
      <c r="H2583">
        <v>20241210613908</v>
      </c>
      <c r="I2583">
        <v>2.016</v>
      </c>
      <c r="J2583" s="289" t="s">
        <v>345</v>
      </c>
      <c r="K2583" s="289" t="s">
        <v>6262</v>
      </c>
      <c r="L2583" s="289" t="s">
        <v>275</v>
      </c>
      <c r="M2583" s="289" t="s">
        <v>6173</v>
      </c>
      <c r="N2583" s="289" t="s">
        <v>348</v>
      </c>
      <c r="O2583" s="289" t="s">
        <v>291</v>
      </c>
      <c r="P2583" s="289" t="str">
        <f>VLOOKUP(CAT_Details[[#This Row],[Delivery Bp Customer Code]],Table6[],2,0)</f>
        <v>DX01-L5</v>
      </c>
    </row>
    <row r="2584" spans="1:16" x14ac:dyDescent="0.25">
      <c r="A2584" s="289" t="s">
        <v>285</v>
      </c>
      <c r="B2584">
        <v>21</v>
      </c>
      <c r="C2584">
        <v>1890</v>
      </c>
      <c r="D2584">
        <v>8.4</v>
      </c>
      <c r="E2584" s="289" t="s">
        <v>6263</v>
      </c>
      <c r="F2584">
        <v>5014583293</v>
      </c>
      <c r="G2584" s="276">
        <v>45644</v>
      </c>
      <c r="H2584">
        <v>20241209613331</v>
      </c>
      <c r="I2584">
        <v>20.16</v>
      </c>
      <c r="J2584" s="289" t="s">
        <v>345</v>
      </c>
      <c r="K2584" s="289" t="s">
        <v>6264</v>
      </c>
      <c r="L2584" s="289" t="s">
        <v>275</v>
      </c>
      <c r="M2584" s="289" t="s">
        <v>6265</v>
      </c>
      <c r="N2584" s="289" t="s">
        <v>512</v>
      </c>
      <c r="O2584" s="289" t="s">
        <v>291</v>
      </c>
      <c r="P2584" s="289" t="str">
        <f>VLOOKUP(CAT_Details[[#This Row],[Delivery Bp Customer Code]],Table6[],2,0)</f>
        <v>DX01-L5</v>
      </c>
    </row>
    <row r="2585" spans="1:16" x14ac:dyDescent="0.25">
      <c r="A2585" s="289" t="s">
        <v>285</v>
      </c>
      <c r="B2585">
        <v>11</v>
      </c>
      <c r="C2585">
        <v>1975</v>
      </c>
      <c r="D2585">
        <v>5.44</v>
      </c>
      <c r="E2585" s="289" t="s">
        <v>6248</v>
      </c>
      <c r="F2585">
        <v>5014599368</v>
      </c>
      <c r="G2585" s="276">
        <v>45644</v>
      </c>
      <c r="H2585">
        <v>20241209613159</v>
      </c>
      <c r="I2585">
        <v>11.733000000000001</v>
      </c>
      <c r="J2585" s="289" t="s">
        <v>350</v>
      </c>
      <c r="K2585" s="289" t="s">
        <v>6266</v>
      </c>
      <c r="L2585" s="289" t="s">
        <v>275</v>
      </c>
      <c r="M2585" s="289" t="s">
        <v>6141</v>
      </c>
      <c r="N2585" s="289" t="s">
        <v>357</v>
      </c>
      <c r="O2585" s="289" t="s">
        <v>291</v>
      </c>
      <c r="P2585" s="289" t="str">
        <f>VLOOKUP(CAT_Details[[#This Row],[Delivery Bp Customer Code]],Table6[],2,0)</f>
        <v>DX01-L5</v>
      </c>
    </row>
    <row r="2586" spans="1:16" x14ac:dyDescent="0.25">
      <c r="A2586" s="289" t="s">
        <v>285</v>
      </c>
      <c r="B2586">
        <v>21</v>
      </c>
      <c r="C2586">
        <v>2520</v>
      </c>
      <c r="D2586">
        <v>8.4</v>
      </c>
      <c r="E2586" s="289" t="s">
        <v>6267</v>
      </c>
      <c r="F2586">
        <v>5014599451</v>
      </c>
      <c r="G2586" s="276">
        <v>45644</v>
      </c>
      <c r="H2586" s="5">
        <v>20241211614880</v>
      </c>
      <c r="I2586">
        <v>20.16</v>
      </c>
      <c r="J2586" s="289" t="s">
        <v>350</v>
      </c>
      <c r="K2586" s="289" t="s">
        <v>6268</v>
      </c>
      <c r="L2586" s="289" t="s">
        <v>275</v>
      </c>
      <c r="M2586" s="289" t="s">
        <v>6239</v>
      </c>
      <c r="N2586" s="289" t="s">
        <v>353</v>
      </c>
      <c r="O2586" s="289" t="s">
        <v>291</v>
      </c>
      <c r="P2586" s="289" t="str">
        <f>VLOOKUP(CAT_Details[[#This Row],[Delivery Bp Customer Code]],Table6[],2,0)</f>
        <v>DX01-L5</v>
      </c>
    </row>
    <row r="2587" spans="1:16" x14ac:dyDescent="0.25">
      <c r="A2587" s="289" t="s">
        <v>285</v>
      </c>
      <c r="B2587">
        <v>28</v>
      </c>
      <c r="C2587">
        <v>5348</v>
      </c>
      <c r="D2587">
        <v>14.02</v>
      </c>
      <c r="E2587" s="289" t="s">
        <v>6269</v>
      </c>
      <c r="F2587">
        <v>5014599456</v>
      </c>
      <c r="G2587" s="276">
        <v>45644</v>
      </c>
      <c r="H2587">
        <v>20241211614902</v>
      </c>
      <c r="I2587">
        <v>33.634</v>
      </c>
      <c r="J2587" s="289" t="s">
        <v>350</v>
      </c>
      <c r="K2587" s="289" t="s">
        <v>6270</v>
      </c>
      <c r="L2587" s="289" t="s">
        <v>275</v>
      </c>
      <c r="M2587" s="289" t="s">
        <v>6239</v>
      </c>
      <c r="N2587" s="289" t="s">
        <v>818</v>
      </c>
      <c r="O2587" s="289" t="s">
        <v>291</v>
      </c>
      <c r="P2587" s="289" t="str">
        <f>VLOOKUP(CAT_Details[[#This Row],[Delivery Bp Customer Code]],Table6[],2,0)</f>
        <v>DX01-L5</v>
      </c>
    </row>
    <row r="2588" spans="1:16" x14ac:dyDescent="0.25">
      <c r="A2588" s="289" t="s">
        <v>272</v>
      </c>
      <c r="B2588">
        <v>1</v>
      </c>
      <c r="C2588">
        <v>99</v>
      </c>
      <c r="D2588">
        <v>0.4</v>
      </c>
      <c r="E2588" s="289" t="s">
        <v>6271</v>
      </c>
      <c r="F2588">
        <v>5014599358</v>
      </c>
      <c r="G2588" s="276">
        <v>45644</v>
      </c>
      <c r="H2588">
        <v>20241210614296</v>
      </c>
      <c r="I2588">
        <v>0.96</v>
      </c>
      <c r="J2588" s="289" t="s">
        <v>350</v>
      </c>
      <c r="K2588" s="289" t="s">
        <v>6272</v>
      </c>
      <c r="L2588" s="289" t="s">
        <v>275</v>
      </c>
      <c r="M2588" s="289" t="s">
        <v>6148</v>
      </c>
      <c r="N2588" s="289" t="s">
        <v>1329</v>
      </c>
      <c r="O2588" s="289" t="s">
        <v>277</v>
      </c>
      <c r="P2588" s="289" t="str">
        <f>VLOOKUP(CAT_Details[[#This Row],[Delivery Bp Customer Code]],Table6[],2,0)</f>
        <v>U2-L5</v>
      </c>
    </row>
    <row r="2589" spans="1:16" x14ac:dyDescent="0.25">
      <c r="A2589" s="289" t="s">
        <v>75</v>
      </c>
      <c r="B2589">
        <v>7</v>
      </c>
      <c r="C2589">
        <v>1160</v>
      </c>
      <c r="D2589">
        <v>2.8</v>
      </c>
      <c r="E2589" s="289" t="s">
        <v>6273</v>
      </c>
      <c r="F2589">
        <v>5014599365</v>
      </c>
      <c r="G2589" s="276">
        <v>45645</v>
      </c>
      <c r="H2589">
        <v>20241210614419</v>
      </c>
      <c r="I2589">
        <v>8.16</v>
      </c>
      <c r="J2589" s="289" t="s">
        <v>294</v>
      </c>
      <c r="K2589" s="289" t="s">
        <v>6274</v>
      </c>
      <c r="L2589" s="289" t="s">
        <v>275</v>
      </c>
      <c r="M2589" s="289" t="s">
        <v>6275</v>
      </c>
      <c r="N2589" s="289" t="s">
        <v>555</v>
      </c>
      <c r="O2589" s="289" t="s">
        <v>2173</v>
      </c>
      <c r="P2589" s="289" t="str">
        <f>VLOOKUP(CAT_Details[[#This Row],[Delivery Bp Customer Code]],Table6[],2,0)</f>
        <v>OYL1</v>
      </c>
    </row>
    <row r="2590" spans="1:16" x14ac:dyDescent="0.25">
      <c r="A2590" s="289" t="s">
        <v>75</v>
      </c>
      <c r="B2590">
        <v>1</v>
      </c>
      <c r="C2590">
        <v>24</v>
      </c>
      <c r="D2590">
        <v>0.2</v>
      </c>
      <c r="E2590" s="289" t="s">
        <v>6276</v>
      </c>
      <c r="F2590">
        <v>5014613799</v>
      </c>
      <c r="G2590" s="276">
        <v>45645</v>
      </c>
      <c r="H2590">
        <v>20241209612809</v>
      </c>
      <c r="I2590">
        <v>0.24</v>
      </c>
      <c r="J2590" s="289" t="s">
        <v>280</v>
      </c>
      <c r="K2590" s="289" t="s">
        <v>6277</v>
      </c>
      <c r="L2590" s="289" t="s">
        <v>275</v>
      </c>
      <c r="M2590" s="289" t="s">
        <v>6278</v>
      </c>
      <c r="N2590" s="289" t="s">
        <v>2921</v>
      </c>
      <c r="O2590" s="289" t="s">
        <v>2173</v>
      </c>
      <c r="P2590" s="289" t="str">
        <f>VLOOKUP(CAT_Details[[#This Row],[Delivery Bp Customer Code]],Table6[],2,0)</f>
        <v>OYL1</v>
      </c>
    </row>
    <row r="2591" spans="1:16" x14ac:dyDescent="0.25">
      <c r="A2591" s="289" t="s">
        <v>75</v>
      </c>
      <c r="B2591">
        <v>1</v>
      </c>
      <c r="C2591">
        <v>282</v>
      </c>
      <c r="D2591">
        <v>0.4</v>
      </c>
      <c r="E2591" s="289" t="s">
        <v>6279</v>
      </c>
      <c r="F2591">
        <v>5014613835</v>
      </c>
      <c r="G2591" s="276">
        <v>45645</v>
      </c>
      <c r="H2591" s="5">
        <v>20241211615021</v>
      </c>
      <c r="I2591">
        <v>1.661</v>
      </c>
      <c r="J2591" s="289" t="s">
        <v>350</v>
      </c>
      <c r="K2591" s="289" t="s">
        <v>6280</v>
      </c>
      <c r="L2591" s="289" t="s">
        <v>275</v>
      </c>
      <c r="M2591" s="289" t="s">
        <v>6148</v>
      </c>
      <c r="N2591" s="289" t="s">
        <v>704</v>
      </c>
      <c r="O2591" s="289" t="s">
        <v>2173</v>
      </c>
      <c r="P2591" s="289" t="str">
        <f>VLOOKUP(CAT_Details[[#This Row],[Delivery Bp Customer Code]],Table6[],2,0)</f>
        <v>OYL1</v>
      </c>
    </row>
    <row r="2592" spans="1:16" x14ac:dyDescent="0.25">
      <c r="A2592" s="289" t="s">
        <v>75</v>
      </c>
      <c r="B2592">
        <v>32</v>
      </c>
      <c r="C2592">
        <v>15520</v>
      </c>
      <c r="D2592">
        <v>10.67</v>
      </c>
      <c r="E2592" s="289" t="s">
        <v>6281</v>
      </c>
      <c r="F2592">
        <v>5014613861</v>
      </c>
      <c r="G2592" s="276">
        <v>45645</v>
      </c>
      <c r="H2592">
        <v>20241211614881</v>
      </c>
      <c r="I2592">
        <v>20.48</v>
      </c>
      <c r="J2592" s="289" t="s">
        <v>324</v>
      </c>
      <c r="K2592" s="289" t="s">
        <v>6282</v>
      </c>
      <c r="L2592" s="289" t="s">
        <v>275</v>
      </c>
      <c r="M2592" s="289"/>
      <c r="N2592" s="289" t="s">
        <v>2172</v>
      </c>
      <c r="O2592" s="289" t="s">
        <v>2173</v>
      </c>
      <c r="P2592" s="289" t="str">
        <f>VLOOKUP(CAT_Details[[#This Row],[Delivery Bp Customer Code]],Table6[],2,0)</f>
        <v>OYL1</v>
      </c>
    </row>
    <row r="2593" spans="1:16" x14ac:dyDescent="0.25">
      <c r="A2593" s="289" t="s">
        <v>75</v>
      </c>
      <c r="B2593">
        <v>32</v>
      </c>
      <c r="C2593">
        <v>13792</v>
      </c>
      <c r="D2593">
        <v>10.67</v>
      </c>
      <c r="E2593" s="289" t="s">
        <v>6283</v>
      </c>
      <c r="F2593">
        <v>5014613875</v>
      </c>
      <c r="G2593" s="276">
        <v>45645</v>
      </c>
      <c r="H2593">
        <v>20241211614888</v>
      </c>
      <c r="I2593">
        <v>20.48</v>
      </c>
      <c r="J2593" s="289" t="s">
        <v>324</v>
      </c>
      <c r="K2593" s="289" t="s">
        <v>6284</v>
      </c>
      <c r="L2593" s="289" t="s">
        <v>275</v>
      </c>
      <c r="M2593" s="289" t="s">
        <v>6285</v>
      </c>
      <c r="N2593" s="289" t="s">
        <v>2172</v>
      </c>
      <c r="O2593" s="289" t="s">
        <v>2173</v>
      </c>
      <c r="P2593" s="289" t="str">
        <f>VLOOKUP(CAT_Details[[#This Row],[Delivery Bp Customer Code]],Table6[],2,0)</f>
        <v>OYL1</v>
      </c>
    </row>
    <row r="2594" spans="1:16" x14ac:dyDescent="0.25">
      <c r="A2594" s="289" t="s">
        <v>75</v>
      </c>
      <c r="B2594">
        <v>33</v>
      </c>
      <c r="C2594">
        <v>16005</v>
      </c>
      <c r="D2594">
        <v>11</v>
      </c>
      <c r="E2594" s="289" t="s">
        <v>6286</v>
      </c>
      <c r="F2594">
        <v>5014628346</v>
      </c>
      <c r="G2594" s="276">
        <v>45645</v>
      </c>
      <c r="H2594">
        <v>20241211614881</v>
      </c>
      <c r="I2594">
        <v>21.12</v>
      </c>
      <c r="J2594" s="289" t="s">
        <v>324</v>
      </c>
      <c r="K2594" s="289" t="s">
        <v>6287</v>
      </c>
      <c r="L2594" s="289" t="s">
        <v>275</v>
      </c>
      <c r="M2594" s="289" t="s">
        <v>6288</v>
      </c>
      <c r="N2594" s="289" t="s">
        <v>2172</v>
      </c>
      <c r="O2594" s="289" t="s">
        <v>2173</v>
      </c>
      <c r="P2594" s="289" t="str">
        <f>VLOOKUP(CAT_Details[[#This Row],[Delivery Bp Customer Code]],Table6[],2,0)</f>
        <v>OYL1</v>
      </c>
    </row>
    <row r="2595" spans="1:16" x14ac:dyDescent="0.25">
      <c r="A2595" s="289" t="s">
        <v>75</v>
      </c>
      <c r="B2595">
        <v>8</v>
      </c>
      <c r="C2595">
        <v>4831</v>
      </c>
      <c r="D2595">
        <v>3.2</v>
      </c>
      <c r="E2595" s="289" t="s">
        <v>6289</v>
      </c>
      <c r="F2595">
        <v>5014628504</v>
      </c>
      <c r="G2595" s="276">
        <v>45645</v>
      </c>
      <c r="H2595">
        <v>20241211614871</v>
      </c>
      <c r="I2595">
        <v>7.68</v>
      </c>
      <c r="J2595" s="289" t="s">
        <v>280</v>
      </c>
      <c r="K2595" s="289" t="s">
        <v>6290</v>
      </c>
      <c r="L2595" s="289" t="s">
        <v>275</v>
      </c>
      <c r="M2595" s="289" t="s">
        <v>6291</v>
      </c>
      <c r="N2595" s="289" t="s">
        <v>868</v>
      </c>
      <c r="O2595" s="289" t="s">
        <v>2173</v>
      </c>
      <c r="P2595" s="289" t="str">
        <f>VLOOKUP(CAT_Details[[#This Row],[Delivery Bp Customer Code]],Table6[],2,0)</f>
        <v>OYL1</v>
      </c>
    </row>
    <row r="2596" spans="1:16" x14ac:dyDescent="0.25">
      <c r="A2596" s="289" t="s">
        <v>75</v>
      </c>
      <c r="B2596">
        <v>1</v>
      </c>
      <c r="C2596">
        <v>207.8</v>
      </c>
      <c r="D2596">
        <v>0.4</v>
      </c>
      <c r="E2596" s="289" t="s">
        <v>6292</v>
      </c>
      <c r="F2596">
        <v>5014641093</v>
      </c>
      <c r="G2596" s="276">
        <v>45645</v>
      </c>
      <c r="H2596" s="5">
        <v>20241213616871</v>
      </c>
      <c r="I2596">
        <v>0.96</v>
      </c>
      <c r="J2596" s="289" t="s">
        <v>273</v>
      </c>
      <c r="K2596" s="289" t="s">
        <v>6293</v>
      </c>
      <c r="L2596" s="289" t="s">
        <v>275</v>
      </c>
      <c r="M2596" s="289" t="s">
        <v>6294</v>
      </c>
      <c r="N2596" s="289" t="s">
        <v>2434</v>
      </c>
      <c r="O2596" s="289" t="s">
        <v>2173</v>
      </c>
      <c r="P2596" s="289" t="str">
        <f>VLOOKUP(CAT_Details[[#This Row],[Delivery Bp Customer Code]],Table6[],2,0)</f>
        <v>OYL1</v>
      </c>
    </row>
    <row r="2597" spans="1:16" x14ac:dyDescent="0.25">
      <c r="A2597" s="289" t="s">
        <v>75</v>
      </c>
      <c r="B2597">
        <v>2</v>
      </c>
      <c r="C2597">
        <v>1020</v>
      </c>
      <c r="D2597">
        <v>0.8</v>
      </c>
      <c r="E2597" s="289" t="s">
        <v>6295</v>
      </c>
      <c r="F2597">
        <v>5014641128</v>
      </c>
      <c r="G2597" s="276">
        <v>45645</v>
      </c>
      <c r="H2597">
        <v>20241212616382</v>
      </c>
      <c r="I2597">
        <v>1.056</v>
      </c>
      <c r="J2597" s="289" t="s">
        <v>273</v>
      </c>
      <c r="K2597" s="289" t="s">
        <v>6296</v>
      </c>
      <c r="L2597" s="289" t="s">
        <v>275</v>
      </c>
      <c r="M2597" s="289" t="s">
        <v>6297</v>
      </c>
      <c r="N2597" s="289" t="s">
        <v>657</v>
      </c>
      <c r="O2597" s="289" t="s">
        <v>2173</v>
      </c>
      <c r="P2597" s="289" t="str">
        <f>VLOOKUP(CAT_Details[[#This Row],[Delivery Bp Customer Code]],Table6[],2,0)</f>
        <v>OYL1</v>
      </c>
    </row>
    <row r="2598" spans="1:16" x14ac:dyDescent="0.25">
      <c r="A2598" s="289" t="s">
        <v>874</v>
      </c>
      <c r="B2598">
        <v>46</v>
      </c>
      <c r="C2598">
        <v>20219.759999999998</v>
      </c>
      <c r="D2598">
        <v>13.6</v>
      </c>
      <c r="E2598" s="289" t="s">
        <v>6298</v>
      </c>
      <c r="F2598">
        <v>5014651974</v>
      </c>
      <c r="G2598" s="276">
        <v>45645</v>
      </c>
      <c r="I2598">
        <v>54.671999999999997</v>
      </c>
      <c r="J2598" s="289" t="s">
        <v>350</v>
      </c>
      <c r="K2598" s="289" t="s">
        <v>6299</v>
      </c>
      <c r="L2598" s="289" t="s">
        <v>275</v>
      </c>
      <c r="M2598" s="289"/>
      <c r="N2598" s="289" t="s">
        <v>6300</v>
      </c>
      <c r="O2598" s="289" t="s">
        <v>1014</v>
      </c>
      <c r="P2598" s="289" t="str">
        <f>VLOOKUP(CAT_Details[[#This Row],[Delivery Bp Customer Code]],Table6[],2,0)</f>
        <v>MZ07</v>
      </c>
    </row>
    <row r="2599" spans="1:16" x14ac:dyDescent="0.25">
      <c r="A2599" s="289" t="s">
        <v>3329</v>
      </c>
      <c r="B2599">
        <v>1</v>
      </c>
      <c r="C2599">
        <v>110</v>
      </c>
      <c r="D2599">
        <v>0.4</v>
      </c>
      <c r="E2599" s="289" t="s">
        <v>6301</v>
      </c>
      <c r="F2599">
        <v>5014583591</v>
      </c>
      <c r="G2599" s="276">
        <v>45645</v>
      </c>
      <c r="H2599">
        <v>20241209613293</v>
      </c>
      <c r="I2599">
        <v>0.72</v>
      </c>
      <c r="J2599" s="289" t="s">
        <v>401</v>
      </c>
      <c r="K2599" s="289" t="s">
        <v>6302</v>
      </c>
      <c r="L2599" s="289" t="s">
        <v>275</v>
      </c>
      <c r="M2599" s="289" t="s">
        <v>6105</v>
      </c>
      <c r="N2599" s="289" t="s">
        <v>2533</v>
      </c>
      <c r="O2599" s="289" t="s">
        <v>3332</v>
      </c>
      <c r="P2599" s="289">
        <f>VLOOKUP(CAT_Details[[#This Row],[Delivery Bp Customer Code]],Table6[],2,0)</f>
        <v>3402</v>
      </c>
    </row>
    <row r="2600" spans="1:16" x14ac:dyDescent="0.25">
      <c r="A2600" s="289" t="s">
        <v>3329</v>
      </c>
      <c r="B2600">
        <v>1</v>
      </c>
      <c r="C2600">
        <v>25</v>
      </c>
      <c r="D2600">
        <v>0.1</v>
      </c>
      <c r="E2600" s="289" t="s">
        <v>6303</v>
      </c>
      <c r="F2600">
        <v>5014599349</v>
      </c>
      <c r="G2600" s="276">
        <v>45645</v>
      </c>
      <c r="H2600">
        <v>20241210613891</v>
      </c>
      <c r="I2600">
        <v>6.2E-2</v>
      </c>
      <c r="J2600" s="289" t="s">
        <v>1047</v>
      </c>
      <c r="K2600" s="289" t="s">
        <v>6304</v>
      </c>
      <c r="L2600" s="289" t="s">
        <v>275</v>
      </c>
      <c r="M2600" s="289" t="s">
        <v>6074</v>
      </c>
      <c r="N2600" s="289" t="s">
        <v>1049</v>
      </c>
      <c r="O2600" s="289" t="s">
        <v>3332</v>
      </c>
      <c r="P2600" s="289">
        <f>VLOOKUP(CAT_Details[[#This Row],[Delivery Bp Customer Code]],Table6[],2,0)</f>
        <v>3402</v>
      </c>
    </row>
    <row r="2601" spans="1:16" x14ac:dyDescent="0.25">
      <c r="A2601" s="289" t="s">
        <v>3329</v>
      </c>
      <c r="B2601">
        <v>14</v>
      </c>
      <c r="C2601">
        <v>5152</v>
      </c>
      <c r="D2601">
        <v>5.6</v>
      </c>
      <c r="E2601" s="289" t="s">
        <v>6305</v>
      </c>
      <c r="F2601">
        <v>5014613811</v>
      </c>
      <c r="G2601" s="276">
        <v>45645</v>
      </c>
      <c r="H2601">
        <v>20241212615964</v>
      </c>
      <c r="I2601">
        <v>8.0640000000000001</v>
      </c>
      <c r="J2601" s="289" t="s">
        <v>350</v>
      </c>
      <c r="K2601" s="289" t="s">
        <v>6306</v>
      </c>
      <c r="L2601" s="289" t="s">
        <v>275</v>
      </c>
      <c r="M2601" s="289" t="s">
        <v>6148</v>
      </c>
      <c r="N2601" s="289" t="s">
        <v>3793</v>
      </c>
      <c r="O2601" s="289" t="s">
        <v>3332</v>
      </c>
      <c r="P2601" s="289">
        <f>VLOOKUP(CAT_Details[[#This Row],[Delivery Bp Customer Code]],Table6[],2,0)</f>
        <v>3402</v>
      </c>
    </row>
    <row r="2602" spans="1:16" x14ac:dyDescent="0.25">
      <c r="A2602" s="289" t="s">
        <v>76</v>
      </c>
      <c r="B2602">
        <v>4</v>
      </c>
      <c r="C2602">
        <v>195</v>
      </c>
      <c r="D2602">
        <v>1.6</v>
      </c>
      <c r="E2602" s="289" t="s">
        <v>6307</v>
      </c>
      <c r="F2602">
        <v>5014583075</v>
      </c>
      <c r="G2602" s="276">
        <v>45645</v>
      </c>
      <c r="H2602">
        <v>20241210613856</v>
      </c>
      <c r="I2602">
        <v>1.92</v>
      </c>
      <c r="J2602" s="289" t="s">
        <v>383</v>
      </c>
      <c r="K2602" s="289" t="s">
        <v>6308</v>
      </c>
      <c r="L2602" s="289" t="s">
        <v>275</v>
      </c>
      <c r="M2602" s="289" t="s">
        <v>6256</v>
      </c>
      <c r="N2602" s="289" t="s">
        <v>609</v>
      </c>
      <c r="O2602" s="289" t="s">
        <v>748</v>
      </c>
      <c r="P2602" s="289" t="str">
        <f>VLOOKUP(CAT_Details[[#This Row],[Delivery Bp Customer Code]],Table6[],2,0)</f>
        <v>No Loc</v>
      </c>
    </row>
    <row r="2603" spans="1:16" x14ac:dyDescent="0.25">
      <c r="A2603" s="289" t="s">
        <v>76</v>
      </c>
      <c r="B2603">
        <v>1</v>
      </c>
      <c r="C2603">
        <v>200</v>
      </c>
      <c r="D2603">
        <v>0.4</v>
      </c>
      <c r="E2603" s="289" t="s">
        <v>6309</v>
      </c>
      <c r="F2603">
        <v>5014599310</v>
      </c>
      <c r="G2603" s="276">
        <v>45645</v>
      </c>
      <c r="H2603">
        <v>20241206612418</v>
      </c>
      <c r="I2603">
        <v>0.76800000000000002</v>
      </c>
      <c r="J2603" s="289" t="s">
        <v>324</v>
      </c>
      <c r="K2603" s="289" t="s">
        <v>6310</v>
      </c>
      <c r="L2603" s="289" t="s">
        <v>275</v>
      </c>
      <c r="M2603" s="289" t="s">
        <v>6311</v>
      </c>
      <c r="N2603" s="289" t="s">
        <v>531</v>
      </c>
      <c r="O2603" s="289" t="s">
        <v>748</v>
      </c>
      <c r="P2603" s="289" t="str">
        <f>VLOOKUP(CAT_Details[[#This Row],[Delivery Bp Customer Code]],Table6[],2,0)</f>
        <v>No Loc</v>
      </c>
    </row>
    <row r="2604" spans="1:16" x14ac:dyDescent="0.25">
      <c r="A2604" s="289" t="s">
        <v>76</v>
      </c>
      <c r="B2604">
        <v>4</v>
      </c>
      <c r="C2604">
        <v>200</v>
      </c>
      <c r="D2604">
        <v>0.8</v>
      </c>
      <c r="E2604" s="289" t="s">
        <v>6312</v>
      </c>
      <c r="F2604">
        <v>5014599313</v>
      </c>
      <c r="G2604" s="276">
        <v>45645</v>
      </c>
      <c r="H2604">
        <v>20241210614457</v>
      </c>
      <c r="I2604">
        <v>0.57599999999999996</v>
      </c>
      <c r="J2604" s="289" t="s">
        <v>324</v>
      </c>
      <c r="K2604" s="289" t="s">
        <v>6313</v>
      </c>
      <c r="L2604" s="289" t="s">
        <v>275</v>
      </c>
      <c r="M2604" s="289" t="s">
        <v>6213</v>
      </c>
      <c r="N2604" s="289" t="s">
        <v>508</v>
      </c>
      <c r="O2604" s="289" t="s">
        <v>748</v>
      </c>
      <c r="P2604" s="289" t="str">
        <f>VLOOKUP(CAT_Details[[#This Row],[Delivery Bp Customer Code]],Table6[],2,0)</f>
        <v>No Loc</v>
      </c>
    </row>
    <row r="2605" spans="1:16" x14ac:dyDescent="0.25">
      <c r="A2605" s="289" t="s">
        <v>76</v>
      </c>
      <c r="B2605">
        <v>1</v>
      </c>
      <c r="C2605">
        <v>197</v>
      </c>
      <c r="D2605">
        <v>0.2</v>
      </c>
      <c r="E2605" s="289" t="s">
        <v>6314</v>
      </c>
      <c r="F2605">
        <v>5014599343</v>
      </c>
      <c r="G2605" s="276">
        <v>45645</v>
      </c>
      <c r="H2605" s="5">
        <v>20241210614373</v>
      </c>
      <c r="I2605">
        <v>0.48</v>
      </c>
      <c r="J2605" s="289" t="s">
        <v>294</v>
      </c>
      <c r="K2605" s="289" t="s">
        <v>6315</v>
      </c>
      <c r="L2605" s="289" t="s">
        <v>275</v>
      </c>
      <c r="M2605" s="289" t="s">
        <v>6108</v>
      </c>
      <c r="N2605" s="289" t="s">
        <v>1270</v>
      </c>
      <c r="O2605" s="289" t="s">
        <v>748</v>
      </c>
      <c r="P2605" s="289" t="str">
        <f>VLOOKUP(CAT_Details[[#This Row],[Delivery Bp Customer Code]],Table6[],2,0)</f>
        <v>No Loc</v>
      </c>
    </row>
    <row r="2606" spans="1:16" x14ac:dyDescent="0.25">
      <c r="A2606" s="289" t="s">
        <v>76</v>
      </c>
      <c r="B2606">
        <v>4</v>
      </c>
      <c r="C2606">
        <v>520</v>
      </c>
      <c r="D2606">
        <v>1.6</v>
      </c>
      <c r="E2606" s="289" t="s">
        <v>6316</v>
      </c>
      <c r="F2606">
        <v>5014599412</v>
      </c>
      <c r="G2606" s="276">
        <v>45645</v>
      </c>
      <c r="H2606" s="5">
        <v>20241210614387</v>
      </c>
      <c r="I2606">
        <v>3.84</v>
      </c>
      <c r="J2606" s="289" t="s">
        <v>294</v>
      </c>
      <c r="K2606" s="289" t="s">
        <v>6317</v>
      </c>
      <c r="L2606" s="289" t="s">
        <v>275</v>
      </c>
      <c r="M2606" s="289" t="s">
        <v>6318</v>
      </c>
      <c r="N2606" s="289" t="s">
        <v>297</v>
      </c>
      <c r="O2606" s="289" t="s">
        <v>748</v>
      </c>
      <c r="P2606" s="289" t="str">
        <f>VLOOKUP(CAT_Details[[#This Row],[Delivery Bp Customer Code]],Table6[],2,0)</f>
        <v>No Loc</v>
      </c>
    </row>
    <row r="2607" spans="1:16" x14ac:dyDescent="0.25">
      <c r="A2607" s="289" t="s">
        <v>76</v>
      </c>
      <c r="B2607">
        <v>2</v>
      </c>
      <c r="C2607">
        <v>390</v>
      </c>
      <c r="D2607">
        <v>1</v>
      </c>
      <c r="E2607" s="289" t="s">
        <v>6319</v>
      </c>
      <c r="F2607">
        <v>5014599467</v>
      </c>
      <c r="G2607" s="276">
        <v>45645</v>
      </c>
      <c r="H2607">
        <v>20241210613740</v>
      </c>
      <c r="I2607">
        <v>2.4</v>
      </c>
      <c r="J2607" s="289" t="s">
        <v>287</v>
      </c>
      <c r="K2607" s="289" t="s">
        <v>6320</v>
      </c>
      <c r="L2607" s="289" t="s">
        <v>275</v>
      </c>
      <c r="M2607" s="289" t="s">
        <v>6245</v>
      </c>
      <c r="N2607" s="289" t="s">
        <v>889</v>
      </c>
      <c r="O2607" s="289" t="s">
        <v>748</v>
      </c>
      <c r="P2607" s="289" t="str">
        <f>VLOOKUP(CAT_Details[[#This Row],[Delivery Bp Customer Code]],Table6[],2,0)</f>
        <v>No Loc</v>
      </c>
    </row>
    <row r="2608" spans="1:16" x14ac:dyDescent="0.25">
      <c r="A2608" s="289" t="s">
        <v>76</v>
      </c>
      <c r="B2608">
        <v>3</v>
      </c>
      <c r="C2608">
        <v>1752</v>
      </c>
      <c r="D2608">
        <v>1.2</v>
      </c>
      <c r="E2608" s="289" t="s">
        <v>6321</v>
      </c>
      <c r="F2608">
        <v>5014599487</v>
      </c>
      <c r="G2608" s="276">
        <v>45645</v>
      </c>
      <c r="H2608">
        <v>20241211614826</v>
      </c>
      <c r="I2608">
        <v>1.44</v>
      </c>
      <c r="J2608" s="289" t="s">
        <v>324</v>
      </c>
      <c r="K2608" s="289" t="s">
        <v>6322</v>
      </c>
      <c r="L2608" s="289" t="s">
        <v>275</v>
      </c>
      <c r="M2608" s="289" t="s">
        <v>6311</v>
      </c>
      <c r="N2608" s="289" t="s">
        <v>6323</v>
      </c>
      <c r="O2608" s="289" t="s">
        <v>748</v>
      </c>
      <c r="P2608" s="289" t="str">
        <f>VLOOKUP(CAT_Details[[#This Row],[Delivery Bp Customer Code]],Table6[],2,0)</f>
        <v>No Loc</v>
      </c>
    </row>
    <row r="2609" spans="1:16" x14ac:dyDescent="0.25">
      <c r="A2609" s="289" t="s">
        <v>76</v>
      </c>
      <c r="B2609">
        <v>1</v>
      </c>
      <c r="C2609">
        <v>4</v>
      </c>
      <c r="D2609">
        <v>0.03</v>
      </c>
      <c r="E2609" s="289" t="s">
        <v>6324</v>
      </c>
      <c r="F2609">
        <v>5014613582</v>
      </c>
      <c r="G2609" s="276">
        <v>45645</v>
      </c>
      <c r="H2609" s="5">
        <v>20241212615974</v>
      </c>
      <c r="I2609">
        <v>1.6E-2</v>
      </c>
      <c r="J2609" s="289" t="s">
        <v>350</v>
      </c>
      <c r="K2609" s="289" t="s">
        <v>6325</v>
      </c>
      <c r="L2609" s="289" t="s">
        <v>275</v>
      </c>
      <c r="M2609" s="289" t="s">
        <v>6326</v>
      </c>
      <c r="N2609" s="289" t="s">
        <v>378</v>
      </c>
      <c r="O2609" s="289" t="s">
        <v>748</v>
      </c>
      <c r="P2609" s="289" t="str">
        <f>VLOOKUP(CAT_Details[[#This Row],[Delivery Bp Customer Code]],Table6[],2,0)</f>
        <v>No Loc</v>
      </c>
    </row>
    <row r="2610" spans="1:16" x14ac:dyDescent="0.25">
      <c r="A2610" s="289" t="s">
        <v>76</v>
      </c>
      <c r="B2610">
        <v>2</v>
      </c>
      <c r="C2610">
        <v>532</v>
      </c>
      <c r="D2610">
        <v>0.63</v>
      </c>
      <c r="E2610" s="289" t="s">
        <v>6327</v>
      </c>
      <c r="F2610">
        <v>5014613636</v>
      </c>
      <c r="G2610" s="276">
        <v>45645</v>
      </c>
      <c r="H2610">
        <v>20241212615779</v>
      </c>
      <c r="I2610">
        <v>1.5</v>
      </c>
      <c r="J2610" s="289" t="s">
        <v>280</v>
      </c>
      <c r="K2610" s="289" t="s">
        <v>6328</v>
      </c>
      <c r="L2610" s="289" t="s">
        <v>275</v>
      </c>
      <c r="M2610" s="289" t="s">
        <v>6278</v>
      </c>
      <c r="N2610" s="289" t="s">
        <v>3770</v>
      </c>
      <c r="O2610" s="289" t="s">
        <v>748</v>
      </c>
      <c r="P2610" s="289" t="str">
        <f>VLOOKUP(CAT_Details[[#This Row],[Delivery Bp Customer Code]],Table6[],2,0)</f>
        <v>No Loc</v>
      </c>
    </row>
    <row r="2611" spans="1:16" x14ac:dyDescent="0.25">
      <c r="A2611" s="289" t="s">
        <v>76</v>
      </c>
      <c r="B2611">
        <v>2</v>
      </c>
      <c r="C2611">
        <v>732</v>
      </c>
      <c r="D2611">
        <v>0.67</v>
      </c>
      <c r="E2611" s="289" t="s">
        <v>6329</v>
      </c>
      <c r="F2611">
        <v>5014613844</v>
      </c>
      <c r="G2611" s="276">
        <v>45645</v>
      </c>
      <c r="H2611" s="5">
        <v>20241212615916</v>
      </c>
      <c r="I2611">
        <v>1.28</v>
      </c>
      <c r="J2611" s="289" t="s">
        <v>324</v>
      </c>
      <c r="K2611" s="289" t="s">
        <v>6330</v>
      </c>
      <c r="L2611" s="289" t="s">
        <v>275</v>
      </c>
      <c r="M2611" s="289" t="s">
        <v>6331</v>
      </c>
      <c r="N2611" s="289" t="s">
        <v>2172</v>
      </c>
      <c r="O2611" s="289" t="s">
        <v>748</v>
      </c>
      <c r="P2611" s="289" t="str">
        <f>VLOOKUP(CAT_Details[[#This Row],[Delivery Bp Customer Code]],Table6[],2,0)</f>
        <v>No Loc</v>
      </c>
    </row>
    <row r="2612" spans="1:16" x14ac:dyDescent="0.25">
      <c r="A2612" s="289" t="s">
        <v>285</v>
      </c>
      <c r="B2612">
        <v>1</v>
      </c>
      <c r="C2612">
        <v>17.5</v>
      </c>
      <c r="D2612">
        <v>0.17</v>
      </c>
      <c r="E2612" s="289" t="s">
        <v>6332</v>
      </c>
      <c r="F2612">
        <v>5014568732</v>
      </c>
      <c r="G2612" s="276">
        <v>45645</v>
      </c>
      <c r="H2612">
        <v>20241205610715</v>
      </c>
      <c r="I2612">
        <v>0.12</v>
      </c>
      <c r="J2612" s="289" t="s">
        <v>756</v>
      </c>
      <c r="K2612" s="289" t="s">
        <v>6333</v>
      </c>
      <c r="L2612" s="289" t="s">
        <v>275</v>
      </c>
      <c r="M2612" s="289" t="s">
        <v>6318</v>
      </c>
      <c r="N2612" s="289" t="s">
        <v>1358</v>
      </c>
      <c r="O2612" s="289" t="s">
        <v>291</v>
      </c>
      <c r="P2612" s="289" t="str">
        <f>VLOOKUP(CAT_Details[[#This Row],[Delivery Bp Customer Code]],Table6[],2,0)</f>
        <v>DX01-L5</v>
      </c>
    </row>
    <row r="2613" spans="1:16" x14ac:dyDescent="0.25">
      <c r="A2613" s="289" t="s">
        <v>285</v>
      </c>
      <c r="B2613">
        <v>12</v>
      </c>
      <c r="C2613">
        <v>8400</v>
      </c>
      <c r="D2613">
        <v>4.8</v>
      </c>
      <c r="E2613" s="289" t="s">
        <v>6334</v>
      </c>
      <c r="F2613">
        <v>5014583147</v>
      </c>
      <c r="G2613" s="276">
        <v>45645</v>
      </c>
      <c r="H2613" s="5">
        <v>20241206612334</v>
      </c>
      <c r="I2613">
        <v>11.52</v>
      </c>
      <c r="J2613" s="289" t="s">
        <v>383</v>
      </c>
      <c r="K2613" s="289" t="s">
        <v>6335</v>
      </c>
      <c r="L2613" s="289" t="s">
        <v>275</v>
      </c>
      <c r="M2613" s="289" t="s">
        <v>6336</v>
      </c>
      <c r="N2613" s="289" t="s">
        <v>386</v>
      </c>
      <c r="O2613" s="289" t="s">
        <v>291</v>
      </c>
      <c r="P2613" s="289" t="str">
        <f>VLOOKUP(CAT_Details[[#This Row],[Delivery Bp Customer Code]],Table6[],2,0)</f>
        <v>DX01-L5</v>
      </c>
    </row>
    <row r="2614" spans="1:16" x14ac:dyDescent="0.25">
      <c r="A2614" s="289" t="s">
        <v>285</v>
      </c>
      <c r="B2614">
        <v>1</v>
      </c>
      <c r="C2614">
        <v>93</v>
      </c>
      <c r="D2614">
        <v>0.2</v>
      </c>
      <c r="E2614" s="289" t="s">
        <v>6337</v>
      </c>
      <c r="F2614">
        <v>5014583383</v>
      </c>
      <c r="G2614" s="276">
        <v>45645</v>
      </c>
      <c r="H2614">
        <v>20241209612871</v>
      </c>
      <c r="I2614">
        <v>0.28799999999999998</v>
      </c>
      <c r="J2614" s="289" t="s">
        <v>324</v>
      </c>
      <c r="K2614" s="289" t="s">
        <v>6338</v>
      </c>
      <c r="L2614" s="289" t="s">
        <v>275</v>
      </c>
      <c r="M2614" s="289" t="s">
        <v>6213</v>
      </c>
      <c r="N2614" s="289" t="s">
        <v>399</v>
      </c>
      <c r="O2614" s="289" t="s">
        <v>291</v>
      </c>
      <c r="P2614" s="289" t="str">
        <f>VLOOKUP(CAT_Details[[#This Row],[Delivery Bp Customer Code]],Table6[],2,0)</f>
        <v>DX01-L5</v>
      </c>
    </row>
    <row r="2615" spans="1:16" x14ac:dyDescent="0.25">
      <c r="A2615" s="289" t="s">
        <v>285</v>
      </c>
      <c r="B2615">
        <v>3</v>
      </c>
      <c r="C2615">
        <v>8050</v>
      </c>
      <c r="D2615">
        <v>1.2</v>
      </c>
      <c r="E2615" s="289" t="s">
        <v>6339</v>
      </c>
      <c r="F2615">
        <v>5014599512</v>
      </c>
      <c r="G2615" s="276">
        <v>45645</v>
      </c>
      <c r="H2615">
        <v>20241211614695</v>
      </c>
      <c r="I2615">
        <v>1.728</v>
      </c>
      <c r="J2615" s="289" t="s">
        <v>324</v>
      </c>
      <c r="K2615" s="289" t="s">
        <v>6340</v>
      </c>
      <c r="L2615" s="289" t="s">
        <v>275</v>
      </c>
      <c r="M2615" s="289" t="s">
        <v>6311</v>
      </c>
      <c r="N2615" s="289" t="s">
        <v>333</v>
      </c>
      <c r="O2615" s="289" t="s">
        <v>291</v>
      </c>
      <c r="P2615" s="289" t="str">
        <f>VLOOKUP(CAT_Details[[#This Row],[Delivery Bp Customer Code]],Table6[],2,0)</f>
        <v>DX01-L5</v>
      </c>
    </row>
    <row r="2616" spans="1:16" x14ac:dyDescent="0.25">
      <c r="A2616" s="289" t="s">
        <v>285</v>
      </c>
      <c r="B2616">
        <v>25</v>
      </c>
      <c r="C2616">
        <v>2200</v>
      </c>
      <c r="D2616">
        <v>10</v>
      </c>
      <c r="E2616" s="289" t="s">
        <v>6341</v>
      </c>
      <c r="F2616">
        <v>5014613641</v>
      </c>
      <c r="G2616" s="276">
        <v>45645</v>
      </c>
      <c r="H2616">
        <v>20241212615796</v>
      </c>
      <c r="I2616">
        <v>24</v>
      </c>
      <c r="J2616" s="289" t="s">
        <v>350</v>
      </c>
      <c r="K2616" s="289" t="s">
        <v>6342</v>
      </c>
      <c r="L2616" s="289" t="s">
        <v>275</v>
      </c>
      <c r="M2616" s="289" t="s">
        <v>6326</v>
      </c>
      <c r="N2616" s="289" t="s">
        <v>462</v>
      </c>
      <c r="O2616" s="289" t="s">
        <v>291</v>
      </c>
      <c r="P2616" s="289" t="str">
        <f>VLOOKUP(CAT_Details[[#This Row],[Delivery Bp Customer Code]],Table6[],2,0)</f>
        <v>DX01-L5</v>
      </c>
    </row>
    <row r="2617" spans="1:16" x14ac:dyDescent="0.25">
      <c r="A2617" s="289" t="s">
        <v>285</v>
      </c>
      <c r="B2617">
        <v>2</v>
      </c>
      <c r="C2617">
        <v>144</v>
      </c>
      <c r="D2617">
        <v>0.8</v>
      </c>
      <c r="E2617" s="289" t="s">
        <v>6343</v>
      </c>
      <c r="F2617">
        <v>5014613713</v>
      </c>
      <c r="G2617" s="276">
        <v>45645</v>
      </c>
      <c r="H2617" s="5">
        <v>20241212615797</v>
      </c>
      <c r="I2617">
        <v>1.958</v>
      </c>
      <c r="J2617" s="289" t="s">
        <v>350</v>
      </c>
      <c r="K2617" s="289" t="s">
        <v>6344</v>
      </c>
      <c r="L2617" s="289" t="s">
        <v>275</v>
      </c>
      <c r="M2617" s="289" t="s">
        <v>6148</v>
      </c>
      <c r="N2617" s="289" t="s">
        <v>690</v>
      </c>
      <c r="O2617" s="289" t="s">
        <v>291</v>
      </c>
      <c r="P2617" s="289" t="str">
        <f>VLOOKUP(CAT_Details[[#This Row],[Delivery Bp Customer Code]],Table6[],2,0)</f>
        <v>DX01-L5</v>
      </c>
    </row>
    <row r="2618" spans="1:16" x14ac:dyDescent="0.25">
      <c r="A2618" s="289" t="s">
        <v>285</v>
      </c>
      <c r="B2618">
        <v>1</v>
      </c>
      <c r="C2618">
        <v>120</v>
      </c>
      <c r="D2618">
        <v>0.4</v>
      </c>
      <c r="E2618" s="289" t="s">
        <v>6345</v>
      </c>
      <c r="F2618">
        <v>5014613820</v>
      </c>
      <c r="G2618" s="276">
        <v>45645</v>
      </c>
      <c r="H2618">
        <v>20241211614892</v>
      </c>
      <c r="I2618">
        <v>0.96</v>
      </c>
      <c r="J2618" s="289" t="s">
        <v>350</v>
      </c>
      <c r="K2618" s="289" t="s">
        <v>6346</v>
      </c>
      <c r="L2618" s="289" t="s">
        <v>275</v>
      </c>
      <c r="M2618" s="289"/>
      <c r="N2618" s="289" t="s">
        <v>353</v>
      </c>
      <c r="O2618" s="289" t="s">
        <v>291</v>
      </c>
      <c r="P2618" s="289" t="str">
        <f>VLOOKUP(CAT_Details[[#This Row],[Delivery Bp Customer Code]],Table6[],2,0)</f>
        <v>DX01-L5</v>
      </c>
    </row>
    <row r="2619" spans="1:16" x14ac:dyDescent="0.25">
      <c r="A2619" s="289" t="s">
        <v>285</v>
      </c>
      <c r="B2619">
        <v>18</v>
      </c>
      <c r="C2619">
        <v>2160</v>
      </c>
      <c r="D2619">
        <v>7.2</v>
      </c>
      <c r="E2619" s="289" t="s">
        <v>6345</v>
      </c>
      <c r="F2619">
        <v>5014613833</v>
      </c>
      <c r="G2619" s="276">
        <v>45645</v>
      </c>
      <c r="H2619">
        <v>20241211614891</v>
      </c>
      <c r="I2619">
        <v>17.28</v>
      </c>
      <c r="J2619" s="289" t="s">
        <v>350</v>
      </c>
      <c r="K2619" s="289" t="s">
        <v>6347</v>
      </c>
      <c r="L2619" s="289" t="s">
        <v>275</v>
      </c>
      <c r="M2619" s="289" t="s">
        <v>6148</v>
      </c>
      <c r="N2619" s="289" t="s">
        <v>353</v>
      </c>
      <c r="O2619" s="289" t="s">
        <v>291</v>
      </c>
      <c r="P2619" s="289" t="str">
        <f>VLOOKUP(CAT_Details[[#This Row],[Delivery Bp Customer Code]],Table6[],2,0)</f>
        <v>DX01-L5</v>
      </c>
    </row>
    <row r="2620" spans="1:16" x14ac:dyDescent="0.25">
      <c r="A2620" s="289" t="s">
        <v>521</v>
      </c>
      <c r="B2620">
        <v>3</v>
      </c>
      <c r="C2620">
        <v>405</v>
      </c>
      <c r="D2620">
        <v>1.2</v>
      </c>
      <c r="E2620" s="289" t="s">
        <v>6309</v>
      </c>
      <c r="F2620">
        <v>5014599300</v>
      </c>
      <c r="G2620" s="276">
        <v>45645</v>
      </c>
      <c r="H2620">
        <v>20241206612417</v>
      </c>
      <c r="I2620">
        <v>2.3039999999999998</v>
      </c>
      <c r="J2620" s="289" t="s">
        <v>324</v>
      </c>
      <c r="K2620" s="289" t="s">
        <v>6348</v>
      </c>
      <c r="L2620" s="289" t="s">
        <v>275</v>
      </c>
      <c r="M2620" s="289" t="s">
        <v>6311</v>
      </c>
      <c r="N2620" s="289" t="s">
        <v>531</v>
      </c>
      <c r="O2620" s="289" t="s">
        <v>525</v>
      </c>
      <c r="P2620" s="289" t="str">
        <f>VLOOKUP(CAT_Details[[#This Row],[Delivery Bp Customer Code]],Table6[],2,0)</f>
        <v>No Loc</v>
      </c>
    </row>
    <row r="2621" spans="1:16" x14ac:dyDescent="0.25">
      <c r="A2621" s="289" t="s">
        <v>272</v>
      </c>
      <c r="B2621">
        <v>7</v>
      </c>
      <c r="C2621">
        <v>1467</v>
      </c>
      <c r="D2621">
        <v>1.4</v>
      </c>
      <c r="E2621" s="289" t="s">
        <v>6349</v>
      </c>
      <c r="F2621">
        <v>5014613615</v>
      </c>
      <c r="G2621" s="276">
        <v>45645</v>
      </c>
      <c r="H2621">
        <v>20241206612401</v>
      </c>
      <c r="I2621">
        <v>2.4820000000000002</v>
      </c>
      <c r="J2621" s="289" t="s">
        <v>350</v>
      </c>
      <c r="K2621" s="289" t="s">
        <v>6350</v>
      </c>
      <c r="L2621" s="289" t="s">
        <v>275</v>
      </c>
      <c r="M2621" s="289" t="s">
        <v>6148</v>
      </c>
      <c r="N2621" s="289" t="s">
        <v>544</v>
      </c>
      <c r="O2621" s="289" t="s">
        <v>277</v>
      </c>
      <c r="P2621" s="289" t="str">
        <f>VLOOKUP(CAT_Details[[#This Row],[Delivery Bp Customer Code]],Table6[],2,0)</f>
        <v>U2-L5</v>
      </c>
    </row>
    <row r="2622" spans="1:16" x14ac:dyDescent="0.25">
      <c r="A2622" s="289" t="s">
        <v>272</v>
      </c>
      <c r="B2622">
        <v>4</v>
      </c>
      <c r="C2622">
        <v>108</v>
      </c>
      <c r="D2622">
        <v>0.8</v>
      </c>
      <c r="E2622" s="289" t="s">
        <v>6351</v>
      </c>
      <c r="F2622">
        <v>5014613819</v>
      </c>
      <c r="G2622" s="276">
        <v>45645</v>
      </c>
      <c r="H2622">
        <v>20241209613241</v>
      </c>
      <c r="I2622">
        <v>0.71199999999999997</v>
      </c>
      <c r="J2622" s="289" t="s">
        <v>350</v>
      </c>
      <c r="K2622" s="289" t="s">
        <v>6352</v>
      </c>
      <c r="L2622" s="289" t="s">
        <v>275</v>
      </c>
      <c r="M2622" s="289" t="s">
        <v>6148</v>
      </c>
      <c r="N2622" s="289" t="s">
        <v>540</v>
      </c>
      <c r="O2622" s="289" t="s">
        <v>277</v>
      </c>
      <c r="P2622" s="289" t="str">
        <f>VLOOKUP(CAT_Details[[#This Row],[Delivery Bp Customer Code]],Table6[],2,0)</f>
        <v>U2-L5</v>
      </c>
    </row>
    <row r="2623" spans="1:16" x14ac:dyDescent="0.25">
      <c r="A2623" s="289" t="s">
        <v>272</v>
      </c>
      <c r="B2623">
        <v>33</v>
      </c>
      <c r="C2623">
        <v>2838</v>
      </c>
      <c r="D2623">
        <v>13.2</v>
      </c>
      <c r="E2623" s="289" t="s">
        <v>6353</v>
      </c>
      <c r="F2623">
        <v>5014613884</v>
      </c>
      <c r="G2623" s="276">
        <v>45645</v>
      </c>
      <c r="H2623" s="5">
        <v>20241211615042</v>
      </c>
      <c r="I2623">
        <v>23.76</v>
      </c>
      <c r="J2623" s="289" t="s">
        <v>350</v>
      </c>
      <c r="K2623" s="289" t="s">
        <v>6354</v>
      </c>
      <c r="L2623" s="289" t="s">
        <v>275</v>
      </c>
      <c r="M2623" s="289" t="s">
        <v>6326</v>
      </c>
      <c r="N2623" s="289" t="s">
        <v>846</v>
      </c>
      <c r="O2623" s="289" t="s">
        <v>277</v>
      </c>
      <c r="P2623" s="289" t="str">
        <f>VLOOKUP(CAT_Details[[#This Row],[Delivery Bp Customer Code]],Table6[],2,0)</f>
        <v>U2-L5</v>
      </c>
    </row>
    <row r="2624" spans="1:16" x14ac:dyDescent="0.25">
      <c r="A2624" s="289" t="s">
        <v>272</v>
      </c>
      <c r="B2624">
        <v>3</v>
      </c>
      <c r="C2624">
        <v>1693</v>
      </c>
      <c r="D2624">
        <v>1.2</v>
      </c>
      <c r="E2624" s="289" t="s">
        <v>6355</v>
      </c>
      <c r="F2624">
        <v>5014613892</v>
      </c>
      <c r="G2624" s="276">
        <v>45645</v>
      </c>
      <c r="H2624">
        <v>20241211615153</v>
      </c>
      <c r="I2624">
        <v>2.1989999999999998</v>
      </c>
      <c r="J2624" s="289" t="s">
        <v>350</v>
      </c>
      <c r="K2624" s="289" t="s">
        <v>6356</v>
      </c>
      <c r="L2624" s="289" t="s">
        <v>275</v>
      </c>
      <c r="M2624" s="289" t="s">
        <v>6148</v>
      </c>
      <c r="N2624" s="289" t="s">
        <v>982</v>
      </c>
      <c r="O2624" s="289" t="s">
        <v>277</v>
      </c>
      <c r="P2624" s="289" t="str">
        <f>VLOOKUP(CAT_Details[[#This Row],[Delivery Bp Customer Code]],Table6[],2,0)</f>
        <v>U2-L5</v>
      </c>
    </row>
    <row r="2625" spans="1:16" x14ac:dyDescent="0.25">
      <c r="A2625" s="289" t="s">
        <v>272</v>
      </c>
      <c r="B2625">
        <v>1</v>
      </c>
      <c r="C2625">
        <v>45</v>
      </c>
      <c r="D2625">
        <v>0.4</v>
      </c>
      <c r="E2625" s="289" t="s">
        <v>6357</v>
      </c>
      <c r="F2625">
        <v>5014628393</v>
      </c>
      <c r="G2625" s="276">
        <v>45645</v>
      </c>
      <c r="H2625" s="5">
        <v>20241212615891</v>
      </c>
      <c r="I2625">
        <v>0.48</v>
      </c>
      <c r="J2625" s="289" t="s">
        <v>287</v>
      </c>
      <c r="K2625" s="289" t="s">
        <v>6358</v>
      </c>
      <c r="L2625" s="289" t="s">
        <v>275</v>
      </c>
      <c r="M2625" s="289" t="s">
        <v>6245</v>
      </c>
      <c r="N2625" s="289" t="s">
        <v>468</v>
      </c>
      <c r="O2625" s="289" t="s">
        <v>277</v>
      </c>
      <c r="P2625" s="289" t="str">
        <f>VLOOKUP(CAT_Details[[#This Row],[Delivery Bp Customer Code]],Table6[],2,0)</f>
        <v>U2-L5</v>
      </c>
    </row>
    <row r="2626" spans="1:16" x14ac:dyDescent="0.25">
      <c r="A2626" s="289" t="s">
        <v>278</v>
      </c>
      <c r="B2626">
        <v>9</v>
      </c>
      <c r="C2626">
        <v>2304</v>
      </c>
      <c r="D2626">
        <v>3.6</v>
      </c>
      <c r="E2626" s="289" t="s">
        <v>6359</v>
      </c>
      <c r="F2626">
        <v>5014599345</v>
      </c>
      <c r="G2626" s="276">
        <v>45646</v>
      </c>
      <c r="H2626">
        <v>20241210613838</v>
      </c>
      <c r="I2626">
        <v>8.64</v>
      </c>
      <c r="J2626" s="289" t="s">
        <v>853</v>
      </c>
      <c r="K2626" s="289" t="s">
        <v>6360</v>
      </c>
      <c r="L2626" s="289" t="s">
        <v>275</v>
      </c>
      <c r="M2626" s="289" t="s">
        <v>6297</v>
      </c>
      <c r="N2626" s="289" t="s">
        <v>856</v>
      </c>
      <c r="O2626" s="289" t="s">
        <v>498</v>
      </c>
      <c r="P2626" s="289" t="str">
        <f>VLOOKUP(CAT_Details[[#This Row],[Delivery Bp Customer Code]],Table6[],2,0)</f>
        <v>DK-BM01</v>
      </c>
    </row>
    <row r="2627" spans="1:16" x14ac:dyDescent="0.25">
      <c r="A2627" s="289" t="s">
        <v>278</v>
      </c>
      <c r="B2627">
        <v>17</v>
      </c>
      <c r="C2627">
        <v>9231</v>
      </c>
      <c r="D2627">
        <v>6.8</v>
      </c>
      <c r="E2627" s="289" t="s">
        <v>6361</v>
      </c>
      <c r="F2627">
        <v>5014599524</v>
      </c>
      <c r="G2627" s="276">
        <v>45646</v>
      </c>
      <c r="H2627">
        <v>20241210614213</v>
      </c>
      <c r="I2627">
        <v>15.504</v>
      </c>
      <c r="J2627" s="289" t="s">
        <v>401</v>
      </c>
      <c r="K2627" s="289" t="s">
        <v>6362</v>
      </c>
      <c r="L2627" s="289" t="s">
        <v>275</v>
      </c>
      <c r="M2627" s="289" t="s">
        <v>6363</v>
      </c>
      <c r="N2627" s="289" t="s">
        <v>1378</v>
      </c>
      <c r="O2627" s="289" t="s">
        <v>498</v>
      </c>
      <c r="P2627" s="289" t="str">
        <f>VLOOKUP(CAT_Details[[#This Row],[Delivery Bp Customer Code]],Table6[],2,0)</f>
        <v>DK-BM01</v>
      </c>
    </row>
    <row r="2628" spans="1:16" x14ac:dyDescent="0.25">
      <c r="A2628" s="289" t="s">
        <v>75</v>
      </c>
      <c r="B2628">
        <v>21</v>
      </c>
      <c r="C2628">
        <v>2520</v>
      </c>
      <c r="D2628">
        <v>10.039999999999999</v>
      </c>
      <c r="E2628" s="289" t="s">
        <v>6364</v>
      </c>
      <c r="F2628">
        <v>5014613665</v>
      </c>
      <c r="G2628" s="276">
        <v>45646</v>
      </c>
      <c r="H2628" s="5">
        <v>20241210614028</v>
      </c>
      <c r="I2628">
        <v>23.600999999999999</v>
      </c>
      <c r="J2628" s="289" t="s">
        <v>345</v>
      </c>
      <c r="K2628" s="289" t="s">
        <v>6365</v>
      </c>
      <c r="L2628" s="289" t="s">
        <v>275</v>
      </c>
      <c r="M2628" s="289" t="s">
        <v>6366</v>
      </c>
      <c r="N2628" s="289" t="s">
        <v>427</v>
      </c>
      <c r="O2628" s="289" t="s">
        <v>5281</v>
      </c>
      <c r="P2628" s="289" t="str">
        <f>VLOOKUP(CAT_Details[[#This Row],[Delivery Bp Customer Code]],Table6[],2,0)</f>
        <v>DK-LW08</v>
      </c>
    </row>
    <row r="2629" spans="1:16" x14ac:dyDescent="0.25">
      <c r="A2629" s="289" t="s">
        <v>75</v>
      </c>
      <c r="B2629">
        <v>44</v>
      </c>
      <c r="C2629">
        <v>5280</v>
      </c>
      <c r="D2629">
        <v>21.03</v>
      </c>
      <c r="E2629" s="289" t="s">
        <v>6367</v>
      </c>
      <c r="F2629">
        <v>5014613722</v>
      </c>
      <c r="G2629" s="276">
        <v>45646</v>
      </c>
      <c r="H2629" s="5">
        <v>20241210613995</v>
      </c>
      <c r="I2629">
        <v>49.45</v>
      </c>
      <c r="J2629" s="289" t="s">
        <v>345</v>
      </c>
      <c r="K2629" s="289" t="s">
        <v>6368</v>
      </c>
      <c r="L2629" s="289" t="s">
        <v>275</v>
      </c>
      <c r="M2629" s="289" t="s">
        <v>6369</v>
      </c>
      <c r="N2629" s="289" t="s">
        <v>6370</v>
      </c>
      <c r="O2629" s="289" t="s">
        <v>5281</v>
      </c>
      <c r="P2629" s="289" t="str">
        <f>VLOOKUP(CAT_Details[[#This Row],[Delivery Bp Customer Code]],Table6[],2,0)</f>
        <v>DK-LW08</v>
      </c>
    </row>
    <row r="2630" spans="1:16" x14ac:dyDescent="0.25">
      <c r="A2630" s="289" t="s">
        <v>75</v>
      </c>
      <c r="B2630">
        <v>1</v>
      </c>
      <c r="C2630">
        <v>140</v>
      </c>
      <c r="D2630">
        <v>0.4</v>
      </c>
      <c r="E2630" s="289" t="s">
        <v>6371</v>
      </c>
      <c r="F2630">
        <v>5014613731</v>
      </c>
      <c r="G2630" s="276">
        <v>45646</v>
      </c>
      <c r="H2630">
        <v>20241212616008</v>
      </c>
      <c r="I2630">
        <v>0.96</v>
      </c>
      <c r="J2630" s="289" t="s">
        <v>324</v>
      </c>
      <c r="K2630" s="289" t="s">
        <v>6372</v>
      </c>
      <c r="L2630" s="289" t="s">
        <v>275</v>
      </c>
      <c r="M2630" s="289" t="s">
        <v>6331</v>
      </c>
      <c r="N2630" s="289" t="s">
        <v>616</v>
      </c>
      <c r="O2630" s="289" t="s">
        <v>2173</v>
      </c>
      <c r="P2630" s="289" t="str">
        <f>VLOOKUP(CAT_Details[[#This Row],[Delivery Bp Customer Code]],Table6[],2,0)</f>
        <v>OYL1</v>
      </c>
    </row>
    <row r="2631" spans="1:16" x14ac:dyDescent="0.25">
      <c r="A2631" s="289" t="s">
        <v>75</v>
      </c>
      <c r="B2631">
        <v>44</v>
      </c>
      <c r="C2631">
        <v>5280</v>
      </c>
      <c r="D2631">
        <v>21.03</v>
      </c>
      <c r="E2631" s="289" t="s">
        <v>6373</v>
      </c>
      <c r="F2631">
        <v>5014613815</v>
      </c>
      <c r="G2631" s="276">
        <v>45646</v>
      </c>
      <c r="H2631">
        <v>20241210614007</v>
      </c>
      <c r="I2631">
        <v>49.45</v>
      </c>
      <c r="J2631" s="289" t="s">
        <v>345</v>
      </c>
      <c r="K2631" s="289" t="s">
        <v>6374</v>
      </c>
      <c r="L2631" s="289" t="s">
        <v>275</v>
      </c>
      <c r="M2631" s="289" t="s">
        <v>6375</v>
      </c>
      <c r="N2631" s="289" t="s">
        <v>427</v>
      </c>
      <c r="O2631" s="289" t="s">
        <v>5281</v>
      </c>
      <c r="P2631" s="289" t="str">
        <f>VLOOKUP(CAT_Details[[#This Row],[Delivery Bp Customer Code]],Table6[],2,0)</f>
        <v>DK-LW08</v>
      </c>
    </row>
    <row r="2632" spans="1:16" x14ac:dyDescent="0.25">
      <c r="A2632" s="289" t="s">
        <v>75</v>
      </c>
      <c r="B2632">
        <v>2</v>
      </c>
      <c r="C2632">
        <v>180</v>
      </c>
      <c r="D2632">
        <v>0.8</v>
      </c>
      <c r="E2632" s="289" t="s">
        <v>6376</v>
      </c>
      <c r="F2632">
        <v>5014613855</v>
      </c>
      <c r="G2632" s="276">
        <v>45646</v>
      </c>
      <c r="H2632">
        <v>20241210614191</v>
      </c>
      <c r="I2632">
        <v>1.536</v>
      </c>
      <c r="J2632" s="289" t="s">
        <v>345</v>
      </c>
      <c r="K2632" s="289" t="s">
        <v>6377</v>
      </c>
      <c r="L2632" s="289" t="s">
        <v>275</v>
      </c>
      <c r="M2632" s="289" t="s">
        <v>6378</v>
      </c>
      <c r="N2632" s="289" t="s">
        <v>5824</v>
      </c>
      <c r="O2632" s="289" t="s">
        <v>5281</v>
      </c>
      <c r="P2632" s="289" t="str">
        <f>VLOOKUP(CAT_Details[[#This Row],[Delivery Bp Customer Code]],Table6[],2,0)</f>
        <v>DK-LW08</v>
      </c>
    </row>
    <row r="2633" spans="1:16" x14ac:dyDescent="0.25">
      <c r="A2633" s="289" t="s">
        <v>75</v>
      </c>
      <c r="B2633">
        <v>3</v>
      </c>
      <c r="C2633">
        <v>1520</v>
      </c>
      <c r="D2633">
        <v>1</v>
      </c>
      <c r="E2633" s="289" t="s">
        <v>6379</v>
      </c>
      <c r="F2633">
        <v>5014628160</v>
      </c>
      <c r="G2633" s="276">
        <v>45646</v>
      </c>
      <c r="H2633">
        <v>20241211615180</v>
      </c>
      <c r="I2633">
        <v>1.44</v>
      </c>
      <c r="J2633" s="289" t="s">
        <v>324</v>
      </c>
      <c r="K2633" s="289" t="s">
        <v>6380</v>
      </c>
      <c r="L2633" s="289" t="s">
        <v>275</v>
      </c>
      <c r="M2633" s="289" t="s">
        <v>6331</v>
      </c>
      <c r="N2633" s="289" t="s">
        <v>2932</v>
      </c>
      <c r="O2633" s="289" t="s">
        <v>2173</v>
      </c>
      <c r="P2633" s="289" t="str">
        <f>VLOOKUP(CAT_Details[[#This Row],[Delivery Bp Customer Code]],Table6[],2,0)</f>
        <v>OYL1</v>
      </c>
    </row>
    <row r="2634" spans="1:16" x14ac:dyDescent="0.25">
      <c r="A2634" s="289" t="s">
        <v>75</v>
      </c>
      <c r="B2634">
        <v>9</v>
      </c>
      <c r="C2634">
        <v>5850</v>
      </c>
      <c r="D2634">
        <v>3.6</v>
      </c>
      <c r="E2634" s="289" t="s">
        <v>6381</v>
      </c>
      <c r="F2634">
        <v>5014628460</v>
      </c>
      <c r="G2634" s="276">
        <v>45646</v>
      </c>
      <c r="H2634">
        <v>20241212616305</v>
      </c>
      <c r="I2634">
        <v>5.1840000000000002</v>
      </c>
      <c r="J2634" s="289" t="s">
        <v>324</v>
      </c>
      <c r="K2634" s="289" t="s">
        <v>6382</v>
      </c>
      <c r="L2634" s="289" t="s">
        <v>275</v>
      </c>
      <c r="M2634" s="289" t="s">
        <v>6311</v>
      </c>
      <c r="N2634" s="289" t="s">
        <v>2496</v>
      </c>
      <c r="O2634" s="289" t="s">
        <v>2173</v>
      </c>
      <c r="P2634" s="289" t="str">
        <f>VLOOKUP(CAT_Details[[#This Row],[Delivery Bp Customer Code]],Table6[],2,0)</f>
        <v>OYL1</v>
      </c>
    </row>
    <row r="2635" spans="1:16" x14ac:dyDescent="0.25">
      <c r="A2635" s="289" t="s">
        <v>75</v>
      </c>
      <c r="B2635">
        <v>1</v>
      </c>
      <c r="C2635">
        <v>56</v>
      </c>
      <c r="D2635">
        <v>0.4</v>
      </c>
      <c r="E2635" s="289" t="s">
        <v>6383</v>
      </c>
      <c r="F2635">
        <v>5014653402</v>
      </c>
      <c r="G2635" s="276">
        <v>45646</v>
      </c>
      <c r="H2635">
        <v>20241216617680</v>
      </c>
      <c r="I2635">
        <v>0.96</v>
      </c>
      <c r="J2635" s="289" t="s">
        <v>273</v>
      </c>
      <c r="K2635" s="289" t="s">
        <v>6384</v>
      </c>
      <c r="L2635" s="289" t="s">
        <v>275</v>
      </c>
      <c r="M2635" s="289" t="s">
        <v>6297</v>
      </c>
      <c r="N2635" s="289" t="s">
        <v>1011</v>
      </c>
      <c r="O2635" s="289" t="s">
        <v>2173</v>
      </c>
      <c r="P2635" s="289" t="str">
        <f>VLOOKUP(CAT_Details[[#This Row],[Delivery Bp Customer Code]],Table6[],2,0)</f>
        <v>OYL1</v>
      </c>
    </row>
    <row r="2636" spans="1:16" x14ac:dyDescent="0.25">
      <c r="A2636" s="289" t="s">
        <v>3771</v>
      </c>
      <c r="B2636">
        <v>1</v>
      </c>
      <c r="C2636">
        <v>20</v>
      </c>
      <c r="D2636">
        <v>0.2</v>
      </c>
      <c r="E2636" s="289" t="s">
        <v>6385</v>
      </c>
      <c r="F2636">
        <v>5014613851</v>
      </c>
      <c r="G2636" s="276">
        <v>45646</v>
      </c>
      <c r="H2636">
        <v>20241211615324</v>
      </c>
      <c r="I2636">
        <v>0.317</v>
      </c>
      <c r="J2636" s="289" t="s">
        <v>324</v>
      </c>
      <c r="K2636" s="289" t="s">
        <v>6386</v>
      </c>
      <c r="L2636" s="289" t="s">
        <v>275</v>
      </c>
      <c r="M2636" s="289" t="s">
        <v>6311</v>
      </c>
      <c r="N2636" s="289" t="s">
        <v>612</v>
      </c>
      <c r="O2636" s="289" t="s">
        <v>3775</v>
      </c>
      <c r="P2636" s="289">
        <f>VLOOKUP(CAT_Details[[#This Row],[Delivery Bp Customer Code]],Table6[],2,0)</f>
        <v>3401</v>
      </c>
    </row>
    <row r="2637" spans="1:16" x14ac:dyDescent="0.25">
      <c r="A2637" s="289" t="s">
        <v>3329</v>
      </c>
      <c r="B2637">
        <v>14</v>
      </c>
      <c r="C2637">
        <v>5719</v>
      </c>
      <c r="D2637">
        <v>4.55</v>
      </c>
      <c r="E2637" s="289" t="s">
        <v>6387</v>
      </c>
      <c r="F2637">
        <v>5014628450</v>
      </c>
      <c r="G2637" s="276">
        <v>45646</v>
      </c>
      <c r="H2637">
        <v>20241127604720</v>
      </c>
      <c r="I2637">
        <v>13.103999999999999</v>
      </c>
      <c r="J2637" s="289" t="s">
        <v>287</v>
      </c>
      <c r="K2637" s="289" t="s">
        <v>6388</v>
      </c>
      <c r="L2637" s="289" t="s">
        <v>275</v>
      </c>
      <c r="M2637" s="289" t="s">
        <v>6389</v>
      </c>
      <c r="N2637" s="289" t="s">
        <v>3790</v>
      </c>
      <c r="O2637" s="289" t="s">
        <v>3332</v>
      </c>
      <c r="P2637" s="289">
        <f>VLOOKUP(CAT_Details[[#This Row],[Delivery Bp Customer Code]],Table6[],2,0)</f>
        <v>3402</v>
      </c>
    </row>
    <row r="2638" spans="1:16" x14ac:dyDescent="0.25">
      <c r="A2638" s="289" t="s">
        <v>76</v>
      </c>
      <c r="B2638">
        <v>6</v>
      </c>
      <c r="C2638">
        <v>75</v>
      </c>
      <c r="D2638">
        <v>0.4</v>
      </c>
      <c r="E2638" s="289" t="s">
        <v>6390</v>
      </c>
      <c r="F2638">
        <v>5014583355</v>
      </c>
      <c r="G2638" s="276">
        <v>45646</v>
      </c>
      <c r="H2638">
        <v>20241210613895</v>
      </c>
      <c r="I2638">
        <v>0.20300000000000001</v>
      </c>
      <c r="J2638" s="289" t="s">
        <v>294</v>
      </c>
      <c r="K2638" s="289" t="s">
        <v>6391</v>
      </c>
      <c r="L2638" s="289" t="s">
        <v>275</v>
      </c>
      <c r="M2638" s="289" t="s">
        <v>6074</v>
      </c>
      <c r="N2638" s="289" t="s">
        <v>1413</v>
      </c>
      <c r="O2638" s="289" t="s">
        <v>748</v>
      </c>
      <c r="P2638" s="289" t="str">
        <f>VLOOKUP(CAT_Details[[#This Row],[Delivery Bp Customer Code]],Table6[],2,0)</f>
        <v>No Loc</v>
      </c>
    </row>
    <row r="2639" spans="1:16" x14ac:dyDescent="0.25">
      <c r="A2639" s="289" t="s">
        <v>76</v>
      </c>
      <c r="B2639">
        <v>4</v>
      </c>
      <c r="C2639">
        <v>270</v>
      </c>
      <c r="D2639">
        <v>1.32</v>
      </c>
      <c r="E2639" s="289" t="s">
        <v>6392</v>
      </c>
      <c r="F2639">
        <v>5014613585</v>
      </c>
      <c r="G2639" s="276">
        <v>45646</v>
      </c>
      <c r="H2639">
        <v>20241211615354</v>
      </c>
      <c r="I2639">
        <v>2.1480000000000001</v>
      </c>
      <c r="J2639" s="289" t="s">
        <v>324</v>
      </c>
      <c r="K2639" s="289" t="s">
        <v>6393</v>
      </c>
      <c r="L2639" s="289" t="s">
        <v>275</v>
      </c>
      <c r="M2639" s="289" t="s">
        <v>6331</v>
      </c>
      <c r="N2639" s="289" t="s">
        <v>1160</v>
      </c>
      <c r="O2639" s="289" t="s">
        <v>748</v>
      </c>
      <c r="P2639" s="289" t="str">
        <f>VLOOKUP(CAT_Details[[#This Row],[Delivery Bp Customer Code]],Table6[],2,0)</f>
        <v>No Loc</v>
      </c>
    </row>
    <row r="2640" spans="1:16" x14ac:dyDescent="0.25">
      <c r="A2640" s="289" t="s">
        <v>76</v>
      </c>
      <c r="B2640">
        <v>2</v>
      </c>
      <c r="C2640">
        <v>620</v>
      </c>
      <c r="D2640">
        <v>0.4</v>
      </c>
      <c r="E2640" s="289" t="s">
        <v>6394</v>
      </c>
      <c r="F2640">
        <v>5014613626</v>
      </c>
      <c r="G2640" s="276">
        <v>45646</v>
      </c>
      <c r="H2640" s="5">
        <v>20241210614468</v>
      </c>
      <c r="I2640">
        <v>0.67200000000000004</v>
      </c>
      <c r="J2640" s="289" t="s">
        <v>324</v>
      </c>
      <c r="K2640" s="289" t="s">
        <v>6395</v>
      </c>
      <c r="L2640" s="289" t="s">
        <v>275</v>
      </c>
      <c r="M2640" s="289" t="s">
        <v>6331</v>
      </c>
      <c r="N2640" s="289" t="s">
        <v>508</v>
      </c>
      <c r="O2640" s="289" t="s">
        <v>748</v>
      </c>
      <c r="P2640" s="289" t="str">
        <f>VLOOKUP(CAT_Details[[#This Row],[Delivery Bp Customer Code]],Table6[],2,0)</f>
        <v>No Loc</v>
      </c>
    </row>
    <row r="2641" spans="1:16" x14ac:dyDescent="0.25">
      <c r="A2641" s="289" t="s">
        <v>285</v>
      </c>
      <c r="B2641">
        <v>6</v>
      </c>
      <c r="C2641">
        <v>1937</v>
      </c>
      <c r="D2641">
        <v>2.76</v>
      </c>
      <c r="E2641" s="289" t="s">
        <v>6396</v>
      </c>
      <c r="F2641">
        <v>5014599408</v>
      </c>
      <c r="G2641" s="276">
        <v>45646</v>
      </c>
      <c r="H2641">
        <v>20241206612328</v>
      </c>
      <c r="I2641">
        <v>5.72</v>
      </c>
      <c r="J2641" s="289" t="s">
        <v>401</v>
      </c>
      <c r="K2641" s="289" t="s">
        <v>6397</v>
      </c>
      <c r="L2641" s="289" t="s">
        <v>275</v>
      </c>
      <c r="M2641" s="289" t="s">
        <v>6105</v>
      </c>
      <c r="N2641" s="289" t="s">
        <v>1028</v>
      </c>
      <c r="O2641" s="289" t="s">
        <v>291</v>
      </c>
      <c r="P2641" s="289" t="str">
        <f>VLOOKUP(CAT_Details[[#This Row],[Delivery Bp Customer Code]],Table6[],2,0)</f>
        <v>DX01-L5</v>
      </c>
    </row>
    <row r="2642" spans="1:16" x14ac:dyDescent="0.25">
      <c r="A2642" s="289" t="s">
        <v>285</v>
      </c>
      <c r="B2642">
        <v>42</v>
      </c>
      <c r="C2642">
        <v>13440</v>
      </c>
      <c r="D2642">
        <v>16.8</v>
      </c>
      <c r="E2642" s="289" t="s">
        <v>6396</v>
      </c>
      <c r="F2642">
        <v>5014599409</v>
      </c>
      <c r="G2642" s="276">
        <v>45646</v>
      </c>
      <c r="H2642">
        <v>20241206612316</v>
      </c>
      <c r="I2642">
        <v>39.456000000000003</v>
      </c>
      <c r="J2642" s="289" t="s">
        <v>401</v>
      </c>
      <c r="K2642" s="289" t="s">
        <v>6398</v>
      </c>
      <c r="L2642" s="289" t="s">
        <v>275</v>
      </c>
      <c r="M2642" s="289" t="s">
        <v>6105</v>
      </c>
      <c r="N2642" s="289" t="s">
        <v>1028</v>
      </c>
      <c r="O2642" s="289" t="s">
        <v>291</v>
      </c>
      <c r="P2642" s="289" t="str">
        <f>VLOOKUP(CAT_Details[[#This Row],[Delivery Bp Customer Code]],Table6[],2,0)</f>
        <v>DX01-L5</v>
      </c>
    </row>
    <row r="2643" spans="1:16" x14ac:dyDescent="0.25">
      <c r="A2643" s="289" t="s">
        <v>285</v>
      </c>
      <c r="B2643">
        <v>11</v>
      </c>
      <c r="C2643">
        <v>1852</v>
      </c>
      <c r="D2643">
        <v>4.4000000000000004</v>
      </c>
      <c r="E2643" s="289" t="s">
        <v>6399</v>
      </c>
      <c r="F2643">
        <v>5014613661</v>
      </c>
      <c r="G2643" s="276">
        <v>45646</v>
      </c>
      <c r="H2643">
        <v>20241212615877</v>
      </c>
      <c r="I2643">
        <v>6.8159999999999998</v>
      </c>
      <c r="J2643" s="289" t="s">
        <v>345</v>
      </c>
      <c r="K2643" s="289" t="s">
        <v>6400</v>
      </c>
      <c r="L2643" s="289" t="s">
        <v>275</v>
      </c>
      <c r="M2643" s="289" t="s">
        <v>6366</v>
      </c>
      <c r="N2643" s="289" t="s">
        <v>348</v>
      </c>
      <c r="O2643" s="289" t="s">
        <v>291</v>
      </c>
      <c r="P2643" s="289" t="str">
        <f>VLOOKUP(CAT_Details[[#This Row],[Delivery Bp Customer Code]],Table6[],2,0)</f>
        <v>DX01-L5</v>
      </c>
    </row>
    <row r="2644" spans="1:16" x14ac:dyDescent="0.25">
      <c r="A2644" s="289" t="s">
        <v>285</v>
      </c>
      <c r="B2644">
        <v>58</v>
      </c>
      <c r="C2644">
        <v>9186</v>
      </c>
      <c r="D2644">
        <v>13.23</v>
      </c>
      <c r="E2644" s="289" t="s">
        <v>6401</v>
      </c>
      <c r="F2644">
        <v>5014613806</v>
      </c>
      <c r="G2644" s="276">
        <v>45646</v>
      </c>
      <c r="H2644">
        <v>20241211615360</v>
      </c>
      <c r="I2644">
        <v>27.03</v>
      </c>
      <c r="J2644" s="289" t="s">
        <v>324</v>
      </c>
      <c r="K2644" s="289" t="s">
        <v>6402</v>
      </c>
      <c r="L2644" s="289" t="s">
        <v>275</v>
      </c>
      <c r="M2644" s="289" t="s">
        <v>6403</v>
      </c>
      <c r="N2644" s="289" t="s">
        <v>508</v>
      </c>
      <c r="O2644" s="289" t="s">
        <v>525</v>
      </c>
      <c r="P2644" s="289" t="str">
        <f>VLOOKUP(CAT_Details[[#This Row],[Delivery Bp Customer Code]],Table6[],2,0)</f>
        <v>No Loc</v>
      </c>
    </row>
    <row r="2645" spans="1:16" x14ac:dyDescent="0.25">
      <c r="A2645" s="289" t="s">
        <v>285</v>
      </c>
      <c r="B2645">
        <v>80</v>
      </c>
      <c r="C2645">
        <v>9120</v>
      </c>
      <c r="D2645">
        <v>16</v>
      </c>
      <c r="E2645" s="289" t="s">
        <v>6404</v>
      </c>
      <c r="F2645">
        <v>5014613868</v>
      </c>
      <c r="G2645" s="276">
        <v>45646</v>
      </c>
      <c r="H2645">
        <v>20241211615359</v>
      </c>
      <c r="I2645">
        <v>30.72</v>
      </c>
      <c r="J2645" s="289" t="s">
        <v>324</v>
      </c>
      <c r="K2645" s="289" t="s">
        <v>6405</v>
      </c>
      <c r="L2645" s="289" t="s">
        <v>275</v>
      </c>
      <c r="M2645" s="289" t="s">
        <v>6331</v>
      </c>
      <c r="N2645" s="289" t="s">
        <v>508</v>
      </c>
      <c r="O2645" s="289" t="s">
        <v>291</v>
      </c>
      <c r="P2645" s="289" t="str">
        <f>VLOOKUP(CAT_Details[[#This Row],[Delivery Bp Customer Code]],Table6[],2,0)</f>
        <v>DX01-L5</v>
      </c>
    </row>
    <row r="2646" spans="1:16" x14ac:dyDescent="0.25">
      <c r="A2646" s="289" t="s">
        <v>285</v>
      </c>
      <c r="B2646">
        <v>2</v>
      </c>
      <c r="C2646">
        <v>161</v>
      </c>
      <c r="D2646">
        <v>0.4</v>
      </c>
      <c r="E2646" s="289" t="s">
        <v>6406</v>
      </c>
      <c r="F2646">
        <v>5014628441</v>
      </c>
      <c r="G2646" s="276">
        <v>45646</v>
      </c>
      <c r="H2646">
        <v>20241213617050</v>
      </c>
      <c r="I2646">
        <v>0.57599999999999996</v>
      </c>
      <c r="J2646" s="289" t="s">
        <v>350</v>
      </c>
      <c r="K2646" s="289" t="s">
        <v>6407</v>
      </c>
      <c r="L2646" s="289" t="s">
        <v>275</v>
      </c>
      <c r="M2646" s="289" t="s">
        <v>6326</v>
      </c>
      <c r="N2646" s="289" t="s">
        <v>407</v>
      </c>
      <c r="O2646" s="289" t="s">
        <v>291</v>
      </c>
      <c r="P2646" s="289" t="str">
        <f>VLOOKUP(CAT_Details[[#This Row],[Delivery Bp Customer Code]],Table6[],2,0)</f>
        <v>DX01-L5</v>
      </c>
    </row>
    <row r="2647" spans="1:16" x14ac:dyDescent="0.25">
      <c r="A2647" s="289" t="s">
        <v>285</v>
      </c>
      <c r="B2647">
        <v>1</v>
      </c>
      <c r="C2647">
        <v>65</v>
      </c>
      <c r="D2647">
        <v>0.4</v>
      </c>
      <c r="E2647" s="289" t="s">
        <v>6408</v>
      </c>
      <c r="F2647">
        <v>5014628512</v>
      </c>
      <c r="G2647" s="276">
        <v>45646</v>
      </c>
      <c r="H2647">
        <v>20241213616811</v>
      </c>
      <c r="I2647">
        <v>0.33600000000000002</v>
      </c>
      <c r="J2647" s="289" t="s">
        <v>350</v>
      </c>
      <c r="K2647" s="289" t="s">
        <v>6409</v>
      </c>
      <c r="L2647" s="289" t="s">
        <v>275</v>
      </c>
      <c r="M2647" s="289" t="s">
        <v>6326</v>
      </c>
      <c r="N2647" s="289" t="s">
        <v>602</v>
      </c>
      <c r="O2647" s="289" t="s">
        <v>291</v>
      </c>
      <c r="P2647" s="289" t="str">
        <f>VLOOKUP(CAT_Details[[#This Row],[Delivery Bp Customer Code]],Table6[],2,0)</f>
        <v>DX01-L5</v>
      </c>
    </row>
    <row r="2648" spans="1:16" x14ac:dyDescent="0.25">
      <c r="A2648" s="289" t="s">
        <v>285</v>
      </c>
      <c r="B2648">
        <v>20</v>
      </c>
      <c r="C2648">
        <v>2500</v>
      </c>
      <c r="D2648">
        <v>8.7799999999999994</v>
      </c>
      <c r="E2648" s="289" t="s">
        <v>6410</v>
      </c>
      <c r="F2648">
        <v>5014641113</v>
      </c>
      <c r="G2648" s="276">
        <v>45646</v>
      </c>
      <c r="H2648" s="5">
        <v>20241211615070</v>
      </c>
      <c r="I2648">
        <v>15.521000000000001</v>
      </c>
      <c r="J2648" s="289" t="s">
        <v>345</v>
      </c>
      <c r="K2648" s="289" t="s">
        <v>6411</v>
      </c>
      <c r="L2648" s="289" t="s">
        <v>275</v>
      </c>
      <c r="M2648" s="289" t="s">
        <v>6412</v>
      </c>
      <c r="N2648" s="289" t="s">
        <v>427</v>
      </c>
      <c r="O2648" s="289" t="s">
        <v>291</v>
      </c>
      <c r="P2648" s="289" t="str">
        <f>VLOOKUP(CAT_Details[[#This Row],[Delivery Bp Customer Code]],Table6[],2,0)</f>
        <v>DX01-L5</v>
      </c>
    </row>
    <row r="2649" spans="1:16" x14ac:dyDescent="0.25">
      <c r="A2649" s="289" t="s">
        <v>521</v>
      </c>
      <c r="B2649">
        <v>8</v>
      </c>
      <c r="C2649">
        <v>7360</v>
      </c>
      <c r="D2649">
        <v>3.2</v>
      </c>
      <c r="E2649" s="289" t="s">
        <v>6194</v>
      </c>
      <c r="F2649">
        <v>5014669851</v>
      </c>
      <c r="G2649" s="276">
        <v>45646</v>
      </c>
      <c r="H2649">
        <v>20241210613974</v>
      </c>
      <c r="I2649">
        <v>7.9870000000000001</v>
      </c>
      <c r="J2649" s="289" t="s">
        <v>350</v>
      </c>
      <c r="K2649" s="289" t="s">
        <v>6413</v>
      </c>
      <c r="L2649" s="289" t="s">
        <v>275</v>
      </c>
      <c r="M2649" s="289" t="s">
        <v>6414</v>
      </c>
      <c r="N2649" s="289" t="s">
        <v>524</v>
      </c>
      <c r="O2649" s="289" t="s">
        <v>525</v>
      </c>
      <c r="P2649" s="289" t="str">
        <f>VLOOKUP(CAT_Details[[#This Row],[Delivery Bp Customer Code]],Table6[],2,0)</f>
        <v>No Loc</v>
      </c>
    </row>
    <row r="2650" spans="1:16" x14ac:dyDescent="0.25">
      <c r="A2650" s="289" t="s">
        <v>272</v>
      </c>
      <c r="B2650">
        <v>1</v>
      </c>
      <c r="C2650">
        <v>110</v>
      </c>
      <c r="D2650">
        <v>0.4</v>
      </c>
      <c r="E2650" s="289" t="s">
        <v>6385</v>
      </c>
      <c r="F2650">
        <v>5014613857</v>
      </c>
      <c r="G2650" s="276">
        <v>45646</v>
      </c>
      <c r="H2650">
        <v>20241211615322</v>
      </c>
      <c r="I2650">
        <v>1.6990000000000001</v>
      </c>
      <c r="J2650" s="289" t="s">
        <v>324</v>
      </c>
      <c r="K2650" s="289" t="s">
        <v>6415</v>
      </c>
      <c r="L2650" s="289" t="s">
        <v>275</v>
      </c>
      <c r="M2650" s="289" t="s">
        <v>6311</v>
      </c>
      <c r="N2650" s="289" t="s">
        <v>612</v>
      </c>
      <c r="O2650" s="289" t="s">
        <v>277</v>
      </c>
      <c r="P2650" s="289" t="str">
        <f>VLOOKUP(CAT_Details[[#This Row],[Delivery Bp Customer Code]],Table6[],2,0)</f>
        <v>U2-L5</v>
      </c>
    </row>
    <row r="2651" spans="1:16" x14ac:dyDescent="0.25">
      <c r="A2651" s="289" t="s">
        <v>272</v>
      </c>
      <c r="B2651">
        <v>10</v>
      </c>
      <c r="C2651">
        <v>596.64</v>
      </c>
      <c r="D2651">
        <v>4</v>
      </c>
      <c r="E2651" s="289" t="s">
        <v>6416</v>
      </c>
      <c r="F2651">
        <v>5014628271</v>
      </c>
      <c r="G2651" s="276">
        <v>45646</v>
      </c>
      <c r="H2651">
        <v>20241213617071</v>
      </c>
      <c r="I2651">
        <v>4.6470000000000002</v>
      </c>
      <c r="J2651" s="289" t="s">
        <v>350</v>
      </c>
      <c r="K2651" s="289" t="s">
        <v>6417</v>
      </c>
      <c r="L2651" s="289" t="s">
        <v>275</v>
      </c>
      <c r="M2651" s="289" t="s">
        <v>6326</v>
      </c>
      <c r="N2651" s="289" t="s">
        <v>625</v>
      </c>
      <c r="O2651" s="289" t="s">
        <v>277</v>
      </c>
      <c r="P2651" s="289" t="str">
        <f>VLOOKUP(CAT_Details[[#This Row],[Delivery Bp Customer Code]],Table6[],2,0)</f>
        <v>U2-L5</v>
      </c>
    </row>
    <row r="2652" spans="1:16" x14ac:dyDescent="0.25">
      <c r="A2652" s="289" t="s">
        <v>4794</v>
      </c>
      <c r="B2652">
        <v>2</v>
      </c>
      <c r="C2652">
        <v>38</v>
      </c>
      <c r="D2652">
        <v>0.18</v>
      </c>
      <c r="E2652" s="289" t="s">
        <v>6418</v>
      </c>
      <c r="F2652">
        <v>5014583525</v>
      </c>
      <c r="G2652" s="276">
        <v>45646</v>
      </c>
      <c r="H2652">
        <v>20241209612873</v>
      </c>
      <c r="I2652">
        <v>0.124</v>
      </c>
      <c r="J2652" s="289" t="s">
        <v>294</v>
      </c>
      <c r="K2652" s="289" t="s">
        <v>6419</v>
      </c>
      <c r="L2652" s="289" t="s">
        <v>275</v>
      </c>
      <c r="M2652" s="289" t="s">
        <v>6074</v>
      </c>
      <c r="N2652" s="289" t="s">
        <v>1413</v>
      </c>
      <c r="O2652" s="289" t="s">
        <v>4798</v>
      </c>
      <c r="P2652" s="289" t="str">
        <f>VLOOKUP(CAT_Details[[#This Row],[Delivery Bp Customer Code]],Table6[],2,0)</f>
        <v>MY02</v>
      </c>
    </row>
    <row r="2653" spans="1:16" x14ac:dyDescent="0.25">
      <c r="A2653" s="289" t="s">
        <v>278</v>
      </c>
      <c r="B2653">
        <v>17</v>
      </c>
      <c r="C2653">
        <v>9231</v>
      </c>
      <c r="D2653">
        <v>6.8</v>
      </c>
      <c r="E2653" s="289" t="s">
        <v>6361</v>
      </c>
      <c r="F2653">
        <v>5014641081</v>
      </c>
      <c r="G2653" s="276">
        <v>45649</v>
      </c>
      <c r="H2653">
        <v>20241210614213</v>
      </c>
      <c r="I2653">
        <v>15.504</v>
      </c>
      <c r="J2653" s="289" t="s">
        <v>401</v>
      </c>
      <c r="K2653" s="289" t="s">
        <v>6420</v>
      </c>
      <c r="L2653" s="289" t="s">
        <v>275</v>
      </c>
      <c r="M2653" s="289"/>
      <c r="N2653" s="289" t="s">
        <v>1378</v>
      </c>
      <c r="O2653" s="289" t="s">
        <v>498</v>
      </c>
      <c r="P2653" s="289" t="str">
        <f>VLOOKUP(CAT_Details[[#This Row],[Delivery Bp Customer Code]],Table6[],2,0)</f>
        <v>DK-BM01</v>
      </c>
    </row>
    <row r="2654" spans="1:16" x14ac:dyDescent="0.25">
      <c r="A2654" s="289" t="s">
        <v>278</v>
      </c>
      <c r="B2654">
        <v>1</v>
      </c>
      <c r="C2654">
        <v>295</v>
      </c>
      <c r="D2654">
        <v>0.4</v>
      </c>
      <c r="E2654" s="289" t="s">
        <v>6421</v>
      </c>
      <c r="F2654">
        <v>5014641201</v>
      </c>
      <c r="G2654" s="276">
        <v>45649</v>
      </c>
      <c r="H2654">
        <v>20241212616124</v>
      </c>
      <c r="I2654">
        <v>0.96</v>
      </c>
      <c r="J2654" s="289" t="s">
        <v>280</v>
      </c>
      <c r="K2654" s="289" t="s">
        <v>6422</v>
      </c>
      <c r="L2654" s="289" t="s">
        <v>275</v>
      </c>
      <c r="M2654" s="289" t="s">
        <v>6423</v>
      </c>
      <c r="N2654" s="289" t="s">
        <v>1132</v>
      </c>
      <c r="O2654" s="289" t="s">
        <v>498</v>
      </c>
      <c r="P2654" s="289" t="str">
        <f>VLOOKUP(CAT_Details[[#This Row],[Delivery Bp Customer Code]],Table6[],2,0)</f>
        <v>DK-BM01</v>
      </c>
    </row>
    <row r="2655" spans="1:16" x14ac:dyDescent="0.25">
      <c r="A2655" s="289" t="s">
        <v>278</v>
      </c>
      <c r="B2655">
        <v>17</v>
      </c>
      <c r="C2655">
        <v>7805</v>
      </c>
      <c r="D2655">
        <v>4.8</v>
      </c>
      <c r="E2655" s="289" t="s">
        <v>6424</v>
      </c>
      <c r="F2655">
        <v>5014664028</v>
      </c>
      <c r="G2655" s="276">
        <v>45649</v>
      </c>
      <c r="H2655">
        <v>20241213617361</v>
      </c>
      <c r="I2655">
        <v>10.416</v>
      </c>
      <c r="J2655" s="289" t="s">
        <v>280</v>
      </c>
      <c r="K2655" s="289" t="s">
        <v>6425</v>
      </c>
      <c r="L2655" s="289" t="s">
        <v>275</v>
      </c>
      <c r="M2655" s="289" t="s">
        <v>6423</v>
      </c>
      <c r="N2655" s="289" t="s">
        <v>314</v>
      </c>
      <c r="O2655" s="289" t="s">
        <v>498</v>
      </c>
      <c r="P2655" s="289" t="str">
        <f>VLOOKUP(CAT_Details[[#This Row],[Delivery Bp Customer Code]],Table6[],2,0)</f>
        <v>DK-BM01</v>
      </c>
    </row>
    <row r="2656" spans="1:16" x14ac:dyDescent="0.25">
      <c r="A2656" s="289" t="s">
        <v>75</v>
      </c>
      <c r="B2656">
        <v>1</v>
      </c>
      <c r="C2656">
        <v>19</v>
      </c>
      <c r="D2656">
        <v>0.1</v>
      </c>
      <c r="E2656" s="289" t="s">
        <v>6426</v>
      </c>
      <c r="F2656">
        <v>5014641047</v>
      </c>
      <c r="G2656" s="276">
        <v>45649</v>
      </c>
      <c r="H2656">
        <v>20241212616405</v>
      </c>
      <c r="I2656">
        <v>8.1000000000000003E-2</v>
      </c>
      <c r="J2656" s="289" t="s">
        <v>350</v>
      </c>
      <c r="K2656" s="289" t="s">
        <v>6427</v>
      </c>
      <c r="L2656" s="289" t="s">
        <v>275</v>
      </c>
      <c r="M2656" s="289" t="s">
        <v>6216</v>
      </c>
      <c r="N2656" s="289" t="s">
        <v>2656</v>
      </c>
      <c r="O2656" s="289" t="s">
        <v>2173</v>
      </c>
      <c r="P2656" s="289" t="str">
        <f>VLOOKUP(CAT_Details[[#This Row],[Delivery Bp Customer Code]],Table6[],2,0)</f>
        <v>OYL1</v>
      </c>
    </row>
    <row r="2657" spans="1:16" x14ac:dyDescent="0.25">
      <c r="A2657" s="289" t="s">
        <v>3329</v>
      </c>
      <c r="B2657">
        <v>12</v>
      </c>
      <c r="C2657">
        <v>2160</v>
      </c>
      <c r="D2657">
        <v>3.98</v>
      </c>
      <c r="E2657" s="289" t="s">
        <v>6428</v>
      </c>
      <c r="F2657">
        <v>5014628552</v>
      </c>
      <c r="G2657" s="276">
        <v>45649</v>
      </c>
      <c r="H2657" s="5">
        <v>20241127604023</v>
      </c>
      <c r="I2657">
        <v>7.4470000000000001</v>
      </c>
      <c r="J2657" s="289" t="s">
        <v>287</v>
      </c>
      <c r="K2657" s="289" t="s">
        <v>6429</v>
      </c>
      <c r="L2657" s="289" t="s">
        <v>275</v>
      </c>
      <c r="M2657" s="289" t="s">
        <v>6389</v>
      </c>
      <c r="N2657" s="289" t="s">
        <v>4413</v>
      </c>
      <c r="O2657" s="289" t="s">
        <v>3332</v>
      </c>
      <c r="P2657" s="289">
        <f>VLOOKUP(CAT_Details[[#This Row],[Delivery Bp Customer Code]],Table6[],2,0)</f>
        <v>3402</v>
      </c>
    </row>
    <row r="2658" spans="1:16" x14ac:dyDescent="0.25">
      <c r="A2658" s="289" t="s">
        <v>76</v>
      </c>
      <c r="B2658">
        <v>8</v>
      </c>
      <c r="C2658">
        <v>681.5</v>
      </c>
      <c r="D2658">
        <v>1.6</v>
      </c>
      <c r="E2658" s="289" t="s">
        <v>6430</v>
      </c>
      <c r="F2658">
        <v>5014637530</v>
      </c>
      <c r="G2658" s="276">
        <v>45649</v>
      </c>
      <c r="H2658">
        <v>20241211615352</v>
      </c>
      <c r="I2658">
        <v>1.296</v>
      </c>
      <c r="J2658" s="289" t="s">
        <v>401</v>
      </c>
      <c r="K2658" s="289" t="s">
        <v>6431</v>
      </c>
      <c r="L2658" s="289" t="s">
        <v>275</v>
      </c>
      <c r="M2658" s="289" t="s">
        <v>6432</v>
      </c>
      <c r="N2658" s="289" t="s">
        <v>1028</v>
      </c>
      <c r="O2658" s="289" t="s">
        <v>748</v>
      </c>
      <c r="P2658" s="289" t="str">
        <f>VLOOKUP(CAT_Details[[#This Row],[Delivery Bp Customer Code]],Table6[],2,0)</f>
        <v>No Loc</v>
      </c>
    </row>
    <row r="2659" spans="1:16" x14ac:dyDescent="0.25">
      <c r="A2659" s="289" t="s">
        <v>76</v>
      </c>
      <c r="B2659">
        <v>6</v>
      </c>
      <c r="C2659">
        <v>297.60000000000002</v>
      </c>
      <c r="D2659">
        <v>1.8</v>
      </c>
      <c r="E2659" s="289" t="s">
        <v>6433</v>
      </c>
      <c r="F2659">
        <v>5014641046</v>
      </c>
      <c r="G2659" s="276">
        <v>45649</v>
      </c>
      <c r="H2659">
        <v>20241213617021</v>
      </c>
      <c r="I2659">
        <v>3.5720000000000001</v>
      </c>
      <c r="J2659" s="289" t="s">
        <v>350</v>
      </c>
      <c r="K2659" s="289" t="s">
        <v>6434</v>
      </c>
      <c r="L2659" s="289" t="s">
        <v>275</v>
      </c>
      <c r="M2659" s="289" t="s">
        <v>6216</v>
      </c>
      <c r="N2659" s="289" t="s">
        <v>390</v>
      </c>
      <c r="O2659" s="289" t="s">
        <v>748</v>
      </c>
      <c r="P2659" s="289" t="str">
        <f>VLOOKUP(CAT_Details[[#This Row],[Delivery Bp Customer Code]],Table6[],2,0)</f>
        <v>No Loc</v>
      </c>
    </row>
    <row r="2660" spans="1:16" x14ac:dyDescent="0.25">
      <c r="A2660" s="289" t="s">
        <v>285</v>
      </c>
      <c r="B2660">
        <v>7</v>
      </c>
      <c r="C2660">
        <v>724</v>
      </c>
      <c r="D2660">
        <v>2.2999999999999998</v>
      </c>
      <c r="E2660" s="289" t="s">
        <v>6435</v>
      </c>
      <c r="F2660">
        <v>5014568760</v>
      </c>
      <c r="G2660" s="276">
        <v>45649</v>
      </c>
      <c r="H2660">
        <v>20241206612183</v>
      </c>
      <c r="I2660">
        <v>5.218</v>
      </c>
      <c r="J2660" s="289" t="s">
        <v>756</v>
      </c>
      <c r="K2660" s="289" t="s">
        <v>6436</v>
      </c>
      <c r="L2660" s="289" t="s">
        <v>275</v>
      </c>
      <c r="M2660" s="289" t="s">
        <v>6437</v>
      </c>
      <c r="N2660" s="289" t="s">
        <v>759</v>
      </c>
      <c r="O2660" s="289" t="s">
        <v>291</v>
      </c>
      <c r="P2660" s="289" t="str">
        <f>VLOOKUP(CAT_Details[[#This Row],[Delivery Bp Customer Code]],Table6[],2,0)</f>
        <v>DX01-L5</v>
      </c>
    </row>
    <row r="2661" spans="1:16" x14ac:dyDescent="0.25">
      <c r="A2661" s="289" t="s">
        <v>285</v>
      </c>
      <c r="B2661">
        <v>13</v>
      </c>
      <c r="C2661">
        <v>14950</v>
      </c>
      <c r="D2661">
        <v>5.2</v>
      </c>
      <c r="E2661" s="289" t="s">
        <v>6438</v>
      </c>
      <c r="F2661">
        <v>5014628225</v>
      </c>
      <c r="G2661" s="276">
        <v>45649</v>
      </c>
      <c r="H2661">
        <v>20241212616460</v>
      </c>
      <c r="I2661">
        <v>7.4880000000000004</v>
      </c>
      <c r="J2661" s="289" t="s">
        <v>324</v>
      </c>
      <c r="K2661" s="289" t="s">
        <v>6439</v>
      </c>
      <c r="L2661" s="289" t="s">
        <v>275</v>
      </c>
      <c r="M2661" s="289" t="s">
        <v>6440</v>
      </c>
      <c r="N2661" s="289" t="s">
        <v>333</v>
      </c>
      <c r="O2661" s="289" t="s">
        <v>291</v>
      </c>
      <c r="P2661" s="289" t="str">
        <f>VLOOKUP(CAT_Details[[#This Row],[Delivery Bp Customer Code]],Table6[],2,0)</f>
        <v>DX01-L5</v>
      </c>
    </row>
    <row r="2662" spans="1:16" x14ac:dyDescent="0.25">
      <c r="A2662" s="289" t="s">
        <v>285</v>
      </c>
      <c r="B2662">
        <v>34</v>
      </c>
      <c r="C2662">
        <v>13600</v>
      </c>
      <c r="D2662">
        <v>13.6</v>
      </c>
      <c r="E2662" s="289" t="s">
        <v>6441</v>
      </c>
      <c r="F2662">
        <v>5014628474</v>
      </c>
      <c r="G2662" s="276">
        <v>45649</v>
      </c>
      <c r="H2662">
        <v>20241213617269</v>
      </c>
      <c r="I2662">
        <v>40.799999999999997</v>
      </c>
      <c r="J2662" s="289" t="s">
        <v>287</v>
      </c>
      <c r="K2662" s="289" t="s">
        <v>6442</v>
      </c>
      <c r="L2662" s="289" t="s">
        <v>275</v>
      </c>
      <c r="M2662" s="289" t="s">
        <v>6443</v>
      </c>
      <c r="N2662" s="289" t="s">
        <v>889</v>
      </c>
      <c r="O2662" s="289" t="s">
        <v>291</v>
      </c>
      <c r="P2662" s="289" t="str">
        <f>VLOOKUP(CAT_Details[[#This Row],[Delivery Bp Customer Code]],Table6[],2,0)</f>
        <v>DX01-L5</v>
      </c>
    </row>
    <row r="2663" spans="1:16" x14ac:dyDescent="0.25">
      <c r="A2663" s="289" t="s">
        <v>521</v>
      </c>
      <c r="B2663">
        <v>7</v>
      </c>
      <c r="C2663">
        <v>2608.98</v>
      </c>
      <c r="D2663">
        <v>2.8</v>
      </c>
      <c r="E2663" s="289" t="s">
        <v>6444</v>
      </c>
      <c r="F2663">
        <v>5014640923</v>
      </c>
      <c r="G2663" s="276">
        <v>45649</v>
      </c>
      <c r="H2663">
        <v>20241216617568</v>
      </c>
      <c r="I2663">
        <v>2.42</v>
      </c>
      <c r="J2663" s="289" t="s">
        <v>350</v>
      </c>
      <c r="K2663" s="289" t="s">
        <v>6445</v>
      </c>
      <c r="L2663" s="289" t="s">
        <v>275</v>
      </c>
      <c r="M2663" s="289" t="s">
        <v>6216</v>
      </c>
      <c r="N2663" s="289" t="s">
        <v>528</v>
      </c>
      <c r="O2663" s="289" t="s">
        <v>525</v>
      </c>
      <c r="P2663" s="289" t="str">
        <f>VLOOKUP(CAT_Details[[#This Row],[Delivery Bp Customer Code]],Table6[],2,0)</f>
        <v>No Loc</v>
      </c>
    </row>
    <row r="2664" spans="1:16" x14ac:dyDescent="0.25">
      <c r="A2664" s="289" t="s">
        <v>272</v>
      </c>
      <c r="B2664">
        <v>2</v>
      </c>
      <c r="C2664">
        <v>380</v>
      </c>
      <c r="D2664">
        <v>0.59</v>
      </c>
      <c r="E2664" s="289" t="s">
        <v>6446</v>
      </c>
      <c r="F2664">
        <v>5014628502</v>
      </c>
      <c r="G2664" s="276">
        <v>45649</v>
      </c>
      <c r="H2664" s="5">
        <v>20241212615939</v>
      </c>
      <c r="I2664">
        <v>0.38200000000000001</v>
      </c>
      <c r="J2664" s="289" t="s">
        <v>1047</v>
      </c>
      <c r="K2664" s="289" t="s">
        <v>6447</v>
      </c>
      <c r="L2664" s="289" t="s">
        <v>275</v>
      </c>
      <c r="M2664" s="289" t="s">
        <v>6108</v>
      </c>
      <c r="N2664" s="289" t="s">
        <v>1049</v>
      </c>
      <c r="O2664" s="289" t="s">
        <v>277</v>
      </c>
      <c r="P2664" s="289" t="str">
        <f>VLOOKUP(CAT_Details[[#This Row],[Delivery Bp Customer Code]],Table6[],2,0)</f>
        <v>U2-L5</v>
      </c>
    </row>
    <row r="2665" spans="1:16" x14ac:dyDescent="0.25">
      <c r="A2665" s="289" t="s">
        <v>272</v>
      </c>
      <c r="B2665">
        <v>10</v>
      </c>
      <c r="C2665">
        <v>2500</v>
      </c>
      <c r="D2665">
        <v>4</v>
      </c>
      <c r="E2665" s="289" t="s">
        <v>6448</v>
      </c>
      <c r="F2665">
        <v>5014641161</v>
      </c>
      <c r="G2665" s="276">
        <v>45649</v>
      </c>
      <c r="H2665">
        <v>20241216617544</v>
      </c>
      <c r="I2665">
        <v>9.1199999999999992</v>
      </c>
      <c r="J2665" s="289" t="s">
        <v>350</v>
      </c>
      <c r="K2665" s="289" t="s">
        <v>6449</v>
      </c>
      <c r="L2665" s="289" t="s">
        <v>275</v>
      </c>
      <c r="M2665" s="289" t="s">
        <v>6450</v>
      </c>
      <c r="N2665" s="289" t="s">
        <v>472</v>
      </c>
      <c r="O2665" s="289" t="s">
        <v>277</v>
      </c>
      <c r="P2665" s="289" t="str">
        <f>VLOOKUP(CAT_Details[[#This Row],[Delivery Bp Customer Code]],Table6[],2,0)</f>
        <v>U2-L5</v>
      </c>
    </row>
    <row r="2666" spans="1:16" x14ac:dyDescent="0.25">
      <c r="A2666" s="289" t="s">
        <v>272</v>
      </c>
      <c r="B2666">
        <v>6</v>
      </c>
      <c r="C2666">
        <v>3406</v>
      </c>
      <c r="D2666">
        <v>2.4</v>
      </c>
      <c r="E2666" s="289" t="s">
        <v>6448</v>
      </c>
      <c r="F2666">
        <v>5014641162</v>
      </c>
      <c r="G2666" s="276">
        <v>45649</v>
      </c>
      <c r="H2666" s="5">
        <v>20241216617552</v>
      </c>
      <c r="I2666">
        <v>5.4720000000000004</v>
      </c>
      <c r="J2666" s="289" t="s">
        <v>350</v>
      </c>
      <c r="K2666" s="289" t="s">
        <v>6451</v>
      </c>
      <c r="L2666" s="289" t="s">
        <v>275</v>
      </c>
      <c r="M2666" s="289" t="s">
        <v>6450</v>
      </c>
      <c r="N2666" s="289" t="s">
        <v>472</v>
      </c>
      <c r="O2666" s="289" t="s">
        <v>277</v>
      </c>
      <c r="P2666" s="289" t="str">
        <f>VLOOKUP(CAT_Details[[#This Row],[Delivery Bp Customer Code]],Table6[],2,0)</f>
        <v>U2-L5</v>
      </c>
    </row>
    <row r="2667" spans="1:16" x14ac:dyDescent="0.25">
      <c r="A2667" s="289" t="s">
        <v>272</v>
      </c>
      <c r="B2667">
        <v>10</v>
      </c>
      <c r="C2667">
        <v>2133.1999999999998</v>
      </c>
      <c r="D2667">
        <v>3.7</v>
      </c>
      <c r="E2667" s="289" t="s">
        <v>6452</v>
      </c>
      <c r="F2667">
        <v>5014664107</v>
      </c>
      <c r="G2667" s="276">
        <v>45649</v>
      </c>
      <c r="H2667">
        <v>20241216617921</v>
      </c>
      <c r="I2667">
        <v>10.61</v>
      </c>
      <c r="J2667" s="289" t="s">
        <v>294</v>
      </c>
      <c r="K2667" s="289" t="s">
        <v>6453</v>
      </c>
      <c r="L2667" s="289" t="s">
        <v>275</v>
      </c>
      <c r="M2667" s="289" t="s">
        <v>6454</v>
      </c>
      <c r="N2667" s="289" t="s">
        <v>555</v>
      </c>
      <c r="O2667" s="289" t="s">
        <v>277</v>
      </c>
      <c r="P2667" s="289" t="str">
        <f>VLOOKUP(CAT_Details[[#This Row],[Delivery Bp Customer Code]],Table6[],2,0)</f>
        <v>U2-L5</v>
      </c>
    </row>
    <row r="2668" spans="1:16" x14ac:dyDescent="0.25">
      <c r="A2668" s="289" t="s">
        <v>5576</v>
      </c>
      <c r="B2668">
        <v>8</v>
      </c>
      <c r="C2668">
        <v>4138</v>
      </c>
      <c r="D2668">
        <v>4.46</v>
      </c>
      <c r="E2668" s="289" t="s">
        <v>6455</v>
      </c>
      <c r="F2668">
        <v>5014640950</v>
      </c>
      <c r="G2668" s="276">
        <v>45649</v>
      </c>
      <c r="H2668">
        <v>20241213617181</v>
      </c>
      <c r="I2668">
        <v>7.9870000000000001</v>
      </c>
      <c r="J2668" s="289" t="s">
        <v>350</v>
      </c>
      <c r="K2668" s="289" t="s">
        <v>6456</v>
      </c>
      <c r="L2668" s="289" t="s">
        <v>275</v>
      </c>
      <c r="M2668" s="289" t="s">
        <v>6216</v>
      </c>
      <c r="N2668" s="289" t="s">
        <v>4178</v>
      </c>
      <c r="O2668" s="289" t="s">
        <v>5579</v>
      </c>
      <c r="P2668" s="289" t="str">
        <f>VLOOKUP(CAT_Details[[#This Row],[Delivery Bp Customer Code]],Table6[],2,0)</f>
        <v>No Loc</v>
      </c>
    </row>
    <row r="2669" spans="1:16" x14ac:dyDescent="0.25">
      <c r="A2669" s="289" t="s">
        <v>285</v>
      </c>
      <c r="B2669">
        <v>3</v>
      </c>
      <c r="C2669">
        <v>794</v>
      </c>
      <c r="D2669">
        <v>1.2</v>
      </c>
      <c r="E2669" s="289" t="s">
        <v>6457</v>
      </c>
      <c r="F2669">
        <v>5014687507</v>
      </c>
      <c r="G2669" s="276">
        <v>45659</v>
      </c>
      <c r="H2669">
        <v>20241220620583</v>
      </c>
      <c r="I2669">
        <v>2.88</v>
      </c>
      <c r="J2669" s="289" t="s">
        <v>294</v>
      </c>
      <c r="K2669" s="289" t="s">
        <v>6458</v>
      </c>
      <c r="L2669" s="289" t="s">
        <v>275</v>
      </c>
      <c r="M2669" s="289"/>
      <c r="N2669" s="289" t="s">
        <v>297</v>
      </c>
      <c r="O2669" s="289" t="s">
        <v>291</v>
      </c>
      <c r="P2669" s="289" t="str">
        <f>VLOOKUP(CAT_Details[[#This Row],[Delivery Bp Customer Code]],Table6[],2,0)</f>
        <v>DX01-L5</v>
      </c>
    </row>
    <row r="2670" spans="1:16" x14ac:dyDescent="0.25">
      <c r="A2670" s="289" t="s">
        <v>285</v>
      </c>
      <c r="B2670">
        <v>9</v>
      </c>
      <c r="C2670">
        <v>541</v>
      </c>
      <c r="D2670">
        <v>4.9000000000000004</v>
      </c>
      <c r="E2670" s="289" t="s">
        <v>6459</v>
      </c>
      <c r="F2670">
        <v>5014696833</v>
      </c>
      <c r="G2670" s="276">
        <v>45659</v>
      </c>
      <c r="H2670" s="5">
        <v>20241213617124</v>
      </c>
      <c r="I2670">
        <v>13.101000000000001</v>
      </c>
      <c r="J2670" s="289" t="s">
        <v>294</v>
      </c>
      <c r="K2670" s="289" t="s">
        <v>6460</v>
      </c>
      <c r="L2670" s="289" t="s">
        <v>275</v>
      </c>
      <c r="M2670" s="289"/>
      <c r="N2670" s="289" t="s">
        <v>5685</v>
      </c>
      <c r="O2670" s="289" t="s">
        <v>291</v>
      </c>
      <c r="P2670" s="289" t="str">
        <f>VLOOKUP(CAT_Details[[#This Row],[Delivery Bp Customer Code]],Table6[],2,0)</f>
        <v>DX01-L5</v>
      </c>
    </row>
    <row r="2671" spans="1:16" x14ac:dyDescent="0.25">
      <c r="A2671" s="289" t="s">
        <v>278</v>
      </c>
      <c r="B2671">
        <v>3</v>
      </c>
      <c r="C2671">
        <v>1330</v>
      </c>
      <c r="D2671">
        <v>0.94</v>
      </c>
      <c r="E2671" s="289" t="s">
        <v>6461</v>
      </c>
      <c r="F2671">
        <v>5014641074</v>
      </c>
      <c r="G2671" s="276">
        <v>45660</v>
      </c>
      <c r="H2671" s="5">
        <v>20241213617107</v>
      </c>
      <c r="I2671">
        <v>1.4339999999999999</v>
      </c>
      <c r="J2671" s="289" t="s">
        <v>324</v>
      </c>
      <c r="K2671" s="289" t="s">
        <v>6462</v>
      </c>
      <c r="L2671" s="289" t="s">
        <v>275</v>
      </c>
      <c r="M2671" s="289" t="s">
        <v>6463</v>
      </c>
      <c r="N2671" s="289" t="s">
        <v>1120</v>
      </c>
      <c r="O2671" s="289" t="s">
        <v>498</v>
      </c>
      <c r="P2671" s="289" t="str">
        <f>VLOOKUP(CAT_Details[[#This Row],[Delivery Bp Customer Code]],Table6[],2,0)</f>
        <v>DK-BM01</v>
      </c>
    </row>
    <row r="2672" spans="1:16" x14ac:dyDescent="0.25">
      <c r="A2672" s="289" t="s">
        <v>278</v>
      </c>
      <c r="B2672">
        <v>4</v>
      </c>
      <c r="C2672">
        <v>870</v>
      </c>
      <c r="D2672">
        <v>0.8</v>
      </c>
      <c r="E2672" s="289" t="s">
        <v>6464</v>
      </c>
      <c r="F2672">
        <v>5014653388</v>
      </c>
      <c r="G2672" s="276">
        <v>45660</v>
      </c>
      <c r="H2672">
        <v>20241216618121</v>
      </c>
      <c r="I2672">
        <v>0.96</v>
      </c>
      <c r="J2672" s="289" t="s">
        <v>324</v>
      </c>
      <c r="K2672" s="289" t="s">
        <v>6465</v>
      </c>
      <c r="L2672" s="289" t="s">
        <v>275</v>
      </c>
      <c r="M2672" s="289" t="s">
        <v>6466</v>
      </c>
      <c r="N2672" s="289" t="s">
        <v>336</v>
      </c>
      <c r="O2672" s="289" t="s">
        <v>498</v>
      </c>
      <c r="P2672" s="289" t="str">
        <f>VLOOKUP(CAT_Details[[#This Row],[Delivery Bp Customer Code]],Table6[],2,0)</f>
        <v>DK-BM01</v>
      </c>
    </row>
    <row r="2673" spans="1:16" x14ac:dyDescent="0.25">
      <c r="A2673" s="289" t="s">
        <v>278</v>
      </c>
      <c r="B2673">
        <v>12</v>
      </c>
      <c r="C2673">
        <v>5100</v>
      </c>
      <c r="D2673">
        <v>4.8</v>
      </c>
      <c r="E2673" s="289" t="s">
        <v>6467</v>
      </c>
      <c r="F2673">
        <v>5014672444</v>
      </c>
      <c r="G2673" s="276">
        <v>45660</v>
      </c>
      <c r="H2673">
        <v>20241219619872</v>
      </c>
      <c r="I2673">
        <v>11.52</v>
      </c>
      <c r="J2673" s="289" t="s">
        <v>273</v>
      </c>
      <c r="K2673" s="289" t="s">
        <v>6468</v>
      </c>
      <c r="L2673" s="289" t="s">
        <v>275</v>
      </c>
      <c r="M2673" s="289" t="s">
        <v>6469</v>
      </c>
      <c r="N2673" s="289" t="s">
        <v>653</v>
      </c>
      <c r="O2673" s="289" t="s">
        <v>498</v>
      </c>
      <c r="P2673" s="289" t="str">
        <f>VLOOKUP(CAT_Details[[#This Row],[Delivery Bp Customer Code]],Table6[],2,0)</f>
        <v>DK-BM01</v>
      </c>
    </row>
    <row r="2674" spans="1:16" x14ac:dyDescent="0.25">
      <c r="A2674" s="289" t="s">
        <v>278</v>
      </c>
      <c r="B2674">
        <v>3</v>
      </c>
      <c r="C2674">
        <v>504.3</v>
      </c>
      <c r="D2674">
        <v>1</v>
      </c>
      <c r="E2674" s="289" t="s">
        <v>6470</v>
      </c>
      <c r="F2674">
        <v>5014683074</v>
      </c>
      <c r="G2674" s="276">
        <v>45660</v>
      </c>
      <c r="H2674">
        <v>20241220620410</v>
      </c>
      <c r="I2674">
        <v>1.3919999999999999</v>
      </c>
      <c r="J2674" s="289" t="s">
        <v>280</v>
      </c>
      <c r="K2674" s="289" t="s">
        <v>6471</v>
      </c>
      <c r="L2674" s="289" t="s">
        <v>275</v>
      </c>
      <c r="M2674" s="289" t="s">
        <v>6472</v>
      </c>
      <c r="N2674" s="289" t="s">
        <v>485</v>
      </c>
      <c r="O2674" s="289" t="s">
        <v>498</v>
      </c>
      <c r="P2674" s="289" t="str">
        <f>VLOOKUP(CAT_Details[[#This Row],[Delivery Bp Customer Code]],Table6[],2,0)</f>
        <v>DK-BM01</v>
      </c>
    </row>
    <row r="2675" spans="1:16" x14ac:dyDescent="0.25">
      <c r="A2675" s="289" t="s">
        <v>75</v>
      </c>
      <c r="B2675">
        <v>15</v>
      </c>
      <c r="C2675">
        <v>2019.6</v>
      </c>
      <c r="D2675">
        <v>5.5</v>
      </c>
      <c r="E2675" s="289" t="s">
        <v>6473</v>
      </c>
      <c r="F2675">
        <v>5014653044</v>
      </c>
      <c r="G2675" s="276">
        <v>45660</v>
      </c>
      <c r="H2675">
        <v>20241216617853</v>
      </c>
      <c r="I2675">
        <v>10.097</v>
      </c>
      <c r="J2675" s="289" t="s">
        <v>280</v>
      </c>
      <c r="K2675" s="289" t="s">
        <v>6474</v>
      </c>
      <c r="L2675" s="289" t="s">
        <v>275</v>
      </c>
      <c r="M2675" s="289" t="s">
        <v>6423</v>
      </c>
      <c r="N2675" s="289" t="s">
        <v>5845</v>
      </c>
      <c r="O2675" s="289" t="s">
        <v>5281</v>
      </c>
      <c r="P2675" s="289" t="str">
        <f>VLOOKUP(CAT_Details[[#This Row],[Delivery Bp Customer Code]],Table6[],2,0)</f>
        <v>DK-LW08</v>
      </c>
    </row>
    <row r="2676" spans="1:16" x14ac:dyDescent="0.25">
      <c r="A2676" s="289" t="s">
        <v>75</v>
      </c>
      <c r="B2676">
        <v>1</v>
      </c>
      <c r="C2676">
        <v>210</v>
      </c>
      <c r="D2676">
        <v>0.4</v>
      </c>
      <c r="E2676" s="289" t="s">
        <v>6475</v>
      </c>
      <c r="F2676">
        <v>5014663879</v>
      </c>
      <c r="G2676" s="276">
        <v>45660</v>
      </c>
      <c r="H2676" s="5">
        <v>20241217618593</v>
      </c>
      <c r="I2676">
        <v>0.48</v>
      </c>
      <c r="J2676" s="289" t="s">
        <v>324</v>
      </c>
      <c r="K2676" s="289" t="s">
        <v>6476</v>
      </c>
      <c r="L2676" s="289" t="s">
        <v>275</v>
      </c>
      <c r="M2676" s="289" t="s">
        <v>6463</v>
      </c>
      <c r="N2676" s="289" t="s">
        <v>2727</v>
      </c>
      <c r="O2676" s="289" t="s">
        <v>2173</v>
      </c>
      <c r="P2676" s="289" t="str">
        <f>VLOOKUP(CAT_Details[[#This Row],[Delivery Bp Customer Code]],Table6[],2,0)</f>
        <v>OYL1</v>
      </c>
    </row>
    <row r="2677" spans="1:16" x14ac:dyDescent="0.25">
      <c r="A2677" s="289" t="s">
        <v>75</v>
      </c>
      <c r="B2677">
        <v>1</v>
      </c>
      <c r="C2677">
        <v>88</v>
      </c>
      <c r="D2677">
        <v>0.4</v>
      </c>
      <c r="E2677" s="289" t="s">
        <v>6475</v>
      </c>
      <c r="F2677">
        <v>5014663913</v>
      </c>
      <c r="G2677" s="276">
        <v>45660</v>
      </c>
      <c r="H2677">
        <v>20241217618568</v>
      </c>
      <c r="I2677">
        <v>0.48</v>
      </c>
      <c r="J2677" s="289" t="s">
        <v>324</v>
      </c>
      <c r="K2677" s="289" t="s">
        <v>6477</v>
      </c>
      <c r="L2677" s="289" t="s">
        <v>275</v>
      </c>
      <c r="M2677" s="289" t="s">
        <v>6463</v>
      </c>
      <c r="N2677" s="289" t="s">
        <v>2727</v>
      </c>
      <c r="O2677" s="289" t="s">
        <v>2173</v>
      </c>
      <c r="P2677" s="289" t="str">
        <f>VLOOKUP(CAT_Details[[#This Row],[Delivery Bp Customer Code]],Table6[],2,0)</f>
        <v>OYL1</v>
      </c>
    </row>
    <row r="2678" spans="1:16" x14ac:dyDescent="0.25">
      <c r="A2678" s="289" t="s">
        <v>75</v>
      </c>
      <c r="B2678">
        <v>1</v>
      </c>
      <c r="C2678">
        <v>210</v>
      </c>
      <c r="D2678">
        <v>0.4</v>
      </c>
      <c r="E2678" s="289" t="s">
        <v>6475</v>
      </c>
      <c r="F2678">
        <v>5014663931</v>
      </c>
      <c r="G2678" s="276">
        <v>45660</v>
      </c>
      <c r="H2678" s="5">
        <v>20241217618589</v>
      </c>
      <c r="I2678">
        <v>0.57599999999999996</v>
      </c>
      <c r="J2678" s="289" t="s">
        <v>324</v>
      </c>
      <c r="K2678" s="289" t="s">
        <v>6478</v>
      </c>
      <c r="L2678" s="289" t="s">
        <v>275</v>
      </c>
      <c r="M2678" s="289" t="s">
        <v>6463</v>
      </c>
      <c r="N2678" s="289" t="s">
        <v>2727</v>
      </c>
      <c r="O2678" s="289" t="s">
        <v>2173</v>
      </c>
      <c r="P2678" s="289" t="str">
        <f>VLOOKUP(CAT_Details[[#This Row],[Delivery Bp Customer Code]],Table6[],2,0)</f>
        <v>OYL1</v>
      </c>
    </row>
    <row r="2679" spans="1:16" x14ac:dyDescent="0.25">
      <c r="A2679" s="289" t="s">
        <v>75</v>
      </c>
      <c r="B2679">
        <v>1</v>
      </c>
      <c r="C2679">
        <v>125</v>
      </c>
      <c r="D2679">
        <v>0.2</v>
      </c>
      <c r="E2679" s="289" t="s">
        <v>6475</v>
      </c>
      <c r="F2679">
        <v>5014663954</v>
      </c>
      <c r="G2679" s="276">
        <v>45660</v>
      </c>
      <c r="H2679">
        <v>20241217618594</v>
      </c>
      <c r="I2679">
        <v>0.24</v>
      </c>
      <c r="J2679" s="289" t="s">
        <v>324</v>
      </c>
      <c r="K2679" s="289" t="s">
        <v>6479</v>
      </c>
      <c r="L2679" s="289" t="s">
        <v>275</v>
      </c>
      <c r="M2679" s="289" t="s">
        <v>6463</v>
      </c>
      <c r="N2679" s="289" t="s">
        <v>2727</v>
      </c>
      <c r="O2679" s="289" t="s">
        <v>2173</v>
      </c>
      <c r="P2679" s="289" t="str">
        <f>VLOOKUP(CAT_Details[[#This Row],[Delivery Bp Customer Code]],Table6[],2,0)</f>
        <v>OYL1</v>
      </c>
    </row>
    <row r="2680" spans="1:16" x14ac:dyDescent="0.25">
      <c r="A2680" s="289" t="s">
        <v>75</v>
      </c>
      <c r="B2680">
        <v>1</v>
      </c>
      <c r="C2680">
        <v>30</v>
      </c>
      <c r="D2680">
        <v>0.2</v>
      </c>
      <c r="E2680" s="289" t="s">
        <v>6475</v>
      </c>
      <c r="F2680">
        <v>5014663971</v>
      </c>
      <c r="G2680" s="276">
        <v>45660</v>
      </c>
      <c r="H2680">
        <v>20241217618572</v>
      </c>
      <c r="I2680">
        <v>0.24</v>
      </c>
      <c r="J2680" s="289" t="s">
        <v>324</v>
      </c>
      <c r="K2680" s="289" t="s">
        <v>6480</v>
      </c>
      <c r="L2680" s="289" t="s">
        <v>275</v>
      </c>
      <c r="M2680" s="289" t="s">
        <v>6463</v>
      </c>
      <c r="N2680" s="289" t="s">
        <v>2727</v>
      </c>
      <c r="O2680" s="289" t="s">
        <v>2173</v>
      </c>
      <c r="P2680" s="289" t="str">
        <f>VLOOKUP(CAT_Details[[#This Row],[Delivery Bp Customer Code]],Table6[],2,0)</f>
        <v>OYL1</v>
      </c>
    </row>
    <row r="2681" spans="1:16" x14ac:dyDescent="0.25">
      <c r="A2681" s="289" t="s">
        <v>75</v>
      </c>
      <c r="B2681">
        <v>2</v>
      </c>
      <c r="C2681">
        <v>492</v>
      </c>
      <c r="D2681">
        <v>0.8</v>
      </c>
      <c r="E2681" s="289" t="s">
        <v>6475</v>
      </c>
      <c r="F2681">
        <v>5014663982</v>
      </c>
      <c r="G2681" s="276">
        <v>45660</v>
      </c>
      <c r="H2681" s="5">
        <v>20241217618573</v>
      </c>
      <c r="I2681">
        <v>1.92</v>
      </c>
      <c r="J2681" s="289" t="s">
        <v>324</v>
      </c>
      <c r="K2681" s="289" t="s">
        <v>6481</v>
      </c>
      <c r="L2681" s="289" t="s">
        <v>275</v>
      </c>
      <c r="M2681" s="289" t="s">
        <v>6463</v>
      </c>
      <c r="N2681" s="289" t="s">
        <v>2727</v>
      </c>
      <c r="O2681" s="289" t="s">
        <v>2173</v>
      </c>
      <c r="P2681" s="289" t="str">
        <f>VLOOKUP(CAT_Details[[#This Row],[Delivery Bp Customer Code]],Table6[],2,0)</f>
        <v>OYL1</v>
      </c>
    </row>
    <row r="2682" spans="1:16" x14ac:dyDescent="0.25">
      <c r="A2682" s="289" t="s">
        <v>75</v>
      </c>
      <c r="B2682">
        <v>4</v>
      </c>
      <c r="C2682">
        <v>128</v>
      </c>
      <c r="D2682">
        <v>0.43</v>
      </c>
      <c r="E2682" s="289" t="s">
        <v>6482</v>
      </c>
      <c r="F2682">
        <v>5014664245</v>
      </c>
      <c r="G2682" s="276">
        <v>45660</v>
      </c>
      <c r="H2682">
        <v>20241217618723</v>
      </c>
      <c r="I2682">
        <v>0.52400000000000002</v>
      </c>
      <c r="J2682" s="289" t="s">
        <v>324</v>
      </c>
      <c r="K2682" s="289" t="s">
        <v>6483</v>
      </c>
      <c r="L2682" s="289" t="s">
        <v>275</v>
      </c>
      <c r="M2682" s="289" t="s">
        <v>6484</v>
      </c>
      <c r="N2682" s="289" t="s">
        <v>2561</v>
      </c>
      <c r="O2682" s="289" t="s">
        <v>2173</v>
      </c>
      <c r="P2682" s="289" t="str">
        <f>VLOOKUP(CAT_Details[[#This Row],[Delivery Bp Customer Code]],Table6[],2,0)</f>
        <v>OYL1</v>
      </c>
    </row>
    <row r="2683" spans="1:16" x14ac:dyDescent="0.25">
      <c r="A2683" s="289" t="s">
        <v>874</v>
      </c>
      <c r="B2683">
        <v>1</v>
      </c>
      <c r="C2683">
        <v>26</v>
      </c>
      <c r="D2683">
        <v>0.21</v>
      </c>
      <c r="E2683" s="289" t="s">
        <v>6485</v>
      </c>
      <c r="F2683">
        <v>5014664130</v>
      </c>
      <c r="G2683" s="276">
        <v>45660</v>
      </c>
      <c r="H2683">
        <v>20241217618552</v>
      </c>
      <c r="I2683">
        <v>0.27100000000000002</v>
      </c>
      <c r="J2683" s="289" t="s">
        <v>280</v>
      </c>
      <c r="K2683" s="289" t="s">
        <v>6486</v>
      </c>
      <c r="L2683" s="289" t="s">
        <v>275</v>
      </c>
      <c r="M2683" s="289" t="s">
        <v>6423</v>
      </c>
      <c r="N2683" s="289" t="s">
        <v>3770</v>
      </c>
      <c r="O2683" s="289" t="s">
        <v>1014</v>
      </c>
      <c r="P2683" s="289" t="str">
        <f>VLOOKUP(CAT_Details[[#This Row],[Delivery Bp Customer Code]],Table6[],2,0)</f>
        <v>MZ07</v>
      </c>
    </row>
    <row r="2684" spans="1:16" x14ac:dyDescent="0.25">
      <c r="A2684" s="289" t="s">
        <v>3329</v>
      </c>
      <c r="B2684">
        <v>1</v>
      </c>
      <c r="C2684">
        <v>35</v>
      </c>
      <c r="D2684">
        <v>0.2</v>
      </c>
      <c r="E2684" s="289" t="s">
        <v>6487</v>
      </c>
      <c r="F2684">
        <v>5014663990</v>
      </c>
      <c r="G2684" s="276">
        <v>45660</v>
      </c>
      <c r="H2684">
        <v>20241210613961</v>
      </c>
      <c r="I2684">
        <v>0.48</v>
      </c>
      <c r="J2684" s="289" t="s">
        <v>324</v>
      </c>
      <c r="K2684" s="289" t="s">
        <v>6488</v>
      </c>
      <c r="L2684" s="289" t="s">
        <v>275</v>
      </c>
      <c r="M2684" s="289" t="s">
        <v>6484</v>
      </c>
      <c r="N2684" s="289" t="s">
        <v>375</v>
      </c>
      <c r="O2684" s="289" t="s">
        <v>3332</v>
      </c>
      <c r="P2684" s="289">
        <f>VLOOKUP(CAT_Details[[#This Row],[Delivery Bp Customer Code]],Table6[],2,0)</f>
        <v>3402</v>
      </c>
    </row>
    <row r="2685" spans="1:16" x14ac:dyDescent="0.25">
      <c r="A2685" s="289" t="s">
        <v>3329</v>
      </c>
      <c r="B2685">
        <v>10</v>
      </c>
      <c r="C2685">
        <v>500</v>
      </c>
      <c r="D2685">
        <v>7.5</v>
      </c>
      <c r="E2685" s="289" t="s">
        <v>6489</v>
      </c>
      <c r="F2685">
        <v>5014696362</v>
      </c>
      <c r="G2685" s="276">
        <v>45660</v>
      </c>
      <c r="H2685">
        <v>20241212616129</v>
      </c>
      <c r="I2685">
        <v>16.898</v>
      </c>
      <c r="J2685" s="289" t="s">
        <v>273</v>
      </c>
      <c r="K2685" s="289" t="s">
        <v>6490</v>
      </c>
      <c r="L2685" s="289" t="s">
        <v>275</v>
      </c>
      <c r="M2685" s="289" t="s">
        <v>6491</v>
      </c>
      <c r="N2685" s="289" t="s">
        <v>1240</v>
      </c>
      <c r="O2685" s="289" t="s">
        <v>3332</v>
      </c>
      <c r="P2685" s="289">
        <f>VLOOKUP(CAT_Details[[#This Row],[Delivery Bp Customer Code]],Table6[],2,0)</f>
        <v>3402</v>
      </c>
    </row>
    <row r="2686" spans="1:16" x14ac:dyDescent="0.25">
      <c r="A2686" s="289" t="s">
        <v>3329</v>
      </c>
      <c r="B2686">
        <v>10</v>
      </c>
      <c r="C2686">
        <v>500</v>
      </c>
      <c r="D2686">
        <v>7.5</v>
      </c>
      <c r="E2686" s="289" t="s">
        <v>6489</v>
      </c>
      <c r="F2686">
        <v>5014699277</v>
      </c>
      <c r="G2686" s="276">
        <v>45660</v>
      </c>
      <c r="H2686">
        <v>20241212616129</v>
      </c>
      <c r="I2686">
        <v>16.898</v>
      </c>
      <c r="J2686" s="289" t="s">
        <v>273</v>
      </c>
      <c r="K2686" s="289" t="s">
        <v>6492</v>
      </c>
      <c r="L2686" s="289" t="s">
        <v>275</v>
      </c>
      <c r="M2686" s="289"/>
      <c r="N2686" s="289" t="s">
        <v>1240</v>
      </c>
      <c r="O2686" s="289" t="s">
        <v>3332</v>
      </c>
      <c r="P2686" s="289">
        <f>VLOOKUP(CAT_Details[[#This Row],[Delivery Bp Customer Code]],Table6[],2,0)</f>
        <v>3402</v>
      </c>
    </row>
    <row r="2687" spans="1:16" x14ac:dyDescent="0.25">
      <c r="A2687" s="289" t="s">
        <v>76</v>
      </c>
      <c r="B2687">
        <v>5</v>
      </c>
      <c r="C2687">
        <v>634</v>
      </c>
      <c r="D2687">
        <v>1.9</v>
      </c>
      <c r="E2687" s="289" t="s">
        <v>6493</v>
      </c>
      <c r="F2687">
        <v>5014640944</v>
      </c>
      <c r="G2687" s="276">
        <v>45660</v>
      </c>
      <c r="H2687">
        <v>20241212616513</v>
      </c>
      <c r="I2687">
        <v>4.3730000000000002</v>
      </c>
      <c r="J2687" s="289" t="s">
        <v>756</v>
      </c>
      <c r="K2687" s="289" t="s">
        <v>6494</v>
      </c>
      <c r="L2687" s="289" t="s">
        <v>275</v>
      </c>
      <c r="M2687" s="289" t="s">
        <v>6495</v>
      </c>
      <c r="N2687" s="289" t="s">
        <v>759</v>
      </c>
      <c r="O2687" s="289" t="s">
        <v>748</v>
      </c>
      <c r="P2687" s="289" t="str">
        <f>VLOOKUP(CAT_Details[[#This Row],[Delivery Bp Customer Code]],Table6[],2,0)</f>
        <v>No Loc</v>
      </c>
    </row>
    <row r="2688" spans="1:16" x14ac:dyDescent="0.25">
      <c r="A2688" s="289" t="s">
        <v>76</v>
      </c>
      <c r="B2688">
        <v>5</v>
      </c>
      <c r="C2688">
        <v>339.5</v>
      </c>
      <c r="D2688">
        <v>2.0699999999999998</v>
      </c>
      <c r="E2688" s="289" t="s">
        <v>6496</v>
      </c>
      <c r="F2688">
        <v>5014653282</v>
      </c>
      <c r="G2688" s="276">
        <v>45660</v>
      </c>
      <c r="H2688">
        <v>20241217618419</v>
      </c>
      <c r="I2688">
        <v>3.4580000000000002</v>
      </c>
      <c r="J2688" s="289" t="s">
        <v>287</v>
      </c>
      <c r="K2688" s="289" t="s">
        <v>6497</v>
      </c>
      <c r="L2688" s="289" t="s">
        <v>275</v>
      </c>
      <c r="M2688" s="289" t="s">
        <v>6498</v>
      </c>
      <c r="N2688" s="289" t="s">
        <v>1198</v>
      </c>
      <c r="O2688" s="289" t="s">
        <v>748</v>
      </c>
      <c r="P2688" s="289" t="str">
        <f>VLOOKUP(CAT_Details[[#This Row],[Delivery Bp Customer Code]],Table6[],2,0)</f>
        <v>No Loc</v>
      </c>
    </row>
    <row r="2689" spans="1:16" x14ac:dyDescent="0.25">
      <c r="A2689" s="289" t="s">
        <v>76</v>
      </c>
      <c r="B2689">
        <v>6</v>
      </c>
      <c r="C2689">
        <v>188</v>
      </c>
      <c r="D2689">
        <v>2.4</v>
      </c>
      <c r="E2689" s="289" t="s">
        <v>6499</v>
      </c>
      <c r="F2689">
        <v>5014653375</v>
      </c>
      <c r="G2689" s="276">
        <v>45660</v>
      </c>
      <c r="H2689">
        <v>20241218619021</v>
      </c>
      <c r="I2689">
        <v>2.4</v>
      </c>
      <c r="J2689" s="289" t="s">
        <v>383</v>
      </c>
      <c r="K2689" s="289" t="s">
        <v>6500</v>
      </c>
      <c r="L2689" s="289" t="s">
        <v>275</v>
      </c>
      <c r="M2689" s="289" t="s">
        <v>6501</v>
      </c>
      <c r="N2689" s="289" t="s">
        <v>609</v>
      </c>
      <c r="O2689" s="289" t="s">
        <v>748</v>
      </c>
      <c r="P2689" s="289" t="str">
        <f>VLOOKUP(CAT_Details[[#This Row],[Delivery Bp Customer Code]],Table6[],2,0)</f>
        <v>No Loc</v>
      </c>
    </row>
    <row r="2690" spans="1:16" x14ac:dyDescent="0.25">
      <c r="A2690" s="289" t="s">
        <v>76</v>
      </c>
      <c r="B2690">
        <v>8</v>
      </c>
      <c r="C2690">
        <v>798</v>
      </c>
      <c r="D2690">
        <v>3</v>
      </c>
      <c r="E2690" s="289" t="s">
        <v>6502</v>
      </c>
      <c r="F2690">
        <v>5014664230</v>
      </c>
      <c r="G2690" s="276">
        <v>45660</v>
      </c>
      <c r="H2690">
        <v>20241217618431</v>
      </c>
      <c r="I2690">
        <v>2.3519999999999999</v>
      </c>
      <c r="J2690" s="289" t="s">
        <v>324</v>
      </c>
      <c r="K2690" s="289" t="s">
        <v>6503</v>
      </c>
      <c r="L2690" s="289" t="s">
        <v>275</v>
      </c>
      <c r="M2690" s="289" t="s">
        <v>6443</v>
      </c>
      <c r="N2690" s="289" t="s">
        <v>508</v>
      </c>
      <c r="O2690" s="289" t="s">
        <v>748</v>
      </c>
      <c r="P2690" s="289" t="str">
        <f>VLOOKUP(CAT_Details[[#This Row],[Delivery Bp Customer Code]],Table6[],2,0)</f>
        <v>No Loc</v>
      </c>
    </row>
    <row r="2691" spans="1:16" x14ac:dyDescent="0.25">
      <c r="A2691" s="289" t="s">
        <v>76</v>
      </c>
      <c r="B2691">
        <v>2</v>
      </c>
      <c r="C2691">
        <v>680</v>
      </c>
      <c r="D2691">
        <v>0.67</v>
      </c>
      <c r="E2691" s="289" t="s">
        <v>6504</v>
      </c>
      <c r="F2691">
        <v>5014672424</v>
      </c>
      <c r="G2691" s="276">
        <v>45660</v>
      </c>
      <c r="H2691">
        <v>20241219619825</v>
      </c>
      <c r="I2691">
        <v>1.6</v>
      </c>
      <c r="J2691" s="289" t="s">
        <v>324</v>
      </c>
      <c r="K2691" s="289" t="s">
        <v>6505</v>
      </c>
      <c r="L2691" s="289" t="s">
        <v>275</v>
      </c>
      <c r="M2691" s="289" t="s">
        <v>6484</v>
      </c>
      <c r="N2691" s="289" t="s">
        <v>2172</v>
      </c>
      <c r="O2691" s="289" t="s">
        <v>748</v>
      </c>
      <c r="P2691" s="289" t="str">
        <f>VLOOKUP(CAT_Details[[#This Row],[Delivery Bp Customer Code]],Table6[],2,0)</f>
        <v>No Loc</v>
      </c>
    </row>
    <row r="2692" spans="1:16" x14ac:dyDescent="0.25">
      <c r="A2692" s="289" t="s">
        <v>76</v>
      </c>
      <c r="B2692">
        <v>18</v>
      </c>
      <c r="C2692">
        <v>5481.5</v>
      </c>
      <c r="D2692">
        <v>5.95</v>
      </c>
      <c r="E2692" s="289" t="s">
        <v>6506</v>
      </c>
      <c r="F2692">
        <v>5014683075</v>
      </c>
      <c r="G2692" s="276">
        <v>45660</v>
      </c>
      <c r="H2692">
        <v>20241220620790</v>
      </c>
      <c r="I2692">
        <v>13.723000000000001</v>
      </c>
      <c r="J2692" s="289" t="s">
        <v>324</v>
      </c>
      <c r="K2692" s="289" t="s">
        <v>6507</v>
      </c>
      <c r="L2692" s="289" t="s">
        <v>275</v>
      </c>
      <c r="M2692" s="289" t="s">
        <v>6484</v>
      </c>
      <c r="N2692" s="289" t="s">
        <v>1160</v>
      </c>
      <c r="O2692" s="289" t="s">
        <v>748</v>
      </c>
      <c r="P2692" s="289" t="str">
        <f>VLOOKUP(CAT_Details[[#This Row],[Delivery Bp Customer Code]],Table6[],2,0)</f>
        <v>No Loc</v>
      </c>
    </row>
    <row r="2693" spans="1:16" x14ac:dyDescent="0.25">
      <c r="A2693" s="289" t="s">
        <v>76</v>
      </c>
      <c r="B2693">
        <v>7</v>
      </c>
      <c r="C2693">
        <v>2000</v>
      </c>
      <c r="D2693">
        <v>2.63</v>
      </c>
      <c r="E2693" s="289" t="s">
        <v>6508</v>
      </c>
      <c r="F2693">
        <v>5014687500</v>
      </c>
      <c r="G2693" s="276">
        <v>45660</v>
      </c>
      <c r="H2693">
        <v>20241227621751</v>
      </c>
      <c r="I2693">
        <v>6.6150000000000002</v>
      </c>
      <c r="J2693" s="289" t="s">
        <v>324</v>
      </c>
      <c r="K2693" s="289" t="s">
        <v>6509</v>
      </c>
      <c r="L2693" s="289" t="s">
        <v>275</v>
      </c>
      <c r="M2693" s="289" t="s">
        <v>6510</v>
      </c>
      <c r="N2693" s="289" t="s">
        <v>1160</v>
      </c>
      <c r="O2693" s="289" t="s">
        <v>748</v>
      </c>
      <c r="P2693" s="289" t="str">
        <f>VLOOKUP(CAT_Details[[#This Row],[Delivery Bp Customer Code]],Table6[],2,0)</f>
        <v>No Loc</v>
      </c>
    </row>
    <row r="2694" spans="1:16" x14ac:dyDescent="0.25">
      <c r="A2694" s="289" t="s">
        <v>285</v>
      </c>
      <c r="B2694">
        <v>5</v>
      </c>
      <c r="C2694">
        <v>300</v>
      </c>
      <c r="D2694">
        <v>1.6</v>
      </c>
      <c r="E2694" s="289" t="s">
        <v>6511</v>
      </c>
      <c r="F2694">
        <v>5014628497</v>
      </c>
      <c r="G2694" s="276">
        <v>45660</v>
      </c>
      <c r="H2694">
        <v>20241209613393</v>
      </c>
      <c r="I2694">
        <v>3.84</v>
      </c>
      <c r="J2694" s="289" t="s">
        <v>324</v>
      </c>
      <c r="K2694" s="289" t="s">
        <v>6512</v>
      </c>
      <c r="L2694" s="289" t="s">
        <v>275</v>
      </c>
      <c r="M2694" s="289" t="s">
        <v>6466</v>
      </c>
      <c r="N2694" s="289" t="s">
        <v>375</v>
      </c>
      <c r="O2694" s="289" t="s">
        <v>291</v>
      </c>
      <c r="P2694" s="289" t="str">
        <f>VLOOKUP(CAT_Details[[#This Row],[Delivery Bp Customer Code]],Table6[],2,0)</f>
        <v>DX01-L5</v>
      </c>
    </row>
    <row r="2695" spans="1:16" x14ac:dyDescent="0.25">
      <c r="A2695" s="289" t="s">
        <v>285</v>
      </c>
      <c r="B2695">
        <v>4</v>
      </c>
      <c r="C2695">
        <v>3360</v>
      </c>
      <c r="D2695">
        <v>1.6</v>
      </c>
      <c r="E2695" s="289" t="s">
        <v>6513</v>
      </c>
      <c r="F2695">
        <v>5014628511</v>
      </c>
      <c r="G2695" s="276">
        <v>45660</v>
      </c>
      <c r="H2695">
        <v>20241212616249</v>
      </c>
      <c r="I2695">
        <v>3.84</v>
      </c>
      <c r="J2695" s="289" t="s">
        <v>383</v>
      </c>
      <c r="K2695" s="289" t="s">
        <v>6514</v>
      </c>
      <c r="L2695" s="289" t="s">
        <v>275</v>
      </c>
      <c r="M2695" s="289" t="s">
        <v>6336</v>
      </c>
      <c r="N2695" s="289" t="s">
        <v>386</v>
      </c>
      <c r="O2695" s="289" t="s">
        <v>291</v>
      </c>
      <c r="P2695" s="289" t="str">
        <f>VLOOKUP(CAT_Details[[#This Row],[Delivery Bp Customer Code]],Table6[],2,0)</f>
        <v>DX01-L5</v>
      </c>
    </row>
    <row r="2696" spans="1:16" x14ac:dyDescent="0.25">
      <c r="A2696" s="289" t="s">
        <v>285</v>
      </c>
      <c r="B2696">
        <v>104</v>
      </c>
      <c r="C2696">
        <v>7138</v>
      </c>
      <c r="D2696">
        <v>13.6</v>
      </c>
      <c r="E2696" s="289" t="s">
        <v>6493</v>
      </c>
      <c r="F2696">
        <v>5014640980</v>
      </c>
      <c r="G2696" s="276">
        <v>45660</v>
      </c>
      <c r="H2696" s="5">
        <v>20241212616515</v>
      </c>
      <c r="I2696">
        <v>43.93</v>
      </c>
      <c r="J2696" s="289" t="s">
        <v>756</v>
      </c>
      <c r="K2696" s="289" t="s">
        <v>6515</v>
      </c>
      <c r="L2696" s="289" t="s">
        <v>275</v>
      </c>
      <c r="M2696" s="289" t="s">
        <v>6495</v>
      </c>
      <c r="N2696" s="289" t="s">
        <v>759</v>
      </c>
      <c r="O2696" s="289" t="s">
        <v>525</v>
      </c>
      <c r="P2696" s="289" t="str">
        <f>VLOOKUP(CAT_Details[[#This Row],[Delivery Bp Customer Code]],Table6[],2,0)</f>
        <v>No Loc</v>
      </c>
    </row>
    <row r="2697" spans="1:16" x14ac:dyDescent="0.25">
      <c r="A2697" s="289" t="s">
        <v>285</v>
      </c>
      <c r="B2697">
        <v>37</v>
      </c>
      <c r="C2697">
        <v>2146</v>
      </c>
      <c r="D2697">
        <v>18.5</v>
      </c>
      <c r="E2697" s="289" t="s">
        <v>6516</v>
      </c>
      <c r="F2697">
        <v>5014641025</v>
      </c>
      <c r="G2697" s="276">
        <v>45660</v>
      </c>
      <c r="H2697">
        <v>20241212616517</v>
      </c>
      <c r="I2697">
        <v>43.512</v>
      </c>
      <c r="J2697" s="289" t="s">
        <v>756</v>
      </c>
      <c r="K2697" s="289" t="s">
        <v>6517</v>
      </c>
      <c r="L2697" s="289" t="s">
        <v>275</v>
      </c>
      <c r="M2697" s="289" t="s">
        <v>6495</v>
      </c>
      <c r="N2697" s="289" t="s">
        <v>759</v>
      </c>
      <c r="O2697" s="289" t="s">
        <v>291</v>
      </c>
      <c r="P2697" s="289" t="str">
        <f>VLOOKUP(CAT_Details[[#This Row],[Delivery Bp Customer Code]],Table6[],2,0)</f>
        <v>DX01-L5</v>
      </c>
    </row>
    <row r="2698" spans="1:16" x14ac:dyDescent="0.25">
      <c r="A2698" s="289" t="s">
        <v>285</v>
      </c>
      <c r="B2698">
        <v>41</v>
      </c>
      <c r="C2698">
        <v>7145</v>
      </c>
      <c r="D2698">
        <v>13.6</v>
      </c>
      <c r="E2698" s="289" t="s">
        <v>6518</v>
      </c>
      <c r="F2698">
        <v>5014641136</v>
      </c>
      <c r="G2698" s="276">
        <v>45660</v>
      </c>
      <c r="H2698" s="5">
        <v>20241212616514</v>
      </c>
      <c r="I2698">
        <v>48.216000000000001</v>
      </c>
      <c r="J2698" s="289" t="s">
        <v>756</v>
      </c>
      <c r="K2698" s="289" t="s">
        <v>6519</v>
      </c>
      <c r="L2698" s="289" t="s">
        <v>275</v>
      </c>
      <c r="M2698" s="289" t="s">
        <v>6520</v>
      </c>
      <c r="N2698" s="289" t="s">
        <v>759</v>
      </c>
      <c r="O2698" s="289" t="s">
        <v>291</v>
      </c>
      <c r="P2698" s="289" t="str">
        <f>VLOOKUP(CAT_Details[[#This Row],[Delivery Bp Customer Code]],Table6[],2,0)</f>
        <v>DX01-L5</v>
      </c>
    </row>
    <row r="2699" spans="1:16" x14ac:dyDescent="0.25">
      <c r="A2699" s="289" t="s">
        <v>285</v>
      </c>
      <c r="B2699">
        <v>3</v>
      </c>
      <c r="C2699">
        <v>1200</v>
      </c>
      <c r="D2699">
        <v>1.5</v>
      </c>
      <c r="E2699" s="289" t="s">
        <v>6521</v>
      </c>
      <c r="F2699">
        <v>5014641216</v>
      </c>
      <c r="G2699" s="276">
        <v>45660</v>
      </c>
      <c r="H2699">
        <v>20241213617272</v>
      </c>
      <c r="I2699">
        <v>3.6</v>
      </c>
      <c r="J2699" s="289" t="s">
        <v>287</v>
      </c>
      <c r="K2699" s="289" t="s">
        <v>6522</v>
      </c>
      <c r="L2699" s="289" t="s">
        <v>275</v>
      </c>
      <c r="M2699" s="289" t="s">
        <v>6443</v>
      </c>
      <c r="N2699" s="289" t="s">
        <v>889</v>
      </c>
      <c r="O2699" s="289" t="s">
        <v>291</v>
      </c>
      <c r="P2699" s="289" t="str">
        <f>VLOOKUP(CAT_Details[[#This Row],[Delivery Bp Customer Code]],Table6[],2,0)</f>
        <v>DX01-L5</v>
      </c>
    </row>
    <row r="2700" spans="1:16" x14ac:dyDescent="0.25">
      <c r="A2700" s="289" t="s">
        <v>285</v>
      </c>
      <c r="B2700">
        <v>34</v>
      </c>
      <c r="C2700">
        <v>3334.27</v>
      </c>
      <c r="D2700">
        <v>15.99</v>
      </c>
      <c r="E2700" s="289" t="s">
        <v>6496</v>
      </c>
      <c r="F2700">
        <v>5014653280</v>
      </c>
      <c r="G2700" s="276">
        <v>45660</v>
      </c>
      <c r="H2700" s="5">
        <v>20241217618411</v>
      </c>
      <c r="I2700">
        <v>34.997</v>
      </c>
      <c r="J2700" s="289" t="s">
        <v>287</v>
      </c>
      <c r="K2700" s="289" t="s">
        <v>6523</v>
      </c>
      <c r="L2700" s="289" t="s">
        <v>275</v>
      </c>
      <c r="M2700" s="289" t="s">
        <v>6498</v>
      </c>
      <c r="N2700" s="289" t="s">
        <v>1198</v>
      </c>
      <c r="O2700" s="289" t="s">
        <v>291</v>
      </c>
      <c r="P2700" s="289" t="str">
        <f>VLOOKUP(CAT_Details[[#This Row],[Delivery Bp Customer Code]],Table6[],2,0)</f>
        <v>DX01-L5</v>
      </c>
    </row>
    <row r="2701" spans="1:16" x14ac:dyDescent="0.25">
      <c r="A2701" s="289" t="s">
        <v>285</v>
      </c>
      <c r="B2701">
        <v>112</v>
      </c>
      <c r="C2701">
        <v>4279.5200000000004</v>
      </c>
      <c r="D2701">
        <v>2.2400000000000002</v>
      </c>
      <c r="E2701" s="289" t="s">
        <v>6524</v>
      </c>
      <c r="F2701">
        <v>5014653281</v>
      </c>
      <c r="G2701" s="276">
        <v>45660</v>
      </c>
      <c r="H2701">
        <v>20241217618391</v>
      </c>
      <c r="I2701">
        <v>4.6769999999999996</v>
      </c>
      <c r="J2701" s="289" t="s">
        <v>287</v>
      </c>
      <c r="K2701" s="289" t="s">
        <v>6525</v>
      </c>
      <c r="L2701" s="289" t="s">
        <v>275</v>
      </c>
      <c r="M2701" s="289" t="s">
        <v>6526</v>
      </c>
      <c r="N2701" s="289" t="s">
        <v>1198</v>
      </c>
      <c r="O2701" s="289" t="s">
        <v>291</v>
      </c>
      <c r="P2701" s="289" t="str">
        <f>VLOOKUP(CAT_Details[[#This Row],[Delivery Bp Customer Code]],Table6[],2,0)</f>
        <v>DX01-L5</v>
      </c>
    </row>
    <row r="2702" spans="1:16" x14ac:dyDescent="0.25">
      <c r="A2702" s="289" t="s">
        <v>285</v>
      </c>
      <c r="B2702">
        <v>26</v>
      </c>
      <c r="C2702">
        <v>6672</v>
      </c>
      <c r="D2702">
        <v>9.3000000000000007</v>
      </c>
      <c r="E2702" s="289" t="s">
        <v>6527</v>
      </c>
      <c r="F2702">
        <v>5014663869</v>
      </c>
      <c r="G2702" s="276">
        <v>45660</v>
      </c>
      <c r="H2702">
        <v>20241213617318</v>
      </c>
      <c r="I2702">
        <v>7.6760000000000002</v>
      </c>
      <c r="J2702" s="289" t="s">
        <v>287</v>
      </c>
      <c r="K2702" s="289" t="s">
        <v>6528</v>
      </c>
      <c r="L2702" s="289" t="s">
        <v>275</v>
      </c>
      <c r="M2702" s="289" t="s">
        <v>6529</v>
      </c>
      <c r="N2702" s="289" t="s">
        <v>516</v>
      </c>
      <c r="O2702" s="289" t="s">
        <v>291</v>
      </c>
      <c r="P2702" s="289" t="str">
        <f>VLOOKUP(CAT_Details[[#This Row],[Delivery Bp Customer Code]],Table6[],2,0)</f>
        <v>DX01-L5</v>
      </c>
    </row>
    <row r="2703" spans="1:16" x14ac:dyDescent="0.25">
      <c r="A2703" s="289" t="s">
        <v>285</v>
      </c>
      <c r="B2703">
        <v>1</v>
      </c>
      <c r="C2703">
        <v>25</v>
      </c>
      <c r="D2703">
        <v>0.2</v>
      </c>
      <c r="E2703" s="289" t="s">
        <v>6487</v>
      </c>
      <c r="F2703">
        <v>5014664000</v>
      </c>
      <c r="G2703" s="276">
        <v>45660</v>
      </c>
      <c r="H2703">
        <v>20241210613950</v>
      </c>
      <c r="I2703">
        <v>0.48</v>
      </c>
      <c r="J2703" s="289" t="s">
        <v>324</v>
      </c>
      <c r="K2703" s="289" t="s">
        <v>6530</v>
      </c>
      <c r="L2703" s="289" t="s">
        <v>275</v>
      </c>
      <c r="M2703" s="289" t="s">
        <v>6484</v>
      </c>
      <c r="N2703" s="289" t="s">
        <v>375</v>
      </c>
      <c r="O2703" s="289" t="s">
        <v>291</v>
      </c>
      <c r="P2703" s="289" t="str">
        <f>VLOOKUP(CAT_Details[[#This Row],[Delivery Bp Customer Code]],Table6[],2,0)</f>
        <v>DX01-L5</v>
      </c>
    </row>
    <row r="2704" spans="1:16" x14ac:dyDescent="0.25">
      <c r="A2704" s="289" t="s">
        <v>285</v>
      </c>
      <c r="B2704">
        <v>1</v>
      </c>
      <c r="C2704">
        <v>169</v>
      </c>
      <c r="D2704">
        <v>0.4</v>
      </c>
      <c r="E2704" s="289" t="s">
        <v>6531</v>
      </c>
      <c r="F2704">
        <v>5014671829</v>
      </c>
      <c r="G2704" s="276">
        <v>45660</v>
      </c>
      <c r="H2704">
        <v>20241218619370</v>
      </c>
      <c r="I2704">
        <v>0.96</v>
      </c>
      <c r="J2704" s="289" t="s">
        <v>350</v>
      </c>
      <c r="K2704" s="289" t="s">
        <v>6532</v>
      </c>
      <c r="L2704" s="289" t="s">
        <v>275</v>
      </c>
      <c r="M2704" s="289" t="s">
        <v>6533</v>
      </c>
      <c r="N2704" s="289" t="s">
        <v>6534</v>
      </c>
      <c r="O2704" s="289" t="s">
        <v>291</v>
      </c>
      <c r="P2704" s="289" t="str">
        <f>VLOOKUP(CAT_Details[[#This Row],[Delivery Bp Customer Code]],Table6[],2,0)</f>
        <v>DX01-L5</v>
      </c>
    </row>
    <row r="2705" spans="1:16" x14ac:dyDescent="0.25">
      <c r="A2705" s="289" t="s">
        <v>285</v>
      </c>
      <c r="B2705">
        <v>1</v>
      </c>
      <c r="C2705">
        <v>169</v>
      </c>
      <c r="D2705">
        <v>0.4</v>
      </c>
      <c r="E2705" s="289" t="s">
        <v>6531</v>
      </c>
      <c r="F2705">
        <v>5014672407</v>
      </c>
      <c r="G2705" s="276">
        <v>45660</v>
      </c>
      <c r="H2705">
        <v>20241218619370</v>
      </c>
      <c r="I2705">
        <v>0.96</v>
      </c>
      <c r="J2705" s="289" t="s">
        <v>350</v>
      </c>
      <c r="K2705" s="289" t="s">
        <v>6535</v>
      </c>
      <c r="L2705" s="289" t="s">
        <v>275</v>
      </c>
      <c r="M2705" s="289"/>
      <c r="N2705" s="289" t="s">
        <v>6534</v>
      </c>
      <c r="O2705" s="289" t="s">
        <v>291</v>
      </c>
      <c r="P2705" s="289" t="str">
        <f>VLOOKUP(CAT_Details[[#This Row],[Delivery Bp Customer Code]],Table6[],2,0)</f>
        <v>DX01-L5</v>
      </c>
    </row>
    <row r="2706" spans="1:16" x14ac:dyDescent="0.25">
      <c r="A2706" s="289" t="s">
        <v>285</v>
      </c>
      <c r="B2706">
        <v>1</v>
      </c>
      <c r="C2706">
        <v>45</v>
      </c>
      <c r="D2706">
        <v>0.2</v>
      </c>
      <c r="E2706" s="289" t="s">
        <v>6536</v>
      </c>
      <c r="F2706">
        <v>5014672438</v>
      </c>
      <c r="G2706" s="276">
        <v>45660</v>
      </c>
      <c r="H2706" s="5">
        <v>20241213616986</v>
      </c>
      <c r="I2706">
        <v>0.48</v>
      </c>
      <c r="J2706" s="289" t="s">
        <v>324</v>
      </c>
      <c r="K2706" s="289" t="s">
        <v>6537</v>
      </c>
      <c r="L2706" s="289" t="s">
        <v>275</v>
      </c>
      <c r="M2706" s="289" t="s">
        <v>6484</v>
      </c>
      <c r="N2706" s="289" t="s">
        <v>375</v>
      </c>
      <c r="O2706" s="289" t="s">
        <v>291</v>
      </c>
      <c r="P2706" s="289" t="str">
        <f>VLOOKUP(CAT_Details[[#This Row],[Delivery Bp Customer Code]],Table6[],2,0)</f>
        <v>DX01-L5</v>
      </c>
    </row>
    <row r="2707" spans="1:16" x14ac:dyDescent="0.25">
      <c r="A2707" s="289" t="s">
        <v>285</v>
      </c>
      <c r="B2707">
        <v>3</v>
      </c>
      <c r="C2707">
        <v>794</v>
      </c>
      <c r="D2707">
        <v>1.2</v>
      </c>
      <c r="E2707" s="289" t="s">
        <v>6457</v>
      </c>
      <c r="F2707">
        <v>5014683073</v>
      </c>
      <c r="G2707" s="276">
        <v>45660</v>
      </c>
      <c r="H2707" s="5">
        <v>20241220620583</v>
      </c>
      <c r="I2707">
        <v>2.88</v>
      </c>
      <c r="J2707" s="289" t="s">
        <v>294</v>
      </c>
      <c r="K2707" s="289" t="s">
        <v>6538</v>
      </c>
      <c r="L2707" s="289" t="s">
        <v>275</v>
      </c>
      <c r="M2707" s="289" t="s">
        <v>6539</v>
      </c>
      <c r="N2707" s="289" t="s">
        <v>297</v>
      </c>
      <c r="O2707" s="289" t="s">
        <v>291</v>
      </c>
      <c r="P2707" s="289" t="str">
        <f>VLOOKUP(CAT_Details[[#This Row],[Delivery Bp Customer Code]],Table6[],2,0)</f>
        <v>DX01-L5</v>
      </c>
    </row>
    <row r="2708" spans="1:16" x14ac:dyDescent="0.25">
      <c r="A2708" s="289" t="s">
        <v>521</v>
      </c>
      <c r="B2708">
        <v>10</v>
      </c>
      <c r="C2708">
        <v>354</v>
      </c>
      <c r="D2708">
        <v>4</v>
      </c>
      <c r="E2708" s="289" t="s">
        <v>6499</v>
      </c>
      <c r="F2708">
        <v>5014653360</v>
      </c>
      <c r="G2708" s="276">
        <v>45660</v>
      </c>
      <c r="H2708">
        <v>20241218619020</v>
      </c>
      <c r="I2708">
        <v>5.76</v>
      </c>
      <c r="J2708" s="289" t="s">
        <v>383</v>
      </c>
      <c r="K2708" s="289" t="s">
        <v>6540</v>
      </c>
      <c r="L2708" s="289" t="s">
        <v>275</v>
      </c>
      <c r="M2708" s="289" t="s">
        <v>6501</v>
      </c>
      <c r="N2708" s="289" t="s">
        <v>609</v>
      </c>
      <c r="O2708" s="289" t="s">
        <v>525</v>
      </c>
      <c r="P2708" s="289" t="str">
        <f>VLOOKUP(CAT_Details[[#This Row],[Delivery Bp Customer Code]],Table6[],2,0)</f>
        <v>No Loc</v>
      </c>
    </row>
    <row r="2709" spans="1:16" x14ac:dyDescent="0.25">
      <c r="A2709" s="289" t="s">
        <v>521</v>
      </c>
      <c r="B2709">
        <v>8</v>
      </c>
      <c r="C2709">
        <v>343</v>
      </c>
      <c r="D2709">
        <v>3.2</v>
      </c>
      <c r="E2709" s="289" t="s">
        <v>6541</v>
      </c>
      <c r="F2709">
        <v>5014683072</v>
      </c>
      <c r="G2709" s="276">
        <v>45660</v>
      </c>
      <c r="H2709">
        <v>20241223621018</v>
      </c>
      <c r="I2709">
        <v>4.7039999999999997</v>
      </c>
      <c r="J2709" s="289" t="s">
        <v>383</v>
      </c>
      <c r="K2709" s="289" t="s">
        <v>6542</v>
      </c>
      <c r="L2709" s="289" t="s">
        <v>275</v>
      </c>
      <c r="M2709" s="289" t="s">
        <v>6501</v>
      </c>
      <c r="N2709" s="289" t="s">
        <v>609</v>
      </c>
      <c r="O2709" s="289" t="s">
        <v>525</v>
      </c>
      <c r="P2709" s="289" t="str">
        <f>VLOOKUP(CAT_Details[[#This Row],[Delivery Bp Customer Code]],Table6[],2,0)</f>
        <v>No Loc</v>
      </c>
    </row>
    <row r="2710" spans="1:16" x14ac:dyDescent="0.25">
      <c r="A2710" s="289" t="s">
        <v>272</v>
      </c>
      <c r="B2710">
        <v>1</v>
      </c>
      <c r="C2710">
        <v>141</v>
      </c>
      <c r="D2710">
        <v>0.4</v>
      </c>
      <c r="E2710" s="289" t="s">
        <v>6543</v>
      </c>
      <c r="F2710">
        <v>5014641065</v>
      </c>
      <c r="G2710" s="276">
        <v>45660</v>
      </c>
      <c r="H2710">
        <v>20241216617777</v>
      </c>
      <c r="I2710">
        <v>0.96</v>
      </c>
      <c r="J2710" s="289" t="s">
        <v>324</v>
      </c>
      <c r="K2710" s="289" t="s">
        <v>6544</v>
      </c>
      <c r="L2710" s="289" t="s">
        <v>275</v>
      </c>
      <c r="M2710" s="289" t="s">
        <v>6466</v>
      </c>
      <c r="N2710" s="289" t="s">
        <v>616</v>
      </c>
      <c r="O2710" s="289" t="s">
        <v>277</v>
      </c>
      <c r="P2710" s="289" t="str">
        <f>VLOOKUP(CAT_Details[[#This Row],[Delivery Bp Customer Code]],Table6[],2,0)</f>
        <v>U2-L5</v>
      </c>
    </row>
    <row r="2711" spans="1:16" x14ac:dyDescent="0.25">
      <c r="A2711" s="289" t="s">
        <v>272</v>
      </c>
      <c r="B2711">
        <v>12</v>
      </c>
      <c r="C2711">
        <v>5280</v>
      </c>
      <c r="D2711">
        <v>4.8</v>
      </c>
      <c r="E2711" s="289" t="s">
        <v>6545</v>
      </c>
      <c r="F2711">
        <v>5014641101</v>
      </c>
      <c r="G2711" s="276">
        <v>45660</v>
      </c>
      <c r="H2711" s="5">
        <v>20241212615946</v>
      </c>
      <c r="I2711">
        <v>11.52</v>
      </c>
      <c r="J2711" s="289" t="s">
        <v>324</v>
      </c>
      <c r="K2711" s="289" t="s">
        <v>6546</v>
      </c>
      <c r="L2711" s="289" t="s">
        <v>275</v>
      </c>
      <c r="M2711" s="289" t="s">
        <v>6463</v>
      </c>
      <c r="N2711" s="289" t="s">
        <v>622</v>
      </c>
      <c r="O2711" s="289" t="s">
        <v>277</v>
      </c>
      <c r="P2711" s="289" t="str">
        <f>VLOOKUP(CAT_Details[[#This Row],[Delivery Bp Customer Code]],Table6[],2,0)</f>
        <v>U2-L5</v>
      </c>
    </row>
    <row r="2712" spans="1:16" x14ac:dyDescent="0.25">
      <c r="A2712" s="289" t="s">
        <v>272</v>
      </c>
      <c r="B2712">
        <v>1</v>
      </c>
      <c r="C2712">
        <v>87</v>
      </c>
      <c r="D2712">
        <v>0.4</v>
      </c>
      <c r="E2712" s="289" t="s">
        <v>6547</v>
      </c>
      <c r="F2712">
        <v>5014653340</v>
      </c>
      <c r="G2712" s="276">
        <v>45660</v>
      </c>
      <c r="H2712" s="5">
        <v>20241218619255</v>
      </c>
      <c r="I2712">
        <v>0.52800000000000002</v>
      </c>
      <c r="J2712" s="289" t="s">
        <v>383</v>
      </c>
      <c r="K2712" s="289" t="s">
        <v>6548</v>
      </c>
      <c r="L2712" s="289" t="s">
        <v>275</v>
      </c>
      <c r="M2712" s="289" t="s">
        <v>6501</v>
      </c>
      <c r="N2712" s="289" t="s">
        <v>3285</v>
      </c>
      <c r="O2712" s="289" t="s">
        <v>277</v>
      </c>
      <c r="P2712" s="289" t="str">
        <f>VLOOKUP(CAT_Details[[#This Row],[Delivery Bp Customer Code]],Table6[],2,0)</f>
        <v>U2-L5</v>
      </c>
    </row>
    <row r="2713" spans="1:16" x14ac:dyDescent="0.25">
      <c r="A2713" s="289" t="s">
        <v>272</v>
      </c>
      <c r="B2713">
        <v>1</v>
      </c>
      <c r="C2713">
        <v>199</v>
      </c>
      <c r="D2713">
        <v>0.4</v>
      </c>
      <c r="E2713" s="289" t="s">
        <v>6549</v>
      </c>
      <c r="F2713">
        <v>5014653356</v>
      </c>
      <c r="G2713" s="276">
        <v>45660</v>
      </c>
      <c r="H2713">
        <v>20241216618004</v>
      </c>
      <c r="I2713">
        <v>0.25900000000000001</v>
      </c>
      <c r="J2713" s="289" t="s">
        <v>1047</v>
      </c>
      <c r="K2713" s="289" t="s">
        <v>6550</v>
      </c>
      <c r="L2713" s="289" t="s">
        <v>275</v>
      </c>
      <c r="M2713" s="289" t="s">
        <v>6437</v>
      </c>
      <c r="N2713" s="289" t="s">
        <v>1049</v>
      </c>
      <c r="O2713" s="289" t="s">
        <v>277</v>
      </c>
      <c r="P2713" s="289" t="str">
        <f>VLOOKUP(CAT_Details[[#This Row],[Delivery Bp Customer Code]],Table6[],2,0)</f>
        <v>U2-L5</v>
      </c>
    </row>
    <row r="2714" spans="1:16" x14ac:dyDescent="0.25">
      <c r="A2714" s="289" t="s">
        <v>272</v>
      </c>
      <c r="B2714">
        <v>2</v>
      </c>
      <c r="C2714">
        <v>1020</v>
      </c>
      <c r="D2714">
        <v>0.8</v>
      </c>
      <c r="E2714" s="289" t="s">
        <v>6551</v>
      </c>
      <c r="F2714">
        <v>5014664036</v>
      </c>
      <c r="G2714" s="276">
        <v>45660</v>
      </c>
      <c r="H2714" s="5">
        <v>20241217618756</v>
      </c>
      <c r="I2714">
        <v>1.92</v>
      </c>
      <c r="J2714" s="289" t="s">
        <v>324</v>
      </c>
      <c r="K2714" s="289" t="s">
        <v>6552</v>
      </c>
      <c r="L2714" s="289" t="s">
        <v>275</v>
      </c>
      <c r="M2714" s="289" t="s">
        <v>6466</v>
      </c>
      <c r="N2714" s="289" t="s">
        <v>4907</v>
      </c>
      <c r="O2714" s="289" t="s">
        <v>277</v>
      </c>
      <c r="P2714" s="289" t="str">
        <f>VLOOKUP(CAT_Details[[#This Row],[Delivery Bp Customer Code]],Table6[],2,0)</f>
        <v>U2-L5</v>
      </c>
    </row>
    <row r="2715" spans="1:16" x14ac:dyDescent="0.25">
      <c r="A2715" s="289" t="s">
        <v>272</v>
      </c>
      <c r="B2715">
        <v>26</v>
      </c>
      <c r="C2715">
        <v>12610</v>
      </c>
      <c r="D2715">
        <v>10.4</v>
      </c>
      <c r="E2715" s="289" t="s">
        <v>6551</v>
      </c>
      <c r="F2715">
        <v>5014664077</v>
      </c>
      <c r="G2715" s="276">
        <v>45660</v>
      </c>
      <c r="H2715">
        <v>20241217618752</v>
      </c>
      <c r="I2715">
        <v>24.96</v>
      </c>
      <c r="J2715" s="289" t="s">
        <v>324</v>
      </c>
      <c r="K2715" s="289" t="s">
        <v>6553</v>
      </c>
      <c r="L2715" s="289" t="s">
        <v>275</v>
      </c>
      <c r="M2715" s="289" t="s">
        <v>6466</v>
      </c>
      <c r="N2715" s="289" t="s">
        <v>4907</v>
      </c>
      <c r="O2715" s="289" t="s">
        <v>277</v>
      </c>
      <c r="P2715" s="289" t="str">
        <f>VLOOKUP(CAT_Details[[#This Row],[Delivery Bp Customer Code]],Table6[],2,0)</f>
        <v>U2-L5</v>
      </c>
    </row>
    <row r="2716" spans="1:16" x14ac:dyDescent="0.25">
      <c r="A2716" s="289" t="s">
        <v>5576</v>
      </c>
      <c r="B2716">
        <v>12</v>
      </c>
      <c r="C2716">
        <v>13200</v>
      </c>
      <c r="D2716">
        <v>7.2</v>
      </c>
      <c r="E2716" s="289" t="s">
        <v>6554</v>
      </c>
      <c r="F2716">
        <v>5014696505</v>
      </c>
      <c r="G2716" s="276">
        <v>45660</v>
      </c>
      <c r="H2716">
        <v>20241203608991</v>
      </c>
      <c r="I2716">
        <v>17.28</v>
      </c>
      <c r="J2716" s="289" t="s">
        <v>273</v>
      </c>
      <c r="K2716" s="289" t="s">
        <v>6555</v>
      </c>
      <c r="L2716" s="289" t="s">
        <v>275</v>
      </c>
      <c r="M2716" s="289" t="s">
        <v>6491</v>
      </c>
      <c r="N2716" s="289" t="s">
        <v>6556</v>
      </c>
      <c r="O2716" s="289" t="s">
        <v>5579</v>
      </c>
      <c r="P2716" s="289" t="str">
        <f>VLOOKUP(CAT_Details[[#This Row],[Delivery Bp Customer Code]],Table6[],2,0)</f>
        <v>No Loc</v>
      </c>
    </row>
    <row r="2717" spans="1:16" x14ac:dyDescent="0.25">
      <c r="A2717" s="289" t="s">
        <v>75</v>
      </c>
      <c r="B2717">
        <v>1</v>
      </c>
      <c r="C2717">
        <v>18</v>
      </c>
      <c r="D2717">
        <v>0.2</v>
      </c>
      <c r="E2717" s="289" t="s">
        <v>6557</v>
      </c>
      <c r="F2717">
        <v>5014700319</v>
      </c>
      <c r="G2717" s="276">
        <v>45663</v>
      </c>
      <c r="H2717">
        <v>20241231622217</v>
      </c>
      <c r="I2717">
        <v>0.192</v>
      </c>
      <c r="J2717" s="289" t="s">
        <v>273</v>
      </c>
      <c r="K2717" s="289" t="s">
        <v>6558</v>
      </c>
      <c r="L2717" s="289" t="s">
        <v>275</v>
      </c>
      <c r="M2717" s="289" t="s">
        <v>6559</v>
      </c>
      <c r="N2717" s="289" t="s">
        <v>519</v>
      </c>
      <c r="O2717" s="289" t="s">
        <v>5281</v>
      </c>
      <c r="P2717" s="289" t="str">
        <f>VLOOKUP(CAT_Details[[#This Row],[Delivery Bp Customer Code]],Table6[],2,0)</f>
        <v>DK-LW08</v>
      </c>
    </row>
    <row r="2718" spans="1:16" x14ac:dyDescent="0.25">
      <c r="A2718" s="289" t="s">
        <v>3329</v>
      </c>
      <c r="B2718">
        <v>3</v>
      </c>
      <c r="C2718">
        <v>359</v>
      </c>
      <c r="D2718">
        <v>0.86</v>
      </c>
      <c r="E2718" s="289" t="s">
        <v>6560</v>
      </c>
      <c r="F2718">
        <v>5014687505</v>
      </c>
      <c r="G2718" s="276">
        <v>45663</v>
      </c>
      <c r="H2718" s="5">
        <v>20241220620726</v>
      </c>
      <c r="I2718">
        <v>1.69</v>
      </c>
      <c r="J2718" s="289" t="s">
        <v>3890</v>
      </c>
      <c r="K2718" s="289" t="s">
        <v>6561</v>
      </c>
      <c r="L2718" s="289" t="s">
        <v>275</v>
      </c>
      <c r="M2718" s="289" t="s">
        <v>6562</v>
      </c>
      <c r="N2718" s="289" t="s">
        <v>3896</v>
      </c>
      <c r="O2718" s="289" t="s">
        <v>3332</v>
      </c>
      <c r="P2718" s="289">
        <f>VLOOKUP(CAT_Details[[#This Row],[Delivery Bp Customer Code]],Table6[],2,0)</f>
        <v>3402</v>
      </c>
    </row>
    <row r="2719" spans="1:16" x14ac:dyDescent="0.25">
      <c r="A2719" s="289" t="s">
        <v>76</v>
      </c>
      <c r="B2719">
        <v>5</v>
      </c>
      <c r="C2719">
        <v>585</v>
      </c>
      <c r="D2719">
        <v>2.6</v>
      </c>
      <c r="E2719" s="289" t="s">
        <v>6563</v>
      </c>
      <c r="F2719">
        <v>5014696416</v>
      </c>
      <c r="G2719" s="276">
        <v>45663</v>
      </c>
      <c r="H2719">
        <v>20241220620594</v>
      </c>
      <c r="I2719">
        <v>7.6859999999999999</v>
      </c>
      <c r="J2719" s="289" t="s">
        <v>294</v>
      </c>
      <c r="K2719" s="289" t="s">
        <v>6564</v>
      </c>
      <c r="L2719" s="289" t="s">
        <v>275</v>
      </c>
      <c r="M2719" s="289" t="s">
        <v>6565</v>
      </c>
      <c r="N2719" s="289" t="s">
        <v>5685</v>
      </c>
      <c r="O2719" s="289" t="s">
        <v>748</v>
      </c>
      <c r="P2719" s="289" t="str">
        <f>VLOOKUP(CAT_Details[[#This Row],[Delivery Bp Customer Code]],Table6[],2,0)</f>
        <v>No Loc</v>
      </c>
    </row>
    <row r="2720" spans="1:16" x14ac:dyDescent="0.25">
      <c r="A2720" s="289" t="s">
        <v>76</v>
      </c>
      <c r="B2720">
        <v>7</v>
      </c>
      <c r="C2720">
        <v>585</v>
      </c>
      <c r="D2720">
        <v>3.56</v>
      </c>
      <c r="E2720" s="289" t="s">
        <v>6563</v>
      </c>
      <c r="F2720">
        <v>5014700312</v>
      </c>
      <c r="G2720" s="276">
        <v>45663</v>
      </c>
      <c r="H2720" s="5">
        <v>20241220620594</v>
      </c>
      <c r="I2720">
        <v>10.928000000000001</v>
      </c>
      <c r="J2720" s="289" t="s">
        <v>294</v>
      </c>
      <c r="K2720" s="289" t="s">
        <v>6566</v>
      </c>
      <c r="L2720" s="289" t="s">
        <v>275</v>
      </c>
      <c r="M2720" s="289"/>
      <c r="N2720" s="289" t="s">
        <v>5685</v>
      </c>
      <c r="O2720" s="289" t="s">
        <v>748</v>
      </c>
      <c r="P2720" s="289" t="str">
        <f>VLOOKUP(CAT_Details[[#This Row],[Delivery Bp Customer Code]],Table6[],2,0)</f>
        <v>No Loc</v>
      </c>
    </row>
    <row r="2721" spans="1:16" x14ac:dyDescent="0.25">
      <c r="A2721" s="289" t="s">
        <v>75</v>
      </c>
      <c r="B2721">
        <v>1</v>
      </c>
      <c r="C2721">
        <v>369</v>
      </c>
      <c r="D2721">
        <v>0.4</v>
      </c>
      <c r="E2721" s="289" t="s">
        <v>6567</v>
      </c>
      <c r="F2721">
        <v>5014707472</v>
      </c>
      <c r="G2721" s="276">
        <v>45664</v>
      </c>
      <c r="H2721">
        <v>20250102622548</v>
      </c>
      <c r="I2721">
        <v>0.96</v>
      </c>
      <c r="J2721" s="289" t="s">
        <v>273</v>
      </c>
      <c r="K2721" s="289" t="s">
        <v>6568</v>
      </c>
      <c r="L2721" s="289" t="s">
        <v>275</v>
      </c>
      <c r="M2721" s="289"/>
      <c r="N2721" s="289" t="s">
        <v>3563</v>
      </c>
      <c r="O2721" s="289" t="s">
        <v>2173</v>
      </c>
      <c r="P2721" s="289" t="str">
        <f>VLOOKUP(CAT_Details[[#This Row],[Delivery Bp Customer Code]],Table6[],2,0)</f>
        <v>OYL1</v>
      </c>
    </row>
    <row r="2722" spans="1:16" x14ac:dyDescent="0.25">
      <c r="A2722" s="289" t="s">
        <v>285</v>
      </c>
      <c r="B2722">
        <v>16</v>
      </c>
      <c r="C2722">
        <v>1831</v>
      </c>
      <c r="D2722">
        <v>7.7</v>
      </c>
      <c r="E2722" s="289" t="s">
        <v>6459</v>
      </c>
      <c r="F2722">
        <v>5014651490</v>
      </c>
      <c r="G2722" s="276">
        <v>45664</v>
      </c>
      <c r="H2722">
        <v>20241213617124</v>
      </c>
      <c r="I2722">
        <v>21.164999999999999</v>
      </c>
      <c r="J2722" s="289" t="s">
        <v>294</v>
      </c>
      <c r="K2722" s="289" t="s">
        <v>6569</v>
      </c>
      <c r="L2722" s="289" t="s">
        <v>275</v>
      </c>
      <c r="M2722" s="289"/>
      <c r="N2722" s="289" t="s">
        <v>5685</v>
      </c>
      <c r="O2722" s="289" t="s">
        <v>291</v>
      </c>
      <c r="P2722" s="289" t="str">
        <f>VLOOKUP(CAT_Details[[#This Row],[Delivery Bp Customer Code]],Table6[],2,0)</f>
        <v>DX01-L5</v>
      </c>
    </row>
    <row r="2723" spans="1:16" x14ac:dyDescent="0.25">
      <c r="A2723" s="289" t="s">
        <v>285</v>
      </c>
      <c r="B2723">
        <v>5</v>
      </c>
      <c r="C2723">
        <v>92</v>
      </c>
      <c r="D2723">
        <v>0.65</v>
      </c>
      <c r="E2723" s="289" t="s">
        <v>6570</v>
      </c>
      <c r="F2723">
        <v>5014696375</v>
      </c>
      <c r="G2723" s="276">
        <v>45664</v>
      </c>
      <c r="H2723" s="5">
        <v>20241230621971</v>
      </c>
      <c r="I2723">
        <v>0.70899999999999996</v>
      </c>
      <c r="J2723" s="289" t="s">
        <v>350</v>
      </c>
      <c r="K2723" s="289" t="s">
        <v>6571</v>
      </c>
      <c r="L2723" s="289" t="s">
        <v>275</v>
      </c>
      <c r="M2723" s="289" t="s">
        <v>6572</v>
      </c>
      <c r="N2723" s="289" t="s">
        <v>378</v>
      </c>
      <c r="O2723" s="289" t="s">
        <v>291</v>
      </c>
      <c r="P2723" s="289" t="str">
        <f>VLOOKUP(CAT_Details[[#This Row],[Delivery Bp Customer Code]],Table6[],2,0)</f>
        <v>DX01-L5</v>
      </c>
    </row>
    <row r="2724" spans="1:16" x14ac:dyDescent="0.25">
      <c r="A2724" s="289" t="s">
        <v>285</v>
      </c>
      <c r="B2724">
        <v>8</v>
      </c>
      <c r="C2724">
        <v>541</v>
      </c>
      <c r="D2724">
        <v>4.3600000000000003</v>
      </c>
      <c r="E2724" s="289" t="s">
        <v>6459</v>
      </c>
      <c r="F2724">
        <v>5014696429</v>
      </c>
      <c r="G2724" s="276">
        <v>45664</v>
      </c>
      <c r="H2724">
        <v>20241213617124</v>
      </c>
      <c r="I2724">
        <v>11.632999999999999</v>
      </c>
      <c r="J2724" s="289" t="s">
        <v>294</v>
      </c>
      <c r="K2724" s="289" t="s">
        <v>6573</v>
      </c>
      <c r="L2724" s="289" t="s">
        <v>275</v>
      </c>
      <c r="M2724" s="289" t="s">
        <v>6565</v>
      </c>
      <c r="N2724" s="289" t="s">
        <v>5685</v>
      </c>
      <c r="O2724" s="289" t="s">
        <v>291</v>
      </c>
      <c r="P2724" s="289" t="str">
        <f>VLOOKUP(CAT_Details[[#This Row],[Delivery Bp Customer Code]],Table6[],2,0)</f>
        <v>DX01-L5</v>
      </c>
    </row>
    <row r="2725" spans="1:16" x14ac:dyDescent="0.25">
      <c r="A2725" s="289" t="s">
        <v>285</v>
      </c>
      <c r="B2725">
        <v>2</v>
      </c>
      <c r="C2725">
        <v>293</v>
      </c>
      <c r="D2725">
        <v>0.8</v>
      </c>
      <c r="E2725" s="289" t="s">
        <v>6574</v>
      </c>
      <c r="F2725">
        <v>5014696456</v>
      </c>
      <c r="G2725" s="276">
        <v>45664</v>
      </c>
      <c r="H2725">
        <v>20241230621936</v>
      </c>
      <c r="I2725">
        <v>1.92</v>
      </c>
      <c r="J2725" s="289" t="s">
        <v>280</v>
      </c>
      <c r="K2725" s="289" t="s">
        <v>6575</v>
      </c>
      <c r="L2725" s="289" t="s">
        <v>275</v>
      </c>
      <c r="M2725" s="289" t="s">
        <v>6576</v>
      </c>
      <c r="N2725" s="289" t="s">
        <v>424</v>
      </c>
      <c r="O2725" s="289" t="s">
        <v>291</v>
      </c>
      <c r="P2725" s="289" t="str">
        <f>VLOOKUP(CAT_Details[[#This Row],[Delivery Bp Customer Code]],Table6[],2,0)</f>
        <v>DX01-L5</v>
      </c>
    </row>
    <row r="2726" spans="1:16" x14ac:dyDescent="0.25">
      <c r="A2726" s="289" t="s">
        <v>285</v>
      </c>
      <c r="B2726">
        <v>10</v>
      </c>
      <c r="C2726">
        <v>1584</v>
      </c>
      <c r="D2726">
        <v>5.46</v>
      </c>
      <c r="E2726" s="289" t="s">
        <v>6577</v>
      </c>
      <c r="F2726">
        <v>5014696643</v>
      </c>
      <c r="G2726" s="276">
        <v>45664</v>
      </c>
      <c r="H2726">
        <v>20241213617166</v>
      </c>
      <c r="I2726">
        <v>14.726000000000001</v>
      </c>
      <c r="J2726" s="289" t="s">
        <v>294</v>
      </c>
      <c r="K2726" s="289" t="s">
        <v>6578</v>
      </c>
      <c r="L2726" s="289" t="s">
        <v>275</v>
      </c>
      <c r="M2726" s="289" t="s">
        <v>6579</v>
      </c>
      <c r="N2726" s="289" t="s">
        <v>5685</v>
      </c>
      <c r="O2726" s="289" t="s">
        <v>291</v>
      </c>
      <c r="P2726" s="289" t="str">
        <f>VLOOKUP(CAT_Details[[#This Row],[Delivery Bp Customer Code]],Table6[],2,0)</f>
        <v>DX01-L5</v>
      </c>
    </row>
    <row r="2727" spans="1:16" x14ac:dyDescent="0.25">
      <c r="A2727" s="289" t="s">
        <v>272</v>
      </c>
      <c r="B2727">
        <v>14</v>
      </c>
      <c r="C2727">
        <v>700</v>
      </c>
      <c r="D2727">
        <v>7.04</v>
      </c>
      <c r="E2727" s="289" t="s">
        <v>6580</v>
      </c>
      <c r="F2727">
        <v>5014707601</v>
      </c>
      <c r="G2727" s="276">
        <v>45664</v>
      </c>
      <c r="H2727">
        <v>20241213616840</v>
      </c>
      <c r="I2727">
        <v>15.632999999999999</v>
      </c>
      <c r="J2727" s="289" t="s">
        <v>273</v>
      </c>
      <c r="K2727" s="289" t="s">
        <v>6581</v>
      </c>
      <c r="L2727" s="289" t="s">
        <v>275</v>
      </c>
      <c r="M2727" s="289" t="s">
        <v>6576</v>
      </c>
      <c r="N2727" s="289" t="s">
        <v>1240</v>
      </c>
      <c r="O2727" s="289" t="s">
        <v>277</v>
      </c>
      <c r="P2727" s="289" t="str">
        <f>VLOOKUP(CAT_Details[[#This Row],[Delivery Bp Customer Code]],Table6[],2,0)</f>
        <v>U2-L5</v>
      </c>
    </row>
    <row r="2728" spans="1:16" x14ac:dyDescent="0.25">
      <c r="A2728" s="289" t="s">
        <v>278</v>
      </c>
      <c r="B2728">
        <v>17</v>
      </c>
      <c r="C2728">
        <v>5769.63</v>
      </c>
      <c r="D2728">
        <v>5.23</v>
      </c>
      <c r="E2728" s="289" t="s">
        <v>6582</v>
      </c>
      <c r="F2728">
        <v>5014700292</v>
      </c>
      <c r="G2728" s="276">
        <v>45665</v>
      </c>
      <c r="H2728">
        <v>20241231622303</v>
      </c>
      <c r="I2728">
        <v>7.98</v>
      </c>
      <c r="J2728" s="289" t="s">
        <v>280</v>
      </c>
      <c r="K2728" s="289" t="s">
        <v>6583</v>
      </c>
      <c r="L2728" s="289" t="s">
        <v>275</v>
      </c>
      <c r="M2728" s="289" t="s">
        <v>6584</v>
      </c>
      <c r="N2728" s="289" t="s">
        <v>485</v>
      </c>
      <c r="O2728" s="289" t="s">
        <v>498</v>
      </c>
      <c r="P2728" s="289" t="str">
        <f>VLOOKUP(CAT_Details[[#This Row],[Delivery Bp Customer Code]],Table6[],2,0)</f>
        <v>DK-BM01</v>
      </c>
    </row>
    <row r="2729" spans="1:16" x14ac:dyDescent="0.25">
      <c r="A2729" s="289" t="s">
        <v>75</v>
      </c>
      <c r="B2729">
        <v>1</v>
      </c>
      <c r="C2729">
        <v>369</v>
      </c>
      <c r="D2729">
        <v>0.4</v>
      </c>
      <c r="E2729" s="289" t="s">
        <v>6585</v>
      </c>
      <c r="F2729">
        <v>5014713464</v>
      </c>
      <c r="G2729" s="276">
        <v>45665</v>
      </c>
      <c r="H2729" s="5">
        <v>20250102622548</v>
      </c>
      <c r="I2729">
        <v>0.96</v>
      </c>
      <c r="J2729" s="289" t="s">
        <v>273</v>
      </c>
      <c r="K2729" s="289" t="s">
        <v>6586</v>
      </c>
      <c r="L2729" s="289" t="s">
        <v>275</v>
      </c>
      <c r="M2729" s="289" t="s">
        <v>6587</v>
      </c>
      <c r="N2729" s="289" t="s">
        <v>3563</v>
      </c>
      <c r="O2729" s="289" t="s">
        <v>2173</v>
      </c>
      <c r="P2729" s="289" t="str">
        <f>VLOOKUP(CAT_Details[[#This Row],[Delivery Bp Customer Code]],Table6[],2,0)</f>
        <v>OYL1</v>
      </c>
    </row>
    <row r="2730" spans="1:16" x14ac:dyDescent="0.25">
      <c r="A2730" s="289" t="s">
        <v>76</v>
      </c>
      <c r="B2730">
        <v>1</v>
      </c>
      <c r="C2730">
        <v>90</v>
      </c>
      <c r="D2730">
        <v>0.2</v>
      </c>
      <c r="E2730" s="289" t="s">
        <v>6588</v>
      </c>
      <c r="F2730">
        <v>5014700355</v>
      </c>
      <c r="G2730" s="276">
        <v>45665</v>
      </c>
      <c r="H2730">
        <v>20250102622529</v>
      </c>
      <c r="I2730">
        <v>0.38400000000000001</v>
      </c>
      <c r="J2730" s="289" t="s">
        <v>350</v>
      </c>
      <c r="K2730" s="289" t="s">
        <v>6589</v>
      </c>
      <c r="L2730" s="289" t="s">
        <v>275</v>
      </c>
      <c r="M2730" s="289" t="s">
        <v>6572</v>
      </c>
      <c r="N2730" s="289" t="s">
        <v>6590</v>
      </c>
      <c r="O2730" s="289" t="s">
        <v>748</v>
      </c>
      <c r="P2730" s="289" t="str">
        <f>VLOOKUP(CAT_Details[[#This Row],[Delivery Bp Customer Code]],Table6[],2,0)</f>
        <v>No Loc</v>
      </c>
    </row>
    <row r="2731" spans="1:16" x14ac:dyDescent="0.25">
      <c r="A2731" s="289" t="s">
        <v>285</v>
      </c>
      <c r="B2731">
        <v>2</v>
      </c>
      <c r="C2731">
        <v>900</v>
      </c>
      <c r="D2731">
        <v>1</v>
      </c>
      <c r="E2731" s="289" t="s">
        <v>6591</v>
      </c>
      <c r="F2731">
        <v>5014696577</v>
      </c>
      <c r="G2731" s="276">
        <v>45665</v>
      </c>
      <c r="H2731">
        <v>20241230621958</v>
      </c>
      <c r="I2731">
        <v>2.4</v>
      </c>
      <c r="J2731" s="289" t="s">
        <v>280</v>
      </c>
      <c r="K2731" s="289" t="s">
        <v>6592</v>
      </c>
      <c r="L2731" s="289" t="s">
        <v>275</v>
      </c>
      <c r="M2731" s="289" t="s">
        <v>6576</v>
      </c>
      <c r="N2731" s="289" t="s">
        <v>534</v>
      </c>
      <c r="O2731" s="289" t="s">
        <v>291</v>
      </c>
      <c r="P2731" s="289" t="str">
        <f>VLOOKUP(CAT_Details[[#This Row],[Delivery Bp Customer Code]],Table6[],2,0)</f>
        <v>DX01-L5</v>
      </c>
    </row>
    <row r="2732" spans="1:16" x14ac:dyDescent="0.25">
      <c r="A2732" s="289" t="s">
        <v>285</v>
      </c>
      <c r="B2732">
        <v>4</v>
      </c>
      <c r="C2732">
        <v>612.28</v>
      </c>
      <c r="D2732">
        <v>1.46</v>
      </c>
      <c r="E2732" s="289" t="s">
        <v>6593</v>
      </c>
      <c r="F2732">
        <v>5014713353</v>
      </c>
      <c r="G2732" s="276">
        <v>45665</v>
      </c>
      <c r="H2732">
        <v>20250103623127</v>
      </c>
      <c r="I2732">
        <v>3.1</v>
      </c>
      <c r="J2732" s="289" t="s">
        <v>273</v>
      </c>
      <c r="K2732" s="289" t="s">
        <v>6594</v>
      </c>
      <c r="L2732" s="289" t="s">
        <v>275</v>
      </c>
      <c r="M2732" s="289" t="s">
        <v>6587</v>
      </c>
      <c r="N2732" s="289" t="s">
        <v>519</v>
      </c>
      <c r="O2732" s="289" t="s">
        <v>291</v>
      </c>
      <c r="P2732" s="289" t="str">
        <f>VLOOKUP(CAT_Details[[#This Row],[Delivery Bp Customer Code]],Table6[],2,0)</f>
        <v>DX01-L5</v>
      </c>
    </row>
    <row r="2733" spans="1:16" x14ac:dyDescent="0.25">
      <c r="A2733" s="289" t="s">
        <v>285</v>
      </c>
      <c r="B2733">
        <v>2</v>
      </c>
      <c r="C2733">
        <v>201.19</v>
      </c>
      <c r="D2733">
        <v>0.5</v>
      </c>
      <c r="E2733" s="289" t="s">
        <v>6593</v>
      </c>
      <c r="F2733">
        <v>5014713361</v>
      </c>
      <c r="G2733" s="276">
        <v>45665</v>
      </c>
      <c r="H2733">
        <v>20250103623112</v>
      </c>
      <c r="I2733">
        <v>1.0620000000000001</v>
      </c>
      <c r="J2733" s="289" t="s">
        <v>273</v>
      </c>
      <c r="K2733" s="289" t="s">
        <v>6595</v>
      </c>
      <c r="L2733" s="289" t="s">
        <v>275</v>
      </c>
      <c r="M2733" s="289" t="s">
        <v>6587</v>
      </c>
      <c r="N2733" s="289" t="s">
        <v>519</v>
      </c>
      <c r="O2733" s="289" t="s">
        <v>291</v>
      </c>
      <c r="P2733" s="289" t="str">
        <f>VLOOKUP(CAT_Details[[#This Row],[Delivery Bp Customer Code]],Table6[],2,0)</f>
        <v>DX01-L5</v>
      </c>
    </row>
    <row r="2734" spans="1:16" x14ac:dyDescent="0.25">
      <c r="A2734" s="289" t="s">
        <v>272</v>
      </c>
      <c r="B2734">
        <v>1</v>
      </c>
      <c r="C2734">
        <v>57</v>
      </c>
      <c r="D2734">
        <v>0.47</v>
      </c>
      <c r="E2734" s="289" t="s">
        <v>6593</v>
      </c>
      <c r="F2734">
        <v>5014713367</v>
      </c>
      <c r="G2734" s="276">
        <v>45665</v>
      </c>
      <c r="H2734">
        <v>20250103623105</v>
      </c>
      <c r="I2734">
        <v>1.079</v>
      </c>
      <c r="J2734" s="289" t="s">
        <v>273</v>
      </c>
      <c r="K2734" s="289" t="s">
        <v>6596</v>
      </c>
      <c r="L2734" s="289" t="s">
        <v>275</v>
      </c>
      <c r="M2734" s="289" t="s">
        <v>6587</v>
      </c>
      <c r="N2734" s="289" t="s">
        <v>519</v>
      </c>
      <c r="O2734" s="289" t="s">
        <v>277</v>
      </c>
      <c r="P2734" s="289" t="str">
        <f>VLOOKUP(CAT_Details[[#This Row],[Delivery Bp Customer Code]],Table6[],2,0)</f>
        <v>U2-L5</v>
      </c>
    </row>
    <row r="2735" spans="1:16" x14ac:dyDescent="0.25">
      <c r="A2735" s="289" t="s">
        <v>278</v>
      </c>
      <c r="B2735">
        <v>4</v>
      </c>
      <c r="C2735">
        <v>1160</v>
      </c>
      <c r="D2735">
        <v>1.6</v>
      </c>
      <c r="E2735" s="289" t="s">
        <v>6597</v>
      </c>
      <c r="F2735">
        <v>5014707689</v>
      </c>
      <c r="G2735" s="276">
        <v>45666</v>
      </c>
      <c r="H2735" s="5">
        <v>20241223620976</v>
      </c>
      <c r="I2735">
        <v>1.92</v>
      </c>
      <c r="J2735" s="289" t="s">
        <v>280</v>
      </c>
      <c r="K2735" s="289" t="s">
        <v>6598</v>
      </c>
      <c r="L2735" s="289" t="s">
        <v>275</v>
      </c>
      <c r="M2735" s="289" t="s">
        <v>6584</v>
      </c>
      <c r="N2735" s="289" t="s">
        <v>636</v>
      </c>
      <c r="O2735" s="289" t="s">
        <v>498</v>
      </c>
      <c r="P2735" s="289" t="str">
        <f>VLOOKUP(CAT_Details[[#This Row],[Delivery Bp Customer Code]],Table6[],2,0)</f>
        <v>DK-BM01</v>
      </c>
    </row>
    <row r="2736" spans="1:16" x14ac:dyDescent="0.25">
      <c r="A2736" s="289" t="s">
        <v>75</v>
      </c>
      <c r="B2736">
        <v>7</v>
      </c>
      <c r="C2736">
        <v>1385</v>
      </c>
      <c r="D2736">
        <v>3.29</v>
      </c>
      <c r="E2736" s="289" t="s">
        <v>6599</v>
      </c>
      <c r="F2736">
        <v>5014700284</v>
      </c>
      <c r="G2736" s="276">
        <v>45666</v>
      </c>
      <c r="H2736">
        <v>20241216617533</v>
      </c>
      <c r="I2736">
        <v>15.428000000000001</v>
      </c>
      <c r="J2736" s="289" t="s">
        <v>345</v>
      </c>
      <c r="K2736" s="289" t="s">
        <v>6600</v>
      </c>
      <c r="L2736" s="289" t="s">
        <v>275</v>
      </c>
      <c r="M2736" s="289" t="s">
        <v>6601</v>
      </c>
      <c r="N2736" s="289" t="s">
        <v>4779</v>
      </c>
      <c r="O2736" s="289" t="s">
        <v>5281</v>
      </c>
      <c r="P2736" s="289" t="str">
        <f>VLOOKUP(CAT_Details[[#This Row],[Delivery Bp Customer Code]],Table6[],2,0)</f>
        <v>DK-LW08</v>
      </c>
    </row>
    <row r="2737" spans="1:16" x14ac:dyDescent="0.25">
      <c r="A2737" s="289" t="s">
        <v>75</v>
      </c>
      <c r="B2737">
        <v>4</v>
      </c>
      <c r="C2737">
        <v>764</v>
      </c>
      <c r="D2737">
        <v>1.81</v>
      </c>
      <c r="E2737" s="289" t="s">
        <v>6602</v>
      </c>
      <c r="F2737">
        <v>5014700303</v>
      </c>
      <c r="G2737" s="276">
        <v>45666</v>
      </c>
      <c r="H2737">
        <v>20241220620495</v>
      </c>
      <c r="I2737">
        <v>8.6530000000000005</v>
      </c>
      <c r="J2737" s="289" t="s">
        <v>345</v>
      </c>
      <c r="K2737" s="289" t="s">
        <v>6603</v>
      </c>
      <c r="L2737" s="289" t="s">
        <v>275</v>
      </c>
      <c r="M2737" s="289" t="s">
        <v>6601</v>
      </c>
      <c r="N2737" s="289" t="s">
        <v>4779</v>
      </c>
      <c r="O2737" s="289" t="s">
        <v>5281</v>
      </c>
      <c r="P2737" s="289" t="str">
        <f>VLOOKUP(CAT_Details[[#This Row],[Delivery Bp Customer Code]],Table6[],2,0)</f>
        <v>DK-LW08</v>
      </c>
    </row>
    <row r="2738" spans="1:16" x14ac:dyDescent="0.25">
      <c r="A2738" s="289" t="s">
        <v>75</v>
      </c>
      <c r="B2738">
        <v>2</v>
      </c>
      <c r="C2738">
        <v>283</v>
      </c>
      <c r="D2738">
        <v>0.4</v>
      </c>
      <c r="E2738" s="289" t="s">
        <v>6604</v>
      </c>
      <c r="F2738">
        <v>5014707733</v>
      </c>
      <c r="G2738" s="276">
        <v>45666</v>
      </c>
      <c r="H2738">
        <v>20241217618734</v>
      </c>
      <c r="I2738">
        <v>0.57599999999999996</v>
      </c>
      <c r="J2738" s="289" t="s">
        <v>350</v>
      </c>
      <c r="K2738" s="289" t="s">
        <v>6605</v>
      </c>
      <c r="L2738" s="289" t="s">
        <v>275</v>
      </c>
      <c r="M2738" s="289" t="s">
        <v>6606</v>
      </c>
      <c r="N2738" s="289" t="s">
        <v>3949</v>
      </c>
      <c r="O2738" s="289" t="s">
        <v>2173</v>
      </c>
      <c r="P2738" s="289" t="str">
        <f>VLOOKUP(CAT_Details[[#This Row],[Delivery Bp Customer Code]],Table6[],2,0)</f>
        <v>OYL1</v>
      </c>
    </row>
    <row r="2739" spans="1:16" x14ac:dyDescent="0.25">
      <c r="A2739" s="289" t="s">
        <v>75</v>
      </c>
      <c r="B2739">
        <v>1</v>
      </c>
      <c r="C2739">
        <v>186</v>
      </c>
      <c r="D2739">
        <v>0.4</v>
      </c>
      <c r="E2739" s="289" t="s">
        <v>6607</v>
      </c>
      <c r="F2739">
        <v>5014726523</v>
      </c>
      <c r="G2739" s="276">
        <v>45666</v>
      </c>
      <c r="H2739">
        <v>20250106623634</v>
      </c>
      <c r="I2739">
        <v>0.57599999999999996</v>
      </c>
      <c r="J2739" s="289" t="s">
        <v>273</v>
      </c>
      <c r="K2739" s="289" t="s">
        <v>6608</v>
      </c>
      <c r="L2739" s="289" t="s">
        <v>275</v>
      </c>
      <c r="M2739" s="289" t="s">
        <v>6609</v>
      </c>
      <c r="N2739" s="289" t="s">
        <v>519</v>
      </c>
      <c r="O2739" s="289" t="s">
        <v>2173</v>
      </c>
      <c r="P2739" s="289" t="str">
        <f>VLOOKUP(CAT_Details[[#This Row],[Delivery Bp Customer Code]],Table6[],2,0)</f>
        <v>OYL1</v>
      </c>
    </row>
    <row r="2740" spans="1:16" x14ac:dyDescent="0.25">
      <c r="A2740" s="289" t="s">
        <v>75</v>
      </c>
      <c r="B2740">
        <v>11</v>
      </c>
      <c r="C2740">
        <v>5952.54</v>
      </c>
      <c r="D2740">
        <v>4.4000000000000004</v>
      </c>
      <c r="E2740" s="289" t="s">
        <v>6610</v>
      </c>
      <c r="F2740">
        <v>5014726538</v>
      </c>
      <c r="G2740" s="276">
        <v>45666</v>
      </c>
      <c r="H2740">
        <v>20250102622887</v>
      </c>
      <c r="I2740">
        <v>10.56</v>
      </c>
      <c r="J2740" s="289" t="s">
        <v>273</v>
      </c>
      <c r="K2740" s="289" t="s">
        <v>6611</v>
      </c>
      <c r="L2740" s="289" t="s">
        <v>275</v>
      </c>
      <c r="M2740" s="289" t="s">
        <v>6609</v>
      </c>
      <c r="N2740" s="289" t="s">
        <v>1142</v>
      </c>
      <c r="O2740" s="289" t="s">
        <v>2173</v>
      </c>
      <c r="P2740" s="289" t="str">
        <f>VLOOKUP(CAT_Details[[#This Row],[Delivery Bp Customer Code]],Table6[],2,0)</f>
        <v>OYL1</v>
      </c>
    </row>
    <row r="2741" spans="1:16" x14ac:dyDescent="0.25">
      <c r="A2741" s="289" t="s">
        <v>75</v>
      </c>
      <c r="B2741">
        <v>2</v>
      </c>
      <c r="C2741">
        <v>54.5</v>
      </c>
      <c r="D2741">
        <v>0.35</v>
      </c>
      <c r="E2741" s="289" t="s">
        <v>6612</v>
      </c>
      <c r="F2741">
        <v>5014726692</v>
      </c>
      <c r="G2741" s="276">
        <v>45666</v>
      </c>
      <c r="H2741" s="5">
        <v>20241218619243</v>
      </c>
      <c r="I2741">
        <v>0.312</v>
      </c>
      <c r="J2741" s="289" t="s">
        <v>273</v>
      </c>
      <c r="K2741" s="289" t="s">
        <v>6613</v>
      </c>
      <c r="L2741" s="289" t="s">
        <v>275</v>
      </c>
      <c r="M2741" s="289" t="s">
        <v>6614</v>
      </c>
      <c r="N2741" s="289" t="s">
        <v>3252</v>
      </c>
      <c r="O2741" s="289" t="s">
        <v>2173</v>
      </c>
      <c r="P2741" s="289" t="str">
        <f>VLOOKUP(CAT_Details[[#This Row],[Delivery Bp Customer Code]],Table6[],2,0)</f>
        <v>OYL1</v>
      </c>
    </row>
    <row r="2742" spans="1:16" x14ac:dyDescent="0.25">
      <c r="A2742" s="289" t="s">
        <v>75</v>
      </c>
      <c r="B2742">
        <v>1</v>
      </c>
      <c r="C2742">
        <v>239.1</v>
      </c>
      <c r="D2742">
        <v>0.4</v>
      </c>
      <c r="E2742" s="289" t="s">
        <v>6615</v>
      </c>
      <c r="F2742">
        <v>5014726752</v>
      </c>
      <c r="G2742" s="276">
        <v>45666</v>
      </c>
      <c r="H2742">
        <v>20241220620705</v>
      </c>
      <c r="I2742">
        <v>0.96</v>
      </c>
      <c r="J2742" s="289" t="s">
        <v>273</v>
      </c>
      <c r="K2742" s="289" t="s">
        <v>6616</v>
      </c>
      <c r="L2742" s="289" t="s">
        <v>275</v>
      </c>
      <c r="M2742" s="289" t="s">
        <v>6609</v>
      </c>
      <c r="N2742" s="289" t="s">
        <v>2434</v>
      </c>
      <c r="O2742" s="289" t="s">
        <v>2173</v>
      </c>
      <c r="P2742" s="289" t="str">
        <f>VLOOKUP(CAT_Details[[#This Row],[Delivery Bp Customer Code]],Table6[],2,0)</f>
        <v>OYL1</v>
      </c>
    </row>
    <row r="2743" spans="1:16" x14ac:dyDescent="0.25">
      <c r="A2743" s="289" t="s">
        <v>874</v>
      </c>
      <c r="B2743">
        <v>28</v>
      </c>
      <c r="C2743">
        <v>3360</v>
      </c>
      <c r="D2743">
        <v>13.38</v>
      </c>
      <c r="E2743" s="289" t="s">
        <v>6617</v>
      </c>
      <c r="F2743">
        <v>5014700377</v>
      </c>
      <c r="G2743" s="276">
        <v>45666</v>
      </c>
      <c r="H2743" s="5">
        <v>20241219620062</v>
      </c>
      <c r="I2743">
        <v>22.477</v>
      </c>
      <c r="J2743" s="289" t="s">
        <v>345</v>
      </c>
      <c r="K2743" s="289" t="s">
        <v>6618</v>
      </c>
      <c r="L2743" s="289" t="s">
        <v>275</v>
      </c>
      <c r="M2743" s="289" t="s">
        <v>6619</v>
      </c>
      <c r="N2743" s="289" t="s">
        <v>427</v>
      </c>
      <c r="O2743" s="289" t="s">
        <v>1014</v>
      </c>
      <c r="P2743" s="289" t="str">
        <f>VLOOKUP(CAT_Details[[#This Row],[Delivery Bp Customer Code]],Table6[],2,0)</f>
        <v>MZ07</v>
      </c>
    </row>
    <row r="2744" spans="1:16" x14ac:dyDescent="0.25">
      <c r="A2744" s="289" t="s">
        <v>874</v>
      </c>
      <c r="B2744">
        <v>58</v>
      </c>
      <c r="C2744">
        <v>7880</v>
      </c>
      <c r="D2744">
        <v>19.34</v>
      </c>
      <c r="E2744" s="289" t="s">
        <v>6620</v>
      </c>
      <c r="F2744">
        <v>5014700559</v>
      </c>
      <c r="G2744" s="276">
        <v>45666</v>
      </c>
      <c r="H2744">
        <v>20241219620060</v>
      </c>
      <c r="I2744">
        <v>46.56</v>
      </c>
      <c r="J2744" s="289" t="s">
        <v>345</v>
      </c>
      <c r="K2744" s="289" t="s">
        <v>6621</v>
      </c>
      <c r="L2744" s="289" t="s">
        <v>275</v>
      </c>
      <c r="M2744" s="289" t="s">
        <v>6622</v>
      </c>
      <c r="N2744" s="289" t="s">
        <v>427</v>
      </c>
      <c r="O2744" s="289" t="s">
        <v>1014</v>
      </c>
      <c r="P2744" s="289" t="str">
        <f>VLOOKUP(CAT_Details[[#This Row],[Delivery Bp Customer Code]],Table6[],2,0)</f>
        <v>MZ07</v>
      </c>
    </row>
    <row r="2745" spans="1:16" x14ac:dyDescent="0.25">
      <c r="A2745" s="289" t="s">
        <v>3329</v>
      </c>
      <c r="B2745">
        <v>10</v>
      </c>
      <c r="C2745">
        <v>630</v>
      </c>
      <c r="D2745">
        <v>1.43</v>
      </c>
      <c r="E2745" s="289" t="s">
        <v>6623</v>
      </c>
      <c r="F2745">
        <v>5014707708</v>
      </c>
      <c r="G2745" s="276">
        <v>45666</v>
      </c>
      <c r="H2745">
        <v>20250102622597</v>
      </c>
      <c r="I2745">
        <v>1.206</v>
      </c>
      <c r="J2745" s="289" t="s">
        <v>350</v>
      </c>
      <c r="K2745" s="289" t="s">
        <v>6624</v>
      </c>
      <c r="L2745" s="289" t="s">
        <v>275</v>
      </c>
      <c r="M2745" s="289" t="s">
        <v>6450</v>
      </c>
      <c r="N2745" s="289" t="s">
        <v>446</v>
      </c>
      <c r="O2745" s="289" t="s">
        <v>3332</v>
      </c>
      <c r="P2745" s="289">
        <f>VLOOKUP(CAT_Details[[#This Row],[Delivery Bp Customer Code]],Table6[],2,0)</f>
        <v>3402</v>
      </c>
    </row>
    <row r="2746" spans="1:16" x14ac:dyDescent="0.25">
      <c r="A2746" s="289" t="s">
        <v>3329</v>
      </c>
      <c r="B2746">
        <v>2</v>
      </c>
      <c r="C2746">
        <v>200</v>
      </c>
      <c r="D2746">
        <v>1.03</v>
      </c>
      <c r="E2746" s="289" t="s">
        <v>6607</v>
      </c>
      <c r="F2746">
        <v>5014726515</v>
      </c>
      <c r="G2746" s="276">
        <v>45666</v>
      </c>
      <c r="H2746">
        <v>20250106623632</v>
      </c>
      <c r="I2746">
        <v>2.0289999999999999</v>
      </c>
      <c r="J2746" s="289" t="s">
        <v>273</v>
      </c>
      <c r="K2746" s="289" t="s">
        <v>6625</v>
      </c>
      <c r="L2746" s="289" t="s">
        <v>275</v>
      </c>
      <c r="M2746" s="289" t="s">
        <v>6609</v>
      </c>
      <c r="N2746" s="289" t="s">
        <v>519</v>
      </c>
      <c r="O2746" s="289" t="s">
        <v>3332</v>
      </c>
      <c r="P2746" s="289">
        <f>VLOOKUP(CAT_Details[[#This Row],[Delivery Bp Customer Code]],Table6[],2,0)</f>
        <v>3402</v>
      </c>
    </row>
    <row r="2747" spans="1:16" x14ac:dyDescent="0.25">
      <c r="A2747" s="289" t="s">
        <v>76</v>
      </c>
      <c r="B2747">
        <v>1</v>
      </c>
      <c r="C2747">
        <v>50</v>
      </c>
      <c r="D2747">
        <v>0.4</v>
      </c>
      <c r="E2747" s="289" t="s">
        <v>6626</v>
      </c>
      <c r="F2747">
        <v>5014700333</v>
      </c>
      <c r="G2747" s="276">
        <v>45666</v>
      </c>
      <c r="H2747">
        <v>20241216618028</v>
      </c>
      <c r="I2747">
        <v>0.96</v>
      </c>
      <c r="J2747" s="289" t="s">
        <v>345</v>
      </c>
      <c r="K2747" s="289" t="s">
        <v>6627</v>
      </c>
      <c r="L2747" s="289" t="s">
        <v>275</v>
      </c>
      <c r="M2747" s="289" t="s">
        <v>6628</v>
      </c>
      <c r="N2747" s="289" t="s">
        <v>512</v>
      </c>
      <c r="O2747" s="289" t="s">
        <v>748</v>
      </c>
      <c r="P2747" s="289" t="str">
        <f>VLOOKUP(CAT_Details[[#This Row],[Delivery Bp Customer Code]],Table6[],2,0)</f>
        <v>No Loc</v>
      </c>
    </row>
    <row r="2748" spans="1:16" x14ac:dyDescent="0.25">
      <c r="A2748" s="289" t="s">
        <v>76</v>
      </c>
      <c r="B2748">
        <v>3</v>
      </c>
      <c r="C2748">
        <v>186</v>
      </c>
      <c r="D2748">
        <v>1.51</v>
      </c>
      <c r="E2748" s="289" t="s">
        <v>6629</v>
      </c>
      <c r="F2748">
        <v>5014713411</v>
      </c>
      <c r="G2748" s="276">
        <v>45666</v>
      </c>
      <c r="H2748" s="5">
        <v>20241219619992</v>
      </c>
      <c r="I2748">
        <v>3.6040000000000001</v>
      </c>
      <c r="J2748" s="289" t="s">
        <v>350</v>
      </c>
      <c r="K2748" s="289" t="s">
        <v>6630</v>
      </c>
      <c r="L2748" s="289" t="s">
        <v>275</v>
      </c>
      <c r="M2748" s="289" t="s">
        <v>6606</v>
      </c>
      <c r="N2748" s="289" t="s">
        <v>818</v>
      </c>
      <c r="O2748" s="289" t="s">
        <v>748</v>
      </c>
      <c r="P2748" s="289" t="str">
        <f>VLOOKUP(CAT_Details[[#This Row],[Delivery Bp Customer Code]],Table6[],2,0)</f>
        <v>No Loc</v>
      </c>
    </row>
    <row r="2749" spans="1:16" x14ac:dyDescent="0.25">
      <c r="A2749" s="289" t="s">
        <v>285</v>
      </c>
      <c r="B2749">
        <v>1</v>
      </c>
      <c r="C2749">
        <v>336</v>
      </c>
      <c r="D2749">
        <v>0.5</v>
      </c>
      <c r="E2749" s="289" t="s">
        <v>6631</v>
      </c>
      <c r="F2749">
        <v>5014640997</v>
      </c>
      <c r="G2749" s="276">
        <v>45666</v>
      </c>
      <c r="H2749">
        <v>20241213616963</v>
      </c>
      <c r="I2749">
        <v>1.1000000000000001</v>
      </c>
      <c r="J2749" s="289" t="s">
        <v>401</v>
      </c>
      <c r="K2749" s="289" t="s">
        <v>6632</v>
      </c>
      <c r="L2749" s="289" t="s">
        <v>275</v>
      </c>
      <c r="M2749" s="289" t="s">
        <v>6633</v>
      </c>
      <c r="N2749" s="289" t="s">
        <v>673</v>
      </c>
      <c r="O2749" s="289" t="s">
        <v>291</v>
      </c>
      <c r="P2749" s="289" t="str">
        <f>VLOOKUP(CAT_Details[[#This Row],[Delivery Bp Customer Code]],Table6[],2,0)</f>
        <v>DX01-L5</v>
      </c>
    </row>
    <row r="2750" spans="1:16" x14ac:dyDescent="0.25">
      <c r="A2750" s="289" t="s">
        <v>285</v>
      </c>
      <c r="B2750">
        <v>2</v>
      </c>
      <c r="C2750">
        <v>13</v>
      </c>
      <c r="D2750">
        <v>0.11</v>
      </c>
      <c r="E2750" s="289" t="s">
        <v>6634</v>
      </c>
      <c r="F2750">
        <v>5014700220</v>
      </c>
      <c r="G2750" s="276">
        <v>45666</v>
      </c>
      <c r="H2750" s="5">
        <v>20241231622266</v>
      </c>
      <c r="I2750">
        <v>6.8000000000000005E-2</v>
      </c>
      <c r="J2750" s="289" t="s">
        <v>345</v>
      </c>
      <c r="K2750" s="289" t="s">
        <v>6635</v>
      </c>
      <c r="L2750" s="289" t="s">
        <v>275</v>
      </c>
      <c r="M2750" s="289" t="s">
        <v>6628</v>
      </c>
      <c r="N2750" s="289" t="s">
        <v>371</v>
      </c>
      <c r="O2750" s="289" t="s">
        <v>291</v>
      </c>
      <c r="P2750" s="289" t="str">
        <f>VLOOKUP(CAT_Details[[#This Row],[Delivery Bp Customer Code]],Table6[],2,0)</f>
        <v>DX01-L5</v>
      </c>
    </row>
    <row r="2751" spans="1:16" x14ac:dyDescent="0.25">
      <c r="A2751" s="289" t="s">
        <v>285</v>
      </c>
      <c r="B2751">
        <v>1</v>
      </c>
      <c r="C2751">
        <v>100</v>
      </c>
      <c r="D2751">
        <v>0.4</v>
      </c>
      <c r="E2751" s="289" t="s">
        <v>6634</v>
      </c>
      <c r="F2751">
        <v>5014700231</v>
      </c>
      <c r="G2751" s="276">
        <v>45666</v>
      </c>
      <c r="H2751">
        <v>20241231622277</v>
      </c>
      <c r="I2751">
        <v>0.96</v>
      </c>
      <c r="J2751" s="289" t="s">
        <v>345</v>
      </c>
      <c r="K2751" s="289" t="s">
        <v>6636</v>
      </c>
      <c r="L2751" s="289" t="s">
        <v>275</v>
      </c>
      <c r="M2751" s="289" t="s">
        <v>6628</v>
      </c>
      <c r="N2751" s="289" t="s">
        <v>371</v>
      </c>
      <c r="O2751" s="289" t="s">
        <v>291</v>
      </c>
      <c r="P2751" s="289" t="str">
        <f>VLOOKUP(CAT_Details[[#This Row],[Delivery Bp Customer Code]],Table6[],2,0)</f>
        <v>DX01-L5</v>
      </c>
    </row>
    <row r="2752" spans="1:16" x14ac:dyDescent="0.25">
      <c r="A2752" s="289" t="s">
        <v>285</v>
      </c>
      <c r="B2752">
        <v>1</v>
      </c>
      <c r="C2752">
        <v>8</v>
      </c>
      <c r="D2752">
        <v>0.05</v>
      </c>
      <c r="E2752" s="289" t="s">
        <v>6634</v>
      </c>
      <c r="F2752">
        <v>5014700237</v>
      </c>
      <c r="G2752" s="276">
        <v>45666</v>
      </c>
      <c r="H2752">
        <v>20241231622258</v>
      </c>
      <c r="I2752">
        <v>2.7E-2</v>
      </c>
      <c r="J2752" s="289" t="s">
        <v>345</v>
      </c>
      <c r="K2752" s="289" t="s">
        <v>6637</v>
      </c>
      <c r="L2752" s="289" t="s">
        <v>275</v>
      </c>
      <c r="M2752" s="289" t="s">
        <v>6628</v>
      </c>
      <c r="N2752" s="289" t="s">
        <v>371</v>
      </c>
      <c r="O2752" s="289" t="s">
        <v>291</v>
      </c>
      <c r="P2752" s="289" t="str">
        <f>VLOOKUP(CAT_Details[[#This Row],[Delivery Bp Customer Code]],Table6[],2,0)</f>
        <v>DX01-L5</v>
      </c>
    </row>
    <row r="2753" spans="1:16" x14ac:dyDescent="0.25">
      <c r="A2753" s="289" t="s">
        <v>285</v>
      </c>
      <c r="B2753">
        <v>11</v>
      </c>
      <c r="C2753">
        <v>2189</v>
      </c>
      <c r="D2753">
        <v>5.37</v>
      </c>
      <c r="E2753" s="289" t="s">
        <v>6638</v>
      </c>
      <c r="F2753">
        <v>5014700325</v>
      </c>
      <c r="G2753" s="276">
        <v>45666</v>
      </c>
      <c r="H2753">
        <v>20241219619859</v>
      </c>
      <c r="I2753">
        <v>11.583</v>
      </c>
      <c r="J2753" s="289" t="s">
        <v>345</v>
      </c>
      <c r="K2753" s="289" t="s">
        <v>6639</v>
      </c>
      <c r="L2753" s="289" t="s">
        <v>275</v>
      </c>
      <c r="M2753" s="289" t="s">
        <v>6619</v>
      </c>
      <c r="N2753" s="289" t="s">
        <v>415</v>
      </c>
      <c r="O2753" s="289" t="s">
        <v>291</v>
      </c>
      <c r="P2753" s="289" t="str">
        <f>VLOOKUP(CAT_Details[[#This Row],[Delivery Bp Customer Code]],Table6[],2,0)</f>
        <v>DX01-L5</v>
      </c>
    </row>
    <row r="2754" spans="1:16" x14ac:dyDescent="0.25">
      <c r="A2754" s="289" t="s">
        <v>285</v>
      </c>
      <c r="B2754">
        <v>2</v>
      </c>
      <c r="C2754">
        <v>220</v>
      </c>
      <c r="D2754">
        <v>0.8</v>
      </c>
      <c r="E2754" s="289" t="s">
        <v>6640</v>
      </c>
      <c r="F2754">
        <v>5014700371</v>
      </c>
      <c r="G2754" s="276">
        <v>45666</v>
      </c>
      <c r="H2754">
        <v>20241216618034</v>
      </c>
      <c r="I2754">
        <v>1.92</v>
      </c>
      <c r="J2754" s="289" t="s">
        <v>345</v>
      </c>
      <c r="K2754" s="289" t="s">
        <v>6641</v>
      </c>
      <c r="L2754" s="289" t="s">
        <v>275</v>
      </c>
      <c r="M2754" s="289" t="s">
        <v>6642</v>
      </c>
      <c r="N2754" s="289" t="s">
        <v>512</v>
      </c>
      <c r="O2754" s="289" t="s">
        <v>291</v>
      </c>
      <c r="P2754" s="289" t="str">
        <f>VLOOKUP(CAT_Details[[#This Row],[Delivery Bp Customer Code]],Table6[],2,0)</f>
        <v>DX01-L5</v>
      </c>
    </row>
    <row r="2755" spans="1:16" x14ac:dyDescent="0.25">
      <c r="A2755" s="289" t="s">
        <v>285</v>
      </c>
      <c r="B2755">
        <v>21</v>
      </c>
      <c r="C2755">
        <v>3266</v>
      </c>
      <c r="D2755">
        <v>8.9700000000000006</v>
      </c>
      <c r="E2755" s="289" t="s">
        <v>6643</v>
      </c>
      <c r="F2755">
        <v>5014707450</v>
      </c>
      <c r="G2755" s="276">
        <v>45666</v>
      </c>
      <c r="H2755">
        <v>20241218618997</v>
      </c>
      <c r="I2755">
        <v>19.068999999999999</v>
      </c>
      <c r="J2755" s="289" t="s">
        <v>350</v>
      </c>
      <c r="K2755" s="289" t="s">
        <v>6644</v>
      </c>
      <c r="L2755" s="289" t="s">
        <v>275</v>
      </c>
      <c r="M2755" s="289" t="s">
        <v>6572</v>
      </c>
      <c r="N2755" s="289" t="s">
        <v>357</v>
      </c>
      <c r="O2755" s="289" t="s">
        <v>291</v>
      </c>
      <c r="P2755" s="289" t="str">
        <f>VLOOKUP(CAT_Details[[#This Row],[Delivery Bp Customer Code]],Table6[],2,0)</f>
        <v>DX01-L5</v>
      </c>
    </row>
    <row r="2756" spans="1:16" x14ac:dyDescent="0.25">
      <c r="A2756" s="289" t="s">
        <v>285</v>
      </c>
      <c r="B2756">
        <v>1</v>
      </c>
      <c r="C2756">
        <v>10</v>
      </c>
      <c r="D2756">
        <v>2.5</v>
      </c>
      <c r="E2756" s="289" t="s">
        <v>6645</v>
      </c>
      <c r="F2756">
        <v>5014707479</v>
      </c>
      <c r="G2756" s="276">
        <v>45666</v>
      </c>
      <c r="H2756" s="5">
        <v>20241223620934</v>
      </c>
      <c r="I2756">
        <v>1.2</v>
      </c>
      <c r="J2756" s="289" t="s">
        <v>350</v>
      </c>
      <c r="K2756" s="289" t="s">
        <v>6646</v>
      </c>
      <c r="L2756" s="289" t="s">
        <v>275</v>
      </c>
      <c r="M2756" s="289" t="s">
        <v>6606</v>
      </c>
      <c r="N2756" s="289" t="s">
        <v>360</v>
      </c>
      <c r="O2756" s="289" t="s">
        <v>291</v>
      </c>
      <c r="P2756" s="289" t="str">
        <f>VLOOKUP(CAT_Details[[#This Row],[Delivery Bp Customer Code]],Table6[],2,0)</f>
        <v>DX01-L5</v>
      </c>
    </row>
    <row r="2757" spans="1:16" x14ac:dyDescent="0.25">
      <c r="A2757" s="289" t="s">
        <v>285</v>
      </c>
      <c r="B2757">
        <v>2</v>
      </c>
      <c r="C2757">
        <v>56</v>
      </c>
      <c r="D2757">
        <v>0.8</v>
      </c>
      <c r="E2757" s="289" t="s">
        <v>6647</v>
      </c>
      <c r="F2757">
        <v>5014707651</v>
      </c>
      <c r="G2757" s="276">
        <v>45666</v>
      </c>
      <c r="H2757">
        <v>20250102622481</v>
      </c>
      <c r="I2757">
        <v>1.3440000000000001</v>
      </c>
      <c r="J2757" s="289" t="s">
        <v>350</v>
      </c>
      <c r="K2757" s="289" t="s">
        <v>6648</v>
      </c>
      <c r="L2757" s="289" t="s">
        <v>275</v>
      </c>
      <c r="M2757" s="289" t="s">
        <v>6450</v>
      </c>
      <c r="N2757" s="289" t="s">
        <v>462</v>
      </c>
      <c r="O2757" s="289" t="s">
        <v>291</v>
      </c>
      <c r="P2757" s="289" t="str">
        <f>VLOOKUP(CAT_Details[[#This Row],[Delivery Bp Customer Code]],Table6[],2,0)</f>
        <v>DX01-L5</v>
      </c>
    </row>
    <row r="2758" spans="1:16" x14ac:dyDescent="0.25">
      <c r="A2758" s="289" t="s">
        <v>285</v>
      </c>
      <c r="B2758">
        <v>22</v>
      </c>
      <c r="C2758">
        <v>2384</v>
      </c>
      <c r="D2758">
        <v>8.8000000000000007</v>
      </c>
      <c r="E2758" s="289" t="s">
        <v>6647</v>
      </c>
      <c r="F2758">
        <v>5014707659</v>
      </c>
      <c r="G2758" s="276">
        <v>45666</v>
      </c>
      <c r="H2758">
        <v>20250102622489</v>
      </c>
      <c r="I2758">
        <v>22.617999999999999</v>
      </c>
      <c r="J2758" s="289" t="s">
        <v>350</v>
      </c>
      <c r="K2758" s="289" t="s">
        <v>6649</v>
      </c>
      <c r="L2758" s="289" t="s">
        <v>275</v>
      </c>
      <c r="M2758" s="289" t="s">
        <v>6450</v>
      </c>
      <c r="N2758" s="289" t="s">
        <v>462</v>
      </c>
      <c r="O2758" s="289" t="s">
        <v>291</v>
      </c>
      <c r="P2758" s="289" t="str">
        <f>VLOOKUP(CAT_Details[[#This Row],[Delivery Bp Customer Code]],Table6[],2,0)</f>
        <v>DX01-L5</v>
      </c>
    </row>
    <row r="2759" spans="1:16" x14ac:dyDescent="0.25">
      <c r="A2759" s="289" t="s">
        <v>285</v>
      </c>
      <c r="B2759">
        <v>2</v>
      </c>
      <c r="C2759">
        <v>113</v>
      </c>
      <c r="D2759">
        <v>0.4</v>
      </c>
      <c r="E2759" s="289" t="s">
        <v>6650</v>
      </c>
      <c r="F2759">
        <v>5014707722</v>
      </c>
      <c r="G2759" s="276">
        <v>45666</v>
      </c>
      <c r="H2759">
        <v>20250102622574</v>
      </c>
      <c r="I2759">
        <v>0.52800000000000002</v>
      </c>
      <c r="J2759" s="289" t="s">
        <v>350</v>
      </c>
      <c r="K2759" s="289" t="s">
        <v>6651</v>
      </c>
      <c r="L2759" s="289" t="s">
        <v>275</v>
      </c>
      <c r="M2759" s="289" t="s">
        <v>6606</v>
      </c>
      <c r="N2759" s="289" t="s">
        <v>407</v>
      </c>
      <c r="O2759" s="289" t="s">
        <v>291</v>
      </c>
      <c r="P2759" s="289" t="str">
        <f>VLOOKUP(CAT_Details[[#This Row],[Delivery Bp Customer Code]],Table6[],2,0)</f>
        <v>DX01-L5</v>
      </c>
    </row>
    <row r="2760" spans="1:16" x14ac:dyDescent="0.25">
      <c r="A2760" s="289" t="s">
        <v>285</v>
      </c>
      <c r="B2760">
        <v>32</v>
      </c>
      <c r="C2760">
        <v>7326</v>
      </c>
      <c r="D2760">
        <v>13.6</v>
      </c>
      <c r="E2760" s="289" t="s">
        <v>6629</v>
      </c>
      <c r="F2760">
        <v>5014713403</v>
      </c>
      <c r="G2760" s="276">
        <v>45666</v>
      </c>
      <c r="H2760">
        <v>20241219619994</v>
      </c>
      <c r="I2760">
        <v>38.438000000000002</v>
      </c>
      <c r="J2760" s="289" t="s">
        <v>350</v>
      </c>
      <c r="K2760" s="289" t="s">
        <v>6652</v>
      </c>
      <c r="L2760" s="289" t="s">
        <v>275</v>
      </c>
      <c r="M2760" s="289" t="s">
        <v>6606</v>
      </c>
      <c r="N2760" s="289" t="s">
        <v>818</v>
      </c>
      <c r="O2760" s="289" t="s">
        <v>291</v>
      </c>
      <c r="P2760" s="289" t="str">
        <f>VLOOKUP(CAT_Details[[#This Row],[Delivery Bp Customer Code]],Table6[],2,0)</f>
        <v>DX01-L5</v>
      </c>
    </row>
    <row r="2761" spans="1:16" x14ac:dyDescent="0.25">
      <c r="A2761" s="289" t="s">
        <v>285</v>
      </c>
      <c r="B2761">
        <v>3</v>
      </c>
      <c r="C2761">
        <v>540</v>
      </c>
      <c r="D2761">
        <v>1.2</v>
      </c>
      <c r="E2761" s="289" t="s">
        <v>6653</v>
      </c>
      <c r="F2761">
        <v>5014713571</v>
      </c>
      <c r="G2761" s="276">
        <v>45666</v>
      </c>
      <c r="H2761">
        <v>20250102622569</v>
      </c>
      <c r="I2761">
        <v>2.3039999999999998</v>
      </c>
      <c r="J2761" s="289" t="s">
        <v>287</v>
      </c>
      <c r="K2761" s="289" t="s">
        <v>6654</v>
      </c>
      <c r="L2761" s="289" t="s">
        <v>275</v>
      </c>
      <c r="M2761" s="289" t="s">
        <v>6655</v>
      </c>
      <c r="N2761" s="289" t="s">
        <v>814</v>
      </c>
      <c r="O2761" s="289" t="s">
        <v>291</v>
      </c>
      <c r="P2761" s="289" t="str">
        <f>VLOOKUP(CAT_Details[[#This Row],[Delivery Bp Customer Code]],Table6[],2,0)</f>
        <v>DX01-L5</v>
      </c>
    </row>
    <row r="2762" spans="1:16" x14ac:dyDescent="0.25">
      <c r="A2762" s="289" t="s">
        <v>285</v>
      </c>
      <c r="B2762">
        <v>6</v>
      </c>
      <c r="C2762">
        <v>1032</v>
      </c>
      <c r="D2762">
        <v>2.4</v>
      </c>
      <c r="E2762" s="289" t="s">
        <v>6653</v>
      </c>
      <c r="F2762">
        <v>5014713572</v>
      </c>
      <c r="G2762" s="276">
        <v>45666</v>
      </c>
      <c r="H2762" s="5">
        <v>20250102622565</v>
      </c>
      <c r="I2762">
        <v>4.694</v>
      </c>
      <c r="J2762" s="289" t="s">
        <v>287</v>
      </c>
      <c r="K2762" s="289" t="s">
        <v>6656</v>
      </c>
      <c r="L2762" s="289" t="s">
        <v>275</v>
      </c>
      <c r="M2762" s="289" t="s">
        <v>6655</v>
      </c>
      <c r="N2762" s="289" t="s">
        <v>814</v>
      </c>
      <c r="O2762" s="289" t="s">
        <v>291</v>
      </c>
      <c r="P2762" s="289" t="str">
        <f>VLOOKUP(CAT_Details[[#This Row],[Delivery Bp Customer Code]],Table6[],2,0)</f>
        <v>DX01-L5</v>
      </c>
    </row>
    <row r="2763" spans="1:16" x14ac:dyDescent="0.25">
      <c r="A2763" s="289" t="s">
        <v>521</v>
      </c>
      <c r="B2763">
        <v>11</v>
      </c>
      <c r="C2763">
        <v>1669.91</v>
      </c>
      <c r="D2763">
        <v>4.7699999999999996</v>
      </c>
      <c r="E2763" s="289" t="s">
        <v>6657</v>
      </c>
      <c r="F2763">
        <v>5014700269</v>
      </c>
      <c r="G2763" s="276">
        <v>45666</v>
      </c>
      <c r="H2763">
        <v>20241211615213</v>
      </c>
      <c r="I2763">
        <v>11.44</v>
      </c>
      <c r="J2763" s="289" t="s">
        <v>294</v>
      </c>
      <c r="K2763" s="289" t="s">
        <v>6658</v>
      </c>
      <c r="L2763" s="289" t="s">
        <v>275</v>
      </c>
      <c r="M2763" s="289" t="s">
        <v>6659</v>
      </c>
      <c r="N2763" s="289" t="s">
        <v>769</v>
      </c>
      <c r="O2763" s="289" t="s">
        <v>525</v>
      </c>
      <c r="P2763" s="289" t="str">
        <f>VLOOKUP(CAT_Details[[#This Row],[Delivery Bp Customer Code]],Table6[],2,0)</f>
        <v>No Loc</v>
      </c>
    </row>
    <row r="2764" spans="1:16" x14ac:dyDescent="0.25">
      <c r="A2764" s="289" t="s">
        <v>521</v>
      </c>
      <c r="B2764">
        <v>8</v>
      </c>
      <c r="C2764">
        <v>720</v>
      </c>
      <c r="D2764">
        <v>3.2</v>
      </c>
      <c r="E2764" s="289" t="s">
        <v>6660</v>
      </c>
      <c r="F2764">
        <v>5014751234</v>
      </c>
      <c r="G2764" s="276">
        <v>45666</v>
      </c>
      <c r="H2764">
        <v>20250106623721</v>
      </c>
      <c r="I2764">
        <v>7.68</v>
      </c>
      <c r="J2764" s="289" t="s">
        <v>302</v>
      </c>
      <c r="K2764" s="289" t="s">
        <v>6661</v>
      </c>
      <c r="L2764" s="289" t="s">
        <v>275</v>
      </c>
      <c r="M2764" s="289" t="s">
        <v>6662</v>
      </c>
      <c r="N2764" s="289" t="s">
        <v>694</v>
      </c>
      <c r="O2764" s="289" t="s">
        <v>525</v>
      </c>
      <c r="P2764" s="289" t="str">
        <f>VLOOKUP(CAT_Details[[#This Row],[Delivery Bp Customer Code]],Table6[],2,0)</f>
        <v>No Loc</v>
      </c>
    </row>
    <row r="2765" spans="1:16" x14ac:dyDescent="0.25">
      <c r="A2765" s="289" t="s">
        <v>272</v>
      </c>
      <c r="B2765">
        <v>3</v>
      </c>
      <c r="C2765">
        <v>120</v>
      </c>
      <c r="D2765">
        <v>1</v>
      </c>
      <c r="E2765" s="289" t="s">
        <v>6663</v>
      </c>
      <c r="F2765">
        <v>5014700365</v>
      </c>
      <c r="G2765" s="276">
        <v>45666</v>
      </c>
      <c r="H2765" s="5">
        <v>20241217618710</v>
      </c>
      <c r="I2765">
        <v>2.16</v>
      </c>
      <c r="J2765" s="289" t="s">
        <v>324</v>
      </c>
      <c r="K2765" s="289" t="s">
        <v>6664</v>
      </c>
      <c r="L2765" s="289" t="s">
        <v>275</v>
      </c>
      <c r="M2765" s="289" t="s">
        <v>6665</v>
      </c>
      <c r="N2765" s="289" t="s">
        <v>562</v>
      </c>
      <c r="O2765" s="289" t="s">
        <v>277</v>
      </c>
      <c r="P2765" s="289" t="str">
        <f>VLOOKUP(CAT_Details[[#This Row],[Delivery Bp Customer Code]],Table6[],2,0)</f>
        <v>U2-L5</v>
      </c>
    </row>
    <row r="2766" spans="1:16" x14ac:dyDescent="0.25">
      <c r="A2766" s="289" t="s">
        <v>272</v>
      </c>
      <c r="B2766">
        <v>18</v>
      </c>
      <c r="C2766">
        <v>1310.4000000000001</v>
      </c>
      <c r="D2766">
        <v>8.4</v>
      </c>
      <c r="E2766" s="289" t="s">
        <v>6647</v>
      </c>
      <c r="F2766">
        <v>5014707634</v>
      </c>
      <c r="G2766" s="276">
        <v>45666</v>
      </c>
      <c r="H2766">
        <v>20250102622470</v>
      </c>
      <c r="I2766">
        <v>15.898</v>
      </c>
      <c r="J2766" s="289" t="s">
        <v>350</v>
      </c>
      <c r="K2766" s="289" t="s">
        <v>6666</v>
      </c>
      <c r="L2766" s="289" t="s">
        <v>275</v>
      </c>
      <c r="M2766" s="289" t="s">
        <v>6450</v>
      </c>
      <c r="N2766" s="289" t="s">
        <v>462</v>
      </c>
      <c r="O2766" s="289" t="s">
        <v>277</v>
      </c>
      <c r="P2766" s="289" t="str">
        <f>VLOOKUP(CAT_Details[[#This Row],[Delivery Bp Customer Code]],Table6[],2,0)</f>
        <v>U2-L5</v>
      </c>
    </row>
    <row r="2767" spans="1:16" x14ac:dyDescent="0.25">
      <c r="A2767" s="289" t="s">
        <v>272</v>
      </c>
      <c r="B2767">
        <v>2</v>
      </c>
      <c r="C2767">
        <v>355</v>
      </c>
      <c r="D2767">
        <v>0.8</v>
      </c>
      <c r="E2767" s="289" t="s">
        <v>6667</v>
      </c>
      <c r="F2767">
        <v>5014713437</v>
      </c>
      <c r="G2767" s="276">
        <v>45666</v>
      </c>
      <c r="H2767">
        <v>20241218619527</v>
      </c>
      <c r="I2767">
        <v>1.6319999999999999</v>
      </c>
      <c r="J2767" s="289" t="s">
        <v>287</v>
      </c>
      <c r="K2767" s="289" t="s">
        <v>6668</v>
      </c>
      <c r="L2767" s="289" t="s">
        <v>275</v>
      </c>
      <c r="M2767" s="289" t="s">
        <v>6655</v>
      </c>
      <c r="N2767" s="289" t="s">
        <v>468</v>
      </c>
      <c r="O2767" s="289" t="s">
        <v>277</v>
      </c>
      <c r="P2767" s="289" t="str">
        <f>VLOOKUP(CAT_Details[[#This Row],[Delivery Bp Customer Code]],Table6[],2,0)</f>
        <v>U2-L5</v>
      </c>
    </row>
    <row r="2768" spans="1:16" x14ac:dyDescent="0.25">
      <c r="A2768" s="289" t="s">
        <v>272</v>
      </c>
      <c r="B2768">
        <v>1</v>
      </c>
      <c r="C2768">
        <v>63</v>
      </c>
      <c r="D2768">
        <v>0.4</v>
      </c>
      <c r="E2768" s="289" t="s">
        <v>6669</v>
      </c>
      <c r="F2768">
        <v>5014713564</v>
      </c>
      <c r="G2768" s="276">
        <v>45666</v>
      </c>
      <c r="H2768" s="5">
        <v>20241210614397</v>
      </c>
      <c r="I2768">
        <v>0.28799999999999998</v>
      </c>
      <c r="J2768" s="289" t="s">
        <v>280</v>
      </c>
      <c r="K2768" s="289" t="s">
        <v>6670</v>
      </c>
      <c r="L2768" s="289" t="s">
        <v>275</v>
      </c>
      <c r="M2768" s="289" t="s">
        <v>6671</v>
      </c>
      <c r="N2768" s="289" t="s">
        <v>619</v>
      </c>
      <c r="O2768" s="289" t="s">
        <v>277</v>
      </c>
      <c r="P2768" s="289" t="str">
        <f>VLOOKUP(CAT_Details[[#This Row],[Delivery Bp Customer Code]],Table6[],2,0)</f>
        <v>U2-L5</v>
      </c>
    </row>
    <row r="2769" spans="1:16" x14ac:dyDescent="0.25">
      <c r="A2769" s="289" t="s">
        <v>272</v>
      </c>
      <c r="B2769">
        <v>28</v>
      </c>
      <c r="C2769">
        <v>1590.01</v>
      </c>
      <c r="D2769">
        <v>13.6</v>
      </c>
      <c r="E2769" s="289" t="s">
        <v>6672</v>
      </c>
      <c r="F2769">
        <v>5014726342</v>
      </c>
      <c r="G2769" s="276">
        <v>45666</v>
      </c>
      <c r="H2769">
        <v>20250106623726</v>
      </c>
      <c r="I2769">
        <v>34.048000000000002</v>
      </c>
      <c r="J2769" s="289" t="s">
        <v>302</v>
      </c>
      <c r="K2769" s="289" t="s">
        <v>6673</v>
      </c>
      <c r="L2769" s="289" t="s">
        <v>275</v>
      </c>
      <c r="M2769" s="289" t="s">
        <v>6674</v>
      </c>
      <c r="N2769" s="289" t="s">
        <v>305</v>
      </c>
      <c r="O2769" s="289" t="s">
        <v>277</v>
      </c>
      <c r="P2769" s="289" t="str">
        <f>VLOOKUP(CAT_Details[[#This Row],[Delivery Bp Customer Code]],Table6[],2,0)</f>
        <v>U2-L5</v>
      </c>
    </row>
    <row r="2770" spans="1:16" x14ac:dyDescent="0.25">
      <c r="A2770" s="289" t="s">
        <v>272</v>
      </c>
      <c r="B2770">
        <v>20</v>
      </c>
      <c r="C2770">
        <v>1525</v>
      </c>
      <c r="D2770">
        <v>8</v>
      </c>
      <c r="E2770" s="289" t="s">
        <v>6675</v>
      </c>
      <c r="F2770">
        <v>5014726826</v>
      </c>
      <c r="G2770" s="276">
        <v>45666</v>
      </c>
      <c r="H2770">
        <v>20250106623741</v>
      </c>
      <c r="I2770">
        <v>18.239999999999998</v>
      </c>
      <c r="J2770" s="289" t="s">
        <v>302</v>
      </c>
      <c r="K2770" s="289" t="s">
        <v>6676</v>
      </c>
      <c r="L2770" s="289" t="s">
        <v>275</v>
      </c>
      <c r="M2770" s="289" t="s">
        <v>6677</v>
      </c>
      <c r="N2770" s="289" t="s">
        <v>305</v>
      </c>
      <c r="O2770" s="289" t="s">
        <v>277</v>
      </c>
      <c r="P2770" s="289" t="str">
        <f>VLOOKUP(CAT_Details[[#This Row],[Delivery Bp Customer Code]],Table6[],2,0)</f>
        <v>U2-L5</v>
      </c>
    </row>
    <row r="2771" spans="1:16" x14ac:dyDescent="0.25">
      <c r="A2771" s="289" t="s">
        <v>272</v>
      </c>
      <c r="B2771">
        <v>6</v>
      </c>
      <c r="C2771">
        <v>846</v>
      </c>
      <c r="D2771">
        <v>3.2</v>
      </c>
      <c r="E2771" s="289" t="s">
        <v>6675</v>
      </c>
      <c r="F2771">
        <v>5014726833</v>
      </c>
      <c r="G2771" s="276">
        <v>45666</v>
      </c>
      <c r="H2771">
        <v>20250106623705</v>
      </c>
      <c r="I2771">
        <v>7.2960000000000003</v>
      </c>
      <c r="J2771" s="289" t="s">
        <v>302</v>
      </c>
      <c r="K2771" s="289" t="s">
        <v>6678</v>
      </c>
      <c r="L2771" s="289" t="s">
        <v>275</v>
      </c>
      <c r="M2771" s="289" t="s">
        <v>6677</v>
      </c>
      <c r="N2771" s="289" t="s">
        <v>305</v>
      </c>
      <c r="O2771" s="289" t="s">
        <v>277</v>
      </c>
      <c r="P2771" s="289" t="str">
        <f>VLOOKUP(CAT_Details[[#This Row],[Delivery Bp Customer Code]],Table6[],2,0)</f>
        <v>U2-L5</v>
      </c>
    </row>
    <row r="2772" spans="1:16" x14ac:dyDescent="0.25">
      <c r="A2772" s="289" t="s">
        <v>4794</v>
      </c>
      <c r="B2772">
        <v>6</v>
      </c>
      <c r="C2772">
        <v>2700.36</v>
      </c>
      <c r="D2772">
        <v>1.3</v>
      </c>
      <c r="E2772" s="289" t="s">
        <v>6679</v>
      </c>
      <c r="F2772">
        <v>5014707684</v>
      </c>
      <c r="G2772" s="276">
        <v>45666</v>
      </c>
      <c r="H2772">
        <v>20241217618703</v>
      </c>
      <c r="I2772">
        <v>1.8660000000000001</v>
      </c>
      <c r="J2772" s="289" t="s">
        <v>350</v>
      </c>
      <c r="K2772" s="289" t="s">
        <v>6680</v>
      </c>
      <c r="L2772" s="289" t="s">
        <v>275</v>
      </c>
      <c r="M2772" s="289" t="s">
        <v>6606</v>
      </c>
      <c r="N2772" s="289" t="s">
        <v>4441</v>
      </c>
      <c r="O2772" s="289" t="s">
        <v>4798</v>
      </c>
      <c r="P2772" s="289" t="str">
        <f>VLOOKUP(CAT_Details[[#This Row],[Delivery Bp Customer Code]],Table6[],2,0)</f>
        <v>MY02</v>
      </c>
    </row>
    <row r="2773" spans="1:16" x14ac:dyDescent="0.25">
      <c r="A2773" s="289" t="s">
        <v>4794</v>
      </c>
      <c r="B2773">
        <v>7</v>
      </c>
      <c r="C2773">
        <v>2450</v>
      </c>
      <c r="D2773">
        <v>2.8</v>
      </c>
      <c r="E2773" s="289" t="s">
        <v>6681</v>
      </c>
      <c r="F2773">
        <v>5014707710</v>
      </c>
      <c r="G2773" s="276">
        <v>45666</v>
      </c>
      <c r="H2773">
        <v>20250102622911</v>
      </c>
      <c r="I2773">
        <v>2.419</v>
      </c>
      <c r="J2773" s="289" t="s">
        <v>350</v>
      </c>
      <c r="K2773" s="289" t="s">
        <v>6682</v>
      </c>
      <c r="L2773" s="289" t="s">
        <v>275</v>
      </c>
      <c r="M2773" s="289" t="s">
        <v>6450</v>
      </c>
      <c r="N2773" s="289" t="s">
        <v>528</v>
      </c>
      <c r="O2773" s="289" t="s">
        <v>4798</v>
      </c>
      <c r="P2773" s="289" t="str">
        <f>VLOOKUP(CAT_Details[[#This Row],[Delivery Bp Customer Code]],Table6[],2,0)</f>
        <v>MY02</v>
      </c>
    </row>
    <row r="2774" spans="1:16" x14ac:dyDescent="0.25">
      <c r="A2774" s="289" t="s">
        <v>4794</v>
      </c>
      <c r="B2774">
        <v>1</v>
      </c>
      <c r="C2774">
        <v>3</v>
      </c>
      <c r="D2774">
        <v>0.03</v>
      </c>
      <c r="E2774" s="289" t="s">
        <v>6683</v>
      </c>
      <c r="F2774">
        <v>5014707717</v>
      </c>
      <c r="G2774" s="276">
        <v>45666</v>
      </c>
      <c r="H2774">
        <v>20250102622611</v>
      </c>
      <c r="I2774">
        <v>1.4E-2</v>
      </c>
      <c r="J2774" s="289" t="s">
        <v>350</v>
      </c>
      <c r="K2774" s="289" t="s">
        <v>6684</v>
      </c>
      <c r="L2774" s="289" t="s">
        <v>275</v>
      </c>
      <c r="M2774" s="289" t="s">
        <v>6606</v>
      </c>
      <c r="N2774" s="289" t="s">
        <v>3676</v>
      </c>
      <c r="O2774" s="289" t="s">
        <v>4798</v>
      </c>
      <c r="P2774" s="289" t="str">
        <f>VLOOKUP(CAT_Details[[#This Row],[Delivery Bp Customer Code]],Table6[],2,0)</f>
        <v>MY02</v>
      </c>
    </row>
    <row r="2775" spans="1:16" x14ac:dyDescent="0.25">
      <c r="A2775" s="289" t="s">
        <v>5576</v>
      </c>
      <c r="B2775">
        <v>12</v>
      </c>
      <c r="C2775">
        <v>13200</v>
      </c>
      <c r="D2775">
        <v>7.2</v>
      </c>
      <c r="E2775" s="289" t="s">
        <v>6685</v>
      </c>
      <c r="F2775">
        <v>5014726662</v>
      </c>
      <c r="G2775" s="276">
        <v>45666</v>
      </c>
      <c r="H2775">
        <v>20241210614323</v>
      </c>
      <c r="I2775">
        <v>17.28</v>
      </c>
      <c r="J2775" s="289" t="s">
        <v>273</v>
      </c>
      <c r="K2775" s="289" t="s">
        <v>6686</v>
      </c>
      <c r="L2775" s="289" t="s">
        <v>275</v>
      </c>
      <c r="M2775" s="289" t="s">
        <v>6687</v>
      </c>
      <c r="N2775" s="289" t="s">
        <v>6556</v>
      </c>
      <c r="O2775" s="289" t="s">
        <v>5579</v>
      </c>
      <c r="P2775" s="289" t="str">
        <f>VLOOKUP(CAT_Details[[#This Row],[Delivery Bp Customer Code]],Table6[],2,0)</f>
        <v>No Loc</v>
      </c>
    </row>
    <row r="2776" spans="1:16" x14ac:dyDescent="0.25">
      <c r="A2776" s="289" t="s">
        <v>278</v>
      </c>
      <c r="B2776">
        <v>4</v>
      </c>
      <c r="C2776">
        <v>1180</v>
      </c>
      <c r="D2776">
        <v>1.6</v>
      </c>
      <c r="E2776" s="289" t="s">
        <v>6688</v>
      </c>
      <c r="F2776">
        <v>5014696532</v>
      </c>
      <c r="G2776" s="276">
        <v>45667</v>
      </c>
      <c r="H2776">
        <v>20241220620652</v>
      </c>
      <c r="I2776">
        <v>2.1120000000000001</v>
      </c>
      <c r="J2776" s="289" t="s">
        <v>317</v>
      </c>
      <c r="K2776" s="289" t="s">
        <v>6689</v>
      </c>
      <c r="L2776" s="289" t="s">
        <v>275</v>
      </c>
      <c r="M2776" s="289" t="s">
        <v>6690</v>
      </c>
      <c r="N2776" s="289" t="s">
        <v>320</v>
      </c>
      <c r="O2776" s="289" t="s">
        <v>498</v>
      </c>
      <c r="P2776" s="289" t="str">
        <f>VLOOKUP(CAT_Details[[#This Row],[Delivery Bp Customer Code]],Table6[],2,0)</f>
        <v>DK-BM01</v>
      </c>
    </row>
    <row r="2777" spans="1:16" x14ac:dyDescent="0.25">
      <c r="A2777" s="289" t="s">
        <v>278</v>
      </c>
      <c r="B2777">
        <v>1</v>
      </c>
      <c r="C2777">
        <v>200</v>
      </c>
      <c r="D2777">
        <v>0.4</v>
      </c>
      <c r="E2777" s="289" t="s">
        <v>6691</v>
      </c>
      <c r="F2777">
        <v>5014713475</v>
      </c>
      <c r="G2777" s="276">
        <v>45667</v>
      </c>
      <c r="H2777">
        <v>20250103623279</v>
      </c>
      <c r="I2777">
        <v>0.96</v>
      </c>
      <c r="J2777" s="289" t="s">
        <v>280</v>
      </c>
      <c r="K2777" s="289" t="s">
        <v>6692</v>
      </c>
      <c r="L2777" s="289" t="s">
        <v>275</v>
      </c>
      <c r="M2777" s="289" t="s">
        <v>6671</v>
      </c>
      <c r="N2777" s="289" t="s">
        <v>485</v>
      </c>
      <c r="O2777" s="289" t="s">
        <v>498</v>
      </c>
      <c r="P2777" s="289" t="str">
        <f>VLOOKUP(CAT_Details[[#This Row],[Delivery Bp Customer Code]],Table6[],2,0)</f>
        <v>DK-BM01</v>
      </c>
    </row>
    <row r="2778" spans="1:16" x14ac:dyDescent="0.25">
      <c r="A2778" s="289" t="s">
        <v>278</v>
      </c>
      <c r="B2778">
        <v>1</v>
      </c>
      <c r="C2778">
        <v>4</v>
      </c>
      <c r="D2778">
        <v>0.03</v>
      </c>
      <c r="E2778" s="289" t="s">
        <v>6693</v>
      </c>
      <c r="F2778">
        <v>5014726723</v>
      </c>
      <c r="G2778" s="276">
        <v>45667</v>
      </c>
      <c r="H2778">
        <v>20250106623633</v>
      </c>
      <c r="I2778">
        <v>1.2E-2</v>
      </c>
      <c r="J2778" s="289" t="s">
        <v>280</v>
      </c>
      <c r="K2778" s="289" t="s">
        <v>6694</v>
      </c>
      <c r="L2778" s="289" t="s">
        <v>275</v>
      </c>
      <c r="M2778" s="289" t="s">
        <v>6695</v>
      </c>
      <c r="N2778" s="289" t="s">
        <v>6221</v>
      </c>
      <c r="O2778" s="289" t="s">
        <v>498</v>
      </c>
      <c r="P2778" s="289" t="str">
        <f>VLOOKUP(CAT_Details[[#This Row],[Delivery Bp Customer Code]],Table6[],2,0)</f>
        <v>DK-BM01</v>
      </c>
    </row>
    <row r="2779" spans="1:16" x14ac:dyDescent="0.25">
      <c r="A2779" s="289" t="s">
        <v>278</v>
      </c>
      <c r="B2779">
        <v>2</v>
      </c>
      <c r="C2779">
        <v>828</v>
      </c>
      <c r="D2779">
        <v>0.8</v>
      </c>
      <c r="E2779" s="289" t="s">
        <v>6696</v>
      </c>
      <c r="F2779">
        <v>5014726783</v>
      </c>
      <c r="G2779" s="276">
        <v>45667</v>
      </c>
      <c r="H2779">
        <v>20241219620283</v>
      </c>
      <c r="I2779">
        <v>1.92</v>
      </c>
      <c r="J2779" s="289" t="s">
        <v>280</v>
      </c>
      <c r="K2779" s="289" t="s">
        <v>6697</v>
      </c>
      <c r="L2779" s="289" t="s">
        <v>275</v>
      </c>
      <c r="M2779" s="289" t="s">
        <v>6695</v>
      </c>
      <c r="N2779" s="289" t="s">
        <v>1399</v>
      </c>
      <c r="O2779" s="289" t="s">
        <v>498</v>
      </c>
      <c r="P2779" s="289" t="str">
        <f>VLOOKUP(CAT_Details[[#This Row],[Delivery Bp Customer Code]],Table6[],2,0)</f>
        <v>DK-BM01</v>
      </c>
    </row>
    <row r="2780" spans="1:16" x14ac:dyDescent="0.25">
      <c r="A2780" s="289" t="s">
        <v>278</v>
      </c>
      <c r="B2780">
        <v>8</v>
      </c>
      <c r="C2780">
        <v>1441.95</v>
      </c>
      <c r="D2780">
        <v>3.2</v>
      </c>
      <c r="E2780" s="289" t="s">
        <v>6698</v>
      </c>
      <c r="F2780">
        <v>5014741816</v>
      </c>
      <c r="G2780" s="276">
        <v>45667</v>
      </c>
      <c r="H2780" s="5">
        <v>20250106623928</v>
      </c>
      <c r="I2780">
        <v>7.68</v>
      </c>
      <c r="J2780" s="289" t="s">
        <v>273</v>
      </c>
      <c r="K2780" s="289" t="s">
        <v>6699</v>
      </c>
      <c r="L2780" s="289" t="s">
        <v>275</v>
      </c>
      <c r="M2780" s="289" t="s">
        <v>6687</v>
      </c>
      <c r="N2780" s="289" t="s">
        <v>493</v>
      </c>
      <c r="O2780" s="289" t="s">
        <v>498</v>
      </c>
      <c r="P2780" s="289" t="str">
        <f>VLOOKUP(CAT_Details[[#This Row],[Delivery Bp Customer Code]],Table6[],2,0)</f>
        <v>DK-BM01</v>
      </c>
    </row>
    <row r="2781" spans="1:16" x14ac:dyDescent="0.25">
      <c r="A2781" s="289" t="s">
        <v>278</v>
      </c>
      <c r="B2781">
        <v>1</v>
      </c>
      <c r="C2781">
        <v>415</v>
      </c>
      <c r="D2781">
        <v>0.4</v>
      </c>
      <c r="E2781" s="289" t="s">
        <v>6700</v>
      </c>
      <c r="F2781">
        <v>5014741996</v>
      </c>
      <c r="G2781" s="276">
        <v>45667</v>
      </c>
      <c r="H2781" s="5">
        <v>20250106623884</v>
      </c>
      <c r="I2781">
        <v>0.52800000000000002</v>
      </c>
      <c r="J2781" s="289" t="s">
        <v>273</v>
      </c>
      <c r="K2781" s="289" t="s">
        <v>6701</v>
      </c>
      <c r="L2781" s="289" t="s">
        <v>275</v>
      </c>
      <c r="M2781" s="289" t="s">
        <v>6687</v>
      </c>
      <c r="N2781" s="289" t="s">
        <v>657</v>
      </c>
      <c r="O2781" s="289" t="s">
        <v>498</v>
      </c>
      <c r="P2781" s="289" t="str">
        <f>VLOOKUP(CAT_Details[[#This Row],[Delivery Bp Customer Code]],Table6[],2,0)</f>
        <v>DK-BM01</v>
      </c>
    </row>
    <row r="2782" spans="1:16" x14ac:dyDescent="0.25">
      <c r="A2782" s="289" t="s">
        <v>278</v>
      </c>
      <c r="B2782">
        <v>1</v>
      </c>
      <c r="C2782">
        <v>205</v>
      </c>
      <c r="D2782">
        <v>0.4</v>
      </c>
      <c r="E2782" s="289" t="s">
        <v>6702</v>
      </c>
      <c r="F2782">
        <v>5014742128</v>
      </c>
      <c r="G2782" s="276">
        <v>45667</v>
      </c>
      <c r="H2782" s="5">
        <v>20250107624710</v>
      </c>
      <c r="I2782">
        <v>0.67200000000000004</v>
      </c>
      <c r="J2782" s="289" t="s">
        <v>273</v>
      </c>
      <c r="K2782" s="289" t="s">
        <v>6703</v>
      </c>
      <c r="L2782" s="289" t="s">
        <v>275</v>
      </c>
      <c r="M2782" s="289" t="s">
        <v>6687</v>
      </c>
      <c r="N2782" s="289" t="s">
        <v>1011</v>
      </c>
      <c r="O2782" s="289" t="s">
        <v>498</v>
      </c>
      <c r="P2782" s="289" t="str">
        <f>VLOOKUP(CAT_Details[[#This Row],[Delivery Bp Customer Code]],Table6[],2,0)</f>
        <v>DK-BM01</v>
      </c>
    </row>
    <row r="2783" spans="1:16" x14ac:dyDescent="0.25">
      <c r="A2783" s="289" t="s">
        <v>75</v>
      </c>
      <c r="B2783">
        <v>7</v>
      </c>
      <c r="C2783">
        <v>8520</v>
      </c>
      <c r="D2783">
        <v>3.35</v>
      </c>
      <c r="E2783" s="289" t="s">
        <v>6704</v>
      </c>
      <c r="F2783">
        <v>5014707456</v>
      </c>
      <c r="G2783" s="276">
        <v>45667</v>
      </c>
      <c r="H2783" s="5">
        <v>20241218619391</v>
      </c>
      <c r="I2783">
        <v>7.867</v>
      </c>
      <c r="J2783" s="289" t="s">
        <v>345</v>
      </c>
      <c r="K2783" s="289" t="s">
        <v>6705</v>
      </c>
      <c r="L2783" s="289" t="s">
        <v>275</v>
      </c>
      <c r="M2783" s="289" t="s">
        <v>6706</v>
      </c>
      <c r="N2783" s="289" t="s">
        <v>427</v>
      </c>
      <c r="O2783" s="289" t="s">
        <v>5281</v>
      </c>
      <c r="P2783" s="289" t="str">
        <f>VLOOKUP(CAT_Details[[#This Row],[Delivery Bp Customer Code]],Table6[],2,0)</f>
        <v>DK-LW08</v>
      </c>
    </row>
    <row r="2784" spans="1:16" x14ac:dyDescent="0.25">
      <c r="A2784" s="289" t="s">
        <v>75</v>
      </c>
      <c r="B2784">
        <v>1</v>
      </c>
      <c r="C2784">
        <v>57.7</v>
      </c>
      <c r="D2784">
        <v>0.4</v>
      </c>
      <c r="E2784" s="289" t="s">
        <v>6707</v>
      </c>
      <c r="F2784">
        <v>5014707609</v>
      </c>
      <c r="G2784" s="276">
        <v>45667</v>
      </c>
      <c r="H2784">
        <v>20241217618432</v>
      </c>
      <c r="I2784">
        <v>0.38400000000000001</v>
      </c>
      <c r="J2784" s="289" t="s">
        <v>345</v>
      </c>
      <c r="K2784" s="289" t="s">
        <v>6708</v>
      </c>
      <c r="L2784" s="289" t="s">
        <v>275</v>
      </c>
      <c r="M2784" s="289" t="s">
        <v>6642</v>
      </c>
      <c r="N2784" s="289" t="s">
        <v>3308</v>
      </c>
      <c r="O2784" s="289" t="s">
        <v>2173</v>
      </c>
      <c r="P2784" s="289" t="str">
        <f>VLOOKUP(CAT_Details[[#This Row],[Delivery Bp Customer Code]],Table6[],2,0)</f>
        <v>OYL1</v>
      </c>
    </row>
    <row r="2785" spans="1:16" x14ac:dyDescent="0.25">
      <c r="A2785" s="289" t="s">
        <v>75</v>
      </c>
      <c r="B2785">
        <v>2</v>
      </c>
      <c r="C2785">
        <v>246</v>
      </c>
      <c r="D2785">
        <v>0.4</v>
      </c>
      <c r="E2785" s="289" t="s">
        <v>6709</v>
      </c>
      <c r="F2785">
        <v>5014713398</v>
      </c>
      <c r="G2785" s="276">
        <v>45667</v>
      </c>
      <c r="H2785">
        <v>20241230622008</v>
      </c>
      <c r="I2785">
        <v>0.50900000000000001</v>
      </c>
      <c r="J2785" s="289" t="s">
        <v>350</v>
      </c>
      <c r="K2785" s="289" t="s">
        <v>6710</v>
      </c>
      <c r="L2785" s="289" t="s">
        <v>275</v>
      </c>
      <c r="M2785" s="289" t="s">
        <v>6572</v>
      </c>
      <c r="N2785" s="289" t="s">
        <v>602</v>
      </c>
      <c r="O2785" s="289" t="s">
        <v>2173</v>
      </c>
      <c r="P2785" s="289" t="str">
        <f>VLOOKUP(CAT_Details[[#This Row],[Delivery Bp Customer Code]],Table6[],2,0)</f>
        <v>OYL1</v>
      </c>
    </row>
    <row r="2786" spans="1:16" x14ac:dyDescent="0.25">
      <c r="A2786" s="289" t="s">
        <v>75</v>
      </c>
      <c r="B2786">
        <v>1</v>
      </c>
      <c r="C2786">
        <v>115</v>
      </c>
      <c r="D2786">
        <v>0.1</v>
      </c>
      <c r="E2786" s="289" t="s">
        <v>6711</v>
      </c>
      <c r="F2786">
        <v>5014713553</v>
      </c>
      <c r="G2786" s="276">
        <v>45667</v>
      </c>
      <c r="H2786">
        <v>20241219619755</v>
      </c>
      <c r="I2786">
        <v>9.6000000000000002E-2</v>
      </c>
      <c r="J2786" s="289" t="s">
        <v>350</v>
      </c>
      <c r="K2786" s="289" t="s">
        <v>6712</v>
      </c>
      <c r="L2786" s="289" t="s">
        <v>275</v>
      </c>
      <c r="M2786" s="289" t="s">
        <v>6713</v>
      </c>
      <c r="N2786" s="289" t="s">
        <v>2349</v>
      </c>
      <c r="O2786" s="289" t="s">
        <v>2173</v>
      </c>
      <c r="P2786" s="289" t="str">
        <f>VLOOKUP(CAT_Details[[#This Row],[Delivery Bp Customer Code]],Table6[],2,0)</f>
        <v>OYL1</v>
      </c>
    </row>
    <row r="2787" spans="1:16" x14ac:dyDescent="0.25">
      <c r="A2787" s="289" t="s">
        <v>75</v>
      </c>
      <c r="B2787">
        <v>5</v>
      </c>
      <c r="C2787">
        <v>570</v>
      </c>
      <c r="D2787">
        <v>1</v>
      </c>
      <c r="E2787" s="289" t="s">
        <v>6714</v>
      </c>
      <c r="F2787">
        <v>5014713654</v>
      </c>
      <c r="G2787" s="276">
        <v>45667</v>
      </c>
      <c r="H2787">
        <v>20241220620692</v>
      </c>
      <c r="I2787">
        <v>1.248</v>
      </c>
      <c r="J2787" s="289" t="s">
        <v>350</v>
      </c>
      <c r="K2787" s="289" t="s">
        <v>6715</v>
      </c>
      <c r="L2787" s="289" t="s">
        <v>275</v>
      </c>
      <c r="M2787" s="289" t="s">
        <v>6572</v>
      </c>
      <c r="N2787" s="289" t="s">
        <v>602</v>
      </c>
      <c r="O2787" s="289" t="s">
        <v>2173</v>
      </c>
      <c r="P2787" s="289" t="str">
        <f>VLOOKUP(CAT_Details[[#This Row],[Delivery Bp Customer Code]],Table6[],2,0)</f>
        <v>OYL1</v>
      </c>
    </row>
    <row r="2788" spans="1:16" x14ac:dyDescent="0.25">
      <c r="A2788" s="289" t="s">
        <v>75</v>
      </c>
      <c r="B2788">
        <v>8</v>
      </c>
      <c r="C2788">
        <v>3944</v>
      </c>
      <c r="D2788">
        <v>3.2</v>
      </c>
      <c r="E2788" s="289" t="s">
        <v>6716</v>
      </c>
      <c r="F2788">
        <v>5014726663</v>
      </c>
      <c r="G2788" s="276">
        <v>45667</v>
      </c>
      <c r="H2788" s="5">
        <v>20241218619451</v>
      </c>
      <c r="I2788">
        <v>7.68</v>
      </c>
      <c r="J2788" s="289" t="s">
        <v>280</v>
      </c>
      <c r="K2788" s="289" t="s">
        <v>6717</v>
      </c>
      <c r="L2788" s="289" t="s">
        <v>275</v>
      </c>
      <c r="M2788" s="289" t="s">
        <v>6695</v>
      </c>
      <c r="N2788" s="289" t="s">
        <v>868</v>
      </c>
      <c r="O2788" s="289" t="s">
        <v>2173</v>
      </c>
      <c r="P2788" s="289" t="str">
        <f>VLOOKUP(CAT_Details[[#This Row],[Delivery Bp Customer Code]],Table6[],2,0)</f>
        <v>OYL1</v>
      </c>
    </row>
    <row r="2789" spans="1:16" x14ac:dyDescent="0.25">
      <c r="A2789" s="289" t="s">
        <v>75</v>
      </c>
      <c r="B2789">
        <v>1</v>
      </c>
      <c r="C2789">
        <v>471</v>
      </c>
      <c r="D2789">
        <v>0.4</v>
      </c>
      <c r="E2789" s="289" t="s">
        <v>6718</v>
      </c>
      <c r="F2789">
        <v>5014741506</v>
      </c>
      <c r="G2789" s="276">
        <v>45667</v>
      </c>
      <c r="H2789">
        <v>20250106623703</v>
      </c>
      <c r="I2789">
        <v>0.67200000000000004</v>
      </c>
      <c r="J2789" s="289" t="s">
        <v>273</v>
      </c>
      <c r="K2789" s="289" t="s">
        <v>6719</v>
      </c>
      <c r="L2789" s="289" t="s">
        <v>275</v>
      </c>
      <c r="M2789" s="289" t="s">
        <v>6687</v>
      </c>
      <c r="N2789" s="289" t="s">
        <v>1011</v>
      </c>
      <c r="O2789" s="289" t="s">
        <v>2173</v>
      </c>
      <c r="P2789" s="289" t="str">
        <f>VLOOKUP(CAT_Details[[#This Row],[Delivery Bp Customer Code]],Table6[],2,0)</f>
        <v>OYL1</v>
      </c>
    </row>
    <row r="2790" spans="1:16" x14ac:dyDescent="0.25">
      <c r="A2790" s="289" t="s">
        <v>75</v>
      </c>
      <c r="B2790">
        <v>1</v>
      </c>
      <c r="C2790">
        <v>65</v>
      </c>
      <c r="D2790">
        <v>0.2</v>
      </c>
      <c r="E2790" s="289" t="s">
        <v>6700</v>
      </c>
      <c r="F2790">
        <v>5014741994</v>
      </c>
      <c r="G2790" s="276">
        <v>45667</v>
      </c>
      <c r="H2790" s="5">
        <v>20250106623885</v>
      </c>
      <c r="I2790">
        <v>0.14399999999999999</v>
      </c>
      <c r="J2790" s="289" t="s">
        <v>273</v>
      </c>
      <c r="K2790" s="289" t="s">
        <v>6720</v>
      </c>
      <c r="L2790" s="289" t="s">
        <v>275</v>
      </c>
      <c r="M2790" s="289" t="s">
        <v>6687</v>
      </c>
      <c r="N2790" s="289" t="s">
        <v>657</v>
      </c>
      <c r="O2790" s="289" t="s">
        <v>2173</v>
      </c>
      <c r="P2790" s="289" t="str">
        <f>VLOOKUP(CAT_Details[[#This Row],[Delivery Bp Customer Code]],Table6[],2,0)</f>
        <v>OYL1</v>
      </c>
    </row>
    <row r="2791" spans="1:16" x14ac:dyDescent="0.25">
      <c r="A2791" s="289" t="s">
        <v>874</v>
      </c>
      <c r="B2791">
        <v>14</v>
      </c>
      <c r="C2791">
        <v>5261</v>
      </c>
      <c r="D2791">
        <v>7</v>
      </c>
      <c r="E2791" s="289" t="s">
        <v>6721</v>
      </c>
      <c r="F2791">
        <v>5014713483</v>
      </c>
      <c r="G2791" s="276">
        <v>45667</v>
      </c>
      <c r="H2791">
        <v>20250103623227</v>
      </c>
      <c r="I2791">
        <v>16.8</v>
      </c>
      <c r="J2791" s="289" t="s">
        <v>350</v>
      </c>
      <c r="K2791" s="289" t="s">
        <v>6722</v>
      </c>
      <c r="L2791" s="289" t="s">
        <v>275</v>
      </c>
      <c r="M2791" s="289" t="s">
        <v>6723</v>
      </c>
      <c r="N2791" s="289" t="s">
        <v>1631</v>
      </c>
      <c r="O2791" s="289" t="s">
        <v>1014</v>
      </c>
      <c r="P2791" s="289" t="str">
        <f>VLOOKUP(CAT_Details[[#This Row],[Delivery Bp Customer Code]],Table6[],2,0)</f>
        <v>MZ07</v>
      </c>
    </row>
    <row r="2792" spans="1:16" x14ac:dyDescent="0.25">
      <c r="A2792" s="289" t="s">
        <v>874</v>
      </c>
      <c r="B2792">
        <v>2</v>
      </c>
      <c r="C2792">
        <v>848</v>
      </c>
      <c r="D2792">
        <v>1</v>
      </c>
      <c r="E2792" s="289" t="s">
        <v>6724</v>
      </c>
      <c r="F2792">
        <v>5014713566</v>
      </c>
      <c r="G2792" s="276">
        <v>45667</v>
      </c>
      <c r="H2792">
        <v>20241230621959</v>
      </c>
      <c r="I2792">
        <v>2.4</v>
      </c>
      <c r="J2792" s="289" t="s">
        <v>350</v>
      </c>
      <c r="K2792" s="289" t="s">
        <v>6725</v>
      </c>
      <c r="L2792" s="289" t="s">
        <v>275</v>
      </c>
      <c r="M2792" s="289" t="s">
        <v>6723</v>
      </c>
      <c r="N2792" s="289" t="s">
        <v>1631</v>
      </c>
      <c r="O2792" s="289" t="s">
        <v>1014</v>
      </c>
      <c r="P2792" s="289" t="str">
        <f>VLOOKUP(CAT_Details[[#This Row],[Delivery Bp Customer Code]],Table6[],2,0)</f>
        <v>MZ07</v>
      </c>
    </row>
    <row r="2793" spans="1:16" x14ac:dyDescent="0.25">
      <c r="A2793" s="289" t="s">
        <v>3329</v>
      </c>
      <c r="B2793">
        <v>2</v>
      </c>
      <c r="C2793">
        <v>230</v>
      </c>
      <c r="D2793">
        <v>0.6</v>
      </c>
      <c r="E2793" s="289" t="s">
        <v>6726</v>
      </c>
      <c r="F2793">
        <v>5014672471</v>
      </c>
      <c r="G2793" s="276">
        <v>45667</v>
      </c>
      <c r="H2793">
        <v>20241216617906</v>
      </c>
      <c r="I2793">
        <v>0.91200000000000003</v>
      </c>
      <c r="J2793" s="289" t="s">
        <v>350</v>
      </c>
      <c r="K2793" s="289" t="s">
        <v>6727</v>
      </c>
      <c r="L2793" s="289" t="s">
        <v>275</v>
      </c>
      <c r="M2793" s="289" t="s">
        <v>6572</v>
      </c>
      <c r="N2793" s="289" t="s">
        <v>3173</v>
      </c>
      <c r="O2793" s="289" t="s">
        <v>3332</v>
      </c>
      <c r="P2793" s="289">
        <f>VLOOKUP(CAT_Details[[#This Row],[Delivery Bp Customer Code]],Table6[],2,0)</f>
        <v>3402</v>
      </c>
    </row>
    <row r="2794" spans="1:16" x14ac:dyDescent="0.25">
      <c r="A2794" s="289" t="s">
        <v>3329</v>
      </c>
      <c r="B2794">
        <v>2</v>
      </c>
      <c r="C2794">
        <v>215</v>
      </c>
      <c r="D2794">
        <v>0.6</v>
      </c>
      <c r="E2794" s="289" t="s">
        <v>6728</v>
      </c>
      <c r="F2794">
        <v>5014700256</v>
      </c>
      <c r="G2794" s="276">
        <v>45667</v>
      </c>
      <c r="H2794">
        <v>20241213617161</v>
      </c>
      <c r="I2794">
        <v>1.6080000000000001</v>
      </c>
      <c r="J2794" s="289" t="s">
        <v>401</v>
      </c>
      <c r="K2794" s="289" t="s">
        <v>6729</v>
      </c>
      <c r="L2794" s="289" t="s">
        <v>275</v>
      </c>
      <c r="M2794" s="289" t="s">
        <v>6633</v>
      </c>
      <c r="N2794" s="289" t="s">
        <v>2533</v>
      </c>
      <c r="O2794" s="289" t="s">
        <v>3332</v>
      </c>
      <c r="P2794" s="289">
        <f>VLOOKUP(CAT_Details[[#This Row],[Delivery Bp Customer Code]],Table6[],2,0)</f>
        <v>3402</v>
      </c>
    </row>
    <row r="2795" spans="1:16" x14ac:dyDescent="0.25">
      <c r="A2795" s="289" t="s">
        <v>3329</v>
      </c>
      <c r="B2795">
        <v>15</v>
      </c>
      <c r="C2795">
        <v>1837.4</v>
      </c>
      <c r="D2795">
        <v>6.4</v>
      </c>
      <c r="E2795" s="289" t="s">
        <v>6730</v>
      </c>
      <c r="F2795">
        <v>5014707666</v>
      </c>
      <c r="G2795" s="276">
        <v>45667</v>
      </c>
      <c r="H2795">
        <v>20250102622665</v>
      </c>
      <c r="I2795">
        <v>11.058999999999999</v>
      </c>
      <c r="J2795" s="289" t="s">
        <v>350</v>
      </c>
      <c r="K2795" s="289" t="s">
        <v>6731</v>
      </c>
      <c r="L2795" s="289" t="s">
        <v>275</v>
      </c>
      <c r="M2795" s="289" t="s">
        <v>6450</v>
      </c>
      <c r="N2795" s="289" t="s">
        <v>625</v>
      </c>
      <c r="O2795" s="289" t="s">
        <v>3332</v>
      </c>
      <c r="P2795" s="289">
        <f>VLOOKUP(CAT_Details[[#This Row],[Delivery Bp Customer Code]],Table6[],2,0)</f>
        <v>3402</v>
      </c>
    </row>
    <row r="2796" spans="1:16" x14ac:dyDescent="0.25">
      <c r="A2796" s="289" t="s">
        <v>3329</v>
      </c>
      <c r="B2796">
        <v>38</v>
      </c>
      <c r="C2796">
        <v>3340</v>
      </c>
      <c r="D2796">
        <v>15.8</v>
      </c>
      <c r="E2796" s="289" t="s">
        <v>6732</v>
      </c>
      <c r="F2796">
        <v>5014713425</v>
      </c>
      <c r="G2796" s="276">
        <v>45667</v>
      </c>
      <c r="H2796" s="5">
        <v>20241217618462</v>
      </c>
      <c r="I2796">
        <v>50.747</v>
      </c>
      <c r="J2796" s="289" t="s">
        <v>350</v>
      </c>
      <c r="K2796" s="289" t="s">
        <v>6733</v>
      </c>
      <c r="L2796" s="289" t="s">
        <v>275</v>
      </c>
      <c r="M2796" s="289" t="s">
        <v>6734</v>
      </c>
      <c r="N2796" s="289" t="s">
        <v>3433</v>
      </c>
      <c r="O2796" s="289" t="s">
        <v>3332</v>
      </c>
      <c r="P2796" s="289">
        <f>VLOOKUP(CAT_Details[[#This Row],[Delivery Bp Customer Code]],Table6[],2,0)</f>
        <v>3402</v>
      </c>
    </row>
    <row r="2797" spans="1:16" x14ac:dyDescent="0.25">
      <c r="A2797" s="289" t="s">
        <v>3329</v>
      </c>
      <c r="B2797">
        <v>16</v>
      </c>
      <c r="C2797">
        <v>5949.92</v>
      </c>
      <c r="D2797">
        <v>6.8</v>
      </c>
      <c r="E2797" s="289" t="s">
        <v>6735</v>
      </c>
      <c r="F2797">
        <v>5014713452</v>
      </c>
      <c r="G2797" s="276">
        <v>45667</v>
      </c>
      <c r="H2797">
        <v>20241127604724</v>
      </c>
      <c r="I2797">
        <v>20.562999999999999</v>
      </c>
      <c r="J2797" s="289" t="s">
        <v>287</v>
      </c>
      <c r="K2797" s="289" t="s">
        <v>6736</v>
      </c>
      <c r="L2797" s="289" t="s">
        <v>275</v>
      </c>
      <c r="M2797" s="289" t="s">
        <v>6737</v>
      </c>
      <c r="N2797" s="289" t="s">
        <v>3790</v>
      </c>
      <c r="O2797" s="289" t="s">
        <v>3332</v>
      </c>
      <c r="P2797" s="289">
        <f>VLOOKUP(CAT_Details[[#This Row],[Delivery Bp Customer Code]],Table6[],2,0)</f>
        <v>3402</v>
      </c>
    </row>
    <row r="2798" spans="1:16" x14ac:dyDescent="0.25">
      <c r="A2798" s="289" t="s">
        <v>3329</v>
      </c>
      <c r="B2798">
        <v>2</v>
      </c>
      <c r="C2798">
        <v>336</v>
      </c>
      <c r="D2798">
        <v>0.8</v>
      </c>
      <c r="E2798" s="289" t="s">
        <v>6738</v>
      </c>
      <c r="F2798">
        <v>5014713506</v>
      </c>
      <c r="G2798" s="276">
        <v>45667</v>
      </c>
      <c r="H2798">
        <v>20250103623129</v>
      </c>
      <c r="I2798">
        <v>1.92</v>
      </c>
      <c r="J2798" s="289" t="s">
        <v>280</v>
      </c>
      <c r="K2798" s="289" t="s">
        <v>6739</v>
      </c>
      <c r="L2798" s="289" t="s">
        <v>275</v>
      </c>
      <c r="M2798" s="289" t="s">
        <v>6671</v>
      </c>
      <c r="N2798" s="289" t="s">
        <v>619</v>
      </c>
      <c r="O2798" s="289" t="s">
        <v>3332</v>
      </c>
      <c r="P2798" s="289">
        <f>VLOOKUP(CAT_Details[[#This Row],[Delivery Bp Customer Code]],Table6[],2,0)</f>
        <v>3402</v>
      </c>
    </row>
    <row r="2799" spans="1:16" x14ac:dyDescent="0.25">
      <c r="A2799" s="289" t="s">
        <v>3329</v>
      </c>
      <c r="B2799">
        <v>2</v>
      </c>
      <c r="C2799">
        <v>230</v>
      </c>
      <c r="D2799">
        <v>0.6</v>
      </c>
      <c r="E2799" s="289" t="s">
        <v>6726</v>
      </c>
      <c r="F2799">
        <v>5014713556</v>
      </c>
      <c r="G2799" s="276">
        <v>45667</v>
      </c>
      <c r="H2799" s="5">
        <v>20241216617906</v>
      </c>
      <c r="I2799">
        <v>0.91200000000000003</v>
      </c>
      <c r="J2799" s="289" t="s">
        <v>350</v>
      </c>
      <c r="K2799" s="289" t="s">
        <v>6740</v>
      </c>
      <c r="L2799" s="289" t="s">
        <v>275</v>
      </c>
      <c r="M2799" s="289"/>
      <c r="N2799" s="289" t="s">
        <v>3173</v>
      </c>
      <c r="O2799" s="289" t="s">
        <v>3332</v>
      </c>
      <c r="P2799" s="289">
        <f>VLOOKUP(CAT_Details[[#This Row],[Delivery Bp Customer Code]],Table6[],2,0)</f>
        <v>3402</v>
      </c>
    </row>
    <row r="2800" spans="1:16" x14ac:dyDescent="0.25">
      <c r="A2800" s="289" t="s">
        <v>3329</v>
      </c>
      <c r="B2800">
        <v>14</v>
      </c>
      <c r="C2800">
        <v>2860</v>
      </c>
      <c r="D2800">
        <v>5.6</v>
      </c>
      <c r="E2800" s="289" t="s">
        <v>6741</v>
      </c>
      <c r="F2800">
        <v>5014726375</v>
      </c>
      <c r="G2800" s="276">
        <v>45667</v>
      </c>
      <c r="H2800" s="5">
        <v>20241219620243</v>
      </c>
      <c r="I2800">
        <v>10.752000000000001</v>
      </c>
      <c r="J2800" s="289" t="s">
        <v>287</v>
      </c>
      <c r="K2800" s="289" t="s">
        <v>6742</v>
      </c>
      <c r="L2800" s="289" t="s">
        <v>275</v>
      </c>
      <c r="M2800" s="289" t="s">
        <v>6655</v>
      </c>
      <c r="N2800" s="289" t="s">
        <v>468</v>
      </c>
      <c r="O2800" s="289" t="s">
        <v>3332</v>
      </c>
      <c r="P2800" s="289">
        <f>VLOOKUP(CAT_Details[[#This Row],[Delivery Bp Customer Code]],Table6[],2,0)</f>
        <v>3402</v>
      </c>
    </row>
    <row r="2801" spans="1:16" x14ac:dyDescent="0.25">
      <c r="A2801" s="289" t="s">
        <v>3329</v>
      </c>
      <c r="B2801">
        <v>6</v>
      </c>
      <c r="C2801">
        <v>300</v>
      </c>
      <c r="D2801">
        <v>2.4</v>
      </c>
      <c r="E2801" s="289" t="s">
        <v>6743</v>
      </c>
      <c r="F2801">
        <v>5014741820</v>
      </c>
      <c r="G2801" s="276">
        <v>45667</v>
      </c>
      <c r="H2801">
        <v>20250107624584</v>
      </c>
      <c r="I2801">
        <v>5.069</v>
      </c>
      <c r="J2801" s="289" t="s">
        <v>273</v>
      </c>
      <c r="K2801" s="289" t="s">
        <v>6744</v>
      </c>
      <c r="L2801" s="289" t="s">
        <v>275</v>
      </c>
      <c r="M2801" s="289" t="s">
        <v>6687</v>
      </c>
      <c r="N2801" s="289" t="s">
        <v>1240</v>
      </c>
      <c r="O2801" s="289" t="s">
        <v>3332</v>
      </c>
      <c r="P2801" s="289">
        <f>VLOOKUP(CAT_Details[[#This Row],[Delivery Bp Customer Code]],Table6[],2,0)</f>
        <v>3402</v>
      </c>
    </row>
    <row r="2802" spans="1:16" x14ac:dyDescent="0.25">
      <c r="A2802" s="289" t="s">
        <v>3329</v>
      </c>
      <c r="B2802">
        <v>1</v>
      </c>
      <c r="C2802">
        <v>73</v>
      </c>
      <c r="D2802">
        <v>0.2</v>
      </c>
      <c r="E2802" s="289" t="s">
        <v>6745</v>
      </c>
      <c r="F2802">
        <v>5014742057</v>
      </c>
      <c r="G2802" s="276">
        <v>45667</v>
      </c>
      <c r="H2802" s="5">
        <v>20250102622634</v>
      </c>
      <c r="I2802">
        <v>0.6</v>
      </c>
      <c r="J2802" s="289" t="s">
        <v>302</v>
      </c>
      <c r="K2802" s="289" t="s">
        <v>6746</v>
      </c>
      <c r="L2802" s="289" t="s">
        <v>275</v>
      </c>
      <c r="M2802" s="289" t="s">
        <v>6690</v>
      </c>
      <c r="N2802" s="289" t="s">
        <v>450</v>
      </c>
      <c r="O2802" s="289" t="s">
        <v>3332</v>
      </c>
      <c r="P2802" s="289">
        <f>VLOOKUP(CAT_Details[[#This Row],[Delivery Bp Customer Code]],Table6[],2,0)</f>
        <v>3402</v>
      </c>
    </row>
    <row r="2803" spans="1:16" x14ac:dyDescent="0.25">
      <c r="A2803" s="289" t="s">
        <v>76</v>
      </c>
      <c r="B2803">
        <v>1</v>
      </c>
      <c r="C2803">
        <v>16</v>
      </c>
      <c r="D2803">
        <v>0.1</v>
      </c>
      <c r="E2803" s="289" t="s">
        <v>6747</v>
      </c>
      <c r="F2803">
        <v>5014664254</v>
      </c>
      <c r="G2803" s="276">
        <v>45667</v>
      </c>
      <c r="H2803">
        <v>20241217618745</v>
      </c>
      <c r="I2803">
        <v>9.6000000000000002E-2</v>
      </c>
      <c r="J2803" s="289" t="s">
        <v>294</v>
      </c>
      <c r="K2803" s="289" t="s">
        <v>6748</v>
      </c>
      <c r="L2803" s="289" t="s">
        <v>275</v>
      </c>
      <c r="M2803" s="289" t="s">
        <v>6749</v>
      </c>
      <c r="N2803" s="289" t="s">
        <v>1270</v>
      </c>
      <c r="O2803" s="289" t="s">
        <v>748</v>
      </c>
      <c r="P2803" s="289" t="str">
        <f>VLOOKUP(CAT_Details[[#This Row],[Delivery Bp Customer Code]],Table6[],2,0)</f>
        <v>No Loc</v>
      </c>
    </row>
    <row r="2804" spans="1:16" x14ac:dyDescent="0.25">
      <c r="A2804" s="289" t="s">
        <v>76</v>
      </c>
      <c r="B2804">
        <v>1</v>
      </c>
      <c r="C2804">
        <v>50</v>
      </c>
      <c r="D2804">
        <v>0.4</v>
      </c>
      <c r="E2804" s="289" t="s">
        <v>6704</v>
      </c>
      <c r="F2804">
        <v>5014707460</v>
      </c>
      <c r="G2804" s="276">
        <v>45667</v>
      </c>
      <c r="H2804">
        <v>20241218619399</v>
      </c>
      <c r="I2804">
        <v>0.38400000000000001</v>
      </c>
      <c r="J2804" s="289" t="s">
        <v>345</v>
      </c>
      <c r="K2804" s="289" t="s">
        <v>6750</v>
      </c>
      <c r="L2804" s="289" t="s">
        <v>275</v>
      </c>
      <c r="M2804" s="289" t="s">
        <v>6706</v>
      </c>
      <c r="N2804" s="289" t="s">
        <v>427</v>
      </c>
      <c r="O2804" s="289" t="s">
        <v>748</v>
      </c>
      <c r="P2804" s="289" t="str">
        <f>VLOOKUP(CAT_Details[[#This Row],[Delivery Bp Customer Code]],Table6[],2,0)</f>
        <v>No Loc</v>
      </c>
    </row>
    <row r="2805" spans="1:16" x14ac:dyDescent="0.25">
      <c r="A2805" s="289" t="s">
        <v>76</v>
      </c>
      <c r="B2805">
        <v>1</v>
      </c>
      <c r="C2805">
        <v>230</v>
      </c>
      <c r="D2805">
        <v>0.6</v>
      </c>
      <c r="E2805" s="289" t="s">
        <v>6751</v>
      </c>
      <c r="F2805">
        <v>5014707738</v>
      </c>
      <c r="G2805" s="276">
        <v>45667</v>
      </c>
      <c r="H2805">
        <v>20250102622591</v>
      </c>
      <c r="I2805">
        <v>2.88</v>
      </c>
      <c r="J2805" s="289" t="s">
        <v>345</v>
      </c>
      <c r="K2805" s="289" t="s">
        <v>6752</v>
      </c>
      <c r="L2805" s="289" t="s">
        <v>275</v>
      </c>
      <c r="M2805" s="289" t="s">
        <v>6642</v>
      </c>
      <c r="N2805" s="289" t="s">
        <v>4779</v>
      </c>
      <c r="O2805" s="289" t="s">
        <v>748</v>
      </c>
      <c r="P2805" s="289" t="str">
        <f>VLOOKUP(CAT_Details[[#This Row],[Delivery Bp Customer Code]],Table6[],2,0)</f>
        <v>No Loc</v>
      </c>
    </row>
    <row r="2806" spans="1:16" x14ac:dyDescent="0.25">
      <c r="A2806" s="289" t="s">
        <v>76</v>
      </c>
      <c r="B2806">
        <v>1</v>
      </c>
      <c r="C2806">
        <v>9</v>
      </c>
      <c r="D2806">
        <v>0.09</v>
      </c>
      <c r="E2806" s="289" t="s">
        <v>6753</v>
      </c>
      <c r="F2806">
        <v>5014713445</v>
      </c>
      <c r="G2806" s="276">
        <v>45667</v>
      </c>
      <c r="H2806" s="5">
        <v>20241218619447</v>
      </c>
      <c r="I2806">
        <v>0.03</v>
      </c>
      <c r="J2806" s="289" t="s">
        <v>350</v>
      </c>
      <c r="K2806" s="289" t="s">
        <v>6754</v>
      </c>
      <c r="L2806" s="289" t="s">
        <v>275</v>
      </c>
      <c r="M2806" s="289" t="s">
        <v>6572</v>
      </c>
      <c r="N2806" s="289" t="s">
        <v>948</v>
      </c>
      <c r="O2806" s="289" t="s">
        <v>748</v>
      </c>
      <c r="P2806" s="289" t="str">
        <f>VLOOKUP(CAT_Details[[#This Row],[Delivery Bp Customer Code]],Table6[],2,0)</f>
        <v>No Loc</v>
      </c>
    </row>
    <row r="2807" spans="1:16" x14ac:dyDescent="0.25">
      <c r="A2807" s="289" t="s">
        <v>76</v>
      </c>
      <c r="B2807">
        <v>1</v>
      </c>
      <c r="C2807">
        <v>90</v>
      </c>
      <c r="D2807">
        <v>0.2</v>
      </c>
      <c r="E2807" s="289" t="s">
        <v>6588</v>
      </c>
      <c r="F2807">
        <v>5014713644</v>
      </c>
      <c r="G2807" s="276">
        <v>45667</v>
      </c>
      <c r="H2807">
        <v>20250102622529</v>
      </c>
      <c r="I2807">
        <v>0.38400000000000001</v>
      </c>
      <c r="J2807" s="289" t="s">
        <v>350</v>
      </c>
      <c r="K2807" s="289" t="s">
        <v>6755</v>
      </c>
      <c r="L2807" s="289" t="s">
        <v>275</v>
      </c>
      <c r="M2807" s="289"/>
      <c r="N2807" s="289" t="s">
        <v>6590</v>
      </c>
      <c r="O2807" s="289" t="s">
        <v>748</v>
      </c>
      <c r="P2807" s="289" t="str">
        <f>VLOOKUP(CAT_Details[[#This Row],[Delivery Bp Customer Code]],Table6[],2,0)</f>
        <v>No Loc</v>
      </c>
    </row>
    <row r="2808" spans="1:16" x14ac:dyDescent="0.25">
      <c r="A2808" s="289" t="s">
        <v>76</v>
      </c>
      <c r="B2808">
        <v>3</v>
      </c>
      <c r="C2808">
        <v>285</v>
      </c>
      <c r="D2808">
        <v>1.27</v>
      </c>
      <c r="E2808" s="289" t="s">
        <v>6756</v>
      </c>
      <c r="F2808">
        <v>5014713650</v>
      </c>
      <c r="G2808" s="276">
        <v>45667</v>
      </c>
      <c r="H2808">
        <v>20241220620642</v>
      </c>
      <c r="I2808">
        <v>1.6419999999999999</v>
      </c>
      <c r="J2808" s="289" t="s">
        <v>287</v>
      </c>
      <c r="K2808" s="289" t="s">
        <v>6757</v>
      </c>
      <c r="L2808" s="289" t="s">
        <v>275</v>
      </c>
      <c r="M2808" s="289" t="s">
        <v>6655</v>
      </c>
      <c r="N2808" s="289" t="s">
        <v>1198</v>
      </c>
      <c r="O2808" s="289" t="s">
        <v>748</v>
      </c>
      <c r="P2808" s="289" t="str">
        <f>VLOOKUP(CAT_Details[[#This Row],[Delivery Bp Customer Code]],Table6[],2,0)</f>
        <v>No Loc</v>
      </c>
    </row>
    <row r="2809" spans="1:16" x14ac:dyDescent="0.25">
      <c r="A2809" s="289" t="s">
        <v>285</v>
      </c>
      <c r="B2809">
        <v>56</v>
      </c>
      <c r="C2809">
        <v>1172</v>
      </c>
      <c r="D2809">
        <v>2.48</v>
      </c>
      <c r="E2809" s="289" t="s">
        <v>6758</v>
      </c>
      <c r="F2809">
        <v>5014653108</v>
      </c>
      <c r="G2809" s="276">
        <v>45667</v>
      </c>
      <c r="H2809" s="5">
        <v>20241217618547</v>
      </c>
      <c r="I2809">
        <v>1.4</v>
      </c>
      <c r="J2809" s="289" t="s">
        <v>294</v>
      </c>
      <c r="K2809" s="289" t="s">
        <v>6759</v>
      </c>
      <c r="L2809" s="289" t="s">
        <v>275</v>
      </c>
      <c r="M2809" s="289" t="s">
        <v>6760</v>
      </c>
      <c r="N2809" s="289" t="s">
        <v>1413</v>
      </c>
      <c r="O2809" s="289" t="s">
        <v>291</v>
      </c>
      <c r="P2809" s="289" t="str">
        <f>VLOOKUP(CAT_Details[[#This Row],[Delivery Bp Customer Code]],Table6[],2,0)</f>
        <v>DX01-L5</v>
      </c>
    </row>
    <row r="2810" spans="1:16" x14ac:dyDescent="0.25">
      <c r="A2810" s="289" t="s">
        <v>285</v>
      </c>
      <c r="B2810">
        <v>22</v>
      </c>
      <c r="C2810">
        <v>6856</v>
      </c>
      <c r="D2810">
        <v>8.8000000000000007</v>
      </c>
      <c r="E2810" s="289" t="s">
        <v>6761</v>
      </c>
      <c r="F2810">
        <v>5014707438</v>
      </c>
      <c r="G2810" s="276">
        <v>45667</v>
      </c>
      <c r="H2810">
        <v>20241219620121</v>
      </c>
      <c r="I2810">
        <v>19.007999999999999</v>
      </c>
      <c r="J2810" s="289" t="s">
        <v>401</v>
      </c>
      <c r="K2810" s="289" t="s">
        <v>6762</v>
      </c>
      <c r="L2810" s="289" t="s">
        <v>275</v>
      </c>
      <c r="M2810" s="289" t="s">
        <v>6763</v>
      </c>
      <c r="N2810" s="289" t="s">
        <v>1028</v>
      </c>
      <c r="O2810" s="289" t="s">
        <v>291</v>
      </c>
      <c r="P2810" s="289" t="str">
        <f>VLOOKUP(CAT_Details[[#This Row],[Delivery Bp Customer Code]],Table6[],2,0)</f>
        <v>DX01-L5</v>
      </c>
    </row>
    <row r="2811" spans="1:16" x14ac:dyDescent="0.25">
      <c r="A2811" s="289" t="s">
        <v>285</v>
      </c>
      <c r="B2811">
        <v>14</v>
      </c>
      <c r="C2811">
        <v>4308</v>
      </c>
      <c r="D2811">
        <v>6.44</v>
      </c>
      <c r="E2811" s="289" t="s">
        <v>6761</v>
      </c>
      <c r="F2811">
        <v>5014707444</v>
      </c>
      <c r="G2811" s="276">
        <v>45667</v>
      </c>
      <c r="H2811">
        <v>20241219620161</v>
      </c>
      <c r="I2811">
        <v>11.88</v>
      </c>
      <c r="J2811" s="289" t="s">
        <v>401</v>
      </c>
      <c r="K2811" s="289" t="s">
        <v>6764</v>
      </c>
      <c r="L2811" s="289" t="s">
        <v>275</v>
      </c>
      <c r="M2811" s="289" t="s">
        <v>6763</v>
      </c>
      <c r="N2811" s="289" t="s">
        <v>1028</v>
      </c>
      <c r="O2811" s="289" t="s">
        <v>291</v>
      </c>
      <c r="P2811" s="289" t="str">
        <f>VLOOKUP(CAT_Details[[#This Row],[Delivery Bp Customer Code]],Table6[],2,0)</f>
        <v>DX01-L5</v>
      </c>
    </row>
    <row r="2812" spans="1:16" x14ac:dyDescent="0.25">
      <c r="A2812" s="289" t="s">
        <v>285</v>
      </c>
      <c r="B2812">
        <v>15</v>
      </c>
      <c r="C2812">
        <v>2596</v>
      </c>
      <c r="D2812">
        <v>6</v>
      </c>
      <c r="E2812" s="289" t="s">
        <v>6765</v>
      </c>
      <c r="F2812">
        <v>5014707484</v>
      </c>
      <c r="G2812" s="276">
        <v>45667</v>
      </c>
      <c r="H2812">
        <v>20250102622573</v>
      </c>
      <c r="I2812">
        <v>9.5039999999999996</v>
      </c>
      <c r="J2812" s="289" t="s">
        <v>345</v>
      </c>
      <c r="K2812" s="289" t="s">
        <v>6766</v>
      </c>
      <c r="L2812" s="289" t="s">
        <v>275</v>
      </c>
      <c r="M2812" s="289" t="s">
        <v>6767</v>
      </c>
      <c r="N2812" s="289" t="s">
        <v>348</v>
      </c>
      <c r="O2812" s="289" t="s">
        <v>291</v>
      </c>
      <c r="P2812" s="289" t="str">
        <f>VLOOKUP(CAT_Details[[#This Row],[Delivery Bp Customer Code]],Table6[],2,0)</f>
        <v>DX01-L5</v>
      </c>
    </row>
    <row r="2813" spans="1:16" x14ac:dyDescent="0.25">
      <c r="A2813" s="289" t="s">
        <v>285</v>
      </c>
      <c r="B2813">
        <v>4</v>
      </c>
      <c r="C2813">
        <v>278.2</v>
      </c>
      <c r="D2813">
        <v>0.9</v>
      </c>
      <c r="E2813" s="289" t="s">
        <v>6709</v>
      </c>
      <c r="F2813">
        <v>5014713393</v>
      </c>
      <c r="G2813" s="276">
        <v>45667</v>
      </c>
      <c r="H2813" s="5">
        <v>20241230622007</v>
      </c>
      <c r="I2813">
        <v>0.80300000000000005</v>
      </c>
      <c r="J2813" s="289" t="s">
        <v>350</v>
      </c>
      <c r="K2813" s="289" t="s">
        <v>6768</v>
      </c>
      <c r="L2813" s="289" t="s">
        <v>275</v>
      </c>
      <c r="M2813" s="289" t="s">
        <v>6572</v>
      </c>
      <c r="N2813" s="289" t="s">
        <v>602</v>
      </c>
      <c r="O2813" s="289" t="s">
        <v>291</v>
      </c>
      <c r="P2813" s="289" t="str">
        <f>VLOOKUP(CAT_Details[[#This Row],[Delivery Bp Customer Code]],Table6[],2,0)</f>
        <v>DX01-L5</v>
      </c>
    </row>
    <row r="2814" spans="1:16" x14ac:dyDescent="0.25">
      <c r="A2814" s="289" t="s">
        <v>285</v>
      </c>
      <c r="B2814">
        <v>2</v>
      </c>
      <c r="C2814">
        <v>420</v>
      </c>
      <c r="D2814">
        <v>0.8</v>
      </c>
      <c r="E2814" s="289" t="s">
        <v>6769</v>
      </c>
      <c r="F2814">
        <v>5014713431</v>
      </c>
      <c r="G2814" s="276">
        <v>45667</v>
      </c>
      <c r="H2814">
        <v>20250103623318</v>
      </c>
      <c r="I2814">
        <v>2.3039999999999998</v>
      </c>
      <c r="J2814" s="289" t="s">
        <v>350</v>
      </c>
      <c r="K2814" s="289" t="s">
        <v>6770</v>
      </c>
      <c r="L2814" s="289" t="s">
        <v>275</v>
      </c>
      <c r="M2814" s="289" t="s">
        <v>6771</v>
      </c>
      <c r="N2814" s="289" t="s">
        <v>378</v>
      </c>
      <c r="O2814" s="289" t="s">
        <v>291</v>
      </c>
      <c r="P2814" s="289" t="str">
        <f>VLOOKUP(CAT_Details[[#This Row],[Delivery Bp Customer Code]],Table6[],2,0)</f>
        <v>DX01-L5</v>
      </c>
    </row>
    <row r="2815" spans="1:16" x14ac:dyDescent="0.25">
      <c r="A2815" s="289" t="s">
        <v>285</v>
      </c>
      <c r="B2815">
        <v>1</v>
      </c>
      <c r="C2815">
        <v>42</v>
      </c>
      <c r="D2815">
        <v>0.2</v>
      </c>
      <c r="E2815" s="289" t="s">
        <v>6772</v>
      </c>
      <c r="F2815">
        <v>5014713461</v>
      </c>
      <c r="G2815" s="276">
        <v>45667</v>
      </c>
      <c r="H2815">
        <v>20250103623188</v>
      </c>
      <c r="I2815">
        <v>0.33600000000000002</v>
      </c>
      <c r="J2815" s="289" t="s">
        <v>350</v>
      </c>
      <c r="K2815" s="289" t="s">
        <v>6773</v>
      </c>
      <c r="L2815" s="289" t="s">
        <v>275</v>
      </c>
      <c r="M2815" s="289" t="s">
        <v>6771</v>
      </c>
      <c r="N2815" s="289" t="s">
        <v>407</v>
      </c>
      <c r="O2815" s="289" t="s">
        <v>291</v>
      </c>
      <c r="P2815" s="289" t="str">
        <f>VLOOKUP(CAT_Details[[#This Row],[Delivery Bp Customer Code]],Table6[],2,0)</f>
        <v>DX01-L5</v>
      </c>
    </row>
    <row r="2816" spans="1:16" x14ac:dyDescent="0.25">
      <c r="A2816" s="289" t="s">
        <v>285</v>
      </c>
      <c r="B2816">
        <v>1</v>
      </c>
      <c r="C2816">
        <v>393</v>
      </c>
      <c r="D2816">
        <v>0.5</v>
      </c>
      <c r="E2816" s="289" t="s">
        <v>6721</v>
      </c>
      <c r="F2816">
        <v>5014713482</v>
      </c>
      <c r="G2816" s="276">
        <v>45667</v>
      </c>
      <c r="H2816">
        <v>20250103623220</v>
      </c>
      <c r="I2816">
        <v>1.2</v>
      </c>
      <c r="J2816" s="289" t="s">
        <v>350</v>
      </c>
      <c r="K2816" s="289" t="s">
        <v>6774</v>
      </c>
      <c r="L2816" s="289" t="s">
        <v>275</v>
      </c>
      <c r="M2816" s="289" t="s">
        <v>6723</v>
      </c>
      <c r="N2816" s="289" t="s">
        <v>1631</v>
      </c>
      <c r="O2816" s="289" t="s">
        <v>291</v>
      </c>
      <c r="P2816" s="289" t="str">
        <f>VLOOKUP(CAT_Details[[#This Row],[Delivery Bp Customer Code]],Table6[],2,0)</f>
        <v>DX01-L5</v>
      </c>
    </row>
    <row r="2817" spans="1:16" x14ac:dyDescent="0.25">
      <c r="A2817" s="289" t="s">
        <v>285</v>
      </c>
      <c r="B2817">
        <v>1</v>
      </c>
      <c r="C2817">
        <v>414</v>
      </c>
      <c r="D2817">
        <v>0.5</v>
      </c>
      <c r="E2817" s="289" t="s">
        <v>6724</v>
      </c>
      <c r="F2817">
        <v>5014713557</v>
      </c>
      <c r="G2817" s="276">
        <v>45667</v>
      </c>
      <c r="H2817" s="5">
        <v>20241230621970</v>
      </c>
      <c r="I2817">
        <v>1.2</v>
      </c>
      <c r="J2817" s="289" t="s">
        <v>350</v>
      </c>
      <c r="K2817" s="289" t="s">
        <v>6775</v>
      </c>
      <c r="L2817" s="289" t="s">
        <v>275</v>
      </c>
      <c r="M2817" s="289" t="s">
        <v>6723</v>
      </c>
      <c r="N2817" s="289" t="s">
        <v>1631</v>
      </c>
      <c r="O2817" s="289" t="s">
        <v>291</v>
      </c>
      <c r="P2817" s="289" t="str">
        <f>VLOOKUP(CAT_Details[[#This Row],[Delivery Bp Customer Code]],Table6[],2,0)</f>
        <v>DX01-L5</v>
      </c>
    </row>
    <row r="2818" spans="1:16" x14ac:dyDescent="0.25">
      <c r="A2818" s="289" t="s">
        <v>285</v>
      </c>
      <c r="B2818">
        <v>1</v>
      </c>
      <c r="C2818">
        <v>414</v>
      </c>
      <c r="D2818">
        <v>0.5</v>
      </c>
      <c r="E2818" s="289" t="s">
        <v>6724</v>
      </c>
      <c r="F2818">
        <v>5014713560</v>
      </c>
      <c r="G2818" s="276">
        <v>45667</v>
      </c>
      <c r="H2818">
        <v>20241230621969</v>
      </c>
      <c r="I2818">
        <v>1.2</v>
      </c>
      <c r="J2818" s="289" t="s">
        <v>350</v>
      </c>
      <c r="K2818" s="289" t="s">
        <v>6776</v>
      </c>
      <c r="L2818" s="289" t="s">
        <v>275</v>
      </c>
      <c r="M2818" s="289" t="s">
        <v>6723</v>
      </c>
      <c r="N2818" s="289" t="s">
        <v>1631</v>
      </c>
      <c r="O2818" s="289" t="s">
        <v>291</v>
      </c>
      <c r="P2818" s="289" t="str">
        <f>VLOOKUP(CAT_Details[[#This Row],[Delivery Bp Customer Code]],Table6[],2,0)</f>
        <v>DX01-L5</v>
      </c>
    </row>
    <row r="2819" spans="1:16" x14ac:dyDescent="0.25">
      <c r="A2819" s="289" t="s">
        <v>285</v>
      </c>
      <c r="B2819">
        <v>1</v>
      </c>
      <c r="C2819">
        <v>148</v>
      </c>
      <c r="D2819">
        <v>0.4</v>
      </c>
      <c r="E2819" s="289" t="s">
        <v>6777</v>
      </c>
      <c r="F2819">
        <v>5014713595</v>
      </c>
      <c r="G2819" s="276">
        <v>45667</v>
      </c>
      <c r="H2819">
        <v>20241220620553</v>
      </c>
      <c r="I2819">
        <v>0.40300000000000002</v>
      </c>
      <c r="J2819" s="289" t="s">
        <v>350</v>
      </c>
      <c r="K2819" s="289" t="s">
        <v>6778</v>
      </c>
      <c r="L2819" s="289" t="s">
        <v>275</v>
      </c>
      <c r="M2819" s="289" t="s">
        <v>6572</v>
      </c>
      <c r="N2819" s="289" t="s">
        <v>602</v>
      </c>
      <c r="O2819" s="289" t="s">
        <v>291</v>
      </c>
      <c r="P2819" s="289" t="str">
        <f>VLOOKUP(CAT_Details[[#This Row],[Delivery Bp Customer Code]],Table6[],2,0)</f>
        <v>DX01-L5</v>
      </c>
    </row>
    <row r="2820" spans="1:16" x14ac:dyDescent="0.25">
      <c r="A2820" s="289" t="s">
        <v>285</v>
      </c>
      <c r="B2820">
        <v>5</v>
      </c>
      <c r="C2820">
        <v>92</v>
      </c>
      <c r="D2820">
        <v>0.65</v>
      </c>
      <c r="E2820" s="289" t="s">
        <v>6570</v>
      </c>
      <c r="F2820">
        <v>5014713622</v>
      </c>
      <c r="G2820" s="276">
        <v>45667</v>
      </c>
      <c r="H2820">
        <v>20241230621971</v>
      </c>
      <c r="I2820">
        <v>0.70899999999999996</v>
      </c>
      <c r="J2820" s="289" t="s">
        <v>350</v>
      </c>
      <c r="K2820" s="289" t="s">
        <v>6779</v>
      </c>
      <c r="L2820" s="289" t="s">
        <v>275</v>
      </c>
      <c r="M2820" s="289"/>
      <c r="N2820" s="289" t="s">
        <v>378</v>
      </c>
      <c r="O2820" s="289" t="s">
        <v>291</v>
      </c>
      <c r="P2820" s="289" t="str">
        <f>VLOOKUP(CAT_Details[[#This Row],[Delivery Bp Customer Code]],Table6[],2,0)</f>
        <v>DX01-L5</v>
      </c>
    </row>
    <row r="2821" spans="1:16" x14ac:dyDescent="0.25">
      <c r="A2821" s="289" t="s">
        <v>285</v>
      </c>
      <c r="B2821">
        <v>2</v>
      </c>
      <c r="C2821">
        <v>402</v>
      </c>
      <c r="D2821">
        <v>0.96</v>
      </c>
      <c r="E2821" s="289" t="s">
        <v>6780</v>
      </c>
      <c r="F2821">
        <v>5014741649</v>
      </c>
      <c r="G2821" s="276">
        <v>45667</v>
      </c>
      <c r="H2821">
        <v>20250107624280</v>
      </c>
      <c r="I2821">
        <v>2.1070000000000002</v>
      </c>
      <c r="J2821" s="289" t="s">
        <v>273</v>
      </c>
      <c r="K2821" s="289" t="s">
        <v>6781</v>
      </c>
      <c r="L2821" s="289" t="s">
        <v>275</v>
      </c>
      <c r="M2821" s="289" t="s">
        <v>6687</v>
      </c>
      <c r="N2821" s="289" t="s">
        <v>519</v>
      </c>
      <c r="O2821" s="289" t="s">
        <v>291</v>
      </c>
      <c r="P2821" s="289" t="str">
        <f>VLOOKUP(CAT_Details[[#This Row],[Delivery Bp Customer Code]],Table6[],2,0)</f>
        <v>DX01-L5</v>
      </c>
    </row>
    <row r="2822" spans="1:16" x14ac:dyDescent="0.25">
      <c r="A2822" s="289" t="s">
        <v>272</v>
      </c>
      <c r="B2822">
        <v>3</v>
      </c>
      <c r="C2822">
        <v>1665</v>
      </c>
      <c r="D2822">
        <v>2.4</v>
      </c>
      <c r="E2822" s="289" t="s">
        <v>6782</v>
      </c>
      <c r="F2822">
        <v>5014613603</v>
      </c>
      <c r="G2822" s="276">
        <v>45667</v>
      </c>
      <c r="H2822">
        <v>20241212616001</v>
      </c>
      <c r="I2822">
        <v>9.7919999999999998</v>
      </c>
      <c r="J2822" s="289" t="s">
        <v>401</v>
      </c>
      <c r="K2822" s="289" t="s">
        <v>6783</v>
      </c>
      <c r="L2822" s="289" t="s">
        <v>275</v>
      </c>
      <c r="M2822" s="289" t="s">
        <v>6633</v>
      </c>
      <c r="N2822" s="289" t="s">
        <v>465</v>
      </c>
      <c r="O2822" s="289" t="s">
        <v>277</v>
      </c>
      <c r="P2822" s="289" t="str">
        <f>VLOOKUP(CAT_Details[[#This Row],[Delivery Bp Customer Code]],Table6[],2,0)</f>
        <v>U2-L5</v>
      </c>
    </row>
    <row r="2823" spans="1:16" x14ac:dyDescent="0.25">
      <c r="A2823" s="289" t="s">
        <v>272</v>
      </c>
      <c r="B2823">
        <v>1</v>
      </c>
      <c r="C2823">
        <v>40</v>
      </c>
      <c r="D2823">
        <v>0.2</v>
      </c>
      <c r="E2823" s="289" t="s">
        <v>6728</v>
      </c>
      <c r="F2823">
        <v>5014700261</v>
      </c>
      <c r="G2823" s="276">
        <v>45667</v>
      </c>
      <c r="H2823">
        <v>20241213617158</v>
      </c>
      <c r="I2823">
        <v>0.216</v>
      </c>
      <c r="J2823" s="289" t="s">
        <v>401</v>
      </c>
      <c r="K2823" s="289" t="s">
        <v>6784</v>
      </c>
      <c r="L2823" s="289" t="s">
        <v>275</v>
      </c>
      <c r="M2823" s="289" t="s">
        <v>6633</v>
      </c>
      <c r="N2823" s="289" t="s">
        <v>2533</v>
      </c>
      <c r="O2823" s="289" t="s">
        <v>277</v>
      </c>
      <c r="P2823" s="289" t="str">
        <f>VLOOKUP(CAT_Details[[#This Row],[Delivery Bp Customer Code]],Table6[],2,0)</f>
        <v>U2-L5</v>
      </c>
    </row>
    <row r="2824" spans="1:16" x14ac:dyDescent="0.25">
      <c r="A2824" s="289" t="s">
        <v>272</v>
      </c>
      <c r="B2824">
        <v>29</v>
      </c>
      <c r="C2824">
        <v>2948.58</v>
      </c>
      <c r="D2824">
        <v>12</v>
      </c>
      <c r="E2824" s="289" t="s">
        <v>6785</v>
      </c>
      <c r="F2824">
        <v>5014713472</v>
      </c>
      <c r="G2824" s="276">
        <v>45667</v>
      </c>
      <c r="H2824">
        <v>20250103623286</v>
      </c>
      <c r="I2824">
        <v>19.861999999999998</v>
      </c>
      <c r="J2824" s="289" t="s">
        <v>350</v>
      </c>
      <c r="K2824" s="289" t="s">
        <v>6786</v>
      </c>
      <c r="L2824" s="289" t="s">
        <v>275</v>
      </c>
      <c r="M2824" s="289" t="s">
        <v>6572</v>
      </c>
      <c r="N2824" s="289" t="s">
        <v>625</v>
      </c>
      <c r="O2824" s="289" t="s">
        <v>277</v>
      </c>
      <c r="P2824" s="289" t="str">
        <f>VLOOKUP(CAT_Details[[#This Row],[Delivery Bp Customer Code]],Table6[],2,0)</f>
        <v>U2-L5</v>
      </c>
    </row>
    <row r="2825" spans="1:16" x14ac:dyDescent="0.25">
      <c r="A2825" s="289" t="s">
        <v>272</v>
      </c>
      <c r="B2825">
        <v>19</v>
      </c>
      <c r="C2825">
        <v>2489</v>
      </c>
      <c r="D2825">
        <v>7.6</v>
      </c>
      <c r="E2825" s="289" t="s">
        <v>6787</v>
      </c>
      <c r="F2825">
        <v>5014713540</v>
      </c>
      <c r="G2825" s="276">
        <v>45667</v>
      </c>
      <c r="H2825">
        <v>20241219619852</v>
      </c>
      <c r="I2825">
        <v>17.327999999999999</v>
      </c>
      <c r="J2825" s="289" t="s">
        <v>350</v>
      </c>
      <c r="K2825" s="289" t="s">
        <v>6788</v>
      </c>
      <c r="L2825" s="289" t="s">
        <v>275</v>
      </c>
      <c r="M2825" s="289" t="s">
        <v>6734</v>
      </c>
      <c r="N2825" s="289" t="s">
        <v>472</v>
      </c>
      <c r="O2825" s="289" t="s">
        <v>277</v>
      </c>
      <c r="P2825" s="289" t="str">
        <f>VLOOKUP(CAT_Details[[#This Row],[Delivery Bp Customer Code]],Table6[],2,0)</f>
        <v>U2-L5</v>
      </c>
    </row>
    <row r="2826" spans="1:16" x14ac:dyDescent="0.25">
      <c r="A2826" s="289" t="s">
        <v>272</v>
      </c>
      <c r="B2826">
        <v>2</v>
      </c>
      <c r="C2826">
        <v>600</v>
      </c>
      <c r="D2826">
        <v>0.8</v>
      </c>
      <c r="E2826" s="289" t="s">
        <v>6789</v>
      </c>
      <c r="F2826">
        <v>5014713639</v>
      </c>
      <c r="G2826" s="276">
        <v>45667</v>
      </c>
      <c r="H2826">
        <v>20250102622627</v>
      </c>
      <c r="I2826">
        <v>0.67200000000000004</v>
      </c>
      <c r="J2826" s="289" t="s">
        <v>350</v>
      </c>
      <c r="K2826" s="289" t="s">
        <v>6790</v>
      </c>
      <c r="L2826" s="289" t="s">
        <v>275</v>
      </c>
      <c r="M2826" s="289" t="s">
        <v>6572</v>
      </c>
      <c r="N2826" s="289" t="s">
        <v>547</v>
      </c>
      <c r="O2826" s="289" t="s">
        <v>277</v>
      </c>
      <c r="P2826" s="289" t="str">
        <f>VLOOKUP(CAT_Details[[#This Row],[Delivery Bp Customer Code]],Table6[],2,0)</f>
        <v>U2-L5</v>
      </c>
    </row>
    <row r="2827" spans="1:16" x14ac:dyDescent="0.25">
      <c r="A2827" s="289" t="s">
        <v>4794</v>
      </c>
      <c r="B2827">
        <v>4</v>
      </c>
      <c r="C2827">
        <v>1184</v>
      </c>
      <c r="D2827">
        <v>1.8</v>
      </c>
      <c r="E2827" s="289" t="s">
        <v>6724</v>
      </c>
      <c r="F2827">
        <v>5014713548</v>
      </c>
      <c r="G2827" s="276">
        <v>45667</v>
      </c>
      <c r="H2827" s="5">
        <v>20241230621964</v>
      </c>
      <c r="I2827">
        <v>3.7149999999999999</v>
      </c>
      <c r="J2827" s="289" t="s">
        <v>350</v>
      </c>
      <c r="K2827" s="289" t="s">
        <v>6791</v>
      </c>
      <c r="L2827" s="289" t="s">
        <v>275</v>
      </c>
      <c r="M2827" s="289" t="s">
        <v>6723</v>
      </c>
      <c r="N2827" s="289" t="s">
        <v>1631</v>
      </c>
      <c r="O2827" s="289" t="s">
        <v>4798</v>
      </c>
      <c r="P2827" s="289" t="str">
        <f>VLOOKUP(CAT_Details[[#This Row],[Delivery Bp Customer Code]],Table6[],2,0)</f>
        <v>MY02</v>
      </c>
    </row>
    <row r="2828" spans="1:16" x14ac:dyDescent="0.25">
      <c r="A2828" s="289" t="s">
        <v>278</v>
      </c>
      <c r="B2828">
        <v>1</v>
      </c>
      <c r="C2828">
        <v>40</v>
      </c>
      <c r="D2828">
        <v>0.2</v>
      </c>
      <c r="E2828" s="289" t="s">
        <v>6792</v>
      </c>
      <c r="F2828">
        <v>5014713376</v>
      </c>
      <c r="G2828" s="276">
        <v>45670</v>
      </c>
      <c r="H2828">
        <v>20241218619222</v>
      </c>
      <c r="I2828">
        <v>0.192</v>
      </c>
      <c r="J2828" s="289" t="s">
        <v>324</v>
      </c>
      <c r="K2828" s="289" t="s">
        <v>6793</v>
      </c>
      <c r="L2828" s="289" t="s">
        <v>275</v>
      </c>
      <c r="M2828" s="289" t="s">
        <v>6665</v>
      </c>
      <c r="N2828" s="289" t="s">
        <v>5482</v>
      </c>
      <c r="O2828" s="289" t="s">
        <v>498</v>
      </c>
      <c r="P2828" s="289" t="str">
        <f>VLOOKUP(CAT_Details[[#This Row],[Delivery Bp Customer Code]],Table6[],2,0)</f>
        <v>DK-BM01</v>
      </c>
    </row>
    <row r="2829" spans="1:16" x14ac:dyDescent="0.25">
      <c r="A2829" s="289" t="s">
        <v>278</v>
      </c>
      <c r="B2829">
        <v>2</v>
      </c>
      <c r="C2829">
        <v>1096</v>
      </c>
      <c r="D2829">
        <v>0.8</v>
      </c>
      <c r="E2829" s="289" t="s">
        <v>6794</v>
      </c>
      <c r="F2829">
        <v>5014726478</v>
      </c>
      <c r="G2829" s="276">
        <v>45670</v>
      </c>
      <c r="H2829" s="5">
        <v>20241216617602</v>
      </c>
      <c r="I2829">
        <v>1.8240000000000001</v>
      </c>
      <c r="J2829" s="289" t="s">
        <v>350</v>
      </c>
      <c r="K2829" s="289" t="s">
        <v>6795</v>
      </c>
      <c r="L2829" s="289" t="s">
        <v>275</v>
      </c>
      <c r="M2829" s="289" t="s">
        <v>6796</v>
      </c>
      <c r="N2829" s="289" t="s">
        <v>999</v>
      </c>
      <c r="O2829" s="289" t="s">
        <v>498</v>
      </c>
      <c r="P2829" s="289" t="str">
        <f>VLOOKUP(CAT_Details[[#This Row],[Delivery Bp Customer Code]],Table6[],2,0)</f>
        <v>DK-BM01</v>
      </c>
    </row>
    <row r="2830" spans="1:16" x14ac:dyDescent="0.25">
      <c r="A2830" s="289" t="s">
        <v>278</v>
      </c>
      <c r="B2830">
        <v>1</v>
      </c>
      <c r="C2830">
        <v>2</v>
      </c>
      <c r="D2830">
        <v>0.03</v>
      </c>
      <c r="E2830" s="289" t="s">
        <v>6797</v>
      </c>
      <c r="F2830">
        <v>5014726647</v>
      </c>
      <c r="G2830" s="276">
        <v>45670</v>
      </c>
      <c r="H2830" s="5">
        <v>20250103623396</v>
      </c>
      <c r="I2830">
        <v>7.0000000000000001E-3</v>
      </c>
      <c r="J2830" s="289" t="s">
        <v>350</v>
      </c>
      <c r="K2830" s="289" t="s">
        <v>6798</v>
      </c>
      <c r="L2830" s="289" t="s">
        <v>275</v>
      </c>
      <c r="M2830" s="289" t="s">
        <v>6723</v>
      </c>
      <c r="N2830" s="289" t="s">
        <v>1831</v>
      </c>
      <c r="O2830" s="289" t="s">
        <v>498</v>
      </c>
      <c r="P2830" s="289" t="str">
        <f>VLOOKUP(CAT_Details[[#This Row],[Delivery Bp Customer Code]],Table6[],2,0)</f>
        <v>DK-BM01</v>
      </c>
    </row>
    <row r="2831" spans="1:16" x14ac:dyDescent="0.25">
      <c r="A2831" s="289" t="s">
        <v>278</v>
      </c>
      <c r="B2831">
        <v>2</v>
      </c>
      <c r="C2831">
        <v>657</v>
      </c>
      <c r="D2831">
        <v>0.8</v>
      </c>
      <c r="E2831" s="289" t="s">
        <v>6799</v>
      </c>
      <c r="F2831">
        <v>5014726686</v>
      </c>
      <c r="G2831" s="276">
        <v>45670</v>
      </c>
      <c r="H2831">
        <v>20241218619452</v>
      </c>
      <c r="I2831">
        <v>0.96</v>
      </c>
      <c r="J2831" s="289" t="s">
        <v>280</v>
      </c>
      <c r="K2831" s="289" t="s">
        <v>6800</v>
      </c>
      <c r="L2831" s="289" t="s">
        <v>275</v>
      </c>
      <c r="M2831" s="289" t="s">
        <v>6801</v>
      </c>
      <c r="N2831" s="289" t="s">
        <v>643</v>
      </c>
      <c r="O2831" s="289" t="s">
        <v>498</v>
      </c>
      <c r="P2831" s="289" t="str">
        <f>VLOOKUP(CAT_Details[[#This Row],[Delivery Bp Customer Code]],Table6[],2,0)</f>
        <v>DK-BM01</v>
      </c>
    </row>
    <row r="2832" spans="1:16" x14ac:dyDescent="0.25">
      <c r="A2832" s="289" t="s">
        <v>278</v>
      </c>
      <c r="B2832">
        <v>3</v>
      </c>
      <c r="C2832">
        <v>1845</v>
      </c>
      <c r="D2832">
        <v>0.6</v>
      </c>
      <c r="E2832" s="289" t="s">
        <v>6802</v>
      </c>
      <c r="F2832">
        <v>5014741658</v>
      </c>
      <c r="G2832" s="276">
        <v>45670</v>
      </c>
      <c r="H2832">
        <v>20250106623990</v>
      </c>
      <c r="I2832">
        <v>1.21</v>
      </c>
      <c r="J2832" s="289" t="s">
        <v>280</v>
      </c>
      <c r="K2832" s="289" t="s">
        <v>6803</v>
      </c>
      <c r="L2832" s="289" t="s">
        <v>275</v>
      </c>
      <c r="M2832" s="289" t="s">
        <v>6801</v>
      </c>
      <c r="N2832" s="289" t="s">
        <v>314</v>
      </c>
      <c r="O2832" s="289" t="s">
        <v>498</v>
      </c>
      <c r="P2832" s="289" t="str">
        <f>VLOOKUP(CAT_Details[[#This Row],[Delivery Bp Customer Code]],Table6[],2,0)</f>
        <v>DK-BM01</v>
      </c>
    </row>
    <row r="2833" spans="1:16" x14ac:dyDescent="0.25">
      <c r="A2833" s="289" t="s">
        <v>278</v>
      </c>
      <c r="B2833">
        <v>1</v>
      </c>
      <c r="C2833">
        <v>160</v>
      </c>
      <c r="D2833">
        <v>0.4</v>
      </c>
      <c r="E2833" s="289" t="s">
        <v>6804</v>
      </c>
      <c r="F2833">
        <v>5014757455</v>
      </c>
      <c r="G2833" s="276">
        <v>45670</v>
      </c>
      <c r="H2833">
        <v>20250108625331</v>
      </c>
      <c r="I2833">
        <v>0.57599999999999996</v>
      </c>
      <c r="J2833" s="289" t="s">
        <v>273</v>
      </c>
      <c r="K2833" s="289" t="s">
        <v>6805</v>
      </c>
      <c r="L2833" s="289" t="s">
        <v>275</v>
      </c>
      <c r="M2833" s="289" t="s">
        <v>6614</v>
      </c>
      <c r="N2833" s="289" t="s">
        <v>653</v>
      </c>
      <c r="O2833" s="289" t="s">
        <v>498</v>
      </c>
      <c r="P2833" s="289" t="str">
        <f>VLOOKUP(CAT_Details[[#This Row],[Delivery Bp Customer Code]],Table6[],2,0)</f>
        <v>DK-BM01</v>
      </c>
    </row>
    <row r="2834" spans="1:16" x14ac:dyDescent="0.25">
      <c r="A2834" s="289" t="s">
        <v>278</v>
      </c>
      <c r="B2834">
        <v>5</v>
      </c>
      <c r="C2834">
        <v>2125</v>
      </c>
      <c r="D2834">
        <v>2</v>
      </c>
      <c r="E2834" s="289" t="s">
        <v>6804</v>
      </c>
      <c r="F2834">
        <v>5014757456</v>
      </c>
      <c r="G2834" s="276">
        <v>45670</v>
      </c>
      <c r="H2834">
        <v>20250108625410</v>
      </c>
      <c r="I2834">
        <v>4.8</v>
      </c>
      <c r="J2834" s="289" t="s">
        <v>273</v>
      </c>
      <c r="K2834" s="289" t="s">
        <v>6806</v>
      </c>
      <c r="L2834" s="289" t="s">
        <v>275</v>
      </c>
      <c r="M2834" s="289" t="s">
        <v>6614</v>
      </c>
      <c r="N2834" s="289" t="s">
        <v>653</v>
      </c>
      <c r="O2834" s="289" t="s">
        <v>498</v>
      </c>
      <c r="P2834" s="289" t="str">
        <f>VLOOKUP(CAT_Details[[#This Row],[Delivery Bp Customer Code]],Table6[],2,0)</f>
        <v>DK-BM01</v>
      </c>
    </row>
    <row r="2835" spans="1:16" x14ac:dyDescent="0.25">
      <c r="A2835" s="289" t="s">
        <v>75</v>
      </c>
      <c r="B2835">
        <v>1</v>
      </c>
      <c r="C2835">
        <v>51</v>
      </c>
      <c r="D2835">
        <v>0.2</v>
      </c>
      <c r="E2835" s="289" t="s">
        <v>6792</v>
      </c>
      <c r="F2835">
        <v>5014713371</v>
      </c>
      <c r="G2835" s="276">
        <v>45670</v>
      </c>
      <c r="H2835" s="5">
        <v>20241218619247</v>
      </c>
      <c r="I2835">
        <v>0.192</v>
      </c>
      <c r="J2835" s="289" t="s">
        <v>324</v>
      </c>
      <c r="K2835" s="289" t="s">
        <v>6807</v>
      </c>
      <c r="L2835" s="289" t="s">
        <v>275</v>
      </c>
      <c r="M2835" s="289" t="s">
        <v>6665</v>
      </c>
      <c r="N2835" s="289" t="s">
        <v>5482</v>
      </c>
      <c r="O2835" s="289" t="s">
        <v>2173</v>
      </c>
      <c r="P2835" s="289" t="str">
        <f>VLOOKUP(CAT_Details[[#This Row],[Delivery Bp Customer Code]],Table6[],2,0)</f>
        <v>OYL1</v>
      </c>
    </row>
    <row r="2836" spans="1:16" x14ac:dyDescent="0.25">
      <c r="A2836" s="289" t="s">
        <v>75</v>
      </c>
      <c r="B2836">
        <v>3</v>
      </c>
      <c r="C2836">
        <v>18</v>
      </c>
      <c r="D2836">
        <v>0.27</v>
      </c>
      <c r="E2836" s="289" t="s">
        <v>6808</v>
      </c>
      <c r="F2836">
        <v>5014713469</v>
      </c>
      <c r="G2836" s="276">
        <v>45670</v>
      </c>
      <c r="H2836">
        <v>20250102622527</v>
      </c>
      <c r="I2836">
        <v>0.24</v>
      </c>
      <c r="J2836" s="289" t="s">
        <v>294</v>
      </c>
      <c r="K2836" s="289" t="s">
        <v>6809</v>
      </c>
      <c r="L2836" s="289" t="s">
        <v>275</v>
      </c>
      <c r="M2836" s="289" t="s">
        <v>6810</v>
      </c>
      <c r="N2836" s="289" t="s">
        <v>944</v>
      </c>
      <c r="O2836" s="289" t="s">
        <v>5281</v>
      </c>
      <c r="P2836" s="289" t="str">
        <f>VLOOKUP(CAT_Details[[#This Row],[Delivery Bp Customer Code]],Table6[],2,0)</f>
        <v>DK-LW08</v>
      </c>
    </row>
    <row r="2837" spans="1:16" x14ac:dyDescent="0.25">
      <c r="A2837" s="289" t="s">
        <v>75</v>
      </c>
      <c r="B2837">
        <v>21</v>
      </c>
      <c r="C2837">
        <v>13020</v>
      </c>
      <c r="D2837">
        <v>7</v>
      </c>
      <c r="E2837" s="289" t="s">
        <v>6811</v>
      </c>
      <c r="F2837">
        <v>5014726360</v>
      </c>
      <c r="G2837" s="276">
        <v>45670</v>
      </c>
      <c r="H2837">
        <v>20241220620775</v>
      </c>
      <c r="I2837">
        <v>13.44</v>
      </c>
      <c r="J2837" s="289" t="s">
        <v>324</v>
      </c>
      <c r="K2837" s="289" t="s">
        <v>6812</v>
      </c>
      <c r="L2837" s="289" t="s">
        <v>275</v>
      </c>
      <c r="M2837" s="289" t="s">
        <v>6813</v>
      </c>
      <c r="N2837" s="289" t="s">
        <v>2172</v>
      </c>
      <c r="O2837" s="289" t="s">
        <v>2173</v>
      </c>
      <c r="P2837" s="289" t="str">
        <f>VLOOKUP(CAT_Details[[#This Row],[Delivery Bp Customer Code]],Table6[],2,0)</f>
        <v>OYL1</v>
      </c>
    </row>
    <row r="2838" spans="1:16" x14ac:dyDescent="0.25">
      <c r="A2838" s="289" t="s">
        <v>75</v>
      </c>
      <c r="B2838">
        <v>33</v>
      </c>
      <c r="C2838">
        <v>13794</v>
      </c>
      <c r="D2838">
        <v>11</v>
      </c>
      <c r="E2838" s="289" t="s">
        <v>6814</v>
      </c>
      <c r="F2838">
        <v>5014726709</v>
      </c>
      <c r="G2838" s="276">
        <v>45670</v>
      </c>
      <c r="H2838">
        <v>20241220620764</v>
      </c>
      <c r="I2838">
        <v>21.12</v>
      </c>
      <c r="J2838" s="289" t="s">
        <v>324</v>
      </c>
      <c r="K2838" s="289" t="s">
        <v>6815</v>
      </c>
      <c r="L2838" s="289" t="s">
        <v>275</v>
      </c>
      <c r="M2838" s="289" t="s">
        <v>6816</v>
      </c>
      <c r="N2838" s="289" t="s">
        <v>2172</v>
      </c>
      <c r="O2838" s="289" t="s">
        <v>2173</v>
      </c>
      <c r="P2838" s="289" t="str">
        <f>VLOOKUP(CAT_Details[[#This Row],[Delivery Bp Customer Code]],Table6[],2,0)</f>
        <v>OYL1</v>
      </c>
    </row>
    <row r="2839" spans="1:16" x14ac:dyDescent="0.25">
      <c r="A2839" s="289" t="s">
        <v>874</v>
      </c>
      <c r="B2839">
        <v>11</v>
      </c>
      <c r="C2839">
        <v>1772</v>
      </c>
      <c r="D2839">
        <v>5.84</v>
      </c>
      <c r="E2839" s="289" t="s">
        <v>6817</v>
      </c>
      <c r="F2839">
        <v>5014699299</v>
      </c>
      <c r="G2839" s="276">
        <v>45670</v>
      </c>
      <c r="H2839">
        <v>20241220620566</v>
      </c>
      <c r="I2839">
        <v>29.001999999999999</v>
      </c>
      <c r="J2839" s="289" t="s">
        <v>294</v>
      </c>
      <c r="K2839" s="289" t="s">
        <v>6818</v>
      </c>
      <c r="L2839" s="289" t="s">
        <v>275</v>
      </c>
      <c r="M2839" s="289" t="s">
        <v>6819</v>
      </c>
      <c r="N2839" s="289" t="s">
        <v>5685</v>
      </c>
      <c r="O2839" s="289" t="s">
        <v>1014</v>
      </c>
      <c r="P2839" s="289" t="str">
        <f>VLOOKUP(CAT_Details[[#This Row],[Delivery Bp Customer Code]],Table6[],2,0)</f>
        <v>MZ07</v>
      </c>
    </row>
    <row r="2840" spans="1:16" x14ac:dyDescent="0.25">
      <c r="A2840" s="289" t="s">
        <v>874</v>
      </c>
      <c r="B2840">
        <v>11</v>
      </c>
      <c r="C2840">
        <v>1772</v>
      </c>
      <c r="D2840">
        <v>5.84</v>
      </c>
      <c r="E2840" s="289" t="s">
        <v>6817</v>
      </c>
      <c r="F2840">
        <v>5014713424</v>
      </c>
      <c r="G2840" s="276">
        <v>45670</v>
      </c>
      <c r="H2840">
        <v>20241220620566</v>
      </c>
      <c r="I2840">
        <v>29.001999999999999</v>
      </c>
      <c r="J2840" s="289" t="s">
        <v>294</v>
      </c>
      <c r="K2840" s="289" t="s">
        <v>6820</v>
      </c>
      <c r="L2840" s="289" t="s">
        <v>275</v>
      </c>
      <c r="M2840" s="289"/>
      <c r="N2840" s="289" t="s">
        <v>5685</v>
      </c>
      <c r="O2840" s="289" t="s">
        <v>1014</v>
      </c>
      <c r="P2840" s="289" t="str">
        <f>VLOOKUP(CAT_Details[[#This Row],[Delivery Bp Customer Code]],Table6[],2,0)</f>
        <v>MZ07</v>
      </c>
    </row>
    <row r="2841" spans="1:16" x14ac:dyDescent="0.25">
      <c r="A2841" s="289" t="s">
        <v>3329</v>
      </c>
      <c r="B2841">
        <v>1</v>
      </c>
      <c r="C2841">
        <v>70</v>
      </c>
      <c r="D2841">
        <v>0.2</v>
      </c>
      <c r="E2841" s="289" t="s">
        <v>6821</v>
      </c>
      <c r="F2841">
        <v>5014713418</v>
      </c>
      <c r="G2841" s="276">
        <v>45670</v>
      </c>
      <c r="H2841">
        <v>20250102622826</v>
      </c>
      <c r="I2841">
        <v>0.192</v>
      </c>
      <c r="J2841" s="289" t="s">
        <v>324</v>
      </c>
      <c r="K2841" s="289" t="s">
        <v>6822</v>
      </c>
      <c r="L2841" s="289" t="s">
        <v>275</v>
      </c>
      <c r="M2841" s="289" t="s">
        <v>6665</v>
      </c>
      <c r="N2841" s="289" t="s">
        <v>579</v>
      </c>
      <c r="O2841" s="289" t="s">
        <v>3332</v>
      </c>
      <c r="P2841" s="289">
        <f>VLOOKUP(CAT_Details[[#This Row],[Delivery Bp Customer Code]],Table6[],2,0)</f>
        <v>3402</v>
      </c>
    </row>
    <row r="2842" spans="1:16" x14ac:dyDescent="0.25">
      <c r="A2842" s="289" t="s">
        <v>3329</v>
      </c>
      <c r="B2842">
        <v>4</v>
      </c>
      <c r="C2842">
        <v>720</v>
      </c>
      <c r="D2842">
        <v>1.33</v>
      </c>
      <c r="E2842" s="289" t="s">
        <v>6823</v>
      </c>
      <c r="F2842">
        <v>5014713493</v>
      </c>
      <c r="G2842" s="276">
        <v>45670</v>
      </c>
      <c r="H2842">
        <v>20241129606858</v>
      </c>
      <c r="I2842">
        <v>2.4820000000000002</v>
      </c>
      <c r="J2842" s="289" t="s">
        <v>287</v>
      </c>
      <c r="K2842" s="289" t="s">
        <v>6824</v>
      </c>
      <c r="L2842" s="289" t="s">
        <v>275</v>
      </c>
      <c r="M2842" s="289" t="s">
        <v>6737</v>
      </c>
      <c r="N2842" s="289" t="s">
        <v>4413</v>
      </c>
      <c r="O2842" s="289" t="s">
        <v>3332</v>
      </c>
      <c r="P2842" s="289">
        <f>VLOOKUP(CAT_Details[[#This Row],[Delivery Bp Customer Code]],Table6[],2,0)</f>
        <v>3402</v>
      </c>
    </row>
    <row r="2843" spans="1:16" x14ac:dyDescent="0.25">
      <c r="A2843" s="289" t="s">
        <v>3329</v>
      </c>
      <c r="B2843">
        <v>10</v>
      </c>
      <c r="C2843">
        <v>3460</v>
      </c>
      <c r="D2843">
        <v>4</v>
      </c>
      <c r="E2843" s="289" t="s">
        <v>6825</v>
      </c>
      <c r="F2843">
        <v>5014726554</v>
      </c>
      <c r="G2843" s="276">
        <v>45670</v>
      </c>
      <c r="H2843">
        <v>20250103623302</v>
      </c>
      <c r="I2843">
        <v>9.6</v>
      </c>
      <c r="J2843" s="289" t="s">
        <v>350</v>
      </c>
      <c r="K2843" s="289" t="s">
        <v>6826</v>
      </c>
      <c r="L2843" s="289" t="s">
        <v>275</v>
      </c>
      <c r="M2843" s="289" t="s">
        <v>6827</v>
      </c>
      <c r="N2843" s="289" t="s">
        <v>3798</v>
      </c>
      <c r="O2843" s="289" t="s">
        <v>3332</v>
      </c>
      <c r="P2843" s="289">
        <f>VLOOKUP(CAT_Details[[#This Row],[Delivery Bp Customer Code]],Table6[],2,0)</f>
        <v>3402</v>
      </c>
    </row>
    <row r="2844" spans="1:16" x14ac:dyDescent="0.25">
      <c r="A2844" s="289" t="s">
        <v>76</v>
      </c>
      <c r="B2844">
        <v>13</v>
      </c>
      <c r="C2844">
        <v>663</v>
      </c>
      <c r="D2844">
        <v>2.6</v>
      </c>
      <c r="E2844" s="289" t="s">
        <v>6828</v>
      </c>
      <c r="F2844">
        <v>5014707466</v>
      </c>
      <c r="G2844" s="276">
        <v>45670</v>
      </c>
      <c r="H2844">
        <v>20241219619907</v>
      </c>
      <c r="I2844">
        <v>2.4239999999999999</v>
      </c>
      <c r="J2844" s="289" t="s">
        <v>401</v>
      </c>
      <c r="K2844" s="289" t="s">
        <v>6829</v>
      </c>
      <c r="L2844" s="289" t="s">
        <v>275</v>
      </c>
      <c r="M2844" s="289" t="s">
        <v>6830</v>
      </c>
      <c r="N2844" s="289" t="s">
        <v>1028</v>
      </c>
      <c r="O2844" s="289" t="s">
        <v>748</v>
      </c>
      <c r="P2844" s="289" t="str">
        <f>VLOOKUP(CAT_Details[[#This Row],[Delivery Bp Customer Code]],Table6[],2,0)</f>
        <v>No Loc</v>
      </c>
    </row>
    <row r="2845" spans="1:16" x14ac:dyDescent="0.25">
      <c r="A2845" s="289" t="s">
        <v>76</v>
      </c>
      <c r="B2845">
        <v>1</v>
      </c>
      <c r="C2845">
        <v>213</v>
      </c>
      <c r="D2845">
        <v>0.4</v>
      </c>
      <c r="E2845" s="289" t="s">
        <v>6831</v>
      </c>
      <c r="F2845">
        <v>5014713473</v>
      </c>
      <c r="G2845" s="276">
        <v>45670</v>
      </c>
      <c r="H2845" s="5">
        <v>20250102622492</v>
      </c>
      <c r="I2845">
        <v>0.95</v>
      </c>
      <c r="J2845" s="289" t="s">
        <v>294</v>
      </c>
      <c r="K2845" s="289" t="s">
        <v>6832</v>
      </c>
      <c r="L2845" s="289" t="s">
        <v>275</v>
      </c>
      <c r="M2845" s="289" t="s">
        <v>6810</v>
      </c>
      <c r="N2845" s="289" t="s">
        <v>1270</v>
      </c>
      <c r="O2845" s="289" t="s">
        <v>748</v>
      </c>
      <c r="P2845" s="289" t="str">
        <f>VLOOKUP(CAT_Details[[#This Row],[Delivery Bp Customer Code]],Table6[],2,0)</f>
        <v>No Loc</v>
      </c>
    </row>
    <row r="2846" spans="1:16" x14ac:dyDescent="0.25">
      <c r="A2846" s="289" t="s">
        <v>285</v>
      </c>
      <c r="B2846">
        <v>6</v>
      </c>
      <c r="C2846">
        <v>2619</v>
      </c>
      <c r="D2846">
        <v>2.4</v>
      </c>
      <c r="E2846" s="289" t="s">
        <v>6833</v>
      </c>
      <c r="F2846">
        <v>5014707569</v>
      </c>
      <c r="G2846" s="276">
        <v>45670</v>
      </c>
      <c r="H2846" s="5">
        <v>20250102622537</v>
      </c>
      <c r="I2846">
        <v>5.76</v>
      </c>
      <c r="J2846" s="289" t="s">
        <v>401</v>
      </c>
      <c r="K2846" s="289" t="s">
        <v>6834</v>
      </c>
      <c r="L2846" s="289" t="s">
        <v>275</v>
      </c>
      <c r="M2846" s="289" t="s">
        <v>6830</v>
      </c>
      <c r="N2846" s="289" t="s">
        <v>404</v>
      </c>
      <c r="O2846" s="289" t="s">
        <v>291</v>
      </c>
      <c r="P2846" s="289" t="str">
        <f>VLOOKUP(CAT_Details[[#This Row],[Delivery Bp Customer Code]],Table6[],2,0)</f>
        <v>DX01-L5</v>
      </c>
    </row>
    <row r="2847" spans="1:16" x14ac:dyDescent="0.25">
      <c r="A2847" s="289" t="s">
        <v>285</v>
      </c>
      <c r="B2847">
        <v>20</v>
      </c>
      <c r="C2847">
        <v>2450</v>
      </c>
      <c r="D2847">
        <v>8.86</v>
      </c>
      <c r="E2847" s="289" t="s">
        <v>6835</v>
      </c>
      <c r="F2847">
        <v>5014713429</v>
      </c>
      <c r="G2847" s="276">
        <v>45670</v>
      </c>
      <c r="H2847">
        <v>20241219619937</v>
      </c>
      <c r="I2847">
        <v>15.345000000000001</v>
      </c>
      <c r="J2847" s="289" t="s">
        <v>345</v>
      </c>
      <c r="K2847" s="289" t="s">
        <v>6836</v>
      </c>
      <c r="L2847" s="289" t="s">
        <v>275</v>
      </c>
      <c r="M2847" s="289" t="s">
        <v>6837</v>
      </c>
      <c r="N2847" s="289" t="s">
        <v>427</v>
      </c>
      <c r="O2847" s="289" t="s">
        <v>291</v>
      </c>
      <c r="P2847" s="289" t="str">
        <f>VLOOKUP(CAT_Details[[#This Row],[Delivery Bp Customer Code]],Table6[],2,0)</f>
        <v>DX01-L5</v>
      </c>
    </row>
    <row r="2848" spans="1:16" x14ac:dyDescent="0.25">
      <c r="A2848" s="289" t="s">
        <v>285</v>
      </c>
      <c r="B2848">
        <v>7</v>
      </c>
      <c r="C2848">
        <v>1960</v>
      </c>
      <c r="D2848">
        <v>1.62</v>
      </c>
      <c r="E2848" s="289" t="s">
        <v>6838</v>
      </c>
      <c r="F2848">
        <v>5014713500</v>
      </c>
      <c r="G2848" s="276">
        <v>45670</v>
      </c>
      <c r="H2848">
        <v>20241220620658</v>
      </c>
      <c r="I2848">
        <v>2.7069999999999999</v>
      </c>
      <c r="J2848" s="289" t="s">
        <v>294</v>
      </c>
      <c r="K2848" s="289" t="s">
        <v>6839</v>
      </c>
      <c r="L2848" s="289" t="s">
        <v>275</v>
      </c>
      <c r="M2848" s="289" t="s">
        <v>6810</v>
      </c>
      <c r="N2848" s="289" t="s">
        <v>394</v>
      </c>
      <c r="O2848" s="289" t="s">
        <v>291</v>
      </c>
      <c r="P2848" s="289" t="str">
        <f>VLOOKUP(CAT_Details[[#This Row],[Delivery Bp Customer Code]],Table6[],2,0)</f>
        <v>DX01-L5</v>
      </c>
    </row>
    <row r="2849" spans="1:16" x14ac:dyDescent="0.25">
      <c r="A2849" s="289" t="s">
        <v>285</v>
      </c>
      <c r="B2849">
        <v>2</v>
      </c>
      <c r="C2849">
        <v>2300</v>
      </c>
      <c r="D2849">
        <v>0.8</v>
      </c>
      <c r="E2849" s="289" t="s">
        <v>6840</v>
      </c>
      <c r="F2849">
        <v>5014713505</v>
      </c>
      <c r="G2849" s="276">
        <v>45670</v>
      </c>
      <c r="H2849">
        <v>20241218619178</v>
      </c>
      <c r="I2849">
        <v>1.1519999999999999</v>
      </c>
      <c r="J2849" s="289" t="s">
        <v>324</v>
      </c>
      <c r="K2849" s="289" t="s">
        <v>6841</v>
      </c>
      <c r="L2849" s="289" t="s">
        <v>275</v>
      </c>
      <c r="M2849" s="289" t="s">
        <v>6842</v>
      </c>
      <c r="N2849" s="289" t="s">
        <v>333</v>
      </c>
      <c r="O2849" s="289" t="s">
        <v>291</v>
      </c>
      <c r="P2849" s="289" t="str">
        <f>VLOOKUP(CAT_Details[[#This Row],[Delivery Bp Customer Code]],Table6[],2,0)</f>
        <v>DX01-L5</v>
      </c>
    </row>
    <row r="2850" spans="1:16" x14ac:dyDescent="0.25">
      <c r="A2850" s="289" t="s">
        <v>285</v>
      </c>
      <c r="B2850">
        <v>16</v>
      </c>
      <c r="C2850">
        <v>2416</v>
      </c>
      <c r="D2850">
        <v>4.6399999999999997</v>
      </c>
      <c r="E2850" s="289" t="s">
        <v>6843</v>
      </c>
      <c r="F2850">
        <v>5014726197</v>
      </c>
      <c r="G2850" s="276">
        <v>45670</v>
      </c>
      <c r="H2850">
        <v>20250106623597</v>
      </c>
      <c r="I2850">
        <v>10.239000000000001</v>
      </c>
      <c r="J2850" s="289" t="s">
        <v>350</v>
      </c>
      <c r="K2850" s="289" t="s">
        <v>6844</v>
      </c>
      <c r="L2850" s="289" t="s">
        <v>275</v>
      </c>
      <c r="M2850" s="289" t="s">
        <v>6723</v>
      </c>
      <c r="N2850" s="289" t="s">
        <v>602</v>
      </c>
      <c r="O2850" s="289" t="s">
        <v>291</v>
      </c>
      <c r="P2850" s="289" t="str">
        <f>VLOOKUP(CAT_Details[[#This Row],[Delivery Bp Customer Code]],Table6[],2,0)</f>
        <v>DX01-L5</v>
      </c>
    </row>
    <row r="2851" spans="1:16" x14ac:dyDescent="0.25">
      <c r="A2851" s="289" t="s">
        <v>285</v>
      </c>
      <c r="B2851">
        <v>22</v>
      </c>
      <c r="C2851">
        <v>3960</v>
      </c>
      <c r="D2851">
        <v>9.33</v>
      </c>
      <c r="E2851" s="289" t="s">
        <v>6845</v>
      </c>
      <c r="F2851">
        <v>5014726861</v>
      </c>
      <c r="G2851" s="276">
        <v>45670</v>
      </c>
      <c r="H2851">
        <v>20250103623372</v>
      </c>
      <c r="I2851">
        <v>20.975999999999999</v>
      </c>
      <c r="J2851" s="289" t="s">
        <v>280</v>
      </c>
      <c r="K2851" s="289" t="s">
        <v>6846</v>
      </c>
      <c r="L2851" s="289" t="s">
        <v>275</v>
      </c>
      <c r="M2851" s="289" t="s">
        <v>6801</v>
      </c>
      <c r="N2851" s="289" t="s">
        <v>411</v>
      </c>
      <c r="O2851" s="289" t="s">
        <v>291</v>
      </c>
      <c r="P2851" s="289" t="str">
        <f>VLOOKUP(CAT_Details[[#This Row],[Delivery Bp Customer Code]],Table6[],2,0)</f>
        <v>DX01-L5</v>
      </c>
    </row>
    <row r="2852" spans="1:16" x14ac:dyDescent="0.25">
      <c r="A2852" s="289" t="s">
        <v>521</v>
      </c>
      <c r="B2852">
        <v>4</v>
      </c>
      <c r="C2852">
        <v>2968</v>
      </c>
      <c r="D2852">
        <v>1.6</v>
      </c>
      <c r="E2852" s="289" t="s">
        <v>6847</v>
      </c>
      <c r="F2852">
        <v>5014726561</v>
      </c>
      <c r="G2852" s="276">
        <v>45670</v>
      </c>
      <c r="H2852">
        <v>20250103623354</v>
      </c>
      <c r="I2852">
        <v>3.84</v>
      </c>
      <c r="J2852" s="289" t="s">
        <v>350</v>
      </c>
      <c r="K2852" s="289" t="s">
        <v>6848</v>
      </c>
      <c r="L2852" s="289" t="s">
        <v>275</v>
      </c>
      <c r="M2852" s="289" t="s">
        <v>6713</v>
      </c>
      <c r="N2852" s="289" t="s">
        <v>524</v>
      </c>
      <c r="O2852" s="289" t="s">
        <v>525</v>
      </c>
      <c r="P2852" s="289" t="str">
        <f>VLOOKUP(CAT_Details[[#This Row],[Delivery Bp Customer Code]],Table6[],2,0)</f>
        <v>No Loc</v>
      </c>
    </row>
    <row r="2853" spans="1:16" x14ac:dyDescent="0.25">
      <c r="A2853" s="289" t="s">
        <v>521</v>
      </c>
      <c r="B2853">
        <v>20</v>
      </c>
      <c r="C2853">
        <v>14840</v>
      </c>
      <c r="D2853">
        <v>8</v>
      </c>
      <c r="E2853" s="289" t="s">
        <v>6847</v>
      </c>
      <c r="F2853">
        <v>5014726594</v>
      </c>
      <c r="G2853" s="276">
        <v>45670</v>
      </c>
      <c r="H2853">
        <v>20250103623355</v>
      </c>
      <c r="I2853">
        <v>19.2</v>
      </c>
      <c r="J2853" s="289" t="s">
        <v>350</v>
      </c>
      <c r="K2853" s="289" t="s">
        <v>6849</v>
      </c>
      <c r="L2853" s="289" t="s">
        <v>275</v>
      </c>
      <c r="M2853" s="289" t="s">
        <v>6713</v>
      </c>
      <c r="N2853" s="289" t="s">
        <v>524</v>
      </c>
      <c r="O2853" s="289" t="s">
        <v>525</v>
      </c>
      <c r="P2853" s="289" t="str">
        <f>VLOOKUP(CAT_Details[[#This Row],[Delivery Bp Customer Code]],Table6[],2,0)</f>
        <v>No Loc</v>
      </c>
    </row>
    <row r="2854" spans="1:16" x14ac:dyDescent="0.25">
      <c r="A2854" s="289" t="s">
        <v>272</v>
      </c>
      <c r="B2854">
        <v>10</v>
      </c>
      <c r="C2854">
        <v>1260</v>
      </c>
      <c r="D2854">
        <v>4</v>
      </c>
      <c r="E2854" s="289" t="s">
        <v>6850</v>
      </c>
      <c r="F2854">
        <v>5014726705</v>
      </c>
      <c r="G2854" s="276">
        <v>45670</v>
      </c>
      <c r="H2854">
        <v>20250107624205</v>
      </c>
      <c r="I2854">
        <v>9.1199999999999992</v>
      </c>
      <c r="J2854" s="289" t="s">
        <v>350</v>
      </c>
      <c r="K2854" s="289" t="s">
        <v>6851</v>
      </c>
      <c r="L2854" s="289" t="s">
        <v>275</v>
      </c>
      <c r="M2854" s="289"/>
      <c r="N2854" s="289" t="s">
        <v>472</v>
      </c>
      <c r="O2854" s="289" t="s">
        <v>277</v>
      </c>
      <c r="P2854" s="289" t="str">
        <f>VLOOKUP(CAT_Details[[#This Row],[Delivery Bp Customer Code]],Table6[],2,0)</f>
        <v>U2-L5</v>
      </c>
    </row>
    <row r="2855" spans="1:16" x14ac:dyDescent="0.25">
      <c r="A2855" s="289" t="s">
        <v>272</v>
      </c>
      <c r="B2855">
        <v>2</v>
      </c>
      <c r="C2855">
        <v>1134.5</v>
      </c>
      <c r="D2855">
        <v>0.8</v>
      </c>
      <c r="E2855" s="289" t="s">
        <v>6852</v>
      </c>
      <c r="F2855">
        <v>5014726777</v>
      </c>
      <c r="G2855" s="276">
        <v>45670</v>
      </c>
      <c r="H2855">
        <v>20250103623231</v>
      </c>
      <c r="I2855">
        <v>1.143</v>
      </c>
      <c r="J2855" s="289" t="s">
        <v>350</v>
      </c>
      <c r="K2855" s="289" t="s">
        <v>6853</v>
      </c>
      <c r="L2855" s="289" t="s">
        <v>275</v>
      </c>
      <c r="M2855" s="289" t="s">
        <v>6827</v>
      </c>
      <c r="N2855" s="289" t="s">
        <v>982</v>
      </c>
      <c r="O2855" s="289" t="s">
        <v>277</v>
      </c>
      <c r="P2855" s="289" t="str">
        <f>VLOOKUP(CAT_Details[[#This Row],[Delivery Bp Customer Code]],Table6[],2,0)</f>
        <v>U2-L5</v>
      </c>
    </row>
    <row r="2856" spans="1:16" x14ac:dyDescent="0.25">
      <c r="A2856" s="289" t="s">
        <v>272</v>
      </c>
      <c r="B2856">
        <v>5</v>
      </c>
      <c r="C2856">
        <v>56.5</v>
      </c>
      <c r="D2856">
        <v>0.4</v>
      </c>
      <c r="E2856" s="289" t="s">
        <v>6854</v>
      </c>
      <c r="F2856">
        <v>5014757240</v>
      </c>
      <c r="G2856" s="276">
        <v>45670</v>
      </c>
      <c r="H2856">
        <v>20250103623025</v>
      </c>
      <c r="I2856">
        <v>0.29799999999999999</v>
      </c>
      <c r="J2856" s="289" t="s">
        <v>302</v>
      </c>
      <c r="K2856" s="289" t="s">
        <v>6855</v>
      </c>
      <c r="L2856" s="289" t="s">
        <v>275</v>
      </c>
      <c r="M2856" s="289" t="s">
        <v>6856</v>
      </c>
      <c r="N2856" s="289" t="s">
        <v>450</v>
      </c>
      <c r="O2856" s="289" t="s">
        <v>277</v>
      </c>
      <c r="P2856" s="289" t="str">
        <f>VLOOKUP(CAT_Details[[#This Row],[Delivery Bp Customer Code]],Table6[],2,0)</f>
        <v>U2-L5</v>
      </c>
    </row>
    <row r="2857" spans="1:16" x14ac:dyDescent="0.25">
      <c r="A2857" s="289" t="s">
        <v>5576</v>
      </c>
      <c r="B2857">
        <v>8</v>
      </c>
      <c r="C2857">
        <v>4138</v>
      </c>
      <c r="D2857">
        <v>4.46</v>
      </c>
      <c r="E2857" s="289" t="s">
        <v>6857</v>
      </c>
      <c r="F2857">
        <v>5014726731</v>
      </c>
      <c r="G2857" s="276">
        <v>45670</v>
      </c>
      <c r="H2857">
        <v>20241216617806</v>
      </c>
      <c r="I2857">
        <v>7.9880000000000004</v>
      </c>
      <c r="J2857" s="289" t="s">
        <v>350</v>
      </c>
      <c r="K2857" s="289" t="s">
        <v>6858</v>
      </c>
      <c r="L2857" s="289" t="s">
        <v>275</v>
      </c>
      <c r="M2857" s="289" t="s">
        <v>6713</v>
      </c>
      <c r="N2857" s="289" t="s">
        <v>4178</v>
      </c>
      <c r="O2857" s="289" t="s">
        <v>5579</v>
      </c>
      <c r="P2857" s="289" t="str">
        <f>VLOOKUP(CAT_Details[[#This Row],[Delivery Bp Customer Code]],Table6[],2,0)</f>
        <v>No Loc</v>
      </c>
    </row>
    <row r="2858" spans="1:16" x14ac:dyDescent="0.25">
      <c r="A2858" s="289" t="s">
        <v>278</v>
      </c>
      <c r="B2858">
        <v>1</v>
      </c>
      <c r="C2858">
        <v>545</v>
      </c>
      <c r="D2858">
        <v>0.4</v>
      </c>
      <c r="E2858" s="289" t="s">
        <v>6859</v>
      </c>
      <c r="F2858">
        <v>5014713659</v>
      </c>
      <c r="G2858" s="276">
        <v>45671</v>
      </c>
      <c r="H2858" s="5">
        <v>20250102622507</v>
      </c>
      <c r="I2858">
        <v>0.86399999999999999</v>
      </c>
      <c r="J2858" s="289" t="s">
        <v>294</v>
      </c>
      <c r="K2858" s="289" t="s">
        <v>6860</v>
      </c>
      <c r="L2858" s="289" t="s">
        <v>275</v>
      </c>
      <c r="M2858" s="289" t="s">
        <v>6861</v>
      </c>
      <c r="N2858" s="289" t="s">
        <v>2328</v>
      </c>
      <c r="O2858" s="289" t="s">
        <v>498</v>
      </c>
      <c r="P2858" s="289" t="str">
        <f>VLOOKUP(CAT_Details[[#This Row],[Delivery Bp Customer Code]],Table6[],2,0)</f>
        <v>DK-BM01</v>
      </c>
    </row>
    <row r="2859" spans="1:16" x14ac:dyDescent="0.25">
      <c r="A2859" s="289" t="s">
        <v>278</v>
      </c>
      <c r="B2859">
        <v>18</v>
      </c>
      <c r="C2859">
        <v>10404</v>
      </c>
      <c r="D2859">
        <v>7.2</v>
      </c>
      <c r="E2859" s="289" t="s">
        <v>6862</v>
      </c>
      <c r="F2859">
        <v>5014726551</v>
      </c>
      <c r="G2859" s="276">
        <v>45671</v>
      </c>
      <c r="H2859">
        <v>20241213616914</v>
      </c>
      <c r="I2859">
        <v>17.28</v>
      </c>
      <c r="J2859" s="289" t="s">
        <v>324</v>
      </c>
      <c r="K2859" s="289" t="s">
        <v>6863</v>
      </c>
      <c r="L2859" s="289" t="s">
        <v>275</v>
      </c>
      <c r="M2859" s="289" t="s">
        <v>6864</v>
      </c>
      <c r="N2859" s="289" t="s">
        <v>340</v>
      </c>
      <c r="O2859" s="289" t="s">
        <v>498</v>
      </c>
      <c r="P2859" s="289" t="str">
        <f>VLOOKUP(CAT_Details[[#This Row],[Delivery Bp Customer Code]],Table6[],2,0)</f>
        <v>DK-BM01</v>
      </c>
    </row>
    <row r="2860" spans="1:16" x14ac:dyDescent="0.25">
      <c r="A2860" s="289" t="s">
        <v>278</v>
      </c>
      <c r="B2860">
        <v>6</v>
      </c>
      <c r="C2860">
        <v>2340</v>
      </c>
      <c r="D2860">
        <v>2.4</v>
      </c>
      <c r="E2860" s="289" t="s">
        <v>6865</v>
      </c>
      <c r="F2860">
        <v>5014726842</v>
      </c>
      <c r="G2860" s="276">
        <v>45671</v>
      </c>
      <c r="H2860">
        <v>20241219619823</v>
      </c>
      <c r="I2860">
        <v>5.76</v>
      </c>
      <c r="J2860" s="289" t="s">
        <v>324</v>
      </c>
      <c r="K2860" s="289" t="s">
        <v>6866</v>
      </c>
      <c r="L2860" s="289" t="s">
        <v>275</v>
      </c>
      <c r="M2860" s="289" t="s">
        <v>6655</v>
      </c>
      <c r="N2860" s="289" t="s">
        <v>343</v>
      </c>
      <c r="O2860" s="289" t="s">
        <v>498</v>
      </c>
      <c r="P2860" s="289" t="str">
        <f>VLOOKUP(CAT_Details[[#This Row],[Delivery Bp Customer Code]],Table6[],2,0)</f>
        <v>DK-BM01</v>
      </c>
    </row>
    <row r="2861" spans="1:16" x14ac:dyDescent="0.25">
      <c r="A2861" s="289" t="s">
        <v>278</v>
      </c>
      <c r="B2861">
        <v>7</v>
      </c>
      <c r="C2861">
        <v>4247.3999999999996</v>
      </c>
      <c r="D2861">
        <v>2.8</v>
      </c>
      <c r="E2861" s="289" t="s">
        <v>6867</v>
      </c>
      <c r="F2861">
        <v>5014741978</v>
      </c>
      <c r="G2861" s="276">
        <v>45671</v>
      </c>
      <c r="H2861" s="5">
        <v>20250106623969</v>
      </c>
      <c r="I2861">
        <v>6.72</v>
      </c>
      <c r="J2861" s="289" t="s">
        <v>280</v>
      </c>
      <c r="K2861" s="289" t="s">
        <v>6868</v>
      </c>
      <c r="L2861" s="289" t="s">
        <v>275</v>
      </c>
      <c r="M2861" s="289" t="s">
        <v>6869</v>
      </c>
      <c r="N2861" s="289" t="s">
        <v>566</v>
      </c>
      <c r="O2861" s="289" t="s">
        <v>498</v>
      </c>
      <c r="P2861" s="289" t="str">
        <f>VLOOKUP(CAT_Details[[#This Row],[Delivery Bp Customer Code]],Table6[],2,0)</f>
        <v>DK-BM01</v>
      </c>
    </row>
    <row r="2862" spans="1:16" x14ac:dyDescent="0.25">
      <c r="A2862" s="289" t="s">
        <v>75</v>
      </c>
      <c r="B2862">
        <v>3</v>
      </c>
      <c r="C2862">
        <v>346.7</v>
      </c>
      <c r="D2862">
        <v>0.85</v>
      </c>
      <c r="E2862" s="289" t="s">
        <v>6870</v>
      </c>
      <c r="F2862">
        <v>5014726518</v>
      </c>
      <c r="G2862" s="276">
        <v>45671</v>
      </c>
      <c r="H2862">
        <v>20241219619835</v>
      </c>
      <c r="I2862">
        <v>1.86</v>
      </c>
      <c r="J2862" s="289" t="s">
        <v>324</v>
      </c>
      <c r="K2862" s="289" t="s">
        <v>6871</v>
      </c>
      <c r="L2862" s="289" t="s">
        <v>275</v>
      </c>
      <c r="M2862" s="289" t="s">
        <v>6872</v>
      </c>
      <c r="N2862" s="289" t="s">
        <v>616</v>
      </c>
      <c r="O2862" s="289" t="s">
        <v>2173</v>
      </c>
      <c r="P2862" s="289" t="str">
        <f>VLOOKUP(CAT_Details[[#This Row],[Delivery Bp Customer Code]],Table6[],2,0)</f>
        <v>OYL1</v>
      </c>
    </row>
    <row r="2863" spans="1:16" x14ac:dyDescent="0.25">
      <c r="A2863" s="289" t="s">
        <v>75</v>
      </c>
      <c r="B2863">
        <v>3</v>
      </c>
      <c r="C2863">
        <v>346.7</v>
      </c>
      <c r="D2863">
        <v>0.85</v>
      </c>
      <c r="E2863" s="289" t="s">
        <v>6870</v>
      </c>
      <c r="F2863">
        <v>5014726871</v>
      </c>
      <c r="G2863" s="276">
        <v>45671</v>
      </c>
      <c r="H2863">
        <v>20241219619835</v>
      </c>
      <c r="I2863">
        <v>1.86</v>
      </c>
      <c r="J2863" s="289" t="s">
        <v>324</v>
      </c>
      <c r="K2863" s="289" t="s">
        <v>6873</v>
      </c>
      <c r="L2863" s="289" t="s">
        <v>275</v>
      </c>
      <c r="M2863" s="289"/>
      <c r="N2863" s="289" t="s">
        <v>616</v>
      </c>
      <c r="O2863" s="289" t="s">
        <v>2173</v>
      </c>
      <c r="P2863" s="289" t="str">
        <f>VLOOKUP(CAT_Details[[#This Row],[Delivery Bp Customer Code]],Table6[],2,0)</f>
        <v>OYL1</v>
      </c>
    </row>
    <row r="2864" spans="1:16" x14ac:dyDescent="0.25">
      <c r="A2864" s="289" t="s">
        <v>75</v>
      </c>
      <c r="B2864">
        <v>3</v>
      </c>
      <c r="C2864">
        <v>346.7</v>
      </c>
      <c r="D2864">
        <v>0.85</v>
      </c>
      <c r="E2864" s="289" t="s">
        <v>6870</v>
      </c>
      <c r="F2864">
        <v>5014727069</v>
      </c>
      <c r="G2864" s="276">
        <v>45671</v>
      </c>
      <c r="H2864">
        <v>20241219619835</v>
      </c>
      <c r="I2864">
        <v>1.86</v>
      </c>
      <c r="J2864" s="289" t="s">
        <v>324</v>
      </c>
      <c r="K2864" s="289" t="s">
        <v>6874</v>
      </c>
      <c r="L2864" s="289" t="s">
        <v>275</v>
      </c>
      <c r="M2864" s="289"/>
      <c r="N2864" s="289" t="s">
        <v>616</v>
      </c>
      <c r="O2864" s="289" t="s">
        <v>2173</v>
      </c>
      <c r="P2864" s="289" t="str">
        <f>VLOOKUP(CAT_Details[[#This Row],[Delivery Bp Customer Code]],Table6[],2,0)</f>
        <v>OYL1</v>
      </c>
    </row>
    <row r="2865" spans="1:16" x14ac:dyDescent="0.25">
      <c r="A2865" s="289" t="s">
        <v>75</v>
      </c>
      <c r="B2865">
        <v>3</v>
      </c>
      <c r="C2865">
        <v>346.7</v>
      </c>
      <c r="D2865">
        <v>0.85</v>
      </c>
      <c r="E2865" s="289" t="s">
        <v>6870</v>
      </c>
      <c r="F2865">
        <v>5014727933</v>
      </c>
      <c r="G2865" s="276">
        <v>45671</v>
      </c>
      <c r="H2865" s="5">
        <v>20241219619835</v>
      </c>
      <c r="I2865">
        <v>1.86</v>
      </c>
      <c r="J2865" s="289" t="s">
        <v>324</v>
      </c>
      <c r="K2865" s="289" t="s">
        <v>6875</v>
      </c>
      <c r="L2865" s="289" t="s">
        <v>275</v>
      </c>
      <c r="M2865" s="289"/>
      <c r="N2865" s="289" t="s">
        <v>616</v>
      </c>
      <c r="O2865" s="289" t="s">
        <v>2173</v>
      </c>
      <c r="P2865" s="289" t="str">
        <f>VLOOKUP(CAT_Details[[#This Row],[Delivery Bp Customer Code]],Table6[],2,0)</f>
        <v>OYL1</v>
      </c>
    </row>
    <row r="2866" spans="1:16" x14ac:dyDescent="0.25">
      <c r="A2866" s="289" t="s">
        <v>75</v>
      </c>
      <c r="B2866">
        <v>3</v>
      </c>
      <c r="C2866">
        <v>346.7</v>
      </c>
      <c r="D2866">
        <v>0.85</v>
      </c>
      <c r="E2866" s="289" t="s">
        <v>6870</v>
      </c>
      <c r="F2866">
        <v>5014733221</v>
      </c>
      <c r="G2866" s="276">
        <v>45671</v>
      </c>
      <c r="H2866">
        <v>20241219619835</v>
      </c>
      <c r="I2866">
        <v>1.86</v>
      </c>
      <c r="J2866" s="289" t="s">
        <v>324</v>
      </c>
      <c r="K2866" s="289" t="s">
        <v>6876</v>
      </c>
      <c r="L2866" s="289" t="s">
        <v>275</v>
      </c>
      <c r="M2866" s="289"/>
      <c r="N2866" s="289" t="s">
        <v>616</v>
      </c>
      <c r="O2866" s="289" t="s">
        <v>2173</v>
      </c>
      <c r="P2866" s="289" t="str">
        <f>VLOOKUP(CAT_Details[[#This Row],[Delivery Bp Customer Code]],Table6[],2,0)</f>
        <v>OYL1</v>
      </c>
    </row>
    <row r="2867" spans="1:16" x14ac:dyDescent="0.25">
      <c r="A2867" s="289" t="s">
        <v>75</v>
      </c>
      <c r="B2867">
        <v>29</v>
      </c>
      <c r="C2867">
        <v>13365</v>
      </c>
      <c r="D2867">
        <v>9.67</v>
      </c>
      <c r="E2867" s="289" t="s">
        <v>6877</v>
      </c>
      <c r="F2867">
        <v>5014741654</v>
      </c>
      <c r="G2867" s="276">
        <v>45671</v>
      </c>
      <c r="H2867" s="5">
        <v>20241223621124</v>
      </c>
      <c r="I2867">
        <v>18.559999999999999</v>
      </c>
      <c r="J2867" s="289" t="s">
        <v>324</v>
      </c>
      <c r="K2867" s="289" t="s">
        <v>6878</v>
      </c>
      <c r="L2867" s="289" t="s">
        <v>275</v>
      </c>
      <c r="M2867" s="289" t="s">
        <v>6879</v>
      </c>
      <c r="N2867" s="289" t="s">
        <v>2172</v>
      </c>
      <c r="O2867" s="289" t="s">
        <v>2173</v>
      </c>
      <c r="P2867" s="289" t="str">
        <f>VLOOKUP(CAT_Details[[#This Row],[Delivery Bp Customer Code]],Table6[],2,0)</f>
        <v>OYL1</v>
      </c>
    </row>
    <row r="2868" spans="1:16" x14ac:dyDescent="0.25">
      <c r="A2868" s="289" t="s">
        <v>75</v>
      </c>
      <c r="B2868">
        <v>5</v>
      </c>
      <c r="C2868">
        <v>851</v>
      </c>
      <c r="D2868">
        <v>2</v>
      </c>
      <c r="E2868" s="289" t="s">
        <v>6880</v>
      </c>
      <c r="F2868">
        <v>5014741697</v>
      </c>
      <c r="G2868" s="276">
        <v>45671</v>
      </c>
      <c r="H2868">
        <v>20250106623882</v>
      </c>
      <c r="I2868">
        <v>4.9720000000000004</v>
      </c>
      <c r="J2868" s="289" t="s">
        <v>280</v>
      </c>
      <c r="K2868" s="289" t="s">
        <v>6881</v>
      </c>
      <c r="L2868" s="289" t="s">
        <v>275</v>
      </c>
      <c r="M2868" s="289" t="s">
        <v>6882</v>
      </c>
      <c r="N2868" s="289" t="s">
        <v>5845</v>
      </c>
      <c r="O2868" s="289" t="s">
        <v>5281</v>
      </c>
      <c r="P2868" s="289" t="str">
        <f>VLOOKUP(CAT_Details[[#This Row],[Delivery Bp Customer Code]],Table6[],2,0)</f>
        <v>DK-LW08</v>
      </c>
    </row>
    <row r="2869" spans="1:16" x14ac:dyDescent="0.25">
      <c r="A2869" s="289" t="s">
        <v>75</v>
      </c>
      <c r="B2869">
        <v>16</v>
      </c>
      <c r="C2869">
        <v>3352</v>
      </c>
      <c r="D2869">
        <v>5.34</v>
      </c>
      <c r="E2869" s="289" t="s">
        <v>6883</v>
      </c>
      <c r="F2869">
        <v>5014742138</v>
      </c>
      <c r="G2869" s="276">
        <v>45671</v>
      </c>
      <c r="H2869" s="5">
        <v>20250107624487</v>
      </c>
      <c r="I2869">
        <v>10.24</v>
      </c>
      <c r="J2869" s="289" t="s">
        <v>324</v>
      </c>
      <c r="K2869" s="289" t="s">
        <v>6884</v>
      </c>
      <c r="L2869" s="289" t="s">
        <v>275</v>
      </c>
      <c r="M2869" s="289" t="s">
        <v>6872</v>
      </c>
      <c r="N2869" s="289" t="s">
        <v>2172</v>
      </c>
      <c r="O2869" s="289" t="s">
        <v>2173</v>
      </c>
      <c r="P2869" s="289" t="str">
        <f>VLOOKUP(CAT_Details[[#This Row],[Delivery Bp Customer Code]],Table6[],2,0)</f>
        <v>OYL1</v>
      </c>
    </row>
    <row r="2870" spans="1:16" x14ac:dyDescent="0.25">
      <c r="A2870" s="289" t="s">
        <v>75</v>
      </c>
      <c r="B2870">
        <v>1</v>
      </c>
      <c r="C2870">
        <v>55</v>
      </c>
      <c r="D2870">
        <v>0.4</v>
      </c>
      <c r="E2870" s="289" t="s">
        <v>6885</v>
      </c>
      <c r="F2870">
        <v>5014757372</v>
      </c>
      <c r="G2870" s="276">
        <v>45671</v>
      </c>
      <c r="H2870" s="5">
        <v>20241220620616</v>
      </c>
      <c r="I2870">
        <v>0.48</v>
      </c>
      <c r="J2870" s="289" t="s">
        <v>287</v>
      </c>
      <c r="K2870" s="289" t="s">
        <v>6886</v>
      </c>
      <c r="L2870" s="289" t="s">
        <v>275</v>
      </c>
      <c r="M2870" s="289" t="s">
        <v>6887</v>
      </c>
      <c r="N2870" s="289" t="s">
        <v>468</v>
      </c>
      <c r="O2870" s="289" t="s">
        <v>2173</v>
      </c>
      <c r="P2870" s="289" t="str">
        <f>VLOOKUP(CAT_Details[[#This Row],[Delivery Bp Customer Code]],Table6[],2,0)</f>
        <v>OYL1</v>
      </c>
    </row>
    <row r="2871" spans="1:16" x14ac:dyDescent="0.25">
      <c r="A2871" s="289" t="s">
        <v>874</v>
      </c>
      <c r="B2871">
        <v>16</v>
      </c>
      <c r="C2871">
        <v>2240</v>
      </c>
      <c r="D2871">
        <v>7.65</v>
      </c>
      <c r="E2871" s="289" t="s">
        <v>6888</v>
      </c>
      <c r="F2871">
        <v>5014726742</v>
      </c>
      <c r="G2871" s="276">
        <v>45671</v>
      </c>
      <c r="H2871">
        <v>20250102622463</v>
      </c>
      <c r="I2871">
        <v>12.843999999999999</v>
      </c>
      <c r="J2871" s="289" t="s">
        <v>345</v>
      </c>
      <c r="K2871" s="289" t="s">
        <v>6889</v>
      </c>
      <c r="L2871" s="289" t="s">
        <v>275</v>
      </c>
      <c r="M2871" s="289" t="s">
        <v>6890</v>
      </c>
      <c r="N2871" s="289" t="s">
        <v>427</v>
      </c>
      <c r="O2871" s="289" t="s">
        <v>1014</v>
      </c>
      <c r="P2871" s="289" t="str">
        <f>VLOOKUP(CAT_Details[[#This Row],[Delivery Bp Customer Code]],Table6[],2,0)</f>
        <v>MZ07</v>
      </c>
    </row>
    <row r="2872" spans="1:16" x14ac:dyDescent="0.25">
      <c r="A2872" s="289" t="s">
        <v>3771</v>
      </c>
      <c r="B2872">
        <v>1</v>
      </c>
      <c r="C2872">
        <v>0.5</v>
      </c>
      <c r="D2872">
        <v>0.04</v>
      </c>
      <c r="E2872" s="289" t="s">
        <v>6891</v>
      </c>
      <c r="F2872">
        <v>5014726827</v>
      </c>
      <c r="G2872" s="276">
        <v>45671</v>
      </c>
      <c r="H2872">
        <v>20241220620645</v>
      </c>
      <c r="I2872">
        <v>1.2999999999999999E-2</v>
      </c>
      <c r="J2872" s="289" t="s">
        <v>324</v>
      </c>
      <c r="K2872" s="289" t="s">
        <v>6892</v>
      </c>
      <c r="L2872" s="289" t="s">
        <v>275</v>
      </c>
      <c r="M2872" s="289" t="s">
        <v>6655</v>
      </c>
      <c r="N2872" s="289" t="s">
        <v>612</v>
      </c>
      <c r="O2872" s="289" t="s">
        <v>3775</v>
      </c>
      <c r="P2872" s="289">
        <f>VLOOKUP(CAT_Details[[#This Row],[Delivery Bp Customer Code]],Table6[],2,0)</f>
        <v>3401</v>
      </c>
    </row>
    <row r="2873" spans="1:16" x14ac:dyDescent="0.25">
      <c r="A2873" s="289" t="s">
        <v>3771</v>
      </c>
      <c r="B2873">
        <v>1</v>
      </c>
      <c r="C2873">
        <v>450</v>
      </c>
      <c r="D2873">
        <v>0.14000000000000001</v>
      </c>
      <c r="E2873" s="289" t="s">
        <v>6893</v>
      </c>
      <c r="F2873">
        <v>5014757246</v>
      </c>
      <c r="G2873" s="276">
        <v>45671</v>
      </c>
      <c r="H2873">
        <v>20250107624625</v>
      </c>
      <c r="I2873">
        <v>0.21299999999999999</v>
      </c>
      <c r="J2873" s="289" t="s">
        <v>287</v>
      </c>
      <c r="K2873" s="289" t="s">
        <v>6894</v>
      </c>
      <c r="L2873" s="289" t="s">
        <v>275</v>
      </c>
      <c r="M2873" s="289" t="s">
        <v>6887</v>
      </c>
      <c r="N2873" s="289" t="s">
        <v>4619</v>
      </c>
      <c r="O2873" s="289" t="s">
        <v>3775</v>
      </c>
      <c r="P2873" s="289">
        <f>VLOOKUP(CAT_Details[[#This Row],[Delivery Bp Customer Code]],Table6[],2,0)</f>
        <v>3401</v>
      </c>
    </row>
    <row r="2874" spans="1:16" x14ac:dyDescent="0.25">
      <c r="A2874" s="289" t="s">
        <v>3329</v>
      </c>
      <c r="B2874">
        <v>1</v>
      </c>
      <c r="C2874">
        <v>45</v>
      </c>
      <c r="D2874">
        <v>0.2</v>
      </c>
      <c r="E2874" s="289" t="s">
        <v>6895</v>
      </c>
      <c r="F2874">
        <v>5014713385</v>
      </c>
      <c r="G2874" s="276">
        <v>45671</v>
      </c>
      <c r="H2874" s="5">
        <v>20241230622021</v>
      </c>
      <c r="I2874">
        <v>0.48</v>
      </c>
      <c r="J2874" s="289" t="s">
        <v>324</v>
      </c>
      <c r="K2874" s="289" t="s">
        <v>6896</v>
      </c>
      <c r="L2874" s="289" t="s">
        <v>275</v>
      </c>
      <c r="M2874" s="289" t="s">
        <v>6655</v>
      </c>
      <c r="N2874" s="289" t="s">
        <v>375</v>
      </c>
      <c r="O2874" s="289" t="s">
        <v>3332</v>
      </c>
      <c r="P2874" s="289">
        <f>VLOOKUP(CAT_Details[[#This Row],[Delivery Bp Customer Code]],Table6[],2,0)</f>
        <v>3402</v>
      </c>
    </row>
    <row r="2875" spans="1:16" x14ac:dyDescent="0.25">
      <c r="A2875" s="289" t="s">
        <v>3329</v>
      </c>
      <c r="B2875">
        <v>5</v>
      </c>
      <c r="C2875">
        <v>414</v>
      </c>
      <c r="D2875">
        <v>0.97</v>
      </c>
      <c r="E2875" s="289" t="s">
        <v>6897</v>
      </c>
      <c r="F2875">
        <v>5014713578</v>
      </c>
      <c r="G2875" s="276">
        <v>45671</v>
      </c>
      <c r="H2875">
        <v>20250102622478</v>
      </c>
      <c r="I2875">
        <v>3.2280000000000002</v>
      </c>
      <c r="J2875" s="289" t="s">
        <v>3890</v>
      </c>
      <c r="K2875" s="289" t="s">
        <v>6898</v>
      </c>
      <c r="L2875" s="289" t="s">
        <v>275</v>
      </c>
      <c r="M2875" s="289" t="s">
        <v>6810</v>
      </c>
      <c r="N2875" s="289" t="s">
        <v>3896</v>
      </c>
      <c r="O2875" s="289" t="s">
        <v>3332</v>
      </c>
      <c r="P2875" s="289">
        <f>VLOOKUP(CAT_Details[[#This Row],[Delivery Bp Customer Code]],Table6[],2,0)</f>
        <v>3402</v>
      </c>
    </row>
    <row r="2876" spans="1:16" x14ac:dyDescent="0.25">
      <c r="A2876" s="289" t="s">
        <v>3329</v>
      </c>
      <c r="B2876">
        <v>2</v>
      </c>
      <c r="C2876">
        <v>160</v>
      </c>
      <c r="D2876">
        <v>0.8</v>
      </c>
      <c r="E2876" s="289" t="s">
        <v>6899</v>
      </c>
      <c r="F2876">
        <v>5014726471</v>
      </c>
      <c r="G2876" s="276">
        <v>45671</v>
      </c>
      <c r="H2876">
        <v>20250106623719</v>
      </c>
      <c r="I2876">
        <v>2.4</v>
      </c>
      <c r="J2876" s="289" t="s">
        <v>350</v>
      </c>
      <c r="K2876" s="289" t="s">
        <v>6900</v>
      </c>
      <c r="L2876" s="289" t="s">
        <v>275</v>
      </c>
      <c r="M2876" s="289" t="s">
        <v>6827</v>
      </c>
      <c r="N2876" s="289" t="s">
        <v>3433</v>
      </c>
      <c r="O2876" s="289" t="s">
        <v>3332</v>
      </c>
      <c r="P2876" s="289">
        <f>VLOOKUP(CAT_Details[[#This Row],[Delivery Bp Customer Code]],Table6[],2,0)</f>
        <v>3402</v>
      </c>
    </row>
    <row r="2877" spans="1:16" x14ac:dyDescent="0.25">
      <c r="A2877" s="289" t="s">
        <v>3329</v>
      </c>
      <c r="B2877">
        <v>1</v>
      </c>
      <c r="C2877">
        <v>32</v>
      </c>
      <c r="D2877">
        <v>0.2</v>
      </c>
      <c r="E2877" s="289" t="s">
        <v>6870</v>
      </c>
      <c r="F2877">
        <v>5014726519</v>
      </c>
      <c r="G2877" s="276">
        <v>45671</v>
      </c>
      <c r="H2877">
        <v>20241219619838</v>
      </c>
      <c r="I2877">
        <v>0.24</v>
      </c>
      <c r="J2877" s="289" t="s">
        <v>324</v>
      </c>
      <c r="K2877" s="289" t="s">
        <v>6901</v>
      </c>
      <c r="L2877" s="289" t="s">
        <v>275</v>
      </c>
      <c r="M2877" s="289" t="s">
        <v>6872</v>
      </c>
      <c r="N2877" s="289" t="s">
        <v>616</v>
      </c>
      <c r="O2877" s="289" t="s">
        <v>3332</v>
      </c>
      <c r="P2877" s="289">
        <f>VLOOKUP(CAT_Details[[#This Row],[Delivery Bp Customer Code]],Table6[],2,0)</f>
        <v>3402</v>
      </c>
    </row>
    <row r="2878" spans="1:16" x14ac:dyDescent="0.25">
      <c r="A2878" s="289" t="s">
        <v>3329</v>
      </c>
      <c r="B2878">
        <v>1</v>
      </c>
      <c r="C2878">
        <v>32</v>
      </c>
      <c r="D2878">
        <v>0.2</v>
      </c>
      <c r="E2878" s="289" t="s">
        <v>6870</v>
      </c>
      <c r="F2878">
        <v>5014726897</v>
      </c>
      <c r="G2878" s="276">
        <v>45671</v>
      </c>
      <c r="H2878">
        <v>20241219619838</v>
      </c>
      <c r="I2878">
        <v>0.24</v>
      </c>
      <c r="J2878" s="289" t="s">
        <v>324</v>
      </c>
      <c r="K2878" s="289" t="s">
        <v>6902</v>
      </c>
      <c r="L2878" s="289" t="s">
        <v>275</v>
      </c>
      <c r="M2878" s="289"/>
      <c r="N2878" s="289" t="s">
        <v>616</v>
      </c>
      <c r="O2878" s="289" t="s">
        <v>3332</v>
      </c>
      <c r="P2878" s="289">
        <f>VLOOKUP(CAT_Details[[#This Row],[Delivery Bp Customer Code]],Table6[],2,0)</f>
        <v>3402</v>
      </c>
    </row>
    <row r="2879" spans="1:16" x14ac:dyDescent="0.25">
      <c r="A2879" s="289" t="s">
        <v>3329</v>
      </c>
      <c r="B2879">
        <v>1</v>
      </c>
      <c r="C2879">
        <v>32</v>
      </c>
      <c r="D2879">
        <v>0.2</v>
      </c>
      <c r="E2879" s="289" t="s">
        <v>6870</v>
      </c>
      <c r="F2879">
        <v>5014727045</v>
      </c>
      <c r="G2879" s="276">
        <v>45671</v>
      </c>
      <c r="H2879">
        <v>20241219619838</v>
      </c>
      <c r="I2879">
        <v>0.24</v>
      </c>
      <c r="J2879" s="289" t="s">
        <v>324</v>
      </c>
      <c r="K2879" s="289" t="s">
        <v>6903</v>
      </c>
      <c r="L2879" s="289" t="s">
        <v>275</v>
      </c>
      <c r="M2879" s="289"/>
      <c r="N2879" s="289" t="s">
        <v>616</v>
      </c>
      <c r="O2879" s="289" t="s">
        <v>3332</v>
      </c>
      <c r="P2879" s="289">
        <f>VLOOKUP(CAT_Details[[#This Row],[Delivery Bp Customer Code]],Table6[],2,0)</f>
        <v>3402</v>
      </c>
    </row>
    <row r="2880" spans="1:16" x14ac:dyDescent="0.25">
      <c r="A2880" s="289" t="s">
        <v>3329</v>
      </c>
      <c r="B2880">
        <v>1</v>
      </c>
      <c r="C2880">
        <v>32</v>
      </c>
      <c r="D2880">
        <v>0.2</v>
      </c>
      <c r="E2880" s="289" t="s">
        <v>6870</v>
      </c>
      <c r="F2880">
        <v>5014727934</v>
      </c>
      <c r="G2880" s="276">
        <v>45671</v>
      </c>
      <c r="H2880">
        <v>20241219619838</v>
      </c>
      <c r="I2880">
        <v>0.24</v>
      </c>
      <c r="J2880" s="289" t="s">
        <v>324</v>
      </c>
      <c r="K2880" s="289" t="s">
        <v>6904</v>
      </c>
      <c r="L2880" s="289" t="s">
        <v>275</v>
      </c>
      <c r="M2880" s="289"/>
      <c r="N2880" s="289" t="s">
        <v>616</v>
      </c>
      <c r="O2880" s="289" t="s">
        <v>3332</v>
      </c>
      <c r="P2880" s="289">
        <f>VLOOKUP(CAT_Details[[#This Row],[Delivery Bp Customer Code]],Table6[],2,0)</f>
        <v>3402</v>
      </c>
    </row>
    <row r="2881" spans="1:16" x14ac:dyDescent="0.25">
      <c r="A2881" s="289" t="s">
        <v>3329</v>
      </c>
      <c r="B2881">
        <v>1</v>
      </c>
      <c r="C2881">
        <v>32</v>
      </c>
      <c r="D2881">
        <v>0.2</v>
      </c>
      <c r="E2881" s="289" t="s">
        <v>6870</v>
      </c>
      <c r="F2881">
        <v>5014733222</v>
      </c>
      <c r="G2881" s="276">
        <v>45671</v>
      </c>
      <c r="H2881" s="5">
        <v>20241219619838</v>
      </c>
      <c r="I2881">
        <v>0.24</v>
      </c>
      <c r="J2881" s="289" t="s">
        <v>324</v>
      </c>
      <c r="K2881" s="289" t="s">
        <v>6905</v>
      </c>
      <c r="L2881" s="289" t="s">
        <v>275</v>
      </c>
      <c r="M2881" s="289"/>
      <c r="N2881" s="289" t="s">
        <v>616</v>
      </c>
      <c r="O2881" s="289" t="s">
        <v>3332</v>
      </c>
      <c r="P2881" s="289">
        <f>VLOOKUP(CAT_Details[[#This Row],[Delivery Bp Customer Code]],Table6[],2,0)</f>
        <v>3402</v>
      </c>
    </row>
    <row r="2882" spans="1:16" x14ac:dyDescent="0.25">
      <c r="A2882" s="289" t="s">
        <v>3329</v>
      </c>
      <c r="B2882">
        <v>17</v>
      </c>
      <c r="C2882">
        <v>2500</v>
      </c>
      <c r="D2882">
        <v>6.8</v>
      </c>
      <c r="E2882" s="289" t="s">
        <v>6906</v>
      </c>
      <c r="F2882">
        <v>5014741446</v>
      </c>
      <c r="G2882" s="276">
        <v>45671</v>
      </c>
      <c r="H2882" s="5">
        <v>20241217618709</v>
      </c>
      <c r="I2882">
        <v>16.32</v>
      </c>
      <c r="J2882" s="289" t="s">
        <v>324</v>
      </c>
      <c r="K2882" s="289" t="s">
        <v>6907</v>
      </c>
      <c r="L2882" s="289" t="s">
        <v>275</v>
      </c>
      <c r="M2882" s="289" t="s">
        <v>6908</v>
      </c>
      <c r="N2882" s="289" t="s">
        <v>3991</v>
      </c>
      <c r="O2882" s="289" t="s">
        <v>3332</v>
      </c>
      <c r="P2882" s="289">
        <f>VLOOKUP(CAT_Details[[#This Row],[Delivery Bp Customer Code]],Table6[],2,0)</f>
        <v>3402</v>
      </c>
    </row>
    <row r="2883" spans="1:16" x14ac:dyDescent="0.25">
      <c r="A2883" s="289" t="s">
        <v>3329</v>
      </c>
      <c r="B2883">
        <v>6</v>
      </c>
      <c r="C2883">
        <v>901.5</v>
      </c>
      <c r="D2883">
        <v>2.8</v>
      </c>
      <c r="E2883" s="289" t="s">
        <v>6909</v>
      </c>
      <c r="F2883">
        <v>5014741776</v>
      </c>
      <c r="G2883" s="276">
        <v>45671</v>
      </c>
      <c r="H2883">
        <v>20250107624514</v>
      </c>
      <c r="I2883">
        <v>6.048</v>
      </c>
      <c r="J2883" s="289" t="s">
        <v>350</v>
      </c>
      <c r="K2883" s="289" t="s">
        <v>6910</v>
      </c>
      <c r="L2883" s="289" t="s">
        <v>275</v>
      </c>
      <c r="M2883" s="289" t="s">
        <v>6827</v>
      </c>
      <c r="N2883" s="289" t="s">
        <v>625</v>
      </c>
      <c r="O2883" s="289" t="s">
        <v>3332</v>
      </c>
      <c r="P2883" s="289">
        <f>VLOOKUP(CAT_Details[[#This Row],[Delivery Bp Customer Code]],Table6[],2,0)</f>
        <v>3402</v>
      </c>
    </row>
    <row r="2884" spans="1:16" x14ac:dyDescent="0.25">
      <c r="A2884" s="289" t="s">
        <v>3329</v>
      </c>
      <c r="B2884">
        <v>1</v>
      </c>
      <c r="C2884">
        <v>450</v>
      </c>
      <c r="D2884">
        <v>0.55000000000000004</v>
      </c>
      <c r="E2884" s="289" t="s">
        <v>6911</v>
      </c>
      <c r="F2884">
        <v>5014771987</v>
      </c>
      <c r="G2884" s="276">
        <v>45671</v>
      </c>
      <c r="H2884">
        <v>20250109626355</v>
      </c>
      <c r="I2884">
        <v>1.28</v>
      </c>
      <c r="J2884" s="289" t="s">
        <v>273</v>
      </c>
      <c r="K2884" s="289" t="s">
        <v>6912</v>
      </c>
      <c r="L2884" s="289" t="s">
        <v>275</v>
      </c>
      <c r="M2884" s="289" t="s">
        <v>6913</v>
      </c>
      <c r="N2884" s="289" t="s">
        <v>519</v>
      </c>
      <c r="O2884" s="289" t="s">
        <v>3332</v>
      </c>
      <c r="P2884" s="289">
        <f>VLOOKUP(CAT_Details[[#This Row],[Delivery Bp Customer Code]],Table6[],2,0)</f>
        <v>3402</v>
      </c>
    </row>
    <row r="2885" spans="1:16" x14ac:dyDescent="0.25">
      <c r="A2885" s="289" t="s">
        <v>76</v>
      </c>
      <c r="B2885">
        <v>2</v>
      </c>
      <c r="C2885">
        <v>276</v>
      </c>
      <c r="D2885">
        <v>0.8</v>
      </c>
      <c r="E2885" s="289" t="s">
        <v>6914</v>
      </c>
      <c r="F2885">
        <v>5014713592</v>
      </c>
      <c r="G2885" s="276">
        <v>45671</v>
      </c>
      <c r="H2885" s="5">
        <v>20250103623414</v>
      </c>
      <c r="I2885">
        <v>1.92</v>
      </c>
      <c r="J2885" s="289" t="s">
        <v>324</v>
      </c>
      <c r="K2885" s="289" t="s">
        <v>6915</v>
      </c>
      <c r="L2885" s="289" t="s">
        <v>275</v>
      </c>
      <c r="M2885" s="289" t="s">
        <v>6655</v>
      </c>
      <c r="N2885" s="289" t="s">
        <v>375</v>
      </c>
      <c r="O2885" s="289" t="s">
        <v>748</v>
      </c>
      <c r="P2885" s="289" t="str">
        <f>VLOOKUP(CAT_Details[[#This Row],[Delivery Bp Customer Code]],Table6[],2,0)</f>
        <v>No Loc</v>
      </c>
    </row>
    <row r="2886" spans="1:16" x14ac:dyDescent="0.25">
      <c r="A2886" s="289" t="s">
        <v>76</v>
      </c>
      <c r="B2886">
        <v>1</v>
      </c>
      <c r="C2886">
        <v>10</v>
      </c>
      <c r="D2886">
        <v>0.05</v>
      </c>
      <c r="E2886" s="289" t="s">
        <v>6916</v>
      </c>
      <c r="F2886">
        <v>5014741712</v>
      </c>
      <c r="G2886" s="276">
        <v>45671</v>
      </c>
      <c r="H2886">
        <v>20250107624502</v>
      </c>
      <c r="I2886">
        <v>3.9E-2</v>
      </c>
      <c r="J2886" s="289" t="s">
        <v>350</v>
      </c>
      <c r="K2886" s="289" t="s">
        <v>6917</v>
      </c>
      <c r="L2886" s="289" t="s">
        <v>275</v>
      </c>
      <c r="M2886" s="289" t="s">
        <v>6827</v>
      </c>
      <c r="N2886" s="289" t="s">
        <v>1279</v>
      </c>
      <c r="O2886" s="289" t="s">
        <v>748</v>
      </c>
      <c r="P2886" s="289" t="str">
        <f>VLOOKUP(CAT_Details[[#This Row],[Delivery Bp Customer Code]],Table6[],2,0)</f>
        <v>No Loc</v>
      </c>
    </row>
    <row r="2887" spans="1:16" x14ac:dyDescent="0.25">
      <c r="A2887" s="289" t="s">
        <v>76</v>
      </c>
      <c r="B2887">
        <v>1</v>
      </c>
      <c r="C2887">
        <v>167.8</v>
      </c>
      <c r="D2887">
        <v>0.4</v>
      </c>
      <c r="E2887" s="289" t="s">
        <v>6918</v>
      </c>
      <c r="F2887">
        <v>5014742002</v>
      </c>
      <c r="G2887" s="276">
        <v>45671</v>
      </c>
      <c r="H2887">
        <v>20250103623362</v>
      </c>
      <c r="I2887">
        <v>0.63400000000000001</v>
      </c>
      <c r="J2887" s="289" t="s">
        <v>350</v>
      </c>
      <c r="K2887" s="289" t="s">
        <v>6919</v>
      </c>
      <c r="L2887" s="289" t="s">
        <v>275</v>
      </c>
      <c r="M2887" s="289" t="s">
        <v>6827</v>
      </c>
      <c r="N2887" s="289" t="s">
        <v>6920</v>
      </c>
      <c r="O2887" s="289" t="s">
        <v>748</v>
      </c>
      <c r="P2887" s="289" t="str">
        <f>VLOOKUP(CAT_Details[[#This Row],[Delivery Bp Customer Code]],Table6[],2,0)</f>
        <v>No Loc</v>
      </c>
    </row>
    <row r="2888" spans="1:16" x14ac:dyDescent="0.25">
      <c r="A2888" s="289" t="s">
        <v>285</v>
      </c>
      <c r="B2888">
        <v>21</v>
      </c>
      <c r="C2888">
        <v>2700</v>
      </c>
      <c r="D2888">
        <v>10.5</v>
      </c>
      <c r="E2888" s="289" t="s">
        <v>6921</v>
      </c>
      <c r="F2888">
        <v>5014696326</v>
      </c>
      <c r="G2888" s="276">
        <v>45671</v>
      </c>
      <c r="H2888">
        <v>20241226621633</v>
      </c>
      <c r="I2888">
        <v>24.696000000000002</v>
      </c>
      <c r="J2888" s="289" t="s">
        <v>756</v>
      </c>
      <c r="K2888" s="289" t="s">
        <v>6922</v>
      </c>
      <c r="L2888" s="289" t="s">
        <v>275</v>
      </c>
      <c r="M2888" s="289" t="s">
        <v>6923</v>
      </c>
      <c r="N2888" s="289" t="s">
        <v>759</v>
      </c>
      <c r="O2888" s="289" t="s">
        <v>291</v>
      </c>
      <c r="P2888" s="289" t="str">
        <f>VLOOKUP(CAT_Details[[#This Row],[Delivery Bp Customer Code]],Table6[],2,0)</f>
        <v>DX01-L5</v>
      </c>
    </row>
    <row r="2889" spans="1:16" x14ac:dyDescent="0.25">
      <c r="A2889" s="289" t="s">
        <v>285</v>
      </c>
      <c r="B2889">
        <v>66</v>
      </c>
      <c r="C2889">
        <v>7428</v>
      </c>
      <c r="D2889">
        <v>18</v>
      </c>
      <c r="E2889" s="289" t="s">
        <v>6924</v>
      </c>
      <c r="F2889">
        <v>5014696348</v>
      </c>
      <c r="G2889" s="276">
        <v>45671</v>
      </c>
      <c r="H2889">
        <v>20241226621634</v>
      </c>
      <c r="I2889">
        <v>39.936</v>
      </c>
      <c r="J2889" s="289" t="s">
        <v>756</v>
      </c>
      <c r="K2889" s="289" t="s">
        <v>6925</v>
      </c>
      <c r="L2889" s="289" t="s">
        <v>275</v>
      </c>
      <c r="M2889" s="289" t="s">
        <v>6923</v>
      </c>
      <c r="N2889" s="289" t="s">
        <v>759</v>
      </c>
      <c r="O2889" s="289" t="s">
        <v>291</v>
      </c>
      <c r="P2889" s="289" t="str">
        <f>VLOOKUP(CAT_Details[[#This Row],[Delivery Bp Customer Code]],Table6[],2,0)</f>
        <v>DX01-L5</v>
      </c>
    </row>
    <row r="2890" spans="1:16" x14ac:dyDescent="0.25">
      <c r="A2890" s="289" t="s">
        <v>285</v>
      </c>
      <c r="B2890">
        <v>9</v>
      </c>
      <c r="C2890">
        <v>578</v>
      </c>
      <c r="D2890">
        <v>4.91</v>
      </c>
      <c r="E2890" s="289" t="s">
        <v>6926</v>
      </c>
      <c r="F2890">
        <v>5014711135</v>
      </c>
      <c r="G2890" s="276">
        <v>45671</v>
      </c>
      <c r="H2890">
        <v>20241213617176</v>
      </c>
      <c r="I2890">
        <v>12.984</v>
      </c>
      <c r="J2890" s="289" t="s">
        <v>294</v>
      </c>
      <c r="K2890" s="289" t="s">
        <v>6927</v>
      </c>
      <c r="L2890" s="289" t="s">
        <v>275</v>
      </c>
      <c r="M2890" s="289" t="s">
        <v>6928</v>
      </c>
      <c r="N2890" s="289" t="s">
        <v>5685</v>
      </c>
      <c r="O2890" s="289" t="s">
        <v>291</v>
      </c>
      <c r="P2890" s="289" t="str">
        <f>VLOOKUP(CAT_Details[[#This Row],[Delivery Bp Customer Code]],Table6[],2,0)</f>
        <v>DX01-L5</v>
      </c>
    </row>
    <row r="2891" spans="1:16" x14ac:dyDescent="0.25">
      <c r="A2891" s="289" t="s">
        <v>285</v>
      </c>
      <c r="B2891">
        <v>5</v>
      </c>
      <c r="C2891">
        <v>308</v>
      </c>
      <c r="D2891">
        <v>2.72</v>
      </c>
      <c r="E2891" s="289" t="s">
        <v>6926</v>
      </c>
      <c r="F2891">
        <v>5014711137</v>
      </c>
      <c r="G2891" s="276">
        <v>45671</v>
      </c>
      <c r="H2891">
        <v>20241213617171</v>
      </c>
      <c r="I2891">
        <v>7.343</v>
      </c>
      <c r="J2891" s="289" t="s">
        <v>294</v>
      </c>
      <c r="K2891" s="289" t="s">
        <v>6929</v>
      </c>
      <c r="L2891" s="289" t="s">
        <v>275</v>
      </c>
      <c r="M2891" s="289" t="s">
        <v>6928</v>
      </c>
      <c r="N2891" s="289" t="s">
        <v>5685</v>
      </c>
      <c r="O2891" s="289" t="s">
        <v>291</v>
      </c>
      <c r="P2891" s="289" t="str">
        <f>VLOOKUP(CAT_Details[[#This Row],[Delivery Bp Customer Code]],Table6[],2,0)</f>
        <v>DX01-L5</v>
      </c>
    </row>
    <row r="2892" spans="1:16" x14ac:dyDescent="0.25">
      <c r="A2892" s="289" t="s">
        <v>285</v>
      </c>
      <c r="B2892">
        <v>4</v>
      </c>
      <c r="C2892">
        <v>300</v>
      </c>
      <c r="D2892">
        <v>1.6</v>
      </c>
      <c r="E2892" s="289" t="s">
        <v>6895</v>
      </c>
      <c r="F2892">
        <v>5014713381</v>
      </c>
      <c r="G2892" s="276">
        <v>45671</v>
      </c>
      <c r="H2892">
        <v>20241230622020</v>
      </c>
      <c r="I2892">
        <v>3.84</v>
      </c>
      <c r="J2892" s="289" t="s">
        <v>324</v>
      </c>
      <c r="K2892" s="289" t="s">
        <v>6930</v>
      </c>
      <c r="L2892" s="289" t="s">
        <v>275</v>
      </c>
      <c r="M2892" s="289" t="s">
        <v>6655</v>
      </c>
      <c r="N2892" s="289" t="s">
        <v>375</v>
      </c>
      <c r="O2892" s="289" t="s">
        <v>291</v>
      </c>
      <c r="P2892" s="289" t="str">
        <f>VLOOKUP(CAT_Details[[#This Row],[Delivery Bp Customer Code]],Table6[],2,0)</f>
        <v>DX01-L5</v>
      </c>
    </row>
    <row r="2893" spans="1:16" x14ac:dyDescent="0.25">
      <c r="A2893" s="289" t="s">
        <v>285</v>
      </c>
      <c r="B2893">
        <v>2</v>
      </c>
      <c r="C2893">
        <v>5</v>
      </c>
      <c r="D2893">
        <v>0.06</v>
      </c>
      <c r="E2893" s="289" t="s">
        <v>6931</v>
      </c>
      <c r="F2893">
        <v>5014713441</v>
      </c>
      <c r="G2893" s="276">
        <v>45671</v>
      </c>
      <c r="H2893" s="5">
        <v>20250102622764</v>
      </c>
      <c r="I2893">
        <v>2.8000000000000001E-2</v>
      </c>
      <c r="J2893" s="289" t="s">
        <v>438</v>
      </c>
      <c r="K2893" s="289" t="s">
        <v>6932</v>
      </c>
      <c r="L2893" s="289" t="s">
        <v>275</v>
      </c>
      <c r="M2893" s="289" t="s">
        <v>6810</v>
      </c>
      <c r="N2893" s="289" t="s">
        <v>751</v>
      </c>
      <c r="O2893" s="289" t="s">
        <v>291</v>
      </c>
      <c r="P2893" s="289" t="str">
        <f>VLOOKUP(CAT_Details[[#This Row],[Delivery Bp Customer Code]],Table6[],2,0)</f>
        <v>DX01-L5</v>
      </c>
    </row>
    <row r="2894" spans="1:16" x14ac:dyDescent="0.25">
      <c r="A2894" s="289" t="s">
        <v>285</v>
      </c>
      <c r="B2894">
        <v>1</v>
      </c>
      <c r="C2894">
        <v>100</v>
      </c>
      <c r="D2894">
        <v>0.4</v>
      </c>
      <c r="E2894" s="289" t="s">
        <v>6933</v>
      </c>
      <c r="F2894">
        <v>5014726295</v>
      </c>
      <c r="G2894" s="276">
        <v>45671</v>
      </c>
      <c r="H2894">
        <v>20250106623682</v>
      </c>
      <c r="I2894">
        <v>0.96</v>
      </c>
      <c r="J2894" s="289" t="s">
        <v>350</v>
      </c>
      <c r="K2894" s="289" t="s">
        <v>6934</v>
      </c>
      <c r="L2894" s="289" t="s">
        <v>275</v>
      </c>
      <c r="M2894" s="289" t="s">
        <v>6827</v>
      </c>
      <c r="N2894" s="289" t="s">
        <v>353</v>
      </c>
      <c r="O2894" s="289" t="s">
        <v>291</v>
      </c>
      <c r="P2894" s="289" t="str">
        <f>VLOOKUP(CAT_Details[[#This Row],[Delivery Bp Customer Code]],Table6[],2,0)</f>
        <v>DX01-L5</v>
      </c>
    </row>
    <row r="2895" spans="1:16" x14ac:dyDescent="0.25">
      <c r="A2895" s="289" t="s">
        <v>285</v>
      </c>
      <c r="B2895">
        <v>21</v>
      </c>
      <c r="C2895">
        <v>3609</v>
      </c>
      <c r="D2895">
        <v>6.09</v>
      </c>
      <c r="E2895" s="289" t="s">
        <v>6935</v>
      </c>
      <c r="F2895">
        <v>5014726388</v>
      </c>
      <c r="G2895" s="276">
        <v>45671</v>
      </c>
      <c r="H2895" s="5">
        <v>20250106623644</v>
      </c>
      <c r="I2895">
        <v>13.439</v>
      </c>
      <c r="J2895" s="289" t="s">
        <v>350</v>
      </c>
      <c r="K2895" s="289" t="s">
        <v>6936</v>
      </c>
      <c r="L2895" s="289" t="s">
        <v>275</v>
      </c>
      <c r="M2895" s="289" t="s">
        <v>6723</v>
      </c>
      <c r="N2895" s="289" t="s">
        <v>602</v>
      </c>
      <c r="O2895" s="289" t="s">
        <v>291</v>
      </c>
      <c r="P2895" s="289" t="str">
        <f>VLOOKUP(CAT_Details[[#This Row],[Delivery Bp Customer Code]],Table6[],2,0)</f>
        <v>DX01-L5</v>
      </c>
    </row>
    <row r="2896" spans="1:16" x14ac:dyDescent="0.25">
      <c r="A2896" s="289" t="s">
        <v>285</v>
      </c>
      <c r="B2896">
        <v>7</v>
      </c>
      <c r="C2896">
        <v>1202</v>
      </c>
      <c r="D2896">
        <v>2.8</v>
      </c>
      <c r="E2896" s="289" t="s">
        <v>6937</v>
      </c>
      <c r="F2896">
        <v>5014726389</v>
      </c>
      <c r="G2896" s="276">
        <v>45671</v>
      </c>
      <c r="H2896">
        <v>20250107624204</v>
      </c>
      <c r="I2896">
        <v>4.4160000000000004</v>
      </c>
      <c r="J2896" s="289" t="s">
        <v>345</v>
      </c>
      <c r="K2896" s="289" t="s">
        <v>6938</v>
      </c>
      <c r="L2896" s="289" t="s">
        <v>275</v>
      </c>
      <c r="M2896" s="289" t="s">
        <v>6890</v>
      </c>
      <c r="N2896" s="289" t="s">
        <v>348</v>
      </c>
      <c r="O2896" s="289" t="s">
        <v>291</v>
      </c>
      <c r="P2896" s="289" t="str">
        <f>VLOOKUP(CAT_Details[[#This Row],[Delivery Bp Customer Code]],Table6[],2,0)</f>
        <v>DX01-L5</v>
      </c>
    </row>
    <row r="2897" spans="1:16" x14ac:dyDescent="0.25">
      <c r="A2897" s="289" t="s">
        <v>285</v>
      </c>
      <c r="B2897">
        <v>19</v>
      </c>
      <c r="C2897">
        <v>2650</v>
      </c>
      <c r="D2897">
        <v>7.92</v>
      </c>
      <c r="E2897" s="289" t="s">
        <v>6939</v>
      </c>
      <c r="F2897">
        <v>5014726496</v>
      </c>
      <c r="G2897" s="276">
        <v>45671</v>
      </c>
      <c r="H2897">
        <v>20241219619948</v>
      </c>
      <c r="I2897">
        <v>15.712</v>
      </c>
      <c r="J2897" s="289" t="s">
        <v>345</v>
      </c>
      <c r="K2897" s="289" t="s">
        <v>6940</v>
      </c>
      <c r="L2897" s="289" t="s">
        <v>275</v>
      </c>
      <c r="M2897" s="289" t="s">
        <v>6941</v>
      </c>
      <c r="N2897" s="289" t="s">
        <v>427</v>
      </c>
      <c r="O2897" s="289" t="s">
        <v>291</v>
      </c>
      <c r="P2897" s="289" t="str">
        <f>VLOOKUP(CAT_Details[[#This Row],[Delivery Bp Customer Code]],Table6[],2,0)</f>
        <v>DX01-L5</v>
      </c>
    </row>
    <row r="2898" spans="1:16" x14ac:dyDescent="0.25">
      <c r="A2898" s="289" t="s">
        <v>285</v>
      </c>
      <c r="B2898">
        <v>18</v>
      </c>
      <c r="C2898">
        <v>3582</v>
      </c>
      <c r="D2898">
        <v>8.7799999999999994</v>
      </c>
      <c r="E2898" s="289" t="s">
        <v>6942</v>
      </c>
      <c r="F2898">
        <v>5014726500</v>
      </c>
      <c r="G2898" s="276">
        <v>45671</v>
      </c>
      <c r="H2898">
        <v>20250106623792</v>
      </c>
      <c r="I2898">
        <v>18.954000000000001</v>
      </c>
      <c r="J2898" s="289" t="s">
        <v>345</v>
      </c>
      <c r="K2898" s="289" t="s">
        <v>6943</v>
      </c>
      <c r="L2898" s="289" t="s">
        <v>275</v>
      </c>
      <c r="M2898" s="289" t="s">
        <v>6890</v>
      </c>
      <c r="N2898" s="289" t="s">
        <v>415</v>
      </c>
      <c r="O2898" s="289" t="s">
        <v>291</v>
      </c>
      <c r="P2898" s="289" t="str">
        <f>VLOOKUP(CAT_Details[[#This Row],[Delivery Bp Customer Code]],Table6[],2,0)</f>
        <v>DX01-L5</v>
      </c>
    </row>
    <row r="2899" spans="1:16" x14ac:dyDescent="0.25">
      <c r="A2899" s="289" t="s">
        <v>285</v>
      </c>
      <c r="B2899">
        <v>11</v>
      </c>
      <c r="C2899">
        <v>12650</v>
      </c>
      <c r="D2899">
        <v>4.4000000000000004</v>
      </c>
      <c r="E2899" s="289" t="s">
        <v>6944</v>
      </c>
      <c r="F2899">
        <v>5014726603</v>
      </c>
      <c r="G2899" s="276">
        <v>45671</v>
      </c>
      <c r="H2899" s="5">
        <v>20241218619185</v>
      </c>
      <c r="I2899">
        <v>6.3360000000000003</v>
      </c>
      <c r="J2899" s="289" t="s">
        <v>324</v>
      </c>
      <c r="K2899" s="289" t="s">
        <v>6945</v>
      </c>
      <c r="L2899" s="289" t="s">
        <v>275</v>
      </c>
      <c r="M2899" s="289" t="s">
        <v>6842</v>
      </c>
      <c r="N2899" s="289" t="s">
        <v>333</v>
      </c>
      <c r="O2899" s="289" t="s">
        <v>291</v>
      </c>
      <c r="P2899" s="289" t="str">
        <f>VLOOKUP(CAT_Details[[#This Row],[Delivery Bp Customer Code]],Table6[],2,0)</f>
        <v>DX01-L5</v>
      </c>
    </row>
    <row r="2900" spans="1:16" x14ac:dyDescent="0.25">
      <c r="A2900" s="289" t="s">
        <v>285</v>
      </c>
      <c r="B2900">
        <v>6</v>
      </c>
      <c r="C2900">
        <v>465</v>
      </c>
      <c r="D2900">
        <v>2.6</v>
      </c>
      <c r="E2900" s="289" t="s">
        <v>6946</v>
      </c>
      <c r="F2900">
        <v>5014726852</v>
      </c>
      <c r="G2900" s="276">
        <v>45671</v>
      </c>
      <c r="H2900">
        <v>20250103623225</v>
      </c>
      <c r="I2900">
        <v>6.24</v>
      </c>
      <c r="J2900" s="289" t="s">
        <v>294</v>
      </c>
      <c r="K2900" s="289" t="s">
        <v>6947</v>
      </c>
      <c r="L2900" s="289" t="s">
        <v>275</v>
      </c>
      <c r="M2900" s="289" t="s">
        <v>6810</v>
      </c>
      <c r="N2900" s="289" t="s">
        <v>769</v>
      </c>
      <c r="O2900" s="289" t="s">
        <v>525</v>
      </c>
      <c r="P2900" s="289" t="str">
        <f>VLOOKUP(CAT_Details[[#This Row],[Delivery Bp Customer Code]],Table6[],2,0)</f>
        <v>No Loc</v>
      </c>
    </row>
    <row r="2901" spans="1:16" x14ac:dyDescent="0.25">
      <c r="A2901" s="289" t="s">
        <v>285</v>
      </c>
      <c r="B2901">
        <v>112</v>
      </c>
      <c r="C2901">
        <v>4279.5200000000004</v>
      </c>
      <c r="D2901">
        <v>22.4</v>
      </c>
      <c r="E2901" s="289" t="s">
        <v>6948</v>
      </c>
      <c r="F2901">
        <v>5014741674</v>
      </c>
      <c r="G2901" s="276">
        <v>45671</v>
      </c>
      <c r="H2901" s="5">
        <v>20250107624403</v>
      </c>
      <c r="I2901">
        <v>46.771000000000001</v>
      </c>
      <c r="J2901" s="289" t="s">
        <v>287</v>
      </c>
      <c r="K2901" s="289" t="s">
        <v>6949</v>
      </c>
      <c r="L2901" s="289" t="s">
        <v>275</v>
      </c>
      <c r="M2901" s="289" t="s">
        <v>6950</v>
      </c>
      <c r="N2901" s="289" t="s">
        <v>1198</v>
      </c>
      <c r="O2901" s="289" t="s">
        <v>291</v>
      </c>
      <c r="P2901" s="289" t="str">
        <f>VLOOKUP(CAT_Details[[#This Row],[Delivery Bp Customer Code]],Table6[],2,0)</f>
        <v>DX01-L5</v>
      </c>
    </row>
    <row r="2902" spans="1:16" x14ac:dyDescent="0.25">
      <c r="A2902" s="289" t="s">
        <v>285</v>
      </c>
      <c r="B2902">
        <v>2</v>
      </c>
      <c r="C2902">
        <v>130</v>
      </c>
      <c r="D2902">
        <v>0.4</v>
      </c>
      <c r="E2902" s="289" t="s">
        <v>6951</v>
      </c>
      <c r="F2902">
        <v>5014741749</v>
      </c>
      <c r="G2902" s="276">
        <v>45671</v>
      </c>
      <c r="H2902">
        <v>20250107624626</v>
      </c>
      <c r="I2902">
        <v>0.52800000000000002</v>
      </c>
      <c r="J2902" s="289" t="s">
        <v>350</v>
      </c>
      <c r="K2902" s="289" t="s">
        <v>6952</v>
      </c>
      <c r="L2902" s="289" t="s">
        <v>275</v>
      </c>
      <c r="M2902" s="289" t="s">
        <v>6827</v>
      </c>
      <c r="N2902" s="289" t="s">
        <v>407</v>
      </c>
      <c r="O2902" s="289" t="s">
        <v>291</v>
      </c>
      <c r="P2902" s="289" t="str">
        <f>VLOOKUP(CAT_Details[[#This Row],[Delivery Bp Customer Code]],Table6[],2,0)</f>
        <v>DX01-L5</v>
      </c>
    </row>
    <row r="2903" spans="1:16" x14ac:dyDescent="0.25">
      <c r="A2903" s="289" t="s">
        <v>285</v>
      </c>
      <c r="B2903">
        <v>38</v>
      </c>
      <c r="C2903">
        <v>3342.15</v>
      </c>
      <c r="D2903">
        <v>18.82</v>
      </c>
      <c r="E2903" s="289" t="s">
        <v>6953</v>
      </c>
      <c r="F2903">
        <v>5014741918</v>
      </c>
      <c r="G2903" s="276">
        <v>45671</v>
      </c>
      <c r="H2903">
        <v>20250107624394</v>
      </c>
      <c r="I2903">
        <v>43.817</v>
      </c>
      <c r="J2903" s="289" t="s">
        <v>287</v>
      </c>
      <c r="K2903" s="289" t="s">
        <v>6954</v>
      </c>
      <c r="L2903" s="289" t="s">
        <v>275</v>
      </c>
      <c r="M2903" s="289" t="s">
        <v>6887</v>
      </c>
      <c r="N2903" s="289" t="s">
        <v>1198</v>
      </c>
      <c r="O2903" s="289" t="s">
        <v>291</v>
      </c>
      <c r="P2903" s="289" t="str">
        <f>VLOOKUP(CAT_Details[[#This Row],[Delivery Bp Customer Code]],Table6[],2,0)</f>
        <v>DX01-L5</v>
      </c>
    </row>
    <row r="2904" spans="1:16" x14ac:dyDescent="0.25">
      <c r="A2904" s="289" t="s">
        <v>285</v>
      </c>
      <c r="B2904">
        <v>5</v>
      </c>
      <c r="C2904">
        <v>308</v>
      </c>
      <c r="D2904">
        <v>2.72</v>
      </c>
      <c r="E2904" s="289" t="s">
        <v>6926</v>
      </c>
      <c r="F2904">
        <v>5014741931</v>
      </c>
      <c r="G2904" s="276">
        <v>45671</v>
      </c>
      <c r="H2904">
        <v>20241213617171</v>
      </c>
      <c r="I2904">
        <v>7.343</v>
      </c>
      <c r="J2904" s="289" t="s">
        <v>294</v>
      </c>
      <c r="K2904" s="289" t="s">
        <v>6955</v>
      </c>
      <c r="L2904" s="289" t="s">
        <v>275</v>
      </c>
      <c r="M2904" s="289"/>
      <c r="N2904" s="289" t="s">
        <v>5685</v>
      </c>
      <c r="O2904" s="289" t="s">
        <v>291</v>
      </c>
      <c r="P2904" s="289" t="str">
        <f>VLOOKUP(CAT_Details[[#This Row],[Delivery Bp Customer Code]],Table6[],2,0)</f>
        <v>DX01-L5</v>
      </c>
    </row>
    <row r="2905" spans="1:16" x14ac:dyDescent="0.25">
      <c r="A2905" s="289" t="s">
        <v>285</v>
      </c>
      <c r="B2905">
        <v>9</v>
      </c>
      <c r="C2905">
        <v>578</v>
      </c>
      <c r="D2905">
        <v>4.91</v>
      </c>
      <c r="E2905" s="289" t="s">
        <v>6926</v>
      </c>
      <c r="F2905">
        <v>5014741932</v>
      </c>
      <c r="G2905" s="276">
        <v>45671</v>
      </c>
      <c r="H2905">
        <v>20241213617176</v>
      </c>
      <c r="I2905">
        <v>12.984</v>
      </c>
      <c r="J2905" s="289" t="s">
        <v>294</v>
      </c>
      <c r="K2905" s="289" t="s">
        <v>6956</v>
      </c>
      <c r="L2905" s="289" t="s">
        <v>275</v>
      </c>
      <c r="M2905" s="289"/>
      <c r="N2905" s="289" t="s">
        <v>5685</v>
      </c>
      <c r="O2905" s="289" t="s">
        <v>291</v>
      </c>
      <c r="P2905" s="289" t="str">
        <f>VLOOKUP(CAT_Details[[#This Row],[Delivery Bp Customer Code]],Table6[],2,0)</f>
        <v>DX01-L5</v>
      </c>
    </row>
    <row r="2906" spans="1:16" x14ac:dyDescent="0.25">
      <c r="A2906" s="289" t="s">
        <v>285</v>
      </c>
      <c r="B2906">
        <v>10</v>
      </c>
      <c r="C2906">
        <v>459</v>
      </c>
      <c r="D2906">
        <v>1.9</v>
      </c>
      <c r="E2906" s="289" t="s">
        <v>6957</v>
      </c>
      <c r="F2906">
        <v>5014741970</v>
      </c>
      <c r="G2906" s="276">
        <v>45671</v>
      </c>
      <c r="H2906" s="5">
        <v>20250107624590</v>
      </c>
      <c r="I2906">
        <v>3.6070000000000002</v>
      </c>
      <c r="J2906" s="289" t="s">
        <v>350</v>
      </c>
      <c r="K2906" s="289" t="s">
        <v>6958</v>
      </c>
      <c r="L2906" s="289" t="s">
        <v>275</v>
      </c>
      <c r="M2906" s="289" t="s">
        <v>6959</v>
      </c>
      <c r="N2906" s="289" t="s">
        <v>378</v>
      </c>
      <c r="O2906" s="289" t="s">
        <v>291</v>
      </c>
      <c r="P2906" s="289" t="str">
        <f>VLOOKUP(CAT_Details[[#This Row],[Delivery Bp Customer Code]],Table6[],2,0)</f>
        <v>DX01-L5</v>
      </c>
    </row>
    <row r="2907" spans="1:16" x14ac:dyDescent="0.25">
      <c r="A2907" s="289" t="s">
        <v>285</v>
      </c>
      <c r="B2907">
        <v>2</v>
      </c>
      <c r="C2907">
        <v>426</v>
      </c>
      <c r="D2907">
        <v>0.8</v>
      </c>
      <c r="E2907" s="289" t="s">
        <v>6960</v>
      </c>
      <c r="F2907">
        <v>5014742122</v>
      </c>
      <c r="G2907" s="276">
        <v>45671</v>
      </c>
      <c r="H2907">
        <v>20250106623714</v>
      </c>
      <c r="I2907">
        <v>1.92</v>
      </c>
      <c r="J2907" s="289" t="s">
        <v>280</v>
      </c>
      <c r="K2907" s="289" t="s">
        <v>6961</v>
      </c>
      <c r="L2907" s="289" t="s">
        <v>275</v>
      </c>
      <c r="M2907" s="289" t="s">
        <v>6869</v>
      </c>
      <c r="N2907" s="289" t="s">
        <v>424</v>
      </c>
      <c r="O2907" s="289" t="s">
        <v>291</v>
      </c>
      <c r="P2907" s="289" t="str">
        <f>VLOOKUP(CAT_Details[[#This Row],[Delivery Bp Customer Code]],Table6[],2,0)</f>
        <v>DX01-L5</v>
      </c>
    </row>
    <row r="2908" spans="1:16" x14ac:dyDescent="0.25">
      <c r="A2908" s="289" t="s">
        <v>521</v>
      </c>
      <c r="B2908">
        <v>2</v>
      </c>
      <c r="C2908">
        <v>1481</v>
      </c>
      <c r="D2908">
        <v>0.92</v>
      </c>
      <c r="E2908" s="289" t="s">
        <v>6962</v>
      </c>
      <c r="F2908">
        <v>5014726271</v>
      </c>
      <c r="G2908" s="276">
        <v>45671</v>
      </c>
      <c r="H2908">
        <v>20241231622246</v>
      </c>
      <c r="I2908">
        <v>2.093</v>
      </c>
      <c r="J2908" s="289" t="s">
        <v>294</v>
      </c>
      <c r="K2908" s="289" t="s">
        <v>6963</v>
      </c>
      <c r="L2908" s="289" t="s">
        <v>275</v>
      </c>
      <c r="M2908" s="289" t="s">
        <v>6964</v>
      </c>
      <c r="N2908" s="289" t="s">
        <v>606</v>
      </c>
      <c r="O2908" s="289" t="s">
        <v>525</v>
      </c>
      <c r="P2908" s="289" t="str">
        <f>VLOOKUP(CAT_Details[[#This Row],[Delivery Bp Customer Code]],Table6[],2,0)</f>
        <v>No Loc</v>
      </c>
    </row>
    <row r="2909" spans="1:16" x14ac:dyDescent="0.25">
      <c r="A2909" s="289" t="s">
        <v>521</v>
      </c>
      <c r="B2909">
        <v>1</v>
      </c>
      <c r="C2909">
        <v>743</v>
      </c>
      <c r="D2909">
        <v>0.46</v>
      </c>
      <c r="E2909" s="289" t="s">
        <v>6962</v>
      </c>
      <c r="F2909">
        <v>5014726286</v>
      </c>
      <c r="G2909" s="276">
        <v>45671</v>
      </c>
      <c r="H2909" s="5">
        <v>20241231622248</v>
      </c>
      <c r="I2909">
        <v>1.0629999999999999</v>
      </c>
      <c r="J2909" s="289" t="s">
        <v>294</v>
      </c>
      <c r="K2909" s="289" t="s">
        <v>6965</v>
      </c>
      <c r="L2909" s="289" t="s">
        <v>275</v>
      </c>
      <c r="M2909" s="289" t="s">
        <v>6964</v>
      </c>
      <c r="N2909" s="289" t="s">
        <v>606</v>
      </c>
      <c r="O2909" s="289" t="s">
        <v>525</v>
      </c>
      <c r="P2909" s="289" t="str">
        <f>VLOOKUP(CAT_Details[[#This Row],[Delivery Bp Customer Code]],Table6[],2,0)</f>
        <v>No Loc</v>
      </c>
    </row>
    <row r="2910" spans="1:16" x14ac:dyDescent="0.25">
      <c r="A2910" s="289" t="s">
        <v>272</v>
      </c>
      <c r="B2910">
        <v>1</v>
      </c>
      <c r="C2910">
        <v>141</v>
      </c>
      <c r="D2910">
        <v>0.4</v>
      </c>
      <c r="E2910" s="289" t="s">
        <v>6870</v>
      </c>
      <c r="F2910">
        <v>5014726517</v>
      </c>
      <c r="G2910" s="276">
        <v>45671</v>
      </c>
      <c r="H2910">
        <v>20241219619844</v>
      </c>
      <c r="I2910">
        <v>0.96</v>
      </c>
      <c r="J2910" s="289" t="s">
        <v>324</v>
      </c>
      <c r="K2910" s="289" t="s">
        <v>6966</v>
      </c>
      <c r="L2910" s="289" t="s">
        <v>275</v>
      </c>
      <c r="M2910" s="289" t="s">
        <v>6872</v>
      </c>
      <c r="N2910" s="289" t="s">
        <v>616</v>
      </c>
      <c r="O2910" s="289" t="s">
        <v>277</v>
      </c>
      <c r="P2910" s="289" t="str">
        <f>VLOOKUP(CAT_Details[[#This Row],[Delivery Bp Customer Code]],Table6[],2,0)</f>
        <v>U2-L5</v>
      </c>
    </row>
    <row r="2911" spans="1:16" x14ac:dyDescent="0.25">
      <c r="A2911" s="289" t="s">
        <v>272</v>
      </c>
      <c r="B2911">
        <v>1</v>
      </c>
      <c r="C2911">
        <v>141</v>
      </c>
      <c r="D2911">
        <v>0.4</v>
      </c>
      <c r="E2911" s="289" t="s">
        <v>6870</v>
      </c>
      <c r="F2911">
        <v>5014726939</v>
      </c>
      <c r="G2911" s="276">
        <v>45671</v>
      </c>
      <c r="H2911" s="5">
        <v>20241219619844</v>
      </c>
      <c r="I2911">
        <v>0.96</v>
      </c>
      <c r="J2911" s="289" t="s">
        <v>324</v>
      </c>
      <c r="K2911" s="289" t="s">
        <v>6967</v>
      </c>
      <c r="L2911" s="289" t="s">
        <v>275</v>
      </c>
      <c r="M2911" s="289"/>
      <c r="N2911" s="289" t="s">
        <v>616</v>
      </c>
      <c r="O2911" s="289" t="s">
        <v>277</v>
      </c>
      <c r="P2911" s="289" t="str">
        <f>VLOOKUP(CAT_Details[[#This Row],[Delivery Bp Customer Code]],Table6[],2,0)</f>
        <v>U2-L5</v>
      </c>
    </row>
    <row r="2912" spans="1:16" x14ac:dyDescent="0.25">
      <c r="A2912" s="289" t="s">
        <v>272</v>
      </c>
      <c r="B2912">
        <v>1</v>
      </c>
      <c r="C2912">
        <v>141</v>
      </c>
      <c r="D2912">
        <v>0.4</v>
      </c>
      <c r="E2912" s="289" t="s">
        <v>6870</v>
      </c>
      <c r="F2912">
        <v>5014727055</v>
      </c>
      <c r="G2912" s="276">
        <v>45671</v>
      </c>
      <c r="H2912" s="5">
        <v>20241219619844</v>
      </c>
      <c r="I2912">
        <v>0.96</v>
      </c>
      <c r="J2912" s="289" t="s">
        <v>324</v>
      </c>
      <c r="K2912" s="289" t="s">
        <v>6968</v>
      </c>
      <c r="L2912" s="289" t="s">
        <v>275</v>
      </c>
      <c r="M2912" s="289"/>
      <c r="N2912" s="289" t="s">
        <v>616</v>
      </c>
      <c r="O2912" s="289" t="s">
        <v>277</v>
      </c>
      <c r="P2912" s="289" t="str">
        <f>VLOOKUP(CAT_Details[[#This Row],[Delivery Bp Customer Code]],Table6[],2,0)</f>
        <v>U2-L5</v>
      </c>
    </row>
    <row r="2913" spans="1:16" x14ac:dyDescent="0.25">
      <c r="A2913" s="289" t="s">
        <v>272</v>
      </c>
      <c r="B2913">
        <v>1</v>
      </c>
      <c r="C2913">
        <v>141</v>
      </c>
      <c r="D2913">
        <v>0.4</v>
      </c>
      <c r="E2913" s="289" t="s">
        <v>6870</v>
      </c>
      <c r="F2913">
        <v>5014727932</v>
      </c>
      <c r="G2913" s="276">
        <v>45671</v>
      </c>
      <c r="H2913">
        <v>20241219619844</v>
      </c>
      <c r="I2913">
        <v>0.96</v>
      </c>
      <c r="J2913" s="289" t="s">
        <v>324</v>
      </c>
      <c r="K2913" s="289" t="s">
        <v>6969</v>
      </c>
      <c r="L2913" s="289" t="s">
        <v>275</v>
      </c>
      <c r="M2913" s="289"/>
      <c r="N2913" s="289" t="s">
        <v>616</v>
      </c>
      <c r="O2913" s="289" t="s">
        <v>277</v>
      </c>
      <c r="P2913" s="289" t="str">
        <f>VLOOKUP(CAT_Details[[#This Row],[Delivery Bp Customer Code]],Table6[],2,0)</f>
        <v>U2-L5</v>
      </c>
    </row>
    <row r="2914" spans="1:16" x14ac:dyDescent="0.25">
      <c r="A2914" s="289" t="s">
        <v>272</v>
      </c>
      <c r="B2914">
        <v>1</v>
      </c>
      <c r="C2914">
        <v>141</v>
      </c>
      <c r="D2914">
        <v>0.4</v>
      </c>
      <c r="E2914" s="289" t="s">
        <v>6870</v>
      </c>
      <c r="F2914">
        <v>5014733223</v>
      </c>
      <c r="G2914" s="276">
        <v>45671</v>
      </c>
      <c r="H2914">
        <v>20241219619844</v>
      </c>
      <c r="I2914">
        <v>0.96</v>
      </c>
      <c r="J2914" s="289" t="s">
        <v>324</v>
      </c>
      <c r="K2914" s="289" t="s">
        <v>6970</v>
      </c>
      <c r="L2914" s="289" t="s">
        <v>275</v>
      </c>
      <c r="M2914" s="289"/>
      <c r="N2914" s="289" t="s">
        <v>616</v>
      </c>
      <c r="O2914" s="289" t="s">
        <v>277</v>
      </c>
      <c r="P2914" s="289" t="str">
        <f>VLOOKUP(CAT_Details[[#This Row],[Delivery Bp Customer Code]],Table6[],2,0)</f>
        <v>U2-L5</v>
      </c>
    </row>
    <row r="2915" spans="1:16" x14ac:dyDescent="0.25">
      <c r="A2915" s="289" t="s">
        <v>272</v>
      </c>
      <c r="B2915">
        <v>6</v>
      </c>
      <c r="C2915">
        <v>428.4</v>
      </c>
      <c r="D2915">
        <v>2.4</v>
      </c>
      <c r="E2915" s="289" t="s">
        <v>6971</v>
      </c>
      <c r="F2915">
        <v>5014741763</v>
      </c>
      <c r="G2915" s="276">
        <v>45671</v>
      </c>
      <c r="H2915" s="5">
        <v>20250106623978</v>
      </c>
      <c r="I2915">
        <v>4.3780000000000001</v>
      </c>
      <c r="J2915" s="289" t="s">
        <v>350</v>
      </c>
      <c r="K2915" s="289" t="s">
        <v>6972</v>
      </c>
      <c r="L2915" s="289" t="s">
        <v>275</v>
      </c>
      <c r="M2915" s="289" t="s">
        <v>6827</v>
      </c>
      <c r="N2915" s="289" t="s">
        <v>462</v>
      </c>
      <c r="O2915" s="289" t="s">
        <v>277</v>
      </c>
      <c r="P2915" s="289" t="str">
        <f>VLOOKUP(CAT_Details[[#This Row],[Delivery Bp Customer Code]],Table6[],2,0)</f>
        <v>U2-L5</v>
      </c>
    </row>
    <row r="2916" spans="1:16" x14ac:dyDescent="0.25">
      <c r="A2916" s="289" t="s">
        <v>272</v>
      </c>
      <c r="B2916">
        <v>11</v>
      </c>
      <c r="C2916">
        <v>1386</v>
      </c>
      <c r="D2916">
        <v>4.4000000000000004</v>
      </c>
      <c r="E2916" s="289" t="s">
        <v>6850</v>
      </c>
      <c r="F2916">
        <v>5014741901</v>
      </c>
      <c r="G2916" s="276">
        <v>45671</v>
      </c>
      <c r="H2916">
        <v>20250107624205</v>
      </c>
      <c r="I2916">
        <v>10.032</v>
      </c>
      <c r="J2916" s="289" t="s">
        <v>350</v>
      </c>
      <c r="K2916" s="289" t="s">
        <v>6973</v>
      </c>
      <c r="L2916" s="289" t="s">
        <v>275</v>
      </c>
      <c r="M2916" s="289" t="s">
        <v>6827</v>
      </c>
      <c r="N2916" s="289" t="s">
        <v>472</v>
      </c>
      <c r="O2916" s="289" t="s">
        <v>277</v>
      </c>
      <c r="P2916" s="289" t="str">
        <f>VLOOKUP(CAT_Details[[#This Row],[Delivery Bp Customer Code]],Table6[],2,0)</f>
        <v>U2-L5</v>
      </c>
    </row>
    <row r="2917" spans="1:16" x14ac:dyDescent="0.25">
      <c r="A2917" s="289" t="s">
        <v>272</v>
      </c>
      <c r="B2917">
        <v>9</v>
      </c>
      <c r="C2917">
        <v>1584</v>
      </c>
      <c r="D2917">
        <v>2.1</v>
      </c>
      <c r="E2917" s="289" t="s">
        <v>6974</v>
      </c>
      <c r="F2917">
        <v>5014742105</v>
      </c>
      <c r="G2917" s="276">
        <v>45671</v>
      </c>
      <c r="H2917" s="5">
        <v>20241220620662</v>
      </c>
      <c r="I2917">
        <v>3.024</v>
      </c>
      <c r="J2917" s="289" t="s">
        <v>324</v>
      </c>
      <c r="K2917" s="289" t="s">
        <v>6975</v>
      </c>
      <c r="L2917" s="289" t="s">
        <v>275</v>
      </c>
      <c r="M2917" s="289" t="s">
        <v>6655</v>
      </c>
      <c r="N2917" s="289" t="s">
        <v>453</v>
      </c>
      <c r="O2917" s="289" t="s">
        <v>277</v>
      </c>
      <c r="P2917" s="289" t="str">
        <f>VLOOKUP(CAT_Details[[#This Row],[Delivery Bp Customer Code]],Table6[],2,0)</f>
        <v>U2-L5</v>
      </c>
    </row>
    <row r="2918" spans="1:16" x14ac:dyDescent="0.25">
      <c r="A2918" s="289" t="s">
        <v>272</v>
      </c>
      <c r="B2918">
        <v>18</v>
      </c>
      <c r="C2918">
        <v>1198.8</v>
      </c>
      <c r="D2918">
        <v>7.2</v>
      </c>
      <c r="E2918" s="289" t="s">
        <v>6976</v>
      </c>
      <c r="F2918">
        <v>5014772020</v>
      </c>
      <c r="G2918" s="276">
        <v>45671</v>
      </c>
      <c r="H2918" s="5">
        <v>20250108626046</v>
      </c>
      <c r="I2918">
        <v>20.736000000000001</v>
      </c>
      <c r="J2918" s="289" t="s">
        <v>302</v>
      </c>
      <c r="K2918" s="289" t="s">
        <v>6977</v>
      </c>
      <c r="L2918" s="289" t="s">
        <v>275</v>
      </c>
      <c r="M2918" s="289" t="s">
        <v>6677</v>
      </c>
      <c r="N2918" s="289" t="s">
        <v>305</v>
      </c>
      <c r="O2918" s="289" t="s">
        <v>277</v>
      </c>
      <c r="P2918" s="289" t="str">
        <f>VLOOKUP(CAT_Details[[#This Row],[Delivery Bp Customer Code]],Table6[],2,0)</f>
        <v>U2-L5</v>
      </c>
    </row>
    <row r="2919" spans="1:16" x14ac:dyDescent="0.25">
      <c r="A2919" s="289" t="s">
        <v>272</v>
      </c>
      <c r="B2919">
        <v>11</v>
      </c>
      <c r="C2919">
        <v>550</v>
      </c>
      <c r="D2919">
        <v>5.44</v>
      </c>
      <c r="E2919" s="289" t="s">
        <v>6978</v>
      </c>
      <c r="F2919">
        <v>5014772203</v>
      </c>
      <c r="G2919" s="276">
        <v>45671</v>
      </c>
      <c r="H2919">
        <v>20250109626631</v>
      </c>
      <c r="I2919">
        <v>11.984999999999999</v>
      </c>
      <c r="J2919" s="289" t="s">
        <v>273</v>
      </c>
      <c r="K2919" s="289" t="s">
        <v>6979</v>
      </c>
      <c r="L2919" s="289" t="s">
        <v>275</v>
      </c>
      <c r="M2919" s="289" t="s">
        <v>6913</v>
      </c>
      <c r="N2919" s="289" t="s">
        <v>1240</v>
      </c>
      <c r="O2919" s="289" t="s">
        <v>277</v>
      </c>
      <c r="P2919" s="289" t="str">
        <f>VLOOKUP(CAT_Details[[#This Row],[Delivery Bp Customer Code]],Table6[],2,0)</f>
        <v>U2-L5</v>
      </c>
    </row>
    <row r="2920" spans="1:16" x14ac:dyDescent="0.25">
      <c r="A2920" s="289" t="s">
        <v>4794</v>
      </c>
      <c r="B2920">
        <v>1</v>
      </c>
      <c r="C2920">
        <v>268</v>
      </c>
      <c r="D2920">
        <v>0.4</v>
      </c>
      <c r="E2920" s="289" t="s">
        <v>6980</v>
      </c>
      <c r="F2920">
        <v>5014741855</v>
      </c>
      <c r="G2920" s="276">
        <v>45671</v>
      </c>
      <c r="H2920">
        <v>20250107624238</v>
      </c>
      <c r="I2920">
        <v>0.86399999999999999</v>
      </c>
      <c r="J2920" s="289" t="s">
        <v>350</v>
      </c>
      <c r="K2920" s="289" t="s">
        <v>6981</v>
      </c>
      <c r="L2920" s="289" t="s">
        <v>275</v>
      </c>
      <c r="M2920" s="289" t="s">
        <v>6959</v>
      </c>
      <c r="N2920" s="289" t="s">
        <v>948</v>
      </c>
      <c r="O2920" s="289" t="s">
        <v>4798</v>
      </c>
      <c r="P2920" s="289" t="str">
        <f>VLOOKUP(CAT_Details[[#This Row],[Delivery Bp Customer Code]],Table6[],2,0)</f>
        <v>MY02</v>
      </c>
    </row>
    <row r="2921" spans="1:16" x14ac:dyDescent="0.25">
      <c r="A2921" s="289" t="s">
        <v>4794</v>
      </c>
      <c r="B2921">
        <v>5</v>
      </c>
      <c r="C2921">
        <v>1300</v>
      </c>
      <c r="D2921">
        <v>2</v>
      </c>
      <c r="E2921" s="289" t="s">
        <v>6980</v>
      </c>
      <c r="F2921">
        <v>5014741856</v>
      </c>
      <c r="G2921" s="276">
        <v>45671</v>
      </c>
      <c r="H2921" s="5">
        <v>20250107624242</v>
      </c>
      <c r="I2921">
        <v>2.4</v>
      </c>
      <c r="J2921" s="289" t="s">
        <v>350</v>
      </c>
      <c r="K2921" s="289" t="s">
        <v>6982</v>
      </c>
      <c r="L2921" s="289" t="s">
        <v>275</v>
      </c>
      <c r="M2921" s="289" t="s">
        <v>6959</v>
      </c>
      <c r="N2921" s="289" t="s">
        <v>948</v>
      </c>
      <c r="O2921" s="289" t="s">
        <v>4798</v>
      </c>
      <c r="P2921" s="289" t="str">
        <f>VLOOKUP(CAT_Details[[#This Row],[Delivery Bp Customer Code]],Table6[],2,0)</f>
        <v>MY02</v>
      </c>
    </row>
    <row r="2922" spans="1:16" x14ac:dyDescent="0.25">
      <c r="A2922" s="289" t="s">
        <v>278</v>
      </c>
      <c r="B2922">
        <v>4</v>
      </c>
      <c r="C2922">
        <v>1640</v>
      </c>
      <c r="D2922">
        <v>1.6</v>
      </c>
      <c r="E2922" s="289" t="s">
        <v>6983</v>
      </c>
      <c r="F2922">
        <v>5014726734</v>
      </c>
      <c r="G2922" s="276">
        <v>45672</v>
      </c>
      <c r="H2922" s="5">
        <v>20241216617890</v>
      </c>
      <c r="I2922">
        <v>1.92</v>
      </c>
      <c r="J2922" s="289" t="s">
        <v>324</v>
      </c>
      <c r="K2922" s="289" t="s">
        <v>6984</v>
      </c>
      <c r="L2922" s="289" t="s">
        <v>275</v>
      </c>
      <c r="M2922" s="289" t="s">
        <v>6985</v>
      </c>
      <c r="N2922" s="289" t="s">
        <v>399</v>
      </c>
      <c r="O2922" s="289" t="s">
        <v>498</v>
      </c>
      <c r="P2922" s="289" t="str">
        <f>VLOOKUP(CAT_Details[[#This Row],[Delivery Bp Customer Code]],Table6[],2,0)</f>
        <v>DK-BM01</v>
      </c>
    </row>
    <row r="2923" spans="1:16" x14ac:dyDescent="0.25">
      <c r="A2923" s="289" t="s">
        <v>278</v>
      </c>
      <c r="B2923">
        <v>2</v>
      </c>
      <c r="C2923">
        <v>1200</v>
      </c>
      <c r="D2923">
        <v>0.8</v>
      </c>
      <c r="E2923" s="289" t="s">
        <v>6986</v>
      </c>
      <c r="F2923">
        <v>5014741522</v>
      </c>
      <c r="G2923" s="276">
        <v>45672</v>
      </c>
      <c r="H2923">
        <v>20241219619800</v>
      </c>
      <c r="I2923">
        <v>1.1519999999999999</v>
      </c>
      <c r="J2923" s="289" t="s">
        <v>324</v>
      </c>
      <c r="K2923" s="289" t="s">
        <v>6987</v>
      </c>
      <c r="L2923" s="289" t="s">
        <v>275</v>
      </c>
      <c r="M2923" s="289" t="s">
        <v>6908</v>
      </c>
      <c r="N2923" s="289" t="s">
        <v>333</v>
      </c>
      <c r="O2923" s="289" t="s">
        <v>498</v>
      </c>
      <c r="P2923" s="289" t="str">
        <f>VLOOKUP(CAT_Details[[#This Row],[Delivery Bp Customer Code]],Table6[],2,0)</f>
        <v>DK-BM01</v>
      </c>
    </row>
    <row r="2924" spans="1:16" x14ac:dyDescent="0.25">
      <c r="A2924" s="289" t="s">
        <v>278</v>
      </c>
      <c r="B2924">
        <v>30</v>
      </c>
      <c r="C2924">
        <v>4480</v>
      </c>
      <c r="D2924">
        <v>6</v>
      </c>
      <c r="E2924" s="289" t="s">
        <v>6988</v>
      </c>
      <c r="F2924">
        <v>5014741754</v>
      </c>
      <c r="G2924" s="276">
        <v>45672</v>
      </c>
      <c r="H2924">
        <v>20250107624346</v>
      </c>
      <c r="I2924">
        <v>7.2</v>
      </c>
      <c r="J2924" s="289" t="s">
        <v>324</v>
      </c>
      <c r="K2924" s="289" t="s">
        <v>6989</v>
      </c>
      <c r="L2924" s="289" t="s">
        <v>275</v>
      </c>
      <c r="M2924" s="289" t="s">
        <v>6908</v>
      </c>
      <c r="N2924" s="289" t="s">
        <v>336</v>
      </c>
      <c r="O2924" s="289" t="s">
        <v>498</v>
      </c>
      <c r="P2924" s="289" t="str">
        <f>VLOOKUP(CAT_Details[[#This Row],[Delivery Bp Customer Code]],Table6[],2,0)</f>
        <v>DK-BM01</v>
      </c>
    </row>
    <row r="2925" spans="1:16" x14ac:dyDescent="0.25">
      <c r="A2925" s="289" t="s">
        <v>278</v>
      </c>
      <c r="B2925">
        <v>1</v>
      </c>
      <c r="C2925">
        <v>586</v>
      </c>
      <c r="D2925">
        <v>0.4</v>
      </c>
      <c r="E2925" s="289" t="s">
        <v>6990</v>
      </c>
      <c r="F2925">
        <v>5014756858</v>
      </c>
      <c r="G2925" s="276">
        <v>45672</v>
      </c>
      <c r="H2925">
        <v>20250108625190</v>
      </c>
      <c r="I2925">
        <v>0.96</v>
      </c>
      <c r="J2925" s="289" t="s">
        <v>280</v>
      </c>
      <c r="K2925" s="289" t="s">
        <v>6991</v>
      </c>
      <c r="L2925" s="289" t="s">
        <v>275</v>
      </c>
      <c r="M2925" s="289" t="s">
        <v>6992</v>
      </c>
      <c r="N2925" s="289" t="s">
        <v>566</v>
      </c>
      <c r="O2925" s="289" t="s">
        <v>498</v>
      </c>
      <c r="P2925" s="289" t="str">
        <f>VLOOKUP(CAT_Details[[#This Row],[Delivery Bp Customer Code]],Table6[],2,0)</f>
        <v>DK-BM01</v>
      </c>
    </row>
    <row r="2926" spans="1:16" x14ac:dyDescent="0.25">
      <c r="A2926" s="289" t="s">
        <v>278</v>
      </c>
      <c r="B2926">
        <v>3</v>
      </c>
      <c r="C2926">
        <v>858</v>
      </c>
      <c r="D2926">
        <v>1.2</v>
      </c>
      <c r="E2926" s="289" t="s">
        <v>6993</v>
      </c>
      <c r="F2926">
        <v>5014757202</v>
      </c>
      <c r="G2926" s="276">
        <v>45672</v>
      </c>
      <c r="H2926">
        <v>20250106623903</v>
      </c>
      <c r="I2926">
        <v>1.44</v>
      </c>
      <c r="J2926" s="289" t="s">
        <v>280</v>
      </c>
      <c r="K2926" s="289" t="s">
        <v>6994</v>
      </c>
      <c r="L2926" s="289" t="s">
        <v>275</v>
      </c>
      <c r="M2926" s="289" t="s">
        <v>6995</v>
      </c>
      <c r="N2926" s="289" t="s">
        <v>1389</v>
      </c>
      <c r="O2926" s="289" t="s">
        <v>498</v>
      </c>
      <c r="P2926" s="289" t="str">
        <f>VLOOKUP(CAT_Details[[#This Row],[Delivery Bp Customer Code]],Table6[],2,0)</f>
        <v>DK-BM01</v>
      </c>
    </row>
    <row r="2927" spans="1:16" x14ac:dyDescent="0.25">
      <c r="A2927" s="289" t="s">
        <v>278</v>
      </c>
      <c r="B2927">
        <v>9</v>
      </c>
      <c r="C2927">
        <v>2712.06</v>
      </c>
      <c r="D2927">
        <v>3.6</v>
      </c>
      <c r="E2927" s="289" t="s">
        <v>6996</v>
      </c>
      <c r="F2927">
        <v>5014757668</v>
      </c>
      <c r="G2927" s="276">
        <v>45672</v>
      </c>
      <c r="H2927">
        <v>20250107624406</v>
      </c>
      <c r="I2927">
        <v>4.32</v>
      </c>
      <c r="J2927" s="289" t="s">
        <v>280</v>
      </c>
      <c r="K2927" s="289" t="s">
        <v>6997</v>
      </c>
      <c r="L2927" s="289" t="s">
        <v>275</v>
      </c>
      <c r="M2927" s="289" t="s">
        <v>6882</v>
      </c>
      <c r="N2927" s="289" t="s">
        <v>643</v>
      </c>
      <c r="O2927" s="289" t="s">
        <v>498</v>
      </c>
      <c r="P2927" s="289" t="str">
        <f>VLOOKUP(CAT_Details[[#This Row],[Delivery Bp Customer Code]],Table6[],2,0)</f>
        <v>DK-BM01</v>
      </c>
    </row>
    <row r="2928" spans="1:16" x14ac:dyDescent="0.25">
      <c r="A2928" s="289" t="s">
        <v>278</v>
      </c>
      <c r="B2928">
        <v>5</v>
      </c>
      <c r="C2928">
        <v>2125</v>
      </c>
      <c r="D2928">
        <v>2</v>
      </c>
      <c r="E2928" s="289" t="s">
        <v>6998</v>
      </c>
      <c r="F2928">
        <v>5014788719</v>
      </c>
      <c r="G2928" s="276">
        <v>45672</v>
      </c>
      <c r="H2928">
        <v>20250110627542</v>
      </c>
      <c r="I2928">
        <v>4.8</v>
      </c>
      <c r="J2928" s="289" t="s">
        <v>273</v>
      </c>
      <c r="K2928" s="289" t="s">
        <v>6999</v>
      </c>
      <c r="L2928" s="289" t="s">
        <v>275</v>
      </c>
      <c r="M2928" s="289" t="s">
        <v>7000</v>
      </c>
      <c r="N2928" s="289" t="s">
        <v>653</v>
      </c>
      <c r="O2928" s="289" t="s">
        <v>498</v>
      </c>
      <c r="P2928" s="289" t="str">
        <f>VLOOKUP(CAT_Details[[#This Row],[Delivery Bp Customer Code]],Table6[],2,0)</f>
        <v>DK-BM01</v>
      </c>
    </row>
    <row r="2929" spans="1:16" x14ac:dyDescent="0.25">
      <c r="A2929" s="289" t="s">
        <v>278</v>
      </c>
      <c r="B2929">
        <v>1</v>
      </c>
      <c r="C2929">
        <v>614</v>
      </c>
      <c r="D2929">
        <v>0.4</v>
      </c>
      <c r="E2929" s="289" t="s">
        <v>7001</v>
      </c>
      <c r="F2929">
        <v>5014788793</v>
      </c>
      <c r="G2929" s="276">
        <v>45672</v>
      </c>
      <c r="H2929">
        <v>20250108625444</v>
      </c>
      <c r="I2929">
        <v>0.96</v>
      </c>
      <c r="J2929" s="289" t="s">
        <v>273</v>
      </c>
      <c r="K2929" s="289" t="s">
        <v>7002</v>
      </c>
      <c r="L2929" s="289" t="s">
        <v>275</v>
      </c>
      <c r="M2929" s="289" t="s">
        <v>7003</v>
      </c>
      <c r="N2929" s="289" t="s">
        <v>575</v>
      </c>
      <c r="O2929" s="289" t="s">
        <v>498</v>
      </c>
      <c r="P2929" s="289" t="str">
        <f>VLOOKUP(CAT_Details[[#This Row],[Delivery Bp Customer Code]],Table6[],2,0)</f>
        <v>DK-BM01</v>
      </c>
    </row>
    <row r="2930" spans="1:16" x14ac:dyDescent="0.25">
      <c r="A2930" s="289" t="s">
        <v>75</v>
      </c>
      <c r="B2930">
        <v>2</v>
      </c>
      <c r="C2930">
        <v>959</v>
      </c>
      <c r="D2930">
        <v>0.8</v>
      </c>
      <c r="E2930" s="289" t="s">
        <v>7004</v>
      </c>
      <c r="F2930">
        <v>5014713436</v>
      </c>
      <c r="G2930" s="276">
        <v>45672</v>
      </c>
      <c r="H2930">
        <v>20241216617873</v>
      </c>
      <c r="I2930">
        <v>1.056</v>
      </c>
      <c r="J2930" s="289" t="s">
        <v>317</v>
      </c>
      <c r="K2930" s="289" t="s">
        <v>7005</v>
      </c>
      <c r="L2930" s="289" t="s">
        <v>275</v>
      </c>
      <c r="M2930" s="289" t="s">
        <v>6810</v>
      </c>
      <c r="N2930" s="289" t="s">
        <v>320</v>
      </c>
      <c r="O2930" s="289" t="s">
        <v>2173</v>
      </c>
      <c r="P2930" s="289" t="str">
        <f>VLOOKUP(CAT_Details[[#This Row],[Delivery Bp Customer Code]],Table6[],2,0)</f>
        <v>OYL1</v>
      </c>
    </row>
    <row r="2931" spans="1:16" x14ac:dyDescent="0.25">
      <c r="A2931" s="289" t="s">
        <v>75</v>
      </c>
      <c r="B2931">
        <v>1</v>
      </c>
      <c r="C2931">
        <v>25</v>
      </c>
      <c r="D2931">
        <v>0.2</v>
      </c>
      <c r="E2931" s="289" t="s">
        <v>7006</v>
      </c>
      <c r="F2931">
        <v>5014741672</v>
      </c>
      <c r="G2931" s="276">
        <v>45672</v>
      </c>
      <c r="H2931">
        <v>20250106623809</v>
      </c>
      <c r="I2931">
        <v>0.28799999999999998</v>
      </c>
      <c r="J2931" s="289" t="s">
        <v>350</v>
      </c>
      <c r="K2931" s="289" t="s">
        <v>7007</v>
      </c>
      <c r="L2931" s="289" t="s">
        <v>275</v>
      </c>
      <c r="M2931" s="289" t="s">
        <v>6827</v>
      </c>
      <c r="N2931" s="289" t="s">
        <v>5415</v>
      </c>
      <c r="O2931" s="289" t="s">
        <v>2173</v>
      </c>
      <c r="P2931" s="289" t="str">
        <f>VLOOKUP(CAT_Details[[#This Row],[Delivery Bp Customer Code]],Table6[],2,0)</f>
        <v>OYL1</v>
      </c>
    </row>
    <row r="2932" spans="1:16" x14ac:dyDescent="0.25">
      <c r="A2932" s="289" t="s">
        <v>75</v>
      </c>
      <c r="B2932">
        <v>1</v>
      </c>
      <c r="C2932">
        <v>2.5</v>
      </c>
      <c r="D2932">
        <v>0.03</v>
      </c>
      <c r="E2932" s="289" t="s">
        <v>7008</v>
      </c>
      <c r="F2932">
        <v>5014756807</v>
      </c>
      <c r="G2932" s="276">
        <v>45672</v>
      </c>
      <c r="H2932" s="5">
        <v>20250107624754</v>
      </c>
      <c r="I2932">
        <v>8.0000000000000002E-3</v>
      </c>
      <c r="J2932" s="289" t="s">
        <v>350</v>
      </c>
      <c r="K2932" s="289" t="s">
        <v>7009</v>
      </c>
      <c r="L2932" s="289" t="s">
        <v>275</v>
      </c>
      <c r="M2932" s="289" t="s">
        <v>6959</v>
      </c>
      <c r="N2932" s="289" t="s">
        <v>3555</v>
      </c>
      <c r="O2932" s="289" t="s">
        <v>2173</v>
      </c>
      <c r="P2932" s="289" t="str">
        <f>VLOOKUP(CAT_Details[[#This Row],[Delivery Bp Customer Code]],Table6[],2,0)</f>
        <v>OYL1</v>
      </c>
    </row>
    <row r="2933" spans="1:16" x14ac:dyDescent="0.25">
      <c r="A2933" s="289" t="s">
        <v>75</v>
      </c>
      <c r="B2933">
        <v>3</v>
      </c>
      <c r="C2933">
        <v>120</v>
      </c>
      <c r="D2933">
        <v>0.37</v>
      </c>
      <c r="E2933" s="289" t="s">
        <v>7010</v>
      </c>
      <c r="F2933">
        <v>5014756958</v>
      </c>
      <c r="G2933" s="276">
        <v>45672</v>
      </c>
      <c r="H2933">
        <v>20250107624438</v>
      </c>
      <c r="I2933">
        <v>0.14299999999999999</v>
      </c>
      <c r="J2933" s="289" t="s">
        <v>324</v>
      </c>
      <c r="K2933" s="289" t="s">
        <v>7011</v>
      </c>
      <c r="L2933" s="289" t="s">
        <v>275</v>
      </c>
      <c r="M2933" s="289" t="s">
        <v>7012</v>
      </c>
      <c r="N2933" s="289" t="s">
        <v>3248</v>
      </c>
      <c r="O2933" s="289" t="s">
        <v>2173</v>
      </c>
      <c r="P2933" s="289" t="str">
        <f>VLOOKUP(CAT_Details[[#This Row],[Delivery Bp Customer Code]],Table6[],2,0)</f>
        <v>OYL1</v>
      </c>
    </row>
    <row r="2934" spans="1:16" x14ac:dyDescent="0.25">
      <c r="A2934" s="289" t="s">
        <v>75</v>
      </c>
      <c r="B2934">
        <v>2</v>
      </c>
      <c r="C2934">
        <v>315</v>
      </c>
      <c r="D2934">
        <v>0.8</v>
      </c>
      <c r="E2934" s="289" t="s">
        <v>7013</v>
      </c>
      <c r="F2934">
        <v>5014757409</v>
      </c>
      <c r="G2934" s="276">
        <v>45672</v>
      </c>
      <c r="H2934">
        <v>20241218619218</v>
      </c>
      <c r="I2934">
        <v>1.1519999999999999</v>
      </c>
      <c r="J2934" s="289" t="s">
        <v>350</v>
      </c>
      <c r="K2934" s="289" t="s">
        <v>7014</v>
      </c>
      <c r="L2934" s="289" t="s">
        <v>275</v>
      </c>
      <c r="M2934" s="289" t="s">
        <v>7015</v>
      </c>
      <c r="N2934" s="289" t="s">
        <v>2656</v>
      </c>
      <c r="O2934" s="289" t="s">
        <v>2173</v>
      </c>
      <c r="P2934" s="289" t="str">
        <f>VLOOKUP(CAT_Details[[#This Row],[Delivery Bp Customer Code]],Table6[],2,0)</f>
        <v>OYL1</v>
      </c>
    </row>
    <row r="2935" spans="1:16" x14ac:dyDescent="0.25">
      <c r="A2935" s="289" t="s">
        <v>3771</v>
      </c>
      <c r="B2935">
        <v>1</v>
      </c>
      <c r="C2935">
        <v>0.5</v>
      </c>
      <c r="D2935">
        <v>0.04</v>
      </c>
      <c r="E2935" s="289" t="s">
        <v>7016</v>
      </c>
      <c r="F2935">
        <v>5014742091</v>
      </c>
      <c r="G2935" s="276">
        <v>45672</v>
      </c>
      <c r="H2935">
        <v>20241220620657</v>
      </c>
      <c r="I2935">
        <v>1.2999999999999999E-2</v>
      </c>
      <c r="J2935" s="289" t="s">
        <v>324</v>
      </c>
      <c r="K2935" s="289" t="s">
        <v>7017</v>
      </c>
      <c r="L2935" s="289" t="s">
        <v>275</v>
      </c>
      <c r="M2935" s="289" t="s">
        <v>6908</v>
      </c>
      <c r="N2935" s="289" t="s">
        <v>612</v>
      </c>
      <c r="O2935" s="289" t="s">
        <v>3775</v>
      </c>
      <c r="P2935" s="289">
        <f>VLOOKUP(CAT_Details[[#This Row],[Delivery Bp Customer Code]],Table6[],2,0)</f>
        <v>3401</v>
      </c>
    </row>
    <row r="2936" spans="1:16" x14ac:dyDescent="0.25">
      <c r="A2936" s="289" t="s">
        <v>3329</v>
      </c>
      <c r="B2936">
        <v>2</v>
      </c>
      <c r="C2936">
        <v>432</v>
      </c>
      <c r="D2936">
        <v>0.8</v>
      </c>
      <c r="E2936" s="289" t="s">
        <v>7018</v>
      </c>
      <c r="F2936">
        <v>5014726457</v>
      </c>
      <c r="G2936" s="276">
        <v>45672</v>
      </c>
      <c r="H2936">
        <v>20241219620072</v>
      </c>
      <c r="I2936">
        <v>1.8240000000000001</v>
      </c>
      <c r="J2936" s="289" t="s">
        <v>438</v>
      </c>
      <c r="K2936" s="289" t="s">
        <v>7019</v>
      </c>
      <c r="L2936" s="289" t="s">
        <v>275</v>
      </c>
      <c r="M2936" s="289" t="s">
        <v>6856</v>
      </c>
      <c r="N2936" s="289" t="s">
        <v>4090</v>
      </c>
      <c r="O2936" s="289" t="s">
        <v>3332</v>
      </c>
      <c r="P2936" s="289">
        <f>VLOOKUP(CAT_Details[[#This Row],[Delivery Bp Customer Code]],Table6[],2,0)</f>
        <v>3402</v>
      </c>
    </row>
    <row r="2937" spans="1:16" x14ac:dyDescent="0.25">
      <c r="A2937" s="289" t="s">
        <v>3329</v>
      </c>
      <c r="B2937">
        <v>4</v>
      </c>
      <c r="C2937">
        <v>785</v>
      </c>
      <c r="D2937">
        <v>1.7</v>
      </c>
      <c r="E2937" s="289" t="s">
        <v>7020</v>
      </c>
      <c r="F2937">
        <v>5014742033</v>
      </c>
      <c r="G2937" s="276">
        <v>45672</v>
      </c>
      <c r="H2937">
        <v>20250106623818</v>
      </c>
      <c r="I2937">
        <v>5.3280000000000003</v>
      </c>
      <c r="J2937" s="289" t="s">
        <v>350</v>
      </c>
      <c r="K2937" s="289" t="s">
        <v>7021</v>
      </c>
      <c r="L2937" s="289" t="s">
        <v>275</v>
      </c>
      <c r="M2937" s="289" t="s">
        <v>6827</v>
      </c>
      <c r="N2937" s="289" t="s">
        <v>5415</v>
      </c>
      <c r="O2937" s="289" t="s">
        <v>3332</v>
      </c>
      <c r="P2937" s="289">
        <f>VLOOKUP(CAT_Details[[#This Row],[Delivery Bp Customer Code]],Table6[],2,0)</f>
        <v>3402</v>
      </c>
    </row>
    <row r="2938" spans="1:16" x14ac:dyDescent="0.25">
      <c r="A2938" s="289" t="s">
        <v>3329</v>
      </c>
      <c r="B2938">
        <v>12</v>
      </c>
      <c r="C2938">
        <v>1032</v>
      </c>
      <c r="D2938">
        <v>4.8</v>
      </c>
      <c r="E2938" s="289" t="s">
        <v>7022</v>
      </c>
      <c r="F2938">
        <v>5014742099</v>
      </c>
      <c r="G2938" s="276">
        <v>45672</v>
      </c>
      <c r="H2938">
        <v>20250107624392</v>
      </c>
      <c r="I2938">
        <v>6.9119999999999999</v>
      </c>
      <c r="J2938" s="289" t="s">
        <v>324</v>
      </c>
      <c r="K2938" s="289" t="s">
        <v>7023</v>
      </c>
      <c r="L2938" s="289" t="s">
        <v>275</v>
      </c>
      <c r="M2938" s="289" t="s">
        <v>6655</v>
      </c>
      <c r="N2938" s="289" t="s">
        <v>4634</v>
      </c>
      <c r="O2938" s="289" t="s">
        <v>3332</v>
      </c>
      <c r="P2938" s="289">
        <f>VLOOKUP(CAT_Details[[#This Row],[Delivery Bp Customer Code]],Table6[],2,0)</f>
        <v>3402</v>
      </c>
    </row>
    <row r="2939" spans="1:16" x14ac:dyDescent="0.25">
      <c r="A2939" s="289" t="s">
        <v>3329</v>
      </c>
      <c r="B2939">
        <v>1</v>
      </c>
      <c r="C2939">
        <v>212</v>
      </c>
      <c r="D2939">
        <v>0.4</v>
      </c>
      <c r="E2939" s="289" t="s">
        <v>7024</v>
      </c>
      <c r="F2939">
        <v>5014757353</v>
      </c>
      <c r="G2939" s="276">
        <v>45672</v>
      </c>
      <c r="H2939">
        <v>20250107624193</v>
      </c>
      <c r="I2939">
        <v>1.661</v>
      </c>
      <c r="J2939" s="289" t="s">
        <v>350</v>
      </c>
      <c r="K2939" s="289" t="s">
        <v>7025</v>
      </c>
      <c r="L2939" s="289" t="s">
        <v>275</v>
      </c>
      <c r="M2939" s="289" t="s">
        <v>6959</v>
      </c>
      <c r="N2939" s="289" t="s">
        <v>3656</v>
      </c>
      <c r="O2939" s="289" t="s">
        <v>3332</v>
      </c>
      <c r="P2939" s="289">
        <f>VLOOKUP(CAT_Details[[#This Row],[Delivery Bp Customer Code]],Table6[],2,0)</f>
        <v>3402</v>
      </c>
    </row>
    <row r="2940" spans="1:16" x14ac:dyDescent="0.25">
      <c r="A2940" s="289" t="s">
        <v>3329</v>
      </c>
      <c r="B2940">
        <v>5</v>
      </c>
      <c r="C2940">
        <v>719.6</v>
      </c>
      <c r="D2940">
        <v>2</v>
      </c>
      <c r="E2940" s="289" t="s">
        <v>7026</v>
      </c>
      <c r="F2940">
        <v>5014757700</v>
      </c>
      <c r="G2940" s="276">
        <v>45672</v>
      </c>
      <c r="H2940">
        <v>20250108625619</v>
      </c>
      <c r="I2940">
        <v>2.706</v>
      </c>
      <c r="J2940" s="289" t="s">
        <v>350</v>
      </c>
      <c r="K2940" s="289" t="s">
        <v>7027</v>
      </c>
      <c r="L2940" s="289" t="s">
        <v>275</v>
      </c>
      <c r="M2940" s="289" t="s">
        <v>6959</v>
      </c>
      <c r="N2940" s="289" t="s">
        <v>625</v>
      </c>
      <c r="O2940" s="289" t="s">
        <v>3332</v>
      </c>
      <c r="P2940" s="289">
        <f>VLOOKUP(CAT_Details[[#This Row],[Delivery Bp Customer Code]],Table6[],2,0)</f>
        <v>3402</v>
      </c>
    </row>
    <row r="2941" spans="1:16" x14ac:dyDescent="0.25">
      <c r="A2941" s="289" t="s">
        <v>76</v>
      </c>
      <c r="B2941">
        <v>6</v>
      </c>
      <c r="C2941">
        <v>420</v>
      </c>
      <c r="D2941">
        <v>1.63</v>
      </c>
      <c r="E2941" s="289" t="s">
        <v>7028</v>
      </c>
      <c r="F2941">
        <v>5014741717</v>
      </c>
      <c r="G2941" s="276">
        <v>45672</v>
      </c>
      <c r="H2941">
        <v>20250106623680</v>
      </c>
      <c r="I2941">
        <v>3.125</v>
      </c>
      <c r="J2941" s="289" t="s">
        <v>350</v>
      </c>
      <c r="K2941" s="289" t="s">
        <v>7029</v>
      </c>
      <c r="L2941" s="289" t="s">
        <v>275</v>
      </c>
      <c r="M2941" s="289" t="s">
        <v>6827</v>
      </c>
      <c r="N2941" s="289" t="s">
        <v>1166</v>
      </c>
      <c r="O2941" s="289" t="s">
        <v>748</v>
      </c>
      <c r="P2941" s="289" t="str">
        <f>VLOOKUP(CAT_Details[[#This Row],[Delivery Bp Customer Code]],Table6[],2,0)</f>
        <v>No Loc</v>
      </c>
    </row>
    <row r="2942" spans="1:16" x14ac:dyDescent="0.25">
      <c r="A2942" s="289" t="s">
        <v>76</v>
      </c>
      <c r="B2942">
        <v>5</v>
      </c>
      <c r="C2942">
        <v>184.6</v>
      </c>
      <c r="D2942">
        <v>1.2</v>
      </c>
      <c r="E2942" s="289" t="s">
        <v>7030</v>
      </c>
      <c r="F2942">
        <v>5014741965</v>
      </c>
      <c r="G2942" s="276">
        <v>45672</v>
      </c>
      <c r="H2942">
        <v>20250106623653</v>
      </c>
      <c r="I2942">
        <v>2.2559999999999998</v>
      </c>
      <c r="J2942" s="289" t="s">
        <v>350</v>
      </c>
      <c r="K2942" s="289" t="s">
        <v>7031</v>
      </c>
      <c r="L2942" s="289" t="s">
        <v>275</v>
      </c>
      <c r="M2942" s="289" t="s">
        <v>6827</v>
      </c>
      <c r="N2942" s="289" t="s">
        <v>390</v>
      </c>
      <c r="O2942" s="289" t="s">
        <v>748</v>
      </c>
      <c r="P2942" s="289" t="str">
        <f>VLOOKUP(CAT_Details[[#This Row],[Delivery Bp Customer Code]],Table6[],2,0)</f>
        <v>No Loc</v>
      </c>
    </row>
    <row r="2943" spans="1:16" x14ac:dyDescent="0.25">
      <c r="A2943" s="289" t="s">
        <v>76</v>
      </c>
      <c r="B2943">
        <v>1</v>
      </c>
      <c r="C2943">
        <v>20.02</v>
      </c>
      <c r="D2943">
        <v>0.09</v>
      </c>
      <c r="E2943" s="289" t="s">
        <v>7032</v>
      </c>
      <c r="F2943">
        <v>5014757481</v>
      </c>
      <c r="G2943" s="276">
        <v>45672</v>
      </c>
      <c r="H2943">
        <v>20250107624665</v>
      </c>
      <c r="I2943">
        <v>0.08</v>
      </c>
      <c r="J2943" s="289" t="s">
        <v>350</v>
      </c>
      <c r="K2943" s="289" t="s">
        <v>7033</v>
      </c>
      <c r="L2943" s="289" t="s">
        <v>275</v>
      </c>
      <c r="M2943" s="289" t="s">
        <v>6959</v>
      </c>
      <c r="N2943" s="289" t="s">
        <v>6096</v>
      </c>
      <c r="O2943" s="289" t="s">
        <v>748</v>
      </c>
      <c r="P2943" s="289" t="str">
        <f>VLOOKUP(CAT_Details[[#This Row],[Delivery Bp Customer Code]],Table6[],2,0)</f>
        <v>No Loc</v>
      </c>
    </row>
    <row r="2944" spans="1:16" x14ac:dyDescent="0.25">
      <c r="A2944" s="289" t="s">
        <v>76</v>
      </c>
      <c r="B2944">
        <v>1</v>
      </c>
      <c r="C2944">
        <v>27</v>
      </c>
      <c r="D2944">
        <v>0.2</v>
      </c>
      <c r="E2944" s="289" t="s">
        <v>7034</v>
      </c>
      <c r="F2944">
        <v>5014757570</v>
      </c>
      <c r="G2944" s="276">
        <v>45672</v>
      </c>
      <c r="H2944" s="5">
        <v>20250108625483</v>
      </c>
      <c r="I2944">
        <v>0.192</v>
      </c>
      <c r="J2944" s="289" t="s">
        <v>280</v>
      </c>
      <c r="K2944" s="289" t="s">
        <v>7035</v>
      </c>
      <c r="L2944" s="289" t="s">
        <v>275</v>
      </c>
      <c r="M2944" s="289" t="s">
        <v>6992</v>
      </c>
      <c r="N2944" s="289" t="s">
        <v>424</v>
      </c>
      <c r="O2944" s="289" t="s">
        <v>748</v>
      </c>
      <c r="P2944" s="289" t="str">
        <f>VLOOKUP(CAT_Details[[#This Row],[Delivery Bp Customer Code]],Table6[],2,0)</f>
        <v>No Loc</v>
      </c>
    </row>
    <row r="2945" spans="1:16" x14ac:dyDescent="0.25">
      <c r="A2945" s="289" t="s">
        <v>76</v>
      </c>
      <c r="B2945">
        <v>2</v>
      </c>
      <c r="C2945">
        <v>62</v>
      </c>
      <c r="D2945">
        <v>0.6</v>
      </c>
      <c r="E2945" s="289" t="s">
        <v>7036</v>
      </c>
      <c r="F2945">
        <v>5014757667</v>
      </c>
      <c r="G2945" s="276">
        <v>45672</v>
      </c>
      <c r="H2945">
        <v>20250108625486</v>
      </c>
      <c r="I2945">
        <v>0.76800000000000002</v>
      </c>
      <c r="J2945" s="289" t="s">
        <v>350</v>
      </c>
      <c r="K2945" s="289" t="s">
        <v>7037</v>
      </c>
      <c r="L2945" s="289" t="s">
        <v>275</v>
      </c>
      <c r="M2945" s="289" t="s">
        <v>6959</v>
      </c>
      <c r="N2945" s="289" t="s">
        <v>6590</v>
      </c>
      <c r="O2945" s="289" t="s">
        <v>748</v>
      </c>
      <c r="P2945" s="289" t="str">
        <f>VLOOKUP(CAT_Details[[#This Row],[Delivery Bp Customer Code]],Table6[],2,0)</f>
        <v>No Loc</v>
      </c>
    </row>
    <row r="2946" spans="1:16" x14ac:dyDescent="0.25">
      <c r="A2946" s="289" t="s">
        <v>76</v>
      </c>
      <c r="B2946">
        <v>1</v>
      </c>
      <c r="C2946">
        <v>230</v>
      </c>
      <c r="D2946">
        <v>0.6</v>
      </c>
      <c r="E2946" s="289" t="s">
        <v>7038</v>
      </c>
      <c r="F2946">
        <v>5014812212</v>
      </c>
      <c r="G2946" s="276">
        <v>45672</v>
      </c>
      <c r="H2946" s="5">
        <v>20250102622591</v>
      </c>
      <c r="I2946">
        <v>2.88</v>
      </c>
      <c r="J2946" s="289" t="s">
        <v>345</v>
      </c>
      <c r="K2946" s="289" t="s">
        <v>7039</v>
      </c>
      <c r="L2946" s="289" t="s">
        <v>275</v>
      </c>
      <c r="M2946" s="289"/>
      <c r="N2946" s="289" t="s">
        <v>4779</v>
      </c>
      <c r="O2946" s="289" t="s">
        <v>748</v>
      </c>
      <c r="P2946" s="289" t="str">
        <f>VLOOKUP(CAT_Details[[#This Row],[Delivery Bp Customer Code]],Table6[],2,0)</f>
        <v>No Loc</v>
      </c>
    </row>
    <row r="2947" spans="1:16" x14ac:dyDescent="0.25">
      <c r="A2947" s="289" t="s">
        <v>285</v>
      </c>
      <c r="B2947">
        <v>2</v>
      </c>
      <c r="C2947">
        <v>5</v>
      </c>
      <c r="D2947">
        <v>0.06</v>
      </c>
      <c r="E2947" s="289" t="s">
        <v>7040</v>
      </c>
      <c r="F2947">
        <v>5014726750</v>
      </c>
      <c r="G2947" s="276">
        <v>45672</v>
      </c>
      <c r="H2947">
        <v>20250103623233</v>
      </c>
      <c r="I2947">
        <v>2.8000000000000001E-2</v>
      </c>
      <c r="J2947" s="289" t="s">
        <v>438</v>
      </c>
      <c r="K2947" s="289" t="s">
        <v>7041</v>
      </c>
      <c r="L2947" s="289" t="s">
        <v>275</v>
      </c>
      <c r="M2947" s="289"/>
      <c r="N2947" s="289" t="s">
        <v>751</v>
      </c>
      <c r="O2947" s="289" t="s">
        <v>291</v>
      </c>
      <c r="P2947" s="289" t="str">
        <f>VLOOKUP(CAT_Details[[#This Row],[Delivery Bp Customer Code]],Table6[],2,0)</f>
        <v>DX01-L5</v>
      </c>
    </row>
    <row r="2948" spans="1:16" x14ac:dyDescent="0.25">
      <c r="A2948" s="289" t="s">
        <v>285</v>
      </c>
      <c r="B2948">
        <v>3</v>
      </c>
      <c r="C2948">
        <v>171</v>
      </c>
      <c r="D2948">
        <v>0.8</v>
      </c>
      <c r="E2948" s="289" t="s">
        <v>7042</v>
      </c>
      <c r="F2948">
        <v>5014726761</v>
      </c>
      <c r="G2948" s="276">
        <v>45672</v>
      </c>
      <c r="H2948">
        <v>20241219619984</v>
      </c>
      <c r="I2948">
        <v>1.1040000000000001</v>
      </c>
      <c r="J2948" s="289" t="s">
        <v>294</v>
      </c>
      <c r="K2948" s="289" t="s">
        <v>7043</v>
      </c>
      <c r="L2948" s="289" t="s">
        <v>275</v>
      </c>
      <c r="M2948" s="289" t="s">
        <v>6810</v>
      </c>
      <c r="N2948" s="289" t="s">
        <v>504</v>
      </c>
      <c r="O2948" s="289" t="s">
        <v>291</v>
      </c>
      <c r="P2948" s="289" t="str">
        <f>VLOOKUP(CAT_Details[[#This Row],[Delivery Bp Customer Code]],Table6[],2,0)</f>
        <v>DX01-L5</v>
      </c>
    </row>
    <row r="2949" spans="1:16" x14ac:dyDescent="0.25">
      <c r="A2949" s="289" t="s">
        <v>285</v>
      </c>
      <c r="B2949">
        <v>1</v>
      </c>
      <c r="C2949">
        <v>450</v>
      </c>
      <c r="D2949">
        <v>0.5</v>
      </c>
      <c r="E2949" s="289" t="s">
        <v>7044</v>
      </c>
      <c r="F2949">
        <v>5014741606</v>
      </c>
      <c r="G2949" s="276">
        <v>45672</v>
      </c>
      <c r="H2949">
        <v>20250106623759</v>
      </c>
      <c r="I2949">
        <v>1.2</v>
      </c>
      <c r="J2949" s="289" t="s">
        <v>280</v>
      </c>
      <c r="K2949" s="289" t="s">
        <v>7045</v>
      </c>
      <c r="L2949" s="289" t="s">
        <v>275</v>
      </c>
      <c r="M2949" s="289" t="s">
        <v>6869</v>
      </c>
      <c r="N2949" s="289" t="s">
        <v>534</v>
      </c>
      <c r="O2949" s="289" t="s">
        <v>291</v>
      </c>
      <c r="P2949" s="289" t="str">
        <f>VLOOKUP(CAT_Details[[#This Row],[Delivery Bp Customer Code]],Table6[],2,0)</f>
        <v>DX01-L5</v>
      </c>
    </row>
    <row r="2950" spans="1:16" x14ac:dyDescent="0.25">
      <c r="A2950" s="289" t="s">
        <v>285</v>
      </c>
      <c r="B2950">
        <v>3</v>
      </c>
      <c r="C2950">
        <v>240</v>
      </c>
      <c r="D2950">
        <v>1.2</v>
      </c>
      <c r="E2950" s="289" t="s">
        <v>7046</v>
      </c>
      <c r="F2950">
        <v>5014741700</v>
      </c>
      <c r="G2950" s="276">
        <v>45672</v>
      </c>
      <c r="H2950">
        <v>20250107624173</v>
      </c>
      <c r="I2950">
        <v>2.88</v>
      </c>
      <c r="J2950" s="289" t="s">
        <v>345</v>
      </c>
      <c r="K2950" s="289" t="s">
        <v>7047</v>
      </c>
      <c r="L2950" s="289" t="s">
        <v>275</v>
      </c>
      <c r="M2950" s="289" t="s">
        <v>7048</v>
      </c>
      <c r="N2950" s="289" t="s">
        <v>512</v>
      </c>
      <c r="O2950" s="289" t="s">
        <v>291</v>
      </c>
      <c r="P2950" s="289" t="str">
        <f>VLOOKUP(CAT_Details[[#This Row],[Delivery Bp Customer Code]],Table6[],2,0)</f>
        <v>DX01-L5</v>
      </c>
    </row>
    <row r="2951" spans="1:16" x14ac:dyDescent="0.25">
      <c r="A2951" s="289" t="s">
        <v>285</v>
      </c>
      <c r="B2951">
        <v>3</v>
      </c>
      <c r="C2951">
        <v>3450</v>
      </c>
      <c r="D2951">
        <v>1.2</v>
      </c>
      <c r="E2951" s="289" t="s">
        <v>7049</v>
      </c>
      <c r="F2951">
        <v>5014741843</v>
      </c>
      <c r="G2951" s="276">
        <v>45672</v>
      </c>
      <c r="H2951">
        <v>20241218619186</v>
      </c>
      <c r="I2951">
        <v>1.728</v>
      </c>
      <c r="J2951" s="289" t="s">
        <v>324</v>
      </c>
      <c r="K2951" s="289" t="s">
        <v>7050</v>
      </c>
      <c r="L2951" s="289" t="s">
        <v>275</v>
      </c>
      <c r="M2951" s="289" t="s">
        <v>6908</v>
      </c>
      <c r="N2951" s="289" t="s">
        <v>333</v>
      </c>
      <c r="O2951" s="289" t="s">
        <v>291</v>
      </c>
      <c r="P2951" s="289" t="str">
        <f>VLOOKUP(CAT_Details[[#This Row],[Delivery Bp Customer Code]],Table6[],2,0)</f>
        <v>DX01-L5</v>
      </c>
    </row>
    <row r="2952" spans="1:16" x14ac:dyDescent="0.25">
      <c r="A2952" s="289" t="s">
        <v>285</v>
      </c>
      <c r="B2952">
        <v>1</v>
      </c>
      <c r="C2952">
        <v>100</v>
      </c>
      <c r="D2952">
        <v>0.4</v>
      </c>
      <c r="E2952" s="289" t="s">
        <v>7051</v>
      </c>
      <c r="F2952">
        <v>5014741897</v>
      </c>
      <c r="G2952" s="276">
        <v>45672</v>
      </c>
      <c r="H2952" s="5">
        <v>20250107624597</v>
      </c>
      <c r="I2952">
        <v>0.67200000000000004</v>
      </c>
      <c r="J2952" s="289" t="s">
        <v>345</v>
      </c>
      <c r="K2952" s="289" t="s">
        <v>7052</v>
      </c>
      <c r="L2952" s="289" t="s">
        <v>275</v>
      </c>
      <c r="M2952" s="289" t="s">
        <v>7048</v>
      </c>
      <c r="N2952" s="289" t="s">
        <v>371</v>
      </c>
      <c r="O2952" s="289" t="s">
        <v>291</v>
      </c>
      <c r="P2952" s="289" t="str">
        <f>VLOOKUP(CAT_Details[[#This Row],[Delivery Bp Customer Code]],Table6[],2,0)</f>
        <v>DX01-L5</v>
      </c>
    </row>
    <row r="2953" spans="1:16" x14ac:dyDescent="0.25">
      <c r="A2953" s="289" t="s">
        <v>285</v>
      </c>
      <c r="B2953">
        <v>11</v>
      </c>
      <c r="C2953">
        <v>789.9</v>
      </c>
      <c r="D2953">
        <v>4.2</v>
      </c>
      <c r="E2953" s="289" t="s">
        <v>7030</v>
      </c>
      <c r="F2953">
        <v>5014741966</v>
      </c>
      <c r="G2953" s="276">
        <v>45672</v>
      </c>
      <c r="H2953">
        <v>20250106623654</v>
      </c>
      <c r="I2953">
        <v>8.9559999999999995</v>
      </c>
      <c r="J2953" s="289" t="s">
        <v>350</v>
      </c>
      <c r="K2953" s="289" t="s">
        <v>7053</v>
      </c>
      <c r="L2953" s="289" t="s">
        <v>275</v>
      </c>
      <c r="M2953" s="289" t="s">
        <v>6827</v>
      </c>
      <c r="N2953" s="289" t="s">
        <v>390</v>
      </c>
      <c r="O2953" s="289" t="s">
        <v>291</v>
      </c>
      <c r="P2953" s="289" t="str">
        <f>VLOOKUP(CAT_Details[[#This Row],[Delivery Bp Customer Code]],Table6[],2,0)</f>
        <v>DX01-L5</v>
      </c>
    </row>
    <row r="2954" spans="1:16" x14ac:dyDescent="0.25">
      <c r="A2954" s="289" t="s">
        <v>285</v>
      </c>
      <c r="B2954">
        <v>7</v>
      </c>
      <c r="C2954">
        <v>612</v>
      </c>
      <c r="D2954">
        <v>1.55</v>
      </c>
      <c r="E2954" s="289" t="s">
        <v>7054</v>
      </c>
      <c r="F2954">
        <v>5014756797</v>
      </c>
      <c r="G2954" s="276">
        <v>45672</v>
      </c>
      <c r="H2954">
        <v>20250108625582</v>
      </c>
      <c r="I2954">
        <v>3.3359999999999999</v>
      </c>
      <c r="J2954" s="289" t="s">
        <v>350</v>
      </c>
      <c r="K2954" s="289" t="s">
        <v>7055</v>
      </c>
      <c r="L2954" s="289" t="s">
        <v>275</v>
      </c>
      <c r="M2954" s="289" t="s">
        <v>6959</v>
      </c>
      <c r="N2954" s="289" t="s">
        <v>430</v>
      </c>
      <c r="O2954" s="289" t="s">
        <v>291</v>
      </c>
      <c r="P2954" s="289" t="str">
        <f>VLOOKUP(CAT_Details[[#This Row],[Delivery Bp Customer Code]],Table6[],2,0)</f>
        <v>DX01-L5</v>
      </c>
    </row>
    <row r="2955" spans="1:16" x14ac:dyDescent="0.25">
      <c r="A2955" s="289" t="s">
        <v>285</v>
      </c>
      <c r="B2955">
        <v>14</v>
      </c>
      <c r="C2955">
        <v>1120</v>
      </c>
      <c r="D2955">
        <v>5.6</v>
      </c>
      <c r="E2955" s="289" t="s">
        <v>7056</v>
      </c>
      <c r="F2955">
        <v>5014756852</v>
      </c>
      <c r="G2955" s="276">
        <v>45672</v>
      </c>
      <c r="H2955">
        <v>20250108625231</v>
      </c>
      <c r="I2955">
        <v>13.574</v>
      </c>
      <c r="J2955" s="289" t="s">
        <v>350</v>
      </c>
      <c r="K2955" s="289" t="s">
        <v>7057</v>
      </c>
      <c r="L2955" s="289" t="s">
        <v>275</v>
      </c>
      <c r="M2955" s="289" t="s">
        <v>7058</v>
      </c>
      <c r="N2955" s="289" t="s">
        <v>690</v>
      </c>
      <c r="O2955" s="289" t="s">
        <v>291</v>
      </c>
      <c r="P2955" s="289" t="str">
        <f>VLOOKUP(CAT_Details[[#This Row],[Delivery Bp Customer Code]],Table6[],2,0)</f>
        <v>DX01-L5</v>
      </c>
    </row>
    <row r="2956" spans="1:16" x14ac:dyDescent="0.25">
      <c r="A2956" s="289" t="s">
        <v>285</v>
      </c>
      <c r="B2956">
        <v>2</v>
      </c>
      <c r="C2956">
        <v>468</v>
      </c>
      <c r="D2956">
        <v>0.8</v>
      </c>
      <c r="E2956" s="289" t="s">
        <v>7059</v>
      </c>
      <c r="F2956">
        <v>5014756944</v>
      </c>
      <c r="G2956" s="276">
        <v>45672</v>
      </c>
      <c r="H2956">
        <v>20250107624821</v>
      </c>
      <c r="I2956">
        <v>1.92</v>
      </c>
      <c r="J2956" s="289" t="s">
        <v>350</v>
      </c>
      <c r="K2956" s="289" t="s">
        <v>7060</v>
      </c>
      <c r="L2956" s="289" t="s">
        <v>275</v>
      </c>
      <c r="M2956" s="289" t="s">
        <v>6959</v>
      </c>
      <c r="N2956" s="289" t="s">
        <v>6534</v>
      </c>
      <c r="O2956" s="289" t="s">
        <v>291</v>
      </c>
      <c r="P2956" s="289" t="str">
        <f>VLOOKUP(CAT_Details[[#This Row],[Delivery Bp Customer Code]],Table6[],2,0)</f>
        <v>DX01-L5</v>
      </c>
    </row>
    <row r="2957" spans="1:16" x14ac:dyDescent="0.25">
      <c r="A2957" s="289" t="s">
        <v>285</v>
      </c>
      <c r="B2957">
        <v>1</v>
      </c>
      <c r="C2957">
        <v>185</v>
      </c>
      <c r="D2957">
        <v>0.51</v>
      </c>
      <c r="E2957" s="289" t="s">
        <v>7061</v>
      </c>
      <c r="F2957">
        <v>5014757270</v>
      </c>
      <c r="G2957" s="276">
        <v>45672</v>
      </c>
      <c r="H2957">
        <v>20250108625528</v>
      </c>
      <c r="I2957">
        <v>1.2010000000000001</v>
      </c>
      <c r="J2957" s="289" t="s">
        <v>350</v>
      </c>
      <c r="K2957" s="289" t="s">
        <v>7062</v>
      </c>
      <c r="L2957" s="289" t="s">
        <v>275</v>
      </c>
      <c r="M2957" s="289" t="s">
        <v>6959</v>
      </c>
      <c r="N2957" s="289" t="s">
        <v>818</v>
      </c>
      <c r="O2957" s="289" t="s">
        <v>291</v>
      </c>
      <c r="P2957" s="289" t="str">
        <f>VLOOKUP(CAT_Details[[#This Row],[Delivery Bp Customer Code]],Table6[],2,0)</f>
        <v>DX01-L5</v>
      </c>
    </row>
    <row r="2958" spans="1:16" x14ac:dyDescent="0.25">
      <c r="A2958" s="289" t="s">
        <v>285</v>
      </c>
      <c r="B2958">
        <v>2</v>
      </c>
      <c r="C2958">
        <v>20</v>
      </c>
      <c r="D2958">
        <v>0.06</v>
      </c>
      <c r="E2958" s="289" t="s">
        <v>7063</v>
      </c>
      <c r="F2958">
        <v>5014757460</v>
      </c>
      <c r="G2958" s="276">
        <v>45672</v>
      </c>
      <c r="H2958">
        <v>20250108625155</v>
      </c>
      <c r="I2958">
        <v>2.4E-2</v>
      </c>
      <c r="J2958" s="289" t="s">
        <v>350</v>
      </c>
      <c r="K2958" s="289" t="s">
        <v>7064</v>
      </c>
      <c r="L2958" s="289" t="s">
        <v>275</v>
      </c>
      <c r="M2958" s="289" t="s">
        <v>6959</v>
      </c>
      <c r="N2958" s="289" t="s">
        <v>360</v>
      </c>
      <c r="O2958" s="289" t="s">
        <v>291</v>
      </c>
      <c r="P2958" s="289" t="str">
        <f>VLOOKUP(CAT_Details[[#This Row],[Delivery Bp Customer Code]],Table6[],2,0)</f>
        <v>DX01-L5</v>
      </c>
    </row>
    <row r="2959" spans="1:16" x14ac:dyDescent="0.25">
      <c r="A2959" s="289" t="s">
        <v>285</v>
      </c>
      <c r="B2959">
        <v>1</v>
      </c>
      <c r="C2959">
        <v>410</v>
      </c>
      <c r="D2959">
        <v>0.5</v>
      </c>
      <c r="E2959" s="289" t="s">
        <v>7065</v>
      </c>
      <c r="F2959">
        <v>5014757497</v>
      </c>
      <c r="G2959" s="276">
        <v>45672</v>
      </c>
      <c r="H2959" s="5">
        <v>20250108625548</v>
      </c>
      <c r="I2959">
        <v>1.2</v>
      </c>
      <c r="J2959" s="289" t="s">
        <v>350</v>
      </c>
      <c r="K2959" s="289" t="s">
        <v>7066</v>
      </c>
      <c r="L2959" s="289" t="s">
        <v>275</v>
      </c>
      <c r="M2959" s="289" t="s">
        <v>6959</v>
      </c>
      <c r="N2959" s="289" t="s">
        <v>1631</v>
      </c>
      <c r="O2959" s="289" t="s">
        <v>291</v>
      </c>
      <c r="P2959" s="289" t="str">
        <f>VLOOKUP(CAT_Details[[#This Row],[Delivery Bp Customer Code]],Table6[],2,0)</f>
        <v>DX01-L5</v>
      </c>
    </row>
    <row r="2960" spans="1:16" x14ac:dyDescent="0.25">
      <c r="A2960" s="289" t="s">
        <v>285</v>
      </c>
      <c r="B2960">
        <v>2</v>
      </c>
      <c r="C2960">
        <v>240</v>
      </c>
      <c r="D2960">
        <v>0.8</v>
      </c>
      <c r="E2960" s="289" t="s">
        <v>7067</v>
      </c>
      <c r="F2960">
        <v>5014757537</v>
      </c>
      <c r="G2960" s="276">
        <v>45672</v>
      </c>
      <c r="H2960" s="5">
        <v>20250108625211</v>
      </c>
      <c r="I2960">
        <v>1.92</v>
      </c>
      <c r="J2960" s="289" t="s">
        <v>350</v>
      </c>
      <c r="K2960" s="289" t="s">
        <v>7068</v>
      </c>
      <c r="L2960" s="289" t="s">
        <v>275</v>
      </c>
      <c r="M2960" s="289" t="s">
        <v>6959</v>
      </c>
      <c r="N2960" s="289" t="s">
        <v>353</v>
      </c>
      <c r="O2960" s="289" t="s">
        <v>291</v>
      </c>
      <c r="P2960" s="289" t="str">
        <f>VLOOKUP(CAT_Details[[#This Row],[Delivery Bp Customer Code]],Table6[],2,0)</f>
        <v>DX01-L5</v>
      </c>
    </row>
    <row r="2961" spans="1:16" x14ac:dyDescent="0.25">
      <c r="A2961" s="289" t="s">
        <v>285</v>
      </c>
      <c r="B2961">
        <v>2</v>
      </c>
      <c r="C2961">
        <v>384</v>
      </c>
      <c r="D2961">
        <v>1.01</v>
      </c>
      <c r="E2961" s="289" t="s">
        <v>7069</v>
      </c>
      <c r="F2961">
        <v>5014757552</v>
      </c>
      <c r="G2961" s="276">
        <v>45672</v>
      </c>
      <c r="H2961" s="5">
        <v>20250109626680</v>
      </c>
      <c r="I2961">
        <v>2.4020000000000001</v>
      </c>
      <c r="J2961" s="289" t="s">
        <v>350</v>
      </c>
      <c r="K2961" s="289" t="s">
        <v>7070</v>
      </c>
      <c r="L2961" s="289" t="s">
        <v>275</v>
      </c>
      <c r="M2961" s="289" t="s">
        <v>6959</v>
      </c>
      <c r="N2961" s="289" t="s">
        <v>818</v>
      </c>
      <c r="O2961" s="289" t="s">
        <v>291</v>
      </c>
      <c r="P2961" s="289" t="str">
        <f>VLOOKUP(CAT_Details[[#This Row],[Delivery Bp Customer Code]],Table6[],2,0)</f>
        <v>DX01-L5</v>
      </c>
    </row>
    <row r="2962" spans="1:16" x14ac:dyDescent="0.25">
      <c r="A2962" s="289" t="s">
        <v>285</v>
      </c>
      <c r="B2962">
        <v>17</v>
      </c>
      <c r="C2962">
        <v>2506</v>
      </c>
      <c r="D2962">
        <v>6.9</v>
      </c>
      <c r="E2962" s="289" t="s">
        <v>7071</v>
      </c>
      <c r="F2962">
        <v>5014757608</v>
      </c>
      <c r="G2962" s="276">
        <v>45672</v>
      </c>
      <c r="H2962">
        <v>20250107624711</v>
      </c>
      <c r="I2962">
        <v>14.616</v>
      </c>
      <c r="J2962" s="289" t="s">
        <v>350</v>
      </c>
      <c r="K2962" s="289" t="s">
        <v>7072</v>
      </c>
      <c r="L2962" s="289" t="s">
        <v>275</v>
      </c>
      <c r="M2962" s="289" t="s">
        <v>7015</v>
      </c>
      <c r="N2962" s="289" t="s">
        <v>357</v>
      </c>
      <c r="O2962" s="289" t="s">
        <v>291</v>
      </c>
      <c r="P2962" s="289" t="str">
        <f>VLOOKUP(CAT_Details[[#This Row],[Delivery Bp Customer Code]],Table6[],2,0)</f>
        <v>DX01-L5</v>
      </c>
    </row>
    <row r="2963" spans="1:16" x14ac:dyDescent="0.25">
      <c r="A2963" s="289" t="s">
        <v>285</v>
      </c>
      <c r="B2963">
        <v>1</v>
      </c>
      <c r="C2963">
        <v>2.2999999999999998</v>
      </c>
      <c r="D2963">
        <v>0.02</v>
      </c>
      <c r="E2963" s="289" t="s">
        <v>7073</v>
      </c>
      <c r="F2963">
        <v>5014788911</v>
      </c>
      <c r="G2963" s="276">
        <v>45672</v>
      </c>
      <c r="H2963" s="5">
        <v>20250110627438</v>
      </c>
      <c r="I2963">
        <v>5.0000000000000001E-3</v>
      </c>
      <c r="J2963" s="289" t="s">
        <v>273</v>
      </c>
      <c r="K2963" s="289" t="s">
        <v>7074</v>
      </c>
      <c r="L2963" s="289" t="s">
        <v>275</v>
      </c>
      <c r="M2963" s="289" t="s">
        <v>7000</v>
      </c>
      <c r="N2963" s="289" t="s">
        <v>519</v>
      </c>
      <c r="O2963" s="289" t="s">
        <v>291</v>
      </c>
      <c r="P2963" s="289" t="str">
        <f>VLOOKUP(CAT_Details[[#This Row],[Delivery Bp Customer Code]],Table6[],2,0)</f>
        <v>DX01-L5</v>
      </c>
    </row>
    <row r="2964" spans="1:16" x14ac:dyDescent="0.25">
      <c r="A2964" s="289" t="s">
        <v>285</v>
      </c>
      <c r="B2964">
        <v>3</v>
      </c>
      <c r="C2964">
        <v>397.3</v>
      </c>
      <c r="D2964">
        <v>1</v>
      </c>
      <c r="E2964" s="289" t="s">
        <v>7073</v>
      </c>
      <c r="F2964">
        <v>5014788912</v>
      </c>
      <c r="G2964" s="276">
        <v>45672</v>
      </c>
      <c r="H2964">
        <v>20250110627409</v>
      </c>
      <c r="I2964">
        <v>2.125</v>
      </c>
      <c r="J2964" s="289" t="s">
        <v>273</v>
      </c>
      <c r="K2964" s="289" t="s">
        <v>7075</v>
      </c>
      <c r="L2964" s="289" t="s">
        <v>275</v>
      </c>
      <c r="M2964" s="289" t="s">
        <v>7000</v>
      </c>
      <c r="N2964" s="289" t="s">
        <v>519</v>
      </c>
      <c r="O2964" s="289" t="s">
        <v>291</v>
      </c>
      <c r="P2964" s="289" t="str">
        <f>VLOOKUP(CAT_Details[[#This Row],[Delivery Bp Customer Code]],Table6[],2,0)</f>
        <v>DX01-L5</v>
      </c>
    </row>
    <row r="2965" spans="1:16" x14ac:dyDescent="0.25">
      <c r="A2965" s="289" t="s">
        <v>272</v>
      </c>
      <c r="B2965">
        <v>1</v>
      </c>
      <c r="C2965">
        <v>32</v>
      </c>
      <c r="D2965">
        <v>0.2</v>
      </c>
      <c r="E2965" s="289" t="s">
        <v>7076</v>
      </c>
      <c r="F2965">
        <v>5014742147</v>
      </c>
      <c r="G2965" s="276">
        <v>45672</v>
      </c>
      <c r="H2965">
        <v>20250106623664</v>
      </c>
      <c r="I2965">
        <v>0.192</v>
      </c>
      <c r="J2965" s="289" t="s">
        <v>350</v>
      </c>
      <c r="K2965" s="289" t="s">
        <v>7077</v>
      </c>
      <c r="L2965" s="289" t="s">
        <v>275</v>
      </c>
      <c r="M2965" s="289" t="s">
        <v>6827</v>
      </c>
      <c r="N2965" s="289" t="s">
        <v>446</v>
      </c>
      <c r="O2965" s="289" t="s">
        <v>277</v>
      </c>
      <c r="P2965" s="289" t="str">
        <f>VLOOKUP(CAT_Details[[#This Row],[Delivery Bp Customer Code]],Table6[],2,0)</f>
        <v>U2-L5</v>
      </c>
    </row>
    <row r="2966" spans="1:16" x14ac:dyDescent="0.25">
      <c r="A2966" s="289" t="s">
        <v>272</v>
      </c>
      <c r="B2966">
        <v>11</v>
      </c>
      <c r="C2966">
        <v>4326.08</v>
      </c>
      <c r="D2966">
        <v>4.4000000000000004</v>
      </c>
      <c r="E2966" s="289" t="s">
        <v>7078</v>
      </c>
      <c r="F2966">
        <v>5014757155</v>
      </c>
      <c r="G2966" s="276">
        <v>45672</v>
      </c>
      <c r="H2966">
        <v>20250108625109</v>
      </c>
      <c r="I2966">
        <v>6.0190000000000001</v>
      </c>
      <c r="J2966" s="289" t="s">
        <v>350</v>
      </c>
      <c r="K2966" s="289" t="s">
        <v>7079</v>
      </c>
      <c r="L2966" s="289" t="s">
        <v>275</v>
      </c>
      <c r="M2966" s="289" t="s">
        <v>6959</v>
      </c>
      <c r="N2966" s="289" t="s">
        <v>456</v>
      </c>
      <c r="O2966" s="289" t="s">
        <v>277</v>
      </c>
      <c r="P2966" s="289" t="str">
        <f>VLOOKUP(CAT_Details[[#This Row],[Delivery Bp Customer Code]],Table6[],2,0)</f>
        <v>U2-L5</v>
      </c>
    </row>
    <row r="2967" spans="1:16" x14ac:dyDescent="0.25">
      <c r="A2967" s="289" t="s">
        <v>272</v>
      </c>
      <c r="B2967">
        <v>20</v>
      </c>
      <c r="C2967">
        <v>1800</v>
      </c>
      <c r="D2967">
        <v>8</v>
      </c>
      <c r="E2967" s="289" t="s">
        <v>7080</v>
      </c>
      <c r="F2967">
        <v>5014757583</v>
      </c>
      <c r="G2967" s="276">
        <v>45672</v>
      </c>
      <c r="H2967" s="5">
        <v>20250107624617</v>
      </c>
      <c r="I2967">
        <v>14.4</v>
      </c>
      <c r="J2967" s="289" t="s">
        <v>350</v>
      </c>
      <c r="K2967" s="289" t="s">
        <v>7081</v>
      </c>
      <c r="L2967" s="289" t="s">
        <v>275</v>
      </c>
      <c r="M2967" s="289" t="s">
        <v>6959</v>
      </c>
      <c r="N2967" s="289" t="s">
        <v>846</v>
      </c>
      <c r="O2967" s="289" t="s">
        <v>277</v>
      </c>
      <c r="P2967" s="289" t="str">
        <f>VLOOKUP(CAT_Details[[#This Row],[Delivery Bp Customer Code]],Table6[],2,0)</f>
        <v>U2-L5</v>
      </c>
    </row>
    <row r="2968" spans="1:16" x14ac:dyDescent="0.25">
      <c r="A2968" s="289" t="s">
        <v>4794</v>
      </c>
      <c r="B2968">
        <v>16</v>
      </c>
      <c r="C2968">
        <v>11410.06</v>
      </c>
      <c r="D2968">
        <v>4.72</v>
      </c>
      <c r="E2968" s="289" t="s">
        <v>7082</v>
      </c>
      <c r="F2968">
        <v>5014757075</v>
      </c>
      <c r="G2968" s="276">
        <v>45672</v>
      </c>
      <c r="H2968" s="5">
        <v>20250108625298</v>
      </c>
      <c r="I2968">
        <v>5.4290000000000003</v>
      </c>
      <c r="J2968" s="289" t="s">
        <v>350</v>
      </c>
      <c r="K2968" s="289" t="s">
        <v>7083</v>
      </c>
      <c r="L2968" s="289" t="s">
        <v>275</v>
      </c>
      <c r="M2968" s="289" t="s">
        <v>7015</v>
      </c>
      <c r="N2968" s="289" t="s">
        <v>528</v>
      </c>
      <c r="O2968" s="289" t="s">
        <v>4798</v>
      </c>
      <c r="P2968" s="289" t="str">
        <f>VLOOKUP(CAT_Details[[#This Row],[Delivery Bp Customer Code]],Table6[],2,0)</f>
        <v>MY02</v>
      </c>
    </row>
    <row r="2969" spans="1:16" x14ac:dyDescent="0.25">
      <c r="A2969" s="289" t="s">
        <v>4794</v>
      </c>
      <c r="B2969">
        <v>8</v>
      </c>
      <c r="C2969">
        <v>1055.2</v>
      </c>
      <c r="D2969">
        <v>3.2</v>
      </c>
      <c r="E2969" s="289" t="s">
        <v>7084</v>
      </c>
      <c r="F2969">
        <v>5014757411</v>
      </c>
      <c r="G2969" s="276">
        <v>45672</v>
      </c>
      <c r="H2969">
        <v>20250107624751</v>
      </c>
      <c r="I2969">
        <v>5.76</v>
      </c>
      <c r="J2969" s="289" t="s">
        <v>350</v>
      </c>
      <c r="K2969" s="289" t="s">
        <v>7085</v>
      </c>
      <c r="L2969" s="289" t="s">
        <v>275</v>
      </c>
      <c r="M2969" s="289" t="s">
        <v>7058</v>
      </c>
      <c r="N2969" s="289" t="s">
        <v>7086</v>
      </c>
      <c r="O2969" s="289" t="s">
        <v>4798</v>
      </c>
      <c r="P2969" s="289" t="str">
        <f>VLOOKUP(CAT_Details[[#This Row],[Delivery Bp Customer Code]],Table6[],2,0)</f>
        <v>MY02</v>
      </c>
    </row>
    <row r="2970" spans="1:16" x14ac:dyDescent="0.25">
      <c r="A2970" s="289" t="s">
        <v>278</v>
      </c>
      <c r="B2970">
        <v>2</v>
      </c>
      <c r="C2970">
        <v>105</v>
      </c>
      <c r="D2970">
        <v>0.4</v>
      </c>
      <c r="E2970" s="289" t="s">
        <v>7087</v>
      </c>
      <c r="F2970">
        <v>5014772153</v>
      </c>
      <c r="G2970" s="276">
        <v>45673</v>
      </c>
      <c r="H2970">
        <v>20250108625221</v>
      </c>
      <c r="I2970">
        <v>0.36499999999999999</v>
      </c>
      <c r="J2970" s="289" t="s">
        <v>350</v>
      </c>
      <c r="K2970" s="289" t="s">
        <v>7088</v>
      </c>
      <c r="L2970" s="289" t="s">
        <v>275</v>
      </c>
      <c r="M2970" s="289" t="s">
        <v>7058</v>
      </c>
      <c r="N2970" s="289" t="s">
        <v>482</v>
      </c>
      <c r="O2970" s="289" t="s">
        <v>498</v>
      </c>
      <c r="P2970" s="289" t="str">
        <f>VLOOKUP(CAT_Details[[#This Row],[Delivery Bp Customer Code]],Table6[],2,0)</f>
        <v>DK-BM01</v>
      </c>
    </row>
    <row r="2971" spans="1:16" x14ac:dyDescent="0.25">
      <c r="A2971" s="289" t="s">
        <v>278</v>
      </c>
      <c r="B2971">
        <v>1</v>
      </c>
      <c r="C2971">
        <v>1205.8</v>
      </c>
      <c r="D2971">
        <v>0.4</v>
      </c>
      <c r="E2971" s="289" t="s">
        <v>7089</v>
      </c>
      <c r="F2971">
        <v>5014772227</v>
      </c>
      <c r="G2971" s="276">
        <v>45673</v>
      </c>
      <c r="H2971" s="5">
        <v>20250107624809</v>
      </c>
      <c r="I2971">
        <v>0.96</v>
      </c>
      <c r="J2971" s="289" t="s">
        <v>280</v>
      </c>
      <c r="K2971" s="289" t="s">
        <v>7090</v>
      </c>
      <c r="L2971" s="289" t="s">
        <v>275</v>
      </c>
      <c r="M2971" s="289" t="s">
        <v>6995</v>
      </c>
      <c r="N2971" s="289" t="s">
        <v>1132</v>
      </c>
      <c r="O2971" s="289" t="s">
        <v>498</v>
      </c>
      <c r="P2971" s="289" t="str">
        <f>VLOOKUP(CAT_Details[[#This Row],[Delivery Bp Customer Code]],Table6[],2,0)</f>
        <v>DK-BM01</v>
      </c>
    </row>
    <row r="2972" spans="1:16" x14ac:dyDescent="0.25">
      <c r="A2972" s="289" t="s">
        <v>278</v>
      </c>
      <c r="B2972">
        <v>6</v>
      </c>
      <c r="C2972">
        <v>3924</v>
      </c>
      <c r="D2972">
        <v>2.4</v>
      </c>
      <c r="E2972" s="289" t="s">
        <v>7091</v>
      </c>
      <c r="F2972">
        <v>5014772321</v>
      </c>
      <c r="G2972" s="276">
        <v>45673</v>
      </c>
      <c r="H2972" s="5">
        <v>20250108625746</v>
      </c>
      <c r="I2972">
        <v>5.76</v>
      </c>
      <c r="J2972" s="289" t="s">
        <v>350</v>
      </c>
      <c r="K2972" s="289" t="s">
        <v>7092</v>
      </c>
      <c r="L2972" s="289" t="s">
        <v>275</v>
      </c>
      <c r="M2972" s="289" t="s">
        <v>7093</v>
      </c>
      <c r="N2972" s="289" t="s">
        <v>1834</v>
      </c>
      <c r="O2972" s="289" t="s">
        <v>498</v>
      </c>
      <c r="P2972" s="289" t="str">
        <f>VLOOKUP(CAT_Details[[#This Row],[Delivery Bp Customer Code]],Table6[],2,0)</f>
        <v>DK-BM01</v>
      </c>
    </row>
    <row r="2973" spans="1:16" x14ac:dyDescent="0.25">
      <c r="A2973" s="289" t="s">
        <v>278</v>
      </c>
      <c r="B2973">
        <v>3</v>
      </c>
      <c r="C2973">
        <v>1630.2</v>
      </c>
      <c r="D2973">
        <v>1.2</v>
      </c>
      <c r="E2973" s="289" t="s">
        <v>7094</v>
      </c>
      <c r="F2973">
        <v>5014772331</v>
      </c>
      <c r="G2973" s="276">
        <v>45673</v>
      </c>
      <c r="H2973">
        <v>20250108625579</v>
      </c>
      <c r="I2973">
        <v>2.88</v>
      </c>
      <c r="J2973" s="289" t="s">
        <v>280</v>
      </c>
      <c r="K2973" s="289" t="s">
        <v>7095</v>
      </c>
      <c r="L2973" s="289" t="s">
        <v>275</v>
      </c>
      <c r="M2973" s="289" t="s">
        <v>7096</v>
      </c>
      <c r="N2973" s="289" t="s">
        <v>566</v>
      </c>
      <c r="O2973" s="289" t="s">
        <v>498</v>
      </c>
      <c r="P2973" s="289" t="str">
        <f>VLOOKUP(CAT_Details[[#This Row],[Delivery Bp Customer Code]],Table6[],2,0)</f>
        <v>DK-BM01</v>
      </c>
    </row>
    <row r="2974" spans="1:16" x14ac:dyDescent="0.25">
      <c r="A2974" s="289" t="s">
        <v>278</v>
      </c>
      <c r="B2974">
        <v>11</v>
      </c>
      <c r="C2974">
        <v>1695</v>
      </c>
      <c r="D2974">
        <v>3.25</v>
      </c>
      <c r="E2974" s="289" t="s">
        <v>7097</v>
      </c>
      <c r="F2974">
        <v>5014788389</v>
      </c>
      <c r="G2974" s="276">
        <v>45673</v>
      </c>
      <c r="H2974" s="5">
        <v>20250108626058</v>
      </c>
      <c r="I2974">
        <v>7.7279999999999998</v>
      </c>
      <c r="J2974" s="289" t="s">
        <v>280</v>
      </c>
      <c r="K2974" s="289" t="s">
        <v>7098</v>
      </c>
      <c r="L2974" s="289" t="s">
        <v>275</v>
      </c>
      <c r="M2974" s="289" t="s">
        <v>7099</v>
      </c>
      <c r="N2974" s="289" t="s">
        <v>485</v>
      </c>
      <c r="O2974" s="289" t="s">
        <v>498</v>
      </c>
      <c r="P2974" s="289" t="str">
        <f>VLOOKUP(CAT_Details[[#This Row],[Delivery Bp Customer Code]],Table6[],2,0)</f>
        <v>DK-BM01</v>
      </c>
    </row>
    <row r="2975" spans="1:16" x14ac:dyDescent="0.25">
      <c r="A2975" s="289" t="s">
        <v>75</v>
      </c>
      <c r="B2975">
        <v>1</v>
      </c>
      <c r="C2975">
        <v>50</v>
      </c>
      <c r="D2975">
        <v>0.2</v>
      </c>
      <c r="E2975" s="289" t="s">
        <v>7100</v>
      </c>
      <c r="F2975">
        <v>5014756834</v>
      </c>
      <c r="G2975" s="276">
        <v>45673</v>
      </c>
      <c r="H2975" s="5">
        <v>20250107624835</v>
      </c>
      <c r="I2975">
        <v>0.24</v>
      </c>
      <c r="J2975" s="289" t="s">
        <v>324</v>
      </c>
      <c r="K2975" s="289" t="s">
        <v>7101</v>
      </c>
      <c r="L2975" s="289" t="s">
        <v>275</v>
      </c>
      <c r="M2975" s="289" t="s">
        <v>6985</v>
      </c>
      <c r="N2975" s="289" t="s">
        <v>562</v>
      </c>
      <c r="O2975" s="289" t="s">
        <v>2173</v>
      </c>
      <c r="P2975" s="289" t="str">
        <f>VLOOKUP(CAT_Details[[#This Row],[Delivery Bp Customer Code]],Table6[],2,0)</f>
        <v>OYL1</v>
      </c>
    </row>
    <row r="2976" spans="1:16" x14ac:dyDescent="0.25">
      <c r="A2976" s="289" t="s">
        <v>75</v>
      </c>
      <c r="B2976">
        <v>1</v>
      </c>
      <c r="C2976">
        <v>230</v>
      </c>
      <c r="D2976">
        <v>0.4</v>
      </c>
      <c r="E2976" s="289" t="s">
        <v>7102</v>
      </c>
      <c r="F2976">
        <v>5014757357</v>
      </c>
      <c r="G2976" s="276">
        <v>45673</v>
      </c>
      <c r="H2976">
        <v>20250107624687</v>
      </c>
      <c r="I2976">
        <v>0.76800000000000002</v>
      </c>
      <c r="J2976" s="289" t="s">
        <v>345</v>
      </c>
      <c r="K2976" s="289" t="s">
        <v>7103</v>
      </c>
      <c r="L2976" s="289" t="s">
        <v>275</v>
      </c>
      <c r="M2976" s="289" t="s">
        <v>7048</v>
      </c>
      <c r="N2976" s="289" t="s">
        <v>5824</v>
      </c>
      <c r="O2976" s="289" t="s">
        <v>5281</v>
      </c>
      <c r="P2976" s="289" t="str">
        <f>VLOOKUP(CAT_Details[[#This Row],[Delivery Bp Customer Code]],Table6[],2,0)</f>
        <v>DK-LW08</v>
      </c>
    </row>
    <row r="2977" spans="1:16" x14ac:dyDescent="0.25">
      <c r="A2977" s="289" t="s">
        <v>75</v>
      </c>
      <c r="B2977">
        <v>2</v>
      </c>
      <c r="C2977">
        <v>278</v>
      </c>
      <c r="D2977">
        <v>0.84</v>
      </c>
      <c r="E2977" s="289" t="s">
        <v>7104</v>
      </c>
      <c r="F2977">
        <v>5014757385</v>
      </c>
      <c r="G2977" s="276">
        <v>45673</v>
      </c>
      <c r="H2977">
        <v>20250108625763</v>
      </c>
      <c r="I2977">
        <v>4.2</v>
      </c>
      <c r="J2977" s="289" t="s">
        <v>345</v>
      </c>
      <c r="K2977" s="289" t="s">
        <v>7105</v>
      </c>
      <c r="L2977" s="289" t="s">
        <v>275</v>
      </c>
      <c r="M2977" s="289" t="s">
        <v>7048</v>
      </c>
      <c r="N2977" s="289" t="s">
        <v>4779</v>
      </c>
      <c r="O2977" s="289" t="s">
        <v>5281</v>
      </c>
      <c r="P2977" s="289" t="str">
        <f>VLOOKUP(CAT_Details[[#This Row],[Delivery Bp Customer Code]],Table6[],2,0)</f>
        <v>DK-LW08</v>
      </c>
    </row>
    <row r="2978" spans="1:16" x14ac:dyDescent="0.25">
      <c r="A2978" s="289" t="s">
        <v>75</v>
      </c>
      <c r="B2978">
        <v>1</v>
      </c>
      <c r="C2978">
        <v>146</v>
      </c>
      <c r="D2978">
        <v>0.4</v>
      </c>
      <c r="E2978" s="289" t="s">
        <v>7106</v>
      </c>
      <c r="F2978">
        <v>5014757720</v>
      </c>
      <c r="G2978" s="276">
        <v>45673</v>
      </c>
      <c r="H2978">
        <v>20250107624636</v>
      </c>
      <c r="I2978">
        <v>1.3440000000000001</v>
      </c>
      <c r="J2978" s="289" t="s">
        <v>294</v>
      </c>
      <c r="K2978" s="289" t="s">
        <v>7107</v>
      </c>
      <c r="L2978" s="289" t="s">
        <v>275</v>
      </c>
      <c r="M2978" s="289" t="s">
        <v>7108</v>
      </c>
      <c r="N2978" s="289" t="s">
        <v>555</v>
      </c>
      <c r="O2978" s="289" t="s">
        <v>2173</v>
      </c>
      <c r="P2978" s="289" t="str">
        <f>VLOOKUP(CAT_Details[[#This Row],[Delivery Bp Customer Code]],Table6[],2,0)</f>
        <v>OYL1</v>
      </c>
    </row>
    <row r="2979" spans="1:16" x14ac:dyDescent="0.25">
      <c r="A2979" s="289" t="s">
        <v>75</v>
      </c>
      <c r="B2979">
        <v>2</v>
      </c>
      <c r="C2979">
        <v>413</v>
      </c>
      <c r="D2979">
        <v>0.4</v>
      </c>
      <c r="E2979" s="289" t="s">
        <v>7109</v>
      </c>
      <c r="F2979">
        <v>5014772135</v>
      </c>
      <c r="G2979" s="276">
        <v>45673</v>
      </c>
      <c r="H2979">
        <v>20250109626238</v>
      </c>
      <c r="I2979">
        <v>0.96</v>
      </c>
      <c r="J2979" s="289" t="s">
        <v>350</v>
      </c>
      <c r="K2979" s="289" t="s">
        <v>7110</v>
      </c>
      <c r="L2979" s="289" t="s">
        <v>275</v>
      </c>
      <c r="M2979" s="289" t="s">
        <v>7111</v>
      </c>
      <c r="N2979" s="289" t="s">
        <v>999</v>
      </c>
      <c r="O2979" s="289" t="s">
        <v>2173</v>
      </c>
      <c r="P2979" s="289" t="str">
        <f>VLOOKUP(CAT_Details[[#This Row],[Delivery Bp Customer Code]],Table6[],2,0)</f>
        <v>OYL1</v>
      </c>
    </row>
    <row r="2980" spans="1:16" x14ac:dyDescent="0.25">
      <c r="A2980" s="289" t="s">
        <v>75</v>
      </c>
      <c r="B2980">
        <v>33</v>
      </c>
      <c r="C2980">
        <v>14025</v>
      </c>
      <c r="D2980">
        <v>11</v>
      </c>
      <c r="E2980" s="289" t="s">
        <v>7112</v>
      </c>
      <c r="F2980">
        <v>5014772254</v>
      </c>
      <c r="G2980" s="276">
        <v>45673</v>
      </c>
      <c r="H2980">
        <v>20250109626488</v>
      </c>
      <c r="I2980">
        <v>21.12</v>
      </c>
      <c r="J2980" s="289" t="s">
        <v>324</v>
      </c>
      <c r="K2980" s="289" t="s">
        <v>7113</v>
      </c>
      <c r="L2980" s="289" t="s">
        <v>275</v>
      </c>
      <c r="M2980" s="289" t="s">
        <v>7114</v>
      </c>
      <c r="N2980" s="289" t="s">
        <v>2172</v>
      </c>
      <c r="O2980" s="289" t="s">
        <v>2173</v>
      </c>
      <c r="P2980" s="289" t="str">
        <f>VLOOKUP(CAT_Details[[#This Row],[Delivery Bp Customer Code]],Table6[],2,0)</f>
        <v>OYL1</v>
      </c>
    </row>
    <row r="2981" spans="1:16" x14ac:dyDescent="0.25">
      <c r="A2981" s="289" t="s">
        <v>75</v>
      </c>
      <c r="B2981">
        <v>30</v>
      </c>
      <c r="C2981">
        <v>13472</v>
      </c>
      <c r="D2981">
        <v>10</v>
      </c>
      <c r="E2981" s="289" t="s">
        <v>7115</v>
      </c>
      <c r="F2981">
        <v>5014772272</v>
      </c>
      <c r="G2981" s="276">
        <v>45673</v>
      </c>
      <c r="H2981">
        <v>20250109626498</v>
      </c>
      <c r="I2981">
        <v>19.2</v>
      </c>
      <c r="J2981" s="289" t="s">
        <v>324</v>
      </c>
      <c r="K2981" s="289" t="s">
        <v>7116</v>
      </c>
      <c r="L2981" s="289" t="s">
        <v>275</v>
      </c>
      <c r="M2981" s="289" t="s">
        <v>7117</v>
      </c>
      <c r="N2981" s="289" t="s">
        <v>2172</v>
      </c>
      <c r="O2981" s="289" t="s">
        <v>2173</v>
      </c>
      <c r="P2981" s="289" t="str">
        <f>VLOOKUP(CAT_Details[[#This Row],[Delivery Bp Customer Code]],Table6[],2,0)</f>
        <v>OYL1</v>
      </c>
    </row>
    <row r="2982" spans="1:16" x14ac:dyDescent="0.25">
      <c r="A2982" s="289" t="s">
        <v>75</v>
      </c>
      <c r="B2982">
        <v>2</v>
      </c>
      <c r="C2982">
        <v>273</v>
      </c>
      <c r="D2982">
        <v>0.8</v>
      </c>
      <c r="E2982" s="289" t="s">
        <v>7118</v>
      </c>
      <c r="F2982">
        <v>5014772283</v>
      </c>
      <c r="G2982" s="276">
        <v>45673</v>
      </c>
      <c r="H2982">
        <v>20250108625299</v>
      </c>
      <c r="I2982">
        <v>1.8240000000000001</v>
      </c>
      <c r="J2982" s="289" t="s">
        <v>350</v>
      </c>
      <c r="K2982" s="289" t="s">
        <v>7119</v>
      </c>
      <c r="L2982" s="289" t="s">
        <v>275</v>
      </c>
      <c r="M2982" s="289" t="s">
        <v>7093</v>
      </c>
      <c r="N2982" s="289" t="s">
        <v>5415</v>
      </c>
      <c r="O2982" s="289" t="s">
        <v>2173</v>
      </c>
      <c r="P2982" s="289" t="str">
        <f>VLOOKUP(CAT_Details[[#This Row],[Delivery Bp Customer Code]],Table6[],2,0)</f>
        <v>OYL1</v>
      </c>
    </row>
    <row r="2983" spans="1:16" x14ac:dyDescent="0.25">
      <c r="A2983" s="289" t="s">
        <v>75</v>
      </c>
      <c r="B2983">
        <v>3</v>
      </c>
      <c r="C2983">
        <v>19</v>
      </c>
      <c r="D2983">
        <v>0.18</v>
      </c>
      <c r="E2983" s="289" t="s">
        <v>7120</v>
      </c>
      <c r="F2983">
        <v>5014802832</v>
      </c>
      <c r="G2983" s="276">
        <v>45673</v>
      </c>
      <c r="H2983">
        <v>20250108625202</v>
      </c>
      <c r="I2983">
        <v>0.128</v>
      </c>
      <c r="J2983" s="289" t="s">
        <v>302</v>
      </c>
      <c r="K2983" s="289" t="s">
        <v>7121</v>
      </c>
      <c r="L2983" s="289" t="s">
        <v>275</v>
      </c>
      <c r="M2983" s="289" t="s">
        <v>7122</v>
      </c>
      <c r="N2983" s="289" t="s">
        <v>450</v>
      </c>
      <c r="O2983" s="289" t="s">
        <v>2173</v>
      </c>
      <c r="P2983" s="289" t="str">
        <f>VLOOKUP(CAT_Details[[#This Row],[Delivery Bp Customer Code]],Table6[],2,0)</f>
        <v>OYL1</v>
      </c>
    </row>
    <row r="2984" spans="1:16" x14ac:dyDescent="0.25">
      <c r="A2984" s="289" t="s">
        <v>874</v>
      </c>
      <c r="B2984">
        <v>15</v>
      </c>
      <c r="C2984">
        <v>5257</v>
      </c>
      <c r="D2984">
        <v>7.5</v>
      </c>
      <c r="E2984" s="289" t="s">
        <v>7123</v>
      </c>
      <c r="F2984">
        <v>5014772316</v>
      </c>
      <c r="G2984" s="276">
        <v>45673</v>
      </c>
      <c r="H2984">
        <v>20250109626542</v>
      </c>
      <c r="I2984">
        <v>18</v>
      </c>
      <c r="J2984" s="289" t="s">
        <v>350</v>
      </c>
      <c r="K2984" s="289" t="s">
        <v>7124</v>
      </c>
      <c r="L2984" s="289" t="s">
        <v>275</v>
      </c>
      <c r="M2984" s="289" t="s">
        <v>7093</v>
      </c>
      <c r="N2984" s="289" t="s">
        <v>1631</v>
      </c>
      <c r="O2984" s="289" t="s">
        <v>1014</v>
      </c>
      <c r="P2984" s="289" t="str">
        <f>VLOOKUP(CAT_Details[[#This Row],[Delivery Bp Customer Code]],Table6[],2,0)</f>
        <v>MZ07</v>
      </c>
    </row>
    <row r="2985" spans="1:16" x14ac:dyDescent="0.25">
      <c r="A2985" s="289" t="s">
        <v>3329</v>
      </c>
      <c r="B2985">
        <v>1</v>
      </c>
      <c r="C2985">
        <v>194</v>
      </c>
      <c r="D2985">
        <v>0.4</v>
      </c>
      <c r="E2985" s="289" t="s">
        <v>7125</v>
      </c>
      <c r="F2985">
        <v>5014726738</v>
      </c>
      <c r="G2985" s="276">
        <v>45673</v>
      </c>
      <c r="H2985">
        <v>20241209613320</v>
      </c>
      <c r="I2985">
        <v>0.52800000000000002</v>
      </c>
      <c r="J2985" s="289" t="s">
        <v>317</v>
      </c>
      <c r="K2985" s="289" t="s">
        <v>7126</v>
      </c>
      <c r="L2985" s="289" t="s">
        <v>275</v>
      </c>
      <c r="M2985" s="289" t="s">
        <v>6810</v>
      </c>
      <c r="N2985" s="289" t="s">
        <v>320</v>
      </c>
      <c r="O2985" s="289" t="s">
        <v>3332</v>
      </c>
      <c r="P2985" s="289">
        <f>VLOOKUP(CAT_Details[[#This Row],[Delivery Bp Customer Code]],Table6[],2,0)</f>
        <v>3402</v>
      </c>
    </row>
    <row r="2986" spans="1:16" x14ac:dyDescent="0.25">
      <c r="A2986" s="289" t="s">
        <v>3329</v>
      </c>
      <c r="B2986">
        <v>1</v>
      </c>
      <c r="C2986">
        <v>191.4</v>
      </c>
      <c r="D2986">
        <v>0.4</v>
      </c>
      <c r="E2986" s="289" t="s">
        <v>7127</v>
      </c>
      <c r="F2986">
        <v>5014757174</v>
      </c>
      <c r="G2986" s="276">
        <v>45673</v>
      </c>
      <c r="H2986">
        <v>20250107624808</v>
      </c>
      <c r="I2986">
        <v>0.624</v>
      </c>
      <c r="J2986" s="289" t="s">
        <v>324</v>
      </c>
      <c r="K2986" s="289" t="s">
        <v>7128</v>
      </c>
      <c r="L2986" s="289" t="s">
        <v>275</v>
      </c>
      <c r="M2986" s="289" t="s">
        <v>7114</v>
      </c>
      <c r="N2986" s="289" t="s">
        <v>3648</v>
      </c>
      <c r="O2986" s="289" t="s">
        <v>3332</v>
      </c>
      <c r="P2986" s="289">
        <f>VLOOKUP(CAT_Details[[#This Row],[Delivery Bp Customer Code]],Table6[],2,0)</f>
        <v>3402</v>
      </c>
    </row>
    <row r="2987" spans="1:16" x14ac:dyDescent="0.25">
      <c r="A2987" s="289" t="s">
        <v>3329</v>
      </c>
      <c r="B2987">
        <v>7</v>
      </c>
      <c r="C2987">
        <v>471</v>
      </c>
      <c r="D2987">
        <v>1.89</v>
      </c>
      <c r="E2987" s="289" t="s">
        <v>7129</v>
      </c>
      <c r="F2987">
        <v>5014757597</v>
      </c>
      <c r="G2987" s="276">
        <v>45673</v>
      </c>
      <c r="H2987" s="5">
        <v>20250102622843</v>
      </c>
      <c r="I2987">
        <v>3.4950000000000001</v>
      </c>
      <c r="J2987" s="289" t="s">
        <v>317</v>
      </c>
      <c r="K2987" s="289" t="s">
        <v>7130</v>
      </c>
      <c r="L2987" s="289" t="s">
        <v>275</v>
      </c>
      <c r="M2987" s="289" t="s">
        <v>7131</v>
      </c>
      <c r="N2987" s="289" t="s">
        <v>4189</v>
      </c>
      <c r="O2987" s="289" t="s">
        <v>3332</v>
      </c>
      <c r="P2987" s="289">
        <f>VLOOKUP(CAT_Details[[#This Row],[Delivery Bp Customer Code]],Table6[],2,0)</f>
        <v>3402</v>
      </c>
    </row>
    <row r="2988" spans="1:16" x14ac:dyDescent="0.25">
      <c r="A2988" s="289" t="s">
        <v>3329</v>
      </c>
      <c r="B2988">
        <v>7</v>
      </c>
      <c r="C2988">
        <v>1620</v>
      </c>
      <c r="D2988">
        <v>3.2</v>
      </c>
      <c r="E2988" s="289" t="s">
        <v>7132</v>
      </c>
      <c r="F2988">
        <v>5014771955</v>
      </c>
      <c r="G2988" s="276">
        <v>45673</v>
      </c>
      <c r="H2988">
        <v>20250108625751</v>
      </c>
      <c r="I2988">
        <v>10.343999999999999</v>
      </c>
      <c r="J2988" s="289" t="s">
        <v>350</v>
      </c>
      <c r="K2988" s="289" t="s">
        <v>7133</v>
      </c>
      <c r="L2988" s="289" t="s">
        <v>275</v>
      </c>
      <c r="M2988" s="289" t="s">
        <v>7093</v>
      </c>
      <c r="N2988" s="289" t="s">
        <v>5415</v>
      </c>
      <c r="O2988" s="289" t="s">
        <v>3332</v>
      </c>
      <c r="P2988" s="289">
        <f>VLOOKUP(CAT_Details[[#This Row],[Delivery Bp Customer Code]],Table6[],2,0)</f>
        <v>3402</v>
      </c>
    </row>
    <row r="2989" spans="1:16" x14ac:dyDescent="0.25">
      <c r="A2989" s="289" t="s">
        <v>3329</v>
      </c>
      <c r="B2989">
        <v>1</v>
      </c>
      <c r="C2989">
        <v>325</v>
      </c>
      <c r="D2989">
        <v>0.37</v>
      </c>
      <c r="E2989" s="289" t="s">
        <v>7134</v>
      </c>
      <c r="F2989">
        <v>5014771966</v>
      </c>
      <c r="G2989" s="276">
        <v>45673</v>
      </c>
      <c r="H2989">
        <v>20250109626563</v>
      </c>
      <c r="I2989">
        <v>0.61599999999999999</v>
      </c>
      <c r="J2989" s="289" t="s">
        <v>350</v>
      </c>
      <c r="K2989" s="289" t="s">
        <v>7135</v>
      </c>
      <c r="L2989" s="289" t="s">
        <v>275</v>
      </c>
      <c r="M2989" s="289" t="s">
        <v>7058</v>
      </c>
      <c r="N2989" s="289" t="s">
        <v>4425</v>
      </c>
      <c r="O2989" s="289" t="s">
        <v>3332</v>
      </c>
      <c r="P2989" s="289">
        <f>VLOOKUP(CAT_Details[[#This Row],[Delivery Bp Customer Code]],Table6[],2,0)</f>
        <v>3402</v>
      </c>
    </row>
    <row r="2990" spans="1:16" x14ac:dyDescent="0.25">
      <c r="A2990" s="289" t="s">
        <v>3329</v>
      </c>
      <c r="B2990">
        <v>2</v>
      </c>
      <c r="C2990">
        <v>50.5</v>
      </c>
      <c r="D2990">
        <v>0.25</v>
      </c>
      <c r="E2990" s="289" t="s">
        <v>7136</v>
      </c>
      <c r="F2990">
        <v>5014771994</v>
      </c>
      <c r="G2990" s="276">
        <v>45673</v>
      </c>
      <c r="H2990">
        <v>20250109626460</v>
      </c>
      <c r="I2990">
        <v>0.36899999999999999</v>
      </c>
      <c r="J2990" s="289" t="s">
        <v>350</v>
      </c>
      <c r="K2990" s="289" t="s">
        <v>7137</v>
      </c>
      <c r="L2990" s="289" t="s">
        <v>275</v>
      </c>
      <c r="M2990" s="289" t="s">
        <v>7058</v>
      </c>
      <c r="N2990" s="289" t="s">
        <v>3173</v>
      </c>
      <c r="O2990" s="289" t="s">
        <v>3332</v>
      </c>
      <c r="P2990" s="289">
        <f>VLOOKUP(CAT_Details[[#This Row],[Delivery Bp Customer Code]],Table6[],2,0)</f>
        <v>3402</v>
      </c>
    </row>
    <row r="2991" spans="1:16" x14ac:dyDescent="0.25">
      <c r="A2991" s="289" t="s">
        <v>3329</v>
      </c>
      <c r="B2991">
        <v>1</v>
      </c>
      <c r="C2991">
        <v>2.5</v>
      </c>
      <c r="D2991">
        <v>0.04</v>
      </c>
      <c r="E2991" s="289" t="s">
        <v>7138</v>
      </c>
      <c r="F2991">
        <v>5014772287</v>
      </c>
      <c r="G2991" s="276">
        <v>45673</v>
      </c>
      <c r="H2991">
        <v>20250109626663</v>
      </c>
      <c r="I2991">
        <v>1.4999999999999999E-2</v>
      </c>
      <c r="J2991" s="289" t="s">
        <v>350</v>
      </c>
      <c r="K2991" s="289" t="s">
        <v>7139</v>
      </c>
      <c r="L2991" s="289" t="s">
        <v>275</v>
      </c>
      <c r="M2991" s="289" t="s">
        <v>7093</v>
      </c>
      <c r="N2991" s="289" t="s">
        <v>3656</v>
      </c>
      <c r="O2991" s="289" t="s">
        <v>3332</v>
      </c>
      <c r="P2991" s="289">
        <f>VLOOKUP(CAT_Details[[#This Row],[Delivery Bp Customer Code]],Table6[],2,0)</f>
        <v>3402</v>
      </c>
    </row>
    <row r="2992" spans="1:16" x14ac:dyDescent="0.25">
      <c r="A2992" s="289" t="s">
        <v>3329</v>
      </c>
      <c r="B2992">
        <v>4</v>
      </c>
      <c r="C2992">
        <v>1643</v>
      </c>
      <c r="D2992">
        <v>1.4</v>
      </c>
      <c r="E2992" s="289" t="s">
        <v>7140</v>
      </c>
      <c r="F2992">
        <v>5014772357</v>
      </c>
      <c r="G2992" s="276">
        <v>45673</v>
      </c>
      <c r="H2992">
        <v>20250109626334</v>
      </c>
      <c r="I2992">
        <v>2.016</v>
      </c>
      <c r="J2992" s="289" t="s">
        <v>350</v>
      </c>
      <c r="K2992" s="289" t="s">
        <v>7141</v>
      </c>
      <c r="L2992" s="289" t="s">
        <v>275</v>
      </c>
      <c r="M2992" s="289" t="s">
        <v>7058</v>
      </c>
      <c r="N2992" s="289" t="s">
        <v>3793</v>
      </c>
      <c r="O2992" s="289" t="s">
        <v>3332</v>
      </c>
      <c r="P2992" s="289">
        <f>VLOOKUP(CAT_Details[[#This Row],[Delivery Bp Customer Code]],Table6[],2,0)</f>
        <v>3402</v>
      </c>
    </row>
    <row r="2993" spans="1:16" x14ac:dyDescent="0.25">
      <c r="A2993" s="289" t="s">
        <v>3329</v>
      </c>
      <c r="B2993">
        <v>35</v>
      </c>
      <c r="C2993">
        <v>626</v>
      </c>
      <c r="D2993">
        <v>2.75</v>
      </c>
      <c r="E2993" s="289" t="s">
        <v>7142</v>
      </c>
      <c r="F2993">
        <v>5014772460</v>
      </c>
      <c r="G2993" s="276">
        <v>45673</v>
      </c>
      <c r="H2993" s="5">
        <v>20250109626352</v>
      </c>
      <c r="I2993">
        <v>1.98</v>
      </c>
      <c r="J2993" s="289" t="s">
        <v>350</v>
      </c>
      <c r="K2993" s="289" t="s">
        <v>7143</v>
      </c>
      <c r="L2993" s="289" t="s">
        <v>275</v>
      </c>
      <c r="M2993" s="289" t="s">
        <v>7015</v>
      </c>
      <c r="N2993" s="289" t="s">
        <v>446</v>
      </c>
      <c r="O2993" s="289" t="s">
        <v>3332</v>
      </c>
      <c r="P2993" s="289">
        <f>VLOOKUP(CAT_Details[[#This Row],[Delivery Bp Customer Code]],Table6[],2,0)</f>
        <v>3402</v>
      </c>
    </row>
    <row r="2994" spans="1:16" x14ac:dyDescent="0.25">
      <c r="A2994" s="289" t="s">
        <v>3329</v>
      </c>
      <c r="B2994">
        <v>2</v>
      </c>
      <c r="C2994">
        <v>168</v>
      </c>
      <c r="D2994">
        <v>0.94</v>
      </c>
      <c r="E2994" s="289" t="s">
        <v>7144</v>
      </c>
      <c r="F2994">
        <v>5014802636</v>
      </c>
      <c r="G2994" s="276">
        <v>45673</v>
      </c>
      <c r="H2994">
        <v>20250113628276</v>
      </c>
      <c r="I2994">
        <v>2.4940000000000002</v>
      </c>
      <c r="J2994" s="289" t="s">
        <v>273</v>
      </c>
      <c r="K2994" s="289" t="s">
        <v>7145</v>
      </c>
      <c r="L2994" s="289" t="s">
        <v>275</v>
      </c>
      <c r="M2994" s="289" t="s">
        <v>7003</v>
      </c>
      <c r="N2994" s="289" t="s">
        <v>519</v>
      </c>
      <c r="O2994" s="289" t="s">
        <v>3332</v>
      </c>
      <c r="P2994" s="289">
        <f>VLOOKUP(CAT_Details[[#This Row],[Delivery Bp Customer Code]],Table6[],2,0)</f>
        <v>3402</v>
      </c>
    </row>
    <row r="2995" spans="1:16" x14ac:dyDescent="0.25">
      <c r="A2995" s="289" t="s">
        <v>76</v>
      </c>
      <c r="B2995">
        <v>1</v>
      </c>
      <c r="C2995">
        <v>4</v>
      </c>
      <c r="D2995">
        <v>0.04</v>
      </c>
      <c r="E2995" s="289" t="s">
        <v>7146</v>
      </c>
      <c r="F2995">
        <v>5014741544</v>
      </c>
      <c r="G2995" s="276">
        <v>45673</v>
      </c>
      <c r="H2995">
        <v>20250106623855</v>
      </c>
      <c r="I2995">
        <v>0.02</v>
      </c>
      <c r="J2995" s="289" t="s">
        <v>401</v>
      </c>
      <c r="K2995" s="289" t="s">
        <v>7147</v>
      </c>
      <c r="L2995" s="289" t="s">
        <v>275</v>
      </c>
      <c r="M2995" s="289" t="s">
        <v>7148</v>
      </c>
      <c r="N2995" s="289" t="s">
        <v>673</v>
      </c>
      <c r="O2995" s="289" t="s">
        <v>748</v>
      </c>
      <c r="P2995" s="289" t="str">
        <f>VLOOKUP(CAT_Details[[#This Row],[Delivery Bp Customer Code]],Table6[],2,0)</f>
        <v>No Loc</v>
      </c>
    </row>
    <row r="2996" spans="1:16" x14ac:dyDescent="0.25">
      <c r="A2996" s="289" t="s">
        <v>76</v>
      </c>
      <c r="B2996">
        <v>1</v>
      </c>
      <c r="C2996">
        <v>20</v>
      </c>
      <c r="D2996">
        <v>0.4</v>
      </c>
      <c r="E2996" s="289" t="s">
        <v>7149</v>
      </c>
      <c r="F2996">
        <v>5014741767</v>
      </c>
      <c r="G2996" s="276">
        <v>45673</v>
      </c>
      <c r="H2996" s="5">
        <v>20250103623368</v>
      </c>
      <c r="I2996">
        <v>0.48</v>
      </c>
      <c r="J2996" s="289" t="s">
        <v>383</v>
      </c>
      <c r="K2996" s="289" t="s">
        <v>7150</v>
      </c>
      <c r="L2996" s="289" t="s">
        <v>275</v>
      </c>
      <c r="M2996" s="289" t="s">
        <v>7151</v>
      </c>
      <c r="N2996" s="289" t="s">
        <v>609</v>
      </c>
      <c r="O2996" s="289" t="s">
        <v>748</v>
      </c>
      <c r="P2996" s="289" t="str">
        <f>VLOOKUP(CAT_Details[[#This Row],[Delivery Bp Customer Code]],Table6[],2,0)</f>
        <v>No Loc</v>
      </c>
    </row>
    <row r="2997" spans="1:16" x14ac:dyDescent="0.25">
      <c r="A2997" s="289" t="s">
        <v>76</v>
      </c>
      <c r="B2997">
        <v>1</v>
      </c>
      <c r="C2997">
        <v>123</v>
      </c>
      <c r="D2997">
        <v>0.4</v>
      </c>
      <c r="E2997" s="289" t="s">
        <v>7152</v>
      </c>
      <c r="F2997">
        <v>5014756841</v>
      </c>
      <c r="G2997" s="276">
        <v>45673</v>
      </c>
      <c r="H2997">
        <v>20250107624804</v>
      </c>
      <c r="I2997">
        <v>0.71</v>
      </c>
      <c r="J2997" s="289" t="s">
        <v>294</v>
      </c>
      <c r="K2997" s="289" t="s">
        <v>7153</v>
      </c>
      <c r="L2997" s="289" t="s">
        <v>275</v>
      </c>
      <c r="M2997" s="289" t="s">
        <v>7131</v>
      </c>
      <c r="N2997" s="289" t="s">
        <v>1270</v>
      </c>
      <c r="O2997" s="289" t="s">
        <v>748</v>
      </c>
      <c r="P2997" s="289" t="str">
        <f>VLOOKUP(CAT_Details[[#This Row],[Delivery Bp Customer Code]],Table6[],2,0)</f>
        <v>No Loc</v>
      </c>
    </row>
    <row r="2998" spans="1:16" x14ac:dyDescent="0.25">
      <c r="A2998" s="289" t="s">
        <v>76</v>
      </c>
      <c r="B2998">
        <v>3</v>
      </c>
      <c r="C2998">
        <v>84</v>
      </c>
      <c r="D2998">
        <v>0.6</v>
      </c>
      <c r="E2998" s="289" t="s">
        <v>7154</v>
      </c>
      <c r="F2998">
        <v>5014757367</v>
      </c>
      <c r="G2998" s="276">
        <v>45673</v>
      </c>
      <c r="H2998" s="5">
        <v>20250108625416</v>
      </c>
      <c r="I2998">
        <v>0.432</v>
      </c>
      <c r="J2998" s="289" t="s">
        <v>324</v>
      </c>
      <c r="K2998" s="289" t="s">
        <v>7155</v>
      </c>
      <c r="L2998" s="289" t="s">
        <v>275</v>
      </c>
      <c r="M2998" s="289" t="s">
        <v>6985</v>
      </c>
      <c r="N2998" s="289" t="s">
        <v>508</v>
      </c>
      <c r="O2998" s="289" t="s">
        <v>748</v>
      </c>
      <c r="P2998" s="289" t="str">
        <f>VLOOKUP(CAT_Details[[#This Row],[Delivery Bp Customer Code]],Table6[],2,0)</f>
        <v>No Loc</v>
      </c>
    </row>
    <row r="2999" spans="1:16" x14ac:dyDescent="0.25">
      <c r="A2999" s="289" t="s">
        <v>285</v>
      </c>
      <c r="B2999">
        <v>7</v>
      </c>
      <c r="C2999">
        <v>3360</v>
      </c>
      <c r="D2999">
        <v>2.8</v>
      </c>
      <c r="E2999" s="289" t="s">
        <v>7156</v>
      </c>
      <c r="F2999">
        <v>5014741571</v>
      </c>
      <c r="G2999" s="276">
        <v>45673</v>
      </c>
      <c r="H2999">
        <v>20250105623493</v>
      </c>
      <c r="I2999">
        <v>6.72</v>
      </c>
      <c r="J2999" s="289" t="s">
        <v>383</v>
      </c>
      <c r="K2999" s="289" t="s">
        <v>7157</v>
      </c>
      <c r="L2999" s="289" t="s">
        <v>275</v>
      </c>
      <c r="M2999" s="289" t="s">
        <v>7151</v>
      </c>
      <c r="N2999" s="289" t="s">
        <v>386</v>
      </c>
      <c r="O2999" s="289" t="s">
        <v>291</v>
      </c>
      <c r="P2999" s="289" t="str">
        <f>VLOOKUP(CAT_Details[[#This Row],[Delivery Bp Customer Code]],Table6[],2,0)</f>
        <v>DX01-L5</v>
      </c>
    </row>
    <row r="3000" spans="1:16" x14ac:dyDescent="0.25">
      <c r="A3000" s="289" t="s">
        <v>285</v>
      </c>
      <c r="B3000">
        <v>1</v>
      </c>
      <c r="C3000">
        <v>120</v>
      </c>
      <c r="D3000">
        <v>0.25</v>
      </c>
      <c r="E3000" s="289" t="s">
        <v>7158</v>
      </c>
      <c r="F3000">
        <v>5014756888</v>
      </c>
      <c r="G3000" s="276">
        <v>45673</v>
      </c>
      <c r="H3000">
        <v>20250106623586</v>
      </c>
      <c r="I3000">
        <v>0.42</v>
      </c>
      <c r="J3000" s="289" t="s">
        <v>350</v>
      </c>
      <c r="K3000" s="289" t="s">
        <v>7159</v>
      </c>
      <c r="L3000" s="289" t="s">
        <v>275</v>
      </c>
      <c r="M3000" s="289" t="s">
        <v>6959</v>
      </c>
      <c r="N3000" s="289" t="s">
        <v>1631</v>
      </c>
      <c r="O3000" s="289" t="s">
        <v>291</v>
      </c>
      <c r="P3000" s="289" t="str">
        <f>VLOOKUP(CAT_Details[[#This Row],[Delivery Bp Customer Code]],Table6[],2,0)</f>
        <v>DX01-L5</v>
      </c>
    </row>
    <row r="3001" spans="1:16" x14ac:dyDescent="0.25">
      <c r="A3001" s="289" t="s">
        <v>285</v>
      </c>
      <c r="B3001">
        <v>4</v>
      </c>
      <c r="C3001">
        <v>1154</v>
      </c>
      <c r="D3001">
        <v>1.6</v>
      </c>
      <c r="E3001" s="289" t="s">
        <v>7160</v>
      </c>
      <c r="F3001">
        <v>5014757258</v>
      </c>
      <c r="G3001" s="276">
        <v>45673</v>
      </c>
      <c r="H3001">
        <v>20250107624787</v>
      </c>
      <c r="I3001">
        <v>3.84</v>
      </c>
      <c r="J3001" s="289" t="s">
        <v>294</v>
      </c>
      <c r="K3001" s="289" t="s">
        <v>7161</v>
      </c>
      <c r="L3001" s="289" t="s">
        <v>275</v>
      </c>
      <c r="M3001" s="289" t="s">
        <v>7162</v>
      </c>
      <c r="N3001" s="289" t="s">
        <v>297</v>
      </c>
      <c r="O3001" s="289" t="s">
        <v>291</v>
      </c>
      <c r="P3001" s="289" t="str">
        <f>VLOOKUP(CAT_Details[[#This Row],[Delivery Bp Customer Code]],Table6[],2,0)</f>
        <v>DX01-L5</v>
      </c>
    </row>
    <row r="3002" spans="1:16" x14ac:dyDescent="0.25">
      <c r="A3002" s="289" t="s">
        <v>285</v>
      </c>
      <c r="B3002">
        <v>1</v>
      </c>
      <c r="C3002">
        <v>270</v>
      </c>
      <c r="D3002">
        <v>0.4</v>
      </c>
      <c r="E3002" s="289" t="s">
        <v>7163</v>
      </c>
      <c r="F3002">
        <v>5014757331</v>
      </c>
      <c r="G3002" s="276">
        <v>45673</v>
      </c>
      <c r="H3002">
        <v>20250108625634</v>
      </c>
      <c r="I3002">
        <v>0.57599999999999996</v>
      </c>
      <c r="J3002" s="289" t="s">
        <v>287</v>
      </c>
      <c r="K3002" s="289" t="s">
        <v>7164</v>
      </c>
      <c r="L3002" s="289" t="s">
        <v>275</v>
      </c>
      <c r="M3002" s="289" t="s">
        <v>7165</v>
      </c>
      <c r="N3002" s="289" t="s">
        <v>516</v>
      </c>
      <c r="O3002" s="289" t="s">
        <v>291</v>
      </c>
      <c r="P3002" s="289" t="str">
        <f>VLOOKUP(CAT_Details[[#This Row],[Delivery Bp Customer Code]],Table6[],2,0)</f>
        <v>DX01-L5</v>
      </c>
    </row>
    <row r="3003" spans="1:16" x14ac:dyDescent="0.25">
      <c r="A3003" s="289" t="s">
        <v>285</v>
      </c>
      <c r="B3003">
        <v>19</v>
      </c>
      <c r="C3003">
        <v>2661</v>
      </c>
      <c r="D3003">
        <v>4.12</v>
      </c>
      <c r="E3003" s="289" t="s">
        <v>7166</v>
      </c>
      <c r="F3003">
        <v>5014757448</v>
      </c>
      <c r="G3003" s="276">
        <v>45673</v>
      </c>
      <c r="H3003" s="5">
        <v>20241217618806</v>
      </c>
      <c r="I3003">
        <v>8.2110000000000003</v>
      </c>
      <c r="J3003" s="289" t="s">
        <v>324</v>
      </c>
      <c r="K3003" s="289" t="s">
        <v>7167</v>
      </c>
      <c r="L3003" s="289" t="s">
        <v>275</v>
      </c>
      <c r="M3003" s="289" t="s">
        <v>6985</v>
      </c>
      <c r="N3003" s="289" t="s">
        <v>508</v>
      </c>
      <c r="O3003" s="289" t="s">
        <v>291</v>
      </c>
      <c r="P3003" s="289" t="str">
        <f>VLOOKUP(CAT_Details[[#This Row],[Delivery Bp Customer Code]],Table6[],2,0)</f>
        <v>DX01-L5</v>
      </c>
    </row>
    <row r="3004" spans="1:16" x14ac:dyDescent="0.25">
      <c r="A3004" s="289" t="s">
        <v>285</v>
      </c>
      <c r="B3004">
        <v>1</v>
      </c>
      <c r="C3004">
        <v>79</v>
      </c>
      <c r="D3004">
        <v>0.5</v>
      </c>
      <c r="E3004" s="289" t="s">
        <v>7168</v>
      </c>
      <c r="F3004">
        <v>5014772026</v>
      </c>
      <c r="G3004" s="276">
        <v>45673</v>
      </c>
      <c r="H3004" s="5">
        <v>20250109626688</v>
      </c>
      <c r="I3004">
        <v>1.1399999999999999</v>
      </c>
      <c r="J3004" s="289" t="s">
        <v>350</v>
      </c>
      <c r="K3004" s="289" t="s">
        <v>7169</v>
      </c>
      <c r="L3004" s="289" t="s">
        <v>275</v>
      </c>
      <c r="M3004" s="289" t="s">
        <v>7058</v>
      </c>
      <c r="N3004" s="289" t="s">
        <v>1095</v>
      </c>
      <c r="O3004" s="289" t="s">
        <v>291</v>
      </c>
      <c r="P3004" s="289" t="str">
        <f>VLOOKUP(CAT_Details[[#This Row],[Delivery Bp Customer Code]],Table6[],2,0)</f>
        <v>DX01-L5</v>
      </c>
    </row>
    <row r="3005" spans="1:16" x14ac:dyDescent="0.25">
      <c r="A3005" s="289" t="s">
        <v>285</v>
      </c>
      <c r="B3005">
        <v>10</v>
      </c>
      <c r="C3005">
        <v>880</v>
      </c>
      <c r="D3005">
        <v>4</v>
      </c>
      <c r="E3005" s="289" t="s">
        <v>7170</v>
      </c>
      <c r="F3005">
        <v>5014772145</v>
      </c>
      <c r="G3005" s="276">
        <v>45673</v>
      </c>
      <c r="H3005" s="5">
        <v>20250109626206</v>
      </c>
      <c r="I3005">
        <v>9.6</v>
      </c>
      <c r="J3005" s="289" t="s">
        <v>350</v>
      </c>
      <c r="K3005" s="289" t="s">
        <v>7171</v>
      </c>
      <c r="L3005" s="289" t="s">
        <v>275</v>
      </c>
      <c r="M3005" s="289" t="s">
        <v>7058</v>
      </c>
      <c r="N3005" s="289" t="s">
        <v>462</v>
      </c>
      <c r="O3005" s="289" t="s">
        <v>291</v>
      </c>
      <c r="P3005" s="289" t="str">
        <f>VLOOKUP(CAT_Details[[#This Row],[Delivery Bp Customer Code]],Table6[],2,0)</f>
        <v>DX01-L5</v>
      </c>
    </row>
    <row r="3006" spans="1:16" x14ac:dyDescent="0.25">
      <c r="A3006" s="289" t="s">
        <v>285</v>
      </c>
      <c r="B3006">
        <v>6</v>
      </c>
      <c r="C3006">
        <v>528</v>
      </c>
      <c r="D3006">
        <v>2.4</v>
      </c>
      <c r="E3006" s="289" t="s">
        <v>7170</v>
      </c>
      <c r="F3006">
        <v>5014772146</v>
      </c>
      <c r="G3006" s="276">
        <v>45673</v>
      </c>
      <c r="H3006">
        <v>20250109626208</v>
      </c>
      <c r="I3006">
        <v>5.76</v>
      </c>
      <c r="J3006" s="289" t="s">
        <v>350</v>
      </c>
      <c r="K3006" s="289" t="s">
        <v>7172</v>
      </c>
      <c r="L3006" s="289" t="s">
        <v>275</v>
      </c>
      <c r="M3006" s="289" t="s">
        <v>7058</v>
      </c>
      <c r="N3006" s="289" t="s">
        <v>462</v>
      </c>
      <c r="O3006" s="289" t="s">
        <v>291</v>
      </c>
      <c r="P3006" s="289" t="str">
        <f>VLOOKUP(CAT_Details[[#This Row],[Delivery Bp Customer Code]],Table6[],2,0)</f>
        <v>DX01-L5</v>
      </c>
    </row>
    <row r="3007" spans="1:16" x14ac:dyDescent="0.25">
      <c r="A3007" s="289" t="s">
        <v>285</v>
      </c>
      <c r="B3007">
        <v>1</v>
      </c>
      <c r="C3007">
        <v>48</v>
      </c>
      <c r="D3007">
        <v>0.4</v>
      </c>
      <c r="E3007" s="289" t="s">
        <v>7173</v>
      </c>
      <c r="F3007">
        <v>5014772215</v>
      </c>
      <c r="G3007" s="276">
        <v>45673</v>
      </c>
      <c r="H3007">
        <v>20250110627526</v>
      </c>
      <c r="I3007">
        <v>0.38400000000000001</v>
      </c>
      <c r="J3007" s="289" t="s">
        <v>350</v>
      </c>
      <c r="K3007" s="289" t="s">
        <v>7174</v>
      </c>
      <c r="L3007" s="289" t="s">
        <v>275</v>
      </c>
      <c r="M3007" s="289" t="s">
        <v>7093</v>
      </c>
      <c r="N3007" s="289" t="s">
        <v>378</v>
      </c>
      <c r="O3007" s="289" t="s">
        <v>291</v>
      </c>
      <c r="P3007" s="289" t="str">
        <f>VLOOKUP(CAT_Details[[#This Row],[Delivery Bp Customer Code]],Table6[],2,0)</f>
        <v>DX01-L5</v>
      </c>
    </row>
    <row r="3008" spans="1:16" x14ac:dyDescent="0.25">
      <c r="A3008" s="289" t="s">
        <v>285</v>
      </c>
      <c r="B3008">
        <v>3</v>
      </c>
      <c r="C3008">
        <v>900</v>
      </c>
      <c r="D3008">
        <v>0.82</v>
      </c>
      <c r="E3008" s="289" t="s">
        <v>7175</v>
      </c>
      <c r="F3008">
        <v>5014772262</v>
      </c>
      <c r="G3008" s="276">
        <v>45673</v>
      </c>
      <c r="H3008">
        <v>20250110627550</v>
      </c>
      <c r="I3008">
        <v>1.8029999999999999</v>
      </c>
      <c r="J3008" s="289" t="s">
        <v>350</v>
      </c>
      <c r="K3008" s="289" t="s">
        <v>7176</v>
      </c>
      <c r="L3008" s="289" t="s">
        <v>275</v>
      </c>
      <c r="M3008" s="289" t="s">
        <v>7177</v>
      </c>
      <c r="N3008" s="289" t="s">
        <v>366</v>
      </c>
      <c r="O3008" s="289" t="s">
        <v>291</v>
      </c>
      <c r="P3008" s="289" t="str">
        <f>VLOOKUP(CAT_Details[[#This Row],[Delivery Bp Customer Code]],Table6[],2,0)</f>
        <v>DX01-L5</v>
      </c>
    </row>
    <row r="3009" spans="1:16" x14ac:dyDescent="0.25">
      <c r="A3009" s="289" t="s">
        <v>285</v>
      </c>
      <c r="B3009">
        <v>5</v>
      </c>
      <c r="C3009">
        <v>868</v>
      </c>
      <c r="D3009">
        <v>2</v>
      </c>
      <c r="E3009" s="289" t="s">
        <v>7178</v>
      </c>
      <c r="F3009">
        <v>5014788509</v>
      </c>
      <c r="G3009" s="276">
        <v>45673</v>
      </c>
      <c r="H3009">
        <v>20250110627667</v>
      </c>
      <c r="I3009">
        <v>3.8980000000000001</v>
      </c>
      <c r="J3009" s="289" t="s">
        <v>287</v>
      </c>
      <c r="K3009" s="289" t="s">
        <v>7179</v>
      </c>
      <c r="L3009" s="289" t="s">
        <v>275</v>
      </c>
      <c r="M3009" s="289" t="s">
        <v>7180</v>
      </c>
      <c r="N3009" s="289" t="s">
        <v>814</v>
      </c>
      <c r="O3009" s="289" t="s">
        <v>291</v>
      </c>
      <c r="P3009" s="289" t="str">
        <f>VLOOKUP(CAT_Details[[#This Row],[Delivery Bp Customer Code]],Table6[],2,0)</f>
        <v>DX01-L5</v>
      </c>
    </row>
    <row r="3010" spans="1:16" x14ac:dyDescent="0.25">
      <c r="A3010" s="289" t="s">
        <v>521</v>
      </c>
      <c r="B3010">
        <v>11</v>
      </c>
      <c r="C3010">
        <v>250</v>
      </c>
      <c r="D3010">
        <v>4.4000000000000004</v>
      </c>
      <c r="E3010" s="289" t="s">
        <v>7149</v>
      </c>
      <c r="F3010">
        <v>5014741768</v>
      </c>
      <c r="G3010" s="276">
        <v>45673</v>
      </c>
      <c r="H3010" s="5">
        <v>20250103623369</v>
      </c>
      <c r="I3010">
        <v>5.28</v>
      </c>
      <c r="J3010" s="289" t="s">
        <v>383</v>
      </c>
      <c r="K3010" s="289" t="s">
        <v>7181</v>
      </c>
      <c r="L3010" s="289" t="s">
        <v>275</v>
      </c>
      <c r="M3010" s="289" t="s">
        <v>7151</v>
      </c>
      <c r="N3010" s="289" t="s">
        <v>609</v>
      </c>
      <c r="O3010" s="289" t="s">
        <v>525</v>
      </c>
      <c r="P3010" s="289" t="str">
        <f>VLOOKUP(CAT_Details[[#This Row],[Delivery Bp Customer Code]],Table6[],2,0)</f>
        <v>No Loc</v>
      </c>
    </row>
    <row r="3011" spans="1:16" x14ac:dyDescent="0.25">
      <c r="A3011" s="289" t="s">
        <v>521</v>
      </c>
      <c r="B3011">
        <v>11</v>
      </c>
      <c r="C3011">
        <v>4008</v>
      </c>
      <c r="D3011">
        <v>4.4000000000000004</v>
      </c>
      <c r="E3011" s="289" t="s">
        <v>7182</v>
      </c>
      <c r="F3011">
        <v>5014772014</v>
      </c>
      <c r="G3011" s="276">
        <v>45673</v>
      </c>
      <c r="H3011">
        <v>20250109626421</v>
      </c>
      <c r="I3011">
        <v>3.802</v>
      </c>
      <c r="J3011" s="289" t="s">
        <v>350</v>
      </c>
      <c r="K3011" s="289" t="s">
        <v>7183</v>
      </c>
      <c r="L3011" s="289" t="s">
        <v>275</v>
      </c>
      <c r="M3011" s="289" t="s">
        <v>7058</v>
      </c>
      <c r="N3011" s="289" t="s">
        <v>528</v>
      </c>
      <c r="O3011" s="289" t="s">
        <v>525</v>
      </c>
      <c r="P3011" s="289" t="str">
        <f>VLOOKUP(CAT_Details[[#This Row],[Delivery Bp Customer Code]],Table6[],2,0)</f>
        <v>No Loc</v>
      </c>
    </row>
    <row r="3012" spans="1:16" x14ac:dyDescent="0.25">
      <c r="A3012" s="289" t="s">
        <v>272</v>
      </c>
      <c r="B3012">
        <v>8</v>
      </c>
      <c r="C3012">
        <v>1170</v>
      </c>
      <c r="D3012">
        <v>3.2</v>
      </c>
      <c r="E3012" s="289" t="s">
        <v>7100</v>
      </c>
      <c r="F3012">
        <v>5014756817</v>
      </c>
      <c r="G3012" s="276">
        <v>45673</v>
      </c>
      <c r="H3012">
        <v>20250107624832</v>
      </c>
      <c r="I3012">
        <v>7.68</v>
      </c>
      <c r="J3012" s="289" t="s">
        <v>324</v>
      </c>
      <c r="K3012" s="289" t="s">
        <v>7184</v>
      </c>
      <c r="L3012" s="289" t="s">
        <v>275</v>
      </c>
      <c r="M3012" s="289" t="s">
        <v>6985</v>
      </c>
      <c r="N3012" s="289" t="s">
        <v>562</v>
      </c>
      <c r="O3012" s="289" t="s">
        <v>277</v>
      </c>
      <c r="P3012" s="289" t="str">
        <f>VLOOKUP(CAT_Details[[#This Row],[Delivery Bp Customer Code]],Table6[],2,0)</f>
        <v>U2-L5</v>
      </c>
    </row>
    <row r="3013" spans="1:16" x14ac:dyDescent="0.25">
      <c r="A3013" s="289" t="s">
        <v>272</v>
      </c>
      <c r="B3013">
        <v>1</v>
      </c>
      <c r="C3013">
        <v>45</v>
      </c>
      <c r="D3013">
        <v>0.2</v>
      </c>
      <c r="E3013" s="289" t="s">
        <v>7185</v>
      </c>
      <c r="F3013">
        <v>5014757627</v>
      </c>
      <c r="G3013" s="276">
        <v>45673</v>
      </c>
      <c r="H3013" s="5">
        <v>20241220620660</v>
      </c>
      <c r="I3013">
        <v>0.59499999999999997</v>
      </c>
      <c r="J3013" s="289" t="s">
        <v>324</v>
      </c>
      <c r="K3013" s="289" t="s">
        <v>7186</v>
      </c>
      <c r="L3013" s="289" t="s">
        <v>275</v>
      </c>
      <c r="M3013" s="289" t="s">
        <v>6908</v>
      </c>
      <c r="N3013" s="289" t="s">
        <v>612</v>
      </c>
      <c r="O3013" s="289" t="s">
        <v>277</v>
      </c>
      <c r="P3013" s="289" t="str">
        <f>VLOOKUP(CAT_Details[[#This Row],[Delivery Bp Customer Code]],Table6[],2,0)</f>
        <v>U2-L5</v>
      </c>
    </row>
    <row r="3014" spans="1:16" x14ac:dyDescent="0.25">
      <c r="A3014" s="289" t="s">
        <v>272</v>
      </c>
      <c r="B3014">
        <v>5</v>
      </c>
      <c r="C3014">
        <v>1150</v>
      </c>
      <c r="D3014">
        <v>2</v>
      </c>
      <c r="E3014" s="289" t="s">
        <v>7106</v>
      </c>
      <c r="F3014">
        <v>5014757705</v>
      </c>
      <c r="G3014" s="276">
        <v>45673</v>
      </c>
      <c r="H3014">
        <v>20250107624546</v>
      </c>
      <c r="I3014">
        <v>5.4720000000000004</v>
      </c>
      <c r="J3014" s="289" t="s">
        <v>294</v>
      </c>
      <c r="K3014" s="289" t="s">
        <v>7187</v>
      </c>
      <c r="L3014" s="289" t="s">
        <v>275</v>
      </c>
      <c r="M3014" s="289" t="s">
        <v>7108</v>
      </c>
      <c r="N3014" s="289" t="s">
        <v>555</v>
      </c>
      <c r="O3014" s="289" t="s">
        <v>277</v>
      </c>
      <c r="P3014" s="289" t="str">
        <f>VLOOKUP(CAT_Details[[#This Row],[Delivery Bp Customer Code]],Table6[],2,0)</f>
        <v>U2-L5</v>
      </c>
    </row>
    <row r="3015" spans="1:16" x14ac:dyDescent="0.25">
      <c r="A3015" s="289" t="s">
        <v>272</v>
      </c>
      <c r="B3015">
        <v>4</v>
      </c>
      <c r="C3015">
        <v>1040</v>
      </c>
      <c r="D3015">
        <v>0.8</v>
      </c>
      <c r="E3015" s="289" t="s">
        <v>7188</v>
      </c>
      <c r="F3015">
        <v>5014771997</v>
      </c>
      <c r="G3015" s="276">
        <v>45673</v>
      </c>
      <c r="H3015">
        <v>20250109626446</v>
      </c>
      <c r="I3015">
        <v>1.6319999999999999</v>
      </c>
      <c r="J3015" s="289" t="s">
        <v>350</v>
      </c>
      <c r="K3015" s="289" t="s">
        <v>7189</v>
      </c>
      <c r="L3015" s="289" t="s">
        <v>275</v>
      </c>
      <c r="M3015" s="289" t="s">
        <v>7190</v>
      </c>
      <c r="N3015" s="289" t="s">
        <v>544</v>
      </c>
      <c r="O3015" s="289" t="s">
        <v>277</v>
      </c>
      <c r="P3015" s="289" t="str">
        <f>VLOOKUP(CAT_Details[[#This Row],[Delivery Bp Customer Code]],Table6[],2,0)</f>
        <v>U2-L5</v>
      </c>
    </row>
    <row r="3016" spans="1:16" x14ac:dyDescent="0.25">
      <c r="A3016" s="289" t="s">
        <v>272</v>
      </c>
      <c r="B3016">
        <v>3</v>
      </c>
      <c r="C3016">
        <v>900</v>
      </c>
      <c r="D3016">
        <v>1.2</v>
      </c>
      <c r="E3016" s="289" t="s">
        <v>7191</v>
      </c>
      <c r="F3016">
        <v>5014772019</v>
      </c>
      <c r="G3016" s="276">
        <v>45673</v>
      </c>
      <c r="H3016">
        <v>20250109626461</v>
      </c>
      <c r="I3016">
        <v>1.008</v>
      </c>
      <c r="J3016" s="289" t="s">
        <v>350</v>
      </c>
      <c r="K3016" s="289" t="s">
        <v>7192</v>
      </c>
      <c r="L3016" s="289" t="s">
        <v>275</v>
      </c>
      <c r="M3016" s="289" t="s">
        <v>7093</v>
      </c>
      <c r="N3016" s="289" t="s">
        <v>547</v>
      </c>
      <c r="O3016" s="289" t="s">
        <v>277</v>
      </c>
      <c r="P3016" s="289" t="str">
        <f>VLOOKUP(CAT_Details[[#This Row],[Delivery Bp Customer Code]],Table6[],2,0)</f>
        <v>U2-L5</v>
      </c>
    </row>
    <row r="3017" spans="1:16" x14ac:dyDescent="0.25">
      <c r="A3017" s="289" t="s">
        <v>272</v>
      </c>
      <c r="B3017">
        <v>2</v>
      </c>
      <c r="C3017">
        <v>457</v>
      </c>
      <c r="D3017">
        <v>0.8</v>
      </c>
      <c r="E3017" s="289" t="s">
        <v>7109</v>
      </c>
      <c r="F3017">
        <v>5014772035</v>
      </c>
      <c r="G3017" s="276">
        <v>45673</v>
      </c>
      <c r="H3017">
        <v>20250109626236</v>
      </c>
      <c r="I3017">
        <v>1.92</v>
      </c>
      <c r="J3017" s="289" t="s">
        <v>350</v>
      </c>
      <c r="K3017" s="289" t="s">
        <v>7193</v>
      </c>
      <c r="L3017" s="289" t="s">
        <v>275</v>
      </c>
      <c r="M3017" s="289" t="s">
        <v>7058</v>
      </c>
      <c r="N3017" s="289" t="s">
        <v>999</v>
      </c>
      <c r="O3017" s="289" t="s">
        <v>277</v>
      </c>
      <c r="P3017" s="289" t="str">
        <f>VLOOKUP(CAT_Details[[#This Row],[Delivery Bp Customer Code]],Table6[],2,0)</f>
        <v>U2-L5</v>
      </c>
    </row>
    <row r="3018" spans="1:16" x14ac:dyDescent="0.25">
      <c r="A3018" s="289" t="s">
        <v>272</v>
      </c>
      <c r="B3018">
        <v>10</v>
      </c>
      <c r="C3018">
        <v>829</v>
      </c>
      <c r="D3018">
        <v>2.6</v>
      </c>
      <c r="E3018" s="289" t="s">
        <v>7194</v>
      </c>
      <c r="F3018">
        <v>5014772228</v>
      </c>
      <c r="G3018" s="276">
        <v>45673</v>
      </c>
      <c r="H3018">
        <v>20250109626453</v>
      </c>
      <c r="I3018">
        <v>3.7770000000000001</v>
      </c>
      <c r="J3018" s="289" t="s">
        <v>350</v>
      </c>
      <c r="K3018" s="289" t="s">
        <v>7195</v>
      </c>
      <c r="L3018" s="289" t="s">
        <v>275</v>
      </c>
      <c r="M3018" s="289" t="s">
        <v>7190</v>
      </c>
      <c r="N3018" s="289" t="s">
        <v>540</v>
      </c>
      <c r="O3018" s="289" t="s">
        <v>277</v>
      </c>
      <c r="P3018" s="289" t="str">
        <f>VLOOKUP(CAT_Details[[#This Row],[Delivery Bp Customer Code]],Table6[],2,0)</f>
        <v>U2-L5</v>
      </c>
    </row>
    <row r="3019" spans="1:16" x14ac:dyDescent="0.25">
      <c r="A3019" s="289" t="s">
        <v>272</v>
      </c>
      <c r="B3019">
        <v>1</v>
      </c>
      <c r="C3019">
        <v>566</v>
      </c>
      <c r="D3019">
        <v>0.4</v>
      </c>
      <c r="E3019" s="289" t="s">
        <v>7196</v>
      </c>
      <c r="F3019">
        <v>5014772279</v>
      </c>
      <c r="G3019" s="276">
        <v>45673</v>
      </c>
      <c r="H3019" s="5">
        <v>20250108625291</v>
      </c>
      <c r="I3019">
        <v>0.68200000000000005</v>
      </c>
      <c r="J3019" s="289" t="s">
        <v>350</v>
      </c>
      <c r="K3019" s="289" t="s">
        <v>7197</v>
      </c>
      <c r="L3019" s="289" t="s">
        <v>275</v>
      </c>
      <c r="M3019" s="289" t="s">
        <v>7177</v>
      </c>
      <c r="N3019" s="289" t="s">
        <v>982</v>
      </c>
      <c r="O3019" s="289" t="s">
        <v>277</v>
      </c>
      <c r="P3019" s="289" t="str">
        <f>VLOOKUP(CAT_Details[[#This Row],[Delivery Bp Customer Code]],Table6[],2,0)</f>
        <v>U2-L5</v>
      </c>
    </row>
    <row r="3020" spans="1:16" x14ac:dyDescent="0.25">
      <c r="A3020" s="289" t="s">
        <v>272</v>
      </c>
      <c r="B3020">
        <v>2</v>
      </c>
      <c r="C3020">
        <v>172</v>
      </c>
      <c r="D3020">
        <v>0.87</v>
      </c>
      <c r="E3020" s="289" t="s">
        <v>7144</v>
      </c>
      <c r="F3020">
        <v>5014802620</v>
      </c>
      <c r="G3020" s="276">
        <v>45673</v>
      </c>
      <c r="H3020">
        <v>20250113628282</v>
      </c>
      <c r="I3020">
        <v>1.7989999999999999</v>
      </c>
      <c r="J3020" s="289" t="s">
        <v>273</v>
      </c>
      <c r="K3020" s="289" t="s">
        <v>7198</v>
      </c>
      <c r="L3020" s="289" t="s">
        <v>275</v>
      </c>
      <c r="M3020" s="289" t="s">
        <v>7003</v>
      </c>
      <c r="N3020" s="289" t="s">
        <v>519</v>
      </c>
      <c r="O3020" s="289" t="s">
        <v>277</v>
      </c>
      <c r="P3020" s="289" t="str">
        <f>VLOOKUP(CAT_Details[[#This Row],[Delivery Bp Customer Code]],Table6[],2,0)</f>
        <v>U2-L5</v>
      </c>
    </row>
    <row r="3021" spans="1:16" x14ac:dyDescent="0.25">
      <c r="A3021" s="289" t="s">
        <v>4794</v>
      </c>
      <c r="B3021">
        <v>6</v>
      </c>
      <c r="C3021">
        <v>880</v>
      </c>
      <c r="D3021">
        <v>2.4</v>
      </c>
      <c r="E3021" s="289" t="s">
        <v>7199</v>
      </c>
      <c r="F3021">
        <v>5014757418</v>
      </c>
      <c r="G3021" s="276">
        <v>45673</v>
      </c>
      <c r="H3021">
        <v>20250108625729</v>
      </c>
      <c r="I3021">
        <v>5.76</v>
      </c>
      <c r="J3021" s="289" t="s">
        <v>287</v>
      </c>
      <c r="K3021" s="289" t="s">
        <v>7200</v>
      </c>
      <c r="L3021" s="289" t="s">
        <v>275</v>
      </c>
      <c r="M3021" s="289" t="s">
        <v>7201</v>
      </c>
      <c r="N3021" s="289" t="s">
        <v>889</v>
      </c>
      <c r="O3021" s="289" t="s">
        <v>4798</v>
      </c>
      <c r="P3021" s="289" t="str">
        <f>VLOOKUP(CAT_Details[[#This Row],[Delivery Bp Customer Code]],Table6[],2,0)</f>
        <v>MY02</v>
      </c>
    </row>
    <row r="3022" spans="1:16" x14ac:dyDescent="0.25">
      <c r="A3022" s="289" t="s">
        <v>278</v>
      </c>
      <c r="B3022">
        <v>4</v>
      </c>
      <c r="C3022">
        <v>1024</v>
      </c>
      <c r="D3022">
        <v>1.6</v>
      </c>
      <c r="E3022" s="289" t="s">
        <v>7202</v>
      </c>
      <c r="F3022">
        <v>5014757407</v>
      </c>
      <c r="G3022" s="276">
        <v>45674</v>
      </c>
      <c r="H3022">
        <v>20250108625678</v>
      </c>
      <c r="I3022">
        <v>3.84</v>
      </c>
      <c r="J3022" s="289" t="s">
        <v>853</v>
      </c>
      <c r="K3022" s="289" t="s">
        <v>7203</v>
      </c>
      <c r="L3022" s="289" t="s">
        <v>275</v>
      </c>
      <c r="M3022" s="289" t="s">
        <v>7204</v>
      </c>
      <c r="N3022" s="289" t="s">
        <v>856</v>
      </c>
      <c r="O3022" s="289" t="s">
        <v>498</v>
      </c>
      <c r="P3022" s="289" t="str">
        <f>VLOOKUP(CAT_Details[[#This Row],[Delivery Bp Customer Code]],Table6[],2,0)</f>
        <v>DK-BM01</v>
      </c>
    </row>
    <row r="3023" spans="1:16" x14ac:dyDescent="0.25">
      <c r="A3023" s="289" t="s">
        <v>278</v>
      </c>
      <c r="B3023">
        <v>21</v>
      </c>
      <c r="C3023">
        <v>11403</v>
      </c>
      <c r="D3023">
        <v>8.4</v>
      </c>
      <c r="E3023" s="289" t="s">
        <v>7205</v>
      </c>
      <c r="F3023">
        <v>5014757635</v>
      </c>
      <c r="G3023" s="276">
        <v>45674</v>
      </c>
      <c r="H3023">
        <v>20250106623905</v>
      </c>
      <c r="I3023">
        <v>19.152000000000001</v>
      </c>
      <c r="J3023" s="289" t="s">
        <v>401</v>
      </c>
      <c r="K3023" s="289" t="s">
        <v>7206</v>
      </c>
      <c r="L3023" s="289" t="s">
        <v>275</v>
      </c>
      <c r="M3023" s="289" t="s">
        <v>7148</v>
      </c>
      <c r="N3023" s="289" t="s">
        <v>1378</v>
      </c>
      <c r="O3023" s="289" t="s">
        <v>498</v>
      </c>
      <c r="P3023" s="289" t="str">
        <f>VLOOKUP(CAT_Details[[#This Row],[Delivery Bp Customer Code]],Table6[],2,0)</f>
        <v>DK-BM01</v>
      </c>
    </row>
    <row r="3024" spans="1:16" x14ac:dyDescent="0.25">
      <c r="A3024" s="289" t="s">
        <v>278</v>
      </c>
      <c r="B3024">
        <v>2</v>
      </c>
      <c r="C3024">
        <v>1200</v>
      </c>
      <c r="D3024">
        <v>0.8</v>
      </c>
      <c r="E3024" s="289" t="s">
        <v>7207</v>
      </c>
      <c r="F3024">
        <v>5014771975</v>
      </c>
      <c r="G3024" s="276">
        <v>45674</v>
      </c>
      <c r="H3024">
        <v>20241219619806</v>
      </c>
      <c r="I3024">
        <v>1.1519999999999999</v>
      </c>
      <c r="J3024" s="289" t="s">
        <v>324</v>
      </c>
      <c r="K3024" s="289" t="s">
        <v>7208</v>
      </c>
      <c r="L3024" s="289" t="s">
        <v>275</v>
      </c>
      <c r="M3024" s="289" t="s">
        <v>7012</v>
      </c>
      <c r="N3024" s="289" t="s">
        <v>333</v>
      </c>
      <c r="O3024" s="289" t="s">
        <v>498</v>
      </c>
      <c r="P3024" s="289" t="str">
        <f>VLOOKUP(CAT_Details[[#This Row],[Delivery Bp Customer Code]],Table6[],2,0)</f>
        <v>DK-BM01</v>
      </c>
    </row>
    <row r="3025" spans="1:16" x14ac:dyDescent="0.25">
      <c r="A3025" s="289" t="s">
        <v>278</v>
      </c>
      <c r="B3025">
        <v>2</v>
      </c>
      <c r="C3025">
        <v>15</v>
      </c>
      <c r="D3025">
        <v>0.2</v>
      </c>
      <c r="E3025" s="289" t="s">
        <v>7209</v>
      </c>
      <c r="F3025">
        <v>5014772275</v>
      </c>
      <c r="G3025" s="276">
        <v>45674</v>
      </c>
      <c r="H3025">
        <v>20250108625620</v>
      </c>
      <c r="I3025">
        <v>7.1999999999999995E-2</v>
      </c>
      <c r="J3025" s="289" t="s">
        <v>324</v>
      </c>
      <c r="K3025" s="289" t="s">
        <v>7210</v>
      </c>
      <c r="L3025" s="289" t="s">
        <v>275</v>
      </c>
      <c r="M3025" s="289" t="s">
        <v>7012</v>
      </c>
      <c r="N3025" s="289" t="s">
        <v>5482</v>
      </c>
      <c r="O3025" s="289" t="s">
        <v>498</v>
      </c>
      <c r="P3025" s="289" t="str">
        <f>VLOOKUP(CAT_Details[[#This Row],[Delivery Bp Customer Code]],Table6[],2,0)</f>
        <v>DK-BM01</v>
      </c>
    </row>
    <row r="3026" spans="1:16" x14ac:dyDescent="0.25">
      <c r="A3026" s="289" t="s">
        <v>278</v>
      </c>
      <c r="B3026">
        <v>3</v>
      </c>
      <c r="C3026">
        <v>186</v>
      </c>
      <c r="D3026">
        <v>0.6</v>
      </c>
      <c r="E3026" s="289" t="s">
        <v>7211</v>
      </c>
      <c r="F3026">
        <v>5014772352</v>
      </c>
      <c r="G3026" s="276">
        <v>45674</v>
      </c>
      <c r="H3026">
        <v>20250108625547</v>
      </c>
      <c r="I3026">
        <v>1.44</v>
      </c>
      <c r="J3026" s="289" t="s">
        <v>324</v>
      </c>
      <c r="K3026" s="289" t="s">
        <v>7212</v>
      </c>
      <c r="L3026" s="289" t="s">
        <v>275</v>
      </c>
      <c r="M3026" s="289" t="s">
        <v>7012</v>
      </c>
      <c r="N3026" s="289" t="s">
        <v>1067</v>
      </c>
      <c r="O3026" s="289" t="s">
        <v>498</v>
      </c>
      <c r="P3026" s="289" t="str">
        <f>VLOOKUP(CAT_Details[[#This Row],[Delivery Bp Customer Code]],Table6[],2,0)</f>
        <v>DK-BM01</v>
      </c>
    </row>
    <row r="3027" spans="1:16" x14ac:dyDescent="0.25">
      <c r="A3027" s="289" t="s">
        <v>75</v>
      </c>
      <c r="B3027">
        <v>2</v>
      </c>
      <c r="C3027">
        <v>82</v>
      </c>
      <c r="D3027">
        <v>0.53</v>
      </c>
      <c r="E3027" s="289" t="s">
        <v>7213</v>
      </c>
      <c r="F3027">
        <v>5014772085</v>
      </c>
      <c r="G3027" s="276">
        <v>45674</v>
      </c>
      <c r="H3027">
        <v>20250106623611</v>
      </c>
      <c r="I3027">
        <v>0.70199999999999996</v>
      </c>
      <c r="J3027" s="289" t="s">
        <v>350</v>
      </c>
      <c r="K3027" s="289" t="s">
        <v>7214</v>
      </c>
      <c r="L3027" s="289" t="s">
        <v>275</v>
      </c>
      <c r="M3027" s="289" t="s">
        <v>7058</v>
      </c>
      <c r="N3027" s="289" t="s">
        <v>1631</v>
      </c>
      <c r="O3027" s="289" t="s">
        <v>2173</v>
      </c>
      <c r="P3027" s="289" t="str">
        <f>VLOOKUP(CAT_Details[[#This Row],[Delivery Bp Customer Code]],Table6[],2,0)</f>
        <v>OYL1</v>
      </c>
    </row>
    <row r="3028" spans="1:16" x14ac:dyDescent="0.25">
      <c r="A3028" s="289" t="s">
        <v>75</v>
      </c>
      <c r="B3028">
        <v>2</v>
      </c>
      <c r="C3028">
        <v>15</v>
      </c>
      <c r="D3028">
        <v>0.2</v>
      </c>
      <c r="E3028" s="289" t="s">
        <v>7215</v>
      </c>
      <c r="F3028">
        <v>5014772297</v>
      </c>
      <c r="G3028" s="276">
        <v>45674</v>
      </c>
      <c r="H3028">
        <v>20250108625394</v>
      </c>
      <c r="I3028">
        <v>0.192</v>
      </c>
      <c r="J3028" s="289" t="s">
        <v>294</v>
      </c>
      <c r="K3028" s="289" t="s">
        <v>7216</v>
      </c>
      <c r="L3028" s="289" t="s">
        <v>275</v>
      </c>
      <c r="M3028" s="289" t="s">
        <v>7122</v>
      </c>
      <c r="N3028" s="289" t="s">
        <v>1270</v>
      </c>
      <c r="O3028" s="289" t="s">
        <v>2173</v>
      </c>
      <c r="P3028" s="289" t="str">
        <f>VLOOKUP(CAT_Details[[#This Row],[Delivery Bp Customer Code]],Table6[],2,0)</f>
        <v>OYL1</v>
      </c>
    </row>
    <row r="3029" spans="1:16" x14ac:dyDescent="0.25">
      <c r="A3029" s="289" t="s">
        <v>75</v>
      </c>
      <c r="B3029">
        <v>4</v>
      </c>
      <c r="C3029">
        <v>84</v>
      </c>
      <c r="D3029">
        <v>0.34</v>
      </c>
      <c r="E3029" s="289" t="s">
        <v>7217</v>
      </c>
      <c r="F3029">
        <v>5014788423</v>
      </c>
      <c r="G3029" s="276">
        <v>45674</v>
      </c>
      <c r="H3029">
        <v>20250109626996</v>
      </c>
      <c r="I3029">
        <v>0.35399999999999998</v>
      </c>
      <c r="J3029" s="289" t="s">
        <v>350</v>
      </c>
      <c r="K3029" s="289" t="s">
        <v>7218</v>
      </c>
      <c r="L3029" s="289" t="s">
        <v>275</v>
      </c>
      <c r="M3029" s="289" t="s">
        <v>7093</v>
      </c>
      <c r="N3029" s="289" t="s">
        <v>3173</v>
      </c>
      <c r="O3029" s="289" t="s">
        <v>2173</v>
      </c>
      <c r="P3029" s="289" t="str">
        <f>VLOOKUP(CAT_Details[[#This Row],[Delivery Bp Customer Code]],Table6[],2,0)</f>
        <v>OYL1</v>
      </c>
    </row>
    <row r="3030" spans="1:16" x14ac:dyDescent="0.25">
      <c r="A3030" s="289" t="s">
        <v>75</v>
      </c>
      <c r="B3030">
        <v>1</v>
      </c>
      <c r="C3030">
        <v>85</v>
      </c>
      <c r="D3030">
        <v>0.4</v>
      </c>
      <c r="E3030" s="289" t="s">
        <v>7219</v>
      </c>
      <c r="F3030">
        <v>5014788546</v>
      </c>
      <c r="G3030" s="276">
        <v>45674</v>
      </c>
      <c r="H3030">
        <v>20250108625757</v>
      </c>
      <c r="I3030">
        <v>0.96</v>
      </c>
      <c r="J3030" s="289" t="s">
        <v>350</v>
      </c>
      <c r="K3030" s="289" t="s">
        <v>7220</v>
      </c>
      <c r="L3030" s="289" t="s">
        <v>275</v>
      </c>
      <c r="M3030" s="289" t="s">
        <v>7221</v>
      </c>
      <c r="N3030" s="289" t="s">
        <v>2422</v>
      </c>
      <c r="O3030" s="289" t="s">
        <v>2173</v>
      </c>
      <c r="P3030" s="289" t="str">
        <f>VLOOKUP(CAT_Details[[#This Row],[Delivery Bp Customer Code]],Table6[],2,0)</f>
        <v>OYL1</v>
      </c>
    </row>
    <row r="3031" spans="1:16" x14ac:dyDescent="0.25">
      <c r="A3031" s="289" t="s">
        <v>75</v>
      </c>
      <c r="B3031">
        <v>1</v>
      </c>
      <c r="C3031">
        <v>2</v>
      </c>
      <c r="D3031">
        <v>0.4</v>
      </c>
      <c r="E3031" s="289" t="s">
        <v>7219</v>
      </c>
      <c r="F3031">
        <v>5014788570</v>
      </c>
      <c r="G3031" s="276">
        <v>45674</v>
      </c>
      <c r="H3031">
        <v>20250108625764</v>
      </c>
      <c r="I3031">
        <v>1.248</v>
      </c>
      <c r="J3031" s="289" t="s">
        <v>350</v>
      </c>
      <c r="K3031" s="289" t="s">
        <v>7222</v>
      </c>
      <c r="L3031" s="289" t="s">
        <v>275</v>
      </c>
      <c r="M3031" s="289" t="s">
        <v>7221</v>
      </c>
      <c r="N3031" s="289" t="s">
        <v>2422</v>
      </c>
      <c r="O3031" s="289" t="s">
        <v>2173</v>
      </c>
      <c r="P3031" s="289" t="str">
        <f>VLOOKUP(CAT_Details[[#This Row],[Delivery Bp Customer Code]],Table6[],2,0)</f>
        <v>OYL1</v>
      </c>
    </row>
    <row r="3032" spans="1:16" x14ac:dyDescent="0.25">
      <c r="A3032" s="289" t="s">
        <v>75</v>
      </c>
      <c r="B3032">
        <v>1</v>
      </c>
      <c r="C3032">
        <v>9.1999999999999993</v>
      </c>
      <c r="D3032">
        <v>7.0000000000000007E-2</v>
      </c>
      <c r="E3032" s="289" t="s">
        <v>7223</v>
      </c>
      <c r="F3032">
        <v>5014788625</v>
      </c>
      <c r="G3032" s="276">
        <v>45674</v>
      </c>
      <c r="H3032" s="5">
        <v>20250110627457</v>
      </c>
      <c r="I3032">
        <v>2.5999999999999999E-2</v>
      </c>
      <c r="J3032" s="289" t="s">
        <v>350</v>
      </c>
      <c r="K3032" s="289" t="s">
        <v>7224</v>
      </c>
      <c r="L3032" s="289" t="s">
        <v>275</v>
      </c>
      <c r="M3032" s="289" t="s">
        <v>7093</v>
      </c>
      <c r="N3032" s="289" t="s">
        <v>2953</v>
      </c>
      <c r="O3032" s="289" t="s">
        <v>2173</v>
      </c>
      <c r="P3032" s="289" t="str">
        <f>VLOOKUP(CAT_Details[[#This Row],[Delivery Bp Customer Code]],Table6[],2,0)</f>
        <v>OYL1</v>
      </c>
    </row>
    <row r="3033" spans="1:16" x14ac:dyDescent="0.25">
      <c r="A3033" s="289" t="s">
        <v>75</v>
      </c>
      <c r="B3033">
        <v>6</v>
      </c>
      <c r="C3033">
        <v>3060</v>
      </c>
      <c r="D3033">
        <v>2.4</v>
      </c>
      <c r="E3033" s="289" t="s">
        <v>7225</v>
      </c>
      <c r="F3033">
        <v>5014802456</v>
      </c>
      <c r="G3033" s="276">
        <v>45674</v>
      </c>
      <c r="H3033" s="5">
        <v>20250109627048</v>
      </c>
      <c r="I3033">
        <v>5.76</v>
      </c>
      <c r="J3033" s="289" t="s">
        <v>280</v>
      </c>
      <c r="K3033" s="289" t="s">
        <v>7226</v>
      </c>
      <c r="L3033" s="289" t="s">
        <v>275</v>
      </c>
      <c r="M3033" s="289" t="s">
        <v>7227</v>
      </c>
      <c r="N3033" s="289" t="s">
        <v>868</v>
      </c>
      <c r="O3033" s="289" t="s">
        <v>2173</v>
      </c>
      <c r="P3033" s="289" t="str">
        <f>VLOOKUP(CAT_Details[[#This Row],[Delivery Bp Customer Code]],Table6[],2,0)</f>
        <v>OYL1</v>
      </c>
    </row>
    <row r="3034" spans="1:16" x14ac:dyDescent="0.25">
      <c r="A3034" s="289" t="s">
        <v>75</v>
      </c>
      <c r="B3034">
        <v>1</v>
      </c>
      <c r="C3034">
        <v>170</v>
      </c>
      <c r="D3034">
        <v>0.4</v>
      </c>
      <c r="E3034" s="289" t="s">
        <v>7228</v>
      </c>
      <c r="F3034">
        <v>5014817442</v>
      </c>
      <c r="G3034" s="276">
        <v>45674</v>
      </c>
      <c r="H3034">
        <v>20250113628799</v>
      </c>
      <c r="I3034">
        <v>0.57599999999999996</v>
      </c>
      <c r="J3034" s="289" t="s">
        <v>273</v>
      </c>
      <c r="K3034" s="289" t="s">
        <v>7229</v>
      </c>
      <c r="L3034" s="289" t="s">
        <v>275</v>
      </c>
      <c r="M3034" s="289" t="s">
        <v>7204</v>
      </c>
      <c r="N3034" s="289" t="s">
        <v>2434</v>
      </c>
      <c r="O3034" s="289" t="s">
        <v>2173</v>
      </c>
      <c r="P3034" s="289" t="str">
        <f>VLOOKUP(CAT_Details[[#This Row],[Delivery Bp Customer Code]],Table6[],2,0)</f>
        <v>OYL1</v>
      </c>
    </row>
    <row r="3035" spans="1:16" x14ac:dyDescent="0.25">
      <c r="A3035" s="289" t="s">
        <v>75</v>
      </c>
      <c r="B3035">
        <v>1</v>
      </c>
      <c r="C3035">
        <v>205</v>
      </c>
      <c r="D3035">
        <v>0.4</v>
      </c>
      <c r="E3035" s="289" t="s">
        <v>7230</v>
      </c>
      <c r="F3035">
        <v>5014817816</v>
      </c>
      <c r="G3035" s="276">
        <v>45674</v>
      </c>
      <c r="H3035">
        <v>20250113628524</v>
      </c>
      <c r="I3035">
        <v>0.57599999999999996</v>
      </c>
      <c r="J3035" s="289" t="s">
        <v>273</v>
      </c>
      <c r="K3035" s="289" t="s">
        <v>7231</v>
      </c>
      <c r="L3035" s="289" t="s">
        <v>275</v>
      </c>
      <c r="M3035" s="289" t="s">
        <v>7204</v>
      </c>
      <c r="N3035" s="289" t="s">
        <v>1011</v>
      </c>
      <c r="O3035" s="289" t="s">
        <v>2173</v>
      </c>
      <c r="P3035" s="289" t="str">
        <f>VLOOKUP(CAT_Details[[#This Row],[Delivery Bp Customer Code]],Table6[],2,0)</f>
        <v>OYL1</v>
      </c>
    </row>
    <row r="3036" spans="1:16" x14ac:dyDescent="0.25">
      <c r="A3036" s="289" t="s">
        <v>75</v>
      </c>
      <c r="B3036">
        <v>1</v>
      </c>
      <c r="C3036">
        <v>166</v>
      </c>
      <c r="D3036">
        <v>0.4</v>
      </c>
      <c r="E3036" s="289" t="s">
        <v>7232</v>
      </c>
      <c r="F3036">
        <v>5014817945</v>
      </c>
      <c r="G3036" s="276">
        <v>45674</v>
      </c>
      <c r="H3036">
        <v>20250114629673</v>
      </c>
      <c r="I3036">
        <v>0.72</v>
      </c>
      <c r="J3036" s="289" t="s">
        <v>273</v>
      </c>
      <c r="K3036" s="289" t="s">
        <v>7233</v>
      </c>
      <c r="L3036" s="289" t="s">
        <v>275</v>
      </c>
      <c r="M3036" s="289" t="s">
        <v>7204</v>
      </c>
      <c r="N3036" s="289" t="s">
        <v>2431</v>
      </c>
      <c r="O3036" s="289" t="s">
        <v>2173</v>
      </c>
      <c r="P3036" s="289" t="str">
        <f>VLOOKUP(CAT_Details[[#This Row],[Delivery Bp Customer Code]],Table6[],2,0)</f>
        <v>OYL1</v>
      </c>
    </row>
    <row r="3037" spans="1:16" x14ac:dyDescent="0.25">
      <c r="A3037" s="289" t="s">
        <v>874</v>
      </c>
      <c r="B3037">
        <v>26</v>
      </c>
      <c r="C3037">
        <v>3420</v>
      </c>
      <c r="D3037">
        <v>12.44</v>
      </c>
      <c r="E3037" s="289" t="s">
        <v>7234</v>
      </c>
      <c r="F3037">
        <v>5014772072</v>
      </c>
      <c r="G3037" s="276">
        <v>45674</v>
      </c>
      <c r="H3037" s="5">
        <v>20250108625313</v>
      </c>
      <c r="I3037">
        <v>20.872</v>
      </c>
      <c r="J3037" s="289" t="s">
        <v>345</v>
      </c>
      <c r="K3037" s="289" t="s">
        <v>7235</v>
      </c>
      <c r="L3037" s="289" t="s">
        <v>275</v>
      </c>
      <c r="M3037" s="289" t="s">
        <v>7236</v>
      </c>
      <c r="N3037" s="289" t="s">
        <v>427</v>
      </c>
      <c r="O3037" s="289" t="s">
        <v>1014</v>
      </c>
      <c r="P3037" s="289" t="str">
        <f>VLOOKUP(CAT_Details[[#This Row],[Delivery Bp Customer Code]],Table6[],2,0)</f>
        <v>MZ07</v>
      </c>
    </row>
    <row r="3038" spans="1:16" x14ac:dyDescent="0.25">
      <c r="A3038" s="289" t="s">
        <v>3771</v>
      </c>
      <c r="B3038">
        <v>6</v>
      </c>
      <c r="C3038">
        <v>645</v>
      </c>
      <c r="D3038">
        <v>2.15</v>
      </c>
      <c r="E3038" s="289" t="s">
        <v>7237</v>
      </c>
      <c r="F3038">
        <v>5014713449</v>
      </c>
      <c r="G3038" s="276">
        <v>45674</v>
      </c>
      <c r="H3038">
        <v>20241211615369</v>
      </c>
      <c r="I3038">
        <v>5.16</v>
      </c>
      <c r="J3038" s="289" t="s">
        <v>1435</v>
      </c>
      <c r="K3038" s="289" t="s">
        <v>7238</v>
      </c>
      <c r="L3038" s="289" t="s">
        <v>275</v>
      </c>
      <c r="M3038" s="289" t="s">
        <v>7239</v>
      </c>
      <c r="N3038" s="289" t="s">
        <v>1438</v>
      </c>
      <c r="O3038" s="289" t="s">
        <v>3775</v>
      </c>
      <c r="P3038" s="289">
        <f>VLOOKUP(CAT_Details[[#This Row],[Delivery Bp Customer Code]],Table6[],2,0)</f>
        <v>3401</v>
      </c>
    </row>
    <row r="3039" spans="1:16" x14ac:dyDescent="0.25">
      <c r="A3039" s="289" t="s">
        <v>3329</v>
      </c>
      <c r="B3039">
        <v>8</v>
      </c>
      <c r="C3039">
        <v>2633</v>
      </c>
      <c r="D3039">
        <v>3.2</v>
      </c>
      <c r="E3039" s="289" t="s">
        <v>7240</v>
      </c>
      <c r="F3039">
        <v>5014741796</v>
      </c>
      <c r="G3039" s="276">
        <v>45674</v>
      </c>
      <c r="H3039">
        <v>20250107624322</v>
      </c>
      <c r="I3039">
        <v>7.68</v>
      </c>
      <c r="J3039" s="289" t="s">
        <v>317</v>
      </c>
      <c r="K3039" s="289" t="s">
        <v>7241</v>
      </c>
      <c r="L3039" s="289" t="s">
        <v>275</v>
      </c>
      <c r="M3039" s="289" t="s">
        <v>7242</v>
      </c>
      <c r="N3039" s="289" t="s">
        <v>3966</v>
      </c>
      <c r="O3039" s="289" t="s">
        <v>3332</v>
      </c>
      <c r="P3039" s="289">
        <f>VLOOKUP(CAT_Details[[#This Row],[Delivery Bp Customer Code]],Table6[],2,0)</f>
        <v>3402</v>
      </c>
    </row>
    <row r="3040" spans="1:16" x14ac:dyDescent="0.25">
      <c r="A3040" s="289" t="s">
        <v>3329</v>
      </c>
      <c r="B3040">
        <v>2</v>
      </c>
      <c r="C3040">
        <v>95</v>
      </c>
      <c r="D3040">
        <v>0.4</v>
      </c>
      <c r="E3040" s="289" t="s">
        <v>7243</v>
      </c>
      <c r="F3040">
        <v>5014757729</v>
      </c>
      <c r="G3040" s="276">
        <v>45674</v>
      </c>
      <c r="H3040">
        <v>20250107624359</v>
      </c>
      <c r="I3040">
        <v>0.69599999999999995</v>
      </c>
      <c r="J3040" s="289" t="s">
        <v>401</v>
      </c>
      <c r="K3040" s="289" t="s">
        <v>7244</v>
      </c>
      <c r="L3040" s="289" t="s">
        <v>275</v>
      </c>
      <c r="M3040" s="289" t="s">
        <v>7148</v>
      </c>
      <c r="N3040" s="289" t="s">
        <v>2533</v>
      </c>
      <c r="O3040" s="289" t="s">
        <v>3332</v>
      </c>
      <c r="P3040" s="289">
        <f>VLOOKUP(CAT_Details[[#This Row],[Delivery Bp Customer Code]],Table6[],2,0)</f>
        <v>3402</v>
      </c>
    </row>
    <row r="3041" spans="1:16" x14ac:dyDescent="0.25">
      <c r="A3041" s="289" t="s">
        <v>3329</v>
      </c>
      <c r="B3041">
        <v>4</v>
      </c>
      <c r="C3041">
        <v>540</v>
      </c>
      <c r="D3041">
        <v>1.6</v>
      </c>
      <c r="E3041" s="289" t="s">
        <v>7245</v>
      </c>
      <c r="F3041">
        <v>5014772036</v>
      </c>
      <c r="G3041" s="276">
        <v>45674</v>
      </c>
      <c r="H3041">
        <v>20250108625388</v>
      </c>
      <c r="I3041">
        <v>3.84</v>
      </c>
      <c r="J3041" s="289" t="s">
        <v>294</v>
      </c>
      <c r="K3041" s="289" t="s">
        <v>7246</v>
      </c>
      <c r="L3041" s="289" t="s">
        <v>275</v>
      </c>
      <c r="M3041" s="289" t="s">
        <v>7122</v>
      </c>
      <c r="N3041" s="289" t="s">
        <v>555</v>
      </c>
      <c r="O3041" s="289" t="s">
        <v>3332</v>
      </c>
      <c r="P3041" s="289">
        <f>VLOOKUP(CAT_Details[[#This Row],[Delivery Bp Customer Code]],Table6[],2,0)</f>
        <v>3402</v>
      </c>
    </row>
    <row r="3042" spans="1:16" x14ac:dyDescent="0.25">
      <c r="A3042" s="289" t="s">
        <v>3329</v>
      </c>
      <c r="B3042">
        <v>3</v>
      </c>
      <c r="C3042">
        <v>305</v>
      </c>
      <c r="D3042">
        <v>1.2</v>
      </c>
      <c r="E3042" s="289" t="s">
        <v>7213</v>
      </c>
      <c r="F3042">
        <v>5014772086</v>
      </c>
      <c r="G3042" s="276">
        <v>45674</v>
      </c>
      <c r="H3042">
        <v>20250106623595</v>
      </c>
      <c r="I3042">
        <v>2.5920000000000001</v>
      </c>
      <c r="J3042" s="289" t="s">
        <v>350</v>
      </c>
      <c r="K3042" s="289" t="s">
        <v>7247</v>
      </c>
      <c r="L3042" s="289" t="s">
        <v>275</v>
      </c>
      <c r="M3042" s="289" t="s">
        <v>7058</v>
      </c>
      <c r="N3042" s="289" t="s">
        <v>1631</v>
      </c>
      <c r="O3042" s="289" t="s">
        <v>3332</v>
      </c>
      <c r="P3042" s="289">
        <f>VLOOKUP(CAT_Details[[#This Row],[Delivery Bp Customer Code]],Table6[],2,0)</f>
        <v>3402</v>
      </c>
    </row>
    <row r="3043" spans="1:16" x14ac:dyDescent="0.25">
      <c r="A3043" s="289" t="s">
        <v>3329</v>
      </c>
      <c r="B3043">
        <v>2</v>
      </c>
      <c r="C3043">
        <v>146</v>
      </c>
      <c r="D3043">
        <v>0.28999999999999998</v>
      </c>
      <c r="E3043" s="289" t="s">
        <v>7248</v>
      </c>
      <c r="F3043">
        <v>5014772374</v>
      </c>
      <c r="G3043" s="276">
        <v>45674</v>
      </c>
      <c r="H3043" s="5">
        <v>20250108625290</v>
      </c>
      <c r="I3043">
        <v>0.214</v>
      </c>
      <c r="J3043" s="289" t="s">
        <v>1047</v>
      </c>
      <c r="K3043" s="289" t="s">
        <v>7249</v>
      </c>
      <c r="L3043" s="289" t="s">
        <v>275</v>
      </c>
      <c r="M3043" s="289" t="s">
        <v>7131</v>
      </c>
      <c r="N3043" s="289" t="s">
        <v>1049</v>
      </c>
      <c r="O3043" s="289" t="s">
        <v>3332</v>
      </c>
      <c r="P3043" s="289">
        <f>VLOOKUP(CAT_Details[[#This Row],[Delivery Bp Customer Code]],Table6[],2,0)</f>
        <v>3402</v>
      </c>
    </row>
    <row r="3044" spans="1:16" x14ac:dyDescent="0.25">
      <c r="A3044" s="289" t="s">
        <v>3329</v>
      </c>
      <c r="B3044">
        <v>14</v>
      </c>
      <c r="C3044">
        <v>5719</v>
      </c>
      <c r="D3044">
        <v>4.55</v>
      </c>
      <c r="E3044" s="289" t="s">
        <v>7250</v>
      </c>
      <c r="F3044">
        <v>5014788539</v>
      </c>
      <c r="G3044" s="276">
        <v>45674</v>
      </c>
      <c r="H3044">
        <v>20250108625345</v>
      </c>
      <c r="I3044">
        <v>13.103999999999999</v>
      </c>
      <c r="J3044" s="289" t="s">
        <v>287</v>
      </c>
      <c r="K3044" s="289" t="s">
        <v>7251</v>
      </c>
      <c r="L3044" s="289" t="s">
        <v>275</v>
      </c>
      <c r="M3044" s="289" t="s">
        <v>7165</v>
      </c>
      <c r="N3044" s="289" t="s">
        <v>3790</v>
      </c>
      <c r="O3044" s="289" t="s">
        <v>3332</v>
      </c>
      <c r="P3044" s="289">
        <f>VLOOKUP(CAT_Details[[#This Row],[Delivery Bp Customer Code]],Table6[],2,0)</f>
        <v>3402</v>
      </c>
    </row>
    <row r="3045" spans="1:16" x14ac:dyDescent="0.25">
      <c r="A3045" s="289" t="s">
        <v>3329</v>
      </c>
      <c r="B3045">
        <v>1</v>
      </c>
      <c r="C3045">
        <v>153</v>
      </c>
      <c r="D3045">
        <v>0.4</v>
      </c>
      <c r="E3045" s="289" t="s">
        <v>7252</v>
      </c>
      <c r="F3045">
        <v>5014788682</v>
      </c>
      <c r="G3045" s="276">
        <v>45674</v>
      </c>
      <c r="H3045">
        <v>20250109626792</v>
      </c>
      <c r="I3045">
        <v>0.67200000000000004</v>
      </c>
      <c r="J3045" s="289" t="s">
        <v>280</v>
      </c>
      <c r="K3045" s="289" t="s">
        <v>7253</v>
      </c>
      <c r="L3045" s="289" t="s">
        <v>275</v>
      </c>
      <c r="M3045" s="289" t="s">
        <v>7099</v>
      </c>
      <c r="N3045" s="289" t="s">
        <v>619</v>
      </c>
      <c r="O3045" s="289" t="s">
        <v>3332</v>
      </c>
      <c r="P3045" s="289">
        <f>VLOOKUP(CAT_Details[[#This Row],[Delivery Bp Customer Code]],Table6[],2,0)</f>
        <v>3402</v>
      </c>
    </row>
    <row r="3046" spans="1:16" x14ac:dyDescent="0.25">
      <c r="A3046" s="289" t="s">
        <v>3329</v>
      </c>
      <c r="B3046">
        <v>2</v>
      </c>
      <c r="C3046">
        <v>410</v>
      </c>
      <c r="D3046">
        <v>0.8</v>
      </c>
      <c r="E3046" s="289" t="s">
        <v>7252</v>
      </c>
      <c r="F3046">
        <v>5014788685</v>
      </c>
      <c r="G3046" s="276">
        <v>45674</v>
      </c>
      <c r="H3046">
        <v>20250109626789</v>
      </c>
      <c r="I3046">
        <v>1.92</v>
      </c>
      <c r="J3046" s="289" t="s">
        <v>280</v>
      </c>
      <c r="K3046" s="289" t="s">
        <v>7254</v>
      </c>
      <c r="L3046" s="289" t="s">
        <v>275</v>
      </c>
      <c r="M3046" s="289" t="s">
        <v>7099</v>
      </c>
      <c r="N3046" s="289" t="s">
        <v>619</v>
      </c>
      <c r="O3046" s="289" t="s">
        <v>3332</v>
      </c>
      <c r="P3046" s="289">
        <f>VLOOKUP(CAT_Details[[#This Row],[Delivery Bp Customer Code]],Table6[],2,0)</f>
        <v>3402</v>
      </c>
    </row>
    <row r="3047" spans="1:16" x14ac:dyDescent="0.25">
      <c r="A3047" s="289" t="s">
        <v>3329</v>
      </c>
      <c r="B3047">
        <v>22</v>
      </c>
      <c r="C3047">
        <v>1907</v>
      </c>
      <c r="D3047">
        <v>9.1</v>
      </c>
      <c r="E3047" s="289" t="s">
        <v>7255</v>
      </c>
      <c r="F3047">
        <v>5014788748</v>
      </c>
      <c r="G3047" s="276">
        <v>45674</v>
      </c>
      <c r="H3047">
        <v>20250109626920</v>
      </c>
      <c r="I3047">
        <v>28.972999999999999</v>
      </c>
      <c r="J3047" s="289" t="s">
        <v>350</v>
      </c>
      <c r="K3047" s="289" t="s">
        <v>7256</v>
      </c>
      <c r="L3047" s="289" t="s">
        <v>275</v>
      </c>
      <c r="M3047" s="289" t="s">
        <v>7177</v>
      </c>
      <c r="N3047" s="289" t="s">
        <v>3433</v>
      </c>
      <c r="O3047" s="289" t="s">
        <v>3332</v>
      </c>
      <c r="P3047" s="289">
        <f>VLOOKUP(CAT_Details[[#This Row],[Delivery Bp Customer Code]],Table6[],2,0)</f>
        <v>3402</v>
      </c>
    </row>
    <row r="3048" spans="1:16" x14ac:dyDescent="0.25">
      <c r="A3048" s="289" t="s">
        <v>3329</v>
      </c>
      <c r="B3048">
        <v>2</v>
      </c>
      <c r="C3048">
        <v>470</v>
      </c>
      <c r="D3048">
        <v>1.2</v>
      </c>
      <c r="E3048" s="289" t="s">
        <v>7257</v>
      </c>
      <c r="F3048">
        <v>5014802647</v>
      </c>
      <c r="G3048" s="276">
        <v>45674</v>
      </c>
      <c r="H3048">
        <v>20250110627872</v>
      </c>
      <c r="I3048">
        <v>2.448</v>
      </c>
      <c r="J3048" s="289" t="s">
        <v>287</v>
      </c>
      <c r="K3048" s="289" t="s">
        <v>7258</v>
      </c>
      <c r="L3048" s="289" t="s">
        <v>275</v>
      </c>
      <c r="M3048" s="289" t="s">
        <v>7201</v>
      </c>
      <c r="N3048" s="289" t="s">
        <v>468</v>
      </c>
      <c r="O3048" s="289" t="s">
        <v>3332</v>
      </c>
      <c r="P3048" s="289">
        <f>VLOOKUP(CAT_Details[[#This Row],[Delivery Bp Customer Code]],Table6[],2,0)</f>
        <v>3402</v>
      </c>
    </row>
    <row r="3049" spans="1:16" x14ac:dyDescent="0.25">
      <c r="A3049" s="289" t="s">
        <v>3329</v>
      </c>
      <c r="B3049">
        <v>2</v>
      </c>
      <c r="C3049">
        <v>17</v>
      </c>
      <c r="D3049">
        <v>0.16</v>
      </c>
      <c r="E3049" s="289" t="s">
        <v>7259</v>
      </c>
      <c r="F3049">
        <v>5014818114</v>
      </c>
      <c r="G3049" s="276">
        <v>45674</v>
      </c>
      <c r="H3049">
        <v>20250109626410</v>
      </c>
      <c r="I3049">
        <v>9.9000000000000005E-2</v>
      </c>
      <c r="J3049" s="289" t="s">
        <v>302</v>
      </c>
      <c r="K3049" s="289" t="s">
        <v>7260</v>
      </c>
      <c r="L3049" s="289" t="s">
        <v>275</v>
      </c>
      <c r="M3049" s="289" t="s">
        <v>7122</v>
      </c>
      <c r="N3049" s="289" t="s">
        <v>450</v>
      </c>
      <c r="O3049" s="289" t="s">
        <v>3332</v>
      </c>
      <c r="P3049" s="289">
        <f>VLOOKUP(CAT_Details[[#This Row],[Delivery Bp Customer Code]],Table6[],2,0)</f>
        <v>3402</v>
      </c>
    </row>
    <row r="3050" spans="1:16" x14ac:dyDescent="0.25">
      <c r="A3050" s="289" t="s">
        <v>3329</v>
      </c>
      <c r="B3050">
        <v>6</v>
      </c>
      <c r="C3050">
        <v>300</v>
      </c>
      <c r="D3050">
        <v>5.4</v>
      </c>
      <c r="E3050" s="289" t="s">
        <v>7261</v>
      </c>
      <c r="F3050">
        <v>5014818257</v>
      </c>
      <c r="G3050" s="276">
        <v>45674</v>
      </c>
      <c r="H3050">
        <v>20250114629676</v>
      </c>
      <c r="I3050">
        <v>12.311999999999999</v>
      </c>
      <c r="J3050" s="289" t="s">
        <v>273</v>
      </c>
      <c r="K3050" s="289" t="s">
        <v>7262</v>
      </c>
      <c r="L3050" s="289" t="s">
        <v>275</v>
      </c>
      <c r="M3050" s="289" t="s">
        <v>7204</v>
      </c>
      <c r="N3050" s="289" t="s">
        <v>1240</v>
      </c>
      <c r="O3050" s="289" t="s">
        <v>3332</v>
      </c>
      <c r="P3050" s="289">
        <f>VLOOKUP(CAT_Details[[#This Row],[Delivery Bp Customer Code]],Table6[],2,0)</f>
        <v>3402</v>
      </c>
    </row>
    <row r="3051" spans="1:16" x14ac:dyDescent="0.25">
      <c r="A3051" s="289" t="s">
        <v>76</v>
      </c>
      <c r="B3051">
        <v>1</v>
      </c>
      <c r="C3051">
        <v>80</v>
      </c>
      <c r="D3051">
        <v>0.4</v>
      </c>
      <c r="E3051" s="289" t="s">
        <v>7263</v>
      </c>
      <c r="F3051">
        <v>5014772002</v>
      </c>
      <c r="G3051" s="276">
        <v>45674</v>
      </c>
      <c r="H3051">
        <v>20250107624431</v>
      </c>
      <c r="I3051">
        <v>0.57599999999999996</v>
      </c>
      <c r="J3051" s="289" t="s">
        <v>294</v>
      </c>
      <c r="K3051" s="289" t="s">
        <v>7264</v>
      </c>
      <c r="L3051" s="289" t="s">
        <v>275</v>
      </c>
      <c r="M3051" s="289" t="s">
        <v>7122</v>
      </c>
      <c r="N3051" s="289" t="s">
        <v>769</v>
      </c>
      <c r="O3051" s="289" t="s">
        <v>748</v>
      </c>
      <c r="P3051" s="289" t="str">
        <f>VLOOKUP(CAT_Details[[#This Row],[Delivery Bp Customer Code]],Table6[],2,0)</f>
        <v>No Loc</v>
      </c>
    </row>
    <row r="3052" spans="1:16" x14ac:dyDescent="0.25">
      <c r="A3052" s="289" t="s">
        <v>76</v>
      </c>
      <c r="B3052">
        <v>1</v>
      </c>
      <c r="C3052">
        <v>120</v>
      </c>
      <c r="D3052">
        <v>0.4</v>
      </c>
      <c r="E3052" s="289" t="s">
        <v>7234</v>
      </c>
      <c r="F3052">
        <v>5014772070</v>
      </c>
      <c r="G3052" s="276">
        <v>45674</v>
      </c>
      <c r="H3052">
        <v>20250108625318</v>
      </c>
      <c r="I3052">
        <v>0.86399999999999999</v>
      </c>
      <c r="J3052" s="289" t="s">
        <v>345</v>
      </c>
      <c r="K3052" s="289" t="s">
        <v>7265</v>
      </c>
      <c r="L3052" s="289" t="s">
        <v>275</v>
      </c>
      <c r="M3052" s="289" t="s">
        <v>7236</v>
      </c>
      <c r="N3052" s="289" t="s">
        <v>427</v>
      </c>
      <c r="O3052" s="289" t="s">
        <v>748</v>
      </c>
      <c r="P3052" s="289" t="str">
        <f>VLOOKUP(CAT_Details[[#This Row],[Delivery Bp Customer Code]],Table6[],2,0)</f>
        <v>No Loc</v>
      </c>
    </row>
    <row r="3053" spans="1:16" x14ac:dyDescent="0.25">
      <c r="A3053" s="289" t="s">
        <v>76</v>
      </c>
      <c r="B3053">
        <v>2</v>
      </c>
      <c r="C3053">
        <v>271</v>
      </c>
      <c r="D3053">
        <v>1.1000000000000001</v>
      </c>
      <c r="E3053" s="289" t="s">
        <v>7266</v>
      </c>
      <c r="F3053">
        <v>5014788608</v>
      </c>
      <c r="G3053" s="276">
        <v>45674</v>
      </c>
      <c r="H3053">
        <v>20250110627355</v>
      </c>
      <c r="I3053">
        <v>2.9769999999999999</v>
      </c>
      <c r="J3053" s="289" t="s">
        <v>294</v>
      </c>
      <c r="K3053" s="289" t="s">
        <v>7267</v>
      </c>
      <c r="L3053" s="289" t="s">
        <v>275</v>
      </c>
      <c r="M3053" s="289" t="s">
        <v>7268</v>
      </c>
      <c r="N3053" s="289" t="s">
        <v>5685</v>
      </c>
      <c r="O3053" s="289" t="s">
        <v>748</v>
      </c>
      <c r="P3053" s="289" t="str">
        <f>VLOOKUP(CAT_Details[[#This Row],[Delivery Bp Customer Code]],Table6[],2,0)</f>
        <v>No Loc</v>
      </c>
    </row>
    <row r="3054" spans="1:16" x14ac:dyDescent="0.25">
      <c r="A3054" s="289" t="s">
        <v>76</v>
      </c>
      <c r="B3054">
        <v>2</v>
      </c>
      <c r="C3054">
        <v>472</v>
      </c>
      <c r="D3054">
        <v>0.8</v>
      </c>
      <c r="E3054" s="289" t="s">
        <v>7269</v>
      </c>
      <c r="F3054">
        <v>5014788640</v>
      </c>
      <c r="G3054" s="276">
        <v>45674</v>
      </c>
      <c r="H3054">
        <v>20250110627327</v>
      </c>
      <c r="I3054">
        <v>0.96</v>
      </c>
      <c r="J3054" s="289" t="s">
        <v>350</v>
      </c>
      <c r="K3054" s="289" t="s">
        <v>7270</v>
      </c>
      <c r="L3054" s="289" t="s">
        <v>275</v>
      </c>
      <c r="M3054" s="289" t="s">
        <v>7093</v>
      </c>
      <c r="N3054" s="289" t="s">
        <v>948</v>
      </c>
      <c r="O3054" s="289" t="s">
        <v>748</v>
      </c>
      <c r="P3054" s="289" t="str">
        <f>VLOOKUP(CAT_Details[[#This Row],[Delivery Bp Customer Code]],Table6[],2,0)</f>
        <v>No Loc</v>
      </c>
    </row>
    <row r="3055" spans="1:16" x14ac:dyDescent="0.25">
      <c r="A3055" s="289" t="s">
        <v>76</v>
      </c>
      <c r="B3055">
        <v>1</v>
      </c>
      <c r="C3055">
        <v>8</v>
      </c>
      <c r="D3055">
        <v>0.04</v>
      </c>
      <c r="E3055" s="289" t="s">
        <v>7269</v>
      </c>
      <c r="F3055">
        <v>5014788643</v>
      </c>
      <c r="G3055" s="276">
        <v>45674</v>
      </c>
      <c r="H3055">
        <v>20250110627318</v>
      </c>
      <c r="I3055">
        <v>1.7000000000000001E-2</v>
      </c>
      <c r="J3055" s="289" t="s">
        <v>350</v>
      </c>
      <c r="K3055" s="289" t="s">
        <v>7271</v>
      </c>
      <c r="L3055" s="289" t="s">
        <v>275</v>
      </c>
      <c r="M3055" s="289" t="s">
        <v>7093</v>
      </c>
      <c r="N3055" s="289" t="s">
        <v>948</v>
      </c>
      <c r="O3055" s="289" t="s">
        <v>748</v>
      </c>
      <c r="P3055" s="289" t="str">
        <f>VLOOKUP(CAT_Details[[#This Row],[Delivery Bp Customer Code]],Table6[],2,0)</f>
        <v>No Loc</v>
      </c>
    </row>
    <row r="3056" spans="1:16" x14ac:dyDescent="0.25">
      <c r="A3056" s="289" t="s">
        <v>285</v>
      </c>
      <c r="B3056">
        <v>1</v>
      </c>
      <c r="C3056">
        <v>336</v>
      </c>
      <c r="D3056">
        <v>0.5</v>
      </c>
      <c r="E3056" s="289" t="s">
        <v>7272</v>
      </c>
      <c r="F3056">
        <v>5014757621</v>
      </c>
      <c r="G3056" s="276">
        <v>45674</v>
      </c>
      <c r="H3056">
        <v>20250108625384</v>
      </c>
      <c r="I3056">
        <v>1.1000000000000001</v>
      </c>
      <c r="J3056" s="289" t="s">
        <v>401</v>
      </c>
      <c r="K3056" s="289" t="s">
        <v>7273</v>
      </c>
      <c r="L3056" s="289" t="s">
        <v>275</v>
      </c>
      <c r="M3056" s="289" t="s">
        <v>7162</v>
      </c>
      <c r="N3056" s="289" t="s">
        <v>673</v>
      </c>
      <c r="O3056" s="289" t="s">
        <v>291</v>
      </c>
      <c r="P3056" s="289" t="str">
        <f>VLOOKUP(CAT_Details[[#This Row],[Delivery Bp Customer Code]],Table6[],2,0)</f>
        <v>DX01-L5</v>
      </c>
    </row>
    <row r="3057" spans="1:16" x14ac:dyDescent="0.25">
      <c r="A3057" s="289" t="s">
        <v>285</v>
      </c>
      <c r="B3057">
        <v>1</v>
      </c>
      <c r="C3057">
        <v>89</v>
      </c>
      <c r="D3057">
        <v>0.4</v>
      </c>
      <c r="E3057" s="289" t="s">
        <v>7274</v>
      </c>
      <c r="F3057">
        <v>5014771982</v>
      </c>
      <c r="G3057" s="276">
        <v>45674</v>
      </c>
      <c r="H3057">
        <v>20250110627282</v>
      </c>
      <c r="I3057">
        <v>0.38400000000000001</v>
      </c>
      <c r="J3057" s="289" t="s">
        <v>345</v>
      </c>
      <c r="K3057" s="289" t="s">
        <v>7275</v>
      </c>
      <c r="L3057" s="289" t="s">
        <v>275</v>
      </c>
      <c r="M3057" s="289" t="s">
        <v>7276</v>
      </c>
      <c r="N3057" s="289" t="s">
        <v>348</v>
      </c>
      <c r="O3057" s="289" t="s">
        <v>291</v>
      </c>
      <c r="P3057" s="289" t="str">
        <f>VLOOKUP(CAT_Details[[#This Row],[Delivery Bp Customer Code]],Table6[],2,0)</f>
        <v>DX01-L5</v>
      </c>
    </row>
    <row r="3058" spans="1:16" x14ac:dyDescent="0.25">
      <c r="A3058" s="289" t="s">
        <v>285</v>
      </c>
      <c r="B3058">
        <v>15</v>
      </c>
      <c r="C3058">
        <v>2100</v>
      </c>
      <c r="D3058">
        <v>4.5999999999999996</v>
      </c>
      <c r="E3058" s="289" t="s">
        <v>7277</v>
      </c>
      <c r="F3058">
        <v>5014772179</v>
      </c>
      <c r="G3058" s="276">
        <v>45674</v>
      </c>
      <c r="H3058">
        <v>20250108625913</v>
      </c>
      <c r="I3058">
        <v>4.4160000000000004</v>
      </c>
      <c r="J3058" s="289" t="s">
        <v>324</v>
      </c>
      <c r="K3058" s="289" t="s">
        <v>7278</v>
      </c>
      <c r="L3058" s="289" t="s">
        <v>275</v>
      </c>
      <c r="M3058" s="289" t="s">
        <v>6985</v>
      </c>
      <c r="N3058" s="289" t="s">
        <v>579</v>
      </c>
      <c r="O3058" s="289" t="s">
        <v>291</v>
      </c>
      <c r="P3058" s="289" t="str">
        <f>VLOOKUP(CAT_Details[[#This Row],[Delivery Bp Customer Code]],Table6[],2,0)</f>
        <v>DX01-L5</v>
      </c>
    </row>
    <row r="3059" spans="1:16" x14ac:dyDescent="0.25">
      <c r="A3059" s="289" t="s">
        <v>285</v>
      </c>
      <c r="B3059">
        <v>4</v>
      </c>
      <c r="C3059">
        <v>4600</v>
      </c>
      <c r="D3059">
        <v>1.6</v>
      </c>
      <c r="E3059" s="289" t="s">
        <v>7279</v>
      </c>
      <c r="F3059">
        <v>5014772349</v>
      </c>
      <c r="G3059" s="276">
        <v>45674</v>
      </c>
      <c r="H3059">
        <v>20250109626503</v>
      </c>
      <c r="I3059">
        <v>2.3039999999999998</v>
      </c>
      <c r="J3059" s="289" t="s">
        <v>324</v>
      </c>
      <c r="K3059" s="289" t="s">
        <v>7280</v>
      </c>
      <c r="L3059" s="289" t="s">
        <v>275</v>
      </c>
      <c r="M3059" s="289" t="s">
        <v>7012</v>
      </c>
      <c r="N3059" s="289" t="s">
        <v>333</v>
      </c>
      <c r="O3059" s="289" t="s">
        <v>291</v>
      </c>
      <c r="P3059" s="289" t="str">
        <f>VLOOKUP(CAT_Details[[#This Row],[Delivery Bp Customer Code]],Table6[],2,0)</f>
        <v>DX01-L5</v>
      </c>
    </row>
    <row r="3060" spans="1:16" x14ac:dyDescent="0.25">
      <c r="A3060" s="289" t="s">
        <v>285</v>
      </c>
      <c r="B3060">
        <v>5</v>
      </c>
      <c r="C3060">
        <v>537</v>
      </c>
      <c r="D3060">
        <v>1.3</v>
      </c>
      <c r="E3060" s="289" t="s">
        <v>7281</v>
      </c>
      <c r="F3060">
        <v>5014788720</v>
      </c>
      <c r="G3060" s="276">
        <v>45674</v>
      </c>
      <c r="H3060">
        <v>20250110627761</v>
      </c>
      <c r="I3060">
        <v>1.36</v>
      </c>
      <c r="J3060" s="289" t="s">
        <v>350</v>
      </c>
      <c r="K3060" s="289" t="s">
        <v>7282</v>
      </c>
      <c r="L3060" s="289" t="s">
        <v>275</v>
      </c>
      <c r="M3060" s="289" t="s">
        <v>7190</v>
      </c>
      <c r="N3060" s="289" t="s">
        <v>602</v>
      </c>
      <c r="O3060" s="289" t="s">
        <v>291</v>
      </c>
      <c r="P3060" s="289" t="str">
        <f>VLOOKUP(CAT_Details[[#This Row],[Delivery Bp Customer Code]],Table6[],2,0)</f>
        <v>DX01-L5</v>
      </c>
    </row>
    <row r="3061" spans="1:16" x14ac:dyDescent="0.25">
      <c r="A3061" s="289" t="s">
        <v>521</v>
      </c>
      <c r="B3061">
        <v>23</v>
      </c>
      <c r="C3061">
        <v>2346</v>
      </c>
      <c r="D3061">
        <v>9.1999999999999993</v>
      </c>
      <c r="E3061" s="289" t="s">
        <v>7283</v>
      </c>
      <c r="F3061">
        <v>5014802580</v>
      </c>
      <c r="G3061" s="276">
        <v>45674</v>
      </c>
      <c r="H3061">
        <v>20250113628546</v>
      </c>
      <c r="I3061">
        <v>24.288</v>
      </c>
      <c r="J3061" s="289" t="s">
        <v>302</v>
      </c>
      <c r="K3061" s="289" t="s">
        <v>7284</v>
      </c>
      <c r="L3061" s="289" t="s">
        <v>275</v>
      </c>
      <c r="M3061" s="289" t="s">
        <v>7285</v>
      </c>
      <c r="N3061" s="289" t="s">
        <v>694</v>
      </c>
      <c r="O3061" s="289" t="s">
        <v>525</v>
      </c>
      <c r="P3061" s="289" t="str">
        <f>VLOOKUP(CAT_Details[[#This Row],[Delivery Bp Customer Code]],Table6[],2,0)</f>
        <v>No Loc</v>
      </c>
    </row>
    <row r="3062" spans="1:16" x14ac:dyDescent="0.25">
      <c r="A3062" s="289" t="s">
        <v>272</v>
      </c>
      <c r="B3062">
        <v>3</v>
      </c>
      <c r="C3062">
        <v>1275</v>
      </c>
      <c r="D3062">
        <v>0.6</v>
      </c>
      <c r="E3062" s="289" t="s">
        <v>7286</v>
      </c>
      <c r="F3062">
        <v>5014757636</v>
      </c>
      <c r="G3062" s="276">
        <v>45674</v>
      </c>
      <c r="H3062" s="5">
        <v>20250107624350</v>
      </c>
      <c r="I3062">
        <v>0.76800000000000002</v>
      </c>
      <c r="J3062" s="289" t="s">
        <v>294</v>
      </c>
      <c r="K3062" s="289" t="s">
        <v>7287</v>
      </c>
      <c r="L3062" s="289" t="s">
        <v>275</v>
      </c>
      <c r="M3062" s="289" t="s">
        <v>7122</v>
      </c>
      <c r="N3062" s="289" t="s">
        <v>698</v>
      </c>
      <c r="O3062" s="289" t="s">
        <v>277</v>
      </c>
      <c r="P3062" s="289" t="str">
        <f>VLOOKUP(CAT_Details[[#This Row],[Delivery Bp Customer Code]],Table6[],2,0)</f>
        <v>U2-L5</v>
      </c>
    </row>
    <row r="3063" spans="1:16" x14ac:dyDescent="0.25">
      <c r="A3063" s="289" t="s">
        <v>272</v>
      </c>
      <c r="B3063">
        <v>1</v>
      </c>
      <c r="C3063">
        <v>35</v>
      </c>
      <c r="D3063">
        <v>0.2</v>
      </c>
      <c r="E3063" s="289" t="s">
        <v>7243</v>
      </c>
      <c r="F3063">
        <v>5014757724</v>
      </c>
      <c r="G3063" s="276">
        <v>45674</v>
      </c>
      <c r="H3063">
        <v>20250107624356</v>
      </c>
      <c r="I3063">
        <v>0.216</v>
      </c>
      <c r="J3063" s="289" t="s">
        <v>401</v>
      </c>
      <c r="K3063" s="289" t="s">
        <v>7288</v>
      </c>
      <c r="L3063" s="289" t="s">
        <v>275</v>
      </c>
      <c r="M3063" s="289" t="s">
        <v>7148</v>
      </c>
      <c r="N3063" s="289" t="s">
        <v>2533</v>
      </c>
      <c r="O3063" s="289" t="s">
        <v>277</v>
      </c>
      <c r="P3063" s="289" t="str">
        <f>VLOOKUP(CAT_Details[[#This Row],[Delivery Bp Customer Code]],Table6[],2,0)</f>
        <v>U2-L5</v>
      </c>
    </row>
    <row r="3064" spans="1:16" x14ac:dyDescent="0.25">
      <c r="A3064" s="289" t="s">
        <v>272</v>
      </c>
      <c r="B3064">
        <v>1</v>
      </c>
      <c r="C3064">
        <v>70</v>
      </c>
      <c r="D3064">
        <v>0.4</v>
      </c>
      <c r="E3064" s="289" t="s">
        <v>7289</v>
      </c>
      <c r="F3064">
        <v>5014772335</v>
      </c>
      <c r="G3064" s="276">
        <v>45674</v>
      </c>
      <c r="H3064">
        <v>20250107624939</v>
      </c>
      <c r="I3064">
        <v>1.181</v>
      </c>
      <c r="J3064" s="289" t="s">
        <v>324</v>
      </c>
      <c r="K3064" s="289" t="s">
        <v>7290</v>
      </c>
      <c r="L3064" s="289" t="s">
        <v>275</v>
      </c>
      <c r="M3064" s="289" t="s">
        <v>6985</v>
      </c>
      <c r="N3064" s="289" t="s">
        <v>612</v>
      </c>
      <c r="O3064" s="289" t="s">
        <v>277</v>
      </c>
      <c r="P3064" s="289" t="str">
        <f>VLOOKUP(CAT_Details[[#This Row],[Delivery Bp Customer Code]],Table6[],2,0)</f>
        <v>U2-L5</v>
      </c>
    </row>
    <row r="3065" spans="1:16" x14ac:dyDescent="0.25">
      <c r="A3065" s="289" t="s">
        <v>272</v>
      </c>
      <c r="B3065">
        <v>2</v>
      </c>
      <c r="C3065">
        <v>376</v>
      </c>
      <c r="D3065">
        <v>0.59</v>
      </c>
      <c r="E3065" s="289" t="s">
        <v>7248</v>
      </c>
      <c r="F3065">
        <v>5014772375</v>
      </c>
      <c r="G3065" s="276">
        <v>45674</v>
      </c>
      <c r="H3065">
        <v>20250108625617</v>
      </c>
      <c r="I3065">
        <v>0.378</v>
      </c>
      <c r="J3065" s="289" t="s">
        <v>1047</v>
      </c>
      <c r="K3065" s="289" t="s">
        <v>7291</v>
      </c>
      <c r="L3065" s="289" t="s">
        <v>275</v>
      </c>
      <c r="M3065" s="289" t="s">
        <v>7131</v>
      </c>
      <c r="N3065" s="289" t="s">
        <v>1049</v>
      </c>
      <c r="O3065" s="289" t="s">
        <v>277</v>
      </c>
      <c r="P3065" s="289" t="str">
        <f>VLOOKUP(CAT_Details[[#This Row],[Delivery Bp Customer Code]],Table6[],2,0)</f>
        <v>U2-L5</v>
      </c>
    </row>
    <row r="3066" spans="1:16" x14ac:dyDescent="0.25">
      <c r="A3066" s="289" t="s">
        <v>272</v>
      </c>
      <c r="B3066">
        <v>1</v>
      </c>
      <c r="C3066">
        <v>133</v>
      </c>
      <c r="D3066">
        <v>0.4</v>
      </c>
      <c r="E3066" s="289" t="s">
        <v>7292</v>
      </c>
      <c r="F3066">
        <v>5014788723</v>
      </c>
      <c r="G3066" s="276">
        <v>45674</v>
      </c>
      <c r="H3066">
        <v>20250110627899</v>
      </c>
      <c r="I3066">
        <v>1.1519999999999999</v>
      </c>
      <c r="J3066" s="289" t="s">
        <v>350</v>
      </c>
      <c r="K3066" s="289" t="s">
        <v>7293</v>
      </c>
      <c r="L3066" s="289" t="s">
        <v>275</v>
      </c>
      <c r="M3066" s="289" t="s">
        <v>7190</v>
      </c>
      <c r="N3066" s="289" t="s">
        <v>1329</v>
      </c>
      <c r="O3066" s="289" t="s">
        <v>277</v>
      </c>
      <c r="P3066" s="289" t="str">
        <f>VLOOKUP(CAT_Details[[#This Row],[Delivery Bp Customer Code]],Table6[],2,0)</f>
        <v>U2-L5</v>
      </c>
    </row>
    <row r="3067" spans="1:16" x14ac:dyDescent="0.25">
      <c r="A3067" s="289" t="s">
        <v>272</v>
      </c>
      <c r="B3067">
        <v>37</v>
      </c>
      <c r="C3067">
        <v>3600.02</v>
      </c>
      <c r="D3067">
        <v>15</v>
      </c>
      <c r="E3067" s="289" t="s">
        <v>7294</v>
      </c>
      <c r="F3067">
        <v>5014788794</v>
      </c>
      <c r="G3067" s="276">
        <v>45674</v>
      </c>
      <c r="H3067">
        <v>20250110627545</v>
      </c>
      <c r="I3067">
        <v>25.492999999999999</v>
      </c>
      <c r="J3067" s="289" t="s">
        <v>350</v>
      </c>
      <c r="K3067" s="289" t="s">
        <v>7295</v>
      </c>
      <c r="L3067" s="289" t="s">
        <v>275</v>
      </c>
      <c r="M3067" s="289" t="s">
        <v>7177</v>
      </c>
      <c r="N3067" s="289" t="s">
        <v>625</v>
      </c>
      <c r="O3067" s="289" t="s">
        <v>277</v>
      </c>
      <c r="P3067" s="289" t="str">
        <f>VLOOKUP(CAT_Details[[#This Row],[Delivery Bp Customer Code]],Table6[],2,0)</f>
        <v>U2-L5</v>
      </c>
    </row>
    <row r="3068" spans="1:16" x14ac:dyDescent="0.25">
      <c r="A3068" s="289" t="s">
        <v>272</v>
      </c>
      <c r="B3068">
        <v>1</v>
      </c>
      <c r="C3068">
        <v>175</v>
      </c>
      <c r="D3068">
        <v>0.4</v>
      </c>
      <c r="E3068" s="289" t="s">
        <v>7257</v>
      </c>
      <c r="F3068">
        <v>5014802660</v>
      </c>
      <c r="G3068" s="276">
        <v>45674</v>
      </c>
      <c r="H3068">
        <v>20250110627870</v>
      </c>
      <c r="I3068">
        <v>0.81599999999999995</v>
      </c>
      <c r="J3068" s="289" t="s">
        <v>287</v>
      </c>
      <c r="K3068" s="289" t="s">
        <v>7296</v>
      </c>
      <c r="L3068" s="289" t="s">
        <v>275</v>
      </c>
      <c r="M3068" s="289" t="s">
        <v>7201</v>
      </c>
      <c r="N3068" s="289" t="s">
        <v>468</v>
      </c>
      <c r="O3068" s="289" t="s">
        <v>277</v>
      </c>
      <c r="P3068" s="289" t="str">
        <f>VLOOKUP(CAT_Details[[#This Row],[Delivery Bp Customer Code]],Table6[],2,0)</f>
        <v>U2-L5</v>
      </c>
    </row>
    <row r="3069" spans="1:16" x14ac:dyDescent="0.25">
      <c r="A3069" s="289" t="s">
        <v>278</v>
      </c>
      <c r="B3069">
        <v>2</v>
      </c>
      <c r="C3069">
        <v>766</v>
      </c>
      <c r="D3069">
        <v>0.4</v>
      </c>
      <c r="E3069" s="289" t="s">
        <v>7297</v>
      </c>
      <c r="F3069">
        <v>5014772169</v>
      </c>
      <c r="G3069" s="276">
        <v>45677</v>
      </c>
      <c r="H3069">
        <v>20250109626383</v>
      </c>
      <c r="I3069">
        <v>0.48</v>
      </c>
      <c r="J3069" s="289" t="s">
        <v>324</v>
      </c>
      <c r="K3069" s="289" t="s">
        <v>7298</v>
      </c>
      <c r="L3069" s="289" t="s">
        <v>275</v>
      </c>
      <c r="M3069" s="289" t="s">
        <v>7180</v>
      </c>
      <c r="N3069" s="289" t="s">
        <v>399</v>
      </c>
      <c r="O3069" s="289" t="s">
        <v>498</v>
      </c>
      <c r="P3069" s="289" t="str">
        <f>VLOOKUP(CAT_Details[[#This Row],[Delivery Bp Customer Code]],Table6[],2,0)</f>
        <v>DK-BM01</v>
      </c>
    </row>
    <row r="3070" spans="1:16" x14ac:dyDescent="0.25">
      <c r="A3070" s="289" t="s">
        <v>278</v>
      </c>
      <c r="B3070">
        <v>2</v>
      </c>
      <c r="C3070">
        <v>1200</v>
      </c>
      <c r="D3070">
        <v>0.8</v>
      </c>
      <c r="E3070" s="289" t="s">
        <v>7299</v>
      </c>
      <c r="F3070">
        <v>5014788383</v>
      </c>
      <c r="G3070" s="276">
        <v>45677</v>
      </c>
      <c r="H3070" s="5">
        <v>20241219619809</v>
      </c>
      <c r="I3070">
        <v>1.1519999999999999</v>
      </c>
      <c r="J3070" s="289" t="s">
        <v>324</v>
      </c>
      <c r="K3070" s="289" t="s">
        <v>7300</v>
      </c>
      <c r="L3070" s="289" t="s">
        <v>275</v>
      </c>
      <c r="M3070" s="289" t="s">
        <v>7012</v>
      </c>
      <c r="N3070" s="289" t="s">
        <v>333</v>
      </c>
      <c r="O3070" s="289" t="s">
        <v>498</v>
      </c>
      <c r="P3070" s="289" t="str">
        <f>VLOOKUP(CAT_Details[[#This Row],[Delivery Bp Customer Code]],Table6[],2,0)</f>
        <v>DK-BM01</v>
      </c>
    </row>
    <row r="3071" spans="1:16" x14ac:dyDescent="0.25">
      <c r="A3071" s="289" t="s">
        <v>278</v>
      </c>
      <c r="B3071">
        <v>2</v>
      </c>
      <c r="C3071">
        <v>926</v>
      </c>
      <c r="D3071">
        <v>0.8</v>
      </c>
      <c r="E3071" s="289" t="s">
        <v>7301</v>
      </c>
      <c r="F3071">
        <v>5014788457</v>
      </c>
      <c r="G3071" s="276">
        <v>45677</v>
      </c>
      <c r="H3071">
        <v>20250108625932</v>
      </c>
      <c r="I3071">
        <v>0.67200000000000004</v>
      </c>
      <c r="J3071" s="289" t="s">
        <v>324</v>
      </c>
      <c r="K3071" s="289" t="s">
        <v>7302</v>
      </c>
      <c r="L3071" s="289" t="s">
        <v>275</v>
      </c>
      <c r="M3071" s="289" t="s">
        <v>7180</v>
      </c>
      <c r="N3071" s="289" t="s">
        <v>1817</v>
      </c>
      <c r="O3071" s="289" t="s">
        <v>498</v>
      </c>
      <c r="P3071" s="289" t="str">
        <f>VLOOKUP(CAT_Details[[#This Row],[Delivery Bp Customer Code]],Table6[],2,0)</f>
        <v>DK-BM01</v>
      </c>
    </row>
    <row r="3072" spans="1:16" x14ac:dyDescent="0.25">
      <c r="A3072" s="289" t="s">
        <v>278</v>
      </c>
      <c r="B3072">
        <v>15</v>
      </c>
      <c r="C3072">
        <v>5920.65</v>
      </c>
      <c r="D3072">
        <v>6</v>
      </c>
      <c r="E3072" s="289" t="s">
        <v>7303</v>
      </c>
      <c r="F3072">
        <v>5014802530</v>
      </c>
      <c r="G3072" s="276">
        <v>45677</v>
      </c>
      <c r="H3072">
        <v>20250113628359</v>
      </c>
      <c r="I3072">
        <v>13.68</v>
      </c>
      <c r="J3072" s="289" t="s">
        <v>350</v>
      </c>
      <c r="K3072" s="289" t="s">
        <v>7304</v>
      </c>
      <c r="L3072" s="289" t="s">
        <v>275</v>
      </c>
      <c r="M3072" s="289" t="s">
        <v>7221</v>
      </c>
      <c r="N3072" s="289" t="s">
        <v>999</v>
      </c>
      <c r="O3072" s="289" t="s">
        <v>498</v>
      </c>
      <c r="P3072" s="289" t="str">
        <f>VLOOKUP(CAT_Details[[#This Row],[Delivery Bp Customer Code]],Table6[],2,0)</f>
        <v>DK-BM01</v>
      </c>
    </row>
    <row r="3073" spans="1:16" x14ac:dyDescent="0.25">
      <c r="A3073" s="289" t="s">
        <v>278</v>
      </c>
      <c r="B3073">
        <v>5</v>
      </c>
      <c r="C3073">
        <v>3075</v>
      </c>
      <c r="D3073">
        <v>1</v>
      </c>
      <c r="E3073" s="289" t="s">
        <v>7305</v>
      </c>
      <c r="F3073">
        <v>5014817520</v>
      </c>
      <c r="G3073" s="276">
        <v>45677</v>
      </c>
      <c r="H3073">
        <v>20250113629057</v>
      </c>
      <c r="I3073">
        <v>2.016</v>
      </c>
      <c r="J3073" s="289" t="s">
        <v>280</v>
      </c>
      <c r="K3073" s="289" t="s">
        <v>7306</v>
      </c>
      <c r="L3073" s="289" t="s">
        <v>275</v>
      </c>
      <c r="M3073" s="289" t="s">
        <v>7307</v>
      </c>
      <c r="N3073" s="289" t="s">
        <v>314</v>
      </c>
      <c r="O3073" s="289" t="s">
        <v>498</v>
      </c>
      <c r="P3073" s="289" t="str">
        <f>VLOOKUP(CAT_Details[[#This Row],[Delivery Bp Customer Code]],Table6[],2,0)</f>
        <v>DK-BM01</v>
      </c>
    </row>
    <row r="3074" spans="1:16" x14ac:dyDescent="0.25">
      <c r="A3074" s="289" t="s">
        <v>278</v>
      </c>
      <c r="B3074">
        <v>1</v>
      </c>
      <c r="C3074">
        <v>70</v>
      </c>
      <c r="D3074">
        <v>0.4</v>
      </c>
      <c r="E3074" s="289" t="s">
        <v>7308</v>
      </c>
      <c r="F3074">
        <v>5014832484</v>
      </c>
      <c r="G3074" s="276">
        <v>45677</v>
      </c>
      <c r="H3074">
        <v>20250114629964</v>
      </c>
      <c r="I3074">
        <v>0.96</v>
      </c>
      <c r="J3074" s="289" t="s">
        <v>273</v>
      </c>
      <c r="K3074" s="289" t="s">
        <v>7309</v>
      </c>
      <c r="L3074" s="289" t="s">
        <v>275</v>
      </c>
      <c r="M3074" s="289" t="s">
        <v>7310</v>
      </c>
      <c r="N3074" s="289" t="s">
        <v>1003</v>
      </c>
      <c r="O3074" s="289" t="s">
        <v>498</v>
      </c>
      <c r="P3074" s="289" t="str">
        <f>VLOOKUP(CAT_Details[[#This Row],[Delivery Bp Customer Code]],Table6[],2,0)</f>
        <v>DK-BM01</v>
      </c>
    </row>
    <row r="3075" spans="1:16" x14ac:dyDescent="0.25">
      <c r="A3075" s="289" t="s">
        <v>278</v>
      </c>
      <c r="B3075">
        <v>1</v>
      </c>
      <c r="C3075">
        <v>160</v>
      </c>
      <c r="D3075">
        <v>0.4</v>
      </c>
      <c r="E3075" s="289" t="s">
        <v>7311</v>
      </c>
      <c r="F3075">
        <v>5014832589</v>
      </c>
      <c r="G3075" s="276">
        <v>45677</v>
      </c>
      <c r="H3075">
        <v>20250114629389</v>
      </c>
      <c r="I3075">
        <v>0.57599999999999996</v>
      </c>
      <c r="J3075" s="289" t="s">
        <v>273</v>
      </c>
      <c r="K3075" s="289" t="s">
        <v>7312</v>
      </c>
      <c r="L3075" s="289" t="s">
        <v>275</v>
      </c>
      <c r="M3075" s="289" t="s">
        <v>7310</v>
      </c>
      <c r="N3075" s="289" t="s">
        <v>653</v>
      </c>
      <c r="O3075" s="289" t="s">
        <v>498</v>
      </c>
      <c r="P3075" s="289" t="str">
        <f>VLOOKUP(CAT_Details[[#This Row],[Delivery Bp Customer Code]],Table6[],2,0)</f>
        <v>DK-BM01</v>
      </c>
    </row>
    <row r="3076" spans="1:16" x14ac:dyDescent="0.25">
      <c r="A3076" s="289" t="s">
        <v>75</v>
      </c>
      <c r="B3076">
        <v>16</v>
      </c>
      <c r="C3076">
        <v>247</v>
      </c>
      <c r="D3076">
        <v>1.76</v>
      </c>
      <c r="E3076" s="289" t="s">
        <v>7313</v>
      </c>
      <c r="F3076">
        <v>5014757101</v>
      </c>
      <c r="G3076" s="276">
        <v>45677</v>
      </c>
      <c r="H3076">
        <v>20250108625382</v>
      </c>
      <c r="I3076">
        <v>0.86899999999999999</v>
      </c>
      <c r="J3076" s="289" t="s">
        <v>294</v>
      </c>
      <c r="K3076" s="289" t="s">
        <v>7314</v>
      </c>
      <c r="L3076" s="289" t="s">
        <v>275</v>
      </c>
      <c r="M3076" s="289" t="s">
        <v>7162</v>
      </c>
      <c r="N3076" s="289" t="s">
        <v>1413</v>
      </c>
      <c r="O3076" s="289" t="s">
        <v>2173</v>
      </c>
      <c r="P3076" s="289" t="str">
        <f>VLOOKUP(CAT_Details[[#This Row],[Delivery Bp Customer Code]],Table6[],2,0)</f>
        <v>OYL1</v>
      </c>
    </row>
    <row r="3077" spans="1:16" x14ac:dyDescent="0.25">
      <c r="A3077" s="289" t="s">
        <v>75</v>
      </c>
      <c r="B3077">
        <v>1</v>
      </c>
      <c r="C3077">
        <v>63.44</v>
      </c>
      <c r="D3077">
        <v>0.2</v>
      </c>
      <c r="E3077" s="289" t="s">
        <v>7315</v>
      </c>
      <c r="F3077">
        <v>5014757576</v>
      </c>
      <c r="G3077" s="276">
        <v>45677</v>
      </c>
      <c r="H3077" s="5">
        <v>20250107624742</v>
      </c>
      <c r="I3077">
        <v>0.192</v>
      </c>
      <c r="J3077" s="289" t="s">
        <v>324</v>
      </c>
      <c r="K3077" s="289" t="s">
        <v>7316</v>
      </c>
      <c r="L3077" s="289" t="s">
        <v>275</v>
      </c>
      <c r="M3077" s="289" t="s">
        <v>7180</v>
      </c>
      <c r="N3077" s="289" t="s">
        <v>3884</v>
      </c>
      <c r="O3077" s="289" t="s">
        <v>2173</v>
      </c>
      <c r="P3077" s="289" t="str">
        <f>VLOOKUP(CAT_Details[[#This Row],[Delivery Bp Customer Code]],Table6[],2,0)</f>
        <v>OYL1</v>
      </c>
    </row>
    <row r="3078" spans="1:16" x14ac:dyDescent="0.25">
      <c r="A3078" s="289" t="s">
        <v>75</v>
      </c>
      <c r="B3078">
        <v>8</v>
      </c>
      <c r="C3078">
        <v>4138</v>
      </c>
      <c r="D3078">
        <v>4.46</v>
      </c>
      <c r="E3078" s="289" t="s">
        <v>7317</v>
      </c>
      <c r="F3078">
        <v>5014802437</v>
      </c>
      <c r="G3078" s="276">
        <v>45677</v>
      </c>
      <c r="H3078">
        <v>20241216617811</v>
      </c>
      <c r="I3078">
        <v>7.9880000000000004</v>
      </c>
      <c r="J3078" s="289" t="s">
        <v>350</v>
      </c>
      <c r="K3078" s="289" t="s">
        <v>7318</v>
      </c>
      <c r="L3078" s="289" t="s">
        <v>275</v>
      </c>
      <c r="M3078" s="289" t="s">
        <v>7319</v>
      </c>
      <c r="N3078" s="289" t="s">
        <v>4178</v>
      </c>
      <c r="O3078" s="289" t="s">
        <v>2173</v>
      </c>
      <c r="P3078" s="289" t="str">
        <f>VLOOKUP(CAT_Details[[#This Row],[Delivery Bp Customer Code]],Table6[],2,0)</f>
        <v>OYL1</v>
      </c>
    </row>
    <row r="3079" spans="1:16" x14ac:dyDescent="0.25">
      <c r="A3079" s="289" t="s">
        <v>75</v>
      </c>
      <c r="B3079">
        <v>13</v>
      </c>
      <c r="C3079">
        <v>956.05</v>
      </c>
      <c r="D3079">
        <v>3.25</v>
      </c>
      <c r="E3079" s="289" t="s">
        <v>7320</v>
      </c>
      <c r="F3079">
        <v>5014802591</v>
      </c>
      <c r="G3079" s="276">
        <v>45677</v>
      </c>
      <c r="H3079">
        <v>20250110627892</v>
      </c>
      <c r="I3079">
        <v>5.1159999999999997</v>
      </c>
      <c r="J3079" s="289" t="s">
        <v>350</v>
      </c>
      <c r="K3079" s="289" t="s">
        <v>7321</v>
      </c>
      <c r="L3079" s="289" t="s">
        <v>275</v>
      </c>
      <c r="M3079" s="289" t="s">
        <v>7221</v>
      </c>
      <c r="N3079" s="289" t="s">
        <v>482</v>
      </c>
      <c r="O3079" s="289" t="s">
        <v>2173</v>
      </c>
      <c r="P3079" s="289" t="str">
        <f>VLOOKUP(CAT_Details[[#This Row],[Delivery Bp Customer Code]],Table6[],2,0)</f>
        <v>OYL1</v>
      </c>
    </row>
    <row r="3080" spans="1:16" x14ac:dyDescent="0.25">
      <c r="A3080" s="289" t="s">
        <v>75</v>
      </c>
      <c r="B3080">
        <v>2</v>
      </c>
      <c r="C3080">
        <v>99</v>
      </c>
      <c r="D3080">
        <v>0.25</v>
      </c>
      <c r="E3080" s="289" t="s">
        <v>7322</v>
      </c>
      <c r="F3080">
        <v>5014802798</v>
      </c>
      <c r="G3080" s="276">
        <v>45677</v>
      </c>
      <c r="H3080" s="5">
        <v>20250113628473</v>
      </c>
      <c r="I3080">
        <v>0.216</v>
      </c>
      <c r="J3080" s="289" t="s">
        <v>350</v>
      </c>
      <c r="K3080" s="289" t="s">
        <v>7323</v>
      </c>
      <c r="L3080" s="289" t="s">
        <v>275</v>
      </c>
      <c r="M3080" s="289" t="s">
        <v>7177</v>
      </c>
      <c r="N3080" s="289" t="s">
        <v>446</v>
      </c>
      <c r="O3080" s="289" t="s">
        <v>2173</v>
      </c>
      <c r="P3080" s="289" t="str">
        <f>VLOOKUP(CAT_Details[[#This Row],[Delivery Bp Customer Code]],Table6[],2,0)</f>
        <v>OYL1</v>
      </c>
    </row>
    <row r="3081" spans="1:16" x14ac:dyDescent="0.25">
      <c r="A3081" s="289" t="s">
        <v>75</v>
      </c>
      <c r="B3081">
        <v>28</v>
      </c>
      <c r="C3081">
        <v>12903</v>
      </c>
      <c r="D3081">
        <v>9.34</v>
      </c>
      <c r="E3081" s="289" t="s">
        <v>7324</v>
      </c>
      <c r="F3081">
        <v>5014802801</v>
      </c>
      <c r="G3081" s="276">
        <v>45677</v>
      </c>
      <c r="H3081">
        <v>20250113628437</v>
      </c>
      <c r="I3081">
        <v>17.920000000000002</v>
      </c>
      <c r="J3081" s="289" t="s">
        <v>324</v>
      </c>
      <c r="K3081" s="289" t="s">
        <v>7325</v>
      </c>
      <c r="L3081" s="289" t="s">
        <v>275</v>
      </c>
      <c r="M3081" s="289" t="s">
        <v>7326</v>
      </c>
      <c r="N3081" s="289" t="s">
        <v>2172</v>
      </c>
      <c r="O3081" s="289" t="s">
        <v>2173</v>
      </c>
      <c r="P3081" s="289" t="str">
        <f>VLOOKUP(CAT_Details[[#This Row],[Delivery Bp Customer Code]],Table6[],2,0)</f>
        <v>OYL1</v>
      </c>
    </row>
    <row r="3082" spans="1:16" x14ac:dyDescent="0.25">
      <c r="A3082" s="289" t="s">
        <v>75</v>
      </c>
      <c r="B3082">
        <v>1</v>
      </c>
      <c r="C3082">
        <v>80</v>
      </c>
      <c r="D3082">
        <v>0.2</v>
      </c>
      <c r="E3082" s="289" t="s">
        <v>7327</v>
      </c>
      <c r="F3082">
        <v>5014817608</v>
      </c>
      <c r="G3082" s="276">
        <v>45677</v>
      </c>
      <c r="H3082">
        <v>20250113628807</v>
      </c>
      <c r="I3082">
        <v>0.48</v>
      </c>
      <c r="J3082" s="289" t="s">
        <v>280</v>
      </c>
      <c r="K3082" s="289" t="s">
        <v>7328</v>
      </c>
      <c r="L3082" s="289" t="s">
        <v>275</v>
      </c>
      <c r="M3082" s="289" t="s">
        <v>7329</v>
      </c>
      <c r="N3082" s="289" t="s">
        <v>4076</v>
      </c>
      <c r="O3082" s="289" t="s">
        <v>2173</v>
      </c>
      <c r="P3082" s="289" t="str">
        <f>VLOOKUP(CAT_Details[[#This Row],[Delivery Bp Customer Code]],Table6[],2,0)</f>
        <v>OYL1</v>
      </c>
    </row>
    <row r="3083" spans="1:16" x14ac:dyDescent="0.25">
      <c r="A3083" s="289" t="s">
        <v>3771</v>
      </c>
      <c r="B3083">
        <v>7</v>
      </c>
      <c r="C3083">
        <v>2875</v>
      </c>
      <c r="D3083">
        <v>4.4800000000000004</v>
      </c>
      <c r="E3083" s="289" t="s">
        <v>7330</v>
      </c>
      <c r="F3083">
        <v>5014771951</v>
      </c>
      <c r="G3083" s="276">
        <v>45677</v>
      </c>
      <c r="H3083">
        <v>20250107624203</v>
      </c>
      <c r="I3083">
        <v>18.855</v>
      </c>
      <c r="J3083" s="289" t="s">
        <v>3890</v>
      </c>
      <c r="K3083" s="289" t="s">
        <v>7331</v>
      </c>
      <c r="L3083" s="289" t="s">
        <v>275</v>
      </c>
      <c r="M3083" s="289" t="s">
        <v>7332</v>
      </c>
      <c r="N3083" s="289" t="s">
        <v>3893</v>
      </c>
      <c r="O3083" s="289" t="s">
        <v>4956</v>
      </c>
      <c r="P3083" s="289">
        <f>VLOOKUP(CAT_Details[[#This Row],[Delivery Bp Customer Code]],Table6[],2,0)</f>
        <v>3417</v>
      </c>
    </row>
    <row r="3084" spans="1:16" x14ac:dyDescent="0.25">
      <c r="A3084" s="289" t="s">
        <v>3329</v>
      </c>
      <c r="B3084">
        <v>9</v>
      </c>
      <c r="C3084">
        <v>5894</v>
      </c>
      <c r="D3084">
        <v>3.6</v>
      </c>
      <c r="E3084" s="289" t="s">
        <v>7333</v>
      </c>
      <c r="F3084">
        <v>5014757188</v>
      </c>
      <c r="G3084" s="276">
        <v>45677</v>
      </c>
      <c r="H3084">
        <v>20241231622304</v>
      </c>
      <c r="I3084">
        <v>6.5670000000000002</v>
      </c>
      <c r="J3084" s="289" t="s">
        <v>383</v>
      </c>
      <c r="K3084" s="289" t="s">
        <v>7334</v>
      </c>
      <c r="L3084" s="289" t="s">
        <v>275</v>
      </c>
      <c r="M3084" s="289" t="s">
        <v>7151</v>
      </c>
      <c r="N3084" s="289" t="s">
        <v>3781</v>
      </c>
      <c r="O3084" s="289" t="s">
        <v>3332</v>
      </c>
      <c r="P3084" s="289">
        <f>VLOOKUP(CAT_Details[[#This Row],[Delivery Bp Customer Code]],Table6[],2,0)</f>
        <v>3402</v>
      </c>
    </row>
    <row r="3085" spans="1:16" x14ac:dyDescent="0.25">
      <c r="A3085" s="289" t="s">
        <v>3329</v>
      </c>
      <c r="B3085">
        <v>7</v>
      </c>
      <c r="C3085">
        <v>96.6</v>
      </c>
      <c r="D3085">
        <v>0.42</v>
      </c>
      <c r="E3085" s="289" t="s">
        <v>7335</v>
      </c>
      <c r="F3085">
        <v>5014772174</v>
      </c>
      <c r="G3085" s="276">
        <v>45677</v>
      </c>
      <c r="H3085" s="5">
        <v>20250109626309</v>
      </c>
      <c r="I3085">
        <v>0.47899999999999998</v>
      </c>
      <c r="J3085" s="289" t="s">
        <v>3890</v>
      </c>
      <c r="K3085" s="289" t="s">
        <v>7336</v>
      </c>
      <c r="L3085" s="289" t="s">
        <v>275</v>
      </c>
      <c r="M3085" s="289" t="s">
        <v>7332</v>
      </c>
      <c r="N3085" s="289" t="s">
        <v>3896</v>
      </c>
      <c r="O3085" s="289" t="s">
        <v>3332</v>
      </c>
      <c r="P3085" s="289">
        <f>VLOOKUP(CAT_Details[[#This Row],[Delivery Bp Customer Code]],Table6[],2,0)</f>
        <v>3402</v>
      </c>
    </row>
    <row r="3086" spans="1:16" x14ac:dyDescent="0.25">
      <c r="A3086" s="289" t="s">
        <v>3329</v>
      </c>
      <c r="B3086">
        <v>12</v>
      </c>
      <c r="C3086">
        <v>2160</v>
      </c>
      <c r="D3086">
        <v>3.98</v>
      </c>
      <c r="E3086" s="289" t="s">
        <v>7337</v>
      </c>
      <c r="F3086">
        <v>5014788405</v>
      </c>
      <c r="G3086" s="276">
        <v>45677</v>
      </c>
      <c r="H3086" s="5">
        <v>20241219620048</v>
      </c>
      <c r="I3086">
        <v>7.4470000000000001</v>
      </c>
      <c r="J3086" s="289" t="s">
        <v>287</v>
      </c>
      <c r="K3086" s="289" t="s">
        <v>7338</v>
      </c>
      <c r="L3086" s="289" t="s">
        <v>275</v>
      </c>
      <c r="M3086" s="289" t="s">
        <v>7165</v>
      </c>
      <c r="N3086" s="289" t="s">
        <v>4413</v>
      </c>
      <c r="O3086" s="289" t="s">
        <v>3332</v>
      </c>
      <c r="P3086" s="289">
        <f>VLOOKUP(CAT_Details[[#This Row],[Delivery Bp Customer Code]],Table6[],2,0)</f>
        <v>3402</v>
      </c>
    </row>
    <row r="3087" spans="1:16" x14ac:dyDescent="0.25">
      <c r="A3087" s="289" t="s">
        <v>3329</v>
      </c>
      <c r="B3087">
        <v>1</v>
      </c>
      <c r="C3087">
        <v>420</v>
      </c>
      <c r="D3087">
        <v>0.4</v>
      </c>
      <c r="E3087" s="289" t="s">
        <v>7339</v>
      </c>
      <c r="F3087">
        <v>5014802477</v>
      </c>
      <c r="G3087" s="276">
        <v>45677</v>
      </c>
      <c r="H3087" s="5">
        <v>20250113628335</v>
      </c>
      <c r="I3087">
        <v>0.57599999999999996</v>
      </c>
      <c r="J3087" s="289" t="s">
        <v>350</v>
      </c>
      <c r="K3087" s="289" t="s">
        <v>7340</v>
      </c>
      <c r="L3087" s="289" t="s">
        <v>275</v>
      </c>
      <c r="M3087" s="289" t="s">
        <v>7341</v>
      </c>
      <c r="N3087" s="289" t="s">
        <v>3804</v>
      </c>
      <c r="O3087" s="289" t="s">
        <v>3332</v>
      </c>
      <c r="P3087" s="289">
        <f>VLOOKUP(CAT_Details[[#This Row],[Delivery Bp Customer Code]],Table6[],2,0)</f>
        <v>3402</v>
      </c>
    </row>
    <row r="3088" spans="1:16" x14ac:dyDescent="0.25">
      <c r="A3088" s="289" t="s">
        <v>3329</v>
      </c>
      <c r="B3088">
        <v>1</v>
      </c>
      <c r="C3088">
        <v>5</v>
      </c>
      <c r="D3088">
        <v>0.05</v>
      </c>
      <c r="E3088" s="289" t="s">
        <v>7342</v>
      </c>
      <c r="F3088">
        <v>5014802588</v>
      </c>
      <c r="G3088" s="276">
        <v>45677</v>
      </c>
      <c r="H3088">
        <v>20250113628665</v>
      </c>
      <c r="I3088">
        <v>1.6E-2</v>
      </c>
      <c r="J3088" s="289" t="s">
        <v>350</v>
      </c>
      <c r="K3088" s="289" t="s">
        <v>7343</v>
      </c>
      <c r="L3088" s="289" t="s">
        <v>275</v>
      </c>
      <c r="M3088" s="289" t="s">
        <v>7177</v>
      </c>
      <c r="N3088" s="289" t="s">
        <v>3173</v>
      </c>
      <c r="O3088" s="289" t="s">
        <v>3332</v>
      </c>
      <c r="P3088" s="289">
        <f>VLOOKUP(CAT_Details[[#This Row],[Delivery Bp Customer Code]],Table6[],2,0)</f>
        <v>3402</v>
      </c>
    </row>
    <row r="3089" spans="1:16" x14ac:dyDescent="0.25">
      <c r="A3089" s="289" t="s">
        <v>3329</v>
      </c>
      <c r="B3089">
        <v>1</v>
      </c>
      <c r="C3089">
        <v>7</v>
      </c>
      <c r="D3089">
        <v>7.0000000000000007E-2</v>
      </c>
      <c r="E3089" s="289" t="s">
        <v>7342</v>
      </c>
      <c r="F3089">
        <v>5014802595</v>
      </c>
      <c r="G3089" s="276">
        <v>45677</v>
      </c>
      <c r="H3089">
        <v>20250113628655</v>
      </c>
      <c r="I3089">
        <v>4.9000000000000002E-2</v>
      </c>
      <c r="J3089" s="289" t="s">
        <v>350</v>
      </c>
      <c r="K3089" s="289" t="s">
        <v>7344</v>
      </c>
      <c r="L3089" s="289" t="s">
        <v>275</v>
      </c>
      <c r="M3089" s="289" t="s">
        <v>7177</v>
      </c>
      <c r="N3089" s="289" t="s">
        <v>3173</v>
      </c>
      <c r="O3089" s="289" t="s">
        <v>3332</v>
      </c>
      <c r="P3089" s="289">
        <f>VLOOKUP(CAT_Details[[#This Row],[Delivery Bp Customer Code]],Table6[],2,0)</f>
        <v>3402</v>
      </c>
    </row>
    <row r="3090" spans="1:16" x14ac:dyDescent="0.25">
      <c r="A3090" s="289" t="s">
        <v>76</v>
      </c>
      <c r="B3090">
        <v>11</v>
      </c>
      <c r="C3090">
        <v>848</v>
      </c>
      <c r="D3090">
        <v>2.2000000000000002</v>
      </c>
      <c r="E3090" s="289" t="s">
        <v>7345</v>
      </c>
      <c r="F3090">
        <v>5014771983</v>
      </c>
      <c r="G3090" s="276">
        <v>45677</v>
      </c>
      <c r="H3090">
        <v>20250108625694</v>
      </c>
      <c r="I3090">
        <v>2.1120000000000001</v>
      </c>
      <c r="J3090" s="289" t="s">
        <v>401</v>
      </c>
      <c r="K3090" s="289" t="s">
        <v>7346</v>
      </c>
      <c r="L3090" s="289" t="s">
        <v>275</v>
      </c>
      <c r="M3090" s="289" t="s">
        <v>7347</v>
      </c>
      <c r="N3090" s="289" t="s">
        <v>1028</v>
      </c>
      <c r="O3090" s="289" t="s">
        <v>748</v>
      </c>
      <c r="P3090" s="289" t="str">
        <f>VLOOKUP(CAT_Details[[#This Row],[Delivery Bp Customer Code]],Table6[],2,0)</f>
        <v>No Loc</v>
      </c>
    </row>
    <row r="3091" spans="1:16" x14ac:dyDescent="0.25">
      <c r="A3091" s="289" t="s">
        <v>76</v>
      </c>
      <c r="B3091">
        <v>1</v>
      </c>
      <c r="C3091">
        <v>80</v>
      </c>
      <c r="D3091">
        <v>0.4</v>
      </c>
      <c r="E3091" s="289" t="s">
        <v>7348</v>
      </c>
      <c r="F3091">
        <v>5014772294</v>
      </c>
      <c r="G3091" s="276">
        <v>45677</v>
      </c>
      <c r="H3091">
        <v>20250108625152</v>
      </c>
      <c r="I3091">
        <v>0.57599999999999996</v>
      </c>
      <c r="J3091" s="289" t="s">
        <v>294</v>
      </c>
      <c r="K3091" s="289" t="s">
        <v>7349</v>
      </c>
      <c r="L3091" s="289" t="s">
        <v>275</v>
      </c>
      <c r="M3091" s="289" t="s">
        <v>7122</v>
      </c>
      <c r="N3091" s="289" t="s">
        <v>504</v>
      </c>
      <c r="O3091" s="289" t="s">
        <v>748</v>
      </c>
      <c r="P3091" s="289" t="str">
        <f>VLOOKUP(CAT_Details[[#This Row],[Delivery Bp Customer Code]],Table6[],2,0)</f>
        <v>No Loc</v>
      </c>
    </row>
    <row r="3092" spans="1:16" x14ac:dyDescent="0.25">
      <c r="A3092" s="289" t="s">
        <v>76</v>
      </c>
      <c r="B3092">
        <v>1</v>
      </c>
      <c r="C3092">
        <v>120</v>
      </c>
      <c r="D3092">
        <v>0.4</v>
      </c>
      <c r="E3092" s="289" t="s">
        <v>7350</v>
      </c>
      <c r="F3092">
        <v>5014788681</v>
      </c>
      <c r="G3092" s="276">
        <v>45677</v>
      </c>
      <c r="H3092" s="5">
        <v>20250109627043</v>
      </c>
      <c r="I3092">
        <v>0.38400000000000001</v>
      </c>
      <c r="J3092" s="289" t="s">
        <v>324</v>
      </c>
      <c r="K3092" s="289" t="s">
        <v>7351</v>
      </c>
      <c r="L3092" s="289" t="s">
        <v>275</v>
      </c>
      <c r="M3092" s="289" t="s">
        <v>7012</v>
      </c>
      <c r="N3092" s="289" t="s">
        <v>579</v>
      </c>
      <c r="O3092" s="289" t="s">
        <v>748</v>
      </c>
      <c r="P3092" s="289" t="str">
        <f>VLOOKUP(CAT_Details[[#This Row],[Delivery Bp Customer Code]],Table6[],2,0)</f>
        <v>No Loc</v>
      </c>
    </row>
    <row r="3093" spans="1:16" x14ac:dyDescent="0.25">
      <c r="A3093" s="289" t="s">
        <v>76</v>
      </c>
      <c r="B3093">
        <v>2</v>
      </c>
      <c r="C3093">
        <v>1736</v>
      </c>
      <c r="D3093">
        <v>0.55000000000000004</v>
      </c>
      <c r="E3093" s="289" t="s">
        <v>7352</v>
      </c>
      <c r="F3093">
        <v>5014802547</v>
      </c>
      <c r="G3093" s="276">
        <v>45677</v>
      </c>
      <c r="H3093">
        <v>20250114629324</v>
      </c>
      <c r="I3093">
        <v>1.32</v>
      </c>
      <c r="J3093" s="289" t="s">
        <v>350</v>
      </c>
      <c r="K3093" s="289" t="s">
        <v>7353</v>
      </c>
      <c r="L3093" s="289" t="s">
        <v>275</v>
      </c>
      <c r="M3093" s="289" t="s">
        <v>7221</v>
      </c>
      <c r="N3093" s="289" t="s">
        <v>4441</v>
      </c>
      <c r="O3093" s="289" t="s">
        <v>748</v>
      </c>
      <c r="P3093" s="289" t="str">
        <f>VLOOKUP(CAT_Details[[#This Row],[Delivery Bp Customer Code]],Table6[],2,0)</f>
        <v>No Loc</v>
      </c>
    </row>
    <row r="3094" spans="1:16" x14ac:dyDescent="0.25">
      <c r="A3094" s="289" t="s">
        <v>76</v>
      </c>
      <c r="B3094">
        <v>1</v>
      </c>
      <c r="C3094">
        <v>255</v>
      </c>
      <c r="D3094">
        <v>0.4</v>
      </c>
      <c r="E3094" s="289" t="s">
        <v>7354</v>
      </c>
      <c r="F3094">
        <v>5014802685</v>
      </c>
      <c r="G3094" s="276">
        <v>45677</v>
      </c>
      <c r="H3094">
        <v>20250114629493</v>
      </c>
      <c r="I3094">
        <v>0.96</v>
      </c>
      <c r="J3094" s="289" t="s">
        <v>350</v>
      </c>
      <c r="K3094" s="289" t="s">
        <v>7355</v>
      </c>
      <c r="L3094" s="289" t="s">
        <v>275</v>
      </c>
      <c r="M3094" s="289" t="s">
        <v>7221</v>
      </c>
      <c r="N3094" s="289" t="s">
        <v>1634</v>
      </c>
      <c r="O3094" s="289" t="s">
        <v>748</v>
      </c>
      <c r="P3094" s="289" t="str">
        <f>VLOOKUP(CAT_Details[[#This Row],[Delivery Bp Customer Code]],Table6[],2,0)</f>
        <v>No Loc</v>
      </c>
    </row>
    <row r="3095" spans="1:16" x14ac:dyDescent="0.25">
      <c r="A3095" s="289" t="s">
        <v>76</v>
      </c>
      <c r="B3095">
        <v>2</v>
      </c>
      <c r="C3095">
        <v>150</v>
      </c>
      <c r="D3095">
        <v>0.8</v>
      </c>
      <c r="E3095" s="289" t="s">
        <v>7356</v>
      </c>
      <c r="F3095">
        <v>5014802730</v>
      </c>
      <c r="G3095" s="276">
        <v>45677</v>
      </c>
      <c r="H3095" s="5">
        <v>20250113628235</v>
      </c>
      <c r="I3095">
        <v>1.9390000000000001</v>
      </c>
      <c r="J3095" s="289" t="s">
        <v>350</v>
      </c>
      <c r="K3095" s="289" t="s">
        <v>7357</v>
      </c>
      <c r="L3095" s="289" t="s">
        <v>275</v>
      </c>
      <c r="M3095" s="289" t="s">
        <v>7221</v>
      </c>
      <c r="N3095" s="289" t="s">
        <v>690</v>
      </c>
      <c r="O3095" s="289" t="s">
        <v>748</v>
      </c>
      <c r="P3095" s="289" t="str">
        <f>VLOOKUP(CAT_Details[[#This Row],[Delivery Bp Customer Code]],Table6[],2,0)</f>
        <v>No Loc</v>
      </c>
    </row>
    <row r="3096" spans="1:16" x14ac:dyDescent="0.25">
      <c r="A3096" s="289" t="s">
        <v>285</v>
      </c>
      <c r="B3096">
        <v>30</v>
      </c>
      <c r="C3096">
        <v>394</v>
      </c>
      <c r="D3096">
        <v>1.1100000000000001</v>
      </c>
      <c r="E3096" s="289" t="s">
        <v>7358</v>
      </c>
      <c r="F3096">
        <v>5014757068</v>
      </c>
      <c r="G3096" s="276">
        <v>45677</v>
      </c>
      <c r="H3096">
        <v>20250108625367</v>
      </c>
      <c r="I3096">
        <v>0.63</v>
      </c>
      <c r="J3096" s="289" t="s">
        <v>294</v>
      </c>
      <c r="K3096" s="289" t="s">
        <v>7359</v>
      </c>
      <c r="L3096" s="289" t="s">
        <v>275</v>
      </c>
      <c r="M3096" s="289" t="s">
        <v>7162</v>
      </c>
      <c r="N3096" s="289" t="s">
        <v>1413</v>
      </c>
      <c r="O3096" s="289" t="s">
        <v>291</v>
      </c>
      <c r="P3096" s="289" t="str">
        <f>VLOOKUP(CAT_Details[[#This Row],[Delivery Bp Customer Code]],Table6[],2,0)</f>
        <v>DX01-L5</v>
      </c>
    </row>
    <row r="3097" spans="1:16" x14ac:dyDescent="0.25">
      <c r="A3097" s="289" t="s">
        <v>285</v>
      </c>
      <c r="B3097">
        <v>2</v>
      </c>
      <c r="C3097">
        <v>245</v>
      </c>
      <c r="D3097">
        <v>0.4</v>
      </c>
      <c r="E3097" s="289" t="s">
        <v>7360</v>
      </c>
      <c r="F3097">
        <v>5014757594</v>
      </c>
      <c r="G3097" s="276">
        <v>45677</v>
      </c>
      <c r="H3097">
        <v>20250107624725</v>
      </c>
      <c r="I3097">
        <v>0.38400000000000001</v>
      </c>
      <c r="J3097" s="289" t="s">
        <v>764</v>
      </c>
      <c r="K3097" s="289" t="s">
        <v>7361</v>
      </c>
      <c r="L3097" s="289" t="s">
        <v>275</v>
      </c>
      <c r="M3097" s="289" t="s">
        <v>7131</v>
      </c>
      <c r="N3097" s="289" t="s">
        <v>766</v>
      </c>
      <c r="O3097" s="289" t="s">
        <v>291</v>
      </c>
      <c r="P3097" s="289" t="str">
        <f>VLOOKUP(CAT_Details[[#This Row],[Delivery Bp Customer Code]],Table6[],2,0)</f>
        <v>DX01-L5</v>
      </c>
    </row>
    <row r="3098" spans="1:16" x14ac:dyDescent="0.25">
      <c r="A3098" s="289" t="s">
        <v>285</v>
      </c>
      <c r="B3098">
        <v>8</v>
      </c>
      <c r="C3098">
        <v>3356</v>
      </c>
      <c r="D3098">
        <v>3.2</v>
      </c>
      <c r="E3098" s="289" t="s">
        <v>7362</v>
      </c>
      <c r="F3098">
        <v>5014771993</v>
      </c>
      <c r="G3098" s="276">
        <v>45677</v>
      </c>
      <c r="H3098" s="5">
        <v>20250109626450</v>
      </c>
      <c r="I3098">
        <v>7.68</v>
      </c>
      <c r="J3098" s="289" t="s">
        <v>401</v>
      </c>
      <c r="K3098" s="289" t="s">
        <v>7363</v>
      </c>
      <c r="L3098" s="289" t="s">
        <v>275</v>
      </c>
      <c r="M3098" s="289" t="s">
        <v>7364</v>
      </c>
      <c r="N3098" s="289" t="s">
        <v>404</v>
      </c>
      <c r="O3098" s="289" t="s">
        <v>291</v>
      </c>
      <c r="P3098" s="289" t="str">
        <f>VLOOKUP(CAT_Details[[#This Row],[Delivery Bp Customer Code]],Table6[],2,0)</f>
        <v>DX01-L5</v>
      </c>
    </row>
    <row r="3099" spans="1:16" x14ac:dyDescent="0.25">
      <c r="A3099" s="289" t="s">
        <v>285</v>
      </c>
      <c r="B3099">
        <v>16</v>
      </c>
      <c r="C3099">
        <v>960</v>
      </c>
      <c r="D3099">
        <v>6.4</v>
      </c>
      <c r="E3099" s="289" t="s">
        <v>7365</v>
      </c>
      <c r="F3099">
        <v>5014772346</v>
      </c>
      <c r="G3099" s="276">
        <v>45677</v>
      </c>
      <c r="H3099">
        <v>20250109627013</v>
      </c>
      <c r="I3099">
        <v>15.36</v>
      </c>
      <c r="J3099" s="289" t="s">
        <v>294</v>
      </c>
      <c r="K3099" s="289" t="s">
        <v>7366</v>
      </c>
      <c r="L3099" s="289" t="s">
        <v>275</v>
      </c>
      <c r="M3099" s="289" t="s">
        <v>7367</v>
      </c>
      <c r="N3099" s="289" t="s">
        <v>1181</v>
      </c>
      <c r="O3099" s="289" t="s">
        <v>291</v>
      </c>
      <c r="P3099" s="289" t="str">
        <f>VLOOKUP(CAT_Details[[#This Row],[Delivery Bp Customer Code]],Table6[],2,0)</f>
        <v>DX01-L5</v>
      </c>
    </row>
    <row r="3100" spans="1:16" x14ac:dyDescent="0.25">
      <c r="A3100" s="289" t="s">
        <v>285</v>
      </c>
      <c r="B3100">
        <v>7</v>
      </c>
      <c r="C3100">
        <v>1960</v>
      </c>
      <c r="D3100">
        <v>1.62</v>
      </c>
      <c r="E3100" s="289" t="s">
        <v>7368</v>
      </c>
      <c r="F3100">
        <v>5014788327</v>
      </c>
      <c r="G3100" s="276">
        <v>45677</v>
      </c>
      <c r="H3100">
        <v>20250108625847</v>
      </c>
      <c r="I3100">
        <v>2.7069999999999999</v>
      </c>
      <c r="J3100" s="289" t="s">
        <v>294</v>
      </c>
      <c r="K3100" s="289" t="s">
        <v>7369</v>
      </c>
      <c r="L3100" s="289" t="s">
        <v>275</v>
      </c>
      <c r="M3100" s="289" t="s">
        <v>7370</v>
      </c>
      <c r="N3100" s="289" t="s">
        <v>394</v>
      </c>
      <c r="O3100" s="289" t="s">
        <v>291</v>
      </c>
      <c r="P3100" s="289" t="str">
        <f>VLOOKUP(CAT_Details[[#This Row],[Delivery Bp Customer Code]],Table6[],2,0)</f>
        <v>DX01-L5</v>
      </c>
    </row>
    <row r="3101" spans="1:16" x14ac:dyDescent="0.25">
      <c r="A3101" s="289" t="s">
        <v>285</v>
      </c>
      <c r="B3101">
        <v>4</v>
      </c>
      <c r="C3101">
        <v>4600</v>
      </c>
      <c r="D3101">
        <v>1.6</v>
      </c>
      <c r="E3101" s="289" t="s">
        <v>7371</v>
      </c>
      <c r="F3101">
        <v>5014788538</v>
      </c>
      <c r="G3101" s="276">
        <v>45677</v>
      </c>
      <c r="H3101">
        <v>20250109626604</v>
      </c>
      <c r="I3101">
        <v>2.3039999999999998</v>
      </c>
      <c r="J3101" s="289" t="s">
        <v>324</v>
      </c>
      <c r="K3101" s="289" t="s">
        <v>7372</v>
      </c>
      <c r="L3101" s="289" t="s">
        <v>275</v>
      </c>
      <c r="M3101" s="289" t="s">
        <v>7012</v>
      </c>
      <c r="N3101" s="289" t="s">
        <v>333</v>
      </c>
      <c r="O3101" s="289" t="s">
        <v>291</v>
      </c>
      <c r="P3101" s="289" t="str">
        <f>VLOOKUP(CAT_Details[[#This Row],[Delivery Bp Customer Code]],Table6[],2,0)</f>
        <v>DX01-L5</v>
      </c>
    </row>
    <row r="3102" spans="1:16" x14ac:dyDescent="0.25">
      <c r="A3102" s="289" t="s">
        <v>285</v>
      </c>
      <c r="B3102">
        <v>12</v>
      </c>
      <c r="C3102">
        <v>1890</v>
      </c>
      <c r="D3102">
        <v>5.07</v>
      </c>
      <c r="E3102" s="289" t="s">
        <v>7373</v>
      </c>
      <c r="F3102">
        <v>5014802487</v>
      </c>
      <c r="G3102" s="276">
        <v>45677</v>
      </c>
      <c r="H3102">
        <v>20250110627560</v>
      </c>
      <c r="I3102">
        <v>11.798999999999999</v>
      </c>
      <c r="J3102" s="289" t="s">
        <v>280</v>
      </c>
      <c r="K3102" s="289" t="s">
        <v>7374</v>
      </c>
      <c r="L3102" s="289" t="s">
        <v>275</v>
      </c>
      <c r="M3102" s="289" t="s">
        <v>7375</v>
      </c>
      <c r="N3102" s="289" t="s">
        <v>411</v>
      </c>
      <c r="O3102" s="289" t="s">
        <v>291</v>
      </c>
      <c r="P3102" s="289" t="str">
        <f>VLOOKUP(CAT_Details[[#This Row],[Delivery Bp Customer Code]],Table6[],2,0)</f>
        <v>DX01-L5</v>
      </c>
    </row>
    <row r="3103" spans="1:16" x14ac:dyDescent="0.25">
      <c r="A3103" s="289" t="s">
        <v>272</v>
      </c>
      <c r="B3103">
        <v>40</v>
      </c>
      <c r="C3103">
        <v>1330</v>
      </c>
      <c r="D3103">
        <v>9.48</v>
      </c>
      <c r="E3103" s="289" t="s">
        <v>7376</v>
      </c>
      <c r="F3103">
        <v>5014788697</v>
      </c>
      <c r="G3103" s="276">
        <v>45677</v>
      </c>
      <c r="H3103">
        <v>20250107624458</v>
      </c>
      <c r="I3103">
        <v>22.782</v>
      </c>
      <c r="J3103" s="289" t="s">
        <v>280</v>
      </c>
      <c r="K3103" s="289" t="s">
        <v>7377</v>
      </c>
      <c r="L3103" s="289" t="s">
        <v>275</v>
      </c>
      <c r="M3103" s="289" t="s">
        <v>7378</v>
      </c>
      <c r="N3103" s="289" t="s">
        <v>1226</v>
      </c>
      <c r="O3103" s="289" t="s">
        <v>277</v>
      </c>
      <c r="P3103" s="289" t="str">
        <f>VLOOKUP(CAT_Details[[#This Row],[Delivery Bp Customer Code]],Table6[],2,0)</f>
        <v>U2-L5</v>
      </c>
    </row>
    <row r="3104" spans="1:16" x14ac:dyDescent="0.25">
      <c r="A3104" s="289" t="s">
        <v>272</v>
      </c>
      <c r="B3104">
        <v>1</v>
      </c>
      <c r="C3104">
        <v>44</v>
      </c>
      <c r="D3104">
        <v>0.2</v>
      </c>
      <c r="E3104" s="289" t="s">
        <v>7379</v>
      </c>
      <c r="F3104">
        <v>5014802605</v>
      </c>
      <c r="G3104" s="276">
        <v>45677</v>
      </c>
      <c r="H3104" s="5">
        <v>20250110627290</v>
      </c>
      <c r="I3104">
        <v>0.35</v>
      </c>
      <c r="J3104" s="289" t="s">
        <v>350</v>
      </c>
      <c r="K3104" s="289" t="s">
        <v>7380</v>
      </c>
      <c r="L3104" s="289" t="s">
        <v>275</v>
      </c>
      <c r="M3104" s="289" t="s">
        <v>7177</v>
      </c>
      <c r="N3104" s="289" t="s">
        <v>704</v>
      </c>
      <c r="O3104" s="289" t="s">
        <v>277</v>
      </c>
      <c r="P3104" s="289" t="str">
        <f>VLOOKUP(CAT_Details[[#This Row],[Delivery Bp Customer Code]],Table6[],2,0)</f>
        <v>U2-L5</v>
      </c>
    </row>
    <row r="3105" spans="1:16" x14ac:dyDescent="0.25">
      <c r="A3105" s="289" t="s">
        <v>272</v>
      </c>
      <c r="B3105">
        <v>2</v>
      </c>
      <c r="C3105">
        <v>24</v>
      </c>
      <c r="D3105">
        <v>0.16</v>
      </c>
      <c r="E3105" s="289" t="s">
        <v>7381</v>
      </c>
      <c r="F3105">
        <v>5014832799</v>
      </c>
      <c r="G3105" s="276">
        <v>45677</v>
      </c>
      <c r="H3105">
        <v>20250110627796</v>
      </c>
      <c r="I3105">
        <v>0.123</v>
      </c>
      <c r="J3105" s="289" t="s">
        <v>302</v>
      </c>
      <c r="K3105" s="289" t="s">
        <v>7382</v>
      </c>
      <c r="L3105" s="289" t="s">
        <v>275</v>
      </c>
      <c r="M3105" s="289" t="s">
        <v>7370</v>
      </c>
      <c r="N3105" s="289" t="s">
        <v>450</v>
      </c>
      <c r="O3105" s="289" t="s">
        <v>277</v>
      </c>
      <c r="P3105" s="289" t="str">
        <f>VLOOKUP(CAT_Details[[#This Row],[Delivery Bp Customer Code]],Table6[],2,0)</f>
        <v>U2-L5</v>
      </c>
    </row>
    <row r="3106" spans="1:16" x14ac:dyDescent="0.25">
      <c r="A3106" s="289" t="s">
        <v>4794</v>
      </c>
      <c r="B3106">
        <v>1</v>
      </c>
      <c r="C3106">
        <v>22.5</v>
      </c>
      <c r="D3106">
        <v>0.4</v>
      </c>
      <c r="E3106" s="289" t="s">
        <v>7383</v>
      </c>
      <c r="F3106">
        <v>5014802676</v>
      </c>
      <c r="G3106" s="276">
        <v>45677</v>
      </c>
      <c r="H3106">
        <v>20250110627972</v>
      </c>
      <c r="I3106">
        <v>0.40300000000000002</v>
      </c>
      <c r="J3106" s="289" t="s">
        <v>280</v>
      </c>
      <c r="K3106" s="289" t="s">
        <v>7384</v>
      </c>
      <c r="L3106" s="289" t="s">
        <v>275</v>
      </c>
      <c r="M3106" s="289" t="s">
        <v>7329</v>
      </c>
      <c r="N3106" s="289" t="s">
        <v>5809</v>
      </c>
      <c r="O3106" s="289" t="s">
        <v>4798</v>
      </c>
      <c r="P3106" s="289" t="str">
        <f>VLOOKUP(CAT_Details[[#This Row],[Delivery Bp Customer Code]],Table6[],2,0)</f>
        <v>MY02</v>
      </c>
    </row>
    <row r="3107" spans="1:16" x14ac:dyDescent="0.25">
      <c r="A3107" s="289" t="s">
        <v>4794</v>
      </c>
      <c r="B3107">
        <v>1</v>
      </c>
      <c r="C3107">
        <v>23</v>
      </c>
      <c r="D3107">
        <v>0.4</v>
      </c>
      <c r="E3107" s="289" t="s">
        <v>7383</v>
      </c>
      <c r="F3107">
        <v>5014802678</v>
      </c>
      <c r="G3107" s="276">
        <v>45677</v>
      </c>
      <c r="H3107">
        <v>20250110627973</v>
      </c>
      <c r="I3107">
        <v>0.40300000000000002</v>
      </c>
      <c r="J3107" s="289" t="s">
        <v>280</v>
      </c>
      <c r="K3107" s="289" t="s">
        <v>7385</v>
      </c>
      <c r="L3107" s="289" t="s">
        <v>275</v>
      </c>
      <c r="M3107" s="289" t="s">
        <v>7329</v>
      </c>
      <c r="N3107" s="289" t="s">
        <v>5809</v>
      </c>
      <c r="O3107" s="289" t="s">
        <v>4798</v>
      </c>
      <c r="P3107" s="289" t="str">
        <f>VLOOKUP(CAT_Details[[#This Row],[Delivery Bp Customer Code]],Table6[],2,0)</f>
        <v>MY02</v>
      </c>
    </row>
    <row r="3108" spans="1:16" x14ac:dyDescent="0.25">
      <c r="A3108" s="289" t="s">
        <v>4794</v>
      </c>
      <c r="B3108">
        <v>17</v>
      </c>
      <c r="C3108">
        <v>1996.99</v>
      </c>
      <c r="D3108">
        <v>7.96</v>
      </c>
      <c r="E3108" s="289" t="s">
        <v>7386</v>
      </c>
      <c r="F3108">
        <v>5014832835</v>
      </c>
      <c r="G3108" s="276">
        <v>45677</v>
      </c>
      <c r="H3108">
        <v>20250115630450</v>
      </c>
      <c r="I3108">
        <v>22.827999999999999</v>
      </c>
      <c r="J3108" s="289" t="s">
        <v>273</v>
      </c>
      <c r="K3108" s="289" t="s">
        <v>7387</v>
      </c>
      <c r="L3108" s="289" t="s">
        <v>275</v>
      </c>
      <c r="M3108" s="289" t="s">
        <v>7388</v>
      </c>
      <c r="N3108" s="289" t="s">
        <v>519</v>
      </c>
      <c r="O3108" s="289" t="s">
        <v>4798</v>
      </c>
      <c r="P3108" s="289" t="str">
        <f>VLOOKUP(CAT_Details[[#This Row],[Delivery Bp Customer Code]],Table6[],2,0)</f>
        <v>MY02</v>
      </c>
    </row>
    <row r="3109" spans="1:16" x14ac:dyDescent="0.25">
      <c r="A3109" s="289" t="s">
        <v>5576</v>
      </c>
      <c r="B3109">
        <v>12</v>
      </c>
      <c r="C3109">
        <v>13200</v>
      </c>
      <c r="D3109">
        <v>7.2</v>
      </c>
      <c r="E3109" s="289" t="s">
        <v>7389</v>
      </c>
      <c r="F3109">
        <v>5014832638</v>
      </c>
      <c r="G3109" s="276">
        <v>45677</v>
      </c>
      <c r="H3109">
        <v>20250109626897</v>
      </c>
      <c r="I3109">
        <v>17.28</v>
      </c>
      <c r="J3109" s="289" t="s">
        <v>273</v>
      </c>
      <c r="K3109" s="289" t="s">
        <v>7390</v>
      </c>
      <c r="L3109" s="289" t="s">
        <v>275</v>
      </c>
      <c r="M3109" s="289" t="s">
        <v>7310</v>
      </c>
      <c r="N3109" s="289" t="s">
        <v>6556</v>
      </c>
      <c r="O3109" s="289" t="s">
        <v>5579</v>
      </c>
      <c r="P3109" s="289" t="str">
        <f>VLOOKUP(CAT_Details[[#This Row],[Delivery Bp Customer Code]],Table6[],2,0)</f>
        <v>No Loc</v>
      </c>
    </row>
    <row r="3110" spans="1:16" x14ac:dyDescent="0.25">
      <c r="A3110" s="289" t="s">
        <v>5576</v>
      </c>
      <c r="B3110">
        <v>8</v>
      </c>
      <c r="C3110">
        <v>4138</v>
      </c>
      <c r="D3110">
        <v>4.46</v>
      </c>
      <c r="E3110" s="289" t="s">
        <v>7391</v>
      </c>
      <c r="F3110">
        <v>5014849339</v>
      </c>
      <c r="G3110" s="276">
        <v>45677</v>
      </c>
      <c r="H3110" s="5">
        <v>20250115630823</v>
      </c>
      <c r="I3110">
        <v>7.9880000000000004</v>
      </c>
      <c r="J3110" s="289" t="s">
        <v>350</v>
      </c>
      <c r="K3110" s="289" t="s">
        <v>7392</v>
      </c>
      <c r="L3110" s="289" t="s">
        <v>275</v>
      </c>
      <c r="M3110" s="289" t="s">
        <v>7393</v>
      </c>
      <c r="N3110" s="289" t="s">
        <v>4178</v>
      </c>
      <c r="O3110" s="289" t="s">
        <v>5579</v>
      </c>
      <c r="P3110" s="289" t="str">
        <f>VLOOKUP(CAT_Details[[#This Row],[Delivery Bp Customer Code]],Table6[],2,0)</f>
        <v>No Loc</v>
      </c>
    </row>
    <row r="3111" spans="1:16" x14ac:dyDescent="0.25">
      <c r="A3111" s="289" t="s">
        <v>278</v>
      </c>
      <c r="B3111">
        <v>13</v>
      </c>
      <c r="C3111">
        <v>3822</v>
      </c>
      <c r="D3111">
        <v>5.2</v>
      </c>
      <c r="E3111" s="289" t="s">
        <v>7394</v>
      </c>
      <c r="F3111">
        <v>5014772190</v>
      </c>
      <c r="G3111" s="276">
        <v>45678</v>
      </c>
      <c r="H3111">
        <v>20250109626669</v>
      </c>
      <c r="I3111">
        <v>6.8639999999999999</v>
      </c>
      <c r="J3111" s="289" t="s">
        <v>317</v>
      </c>
      <c r="K3111" s="289" t="s">
        <v>7395</v>
      </c>
      <c r="L3111" s="289" t="s">
        <v>275</v>
      </c>
      <c r="M3111" s="289" t="s">
        <v>7396</v>
      </c>
      <c r="N3111" s="289" t="s">
        <v>320</v>
      </c>
      <c r="O3111" s="289" t="s">
        <v>498</v>
      </c>
      <c r="P3111" s="289" t="str">
        <f>VLOOKUP(CAT_Details[[#This Row],[Delivery Bp Customer Code]],Table6[],2,0)</f>
        <v>DK-BM01</v>
      </c>
    </row>
    <row r="3112" spans="1:16" x14ac:dyDescent="0.25">
      <c r="A3112" s="289" t="s">
        <v>278</v>
      </c>
      <c r="B3112">
        <v>4</v>
      </c>
      <c r="C3112">
        <v>1954</v>
      </c>
      <c r="D3112">
        <v>1.6</v>
      </c>
      <c r="E3112" s="289" t="s">
        <v>7397</v>
      </c>
      <c r="F3112">
        <v>5014788656</v>
      </c>
      <c r="G3112" s="276">
        <v>45678</v>
      </c>
      <c r="H3112">
        <v>20250109626586</v>
      </c>
      <c r="I3112">
        <v>3.456</v>
      </c>
      <c r="J3112" s="289" t="s">
        <v>294</v>
      </c>
      <c r="K3112" s="289" t="s">
        <v>7398</v>
      </c>
      <c r="L3112" s="289" t="s">
        <v>275</v>
      </c>
      <c r="M3112" s="289" t="s">
        <v>7399</v>
      </c>
      <c r="N3112" s="289" t="s">
        <v>2328</v>
      </c>
      <c r="O3112" s="289" t="s">
        <v>498</v>
      </c>
      <c r="P3112" s="289" t="str">
        <f>VLOOKUP(CAT_Details[[#This Row],[Delivery Bp Customer Code]],Table6[],2,0)</f>
        <v>DK-BM01</v>
      </c>
    </row>
    <row r="3113" spans="1:16" x14ac:dyDescent="0.25">
      <c r="A3113" s="289" t="s">
        <v>278</v>
      </c>
      <c r="B3113">
        <v>27</v>
      </c>
      <c r="C3113">
        <v>12474</v>
      </c>
      <c r="D3113">
        <v>10.8</v>
      </c>
      <c r="E3113" s="289" t="s">
        <v>7400</v>
      </c>
      <c r="F3113">
        <v>5014802662</v>
      </c>
      <c r="G3113" s="276">
        <v>45678</v>
      </c>
      <c r="H3113">
        <v>20250109626451</v>
      </c>
      <c r="I3113">
        <v>25.92</v>
      </c>
      <c r="J3113" s="289" t="s">
        <v>324</v>
      </c>
      <c r="K3113" s="289" t="s">
        <v>7401</v>
      </c>
      <c r="L3113" s="289" t="s">
        <v>275</v>
      </c>
      <c r="M3113" s="289" t="s">
        <v>7402</v>
      </c>
      <c r="N3113" s="289" t="s">
        <v>340</v>
      </c>
      <c r="O3113" s="289" t="s">
        <v>498</v>
      </c>
      <c r="P3113" s="289" t="str">
        <f>VLOOKUP(CAT_Details[[#This Row],[Delivery Bp Customer Code]],Table6[],2,0)</f>
        <v>DK-BM01</v>
      </c>
    </row>
    <row r="3114" spans="1:16" x14ac:dyDescent="0.25">
      <c r="A3114" s="289" t="s">
        <v>278</v>
      </c>
      <c r="B3114">
        <v>13</v>
      </c>
      <c r="C3114">
        <v>3060</v>
      </c>
      <c r="D3114">
        <v>5.2</v>
      </c>
      <c r="E3114" s="289" t="s">
        <v>7403</v>
      </c>
      <c r="F3114">
        <v>5014802774</v>
      </c>
      <c r="G3114" s="276">
        <v>45678</v>
      </c>
      <c r="H3114">
        <v>20250113628346</v>
      </c>
      <c r="I3114">
        <v>12.48</v>
      </c>
      <c r="J3114" s="289" t="s">
        <v>324</v>
      </c>
      <c r="K3114" s="289" t="s">
        <v>7404</v>
      </c>
      <c r="L3114" s="289" t="s">
        <v>275</v>
      </c>
      <c r="M3114" s="289" t="s">
        <v>7180</v>
      </c>
      <c r="N3114" s="289" t="s">
        <v>343</v>
      </c>
      <c r="O3114" s="289" t="s">
        <v>498</v>
      </c>
      <c r="P3114" s="289" t="str">
        <f>VLOOKUP(CAT_Details[[#This Row],[Delivery Bp Customer Code]],Table6[],2,0)</f>
        <v>DK-BM01</v>
      </c>
    </row>
    <row r="3115" spans="1:16" x14ac:dyDescent="0.25">
      <c r="A3115" s="289" t="s">
        <v>278</v>
      </c>
      <c r="B3115">
        <v>1</v>
      </c>
      <c r="C3115">
        <v>120</v>
      </c>
      <c r="D3115">
        <v>0.4</v>
      </c>
      <c r="E3115" s="289" t="s">
        <v>7405</v>
      </c>
      <c r="F3115">
        <v>5014817932</v>
      </c>
      <c r="G3115" s="276">
        <v>45678</v>
      </c>
      <c r="H3115">
        <v>20250113628348</v>
      </c>
      <c r="I3115">
        <v>0.96</v>
      </c>
      <c r="J3115" s="289" t="s">
        <v>350</v>
      </c>
      <c r="K3115" s="289" t="s">
        <v>7406</v>
      </c>
      <c r="L3115" s="289" t="s">
        <v>275</v>
      </c>
      <c r="M3115" s="289" t="s">
        <v>7221</v>
      </c>
      <c r="N3115" s="289" t="s">
        <v>743</v>
      </c>
      <c r="O3115" s="289" t="s">
        <v>498</v>
      </c>
      <c r="P3115" s="289" t="str">
        <f>VLOOKUP(CAT_Details[[#This Row],[Delivery Bp Customer Code]],Table6[],2,0)</f>
        <v>DK-BM01</v>
      </c>
    </row>
    <row r="3116" spans="1:16" x14ac:dyDescent="0.25">
      <c r="A3116" s="289" t="s">
        <v>278</v>
      </c>
      <c r="B3116">
        <v>2</v>
      </c>
      <c r="C3116">
        <v>1102</v>
      </c>
      <c r="D3116">
        <v>0.8</v>
      </c>
      <c r="E3116" s="289" t="s">
        <v>7407</v>
      </c>
      <c r="F3116">
        <v>5014847613</v>
      </c>
      <c r="G3116" s="276">
        <v>45678</v>
      </c>
      <c r="H3116" s="5">
        <v>20250115630587</v>
      </c>
      <c r="I3116">
        <v>1.92</v>
      </c>
      <c r="J3116" s="289" t="s">
        <v>273</v>
      </c>
      <c r="K3116" s="289" t="s">
        <v>7408</v>
      </c>
      <c r="L3116" s="289" t="s">
        <v>275</v>
      </c>
      <c r="M3116" s="289" t="s">
        <v>7409</v>
      </c>
      <c r="N3116" s="289" t="s">
        <v>575</v>
      </c>
      <c r="O3116" s="289" t="s">
        <v>498</v>
      </c>
      <c r="P3116" s="289" t="str">
        <f>VLOOKUP(CAT_Details[[#This Row],[Delivery Bp Customer Code]],Table6[],2,0)</f>
        <v>DK-BM01</v>
      </c>
    </row>
    <row r="3117" spans="1:16" x14ac:dyDescent="0.25">
      <c r="A3117" s="289" t="s">
        <v>75</v>
      </c>
      <c r="B3117">
        <v>1</v>
      </c>
      <c r="C3117">
        <v>79</v>
      </c>
      <c r="D3117">
        <v>0.4</v>
      </c>
      <c r="E3117" s="289" t="s">
        <v>7410</v>
      </c>
      <c r="F3117">
        <v>5014772217</v>
      </c>
      <c r="G3117" s="276">
        <v>45678</v>
      </c>
      <c r="H3117">
        <v>20250108625255</v>
      </c>
      <c r="I3117">
        <v>0.38400000000000001</v>
      </c>
      <c r="J3117" s="289" t="s">
        <v>317</v>
      </c>
      <c r="K3117" s="289" t="s">
        <v>7411</v>
      </c>
      <c r="L3117" s="289" t="s">
        <v>275</v>
      </c>
      <c r="M3117" s="289" t="s">
        <v>7162</v>
      </c>
      <c r="N3117" s="289" t="s">
        <v>4494</v>
      </c>
      <c r="O3117" s="289" t="s">
        <v>2173</v>
      </c>
      <c r="P3117" s="289" t="str">
        <f>VLOOKUP(CAT_Details[[#This Row],[Delivery Bp Customer Code]],Table6[],2,0)</f>
        <v>OYL1</v>
      </c>
    </row>
    <row r="3118" spans="1:16" x14ac:dyDescent="0.25">
      <c r="A3118" s="289" t="s">
        <v>75</v>
      </c>
      <c r="B3118">
        <v>9</v>
      </c>
      <c r="C3118">
        <v>1923</v>
      </c>
      <c r="D3118">
        <v>3.86</v>
      </c>
      <c r="E3118" s="289" t="s">
        <v>7412</v>
      </c>
      <c r="F3118">
        <v>5014802807</v>
      </c>
      <c r="G3118" s="276">
        <v>45678</v>
      </c>
      <c r="H3118">
        <v>20250113628531</v>
      </c>
      <c r="I3118">
        <v>18.489999999999998</v>
      </c>
      <c r="J3118" s="289" t="s">
        <v>345</v>
      </c>
      <c r="K3118" s="289" t="s">
        <v>7413</v>
      </c>
      <c r="L3118" s="289" t="s">
        <v>275</v>
      </c>
      <c r="M3118" s="289" t="s">
        <v>7414</v>
      </c>
      <c r="N3118" s="289" t="s">
        <v>4779</v>
      </c>
      <c r="O3118" s="289" t="s">
        <v>5281</v>
      </c>
      <c r="P3118" s="289" t="str">
        <f>VLOOKUP(CAT_Details[[#This Row],[Delivery Bp Customer Code]],Table6[],2,0)</f>
        <v>DK-LW08</v>
      </c>
    </row>
    <row r="3119" spans="1:16" x14ac:dyDescent="0.25">
      <c r="A3119" s="289" t="s">
        <v>75</v>
      </c>
      <c r="B3119">
        <v>1</v>
      </c>
      <c r="C3119">
        <v>44</v>
      </c>
      <c r="D3119">
        <v>0.4</v>
      </c>
      <c r="E3119" s="289" t="s">
        <v>7415</v>
      </c>
      <c r="F3119">
        <v>5014817434</v>
      </c>
      <c r="G3119" s="276">
        <v>45678</v>
      </c>
      <c r="H3119">
        <v>20250108625407</v>
      </c>
      <c r="I3119">
        <v>0.96</v>
      </c>
      <c r="J3119" s="289" t="s">
        <v>350</v>
      </c>
      <c r="K3119" s="289" t="s">
        <v>7416</v>
      </c>
      <c r="L3119" s="289" t="s">
        <v>275</v>
      </c>
      <c r="M3119" s="289" t="s">
        <v>7417</v>
      </c>
      <c r="N3119" s="289" t="s">
        <v>2262</v>
      </c>
      <c r="O3119" s="289" t="s">
        <v>2173</v>
      </c>
      <c r="P3119" s="289" t="str">
        <f>VLOOKUP(CAT_Details[[#This Row],[Delivery Bp Customer Code]],Table6[],2,0)</f>
        <v>OYL1</v>
      </c>
    </row>
    <row r="3120" spans="1:16" x14ac:dyDescent="0.25">
      <c r="A3120" s="289" t="s">
        <v>75</v>
      </c>
      <c r="B3120">
        <v>33</v>
      </c>
      <c r="C3120">
        <v>13024</v>
      </c>
      <c r="D3120">
        <v>11</v>
      </c>
      <c r="E3120" s="289" t="s">
        <v>7418</v>
      </c>
      <c r="F3120">
        <v>5014817458</v>
      </c>
      <c r="G3120" s="276">
        <v>45678</v>
      </c>
      <c r="H3120">
        <v>20250114629563</v>
      </c>
      <c r="I3120">
        <v>21.12</v>
      </c>
      <c r="J3120" s="289" t="s">
        <v>324</v>
      </c>
      <c r="K3120" s="289" t="s">
        <v>7419</v>
      </c>
      <c r="L3120" s="289" t="s">
        <v>275</v>
      </c>
      <c r="M3120" s="289" t="s">
        <v>7420</v>
      </c>
      <c r="N3120" s="289" t="s">
        <v>2172</v>
      </c>
      <c r="O3120" s="289" t="s">
        <v>2173</v>
      </c>
      <c r="P3120" s="289" t="str">
        <f>VLOOKUP(CAT_Details[[#This Row],[Delivery Bp Customer Code]],Table6[],2,0)</f>
        <v>OYL1</v>
      </c>
    </row>
    <row r="3121" spans="1:16" x14ac:dyDescent="0.25">
      <c r="A3121" s="289" t="s">
        <v>75</v>
      </c>
      <c r="B3121">
        <v>1</v>
      </c>
      <c r="C3121">
        <v>148</v>
      </c>
      <c r="D3121">
        <v>0.2</v>
      </c>
      <c r="E3121" s="289" t="s">
        <v>7421</v>
      </c>
      <c r="F3121">
        <v>5014817688</v>
      </c>
      <c r="G3121" s="276">
        <v>45678</v>
      </c>
      <c r="H3121">
        <v>20250110627789</v>
      </c>
      <c r="I3121">
        <v>0.46100000000000002</v>
      </c>
      <c r="J3121" s="289" t="s">
        <v>350</v>
      </c>
      <c r="K3121" s="289" t="s">
        <v>7422</v>
      </c>
      <c r="L3121" s="289" t="s">
        <v>275</v>
      </c>
      <c r="M3121" s="289" t="s">
        <v>7423</v>
      </c>
      <c r="N3121" s="289" t="s">
        <v>2177</v>
      </c>
      <c r="O3121" s="289" t="s">
        <v>2173</v>
      </c>
      <c r="P3121" s="289" t="str">
        <f>VLOOKUP(CAT_Details[[#This Row],[Delivery Bp Customer Code]],Table6[],2,0)</f>
        <v>OYL1</v>
      </c>
    </row>
    <row r="3122" spans="1:16" x14ac:dyDescent="0.25">
      <c r="A3122" s="289" t="s">
        <v>75</v>
      </c>
      <c r="B3122">
        <v>35</v>
      </c>
      <c r="C3122">
        <v>13117.01</v>
      </c>
      <c r="D3122">
        <v>11.67</v>
      </c>
      <c r="E3122" s="289" t="s">
        <v>7424</v>
      </c>
      <c r="F3122">
        <v>5014817713</v>
      </c>
      <c r="G3122" s="276">
        <v>45678</v>
      </c>
      <c r="H3122" s="5">
        <v>20250114629640</v>
      </c>
      <c r="I3122">
        <v>22.4</v>
      </c>
      <c r="J3122" s="289" t="s">
        <v>324</v>
      </c>
      <c r="K3122" s="289" t="s">
        <v>7425</v>
      </c>
      <c r="L3122" s="289" t="s">
        <v>275</v>
      </c>
      <c r="M3122" s="289" t="s">
        <v>7426</v>
      </c>
      <c r="N3122" s="289" t="s">
        <v>2172</v>
      </c>
      <c r="O3122" s="289" t="s">
        <v>2173</v>
      </c>
      <c r="P3122" s="289" t="str">
        <f>VLOOKUP(CAT_Details[[#This Row],[Delivery Bp Customer Code]],Table6[],2,0)</f>
        <v>OYL1</v>
      </c>
    </row>
    <row r="3123" spans="1:16" x14ac:dyDescent="0.25">
      <c r="A3123" s="289" t="s">
        <v>75</v>
      </c>
      <c r="B3123">
        <v>1</v>
      </c>
      <c r="C3123">
        <v>5.56</v>
      </c>
      <c r="D3123">
        <v>0.1</v>
      </c>
      <c r="E3123" s="289" t="s">
        <v>7427</v>
      </c>
      <c r="F3123">
        <v>5014817854</v>
      </c>
      <c r="G3123" s="276">
        <v>45678</v>
      </c>
      <c r="H3123">
        <v>20250113628583</v>
      </c>
      <c r="I3123">
        <v>0.06</v>
      </c>
      <c r="J3123" s="289" t="s">
        <v>280</v>
      </c>
      <c r="K3123" s="289" t="s">
        <v>7428</v>
      </c>
      <c r="L3123" s="289" t="s">
        <v>275</v>
      </c>
      <c r="M3123" s="289" t="s">
        <v>7307</v>
      </c>
      <c r="N3123" s="289" t="s">
        <v>7429</v>
      </c>
      <c r="O3123" s="289" t="s">
        <v>2173</v>
      </c>
      <c r="P3123" s="289" t="str">
        <f>VLOOKUP(CAT_Details[[#This Row],[Delivery Bp Customer Code]],Table6[],2,0)</f>
        <v>OYL1</v>
      </c>
    </row>
    <row r="3124" spans="1:16" x14ac:dyDescent="0.25">
      <c r="A3124" s="289" t="s">
        <v>75</v>
      </c>
      <c r="B3124">
        <v>5</v>
      </c>
      <c r="C3124">
        <v>1000</v>
      </c>
      <c r="D3124">
        <v>2</v>
      </c>
      <c r="E3124" s="289" t="s">
        <v>7430</v>
      </c>
      <c r="F3124">
        <v>5014818012</v>
      </c>
      <c r="G3124" s="276">
        <v>45678</v>
      </c>
      <c r="H3124">
        <v>20241217618376</v>
      </c>
      <c r="I3124">
        <v>2.3519999999999999</v>
      </c>
      <c r="J3124" s="289" t="s">
        <v>324</v>
      </c>
      <c r="K3124" s="289" t="s">
        <v>7431</v>
      </c>
      <c r="L3124" s="289" t="s">
        <v>275</v>
      </c>
      <c r="M3124" s="289" t="s">
        <v>7432</v>
      </c>
      <c r="N3124" s="289" t="s">
        <v>2816</v>
      </c>
      <c r="O3124" s="289" t="s">
        <v>2173</v>
      </c>
      <c r="P3124" s="289" t="str">
        <f>VLOOKUP(CAT_Details[[#This Row],[Delivery Bp Customer Code]],Table6[],2,0)</f>
        <v>OYL1</v>
      </c>
    </row>
    <row r="3125" spans="1:16" x14ac:dyDescent="0.25">
      <c r="A3125" s="289" t="s">
        <v>75</v>
      </c>
      <c r="B3125">
        <v>8</v>
      </c>
      <c r="C3125">
        <v>1288</v>
      </c>
      <c r="D3125">
        <v>3.2</v>
      </c>
      <c r="E3125" s="289" t="s">
        <v>7433</v>
      </c>
      <c r="F3125">
        <v>5014832593</v>
      </c>
      <c r="G3125" s="276">
        <v>45678</v>
      </c>
      <c r="H3125" s="5">
        <v>20250113628767</v>
      </c>
      <c r="I3125">
        <v>6.3360000000000003</v>
      </c>
      <c r="J3125" s="289" t="s">
        <v>280</v>
      </c>
      <c r="K3125" s="289" t="s">
        <v>7434</v>
      </c>
      <c r="L3125" s="289" t="s">
        <v>275</v>
      </c>
      <c r="M3125" s="289" t="s">
        <v>7435</v>
      </c>
      <c r="N3125" s="289" t="s">
        <v>5845</v>
      </c>
      <c r="O3125" s="289" t="s">
        <v>5281</v>
      </c>
      <c r="P3125" s="289" t="str">
        <f>VLOOKUP(CAT_Details[[#This Row],[Delivery Bp Customer Code]],Table6[],2,0)</f>
        <v>DK-LW08</v>
      </c>
    </row>
    <row r="3126" spans="1:16" x14ac:dyDescent="0.25">
      <c r="A3126" s="289" t="s">
        <v>3771</v>
      </c>
      <c r="B3126">
        <v>1</v>
      </c>
      <c r="C3126">
        <v>43</v>
      </c>
      <c r="D3126">
        <v>0.2</v>
      </c>
      <c r="E3126" s="289" t="s">
        <v>7436</v>
      </c>
      <c r="F3126">
        <v>5014817976</v>
      </c>
      <c r="G3126" s="276">
        <v>45678</v>
      </c>
      <c r="H3126" s="5">
        <v>20250113628252</v>
      </c>
      <c r="I3126">
        <v>0.21099999999999999</v>
      </c>
      <c r="J3126" s="289" t="s">
        <v>350</v>
      </c>
      <c r="K3126" s="289" t="s">
        <v>7437</v>
      </c>
      <c r="L3126" s="289" t="s">
        <v>275</v>
      </c>
      <c r="M3126" s="289" t="s">
        <v>7423</v>
      </c>
      <c r="N3126" s="289" t="s">
        <v>2177</v>
      </c>
      <c r="O3126" s="289" t="s">
        <v>3775</v>
      </c>
      <c r="P3126" s="289">
        <f>VLOOKUP(CAT_Details[[#This Row],[Delivery Bp Customer Code]],Table6[],2,0)</f>
        <v>3401</v>
      </c>
    </row>
    <row r="3127" spans="1:16" x14ac:dyDescent="0.25">
      <c r="A3127" s="289" t="s">
        <v>3771</v>
      </c>
      <c r="B3127">
        <v>2</v>
      </c>
      <c r="C3127">
        <v>2608</v>
      </c>
      <c r="D3127">
        <v>0.8</v>
      </c>
      <c r="E3127" s="289" t="s">
        <v>7438</v>
      </c>
      <c r="F3127">
        <v>5014847599</v>
      </c>
      <c r="G3127" s="276">
        <v>45678</v>
      </c>
      <c r="H3127" s="5">
        <v>20250114629329</v>
      </c>
      <c r="I3127">
        <v>1.92</v>
      </c>
      <c r="J3127" s="289" t="s">
        <v>273</v>
      </c>
      <c r="K3127" s="289" t="s">
        <v>7439</v>
      </c>
      <c r="L3127" s="289" t="s">
        <v>275</v>
      </c>
      <c r="M3127" s="289" t="s">
        <v>7409</v>
      </c>
      <c r="N3127" s="289" t="s">
        <v>6071</v>
      </c>
      <c r="O3127" s="289" t="s">
        <v>4956</v>
      </c>
      <c r="P3127" s="289">
        <f>VLOOKUP(CAT_Details[[#This Row],[Delivery Bp Customer Code]],Table6[],2,0)</f>
        <v>3417</v>
      </c>
    </row>
    <row r="3128" spans="1:16" x14ac:dyDescent="0.25">
      <c r="A3128" s="289" t="s">
        <v>3329</v>
      </c>
      <c r="B3128">
        <v>1</v>
      </c>
      <c r="C3128">
        <v>70</v>
      </c>
      <c r="D3128">
        <v>0.2</v>
      </c>
      <c r="E3128" s="289" t="s">
        <v>7440</v>
      </c>
      <c r="F3128">
        <v>5014802754</v>
      </c>
      <c r="G3128" s="276">
        <v>45678</v>
      </c>
      <c r="H3128">
        <v>20250108626024</v>
      </c>
      <c r="I3128">
        <v>0.192</v>
      </c>
      <c r="J3128" s="289" t="s">
        <v>324</v>
      </c>
      <c r="K3128" s="289" t="s">
        <v>7441</v>
      </c>
      <c r="L3128" s="289" t="s">
        <v>275</v>
      </c>
      <c r="M3128" s="289" t="s">
        <v>7180</v>
      </c>
      <c r="N3128" s="289" t="s">
        <v>579</v>
      </c>
      <c r="O3128" s="289" t="s">
        <v>3332</v>
      </c>
      <c r="P3128" s="289">
        <f>VLOOKUP(CAT_Details[[#This Row],[Delivery Bp Customer Code]],Table6[],2,0)</f>
        <v>3402</v>
      </c>
    </row>
    <row r="3129" spans="1:16" x14ac:dyDescent="0.25">
      <c r="A3129" s="289" t="s">
        <v>3329</v>
      </c>
      <c r="B3129">
        <v>1</v>
      </c>
      <c r="C3129">
        <v>360</v>
      </c>
      <c r="D3129">
        <v>0.24</v>
      </c>
      <c r="E3129" s="289" t="s">
        <v>7442</v>
      </c>
      <c r="F3129">
        <v>5014817553</v>
      </c>
      <c r="G3129" s="276">
        <v>45678</v>
      </c>
      <c r="H3129">
        <v>20250110627998</v>
      </c>
      <c r="I3129">
        <v>0.33600000000000002</v>
      </c>
      <c r="J3129" s="289" t="s">
        <v>324</v>
      </c>
      <c r="K3129" s="289" t="s">
        <v>7443</v>
      </c>
      <c r="L3129" s="289" t="s">
        <v>275</v>
      </c>
      <c r="M3129" s="289" t="s">
        <v>7432</v>
      </c>
      <c r="N3129" s="289" t="s">
        <v>453</v>
      </c>
      <c r="O3129" s="289" t="s">
        <v>3332</v>
      </c>
      <c r="P3129" s="289">
        <f>VLOOKUP(CAT_Details[[#This Row],[Delivery Bp Customer Code]],Table6[],2,0)</f>
        <v>3402</v>
      </c>
    </row>
    <row r="3130" spans="1:16" x14ac:dyDescent="0.25">
      <c r="A3130" s="289" t="s">
        <v>3329</v>
      </c>
      <c r="B3130">
        <v>1</v>
      </c>
      <c r="C3130">
        <v>70</v>
      </c>
      <c r="D3130">
        <v>0.2</v>
      </c>
      <c r="E3130" s="289" t="s">
        <v>7444</v>
      </c>
      <c r="F3130">
        <v>5014817727</v>
      </c>
      <c r="G3130" s="276">
        <v>45678</v>
      </c>
      <c r="H3130">
        <v>20250109626417</v>
      </c>
      <c r="I3130">
        <v>0.30199999999999999</v>
      </c>
      <c r="J3130" s="289" t="s">
        <v>350</v>
      </c>
      <c r="K3130" s="289" t="s">
        <v>7445</v>
      </c>
      <c r="L3130" s="289" t="s">
        <v>275</v>
      </c>
      <c r="M3130" s="289" t="s">
        <v>7341</v>
      </c>
      <c r="N3130" s="289" t="s">
        <v>704</v>
      </c>
      <c r="O3130" s="289" t="s">
        <v>3332</v>
      </c>
      <c r="P3130" s="289">
        <f>VLOOKUP(CAT_Details[[#This Row],[Delivery Bp Customer Code]],Table6[],2,0)</f>
        <v>3402</v>
      </c>
    </row>
    <row r="3131" spans="1:16" x14ac:dyDescent="0.25">
      <c r="A3131" s="289" t="s">
        <v>3329</v>
      </c>
      <c r="B3131">
        <v>9</v>
      </c>
      <c r="C3131">
        <v>2250</v>
      </c>
      <c r="D3131">
        <v>3.6</v>
      </c>
      <c r="E3131" s="289" t="s">
        <v>7446</v>
      </c>
      <c r="F3131">
        <v>5014817807</v>
      </c>
      <c r="G3131" s="276">
        <v>45678</v>
      </c>
      <c r="H3131" s="5">
        <v>20250110627869</v>
      </c>
      <c r="I3131">
        <v>8.64</v>
      </c>
      <c r="J3131" s="289" t="s">
        <v>324</v>
      </c>
      <c r="K3131" s="289" t="s">
        <v>7447</v>
      </c>
      <c r="L3131" s="289" t="s">
        <v>275</v>
      </c>
      <c r="M3131" s="289" t="s">
        <v>7432</v>
      </c>
      <c r="N3131" s="289" t="s">
        <v>3991</v>
      </c>
      <c r="O3131" s="289" t="s">
        <v>3332</v>
      </c>
      <c r="P3131" s="289">
        <f>VLOOKUP(CAT_Details[[#This Row],[Delivery Bp Customer Code]],Table6[],2,0)</f>
        <v>3402</v>
      </c>
    </row>
    <row r="3132" spans="1:16" x14ac:dyDescent="0.25">
      <c r="A3132" s="289" t="s">
        <v>3329</v>
      </c>
      <c r="B3132">
        <v>1</v>
      </c>
      <c r="C3132">
        <v>59.5</v>
      </c>
      <c r="D3132">
        <v>0.4</v>
      </c>
      <c r="E3132" s="289" t="s">
        <v>7448</v>
      </c>
      <c r="F3132">
        <v>5014817832</v>
      </c>
      <c r="G3132" s="276">
        <v>45678</v>
      </c>
      <c r="H3132">
        <v>20250114629354</v>
      </c>
      <c r="I3132">
        <v>0.32600000000000001</v>
      </c>
      <c r="J3132" s="289" t="s">
        <v>350</v>
      </c>
      <c r="K3132" s="289" t="s">
        <v>7449</v>
      </c>
      <c r="L3132" s="289" t="s">
        <v>275</v>
      </c>
      <c r="M3132" s="289" t="s">
        <v>7221</v>
      </c>
      <c r="N3132" s="289" t="s">
        <v>625</v>
      </c>
      <c r="O3132" s="289" t="s">
        <v>3332</v>
      </c>
      <c r="P3132" s="289">
        <f>VLOOKUP(CAT_Details[[#This Row],[Delivery Bp Customer Code]],Table6[],2,0)</f>
        <v>3402</v>
      </c>
    </row>
    <row r="3133" spans="1:16" x14ac:dyDescent="0.25">
      <c r="A3133" s="289" t="s">
        <v>3329</v>
      </c>
      <c r="B3133">
        <v>3</v>
      </c>
      <c r="C3133">
        <v>221</v>
      </c>
      <c r="D3133">
        <v>0.85</v>
      </c>
      <c r="E3133" s="289" t="s">
        <v>7450</v>
      </c>
      <c r="F3133">
        <v>5014817867</v>
      </c>
      <c r="G3133" s="276">
        <v>45678</v>
      </c>
      <c r="H3133">
        <v>20250113628601</v>
      </c>
      <c r="I3133">
        <v>1.9410000000000001</v>
      </c>
      <c r="J3133" s="289" t="s">
        <v>324</v>
      </c>
      <c r="K3133" s="289" t="s">
        <v>7451</v>
      </c>
      <c r="L3133" s="289" t="s">
        <v>275</v>
      </c>
      <c r="M3133" s="289" t="s">
        <v>7432</v>
      </c>
      <c r="N3133" s="289" t="s">
        <v>5079</v>
      </c>
      <c r="O3133" s="289" t="s">
        <v>3332</v>
      </c>
      <c r="P3133" s="289">
        <f>VLOOKUP(CAT_Details[[#This Row],[Delivery Bp Customer Code]],Table6[],2,0)</f>
        <v>3402</v>
      </c>
    </row>
    <row r="3134" spans="1:16" x14ac:dyDescent="0.25">
      <c r="A3134" s="289" t="s">
        <v>76</v>
      </c>
      <c r="B3134">
        <v>1</v>
      </c>
      <c r="C3134">
        <v>130</v>
      </c>
      <c r="D3134">
        <v>0.4</v>
      </c>
      <c r="E3134" s="289" t="s">
        <v>7452</v>
      </c>
      <c r="F3134">
        <v>5014788473</v>
      </c>
      <c r="G3134" s="276">
        <v>45678</v>
      </c>
      <c r="H3134">
        <v>20250109626994</v>
      </c>
      <c r="I3134">
        <v>0.96</v>
      </c>
      <c r="J3134" s="289" t="s">
        <v>401</v>
      </c>
      <c r="K3134" s="289" t="s">
        <v>7453</v>
      </c>
      <c r="L3134" s="289" t="s">
        <v>275</v>
      </c>
      <c r="M3134" s="289" t="s">
        <v>7454</v>
      </c>
      <c r="N3134" s="289" t="s">
        <v>673</v>
      </c>
      <c r="O3134" s="289" t="s">
        <v>748</v>
      </c>
      <c r="P3134" s="289" t="str">
        <f>VLOOKUP(CAT_Details[[#This Row],[Delivery Bp Customer Code]],Table6[],2,0)</f>
        <v>No Loc</v>
      </c>
    </row>
    <row r="3135" spans="1:16" x14ac:dyDescent="0.25">
      <c r="A3135" s="289" t="s">
        <v>76</v>
      </c>
      <c r="B3135">
        <v>4</v>
      </c>
      <c r="C3135">
        <v>200</v>
      </c>
      <c r="D3135">
        <v>1.6</v>
      </c>
      <c r="E3135" s="289" t="s">
        <v>7455</v>
      </c>
      <c r="F3135">
        <v>5014788478</v>
      </c>
      <c r="G3135" s="276">
        <v>45678</v>
      </c>
      <c r="H3135">
        <v>20250109626424</v>
      </c>
      <c r="I3135">
        <v>3.84</v>
      </c>
      <c r="J3135" s="289" t="s">
        <v>294</v>
      </c>
      <c r="K3135" s="289" t="s">
        <v>7456</v>
      </c>
      <c r="L3135" s="289" t="s">
        <v>275</v>
      </c>
      <c r="M3135" s="289" t="s">
        <v>7122</v>
      </c>
      <c r="N3135" s="289" t="s">
        <v>1181</v>
      </c>
      <c r="O3135" s="289" t="s">
        <v>748</v>
      </c>
      <c r="P3135" s="289" t="str">
        <f>VLOOKUP(CAT_Details[[#This Row],[Delivery Bp Customer Code]],Table6[],2,0)</f>
        <v>No Loc</v>
      </c>
    </row>
    <row r="3136" spans="1:16" x14ac:dyDescent="0.25">
      <c r="A3136" s="289" t="s">
        <v>76</v>
      </c>
      <c r="B3136">
        <v>1</v>
      </c>
      <c r="C3136">
        <v>8.5</v>
      </c>
      <c r="D3136">
        <v>0.15</v>
      </c>
      <c r="E3136" s="289" t="s">
        <v>7457</v>
      </c>
      <c r="F3136">
        <v>5014817643</v>
      </c>
      <c r="G3136" s="276">
        <v>45678</v>
      </c>
      <c r="H3136" s="5">
        <v>20250113628298</v>
      </c>
      <c r="I3136">
        <v>0.155</v>
      </c>
      <c r="J3136" s="289" t="s">
        <v>350</v>
      </c>
      <c r="K3136" s="289" t="s">
        <v>7458</v>
      </c>
      <c r="L3136" s="289" t="s">
        <v>275</v>
      </c>
      <c r="M3136" s="289" t="s">
        <v>7341</v>
      </c>
      <c r="N3136" s="289" t="s">
        <v>390</v>
      </c>
      <c r="O3136" s="289" t="s">
        <v>748</v>
      </c>
      <c r="P3136" s="289" t="str">
        <f>VLOOKUP(CAT_Details[[#This Row],[Delivery Bp Customer Code]],Table6[],2,0)</f>
        <v>No Loc</v>
      </c>
    </row>
    <row r="3137" spans="1:16" x14ac:dyDescent="0.25">
      <c r="A3137" s="289" t="s">
        <v>76</v>
      </c>
      <c r="B3137">
        <v>7</v>
      </c>
      <c r="C3137">
        <v>729</v>
      </c>
      <c r="D3137">
        <v>3.07</v>
      </c>
      <c r="E3137" s="289" t="s">
        <v>7459</v>
      </c>
      <c r="F3137">
        <v>5014817847</v>
      </c>
      <c r="G3137" s="276">
        <v>45678</v>
      </c>
      <c r="H3137">
        <v>20250114629479</v>
      </c>
      <c r="I3137">
        <v>5.016</v>
      </c>
      <c r="J3137" s="289" t="s">
        <v>287</v>
      </c>
      <c r="K3137" s="289" t="s">
        <v>7460</v>
      </c>
      <c r="L3137" s="289" t="s">
        <v>275</v>
      </c>
      <c r="M3137" s="289" t="s">
        <v>7461</v>
      </c>
      <c r="N3137" s="289" t="s">
        <v>1198</v>
      </c>
      <c r="O3137" s="289" t="s">
        <v>748</v>
      </c>
      <c r="P3137" s="289" t="str">
        <f>VLOOKUP(CAT_Details[[#This Row],[Delivery Bp Customer Code]],Table6[],2,0)</f>
        <v>No Loc</v>
      </c>
    </row>
    <row r="3138" spans="1:16" x14ac:dyDescent="0.25">
      <c r="A3138" s="289" t="s">
        <v>76</v>
      </c>
      <c r="B3138">
        <v>1</v>
      </c>
      <c r="C3138">
        <v>62</v>
      </c>
      <c r="D3138">
        <v>0.43</v>
      </c>
      <c r="E3138" s="289" t="s">
        <v>7462</v>
      </c>
      <c r="F3138">
        <v>5014817983</v>
      </c>
      <c r="G3138" s="276">
        <v>45678</v>
      </c>
      <c r="H3138">
        <v>20250113628364</v>
      </c>
      <c r="I3138">
        <v>0.96899999999999997</v>
      </c>
      <c r="J3138" s="289" t="s">
        <v>350</v>
      </c>
      <c r="K3138" s="289" t="s">
        <v>7463</v>
      </c>
      <c r="L3138" s="289" t="s">
        <v>275</v>
      </c>
      <c r="M3138" s="289" t="s">
        <v>7417</v>
      </c>
      <c r="N3138" s="289" t="s">
        <v>4867</v>
      </c>
      <c r="O3138" s="289" t="s">
        <v>748</v>
      </c>
      <c r="P3138" s="289" t="str">
        <f>VLOOKUP(CAT_Details[[#This Row],[Delivery Bp Customer Code]],Table6[],2,0)</f>
        <v>No Loc</v>
      </c>
    </row>
    <row r="3139" spans="1:16" x14ac:dyDescent="0.25">
      <c r="A3139" s="289" t="s">
        <v>285</v>
      </c>
      <c r="B3139">
        <v>40</v>
      </c>
      <c r="C3139">
        <v>16800</v>
      </c>
      <c r="D3139">
        <v>16</v>
      </c>
      <c r="E3139" s="289" t="s">
        <v>7464</v>
      </c>
      <c r="F3139">
        <v>5014788356</v>
      </c>
      <c r="G3139" s="276">
        <v>45678</v>
      </c>
      <c r="H3139" s="5">
        <v>20250109626910</v>
      </c>
      <c r="I3139">
        <v>38.4</v>
      </c>
      <c r="J3139" s="289" t="s">
        <v>383</v>
      </c>
      <c r="K3139" s="289" t="s">
        <v>7465</v>
      </c>
      <c r="L3139" s="289" t="s">
        <v>275</v>
      </c>
      <c r="M3139" s="289" t="s">
        <v>7466</v>
      </c>
      <c r="N3139" s="289" t="s">
        <v>386</v>
      </c>
      <c r="O3139" s="289" t="s">
        <v>291</v>
      </c>
      <c r="P3139" s="289" t="str">
        <f>VLOOKUP(CAT_Details[[#This Row],[Delivery Bp Customer Code]],Table6[],2,0)</f>
        <v>DX01-L5</v>
      </c>
    </row>
    <row r="3140" spans="1:16" x14ac:dyDescent="0.25">
      <c r="A3140" s="289" t="s">
        <v>285</v>
      </c>
      <c r="B3140">
        <v>4</v>
      </c>
      <c r="C3140">
        <v>260</v>
      </c>
      <c r="D3140">
        <v>1.2</v>
      </c>
      <c r="E3140" s="289" t="s">
        <v>7467</v>
      </c>
      <c r="F3140">
        <v>5014788515</v>
      </c>
      <c r="G3140" s="276">
        <v>45678</v>
      </c>
      <c r="H3140" s="5">
        <v>20250108625783</v>
      </c>
      <c r="I3140">
        <v>2.88</v>
      </c>
      <c r="J3140" s="289" t="s">
        <v>324</v>
      </c>
      <c r="K3140" s="289" t="s">
        <v>7468</v>
      </c>
      <c r="L3140" s="289" t="s">
        <v>275</v>
      </c>
      <c r="M3140" s="289" t="s">
        <v>7402</v>
      </c>
      <c r="N3140" s="289" t="s">
        <v>375</v>
      </c>
      <c r="O3140" s="289" t="s">
        <v>291</v>
      </c>
      <c r="P3140" s="289" t="str">
        <f>VLOOKUP(CAT_Details[[#This Row],[Delivery Bp Customer Code]],Table6[],2,0)</f>
        <v>DX01-L5</v>
      </c>
    </row>
    <row r="3141" spans="1:16" x14ac:dyDescent="0.25">
      <c r="A3141" s="289" t="s">
        <v>285</v>
      </c>
      <c r="B3141">
        <v>1</v>
      </c>
      <c r="C3141">
        <v>77</v>
      </c>
      <c r="D3141">
        <v>0.4</v>
      </c>
      <c r="E3141" s="289" t="s">
        <v>7469</v>
      </c>
      <c r="F3141">
        <v>5014788818</v>
      </c>
      <c r="G3141" s="276">
        <v>45678</v>
      </c>
      <c r="H3141" s="5">
        <v>20250109626756</v>
      </c>
      <c r="I3141">
        <v>0.432</v>
      </c>
      <c r="J3141" s="289" t="s">
        <v>294</v>
      </c>
      <c r="K3141" s="289" t="s">
        <v>7470</v>
      </c>
      <c r="L3141" s="289" t="s">
        <v>275</v>
      </c>
      <c r="M3141" s="289" t="s">
        <v>7122</v>
      </c>
      <c r="N3141" s="289" t="s">
        <v>504</v>
      </c>
      <c r="O3141" s="289" t="s">
        <v>291</v>
      </c>
      <c r="P3141" s="289" t="str">
        <f>VLOOKUP(CAT_Details[[#This Row],[Delivery Bp Customer Code]],Table6[],2,0)</f>
        <v>DX01-L5</v>
      </c>
    </row>
    <row r="3142" spans="1:16" x14ac:dyDescent="0.25">
      <c r="A3142" s="289" t="s">
        <v>285</v>
      </c>
      <c r="B3142">
        <v>20</v>
      </c>
      <c r="C3142">
        <v>2550</v>
      </c>
      <c r="D3142">
        <v>8.7100000000000009</v>
      </c>
      <c r="E3142" s="289" t="s">
        <v>7471</v>
      </c>
      <c r="F3142">
        <v>5014802765</v>
      </c>
      <c r="G3142" s="276">
        <v>45678</v>
      </c>
      <c r="H3142">
        <v>20250108625378</v>
      </c>
      <c r="I3142">
        <v>15.696999999999999</v>
      </c>
      <c r="J3142" s="289" t="s">
        <v>345</v>
      </c>
      <c r="K3142" s="289" t="s">
        <v>7472</v>
      </c>
      <c r="L3142" s="289" t="s">
        <v>275</v>
      </c>
      <c r="M3142" s="289" t="s">
        <v>7414</v>
      </c>
      <c r="N3142" s="289" t="s">
        <v>427</v>
      </c>
      <c r="O3142" s="289" t="s">
        <v>291</v>
      </c>
      <c r="P3142" s="289" t="str">
        <f>VLOOKUP(CAT_Details[[#This Row],[Delivery Bp Customer Code]],Table6[],2,0)</f>
        <v>DX01-L5</v>
      </c>
    </row>
    <row r="3143" spans="1:16" x14ac:dyDescent="0.25">
      <c r="A3143" s="289" t="s">
        <v>285</v>
      </c>
      <c r="B3143">
        <v>7</v>
      </c>
      <c r="C3143">
        <v>1205</v>
      </c>
      <c r="D3143">
        <v>2.8</v>
      </c>
      <c r="E3143" s="289" t="s">
        <v>7473</v>
      </c>
      <c r="F3143">
        <v>5014802809</v>
      </c>
      <c r="G3143" s="276">
        <v>45678</v>
      </c>
      <c r="H3143">
        <v>20250113628391</v>
      </c>
      <c r="I3143">
        <v>4.4160000000000004</v>
      </c>
      <c r="J3143" s="289" t="s">
        <v>345</v>
      </c>
      <c r="K3143" s="289" t="s">
        <v>7474</v>
      </c>
      <c r="L3143" s="289" t="s">
        <v>275</v>
      </c>
      <c r="M3143" s="289" t="s">
        <v>7475</v>
      </c>
      <c r="N3143" s="289" t="s">
        <v>348</v>
      </c>
      <c r="O3143" s="289" t="s">
        <v>291</v>
      </c>
      <c r="P3143" s="289" t="str">
        <f>VLOOKUP(CAT_Details[[#This Row],[Delivery Bp Customer Code]],Table6[],2,0)</f>
        <v>DX01-L5</v>
      </c>
    </row>
    <row r="3144" spans="1:16" x14ac:dyDescent="0.25">
      <c r="A3144" s="289" t="s">
        <v>285</v>
      </c>
      <c r="B3144">
        <v>3</v>
      </c>
      <c r="C3144">
        <v>3450</v>
      </c>
      <c r="D3144">
        <v>1.2</v>
      </c>
      <c r="E3144" s="289" t="s">
        <v>7476</v>
      </c>
      <c r="F3144">
        <v>5014802847</v>
      </c>
      <c r="G3144" s="276">
        <v>45678</v>
      </c>
      <c r="H3144">
        <v>20250109626616</v>
      </c>
      <c r="I3144">
        <v>1.728</v>
      </c>
      <c r="J3144" s="289" t="s">
        <v>324</v>
      </c>
      <c r="K3144" s="289" t="s">
        <v>7477</v>
      </c>
      <c r="L3144" s="289" t="s">
        <v>275</v>
      </c>
      <c r="M3144" s="289" t="s">
        <v>7180</v>
      </c>
      <c r="N3144" s="289" t="s">
        <v>333</v>
      </c>
      <c r="O3144" s="289" t="s">
        <v>291</v>
      </c>
      <c r="P3144" s="289" t="str">
        <f>VLOOKUP(CAT_Details[[#This Row],[Delivery Bp Customer Code]],Table6[],2,0)</f>
        <v>DX01-L5</v>
      </c>
    </row>
    <row r="3145" spans="1:16" x14ac:dyDescent="0.25">
      <c r="A3145" s="289" t="s">
        <v>285</v>
      </c>
      <c r="B3145">
        <v>7</v>
      </c>
      <c r="C3145">
        <v>1393</v>
      </c>
      <c r="D3145">
        <v>3.42</v>
      </c>
      <c r="E3145" s="289" t="s">
        <v>7478</v>
      </c>
      <c r="F3145">
        <v>5014802851</v>
      </c>
      <c r="G3145" s="276">
        <v>45678</v>
      </c>
      <c r="H3145">
        <v>20250113628550</v>
      </c>
      <c r="I3145">
        <v>7.3710000000000004</v>
      </c>
      <c r="J3145" s="289" t="s">
        <v>345</v>
      </c>
      <c r="K3145" s="289" t="s">
        <v>7479</v>
      </c>
      <c r="L3145" s="289" t="s">
        <v>275</v>
      </c>
      <c r="M3145" s="289" t="s">
        <v>7480</v>
      </c>
      <c r="N3145" s="289" t="s">
        <v>415</v>
      </c>
      <c r="O3145" s="289" t="s">
        <v>291</v>
      </c>
      <c r="P3145" s="289" t="str">
        <f>VLOOKUP(CAT_Details[[#This Row],[Delivery Bp Customer Code]],Table6[],2,0)</f>
        <v>DX01-L5</v>
      </c>
    </row>
    <row r="3146" spans="1:16" x14ac:dyDescent="0.25">
      <c r="A3146" s="289" t="s">
        <v>285</v>
      </c>
      <c r="B3146">
        <v>40</v>
      </c>
      <c r="C3146">
        <v>16000</v>
      </c>
      <c r="D3146">
        <v>20</v>
      </c>
      <c r="E3146" s="289" t="s">
        <v>7481</v>
      </c>
      <c r="F3146">
        <v>5014802862</v>
      </c>
      <c r="G3146" s="276">
        <v>45678</v>
      </c>
      <c r="H3146">
        <v>20250110627993</v>
      </c>
      <c r="I3146">
        <v>48</v>
      </c>
      <c r="J3146" s="289" t="s">
        <v>287</v>
      </c>
      <c r="K3146" s="289" t="s">
        <v>7482</v>
      </c>
      <c r="L3146" s="289" t="s">
        <v>275</v>
      </c>
      <c r="M3146" s="289" t="s">
        <v>7201</v>
      </c>
      <c r="N3146" s="289" t="s">
        <v>889</v>
      </c>
      <c r="O3146" s="289" t="s">
        <v>291</v>
      </c>
      <c r="P3146" s="289" t="str">
        <f>VLOOKUP(CAT_Details[[#This Row],[Delivery Bp Customer Code]],Table6[],2,0)</f>
        <v>DX01-L5</v>
      </c>
    </row>
    <row r="3147" spans="1:16" x14ac:dyDescent="0.25">
      <c r="A3147" s="289" t="s">
        <v>285</v>
      </c>
      <c r="B3147">
        <v>10</v>
      </c>
      <c r="C3147">
        <v>785</v>
      </c>
      <c r="D3147">
        <v>4</v>
      </c>
      <c r="E3147" s="289" t="s">
        <v>7483</v>
      </c>
      <c r="F3147">
        <v>5014817464</v>
      </c>
      <c r="G3147" s="276">
        <v>45678</v>
      </c>
      <c r="H3147" s="5">
        <v>20250113628236</v>
      </c>
      <c r="I3147">
        <v>9.6959999999999997</v>
      </c>
      <c r="J3147" s="289" t="s">
        <v>350</v>
      </c>
      <c r="K3147" s="289" t="s">
        <v>7484</v>
      </c>
      <c r="L3147" s="289" t="s">
        <v>275</v>
      </c>
      <c r="M3147" s="289" t="s">
        <v>7221</v>
      </c>
      <c r="N3147" s="289" t="s">
        <v>690</v>
      </c>
      <c r="O3147" s="289" t="s">
        <v>291</v>
      </c>
      <c r="P3147" s="289" t="str">
        <f>VLOOKUP(CAT_Details[[#This Row],[Delivery Bp Customer Code]],Table6[],2,0)</f>
        <v>DX01-L5</v>
      </c>
    </row>
    <row r="3148" spans="1:16" x14ac:dyDescent="0.25">
      <c r="A3148" s="289" t="s">
        <v>285</v>
      </c>
      <c r="B3148">
        <v>6</v>
      </c>
      <c r="C3148">
        <v>572</v>
      </c>
      <c r="D3148">
        <v>1.85</v>
      </c>
      <c r="E3148" s="289" t="s">
        <v>7485</v>
      </c>
      <c r="F3148">
        <v>5014817511</v>
      </c>
      <c r="G3148" s="276">
        <v>45678</v>
      </c>
      <c r="H3148">
        <v>20250114629735</v>
      </c>
      <c r="I3148">
        <v>4.2480000000000002</v>
      </c>
      <c r="J3148" s="289" t="s">
        <v>350</v>
      </c>
      <c r="K3148" s="289" t="s">
        <v>7486</v>
      </c>
      <c r="L3148" s="289" t="s">
        <v>275</v>
      </c>
      <c r="M3148" s="289" t="s">
        <v>7341</v>
      </c>
      <c r="N3148" s="289" t="s">
        <v>430</v>
      </c>
      <c r="O3148" s="289" t="s">
        <v>291</v>
      </c>
      <c r="P3148" s="289" t="str">
        <f>VLOOKUP(CAT_Details[[#This Row],[Delivery Bp Customer Code]],Table6[],2,0)</f>
        <v>DX01-L5</v>
      </c>
    </row>
    <row r="3149" spans="1:16" x14ac:dyDescent="0.25">
      <c r="A3149" s="289" t="s">
        <v>285</v>
      </c>
      <c r="B3149">
        <v>17</v>
      </c>
      <c r="C3149">
        <v>1021.5</v>
      </c>
      <c r="D3149">
        <v>5.7</v>
      </c>
      <c r="E3149" s="289" t="s">
        <v>7457</v>
      </c>
      <c r="F3149">
        <v>5014817630</v>
      </c>
      <c r="G3149" s="276">
        <v>45678</v>
      </c>
      <c r="H3149">
        <v>20250113628303</v>
      </c>
      <c r="I3149">
        <v>11.932</v>
      </c>
      <c r="J3149" s="289" t="s">
        <v>350</v>
      </c>
      <c r="K3149" s="289" t="s">
        <v>7487</v>
      </c>
      <c r="L3149" s="289" t="s">
        <v>275</v>
      </c>
      <c r="M3149" s="289" t="s">
        <v>7341</v>
      </c>
      <c r="N3149" s="289" t="s">
        <v>390</v>
      </c>
      <c r="O3149" s="289" t="s">
        <v>291</v>
      </c>
      <c r="P3149" s="289" t="str">
        <f>VLOOKUP(CAT_Details[[#This Row],[Delivery Bp Customer Code]],Table6[],2,0)</f>
        <v>DX01-L5</v>
      </c>
    </row>
    <row r="3150" spans="1:16" x14ac:dyDescent="0.25">
      <c r="A3150" s="289" t="s">
        <v>285</v>
      </c>
      <c r="B3150">
        <v>2</v>
      </c>
      <c r="C3150">
        <v>170</v>
      </c>
      <c r="D3150">
        <v>0.6</v>
      </c>
      <c r="E3150" s="289" t="s">
        <v>7488</v>
      </c>
      <c r="F3150">
        <v>5014817631</v>
      </c>
      <c r="G3150" s="276">
        <v>45678</v>
      </c>
      <c r="H3150">
        <v>20250113628607</v>
      </c>
      <c r="I3150">
        <v>1.248</v>
      </c>
      <c r="J3150" s="289" t="s">
        <v>280</v>
      </c>
      <c r="K3150" s="289" t="s">
        <v>7489</v>
      </c>
      <c r="L3150" s="289" t="s">
        <v>275</v>
      </c>
      <c r="M3150" s="289" t="s">
        <v>7329</v>
      </c>
      <c r="N3150" s="289" t="s">
        <v>424</v>
      </c>
      <c r="O3150" s="289" t="s">
        <v>291</v>
      </c>
      <c r="P3150" s="289" t="str">
        <f>VLOOKUP(CAT_Details[[#This Row],[Delivery Bp Customer Code]],Table6[],2,0)</f>
        <v>DX01-L5</v>
      </c>
    </row>
    <row r="3151" spans="1:16" x14ac:dyDescent="0.25">
      <c r="A3151" s="289" t="s">
        <v>285</v>
      </c>
      <c r="B3151">
        <v>112</v>
      </c>
      <c r="C3151">
        <v>4279.5200000000004</v>
      </c>
      <c r="D3151">
        <v>22.4</v>
      </c>
      <c r="E3151" s="289" t="s">
        <v>7459</v>
      </c>
      <c r="F3151">
        <v>5014817846</v>
      </c>
      <c r="G3151" s="276">
        <v>45678</v>
      </c>
      <c r="H3151">
        <v>20250114629457</v>
      </c>
      <c r="I3151">
        <v>46.771000000000001</v>
      </c>
      <c r="J3151" s="289" t="s">
        <v>287</v>
      </c>
      <c r="K3151" s="289" t="s">
        <v>7490</v>
      </c>
      <c r="L3151" s="289" t="s">
        <v>275</v>
      </c>
      <c r="M3151" s="289" t="s">
        <v>7461</v>
      </c>
      <c r="N3151" s="289" t="s">
        <v>1198</v>
      </c>
      <c r="O3151" s="289" t="s">
        <v>291</v>
      </c>
      <c r="P3151" s="289" t="str">
        <f>VLOOKUP(CAT_Details[[#This Row],[Delivery Bp Customer Code]],Table6[],2,0)</f>
        <v>DX01-L5</v>
      </c>
    </row>
    <row r="3152" spans="1:16" x14ac:dyDescent="0.25">
      <c r="A3152" s="289" t="s">
        <v>285</v>
      </c>
      <c r="B3152">
        <v>9</v>
      </c>
      <c r="C3152">
        <v>762.69</v>
      </c>
      <c r="D3152">
        <v>3.51</v>
      </c>
      <c r="E3152" s="289" t="s">
        <v>7459</v>
      </c>
      <c r="F3152">
        <v>5014817850</v>
      </c>
      <c r="G3152" s="276">
        <v>45678</v>
      </c>
      <c r="H3152" s="5">
        <v>20250114629451</v>
      </c>
      <c r="I3152">
        <v>5.76</v>
      </c>
      <c r="J3152" s="289" t="s">
        <v>287</v>
      </c>
      <c r="K3152" s="289" t="s">
        <v>7491</v>
      </c>
      <c r="L3152" s="289" t="s">
        <v>275</v>
      </c>
      <c r="M3152" s="289" t="s">
        <v>7461</v>
      </c>
      <c r="N3152" s="289" t="s">
        <v>1198</v>
      </c>
      <c r="O3152" s="289" t="s">
        <v>291</v>
      </c>
      <c r="P3152" s="289" t="str">
        <f>VLOOKUP(CAT_Details[[#This Row],[Delivery Bp Customer Code]],Table6[],2,0)</f>
        <v>DX01-L5</v>
      </c>
    </row>
    <row r="3153" spans="1:16" x14ac:dyDescent="0.25">
      <c r="A3153" s="289" t="s">
        <v>285</v>
      </c>
      <c r="B3153">
        <v>5</v>
      </c>
      <c r="C3153">
        <v>833</v>
      </c>
      <c r="D3153">
        <v>1.4</v>
      </c>
      <c r="E3153" s="289" t="s">
        <v>7492</v>
      </c>
      <c r="F3153">
        <v>5014817995</v>
      </c>
      <c r="G3153" s="276">
        <v>45678</v>
      </c>
      <c r="H3153">
        <v>20250114629741</v>
      </c>
      <c r="I3153">
        <v>2.64</v>
      </c>
      <c r="J3153" s="289" t="s">
        <v>350</v>
      </c>
      <c r="K3153" s="289" t="s">
        <v>7493</v>
      </c>
      <c r="L3153" s="289" t="s">
        <v>275</v>
      </c>
      <c r="M3153" s="289" t="s">
        <v>7341</v>
      </c>
      <c r="N3153" s="289" t="s">
        <v>407</v>
      </c>
      <c r="O3153" s="289" t="s">
        <v>291</v>
      </c>
      <c r="P3153" s="289" t="str">
        <f>VLOOKUP(CAT_Details[[#This Row],[Delivery Bp Customer Code]],Table6[],2,0)</f>
        <v>DX01-L5</v>
      </c>
    </row>
    <row r="3154" spans="1:16" x14ac:dyDescent="0.25">
      <c r="A3154" s="289" t="s">
        <v>285</v>
      </c>
      <c r="B3154">
        <v>1</v>
      </c>
      <c r="C3154">
        <v>100</v>
      </c>
      <c r="D3154">
        <v>0.28000000000000003</v>
      </c>
      <c r="E3154" s="289" t="s">
        <v>7494</v>
      </c>
      <c r="F3154">
        <v>5014818074</v>
      </c>
      <c r="G3154" s="276">
        <v>45678</v>
      </c>
      <c r="H3154">
        <v>20250114629927</v>
      </c>
      <c r="I3154">
        <v>0.60099999999999998</v>
      </c>
      <c r="J3154" s="289" t="s">
        <v>350</v>
      </c>
      <c r="K3154" s="289" t="s">
        <v>7495</v>
      </c>
      <c r="L3154" s="289" t="s">
        <v>275</v>
      </c>
      <c r="M3154" s="289" t="s">
        <v>7341</v>
      </c>
      <c r="N3154" s="289" t="s">
        <v>366</v>
      </c>
      <c r="O3154" s="289" t="s">
        <v>291</v>
      </c>
      <c r="P3154" s="289" t="str">
        <f>VLOOKUP(CAT_Details[[#This Row],[Delivery Bp Customer Code]],Table6[],2,0)</f>
        <v>DX01-L5</v>
      </c>
    </row>
    <row r="3155" spans="1:16" x14ac:dyDescent="0.25">
      <c r="A3155" s="289" t="s">
        <v>285</v>
      </c>
      <c r="B3155">
        <v>4</v>
      </c>
      <c r="C3155">
        <v>400</v>
      </c>
      <c r="D3155">
        <v>1.6</v>
      </c>
      <c r="E3155" s="289" t="s">
        <v>7496</v>
      </c>
      <c r="F3155">
        <v>5014818109</v>
      </c>
      <c r="G3155" s="276">
        <v>45678</v>
      </c>
      <c r="H3155">
        <v>20250114629380</v>
      </c>
      <c r="I3155">
        <v>3.84</v>
      </c>
      <c r="J3155" s="289" t="s">
        <v>350</v>
      </c>
      <c r="K3155" s="289" t="s">
        <v>7497</v>
      </c>
      <c r="L3155" s="289" t="s">
        <v>275</v>
      </c>
      <c r="M3155" s="289" t="s">
        <v>7341</v>
      </c>
      <c r="N3155" s="289" t="s">
        <v>353</v>
      </c>
      <c r="O3155" s="289" t="s">
        <v>291</v>
      </c>
      <c r="P3155" s="289" t="str">
        <f>VLOOKUP(CAT_Details[[#This Row],[Delivery Bp Customer Code]],Table6[],2,0)</f>
        <v>DX01-L5</v>
      </c>
    </row>
    <row r="3156" spans="1:16" x14ac:dyDescent="0.25">
      <c r="A3156" s="289" t="s">
        <v>285</v>
      </c>
      <c r="B3156">
        <v>11</v>
      </c>
      <c r="C3156">
        <v>485</v>
      </c>
      <c r="D3156">
        <v>1.4</v>
      </c>
      <c r="E3156" s="289" t="s">
        <v>7498</v>
      </c>
      <c r="F3156">
        <v>5014818231</v>
      </c>
      <c r="G3156" s="276">
        <v>45678</v>
      </c>
      <c r="H3156">
        <v>20250114629495</v>
      </c>
      <c r="I3156">
        <v>2.6640000000000001</v>
      </c>
      <c r="J3156" s="289" t="s">
        <v>350</v>
      </c>
      <c r="K3156" s="289" t="s">
        <v>7499</v>
      </c>
      <c r="L3156" s="289" t="s">
        <v>275</v>
      </c>
      <c r="M3156" s="289" t="s">
        <v>7417</v>
      </c>
      <c r="N3156" s="289" t="s">
        <v>378</v>
      </c>
      <c r="O3156" s="289" t="s">
        <v>291</v>
      </c>
      <c r="P3156" s="289" t="str">
        <f>VLOOKUP(CAT_Details[[#This Row],[Delivery Bp Customer Code]],Table6[],2,0)</f>
        <v>DX01-L5</v>
      </c>
    </row>
    <row r="3157" spans="1:16" x14ac:dyDescent="0.25">
      <c r="A3157" s="289" t="s">
        <v>521</v>
      </c>
      <c r="B3157">
        <v>1</v>
      </c>
      <c r="C3157">
        <v>744</v>
      </c>
      <c r="D3157">
        <v>0.46</v>
      </c>
      <c r="E3157" s="289" t="s">
        <v>7500</v>
      </c>
      <c r="F3157">
        <v>5014802740</v>
      </c>
      <c r="G3157" s="276">
        <v>45678</v>
      </c>
      <c r="H3157">
        <v>20250109626289</v>
      </c>
      <c r="I3157">
        <v>1.052</v>
      </c>
      <c r="J3157" s="289" t="s">
        <v>294</v>
      </c>
      <c r="K3157" s="289" t="s">
        <v>7501</v>
      </c>
      <c r="L3157" s="289" t="s">
        <v>275</v>
      </c>
      <c r="M3157" s="289" t="s">
        <v>7502</v>
      </c>
      <c r="N3157" s="289" t="s">
        <v>606</v>
      </c>
      <c r="O3157" s="289" t="s">
        <v>525</v>
      </c>
      <c r="P3157" s="289" t="str">
        <f>VLOOKUP(CAT_Details[[#This Row],[Delivery Bp Customer Code]],Table6[],2,0)</f>
        <v>No Loc</v>
      </c>
    </row>
    <row r="3158" spans="1:16" x14ac:dyDescent="0.25">
      <c r="A3158" s="289" t="s">
        <v>521</v>
      </c>
      <c r="B3158">
        <v>1</v>
      </c>
      <c r="C3158">
        <v>934</v>
      </c>
      <c r="D3158">
        <v>0.46</v>
      </c>
      <c r="E3158" s="289" t="s">
        <v>7500</v>
      </c>
      <c r="F3158">
        <v>5014802744</v>
      </c>
      <c r="G3158" s="276">
        <v>45678</v>
      </c>
      <c r="H3158">
        <v>20250109626294</v>
      </c>
      <c r="I3158">
        <v>1.0960000000000001</v>
      </c>
      <c r="J3158" s="289" t="s">
        <v>294</v>
      </c>
      <c r="K3158" s="289" t="s">
        <v>7503</v>
      </c>
      <c r="L3158" s="289" t="s">
        <v>275</v>
      </c>
      <c r="M3158" s="289"/>
      <c r="N3158" s="289" t="s">
        <v>606</v>
      </c>
      <c r="O3158" s="289" t="s">
        <v>525</v>
      </c>
      <c r="P3158" s="289" t="str">
        <f>VLOOKUP(CAT_Details[[#This Row],[Delivery Bp Customer Code]],Table6[],2,0)</f>
        <v>No Loc</v>
      </c>
    </row>
    <row r="3159" spans="1:16" x14ac:dyDescent="0.25">
      <c r="A3159" s="289" t="s">
        <v>272</v>
      </c>
      <c r="B3159">
        <v>5</v>
      </c>
      <c r="C3159">
        <v>325</v>
      </c>
      <c r="D3159">
        <v>2</v>
      </c>
      <c r="E3159" s="289" t="s">
        <v>7504</v>
      </c>
      <c r="F3159">
        <v>5014802429</v>
      </c>
      <c r="G3159" s="276">
        <v>45678</v>
      </c>
      <c r="H3159" s="5">
        <v>20250110628000</v>
      </c>
      <c r="I3159">
        <v>2.4</v>
      </c>
      <c r="J3159" s="289" t="s">
        <v>287</v>
      </c>
      <c r="K3159" s="289" t="s">
        <v>7505</v>
      </c>
      <c r="L3159" s="289" t="s">
        <v>275</v>
      </c>
      <c r="M3159" s="289" t="s">
        <v>7201</v>
      </c>
      <c r="N3159" s="289" t="s">
        <v>889</v>
      </c>
      <c r="O3159" s="289" t="s">
        <v>277</v>
      </c>
      <c r="P3159" s="289" t="str">
        <f>VLOOKUP(CAT_Details[[#This Row],[Delivery Bp Customer Code]],Table6[],2,0)</f>
        <v>U2-L5</v>
      </c>
    </row>
    <row r="3160" spans="1:16" x14ac:dyDescent="0.25">
      <c r="A3160" s="289" t="s">
        <v>272</v>
      </c>
      <c r="B3160">
        <v>18</v>
      </c>
      <c r="C3160">
        <v>1042.92</v>
      </c>
      <c r="D3160">
        <v>7.2</v>
      </c>
      <c r="E3160" s="289" t="s">
        <v>7506</v>
      </c>
      <c r="F3160">
        <v>5014817414</v>
      </c>
      <c r="G3160" s="276">
        <v>45678</v>
      </c>
      <c r="H3160">
        <v>20250113628212</v>
      </c>
      <c r="I3160">
        <v>13.132999999999999</v>
      </c>
      <c r="J3160" s="289" t="s">
        <v>350</v>
      </c>
      <c r="K3160" s="289" t="s">
        <v>7507</v>
      </c>
      <c r="L3160" s="289" t="s">
        <v>275</v>
      </c>
      <c r="M3160" s="289" t="s">
        <v>7341</v>
      </c>
      <c r="N3160" s="289" t="s">
        <v>462</v>
      </c>
      <c r="O3160" s="289" t="s">
        <v>277</v>
      </c>
      <c r="P3160" s="289" t="str">
        <f>VLOOKUP(CAT_Details[[#This Row],[Delivery Bp Customer Code]],Table6[],2,0)</f>
        <v>U2-L5</v>
      </c>
    </row>
    <row r="3161" spans="1:16" x14ac:dyDescent="0.25">
      <c r="A3161" s="289" t="s">
        <v>272</v>
      </c>
      <c r="B3161">
        <v>7</v>
      </c>
      <c r="C3161">
        <v>1440</v>
      </c>
      <c r="D3161">
        <v>1.64</v>
      </c>
      <c r="E3161" s="289" t="s">
        <v>7442</v>
      </c>
      <c r="F3161">
        <v>5014817546</v>
      </c>
      <c r="G3161" s="276">
        <v>45678</v>
      </c>
      <c r="H3161">
        <v>20250110627999</v>
      </c>
      <c r="I3161">
        <v>2.3519999999999999</v>
      </c>
      <c r="J3161" s="289" t="s">
        <v>324</v>
      </c>
      <c r="K3161" s="289" t="s">
        <v>7508</v>
      </c>
      <c r="L3161" s="289" t="s">
        <v>275</v>
      </c>
      <c r="M3161" s="289" t="s">
        <v>7432</v>
      </c>
      <c r="N3161" s="289" t="s">
        <v>453</v>
      </c>
      <c r="O3161" s="289" t="s">
        <v>277</v>
      </c>
      <c r="P3161" s="289" t="str">
        <f>VLOOKUP(CAT_Details[[#This Row],[Delivery Bp Customer Code]],Table6[],2,0)</f>
        <v>U2-L5</v>
      </c>
    </row>
    <row r="3162" spans="1:16" x14ac:dyDescent="0.25">
      <c r="A3162" s="289" t="s">
        <v>272</v>
      </c>
      <c r="B3162">
        <v>13</v>
      </c>
      <c r="C3162">
        <v>650</v>
      </c>
      <c r="D3162">
        <v>7.74</v>
      </c>
      <c r="E3162" s="289" t="s">
        <v>7509</v>
      </c>
      <c r="F3162">
        <v>5014847651</v>
      </c>
      <c r="G3162" s="276">
        <v>45678</v>
      </c>
      <c r="H3162">
        <v>20250116631852</v>
      </c>
      <c r="I3162">
        <v>16.576000000000001</v>
      </c>
      <c r="J3162" s="289" t="s">
        <v>273</v>
      </c>
      <c r="K3162" s="289" t="s">
        <v>7510</v>
      </c>
      <c r="L3162" s="289" t="s">
        <v>275</v>
      </c>
      <c r="M3162" s="289" t="s">
        <v>7388</v>
      </c>
      <c r="N3162" s="289" t="s">
        <v>1240</v>
      </c>
      <c r="O3162" s="289" t="s">
        <v>277</v>
      </c>
      <c r="P3162" s="289" t="str">
        <f>VLOOKUP(CAT_Details[[#This Row],[Delivery Bp Customer Code]],Table6[],2,0)</f>
        <v>U2-L5</v>
      </c>
    </row>
    <row r="3163" spans="1:16" x14ac:dyDescent="0.25">
      <c r="A3163" s="289" t="s">
        <v>4794</v>
      </c>
      <c r="B3163">
        <v>1</v>
      </c>
      <c r="C3163">
        <v>20</v>
      </c>
      <c r="D3163">
        <v>0.2</v>
      </c>
      <c r="E3163" s="289" t="s">
        <v>7469</v>
      </c>
      <c r="F3163">
        <v>5014788812</v>
      </c>
      <c r="G3163" s="276">
        <v>45678</v>
      </c>
      <c r="H3163">
        <v>20250109626310</v>
      </c>
      <c r="I3163">
        <v>0.216</v>
      </c>
      <c r="J3163" s="289" t="s">
        <v>294</v>
      </c>
      <c r="K3163" s="289" t="s">
        <v>7511</v>
      </c>
      <c r="L3163" s="289" t="s">
        <v>275</v>
      </c>
      <c r="M3163" s="289" t="s">
        <v>7122</v>
      </c>
      <c r="N3163" s="289" t="s">
        <v>504</v>
      </c>
      <c r="O3163" s="289" t="s">
        <v>4798</v>
      </c>
      <c r="P3163" s="289" t="str">
        <f>VLOOKUP(CAT_Details[[#This Row],[Delivery Bp Customer Code]],Table6[],2,0)</f>
        <v>MY02</v>
      </c>
    </row>
    <row r="3164" spans="1:16" x14ac:dyDescent="0.25">
      <c r="A3164" s="289" t="s">
        <v>4794</v>
      </c>
      <c r="B3164">
        <v>4</v>
      </c>
      <c r="C3164">
        <v>1040</v>
      </c>
      <c r="D3164">
        <v>1.6</v>
      </c>
      <c r="E3164" s="289" t="s">
        <v>7512</v>
      </c>
      <c r="F3164">
        <v>5014817552</v>
      </c>
      <c r="G3164" s="276">
        <v>45678</v>
      </c>
      <c r="H3164">
        <v>20250114629267</v>
      </c>
      <c r="I3164">
        <v>1.92</v>
      </c>
      <c r="J3164" s="289" t="s">
        <v>350</v>
      </c>
      <c r="K3164" s="289" t="s">
        <v>7513</v>
      </c>
      <c r="L3164" s="289" t="s">
        <v>275</v>
      </c>
      <c r="M3164" s="289" t="s">
        <v>7341</v>
      </c>
      <c r="N3164" s="289" t="s">
        <v>948</v>
      </c>
      <c r="O3164" s="289" t="s">
        <v>4798</v>
      </c>
      <c r="P3164" s="289" t="str">
        <f>VLOOKUP(CAT_Details[[#This Row],[Delivery Bp Customer Code]],Table6[],2,0)</f>
        <v>MY02</v>
      </c>
    </row>
    <row r="3165" spans="1:16" x14ac:dyDescent="0.25">
      <c r="A3165" s="289" t="s">
        <v>4794</v>
      </c>
      <c r="B3165">
        <v>1</v>
      </c>
      <c r="C3165">
        <v>457</v>
      </c>
      <c r="D3165">
        <v>0.4</v>
      </c>
      <c r="E3165" s="289" t="s">
        <v>7514</v>
      </c>
      <c r="F3165">
        <v>5014818218</v>
      </c>
      <c r="G3165" s="276">
        <v>45678</v>
      </c>
      <c r="H3165">
        <v>20250113628964</v>
      </c>
      <c r="I3165">
        <v>1.296</v>
      </c>
      <c r="J3165" s="289" t="s">
        <v>350</v>
      </c>
      <c r="K3165" s="289" t="s">
        <v>7515</v>
      </c>
      <c r="L3165" s="289" t="s">
        <v>275</v>
      </c>
      <c r="M3165" s="289" t="s">
        <v>7423</v>
      </c>
      <c r="N3165" s="289" t="s">
        <v>5251</v>
      </c>
      <c r="O3165" s="289" t="s">
        <v>4798</v>
      </c>
      <c r="P3165" s="289" t="str">
        <f>VLOOKUP(CAT_Details[[#This Row],[Delivery Bp Customer Code]],Table6[],2,0)</f>
        <v>MY02</v>
      </c>
    </row>
    <row r="3166" spans="1:16" x14ac:dyDescent="0.25">
      <c r="A3166" s="289" t="s">
        <v>278</v>
      </c>
      <c r="B3166">
        <v>11</v>
      </c>
      <c r="C3166">
        <v>3065.04</v>
      </c>
      <c r="D3166">
        <v>4.4000000000000004</v>
      </c>
      <c r="E3166" s="289" t="s">
        <v>7516</v>
      </c>
      <c r="F3166">
        <v>5014832182</v>
      </c>
      <c r="G3166" s="276">
        <v>45679</v>
      </c>
      <c r="H3166">
        <v>20250113628834</v>
      </c>
      <c r="I3166">
        <v>5.28</v>
      </c>
      <c r="J3166" s="289" t="s">
        <v>280</v>
      </c>
      <c r="K3166" s="289" t="s">
        <v>7517</v>
      </c>
      <c r="L3166" s="289" t="s">
        <v>275</v>
      </c>
      <c r="M3166" s="289" t="s">
        <v>7435</v>
      </c>
      <c r="N3166" s="289" t="s">
        <v>643</v>
      </c>
      <c r="O3166" s="289" t="s">
        <v>498</v>
      </c>
      <c r="P3166" s="289" t="str">
        <f>VLOOKUP(CAT_Details[[#This Row],[Delivery Bp Customer Code]],Table6[],2,0)</f>
        <v>DK-BM01</v>
      </c>
    </row>
    <row r="3167" spans="1:16" x14ac:dyDescent="0.25">
      <c r="A3167" s="289" t="s">
        <v>278</v>
      </c>
      <c r="B3167">
        <v>5</v>
      </c>
      <c r="C3167">
        <v>3275</v>
      </c>
      <c r="D3167">
        <v>2</v>
      </c>
      <c r="E3167" s="289" t="s">
        <v>7518</v>
      </c>
      <c r="F3167">
        <v>5014832727</v>
      </c>
      <c r="G3167" s="276">
        <v>45679</v>
      </c>
      <c r="H3167">
        <v>20250115631057</v>
      </c>
      <c r="I3167">
        <v>4.8</v>
      </c>
      <c r="J3167" s="289" t="s">
        <v>350</v>
      </c>
      <c r="K3167" s="289" t="s">
        <v>7519</v>
      </c>
      <c r="L3167" s="289" t="s">
        <v>275</v>
      </c>
      <c r="M3167" s="289" t="s">
        <v>7423</v>
      </c>
      <c r="N3167" s="289" t="s">
        <v>4284</v>
      </c>
      <c r="O3167" s="289" t="s">
        <v>498</v>
      </c>
      <c r="P3167" s="289" t="str">
        <f>VLOOKUP(CAT_Details[[#This Row],[Delivery Bp Customer Code]],Table6[],2,0)</f>
        <v>DK-BM01</v>
      </c>
    </row>
    <row r="3168" spans="1:16" x14ac:dyDescent="0.25">
      <c r="A3168" s="289" t="s">
        <v>278</v>
      </c>
      <c r="B3168">
        <v>1</v>
      </c>
      <c r="C3168">
        <v>60</v>
      </c>
      <c r="D3168">
        <v>0.2</v>
      </c>
      <c r="E3168" s="289" t="s">
        <v>7520</v>
      </c>
      <c r="F3168">
        <v>5014863279</v>
      </c>
      <c r="G3168" s="276">
        <v>45679</v>
      </c>
      <c r="H3168">
        <v>20250117632873</v>
      </c>
      <c r="I3168">
        <v>0.48</v>
      </c>
      <c r="J3168" s="289" t="s">
        <v>273</v>
      </c>
      <c r="K3168" s="289" t="s">
        <v>7521</v>
      </c>
      <c r="L3168" s="289" t="s">
        <v>275</v>
      </c>
      <c r="M3168" s="289" t="s">
        <v>7409</v>
      </c>
      <c r="N3168" s="289" t="s">
        <v>657</v>
      </c>
      <c r="O3168" s="289" t="s">
        <v>498</v>
      </c>
      <c r="P3168" s="289" t="str">
        <f>VLOOKUP(CAT_Details[[#This Row],[Delivery Bp Customer Code]],Table6[],2,0)</f>
        <v>DK-BM01</v>
      </c>
    </row>
    <row r="3169" spans="1:16" x14ac:dyDescent="0.25">
      <c r="A3169" s="289" t="s">
        <v>75</v>
      </c>
      <c r="B3169">
        <v>1</v>
      </c>
      <c r="C3169">
        <v>2</v>
      </c>
      <c r="D3169">
        <v>0.1</v>
      </c>
      <c r="E3169" s="289" t="s">
        <v>7522</v>
      </c>
      <c r="F3169">
        <v>5014817927</v>
      </c>
      <c r="G3169" s="276">
        <v>45679</v>
      </c>
      <c r="H3169">
        <v>20250108625355</v>
      </c>
      <c r="I3169">
        <v>5.8000000000000003E-2</v>
      </c>
      <c r="J3169" s="289" t="s">
        <v>345</v>
      </c>
      <c r="K3169" s="289" t="s">
        <v>7523</v>
      </c>
      <c r="L3169" s="289" t="s">
        <v>275</v>
      </c>
      <c r="M3169" s="289" t="s">
        <v>7524</v>
      </c>
      <c r="N3169" s="289" t="s">
        <v>427</v>
      </c>
      <c r="O3169" s="289" t="s">
        <v>2173</v>
      </c>
      <c r="P3169" s="289" t="str">
        <f>VLOOKUP(CAT_Details[[#This Row],[Delivery Bp Customer Code]],Table6[],2,0)</f>
        <v>OYL1</v>
      </c>
    </row>
    <row r="3170" spans="1:16" x14ac:dyDescent="0.25">
      <c r="A3170" s="289" t="s">
        <v>75</v>
      </c>
      <c r="B3170">
        <v>2</v>
      </c>
      <c r="C3170">
        <v>16.66</v>
      </c>
      <c r="D3170">
        <v>0.14000000000000001</v>
      </c>
      <c r="E3170" s="289" t="s">
        <v>7525</v>
      </c>
      <c r="F3170">
        <v>5014832228</v>
      </c>
      <c r="G3170" s="276">
        <v>45679</v>
      </c>
      <c r="H3170">
        <v>20250114629481</v>
      </c>
      <c r="I3170">
        <v>6.4000000000000001E-2</v>
      </c>
      <c r="J3170" s="289" t="s">
        <v>350</v>
      </c>
      <c r="K3170" s="289" t="s">
        <v>7526</v>
      </c>
      <c r="L3170" s="289" t="s">
        <v>275</v>
      </c>
      <c r="M3170" s="289"/>
      <c r="N3170" s="289" t="s">
        <v>743</v>
      </c>
      <c r="O3170" s="289" t="s">
        <v>2173</v>
      </c>
      <c r="P3170" s="289" t="str">
        <f>VLOOKUP(CAT_Details[[#This Row],[Delivery Bp Customer Code]],Table6[],2,0)</f>
        <v>OYL1</v>
      </c>
    </row>
    <row r="3171" spans="1:16" x14ac:dyDescent="0.25">
      <c r="A3171" s="289" t="s">
        <v>75</v>
      </c>
      <c r="B3171">
        <v>1</v>
      </c>
      <c r="C3171">
        <v>176</v>
      </c>
      <c r="D3171">
        <v>0.4</v>
      </c>
      <c r="E3171" s="289" t="s">
        <v>7527</v>
      </c>
      <c r="F3171">
        <v>5014832413</v>
      </c>
      <c r="G3171" s="276">
        <v>45679</v>
      </c>
      <c r="H3171">
        <v>20250114629298</v>
      </c>
      <c r="I3171">
        <v>0.89300000000000002</v>
      </c>
      <c r="J3171" s="289" t="s">
        <v>350</v>
      </c>
      <c r="K3171" s="289" t="s">
        <v>7528</v>
      </c>
      <c r="L3171" s="289" t="s">
        <v>275</v>
      </c>
      <c r="M3171" s="289" t="s">
        <v>7423</v>
      </c>
      <c r="N3171" s="289" t="s">
        <v>704</v>
      </c>
      <c r="O3171" s="289" t="s">
        <v>2173</v>
      </c>
      <c r="P3171" s="289" t="str">
        <f>VLOOKUP(CAT_Details[[#This Row],[Delivery Bp Customer Code]],Table6[],2,0)</f>
        <v>OYL1</v>
      </c>
    </row>
    <row r="3172" spans="1:16" x14ac:dyDescent="0.25">
      <c r="A3172" s="289" t="s">
        <v>75</v>
      </c>
      <c r="B3172">
        <v>1</v>
      </c>
      <c r="C3172">
        <v>25</v>
      </c>
      <c r="D3172">
        <v>0.2</v>
      </c>
      <c r="E3172" s="289" t="s">
        <v>7529</v>
      </c>
      <c r="F3172">
        <v>5014832492</v>
      </c>
      <c r="G3172" s="276">
        <v>45679</v>
      </c>
      <c r="H3172" s="5">
        <v>20250113628644</v>
      </c>
      <c r="I3172">
        <v>0.14399999999999999</v>
      </c>
      <c r="J3172" s="289" t="s">
        <v>280</v>
      </c>
      <c r="K3172" s="289" t="s">
        <v>7530</v>
      </c>
      <c r="L3172" s="289" t="s">
        <v>275</v>
      </c>
      <c r="M3172" s="289" t="s">
        <v>7227</v>
      </c>
      <c r="N3172" s="289" t="s">
        <v>2813</v>
      </c>
      <c r="O3172" s="289" t="s">
        <v>2173</v>
      </c>
      <c r="P3172" s="289" t="str">
        <f>VLOOKUP(CAT_Details[[#This Row],[Delivery Bp Customer Code]],Table6[],2,0)</f>
        <v>OYL1</v>
      </c>
    </row>
    <row r="3173" spans="1:16" x14ac:dyDescent="0.25">
      <c r="A3173" s="289" t="s">
        <v>75</v>
      </c>
      <c r="B3173">
        <v>1</v>
      </c>
      <c r="C3173">
        <v>85</v>
      </c>
      <c r="D3173">
        <v>0.4</v>
      </c>
      <c r="E3173" s="289" t="s">
        <v>7531</v>
      </c>
      <c r="F3173">
        <v>5014832496</v>
      </c>
      <c r="G3173" s="276">
        <v>45679</v>
      </c>
      <c r="H3173">
        <v>20250115630313</v>
      </c>
      <c r="I3173">
        <v>0.38400000000000001</v>
      </c>
      <c r="J3173" s="289" t="s">
        <v>350</v>
      </c>
      <c r="K3173" s="289" t="s">
        <v>7532</v>
      </c>
      <c r="L3173" s="289" t="s">
        <v>275</v>
      </c>
      <c r="M3173" s="289" t="s">
        <v>7417</v>
      </c>
      <c r="N3173" s="289" t="s">
        <v>690</v>
      </c>
      <c r="O3173" s="289" t="s">
        <v>5281</v>
      </c>
      <c r="P3173" s="289" t="str">
        <f>VLOOKUP(CAT_Details[[#This Row],[Delivery Bp Customer Code]],Table6[],2,0)</f>
        <v>DK-LW08</v>
      </c>
    </row>
    <row r="3174" spans="1:16" x14ac:dyDescent="0.25">
      <c r="A3174" s="289" t="s">
        <v>75</v>
      </c>
      <c r="B3174">
        <v>4</v>
      </c>
      <c r="C3174">
        <v>1253</v>
      </c>
      <c r="D3174">
        <v>1.6</v>
      </c>
      <c r="E3174" s="289" t="s">
        <v>7533</v>
      </c>
      <c r="F3174">
        <v>5014832538</v>
      </c>
      <c r="G3174" s="276">
        <v>45679</v>
      </c>
      <c r="H3174" s="5">
        <v>20250113628221</v>
      </c>
      <c r="I3174">
        <v>2.1120000000000001</v>
      </c>
      <c r="J3174" s="289" t="s">
        <v>350</v>
      </c>
      <c r="K3174" s="289" t="s">
        <v>7534</v>
      </c>
      <c r="L3174" s="289" t="s">
        <v>275</v>
      </c>
      <c r="M3174" s="289" t="s">
        <v>7535</v>
      </c>
      <c r="N3174" s="289" t="s">
        <v>3420</v>
      </c>
      <c r="O3174" s="289" t="s">
        <v>2173</v>
      </c>
      <c r="P3174" s="289" t="str">
        <f>VLOOKUP(CAT_Details[[#This Row],[Delivery Bp Customer Code]],Table6[],2,0)</f>
        <v>OYL1</v>
      </c>
    </row>
    <row r="3175" spans="1:16" x14ac:dyDescent="0.25">
      <c r="A3175" s="289" t="s">
        <v>75</v>
      </c>
      <c r="B3175">
        <v>1</v>
      </c>
      <c r="C3175">
        <v>60</v>
      </c>
      <c r="D3175">
        <v>0.2</v>
      </c>
      <c r="E3175" s="289" t="s">
        <v>7536</v>
      </c>
      <c r="F3175">
        <v>5014832640</v>
      </c>
      <c r="G3175" s="276">
        <v>45679</v>
      </c>
      <c r="H3175" s="5">
        <v>20250114629925</v>
      </c>
      <c r="I3175">
        <v>0.192</v>
      </c>
      <c r="J3175" s="289" t="s">
        <v>350</v>
      </c>
      <c r="K3175" s="289" t="s">
        <v>7537</v>
      </c>
      <c r="L3175" s="289" t="s">
        <v>275</v>
      </c>
      <c r="M3175" s="289" t="s">
        <v>7423</v>
      </c>
      <c r="N3175" s="289" t="s">
        <v>5415</v>
      </c>
      <c r="O3175" s="289" t="s">
        <v>2173</v>
      </c>
      <c r="P3175" s="289" t="str">
        <f>VLOOKUP(CAT_Details[[#This Row],[Delivery Bp Customer Code]],Table6[],2,0)</f>
        <v>OYL1</v>
      </c>
    </row>
    <row r="3176" spans="1:16" x14ac:dyDescent="0.25">
      <c r="A3176" s="289" t="s">
        <v>75</v>
      </c>
      <c r="B3176">
        <v>1</v>
      </c>
      <c r="C3176">
        <v>145</v>
      </c>
      <c r="D3176">
        <v>0.4</v>
      </c>
      <c r="E3176" s="289" t="s">
        <v>7538</v>
      </c>
      <c r="F3176">
        <v>5014832656</v>
      </c>
      <c r="G3176" s="276">
        <v>45679</v>
      </c>
      <c r="H3176">
        <v>20250113628342</v>
      </c>
      <c r="I3176">
        <v>0.96</v>
      </c>
      <c r="J3176" s="289" t="s">
        <v>280</v>
      </c>
      <c r="K3176" s="289" t="s">
        <v>7539</v>
      </c>
      <c r="L3176" s="289" t="s">
        <v>275</v>
      </c>
      <c r="M3176" s="289" t="s">
        <v>7227</v>
      </c>
      <c r="N3176" s="289" t="s">
        <v>3093</v>
      </c>
      <c r="O3176" s="289" t="s">
        <v>2173</v>
      </c>
      <c r="P3176" s="289" t="str">
        <f>VLOOKUP(CAT_Details[[#This Row],[Delivery Bp Customer Code]],Table6[],2,0)</f>
        <v>OYL1</v>
      </c>
    </row>
    <row r="3177" spans="1:16" x14ac:dyDescent="0.25">
      <c r="A3177" s="289" t="s">
        <v>75</v>
      </c>
      <c r="B3177">
        <v>15</v>
      </c>
      <c r="C3177">
        <v>2175</v>
      </c>
      <c r="D3177">
        <v>6</v>
      </c>
      <c r="E3177" s="289" t="s">
        <v>7538</v>
      </c>
      <c r="F3177">
        <v>5014832659</v>
      </c>
      <c r="G3177" s="276">
        <v>45679</v>
      </c>
      <c r="H3177" s="5">
        <v>20250113628347</v>
      </c>
      <c r="I3177">
        <v>14.4</v>
      </c>
      <c r="J3177" s="289" t="s">
        <v>280</v>
      </c>
      <c r="K3177" s="289" t="s">
        <v>7540</v>
      </c>
      <c r="L3177" s="289" t="s">
        <v>275</v>
      </c>
      <c r="M3177" s="289" t="s">
        <v>7227</v>
      </c>
      <c r="N3177" s="289" t="s">
        <v>3093</v>
      </c>
      <c r="O3177" s="289" t="s">
        <v>2173</v>
      </c>
      <c r="P3177" s="289" t="str">
        <f>VLOOKUP(CAT_Details[[#This Row],[Delivery Bp Customer Code]],Table6[],2,0)</f>
        <v>OYL1</v>
      </c>
    </row>
    <row r="3178" spans="1:16" x14ac:dyDescent="0.25">
      <c r="A3178" s="289" t="s">
        <v>75</v>
      </c>
      <c r="B3178">
        <v>4</v>
      </c>
      <c r="C3178">
        <v>62</v>
      </c>
      <c r="D3178">
        <v>0.51</v>
      </c>
      <c r="E3178" s="289" t="s">
        <v>7541</v>
      </c>
      <c r="F3178">
        <v>5014832736</v>
      </c>
      <c r="G3178" s="276">
        <v>45679</v>
      </c>
      <c r="H3178" s="5">
        <v>20250114629482</v>
      </c>
      <c r="I3178">
        <v>0.51100000000000001</v>
      </c>
      <c r="J3178" s="289" t="s">
        <v>350</v>
      </c>
      <c r="K3178" s="289" t="s">
        <v>7542</v>
      </c>
      <c r="L3178" s="289" t="s">
        <v>275</v>
      </c>
      <c r="M3178" s="289" t="s">
        <v>7417</v>
      </c>
      <c r="N3178" s="289" t="s">
        <v>2252</v>
      </c>
      <c r="O3178" s="289" t="s">
        <v>2173</v>
      </c>
      <c r="P3178" s="289" t="str">
        <f>VLOOKUP(CAT_Details[[#This Row],[Delivery Bp Customer Code]],Table6[],2,0)</f>
        <v>OYL1</v>
      </c>
    </row>
    <row r="3179" spans="1:16" x14ac:dyDescent="0.25">
      <c r="A3179" s="289" t="s">
        <v>75</v>
      </c>
      <c r="B3179">
        <v>1</v>
      </c>
      <c r="C3179">
        <v>3</v>
      </c>
      <c r="D3179">
        <v>0.06</v>
      </c>
      <c r="E3179" s="289" t="s">
        <v>7541</v>
      </c>
      <c r="F3179">
        <v>5014832737</v>
      </c>
      <c r="G3179" s="276">
        <v>45679</v>
      </c>
      <c r="H3179">
        <v>20250114629512</v>
      </c>
      <c r="I3179">
        <v>3.1E-2</v>
      </c>
      <c r="J3179" s="289" t="s">
        <v>350</v>
      </c>
      <c r="K3179" s="289" t="s">
        <v>7543</v>
      </c>
      <c r="L3179" s="289" t="s">
        <v>275</v>
      </c>
      <c r="M3179" s="289" t="s">
        <v>7417</v>
      </c>
      <c r="N3179" s="289" t="s">
        <v>2252</v>
      </c>
      <c r="O3179" s="289" t="s">
        <v>2173</v>
      </c>
      <c r="P3179" s="289" t="str">
        <f>VLOOKUP(CAT_Details[[#This Row],[Delivery Bp Customer Code]],Table6[],2,0)</f>
        <v>OYL1</v>
      </c>
    </row>
    <row r="3180" spans="1:16" x14ac:dyDescent="0.25">
      <c r="A3180" s="289" t="s">
        <v>75</v>
      </c>
      <c r="B3180">
        <v>3</v>
      </c>
      <c r="C3180">
        <v>1117</v>
      </c>
      <c r="D3180">
        <v>1.2</v>
      </c>
      <c r="E3180" s="289" t="s">
        <v>7544</v>
      </c>
      <c r="F3180">
        <v>5014833102</v>
      </c>
      <c r="G3180" s="276">
        <v>45679</v>
      </c>
      <c r="H3180">
        <v>20250108625723</v>
      </c>
      <c r="I3180">
        <v>1.728</v>
      </c>
      <c r="J3180" s="289" t="s">
        <v>350</v>
      </c>
      <c r="K3180" s="289" t="s">
        <v>7545</v>
      </c>
      <c r="L3180" s="289" t="s">
        <v>275</v>
      </c>
      <c r="M3180" s="289" t="s">
        <v>7423</v>
      </c>
      <c r="N3180" s="289" t="s">
        <v>2656</v>
      </c>
      <c r="O3180" s="289" t="s">
        <v>2173</v>
      </c>
      <c r="P3180" s="289" t="str">
        <f>VLOOKUP(CAT_Details[[#This Row],[Delivery Bp Customer Code]],Table6[],2,0)</f>
        <v>OYL1</v>
      </c>
    </row>
    <row r="3181" spans="1:16" x14ac:dyDescent="0.25">
      <c r="A3181" s="289" t="s">
        <v>75</v>
      </c>
      <c r="B3181">
        <v>4</v>
      </c>
      <c r="C3181">
        <v>67.08</v>
      </c>
      <c r="D3181">
        <v>0.4</v>
      </c>
      <c r="E3181" s="289" t="s">
        <v>7546</v>
      </c>
      <c r="F3181">
        <v>5014847575</v>
      </c>
      <c r="G3181" s="276">
        <v>45679</v>
      </c>
      <c r="H3181">
        <v>20250115630992</v>
      </c>
      <c r="I3181">
        <v>0.40799999999999997</v>
      </c>
      <c r="J3181" s="289" t="s">
        <v>280</v>
      </c>
      <c r="K3181" s="289" t="s">
        <v>7547</v>
      </c>
      <c r="L3181" s="289" t="s">
        <v>275</v>
      </c>
      <c r="M3181" s="289" t="s">
        <v>7227</v>
      </c>
      <c r="N3181" s="289" t="s">
        <v>2346</v>
      </c>
      <c r="O3181" s="289" t="s">
        <v>2173</v>
      </c>
      <c r="P3181" s="289" t="str">
        <f>VLOOKUP(CAT_Details[[#This Row],[Delivery Bp Customer Code]],Table6[],2,0)</f>
        <v>OYL1</v>
      </c>
    </row>
    <row r="3182" spans="1:16" x14ac:dyDescent="0.25">
      <c r="A3182" s="289" t="s">
        <v>75</v>
      </c>
      <c r="B3182">
        <v>1</v>
      </c>
      <c r="C3182">
        <v>30.7</v>
      </c>
      <c r="D3182">
        <v>0.4</v>
      </c>
      <c r="E3182" s="289" t="s">
        <v>7548</v>
      </c>
      <c r="F3182">
        <v>5014862943</v>
      </c>
      <c r="G3182" s="276">
        <v>45679</v>
      </c>
      <c r="H3182">
        <v>20250116631947</v>
      </c>
      <c r="I3182">
        <v>0.96</v>
      </c>
      <c r="J3182" s="289" t="s">
        <v>273</v>
      </c>
      <c r="K3182" s="289" t="s">
        <v>7549</v>
      </c>
      <c r="L3182" s="289" t="s">
        <v>275</v>
      </c>
      <c r="M3182" s="289" t="s">
        <v>7409</v>
      </c>
      <c r="N3182" s="289" t="s">
        <v>1142</v>
      </c>
      <c r="O3182" s="289" t="s">
        <v>2173</v>
      </c>
      <c r="P3182" s="289" t="str">
        <f>VLOOKUP(CAT_Details[[#This Row],[Delivery Bp Customer Code]],Table6[],2,0)</f>
        <v>OYL1</v>
      </c>
    </row>
    <row r="3183" spans="1:16" x14ac:dyDescent="0.25">
      <c r="A3183" s="289" t="s">
        <v>874</v>
      </c>
      <c r="B3183">
        <v>21</v>
      </c>
      <c r="C3183">
        <v>8652</v>
      </c>
      <c r="D3183">
        <v>10.5</v>
      </c>
      <c r="E3183" s="289" t="s">
        <v>7550</v>
      </c>
      <c r="F3183">
        <v>5014832366</v>
      </c>
      <c r="G3183" s="276">
        <v>45679</v>
      </c>
      <c r="H3183">
        <v>20250115630703</v>
      </c>
      <c r="I3183">
        <v>25.2</v>
      </c>
      <c r="J3183" s="289" t="s">
        <v>350</v>
      </c>
      <c r="K3183" s="289" t="s">
        <v>7551</v>
      </c>
      <c r="L3183" s="289" t="s">
        <v>275</v>
      </c>
      <c r="M3183" s="289" t="s">
        <v>7535</v>
      </c>
      <c r="N3183" s="289" t="s">
        <v>1631</v>
      </c>
      <c r="O3183" s="289" t="s">
        <v>1014</v>
      </c>
      <c r="P3183" s="289" t="str">
        <f>VLOOKUP(CAT_Details[[#This Row],[Delivery Bp Customer Code]],Table6[],2,0)</f>
        <v>MZ07</v>
      </c>
    </row>
    <row r="3184" spans="1:16" x14ac:dyDescent="0.25">
      <c r="A3184" s="289" t="s">
        <v>941</v>
      </c>
      <c r="B3184">
        <v>1</v>
      </c>
      <c r="C3184">
        <v>1</v>
      </c>
      <c r="D3184">
        <v>0.02</v>
      </c>
      <c r="E3184" s="289" t="s">
        <v>7541</v>
      </c>
      <c r="F3184">
        <v>5014832734</v>
      </c>
      <c r="G3184" s="276">
        <v>45679</v>
      </c>
      <c r="H3184">
        <v>20250115630364</v>
      </c>
      <c r="I3184">
        <v>8.9999999999999993E-3</v>
      </c>
      <c r="J3184" s="289" t="s">
        <v>350</v>
      </c>
      <c r="K3184" s="289" t="s">
        <v>7552</v>
      </c>
      <c r="L3184" s="289" t="s">
        <v>275</v>
      </c>
      <c r="M3184" s="289" t="s">
        <v>7417</v>
      </c>
      <c r="N3184" s="289" t="s">
        <v>2252</v>
      </c>
      <c r="O3184" s="289" t="s">
        <v>945</v>
      </c>
      <c r="P3184" s="289" t="str">
        <f>VLOOKUP(CAT_Details[[#This Row],[Delivery Bp Customer Code]],Table6[],2,0)</f>
        <v>DK-LW01</v>
      </c>
    </row>
    <row r="3185" spans="1:16" x14ac:dyDescent="0.25">
      <c r="A3185" s="289" t="s">
        <v>3329</v>
      </c>
      <c r="B3185">
        <v>2</v>
      </c>
      <c r="C3185">
        <v>488</v>
      </c>
      <c r="D3185">
        <v>0.8</v>
      </c>
      <c r="E3185" s="289" t="s">
        <v>7553</v>
      </c>
      <c r="F3185">
        <v>5014802728</v>
      </c>
      <c r="G3185" s="276">
        <v>45679</v>
      </c>
      <c r="H3185">
        <v>20250110627497</v>
      </c>
      <c r="I3185">
        <v>1.8240000000000001</v>
      </c>
      <c r="J3185" s="289" t="s">
        <v>438</v>
      </c>
      <c r="K3185" s="289" t="s">
        <v>7554</v>
      </c>
      <c r="L3185" s="289" t="s">
        <v>275</v>
      </c>
      <c r="M3185" s="289" t="s">
        <v>7370</v>
      </c>
      <c r="N3185" s="289" t="s">
        <v>4090</v>
      </c>
      <c r="O3185" s="289" t="s">
        <v>3332</v>
      </c>
      <c r="P3185" s="289">
        <f>VLOOKUP(CAT_Details[[#This Row],[Delivery Bp Customer Code]],Table6[],2,0)</f>
        <v>3402</v>
      </c>
    </row>
    <row r="3186" spans="1:16" x14ac:dyDescent="0.25">
      <c r="A3186" s="289" t="s">
        <v>3329</v>
      </c>
      <c r="B3186">
        <v>18</v>
      </c>
      <c r="C3186">
        <v>540</v>
      </c>
      <c r="D3186">
        <v>7.2</v>
      </c>
      <c r="E3186" s="289" t="s">
        <v>7555</v>
      </c>
      <c r="F3186">
        <v>5014817424</v>
      </c>
      <c r="G3186" s="276">
        <v>45679</v>
      </c>
      <c r="H3186">
        <v>20250113628310</v>
      </c>
      <c r="I3186">
        <v>17.28</v>
      </c>
      <c r="J3186" s="289" t="s">
        <v>324</v>
      </c>
      <c r="K3186" s="289" t="s">
        <v>7556</v>
      </c>
      <c r="L3186" s="289" t="s">
        <v>275</v>
      </c>
      <c r="M3186" s="289" t="s">
        <v>7557</v>
      </c>
      <c r="N3186" s="289" t="s">
        <v>3571</v>
      </c>
      <c r="O3186" s="289" t="s">
        <v>3332</v>
      </c>
      <c r="P3186" s="289">
        <f>VLOOKUP(CAT_Details[[#This Row],[Delivery Bp Customer Code]],Table6[],2,0)</f>
        <v>3402</v>
      </c>
    </row>
    <row r="3187" spans="1:16" x14ac:dyDescent="0.25">
      <c r="A3187" s="289" t="s">
        <v>3329</v>
      </c>
      <c r="B3187">
        <v>3</v>
      </c>
      <c r="C3187">
        <v>516</v>
      </c>
      <c r="D3187">
        <v>1.2</v>
      </c>
      <c r="E3187" s="289" t="s">
        <v>7558</v>
      </c>
      <c r="F3187">
        <v>5014817462</v>
      </c>
      <c r="G3187" s="276">
        <v>45679</v>
      </c>
      <c r="H3187">
        <v>20250113628652</v>
      </c>
      <c r="I3187">
        <v>3.0720000000000001</v>
      </c>
      <c r="J3187" s="289" t="s">
        <v>294</v>
      </c>
      <c r="K3187" s="289" t="s">
        <v>7559</v>
      </c>
      <c r="L3187" s="289" t="s">
        <v>275</v>
      </c>
      <c r="M3187" s="289" t="s">
        <v>7560</v>
      </c>
      <c r="N3187" s="289" t="s">
        <v>555</v>
      </c>
      <c r="O3187" s="289" t="s">
        <v>3332</v>
      </c>
      <c r="P3187" s="289">
        <f>VLOOKUP(CAT_Details[[#This Row],[Delivery Bp Customer Code]],Table6[],2,0)</f>
        <v>3402</v>
      </c>
    </row>
    <row r="3188" spans="1:16" x14ac:dyDescent="0.25">
      <c r="A3188" s="289" t="s">
        <v>3329</v>
      </c>
      <c r="B3188">
        <v>1</v>
      </c>
      <c r="C3188">
        <v>191.4</v>
      </c>
      <c r="D3188">
        <v>0.4</v>
      </c>
      <c r="E3188" s="289" t="s">
        <v>7561</v>
      </c>
      <c r="F3188">
        <v>5014817851</v>
      </c>
      <c r="G3188" s="276">
        <v>45679</v>
      </c>
      <c r="H3188">
        <v>20250113629014</v>
      </c>
      <c r="I3188">
        <v>0.624</v>
      </c>
      <c r="J3188" s="289" t="s">
        <v>324</v>
      </c>
      <c r="K3188" s="289" t="s">
        <v>7562</v>
      </c>
      <c r="L3188" s="289" t="s">
        <v>275</v>
      </c>
      <c r="M3188" s="289" t="s">
        <v>7557</v>
      </c>
      <c r="N3188" s="289" t="s">
        <v>3648</v>
      </c>
      <c r="O3188" s="289" t="s">
        <v>3332</v>
      </c>
      <c r="P3188" s="289">
        <f>VLOOKUP(CAT_Details[[#This Row],[Delivery Bp Customer Code]],Table6[],2,0)</f>
        <v>3402</v>
      </c>
    </row>
    <row r="3189" spans="1:16" x14ac:dyDescent="0.25">
      <c r="A3189" s="289" t="s">
        <v>3329</v>
      </c>
      <c r="B3189">
        <v>43</v>
      </c>
      <c r="C3189">
        <v>2870</v>
      </c>
      <c r="D3189">
        <v>14.6</v>
      </c>
      <c r="E3189" s="289" t="s">
        <v>7563</v>
      </c>
      <c r="F3189">
        <v>5014818268</v>
      </c>
      <c r="G3189" s="276">
        <v>45679</v>
      </c>
      <c r="H3189">
        <v>20250113628908</v>
      </c>
      <c r="I3189">
        <v>55.02</v>
      </c>
      <c r="J3189" s="289" t="s">
        <v>324</v>
      </c>
      <c r="K3189" s="289" t="s">
        <v>7564</v>
      </c>
      <c r="L3189" s="289" t="s">
        <v>275</v>
      </c>
      <c r="M3189" s="289" t="s">
        <v>7565</v>
      </c>
      <c r="N3189" s="289" t="s">
        <v>4100</v>
      </c>
      <c r="O3189" s="289" t="s">
        <v>3332</v>
      </c>
      <c r="P3189" s="289">
        <f>VLOOKUP(CAT_Details[[#This Row],[Delivery Bp Customer Code]],Table6[],2,0)</f>
        <v>3402</v>
      </c>
    </row>
    <row r="3190" spans="1:16" x14ac:dyDescent="0.25">
      <c r="A3190" s="289" t="s">
        <v>3329</v>
      </c>
      <c r="B3190">
        <v>7</v>
      </c>
      <c r="C3190">
        <v>627.02</v>
      </c>
      <c r="D3190">
        <v>2.19</v>
      </c>
      <c r="E3190" s="289" t="s">
        <v>7566</v>
      </c>
      <c r="F3190">
        <v>5014832664</v>
      </c>
      <c r="G3190" s="276">
        <v>45679</v>
      </c>
      <c r="H3190" s="5">
        <v>20250115630457</v>
      </c>
      <c r="I3190">
        <v>4.4829999999999997</v>
      </c>
      <c r="J3190" s="289" t="s">
        <v>350</v>
      </c>
      <c r="K3190" s="289" t="s">
        <v>7567</v>
      </c>
      <c r="L3190" s="289" t="s">
        <v>275</v>
      </c>
      <c r="M3190" s="289" t="s">
        <v>7423</v>
      </c>
      <c r="N3190" s="289" t="s">
        <v>625</v>
      </c>
      <c r="O3190" s="289" t="s">
        <v>3332</v>
      </c>
      <c r="P3190" s="289">
        <f>VLOOKUP(CAT_Details[[#This Row],[Delivery Bp Customer Code]],Table6[],2,0)</f>
        <v>3402</v>
      </c>
    </row>
    <row r="3191" spans="1:16" x14ac:dyDescent="0.25">
      <c r="A3191" s="289" t="s">
        <v>3329</v>
      </c>
      <c r="B3191">
        <v>2</v>
      </c>
      <c r="C3191">
        <v>16.7</v>
      </c>
      <c r="D3191">
        <v>0.14000000000000001</v>
      </c>
      <c r="E3191" s="289" t="s">
        <v>7568</v>
      </c>
      <c r="F3191">
        <v>5014839964</v>
      </c>
      <c r="G3191" s="276">
        <v>45679</v>
      </c>
      <c r="H3191">
        <v>20250117632557</v>
      </c>
      <c r="I3191">
        <v>6.4000000000000001E-2</v>
      </c>
      <c r="J3191" s="289" t="s">
        <v>350</v>
      </c>
      <c r="K3191" s="289" t="s">
        <v>7569</v>
      </c>
      <c r="L3191" s="289" t="s">
        <v>275</v>
      </c>
      <c r="M3191" s="289" t="s">
        <v>7417</v>
      </c>
      <c r="N3191" s="289" t="s">
        <v>743</v>
      </c>
      <c r="O3191" s="289" t="s">
        <v>3332</v>
      </c>
      <c r="P3191" s="289">
        <f>VLOOKUP(CAT_Details[[#This Row],[Delivery Bp Customer Code]],Table6[],2,0)</f>
        <v>3402</v>
      </c>
    </row>
    <row r="3192" spans="1:16" x14ac:dyDescent="0.25">
      <c r="A3192" s="289" t="s">
        <v>76</v>
      </c>
      <c r="B3192">
        <v>2</v>
      </c>
      <c r="C3192">
        <v>1482</v>
      </c>
      <c r="D3192">
        <v>0.92</v>
      </c>
      <c r="E3192" s="289" t="s">
        <v>7570</v>
      </c>
      <c r="F3192">
        <v>5014817684</v>
      </c>
      <c r="G3192" s="276">
        <v>45679</v>
      </c>
      <c r="H3192">
        <v>20250113628508</v>
      </c>
      <c r="I3192">
        <v>2.105</v>
      </c>
      <c r="J3192" s="289" t="s">
        <v>294</v>
      </c>
      <c r="K3192" s="289" t="s">
        <v>7571</v>
      </c>
      <c r="L3192" s="289" t="s">
        <v>275</v>
      </c>
      <c r="M3192" s="289" t="s">
        <v>7502</v>
      </c>
      <c r="N3192" s="289" t="s">
        <v>3907</v>
      </c>
      <c r="O3192" s="289" t="s">
        <v>748</v>
      </c>
      <c r="P3192" s="289" t="str">
        <f>VLOOKUP(CAT_Details[[#This Row],[Delivery Bp Customer Code]],Table6[],2,0)</f>
        <v>No Loc</v>
      </c>
    </row>
    <row r="3193" spans="1:16" x14ac:dyDescent="0.25">
      <c r="A3193" s="289" t="s">
        <v>76</v>
      </c>
      <c r="B3193">
        <v>2</v>
      </c>
      <c r="C3193">
        <v>888</v>
      </c>
      <c r="D3193">
        <v>0.8</v>
      </c>
      <c r="E3193" s="289" t="s">
        <v>7572</v>
      </c>
      <c r="F3193">
        <v>5014818153</v>
      </c>
      <c r="G3193" s="276">
        <v>45679</v>
      </c>
      <c r="H3193" s="5">
        <v>20250113628657</v>
      </c>
      <c r="I3193">
        <v>0.96</v>
      </c>
      <c r="J3193" s="289" t="s">
        <v>324</v>
      </c>
      <c r="K3193" s="289" t="s">
        <v>7573</v>
      </c>
      <c r="L3193" s="289" t="s">
        <v>275</v>
      </c>
      <c r="M3193" s="289" t="s">
        <v>7557</v>
      </c>
      <c r="N3193" s="289" t="s">
        <v>6323</v>
      </c>
      <c r="O3193" s="289" t="s">
        <v>748</v>
      </c>
      <c r="P3193" s="289" t="str">
        <f>VLOOKUP(CAT_Details[[#This Row],[Delivery Bp Customer Code]],Table6[],2,0)</f>
        <v>No Loc</v>
      </c>
    </row>
    <row r="3194" spans="1:16" x14ac:dyDescent="0.25">
      <c r="A3194" s="289" t="s">
        <v>76</v>
      </c>
      <c r="B3194">
        <v>22</v>
      </c>
      <c r="C3194">
        <v>4136</v>
      </c>
      <c r="D3194">
        <v>8.8000000000000007</v>
      </c>
      <c r="E3194" s="289" t="s">
        <v>7574</v>
      </c>
      <c r="F3194">
        <v>5014832429</v>
      </c>
      <c r="G3194" s="276">
        <v>45679</v>
      </c>
      <c r="H3194" s="5">
        <v>20250114629754</v>
      </c>
      <c r="I3194">
        <v>21.12</v>
      </c>
      <c r="J3194" s="289" t="s">
        <v>350</v>
      </c>
      <c r="K3194" s="289" t="s">
        <v>7575</v>
      </c>
      <c r="L3194" s="289" t="s">
        <v>275</v>
      </c>
      <c r="M3194" s="289" t="s">
        <v>7417</v>
      </c>
      <c r="N3194" s="289" t="s">
        <v>357</v>
      </c>
      <c r="O3194" s="289" t="s">
        <v>748</v>
      </c>
      <c r="P3194" s="289" t="str">
        <f>VLOOKUP(CAT_Details[[#This Row],[Delivery Bp Customer Code]],Table6[],2,0)</f>
        <v>No Loc</v>
      </c>
    </row>
    <row r="3195" spans="1:16" x14ac:dyDescent="0.25">
      <c r="A3195" s="289" t="s">
        <v>285</v>
      </c>
      <c r="B3195">
        <v>10</v>
      </c>
      <c r="C3195">
        <v>4289</v>
      </c>
      <c r="D3195">
        <v>4</v>
      </c>
      <c r="E3195" s="289" t="s">
        <v>7576</v>
      </c>
      <c r="F3195">
        <v>5014788311</v>
      </c>
      <c r="G3195" s="276">
        <v>45679</v>
      </c>
      <c r="H3195">
        <v>20250110627419</v>
      </c>
      <c r="I3195">
        <v>12.48</v>
      </c>
      <c r="J3195" s="289" t="s">
        <v>383</v>
      </c>
      <c r="K3195" s="289" t="s">
        <v>7577</v>
      </c>
      <c r="L3195" s="289" t="s">
        <v>275</v>
      </c>
      <c r="M3195" s="289" t="s">
        <v>7466</v>
      </c>
      <c r="N3195" s="289" t="s">
        <v>667</v>
      </c>
      <c r="O3195" s="289" t="s">
        <v>291</v>
      </c>
      <c r="P3195" s="289" t="str">
        <f>VLOOKUP(CAT_Details[[#This Row],[Delivery Bp Customer Code]],Table6[],2,0)</f>
        <v>DX01-L5</v>
      </c>
    </row>
    <row r="3196" spans="1:16" x14ac:dyDescent="0.25">
      <c r="A3196" s="289" t="s">
        <v>285</v>
      </c>
      <c r="B3196">
        <v>4</v>
      </c>
      <c r="C3196">
        <v>1799</v>
      </c>
      <c r="D3196">
        <v>1.6</v>
      </c>
      <c r="E3196" s="289" t="s">
        <v>7576</v>
      </c>
      <c r="F3196">
        <v>5014788414</v>
      </c>
      <c r="G3196" s="276">
        <v>45679</v>
      </c>
      <c r="H3196">
        <v>20250110627436</v>
      </c>
      <c r="I3196">
        <v>4.992</v>
      </c>
      <c r="J3196" s="289" t="s">
        <v>383</v>
      </c>
      <c r="K3196" s="289" t="s">
        <v>7578</v>
      </c>
      <c r="L3196" s="289" t="s">
        <v>275</v>
      </c>
      <c r="M3196" s="289" t="s">
        <v>7466</v>
      </c>
      <c r="N3196" s="289" t="s">
        <v>667</v>
      </c>
      <c r="O3196" s="289" t="s">
        <v>291</v>
      </c>
      <c r="P3196" s="289" t="str">
        <f>VLOOKUP(CAT_Details[[#This Row],[Delivery Bp Customer Code]],Table6[],2,0)</f>
        <v>DX01-L5</v>
      </c>
    </row>
    <row r="3197" spans="1:16" x14ac:dyDescent="0.25">
      <c r="A3197" s="289" t="s">
        <v>285</v>
      </c>
      <c r="B3197">
        <v>5</v>
      </c>
      <c r="C3197">
        <v>451</v>
      </c>
      <c r="D3197">
        <v>1.6</v>
      </c>
      <c r="E3197" s="289" t="s">
        <v>7579</v>
      </c>
      <c r="F3197">
        <v>5014802624</v>
      </c>
      <c r="G3197" s="276">
        <v>45679</v>
      </c>
      <c r="H3197">
        <v>20250110627323</v>
      </c>
      <c r="I3197">
        <v>2.6880000000000002</v>
      </c>
      <c r="J3197" s="289" t="s">
        <v>294</v>
      </c>
      <c r="K3197" s="289" t="s">
        <v>7580</v>
      </c>
      <c r="L3197" s="289" t="s">
        <v>275</v>
      </c>
      <c r="M3197" s="289" t="s">
        <v>7581</v>
      </c>
      <c r="N3197" s="289" t="s">
        <v>504</v>
      </c>
      <c r="O3197" s="289" t="s">
        <v>291</v>
      </c>
      <c r="P3197" s="289" t="str">
        <f>VLOOKUP(CAT_Details[[#This Row],[Delivery Bp Customer Code]],Table6[],2,0)</f>
        <v>DX01-L5</v>
      </c>
    </row>
    <row r="3198" spans="1:16" x14ac:dyDescent="0.25">
      <c r="A3198" s="289" t="s">
        <v>285</v>
      </c>
      <c r="B3198">
        <v>1</v>
      </c>
      <c r="C3198">
        <v>450</v>
      </c>
      <c r="D3198">
        <v>0.5</v>
      </c>
      <c r="E3198" s="289" t="s">
        <v>7582</v>
      </c>
      <c r="F3198">
        <v>5014817604</v>
      </c>
      <c r="G3198" s="276">
        <v>45679</v>
      </c>
      <c r="H3198">
        <v>20250113628438</v>
      </c>
      <c r="I3198">
        <v>1.2</v>
      </c>
      <c r="J3198" s="289" t="s">
        <v>280</v>
      </c>
      <c r="K3198" s="289" t="s">
        <v>7583</v>
      </c>
      <c r="L3198" s="289" t="s">
        <v>275</v>
      </c>
      <c r="M3198" s="289" t="s">
        <v>7227</v>
      </c>
      <c r="N3198" s="289" t="s">
        <v>534</v>
      </c>
      <c r="O3198" s="289" t="s">
        <v>291</v>
      </c>
      <c r="P3198" s="289" t="str">
        <f>VLOOKUP(CAT_Details[[#This Row],[Delivery Bp Customer Code]],Table6[],2,0)</f>
        <v>DX01-L5</v>
      </c>
    </row>
    <row r="3199" spans="1:16" x14ac:dyDescent="0.25">
      <c r="A3199" s="289" t="s">
        <v>285</v>
      </c>
      <c r="B3199">
        <v>1</v>
      </c>
      <c r="C3199">
        <v>14</v>
      </c>
      <c r="D3199">
        <v>0.05</v>
      </c>
      <c r="E3199" s="289" t="s">
        <v>7584</v>
      </c>
      <c r="F3199">
        <v>5014817902</v>
      </c>
      <c r="G3199" s="276">
        <v>45679</v>
      </c>
      <c r="H3199" s="5">
        <v>20250114629618</v>
      </c>
      <c r="I3199">
        <v>2.4E-2</v>
      </c>
      <c r="J3199" s="289" t="s">
        <v>345</v>
      </c>
      <c r="K3199" s="289" t="s">
        <v>7585</v>
      </c>
      <c r="L3199" s="289" t="s">
        <v>275</v>
      </c>
      <c r="M3199" s="289" t="s">
        <v>7524</v>
      </c>
      <c r="N3199" s="289" t="s">
        <v>371</v>
      </c>
      <c r="O3199" s="289" t="s">
        <v>291</v>
      </c>
      <c r="P3199" s="289" t="str">
        <f>VLOOKUP(CAT_Details[[#This Row],[Delivery Bp Customer Code]],Table6[],2,0)</f>
        <v>DX01-L5</v>
      </c>
    </row>
    <row r="3200" spans="1:16" x14ac:dyDescent="0.25">
      <c r="A3200" s="289" t="s">
        <v>285</v>
      </c>
      <c r="B3200">
        <v>3</v>
      </c>
      <c r="C3200">
        <v>19.8</v>
      </c>
      <c r="D3200">
        <v>0.17</v>
      </c>
      <c r="E3200" s="289" t="s">
        <v>7584</v>
      </c>
      <c r="F3200">
        <v>5014817904</v>
      </c>
      <c r="G3200" s="276">
        <v>45679</v>
      </c>
      <c r="H3200" s="5">
        <v>20250114629663</v>
      </c>
      <c r="I3200">
        <v>0.108</v>
      </c>
      <c r="J3200" s="289" t="s">
        <v>345</v>
      </c>
      <c r="K3200" s="289" t="s">
        <v>7586</v>
      </c>
      <c r="L3200" s="289" t="s">
        <v>275</v>
      </c>
      <c r="M3200" s="289" t="s">
        <v>7524</v>
      </c>
      <c r="N3200" s="289" t="s">
        <v>371</v>
      </c>
      <c r="O3200" s="289" t="s">
        <v>291</v>
      </c>
      <c r="P3200" s="289" t="str">
        <f>VLOOKUP(CAT_Details[[#This Row],[Delivery Bp Customer Code]],Table6[],2,0)</f>
        <v>DX01-L5</v>
      </c>
    </row>
    <row r="3201" spans="1:16" x14ac:dyDescent="0.25">
      <c r="A3201" s="289" t="s">
        <v>285</v>
      </c>
      <c r="B3201">
        <v>7</v>
      </c>
      <c r="C3201">
        <v>560</v>
      </c>
      <c r="D3201">
        <v>2.8</v>
      </c>
      <c r="E3201" s="289" t="s">
        <v>7587</v>
      </c>
      <c r="F3201">
        <v>5014817920</v>
      </c>
      <c r="G3201" s="276">
        <v>45679</v>
      </c>
      <c r="H3201" s="5">
        <v>20250113628948</v>
      </c>
      <c r="I3201">
        <v>6.72</v>
      </c>
      <c r="J3201" s="289" t="s">
        <v>345</v>
      </c>
      <c r="K3201" s="289" t="s">
        <v>7588</v>
      </c>
      <c r="L3201" s="289" t="s">
        <v>275</v>
      </c>
      <c r="M3201" s="289" t="s">
        <v>7524</v>
      </c>
      <c r="N3201" s="289" t="s">
        <v>512</v>
      </c>
      <c r="O3201" s="289" t="s">
        <v>291</v>
      </c>
      <c r="P3201" s="289" t="str">
        <f>VLOOKUP(CAT_Details[[#This Row],[Delivery Bp Customer Code]],Table6[],2,0)</f>
        <v>DX01-L5</v>
      </c>
    </row>
    <row r="3202" spans="1:16" x14ac:dyDescent="0.25">
      <c r="A3202" s="289" t="s">
        <v>285</v>
      </c>
      <c r="B3202">
        <v>7</v>
      </c>
      <c r="C3202">
        <v>8050</v>
      </c>
      <c r="D3202">
        <v>2.8</v>
      </c>
      <c r="E3202" s="289" t="s">
        <v>7589</v>
      </c>
      <c r="F3202">
        <v>5014817996</v>
      </c>
      <c r="G3202" s="276">
        <v>45679</v>
      </c>
      <c r="H3202">
        <v>20250113628612</v>
      </c>
      <c r="I3202">
        <v>4.032</v>
      </c>
      <c r="J3202" s="289" t="s">
        <v>324</v>
      </c>
      <c r="K3202" s="289" t="s">
        <v>7590</v>
      </c>
      <c r="L3202" s="289" t="s">
        <v>275</v>
      </c>
      <c r="M3202" s="289" t="s">
        <v>7565</v>
      </c>
      <c r="N3202" s="289" t="s">
        <v>333</v>
      </c>
      <c r="O3202" s="289" t="s">
        <v>291</v>
      </c>
      <c r="P3202" s="289" t="str">
        <f>VLOOKUP(CAT_Details[[#This Row],[Delivery Bp Customer Code]],Table6[],2,0)</f>
        <v>DX01-L5</v>
      </c>
    </row>
    <row r="3203" spans="1:16" x14ac:dyDescent="0.25">
      <c r="A3203" s="289" t="s">
        <v>285</v>
      </c>
      <c r="B3203">
        <v>2</v>
      </c>
      <c r="C3203">
        <v>1344</v>
      </c>
      <c r="D3203">
        <v>1.01</v>
      </c>
      <c r="E3203" s="289" t="s">
        <v>7591</v>
      </c>
      <c r="F3203">
        <v>5014832145</v>
      </c>
      <c r="G3203" s="276">
        <v>45679</v>
      </c>
      <c r="H3203">
        <v>20250115630795</v>
      </c>
      <c r="I3203">
        <v>2.4020000000000001</v>
      </c>
      <c r="J3203" s="289" t="s">
        <v>350</v>
      </c>
      <c r="K3203" s="289" t="s">
        <v>7592</v>
      </c>
      <c r="L3203" s="289" t="s">
        <v>275</v>
      </c>
      <c r="M3203" s="289" t="s">
        <v>7341</v>
      </c>
      <c r="N3203" s="289" t="s">
        <v>818</v>
      </c>
      <c r="O3203" s="289" t="s">
        <v>291</v>
      </c>
      <c r="P3203" s="289" t="str">
        <f>VLOOKUP(CAT_Details[[#This Row],[Delivery Bp Customer Code]],Table6[],2,0)</f>
        <v>DX01-L5</v>
      </c>
    </row>
    <row r="3204" spans="1:16" x14ac:dyDescent="0.25">
      <c r="A3204" s="289" t="s">
        <v>285</v>
      </c>
      <c r="B3204">
        <v>8</v>
      </c>
      <c r="C3204">
        <v>800</v>
      </c>
      <c r="D3204">
        <v>3.2</v>
      </c>
      <c r="E3204" s="289" t="s">
        <v>7593</v>
      </c>
      <c r="F3204">
        <v>5014832258</v>
      </c>
      <c r="G3204" s="276">
        <v>45679</v>
      </c>
      <c r="H3204" s="5">
        <v>20250115630365</v>
      </c>
      <c r="I3204">
        <v>7.68</v>
      </c>
      <c r="J3204" s="289" t="s">
        <v>350</v>
      </c>
      <c r="K3204" s="289" t="s">
        <v>7594</v>
      </c>
      <c r="L3204" s="289" t="s">
        <v>275</v>
      </c>
      <c r="M3204" s="289" t="s">
        <v>7417</v>
      </c>
      <c r="N3204" s="289" t="s">
        <v>353</v>
      </c>
      <c r="O3204" s="289" t="s">
        <v>291</v>
      </c>
      <c r="P3204" s="289" t="str">
        <f>VLOOKUP(CAT_Details[[#This Row],[Delivery Bp Customer Code]],Table6[],2,0)</f>
        <v>DX01-L5</v>
      </c>
    </row>
    <row r="3205" spans="1:16" x14ac:dyDescent="0.25">
      <c r="A3205" s="289" t="s">
        <v>285</v>
      </c>
      <c r="B3205">
        <v>4</v>
      </c>
      <c r="C3205">
        <v>1567</v>
      </c>
      <c r="D3205">
        <v>2</v>
      </c>
      <c r="E3205" s="289" t="s">
        <v>7550</v>
      </c>
      <c r="F3205">
        <v>5014832363</v>
      </c>
      <c r="G3205" s="276">
        <v>45679</v>
      </c>
      <c r="H3205" s="5">
        <v>20250115630719</v>
      </c>
      <c r="I3205">
        <v>4.8</v>
      </c>
      <c r="J3205" s="289" t="s">
        <v>350</v>
      </c>
      <c r="K3205" s="289" t="s">
        <v>7595</v>
      </c>
      <c r="L3205" s="289" t="s">
        <v>275</v>
      </c>
      <c r="M3205" s="289" t="s">
        <v>7535</v>
      </c>
      <c r="N3205" s="289" t="s">
        <v>1631</v>
      </c>
      <c r="O3205" s="289" t="s">
        <v>291</v>
      </c>
      <c r="P3205" s="289" t="str">
        <f>VLOOKUP(CAT_Details[[#This Row],[Delivery Bp Customer Code]],Table6[],2,0)</f>
        <v>DX01-L5</v>
      </c>
    </row>
    <row r="3206" spans="1:16" x14ac:dyDescent="0.25">
      <c r="A3206" s="289" t="s">
        <v>285</v>
      </c>
      <c r="B3206">
        <v>2</v>
      </c>
      <c r="C3206">
        <v>747</v>
      </c>
      <c r="D3206">
        <v>1</v>
      </c>
      <c r="E3206" s="289" t="s">
        <v>7550</v>
      </c>
      <c r="F3206">
        <v>5014832364</v>
      </c>
      <c r="G3206" s="276">
        <v>45679</v>
      </c>
      <c r="H3206">
        <v>20250115630747</v>
      </c>
      <c r="I3206">
        <v>2.4</v>
      </c>
      <c r="J3206" s="289" t="s">
        <v>350</v>
      </c>
      <c r="K3206" s="289" t="s">
        <v>7596</v>
      </c>
      <c r="L3206" s="289" t="s">
        <v>275</v>
      </c>
      <c r="M3206" s="289" t="s">
        <v>7535</v>
      </c>
      <c r="N3206" s="289" t="s">
        <v>1631</v>
      </c>
      <c r="O3206" s="289" t="s">
        <v>291</v>
      </c>
      <c r="P3206" s="289" t="str">
        <f>VLOOKUP(CAT_Details[[#This Row],[Delivery Bp Customer Code]],Table6[],2,0)</f>
        <v>DX01-L5</v>
      </c>
    </row>
    <row r="3207" spans="1:16" x14ac:dyDescent="0.25">
      <c r="A3207" s="289" t="s">
        <v>285</v>
      </c>
      <c r="B3207">
        <v>12</v>
      </c>
      <c r="C3207">
        <v>1556</v>
      </c>
      <c r="D3207">
        <v>4.33</v>
      </c>
      <c r="E3207" s="289" t="s">
        <v>7574</v>
      </c>
      <c r="F3207">
        <v>5014832430</v>
      </c>
      <c r="G3207" s="276">
        <v>45679</v>
      </c>
      <c r="H3207">
        <v>20250114629569</v>
      </c>
      <c r="I3207">
        <v>9.0500000000000007</v>
      </c>
      <c r="J3207" s="289" t="s">
        <v>350</v>
      </c>
      <c r="K3207" s="289" t="s">
        <v>7597</v>
      </c>
      <c r="L3207" s="289" t="s">
        <v>275</v>
      </c>
      <c r="M3207" s="289" t="s">
        <v>7417</v>
      </c>
      <c r="N3207" s="289" t="s">
        <v>357</v>
      </c>
      <c r="O3207" s="289" t="s">
        <v>291</v>
      </c>
      <c r="P3207" s="289" t="str">
        <f>VLOOKUP(CAT_Details[[#This Row],[Delivery Bp Customer Code]],Table6[],2,0)</f>
        <v>DX01-L5</v>
      </c>
    </row>
    <row r="3208" spans="1:16" x14ac:dyDescent="0.25">
      <c r="A3208" s="289" t="s">
        <v>285</v>
      </c>
      <c r="B3208">
        <v>2</v>
      </c>
      <c r="C3208">
        <v>474</v>
      </c>
      <c r="D3208">
        <v>0.8</v>
      </c>
      <c r="E3208" s="289" t="s">
        <v>7598</v>
      </c>
      <c r="F3208">
        <v>5014832469</v>
      </c>
      <c r="G3208" s="276">
        <v>45679</v>
      </c>
      <c r="H3208">
        <v>20250114629962</v>
      </c>
      <c r="I3208">
        <v>1.92</v>
      </c>
      <c r="J3208" s="289" t="s">
        <v>350</v>
      </c>
      <c r="K3208" s="289" t="s">
        <v>7599</v>
      </c>
      <c r="L3208" s="289" t="s">
        <v>275</v>
      </c>
      <c r="M3208" s="289" t="s">
        <v>7535</v>
      </c>
      <c r="N3208" s="289" t="s">
        <v>6534</v>
      </c>
      <c r="O3208" s="289" t="s">
        <v>291</v>
      </c>
      <c r="P3208" s="289" t="str">
        <f>VLOOKUP(CAT_Details[[#This Row],[Delivery Bp Customer Code]],Table6[],2,0)</f>
        <v>DX01-L5</v>
      </c>
    </row>
    <row r="3209" spans="1:16" x14ac:dyDescent="0.25">
      <c r="A3209" s="289" t="s">
        <v>285</v>
      </c>
      <c r="B3209">
        <v>2</v>
      </c>
      <c r="C3209">
        <v>20</v>
      </c>
      <c r="D3209">
        <v>0.06</v>
      </c>
      <c r="E3209" s="289" t="s">
        <v>7600</v>
      </c>
      <c r="F3209">
        <v>5014832815</v>
      </c>
      <c r="G3209" s="276">
        <v>45679</v>
      </c>
      <c r="H3209" s="5">
        <v>20250115630349</v>
      </c>
      <c r="I3209">
        <v>2.4E-2</v>
      </c>
      <c r="J3209" s="289" t="s">
        <v>350</v>
      </c>
      <c r="K3209" s="289" t="s">
        <v>7601</v>
      </c>
      <c r="L3209" s="289" t="s">
        <v>275</v>
      </c>
      <c r="M3209" s="289" t="s">
        <v>7417</v>
      </c>
      <c r="N3209" s="289" t="s">
        <v>360</v>
      </c>
      <c r="O3209" s="289" t="s">
        <v>291</v>
      </c>
      <c r="P3209" s="289" t="str">
        <f>VLOOKUP(CAT_Details[[#This Row],[Delivery Bp Customer Code]],Table6[],2,0)</f>
        <v>DX01-L5</v>
      </c>
    </row>
    <row r="3210" spans="1:16" x14ac:dyDescent="0.25">
      <c r="A3210" s="289" t="s">
        <v>285</v>
      </c>
      <c r="B3210">
        <v>3</v>
      </c>
      <c r="C3210">
        <v>406.18</v>
      </c>
      <c r="D3210">
        <v>0.98</v>
      </c>
      <c r="E3210" s="289" t="s">
        <v>7602</v>
      </c>
      <c r="F3210">
        <v>5014862868</v>
      </c>
      <c r="G3210" s="276">
        <v>45679</v>
      </c>
      <c r="H3210">
        <v>20250117632405</v>
      </c>
      <c r="I3210">
        <v>2.0920000000000001</v>
      </c>
      <c r="J3210" s="289" t="s">
        <v>273</v>
      </c>
      <c r="K3210" s="289" t="s">
        <v>7603</v>
      </c>
      <c r="L3210" s="289" t="s">
        <v>275</v>
      </c>
      <c r="M3210" s="289" t="s">
        <v>7409</v>
      </c>
      <c r="N3210" s="289" t="s">
        <v>519</v>
      </c>
      <c r="O3210" s="289" t="s">
        <v>291</v>
      </c>
      <c r="P3210" s="289" t="str">
        <f>VLOOKUP(CAT_Details[[#This Row],[Delivery Bp Customer Code]],Table6[],2,0)</f>
        <v>DX01-L5</v>
      </c>
    </row>
    <row r="3211" spans="1:16" x14ac:dyDescent="0.25">
      <c r="A3211" s="289" t="s">
        <v>285</v>
      </c>
      <c r="B3211">
        <v>1</v>
      </c>
      <c r="C3211">
        <v>205</v>
      </c>
      <c r="D3211">
        <v>0.48</v>
      </c>
      <c r="E3211" s="289" t="s">
        <v>7602</v>
      </c>
      <c r="F3211">
        <v>5014862869</v>
      </c>
      <c r="G3211" s="276">
        <v>45679</v>
      </c>
      <c r="H3211">
        <v>20250117632421</v>
      </c>
      <c r="I3211">
        <v>1.03</v>
      </c>
      <c r="J3211" s="289" t="s">
        <v>273</v>
      </c>
      <c r="K3211" s="289" t="s">
        <v>7604</v>
      </c>
      <c r="L3211" s="289" t="s">
        <v>275</v>
      </c>
      <c r="M3211" s="289" t="s">
        <v>7409</v>
      </c>
      <c r="N3211" s="289" t="s">
        <v>519</v>
      </c>
      <c r="O3211" s="289" t="s">
        <v>291</v>
      </c>
      <c r="P3211" s="289" t="str">
        <f>VLOOKUP(CAT_Details[[#This Row],[Delivery Bp Customer Code]],Table6[],2,0)</f>
        <v>DX01-L5</v>
      </c>
    </row>
    <row r="3212" spans="1:16" x14ac:dyDescent="0.25">
      <c r="A3212" s="289" t="s">
        <v>272</v>
      </c>
      <c r="B3212">
        <v>5</v>
      </c>
      <c r="C3212">
        <v>977</v>
      </c>
      <c r="D3212">
        <v>2</v>
      </c>
      <c r="E3212" s="289" t="s">
        <v>7558</v>
      </c>
      <c r="F3212">
        <v>5014817461</v>
      </c>
      <c r="G3212" s="276">
        <v>45679</v>
      </c>
      <c r="H3212">
        <v>20250113628412</v>
      </c>
      <c r="I3212">
        <v>5.1840000000000002</v>
      </c>
      <c r="J3212" s="289" t="s">
        <v>294</v>
      </c>
      <c r="K3212" s="289" t="s">
        <v>7605</v>
      </c>
      <c r="L3212" s="289" t="s">
        <v>275</v>
      </c>
      <c r="M3212" s="289" t="s">
        <v>7560</v>
      </c>
      <c r="N3212" s="289" t="s">
        <v>555</v>
      </c>
      <c r="O3212" s="289" t="s">
        <v>277</v>
      </c>
      <c r="P3212" s="289" t="str">
        <f>VLOOKUP(CAT_Details[[#This Row],[Delivery Bp Customer Code]],Table6[],2,0)</f>
        <v>U2-L5</v>
      </c>
    </row>
    <row r="3213" spans="1:16" x14ac:dyDescent="0.25">
      <c r="A3213" s="289" t="s">
        <v>272</v>
      </c>
      <c r="B3213">
        <v>1</v>
      </c>
      <c r="C3213">
        <v>45</v>
      </c>
      <c r="D3213">
        <v>0.4</v>
      </c>
      <c r="E3213" s="289" t="s">
        <v>7606</v>
      </c>
      <c r="F3213">
        <v>5014817547</v>
      </c>
      <c r="G3213" s="276">
        <v>45679</v>
      </c>
      <c r="H3213" s="5">
        <v>20250110627403</v>
      </c>
      <c r="I3213">
        <v>0.76800000000000002</v>
      </c>
      <c r="J3213" s="289" t="s">
        <v>345</v>
      </c>
      <c r="K3213" s="289" t="s">
        <v>7607</v>
      </c>
      <c r="L3213" s="289" t="s">
        <v>275</v>
      </c>
      <c r="M3213" s="289" t="s">
        <v>7524</v>
      </c>
      <c r="N3213" s="289" t="s">
        <v>2014</v>
      </c>
      <c r="O3213" s="289" t="s">
        <v>277</v>
      </c>
      <c r="P3213" s="289" t="str">
        <f>VLOOKUP(CAT_Details[[#This Row],[Delivery Bp Customer Code]],Table6[],2,0)</f>
        <v>U2-L5</v>
      </c>
    </row>
    <row r="3214" spans="1:16" x14ac:dyDescent="0.25">
      <c r="A3214" s="289" t="s">
        <v>272</v>
      </c>
      <c r="B3214">
        <v>2</v>
      </c>
      <c r="C3214">
        <v>651</v>
      </c>
      <c r="D3214">
        <v>0.57999999999999996</v>
      </c>
      <c r="E3214" s="289" t="s">
        <v>7608</v>
      </c>
      <c r="F3214">
        <v>5014817794</v>
      </c>
      <c r="G3214" s="276">
        <v>45679</v>
      </c>
      <c r="H3214">
        <v>20250114629513</v>
      </c>
      <c r="I3214">
        <v>1.137</v>
      </c>
      <c r="J3214" s="289" t="s">
        <v>350</v>
      </c>
      <c r="K3214" s="289" t="s">
        <v>7609</v>
      </c>
      <c r="L3214" s="289" t="s">
        <v>275</v>
      </c>
      <c r="M3214" s="289" t="s">
        <v>7341</v>
      </c>
      <c r="N3214" s="289" t="s">
        <v>1054</v>
      </c>
      <c r="O3214" s="289" t="s">
        <v>277</v>
      </c>
      <c r="P3214" s="289" t="str">
        <f>VLOOKUP(CAT_Details[[#This Row],[Delivery Bp Customer Code]],Table6[],2,0)</f>
        <v>U2-L5</v>
      </c>
    </row>
    <row r="3215" spans="1:16" x14ac:dyDescent="0.25">
      <c r="A3215" s="289" t="s">
        <v>272</v>
      </c>
      <c r="B3215">
        <v>20</v>
      </c>
      <c r="C3215">
        <v>2580</v>
      </c>
      <c r="D3215">
        <v>8</v>
      </c>
      <c r="E3215" s="289" t="s">
        <v>7610</v>
      </c>
      <c r="F3215">
        <v>5014832380</v>
      </c>
      <c r="G3215" s="276">
        <v>45679</v>
      </c>
      <c r="H3215">
        <v>20250115630322</v>
      </c>
      <c r="I3215">
        <v>18.239999999999998</v>
      </c>
      <c r="J3215" s="289" t="s">
        <v>350</v>
      </c>
      <c r="K3215" s="289" t="s">
        <v>7611</v>
      </c>
      <c r="L3215" s="289" t="s">
        <v>275</v>
      </c>
      <c r="M3215" s="289" t="s">
        <v>7535</v>
      </c>
      <c r="N3215" s="289" t="s">
        <v>472</v>
      </c>
      <c r="O3215" s="289" t="s">
        <v>277</v>
      </c>
      <c r="P3215" s="289" t="str">
        <f>VLOOKUP(CAT_Details[[#This Row],[Delivery Bp Customer Code]],Table6[],2,0)</f>
        <v>U2-L5</v>
      </c>
    </row>
    <row r="3216" spans="1:16" x14ac:dyDescent="0.25">
      <c r="A3216" s="289" t="s">
        <v>272</v>
      </c>
      <c r="B3216">
        <v>19</v>
      </c>
      <c r="C3216">
        <v>1900</v>
      </c>
      <c r="D3216">
        <v>7.6</v>
      </c>
      <c r="E3216" s="289" t="s">
        <v>7612</v>
      </c>
      <c r="F3216">
        <v>5014832603</v>
      </c>
      <c r="G3216" s="276">
        <v>45679</v>
      </c>
      <c r="H3216">
        <v>20250114629530</v>
      </c>
      <c r="I3216">
        <v>13.68</v>
      </c>
      <c r="J3216" s="289" t="s">
        <v>350</v>
      </c>
      <c r="K3216" s="289" t="s">
        <v>7613</v>
      </c>
      <c r="L3216" s="289" t="s">
        <v>275</v>
      </c>
      <c r="M3216" s="289" t="s">
        <v>7417</v>
      </c>
      <c r="N3216" s="289" t="s">
        <v>846</v>
      </c>
      <c r="O3216" s="289" t="s">
        <v>277</v>
      </c>
      <c r="P3216" s="289" t="str">
        <f>VLOOKUP(CAT_Details[[#This Row],[Delivery Bp Customer Code]],Table6[],2,0)</f>
        <v>U2-L5</v>
      </c>
    </row>
    <row r="3217" spans="1:16" x14ac:dyDescent="0.25">
      <c r="A3217" s="289" t="s">
        <v>278</v>
      </c>
      <c r="B3217">
        <v>14</v>
      </c>
      <c r="C3217">
        <v>3840</v>
      </c>
      <c r="D3217">
        <v>5.6</v>
      </c>
      <c r="E3217" s="289" t="s">
        <v>7614</v>
      </c>
      <c r="F3217">
        <v>5014838434</v>
      </c>
      <c r="G3217" s="276">
        <v>45680</v>
      </c>
      <c r="H3217">
        <v>20250116631633</v>
      </c>
      <c r="I3217">
        <v>8.0640000000000001</v>
      </c>
      <c r="J3217" s="289" t="s">
        <v>324</v>
      </c>
      <c r="K3217" s="289" t="s">
        <v>7615</v>
      </c>
      <c r="L3217" s="289" t="s">
        <v>275</v>
      </c>
      <c r="M3217" s="289" t="s">
        <v>7616</v>
      </c>
      <c r="N3217" s="289" t="s">
        <v>336</v>
      </c>
      <c r="O3217" s="289" t="s">
        <v>498</v>
      </c>
      <c r="P3217" s="289" t="str">
        <f>VLOOKUP(CAT_Details[[#This Row],[Delivery Bp Customer Code]],Table6[],2,0)</f>
        <v>DK-BM01</v>
      </c>
    </row>
    <row r="3218" spans="1:16" x14ac:dyDescent="0.25">
      <c r="A3218" s="289" t="s">
        <v>278</v>
      </c>
      <c r="B3218">
        <v>2</v>
      </c>
      <c r="C3218">
        <v>1346</v>
      </c>
      <c r="D3218">
        <v>0.8</v>
      </c>
      <c r="E3218" s="289" t="s">
        <v>7617</v>
      </c>
      <c r="F3218">
        <v>5014847548</v>
      </c>
      <c r="G3218" s="276">
        <v>45680</v>
      </c>
      <c r="H3218">
        <v>20250114629834</v>
      </c>
      <c r="I3218">
        <v>1.92</v>
      </c>
      <c r="J3218" s="289" t="s">
        <v>280</v>
      </c>
      <c r="K3218" s="289" t="s">
        <v>7618</v>
      </c>
      <c r="L3218" s="289" t="s">
        <v>275</v>
      </c>
      <c r="M3218" s="289" t="s">
        <v>7619</v>
      </c>
      <c r="N3218" s="289" t="s">
        <v>1132</v>
      </c>
      <c r="O3218" s="289" t="s">
        <v>498</v>
      </c>
      <c r="P3218" s="289" t="str">
        <f>VLOOKUP(CAT_Details[[#This Row],[Delivery Bp Customer Code]],Table6[],2,0)</f>
        <v>DK-BM01</v>
      </c>
    </row>
    <row r="3219" spans="1:16" x14ac:dyDescent="0.25">
      <c r="A3219" s="289" t="s">
        <v>278</v>
      </c>
      <c r="B3219">
        <v>24</v>
      </c>
      <c r="C3219">
        <v>6705.76</v>
      </c>
      <c r="D3219">
        <v>6.88</v>
      </c>
      <c r="E3219" s="289" t="s">
        <v>7620</v>
      </c>
      <c r="F3219">
        <v>5014847624</v>
      </c>
      <c r="G3219" s="276">
        <v>45680</v>
      </c>
      <c r="H3219" s="5">
        <v>20250116631363</v>
      </c>
      <c r="I3219">
        <v>9.3379999999999992</v>
      </c>
      <c r="J3219" s="289" t="s">
        <v>280</v>
      </c>
      <c r="K3219" s="289" t="s">
        <v>7621</v>
      </c>
      <c r="L3219" s="289" t="s">
        <v>275</v>
      </c>
      <c r="M3219" s="289" t="s">
        <v>7619</v>
      </c>
      <c r="N3219" s="289" t="s">
        <v>485</v>
      </c>
      <c r="O3219" s="289" t="s">
        <v>498</v>
      </c>
      <c r="P3219" s="289" t="str">
        <f>VLOOKUP(CAT_Details[[#This Row],[Delivery Bp Customer Code]],Table6[],2,0)</f>
        <v>DK-BM01</v>
      </c>
    </row>
    <row r="3220" spans="1:16" x14ac:dyDescent="0.25">
      <c r="A3220" s="289" t="s">
        <v>278</v>
      </c>
      <c r="B3220">
        <v>9</v>
      </c>
      <c r="C3220">
        <v>5171.3999999999996</v>
      </c>
      <c r="D3220">
        <v>3.6</v>
      </c>
      <c r="E3220" s="289" t="s">
        <v>7622</v>
      </c>
      <c r="F3220">
        <v>5014847638</v>
      </c>
      <c r="G3220" s="276">
        <v>45680</v>
      </c>
      <c r="H3220">
        <v>20250116632051</v>
      </c>
      <c r="I3220">
        <v>8.2080000000000002</v>
      </c>
      <c r="J3220" s="289" t="s">
        <v>350</v>
      </c>
      <c r="K3220" s="289" t="s">
        <v>7623</v>
      </c>
      <c r="L3220" s="289" t="s">
        <v>275</v>
      </c>
      <c r="M3220" s="289" t="s">
        <v>7624</v>
      </c>
      <c r="N3220" s="289" t="s">
        <v>7625</v>
      </c>
      <c r="O3220" s="289" t="s">
        <v>498</v>
      </c>
      <c r="P3220" s="289" t="str">
        <f>VLOOKUP(CAT_Details[[#This Row],[Delivery Bp Customer Code]],Table6[],2,0)</f>
        <v>DK-BM01</v>
      </c>
    </row>
    <row r="3221" spans="1:16" x14ac:dyDescent="0.25">
      <c r="A3221" s="289" t="s">
        <v>278</v>
      </c>
      <c r="B3221">
        <v>3</v>
      </c>
      <c r="C3221">
        <v>550.67999999999995</v>
      </c>
      <c r="D3221">
        <v>1.2</v>
      </c>
      <c r="E3221" s="289" t="s">
        <v>7626</v>
      </c>
      <c r="F3221">
        <v>5014876522</v>
      </c>
      <c r="G3221" s="276">
        <v>45680</v>
      </c>
      <c r="H3221" s="5">
        <v>20250117633088</v>
      </c>
      <c r="I3221">
        <v>2.88</v>
      </c>
      <c r="J3221" s="289" t="s">
        <v>273</v>
      </c>
      <c r="K3221" s="289" t="s">
        <v>7627</v>
      </c>
      <c r="L3221" s="289" t="s">
        <v>275</v>
      </c>
      <c r="M3221" s="289" t="s">
        <v>7628</v>
      </c>
      <c r="N3221" s="289" t="s">
        <v>493</v>
      </c>
      <c r="O3221" s="289" t="s">
        <v>498</v>
      </c>
      <c r="P3221" s="289" t="str">
        <f>VLOOKUP(CAT_Details[[#This Row],[Delivery Bp Customer Code]],Table6[],2,0)</f>
        <v>DK-BM01</v>
      </c>
    </row>
    <row r="3222" spans="1:16" x14ac:dyDescent="0.25">
      <c r="A3222" s="289" t="s">
        <v>75</v>
      </c>
      <c r="B3222">
        <v>1</v>
      </c>
      <c r="C3222">
        <v>3</v>
      </c>
      <c r="D3222">
        <v>0.04</v>
      </c>
      <c r="E3222" s="289" t="s">
        <v>7629</v>
      </c>
      <c r="F3222">
        <v>5014832478</v>
      </c>
      <c r="G3222" s="276">
        <v>45680</v>
      </c>
      <c r="H3222" s="5">
        <v>20250113628895</v>
      </c>
      <c r="I3222">
        <v>1.7999999999999999E-2</v>
      </c>
      <c r="J3222" s="289" t="s">
        <v>324</v>
      </c>
      <c r="K3222" s="289" t="s">
        <v>7630</v>
      </c>
      <c r="L3222" s="289" t="s">
        <v>275</v>
      </c>
      <c r="M3222" s="289" t="s">
        <v>7631</v>
      </c>
      <c r="N3222" s="289" t="s">
        <v>562</v>
      </c>
      <c r="O3222" s="289" t="s">
        <v>2173</v>
      </c>
      <c r="P3222" s="289" t="str">
        <f>VLOOKUP(CAT_Details[[#This Row],[Delivery Bp Customer Code]],Table6[],2,0)</f>
        <v>OYL1</v>
      </c>
    </row>
    <row r="3223" spans="1:16" x14ac:dyDescent="0.25">
      <c r="A3223" s="289" t="s">
        <v>75</v>
      </c>
      <c r="B3223">
        <v>25</v>
      </c>
      <c r="C3223">
        <v>3500</v>
      </c>
      <c r="D3223">
        <v>11.95</v>
      </c>
      <c r="E3223" s="289" t="s">
        <v>7632</v>
      </c>
      <c r="F3223">
        <v>5014832637</v>
      </c>
      <c r="G3223" s="276">
        <v>45680</v>
      </c>
      <c r="H3223" s="5">
        <v>20250115630688</v>
      </c>
      <c r="I3223">
        <v>28.097000000000001</v>
      </c>
      <c r="J3223" s="289" t="s">
        <v>345</v>
      </c>
      <c r="K3223" s="289" t="s">
        <v>7633</v>
      </c>
      <c r="L3223" s="289" t="s">
        <v>275</v>
      </c>
      <c r="M3223" s="289" t="s">
        <v>7634</v>
      </c>
      <c r="N3223" s="289" t="s">
        <v>427</v>
      </c>
      <c r="O3223" s="289" t="s">
        <v>5281</v>
      </c>
      <c r="P3223" s="289" t="str">
        <f>VLOOKUP(CAT_Details[[#This Row],[Delivery Bp Customer Code]],Table6[],2,0)</f>
        <v>DK-LW08</v>
      </c>
    </row>
    <row r="3224" spans="1:16" x14ac:dyDescent="0.25">
      <c r="A3224" s="289" t="s">
        <v>75</v>
      </c>
      <c r="B3224">
        <v>1</v>
      </c>
      <c r="C3224">
        <v>1.8</v>
      </c>
      <c r="D3224">
        <v>0.04</v>
      </c>
      <c r="E3224" s="289" t="s">
        <v>7635</v>
      </c>
      <c r="F3224">
        <v>5014833053</v>
      </c>
      <c r="G3224" s="276">
        <v>45680</v>
      </c>
      <c r="H3224">
        <v>20250114629305</v>
      </c>
      <c r="I3224">
        <v>0.01</v>
      </c>
      <c r="J3224" s="289" t="s">
        <v>345</v>
      </c>
      <c r="K3224" s="289" t="s">
        <v>7636</v>
      </c>
      <c r="L3224" s="289" t="s">
        <v>275</v>
      </c>
      <c r="M3224" s="289" t="s">
        <v>7524</v>
      </c>
      <c r="N3224" s="289" t="s">
        <v>5824</v>
      </c>
      <c r="O3224" s="289" t="s">
        <v>5281</v>
      </c>
      <c r="P3224" s="289" t="str">
        <f>VLOOKUP(CAT_Details[[#This Row],[Delivery Bp Customer Code]],Table6[],2,0)</f>
        <v>DK-LW08</v>
      </c>
    </row>
    <row r="3225" spans="1:16" x14ac:dyDescent="0.25">
      <c r="A3225" s="289" t="s">
        <v>75</v>
      </c>
      <c r="B3225">
        <v>1</v>
      </c>
      <c r="C3225">
        <v>6</v>
      </c>
      <c r="D3225">
        <v>0.02</v>
      </c>
      <c r="E3225" s="289" t="s">
        <v>7637</v>
      </c>
      <c r="F3225">
        <v>5014847476</v>
      </c>
      <c r="G3225" s="276">
        <v>45680</v>
      </c>
      <c r="H3225">
        <v>20250114629309</v>
      </c>
      <c r="I3225">
        <v>6.0000000000000001E-3</v>
      </c>
      <c r="J3225" s="289" t="s">
        <v>350</v>
      </c>
      <c r="K3225" s="289" t="s">
        <v>7638</v>
      </c>
      <c r="L3225" s="289" t="s">
        <v>275</v>
      </c>
      <c r="M3225" s="289" t="s">
        <v>7535</v>
      </c>
      <c r="N3225" s="289" t="s">
        <v>2832</v>
      </c>
      <c r="O3225" s="289" t="s">
        <v>2173</v>
      </c>
      <c r="P3225" s="289" t="str">
        <f>VLOOKUP(CAT_Details[[#This Row],[Delivery Bp Customer Code]],Table6[],2,0)</f>
        <v>OYL1</v>
      </c>
    </row>
    <row r="3226" spans="1:16" x14ac:dyDescent="0.25">
      <c r="A3226" s="289" t="s">
        <v>75</v>
      </c>
      <c r="B3226">
        <v>2</v>
      </c>
      <c r="C3226">
        <v>51.08</v>
      </c>
      <c r="D3226">
        <v>0.14000000000000001</v>
      </c>
      <c r="E3226" s="289" t="s">
        <v>7639</v>
      </c>
      <c r="F3226">
        <v>5014847559</v>
      </c>
      <c r="G3226" s="276">
        <v>45680</v>
      </c>
      <c r="H3226">
        <v>20250114629929</v>
      </c>
      <c r="I3226">
        <v>0.108</v>
      </c>
      <c r="J3226" s="289" t="s">
        <v>350</v>
      </c>
      <c r="K3226" s="289" t="s">
        <v>7640</v>
      </c>
      <c r="L3226" s="289" t="s">
        <v>275</v>
      </c>
      <c r="M3226" s="289" t="s">
        <v>7535</v>
      </c>
      <c r="N3226" s="289" t="s">
        <v>3173</v>
      </c>
      <c r="O3226" s="289" t="s">
        <v>2173</v>
      </c>
      <c r="P3226" s="289" t="str">
        <f>VLOOKUP(CAT_Details[[#This Row],[Delivery Bp Customer Code]],Table6[],2,0)</f>
        <v>OYL1</v>
      </c>
    </row>
    <row r="3227" spans="1:16" x14ac:dyDescent="0.25">
      <c r="A3227" s="289" t="s">
        <v>75</v>
      </c>
      <c r="B3227">
        <v>1</v>
      </c>
      <c r="C3227">
        <v>11</v>
      </c>
      <c r="D3227">
        <v>0.17</v>
      </c>
      <c r="E3227" s="289" t="s">
        <v>7641</v>
      </c>
      <c r="F3227">
        <v>5014847589</v>
      </c>
      <c r="G3227" s="276">
        <v>45680</v>
      </c>
      <c r="H3227">
        <v>20250115630689</v>
      </c>
      <c r="I3227">
        <v>0.16</v>
      </c>
      <c r="J3227" s="289" t="s">
        <v>350</v>
      </c>
      <c r="K3227" s="289" t="s">
        <v>7642</v>
      </c>
      <c r="L3227" s="289" t="s">
        <v>275</v>
      </c>
      <c r="M3227" s="289" t="s">
        <v>7423</v>
      </c>
      <c r="N3227" s="289" t="s">
        <v>5415</v>
      </c>
      <c r="O3227" s="289" t="s">
        <v>2173</v>
      </c>
      <c r="P3227" s="289" t="str">
        <f>VLOOKUP(CAT_Details[[#This Row],[Delivery Bp Customer Code]],Table6[],2,0)</f>
        <v>OYL1</v>
      </c>
    </row>
    <row r="3228" spans="1:16" x14ac:dyDescent="0.25">
      <c r="A3228" s="289" t="s">
        <v>75</v>
      </c>
      <c r="B3228">
        <v>32</v>
      </c>
      <c r="C3228">
        <v>14124</v>
      </c>
      <c r="D3228">
        <v>10.67</v>
      </c>
      <c r="E3228" s="289" t="s">
        <v>7643</v>
      </c>
      <c r="F3228">
        <v>5014847600</v>
      </c>
      <c r="G3228" s="276">
        <v>45680</v>
      </c>
      <c r="H3228" s="5">
        <v>20250116631763</v>
      </c>
      <c r="I3228">
        <v>20.48</v>
      </c>
      <c r="J3228" s="289" t="s">
        <v>324</v>
      </c>
      <c r="K3228" s="289" t="s">
        <v>7644</v>
      </c>
      <c r="L3228" s="289" t="s">
        <v>275</v>
      </c>
      <c r="M3228" s="289" t="s">
        <v>7645</v>
      </c>
      <c r="N3228" s="289" t="s">
        <v>2172</v>
      </c>
      <c r="O3228" s="289" t="s">
        <v>2173</v>
      </c>
      <c r="P3228" s="289" t="str">
        <f>VLOOKUP(CAT_Details[[#This Row],[Delivery Bp Customer Code]],Table6[],2,0)</f>
        <v>OYL1</v>
      </c>
    </row>
    <row r="3229" spans="1:16" x14ac:dyDescent="0.25">
      <c r="A3229" s="289" t="s">
        <v>75</v>
      </c>
      <c r="B3229">
        <v>1</v>
      </c>
      <c r="C3229">
        <v>213</v>
      </c>
      <c r="D3229">
        <v>0.2</v>
      </c>
      <c r="E3229" s="289" t="s">
        <v>7646</v>
      </c>
      <c r="F3229">
        <v>5014847615</v>
      </c>
      <c r="G3229" s="276">
        <v>45680</v>
      </c>
      <c r="H3229">
        <v>20250116631562</v>
      </c>
      <c r="I3229">
        <v>0.35</v>
      </c>
      <c r="J3229" s="289" t="s">
        <v>350</v>
      </c>
      <c r="K3229" s="289" t="s">
        <v>7647</v>
      </c>
      <c r="L3229" s="289" t="s">
        <v>275</v>
      </c>
      <c r="M3229" s="289" t="s">
        <v>7423</v>
      </c>
      <c r="N3229" s="289" t="s">
        <v>2256</v>
      </c>
      <c r="O3229" s="289" t="s">
        <v>2173</v>
      </c>
      <c r="P3229" s="289" t="str">
        <f>VLOOKUP(CAT_Details[[#This Row],[Delivery Bp Customer Code]],Table6[],2,0)</f>
        <v>OYL1</v>
      </c>
    </row>
    <row r="3230" spans="1:16" x14ac:dyDescent="0.25">
      <c r="A3230" s="289" t="s">
        <v>75</v>
      </c>
      <c r="B3230">
        <v>33</v>
      </c>
      <c r="C3230">
        <v>15279</v>
      </c>
      <c r="D3230">
        <v>11</v>
      </c>
      <c r="E3230" s="289" t="s">
        <v>7648</v>
      </c>
      <c r="F3230">
        <v>5014847635</v>
      </c>
      <c r="G3230" s="276">
        <v>45680</v>
      </c>
      <c r="H3230">
        <v>20250116631753</v>
      </c>
      <c r="I3230">
        <v>21.12</v>
      </c>
      <c r="J3230" s="289" t="s">
        <v>324</v>
      </c>
      <c r="K3230" s="289" t="s">
        <v>7649</v>
      </c>
      <c r="L3230" s="289" t="s">
        <v>275</v>
      </c>
      <c r="M3230" s="289" t="s">
        <v>7650</v>
      </c>
      <c r="N3230" s="289" t="s">
        <v>2172</v>
      </c>
      <c r="O3230" s="289" t="s">
        <v>2173</v>
      </c>
      <c r="P3230" s="289" t="str">
        <f>VLOOKUP(CAT_Details[[#This Row],[Delivery Bp Customer Code]],Table6[],2,0)</f>
        <v>OYL1</v>
      </c>
    </row>
    <row r="3231" spans="1:16" x14ac:dyDescent="0.25">
      <c r="A3231" s="289" t="s">
        <v>874</v>
      </c>
      <c r="B3231">
        <v>27</v>
      </c>
      <c r="C3231">
        <v>3780</v>
      </c>
      <c r="D3231">
        <v>12.91</v>
      </c>
      <c r="E3231" s="289" t="s">
        <v>7651</v>
      </c>
      <c r="F3231">
        <v>5014832632</v>
      </c>
      <c r="G3231" s="276">
        <v>45680</v>
      </c>
      <c r="H3231">
        <v>20250115630829</v>
      </c>
      <c r="I3231">
        <v>21.675000000000001</v>
      </c>
      <c r="J3231" s="289" t="s">
        <v>345</v>
      </c>
      <c r="K3231" s="289" t="s">
        <v>7652</v>
      </c>
      <c r="L3231" s="289" t="s">
        <v>275</v>
      </c>
      <c r="M3231" s="289" t="s">
        <v>7634</v>
      </c>
      <c r="N3231" s="289" t="s">
        <v>427</v>
      </c>
      <c r="O3231" s="289" t="s">
        <v>1014</v>
      </c>
      <c r="P3231" s="289" t="str">
        <f>VLOOKUP(CAT_Details[[#This Row],[Delivery Bp Customer Code]],Table6[],2,0)</f>
        <v>MZ07</v>
      </c>
    </row>
    <row r="3232" spans="1:16" x14ac:dyDescent="0.25">
      <c r="A3232" s="289" t="s">
        <v>874</v>
      </c>
      <c r="B3232">
        <v>37</v>
      </c>
      <c r="C3232">
        <v>10545</v>
      </c>
      <c r="D3232">
        <v>16.649999999999999</v>
      </c>
      <c r="E3232" s="289" t="s">
        <v>7653</v>
      </c>
      <c r="F3232">
        <v>5014847558</v>
      </c>
      <c r="G3232" s="276">
        <v>45680</v>
      </c>
      <c r="H3232">
        <v>20250116631570</v>
      </c>
      <c r="I3232">
        <v>33.966000000000001</v>
      </c>
      <c r="J3232" s="289" t="s">
        <v>350</v>
      </c>
      <c r="K3232" s="289" t="s">
        <v>7654</v>
      </c>
      <c r="L3232" s="289" t="s">
        <v>275</v>
      </c>
      <c r="M3232" s="289" t="s">
        <v>7624</v>
      </c>
      <c r="N3232" s="289" t="s">
        <v>1631</v>
      </c>
      <c r="O3232" s="289" t="s">
        <v>1014</v>
      </c>
      <c r="P3232" s="289" t="str">
        <f>VLOOKUP(CAT_Details[[#This Row],[Delivery Bp Customer Code]],Table6[],2,0)</f>
        <v>MZ07</v>
      </c>
    </row>
    <row r="3233" spans="1:16" x14ac:dyDescent="0.25">
      <c r="A3233" s="289" t="s">
        <v>874</v>
      </c>
      <c r="B3233">
        <v>15</v>
      </c>
      <c r="C3233">
        <v>14385</v>
      </c>
      <c r="D3233">
        <v>12.25</v>
      </c>
      <c r="E3233" s="289" t="s">
        <v>7655</v>
      </c>
      <c r="F3233">
        <v>5014876566</v>
      </c>
      <c r="G3233" s="276">
        <v>45680</v>
      </c>
      <c r="H3233" s="5">
        <v>20250102622570</v>
      </c>
      <c r="I3233">
        <v>29.988</v>
      </c>
      <c r="J3233" s="289" t="s">
        <v>273</v>
      </c>
      <c r="K3233" s="289" t="s">
        <v>7656</v>
      </c>
      <c r="L3233" s="289" t="s">
        <v>275</v>
      </c>
      <c r="M3233" s="289" t="s">
        <v>7628</v>
      </c>
      <c r="N3233" s="289" t="s">
        <v>7657</v>
      </c>
      <c r="O3233" s="289" t="s">
        <v>1014</v>
      </c>
      <c r="P3233" s="289" t="str">
        <f>VLOOKUP(CAT_Details[[#This Row],[Delivery Bp Customer Code]],Table6[],2,0)</f>
        <v>MZ07</v>
      </c>
    </row>
    <row r="3234" spans="1:16" x14ac:dyDescent="0.25">
      <c r="A3234" s="289" t="s">
        <v>3329</v>
      </c>
      <c r="B3234">
        <v>5</v>
      </c>
      <c r="C3234">
        <v>1278</v>
      </c>
      <c r="D3234">
        <v>1.6</v>
      </c>
      <c r="E3234" s="289" t="s">
        <v>7658</v>
      </c>
      <c r="F3234">
        <v>5014802635</v>
      </c>
      <c r="G3234" s="276">
        <v>45680</v>
      </c>
      <c r="H3234">
        <v>20250113628363</v>
      </c>
      <c r="I3234">
        <v>3.84</v>
      </c>
      <c r="J3234" s="289" t="s">
        <v>317</v>
      </c>
      <c r="K3234" s="289" t="s">
        <v>7659</v>
      </c>
      <c r="L3234" s="289" t="s">
        <v>275</v>
      </c>
      <c r="M3234" s="289" t="s">
        <v>7502</v>
      </c>
      <c r="N3234" s="289" t="s">
        <v>3966</v>
      </c>
      <c r="O3234" s="289" t="s">
        <v>3332</v>
      </c>
      <c r="P3234" s="289">
        <f>VLOOKUP(CAT_Details[[#This Row],[Delivery Bp Customer Code]],Table6[],2,0)</f>
        <v>3402</v>
      </c>
    </row>
    <row r="3235" spans="1:16" x14ac:dyDescent="0.25">
      <c r="A3235" s="289" t="s">
        <v>3329</v>
      </c>
      <c r="B3235">
        <v>6</v>
      </c>
      <c r="C3235">
        <v>450</v>
      </c>
      <c r="D3235">
        <v>2.0099999999999998</v>
      </c>
      <c r="E3235" s="289" t="s">
        <v>7660</v>
      </c>
      <c r="F3235">
        <v>5014802739</v>
      </c>
      <c r="G3235" s="276">
        <v>45680</v>
      </c>
      <c r="H3235">
        <v>20250110627486</v>
      </c>
      <c r="I3235">
        <v>2.294</v>
      </c>
      <c r="J3235" s="289" t="s">
        <v>317</v>
      </c>
      <c r="K3235" s="289" t="s">
        <v>7661</v>
      </c>
      <c r="L3235" s="289" t="s">
        <v>275</v>
      </c>
      <c r="M3235" s="289" t="s">
        <v>7502</v>
      </c>
      <c r="N3235" s="289" t="s">
        <v>4189</v>
      </c>
      <c r="O3235" s="289" t="s">
        <v>3332</v>
      </c>
      <c r="P3235" s="289">
        <f>VLOOKUP(CAT_Details[[#This Row],[Delivery Bp Customer Code]],Table6[],2,0)</f>
        <v>3402</v>
      </c>
    </row>
    <row r="3236" spans="1:16" x14ac:dyDescent="0.25">
      <c r="A3236" s="289" t="s">
        <v>3329</v>
      </c>
      <c r="B3236">
        <v>1</v>
      </c>
      <c r="C3236">
        <v>67</v>
      </c>
      <c r="D3236">
        <v>0.2</v>
      </c>
      <c r="E3236" s="289" t="s">
        <v>7662</v>
      </c>
      <c r="F3236">
        <v>5014847442</v>
      </c>
      <c r="G3236" s="276">
        <v>45680</v>
      </c>
      <c r="H3236">
        <v>20250113628569</v>
      </c>
      <c r="I3236">
        <v>0.17799999999999999</v>
      </c>
      <c r="J3236" s="289" t="s">
        <v>350</v>
      </c>
      <c r="K3236" s="289" t="s">
        <v>7663</v>
      </c>
      <c r="L3236" s="289" t="s">
        <v>275</v>
      </c>
      <c r="M3236" s="289" t="s">
        <v>7423</v>
      </c>
      <c r="N3236" s="289" t="s">
        <v>540</v>
      </c>
      <c r="O3236" s="289" t="s">
        <v>3332</v>
      </c>
      <c r="P3236" s="289">
        <f>VLOOKUP(CAT_Details[[#This Row],[Delivery Bp Customer Code]],Table6[],2,0)</f>
        <v>3402</v>
      </c>
    </row>
    <row r="3237" spans="1:16" x14ac:dyDescent="0.25">
      <c r="A3237" s="289" t="s">
        <v>3329</v>
      </c>
      <c r="B3237">
        <v>3</v>
      </c>
      <c r="C3237">
        <v>237</v>
      </c>
      <c r="D3237">
        <v>1.05</v>
      </c>
      <c r="E3237" s="289" t="s">
        <v>7664</v>
      </c>
      <c r="F3237">
        <v>5014847466</v>
      </c>
      <c r="G3237" s="276">
        <v>45680</v>
      </c>
      <c r="H3237">
        <v>20250109626529</v>
      </c>
      <c r="I3237">
        <v>2.1339999999999999</v>
      </c>
      <c r="J3237" s="289" t="s">
        <v>350</v>
      </c>
      <c r="K3237" s="289" t="s">
        <v>7665</v>
      </c>
      <c r="L3237" s="289" t="s">
        <v>275</v>
      </c>
      <c r="M3237" s="289" t="s">
        <v>7423</v>
      </c>
      <c r="N3237" s="289" t="s">
        <v>1631</v>
      </c>
      <c r="O3237" s="289" t="s">
        <v>3332</v>
      </c>
      <c r="P3237" s="289">
        <f>VLOOKUP(CAT_Details[[#This Row],[Delivery Bp Customer Code]],Table6[],2,0)</f>
        <v>3402</v>
      </c>
    </row>
    <row r="3238" spans="1:16" x14ac:dyDescent="0.25">
      <c r="A3238" s="289" t="s">
        <v>3329</v>
      </c>
      <c r="B3238">
        <v>11</v>
      </c>
      <c r="C3238">
        <v>1286.96</v>
      </c>
      <c r="D3238">
        <v>4.4000000000000004</v>
      </c>
      <c r="E3238" s="289" t="s">
        <v>7664</v>
      </c>
      <c r="F3238">
        <v>5014847467</v>
      </c>
      <c r="G3238" s="276">
        <v>45680</v>
      </c>
      <c r="H3238">
        <v>20250113628762</v>
      </c>
      <c r="I3238">
        <v>10.195</v>
      </c>
      <c r="J3238" s="289" t="s">
        <v>350</v>
      </c>
      <c r="K3238" s="289" t="s">
        <v>7666</v>
      </c>
      <c r="L3238" s="289" t="s">
        <v>275</v>
      </c>
      <c r="M3238" s="289" t="s">
        <v>7423</v>
      </c>
      <c r="N3238" s="289" t="s">
        <v>1631</v>
      </c>
      <c r="O3238" s="289" t="s">
        <v>3332</v>
      </c>
      <c r="P3238" s="289">
        <f>VLOOKUP(CAT_Details[[#This Row],[Delivery Bp Customer Code]],Table6[],2,0)</f>
        <v>3402</v>
      </c>
    </row>
    <row r="3239" spans="1:16" x14ac:dyDescent="0.25">
      <c r="A3239" s="289" t="s">
        <v>3329</v>
      </c>
      <c r="B3239">
        <v>15</v>
      </c>
      <c r="C3239">
        <v>141</v>
      </c>
      <c r="D3239">
        <v>0.9</v>
      </c>
      <c r="E3239" s="289" t="s">
        <v>7667</v>
      </c>
      <c r="F3239">
        <v>5014847487</v>
      </c>
      <c r="G3239" s="276">
        <v>45680</v>
      </c>
      <c r="H3239">
        <v>20250116631441</v>
      </c>
      <c r="I3239">
        <v>0.52800000000000002</v>
      </c>
      <c r="J3239" s="289" t="s">
        <v>350</v>
      </c>
      <c r="K3239" s="289" t="s">
        <v>7668</v>
      </c>
      <c r="L3239" s="289" t="s">
        <v>275</v>
      </c>
      <c r="M3239" s="289" t="s">
        <v>7423</v>
      </c>
      <c r="N3239" s="289" t="s">
        <v>446</v>
      </c>
      <c r="O3239" s="289" t="s">
        <v>3332</v>
      </c>
      <c r="P3239" s="289">
        <f>VLOOKUP(CAT_Details[[#This Row],[Delivery Bp Customer Code]],Table6[],2,0)</f>
        <v>3402</v>
      </c>
    </row>
    <row r="3240" spans="1:16" x14ac:dyDescent="0.25">
      <c r="A3240" s="289" t="s">
        <v>3329</v>
      </c>
      <c r="B3240">
        <v>1</v>
      </c>
      <c r="C3240">
        <v>149</v>
      </c>
      <c r="D3240">
        <v>0.4</v>
      </c>
      <c r="E3240" s="289" t="s">
        <v>7669</v>
      </c>
      <c r="F3240">
        <v>5014847527</v>
      </c>
      <c r="G3240" s="276">
        <v>45680</v>
      </c>
      <c r="H3240" s="5">
        <v>20250115630528</v>
      </c>
      <c r="I3240">
        <v>1.1140000000000001</v>
      </c>
      <c r="J3240" s="289" t="s">
        <v>350</v>
      </c>
      <c r="K3240" s="289" t="s">
        <v>7670</v>
      </c>
      <c r="L3240" s="289" t="s">
        <v>275</v>
      </c>
      <c r="M3240" s="289" t="s">
        <v>7535</v>
      </c>
      <c r="N3240" s="289" t="s">
        <v>3656</v>
      </c>
      <c r="O3240" s="289" t="s">
        <v>3332</v>
      </c>
      <c r="P3240" s="289">
        <f>VLOOKUP(CAT_Details[[#This Row],[Delivery Bp Customer Code]],Table6[],2,0)</f>
        <v>3402</v>
      </c>
    </row>
    <row r="3241" spans="1:16" x14ac:dyDescent="0.25">
      <c r="A3241" s="289" t="s">
        <v>3329</v>
      </c>
      <c r="B3241">
        <v>1</v>
      </c>
      <c r="C3241">
        <v>170</v>
      </c>
      <c r="D3241">
        <v>0.4</v>
      </c>
      <c r="E3241" s="289" t="s">
        <v>7641</v>
      </c>
      <c r="F3241">
        <v>5014847587</v>
      </c>
      <c r="G3241" s="276">
        <v>45680</v>
      </c>
      <c r="H3241">
        <v>20250115630889</v>
      </c>
      <c r="I3241">
        <v>0.67200000000000004</v>
      </c>
      <c r="J3241" s="289" t="s">
        <v>350</v>
      </c>
      <c r="K3241" s="289" t="s">
        <v>7671</v>
      </c>
      <c r="L3241" s="289" t="s">
        <v>275</v>
      </c>
      <c r="M3241" s="289" t="s">
        <v>7423</v>
      </c>
      <c r="N3241" s="289" t="s">
        <v>5415</v>
      </c>
      <c r="O3241" s="289" t="s">
        <v>3332</v>
      </c>
      <c r="P3241" s="289">
        <f>VLOOKUP(CAT_Details[[#This Row],[Delivery Bp Customer Code]],Table6[],2,0)</f>
        <v>3402</v>
      </c>
    </row>
    <row r="3242" spans="1:16" x14ac:dyDescent="0.25">
      <c r="A3242" s="289" t="s">
        <v>3329</v>
      </c>
      <c r="B3242">
        <v>1</v>
      </c>
      <c r="C3242">
        <v>587</v>
      </c>
      <c r="D3242">
        <v>0.4</v>
      </c>
      <c r="E3242" s="289" t="s">
        <v>7672</v>
      </c>
      <c r="F3242">
        <v>5014847603</v>
      </c>
      <c r="G3242" s="276">
        <v>45680</v>
      </c>
      <c r="H3242">
        <v>20250114629364</v>
      </c>
      <c r="I3242">
        <v>0.48</v>
      </c>
      <c r="J3242" s="289" t="s">
        <v>280</v>
      </c>
      <c r="K3242" s="289" t="s">
        <v>7673</v>
      </c>
      <c r="L3242" s="289" t="s">
        <v>275</v>
      </c>
      <c r="M3242" s="289" t="s">
        <v>7619</v>
      </c>
      <c r="N3242" s="289" t="s">
        <v>5086</v>
      </c>
      <c r="O3242" s="289" t="s">
        <v>3332</v>
      </c>
      <c r="P3242" s="289">
        <f>VLOOKUP(CAT_Details[[#This Row],[Delivery Bp Customer Code]],Table6[],2,0)</f>
        <v>3402</v>
      </c>
    </row>
    <row r="3243" spans="1:16" x14ac:dyDescent="0.25">
      <c r="A3243" s="289" t="s">
        <v>3329</v>
      </c>
      <c r="B3243">
        <v>2</v>
      </c>
      <c r="C3243">
        <v>380</v>
      </c>
      <c r="D3243">
        <v>0.8</v>
      </c>
      <c r="E3243" s="289" t="s">
        <v>7674</v>
      </c>
      <c r="F3243">
        <v>5014847725</v>
      </c>
      <c r="G3243" s="276">
        <v>45680</v>
      </c>
      <c r="H3243" s="5">
        <v>20250116632115</v>
      </c>
      <c r="I3243">
        <v>1.248</v>
      </c>
      <c r="J3243" s="289" t="s">
        <v>350</v>
      </c>
      <c r="K3243" s="289" t="s">
        <v>7675</v>
      </c>
      <c r="L3243" s="289" t="s">
        <v>275</v>
      </c>
      <c r="M3243" s="289" t="s">
        <v>7423</v>
      </c>
      <c r="N3243" s="289" t="s">
        <v>4975</v>
      </c>
      <c r="O3243" s="289" t="s">
        <v>3332</v>
      </c>
      <c r="P3243" s="289">
        <f>VLOOKUP(CAT_Details[[#This Row],[Delivery Bp Customer Code]],Table6[],2,0)</f>
        <v>3402</v>
      </c>
    </row>
    <row r="3244" spans="1:16" x14ac:dyDescent="0.25">
      <c r="A3244" s="289" t="s">
        <v>3329</v>
      </c>
      <c r="B3244">
        <v>4</v>
      </c>
      <c r="C3244">
        <v>665</v>
      </c>
      <c r="D3244">
        <v>2.04</v>
      </c>
      <c r="E3244" s="289" t="s">
        <v>7676</v>
      </c>
      <c r="F3244">
        <v>5014876544</v>
      </c>
      <c r="G3244" s="276">
        <v>45680</v>
      </c>
      <c r="H3244">
        <v>20250120633351</v>
      </c>
      <c r="I3244">
        <v>4.8179999999999996</v>
      </c>
      <c r="J3244" s="289" t="s">
        <v>273</v>
      </c>
      <c r="K3244" s="289" t="s">
        <v>7677</v>
      </c>
      <c r="L3244" s="289" t="s">
        <v>275</v>
      </c>
      <c r="M3244" s="289" t="s">
        <v>7628</v>
      </c>
      <c r="N3244" s="289" t="s">
        <v>519</v>
      </c>
      <c r="O3244" s="289" t="s">
        <v>3332</v>
      </c>
      <c r="P3244" s="289">
        <f>VLOOKUP(CAT_Details[[#This Row],[Delivery Bp Customer Code]],Table6[],2,0)</f>
        <v>3402</v>
      </c>
    </row>
    <row r="3245" spans="1:16" x14ac:dyDescent="0.25">
      <c r="A3245" s="289" t="s">
        <v>76</v>
      </c>
      <c r="B3245">
        <v>5</v>
      </c>
      <c r="C3245">
        <v>359</v>
      </c>
      <c r="D3245">
        <v>2</v>
      </c>
      <c r="E3245" s="289" t="s">
        <v>7678</v>
      </c>
      <c r="F3245">
        <v>5014817896</v>
      </c>
      <c r="G3245" s="276">
        <v>45680</v>
      </c>
      <c r="H3245">
        <v>20250114629284</v>
      </c>
      <c r="I3245">
        <v>3.7440000000000002</v>
      </c>
      <c r="J3245" s="289" t="s">
        <v>383</v>
      </c>
      <c r="K3245" s="289" t="s">
        <v>7679</v>
      </c>
      <c r="L3245" s="289" t="s">
        <v>275</v>
      </c>
      <c r="M3245" s="289" t="s">
        <v>7680</v>
      </c>
      <c r="N3245" s="289" t="s">
        <v>609</v>
      </c>
      <c r="O3245" s="289" t="s">
        <v>748</v>
      </c>
      <c r="P3245" s="289" t="str">
        <f>VLOOKUP(CAT_Details[[#This Row],[Delivery Bp Customer Code]],Table6[],2,0)</f>
        <v>No Loc</v>
      </c>
    </row>
    <row r="3246" spans="1:16" x14ac:dyDescent="0.25">
      <c r="A3246" s="289" t="s">
        <v>76</v>
      </c>
      <c r="B3246">
        <v>4</v>
      </c>
      <c r="C3246">
        <v>200</v>
      </c>
      <c r="D3246">
        <v>0.8</v>
      </c>
      <c r="E3246" s="289" t="s">
        <v>7681</v>
      </c>
      <c r="F3246">
        <v>5014832591</v>
      </c>
      <c r="G3246" s="276">
        <v>45680</v>
      </c>
      <c r="H3246">
        <v>20250113628636</v>
      </c>
      <c r="I3246">
        <v>0.57599999999999996</v>
      </c>
      <c r="J3246" s="289" t="s">
        <v>324</v>
      </c>
      <c r="K3246" s="289" t="s">
        <v>7682</v>
      </c>
      <c r="L3246" s="289" t="s">
        <v>275</v>
      </c>
      <c r="M3246" s="289" t="s">
        <v>7616</v>
      </c>
      <c r="N3246" s="289" t="s">
        <v>508</v>
      </c>
      <c r="O3246" s="289" t="s">
        <v>748</v>
      </c>
      <c r="P3246" s="289" t="str">
        <f>VLOOKUP(CAT_Details[[#This Row],[Delivery Bp Customer Code]],Table6[],2,0)</f>
        <v>No Loc</v>
      </c>
    </row>
    <row r="3247" spans="1:16" x14ac:dyDescent="0.25">
      <c r="A3247" s="289" t="s">
        <v>76</v>
      </c>
      <c r="B3247">
        <v>1</v>
      </c>
      <c r="C3247">
        <v>92</v>
      </c>
      <c r="D3247">
        <v>0.2</v>
      </c>
      <c r="E3247" s="289" t="s">
        <v>7683</v>
      </c>
      <c r="F3247">
        <v>5014832597</v>
      </c>
      <c r="G3247" s="276">
        <v>45680</v>
      </c>
      <c r="H3247">
        <v>20250114629384</v>
      </c>
      <c r="I3247">
        <v>0.57599999999999996</v>
      </c>
      <c r="J3247" s="289" t="s">
        <v>294</v>
      </c>
      <c r="K3247" s="289" t="s">
        <v>7684</v>
      </c>
      <c r="L3247" s="289" t="s">
        <v>275</v>
      </c>
      <c r="M3247" s="289" t="s">
        <v>7581</v>
      </c>
      <c r="N3247" s="289" t="s">
        <v>1270</v>
      </c>
      <c r="O3247" s="289" t="s">
        <v>748</v>
      </c>
      <c r="P3247" s="289" t="str">
        <f>VLOOKUP(CAT_Details[[#This Row],[Delivery Bp Customer Code]],Table6[],2,0)</f>
        <v>No Loc</v>
      </c>
    </row>
    <row r="3248" spans="1:16" x14ac:dyDescent="0.25">
      <c r="A3248" s="289" t="s">
        <v>76</v>
      </c>
      <c r="B3248">
        <v>1</v>
      </c>
      <c r="C3248">
        <v>529</v>
      </c>
      <c r="D3248">
        <v>0.4</v>
      </c>
      <c r="E3248" s="289" t="s">
        <v>7685</v>
      </c>
      <c r="F3248">
        <v>5014847696</v>
      </c>
      <c r="G3248" s="276">
        <v>45680</v>
      </c>
      <c r="H3248">
        <v>20250115630748</v>
      </c>
      <c r="I3248">
        <v>0.96</v>
      </c>
      <c r="J3248" s="289" t="s">
        <v>350</v>
      </c>
      <c r="K3248" s="289" t="s">
        <v>7686</v>
      </c>
      <c r="L3248" s="289" t="s">
        <v>275</v>
      </c>
      <c r="M3248" s="289" t="s">
        <v>7423</v>
      </c>
      <c r="N3248" s="289" t="s">
        <v>602</v>
      </c>
      <c r="O3248" s="289" t="s">
        <v>748</v>
      </c>
      <c r="P3248" s="289" t="str">
        <f>VLOOKUP(CAT_Details[[#This Row],[Delivery Bp Customer Code]],Table6[],2,0)</f>
        <v>No Loc</v>
      </c>
    </row>
    <row r="3249" spans="1:16" x14ac:dyDescent="0.25">
      <c r="A3249" s="289" t="s">
        <v>285</v>
      </c>
      <c r="B3249">
        <v>7</v>
      </c>
      <c r="C3249">
        <v>2940</v>
      </c>
      <c r="D3249">
        <v>2.8</v>
      </c>
      <c r="E3249" s="289" t="s">
        <v>7687</v>
      </c>
      <c r="F3249">
        <v>5014817728</v>
      </c>
      <c r="G3249" s="276">
        <v>45680</v>
      </c>
      <c r="H3249">
        <v>20250109626915</v>
      </c>
      <c r="I3249">
        <v>6.72</v>
      </c>
      <c r="J3249" s="289" t="s">
        <v>383</v>
      </c>
      <c r="K3249" s="289" t="s">
        <v>7688</v>
      </c>
      <c r="L3249" s="289" t="s">
        <v>275</v>
      </c>
      <c r="M3249" s="289" t="s">
        <v>7689</v>
      </c>
      <c r="N3249" s="289" t="s">
        <v>386</v>
      </c>
      <c r="O3249" s="289" t="s">
        <v>291</v>
      </c>
      <c r="P3249" s="289" t="str">
        <f>VLOOKUP(CAT_Details[[#This Row],[Delivery Bp Customer Code]],Table6[],2,0)</f>
        <v>DX01-L5</v>
      </c>
    </row>
    <row r="3250" spans="1:16" x14ac:dyDescent="0.25">
      <c r="A3250" s="289" t="s">
        <v>285</v>
      </c>
      <c r="B3250">
        <v>16</v>
      </c>
      <c r="C3250">
        <v>1360</v>
      </c>
      <c r="D3250">
        <v>8.69</v>
      </c>
      <c r="E3250" s="289" t="s">
        <v>7690</v>
      </c>
      <c r="F3250">
        <v>5014818032</v>
      </c>
      <c r="G3250" s="276">
        <v>45680</v>
      </c>
      <c r="H3250">
        <v>20250113628700</v>
      </c>
      <c r="I3250">
        <v>23.835000000000001</v>
      </c>
      <c r="J3250" s="289" t="s">
        <v>294</v>
      </c>
      <c r="K3250" s="289" t="s">
        <v>7691</v>
      </c>
      <c r="L3250" s="289" t="s">
        <v>275</v>
      </c>
      <c r="M3250" s="289" t="s">
        <v>7692</v>
      </c>
      <c r="N3250" s="289" t="s">
        <v>5685</v>
      </c>
      <c r="O3250" s="289" t="s">
        <v>291</v>
      </c>
      <c r="P3250" s="289" t="str">
        <f>VLOOKUP(CAT_Details[[#This Row],[Delivery Bp Customer Code]],Table6[],2,0)</f>
        <v>DX01-L5</v>
      </c>
    </row>
    <row r="3251" spans="1:16" x14ac:dyDescent="0.25">
      <c r="A3251" s="289" t="s">
        <v>285</v>
      </c>
      <c r="B3251">
        <v>3</v>
      </c>
      <c r="C3251">
        <v>1170</v>
      </c>
      <c r="D3251">
        <v>1.2</v>
      </c>
      <c r="E3251" s="289" t="s">
        <v>7693</v>
      </c>
      <c r="F3251">
        <v>5014832337</v>
      </c>
      <c r="G3251" s="276">
        <v>45680</v>
      </c>
      <c r="H3251" s="5">
        <v>20250115630696</v>
      </c>
      <c r="I3251">
        <v>2.88</v>
      </c>
      <c r="J3251" s="289" t="s">
        <v>294</v>
      </c>
      <c r="K3251" s="289" t="s">
        <v>7694</v>
      </c>
      <c r="L3251" s="289" t="s">
        <v>275</v>
      </c>
      <c r="M3251" s="289" t="s">
        <v>7581</v>
      </c>
      <c r="N3251" s="289" t="s">
        <v>297</v>
      </c>
      <c r="O3251" s="289" t="s">
        <v>291</v>
      </c>
      <c r="P3251" s="289" t="str">
        <f>VLOOKUP(CAT_Details[[#This Row],[Delivery Bp Customer Code]],Table6[],2,0)</f>
        <v>DX01-L5</v>
      </c>
    </row>
    <row r="3252" spans="1:16" x14ac:dyDescent="0.25">
      <c r="A3252" s="289" t="s">
        <v>285</v>
      </c>
      <c r="B3252">
        <v>40</v>
      </c>
      <c r="C3252">
        <v>5352</v>
      </c>
      <c r="D3252">
        <v>8.5</v>
      </c>
      <c r="E3252" s="289" t="s">
        <v>7681</v>
      </c>
      <c r="F3252">
        <v>5014832595</v>
      </c>
      <c r="G3252" s="276">
        <v>45680</v>
      </c>
      <c r="H3252">
        <v>20250113628626</v>
      </c>
      <c r="I3252">
        <v>16.824000000000002</v>
      </c>
      <c r="J3252" s="289" t="s">
        <v>324</v>
      </c>
      <c r="K3252" s="289" t="s">
        <v>7695</v>
      </c>
      <c r="L3252" s="289" t="s">
        <v>275</v>
      </c>
      <c r="M3252" s="289" t="s">
        <v>7616</v>
      </c>
      <c r="N3252" s="289" t="s">
        <v>508</v>
      </c>
      <c r="O3252" s="289" t="s">
        <v>291</v>
      </c>
      <c r="P3252" s="289" t="str">
        <f>VLOOKUP(CAT_Details[[#This Row],[Delivery Bp Customer Code]],Table6[],2,0)</f>
        <v>DX01-L5</v>
      </c>
    </row>
    <row r="3253" spans="1:16" x14ac:dyDescent="0.25">
      <c r="A3253" s="289" t="s">
        <v>285</v>
      </c>
      <c r="B3253">
        <v>10</v>
      </c>
      <c r="C3253">
        <v>1216</v>
      </c>
      <c r="D3253">
        <v>4</v>
      </c>
      <c r="E3253" s="289" t="s">
        <v>7696</v>
      </c>
      <c r="F3253">
        <v>5014832831</v>
      </c>
      <c r="G3253" s="276">
        <v>45680</v>
      </c>
      <c r="H3253">
        <v>20250113628935</v>
      </c>
      <c r="I3253">
        <v>2.88</v>
      </c>
      <c r="J3253" s="289" t="s">
        <v>287</v>
      </c>
      <c r="K3253" s="289" t="s">
        <v>7697</v>
      </c>
      <c r="L3253" s="289" t="s">
        <v>275</v>
      </c>
      <c r="M3253" s="289" t="s">
        <v>7698</v>
      </c>
      <c r="N3253" s="289" t="s">
        <v>516</v>
      </c>
      <c r="O3253" s="289" t="s">
        <v>291</v>
      </c>
      <c r="P3253" s="289" t="str">
        <f>VLOOKUP(CAT_Details[[#This Row],[Delivery Bp Customer Code]],Table6[],2,0)</f>
        <v>DX01-L5</v>
      </c>
    </row>
    <row r="3254" spans="1:16" x14ac:dyDescent="0.25">
      <c r="A3254" s="289" t="s">
        <v>285</v>
      </c>
      <c r="B3254">
        <v>14</v>
      </c>
      <c r="C3254">
        <v>1232</v>
      </c>
      <c r="D3254">
        <v>5.6</v>
      </c>
      <c r="E3254" s="289" t="s">
        <v>7699</v>
      </c>
      <c r="F3254">
        <v>5014847582</v>
      </c>
      <c r="G3254" s="276">
        <v>45680</v>
      </c>
      <c r="H3254">
        <v>20250115631148</v>
      </c>
      <c r="I3254">
        <v>13.44</v>
      </c>
      <c r="J3254" s="289" t="s">
        <v>350</v>
      </c>
      <c r="K3254" s="289" t="s">
        <v>7700</v>
      </c>
      <c r="L3254" s="289" t="s">
        <v>275</v>
      </c>
      <c r="M3254" s="289" t="s">
        <v>7701</v>
      </c>
      <c r="N3254" s="289" t="s">
        <v>462</v>
      </c>
      <c r="O3254" s="289" t="s">
        <v>291</v>
      </c>
      <c r="P3254" s="289" t="str">
        <f>VLOOKUP(CAT_Details[[#This Row],[Delivery Bp Customer Code]],Table6[],2,0)</f>
        <v>DX01-L5</v>
      </c>
    </row>
    <row r="3255" spans="1:16" x14ac:dyDescent="0.25">
      <c r="A3255" s="289" t="s">
        <v>285</v>
      </c>
      <c r="B3255">
        <v>1</v>
      </c>
      <c r="C3255">
        <v>180</v>
      </c>
      <c r="D3255">
        <v>0.4</v>
      </c>
      <c r="E3255" s="289" t="s">
        <v>7702</v>
      </c>
      <c r="F3255">
        <v>5014862949</v>
      </c>
      <c r="G3255" s="276">
        <v>45680</v>
      </c>
      <c r="H3255">
        <v>20250117632727</v>
      </c>
      <c r="I3255">
        <v>0.76800000000000002</v>
      </c>
      <c r="J3255" s="289" t="s">
        <v>287</v>
      </c>
      <c r="K3255" s="289" t="s">
        <v>7703</v>
      </c>
      <c r="L3255" s="289" t="s">
        <v>275</v>
      </c>
      <c r="M3255" s="289" t="s">
        <v>7704</v>
      </c>
      <c r="N3255" s="289" t="s">
        <v>814</v>
      </c>
      <c r="O3255" s="289" t="s">
        <v>291</v>
      </c>
      <c r="P3255" s="289" t="str">
        <f>VLOOKUP(CAT_Details[[#This Row],[Delivery Bp Customer Code]],Table6[],2,0)</f>
        <v>DX01-L5</v>
      </c>
    </row>
    <row r="3256" spans="1:16" x14ac:dyDescent="0.25">
      <c r="A3256" s="289" t="s">
        <v>285</v>
      </c>
      <c r="B3256">
        <v>4</v>
      </c>
      <c r="C3256">
        <v>688</v>
      </c>
      <c r="D3256">
        <v>1.6</v>
      </c>
      <c r="E3256" s="289" t="s">
        <v>7702</v>
      </c>
      <c r="F3256">
        <v>5014862950</v>
      </c>
      <c r="G3256" s="276">
        <v>45680</v>
      </c>
      <c r="H3256" s="5">
        <v>20250117632725</v>
      </c>
      <c r="I3256">
        <v>3.13</v>
      </c>
      <c r="J3256" s="289" t="s">
        <v>287</v>
      </c>
      <c r="K3256" s="289" t="s">
        <v>7705</v>
      </c>
      <c r="L3256" s="289" t="s">
        <v>275</v>
      </c>
      <c r="M3256" s="289" t="s">
        <v>7704</v>
      </c>
      <c r="N3256" s="289" t="s">
        <v>814</v>
      </c>
      <c r="O3256" s="289" t="s">
        <v>291</v>
      </c>
      <c r="P3256" s="289" t="str">
        <f>VLOOKUP(CAT_Details[[#This Row],[Delivery Bp Customer Code]],Table6[],2,0)</f>
        <v>DX01-L5</v>
      </c>
    </row>
    <row r="3257" spans="1:16" x14ac:dyDescent="0.25">
      <c r="A3257" s="289" t="s">
        <v>521</v>
      </c>
      <c r="B3257">
        <v>8</v>
      </c>
      <c r="C3257">
        <v>361</v>
      </c>
      <c r="D3257">
        <v>3.2</v>
      </c>
      <c r="E3257" s="289" t="s">
        <v>7678</v>
      </c>
      <c r="F3257">
        <v>5014817897</v>
      </c>
      <c r="G3257" s="276">
        <v>45680</v>
      </c>
      <c r="H3257">
        <v>20250114629291</v>
      </c>
      <c r="I3257">
        <v>4.1280000000000001</v>
      </c>
      <c r="J3257" s="289" t="s">
        <v>383</v>
      </c>
      <c r="K3257" s="289" t="s">
        <v>7706</v>
      </c>
      <c r="L3257" s="289" t="s">
        <v>275</v>
      </c>
      <c r="M3257" s="289" t="s">
        <v>7680</v>
      </c>
      <c r="N3257" s="289" t="s">
        <v>609</v>
      </c>
      <c r="O3257" s="289" t="s">
        <v>525</v>
      </c>
      <c r="P3257" s="289" t="str">
        <f>VLOOKUP(CAT_Details[[#This Row],[Delivery Bp Customer Code]],Table6[],2,0)</f>
        <v>No Loc</v>
      </c>
    </row>
    <row r="3258" spans="1:16" x14ac:dyDescent="0.25">
      <c r="A3258" s="289" t="s">
        <v>521</v>
      </c>
      <c r="B3258">
        <v>1</v>
      </c>
      <c r="C3258">
        <v>340</v>
      </c>
      <c r="D3258">
        <v>0.4</v>
      </c>
      <c r="E3258" s="289" t="s">
        <v>7707</v>
      </c>
      <c r="F3258">
        <v>5014832397</v>
      </c>
      <c r="G3258" s="276">
        <v>45680</v>
      </c>
      <c r="H3258">
        <v>20250115630952</v>
      </c>
      <c r="I3258">
        <v>1.008</v>
      </c>
      <c r="J3258" s="289" t="s">
        <v>324</v>
      </c>
      <c r="K3258" s="289" t="s">
        <v>7708</v>
      </c>
      <c r="L3258" s="289" t="s">
        <v>275</v>
      </c>
      <c r="M3258" s="289" t="s">
        <v>7709</v>
      </c>
      <c r="N3258" s="289" t="s">
        <v>5459</v>
      </c>
      <c r="O3258" s="289" t="s">
        <v>525</v>
      </c>
      <c r="P3258" s="289" t="str">
        <f>VLOOKUP(CAT_Details[[#This Row],[Delivery Bp Customer Code]],Table6[],2,0)</f>
        <v>No Loc</v>
      </c>
    </row>
    <row r="3259" spans="1:16" x14ac:dyDescent="0.25">
      <c r="A3259" s="289" t="s">
        <v>521</v>
      </c>
      <c r="B3259">
        <v>5</v>
      </c>
      <c r="C3259">
        <v>1749</v>
      </c>
      <c r="D3259">
        <v>2</v>
      </c>
      <c r="E3259" s="289" t="s">
        <v>7710</v>
      </c>
      <c r="F3259">
        <v>5014847644</v>
      </c>
      <c r="G3259" s="276">
        <v>45680</v>
      </c>
      <c r="H3259" s="5">
        <v>20250116631289</v>
      </c>
      <c r="I3259">
        <v>1.728</v>
      </c>
      <c r="J3259" s="289" t="s">
        <v>350</v>
      </c>
      <c r="K3259" s="289" t="s">
        <v>7711</v>
      </c>
      <c r="L3259" s="289" t="s">
        <v>275</v>
      </c>
      <c r="M3259" s="289" t="s">
        <v>7423</v>
      </c>
      <c r="N3259" s="289" t="s">
        <v>528</v>
      </c>
      <c r="O3259" s="289" t="s">
        <v>525</v>
      </c>
      <c r="P3259" s="289" t="str">
        <f>VLOOKUP(CAT_Details[[#This Row],[Delivery Bp Customer Code]],Table6[],2,0)</f>
        <v>No Loc</v>
      </c>
    </row>
    <row r="3260" spans="1:16" x14ac:dyDescent="0.25">
      <c r="A3260" s="289" t="s">
        <v>521</v>
      </c>
      <c r="B3260">
        <v>4</v>
      </c>
      <c r="C3260">
        <v>2920</v>
      </c>
      <c r="D3260">
        <v>1.6</v>
      </c>
      <c r="E3260" s="289" t="s">
        <v>7712</v>
      </c>
      <c r="F3260">
        <v>5014847661</v>
      </c>
      <c r="G3260" s="276">
        <v>45680</v>
      </c>
      <c r="H3260" s="5">
        <v>20250116631704</v>
      </c>
      <c r="I3260">
        <v>4.032</v>
      </c>
      <c r="J3260" s="289" t="s">
        <v>350</v>
      </c>
      <c r="K3260" s="289" t="s">
        <v>7713</v>
      </c>
      <c r="L3260" s="289" t="s">
        <v>275</v>
      </c>
      <c r="M3260" s="289" t="s">
        <v>7701</v>
      </c>
      <c r="N3260" s="289" t="s">
        <v>524</v>
      </c>
      <c r="O3260" s="289" t="s">
        <v>525</v>
      </c>
      <c r="P3260" s="289" t="str">
        <f>VLOOKUP(CAT_Details[[#This Row],[Delivery Bp Customer Code]],Table6[],2,0)</f>
        <v>No Loc</v>
      </c>
    </row>
    <row r="3261" spans="1:16" x14ac:dyDescent="0.25">
      <c r="A3261" s="289" t="s">
        <v>272</v>
      </c>
      <c r="B3261">
        <v>1</v>
      </c>
      <c r="C3261">
        <v>392</v>
      </c>
      <c r="D3261">
        <v>0.4</v>
      </c>
      <c r="E3261" s="289" t="s">
        <v>7714</v>
      </c>
      <c r="F3261">
        <v>5014817626</v>
      </c>
      <c r="G3261" s="276">
        <v>45680</v>
      </c>
      <c r="H3261">
        <v>20250110627674</v>
      </c>
      <c r="I3261">
        <v>0.38400000000000001</v>
      </c>
      <c r="J3261" s="289" t="s">
        <v>324</v>
      </c>
      <c r="K3261" s="289" t="s">
        <v>7715</v>
      </c>
      <c r="L3261" s="289" t="s">
        <v>275</v>
      </c>
      <c r="M3261" s="289" t="s">
        <v>7557</v>
      </c>
      <c r="N3261" s="289" t="s">
        <v>399</v>
      </c>
      <c r="O3261" s="289" t="s">
        <v>277</v>
      </c>
      <c r="P3261" s="289" t="str">
        <f>VLOOKUP(CAT_Details[[#This Row],[Delivery Bp Customer Code]],Table6[],2,0)</f>
        <v>U2-L5</v>
      </c>
    </row>
    <row r="3262" spans="1:16" x14ac:dyDescent="0.25">
      <c r="A3262" s="289" t="s">
        <v>272</v>
      </c>
      <c r="B3262">
        <v>16</v>
      </c>
      <c r="C3262">
        <v>1200</v>
      </c>
      <c r="D3262">
        <v>6.4</v>
      </c>
      <c r="E3262" s="289" t="s">
        <v>7629</v>
      </c>
      <c r="F3262">
        <v>5014832477</v>
      </c>
      <c r="G3262" s="276">
        <v>45680</v>
      </c>
      <c r="H3262">
        <v>20250113628884</v>
      </c>
      <c r="I3262">
        <v>12.288</v>
      </c>
      <c r="J3262" s="289" t="s">
        <v>324</v>
      </c>
      <c r="K3262" s="289" t="s">
        <v>7716</v>
      </c>
      <c r="L3262" s="289" t="s">
        <v>275</v>
      </c>
      <c r="M3262" s="289" t="s">
        <v>7631</v>
      </c>
      <c r="N3262" s="289" t="s">
        <v>562</v>
      </c>
      <c r="O3262" s="289" t="s">
        <v>277</v>
      </c>
      <c r="P3262" s="289" t="str">
        <f>VLOOKUP(CAT_Details[[#This Row],[Delivery Bp Customer Code]],Table6[],2,0)</f>
        <v>U2-L5</v>
      </c>
    </row>
    <row r="3263" spans="1:16" x14ac:dyDescent="0.25">
      <c r="A3263" s="289" t="s">
        <v>272</v>
      </c>
      <c r="B3263">
        <v>9</v>
      </c>
      <c r="C3263">
        <v>632</v>
      </c>
      <c r="D3263">
        <v>1.68</v>
      </c>
      <c r="E3263" s="289" t="s">
        <v>7662</v>
      </c>
      <c r="F3263">
        <v>5014847444</v>
      </c>
      <c r="G3263" s="276">
        <v>45680</v>
      </c>
      <c r="H3263" s="5">
        <v>20250113628584</v>
      </c>
      <c r="I3263">
        <v>2.8769999999999998</v>
      </c>
      <c r="J3263" s="289" t="s">
        <v>350</v>
      </c>
      <c r="K3263" s="289" t="s">
        <v>7717</v>
      </c>
      <c r="L3263" s="289" t="s">
        <v>275</v>
      </c>
      <c r="M3263" s="289" t="s">
        <v>7423</v>
      </c>
      <c r="N3263" s="289" t="s">
        <v>540</v>
      </c>
      <c r="O3263" s="289" t="s">
        <v>277</v>
      </c>
      <c r="P3263" s="289" t="str">
        <f>VLOOKUP(CAT_Details[[#This Row],[Delivery Bp Customer Code]],Table6[],2,0)</f>
        <v>U2-L5</v>
      </c>
    </row>
    <row r="3264" spans="1:16" x14ac:dyDescent="0.25">
      <c r="A3264" s="289" t="s">
        <v>272</v>
      </c>
      <c r="B3264">
        <v>3</v>
      </c>
      <c r="C3264">
        <v>900</v>
      </c>
      <c r="D3264">
        <v>1.2</v>
      </c>
      <c r="E3264" s="289" t="s">
        <v>7718</v>
      </c>
      <c r="F3264">
        <v>5014847477</v>
      </c>
      <c r="G3264" s="276">
        <v>45680</v>
      </c>
      <c r="H3264">
        <v>20250116631652</v>
      </c>
      <c r="I3264">
        <v>1.008</v>
      </c>
      <c r="J3264" s="289" t="s">
        <v>350</v>
      </c>
      <c r="K3264" s="289" t="s">
        <v>7719</v>
      </c>
      <c r="L3264" s="289" t="s">
        <v>275</v>
      </c>
      <c r="M3264" s="289" t="s">
        <v>7535</v>
      </c>
      <c r="N3264" s="289" t="s">
        <v>547</v>
      </c>
      <c r="O3264" s="289" t="s">
        <v>277</v>
      </c>
      <c r="P3264" s="289" t="str">
        <f>VLOOKUP(CAT_Details[[#This Row],[Delivery Bp Customer Code]],Table6[],2,0)</f>
        <v>U2-L5</v>
      </c>
    </row>
    <row r="3265" spans="1:16" x14ac:dyDescent="0.25">
      <c r="A3265" s="289" t="s">
        <v>272</v>
      </c>
      <c r="B3265">
        <v>1</v>
      </c>
      <c r="C3265">
        <v>133</v>
      </c>
      <c r="D3265">
        <v>0.4</v>
      </c>
      <c r="E3265" s="289" t="s">
        <v>7720</v>
      </c>
      <c r="F3265">
        <v>5014847578</v>
      </c>
      <c r="G3265" s="276">
        <v>45680</v>
      </c>
      <c r="H3265">
        <v>20250115630512</v>
      </c>
      <c r="I3265">
        <v>0.96</v>
      </c>
      <c r="J3265" s="289" t="s">
        <v>350</v>
      </c>
      <c r="K3265" s="289" t="s">
        <v>7721</v>
      </c>
      <c r="L3265" s="289" t="s">
        <v>275</v>
      </c>
      <c r="M3265" s="289" t="s">
        <v>7423</v>
      </c>
      <c r="N3265" s="289" t="s">
        <v>1329</v>
      </c>
      <c r="O3265" s="289" t="s">
        <v>277</v>
      </c>
      <c r="P3265" s="289" t="str">
        <f>VLOOKUP(CAT_Details[[#This Row],[Delivery Bp Customer Code]],Table6[],2,0)</f>
        <v>U2-L5</v>
      </c>
    </row>
    <row r="3266" spans="1:16" x14ac:dyDescent="0.25">
      <c r="A3266" s="289" t="s">
        <v>272</v>
      </c>
      <c r="B3266">
        <v>9</v>
      </c>
      <c r="C3266">
        <v>1955</v>
      </c>
      <c r="D3266">
        <v>1.66</v>
      </c>
      <c r="E3266" s="289" t="s">
        <v>7722</v>
      </c>
      <c r="F3266">
        <v>5014847670</v>
      </c>
      <c r="G3266" s="276">
        <v>45680</v>
      </c>
      <c r="H3266">
        <v>20250113628580</v>
      </c>
      <c r="I3266">
        <v>3.2959999999999998</v>
      </c>
      <c r="J3266" s="289" t="s">
        <v>350</v>
      </c>
      <c r="K3266" s="289" t="s">
        <v>7723</v>
      </c>
      <c r="L3266" s="289" t="s">
        <v>275</v>
      </c>
      <c r="M3266" s="289" t="s">
        <v>7423</v>
      </c>
      <c r="N3266" s="289" t="s">
        <v>544</v>
      </c>
      <c r="O3266" s="289" t="s">
        <v>277</v>
      </c>
      <c r="P3266" s="289" t="str">
        <f>VLOOKUP(CAT_Details[[#This Row],[Delivery Bp Customer Code]],Table6[],2,0)</f>
        <v>U2-L5</v>
      </c>
    </row>
    <row r="3267" spans="1:16" x14ac:dyDescent="0.25">
      <c r="A3267" s="289" t="s">
        <v>272</v>
      </c>
      <c r="B3267">
        <v>8</v>
      </c>
      <c r="C3267">
        <v>3162</v>
      </c>
      <c r="D3267">
        <v>3.2</v>
      </c>
      <c r="E3267" s="289" t="s">
        <v>7724</v>
      </c>
      <c r="F3267">
        <v>5014847677</v>
      </c>
      <c r="G3267" s="276">
        <v>45680</v>
      </c>
      <c r="H3267">
        <v>20250116631321</v>
      </c>
      <c r="I3267">
        <v>4.3780000000000001</v>
      </c>
      <c r="J3267" s="289" t="s">
        <v>350</v>
      </c>
      <c r="K3267" s="289" t="s">
        <v>7725</v>
      </c>
      <c r="L3267" s="289" t="s">
        <v>275</v>
      </c>
      <c r="M3267" s="289" t="s">
        <v>7535</v>
      </c>
      <c r="N3267" s="289" t="s">
        <v>456</v>
      </c>
      <c r="O3267" s="289" t="s">
        <v>277</v>
      </c>
      <c r="P3267" s="289" t="str">
        <f>VLOOKUP(CAT_Details[[#This Row],[Delivery Bp Customer Code]],Table6[],2,0)</f>
        <v>U2-L5</v>
      </c>
    </row>
    <row r="3268" spans="1:16" x14ac:dyDescent="0.25">
      <c r="A3268" s="289" t="s">
        <v>272</v>
      </c>
      <c r="B3268">
        <v>1</v>
      </c>
      <c r="C3268">
        <v>137</v>
      </c>
      <c r="D3268">
        <v>0.4</v>
      </c>
      <c r="E3268" s="289" t="s">
        <v>7726</v>
      </c>
      <c r="F3268">
        <v>5014847710</v>
      </c>
      <c r="G3268" s="276">
        <v>45680</v>
      </c>
      <c r="H3268" s="5">
        <v>20250116631308</v>
      </c>
      <c r="I3268">
        <v>0.96</v>
      </c>
      <c r="J3268" s="289" t="s">
        <v>350</v>
      </c>
      <c r="K3268" s="289" t="s">
        <v>7727</v>
      </c>
      <c r="L3268" s="289" t="s">
        <v>275</v>
      </c>
      <c r="M3268" s="289" t="s">
        <v>7423</v>
      </c>
      <c r="N3268" s="289" t="s">
        <v>999</v>
      </c>
      <c r="O3268" s="289" t="s">
        <v>277</v>
      </c>
      <c r="P3268" s="289" t="str">
        <f>VLOOKUP(CAT_Details[[#This Row],[Delivery Bp Customer Code]],Table6[],2,0)</f>
        <v>U2-L5</v>
      </c>
    </row>
    <row r="3269" spans="1:16" x14ac:dyDescent="0.25">
      <c r="A3269" s="289" t="s">
        <v>272</v>
      </c>
      <c r="B3269">
        <v>1</v>
      </c>
      <c r="C3269">
        <v>65</v>
      </c>
      <c r="D3269">
        <v>0.4</v>
      </c>
      <c r="E3269" s="289" t="s">
        <v>7728</v>
      </c>
      <c r="F3269">
        <v>5014863082</v>
      </c>
      <c r="G3269" s="276">
        <v>45680</v>
      </c>
      <c r="H3269">
        <v>20250109626858</v>
      </c>
      <c r="I3269">
        <v>0.28799999999999998</v>
      </c>
      <c r="J3269" s="289" t="s">
        <v>280</v>
      </c>
      <c r="K3269" s="289" t="s">
        <v>7729</v>
      </c>
      <c r="L3269" s="289" t="s">
        <v>275</v>
      </c>
      <c r="M3269" s="289" t="s">
        <v>7619</v>
      </c>
      <c r="N3269" s="289" t="s">
        <v>619</v>
      </c>
      <c r="O3269" s="289" t="s">
        <v>277</v>
      </c>
      <c r="P3269" s="289" t="str">
        <f>VLOOKUP(CAT_Details[[#This Row],[Delivery Bp Customer Code]],Table6[],2,0)</f>
        <v>U2-L5</v>
      </c>
    </row>
    <row r="3270" spans="1:16" x14ac:dyDescent="0.25">
      <c r="A3270" s="289" t="s">
        <v>278</v>
      </c>
      <c r="B3270">
        <v>5</v>
      </c>
      <c r="C3270">
        <v>1135</v>
      </c>
      <c r="D3270">
        <v>1</v>
      </c>
      <c r="E3270" s="289" t="s">
        <v>7730</v>
      </c>
      <c r="F3270">
        <v>5014862932</v>
      </c>
      <c r="G3270" s="276">
        <v>45681</v>
      </c>
      <c r="H3270" s="5">
        <v>20250117632741</v>
      </c>
      <c r="I3270">
        <v>1.2</v>
      </c>
      <c r="J3270" s="289" t="s">
        <v>350</v>
      </c>
      <c r="K3270" s="289" t="s">
        <v>7731</v>
      </c>
      <c r="L3270" s="289" t="s">
        <v>275</v>
      </c>
      <c r="M3270" s="289" t="s">
        <v>7701</v>
      </c>
      <c r="N3270" s="289" t="s">
        <v>1395</v>
      </c>
      <c r="O3270" s="289" t="s">
        <v>498</v>
      </c>
      <c r="P3270" s="289" t="str">
        <f>VLOOKUP(CAT_Details[[#This Row],[Delivery Bp Customer Code]],Table6[],2,0)</f>
        <v>DK-BM01</v>
      </c>
    </row>
    <row r="3271" spans="1:16" x14ac:dyDescent="0.25">
      <c r="A3271" s="289" t="s">
        <v>278</v>
      </c>
      <c r="B3271">
        <v>16</v>
      </c>
      <c r="C3271">
        <v>8694.4</v>
      </c>
      <c r="D3271">
        <v>6.4</v>
      </c>
      <c r="E3271" s="289" t="s">
        <v>7732</v>
      </c>
      <c r="F3271">
        <v>5014862977</v>
      </c>
      <c r="G3271" s="276">
        <v>45681</v>
      </c>
      <c r="H3271">
        <v>20250117632431</v>
      </c>
      <c r="I3271">
        <v>15.36</v>
      </c>
      <c r="J3271" s="289" t="s">
        <v>280</v>
      </c>
      <c r="K3271" s="289" t="s">
        <v>7733</v>
      </c>
      <c r="L3271" s="289" t="s">
        <v>275</v>
      </c>
      <c r="M3271" s="289" t="s">
        <v>7734</v>
      </c>
      <c r="N3271" s="289" t="s">
        <v>566</v>
      </c>
      <c r="O3271" s="289" t="s">
        <v>498</v>
      </c>
      <c r="P3271" s="289" t="str">
        <f>VLOOKUP(CAT_Details[[#This Row],[Delivery Bp Customer Code]],Table6[],2,0)</f>
        <v>DK-BM01</v>
      </c>
    </row>
    <row r="3272" spans="1:16" x14ac:dyDescent="0.25">
      <c r="A3272" s="289" t="s">
        <v>278</v>
      </c>
      <c r="B3272">
        <v>2</v>
      </c>
      <c r="C3272">
        <v>1230</v>
      </c>
      <c r="D3272">
        <v>0.4</v>
      </c>
      <c r="E3272" s="289" t="s">
        <v>7735</v>
      </c>
      <c r="F3272">
        <v>5014876368</v>
      </c>
      <c r="G3272" s="276">
        <v>45681</v>
      </c>
      <c r="H3272">
        <v>20250117633118</v>
      </c>
      <c r="I3272">
        <v>0.80600000000000005</v>
      </c>
      <c r="J3272" s="289" t="s">
        <v>280</v>
      </c>
      <c r="K3272" s="289" t="s">
        <v>7736</v>
      </c>
      <c r="L3272" s="289" t="s">
        <v>275</v>
      </c>
      <c r="M3272" s="289" t="s">
        <v>7737</v>
      </c>
      <c r="N3272" s="289" t="s">
        <v>314</v>
      </c>
      <c r="O3272" s="289" t="s">
        <v>498</v>
      </c>
      <c r="P3272" s="289" t="str">
        <f>VLOOKUP(CAT_Details[[#This Row],[Delivery Bp Customer Code]],Table6[],2,0)</f>
        <v>DK-BM01</v>
      </c>
    </row>
    <row r="3273" spans="1:16" x14ac:dyDescent="0.25">
      <c r="A3273" s="289" t="s">
        <v>278</v>
      </c>
      <c r="B3273">
        <v>1</v>
      </c>
      <c r="C3273">
        <v>250</v>
      </c>
      <c r="D3273">
        <v>0.2</v>
      </c>
      <c r="E3273" s="289" t="s">
        <v>7735</v>
      </c>
      <c r="F3273">
        <v>5014876370</v>
      </c>
      <c r="G3273" s="276">
        <v>45681</v>
      </c>
      <c r="H3273">
        <v>20250117633122</v>
      </c>
      <c r="I3273">
        <v>0.40300000000000002</v>
      </c>
      <c r="J3273" s="289" t="s">
        <v>280</v>
      </c>
      <c r="K3273" s="289" t="s">
        <v>7738</v>
      </c>
      <c r="L3273" s="289" t="s">
        <v>275</v>
      </c>
      <c r="M3273" s="289" t="s">
        <v>7737</v>
      </c>
      <c r="N3273" s="289" t="s">
        <v>314</v>
      </c>
      <c r="O3273" s="289" t="s">
        <v>498</v>
      </c>
      <c r="P3273" s="289" t="str">
        <f>VLOOKUP(CAT_Details[[#This Row],[Delivery Bp Customer Code]],Table6[],2,0)</f>
        <v>DK-BM01</v>
      </c>
    </row>
    <row r="3274" spans="1:16" x14ac:dyDescent="0.25">
      <c r="A3274" s="289" t="s">
        <v>75</v>
      </c>
      <c r="B3274">
        <v>1</v>
      </c>
      <c r="C3274">
        <v>35</v>
      </c>
      <c r="D3274">
        <v>0.2</v>
      </c>
      <c r="E3274" s="289" t="s">
        <v>7739</v>
      </c>
      <c r="F3274">
        <v>5014862753</v>
      </c>
      <c r="G3274" s="276">
        <v>45681</v>
      </c>
      <c r="H3274" s="5">
        <v>20250116631871</v>
      </c>
      <c r="I3274">
        <v>0.20200000000000001</v>
      </c>
      <c r="J3274" s="289" t="s">
        <v>350</v>
      </c>
      <c r="K3274" s="289" t="s">
        <v>7740</v>
      </c>
      <c r="L3274" s="289" t="s">
        <v>275</v>
      </c>
      <c r="M3274" s="289" t="s">
        <v>7701</v>
      </c>
      <c r="N3274" s="289" t="s">
        <v>482</v>
      </c>
      <c r="O3274" s="289" t="s">
        <v>2173</v>
      </c>
      <c r="P3274" s="289" t="str">
        <f>VLOOKUP(CAT_Details[[#This Row],[Delivery Bp Customer Code]],Table6[],2,0)</f>
        <v>OYL1</v>
      </c>
    </row>
    <row r="3275" spans="1:16" x14ac:dyDescent="0.25">
      <c r="A3275" s="289" t="s">
        <v>75</v>
      </c>
      <c r="B3275">
        <v>6</v>
      </c>
      <c r="C3275">
        <v>46.8</v>
      </c>
      <c r="D3275">
        <v>0.14000000000000001</v>
      </c>
      <c r="E3275" s="289" t="s">
        <v>7741</v>
      </c>
      <c r="F3275">
        <v>5014863045</v>
      </c>
      <c r="G3275" s="276">
        <v>45681</v>
      </c>
      <c r="H3275" s="5">
        <v>20250114629562</v>
      </c>
      <c r="I3275">
        <v>3.5999999999999997E-2</v>
      </c>
      <c r="J3275" s="289" t="s">
        <v>324</v>
      </c>
      <c r="K3275" s="289" t="s">
        <v>7742</v>
      </c>
      <c r="L3275" s="289" t="s">
        <v>275</v>
      </c>
      <c r="M3275" s="289" t="s">
        <v>7709</v>
      </c>
      <c r="N3275" s="289" t="s">
        <v>2242</v>
      </c>
      <c r="O3275" s="289" t="s">
        <v>2173</v>
      </c>
      <c r="P3275" s="289" t="str">
        <f>VLOOKUP(CAT_Details[[#This Row],[Delivery Bp Customer Code]],Table6[],2,0)</f>
        <v>OYL1</v>
      </c>
    </row>
    <row r="3276" spans="1:16" x14ac:dyDescent="0.25">
      <c r="A3276" s="289" t="s">
        <v>75</v>
      </c>
      <c r="B3276">
        <v>8</v>
      </c>
      <c r="C3276">
        <v>4550</v>
      </c>
      <c r="D3276">
        <v>3.2</v>
      </c>
      <c r="E3276" s="289" t="s">
        <v>7743</v>
      </c>
      <c r="F3276">
        <v>5014863104</v>
      </c>
      <c r="G3276" s="276">
        <v>45681</v>
      </c>
      <c r="H3276">
        <v>20250116631984</v>
      </c>
      <c r="I3276">
        <v>4.6079999999999997</v>
      </c>
      <c r="J3276" s="289" t="s">
        <v>324</v>
      </c>
      <c r="K3276" s="289" t="s">
        <v>7744</v>
      </c>
      <c r="L3276" s="289" t="s">
        <v>275</v>
      </c>
      <c r="M3276" s="289" t="s">
        <v>7709</v>
      </c>
      <c r="N3276" s="289" t="s">
        <v>2496</v>
      </c>
      <c r="O3276" s="289" t="s">
        <v>2173</v>
      </c>
      <c r="P3276" s="289" t="str">
        <f>VLOOKUP(CAT_Details[[#This Row],[Delivery Bp Customer Code]],Table6[],2,0)</f>
        <v>OYL1</v>
      </c>
    </row>
    <row r="3277" spans="1:16" x14ac:dyDescent="0.25">
      <c r="A3277" s="289" t="s">
        <v>75</v>
      </c>
      <c r="B3277">
        <v>5</v>
      </c>
      <c r="C3277">
        <v>607</v>
      </c>
      <c r="D3277">
        <v>1</v>
      </c>
      <c r="E3277" s="289" t="s">
        <v>7745</v>
      </c>
      <c r="F3277">
        <v>5014863231</v>
      </c>
      <c r="G3277" s="276">
        <v>45681</v>
      </c>
      <c r="H3277" s="5">
        <v>20250117632775</v>
      </c>
      <c r="I3277">
        <v>1.248</v>
      </c>
      <c r="J3277" s="289" t="s">
        <v>350</v>
      </c>
      <c r="K3277" s="289" t="s">
        <v>7746</v>
      </c>
      <c r="L3277" s="289" t="s">
        <v>275</v>
      </c>
      <c r="M3277" s="289" t="s">
        <v>7747</v>
      </c>
      <c r="N3277" s="289" t="s">
        <v>602</v>
      </c>
      <c r="O3277" s="289" t="s">
        <v>2173</v>
      </c>
      <c r="P3277" s="289" t="str">
        <f>VLOOKUP(CAT_Details[[#This Row],[Delivery Bp Customer Code]],Table6[],2,0)</f>
        <v>OYL1</v>
      </c>
    </row>
    <row r="3278" spans="1:16" x14ac:dyDescent="0.25">
      <c r="A3278" s="289" t="s">
        <v>75</v>
      </c>
      <c r="B3278">
        <v>4</v>
      </c>
      <c r="C3278">
        <v>1944</v>
      </c>
      <c r="D3278">
        <v>1.6</v>
      </c>
      <c r="E3278" s="289" t="s">
        <v>7748</v>
      </c>
      <c r="F3278">
        <v>5014876536</v>
      </c>
      <c r="G3278" s="276">
        <v>45681</v>
      </c>
      <c r="H3278" s="5">
        <v>20250115630828</v>
      </c>
      <c r="I3278">
        <v>3.84</v>
      </c>
      <c r="J3278" s="289" t="s">
        <v>280</v>
      </c>
      <c r="K3278" s="289" t="s">
        <v>7749</v>
      </c>
      <c r="L3278" s="289" t="s">
        <v>275</v>
      </c>
      <c r="M3278" s="289" t="s">
        <v>7734</v>
      </c>
      <c r="N3278" s="289" t="s">
        <v>868</v>
      </c>
      <c r="O3278" s="289" t="s">
        <v>2173</v>
      </c>
      <c r="P3278" s="289" t="str">
        <f>VLOOKUP(CAT_Details[[#This Row],[Delivery Bp Customer Code]],Table6[],2,0)</f>
        <v>OYL1</v>
      </c>
    </row>
    <row r="3279" spans="1:16" x14ac:dyDescent="0.25">
      <c r="A3279" s="289" t="s">
        <v>75</v>
      </c>
      <c r="B3279">
        <v>1</v>
      </c>
      <c r="C3279">
        <v>52</v>
      </c>
      <c r="D3279">
        <v>0.4</v>
      </c>
      <c r="E3279" s="289" t="s">
        <v>7750</v>
      </c>
      <c r="F3279">
        <v>5014891643</v>
      </c>
      <c r="G3279" s="276">
        <v>45681</v>
      </c>
      <c r="H3279">
        <v>20250121634486</v>
      </c>
      <c r="I3279">
        <v>0.48</v>
      </c>
      <c r="J3279" s="289" t="s">
        <v>273</v>
      </c>
      <c r="K3279" s="289" t="s">
        <v>7751</v>
      </c>
      <c r="L3279" s="289" t="s">
        <v>275</v>
      </c>
      <c r="M3279" s="289" t="s">
        <v>7752</v>
      </c>
      <c r="N3279" s="289" t="s">
        <v>1011</v>
      </c>
      <c r="O3279" s="289" t="s">
        <v>2173</v>
      </c>
      <c r="P3279" s="289" t="str">
        <f>VLOOKUP(CAT_Details[[#This Row],[Delivery Bp Customer Code]],Table6[],2,0)</f>
        <v>OYL1</v>
      </c>
    </row>
    <row r="3280" spans="1:16" x14ac:dyDescent="0.25">
      <c r="A3280" s="289" t="s">
        <v>3771</v>
      </c>
      <c r="B3280">
        <v>1</v>
      </c>
      <c r="C3280">
        <v>60</v>
      </c>
      <c r="D3280">
        <v>0.1</v>
      </c>
      <c r="E3280" s="289" t="s">
        <v>7753</v>
      </c>
      <c r="F3280">
        <v>5014864221</v>
      </c>
      <c r="G3280" s="276">
        <v>45681</v>
      </c>
      <c r="H3280">
        <v>20250116631854</v>
      </c>
      <c r="I3280">
        <v>9.6000000000000002E-2</v>
      </c>
      <c r="J3280" s="289" t="s">
        <v>324</v>
      </c>
      <c r="K3280" s="289" t="s">
        <v>7754</v>
      </c>
      <c r="L3280" s="289" t="s">
        <v>275</v>
      </c>
      <c r="M3280" s="289" t="s">
        <v>7709</v>
      </c>
      <c r="N3280" s="289" t="s">
        <v>7755</v>
      </c>
      <c r="O3280" s="289" t="s">
        <v>3775</v>
      </c>
      <c r="P3280" s="289">
        <f>VLOOKUP(CAT_Details[[#This Row],[Delivery Bp Customer Code]],Table6[],2,0)</f>
        <v>3401</v>
      </c>
    </row>
    <row r="3281" spans="1:16" x14ac:dyDescent="0.25">
      <c r="A3281" s="289" t="s">
        <v>3329</v>
      </c>
      <c r="B3281">
        <v>5</v>
      </c>
      <c r="C3281">
        <v>394</v>
      </c>
      <c r="D3281">
        <v>1.6</v>
      </c>
      <c r="E3281" s="289" t="s">
        <v>7756</v>
      </c>
      <c r="F3281">
        <v>5014832846</v>
      </c>
      <c r="G3281" s="276">
        <v>45681</v>
      </c>
      <c r="H3281">
        <v>20250114629456</v>
      </c>
      <c r="I3281">
        <v>3.3119999999999998</v>
      </c>
      <c r="J3281" s="289" t="s">
        <v>401</v>
      </c>
      <c r="K3281" s="289" t="s">
        <v>7757</v>
      </c>
      <c r="L3281" s="289" t="s">
        <v>275</v>
      </c>
      <c r="M3281" s="289" t="s">
        <v>7758</v>
      </c>
      <c r="N3281" s="289" t="s">
        <v>2533</v>
      </c>
      <c r="O3281" s="289" t="s">
        <v>3332</v>
      </c>
      <c r="P3281" s="289">
        <f>VLOOKUP(CAT_Details[[#This Row],[Delivery Bp Customer Code]],Table6[],2,0)</f>
        <v>3402</v>
      </c>
    </row>
    <row r="3282" spans="1:16" x14ac:dyDescent="0.25">
      <c r="A3282" s="289" t="s">
        <v>3329</v>
      </c>
      <c r="B3282">
        <v>4</v>
      </c>
      <c r="C3282">
        <v>322</v>
      </c>
      <c r="D3282">
        <v>1.4</v>
      </c>
      <c r="E3282" s="289" t="s">
        <v>7759</v>
      </c>
      <c r="F3282">
        <v>5014847640</v>
      </c>
      <c r="G3282" s="276">
        <v>45681</v>
      </c>
      <c r="H3282">
        <v>20250116631801</v>
      </c>
      <c r="I3282">
        <v>3.12</v>
      </c>
      <c r="J3282" s="289" t="s">
        <v>324</v>
      </c>
      <c r="K3282" s="289" t="s">
        <v>7760</v>
      </c>
      <c r="L3282" s="289" t="s">
        <v>275</v>
      </c>
      <c r="M3282" s="289" t="s">
        <v>7631</v>
      </c>
      <c r="N3282" s="289" t="s">
        <v>616</v>
      </c>
      <c r="O3282" s="289" t="s">
        <v>3332</v>
      </c>
      <c r="P3282" s="289">
        <f>VLOOKUP(CAT_Details[[#This Row],[Delivery Bp Customer Code]],Table6[],2,0)</f>
        <v>3402</v>
      </c>
    </row>
    <row r="3283" spans="1:16" x14ac:dyDescent="0.25">
      <c r="A3283" s="289" t="s">
        <v>3329</v>
      </c>
      <c r="B3283">
        <v>36</v>
      </c>
      <c r="C3283">
        <v>2858</v>
      </c>
      <c r="D3283">
        <v>15.22</v>
      </c>
      <c r="E3283" s="289" t="s">
        <v>7761</v>
      </c>
      <c r="F3283">
        <v>5014862640</v>
      </c>
      <c r="G3283" s="276">
        <v>45681</v>
      </c>
      <c r="H3283" s="5">
        <v>20250117632587</v>
      </c>
      <c r="I3283">
        <v>49.283999999999999</v>
      </c>
      <c r="J3283" s="289" t="s">
        <v>350</v>
      </c>
      <c r="K3283" s="289" t="s">
        <v>7762</v>
      </c>
      <c r="L3283" s="289" t="s">
        <v>275</v>
      </c>
      <c r="M3283" s="289" t="s">
        <v>7747</v>
      </c>
      <c r="N3283" s="289" t="s">
        <v>3433</v>
      </c>
      <c r="O3283" s="289" t="s">
        <v>3332</v>
      </c>
      <c r="P3283" s="289">
        <f>VLOOKUP(CAT_Details[[#This Row],[Delivery Bp Customer Code]],Table6[],2,0)</f>
        <v>3402</v>
      </c>
    </row>
    <row r="3284" spans="1:16" x14ac:dyDescent="0.25">
      <c r="A3284" s="289" t="s">
        <v>3329</v>
      </c>
      <c r="B3284">
        <v>4</v>
      </c>
      <c r="C3284">
        <v>254</v>
      </c>
      <c r="D3284">
        <v>0.19</v>
      </c>
      <c r="E3284" s="289" t="s">
        <v>7763</v>
      </c>
      <c r="F3284">
        <v>5014862990</v>
      </c>
      <c r="G3284" s="276">
        <v>45681</v>
      </c>
      <c r="H3284" s="5">
        <v>20250113628899</v>
      </c>
      <c r="I3284">
        <v>0.09</v>
      </c>
      <c r="J3284" s="289" t="s">
        <v>350</v>
      </c>
      <c r="K3284" s="289" t="s">
        <v>7764</v>
      </c>
      <c r="L3284" s="289" t="s">
        <v>275</v>
      </c>
      <c r="M3284" s="289" t="s">
        <v>7701</v>
      </c>
      <c r="N3284" s="289" t="s">
        <v>3809</v>
      </c>
      <c r="O3284" s="289" t="s">
        <v>3332</v>
      </c>
      <c r="P3284" s="289">
        <f>VLOOKUP(CAT_Details[[#This Row],[Delivery Bp Customer Code]],Table6[],2,0)</f>
        <v>3402</v>
      </c>
    </row>
    <row r="3285" spans="1:16" x14ac:dyDescent="0.25">
      <c r="A3285" s="289" t="s">
        <v>3329</v>
      </c>
      <c r="B3285">
        <v>1</v>
      </c>
      <c r="C3285">
        <v>123.5</v>
      </c>
      <c r="D3285">
        <v>0.4</v>
      </c>
      <c r="E3285" s="289" t="s">
        <v>7765</v>
      </c>
      <c r="F3285">
        <v>5014863056</v>
      </c>
      <c r="G3285" s="276">
        <v>45681</v>
      </c>
      <c r="H3285">
        <v>20250120633560</v>
      </c>
      <c r="I3285">
        <v>0.69099999999999995</v>
      </c>
      <c r="J3285" s="289" t="s">
        <v>350</v>
      </c>
      <c r="K3285" s="289" t="s">
        <v>7766</v>
      </c>
      <c r="L3285" s="289" t="s">
        <v>275</v>
      </c>
      <c r="M3285" s="289" t="s">
        <v>7767</v>
      </c>
      <c r="N3285" s="289" t="s">
        <v>625</v>
      </c>
      <c r="O3285" s="289" t="s">
        <v>3332</v>
      </c>
      <c r="P3285" s="289">
        <f>VLOOKUP(CAT_Details[[#This Row],[Delivery Bp Customer Code]],Table6[],2,0)</f>
        <v>3402</v>
      </c>
    </row>
    <row r="3286" spans="1:16" x14ac:dyDescent="0.25">
      <c r="A3286" s="289" t="s">
        <v>3329</v>
      </c>
      <c r="B3286">
        <v>14</v>
      </c>
      <c r="C3286">
        <v>5716.9</v>
      </c>
      <c r="D3286">
        <v>4.55</v>
      </c>
      <c r="E3286" s="289" t="s">
        <v>7768</v>
      </c>
      <c r="F3286">
        <v>5014863071</v>
      </c>
      <c r="G3286" s="276">
        <v>45681</v>
      </c>
      <c r="H3286">
        <v>20250114629830</v>
      </c>
      <c r="I3286">
        <v>12.558</v>
      </c>
      <c r="J3286" s="289" t="s">
        <v>287</v>
      </c>
      <c r="K3286" s="289" t="s">
        <v>7769</v>
      </c>
      <c r="L3286" s="289" t="s">
        <v>275</v>
      </c>
      <c r="M3286" s="289" t="s">
        <v>7698</v>
      </c>
      <c r="N3286" s="289" t="s">
        <v>3790</v>
      </c>
      <c r="O3286" s="289" t="s">
        <v>3332</v>
      </c>
      <c r="P3286" s="289">
        <f>VLOOKUP(CAT_Details[[#This Row],[Delivery Bp Customer Code]],Table6[],2,0)</f>
        <v>3402</v>
      </c>
    </row>
    <row r="3287" spans="1:16" x14ac:dyDescent="0.25">
      <c r="A3287" s="289" t="s">
        <v>3329</v>
      </c>
      <c r="B3287">
        <v>1</v>
      </c>
      <c r="C3287">
        <v>153</v>
      </c>
      <c r="D3287">
        <v>0.4</v>
      </c>
      <c r="E3287" s="289" t="s">
        <v>7770</v>
      </c>
      <c r="F3287">
        <v>5014863138</v>
      </c>
      <c r="G3287" s="276">
        <v>45681</v>
      </c>
      <c r="H3287">
        <v>20250116632020</v>
      </c>
      <c r="I3287">
        <v>0.67200000000000004</v>
      </c>
      <c r="J3287" s="289" t="s">
        <v>280</v>
      </c>
      <c r="K3287" s="289" t="s">
        <v>7771</v>
      </c>
      <c r="L3287" s="289" t="s">
        <v>275</v>
      </c>
      <c r="M3287" s="289" t="s">
        <v>7619</v>
      </c>
      <c r="N3287" s="289" t="s">
        <v>619</v>
      </c>
      <c r="O3287" s="289" t="s">
        <v>3332</v>
      </c>
      <c r="P3287" s="289">
        <f>VLOOKUP(CAT_Details[[#This Row],[Delivery Bp Customer Code]],Table6[],2,0)</f>
        <v>3402</v>
      </c>
    </row>
    <row r="3288" spans="1:16" x14ac:dyDescent="0.25">
      <c r="A3288" s="289" t="s">
        <v>3329</v>
      </c>
      <c r="B3288">
        <v>2</v>
      </c>
      <c r="C3288">
        <v>418</v>
      </c>
      <c r="D3288">
        <v>0.8</v>
      </c>
      <c r="E3288" s="289" t="s">
        <v>7770</v>
      </c>
      <c r="F3288">
        <v>5014863140</v>
      </c>
      <c r="G3288" s="276">
        <v>45681</v>
      </c>
      <c r="H3288">
        <v>20250116632022</v>
      </c>
      <c r="I3288">
        <v>1.92</v>
      </c>
      <c r="J3288" s="289" t="s">
        <v>280</v>
      </c>
      <c r="K3288" s="289" t="s">
        <v>7772</v>
      </c>
      <c r="L3288" s="289" t="s">
        <v>275</v>
      </c>
      <c r="M3288" s="289" t="s">
        <v>7619</v>
      </c>
      <c r="N3288" s="289" t="s">
        <v>619</v>
      </c>
      <c r="O3288" s="289" t="s">
        <v>3332</v>
      </c>
      <c r="P3288" s="289">
        <f>VLOOKUP(CAT_Details[[#This Row],[Delivery Bp Customer Code]],Table6[],2,0)</f>
        <v>3402</v>
      </c>
    </row>
    <row r="3289" spans="1:16" x14ac:dyDescent="0.25">
      <c r="A3289" s="289" t="s">
        <v>3329</v>
      </c>
      <c r="B3289">
        <v>2</v>
      </c>
      <c r="C3289">
        <v>475</v>
      </c>
      <c r="D3289">
        <v>1.2</v>
      </c>
      <c r="E3289" s="289" t="s">
        <v>7773</v>
      </c>
      <c r="F3289">
        <v>5014876518</v>
      </c>
      <c r="G3289" s="276">
        <v>45681</v>
      </c>
      <c r="H3289" s="5">
        <v>20250117632840</v>
      </c>
      <c r="I3289">
        <v>2.1120000000000001</v>
      </c>
      <c r="J3289" s="289" t="s">
        <v>287</v>
      </c>
      <c r="K3289" s="289" t="s">
        <v>7774</v>
      </c>
      <c r="L3289" s="289" t="s">
        <v>275</v>
      </c>
      <c r="M3289" s="289" t="s">
        <v>7775</v>
      </c>
      <c r="N3289" s="289" t="s">
        <v>468</v>
      </c>
      <c r="O3289" s="289" t="s">
        <v>3332</v>
      </c>
      <c r="P3289" s="289">
        <f>VLOOKUP(CAT_Details[[#This Row],[Delivery Bp Customer Code]],Table6[],2,0)</f>
        <v>3402</v>
      </c>
    </row>
    <row r="3290" spans="1:16" x14ac:dyDescent="0.25">
      <c r="A3290" s="289" t="s">
        <v>3329</v>
      </c>
      <c r="B3290">
        <v>6</v>
      </c>
      <c r="C3290">
        <v>76</v>
      </c>
      <c r="D3290">
        <v>0.48</v>
      </c>
      <c r="E3290" s="289" t="s">
        <v>7776</v>
      </c>
      <c r="F3290">
        <v>5014891052</v>
      </c>
      <c r="G3290" s="276">
        <v>45681</v>
      </c>
      <c r="H3290" s="5">
        <v>20250116632094</v>
      </c>
      <c r="I3290">
        <v>0.37</v>
      </c>
      <c r="J3290" s="289" t="s">
        <v>302</v>
      </c>
      <c r="K3290" s="289" t="s">
        <v>7777</v>
      </c>
      <c r="L3290" s="289" t="s">
        <v>275</v>
      </c>
      <c r="M3290" s="289" t="s">
        <v>7778</v>
      </c>
      <c r="N3290" s="289" t="s">
        <v>450</v>
      </c>
      <c r="O3290" s="289" t="s">
        <v>3332</v>
      </c>
      <c r="P3290" s="289">
        <f>VLOOKUP(CAT_Details[[#This Row],[Delivery Bp Customer Code]],Table6[],2,0)</f>
        <v>3402</v>
      </c>
    </row>
    <row r="3291" spans="1:16" x14ac:dyDescent="0.25">
      <c r="A3291" s="289" t="s">
        <v>3329</v>
      </c>
      <c r="B3291">
        <v>12</v>
      </c>
      <c r="C3291">
        <v>600</v>
      </c>
      <c r="D3291">
        <v>8.3000000000000007</v>
      </c>
      <c r="E3291" s="289" t="s">
        <v>7779</v>
      </c>
      <c r="F3291">
        <v>5014891181</v>
      </c>
      <c r="G3291" s="276">
        <v>45681</v>
      </c>
      <c r="H3291" s="5">
        <v>20250121634660</v>
      </c>
      <c r="I3291">
        <v>18.588000000000001</v>
      </c>
      <c r="J3291" s="289" t="s">
        <v>273</v>
      </c>
      <c r="K3291" s="289" t="s">
        <v>7780</v>
      </c>
      <c r="L3291" s="289" t="s">
        <v>275</v>
      </c>
      <c r="M3291" s="289" t="s">
        <v>7752</v>
      </c>
      <c r="N3291" s="289" t="s">
        <v>1240</v>
      </c>
      <c r="O3291" s="289" t="s">
        <v>3332</v>
      </c>
      <c r="P3291" s="289">
        <f>VLOOKUP(CAT_Details[[#This Row],[Delivery Bp Customer Code]],Table6[],2,0)</f>
        <v>3402</v>
      </c>
    </row>
    <row r="3292" spans="1:16" x14ac:dyDescent="0.25">
      <c r="A3292" s="289" t="s">
        <v>76</v>
      </c>
      <c r="B3292">
        <v>3</v>
      </c>
      <c r="C3292">
        <v>194</v>
      </c>
      <c r="D3292">
        <v>0.89</v>
      </c>
      <c r="E3292" s="289" t="s">
        <v>7781</v>
      </c>
      <c r="F3292">
        <v>5014862729</v>
      </c>
      <c r="G3292" s="276">
        <v>45681</v>
      </c>
      <c r="H3292">
        <v>20250117632568</v>
      </c>
      <c r="I3292">
        <v>1.788</v>
      </c>
      <c r="J3292" s="289" t="s">
        <v>287</v>
      </c>
      <c r="K3292" s="289" t="s">
        <v>7782</v>
      </c>
      <c r="L3292" s="289" t="s">
        <v>275</v>
      </c>
      <c r="M3292" s="289" t="s">
        <v>7704</v>
      </c>
      <c r="N3292" s="289" t="s">
        <v>1198</v>
      </c>
      <c r="O3292" s="289" t="s">
        <v>748</v>
      </c>
      <c r="P3292" s="289" t="str">
        <f>VLOOKUP(CAT_Details[[#This Row],[Delivery Bp Customer Code]],Table6[],2,0)</f>
        <v>No Loc</v>
      </c>
    </row>
    <row r="3293" spans="1:16" x14ac:dyDescent="0.25">
      <c r="A3293" s="289" t="s">
        <v>76</v>
      </c>
      <c r="B3293">
        <v>2</v>
      </c>
      <c r="C3293">
        <v>26</v>
      </c>
      <c r="D3293">
        <v>0.19</v>
      </c>
      <c r="E3293" s="289" t="s">
        <v>7783</v>
      </c>
      <c r="F3293">
        <v>5014862739</v>
      </c>
      <c r="G3293" s="276">
        <v>45681</v>
      </c>
      <c r="H3293">
        <v>20250117632436</v>
      </c>
      <c r="I3293">
        <v>0.108</v>
      </c>
      <c r="J3293" s="289" t="s">
        <v>350</v>
      </c>
      <c r="K3293" s="289" t="s">
        <v>7784</v>
      </c>
      <c r="L3293" s="289" t="s">
        <v>275</v>
      </c>
      <c r="M3293" s="289" t="s">
        <v>7701</v>
      </c>
      <c r="N3293" s="289" t="s">
        <v>948</v>
      </c>
      <c r="O3293" s="289" t="s">
        <v>748</v>
      </c>
      <c r="P3293" s="289" t="str">
        <f>VLOOKUP(CAT_Details[[#This Row],[Delivery Bp Customer Code]],Table6[],2,0)</f>
        <v>No Loc</v>
      </c>
    </row>
    <row r="3294" spans="1:16" x14ac:dyDescent="0.25">
      <c r="A3294" s="289" t="s">
        <v>76</v>
      </c>
      <c r="B3294">
        <v>31</v>
      </c>
      <c r="C3294">
        <v>1282</v>
      </c>
      <c r="D3294">
        <v>5.03</v>
      </c>
      <c r="E3294" s="289" t="s">
        <v>7785</v>
      </c>
      <c r="F3294">
        <v>5014863073</v>
      </c>
      <c r="G3294" s="276">
        <v>45681</v>
      </c>
      <c r="H3294">
        <v>20250116631969</v>
      </c>
      <c r="I3294">
        <v>7.6630000000000003</v>
      </c>
      <c r="J3294" s="289" t="s">
        <v>350</v>
      </c>
      <c r="K3294" s="289" t="s">
        <v>7786</v>
      </c>
      <c r="L3294" s="289" t="s">
        <v>275</v>
      </c>
      <c r="M3294" s="289" t="s">
        <v>7701</v>
      </c>
      <c r="N3294" s="289" t="s">
        <v>1166</v>
      </c>
      <c r="O3294" s="289" t="s">
        <v>748</v>
      </c>
      <c r="P3294" s="289" t="str">
        <f>VLOOKUP(CAT_Details[[#This Row],[Delivery Bp Customer Code]],Table6[],2,0)</f>
        <v>No Loc</v>
      </c>
    </row>
    <row r="3295" spans="1:16" x14ac:dyDescent="0.25">
      <c r="A3295" s="289" t="s">
        <v>76</v>
      </c>
      <c r="B3295">
        <v>1</v>
      </c>
      <c r="C3295">
        <v>502</v>
      </c>
      <c r="D3295">
        <v>0.2</v>
      </c>
      <c r="E3295" s="289" t="s">
        <v>7787</v>
      </c>
      <c r="F3295">
        <v>5014863266</v>
      </c>
      <c r="G3295" s="276">
        <v>45681</v>
      </c>
      <c r="H3295">
        <v>20250117632612</v>
      </c>
      <c r="I3295">
        <v>0.32600000000000001</v>
      </c>
      <c r="J3295" s="289" t="s">
        <v>350</v>
      </c>
      <c r="K3295" s="289" t="s">
        <v>7788</v>
      </c>
      <c r="L3295" s="289" t="s">
        <v>275</v>
      </c>
      <c r="M3295" s="289" t="s">
        <v>7747</v>
      </c>
      <c r="N3295" s="289" t="s">
        <v>1275</v>
      </c>
      <c r="O3295" s="289" t="s">
        <v>748</v>
      </c>
      <c r="P3295" s="289" t="str">
        <f>VLOOKUP(CAT_Details[[#This Row],[Delivery Bp Customer Code]],Table6[],2,0)</f>
        <v>No Loc</v>
      </c>
    </row>
    <row r="3296" spans="1:16" x14ac:dyDescent="0.25">
      <c r="A3296" s="289" t="s">
        <v>285</v>
      </c>
      <c r="B3296">
        <v>32</v>
      </c>
      <c r="C3296">
        <v>532</v>
      </c>
      <c r="D3296">
        <v>1.41</v>
      </c>
      <c r="E3296" s="289" t="s">
        <v>7789</v>
      </c>
      <c r="F3296">
        <v>5014817418</v>
      </c>
      <c r="G3296" s="276">
        <v>45681</v>
      </c>
      <c r="H3296">
        <v>20250114629407</v>
      </c>
      <c r="I3296">
        <v>0.67200000000000004</v>
      </c>
      <c r="J3296" s="289" t="s">
        <v>294</v>
      </c>
      <c r="K3296" s="289" t="s">
        <v>7790</v>
      </c>
      <c r="L3296" s="289" t="s">
        <v>275</v>
      </c>
      <c r="M3296" s="289" t="s">
        <v>7581</v>
      </c>
      <c r="N3296" s="289" t="s">
        <v>1413</v>
      </c>
      <c r="O3296" s="289" t="s">
        <v>291</v>
      </c>
      <c r="P3296" s="289" t="str">
        <f>VLOOKUP(CAT_Details[[#This Row],[Delivery Bp Customer Code]],Table6[],2,0)</f>
        <v>DX01-L5</v>
      </c>
    </row>
    <row r="3297" spans="1:16" x14ac:dyDescent="0.25">
      <c r="A3297" s="289" t="s">
        <v>285</v>
      </c>
      <c r="B3297">
        <v>5</v>
      </c>
      <c r="C3297">
        <v>1652</v>
      </c>
      <c r="D3297">
        <v>2.09</v>
      </c>
      <c r="E3297" s="289" t="s">
        <v>7791</v>
      </c>
      <c r="F3297">
        <v>5014832551</v>
      </c>
      <c r="G3297" s="276">
        <v>45681</v>
      </c>
      <c r="H3297">
        <v>20250110627847</v>
      </c>
      <c r="I3297">
        <v>4.1580000000000004</v>
      </c>
      <c r="J3297" s="289" t="s">
        <v>401</v>
      </c>
      <c r="K3297" s="289" t="s">
        <v>7792</v>
      </c>
      <c r="L3297" s="289" t="s">
        <v>275</v>
      </c>
      <c r="M3297" s="289" t="s">
        <v>7454</v>
      </c>
      <c r="N3297" s="289" t="s">
        <v>1028</v>
      </c>
      <c r="O3297" s="289" t="s">
        <v>291</v>
      </c>
      <c r="P3297" s="289" t="str">
        <f>VLOOKUP(CAT_Details[[#This Row],[Delivery Bp Customer Code]],Table6[],2,0)</f>
        <v>DX01-L5</v>
      </c>
    </row>
    <row r="3298" spans="1:16" x14ac:dyDescent="0.25">
      <c r="A3298" s="289" t="s">
        <v>285</v>
      </c>
      <c r="B3298">
        <v>42</v>
      </c>
      <c r="C3298">
        <v>12603</v>
      </c>
      <c r="D3298">
        <v>16.8</v>
      </c>
      <c r="E3298" s="289" t="s">
        <v>7791</v>
      </c>
      <c r="F3298">
        <v>5014832554</v>
      </c>
      <c r="G3298" s="276">
        <v>45681</v>
      </c>
      <c r="H3298">
        <v>20250110627837</v>
      </c>
      <c r="I3298">
        <v>36.479999999999997</v>
      </c>
      <c r="J3298" s="289" t="s">
        <v>401</v>
      </c>
      <c r="K3298" s="289" t="s">
        <v>7793</v>
      </c>
      <c r="L3298" s="289" t="s">
        <v>275</v>
      </c>
      <c r="M3298" s="289" t="s">
        <v>7454</v>
      </c>
      <c r="N3298" s="289" t="s">
        <v>1028</v>
      </c>
      <c r="O3298" s="289" t="s">
        <v>291</v>
      </c>
      <c r="P3298" s="289" t="str">
        <f>VLOOKUP(CAT_Details[[#This Row],[Delivery Bp Customer Code]],Table6[],2,0)</f>
        <v>DX01-L5</v>
      </c>
    </row>
    <row r="3299" spans="1:16" x14ac:dyDescent="0.25">
      <c r="A3299" s="289" t="s">
        <v>285</v>
      </c>
      <c r="B3299">
        <v>1</v>
      </c>
      <c r="C3299">
        <v>0.5</v>
      </c>
      <c r="D3299">
        <v>0.02</v>
      </c>
      <c r="E3299" s="289" t="s">
        <v>7794</v>
      </c>
      <c r="F3299">
        <v>5014832583</v>
      </c>
      <c r="G3299" s="276">
        <v>45681</v>
      </c>
      <c r="H3299" s="5">
        <v>20250114630040</v>
      </c>
      <c r="I3299">
        <v>8.0000000000000002E-3</v>
      </c>
      <c r="J3299" s="289" t="s">
        <v>438</v>
      </c>
      <c r="K3299" s="289" t="s">
        <v>7795</v>
      </c>
      <c r="L3299" s="289" t="s">
        <v>275</v>
      </c>
      <c r="M3299" s="289" t="s">
        <v>7796</v>
      </c>
      <c r="N3299" s="289" t="s">
        <v>751</v>
      </c>
      <c r="O3299" s="289" t="s">
        <v>291</v>
      </c>
      <c r="P3299" s="289" t="str">
        <f>VLOOKUP(CAT_Details[[#This Row],[Delivery Bp Customer Code]],Table6[],2,0)</f>
        <v>DX01-L5</v>
      </c>
    </row>
    <row r="3300" spans="1:16" x14ac:dyDescent="0.25">
      <c r="A3300" s="289" t="s">
        <v>285</v>
      </c>
      <c r="B3300">
        <v>3</v>
      </c>
      <c r="C3300">
        <v>1008</v>
      </c>
      <c r="D3300">
        <v>1.5</v>
      </c>
      <c r="E3300" s="289" t="s">
        <v>7797</v>
      </c>
      <c r="F3300">
        <v>5014832797</v>
      </c>
      <c r="G3300" s="276">
        <v>45681</v>
      </c>
      <c r="H3300">
        <v>20250115630613</v>
      </c>
      <c r="I3300">
        <v>3.3010000000000002</v>
      </c>
      <c r="J3300" s="289" t="s">
        <v>401</v>
      </c>
      <c r="K3300" s="289" t="s">
        <v>7798</v>
      </c>
      <c r="L3300" s="289" t="s">
        <v>275</v>
      </c>
      <c r="M3300" s="289" t="s">
        <v>7758</v>
      </c>
      <c r="N3300" s="289" t="s">
        <v>673</v>
      </c>
      <c r="O3300" s="289" t="s">
        <v>291</v>
      </c>
      <c r="P3300" s="289" t="str">
        <f>VLOOKUP(CAT_Details[[#This Row],[Delivery Bp Customer Code]],Table6[],2,0)</f>
        <v>DX01-L5</v>
      </c>
    </row>
    <row r="3301" spans="1:16" x14ac:dyDescent="0.25">
      <c r="A3301" s="289" t="s">
        <v>285</v>
      </c>
      <c r="B3301">
        <v>2</v>
      </c>
      <c r="C3301">
        <v>110</v>
      </c>
      <c r="D3301">
        <v>1.0900000000000001</v>
      </c>
      <c r="E3301" s="289" t="s">
        <v>7799</v>
      </c>
      <c r="F3301">
        <v>5014832812</v>
      </c>
      <c r="G3301" s="276">
        <v>45681</v>
      </c>
      <c r="H3301">
        <v>20250114629303</v>
      </c>
      <c r="I3301">
        <v>2.9369999999999998</v>
      </c>
      <c r="J3301" s="289" t="s">
        <v>294</v>
      </c>
      <c r="K3301" s="289" t="s">
        <v>7800</v>
      </c>
      <c r="L3301" s="289" t="s">
        <v>275</v>
      </c>
      <c r="M3301" s="289" t="s">
        <v>7801</v>
      </c>
      <c r="N3301" s="289" t="s">
        <v>5685</v>
      </c>
      <c r="O3301" s="289" t="s">
        <v>291</v>
      </c>
      <c r="P3301" s="289" t="str">
        <f>VLOOKUP(CAT_Details[[#This Row],[Delivery Bp Customer Code]],Table6[],2,0)</f>
        <v>DX01-L5</v>
      </c>
    </row>
    <row r="3302" spans="1:16" x14ac:dyDescent="0.25">
      <c r="A3302" s="289" t="s">
        <v>285</v>
      </c>
      <c r="B3302">
        <v>6</v>
      </c>
      <c r="C3302">
        <v>6900</v>
      </c>
      <c r="D3302">
        <v>2.4</v>
      </c>
      <c r="E3302" s="289" t="s">
        <v>7802</v>
      </c>
      <c r="F3302">
        <v>5014847584</v>
      </c>
      <c r="G3302" s="276">
        <v>45681</v>
      </c>
      <c r="H3302">
        <v>20250116631508</v>
      </c>
      <c r="I3302">
        <v>3.456</v>
      </c>
      <c r="J3302" s="289" t="s">
        <v>324</v>
      </c>
      <c r="K3302" s="289" t="s">
        <v>7803</v>
      </c>
      <c r="L3302" s="289" t="s">
        <v>275</v>
      </c>
      <c r="M3302" s="289" t="s">
        <v>7804</v>
      </c>
      <c r="N3302" s="289" t="s">
        <v>333</v>
      </c>
      <c r="O3302" s="289" t="s">
        <v>291</v>
      </c>
      <c r="P3302" s="289" t="str">
        <f>VLOOKUP(CAT_Details[[#This Row],[Delivery Bp Customer Code]],Table6[],2,0)</f>
        <v>DX01-L5</v>
      </c>
    </row>
    <row r="3303" spans="1:16" x14ac:dyDescent="0.25">
      <c r="A3303" s="289" t="s">
        <v>285</v>
      </c>
      <c r="B3303">
        <v>18</v>
      </c>
      <c r="C3303">
        <v>1584</v>
      </c>
      <c r="D3303">
        <v>7.2</v>
      </c>
      <c r="E3303" s="289" t="s">
        <v>7699</v>
      </c>
      <c r="F3303">
        <v>5014847588</v>
      </c>
      <c r="G3303" s="276">
        <v>45681</v>
      </c>
      <c r="H3303">
        <v>20250115631147</v>
      </c>
      <c r="I3303">
        <v>17.28</v>
      </c>
      <c r="J3303" s="289" t="s">
        <v>350</v>
      </c>
      <c r="K3303" s="289" t="s">
        <v>7805</v>
      </c>
      <c r="L3303" s="289" t="s">
        <v>275</v>
      </c>
      <c r="M3303" s="289" t="s">
        <v>7701</v>
      </c>
      <c r="N3303" s="289" t="s">
        <v>462</v>
      </c>
      <c r="O3303" s="289" t="s">
        <v>291</v>
      </c>
      <c r="P3303" s="289" t="str">
        <f>VLOOKUP(CAT_Details[[#This Row],[Delivery Bp Customer Code]],Table6[],2,0)</f>
        <v>DX01-L5</v>
      </c>
    </row>
    <row r="3304" spans="1:16" x14ac:dyDescent="0.25">
      <c r="A3304" s="289" t="s">
        <v>285</v>
      </c>
      <c r="B3304">
        <v>32</v>
      </c>
      <c r="C3304">
        <v>2540</v>
      </c>
      <c r="D3304">
        <v>7.2</v>
      </c>
      <c r="E3304" s="289" t="s">
        <v>7806</v>
      </c>
      <c r="F3304">
        <v>5014847590</v>
      </c>
      <c r="G3304" s="276">
        <v>45681</v>
      </c>
      <c r="H3304">
        <v>20250115630840</v>
      </c>
      <c r="I3304">
        <v>6.9119999999999999</v>
      </c>
      <c r="J3304" s="289" t="s">
        <v>324</v>
      </c>
      <c r="K3304" s="289" t="s">
        <v>7807</v>
      </c>
      <c r="L3304" s="289" t="s">
        <v>275</v>
      </c>
      <c r="M3304" s="289" t="s">
        <v>7804</v>
      </c>
      <c r="N3304" s="289" t="s">
        <v>579</v>
      </c>
      <c r="O3304" s="289" t="s">
        <v>291</v>
      </c>
      <c r="P3304" s="289" t="str">
        <f>VLOOKUP(CAT_Details[[#This Row],[Delivery Bp Customer Code]],Table6[],2,0)</f>
        <v>DX01-L5</v>
      </c>
    </row>
    <row r="3305" spans="1:16" x14ac:dyDescent="0.25">
      <c r="A3305" s="289" t="s">
        <v>285</v>
      </c>
      <c r="B3305">
        <v>11</v>
      </c>
      <c r="C3305">
        <v>1949</v>
      </c>
      <c r="D3305">
        <v>4.4000000000000004</v>
      </c>
      <c r="E3305" s="289" t="s">
        <v>7808</v>
      </c>
      <c r="F3305">
        <v>5014847616</v>
      </c>
      <c r="G3305" s="276">
        <v>45681</v>
      </c>
      <c r="H3305">
        <v>20250116631794</v>
      </c>
      <c r="I3305">
        <v>7.1040000000000001</v>
      </c>
      <c r="J3305" s="289" t="s">
        <v>345</v>
      </c>
      <c r="K3305" s="289" t="s">
        <v>7809</v>
      </c>
      <c r="L3305" s="289" t="s">
        <v>275</v>
      </c>
      <c r="M3305" s="289" t="s">
        <v>7810</v>
      </c>
      <c r="N3305" s="289" t="s">
        <v>348</v>
      </c>
      <c r="O3305" s="289" t="s">
        <v>291</v>
      </c>
      <c r="P3305" s="289" t="str">
        <f>VLOOKUP(CAT_Details[[#This Row],[Delivery Bp Customer Code]],Table6[],2,0)</f>
        <v>DX01-L5</v>
      </c>
    </row>
    <row r="3306" spans="1:16" x14ac:dyDescent="0.25">
      <c r="A3306" s="289" t="s">
        <v>285</v>
      </c>
      <c r="B3306">
        <v>1</v>
      </c>
      <c r="C3306">
        <v>6</v>
      </c>
      <c r="D3306">
        <v>0.03</v>
      </c>
      <c r="E3306" s="289" t="s">
        <v>7811</v>
      </c>
      <c r="F3306">
        <v>5014862777</v>
      </c>
      <c r="G3306" s="276">
        <v>45681</v>
      </c>
      <c r="H3306" s="5">
        <v>20250116631635</v>
      </c>
      <c r="I3306">
        <v>8.9999999999999993E-3</v>
      </c>
      <c r="J3306" s="289" t="s">
        <v>350</v>
      </c>
      <c r="K3306" s="289" t="s">
        <v>7812</v>
      </c>
      <c r="L3306" s="289" t="s">
        <v>275</v>
      </c>
      <c r="M3306" s="289" t="s">
        <v>7813</v>
      </c>
      <c r="N3306" s="289" t="s">
        <v>378</v>
      </c>
      <c r="O3306" s="289" t="s">
        <v>291</v>
      </c>
      <c r="P3306" s="289" t="str">
        <f>VLOOKUP(CAT_Details[[#This Row],[Delivery Bp Customer Code]],Table6[],2,0)</f>
        <v>DX01-L5</v>
      </c>
    </row>
    <row r="3307" spans="1:16" x14ac:dyDescent="0.25">
      <c r="A3307" s="289" t="s">
        <v>285</v>
      </c>
      <c r="B3307">
        <v>16</v>
      </c>
      <c r="C3307">
        <v>1440</v>
      </c>
      <c r="D3307">
        <v>6.4</v>
      </c>
      <c r="E3307" s="289" t="s">
        <v>7814</v>
      </c>
      <c r="F3307">
        <v>5014863190</v>
      </c>
      <c r="G3307" s="276">
        <v>45681</v>
      </c>
      <c r="H3307">
        <v>20250117632455</v>
      </c>
      <c r="I3307">
        <v>15.36</v>
      </c>
      <c r="J3307" s="289" t="s">
        <v>350</v>
      </c>
      <c r="K3307" s="289" t="s">
        <v>7815</v>
      </c>
      <c r="L3307" s="289" t="s">
        <v>275</v>
      </c>
      <c r="M3307" s="289" t="s">
        <v>7747</v>
      </c>
      <c r="N3307" s="289" t="s">
        <v>353</v>
      </c>
      <c r="O3307" s="289" t="s">
        <v>291</v>
      </c>
      <c r="P3307" s="289" t="str">
        <f>VLOOKUP(CAT_Details[[#This Row],[Delivery Bp Customer Code]],Table6[],2,0)</f>
        <v>DX01-L5</v>
      </c>
    </row>
    <row r="3308" spans="1:16" x14ac:dyDescent="0.25">
      <c r="A3308" s="289" t="s">
        <v>272</v>
      </c>
      <c r="B3308">
        <v>9</v>
      </c>
      <c r="C3308">
        <v>1080</v>
      </c>
      <c r="D3308">
        <v>3.6</v>
      </c>
      <c r="E3308" s="289" t="s">
        <v>7816</v>
      </c>
      <c r="F3308">
        <v>5014788503</v>
      </c>
      <c r="G3308" s="276">
        <v>45681</v>
      </c>
      <c r="H3308">
        <v>20250108625954</v>
      </c>
      <c r="I3308">
        <v>8.64</v>
      </c>
      <c r="J3308" s="289" t="s">
        <v>1435</v>
      </c>
      <c r="K3308" s="289" t="s">
        <v>7817</v>
      </c>
      <c r="L3308" s="289" t="s">
        <v>275</v>
      </c>
      <c r="M3308" s="289" t="s">
        <v>7818</v>
      </c>
      <c r="N3308" s="289" t="s">
        <v>1438</v>
      </c>
      <c r="O3308" s="289" t="s">
        <v>277</v>
      </c>
      <c r="P3308" s="289" t="str">
        <f>VLOOKUP(CAT_Details[[#This Row],[Delivery Bp Customer Code]],Table6[],2,0)</f>
        <v>U2-L5</v>
      </c>
    </row>
    <row r="3309" spans="1:16" x14ac:dyDescent="0.25">
      <c r="A3309" s="289" t="s">
        <v>272</v>
      </c>
      <c r="B3309">
        <v>9</v>
      </c>
      <c r="C3309">
        <v>4635</v>
      </c>
      <c r="D3309">
        <v>3.6</v>
      </c>
      <c r="E3309" s="289" t="s">
        <v>7819</v>
      </c>
      <c r="F3309">
        <v>5014818022</v>
      </c>
      <c r="G3309" s="276">
        <v>45681</v>
      </c>
      <c r="H3309">
        <v>20250108625672</v>
      </c>
      <c r="I3309">
        <v>8.64</v>
      </c>
      <c r="J3309" s="289" t="s">
        <v>324</v>
      </c>
      <c r="K3309" s="289" t="s">
        <v>7820</v>
      </c>
      <c r="L3309" s="289" t="s">
        <v>275</v>
      </c>
      <c r="M3309" s="289" t="s">
        <v>7631</v>
      </c>
      <c r="N3309" s="289" t="s">
        <v>622</v>
      </c>
      <c r="O3309" s="289" t="s">
        <v>277</v>
      </c>
      <c r="P3309" s="289" t="str">
        <f>VLOOKUP(CAT_Details[[#This Row],[Delivery Bp Customer Code]],Table6[],2,0)</f>
        <v>U2-L5</v>
      </c>
    </row>
    <row r="3310" spans="1:16" x14ac:dyDescent="0.25">
      <c r="A3310" s="289" t="s">
        <v>272</v>
      </c>
      <c r="B3310">
        <v>3</v>
      </c>
      <c r="C3310">
        <v>1034</v>
      </c>
      <c r="D3310">
        <v>0.6</v>
      </c>
      <c r="E3310" s="289" t="s">
        <v>7821</v>
      </c>
      <c r="F3310">
        <v>5014832323</v>
      </c>
      <c r="G3310" s="276">
        <v>45681</v>
      </c>
      <c r="H3310">
        <v>20250114629769</v>
      </c>
      <c r="I3310">
        <v>0.76800000000000002</v>
      </c>
      <c r="J3310" s="289" t="s">
        <v>294</v>
      </c>
      <c r="K3310" s="289" t="s">
        <v>7822</v>
      </c>
      <c r="L3310" s="289" t="s">
        <v>275</v>
      </c>
      <c r="M3310" s="289" t="s">
        <v>7581</v>
      </c>
      <c r="N3310" s="289" t="s">
        <v>698</v>
      </c>
      <c r="O3310" s="289" t="s">
        <v>277</v>
      </c>
      <c r="P3310" s="289" t="str">
        <f>VLOOKUP(CAT_Details[[#This Row],[Delivery Bp Customer Code]],Table6[],2,0)</f>
        <v>U2-L5</v>
      </c>
    </row>
    <row r="3311" spans="1:16" x14ac:dyDescent="0.25">
      <c r="A3311" s="289" t="s">
        <v>272</v>
      </c>
      <c r="B3311">
        <v>1</v>
      </c>
      <c r="C3311">
        <v>35</v>
      </c>
      <c r="D3311">
        <v>0.2</v>
      </c>
      <c r="E3311" s="289" t="s">
        <v>7756</v>
      </c>
      <c r="F3311">
        <v>5014832845</v>
      </c>
      <c r="G3311" s="276">
        <v>45681</v>
      </c>
      <c r="H3311">
        <v>20250114629453</v>
      </c>
      <c r="I3311">
        <v>0.216</v>
      </c>
      <c r="J3311" s="289" t="s">
        <v>401</v>
      </c>
      <c r="K3311" s="289" t="s">
        <v>7823</v>
      </c>
      <c r="L3311" s="289" t="s">
        <v>275</v>
      </c>
      <c r="M3311" s="289" t="s">
        <v>7758</v>
      </c>
      <c r="N3311" s="289" t="s">
        <v>2533</v>
      </c>
      <c r="O3311" s="289" t="s">
        <v>277</v>
      </c>
      <c r="P3311" s="289" t="str">
        <f>VLOOKUP(CAT_Details[[#This Row],[Delivery Bp Customer Code]],Table6[],2,0)</f>
        <v>U2-L5</v>
      </c>
    </row>
    <row r="3312" spans="1:16" x14ac:dyDescent="0.25">
      <c r="A3312" s="289" t="s">
        <v>272</v>
      </c>
      <c r="B3312">
        <v>1</v>
      </c>
      <c r="C3312">
        <v>199</v>
      </c>
      <c r="D3312">
        <v>0.4</v>
      </c>
      <c r="E3312" s="289" t="s">
        <v>7824</v>
      </c>
      <c r="F3312">
        <v>5014847622</v>
      </c>
      <c r="G3312" s="276">
        <v>45681</v>
      </c>
      <c r="H3312">
        <v>20250115630796</v>
      </c>
      <c r="I3312">
        <v>0.25900000000000001</v>
      </c>
      <c r="J3312" s="289" t="s">
        <v>1047</v>
      </c>
      <c r="K3312" s="289" t="s">
        <v>7825</v>
      </c>
      <c r="L3312" s="289" t="s">
        <v>275</v>
      </c>
      <c r="M3312" s="289" t="s">
        <v>7581</v>
      </c>
      <c r="N3312" s="289" t="s">
        <v>1049</v>
      </c>
      <c r="O3312" s="289" t="s">
        <v>277</v>
      </c>
      <c r="P3312" s="289" t="str">
        <f>VLOOKUP(CAT_Details[[#This Row],[Delivery Bp Customer Code]],Table6[],2,0)</f>
        <v>U2-L5</v>
      </c>
    </row>
    <row r="3313" spans="1:16" x14ac:dyDescent="0.25">
      <c r="A3313" s="289" t="s">
        <v>272</v>
      </c>
      <c r="B3313">
        <v>1</v>
      </c>
      <c r="C3313">
        <v>41.2</v>
      </c>
      <c r="D3313">
        <v>0.2</v>
      </c>
      <c r="E3313" s="289" t="s">
        <v>7826</v>
      </c>
      <c r="F3313">
        <v>5014847709</v>
      </c>
      <c r="G3313" s="276">
        <v>45681</v>
      </c>
      <c r="H3313">
        <v>20250115630718</v>
      </c>
      <c r="I3313">
        <v>0.59499999999999997</v>
      </c>
      <c r="J3313" s="289" t="s">
        <v>324</v>
      </c>
      <c r="K3313" s="289" t="s">
        <v>7827</v>
      </c>
      <c r="L3313" s="289" t="s">
        <v>275</v>
      </c>
      <c r="M3313" s="289" t="s">
        <v>7631</v>
      </c>
      <c r="N3313" s="289" t="s">
        <v>612</v>
      </c>
      <c r="O3313" s="289" t="s">
        <v>277</v>
      </c>
      <c r="P3313" s="289" t="str">
        <f>VLOOKUP(CAT_Details[[#This Row],[Delivery Bp Customer Code]],Table6[],2,0)</f>
        <v>U2-L5</v>
      </c>
    </row>
    <row r="3314" spans="1:16" x14ac:dyDescent="0.25">
      <c r="A3314" s="289" t="s">
        <v>272</v>
      </c>
      <c r="B3314">
        <v>5</v>
      </c>
      <c r="C3314">
        <v>2334</v>
      </c>
      <c r="D3314">
        <v>2</v>
      </c>
      <c r="E3314" s="289" t="s">
        <v>7828</v>
      </c>
      <c r="F3314">
        <v>5014863044</v>
      </c>
      <c r="G3314" s="276">
        <v>45681</v>
      </c>
      <c r="H3314" s="5">
        <v>20250117632876</v>
      </c>
      <c r="I3314">
        <v>2.88</v>
      </c>
      <c r="J3314" s="289" t="s">
        <v>350</v>
      </c>
      <c r="K3314" s="289" t="s">
        <v>7829</v>
      </c>
      <c r="L3314" s="289" t="s">
        <v>275</v>
      </c>
      <c r="M3314" s="289" t="s">
        <v>7701</v>
      </c>
      <c r="N3314" s="289" t="s">
        <v>1054</v>
      </c>
      <c r="O3314" s="289" t="s">
        <v>277</v>
      </c>
      <c r="P3314" s="289" t="str">
        <f>VLOOKUP(CAT_Details[[#This Row],[Delivery Bp Customer Code]],Table6[],2,0)</f>
        <v>U2-L5</v>
      </c>
    </row>
    <row r="3315" spans="1:16" x14ac:dyDescent="0.25">
      <c r="A3315" s="289" t="s">
        <v>272</v>
      </c>
      <c r="B3315">
        <v>33</v>
      </c>
      <c r="C3315">
        <v>3305.09</v>
      </c>
      <c r="D3315">
        <v>13.57</v>
      </c>
      <c r="E3315" s="289" t="s">
        <v>7765</v>
      </c>
      <c r="F3315">
        <v>5014863057</v>
      </c>
      <c r="G3315" s="276">
        <v>45681</v>
      </c>
      <c r="H3315">
        <v>20250117632735</v>
      </c>
      <c r="I3315">
        <v>22.849</v>
      </c>
      <c r="J3315" s="289" t="s">
        <v>350</v>
      </c>
      <c r="K3315" s="289" t="s">
        <v>7830</v>
      </c>
      <c r="L3315" s="289" t="s">
        <v>275</v>
      </c>
      <c r="M3315" s="289" t="s">
        <v>7767</v>
      </c>
      <c r="N3315" s="289" t="s">
        <v>625</v>
      </c>
      <c r="O3315" s="289" t="s">
        <v>277</v>
      </c>
      <c r="P3315" s="289" t="str">
        <f>VLOOKUP(CAT_Details[[#This Row],[Delivery Bp Customer Code]],Table6[],2,0)</f>
        <v>U2-L5</v>
      </c>
    </row>
    <row r="3316" spans="1:16" x14ac:dyDescent="0.25">
      <c r="A3316" s="289" t="s">
        <v>272</v>
      </c>
      <c r="B3316">
        <v>1</v>
      </c>
      <c r="C3316">
        <v>75</v>
      </c>
      <c r="D3316">
        <v>0.4</v>
      </c>
      <c r="E3316" s="289" t="s">
        <v>7773</v>
      </c>
      <c r="F3316">
        <v>5014876513</v>
      </c>
      <c r="G3316" s="276">
        <v>45681</v>
      </c>
      <c r="H3316">
        <v>20250117632857</v>
      </c>
      <c r="I3316">
        <v>0.81599999999999995</v>
      </c>
      <c r="J3316" s="289" t="s">
        <v>287</v>
      </c>
      <c r="K3316" s="289" t="s">
        <v>7831</v>
      </c>
      <c r="L3316" s="289" t="s">
        <v>275</v>
      </c>
      <c r="M3316" s="289" t="s">
        <v>7704</v>
      </c>
      <c r="N3316" s="289" t="s">
        <v>468</v>
      </c>
      <c r="O3316" s="289" t="s">
        <v>277</v>
      </c>
      <c r="P3316" s="289" t="str">
        <f>VLOOKUP(CAT_Details[[#This Row],[Delivery Bp Customer Code]],Table6[],2,0)</f>
        <v>U2-L5</v>
      </c>
    </row>
    <row r="3317" spans="1:16" x14ac:dyDescent="0.25">
      <c r="A3317" s="289" t="s">
        <v>278</v>
      </c>
      <c r="B3317">
        <v>10</v>
      </c>
      <c r="C3317">
        <v>2560</v>
      </c>
      <c r="D3317">
        <v>4</v>
      </c>
      <c r="E3317" s="289" t="s">
        <v>7832</v>
      </c>
      <c r="F3317">
        <v>5014847533</v>
      </c>
      <c r="G3317" s="276">
        <v>45684</v>
      </c>
      <c r="H3317">
        <v>20250116631521</v>
      </c>
      <c r="I3317">
        <v>9.6</v>
      </c>
      <c r="J3317" s="289" t="s">
        <v>853</v>
      </c>
      <c r="K3317" s="289" t="s">
        <v>7833</v>
      </c>
      <c r="L3317" s="289" t="s">
        <v>275</v>
      </c>
      <c r="M3317" s="289" t="s">
        <v>7834</v>
      </c>
      <c r="N3317" s="289" t="s">
        <v>856</v>
      </c>
      <c r="O3317" s="289" t="s">
        <v>498</v>
      </c>
      <c r="P3317" s="289" t="str">
        <f>VLOOKUP(CAT_Details[[#This Row],[Delivery Bp Customer Code]],Table6[],2,0)</f>
        <v>DK-BM01</v>
      </c>
    </row>
    <row r="3318" spans="1:16" x14ac:dyDescent="0.25">
      <c r="A3318" s="289" t="s">
        <v>278</v>
      </c>
      <c r="B3318">
        <v>9</v>
      </c>
      <c r="C3318">
        <v>4888</v>
      </c>
      <c r="D3318">
        <v>3.6</v>
      </c>
      <c r="E3318" s="289" t="s">
        <v>7835</v>
      </c>
      <c r="F3318">
        <v>5014876115</v>
      </c>
      <c r="G3318" s="276">
        <v>45684</v>
      </c>
      <c r="H3318" s="5">
        <v>20250120633515</v>
      </c>
      <c r="I3318">
        <v>8.2080000000000002</v>
      </c>
      <c r="J3318" s="289" t="s">
        <v>350</v>
      </c>
      <c r="K3318" s="289" t="s">
        <v>7836</v>
      </c>
      <c r="L3318" s="289" t="s">
        <v>275</v>
      </c>
      <c r="M3318" s="289" t="s">
        <v>7767</v>
      </c>
      <c r="N3318" s="289" t="s">
        <v>999</v>
      </c>
      <c r="O3318" s="289" t="s">
        <v>498</v>
      </c>
      <c r="P3318" s="289" t="str">
        <f>VLOOKUP(CAT_Details[[#This Row],[Delivery Bp Customer Code]],Table6[],2,0)</f>
        <v>DK-BM01</v>
      </c>
    </row>
    <row r="3319" spans="1:16" x14ac:dyDescent="0.25">
      <c r="A3319" s="289" t="s">
        <v>278</v>
      </c>
      <c r="B3319">
        <v>2</v>
      </c>
      <c r="C3319">
        <v>868</v>
      </c>
      <c r="D3319">
        <v>0.8</v>
      </c>
      <c r="E3319" s="289" t="s">
        <v>7837</v>
      </c>
      <c r="F3319">
        <v>5014891439</v>
      </c>
      <c r="G3319" s="276">
        <v>45684</v>
      </c>
      <c r="H3319">
        <v>20250115630996</v>
      </c>
      <c r="I3319">
        <v>1.92</v>
      </c>
      <c r="J3319" s="289" t="s">
        <v>280</v>
      </c>
      <c r="K3319" s="289" t="s">
        <v>7838</v>
      </c>
      <c r="L3319" s="289" t="s">
        <v>275</v>
      </c>
      <c r="M3319" s="289" t="s">
        <v>7839</v>
      </c>
      <c r="N3319" s="289" t="s">
        <v>868</v>
      </c>
      <c r="O3319" s="289" t="s">
        <v>498</v>
      </c>
      <c r="P3319" s="289" t="str">
        <f>VLOOKUP(CAT_Details[[#This Row],[Delivery Bp Customer Code]],Table6[],2,0)</f>
        <v>DK-BM01</v>
      </c>
    </row>
    <row r="3320" spans="1:16" x14ac:dyDescent="0.25">
      <c r="A3320" s="289" t="s">
        <v>278</v>
      </c>
      <c r="B3320">
        <v>13</v>
      </c>
      <c r="C3320">
        <v>6890</v>
      </c>
      <c r="D3320">
        <v>5.2</v>
      </c>
      <c r="E3320" s="289" t="s">
        <v>7840</v>
      </c>
      <c r="F3320">
        <v>5014905697</v>
      </c>
      <c r="G3320" s="276">
        <v>45684</v>
      </c>
      <c r="H3320">
        <v>20250122635602</v>
      </c>
      <c r="I3320">
        <v>13.478</v>
      </c>
      <c r="J3320" s="289" t="s">
        <v>273</v>
      </c>
      <c r="K3320" s="289" t="s">
        <v>7841</v>
      </c>
      <c r="L3320" s="289" t="s">
        <v>275</v>
      </c>
      <c r="M3320" s="289" t="s">
        <v>7834</v>
      </c>
      <c r="N3320" s="289" t="s">
        <v>653</v>
      </c>
      <c r="O3320" s="289" t="s">
        <v>498</v>
      </c>
      <c r="P3320" s="289" t="str">
        <f>VLOOKUP(CAT_Details[[#This Row],[Delivery Bp Customer Code]],Table6[],2,0)</f>
        <v>DK-BM01</v>
      </c>
    </row>
    <row r="3321" spans="1:16" x14ac:dyDescent="0.25">
      <c r="A3321" s="289" t="s">
        <v>278</v>
      </c>
      <c r="B3321">
        <v>2</v>
      </c>
      <c r="C3321">
        <v>600</v>
      </c>
      <c r="D3321">
        <v>0.8</v>
      </c>
      <c r="E3321" s="289" t="s">
        <v>7840</v>
      </c>
      <c r="F3321">
        <v>5014905710</v>
      </c>
      <c r="G3321" s="276">
        <v>45684</v>
      </c>
      <c r="H3321">
        <v>20250122635611</v>
      </c>
      <c r="I3321">
        <v>1.1519999999999999</v>
      </c>
      <c r="J3321" s="289" t="s">
        <v>273</v>
      </c>
      <c r="K3321" s="289" t="s">
        <v>7842</v>
      </c>
      <c r="L3321" s="289" t="s">
        <v>275</v>
      </c>
      <c r="M3321" s="289" t="s">
        <v>7834</v>
      </c>
      <c r="N3321" s="289" t="s">
        <v>653</v>
      </c>
      <c r="O3321" s="289" t="s">
        <v>498</v>
      </c>
      <c r="P3321" s="289" t="str">
        <f>VLOOKUP(CAT_Details[[#This Row],[Delivery Bp Customer Code]],Table6[],2,0)</f>
        <v>DK-BM01</v>
      </c>
    </row>
    <row r="3322" spans="1:16" x14ac:dyDescent="0.25">
      <c r="A3322" s="289" t="s">
        <v>75</v>
      </c>
      <c r="B3322">
        <v>3</v>
      </c>
      <c r="C3322">
        <v>573</v>
      </c>
      <c r="D3322">
        <v>1.36</v>
      </c>
      <c r="E3322" s="289" t="s">
        <v>7843</v>
      </c>
      <c r="F3322">
        <v>5014862738</v>
      </c>
      <c r="G3322" s="276">
        <v>45684</v>
      </c>
      <c r="H3322">
        <v>20250117632497</v>
      </c>
      <c r="I3322">
        <v>6.49</v>
      </c>
      <c r="J3322" s="289" t="s">
        <v>345</v>
      </c>
      <c r="K3322" s="289" t="s">
        <v>7844</v>
      </c>
      <c r="L3322" s="289" t="s">
        <v>275</v>
      </c>
      <c r="M3322" s="289" t="s">
        <v>7845</v>
      </c>
      <c r="N3322" s="289" t="s">
        <v>4779</v>
      </c>
      <c r="O3322" s="289" t="s">
        <v>5281</v>
      </c>
      <c r="P3322" s="289" t="str">
        <f>VLOOKUP(CAT_Details[[#This Row],[Delivery Bp Customer Code]],Table6[],2,0)</f>
        <v>DK-LW08</v>
      </c>
    </row>
    <row r="3323" spans="1:16" x14ac:dyDescent="0.25">
      <c r="A3323" s="289" t="s">
        <v>75</v>
      </c>
      <c r="B3323">
        <v>2</v>
      </c>
      <c r="C3323">
        <v>852</v>
      </c>
      <c r="D3323">
        <v>1</v>
      </c>
      <c r="E3323" s="289" t="s">
        <v>7846</v>
      </c>
      <c r="F3323">
        <v>5014876439</v>
      </c>
      <c r="G3323" s="276">
        <v>45684</v>
      </c>
      <c r="H3323">
        <v>20250120633676</v>
      </c>
      <c r="I3323">
        <v>2.4</v>
      </c>
      <c r="J3323" s="289" t="s">
        <v>350</v>
      </c>
      <c r="K3323" s="289" t="s">
        <v>7847</v>
      </c>
      <c r="L3323" s="289" t="s">
        <v>275</v>
      </c>
      <c r="M3323" s="289" t="s">
        <v>7848</v>
      </c>
      <c r="N3323" s="289" t="s">
        <v>1631</v>
      </c>
      <c r="O3323" s="289" t="s">
        <v>7849</v>
      </c>
      <c r="P3323" s="289" t="str">
        <f>VLOOKUP(CAT_Details[[#This Row],[Delivery Bp Customer Code]],Table6[],2,0)</f>
        <v>MZ03</v>
      </c>
    </row>
    <row r="3324" spans="1:16" x14ac:dyDescent="0.25">
      <c r="A3324" s="289" t="s">
        <v>75</v>
      </c>
      <c r="B3324">
        <v>34</v>
      </c>
      <c r="C3324">
        <v>12192</v>
      </c>
      <c r="D3324">
        <v>11.34</v>
      </c>
      <c r="E3324" s="289" t="s">
        <v>7850</v>
      </c>
      <c r="F3324">
        <v>5014876499</v>
      </c>
      <c r="G3324" s="276">
        <v>45684</v>
      </c>
      <c r="H3324">
        <v>20250120633684</v>
      </c>
      <c r="I3324">
        <v>21.76</v>
      </c>
      <c r="J3324" s="289" t="s">
        <v>324</v>
      </c>
      <c r="K3324" s="289" t="s">
        <v>7851</v>
      </c>
      <c r="L3324" s="289" t="s">
        <v>275</v>
      </c>
      <c r="M3324" s="289" t="s">
        <v>7852</v>
      </c>
      <c r="N3324" s="289" t="s">
        <v>2172</v>
      </c>
      <c r="O3324" s="289" t="s">
        <v>2173</v>
      </c>
      <c r="P3324" s="289" t="str">
        <f>VLOOKUP(CAT_Details[[#This Row],[Delivery Bp Customer Code]],Table6[],2,0)</f>
        <v>OYL1</v>
      </c>
    </row>
    <row r="3325" spans="1:16" x14ac:dyDescent="0.25">
      <c r="A3325" s="289" t="s">
        <v>874</v>
      </c>
      <c r="B3325">
        <v>2</v>
      </c>
      <c r="C3325">
        <v>330</v>
      </c>
      <c r="D3325">
        <v>1.0900000000000001</v>
      </c>
      <c r="E3325" s="289" t="s">
        <v>7853</v>
      </c>
      <c r="F3325">
        <v>5014862759</v>
      </c>
      <c r="G3325" s="276">
        <v>45684</v>
      </c>
      <c r="H3325">
        <v>20250117632812</v>
      </c>
      <c r="I3325">
        <v>5.38</v>
      </c>
      <c r="J3325" s="289" t="s">
        <v>294</v>
      </c>
      <c r="K3325" s="289" t="s">
        <v>7854</v>
      </c>
      <c r="L3325" s="289" t="s">
        <v>275</v>
      </c>
      <c r="M3325" s="289" t="s">
        <v>7855</v>
      </c>
      <c r="N3325" s="289" t="s">
        <v>5685</v>
      </c>
      <c r="O3325" s="289" t="s">
        <v>1014</v>
      </c>
      <c r="P3325" s="289" t="str">
        <f>VLOOKUP(CAT_Details[[#This Row],[Delivery Bp Customer Code]],Table6[],2,0)</f>
        <v>MZ07</v>
      </c>
    </row>
    <row r="3326" spans="1:16" x14ac:dyDescent="0.25">
      <c r="A3326" s="289" t="s">
        <v>874</v>
      </c>
      <c r="B3326">
        <v>20</v>
      </c>
      <c r="C3326">
        <v>8480</v>
      </c>
      <c r="D3326">
        <v>10</v>
      </c>
      <c r="E3326" s="289" t="s">
        <v>7846</v>
      </c>
      <c r="F3326">
        <v>5014876440</v>
      </c>
      <c r="G3326" s="276">
        <v>45684</v>
      </c>
      <c r="H3326">
        <v>20250120633672</v>
      </c>
      <c r="I3326">
        <v>24</v>
      </c>
      <c r="J3326" s="289" t="s">
        <v>350</v>
      </c>
      <c r="K3326" s="289" t="s">
        <v>7856</v>
      </c>
      <c r="L3326" s="289" t="s">
        <v>275</v>
      </c>
      <c r="M3326" s="289" t="s">
        <v>7848</v>
      </c>
      <c r="N3326" s="289" t="s">
        <v>1631</v>
      </c>
      <c r="O3326" s="289" t="s">
        <v>1014</v>
      </c>
      <c r="P3326" s="289" t="str">
        <f>VLOOKUP(CAT_Details[[#This Row],[Delivery Bp Customer Code]],Table6[],2,0)</f>
        <v>MZ07</v>
      </c>
    </row>
    <row r="3327" spans="1:16" x14ac:dyDescent="0.25">
      <c r="A3327" s="289" t="s">
        <v>3771</v>
      </c>
      <c r="B3327">
        <v>4</v>
      </c>
      <c r="C3327">
        <v>1096</v>
      </c>
      <c r="D3327">
        <v>2.2000000000000002</v>
      </c>
      <c r="E3327" s="289" t="s">
        <v>7857</v>
      </c>
      <c r="F3327">
        <v>5014847662</v>
      </c>
      <c r="G3327" s="276">
        <v>45684</v>
      </c>
      <c r="H3327" s="5">
        <v>20250113628877</v>
      </c>
      <c r="I3327">
        <v>7.92</v>
      </c>
      <c r="J3327" s="289" t="s">
        <v>3890</v>
      </c>
      <c r="K3327" s="289" t="s">
        <v>7858</v>
      </c>
      <c r="L3327" s="289" t="s">
        <v>275</v>
      </c>
      <c r="M3327" s="289" t="s">
        <v>7859</v>
      </c>
      <c r="N3327" s="289" t="s">
        <v>3893</v>
      </c>
      <c r="O3327" s="289" t="s">
        <v>4956</v>
      </c>
      <c r="P3327" s="289">
        <f>VLOOKUP(CAT_Details[[#This Row],[Delivery Bp Customer Code]],Table6[],2,0)</f>
        <v>3417</v>
      </c>
    </row>
    <row r="3328" spans="1:16" x14ac:dyDescent="0.25">
      <c r="A3328" s="289" t="s">
        <v>3771</v>
      </c>
      <c r="B3328">
        <v>10</v>
      </c>
      <c r="C3328">
        <v>4300</v>
      </c>
      <c r="D3328">
        <v>4.2</v>
      </c>
      <c r="E3328" s="289" t="s">
        <v>7860</v>
      </c>
      <c r="F3328">
        <v>5014876157</v>
      </c>
      <c r="G3328" s="276">
        <v>45684</v>
      </c>
      <c r="H3328" s="5">
        <v>20250113628820</v>
      </c>
      <c r="I3328">
        <v>4.3339999999999996</v>
      </c>
      <c r="J3328" s="289" t="s">
        <v>350</v>
      </c>
      <c r="K3328" s="289" t="s">
        <v>7861</v>
      </c>
      <c r="L3328" s="289" t="s">
        <v>275</v>
      </c>
      <c r="M3328" s="289" t="s">
        <v>7848</v>
      </c>
      <c r="N3328" s="289" t="s">
        <v>4517</v>
      </c>
      <c r="O3328" s="289" t="s">
        <v>3775</v>
      </c>
      <c r="P3328" s="289">
        <f>VLOOKUP(CAT_Details[[#This Row],[Delivery Bp Customer Code]],Table6[],2,0)</f>
        <v>3401</v>
      </c>
    </row>
    <row r="3329" spans="1:16" x14ac:dyDescent="0.25">
      <c r="A3329" s="289" t="s">
        <v>3329</v>
      </c>
      <c r="B3329">
        <v>7</v>
      </c>
      <c r="C3329">
        <v>4790</v>
      </c>
      <c r="D3329">
        <v>2.85</v>
      </c>
      <c r="E3329" s="289" t="s">
        <v>7862</v>
      </c>
      <c r="F3329">
        <v>5014832566</v>
      </c>
      <c r="G3329" s="276">
        <v>45684</v>
      </c>
      <c r="H3329">
        <v>20250113628837</v>
      </c>
      <c r="I3329">
        <v>4.6520000000000001</v>
      </c>
      <c r="J3329" s="289" t="s">
        <v>383</v>
      </c>
      <c r="K3329" s="289" t="s">
        <v>7863</v>
      </c>
      <c r="L3329" s="289" t="s">
        <v>275</v>
      </c>
      <c r="M3329" s="289" t="s">
        <v>7689</v>
      </c>
      <c r="N3329" s="289" t="s">
        <v>3781</v>
      </c>
      <c r="O3329" s="289" t="s">
        <v>3332</v>
      </c>
      <c r="P3329" s="289">
        <f>VLOOKUP(CAT_Details[[#This Row],[Delivery Bp Customer Code]],Table6[],2,0)</f>
        <v>3402</v>
      </c>
    </row>
    <row r="3330" spans="1:16" x14ac:dyDescent="0.25">
      <c r="A3330" s="289" t="s">
        <v>3329</v>
      </c>
      <c r="B3330">
        <v>3</v>
      </c>
      <c r="C3330">
        <v>332</v>
      </c>
      <c r="D3330">
        <v>1.2</v>
      </c>
      <c r="E3330" s="289" t="s">
        <v>7864</v>
      </c>
      <c r="F3330">
        <v>5014847676</v>
      </c>
      <c r="G3330" s="276">
        <v>45684</v>
      </c>
      <c r="H3330">
        <v>20250116631329</v>
      </c>
      <c r="I3330">
        <v>3.206</v>
      </c>
      <c r="J3330" s="289" t="s">
        <v>3890</v>
      </c>
      <c r="K3330" s="289" t="s">
        <v>7865</v>
      </c>
      <c r="L3330" s="289" t="s">
        <v>275</v>
      </c>
      <c r="M3330" s="289" t="s">
        <v>7866</v>
      </c>
      <c r="N3330" s="289" t="s">
        <v>3896</v>
      </c>
      <c r="O3330" s="289" t="s">
        <v>3332</v>
      </c>
      <c r="P3330" s="289">
        <f>VLOOKUP(CAT_Details[[#This Row],[Delivery Bp Customer Code]],Table6[],2,0)</f>
        <v>3402</v>
      </c>
    </row>
    <row r="3331" spans="1:16" x14ac:dyDescent="0.25">
      <c r="A3331" s="289" t="s">
        <v>3329</v>
      </c>
      <c r="B3331">
        <v>4</v>
      </c>
      <c r="C3331">
        <v>716</v>
      </c>
      <c r="D3331">
        <v>1.33</v>
      </c>
      <c r="E3331" s="289" t="s">
        <v>7867</v>
      </c>
      <c r="F3331">
        <v>5014863101</v>
      </c>
      <c r="G3331" s="276">
        <v>45684</v>
      </c>
      <c r="H3331" s="5">
        <v>20250114629325</v>
      </c>
      <c r="I3331">
        <v>2.4820000000000002</v>
      </c>
      <c r="J3331" s="289" t="s">
        <v>287</v>
      </c>
      <c r="K3331" s="289" t="s">
        <v>7868</v>
      </c>
      <c r="L3331" s="289" t="s">
        <v>275</v>
      </c>
      <c r="M3331" s="289" t="s">
        <v>7698</v>
      </c>
      <c r="N3331" s="289" t="s">
        <v>4413</v>
      </c>
      <c r="O3331" s="289" t="s">
        <v>3332</v>
      </c>
      <c r="P3331" s="289">
        <f>VLOOKUP(CAT_Details[[#This Row],[Delivery Bp Customer Code]],Table6[],2,0)</f>
        <v>3402</v>
      </c>
    </row>
    <row r="3332" spans="1:16" x14ac:dyDescent="0.25">
      <c r="A3332" s="289" t="s">
        <v>3329</v>
      </c>
      <c r="B3332">
        <v>4</v>
      </c>
      <c r="C3332">
        <v>1340</v>
      </c>
      <c r="D3332">
        <v>1.6</v>
      </c>
      <c r="E3332" s="289" t="s">
        <v>7869</v>
      </c>
      <c r="F3332">
        <v>5014876285</v>
      </c>
      <c r="G3332" s="276">
        <v>45684</v>
      </c>
      <c r="H3332" s="5">
        <v>20250120633326</v>
      </c>
      <c r="I3332">
        <v>3.84</v>
      </c>
      <c r="J3332" s="289" t="s">
        <v>350</v>
      </c>
      <c r="K3332" s="289" t="s">
        <v>7870</v>
      </c>
      <c r="L3332" s="289" t="s">
        <v>275</v>
      </c>
      <c r="M3332" s="289" t="s">
        <v>7848</v>
      </c>
      <c r="N3332" s="289" t="s">
        <v>3798</v>
      </c>
      <c r="O3332" s="289" t="s">
        <v>3332</v>
      </c>
      <c r="P3332" s="289">
        <f>VLOOKUP(CAT_Details[[#This Row],[Delivery Bp Customer Code]],Table6[],2,0)</f>
        <v>3402</v>
      </c>
    </row>
    <row r="3333" spans="1:16" x14ac:dyDescent="0.25">
      <c r="A3333" s="289" t="s">
        <v>3329</v>
      </c>
      <c r="B3333">
        <v>3</v>
      </c>
      <c r="C3333">
        <v>1371</v>
      </c>
      <c r="D3333">
        <v>1.2</v>
      </c>
      <c r="E3333" s="289" t="s">
        <v>7871</v>
      </c>
      <c r="F3333">
        <v>5014876406</v>
      </c>
      <c r="G3333" s="276">
        <v>45684</v>
      </c>
      <c r="H3333">
        <v>20250115630408</v>
      </c>
      <c r="I3333">
        <v>1.728</v>
      </c>
      <c r="J3333" s="289" t="s">
        <v>350</v>
      </c>
      <c r="K3333" s="289" t="s">
        <v>7872</v>
      </c>
      <c r="L3333" s="289" t="s">
        <v>275</v>
      </c>
      <c r="M3333" s="289" t="s">
        <v>7848</v>
      </c>
      <c r="N3333" s="289" t="s">
        <v>3804</v>
      </c>
      <c r="O3333" s="289" t="s">
        <v>3332</v>
      </c>
      <c r="P3333" s="289">
        <f>VLOOKUP(CAT_Details[[#This Row],[Delivery Bp Customer Code]],Table6[],2,0)</f>
        <v>3402</v>
      </c>
    </row>
    <row r="3334" spans="1:16" x14ac:dyDescent="0.25">
      <c r="A3334" s="289" t="s">
        <v>3329</v>
      </c>
      <c r="B3334">
        <v>3</v>
      </c>
      <c r="C3334">
        <v>1860</v>
      </c>
      <c r="D3334">
        <v>1.2</v>
      </c>
      <c r="E3334" s="289" t="s">
        <v>7871</v>
      </c>
      <c r="F3334">
        <v>5014876407</v>
      </c>
      <c r="G3334" s="276">
        <v>45684</v>
      </c>
      <c r="H3334" s="5">
        <v>20250117632395</v>
      </c>
      <c r="I3334">
        <v>1.728</v>
      </c>
      <c r="J3334" s="289" t="s">
        <v>350</v>
      </c>
      <c r="K3334" s="289" t="s">
        <v>7873</v>
      </c>
      <c r="L3334" s="289" t="s">
        <v>275</v>
      </c>
      <c r="M3334" s="289" t="s">
        <v>7848</v>
      </c>
      <c r="N3334" s="289" t="s">
        <v>3804</v>
      </c>
      <c r="O3334" s="289" t="s">
        <v>3332</v>
      </c>
      <c r="P3334" s="289">
        <f>VLOOKUP(CAT_Details[[#This Row],[Delivery Bp Customer Code]],Table6[],2,0)</f>
        <v>3402</v>
      </c>
    </row>
    <row r="3335" spans="1:16" x14ac:dyDescent="0.25">
      <c r="A3335" s="289" t="s">
        <v>3329</v>
      </c>
      <c r="B3335">
        <v>1</v>
      </c>
      <c r="C3335">
        <v>185</v>
      </c>
      <c r="D3335">
        <v>0.4</v>
      </c>
      <c r="E3335" s="289" t="s">
        <v>7874</v>
      </c>
      <c r="F3335">
        <v>5014876503</v>
      </c>
      <c r="G3335" s="276">
        <v>45684</v>
      </c>
      <c r="H3335" s="5">
        <v>20250115630532</v>
      </c>
      <c r="I3335">
        <v>1.3440000000000001</v>
      </c>
      <c r="J3335" s="289" t="s">
        <v>350</v>
      </c>
      <c r="K3335" s="289" t="s">
        <v>7875</v>
      </c>
      <c r="L3335" s="289" t="s">
        <v>275</v>
      </c>
      <c r="M3335" s="289" t="s">
        <v>7848</v>
      </c>
      <c r="N3335" s="289" t="s">
        <v>3656</v>
      </c>
      <c r="O3335" s="289" t="s">
        <v>3332</v>
      </c>
      <c r="P3335" s="289">
        <f>VLOOKUP(CAT_Details[[#This Row],[Delivery Bp Customer Code]],Table6[],2,0)</f>
        <v>3402</v>
      </c>
    </row>
    <row r="3336" spans="1:16" x14ac:dyDescent="0.25">
      <c r="A3336" s="289" t="s">
        <v>3329</v>
      </c>
      <c r="B3336">
        <v>1</v>
      </c>
      <c r="C3336">
        <v>2.4</v>
      </c>
      <c r="D3336">
        <v>0.03</v>
      </c>
      <c r="E3336" s="289" t="s">
        <v>7874</v>
      </c>
      <c r="F3336">
        <v>5014876504</v>
      </c>
      <c r="G3336" s="276">
        <v>45684</v>
      </c>
      <c r="H3336" s="5">
        <v>20250115631018</v>
      </c>
      <c r="I3336">
        <v>2.5999999999999999E-2</v>
      </c>
      <c r="J3336" s="289" t="s">
        <v>350</v>
      </c>
      <c r="K3336" s="289" t="s">
        <v>7876</v>
      </c>
      <c r="L3336" s="289" t="s">
        <v>275</v>
      </c>
      <c r="M3336" s="289" t="s">
        <v>7848</v>
      </c>
      <c r="N3336" s="289" t="s">
        <v>3656</v>
      </c>
      <c r="O3336" s="289" t="s">
        <v>3332</v>
      </c>
      <c r="P3336" s="289">
        <f>VLOOKUP(CAT_Details[[#This Row],[Delivery Bp Customer Code]],Table6[],2,0)</f>
        <v>3402</v>
      </c>
    </row>
    <row r="3337" spans="1:16" x14ac:dyDescent="0.25">
      <c r="A3337" s="289" t="s">
        <v>3329</v>
      </c>
      <c r="B3337">
        <v>1</v>
      </c>
      <c r="C3337">
        <v>0.2</v>
      </c>
      <c r="D3337">
        <v>0.02</v>
      </c>
      <c r="E3337" s="289" t="s">
        <v>7874</v>
      </c>
      <c r="F3337">
        <v>5014876506</v>
      </c>
      <c r="G3337" s="276">
        <v>45684</v>
      </c>
      <c r="H3337" s="5">
        <v>20250113628736</v>
      </c>
      <c r="I3337">
        <v>3.0000000000000001E-3</v>
      </c>
      <c r="J3337" s="289" t="s">
        <v>350</v>
      </c>
      <c r="K3337" s="289" t="s">
        <v>7877</v>
      </c>
      <c r="L3337" s="289" t="s">
        <v>275</v>
      </c>
      <c r="M3337" s="289" t="s">
        <v>7848</v>
      </c>
      <c r="N3337" s="289" t="s">
        <v>3656</v>
      </c>
      <c r="O3337" s="289" t="s">
        <v>3332</v>
      </c>
      <c r="P3337" s="289">
        <f>VLOOKUP(CAT_Details[[#This Row],[Delivery Bp Customer Code]],Table6[],2,0)</f>
        <v>3402</v>
      </c>
    </row>
    <row r="3338" spans="1:16" x14ac:dyDescent="0.25">
      <c r="A3338" s="289" t="s">
        <v>76</v>
      </c>
      <c r="B3338">
        <v>5</v>
      </c>
      <c r="C3338">
        <v>95</v>
      </c>
      <c r="D3338">
        <v>1</v>
      </c>
      <c r="E3338" s="289" t="s">
        <v>7878</v>
      </c>
      <c r="F3338">
        <v>5014802773</v>
      </c>
      <c r="G3338" s="276">
        <v>45684</v>
      </c>
      <c r="H3338">
        <v>20250109627084</v>
      </c>
      <c r="I3338">
        <v>2.3519999999999999</v>
      </c>
      <c r="J3338" s="289" t="s">
        <v>756</v>
      </c>
      <c r="K3338" s="289" t="s">
        <v>7879</v>
      </c>
      <c r="L3338" s="289" t="s">
        <v>275</v>
      </c>
      <c r="M3338" s="289" t="s">
        <v>7880</v>
      </c>
      <c r="N3338" s="289" t="s">
        <v>759</v>
      </c>
      <c r="O3338" s="289" t="s">
        <v>748</v>
      </c>
      <c r="P3338" s="289" t="str">
        <f>VLOOKUP(CAT_Details[[#This Row],[Delivery Bp Customer Code]],Table6[],2,0)</f>
        <v>No Loc</v>
      </c>
    </row>
    <row r="3339" spans="1:16" x14ac:dyDescent="0.25">
      <c r="A3339" s="289" t="s">
        <v>76</v>
      </c>
      <c r="B3339">
        <v>1</v>
      </c>
      <c r="C3339">
        <v>144</v>
      </c>
      <c r="D3339">
        <v>0.2</v>
      </c>
      <c r="E3339" s="289" t="s">
        <v>7881</v>
      </c>
      <c r="F3339">
        <v>5014832703</v>
      </c>
      <c r="G3339" s="276">
        <v>45684</v>
      </c>
      <c r="H3339" s="5">
        <v>20250114629808</v>
      </c>
      <c r="I3339">
        <v>0.192</v>
      </c>
      <c r="J3339" s="289" t="s">
        <v>764</v>
      </c>
      <c r="K3339" s="289" t="s">
        <v>7882</v>
      </c>
      <c r="L3339" s="289" t="s">
        <v>275</v>
      </c>
      <c r="M3339" s="289" t="s">
        <v>7883</v>
      </c>
      <c r="N3339" s="289" t="s">
        <v>766</v>
      </c>
      <c r="O3339" s="289" t="s">
        <v>748</v>
      </c>
      <c r="P3339" s="289" t="str">
        <f>VLOOKUP(CAT_Details[[#This Row],[Delivery Bp Customer Code]],Table6[],2,0)</f>
        <v>No Loc</v>
      </c>
    </row>
    <row r="3340" spans="1:16" x14ac:dyDescent="0.25">
      <c r="A3340" s="289" t="s">
        <v>76</v>
      </c>
      <c r="B3340">
        <v>6</v>
      </c>
      <c r="C3340">
        <v>960</v>
      </c>
      <c r="D3340">
        <v>2.4</v>
      </c>
      <c r="E3340" s="289" t="s">
        <v>7884</v>
      </c>
      <c r="F3340">
        <v>5014847574</v>
      </c>
      <c r="G3340" s="276">
        <v>45684</v>
      </c>
      <c r="H3340">
        <v>20250116631584</v>
      </c>
      <c r="I3340">
        <v>5.76</v>
      </c>
      <c r="J3340" s="289" t="s">
        <v>401</v>
      </c>
      <c r="K3340" s="289" t="s">
        <v>7885</v>
      </c>
      <c r="L3340" s="289" t="s">
        <v>275</v>
      </c>
      <c r="M3340" s="289" t="s">
        <v>7886</v>
      </c>
      <c r="N3340" s="289" t="s">
        <v>404</v>
      </c>
      <c r="O3340" s="289" t="s">
        <v>748</v>
      </c>
      <c r="P3340" s="289" t="str">
        <f>VLOOKUP(CAT_Details[[#This Row],[Delivery Bp Customer Code]],Table6[],2,0)</f>
        <v>No Loc</v>
      </c>
    </row>
    <row r="3341" spans="1:16" x14ac:dyDescent="0.25">
      <c r="A3341" s="289" t="s">
        <v>76</v>
      </c>
      <c r="B3341">
        <v>2</v>
      </c>
      <c r="C3341">
        <v>272</v>
      </c>
      <c r="D3341">
        <v>0.4</v>
      </c>
      <c r="E3341" s="289" t="s">
        <v>7887</v>
      </c>
      <c r="F3341">
        <v>5014847697</v>
      </c>
      <c r="G3341" s="276">
        <v>45684</v>
      </c>
      <c r="H3341">
        <v>20250115630786</v>
      </c>
      <c r="I3341">
        <v>0.38400000000000001</v>
      </c>
      <c r="J3341" s="289" t="s">
        <v>401</v>
      </c>
      <c r="K3341" s="289" t="s">
        <v>7888</v>
      </c>
      <c r="L3341" s="289" t="s">
        <v>275</v>
      </c>
      <c r="M3341" s="289" t="s">
        <v>7886</v>
      </c>
      <c r="N3341" s="289" t="s">
        <v>1028</v>
      </c>
      <c r="O3341" s="289" t="s">
        <v>748</v>
      </c>
      <c r="P3341" s="289" t="str">
        <f>VLOOKUP(CAT_Details[[#This Row],[Delivery Bp Customer Code]],Table6[],2,0)</f>
        <v>No Loc</v>
      </c>
    </row>
    <row r="3342" spans="1:16" x14ac:dyDescent="0.25">
      <c r="A3342" s="289" t="s">
        <v>76</v>
      </c>
      <c r="B3342">
        <v>1</v>
      </c>
      <c r="C3342">
        <v>130</v>
      </c>
      <c r="D3342">
        <v>0.42</v>
      </c>
      <c r="E3342" s="289" t="s">
        <v>7853</v>
      </c>
      <c r="F3342">
        <v>5014862760</v>
      </c>
      <c r="G3342" s="276">
        <v>45684</v>
      </c>
      <c r="H3342" s="5">
        <v>20250117632820</v>
      </c>
      <c r="I3342">
        <v>2.23</v>
      </c>
      <c r="J3342" s="289" t="s">
        <v>294</v>
      </c>
      <c r="K3342" s="289" t="s">
        <v>7889</v>
      </c>
      <c r="L3342" s="289" t="s">
        <v>275</v>
      </c>
      <c r="M3342" s="289" t="s">
        <v>7855</v>
      </c>
      <c r="N3342" s="289" t="s">
        <v>5685</v>
      </c>
      <c r="O3342" s="289" t="s">
        <v>748</v>
      </c>
      <c r="P3342" s="289" t="str">
        <f>VLOOKUP(CAT_Details[[#This Row],[Delivery Bp Customer Code]],Table6[],2,0)</f>
        <v>No Loc</v>
      </c>
    </row>
    <row r="3343" spans="1:16" x14ac:dyDescent="0.25">
      <c r="A3343" s="289" t="s">
        <v>76</v>
      </c>
      <c r="B3343">
        <v>3</v>
      </c>
      <c r="C3343">
        <v>2238</v>
      </c>
      <c r="D3343">
        <v>1.38</v>
      </c>
      <c r="E3343" s="289" t="s">
        <v>7890</v>
      </c>
      <c r="F3343">
        <v>5014862985</v>
      </c>
      <c r="G3343" s="276">
        <v>45684</v>
      </c>
      <c r="H3343">
        <v>20250116631775</v>
      </c>
      <c r="I3343">
        <v>3.0910000000000002</v>
      </c>
      <c r="J3343" s="289" t="s">
        <v>294</v>
      </c>
      <c r="K3343" s="289" t="s">
        <v>7891</v>
      </c>
      <c r="L3343" s="289" t="s">
        <v>275</v>
      </c>
      <c r="M3343" s="289" t="s">
        <v>7892</v>
      </c>
      <c r="N3343" s="289" t="s">
        <v>3907</v>
      </c>
      <c r="O3343" s="289" t="s">
        <v>748</v>
      </c>
      <c r="P3343" s="289" t="str">
        <f>VLOOKUP(CAT_Details[[#This Row],[Delivery Bp Customer Code]],Table6[],2,0)</f>
        <v>No Loc</v>
      </c>
    </row>
    <row r="3344" spans="1:16" x14ac:dyDescent="0.25">
      <c r="A3344" s="289" t="s">
        <v>76</v>
      </c>
      <c r="B3344">
        <v>8</v>
      </c>
      <c r="C3344">
        <v>1576</v>
      </c>
      <c r="D3344">
        <v>2.98</v>
      </c>
      <c r="E3344" s="289" t="s">
        <v>7893</v>
      </c>
      <c r="F3344">
        <v>5014863081</v>
      </c>
      <c r="G3344" s="276">
        <v>45684</v>
      </c>
      <c r="H3344">
        <v>20250116632093</v>
      </c>
      <c r="I3344">
        <v>5.1719999999999997</v>
      </c>
      <c r="J3344" s="289" t="s">
        <v>324</v>
      </c>
      <c r="K3344" s="289" t="s">
        <v>7894</v>
      </c>
      <c r="L3344" s="289" t="s">
        <v>275</v>
      </c>
      <c r="M3344" s="289" t="s">
        <v>7709</v>
      </c>
      <c r="N3344" s="289" t="s">
        <v>1160</v>
      </c>
      <c r="O3344" s="289" t="s">
        <v>748</v>
      </c>
      <c r="P3344" s="289" t="str">
        <f>VLOOKUP(CAT_Details[[#This Row],[Delivery Bp Customer Code]],Table6[],2,0)</f>
        <v>No Loc</v>
      </c>
    </row>
    <row r="3345" spans="1:16" x14ac:dyDescent="0.25">
      <c r="A3345" s="289" t="s">
        <v>285</v>
      </c>
      <c r="B3345">
        <v>24</v>
      </c>
      <c r="C3345">
        <v>4695</v>
      </c>
      <c r="D3345">
        <v>12</v>
      </c>
      <c r="E3345" s="289" t="s">
        <v>7895</v>
      </c>
      <c r="F3345">
        <v>5014802562</v>
      </c>
      <c r="G3345" s="276">
        <v>45684</v>
      </c>
      <c r="H3345" s="5">
        <v>20250109627085</v>
      </c>
      <c r="I3345">
        <v>28.224</v>
      </c>
      <c r="J3345" s="289" t="s">
        <v>756</v>
      </c>
      <c r="K3345" s="289" t="s">
        <v>7896</v>
      </c>
      <c r="L3345" s="289" t="s">
        <v>275</v>
      </c>
      <c r="M3345" s="289" t="s">
        <v>7880</v>
      </c>
      <c r="N3345" s="289" t="s">
        <v>759</v>
      </c>
      <c r="O3345" s="289" t="s">
        <v>291</v>
      </c>
      <c r="P3345" s="289" t="str">
        <f>VLOOKUP(CAT_Details[[#This Row],[Delivery Bp Customer Code]],Table6[],2,0)</f>
        <v>DX01-L5</v>
      </c>
    </row>
    <row r="3346" spans="1:16" x14ac:dyDescent="0.25">
      <c r="A3346" s="289" t="s">
        <v>285</v>
      </c>
      <c r="B3346">
        <v>67</v>
      </c>
      <c r="C3346">
        <v>6272</v>
      </c>
      <c r="D3346">
        <v>15.2</v>
      </c>
      <c r="E3346" s="289" t="s">
        <v>7878</v>
      </c>
      <c r="F3346">
        <v>5014802772</v>
      </c>
      <c r="G3346" s="276">
        <v>45684</v>
      </c>
      <c r="H3346" s="5">
        <v>20250109627086</v>
      </c>
      <c r="I3346">
        <v>35.03</v>
      </c>
      <c r="J3346" s="289" t="s">
        <v>756</v>
      </c>
      <c r="K3346" s="289" t="s">
        <v>7897</v>
      </c>
      <c r="L3346" s="289" t="s">
        <v>275</v>
      </c>
      <c r="M3346" s="289" t="s">
        <v>7880</v>
      </c>
      <c r="N3346" s="289" t="s">
        <v>759</v>
      </c>
      <c r="O3346" s="289" t="s">
        <v>291</v>
      </c>
      <c r="P3346" s="289" t="str">
        <f>VLOOKUP(CAT_Details[[#This Row],[Delivery Bp Customer Code]],Table6[],2,0)</f>
        <v>DX01-L5</v>
      </c>
    </row>
    <row r="3347" spans="1:16" x14ac:dyDescent="0.25">
      <c r="A3347" s="289" t="s">
        <v>285</v>
      </c>
      <c r="B3347">
        <v>2</v>
      </c>
      <c r="C3347">
        <v>255</v>
      </c>
      <c r="D3347">
        <v>0.4</v>
      </c>
      <c r="E3347" s="289" t="s">
        <v>7881</v>
      </c>
      <c r="F3347">
        <v>5014832702</v>
      </c>
      <c r="G3347" s="276">
        <v>45684</v>
      </c>
      <c r="H3347">
        <v>20250114629806</v>
      </c>
      <c r="I3347">
        <v>0.432</v>
      </c>
      <c r="J3347" s="289" t="s">
        <v>764</v>
      </c>
      <c r="K3347" s="289" t="s">
        <v>7898</v>
      </c>
      <c r="L3347" s="289" t="s">
        <v>275</v>
      </c>
      <c r="M3347" s="289" t="s">
        <v>7883</v>
      </c>
      <c r="N3347" s="289" t="s">
        <v>766</v>
      </c>
      <c r="O3347" s="289" t="s">
        <v>291</v>
      </c>
      <c r="P3347" s="289" t="str">
        <f>VLOOKUP(CAT_Details[[#This Row],[Delivery Bp Customer Code]],Table6[],2,0)</f>
        <v>DX01-L5</v>
      </c>
    </row>
    <row r="3348" spans="1:16" x14ac:dyDescent="0.25">
      <c r="A3348" s="289" t="s">
        <v>285</v>
      </c>
      <c r="B3348">
        <v>10</v>
      </c>
      <c r="C3348">
        <v>650</v>
      </c>
      <c r="D3348">
        <v>4</v>
      </c>
      <c r="E3348" s="289" t="s">
        <v>7899</v>
      </c>
      <c r="F3348">
        <v>5014847565</v>
      </c>
      <c r="G3348" s="276">
        <v>45684</v>
      </c>
      <c r="H3348">
        <v>20250116631495</v>
      </c>
      <c r="I3348">
        <v>9.6</v>
      </c>
      <c r="J3348" s="289" t="s">
        <v>294</v>
      </c>
      <c r="K3348" s="289" t="s">
        <v>7900</v>
      </c>
      <c r="L3348" s="289" t="s">
        <v>275</v>
      </c>
      <c r="M3348" s="289" t="s">
        <v>7901</v>
      </c>
      <c r="N3348" s="289" t="s">
        <v>1181</v>
      </c>
      <c r="O3348" s="289" t="s">
        <v>291</v>
      </c>
      <c r="P3348" s="289" t="str">
        <f>VLOOKUP(CAT_Details[[#This Row],[Delivery Bp Customer Code]],Table6[],2,0)</f>
        <v>DX01-L5</v>
      </c>
    </row>
    <row r="3349" spans="1:16" x14ac:dyDescent="0.25">
      <c r="A3349" s="289" t="s">
        <v>285</v>
      </c>
      <c r="B3349">
        <v>5</v>
      </c>
      <c r="C3349">
        <v>2350</v>
      </c>
      <c r="D3349">
        <v>2</v>
      </c>
      <c r="E3349" s="289" t="s">
        <v>7884</v>
      </c>
      <c r="F3349">
        <v>5014847573</v>
      </c>
      <c r="G3349" s="276">
        <v>45684</v>
      </c>
      <c r="H3349" s="5">
        <v>20250116631587</v>
      </c>
      <c r="I3349">
        <v>4.8</v>
      </c>
      <c r="J3349" s="289" t="s">
        <v>401</v>
      </c>
      <c r="K3349" s="289" t="s">
        <v>7902</v>
      </c>
      <c r="L3349" s="289" t="s">
        <v>275</v>
      </c>
      <c r="M3349" s="289" t="s">
        <v>7886</v>
      </c>
      <c r="N3349" s="289" t="s">
        <v>404</v>
      </c>
      <c r="O3349" s="289" t="s">
        <v>291</v>
      </c>
      <c r="P3349" s="289" t="str">
        <f>VLOOKUP(CAT_Details[[#This Row],[Delivery Bp Customer Code]],Table6[],2,0)</f>
        <v>DX01-L5</v>
      </c>
    </row>
    <row r="3350" spans="1:16" x14ac:dyDescent="0.25">
      <c r="A3350" s="289" t="s">
        <v>285</v>
      </c>
      <c r="B3350">
        <v>16</v>
      </c>
      <c r="C3350">
        <v>1023</v>
      </c>
      <c r="D3350">
        <v>8.67</v>
      </c>
      <c r="E3350" s="289" t="s">
        <v>7903</v>
      </c>
      <c r="F3350">
        <v>5014847694</v>
      </c>
      <c r="G3350" s="276">
        <v>45684</v>
      </c>
      <c r="H3350" s="5">
        <v>20250116631383</v>
      </c>
      <c r="I3350">
        <v>23.497</v>
      </c>
      <c r="J3350" s="289" t="s">
        <v>294</v>
      </c>
      <c r="K3350" s="289" t="s">
        <v>7904</v>
      </c>
      <c r="L3350" s="289" t="s">
        <v>275</v>
      </c>
      <c r="M3350" s="289" t="s">
        <v>7905</v>
      </c>
      <c r="N3350" s="289" t="s">
        <v>5685</v>
      </c>
      <c r="O3350" s="289" t="s">
        <v>291</v>
      </c>
      <c r="P3350" s="289" t="str">
        <f>VLOOKUP(CAT_Details[[#This Row],[Delivery Bp Customer Code]],Table6[],2,0)</f>
        <v>DX01-L5</v>
      </c>
    </row>
    <row r="3351" spans="1:16" x14ac:dyDescent="0.25">
      <c r="A3351" s="289" t="s">
        <v>285</v>
      </c>
      <c r="B3351">
        <v>10</v>
      </c>
      <c r="C3351">
        <v>2800</v>
      </c>
      <c r="D3351">
        <v>2.31</v>
      </c>
      <c r="E3351" s="289" t="s">
        <v>7906</v>
      </c>
      <c r="F3351">
        <v>5014862974</v>
      </c>
      <c r="G3351" s="276">
        <v>45684</v>
      </c>
      <c r="H3351">
        <v>20250117632432</v>
      </c>
      <c r="I3351">
        <v>3.8679999999999999</v>
      </c>
      <c r="J3351" s="289" t="s">
        <v>294</v>
      </c>
      <c r="K3351" s="289" t="s">
        <v>7907</v>
      </c>
      <c r="L3351" s="289" t="s">
        <v>275</v>
      </c>
      <c r="M3351" s="289" t="s">
        <v>7892</v>
      </c>
      <c r="N3351" s="289" t="s">
        <v>394</v>
      </c>
      <c r="O3351" s="289" t="s">
        <v>291</v>
      </c>
      <c r="P3351" s="289" t="str">
        <f>VLOOKUP(CAT_Details[[#This Row],[Delivery Bp Customer Code]],Table6[],2,0)</f>
        <v>DX01-L5</v>
      </c>
    </row>
    <row r="3352" spans="1:16" x14ac:dyDescent="0.25">
      <c r="A3352" s="289" t="s">
        <v>285</v>
      </c>
      <c r="B3352">
        <v>5</v>
      </c>
      <c r="C3352">
        <v>1475</v>
      </c>
      <c r="D3352">
        <v>2</v>
      </c>
      <c r="E3352" s="289" t="s">
        <v>7908</v>
      </c>
      <c r="F3352">
        <v>5014876274</v>
      </c>
      <c r="G3352" s="276">
        <v>45684</v>
      </c>
      <c r="H3352">
        <v>20250120633906</v>
      </c>
      <c r="I3352">
        <v>4.8</v>
      </c>
      <c r="J3352" s="289" t="s">
        <v>350</v>
      </c>
      <c r="K3352" s="289" t="s">
        <v>7909</v>
      </c>
      <c r="L3352" s="289" t="s">
        <v>275</v>
      </c>
      <c r="M3352" s="289" t="s">
        <v>7767</v>
      </c>
      <c r="N3352" s="289" t="s">
        <v>602</v>
      </c>
      <c r="O3352" s="289" t="s">
        <v>291</v>
      </c>
      <c r="P3352" s="289" t="str">
        <f>VLOOKUP(CAT_Details[[#This Row],[Delivery Bp Customer Code]],Table6[],2,0)</f>
        <v>DX01-L5</v>
      </c>
    </row>
    <row r="3353" spans="1:16" x14ac:dyDescent="0.25">
      <c r="A3353" s="289" t="s">
        <v>285</v>
      </c>
      <c r="B3353">
        <v>8</v>
      </c>
      <c r="C3353">
        <v>1360</v>
      </c>
      <c r="D3353">
        <v>3.04</v>
      </c>
      <c r="E3353" s="289" t="s">
        <v>7908</v>
      </c>
      <c r="F3353">
        <v>5014876275</v>
      </c>
      <c r="G3353" s="276">
        <v>45684</v>
      </c>
      <c r="H3353">
        <v>20250120633914</v>
      </c>
      <c r="I3353">
        <v>6.7110000000000003</v>
      </c>
      <c r="J3353" s="289" t="s">
        <v>350</v>
      </c>
      <c r="K3353" s="289" t="s">
        <v>7910</v>
      </c>
      <c r="L3353" s="289" t="s">
        <v>275</v>
      </c>
      <c r="M3353" s="289" t="s">
        <v>7767</v>
      </c>
      <c r="N3353" s="289" t="s">
        <v>602</v>
      </c>
      <c r="O3353" s="289" t="s">
        <v>291</v>
      </c>
      <c r="P3353" s="289" t="str">
        <f>VLOOKUP(CAT_Details[[#This Row],[Delivery Bp Customer Code]],Table6[],2,0)</f>
        <v>DX01-L5</v>
      </c>
    </row>
    <row r="3354" spans="1:16" x14ac:dyDescent="0.25">
      <c r="A3354" s="289" t="s">
        <v>285</v>
      </c>
      <c r="B3354">
        <v>14</v>
      </c>
      <c r="C3354">
        <v>2280</v>
      </c>
      <c r="D3354">
        <v>6.13</v>
      </c>
      <c r="E3354" s="289" t="s">
        <v>7911</v>
      </c>
      <c r="F3354">
        <v>5014876417</v>
      </c>
      <c r="G3354" s="276">
        <v>45684</v>
      </c>
      <c r="H3354">
        <v>20250117632549</v>
      </c>
      <c r="I3354">
        <v>13.997999999999999</v>
      </c>
      <c r="J3354" s="289" t="s">
        <v>280</v>
      </c>
      <c r="K3354" s="289" t="s">
        <v>7912</v>
      </c>
      <c r="L3354" s="289" t="s">
        <v>275</v>
      </c>
      <c r="M3354" s="289" t="s">
        <v>7737</v>
      </c>
      <c r="N3354" s="289" t="s">
        <v>411</v>
      </c>
      <c r="O3354" s="289" t="s">
        <v>291</v>
      </c>
      <c r="P3354" s="289" t="str">
        <f>VLOOKUP(CAT_Details[[#This Row],[Delivery Bp Customer Code]],Table6[],2,0)</f>
        <v>DX01-L5</v>
      </c>
    </row>
    <row r="3355" spans="1:16" x14ac:dyDescent="0.25">
      <c r="A3355" s="289" t="s">
        <v>285</v>
      </c>
      <c r="B3355">
        <v>5</v>
      </c>
      <c r="C3355">
        <v>189</v>
      </c>
      <c r="D3355">
        <v>2</v>
      </c>
      <c r="E3355" s="289" t="s">
        <v>7913</v>
      </c>
      <c r="F3355">
        <v>5014876426</v>
      </c>
      <c r="G3355" s="276">
        <v>45684</v>
      </c>
      <c r="H3355" s="5">
        <v>20250117632466</v>
      </c>
      <c r="I3355">
        <v>5.4240000000000004</v>
      </c>
      <c r="J3355" s="289" t="s">
        <v>350</v>
      </c>
      <c r="K3355" s="289" t="s">
        <v>7914</v>
      </c>
      <c r="L3355" s="289" t="s">
        <v>275</v>
      </c>
      <c r="M3355" s="289" t="s">
        <v>7915</v>
      </c>
      <c r="N3355" s="289" t="s">
        <v>462</v>
      </c>
      <c r="O3355" s="289" t="s">
        <v>291</v>
      </c>
      <c r="P3355" s="289" t="str">
        <f>VLOOKUP(CAT_Details[[#This Row],[Delivery Bp Customer Code]],Table6[],2,0)</f>
        <v>DX01-L5</v>
      </c>
    </row>
    <row r="3356" spans="1:16" x14ac:dyDescent="0.25">
      <c r="A3356" s="289" t="s">
        <v>285</v>
      </c>
      <c r="B3356">
        <v>3</v>
      </c>
      <c r="C3356">
        <v>125</v>
      </c>
      <c r="D3356">
        <v>0.65</v>
      </c>
      <c r="E3356" s="289" t="s">
        <v>7916</v>
      </c>
      <c r="F3356">
        <v>5014876515</v>
      </c>
      <c r="G3356" s="276">
        <v>45684</v>
      </c>
      <c r="H3356">
        <v>20250120633489</v>
      </c>
      <c r="I3356">
        <v>0.56000000000000005</v>
      </c>
      <c r="J3356" s="289" t="s">
        <v>350</v>
      </c>
      <c r="K3356" s="289" t="s">
        <v>7917</v>
      </c>
      <c r="L3356" s="289" t="s">
        <v>275</v>
      </c>
      <c r="M3356" s="289"/>
      <c r="N3356" s="289" t="s">
        <v>602</v>
      </c>
      <c r="O3356" s="289" t="s">
        <v>291</v>
      </c>
      <c r="P3356" s="289" t="str">
        <f>VLOOKUP(CAT_Details[[#This Row],[Delivery Bp Customer Code]],Table6[],2,0)</f>
        <v>DX01-L5</v>
      </c>
    </row>
    <row r="3357" spans="1:16" x14ac:dyDescent="0.25">
      <c r="A3357" s="289" t="s">
        <v>285</v>
      </c>
      <c r="B3357">
        <v>14</v>
      </c>
      <c r="C3357">
        <v>1369</v>
      </c>
      <c r="D3357">
        <v>7.19</v>
      </c>
      <c r="E3357" s="289" t="s">
        <v>7918</v>
      </c>
      <c r="F3357">
        <v>5014891507</v>
      </c>
      <c r="G3357" s="276">
        <v>45684</v>
      </c>
      <c r="H3357">
        <v>20250121634335</v>
      </c>
      <c r="I3357">
        <v>19.303999999999998</v>
      </c>
      <c r="J3357" s="289" t="s">
        <v>294</v>
      </c>
      <c r="K3357" s="289" t="s">
        <v>7919</v>
      </c>
      <c r="L3357" s="289" t="s">
        <v>275</v>
      </c>
      <c r="M3357" s="289" t="s">
        <v>7920</v>
      </c>
      <c r="N3357" s="289" t="s">
        <v>5685</v>
      </c>
      <c r="O3357" s="289" t="s">
        <v>291</v>
      </c>
      <c r="P3357" s="289" t="str">
        <f>VLOOKUP(CAT_Details[[#This Row],[Delivery Bp Customer Code]],Table6[],2,0)</f>
        <v>DX01-L5</v>
      </c>
    </row>
    <row r="3358" spans="1:16" x14ac:dyDescent="0.25">
      <c r="A3358" s="289" t="s">
        <v>521</v>
      </c>
      <c r="B3358">
        <v>23</v>
      </c>
      <c r="C3358">
        <v>2346</v>
      </c>
      <c r="D3358">
        <v>9.1999999999999993</v>
      </c>
      <c r="E3358" s="289" t="s">
        <v>7921</v>
      </c>
      <c r="F3358">
        <v>5014876126</v>
      </c>
      <c r="G3358" s="276">
        <v>45684</v>
      </c>
      <c r="H3358">
        <v>20250120633692</v>
      </c>
      <c r="I3358">
        <v>24.288</v>
      </c>
      <c r="J3358" s="289" t="s">
        <v>302</v>
      </c>
      <c r="K3358" s="289" t="s">
        <v>7922</v>
      </c>
      <c r="L3358" s="289" t="s">
        <v>275</v>
      </c>
      <c r="M3358" s="289" t="s">
        <v>7709</v>
      </c>
      <c r="N3358" s="289" t="s">
        <v>694</v>
      </c>
      <c r="O3358" s="289" t="s">
        <v>525</v>
      </c>
      <c r="P3358" s="289" t="str">
        <f>VLOOKUP(CAT_Details[[#This Row],[Delivery Bp Customer Code]],Table6[],2,0)</f>
        <v>No Loc</v>
      </c>
    </row>
    <row r="3359" spans="1:16" x14ac:dyDescent="0.25">
      <c r="A3359" s="289" t="s">
        <v>272</v>
      </c>
      <c r="B3359">
        <v>4</v>
      </c>
      <c r="C3359">
        <v>2220</v>
      </c>
      <c r="D3359">
        <v>3.2</v>
      </c>
      <c r="E3359" s="289" t="s">
        <v>7923</v>
      </c>
      <c r="F3359">
        <v>5014847486</v>
      </c>
      <c r="G3359" s="276">
        <v>45684</v>
      </c>
      <c r="H3359">
        <v>20250116631656</v>
      </c>
      <c r="I3359">
        <v>13.055999999999999</v>
      </c>
      <c r="J3359" s="289" t="s">
        <v>401</v>
      </c>
      <c r="K3359" s="289" t="s">
        <v>7924</v>
      </c>
      <c r="L3359" s="289" t="s">
        <v>275</v>
      </c>
      <c r="M3359" s="289" t="s">
        <v>7886</v>
      </c>
      <c r="N3359" s="289" t="s">
        <v>465</v>
      </c>
      <c r="O3359" s="289" t="s">
        <v>277</v>
      </c>
      <c r="P3359" s="289" t="str">
        <f>VLOOKUP(CAT_Details[[#This Row],[Delivery Bp Customer Code]],Table6[],2,0)</f>
        <v>U2-L5</v>
      </c>
    </row>
    <row r="3360" spans="1:16" x14ac:dyDescent="0.25">
      <c r="A3360" s="289" t="s">
        <v>272</v>
      </c>
      <c r="B3360">
        <v>42</v>
      </c>
      <c r="C3360">
        <v>1426</v>
      </c>
      <c r="D3360">
        <v>10.15</v>
      </c>
      <c r="E3360" s="289" t="s">
        <v>7925</v>
      </c>
      <c r="F3360">
        <v>5014863058</v>
      </c>
      <c r="G3360" s="276">
        <v>45684</v>
      </c>
      <c r="H3360">
        <v>20250113628711</v>
      </c>
      <c r="I3360">
        <v>23.556000000000001</v>
      </c>
      <c r="J3360" s="289" t="s">
        <v>280</v>
      </c>
      <c r="K3360" s="289" t="s">
        <v>7926</v>
      </c>
      <c r="L3360" s="289" t="s">
        <v>275</v>
      </c>
      <c r="M3360" s="289" t="s">
        <v>7927</v>
      </c>
      <c r="N3360" s="289" t="s">
        <v>1226</v>
      </c>
      <c r="O3360" s="289" t="s">
        <v>277</v>
      </c>
      <c r="P3360" s="289" t="str">
        <f>VLOOKUP(CAT_Details[[#This Row],[Delivery Bp Customer Code]],Table6[],2,0)</f>
        <v>U2-L5</v>
      </c>
    </row>
    <row r="3361" spans="1:16" x14ac:dyDescent="0.25">
      <c r="A3361" s="289" t="s">
        <v>272</v>
      </c>
      <c r="B3361">
        <v>1</v>
      </c>
      <c r="C3361">
        <v>28</v>
      </c>
      <c r="D3361">
        <v>0.2</v>
      </c>
      <c r="E3361" s="289" t="s">
        <v>7928</v>
      </c>
      <c r="F3361">
        <v>5014876250</v>
      </c>
      <c r="G3361" s="276">
        <v>45684</v>
      </c>
      <c r="H3361">
        <v>20250110627321</v>
      </c>
      <c r="I3361">
        <v>0.254</v>
      </c>
      <c r="J3361" s="289" t="s">
        <v>350</v>
      </c>
      <c r="K3361" s="289" t="s">
        <v>7929</v>
      </c>
      <c r="L3361" s="289" t="s">
        <v>275</v>
      </c>
      <c r="M3361" s="289" t="s">
        <v>7767</v>
      </c>
      <c r="N3361" s="289" t="s">
        <v>704</v>
      </c>
      <c r="O3361" s="289" t="s">
        <v>277</v>
      </c>
      <c r="P3361" s="289" t="str">
        <f>VLOOKUP(CAT_Details[[#This Row],[Delivery Bp Customer Code]],Table6[],2,0)</f>
        <v>U2-L5</v>
      </c>
    </row>
    <row r="3362" spans="1:16" x14ac:dyDescent="0.25">
      <c r="A3362" s="289" t="s">
        <v>272</v>
      </c>
      <c r="B3362">
        <v>2</v>
      </c>
      <c r="C3362">
        <v>24</v>
      </c>
      <c r="D3362">
        <v>0.16</v>
      </c>
      <c r="E3362" s="289" t="s">
        <v>7930</v>
      </c>
      <c r="F3362">
        <v>5014905896</v>
      </c>
      <c r="G3362" s="276">
        <v>45684</v>
      </c>
      <c r="H3362">
        <v>20250117633059</v>
      </c>
      <c r="I3362">
        <v>0.123</v>
      </c>
      <c r="J3362" s="289" t="s">
        <v>302</v>
      </c>
      <c r="K3362" s="289" t="s">
        <v>7931</v>
      </c>
      <c r="L3362" s="289" t="s">
        <v>275</v>
      </c>
      <c r="M3362" s="289" t="s">
        <v>7778</v>
      </c>
      <c r="N3362" s="289" t="s">
        <v>450</v>
      </c>
      <c r="O3362" s="289" t="s">
        <v>277</v>
      </c>
      <c r="P3362" s="289" t="str">
        <f>VLOOKUP(CAT_Details[[#This Row],[Delivery Bp Customer Code]],Table6[],2,0)</f>
        <v>U2-L5</v>
      </c>
    </row>
    <row r="3363" spans="1:16" x14ac:dyDescent="0.25">
      <c r="A3363" s="289" t="s">
        <v>4794</v>
      </c>
      <c r="B3363">
        <v>4</v>
      </c>
      <c r="C3363">
        <v>939</v>
      </c>
      <c r="D3363">
        <v>1.6</v>
      </c>
      <c r="E3363" s="289" t="s">
        <v>7932</v>
      </c>
      <c r="F3363">
        <v>5014876227</v>
      </c>
      <c r="G3363" s="276">
        <v>45684</v>
      </c>
      <c r="H3363">
        <v>20250117632456</v>
      </c>
      <c r="I3363">
        <v>2.496</v>
      </c>
      <c r="J3363" s="289" t="s">
        <v>350</v>
      </c>
      <c r="K3363" s="289" t="s">
        <v>7933</v>
      </c>
      <c r="L3363" s="289" t="s">
        <v>275</v>
      </c>
      <c r="M3363" s="289" t="s">
        <v>7701</v>
      </c>
      <c r="N3363" s="289" t="s">
        <v>5251</v>
      </c>
      <c r="O3363" s="289" t="s">
        <v>4798</v>
      </c>
      <c r="P3363" s="289" t="str">
        <f>VLOOKUP(CAT_Details[[#This Row],[Delivery Bp Customer Code]],Table6[],2,0)</f>
        <v>MY02</v>
      </c>
    </row>
    <row r="3364" spans="1:16" x14ac:dyDescent="0.25">
      <c r="A3364" s="289" t="s">
        <v>4794</v>
      </c>
      <c r="B3364">
        <v>1</v>
      </c>
      <c r="C3364">
        <v>2</v>
      </c>
      <c r="D3364">
        <v>0.03</v>
      </c>
      <c r="E3364" s="289" t="s">
        <v>7934</v>
      </c>
      <c r="F3364">
        <v>5014876353</v>
      </c>
      <c r="G3364" s="276">
        <v>45684</v>
      </c>
      <c r="H3364">
        <v>20250120633729</v>
      </c>
      <c r="I3364">
        <v>1.4E-2</v>
      </c>
      <c r="J3364" s="289" t="s">
        <v>350</v>
      </c>
      <c r="K3364" s="289" t="s">
        <v>7935</v>
      </c>
      <c r="L3364" s="289" t="s">
        <v>275</v>
      </c>
      <c r="M3364" s="289" t="s">
        <v>7767</v>
      </c>
      <c r="N3364" s="289" t="s">
        <v>3676</v>
      </c>
      <c r="O3364" s="289" t="s">
        <v>4798</v>
      </c>
      <c r="P3364" s="289" t="str">
        <f>VLOOKUP(CAT_Details[[#This Row],[Delivery Bp Customer Code]],Table6[],2,0)</f>
        <v>MY02</v>
      </c>
    </row>
    <row r="3365" spans="1:16" x14ac:dyDescent="0.25">
      <c r="A3365" s="289" t="s">
        <v>278</v>
      </c>
      <c r="B3365">
        <v>15</v>
      </c>
      <c r="C3365">
        <v>5805</v>
      </c>
      <c r="D3365">
        <v>6</v>
      </c>
      <c r="E3365" s="289" t="s">
        <v>7936</v>
      </c>
      <c r="F3365">
        <v>5014847502</v>
      </c>
      <c r="G3365" s="276">
        <v>45685</v>
      </c>
      <c r="H3365" s="5">
        <v>20250116631404</v>
      </c>
      <c r="I3365">
        <v>7.92</v>
      </c>
      <c r="J3365" s="289" t="s">
        <v>317</v>
      </c>
      <c r="K3365" s="289" t="s">
        <v>7937</v>
      </c>
      <c r="L3365" s="289" t="s">
        <v>275</v>
      </c>
      <c r="M3365" s="289" t="s">
        <v>7938</v>
      </c>
      <c r="N3365" s="289" t="s">
        <v>320</v>
      </c>
      <c r="O3365" s="289" t="s">
        <v>498</v>
      </c>
      <c r="P3365" s="289" t="str">
        <f>VLOOKUP(CAT_Details[[#This Row],[Delivery Bp Customer Code]],Table6[],2,0)</f>
        <v>DK-BM01</v>
      </c>
    </row>
    <row r="3366" spans="1:16" x14ac:dyDescent="0.25">
      <c r="A3366" s="289" t="s">
        <v>278</v>
      </c>
      <c r="B3366">
        <v>6</v>
      </c>
      <c r="C3366">
        <v>1614</v>
      </c>
      <c r="D3366">
        <v>2.4</v>
      </c>
      <c r="E3366" s="289" t="s">
        <v>7939</v>
      </c>
      <c r="F3366">
        <v>5014862971</v>
      </c>
      <c r="G3366" s="276">
        <v>45685</v>
      </c>
      <c r="H3366">
        <v>20250116631975</v>
      </c>
      <c r="I3366">
        <v>4.032</v>
      </c>
      <c r="J3366" s="289" t="s">
        <v>294</v>
      </c>
      <c r="K3366" s="289" t="s">
        <v>7940</v>
      </c>
      <c r="L3366" s="289" t="s">
        <v>275</v>
      </c>
      <c r="M3366" s="289" t="s">
        <v>7941</v>
      </c>
      <c r="N3366" s="289" t="s">
        <v>2328</v>
      </c>
      <c r="O3366" s="289" t="s">
        <v>498</v>
      </c>
      <c r="P3366" s="289" t="str">
        <f>VLOOKUP(CAT_Details[[#This Row],[Delivery Bp Customer Code]],Table6[],2,0)</f>
        <v>DK-BM01</v>
      </c>
    </row>
    <row r="3367" spans="1:16" x14ac:dyDescent="0.25">
      <c r="A3367" s="289" t="s">
        <v>278</v>
      </c>
      <c r="B3367">
        <v>9</v>
      </c>
      <c r="C3367">
        <v>2511</v>
      </c>
      <c r="D3367">
        <v>3.6</v>
      </c>
      <c r="E3367" s="289" t="s">
        <v>7942</v>
      </c>
      <c r="F3367">
        <v>5014876308</v>
      </c>
      <c r="G3367" s="276">
        <v>45685</v>
      </c>
      <c r="H3367">
        <v>20250120633816</v>
      </c>
      <c r="I3367">
        <v>8.64</v>
      </c>
      <c r="J3367" s="289" t="s">
        <v>345</v>
      </c>
      <c r="K3367" s="289" t="s">
        <v>7943</v>
      </c>
      <c r="L3367" s="289" t="s">
        <v>275</v>
      </c>
      <c r="M3367" s="289" t="s">
        <v>7944</v>
      </c>
      <c r="N3367" s="289" t="s">
        <v>7945</v>
      </c>
      <c r="O3367" s="289" t="s">
        <v>498</v>
      </c>
      <c r="P3367" s="289" t="str">
        <f>VLOOKUP(CAT_Details[[#This Row],[Delivery Bp Customer Code]],Table6[],2,0)</f>
        <v>DK-BM01</v>
      </c>
    </row>
    <row r="3368" spans="1:16" x14ac:dyDescent="0.25">
      <c r="A3368" s="289" t="s">
        <v>278</v>
      </c>
      <c r="B3368">
        <v>2</v>
      </c>
      <c r="C3368">
        <v>924</v>
      </c>
      <c r="D3368">
        <v>0.8</v>
      </c>
      <c r="E3368" s="289" t="s">
        <v>7946</v>
      </c>
      <c r="F3368">
        <v>5014876502</v>
      </c>
      <c r="G3368" s="276">
        <v>45685</v>
      </c>
      <c r="H3368">
        <v>20250115630657</v>
      </c>
      <c r="I3368">
        <v>1.92</v>
      </c>
      <c r="J3368" s="289" t="s">
        <v>324</v>
      </c>
      <c r="K3368" s="289" t="s">
        <v>7947</v>
      </c>
      <c r="L3368" s="289" t="s">
        <v>275</v>
      </c>
      <c r="M3368" s="289" t="s">
        <v>7704</v>
      </c>
      <c r="N3368" s="289" t="s">
        <v>340</v>
      </c>
      <c r="O3368" s="289" t="s">
        <v>498</v>
      </c>
      <c r="P3368" s="289" t="str">
        <f>VLOOKUP(CAT_Details[[#This Row],[Delivery Bp Customer Code]],Table6[],2,0)</f>
        <v>DK-BM01</v>
      </c>
    </row>
    <row r="3369" spans="1:16" x14ac:dyDescent="0.25">
      <c r="A3369" s="289" t="s">
        <v>278</v>
      </c>
      <c r="B3369">
        <v>1</v>
      </c>
      <c r="C3369">
        <v>436</v>
      </c>
      <c r="D3369">
        <v>0.4</v>
      </c>
      <c r="E3369" s="289" t="s">
        <v>7948</v>
      </c>
      <c r="F3369">
        <v>5014891081</v>
      </c>
      <c r="G3369" s="276">
        <v>45685</v>
      </c>
      <c r="H3369">
        <v>20250120633715</v>
      </c>
      <c r="I3369">
        <v>0.48</v>
      </c>
      <c r="J3369" s="289" t="s">
        <v>280</v>
      </c>
      <c r="K3369" s="289" t="s">
        <v>7949</v>
      </c>
      <c r="L3369" s="289" t="s">
        <v>275</v>
      </c>
      <c r="M3369" s="289" t="s">
        <v>7737</v>
      </c>
      <c r="N3369" s="289" t="s">
        <v>643</v>
      </c>
      <c r="O3369" s="289" t="s">
        <v>498</v>
      </c>
      <c r="P3369" s="289" t="str">
        <f>VLOOKUP(CAT_Details[[#This Row],[Delivery Bp Customer Code]],Table6[],2,0)</f>
        <v>DK-BM01</v>
      </c>
    </row>
    <row r="3370" spans="1:16" x14ac:dyDescent="0.25">
      <c r="A3370" s="289" t="s">
        <v>278</v>
      </c>
      <c r="B3370">
        <v>1</v>
      </c>
      <c r="C3370">
        <v>40</v>
      </c>
      <c r="D3370">
        <v>0.2</v>
      </c>
      <c r="E3370" s="289" t="s">
        <v>7950</v>
      </c>
      <c r="F3370">
        <v>5014891567</v>
      </c>
      <c r="G3370" s="276">
        <v>45685</v>
      </c>
      <c r="H3370" s="5">
        <v>20250120633656</v>
      </c>
      <c r="I3370">
        <v>0.38400000000000001</v>
      </c>
      <c r="J3370" s="289" t="s">
        <v>350</v>
      </c>
      <c r="K3370" s="289" t="s">
        <v>7951</v>
      </c>
      <c r="L3370" s="289" t="s">
        <v>275</v>
      </c>
      <c r="M3370" s="289" t="s">
        <v>7813</v>
      </c>
      <c r="N3370" s="289" t="s">
        <v>743</v>
      </c>
      <c r="O3370" s="289" t="s">
        <v>498</v>
      </c>
      <c r="P3370" s="289" t="str">
        <f>VLOOKUP(CAT_Details[[#This Row],[Delivery Bp Customer Code]],Table6[],2,0)</f>
        <v>DK-BM01</v>
      </c>
    </row>
    <row r="3371" spans="1:16" x14ac:dyDescent="0.25">
      <c r="A3371" s="289" t="s">
        <v>278</v>
      </c>
      <c r="B3371">
        <v>2</v>
      </c>
      <c r="C3371">
        <v>501.6</v>
      </c>
      <c r="D3371">
        <v>0.66</v>
      </c>
      <c r="E3371" s="289" t="s">
        <v>7952</v>
      </c>
      <c r="F3371">
        <v>5014891721</v>
      </c>
      <c r="G3371" s="276">
        <v>45685</v>
      </c>
      <c r="H3371">
        <v>20250120633777</v>
      </c>
      <c r="I3371">
        <v>0.94499999999999995</v>
      </c>
      <c r="J3371" s="289" t="s">
        <v>350</v>
      </c>
      <c r="K3371" s="289" t="s">
        <v>7953</v>
      </c>
      <c r="L3371" s="289" t="s">
        <v>275</v>
      </c>
      <c r="M3371" s="289" t="s">
        <v>7813</v>
      </c>
      <c r="N3371" s="289" t="s">
        <v>2571</v>
      </c>
      <c r="O3371" s="289" t="s">
        <v>498</v>
      </c>
      <c r="P3371" s="289" t="str">
        <f>VLOOKUP(CAT_Details[[#This Row],[Delivery Bp Customer Code]],Table6[],2,0)</f>
        <v>DK-BM01</v>
      </c>
    </row>
    <row r="3372" spans="1:16" x14ac:dyDescent="0.25">
      <c r="A3372" s="289" t="s">
        <v>278</v>
      </c>
      <c r="B3372">
        <v>10</v>
      </c>
      <c r="C3372">
        <v>4664</v>
      </c>
      <c r="D3372">
        <v>4</v>
      </c>
      <c r="E3372" s="289" t="s">
        <v>7954</v>
      </c>
      <c r="F3372">
        <v>5014905732</v>
      </c>
      <c r="G3372" s="276">
        <v>45685</v>
      </c>
      <c r="H3372">
        <v>20250121634411</v>
      </c>
      <c r="I3372">
        <v>9.1199999999999992</v>
      </c>
      <c r="J3372" s="289" t="s">
        <v>280</v>
      </c>
      <c r="K3372" s="289" t="s">
        <v>7955</v>
      </c>
      <c r="L3372" s="289" t="s">
        <v>275</v>
      </c>
      <c r="M3372" s="289" t="s">
        <v>7956</v>
      </c>
      <c r="N3372" s="289" t="s">
        <v>2334</v>
      </c>
      <c r="O3372" s="289" t="s">
        <v>498</v>
      </c>
      <c r="P3372" s="289" t="str">
        <f>VLOOKUP(CAT_Details[[#This Row],[Delivery Bp Customer Code]],Table6[],2,0)</f>
        <v>DK-BM01</v>
      </c>
    </row>
    <row r="3373" spans="1:16" x14ac:dyDescent="0.25">
      <c r="A3373" s="289" t="s">
        <v>75</v>
      </c>
      <c r="B3373">
        <v>3</v>
      </c>
      <c r="C3373">
        <v>432</v>
      </c>
      <c r="D3373">
        <v>1.2</v>
      </c>
      <c r="E3373" s="289" t="s">
        <v>7957</v>
      </c>
      <c r="F3373">
        <v>5014876147</v>
      </c>
      <c r="G3373" s="276">
        <v>45685</v>
      </c>
      <c r="H3373" s="5">
        <v>20250120633468</v>
      </c>
      <c r="I3373">
        <v>2.88</v>
      </c>
      <c r="J3373" s="289" t="s">
        <v>324</v>
      </c>
      <c r="K3373" s="289" t="s">
        <v>7958</v>
      </c>
      <c r="L3373" s="289" t="s">
        <v>275</v>
      </c>
      <c r="M3373" s="289"/>
      <c r="N3373" s="289" t="s">
        <v>616</v>
      </c>
      <c r="O3373" s="289" t="s">
        <v>2173</v>
      </c>
      <c r="P3373" s="289" t="str">
        <f>VLOOKUP(CAT_Details[[#This Row],[Delivery Bp Customer Code]],Table6[],2,0)</f>
        <v>OYL1</v>
      </c>
    </row>
    <row r="3374" spans="1:16" x14ac:dyDescent="0.25">
      <c r="A3374" s="289" t="s">
        <v>75</v>
      </c>
      <c r="B3374">
        <v>3</v>
      </c>
      <c r="C3374">
        <v>432</v>
      </c>
      <c r="D3374">
        <v>1.2</v>
      </c>
      <c r="E3374" s="289" t="s">
        <v>7957</v>
      </c>
      <c r="F3374">
        <v>5014876154</v>
      </c>
      <c r="G3374" s="276">
        <v>45685</v>
      </c>
      <c r="H3374">
        <v>20250113628358</v>
      </c>
      <c r="I3374">
        <v>2.88</v>
      </c>
      <c r="J3374" s="289" t="s">
        <v>324</v>
      </c>
      <c r="K3374" s="289" t="s">
        <v>7959</v>
      </c>
      <c r="L3374" s="289" t="s">
        <v>275</v>
      </c>
      <c r="M3374" s="289" t="s">
        <v>7704</v>
      </c>
      <c r="N3374" s="289" t="s">
        <v>616</v>
      </c>
      <c r="O3374" s="289" t="s">
        <v>2173</v>
      </c>
      <c r="P3374" s="289" t="str">
        <f>VLOOKUP(CAT_Details[[#This Row],[Delivery Bp Customer Code]],Table6[],2,0)</f>
        <v>OYL1</v>
      </c>
    </row>
    <row r="3375" spans="1:16" x14ac:dyDescent="0.25">
      <c r="A3375" s="289" t="s">
        <v>75</v>
      </c>
      <c r="B3375">
        <v>14</v>
      </c>
      <c r="C3375">
        <v>2302</v>
      </c>
      <c r="D3375">
        <v>5.6</v>
      </c>
      <c r="E3375" s="289" t="s">
        <v>7960</v>
      </c>
      <c r="F3375">
        <v>5014891203</v>
      </c>
      <c r="G3375" s="276">
        <v>45685</v>
      </c>
      <c r="H3375" s="5">
        <v>20250120633977</v>
      </c>
      <c r="I3375">
        <v>10.867000000000001</v>
      </c>
      <c r="J3375" s="289" t="s">
        <v>280</v>
      </c>
      <c r="K3375" s="289" t="s">
        <v>7961</v>
      </c>
      <c r="L3375" s="289" t="s">
        <v>275</v>
      </c>
      <c r="M3375" s="289" t="s">
        <v>7737</v>
      </c>
      <c r="N3375" s="289" t="s">
        <v>5845</v>
      </c>
      <c r="O3375" s="289" t="s">
        <v>5281</v>
      </c>
      <c r="P3375" s="289" t="str">
        <f>VLOOKUP(CAT_Details[[#This Row],[Delivery Bp Customer Code]],Table6[],2,0)</f>
        <v>DK-LW08</v>
      </c>
    </row>
    <row r="3376" spans="1:16" x14ac:dyDescent="0.25">
      <c r="A3376" s="289" t="s">
        <v>75</v>
      </c>
      <c r="B3376">
        <v>33</v>
      </c>
      <c r="C3376">
        <v>11847</v>
      </c>
      <c r="D3376">
        <v>11</v>
      </c>
      <c r="E3376" s="289" t="s">
        <v>7962</v>
      </c>
      <c r="F3376">
        <v>5014891368</v>
      </c>
      <c r="G3376" s="276">
        <v>45685</v>
      </c>
      <c r="H3376" s="5">
        <v>20250121634576</v>
      </c>
      <c r="I3376">
        <v>21.12</v>
      </c>
      <c r="J3376" s="289" t="s">
        <v>324</v>
      </c>
      <c r="K3376" s="289" t="s">
        <v>7963</v>
      </c>
      <c r="L3376" s="289" t="s">
        <v>275</v>
      </c>
      <c r="M3376" s="289" t="s">
        <v>7964</v>
      </c>
      <c r="N3376" s="289" t="s">
        <v>2172</v>
      </c>
      <c r="O3376" s="289" t="s">
        <v>2173</v>
      </c>
      <c r="P3376" s="289" t="str">
        <f>VLOOKUP(CAT_Details[[#This Row],[Delivery Bp Customer Code]],Table6[],2,0)</f>
        <v>OYL1</v>
      </c>
    </row>
    <row r="3377" spans="1:16" x14ac:dyDescent="0.25">
      <c r="A3377" s="289" t="s">
        <v>75</v>
      </c>
      <c r="B3377">
        <v>2</v>
      </c>
      <c r="C3377">
        <v>290</v>
      </c>
      <c r="D3377">
        <v>0.6</v>
      </c>
      <c r="E3377" s="289" t="s">
        <v>7965</v>
      </c>
      <c r="F3377">
        <v>5014891410</v>
      </c>
      <c r="G3377" s="276">
        <v>45685</v>
      </c>
      <c r="H3377" s="5">
        <v>20250116632131</v>
      </c>
      <c r="I3377">
        <v>0.57599999999999996</v>
      </c>
      <c r="J3377" s="289" t="s">
        <v>324</v>
      </c>
      <c r="K3377" s="289" t="s">
        <v>7966</v>
      </c>
      <c r="L3377" s="289" t="s">
        <v>275</v>
      </c>
      <c r="M3377" s="289" t="s">
        <v>7967</v>
      </c>
      <c r="N3377" s="289" t="s">
        <v>2242</v>
      </c>
      <c r="O3377" s="289" t="s">
        <v>2173</v>
      </c>
      <c r="P3377" s="289" t="str">
        <f>VLOOKUP(CAT_Details[[#This Row],[Delivery Bp Customer Code]],Table6[],2,0)</f>
        <v>OYL1</v>
      </c>
    </row>
    <row r="3378" spans="1:16" x14ac:dyDescent="0.25">
      <c r="A3378" s="289" t="s">
        <v>75</v>
      </c>
      <c r="B3378">
        <v>3</v>
      </c>
      <c r="C3378">
        <v>525</v>
      </c>
      <c r="D3378">
        <v>0.87</v>
      </c>
      <c r="E3378" s="289" t="s">
        <v>7968</v>
      </c>
      <c r="F3378">
        <v>5014891418</v>
      </c>
      <c r="G3378" s="276">
        <v>45685</v>
      </c>
      <c r="H3378">
        <v>20250117632464</v>
      </c>
      <c r="I3378">
        <v>1.0349999999999999</v>
      </c>
      <c r="J3378" s="289" t="s">
        <v>324</v>
      </c>
      <c r="K3378" s="289" t="s">
        <v>7969</v>
      </c>
      <c r="L3378" s="289" t="s">
        <v>275</v>
      </c>
      <c r="M3378" s="289" t="s">
        <v>7967</v>
      </c>
      <c r="N3378" s="289" t="s">
        <v>2816</v>
      </c>
      <c r="O3378" s="289" t="s">
        <v>2173</v>
      </c>
      <c r="P3378" s="289" t="str">
        <f>VLOOKUP(CAT_Details[[#This Row],[Delivery Bp Customer Code]],Table6[],2,0)</f>
        <v>OYL1</v>
      </c>
    </row>
    <row r="3379" spans="1:16" x14ac:dyDescent="0.25">
      <c r="A3379" s="289" t="s">
        <v>75</v>
      </c>
      <c r="B3379">
        <v>32</v>
      </c>
      <c r="C3379">
        <v>12837</v>
      </c>
      <c r="D3379">
        <v>10.67</v>
      </c>
      <c r="E3379" s="289" t="s">
        <v>7970</v>
      </c>
      <c r="F3379">
        <v>5014891550</v>
      </c>
      <c r="G3379" s="276">
        <v>45685</v>
      </c>
      <c r="H3379" s="5">
        <v>20250121634584</v>
      </c>
      <c r="I3379">
        <v>20.48</v>
      </c>
      <c r="J3379" s="289" t="s">
        <v>324</v>
      </c>
      <c r="K3379" s="289" t="s">
        <v>7971</v>
      </c>
      <c r="L3379" s="289" t="s">
        <v>275</v>
      </c>
      <c r="M3379" s="289" t="s">
        <v>7972</v>
      </c>
      <c r="N3379" s="289" t="s">
        <v>2172</v>
      </c>
      <c r="O3379" s="289" t="s">
        <v>2173</v>
      </c>
      <c r="P3379" s="289" t="str">
        <f>VLOOKUP(CAT_Details[[#This Row],[Delivery Bp Customer Code]],Table6[],2,0)</f>
        <v>OYL1</v>
      </c>
    </row>
    <row r="3380" spans="1:16" x14ac:dyDescent="0.25">
      <c r="A3380" s="289" t="s">
        <v>75</v>
      </c>
      <c r="B3380">
        <v>1</v>
      </c>
      <c r="C3380">
        <v>98</v>
      </c>
      <c r="D3380">
        <v>0.34</v>
      </c>
      <c r="E3380" s="289" t="s">
        <v>7973</v>
      </c>
      <c r="F3380">
        <v>5014891616</v>
      </c>
      <c r="G3380" s="276">
        <v>45685</v>
      </c>
      <c r="H3380">
        <v>20250120633904</v>
      </c>
      <c r="I3380">
        <v>0.57599999999999996</v>
      </c>
      <c r="J3380" s="289" t="s">
        <v>350</v>
      </c>
      <c r="K3380" s="289" t="s">
        <v>7974</v>
      </c>
      <c r="L3380" s="289" t="s">
        <v>275</v>
      </c>
      <c r="M3380" s="289" t="s">
        <v>7813</v>
      </c>
      <c r="N3380" s="289" t="s">
        <v>482</v>
      </c>
      <c r="O3380" s="289" t="s">
        <v>2173</v>
      </c>
      <c r="P3380" s="289" t="str">
        <f>VLOOKUP(CAT_Details[[#This Row],[Delivery Bp Customer Code]],Table6[],2,0)</f>
        <v>OYL1</v>
      </c>
    </row>
    <row r="3381" spans="1:16" x14ac:dyDescent="0.25">
      <c r="A3381" s="289" t="s">
        <v>75</v>
      </c>
      <c r="B3381">
        <v>1</v>
      </c>
      <c r="C3381">
        <v>200</v>
      </c>
      <c r="D3381">
        <v>0.4</v>
      </c>
      <c r="E3381" s="289" t="s">
        <v>7975</v>
      </c>
      <c r="F3381">
        <v>5014919131</v>
      </c>
      <c r="G3381" s="276">
        <v>45685</v>
      </c>
      <c r="H3381">
        <v>20250122635851</v>
      </c>
      <c r="I3381">
        <v>0.96</v>
      </c>
      <c r="J3381" s="289" t="s">
        <v>273</v>
      </c>
      <c r="K3381" s="289" t="s">
        <v>7976</v>
      </c>
      <c r="L3381" s="289" t="s">
        <v>275</v>
      </c>
      <c r="M3381" s="289" t="s">
        <v>7977</v>
      </c>
      <c r="N3381" s="289" t="s">
        <v>1003</v>
      </c>
      <c r="O3381" s="289" t="s">
        <v>2173</v>
      </c>
      <c r="P3381" s="289" t="str">
        <f>VLOOKUP(CAT_Details[[#This Row],[Delivery Bp Customer Code]],Table6[],2,0)</f>
        <v>OYL1</v>
      </c>
    </row>
    <row r="3382" spans="1:16" x14ac:dyDescent="0.25">
      <c r="A3382" s="289" t="s">
        <v>75</v>
      </c>
      <c r="B3382">
        <v>1</v>
      </c>
      <c r="C3382">
        <v>250</v>
      </c>
      <c r="D3382">
        <v>0.4</v>
      </c>
      <c r="E3382" s="289" t="s">
        <v>7978</v>
      </c>
      <c r="F3382">
        <v>5014919139</v>
      </c>
      <c r="G3382" s="276">
        <v>45685</v>
      </c>
      <c r="H3382">
        <v>20250123636571</v>
      </c>
      <c r="I3382">
        <v>0.96</v>
      </c>
      <c r="J3382" s="289" t="s">
        <v>273</v>
      </c>
      <c r="K3382" s="289" t="s">
        <v>7979</v>
      </c>
      <c r="L3382" s="289" t="s">
        <v>275</v>
      </c>
      <c r="M3382" s="289" t="s">
        <v>7977</v>
      </c>
      <c r="N3382" s="289" t="s">
        <v>3563</v>
      </c>
      <c r="O3382" s="289" t="s">
        <v>2173</v>
      </c>
      <c r="P3382" s="289" t="str">
        <f>VLOOKUP(CAT_Details[[#This Row],[Delivery Bp Customer Code]],Table6[],2,0)</f>
        <v>OYL1</v>
      </c>
    </row>
    <row r="3383" spans="1:16" x14ac:dyDescent="0.25">
      <c r="A3383" s="289" t="s">
        <v>75</v>
      </c>
      <c r="B3383">
        <v>1</v>
      </c>
      <c r="C3383">
        <v>324</v>
      </c>
      <c r="D3383">
        <v>0.4</v>
      </c>
      <c r="E3383" s="289" t="s">
        <v>7980</v>
      </c>
      <c r="F3383">
        <v>5014949285</v>
      </c>
      <c r="G3383" s="276">
        <v>45685</v>
      </c>
      <c r="H3383">
        <v>20250113628758</v>
      </c>
      <c r="I3383">
        <v>0.57599999999999996</v>
      </c>
      <c r="J3383" s="289" t="s">
        <v>273</v>
      </c>
      <c r="K3383" s="289" t="s">
        <v>7981</v>
      </c>
      <c r="L3383" s="289" t="s">
        <v>275</v>
      </c>
      <c r="M3383" s="289" t="s">
        <v>7982</v>
      </c>
      <c r="N3383" s="289" t="s">
        <v>4712</v>
      </c>
      <c r="O3383" s="289" t="s">
        <v>2173</v>
      </c>
      <c r="P3383" s="289" t="str">
        <f>VLOOKUP(CAT_Details[[#This Row],[Delivery Bp Customer Code]],Table6[],2,0)</f>
        <v>OYL1</v>
      </c>
    </row>
    <row r="3384" spans="1:16" x14ac:dyDescent="0.25">
      <c r="A3384" s="289" t="s">
        <v>941</v>
      </c>
      <c r="B3384">
        <v>2</v>
      </c>
      <c r="C3384">
        <v>7</v>
      </c>
      <c r="D3384">
        <v>0.05</v>
      </c>
      <c r="E3384" s="289" t="s">
        <v>7965</v>
      </c>
      <c r="F3384">
        <v>5014891414</v>
      </c>
      <c r="G3384" s="276">
        <v>45685</v>
      </c>
      <c r="H3384">
        <v>20250121634365</v>
      </c>
      <c r="I3384">
        <v>1.2E-2</v>
      </c>
      <c r="J3384" s="289" t="s">
        <v>324</v>
      </c>
      <c r="K3384" s="289" t="s">
        <v>7983</v>
      </c>
      <c r="L3384" s="289" t="s">
        <v>275</v>
      </c>
      <c r="M3384" s="289" t="s">
        <v>7967</v>
      </c>
      <c r="N3384" s="289" t="s">
        <v>2242</v>
      </c>
      <c r="O3384" s="289" t="s">
        <v>945</v>
      </c>
      <c r="P3384" s="289" t="str">
        <f>VLOOKUP(CAT_Details[[#This Row],[Delivery Bp Customer Code]],Table6[],2,0)</f>
        <v>DK-LW01</v>
      </c>
    </row>
    <row r="3385" spans="1:16" x14ac:dyDescent="0.25">
      <c r="A3385" s="289" t="s">
        <v>3771</v>
      </c>
      <c r="B3385">
        <v>10</v>
      </c>
      <c r="C3385">
        <v>1050</v>
      </c>
      <c r="D3385">
        <v>4</v>
      </c>
      <c r="E3385" s="289" t="s">
        <v>7984</v>
      </c>
      <c r="F3385">
        <v>5014817519</v>
      </c>
      <c r="G3385" s="276">
        <v>45685</v>
      </c>
      <c r="H3385">
        <v>20250113628200</v>
      </c>
      <c r="I3385">
        <v>7.68</v>
      </c>
      <c r="J3385" s="289" t="s">
        <v>1435</v>
      </c>
      <c r="K3385" s="289" t="s">
        <v>7985</v>
      </c>
      <c r="L3385" s="289" t="s">
        <v>275</v>
      </c>
      <c r="M3385" s="289" t="s">
        <v>7818</v>
      </c>
      <c r="N3385" s="289" t="s">
        <v>1438</v>
      </c>
      <c r="O3385" s="289" t="s">
        <v>3775</v>
      </c>
      <c r="P3385" s="289">
        <f>VLOOKUP(CAT_Details[[#This Row],[Delivery Bp Customer Code]],Table6[],2,0)</f>
        <v>3401</v>
      </c>
    </row>
    <row r="3386" spans="1:16" x14ac:dyDescent="0.25">
      <c r="A3386" s="289" t="s">
        <v>3329</v>
      </c>
      <c r="B3386">
        <v>1</v>
      </c>
      <c r="C3386">
        <v>45</v>
      </c>
      <c r="D3386">
        <v>0.2</v>
      </c>
      <c r="E3386" s="289" t="s">
        <v>7986</v>
      </c>
      <c r="F3386">
        <v>5014862659</v>
      </c>
      <c r="G3386" s="276">
        <v>45685</v>
      </c>
      <c r="H3386" s="5">
        <v>20250115631089</v>
      </c>
      <c r="I3386">
        <v>0.48</v>
      </c>
      <c r="J3386" s="289" t="s">
        <v>324</v>
      </c>
      <c r="K3386" s="289" t="s">
        <v>7987</v>
      </c>
      <c r="L3386" s="289" t="s">
        <v>275</v>
      </c>
      <c r="M3386" s="289" t="s">
        <v>7967</v>
      </c>
      <c r="N3386" s="289" t="s">
        <v>375</v>
      </c>
      <c r="O3386" s="289" t="s">
        <v>3332</v>
      </c>
      <c r="P3386" s="289">
        <f>VLOOKUP(CAT_Details[[#This Row],[Delivery Bp Customer Code]],Table6[],2,0)</f>
        <v>3402</v>
      </c>
    </row>
    <row r="3387" spans="1:16" x14ac:dyDescent="0.25">
      <c r="A3387" s="289" t="s">
        <v>3329</v>
      </c>
      <c r="B3387">
        <v>1</v>
      </c>
      <c r="C3387">
        <v>137</v>
      </c>
      <c r="D3387">
        <v>0.4</v>
      </c>
      <c r="E3387" s="289" t="s">
        <v>7957</v>
      </c>
      <c r="F3387">
        <v>5014876150</v>
      </c>
      <c r="G3387" s="276">
        <v>45685</v>
      </c>
      <c r="H3387" s="5">
        <v>20250120633454</v>
      </c>
      <c r="I3387">
        <v>0.96</v>
      </c>
      <c r="J3387" s="289" t="s">
        <v>324</v>
      </c>
      <c r="K3387" s="289" t="s">
        <v>7988</v>
      </c>
      <c r="L3387" s="289" t="s">
        <v>275</v>
      </c>
      <c r="M3387" s="289" t="s">
        <v>7704</v>
      </c>
      <c r="N3387" s="289" t="s">
        <v>616</v>
      </c>
      <c r="O3387" s="289" t="s">
        <v>3332</v>
      </c>
      <c r="P3387" s="289">
        <f>VLOOKUP(CAT_Details[[#This Row],[Delivery Bp Customer Code]],Table6[],2,0)</f>
        <v>3402</v>
      </c>
    </row>
    <row r="3388" spans="1:16" x14ac:dyDescent="0.25">
      <c r="A3388" s="289" t="s">
        <v>3329</v>
      </c>
      <c r="B3388">
        <v>1</v>
      </c>
      <c r="C3388">
        <v>23</v>
      </c>
      <c r="D3388">
        <v>0.2</v>
      </c>
      <c r="E3388" s="289" t="s">
        <v>7989</v>
      </c>
      <c r="F3388">
        <v>5014891113</v>
      </c>
      <c r="G3388" s="276">
        <v>45685</v>
      </c>
      <c r="H3388">
        <v>20250114629261</v>
      </c>
      <c r="I3388">
        <v>0.44600000000000001</v>
      </c>
      <c r="J3388" s="289" t="s">
        <v>350</v>
      </c>
      <c r="K3388" s="289" t="s">
        <v>7990</v>
      </c>
      <c r="L3388" s="289" t="s">
        <v>275</v>
      </c>
      <c r="M3388" s="289" t="s">
        <v>7813</v>
      </c>
      <c r="N3388" s="289" t="s">
        <v>704</v>
      </c>
      <c r="O3388" s="289" t="s">
        <v>3332</v>
      </c>
      <c r="P3388" s="289">
        <f>VLOOKUP(CAT_Details[[#This Row],[Delivery Bp Customer Code]],Table6[],2,0)</f>
        <v>3402</v>
      </c>
    </row>
    <row r="3389" spans="1:16" x14ac:dyDescent="0.25">
      <c r="A3389" s="289" t="s">
        <v>3329</v>
      </c>
      <c r="B3389">
        <v>14</v>
      </c>
      <c r="C3389">
        <v>2500</v>
      </c>
      <c r="D3389">
        <v>5.6</v>
      </c>
      <c r="E3389" s="289" t="s">
        <v>7991</v>
      </c>
      <c r="F3389">
        <v>5014891459</v>
      </c>
      <c r="G3389" s="276">
        <v>45685</v>
      </c>
      <c r="H3389">
        <v>20250116631646</v>
      </c>
      <c r="I3389">
        <v>13.44</v>
      </c>
      <c r="J3389" s="289" t="s">
        <v>324</v>
      </c>
      <c r="K3389" s="289" t="s">
        <v>7992</v>
      </c>
      <c r="L3389" s="289" t="s">
        <v>275</v>
      </c>
      <c r="M3389" s="289" t="s">
        <v>7967</v>
      </c>
      <c r="N3389" s="289" t="s">
        <v>5660</v>
      </c>
      <c r="O3389" s="289" t="s">
        <v>3332</v>
      </c>
      <c r="P3389" s="289">
        <f>VLOOKUP(CAT_Details[[#This Row],[Delivery Bp Customer Code]],Table6[],2,0)</f>
        <v>3402</v>
      </c>
    </row>
    <row r="3390" spans="1:16" x14ac:dyDescent="0.25">
      <c r="A3390" s="289" t="s">
        <v>3329</v>
      </c>
      <c r="B3390">
        <v>1</v>
      </c>
      <c r="C3390">
        <v>325</v>
      </c>
      <c r="D3390">
        <v>0.37</v>
      </c>
      <c r="E3390" s="289" t="s">
        <v>7993</v>
      </c>
      <c r="F3390">
        <v>5014891519</v>
      </c>
      <c r="G3390" s="276">
        <v>45685</v>
      </c>
      <c r="H3390">
        <v>20250120633747</v>
      </c>
      <c r="I3390">
        <v>0.61599999999999999</v>
      </c>
      <c r="J3390" s="289" t="s">
        <v>350</v>
      </c>
      <c r="K3390" s="289" t="s">
        <v>7994</v>
      </c>
      <c r="L3390" s="289" t="s">
        <v>275</v>
      </c>
      <c r="M3390" s="289" t="s">
        <v>7813</v>
      </c>
      <c r="N3390" s="289" t="s">
        <v>7995</v>
      </c>
      <c r="O3390" s="289" t="s">
        <v>3332</v>
      </c>
      <c r="P3390" s="289">
        <f>VLOOKUP(CAT_Details[[#This Row],[Delivery Bp Customer Code]],Table6[],2,0)</f>
        <v>3402</v>
      </c>
    </row>
    <row r="3391" spans="1:16" x14ac:dyDescent="0.25">
      <c r="A3391" s="289" t="s">
        <v>76</v>
      </c>
      <c r="B3391">
        <v>2</v>
      </c>
      <c r="C3391">
        <v>150</v>
      </c>
      <c r="D3391">
        <v>0.4</v>
      </c>
      <c r="E3391" s="289" t="s">
        <v>7986</v>
      </c>
      <c r="F3391">
        <v>5014862660</v>
      </c>
      <c r="G3391" s="276">
        <v>45685</v>
      </c>
      <c r="H3391" s="5">
        <v>20250116631621</v>
      </c>
      <c r="I3391">
        <v>0.76800000000000002</v>
      </c>
      <c r="J3391" s="289" t="s">
        <v>324</v>
      </c>
      <c r="K3391" s="289" t="s">
        <v>7996</v>
      </c>
      <c r="L3391" s="289" t="s">
        <v>275</v>
      </c>
      <c r="M3391" s="289" t="s">
        <v>7967</v>
      </c>
      <c r="N3391" s="289" t="s">
        <v>375</v>
      </c>
      <c r="O3391" s="289" t="s">
        <v>748</v>
      </c>
      <c r="P3391" s="289" t="str">
        <f>VLOOKUP(CAT_Details[[#This Row],[Delivery Bp Customer Code]],Table6[],2,0)</f>
        <v>No Loc</v>
      </c>
    </row>
    <row r="3392" spans="1:16" x14ac:dyDescent="0.25">
      <c r="A3392" s="289" t="s">
        <v>76</v>
      </c>
      <c r="B3392">
        <v>1</v>
      </c>
      <c r="C3392">
        <v>67</v>
      </c>
      <c r="D3392">
        <v>0.4</v>
      </c>
      <c r="E3392" s="289" t="s">
        <v>7997</v>
      </c>
      <c r="F3392">
        <v>5014862909</v>
      </c>
      <c r="G3392" s="276">
        <v>45685</v>
      </c>
      <c r="H3392" s="5">
        <v>20250116631365</v>
      </c>
      <c r="I3392">
        <v>0.38400000000000001</v>
      </c>
      <c r="J3392" s="289" t="s">
        <v>294</v>
      </c>
      <c r="K3392" s="289" t="s">
        <v>7998</v>
      </c>
      <c r="L3392" s="289" t="s">
        <v>275</v>
      </c>
      <c r="M3392" s="289" t="s">
        <v>7883</v>
      </c>
      <c r="N3392" s="289" t="s">
        <v>504</v>
      </c>
      <c r="O3392" s="289" t="s">
        <v>748</v>
      </c>
      <c r="P3392" s="289" t="str">
        <f>VLOOKUP(CAT_Details[[#This Row],[Delivery Bp Customer Code]],Table6[],2,0)</f>
        <v>No Loc</v>
      </c>
    </row>
    <row r="3393" spans="1:16" x14ac:dyDescent="0.25">
      <c r="A3393" s="289" t="s">
        <v>76</v>
      </c>
      <c r="B3393">
        <v>3</v>
      </c>
      <c r="C3393">
        <v>585</v>
      </c>
      <c r="D3393">
        <v>1.5</v>
      </c>
      <c r="E3393" s="289" t="s">
        <v>7999</v>
      </c>
      <c r="F3393">
        <v>5014876286</v>
      </c>
      <c r="G3393" s="276">
        <v>45685</v>
      </c>
      <c r="H3393">
        <v>20250115631028</v>
      </c>
      <c r="I3393">
        <v>3.6</v>
      </c>
      <c r="J3393" s="289" t="s">
        <v>287</v>
      </c>
      <c r="K3393" s="289" t="s">
        <v>8000</v>
      </c>
      <c r="L3393" s="289" t="s">
        <v>275</v>
      </c>
      <c r="M3393" s="289" t="s">
        <v>8001</v>
      </c>
      <c r="N3393" s="289" t="s">
        <v>889</v>
      </c>
      <c r="O3393" s="289" t="s">
        <v>748</v>
      </c>
      <c r="P3393" s="289" t="str">
        <f>VLOOKUP(CAT_Details[[#This Row],[Delivery Bp Customer Code]],Table6[],2,0)</f>
        <v>No Loc</v>
      </c>
    </row>
    <row r="3394" spans="1:16" x14ac:dyDescent="0.25">
      <c r="A3394" s="289" t="s">
        <v>76</v>
      </c>
      <c r="B3394">
        <v>1</v>
      </c>
      <c r="C3394">
        <v>15</v>
      </c>
      <c r="D3394">
        <v>0.2</v>
      </c>
      <c r="E3394" s="289" t="s">
        <v>8002</v>
      </c>
      <c r="F3394">
        <v>5014891280</v>
      </c>
      <c r="G3394" s="276">
        <v>45685</v>
      </c>
      <c r="H3394">
        <v>20250120633760</v>
      </c>
      <c r="I3394">
        <v>0.192</v>
      </c>
      <c r="J3394" s="289" t="s">
        <v>280</v>
      </c>
      <c r="K3394" s="289" t="s">
        <v>8003</v>
      </c>
      <c r="L3394" s="289" t="s">
        <v>275</v>
      </c>
      <c r="M3394" s="289" t="s">
        <v>7737</v>
      </c>
      <c r="N3394" s="289" t="s">
        <v>8004</v>
      </c>
      <c r="O3394" s="289" t="s">
        <v>748</v>
      </c>
      <c r="P3394" s="289" t="str">
        <f>VLOOKUP(CAT_Details[[#This Row],[Delivery Bp Customer Code]],Table6[],2,0)</f>
        <v>No Loc</v>
      </c>
    </row>
    <row r="3395" spans="1:16" x14ac:dyDescent="0.25">
      <c r="A3395" s="289" t="s">
        <v>76</v>
      </c>
      <c r="B3395">
        <v>1</v>
      </c>
      <c r="C3395">
        <v>6</v>
      </c>
      <c r="D3395">
        <v>0.06</v>
      </c>
      <c r="E3395" s="289" t="s">
        <v>8005</v>
      </c>
      <c r="F3395">
        <v>5014891299</v>
      </c>
      <c r="G3395" s="276">
        <v>45685</v>
      </c>
      <c r="H3395">
        <v>20250116631334</v>
      </c>
      <c r="I3395">
        <v>9.1999999999999998E-2</v>
      </c>
      <c r="J3395" s="289" t="s">
        <v>350</v>
      </c>
      <c r="K3395" s="289" t="s">
        <v>8006</v>
      </c>
      <c r="L3395" s="289" t="s">
        <v>275</v>
      </c>
      <c r="M3395" s="289" t="s">
        <v>7813</v>
      </c>
      <c r="N3395" s="289" t="s">
        <v>1631</v>
      </c>
      <c r="O3395" s="289" t="s">
        <v>748</v>
      </c>
      <c r="P3395" s="289" t="str">
        <f>VLOOKUP(CAT_Details[[#This Row],[Delivery Bp Customer Code]],Table6[],2,0)</f>
        <v>No Loc</v>
      </c>
    </row>
    <row r="3396" spans="1:16" x14ac:dyDescent="0.25">
      <c r="A3396" s="289" t="s">
        <v>76</v>
      </c>
      <c r="B3396">
        <v>1</v>
      </c>
      <c r="C3396">
        <v>11.5</v>
      </c>
      <c r="D3396">
        <v>0.2</v>
      </c>
      <c r="E3396" s="289" t="s">
        <v>8007</v>
      </c>
      <c r="F3396">
        <v>5014891311</v>
      </c>
      <c r="G3396" s="276">
        <v>45685</v>
      </c>
      <c r="H3396">
        <v>20250120633391</v>
      </c>
      <c r="I3396">
        <v>0.20599999999999999</v>
      </c>
      <c r="J3396" s="289" t="s">
        <v>350</v>
      </c>
      <c r="K3396" s="289" t="s">
        <v>8008</v>
      </c>
      <c r="L3396" s="289" t="s">
        <v>275</v>
      </c>
      <c r="M3396" s="289" t="s">
        <v>7813</v>
      </c>
      <c r="N3396" s="289" t="s">
        <v>390</v>
      </c>
      <c r="O3396" s="289" t="s">
        <v>748</v>
      </c>
      <c r="P3396" s="289" t="str">
        <f>VLOOKUP(CAT_Details[[#This Row],[Delivery Bp Customer Code]],Table6[],2,0)</f>
        <v>No Loc</v>
      </c>
    </row>
    <row r="3397" spans="1:16" x14ac:dyDescent="0.25">
      <c r="A3397" s="289" t="s">
        <v>76</v>
      </c>
      <c r="B3397">
        <v>1</v>
      </c>
      <c r="C3397">
        <v>172.6</v>
      </c>
      <c r="D3397">
        <v>0.4</v>
      </c>
      <c r="E3397" s="289" t="s">
        <v>8009</v>
      </c>
      <c r="F3397">
        <v>5014891725</v>
      </c>
      <c r="G3397" s="276">
        <v>45685</v>
      </c>
      <c r="H3397">
        <v>20250120634079</v>
      </c>
      <c r="I3397">
        <v>0.64300000000000002</v>
      </c>
      <c r="J3397" s="289" t="s">
        <v>350</v>
      </c>
      <c r="K3397" s="289" t="s">
        <v>8010</v>
      </c>
      <c r="L3397" s="289" t="s">
        <v>275</v>
      </c>
      <c r="M3397" s="289" t="s">
        <v>7813</v>
      </c>
      <c r="N3397" s="289" t="s">
        <v>8011</v>
      </c>
      <c r="O3397" s="289" t="s">
        <v>748</v>
      </c>
      <c r="P3397" s="289" t="str">
        <f>VLOOKUP(CAT_Details[[#This Row],[Delivery Bp Customer Code]],Table6[],2,0)</f>
        <v>No Loc</v>
      </c>
    </row>
    <row r="3398" spans="1:16" x14ac:dyDescent="0.25">
      <c r="A3398" s="289" t="s">
        <v>76</v>
      </c>
      <c r="B3398">
        <v>3</v>
      </c>
      <c r="C3398">
        <v>2292</v>
      </c>
      <c r="D3398">
        <v>1.08</v>
      </c>
      <c r="E3398" s="289" t="s">
        <v>8012</v>
      </c>
      <c r="F3398">
        <v>5014905613</v>
      </c>
      <c r="G3398" s="276">
        <v>45685</v>
      </c>
      <c r="H3398">
        <v>20250121634888</v>
      </c>
      <c r="I3398">
        <v>2.58</v>
      </c>
      <c r="J3398" s="289" t="s">
        <v>350</v>
      </c>
      <c r="K3398" s="289" t="s">
        <v>8013</v>
      </c>
      <c r="L3398" s="289" t="s">
        <v>275</v>
      </c>
      <c r="M3398" s="289" t="s">
        <v>7915</v>
      </c>
      <c r="N3398" s="289" t="s">
        <v>4441</v>
      </c>
      <c r="O3398" s="289" t="s">
        <v>748</v>
      </c>
      <c r="P3398" s="289" t="str">
        <f>VLOOKUP(CAT_Details[[#This Row],[Delivery Bp Customer Code]],Table6[],2,0)</f>
        <v>No Loc</v>
      </c>
    </row>
    <row r="3399" spans="1:16" x14ac:dyDescent="0.25">
      <c r="A3399" s="289" t="s">
        <v>285</v>
      </c>
      <c r="B3399">
        <v>2</v>
      </c>
      <c r="C3399">
        <v>196</v>
      </c>
      <c r="D3399">
        <v>0.8</v>
      </c>
      <c r="E3399" s="289" t="s">
        <v>7986</v>
      </c>
      <c r="F3399">
        <v>5014862662</v>
      </c>
      <c r="G3399" s="276">
        <v>45685</v>
      </c>
      <c r="H3399">
        <v>20250115631095</v>
      </c>
      <c r="I3399">
        <v>1.92</v>
      </c>
      <c r="J3399" s="289" t="s">
        <v>324</v>
      </c>
      <c r="K3399" s="289" t="s">
        <v>8014</v>
      </c>
      <c r="L3399" s="289" t="s">
        <v>275</v>
      </c>
      <c r="M3399" s="289" t="s">
        <v>7967</v>
      </c>
      <c r="N3399" s="289" t="s">
        <v>375</v>
      </c>
      <c r="O3399" s="289" t="s">
        <v>291</v>
      </c>
      <c r="P3399" s="289" t="str">
        <f>VLOOKUP(CAT_Details[[#This Row],[Delivery Bp Customer Code]],Table6[],2,0)</f>
        <v>DX01-L5</v>
      </c>
    </row>
    <row r="3400" spans="1:16" x14ac:dyDescent="0.25">
      <c r="A3400" s="289" t="s">
        <v>285</v>
      </c>
      <c r="B3400">
        <v>36</v>
      </c>
      <c r="C3400">
        <v>16800</v>
      </c>
      <c r="D3400">
        <v>14.4</v>
      </c>
      <c r="E3400" s="289" t="s">
        <v>8015</v>
      </c>
      <c r="F3400">
        <v>5014862992</v>
      </c>
      <c r="G3400" s="276">
        <v>45685</v>
      </c>
      <c r="H3400">
        <v>20250116632076</v>
      </c>
      <c r="I3400">
        <v>34.56</v>
      </c>
      <c r="J3400" s="289" t="s">
        <v>383</v>
      </c>
      <c r="K3400" s="289" t="s">
        <v>8016</v>
      </c>
      <c r="L3400" s="289" t="s">
        <v>275</v>
      </c>
      <c r="M3400" s="289" t="s">
        <v>8017</v>
      </c>
      <c r="N3400" s="289" t="s">
        <v>386</v>
      </c>
      <c r="O3400" s="289" t="s">
        <v>291</v>
      </c>
      <c r="P3400" s="289" t="str">
        <f>VLOOKUP(CAT_Details[[#This Row],[Delivery Bp Customer Code]],Table6[],2,0)</f>
        <v>DX01-L5</v>
      </c>
    </row>
    <row r="3401" spans="1:16" x14ac:dyDescent="0.25">
      <c r="A3401" s="289" t="s">
        <v>285</v>
      </c>
      <c r="B3401">
        <v>27</v>
      </c>
      <c r="C3401">
        <v>10800</v>
      </c>
      <c r="D3401">
        <v>13.5</v>
      </c>
      <c r="E3401" s="289" t="s">
        <v>7999</v>
      </c>
      <c r="F3401">
        <v>5014876307</v>
      </c>
      <c r="G3401" s="276">
        <v>45685</v>
      </c>
      <c r="H3401" s="5">
        <v>20250115631026</v>
      </c>
      <c r="I3401">
        <v>32.4</v>
      </c>
      <c r="J3401" s="289" t="s">
        <v>287</v>
      </c>
      <c r="K3401" s="289" t="s">
        <v>8018</v>
      </c>
      <c r="L3401" s="289" t="s">
        <v>275</v>
      </c>
      <c r="M3401" s="289" t="s">
        <v>8001</v>
      </c>
      <c r="N3401" s="289" t="s">
        <v>889</v>
      </c>
      <c r="O3401" s="289" t="s">
        <v>291</v>
      </c>
      <c r="P3401" s="289" t="str">
        <f>VLOOKUP(CAT_Details[[#This Row],[Delivery Bp Customer Code]],Table6[],2,0)</f>
        <v>DX01-L5</v>
      </c>
    </row>
    <row r="3402" spans="1:16" x14ac:dyDescent="0.25">
      <c r="A3402" s="289" t="s">
        <v>285</v>
      </c>
      <c r="B3402">
        <v>23</v>
      </c>
      <c r="C3402">
        <v>2850</v>
      </c>
      <c r="D3402">
        <v>10.14</v>
      </c>
      <c r="E3402" s="289" t="s">
        <v>8019</v>
      </c>
      <c r="F3402">
        <v>5014876379</v>
      </c>
      <c r="G3402" s="276">
        <v>45685</v>
      </c>
      <c r="H3402">
        <v>20250116631533</v>
      </c>
      <c r="I3402">
        <v>17.760999999999999</v>
      </c>
      <c r="J3402" s="289" t="s">
        <v>345</v>
      </c>
      <c r="K3402" s="289" t="s">
        <v>8020</v>
      </c>
      <c r="L3402" s="289" t="s">
        <v>275</v>
      </c>
      <c r="M3402" s="289" t="s">
        <v>8021</v>
      </c>
      <c r="N3402" s="289" t="s">
        <v>427</v>
      </c>
      <c r="O3402" s="289" t="s">
        <v>291</v>
      </c>
      <c r="P3402" s="289" t="str">
        <f>VLOOKUP(CAT_Details[[#This Row],[Delivery Bp Customer Code]],Table6[],2,0)</f>
        <v>DX01-L5</v>
      </c>
    </row>
    <row r="3403" spans="1:16" x14ac:dyDescent="0.25">
      <c r="A3403" s="289" t="s">
        <v>285</v>
      </c>
      <c r="B3403">
        <v>7</v>
      </c>
      <c r="C3403">
        <v>8050</v>
      </c>
      <c r="D3403">
        <v>2.8</v>
      </c>
      <c r="E3403" s="289" t="s">
        <v>8022</v>
      </c>
      <c r="F3403">
        <v>5014876403</v>
      </c>
      <c r="G3403" s="276">
        <v>45685</v>
      </c>
      <c r="H3403">
        <v>20250116631531</v>
      </c>
      <c r="I3403">
        <v>4.032</v>
      </c>
      <c r="J3403" s="289" t="s">
        <v>324</v>
      </c>
      <c r="K3403" s="289" t="s">
        <v>8023</v>
      </c>
      <c r="L3403" s="289" t="s">
        <v>275</v>
      </c>
      <c r="M3403" s="289" t="s">
        <v>8024</v>
      </c>
      <c r="N3403" s="289" t="s">
        <v>333</v>
      </c>
      <c r="O3403" s="289" t="s">
        <v>291</v>
      </c>
      <c r="P3403" s="289" t="str">
        <f>VLOOKUP(CAT_Details[[#This Row],[Delivery Bp Customer Code]],Table6[],2,0)</f>
        <v>DX01-L5</v>
      </c>
    </row>
    <row r="3404" spans="1:16" x14ac:dyDescent="0.25">
      <c r="A3404" s="289" t="s">
        <v>285</v>
      </c>
      <c r="B3404">
        <v>10</v>
      </c>
      <c r="C3404">
        <v>1990</v>
      </c>
      <c r="D3404">
        <v>4.88</v>
      </c>
      <c r="E3404" s="289" t="s">
        <v>8025</v>
      </c>
      <c r="F3404">
        <v>5014876413</v>
      </c>
      <c r="G3404" s="276">
        <v>45685</v>
      </c>
      <c r="H3404" s="5">
        <v>20250120633765</v>
      </c>
      <c r="I3404">
        <v>10.53</v>
      </c>
      <c r="J3404" s="289" t="s">
        <v>345</v>
      </c>
      <c r="K3404" s="289" t="s">
        <v>8026</v>
      </c>
      <c r="L3404" s="289" t="s">
        <v>275</v>
      </c>
      <c r="M3404" s="289" t="s">
        <v>7944</v>
      </c>
      <c r="N3404" s="289" t="s">
        <v>415</v>
      </c>
      <c r="O3404" s="289" t="s">
        <v>291</v>
      </c>
      <c r="P3404" s="289" t="str">
        <f>VLOOKUP(CAT_Details[[#This Row],[Delivery Bp Customer Code]],Table6[],2,0)</f>
        <v>DX01-L5</v>
      </c>
    </row>
    <row r="3405" spans="1:16" x14ac:dyDescent="0.25">
      <c r="A3405" s="289" t="s">
        <v>285</v>
      </c>
      <c r="B3405">
        <v>2</v>
      </c>
      <c r="C3405">
        <v>75.599999999999994</v>
      </c>
      <c r="D3405">
        <v>0.8</v>
      </c>
      <c r="E3405" s="289" t="s">
        <v>7913</v>
      </c>
      <c r="F3405">
        <v>5014876438</v>
      </c>
      <c r="G3405" s="276">
        <v>45685</v>
      </c>
      <c r="H3405">
        <v>20250117632478</v>
      </c>
      <c r="I3405">
        <v>2.17</v>
      </c>
      <c r="J3405" s="289" t="s">
        <v>350</v>
      </c>
      <c r="K3405" s="289" t="s">
        <v>8027</v>
      </c>
      <c r="L3405" s="289" t="s">
        <v>275</v>
      </c>
      <c r="M3405" s="289" t="s">
        <v>7915</v>
      </c>
      <c r="N3405" s="289" t="s">
        <v>462</v>
      </c>
      <c r="O3405" s="289" t="s">
        <v>291</v>
      </c>
      <c r="P3405" s="289" t="str">
        <f>VLOOKUP(CAT_Details[[#This Row],[Delivery Bp Customer Code]],Table6[],2,0)</f>
        <v>DX01-L5</v>
      </c>
    </row>
    <row r="3406" spans="1:16" x14ac:dyDescent="0.25">
      <c r="A3406" s="289" t="s">
        <v>285</v>
      </c>
      <c r="B3406">
        <v>3</v>
      </c>
      <c r="C3406">
        <v>461</v>
      </c>
      <c r="D3406">
        <v>1.2</v>
      </c>
      <c r="E3406" s="289" t="s">
        <v>8028</v>
      </c>
      <c r="F3406">
        <v>5014876478</v>
      </c>
      <c r="G3406" s="276">
        <v>45685</v>
      </c>
      <c r="H3406">
        <v>20250120633695</v>
      </c>
      <c r="I3406">
        <v>1.728</v>
      </c>
      <c r="J3406" s="289" t="s">
        <v>345</v>
      </c>
      <c r="K3406" s="289" t="s">
        <v>8029</v>
      </c>
      <c r="L3406" s="289" t="s">
        <v>275</v>
      </c>
      <c r="M3406" s="289" t="s">
        <v>7944</v>
      </c>
      <c r="N3406" s="289" t="s">
        <v>348</v>
      </c>
      <c r="O3406" s="289" t="s">
        <v>291</v>
      </c>
      <c r="P3406" s="289" t="str">
        <f>VLOOKUP(CAT_Details[[#This Row],[Delivery Bp Customer Code]],Table6[],2,0)</f>
        <v>DX01-L5</v>
      </c>
    </row>
    <row r="3407" spans="1:16" x14ac:dyDescent="0.25">
      <c r="A3407" s="289" t="s">
        <v>285</v>
      </c>
      <c r="B3407">
        <v>1</v>
      </c>
      <c r="C3407">
        <v>12.8</v>
      </c>
      <c r="D3407">
        <v>0.04</v>
      </c>
      <c r="E3407" s="289" t="s">
        <v>8030</v>
      </c>
      <c r="F3407">
        <v>5014891053</v>
      </c>
      <c r="G3407" s="276">
        <v>45685</v>
      </c>
      <c r="H3407">
        <v>20250121635038</v>
      </c>
      <c r="I3407">
        <v>1.2E-2</v>
      </c>
      <c r="J3407" s="289" t="s">
        <v>350</v>
      </c>
      <c r="K3407" s="289" t="s">
        <v>8031</v>
      </c>
      <c r="L3407" s="289" t="s">
        <v>275</v>
      </c>
      <c r="M3407" s="289"/>
      <c r="N3407" s="289" t="s">
        <v>602</v>
      </c>
      <c r="O3407" s="289" t="s">
        <v>291</v>
      </c>
      <c r="P3407" s="289" t="str">
        <f>VLOOKUP(CAT_Details[[#This Row],[Delivery Bp Customer Code]],Table6[],2,0)</f>
        <v>DX01-L5</v>
      </c>
    </row>
    <row r="3408" spans="1:16" x14ac:dyDescent="0.25">
      <c r="A3408" s="289" t="s">
        <v>285</v>
      </c>
      <c r="B3408">
        <v>2</v>
      </c>
      <c r="C3408">
        <v>193</v>
      </c>
      <c r="D3408">
        <v>0.6</v>
      </c>
      <c r="E3408" s="289" t="s">
        <v>8032</v>
      </c>
      <c r="F3408">
        <v>5014891107</v>
      </c>
      <c r="G3408" s="276">
        <v>45685</v>
      </c>
      <c r="H3408">
        <v>20250120633966</v>
      </c>
      <c r="I3408">
        <v>1.1519999999999999</v>
      </c>
      <c r="J3408" s="289" t="s">
        <v>280</v>
      </c>
      <c r="K3408" s="289" t="s">
        <v>8033</v>
      </c>
      <c r="L3408" s="289" t="s">
        <v>275</v>
      </c>
      <c r="M3408" s="289" t="s">
        <v>7839</v>
      </c>
      <c r="N3408" s="289" t="s">
        <v>424</v>
      </c>
      <c r="O3408" s="289" t="s">
        <v>291</v>
      </c>
      <c r="P3408" s="289" t="str">
        <f>VLOOKUP(CAT_Details[[#This Row],[Delivery Bp Customer Code]],Table6[],2,0)</f>
        <v>DX01-L5</v>
      </c>
    </row>
    <row r="3409" spans="1:16" x14ac:dyDescent="0.25">
      <c r="A3409" s="289" t="s">
        <v>285</v>
      </c>
      <c r="B3409">
        <v>5</v>
      </c>
      <c r="C3409">
        <v>235</v>
      </c>
      <c r="D3409">
        <v>0.95</v>
      </c>
      <c r="E3409" s="289" t="s">
        <v>8034</v>
      </c>
      <c r="F3409">
        <v>5014891139</v>
      </c>
      <c r="G3409" s="276">
        <v>45685</v>
      </c>
      <c r="H3409">
        <v>20250121634765</v>
      </c>
      <c r="I3409">
        <v>1.992</v>
      </c>
      <c r="J3409" s="289" t="s">
        <v>350</v>
      </c>
      <c r="K3409" s="289" t="s">
        <v>8035</v>
      </c>
      <c r="L3409" s="289" t="s">
        <v>275</v>
      </c>
      <c r="M3409" s="289" t="s">
        <v>7813</v>
      </c>
      <c r="N3409" s="289" t="s">
        <v>430</v>
      </c>
      <c r="O3409" s="289" t="s">
        <v>291</v>
      </c>
      <c r="P3409" s="289" t="str">
        <f>VLOOKUP(CAT_Details[[#This Row],[Delivery Bp Customer Code]],Table6[],2,0)</f>
        <v>DX01-L5</v>
      </c>
    </row>
    <row r="3410" spans="1:16" x14ac:dyDescent="0.25">
      <c r="A3410" s="289" t="s">
        <v>285</v>
      </c>
      <c r="B3410">
        <v>3</v>
      </c>
      <c r="C3410">
        <v>463</v>
      </c>
      <c r="D3410">
        <v>0.8</v>
      </c>
      <c r="E3410" s="289" t="s">
        <v>8036</v>
      </c>
      <c r="F3410">
        <v>5014891156</v>
      </c>
      <c r="G3410" s="276">
        <v>45685</v>
      </c>
      <c r="H3410">
        <v>20250121634530</v>
      </c>
      <c r="I3410">
        <v>1.5840000000000001</v>
      </c>
      <c r="J3410" s="289" t="s">
        <v>350</v>
      </c>
      <c r="K3410" s="289" t="s">
        <v>8037</v>
      </c>
      <c r="L3410" s="289" t="s">
        <v>275</v>
      </c>
      <c r="M3410" s="289" t="s">
        <v>7813</v>
      </c>
      <c r="N3410" s="289" t="s">
        <v>407</v>
      </c>
      <c r="O3410" s="289" t="s">
        <v>291</v>
      </c>
      <c r="P3410" s="289" t="str">
        <f>VLOOKUP(CAT_Details[[#This Row],[Delivery Bp Customer Code]],Table6[],2,0)</f>
        <v>DX01-L5</v>
      </c>
    </row>
    <row r="3411" spans="1:16" x14ac:dyDescent="0.25">
      <c r="A3411" s="289" t="s">
        <v>285</v>
      </c>
      <c r="B3411">
        <v>5</v>
      </c>
      <c r="C3411">
        <v>176</v>
      </c>
      <c r="D3411">
        <v>0.5</v>
      </c>
      <c r="E3411" s="289" t="s">
        <v>8038</v>
      </c>
      <c r="F3411">
        <v>5014891287</v>
      </c>
      <c r="G3411" s="276">
        <v>45685</v>
      </c>
      <c r="H3411">
        <v>20250120633980</v>
      </c>
      <c r="I3411">
        <v>0.9</v>
      </c>
      <c r="J3411" s="289" t="s">
        <v>350</v>
      </c>
      <c r="K3411" s="289" t="s">
        <v>8039</v>
      </c>
      <c r="L3411" s="289" t="s">
        <v>275</v>
      </c>
      <c r="M3411" s="289" t="s">
        <v>8040</v>
      </c>
      <c r="N3411" s="289" t="s">
        <v>378</v>
      </c>
      <c r="O3411" s="289" t="s">
        <v>291</v>
      </c>
      <c r="P3411" s="289" t="str">
        <f>VLOOKUP(CAT_Details[[#This Row],[Delivery Bp Customer Code]],Table6[],2,0)</f>
        <v>DX01-L5</v>
      </c>
    </row>
    <row r="3412" spans="1:16" x14ac:dyDescent="0.25">
      <c r="A3412" s="289" t="s">
        <v>285</v>
      </c>
      <c r="B3412">
        <v>7</v>
      </c>
      <c r="C3412">
        <v>247</v>
      </c>
      <c r="D3412">
        <v>1.25</v>
      </c>
      <c r="E3412" s="289" t="s">
        <v>8038</v>
      </c>
      <c r="F3412">
        <v>5014891290</v>
      </c>
      <c r="G3412" s="276">
        <v>45685</v>
      </c>
      <c r="H3412">
        <v>20250120633523</v>
      </c>
      <c r="I3412">
        <v>1.6120000000000001</v>
      </c>
      <c r="J3412" s="289" t="s">
        <v>350</v>
      </c>
      <c r="K3412" s="289" t="s">
        <v>8041</v>
      </c>
      <c r="L3412" s="289" t="s">
        <v>275</v>
      </c>
      <c r="M3412" s="289" t="s">
        <v>7813</v>
      </c>
      <c r="N3412" s="289" t="s">
        <v>378</v>
      </c>
      <c r="O3412" s="289" t="s">
        <v>291</v>
      </c>
      <c r="P3412" s="289" t="str">
        <f>VLOOKUP(CAT_Details[[#This Row],[Delivery Bp Customer Code]],Table6[],2,0)</f>
        <v>DX01-L5</v>
      </c>
    </row>
    <row r="3413" spans="1:16" x14ac:dyDescent="0.25">
      <c r="A3413" s="289" t="s">
        <v>285</v>
      </c>
      <c r="B3413">
        <v>27</v>
      </c>
      <c r="C3413">
        <v>1949.6</v>
      </c>
      <c r="D3413">
        <v>10.1</v>
      </c>
      <c r="E3413" s="289" t="s">
        <v>8007</v>
      </c>
      <c r="F3413">
        <v>5014891301</v>
      </c>
      <c r="G3413" s="276">
        <v>45685</v>
      </c>
      <c r="H3413">
        <v>20250120633400</v>
      </c>
      <c r="I3413">
        <v>21.494</v>
      </c>
      <c r="J3413" s="289" t="s">
        <v>350</v>
      </c>
      <c r="K3413" s="289" t="s">
        <v>8042</v>
      </c>
      <c r="L3413" s="289" t="s">
        <v>275</v>
      </c>
      <c r="M3413" s="289" t="s">
        <v>7813</v>
      </c>
      <c r="N3413" s="289" t="s">
        <v>390</v>
      </c>
      <c r="O3413" s="289" t="s">
        <v>291</v>
      </c>
      <c r="P3413" s="289" t="str">
        <f>VLOOKUP(CAT_Details[[#This Row],[Delivery Bp Customer Code]],Table6[],2,0)</f>
        <v>DX01-L5</v>
      </c>
    </row>
    <row r="3414" spans="1:16" x14ac:dyDescent="0.25">
      <c r="A3414" s="289" t="s">
        <v>285</v>
      </c>
      <c r="B3414">
        <v>1</v>
      </c>
      <c r="C3414">
        <v>150</v>
      </c>
      <c r="D3414">
        <v>0.4</v>
      </c>
      <c r="E3414" s="289" t="s">
        <v>8043</v>
      </c>
      <c r="F3414">
        <v>5014891431</v>
      </c>
      <c r="G3414" s="276">
        <v>45685</v>
      </c>
      <c r="H3414" s="5">
        <v>20250121634408</v>
      </c>
      <c r="I3414">
        <v>0.96</v>
      </c>
      <c r="J3414" s="289" t="s">
        <v>350</v>
      </c>
      <c r="K3414" s="289" t="s">
        <v>8044</v>
      </c>
      <c r="L3414" s="289" t="s">
        <v>275</v>
      </c>
      <c r="M3414" s="289" t="s">
        <v>7813</v>
      </c>
      <c r="N3414" s="289" t="s">
        <v>353</v>
      </c>
      <c r="O3414" s="289" t="s">
        <v>291</v>
      </c>
      <c r="P3414" s="289" t="str">
        <f>VLOOKUP(CAT_Details[[#This Row],[Delivery Bp Customer Code]],Table6[],2,0)</f>
        <v>DX01-L5</v>
      </c>
    </row>
    <row r="3415" spans="1:16" x14ac:dyDescent="0.25">
      <c r="A3415" s="289" t="s">
        <v>285</v>
      </c>
      <c r="B3415">
        <v>20</v>
      </c>
      <c r="C3415">
        <v>1641.71</v>
      </c>
      <c r="D3415">
        <v>9.56</v>
      </c>
      <c r="E3415" s="289" t="s">
        <v>8045</v>
      </c>
      <c r="F3415">
        <v>5014891622</v>
      </c>
      <c r="G3415" s="276">
        <v>45685</v>
      </c>
      <c r="H3415">
        <v>20250121634491</v>
      </c>
      <c r="I3415">
        <v>22.35</v>
      </c>
      <c r="J3415" s="289" t="s">
        <v>287</v>
      </c>
      <c r="K3415" s="289" t="s">
        <v>8046</v>
      </c>
      <c r="L3415" s="289" t="s">
        <v>275</v>
      </c>
      <c r="M3415" s="289" t="s">
        <v>8001</v>
      </c>
      <c r="N3415" s="289" t="s">
        <v>1198</v>
      </c>
      <c r="O3415" s="289" t="s">
        <v>291</v>
      </c>
      <c r="P3415" s="289" t="str">
        <f>VLOOKUP(CAT_Details[[#This Row],[Delivery Bp Customer Code]],Table6[],2,0)</f>
        <v>DX01-L5</v>
      </c>
    </row>
    <row r="3416" spans="1:16" x14ac:dyDescent="0.25">
      <c r="A3416" s="289" t="s">
        <v>285</v>
      </c>
      <c r="B3416">
        <v>4</v>
      </c>
      <c r="C3416">
        <v>276</v>
      </c>
      <c r="D3416">
        <v>2.17</v>
      </c>
      <c r="E3416" s="289" t="s">
        <v>8047</v>
      </c>
      <c r="F3416">
        <v>5014927394</v>
      </c>
      <c r="G3416" s="276">
        <v>45685</v>
      </c>
      <c r="H3416">
        <v>20250120633703</v>
      </c>
      <c r="I3416">
        <v>5.4059999999999997</v>
      </c>
      <c r="J3416" s="289" t="s">
        <v>294</v>
      </c>
      <c r="K3416" s="289" t="s">
        <v>8048</v>
      </c>
      <c r="L3416" s="289" t="s">
        <v>275</v>
      </c>
      <c r="M3416" s="289" t="s">
        <v>8049</v>
      </c>
      <c r="N3416" s="289" t="s">
        <v>5685</v>
      </c>
      <c r="O3416" s="289" t="s">
        <v>291</v>
      </c>
      <c r="P3416" s="289" t="str">
        <f>VLOOKUP(CAT_Details[[#This Row],[Delivery Bp Customer Code]],Table6[],2,0)</f>
        <v>DX01-L5</v>
      </c>
    </row>
    <row r="3417" spans="1:16" x14ac:dyDescent="0.25">
      <c r="A3417" s="289" t="s">
        <v>521</v>
      </c>
      <c r="B3417">
        <v>2</v>
      </c>
      <c r="C3417">
        <v>1802</v>
      </c>
      <c r="D3417">
        <v>0.92</v>
      </c>
      <c r="E3417" s="289" t="s">
        <v>8050</v>
      </c>
      <c r="F3417">
        <v>5014876303</v>
      </c>
      <c r="G3417" s="276">
        <v>45685</v>
      </c>
      <c r="H3417">
        <v>20250116631792</v>
      </c>
      <c r="I3417">
        <v>2.4990000000000001</v>
      </c>
      <c r="J3417" s="289" t="s">
        <v>294</v>
      </c>
      <c r="K3417" s="289" t="s">
        <v>8051</v>
      </c>
      <c r="L3417" s="289" t="s">
        <v>275</v>
      </c>
      <c r="M3417" s="289" t="s">
        <v>7883</v>
      </c>
      <c r="N3417" s="289" t="s">
        <v>606</v>
      </c>
      <c r="O3417" s="289" t="s">
        <v>525</v>
      </c>
      <c r="P3417" s="289" t="str">
        <f>VLOOKUP(CAT_Details[[#This Row],[Delivery Bp Customer Code]],Table6[],2,0)</f>
        <v>No Loc</v>
      </c>
    </row>
    <row r="3418" spans="1:16" x14ac:dyDescent="0.25">
      <c r="A3418" s="289" t="s">
        <v>521</v>
      </c>
      <c r="B3418">
        <v>1</v>
      </c>
      <c r="C3418">
        <v>901</v>
      </c>
      <c r="D3418">
        <v>0.46</v>
      </c>
      <c r="E3418" s="289" t="s">
        <v>8050</v>
      </c>
      <c r="F3418">
        <v>5014876305</v>
      </c>
      <c r="G3418" s="276">
        <v>45685</v>
      </c>
      <c r="H3418">
        <v>20250116631795</v>
      </c>
      <c r="I3418">
        <v>1.25</v>
      </c>
      <c r="J3418" s="289" t="s">
        <v>294</v>
      </c>
      <c r="K3418" s="289" t="s">
        <v>8052</v>
      </c>
      <c r="L3418" s="289" t="s">
        <v>275</v>
      </c>
      <c r="M3418" s="289" t="s">
        <v>7883</v>
      </c>
      <c r="N3418" s="289" t="s">
        <v>606</v>
      </c>
      <c r="O3418" s="289" t="s">
        <v>525</v>
      </c>
      <c r="P3418" s="289" t="str">
        <f>VLOOKUP(CAT_Details[[#This Row],[Delivery Bp Customer Code]],Table6[],2,0)</f>
        <v>No Loc</v>
      </c>
    </row>
    <row r="3419" spans="1:16" x14ac:dyDescent="0.25">
      <c r="A3419" s="289" t="s">
        <v>272</v>
      </c>
      <c r="B3419">
        <v>4</v>
      </c>
      <c r="C3419">
        <v>490</v>
      </c>
      <c r="D3419">
        <v>0.8</v>
      </c>
      <c r="E3419" s="289" t="s">
        <v>8053</v>
      </c>
      <c r="F3419">
        <v>5014863215</v>
      </c>
      <c r="G3419" s="276">
        <v>45685</v>
      </c>
      <c r="H3419">
        <v>20250116631516</v>
      </c>
      <c r="I3419">
        <v>1.536</v>
      </c>
      <c r="J3419" s="289" t="s">
        <v>438</v>
      </c>
      <c r="K3419" s="289" t="s">
        <v>8054</v>
      </c>
      <c r="L3419" s="289" t="s">
        <v>275</v>
      </c>
      <c r="M3419" s="289" t="s">
        <v>7892</v>
      </c>
      <c r="N3419" s="289" t="s">
        <v>440</v>
      </c>
      <c r="O3419" s="289" t="s">
        <v>277</v>
      </c>
      <c r="P3419" s="289" t="str">
        <f>VLOOKUP(CAT_Details[[#This Row],[Delivery Bp Customer Code]],Table6[],2,0)</f>
        <v>U2-L5</v>
      </c>
    </row>
    <row r="3420" spans="1:16" x14ac:dyDescent="0.25">
      <c r="A3420" s="289" t="s">
        <v>272</v>
      </c>
      <c r="B3420">
        <v>7</v>
      </c>
      <c r="C3420">
        <v>866</v>
      </c>
      <c r="D3420">
        <v>1.1000000000000001</v>
      </c>
      <c r="E3420" s="289" t="s">
        <v>8055</v>
      </c>
      <c r="F3420">
        <v>5014891041</v>
      </c>
      <c r="G3420" s="276">
        <v>45685</v>
      </c>
      <c r="H3420">
        <v>20250120633956</v>
      </c>
      <c r="I3420">
        <v>1.5720000000000001</v>
      </c>
      <c r="J3420" s="289" t="s">
        <v>324</v>
      </c>
      <c r="K3420" s="289" t="s">
        <v>8056</v>
      </c>
      <c r="L3420" s="289" t="s">
        <v>275</v>
      </c>
      <c r="M3420" s="289" t="s">
        <v>7967</v>
      </c>
      <c r="N3420" s="289" t="s">
        <v>453</v>
      </c>
      <c r="O3420" s="289" t="s">
        <v>277</v>
      </c>
      <c r="P3420" s="289" t="str">
        <f>VLOOKUP(CAT_Details[[#This Row],[Delivery Bp Customer Code]],Table6[],2,0)</f>
        <v>U2-L5</v>
      </c>
    </row>
    <row r="3421" spans="1:16" x14ac:dyDescent="0.25">
      <c r="A3421" s="289" t="s">
        <v>272</v>
      </c>
      <c r="B3421">
        <v>1</v>
      </c>
      <c r="C3421">
        <v>599</v>
      </c>
      <c r="D3421">
        <v>0.4</v>
      </c>
      <c r="E3421" s="289" t="s">
        <v>8057</v>
      </c>
      <c r="F3421">
        <v>5014891314</v>
      </c>
      <c r="G3421" s="276">
        <v>45685</v>
      </c>
      <c r="H3421">
        <v>20250120633562</v>
      </c>
      <c r="I3421">
        <v>0.51800000000000002</v>
      </c>
      <c r="J3421" s="289" t="s">
        <v>350</v>
      </c>
      <c r="K3421" s="289" t="s">
        <v>8058</v>
      </c>
      <c r="L3421" s="289" t="s">
        <v>275</v>
      </c>
      <c r="M3421" s="289" t="s">
        <v>7813</v>
      </c>
      <c r="N3421" s="289" t="s">
        <v>982</v>
      </c>
      <c r="O3421" s="289" t="s">
        <v>277</v>
      </c>
      <c r="P3421" s="289" t="str">
        <f>VLOOKUP(CAT_Details[[#This Row],[Delivery Bp Customer Code]],Table6[],2,0)</f>
        <v>U2-L5</v>
      </c>
    </row>
    <row r="3422" spans="1:16" x14ac:dyDescent="0.25">
      <c r="A3422" s="289" t="s">
        <v>272</v>
      </c>
      <c r="B3422">
        <v>18</v>
      </c>
      <c r="C3422">
        <v>1584</v>
      </c>
      <c r="D3422">
        <v>8.4</v>
      </c>
      <c r="E3422" s="289" t="s">
        <v>8059</v>
      </c>
      <c r="F3422">
        <v>5014891552</v>
      </c>
      <c r="G3422" s="276">
        <v>45685</v>
      </c>
      <c r="H3422">
        <v>20250120633297</v>
      </c>
      <c r="I3422">
        <v>20.16</v>
      </c>
      <c r="J3422" s="289" t="s">
        <v>350</v>
      </c>
      <c r="K3422" s="289" t="s">
        <v>8060</v>
      </c>
      <c r="L3422" s="289" t="s">
        <v>275</v>
      </c>
      <c r="M3422" s="289" t="s">
        <v>7915</v>
      </c>
      <c r="N3422" s="289" t="s">
        <v>462</v>
      </c>
      <c r="O3422" s="289" t="s">
        <v>277</v>
      </c>
      <c r="P3422" s="289" t="str">
        <f>VLOOKUP(CAT_Details[[#This Row],[Delivery Bp Customer Code]],Table6[],2,0)</f>
        <v>U2-L5</v>
      </c>
    </row>
    <row r="3423" spans="1:16" x14ac:dyDescent="0.25">
      <c r="A3423" s="289" t="s">
        <v>272</v>
      </c>
      <c r="B3423">
        <v>8</v>
      </c>
      <c r="C3423">
        <v>835</v>
      </c>
      <c r="D3423">
        <v>3.2</v>
      </c>
      <c r="E3423" s="289" t="s">
        <v>8061</v>
      </c>
      <c r="F3423">
        <v>5014918807</v>
      </c>
      <c r="G3423" s="276">
        <v>45685</v>
      </c>
      <c r="H3423">
        <v>20250121634504</v>
      </c>
      <c r="I3423">
        <v>7.2960000000000003</v>
      </c>
      <c r="J3423" s="289" t="s">
        <v>302</v>
      </c>
      <c r="K3423" s="289" t="s">
        <v>8062</v>
      </c>
      <c r="L3423" s="289" t="s">
        <v>275</v>
      </c>
      <c r="M3423" s="289" t="s">
        <v>8063</v>
      </c>
      <c r="N3423" s="289" t="s">
        <v>305</v>
      </c>
      <c r="O3423" s="289" t="s">
        <v>277</v>
      </c>
      <c r="P3423" s="289" t="str">
        <f>VLOOKUP(CAT_Details[[#This Row],[Delivery Bp Customer Code]],Table6[],2,0)</f>
        <v>U2-L5</v>
      </c>
    </row>
    <row r="3424" spans="1:16" x14ac:dyDescent="0.25">
      <c r="A3424" s="289" t="s">
        <v>272</v>
      </c>
      <c r="B3424">
        <v>19</v>
      </c>
      <c r="C3424">
        <v>950</v>
      </c>
      <c r="D3424">
        <v>10.07</v>
      </c>
      <c r="E3424" s="289" t="s">
        <v>8064</v>
      </c>
      <c r="F3424">
        <v>5014919174</v>
      </c>
      <c r="G3424" s="276">
        <v>45685</v>
      </c>
      <c r="H3424">
        <v>20250123636751</v>
      </c>
      <c r="I3424">
        <v>22.548999999999999</v>
      </c>
      <c r="J3424" s="289" t="s">
        <v>273</v>
      </c>
      <c r="K3424" s="289" t="s">
        <v>8065</v>
      </c>
      <c r="L3424" s="289" t="s">
        <v>275</v>
      </c>
      <c r="M3424" s="289" t="s">
        <v>7977</v>
      </c>
      <c r="N3424" s="289" t="s">
        <v>1240</v>
      </c>
      <c r="O3424" s="289" t="s">
        <v>277</v>
      </c>
      <c r="P3424" s="289" t="str">
        <f>VLOOKUP(CAT_Details[[#This Row],[Delivery Bp Customer Code]],Table6[],2,0)</f>
        <v>U2-L5</v>
      </c>
    </row>
    <row r="3425" spans="1:16" x14ac:dyDescent="0.25">
      <c r="A3425" s="289" t="s">
        <v>4794</v>
      </c>
      <c r="B3425">
        <v>4</v>
      </c>
      <c r="C3425">
        <v>1040</v>
      </c>
      <c r="D3425">
        <v>1.6</v>
      </c>
      <c r="E3425" s="289" t="s">
        <v>8066</v>
      </c>
      <c r="F3425">
        <v>5014891149</v>
      </c>
      <c r="G3425" s="276">
        <v>45685</v>
      </c>
      <c r="H3425">
        <v>20250121634449</v>
      </c>
      <c r="I3425">
        <v>1.92</v>
      </c>
      <c r="J3425" s="289" t="s">
        <v>350</v>
      </c>
      <c r="K3425" s="289" t="s">
        <v>8067</v>
      </c>
      <c r="L3425" s="289" t="s">
        <v>275</v>
      </c>
      <c r="M3425" s="289" t="s">
        <v>7813</v>
      </c>
      <c r="N3425" s="289" t="s">
        <v>948</v>
      </c>
      <c r="O3425" s="289" t="s">
        <v>4798</v>
      </c>
      <c r="P3425" s="289" t="str">
        <f>VLOOKUP(CAT_Details[[#This Row],[Delivery Bp Customer Code]],Table6[],2,0)</f>
        <v>MY02</v>
      </c>
    </row>
    <row r="3426" spans="1:16" x14ac:dyDescent="0.25">
      <c r="A3426" s="289" t="s">
        <v>4794</v>
      </c>
      <c r="B3426">
        <v>1</v>
      </c>
      <c r="C3426">
        <v>1105</v>
      </c>
      <c r="D3426">
        <v>0.4</v>
      </c>
      <c r="E3426" s="289" t="s">
        <v>8066</v>
      </c>
      <c r="F3426">
        <v>5014891150</v>
      </c>
      <c r="G3426" s="276">
        <v>45685</v>
      </c>
      <c r="H3426">
        <v>20250121634420</v>
      </c>
      <c r="I3426">
        <v>1.661</v>
      </c>
      <c r="J3426" s="289" t="s">
        <v>350</v>
      </c>
      <c r="K3426" s="289" t="s">
        <v>8068</v>
      </c>
      <c r="L3426" s="289" t="s">
        <v>275</v>
      </c>
      <c r="M3426" s="289" t="s">
        <v>7813</v>
      </c>
      <c r="N3426" s="289" t="s">
        <v>948</v>
      </c>
      <c r="O3426" s="289" t="s">
        <v>4798</v>
      </c>
      <c r="P3426" s="289" t="str">
        <f>VLOOKUP(CAT_Details[[#This Row],[Delivery Bp Customer Code]],Table6[],2,0)</f>
        <v>MY02</v>
      </c>
    </row>
    <row r="3427" spans="1:16" x14ac:dyDescent="0.25">
      <c r="A3427" s="289" t="s">
        <v>4794</v>
      </c>
      <c r="B3427">
        <v>1</v>
      </c>
      <c r="C3427">
        <v>190</v>
      </c>
      <c r="D3427">
        <v>0.4</v>
      </c>
      <c r="E3427" s="289" t="s">
        <v>8069</v>
      </c>
      <c r="F3427">
        <v>5014891428</v>
      </c>
      <c r="G3427" s="276">
        <v>45685</v>
      </c>
      <c r="H3427">
        <v>20250120634067</v>
      </c>
      <c r="I3427">
        <v>0.61399999999999999</v>
      </c>
      <c r="J3427" s="289" t="s">
        <v>350</v>
      </c>
      <c r="K3427" s="289" t="s">
        <v>8070</v>
      </c>
      <c r="L3427" s="289" t="s">
        <v>275</v>
      </c>
      <c r="M3427" s="289" t="s">
        <v>7813</v>
      </c>
      <c r="N3427" s="289" t="s">
        <v>5251</v>
      </c>
      <c r="O3427" s="289" t="s">
        <v>4798</v>
      </c>
      <c r="P3427" s="289" t="str">
        <f>VLOOKUP(CAT_Details[[#This Row],[Delivery Bp Customer Code]],Table6[],2,0)</f>
        <v>MY02</v>
      </c>
    </row>
    <row r="3428" spans="1:16" x14ac:dyDescent="0.25">
      <c r="A3428" s="289" t="s">
        <v>4794</v>
      </c>
      <c r="B3428">
        <v>2</v>
      </c>
      <c r="C3428">
        <v>470</v>
      </c>
      <c r="D3428">
        <v>0.8</v>
      </c>
      <c r="E3428" s="289" t="s">
        <v>8069</v>
      </c>
      <c r="F3428">
        <v>5014891429</v>
      </c>
      <c r="G3428" s="276">
        <v>45685</v>
      </c>
      <c r="H3428">
        <v>20250120634075</v>
      </c>
      <c r="I3428">
        <v>1.21</v>
      </c>
      <c r="J3428" s="289" t="s">
        <v>350</v>
      </c>
      <c r="K3428" s="289" t="s">
        <v>8071</v>
      </c>
      <c r="L3428" s="289" t="s">
        <v>275</v>
      </c>
      <c r="M3428" s="289" t="s">
        <v>7813</v>
      </c>
      <c r="N3428" s="289" t="s">
        <v>5251</v>
      </c>
      <c r="O3428" s="289" t="s">
        <v>4798</v>
      </c>
      <c r="P3428" s="289" t="str">
        <f>VLOOKUP(CAT_Details[[#This Row],[Delivery Bp Customer Code]],Table6[],2,0)</f>
        <v>MY02</v>
      </c>
    </row>
    <row r="3429" spans="1:16" x14ac:dyDescent="0.25">
      <c r="A3429" s="289" t="s">
        <v>4794</v>
      </c>
      <c r="B3429">
        <v>1</v>
      </c>
      <c r="C3429">
        <v>14.33</v>
      </c>
      <c r="D3429">
        <v>0.05</v>
      </c>
      <c r="E3429" s="289" t="s">
        <v>8069</v>
      </c>
      <c r="F3429">
        <v>5014891430</v>
      </c>
      <c r="G3429" s="276">
        <v>45685</v>
      </c>
      <c r="H3429">
        <v>20250120634058</v>
      </c>
      <c r="I3429">
        <v>2.8000000000000001E-2</v>
      </c>
      <c r="J3429" s="289" t="s">
        <v>350</v>
      </c>
      <c r="K3429" s="289" t="s">
        <v>8072</v>
      </c>
      <c r="L3429" s="289" t="s">
        <v>275</v>
      </c>
      <c r="M3429" s="289" t="s">
        <v>7813</v>
      </c>
      <c r="N3429" s="289" t="s">
        <v>5251</v>
      </c>
      <c r="O3429" s="289" t="s">
        <v>4798</v>
      </c>
      <c r="P3429" s="289" t="str">
        <f>VLOOKUP(CAT_Details[[#This Row],[Delivery Bp Customer Code]],Table6[],2,0)</f>
        <v>MY02</v>
      </c>
    </row>
    <row r="3430" spans="1:16" x14ac:dyDescent="0.25">
      <c r="A3430" s="289" t="s">
        <v>4794</v>
      </c>
      <c r="B3430">
        <v>1</v>
      </c>
      <c r="C3430">
        <v>264</v>
      </c>
      <c r="D3430">
        <v>0.4</v>
      </c>
      <c r="E3430" s="289" t="s">
        <v>8069</v>
      </c>
      <c r="F3430">
        <v>5014891432</v>
      </c>
      <c r="G3430" s="276">
        <v>45685</v>
      </c>
      <c r="H3430">
        <v>20250120634069</v>
      </c>
      <c r="I3430">
        <v>1.0660000000000001</v>
      </c>
      <c r="J3430" s="289" t="s">
        <v>350</v>
      </c>
      <c r="K3430" s="289" t="s">
        <v>8073</v>
      </c>
      <c r="L3430" s="289" t="s">
        <v>275</v>
      </c>
      <c r="M3430" s="289" t="s">
        <v>7813</v>
      </c>
      <c r="N3430" s="289" t="s">
        <v>5251</v>
      </c>
      <c r="O3430" s="289" t="s">
        <v>4798</v>
      </c>
      <c r="P3430" s="289" t="str">
        <f>VLOOKUP(CAT_Details[[#This Row],[Delivery Bp Customer Code]],Table6[],2,0)</f>
        <v>MY02</v>
      </c>
    </row>
    <row r="3431" spans="1:16" x14ac:dyDescent="0.25">
      <c r="A3431" s="289" t="s">
        <v>4794</v>
      </c>
      <c r="B3431">
        <v>15</v>
      </c>
      <c r="C3431">
        <v>8824.9500000000007</v>
      </c>
      <c r="D3431">
        <v>6</v>
      </c>
      <c r="E3431" s="289" t="s">
        <v>8012</v>
      </c>
      <c r="F3431">
        <v>5014905614</v>
      </c>
      <c r="G3431" s="276">
        <v>45685</v>
      </c>
      <c r="H3431">
        <v>20250120633922</v>
      </c>
      <c r="I3431">
        <v>14.4</v>
      </c>
      <c r="J3431" s="289" t="s">
        <v>350</v>
      </c>
      <c r="K3431" s="289" t="s">
        <v>8074</v>
      </c>
      <c r="L3431" s="289" t="s">
        <v>275</v>
      </c>
      <c r="M3431" s="289" t="s">
        <v>7915</v>
      </c>
      <c r="N3431" s="289" t="s">
        <v>4441</v>
      </c>
      <c r="O3431" s="289" t="s">
        <v>4798</v>
      </c>
      <c r="P3431" s="289" t="str">
        <f>VLOOKUP(CAT_Details[[#This Row],[Delivery Bp Customer Code]],Table6[],2,0)</f>
        <v>MY02</v>
      </c>
    </row>
    <row r="3432" spans="1:16" x14ac:dyDescent="0.25">
      <c r="A3432" s="289" t="s">
        <v>5576</v>
      </c>
      <c r="B3432">
        <v>8</v>
      </c>
      <c r="C3432">
        <v>4138</v>
      </c>
      <c r="D3432">
        <v>4.46</v>
      </c>
      <c r="E3432" s="289" t="s">
        <v>8075</v>
      </c>
      <c r="F3432">
        <v>5014891581</v>
      </c>
      <c r="G3432" s="276">
        <v>45685</v>
      </c>
      <c r="H3432">
        <v>20250120633558</v>
      </c>
      <c r="I3432">
        <v>7.9880000000000004</v>
      </c>
      <c r="J3432" s="289" t="s">
        <v>350</v>
      </c>
      <c r="K3432" s="289" t="s">
        <v>8076</v>
      </c>
      <c r="L3432" s="289" t="s">
        <v>275</v>
      </c>
      <c r="M3432" s="289" t="s">
        <v>8077</v>
      </c>
      <c r="N3432" s="289" t="s">
        <v>4178</v>
      </c>
      <c r="O3432" s="289" t="s">
        <v>5579</v>
      </c>
      <c r="P3432" s="289" t="str">
        <f>VLOOKUP(CAT_Details[[#This Row],[Delivery Bp Customer Code]],Table6[],2,0)</f>
        <v>No Loc</v>
      </c>
    </row>
    <row r="3433" spans="1:16" x14ac:dyDescent="0.25">
      <c r="A3433" s="289" t="s">
        <v>278</v>
      </c>
      <c r="B3433">
        <v>12</v>
      </c>
      <c r="C3433">
        <v>2240</v>
      </c>
      <c r="D3433">
        <v>4.8</v>
      </c>
      <c r="E3433" s="289" t="s">
        <v>8078</v>
      </c>
      <c r="F3433">
        <v>5014891548</v>
      </c>
      <c r="G3433" s="276">
        <v>45686</v>
      </c>
      <c r="H3433" s="5">
        <v>20250121634460</v>
      </c>
      <c r="I3433">
        <v>11.52</v>
      </c>
      <c r="J3433" s="289" t="s">
        <v>324</v>
      </c>
      <c r="K3433" s="289" t="s">
        <v>8079</v>
      </c>
      <c r="L3433" s="289" t="s">
        <v>275</v>
      </c>
      <c r="M3433" s="289" t="s">
        <v>7704</v>
      </c>
      <c r="N3433" s="289" t="s">
        <v>336</v>
      </c>
      <c r="O3433" s="289" t="s">
        <v>498</v>
      </c>
      <c r="P3433" s="289" t="str">
        <f>VLOOKUP(CAT_Details[[#This Row],[Delivery Bp Customer Code]],Table6[],2,0)</f>
        <v>DK-BM01</v>
      </c>
    </row>
    <row r="3434" spans="1:16" x14ac:dyDescent="0.25">
      <c r="A3434" s="289" t="s">
        <v>278</v>
      </c>
      <c r="B3434">
        <v>2</v>
      </c>
      <c r="C3434">
        <v>800</v>
      </c>
      <c r="D3434">
        <v>0.4</v>
      </c>
      <c r="E3434" s="289" t="s">
        <v>8080</v>
      </c>
      <c r="F3434">
        <v>5014918958</v>
      </c>
      <c r="G3434" s="276">
        <v>45686</v>
      </c>
      <c r="H3434">
        <v>20250122636162</v>
      </c>
      <c r="I3434">
        <v>0.80600000000000005</v>
      </c>
      <c r="J3434" s="289" t="s">
        <v>280</v>
      </c>
      <c r="K3434" s="289" t="s">
        <v>8081</v>
      </c>
      <c r="L3434" s="289" t="s">
        <v>275</v>
      </c>
      <c r="M3434" s="289" t="s">
        <v>8082</v>
      </c>
      <c r="N3434" s="289" t="s">
        <v>314</v>
      </c>
      <c r="O3434" s="289" t="s">
        <v>498</v>
      </c>
      <c r="P3434" s="289" t="str">
        <f>VLOOKUP(CAT_Details[[#This Row],[Delivery Bp Customer Code]],Table6[],2,0)</f>
        <v>DK-BM01</v>
      </c>
    </row>
    <row r="3435" spans="1:16" x14ac:dyDescent="0.25">
      <c r="A3435" s="289" t="s">
        <v>75</v>
      </c>
      <c r="B3435">
        <v>1</v>
      </c>
      <c r="C3435">
        <v>8</v>
      </c>
      <c r="D3435">
        <v>0.05</v>
      </c>
      <c r="E3435" s="289" t="s">
        <v>8083</v>
      </c>
      <c r="F3435">
        <v>5014905567</v>
      </c>
      <c r="G3435" s="276">
        <v>45686</v>
      </c>
      <c r="H3435" s="5">
        <v>20250121634868</v>
      </c>
      <c r="I3435">
        <v>2.4E-2</v>
      </c>
      <c r="J3435" s="289" t="s">
        <v>280</v>
      </c>
      <c r="K3435" s="289" t="s">
        <v>8084</v>
      </c>
      <c r="L3435" s="289" t="s">
        <v>275</v>
      </c>
      <c r="M3435" s="289" t="s">
        <v>8082</v>
      </c>
      <c r="N3435" s="289" t="s">
        <v>2929</v>
      </c>
      <c r="O3435" s="289" t="s">
        <v>2173</v>
      </c>
      <c r="P3435" s="289" t="str">
        <f>VLOOKUP(CAT_Details[[#This Row],[Delivery Bp Customer Code]],Table6[],2,0)</f>
        <v>OYL1</v>
      </c>
    </row>
    <row r="3436" spans="1:16" x14ac:dyDescent="0.25">
      <c r="A3436" s="289" t="s">
        <v>75</v>
      </c>
      <c r="B3436">
        <v>12</v>
      </c>
      <c r="C3436">
        <v>3552</v>
      </c>
      <c r="D3436">
        <v>6</v>
      </c>
      <c r="E3436" s="289" t="s">
        <v>8085</v>
      </c>
      <c r="F3436">
        <v>5014905571</v>
      </c>
      <c r="G3436" s="276">
        <v>45686</v>
      </c>
      <c r="H3436">
        <v>20250122635763</v>
      </c>
      <c r="I3436">
        <v>14.4</v>
      </c>
      <c r="J3436" s="289" t="s">
        <v>350</v>
      </c>
      <c r="K3436" s="289" t="s">
        <v>8086</v>
      </c>
      <c r="L3436" s="289" t="s">
        <v>275</v>
      </c>
      <c r="M3436" s="289" t="s">
        <v>8087</v>
      </c>
      <c r="N3436" s="289" t="s">
        <v>1631</v>
      </c>
      <c r="O3436" s="289" t="s">
        <v>7849</v>
      </c>
      <c r="P3436" s="289" t="str">
        <f>VLOOKUP(CAT_Details[[#This Row],[Delivery Bp Customer Code]],Table6[],2,0)</f>
        <v>MZ03</v>
      </c>
    </row>
    <row r="3437" spans="1:16" x14ac:dyDescent="0.25">
      <c r="A3437" s="289" t="s">
        <v>75</v>
      </c>
      <c r="B3437">
        <v>1</v>
      </c>
      <c r="C3437">
        <v>259</v>
      </c>
      <c r="D3437">
        <v>0.4</v>
      </c>
      <c r="E3437" s="289" t="s">
        <v>8088</v>
      </c>
      <c r="F3437">
        <v>5014905722</v>
      </c>
      <c r="G3437" s="276">
        <v>45686</v>
      </c>
      <c r="H3437">
        <v>20250113628452</v>
      </c>
      <c r="I3437">
        <v>0.57599999999999996</v>
      </c>
      <c r="J3437" s="289" t="s">
        <v>350</v>
      </c>
      <c r="K3437" s="289" t="s">
        <v>8089</v>
      </c>
      <c r="L3437" s="289" t="s">
        <v>275</v>
      </c>
      <c r="M3437" s="289" t="s">
        <v>8090</v>
      </c>
      <c r="N3437" s="289" t="s">
        <v>2656</v>
      </c>
      <c r="O3437" s="289" t="s">
        <v>2173</v>
      </c>
      <c r="P3437" s="289" t="str">
        <f>VLOOKUP(CAT_Details[[#This Row],[Delivery Bp Customer Code]],Table6[],2,0)</f>
        <v>OYL1</v>
      </c>
    </row>
    <row r="3438" spans="1:16" x14ac:dyDescent="0.25">
      <c r="A3438" s="289" t="s">
        <v>75</v>
      </c>
      <c r="B3438">
        <v>1</v>
      </c>
      <c r="C3438">
        <v>2</v>
      </c>
      <c r="D3438">
        <v>0.05</v>
      </c>
      <c r="E3438" s="289" t="s">
        <v>8088</v>
      </c>
      <c r="F3438">
        <v>5014905724</v>
      </c>
      <c r="G3438" s="276">
        <v>45686</v>
      </c>
      <c r="H3438" s="5">
        <v>20250120633734</v>
      </c>
      <c r="I3438">
        <v>2.5999999999999999E-2</v>
      </c>
      <c r="J3438" s="289" t="s">
        <v>350</v>
      </c>
      <c r="K3438" s="289" t="s">
        <v>8091</v>
      </c>
      <c r="L3438" s="289" t="s">
        <v>275</v>
      </c>
      <c r="M3438" s="289" t="s">
        <v>8090</v>
      </c>
      <c r="N3438" s="289" t="s">
        <v>2656</v>
      </c>
      <c r="O3438" s="289" t="s">
        <v>2173</v>
      </c>
      <c r="P3438" s="289" t="str">
        <f>VLOOKUP(CAT_Details[[#This Row],[Delivery Bp Customer Code]],Table6[],2,0)</f>
        <v>OYL1</v>
      </c>
    </row>
    <row r="3439" spans="1:16" x14ac:dyDescent="0.25">
      <c r="A3439" s="289" t="s">
        <v>75</v>
      </c>
      <c r="B3439">
        <v>1</v>
      </c>
      <c r="C3439">
        <v>2</v>
      </c>
      <c r="D3439">
        <v>0.03</v>
      </c>
      <c r="E3439" s="289" t="s">
        <v>8092</v>
      </c>
      <c r="F3439">
        <v>5014934011</v>
      </c>
      <c r="G3439" s="276">
        <v>45686</v>
      </c>
      <c r="H3439">
        <v>20250102622770</v>
      </c>
      <c r="I3439">
        <v>8.9999999999999993E-3</v>
      </c>
      <c r="J3439" s="289" t="s">
        <v>273</v>
      </c>
      <c r="K3439" s="289" t="s">
        <v>8093</v>
      </c>
      <c r="L3439" s="289" t="s">
        <v>275</v>
      </c>
      <c r="M3439" s="289" t="s">
        <v>8094</v>
      </c>
      <c r="N3439" s="289" t="s">
        <v>2738</v>
      </c>
      <c r="O3439" s="289" t="s">
        <v>2173</v>
      </c>
      <c r="P3439" s="289" t="str">
        <f>VLOOKUP(CAT_Details[[#This Row],[Delivery Bp Customer Code]],Table6[],2,0)</f>
        <v>OYL1</v>
      </c>
    </row>
    <row r="3440" spans="1:16" x14ac:dyDescent="0.25">
      <c r="A3440" s="289" t="s">
        <v>75</v>
      </c>
      <c r="B3440">
        <v>1</v>
      </c>
      <c r="C3440">
        <v>2</v>
      </c>
      <c r="D3440">
        <v>0.03</v>
      </c>
      <c r="E3440" s="289" t="s">
        <v>8092</v>
      </c>
      <c r="F3440">
        <v>5014934016</v>
      </c>
      <c r="G3440" s="276">
        <v>45686</v>
      </c>
      <c r="H3440" s="5">
        <v>20250124637677</v>
      </c>
      <c r="I3440">
        <v>8.9999999999999993E-3</v>
      </c>
      <c r="J3440" s="289" t="s">
        <v>273</v>
      </c>
      <c r="K3440" s="289" t="s">
        <v>8095</v>
      </c>
      <c r="L3440" s="289" t="s">
        <v>275</v>
      </c>
      <c r="M3440" s="289" t="s">
        <v>8094</v>
      </c>
      <c r="N3440" s="289" t="s">
        <v>2738</v>
      </c>
      <c r="O3440" s="289" t="s">
        <v>2173</v>
      </c>
      <c r="P3440" s="289" t="str">
        <f>VLOOKUP(CAT_Details[[#This Row],[Delivery Bp Customer Code]],Table6[],2,0)</f>
        <v>OYL1</v>
      </c>
    </row>
    <row r="3441" spans="1:16" x14ac:dyDescent="0.25">
      <c r="A3441" s="289" t="s">
        <v>3771</v>
      </c>
      <c r="B3441">
        <v>1</v>
      </c>
      <c r="C3441">
        <v>107</v>
      </c>
      <c r="D3441">
        <v>0.4</v>
      </c>
      <c r="E3441" s="289" t="s">
        <v>8096</v>
      </c>
      <c r="F3441">
        <v>5014905656</v>
      </c>
      <c r="G3441" s="276">
        <v>45686</v>
      </c>
      <c r="H3441">
        <v>20250121635099</v>
      </c>
      <c r="I3441">
        <v>0.82599999999999996</v>
      </c>
      <c r="J3441" s="289" t="s">
        <v>350</v>
      </c>
      <c r="K3441" s="289" t="s">
        <v>8097</v>
      </c>
      <c r="L3441" s="289" t="s">
        <v>275</v>
      </c>
      <c r="M3441" s="289" t="s">
        <v>8087</v>
      </c>
      <c r="N3441" s="289" t="s">
        <v>4087</v>
      </c>
      <c r="O3441" s="289" t="s">
        <v>3775</v>
      </c>
      <c r="P3441" s="289">
        <f>VLOOKUP(CAT_Details[[#This Row],[Delivery Bp Customer Code]],Table6[],2,0)</f>
        <v>3401</v>
      </c>
    </row>
    <row r="3442" spans="1:16" x14ac:dyDescent="0.25">
      <c r="A3442" s="289" t="s">
        <v>3329</v>
      </c>
      <c r="B3442">
        <v>6</v>
      </c>
      <c r="C3442">
        <v>1353</v>
      </c>
      <c r="D3442">
        <v>2.4</v>
      </c>
      <c r="E3442" s="289" t="s">
        <v>8098</v>
      </c>
      <c r="F3442">
        <v>5014876108</v>
      </c>
      <c r="G3442" s="276">
        <v>45686</v>
      </c>
      <c r="H3442">
        <v>20250117632567</v>
      </c>
      <c r="I3442">
        <v>5.4720000000000004</v>
      </c>
      <c r="J3442" s="289" t="s">
        <v>438</v>
      </c>
      <c r="K3442" s="289" t="s">
        <v>8099</v>
      </c>
      <c r="L3442" s="289" t="s">
        <v>275</v>
      </c>
      <c r="M3442" s="289" t="s">
        <v>7883</v>
      </c>
      <c r="N3442" s="289" t="s">
        <v>4090</v>
      </c>
      <c r="O3442" s="289" t="s">
        <v>3332</v>
      </c>
      <c r="P3442" s="289">
        <f>VLOOKUP(CAT_Details[[#This Row],[Delivery Bp Customer Code]],Table6[],2,0)</f>
        <v>3402</v>
      </c>
    </row>
    <row r="3443" spans="1:16" x14ac:dyDescent="0.25">
      <c r="A3443" s="289" t="s">
        <v>3329</v>
      </c>
      <c r="B3443">
        <v>21</v>
      </c>
      <c r="C3443">
        <v>630</v>
      </c>
      <c r="D3443">
        <v>8.4</v>
      </c>
      <c r="E3443" s="289" t="s">
        <v>8100</v>
      </c>
      <c r="F3443">
        <v>5014891039</v>
      </c>
      <c r="G3443" s="276">
        <v>45686</v>
      </c>
      <c r="H3443">
        <v>20250117632690</v>
      </c>
      <c r="I3443">
        <v>20.16</v>
      </c>
      <c r="J3443" s="289" t="s">
        <v>324</v>
      </c>
      <c r="K3443" s="289" t="s">
        <v>8101</v>
      </c>
      <c r="L3443" s="289" t="s">
        <v>275</v>
      </c>
      <c r="M3443" s="289" t="s">
        <v>8024</v>
      </c>
      <c r="N3443" s="289" t="s">
        <v>3571</v>
      </c>
      <c r="O3443" s="289" t="s">
        <v>3332</v>
      </c>
      <c r="P3443" s="289">
        <f>VLOOKUP(CAT_Details[[#This Row],[Delivery Bp Customer Code]],Table6[],2,0)</f>
        <v>3402</v>
      </c>
    </row>
    <row r="3444" spans="1:16" x14ac:dyDescent="0.25">
      <c r="A3444" s="289" t="s">
        <v>3329</v>
      </c>
      <c r="B3444">
        <v>3</v>
      </c>
      <c r="C3444">
        <v>440</v>
      </c>
      <c r="D3444">
        <v>1.2</v>
      </c>
      <c r="E3444" s="289" t="s">
        <v>8102</v>
      </c>
      <c r="F3444">
        <v>5014891320</v>
      </c>
      <c r="G3444" s="276">
        <v>45686</v>
      </c>
      <c r="H3444">
        <v>20250120633735</v>
      </c>
      <c r="I3444">
        <v>2.6880000000000002</v>
      </c>
      <c r="J3444" s="289" t="s">
        <v>294</v>
      </c>
      <c r="K3444" s="289" t="s">
        <v>8103</v>
      </c>
      <c r="L3444" s="289" t="s">
        <v>275</v>
      </c>
      <c r="M3444" s="289" t="s">
        <v>8104</v>
      </c>
      <c r="N3444" s="289" t="s">
        <v>555</v>
      </c>
      <c r="O3444" s="289" t="s">
        <v>3332</v>
      </c>
      <c r="P3444" s="289">
        <f>VLOOKUP(CAT_Details[[#This Row],[Delivery Bp Customer Code]],Table6[],2,0)</f>
        <v>3402</v>
      </c>
    </row>
    <row r="3445" spans="1:16" x14ac:dyDescent="0.25">
      <c r="A3445" s="289" t="s">
        <v>3329</v>
      </c>
      <c r="B3445">
        <v>14</v>
      </c>
      <c r="C3445">
        <v>1204</v>
      </c>
      <c r="D3445">
        <v>5.6</v>
      </c>
      <c r="E3445" s="289" t="s">
        <v>8105</v>
      </c>
      <c r="F3445">
        <v>5014891731</v>
      </c>
      <c r="G3445" s="276">
        <v>45686</v>
      </c>
      <c r="H3445">
        <v>20250121634519</v>
      </c>
      <c r="I3445">
        <v>8.0640000000000001</v>
      </c>
      <c r="J3445" s="289" t="s">
        <v>324</v>
      </c>
      <c r="K3445" s="289" t="s">
        <v>8106</v>
      </c>
      <c r="L3445" s="289" t="s">
        <v>275</v>
      </c>
      <c r="M3445" s="289" t="s">
        <v>7967</v>
      </c>
      <c r="N3445" s="289" t="s">
        <v>4634</v>
      </c>
      <c r="O3445" s="289" t="s">
        <v>3332</v>
      </c>
      <c r="P3445" s="289">
        <f>VLOOKUP(CAT_Details[[#This Row],[Delivery Bp Customer Code]],Table6[],2,0)</f>
        <v>3402</v>
      </c>
    </row>
    <row r="3446" spans="1:16" x14ac:dyDescent="0.25">
      <c r="A3446" s="289" t="s">
        <v>3329</v>
      </c>
      <c r="B3446">
        <v>1</v>
      </c>
      <c r="C3446">
        <v>191.4</v>
      </c>
      <c r="D3446">
        <v>0.4</v>
      </c>
      <c r="E3446" s="289" t="s">
        <v>8107</v>
      </c>
      <c r="F3446">
        <v>5014891733</v>
      </c>
      <c r="G3446" s="276">
        <v>45686</v>
      </c>
      <c r="H3446" s="5">
        <v>20250121634453</v>
      </c>
      <c r="I3446">
        <v>0.624</v>
      </c>
      <c r="J3446" s="289" t="s">
        <v>324</v>
      </c>
      <c r="K3446" s="289" t="s">
        <v>8108</v>
      </c>
      <c r="L3446" s="289" t="s">
        <v>275</v>
      </c>
      <c r="M3446" s="289" t="s">
        <v>8109</v>
      </c>
      <c r="N3446" s="289" t="s">
        <v>3648</v>
      </c>
      <c r="O3446" s="289" t="s">
        <v>3332</v>
      </c>
      <c r="P3446" s="289">
        <f>VLOOKUP(CAT_Details[[#This Row],[Delivery Bp Customer Code]],Table6[],2,0)</f>
        <v>3402</v>
      </c>
    </row>
    <row r="3447" spans="1:16" x14ac:dyDescent="0.25">
      <c r="A3447" s="289" t="s">
        <v>3329</v>
      </c>
      <c r="B3447">
        <v>2</v>
      </c>
      <c r="C3447">
        <v>106.28</v>
      </c>
      <c r="D3447">
        <v>0.4</v>
      </c>
      <c r="E3447" s="289" t="s">
        <v>8110</v>
      </c>
      <c r="F3447">
        <v>5014905713</v>
      </c>
      <c r="G3447" s="276">
        <v>45686</v>
      </c>
      <c r="H3447">
        <v>20250121634509</v>
      </c>
      <c r="I3447">
        <v>0.76800000000000002</v>
      </c>
      <c r="J3447" s="289" t="s">
        <v>350</v>
      </c>
      <c r="K3447" s="289" t="s">
        <v>8111</v>
      </c>
      <c r="L3447" s="289" t="s">
        <v>275</v>
      </c>
      <c r="M3447" s="289" t="s">
        <v>8087</v>
      </c>
      <c r="N3447" s="289" t="s">
        <v>743</v>
      </c>
      <c r="O3447" s="289" t="s">
        <v>3332</v>
      </c>
      <c r="P3447" s="289">
        <f>VLOOKUP(CAT_Details[[#This Row],[Delivery Bp Customer Code]],Table6[],2,0)</f>
        <v>3402</v>
      </c>
    </row>
    <row r="3448" spans="1:16" x14ac:dyDescent="0.25">
      <c r="A3448" s="289" t="s">
        <v>3329</v>
      </c>
      <c r="B3448">
        <v>10</v>
      </c>
      <c r="C3448">
        <v>1454.41</v>
      </c>
      <c r="D3448">
        <v>4</v>
      </c>
      <c r="E3448" s="289" t="s">
        <v>8112</v>
      </c>
      <c r="F3448">
        <v>5014906317</v>
      </c>
      <c r="G3448" s="276">
        <v>45686</v>
      </c>
      <c r="H3448" s="5">
        <v>20250121634438</v>
      </c>
      <c r="I3448">
        <v>8.5239999999999991</v>
      </c>
      <c r="J3448" s="289" t="s">
        <v>350</v>
      </c>
      <c r="K3448" s="289" t="s">
        <v>8113</v>
      </c>
      <c r="L3448" s="289" t="s">
        <v>275</v>
      </c>
      <c r="M3448" s="289" t="s">
        <v>8077</v>
      </c>
      <c r="N3448" s="289" t="s">
        <v>625</v>
      </c>
      <c r="O3448" s="289" t="s">
        <v>3332</v>
      </c>
      <c r="P3448" s="289">
        <f>VLOOKUP(CAT_Details[[#This Row],[Delivery Bp Customer Code]],Table6[],2,0)</f>
        <v>3402</v>
      </c>
    </row>
    <row r="3449" spans="1:16" x14ac:dyDescent="0.25">
      <c r="A3449" s="289" t="s">
        <v>76</v>
      </c>
      <c r="B3449">
        <v>2</v>
      </c>
      <c r="C3449">
        <v>280</v>
      </c>
      <c r="D3449">
        <v>1.01</v>
      </c>
      <c r="E3449" s="289" t="s">
        <v>8114</v>
      </c>
      <c r="F3449">
        <v>5014905436</v>
      </c>
      <c r="G3449" s="276">
        <v>45686</v>
      </c>
      <c r="H3449">
        <v>20250122635591</v>
      </c>
      <c r="I3449">
        <v>2.4020000000000001</v>
      </c>
      <c r="J3449" s="289" t="s">
        <v>350</v>
      </c>
      <c r="K3449" s="289" t="s">
        <v>8115</v>
      </c>
      <c r="L3449" s="289" t="s">
        <v>275</v>
      </c>
      <c r="M3449" s="289" t="s">
        <v>8116</v>
      </c>
      <c r="N3449" s="289" t="s">
        <v>818</v>
      </c>
      <c r="O3449" s="289" t="s">
        <v>748</v>
      </c>
      <c r="P3449" s="289" t="str">
        <f>VLOOKUP(CAT_Details[[#This Row],[Delivery Bp Customer Code]],Table6[],2,0)</f>
        <v>No Loc</v>
      </c>
    </row>
    <row r="3450" spans="1:16" x14ac:dyDescent="0.25">
      <c r="A3450" s="289" t="s">
        <v>76</v>
      </c>
      <c r="B3450">
        <v>1</v>
      </c>
      <c r="C3450">
        <v>401</v>
      </c>
      <c r="D3450">
        <v>0.4</v>
      </c>
      <c r="E3450" s="289" t="s">
        <v>8117</v>
      </c>
      <c r="F3450">
        <v>5014905691</v>
      </c>
      <c r="G3450" s="276">
        <v>45686</v>
      </c>
      <c r="H3450">
        <v>20250122635521</v>
      </c>
      <c r="I3450">
        <v>0.96</v>
      </c>
      <c r="J3450" s="289" t="s">
        <v>350</v>
      </c>
      <c r="K3450" s="289" t="s">
        <v>8118</v>
      </c>
      <c r="L3450" s="289" t="s">
        <v>275</v>
      </c>
      <c r="M3450" s="289" t="s">
        <v>8087</v>
      </c>
      <c r="N3450" s="289" t="s">
        <v>602</v>
      </c>
      <c r="O3450" s="289" t="s">
        <v>748</v>
      </c>
      <c r="P3450" s="289" t="str">
        <f>VLOOKUP(CAT_Details[[#This Row],[Delivery Bp Customer Code]],Table6[],2,0)</f>
        <v>No Loc</v>
      </c>
    </row>
    <row r="3451" spans="1:16" x14ac:dyDescent="0.25">
      <c r="A3451" s="289" t="s">
        <v>285</v>
      </c>
      <c r="B3451">
        <v>17</v>
      </c>
      <c r="C3451">
        <v>7416.93</v>
      </c>
      <c r="D3451">
        <v>6.8</v>
      </c>
      <c r="E3451" s="289" t="s">
        <v>8119</v>
      </c>
      <c r="F3451">
        <v>5014863000</v>
      </c>
      <c r="G3451" s="276">
        <v>45686</v>
      </c>
      <c r="H3451" s="5">
        <v>20250117632548</v>
      </c>
      <c r="I3451">
        <v>21.216000000000001</v>
      </c>
      <c r="J3451" s="289" t="s">
        <v>383</v>
      </c>
      <c r="K3451" s="289" t="s">
        <v>8120</v>
      </c>
      <c r="L3451" s="289" t="s">
        <v>275</v>
      </c>
      <c r="M3451" s="289" t="s">
        <v>8121</v>
      </c>
      <c r="N3451" s="289" t="s">
        <v>667</v>
      </c>
      <c r="O3451" s="289" t="s">
        <v>291</v>
      </c>
      <c r="P3451" s="289" t="str">
        <f>VLOOKUP(CAT_Details[[#This Row],[Delivery Bp Customer Code]],Table6[],2,0)</f>
        <v>DX01-L5</v>
      </c>
    </row>
    <row r="3452" spans="1:16" x14ac:dyDescent="0.25">
      <c r="A3452" s="289" t="s">
        <v>285</v>
      </c>
      <c r="B3452">
        <v>4</v>
      </c>
      <c r="C3452">
        <v>1318</v>
      </c>
      <c r="D3452">
        <v>1.6</v>
      </c>
      <c r="E3452" s="289" t="s">
        <v>8119</v>
      </c>
      <c r="F3452">
        <v>5014863001</v>
      </c>
      <c r="G3452" s="276">
        <v>45686</v>
      </c>
      <c r="H3452">
        <v>20250117632554</v>
      </c>
      <c r="I3452">
        <v>4.992</v>
      </c>
      <c r="J3452" s="289" t="s">
        <v>383</v>
      </c>
      <c r="K3452" s="289" t="s">
        <v>8122</v>
      </c>
      <c r="L3452" s="289" t="s">
        <v>275</v>
      </c>
      <c r="M3452" s="289" t="s">
        <v>8121</v>
      </c>
      <c r="N3452" s="289" t="s">
        <v>667</v>
      </c>
      <c r="O3452" s="289" t="s">
        <v>291</v>
      </c>
      <c r="P3452" s="289" t="str">
        <f>VLOOKUP(CAT_Details[[#This Row],[Delivery Bp Customer Code]],Table6[],2,0)</f>
        <v>DX01-L5</v>
      </c>
    </row>
    <row r="3453" spans="1:16" x14ac:dyDescent="0.25">
      <c r="A3453" s="289" t="s">
        <v>285</v>
      </c>
      <c r="B3453">
        <v>6</v>
      </c>
      <c r="C3453">
        <v>414</v>
      </c>
      <c r="D3453">
        <v>2.2000000000000002</v>
      </c>
      <c r="E3453" s="289" t="s">
        <v>8123</v>
      </c>
      <c r="F3453">
        <v>5014876612</v>
      </c>
      <c r="G3453" s="276">
        <v>45686</v>
      </c>
      <c r="H3453">
        <v>20250117632430</v>
      </c>
      <c r="I3453">
        <v>3.1440000000000001</v>
      </c>
      <c r="J3453" s="289" t="s">
        <v>294</v>
      </c>
      <c r="K3453" s="289" t="s">
        <v>8124</v>
      </c>
      <c r="L3453" s="289" t="s">
        <v>275</v>
      </c>
      <c r="M3453" s="289" t="s">
        <v>8125</v>
      </c>
      <c r="N3453" s="289" t="s">
        <v>504</v>
      </c>
      <c r="O3453" s="289" t="s">
        <v>291</v>
      </c>
      <c r="P3453" s="289" t="str">
        <f>VLOOKUP(CAT_Details[[#This Row],[Delivery Bp Customer Code]],Table6[],2,0)</f>
        <v>DX01-L5</v>
      </c>
    </row>
    <row r="3454" spans="1:16" x14ac:dyDescent="0.25">
      <c r="A3454" s="289" t="s">
        <v>285</v>
      </c>
      <c r="B3454">
        <v>1</v>
      </c>
      <c r="C3454">
        <v>99</v>
      </c>
      <c r="D3454">
        <v>0.4</v>
      </c>
      <c r="E3454" s="289" t="s">
        <v>8126</v>
      </c>
      <c r="F3454">
        <v>5014891206</v>
      </c>
      <c r="G3454" s="276">
        <v>45686</v>
      </c>
      <c r="H3454">
        <v>20250121634590</v>
      </c>
      <c r="I3454">
        <v>0.96</v>
      </c>
      <c r="J3454" s="289" t="s">
        <v>345</v>
      </c>
      <c r="K3454" s="289" t="s">
        <v>8127</v>
      </c>
      <c r="L3454" s="289" t="s">
        <v>275</v>
      </c>
      <c r="M3454" s="289" t="s">
        <v>8128</v>
      </c>
      <c r="N3454" s="289" t="s">
        <v>371</v>
      </c>
      <c r="O3454" s="289" t="s">
        <v>291</v>
      </c>
      <c r="P3454" s="289" t="str">
        <f>VLOOKUP(CAT_Details[[#This Row],[Delivery Bp Customer Code]],Table6[],2,0)</f>
        <v>DX01-L5</v>
      </c>
    </row>
    <row r="3455" spans="1:16" x14ac:dyDescent="0.25">
      <c r="A3455" s="289" t="s">
        <v>285</v>
      </c>
      <c r="B3455">
        <v>1</v>
      </c>
      <c r="C3455">
        <v>6.2</v>
      </c>
      <c r="D3455">
        <v>0.06</v>
      </c>
      <c r="E3455" s="289" t="s">
        <v>8126</v>
      </c>
      <c r="F3455">
        <v>5014891207</v>
      </c>
      <c r="G3455" s="276">
        <v>45686</v>
      </c>
      <c r="H3455">
        <v>20250121634565</v>
      </c>
      <c r="I3455">
        <v>3.4000000000000002E-2</v>
      </c>
      <c r="J3455" s="289" t="s">
        <v>345</v>
      </c>
      <c r="K3455" s="289" t="s">
        <v>8129</v>
      </c>
      <c r="L3455" s="289" t="s">
        <v>275</v>
      </c>
      <c r="M3455" s="289" t="s">
        <v>8128</v>
      </c>
      <c r="N3455" s="289" t="s">
        <v>371</v>
      </c>
      <c r="O3455" s="289" t="s">
        <v>291</v>
      </c>
      <c r="P3455" s="289" t="str">
        <f>VLOOKUP(CAT_Details[[#This Row],[Delivery Bp Customer Code]],Table6[],2,0)</f>
        <v>DX01-L5</v>
      </c>
    </row>
    <row r="3456" spans="1:16" x14ac:dyDescent="0.25">
      <c r="A3456" s="289" t="s">
        <v>285</v>
      </c>
      <c r="B3456">
        <v>1</v>
      </c>
      <c r="C3456">
        <v>131</v>
      </c>
      <c r="D3456">
        <v>0.4</v>
      </c>
      <c r="E3456" s="289" t="s">
        <v>8126</v>
      </c>
      <c r="F3456">
        <v>5014891208</v>
      </c>
      <c r="G3456" s="276">
        <v>45686</v>
      </c>
      <c r="H3456">
        <v>20250121634579</v>
      </c>
      <c r="I3456">
        <v>0.96</v>
      </c>
      <c r="J3456" s="289" t="s">
        <v>345</v>
      </c>
      <c r="K3456" s="289" t="s">
        <v>8130</v>
      </c>
      <c r="L3456" s="289" t="s">
        <v>275</v>
      </c>
      <c r="M3456" s="289" t="s">
        <v>8128</v>
      </c>
      <c r="N3456" s="289" t="s">
        <v>371</v>
      </c>
      <c r="O3456" s="289" t="s">
        <v>291</v>
      </c>
      <c r="P3456" s="289" t="str">
        <f>VLOOKUP(CAT_Details[[#This Row],[Delivery Bp Customer Code]],Table6[],2,0)</f>
        <v>DX01-L5</v>
      </c>
    </row>
    <row r="3457" spans="1:16" x14ac:dyDescent="0.25">
      <c r="A3457" s="289" t="s">
        <v>285</v>
      </c>
      <c r="B3457">
        <v>7</v>
      </c>
      <c r="C3457">
        <v>8050</v>
      </c>
      <c r="D3457">
        <v>2.8</v>
      </c>
      <c r="E3457" s="289" t="s">
        <v>8131</v>
      </c>
      <c r="F3457">
        <v>5014891470</v>
      </c>
      <c r="G3457" s="276">
        <v>45686</v>
      </c>
      <c r="H3457">
        <v>20250120634032</v>
      </c>
      <c r="I3457">
        <v>4.032</v>
      </c>
      <c r="J3457" s="289" t="s">
        <v>324</v>
      </c>
      <c r="K3457" s="289" t="s">
        <v>8132</v>
      </c>
      <c r="L3457" s="289" t="s">
        <v>275</v>
      </c>
      <c r="M3457" s="289" t="s">
        <v>7704</v>
      </c>
      <c r="N3457" s="289" t="s">
        <v>333</v>
      </c>
      <c r="O3457" s="289" t="s">
        <v>291</v>
      </c>
      <c r="P3457" s="289" t="str">
        <f>VLOOKUP(CAT_Details[[#This Row],[Delivery Bp Customer Code]],Table6[],2,0)</f>
        <v>DX01-L5</v>
      </c>
    </row>
    <row r="3458" spans="1:16" x14ac:dyDescent="0.25">
      <c r="A3458" s="289" t="s">
        <v>285</v>
      </c>
      <c r="B3458">
        <v>10</v>
      </c>
      <c r="C3458">
        <v>990</v>
      </c>
      <c r="D3458">
        <v>4</v>
      </c>
      <c r="E3458" s="289" t="s">
        <v>8133</v>
      </c>
      <c r="F3458">
        <v>5014891521</v>
      </c>
      <c r="G3458" s="276">
        <v>45686</v>
      </c>
      <c r="H3458">
        <v>20250120634041</v>
      </c>
      <c r="I3458">
        <v>9.6</v>
      </c>
      <c r="J3458" s="289" t="s">
        <v>345</v>
      </c>
      <c r="K3458" s="289" t="s">
        <v>8134</v>
      </c>
      <c r="L3458" s="289" t="s">
        <v>275</v>
      </c>
      <c r="M3458" s="289" t="s">
        <v>7944</v>
      </c>
      <c r="N3458" s="289" t="s">
        <v>512</v>
      </c>
      <c r="O3458" s="289" t="s">
        <v>291</v>
      </c>
      <c r="P3458" s="289" t="str">
        <f>VLOOKUP(CAT_Details[[#This Row],[Delivery Bp Customer Code]],Table6[],2,0)</f>
        <v>DX01-L5</v>
      </c>
    </row>
    <row r="3459" spans="1:16" x14ac:dyDescent="0.25">
      <c r="A3459" s="289" t="s">
        <v>285</v>
      </c>
      <c r="B3459">
        <v>3</v>
      </c>
      <c r="C3459">
        <v>1350</v>
      </c>
      <c r="D3459">
        <v>1.5</v>
      </c>
      <c r="E3459" s="289" t="s">
        <v>8135</v>
      </c>
      <c r="F3459">
        <v>5014891642</v>
      </c>
      <c r="G3459" s="276">
        <v>45686</v>
      </c>
      <c r="H3459" s="5">
        <v>20250120633635</v>
      </c>
      <c r="I3459">
        <v>3.6</v>
      </c>
      <c r="J3459" s="289" t="s">
        <v>280</v>
      </c>
      <c r="K3459" s="289" t="s">
        <v>8136</v>
      </c>
      <c r="L3459" s="289" t="s">
        <v>275</v>
      </c>
      <c r="M3459" s="289" t="s">
        <v>7839</v>
      </c>
      <c r="N3459" s="289" t="s">
        <v>534</v>
      </c>
      <c r="O3459" s="289" t="s">
        <v>291</v>
      </c>
      <c r="P3459" s="289" t="str">
        <f>VLOOKUP(CAT_Details[[#This Row],[Delivery Bp Customer Code]],Table6[],2,0)</f>
        <v>DX01-L5</v>
      </c>
    </row>
    <row r="3460" spans="1:16" x14ac:dyDescent="0.25">
      <c r="A3460" s="289" t="s">
        <v>285</v>
      </c>
      <c r="B3460">
        <v>16</v>
      </c>
      <c r="C3460">
        <v>2237</v>
      </c>
      <c r="D3460">
        <v>6.15</v>
      </c>
      <c r="E3460" s="289" t="s">
        <v>8137</v>
      </c>
      <c r="F3460">
        <v>5014905318</v>
      </c>
      <c r="G3460" s="276">
        <v>45686</v>
      </c>
      <c r="H3460">
        <v>20250120633611</v>
      </c>
      <c r="I3460">
        <v>12.99</v>
      </c>
      <c r="J3460" s="289" t="s">
        <v>350</v>
      </c>
      <c r="K3460" s="289" t="s">
        <v>8138</v>
      </c>
      <c r="L3460" s="289" t="s">
        <v>275</v>
      </c>
      <c r="M3460" s="289" t="s">
        <v>8077</v>
      </c>
      <c r="N3460" s="289" t="s">
        <v>357</v>
      </c>
      <c r="O3460" s="289" t="s">
        <v>291</v>
      </c>
      <c r="P3460" s="289" t="str">
        <f>VLOOKUP(CAT_Details[[#This Row],[Delivery Bp Customer Code]],Table6[],2,0)</f>
        <v>DX01-L5</v>
      </c>
    </row>
    <row r="3461" spans="1:16" x14ac:dyDescent="0.25">
      <c r="A3461" s="289" t="s">
        <v>285</v>
      </c>
      <c r="B3461">
        <v>5</v>
      </c>
      <c r="C3461">
        <v>1164</v>
      </c>
      <c r="D3461">
        <v>2.5099999999999998</v>
      </c>
      <c r="E3461" s="289" t="s">
        <v>8114</v>
      </c>
      <c r="F3461">
        <v>5014905437</v>
      </c>
      <c r="G3461" s="276">
        <v>45686</v>
      </c>
      <c r="H3461">
        <v>20250122635674</v>
      </c>
      <c r="I3461">
        <v>6.0060000000000002</v>
      </c>
      <c r="J3461" s="289" t="s">
        <v>350</v>
      </c>
      <c r="K3461" s="289" t="s">
        <v>8139</v>
      </c>
      <c r="L3461" s="289" t="s">
        <v>275</v>
      </c>
      <c r="M3461" s="289" t="s">
        <v>8116</v>
      </c>
      <c r="N3461" s="289" t="s">
        <v>818</v>
      </c>
      <c r="O3461" s="289" t="s">
        <v>291</v>
      </c>
      <c r="P3461" s="289" t="str">
        <f>VLOOKUP(CAT_Details[[#This Row],[Delivery Bp Customer Code]],Table6[],2,0)</f>
        <v>DX01-L5</v>
      </c>
    </row>
    <row r="3462" spans="1:16" x14ac:dyDescent="0.25">
      <c r="A3462" s="289" t="s">
        <v>285</v>
      </c>
      <c r="B3462">
        <v>9</v>
      </c>
      <c r="C3462">
        <v>1080</v>
      </c>
      <c r="D3462">
        <v>3.6</v>
      </c>
      <c r="E3462" s="289" t="s">
        <v>8140</v>
      </c>
      <c r="F3462">
        <v>5014905516</v>
      </c>
      <c r="G3462" s="276">
        <v>45686</v>
      </c>
      <c r="H3462">
        <v>20250122635546</v>
      </c>
      <c r="I3462">
        <v>8.64</v>
      </c>
      <c r="J3462" s="289" t="s">
        <v>350</v>
      </c>
      <c r="K3462" s="289" t="s">
        <v>8141</v>
      </c>
      <c r="L3462" s="289" t="s">
        <v>275</v>
      </c>
      <c r="M3462" s="289" t="s">
        <v>8077</v>
      </c>
      <c r="N3462" s="289" t="s">
        <v>353</v>
      </c>
      <c r="O3462" s="289" t="s">
        <v>291</v>
      </c>
      <c r="P3462" s="289" t="str">
        <f>VLOOKUP(CAT_Details[[#This Row],[Delivery Bp Customer Code]],Table6[],2,0)</f>
        <v>DX01-L5</v>
      </c>
    </row>
    <row r="3463" spans="1:16" x14ac:dyDescent="0.25">
      <c r="A3463" s="289" t="s">
        <v>285</v>
      </c>
      <c r="B3463">
        <v>1</v>
      </c>
      <c r="C3463">
        <v>120</v>
      </c>
      <c r="D3463">
        <v>0.4</v>
      </c>
      <c r="E3463" s="289" t="s">
        <v>8140</v>
      </c>
      <c r="F3463">
        <v>5014905517</v>
      </c>
      <c r="G3463" s="276">
        <v>45686</v>
      </c>
      <c r="H3463">
        <v>20250122635543</v>
      </c>
      <c r="I3463">
        <v>0.96</v>
      </c>
      <c r="J3463" s="289" t="s">
        <v>350</v>
      </c>
      <c r="K3463" s="289" t="s">
        <v>8142</v>
      </c>
      <c r="L3463" s="289" t="s">
        <v>275</v>
      </c>
      <c r="M3463" s="289" t="s">
        <v>8077</v>
      </c>
      <c r="N3463" s="289" t="s">
        <v>353</v>
      </c>
      <c r="O3463" s="289" t="s">
        <v>291</v>
      </c>
      <c r="P3463" s="289" t="str">
        <f>VLOOKUP(CAT_Details[[#This Row],[Delivery Bp Customer Code]],Table6[],2,0)</f>
        <v>DX01-L5</v>
      </c>
    </row>
    <row r="3464" spans="1:16" x14ac:dyDescent="0.25">
      <c r="A3464" s="289" t="s">
        <v>285</v>
      </c>
      <c r="B3464">
        <v>13</v>
      </c>
      <c r="C3464">
        <v>990.6</v>
      </c>
      <c r="D3464">
        <v>5.2</v>
      </c>
      <c r="E3464" s="289" t="s">
        <v>8143</v>
      </c>
      <c r="F3464">
        <v>5014905537</v>
      </c>
      <c r="G3464" s="276">
        <v>45686</v>
      </c>
      <c r="H3464" s="5">
        <v>20250120633772</v>
      </c>
      <c r="I3464">
        <v>12.605</v>
      </c>
      <c r="J3464" s="289" t="s">
        <v>350</v>
      </c>
      <c r="K3464" s="289" t="s">
        <v>8144</v>
      </c>
      <c r="L3464" s="289" t="s">
        <v>275</v>
      </c>
      <c r="M3464" s="289" t="s">
        <v>8077</v>
      </c>
      <c r="N3464" s="289" t="s">
        <v>690</v>
      </c>
      <c r="O3464" s="289" t="s">
        <v>291</v>
      </c>
      <c r="P3464" s="289" t="str">
        <f>VLOOKUP(CAT_Details[[#This Row],[Delivery Bp Customer Code]],Table6[],2,0)</f>
        <v>DX01-L5</v>
      </c>
    </row>
    <row r="3465" spans="1:16" x14ac:dyDescent="0.25">
      <c r="A3465" s="289" t="s">
        <v>285</v>
      </c>
      <c r="B3465">
        <v>1</v>
      </c>
      <c r="C3465">
        <v>411</v>
      </c>
      <c r="D3465">
        <v>0.5</v>
      </c>
      <c r="E3465" s="289" t="s">
        <v>8085</v>
      </c>
      <c r="F3465">
        <v>5014905570</v>
      </c>
      <c r="G3465" s="276">
        <v>45686</v>
      </c>
      <c r="H3465">
        <v>20250122635747</v>
      </c>
      <c r="I3465">
        <v>1.2</v>
      </c>
      <c r="J3465" s="289" t="s">
        <v>350</v>
      </c>
      <c r="K3465" s="289" t="s">
        <v>8145</v>
      </c>
      <c r="L3465" s="289" t="s">
        <v>275</v>
      </c>
      <c r="M3465" s="289" t="s">
        <v>8087</v>
      </c>
      <c r="N3465" s="289" t="s">
        <v>1631</v>
      </c>
      <c r="O3465" s="289" t="s">
        <v>291</v>
      </c>
      <c r="P3465" s="289" t="str">
        <f>VLOOKUP(CAT_Details[[#This Row],[Delivery Bp Customer Code]],Table6[],2,0)</f>
        <v>DX01-L5</v>
      </c>
    </row>
    <row r="3466" spans="1:16" x14ac:dyDescent="0.25">
      <c r="A3466" s="289" t="s">
        <v>285</v>
      </c>
      <c r="B3466">
        <v>1</v>
      </c>
      <c r="C3466">
        <v>410</v>
      </c>
      <c r="D3466">
        <v>0.5</v>
      </c>
      <c r="E3466" s="289" t="s">
        <v>8085</v>
      </c>
      <c r="F3466">
        <v>5014905572</v>
      </c>
      <c r="G3466" s="276">
        <v>45686</v>
      </c>
      <c r="H3466">
        <v>20250122635733</v>
      </c>
      <c r="I3466">
        <v>1.2</v>
      </c>
      <c r="J3466" s="289" t="s">
        <v>350</v>
      </c>
      <c r="K3466" s="289" t="s">
        <v>8146</v>
      </c>
      <c r="L3466" s="289" t="s">
        <v>275</v>
      </c>
      <c r="M3466" s="289" t="s">
        <v>8087</v>
      </c>
      <c r="N3466" s="289" t="s">
        <v>1631</v>
      </c>
      <c r="O3466" s="289" t="s">
        <v>291</v>
      </c>
      <c r="P3466" s="289" t="str">
        <f>VLOOKUP(CAT_Details[[#This Row],[Delivery Bp Customer Code]],Table6[],2,0)</f>
        <v>DX01-L5</v>
      </c>
    </row>
    <row r="3467" spans="1:16" x14ac:dyDescent="0.25">
      <c r="A3467" s="289" t="s">
        <v>285</v>
      </c>
      <c r="B3467">
        <v>2</v>
      </c>
      <c r="C3467">
        <v>200</v>
      </c>
      <c r="D3467">
        <v>0.55000000000000004</v>
      </c>
      <c r="E3467" s="289" t="s">
        <v>8147</v>
      </c>
      <c r="F3467">
        <v>5014905601</v>
      </c>
      <c r="G3467" s="276">
        <v>45686</v>
      </c>
      <c r="H3467">
        <v>20250122635588</v>
      </c>
      <c r="I3467">
        <v>1.202</v>
      </c>
      <c r="J3467" s="289" t="s">
        <v>350</v>
      </c>
      <c r="K3467" s="289" t="s">
        <v>8148</v>
      </c>
      <c r="L3467" s="289" t="s">
        <v>275</v>
      </c>
      <c r="M3467" s="289" t="s">
        <v>8087</v>
      </c>
      <c r="N3467" s="289" t="s">
        <v>366</v>
      </c>
      <c r="O3467" s="289" t="s">
        <v>291</v>
      </c>
      <c r="P3467" s="289" t="str">
        <f>VLOOKUP(CAT_Details[[#This Row],[Delivery Bp Customer Code]],Table6[],2,0)</f>
        <v>DX01-L5</v>
      </c>
    </row>
    <row r="3468" spans="1:16" x14ac:dyDescent="0.25">
      <c r="A3468" s="289" t="s">
        <v>285</v>
      </c>
      <c r="B3468">
        <v>2</v>
      </c>
      <c r="C3468">
        <v>79</v>
      </c>
      <c r="D3468">
        <v>0.6</v>
      </c>
      <c r="E3468" s="289" t="s">
        <v>8149</v>
      </c>
      <c r="F3468">
        <v>5014905768</v>
      </c>
      <c r="G3468" s="276">
        <v>45686</v>
      </c>
      <c r="H3468" s="5">
        <v>20250122635459</v>
      </c>
      <c r="I3468">
        <v>0.52800000000000002</v>
      </c>
      <c r="J3468" s="289" t="s">
        <v>350</v>
      </c>
      <c r="K3468" s="289" t="s">
        <v>8150</v>
      </c>
      <c r="L3468" s="289" t="s">
        <v>275</v>
      </c>
      <c r="M3468" s="289" t="s">
        <v>8087</v>
      </c>
      <c r="N3468" s="289" t="s">
        <v>378</v>
      </c>
      <c r="O3468" s="289" t="s">
        <v>291</v>
      </c>
      <c r="P3468" s="289" t="str">
        <f>VLOOKUP(CAT_Details[[#This Row],[Delivery Bp Customer Code]],Table6[],2,0)</f>
        <v>DX01-L5</v>
      </c>
    </row>
    <row r="3469" spans="1:16" x14ac:dyDescent="0.25">
      <c r="A3469" s="289" t="s">
        <v>285</v>
      </c>
      <c r="B3469">
        <v>2</v>
      </c>
      <c r="C3469">
        <v>56</v>
      </c>
      <c r="D3469">
        <v>0.13</v>
      </c>
      <c r="E3469" s="289" t="s">
        <v>8151</v>
      </c>
      <c r="F3469">
        <v>5014905920</v>
      </c>
      <c r="G3469" s="276">
        <v>45686</v>
      </c>
      <c r="H3469">
        <v>20250121634587</v>
      </c>
      <c r="I3469">
        <v>9.6000000000000002E-2</v>
      </c>
      <c r="J3469" s="289" t="s">
        <v>350</v>
      </c>
      <c r="K3469" s="289" t="s">
        <v>8152</v>
      </c>
      <c r="L3469" s="289" t="s">
        <v>275</v>
      </c>
      <c r="M3469" s="289" t="s">
        <v>8077</v>
      </c>
      <c r="N3469" s="289" t="s">
        <v>360</v>
      </c>
      <c r="O3469" s="289" t="s">
        <v>291</v>
      </c>
      <c r="P3469" s="289" t="str">
        <f>VLOOKUP(CAT_Details[[#This Row],[Delivery Bp Customer Code]],Table6[],2,0)</f>
        <v>DX01-L5</v>
      </c>
    </row>
    <row r="3470" spans="1:16" x14ac:dyDescent="0.25">
      <c r="A3470" s="289" t="s">
        <v>285</v>
      </c>
      <c r="B3470">
        <v>2</v>
      </c>
      <c r="C3470">
        <v>205.4</v>
      </c>
      <c r="D3470">
        <v>0.52</v>
      </c>
      <c r="E3470" s="289" t="s">
        <v>8153</v>
      </c>
      <c r="F3470">
        <v>5014934236</v>
      </c>
      <c r="G3470" s="276">
        <v>45686</v>
      </c>
      <c r="H3470">
        <v>20250124637481</v>
      </c>
      <c r="I3470">
        <v>1.0389999999999999</v>
      </c>
      <c r="J3470" s="289" t="s">
        <v>273</v>
      </c>
      <c r="K3470" s="289" t="s">
        <v>8154</v>
      </c>
      <c r="L3470" s="289" t="s">
        <v>275</v>
      </c>
      <c r="M3470" s="289" t="s">
        <v>8094</v>
      </c>
      <c r="N3470" s="289" t="s">
        <v>519</v>
      </c>
      <c r="O3470" s="289" t="s">
        <v>291</v>
      </c>
      <c r="P3470" s="289" t="str">
        <f>VLOOKUP(CAT_Details[[#This Row],[Delivery Bp Customer Code]],Table6[],2,0)</f>
        <v>DX01-L5</v>
      </c>
    </row>
    <row r="3471" spans="1:16" x14ac:dyDescent="0.25">
      <c r="A3471" s="289" t="s">
        <v>285</v>
      </c>
      <c r="B3471">
        <v>1</v>
      </c>
      <c r="C3471">
        <v>202</v>
      </c>
      <c r="D3471">
        <v>0.48</v>
      </c>
      <c r="E3471" s="289" t="s">
        <v>8153</v>
      </c>
      <c r="F3471">
        <v>5014934238</v>
      </c>
      <c r="G3471" s="276">
        <v>45686</v>
      </c>
      <c r="H3471">
        <v>20250124637475</v>
      </c>
      <c r="I3471">
        <v>1.03</v>
      </c>
      <c r="J3471" s="289" t="s">
        <v>273</v>
      </c>
      <c r="K3471" s="289" t="s">
        <v>8155</v>
      </c>
      <c r="L3471" s="289" t="s">
        <v>275</v>
      </c>
      <c r="M3471" s="289" t="s">
        <v>8094</v>
      </c>
      <c r="N3471" s="289" t="s">
        <v>519</v>
      </c>
      <c r="O3471" s="289" t="s">
        <v>291</v>
      </c>
      <c r="P3471" s="289" t="str">
        <f>VLOOKUP(CAT_Details[[#This Row],[Delivery Bp Customer Code]],Table6[],2,0)</f>
        <v>DX01-L5</v>
      </c>
    </row>
    <row r="3472" spans="1:16" x14ac:dyDescent="0.25">
      <c r="A3472" s="289" t="s">
        <v>521</v>
      </c>
      <c r="B3472">
        <v>7</v>
      </c>
      <c r="C3472">
        <v>2448.9499999999998</v>
      </c>
      <c r="D3472">
        <v>2.8</v>
      </c>
      <c r="E3472" s="289" t="s">
        <v>8156</v>
      </c>
      <c r="F3472">
        <v>5014905637</v>
      </c>
      <c r="G3472" s="276">
        <v>45686</v>
      </c>
      <c r="H3472">
        <v>20250122635898</v>
      </c>
      <c r="I3472">
        <v>2.419</v>
      </c>
      <c r="J3472" s="289" t="s">
        <v>350</v>
      </c>
      <c r="K3472" s="289" t="s">
        <v>8157</v>
      </c>
      <c r="L3472" s="289" t="s">
        <v>275</v>
      </c>
      <c r="M3472" s="289"/>
      <c r="N3472" s="289" t="s">
        <v>528</v>
      </c>
      <c r="O3472" s="289" t="s">
        <v>525</v>
      </c>
      <c r="P3472" s="289" t="str">
        <f>VLOOKUP(CAT_Details[[#This Row],[Delivery Bp Customer Code]],Table6[],2,0)</f>
        <v>No Loc</v>
      </c>
    </row>
    <row r="3473" spans="1:16" x14ac:dyDescent="0.25">
      <c r="A3473" s="289" t="s">
        <v>521</v>
      </c>
      <c r="B3473">
        <v>7</v>
      </c>
      <c r="C3473">
        <v>2448.9499999999998</v>
      </c>
      <c r="D3473">
        <v>2.8</v>
      </c>
      <c r="E3473" s="289" t="s">
        <v>8156</v>
      </c>
      <c r="F3473">
        <v>5014905784</v>
      </c>
      <c r="G3473" s="276">
        <v>45686</v>
      </c>
      <c r="H3473">
        <v>20250122635898</v>
      </c>
      <c r="I3473">
        <v>2.419</v>
      </c>
      <c r="J3473" s="289" t="s">
        <v>350</v>
      </c>
      <c r="K3473" s="289" t="s">
        <v>8158</v>
      </c>
      <c r="L3473" s="289" t="s">
        <v>275</v>
      </c>
      <c r="M3473" s="289" t="s">
        <v>8159</v>
      </c>
      <c r="N3473" s="289" t="s">
        <v>528</v>
      </c>
      <c r="O3473" s="289" t="s">
        <v>525</v>
      </c>
      <c r="P3473" s="289" t="str">
        <f>VLOOKUP(CAT_Details[[#This Row],[Delivery Bp Customer Code]],Table6[],2,0)</f>
        <v>No Loc</v>
      </c>
    </row>
    <row r="3474" spans="1:16" x14ac:dyDescent="0.25">
      <c r="A3474" s="289" t="s">
        <v>272</v>
      </c>
      <c r="B3474">
        <v>2</v>
      </c>
      <c r="C3474">
        <v>288</v>
      </c>
      <c r="D3474">
        <v>0.8</v>
      </c>
      <c r="E3474" s="289" t="s">
        <v>8160</v>
      </c>
      <c r="F3474">
        <v>5014891067</v>
      </c>
      <c r="G3474" s="276">
        <v>45686</v>
      </c>
      <c r="H3474" s="5">
        <v>20250121634691</v>
      </c>
      <c r="I3474">
        <v>1.92</v>
      </c>
      <c r="J3474" s="289" t="s">
        <v>324</v>
      </c>
      <c r="K3474" s="289" t="s">
        <v>8161</v>
      </c>
      <c r="L3474" s="289" t="s">
        <v>275</v>
      </c>
      <c r="M3474" s="289" t="s">
        <v>7704</v>
      </c>
      <c r="N3474" s="289" t="s">
        <v>616</v>
      </c>
      <c r="O3474" s="289" t="s">
        <v>277</v>
      </c>
      <c r="P3474" s="289" t="str">
        <f>VLOOKUP(CAT_Details[[#This Row],[Delivery Bp Customer Code]],Table6[],2,0)</f>
        <v>U2-L5</v>
      </c>
    </row>
    <row r="3475" spans="1:16" x14ac:dyDescent="0.25">
      <c r="A3475" s="289" t="s">
        <v>272</v>
      </c>
      <c r="B3475">
        <v>7</v>
      </c>
      <c r="C3475">
        <v>1430</v>
      </c>
      <c r="D3475">
        <v>2.8</v>
      </c>
      <c r="E3475" s="289" t="s">
        <v>8102</v>
      </c>
      <c r="F3475">
        <v>5014891321</v>
      </c>
      <c r="G3475" s="276">
        <v>45686</v>
      </c>
      <c r="H3475">
        <v>20250120633603</v>
      </c>
      <c r="I3475">
        <v>8.2560000000000002</v>
      </c>
      <c r="J3475" s="289" t="s">
        <v>294</v>
      </c>
      <c r="K3475" s="289" t="s">
        <v>8162</v>
      </c>
      <c r="L3475" s="289" t="s">
        <v>275</v>
      </c>
      <c r="M3475" s="289" t="s">
        <v>8104</v>
      </c>
      <c r="N3475" s="289" t="s">
        <v>555</v>
      </c>
      <c r="O3475" s="289" t="s">
        <v>277</v>
      </c>
      <c r="P3475" s="289" t="str">
        <f>VLOOKUP(CAT_Details[[#This Row],[Delivery Bp Customer Code]],Table6[],2,0)</f>
        <v>U2-L5</v>
      </c>
    </row>
    <row r="3476" spans="1:16" x14ac:dyDescent="0.25">
      <c r="A3476" s="289" t="s">
        <v>272</v>
      </c>
      <c r="B3476">
        <v>18</v>
      </c>
      <c r="C3476">
        <v>1620</v>
      </c>
      <c r="D3476">
        <v>7.2</v>
      </c>
      <c r="E3476" s="289" t="s">
        <v>8163</v>
      </c>
      <c r="F3476">
        <v>5014905577</v>
      </c>
      <c r="G3476" s="276">
        <v>45686</v>
      </c>
      <c r="H3476">
        <v>20250121634651</v>
      </c>
      <c r="I3476">
        <v>12.96</v>
      </c>
      <c r="J3476" s="289" t="s">
        <v>350</v>
      </c>
      <c r="K3476" s="289" t="s">
        <v>8164</v>
      </c>
      <c r="L3476" s="289" t="s">
        <v>275</v>
      </c>
      <c r="M3476" s="289" t="s">
        <v>8087</v>
      </c>
      <c r="N3476" s="289" t="s">
        <v>846</v>
      </c>
      <c r="O3476" s="289" t="s">
        <v>277</v>
      </c>
      <c r="P3476" s="289" t="str">
        <f>VLOOKUP(CAT_Details[[#This Row],[Delivery Bp Customer Code]],Table6[],2,0)</f>
        <v>U2-L5</v>
      </c>
    </row>
    <row r="3477" spans="1:16" x14ac:dyDescent="0.25">
      <c r="A3477" s="289" t="s">
        <v>272</v>
      </c>
      <c r="B3477">
        <v>30</v>
      </c>
      <c r="C3477">
        <v>3810</v>
      </c>
      <c r="D3477">
        <v>12</v>
      </c>
      <c r="E3477" s="289" t="s">
        <v>8165</v>
      </c>
      <c r="F3477">
        <v>5014905592</v>
      </c>
      <c r="G3477" s="276">
        <v>45686</v>
      </c>
      <c r="H3477">
        <v>20250122635264</v>
      </c>
      <c r="I3477">
        <v>27.36</v>
      </c>
      <c r="J3477" s="289" t="s">
        <v>350</v>
      </c>
      <c r="K3477" s="289" t="s">
        <v>8166</v>
      </c>
      <c r="L3477" s="289" t="s">
        <v>275</v>
      </c>
      <c r="M3477" s="289" t="s">
        <v>8087</v>
      </c>
      <c r="N3477" s="289" t="s">
        <v>472</v>
      </c>
      <c r="O3477" s="289" t="s">
        <v>277</v>
      </c>
      <c r="P3477" s="289" t="str">
        <f>VLOOKUP(CAT_Details[[#This Row],[Delivery Bp Customer Code]],Table6[],2,0)</f>
        <v>U2-L5</v>
      </c>
    </row>
    <row r="3478" spans="1:16" x14ac:dyDescent="0.25">
      <c r="A3478" s="289" t="s">
        <v>272</v>
      </c>
      <c r="B3478">
        <v>1</v>
      </c>
      <c r="C3478">
        <v>32</v>
      </c>
      <c r="D3478">
        <v>0.2</v>
      </c>
      <c r="E3478" s="289" t="s">
        <v>8167</v>
      </c>
      <c r="F3478">
        <v>5014905892</v>
      </c>
      <c r="G3478" s="276">
        <v>45686</v>
      </c>
      <c r="H3478">
        <v>20250122635496</v>
      </c>
      <c r="I3478">
        <v>0.192</v>
      </c>
      <c r="J3478" s="289" t="s">
        <v>350</v>
      </c>
      <c r="K3478" s="289" t="s">
        <v>8168</v>
      </c>
      <c r="L3478" s="289" t="s">
        <v>275</v>
      </c>
      <c r="M3478" s="289" t="s">
        <v>8087</v>
      </c>
      <c r="N3478" s="289" t="s">
        <v>446</v>
      </c>
      <c r="O3478" s="289" t="s">
        <v>277</v>
      </c>
      <c r="P3478" s="289" t="str">
        <f>VLOOKUP(CAT_Details[[#This Row],[Delivery Bp Customer Code]],Table6[],2,0)</f>
        <v>U2-L5</v>
      </c>
    </row>
    <row r="3479" spans="1:16" x14ac:dyDescent="0.25">
      <c r="A3479" s="289" t="s">
        <v>272</v>
      </c>
      <c r="B3479">
        <v>1</v>
      </c>
      <c r="C3479">
        <v>60</v>
      </c>
      <c r="D3479">
        <v>0.4</v>
      </c>
      <c r="E3479" s="289" t="s">
        <v>8169</v>
      </c>
      <c r="F3479">
        <v>5014918803</v>
      </c>
      <c r="G3479" s="276">
        <v>45686</v>
      </c>
      <c r="H3479">
        <v>20250121634664</v>
      </c>
      <c r="I3479">
        <v>0.48</v>
      </c>
      <c r="J3479" s="289" t="s">
        <v>287</v>
      </c>
      <c r="K3479" s="289" t="s">
        <v>8170</v>
      </c>
      <c r="L3479" s="289" t="s">
        <v>275</v>
      </c>
      <c r="M3479" s="289" t="s">
        <v>8001</v>
      </c>
      <c r="N3479" s="289" t="s">
        <v>468</v>
      </c>
      <c r="O3479" s="289" t="s">
        <v>277</v>
      </c>
      <c r="P3479" s="289" t="str">
        <f>VLOOKUP(CAT_Details[[#This Row],[Delivery Bp Customer Code]],Table6[],2,0)</f>
        <v>U2-L5</v>
      </c>
    </row>
    <row r="3480" spans="1:16" x14ac:dyDescent="0.25">
      <c r="A3480" s="289" t="s">
        <v>4794</v>
      </c>
      <c r="B3480">
        <v>2</v>
      </c>
      <c r="C3480">
        <v>10</v>
      </c>
      <c r="D3480">
        <v>0.06</v>
      </c>
      <c r="E3480" s="289" t="s">
        <v>8171</v>
      </c>
      <c r="F3480">
        <v>5014863235</v>
      </c>
      <c r="G3480" s="276">
        <v>45686</v>
      </c>
      <c r="H3480">
        <v>20250117632806</v>
      </c>
      <c r="I3480">
        <v>2.8000000000000001E-2</v>
      </c>
      <c r="J3480" s="289" t="s">
        <v>294</v>
      </c>
      <c r="K3480" s="289" t="s">
        <v>8172</v>
      </c>
      <c r="L3480" s="289" t="s">
        <v>275</v>
      </c>
      <c r="M3480" s="289" t="s">
        <v>7883</v>
      </c>
      <c r="N3480" s="289" t="s">
        <v>1413</v>
      </c>
      <c r="O3480" s="289" t="s">
        <v>4798</v>
      </c>
      <c r="P3480" s="289" t="str">
        <f>VLOOKUP(CAT_Details[[#This Row],[Delivery Bp Customer Code]],Table6[],2,0)</f>
        <v>MY02</v>
      </c>
    </row>
    <row r="3481" spans="1:16" x14ac:dyDescent="0.25">
      <c r="A3481" s="289" t="s">
        <v>4794</v>
      </c>
      <c r="B3481">
        <v>1</v>
      </c>
      <c r="C3481">
        <v>130</v>
      </c>
      <c r="D3481">
        <v>0.4</v>
      </c>
      <c r="E3481" s="289" t="s">
        <v>8173</v>
      </c>
      <c r="F3481">
        <v>5014876193</v>
      </c>
      <c r="G3481" s="276">
        <v>45686</v>
      </c>
      <c r="H3481">
        <v>20250120633399</v>
      </c>
      <c r="I3481">
        <v>0.96</v>
      </c>
      <c r="J3481" s="289" t="s">
        <v>401</v>
      </c>
      <c r="K3481" s="289" t="s">
        <v>8174</v>
      </c>
      <c r="L3481" s="289" t="s">
        <v>275</v>
      </c>
      <c r="M3481" s="289" t="s">
        <v>8175</v>
      </c>
      <c r="N3481" s="289" t="s">
        <v>673</v>
      </c>
      <c r="O3481" s="289" t="s">
        <v>4798</v>
      </c>
      <c r="P3481" s="289" t="str">
        <f>VLOOKUP(CAT_Details[[#This Row],[Delivery Bp Customer Code]],Table6[],2,0)</f>
        <v>MY02</v>
      </c>
    </row>
    <row r="3482" spans="1:16" x14ac:dyDescent="0.25">
      <c r="A3482" s="289" t="s">
        <v>4794</v>
      </c>
      <c r="B3482">
        <v>1</v>
      </c>
      <c r="C3482">
        <v>23</v>
      </c>
      <c r="D3482">
        <v>0.4</v>
      </c>
      <c r="E3482" s="289" t="s">
        <v>8176</v>
      </c>
      <c r="F3482">
        <v>5014905388</v>
      </c>
      <c r="G3482" s="276">
        <v>45686</v>
      </c>
      <c r="H3482">
        <v>20250121634482</v>
      </c>
      <c r="I3482">
        <v>0.40300000000000002</v>
      </c>
      <c r="J3482" s="289" t="s">
        <v>280</v>
      </c>
      <c r="K3482" s="289" t="s">
        <v>8177</v>
      </c>
      <c r="L3482" s="289" t="s">
        <v>275</v>
      </c>
      <c r="M3482" s="289" t="s">
        <v>7956</v>
      </c>
      <c r="N3482" s="289" t="s">
        <v>5809</v>
      </c>
      <c r="O3482" s="289" t="s">
        <v>4798</v>
      </c>
      <c r="P3482" s="289" t="str">
        <f>VLOOKUP(CAT_Details[[#This Row],[Delivery Bp Customer Code]],Table6[],2,0)</f>
        <v>MY02</v>
      </c>
    </row>
    <row r="3483" spans="1:16" x14ac:dyDescent="0.25">
      <c r="A3483" s="289" t="s">
        <v>4794</v>
      </c>
      <c r="B3483">
        <v>1</v>
      </c>
      <c r="C3483">
        <v>17</v>
      </c>
      <c r="D3483">
        <v>0.4</v>
      </c>
      <c r="E3483" s="289" t="s">
        <v>8176</v>
      </c>
      <c r="F3483">
        <v>5014905389</v>
      </c>
      <c r="G3483" s="276">
        <v>45686</v>
      </c>
      <c r="H3483">
        <v>20250121634480</v>
      </c>
      <c r="I3483">
        <v>0.499</v>
      </c>
      <c r="J3483" s="289" t="s">
        <v>280</v>
      </c>
      <c r="K3483" s="289" t="s">
        <v>8178</v>
      </c>
      <c r="L3483" s="289" t="s">
        <v>275</v>
      </c>
      <c r="M3483" s="289" t="s">
        <v>7956</v>
      </c>
      <c r="N3483" s="289" t="s">
        <v>5809</v>
      </c>
      <c r="O3483" s="289" t="s">
        <v>4798</v>
      </c>
      <c r="P3483" s="289" t="str">
        <f>VLOOKUP(CAT_Details[[#This Row],[Delivery Bp Customer Code]],Table6[],2,0)</f>
        <v>MY02</v>
      </c>
    </row>
    <row r="3484" spans="1:16" x14ac:dyDescent="0.25">
      <c r="A3484" s="289" t="s">
        <v>4794</v>
      </c>
      <c r="B3484">
        <v>1</v>
      </c>
      <c r="C3484">
        <v>4.3</v>
      </c>
      <c r="D3484">
        <v>0.02</v>
      </c>
      <c r="E3484" s="289" t="s">
        <v>8153</v>
      </c>
      <c r="F3484">
        <v>5014934237</v>
      </c>
      <c r="G3484" s="276">
        <v>45686</v>
      </c>
      <c r="H3484">
        <v>20250124637469</v>
      </c>
      <c r="I3484">
        <v>7.0000000000000001E-3</v>
      </c>
      <c r="J3484" s="289" t="s">
        <v>273</v>
      </c>
      <c r="K3484" s="289" t="s">
        <v>8179</v>
      </c>
      <c r="L3484" s="289" t="s">
        <v>275</v>
      </c>
      <c r="M3484" s="289" t="s">
        <v>8094</v>
      </c>
      <c r="N3484" s="289" t="s">
        <v>519</v>
      </c>
      <c r="O3484" s="289" t="s">
        <v>4798</v>
      </c>
      <c r="P3484" s="289" t="str">
        <f>VLOOKUP(CAT_Details[[#This Row],[Delivery Bp Customer Code]],Table6[],2,0)</f>
        <v>MY02</v>
      </c>
    </row>
    <row r="3485" spans="1:16" x14ac:dyDescent="0.25">
      <c r="A3485" s="289" t="s">
        <v>278</v>
      </c>
      <c r="B3485">
        <v>15</v>
      </c>
      <c r="C3485">
        <v>5835</v>
      </c>
      <c r="D3485">
        <v>6</v>
      </c>
      <c r="E3485" s="289" t="s">
        <v>8180</v>
      </c>
      <c r="F3485">
        <v>5014891222</v>
      </c>
      <c r="G3485" s="276">
        <v>45687</v>
      </c>
      <c r="H3485" s="5">
        <v>20250120633629</v>
      </c>
      <c r="I3485">
        <v>5.76</v>
      </c>
      <c r="J3485" s="289" t="s">
        <v>324</v>
      </c>
      <c r="K3485" s="289" t="s">
        <v>8181</v>
      </c>
      <c r="L3485" s="289" t="s">
        <v>275</v>
      </c>
      <c r="M3485" s="289" t="s">
        <v>8182</v>
      </c>
      <c r="N3485" s="289" t="s">
        <v>399</v>
      </c>
      <c r="O3485" s="289" t="s">
        <v>498</v>
      </c>
      <c r="P3485" s="289" t="str">
        <f>VLOOKUP(CAT_Details[[#This Row],[Delivery Bp Customer Code]],Table6[],2,0)</f>
        <v>DK-BM01</v>
      </c>
    </row>
    <row r="3486" spans="1:16" x14ac:dyDescent="0.25">
      <c r="A3486" s="289" t="s">
        <v>278</v>
      </c>
      <c r="B3486">
        <v>6</v>
      </c>
      <c r="C3486">
        <v>2387.39</v>
      </c>
      <c r="D3486">
        <v>2.2000000000000002</v>
      </c>
      <c r="E3486" s="289" t="s">
        <v>8183</v>
      </c>
      <c r="F3486">
        <v>5014919055</v>
      </c>
      <c r="G3486" s="276">
        <v>45687</v>
      </c>
      <c r="H3486" s="5">
        <v>20250123636515</v>
      </c>
      <c r="I3486">
        <v>3.0720000000000001</v>
      </c>
      <c r="J3486" s="289" t="s">
        <v>280</v>
      </c>
      <c r="K3486" s="289" t="s">
        <v>8184</v>
      </c>
      <c r="L3486" s="289" t="s">
        <v>275</v>
      </c>
      <c r="M3486" s="289" t="s">
        <v>8082</v>
      </c>
      <c r="N3486" s="289" t="s">
        <v>485</v>
      </c>
      <c r="O3486" s="289" t="s">
        <v>498</v>
      </c>
      <c r="P3486" s="289" t="str">
        <f>VLOOKUP(CAT_Details[[#This Row],[Delivery Bp Customer Code]],Table6[],2,0)</f>
        <v>DK-BM01</v>
      </c>
    </row>
    <row r="3487" spans="1:16" x14ac:dyDescent="0.25">
      <c r="A3487" s="289" t="s">
        <v>278</v>
      </c>
      <c r="B3487">
        <v>9</v>
      </c>
      <c r="C3487">
        <v>4917.6000000000004</v>
      </c>
      <c r="D3487">
        <v>3.6</v>
      </c>
      <c r="E3487" s="289" t="s">
        <v>8185</v>
      </c>
      <c r="F3487">
        <v>5014919120</v>
      </c>
      <c r="G3487" s="276">
        <v>45687</v>
      </c>
      <c r="H3487">
        <v>20250122636084</v>
      </c>
      <c r="I3487">
        <v>8.64</v>
      </c>
      <c r="J3487" s="289" t="s">
        <v>280</v>
      </c>
      <c r="K3487" s="289" t="s">
        <v>8186</v>
      </c>
      <c r="L3487" s="289" t="s">
        <v>275</v>
      </c>
      <c r="M3487" s="289" t="s">
        <v>8187</v>
      </c>
      <c r="N3487" s="289" t="s">
        <v>566</v>
      </c>
      <c r="O3487" s="289" t="s">
        <v>498</v>
      </c>
      <c r="P3487" s="289" t="str">
        <f>VLOOKUP(CAT_Details[[#This Row],[Delivery Bp Customer Code]],Table6[],2,0)</f>
        <v>DK-BM01</v>
      </c>
    </row>
    <row r="3488" spans="1:16" x14ac:dyDescent="0.25">
      <c r="A3488" s="289" t="s">
        <v>278</v>
      </c>
      <c r="B3488">
        <v>2</v>
      </c>
      <c r="C3488">
        <v>130</v>
      </c>
      <c r="D3488">
        <v>0.4</v>
      </c>
      <c r="E3488" s="289" t="s">
        <v>8188</v>
      </c>
      <c r="F3488">
        <v>5014919121</v>
      </c>
      <c r="G3488" s="276">
        <v>45687</v>
      </c>
      <c r="H3488">
        <v>20250121634503</v>
      </c>
      <c r="I3488">
        <v>0.26900000000000002</v>
      </c>
      <c r="J3488" s="289" t="s">
        <v>350</v>
      </c>
      <c r="K3488" s="289" t="s">
        <v>8189</v>
      </c>
      <c r="L3488" s="289" t="s">
        <v>275</v>
      </c>
      <c r="M3488" s="289" t="s">
        <v>8090</v>
      </c>
      <c r="N3488" s="289" t="s">
        <v>482</v>
      </c>
      <c r="O3488" s="289" t="s">
        <v>498</v>
      </c>
      <c r="P3488" s="289" t="str">
        <f>VLOOKUP(CAT_Details[[#This Row],[Delivery Bp Customer Code]],Table6[],2,0)</f>
        <v>DK-BM01</v>
      </c>
    </row>
    <row r="3489" spans="1:16" x14ac:dyDescent="0.25">
      <c r="A3489" s="289" t="s">
        <v>278</v>
      </c>
      <c r="B3489">
        <v>3</v>
      </c>
      <c r="C3489">
        <v>1541.4</v>
      </c>
      <c r="D3489">
        <v>1.2</v>
      </c>
      <c r="E3489" s="289" t="s">
        <v>8190</v>
      </c>
      <c r="F3489">
        <v>5014934099</v>
      </c>
      <c r="G3489" s="276">
        <v>45687</v>
      </c>
      <c r="H3489" s="5">
        <v>20250114630011</v>
      </c>
      <c r="I3489">
        <v>2.88</v>
      </c>
      <c r="J3489" s="289" t="s">
        <v>280</v>
      </c>
      <c r="K3489" s="289" t="s">
        <v>8191</v>
      </c>
      <c r="L3489" s="289" t="s">
        <v>275</v>
      </c>
      <c r="M3489" s="289" t="s">
        <v>8192</v>
      </c>
      <c r="N3489" s="289" t="s">
        <v>1132</v>
      </c>
      <c r="O3489" s="289" t="s">
        <v>498</v>
      </c>
      <c r="P3489" s="289" t="str">
        <f>VLOOKUP(CAT_Details[[#This Row],[Delivery Bp Customer Code]],Table6[],2,0)</f>
        <v>DK-BM01</v>
      </c>
    </row>
    <row r="3490" spans="1:16" x14ac:dyDescent="0.25">
      <c r="A3490" s="289" t="s">
        <v>278</v>
      </c>
      <c r="B3490">
        <v>1</v>
      </c>
      <c r="C3490">
        <v>111.5</v>
      </c>
      <c r="D3490">
        <v>0.2</v>
      </c>
      <c r="E3490" s="289" t="s">
        <v>8193</v>
      </c>
      <c r="F3490">
        <v>5014947976</v>
      </c>
      <c r="G3490" s="276">
        <v>45687</v>
      </c>
      <c r="H3490">
        <v>20250123637073</v>
      </c>
      <c r="I3490">
        <v>0.48</v>
      </c>
      <c r="J3490" s="289" t="s">
        <v>273</v>
      </c>
      <c r="K3490" s="289" t="s">
        <v>8194</v>
      </c>
      <c r="L3490" s="289" t="s">
        <v>275</v>
      </c>
      <c r="M3490" s="289" t="s">
        <v>8195</v>
      </c>
      <c r="N3490" s="289" t="s">
        <v>2434</v>
      </c>
      <c r="O3490" s="289" t="s">
        <v>498</v>
      </c>
      <c r="P3490" s="289" t="str">
        <f>VLOOKUP(CAT_Details[[#This Row],[Delivery Bp Customer Code]],Table6[],2,0)</f>
        <v>DK-BM01</v>
      </c>
    </row>
    <row r="3491" spans="1:16" x14ac:dyDescent="0.25">
      <c r="A3491" s="289" t="s">
        <v>278</v>
      </c>
      <c r="B3491">
        <v>5</v>
      </c>
      <c r="C3491">
        <v>2818</v>
      </c>
      <c r="D3491">
        <v>2</v>
      </c>
      <c r="E3491" s="289" t="s">
        <v>8196</v>
      </c>
      <c r="F3491">
        <v>5014948401</v>
      </c>
      <c r="G3491" s="276">
        <v>45687</v>
      </c>
      <c r="H3491">
        <v>20250124637527</v>
      </c>
      <c r="I3491">
        <v>4.8</v>
      </c>
      <c r="J3491" s="289" t="s">
        <v>273</v>
      </c>
      <c r="K3491" s="289" t="s">
        <v>8197</v>
      </c>
      <c r="L3491" s="289" t="s">
        <v>275</v>
      </c>
      <c r="M3491" s="289" t="s">
        <v>8198</v>
      </c>
      <c r="N3491" s="289" t="s">
        <v>575</v>
      </c>
      <c r="O3491" s="289" t="s">
        <v>498</v>
      </c>
      <c r="P3491" s="289" t="str">
        <f>VLOOKUP(CAT_Details[[#This Row],[Delivery Bp Customer Code]],Table6[],2,0)</f>
        <v>DK-BM01</v>
      </c>
    </row>
    <row r="3492" spans="1:16" x14ac:dyDescent="0.25">
      <c r="A3492" s="289" t="s">
        <v>75</v>
      </c>
      <c r="B3492">
        <v>1</v>
      </c>
      <c r="C3492">
        <v>4</v>
      </c>
      <c r="D3492">
        <v>0.06</v>
      </c>
      <c r="E3492" s="289" t="s">
        <v>8199</v>
      </c>
      <c r="F3492">
        <v>5014905617</v>
      </c>
      <c r="G3492" s="276">
        <v>45687</v>
      </c>
      <c r="H3492">
        <v>20250120633696</v>
      </c>
      <c r="I3492">
        <v>1.7999999999999999E-2</v>
      </c>
      <c r="J3492" s="289" t="s">
        <v>345</v>
      </c>
      <c r="K3492" s="289" t="s">
        <v>8200</v>
      </c>
      <c r="L3492" s="289" t="s">
        <v>275</v>
      </c>
      <c r="M3492" s="289" t="s">
        <v>8128</v>
      </c>
      <c r="N3492" s="289" t="s">
        <v>5824</v>
      </c>
      <c r="O3492" s="289" t="s">
        <v>5281</v>
      </c>
      <c r="P3492" s="289" t="str">
        <f>VLOOKUP(CAT_Details[[#This Row],[Delivery Bp Customer Code]],Table6[],2,0)</f>
        <v>DK-LW08</v>
      </c>
    </row>
    <row r="3493" spans="1:16" x14ac:dyDescent="0.25">
      <c r="A3493" s="289" t="s">
        <v>75</v>
      </c>
      <c r="B3493">
        <v>7</v>
      </c>
      <c r="C3493">
        <v>1015</v>
      </c>
      <c r="D3493">
        <v>2.8</v>
      </c>
      <c r="E3493" s="289" t="s">
        <v>8201</v>
      </c>
      <c r="F3493">
        <v>5014905783</v>
      </c>
      <c r="G3493" s="276">
        <v>45687</v>
      </c>
      <c r="H3493" s="5">
        <v>20250121634754</v>
      </c>
      <c r="I3493">
        <v>7.968</v>
      </c>
      <c r="J3493" s="289" t="s">
        <v>294</v>
      </c>
      <c r="K3493" s="289" t="s">
        <v>8202</v>
      </c>
      <c r="L3493" s="289" t="s">
        <v>275</v>
      </c>
      <c r="M3493" s="289" t="s">
        <v>8203</v>
      </c>
      <c r="N3493" s="289" t="s">
        <v>555</v>
      </c>
      <c r="O3493" s="289" t="s">
        <v>2173</v>
      </c>
      <c r="P3493" s="289" t="str">
        <f>VLOOKUP(CAT_Details[[#This Row],[Delivery Bp Customer Code]],Table6[],2,0)</f>
        <v>OYL1</v>
      </c>
    </row>
    <row r="3494" spans="1:16" x14ac:dyDescent="0.25">
      <c r="A3494" s="289" t="s">
        <v>75</v>
      </c>
      <c r="B3494">
        <v>1</v>
      </c>
      <c r="C3494">
        <v>40</v>
      </c>
      <c r="D3494">
        <v>0.2</v>
      </c>
      <c r="E3494" s="289" t="s">
        <v>8204</v>
      </c>
      <c r="F3494">
        <v>5014905811</v>
      </c>
      <c r="G3494" s="276">
        <v>45687</v>
      </c>
      <c r="H3494">
        <v>20250120633741</v>
      </c>
      <c r="I3494">
        <v>0.24</v>
      </c>
      <c r="J3494" s="289" t="s">
        <v>324</v>
      </c>
      <c r="K3494" s="289" t="s">
        <v>8205</v>
      </c>
      <c r="L3494" s="289" t="s">
        <v>275</v>
      </c>
      <c r="M3494" s="289" t="s">
        <v>8109</v>
      </c>
      <c r="N3494" s="289" t="s">
        <v>562</v>
      </c>
      <c r="O3494" s="289" t="s">
        <v>2173</v>
      </c>
      <c r="P3494" s="289" t="str">
        <f>VLOOKUP(CAT_Details[[#This Row],[Delivery Bp Customer Code]],Table6[],2,0)</f>
        <v>OYL1</v>
      </c>
    </row>
    <row r="3495" spans="1:16" x14ac:dyDescent="0.25">
      <c r="A3495" s="289" t="s">
        <v>75</v>
      </c>
      <c r="B3495">
        <v>1</v>
      </c>
      <c r="C3495">
        <v>7</v>
      </c>
      <c r="D3495">
        <v>0.04</v>
      </c>
      <c r="E3495" s="289" t="s">
        <v>8206</v>
      </c>
      <c r="F3495">
        <v>5014905939</v>
      </c>
      <c r="G3495" s="276">
        <v>45687</v>
      </c>
      <c r="H3495">
        <v>20250121634690</v>
      </c>
      <c r="I3495">
        <v>1.7999999999999999E-2</v>
      </c>
      <c r="J3495" s="289" t="s">
        <v>324</v>
      </c>
      <c r="K3495" s="289" t="s">
        <v>8207</v>
      </c>
      <c r="L3495" s="289" t="s">
        <v>275</v>
      </c>
      <c r="M3495" s="289" t="s">
        <v>8208</v>
      </c>
      <c r="N3495" s="289" t="s">
        <v>2727</v>
      </c>
      <c r="O3495" s="289" t="s">
        <v>2173</v>
      </c>
      <c r="P3495" s="289" t="str">
        <f>VLOOKUP(CAT_Details[[#This Row],[Delivery Bp Customer Code]],Table6[],2,0)</f>
        <v>OYL1</v>
      </c>
    </row>
    <row r="3496" spans="1:16" x14ac:dyDescent="0.25">
      <c r="A3496" s="289" t="s">
        <v>75</v>
      </c>
      <c r="B3496">
        <v>1</v>
      </c>
      <c r="C3496">
        <v>12</v>
      </c>
      <c r="D3496">
        <v>0.06</v>
      </c>
      <c r="E3496" s="289" t="s">
        <v>8209</v>
      </c>
      <c r="F3496">
        <v>5014918751</v>
      </c>
      <c r="G3496" s="276">
        <v>45687</v>
      </c>
      <c r="H3496">
        <v>20250121634914</v>
      </c>
      <c r="I3496">
        <v>5.3999999999999999E-2</v>
      </c>
      <c r="J3496" s="289" t="s">
        <v>350</v>
      </c>
      <c r="K3496" s="289" t="s">
        <v>8210</v>
      </c>
      <c r="L3496" s="289" t="s">
        <v>275</v>
      </c>
      <c r="M3496" s="289" t="s">
        <v>8116</v>
      </c>
      <c r="N3496" s="289" t="s">
        <v>1631</v>
      </c>
      <c r="O3496" s="289" t="s">
        <v>2173</v>
      </c>
      <c r="P3496" s="289" t="str">
        <f>VLOOKUP(CAT_Details[[#This Row],[Delivery Bp Customer Code]],Table6[],2,0)</f>
        <v>OYL1</v>
      </c>
    </row>
    <row r="3497" spans="1:16" x14ac:dyDescent="0.25">
      <c r="A3497" s="289" t="s">
        <v>75</v>
      </c>
      <c r="B3497">
        <v>1</v>
      </c>
      <c r="C3497">
        <v>9</v>
      </c>
      <c r="D3497">
        <v>0.03</v>
      </c>
      <c r="E3497" s="289" t="s">
        <v>8211</v>
      </c>
      <c r="F3497">
        <v>5014918767</v>
      </c>
      <c r="G3497" s="276">
        <v>45687</v>
      </c>
      <c r="H3497" s="5">
        <v>20250122635488</v>
      </c>
      <c r="I3497">
        <v>1.0999999999999999E-2</v>
      </c>
      <c r="J3497" s="289" t="s">
        <v>350</v>
      </c>
      <c r="K3497" s="289" t="s">
        <v>8212</v>
      </c>
      <c r="L3497" s="289" t="s">
        <v>275</v>
      </c>
      <c r="M3497" s="289" t="s">
        <v>8116</v>
      </c>
      <c r="N3497" s="289" t="s">
        <v>5415</v>
      </c>
      <c r="O3497" s="289" t="s">
        <v>2173</v>
      </c>
      <c r="P3497" s="289" t="str">
        <f>VLOOKUP(CAT_Details[[#This Row],[Delivery Bp Customer Code]],Table6[],2,0)</f>
        <v>OYL1</v>
      </c>
    </row>
    <row r="3498" spans="1:16" x14ac:dyDescent="0.25">
      <c r="A3498" s="289" t="s">
        <v>75</v>
      </c>
      <c r="B3498">
        <v>7</v>
      </c>
      <c r="C3498">
        <v>2174</v>
      </c>
      <c r="D3498">
        <v>3.5</v>
      </c>
      <c r="E3498" s="289" t="s">
        <v>8213</v>
      </c>
      <c r="F3498">
        <v>5014918897</v>
      </c>
      <c r="G3498" s="276">
        <v>45687</v>
      </c>
      <c r="H3498">
        <v>20250123636583</v>
      </c>
      <c r="I3498">
        <v>8.4</v>
      </c>
      <c r="J3498" s="289" t="s">
        <v>350</v>
      </c>
      <c r="K3498" s="289" t="s">
        <v>8214</v>
      </c>
      <c r="L3498" s="289" t="s">
        <v>275</v>
      </c>
      <c r="M3498" s="289" t="s">
        <v>8090</v>
      </c>
      <c r="N3498" s="289" t="s">
        <v>1631</v>
      </c>
      <c r="O3498" s="289" t="s">
        <v>7849</v>
      </c>
      <c r="P3498" s="289" t="str">
        <f>VLOOKUP(CAT_Details[[#This Row],[Delivery Bp Customer Code]],Table6[],2,0)</f>
        <v>MZ03</v>
      </c>
    </row>
    <row r="3499" spans="1:16" x14ac:dyDescent="0.25">
      <c r="A3499" s="289" t="s">
        <v>75</v>
      </c>
      <c r="B3499">
        <v>1</v>
      </c>
      <c r="C3499">
        <v>2</v>
      </c>
      <c r="D3499">
        <v>0.4</v>
      </c>
      <c r="E3499" s="289" t="s">
        <v>8215</v>
      </c>
      <c r="F3499">
        <v>5014918952</v>
      </c>
      <c r="G3499" s="276">
        <v>45687</v>
      </c>
      <c r="H3499">
        <v>20250120633633</v>
      </c>
      <c r="I3499">
        <v>1.248</v>
      </c>
      <c r="J3499" s="289" t="s">
        <v>350</v>
      </c>
      <c r="K3499" s="289" t="s">
        <v>8216</v>
      </c>
      <c r="L3499" s="289" t="s">
        <v>275</v>
      </c>
      <c r="M3499" s="289" t="s">
        <v>8217</v>
      </c>
      <c r="N3499" s="289" t="s">
        <v>2422</v>
      </c>
      <c r="O3499" s="289" t="s">
        <v>2173</v>
      </c>
      <c r="P3499" s="289" t="str">
        <f>VLOOKUP(CAT_Details[[#This Row],[Delivery Bp Customer Code]],Table6[],2,0)</f>
        <v>OYL1</v>
      </c>
    </row>
    <row r="3500" spans="1:16" x14ac:dyDescent="0.25">
      <c r="A3500" s="289" t="s">
        <v>75</v>
      </c>
      <c r="B3500">
        <v>32</v>
      </c>
      <c r="C3500">
        <v>11648</v>
      </c>
      <c r="D3500">
        <v>10.67</v>
      </c>
      <c r="E3500" s="289" t="s">
        <v>8218</v>
      </c>
      <c r="F3500">
        <v>5014919087</v>
      </c>
      <c r="G3500" s="276">
        <v>45687</v>
      </c>
      <c r="H3500">
        <v>20250123636781</v>
      </c>
      <c r="I3500">
        <v>20.48</v>
      </c>
      <c r="J3500" s="289" t="s">
        <v>324</v>
      </c>
      <c r="K3500" s="289" t="s">
        <v>8219</v>
      </c>
      <c r="L3500" s="289" t="s">
        <v>275</v>
      </c>
      <c r="M3500" s="289" t="s">
        <v>8220</v>
      </c>
      <c r="N3500" s="289" t="s">
        <v>2172</v>
      </c>
      <c r="O3500" s="289" t="s">
        <v>2173</v>
      </c>
      <c r="P3500" s="289" t="str">
        <f>VLOOKUP(CAT_Details[[#This Row],[Delivery Bp Customer Code]],Table6[],2,0)</f>
        <v>OYL1</v>
      </c>
    </row>
    <row r="3501" spans="1:16" x14ac:dyDescent="0.25">
      <c r="A3501" s="289" t="s">
        <v>75</v>
      </c>
      <c r="B3501">
        <v>1</v>
      </c>
      <c r="C3501">
        <v>461</v>
      </c>
      <c r="D3501">
        <v>0.2</v>
      </c>
      <c r="E3501" s="289" t="s">
        <v>8221</v>
      </c>
      <c r="F3501">
        <v>5014934410</v>
      </c>
      <c r="G3501" s="276">
        <v>45687</v>
      </c>
      <c r="H3501">
        <v>20250123636913</v>
      </c>
      <c r="I3501">
        <v>0.48</v>
      </c>
      <c r="J3501" s="289" t="s">
        <v>280</v>
      </c>
      <c r="K3501" s="289" t="s">
        <v>8222</v>
      </c>
      <c r="L3501" s="289" t="s">
        <v>275</v>
      </c>
      <c r="M3501" s="289" t="s">
        <v>8187</v>
      </c>
      <c r="N3501" s="289" t="s">
        <v>1399</v>
      </c>
      <c r="O3501" s="289" t="s">
        <v>2173</v>
      </c>
      <c r="P3501" s="289" t="str">
        <f>VLOOKUP(CAT_Details[[#This Row],[Delivery Bp Customer Code]],Table6[],2,0)</f>
        <v>OYL1</v>
      </c>
    </row>
    <row r="3502" spans="1:16" x14ac:dyDescent="0.25">
      <c r="A3502" s="289" t="s">
        <v>75</v>
      </c>
      <c r="B3502">
        <v>1</v>
      </c>
      <c r="C3502">
        <v>107.2</v>
      </c>
      <c r="D3502">
        <v>0.2</v>
      </c>
      <c r="E3502" s="289" t="s">
        <v>8193</v>
      </c>
      <c r="F3502">
        <v>5014947975</v>
      </c>
      <c r="G3502" s="276">
        <v>45687</v>
      </c>
      <c r="H3502">
        <v>20250127638370</v>
      </c>
      <c r="I3502">
        <v>0.48</v>
      </c>
      <c r="J3502" s="289" t="s">
        <v>273</v>
      </c>
      <c r="K3502" s="289" t="s">
        <v>8223</v>
      </c>
      <c r="L3502" s="289" t="s">
        <v>275</v>
      </c>
      <c r="M3502" s="289" t="s">
        <v>8195</v>
      </c>
      <c r="N3502" s="289" t="s">
        <v>2434</v>
      </c>
      <c r="O3502" s="289" t="s">
        <v>2173</v>
      </c>
      <c r="P3502" s="289" t="str">
        <f>VLOOKUP(CAT_Details[[#This Row],[Delivery Bp Customer Code]],Table6[],2,0)</f>
        <v>OYL1</v>
      </c>
    </row>
    <row r="3503" spans="1:16" x14ac:dyDescent="0.25">
      <c r="A3503" s="289" t="s">
        <v>75</v>
      </c>
      <c r="B3503">
        <v>1</v>
      </c>
      <c r="C3503">
        <v>129</v>
      </c>
      <c r="D3503">
        <v>0.4</v>
      </c>
      <c r="E3503" s="289" t="s">
        <v>8224</v>
      </c>
      <c r="F3503">
        <v>5014948058</v>
      </c>
      <c r="G3503" s="276">
        <v>45687</v>
      </c>
      <c r="H3503">
        <v>20250127638662</v>
      </c>
      <c r="I3503">
        <v>0.624</v>
      </c>
      <c r="J3503" s="289" t="s">
        <v>273</v>
      </c>
      <c r="K3503" s="289" t="s">
        <v>8225</v>
      </c>
      <c r="L3503" s="289" t="s">
        <v>275</v>
      </c>
      <c r="M3503" s="289" t="s">
        <v>8195</v>
      </c>
      <c r="N3503" s="289" t="s">
        <v>2431</v>
      </c>
      <c r="O3503" s="289" t="s">
        <v>2173</v>
      </c>
      <c r="P3503" s="289" t="str">
        <f>VLOOKUP(CAT_Details[[#This Row],[Delivery Bp Customer Code]],Table6[],2,0)</f>
        <v>OYL1</v>
      </c>
    </row>
    <row r="3504" spans="1:16" x14ac:dyDescent="0.25">
      <c r="A3504" s="289" t="s">
        <v>874</v>
      </c>
      <c r="B3504">
        <v>9</v>
      </c>
      <c r="C3504">
        <v>8037</v>
      </c>
      <c r="D3504">
        <v>5.4</v>
      </c>
      <c r="E3504" s="289" t="s">
        <v>8226</v>
      </c>
      <c r="F3504">
        <v>5014948579</v>
      </c>
      <c r="G3504" s="276">
        <v>45687</v>
      </c>
      <c r="H3504">
        <v>20250113628418</v>
      </c>
      <c r="I3504">
        <v>17.626000000000001</v>
      </c>
      <c r="J3504" s="289" t="s">
        <v>273</v>
      </c>
      <c r="K3504" s="289" t="s">
        <v>8227</v>
      </c>
      <c r="L3504" s="289" t="s">
        <v>275</v>
      </c>
      <c r="M3504" s="289" t="s">
        <v>8198</v>
      </c>
      <c r="N3504" s="289" t="s">
        <v>1900</v>
      </c>
      <c r="O3504" s="289" t="s">
        <v>1014</v>
      </c>
      <c r="P3504" s="289" t="str">
        <f>VLOOKUP(CAT_Details[[#This Row],[Delivery Bp Customer Code]],Table6[],2,0)</f>
        <v>MZ07</v>
      </c>
    </row>
    <row r="3505" spans="1:16" x14ac:dyDescent="0.25">
      <c r="A3505" s="289" t="s">
        <v>3329</v>
      </c>
      <c r="B3505">
        <v>4</v>
      </c>
      <c r="C3505">
        <v>276</v>
      </c>
      <c r="D3505">
        <v>1.08</v>
      </c>
      <c r="E3505" s="289" t="s">
        <v>8228</v>
      </c>
      <c r="F3505">
        <v>5014876228</v>
      </c>
      <c r="G3505" s="276">
        <v>45687</v>
      </c>
      <c r="H3505">
        <v>20250117632520</v>
      </c>
      <c r="I3505">
        <v>1.869</v>
      </c>
      <c r="J3505" s="289" t="s">
        <v>317</v>
      </c>
      <c r="K3505" s="289" t="s">
        <v>8229</v>
      </c>
      <c r="L3505" s="289" t="s">
        <v>275</v>
      </c>
      <c r="M3505" s="289" t="s">
        <v>8230</v>
      </c>
      <c r="N3505" s="289" t="s">
        <v>4189</v>
      </c>
      <c r="O3505" s="289" t="s">
        <v>3332</v>
      </c>
      <c r="P3505" s="289">
        <f>VLOOKUP(CAT_Details[[#This Row],[Delivery Bp Customer Code]],Table6[],2,0)</f>
        <v>3402</v>
      </c>
    </row>
    <row r="3506" spans="1:16" x14ac:dyDescent="0.25">
      <c r="A3506" s="289" t="s">
        <v>3329</v>
      </c>
      <c r="B3506">
        <v>1</v>
      </c>
      <c r="C3506">
        <v>146</v>
      </c>
      <c r="D3506">
        <v>0.2</v>
      </c>
      <c r="E3506" s="289" t="s">
        <v>8231</v>
      </c>
      <c r="F3506">
        <v>5014876391</v>
      </c>
      <c r="G3506" s="276">
        <v>45687</v>
      </c>
      <c r="H3506" s="5">
        <v>20250120633529</v>
      </c>
      <c r="I3506">
        <v>0.48</v>
      </c>
      <c r="J3506" s="289" t="s">
        <v>317</v>
      </c>
      <c r="K3506" s="289" t="s">
        <v>8232</v>
      </c>
      <c r="L3506" s="289" t="s">
        <v>275</v>
      </c>
      <c r="M3506" s="289" t="s">
        <v>8230</v>
      </c>
      <c r="N3506" s="289" t="s">
        <v>3966</v>
      </c>
      <c r="O3506" s="289" t="s">
        <v>3332</v>
      </c>
      <c r="P3506" s="289">
        <f>VLOOKUP(CAT_Details[[#This Row],[Delivery Bp Customer Code]],Table6[],2,0)</f>
        <v>3402</v>
      </c>
    </row>
    <row r="3507" spans="1:16" x14ac:dyDescent="0.25">
      <c r="A3507" s="289" t="s">
        <v>3329</v>
      </c>
      <c r="B3507">
        <v>1</v>
      </c>
      <c r="C3507">
        <v>200</v>
      </c>
      <c r="D3507">
        <v>0.4</v>
      </c>
      <c r="E3507" s="289" t="s">
        <v>8233</v>
      </c>
      <c r="F3507">
        <v>5014905804</v>
      </c>
      <c r="G3507" s="276">
        <v>45687</v>
      </c>
      <c r="H3507" s="5">
        <v>20250116632154</v>
      </c>
      <c r="I3507">
        <v>0.38400000000000001</v>
      </c>
      <c r="J3507" s="289" t="s">
        <v>324</v>
      </c>
      <c r="K3507" s="289" t="s">
        <v>8234</v>
      </c>
      <c r="L3507" s="289" t="s">
        <v>275</v>
      </c>
      <c r="M3507" s="289" t="s">
        <v>8109</v>
      </c>
      <c r="N3507" s="289" t="s">
        <v>579</v>
      </c>
      <c r="O3507" s="289" t="s">
        <v>3332</v>
      </c>
      <c r="P3507" s="289">
        <f>VLOOKUP(CAT_Details[[#This Row],[Delivery Bp Customer Code]],Table6[],2,0)</f>
        <v>3402</v>
      </c>
    </row>
    <row r="3508" spans="1:16" x14ac:dyDescent="0.25">
      <c r="A3508" s="289" t="s">
        <v>3329</v>
      </c>
      <c r="B3508">
        <v>1</v>
      </c>
      <c r="C3508">
        <v>66</v>
      </c>
      <c r="D3508">
        <v>0.2</v>
      </c>
      <c r="E3508" s="289" t="s">
        <v>8235</v>
      </c>
      <c r="F3508">
        <v>5014918694</v>
      </c>
      <c r="G3508" s="276">
        <v>45687</v>
      </c>
      <c r="H3508">
        <v>20250121635001</v>
      </c>
      <c r="I3508">
        <v>0.26400000000000001</v>
      </c>
      <c r="J3508" s="289" t="s">
        <v>350</v>
      </c>
      <c r="K3508" s="289" t="s">
        <v>8236</v>
      </c>
      <c r="L3508" s="289" t="s">
        <v>275</v>
      </c>
      <c r="M3508" s="289" t="s">
        <v>8090</v>
      </c>
      <c r="N3508" s="289" t="s">
        <v>540</v>
      </c>
      <c r="O3508" s="289" t="s">
        <v>3332</v>
      </c>
      <c r="P3508" s="289">
        <f>VLOOKUP(CAT_Details[[#This Row],[Delivery Bp Customer Code]],Table6[],2,0)</f>
        <v>3402</v>
      </c>
    </row>
    <row r="3509" spans="1:16" x14ac:dyDescent="0.25">
      <c r="A3509" s="289" t="s">
        <v>3329</v>
      </c>
      <c r="B3509">
        <v>5</v>
      </c>
      <c r="C3509">
        <v>606</v>
      </c>
      <c r="D3509">
        <v>2</v>
      </c>
      <c r="E3509" s="289" t="s">
        <v>8209</v>
      </c>
      <c r="F3509">
        <v>5014918752</v>
      </c>
      <c r="G3509" s="276">
        <v>45687</v>
      </c>
      <c r="H3509">
        <v>20250121634379</v>
      </c>
      <c r="I3509">
        <v>4.9160000000000004</v>
      </c>
      <c r="J3509" s="289" t="s">
        <v>350</v>
      </c>
      <c r="K3509" s="289" t="s">
        <v>8237</v>
      </c>
      <c r="L3509" s="289" t="s">
        <v>275</v>
      </c>
      <c r="M3509" s="289" t="s">
        <v>8116</v>
      </c>
      <c r="N3509" s="289" t="s">
        <v>1631</v>
      </c>
      <c r="O3509" s="289" t="s">
        <v>3332</v>
      </c>
      <c r="P3509" s="289">
        <f>VLOOKUP(CAT_Details[[#This Row],[Delivery Bp Customer Code]],Table6[],2,0)</f>
        <v>3402</v>
      </c>
    </row>
    <row r="3510" spans="1:16" x14ac:dyDescent="0.25">
      <c r="A3510" s="289" t="s">
        <v>3329</v>
      </c>
      <c r="B3510">
        <v>3</v>
      </c>
      <c r="C3510">
        <v>800</v>
      </c>
      <c r="D3510">
        <v>1.4</v>
      </c>
      <c r="E3510" s="289" t="s">
        <v>8211</v>
      </c>
      <c r="F3510">
        <v>5014918766</v>
      </c>
      <c r="G3510" s="276">
        <v>45687</v>
      </c>
      <c r="H3510">
        <v>20250122635671</v>
      </c>
      <c r="I3510">
        <v>4.5599999999999996</v>
      </c>
      <c r="J3510" s="289" t="s">
        <v>350</v>
      </c>
      <c r="K3510" s="289" t="s">
        <v>8238</v>
      </c>
      <c r="L3510" s="289" t="s">
        <v>275</v>
      </c>
      <c r="M3510" s="289" t="s">
        <v>8116</v>
      </c>
      <c r="N3510" s="289" t="s">
        <v>5415</v>
      </c>
      <c r="O3510" s="289" t="s">
        <v>3332</v>
      </c>
      <c r="P3510" s="289">
        <f>VLOOKUP(CAT_Details[[#This Row],[Delivery Bp Customer Code]],Table6[],2,0)</f>
        <v>3402</v>
      </c>
    </row>
    <row r="3511" spans="1:16" x14ac:dyDescent="0.25">
      <c r="A3511" s="289" t="s">
        <v>3329</v>
      </c>
      <c r="B3511">
        <v>2</v>
      </c>
      <c r="C3511">
        <v>128</v>
      </c>
      <c r="D3511">
        <v>0.8</v>
      </c>
      <c r="E3511" s="289" t="s">
        <v>8239</v>
      </c>
      <c r="F3511">
        <v>5014918888</v>
      </c>
      <c r="G3511" s="276">
        <v>45687</v>
      </c>
      <c r="H3511">
        <v>20250124637447</v>
      </c>
      <c r="I3511">
        <v>1.9390000000000001</v>
      </c>
      <c r="J3511" s="289" t="s">
        <v>350</v>
      </c>
      <c r="K3511" s="289" t="s">
        <v>8240</v>
      </c>
      <c r="L3511" s="289" t="s">
        <v>275</v>
      </c>
      <c r="M3511" s="289" t="s">
        <v>8241</v>
      </c>
      <c r="N3511" s="289" t="s">
        <v>690</v>
      </c>
      <c r="O3511" s="289" t="s">
        <v>3332</v>
      </c>
      <c r="P3511" s="289">
        <f>VLOOKUP(CAT_Details[[#This Row],[Delivery Bp Customer Code]],Table6[],2,0)</f>
        <v>3402</v>
      </c>
    </row>
    <row r="3512" spans="1:16" x14ac:dyDescent="0.25">
      <c r="A3512" s="289" t="s">
        <v>3329</v>
      </c>
      <c r="B3512">
        <v>27</v>
      </c>
      <c r="C3512">
        <v>308</v>
      </c>
      <c r="D3512">
        <v>1.8</v>
      </c>
      <c r="E3512" s="289" t="s">
        <v>8242</v>
      </c>
      <c r="F3512">
        <v>5014918933</v>
      </c>
      <c r="G3512" s="276">
        <v>45687</v>
      </c>
      <c r="H3512" s="5">
        <v>20250123636444</v>
      </c>
      <c r="I3512">
        <v>1.1399999999999999</v>
      </c>
      <c r="J3512" s="289" t="s">
        <v>350</v>
      </c>
      <c r="K3512" s="289" t="s">
        <v>8243</v>
      </c>
      <c r="L3512" s="289" t="s">
        <v>275</v>
      </c>
      <c r="M3512" s="289" t="s">
        <v>8116</v>
      </c>
      <c r="N3512" s="289" t="s">
        <v>446</v>
      </c>
      <c r="O3512" s="289" t="s">
        <v>3332</v>
      </c>
      <c r="P3512" s="289">
        <f>VLOOKUP(CAT_Details[[#This Row],[Delivery Bp Customer Code]],Table6[],2,0)</f>
        <v>3402</v>
      </c>
    </row>
    <row r="3513" spans="1:16" x14ac:dyDescent="0.25">
      <c r="A3513" s="289" t="s">
        <v>3329</v>
      </c>
      <c r="B3513">
        <v>2</v>
      </c>
      <c r="C3513">
        <v>30.6</v>
      </c>
      <c r="D3513">
        <v>0.17</v>
      </c>
      <c r="E3513" s="289" t="s">
        <v>8244</v>
      </c>
      <c r="F3513">
        <v>5014918963</v>
      </c>
      <c r="G3513" s="276">
        <v>45687</v>
      </c>
      <c r="H3513">
        <v>20250121634622</v>
      </c>
      <c r="I3513">
        <v>0.17699999999999999</v>
      </c>
      <c r="J3513" s="289" t="s">
        <v>350</v>
      </c>
      <c r="K3513" s="289" t="s">
        <v>8245</v>
      </c>
      <c r="L3513" s="289" t="s">
        <v>275</v>
      </c>
      <c r="M3513" s="289" t="s">
        <v>8116</v>
      </c>
      <c r="N3513" s="289" t="s">
        <v>3173</v>
      </c>
      <c r="O3513" s="289" t="s">
        <v>3332</v>
      </c>
      <c r="P3513" s="289">
        <f>VLOOKUP(CAT_Details[[#This Row],[Delivery Bp Customer Code]],Table6[],2,0)</f>
        <v>3402</v>
      </c>
    </row>
    <row r="3514" spans="1:16" x14ac:dyDescent="0.25">
      <c r="A3514" s="289" t="s">
        <v>3329</v>
      </c>
      <c r="B3514">
        <v>1</v>
      </c>
      <c r="C3514">
        <v>35</v>
      </c>
      <c r="D3514">
        <v>0.2</v>
      </c>
      <c r="E3514" s="289" t="s">
        <v>8246</v>
      </c>
      <c r="F3514">
        <v>5014919147</v>
      </c>
      <c r="G3514" s="276">
        <v>45687</v>
      </c>
      <c r="H3514">
        <v>20250120633898</v>
      </c>
      <c r="I3514">
        <v>0.26400000000000001</v>
      </c>
      <c r="J3514" s="289" t="s">
        <v>350</v>
      </c>
      <c r="K3514" s="289" t="s">
        <v>8247</v>
      </c>
      <c r="L3514" s="289" t="s">
        <v>275</v>
      </c>
      <c r="M3514" s="289" t="s">
        <v>8217</v>
      </c>
      <c r="N3514" s="289" t="s">
        <v>3661</v>
      </c>
      <c r="O3514" s="289" t="s">
        <v>3332</v>
      </c>
      <c r="P3514" s="289">
        <f>VLOOKUP(CAT_Details[[#This Row],[Delivery Bp Customer Code]],Table6[],2,0)</f>
        <v>3402</v>
      </c>
    </row>
    <row r="3515" spans="1:16" x14ac:dyDescent="0.25">
      <c r="A3515" s="289" t="s">
        <v>3329</v>
      </c>
      <c r="B3515">
        <v>4</v>
      </c>
      <c r="C3515">
        <v>4000</v>
      </c>
      <c r="D3515">
        <v>2</v>
      </c>
      <c r="E3515" s="289" t="s">
        <v>8248</v>
      </c>
      <c r="F3515">
        <v>5014934493</v>
      </c>
      <c r="G3515" s="276">
        <v>45687</v>
      </c>
      <c r="H3515">
        <v>20250115631065</v>
      </c>
      <c r="I3515">
        <v>6.24</v>
      </c>
      <c r="J3515" s="289" t="s">
        <v>280</v>
      </c>
      <c r="K3515" s="289" t="s">
        <v>8249</v>
      </c>
      <c r="L3515" s="289" t="s">
        <v>275</v>
      </c>
      <c r="M3515" s="289"/>
      <c r="N3515" s="289" t="s">
        <v>8250</v>
      </c>
      <c r="O3515" s="289" t="s">
        <v>3332</v>
      </c>
      <c r="P3515" s="289">
        <f>VLOOKUP(CAT_Details[[#This Row],[Delivery Bp Customer Code]],Table6[],2,0)</f>
        <v>3402</v>
      </c>
    </row>
    <row r="3516" spans="1:16" x14ac:dyDescent="0.25">
      <c r="A3516" s="289" t="s">
        <v>76</v>
      </c>
      <c r="B3516">
        <v>1</v>
      </c>
      <c r="C3516">
        <v>50</v>
      </c>
      <c r="D3516">
        <v>0.4</v>
      </c>
      <c r="E3516" s="289" t="s">
        <v>8251</v>
      </c>
      <c r="F3516">
        <v>5014905618</v>
      </c>
      <c r="G3516" s="276">
        <v>45687</v>
      </c>
      <c r="H3516" s="5">
        <v>20250116631695</v>
      </c>
      <c r="I3516">
        <v>0.38400000000000001</v>
      </c>
      <c r="J3516" s="289" t="s">
        <v>345</v>
      </c>
      <c r="K3516" s="289" t="s">
        <v>8252</v>
      </c>
      <c r="L3516" s="289" t="s">
        <v>275</v>
      </c>
      <c r="M3516" s="289" t="s">
        <v>8128</v>
      </c>
      <c r="N3516" s="289" t="s">
        <v>427</v>
      </c>
      <c r="O3516" s="289" t="s">
        <v>748</v>
      </c>
      <c r="P3516" s="289" t="str">
        <f>VLOOKUP(CAT_Details[[#This Row],[Delivery Bp Customer Code]],Table6[],2,0)</f>
        <v>No Loc</v>
      </c>
    </row>
    <row r="3517" spans="1:16" x14ac:dyDescent="0.25">
      <c r="A3517" s="289" t="s">
        <v>76</v>
      </c>
      <c r="B3517">
        <v>1</v>
      </c>
      <c r="C3517">
        <v>160</v>
      </c>
      <c r="D3517">
        <v>0.4</v>
      </c>
      <c r="E3517" s="289" t="s">
        <v>8253</v>
      </c>
      <c r="F3517">
        <v>5014905912</v>
      </c>
      <c r="G3517" s="276">
        <v>45687</v>
      </c>
      <c r="H3517">
        <v>20250121634523</v>
      </c>
      <c r="I3517">
        <v>0.96</v>
      </c>
      <c r="J3517" s="289" t="s">
        <v>294</v>
      </c>
      <c r="K3517" s="289" t="s">
        <v>8254</v>
      </c>
      <c r="L3517" s="289" t="s">
        <v>275</v>
      </c>
      <c r="M3517" s="289" t="s">
        <v>8255</v>
      </c>
      <c r="N3517" s="289" t="s">
        <v>3219</v>
      </c>
      <c r="O3517" s="289" t="s">
        <v>748</v>
      </c>
      <c r="P3517" s="289" t="str">
        <f>VLOOKUP(CAT_Details[[#This Row],[Delivery Bp Customer Code]],Table6[],2,0)</f>
        <v>No Loc</v>
      </c>
    </row>
    <row r="3518" spans="1:16" x14ac:dyDescent="0.25">
      <c r="A3518" s="289" t="s">
        <v>76</v>
      </c>
      <c r="B3518">
        <v>1</v>
      </c>
      <c r="C3518">
        <v>110</v>
      </c>
      <c r="D3518">
        <v>0.4</v>
      </c>
      <c r="E3518" s="289" t="s">
        <v>8256</v>
      </c>
      <c r="F3518">
        <v>5014918806</v>
      </c>
      <c r="G3518" s="276">
        <v>45687</v>
      </c>
      <c r="H3518">
        <v>20250123636893</v>
      </c>
      <c r="I3518">
        <v>0.96</v>
      </c>
      <c r="J3518" s="289" t="s">
        <v>350</v>
      </c>
      <c r="K3518" s="289" t="s">
        <v>8257</v>
      </c>
      <c r="L3518" s="289" t="s">
        <v>275</v>
      </c>
      <c r="M3518" s="289" t="s">
        <v>8090</v>
      </c>
      <c r="N3518" s="289" t="s">
        <v>4441</v>
      </c>
      <c r="O3518" s="289" t="s">
        <v>748</v>
      </c>
      <c r="P3518" s="289" t="str">
        <f>VLOOKUP(CAT_Details[[#This Row],[Delivery Bp Customer Code]],Table6[],2,0)</f>
        <v>No Loc</v>
      </c>
    </row>
    <row r="3519" spans="1:16" x14ac:dyDescent="0.25">
      <c r="A3519" s="289" t="s">
        <v>76</v>
      </c>
      <c r="B3519">
        <v>5</v>
      </c>
      <c r="C3519">
        <v>1560</v>
      </c>
      <c r="D3519">
        <v>2</v>
      </c>
      <c r="E3519" s="289" t="s">
        <v>8258</v>
      </c>
      <c r="F3519">
        <v>5014918859</v>
      </c>
      <c r="G3519" s="276">
        <v>45687</v>
      </c>
      <c r="H3519">
        <v>20250123636898</v>
      </c>
      <c r="I3519">
        <v>4.8</v>
      </c>
      <c r="J3519" s="289" t="s">
        <v>350</v>
      </c>
      <c r="K3519" s="289" t="s">
        <v>8259</v>
      </c>
      <c r="L3519" s="289" t="s">
        <v>275</v>
      </c>
      <c r="M3519" s="289" t="s">
        <v>8116</v>
      </c>
      <c r="N3519" s="289" t="s">
        <v>602</v>
      </c>
      <c r="O3519" s="289" t="s">
        <v>748</v>
      </c>
      <c r="P3519" s="289" t="str">
        <f>VLOOKUP(CAT_Details[[#This Row],[Delivery Bp Customer Code]],Table6[],2,0)</f>
        <v>No Loc</v>
      </c>
    </row>
    <row r="3520" spans="1:16" x14ac:dyDescent="0.25">
      <c r="A3520" s="289" t="s">
        <v>285</v>
      </c>
      <c r="B3520">
        <v>1</v>
      </c>
      <c r="C3520">
        <v>46</v>
      </c>
      <c r="D3520">
        <v>0.2</v>
      </c>
      <c r="E3520" s="289" t="s">
        <v>8180</v>
      </c>
      <c r="F3520">
        <v>5014891224</v>
      </c>
      <c r="G3520" s="276">
        <v>45687</v>
      </c>
      <c r="H3520">
        <v>20250120633634</v>
      </c>
      <c r="I3520">
        <v>0.192</v>
      </c>
      <c r="J3520" s="289" t="s">
        <v>324</v>
      </c>
      <c r="K3520" s="289" t="s">
        <v>8260</v>
      </c>
      <c r="L3520" s="289" t="s">
        <v>275</v>
      </c>
      <c r="M3520" s="289" t="s">
        <v>8182</v>
      </c>
      <c r="N3520" s="289" t="s">
        <v>399</v>
      </c>
      <c r="O3520" s="289" t="s">
        <v>291</v>
      </c>
      <c r="P3520" s="289" t="str">
        <f>VLOOKUP(CAT_Details[[#This Row],[Delivery Bp Customer Code]],Table6[],2,0)</f>
        <v>DX01-L5</v>
      </c>
    </row>
    <row r="3521" spans="1:16" x14ac:dyDescent="0.25">
      <c r="A3521" s="289" t="s">
        <v>285</v>
      </c>
      <c r="B3521">
        <v>12</v>
      </c>
      <c r="C3521">
        <v>5880</v>
      </c>
      <c r="D3521">
        <v>4.8</v>
      </c>
      <c r="E3521" s="289" t="s">
        <v>8261</v>
      </c>
      <c r="F3521">
        <v>5014891655</v>
      </c>
      <c r="G3521" s="276">
        <v>45687</v>
      </c>
      <c r="H3521">
        <v>20250116632077</v>
      </c>
      <c r="I3521">
        <v>11.52</v>
      </c>
      <c r="J3521" s="289" t="s">
        <v>383</v>
      </c>
      <c r="K3521" s="289" t="s">
        <v>8262</v>
      </c>
      <c r="L3521" s="289" t="s">
        <v>275</v>
      </c>
      <c r="M3521" s="289" t="s">
        <v>8121</v>
      </c>
      <c r="N3521" s="289" t="s">
        <v>386</v>
      </c>
      <c r="O3521" s="289" t="s">
        <v>291</v>
      </c>
      <c r="P3521" s="289" t="str">
        <f>VLOOKUP(CAT_Details[[#This Row],[Delivery Bp Customer Code]],Table6[],2,0)</f>
        <v>DX01-L5</v>
      </c>
    </row>
    <row r="3522" spans="1:16" x14ac:dyDescent="0.25">
      <c r="A3522" s="289" t="s">
        <v>285</v>
      </c>
      <c r="B3522">
        <v>41</v>
      </c>
      <c r="C3522">
        <v>5565</v>
      </c>
      <c r="D3522">
        <v>8.77</v>
      </c>
      <c r="E3522" s="289" t="s">
        <v>8263</v>
      </c>
      <c r="F3522">
        <v>5014905561</v>
      </c>
      <c r="G3522" s="276">
        <v>45687</v>
      </c>
      <c r="H3522">
        <v>20250120633916</v>
      </c>
      <c r="I3522">
        <v>17.390999999999998</v>
      </c>
      <c r="J3522" s="289" t="s">
        <v>324</v>
      </c>
      <c r="K3522" s="289" t="s">
        <v>8264</v>
      </c>
      <c r="L3522" s="289" t="s">
        <v>275</v>
      </c>
      <c r="M3522" s="289" t="s">
        <v>8109</v>
      </c>
      <c r="N3522" s="289" t="s">
        <v>508</v>
      </c>
      <c r="O3522" s="289" t="s">
        <v>291</v>
      </c>
      <c r="P3522" s="289" t="str">
        <f>VLOOKUP(CAT_Details[[#This Row],[Delivery Bp Customer Code]],Table6[],2,0)</f>
        <v>DX01-L5</v>
      </c>
    </row>
    <row r="3523" spans="1:16" x14ac:dyDescent="0.25">
      <c r="A3523" s="289" t="s">
        <v>285</v>
      </c>
      <c r="B3523">
        <v>4</v>
      </c>
      <c r="C3523">
        <v>1560</v>
      </c>
      <c r="D3523">
        <v>1.6</v>
      </c>
      <c r="E3523" s="289" t="s">
        <v>8265</v>
      </c>
      <c r="F3523">
        <v>5014905787</v>
      </c>
      <c r="G3523" s="276">
        <v>45687</v>
      </c>
      <c r="H3523">
        <v>20250122635701</v>
      </c>
      <c r="I3523">
        <v>3.84</v>
      </c>
      <c r="J3523" s="289" t="s">
        <v>294</v>
      </c>
      <c r="K3523" s="289" t="s">
        <v>8266</v>
      </c>
      <c r="L3523" s="289" t="s">
        <v>275</v>
      </c>
      <c r="M3523" s="289" t="s">
        <v>8267</v>
      </c>
      <c r="N3523" s="289" t="s">
        <v>297</v>
      </c>
      <c r="O3523" s="289" t="s">
        <v>291</v>
      </c>
      <c r="P3523" s="289" t="str">
        <f>VLOOKUP(CAT_Details[[#This Row],[Delivery Bp Customer Code]],Table6[],2,0)</f>
        <v>DX01-L5</v>
      </c>
    </row>
    <row r="3524" spans="1:16" x14ac:dyDescent="0.25">
      <c r="A3524" s="289" t="s">
        <v>285</v>
      </c>
      <c r="B3524">
        <v>4</v>
      </c>
      <c r="C3524">
        <v>1098</v>
      </c>
      <c r="D3524">
        <v>1.6</v>
      </c>
      <c r="E3524" s="289" t="s">
        <v>8268</v>
      </c>
      <c r="F3524">
        <v>5014905794</v>
      </c>
      <c r="G3524" s="276">
        <v>45687</v>
      </c>
      <c r="H3524">
        <v>20250120633679</v>
      </c>
      <c r="I3524">
        <v>2.016</v>
      </c>
      <c r="J3524" s="289" t="s">
        <v>287</v>
      </c>
      <c r="K3524" s="289" t="s">
        <v>8269</v>
      </c>
      <c r="L3524" s="289" t="s">
        <v>275</v>
      </c>
      <c r="M3524" s="289" t="s">
        <v>8270</v>
      </c>
      <c r="N3524" s="289" t="s">
        <v>516</v>
      </c>
      <c r="O3524" s="289" t="s">
        <v>291</v>
      </c>
      <c r="P3524" s="289" t="str">
        <f>VLOOKUP(CAT_Details[[#This Row],[Delivery Bp Customer Code]],Table6[],2,0)</f>
        <v>DX01-L5</v>
      </c>
    </row>
    <row r="3525" spans="1:16" x14ac:dyDescent="0.25">
      <c r="A3525" s="289" t="s">
        <v>285</v>
      </c>
      <c r="B3525">
        <v>17</v>
      </c>
      <c r="C3525">
        <v>1544</v>
      </c>
      <c r="D3525">
        <v>6.8</v>
      </c>
      <c r="E3525" s="289" t="s">
        <v>8271</v>
      </c>
      <c r="F3525">
        <v>5014918779</v>
      </c>
      <c r="G3525" s="276">
        <v>45687</v>
      </c>
      <c r="H3525">
        <v>20250123636391</v>
      </c>
      <c r="I3525">
        <v>15.6</v>
      </c>
      <c r="J3525" s="289" t="s">
        <v>350</v>
      </c>
      <c r="K3525" s="289" t="s">
        <v>8272</v>
      </c>
      <c r="L3525" s="289" t="s">
        <v>275</v>
      </c>
      <c r="M3525" s="289" t="s">
        <v>8116</v>
      </c>
      <c r="N3525" s="289" t="s">
        <v>462</v>
      </c>
      <c r="O3525" s="289" t="s">
        <v>291</v>
      </c>
      <c r="P3525" s="289" t="str">
        <f>VLOOKUP(CAT_Details[[#This Row],[Delivery Bp Customer Code]],Table6[],2,0)</f>
        <v>DX01-L5</v>
      </c>
    </row>
    <row r="3526" spans="1:16" x14ac:dyDescent="0.25">
      <c r="A3526" s="289" t="s">
        <v>285</v>
      </c>
      <c r="B3526">
        <v>3</v>
      </c>
      <c r="C3526">
        <v>158</v>
      </c>
      <c r="D3526">
        <v>1.2</v>
      </c>
      <c r="E3526" s="289" t="s">
        <v>8271</v>
      </c>
      <c r="F3526">
        <v>5014918780</v>
      </c>
      <c r="G3526" s="276">
        <v>45687</v>
      </c>
      <c r="H3526" s="5">
        <v>20250123636383</v>
      </c>
      <c r="I3526">
        <v>2.544</v>
      </c>
      <c r="J3526" s="289" t="s">
        <v>350</v>
      </c>
      <c r="K3526" s="289" t="s">
        <v>8273</v>
      </c>
      <c r="L3526" s="289" t="s">
        <v>275</v>
      </c>
      <c r="M3526" s="289" t="s">
        <v>8116</v>
      </c>
      <c r="N3526" s="289" t="s">
        <v>462</v>
      </c>
      <c r="O3526" s="289" t="s">
        <v>291</v>
      </c>
      <c r="P3526" s="289" t="str">
        <f>VLOOKUP(CAT_Details[[#This Row],[Delivery Bp Customer Code]],Table6[],2,0)</f>
        <v>DX01-L5</v>
      </c>
    </row>
    <row r="3527" spans="1:16" x14ac:dyDescent="0.25">
      <c r="A3527" s="289" t="s">
        <v>285</v>
      </c>
      <c r="B3527">
        <v>5</v>
      </c>
      <c r="C3527">
        <v>176</v>
      </c>
      <c r="D3527">
        <v>0.5</v>
      </c>
      <c r="E3527" s="289" t="s">
        <v>8274</v>
      </c>
      <c r="F3527">
        <v>5014918892</v>
      </c>
      <c r="G3527" s="276">
        <v>45687</v>
      </c>
      <c r="H3527">
        <v>20250123637056</v>
      </c>
      <c r="I3527">
        <v>0.996</v>
      </c>
      <c r="J3527" s="289" t="s">
        <v>350</v>
      </c>
      <c r="K3527" s="289" t="s">
        <v>8275</v>
      </c>
      <c r="L3527" s="289" t="s">
        <v>275</v>
      </c>
      <c r="M3527" s="289" t="s">
        <v>8241</v>
      </c>
      <c r="N3527" s="289" t="s">
        <v>378</v>
      </c>
      <c r="O3527" s="289" t="s">
        <v>291</v>
      </c>
      <c r="P3527" s="289" t="str">
        <f>VLOOKUP(CAT_Details[[#This Row],[Delivery Bp Customer Code]],Table6[],2,0)</f>
        <v>DX01-L5</v>
      </c>
    </row>
    <row r="3528" spans="1:16" x14ac:dyDescent="0.25">
      <c r="A3528" s="289" t="s">
        <v>285</v>
      </c>
      <c r="B3528">
        <v>4</v>
      </c>
      <c r="C3528">
        <v>1560</v>
      </c>
      <c r="D3528">
        <v>1.6</v>
      </c>
      <c r="E3528" s="289" t="s">
        <v>8265</v>
      </c>
      <c r="F3528">
        <v>5014918946</v>
      </c>
      <c r="G3528" s="276">
        <v>45687</v>
      </c>
      <c r="H3528" s="5">
        <v>20250122635701</v>
      </c>
      <c r="I3528">
        <v>3.84</v>
      </c>
      <c r="J3528" s="289" t="s">
        <v>294</v>
      </c>
      <c r="K3528" s="289" t="s">
        <v>8276</v>
      </c>
      <c r="L3528" s="289" t="s">
        <v>275</v>
      </c>
      <c r="M3528" s="289"/>
      <c r="N3528" s="289" t="s">
        <v>297</v>
      </c>
      <c r="O3528" s="289" t="s">
        <v>291</v>
      </c>
      <c r="P3528" s="289" t="str">
        <f>VLOOKUP(CAT_Details[[#This Row],[Delivery Bp Customer Code]],Table6[],2,0)</f>
        <v>DX01-L5</v>
      </c>
    </row>
    <row r="3529" spans="1:16" x14ac:dyDescent="0.25">
      <c r="A3529" s="289" t="s">
        <v>285</v>
      </c>
      <c r="B3529">
        <v>4</v>
      </c>
      <c r="C3529">
        <v>704</v>
      </c>
      <c r="D3529">
        <v>1.6</v>
      </c>
      <c r="E3529" s="289" t="s">
        <v>8277</v>
      </c>
      <c r="F3529">
        <v>5014934572</v>
      </c>
      <c r="G3529" s="276">
        <v>45687</v>
      </c>
      <c r="H3529">
        <v>20250123637046</v>
      </c>
      <c r="I3529">
        <v>3.101</v>
      </c>
      <c r="J3529" s="289" t="s">
        <v>287</v>
      </c>
      <c r="K3529" s="289" t="s">
        <v>8278</v>
      </c>
      <c r="L3529" s="289" t="s">
        <v>275</v>
      </c>
      <c r="M3529" s="289" t="s">
        <v>8279</v>
      </c>
      <c r="N3529" s="289" t="s">
        <v>814</v>
      </c>
      <c r="O3529" s="289" t="s">
        <v>291</v>
      </c>
      <c r="P3529" s="289" t="str">
        <f>VLOOKUP(CAT_Details[[#This Row],[Delivery Bp Customer Code]],Table6[],2,0)</f>
        <v>DX01-L5</v>
      </c>
    </row>
    <row r="3530" spans="1:16" x14ac:dyDescent="0.25">
      <c r="A3530" s="289" t="s">
        <v>285</v>
      </c>
      <c r="B3530">
        <v>2</v>
      </c>
      <c r="C3530">
        <v>360</v>
      </c>
      <c r="D3530">
        <v>0.8</v>
      </c>
      <c r="E3530" s="289" t="s">
        <v>8277</v>
      </c>
      <c r="F3530">
        <v>5014934573</v>
      </c>
      <c r="G3530" s="276">
        <v>45687</v>
      </c>
      <c r="H3530">
        <v>20250123637050</v>
      </c>
      <c r="I3530">
        <v>1.536</v>
      </c>
      <c r="J3530" s="289" t="s">
        <v>287</v>
      </c>
      <c r="K3530" s="289" t="s">
        <v>8280</v>
      </c>
      <c r="L3530" s="289" t="s">
        <v>275</v>
      </c>
      <c r="M3530" s="289" t="s">
        <v>8279</v>
      </c>
      <c r="N3530" s="289" t="s">
        <v>814</v>
      </c>
      <c r="O3530" s="289" t="s">
        <v>291</v>
      </c>
      <c r="P3530" s="289" t="str">
        <f>VLOOKUP(CAT_Details[[#This Row],[Delivery Bp Customer Code]],Table6[],2,0)</f>
        <v>DX01-L5</v>
      </c>
    </row>
    <row r="3531" spans="1:16" x14ac:dyDescent="0.25">
      <c r="A3531" s="289" t="s">
        <v>285</v>
      </c>
      <c r="B3531">
        <v>3</v>
      </c>
      <c r="C3531">
        <v>125</v>
      </c>
      <c r="D3531">
        <v>0.65</v>
      </c>
      <c r="E3531" s="289" t="s">
        <v>8281</v>
      </c>
      <c r="F3531">
        <v>5014963726</v>
      </c>
      <c r="G3531" s="276">
        <v>45687</v>
      </c>
      <c r="H3531">
        <v>20250128639516</v>
      </c>
      <c r="I3531">
        <v>0.56000000000000005</v>
      </c>
      <c r="J3531" s="289" t="s">
        <v>350</v>
      </c>
      <c r="K3531" s="289" t="s">
        <v>8282</v>
      </c>
      <c r="L3531" s="289" t="s">
        <v>275</v>
      </c>
      <c r="M3531" s="289" t="s">
        <v>8241</v>
      </c>
      <c r="N3531" s="289" t="s">
        <v>602</v>
      </c>
      <c r="O3531" s="289" t="s">
        <v>291</v>
      </c>
      <c r="P3531" s="289" t="str">
        <f>VLOOKUP(CAT_Details[[#This Row],[Delivery Bp Customer Code]],Table6[],2,0)</f>
        <v>DX01-L5</v>
      </c>
    </row>
    <row r="3532" spans="1:16" x14ac:dyDescent="0.25">
      <c r="A3532" s="289" t="s">
        <v>521</v>
      </c>
      <c r="B3532">
        <v>12</v>
      </c>
      <c r="C3532">
        <v>398</v>
      </c>
      <c r="D3532">
        <v>4.8</v>
      </c>
      <c r="E3532" s="289" t="s">
        <v>8283</v>
      </c>
      <c r="F3532">
        <v>5014891629</v>
      </c>
      <c r="G3532" s="276">
        <v>45687</v>
      </c>
      <c r="H3532" s="5">
        <v>20250122635425</v>
      </c>
      <c r="I3532">
        <v>7.8719999999999999</v>
      </c>
      <c r="J3532" s="289" t="s">
        <v>383</v>
      </c>
      <c r="K3532" s="289" t="s">
        <v>8284</v>
      </c>
      <c r="L3532" s="289" t="s">
        <v>275</v>
      </c>
      <c r="M3532" s="289" t="s">
        <v>8121</v>
      </c>
      <c r="N3532" s="289" t="s">
        <v>609</v>
      </c>
      <c r="O3532" s="289" t="s">
        <v>525</v>
      </c>
      <c r="P3532" s="289" t="str">
        <f>VLOOKUP(CAT_Details[[#This Row],[Delivery Bp Customer Code]],Table6[],2,0)</f>
        <v>No Loc</v>
      </c>
    </row>
    <row r="3533" spans="1:16" x14ac:dyDescent="0.25">
      <c r="A3533" s="289" t="s">
        <v>521</v>
      </c>
      <c r="B3533">
        <v>2</v>
      </c>
      <c r="C3533">
        <v>270</v>
      </c>
      <c r="D3533">
        <v>0.8</v>
      </c>
      <c r="E3533" s="289" t="s">
        <v>8285</v>
      </c>
      <c r="F3533">
        <v>5014905630</v>
      </c>
      <c r="G3533" s="276">
        <v>45687</v>
      </c>
      <c r="H3533">
        <v>20250120633794</v>
      </c>
      <c r="I3533">
        <v>1.536</v>
      </c>
      <c r="J3533" s="289" t="s">
        <v>324</v>
      </c>
      <c r="K3533" s="289" t="s">
        <v>8286</v>
      </c>
      <c r="L3533" s="289" t="s">
        <v>275</v>
      </c>
      <c r="M3533" s="289"/>
      <c r="N3533" s="289" t="s">
        <v>531</v>
      </c>
      <c r="O3533" s="289" t="s">
        <v>525</v>
      </c>
      <c r="P3533" s="289" t="str">
        <f>VLOOKUP(CAT_Details[[#This Row],[Delivery Bp Customer Code]],Table6[],2,0)</f>
        <v>No Loc</v>
      </c>
    </row>
    <row r="3534" spans="1:16" x14ac:dyDescent="0.25">
      <c r="A3534" s="289" t="s">
        <v>521</v>
      </c>
      <c r="B3534">
        <v>2</v>
      </c>
      <c r="C3534">
        <v>270</v>
      </c>
      <c r="D3534">
        <v>0.8</v>
      </c>
      <c r="E3534" s="289" t="s">
        <v>8287</v>
      </c>
      <c r="F3534">
        <v>5014905847</v>
      </c>
      <c r="G3534" s="276">
        <v>45687</v>
      </c>
      <c r="H3534">
        <v>20250120633971</v>
      </c>
      <c r="I3534">
        <v>1.536</v>
      </c>
      <c r="J3534" s="289" t="s">
        <v>324</v>
      </c>
      <c r="K3534" s="289" t="s">
        <v>8288</v>
      </c>
      <c r="L3534" s="289" t="s">
        <v>275</v>
      </c>
      <c r="M3534" s="289" t="s">
        <v>8208</v>
      </c>
      <c r="N3534" s="289" t="s">
        <v>531</v>
      </c>
      <c r="O3534" s="289" t="s">
        <v>525</v>
      </c>
      <c r="P3534" s="289" t="str">
        <f>VLOOKUP(CAT_Details[[#This Row],[Delivery Bp Customer Code]],Table6[],2,0)</f>
        <v>No Loc</v>
      </c>
    </row>
    <row r="3535" spans="1:16" x14ac:dyDescent="0.25">
      <c r="A3535" s="289" t="s">
        <v>521</v>
      </c>
      <c r="B3535">
        <v>6</v>
      </c>
      <c r="C3535">
        <v>4380</v>
      </c>
      <c r="D3535">
        <v>2.4</v>
      </c>
      <c r="E3535" s="289" t="s">
        <v>8289</v>
      </c>
      <c r="F3535">
        <v>5014918774</v>
      </c>
      <c r="G3535" s="276">
        <v>45687</v>
      </c>
      <c r="H3535" s="5">
        <v>20250123636554</v>
      </c>
      <c r="I3535">
        <v>6.048</v>
      </c>
      <c r="J3535" s="289" t="s">
        <v>350</v>
      </c>
      <c r="K3535" s="289" t="s">
        <v>8290</v>
      </c>
      <c r="L3535" s="289" t="s">
        <v>275</v>
      </c>
      <c r="M3535" s="289" t="s">
        <v>8090</v>
      </c>
      <c r="N3535" s="289" t="s">
        <v>524</v>
      </c>
      <c r="O3535" s="289" t="s">
        <v>525</v>
      </c>
      <c r="P3535" s="289" t="str">
        <f>VLOOKUP(CAT_Details[[#This Row],[Delivery Bp Customer Code]],Table6[],2,0)</f>
        <v>No Loc</v>
      </c>
    </row>
    <row r="3536" spans="1:16" x14ac:dyDescent="0.25">
      <c r="A3536" s="289" t="s">
        <v>521</v>
      </c>
      <c r="B3536">
        <v>13</v>
      </c>
      <c r="C3536">
        <v>4707.96</v>
      </c>
      <c r="D3536">
        <v>5.2</v>
      </c>
      <c r="E3536" s="289" t="s">
        <v>8291</v>
      </c>
      <c r="F3536">
        <v>5014919133</v>
      </c>
      <c r="G3536" s="276">
        <v>45687</v>
      </c>
      <c r="H3536" s="5">
        <v>20250123636292</v>
      </c>
      <c r="I3536">
        <v>4.4930000000000003</v>
      </c>
      <c r="J3536" s="289" t="s">
        <v>350</v>
      </c>
      <c r="K3536" s="289" t="s">
        <v>8292</v>
      </c>
      <c r="L3536" s="289" t="s">
        <v>275</v>
      </c>
      <c r="M3536" s="289" t="s">
        <v>8217</v>
      </c>
      <c r="N3536" s="289" t="s">
        <v>528</v>
      </c>
      <c r="O3536" s="289" t="s">
        <v>525</v>
      </c>
      <c r="P3536" s="289" t="str">
        <f>VLOOKUP(CAT_Details[[#This Row],[Delivery Bp Customer Code]],Table6[],2,0)</f>
        <v>No Loc</v>
      </c>
    </row>
    <row r="3537" spans="1:16" x14ac:dyDescent="0.25">
      <c r="A3537" s="289" t="s">
        <v>272</v>
      </c>
      <c r="B3537">
        <v>1</v>
      </c>
      <c r="C3537">
        <v>392</v>
      </c>
      <c r="D3537">
        <v>0.4</v>
      </c>
      <c r="E3537" s="289" t="s">
        <v>8180</v>
      </c>
      <c r="F3537">
        <v>5014891221</v>
      </c>
      <c r="G3537" s="276">
        <v>45687</v>
      </c>
      <c r="H3537">
        <v>20250120633638</v>
      </c>
      <c r="I3537">
        <v>0.38400000000000001</v>
      </c>
      <c r="J3537" s="289" t="s">
        <v>324</v>
      </c>
      <c r="K3537" s="289" t="s">
        <v>8293</v>
      </c>
      <c r="L3537" s="289" t="s">
        <v>275</v>
      </c>
      <c r="M3537" s="289" t="s">
        <v>8182</v>
      </c>
      <c r="N3537" s="289" t="s">
        <v>399</v>
      </c>
      <c r="O3537" s="289" t="s">
        <v>277</v>
      </c>
      <c r="P3537" s="289" t="str">
        <f>VLOOKUP(CAT_Details[[#This Row],[Delivery Bp Customer Code]],Table6[],2,0)</f>
        <v>U2-L5</v>
      </c>
    </row>
    <row r="3538" spans="1:16" x14ac:dyDescent="0.25">
      <c r="A3538" s="289" t="s">
        <v>272</v>
      </c>
      <c r="B3538">
        <v>1</v>
      </c>
      <c r="C3538">
        <v>90</v>
      </c>
      <c r="D3538">
        <v>0.4</v>
      </c>
      <c r="E3538" s="289" t="s">
        <v>8294</v>
      </c>
      <c r="F3538">
        <v>5014891359</v>
      </c>
      <c r="G3538" s="276">
        <v>45687</v>
      </c>
      <c r="H3538" s="5">
        <v>20250121634837</v>
      </c>
      <c r="I3538">
        <v>0.52800000000000002</v>
      </c>
      <c r="J3538" s="289" t="s">
        <v>383</v>
      </c>
      <c r="K3538" s="289" t="s">
        <v>8295</v>
      </c>
      <c r="L3538" s="289" t="s">
        <v>275</v>
      </c>
      <c r="M3538" s="289" t="s">
        <v>8121</v>
      </c>
      <c r="N3538" s="289" t="s">
        <v>3285</v>
      </c>
      <c r="O3538" s="289" t="s">
        <v>277</v>
      </c>
      <c r="P3538" s="289" t="str">
        <f>VLOOKUP(CAT_Details[[#This Row],[Delivery Bp Customer Code]],Table6[],2,0)</f>
        <v>U2-L5</v>
      </c>
    </row>
    <row r="3539" spans="1:16" x14ac:dyDescent="0.25">
      <c r="A3539" s="289" t="s">
        <v>272</v>
      </c>
      <c r="B3539">
        <v>3</v>
      </c>
      <c r="C3539">
        <v>78</v>
      </c>
      <c r="D3539">
        <v>0.6</v>
      </c>
      <c r="E3539" s="289" t="s">
        <v>8235</v>
      </c>
      <c r="F3539">
        <v>5014918693</v>
      </c>
      <c r="G3539" s="276">
        <v>45687</v>
      </c>
      <c r="H3539" s="5">
        <v>20250121634383</v>
      </c>
      <c r="I3539">
        <v>0.57599999999999996</v>
      </c>
      <c r="J3539" s="289" t="s">
        <v>350</v>
      </c>
      <c r="K3539" s="289" t="s">
        <v>8296</v>
      </c>
      <c r="L3539" s="289" t="s">
        <v>275</v>
      </c>
      <c r="M3539" s="289" t="s">
        <v>8090</v>
      </c>
      <c r="N3539" s="289" t="s">
        <v>540</v>
      </c>
      <c r="O3539" s="289" t="s">
        <v>277</v>
      </c>
      <c r="P3539" s="289" t="str">
        <f>VLOOKUP(CAT_Details[[#This Row],[Delivery Bp Customer Code]],Table6[],2,0)</f>
        <v>U2-L5</v>
      </c>
    </row>
    <row r="3540" spans="1:16" x14ac:dyDescent="0.25">
      <c r="A3540" s="289" t="s">
        <v>272</v>
      </c>
      <c r="B3540">
        <v>3</v>
      </c>
      <c r="C3540">
        <v>900</v>
      </c>
      <c r="D3540">
        <v>1.2</v>
      </c>
      <c r="E3540" s="289" t="s">
        <v>8297</v>
      </c>
      <c r="F3540">
        <v>5014918846</v>
      </c>
      <c r="G3540" s="276">
        <v>45687</v>
      </c>
      <c r="H3540">
        <v>20250123636474</v>
      </c>
      <c r="I3540">
        <v>1.008</v>
      </c>
      <c r="J3540" s="289" t="s">
        <v>350</v>
      </c>
      <c r="K3540" s="289" t="s">
        <v>8298</v>
      </c>
      <c r="L3540" s="289" t="s">
        <v>275</v>
      </c>
      <c r="M3540" s="289" t="s">
        <v>8116</v>
      </c>
      <c r="N3540" s="289" t="s">
        <v>547</v>
      </c>
      <c r="O3540" s="289" t="s">
        <v>277</v>
      </c>
      <c r="P3540" s="289" t="str">
        <f>VLOOKUP(CAT_Details[[#This Row],[Delivery Bp Customer Code]],Table6[],2,0)</f>
        <v>U2-L5</v>
      </c>
    </row>
    <row r="3541" spans="1:16" x14ac:dyDescent="0.25">
      <c r="A3541" s="289" t="s">
        <v>272</v>
      </c>
      <c r="B3541">
        <v>9</v>
      </c>
      <c r="C3541">
        <v>3556</v>
      </c>
      <c r="D3541">
        <v>3.4</v>
      </c>
      <c r="E3541" s="289" t="s">
        <v>8299</v>
      </c>
      <c r="F3541">
        <v>5014918855</v>
      </c>
      <c r="G3541" s="276">
        <v>45687</v>
      </c>
      <c r="H3541">
        <v>20250122635801</v>
      </c>
      <c r="I3541">
        <v>4.6369999999999996</v>
      </c>
      <c r="J3541" s="289" t="s">
        <v>350</v>
      </c>
      <c r="K3541" s="289" t="s">
        <v>8300</v>
      </c>
      <c r="L3541" s="289" t="s">
        <v>275</v>
      </c>
      <c r="M3541" s="289" t="s">
        <v>8090</v>
      </c>
      <c r="N3541" s="289" t="s">
        <v>456</v>
      </c>
      <c r="O3541" s="289" t="s">
        <v>277</v>
      </c>
      <c r="P3541" s="289" t="str">
        <f>VLOOKUP(CAT_Details[[#This Row],[Delivery Bp Customer Code]],Table6[],2,0)</f>
        <v>U2-L5</v>
      </c>
    </row>
    <row r="3542" spans="1:16" x14ac:dyDescent="0.25">
      <c r="A3542" s="289" t="s">
        <v>272</v>
      </c>
      <c r="B3542">
        <v>1</v>
      </c>
      <c r="C3542">
        <v>32</v>
      </c>
      <c r="D3542">
        <v>0.2</v>
      </c>
      <c r="E3542" s="289" t="s">
        <v>8301</v>
      </c>
      <c r="F3542">
        <v>5014918865</v>
      </c>
      <c r="G3542" s="276">
        <v>45687</v>
      </c>
      <c r="H3542" s="5">
        <v>20250120633329</v>
      </c>
      <c r="I3542">
        <v>0.35</v>
      </c>
      <c r="J3542" s="289" t="s">
        <v>350</v>
      </c>
      <c r="K3542" s="289" t="s">
        <v>8302</v>
      </c>
      <c r="L3542" s="289" t="s">
        <v>275</v>
      </c>
      <c r="M3542" s="289" t="s">
        <v>8090</v>
      </c>
      <c r="N3542" s="289" t="s">
        <v>704</v>
      </c>
      <c r="O3542" s="289" t="s">
        <v>277</v>
      </c>
      <c r="P3542" s="289" t="str">
        <f>VLOOKUP(CAT_Details[[#This Row],[Delivery Bp Customer Code]],Table6[],2,0)</f>
        <v>U2-L5</v>
      </c>
    </row>
    <row r="3543" spans="1:16" x14ac:dyDescent="0.25">
      <c r="A3543" s="289" t="s">
        <v>272</v>
      </c>
      <c r="B3543">
        <v>8</v>
      </c>
      <c r="C3543">
        <v>1639</v>
      </c>
      <c r="D3543">
        <v>1.43</v>
      </c>
      <c r="E3543" s="289" t="s">
        <v>8303</v>
      </c>
      <c r="F3543">
        <v>5014918895</v>
      </c>
      <c r="G3543" s="276">
        <v>45687</v>
      </c>
      <c r="H3543" s="5">
        <v>20250116631925</v>
      </c>
      <c r="I3543">
        <v>2.58</v>
      </c>
      <c r="J3543" s="289" t="s">
        <v>350</v>
      </c>
      <c r="K3543" s="289" t="s">
        <v>8304</v>
      </c>
      <c r="L3543" s="289" t="s">
        <v>275</v>
      </c>
      <c r="M3543" s="289" t="s">
        <v>8217</v>
      </c>
      <c r="N3543" s="289" t="s">
        <v>544</v>
      </c>
      <c r="O3543" s="289" t="s">
        <v>277</v>
      </c>
      <c r="P3543" s="289" t="str">
        <f>VLOOKUP(CAT_Details[[#This Row],[Delivery Bp Customer Code]],Table6[],2,0)</f>
        <v>U2-L5</v>
      </c>
    </row>
    <row r="3544" spans="1:16" x14ac:dyDescent="0.25">
      <c r="A3544" s="289" t="s">
        <v>272</v>
      </c>
      <c r="B3544">
        <v>3</v>
      </c>
      <c r="C3544">
        <v>663</v>
      </c>
      <c r="D3544">
        <v>1.2</v>
      </c>
      <c r="E3544" s="289" t="s">
        <v>8305</v>
      </c>
      <c r="F3544">
        <v>5014918942</v>
      </c>
      <c r="G3544" s="276">
        <v>45687</v>
      </c>
      <c r="H3544">
        <v>20250123636294</v>
      </c>
      <c r="I3544">
        <v>2.88</v>
      </c>
      <c r="J3544" s="289" t="s">
        <v>350</v>
      </c>
      <c r="K3544" s="289" t="s">
        <v>8306</v>
      </c>
      <c r="L3544" s="289" t="s">
        <v>275</v>
      </c>
      <c r="M3544" s="289" t="s">
        <v>8116</v>
      </c>
      <c r="N3544" s="289" t="s">
        <v>999</v>
      </c>
      <c r="O3544" s="289" t="s">
        <v>277</v>
      </c>
      <c r="P3544" s="289" t="str">
        <f>VLOOKUP(CAT_Details[[#This Row],[Delivery Bp Customer Code]],Table6[],2,0)</f>
        <v>U2-L5</v>
      </c>
    </row>
    <row r="3545" spans="1:16" x14ac:dyDescent="0.25">
      <c r="A3545" s="289" t="s">
        <v>272</v>
      </c>
      <c r="B3545">
        <v>1</v>
      </c>
      <c r="C3545">
        <v>65</v>
      </c>
      <c r="D3545">
        <v>0.4</v>
      </c>
      <c r="E3545" s="289" t="s">
        <v>8307</v>
      </c>
      <c r="F3545">
        <v>5014934118</v>
      </c>
      <c r="G3545" s="276">
        <v>45687</v>
      </c>
      <c r="H3545">
        <v>20250123636788</v>
      </c>
      <c r="I3545">
        <v>0.28799999999999998</v>
      </c>
      <c r="J3545" s="289" t="s">
        <v>280</v>
      </c>
      <c r="K3545" s="289" t="s">
        <v>8308</v>
      </c>
      <c r="L3545" s="289" t="s">
        <v>275</v>
      </c>
      <c r="M3545" s="289" t="s">
        <v>8192</v>
      </c>
      <c r="N3545" s="289" t="s">
        <v>619</v>
      </c>
      <c r="O3545" s="289" t="s">
        <v>277</v>
      </c>
      <c r="P3545" s="289" t="str">
        <f>VLOOKUP(CAT_Details[[#This Row],[Delivery Bp Customer Code]],Table6[],2,0)</f>
        <v>U2-L5</v>
      </c>
    </row>
    <row r="3546" spans="1:16" x14ac:dyDescent="0.25">
      <c r="A3546" s="289" t="s">
        <v>5576</v>
      </c>
      <c r="B3546">
        <v>12</v>
      </c>
      <c r="C3546">
        <v>13200</v>
      </c>
      <c r="D3546">
        <v>7.2</v>
      </c>
      <c r="E3546" s="289" t="s">
        <v>8309</v>
      </c>
      <c r="F3546">
        <v>5014948503</v>
      </c>
      <c r="G3546" s="276">
        <v>45687</v>
      </c>
      <c r="H3546">
        <v>20250127638317</v>
      </c>
      <c r="I3546">
        <v>17.28</v>
      </c>
      <c r="J3546" s="289" t="s">
        <v>273</v>
      </c>
      <c r="K3546" s="289" t="s">
        <v>8310</v>
      </c>
      <c r="L3546" s="289" t="s">
        <v>275</v>
      </c>
      <c r="M3546" s="289" t="s">
        <v>8311</v>
      </c>
      <c r="N3546" s="289" t="s">
        <v>6556</v>
      </c>
      <c r="O3546" s="289" t="s">
        <v>5579</v>
      </c>
      <c r="P3546" s="289" t="str">
        <f>VLOOKUP(CAT_Details[[#This Row],[Delivery Bp Customer Code]],Table6[],2,0)</f>
        <v>No Loc</v>
      </c>
    </row>
    <row r="3547" spans="1:16" x14ac:dyDescent="0.25">
      <c r="A3547" s="289" t="s">
        <v>278</v>
      </c>
      <c r="B3547">
        <v>2</v>
      </c>
      <c r="C3547">
        <v>828</v>
      </c>
      <c r="D3547">
        <v>0.8</v>
      </c>
      <c r="E3547" s="289" t="s">
        <v>8312</v>
      </c>
      <c r="F3547">
        <v>5014948520</v>
      </c>
      <c r="G3547" s="276">
        <v>45688</v>
      </c>
      <c r="H3547">
        <v>20250123636917</v>
      </c>
      <c r="I3547">
        <v>1.92</v>
      </c>
      <c r="J3547" s="289" t="s">
        <v>280</v>
      </c>
      <c r="K3547" s="289" t="s">
        <v>8313</v>
      </c>
      <c r="L3547" s="289" t="s">
        <v>275</v>
      </c>
      <c r="M3547" s="289" t="s">
        <v>8314</v>
      </c>
      <c r="N3547" s="289" t="s">
        <v>1399</v>
      </c>
      <c r="O3547" s="289" t="s">
        <v>498</v>
      </c>
      <c r="P3547" s="289" t="str">
        <f>VLOOKUP(CAT_Details[[#This Row],[Delivery Bp Customer Code]],Table6[],2,0)</f>
        <v>DK-BM01</v>
      </c>
    </row>
    <row r="3548" spans="1:16" x14ac:dyDescent="0.25">
      <c r="A3548" s="289" t="s">
        <v>278</v>
      </c>
      <c r="B3548">
        <v>1</v>
      </c>
      <c r="C3548">
        <v>320</v>
      </c>
      <c r="D3548">
        <v>0.4</v>
      </c>
      <c r="E3548" s="289" t="s">
        <v>8315</v>
      </c>
      <c r="F3548">
        <v>5014963413</v>
      </c>
      <c r="G3548" s="276">
        <v>45688</v>
      </c>
      <c r="H3548">
        <v>20250128639778</v>
      </c>
      <c r="I3548">
        <v>0.52800000000000002</v>
      </c>
      <c r="J3548" s="289" t="s">
        <v>273</v>
      </c>
      <c r="K3548" s="289" t="s">
        <v>8316</v>
      </c>
      <c r="L3548" s="289" t="s">
        <v>275</v>
      </c>
      <c r="M3548" s="289" t="s">
        <v>8317</v>
      </c>
      <c r="N3548" s="289" t="s">
        <v>657</v>
      </c>
      <c r="O3548" s="289" t="s">
        <v>498</v>
      </c>
      <c r="P3548" s="289" t="str">
        <f>VLOOKUP(CAT_Details[[#This Row],[Delivery Bp Customer Code]],Table6[],2,0)</f>
        <v>DK-BM01</v>
      </c>
    </row>
    <row r="3549" spans="1:16" x14ac:dyDescent="0.25">
      <c r="A3549" s="289" t="s">
        <v>75</v>
      </c>
      <c r="B3549">
        <v>1</v>
      </c>
      <c r="C3549">
        <v>16</v>
      </c>
      <c r="D3549">
        <v>7.0000000000000007E-2</v>
      </c>
      <c r="E3549" s="289" t="s">
        <v>8318</v>
      </c>
      <c r="F3549">
        <v>5014918973</v>
      </c>
      <c r="G3549" s="276">
        <v>45688</v>
      </c>
      <c r="H3549">
        <v>20250121634376</v>
      </c>
      <c r="I3549">
        <v>3.7999999999999999E-2</v>
      </c>
      <c r="J3549" s="289" t="s">
        <v>345</v>
      </c>
      <c r="K3549" s="289" t="s">
        <v>8319</v>
      </c>
      <c r="L3549" s="289" t="s">
        <v>275</v>
      </c>
      <c r="M3549" s="289" t="s">
        <v>8320</v>
      </c>
      <c r="N3549" s="289" t="s">
        <v>3082</v>
      </c>
      <c r="O3549" s="289" t="s">
        <v>2173</v>
      </c>
      <c r="P3549" s="289" t="str">
        <f>VLOOKUP(CAT_Details[[#This Row],[Delivery Bp Customer Code]],Table6[],2,0)</f>
        <v>OYL1</v>
      </c>
    </row>
    <row r="3550" spans="1:16" x14ac:dyDescent="0.25">
      <c r="A3550" s="289" t="s">
        <v>75</v>
      </c>
      <c r="B3550">
        <v>1</v>
      </c>
      <c r="C3550">
        <v>5</v>
      </c>
      <c r="D3550">
        <v>0.03</v>
      </c>
      <c r="E3550" s="289" t="s">
        <v>8321</v>
      </c>
      <c r="F3550">
        <v>5014933845</v>
      </c>
      <c r="G3550" s="276">
        <v>45688</v>
      </c>
      <c r="H3550">
        <v>20250123637123</v>
      </c>
      <c r="I3550">
        <v>8.9999999999999993E-3</v>
      </c>
      <c r="J3550" s="289" t="s">
        <v>350</v>
      </c>
      <c r="K3550" s="289" t="s">
        <v>8322</v>
      </c>
      <c r="L3550" s="289" t="s">
        <v>275</v>
      </c>
      <c r="M3550" s="289" t="s">
        <v>8241</v>
      </c>
      <c r="N3550" s="289" t="s">
        <v>4178</v>
      </c>
      <c r="O3550" s="289" t="s">
        <v>2173</v>
      </c>
      <c r="P3550" s="289" t="str">
        <f>VLOOKUP(CAT_Details[[#This Row],[Delivery Bp Customer Code]],Table6[],2,0)</f>
        <v>OYL1</v>
      </c>
    </row>
    <row r="3551" spans="1:16" x14ac:dyDescent="0.25">
      <c r="A3551" s="289" t="s">
        <v>75</v>
      </c>
      <c r="B3551">
        <v>5</v>
      </c>
      <c r="C3551">
        <v>815</v>
      </c>
      <c r="D3551">
        <v>2</v>
      </c>
      <c r="E3551" s="289" t="s">
        <v>8323</v>
      </c>
      <c r="F3551">
        <v>5014933942</v>
      </c>
      <c r="G3551" s="276">
        <v>45688</v>
      </c>
      <c r="H3551">
        <v>20250122635923</v>
      </c>
      <c r="I3551">
        <v>3.024</v>
      </c>
      <c r="J3551" s="289" t="s">
        <v>350</v>
      </c>
      <c r="K3551" s="289" t="s">
        <v>8324</v>
      </c>
      <c r="L3551" s="289" t="s">
        <v>275</v>
      </c>
      <c r="M3551" s="289" t="s">
        <v>8325</v>
      </c>
      <c r="N3551" s="289" t="s">
        <v>2832</v>
      </c>
      <c r="O3551" s="289" t="s">
        <v>2173</v>
      </c>
      <c r="P3551" s="289" t="str">
        <f>VLOOKUP(CAT_Details[[#This Row],[Delivery Bp Customer Code]],Table6[],2,0)</f>
        <v>OYL1</v>
      </c>
    </row>
    <row r="3552" spans="1:16" x14ac:dyDescent="0.25">
      <c r="A3552" s="289" t="s">
        <v>75</v>
      </c>
      <c r="B3552">
        <v>1</v>
      </c>
      <c r="C3552">
        <v>2</v>
      </c>
      <c r="D3552">
        <v>0.03</v>
      </c>
      <c r="E3552" s="289" t="s">
        <v>8326</v>
      </c>
      <c r="F3552">
        <v>5014933956</v>
      </c>
      <c r="G3552" s="276">
        <v>45688</v>
      </c>
      <c r="H3552">
        <v>20250123636577</v>
      </c>
      <c r="I3552">
        <v>1.6E-2</v>
      </c>
      <c r="J3552" s="289" t="s">
        <v>350</v>
      </c>
      <c r="K3552" s="289" t="s">
        <v>8327</v>
      </c>
      <c r="L3552" s="289" t="s">
        <v>275</v>
      </c>
      <c r="M3552" s="289" t="s">
        <v>8217</v>
      </c>
      <c r="N3552" s="289" t="s">
        <v>2252</v>
      </c>
      <c r="O3552" s="289" t="s">
        <v>5281</v>
      </c>
      <c r="P3552" s="289" t="str">
        <f>VLOOKUP(CAT_Details[[#This Row],[Delivery Bp Customer Code]],Table6[],2,0)</f>
        <v>DK-LW08</v>
      </c>
    </row>
    <row r="3553" spans="1:16" x14ac:dyDescent="0.25">
      <c r="A3553" s="289" t="s">
        <v>75</v>
      </c>
      <c r="B3553">
        <v>8</v>
      </c>
      <c r="C3553">
        <v>2788</v>
      </c>
      <c r="D3553">
        <v>2.4500000000000002</v>
      </c>
      <c r="E3553" s="289" t="s">
        <v>8328</v>
      </c>
      <c r="F3553">
        <v>5014934039</v>
      </c>
      <c r="G3553" s="276">
        <v>45688</v>
      </c>
      <c r="H3553" s="5">
        <v>20250124637557</v>
      </c>
      <c r="I3553">
        <v>4.0439999999999996</v>
      </c>
      <c r="J3553" s="289" t="s">
        <v>324</v>
      </c>
      <c r="K3553" s="289" t="s">
        <v>8329</v>
      </c>
      <c r="L3553" s="289" t="s">
        <v>275</v>
      </c>
      <c r="M3553" s="289" t="s">
        <v>8330</v>
      </c>
      <c r="N3553" s="289" t="s">
        <v>2242</v>
      </c>
      <c r="O3553" s="289" t="s">
        <v>2173</v>
      </c>
      <c r="P3553" s="289" t="str">
        <f>VLOOKUP(CAT_Details[[#This Row],[Delivery Bp Customer Code]],Table6[],2,0)</f>
        <v>OYL1</v>
      </c>
    </row>
    <row r="3554" spans="1:16" x14ac:dyDescent="0.25">
      <c r="A3554" s="289" t="s">
        <v>75</v>
      </c>
      <c r="B3554">
        <v>5</v>
      </c>
      <c r="C3554">
        <v>1026</v>
      </c>
      <c r="D3554">
        <v>2.65</v>
      </c>
      <c r="E3554" s="289" t="s">
        <v>8331</v>
      </c>
      <c r="F3554">
        <v>5014934122</v>
      </c>
      <c r="G3554" s="276">
        <v>45688</v>
      </c>
      <c r="H3554">
        <v>20250123637201</v>
      </c>
      <c r="I3554">
        <v>6.883</v>
      </c>
      <c r="J3554" s="289" t="s">
        <v>280</v>
      </c>
      <c r="K3554" s="289" t="s">
        <v>8332</v>
      </c>
      <c r="L3554" s="289" t="s">
        <v>275</v>
      </c>
      <c r="M3554" s="289" t="s">
        <v>8192</v>
      </c>
      <c r="N3554" s="289" t="s">
        <v>5845</v>
      </c>
      <c r="O3554" s="289" t="s">
        <v>5281</v>
      </c>
      <c r="P3554" s="289" t="str">
        <f>VLOOKUP(CAT_Details[[#This Row],[Delivery Bp Customer Code]],Table6[],2,0)</f>
        <v>DK-LW08</v>
      </c>
    </row>
    <row r="3555" spans="1:16" x14ac:dyDescent="0.25">
      <c r="A3555" s="289" t="s">
        <v>75</v>
      </c>
      <c r="B3555">
        <v>2</v>
      </c>
      <c r="C3555">
        <v>1140</v>
      </c>
      <c r="D3555">
        <v>0.8</v>
      </c>
      <c r="E3555" s="289" t="s">
        <v>8333</v>
      </c>
      <c r="F3555">
        <v>5014934174</v>
      </c>
      <c r="G3555" s="276">
        <v>45688</v>
      </c>
      <c r="H3555" s="5">
        <v>20250122635759</v>
      </c>
      <c r="I3555">
        <v>1.1519999999999999</v>
      </c>
      <c r="J3555" s="289" t="s">
        <v>324</v>
      </c>
      <c r="K3555" s="289" t="s">
        <v>8334</v>
      </c>
      <c r="L3555" s="289" t="s">
        <v>275</v>
      </c>
      <c r="M3555" s="289" t="s">
        <v>8330</v>
      </c>
      <c r="N3555" s="289" t="s">
        <v>2932</v>
      </c>
      <c r="O3555" s="289" t="s">
        <v>2173</v>
      </c>
      <c r="P3555" s="289" t="str">
        <f>VLOOKUP(CAT_Details[[#This Row],[Delivery Bp Customer Code]],Table6[],2,0)</f>
        <v>OYL1</v>
      </c>
    </row>
    <row r="3556" spans="1:16" x14ac:dyDescent="0.25">
      <c r="A3556" s="289" t="s">
        <v>75</v>
      </c>
      <c r="B3556">
        <v>1</v>
      </c>
      <c r="C3556">
        <v>12</v>
      </c>
      <c r="D3556">
        <v>0.1</v>
      </c>
      <c r="E3556" s="289" t="s">
        <v>8335</v>
      </c>
      <c r="F3556">
        <v>5014934540</v>
      </c>
      <c r="G3556" s="276">
        <v>45688</v>
      </c>
      <c r="H3556">
        <v>20250124637771</v>
      </c>
      <c r="I3556">
        <v>8.1000000000000003E-2</v>
      </c>
      <c r="J3556" s="289" t="s">
        <v>350</v>
      </c>
      <c r="K3556" s="289" t="s">
        <v>8336</v>
      </c>
      <c r="L3556" s="289" t="s">
        <v>275</v>
      </c>
      <c r="M3556" s="289" t="s">
        <v>8241</v>
      </c>
      <c r="N3556" s="289" t="s">
        <v>1631</v>
      </c>
      <c r="O3556" s="289" t="s">
        <v>2173</v>
      </c>
      <c r="P3556" s="289" t="str">
        <f>VLOOKUP(CAT_Details[[#This Row],[Delivery Bp Customer Code]],Table6[],2,0)</f>
        <v>OYL1</v>
      </c>
    </row>
    <row r="3557" spans="1:16" x14ac:dyDescent="0.25">
      <c r="A3557" s="289" t="s">
        <v>75</v>
      </c>
      <c r="B3557">
        <v>5</v>
      </c>
      <c r="C3557">
        <v>3402</v>
      </c>
      <c r="D3557">
        <v>2</v>
      </c>
      <c r="E3557" s="289" t="s">
        <v>8337</v>
      </c>
      <c r="F3557">
        <v>5014948466</v>
      </c>
      <c r="G3557" s="276">
        <v>45688</v>
      </c>
      <c r="H3557">
        <v>20250121635092</v>
      </c>
      <c r="I3557">
        <v>4.8</v>
      </c>
      <c r="J3557" s="289" t="s">
        <v>280</v>
      </c>
      <c r="K3557" s="289" t="s">
        <v>8338</v>
      </c>
      <c r="L3557" s="289" t="s">
        <v>275</v>
      </c>
      <c r="M3557" s="289" t="s">
        <v>8314</v>
      </c>
      <c r="N3557" s="289" t="s">
        <v>868</v>
      </c>
      <c r="O3557" s="289" t="s">
        <v>2173</v>
      </c>
      <c r="P3557" s="289" t="str">
        <f>VLOOKUP(CAT_Details[[#This Row],[Delivery Bp Customer Code]],Table6[],2,0)</f>
        <v>OYL1</v>
      </c>
    </row>
    <row r="3558" spans="1:16" x14ac:dyDescent="0.25">
      <c r="A3558" s="289" t="s">
        <v>75</v>
      </c>
      <c r="B3558">
        <v>3</v>
      </c>
      <c r="C3558">
        <v>143</v>
      </c>
      <c r="D3558">
        <v>0.5</v>
      </c>
      <c r="E3558" s="289" t="s">
        <v>8339</v>
      </c>
      <c r="F3558">
        <v>5014948483</v>
      </c>
      <c r="G3558" s="276">
        <v>45688</v>
      </c>
      <c r="H3558">
        <v>20250124637445</v>
      </c>
      <c r="I3558">
        <v>0.311</v>
      </c>
      <c r="J3558" s="289" t="s">
        <v>280</v>
      </c>
      <c r="K3558" s="289" t="s">
        <v>8340</v>
      </c>
      <c r="L3558" s="289" t="s">
        <v>275</v>
      </c>
      <c r="M3558" s="289" t="s">
        <v>8341</v>
      </c>
      <c r="N3558" s="289" t="s">
        <v>2942</v>
      </c>
      <c r="O3558" s="289" t="s">
        <v>2173</v>
      </c>
      <c r="P3558" s="289" t="str">
        <f>VLOOKUP(CAT_Details[[#This Row],[Delivery Bp Customer Code]],Table6[],2,0)</f>
        <v>OYL1</v>
      </c>
    </row>
    <row r="3559" spans="1:16" x14ac:dyDescent="0.25">
      <c r="A3559" s="289" t="s">
        <v>75</v>
      </c>
      <c r="B3559">
        <v>1</v>
      </c>
      <c r="C3559">
        <v>128</v>
      </c>
      <c r="D3559">
        <v>0.4</v>
      </c>
      <c r="E3559" s="289" t="s">
        <v>8342</v>
      </c>
      <c r="F3559">
        <v>5014963384</v>
      </c>
      <c r="G3559" s="276">
        <v>45688</v>
      </c>
      <c r="H3559" s="5">
        <v>20250128639371</v>
      </c>
      <c r="I3559">
        <v>0.52800000000000002</v>
      </c>
      <c r="J3559" s="289" t="s">
        <v>273</v>
      </c>
      <c r="K3559" s="289" t="s">
        <v>8343</v>
      </c>
      <c r="L3559" s="289" t="s">
        <v>275</v>
      </c>
      <c r="M3559" s="289" t="s">
        <v>8317</v>
      </c>
      <c r="N3559" s="289" t="s">
        <v>519</v>
      </c>
      <c r="O3559" s="289" t="s">
        <v>2173</v>
      </c>
      <c r="P3559" s="289" t="str">
        <f>VLOOKUP(CAT_Details[[#This Row],[Delivery Bp Customer Code]],Table6[],2,0)</f>
        <v>OYL1</v>
      </c>
    </row>
    <row r="3560" spans="1:16" x14ac:dyDescent="0.25">
      <c r="A3560" s="289" t="s">
        <v>75</v>
      </c>
      <c r="B3560">
        <v>5</v>
      </c>
      <c r="C3560">
        <v>504</v>
      </c>
      <c r="D3560">
        <v>2.57</v>
      </c>
      <c r="E3560" s="289" t="s">
        <v>8342</v>
      </c>
      <c r="F3560">
        <v>5014963385</v>
      </c>
      <c r="G3560" s="276">
        <v>45688</v>
      </c>
      <c r="H3560">
        <v>20250128639391</v>
      </c>
      <c r="I3560">
        <v>6.3819999999999997</v>
      </c>
      <c r="J3560" s="289" t="s">
        <v>273</v>
      </c>
      <c r="K3560" s="289" t="s">
        <v>8344</v>
      </c>
      <c r="L3560" s="289" t="s">
        <v>275</v>
      </c>
      <c r="M3560" s="289" t="s">
        <v>8317</v>
      </c>
      <c r="N3560" s="289" t="s">
        <v>519</v>
      </c>
      <c r="O3560" s="289" t="s">
        <v>5281</v>
      </c>
      <c r="P3560" s="289" t="str">
        <f>VLOOKUP(CAT_Details[[#This Row],[Delivery Bp Customer Code]],Table6[],2,0)</f>
        <v>DK-LW08</v>
      </c>
    </row>
    <row r="3561" spans="1:16" x14ac:dyDescent="0.25">
      <c r="A3561" s="289" t="s">
        <v>75</v>
      </c>
      <c r="B3561">
        <v>1</v>
      </c>
      <c r="C3561">
        <v>378</v>
      </c>
      <c r="D3561">
        <v>0.4</v>
      </c>
      <c r="E3561" s="289" t="s">
        <v>8315</v>
      </c>
      <c r="F3561">
        <v>5014963410</v>
      </c>
      <c r="G3561" s="276">
        <v>45688</v>
      </c>
      <c r="H3561" s="5">
        <v>20250127638838</v>
      </c>
      <c r="I3561">
        <v>0.52800000000000002</v>
      </c>
      <c r="J3561" s="289" t="s">
        <v>273</v>
      </c>
      <c r="K3561" s="289" t="s">
        <v>8345</v>
      </c>
      <c r="L3561" s="289" t="s">
        <v>275</v>
      </c>
      <c r="M3561" s="289" t="s">
        <v>8317</v>
      </c>
      <c r="N3561" s="289" t="s">
        <v>657</v>
      </c>
      <c r="O3561" s="289" t="s">
        <v>2173</v>
      </c>
      <c r="P3561" s="289" t="str">
        <f>VLOOKUP(CAT_Details[[#This Row],[Delivery Bp Customer Code]],Table6[],2,0)</f>
        <v>OYL1</v>
      </c>
    </row>
    <row r="3562" spans="1:16" x14ac:dyDescent="0.25">
      <c r="A3562" s="289" t="s">
        <v>874</v>
      </c>
      <c r="B3562">
        <v>6</v>
      </c>
      <c r="C3562">
        <v>2544</v>
      </c>
      <c r="D3562">
        <v>3</v>
      </c>
      <c r="E3562" s="289" t="s">
        <v>8335</v>
      </c>
      <c r="F3562">
        <v>5014934541</v>
      </c>
      <c r="G3562" s="276">
        <v>45688</v>
      </c>
      <c r="H3562">
        <v>20250124637597</v>
      </c>
      <c r="I3562">
        <v>7.2</v>
      </c>
      <c r="J3562" s="289" t="s">
        <v>350</v>
      </c>
      <c r="K3562" s="289" t="s">
        <v>8346</v>
      </c>
      <c r="L3562" s="289" t="s">
        <v>275</v>
      </c>
      <c r="M3562" s="289" t="s">
        <v>8241</v>
      </c>
      <c r="N3562" s="289" t="s">
        <v>1631</v>
      </c>
      <c r="O3562" s="289" t="s">
        <v>1014</v>
      </c>
      <c r="P3562" s="289" t="str">
        <f>VLOOKUP(CAT_Details[[#This Row],[Delivery Bp Customer Code]],Table6[],2,0)</f>
        <v>MZ07</v>
      </c>
    </row>
    <row r="3563" spans="1:16" x14ac:dyDescent="0.25">
      <c r="A3563" s="289" t="s">
        <v>874</v>
      </c>
      <c r="B3563">
        <v>11</v>
      </c>
      <c r="C3563">
        <v>1309</v>
      </c>
      <c r="D3563">
        <v>5.5</v>
      </c>
      <c r="E3563" s="289" t="s">
        <v>8347</v>
      </c>
      <c r="F3563">
        <v>5014943325</v>
      </c>
      <c r="G3563" s="276">
        <v>45688</v>
      </c>
      <c r="H3563">
        <v>20250123636803</v>
      </c>
      <c r="I3563">
        <v>19.25</v>
      </c>
      <c r="J3563" s="289" t="s">
        <v>294</v>
      </c>
      <c r="K3563" s="289" t="s">
        <v>8348</v>
      </c>
      <c r="L3563" s="289" t="s">
        <v>275</v>
      </c>
      <c r="M3563" s="289" t="s">
        <v>8349</v>
      </c>
      <c r="N3563" s="289" t="s">
        <v>5685</v>
      </c>
      <c r="O3563" s="289" t="s">
        <v>1014</v>
      </c>
      <c r="P3563" s="289" t="str">
        <f>VLOOKUP(CAT_Details[[#This Row],[Delivery Bp Customer Code]],Table6[],2,0)</f>
        <v>MZ07</v>
      </c>
    </row>
    <row r="3564" spans="1:16" x14ac:dyDescent="0.25">
      <c r="A3564" s="289" t="s">
        <v>874</v>
      </c>
      <c r="B3564">
        <v>11</v>
      </c>
      <c r="C3564">
        <v>1309</v>
      </c>
      <c r="D3564">
        <v>4.59</v>
      </c>
      <c r="E3564" s="289" t="s">
        <v>8347</v>
      </c>
      <c r="F3564">
        <v>5014948286</v>
      </c>
      <c r="G3564" s="276">
        <v>45688</v>
      </c>
      <c r="H3564">
        <v>20250123636803</v>
      </c>
      <c r="I3564">
        <v>19.25</v>
      </c>
      <c r="J3564" s="289" t="s">
        <v>294</v>
      </c>
      <c r="K3564" s="289" t="s">
        <v>8350</v>
      </c>
      <c r="L3564" s="289" t="s">
        <v>275</v>
      </c>
      <c r="M3564" s="289"/>
      <c r="N3564" s="289" t="s">
        <v>5685</v>
      </c>
      <c r="O3564" s="289" t="s">
        <v>1014</v>
      </c>
      <c r="P3564" s="289" t="str">
        <f>VLOOKUP(CAT_Details[[#This Row],[Delivery Bp Customer Code]],Table6[],2,0)</f>
        <v>MZ07</v>
      </c>
    </row>
    <row r="3565" spans="1:16" x14ac:dyDescent="0.25">
      <c r="A3565" s="289" t="s">
        <v>3329</v>
      </c>
      <c r="B3565">
        <v>10</v>
      </c>
      <c r="C3565">
        <v>6255</v>
      </c>
      <c r="D3565">
        <v>4</v>
      </c>
      <c r="E3565" s="289" t="s">
        <v>8351</v>
      </c>
      <c r="F3565">
        <v>5014891743</v>
      </c>
      <c r="G3565" s="276">
        <v>45688</v>
      </c>
      <c r="H3565" s="5">
        <v>20250120633927</v>
      </c>
      <c r="I3565">
        <v>5.7220000000000004</v>
      </c>
      <c r="J3565" s="289" t="s">
        <v>383</v>
      </c>
      <c r="K3565" s="289" t="s">
        <v>8352</v>
      </c>
      <c r="L3565" s="289" t="s">
        <v>275</v>
      </c>
      <c r="M3565" s="289" t="s">
        <v>8121</v>
      </c>
      <c r="N3565" s="289" t="s">
        <v>3781</v>
      </c>
      <c r="O3565" s="289" t="s">
        <v>3332</v>
      </c>
      <c r="P3565" s="289">
        <f>VLOOKUP(CAT_Details[[#This Row],[Delivery Bp Customer Code]],Table6[],2,0)</f>
        <v>3402</v>
      </c>
    </row>
    <row r="3566" spans="1:16" x14ac:dyDescent="0.25">
      <c r="A3566" s="289" t="s">
        <v>3329</v>
      </c>
      <c r="B3566">
        <v>4</v>
      </c>
      <c r="C3566">
        <v>330</v>
      </c>
      <c r="D3566">
        <v>1.2</v>
      </c>
      <c r="E3566" s="289" t="s">
        <v>8353</v>
      </c>
      <c r="F3566">
        <v>5014905748</v>
      </c>
      <c r="G3566" s="276">
        <v>45688</v>
      </c>
      <c r="H3566">
        <v>20250121634512</v>
      </c>
      <c r="I3566">
        <v>2.544</v>
      </c>
      <c r="J3566" s="289" t="s">
        <v>401</v>
      </c>
      <c r="K3566" s="289" t="s">
        <v>8354</v>
      </c>
      <c r="L3566" s="289" t="s">
        <v>275</v>
      </c>
      <c r="M3566" s="289" t="s">
        <v>8175</v>
      </c>
      <c r="N3566" s="289" t="s">
        <v>2533</v>
      </c>
      <c r="O3566" s="289" t="s">
        <v>3332</v>
      </c>
      <c r="P3566" s="289">
        <f>VLOOKUP(CAT_Details[[#This Row],[Delivery Bp Customer Code]],Table6[],2,0)</f>
        <v>3402</v>
      </c>
    </row>
    <row r="3567" spans="1:16" x14ac:dyDescent="0.25">
      <c r="A3567" s="289" t="s">
        <v>3329</v>
      </c>
      <c r="B3567">
        <v>3</v>
      </c>
      <c r="C3567">
        <v>556</v>
      </c>
      <c r="D3567">
        <v>1.2</v>
      </c>
      <c r="E3567" s="289" t="s">
        <v>8355</v>
      </c>
      <c r="F3567">
        <v>5014934102</v>
      </c>
      <c r="G3567" s="276">
        <v>45688</v>
      </c>
      <c r="H3567">
        <v>20250123636797</v>
      </c>
      <c r="I3567">
        <v>2.88</v>
      </c>
      <c r="J3567" s="289" t="s">
        <v>280</v>
      </c>
      <c r="K3567" s="289" t="s">
        <v>8356</v>
      </c>
      <c r="L3567" s="289" t="s">
        <v>275</v>
      </c>
      <c r="M3567" s="289" t="s">
        <v>8192</v>
      </c>
      <c r="N3567" s="289" t="s">
        <v>619</v>
      </c>
      <c r="O3567" s="289" t="s">
        <v>3332</v>
      </c>
      <c r="P3567" s="289">
        <f>VLOOKUP(CAT_Details[[#This Row],[Delivery Bp Customer Code]],Table6[],2,0)</f>
        <v>3402</v>
      </c>
    </row>
    <row r="3568" spans="1:16" x14ac:dyDescent="0.25">
      <c r="A3568" s="289" t="s">
        <v>3329</v>
      </c>
      <c r="B3568">
        <v>30</v>
      </c>
      <c r="C3568">
        <v>2430</v>
      </c>
      <c r="D3568">
        <v>12</v>
      </c>
      <c r="E3568" s="289" t="s">
        <v>8357</v>
      </c>
      <c r="F3568">
        <v>5014934361</v>
      </c>
      <c r="G3568" s="276">
        <v>45688</v>
      </c>
      <c r="H3568" s="5">
        <v>20250122635783</v>
      </c>
      <c r="I3568">
        <v>36</v>
      </c>
      <c r="J3568" s="289" t="s">
        <v>350</v>
      </c>
      <c r="K3568" s="289" t="s">
        <v>8358</v>
      </c>
      <c r="L3568" s="289" t="s">
        <v>275</v>
      </c>
      <c r="M3568" s="289" t="s">
        <v>8241</v>
      </c>
      <c r="N3568" s="289" t="s">
        <v>3433</v>
      </c>
      <c r="O3568" s="289" t="s">
        <v>3332</v>
      </c>
      <c r="P3568" s="289">
        <f>VLOOKUP(CAT_Details[[#This Row],[Delivery Bp Customer Code]],Table6[],2,0)</f>
        <v>3402</v>
      </c>
    </row>
    <row r="3569" spans="1:16" x14ac:dyDescent="0.25">
      <c r="A3569" s="289" t="s">
        <v>3329</v>
      </c>
      <c r="B3569">
        <v>14</v>
      </c>
      <c r="C3569">
        <v>5206.04</v>
      </c>
      <c r="D3569">
        <v>5.95</v>
      </c>
      <c r="E3569" s="289" t="s">
        <v>8359</v>
      </c>
      <c r="F3569">
        <v>5014934369</v>
      </c>
      <c r="G3569" s="276">
        <v>45688</v>
      </c>
      <c r="H3569">
        <v>20250121634846</v>
      </c>
      <c r="I3569">
        <v>17.992999999999999</v>
      </c>
      <c r="J3569" s="289" t="s">
        <v>287</v>
      </c>
      <c r="K3569" s="289" t="s">
        <v>8360</v>
      </c>
      <c r="L3569" s="289" t="s">
        <v>275</v>
      </c>
      <c r="M3569" s="289" t="s">
        <v>8270</v>
      </c>
      <c r="N3569" s="289" t="s">
        <v>3790</v>
      </c>
      <c r="O3569" s="289" t="s">
        <v>3332</v>
      </c>
      <c r="P3569" s="289">
        <f>VLOOKUP(CAT_Details[[#This Row],[Delivery Bp Customer Code]],Table6[],2,0)</f>
        <v>3402</v>
      </c>
    </row>
    <row r="3570" spans="1:16" x14ac:dyDescent="0.25">
      <c r="A3570" s="289" t="s">
        <v>3329</v>
      </c>
      <c r="B3570">
        <v>5</v>
      </c>
      <c r="C3570">
        <v>805</v>
      </c>
      <c r="D3570">
        <v>2</v>
      </c>
      <c r="E3570" s="289" t="s">
        <v>8361</v>
      </c>
      <c r="F3570">
        <v>5014948026</v>
      </c>
      <c r="G3570" s="276">
        <v>45688</v>
      </c>
      <c r="H3570">
        <v>20250124637735</v>
      </c>
      <c r="I3570">
        <v>4.08</v>
      </c>
      <c r="J3570" s="289" t="s">
        <v>287</v>
      </c>
      <c r="K3570" s="289" t="s">
        <v>8362</v>
      </c>
      <c r="L3570" s="289" t="s">
        <v>275</v>
      </c>
      <c r="M3570" s="289" t="s">
        <v>8279</v>
      </c>
      <c r="N3570" s="289" t="s">
        <v>468</v>
      </c>
      <c r="O3570" s="289" t="s">
        <v>3332</v>
      </c>
      <c r="P3570" s="289">
        <f>VLOOKUP(CAT_Details[[#This Row],[Delivery Bp Customer Code]],Table6[],2,0)</f>
        <v>3402</v>
      </c>
    </row>
    <row r="3571" spans="1:16" x14ac:dyDescent="0.25">
      <c r="A3571" s="289" t="s">
        <v>3329</v>
      </c>
      <c r="B3571">
        <v>13</v>
      </c>
      <c r="C3571">
        <v>650</v>
      </c>
      <c r="D3571">
        <v>8.6999999999999993</v>
      </c>
      <c r="E3571" s="289" t="s">
        <v>8363</v>
      </c>
      <c r="F3571">
        <v>5014963436</v>
      </c>
      <c r="G3571" s="276">
        <v>45688</v>
      </c>
      <c r="H3571" s="5">
        <v>20250128639660</v>
      </c>
      <c r="I3571">
        <v>19.433</v>
      </c>
      <c r="J3571" s="289" t="s">
        <v>273</v>
      </c>
      <c r="K3571" s="289" t="s">
        <v>8364</v>
      </c>
      <c r="L3571" s="289" t="s">
        <v>275</v>
      </c>
      <c r="M3571" s="289" t="s">
        <v>8317</v>
      </c>
      <c r="N3571" s="289" t="s">
        <v>1240</v>
      </c>
      <c r="O3571" s="289" t="s">
        <v>3332</v>
      </c>
      <c r="P3571" s="289">
        <f>VLOOKUP(CAT_Details[[#This Row],[Delivery Bp Customer Code]],Table6[],2,0)</f>
        <v>3402</v>
      </c>
    </row>
    <row r="3572" spans="1:16" x14ac:dyDescent="0.25">
      <c r="A3572" s="289" t="s">
        <v>3329</v>
      </c>
      <c r="B3572">
        <v>4</v>
      </c>
      <c r="C3572">
        <v>39.5</v>
      </c>
      <c r="D3572">
        <v>0.32</v>
      </c>
      <c r="E3572" s="289" t="s">
        <v>8365</v>
      </c>
      <c r="F3572">
        <v>5014963614</v>
      </c>
      <c r="G3572" s="276">
        <v>45688</v>
      </c>
      <c r="H3572" s="5">
        <v>20250123637030</v>
      </c>
      <c r="I3572">
        <v>0.22600000000000001</v>
      </c>
      <c r="J3572" s="289" t="s">
        <v>302</v>
      </c>
      <c r="K3572" s="289" t="s">
        <v>8366</v>
      </c>
      <c r="L3572" s="289" t="s">
        <v>275</v>
      </c>
      <c r="M3572" s="289" t="s">
        <v>8367</v>
      </c>
      <c r="N3572" s="289" t="s">
        <v>450</v>
      </c>
      <c r="O3572" s="289" t="s">
        <v>3332</v>
      </c>
      <c r="P3572" s="289">
        <f>VLOOKUP(CAT_Details[[#This Row],[Delivery Bp Customer Code]],Table6[],2,0)</f>
        <v>3402</v>
      </c>
    </row>
    <row r="3573" spans="1:16" x14ac:dyDescent="0.25">
      <c r="A3573" s="289" t="s">
        <v>76</v>
      </c>
      <c r="B3573">
        <v>14</v>
      </c>
      <c r="C3573">
        <v>231</v>
      </c>
      <c r="D3573">
        <v>0.7</v>
      </c>
      <c r="E3573" s="289" t="s">
        <v>8368</v>
      </c>
      <c r="F3573">
        <v>5014891069</v>
      </c>
      <c r="G3573" s="276">
        <v>45688</v>
      </c>
      <c r="H3573">
        <v>20250120634042</v>
      </c>
      <c r="I3573">
        <v>0.39300000000000002</v>
      </c>
      <c r="J3573" s="289" t="s">
        <v>294</v>
      </c>
      <c r="K3573" s="289" t="s">
        <v>8369</v>
      </c>
      <c r="L3573" s="289" t="s">
        <v>275</v>
      </c>
      <c r="M3573" s="289" t="s">
        <v>8267</v>
      </c>
      <c r="N3573" s="289" t="s">
        <v>1413</v>
      </c>
      <c r="O3573" s="289" t="s">
        <v>748</v>
      </c>
      <c r="P3573" s="289" t="str">
        <f>VLOOKUP(CAT_Details[[#This Row],[Delivery Bp Customer Code]],Table6[],2,0)</f>
        <v>No Loc</v>
      </c>
    </row>
    <row r="3574" spans="1:16" x14ac:dyDescent="0.25">
      <c r="A3574" s="289" t="s">
        <v>76</v>
      </c>
      <c r="B3574">
        <v>1</v>
      </c>
      <c r="C3574">
        <v>60</v>
      </c>
      <c r="D3574">
        <v>0.4</v>
      </c>
      <c r="E3574" s="289" t="s">
        <v>8370</v>
      </c>
      <c r="F3574">
        <v>5014918793</v>
      </c>
      <c r="G3574" s="276">
        <v>45688</v>
      </c>
      <c r="H3574" s="5">
        <v>20250122635597</v>
      </c>
      <c r="I3574">
        <v>0.57599999999999996</v>
      </c>
      <c r="J3574" s="289" t="s">
        <v>345</v>
      </c>
      <c r="K3574" s="289" t="s">
        <v>8371</v>
      </c>
      <c r="L3574" s="289" t="s">
        <v>275</v>
      </c>
      <c r="M3574" s="289" t="s">
        <v>8128</v>
      </c>
      <c r="N3574" s="289" t="s">
        <v>427</v>
      </c>
      <c r="O3574" s="289" t="s">
        <v>748</v>
      </c>
      <c r="P3574" s="289" t="str">
        <f>VLOOKUP(CAT_Details[[#This Row],[Delivery Bp Customer Code]],Table6[],2,0)</f>
        <v>No Loc</v>
      </c>
    </row>
    <row r="3575" spans="1:16" x14ac:dyDescent="0.25">
      <c r="A3575" s="289" t="s">
        <v>76</v>
      </c>
      <c r="B3575">
        <v>1</v>
      </c>
      <c r="C3575">
        <v>20</v>
      </c>
      <c r="D3575">
        <v>0.2</v>
      </c>
      <c r="E3575" s="289" t="s">
        <v>8372</v>
      </c>
      <c r="F3575">
        <v>5014918834</v>
      </c>
      <c r="G3575" s="276">
        <v>45688</v>
      </c>
      <c r="H3575">
        <v>20250121635072</v>
      </c>
      <c r="I3575">
        <v>0.14399999999999999</v>
      </c>
      <c r="J3575" s="289" t="s">
        <v>324</v>
      </c>
      <c r="K3575" s="289" t="s">
        <v>8373</v>
      </c>
      <c r="L3575" s="289" t="s">
        <v>275</v>
      </c>
      <c r="M3575" s="289" t="s">
        <v>8330</v>
      </c>
      <c r="N3575" s="289" t="s">
        <v>508</v>
      </c>
      <c r="O3575" s="289" t="s">
        <v>748</v>
      </c>
      <c r="P3575" s="289" t="str">
        <f>VLOOKUP(CAT_Details[[#This Row],[Delivery Bp Customer Code]],Table6[],2,0)</f>
        <v>No Loc</v>
      </c>
    </row>
    <row r="3576" spans="1:16" x14ac:dyDescent="0.25">
      <c r="A3576" s="289" t="s">
        <v>76</v>
      </c>
      <c r="B3576">
        <v>1</v>
      </c>
      <c r="C3576">
        <v>2</v>
      </c>
      <c r="D3576">
        <v>0.03</v>
      </c>
      <c r="E3576" s="289" t="s">
        <v>8374</v>
      </c>
      <c r="F3576">
        <v>5014933862</v>
      </c>
      <c r="G3576" s="276">
        <v>45688</v>
      </c>
      <c r="H3576" s="5">
        <v>20250124637429</v>
      </c>
      <c r="I3576">
        <v>1.4999999999999999E-2</v>
      </c>
      <c r="J3576" s="289" t="s">
        <v>350</v>
      </c>
      <c r="K3576" s="289" t="s">
        <v>8375</v>
      </c>
      <c r="L3576" s="289" t="s">
        <v>275</v>
      </c>
      <c r="M3576" s="289" t="s">
        <v>8217</v>
      </c>
      <c r="N3576" s="289" t="s">
        <v>948</v>
      </c>
      <c r="O3576" s="289" t="s">
        <v>748</v>
      </c>
      <c r="P3576" s="289" t="str">
        <f>VLOOKUP(CAT_Details[[#This Row],[Delivery Bp Customer Code]],Table6[],2,0)</f>
        <v>No Loc</v>
      </c>
    </row>
    <row r="3577" spans="1:16" x14ac:dyDescent="0.25">
      <c r="A3577" s="289" t="s">
        <v>76</v>
      </c>
      <c r="B3577">
        <v>1</v>
      </c>
      <c r="C3577">
        <v>11.1</v>
      </c>
      <c r="D3577">
        <v>0.05</v>
      </c>
      <c r="E3577" s="289" t="s">
        <v>8376</v>
      </c>
      <c r="F3577">
        <v>5014934338</v>
      </c>
      <c r="G3577" s="276">
        <v>45688</v>
      </c>
      <c r="H3577">
        <v>20250124637786</v>
      </c>
      <c r="I3577">
        <v>1.2999999999999999E-2</v>
      </c>
      <c r="J3577" s="289" t="s">
        <v>350</v>
      </c>
      <c r="K3577" s="289" t="s">
        <v>8377</v>
      </c>
      <c r="L3577" s="289" t="s">
        <v>275</v>
      </c>
      <c r="M3577" s="289" t="s">
        <v>8217</v>
      </c>
      <c r="N3577" s="289" t="s">
        <v>602</v>
      </c>
      <c r="O3577" s="289" t="s">
        <v>748</v>
      </c>
      <c r="P3577" s="289" t="str">
        <f>VLOOKUP(CAT_Details[[#This Row],[Delivery Bp Customer Code]],Table6[],2,0)</f>
        <v>No Loc</v>
      </c>
    </row>
    <row r="3578" spans="1:16" x14ac:dyDescent="0.25">
      <c r="A3578" s="289" t="s">
        <v>285</v>
      </c>
      <c r="B3578">
        <v>36</v>
      </c>
      <c r="C3578">
        <v>540</v>
      </c>
      <c r="D3578">
        <v>1.44</v>
      </c>
      <c r="E3578" s="289" t="s">
        <v>8368</v>
      </c>
      <c r="F3578">
        <v>5014891070</v>
      </c>
      <c r="G3578" s="276">
        <v>45688</v>
      </c>
      <c r="H3578">
        <v>20250120634034</v>
      </c>
      <c r="I3578">
        <v>0.81399999999999995</v>
      </c>
      <c r="J3578" s="289" t="s">
        <v>294</v>
      </c>
      <c r="K3578" s="289" t="s">
        <v>8378</v>
      </c>
      <c r="L3578" s="289" t="s">
        <v>275</v>
      </c>
      <c r="M3578" s="289" t="s">
        <v>8267</v>
      </c>
      <c r="N3578" s="289" t="s">
        <v>1413</v>
      </c>
      <c r="O3578" s="289" t="s">
        <v>291</v>
      </c>
      <c r="P3578" s="289" t="str">
        <f>VLOOKUP(CAT_Details[[#This Row],[Delivery Bp Customer Code]],Table6[],2,0)</f>
        <v>DX01-L5</v>
      </c>
    </row>
    <row r="3579" spans="1:16" x14ac:dyDescent="0.25">
      <c r="A3579" s="289" t="s">
        <v>285</v>
      </c>
      <c r="B3579">
        <v>2</v>
      </c>
      <c r="C3579">
        <v>672</v>
      </c>
      <c r="D3579">
        <v>1</v>
      </c>
      <c r="E3579" s="289" t="s">
        <v>8379</v>
      </c>
      <c r="F3579">
        <v>5014905564</v>
      </c>
      <c r="G3579" s="276">
        <v>45688</v>
      </c>
      <c r="H3579">
        <v>20250122635329</v>
      </c>
      <c r="I3579">
        <v>2.2010000000000001</v>
      </c>
      <c r="J3579" s="289" t="s">
        <v>401</v>
      </c>
      <c r="K3579" s="289" t="s">
        <v>8380</v>
      </c>
      <c r="L3579" s="289" t="s">
        <v>275</v>
      </c>
      <c r="M3579" s="289" t="s">
        <v>8267</v>
      </c>
      <c r="N3579" s="289" t="s">
        <v>673</v>
      </c>
      <c r="O3579" s="289" t="s">
        <v>291</v>
      </c>
      <c r="P3579" s="289" t="str">
        <f>VLOOKUP(CAT_Details[[#This Row],[Delivery Bp Customer Code]],Table6[],2,0)</f>
        <v>DX01-L5</v>
      </c>
    </row>
    <row r="3580" spans="1:16" x14ac:dyDescent="0.25">
      <c r="A3580" s="289" t="s">
        <v>285</v>
      </c>
      <c r="B3580">
        <v>2</v>
      </c>
      <c r="C3580">
        <v>3</v>
      </c>
      <c r="D3580">
        <v>0.05</v>
      </c>
      <c r="E3580" s="289" t="s">
        <v>8381</v>
      </c>
      <c r="F3580">
        <v>5014905608</v>
      </c>
      <c r="G3580" s="276">
        <v>45688</v>
      </c>
      <c r="H3580" s="5">
        <v>20250121634740</v>
      </c>
      <c r="I3580">
        <v>2.1999999999999999E-2</v>
      </c>
      <c r="J3580" s="289" t="s">
        <v>438</v>
      </c>
      <c r="K3580" s="289" t="s">
        <v>8382</v>
      </c>
      <c r="L3580" s="289" t="s">
        <v>275</v>
      </c>
      <c r="M3580" s="289" t="s">
        <v>8255</v>
      </c>
      <c r="N3580" s="289" t="s">
        <v>751</v>
      </c>
      <c r="O3580" s="289" t="s">
        <v>291</v>
      </c>
      <c r="P3580" s="289" t="str">
        <f>VLOOKUP(CAT_Details[[#This Row],[Delivery Bp Customer Code]],Table6[],2,0)</f>
        <v>DX01-L5</v>
      </c>
    </row>
    <row r="3581" spans="1:16" x14ac:dyDescent="0.25">
      <c r="A3581" s="289" t="s">
        <v>285</v>
      </c>
      <c r="B3581">
        <v>44</v>
      </c>
      <c r="C3581">
        <v>14122</v>
      </c>
      <c r="D3581">
        <v>17.600000000000001</v>
      </c>
      <c r="E3581" s="289" t="s">
        <v>8383</v>
      </c>
      <c r="F3581">
        <v>5014905649</v>
      </c>
      <c r="G3581" s="276">
        <v>45688</v>
      </c>
      <c r="H3581">
        <v>20250117633053</v>
      </c>
      <c r="I3581">
        <v>38.4</v>
      </c>
      <c r="J3581" s="289" t="s">
        <v>401</v>
      </c>
      <c r="K3581" s="289" t="s">
        <v>8384</v>
      </c>
      <c r="L3581" s="289" t="s">
        <v>275</v>
      </c>
      <c r="M3581" s="289" t="s">
        <v>8175</v>
      </c>
      <c r="N3581" s="289" t="s">
        <v>1028</v>
      </c>
      <c r="O3581" s="289" t="s">
        <v>291</v>
      </c>
      <c r="P3581" s="289" t="str">
        <f>VLOOKUP(CAT_Details[[#This Row],[Delivery Bp Customer Code]],Table6[],2,0)</f>
        <v>DX01-L5</v>
      </c>
    </row>
    <row r="3582" spans="1:16" x14ac:dyDescent="0.25">
      <c r="A3582" s="289" t="s">
        <v>285</v>
      </c>
      <c r="B3582">
        <v>5</v>
      </c>
      <c r="C3582">
        <v>1473</v>
      </c>
      <c r="D3582">
        <v>2.2999999999999998</v>
      </c>
      <c r="E3582" s="289" t="s">
        <v>8383</v>
      </c>
      <c r="F3582">
        <v>5014905650</v>
      </c>
      <c r="G3582" s="276">
        <v>45688</v>
      </c>
      <c r="H3582" s="5">
        <v>20250117633057</v>
      </c>
      <c r="I3582">
        <v>4.18</v>
      </c>
      <c r="J3582" s="289" t="s">
        <v>401</v>
      </c>
      <c r="K3582" s="289" t="s">
        <v>8385</v>
      </c>
      <c r="L3582" s="289" t="s">
        <v>275</v>
      </c>
      <c r="M3582" s="289" t="s">
        <v>8175</v>
      </c>
      <c r="N3582" s="289" t="s">
        <v>1028</v>
      </c>
      <c r="O3582" s="289" t="s">
        <v>291</v>
      </c>
      <c r="P3582" s="289" t="str">
        <f>VLOOKUP(CAT_Details[[#This Row],[Delivery Bp Customer Code]],Table6[],2,0)</f>
        <v>DX01-L5</v>
      </c>
    </row>
    <row r="3583" spans="1:16" x14ac:dyDescent="0.25">
      <c r="A3583" s="289" t="s">
        <v>285</v>
      </c>
      <c r="B3583">
        <v>14</v>
      </c>
      <c r="C3583">
        <v>2411.96</v>
      </c>
      <c r="D3583">
        <v>5.6</v>
      </c>
      <c r="E3583" s="289" t="s">
        <v>8386</v>
      </c>
      <c r="F3583">
        <v>5014918993</v>
      </c>
      <c r="G3583" s="276">
        <v>45688</v>
      </c>
      <c r="H3583">
        <v>20250123636548</v>
      </c>
      <c r="I3583">
        <v>8.8320000000000007</v>
      </c>
      <c r="J3583" s="289" t="s">
        <v>345</v>
      </c>
      <c r="K3583" s="289" t="s">
        <v>8387</v>
      </c>
      <c r="L3583" s="289" t="s">
        <v>275</v>
      </c>
      <c r="M3583" s="289" t="s">
        <v>8128</v>
      </c>
      <c r="N3583" s="289" t="s">
        <v>348</v>
      </c>
      <c r="O3583" s="289" t="s">
        <v>291</v>
      </c>
      <c r="P3583" s="289" t="str">
        <f>VLOOKUP(CAT_Details[[#This Row],[Delivery Bp Customer Code]],Table6[],2,0)</f>
        <v>DX01-L5</v>
      </c>
    </row>
    <row r="3584" spans="1:16" x14ac:dyDescent="0.25">
      <c r="A3584" s="289" t="s">
        <v>285</v>
      </c>
      <c r="B3584">
        <v>12</v>
      </c>
      <c r="C3584">
        <v>13800</v>
      </c>
      <c r="D3584">
        <v>4.8</v>
      </c>
      <c r="E3584" s="289" t="s">
        <v>8388</v>
      </c>
      <c r="F3584">
        <v>5014919060</v>
      </c>
      <c r="G3584" s="276">
        <v>45688</v>
      </c>
      <c r="H3584">
        <v>20250123637136</v>
      </c>
      <c r="I3584">
        <v>6.9119999999999999</v>
      </c>
      <c r="J3584" s="289" t="s">
        <v>324</v>
      </c>
      <c r="K3584" s="289" t="s">
        <v>8389</v>
      </c>
      <c r="L3584" s="289" t="s">
        <v>275</v>
      </c>
      <c r="M3584" s="289" t="s">
        <v>8390</v>
      </c>
      <c r="N3584" s="289" t="s">
        <v>333</v>
      </c>
      <c r="O3584" s="289" t="s">
        <v>291</v>
      </c>
      <c r="P3584" s="289" t="str">
        <f>VLOOKUP(CAT_Details[[#This Row],[Delivery Bp Customer Code]],Table6[],2,0)</f>
        <v>DX01-L5</v>
      </c>
    </row>
    <row r="3585" spans="1:16" x14ac:dyDescent="0.25">
      <c r="A3585" s="289" t="s">
        <v>285</v>
      </c>
      <c r="B3585">
        <v>30</v>
      </c>
      <c r="C3585">
        <v>4520</v>
      </c>
      <c r="D3585">
        <v>9.4</v>
      </c>
      <c r="E3585" s="289" t="s">
        <v>8391</v>
      </c>
      <c r="F3585">
        <v>5014919134</v>
      </c>
      <c r="G3585" s="276">
        <v>45688</v>
      </c>
      <c r="H3585">
        <v>20250122635958</v>
      </c>
      <c r="I3585">
        <v>12.768000000000001</v>
      </c>
      <c r="J3585" s="289" t="s">
        <v>324</v>
      </c>
      <c r="K3585" s="289" t="s">
        <v>8392</v>
      </c>
      <c r="L3585" s="289" t="s">
        <v>275</v>
      </c>
      <c r="M3585" s="289" t="s">
        <v>8393</v>
      </c>
      <c r="N3585" s="289" t="s">
        <v>579</v>
      </c>
      <c r="O3585" s="289" t="s">
        <v>291</v>
      </c>
      <c r="P3585" s="289" t="str">
        <f>VLOOKUP(CAT_Details[[#This Row],[Delivery Bp Customer Code]],Table6[],2,0)</f>
        <v>DX01-L5</v>
      </c>
    </row>
    <row r="3586" spans="1:16" x14ac:dyDescent="0.25">
      <c r="A3586" s="289" t="s">
        <v>285</v>
      </c>
      <c r="B3586">
        <v>14</v>
      </c>
      <c r="C3586">
        <v>3840</v>
      </c>
      <c r="D3586">
        <v>7.01</v>
      </c>
      <c r="E3586" s="289" t="s">
        <v>8394</v>
      </c>
      <c r="F3586">
        <v>5014933783</v>
      </c>
      <c r="G3586" s="276">
        <v>45688</v>
      </c>
      <c r="H3586">
        <v>20250122635666</v>
      </c>
      <c r="I3586">
        <v>16.817</v>
      </c>
      <c r="J3586" s="289" t="s">
        <v>350</v>
      </c>
      <c r="K3586" s="289" t="s">
        <v>8395</v>
      </c>
      <c r="L3586" s="289" t="s">
        <v>275</v>
      </c>
      <c r="M3586" s="289" t="s">
        <v>8090</v>
      </c>
      <c r="N3586" s="289" t="s">
        <v>818</v>
      </c>
      <c r="O3586" s="289" t="s">
        <v>291</v>
      </c>
      <c r="P3586" s="289" t="str">
        <f>VLOOKUP(CAT_Details[[#This Row],[Delivery Bp Customer Code]],Table6[],2,0)</f>
        <v>DX01-L5</v>
      </c>
    </row>
    <row r="3587" spans="1:16" x14ac:dyDescent="0.25">
      <c r="A3587" s="289" t="s">
        <v>285</v>
      </c>
      <c r="B3587">
        <v>2</v>
      </c>
      <c r="C3587">
        <v>200</v>
      </c>
      <c r="D3587">
        <v>0.8</v>
      </c>
      <c r="E3587" s="289" t="s">
        <v>8376</v>
      </c>
      <c r="F3587">
        <v>5014934337</v>
      </c>
      <c r="G3587" s="276">
        <v>45688</v>
      </c>
      <c r="H3587">
        <v>20250124637802</v>
      </c>
      <c r="I3587">
        <v>0.76800000000000002</v>
      </c>
      <c r="J3587" s="289" t="s">
        <v>350</v>
      </c>
      <c r="K3587" s="289" t="s">
        <v>8396</v>
      </c>
      <c r="L3587" s="289" t="s">
        <v>275</v>
      </c>
      <c r="M3587" s="289" t="s">
        <v>8217</v>
      </c>
      <c r="N3587" s="289" t="s">
        <v>602</v>
      </c>
      <c r="O3587" s="289" t="s">
        <v>291</v>
      </c>
      <c r="P3587" s="289" t="str">
        <f>VLOOKUP(CAT_Details[[#This Row],[Delivery Bp Customer Code]],Table6[],2,0)</f>
        <v>DX01-L5</v>
      </c>
    </row>
    <row r="3588" spans="1:16" x14ac:dyDescent="0.25">
      <c r="A3588" s="289" t="s">
        <v>521</v>
      </c>
      <c r="B3588">
        <v>22</v>
      </c>
      <c r="C3588">
        <v>2208</v>
      </c>
      <c r="D3588">
        <v>8.8000000000000007</v>
      </c>
      <c r="E3588" s="289" t="s">
        <v>8397</v>
      </c>
      <c r="F3588">
        <v>5014948329</v>
      </c>
      <c r="G3588" s="276">
        <v>45688</v>
      </c>
      <c r="H3588">
        <v>20250127638393</v>
      </c>
      <c r="I3588">
        <v>22.751999999999999</v>
      </c>
      <c r="J3588" s="289" t="s">
        <v>302</v>
      </c>
      <c r="K3588" s="289" t="s">
        <v>8398</v>
      </c>
      <c r="L3588" s="289" t="s">
        <v>275</v>
      </c>
      <c r="M3588" s="289" t="s">
        <v>8208</v>
      </c>
      <c r="N3588" s="289" t="s">
        <v>694</v>
      </c>
      <c r="O3588" s="289" t="s">
        <v>525</v>
      </c>
      <c r="P3588" s="289" t="str">
        <f>VLOOKUP(CAT_Details[[#This Row],[Delivery Bp Customer Code]],Table6[],2,0)</f>
        <v>No Loc</v>
      </c>
    </row>
    <row r="3589" spans="1:16" x14ac:dyDescent="0.25">
      <c r="A3589" s="289" t="s">
        <v>272</v>
      </c>
      <c r="B3589">
        <v>2</v>
      </c>
      <c r="C3589">
        <v>750</v>
      </c>
      <c r="D3589">
        <v>0.8</v>
      </c>
      <c r="E3589" s="289" t="s">
        <v>8399</v>
      </c>
      <c r="F3589">
        <v>5014891476</v>
      </c>
      <c r="G3589" s="276">
        <v>45688</v>
      </c>
      <c r="H3589">
        <v>20250117632839</v>
      </c>
      <c r="I3589">
        <v>1.92</v>
      </c>
      <c r="J3589" s="289" t="s">
        <v>324</v>
      </c>
      <c r="K3589" s="289" t="s">
        <v>8400</v>
      </c>
      <c r="L3589" s="289" t="s">
        <v>275</v>
      </c>
      <c r="M3589" s="289" t="s">
        <v>8182</v>
      </c>
      <c r="N3589" s="289" t="s">
        <v>622</v>
      </c>
      <c r="O3589" s="289" t="s">
        <v>277</v>
      </c>
      <c r="P3589" s="289" t="str">
        <f>VLOOKUP(CAT_Details[[#This Row],[Delivery Bp Customer Code]],Table6[],2,0)</f>
        <v>U2-L5</v>
      </c>
    </row>
    <row r="3590" spans="1:16" x14ac:dyDescent="0.25">
      <c r="A3590" s="289" t="s">
        <v>272</v>
      </c>
      <c r="B3590">
        <v>2</v>
      </c>
      <c r="C3590">
        <v>671.9</v>
      </c>
      <c r="D3590">
        <v>0.4</v>
      </c>
      <c r="E3590" s="289" t="s">
        <v>8401</v>
      </c>
      <c r="F3590">
        <v>5014905595</v>
      </c>
      <c r="G3590" s="276">
        <v>45688</v>
      </c>
      <c r="H3590">
        <v>20250121634368</v>
      </c>
      <c r="I3590">
        <v>0.57599999999999996</v>
      </c>
      <c r="J3590" s="289" t="s">
        <v>294</v>
      </c>
      <c r="K3590" s="289" t="s">
        <v>8402</v>
      </c>
      <c r="L3590" s="289" t="s">
        <v>275</v>
      </c>
      <c r="M3590" s="289" t="s">
        <v>8255</v>
      </c>
      <c r="N3590" s="289" t="s">
        <v>698</v>
      </c>
      <c r="O3590" s="289" t="s">
        <v>277</v>
      </c>
      <c r="P3590" s="289" t="str">
        <f>VLOOKUP(CAT_Details[[#This Row],[Delivery Bp Customer Code]],Table6[],2,0)</f>
        <v>U2-L5</v>
      </c>
    </row>
    <row r="3591" spans="1:16" x14ac:dyDescent="0.25">
      <c r="A3591" s="289" t="s">
        <v>272</v>
      </c>
      <c r="B3591">
        <v>1</v>
      </c>
      <c r="C3591">
        <v>64</v>
      </c>
      <c r="D3591">
        <v>0.4</v>
      </c>
      <c r="E3591" s="289" t="s">
        <v>8403</v>
      </c>
      <c r="F3591">
        <v>5014919000</v>
      </c>
      <c r="G3591" s="276">
        <v>45688</v>
      </c>
      <c r="H3591">
        <v>20250122635937</v>
      </c>
      <c r="I3591">
        <v>1.181</v>
      </c>
      <c r="J3591" s="289" t="s">
        <v>324</v>
      </c>
      <c r="K3591" s="289" t="s">
        <v>8404</v>
      </c>
      <c r="L3591" s="289" t="s">
        <v>275</v>
      </c>
      <c r="M3591" s="289" t="s">
        <v>8330</v>
      </c>
      <c r="N3591" s="289" t="s">
        <v>612</v>
      </c>
      <c r="O3591" s="289" t="s">
        <v>277</v>
      </c>
      <c r="P3591" s="289" t="str">
        <f>VLOOKUP(CAT_Details[[#This Row],[Delivery Bp Customer Code]],Table6[],2,0)</f>
        <v>U2-L5</v>
      </c>
    </row>
    <row r="3592" spans="1:16" x14ac:dyDescent="0.25">
      <c r="A3592" s="289" t="s">
        <v>272</v>
      </c>
      <c r="B3592">
        <v>22</v>
      </c>
      <c r="C3592">
        <v>11220</v>
      </c>
      <c r="D3592">
        <v>8.8000000000000007</v>
      </c>
      <c r="E3592" s="289" t="s">
        <v>8405</v>
      </c>
      <c r="F3592">
        <v>5014919053</v>
      </c>
      <c r="G3592" s="276">
        <v>45688</v>
      </c>
      <c r="H3592">
        <v>20250123637026</v>
      </c>
      <c r="I3592">
        <v>21.12</v>
      </c>
      <c r="J3592" s="289" t="s">
        <v>324</v>
      </c>
      <c r="K3592" s="289" t="s">
        <v>8406</v>
      </c>
      <c r="L3592" s="289" t="s">
        <v>275</v>
      </c>
      <c r="M3592" s="289" t="s">
        <v>8407</v>
      </c>
      <c r="N3592" s="289" t="s">
        <v>4907</v>
      </c>
      <c r="O3592" s="289" t="s">
        <v>277</v>
      </c>
      <c r="P3592" s="289" t="str">
        <f>VLOOKUP(CAT_Details[[#This Row],[Delivery Bp Customer Code]],Table6[],2,0)</f>
        <v>U2-L5</v>
      </c>
    </row>
    <row r="3593" spans="1:16" x14ac:dyDescent="0.25">
      <c r="A3593" s="289" t="s">
        <v>272</v>
      </c>
      <c r="B3593">
        <v>1</v>
      </c>
      <c r="C3593">
        <v>194</v>
      </c>
      <c r="D3593">
        <v>0.4</v>
      </c>
      <c r="E3593" s="289" t="s">
        <v>8408</v>
      </c>
      <c r="F3593">
        <v>5014919126</v>
      </c>
      <c r="G3593" s="276">
        <v>45688</v>
      </c>
      <c r="H3593">
        <v>20250122635435</v>
      </c>
      <c r="I3593">
        <v>0.25900000000000001</v>
      </c>
      <c r="J3593" s="289" t="s">
        <v>1047</v>
      </c>
      <c r="K3593" s="289" t="s">
        <v>8409</v>
      </c>
      <c r="L3593" s="289" t="s">
        <v>275</v>
      </c>
      <c r="M3593" s="289" t="s">
        <v>8267</v>
      </c>
      <c r="N3593" s="289" t="s">
        <v>1049</v>
      </c>
      <c r="O3593" s="289" t="s">
        <v>277</v>
      </c>
      <c r="P3593" s="289" t="str">
        <f>VLOOKUP(CAT_Details[[#This Row],[Delivery Bp Customer Code]],Table6[],2,0)</f>
        <v>U2-L5</v>
      </c>
    </row>
    <row r="3594" spans="1:16" x14ac:dyDescent="0.25">
      <c r="A3594" s="289" t="s">
        <v>272</v>
      </c>
      <c r="B3594">
        <v>15</v>
      </c>
      <c r="C3594">
        <v>975</v>
      </c>
      <c r="D3594">
        <v>6</v>
      </c>
      <c r="E3594" s="289" t="s">
        <v>8410</v>
      </c>
      <c r="F3594">
        <v>5014919141</v>
      </c>
      <c r="G3594" s="276">
        <v>45688</v>
      </c>
      <c r="H3594">
        <v>20250120633732</v>
      </c>
      <c r="I3594">
        <v>14.4</v>
      </c>
      <c r="J3594" s="289" t="s">
        <v>324</v>
      </c>
      <c r="K3594" s="289" t="s">
        <v>8411</v>
      </c>
      <c r="L3594" s="289" t="s">
        <v>275</v>
      </c>
      <c r="M3594" s="289" t="s">
        <v>8390</v>
      </c>
      <c r="N3594" s="289" t="s">
        <v>562</v>
      </c>
      <c r="O3594" s="289" t="s">
        <v>277</v>
      </c>
      <c r="P3594" s="289" t="str">
        <f>VLOOKUP(CAT_Details[[#This Row],[Delivery Bp Customer Code]],Table6[],2,0)</f>
        <v>U2-L5</v>
      </c>
    </row>
    <row r="3595" spans="1:16" x14ac:dyDescent="0.25">
      <c r="A3595" s="289" t="s">
        <v>272</v>
      </c>
      <c r="B3595">
        <v>51</v>
      </c>
      <c r="C3595">
        <v>4583.58</v>
      </c>
      <c r="D3595">
        <v>20.6</v>
      </c>
      <c r="E3595" s="289" t="s">
        <v>8412</v>
      </c>
      <c r="F3595">
        <v>5014934076</v>
      </c>
      <c r="G3595" s="276">
        <v>45688</v>
      </c>
      <c r="H3595" s="5">
        <v>20250122635662</v>
      </c>
      <c r="I3595">
        <v>31.617000000000001</v>
      </c>
      <c r="J3595" s="289" t="s">
        <v>350</v>
      </c>
      <c r="K3595" s="289" t="s">
        <v>8413</v>
      </c>
      <c r="L3595" s="289" t="s">
        <v>275</v>
      </c>
      <c r="M3595" s="289" t="s">
        <v>8217</v>
      </c>
      <c r="N3595" s="289" t="s">
        <v>625</v>
      </c>
      <c r="O3595" s="289" t="s">
        <v>277</v>
      </c>
      <c r="P3595" s="289" t="str">
        <f>VLOOKUP(CAT_Details[[#This Row],[Delivery Bp Customer Code]],Table6[],2,0)</f>
        <v>U2-L5</v>
      </c>
    </row>
    <row r="3596" spans="1:16" x14ac:dyDescent="0.25">
      <c r="A3596" s="289" t="s">
        <v>272</v>
      </c>
      <c r="B3596">
        <v>1</v>
      </c>
      <c r="C3596">
        <v>120</v>
      </c>
      <c r="D3596">
        <v>0.4</v>
      </c>
      <c r="E3596" s="289" t="s">
        <v>8361</v>
      </c>
      <c r="F3596">
        <v>5014948025</v>
      </c>
      <c r="G3596" s="276">
        <v>45688</v>
      </c>
      <c r="H3596" s="5">
        <v>20250124637754</v>
      </c>
      <c r="I3596">
        <v>0.81599999999999995</v>
      </c>
      <c r="J3596" s="289" t="s">
        <v>287</v>
      </c>
      <c r="K3596" s="289" t="s">
        <v>8414</v>
      </c>
      <c r="L3596" s="289" t="s">
        <v>275</v>
      </c>
      <c r="M3596" s="289" t="s">
        <v>8279</v>
      </c>
      <c r="N3596" s="289" t="s">
        <v>468</v>
      </c>
      <c r="O3596" s="289" t="s">
        <v>277</v>
      </c>
      <c r="P3596" s="289" t="str">
        <f>VLOOKUP(CAT_Details[[#This Row],[Delivery Bp Customer Code]],Table6[],2,0)</f>
        <v>U2-L5</v>
      </c>
    </row>
    <row r="3597" spans="1:16" x14ac:dyDescent="0.25">
      <c r="A3597" s="289" t="s">
        <v>4794</v>
      </c>
      <c r="B3597">
        <v>5</v>
      </c>
      <c r="C3597">
        <v>975</v>
      </c>
      <c r="D3597">
        <v>2.5</v>
      </c>
      <c r="E3597" s="289" t="s">
        <v>8415</v>
      </c>
      <c r="F3597">
        <v>5014918848</v>
      </c>
      <c r="G3597" s="276">
        <v>45688</v>
      </c>
      <c r="H3597">
        <v>20250123636336</v>
      </c>
      <c r="I3597">
        <v>6</v>
      </c>
      <c r="J3597" s="289" t="s">
        <v>287</v>
      </c>
      <c r="K3597" s="289" t="s">
        <v>8416</v>
      </c>
      <c r="L3597" s="289" t="s">
        <v>275</v>
      </c>
      <c r="M3597" s="289" t="s">
        <v>8279</v>
      </c>
      <c r="N3597" s="289" t="s">
        <v>889</v>
      </c>
      <c r="O3597" s="289" t="s">
        <v>4798</v>
      </c>
      <c r="P3597" s="289" t="str">
        <f>VLOOKUP(CAT_Details[[#This Row],[Delivery Bp Customer Code]],Table6[],2,0)</f>
        <v>MY02</v>
      </c>
    </row>
    <row r="3598" spans="1:16" x14ac:dyDescent="0.25">
      <c r="A3598" s="289" t="s">
        <v>278</v>
      </c>
      <c r="B3598">
        <v>2</v>
      </c>
      <c r="C3598">
        <v>346</v>
      </c>
      <c r="D3598">
        <v>0.34</v>
      </c>
      <c r="E3598" s="289" t="s">
        <v>8417</v>
      </c>
      <c r="F3598">
        <v>5014918939</v>
      </c>
      <c r="G3598" s="276">
        <v>45691</v>
      </c>
      <c r="H3598">
        <v>20250122635877</v>
      </c>
      <c r="I3598">
        <v>0.42699999999999999</v>
      </c>
      <c r="J3598" s="289" t="s">
        <v>324</v>
      </c>
      <c r="K3598" s="289" t="s">
        <v>8418</v>
      </c>
      <c r="L3598" s="289" t="s">
        <v>275</v>
      </c>
      <c r="M3598" s="289" t="s">
        <v>8330</v>
      </c>
      <c r="N3598" s="289" t="s">
        <v>1120</v>
      </c>
      <c r="O3598" s="289" t="s">
        <v>498</v>
      </c>
      <c r="P3598" s="289" t="str">
        <f>VLOOKUP(CAT_Details[[#This Row],[Delivery Bp Customer Code]],Table6[],2,0)</f>
        <v>DK-BM01</v>
      </c>
    </row>
    <row r="3599" spans="1:16" x14ac:dyDescent="0.25">
      <c r="A3599" s="289" t="s">
        <v>278</v>
      </c>
      <c r="B3599">
        <v>2</v>
      </c>
      <c r="C3599">
        <v>250</v>
      </c>
      <c r="D3599">
        <v>0.4</v>
      </c>
      <c r="E3599" s="289" t="s">
        <v>8419</v>
      </c>
      <c r="F3599">
        <v>5014934398</v>
      </c>
      <c r="G3599" s="276">
        <v>45691</v>
      </c>
      <c r="H3599">
        <v>20250124638058</v>
      </c>
      <c r="I3599">
        <v>0.96</v>
      </c>
      <c r="J3599" s="289" t="s">
        <v>324</v>
      </c>
      <c r="K3599" s="289" t="s">
        <v>8420</v>
      </c>
      <c r="L3599" s="289" t="s">
        <v>275</v>
      </c>
      <c r="M3599" s="289" t="s">
        <v>8421</v>
      </c>
      <c r="N3599" s="289" t="s">
        <v>1067</v>
      </c>
      <c r="O3599" s="289" t="s">
        <v>498</v>
      </c>
      <c r="P3599" s="289" t="str">
        <f>VLOOKUP(CAT_Details[[#This Row],[Delivery Bp Customer Code]],Table6[],2,0)</f>
        <v>DK-BM01</v>
      </c>
    </row>
    <row r="3600" spans="1:16" x14ac:dyDescent="0.25">
      <c r="A3600" s="289" t="s">
        <v>278</v>
      </c>
      <c r="B3600">
        <v>5</v>
      </c>
      <c r="C3600">
        <v>1835.2</v>
      </c>
      <c r="D3600">
        <v>2</v>
      </c>
      <c r="E3600" s="289" t="s">
        <v>8422</v>
      </c>
      <c r="F3600">
        <v>5014948085</v>
      </c>
      <c r="G3600" s="276">
        <v>45691</v>
      </c>
      <c r="H3600">
        <v>20250127638220</v>
      </c>
      <c r="I3600">
        <v>4.5599999999999996</v>
      </c>
      <c r="J3600" s="289" t="s">
        <v>350</v>
      </c>
      <c r="K3600" s="289" t="s">
        <v>8423</v>
      </c>
      <c r="L3600" s="289" t="s">
        <v>275</v>
      </c>
      <c r="M3600" s="289" t="s">
        <v>8424</v>
      </c>
      <c r="N3600" s="289" t="s">
        <v>999</v>
      </c>
      <c r="O3600" s="289" t="s">
        <v>498</v>
      </c>
      <c r="P3600" s="289" t="str">
        <f>VLOOKUP(CAT_Details[[#This Row],[Delivery Bp Customer Code]],Table6[],2,0)</f>
        <v>DK-BM01</v>
      </c>
    </row>
    <row r="3601" spans="1:16" x14ac:dyDescent="0.25">
      <c r="A3601" s="289" t="s">
        <v>278</v>
      </c>
      <c r="B3601">
        <v>9</v>
      </c>
      <c r="C3601">
        <v>2430</v>
      </c>
      <c r="D3601">
        <v>3.91</v>
      </c>
      <c r="E3601" s="289" t="s">
        <v>8425</v>
      </c>
      <c r="F3601">
        <v>5014948536</v>
      </c>
      <c r="G3601" s="276">
        <v>45691</v>
      </c>
      <c r="H3601">
        <v>20250128639345</v>
      </c>
      <c r="I3601">
        <v>9.0939999999999994</v>
      </c>
      <c r="J3601" s="289" t="s">
        <v>350</v>
      </c>
      <c r="K3601" s="289" t="s">
        <v>8426</v>
      </c>
      <c r="L3601" s="289" t="s">
        <v>275</v>
      </c>
      <c r="M3601" s="289" t="s">
        <v>8241</v>
      </c>
      <c r="N3601" s="289" t="s">
        <v>940</v>
      </c>
      <c r="O3601" s="289" t="s">
        <v>498</v>
      </c>
      <c r="P3601" s="289" t="str">
        <f>VLOOKUP(CAT_Details[[#This Row],[Delivery Bp Customer Code]],Table6[],2,0)</f>
        <v>DK-BM01</v>
      </c>
    </row>
    <row r="3602" spans="1:16" x14ac:dyDescent="0.25">
      <c r="A3602" s="289" t="s">
        <v>278</v>
      </c>
      <c r="B3602">
        <v>10</v>
      </c>
      <c r="C3602">
        <v>5300</v>
      </c>
      <c r="D3602">
        <v>4</v>
      </c>
      <c r="E3602" s="289" t="s">
        <v>8427</v>
      </c>
      <c r="F3602">
        <v>5014977914</v>
      </c>
      <c r="G3602" s="276">
        <v>45691</v>
      </c>
      <c r="H3602">
        <v>20250129640521</v>
      </c>
      <c r="I3602">
        <v>10.368</v>
      </c>
      <c r="J3602" s="289" t="s">
        <v>273</v>
      </c>
      <c r="K3602" s="289" t="s">
        <v>8428</v>
      </c>
      <c r="L3602" s="289" t="s">
        <v>275</v>
      </c>
      <c r="M3602" s="289" t="s">
        <v>8429</v>
      </c>
      <c r="N3602" s="289" t="s">
        <v>653</v>
      </c>
      <c r="O3602" s="289" t="s">
        <v>498</v>
      </c>
      <c r="P3602" s="289" t="str">
        <f>VLOOKUP(CAT_Details[[#This Row],[Delivery Bp Customer Code]],Table6[],2,0)</f>
        <v>DK-BM01</v>
      </c>
    </row>
    <row r="3603" spans="1:16" x14ac:dyDescent="0.25">
      <c r="A3603" s="289" t="s">
        <v>278</v>
      </c>
      <c r="B3603">
        <v>20</v>
      </c>
      <c r="C3603">
        <v>8780</v>
      </c>
      <c r="D3603">
        <v>8</v>
      </c>
      <c r="E3603" s="289" t="s">
        <v>8430</v>
      </c>
      <c r="F3603">
        <v>5014977934</v>
      </c>
      <c r="G3603" s="276">
        <v>45691</v>
      </c>
      <c r="H3603">
        <v>20250128639309</v>
      </c>
      <c r="I3603">
        <v>19.2</v>
      </c>
      <c r="J3603" s="289" t="s">
        <v>273</v>
      </c>
      <c r="K3603" s="289" t="s">
        <v>8431</v>
      </c>
      <c r="L3603" s="289" t="s">
        <v>275</v>
      </c>
      <c r="M3603" s="289" t="s">
        <v>8429</v>
      </c>
      <c r="N3603" s="289" t="s">
        <v>1142</v>
      </c>
      <c r="O3603" s="289" t="s">
        <v>498</v>
      </c>
      <c r="P3603" s="289" t="str">
        <f>VLOOKUP(CAT_Details[[#This Row],[Delivery Bp Customer Code]],Table6[],2,0)</f>
        <v>DK-BM01</v>
      </c>
    </row>
    <row r="3604" spans="1:16" x14ac:dyDescent="0.25">
      <c r="A3604" s="289" t="s">
        <v>75</v>
      </c>
      <c r="B3604">
        <v>11</v>
      </c>
      <c r="C3604">
        <v>1540</v>
      </c>
      <c r="D3604">
        <v>5.26</v>
      </c>
      <c r="E3604" s="289" t="s">
        <v>8432</v>
      </c>
      <c r="F3604">
        <v>5014933887</v>
      </c>
      <c r="G3604" s="276">
        <v>45691</v>
      </c>
      <c r="H3604" s="5">
        <v>20250124637356</v>
      </c>
      <c r="I3604">
        <v>12.363</v>
      </c>
      <c r="J3604" s="289" t="s">
        <v>345</v>
      </c>
      <c r="K3604" s="289" t="s">
        <v>8433</v>
      </c>
      <c r="L3604" s="289" t="s">
        <v>275</v>
      </c>
      <c r="M3604" s="289" t="s">
        <v>8434</v>
      </c>
      <c r="N3604" s="289" t="s">
        <v>427</v>
      </c>
      <c r="O3604" s="289" t="s">
        <v>5281</v>
      </c>
      <c r="P3604" s="289" t="str">
        <f>VLOOKUP(CAT_Details[[#This Row],[Delivery Bp Customer Code]],Table6[],2,0)</f>
        <v>DK-LW08</v>
      </c>
    </row>
    <row r="3605" spans="1:16" x14ac:dyDescent="0.25">
      <c r="A3605" s="289" t="s">
        <v>75</v>
      </c>
      <c r="B3605">
        <v>5</v>
      </c>
      <c r="C3605">
        <v>1600</v>
      </c>
      <c r="D3605">
        <v>2</v>
      </c>
      <c r="E3605" s="289" t="s">
        <v>8435</v>
      </c>
      <c r="F3605">
        <v>5014934383</v>
      </c>
      <c r="G3605" s="276">
        <v>45691</v>
      </c>
      <c r="H3605">
        <v>20250123636441</v>
      </c>
      <c r="I3605">
        <v>3.6</v>
      </c>
      <c r="J3605" s="289" t="s">
        <v>324</v>
      </c>
      <c r="K3605" s="289" t="s">
        <v>8436</v>
      </c>
      <c r="L3605" s="289" t="s">
        <v>275</v>
      </c>
      <c r="M3605" s="289" t="s">
        <v>8437</v>
      </c>
      <c r="N3605" s="289" t="s">
        <v>2939</v>
      </c>
      <c r="O3605" s="289" t="s">
        <v>2173</v>
      </c>
      <c r="P3605" s="289" t="str">
        <f>VLOOKUP(CAT_Details[[#This Row],[Delivery Bp Customer Code]],Table6[],2,0)</f>
        <v>OYL1</v>
      </c>
    </row>
    <row r="3606" spans="1:16" x14ac:dyDescent="0.25">
      <c r="A3606" s="289" t="s">
        <v>75</v>
      </c>
      <c r="B3606">
        <v>17</v>
      </c>
      <c r="C3606">
        <v>3693</v>
      </c>
      <c r="D3606">
        <v>7.47</v>
      </c>
      <c r="E3606" s="289" t="s">
        <v>8438</v>
      </c>
      <c r="F3606">
        <v>5014934453</v>
      </c>
      <c r="G3606" s="276">
        <v>45691</v>
      </c>
      <c r="H3606">
        <v>20250123636455</v>
      </c>
      <c r="I3606">
        <v>35.408000000000001</v>
      </c>
      <c r="J3606" s="289" t="s">
        <v>345</v>
      </c>
      <c r="K3606" s="289" t="s">
        <v>8439</v>
      </c>
      <c r="L3606" s="289" t="s">
        <v>275</v>
      </c>
      <c r="M3606" s="289" t="s">
        <v>8320</v>
      </c>
      <c r="N3606" s="289" t="s">
        <v>4779</v>
      </c>
      <c r="O3606" s="289" t="s">
        <v>5281</v>
      </c>
      <c r="P3606" s="289" t="str">
        <f>VLOOKUP(CAT_Details[[#This Row],[Delivery Bp Customer Code]],Table6[],2,0)</f>
        <v>DK-LW08</v>
      </c>
    </row>
    <row r="3607" spans="1:16" x14ac:dyDescent="0.25">
      <c r="A3607" s="289" t="s">
        <v>75</v>
      </c>
      <c r="B3607">
        <v>1</v>
      </c>
      <c r="C3607">
        <v>185</v>
      </c>
      <c r="D3607">
        <v>0.2</v>
      </c>
      <c r="E3607" s="289" t="s">
        <v>8440</v>
      </c>
      <c r="F3607">
        <v>5014934468</v>
      </c>
      <c r="G3607" s="276">
        <v>45691</v>
      </c>
      <c r="H3607">
        <v>20250123636510</v>
      </c>
      <c r="I3607">
        <v>0.20200000000000001</v>
      </c>
      <c r="J3607" s="289" t="s">
        <v>324</v>
      </c>
      <c r="K3607" s="289" t="s">
        <v>8441</v>
      </c>
      <c r="L3607" s="289" t="s">
        <v>275</v>
      </c>
      <c r="M3607" s="289" t="s">
        <v>8330</v>
      </c>
      <c r="N3607" s="289" t="s">
        <v>8442</v>
      </c>
      <c r="O3607" s="289" t="s">
        <v>2173</v>
      </c>
      <c r="P3607" s="289" t="str">
        <f>VLOOKUP(CAT_Details[[#This Row],[Delivery Bp Customer Code]],Table6[],2,0)</f>
        <v>OYL1</v>
      </c>
    </row>
    <row r="3608" spans="1:16" x14ac:dyDescent="0.25">
      <c r="A3608" s="289" t="s">
        <v>75</v>
      </c>
      <c r="B3608">
        <v>1</v>
      </c>
      <c r="C3608">
        <v>58</v>
      </c>
      <c r="D3608">
        <v>0.2</v>
      </c>
      <c r="E3608" s="289" t="s">
        <v>8443</v>
      </c>
      <c r="F3608">
        <v>5014948053</v>
      </c>
      <c r="G3608" s="276">
        <v>45691</v>
      </c>
      <c r="H3608">
        <v>20250124637706</v>
      </c>
      <c r="I3608">
        <v>0.192</v>
      </c>
      <c r="J3608" s="289" t="s">
        <v>350</v>
      </c>
      <c r="K3608" s="289" t="s">
        <v>8444</v>
      </c>
      <c r="L3608" s="289" t="s">
        <v>275</v>
      </c>
      <c r="M3608" s="289" t="s">
        <v>8241</v>
      </c>
      <c r="N3608" s="289" t="s">
        <v>5415</v>
      </c>
      <c r="O3608" s="289" t="s">
        <v>2173</v>
      </c>
      <c r="P3608" s="289" t="str">
        <f>VLOOKUP(CAT_Details[[#This Row],[Delivery Bp Customer Code]],Table6[],2,0)</f>
        <v>OYL1</v>
      </c>
    </row>
    <row r="3609" spans="1:16" x14ac:dyDescent="0.25">
      <c r="A3609" s="289" t="s">
        <v>75</v>
      </c>
      <c r="B3609">
        <v>26</v>
      </c>
      <c r="C3609">
        <v>12969</v>
      </c>
      <c r="D3609">
        <v>8.67</v>
      </c>
      <c r="E3609" s="289" t="s">
        <v>8445</v>
      </c>
      <c r="F3609">
        <v>5014948150</v>
      </c>
      <c r="G3609" s="276">
        <v>45691</v>
      </c>
      <c r="H3609" s="5">
        <v>20250127638465</v>
      </c>
      <c r="I3609">
        <v>16.64</v>
      </c>
      <c r="J3609" s="289" t="s">
        <v>324</v>
      </c>
      <c r="K3609" s="289" t="s">
        <v>8446</v>
      </c>
      <c r="L3609" s="289" t="s">
        <v>275</v>
      </c>
      <c r="M3609" s="289" t="s">
        <v>8447</v>
      </c>
      <c r="N3609" s="289" t="s">
        <v>2172</v>
      </c>
      <c r="O3609" s="289" t="s">
        <v>2173</v>
      </c>
      <c r="P3609" s="289" t="str">
        <f>VLOOKUP(CAT_Details[[#This Row],[Delivery Bp Customer Code]],Table6[],2,0)</f>
        <v>OYL1</v>
      </c>
    </row>
    <row r="3610" spans="1:16" x14ac:dyDescent="0.25">
      <c r="A3610" s="289" t="s">
        <v>874</v>
      </c>
      <c r="B3610">
        <v>17</v>
      </c>
      <c r="C3610">
        <v>2074</v>
      </c>
      <c r="D3610">
        <v>7.09</v>
      </c>
      <c r="E3610" s="289" t="s">
        <v>8448</v>
      </c>
      <c r="F3610">
        <v>5014919108</v>
      </c>
      <c r="G3610" s="276">
        <v>45691</v>
      </c>
      <c r="H3610">
        <v>20250122635752</v>
      </c>
      <c r="I3610">
        <v>35.700000000000003</v>
      </c>
      <c r="J3610" s="289" t="s">
        <v>294</v>
      </c>
      <c r="K3610" s="289" t="s">
        <v>8449</v>
      </c>
      <c r="L3610" s="289" t="s">
        <v>275</v>
      </c>
      <c r="M3610" s="289" t="s">
        <v>8450</v>
      </c>
      <c r="N3610" s="289" t="s">
        <v>5685</v>
      </c>
      <c r="O3610" s="289" t="s">
        <v>1014</v>
      </c>
      <c r="P3610" s="289" t="str">
        <f>VLOOKUP(CAT_Details[[#This Row],[Delivery Bp Customer Code]],Table6[],2,0)</f>
        <v>MZ07</v>
      </c>
    </row>
    <row r="3611" spans="1:16" x14ac:dyDescent="0.25">
      <c r="A3611" s="289" t="s">
        <v>874</v>
      </c>
      <c r="B3611">
        <v>29</v>
      </c>
      <c r="C3611">
        <v>11321</v>
      </c>
      <c r="D3611">
        <v>14.5</v>
      </c>
      <c r="E3611" s="289" t="s">
        <v>8451</v>
      </c>
      <c r="F3611">
        <v>5014948460</v>
      </c>
      <c r="G3611" s="276">
        <v>45691</v>
      </c>
      <c r="H3611">
        <v>20250127638502</v>
      </c>
      <c r="I3611">
        <v>34.799999999999997</v>
      </c>
      <c r="J3611" s="289" t="s">
        <v>350</v>
      </c>
      <c r="K3611" s="289" t="s">
        <v>8452</v>
      </c>
      <c r="L3611" s="289" t="s">
        <v>275</v>
      </c>
      <c r="M3611" s="289" t="s">
        <v>8325</v>
      </c>
      <c r="N3611" s="289" t="s">
        <v>1631</v>
      </c>
      <c r="O3611" s="289" t="s">
        <v>1014</v>
      </c>
      <c r="P3611" s="289" t="str">
        <f>VLOOKUP(CAT_Details[[#This Row],[Delivery Bp Customer Code]],Table6[],2,0)</f>
        <v>MZ07</v>
      </c>
    </row>
    <row r="3612" spans="1:16" x14ac:dyDescent="0.25">
      <c r="A3612" s="289" t="s">
        <v>3771</v>
      </c>
      <c r="B3612">
        <v>1</v>
      </c>
      <c r="C3612">
        <v>593</v>
      </c>
      <c r="D3612">
        <v>0.76</v>
      </c>
      <c r="E3612" s="289" t="s">
        <v>8453</v>
      </c>
      <c r="F3612">
        <v>5014918945</v>
      </c>
      <c r="G3612" s="276">
        <v>45691</v>
      </c>
      <c r="H3612" s="5">
        <v>20250121634549</v>
      </c>
      <c r="I3612">
        <v>3.645</v>
      </c>
      <c r="J3612" s="289" t="s">
        <v>3890</v>
      </c>
      <c r="K3612" s="289" t="s">
        <v>8454</v>
      </c>
      <c r="L3612" s="289" t="s">
        <v>275</v>
      </c>
      <c r="M3612" s="289" t="s">
        <v>8455</v>
      </c>
      <c r="N3612" s="289" t="s">
        <v>3893</v>
      </c>
      <c r="O3612" s="289" t="s">
        <v>4956</v>
      </c>
      <c r="P3612" s="289">
        <f>VLOOKUP(CAT_Details[[#This Row],[Delivery Bp Customer Code]],Table6[],2,0)</f>
        <v>3417</v>
      </c>
    </row>
    <row r="3613" spans="1:16" x14ac:dyDescent="0.25">
      <c r="A3613" s="289" t="s">
        <v>3771</v>
      </c>
      <c r="B3613">
        <v>9</v>
      </c>
      <c r="C3613">
        <v>3870</v>
      </c>
      <c r="D3613">
        <v>3.78</v>
      </c>
      <c r="E3613" s="289" t="s">
        <v>8456</v>
      </c>
      <c r="F3613">
        <v>5014948343</v>
      </c>
      <c r="G3613" s="276">
        <v>45691</v>
      </c>
      <c r="H3613">
        <v>20250121634631</v>
      </c>
      <c r="I3613">
        <v>3.9009999999999998</v>
      </c>
      <c r="J3613" s="289" t="s">
        <v>350</v>
      </c>
      <c r="K3613" s="289" t="s">
        <v>8457</v>
      </c>
      <c r="L3613" s="289" t="s">
        <v>275</v>
      </c>
      <c r="M3613" s="289" t="s">
        <v>8424</v>
      </c>
      <c r="N3613" s="289" t="s">
        <v>4517</v>
      </c>
      <c r="O3613" s="289" t="s">
        <v>3775</v>
      </c>
      <c r="P3613" s="289">
        <f>VLOOKUP(CAT_Details[[#This Row],[Delivery Bp Customer Code]],Table6[],2,0)</f>
        <v>3401</v>
      </c>
    </row>
    <row r="3614" spans="1:16" x14ac:dyDescent="0.25">
      <c r="A3614" s="289" t="s">
        <v>3329</v>
      </c>
      <c r="B3614">
        <v>2</v>
      </c>
      <c r="C3614">
        <v>161</v>
      </c>
      <c r="D3614">
        <v>0.8</v>
      </c>
      <c r="E3614" s="289" t="s">
        <v>8458</v>
      </c>
      <c r="F3614">
        <v>5014918935</v>
      </c>
      <c r="G3614" s="276">
        <v>45691</v>
      </c>
      <c r="H3614">
        <v>20250122635948</v>
      </c>
      <c r="I3614">
        <v>1.661</v>
      </c>
      <c r="J3614" s="289" t="s">
        <v>3890</v>
      </c>
      <c r="K3614" s="289" t="s">
        <v>8459</v>
      </c>
      <c r="L3614" s="289" t="s">
        <v>275</v>
      </c>
      <c r="M3614" s="289" t="s">
        <v>8455</v>
      </c>
      <c r="N3614" s="289" t="s">
        <v>3896</v>
      </c>
      <c r="O3614" s="289" t="s">
        <v>3332</v>
      </c>
      <c r="P3614" s="289">
        <f>VLOOKUP(CAT_Details[[#This Row],[Delivery Bp Customer Code]],Table6[],2,0)</f>
        <v>3402</v>
      </c>
    </row>
    <row r="3615" spans="1:16" x14ac:dyDescent="0.25">
      <c r="A3615" s="289" t="s">
        <v>3329</v>
      </c>
      <c r="B3615">
        <v>8</v>
      </c>
      <c r="C3615">
        <v>1440</v>
      </c>
      <c r="D3615">
        <v>2.66</v>
      </c>
      <c r="E3615" s="289" t="s">
        <v>8460</v>
      </c>
      <c r="F3615">
        <v>5014933911</v>
      </c>
      <c r="G3615" s="276">
        <v>45691</v>
      </c>
      <c r="H3615">
        <v>20250121634366</v>
      </c>
      <c r="I3615">
        <v>4.9649999999999999</v>
      </c>
      <c r="J3615" s="289" t="s">
        <v>287</v>
      </c>
      <c r="K3615" s="289" t="s">
        <v>8461</v>
      </c>
      <c r="L3615" s="289" t="s">
        <v>275</v>
      </c>
      <c r="M3615" s="289" t="s">
        <v>8270</v>
      </c>
      <c r="N3615" s="289" t="s">
        <v>4413</v>
      </c>
      <c r="O3615" s="289" t="s">
        <v>3332</v>
      </c>
      <c r="P3615" s="289">
        <f>VLOOKUP(CAT_Details[[#This Row],[Delivery Bp Customer Code]],Table6[],2,0)</f>
        <v>3402</v>
      </c>
    </row>
    <row r="3616" spans="1:16" x14ac:dyDescent="0.25">
      <c r="A3616" s="289" t="s">
        <v>3329</v>
      </c>
      <c r="B3616">
        <v>1</v>
      </c>
      <c r="C3616">
        <v>70</v>
      </c>
      <c r="D3616">
        <v>0.2</v>
      </c>
      <c r="E3616" s="289" t="s">
        <v>8462</v>
      </c>
      <c r="F3616">
        <v>5014933979</v>
      </c>
      <c r="G3616" s="276">
        <v>45691</v>
      </c>
      <c r="H3616">
        <v>20250123636965</v>
      </c>
      <c r="I3616">
        <v>0.192</v>
      </c>
      <c r="J3616" s="289" t="s">
        <v>324</v>
      </c>
      <c r="K3616" s="289" t="s">
        <v>8463</v>
      </c>
      <c r="L3616" s="289" t="s">
        <v>275</v>
      </c>
      <c r="M3616" s="289" t="s">
        <v>8437</v>
      </c>
      <c r="N3616" s="289" t="s">
        <v>579</v>
      </c>
      <c r="O3616" s="289" t="s">
        <v>3332</v>
      </c>
      <c r="P3616" s="289">
        <f>VLOOKUP(CAT_Details[[#This Row],[Delivery Bp Customer Code]],Table6[],2,0)</f>
        <v>3402</v>
      </c>
    </row>
    <row r="3617" spans="1:16" x14ac:dyDescent="0.25">
      <c r="A3617" s="289" t="s">
        <v>3329</v>
      </c>
      <c r="B3617">
        <v>3</v>
      </c>
      <c r="C3617">
        <v>1371</v>
      </c>
      <c r="D3617">
        <v>1.2</v>
      </c>
      <c r="E3617" s="289" t="s">
        <v>8464</v>
      </c>
      <c r="F3617">
        <v>5014947868</v>
      </c>
      <c r="G3617" s="276">
        <v>45691</v>
      </c>
      <c r="H3617">
        <v>20250121634425</v>
      </c>
      <c r="I3617">
        <v>1.728</v>
      </c>
      <c r="J3617" s="289" t="s">
        <v>350</v>
      </c>
      <c r="K3617" s="289" t="s">
        <v>8465</v>
      </c>
      <c r="L3617" s="289" t="s">
        <v>275</v>
      </c>
      <c r="M3617" s="289" t="s">
        <v>8325</v>
      </c>
      <c r="N3617" s="289" t="s">
        <v>3804</v>
      </c>
      <c r="O3617" s="289" t="s">
        <v>3332</v>
      </c>
      <c r="P3617" s="289">
        <f>VLOOKUP(CAT_Details[[#This Row],[Delivery Bp Customer Code]],Table6[],2,0)</f>
        <v>3402</v>
      </c>
    </row>
    <row r="3618" spans="1:16" x14ac:dyDescent="0.25">
      <c r="A3618" s="289" t="s">
        <v>3329</v>
      </c>
      <c r="B3618">
        <v>1</v>
      </c>
      <c r="C3618">
        <v>0.9</v>
      </c>
      <c r="D3618">
        <v>0.02</v>
      </c>
      <c r="E3618" s="289" t="s">
        <v>8466</v>
      </c>
      <c r="F3618">
        <v>5014947999</v>
      </c>
      <c r="G3618" s="276">
        <v>45691</v>
      </c>
      <c r="H3618">
        <v>20250122635711</v>
      </c>
      <c r="I3618">
        <v>3.0000000000000001E-3</v>
      </c>
      <c r="J3618" s="289" t="s">
        <v>350</v>
      </c>
      <c r="K3618" s="289" t="s">
        <v>8467</v>
      </c>
      <c r="L3618" s="289" t="s">
        <v>275</v>
      </c>
      <c r="M3618" s="289" t="s">
        <v>8325</v>
      </c>
      <c r="N3618" s="289" t="s">
        <v>3656</v>
      </c>
      <c r="O3618" s="289" t="s">
        <v>3332</v>
      </c>
      <c r="P3618" s="289">
        <f>VLOOKUP(CAT_Details[[#This Row],[Delivery Bp Customer Code]],Table6[],2,0)</f>
        <v>3402</v>
      </c>
    </row>
    <row r="3619" spans="1:16" x14ac:dyDescent="0.25">
      <c r="A3619" s="289" t="s">
        <v>3329</v>
      </c>
      <c r="B3619">
        <v>1</v>
      </c>
      <c r="C3619">
        <v>176.7</v>
      </c>
      <c r="D3619">
        <v>0.4</v>
      </c>
      <c r="E3619" s="289" t="s">
        <v>8466</v>
      </c>
      <c r="F3619">
        <v>5014948003</v>
      </c>
      <c r="G3619" s="276">
        <v>45691</v>
      </c>
      <c r="H3619">
        <v>20250124637338</v>
      </c>
      <c r="I3619">
        <v>1.3440000000000001</v>
      </c>
      <c r="J3619" s="289" t="s">
        <v>350</v>
      </c>
      <c r="K3619" s="289" t="s">
        <v>8468</v>
      </c>
      <c r="L3619" s="289" t="s">
        <v>275</v>
      </c>
      <c r="M3619" s="289" t="s">
        <v>8325</v>
      </c>
      <c r="N3619" s="289" t="s">
        <v>3656</v>
      </c>
      <c r="O3619" s="289" t="s">
        <v>3332</v>
      </c>
      <c r="P3619" s="289">
        <f>VLOOKUP(CAT_Details[[#This Row],[Delivery Bp Customer Code]],Table6[],2,0)</f>
        <v>3402</v>
      </c>
    </row>
    <row r="3620" spans="1:16" x14ac:dyDescent="0.25">
      <c r="A3620" s="289" t="s">
        <v>3329</v>
      </c>
      <c r="B3620">
        <v>2</v>
      </c>
      <c r="C3620">
        <v>25</v>
      </c>
      <c r="D3620">
        <v>0.08</v>
      </c>
      <c r="E3620" s="289" t="s">
        <v>8469</v>
      </c>
      <c r="F3620">
        <v>5014948037</v>
      </c>
      <c r="G3620" s="276">
        <v>45691</v>
      </c>
      <c r="H3620">
        <v>20250124637715</v>
      </c>
      <c r="I3620">
        <v>1.9E-2</v>
      </c>
      <c r="J3620" s="289" t="s">
        <v>350</v>
      </c>
      <c r="K3620" s="289" t="s">
        <v>8470</v>
      </c>
      <c r="L3620" s="289" t="s">
        <v>275</v>
      </c>
      <c r="M3620" s="289" t="s">
        <v>8241</v>
      </c>
      <c r="N3620" s="289" t="s">
        <v>3809</v>
      </c>
      <c r="O3620" s="289" t="s">
        <v>3332</v>
      </c>
      <c r="P3620" s="289">
        <f>VLOOKUP(CAT_Details[[#This Row],[Delivery Bp Customer Code]],Table6[],2,0)</f>
        <v>3402</v>
      </c>
    </row>
    <row r="3621" spans="1:16" x14ac:dyDescent="0.25">
      <c r="A3621" s="289" t="s">
        <v>76</v>
      </c>
      <c r="B3621">
        <v>29</v>
      </c>
      <c r="C3621">
        <v>95</v>
      </c>
      <c r="D3621">
        <v>5.8</v>
      </c>
      <c r="E3621" s="289" t="s">
        <v>8471</v>
      </c>
      <c r="F3621">
        <v>5014876238</v>
      </c>
      <c r="G3621" s="276">
        <v>45691</v>
      </c>
      <c r="H3621">
        <v>20250116632168</v>
      </c>
      <c r="I3621">
        <v>12.25</v>
      </c>
      <c r="J3621" s="289" t="s">
        <v>756</v>
      </c>
      <c r="K3621" s="289" t="s">
        <v>8472</v>
      </c>
      <c r="L3621" s="289" t="s">
        <v>275</v>
      </c>
      <c r="M3621" s="289" t="s">
        <v>8473</v>
      </c>
      <c r="N3621" s="289" t="s">
        <v>759</v>
      </c>
      <c r="O3621" s="289" t="s">
        <v>748</v>
      </c>
      <c r="P3621" s="289" t="str">
        <f>VLOOKUP(CAT_Details[[#This Row],[Delivery Bp Customer Code]],Table6[],2,0)</f>
        <v>No Loc</v>
      </c>
    </row>
    <row r="3622" spans="1:16" x14ac:dyDescent="0.25">
      <c r="A3622" s="289" t="s">
        <v>76</v>
      </c>
      <c r="B3622">
        <v>5</v>
      </c>
      <c r="C3622">
        <v>404</v>
      </c>
      <c r="D3622">
        <v>1</v>
      </c>
      <c r="E3622" s="289" t="s">
        <v>8474</v>
      </c>
      <c r="F3622">
        <v>5014918706</v>
      </c>
      <c r="G3622" s="276">
        <v>45691</v>
      </c>
      <c r="H3622">
        <v>20250122635644</v>
      </c>
      <c r="I3622">
        <v>0.76800000000000002</v>
      </c>
      <c r="J3622" s="289" t="s">
        <v>401</v>
      </c>
      <c r="K3622" s="289" t="s">
        <v>8475</v>
      </c>
      <c r="L3622" s="289" t="s">
        <v>275</v>
      </c>
      <c r="M3622" s="289" t="s">
        <v>8476</v>
      </c>
      <c r="N3622" s="289" t="s">
        <v>1028</v>
      </c>
      <c r="O3622" s="289" t="s">
        <v>748</v>
      </c>
      <c r="P3622" s="289" t="str">
        <f>VLOOKUP(CAT_Details[[#This Row],[Delivery Bp Customer Code]],Table6[],2,0)</f>
        <v>No Loc</v>
      </c>
    </row>
    <row r="3623" spans="1:16" x14ac:dyDescent="0.25">
      <c r="A3623" s="289" t="s">
        <v>76</v>
      </c>
      <c r="B3623">
        <v>1</v>
      </c>
      <c r="C3623">
        <v>50</v>
      </c>
      <c r="D3623">
        <v>0.4</v>
      </c>
      <c r="E3623" s="289" t="s">
        <v>8477</v>
      </c>
      <c r="F3623">
        <v>5014934151</v>
      </c>
      <c r="G3623" s="276">
        <v>45691</v>
      </c>
      <c r="H3623" s="5">
        <v>20250123636864</v>
      </c>
      <c r="I3623">
        <v>0.96</v>
      </c>
      <c r="J3623" s="289" t="s">
        <v>345</v>
      </c>
      <c r="K3623" s="289" t="s">
        <v>8478</v>
      </c>
      <c r="L3623" s="289" t="s">
        <v>275</v>
      </c>
      <c r="M3623" s="289" t="s">
        <v>8479</v>
      </c>
      <c r="N3623" s="289" t="s">
        <v>512</v>
      </c>
      <c r="O3623" s="289" t="s">
        <v>748</v>
      </c>
      <c r="P3623" s="289" t="str">
        <f>VLOOKUP(CAT_Details[[#This Row],[Delivery Bp Customer Code]],Table6[],2,0)</f>
        <v>No Loc</v>
      </c>
    </row>
    <row r="3624" spans="1:16" x14ac:dyDescent="0.25">
      <c r="A3624" s="289" t="s">
        <v>76</v>
      </c>
      <c r="B3624">
        <v>1</v>
      </c>
      <c r="C3624">
        <v>51</v>
      </c>
      <c r="D3624">
        <v>0.25</v>
      </c>
      <c r="E3624" s="289" t="s">
        <v>8480</v>
      </c>
      <c r="F3624">
        <v>5014948062</v>
      </c>
      <c r="G3624" s="276">
        <v>45691</v>
      </c>
      <c r="H3624">
        <v>20250122635298</v>
      </c>
      <c r="I3624">
        <v>0.45</v>
      </c>
      <c r="J3624" s="289" t="s">
        <v>350</v>
      </c>
      <c r="K3624" s="289" t="s">
        <v>8481</v>
      </c>
      <c r="L3624" s="289" t="s">
        <v>275</v>
      </c>
      <c r="M3624" s="289" t="s">
        <v>8241</v>
      </c>
      <c r="N3624" s="289" t="s">
        <v>1631</v>
      </c>
      <c r="O3624" s="289" t="s">
        <v>748</v>
      </c>
      <c r="P3624" s="289" t="str">
        <f>VLOOKUP(CAT_Details[[#This Row],[Delivery Bp Customer Code]],Table6[],2,0)</f>
        <v>No Loc</v>
      </c>
    </row>
    <row r="3625" spans="1:16" x14ac:dyDescent="0.25">
      <c r="A3625" s="289" t="s">
        <v>76</v>
      </c>
      <c r="B3625">
        <v>1</v>
      </c>
      <c r="C3625">
        <v>4</v>
      </c>
      <c r="D3625">
        <v>0.05</v>
      </c>
      <c r="E3625" s="289" t="s">
        <v>8482</v>
      </c>
      <c r="F3625">
        <v>5014948394</v>
      </c>
      <c r="G3625" s="276">
        <v>45691</v>
      </c>
      <c r="H3625">
        <v>20250127638991</v>
      </c>
      <c r="I3625">
        <v>2.1999999999999999E-2</v>
      </c>
      <c r="J3625" s="289" t="s">
        <v>350</v>
      </c>
      <c r="K3625" s="289" t="s">
        <v>8483</v>
      </c>
      <c r="L3625" s="289" t="s">
        <v>275</v>
      </c>
      <c r="M3625" s="289" t="s">
        <v>8325</v>
      </c>
      <c r="N3625" s="289" t="s">
        <v>1279</v>
      </c>
      <c r="O3625" s="289" t="s">
        <v>748</v>
      </c>
      <c r="P3625" s="289" t="str">
        <f>VLOOKUP(CAT_Details[[#This Row],[Delivery Bp Customer Code]],Table6[],2,0)</f>
        <v>No Loc</v>
      </c>
    </row>
    <row r="3626" spans="1:16" x14ac:dyDescent="0.25">
      <c r="A3626" s="289" t="s">
        <v>285</v>
      </c>
      <c r="B3626">
        <v>58</v>
      </c>
      <c r="C3626">
        <v>5544</v>
      </c>
      <c r="D3626">
        <v>11.6</v>
      </c>
      <c r="E3626" s="289" t="s">
        <v>8471</v>
      </c>
      <c r="F3626">
        <v>5014876248</v>
      </c>
      <c r="G3626" s="276">
        <v>45691</v>
      </c>
      <c r="H3626">
        <v>20250116632170</v>
      </c>
      <c r="I3626">
        <v>24.498999999999999</v>
      </c>
      <c r="J3626" s="289" t="s">
        <v>756</v>
      </c>
      <c r="K3626" s="289" t="s">
        <v>8484</v>
      </c>
      <c r="L3626" s="289" t="s">
        <v>275</v>
      </c>
      <c r="M3626" s="289" t="s">
        <v>8485</v>
      </c>
      <c r="N3626" s="289" t="s">
        <v>759</v>
      </c>
      <c r="O3626" s="289" t="s">
        <v>291</v>
      </c>
      <c r="P3626" s="289" t="str">
        <f>VLOOKUP(CAT_Details[[#This Row],[Delivery Bp Customer Code]],Table6[],2,0)</f>
        <v>DX01-L5</v>
      </c>
    </row>
    <row r="3627" spans="1:16" x14ac:dyDescent="0.25">
      <c r="A3627" s="289" t="s">
        <v>285</v>
      </c>
      <c r="B3627">
        <v>15</v>
      </c>
      <c r="C3627">
        <v>1500</v>
      </c>
      <c r="D3627">
        <v>7.5</v>
      </c>
      <c r="E3627" s="289" t="s">
        <v>8486</v>
      </c>
      <c r="F3627">
        <v>5014876273</v>
      </c>
      <c r="G3627" s="276">
        <v>45691</v>
      </c>
      <c r="H3627" s="5">
        <v>20250117632958</v>
      </c>
      <c r="I3627">
        <v>17.64</v>
      </c>
      <c r="J3627" s="289" t="s">
        <v>756</v>
      </c>
      <c r="K3627" s="289" t="s">
        <v>8487</v>
      </c>
      <c r="L3627" s="289" t="s">
        <v>275</v>
      </c>
      <c r="M3627" s="289" t="s">
        <v>8485</v>
      </c>
      <c r="N3627" s="289" t="s">
        <v>759</v>
      </c>
      <c r="O3627" s="289" t="s">
        <v>291</v>
      </c>
      <c r="P3627" s="289" t="str">
        <f>VLOOKUP(CAT_Details[[#This Row],[Delivery Bp Customer Code]],Table6[],2,0)</f>
        <v>DX01-L5</v>
      </c>
    </row>
    <row r="3628" spans="1:16" x14ac:dyDescent="0.25">
      <c r="A3628" s="289" t="s">
        <v>285</v>
      </c>
      <c r="B3628">
        <v>2</v>
      </c>
      <c r="C3628">
        <v>548</v>
      </c>
      <c r="D3628">
        <v>0.6</v>
      </c>
      <c r="E3628" s="289" t="s">
        <v>8488</v>
      </c>
      <c r="F3628">
        <v>5014905527</v>
      </c>
      <c r="G3628" s="276">
        <v>45691</v>
      </c>
      <c r="H3628">
        <v>20250121634946</v>
      </c>
      <c r="I3628">
        <v>0.67200000000000004</v>
      </c>
      <c r="J3628" s="289" t="s">
        <v>764</v>
      </c>
      <c r="K3628" s="289" t="s">
        <v>8489</v>
      </c>
      <c r="L3628" s="289" t="s">
        <v>275</v>
      </c>
      <c r="M3628" s="289" t="s">
        <v>8267</v>
      </c>
      <c r="N3628" s="289" t="s">
        <v>766</v>
      </c>
      <c r="O3628" s="289" t="s">
        <v>291</v>
      </c>
      <c r="P3628" s="289" t="str">
        <f>VLOOKUP(CAT_Details[[#This Row],[Delivery Bp Customer Code]],Table6[],2,0)</f>
        <v>DX01-L5</v>
      </c>
    </row>
    <row r="3629" spans="1:16" x14ac:dyDescent="0.25">
      <c r="A3629" s="289" t="s">
        <v>285</v>
      </c>
      <c r="B3629">
        <v>13</v>
      </c>
      <c r="C3629">
        <v>5170</v>
      </c>
      <c r="D3629">
        <v>5.2</v>
      </c>
      <c r="E3629" s="289" t="s">
        <v>8490</v>
      </c>
      <c r="F3629">
        <v>5014918794</v>
      </c>
      <c r="G3629" s="276">
        <v>45691</v>
      </c>
      <c r="H3629">
        <v>20250123636555</v>
      </c>
      <c r="I3629">
        <v>12.48</v>
      </c>
      <c r="J3629" s="289" t="s">
        <v>401</v>
      </c>
      <c r="K3629" s="289" t="s">
        <v>8491</v>
      </c>
      <c r="L3629" s="289" t="s">
        <v>275</v>
      </c>
      <c r="M3629" s="289" t="s">
        <v>8476</v>
      </c>
      <c r="N3629" s="289" t="s">
        <v>404</v>
      </c>
      <c r="O3629" s="289" t="s">
        <v>291</v>
      </c>
      <c r="P3629" s="289" t="str">
        <f>VLOOKUP(CAT_Details[[#This Row],[Delivery Bp Customer Code]],Table6[],2,0)</f>
        <v>DX01-L5</v>
      </c>
    </row>
    <row r="3630" spans="1:16" x14ac:dyDescent="0.25">
      <c r="A3630" s="289" t="s">
        <v>285</v>
      </c>
      <c r="B3630">
        <v>14</v>
      </c>
      <c r="C3630">
        <v>840</v>
      </c>
      <c r="D3630">
        <v>5.6</v>
      </c>
      <c r="E3630" s="289" t="s">
        <v>8492</v>
      </c>
      <c r="F3630">
        <v>5014918947</v>
      </c>
      <c r="G3630" s="276">
        <v>45691</v>
      </c>
      <c r="H3630">
        <v>20250122636003</v>
      </c>
      <c r="I3630">
        <v>13.44</v>
      </c>
      <c r="J3630" s="289" t="s">
        <v>294</v>
      </c>
      <c r="K3630" s="289" t="s">
        <v>8493</v>
      </c>
      <c r="L3630" s="289" t="s">
        <v>275</v>
      </c>
      <c r="M3630" s="289" t="s">
        <v>8494</v>
      </c>
      <c r="N3630" s="289" t="s">
        <v>1181</v>
      </c>
      <c r="O3630" s="289" t="s">
        <v>291</v>
      </c>
      <c r="P3630" s="289" t="str">
        <f>VLOOKUP(CAT_Details[[#This Row],[Delivery Bp Customer Code]],Table6[],2,0)</f>
        <v>DX01-L5</v>
      </c>
    </row>
    <row r="3631" spans="1:16" x14ac:dyDescent="0.25">
      <c r="A3631" s="289" t="s">
        <v>285</v>
      </c>
      <c r="B3631">
        <v>5</v>
      </c>
      <c r="C3631">
        <v>5750</v>
      </c>
      <c r="D3631">
        <v>2</v>
      </c>
      <c r="E3631" s="289" t="s">
        <v>8495</v>
      </c>
      <c r="F3631">
        <v>5014934064</v>
      </c>
      <c r="G3631" s="276">
        <v>45691</v>
      </c>
      <c r="H3631">
        <v>20250123637137</v>
      </c>
      <c r="I3631">
        <v>2.88</v>
      </c>
      <c r="J3631" s="289" t="s">
        <v>324</v>
      </c>
      <c r="K3631" s="289" t="s">
        <v>8496</v>
      </c>
      <c r="L3631" s="289" t="s">
        <v>275</v>
      </c>
      <c r="M3631" s="289" t="s">
        <v>8437</v>
      </c>
      <c r="N3631" s="289" t="s">
        <v>333</v>
      </c>
      <c r="O3631" s="289" t="s">
        <v>291</v>
      </c>
      <c r="P3631" s="289" t="str">
        <f>VLOOKUP(CAT_Details[[#This Row],[Delivery Bp Customer Code]],Table6[],2,0)</f>
        <v>DX01-L5</v>
      </c>
    </row>
    <row r="3632" spans="1:16" x14ac:dyDescent="0.25">
      <c r="A3632" s="289" t="s">
        <v>285</v>
      </c>
      <c r="B3632">
        <v>4</v>
      </c>
      <c r="C3632">
        <v>1000</v>
      </c>
      <c r="D3632">
        <v>0.93</v>
      </c>
      <c r="E3632" s="289" t="s">
        <v>8497</v>
      </c>
      <c r="F3632">
        <v>5014934220</v>
      </c>
      <c r="G3632" s="276">
        <v>45691</v>
      </c>
      <c r="H3632">
        <v>20250123636447</v>
      </c>
      <c r="I3632">
        <v>1.5469999999999999</v>
      </c>
      <c r="J3632" s="289" t="s">
        <v>294</v>
      </c>
      <c r="K3632" s="289" t="s">
        <v>8498</v>
      </c>
      <c r="L3632" s="289" t="s">
        <v>275</v>
      </c>
      <c r="M3632" s="289" t="s">
        <v>8367</v>
      </c>
      <c r="N3632" s="289" t="s">
        <v>394</v>
      </c>
      <c r="O3632" s="289" t="s">
        <v>291</v>
      </c>
      <c r="P3632" s="289" t="str">
        <f>VLOOKUP(CAT_Details[[#This Row],[Delivery Bp Customer Code]],Table6[],2,0)</f>
        <v>DX01-L5</v>
      </c>
    </row>
    <row r="3633" spans="1:16" x14ac:dyDescent="0.25">
      <c r="A3633" s="289" t="s">
        <v>285</v>
      </c>
      <c r="B3633">
        <v>2</v>
      </c>
      <c r="C3633">
        <v>178</v>
      </c>
      <c r="D3633">
        <v>0.8</v>
      </c>
      <c r="E3633" s="289" t="s">
        <v>8499</v>
      </c>
      <c r="F3633">
        <v>5014934437</v>
      </c>
      <c r="G3633" s="276">
        <v>45691</v>
      </c>
      <c r="H3633" s="5">
        <v>20250124637587</v>
      </c>
      <c r="I3633">
        <v>0.76800000000000002</v>
      </c>
      <c r="J3633" s="289" t="s">
        <v>345</v>
      </c>
      <c r="K3633" s="289" t="s">
        <v>8500</v>
      </c>
      <c r="L3633" s="289" t="s">
        <v>275</v>
      </c>
      <c r="M3633" s="289" t="s">
        <v>8320</v>
      </c>
      <c r="N3633" s="289" t="s">
        <v>348</v>
      </c>
      <c r="O3633" s="289" t="s">
        <v>291</v>
      </c>
      <c r="P3633" s="289" t="str">
        <f>VLOOKUP(CAT_Details[[#This Row],[Delivery Bp Customer Code]],Table6[],2,0)</f>
        <v>DX01-L5</v>
      </c>
    </row>
    <row r="3634" spans="1:16" x14ac:dyDescent="0.25">
      <c r="A3634" s="289" t="s">
        <v>285</v>
      </c>
      <c r="B3634">
        <v>6</v>
      </c>
      <c r="C3634">
        <v>450</v>
      </c>
      <c r="D3634">
        <v>2.4</v>
      </c>
      <c r="E3634" s="289" t="s">
        <v>8501</v>
      </c>
      <c r="F3634">
        <v>5014948046</v>
      </c>
      <c r="G3634" s="276">
        <v>45691</v>
      </c>
      <c r="H3634" s="5">
        <v>20250127638327</v>
      </c>
      <c r="I3634">
        <v>5.8179999999999996</v>
      </c>
      <c r="J3634" s="289" t="s">
        <v>350</v>
      </c>
      <c r="K3634" s="289" t="s">
        <v>8502</v>
      </c>
      <c r="L3634" s="289" t="s">
        <v>275</v>
      </c>
      <c r="M3634" s="289" t="s">
        <v>8325</v>
      </c>
      <c r="N3634" s="289" t="s">
        <v>690</v>
      </c>
      <c r="O3634" s="289" t="s">
        <v>291</v>
      </c>
      <c r="P3634" s="289" t="str">
        <f>VLOOKUP(CAT_Details[[#This Row],[Delivery Bp Customer Code]],Table6[],2,0)</f>
        <v>DX01-L5</v>
      </c>
    </row>
    <row r="3635" spans="1:16" x14ac:dyDescent="0.25">
      <c r="A3635" s="289" t="s">
        <v>285</v>
      </c>
      <c r="B3635">
        <v>11</v>
      </c>
      <c r="C3635">
        <v>891</v>
      </c>
      <c r="D3635">
        <v>4.4000000000000004</v>
      </c>
      <c r="E3635" s="289" t="s">
        <v>8503</v>
      </c>
      <c r="F3635">
        <v>5014948226</v>
      </c>
      <c r="G3635" s="276">
        <v>45691</v>
      </c>
      <c r="H3635">
        <v>20250127638429</v>
      </c>
      <c r="I3635">
        <v>10.56</v>
      </c>
      <c r="J3635" s="289" t="s">
        <v>350</v>
      </c>
      <c r="K3635" s="289" t="s">
        <v>8504</v>
      </c>
      <c r="L3635" s="289" t="s">
        <v>275</v>
      </c>
      <c r="M3635" s="289" t="s">
        <v>8241</v>
      </c>
      <c r="N3635" s="289" t="s">
        <v>353</v>
      </c>
      <c r="O3635" s="289" t="s">
        <v>291</v>
      </c>
      <c r="P3635" s="289" t="str">
        <f>VLOOKUP(CAT_Details[[#This Row],[Delivery Bp Customer Code]],Table6[],2,0)</f>
        <v>DX01-L5</v>
      </c>
    </row>
    <row r="3636" spans="1:16" x14ac:dyDescent="0.25">
      <c r="A3636" s="289" t="s">
        <v>285</v>
      </c>
      <c r="B3636">
        <v>1</v>
      </c>
      <c r="C3636">
        <v>5</v>
      </c>
      <c r="D3636">
        <v>0.03</v>
      </c>
      <c r="E3636" s="289" t="s">
        <v>8505</v>
      </c>
      <c r="F3636">
        <v>5014948245</v>
      </c>
      <c r="G3636" s="276">
        <v>45691</v>
      </c>
      <c r="H3636">
        <v>20250127638570</v>
      </c>
      <c r="I3636">
        <v>8.9999999999999993E-3</v>
      </c>
      <c r="J3636" s="289" t="s">
        <v>350</v>
      </c>
      <c r="K3636" s="289" t="s">
        <v>8506</v>
      </c>
      <c r="L3636" s="289" t="s">
        <v>275</v>
      </c>
      <c r="M3636" s="289" t="s">
        <v>8325</v>
      </c>
      <c r="N3636" s="289" t="s">
        <v>378</v>
      </c>
      <c r="O3636" s="289" t="s">
        <v>291</v>
      </c>
      <c r="P3636" s="289" t="str">
        <f>VLOOKUP(CAT_Details[[#This Row],[Delivery Bp Customer Code]],Table6[],2,0)</f>
        <v>DX01-L5</v>
      </c>
    </row>
    <row r="3637" spans="1:16" x14ac:dyDescent="0.25">
      <c r="A3637" s="289" t="s">
        <v>285</v>
      </c>
      <c r="B3637">
        <v>16</v>
      </c>
      <c r="C3637">
        <v>2580</v>
      </c>
      <c r="D3637">
        <v>6.93</v>
      </c>
      <c r="E3637" s="289" t="s">
        <v>8507</v>
      </c>
      <c r="F3637">
        <v>5014948405</v>
      </c>
      <c r="G3637" s="276">
        <v>45691</v>
      </c>
      <c r="H3637" s="5">
        <v>20250124637450</v>
      </c>
      <c r="I3637">
        <v>15.215999999999999</v>
      </c>
      <c r="J3637" s="289" t="s">
        <v>280</v>
      </c>
      <c r="K3637" s="289" t="s">
        <v>8508</v>
      </c>
      <c r="L3637" s="289" t="s">
        <v>275</v>
      </c>
      <c r="M3637" s="289" t="s">
        <v>8341</v>
      </c>
      <c r="N3637" s="289" t="s">
        <v>411</v>
      </c>
      <c r="O3637" s="289" t="s">
        <v>291</v>
      </c>
      <c r="P3637" s="289" t="str">
        <f>VLOOKUP(CAT_Details[[#This Row],[Delivery Bp Customer Code]],Table6[],2,0)</f>
        <v>DX01-L5</v>
      </c>
    </row>
    <row r="3638" spans="1:16" x14ac:dyDescent="0.25">
      <c r="A3638" s="289" t="s">
        <v>521</v>
      </c>
      <c r="B3638">
        <v>20</v>
      </c>
      <c r="C3638">
        <v>14600</v>
      </c>
      <c r="D3638">
        <v>8</v>
      </c>
      <c r="E3638" s="289" t="s">
        <v>8509</v>
      </c>
      <c r="F3638">
        <v>5014948472</v>
      </c>
      <c r="G3638" s="276">
        <v>45691</v>
      </c>
      <c r="H3638">
        <v>20250127638463</v>
      </c>
      <c r="I3638">
        <v>19.968</v>
      </c>
      <c r="J3638" s="289" t="s">
        <v>350</v>
      </c>
      <c r="K3638" s="289" t="s">
        <v>8510</v>
      </c>
      <c r="L3638" s="289" t="s">
        <v>275</v>
      </c>
      <c r="M3638" s="289" t="s">
        <v>8424</v>
      </c>
      <c r="N3638" s="289" t="s">
        <v>524</v>
      </c>
      <c r="O3638" s="289" t="s">
        <v>525</v>
      </c>
      <c r="P3638" s="289" t="str">
        <f>VLOOKUP(CAT_Details[[#This Row],[Delivery Bp Customer Code]],Table6[],2,0)</f>
        <v>No Loc</v>
      </c>
    </row>
    <row r="3639" spans="1:16" x14ac:dyDescent="0.25">
      <c r="A3639" s="289" t="s">
        <v>272</v>
      </c>
      <c r="B3639">
        <v>2</v>
      </c>
      <c r="C3639">
        <v>1110</v>
      </c>
      <c r="D3639">
        <v>1.6</v>
      </c>
      <c r="E3639" s="289" t="s">
        <v>8511</v>
      </c>
      <c r="F3639">
        <v>5014918871</v>
      </c>
      <c r="G3639" s="276">
        <v>45691</v>
      </c>
      <c r="H3639">
        <v>20250123636596</v>
      </c>
      <c r="I3639">
        <v>6.5279999999999996</v>
      </c>
      <c r="J3639" s="289" t="s">
        <v>401</v>
      </c>
      <c r="K3639" s="289" t="s">
        <v>8512</v>
      </c>
      <c r="L3639" s="289" t="s">
        <v>275</v>
      </c>
      <c r="M3639" s="289" t="s">
        <v>8476</v>
      </c>
      <c r="N3639" s="289" t="s">
        <v>465</v>
      </c>
      <c r="O3639" s="289" t="s">
        <v>277</v>
      </c>
      <c r="P3639" s="289" t="str">
        <f>VLOOKUP(CAT_Details[[#This Row],[Delivery Bp Customer Code]],Table6[],2,0)</f>
        <v>U2-L5</v>
      </c>
    </row>
    <row r="3640" spans="1:16" x14ac:dyDescent="0.25">
      <c r="A3640" s="289" t="s">
        <v>272</v>
      </c>
      <c r="B3640">
        <v>1</v>
      </c>
      <c r="C3640">
        <v>769</v>
      </c>
      <c r="D3640">
        <v>0.4</v>
      </c>
      <c r="E3640" s="289" t="s">
        <v>8513</v>
      </c>
      <c r="F3640">
        <v>5014934111</v>
      </c>
      <c r="G3640" s="276">
        <v>45691</v>
      </c>
      <c r="H3640">
        <v>20250117632957</v>
      </c>
      <c r="I3640">
        <v>0.57599999999999996</v>
      </c>
      <c r="J3640" s="289" t="s">
        <v>324</v>
      </c>
      <c r="K3640" s="289" t="s">
        <v>8514</v>
      </c>
      <c r="L3640" s="289" t="s">
        <v>275</v>
      </c>
      <c r="M3640" s="289" t="s">
        <v>8390</v>
      </c>
      <c r="N3640" s="289" t="s">
        <v>701</v>
      </c>
      <c r="O3640" s="289" t="s">
        <v>277</v>
      </c>
      <c r="P3640" s="289" t="str">
        <f>VLOOKUP(CAT_Details[[#This Row],[Delivery Bp Customer Code]],Table6[],2,0)</f>
        <v>U2-L5</v>
      </c>
    </row>
    <row r="3641" spans="1:16" x14ac:dyDescent="0.25">
      <c r="A3641" s="289" t="s">
        <v>272</v>
      </c>
      <c r="B3641">
        <v>44</v>
      </c>
      <c r="C3641">
        <v>1438</v>
      </c>
      <c r="D3641">
        <v>10.25</v>
      </c>
      <c r="E3641" s="289" t="s">
        <v>8515</v>
      </c>
      <c r="F3641">
        <v>5014934527</v>
      </c>
      <c r="G3641" s="276">
        <v>45691</v>
      </c>
      <c r="H3641">
        <v>20250120634115</v>
      </c>
      <c r="I3641">
        <v>23.628</v>
      </c>
      <c r="J3641" s="289" t="s">
        <v>280</v>
      </c>
      <c r="K3641" s="289" t="s">
        <v>8516</v>
      </c>
      <c r="L3641" s="289" t="s">
        <v>275</v>
      </c>
      <c r="M3641" s="289" t="s">
        <v>8517</v>
      </c>
      <c r="N3641" s="289" t="s">
        <v>1226</v>
      </c>
      <c r="O3641" s="289" t="s">
        <v>277</v>
      </c>
      <c r="P3641" s="289" t="str">
        <f>VLOOKUP(CAT_Details[[#This Row],[Delivery Bp Customer Code]],Table6[],2,0)</f>
        <v>U2-L5</v>
      </c>
    </row>
    <row r="3642" spans="1:16" x14ac:dyDescent="0.25">
      <c r="A3642" s="289" t="s">
        <v>272</v>
      </c>
      <c r="B3642">
        <v>3</v>
      </c>
      <c r="C3642">
        <v>30</v>
      </c>
      <c r="D3642">
        <v>0.24</v>
      </c>
      <c r="E3642" s="289" t="s">
        <v>8518</v>
      </c>
      <c r="F3642">
        <v>5014977986</v>
      </c>
      <c r="G3642" s="276">
        <v>45691</v>
      </c>
      <c r="H3642">
        <v>20250124637870</v>
      </c>
      <c r="I3642">
        <v>0.17399999999999999</v>
      </c>
      <c r="J3642" s="289" t="s">
        <v>302</v>
      </c>
      <c r="K3642" s="289" t="s">
        <v>8519</v>
      </c>
      <c r="L3642" s="289" t="s">
        <v>275</v>
      </c>
      <c r="M3642" s="289" t="s">
        <v>8520</v>
      </c>
      <c r="N3642" s="289" t="s">
        <v>450</v>
      </c>
      <c r="O3642" s="289" t="s">
        <v>277</v>
      </c>
      <c r="P3642" s="289" t="str">
        <f>VLOOKUP(CAT_Details[[#This Row],[Delivery Bp Customer Code]],Table6[],2,0)</f>
        <v>U2-L5</v>
      </c>
    </row>
    <row r="3643" spans="1:16" x14ac:dyDescent="0.25">
      <c r="A3643" s="289" t="s">
        <v>278</v>
      </c>
      <c r="B3643">
        <v>11</v>
      </c>
      <c r="C3643">
        <v>4284</v>
      </c>
      <c r="D3643">
        <v>4.4000000000000004</v>
      </c>
      <c r="E3643" s="289" t="s">
        <v>8521</v>
      </c>
      <c r="F3643">
        <v>5014918760</v>
      </c>
      <c r="G3643" s="276">
        <v>45692</v>
      </c>
      <c r="H3643" s="5">
        <v>20250123636729</v>
      </c>
      <c r="I3643">
        <v>5.8079999999999998</v>
      </c>
      <c r="J3643" s="289" t="s">
        <v>317</v>
      </c>
      <c r="K3643" s="289" t="s">
        <v>8522</v>
      </c>
      <c r="L3643" s="289" t="s">
        <v>275</v>
      </c>
      <c r="M3643" s="289" t="s">
        <v>8523</v>
      </c>
      <c r="N3643" s="289" t="s">
        <v>320</v>
      </c>
      <c r="O3643" s="289" t="s">
        <v>498</v>
      </c>
      <c r="P3643" s="289" t="str">
        <f>VLOOKUP(CAT_Details[[#This Row],[Delivery Bp Customer Code]],Table6[],2,0)</f>
        <v>DK-BM01</v>
      </c>
    </row>
    <row r="3644" spans="1:16" x14ac:dyDescent="0.25">
      <c r="A3644" s="289" t="s">
        <v>278</v>
      </c>
      <c r="B3644">
        <v>1</v>
      </c>
      <c r="C3644">
        <v>545</v>
      </c>
      <c r="D3644">
        <v>0.4</v>
      </c>
      <c r="E3644" s="289" t="s">
        <v>8524</v>
      </c>
      <c r="F3644">
        <v>5014934290</v>
      </c>
      <c r="G3644" s="276">
        <v>45692</v>
      </c>
      <c r="H3644">
        <v>20250123636422</v>
      </c>
      <c r="I3644">
        <v>0.86399999999999999</v>
      </c>
      <c r="J3644" s="289" t="s">
        <v>294</v>
      </c>
      <c r="K3644" s="289" t="s">
        <v>8525</v>
      </c>
      <c r="L3644" s="289" t="s">
        <v>275</v>
      </c>
      <c r="M3644" s="289" t="s">
        <v>8526</v>
      </c>
      <c r="N3644" s="289" t="s">
        <v>2328</v>
      </c>
      <c r="O3644" s="289" t="s">
        <v>498</v>
      </c>
      <c r="P3644" s="289" t="str">
        <f>VLOOKUP(CAT_Details[[#This Row],[Delivery Bp Customer Code]],Table6[],2,0)</f>
        <v>DK-BM01</v>
      </c>
    </row>
    <row r="3645" spans="1:16" x14ac:dyDescent="0.25">
      <c r="A3645" s="289" t="s">
        <v>278</v>
      </c>
      <c r="B3645">
        <v>37</v>
      </c>
      <c r="C3645">
        <v>9731</v>
      </c>
      <c r="D3645">
        <v>14.8</v>
      </c>
      <c r="E3645" s="289" t="s">
        <v>8527</v>
      </c>
      <c r="F3645">
        <v>5014948333</v>
      </c>
      <c r="G3645" s="276">
        <v>45692</v>
      </c>
      <c r="H3645">
        <v>20250115630661</v>
      </c>
      <c r="I3645">
        <v>35.520000000000003</v>
      </c>
      <c r="J3645" s="289" t="s">
        <v>324</v>
      </c>
      <c r="K3645" s="289" t="s">
        <v>8528</v>
      </c>
      <c r="L3645" s="289" t="s">
        <v>275</v>
      </c>
      <c r="M3645" s="289" t="s">
        <v>8529</v>
      </c>
      <c r="N3645" s="289" t="s">
        <v>340</v>
      </c>
      <c r="O3645" s="289" t="s">
        <v>498</v>
      </c>
      <c r="P3645" s="289" t="str">
        <f>VLOOKUP(CAT_Details[[#This Row],[Delivery Bp Customer Code]],Table6[],2,0)</f>
        <v>DK-BM01</v>
      </c>
    </row>
    <row r="3646" spans="1:16" x14ac:dyDescent="0.25">
      <c r="A3646" s="289" t="s">
        <v>278</v>
      </c>
      <c r="B3646">
        <v>31</v>
      </c>
      <c r="C3646">
        <v>5290</v>
      </c>
      <c r="D3646">
        <v>12.4</v>
      </c>
      <c r="E3646" s="289" t="s">
        <v>8530</v>
      </c>
      <c r="F3646">
        <v>5014948403</v>
      </c>
      <c r="G3646" s="276">
        <v>45692</v>
      </c>
      <c r="H3646">
        <v>20250127638516</v>
      </c>
      <c r="I3646">
        <v>29.76</v>
      </c>
      <c r="J3646" s="289" t="s">
        <v>324</v>
      </c>
      <c r="K3646" s="289" t="s">
        <v>8531</v>
      </c>
      <c r="L3646" s="289" t="s">
        <v>275</v>
      </c>
      <c r="M3646" s="289" t="s">
        <v>8532</v>
      </c>
      <c r="N3646" s="289" t="s">
        <v>343</v>
      </c>
      <c r="O3646" s="289" t="s">
        <v>498</v>
      </c>
      <c r="P3646" s="289" t="str">
        <f>VLOOKUP(CAT_Details[[#This Row],[Delivery Bp Customer Code]],Table6[],2,0)</f>
        <v>DK-BM01</v>
      </c>
    </row>
    <row r="3647" spans="1:16" x14ac:dyDescent="0.25">
      <c r="A3647" s="289" t="s">
        <v>278</v>
      </c>
      <c r="B3647">
        <v>11</v>
      </c>
      <c r="C3647">
        <v>1078</v>
      </c>
      <c r="D3647">
        <v>2.2000000000000002</v>
      </c>
      <c r="E3647" s="289" t="s">
        <v>8533</v>
      </c>
      <c r="F3647">
        <v>5014948591</v>
      </c>
      <c r="G3647" s="276">
        <v>45692</v>
      </c>
      <c r="H3647">
        <v>20250120633483</v>
      </c>
      <c r="I3647">
        <v>5.28</v>
      </c>
      <c r="J3647" s="289" t="s">
        <v>324</v>
      </c>
      <c r="K3647" s="289" t="s">
        <v>8534</v>
      </c>
      <c r="L3647" s="289" t="s">
        <v>275</v>
      </c>
      <c r="M3647" s="289" t="s">
        <v>8535</v>
      </c>
      <c r="N3647" s="289" t="s">
        <v>1067</v>
      </c>
      <c r="O3647" s="289" t="s">
        <v>498</v>
      </c>
      <c r="P3647" s="289" t="str">
        <f>VLOOKUP(CAT_Details[[#This Row],[Delivery Bp Customer Code]],Table6[],2,0)</f>
        <v>DK-BM01</v>
      </c>
    </row>
    <row r="3648" spans="1:16" x14ac:dyDescent="0.25">
      <c r="A3648" s="289" t="s">
        <v>278</v>
      </c>
      <c r="B3648">
        <v>1</v>
      </c>
      <c r="C3648">
        <v>175</v>
      </c>
      <c r="D3648">
        <v>0.4</v>
      </c>
      <c r="E3648" s="289" t="s">
        <v>8536</v>
      </c>
      <c r="F3648">
        <v>5014963243</v>
      </c>
      <c r="G3648" s="276">
        <v>45692</v>
      </c>
      <c r="H3648">
        <v>20250127638411</v>
      </c>
      <c r="I3648">
        <v>0.96</v>
      </c>
      <c r="J3648" s="289" t="s">
        <v>350</v>
      </c>
      <c r="K3648" s="289" t="s">
        <v>8537</v>
      </c>
      <c r="L3648" s="289" t="s">
        <v>275</v>
      </c>
      <c r="M3648" s="289" t="s">
        <v>8538</v>
      </c>
      <c r="N3648" s="289" t="s">
        <v>743</v>
      </c>
      <c r="O3648" s="289" t="s">
        <v>498</v>
      </c>
      <c r="P3648" s="289" t="str">
        <f>VLOOKUP(CAT_Details[[#This Row],[Delivery Bp Customer Code]],Table6[],2,0)</f>
        <v>DK-BM01</v>
      </c>
    </row>
    <row r="3649" spans="1:16" x14ac:dyDescent="0.25">
      <c r="A3649" s="289" t="s">
        <v>278</v>
      </c>
      <c r="B3649">
        <v>5</v>
      </c>
      <c r="C3649">
        <v>1581</v>
      </c>
      <c r="D3649">
        <v>2</v>
      </c>
      <c r="E3649" s="289" t="s">
        <v>8539</v>
      </c>
      <c r="F3649">
        <v>5014963306</v>
      </c>
      <c r="G3649" s="276">
        <v>45692</v>
      </c>
      <c r="H3649">
        <v>20250123636935</v>
      </c>
      <c r="I3649">
        <v>2.4</v>
      </c>
      <c r="J3649" s="289" t="s">
        <v>280</v>
      </c>
      <c r="K3649" s="289" t="s">
        <v>8540</v>
      </c>
      <c r="L3649" s="289" t="s">
        <v>275</v>
      </c>
      <c r="M3649" s="289" t="s">
        <v>8541</v>
      </c>
      <c r="N3649" s="289" t="s">
        <v>1389</v>
      </c>
      <c r="O3649" s="289" t="s">
        <v>498</v>
      </c>
      <c r="P3649" s="289" t="str">
        <f>VLOOKUP(CAT_Details[[#This Row],[Delivery Bp Customer Code]],Table6[],2,0)</f>
        <v>DK-BM01</v>
      </c>
    </row>
    <row r="3650" spans="1:16" x14ac:dyDescent="0.25">
      <c r="A3650" s="289" t="s">
        <v>278</v>
      </c>
      <c r="B3650">
        <v>33</v>
      </c>
      <c r="C3650">
        <v>5290</v>
      </c>
      <c r="D3650">
        <v>13.2</v>
      </c>
      <c r="E3650" s="289" t="s">
        <v>8530</v>
      </c>
      <c r="F3650">
        <v>5014963391</v>
      </c>
      <c r="G3650" s="276">
        <v>45692</v>
      </c>
      <c r="H3650">
        <v>20250127638516</v>
      </c>
      <c r="I3650">
        <v>31.68</v>
      </c>
      <c r="J3650" s="289" t="s">
        <v>324</v>
      </c>
      <c r="K3650" s="289" t="s">
        <v>8542</v>
      </c>
      <c r="L3650" s="289" t="s">
        <v>275</v>
      </c>
      <c r="M3650" s="289"/>
      <c r="N3650" s="289" t="s">
        <v>343</v>
      </c>
      <c r="O3650" s="289" t="s">
        <v>498</v>
      </c>
      <c r="P3650" s="289" t="str">
        <f>VLOOKUP(CAT_Details[[#This Row],[Delivery Bp Customer Code]],Table6[],2,0)</f>
        <v>DK-BM01</v>
      </c>
    </row>
    <row r="3651" spans="1:16" x14ac:dyDescent="0.25">
      <c r="A3651" s="289" t="s">
        <v>278</v>
      </c>
      <c r="B3651">
        <v>3</v>
      </c>
      <c r="C3651">
        <v>1178.01</v>
      </c>
      <c r="D3651">
        <v>1.2</v>
      </c>
      <c r="E3651" s="289" t="s">
        <v>8543</v>
      </c>
      <c r="F3651">
        <v>5014977765</v>
      </c>
      <c r="G3651" s="276">
        <v>45692</v>
      </c>
      <c r="H3651" s="5">
        <v>20250123636922</v>
      </c>
      <c r="I3651">
        <v>1.44</v>
      </c>
      <c r="J3651" s="289" t="s">
        <v>280</v>
      </c>
      <c r="K3651" s="289" t="s">
        <v>8544</v>
      </c>
      <c r="L3651" s="289" t="s">
        <v>275</v>
      </c>
      <c r="M3651" s="289" t="s">
        <v>8541</v>
      </c>
      <c r="N3651" s="289" t="s">
        <v>643</v>
      </c>
      <c r="O3651" s="289" t="s">
        <v>498</v>
      </c>
      <c r="P3651" s="289" t="str">
        <f>VLOOKUP(CAT_Details[[#This Row],[Delivery Bp Customer Code]],Table6[],2,0)</f>
        <v>DK-BM01</v>
      </c>
    </row>
    <row r="3652" spans="1:16" x14ac:dyDescent="0.25">
      <c r="A3652" s="289" t="s">
        <v>278</v>
      </c>
      <c r="B3652">
        <v>37</v>
      </c>
      <c r="C3652">
        <v>16560</v>
      </c>
      <c r="D3652">
        <v>14.8</v>
      </c>
      <c r="E3652" s="289" t="s">
        <v>8545</v>
      </c>
      <c r="F3652">
        <v>5014977899</v>
      </c>
      <c r="G3652" s="276">
        <v>45692</v>
      </c>
      <c r="H3652">
        <v>20250128639512</v>
      </c>
      <c r="I3652">
        <v>33.744</v>
      </c>
      <c r="J3652" s="289" t="s">
        <v>280</v>
      </c>
      <c r="K3652" s="289" t="s">
        <v>8546</v>
      </c>
      <c r="L3652" s="289" t="s">
        <v>275</v>
      </c>
      <c r="M3652" s="289" t="s">
        <v>8547</v>
      </c>
      <c r="N3652" s="289" t="s">
        <v>2334</v>
      </c>
      <c r="O3652" s="289" t="s">
        <v>498</v>
      </c>
      <c r="P3652" s="289" t="str">
        <f>VLOOKUP(CAT_Details[[#This Row],[Delivery Bp Customer Code]],Table6[],2,0)</f>
        <v>DK-BM01</v>
      </c>
    </row>
    <row r="3653" spans="1:16" x14ac:dyDescent="0.25">
      <c r="A3653" s="289" t="s">
        <v>75</v>
      </c>
      <c r="B3653">
        <v>3</v>
      </c>
      <c r="C3653">
        <v>83</v>
      </c>
      <c r="D3653">
        <v>0.24</v>
      </c>
      <c r="E3653" s="289" t="s">
        <v>8548</v>
      </c>
      <c r="F3653">
        <v>5014948184</v>
      </c>
      <c r="G3653" s="276">
        <v>45692</v>
      </c>
      <c r="H3653">
        <v>20250124637659</v>
      </c>
      <c r="I3653">
        <v>0.189</v>
      </c>
      <c r="J3653" s="289" t="s">
        <v>324</v>
      </c>
      <c r="K3653" s="289" t="s">
        <v>8549</v>
      </c>
      <c r="L3653" s="289" t="s">
        <v>275</v>
      </c>
      <c r="M3653" s="289" t="s">
        <v>8535</v>
      </c>
      <c r="N3653" s="289" t="s">
        <v>2561</v>
      </c>
      <c r="O3653" s="289" t="s">
        <v>2173</v>
      </c>
      <c r="P3653" s="289" t="str">
        <f>VLOOKUP(CAT_Details[[#This Row],[Delivery Bp Customer Code]],Table6[],2,0)</f>
        <v>OYL1</v>
      </c>
    </row>
    <row r="3654" spans="1:16" x14ac:dyDescent="0.25">
      <c r="A3654" s="289" t="s">
        <v>75</v>
      </c>
      <c r="B3654">
        <v>1</v>
      </c>
      <c r="C3654">
        <v>280</v>
      </c>
      <c r="D3654">
        <v>0.4</v>
      </c>
      <c r="E3654" s="289" t="s">
        <v>8550</v>
      </c>
      <c r="F3654">
        <v>5014963043</v>
      </c>
      <c r="G3654" s="276">
        <v>45692</v>
      </c>
      <c r="H3654" s="5">
        <v>20250123636480</v>
      </c>
      <c r="I3654">
        <v>0.48</v>
      </c>
      <c r="J3654" s="289" t="s">
        <v>280</v>
      </c>
      <c r="K3654" s="289" t="s">
        <v>8551</v>
      </c>
      <c r="L3654" s="289" t="s">
        <v>275</v>
      </c>
      <c r="M3654" s="289" t="s">
        <v>8541</v>
      </c>
      <c r="N3654" s="289" t="s">
        <v>636</v>
      </c>
      <c r="O3654" s="289" t="s">
        <v>2173</v>
      </c>
      <c r="P3654" s="289" t="str">
        <f>VLOOKUP(CAT_Details[[#This Row],[Delivery Bp Customer Code]],Table6[],2,0)</f>
        <v>OYL1</v>
      </c>
    </row>
    <row r="3655" spans="1:16" x14ac:dyDescent="0.25">
      <c r="A3655" s="289" t="s">
        <v>75</v>
      </c>
      <c r="B3655">
        <v>18</v>
      </c>
      <c r="C3655">
        <v>12375</v>
      </c>
      <c r="D3655">
        <v>6.75</v>
      </c>
      <c r="E3655" s="289" t="s">
        <v>8552</v>
      </c>
      <c r="F3655">
        <v>5014963162</v>
      </c>
      <c r="G3655" s="276">
        <v>45692</v>
      </c>
      <c r="H3655" s="5">
        <v>20250123636528</v>
      </c>
      <c r="I3655">
        <v>7.9649999999999999</v>
      </c>
      <c r="J3655" s="289" t="s">
        <v>324</v>
      </c>
      <c r="K3655" s="289" t="s">
        <v>8553</v>
      </c>
      <c r="L3655" s="289" t="s">
        <v>275</v>
      </c>
      <c r="M3655" s="289" t="s">
        <v>8554</v>
      </c>
      <c r="N3655" s="289" t="s">
        <v>2816</v>
      </c>
      <c r="O3655" s="289" t="s">
        <v>2173</v>
      </c>
      <c r="P3655" s="289" t="str">
        <f>VLOOKUP(CAT_Details[[#This Row],[Delivery Bp Customer Code]],Table6[],2,0)</f>
        <v>OYL1</v>
      </c>
    </row>
    <row r="3656" spans="1:16" x14ac:dyDescent="0.25">
      <c r="A3656" s="289" t="s">
        <v>75</v>
      </c>
      <c r="B3656">
        <v>37</v>
      </c>
      <c r="C3656">
        <v>13266</v>
      </c>
      <c r="D3656">
        <v>12.34</v>
      </c>
      <c r="E3656" s="289" t="s">
        <v>8555</v>
      </c>
      <c r="F3656">
        <v>5014963448</v>
      </c>
      <c r="G3656" s="276">
        <v>45692</v>
      </c>
      <c r="H3656" s="5">
        <v>20250128639568</v>
      </c>
      <c r="I3656">
        <v>23.68</v>
      </c>
      <c r="J3656" s="289" t="s">
        <v>324</v>
      </c>
      <c r="K3656" s="289" t="s">
        <v>8556</v>
      </c>
      <c r="L3656" s="289" t="s">
        <v>275</v>
      </c>
      <c r="M3656" s="289" t="s">
        <v>8557</v>
      </c>
      <c r="N3656" s="289" t="s">
        <v>2172</v>
      </c>
      <c r="O3656" s="289" t="s">
        <v>2173</v>
      </c>
      <c r="P3656" s="289" t="str">
        <f>VLOOKUP(CAT_Details[[#This Row],[Delivery Bp Customer Code]],Table6[],2,0)</f>
        <v>OYL1</v>
      </c>
    </row>
    <row r="3657" spans="1:16" x14ac:dyDescent="0.25">
      <c r="A3657" s="289" t="s">
        <v>75</v>
      </c>
      <c r="B3657">
        <v>36</v>
      </c>
      <c r="C3657">
        <v>13002</v>
      </c>
      <c r="D3657">
        <v>12</v>
      </c>
      <c r="E3657" s="289" t="s">
        <v>8558</v>
      </c>
      <c r="F3657">
        <v>5014963499</v>
      </c>
      <c r="G3657" s="276">
        <v>45692</v>
      </c>
      <c r="H3657" s="5">
        <v>20250128639550</v>
      </c>
      <c r="I3657">
        <v>23.04</v>
      </c>
      <c r="J3657" s="289" t="s">
        <v>324</v>
      </c>
      <c r="K3657" s="289" t="s">
        <v>8559</v>
      </c>
      <c r="L3657" s="289" t="s">
        <v>275</v>
      </c>
      <c r="M3657" s="289" t="s">
        <v>8560</v>
      </c>
      <c r="N3657" s="289" t="s">
        <v>2172</v>
      </c>
      <c r="O3657" s="289" t="s">
        <v>2173</v>
      </c>
      <c r="P3657" s="289" t="str">
        <f>VLOOKUP(CAT_Details[[#This Row],[Delivery Bp Customer Code]],Table6[],2,0)</f>
        <v>OYL1</v>
      </c>
    </row>
    <row r="3658" spans="1:16" x14ac:dyDescent="0.25">
      <c r="A3658" s="289" t="s">
        <v>75</v>
      </c>
      <c r="B3658">
        <v>1</v>
      </c>
      <c r="C3658">
        <v>49</v>
      </c>
      <c r="D3658">
        <v>0.2</v>
      </c>
      <c r="E3658" s="289" t="s">
        <v>8561</v>
      </c>
      <c r="F3658">
        <v>5014963518</v>
      </c>
      <c r="G3658" s="276">
        <v>45692</v>
      </c>
      <c r="H3658" s="5">
        <v>20250128639335</v>
      </c>
      <c r="I3658">
        <v>0.28799999999999998</v>
      </c>
      <c r="J3658" s="289" t="s">
        <v>280</v>
      </c>
      <c r="K3658" s="289" t="s">
        <v>8562</v>
      </c>
      <c r="L3658" s="289" t="s">
        <v>275</v>
      </c>
      <c r="M3658" s="289" t="s">
        <v>8547</v>
      </c>
      <c r="N3658" s="289" t="s">
        <v>2649</v>
      </c>
      <c r="O3658" s="289" t="s">
        <v>2173</v>
      </c>
      <c r="P3658" s="289" t="str">
        <f>VLOOKUP(CAT_Details[[#This Row],[Delivery Bp Customer Code]],Table6[],2,0)</f>
        <v>OYL1</v>
      </c>
    </row>
    <row r="3659" spans="1:16" x14ac:dyDescent="0.25">
      <c r="A3659" s="289" t="s">
        <v>75</v>
      </c>
      <c r="B3659">
        <v>6</v>
      </c>
      <c r="C3659">
        <v>1098</v>
      </c>
      <c r="D3659">
        <v>2.4</v>
      </c>
      <c r="E3659" s="289" t="s">
        <v>8543</v>
      </c>
      <c r="F3659">
        <v>5014977766</v>
      </c>
      <c r="G3659" s="276">
        <v>45692</v>
      </c>
      <c r="H3659">
        <v>20250123636707</v>
      </c>
      <c r="I3659">
        <v>2.88</v>
      </c>
      <c r="J3659" s="289" t="s">
        <v>280</v>
      </c>
      <c r="K3659" s="289" t="s">
        <v>8563</v>
      </c>
      <c r="L3659" s="289" t="s">
        <v>275</v>
      </c>
      <c r="M3659" s="289" t="s">
        <v>8541</v>
      </c>
      <c r="N3659" s="289" t="s">
        <v>643</v>
      </c>
      <c r="O3659" s="289" t="s">
        <v>2173</v>
      </c>
      <c r="P3659" s="289" t="str">
        <f>VLOOKUP(CAT_Details[[#This Row],[Delivery Bp Customer Code]],Table6[],2,0)</f>
        <v>OYL1</v>
      </c>
    </row>
    <row r="3660" spans="1:16" x14ac:dyDescent="0.25">
      <c r="A3660" s="289" t="s">
        <v>75</v>
      </c>
      <c r="B3660">
        <v>33</v>
      </c>
      <c r="C3660">
        <v>13266</v>
      </c>
      <c r="D3660">
        <v>11</v>
      </c>
      <c r="E3660" s="289" t="s">
        <v>8555</v>
      </c>
      <c r="F3660">
        <v>5014978080</v>
      </c>
      <c r="G3660" s="276">
        <v>45692</v>
      </c>
      <c r="H3660">
        <v>20250128639568</v>
      </c>
      <c r="I3660">
        <v>21.12</v>
      </c>
      <c r="J3660" s="289" t="s">
        <v>324</v>
      </c>
      <c r="K3660" s="289" t="s">
        <v>8564</v>
      </c>
      <c r="L3660" s="289" t="s">
        <v>275</v>
      </c>
      <c r="M3660" s="289"/>
      <c r="N3660" s="289" t="s">
        <v>2172</v>
      </c>
      <c r="O3660" s="289" t="s">
        <v>2173</v>
      </c>
      <c r="P3660" s="289" t="str">
        <f>VLOOKUP(CAT_Details[[#This Row],[Delivery Bp Customer Code]],Table6[],2,0)</f>
        <v>OYL1</v>
      </c>
    </row>
    <row r="3661" spans="1:16" x14ac:dyDescent="0.25">
      <c r="A3661" s="289" t="s">
        <v>75</v>
      </c>
      <c r="B3661">
        <v>1</v>
      </c>
      <c r="C3661">
        <v>121.1</v>
      </c>
      <c r="D3661">
        <v>0.4</v>
      </c>
      <c r="E3661" s="289" t="s">
        <v>8565</v>
      </c>
      <c r="F3661">
        <v>5014991762</v>
      </c>
      <c r="G3661" s="276">
        <v>45692</v>
      </c>
      <c r="H3661">
        <v>20250129640339</v>
      </c>
      <c r="I3661">
        <v>0.96</v>
      </c>
      <c r="J3661" s="289" t="s">
        <v>273</v>
      </c>
      <c r="K3661" s="289" t="s">
        <v>8566</v>
      </c>
      <c r="L3661" s="289" t="s">
        <v>275</v>
      </c>
      <c r="M3661" s="289" t="s">
        <v>8567</v>
      </c>
      <c r="N3661" s="289" t="s">
        <v>1142</v>
      </c>
      <c r="O3661" s="289" t="s">
        <v>2173</v>
      </c>
      <c r="P3661" s="289" t="str">
        <f>VLOOKUP(CAT_Details[[#This Row],[Delivery Bp Customer Code]],Table6[],2,0)</f>
        <v>OYL1</v>
      </c>
    </row>
    <row r="3662" spans="1:16" x14ac:dyDescent="0.25">
      <c r="A3662" s="289" t="s">
        <v>874</v>
      </c>
      <c r="B3662">
        <v>9</v>
      </c>
      <c r="C3662">
        <v>1260</v>
      </c>
      <c r="D3662">
        <v>4.3099999999999996</v>
      </c>
      <c r="E3662" s="289" t="s">
        <v>8568</v>
      </c>
      <c r="F3662">
        <v>5014948162</v>
      </c>
      <c r="G3662" s="276">
        <v>45692</v>
      </c>
      <c r="H3662">
        <v>20250124637773</v>
      </c>
      <c r="I3662">
        <v>7.2249999999999996</v>
      </c>
      <c r="J3662" s="289" t="s">
        <v>345</v>
      </c>
      <c r="K3662" s="289" t="s">
        <v>8569</v>
      </c>
      <c r="L3662" s="289" t="s">
        <v>275</v>
      </c>
      <c r="M3662" s="289" t="s">
        <v>8570</v>
      </c>
      <c r="N3662" s="289" t="s">
        <v>427</v>
      </c>
      <c r="O3662" s="289" t="s">
        <v>1014</v>
      </c>
      <c r="P3662" s="289" t="str">
        <f>VLOOKUP(CAT_Details[[#This Row],[Delivery Bp Customer Code]],Table6[],2,0)</f>
        <v>MZ07</v>
      </c>
    </row>
    <row r="3663" spans="1:16" x14ac:dyDescent="0.25">
      <c r="A3663" s="289" t="s">
        <v>874</v>
      </c>
      <c r="B3663">
        <v>66</v>
      </c>
      <c r="C3663">
        <v>9240</v>
      </c>
      <c r="D3663">
        <v>13.6</v>
      </c>
      <c r="E3663" s="289" t="s">
        <v>8571</v>
      </c>
      <c r="F3663">
        <v>5014948342</v>
      </c>
      <c r="G3663" s="276">
        <v>45692</v>
      </c>
      <c r="H3663" s="5">
        <v>20250124637722</v>
      </c>
      <c r="I3663">
        <v>52.981999999999999</v>
      </c>
      <c r="J3663" s="289" t="s">
        <v>345</v>
      </c>
      <c r="K3663" s="289" t="s">
        <v>8572</v>
      </c>
      <c r="L3663" s="289" t="s">
        <v>275</v>
      </c>
      <c r="M3663" s="289" t="s">
        <v>8573</v>
      </c>
      <c r="N3663" s="289" t="s">
        <v>427</v>
      </c>
      <c r="O3663" s="289" t="s">
        <v>1014</v>
      </c>
      <c r="P3663" s="289" t="str">
        <f>VLOOKUP(CAT_Details[[#This Row],[Delivery Bp Customer Code]],Table6[],2,0)</f>
        <v>MZ07</v>
      </c>
    </row>
    <row r="3664" spans="1:16" x14ac:dyDescent="0.25">
      <c r="A3664" s="289" t="s">
        <v>874</v>
      </c>
      <c r="B3664">
        <v>62</v>
      </c>
      <c r="C3664">
        <v>8680</v>
      </c>
      <c r="D3664">
        <v>13.6</v>
      </c>
      <c r="E3664" s="289" t="s">
        <v>8574</v>
      </c>
      <c r="F3664">
        <v>5014948389</v>
      </c>
      <c r="G3664" s="276">
        <v>45692</v>
      </c>
      <c r="H3664">
        <v>20250124637753</v>
      </c>
      <c r="I3664">
        <v>49.771000000000001</v>
      </c>
      <c r="J3664" s="289" t="s">
        <v>345</v>
      </c>
      <c r="K3664" s="289" t="s">
        <v>8575</v>
      </c>
      <c r="L3664" s="289" t="s">
        <v>275</v>
      </c>
      <c r="M3664" s="289" t="s">
        <v>8576</v>
      </c>
      <c r="N3664" s="289" t="s">
        <v>427</v>
      </c>
      <c r="O3664" s="289" t="s">
        <v>1014</v>
      </c>
      <c r="P3664" s="289" t="str">
        <f>VLOOKUP(CAT_Details[[#This Row],[Delivery Bp Customer Code]],Table6[],2,0)</f>
        <v>MZ07</v>
      </c>
    </row>
    <row r="3665" spans="1:16" x14ac:dyDescent="0.25">
      <c r="A3665" s="289" t="s">
        <v>874</v>
      </c>
      <c r="B3665">
        <v>66</v>
      </c>
      <c r="C3665">
        <v>9240</v>
      </c>
      <c r="D3665">
        <v>13.6</v>
      </c>
      <c r="E3665" s="289" t="s">
        <v>8577</v>
      </c>
      <c r="F3665">
        <v>5014948407</v>
      </c>
      <c r="G3665" s="276">
        <v>45692</v>
      </c>
      <c r="H3665">
        <v>20250124637710</v>
      </c>
      <c r="I3665">
        <v>52.981999999999999</v>
      </c>
      <c r="J3665" s="289" t="s">
        <v>345</v>
      </c>
      <c r="K3665" s="289" t="s">
        <v>8578</v>
      </c>
      <c r="L3665" s="289" t="s">
        <v>275</v>
      </c>
      <c r="M3665" s="289" t="s">
        <v>8579</v>
      </c>
      <c r="N3665" s="289" t="s">
        <v>427</v>
      </c>
      <c r="O3665" s="289" t="s">
        <v>1014</v>
      </c>
      <c r="P3665" s="289" t="str">
        <f>VLOOKUP(CAT_Details[[#This Row],[Delivery Bp Customer Code]],Table6[],2,0)</f>
        <v>MZ07</v>
      </c>
    </row>
    <row r="3666" spans="1:16" x14ac:dyDescent="0.25">
      <c r="A3666" s="289" t="s">
        <v>874</v>
      </c>
      <c r="B3666">
        <v>11</v>
      </c>
      <c r="C3666">
        <v>9823</v>
      </c>
      <c r="D3666">
        <v>6.6</v>
      </c>
      <c r="E3666" s="289" t="s">
        <v>8580</v>
      </c>
      <c r="F3666">
        <v>5014991742</v>
      </c>
      <c r="G3666" s="276">
        <v>45692</v>
      </c>
      <c r="H3666">
        <v>20250115631011</v>
      </c>
      <c r="I3666">
        <v>21.542000000000002</v>
      </c>
      <c r="J3666" s="289" t="s">
        <v>273</v>
      </c>
      <c r="K3666" s="289" t="s">
        <v>8581</v>
      </c>
      <c r="L3666" s="289" t="s">
        <v>275</v>
      </c>
      <c r="M3666" s="289" t="s">
        <v>8567</v>
      </c>
      <c r="N3666" s="289" t="s">
        <v>1900</v>
      </c>
      <c r="O3666" s="289" t="s">
        <v>1014</v>
      </c>
      <c r="P3666" s="289" t="str">
        <f>VLOOKUP(CAT_Details[[#This Row],[Delivery Bp Customer Code]],Table6[],2,0)</f>
        <v>MZ07</v>
      </c>
    </row>
    <row r="3667" spans="1:16" x14ac:dyDescent="0.25">
      <c r="A3667" s="289" t="s">
        <v>3771</v>
      </c>
      <c r="B3667">
        <v>5</v>
      </c>
      <c r="C3667">
        <v>600</v>
      </c>
      <c r="D3667">
        <v>1.75</v>
      </c>
      <c r="E3667" s="289" t="s">
        <v>8582</v>
      </c>
      <c r="F3667">
        <v>5014891634</v>
      </c>
      <c r="G3667" s="276">
        <v>45692</v>
      </c>
      <c r="H3667" s="5">
        <v>20250117632697</v>
      </c>
      <c r="I3667">
        <v>5.46</v>
      </c>
      <c r="J3667" s="289" t="s">
        <v>1435</v>
      </c>
      <c r="K3667" s="289" t="s">
        <v>8583</v>
      </c>
      <c r="L3667" s="289" t="s">
        <v>275</v>
      </c>
      <c r="M3667" s="289" t="s">
        <v>8584</v>
      </c>
      <c r="N3667" s="289" t="s">
        <v>1438</v>
      </c>
      <c r="O3667" s="289" t="s">
        <v>3775</v>
      </c>
      <c r="P3667" s="289">
        <f>VLOOKUP(CAT_Details[[#This Row],[Delivery Bp Customer Code]],Table6[],2,0)</f>
        <v>3401</v>
      </c>
    </row>
    <row r="3668" spans="1:16" x14ac:dyDescent="0.25">
      <c r="A3668" s="289" t="s">
        <v>3329</v>
      </c>
      <c r="B3668">
        <v>1</v>
      </c>
      <c r="C3668">
        <v>242</v>
      </c>
      <c r="D3668">
        <v>0.4</v>
      </c>
      <c r="E3668" s="289" t="s">
        <v>8521</v>
      </c>
      <c r="F3668">
        <v>5014918761</v>
      </c>
      <c r="G3668" s="276">
        <v>45692</v>
      </c>
      <c r="H3668" s="5">
        <v>20250122635495</v>
      </c>
      <c r="I3668">
        <v>0.52800000000000002</v>
      </c>
      <c r="J3668" s="289" t="s">
        <v>317</v>
      </c>
      <c r="K3668" s="289" t="s">
        <v>8585</v>
      </c>
      <c r="L3668" s="289" t="s">
        <v>275</v>
      </c>
      <c r="M3668" s="289" t="s">
        <v>8523</v>
      </c>
      <c r="N3668" s="289" t="s">
        <v>320</v>
      </c>
      <c r="O3668" s="289" t="s">
        <v>3332</v>
      </c>
      <c r="P3668" s="289">
        <f>VLOOKUP(CAT_Details[[#This Row],[Delivery Bp Customer Code]],Table6[],2,0)</f>
        <v>3402</v>
      </c>
    </row>
    <row r="3669" spans="1:16" x14ac:dyDescent="0.25">
      <c r="A3669" s="289" t="s">
        <v>3329</v>
      </c>
      <c r="B3669">
        <v>1</v>
      </c>
      <c r="C3669">
        <v>45</v>
      </c>
      <c r="D3669">
        <v>0.2</v>
      </c>
      <c r="E3669" s="289" t="s">
        <v>8586</v>
      </c>
      <c r="F3669">
        <v>5014934172</v>
      </c>
      <c r="G3669" s="276">
        <v>45692</v>
      </c>
      <c r="H3669">
        <v>20250121634945</v>
      </c>
      <c r="I3669">
        <v>0.48</v>
      </c>
      <c r="J3669" s="289" t="s">
        <v>324</v>
      </c>
      <c r="K3669" s="289" t="s">
        <v>8587</v>
      </c>
      <c r="L3669" s="289" t="s">
        <v>275</v>
      </c>
      <c r="M3669" s="289" t="s">
        <v>8526</v>
      </c>
      <c r="N3669" s="289" t="s">
        <v>375</v>
      </c>
      <c r="O3669" s="289" t="s">
        <v>3332</v>
      </c>
      <c r="P3669" s="289">
        <f>VLOOKUP(CAT_Details[[#This Row],[Delivery Bp Customer Code]],Table6[],2,0)</f>
        <v>3402</v>
      </c>
    </row>
    <row r="3670" spans="1:16" x14ac:dyDescent="0.25">
      <c r="A3670" s="289" t="s">
        <v>3329</v>
      </c>
      <c r="B3670">
        <v>5</v>
      </c>
      <c r="C3670">
        <v>457</v>
      </c>
      <c r="D3670">
        <v>1.8</v>
      </c>
      <c r="E3670" s="289" t="s">
        <v>8588</v>
      </c>
      <c r="F3670">
        <v>5014948034</v>
      </c>
      <c r="G3670" s="276">
        <v>45692</v>
      </c>
      <c r="H3670">
        <v>20250127638643</v>
      </c>
      <c r="I3670">
        <v>4.08</v>
      </c>
      <c r="J3670" s="289" t="s">
        <v>324</v>
      </c>
      <c r="K3670" s="289" t="s">
        <v>8589</v>
      </c>
      <c r="L3670" s="289" t="s">
        <v>275</v>
      </c>
      <c r="M3670" s="289" t="s">
        <v>8437</v>
      </c>
      <c r="N3670" s="289" t="s">
        <v>616</v>
      </c>
      <c r="O3670" s="289" t="s">
        <v>3332</v>
      </c>
      <c r="P3670" s="289">
        <f>VLOOKUP(CAT_Details[[#This Row],[Delivery Bp Customer Code]],Table6[],2,0)</f>
        <v>3402</v>
      </c>
    </row>
    <row r="3671" spans="1:16" x14ac:dyDescent="0.25">
      <c r="A3671" s="289" t="s">
        <v>3329</v>
      </c>
      <c r="B3671">
        <v>1</v>
      </c>
      <c r="C3671">
        <v>283</v>
      </c>
      <c r="D3671">
        <v>0.4</v>
      </c>
      <c r="E3671" s="289" t="s">
        <v>8590</v>
      </c>
      <c r="F3671">
        <v>5014963036</v>
      </c>
      <c r="G3671" s="276">
        <v>45692</v>
      </c>
      <c r="H3671">
        <v>20250127638361</v>
      </c>
      <c r="I3671">
        <v>1.2769999999999999</v>
      </c>
      <c r="J3671" s="289" t="s">
        <v>350</v>
      </c>
      <c r="K3671" s="289" t="s">
        <v>8591</v>
      </c>
      <c r="L3671" s="289" t="s">
        <v>275</v>
      </c>
      <c r="M3671" s="289" t="s">
        <v>8325</v>
      </c>
      <c r="N3671" s="289" t="s">
        <v>704</v>
      </c>
      <c r="O3671" s="289" t="s">
        <v>3332</v>
      </c>
      <c r="P3671" s="289">
        <f>VLOOKUP(CAT_Details[[#This Row],[Delivery Bp Customer Code]],Table6[],2,0)</f>
        <v>3402</v>
      </c>
    </row>
    <row r="3672" spans="1:16" x14ac:dyDescent="0.25">
      <c r="A3672" s="289" t="s">
        <v>3329</v>
      </c>
      <c r="B3672">
        <v>1</v>
      </c>
      <c r="C3672">
        <v>4</v>
      </c>
      <c r="D3672">
        <v>0.06</v>
      </c>
      <c r="E3672" s="289" t="s">
        <v>8592</v>
      </c>
      <c r="F3672">
        <v>5014963373</v>
      </c>
      <c r="G3672" s="276">
        <v>45692</v>
      </c>
      <c r="H3672">
        <v>20250128639499</v>
      </c>
      <c r="I3672">
        <v>0.03</v>
      </c>
      <c r="J3672" s="289" t="s">
        <v>324</v>
      </c>
      <c r="K3672" s="289" t="s">
        <v>8593</v>
      </c>
      <c r="L3672" s="289" t="s">
        <v>275</v>
      </c>
      <c r="M3672" s="289" t="s">
        <v>8526</v>
      </c>
      <c r="N3672" s="289" t="s">
        <v>5079</v>
      </c>
      <c r="O3672" s="289" t="s">
        <v>3332</v>
      </c>
      <c r="P3672" s="289">
        <f>VLOOKUP(CAT_Details[[#This Row],[Delivery Bp Customer Code]],Table6[],2,0)</f>
        <v>3402</v>
      </c>
    </row>
    <row r="3673" spans="1:16" x14ac:dyDescent="0.25">
      <c r="A3673" s="289" t="s">
        <v>3329</v>
      </c>
      <c r="B3673">
        <v>1</v>
      </c>
      <c r="C3673">
        <v>90</v>
      </c>
      <c r="D3673">
        <v>0.4</v>
      </c>
      <c r="E3673" s="289" t="s">
        <v>8594</v>
      </c>
      <c r="F3673">
        <v>5014963390</v>
      </c>
      <c r="G3673" s="276">
        <v>45692</v>
      </c>
      <c r="H3673" s="5">
        <v>20250127638243</v>
      </c>
      <c r="I3673">
        <v>0.38400000000000001</v>
      </c>
      <c r="J3673" s="289" t="s">
        <v>350</v>
      </c>
      <c r="K3673" s="289" t="s">
        <v>8595</v>
      </c>
      <c r="L3673" s="289" t="s">
        <v>275</v>
      </c>
      <c r="M3673" s="289" t="s">
        <v>8596</v>
      </c>
      <c r="N3673" s="289" t="s">
        <v>3173</v>
      </c>
      <c r="O3673" s="289" t="s">
        <v>3332</v>
      </c>
      <c r="P3673" s="289">
        <f>VLOOKUP(CAT_Details[[#This Row],[Delivery Bp Customer Code]],Table6[],2,0)</f>
        <v>3402</v>
      </c>
    </row>
    <row r="3674" spans="1:16" x14ac:dyDescent="0.25">
      <c r="A3674" s="289" t="s">
        <v>3329</v>
      </c>
      <c r="B3674">
        <v>1</v>
      </c>
      <c r="C3674">
        <v>325</v>
      </c>
      <c r="D3674">
        <v>0.37</v>
      </c>
      <c r="E3674" s="289" t="s">
        <v>8597</v>
      </c>
      <c r="F3674">
        <v>5014963463</v>
      </c>
      <c r="G3674" s="276">
        <v>45692</v>
      </c>
      <c r="H3674">
        <v>20250123636651</v>
      </c>
      <c r="I3674">
        <v>0.61599999999999999</v>
      </c>
      <c r="J3674" s="289" t="s">
        <v>350</v>
      </c>
      <c r="K3674" s="289" t="s">
        <v>8598</v>
      </c>
      <c r="L3674" s="289" t="s">
        <v>275</v>
      </c>
      <c r="M3674" s="289" t="s">
        <v>8325</v>
      </c>
      <c r="N3674" s="289" t="s">
        <v>4425</v>
      </c>
      <c r="O3674" s="289" t="s">
        <v>3332</v>
      </c>
      <c r="P3674" s="289">
        <f>VLOOKUP(CAT_Details[[#This Row],[Delivery Bp Customer Code]],Table6[],2,0)</f>
        <v>3402</v>
      </c>
    </row>
    <row r="3675" spans="1:16" x14ac:dyDescent="0.25">
      <c r="A3675" s="289" t="s">
        <v>3329</v>
      </c>
      <c r="B3675">
        <v>16</v>
      </c>
      <c r="C3675">
        <v>2200</v>
      </c>
      <c r="D3675">
        <v>6.4</v>
      </c>
      <c r="E3675" s="289" t="s">
        <v>8599</v>
      </c>
      <c r="F3675">
        <v>5014963512</v>
      </c>
      <c r="G3675" s="276">
        <v>45692</v>
      </c>
      <c r="H3675" s="5">
        <v>20250123637097</v>
      </c>
      <c r="I3675">
        <v>15.36</v>
      </c>
      <c r="J3675" s="289" t="s">
        <v>324</v>
      </c>
      <c r="K3675" s="289" t="s">
        <v>8600</v>
      </c>
      <c r="L3675" s="289" t="s">
        <v>275</v>
      </c>
      <c r="M3675" s="289" t="s">
        <v>8526</v>
      </c>
      <c r="N3675" s="289" t="s">
        <v>3991</v>
      </c>
      <c r="O3675" s="289" t="s">
        <v>3332</v>
      </c>
      <c r="P3675" s="289">
        <f>VLOOKUP(CAT_Details[[#This Row],[Delivery Bp Customer Code]],Table6[],2,0)</f>
        <v>3402</v>
      </c>
    </row>
    <row r="3676" spans="1:16" x14ac:dyDescent="0.25">
      <c r="A3676" s="289" t="s">
        <v>3329</v>
      </c>
      <c r="B3676">
        <v>4</v>
      </c>
      <c r="C3676">
        <v>336</v>
      </c>
      <c r="D3676">
        <v>1.88</v>
      </c>
      <c r="E3676" s="289" t="s">
        <v>8601</v>
      </c>
      <c r="F3676">
        <v>5014991979</v>
      </c>
      <c r="G3676" s="276">
        <v>45692</v>
      </c>
      <c r="H3676" s="5">
        <v>20250130641371</v>
      </c>
      <c r="I3676">
        <v>4.9889999999999999</v>
      </c>
      <c r="J3676" s="289" t="s">
        <v>273</v>
      </c>
      <c r="K3676" s="289" t="s">
        <v>8602</v>
      </c>
      <c r="L3676" s="289" t="s">
        <v>275</v>
      </c>
      <c r="M3676" s="289" t="s">
        <v>8567</v>
      </c>
      <c r="N3676" s="289" t="s">
        <v>519</v>
      </c>
      <c r="O3676" s="289" t="s">
        <v>3332</v>
      </c>
      <c r="P3676" s="289">
        <f>VLOOKUP(CAT_Details[[#This Row],[Delivery Bp Customer Code]],Table6[],2,0)</f>
        <v>3402</v>
      </c>
    </row>
    <row r="3677" spans="1:16" x14ac:dyDescent="0.25">
      <c r="A3677" s="289" t="s">
        <v>3329</v>
      </c>
      <c r="B3677">
        <v>1</v>
      </c>
      <c r="C3677">
        <v>28</v>
      </c>
      <c r="D3677">
        <v>0.27</v>
      </c>
      <c r="E3677" s="289" t="s">
        <v>8603</v>
      </c>
      <c r="F3677">
        <v>5014992091</v>
      </c>
      <c r="G3677" s="276">
        <v>45692</v>
      </c>
      <c r="H3677">
        <v>20250129641070</v>
      </c>
      <c r="I3677">
        <v>0.38400000000000001</v>
      </c>
      <c r="J3677" s="289" t="s">
        <v>302</v>
      </c>
      <c r="K3677" s="289" t="s">
        <v>8604</v>
      </c>
      <c r="L3677" s="289" t="s">
        <v>275</v>
      </c>
      <c r="M3677" s="289" t="s">
        <v>8520</v>
      </c>
      <c r="N3677" s="289" t="s">
        <v>3336</v>
      </c>
      <c r="O3677" s="289" t="s">
        <v>3332</v>
      </c>
      <c r="P3677" s="289">
        <f>VLOOKUP(CAT_Details[[#This Row],[Delivery Bp Customer Code]],Table6[],2,0)</f>
        <v>3402</v>
      </c>
    </row>
    <row r="3678" spans="1:16" x14ac:dyDescent="0.25">
      <c r="A3678" s="289" t="s">
        <v>76</v>
      </c>
      <c r="B3678">
        <v>25</v>
      </c>
      <c r="C3678">
        <v>2181</v>
      </c>
      <c r="D3678">
        <v>9.36</v>
      </c>
      <c r="E3678" s="289" t="s">
        <v>8605</v>
      </c>
      <c r="F3678">
        <v>5014962976</v>
      </c>
      <c r="G3678" s="276">
        <v>45692</v>
      </c>
      <c r="H3678" s="5">
        <v>20250128639475</v>
      </c>
      <c r="I3678">
        <v>17.673999999999999</v>
      </c>
      <c r="J3678" s="289" t="s">
        <v>350</v>
      </c>
      <c r="K3678" s="289" t="s">
        <v>8606</v>
      </c>
      <c r="L3678" s="289" t="s">
        <v>275</v>
      </c>
      <c r="M3678" s="289" t="s">
        <v>8607</v>
      </c>
      <c r="N3678" s="289" t="s">
        <v>1166</v>
      </c>
      <c r="O3678" s="289" t="s">
        <v>748</v>
      </c>
      <c r="P3678" s="289" t="str">
        <f>VLOOKUP(CAT_Details[[#This Row],[Delivery Bp Customer Code]],Table6[],2,0)</f>
        <v>No Loc</v>
      </c>
    </row>
    <row r="3679" spans="1:16" x14ac:dyDescent="0.25">
      <c r="A3679" s="289" t="s">
        <v>76</v>
      </c>
      <c r="B3679">
        <v>3</v>
      </c>
      <c r="C3679">
        <v>136.19999999999999</v>
      </c>
      <c r="D3679">
        <v>1.2</v>
      </c>
      <c r="E3679" s="289" t="s">
        <v>8608</v>
      </c>
      <c r="F3679">
        <v>5014963323</v>
      </c>
      <c r="G3679" s="276">
        <v>45692</v>
      </c>
      <c r="H3679">
        <v>20250127638239</v>
      </c>
      <c r="I3679">
        <v>2.88</v>
      </c>
      <c r="J3679" s="289" t="s">
        <v>350</v>
      </c>
      <c r="K3679" s="289" t="s">
        <v>8609</v>
      </c>
      <c r="L3679" s="289" t="s">
        <v>275</v>
      </c>
      <c r="M3679" s="289" t="s">
        <v>8610</v>
      </c>
      <c r="N3679" s="289" t="s">
        <v>390</v>
      </c>
      <c r="O3679" s="289" t="s">
        <v>748</v>
      </c>
      <c r="P3679" s="289" t="str">
        <f>VLOOKUP(CAT_Details[[#This Row],[Delivery Bp Customer Code]],Table6[],2,0)</f>
        <v>No Loc</v>
      </c>
    </row>
    <row r="3680" spans="1:16" x14ac:dyDescent="0.25">
      <c r="A3680" s="289" t="s">
        <v>76</v>
      </c>
      <c r="B3680">
        <v>2</v>
      </c>
      <c r="C3680">
        <v>28</v>
      </c>
      <c r="D3680">
        <v>0.2</v>
      </c>
      <c r="E3680" s="289" t="s">
        <v>8611</v>
      </c>
      <c r="F3680">
        <v>5014963722</v>
      </c>
      <c r="G3680" s="276">
        <v>45692</v>
      </c>
      <c r="H3680" s="5">
        <v>20250127638658</v>
      </c>
      <c r="I3680">
        <v>0.14399999999999999</v>
      </c>
      <c r="J3680" s="289" t="s">
        <v>280</v>
      </c>
      <c r="K3680" s="289" t="s">
        <v>8612</v>
      </c>
      <c r="L3680" s="289" t="s">
        <v>275</v>
      </c>
      <c r="M3680" s="289" t="s">
        <v>8541</v>
      </c>
      <c r="N3680" s="289" t="s">
        <v>8613</v>
      </c>
      <c r="O3680" s="289" t="s">
        <v>748</v>
      </c>
      <c r="P3680" s="289" t="str">
        <f>VLOOKUP(CAT_Details[[#This Row],[Delivery Bp Customer Code]],Table6[],2,0)</f>
        <v>No Loc</v>
      </c>
    </row>
    <row r="3681" spans="1:16" x14ac:dyDescent="0.25">
      <c r="A3681" s="289" t="s">
        <v>285</v>
      </c>
      <c r="B3681">
        <v>22</v>
      </c>
      <c r="C3681">
        <v>10500</v>
      </c>
      <c r="D3681">
        <v>8.8000000000000007</v>
      </c>
      <c r="E3681" s="289" t="s">
        <v>8614</v>
      </c>
      <c r="F3681">
        <v>5014934145</v>
      </c>
      <c r="G3681" s="276">
        <v>45692</v>
      </c>
      <c r="H3681">
        <v>20250123636703</v>
      </c>
      <c r="I3681">
        <v>21.12</v>
      </c>
      <c r="J3681" s="289" t="s">
        <v>383</v>
      </c>
      <c r="K3681" s="289" t="s">
        <v>8615</v>
      </c>
      <c r="L3681" s="289" t="s">
        <v>275</v>
      </c>
      <c r="M3681" s="289" t="s">
        <v>8616</v>
      </c>
      <c r="N3681" s="289" t="s">
        <v>386</v>
      </c>
      <c r="O3681" s="289" t="s">
        <v>291</v>
      </c>
      <c r="P3681" s="289" t="str">
        <f>VLOOKUP(CAT_Details[[#This Row],[Delivery Bp Customer Code]],Table6[],2,0)</f>
        <v>DX01-L5</v>
      </c>
    </row>
    <row r="3682" spans="1:16" x14ac:dyDescent="0.25">
      <c r="A3682" s="289" t="s">
        <v>285</v>
      </c>
      <c r="B3682">
        <v>2</v>
      </c>
      <c r="C3682">
        <v>196</v>
      </c>
      <c r="D3682">
        <v>0.8</v>
      </c>
      <c r="E3682" s="289" t="s">
        <v>8586</v>
      </c>
      <c r="F3682">
        <v>5014934173</v>
      </c>
      <c r="G3682" s="276">
        <v>45692</v>
      </c>
      <c r="H3682">
        <v>20250121634942</v>
      </c>
      <c r="I3682">
        <v>1.92</v>
      </c>
      <c r="J3682" s="289" t="s">
        <v>324</v>
      </c>
      <c r="K3682" s="289" t="s">
        <v>8617</v>
      </c>
      <c r="L3682" s="289" t="s">
        <v>275</v>
      </c>
      <c r="M3682" s="289" t="s">
        <v>8526</v>
      </c>
      <c r="N3682" s="289" t="s">
        <v>375</v>
      </c>
      <c r="O3682" s="289" t="s">
        <v>291</v>
      </c>
      <c r="P3682" s="289" t="str">
        <f>VLOOKUP(CAT_Details[[#This Row],[Delivery Bp Customer Code]],Table6[],2,0)</f>
        <v>DX01-L5</v>
      </c>
    </row>
    <row r="3683" spans="1:16" x14ac:dyDescent="0.25">
      <c r="A3683" s="289" t="s">
        <v>285</v>
      </c>
      <c r="B3683">
        <v>19</v>
      </c>
      <c r="C3683">
        <v>2400</v>
      </c>
      <c r="D3683">
        <v>8.31</v>
      </c>
      <c r="E3683" s="289" t="s">
        <v>8618</v>
      </c>
      <c r="F3683">
        <v>5014948255</v>
      </c>
      <c r="G3683" s="276">
        <v>45692</v>
      </c>
      <c r="H3683">
        <v>20250122635592</v>
      </c>
      <c r="I3683">
        <v>14.833</v>
      </c>
      <c r="J3683" s="289" t="s">
        <v>345</v>
      </c>
      <c r="K3683" s="289" t="s">
        <v>8619</v>
      </c>
      <c r="L3683" s="289" t="s">
        <v>275</v>
      </c>
      <c r="M3683" s="289" t="s">
        <v>8620</v>
      </c>
      <c r="N3683" s="289" t="s">
        <v>427</v>
      </c>
      <c r="O3683" s="289" t="s">
        <v>291</v>
      </c>
      <c r="P3683" s="289" t="str">
        <f>VLOOKUP(CAT_Details[[#This Row],[Delivery Bp Customer Code]],Table6[],2,0)</f>
        <v>DX01-L5</v>
      </c>
    </row>
    <row r="3684" spans="1:16" x14ac:dyDescent="0.25">
      <c r="A3684" s="289" t="s">
        <v>285</v>
      </c>
      <c r="B3684">
        <v>11</v>
      </c>
      <c r="C3684">
        <v>2189</v>
      </c>
      <c r="D3684">
        <v>5.37</v>
      </c>
      <c r="E3684" s="289" t="s">
        <v>8621</v>
      </c>
      <c r="F3684">
        <v>5014948316</v>
      </c>
      <c r="G3684" s="276">
        <v>45692</v>
      </c>
      <c r="H3684" s="5">
        <v>20250127638655</v>
      </c>
      <c r="I3684">
        <v>11.583</v>
      </c>
      <c r="J3684" s="289" t="s">
        <v>345</v>
      </c>
      <c r="K3684" s="289" t="s">
        <v>8622</v>
      </c>
      <c r="L3684" s="289" t="s">
        <v>275</v>
      </c>
      <c r="M3684" s="289" t="s">
        <v>8570</v>
      </c>
      <c r="N3684" s="289" t="s">
        <v>415</v>
      </c>
      <c r="O3684" s="289" t="s">
        <v>291</v>
      </c>
      <c r="P3684" s="289" t="str">
        <f>VLOOKUP(CAT_Details[[#This Row],[Delivery Bp Customer Code]],Table6[],2,0)</f>
        <v>DX01-L5</v>
      </c>
    </row>
    <row r="3685" spans="1:16" x14ac:dyDescent="0.25">
      <c r="A3685" s="289" t="s">
        <v>285</v>
      </c>
      <c r="B3685">
        <v>15</v>
      </c>
      <c r="C3685">
        <v>2325</v>
      </c>
      <c r="D3685">
        <v>6.5</v>
      </c>
      <c r="E3685" s="289" t="s">
        <v>8623</v>
      </c>
      <c r="F3685">
        <v>5014948373</v>
      </c>
      <c r="G3685" s="276">
        <v>45692</v>
      </c>
      <c r="H3685">
        <v>20250127638283</v>
      </c>
      <c r="I3685">
        <v>15.6</v>
      </c>
      <c r="J3685" s="289" t="s">
        <v>294</v>
      </c>
      <c r="K3685" s="289" t="s">
        <v>8624</v>
      </c>
      <c r="L3685" s="289" t="s">
        <v>275</v>
      </c>
      <c r="M3685" s="289" t="s">
        <v>8625</v>
      </c>
      <c r="N3685" s="289" t="s">
        <v>769</v>
      </c>
      <c r="O3685" s="289" t="s">
        <v>291</v>
      </c>
      <c r="P3685" s="289" t="str">
        <f>VLOOKUP(CAT_Details[[#This Row],[Delivery Bp Customer Code]],Table6[],2,0)</f>
        <v>DX01-L5</v>
      </c>
    </row>
    <row r="3686" spans="1:16" x14ac:dyDescent="0.25">
      <c r="A3686" s="289" t="s">
        <v>285</v>
      </c>
      <c r="B3686">
        <v>3</v>
      </c>
      <c r="C3686">
        <v>3450</v>
      </c>
      <c r="D3686">
        <v>1.2</v>
      </c>
      <c r="E3686" s="289" t="s">
        <v>8626</v>
      </c>
      <c r="F3686">
        <v>5014948497</v>
      </c>
      <c r="G3686" s="276">
        <v>45692</v>
      </c>
      <c r="H3686">
        <v>20250124637831</v>
      </c>
      <c r="I3686">
        <v>1.728</v>
      </c>
      <c r="J3686" s="289" t="s">
        <v>324</v>
      </c>
      <c r="K3686" s="289" t="s">
        <v>8627</v>
      </c>
      <c r="L3686" s="289" t="s">
        <v>275</v>
      </c>
      <c r="M3686" s="289" t="s">
        <v>8330</v>
      </c>
      <c r="N3686" s="289" t="s">
        <v>333</v>
      </c>
      <c r="O3686" s="289" t="s">
        <v>291</v>
      </c>
      <c r="P3686" s="289" t="str">
        <f>VLOOKUP(CAT_Details[[#This Row],[Delivery Bp Customer Code]],Table6[],2,0)</f>
        <v>DX01-L5</v>
      </c>
    </row>
    <row r="3687" spans="1:16" x14ac:dyDescent="0.25">
      <c r="A3687" s="289" t="s">
        <v>285</v>
      </c>
      <c r="B3687">
        <v>10</v>
      </c>
      <c r="C3687">
        <v>1200</v>
      </c>
      <c r="D3687">
        <v>4</v>
      </c>
      <c r="E3687" s="289" t="s">
        <v>8628</v>
      </c>
      <c r="F3687">
        <v>5014963263</v>
      </c>
      <c r="G3687" s="276">
        <v>45692</v>
      </c>
      <c r="H3687">
        <v>20250128639448</v>
      </c>
      <c r="I3687">
        <v>9.6</v>
      </c>
      <c r="J3687" s="289" t="s">
        <v>350</v>
      </c>
      <c r="K3687" s="289" t="s">
        <v>8629</v>
      </c>
      <c r="L3687" s="289" t="s">
        <v>275</v>
      </c>
      <c r="M3687" s="289" t="s">
        <v>8607</v>
      </c>
      <c r="N3687" s="289" t="s">
        <v>353</v>
      </c>
      <c r="O3687" s="289" t="s">
        <v>291</v>
      </c>
      <c r="P3687" s="289" t="str">
        <f>VLOOKUP(CAT_Details[[#This Row],[Delivery Bp Customer Code]],Table6[],2,0)</f>
        <v>DX01-L5</v>
      </c>
    </row>
    <row r="3688" spans="1:16" x14ac:dyDescent="0.25">
      <c r="A3688" s="289" t="s">
        <v>285</v>
      </c>
      <c r="B3688">
        <v>24</v>
      </c>
      <c r="C3688">
        <v>2252.6999999999998</v>
      </c>
      <c r="D3688">
        <v>9.6</v>
      </c>
      <c r="E3688" s="289" t="s">
        <v>8630</v>
      </c>
      <c r="F3688">
        <v>5014963285</v>
      </c>
      <c r="G3688" s="276">
        <v>45692</v>
      </c>
      <c r="H3688">
        <v>20250127638254</v>
      </c>
      <c r="I3688">
        <v>22.541</v>
      </c>
      <c r="J3688" s="289" t="s">
        <v>350</v>
      </c>
      <c r="K3688" s="289" t="s">
        <v>8631</v>
      </c>
      <c r="L3688" s="289" t="s">
        <v>275</v>
      </c>
      <c r="M3688" s="289" t="s">
        <v>8610</v>
      </c>
      <c r="N3688" s="289" t="s">
        <v>390</v>
      </c>
      <c r="O3688" s="289" t="s">
        <v>291</v>
      </c>
      <c r="P3688" s="289" t="str">
        <f>VLOOKUP(CAT_Details[[#This Row],[Delivery Bp Customer Code]],Table6[],2,0)</f>
        <v>DX01-L5</v>
      </c>
    </row>
    <row r="3689" spans="1:16" x14ac:dyDescent="0.25">
      <c r="A3689" s="289" t="s">
        <v>285</v>
      </c>
      <c r="B3689">
        <v>31</v>
      </c>
      <c r="C3689">
        <v>2801.31</v>
      </c>
      <c r="D3689">
        <v>14.1</v>
      </c>
      <c r="E3689" s="289" t="s">
        <v>8632</v>
      </c>
      <c r="F3689">
        <v>5014963305</v>
      </c>
      <c r="G3689" s="276">
        <v>45692</v>
      </c>
      <c r="H3689">
        <v>20250128639504</v>
      </c>
      <c r="I3689">
        <v>31.117999999999999</v>
      </c>
      <c r="J3689" s="289" t="s">
        <v>287</v>
      </c>
      <c r="K3689" s="289" t="s">
        <v>8633</v>
      </c>
      <c r="L3689" s="289" t="s">
        <v>275</v>
      </c>
      <c r="M3689" s="289" t="s">
        <v>8634</v>
      </c>
      <c r="N3689" s="289" t="s">
        <v>1198</v>
      </c>
      <c r="O3689" s="289" t="s">
        <v>291</v>
      </c>
      <c r="P3689" s="289" t="str">
        <f>VLOOKUP(CAT_Details[[#This Row],[Delivery Bp Customer Code]],Table6[],2,0)</f>
        <v>DX01-L5</v>
      </c>
    </row>
    <row r="3690" spans="1:16" x14ac:dyDescent="0.25">
      <c r="A3690" s="289" t="s">
        <v>285</v>
      </c>
      <c r="B3690">
        <v>9</v>
      </c>
      <c r="C3690">
        <v>404</v>
      </c>
      <c r="D3690">
        <v>1.53</v>
      </c>
      <c r="E3690" s="289" t="s">
        <v>8635</v>
      </c>
      <c r="F3690">
        <v>5014963349</v>
      </c>
      <c r="G3690" s="276">
        <v>45692</v>
      </c>
      <c r="H3690">
        <v>20250124637506</v>
      </c>
      <c r="I3690">
        <v>2.5790000000000002</v>
      </c>
      <c r="J3690" s="289" t="s">
        <v>350</v>
      </c>
      <c r="K3690" s="289" t="s">
        <v>8636</v>
      </c>
      <c r="L3690" s="289" t="s">
        <v>275</v>
      </c>
      <c r="M3690" s="289" t="s">
        <v>8596</v>
      </c>
      <c r="N3690" s="289" t="s">
        <v>378</v>
      </c>
      <c r="O3690" s="289" t="s">
        <v>291</v>
      </c>
      <c r="P3690" s="289" t="str">
        <f>VLOOKUP(CAT_Details[[#This Row],[Delivery Bp Customer Code]],Table6[],2,0)</f>
        <v>DX01-L5</v>
      </c>
    </row>
    <row r="3691" spans="1:16" x14ac:dyDescent="0.25">
      <c r="A3691" s="289" t="s">
        <v>285</v>
      </c>
      <c r="B3691">
        <v>2</v>
      </c>
      <c r="C3691">
        <v>170</v>
      </c>
      <c r="D3691">
        <v>0.4</v>
      </c>
      <c r="E3691" s="289" t="s">
        <v>8637</v>
      </c>
      <c r="F3691">
        <v>5014963370</v>
      </c>
      <c r="G3691" s="276">
        <v>45692</v>
      </c>
      <c r="H3691">
        <v>20250127638695</v>
      </c>
      <c r="I3691">
        <v>0.67200000000000004</v>
      </c>
      <c r="J3691" s="289" t="s">
        <v>280</v>
      </c>
      <c r="K3691" s="289" t="s">
        <v>8638</v>
      </c>
      <c r="L3691" s="289" t="s">
        <v>275</v>
      </c>
      <c r="M3691" s="289" t="s">
        <v>8547</v>
      </c>
      <c r="N3691" s="289" t="s">
        <v>424</v>
      </c>
      <c r="O3691" s="289" t="s">
        <v>291</v>
      </c>
      <c r="P3691" s="289" t="str">
        <f>VLOOKUP(CAT_Details[[#This Row],[Delivery Bp Customer Code]],Table6[],2,0)</f>
        <v>DX01-L5</v>
      </c>
    </row>
    <row r="3692" spans="1:16" x14ac:dyDescent="0.25">
      <c r="A3692" s="289" t="s">
        <v>285</v>
      </c>
      <c r="B3692">
        <v>1</v>
      </c>
      <c r="C3692">
        <v>99</v>
      </c>
      <c r="D3692">
        <v>0.28000000000000003</v>
      </c>
      <c r="E3692" s="289" t="s">
        <v>8639</v>
      </c>
      <c r="F3692">
        <v>5014963371</v>
      </c>
      <c r="G3692" s="276">
        <v>45692</v>
      </c>
      <c r="H3692" s="5">
        <v>20250128639707</v>
      </c>
      <c r="I3692">
        <v>0.60099999999999998</v>
      </c>
      <c r="J3692" s="289" t="s">
        <v>350</v>
      </c>
      <c r="K3692" s="289" t="s">
        <v>8640</v>
      </c>
      <c r="L3692" s="289" t="s">
        <v>275</v>
      </c>
      <c r="M3692" s="289" t="s">
        <v>8325</v>
      </c>
      <c r="N3692" s="289" t="s">
        <v>366</v>
      </c>
      <c r="O3692" s="289" t="s">
        <v>291</v>
      </c>
      <c r="P3692" s="289" t="str">
        <f>VLOOKUP(CAT_Details[[#This Row],[Delivery Bp Customer Code]],Table6[],2,0)</f>
        <v>DX01-L5</v>
      </c>
    </row>
    <row r="3693" spans="1:16" x14ac:dyDescent="0.25">
      <c r="A3693" s="289" t="s">
        <v>285</v>
      </c>
      <c r="B3693">
        <v>5</v>
      </c>
      <c r="C3693">
        <v>1400</v>
      </c>
      <c r="D3693">
        <v>2</v>
      </c>
      <c r="E3693" s="289" t="s">
        <v>2597</v>
      </c>
      <c r="F3693">
        <v>5015021855</v>
      </c>
      <c r="G3693" s="276">
        <v>45692</v>
      </c>
      <c r="H3693">
        <v>20241017575464</v>
      </c>
      <c r="I3693">
        <v>4.8</v>
      </c>
      <c r="J3693" s="289" t="s">
        <v>294</v>
      </c>
      <c r="K3693" s="289" t="s">
        <v>8641</v>
      </c>
      <c r="L3693" s="289" t="s">
        <v>275</v>
      </c>
      <c r="M3693" s="289" t="s">
        <v>8642</v>
      </c>
      <c r="N3693" s="289" t="s">
        <v>394</v>
      </c>
      <c r="O3693" s="289" t="s">
        <v>291</v>
      </c>
      <c r="P3693" s="289" t="str">
        <f>VLOOKUP(CAT_Details[[#This Row],[Delivery Bp Customer Code]],Table6[],2,0)</f>
        <v>DX01-L5</v>
      </c>
    </row>
    <row r="3694" spans="1:16" x14ac:dyDescent="0.25">
      <c r="A3694" s="289" t="s">
        <v>521</v>
      </c>
      <c r="B3694">
        <v>1</v>
      </c>
      <c r="C3694">
        <v>903</v>
      </c>
      <c r="D3694">
        <v>0.46</v>
      </c>
      <c r="E3694" s="289" t="s">
        <v>8643</v>
      </c>
      <c r="F3694">
        <v>5014948173</v>
      </c>
      <c r="G3694" s="276">
        <v>45692</v>
      </c>
      <c r="H3694">
        <v>20250123636366</v>
      </c>
      <c r="I3694">
        <v>1.25</v>
      </c>
      <c r="J3694" s="289" t="s">
        <v>294</v>
      </c>
      <c r="K3694" s="289" t="s">
        <v>8644</v>
      </c>
      <c r="L3694" s="289" t="s">
        <v>275</v>
      </c>
      <c r="M3694" s="289" t="s">
        <v>8367</v>
      </c>
      <c r="N3694" s="289" t="s">
        <v>606</v>
      </c>
      <c r="O3694" s="289" t="s">
        <v>525</v>
      </c>
      <c r="P3694" s="289" t="str">
        <f>VLOOKUP(CAT_Details[[#This Row],[Delivery Bp Customer Code]],Table6[],2,0)</f>
        <v>No Loc</v>
      </c>
    </row>
    <row r="3695" spans="1:16" x14ac:dyDescent="0.25">
      <c r="A3695" s="289" t="s">
        <v>521</v>
      </c>
      <c r="B3695">
        <v>2</v>
      </c>
      <c r="C3695">
        <v>1733</v>
      </c>
      <c r="D3695">
        <v>0.92</v>
      </c>
      <c r="E3695" s="289" t="s">
        <v>8643</v>
      </c>
      <c r="F3695">
        <v>5014948796</v>
      </c>
      <c r="G3695" s="276">
        <v>45692</v>
      </c>
      <c r="H3695" s="5">
        <v>20250123636365</v>
      </c>
      <c r="I3695">
        <v>2.2799999999999998</v>
      </c>
      <c r="J3695" s="289" t="s">
        <v>294</v>
      </c>
      <c r="K3695" s="289" t="s">
        <v>8645</v>
      </c>
      <c r="L3695" s="289" t="s">
        <v>275</v>
      </c>
      <c r="M3695" s="289" t="s">
        <v>8367</v>
      </c>
      <c r="N3695" s="289" t="s">
        <v>606</v>
      </c>
      <c r="O3695" s="289" t="s">
        <v>525</v>
      </c>
      <c r="P3695" s="289" t="str">
        <f>VLOOKUP(CAT_Details[[#This Row],[Delivery Bp Customer Code]],Table6[],2,0)</f>
        <v>No Loc</v>
      </c>
    </row>
    <row r="3696" spans="1:16" x14ac:dyDescent="0.25">
      <c r="A3696" s="289" t="s">
        <v>272</v>
      </c>
      <c r="B3696">
        <v>4</v>
      </c>
      <c r="C3696">
        <v>493</v>
      </c>
      <c r="D3696">
        <v>0.8</v>
      </c>
      <c r="E3696" s="289" t="s">
        <v>8646</v>
      </c>
      <c r="F3696">
        <v>5014934049</v>
      </c>
      <c r="G3696" s="276">
        <v>45692</v>
      </c>
      <c r="H3696" s="5">
        <v>20250123636406</v>
      </c>
      <c r="I3696">
        <v>1.575</v>
      </c>
      <c r="J3696" s="289" t="s">
        <v>438</v>
      </c>
      <c r="K3696" s="289" t="s">
        <v>8647</v>
      </c>
      <c r="L3696" s="289" t="s">
        <v>275</v>
      </c>
      <c r="M3696" s="289" t="s">
        <v>8648</v>
      </c>
      <c r="N3696" s="289" t="s">
        <v>440</v>
      </c>
      <c r="O3696" s="289" t="s">
        <v>277</v>
      </c>
      <c r="P3696" s="289" t="str">
        <f>VLOOKUP(CAT_Details[[#This Row],[Delivery Bp Customer Code]],Table6[],2,0)</f>
        <v>U2-L5</v>
      </c>
    </row>
    <row r="3697" spans="1:16" x14ac:dyDescent="0.25">
      <c r="A3697" s="289" t="s">
        <v>272</v>
      </c>
      <c r="B3697">
        <v>1</v>
      </c>
      <c r="C3697">
        <v>139</v>
      </c>
      <c r="D3697">
        <v>0.4</v>
      </c>
      <c r="E3697" s="289" t="s">
        <v>8588</v>
      </c>
      <c r="F3697">
        <v>5014948035</v>
      </c>
      <c r="G3697" s="276">
        <v>45692</v>
      </c>
      <c r="H3697">
        <v>20250127638385</v>
      </c>
      <c r="I3697">
        <v>0.96</v>
      </c>
      <c r="J3697" s="289" t="s">
        <v>324</v>
      </c>
      <c r="K3697" s="289" t="s">
        <v>8649</v>
      </c>
      <c r="L3697" s="289" t="s">
        <v>275</v>
      </c>
      <c r="M3697" s="289" t="s">
        <v>8437</v>
      </c>
      <c r="N3697" s="289" t="s">
        <v>616</v>
      </c>
      <c r="O3697" s="289" t="s">
        <v>277</v>
      </c>
      <c r="P3697" s="289" t="str">
        <f>VLOOKUP(CAT_Details[[#This Row],[Delivery Bp Customer Code]],Table6[],2,0)</f>
        <v>U2-L5</v>
      </c>
    </row>
    <row r="3698" spans="1:16" x14ac:dyDescent="0.25">
      <c r="A3698" s="289" t="s">
        <v>272</v>
      </c>
      <c r="B3698">
        <v>5</v>
      </c>
      <c r="C3698">
        <v>585</v>
      </c>
      <c r="D3698">
        <v>0.59</v>
      </c>
      <c r="E3698" s="289" t="s">
        <v>8650</v>
      </c>
      <c r="F3698">
        <v>5014963067</v>
      </c>
      <c r="G3698" s="276">
        <v>45692</v>
      </c>
      <c r="H3698">
        <v>20250127638854</v>
      </c>
      <c r="I3698">
        <v>0.74399999999999999</v>
      </c>
      <c r="J3698" s="289" t="s">
        <v>324</v>
      </c>
      <c r="K3698" s="289" t="s">
        <v>8651</v>
      </c>
      <c r="L3698" s="289" t="s">
        <v>275</v>
      </c>
      <c r="M3698" s="289" t="s">
        <v>8526</v>
      </c>
      <c r="N3698" s="289" t="s">
        <v>453</v>
      </c>
      <c r="O3698" s="289" t="s">
        <v>277</v>
      </c>
      <c r="P3698" s="289" t="str">
        <f>VLOOKUP(CAT_Details[[#This Row],[Delivery Bp Customer Code]],Table6[],2,0)</f>
        <v>U2-L5</v>
      </c>
    </row>
    <row r="3699" spans="1:16" x14ac:dyDescent="0.25">
      <c r="A3699" s="289" t="s">
        <v>272</v>
      </c>
      <c r="B3699">
        <v>14</v>
      </c>
      <c r="C3699">
        <v>700</v>
      </c>
      <c r="D3699">
        <v>7.9</v>
      </c>
      <c r="E3699" s="289" t="s">
        <v>8652</v>
      </c>
      <c r="F3699">
        <v>5014991684</v>
      </c>
      <c r="G3699" s="276">
        <v>45692</v>
      </c>
      <c r="H3699">
        <v>20250130641731</v>
      </c>
      <c r="I3699">
        <v>17.675999999999998</v>
      </c>
      <c r="J3699" s="289" t="s">
        <v>273</v>
      </c>
      <c r="K3699" s="289" t="s">
        <v>8653</v>
      </c>
      <c r="L3699" s="289" t="s">
        <v>275</v>
      </c>
      <c r="M3699" s="289" t="s">
        <v>8654</v>
      </c>
      <c r="N3699" s="289" t="s">
        <v>1240</v>
      </c>
      <c r="O3699" s="289" t="s">
        <v>277</v>
      </c>
      <c r="P3699" s="289" t="str">
        <f>VLOOKUP(CAT_Details[[#This Row],[Delivery Bp Customer Code]],Table6[],2,0)</f>
        <v>U2-L5</v>
      </c>
    </row>
    <row r="3700" spans="1:16" x14ac:dyDescent="0.25">
      <c r="A3700" s="289" t="s">
        <v>4794</v>
      </c>
      <c r="B3700">
        <v>9</v>
      </c>
      <c r="C3700">
        <v>824.4</v>
      </c>
      <c r="D3700">
        <v>4.5</v>
      </c>
      <c r="E3700" s="289" t="s">
        <v>8608</v>
      </c>
      <c r="F3700">
        <v>5014963324</v>
      </c>
      <c r="G3700" s="276">
        <v>45692</v>
      </c>
      <c r="H3700">
        <v>20250127638338</v>
      </c>
      <c r="I3700">
        <v>10.8</v>
      </c>
      <c r="J3700" s="289" t="s">
        <v>350</v>
      </c>
      <c r="K3700" s="289" t="s">
        <v>8655</v>
      </c>
      <c r="L3700" s="289" t="s">
        <v>275</v>
      </c>
      <c r="M3700" s="289" t="s">
        <v>8610</v>
      </c>
      <c r="N3700" s="289" t="s">
        <v>390</v>
      </c>
      <c r="O3700" s="289" t="s">
        <v>4798</v>
      </c>
      <c r="P3700" s="289" t="str">
        <f>VLOOKUP(CAT_Details[[#This Row],[Delivery Bp Customer Code]],Table6[],2,0)</f>
        <v>MY02</v>
      </c>
    </row>
    <row r="3701" spans="1:16" x14ac:dyDescent="0.25">
      <c r="A3701" s="289" t="s">
        <v>4794</v>
      </c>
      <c r="B3701">
        <v>4</v>
      </c>
      <c r="C3701">
        <v>1040</v>
      </c>
      <c r="D3701">
        <v>1.6</v>
      </c>
      <c r="E3701" s="289" t="s">
        <v>8656</v>
      </c>
      <c r="F3701">
        <v>5014963386</v>
      </c>
      <c r="G3701" s="276">
        <v>45692</v>
      </c>
      <c r="H3701" s="5">
        <v>20250128639295</v>
      </c>
      <c r="I3701">
        <v>2.3039999999999998</v>
      </c>
      <c r="J3701" s="289" t="s">
        <v>350</v>
      </c>
      <c r="K3701" s="289" t="s">
        <v>8657</v>
      </c>
      <c r="L3701" s="289" t="s">
        <v>275</v>
      </c>
      <c r="M3701" s="289" t="s">
        <v>8596</v>
      </c>
      <c r="N3701" s="289" t="s">
        <v>948</v>
      </c>
      <c r="O3701" s="289" t="s">
        <v>4798</v>
      </c>
      <c r="P3701" s="289" t="str">
        <f>VLOOKUP(CAT_Details[[#This Row],[Delivery Bp Customer Code]],Table6[],2,0)</f>
        <v>MY02</v>
      </c>
    </row>
    <row r="3702" spans="1:16" x14ac:dyDescent="0.25">
      <c r="A3702" s="289" t="s">
        <v>278</v>
      </c>
      <c r="B3702">
        <v>10</v>
      </c>
      <c r="C3702">
        <v>2560</v>
      </c>
      <c r="D3702">
        <v>4</v>
      </c>
      <c r="E3702" s="289" t="s">
        <v>8658</v>
      </c>
      <c r="F3702">
        <v>5014948302</v>
      </c>
      <c r="G3702" s="276">
        <v>45693</v>
      </c>
      <c r="H3702">
        <v>20250127638481</v>
      </c>
      <c r="I3702">
        <v>9.6</v>
      </c>
      <c r="J3702" s="289" t="s">
        <v>853</v>
      </c>
      <c r="K3702" s="289" t="s">
        <v>8659</v>
      </c>
      <c r="L3702" s="289" t="s">
        <v>275</v>
      </c>
      <c r="M3702" s="289" t="s">
        <v>8660</v>
      </c>
      <c r="N3702" s="289" t="s">
        <v>856</v>
      </c>
      <c r="O3702" s="289" t="s">
        <v>498</v>
      </c>
      <c r="P3702" s="289" t="str">
        <f>VLOOKUP(CAT_Details[[#This Row],[Delivery Bp Customer Code]],Table6[],2,0)</f>
        <v>DK-BM01</v>
      </c>
    </row>
    <row r="3703" spans="1:16" x14ac:dyDescent="0.25">
      <c r="A3703" s="289" t="s">
        <v>278</v>
      </c>
      <c r="B3703">
        <v>12</v>
      </c>
      <c r="C3703">
        <v>4480</v>
      </c>
      <c r="D3703">
        <v>4.8</v>
      </c>
      <c r="E3703" s="289" t="s">
        <v>8661</v>
      </c>
      <c r="F3703">
        <v>5014963421</v>
      </c>
      <c r="G3703" s="276">
        <v>45693</v>
      </c>
      <c r="H3703">
        <v>20250128639488</v>
      </c>
      <c r="I3703">
        <v>6.9119999999999999</v>
      </c>
      <c r="J3703" s="289" t="s">
        <v>324</v>
      </c>
      <c r="K3703" s="289" t="s">
        <v>8662</v>
      </c>
      <c r="L3703" s="289" t="s">
        <v>275</v>
      </c>
      <c r="M3703" s="289" t="s">
        <v>8532</v>
      </c>
      <c r="N3703" s="289" t="s">
        <v>336</v>
      </c>
      <c r="O3703" s="289" t="s">
        <v>498</v>
      </c>
      <c r="P3703" s="289" t="str">
        <f>VLOOKUP(CAT_Details[[#This Row],[Delivery Bp Customer Code]],Table6[],2,0)</f>
        <v>DK-BM01</v>
      </c>
    </row>
    <row r="3704" spans="1:16" x14ac:dyDescent="0.25">
      <c r="A3704" s="289" t="s">
        <v>278</v>
      </c>
      <c r="B3704">
        <v>1</v>
      </c>
      <c r="C3704">
        <v>175</v>
      </c>
      <c r="D3704">
        <v>0.4</v>
      </c>
      <c r="E3704" s="289" t="s">
        <v>8536</v>
      </c>
      <c r="F3704">
        <v>5014977941</v>
      </c>
      <c r="G3704" s="276">
        <v>45693</v>
      </c>
      <c r="H3704">
        <v>20250127638411</v>
      </c>
      <c r="I3704">
        <v>0.96</v>
      </c>
      <c r="J3704" s="289" t="s">
        <v>350</v>
      </c>
      <c r="K3704" s="289" t="s">
        <v>8663</v>
      </c>
      <c r="L3704" s="289" t="s">
        <v>275</v>
      </c>
      <c r="M3704" s="289"/>
      <c r="N3704" s="289" t="s">
        <v>743</v>
      </c>
      <c r="O3704" s="289" t="s">
        <v>498</v>
      </c>
      <c r="P3704" s="289" t="str">
        <f>VLOOKUP(CAT_Details[[#This Row],[Delivery Bp Customer Code]],Table6[],2,0)</f>
        <v>DK-BM01</v>
      </c>
    </row>
    <row r="3705" spans="1:16" x14ac:dyDescent="0.25">
      <c r="A3705" s="289" t="s">
        <v>278</v>
      </c>
      <c r="B3705">
        <v>3</v>
      </c>
      <c r="C3705">
        <v>286</v>
      </c>
      <c r="D3705">
        <v>1</v>
      </c>
      <c r="E3705" s="289" t="s">
        <v>8664</v>
      </c>
      <c r="F3705">
        <v>5014978006</v>
      </c>
      <c r="G3705" s="276">
        <v>45693</v>
      </c>
      <c r="H3705" s="5">
        <v>20250130641244</v>
      </c>
      <c r="I3705">
        <v>2.4</v>
      </c>
      <c r="J3705" s="289" t="s">
        <v>280</v>
      </c>
      <c r="K3705" s="289" t="s">
        <v>8665</v>
      </c>
      <c r="L3705" s="289" t="s">
        <v>275</v>
      </c>
      <c r="M3705" s="289" t="s">
        <v>8541</v>
      </c>
      <c r="N3705" s="289" t="s">
        <v>485</v>
      </c>
      <c r="O3705" s="289" t="s">
        <v>498</v>
      </c>
      <c r="P3705" s="289" t="str">
        <f>VLOOKUP(CAT_Details[[#This Row],[Delivery Bp Customer Code]],Table6[],2,0)</f>
        <v>DK-BM01</v>
      </c>
    </row>
    <row r="3706" spans="1:16" x14ac:dyDescent="0.25">
      <c r="A3706" s="289" t="s">
        <v>278</v>
      </c>
      <c r="B3706">
        <v>1</v>
      </c>
      <c r="C3706">
        <v>3</v>
      </c>
      <c r="D3706">
        <v>0.03</v>
      </c>
      <c r="E3706" s="289" t="s">
        <v>8666</v>
      </c>
      <c r="F3706">
        <v>5014978028</v>
      </c>
      <c r="G3706" s="276">
        <v>45693</v>
      </c>
      <c r="H3706">
        <v>20250128639860</v>
      </c>
      <c r="I3706">
        <v>7.0000000000000001E-3</v>
      </c>
      <c r="J3706" s="289" t="s">
        <v>350</v>
      </c>
      <c r="K3706" s="289" t="s">
        <v>8667</v>
      </c>
      <c r="L3706" s="289" t="s">
        <v>275</v>
      </c>
      <c r="M3706" s="289" t="s">
        <v>8596</v>
      </c>
      <c r="N3706" s="289" t="s">
        <v>1831</v>
      </c>
      <c r="O3706" s="289" t="s">
        <v>498</v>
      </c>
      <c r="P3706" s="289" t="str">
        <f>VLOOKUP(CAT_Details[[#This Row],[Delivery Bp Customer Code]],Table6[],2,0)</f>
        <v>DK-BM01</v>
      </c>
    </row>
    <row r="3707" spans="1:16" x14ac:dyDescent="0.25">
      <c r="A3707" s="289" t="s">
        <v>75</v>
      </c>
      <c r="B3707">
        <v>6</v>
      </c>
      <c r="C3707">
        <v>1875</v>
      </c>
      <c r="D3707">
        <v>2.4</v>
      </c>
      <c r="E3707" s="289" t="s">
        <v>8668</v>
      </c>
      <c r="F3707">
        <v>5014963171</v>
      </c>
      <c r="G3707" s="276">
        <v>45693</v>
      </c>
      <c r="H3707">
        <v>20250127638206</v>
      </c>
      <c r="I3707">
        <v>7.4880000000000004</v>
      </c>
      <c r="J3707" s="289" t="s">
        <v>294</v>
      </c>
      <c r="K3707" s="289" t="s">
        <v>8669</v>
      </c>
      <c r="L3707" s="289" t="s">
        <v>275</v>
      </c>
      <c r="M3707" s="289" t="s">
        <v>8670</v>
      </c>
      <c r="N3707" s="289" t="s">
        <v>2936</v>
      </c>
      <c r="O3707" s="289" t="s">
        <v>2173</v>
      </c>
      <c r="P3707" s="289" t="str">
        <f>VLOOKUP(CAT_Details[[#This Row],[Delivery Bp Customer Code]],Table6[],2,0)</f>
        <v>OYL1</v>
      </c>
    </row>
    <row r="3708" spans="1:16" x14ac:dyDescent="0.25">
      <c r="A3708" s="289" t="s">
        <v>75</v>
      </c>
      <c r="B3708">
        <v>2</v>
      </c>
      <c r="C3708">
        <v>19</v>
      </c>
      <c r="D3708">
        <v>0.2</v>
      </c>
      <c r="E3708" s="289" t="s">
        <v>8671</v>
      </c>
      <c r="F3708">
        <v>5014963279</v>
      </c>
      <c r="G3708" s="276">
        <v>45693</v>
      </c>
      <c r="H3708">
        <v>20250127638867</v>
      </c>
      <c r="I3708">
        <v>0.192</v>
      </c>
      <c r="J3708" s="289" t="s">
        <v>294</v>
      </c>
      <c r="K3708" s="289" t="s">
        <v>8672</v>
      </c>
      <c r="L3708" s="289" t="s">
        <v>275</v>
      </c>
      <c r="M3708" s="289" t="s">
        <v>8520</v>
      </c>
      <c r="N3708" s="289" t="s">
        <v>1270</v>
      </c>
      <c r="O3708" s="289" t="s">
        <v>5281</v>
      </c>
      <c r="P3708" s="289" t="str">
        <f>VLOOKUP(CAT_Details[[#This Row],[Delivery Bp Customer Code]],Table6[],2,0)</f>
        <v>DK-LW08</v>
      </c>
    </row>
    <row r="3709" spans="1:16" x14ac:dyDescent="0.25">
      <c r="A3709" s="289" t="s">
        <v>75</v>
      </c>
      <c r="B3709">
        <v>1</v>
      </c>
      <c r="C3709">
        <v>190</v>
      </c>
      <c r="D3709">
        <v>0.2</v>
      </c>
      <c r="E3709" s="289" t="s">
        <v>8673</v>
      </c>
      <c r="F3709">
        <v>5014977851</v>
      </c>
      <c r="G3709" s="276">
        <v>45693</v>
      </c>
      <c r="H3709">
        <v>20250120633462</v>
      </c>
      <c r="I3709">
        <v>0.28799999999999998</v>
      </c>
      <c r="J3709" s="289" t="s">
        <v>350</v>
      </c>
      <c r="K3709" s="289" t="s">
        <v>8674</v>
      </c>
      <c r="L3709" s="289" t="s">
        <v>275</v>
      </c>
      <c r="M3709" s="289" t="s">
        <v>8596</v>
      </c>
      <c r="N3709" s="289" t="s">
        <v>2656</v>
      </c>
      <c r="O3709" s="289" t="s">
        <v>2173</v>
      </c>
      <c r="P3709" s="289" t="str">
        <f>VLOOKUP(CAT_Details[[#This Row],[Delivery Bp Customer Code]],Table6[],2,0)</f>
        <v>OYL1</v>
      </c>
    </row>
    <row r="3710" spans="1:16" x14ac:dyDescent="0.25">
      <c r="A3710" s="289" t="s">
        <v>75</v>
      </c>
      <c r="B3710">
        <v>2</v>
      </c>
      <c r="C3710">
        <v>52</v>
      </c>
      <c r="D3710">
        <v>0.11</v>
      </c>
      <c r="E3710" s="289" t="s">
        <v>8675</v>
      </c>
      <c r="F3710">
        <v>5014978023</v>
      </c>
      <c r="G3710" s="276">
        <v>45693</v>
      </c>
      <c r="H3710" s="5">
        <v>20250130641337</v>
      </c>
      <c r="I3710">
        <v>5.0999999999999997E-2</v>
      </c>
      <c r="J3710" s="289" t="s">
        <v>350</v>
      </c>
      <c r="K3710" s="289" t="s">
        <v>8676</v>
      </c>
      <c r="L3710" s="289" t="s">
        <v>275</v>
      </c>
      <c r="M3710" s="289" t="s">
        <v>8538</v>
      </c>
      <c r="N3710" s="289" t="s">
        <v>2256</v>
      </c>
      <c r="O3710" s="289" t="s">
        <v>2173</v>
      </c>
      <c r="P3710" s="289" t="str">
        <f>VLOOKUP(CAT_Details[[#This Row],[Delivery Bp Customer Code]],Table6[],2,0)</f>
        <v>OYL1</v>
      </c>
    </row>
    <row r="3711" spans="1:16" x14ac:dyDescent="0.25">
      <c r="A3711" s="289" t="s">
        <v>75</v>
      </c>
      <c r="B3711">
        <v>1</v>
      </c>
      <c r="C3711">
        <v>88.5</v>
      </c>
      <c r="D3711">
        <v>0.16</v>
      </c>
      <c r="E3711" s="289" t="s">
        <v>8677</v>
      </c>
      <c r="F3711">
        <v>5014978084</v>
      </c>
      <c r="G3711" s="276">
        <v>45693</v>
      </c>
      <c r="H3711">
        <v>20250128639621</v>
      </c>
      <c r="I3711">
        <v>6.0999999999999999E-2</v>
      </c>
      <c r="J3711" s="289" t="s">
        <v>324</v>
      </c>
      <c r="K3711" s="289" t="s">
        <v>8678</v>
      </c>
      <c r="L3711" s="289" t="s">
        <v>275</v>
      </c>
      <c r="M3711" s="289" t="s">
        <v>8421</v>
      </c>
      <c r="N3711" s="289" t="s">
        <v>3248</v>
      </c>
      <c r="O3711" s="289" t="s">
        <v>2173</v>
      </c>
      <c r="P3711" s="289" t="str">
        <f>VLOOKUP(CAT_Details[[#This Row],[Delivery Bp Customer Code]],Table6[],2,0)</f>
        <v>OYL1</v>
      </c>
    </row>
    <row r="3712" spans="1:16" x14ac:dyDescent="0.25">
      <c r="A3712" s="289" t="s">
        <v>75</v>
      </c>
      <c r="B3712">
        <v>6</v>
      </c>
      <c r="C3712">
        <v>1875</v>
      </c>
      <c r="D3712">
        <v>2.4</v>
      </c>
      <c r="E3712" s="289" t="s">
        <v>8668</v>
      </c>
      <c r="F3712">
        <v>5014991712</v>
      </c>
      <c r="G3712" s="276">
        <v>45693</v>
      </c>
      <c r="H3712">
        <v>20250127638206</v>
      </c>
      <c r="I3712">
        <v>7.4880000000000004</v>
      </c>
      <c r="J3712" s="289" t="s">
        <v>294</v>
      </c>
      <c r="K3712" s="289" t="s">
        <v>8679</v>
      </c>
      <c r="L3712" s="289" t="s">
        <v>275</v>
      </c>
      <c r="M3712" s="289"/>
      <c r="N3712" s="289" t="s">
        <v>2936</v>
      </c>
      <c r="O3712" s="289" t="s">
        <v>2173</v>
      </c>
      <c r="P3712" s="289" t="str">
        <f>VLOOKUP(CAT_Details[[#This Row],[Delivery Bp Customer Code]],Table6[],2,0)</f>
        <v>OYL1</v>
      </c>
    </row>
    <row r="3713" spans="1:16" x14ac:dyDescent="0.25">
      <c r="A3713" s="289" t="s">
        <v>75</v>
      </c>
      <c r="B3713">
        <v>1</v>
      </c>
      <c r="C3713">
        <v>2</v>
      </c>
      <c r="D3713">
        <v>0.03</v>
      </c>
      <c r="E3713" s="289" t="s">
        <v>8680</v>
      </c>
      <c r="F3713">
        <v>5015007518</v>
      </c>
      <c r="G3713" s="276">
        <v>45693</v>
      </c>
      <c r="H3713">
        <v>20250127638720</v>
      </c>
      <c r="I3713">
        <v>8.9999999999999993E-3</v>
      </c>
      <c r="J3713" s="289" t="s">
        <v>273</v>
      </c>
      <c r="K3713" s="289" t="s">
        <v>8681</v>
      </c>
      <c r="L3713" s="289" t="s">
        <v>275</v>
      </c>
      <c r="M3713" s="289" t="s">
        <v>8660</v>
      </c>
      <c r="N3713" s="289" t="s">
        <v>2738</v>
      </c>
      <c r="O3713" s="289" t="s">
        <v>2173</v>
      </c>
      <c r="P3713" s="289" t="str">
        <f>VLOOKUP(CAT_Details[[#This Row],[Delivery Bp Customer Code]],Table6[],2,0)</f>
        <v>OYL1</v>
      </c>
    </row>
    <row r="3714" spans="1:16" x14ac:dyDescent="0.25">
      <c r="A3714" s="289" t="s">
        <v>874</v>
      </c>
      <c r="B3714">
        <v>30</v>
      </c>
      <c r="C3714">
        <v>3600</v>
      </c>
      <c r="D3714">
        <v>13.6</v>
      </c>
      <c r="E3714" s="289" t="s">
        <v>8682</v>
      </c>
      <c r="F3714">
        <v>5014963442</v>
      </c>
      <c r="G3714" s="276">
        <v>45693</v>
      </c>
      <c r="H3714">
        <v>20250127638342</v>
      </c>
      <c r="I3714">
        <v>24.082999999999998</v>
      </c>
      <c r="J3714" s="289" t="s">
        <v>345</v>
      </c>
      <c r="K3714" s="289" t="s">
        <v>8683</v>
      </c>
      <c r="L3714" s="289" t="s">
        <v>275</v>
      </c>
      <c r="M3714" s="289" t="s">
        <v>8684</v>
      </c>
      <c r="N3714" s="289" t="s">
        <v>427</v>
      </c>
      <c r="O3714" s="289" t="s">
        <v>1014</v>
      </c>
      <c r="P3714" s="289" t="str">
        <f>VLOOKUP(CAT_Details[[#This Row],[Delivery Bp Customer Code]],Table6[],2,0)</f>
        <v>MZ07</v>
      </c>
    </row>
    <row r="3715" spans="1:16" x14ac:dyDescent="0.25">
      <c r="A3715" s="289" t="s">
        <v>874</v>
      </c>
      <c r="B3715">
        <v>23</v>
      </c>
      <c r="C3715">
        <v>9416</v>
      </c>
      <c r="D3715">
        <v>11.5</v>
      </c>
      <c r="E3715" s="289" t="s">
        <v>8685</v>
      </c>
      <c r="F3715">
        <v>5014977791</v>
      </c>
      <c r="G3715" s="276">
        <v>45693</v>
      </c>
      <c r="H3715">
        <v>20250129640574</v>
      </c>
      <c r="I3715">
        <v>27.6</v>
      </c>
      <c r="J3715" s="289" t="s">
        <v>350</v>
      </c>
      <c r="K3715" s="289" t="s">
        <v>8686</v>
      </c>
      <c r="L3715" s="289" t="s">
        <v>275</v>
      </c>
      <c r="M3715" s="289" t="s">
        <v>8610</v>
      </c>
      <c r="N3715" s="289" t="s">
        <v>1631</v>
      </c>
      <c r="O3715" s="289" t="s">
        <v>1014</v>
      </c>
      <c r="P3715" s="289" t="str">
        <f>VLOOKUP(CAT_Details[[#This Row],[Delivery Bp Customer Code]],Table6[],2,0)</f>
        <v>MZ07</v>
      </c>
    </row>
    <row r="3716" spans="1:16" x14ac:dyDescent="0.25">
      <c r="A3716" s="289" t="s">
        <v>3771</v>
      </c>
      <c r="B3716">
        <v>1</v>
      </c>
      <c r="C3716">
        <v>115</v>
      </c>
      <c r="D3716">
        <v>0.4</v>
      </c>
      <c r="E3716" s="289" t="s">
        <v>8687</v>
      </c>
      <c r="F3716">
        <v>5014963376</v>
      </c>
      <c r="G3716" s="276">
        <v>45693</v>
      </c>
      <c r="H3716">
        <v>20250120633871</v>
      </c>
      <c r="I3716">
        <v>0.96</v>
      </c>
      <c r="J3716" s="289" t="s">
        <v>324</v>
      </c>
      <c r="K3716" s="289" t="s">
        <v>8688</v>
      </c>
      <c r="L3716" s="289" t="s">
        <v>275</v>
      </c>
      <c r="M3716" s="289" t="s">
        <v>8535</v>
      </c>
      <c r="N3716" s="289" t="s">
        <v>1067</v>
      </c>
      <c r="O3716" s="289" t="s">
        <v>3775</v>
      </c>
      <c r="P3716" s="289">
        <f>VLOOKUP(CAT_Details[[#This Row],[Delivery Bp Customer Code]],Table6[],2,0)</f>
        <v>3401</v>
      </c>
    </row>
    <row r="3717" spans="1:16" x14ac:dyDescent="0.25">
      <c r="A3717" s="289" t="s">
        <v>3329</v>
      </c>
      <c r="B3717">
        <v>2</v>
      </c>
      <c r="C3717">
        <v>674</v>
      </c>
      <c r="D3717">
        <v>1.2</v>
      </c>
      <c r="E3717" s="289" t="s">
        <v>8689</v>
      </c>
      <c r="F3717">
        <v>5014947943</v>
      </c>
      <c r="G3717" s="276">
        <v>45693</v>
      </c>
      <c r="H3717" s="5">
        <v>20250124637760</v>
      </c>
      <c r="I3717">
        <v>2.7360000000000002</v>
      </c>
      <c r="J3717" s="289" t="s">
        <v>438</v>
      </c>
      <c r="K3717" s="289" t="s">
        <v>8690</v>
      </c>
      <c r="L3717" s="289" t="s">
        <v>275</v>
      </c>
      <c r="M3717" s="289" t="s">
        <v>8367</v>
      </c>
      <c r="N3717" s="289" t="s">
        <v>4090</v>
      </c>
      <c r="O3717" s="289" t="s">
        <v>3332</v>
      </c>
      <c r="P3717" s="289">
        <f>VLOOKUP(CAT_Details[[#This Row],[Delivery Bp Customer Code]],Table6[],2,0)</f>
        <v>3402</v>
      </c>
    </row>
    <row r="3718" spans="1:16" x14ac:dyDescent="0.25">
      <c r="A3718" s="289" t="s">
        <v>3329</v>
      </c>
      <c r="B3718">
        <v>4</v>
      </c>
      <c r="C3718">
        <v>640</v>
      </c>
      <c r="D3718">
        <v>1.6</v>
      </c>
      <c r="E3718" s="289" t="s">
        <v>8691</v>
      </c>
      <c r="F3718">
        <v>5014963013</v>
      </c>
      <c r="G3718" s="276">
        <v>45693</v>
      </c>
      <c r="H3718" s="5">
        <v>20250127638639</v>
      </c>
      <c r="I3718">
        <v>4.4160000000000004</v>
      </c>
      <c r="J3718" s="289" t="s">
        <v>294</v>
      </c>
      <c r="K3718" s="289" t="s">
        <v>8692</v>
      </c>
      <c r="L3718" s="289" t="s">
        <v>275</v>
      </c>
      <c r="M3718" s="289" t="s">
        <v>8693</v>
      </c>
      <c r="N3718" s="289" t="s">
        <v>555</v>
      </c>
      <c r="O3718" s="289" t="s">
        <v>3332</v>
      </c>
      <c r="P3718" s="289">
        <f>VLOOKUP(CAT_Details[[#This Row],[Delivery Bp Customer Code]],Table6[],2,0)</f>
        <v>3402</v>
      </c>
    </row>
    <row r="3719" spans="1:16" x14ac:dyDescent="0.25">
      <c r="A3719" s="289" t="s">
        <v>3329</v>
      </c>
      <c r="B3719">
        <v>18</v>
      </c>
      <c r="C3719">
        <v>510</v>
      </c>
      <c r="D3719">
        <v>7.2</v>
      </c>
      <c r="E3719" s="289" t="s">
        <v>8694</v>
      </c>
      <c r="F3719">
        <v>5014963206</v>
      </c>
      <c r="G3719" s="276">
        <v>45693</v>
      </c>
      <c r="H3719">
        <v>20250127638780</v>
      </c>
      <c r="I3719">
        <v>17.28</v>
      </c>
      <c r="J3719" s="289" t="s">
        <v>324</v>
      </c>
      <c r="K3719" s="289" t="s">
        <v>8695</v>
      </c>
      <c r="L3719" s="289" t="s">
        <v>275</v>
      </c>
      <c r="M3719" s="289" t="s">
        <v>8421</v>
      </c>
      <c r="N3719" s="289" t="s">
        <v>3571</v>
      </c>
      <c r="O3719" s="289" t="s">
        <v>3332</v>
      </c>
      <c r="P3719" s="289">
        <f>VLOOKUP(CAT_Details[[#This Row],[Delivery Bp Customer Code]],Table6[],2,0)</f>
        <v>3402</v>
      </c>
    </row>
    <row r="3720" spans="1:16" x14ac:dyDescent="0.25">
      <c r="A3720" s="289" t="s">
        <v>3329</v>
      </c>
      <c r="B3720">
        <v>1</v>
      </c>
      <c r="C3720">
        <v>191.4</v>
      </c>
      <c r="D3720">
        <v>0.4</v>
      </c>
      <c r="E3720" s="289" t="s">
        <v>8696</v>
      </c>
      <c r="F3720">
        <v>5014963280</v>
      </c>
      <c r="G3720" s="276">
        <v>45693</v>
      </c>
      <c r="H3720" s="5">
        <v>20250127638574</v>
      </c>
      <c r="I3720">
        <v>0.624</v>
      </c>
      <c r="J3720" s="289" t="s">
        <v>324</v>
      </c>
      <c r="K3720" s="289" t="s">
        <v>8697</v>
      </c>
      <c r="L3720" s="289" t="s">
        <v>275</v>
      </c>
      <c r="M3720" s="289" t="s">
        <v>8532</v>
      </c>
      <c r="N3720" s="289" t="s">
        <v>3648</v>
      </c>
      <c r="O3720" s="289" t="s">
        <v>3332</v>
      </c>
      <c r="P3720" s="289">
        <f>VLOOKUP(CAT_Details[[#This Row],[Delivery Bp Customer Code]],Table6[],2,0)</f>
        <v>3402</v>
      </c>
    </row>
    <row r="3721" spans="1:16" x14ac:dyDescent="0.25">
      <c r="A3721" s="289" t="s">
        <v>3329</v>
      </c>
      <c r="B3721">
        <v>5</v>
      </c>
      <c r="C3721">
        <v>561.5</v>
      </c>
      <c r="D3721">
        <v>2.4</v>
      </c>
      <c r="E3721" s="289" t="s">
        <v>8698</v>
      </c>
      <c r="F3721">
        <v>5014977818</v>
      </c>
      <c r="G3721" s="276">
        <v>45693</v>
      </c>
      <c r="H3721" s="5">
        <v>20250128639759</v>
      </c>
      <c r="I3721">
        <v>5.1840000000000002</v>
      </c>
      <c r="J3721" s="289" t="s">
        <v>350</v>
      </c>
      <c r="K3721" s="289" t="s">
        <v>8699</v>
      </c>
      <c r="L3721" s="289" t="s">
        <v>275</v>
      </c>
      <c r="M3721" s="289" t="s">
        <v>8700</v>
      </c>
      <c r="N3721" s="289" t="s">
        <v>625</v>
      </c>
      <c r="O3721" s="289" t="s">
        <v>3332</v>
      </c>
      <c r="P3721" s="289">
        <f>VLOOKUP(CAT_Details[[#This Row],[Delivery Bp Customer Code]],Table6[],2,0)</f>
        <v>3402</v>
      </c>
    </row>
    <row r="3722" spans="1:16" x14ac:dyDescent="0.25">
      <c r="A3722" s="289" t="s">
        <v>3329</v>
      </c>
      <c r="B3722">
        <v>2</v>
      </c>
      <c r="C3722">
        <v>106.3</v>
      </c>
      <c r="D3722">
        <v>0.4</v>
      </c>
      <c r="E3722" s="289" t="s">
        <v>8701</v>
      </c>
      <c r="F3722">
        <v>5014977871</v>
      </c>
      <c r="G3722" s="276">
        <v>45693</v>
      </c>
      <c r="H3722">
        <v>20250128639403</v>
      </c>
      <c r="I3722">
        <v>0.76800000000000002</v>
      </c>
      <c r="J3722" s="289" t="s">
        <v>350</v>
      </c>
      <c r="K3722" s="289" t="s">
        <v>8702</v>
      </c>
      <c r="L3722" s="289" t="s">
        <v>275</v>
      </c>
      <c r="M3722" s="289" t="s">
        <v>8538</v>
      </c>
      <c r="N3722" s="289" t="s">
        <v>743</v>
      </c>
      <c r="O3722" s="289" t="s">
        <v>3332</v>
      </c>
      <c r="P3722" s="289">
        <f>VLOOKUP(CAT_Details[[#This Row],[Delivery Bp Customer Code]],Table6[],2,0)</f>
        <v>3402</v>
      </c>
    </row>
    <row r="3723" spans="1:16" x14ac:dyDescent="0.25">
      <c r="A3723" s="289" t="s">
        <v>76</v>
      </c>
      <c r="B3723">
        <v>1</v>
      </c>
      <c r="C3723">
        <v>100</v>
      </c>
      <c r="D3723">
        <v>0.2</v>
      </c>
      <c r="E3723" s="289" t="s">
        <v>8703</v>
      </c>
      <c r="F3723">
        <v>5014948377</v>
      </c>
      <c r="G3723" s="276">
        <v>45693</v>
      </c>
      <c r="H3723" s="5">
        <v>20250124637433</v>
      </c>
      <c r="I3723">
        <v>0.28799999999999998</v>
      </c>
      <c r="J3723" s="289" t="s">
        <v>324</v>
      </c>
      <c r="K3723" s="289" t="s">
        <v>8704</v>
      </c>
      <c r="L3723" s="289" t="s">
        <v>275</v>
      </c>
      <c r="M3723" s="289" t="s">
        <v>8421</v>
      </c>
      <c r="N3723" s="289" t="s">
        <v>5891</v>
      </c>
      <c r="O3723" s="289" t="s">
        <v>748</v>
      </c>
      <c r="P3723" s="289" t="str">
        <f>VLOOKUP(CAT_Details[[#This Row],[Delivery Bp Customer Code]],Table6[],2,0)</f>
        <v>No Loc</v>
      </c>
    </row>
    <row r="3724" spans="1:16" x14ac:dyDescent="0.25">
      <c r="A3724" s="289" t="s">
        <v>76</v>
      </c>
      <c r="B3724">
        <v>2</v>
      </c>
      <c r="C3724">
        <v>355</v>
      </c>
      <c r="D3724">
        <v>0.8</v>
      </c>
      <c r="E3724" s="289" t="s">
        <v>8705</v>
      </c>
      <c r="F3724">
        <v>5014963188</v>
      </c>
      <c r="G3724" s="276">
        <v>45693</v>
      </c>
      <c r="H3724">
        <v>20250127639036</v>
      </c>
      <c r="I3724">
        <v>1.44</v>
      </c>
      <c r="J3724" s="289" t="s">
        <v>324</v>
      </c>
      <c r="K3724" s="289" t="s">
        <v>8706</v>
      </c>
      <c r="L3724" s="289" t="s">
        <v>275</v>
      </c>
      <c r="M3724" s="289" t="s">
        <v>8421</v>
      </c>
      <c r="N3724" s="289" t="s">
        <v>1160</v>
      </c>
      <c r="O3724" s="289" t="s">
        <v>748</v>
      </c>
      <c r="P3724" s="289" t="str">
        <f>VLOOKUP(CAT_Details[[#This Row],[Delivery Bp Customer Code]],Table6[],2,0)</f>
        <v>No Loc</v>
      </c>
    </row>
    <row r="3725" spans="1:16" x14ac:dyDescent="0.25">
      <c r="A3725" s="289" t="s">
        <v>285</v>
      </c>
      <c r="B3725">
        <v>2</v>
      </c>
      <c r="C3725">
        <v>1000</v>
      </c>
      <c r="D3725">
        <v>0.8</v>
      </c>
      <c r="E3725" s="289" t="s">
        <v>8707</v>
      </c>
      <c r="F3725">
        <v>5014934306</v>
      </c>
      <c r="G3725" s="276">
        <v>45693</v>
      </c>
      <c r="H3725">
        <v>20250123636604</v>
      </c>
      <c r="I3725">
        <v>2.496</v>
      </c>
      <c r="J3725" s="289" t="s">
        <v>383</v>
      </c>
      <c r="K3725" s="289" t="s">
        <v>8708</v>
      </c>
      <c r="L3725" s="289" t="s">
        <v>275</v>
      </c>
      <c r="M3725" s="289" t="s">
        <v>8616</v>
      </c>
      <c r="N3725" s="289" t="s">
        <v>667</v>
      </c>
      <c r="O3725" s="289" t="s">
        <v>291</v>
      </c>
      <c r="P3725" s="289" t="str">
        <f>VLOOKUP(CAT_Details[[#This Row],[Delivery Bp Customer Code]],Table6[],2,0)</f>
        <v>DX01-L5</v>
      </c>
    </row>
    <row r="3726" spans="1:16" x14ac:dyDescent="0.25">
      <c r="A3726" s="289" t="s">
        <v>285</v>
      </c>
      <c r="B3726">
        <v>12</v>
      </c>
      <c r="C3726">
        <v>5525.04</v>
      </c>
      <c r="D3726">
        <v>4.8</v>
      </c>
      <c r="E3726" s="289" t="s">
        <v>8707</v>
      </c>
      <c r="F3726">
        <v>5014934308</v>
      </c>
      <c r="G3726" s="276">
        <v>45693</v>
      </c>
      <c r="H3726" s="5">
        <v>20250123636590</v>
      </c>
      <c r="I3726">
        <v>14.976000000000001</v>
      </c>
      <c r="J3726" s="289" t="s">
        <v>383</v>
      </c>
      <c r="K3726" s="289" t="s">
        <v>8709</v>
      </c>
      <c r="L3726" s="289" t="s">
        <v>275</v>
      </c>
      <c r="M3726" s="289" t="s">
        <v>8616</v>
      </c>
      <c r="N3726" s="289" t="s">
        <v>667</v>
      </c>
      <c r="O3726" s="289" t="s">
        <v>291</v>
      </c>
      <c r="P3726" s="289" t="str">
        <f>VLOOKUP(CAT_Details[[#This Row],[Delivery Bp Customer Code]],Table6[],2,0)</f>
        <v>DX01-L5</v>
      </c>
    </row>
    <row r="3727" spans="1:16" x14ac:dyDescent="0.25">
      <c r="A3727" s="289" t="s">
        <v>285</v>
      </c>
      <c r="B3727">
        <v>6</v>
      </c>
      <c r="C3727">
        <v>612</v>
      </c>
      <c r="D3727">
        <v>2</v>
      </c>
      <c r="E3727" s="289" t="s">
        <v>8710</v>
      </c>
      <c r="F3727">
        <v>5014948481</v>
      </c>
      <c r="G3727" s="276">
        <v>45693</v>
      </c>
      <c r="H3727" s="5">
        <v>20250124637443</v>
      </c>
      <c r="I3727">
        <v>2.88</v>
      </c>
      <c r="J3727" s="289" t="s">
        <v>294</v>
      </c>
      <c r="K3727" s="289" t="s">
        <v>8711</v>
      </c>
      <c r="L3727" s="289" t="s">
        <v>275</v>
      </c>
      <c r="M3727" s="289" t="s">
        <v>8625</v>
      </c>
      <c r="N3727" s="289" t="s">
        <v>504</v>
      </c>
      <c r="O3727" s="289" t="s">
        <v>291</v>
      </c>
      <c r="P3727" s="289" t="str">
        <f>VLOOKUP(CAT_Details[[#This Row],[Delivery Bp Customer Code]],Table6[],2,0)</f>
        <v>DX01-L5</v>
      </c>
    </row>
    <row r="3728" spans="1:16" x14ac:dyDescent="0.25">
      <c r="A3728" s="289" t="s">
        <v>285</v>
      </c>
      <c r="B3728">
        <v>2</v>
      </c>
      <c r="C3728">
        <v>900</v>
      </c>
      <c r="D3728">
        <v>1</v>
      </c>
      <c r="E3728" s="289" t="s">
        <v>8712</v>
      </c>
      <c r="F3728">
        <v>5014963196</v>
      </c>
      <c r="G3728" s="276">
        <v>45693</v>
      </c>
      <c r="H3728" s="5">
        <v>20250128639308</v>
      </c>
      <c r="I3728">
        <v>2.4</v>
      </c>
      <c r="J3728" s="289" t="s">
        <v>280</v>
      </c>
      <c r="K3728" s="289" t="s">
        <v>8713</v>
      </c>
      <c r="L3728" s="289" t="s">
        <v>275</v>
      </c>
      <c r="M3728" s="289" t="s">
        <v>8547</v>
      </c>
      <c r="N3728" s="289" t="s">
        <v>534</v>
      </c>
      <c r="O3728" s="289" t="s">
        <v>291</v>
      </c>
      <c r="P3728" s="289" t="str">
        <f>VLOOKUP(CAT_Details[[#This Row],[Delivery Bp Customer Code]],Table6[],2,0)</f>
        <v>DX01-L5</v>
      </c>
    </row>
    <row r="3729" spans="1:16" x14ac:dyDescent="0.25">
      <c r="A3729" s="289" t="s">
        <v>285</v>
      </c>
      <c r="B3729">
        <v>11</v>
      </c>
      <c r="C3729">
        <v>990</v>
      </c>
      <c r="D3729">
        <v>4.4000000000000004</v>
      </c>
      <c r="E3729" s="289" t="s">
        <v>8714</v>
      </c>
      <c r="F3729">
        <v>5014963265</v>
      </c>
      <c r="G3729" s="276">
        <v>45693</v>
      </c>
      <c r="H3729">
        <v>20250127638776</v>
      </c>
      <c r="I3729">
        <v>10.56</v>
      </c>
      <c r="J3729" s="289" t="s">
        <v>345</v>
      </c>
      <c r="K3729" s="289" t="s">
        <v>8715</v>
      </c>
      <c r="L3729" s="289" t="s">
        <v>275</v>
      </c>
      <c r="M3729" s="289" t="s">
        <v>8716</v>
      </c>
      <c r="N3729" s="289" t="s">
        <v>512</v>
      </c>
      <c r="O3729" s="289" t="s">
        <v>291</v>
      </c>
      <c r="P3729" s="289" t="str">
        <f>VLOOKUP(CAT_Details[[#This Row],[Delivery Bp Customer Code]],Table6[],2,0)</f>
        <v>DX01-L5</v>
      </c>
    </row>
    <row r="3730" spans="1:16" x14ac:dyDescent="0.25">
      <c r="A3730" s="289" t="s">
        <v>285</v>
      </c>
      <c r="B3730">
        <v>1</v>
      </c>
      <c r="C3730">
        <v>69</v>
      </c>
      <c r="D3730">
        <v>0.4</v>
      </c>
      <c r="E3730" s="289" t="s">
        <v>8717</v>
      </c>
      <c r="F3730">
        <v>5014963294</v>
      </c>
      <c r="G3730" s="276">
        <v>45693</v>
      </c>
      <c r="H3730" s="5">
        <v>20250128639573</v>
      </c>
      <c r="I3730">
        <v>0.67200000000000004</v>
      </c>
      <c r="J3730" s="289" t="s">
        <v>345</v>
      </c>
      <c r="K3730" s="289" t="s">
        <v>8718</v>
      </c>
      <c r="L3730" s="289" t="s">
        <v>275</v>
      </c>
      <c r="M3730" s="289" t="s">
        <v>8716</v>
      </c>
      <c r="N3730" s="289" t="s">
        <v>371</v>
      </c>
      <c r="O3730" s="289" t="s">
        <v>291</v>
      </c>
      <c r="P3730" s="289" t="str">
        <f>VLOOKUP(CAT_Details[[#This Row],[Delivery Bp Customer Code]],Table6[],2,0)</f>
        <v>DX01-L5</v>
      </c>
    </row>
    <row r="3731" spans="1:16" x14ac:dyDescent="0.25">
      <c r="A3731" s="289" t="s">
        <v>285</v>
      </c>
      <c r="B3731">
        <v>1</v>
      </c>
      <c r="C3731">
        <v>8</v>
      </c>
      <c r="D3731">
        <v>0.05</v>
      </c>
      <c r="E3731" s="289" t="s">
        <v>8717</v>
      </c>
      <c r="F3731">
        <v>5014963295</v>
      </c>
      <c r="G3731" s="276">
        <v>45693</v>
      </c>
      <c r="H3731" s="5">
        <v>20250128639526</v>
      </c>
      <c r="I3731">
        <v>2.5999999999999999E-2</v>
      </c>
      <c r="J3731" s="289" t="s">
        <v>345</v>
      </c>
      <c r="K3731" s="289" t="s">
        <v>8719</v>
      </c>
      <c r="L3731" s="289" t="s">
        <v>275</v>
      </c>
      <c r="M3731" s="289" t="s">
        <v>8716</v>
      </c>
      <c r="N3731" s="289" t="s">
        <v>371</v>
      </c>
      <c r="O3731" s="289" t="s">
        <v>291</v>
      </c>
      <c r="P3731" s="289" t="str">
        <f>VLOOKUP(CAT_Details[[#This Row],[Delivery Bp Customer Code]],Table6[],2,0)</f>
        <v>DX01-L5</v>
      </c>
    </row>
    <row r="3732" spans="1:16" x14ac:dyDescent="0.25">
      <c r="A3732" s="289" t="s">
        <v>285</v>
      </c>
      <c r="B3732">
        <v>4</v>
      </c>
      <c r="C3732">
        <v>3450</v>
      </c>
      <c r="D3732">
        <v>1.6</v>
      </c>
      <c r="E3732" s="289" t="s">
        <v>8720</v>
      </c>
      <c r="F3732">
        <v>5014963360</v>
      </c>
      <c r="G3732" s="276">
        <v>45693</v>
      </c>
      <c r="H3732" s="5">
        <v>20250128639766</v>
      </c>
      <c r="I3732">
        <v>2.3039999999999998</v>
      </c>
      <c r="J3732" s="289" t="s">
        <v>324</v>
      </c>
      <c r="K3732" s="289" t="s">
        <v>8721</v>
      </c>
      <c r="L3732" s="289" t="s">
        <v>275</v>
      </c>
      <c r="M3732" s="289" t="s">
        <v>8535</v>
      </c>
      <c r="N3732" s="289" t="s">
        <v>333</v>
      </c>
      <c r="O3732" s="289" t="s">
        <v>291</v>
      </c>
      <c r="P3732" s="289" t="str">
        <f>VLOOKUP(CAT_Details[[#This Row],[Delivery Bp Customer Code]],Table6[],2,0)</f>
        <v>DX01-L5</v>
      </c>
    </row>
    <row r="3733" spans="1:16" x14ac:dyDescent="0.25">
      <c r="A3733" s="289" t="s">
        <v>285</v>
      </c>
      <c r="B3733">
        <v>11</v>
      </c>
      <c r="C3733">
        <v>1547</v>
      </c>
      <c r="D3733">
        <v>4.28</v>
      </c>
      <c r="E3733" s="289" t="s">
        <v>8722</v>
      </c>
      <c r="F3733">
        <v>5014977950</v>
      </c>
      <c r="G3733" s="276">
        <v>45693</v>
      </c>
      <c r="H3733" s="5">
        <v>20250128639431</v>
      </c>
      <c r="I3733">
        <v>9.0139999999999993</v>
      </c>
      <c r="J3733" s="289" t="s">
        <v>350</v>
      </c>
      <c r="K3733" s="289" t="s">
        <v>8723</v>
      </c>
      <c r="L3733" s="289" t="s">
        <v>275</v>
      </c>
      <c r="M3733" s="289" t="s">
        <v>8538</v>
      </c>
      <c r="N3733" s="289" t="s">
        <v>357</v>
      </c>
      <c r="O3733" s="289" t="s">
        <v>291</v>
      </c>
      <c r="P3733" s="289" t="str">
        <f>VLOOKUP(CAT_Details[[#This Row],[Delivery Bp Customer Code]],Table6[],2,0)</f>
        <v>DX01-L5</v>
      </c>
    </row>
    <row r="3734" spans="1:16" x14ac:dyDescent="0.25">
      <c r="A3734" s="289" t="s">
        <v>285</v>
      </c>
      <c r="B3734">
        <v>38</v>
      </c>
      <c r="C3734">
        <v>7334</v>
      </c>
      <c r="D3734">
        <v>19.02</v>
      </c>
      <c r="E3734" s="289" t="s">
        <v>8724</v>
      </c>
      <c r="F3734">
        <v>5014977967</v>
      </c>
      <c r="G3734" s="276">
        <v>45693</v>
      </c>
      <c r="H3734">
        <v>20250129640582</v>
      </c>
      <c r="I3734">
        <v>45.646000000000001</v>
      </c>
      <c r="J3734" s="289" t="s">
        <v>350</v>
      </c>
      <c r="K3734" s="289" t="s">
        <v>8725</v>
      </c>
      <c r="L3734" s="289" t="s">
        <v>275</v>
      </c>
      <c r="M3734" s="289" t="s">
        <v>8596</v>
      </c>
      <c r="N3734" s="289" t="s">
        <v>818</v>
      </c>
      <c r="O3734" s="289" t="s">
        <v>291</v>
      </c>
      <c r="P3734" s="289" t="str">
        <f>VLOOKUP(CAT_Details[[#This Row],[Delivery Bp Customer Code]],Table6[],2,0)</f>
        <v>DX01-L5</v>
      </c>
    </row>
    <row r="3735" spans="1:16" x14ac:dyDescent="0.25">
      <c r="A3735" s="289" t="s">
        <v>285</v>
      </c>
      <c r="B3735">
        <v>17</v>
      </c>
      <c r="C3735">
        <v>2040</v>
      </c>
      <c r="D3735">
        <v>6.8</v>
      </c>
      <c r="E3735" s="289" t="s">
        <v>8726</v>
      </c>
      <c r="F3735">
        <v>5014978053</v>
      </c>
      <c r="G3735" s="276">
        <v>45693</v>
      </c>
      <c r="H3735">
        <v>20250129640503</v>
      </c>
      <c r="I3735">
        <v>16.32</v>
      </c>
      <c r="J3735" s="289" t="s">
        <v>350</v>
      </c>
      <c r="K3735" s="289" t="s">
        <v>8727</v>
      </c>
      <c r="L3735" s="289" t="s">
        <v>275</v>
      </c>
      <c r="M3735" s="289" t="s">
        <v>8538</v>
      </c>
      <c r="N3735" s="289" t="s">
        <v>353</v>
      </c>
      <c r="O3735" s="289" t="s">
        <v>291</v>
      </c>
      <c r="P3735" s="289" t="str">
        <f>VLOOKUP(CAT_Details[[#This Row],[Delivery Bp Customer Code]],Table6[],2,0)</f>
        <v>DX01-L5</v>
      </c>
    </row>
    <row r="3736" spans="1:16" x14ac:dyDescent="0.25">
      <c r="A3736" s="289" t="s">
        <v>285</v>
      </c>
      <c r="B3736">
        <v>3</v>
      </c>
      <c r="C3736">
        <v>77</v>
      </c>
      <c r="D3736">
        <v>0.16</v>
      </c>
      <c r="E3736" s="289" t="s">
        <v>8728</v>
      </c>
      <c r="F3736">
        <v>5014978090</v>
      </c>
      <c r="G3736" s="276">
        <v>45693</v>
      </c>
      <c r="H3736">
        <v>20250129640480</v>
      </c>
      <c r="I3736">
        <v>0.12</v>
      </c>
      <c r="J3736" s="289" t="s">
        <v>350</v>
      </c>
      <c r="K3736" s="289" t="s">
        <v>8729</v>
      </c>
      <c r="L3736" s="289" t="s">
        <v>275</v>
      </c>
      <c r="M3736" s="289" t="s">
        <v>8596</v>
      </c>
      <c r="N3736" s="289" t="s">
        <v>360</v>
      </c>
      <c r="O3736" s="289" t="s">
        <v>291</v>
      </c>
      <c r="P3736" s="289" t="str">
        <f>VLOOKUP(CAT_Details[[#This Row],[Delivery Bp Customer Code]],Table6[],2,0)</f>
        <v>DX01-L5</v>
      </c>
    </row>
    <row r="3737" spans="1:16" x14ac:dyDescent="0.25">
      <c r="A3737" s="289" t="s">
        <v>285</v>
      </c>
      <c r="B3737">
        <v>1</v>
      </c>
      <c r="C3737">
        <v>1</v>
      </c>
      <c r="D3737">
        <v>0.05</v>
      </c>
      <c r="E3737" s="289" t="s">
        <v>8730</v>
      </c>
      <c r="F3737">
        <v>5014978121</v>
      </c>
      <c r="G3737" s="276">
        <v>45693</v>
      </c>
      <c r="H3737" s="5">
        <v>20250129640396</v>
      </c>
      <c r="I3737">
        <v>3.5999999999999997E-2</v>
      </c>
      <c r="J3737" s="289" t="s">
        <v>350</v>
      </c>
      <c r="K3737" s="289" t="s">
        <v>8731</v>
      </c>
      <c r="L3737" s="289" t="s">
        <v>275</v>
      </c>
      <c r="M3737" s="289" t="s">
        <v>8596</v>
      </c>
      <c r="N3737" s="289" t="s">
        <v>430</v>
      </c>
      <c r="O3737" s="289" t="s">
        <v>291</v>
      </c>
      <c r="P3737" s="289" t="str">
        <f>VLOOKUP(CAT_Details[[#This Row],[Delivery Bp Customer Code]],Table6[],2,0)</f>
        <v>DX01-L5</v>
      </c>
    </row>
    <row r="3738" spans="1:16" x14ac:dyDescent="0.25">
      <c r="A3738" s="289" t="s">
        <v>285</v>
      </c>
      <c r="B3738">
        <v>5</v>
      </c>
      <c r="C3738">
        <v>396.2</v>
      </c>
      <c r="D3738">
        <v>2.06</v>
      </c>
      <c r="E3738" s="289" t="s">
        <v>8732</v>
      </c>
      <c r="F3738">
        <v>5015007478</v>
      </c>
      <c r="G3738" s="276">
        <v>45693</v>
      </c>
      <c r="H3738">
        <v>20250131642724</v>
      </c>
      <c r="I3738">
        <v>4.3899999999999997</v>
      </c>
      <c r="J3738" s="289" t="s">
        <v>273</v>
      </c>
      <c r="K3738" s="289" t="s">
        <v>8733</v>
      </c>
      <c r="L3738" s="289" t="s">
        <v>275</v>
      </c>
      <c r="M3738" s="289" t="s">
        <v>8660</v>
      </c>
      <c r="N3738" s="289" t="s">
        <v>519</v>
      </c>
      <c r="O3738" s="289" t="s">
        <v>291</v>
      </c>
      <c r="P3738" s="289" t="str">
        <f>VLOOKUP(CAT_Details[[#This Row],[Delivery Bp Customer Code]],Table6[],2,0)</f>
        <v>DX01-L5</v>
      </c>
    </row>
    <row r="3739" spans="1:16" x14ac:dyDescent="0.25">
      <c r="A3739" s="289" t="s">
        <v>285</v>
      </c>
      <c r="B3739">
        <v>2</v>
      </c>
      <c r="C3739">
        <v>401</v>
      </c>
      <c r="D3739">
        <v>0.96</v>
      </c>
      <c r="E3739" s="289" t="s">
        <v>8732</v>
      </c>
      <c r="F3739">
        <v>5015007479</v>
      </c>
      <c r="G3739" s="276">
        <v>45693</v>
      </c>
      <c r="H3739">
        <v>20250131642621</v>
      </c>
      <c r="I3739">
        <v>2.0830000000000002</v>
      </c>
      <c r="J3739" s="289" t="s">
        <v>273</v>
      </c>
      <c r="K3739" s="289" t="s">
        <v>8734</v>
      </c>
      <c r="L3739" s="289" t="s">
        <v>275</v>
      </c>
      <c r="M3739" s="289" t="s">
        <v>8660</v>
      </c>
      <c r="N3739" s="289" t="s">
        <v>519</v>
      </c>
      <c r="O3739" s="289" t="s">
        <v>291</v>
      </c>
      <c r="P3739" s="289" t="str">
        <f>VLOOKUP(CAT_Details[[#This Row],[Delivery Bp Customer Code]],Table6[],2,0)</f>
        <v>DX01-L5</v>
      </c>
    </row>
    <row r="3740" spans="1:16" x14ac:dyDescent="0.25">
      <c r="A3740" s="289" t="s">
        <v>272</v>
      </c>
      <c r="B3740">
        <v>5</v>
      </c>
      <c r="C3740">
        <v>1040</v>
      </c>
      <c r="D3740">
        <v>2</v>
      </c>
      <c r="E3740" s="289" t="s">
        <v>8691</v>
      </c>
      <c r="F3740">
        <v>5014963016</v>
      </c>
      <c r="G3740" s="276">
        <v>45693</v>
      </c>
      <c r="H3740">
        <v>20250127638578</v>
      </c>
      <c r="I3740">
        <v>5.3760000000000003</v>
      </c>
      <c r="J3740" s="289" t="s">
        <v>294</v>
      </c>
      <c r="K3740" s="289" t="s">
        <v>8735</v>
      </c>
      <c r="L3740" s="289" t="s">
        <v>275</v>
      </c>
      <c r="M3740" s="289" t="s">
        <v>8693</v>
      </c>
      <c r="N3740" s="289" t="s">
        <v>555</v>
      </c>
      <c r="O3740" s="289" t="s">
        <v>277</v>
      </c>
      <c r="P3740" s="289" t="str">
        <f>VLOOKUP(CAT_Details[[#This Row],[Delivery Bp Customer Code]],Table6[],2,0)</f>
        <v>U2-L5</v>
      </c>
    </row>
    <row r="3741" spans="1:16" x14ac:dyDescent="0.25">
      <c r="A3741" s="289" t="s">
        <v>272</v>
      </c>
      <c r="B3741">
        <v>1</v>
      </c>
      <c r="C3741">
        <v>39</v>
      </c>
      <c r="D3741">
        <v>0.2</v>
      </c>
      <c r="E3741" s="289" t="s">
        <v>8736</v>
      </c>
      <c r="F3741">
        <v>5014977770</v>
      </c>
      <c r="G3741" s="276">
        <v>45693</v>
      </c>
      <c r="H3741">
        <v>20250121634821</v>
      </c>
      <c r="I3741">
        <v>0.254</v>
      </c>
      <c r="J3741" s="289" t="s">
        <v>350</v>
      </c>
      <c r="K3741" s="289" t="s">
        <v>8737</v>
      </c>
      <c r="L3741" s="289" t="s">
        <v>275</v>
      </c>
      <c r="M3741" s="289" t="s">
        <v>8738</v>
      </c>
      <c r="N3741" s="289" t="s">
        <v>704</v>
      </c>
      <c r="O3741" s="289" t="s">
        <v>277</v>
      </c>
      <c r="P3741" s="289" t="str">
        <f>VLOOKUP(CAT_Details[[#This Row],[Delivery Bp Customer Code]],Table6[],2,0)</f>
        <v>U2-L5</v>
      </c>
    </row>
    <row r="3742" spans="1:16" x14ac:dyDescent="0.25">
      <c r="A3742" s="289" t="s">
        <v>272</v>
      </c>
      <c r="B3742">
        <v>20</v>
      </c>
      <c r="C3742">
        <v>2620</v>
      </c>
      <c r="D3742">
        <v>8</v>
      </c>
      <c r="E3742" s="289" t="s">
        <v>8739</v>
      </c>
      <c r="F3742">
        <v>5014977774</v>
      </c>
      <c r="G3742" s="276">
        <v>45693</v>
      </c>
      <c r="H3742" s="5">
        <v>20250128639587</v>
      </c>
      <c r="I3742">
        <v>18.239999999999998</v>
      </c>
      <c r="J3742" s="289" t="s">
        <v>350</v>
      </c>
      <c r="K3742" s="289" t="s">
        <v>8740</v>
      </c>
      <c r="L3742" s="289" t="s">
        <v>275</v>
      </c>
      <c r="M3742" s="289" t="s">
        <v>8607</v>
      </c>
      <c r="N3742" s="289" t="s">
        <v>472</v>
      </c>
      <c r="O3742" s="289" t="s">
        <v>277</v>
      </c>
      <c r="P3742" s="289" t="str">
        <f>VLOOKUP(CAT_Details[[#This Row],[Delivery Bp Customer Code]],Table6[],2,0)</f>
        <v>U2-L5</v>
      </c>
    </row>
    <row r="3743" spans="1:16" x14ac:dyDescent="0.25">
      <c r="A3743" s="289" t="s">
        <v>272</v>
      </c>
      <c r="B3743">
        <v>10</v>
      </c>
      <c r="C3743">
        <v>1455</v>
      </c>
      <c r="D3743">
        <v>4</v>
      </c>
      <c r="E3743" s="289" t="s">
        <v>8698</v>
      </c>
      <c r="F3743">
        <v>5014977821</v>
      </c>
      <c r="G3743" s="276">
        <v>45693</v>
      </c>
      <c r="H3743">
        <v>20250129640497</v>
      </c>
      <c r="I3743">
        <v>8.8320000000000007</v>
      </c>
      <c r="J3743" s="289" t="s">
        <v>350</v>
      </c>
      <c r="K3743" s="289" t="s">
        <v>8741</v>
      </c>
      <c r="L3743" s="289" t="s">
        <v>275</v>
      </c>
      <c r="M3743" s="289" t="s">
        <v>8700</v>
      </c>
      <c r="N3743" s="289" t="s">
        <v>625</v>
      </c>
      <c r="O3743" s="289" t="s">
        <v>277</v>
      </c>
      <c r="P3743" s="289" t="str">
        <f>VLOOKUP(CAT_Details[[#This Row],[Delivery Bp Customer Code]],Table6[],2,0)</f>
        <v>U2-L5</v>
      </c>
    </row>
    <row r="3744" spans="1:16" x14ac:dyDescent="0.25">
      <c r="A3744" s="289" t="s">
        <v>272</v>
      </c>
      <c r="B3744">
        <v>17</v>
      </c>
      <c r="C3744">
        <v>1530</v>
      </c>
      <c r="D3744">
        <v>6.8</v>
      </c>
      <c r="E3744" s="289" t="s">
        <v>8742</v>
      </c>
      <c r="F3744">
        <v>5014978089</v>
      </c>
      <c r="G3744" s="276">
        <v>45693</v>
      </c>
      <c r="H3744">
        <v>20250128639414</v>
      </c>
      <c r="I3744">
        <v>12.24</v>
      </c>
      <c r="J3744" s="289" t="s">
        <v>350</v>
      </c>
      <c r="K3744" s="289" t="s">
        <v>8743</v>
      </c>
      <c r="L3744" s="289" t="s">
        <v>275</v>
      </c>
      <c r="M3744" s="289" t="s">
        <v>8607</v>
      </c>
      <c r="N3744" s="289" t="s">
        <v>846</v>
      </c>
      <c r="O3744" s="289" t="s">
        <v>277</v>
      </c>
      <c r="P3744" s="289" t="str">
        <f>VLOOKUP(CAT_Details[[#This Row],[Delivery Bp Customer Code]],Table6[],2,0)</f>
        <v>U2-L5</v>
      </c>
    </row>
    <row r="3745" spans="1:16" x14ac:dyDescent="0.25">
      <c r="A3745" s="289" t="s">
        <v>4794</v>
      </c>
      <c r="B3745">
        <v>18</v>
      </c>
      <c r="C3745">
        <v>12870.9</v>
      </c>
      <c r="D3745">
        <v>5.31</v>
      </c>
      <c r="E3745" s="289" t="s">
        <v>8744</v>
      </c>
      <c r="F3745">
        <v>5014977881</v>
      </c>
      <c r="G3745" s="276">
        <v>45693</v>
      </c>
      <c r="H3745">
        <v>20250129640218</v>
      </c>
      <c r="I3745">
        <v>6.1070000000000002</v>
      </c>
      <c r="J3745" s="289" t="s">
        <v>350</v>
      </c>
      <c r="K3745" s="289" t="s">
        <v>8745</v>
      </c>
      <c r="L3745" s="289" t="s">
        <v>275</v>
      </c>
      <c r="M3745" s="289" t="s">
        <v>8538</v>
      </c>
      <c r="N3745" s="289" t="s">
        <v>528</v>
      </c>
      <c r="O3745" s="289" t="s">
        <v>4798</v>
      </c>
      <c r="P3745" s="289" t="str">
        <f>VLOOKUP(CAT_Details[[#This Row],[Delivery Bp Customer Code]],Table6[],2,0)</f>
        <v>MY02</v>
      </c>
    </row>
    <row r="3746" spans="1:16" x14ac:dyDescent="0.25">
      <c r="A3746" s="289" t="s">
        <v>4794</v>
      </c>
      <c r="B3746">
        <v>8</v>
      </c>
      <c r="C3746">
        <v>980</v>
      </c>
      <c r="D3746">
        <v>3.96</v>
      </c>
      <c r="E3746" s="289" t="s">
        <v>8732</v>
      </c>
      <c r="F3746">
        <v>5015007480</v>
      </c>
      <c r="G3746" s="276">
        <v>45693</v>
      </c>
      <c r="H3746" s="5">
        <v>20250131642578</v>
      </c>
      <c r="I3746">
        <v>11.404999999999999</v>
      </c>
      <c r="J3746" s="289" t="s">
        <v>273</v>
      </c>
      <c r="K3746" s="289" t="s">
        <v>8746</v>
      </c>
      <c r="L3746" s="289" t="s">
        <v>275</v>
      </c>
      <c r="M3746" s="289" t="s">
        <v>8660</v>
      </c>
      <c r="N3746" s="289" t="s">
        <v>519</v>
      </c>
      <c r="O3746" s="289" t="s">
        <v>4798</v>
      </c>
      <c r="P3746" s="289" t="str">
        <f>VLOOKUP(CAT_Details[[#This Row],[Delivery Bp Customer Code]],Table6[],2,0)</f>
        <v>MY02</v>
      </c>
    </row>
    <row r="3747" spans="1:16" x14ac:dyDescent="0.25">
      <c r="A3747" s="289" t="s">
        <v>278</v>
      </c>
      <c r="B3747">
        <v>5</v>
      </c>
      <c r="C3747">
        <v>1280</v>
      </c>
      <c r="D3747">
        <v>2</v>
      </c>
      <c r="E3747" s="289" t="s">
        <v>8747</v>
      </c>
      <c r="F3747">
        <v>5014963284</v>
      </c>
      <c r="G3747" s="276">
        <v>45694</v>
      </c>
      <c r="H3747">
        <v>20250128639752</v>
      </c>
      <c r="I3747">
        <v>4.8</v>
      </c>
      <c r="J3747" s="289" t="s">
        <v>853</v>
      </c>
      <c r="K3747" s="289" t="s">
        <v>8748</v>
      </c>
      <c r="L3747" s="289" t="s">
        <v>275</v>
      </c>
      <c r="M3747" s="289" t="s">
        <v>8749</v>
      </c>
      <c r="N3747" s="289" t="s">
        <v>856</v>
      </c>
      <c r="O3747" s="289" t="s">
        <v>498</v>
      </c>
      <c r="P3747" s="289" t="str">
        <f>VLOOKUP(CAT_Details[[#This Row],[Delivery Bp Customer Code]],Table6[],2,0)</f>
        <v>DK-BM01</v>
      </c>
    </row>
    <row r="3748" spans="1:16" x14ac:dyDescent="0.25">
      <c r="A3748" s="289" t="s">
        <v>278</v>
      </c>
      <c r="B3748">
        <v>1</v>
      </c>
      <c r="C3748">
        <v>236</v>
      </c>
      <c r="D3748">
        <v>0.2</v>
      </c>
      <c r="E3748" s="289" t="s">
        <v>8750</v>
      </c>
      <c r="F3748">
        <v>5014978123</v>
      </c>
      <c r="G3748" s="276">
        <v>45694</v>
      </c>
      <c r="H3748">
        <v>20250128639751</v>
      </c>
      <c r="I3748">
        <v>0.48</v>
      </c>
      <c r="J3748" s="289" t="s">
        <v>324</v>
      </c>
      <c r="K3748" s="289" t="s">
        <v>8751</v>
      </c>
      <c r="L3748" s="289" t="s">
        <v>275</v>
      </c>
      <c r="M3748" s="289" t="s">
        <v>8752</v>
      </c>
      <c r="N3748" s="289" t="s">
        <v>1067</v>
      </c>
      <c r="O3748" s="289" t="s">
        <v>498</v>
      </c>
      <c r="P3748" s="289" t="str">
        <f>VLOOKUP(CAT_Details[[#This Row],[Delivery Bp Customer Code]],Table6[],2,0)</f>
        <v>DK-BM01</v>
      </c>
    </row>
    <row r="3749" spans="1:16" x14ac:dyDescent="0.25">
      <c r="A3749" s="289" t="s">
        <v>278</v>
      </c>
      <c r="B3749">
        <v>3</v>
      </c>
      <c r="C3749">
        <v>131</v>
      </c>
      <c r="D3749">
        <v>0.46</v>
      </c>
      <c r="E3749" s="289" t="s">
        <v>8753</v>
      </c>
      <c r="F3749">
        <v>5014991655</v>
      </c>
      <c r="G3749" s="276">
        <v>45694</v>
      </c>
      <c r="H3749">
        <v>20250130641489</v>
      </c>
      <c r="I3749">
        <v>0.29099999999999998</v>
      </c>
      <c r="J3749" s="289" t="s">
        <v>350</v>
      </c>
      <c r="K3749" s="289" t="s">
        <v>8754</v>
      </c>
      <c r="L3749" s="289" t="s">
        <v>275</v>
      </c>
      <c r="M3749" s="289" t="s">
        <v>8700</v>
      </c>
      <c r="N3749" s="289" t="s">
        <v>482</v>
      </c>
      <c r="O3749" s="289" t="s">
        <v>498</v>
      </c>
      <c r="P3749" s="289" t="str">
        <f>VLOOKUP(CAT_Details[[#This Row],[Delivery Bp Customer Code]],Table6[],2,0)</f>
        <v>DK-BM01</v>
      </c>
    </row>
    <row r="3750" spans="1:16" x14ac:dyDescent="0.25">
      <c r="A3750" s="289" t="s">
        <v>278</v>
      </c>
      <c r="B3750">
        <v>12</v>
      </c>
      <c r="C3750">
        <v>7408</v>
      </c>
      <c r="D3750">
        <v>4.8</v>
      </c>
      <c r="E3750" s="289" t="s">
        <v>8755</v>
      </c>
      <c r="F3750">
        <v>5014992114</v>
      </c>
      <c r="G3750" s="276">
        <v>45694</v>
      </c>
      <c r="H3750">
        <v>20250129641035</v>
      </c>
      <c r="I3750">
        <v>11.52</v>
      </c>
      <c r="J3750" s="289" t="s">
        <v>280</v>
      </c>
      <c r="K3750" s="289" t="s">
        <v>8756</v>
      </c>
      <c r="L3750" s="289" t="s">
        <v>275</v>
      </c>
      <c r="M3750" s="289" t="s">
        <v>8757</v>
      </c>
      <c r="N3750" s="289" t="s">
        <v>566</v>
      </c>
      <c r="O3750" s="289" t="s">
        <v>498</v>
      </c>
      <c r="P3750" s="289" t="str">
        <f>VLOOKUP(CAT_Details[[#This Row],[Delivery Bp Customer Code]],Table6[],2,0)</f>
        <v>DK-BM01</v>
      </c>
    </row>
    <row r="3751" spans="1:16" x14ac:dyDescent="0.25">
      <c r="A3751" s="289" t="s">
        <v>278</v>
      </c>
      <c r="B3751">
        <v>11</v>
      </c>
      <c r="C3751">
        <v>4400</v>
      </c>
      <c r="D3751">
        <v>4</v>
      </c>
      <c r="E3751" s="289" t="s">
        <v>8758</v>
      </c>
      <c r="F3751">
        <v>5015007361</v>
      </c>
      <c r="G3751" s="276">
        <v>45694</v>
      </c>
      <c r="H3751">
        <v>20250130642093</v>
      </c>
      <c r="I3751">
        <v>9.0139999999999993</v>
      </c>
      <c r="J3751" s="289" t="s">
        <v>280</v>
      </c>
      <c r="K3751" s="289" t="s">
        <v>8759</v>
      </c>
      <c r="L3751" s="289" t="s">
        <v>275</v>
      </c>
      <c r="M3751" s="289" t="s">
        <v>8760</v>
      </c>
      <c r="N3751" s="289" t="s">
        <v>314</v>
      </c>
      <c r="O3751" s="289" t="s">
        <v>498</v>
      </c>
      <c r="P3751" s="289" t="str">
        <f>VLOOKUP(CAT_Details[[#This Row],[Delivery Bp Customer Code]],Table6[],2,0)</f>
        <v>DK-BM01</v>
      </c>
    </row>
    <row r="3752" spans="1:16" x14ac:dyDescent="0.25">
      <c r="A3752" s="289" t="s">
        <v>278</v>
      </c>
      <c r="B3752">
        <v>2</v>
      </c>
      <c r="C3752">
        <v>656</v>
      </c>
      <c r="D3752">
        <v>0.8</v>
      </c>
      <c r="E3752" s="289" t="s">
        <v>8761</v>
      </c>
      <c r="F3752">
        <v>5015007415</v>
      </c>
      <c r="G3752" s="276">
        <v>45694</v>
      </c>
      <c r="H3752">
        <v>20250131642594</v>
      </c>
      <c r="I3752">
        <v>1.92</v>
      </c>
      <c r="J3752" s="289" t="s">
        <v>280</v>
      </c>
      <c r="K3752" s="289" t="s">
        <v>8762</v>
      </c>
      <c r="L3752" s="289" t="s">
        <v>275</v>
      </c>
      <c r="M3752" s="289" t="s">
        <v>8757</v>
      </c>
      <c r="N3752" s="289" t="s">
        <v>1399</v>
      </c>
      <c r="O3752" s="289" t="s">
        <v>498</v>
      </c>
      <c r="P3752" s="289" t="str">
        <f>VLOOKUP(CAT_Details[[#This Row],[Delivery Bp Customer Code]],Table6[],2,0)</f>
        <v>DK-BM01</v>
      </c>
    </row>
    <row r="3753" spans="1:16" x14ac:dyDescent="0.25">
      <c r="A3753" s="289" t="s">
        <v>278</v>
      </c>
      <c r="B3753">
        <v>1</v>
      </c>
      <c r="C3753">
        <v>209.28</v>
      </c>
      <c r="D3753">
        <v>0.4</v>
      </c>
      <c r="E3753" s="289" t="s">
        <v>8763</v>
      </c>
      <c r="F3753">
        <v>5015021096</v>
      </c>
      <c r="G3753" s="276">
        <v>45694</v>
      </c>
      <c r="H3753" s="5">
        <v>20250131642610</v>
      </c>
      <c r="I3753">
        <v>0.96</v>
      </c>
      <c r="J3753" s="289" t="s">
        <v>273</v>
      </c>
      <c r="K3753" s="289" t="s">
        <v>8764</v>
      </c>
      <c r="L3753" s="289" t="s">
        <v>275</v>
      </c>
      <c r="M3753" s="289" t="s">
        <v>8765</v>
      </c>
      <c r="N3753" s="289" t="s">
        <v>493</v>
      </c>
      <c r="O3753" s="289" t="s">
        <v>498</v>
      </c>
      <c r="P3753" s="289" t="str">
        <f>VLOOKUP(CAT_Details[[#This Row],[Delivery Bp Customer Code]],Table6[],2,0)</f>
        <v>DK-BM01</v>
      </c>
    </row>
    <row r="3754" spans="1:16" x14ac:dyDescent="0.25">
      <c r="A3754" s="289" t="s">
        <v>75</v>
      </c>
      <c r="B3754">
        <v>1</v>
      </c>
      <c r="C3754">
        <v>33</v>
      </c>
      <c r="D3754">
        <v>0.2</v>
      </c>
      <c r="E3754" s="289" t="s">
        <v>8766</v>
      </c>
      <c r="F3754">
        <v>5014977728</v>
      </c>
      <c r="G3754" s="276">
        <v>45694</v>
      </c>
      <c r="H3754">
        <v>20250129640458</v>
      </c>
      <c r="I3754">
        <v>0.24</v>
      </c>
      <c r="J3754" s="289" t="s">
        <v>324</v>
      </c>
      <c r="K3754" s="289" t="s">
        <v>8767</v>
      </c>
      <c r="L3754" s="289" t="s">
        <v>275</v>
      </c>
      <c r="M3754" s="289" t="s">
        <v>8421</v>
      </c>
      <c r="N3754" s="289" t="s">
        <v>2727</v>
      </c>
      <c r="O3754" s="289" t="s">
        <v>2173</v>
      </c>
      <c r="P3754" s="289" t="str">
        <f>VLOOKUP(CAT_Details[[#This Row],[Delivery Bp Customer Code]],Table6[],2,0)</f>
        <v>OYL1</v>
      </c>
    </row>
    <row r="3755" spans="1:16" x14ac:dyDescent="0.25">
      <c r="A3755" s="289" t="s">
        <v>75</v>
      </c>
      <c r="B3755">
        <v>1</v>
      </c>
      <c r="C3755">
        <v>492</v>
      </c>
      <c r="D3755">
        <v>0.4</v>
      </c>
      <c r="E3755" s="289" t="s">
        <v>8766</v>
      </c>
      <c r="F3755">
        <v>5014977730</v>
      </c>
      <c r="G3755" s="276">
        <v>45694</v>
      </c>
      <c r="H3755">
        <v>20250129640782</v>
      </c>
      <c r="I3755">
        <v>0.96</v>
      </c>
      <c r="J3755" s="289" t="s">
        <v>324</v>
      </c>
      <c r="K3755" s="289" t="s">
        <v>8768</v>
      </c>
      <c r="L3755" s="289" t="s">
        <v>275</v>
      </c>
      <c r="M3755" s="289" t="s">
        <v>8421</v>
      </c>
      <c r="N3755" s="289" t="s">
        <v>2727</v>
      </c>
      <c r="O3755" s="289" t="s">
        <v>2173</v>
      </c>
      <c r="P3755" s="289" t="str">
        <f>VLOOKUP(CAT_Details[[#This Row],[Delivery Bp Customer Code]],Table6[],2,0)</f>
        <v>OYL1</v>
      </c>
    </row>
    <row r="3756" spans="1:16" x14ac:dyDescent="0.25">
      <c r="A3756" s="289" t="s">
        <v>75</v>
      </c>
      <c r="B3756">
        <v>1</v>
      </c>
      <c r="C3756">
        <v>49</v>
      </c>
      <c r="D3756">
        <v>0.2</v>
      </c>
      <c r="E3756" s="289" t="s">
        <v>8769</v>
      </c>
      <c r="F3756">
        <v>5014977762</v>
      </c>
      <c r="G3756" s="276">
        <v>45694</v>
      </c>
      <c r="H3756" s="5">
        <v>20250128639266</v>
      </c>
      <c r="I3756">
        <v>0.23</v>
      </c>
      <c r="J3756" s="289" t="s">
        <v>345</v>
      </c>
      <c r="K3756" s="289" t="s">
        <v>8770</v>
      </c>
      <c r="L3756" s="289" t="s">
        <v>275</v>
      </c>
      <c r="M3756" s="289" t="s">
        <v>8716</v>
      </c>
      <c r="N3756" s="289" t="s">
        <v>5824</v>
      </c>
      <c r="O3756" s="289" t="s">
        <v>5281</v>
      </c>
      <c r="P3756" s="289" t="str">
        <f>VLOOKUP(CAT_Details[[#This Row],[Delivery Bp Customer Code]],Table6[],2,0)</f>
        <v>DK-LW08</v>
      </c>
    </row>
    <row r="3757" spans="1:16" x14ac:dyDescent="0.25">
      <c r="A3757" s="289" t="s">
        <v>75</v>
      </c>
      <c r="B3757">
        <v>31</v>
      </c>
      <c r="C3757">
        <v>14256</v>
      </c>
      <c r="D3757">
        <v>10.34</v>
      </c>
      <c r="E3757" s="289" t="s">
        <v>8771</v>
      </c>
      <c r="F3757">
        <v>5014991592</v>
      </c>
      <c r="G3757" s="276">
        <v>45694</v>
      </c>
      <c r="H3757">
        <v>20250130641404</v>
      </c>
      <c r="I3757">
        <v>19.84</v>
      </c>
      <c r="J3757" s="289" t="s">
        <v>324</v>
      </c>
      <c r="K3757" s="289" t="s">
        <v>8772</v>
      </c>
      <c r="L3757" s="289" t="s">
        <v>275</v>
      </c>
      <c r="M3757" s="289" t="s">
        <v>8773</v>
      </c>
      <c r="N3757" s="289" t="s">
        <v>2172</v>
      </c>
      <c r="O3757" s="289" t="s">
        <v>2173</v>
      </c>
      <c r="P3757" s="289" t="str">
        <f>VLOOKUP(CAT_Details[[#This Row],[Delivery Bp Customer Code]],Table6[],2,0)</f>
        <v>OYL1</v>
      </c>
    </row>
    <row r="3758" spans="1:16" x14ac:dyDescent="0.25">
      <c r="A3758" s="289" t="s">
        <v>75</v>
      </c>
      <c r="B3758">
        <v>1</v>
      </c>
      <c r="C3758">
        <v>150</v>
      </c>
      <c r="D3758">
        <v>0.4</v>
      </c>
      <c r="E3758" s="289" t="s">
        <v>8774</v>
      </c>
      <c r="F3758">
        <v>5014991625</v>
      </c>
      <c r="G3758" s="276">
        <v>45694</v>
      </c>
      <c r="H3758">
        <v>20250129640950</v>
      </c>
      <c r="I3758">
        <v>0.33600000000000002</v>
      </c>
      <c r="J3758" s="289" t="s">
        <v>350</v>
      </c>
      <c r="K3758" s="289" t="s">
        <v>8775</v>
      </c>
      <c r="L3758" s="289" t="s">
        <v>275</v>
      </c>
      <c r="M3758" s="289" t="s">
        <v>8738</v>
      </c>
      <c r="N3758" s="289" t="s">
        <v>2349</v>
      </c>
      <c r="O3758" s="289" t="s">
        <v>2173</v>
      </c>
      <c r="P3758" s="289" t="str">
        <f>VLOOKUP(CAT_Details[[#This Row],[Delivery Bp Customer Code]],Table6[],2,0)</f>
        <v>OYL1</v>
      </c>
    </row>
    <row r="3759" spans="1:16" x14ac:dyDescent="0.25">
      <c r="A3759" s="289" t="s">
        <v>75</v>
      </c>
      <c r="B3759">
        <v>1</v>
      </c>
      <c r="C3759">
        <v>33</v>
      </c>
      <c r="D3759">
        <v>0.2</v>
      </c>
      <c r="E3759" s="289" t="s">
        <v>8776</v>
      </c>
      <c r="F3759">
        <v>5014991755</v>
      </c>
      <c r="G3759" s="276">
        <v>45694</v>
      </c>
      <c r="H3759">
        <v>20250129640513</v>
      </c>
      <c r="I3759">
        <v>0.24</v>
      </c>
      <c r="J3759" s="289" t="s">
        <v>280</v>
      </c>
      <c r="K3759" s="289" t="s">
        <v>8777</v>
      </c>
      <c r="L3759" s="289" t="s">
        <v>275</v>
      </c>
      <c r="M3759" s="289" t="s">
        <v>8778</v>
      </c>
      <c r="N3759" s="289" t="s">
        <v>2921</v>
      </c>
      <c r="O3759" s="289" t="s">
        <v>2173</v>
      </c>
      <c r="P3759" s="289" t="str">
        <f>VLOOKUP(CAT_Details[[#This Row],[Delivery Bp Customer Code]],Table6[],2,0)</f>
        <v>OYL1</v>
      </c>
    </row>
    <row r="3760" spans="1:16" x14ac:dyDescent="0.25">
      <c r="A3760" s="289" t="s">
        <v>75</v>
      </c>
      <c r="B3760">
        <v>1</v>
      </c>
      <c r="C3760">
        <v>5</v>
      </c>
      <c r="D3760">
        <v>0.03</v>
      </c>
      <c r="E3760" s="289" t="s">
        <v>8779</v>
      </c>
      <c r="F3760">
        <v>5014991794</v>
      </c>
      <c r="G3760" s="276">
        <v>45694</v>
      </c>
      <c r="H3760">
        <v>20250129640342</v>
      </c>
      <c r="I3760">
        <v>0.01</v>
      </c>
      <c r="J3760" s="289" t="s">
        <v>324</v>
      </c>
      <c r="K3760" s="289" t="s">
        <v>8780</v>
      </c>
      <c r="L3760" s="289" t="s">
        <v>275</v>
      </c>
      <c r="M3760" s="289" t="s">
        <v>8781</v>
      </c>
      <c r="N3760" s="289" t="s">
        <v>3248</v>
      </c>
      <c r="O3760" s="289" t="s">
        <v>2173</v>
      </c>
      <c r="P3760" s="289" t="str">
        <f>VLOOKUP(CAT_Details[[#This Row],[Delivery Bp Customer Code]],Table6[],2,0)</f>
        <v>OYL1</v>
      </c>
    </row>
    <row r="3761" spans="1:16" x14ac:dyDescent="0.25">
      <c r="A3761" s="289" t="s">
        <v>75</v>
      </c>
      <c r="B3761">
        <v>1</v>
      </c>
      <c r="C3761">
        <v>12</v>
      </c>
      <c r="D3761">
        <v>0.05</v>
      </c>
      <c r="E3761" s="289" t="s">
        <v>8782</v>
      </c>
      <c r="F3761">
        <v>5014991826</v>
      </c>
      <c r="G3761" s="276">
        <v>45694</v>
      </c>
      <c r="H3761" s="5">
        <v>20250129640633</v>
      </c>
      <c r="I3761">
        <v>2.4E-2</v>
      </c>
      <c r="J3761" s="289" t="s">
        <v>280</v>
      </c>
      <c r="K3761" s="289" t="s">
        <v>8783</v>
      </c>
      <c r="L3761" s="289" t="s">
        <v>275</v>
      </c>
      <c r="M3761" s="289" t="s">
        <v>8778</v>
      </c>
      <c r="N3761" s="289" t="s">
        <v>2929</v>
      </c>
      <c r="O3761" s="289" t="s">
        <v>2173</v>
      </c>
      <c r="P3761" s="289" t="str">
        <f>VLOOKUP(CAT_Details[[#This Row],[Delivery Bp Customer Code]],Table6[],2,0)</f>
        <v>OYL1</v>
      </c>
    </row>
    <row r="3762" spans="1:16" x14ac:dyDescent="0.25">
      <c r="A3762" s="289" t="s">
        <v>75</v>
      </c>
      <c r="B3762">
        <v>1</v>
      </c>
      <c r="C3762">
        <v>11</v>
      </c>
      <c r="D3762">
        <v>0.08</v>
      </c>
      <c r="E3762" s="289" t="s">
        <v>8784</v>
      </c>
      <c r="F3762">
        <v>5014991945</v>
      </c>
      <c r="G3762" s="276">
        <v>45694</v>
      </c>
      <c r="H3762">
        <v>20250130642061</v>
      </c>
      <c r="I3762">
        <v>8.1000000000000003E-2</v>
      </c>
      <c r="J3762" s="289" t="s">
        <v>324</v>
      </c>
      <c r="K3762" s="289" t="s">
        <v>8785</v>
      </c>
      <c r="L3762" s="289" t="s">
        <v>275</v>
      </c>
      <c r="M3762" s="289" t="s">
        <v>8781</v>
      </c>
      <c r="N3762" s="289" t="s">
        <v>4287</v>
      </c>
      <c r="O3762" s="289" t="s">
        <v>2173</v>
      </c>
      <c r="P3762" s="289" t="str">
        <f>VLOOKUP(CAT_Details[[#This Row],[Delivery Bp Customer Code]],Table6[],2,0)</f>
        <v>OYL1</v>
      </c>
    </row>
    <row r="3763" spans="1:16" x14ac:dyDescent="0.25">
      <c r="A3763" s="289" t="s">
        <v>75</v>
      </c>
      <c r="B3763">
        <v>11</v>
      </c>
      <c r="C3763">
        <v>8316</v>
      </c>
      <c r="D3763">
        <v>4.4000000000000004</v>
      </c>
      <c r="E3763" s="289" t="s">
        <v>8786</v>
      </c>
      <c r="F3763">
        <v>5015021073</v>
      </c>
      <c r="G3763" s="276">
        <v>45694</v>
      </c>
      <c r="H3763">
        <v>20250203643857</v>
      </c>
      <c r="I3763">
        <v>10.56</v>
      </c>
      <c r="J3763" s="289" t="s">
        <v>273</v>
      </c>
      <c r="K3763" s="289" t="s">
        <v>8787</v>
      </c>
      <c r="L3763" s="289" t="s">
        <v>275</v>
      </c>
      <c r="M3763" s="289" t="s">
        <v>8765</v>
      </c>
      <c r="N3763" s="289" t="s">
        <v>1142</v>
      </c>
      <c r="O3763" s="289" t="s">
        <v>2173</v>
      </c>
      <c r="P3763" s="289" t="str">
        <f>VLOOKUP(CAT_Details[[#This Row],[Delivery Bp Customer Code]],Table6[],2,0)</f>
        <v>OYL1</v>
      </c>
    </row>
    <row r="3764" spans="1:16" x14ac:dyDescent="0.25">
      <c r="A3764" s="289" t="s">
        <v>75</v>
      </c>
      <c r="B3764">
        <v>2</v>
      </c>
      <c r="C3764">
        <v>541.20000000000005</v>
      </c>
      <c r="D3764">
        <v>0.8</v>
      </c>
      <c r="E3764" s="289" t="s">
        <v>8788</v>
      </c>
      <c r="F3764">
        <v>5015021967</v>
      </c>
      <c r="G3764" s="276">
        <v>45694</v>
      </c>
      <c r="H3764">
        <v>20250203643437</v>
      </c>
      <c r="I3764">
        <v>1.92</v>
      </c>
      <c r="J3764" s="289" t="s">
        <v>273</v>
      </c>
      <c r="K3764" s="289" t="s">
        <v>8789</v>
      </c>
      <c r="L3764" s="289" t="s">
        <v>275</v>
      </c>
      <c r="M3764" s="289" t="s">
        <v>8765</v>
      </c>
      <c r="N3764" s="289" t="s">
        <v>2434</v>
      </c>
      <c r="O3764" s="289" t="s">
        <v>2173</v>
      </c>
      <c r="P3764" s="289" t="str">
        <f>VLOOKUP(CAT_Details[[#This Row],[Delivery Bp Customer Code]],Table6[],2,0)</f>
        <v>OYL1</v>
      </c>
    </row>
    <row r="3765" spans="1:16" x14ac:dyDescent="0.25">
      <c r="A3765" s="289" t="s">
        <v>75</v>
      </c>
      <c r="B3765">
        <v>2</v>
      </c>
      <c r="C3765">
        <v>31.5</v>
      </c>
      <c r="D3765">
        <v>0.2</v>
      </c>
      <c r="E3765" s="289" t="s">
        <v>8790</v>
      </c>
      <c r="F3765">
        <v>5015022022</v>
      </c>
      <c r="G3765" s="276">
        <v>45694</v>
      </c>
      <c r="H3765">
        <v>20250129640984</v>
      </c>
      <c r="I3765">
        <v>0.14399999999999999</v>
      </c>
      <c r="J3765" s="289" t="s">
        <v>273</v>
      </c>
      <c r="K3765" s="289" t="s">
        <v>8791</v>
      </c>
      <c r="L3765" s="289" t="s">
        <v>275</v>
      </c>
      <c r="M3765" s="289" t="s">
        <v>8765</v>
      </c>
      <c r="N3765" s="289" t="s">
        <v>3252</v>
      </c>
      <c r="O3765" s="289" t="s">
        <v>2173</v>
      </c>
      <c r="P3765" s="289" t="str">
        <f>VLOOKUP(CAT_Details[[#This Row],[Delivery Bp Customer Code]],Table6[],2,0)</f>
        <v>OYL1</v>
      </c>
    </row>
    <row r="3766" spans="1:16" x14ac:dyDescent="0.25">
      <c r="A3766" s="289" t="s">
        <v>874</v>
      </c>
      <c r="B3766">
        <v>64</v>
      </c>
      <c r="C3766">
        <v>8960</v>
      </c>
      <c r="D3766">
        <v>13.6</v>
      </c>
      <c r="E3766" s="289" t="s">
        <v>8792</v>
      </c>
      <c r="F3766">
        <v>5014977985</v>
      </c>
      <c r="G3766" s="276">
        <v>45694</v>
      </c>
      <c r="H3766">
        <v>20250124637779</v>
      </c>
      <c r="I3766">
        <v>51.377000000000002</v>
      </c>
      <c r="J3766" s="289" t="s">
        <v>345</v>
      </c>
      <c r="K3766" s="289" t="s">
        <v>8793</v>
      </c>
      <c r="L3766" s="289" t="s">
        <v>275</v>
      </c>
      <c r="M3766" s="289" t="s">
        <v>8794</v>
      </c>
      <c r="N3766" s="289" t="s">
        <v>427</v>
      </c>
      <c r="O3766" s="289" t="s">
        <v>1014</v>
      </c>
      <c r="P3766" s="289" t="str">
        <f>VLOOKUP(CAT_Details[[#This Row],[Delivery Bp Customer Code]],Table6[],2,0)</f>
        <v>MZ07</v>
      </c>
    </row>
    <row r="3767" spans="1:16" x14ac:dyDescent="0.25">
      <c r="A3767" s="289" t="s">
        <v>3329</v>
      </c>
      <c r="B3767">
        <v>5</v>
      </c>
      <c r="C3767">
        <v>301</v>
      </c>
      <c r="D3767">
        <v>1.48</v>
      </c>
      <c r="E3767" s="289" t="s">
        <v>8795</v>
      </c>
      <c r="F3767">
        <v>5014948017</v>
      </c>
      <c r="G3767" s="276">
        <v>45694</v>
      </c>
      <c r="H3767" s="5">
        <v>20250124637550</v>
      </c>
      <c r="I3767">
        <v>2.0699999999999998</v>
      </c>
      <c r="J3767" s="289" t="s">
        <v>317</v>
      </c>
      <c r="K3767" s="289" t="s">
        <v>8796</v>
      </c>
      <c r="L3767" s="289" t="s">
        <v>275</v>
      </c>
      <c r="M3767" s="289" t="s">
        <v>8642</v>
      </c>
      <c r="N3767" s="289" t="s">
        <v>4189</v>
      </c>
      <c r="O3767" s="289" t="s">
        <v>3332</v>
      </c>
      <c r="P3767" s="289">
        <f>VLOOKUP(CAT_Details[[#This Row],[Delivery Bp Customer Code]],Table6[],2,0)</f>
        <v>3402</v>
      </c>
    </row>
    <row r="3768" spans="1:16" x14ac:dyDescent="0.25">
      <c r="A3768" s="289" t="s">
        <v>3329</v>
      </c>
      <c r="B3768">
        <v>3</v>
      </c>
      <c r="C3768">
        <v>644</v>
      </c>
      <c r="D3768">
        <v>0.8</v>
      </c>
      <c r="E3768" s="289" t="s">
        <v>8797</v>
      </c>
      <c r="F3768">
        <v>5014948071</v>
      </c>
      <c r="G3768" s="276">
        <v>45694</v>
      </c>
      <c r="H3768">
        <v>20250127638368</v>
      </c>
      <c r="I3768">
        <v>1.92</v>
      </c>
      <c r="J3768" s="289" t="s">
        <v>317</v>
      </c>
      <c r="K3768" s="289" t="s">
        <v>8798</v>
      </c>
      <c r="L3768" s="289" t="s">
        <v>275</v>
      </c>
      <c r="M3768" s="289" t="s">
        <v>8642</v>
      </c>
      <c r="N3768" s="289" t="s">
        <v>3966</v>
      </c>
      <c r="O3768" s="289" t="s">
        <v>3332</v>
      </c>
      <c r="P3768" s="289">
        <f>VLOOKUP(CAT_Details[[#This Row],[Delivery Bp Customer Code]],Table6[],2,0)</f>
        <v>3402</v>
      </c>
    </row>
    <row r="3769" spans="1:16" x14ac:dyDescent="0.25">
      <c r="A3769" s="289" t="s">
        <v>3329</v>
      </c>
      <c r="B3769">
        <v>2</v>
      </c>
      <c r="C3769">
        <v>334</v>
      </c>
      <c r="D3769">
        <v>0.8</v>
      </c>
      <c r="E3769" s="289" t="s">
        <v>8799</v>
      </c>
      <c r="F3769">
        <v>5014948570</v>
      </c>
      <c r="G3769" s="276">
        <v>45694</v>
      </c>
      <c r="H3769">
        <v>20250123636618</v>
      </c>
      <c r="I3769">
        <v>0.86399999999999999</v>
      </c>
      <c r="J3769" s="289" t="s">
        <v>317</v>
      </c>
      <c r="K3769" s="289" t="s">
        <v>8800</v>
      </c>
      <c r="L3769" s="289" t="s">
        <v>275</v>
      </c>
      <c r="M3769" s="289" t="s">
        <v>8642</v>
      </c>
      <c r="N3769" s="289" t="s">
        <v>320</v>
      </c>
      <c r="O3769" s="289" t="s">
        <v>3332</v>
      </c>
      <c r="P3769" s="289">
        <f>VLOOKUP(CAT_Details[[#This Row],[Delivery Bp Customer Code]],Table6[],2,0)</f>
        <v>3402</v>
      </c>
    </row>
    <row r="3770" spans="1:16" x14ac:dyDescent="0.25">
      <c r="A3770" s="289" t="s">
        <v>3329</v>
      </c>
      <c r="B3770">
        <v>1</v>
      </c>
      <c r="C3770">
        <v>250</v>
      </c>
      <c r="D3770">
        <v>0.4</v>
      </c>
      <c r="E3770" s="289" t="s">
        <v>8801</v>
      </c>
      <c r="F3770">
        <v>5014977741</v>
      </c>
      <c r="G3770" s="276">
        <v>45694</v>
      </c>
      <c r="H3770">
        <v>20250123636451</v>
      </c>
      <c r="I3770">
        <v>0.96</v>
      </c>
      <c r="J3770" s="289" t="s">
        <v>294</v>
      </c>
      <c r="K3770" s="289" t="s">
        <v>8802</v>
      </c>
      <c r="L3770" s="289" t="s">
        <v>275</v>
      </c>
      <c r="M3770" s="289" t="s">
        <v>8803</v>
      </c>
      <c r="N3770" s="289" t="s">
        <v>394</v>
      </c>
      <c r="O3770" s="289" t="s">
        <v>3332</v>
      </c>
      <c r="P3770" s="289">
        <f>VLOOKUP(CAT_Details[[#This Row],[Delivery Bp Customer Code]],Table6[],2,0)</f>
        <v>3402</v>
      </c>
    </row>
    <row r="3771" spans="1:16" x14ac:dyDescent="0.25">
      <c r="A3771" s="289" t="s">
        <v>3329</v>
      </c>
      <c r="B3771">
        <v>1</v>
      </c>
      <c r="C3771">
        <v>35</v>
      </c>
      <c r="D3771">
        <v>0.2</v>
      </c>
      <c r="E3771" s="289" t="s">
        <v>8804</v>
      </c>
      <c r="F3771">
        <v>5014991801</v>
      </c>
      <c r="G3771" s="276">
        <v>45694</v>
      </c>
      <c r="H3771" s="5">
        <v>20250127638352</v>
      </c>
      <c r="I3771">
        <v>0.26400000000000001</v>
      </c>
      <c r="J3771" s="289" t="s">
        <v>350</v>
      </c>
      <c r="K3771" s="289" t="s">
        <v>8805</v>
      </c>
      <c r="L3771" s="289" t="s">
        <v>275</v>
      </c>
      <c r="M3771" s="289" t="s">
        <v>8738</v>
      </c>
      <c r="N3771" s="289" t="s">
        <v>3661</v>
      </c>
      <c r="O3771" s="289" t="s">
        <v>3332</v>
      </c>
      <c r="P3771" s="289">
        <f>VLOOKUP(CAT_Details[[#This Row],[Delivery Bp Customer Code]],Table6[],2,0)</f>
        <v>3402</v>
      </c>
    </row>
    <row r="3772" spans="1:16" x14ac:dyDescent="0.25">
      <c r="A3772" s="289" t="s">
        <v>3329</v>
      </c>
      <c r="B3772">
        <v>23</v>
      </c>
      <c r="C3772">
        <v>340</v>
      </c>
      <c r="D3772">
        <v>1.84</v>
      </c>
      <c r="E3772" s="289" t="s">
        <v>8806</v>
      </c>
      <c r="F3772">
        <v>5014991875</v>
      </c>
      <c r="G3772" s="276">
        <v>45694</v>
      </c>
      <c r="H3772">
        <v>20250130641405</v>
      </c>
      <c r="I3772">
        <v>1.264</v>
      </c>
      <c r="J3772" s="289" t="s">
        <v>350</v>
      </c>
      <c r="K3772" s="289" t="s">
        <v>8807</v>
      </c>
      <c r="L3772" s="289" t="s">
        <v>275</v>
      </c>
      <c r="M3772" s="289" t="s">
        <v>8738</v>
      </c>
      <c r="N3772" s="289" t="s">
        <v>446</v>
      </c>
      <c r="O3772" s="289" t="s">
        <v>3332</v>
      </c>
      <c r="P3772" s="289">
        <f>VLOOKUP(CAT_Details[[#This Row],[Delivery Bp Customer Code]],Table6[],2,0)</f>
        <v>3402</v>
      </c>
    </row>
    <row r="3773" spans="1:16" x14ac:dyDescent="0.25">
      <c r="A3773" s="289" t="s">
        <v>3329</v>
      </c>
      <c r="B3773">
        <v>4</v>
      </c>
      <c r="C3773">
        <v>570</v>
      </c>
      <c r="D3773">
        <v>1.7</v>
      </c>
      <c r="E3773" s="289" t="s">
        <v>8808</v>
      </c>
      <c r="F3773">
        <v>5014991916</v>
      </c>
      <c r="G3773" s="276">
        <v>45694</v>
      </c>
      <c r="H3773">
        <v>20250129640709</v>
      </c>
      <c r="I3773">
        <v>3.6480000000000001</v>
      </c>
      <c r="J3773" s="289" t="s">
        <v>350</v>
      </c>
      <c r="K3773" s="289" t="s">
        <v>8809</v>
      </c>
      <c r="L3773" s="289" t="s">
        <v>275</v>
      </c>
      <c r="M3773" s="289" t="s">
        <v>8700</v>
      </c>
      <c r="N3773" s="289" t="s">
        <v>5415</v>
      </c>
      <c r="O3773" s="289" t="s">
        <v>3332</v>
      </c>
      <c r="P3773" s="289">
        <f>VLOOKUP(CAT_Details[[#This Row],[Delivery Bp Customer Code]],Table6[],2,0)</f>
        <v>3402</v>
      </c>
    </row>
    <row r="3774" spans="1:16" x14ac:dyDescent="0.25">
      <c r="A3774" s="289" t="s">
        <v>3329</v>
      </c>
      <c r="B3774">
        <v>3</v>
      </c>
      <c r="C3774">
        <v>415</v>
      </c>
      <c r="D3774">
        <v>1.2</v>
      </c>
      <c r="E3774" s="289" t="s">
        <v>8808</v>
      </c>
      <c r="F3774">
        <v>5014991917</v>
      </c>
      <c r="G3774" s="276">
        <v>45694</v>
      </c>
      <c r="H3774">
        <v>20250129640999</v>
      </c>
      <c r="I3774">
        <v>3.7440000000000002</v>
      </c>
      <c r="J3774" s="289" t="s">
        <v>350</v>
      </c>
      <c r="K3774" s="289" t="s">
        <v>8810</v>
      </c>
      <c r="L3774" s="289" t="s">
        <v>275</v>
      </c>
      <c r="M3774" s="289" t="s">
        <v>8700</v>
      </c>
      <c r="N3774" s="289" t="s">
        <v>5415</v>
      </c>
      <c r="O3774" s="289" t="s">
        <v>3332</v>
      </c>
      <c r="P3774" s="289">
        <f>VLOOKUP(CAT_Details[[#This Row],[Delivery Bp Customer Code]],Table6[],2,0)</f>
        <v>3402</v>
      </c>
    </row>
    <row r="3775" spans="1:16" x14ac:dyDescent="0.25">
      <c r="A3775" s="289" t="s">
        <v>3329</v>
      </c>
      <c r="B3775">
        <v>2</v>
      </c>
      <c r="C3775">
        <v>176.2</v>
      </c>
      <c r="D3775">
        <v>0.45</v>
      </c>
      <c r="E3775" s="289" t="s">
        <v>8811</v>
      </c>
      <c r="F3775">
        <v>5014992082</v>
      </c>
      <c r="G3775" s="276">
        <v>45694</v>
      </c>
      <c r="H3775">
        <v>20250130641589</v>
      </c>
      <c r="I3775">
        <v>0.54900000000000004</v>
      </c>
      <c r="J3775" s="289" t="s">
        <v>350</v>
      </c>
      <c r="K3775" s="289" t="s">
        <v>8812</v>
      </c>
      <c r="L3775" s="289" t="s">
        <v>275</v>
      </c>
      <c r="M3775" s="289" t="s">
        <v>8738</v>
      </c>
      <c r="N3775" s="289" t="s">
        <v>3173</v>
      </c>
      <c r="O3775" s="289" t="s">
        <v>3332</v>
      </c>
      <c r="P3775" s="289">
        <f>VLOOKUP(CAT_Details[[#This Row],[Delivery Bp Customer Code]],Table6[],2,0)</f>
        <v>3402</v>
      </c>
    </row>
    <row r="3776" spans="1:16" x14ac:dyDescent="0.25">
      <c r="A3776" s="289" t="s">
        <v>3329</v>
      </c>
      <c r="B3776">
        <v>3</v>
      </c>
      <c r="C3776">
        <v>280.98</v>
      </c>
      <c r="D3776">
        <v>1.2</v>
      </c>
      <c r="E3776" s="289" t="s">
        <v>8813</v>
      </c>
      <c r="F3776">
        <v>5015007520</v>
      </c>
      <c r="G3776" s="276">
        <v>45694</v>
      </c>
      <c r="H3776">
        <v>20250128639278</v>
      </c>
      <c r="I3776">
        <v>2.7360000000000002</v>
      </c>
      <c r="J3776" s="289" t="s">
        <v>350</v>
      </c>
      <c r="K3776" s="289" t="s">
        <v>8814</v>
      </c>
      <c r="L3776" s="289" t="s">
        <v>275</v>
      </c>
      <c r="M3776" s="289" t="s">
        <v>8738</v>
      </c>
      <c r="N3776" s="289" t="s">
        <v>1631</v>
      </c>
      <c r="O3776" s="289" t="s">
        <v>3332</v>
      </c>
      <c r="P3776" s="289">
        <f>VLOOKUP(CAT_Details[[#This Row],[Delivery Bp Customer Code]],Table6[],2,0)</f>
        <v>3402</v>
      </c>
    </row>
    <row r="3777" spans="1:16" x14ac:dyDescent="0.25">
      <c r="A3777" s="289" t="s">
        <v>3329</v>
      </c>
      <c r="B3777">
        <v>6</v>
      </c>
      <c r="C3777">
        <v>699</v>
      </c>
      <c r="D3777">
        <v>2.4</v>
      </c>
      <c r="E3777" s="289" t="s">
        <v>8813</v>
      </c>
      <c r="F3777">
        <v>5015007521</v>
      </c>
      <c r="G3777" s="276">
        <v>45694</v>
      </c>
      <c r="H3777" s="5">
        <v>20250127638558</v>
      </c>
      <c r="I3777">
        <v>5.51</v>
      </c>
      <c r="J3777" s="289" t="s">
        <v>350</v>
      </c>
      <c r="K3777" s="289" t="s">
        <v>8815</v>
      </c>
      <c r="L3777" s="289" t="s">
        <v>275</v>
      </c>
      <c r="M3777" s="289" t="s">
        <v>8738</v>
      </c>
      <c r="N3777" s="289" t="s">
        <v>1631</v>
      </c>
      <c r="O3777" s="289" t="s">
        <v>3332</v>
      </c>
      <c r="P3777" s="289">
        <f>VLOOKUP(CAT_Details[[#This Row],[Delivery Bp Customer Code]],Table6[],2,0)</f>
        <v>3402</v>
      </c>
    </row>
    <row r="3778" spans="1:16" x14ac:dyDescent="0.25">
      <c r="A3778" s="289" t="s">
        <v>3329</v>
      </c>
      <c r="B3778">
        <v>2</v>
      </c>
      <c r="C3778">
        <v>37.119999999999997</v>
      </c>
      <c r="D3778">
        <v>0.51</v>
      </c>
      <c r="E3778" s="289" t="s">
        <v>8816</v>
      </c>
      <c r="F3778">
        <v>5015021279</v>
      </c>
      <c r="G3778" s="276">
        <v>45694</v>
      </c>
      <c r="H3778">
        <v>20250203643462</v>
      </c>
      <c r="I3778">
        <v>0.84499999999999997</v>
      </c>
      <c r="J3778" s="289" t="s">
        <v>273</v>
      </c>
      <c r="K3778" s="289" t="s">
        <v>8817</v>
      </c>
      <c r="L3778" s="289" t="s">
        <v>275</v>
      </c>
      <c r="M3778" s="289" t="s">
        <v>8749</v>
      </c>
      <c r="N3778" s="289" t="s">
        <v>519</v>
      </c>
      <c r="O3778" s="289" t="s">
        <v>3332</v>
      </c>
      <c r="P3778" s="289">
        <f>VLOOKUP(CAT_Details[[#This Row],[Delivery Bp Customer Code]],Table6[],2,0)</f>
        <v>3402</v>
      </c>
    </row>
    <row r="3779" spans="1:16" x14ac:dyDescent="0.25">
      <c r="A3779" s="289" t="s">
        <v>3329</v>
      </c>
      <c r="B3779">
        <v>7</v>
      </c>
      <c r="C3779">
        <v>578</v>
      </c>
      <c r="D3779">
        <v>2.8</v>
      </c>
      <c r="E3779" s="289" t="s">
        <v>8818</v>
      </c>
      <c r="F3779">
        <v>5015022209</v>
      </c>
      <c r="G3779" s="276">
        <v>45694</v>
      </c>
      <c r="H3779">
        <v>20250129640558</v>
      </c>
      <c r="I3779">
        <v>4.032</v>
      </c>
      <c r="J3779" s="289" t="s">
        <v>324</v>
      </c>
      <c r="K3779" s="289" t="s">
        <v>8819</v>
      </c>
      <c r="L3779" s="289" t="s">
        <v>275</v>
      </c>
      <c r="M3779" s="289" t="s">
        <v>8421</v>
      </c>
      <c r="N3779" s="289" t="s">
        <v>4634</v>
      </c>
      <c r="O3779" s="289" t="s">
        <v>3332</v>
      </c>
      <c r="P3779" s="289">
        <f>VLOOKUP(CAT_Details[[#This Row],[Delivery Bp Customer Code]],Table6[],2,0)</f>
        <v>3402</v>
      </c>
    </row>
    <row r="3780" spans="1:16" x14ac:dyDescent="0.25">
      <c r="A3780" s="289" t="s">
        <v>76</v>
      </c>
      <c r="B3780">
        <v>1</v>
      </c>
      <c r="C3780">
        <v>38</v>
      </c>
      <c r="D3780">
        <v>0.4</v>
      </c>
      <c r="E3780" s="289" t="s">
        <v>8820</v>
      </c>
      <c r="F3780">
        <v>5014963181</v>
      </c>
      <c r="G3780" s="276">
        <v>45694</v>
      </c>
      <c r="H3780" s="5">
        <v>20250127638324</v>
      </c>
      <c r="I3780">
        <v>0.432</v>
      </c>
      <c r="J3780" s="289" t="s">
        <v>294</v>
      </c>
      <c r="K3780" s="289" t="s">
        <v>8821</v>
      </c>
      <c r="L3780" s="289" t="s">
        <v>275</v>
      </c>
      <c r="M3780" s="289" t="s">
        <v>8520</v>
      </c>
      <c r="N3780" s="289" t="s">
        <v>504</v>
      </c>
      <c r="O3780" s="289" t="s">
        <v>748</v>
      </c>
      <c r="P3780" s="289" t="str">
        <f>VLOOKUP(CAT_Details[[#This Row],[Delivery Bp Customer Code]],Table6[],2,0)</f>
        <v>No Loc</v>
      </c>
    </row>
    <row r="3781" spans="1:16" x14ac:dyDescent="0.25">
      <c r="A3781" s="289" t="s">
        <v>76</v>
      </c>
      <c r="B3781">
        <v>8</v>
      </c>
      <c r="C3781">
        <v>274</v>
      </c>
      <c r="D3781">
        <v>3.2</v>
      </c>
      <c r="E3781" s="289" t="s">
        <v>8822</v>
      </c>
      <c r="F3781">
        <v>5014963664</v>
      </c>
      <c r="G3781" s="276">
        <v>45694</v>
      </c>
      <c r="H3781">
        <v>20250129640422</v>
      </c>
      <c r="I3781">
        <v>4.1280000000000001</v>
      </c>
      <c r="J3781" s="289" t="s">
        <v>383</v>
      </c>
      <c r="K3781" s="289" t="s">
        <v>8823</v>
      </c>
      <c r="L3781" s="289" t="s">
        <v>275</v>
      </c>
      <c r="M3781" s="289" t="s">
        <v>8616</v>
      </c>
      <c r="N3781" s="289" t="s">
        <v>609</v>
      </c>
      <c r="O3781" s="289" t="s">
        <v>748</v>
      </c>
      <c r="P3781" s="289" t="str">
        <f>VLOOKUP(CAT_Details[[#This Row],[Delivery Bp Customer Code]],Table6[],2,0)</f>
        <v>No Loc</v>
      </c>
    </row>
    <row r="3782" spans="1:16" x14ac:dyDescent="0.25">
      <c r="A3782" s="289" t="s">
        <v>76</v>
      </c>
      <c r="B3782">
        <v>3</v>
      </c>
      <c r="C3782">
        <v>90</v>
      </c>
      <c r="D3782">
        <v>0.6</v>
      </c>
      <c r="E3782" s="289" t="s">
        <v>8824</v>
      </c>
      <c r="F3782">
        <v>5014977829</v>
      </c>
      <c r="G3782" s="276">
        <v>45694</v>
      </c>
      <c r="H3782" s="5">
        <v>20250127638672</v>
      </c>
      <c r="I3782">
        <v>0.432</v>
      </c>
      <c r="J3782" s="289" t="s">
        <v>324</v>
      </c>
      <c r="K3782" s="289" t="s">
        <v>8825</v>
      </c>
      <c r="L3782" s="289" t="s">
        <v>275</v>
      </c>
      <c r="M3782" s="289" t="s">
        <v>8826</v>
      </c>
      <c r="N3782" s="289" t="s">
        <v>508</v>
      </c>
      <c r="O3782" s="289" t="s">
        <v>748</v>
      </c>
      <c r="P3782" s="289" t="str">
        <f>VLOOKUP(CAT_Details[[#This Row],[Delivery Bp Customer Code]],Table6[],2,0)</f>
        <v>No Loc</v>
      </c>
    </row>
    <row r="3783" spans="1:16" x14ac:dyDescent="0.25">
      <c r="A3783" s="289" t="s">
        <v>76</v>
      </c>
      <c r="B3783">
        <v>2</v>
      </c>
      <c r="C3783">
        <v>24</v>
      </c>
      <c r="D3783">
        <v>0.2</v>
      </c>
      <c r="E3783" s="289" t="s">
        <v>8827</v>
      </c>
      <c r="F3783">
        <v>5014977953</v>
      </c>
      <c r="G3783" s="276">
        <v>45694</v>
      </c>
      <c r="H3783">
        <v>20250128639742</v>
      </c>
      <c r="I3783">
        <v>0.192</v>
      </c>
      <c r="J3783" s="289" t="s">
        <v>294</v>
      </c>
      <c r="K3783" s="289" t="s">
        <v>8828</v>
      </c>
      <c r="L3783" s="289" t="s">
        <v>275</v>
      </c>
      <c r="M3783" s="289" t="s">
        <v>8642</v>
      </c>
      <c r="N3783" s="289" t="s">
        <v>1270</v>
      </c>
      <c r="O3783" s="289" t="s">
        <v>748</v>
      </c>
      <c r="P3783" s="289" t="str">
        <f>VLOOKUP(CAT_Details[[#This Row],[Delivery Bp Customer Code]],Table6[],2,0)</f>
        <v>No Loc</v>
      </c>
    </row>
    <row r="3784" spans="1:16" x14ac:dyDescent="0.25">
      <c r="A3784" s="289" t="s">
        <v>76</v>
      </c>
      <c r="B3784">
        <v>1</v>
      </c>
      <c r="C3784">
        <v>225</v>
      </c>
      <c r="D3784">
        <v>0.4</v>
      </c>
      <c r="E3784" s="289" t="s">
        <v>8829</v>
      </c>
      <c r="F3784">
        <v>5014978009</v>
      </c>
      <c r="G3784" s="276">
        <v>45694</v>
      </c>
      <c r="H3784">
        <v>20250128639760</v>
      </c>
      <c r="I3784">
        <v>0.76800000000000002</v>
      </c>
      <c r="J3784" s="289" t="s">
        <v>324</v>
      </c>
      <c r="K3784" s="289" t="s">
        <v>8830</v>
      </c>
      <c r="L3784" s="289" t="s">
        <v>275</v>
      </c>
      <c r="M3784" s="289" t="s">
        <v>8831</v>
      </c>
      <c r="N3784" s="289" t="s">
        <v>531</v>
      </c>
      <c r="O3784" s="289" t="s">
        <v>748</v>
      </c>
      <c r="P3784" s="289" t="str">
        <f>VLOOKUP(CAT_Details[[#This Row],[Delivery Bp Customer Code]],Table6[],2,0)</f>
        <v>No Loc</v>
      </c>
    </row>
    <row r="3785" spans="1:16" x14ac:dyDescent="0.25">
      <c r="A3785" s="289" t="s">
        <v>285</v>
      </c>
      <c r="B3785">
        <v>1</v>
      </c>
      <c r="C3785">
        <v>17</v>
      </c>
      <c r="D3785">
        <v>0.17</v>
      </c>
      <c r="E3785" s="289" t="s">
        <v>8832</v>
      </c>
      <c r="F3785">
        <v>5014948426</v>
      </c>
      <c r="G3785" s="276">
        <v>45694</v>
      </c>
      <c r="H3785">
        <v>20250122635868</v>
      </c>
      <c r="I3785">
        <v>0.12</v>
      </c>
      <c r="J3785" s="289" t="s">
        <v>756</v>
      </c>
      <c r="K3785" s="289" t="s">
        <v>8833</v>
      </c>
      <c r="L3785" s="289" t="s">
        <v>275</v>
      </c>
      <c r="M3785" s="289" t="s">
        <v>8834</v>
      </c>
      <c r="N3785" s="289" t="s">
        <v>1358</v>
      </c>
      <c r="O3785" s="289" t="s">
        <v>291</v>
      </c>
      <c r="P3785" s="289" t="str">
        <f>VLOOKUP(CAT_Details[[#This Row],[Delivery Bp Customer Code]],Table6[],2,0)</f>
        <v>DX01-L5</v>
      </c>
    </row>
    <row r="3786" spans="1:16" x14ac:dyDescent="0.25">
      <c r="A3786" s="289" t="s">
        <v>285</v>
      </c>
      <c r="B3786">
        <v>6</v>
      </c>
      <c r="C3786">
        <v>3360</v>
      </c>
      <c r="D3786">
        <v>2.4</v>
      </c>
      <c r="E3786" s="289" t="s">
        <v>8835</v>
      </c>
      <c r="F3786">
        <v>5014963132</v>
      </c>
      <c r="G3786" s="276">
        <v>45694</v>
      </c>
      <c r="H3786" s="5">
        <v>20250123636712</v>
      </c>
      <c r="I3786">
        <v>5.76</v>
      </c>
      <c r="J3786" s="289" t="s">
        <v>383</v>
      </c>
      <c r="K3786" s="289" t="s">
        <v>8836</v>
      </c>
      <c r="L3786" s="289" t="s">
        <v>275</v>
      </c>
      <c r="M3786" s="289" t="s">
        <v>8837</v>
      </c>
      <c r="N3786" s="289" t="s">
        <v>386</v>
      </c>
      <c r="O3786" s="289" t="s">
        <v>291</v>
      </c>
      <c r="P3786" s="289" t="str">
        <f>VLOOKUP(CAT_Details[[#This Row],[Delivery Bp Customer Code]],Table6[],2,0)</f>
        <v>DX01-L5</v>
      </c>
    </row>
    <row r="3787" spans="1:16" x14ac:dyDescent="0.25">
      <c r="A3787" s="289" t="s">
        <v>285</v>
      </c>
      <c r="B3787">
        <v>5</v>
      </c>
      <c r="C3787">
        <v>1950</v>
      </c>
      <c r="D3787">
        <v>2</v>
      </c>
      <c r="E3787" s="289" t="s">
        <v>8838</v>
      </c>
      <c r="F3787">
        <v>5014977815</v>
      </c>
      <c r="G3787" s="276">
        <v>45694</v>
      </c>
      <c r="H3787">
        <v>20250129640451</v>
      </c>
      <c r="I3787">
        <v>4.8</v>
      </c>
      <c r="J3787" s="289" t="s">
        <v>294</v>
      </c>
      <c r="K3787" s="289" t="s">
        <v>8839</v>
      </c>
      <c r="L3787" s="289" t="s">
        <v>275</v>
      </c>
      <c r="M3787" s="289" t="s">
        <v>8642</v>
      </c>
      <c r="N3787" s="289" t="s">
        <v>297</v>
      </c>
      <c r="O3787" s="289" t="s">
        <v>291</v>
      </c>
      <c r="P3787" s="289" t="str">
        <f>VLOOKUP(CAT_Details[[#This Row],[Delivery Bp Customer Code]],Table6[],2,0)</f>
        <v>DX01-L5</v>
      </c>
    </row>
    <row r="3788" spans="1:16" x14ac:dyDescent="0.25">
      <c r="A3788" s="289" t="s">
        <v>285</v>
      </c>
      <c r="B3788">
        <v>44</v>
      </c>
      <c r="C3788">
        <v>5907</v>
      </c>
      <c r="D3788">
        <v>9.3699999999999992</v>
      </c>
      <c r="E3788" s="289" t="s">
        <v>8824</v>
      </c>
      <c r="F3788">
        <v>5014977828</v>
      </c>
      <c r="G3788" s="276">
        <v>45694</v>
      </c>
      <c r="H3788">
        <v>20250127638674</v>
      </c>
      <c r="I3788">
        <v>18.542999999999999</v>
      </c>
      <c r="J3788" s="289" t="s">
        <v>324</v>
      </c>
      <c r="K3788" s="289" t="s">
        <v>8840</v>
      </c>
      <c r="L3788" s="289" t="s">
        <v>275</v>
      </c>
      <c r="M3788" s="289" t="s">
        <v>8826</v>
      </c>
      <c r="N3788" s="289" t="s">
        <v>508</v>
      </c>
      <c r="O3788" s="289" t="s">
        <v>291</v>
      </c>
      <c r="P3788" s="289" t="str">
        <f>VLOOKUP(CAT_Details[[#This Row],[Delivery Bp Customer Code]],Table6[],2,0)</f>
        <v>DX01-L5</v>
      </c>
    </row>
    <row r="3789" spans="1:16" x14ac:dyDescent="0.25">
      <c r="A3789" s="289" t="s">
        <v>285</v>
      </c>
      <c r="B3789">
        <v>26</v>
      </c>
      <c r="C3789">
        <v>7075</v>
      </c>
      <c r="D3789">
        <v>7.8</v>
      </c>
      <c r="E3789" s="289" t="s">
        <v>8841</v>
      </c>
      <c r="F3789">
        <v>5014977867</v>
      </c>
      <c r="G3789" s="276">
        <v>45694</v>
      </c>
      <c r="H3789">
        <v>20250127638218</v>
      </c>
      <c r="I3789">
        <v>7.056</v>
      </c>
      <c r="J3789" s="289" t="s">
        <v>287</v>
      </c>
      <c r="K3789" s="289" t="s">
        <v>8842</v>
      </c>
      <c r="L3789" s="289" t="s">
        <v>275</v>
      </c>
      <c r="M3789" s="289" t="s">
        <v>8843</v>
      </c>
      <c r="N3789" s="289" t="s">
        <v>516</v>
      </c>
      <c r="O3789" s="289" t="s">
        <v>291</v>
      </c>
      <c r="P3789" s="289" t="str">
        <f>VLOOKUP(CAT_Details[[#This Row],[Delivery Bp Customer Code]],Table6[],2,0)</f>
        <v>DX01-L5</v>
      </c>
    </row>
    <row r="3790" spans="1:16" x14ac:dyDescent="0.25">
      <c r="A3790" s="289" t="s">
        <v>285</v>
      </c>
      <c r="B3790">
        <v>25</v>
      </c>
      <c r="C3790">
        <v>4650</v>
      </c>
      <c r="D3790">
        <v>10</v>
      </c>
      <c r="E3790" s="289" t="s">
        <v>8844</v>
      </c>
      <c r="F3790">
        <v>5014978039</v>
      </c>
      <c r="G3790" s="276">
        <v>45694</v>
      </c>
      <c r="H3790">
        <v>20250129640602</v>
      </c>
      <c r="I3790">
        <v>16.8</v>
      </c>
      <c r="J3790" s="289" t="s">
        <v>345</v>
      </c>
      <c r="K3790" s="289" t="s">
        <v>8845</v>
      </c>
      <c r="L3790" s="289" t="s">
        <v>275</v>
      </c>
      <c r="M3790" s="289" t="s">
        <v>8570</v>
      </c>
      <c r="N3790" s="289" t="s">
        <v>348</v>
      </c>
      <c r="O3790" s="289" t="s">
        <v>291</v>
      </c>
      <c r="P3790" s="289" t="str">
        <f>VLOOKUP(CAT_Details[[#This Row],[Delivery Bp Customer Code]],Table6[],2,0)</f>
        <v>DX01-L5</v>
      </c>
    </row>
    <row r="3791" spans="1:16" x14ac:dyDescent="0.25">
      <c r="A3791" s="289" t="s">
        <v>285</v>
      </c>
      <c r="B3791">
        <v>16</v>
      </c>
      <c r="C3791">
        <v>1408</v>
      </c>
      <c r="D3791">
        <v>6.4</v>
      </c>
      <c r="E3791" s="289" t="s">
        <v>8846</v>
      </c>
      <c r="F3791">
        <v>5014991537</v>
      </c>
      <c r="G3791" s="276">
        <v>45694</v>
      </c>
      <c r="H3791">
        <v>20250129641141</v>
      </c>
      <c r="I3791">
        <v>15.36</v>
      </c>
      <c r="J3791" s="289" t="s">
        <v>350</v>
      </c>
      <c r="K3791" s="289" t="s">
        <v>8847</v>
      </c>
      <c r="L3791" s="289" t="s">
        <v>275</v>
      </c>
      <c r="M3791" s="289" t="s">
        <v>8700</v>
      </c>
      <c r="N3791" s="289" t="s">
        <v>462</v>
      </c>
      <c r="O3791" s="289" t="s">
        <v>291</v>
      </c>
      <c r="P3791" s="289" t="str">
        <f>VLOOKUP(CAT_Details[[#This Row],[Delivery Bp Customer Code]],Table6[],2,0)</f>
        <v>DX01-L5</v>
      </c>
    </row>
    <row r="3792" spans="1:16" x14ac:dyDescent="0.25">
      <c r="A3792" s="289" t="s">
        <v>285</v>
      </c>
      <c r="B3792">
        <v>13</v>
      </c>
      <c r="C3792">
        <v>1144</v>
      </c>
      <c r="D3792">
        <v>5.2</v>
      </c>
      <c r="E3792" s="289" t="s">
        <v>8846</v>
      </c>
      <c r="F3792">
        <v>5014991538</v>
      </c>
      <c r="G3792" s="276">
        <v>45694</v>
      </c>
      <c r="H3792">
        <v>20250129641142</v>
      </c>
      <c r="I3792">
        <v>12.48</v>
      </c>
      <c r="J3792" s="289" t="s">
        <v>350</v>
      </c>
      <c r="K3792" s="289" t="s">
        <v>8848</v>
      </c>
      <c r="L3792" s="289" t="s">
        <v>275</v>
      </c>
      <c r="M3792" s="289" t="s">
        <v>8700</v>
      </c>
      <c r="N3792" s="289" t="s">
        <v>462</v>
      </c>
      <c r="O3792" s="289" t="s">
        <v>291</v>
      </c>
      <c r="P3792" s="289" t="str">
        <f>VLOOKUP(CAT_Details[[#This Row],[Delivery Bp Customer Code]],Table6[],2,0)</f>
        <v>DX01-L5</v>
      </c>
    </row>
    <row r="3793" spans="1:16" x14ac:dyDescent="0.25">
      <c r="A3793" s="289" t="s">
        <v>285</v>
      </c>
      <c r="B3793">
        <v>4</v>
      </c>
      <c r="C3793">
        <v>3680</v>
      </c>
      <c r="D3793">
        <v>1.6</v>
      </c>
      <c r="E3793" s="289" t="s">
        <v>8849</v>
      </c>
      <c r="F3793">
        <v>5014991621</v>
      </c>
      <c r="G3793" s="276">
        <v>45694</v>
      </c>
      <c r="H3793">
        <v>20250130641669</v>
      </c>
      <c r="I3793">
        <v>3.9940000000000002</v>
      </c>
      <c r="J3793" s="289" t="s">
        <v>350</v>
      </c>
      <c r="K3793" s="289" t="s">
        <v>8850</v>
      </c>
      <c r="L3793" s="289" t="s">
        <v>275</v>
      </c>
      <c r="M3793" s="289" t="s">
        <v>8700</v>
      </c>
      <c r="N3793" s="289" t="s">
        <v>524</v>
      </c>
      <c r="O3793" s="289" t="s">
        <v>291</v>
      </c>
      <c r="P3793" s="289" t="str">
        <f>VLOOKUP(CAT_Details[[#This Row],[Delivery Bp Customer Code]],Table6[],2,0)</f>
        <v>DX01-L5</v>
      </c>
    </row>
    <row r="3794" spans="1:16" x14ac:dyDescent="0.25">
      <c r="A3794" s="289" t="s">
        <v>285</v>
      </c>
      <c r="B3794">
        <v>1</v>
      </c>
      <c r="C3794">
        <v>172</v>
      </c>
      <c r="D3794">
        <v>0.33</v>
      </c>
      <c r="E3794" s="289" t="s">
        <v>8851</v>
      </c>
      <c r="F3794">
        <v>5014991751</v>
      </c>
      <c r="G3794" s="276">
        <v>45694</v>
      </c>
      <c r="H3794">
        <v>20250130641471</v>
      </c>
      <c r="I3794">
        <v>0.58699999999999997</v>
      </c>
      <c r="J3794" s="289" t="s">
        <v>350</v>
      </c>
      <c r="K3794" s="289" t="s">
        <v>8852</v>
      </c>
      <c r="L3794" s="289" t="s">
        <v>275</v>
      </c>
      <c r="M3794" s="289" t="s">
        <v>8738</v>
      </c>
      <c r="N3794" s="289" t="s">
        <v>901</v>
      </c>
      <c r="O3794" s="289" t="s">
        <v>291</v>
      </c>
      <c r="P3794" s="289" t="str">
        <f>VLOOKUP(CAT_Details[[#This Row],[Delivery Bp Customer Code]],Table6[],2,0)</f>
        <v>DX01-L5</v>
      </c>
    </row>
    <row r="3795" spans="1:16" x14ac:dyDescent="0.25">
      <c r="A3795" s="289" t="s">
        <v>285</v>
      </c>
      <c r="B3795">
        <v>1</v>
      </c>
      <c r="C3795">
        <v>6</v>
      </c>
      <c r="D3795">
        <v>0.03</v>
      </c>
      <c r="E3795" s="289" t="s">
        <v>8853</v>
      </c>
      <c r="F3795">
        <v>5014991840</v>
      </c>
      <c r="G3795" s="276">
        <v>45694</v>
      </c>
      <c r="H3795">
        <v>20250130641853</v>
      </c>
      <c r="I3795">
        <v>8.9999999999999993E-3</v>
      </c>
      <c r="J3795" s="289" t="s">
        <v>350</v>
      </c>
      <c r="K3795" s="289" t="s">
        <v>8854</v>
      </c>
      <c r="L3795" s="289" t="s">
        <v>275</v>
      </c>
      <c r="M3795" s="289" t="s">
        <v>8738</v>
      </c>
      <c r="N3795" s="289" t="s">
        <v>378</v>
      </c>
      <c r="O3795" s="289" t="s">
        <v>291</v>
      </c>
      <c r="P3795" s="289" t="str">
        <f>VLOOKUP(CAT_Details[[#This Row],[Delivery Bp Customer Code]],Table6[],2,0)</f>
        <v>DX01-L5</v>
      </c>
    </row>
    <row r="3796" spans="1:16" x14ac:dyDescent="0.25">
      <c r="A3796" s="289" t="s">
        <v>285</v>
      </c>
      <c r="B3796">
        <v>1</v>
      </c>
      <c r="C3796">
        <v>180</v>
      </c>
      <c r="D3796">
        <v>0.4</v>
      </c>
      <c r="E3796" s="289" t="s">
        <v>8855</v>
      </c>
      <c r="F3796">
        <v>5015007027</v>
      </c>
      <c r="G3796" s="276">
        <v>45694</v>
      </c>
      <c r="H3796">
        <v>20250131642782</v>
      </c>
      <c r="I3796">
        <v>0.76800000000000002</v>
      </c>
      <c r="J3796" s="289" t="s">
        <v>287</v>
      </c>
      <c r="K3796" s="289" t="s">
        <v>8856</v>
      </c>
      <c r="L3796" s="289" t="s">
        <v>275</v>
      </c>
      <c r="M3796" s="289" t="s">
        <v>8781</v>
      </c>
      <c r="N3796" s="289" t="s">
        <v>814</v>
      </c>
      <c r="O3796" s="289" t="s">
        <v>291</v>
      </c>
      <c r="P3796" s="289" t="str">
        <f>VLOOKUP(CAT_Details[[#This Row],[Delivery Bp Customer Code]],Table6[],2,0)</f>
        <v>DX01-L5</v>
      </c>
    </row>
    <row r="3797" spans="1:16" x14ac:dyDescent="0.25">
      <c r="A3797" s="289" t="s">
        <v>285</v>
      </c>
      <c r="B3797">
        <v>4</v>
      </c>
      <c r="C3797">
        <v>688</v>
      </c>
      <c r="D3797">
        <v>1.6</v>
      </c>
      <c r="E3797" s="289" t="s">
        <v>8855</v>
      </c>
      <c r="F3797">
        <v>5015007051</v>
      </c>
      <c r="G3797" s="276">
        <v>45694</v>
      </c>
      <c r="H3797">
        <v>20250131642793</v>
      </c>
      <c r="I3797">
        <v>3.13</v>
      </c>
      <c r="J3797" s="289" t="s">
        <v>287</v>
      </c>
      <c r="K3797" s="289" t="s">
        <v>8857</v>
      </c>
      <c r="L3797" s="289" t="s">
        <v>275</v>
      </c>
      <c r="M3797" s="289" t="s">
        <v>8781</v>
      </c>
      <c r="N3797" s="289" t="s">
        <v>814</v>
      </c>
      <c r="O3797" s="289" t="s">
        <v>291</v>
      </c>
      <c r="P3797" s="289" t="str">
        <f>VLOOKUP(CAT_Details[[#This Row],[Delivery Bp Customer Code]],Table6[],2,0)</f>
        <v>DX01-L5</v>
      </c>
    </row>
    <row r="3798" spans="1:16" x14ac:dyDescent="0.25">
      <c r="A3798" s="289" t="s">
        <v>521</v>
      </c>
      <c r="B3798">
        <v>10</v>
      </c>
      <c r="C3798">
        <v>495</v>
      </c>
      <c r="D3798">
        <v>5.2</v>
      </c>
      <c r="E3798" s="289" t="s">
        <v>8822</v>
      </c>
      <c r="F3798">
        <v>5014963665</v>
      </c>
      <c r="G3798" s="276">
        <v>45694</v>
      </c>
      <c r="H3798">
        <v>20250129640415</v>
      </c>
      <c r="I3798">
        <v>8.5440000000000005</v>
      </c>
      <c r="J3798" s="289" t="s">
        <v>383</v>
      </c>
      <c r="K3798" s="289" t="s">
        <v>8858</v>
      </c>
      <c r="L3798" s="289" t="s">
        <v>275</v>
      </c>
      <c r="M3798" s="289" t="s">
        <v>8616</v>
      </c>
      <c r="N3798" s="289" t="s">
        <v>609</v>
      </c>
      <c r="O3798" s="289" t="s">
        <v>525</v>
      </c>
      <c r="P3798" s="289" t="str">
        <f>VLOOKUP(CAT_Details[[#This Row],[Delivery Bp Customer Code]],Table6[],2,0)</f>
        <v>No Loc</v>
      </c>
    </row>
    <row r="3799" spans="1:16" x14ac:dyDescent="0.25">
      <c r="A3799" s="289" t="s">
        <v>521</v>
      </c>
      <c r="B3799">
        <v>1</v>
      </c>
      <c r="C3799">
        <v>140</v>
      </c>
      <c r="D3799">
        <v>0.4</v>
      </c>
      <c r="E3799" s="289" t="s">
        <v>8829</v>
      </c>
      <c r="F3799">
        <v>5014978008</v>
      </c>
      <c r="G3799" s="276">
        <v>45694</v>
      </c>
      <c r="H3799" s="5">
        <v>20250128639758</v>
      </c>
      <c r="I3799">
        <v>0.67200000000000004</v>
      </c>
      <c r="J3799" s="289" t="s">
        <v>324</v>
      </c>
      <c r="K3799" s="289" t="s">
        <v>8859</v>
      </c>
      <c r="L3799" s="289" t="s">
        <v>275</v>
      </c>
      <c r="M3799" s="289" t="s">
        <v>8831</v>
      </c>
      <c r="N3799" s="289" t="s">
        <v>531</v>
      </c>
      <c r="O3799" s="289" t="s">
        <v>525</v>
      </c>
      <c r="P3799" s="289" t="str">
        <f>VLOOKUP(CAT_Details[[#This Row],[Delivery Bp Customer Code]],Table6[],2,0)</f>
        <v>No Loc</v>
      </c>
    </row>
    <row r="3800" spans="1:16" x14ac:dyDescent="0.25">
      <c r="A3800" s="289" t="s">
        <v>521</v>
      </c>
      <c r="B3800">
        <v>8</v>
      </c>
      <c r="C3800">
        <v>2958.96</v>
      </c>
      <c r="D3800">
        <v>3.2</v>
      </c>
      <c r="E3800" s="289" t="s">
        <v>8860</v>
      </c>
      <c r="F3800">
        <v>5014991830</v>
      </c>
      <c r="G3800" s="276">
        <v>45694</v>
      </c>
      <c r="H3800">
        <v>20250130641297</v>
      </c>
      <c r="I3800">
        <v>2.7650000000000001</v>
      </c>
      <c r="J3800" s="289" t="s">
        <v>350</v>
      </c>
      <c r="K3800" s="289" t="s">
        <v>8861</v>
      </c>
      <c r="L3800" s="289" t="s">
        <v>275</v>
      </c>
      <c r="M3800" s="289" t="s">
        <v>8700</v>
      </c>
      <c r="N3800" s="289" t="s">
        <v>528</v>
      </c>
      <c r="O3800" s="289" t="s">
        <v>525</v>
      </c>
      <c r="P3800" s="289" t="str">
        <f>VLOOKUP(CAT_Details[[#This Row],[Delivery Bp Customer Code]],Table6[],2,0)</f>
        <v>No Loc</v>
      </c>
    </row>
    <row r="3801" spans="1:16" x14ac:dyDescent="0.25">
      <c r="A3801" s="289" t="s">
        <v>521</v>
      </c>
      <c r="B3801">
        <v>8</v>
      </c>
      <c r="C3801">
        <v>816</v>
      </c>
      <c r="D3801">
        <v>3.2</v>
      </c>
      <c r="E3801" s="289" t="s">
        <v>8862</v>
      </c>
      <c r="F3801">
        <v>5015021543</v>
      </c>
      <c r="G3801" s="276">
        <v>45694</v>
      </c>
      <c r="H3801">
        <v>20250203643745</v>
      </c>
      <c r="I3801">
        <v>8.4480000000000004</v>
      </c>
      <c r="J3801" s="289" t="s">
        <v>302</v>
      </c>
      <c r="K3801" s="289" t="s">
        <v>8863</v>
      </c>
      <c r="L3801" s="289" t="s">
        <v>275</v>
      </c>
      <c r="M3801" s="289" t="s">
        <v>8864</v>
      </c>
      <c r="N3801" s="289" t="s">
        <v>694</v>
      </c>
      <c r="O3801" s="289" t="s">
        <v>525</v>
      </c>
      <c r="P3801" s="289" t="str">
        <f>VLOOKUP(CAT_Details[[#This Row],[Delivery Bp Customer Code]],Table6[],2,0)</f>
        <v>No Loc</v>
      </c>
    </row>
    <row r="3802" spans="1:16" x14ac:dyDescent="0.25">
      <c r="A3802" s="289" t="s">
        <v>272</v>
      </c>
      <c r="B3802">
        <v>2</v>
      </c>
      <c r="C3802">
        <v>1092</v>
      </c>
      <c r="D3802">
        <v>0.8</v>
      </c>
      <c r="E3802" s="289" t="s">
        <v>8865</v>
      </c>
      <c r="F3802">
        <v>5014963271</v>
      </c>
      <c r="G3802" s="276">
        <v>45694</v>
      </c>
      <c r="H3802">
        <v>20250127638861</v>
      </c>
      <c r="I3802">
        <v>0.76800000000000002</v>
      </c>
      <c r="J3802" s="289" t="s">
        <v>324</v>
      </c>
      <c r="K3802" s="289" t="s">
        <v>8866</v>
      </c>
      <c r="L3802" s="289" t="s">
        <v>275</v>
      </c>
      <c r="M3802" s="289" t="s">
        <v>8421</v>
      </c>
      <c r="N3802" s="289" t="s">
        <v>399</v>
      </c>
      <c r="O3802" s="289" t="s">
        <v>277</v>
      </c>
      <c r="P3802" s="289" t="str">
        <f>VLOOKUP(CAT_Details[[#This Row],[Delivery Bp Customer Code]],Table6[],2,0)</f>
        <v>U2-L5</v>
      </c>
    </row>
    <row r="3803" spans="1:16" x14ac:dyDescent="0.25">
      <c r="A3803" s="289" t="s">
        <v>272</v>
      </c>
      <c r="B3803">
        <v>1</v>
      </c>
      <c r="C3803">
        <v>194</v>
      </c>
      <c r="D3803">
        <v>0.4</v>
      </c>
      <c r="E3803" s="289" t="s">
        <v>8867</v>
      </c>
      <c r="F3803">
        <v>5014977911</v>
      </c>
      <c r="G3803" s="276">
        <v>45694</v>
      </c>
      <c r="H3803" s="5">
        <v>20250128639743</v>
      </c>
      <c r="I3803">
        <v>0.25900000000000001</v>
      </c>
      <c r="J3803" s="289" t="s">
        <v>1047</v>
      </c>
      <c r="K3803" s="289" t="s">
        <v>8868</v>
      </c>
      <c r="L3803" s="289" t="s">
        <v>275</v>
      </c>
      <c r="M3803" s="289" t="s">
        <v>8520</v>
      </c>
      <c r="N3803" s="289" t="s">
        <v>1049</v>
      </c>
      <c r="O3803" s="289" t="s">
        <v>277</v>
      </c>
      <c r="P3803" s="289" t="str">
        <f>VLOOKUP(CAT_Details[[#This Row],[Delivery Bp Customer Code]],Table6[],2,0)</f>
        <v>U2-L5</v>
      </c>
    </row>
    <row r="3804" spans="1:16" x14ac:dyDescent="0.25">
      <c r="A3804" s="289" t="s">
        <v>272</v>
      </c>
      <c r="B3804">
        <v>1</v>
      </c>
      <c r="C3804">
        <v>70</v>
      </c>
      <c r="D3804">
        <v>0.4</v>
      </c>
      <c r="E3804" s="289" t="s">
        <v>8869</v>
      </c>
      <c r="F3804">
        <v>5014991534</v>
      </c>
      <c r="G3804" s="276">
        <v>45694</v>
      </c>
      <c r="H3804">
        <v>20250129640908</v>
      </c>
      <c r="I3804">
        <v>0.96</v>
      </c>
      <c r="J3804" s="289" t="s">
        <v>350</v>
      </c>
      <c r="K3804" s="289" t="s">
        <v>8870</v>
      </c>
      <c r="L3804" s="289" t="s">
        <v>275</v>
      </c>
      <c r="M3804" s="289" t="s">
        <v>8700</v>
      </c>
      <c r="N3804" s="289" t="s">
        <v>1329</v>
      </c>
      <c r="O3804" s="289" t="s">
        <v>277</v>
      </c>
      <c r="P3804" s="289" t="str">
        <f>VLOOKUP(CAT_Details[[#This Row],[Delivery Bp Customer Code]],Table6[],2,0)</f>
        <v>U2-L5</v>
      </c>
    </row>
    <row r="3805" spans="1:16" x14ac:dyDescent="0.25">
      <c r="A3805" s="289" t="s">
        <v>272</v>
      </c>
      <c r="B3805">
        <v>3</v>
      </c>
      <c r="C3805">
        <v>663</v>
      </c>
      <c r="D3805">
        <v>1.2</v>
      </c>
      <c r="E3805" s="289" t="s">
        <v>8871</v>
      </c>
      <c r="F3805">
        <v>5014991604</v>
      </c>
      <c r="G3805" s="276">
        <v>45694</v>
      </c>
      <c r="H3805">
        <v>20250130641312</v>
      </c>
      <c r="I3805">
        <v>2.88</v>
      </c>
      <c r="J3805" s="289" t="s">
        <v>350</v>
      </c>
      <c r="K3805" s="289" t="s">
        <v>8872</v>
      </c>
      <c r="L3805" s="289" t="s">
        <v>275</v>
      </c>
      <c r="M3805" s="289" t="s">
        <v>8738</v>
      </c>
      <c r="N3805" s="289" t="s">
        <v>999</v>
      </c>
      <c r="O3805" s="289" t="s">
        <v>277</v>
      </c>
      <c r="P3805" s="289" t="str">
        <f>VLOOKUP(CAT_Details[[#This Row],[Delivery Bp Customer Code]],Table6[],2,0)</f>
        <v>U2-L5</v>
      </c>
    </row>
    <row r="3806" spans="1:16" x14ac:dyDescent="0.25">
      <c r="A3806" s="289" t="s">
        <v>272</v>
      </c>
      <c r="B3806">
        <v>7</v>
      </c>
      <c r="C3806">
        <v>1577</v>
      </c>
      <c r="D3806">
        <v>1.4</v>
      </c>
      <c r="E3806" s="289" t="s">
        <v>8873</v>
      </c>
      <c r="F3806">
        <v>5014991778</v>
      </c>
      <c r="G3806" s="276">
        <v>45694</v>
      </c>
      <c r="H3806">
        <v>20250127638884</v>
      </c>
      <c r="I3806">
        <v>2.7120000000000002</v>
      </c>
      <c r="J3806" s="289" t="s">
        <v>350</v>
      </c>
      <c r="K3806" s="289" t="s">
        <v>8874</v>
      </c>
      <c r="L3806" s="289" t="s">
        <v>275</v>
      </c>
      <c r="M3806" s="289" t="s">
        <v>8738</v>
      </c>
      <c r="N3806" s="289" t="s">
        <v>544</v>
      </c>
      <c r="O3806" s="289" t="s">
        <v>277</v>
      </c>
      <c r="P3806" s="289" t="str">
        <f>VLOOKUP(CAT_Details[[#This Row],[Delivery Bp Customer Code]],Table6[],2,0)</f>
        <v>U2-L5</v>
      </c>
    </row>
    <row r="3807" spans="1:16" x14ac:dyDescent="0.25">
      <c r="A3807" s="289" t="s">
        <v>272</v>
      </c>
      <c r="B3807">
        <v>4</v>
      </c>
      <c r="C3807">
        <v>1200</v>
      </c>
      <c r="D3807">
        <v>1.6</v>
      </c>
      <c r="E3807" s="289" t="s">
        <v>8875</v>
      </c>
      <c r="F3807">
        <v>5014991918</v>
      </c>
      <c r="G3807" s="276">
        <v>45694</v>
      </c>
      <c r="H3807">
        <v>20250130641526</v>
      </c>
      <c r="I3807">
        <v>1.3440000000000001</v>
      </c>
      <c r="J3807" s="289" t="s">
        <v>350</v>
      </c>
      <c r="K3807" s="289" t="s">
        <v>8876</v>
      </c>
      <c r="L3807" s="289" t="s">
        <v>275</v>
      </c>
      <c r="M3807" s="289" t="s">
        <v>8738</v>
      </c>
      <c r="N3807" s="289" t="s">
        <v>547</v>
      </c>
      <c r="O3807" s="289" t="s">
        <v>277</v>
      </c>
      <c r="P3807" s="289" t="str">
        <f>VLOOKUP(CAT_Details[[#This Row],[Delivery Bp Customer Code]],Table6[],2,0)</f>
        <v>U2-L5</v>
      </c>
    </row>
    <row r="3808" spans="1:16" x14ac:dyDescent="0.25">
      <c r="A3808" s="289" t="s">
        <v>272</v>
      </c>
      <c r="B3808">
        <v>8</v>
      </c>
      <c r="C3808">
        <v>658</v>
      </c>
      <c r="D3808">
        <v>1.55</v>
      </c>
      <c r="E3808" s="289" t="s">
        <v>8877</v>
      </c>
      <c r="F3808">
        <v>5014992000</v>
      </c>
      <c r="G3808" s="276">
        <v>45694</v>
      </c>
      <c r="H3808">
        <v>20250127638353</v>
      </c>
      <c r="I3808">
        <v>2.331</v>
      </c>
      <c r="J3808" s="289" t="s">
        <v>350</v>
      </c>
      <c r="K3808" s="289" t="s">
        <v>8878</v>
      </c>
      <c r="L3808" s="289" t="s">
        <v>275</v>
      </c>
      <c r="M3808" s="289" t="s">
        <v>8538</v>
      </c>
      <c r="N3808" s="289" t="s">
        <v>540</v>
      </c>
      <c r="O3808" s="289" t="s">
        <v>277</v>
      </c>
      <c r="P3808" s="289" t="str">
        <f>VLOOKUP(CAT_Details[[#This Row],[Delivery Bp Customer Code]],Table6[],2,0)</f>
        <v>U2-L5</v>
      </c>
    </row>
    <row r="3809" spans="1:16" x14ac:dyDescent="0.25">
      <c r="A3809" s="289" t="s">
        <v>272</v>
      </c>
      <c r="B3809">
        <v>4</v>
      </c>
      <c r="C3809">
        <v>702</v>
      </c>
      <c r="D3809">
        <v>2.0299999999999998</v>
      </c>
      <c r="E3809" s="289" t="s">
        <v>8816</v>
      </c>
      <c r="F3809">
        <v>5015021278</v>
      </c>
      <c r="G3809" s="276">
        <v>45694</v>
      </c>
      <c r="H3809">
        <v>20250203643469</v>
      </c>
      <c r="I3809">
        <v>5.5220000000000002</v>
      </c>
      <c r="J3809" s="289" t="s">
        <v>273</v>
      </c>
      <c r="K3809" s="289" t="s">
        <v>8879</v>
      </c>
      <c r="L3809" s="289" t="s">
        <v>275</v>
      </c>
      <c r="M3809" s="289" t="s">
        <v>8749</v>
      </c>
      <c r="N3809" s="289" t="s">
        <v>519</v>
      </c>
      <c r="O3809" s="289" t="s">
        <v>277</v>
      </c>
      <c r="P3809" s="289" t="str">
        <f>VLOOKUP(CAT_Details[[#This Row],[Delivery Bp Customer Code]],Table6[],2,0)</f>
        <v>U2-L5</v>
      </c>
    </row>
    <row r="3810" spans="1:16" x14ac:dyDescent="0.25">
      <c r="A3810" s="289" t="s">
        <v>4794</v>
      </c>
      <c r="B3810">
        <v>1</v>
      </c>
      <c r="C3810">
        <v>23</v>
      </c>
      <c r="D3810">
        <v>0.4</v>
      </c>
      <c r="E3810" s="289" t="s">
        <v>8880</v>
      </c>
      <c r="F3810">
        <v>5014991863</v>
      </c>
      <c r="G3810" s="276">
        <v>45694</v>
      </c>
      <c r="H3810">
        <v>20250129640374</v>
      </c>
      <c r="I3810">
        <v>0.40300000000000002</v>
      </c>
      <c r="J3810" s="289" t="s">
        <v>280</v>
      </c>
      <c r="K3810" s="289" t="s">
        <v>8881</v>
      </c>
      <c r="L3810" s="289" t="s">
        <v>275</v>
      </c>
      <c r="M3810" s="289" t="s">
        <v>8757</v>
      </c>
      <c r="N3810" s="289" t="s">
        <v>5809</v>
      </c>
      <c r="O3810" s="289" t="s">
        <v>4798</v>
      </c>
      <c r="P3810" s="289" t="str">
        <f>VLOOKUP(CAT_Details[[#This Row],[Delivery Bp Customer Code]],Table6[],2,0)</f>
        <v>MY02</v>
      </c>
    </row>
    <row r="3811" spans="1:16" x14ac:dyDescent="0.25">
      <c r="A3811" s="289" t="s">
        <v>4794</v>
      </c>
      <c r="B3811">
        <v>1</v>
      </c>
      <c r="C3811">
        <v>24</v>
      </c>
      <c r="D3811">
        <v>0.4</v>
      </c>
      <c r="E3811" s="289" t="s">
        <v>8880</v>
      </c>
      <c r="F3811">
        <v>5014991867</v>
      </c>
      <c r="G3811" s="276">
        <v>45694</v>
      </c>
      <c r="H3811">
        <v>20250129640361</v>
      </c>
      <c r="I3811">
        <v>0.499</v>
      </c>
      <c r="J3811" s="289" t="s">
        <v>280</v>
      </c>
      <c r="K3811" s="289" t="s">
        <v>8882</v>
      </c>
      <c r="L3811" s="289" t="s">
        <v>275</v>
      </c>
      <c r="M3811" s="289" t="s">
        <v>8757</v>
      </c>
      <c r="N3811" s="289" t="s">
        <v>5809</v>
      </c>
      <c r="O3811" s="289" t="s">
        <v>4798</v>
      </c>
      <c r="P3811" s="289" t="str">
        <f>VLOOKUP(CAT_Details[[#This Row],[Delivery Bp Customer Code]],Table6[],2,0)</f>
        <v>MY02</v>
      </c>
    </row>
    <row r="3812" spans="1:16" x14ac:dyDescent="0.25">
      <c r="A3812" s="289" t="s">
        <v>4794</v>
      </c>
      <c r="B3812">
        <v>1</v>
      </c>
      <c r="C3812">
        <v>23</v>
      </c>
      <c r="D3812">
        <v>0.4</v>
      </c>
      <c r="E3812" s="289" t="s">
        <v>8880</v>
      </c>
      <c r="F3812">
        <v>5014991870</v>
      </c>
      <c r="G3812" s="276">
        <v>45694</v>
      </c>
      <c r="H3812" s="5">
        <v>20250129640368</v>
      </c>
      <c r="I3812">
        <v>0.40300000000000002</v>
      </c>
      <c r="J3812" s="289" t="s">
        <v>280</v>
      </c>
      <c r="K3812" s="289" t="s">
        <v>8883</v>
      </c>
      <c r="L3812" s="289" t="s">
        <v>275</v>
      </c>
      <c r="M3812" s="289" t="s">
        <v>8757</v>
      </c>
      <c r="N3812" s="289" t="s">
        <v>5809</v>
      </c>
      <c r="O3812" s="289" t="s">
        <v>4798</v>
      </c>
      <c r="P3812" s="289" t="str">
        <f>VLOOKUP(CAT_Details[[#This Row],[Delivery Bp Customer Code]],Table6[],2,0)</f>
        <v>MY02</v>
      </c>
    </row>
    <row r="3813" spans="1:16" x14ac:dyDescent="0.25">
      <c r="A3813" s="289" t="s">
        <v>4794</v>
      </c>
      <c r="B3813">
        <v>1</v>
      </c>
      <c r="C3813">
        <v>22.5</v>
      </c>
      <c r="D3813">
        <v>0.4</v>
      </c>
      <c r="E3813" s="289" t="s">
        <v>8880</v>
      </c>
      <c r="F3813">
        <v>5014991871</v>
      </c>
      <c r="G3813" s="276">
        <v>45694</v>
      </c>
      <c r="H3813">
        <v>20250129640365</v>
      </c>
      <c r="I3813">
        <v>0.40300000000000002</v>
      </c>
      <c r="J3813" s="289" t="s">
        <v>280</v>
      </c>
      <c r="K3813" s="289" t="s">
        <v>8884</v>
      </c>
      <c r="L3813" s="289" t="s">
        <v>275</v>
      </c>
      <c r="M3813" s="289" t="s">
        <v>8757</v>
      </c>
      <c r="N3813" s="289" t="s">
        <v>5809</v>
      </c>
      <c r="O3813" s="289" t="s">
        <v>4798</v>
      </c>
      <c r="P3813" s="289" t="str">
        <f>VLOOKUP(CAT_Details[[#This Row],[Delivery Bp Customer Code]],Table6[],2,0)</f>
        <v>MY02</v>
      </c>
    </row>
    <row r="3814" spans="1:16" x14ac:dyDescent="0.25">
      <c r="A3814" s="289" t="s">
        <v>5576</v>
      </c>
      <c r="B3814">
        <v>8</v>
      </c>
      <c r="C3814">
        <v>4138</v>
      </c>
      <c r="D3814">
        <v>4.46</v>
      </c>
      <c r="E3814" s="289" t="s">
        <v>8885</v>
      </c>
      <c r="F3814">
        <v>5014991737</v>
      </c>
      <c r="G3814" s="276">
        <v>45694</v>
      </c>
      <c r="H3814">
        <v>20250129640858</v>
      </c>
      <c r="I3814">
        <v>7.9880000000000004</v>
      </c>
      <c r="J3814" s="289" t="s">
        <v>350</v>
      </c>
      <c r="K3814" s="289" t="s">
        <v>8886</v>
      </c>
      <c r="L3814" s="289" t="s">
        <v>275</v>
      </c>
      <c r="M3814" s="289" t="s">
        <v>8738</v>
      </c>
      <c r="N3814" s="289" t="s">
        <v>4178</v>
      </c>
      <c r="O3814" s="289" t="s">
        <v>5579</v>
      </c>
      <c r="P3814" s="289" t="str">
        <f>VLOOKUP(CAT_Details[[#This Row],[Delivery Bp Customer Code]],Table6[],2,0)</f>
        <v>No Loc</v>
      </c>
    </row>
    <row r="3815" spans="1:16" x14ac:dyDescent="0.25">
      <c r="A3815" s="289" t="s">
        <v>5576</v>
      </c>
      <c r="B3815">
        <v>12</v>
      </c>
      <c r="C3815">
        <v>13200</v>
      </c>
      <c r="D3815">
        <v>7.2</v>
      </c>
      <c r="E3815" s="289" t="s">
        <v>8887</v>
      </c>
      <c r="F3815">
        <v>5015022063</v>
      </c>
      <c r="G3815" s="276">
        <v>45694</v>
      </c>
      <c r="H3815">
        <v>20250130641981</v>
      </c>
      <c r="I3815">
        <v>17.28</v>
      </c>
      <c r="J3815" s="289" t="s">
        <v>273</v>
      </c>
      <c r="K3815" s="289" t="s">
        <v>8888</v>
      </c>
      <c r="L3815" s="289" t="s">
        <v>275</v>
      </c>
      <c r="M3815" s="289" t="s">
        <v>8765</v>
      </c>
      <c r="N3815" s="289" t="s">
        <v>6556</v>
      </c>
      <c r="O3815" s="289" t="s">
        <v>5579</v>
      </c>
      <c r="P3815" s="289" t="str">
        <f>VLOOKUP(CAT_Details[[#This Row],[Delivery Bp Customer Code]],Table6[],2,0)</f>
        <v>No Loc</v>
      </c>
    </row>
    <row r="3816" spans="1:16" x14ac:dyDescent="0.25">
      <c r="A3816" s="289" t="s">
        <v>278</v>
      </c>
      <c r="B3816">
        <v>10</v>
      </c>
      <c r="C3816">
        <v>5760</v>
      </c>
      <c r="D3816">
        <v>4</v>
      </c>
      <c r="E3816" s="289" t="s">
        <v>8889</v>
      </c>
      <c r="F3816">
        <v>5014977861</v>
      </c>
      <c r="G3816" s="276">
        <v>45695</v>
      </c>
      <c r="H3816">
        <v>20250123636606</v>
      </c>
      <c r="I3816">
        <v>9.1199999999999992</v>
      </c>
      <c r="J3816" s="289" t="s">
        <v>401</v>
      </c>
      <c r="K3816" s="289" t="s">
        <v>8890</v>
      </c>
      <c r="L3816" s="289" t="s">
        <v>275</v>
      </c>
      <c r="M3816" s="289" t="s">
        <v>8891</v>
      </c>
      <c r="N3816" s="289" t="s">
        <v>1378</v>
      </c>
      <c r="O3816" s="289" t="s">
        <v>498</v>
      </c>
      <c r="P3816" s="289" t="str">
        <f>VLOOKUP(CAT_Details[[#This Row],[Delivery Bp Customer Code]],Table6[],2,0)</f>
        <v>DK-BM01</v>
      </c>
    </row>
    <row r="3817" spans="1:16" x14ac:dyDescent="0.25">
      <c r="A3817" s="289" t="s">
        <v>278</v>
      </c>
      <c r="B3817">
        <v>1</v>
      </c>
      <c r="C3817">
        <v>90</v>
      </c>
      <c r="D3817">
        <v>0.4</v>
      </c>
      <c r="E3817" s="289" t="s">
        <v>8892</v>
      </c>
      <c r="F3817">
        <v>5014991578</v>
      </c>
      <c r="G3817" s="276">
        <v>45695</v>
      </c>
      <c r="H3817">
        <v>20250130641490</v>
      </c>
      <c r="I3817">
        <v>0.96</v>
      </c>
      <c r="J3817" s="289" t="s">
        <v>324</v>
      </c>
      <c r="K3817" s="289" t="s">
        <v>8893</v>
      </c>
      <c r="L3817" s="289" t="s">
        <v>275</v>
      </c>
      <c r="M3817" s="289" t="s">
        <v>8781</v>
      </c>
      <c r="N3817" s="289" t="s">
        <v>343</v>
      </c>
      <c r="O3817" s="289" t="s">
        <v>498</v>
      </c>
      <c r="P3817" s="289" t="str">
        <f>VLOOKUP(CAT_Details[[#This Row],[Delivery Bp Customer Code]],Table6[],2,0)</f>
        <v>DK-BM01</v>
      </c>
    </row>
    <row r="3818" spans="1:16" x14ac:dyDescent="0.25">
      <c r="A3818" s="289" t="s">
        <v>75</v>
      </c>
      <c r="B3818">
        <v>12</v>
      </c>
      <c r="C3818">
        <v>383</v>
      </c>
      <c r="D3818">
        <v>1.24</v>
      </c>
      <c r="E3818" s="289" t="s">
        <v>8894</v>
      </c>
      <c r="F3818">
        <v>5014963698</v>
      </c>
      <c r="G3818" s="276">
        <v>45695</v>
      </c>
      <c r="H3818">
        <v>20250128639525</v>
      </c>
      <c r="I3818">
        <v>1.077</v>
      </c>
      <c r="J3818" s="289" t="s">
        <v>294</v>
      </c>
      <c r="K3818" s="289" t="s">
        <v>8895</v>
      </c>
      <c r="L3818" s="289" t="s">
        <v>275</v>
      </c>
      <c r="M3818" s="289" t="s">
        <v>8625</v>
      </c>
      <c r="N3818" s="289" t="s">
        <v>1413</v>
      </c>
      <c r="O3818" s="289" t="s">
        <v>2173</v>
      </c>
      <c r="P3818" s="289" t="str">
        <f>VLOOKUP(CAT_Details[[#This Row],[Delivery Bp Customer Code]],Table6[],2,0)</f>
        <v>OYL1</v>
      </c>
    </row>
    <row r="3819" spans="1:16" x14ac:dyDescent="0.25">
      <c r="A3819" s="289" t="s">
        <v>75</v>
      </c>
      <c r="B3819">
        <v>1</v>
      </c>
      <c r="C3819">
        <v>45</v>
      </c>
      <c r="D3819">
        <v>0.2</v>
      </c>
      <c r="E3819" s="289" t="s">
        <v>8896</v>
      </c>
      <c r="F3819">
        <v>5015007043</v>
      </c>
      <c r="G3819" s="276">
        <v>45695</v>
      </c>
      <c r="H3819">
        <v>20250130641944</v>
      </c>
      <c r="I3819">
        <v>0.20200000000000001</v>
      </c>
      <c r="J3819" s="289" t="s">
        <v>350</v>
      </c>
      <c r="K3819" s="289" t="s">
        <v>8897</v>
      </c>
      <c r="L3819" s="289" t="s">
        <v>275</v>
      </c>
      <c r="M3819" s="289" t="s">
        <v>8898</v>
      </c>
      <c r="N3819" s="289" t="s">
        <v>482</v>
      </c>
      <c r="O3819" s="289" t="s">
        <v>2173</v>
      </c>
      <c r="P3819" s="289" t="str">
        <f>VLOOKUP(CAT_Details[[#This Row],[Delivery Bp Customer Code]],Table6[],2,0)</f>
        <v>OYL1</v>
      </c>
    </row>
    <row r="3820" spans="1:16" x14ac:dyDescent="0.25">
      <c r="A3820" s="289" t="s">
        <v>75</v>
      </c>
      <c r="B3820">
        <v>1</v>
      </c>
      <c r="C3820">
        <v>17</v>
      </c>
      <c r="D3820">
        <v>0.2</v>
      </c>
      <c r="E3820" s="289" t="s">
        <v>8899</v>
      </c>
      <c r="F3820">
        <v>5015007053</v>
      </c>
      <c r="G3820" s="276">
        <v>45695</v>
      </c>
      <c r="H3820" s="5">
        <v>20250129640774</v>
      </c>
      <c r="I3820">
        <v>0.38400000000000001</v>
      </c>
      <c r="J3820" s="289" t="s">
        <v>350</v>
      </c>
      <c r="K3820" s="289" t="s">
        <v>8900</v>
      </c>
      <c r="L3820" s="289" t="s">
        <v>275</v>
      </c>
      <c r="M3820" s="289" t="s">
        <v>8738</v>
      </c>
      <c r="N3820" s="289" t="s">
        <v>2832</v>
      </c>
      <c r="O3820" s="289" t="s">
        <v>2173</v>
      </c>
      <c r="P3820" s="289" t="str">
        <f>VLOOKUP(CAT_Details[[#This Row],[Delivery Bp Customer Code]],Table6[],2,0)</f>
        <v>OYL1</v>
      </c>
    </row>
    <row r="3821" spans="1:16" x14ac:dyDescent="0.25">
      <c r="A3821" s="289" t="s">
        <v>75</v>
      </c>
      <c r="B3821">
        <v>1</v>
      </c>
      <c r="C3821">
        <v>0.4</v>
      </c>
      <c r="D3821">
        <v>0.02</v>
      </c>
      <c r="E3821" s="289" t="s">
        <v>8901</v>
      </c>
      <c r="F3821">
        <v>5015007126</v>
      </c>
      <c r="G3821" s="276">
        <v>45695</v>
      </c>
      <c r="H3821">
        <v>20250131642323</v>
      </c>
      <c r="I3821">
        <v>5.0000000000000001E-3</v>
      </c>
      <c r="J3821" s="289" t="s">
        <v>350</v>
      </c>
      <c r="K3821" s="289" t="s">
        <v>8902</v>
      </c>
      <c r="L3821" s="289" t="s">
        <v>275</v>
      </c>
      <c r="M3821" s="289" t="s">
        <v>8738</v>
      </c>
      <c r="N3821" s="289" t="s">
        <v>4606</v>
      </c>
      <c r="O3821" s="289" t="s">
        <v>2173</v>
      </c>
      <c r="P3821" s="289" t="str">
        <f>VLOOKUP(CAT_Details[[#This Row],[Delivery Bp Customer Code]],Table6[],2,0)</f>
        <v>OYL1</v>
      </c>
    </row>
    <row r="3822" spans="1:16" x14ac:dyDescent="0.25">
      <c r="A3822" s="289" t="s">
        <v>75</v>
      </c>
      <c r="B3822">
        <v>1</v>
      </c>
      <c r="C3822">
        <v>575.20000000000005</v>
      </c>
      <c r="D3822">
        <v>0.4</v>
      </c>
      <c r="E3822" s="289" t="s">
        <v>8903</v>
      </c>
      <c r="F3822">
        <v>5015007133</v>
      </c>
      <c r="G3822" s="276">
        <v>45695</v>
      </c>
      <c r="H3822" s="5">
        <v>20250130641810</v>
      </c>
      <c r="I3822">
        <v>1.248</v>
      </c>
      <c r="J3822" s="289" t="s">
        <v>350</v>
      </c>
      <c r="K3822" s="289" t="s">
        <v>8904</v>
      </c>
      <c r="L3822" s="289" t="s">
        <v>275</v>
      </c>
      <c r="M3822" s="289" t="s">
        <v>8898</v>
      </c>
      <c r="N3822" s="289" t="s">
        <v>2571</v>
      </c>
      <c r="O3822" s="289" t="s">
        <v>2173</v>
      </c>
      <c r="P3822" s="289" t="str">
        <f>VLOOKUP(CAT_Details[[#This Row],[Delivery Bp Customer Code]],Table6[],2,0)</f>
        <v>OYL1</v>
      </c>
    </row>
    <row r="3823" spans="1:16" x14ac:dyDescent="0.25">
      <c r="A3823" s="289" t="s">
        <v>75</v>
      </c>
      <c r="B3823">
        <v>2</v>
      </c>
      <c r="C3823">
        <v>342.15</v>
      </c>
      <c r="D3823">
        <v>0.5</v>
      </c>
      <c r="E3823" s="289" t="s">
        <v>8903</v>
      </c>
      <c r="F3823">
        <v>5015007135</v>
      </c>
      <c r="G3823" s="276">
        <v>45695</v>
      </c>
      <c r="H3823">
        <v>20250129641020</v>
      </c>
      <c r="I3823">
        <v>0.47599999999999998</v>
      </c>
      <c r="J3823" s="289" t="s">
        <v>350</v>
      </c>
      <c r="K3823" s="289" t="s">
        <v>8905</v>
      </c>
      <c r="L3823" s="289" t="s">
        <v>275</v>
      </c>
      <c r="M3823" s="289" t="s">
        <v>8898</v>
      </c>
      <c r="N3823" s="289" t="s">
        <v>2571</v>
      </c>
      <c r="O3823" s="289" t="s">
        <v>2173</v>
      </c>
      <c r="P3823" s="289" t="str">
        <f>VLOOKUP(CAT_Details[[#This Row],[Delivery Bp Customer Code]],Table6[],2,0)</f>
        <v>OYL1</v>
      </c>
    </row>
    <row r="3824" spans="1:16" x14ac:dyDescent="0.25">
      <c r="A3824" s="289" t="s">
        <v>75</v>
      </c>
      <c r="B3824">
        <v>1</v>
      </c>
      <c r="C3824">
        <v>203</v>
      </c>
      <c r="D3824">
        <v>0.12</v>
      </c>
      <c r="E3824" s="289" t="s">
        <v>8903</v>
      </c>
      <c r="F3824">
        <v>5015007136</v>
      </c>
      <c r="G3824" s="276">
        <v>45695</v>
      </c>
      <c r="H3824">
        <v>20250129640983</v>
      </c>
      <c r="I3824">
        <v>8.4000000000000005E-2</v>
      </c>
      <c r="J3824" s="289" t="s">
        <v>350</v>
      </c>
      <c r="K3824" s="289" t="s">
        <v>8906</v>
      </c>
      <c r="L3824" s="289" t="s">
        <v>275</v>
      </c>
      <c r="M3824" s="289" t="s">
        <v>8898</v>
      </c>
      <c r="N3824" s="289" t="s">
        <v>2571</v>
      </c>
      <c r="O3824" s="289" t="s">
        <v>2173</v>
      </c>
      <c r="P3824" s="289" t="str">
        <f>VLOOKUP(CAT_Details[[#This Row],[Delivery Bp Customer Code]],Table6[],2,0)</f>
        <v>OYL1</v>
      </c>
    </row>
    <row r="3825" spans="1:16" x14ac:dyDescent="0.25">
      <c r="A3825" s="289" t="s">
        <v>75</v>
      </c>
      <c r="B3825">
        <v>1</v>
      </c>
      <c r="C3825">
        <v>126</v>
      </c>
      <c r="D3825">
        <v>0.12</v>
      </c>
      <c r="E3825" s="289" t="s">
        <v>8903</v>
      </c>
      <c r="F3825">
        <v>5015007138</v>
      </c>
      <c r="G3825" s="276">
        <v>45695</v>
      </c>
      <c r="H3825">
        <v>20250129640966</v>
      </c>
      <c r="I3825">
        <v>8.4000000000000005E-2</v>
      </c>
      <c r="J3825" s="289" t="s">
        <v>350</v>
      </c>
      <c r="K3825" s="289" t="s">
        <v>8907</v>
      </c>
      <c r="L3825" s="289" t="s">
        <v>275</v>
      </c>
      <c r="M3825" s="289" t="s">
        <v>8898</v>
      </c>
      <c r="N3825" s="289" t="s">
        <v>2571</v>
      </c>
      <c r="O3825" s="289" t="s">
        <v>2173</v>
      </c>
      <c r="P3825" s="289" t="str">
        <f>VLOOKUP(CAT_Details[[#This Row],[Delivery Bp Customer Code]],Table6[],2,0)</f>
        <v>OYL1</v>
      </c>
    </row>
    <row r="3826" spans="1:16" x14ac:dyDescent="0.25">
      <c r="A3826" s="289" t="s">
        <v>75</v>
      </c>
      <c r="B3826">
        <v>7</v>
      </c>
      <c r="C3826">
        <v>861</v>
      </c>
      <c r="D3826">
        <v>1.4</v>
      </c>
      <c r="E3826" s="289" t="s">
        <v>8908</v>
      </c>
      <c r="F3826">
        <v>5015007248</v>
      </c>
      <c r="G3826" s="276">
        <v>45695</v>
      </c>
      <c r="H3826">
        <v>20250131642472</v>
      </c>
      <c r="I3826">
        <v>1.714</v>
      </c>
      <c r="J3826" s="289" t="s">
        <v>350</v>
      </c>
      <c r="K3826" s="289" t="s">
        <v>8909</v>
      </c>
      <c r="L3826" s="289" t="s">
        <v>275</v>
      </c>
      <c r="M3826" s="289" t="s">
        <v>8898</v>
      </c>
      <c r="N3826" s="289" t="s">
        <v>602</v>
      </c>
      <c r="O3826" s="289" t="s">
        <v>2173</v>
      </c>
      <c r="P3826" s="289" t="str">
        <f>VLOOKUP(CAT_Details[[#This Row],[Delivery Bp Customer Code]],Table6[],2,0)</f>
        <v>OYL1</v>
      </c>
    </row>
    <row r="3827" spans="1:16" x14ac:dyDescent="0.25">
      <c r="A3827" s="289" t="s">
        <v>75</v>
      </c>
      <c r="B3827">
        <v>18</v>
      </c>
      <c r="C3827">
        <v>11900</v>
      </c>
      <c r="D3827">
        <v>7.2</v>
      </c>
      <c r="E3827" s="289" t="s">
        <v>8910</v>
      </c>
      <c r="F3827">
        <v>5015007306</v>
      </c>
      <c r="G3827" s="276">
        <v>45695</v>
      </c>
      <c r="H3827" s="5">
        <v>20250131643037</v>
      </c>
      <c r="I3827">
        <v>10.368</v>
      </c>
      <c r="J3827" s="289" t="s">
        <v>324</v>
      </c>
      <c r="K3827" s="289" t="s">
        <v>8911</v>
      </c>
      <c r="L3827" s="289" t="s">
        <v>275</v>
      </c>
      <c r="M3827" s="289" t="s">
        <v>8912</v>
      </c>
      <c r="N3827" s="289" t="s">
        <v>2496</v>
      </c>
      <c r="O3827" s="289" t="s">
        <v>2173</v>
      </c>
      <c r="P3827" s="289" t="str">
        <f>VLOOKUP(CAT_Details[[#This Row],[Delivery Bp Customer Code]],Table6[],2,0)</f>
        <v>OYL1</v>
      </c>
    </row>
    <row r="3828" spans="1:16" x14ac:dyDescent="0.25">
      <c r="A3828" s="289" t="s">
        <v>75</v>
      </c>
      <c r="B3828">
        <v>1</v>
      </c>
      <c r="C3828">
        <v>77</v>
      </c>
      <c r="D3828">
        <v>0.4</v>
      </c>
      <c r="E3828" s="289" t="s">
        <v>8913</v>
      </c>
      <c r="F3828">
        <v>5015007340</v>
      </c>
      <c r="G3828" s="276">
        <v>45695</v>
      </c>
      <c r="H3828" s="5">
        <v>20250131642518</v>
      </c>
      <c r="I3828">
        <v>0.48</v>
      </c>
      <c r="J3828" s="289" t="s">
        <v>280</v>
      </c>
      <c r="K3828" s="289" t="s">
        <v>8914</v>
      </c>
      <c r="L3828" s="289" t="s">
        <v>275</v>
      </c>
      <c r="M3828" s="289" t="s">
        <v>8760</v>
      </c>
      <c r="N3828" s="289" t="s">
        <v>636</v>
      </c>
      <c r="O3828" s="289" t="s">
        <v>2173</v>
      </c>
      <c r="P3828" s="289" t="str">
        <f>VLOOKUP(CAT_Details[[#This Row],[Delivery Bp Customer Code]],Table6[],2,0)</f>
        <v>OYL1</v>
      </c>
    </row>
    <row r="3829" spans="1:16" x14ac:dyDescent="0.25">
      <c r="A3829" s="289" t="s">
        <v>75</v>
      </c>
      <c r="B3829">
        <v>9</v>
      </c>
      <c r="C3829">
        <v>4432</v>
      </c>
      <c r="D3829">
        <v>3.6</v>
      </c>
      <c r="E3829" s="289" t="s">
        <v>8915</v>
      </c>
      <c r="F3829">
        <v>5015021320</v>
      </c>
      <c r="G3829" s="276">
        <v>45695</v>
      </c>
      <c r="H3829">
        <v>20250129640228</v>
      </c>
      <c r="I3829">
        <v>8.64</v>
      </c>
      <c r="J3829" s="289" t="s">
        <v>280</v>
      </c>
      <c r="K3829" s="289" t="s">
        <v>8916</v>
      </c>
      <c r="L3829" s="289" t="s">
        <v>275</v>
      </c>
      <c r="M3829" s="289" t="s">
        <v>8757</v>
      </c>
      <c r="N3829" s="289" t="s">
        <v>868</v>
      </c>
      <c r="O3829" s="289" t="s">
        <v>2173</v>
      </c>
      <c r="P3829" s="289" t="str">
        <f>VLOOKUP(CAT_Details[[#This Row],[Delivery Bp Customer Code]],Table6[],2,0)</f>
        <v>OYL1</v>
      </c>
    </row>
    <row r="3830" spans="1:16" x14ac:dyDescent="0.25">
      <c r="A3830" s="289" t="s">
        <v>75</v>
      </c>
      <c r="B3830">
        <v>1</v>
      </c>
      <c r="C3830">
        <v>359</v>
      </c>
      <c r="D3830">
        <v>0.4</v>
      </c>
      <c r="E3830" s="289" t="s">
        <v>8917</v>
      </c>
      <c r="F3830">
        <v>5015036766</v>
      </c>
      <c r="G3830" s="276">
        <v>45695</v>
      </c>
      <c r="H3830">
        <v>20250203643552</v>
      </c>
      <c r="I3830">
        <v>0.67200000000000004</v>
      </c>
      <c r="J3830" s="289" t="s">
        <v>273</v>
      </c>
      <c r="K3830" s="289" t="s">
        <v>8918</v>
      </c>
      <c r="L3830" s="289" t="s">
        <v>275</v>
      </c>
      <c r="M3830" s="289" t="s">
        <v>8919</v>
      </c>
      <c r="N3830" s="289" t="s">
        <v>1011</v>
      </c>
      <c r="O3830" s="289" t="s">
        <v>2173</v>
      </c>
      <c r="P3830" s="289" t="str">
        <f>VLOOKUP(CAT_Details[[#This Row],[Delivery Bp Customer Code]],Table6[],2,0)</f>
        <v>OYL1</v>
      </c>
    </row>
    <row r="3831" spans="1:16" x14ac:dyDescent="0.25">
      <c r="A3831" s="289" t="s">
        <v>3329</v>
      </c>
      <c r="B3831">
        <v>1</v>
      </c>
      <c r="C3831">
        <v>97</v>
      </c>
      <c r="D3831">
        <v>0.4</v>
      </c>
      <c r="E3831" s="289" t="s">
        <v>8920</v>
      </c>
      <c r="F3831">
        <v>5015007177</v>
      </c>
      <c r="G3831" s="276">
        <v>45695</v>
      </c>
      <c r="H3831">
        <v>20250130642035</v>
      </c>
      <c r="I3831">
        <v>0.48</v>
      </c>
      <c r="J3831" s="289" t="s">
        <v>280</v>
      </c>
      <c r="K3831" s="289" t="s">
        <v>8921</v>
      </c>
      <c r="L3831" s="289" t="s">
        <v>275</v>
      </c>
      <c r="M3831" s="289" t="s">
        <v>8760</v>
      </c>
      <c r="N3831" s="289" t="s">
        <v>619</v>
      </c>
      <c r="O3831" s="289" t="s">
        <v>3332</v>
      </c>
      <c r="P3831" s="289">
        <f>VLOOKUP(CAT_Details[[#This Row],[Delivery Bp Customer Code]],Table6[],2,0)</f>
        <v>3402</v>
      </c>
    </row>
    <row r="3832" spans="1:16" x14ac:dyDescent="0.25">
      <c r="A3832" s="289" t="s">
        <v>3329</v>
      </c>
      <c r="B3832">
        <v>1</v>
      </c>
      <c r="C3832">
        <v>58</v>
      </c>
      <c r="D3832">
        <v>0.4</v>
      </c>
      <c r="E3832" s="289" t="s">
        <v>8920</v>
      </c>
      <c r="F3832">
        <v>5015007178</v>
      </c>
      <c r="G3832" s="276">
        <v>45695</v>
      </c>
      <c r="H3832" s="5">
        <v>20250128639852</v>
      </c>
      <c r="I3832">
        <v>0.28799999999999998</v>
      </c>
      <c r="J3832" s="289" t="s">
        <v>280</v>
      </c>
      <c r="K3832" s="289" t="s">
        <v>8922</v>
      </c>
      <c r="L3832" s="289" t="s">
        <v>275</v>
      </c>
      <c r="M3832" s="289" t="s">
        <v>8760</v>
      </c>
      <c r="N3832" s="289" t="s">
        <v>619</v>
      </c>
      <c r="O3832" s="289" t="s">
        <v>3332</v>
      </c>
      <c r="P3832" s="289">
        <f>VLOOKUP(CAT_Details[[#This Row],[Delivery Bp Customer Code]],Table6[],2,0)</f>
        <v>3402</v>
      </c>
    </row>
    <row r="3833" spans="1:16" x14ac:dyDescent="0.25">
      <c r="A3833" s="289" t="s">
        <v>3329</v>
      </c>
      <c r="B3833">
        <v>3</v>
      </c>
      <c r="C3833">
        <v>440</v>
      </c>
      <c r="D3833">
        <v>1.2</v>
      </c>
      <c r="E3833" s="289" t="s">
        <v>8920</v>
      </c>
      <c r="F3833">
        <v>5015007179</v>
      </c>
      <c r="G3833" s="276">
        <v>45695</v>
      </c>
      <c r="H3833">
        <v>20250130642047</v>
      </c>
      <c r="I3833">
        <v>2.88</v>
      </c>
      <c r="J3833" s="289" t="s">
        <v>280</v>
      </c>
      <c r="K3833" s="289" t="s">
        <v>8923</v>
      </c>
      <c r="L3833" s="289" t="s">
        <v>275</v>
      </c>
      <c r="M3833" s="289" t="s">
        <v>8760</v>
      </c>
      <c r="N3833" s="289" t="s">
        <v>619</v>
      </c>
      <c r="O3833" s="289" t="s">
        <v>3332</v>
      </c>
      <c r="P3833" s="289">
        <f>VLOOKUP(CAT_Details[[#This Row],[Delivery Bp Customer Code]],Table6[],2,0)</f>
        <v>3402</v>
      </c>
    </row>
    <row r="3834" spans="1:16" x14ac:dyDescent="0.25">
      <c r="A3834" s="289" t="s">
        <v>3329</v>
      </c>
      <c r="B3834">
        <v>1</v>
      </c>
      <c r="C3834">
        <v>97</v>
      </c>
      <c r="D3834">
        <v>0.4</v>
      </c>
      <c r="E3834" s="289" t="s">
        <v>8920</v>
      </c>
      <c r="F3834">
        <v>5015007180</v>
      </c>
      <c r="G3834" s="276">
        <v>45695</v>
      </c>
      <c r="H3834">
        <v>20250130641988</v>
      </c>
      <c r="I3834">
        <v>0.48</v>
      </c>
      <c r="J3834" s="289" t="s">
        <v>280</v>
      </c>
      <c r="K3834" s="289" t="s">
        <v>8924</v>
      </c>
      <c r="L3834" s="289" t="s">
        <v>275</v>
      </c>
      <c r="M3834" s="289" t="s">
        <v>8760</v>
      </c>
      <c r="N3834" s="289" t="s">
        <v>619</v>
      </c>
      <c r="O3834" s="289" t="s">
        <v>3332</v>
      </c>
      <c r="P3834" s="289">
        <f>VLOOKUP(CAT_Details[[#This Row],[Delivery Bp Customer Code]],Table6[],2,0)</f>
        <v>3402</v>
      </c>
    </row>
    <row r="3835" spans="1:16" x14ac:dyDescent="0.25">
      <c r="A3835" s="289" t="s">
        <v>3329</v>
      </c>
      <c r="B3835">
        <v>30</v>
      </c>
      <c r="C3835">
        <v>12178.08</v>
      </c>
      <c r="D3835">
        <v>9.9499999999999993</v>
      </c>
      <c r="E3835" s="289" t="s">
        <v>8925</v>
      </c>
      <c r="F3835">
        <v>5015007458</v>
      </c>
      <c r="G3835" s="276">
        <v>45695</v>
      </c>
      <c r="H3835" s="5">
        <v>20250128639748</v>
      </c>
      <c r="I3835">
        <v>27.646000000000001</v>
      </c>
      <c r="J3835" s="289" t="s">
        <v>287</v>
      </c>
      <c r="K3835" s="289" t="s">
        <v>8926</v>
      </c>
      <c r="L3835" s="289" t="s">
        <v>275</v>
      </c>
      <c r="M3835" s="289" t="s">
        <v>8843</v>
      </c>
      <c r="N3835" s="289" t="s">
        <v>3790</v>
      </c>
      <c r="O3835" s="289" t="s">
        <v>3332</v>
      </c>
      <c r="P3835" s="289">
        <f>VLOOKUP(CAT_Details[[#This Row],[Delivery Bp Customer Code]],Table6[],2,0)</f>
        <v>3402</v>
      </c>
    </row>
    <row r="3836" spans="1:16" x14ac:dyDescent="0.25">
      <c r="A3836" s="289" t="s">
        <v>3329</v>
      </c>
      <c r="B3836">
        <v>27</v>
      </c>
      <c r="C3836">
        <v>2168.1</v>
      </c>
      <c r="D3836">
        <v>10.8</v>
      </c>
      <c r="E3836" s="289" t="s">
        <v>8927</v>
      </c>
      <c r="F3836">
        <v>5015007459</v>
      </c>
      <c r="G3836" s="276">
        <v>45695</v>
      </c>
      <c r="H3836">
        <v>20250130641546</v>
      </c>
      <c r="I3836">
        <v>32.4</v>
      </c>
      <c r="J3836" s="289" t="s">
        <v>350</v>
      </c>
      <c r="K3836" s="289" t="s">
        <v>8928</v>
      </c>
      <c r="L3836" s="289" t="s">
        <v>275</v>
      </c>
      <c r="M3836" s="289" t="s">
        <v>8898</v>
      </c>
      <c r="N3836" s="289" t="s">
        <v>3433</v>
      </c>
      <c r="O3836" s="289" t="s">
        <v>3332</v>
      </c>
      <c r="P3836" s="289">
        <f>VLOOKUP(CAT_Details[[#This Row],[Delivery Bp Customer Code]],Table6[],2,0)</f>
        <v>3402</v>
      </c>
    </row>
    <row r="3837" spans="1:16" x14ac:dyDescent="0.25">
      <c r="A3837" s="289" t="s">
        <v>3329</v>
      </c>
      <c r="B3837">
        <v>5</v>
      </c>
      <c r="C3837">
        <v>960</v>
      </c>
      <c r="D3837">
        <v>2</v>
      </c>
      <c r="E3837" s="289" t="s">
        <v>8929</v>
      </c>
      <c r="F3837">
        <v>5015022078</v>
      </c>
      <c r="G3837" s="276">
        <v>45695</v>
      </c>
      <c r="H3837" s="5">
        <v>20250131642549</v>
      </c>
      <c r="I3837">
        <v>4.08</v>
      </c>
      <c r="J3837" s="289" t="s">
        <v>287</v>
      </c>
      <c r="K3837" s="289" t="s">
        <v>8930</v>
      </c>
      <c r="L3837" s="289" t="s">
        <v>275</v>
      </c>
      <c r="M3837" s="289" t="s">
        <v>8781</v>
      </c>
      <c r="N3837" s="289" t="s">
        <v>468</v>
      </c>
      <c r="O3837" s="289" t="s">
        <v>3332</v>
      </c>
      <c r="P3837" s="289">
        <f>VLOOKUP(CAT_Details[[#This Row],[Delivery Bp Customer Code]],Table6[],2,0)</f>
        <v>3402</v>
      </c>
    </row>
    <row r="3838" spans="1:16" x14ac:dyDescent="0.25">
      <c r="A3838" s="289" t="s">
        <v>3329</v>
      </c>
      <c r="B3838">
        <v>2</v>
      </c>
      <c r="C3838">
        <v>26</v>
      </c>
      <c r="D3838">
        <v>0.16</v>
      </c>
      <c r="E3838" s="289" t="s">
        <v>8931</v>
      </c>
      <c r="F3838">
        <v>5015036074</v>
      </c>
      <c r="G3838" s="276">
        <v>45695</v>
      </c>
      <c r="H3838">
        <v>20250129640733</v>
      </c>
      <c r="I3838">
        <v>0.14399999999999999</v>
      </c>
      <c r="J3838" s="289" t="s">
        <v>302</v>
      </c>
      <c r="K3838" s="289" t="s">
        <v>8932</v>
      </c>
      <c r="L3838" s="289" t="s">
        <v>275</v>
      </c>
      <c r="M3838" s="289" t="s">
        <v>8933</v>
      </c>
      <c r="N3838" s="289" t="s">
        <v>450</v>
      </c>
      <c r="O3838" s="289" t="s">
        <v>3332</v>
      </c>
      <c r="P3838" s="289">
        <f>VLOOKUP(CAT_Details[[#This Row],[Delivery Bp Customer Code]],Table6[],2,0)</f>
        <v>3402</v>
      </c>
    </row>
    <row r="3839" spans="1:16" x14ac:dyDescent="0.25">
      <c r="A3839" s="289" t="s">
        <v>3329</v>
      </c>
      <c r="B3839">
        <v>11</v>
      </c>
      <c r="C3839">
        <v>550</v>
      </c>
      <c r="D3839">
        <v>7.4</v>
      </c>
      <c r="E3839" s="289" t="s">
        <v>8934</v>
      </c>
      <c r="F3839">
        <v>5015037223</v>
      </c>
      <c r="G3839" s="276">
        <v>45695</v>
      </c>
      <c r="H3839">
        <v>20250204644897</v>
      </c>
      <c r="I3839">
        <v>16.536000000000001</v>
      </c>
      <c r="J3839" s="289" t="s">
        <v>273</v>
      </c>
      <c r="K3839" s="289" t="s">
        <v>8935</v>
      </c>
      <c r="L3839" s="289" t="s">
        <v>275</v>
      </c>
      <c r="M3839" s="289" t="s">
        <v>8919</v>
      </c>
      <c r="N3839" s="289" t="s">
        <v>1240</v>
      </c>
      <c r="O3839" s="289" t="s">
        <v>3332</v>
      </c>
      <c r="P3839" s="289">
        <f>VLOOKUP(CAT_Details[[#This Row],[Delivery Bp Customer Code]],Table6[],2,0)</f>
        <v>3402</v>
      </c>
    </row>
    <row r="3840" spans="1:16" x14ac:dyDescent="0.25">
      <c r="A3840" s="289" t="s">
        <v>76</v>
      </c>
      <c r="B3840">
        <v>12</v>
      </c>
      <c r="C3840">
        <v>212</v>
      </c>
      <c r="D3840">
        <v>0.75</v>
      </c>
      <c r="E3840" s="289" t="s">
        <v>8894</v>
      </c>
      <c r="F3840">
        <v>5014963699</v>
      </c>
      <c r="G3840" s="276">
        <v>45695</v>
      </c>
      <c r="H3840" s="5">
        <v>20250128639596</v>
      </c>
      <c r="I3840">
        <v>0.47399999999999998</v>
      </c>
      <c r="J3840" s="289" t="s">
        <v>294</v>
      </c>
      <c r="K3840" s="289" t="s">
        <v>8936</v>
      </c>
      <c r="L3840" s="289" t="s">
        <v>275</v>
      </c>
      <c r="M3840" s="289" t="s">
        <v>8625</v>
      </c>
      <c r="N3840" s="289" t="s">
        <v>1413</v>
      </c>
      <c r="O3840" s="289" t="s">
        <v>748</v>
      </c>
      <c r="P3840" s="289" t="str">
        <f>VLOOKUP(CAT_Details[[#This Row],[Delivery Bp Customer Code]],Table6[],2,0)</f>
        <v>No Loc</v>
      </c>
    </row>
    <row r="3841" spans="1:16" x14ac:dyDescent="0.25">
      <c r="A3841" s="289" t="s">
        <v>76</v>
      </c>
      <c r="B3841">
        <v>1</v>
      </c>
      <c r="C3841">
        <v>76</v>
      </c>
      <c r="D3841">
        <v>0.24</v>
      </c>
      <c r="E3841" s="289" t="s">
        <v>8937</v>
      </c>
      <c r="F3841">
        <v>5015007202</v>
      </c>
      <c r="G3841" s="276">
        <v>45695</v>
      </c>
      <c r="H3841" s="5">
        <v>20250130641780</v>
      </c>
      <c r="I3841">
        <v>0.52500000000000002</v>
      </c>
      <c r="J3841" s="289" t="s">
        <v>350</v>
      </c>
      <c r="K3841" s="289" t="s">
        <v>8938</v>
      </c>
      <c r="L3841" s="289" t="s">
        <v>275</v>
      </c>
      <c r="M3841" s="289" t="s">
        <v>8898</v>
      </c>
      <c r="N3841" s="289" t="s">
        <v>4867</v>
      </c>
      <c r="O3841" s="289" t="s">
        <v>748</v>
      </c>
      <c r="P3841" s="289" t="str">
        <f>VLOOKUP(CAT_Details[[#This Row],[Delivery Bp Customer Code]],Table6[],2,0)</f>
        <v>No Loc</v>
      </c>
    </row>
    <row r="3842" spans="1:16" x14ac:dyDescent="0.25">
      <c r="A3842" s="289" t="s">
        <v>285</v>
      </c>
      <c r="B3842">
        <v>27</v>
      </c>
      <c r="C3842">
        <v>402</v>
      </c>
      <c r="D3842">
        <v>1.04</v>
      </c>
      <c r="E3842" s="289" t="s">
        <v>8894</v>
      </c>
      <c r="F3842">
        <v>5014963697</v>
      </c>
      <c r="G3842" s="276">
        <v>45695</v>
      </c>
      <c r="H3842">
        <v>20250128639511</v>
      </c>
      <c r="I3842">
        <v>0.58699999999999997</v>
      </c>
      <c r="J3842" s="289" t="s">
        <v>294</v>
      </c>
      <c r="K3842" s="289" t="s">
        <v>8939</v>
      </c>
      <c r="L3842" s="289" t="s">
        <v>275</v>
      </c>
      <c r="M3842" s="289" t="s">
        <v>8625</v>
      </c>
      <c r="N3842" s="289" t="s">
        <v>1413</v>
      </c>
      <c r="O3842" s="289" t="s">
        <v>291</v>
      </c>
      <c r="P3842" s="289" t="str">
        <f>VLOOKUP(CAT_Details[[#This Row],[Delivery Bp Customer Code]],Table6[],2,0)</f>
        <v>DX01-L5</v>
      </c>
    </row>
    <row r="3843" spans="1:16" x14ac:dyDescent="0.25">
      <c r="A3843" s="289" t="s">
        <v>285</v>
      </c>
      <c r="B3843">
        <v>11</v>
      </c>
      <c r="C3843">
        <v>4140</v>
      </c>
      <c r="D3843">
        <v>4.4000000000000004</v>
      </c>
      <c r="E3843" s="289" t="s">
        <v>8940</v>
      </c>
      <c r="F3843">
        <v>5014977842</v>
      </c>
      <c r="G3843" s="276">
        <v>45695</v>
      </c>
      <c r="H3843">
        <v>20250129640522</v>
      </c>
      <c r="I3843">
        <v>10.56</v>
      </c>
      <c r="J3843" s="289" t="s">
        <v>401</v>
      </c>
      <c r="K3843" s="289" t="s">
        <v>8941</v>
      </c>
      <c r="L3843" s="289" t="s">
        <v>275</v>
      </c>
      <c r="M3843" s="289" t="s">
        <v>8891</v>
      </c>
      <c r="N3843" s="289" t="s">
        <v>404</v>
      </c>
      <c r="O3843" s="289" t="s">
        <v>291</v>
      </c>
      <c r="P3843" s="289" t="str">
        <f>VLOOKUP(CAT_Details[[#This Row],[Delivery Bp Customer Code]],Table6[],2,0)</f>
        <v>DX01-L5</v>
      </c>
    </row>
    <row r="3844" spans="1:16" x14ac:dyDescent="0.25">
      <c r="A3844" s="289" t="s">
        <v>285</v>
      </c>
      <c r="B3844">
        <v>11</v>
      </c>
      <c r="C3844">
        <v>3304</v>
      </c>
      <c r="D3844">
        <v>5.0599999999999996</v>
      </c>
      <c r="E3844" s="289" t="s">
        <v>8942</v>
      </c>
      <c r="F3844">
        <v>5014977862</v>
      </c>
      <c r="G3844" s="276">
        <v>45695</v>
      </c>
      <c r="H3844" s="5">
        <v>20250124638001</v>
      </c>
      <c r="I3844">
        <v>8.58</v>
      </c>
      <c r="J3844" s="289" t="s">
        <v>401</v>
      </c>
      <c r="K3844" s="289" t="s">
        <v>8943</v>
      </c>
      <c r="L3844" s="289" t="s">
        <v>275</v>
      </c>
      <c r="M3844" s="289" t="s">
        <v>8944</v>
      </c>
      <c r="N3844" s="289" t="s">
        <v>1028</v>
      </c>
      <c r="O3844" s="289" t="s">
        <v>291</v>
      </c>
      <c r="P3844" s="289" t="str">
        <f>VLOOKUP(CAT_Details[[#This Row],[Delivery Bp Customer Code]],Table6[],2,0)</f>
        <v>DX01-L5</v>
      </c>
    </row>
    <row r="3845" spans="1:16" x14ac:dyDescent="0.25">
      <c r="A3845" s="289" t="s">
        <v>285</v>
      </c>
      <c r="B3845">
        <v>38</v>
      </c>
      <c r="C3845">
        <v>12242</v>
      </c>
      <c r="D3845">
        <v>15.2</v>
      </c>
      <c r="E3845" s="289" t="s">
        <v>8942</v>
      </c>
      <c r="F3845">
        <v>5014977864</v>
      </c>
      <c r="G3845" s="276">
        <v>45695</v>
      </c>
      <c r="H3845" s="5">
        <v>20250124637998</v>
      </c>
      <c r="I3845">
        <v>33.408000000000001</v>
      </c>
      <c r="J3845" s="289" t="s">
        <v>401</v>
      </c>
      <c r="K3845" s="289" t="s">
        <v>8945</v>
      </c>
      <c r="L3845" s="289" t="s">
        <v>275</v>
      </c>
      <c r="M3845" s="289" t="s">
        <v>8944</v>
      </c>
      <c r="N3845" s="289" t="s">
        <v>1028</v>
      </c>
      <c r="O3845" s="289" t="s">
        <v>291</v>
      </c>
      <c r="P3845" s="289" t="str">
        <f>VLOOKUP(CAT_Details[[#This Row],[Delivery Bp Customer Code]],Table6[],2,0)</f>
        <v>DX01-L5</v>
      </c>
    </row>
    <row r="3846" spans="1:16" x14ac:dyDescent="0.25">
      <c r="A3846" s="289" t="s">
        <v>285</v>
      </c>
      <c r="B3846">
        <v>7</v>
      </c>
      <c r="C3846">
        <v>2352</v>
      </c>
      <c r="D3846">
        <v>3.49</v>
      </c>
      <c r="E3846" s="289" t="s">
        <v>8946</v>
      </c>
      <c r="F3846">
        <v>5014978040</v>
      </c>
      <c r="G3846" s="276">
        <v>45695</v>
      </c>
      <c r="H3846">
        <v>20250129640426</v>
      </c>
      <c r="I3846">
        <v>7.702</v>
      </c>
      <c r="J3846" s="289" t="s">
        <v>401</v>
      </c>
      <c r="K3846" s="289" t="s">
        <v>8947</v>
      </c>
      <c r="L3846" s="289" t="s">
        <v>275</v>
      </c>
      <c r="M3846" s="289" t="s">
        <v>8891</v>
      </c>
      <c r="N3846" s="289" t="s">
        <v>673</v>
      </c>
      <c r="O3846" s="289" t="s">
        <v>291</v>
      </c>
      <c r="P3846" s="289" t="str">
        <f>VLOOKUP(CAT_Details[[#This Row],[Delivery Bp Customer Code]],Table6[],2,0)</f>
        <v>DX01-L5</v>
      </c>
    </row>
    <row r="3847" spans="1:16" x14ac:dyDescent="0.25">
      <c r="A3847" s="289" t="s">
        <v>285</v>
      </c>
      <c r="B3847">
        <v>19</v>
      </c>
      <c r="C3847">
        <v>18900</v>
      </c>
      <c r="D3847">
        <v>7.6</v>
      </c>
      <c r="E3847" s="289" t="s">
        <v>8948</v>
      </c>
      <c r="F3847">
        <v>5014991708</v>
      </c>
      <c r="G3847" s="276">
        <v>45695</v>
      </c>
      <c r="H3847" s="5">
        <v>20250129640968</v>
      </c>
      <c r="I3847">
        <v>10.944000000000001</v>
      </c>
      <c r="J3847" s="289" t="s">
        <v>324</v>
      </c>
      <c r="K3847" s="289" t="s">
        <v>8949</v>
      </c>
      <c r="L3847" s="289" t="s">
        <v>275</v>
      </c>
      <c r="M3847" s="289" t="s">
        <v>8831</v>
      </c>
      <c r="N3847" s="289" t="s">
        <v>333</v>
      </c>
      <c r="O3847" s="289" t="s">
        <v>291</v>
      </c>
      <c r="P3847" s="289" t="str">
        <f>VLOOKUP(CAT_Details[[#This Row],[Delivery Bp Customer Code]],Table6[],2,0)</f>
        <v>DX01-L5</v>
      </c>
    </row>
    <row r="3848" spans="1:16" x14ac:dyDescent="0.25">
      <c r="A3848" s="289" t="s">
        <v>285</v>
      </c>
      <c r="B3848">
        <v>22</v>
      </c>
      <c r="C3848">
        <v>2735</v>
      </c>
      <c r="D3848">
        <v>6.2</v>
      </c>
      <c r="E3848" s="289" t="s">
        <v>8950</v>
      </c>
      <c r="F3848">
        <v>5014991968</v>
      </c>
      <c r="G3848" s="276">
        <v>45695</v>
      </c>
      <c r="H3848">
        <v>20250129641121</v>
      </c>
      <c r="I3848">
        <v>5.952</v>
      </c>
      <c r="J3848" s="289" t="s">
        <v>324</v>
      </c>
      <c r="K3848" s="289" t="s">
        <v>8951</v>
      </c>
      <c r="L3848" s="289" t="s">
        <v>275</v>
      </c>
      <c r="M3848" s="289" t="s">
        <v>8752</v>
      </c>
      <c r="N3848" s="289" t="s">
        <v>579</v>
      </c>
      <c r="O3848" s="289" t="s">
        <v>291</v>
      </c>
      <c r="P3848" s="289" t="str">
        <f>VLOOKUP(CAT_Details[[#This Row],[Delivery Bp Customer Code]],Table6[],2,0)</f>
        <v>DX01-L5</v>
      </c>
    </row>
    <row r="3849" spans="1:16" x14ac:dyDescent="0.25">
      <c r="A3849" s="289" t="s">
        <v>285</v>
      </c>
      <c r="B3849">
        <v>1</v>
      </c>
      <c r="C3849">
        <v>65</v>
      </c>
      <c r="D3849">
        <v>0.16</v>
      </c>
      <c r="E3849" s="289" t="s">
        <v>8952</v>
      </c>
      <c r="F3849">
        <v>5015007403</v>
      </c>
      <c r="G3849" s="276">
        <v>45695</v>
      </c>
      <c r="H3849">
        <v>20250130642073</v>
      </c>
      <c r="I3849">
        <v>0.17199999999999999</v>
      </c>
      <c r="J3849" s="289" t="s">
        <v>350</v>
      </c>
      <c r="K3849" s="289" t="s">
        <v>8953</v>
      </c>
      <c r="L3849" s="289" t="s">
        <v>275</v>
      </c>
      <c r="M3849" s="289" t="s">
        <v>8738</v>
      </c>
      <c r="N3849" s="289" t="s">
        <v>685</v>
      </c>
      <c r="O3849" s="289" t="s">
        <v>291</v>
      </c>
      <c r="P3849" s="289" t="str">
        <f>VLOOKUP(CAT_Details[[#This Row],[Delivery Bp Customer Code]],Table6[],2,0)</f>
        <v>DX01-L5</v>
      </c>
    </row>
    <row r="3850" spans="1:16" x14ac:dyDescent="0.25">
      <c r="A3850" s="289" t="s">
        <v>285</v>
      </c>
      <c r="B3850">
        <v>2</v>
      </c>
      <c r="C3850">
        <v>50</v>
      </c>
      <c r="D3850">
        <v>0.43</v>
      </c>
      <c r="E3850" s="289" t="s">
        <v>8954</v>
      </c>
      <c r="F3850">
        <v>5015007464</v>
      </c>
      <c r="G3850" s="276">
        <v>45695</v>
      </c>
      <c r="H3850" s="5">
        <v>20250128639425</v>
      </c>
      <c r="I3850">
        <v>0.39300000000000002</v>
      </c>
      <c r="J3850" s="289" t="s">
        <v>350</v>
      </c>
      <c r="K3850" s="289" t="s">
        <v>8955</v>
      </c>
      <c r="L3850" s="289" t="s">
        <v>275</v>
      </c>
      <c r="M3850" s="289" t="s">
        <v>8956</v>
      </c>
      <c r="N3850" s="289" t="s">
        <v>378</v>
      </c>
      <c r="O3850" s="289" t="s">
        <v>291</v>
      </c>
      <c r="P3850" s="289" t="str">
        <f>VLOOKUP(CAT_Details[[#This Row],[Delivery Bp Customer Code]],Table6[],2,0)</f>
        <v>DX01-L5</v>
      </c>
    </row>
    <row r="3851" spans="1:16" x14ac:dyDescent="0.25">
      <c r="A3851" s="289" t="s">
        <v>272</v>
      </c>
      <c r="B3851">
        <v>3</v>
      </c>
      <c r="C3851">
        <v>2020</v>
      </c>
      <c r="D3851">
        <v>1.2</v>
      </c>
      <c r="E3851" s="289" t="s">
        <v>8957</v>
      </c>
      <c r="F3851">
        <v>5014963659</v>
      </c>
      <c r="G3851" s="276">
        <v>45695</v>
      </c>
      <c r="H3851">
        <v>20250123636957</v>
      </c>
      <c r="I3851">
        <v>2.88</v>
      </c>
      <c r="J3851" s="289" t="s">
        <v>324</v>
      </c>
      <c r="K3851" s="289" t="s">
        <v>8958</v>
      </c>
      <c r="L3851" s="289" t="s">
        <v>275</v>
      </c>
      <c r="M3851" s="289" t="s">
        <v>8421</v>
      </c>
      <c r="N3851" s="289" t="s">
        <v>622</v>
      </c>
      <c r="O3851" s="289" t="s">
        <v>277</v>
      </c>
      <c r="P3851" s="289" t="str">
        <f>VLOOKUP(CAT_Details[[#This Row],[Delivery Bp Customer Code]],Table6[],2,0)</f>
        <v>U2-L5</v>
      </c>
    </row>
    <row r="3852" spans="1:16" x14ac:dyDescent="0.25">
      <c r="A3852" s="289" t="s">
        <v>272</v>
      </c>
      <c r="B3852">
        <v>2</v>
      </c>
      <c r="C3852">
        <v>656.6</v>
      </c>
      <c r="D3852">
        <v>0.4</v>
      </c>
      <c r="E3852" s="289" t="s">
        <v>8959</v>
      </c>
      <c r="F3852">
        <v>5014977787</v>
      </c>
      <c r="G3852" s="276">
        <v>45695</v>
      </c>
      <c r="H3852">
        <v>20250127638410</v>
      </c>
      <c r="I3852">
        <v>0.57599999999999996</v>
      </c>
      <c r="J3852" s="289" t="s">
        <v>294</v>
      </c>
      <c r="K3852" s="289" t="s">
        <v>8960</v>
      </c>
      <c r="L3852" s="289" t="s">
        <v>275</v>
      </c>
      <c r="M3852" s="289" t="s">
        <v>8642</v>
      </c>
      <c r="N3852" s="289" t="s">
        <v>698</v>
      </c>
      <c r="O3852" s="289" t="s">
        <v>277</v>
      </c>
      <c r="P3852" s="289" t="str">
        <f>VLOOKUP(CAT_Details[[#This Row],[Delivery Bp Customer Code]],Table6[],2,0)</f>
        <v>U2-L5</v>
      </c>
    </row>
    <row r="3853" spans="1:16" x14ac:dyDescent="0.25">
      <c r="A3853" s="289" t="s">
        <v>272</v>
      </c>
      <c r="B3853">
        <v>1</v>
      </c>
      <c r="C3853">
        <v>50</v>
      </c>
      <c r="D3853">
        <v>0.2</v>
      </c>
      <c r="E3853" s="289" t="s">
        <v>8961</v>
      </c>
      <c r="F3853">
        <v>5014991589</v>
      </c>
      <c r="G3853" s="276">
        <v>45695</v>
      </c>
      <c r="H3853">
        <v>20250129641108</v>
      </c>
      <c r="I3853">
        <v>0.69099999999999995</v>
      </c>
      <c r="J3853" s="289" t="s">
        <v>324</v>
      </c>
      <c r="K3853" s="289" t="s">
        <v>8962</v>
      </c>
      <c r="L3853" s="289" t="s">
        <v>275</v>
      </c>
      <c r="M3853" s="289" t="s">
        <v>8752</v>
      </c>
      <c r="N3853" s="289" t="s">
        <v>612</v>
      </c>
      <c r="O3853" s="289" t="s">
        <v>277</v>
      </c>
      <c r="P3853" s="289" t="str">
        <f>VLOOKUP(CAT_Details[[#This Row],[Delivery Bp Customer Code]],Table6[],2,0)</f>
        <v>U2-L5</v>
      </c>
    </row>
    <row r="3854" spans="1:16" x14ac:dyDescent="0.25">
      <c r="A3854" s="289" t="s">
        <v>272</v>
      </c>
      <c r="B3854">
        <v>1</v>
      </c>
      <c r="C3854">
        <v>137</v>
      </c>
      <c r="D3854">
        <v>0.4</v>
      </c>
      <c r="E3854" s="289" t="s">
        <v>8963</v>
      </c>
      <c r="F3854">
        <v>5014991670</v>
      </c>
      <c r="G3854" s="276">
        <v>45695</v>
      </c>
      <c r="H3854">
        <v>20250130641759</v>
      </c>
      <c r="I3854">
        <v>0.96</v>
      </c>
      <c r="J3854" s="289" t="s">
        <v>324</v>
      </c>
      <c r="K3854" s="289" t="s">
        <v>8964</v>
      </c>
      <c r="L3854" s="289" t="s">
        <v>275</v>
      </c>
      <c r="M3854" s="289" t="s">
        <v>8781</v>
      </c>
      <c r="N3854" s="289" t="s">
        <v>616</v>
      </c>
      <c r="O3854" s="289" t="s">
        <v>277</v>
      </c>
      <c r="P3854" s="289" t="str">
        <f>VLOOKUP(CAT_Details[[#This Row],[Delivery Bp Customer Code]],Table6[],2,0)</f>
        <v>U2-L5</v>
      </c>
    </row>
    <row r="3855" spans="1:16" x14ac:dyDescent="0.25">
      <c r="A3855" s="289" t="s">
        <v>272</v>
      </c>
      <c r="B3855">
        <v>1</v>
      </c>
      <c r="C3855">
        <v>71</v>
      </c>
      <c r="D3855">
        <v>0.27</v>
      </c>
      <c r="E3855" s="289" t="s">
        <v>8965</v>
      </c>
      <c r="F3855">
        <v>5015007171</v>
      </c>
      <c r="G3855" s="276">
        <v>45695</v>
      </c>
      <c r="H3855">
        <v>20250131642868</v>
      </c>
      <c r="I3855">
        <v>0.64</v>
      </c>
      <c r="J3855" s="289" t="s">
        <v>350</v>
      </c>
      <c r="K3855" s="289" t="s">
        <v>8966</v>
      </c>
      <c r="L3855" s="289" t="s">
        <v>275</v>
      </c>
      <c r="M3855" s="289" t="s">
        <v>8898</v>
      </c>
      <c r="N3855" s="289" t="s">
        <v>1329</v>
      </c>
      <c r="O3855" s="289" t="s">
        <v>277</v>
      </c>
      <c r="P3855" s="289" t="str">
        <f>VLOOKUP(CAT_Details[[#This Row],[Delivery Bp Customer Code]],Table6[],2,0)</f>
        <v>U2-L5</v>
      </c>
    </row>
    <row r="3856" spans="1:16" x14ac:dyDescent="0.25">
      <c r="A3856" s="289" t="s">
        <v>272</v>
      </c>
      <c r="B3856">
        <v>34</v>
      </c>
      <c r="C3856">
        <v>3213.38</v>
      </c>
      <c r="D3856">
        <v>13.9</v>
      </c>
      <c r="E3856" s="289" t="s">
        <v>8967</v>
      </c>
      <c r="F3856">
        <v>5015007449</v>
      </c>
      <c r="G3856" s="276">
        <v>45695</v>
      </c>
      <c r="H3856">
        <v>20250131642768</v>
      </c>
      <c r="I3856">
        <v>22.562000000000001</v>
      </c>
      <c r="J3856" s="289" t="s">
        <v>350</v>
      </c>
      <c r="K3856" s="289" t="s">
        <v>8968</v>
      </c>
      <c r="L3856" s="289" t="s">
        <v>275</v>
      </c>
      <c r="M3856" s="289" t="s">
        <v>8738</v>
      </c>
      <c r="N3856" s="289" t="s">
        <v>625</v>
      </c>
      <c r="O3856" s="289" t="s">
        <v>277</v>
      </c>
      <c r="P3856" s="289" t="str">
        <f>VLOOKUP(CAT_Details[[#This Row],[Delivery Bp Customer Code]],Table6[],2,0)</f>
        <v>U2-L5</v>
      </c>
    </row>
    <row r="3857" spans="1:16" x14ac:dyDescent="0.25">
      <c r="A3857" s="289" t="s">
        <v>272</v>
      </c>
      <c r="B3857">
        <v>1</v>
      </c>
      <c r="C3857">
        <v>30</v>
      </c>
      <c r="D3857">
        <v>0.2</v>
      </c>
      <c r="E3857" s="289" t="s">
        <v>8969</v>
      </c>
      <c r="F3857">
        <v>5015007487</v>
      </c>
      <c r="G3857" s="276">
        <v>45695</v>
      </c>
      <c r="H3857">
        <v>20250123636349</v>
      </c>
      <c r="I3857">
        <v>0.254</v>
      </c>
      <c r="J3857" s="289" t="s">
        <v>350</v>
      </c>
      <c r="K3857" s="289" t="s">
        <v>8970</v>
      </c>
      <c r="L3857" s="289" t="s">
        <v>275</v>
      </c>
      <c r="M3857" s="289" t="s">
        <v>8738</v>
      </c>
      <c r="N3857" s="289" t="s">
        <v>704</v>
      </c>
      <c r="O3857" s="289" t="s">
        <v>277</v>
      </c>
      <c r="P3857" s="289" t="str">
        <f>VLOOKUP(CAT_Details[[#This Row],[Delivery Bp Customer Code]],Table6[],2,0)</f>
        <v>U2-L5</v>
      </c>
    </row>
    <row r="3858" spans="1:16" x14ac:dyDescent="0.25">
      <c r="A3858" s="289" t="s">
        <v>272</v>
      </c>
      <c r="B3858">
        <v>1</v>
      </c>
      <c r="C3858">
        <v>185</v>
      </c>
      <c r="D3858">
        <v>0.4</v>
      </c>
      <c r="E3858" s="289" t="s">
        <v>8929</v>
      </c>
      <c r="F3858">
        <v>5015022166</v>
      </c>
      <c r="G3858" s="276">
        <v>45695</v>
      </c>
      <c r="H3858">
        <v>20250131642563</v>
      </c>
      <c r="I3858">
        <v>0.81599999999999995</v>
      </c>
      <c r="J3858" s="289" t="s">
        <v>287</v>
      </c>
      <c r="K3858" s="289" t="s">
        <v>8971</v>
      </c>
      <c r="L3858" s="289" t="s">
        <v>275</v>
      </c>
      <c r="M3858" s="289" t="s">
        <v>8781</v>
      </c>
      <c r="N3858" s="289" t="s">
        <v>468</v>
      </c>
      <c r="O3858" s="289" t="s">
        <v>277</v>
      </c>
      <c r="P3858" s="289" t="str">
        <f>VLOOKUP(CAT_Details[[#This Row],[Delivery Bp Customer Code]],Table6[],2,0)</f>
        <v>U2-L5</v>
      </c>
    </row>
    <row r="3859" spans="1:16" x14ac:dyDescent="0.25">
      <c r="A3859" s="289" t="s">
        <v>278</v>
      </c>
      <c r="B3859">
        <v>6</v>
      </c>
      <c r="C3859">
        <v>2500</v>
      </c>
      <c r="D3859">
        <v>2.4</v>
      </c>
      <c r="E3859" s="289" t="s">
        <v>8972</v>
      </c>
      <c r="F3859">
        <v>5014991798</v>
      </c>
      <c r="G3859" s="276">
        <v>45698</v>
      </c>
      <c r="H3859">
        <v>20250129640814</v>
      </c>
      <c r="I3859">
        <v>5.1840000000000002</v>
      </c>
      <c r="J3859" s="289" t="s">
        <v>294</v>
      </c>
      <c r="K3859" s="289" t="s">
        <v>8973</v>
      </c>
      <c r="L3859" s="289" t="s">
        <v>275</v>
      </c>
      <c r="M3859" s="289" t="s">
        <v>8974</v>
      </c>
      <c r="N3859" s="289" t="s">
        <v>2328</v>
      </c>
      <c r="O3859" s="289" t="s">
        <v>498</v>
      </c>
      <c r="P3859" s="289" t="str">
        <f>VLOOKUP(CAT_Details[[#This Row],[Delivery Bp Customer Code]],Table6[],2,0)</f>
        <v>DK-BM01</v>
      </c>
    </row>
    <row r="3860" spans="1:16" x14ac:dyDescent="0.25">
      <c r="A3860" s="289" t="s">
        <v>278</v>
      </c>
      <c r="B3860">
        <v>13</v>
      </c>
      <c r="C3860">
        <v>3328</v>
      </c>
      <c r="D3860">
        <v>5.2</v>
      </c>
      <c r="E3860" s="289" t="s">
        <v>8975</v>
      </c>
      <c r="F3860">
        <v>5014991884</v>
      </c>
      <c r="G3860" s="276">
        <v>45698</v>
      </c>
      <c r="H3860">
        <v>20250130641584</v>
      </c>
      <c r="I3860">
        <v>12.48</v>
      </c>
      <c r="J3860" s="289" t="s">
        <v>853</v>
      </c>
      <c r="K3860" s="289" t="s">
        <v>8976</v>
      </c>
      <c r="L3860" s="289" t="s">
        <v>275</v>
      </c>
      <c r="M3860" s="289" t="s">
        <v>8977</v>
      </c>
      <c r="N3860" s="289" t="s">
        <v>856</v>
      </c>
      <c r="O3860" s="289" t="s">
        <v>498</v>
      </c>
      <c r="P3860" s="289" t="str">
        <f>VLOOKUP(CAT_Details[[#This Row],[Delivery Bp Customer Code]],Table6[],2,0)</f>
        <v>DK-BM01</v>
      </c>
    </row>
    <row r="3861" spans="1:16" x14ac:dyDescent="0.25">
      <c r="A3861" s="289" t="s">
        <v>278</v>
      </c>
      <c r="B3861">
        <v>1</v>
      </c>
      <c r="C3861">
        <v>534</v>
      </c>
      <c r="D3861">
        <v>0.4</v>
      </c>
      <c r="E3861" s="289" t="s">
        <v>8978</v>
      </c>
      <c r="F3861">
        <v>5015036769</v>
      </c>
      <c r="G3861" s="276">
        <v>45698</v>
      </c>
      <c r="H3861">
        <v>20250129641079</v>
      </c>
      <c r="I3861">
        <v>0.96</v>
      </c>
      <c r="J3861" s="289" t="s">
        <v>280</v>
      </c>
      <c r="K3861" s="289" t="s">
        <v>8979</v>
      </c>
      <c r="L3861" s="289" t="s">
        <v>275</v>
      </c>
      <c r="M3861" s="289" t="s">
        <v>8980</v>
      </c>
      <c r="N3861" s="289" t="s">
        <v>868</v>
      </c>
      <c r="O3861" s="289" t="s">
        <v>498</v>
      </c>
      <c r="P3861" s="289" t="str">
        <f>VLOOKUP(CAT_Details[[#This Row],[Delivery Bp Customer Code]],Table6[],2,0)</f>
        <v>DK-BM01</v>
      </c>
    </row>
    <row r="3862" spans="1:16" x14ac:dyDescent="0.25">
      <c r="A3862" s="289" t="s">
        <v>278</v>
      </c>
      <c r="B3862">
        <v>7</v>
      </c>
      <c r="C3862">
        <v>3600</v>
      </c>
      <c r="D3862">
        <v>2.2000000000000002</v>
      </c>
      <c r="E3862" s="289" t="s">
        <v>8981</v>
      </c>
      <c r="F3862">
        <v>5015036786</v>
      </c>
      <c r="G3862" s="276">
        <v>45698</v>
      </c>
      <c r="H3862">
        <v>20250204645343</v>
      </c>
      <c r="I3862">
        <v>4.8579999999999997</v>
      </c>
      <c r="J3862" s="289" t="s">
        <v>280</v>
      </c>
      <c r="K3862" s="289" t="s">
        <v>8982</v>
      </c>
      <c r="L3862" s="289" t="s">
        <v>275</v>
      </c>
      <c r="M3862" s="289" t="s">
        <v>8983</v>
      </c>
      <c r="N3862" s="289" t="s">
        <v>314</v>
      </c>
      <c r="O3862" s="289" t="s">
        <v>498</v>
      </c>
      <c r="P3862" s="289" t="str">
        <f>VLOOKUP(CAT_Details[[#This Row],[Delivery Bp Customer Code]],Table6[],2,0)</f>
        <v>DK-BM01</v>
      </c>
    </row>
    <row r="3863" spans="1:16" x14ac:dyDescent="0.25">
      <c r="A3863" s="289" t="s">
        <v>278</v>
      </c>
      <c r="B3863">
        <v>9</v>
      </c>
      <c r="C3863">
        <v>4770</v>
      </c>
      <c r="D3863">
        <v>3.6</v>
      </c>
      <c r="E3863" s="289" t="s">
        <v>8984</v>
      </c>
      <c r="F3863">
        <v>5015051362</v>
      </c>
      <c r="G3863" s="276">
        <v>45698</v>
      </c>
      <c r="H3863" s="5">
        <v>20250205645822</v>
      </c>
      <c r="I3863">
        <v>9.3309999999999995</v>
      </c>
      <c r="J3863" s="289" t="s">
        <v>273</v>
      </c>
      <c r="K3863" s="289" t="s">
        <v>8985</v>
      </c>
      <c r="L3863" s="289" t="s">
        <v>275</v>
      </c>
      <c r="M3863" s="289" t="s">
        <v>8977</v>
      </c>
      <c r="N3863" s="289" t="s">
        <v>653</v>
      </c>
      <c r="O3863" s="289" t="s">
        <v>498</v>
      </c>
      <c r="P3863" s="289" t="str">
        <f>VLOOKUP(CAT_Details[[#This Row],[Delivery Bp Customer Code]],Table6[],2,0)</f>
        <v>DK-BM01</v>
      </c>
    </row>
    <row r="3864" spans="1:16" x14ac:dyDescent="0.25">
      <c r="A3864" s="289" t="s">
        <v>75</v>
      </c>
      <c r="B3864">
        <v>3</v>
      </c>
      <c r="C3864">
        <v>1145</v>
      </c>
      <c r="D3864">
        <v>1.2</v>
      </c>
      <c r="E3864" s="289" t="s">
        <v>8986</v>
      </c>
      <c r="F3864">
        <v>5015021686</v>
      </c>
      <c r="G3864" s="276">
        <v>45698</v>
      </c>
      <c r="H3864">
        <v>20250130641945</v>
      </c>
      <c r="I3864">
        <v>1.1519999999999999</v>
      </c>
      <c r="J3864" s="289" t="s">
        <v>350</v>
      </c>
      <c r="K3864" s="289" t="s">
        <v>8987</v>
      </c>
      <c r="L3864" s="289" t="s">
        <v>275</v>
      </c>
      <c r="M3864" s="289" t="s">
        <v>8988</v>
      </c>
      <c r="N3864" s="289" t="s">
        <v>2656</v>
      </c>
      <c r="O3864" s="289" t="s">
        <v>2173</v>
      </c>
      <c r="P3864" s="289" t="str">
        <f>VLOOKUP(CAT_Details[[#This Row],[Delivery Bp Customer Code]],Table6[],2,0)</f>
        <v>OYL1</v>
      </c>
    </row>
    <row r="3865" spans="1:16" x14ac:dyDescent="0.25">
      <c r="A3865" s="289" t="s">
        <v>75</v>
      </c>
      <c r="B3865">
        <v>33</v>
      </c>
      <c r="C3865">
        <v>12507</v>
      </c>
      <c r="D3865">
        <v>11</v>
      </c>
      <c r="E3865" s="289" t="s">
        <v>8989</v>
      </c>
      <c r="F3865">
        <v>5015021860</v>
      </c>
      <c r="G3865" s="276">
        <v>45698</v>
      </c>
      <c r="H3865">
        <v>20250203643693</v>
      </c>
      <c r="I3865">
        <v>21.12</v>
      </c>
      <c r="J3865" s="289" t="s">
        <v>324</v>
      </c>
      <c r="K3865" s="289" t="s">
        <v>8990</v>
      </c>
      <c r="L3865" s="289" t="s">
        <v>275</v>
      </c>
      <c r="M3865" s="289" t="s">
        <v>8991</v>
      </c>
      <c r="N3865" s="289" t="s">
        <v>2172</v>
      </c>
      <c r="O3865" s="289" t="s">
        <v>2173</v>
      </c>
      <c r="P3865" s="289" t="str">
        <f>VLOOKUP(CAT_Details[[#This Row],[Delivery Bp Customer Code]],Table6[],2,0)</f>
        <v>OYL1</v>
      </c>
    </row>
    <row r="3866" spans="1:16" x14ac:dyDescent="0.25">
      <c r="A3866" s="289" t="s">
        <v>75</v>
      </c>
      <c r="B3866">
        <v>1</v>
      </c>
      <c r="C3866">
        <v>48</v>
      </c>
      <c r="D3866">
        <v>0.2</v>
      </c>
      <c r="E3866" s="289" t="s">
        <v>8992</v>
      </c>
      <c r="F3866">
        <v>5015021960</v>
      </c>
      <c r="G3866" s="276">
        <v>45698</v>
      </c>
      <c r="H3866" s="5">
        <v>20250131642523</v>
      </c>
      <c r="I3866">
        <v>0.20599999999999999</v>
      </c>
      <c r="J3866" s="289" t="s">
        <v>350</v>
      </c>
      <c r="K3866" s="289" t="s">
        <v>8993</v>
      </c>
      <c r="L3866" s="289" t="s">
        <v>275</v>
      </c>
      <c r="M3866" s="289" t="s">
        <v>8988</v>
      </c>
      <c r="N3866" s="289" t="s">
        <v>2828</v>
      </c>
      <c r="O3866" s="289" t="s">
        <v>2173</v>
      </c>
      <c r="P3866" s="289" t="str">
        <f>VLOOKUP(CAT_Details[[#This Row],[Delivery Bp Customer Code]],Table6[],2,0)</f>
        <v>OYL1</v>
      </c>
    </row>
    <row r="3867" spans="1:16" x14ac:dyDescent="0.25">
      <c r="A3867" s="289" t="s">
        <v>75</v>
      </c>
      <c r="B3867">
        <v>1</v>
      </c>
      <c r="C3867">
        <v>250</v>
      </c>
      <c r="D3867">
        <v>0.4</v>
      </c>
      <c r="E3867" s="289" t="s">
        <v>8994</v>
      </c>
      <c r="F3867">
        <v>5015028519</v>
      </c>
      <c r="G3867" s="276">
        <v>45698</v>
      </c>
      <c r="H3867">
        <v>20250205645442</v>
      </c>
      <c r="I3867">
        <v>0.96</v>
      </c>
      <c r="J3867" s="289" t="s">
        <v>280</v>
      </c>
      <c r="K3867" s="289" t="s">
        <v>8995</v>
      </c>
      <c r="L3867" s="289" t="s">
        <v>275</v>
      </c>
      <c r="M3867" s="289" t="s">
        <v>8757</v>
      </c>
      <c r="N3867" s="289" t="s">
        <v>868</v>
      </c>
      <c r="O3867" s="289" t="s">
        <v>2173</v>
      </c>
      <c r="P3867" s="289" t="str">
        <f>VLOOKUP(CAT_Details[[#This Row],[Delivery Bp Customer Code]],Table6[],2,0)</f>
        <v>OYL1</v>
      </c>
    </row>
    <row r="3868" spans="1:16" x14ac:dyDescent="0.25">
      <c r="A3868" s="289" t="s">
        <v>75</v>
      </c>
      <c r="B3868">
        <v>1</v>
      </c>
      <c r="C3868">
        <v>175</v>
      </c>
      <c r="D3868">
        <v>0.4</v>
      </c>
      <c r="E3868" s="289" t="s">
        <v>8996</v>
      </c>
      <c r="F3868">
        <v>5015036261</v>
      </c>
      <c r="G3868" s="276">
        <v>45698</v>
      </c>
      <c r="H3868" s="5">
        <v>20250203643473</v>
      </c>
      <c r="I3868">
        <v>0.81599999999999995</v>
      </c>
      <c r="J3868" s="289" t="s">
        <v>287</v>
      </c>
      <c r="K3868" s="289" t="s">
        <v>8997</v>
      </c>
      <c r="L3868" s="289" t="s">
        <v>275</v>
      </c>
      <c r="M3868" s="289" t="s">
        <v>8998</v>
      </c>
      <c r="N3868" s="289" t="s">
        <v>468</v>
      </c>
      <c r="O3868" s="289" t="s">
        <v>2173</v>
      </c>
      <c r="P3868" s="289" t="str">
        <f>VLOOKUP(CAT_Details[[#This Row],[Delivery Bp Customer Code]],Table6[],2,0)</f>
        <v>OYL1</v>
      </c>
    </row>
    <row r="3869" spans="1:16" x14ac:dyDescent="0.25">
      <c r="A3869" s="289" t="s">
        <v>874</v>
      </c>
      <c r="B3869">
        <v>13</v>
      </c>
      <c r="C3869">
        <v>1820</v>
      </c>
      <c r="D3869">
        <v>6.22</v>
      </c>
      <c r="E3869" s="289" t="s">
        <v>8999</v>
      </c>
      <c r="F3869">
        <v>5015007378</v>
      </c>
      <c r="G3869" s="276">
        <v>45698</v>
      </c>
      <c r="H3869">
        <v>20250130641381</v>
      </c>
      <c r="I3869">
        <v>10.436</v>
      </c>
      <c r="J3869" s="289" t="s">
        <v>345</v>
      </c>
      <c r="K3869" s="289" t="s">
        <v>9000</v>
      </c>
      <c r="L3869" s="289" t="s">
        <v>275</v>
      </c>
      <c r="M3869" s="289" t="s">
        <v>9001</v>
      </c>
      <c r="N3869" s="289" t="s">
        <v>427</v>
      </c>
      <c r="O3869" s="289" t="s">
        <v>1014</v>
      </c>
      <c r="P3869" s="289" t="str">
        <f>VLOOKUP(CAT_Details[[#This Row],[Delivery Bp Customer Code]],Table6[],2,0)</f>
        <v>MZ07</v>
      </c>
    </row>
    <row r="3870" spans="1:16" x14ac:dyDescent="0.25">
      <c r="A3870" s="289" t="s">
        <v>874</v>
      </c>
      <c r="B3870">
        <v>15</v>
      </c>
      <c r="C3870">
        <v>4692</v>
      </c>
      <c r="D3870">
        <v>6.9</v>
      </c>
      <c r="E3870" s="289" t="s">
        <v>9002</v>
      </c>
      <c r="F3870">
        <v>5015021210</v>
      </c>
      <c r="G3870" s="276">
        <v>45698</v>
      </c>
      <c r="H3870">
        <v>20250203643732</v>
      </c>
      <c r="I3870">
        <v>14.616</v>
      </c>
      <c r="J3870" s="289" t="s">
        <v>350</v>
      </c>
      <c r="K3870" s="289" t="s">
        <v>9003</v>
      </c>
      <c r="L3870" s="289" t="s">
        <v>275</v>
      </c>
      <c r="M3870" s="289" t="s">
        <v>8956</v>
      </c>
      <c r="N3870" s="289" t="s">
        <v>1631</v>
      </c>
      <c r="O3870" s="289" t="s">
        <v>1014</v>
      </c>
      <c r="P3870" s="289" t="str">
        <f>VLOOKUP(CAT_Details[[#This Row],[Delivery Bp Customer Code]],Table6[],2,0)</f>
        <v>MZ07</v>
      </c>
    </row>
    <row r="3871" spans="1:16" x14ac:dyDescent="0.25">
      <c r="A3871" s="289" t="s">
        <v>874</v>
      </c>
      <c r="B3871">
        <v>44</v>
      </c>
      <c r="C3871">
        <v>17116</v>
      </c>
      <c r="D3871">
        <v>21.45</v>
      </c>
      <c r="E3871" s="289" t="s">
        <v>9004</v>
      </c>
      <c r="F3871">
        <v>5015021378</v>
      </c>
      <c r="G3871" s="276">
        <v>45698</v>
      </c>
      <c r="H3871">
        <v>20250203643454</v>
      </c>
      <c r="I3871">
        <v>49.698</v>
      </c>
      <c r="J3871" s="289" t="s">
        <v>350</v>
      </c>
      <c r="K3871" s="289" t="s">
        <v>9005</v>
      </c>
      <c r="L3871" s="289" t="s">
        <v>275</v>
      </c>
      <c r="M3871" s="289" t="s">
        <v>9006</v>
      </c>
      <c r="N3871" s="289" t="s">
        <v>1631</v>
      </c>
      <c r="O3871" s="289" t="s">
        <v>1014</v>
      </c>
      <c r="P3871" s="289" t="str">
        <f>VLOOKUP(CAT_Details[[#This Row],[Delivery Bp Customer Code]],Table6[],2,0)</f>
        <v>MZ07</v>
      </c>
    </row>
    <row r="3872" spans="1:16" x14ac:dyDescent="0.25">
      <c r="A3872" s="289" t="s">
        <v>3771</v>
      </c>
      <c r="B3872">
        <v>2</v>
      </c>
      <c r="C3872">
        <v>548</v>
      </c>
      <c r="D3872">
        <v>1.1000000000000001</v>
      </c>
      <c r="E3872" s="289" t="s">
        <v>9007</v>
      </c>
      <c r="F3872">
        <v>5014991596</v>
      </c>
      <c r="G3872" s="276">
        <v>45698</v>
      </c>
      <c r="H3872">
        <v>20250128639432</v>
      </c>
      <c r="I3872">
        <v>3.96</v>
      </c>
      <c r="J3872" s="289" t="s">
        <v>3890</v>
      </c>
      <c r="K3872" s="289" t="s">
        <v>9008</v>
      </c>
      <c r="L3872" s="289" t="s">
        <v>275</v>
      </c>
      <c r="M3872" s="289" t="s">
        <v>7866</v>
      </c>
      <c r="N3872" s="289" t="s">
        <v>3893</v>
      </c>
      <c r="O3872" s="289" t="s">
        <v>4956</v>
      </c>
      <c r="P3872" s="289">
        <f>VLOOKUP(CAT_Details[[#This Row],[Delivery Bp Customer Code]],Table6[],2,0)</f>
        <v>3417</v>
      </c>
    </row>
    <row r="3873" spans="1:16" x14ac:dyDescent="0.25">
      <c r="A3873" s="289" t="s">
        <v>3771</v>
      </c>
      <c r="B3873">
        <v>9</v>
      </c>
      <c r="C3873">
        <v>3870</v>
      </c>
      <c r="D3873">
        <v>3.78</v>
      </c>
      <c r="E3873" s="289" t="s">
        <v>9009</v>
      </c>
      <c r="F3873">
        <v>5015021145</v>
      </c>
      <c r="G3873" s="276">
        <v>45698</v>
      </c>
      <c r="H3873">
        <v>20250127638834</v>
      </c>
      <c r="I3873">
        <v>3.9009999999999998</v>
      </c>
      <c r="J3873" s="289" t="s">
        <v>350</v>
      </c>
      <c r="K3873" s="289" t="s">
        <v>9010</v>
      </c>
      <c r="L3873" s="289" t="s">
        <v>275</v>
      </c>
      <c r="M3873" s="289" t="s">
        <v>8956</v>
      </c>
      <c r="N3873" s="289" t="s">
        <v>4517</v>
      </c>
      <c r="O3873" s="289" t="s">
        <v>3775</v>
      </c>
      <c r="P3873" s="289">
        <f>VLOOKUP(CAT_Details[[#This Row],[Delivery Bp Customer Code]],Table6[],2,0)</f>
        <v>3401</v>
      </c>
    </row>
    <row r="3874" spans="1:16" x14ac:dyDescent="0.25">
      <c r="A3874" s="289" t="s">
        <v>3771</v>
      </c>
      <c r="B3874">
        <v>2</v>
      </c>
      <c r="C3874">
        <v>2606</v>
      </c>
      <c r="D3874">
        <v>0.8</v>
      </c>
      <c r="E3874" s="289" t="s">
        <v>9011</v>
      </c>
      <c r="F3874">
        <v>5015051240</v>
      </c>
      <c r="G3874" s="276">
        <v>45698</v>
      </c>
      <c r="H3874">
        <v>20250204644877</v>
      </c>
      <c r="I3874">
        <v>1.92</v>
      </c>
      <c r="J3874" s="289" t="s">
        <v>273</v>
      </c>
      <c r="K3874" s="289" t="s">
        <v>9012</v>
      </c>
      <c r="L3874" s="289" t="s">
        <v>275</v>
      </c>
      <c r="M3874" s="289" t="s">
        <v>8977</v>
      </c>
      <c r="N3874" s="289" t="s">
        <v>6071</v>
      </c>
      <c r="O3874" s="289" t="s">
        <v>4956</v>
      </c>
      <c r="P3874" s="289">
        <f>VLOOKUP(CAT_Details[[#This Row],[Delivery Bp Customer Code]],Table6[],2,0)</f>
        <v>3417</v>
      </c>
    </row>
    <row r="3875" spans="1:16" x14ac:dyDescent="0.25">
      <c r="A3875" s="289" t="s">
        <v>3329</v>
      </c>
      <c r="B3875">
        <v>12</v>
      </c>
      <c r="C3875">
        <v>7862</v>
      </c>
      <c r="D3875">
        <v>4.9000000000000004</v>
      </c>
      <c r="E3875" s="289" t="s">
        <v>9013</v>
      </c>
      <c r="F3875">
        <v>5014977849</v>
      </c>
      <c r="G3875" s="276">
        <v>45698</v>
      </c>
      <c r="H3875" s="5">
        <v>20250127638490</v>
      </c>
      <c r="I3875">
        <v>7.1920000000000002</v>
      </c>
      <c r="J3875" s="289" t="s">
        <v>383</v>
      </c>
      <c r="K3875" s="289" t="s">
        <v>9014</v>
      </c>
      <c r="L3875" s="289" t="s">
        <v>275</v>
      </c>
      <c r="M3875" s="289" t="s">
        <v>9015</v>
      </c>
      <c r="N3875" s="289" t="s">
        <v>3781</v>
      </c>
      <c r="O3875" s="289" t="s">
        <v>3332</v>
      </c>
      <c r="P3875" s="289">
        <f>VLOOKUP(CAT_Details[[#This Row],[Delivery Bp Customer Code]],Table6[],2,0)</f>
        <v>3402</v>
      </c>
    </row>
    <row r="3876" spans="1:16" x14ac:dyDescent="0.25">
      <c r="A3876" s="289" t="s">
        <v>3329</v>
      </c>
      <c r="B3876">
        <v>5</v>
      </c>
      <c r="C3876">
        <v>878</v>
      </c>
      <c r="D3876">
        <v>2</v>
      </c>
      <c r="E3876" s="289" t="s">
        <v>9016</v>
      </c>
      <c r="F3876">
        <v>5014991816</v>
      </c>
      <c r="G3876" s="276">
        <v>45698</v>
      </c>
      <c r="H3876">
        <v>20250130641473</v>
      </c>
      <c r="I3876">
        <v>6.2690000000000001</v>
      </c>
      <c r="J3876" s="289" t="s">
        <v>3890</v>
      </c>
      <c r="K3876" s="289" t="s">
        <v>9017</v>
      </c>
      <c r="L3876" s="289" t="s">
        <v>275</v>
      </c>
      <c r="M3876" s="289" t="s">
        <v>7866</v>
      </c>
      <c r="N3876" s="289" t="s">
        <v>3896</v>
      </c>
      <c r="O3876" s="289" t="s">
        <v>3332</v>
      </c>
      <c r="P3876" s="289">
        <f>VLOOKUP(CAT_Details[[#This Row],[Delivery Bp Customer Code]],Table6[],2,0)</f>
        <v>3402</v>
      </c>
    </row>
    <row r="3877" spans="1:16" x14ac:dyDescent="0.25">
      <c r="A3877" s="289" t="s">
        <v>3329</v>
      </c>
      <c r="B3877">
        <v>16</v>
      </c>
      <c r="C3877">
        <v>2848</v>
      </c>
      <c r="D3877">
        <v>5.31</v>
      </c>
      <c r="E3877" s="289" t="s">
        <v>9018</v>
      </c>
      <c r="F3877">
        <v>5015007062</v>
      </c>
      <c r="G3877" s="276">
        <v>45698</v>
      </c>
      <c r="H3877">
        <v>20250128639481</v>
      </c>
      <c r="I3877">
        <v>9.9290000000000003</v>
      </c>
      <c r="J3877" s="289" t="s">
        <v>287</v>
      </c>
      <c r="K3877" s="289" t="s">
        <v>9019</v>
      </c>
      <c r="L3877" s="289" t="s">
        <v>275</v>
      </c>
      <c r="M3877" s="289" t="s">
        <v>9020</v>
      </c>
      <c r="N3877" s="289" t="s">
        <v>4413</v>
      </c>
      <c r="O3877" s="289" t="s">
        <v>3332</v>
      </c>
      <c r="P3877" s="289">
        <f>VLOOKUP(CAT_Details[[#This Row],[Delivery Bp Customer Code]],Table6[],2,0)</f>
        <v>3402</v>
      </c>
    </row>
    <row r="3878" spans="1:16" x14ac:dyDescent="0.25">
      <c r="A3878" s="289" t="s">
        <v>3329</v>
      </c>
      <c r="B3878">
        <v>10</v>
      </c>
      <c r="C3878">
        <v>3460</v>
      </c>
      <c r="D3878">
        <v>4</v>
      </c>
      <c r="E3878" s="289" t="s">
        <v>9021</v>
      </c>
      <c r="F3878">
        <v>5015021169</v>
      </c>
      <c r="G3878" s="276">
        <v>45698</v>
      </c>
      <c r="H3878" s="5">
        <v>20250203643801</v>
      </c>
      <c r="I3878">
        <v>9.6</v>
      </c>
      <c r="J3878" s="289" t="s">
        <v>350</v>
      </c>
      <c r="K3878" s="289" t="s">
        <v>9022</v>
      </c>
      <c r="L3878" s="289" t="s">
        <v>275</v>
      </c>
      <c r="M3878" s="289" t="s">
        <v>9006</v>
      </c>
      <c r="N3878" s="289" t="s">
        <v>4421</v>
      </c>
      <c r="O3878" s="289" t="s">
        <v>3332</v>
      </c>
      <c r="P3878" s="289">
        <f>VLOOKUP(CAT_Details[[#This Row],[Delivery Bp Customer Code]],Table6[],2,0)</f>
        <v>3402</v>
      </c>
    </row>
    <row r="3879" spans="1:16" x14ac:dyDescent="0.25">
      <c r="A3879" s="289" t="s">
        <v>3329</v>
      </c>
      <c r="B3879">
        <v>1</v>
      </c>
      <c r="C3879">
        <v>0.9</v>
      </c>
      <c r="D3879">
        <v>0.03</v>
      </c>
      <c r="E3879" s="289" t="s">
        <v>9023</v>
      </c>
      <c r="F3879">
        <v>5015021887</v>
      </c>
      <c r="G3879" s="276">
        <v>45698</v>
      </c>
      <c r="H3879">
        <v>20250128639520</v>
      </c>
      <c r="I3879">
        <v>6.0000000000000001E-3</v>
      </c>
      <c r="J3879" s="289" t="s">
        <v>350</v>
      </c>
      <c r="K3879" s="289" t="s">
        <v>9024</v>
      </c>
      <c r="L3879" s="289" t="s">
        <v>275</v>
      </c>
      <c r="M3879" s="289" t="s">
        <v>8898</v>
      </c>
      <c r="N3879" s="289" t="s">
        <v>3656</v>
      </c>
      <c r="O3879" s="289" t="s">
        <v>3332</v>
      </c>
      <c r="P3879" s="289">
        <f>VLOOKUP(CAT_Details[[#This Row],[Delivery Bp Customer Code]],Table6[],2,0)</f>
        <v>3402</v>
      </c>
    </row>
    <row r="3880" spans="1:16" x14ac:dyDescent="0.25">
      <c r="A3880" s="289" t="s">
        <v>3329</v>
      </c>
      <c r="B3880">
        <v>4</v>
      </c>
      <c r="C3880">
        <v>2000</v>
      </c>
      <c r="D3880">
        <v>1.6</v>
      </c>
      <c r="E3880" s="289" t="s">
        <v>9025</v>
      </c>
      <c r="F3880">
        <v>5015022005</v>
      </c>
      <c r="G3880" s="276">
        <v>45698</v>
      </c>
      <c r="H3880">
        <v>20250203643971</v>
      </c>
      <c r="I3880">
        <v>2.3039999999999998</v>
      </c>
      <c r="J3880" s="289" t="s">
        <v>350</v>
      </c>
      <c r="K3880" s="289" t="s">
        <v>9026</v>
      </c>
      <c r="L3880" s="289" t="s">
        <v>275</v>
      </c>
      <c r="M3880" s="289" t="s">
        <v>8898</v>
      </c>
      <c r="N3880" s="289" t="s">
        <v>3804</v>
      </c>
      <c r="O3880" s="289" t="s">
        <v>3332</v>
      </c>
      <c r="P3880" s="289">
        <f>VLOOKUP(CAT_Details[[#This Row],[Delivery Bp Customer Code]],Table6[],2,0)</f>
        <v>3402</v>
      </c>
    </row>
    <row r="3881" spans="1:16" x14ac:dyDescent="0.25">
      <c r="A3881" s="289" t="s">
        <v>76</v>
      </c>
      <c r="B3881">
        <v>3</v>
      </c>
      <c r="C3881">
        <v>436</v>
      </c>
      <c r="D3881">
        <v>1.2</v>
      </c>
      <c r="E3881" s="289" t="s">
        <v>9027</v>
      </c>
      <c r="F3881">
        <v>5014948065</v>
      </c>
      <c r="G3881" s="276">
        <v>45698</v>
      </c>
      <c r="H3881" s="5">
        <v>20250123637162</v>
      </c>
      <c r="I3881">
        <v>2.8220000000000001</v>
      </c>
      <c r="J3881" s="289" t="s">
        <v>756</v>
      </c>
      <c r="K3881" s="289" t="s">
        <v>9028</v>
      </c>
      <c r="L3881" s="289" t="s">
        <v>275</v>
      </c>
      <c r="M3881" s="289" t="s">
        <v>9029</v>
      </c>
      <c r="N3881" s="289" t="s">
        <v>759</v>
      </c>
      <c r="O3881" s="289" t="s">
        <v>748</v>
      </c>
      <c r="P3881" s="289" t="str">
        <f>VLOOKUP(CAT_Details[[#This Row],[Delivery Bp Customer Code]],Table6[],2,0)</f>
        <v>No Loc</v>
      </c>
    </row>
    <row r="3882" spans="1:16" x14ac:dyDescent="0.25">
      <c r="A3882" s="289" t="s">
        <v>76</v>
      </c>
      <c r="B3882">
        <v>1</v>
      </c>
      <c r="C3882">
        <v>18</v>
      </c>
      <c r="D3882">
        <v>0.03</v>
      </c>
      <c r="E3882" s="289" t="s">
        <v>9030</v>
      </c>
      <c r="F3882">
        <v>5014977946</v>
      </c>
      <c r="G3882" s="276">
        <v>45698</v>
      </c>
      <c r="H3882">
        <v>20250127638855</v>
      </c>
      <c r="I3882">
        <v>1.7999999999999999E-2</v>
      </c>
      <c r="J3882" s="289" t="s">
        <v>764</v>
      </c>
      <c r="K3882" s="289" t="s">
        <v>9031</v>
      </c>
      <c r="L3882" s="289" t="s">
        <v>275</v>
      </c>
      <c r="M3882" s="289" t="s">
        <v>8642</v>
      </c>
      <c r="N3882" s="289" t="s">
        <v>766</v>
      </c>
      <c r="O3882" s="289" t="s">
        <v>748</v>
      </c>
      <c r="P3882" s="289" t="str">
        <f>VLOOKUP(CAT_Details[[#This Row],[Delivery Bp Customer Code]],Table6[],2,0)</f>
        <v>No Loc</v>
      </c>
    </row>
    <row r="3883" spans="1:16" x14ac:dyDescent="0.25">
      <c r="A3883" s="289" t="s">
        <v>76</v>
      </c>
      <c r="B3883">
        <v>9</v>
      </c>
      <c r="C3883">
        <v>437</v>
      </c>
      <c r="D3883">
        <v>2.84</v>
      </c>
      <c r="E3883" s="289" t="s">
        <v>9032</v>
      </c>
      <c r="F3883">
        <v>5014991987</v>
      </c>
      <c r="G3883" s="276">
        <v>45698</v>
      </c>
      <c r="H3883">
        <v>20250129641025</v>
      </c>
      <c r="I3883">
        <v>2.72</v>
      </c>
      <c r="J3883" s="289" t="s">
        <v>401</v>
      </c>
      <c r="K3883" s="289" t="s">
        <v>9033</v>
      </c>
      <c r="L3883" s="289" t="s">
        <v>275</v>
      </c>
      <c r="M3883" s="289" t="s">
        <v>8891</v>
      </c>
      <c r="N3883" s="289" t="s">
        <v>1028</v>
      </c>
      <c r="O3883" s="289" t="s">
        <v>748</v>
      </c>
      <c r="P3883" s="289" t="str">
        <f>VLOOKUP(CAT_Details[[#This Row],[Delivery Bp Customer Code]],Table6[],2,0)</f>
        <v>No Loc</v>
      </c>
    </row>
    <row r="3884" spans="1:16" x14ac:dyDescent="0.25">
      <c r="A3884" s="289" t="s">
        <v>76</v>
      </c>
      <c r="B3884">
        <v>3</v>
      </c>
      <c r="C3884">
        <v>337</v>
      </c>
      <c r="D3884">
        <v>1</v>
      </c>
      <c r="E3884" s="289" t="s">
        <v>9034</v>
      </c>
      <c r="F3884">
        <v>5015007483</v>
      </c>
      <c r="G3884" s="276">
        <v>45698</v>
      </c>
      <c r="H3884">
        <v>20250130641695</v>
      </c>
      <c r="I3884">
        <v>1.714</v>
      </c>
      <c r="J3884" s="289" t="s">
        <v>324</v>
      </c>
      <c r="K3884" s="289" t="s">
        <v>9035</v>
      </c>
      <c r="L3884" s="289" t="s">
        <v>275</v>
      </c>
      <c r="M3884" s="289" t="s">
        <v>8752</v>
      </c>
      <c r="N3884" s="289" t="s">
        <v>1160</v>
      </c>
      <c r="O3884" s="289" t="s">
        <v>748</v>
      </c>
      <c r="P3884" s="289" t="str">
        <f>VLOOKUP(CAT_Details[[#This Row],[Delivery Bp Customer Code]],Table6[],2,0)</f>
        <v>No Loc</v>
      </c>
    </row>
    <row r="3885" spans="1:16" x14ac:dyDescent="0.25">
      <c r="A3885" s="289" t="s">
        <v>76</v>
      </c>
      <c r="B3885">
        <v>2</v>
      </c>
      <c r="C3885">
        <v>100.6</v>
      </c>
      <c r="D3885">
        <v>0.8</v>
      </c>
      <c r="E3885" s="289" t="s">
        <v>9036</v>
      </c>
      <c r="F3885">
        <v>5015021691</v>
      </c>
      <c r="G3885" s="276">
        <v>45698</v>
      </c>
      <c r="H3885">
        <v>20250203643871</v>
      </c>
      <c r="I3885">
        <v>1.92</v>
      </c>
      <c r="J3885" s="289" t="s">
        <v>350</v>
      </c>
      <c r="K3885" s="289" t="s">
        <v>9037</v>
      </c>
      <c r="L3885" s="289" t="s">
        <v>275</v>
      </c>
      <c r="M3885" s="289" t="s">
        <v>8956</v>
      </c>
      <c r="N3885" s="289" t="s">
        <v>602</v>
      </c>
      <c r="O3885" s="289" t="s">
        <v>748</v>
      </c>
      <c r="P3885" s="289" t="str">
        <f>VLOOKUP(CAT_Details[[#This Row],[Delivery Bp Customer Code]],Table6[],2,0)</f>
        <v>No Loc</v>
      </c>
    </row>
    <row r="3886" spans="1:16" x14ac:dyDescent="0.25">
      <c r="A3886" s="289" t="s">
        <v>76</v>
      </c>
      <c r="B3886">
        <v>2</v>
      </c>
      <c r="C3886">
        <v>104</v>
      </c>
      <c r="D3886">
        <v>0.8</v>
      </c>
      <c r="E3886" s="289" t="s">
        <v>9038</v>
      </c>
      <c r="F3886">
        <v>5015021976</v>
      </c>
      <c r="G3886" s="276">
        <v>45698</v>
      </c>
      <c r="H3886">
        <v>20250203643591</v>
      </c>
      <c r="I3886">
        <v>1.9390000000000001</v>
      </c>
      <c r="J3886" s="289" t="s">
        <v>350</v>
      </c>
      <c r="K3886" s="289" t="s">
        <v>9039</v>
      </c>
      <c r="L3886" s="289" t="s">
        <v>275</v>
      </c>
      <c r="M3886" s="289" t="s">
        <v>8988</v>
      </c>
      <c r="N3886" s="289" t="s">
        <v>690</v>
      </c>
      <c r="O3886" s="289" t="s">
        <v>748</v>
      </c>
      <c r="P3886" s="289" t="str">
        <f>VLOOKUP(CAT_Details[[#This Row],[Delivery Bp Customer Code]],Table6[],2,0)</f>
        <v>No Loc</v>
      </c>
    </row>
    <row r="3887" spans="1:16" x14ac:dyDescent="0.25">
      <c r="A3887" s="289" t="s">
        <v>76</v>
      </c>
      <c r="B3887">
        <v>3</v>
      </c>
      <c r="C3887">
        <v>1017</v>
      </c>
      <c r="D3887">
        <v>1.2</v>
      </c>
      <c r="E3887" s="289" t="s">
        <v>9040</v>
      </c>
      <c r="F3887">
        <v>5015022012</v>
      </c>
      <c r="G3887" s="276">
        <v>45698</v>
      </c>
      <c r="H3887">
        <v>20250203643598</v>
      </c>
      <c r="I3887">
        <v>2.88</v>
      </c>
      <c r="J3887" s="289" t="s">
        <v>350</v>
      </c>
      <c r="K3887" s="289" t="s">
        <v>9041</v>
      </c>
      <c r="L3887" s="289" t="s">
        <v>275</v>
      </c>
      <c r="M3887" s="289" t="s">
        <v>8988</v>
      </c>
      <c r="N3887" s="289" t="s">
        <v>1634</v>
      </c>
      <c r="O3887" s="289" t="s">
        <v>748</v>
      </c>
      <c r="P3887" s="289" t="str">
        <f>VLOOKUP(CAT_Details[[#This Row],[Delivery Bp Customer Code]],Table6[],2,0)</f>
        <v>No Loc</v>
      </c>
    </row>
    <row r="3888" spans="1:16" x14ac:dyDescent="0.25">
      <c r="A3888" s="289" t="s">
        <v>76</v>
      </c>
      <c r="B3888">
        <v>2</v>
      </c>
      <c r="C3888">
        <v>104</v>
      </c>
      <c r="D3888">
        <v>0.8</v>
      </c>
      <c r="E3888" s="289" t="s">
        <v>9038</v>
      </c>
      <c r="F3888">
        <v>5015037178</v>
      </c>
      <c r="G3888" s="276">
        <v>45698</v>
      </c>
      <c r="H3888">
        <v>20250203643591</v>
      </c>
      <c r="I3888">
        <v>1.9390000000000001</v>
      </c>
      <c r="J3888" s="289" t="s">
        <v>350</v>
      </c>
      <c r="K3888" s="289" t="s">
        <v>9042</v>
      </c>
      <c r="L3888" s="289" t="s">
        <v>275</v>
      </c>
      <c r="M3888" s="289"/>
      <c r="N3888" s="289" t="s">
        <v>690</v>
      </c>
      <c r="O3888" s="289" t="s">
        <v>748</v>
      </c>
      <c r="P3888" s="289" t="str">
        <f>VLOOKUP(CAT_Details[[#This Row],[Delivery Bp Customer Code]],Table6[],2,0)</f>
        <v>No Loc</v>
      </c>
    </row>
    <row r="3889" spans="1:16" x14ac:dyDescent="0.25">
      <c r="A3889" s="289" t="s">
        <v>285</v>
      </c>
      <c r="B3889">
        <v>63</v>
      </c>
      <c r="C3889">
        <v>5568</v>
      </c>
      <c r="D3889">
        <v>12.6</v>
      </c>
      <c r="E3889" s="289" t="s">
        <v>9027</v>
      </c>
      <c r="F3889">
        <v>5014948064</v>
      </c>
      <c r="G3889" s="276">
        <v>45698</v>
      </c>
      <c r="H3889" s="5">
        <v>20250123637166</v>
      </c>
      <c r="I3889">
        <v>26.611000000000001</v>
      </c>
      <c r="J3889" s="289" t="s">
        <v>756</v>
      </c>
      <c r="K3889" s="289" t="s">
        <v>9043</v>
      </c>
      <c r="L3889" s="289" t="s">
        <v>275</v>
      </c>
      <c r="M3889" s="289" t="s">
        <v>9029</v>
      </c>
      <c r="N3889" s="289" t="s">
        <v>759</v>
      </c>
      <c r="O3889" s="289" t="s">
        <v>291</v>
      </c>
      <c r="P3889" s="289" t="str">
        <f>VLOOKUP(CAT_Details[[#This Row],[Delivery Bp Customer Code]],Table6[],2,0)</f>
        <v>DX01-L5</v>
      </c>
    </row>
    <row r="3890" spans="1:16" x14ac:dyDescent="0.25">
      <c r="A3890" s="289" t="s">
        <v>285</v>
      </c>
      <c r="B3890">
        <v>42</v>
      </c>
      <c r="C3890">
        <v>4806</v>
      </c>
      <c r="D3890">
        <v>21</v>
      </c>
      <c r="E3890" s="289" t="s">
        <v>9044</v>
      </c>
      <c r="F3890">
        <v>5014948420</v>
      </c>
      <c r="G3890" s="276">
        <v>45698</v>
      </c>
      <c r="H3890">
        <v>20250123637164</v>
      </c>
      <c r="I3890">
        <v>49.392000000000003</v>
      </c>
      <c r="J3890" s="289" t="s">
        <v>756</v>
      </c>
      <c r="K3890" s="289" t="s">
        <v>9045</v>
      </c>
      <c r="L3890" s="289" t="s">
        <v>275</v>
      </c>
      <c r="M3890" s="289" t="s">
        <v>8834</v>
      </c>
      <c r="N3890" s="289" t="s">
        <v>759</v>
      </c>
      <c r="O3890" s="289" t="s">
        <v>291</v>
      </c>
      <c r="P3890" s="289" t="str">
        <f>VLOOKUP(CAT_Details[[#This Row],[Delivery Bp Customer Code]],Table6[],2,0)</f>
        <v>DX01-L5</v>
      </c>
    </row>
    <row r="3891" spans="1:16" x14ac:dyDescent="0.25">
      <c r="A3891" s="289" t="s">
        <v>285</v>
      </c>
      <c r="B3891">
        <v>2</v>
      </c>
      <c r="C3891">
        <v>530</v>
      </c>
      <c r="D3891">
        <v>0.4</v>
      </c>
      <c r="E3891" s="289" t="s">
        <v>9030</v>
      </c>
      <c r="F3891">
        <v>5014977945</v>
      </c>
      <c r="G3891" s="276">
        <v>45698</v>
      </c>
      <c r="H3891">
        <v>20250127638853</v>
      </c>
      <c r="I3891">
        <v>0.38400000000000001</v>
      </c>
      <c r="J3891" s="289" t="s">
        <v>764</v>
      </c>
      <c r="K3891" s="289" t="s">
        <v>9046</v>
      </c>
      <c r="L3891" s="289" t="s">
        <v>275</v>
      </c>
      <c r="M3891" s="289" t="s">
        <v>8642</v>
      </c>
      <c r="N3891" s="289" t="s">
        <v>766</v>
      </c>
      <c r="O3891" s="289" t="s">
        <v>291</v>
      </c>
      <c r="P3891" s="289" t="str">
        <f>VLOOKUP(CAT_Details[[#This Row],[Delivery Bp Customer Code]],Table6[],2,0)</f>
        <v>DX01-L5</v>
      </c>
    </row>
    <row r="3892" spans="1:16" x14ac:dyDescent="0.25">
      <c r="A3892" s="289" t="s">
        <v>285</v>
      </c>
      <c r="B3892">
        <v>18</v>
      </c>
      <c r="C3892">
        <v>1080</v>
      </c>
      <c r="D3892">
        <v>7.2</v>
      </c>
      <c r="E3892" s="289" t="s">
        <v>9047</v>
      </c>
      <c r="F3892">
        <v>5014991993</v>
      </c>
      <c r="G3892" s="276">
        <v>45698</v>
      </c>
      <c r="H3892" s="5">
        <v>20250130641751</v>
      </c>
      <c r="I3892">
        <v>17.28</v>
      </c>
      <c r="J3892" s="289" t="s">
        <v>294</v>
      </c>
      <c r="K3892" s="289" t="s">
        <v>9048</v>
      </c>
      <c r="L3892" s="289" t="s">
        <v>275</v>
      </c>
      <c r="M3892" s="289" t="s">
        <v>9049</v>
      </c>
      <c r="N3892" s="289" t="s">
        <v>1181</v>
      </c>
      <c r="O3892" s="289" t="s">
        <v>291</v>
      </c>
      <c r="P3892" s="289" t="str">
        <f>VLOOKUP(CAT_Details[[#This Row],[Delivery Bp Customer Code]],Table6[],2,0)</f>
        <v>DX01-L5</v>
      </c>
    </row>
    <row r="3893" spans="1:16" x14ac:dyDescent="0.25">
      <c r="A3893" s="289" t="s">
        <v>285</v>
      </c>
      <c r="B3893">
        <v>16</v>
      </c>
      <c r="C3893">
        <v>4000</v>
      </c>
      <c r="D3893">
        <v>3.69</v>
      </c>
      <c r="E3893" s="289" t="s">
        <v>9050</v>
      </c>
      <c r="F3893">
        <v>5015007434</v>
      </c>
      <c r="G3893" s="276">
        <v>45698</v>
      </c>
      <c r="H3893">
        <v>20250131642361</v>
      </c>
      <c r="I3893">
        <v>6.1879999999999997</v>
      </c>
      <c r="J3893" s="289" t="s">
        <v>294</v>
      </c>
      <c r="K3893" s="289" t="s">
        <v>9051</v>
      </c>
      <c r="L3893" s="289" t="s">
        <v>275</v>
      </c>
      <c r="M3893" s="289" t="s">
        <v>8974</v>
      </c>
      <c r="N3893" s="289" t="s">
        <v>394</v>
      </c>
      <c r="O3893" s="289" t="s">
        <v>291</v>
      </c>
      <c r="P3893" s="289" t="str">
        <f>VLOOKUP(CAT_Details[[#This Row],[Delivery Bp Customer Code]],Table6[],2,0)</f>
        <v>DX01-L5</v>
      </c>
    </row>
    <row r="3894" spans="1:16" x14ac:dyDescent="0.25">
      <c r="A3894" s="289" t="s">
        <v>285</v>
      </c>
      <c r="B3894">
        <v>4</v>
      </c>
      <c r="C3894">
        <v>4600</v>
      </c>
      <c r="D3894">
        <v>1.6</v>
      </c>
      <c r="E3894" s="289" t="s">
        <v>9052</v>
      </c>
      <c r="F3894">
        <v>5015007512</v>
      </c>
      <c r="G3894" s="276">
        <v>45698</v>
      </c>
      <c r="H3894" s="5">
        <v>20250130641752</v>
      </c>
      <c r="I3894">
        <v>2.3039999999999998</v>
      </c>
      <c r="J3894" s="289" t="s">
        <v>324</v>
      </c>
      <c r="K3894" s="289" t="s">
        <v>9053</v>
      </c>
      <c r="L3894" s="289" t="s">
        <v>275</v>
      </c>
      <c r="M3894" s="289" t="s">
        <v>8781</v>
      </c>
      <c r="N3894" s="289" t="s">
        <v>333</v>
      </c>
      <c r="O3894" s="289" t="s">
        <v>291</v>
      </c>
      <c r="P3894" s="289" t="str">
        <f>VLOOKUP(CAT_Details[[#This Row],[Delivery Bp Customer Code]],Table6[],2,0)</f>
        <v>DX01-L5</v>
      </c>
    </row>
    <row r="3895" spans="1:16" x14ac:dyDescent="0.25">
      <c r="A3895" s="289" t="s">
        <v>285</v>
      </c>
      <c r="B3895">
        <v>5</v>
      </c>
      <c r="C3895">
        <v>1321</v>
      </c>
      <c r="D3895">
        <v>2</v>
      </c>
      <c r="E3895" s="289" t="s">
        <v>9036</v>
      </c>
      <c r="F3895">
        <v>5015021247</v>
      </c>
      <c r="G3895" s="276">
        <v>45698</v>
      </c>
      <c r="H3895">
        <v>20250203643457</v>
      </c>
      <c r="I3895">
        <v>4.32</v>
      </c>
      <c r="J3895" s="289" t="s">
        <v>350</v>
      </c>
      <c r="K3895" s="289" t="s">
        <v>9054</v>
      </c>
      <c r="L3895" s="289" t="s">
        <v>275</v>
      </c>
      <c r="M3895" s="289" t="s">
        <v>8956</v>
      </c>
      <c r="N3895" s="289" t="s">
        <v>602</v>
      </c>
      <c r="O3895" s="289" t="s">
        <v>291</v>
      </c>
      <c r="P3895" s="289" t="str">
        <f>VLOOKUP(CAT_Details[[#This Row],[Delivery Bp Customer Code]],Table6[],2,0)</f>
        <v>DX01-L5</v>
      </c>
    </row>
    <row r="3896" spans="1:16" x14ac:dyDescent="0.25">
      <c r="A3896" s="289" t="s">
        <v>285</v>
      </c>
      <c r="B3896">
        <v>7</v>
      </c>
      <c r="C3896">
        <v>1435</v>
      </c>
      <c r="D3896">
        <v>2.0299999999999998</v>
      </c>
      <c r="E3896" s="289" t="s">
        <v>9036</v>
      </c>
      <c r="F3896">
        <v>5015021267</v>
      </c>
      <c r="G3896" s="276">
        <v>45698</v>
      </c>
      <c r="H3896">
        <v>20250203643436</v>
      </c>
      <c r="I3896">
        <v>4.4800000000000004</v>
      </c>
      <c r="J3896" s="289" t="s">
        <v>350</v>
      </c>
      <c r="K3896" s="289" t="s">
        <v>9055</v>
      </c>
      <c r="L3896" s="289" t="s">
        <v>275</v>
      </c>
      <c r="M3896" s="289" t="s">
        <v>8956</v>
      </c>
      <c r="N3896" s="289" t="s">
        <v>602</v>
      </c>
      <c r="O3896" s="289" t="s">
        <v>291</v>
      </c>
      <c r="P3896" s="289" t="str">
        <f>VLOOKUP(CAT_Details[[#This Row],[Delivery Bp Customer Code]],Table6[],2,0)</f>
        <v>DX01-L5</v>
      </c>
    </row>
    <row r="3897" spans="1:16" x14ac:dyDescent="0.25">
      <c r="A3897" s="289" t="s">
        <v>285</v>
      </c>
      <c r="B3897">
        <v>17</v>
      </c>
      <c r="C3897">
        <v>2670</v>
      </c>
      <c r="D3897">
        <v>7.15</v>
      </c>
      <c r="E3897" s="289" t="s">
        <v>9056</v>
      </c>
      <c r="F3897">
        <v>5015021343</v>
      </c>
      <c r="G3897" s="276">
        <v>45698</v>
      </c>
      <c r="H3897">
        <v>20250130641439</v>
      </c>
      <c r="I3897">
        <v>16.224</v>
      </c>
      <c r="J3897" s="289" t="s">
        <v>280</v>
      </c>
      <c r="K3897" s="289" t="s">
        <v>9057</v>
      </c>
      <c r="L3897" s="289" t="s">
        <v>275</v>
      </c>
      <c r="M3897" s="289" t="s">
        <v>8760</v>
      </c>
      <c r="N3897" s="289" t="s">
        <v>411</v>
      </c>
      <c r="O3897" s="289" t="s">
        <v>291</v>
      </c>
      <c r="P3897" s="289" t="str">
        <f>VLOOKUP(CAT_Details[[#This Row],[Delivery Bp Customer Code]],Table6[],2,0)</f>
        <v>DX01-L5</v>
      </c>
    </row>
    <row r="3898" spans="1:16" x14ac:dyDescent="0.25">
      <c r="A3898" s="289" t="s">
        <v>285</v>
      </c>
      <c r="B3898">
        <v>4</v>
      </c>
      <c r="C3898">
        <v>211</v>
      </c>
      <c r="D3898">
        <v>0.9</v>
      </c>
      <c r="E3898" s="289" t="s">
        <v>9058</v>
      </c>
      <c r="F3898">
        <v>5015021403</v>
      </c>
      <c r="G3898" s="276">
        <v>45698</v>
      </c>
      <c r="H3898">
        <v>20250131642640</v>
      </c>
      <c r="I3898">
        <v>0.70799999999999996</v>
      </c>
      <c r="J3898" s="289" t="s">
        <v>350</v>
      </c>
      <c r="K3898" s="289" t="s">
        <v>9059</v>
      </c>
      <c r="L3898" s="289" t="s">
        <v>275</v>
      </c>
      <c r="M3898" s="289" t="s">
        <v>8898</v>
      </c>
      <c r="N3898" s="289" t="s">
        <v>602</v>
      </c>
      <c r="O3898" s="289" t="s">
        <v>291</v>
      </c>
      <c r="P3898" s="289" t="str">
        <f>VLOOKUP(CAT_Details[[#This Row],[Delivery Bp Customer Code]],Table6[],2,0)</f>
        <v>DX01-L5</v>
      </c>
    </row>
    <row r="3899" spans="1:16" x14ac:dyDescent="0.25">
      <c r="A3899" s="289" t="s">
        <v>285</v>
      </c>
      <c r="B3899">
        <v>1</v>
      </c>
      <c r="C3899">
        <v>236</v>
      </c>
      <c r="D3899">
        <v>0.4</v>
      </c>
      <c r="E3899" s="289" t="s">
        <v>9060</v>
      </c>
      <c r="F3899">
        <v>5015021763</v>
      </c>
      <c r="G3899" s="276">
        <v>45698</v>
      </c>
      <c r="H3899" s="5">
        <v>20250130641638</v>
      </c>
      <c r="I3899">
        <v>0.624</v>
      </c>
      <c r="J3899" s="289" t="s">
        <v>280</v>
      </c>
      <c r="K3899" s="289" t="s">
        <v>9061</v>
      </c>
      <c r="L3899" s="289" t="s">
        <v>275</v>
      </c>
      <c r="M3899" s="289" t="s">
        <v>8980</v>
      </c>
      <c r="N3899" s="289" t="s">
        <v>9062</v>
      </c>
      <c r="O3899" s="289" t="s">
        <v>291</v>
      </c>
      <c r="P3899" s="289" t="str">
        <f>VLOOKUP(CAT_Details[[#This Row],[Delivery Bp Customer Code]],Table6[],2,0)</f>
        <v>DX01-L5</v>
      </c>
    </row>
    <row r="3900" spans="1:16" x14ac:dyDescent="0.25">
      <c r="A3900" s="289" t="s">
        <v>285</v>
      </c>
      <c r="B3900">
        <v>9</v>
      </c>
      <c r="C3900">
        <v>666</v>
      </c>
      <c r="D3900">
        <v>3.6</v>
      </c>
      <c r="E3900" s="289" t="s">
        <v>9038</v>
      </c>
      <c r="F3900">
        <v>5015021977</v>
      </c>
      <c r="G3900" s="276">
        <v>45698</v>
      </c>
      <c r="H3900">
        <v>20250203643583</v>
      </c>
      <c r="I3900">
        <v>8.7260000000000009</v>
      </c>
      <c r="J3900" s="289" t="s">
        <v>350</v>
      </c>
      <c r="K3900" s="289" t="s">
        <v>9063</v>
      </c>
      <c r="L3900" s="289" t="s">
        <v>275</v>
      </c>
      <c r="M3900" s="289" t="s">
        <v>8988</v>
      </c>
      <c r="N3900" s="289" t="s">
        <v>690</v>
      </c>
      <c r="O3900" s="289" t="s">
        <v>291</v>
      </c>
      <c r="P3900" s="289" t="str">
        <f>VLOOKUP(CAT_Details[[#This Row],[Delivery Bp Customer Code]],Table6[],2,0)</f>
        <v>DX01-L5</v>
      </c>
    </row>
    <row r="3901" spans="1:16" x14ac:dyDescent="0.25">
      <c r="A3901" s="289" t="s">
        <v>285</v>
      </c>
      <c r="B3901">
        <v>1</v>
      </c>
      <c r="C3901">
        <v>94</v>
      </c>
      <c r="D3901">
        <v>0.4</v>
      </c>
      <c r="E3901" s="289" t="s">
        <v>9064</v>
      </c>
      <c r="F3901">
        <v>5015022071</v>
      </c>
      <c r="G3901" s="276">
        <v>45698</v>
      </c>
      <c r="H3901" s="5">
        <v>20250131642424</v>
      </c>
      <c r="I3901">
        <v>0.48</v>
      </c>
      <c r="J3901" s="289" t="s">
        <v>350</v>
      </c>
      <c r="K3901" s="289" t="s">
        <v>9065</v>
      </c>
      <c r="L3901" s="289" t="s">
        <v>275</v>
      </c>
      <c r="M3901" s="289" t="s">
        <v>8956</v>
      </c>
      <c r="N3901" s="289" t="s">
        <v>901</v>
      </c>
      <c r="O3901" s="289" t="s">
        <v>291</v>
      </c>
      <c r="P3901" s="289" t="str">
        <f>VLOOKUP(CAT_Details[[#This Row],[Delivery Bp Customer Code]],Table6[],2,0)</f>
        <v>DX01-L5</v>
      </c>
    </row>
    <row r="3902" spans="1:16" x14ac:dyDescent="0.25">
      <c r="A3902" s="289" t="s">
        <v>285</v>
      </c>
      <c r="B3902">
        <v>9</v>
      </c>
      <c r="C3902">
        <v>666</v>
      </c>
      <c r="D3902">
        <v>3.6</v>
      </c>
      <c r="E3902" s="289" t="s">
        <v>9038</v>
      </c>
      <c r="F3902">
        <v>5015037179</v>
      </c>
      <c r="G3902" s="276">
        <v>45698</v>
      </c>
      <c r="H3902">
        <v>20250203643583</v>
      </c>
      <c r="I3902">
        <v>8.7260000000000009</v>
      </c>
      <c r="J3902" s="289" t="s">
        <v>350</v>
      </c>
      <c r="K3902" s="289" t="s">
        <v>9066</v>
      </c>
      <c r="L3902" s="289" t="s">
        <v>275</v>
      </c>
      <c r="M3902" s="289"/>
      <c r="N3902" s="289" t="s">
        <v>690</v>
      </c>
      <c r="O3902" s="289" t="s">
        <v>291</v>
      </c>
      <c r="P3902" s="289" t="str">
        <f>VLOOKUP(CAT_Details[[#This Row],[Delivery Bp Customer Code]],Table6[],2,0)</f>
        <v>DX01-L5</v>
      </c>
    </row>
    <row r="3903" spans="1:16" x14ac:dyDescent="0.25">
      <c r="A3903" s="289" t="s">
        <v>272</v>
      </c>
      <c r="B3903">
        <v>3</v>
      </c>
      <c r="C3903">
        <v>1665</v>
      </c>
      <c r="D3903">
        <v>2.4</v>
      </c>
      <c r="E3903" s="289" t="s">
        <v>9067</v>
      </c>
      <c r="F3903">
        <v>5014991782</v>
      </c>
      <c r="G3903" s="276">
        <v>45698</v>
      </c>
      <c r="H3903">
        <v>20250130641686</v>
      </c>
      <c r="I3903">
        <v>9.7919999999999998</v>
      </c>
      <c r="J3903" s="289" t="s">
        <v>401</v>
      </c>
      <c r="K3903" s="289" t="s">
        <v>9068</v>
      </c>
      <c r="L3903" s="289" t="s">
        <v>275</v>
      </c>
      <c r="M3903" s="289" t="s">
        <v>9069</v>
      </c>
      <c r="N3903" s="289" t="s">
        <v>465</v>
      </c>
      <c r="O3903" s="289" t="s">
        <v>277</v>
      </c>
      <c r="P3903" s="289" t="str">
        <f>VLOOKUP(CAT_Details[[#This Row],[Delivery Bp Customer Code]],Table6[],2,0)</f>
        <v>U2-L5</v>
      </c>
    </row>
    <row r="3904" spans="1:16" x14ac:dyDescent="0.25">
      <c r="A3904" s="289" t="s">
        <v>272</v>
      </c>
      <c r="B3904">
        <v>45</v>
      </c>
      <c r="C3904">
        <v>1576</v>
      </c>
      <c r="D3904">
        <v>11.15</v>
      </c>
      <c r="E3904" s="289" t="s">
        <v>9070</v>
      </c>
      <c r="F3904">
        <v>5015007432</v>
      </c>
      <c r="G3904" s="276">
        <v>45698</v>
      </c>
      <c r="H3904">
        <v>20250127638616</v>
      </c>
      <c r="I3904">
        <v>26.652000000000001</v>
      </c>
      <c r="J3904" s="289" t="s">
        <v>280</v>
      </c>
      <c r="K3904" s="289" t="s">
        <v>9071</v>
      </c>
      <c r="L3904" s="289" t="s">
        <v>275</v>
      </c>
      <c r="M3904" s="289" t="s">
        <v>9072</v>
      </c>
      <c r="N3904" s="289" t="s">
        <v>1226</v>
      </c>
      <c r="O3904" s="289" t="s">
        <v>277</v>
      </c>
      <c r="P3904" s="289" t="str">
        <f>VLOOKUP(CAT_Details[[#This Row],[Delivery Bp Customer Code]],Table6[],2,0)</f>
        <v>U2-L5</v>
      </c>
    </row>
    <row r="3905" spans="1:16" x14ac:dyDescent="0.25">
      <c r="A3905" s="289" t="s">
        <v>272</v>
      </c>
      <c r="B3905">
        <v>1</v>
      </c>
      <c r="C3905">
        <v>769</v>
      </c>
      <c r="D3905">
        <v>0.4</v>
      </c>
      <c r="E3905" s="289" t="s">
        <v>9073</v>
      </c>
      <c r="F3905">
        <v>5015007494</v>
      </c>
      <c r="G3905" s="276">
        <v>45698</v>
      </c>
      <c r="H3905" s="5">
        <v>20250129640791</v>
      </c>
      <c r="I3905">
        <v>0.57599999999999996</v>
      </c>
      <c r="J3905" s="289" t="s">
        <v>324</v>
      </c>
      <c r="K3905" s="289" t="s">
        <v>9074</v>
      </c>
      <c r="L3905" s="289" t="s">
        <v>275</v>
      </c>
      <c r="M3905" s="289" t="s">
        <v>8781</v>
      </c>
      <c r="N3905" s="289" t="s">
        <v>701</v>
      </c>
      <c r="O3905" s="289" t="s">
        <v>277</v>
      </c>
      <c r="P3905" s="289" t="str">
        <f>VLOOKUP(CAT_Details[[#This Row],[Delivery Bp Customer Code]],Table6[],2,0)</f>
        <v>U2-L5</v>
      </c>
    </row>
    <row r="3906" spans="1:16" x14ac:dyDescent="0.25">
      <c r="A3906" s="289" t="s">
        <v>272</v>
      </c>
      <c r="B3906">
        <v>2</v>
      </c>
      <c r="C3906">
        <v>26</v>
      </c>
      <c r="D3906">
        <v>0.16</v>
      </c>
      <c r="E3906" s="289" t="s">
        <v>9075</v>
      </c>
      <c r="F3906">
        <v>5015051289</v>
      </c>
      <c r="G3906" s="276">
        <v>45698</v>
      </c>
      <c r="H3906" s="5">
        <v>20250130641856</v>
      </c>
      <c r="I3906">
        <v>0.123</v>
      </c>
      <c r="J3906" s="289" t="s">
        <v>302</v>
      </c>
      <c r="K3906" s="289" t="s">
        <v>9076</v>
      </c>
      <c r="L3906" s="289" t="s">
        <v>275</v>
      </c>
      <c r="M3906" s="289" t="s">
        <v>9077</v>
      </c>
      <c r="N3906" s="289" t="s">
        <v>450</v>
      </c>
      <c r="O3906" s="289" t="s">
        <v>277</v>
      </c>
      <c r="P3906" s="289" t="str">
        <f>VLOOKUP(CAT_Details[[#This Row],[Delivery Bp Customer Code]],Table6[],2,0)</f>
        <v>U2-L5</v>
      </c>
    </row>
    <row r="3907" spans="1:16" x14ac:dyDescent="0.25">
      <c r="A3907" s="289" t="s">
        <v>5576</v>
      </c>
      <c r="B3907">
        <v>8</v>
      </c>
      <c r="C3907">
        <v>4138</v>
      </c>
      <c r="D3907">
        <v>4.46</v>
      </c>
      <c r="E3907" s="289" t="s">
        <v>9078</v>
      </c>
      <c r="F3907">
        <v>5015021952</v>
      </c>
      <c r="G3907" s="276">
        <v>45698</v>
      </c>
      <c r="H3907" s="5">
        <v>20250130641317</v>
      </c>
      <c r="I3907">
        <v>7.9880000000000004</v>
      </c>
      <c r="J3907" s="289" t="s">
        <v>350</v>
      </c>
      <c r="K3907" s="289" t="s">
        <v>9079</v>
      </c>
      <c r="L3907" s="289" t="s">
        <v>275</v>
      </c>
      <c r="M3907" s="289" t="s">
        <v>8898</v>
      </c>
      <c r="N3907" s="289" t="s">
        <v>4178</v>
      </c>
      <c r="O3907" s="289" t="s">
        <v>5579</v>
      </c>
      <c r="P3907" s="289" t="str">
        <f>VLOOKUP(CAT_Details[[#This Row],[Delivery Bp Customer Code]],Table6[],2,0)</f>
        <v>No Loc</v>
      </c>
    </row>
    <row r="3908" spans="1:16" x14ac:dyDescent="0.25">
      <c r="A3908" s="289" t="s">
        <v>278</v>
      </c>
      <c r="B3908">
        <v>4</v>
      </c>
      <c r="C3908">
        <v>1885</v>
      </c>
      <c r="D3908">
        <v>1.6</v>
      </c>
      <c r="E3908" s="289" t="s">
        <v>9080</v>
      </c>
      <c r="F3908">
        <v>5014991607</v>
      </c>
      <c r="G3908" s="276">
        <v>45699</v>
      </c>
      <c r="H3908">
        <v>20250130641733</v>
      </c>
      <c r="I3908">
        <v>2.1120000000000001</v>
      </c>
      <c r="J3908" s="289" t="s">
        <v>317</v>
      </c>
      <c r="K3908" s="289" t="s">
        <v>9081</v>
      </c>
      <c r="L3908" s="289" t="s">
        <v>275</v>
      </c>
      <c r="M3908" s="289" t="s">
        <v>9082</v>
      </c>
      <c r="N3908" s="289" t="s">
        <v>320</v>
      </c>
      <c r="O3908" s="289" t="s">
        <v>498</v>
      </c>
      <c r="P3908" s="289" t="str">
        <f>VLOOKUP(CAT_Details[[#This Row],[Delivery Bp Customer Code]],Table6[],2,0)</f>
        <v>DK-BM01</v>
      </c>
    </row>
    <row r="3909" spans="1:16" x14ac:dyDescent="0.25">
      <c r="A3909" s="289" t="s">
        <v>278</v>
      </c>
      <c r="B3909">
        <v>6</v>
      </c>
      <c r="C3909">
        <v>2340</v>
      </c>
      <c r="D3909">
        <v>2.4</v>
      </c>
      <c r="E3909" s="289" t="s">
        <v>9083</v>
      </c>
      <c r="F3909">
        <v>5015021119</v>
      </c>
      <c r="G3909" s="276">
        <v>45699</v>
      </c>
      <c r="H3909">
        <v>20250203643663</v>
      </c>
      <c r="I3909">
        <v>5.76</v>
      </c>
      <c r="J3909" s="289" t="s">
        <v>324</v>
      </c>
      <c r="K3909" s="289" t="s">
        <v>9084</v>
      </c>
      <c r="L3909" s="289" t="s">
        <v>275</v>
      </c>
      <c r="M3909" s="289" t="s">
        <v>8781</v>
      </c>
      <c r="N3909" s="289" t="s">
        <v>343</v>
      </c>
      <c r="O3909" s="289" t="s">
        <v>498</v>
      </c>
      <c r="P3909" s="289" t="str">
        <f>VLOOKUP(CAT_Details[[#This Row],[Delivery Bp Customer Code]],Table6[],2,0)</f>
        <v>DK-BM01</v>
      </c>
    </row>
    <row r="3910" spans="1:16" x14ac:dyDescent="0.25">
      <c r="A3910" s="289" t="s">
        <v>278</v>
      </c>
      <c r="B3910">
        <v>4</v>
      </c>
      <c r="C3910">
        <v>1724.6</v>
      </c>
      <c r="D3910">
        <v>1.6</v>
      </c>
      <c r="E3910" s="289" t="s">
        <v>9085</v>
      </c>
      <c r="F3910">
        <v>5015036801</v>
      </c>
      <c r="G3910" s="276">
        <v>45699</v>
      </c>
      <c r="H3910" s="5">
        <v>20250204644350</v>
      </c>
      <c r="I3910">
        <v>3.6480000000000001</v>
      </c>
      <c r="J3910" s="289" t="s">
        <v>350</v>
      </c>
      <c r="K3910" s="289" t="s">
        <v>9086</v>
      </c>
      <c r="L3910" s="289" t="s">
        <v>275</v>
      </c>
      <c r="M3910" s="289" t="s">
        <v>9087</v>
      </c>
      <c r="N3910" s="289" t="s">
        <v>999</v>
      </c>
      <c r="O3910" s="289" t="s">
        <v>498</v>
      </c>
      <c r="P3910" s="289" t="str">
        <f>VLOOKUP(CAT_Details[[#This Row],[Delivery Bp Customer Code]],Table6[],2,0)</f>
        <v>DK-BM01</v>
      </c>
    </row>
    <row r="3911" spans="1:16" x14ac:dyDescent="0.25">
      <c r="A3911" s="289" t="s">
        <v>278</v>
      </c>
      <c r="B3911">
        <v>8</v>
      </c>
      <c r="C3911">
        <v>2744</v>
      </c>
      <c r="D3911">
        <v>3.2</v>
      </c>
      <c r="E3911" s="289" t="s">
        <v>9088</v>
      </c>
      <c r="F3911">
        <v>5015037154</v>
      </c>
      <c r="G3911" s="276">
        <v>45699</v>
      </c>
      <c r="H3911" s="5">
        <v>20250203643585</v>
      </c>
      <c r="I3911">
        <v>3.84</v>
      </c>
      <c r="J3911" s="289" t="s">
        <v>280</v>
      </c>
      <c r="K3911" s="289" t="s">
        <v>9089</v>
      </c>
      <c r="L3911" s="289" t="s">
        <v>275</v>
      </c>
      <c r="M3911" s="289" t="s">
        <v>8983</v>
      </c>
      <c r="N3911" s="289" t="s">
        <v>643</v>
      </c>
      <c r="O3911" s="289" t="s">
        <v>498</v>
      </c>
      <c r="P3911" s="289" t="str">
        <f>VLOOKUP(CAT_Details[[#This Row],[Delivery Bp Customer Code]],Table6[],2,0)</f>
        <v>DK-BM01</v>
      </c>
    </row>
    <row r="3912" spans="1:16" x14ac:dyDescent="0.25">
      <c r="A3912" s="289" t="s">
        <v>75</v>
      </c>
      <c r="B3912">
        <v>32</v>
      </c>
      <c r="C3912">
        <v>13596</v>
      </c>
      <c r="D3912">
        <v>10.67</v>
      </c>
      <c r="E3912" s="289" t="s">
        <v>9090</v>
      </c>
      <c r="F3912">
        <v>5015036095</v>
      </c>
      <c r="G3912" s="276">
        <v>45699</v>
      </c>
      <c r="H3912">
        <v>20250203644118</v>
      </c>
      <c r="I3912">
        <v>20.48</v>
      </c>
      <c r="J3912" s="289" t="s">
        <v>324</v>
      </c>
      <c r="K3912" s="289" t="s">
        <v>9091</v>
      </c>
      <c r="L3912" s="289" t="s">
        <v>275</v>
      </c>
      <c r="M3912" s="289" t="s">
        <v>9092</v>
      </c>
      <c r="N3912" s="289" t="s">
        <v>2172</v>
      </c>
      <c r="O3912" s="289" t="s">
        <v>2173</v>
      </c>
      <c r="P3912" s="289" t="str">
        <f>VLOOKUP(CAT_Details[[#This Row],[Delivery Bp Customer Code]],Table6[],2,0)</f>
        <v>OYL1</v>
      </c>
    </row>
    <row r="3913" spans="1:16" x14ac:dyDescent="0.25">
      <c r="A3913" s="289" t="s">
        <v>75</v>
      </c>
      <c r="B3913">
        <v>1</v>
      </c>
      <c r="C3913">
        <v>167</v>
      </c>
      <c r="D3913">
        <v>0.2</v>
      </c>
      <c r="E3913" s="289" t="s">
        <v>9093</v>
      </c>
      <c r="F3913">
        <v>5015051181</v>
      </c>
      <c r="G3913" s="276">
        <v>45699</v>
      </c>
      <c r="H3913">
        <v>20250204645151</v>
      </c>
      <c r="I3913">
        <v>0.48</v>
      </c>
      <c r="J3913" s="289" t="s">
        <v>280</v>
      </c>
      <c r="K3913" s="289" t="s">
        <v>9094</v>
      </c>
      <c r="L3913" s="289" t="s">
        <v>275</v>
      </c>
      <c r="M3913" s="289" t="s">
        <v>8980</v>
      </c>
      <c r="N3913" s="289" t="s">
        <v>1399</v>
      </c>
      <c r="O3913" s="289" t="s">
        <v>2173</v>
      </c>
      <c r="P3913" s="289" t="str">
        <f>VLOOKUP(CAT_Details[[#This Row],[Delivery Bp Customer Code]],Table6[],2,0)</f>
        <v>OYL1</v>
      </c>
    </row>
    <row r="3914" spans="1:16" x14ac:dyDescent="0.25">
      <c r="A3914" s="289" t="s">
        <v>874</v>
      </c>
      <c r="B3914">
        <v>1</v>
      </c>
      <c r="C3914">
        <v>411</v>
      </c>
      <c r="D3914">
        <v>0.5</v>
      </c>
      <c r="E3914" s="289" t="s">
        <v>9095</v>
      </c>
      <c r="F3914">
        <v>5015036683</v>
      </c>
      <c r="G3914" s="276">
        <v>45699</v>
      </c>
      <c r="H3914">
        <v>20250204644788</v>
      </c>
      <c r="I3914">
        <v>1.2</v>
      </c>
      <c r="J3914" s="289" t="s">
        <v>350</v>
      </c>
      <c r="K3914" s="289" t="s">
        <v>9096</v>
      </c>
      <c r="L3914" s="289" t="s">
        <v>275</v>
      </c>
      <c r="M3914" s="289" t="s">
        <v>9097</v>
      </c>
      <c r="N3914" s="289" t="s">
        <v>1631</v>
      </c>
      <c r="O3914" s="289" t="s">
        <v>1014</v>
      </c>
      <c r="P3914" s="289" t="str">
        <f>VLOOKUP(CAT_Details[[#This Row],[Delivery Bp Customer Code]],Table6[],2,0)</f>
        <v>MZ07</v>
      </c>
    </row>
    <row r="3915" spans="1:16" x14ac:dyDescent="0.25">
      <c r="A3915" s="289" t="s">
        <v>3329</v>
      </c>
      <c r="B3915">
        <v>1</v>
      </c>
      <c r="C3915">
        <v>35</v>
      </c>
      <c r="D3915">
        <v>0.2</v>
      </c>
      <c r="E3915" s="289" t="s">
        <v>9098</v>
      </c>
      <c r="F3915">
        <v>5015007193</v>
      </c>
      <c r="G3915" s="276">
        <v>45699</v>
      </c>
      <c r="H3915" s="5">
        <v>20250130641666</v>
      </c>
      <c r="I3915">
        <v>0.48</v>
      </c>
      <c r="J3915" s="289" t="s">
        <v>324</v>
      </c>
      <c r="K3915" s="289" t="s">
        <v>9099</v>
      </c>
      <c r="L3915" s="289" t="s">
        <v>275</v>
      </c>
      <c r="M3915" s="289" t="s">
        <v>9100</v>
      </c>
      <c r="N3915" s="289" t="s">
        <v>375</v>
      </c>
      <c r="O3915" s="289" t="s">
        <v>3332</v>
      </c>
      <c r="P3915" s="289">
        <f>VLOOKUP(CAT_Details[[#This Row],[Delivery Bp Customer Code]],Table6[],2,0)</f>
        <v>3402</v>
      </c>
    </row>
    <row r="3916" spans="1:16" x14ac:dyDescent="0.25">
      <c r="A3916" s="289" t="s">
        <v>3329</v>
      </c>
      <c r="B3916">
        <v>6</v>
      </c>
      <c r="C3916">
        <v>452.4</v>
      </c>
      <c r="D3916">
        <v>1.69</v>
      </c>
      <c r="E3916" s="289" t="s">
        <v>9101</v>
      </c>
      <c r="F3916">
        <v>5015021249</v>
      </c>
      <c r="G3916" s="276">
        <v>45699</v>
      </c>
      <c r="H3916">
        <v>20250203643637</v>
      </c>
      <c r="I3916">
        <v>3.9129999999999998</v>
      </c>
      <c r="J3916" s="289" t="s">
        <v>324</v>
      </c>
      <c r="K3916" s="289" t="s">
        <v>9102</v>
      </c>
      <c r="L3916" s="289" t="s">
        <v>275</v>
      </c>
      <c r="M3916" s="289" t="s">
        <v>8781</v>
      </c>
      <c r="N3916" s="289" t="s">
        <v>616</v>
      </c>
      <c r="O3916" s="289" t="s">
        <v>3332</v>
      </c>
      <c r="P3916" s="289">
        <f>VLOOKUP(CAT_Details[[#This Row],[Delivery Bp Customer Code]],Table6[],2,0)</f>
        <v>3402</v>
      </c>
    </row>
    <row r="3917" spans="1:16" x14ac:dyDescent="0.25">
      <c r="A3917" s="289" t="s">
        <v>3329</v>
      </c>
      <c r="B3917">
        <v>1</v>
      </c>
      <c r="C3917">
        <v>80</v>
      </c>
      <c r="D3917">
        <v>0.19</v>
      </c>
      <c r="E3917" s="289" t="s">
        <v>9103</v>
      </c>
      <c r="F3917">
        <v>5015021258</v>
      </c>
      <c r="G3917" s="276">
        <v>45699</v>
      </c>
      <c r="H3917">
        <v>20250131642338</v>
      </c>
      <c r="I3917">
        <v>0.11899999999999999</v>
      </c>
      <c r="J3917" s="289" t="s">
        <v>1047</v>
      </c>
      <c r="K3917" s="289" t="s">
        <v>9104</v>
      </c>
      <c r="L3917" s="289" t="s">
        <v>275</v>
      </c>
      <c r="M3917" s="289" t="s">
        <v>8864</v>
      </c>
      <c r="N3917" s="289" t="s">
        <v>1049</v>
      </c>
      <c r="O3917" s="289" t="s">
        <v>3332</v>
      </c>
      <c r="P3917" s="289">
        <f>VLOOKUP(CAT_Details[[#This Row],[Delivery Bp Customer Code]],Table6[],2,0)</f>
        <v>3402</v>
      </c>
    </row>
    <row r="3918" spans="1:16" x14ac:dyDescent="0.25">
      <c r="A3918" s="289" t="s">
        <v>3329</v>
      </c>
      <c r="B3918">
        <v>1</v>
      </c>
      <c r="C3918">
        <v>70</v>
      </c>
      <c r="D3918">
        <v>0.2</v>
      </c>
      <c r="E3918" s="289" t="s">
        <v>9105</v>
      </c>
      <c r="F3918">
        <v>5015022016</v>
      </c>
      <c r="G3918" s="276">
        <v>45699</v>
      </c>
      <c r="H3918">
        <v>20250130642081</v>
      </c>
      <c r="I3918">
        <v>0.192</v>
      </c>
      <c r="J3918" s="289" t="s">
        <v>324</v>
      </c>
      <c r="K3918" s="289" t="s">
        <v>9106</v>
      </c>
      <c r="L3918" s="289" t="s">
        <v>275</v>
      </c>
      <c r="M3918" s="289" t="s">
        <v>9107</v>
      </c>
      <c r="N3918" s="289" t="s">
        <v>579</v>
      </c>
      <c r="O3918" s="289" t="s">
        <v>3332</v>
      </c>
      <c r="P3918" s="289">
        <f>VLOOKUP(CAT_Details[[#This Row],[Delivery Bp Customer Code]],Table6[],2,0)</f>
        <v>3402</v>
      </c>
    </row>
    <row r="3919" spans="1:16" x14ac:dyDescent="0.25">
      <c r="A3919" s="289" t="s">
        <v>3329</v>
      </c>
      <c r="B3919">
        <v>3</v>
      </c>
      <c r="C3919">
        <v>216</v>
      </c>
      <c r="D3919">
        <v>0.85</v>
      </c>
      <c r="E3919" s="289" t="s">
        <v>9108</v>
      </c>
      <c r="F3919">
        <v>5015036773</v>
      </c>
      <c r="G3919" s="276">
        <v>45699</v>
      </c>
      <c r="H3919">
        <v>20250204644831</v>
      </c>
      <c r="I3919">
        <v>1.9410000000000001</v>
      </c>
      <c r="J3919" s="289" t="s">
        <v>324</v>
      </c>
      <c r="K3919" s="289" t="s">
        <v>9109</v>
      </c>
      <c r="L3919" s="289" t="s">
        <v>275</v>
      </c>
      <c r="M3919" s="289" t="s">
        <v>9100</v>
      </c>
      <c r="N3919" s="289" t="s">
        <v>5079</v>
      </c>
      <c r="O3919" s="289" t="s">
        <v>3332</v>
      </c>
      <c r="P3919" s="289">
        <f>VLOOKUP(CAT_Details[[#This Row],[Delivery Bp Customer Code]],Table6[],2,0)</f>
        <v>3402</v>
      </c>
    </row>
    <row r="3920" spans="1:16" x14ac:dyDescent="0.25">
      <c r="A3920" s="289" t="s">
        <v>3329</v>
      </c>
      <c r="B3920">
        <v>1</v>
      </c>
      <c r="C3920">
        <v>325</v>
      </c>
      <c r="D3920">
        <v>0.37</v>
      </c>
      <c r="E3920" s="289" t="s">
        <v>9110</v>
      </c>
      <c r="F3920">
        <v>5015036832</v>
      </c>
      <c r="G3920" s="276">
        <v>45699</v>
      </c>
      <c r="H3920" s="5">
        <v>20250203643997</v>
      </c>
      <c r="I3920">
        <v>0.61599999999999999</v>
      </c>
      <c r="J3920" s="289" t="s">
        <v>350</v>
      </c>
      <c r="K3920" s="289" t="s">
        <v>9111</v>
      </c>
      <c r="L3920" s="289" t="s">
        <v>275</v>
      </c>
      <c r="M3920" s="289" t="s">
        <v>9087</v>
      </c>
      <c r="N3920" s="289" t="s">
        <v>4425</v>
      </c>
      <c r="O3920" s="289" t="s">
        <v>3332</v>
      </c>
      <c r="P3920" s="289">
        <f>VLOOKUP(CAT_Details[[#This Row],[Delivery Bp Customer Code]],Table6[],2,0)</f>
        <v>3402</v>
      </c>
    </row>
    <row r="3921" spans="1:16" x14ac:dyDescent="0.25">
      <c r="A3921" s="289" t="s">
        <v>3329</v>
      </c>
      <c r="B3921">
        <v>17</v>
      </c>
      <c r="C3921">
        <v>2200</v>
      </c>
      <c r="D3921">
        <v>6.8</v>
      </c>
      <c r="E3921" s="289" t="s">
        <v>9112</v>
      </c>
      <c r="F3921">
        <v>5015036857</v>
      </c>
      <c r="G3921" s="276">
        <v>45699</v>
      </c>
      <c r="H3921">
        <v>20250205645460</v>
      </c>
      <c r="I3921">
        <v>16.32</v>
      </c>
      <c r="J3921" s="289" t="s">
        <v>324</v>
      </c>
      <c r="K3921" s="289" t="s">
        <v>9113</v>
      </c>
      <c r="L3921" s="289" t="s">
        <v>275</v>
      </c>
      <c r="M3921" s="289" t="s">
        <v>9100</v>
      </c>
      <c r="N3921" s="289" t="s">
        <v>3991</v>
      </c>
      <c r="O3921" s="289" t="s">
        <v>3332</v>
      </c>
      <c r="P3921" s="289">
        <f>VLOOKUP(CAT_Details[[#This Row],[Delivery Bp Customer Code]],Table6[],2,0)</f>
        <v>3402</v>
      </c>
    </row>
    <row r="3922" spans="1:16" x14ac:dyDescent="0.25">
      <c r="A3922" s="289" t="s">
        <v>3329</v>
      </c>
      <c r="B3922">
        <v>2</v>
      </c>
      <c r="C3922">
        <v>840</v>
      </c>
      <c r="D3922">
        <v>0.47</v>
      </c>
      <c r="E3922" s="289" t="s">
        <v>9114</v>
      </c>
      <c r="F3922">
        <v>5015037312</v>
      </c>
      <c r="G3922" s="276">
        <v>45699</v>
      </c>
      <c r="H3922">
        <v>20250131642989</v>
      </c>
      <c r="I3922">
        <v>0.67200000000000004</v>
      </c>
      <c r="J3922" s="289" t="s">
        <v>324</v>
      </c>
      <c r="K3922" s="289" t="s">
        <v>9115</v>
      </c>
      <c r="L3922" s="289" t="s">
        <v>275</v>
      </c>
      <c r="M3922" s="289" t="s">
        <v>9100</v>
      </c>
      <c r="N3922" s="289" t="s">
        <v>453</v>
      </c>
      <c r="O3922" s="289" t="s">
        <v>3332</v>
      </c>
      <c r="P3922" s="289">
        <f>VLOOKUP(CAT_Details[[#This Row],[Delivery Bp Customer Code]],Table6[],2,0)</f>
        <v>3402</v>
      </c>
    </row>
    <row r="3923" spans="1:16" x14ac:dyDescent="0.25">
      <c r="A3923" s="289" t="s">
        <v>76</v>
      </c>
      <c r="B3923">
        <v>5</v>
      </c>
      <c r="C3923">
        <v>355</v>
      </c>
      <c r="D3923">
        <v>1.8</v>
      </c>
      <c r="E3923" s="289" t="s">
        <v>9116</v>
      </c>
      <c r="F3923">
        <v>5015035994</v>
      </c>
      <c r="G3923" s="276">
        <v>45699</v>
      </c>
      <c r="H3923">
        <v>20250203643408</v>
      </c>
      <c r="I3923">
        <v>4.1950000000000003</v>
      </c>
      <c r="J3923" s="289" t="s">
        <v>350</v>
      </c>
      <c r="K3923" s="289" t="s">
        <v>9117</v>
      </c>
      <c r="L3923" s="289" t="s">
        <v>275</v>
      </c>
      <c r="M3923" s="289" t="s">
        <v>8988</v>
      </c>
      <c r="N3923" s="289" t="s">
        <v>390</v>
      </c>
      <c r="O3923" s="289" t="s">
        <v>748</v>
      </c>
      <c r="P3923" s="289" t="str">
        <f>VLOOKUP(CAT_Details[[#This Row],[Delivery Bp Customer Code]],Table6[],2,0)</f>
        <v>No Loc</v>
      </c>
    </row>
    <row r="3924" spans="1:16" x14ac:dyDescent="0.25">
      <c r="A3924" s="289" t="s">
        <v>76</v>
      </c>
      <c r="B3924">
        <v>1</v>
      </c>
      <c r="C3924">
        <v>76</v>
      </c>
      <c r="D3924">
        <v>0.24</v>
      </c>
      <c r="E3924" s="289" t="s">
        <v>9118</v>
      </c>
      <c r="F3924">
        <v>5015036729</v>
      </c>
      <c r="G3924" s="276">
        <v>45699</v>
      </c>
      <c r="H3924">
        <v>20250130641761</v>
      </c>
      <c r="I3924">
        <v>0.52500000000000002</v>
      </c>
      <c r="J3924" s="289" t="s">
        <v>350</v>
      </c>
      <c r="K3924" s="289" t="s">
        <v>9119</v>
      </c>
      <c r="L3924" s="289" t="s">
        <v>275</v>
      </c>
      <c r="M3924" s="289"/>
      <c r="N3924" s="289" t="s">
        <v>4867</v>
      </c>
      <c r="O3924" s="289" t="s">
        <v>748</v>
      </c>
      <c r="P3924" s="289" t="str">
        <f>VLOOKUP(CAT_Details[[#This Row],[Delivery Bp Customer Code]],Table6[],2,0)</f>
        <v>No Loc</v>
      </c>
    </row>
    <row r="3925" spans="1:16" x14ac:dyDescent="0.25">
      <c r="A3925" s="289" t="s">
        <v>76</v>
      </c>
      <c r="B3925">
        <v>1</v>
      </c>
      <c r="C3925">
        <v>169.8</v>
      </c>
      <c r="D3925">
        <v>0.4</v>
      </c>
      <c r="E3925" s="289" t="s">
        <v>9120</v>
      </c>
      <c r="F3925">
        <v>5015036783</v>
      </c>
      <c r="G3925" s="276">
        <v>45699</v>
      </c>
      <c r="H3925">
        <v>20250203643465</v>
      </c>
      <c r="I3925">
        <v>0.624</v>
      </c>
      <c r="J3925" s="289" t="s">
        <v>350</v>
      </c>
      <c r="K3925" s="289" t="s">
        <v>9121</v>
      </c>
      <c r="L3925" s="289" t="s">
        <v>275</v>
      </c>
      <c r="M3925" s="289" t="s">
        <v>9087</v>
      </c>
      <c r="N3925" s="289" t="s">
        <v>8011</v>
      </c>
      <c r="O3925" s="289" t="s">
        <v>748</v>
      </c>
      <c r="P3925" s="289" t="str">
        <f>VLOOKUP(CAT_Details[[#This Row],[Delivery Bp Customer Code]],Table6[],2,0)</f>
        <v>No Loc</v>
      </c>
    </row>
    <row r="3926" spans="1:16" x14ac:dyDescent="0.25">
      <c r="A3926" s="289" t="s">
        <v>285</v>
      </c>
      <c r="B3926">
        <v>3</v>
      </c>
      <c r="C3926">
        <v>150</v>
      </c>
      <c r="D3926">
        <v>1.2</v>
      </c>
      <c r="E3926" s="289" t="s">
        <v>9098</v>
      </c>
      <c r="F3926">
        <v>5015007194</v>
      </c>
      <c r="G3926" s="276">
        <v>45699</v>
      </c>
      <c r="H3926">
        <v>20250130641673</v>
      </c>
      <c r="I3926">
        <v>2.88</v>
      </c>
      <c r="J3926" s="289" t="s">
        <v>324</v>
      </c>
      <c r="K3926" s="289" t="s">
        <v>9122</v>
      </c>
      <c r="L3926" s="289" t="s">
        <v>275</v>
      </c>
      <c r="M3926" s="289" t="s">
        <v>9100</v>
      </c>
      <c r="N3926" s="289" t="s">
        <v>375</v>
      </c>
      <c r="O3926" s="289" t="s">
        <v>291</v>
      </c>
      <c r="P3926" s="289" t="str">
        <f>VLOOKUP(CAT_Details[[#This Row],[Delivery Bp Customer Code]],Table6[],2,0)</f>
        <v>DX01-L5</v>
      </c>
    </row>
    <row r="3927" spans="1:16" x14ac:dyDescent="0.25">
      <c r="A3927" s="289" t="s">
        <v>285</v>
      </c>
      <c r="B3927">
        <v>27</v>
      </c>
      <c r="C3927">
        <v>14700</v>
      </c>
      <c r="D3927">
        <v>10.8</v>
      </c>
      <c r="E3927" s="289" t="s">
        <v>9123</v>
      </c>
      <c r="F3927">
        <v>5015007354</v>
      </c>
      <c r="G3927" s="276">
        <v>45699</v>
      </c>
      <c r="H3927">
        <v>20250129641057</v>
      </c>
      <c r="I3927">
        <v>25.92</v>
      </c>
      <c r="J3927" s="289" t="s">
        <v>383</v>
      </c>
      <c r="K3927" s="289" t="s">
        <v>9124</v>
      </c>
      <c r="L3927" s="289" t="s">
        <v>275</v>
      </c>
      <c r="M3927" s="289" t="s">
        <v>9015</v>
      </c>
      <c r="N3927" s="289" t="s">
        <v>386</v>
      </c>
      <c r="O3927" s="289" t="s">
        <v>291</v>
      </c>
      <c r="P3927" s="289" t="str">
        <f>VLOOKUP(CAT_Details[[#This Row],[Delivery Bp Customer Code]],Table6[],2,0)</f>
        <v>DX01-L5</v>
      </c>
    </row>
    <row r="3928" spans="1:16" x14ac:dyDescent="0.25">
      <c r="A3928" s="289" t="s">
        <v>285</v>
      </c>
      <c r="B3928">
        <v>11</v>
      </c>
      <c r="C3928">
        <v>2189</v>
      </c>
      <c r="D3928">
        <v>5.37</v>
      </c>
      <c r="E3928" s="289" t="s">
        <v>9125</v>
      </c>
      <c r="F3928">
        <v>5015021178</v>
      </c>
      <c r="G3928" s="276">
        <v>45699</v>
      </c>
      <c r="H3928">
        <v>20250203643707</v>
      </c>
      <c r="I3928">
        <v>11.583</v>
      </c>
      <c r="J3928" s="289" t="s">
        <v>345</v>
      </c>
      <c r="K3928" s="289" t="s">
        <v>9126</v>
      </c>
      <c r="L3928" s="289" t="s">
        <v>275</v>
      </c>
      <c r="M3928" s="289" t="s">
        <v>9127</v>
      </c>
      <c r="N3928" s="289" t="s">
        <v>415</v>
      </c>
      <c r="O3928" s="289" t="s">
        <v>291</v>
      </c>
      <c r="P3928" s="289" t="str">
        <f>VLOOKUP(CAT_Details[[#This Row],[Delivery Bp Customer Code]],Table6[],2,0)</f>
        <v>DX01-L5</v>
      </c>
    </row>
    <row r="3929" spans="1:16" x14ac:dyDescent="0.25">
      <c r="A3929" s="289" t="s">
        <v>285</v>
      </c>
      <c r="B3929">
        <v>4</v>
      </c>
      <c r="C3929">
        <v>5750</v>
      </c>
      <c r="D3929">
        <v>1.6</v>
      </c>
      <c r="E3929" s="289" t="s">
        <v>9128</v>
      </c>
      <c r="F3929">
        <v>5015021600</v>
      </c>
      <c r="G3929" s="276">
        <v>45699</v>
      </c>
      <c r="H3929">
        <v>20250131642853</v>
      </c>
      <c r="I3929">
        <v>2.3039999999999998</v>
      </c>
      <c r="J3929" s="289" t="s">
        <v>324</v>
      </c>
      <c r="K3929" s="289" t="s">
        <v>9129</v>
      </c>
      <c r="L3929" s="289" t="s">
        <v>275</v>
      </c>
      <c r="M3929" s="289" t="s">
        <v>9107</v>
      </c>
      <c r="N3929" s="289" t="s">
        <v>333</v>
      </c>
      <c r="O3929" s="289" t="s">
        <v>291</v>
      </c>
      <c r="P3929" s="289" t="str">
        <f>VLOOKUP(CAT_Details[[#This Row],[Delivery Bp Customer Code]],Table6[],2,0)</f>
        <v>DX01-L5</v>
      </c>
    </row>
    <row r="3930" spans="1:16" x14ac:dyDescent="0.25">
      <c r="A3930" s="289" t="s">
        <v>285</v>
      </c>
      <c r="B3930">
        <v>7</v>
      </c>
      <c r="C3930">
        <v>1108</v>
      </c>
      <c r="D3930">
        <v>2.8</v>
      </c>
      <c r="E3930" s="289" t="s">
        <v>9130</v>
      </c>
      <c r="F3930">
        <v>5015022025</v>
      </c>
      <c r="G3930" s="276">
        <v>45699</v>
      </c>
      <c r="H3930" s="5">
        <v>20250203643565</v>
      </c>
      <c r="I3930">
        <v>4.1280000000000001</v>
      </c>
      <c r="J3930" s="289" t="s">
        <v>345</v>
      </c>
      <c r="K3930" s="289" t="s">
        <v>9131</v>
      </c>
      <c r="L3930" s="289" t="s">
        <v>275</v>
      </c>
      <c r="M3930" s="289" t="s">
        <v>9127</v>
      </c>
      <c r="N3930" s="289" t="s">
        <v>348</v>
      </c>
      <c r="O3930" s="289" t="s">
        <v>291</v>
      </c>
      <c r="P3930" s="289" t="str">
        <f>VLOOKUP(CAT_Details[[#This Row],[Delivery Bp Customer Code]],Table6[],2,0)</f>
        <v>DX01-L5</v>
      </c>
    </row>
    <row r="3931" spans="1:16" x14ac:dyDescent="0.25">
      <c r="A3931" s="289" t="s">
        <v>285</v>
      </c>
      <c r="B3931">
        <v>11</v>
      </c>
      <c r="C3931">
        <v>1025</v>
      </c>
      <c r="D3931">
        <v>4.3</v>
      </c>
      <c r="E3931" s="289" t="s">
        <v>9116</v>
      </c>
      <c r="F3931">
        <v>5015035993</v>
      </c>
      <c r="G3931" s="276">
        <v>45699</v>
      </c>
      <c r="H3931" s="5">
        <v>20250203643426</v>
      </c>
      <c r="I3931">
        <v>10.07</v>
      </c>
      <c r="J3931" s="289" t="s">
        <v>350</v>
      </c>
      <c r="K3931" s="289" t="s">
        <v>9132</v>
      </c>
      <c r="L3931" s="289" t="s">
        <v>275</v>
      </c>
      <c r="M3931" s="289" t="s">
        <v>8988</v>
      </c>
      <c r="N3931" s="289" t="s">
        <v>390</v>
      </c>
      <c r="O3931" s="289" t="s">
        <v>291</v>
      </c>
      <c r="P3931" s="289" t="str">
        <f>VLOOKUP(CAT_Details[[#This Row],[Delivery Bp Customer Code]],Table6[],2,0)</f>
        <v>DX01-L5</v>
      </c>
    </row>
    <row r="3932" spans="1:16" x14ac:dyDescent="0.25">
      <c r="A3932" s="289" t="s">
        <v>285</v>
      </c>
      <c r="B3932">
        <v>33</v>
      </c>
      <c r="C3932">
        <v>2043</v>
      </c>
      <c r="D3932">
        <v>11.1</v>
      </c>
      <c r="E3932" s="289" t="s">
        <v>9133</v>
      </c>
      <c r="F3932">
        <v>5015036796</v>
      </c>
      <c r="G3932" s="276">
        <v>45699</v>
      </c>
      <c r="H3932" s="5">
        <v>20250203643419</v>
      </c>
      <c r="I3932">
        <v>24.893000000000001</v>
      </c>
      <c r="J3932" s="289" t="s">
        <v>350</v>
      </c>
      <c r="K3932" s="289" t="s">
        <v>9134</v>
      </c>
      <c r="L3932" s="289" t="s">
        <v>275</v>
      </c>
      <c r="M3932" s="289" t="s">
        <v>8988</v>
      </c>
      <c r="N3932" s="289" t="s">
        <v>390</v>
      </c>
      <c r="O3932" s="289" t="s">
        <v>291</v>
      </c>
      <c r="P3932" s="289" t="str">
        <f>VLOOKUP(CAT_Details[[#This Row],[Delivery Bp Customer Code]],Table6[],2,0)</f>
        <v>DX01-L5</v>
      </c>
    </row>
    <row r="3933" spans="1:16" x14ac:dyDescent="0.25">
      <c r="A3933" s="289" t="s">
        <v>285</v>
      </c>
      <c r="B3933">
        <v>3</v>
      </c>
      <c r="C3933">
        <v>188</v>
      </c>
      <c r="D3933">
        <v>0.5</v>
      </c>
      <c r="E3933" s="289" t="s">
        <v>9135</v>
      </c>
      <c r="F3933">
        <v>5015036799</v>
      </c>
      <c r="G3933" s="276">
        <v>45699</v>
      </c>
      <c r="H3933">
        <v>20250204644739</v>
      </c>
      <c r="I3933">
        <v>1.008</v>
      </c>
      <c r="J3933" s="289" t="s">
        <v>350</v>
      </c>
      <c r="K3933" s="289" t="s">
        <v>9136</v>
      </c>
      <c r="L3933" s="289" t="s">
        <v>275</v>
      </c>
      <c r="M3933" s="289" t="s">
        <v>9087</v>
      </c>
      <c r="N3933" s="289" t="s">
        <v>430</v>
      </c>
      <c r="O3933" s="289" t="s">
        <v>291</v>
      </c>
      <c r="P3933" s="289" t="str">
        <f>VLOOKUP(CAT_Details[[#This Row],[Delivery Bp Customer Code]],Table6[],2,0)</f>
        <v>DX01-L5</v>
      </c>
    </row>
    <row r="3934" spans="1:16" x14ac:dyDescent="0.25">
      <c r="A3934" s="289" t="s">
        <v>285</v>
      </c>
      <c r="B3934">
        <v>23</v>
      </c>
      <c r="C3934">
        <v>2079.31</v>
      </c>
      <c r="D3934">
        <v>10.050000000000001</v>
      </c>
      <c r="E3934" s="289" t="s">
        <v>9137</v>
      </c>
      <c r="F3934">
        <v>5015036817</v>
      </c>
      <c r="G3934" s="276">
        <v>45699</v>
      </c>
      <c r="H3934">
        <v>20250204644431</v>
      </c>
      <c r="I3934">
        <v>22.773</v>
      </c>
      <c r="J3934" s="289" t="s">
        <v>287</v>
      </c>
      <c r="K3934" s="289" t="s">
        <v>9138</v>
      </c>
      <c r="L3934" s="289" t="s">
        <v>275</v>
      </c>
      <c r="M3934" s="289" t="s">
        <v>8998</v>
      </c>
      <c r="N3934" s="289" t="s">
        <v>1198</v>
      </c>
      <c r="O3934" s="289" t="s">
        <v>291</v>
      </c>
      <c r="P3934" s="289" t="str">
        <f>VLOOKUP(CAT_Details[[#This Row],[Delivery Bp Customer Code]],Table6[],2,0)</f>
        <v>DX01-L5</v>
      </c>
    </row>
    <row r="3935" spans="1:16" x14ac:dyDescent="0.25">
      <c r="A3935" s="289" t="s">
        <v>285</v>
      </c>
      <c r="B3935">
        <v>2</v>
      </c>
      <c r="C3935">
        <v>251</v>
      </c>
      <c r="D3935">
        <v>0.6</v>
      </c>
      <c r="E3935" s="289" t="s">
        <v>9139</v>
      </c>
      <c r="F3935">
        <v>5015036822</v>
      </c>
      <c r="G3935" s="276">
        <v>45699</v>
      </c>
      <c r="H3935">
        <v>20250203643799</v>
      </c>
      <c r="I3935">
        <v>1.248</v>
      </c>
      <c r="J3935" s="289" t="s">
        <v>280</v>
      </c>
      <c r="K3935" s="289" t="s">
        <v>9140</v>
      </c>
      <c r="L3935" s="289" t="s">
        <v>275</v>
      </c>
      <c r="M3935" s="289" t="s">
        <v>8980</v>
      </c>
      <c r="N3935" s="289" t="s">
        <v>424</v>
      </c>
      <c r="O3935" s="289" t="s">
        <v>291</v>
      </c>
      <c r="P3935" s="289" t="str">
        <f>VLOOKUP(CAT_Details[[#This Row],[Delivery Bp Customer Code]],Table6[],2,0)</f>
        <v>DX01-L5</v>
      </c>
    </row>
    <row r="3936" spans="1:16" x14ac:dyDescent="0.25">
      <c r="A3936" s="289" t="s">
        <v>285</v>
      </c>
      <c r="B3936">
        <v>1</v>
      </c>
      <c r="C3936">
        <v>95</v>
      </c>
      <c r="D3936">
        <v>0.4</v>
      </c>
      <c r="E3936" s="289" t="s">
        <v>9141</v>
      </c>
      <c r="F3936">
        <v>5015036844</v>
      </c>
      <c r="G3936" s="276">
        <v>45699</v>
      </c>
      <c r="H3936">
        <v>20250204644471</v>
      </c>
      <c r="I3936">
        <v>0.48</v>
      </c>
      <c r="J3936" s="289" t="s">
        <v>350</v>
      </c>
      <c r="K3936" s="289" t="s">
        <v>9142</v>
      </c>
      <c r="L3936" s="289" t="s">
        <v>275</v>
      </c>
      <c r="M3936" s="289" t="s">
        <v>9087</v>
      </c>
      <c r="N3936" s="289" t="s">
        <v>901</v>
      </c>
      <c r="O3936" s="289" t="s">
        <v>291</v>
      </c>
      <c r="P3936" s="289" t="str">
        <f>VLOOKUP(CAT_Details[[#This Row],[Delivery Bp Customer Code]],Table6[],2,0)</f>
        <v>DX01-L5</v>
      </c>
    </row>
    <row r="3937" spans="1:16" x14ac:dyDescent="0.25">
      <c r="A3937" s="289" t="s">
        <v>285</v>
      </c>
      <c r="B3937">
        <v>8</v>
      </c>
      <c r="C3937">
        <v>960</v>
      </c>
      <c r="D3937">
        <v>3.2</v>
      </c>
      <c r="E3937" s="289" t="s">
        <v>9143</v>
      </c>
      <c r="F3937">
        <v>5015037119</v>
      </c>
      <c r="G3937" s="276">
        <v>45699</v>
      </c>
      <c r="H3937">
        <v>20250204644469</v>
      </c>
      <c r="I3937">
        <v>7.68</v>
      </c>
      <c r="J3937" s="289" t="s">
        <v>350</v>
      </c>
      <c r="K3937" s="289" t="s">
        <v>9144</v>
      </c>
      <c r="L3937" s="289" t="s">
        <v>275</v>
      </c>
      <c r="M3937" s="289" t="s">
        <v>9087</v>
      </c>
      <c r="N3937" s="289" t="s">
        <v>353</v>
      </c>
      <c r="O3937" s="289" t="s">
        <v>291</v>
      </c>
      <c r="P3937" s="289" t="str">
        <f>VLOOKUP(CAT_Details[[#This Row],[Delivery Bp Customer Code]],Table6[],2,0)</f>
        <v>DX01-L5</v>
      </c>
    </row>
    <row r="3938" spans="1:16" x14ac:dyDescent="0.25">
      <c r="A3938" s="289" t="s">
        <v>285</v>
      </c>
      <c r="B3938">
        <v>1</v>
      </c>
      <c r="C3938">
        <v>120</v>
      </c>
      <c r="D3938">
        <v>0.4</v>
      </c>
      <c r="E3938" s="289" t="s">
        <v>9143</v>
      </c>
      <c r="F3938">
        <v>5015037120</v>
      </c>
      <c r="G3938" s="276">
        <v>45699</v>
      </c>
      <c r="H3938" s="5">
        <v>20250204644473</v>
      </c>
      <c r="I3938">
        <v>0.96</v>
      </c>
      <c r="J3938" s="289" t="s">
        <v>350</v>
      </c>
      <c r="K3938" s="289" t="s">
        <v>9145</v>
      </c>
      <c r="L3938" s="289" t="s">
        <v>275</v>
      </c>
      <c r="M3938" s="289" t="s">
        <v>9087</v>
      </c>
      <c r="N3938" s="289" t="s">
        <v>353</v>
      </c>
      <c r="O3938" s="289" t="s">
        <v>291</v>
      </c>
      <c r="P3938" s="289" t="str">
        <f>VLOOKUP(CAT_Details[[#This Row],[Delivery Bp Customer Code]],Table6[],2,0)</f>
        <v>DX01-L5</v>
      </c>
    </row>
    <row r="3939" spans="1:16" x14ac:dyDescent="0.25">
      <c r="A3939" s="289" t="s">
        <v>285</v>
      </c>
      <c r="B3939">
        <v>12</v>
      </c>
      <c r="C3939">
        <v>441</v>
      </c>
      <c r="D3939">
        <v>1.95</v>
      </c>
      <c r="E3939" s="289" t="s">
        <v>9146</v>
      </c>
      <c r="F3939">
        <v>5015037194</v>
      </c>
      <c r="G3939" s="276">
        <v>45699</v>
      </c>
      <c r="H3939">
        <v>20250131643032</v>
      </c>
      <c r="I3939">
        <v>3.0779999999999998</v>
      </c>
      <c r="J3939" s="289" t="s">
        <v>350</v>
      </c>
      <c r="K3939" s="289" t="s">
        <v>9147</v>
      </c>
      <c r="L3939" s="289" t="s">
        <v>275</v>
      </c>
      <c r="M3939" s="289" t="s">
        <v>9097</v>
      </c>
      <c r="N3939" s="289" t="s">
        <v>378</v>
      </c>
      <c r="O3939" s="289" t="s">
        <v>291</v>
      </c>
      <c r="P3939" s="289" t="str">
        <f>VLOOKUP(CAT_Details[[#This Row],[Delivery Bp Customer Code]],Table6[],2,0)</f>
        <v>DX01-L5</v>
      </c>
    </row>
    <row r="3940" spans="1:16" x14ac:dyDescent="0.25">
      <c r="A3940" s="289" t="s">
        <v>285</v>
      </c>
      <c r="B3940">
        <v>1</v>
      </c>
      <c r="C3940">
        <v>23</v>
      </c>
      <c r="D3940">
        <v>0.2</v>
      </c>
      <c r="E3940" s="289" t="s">
        <v>9146</v>
      </c>
      <c r="F3940">
        <v>5015037199</v>
      </c>
      <c r="G3940" s="276">
        <v>45699</v>
      </c>
      <c r="H3940">
        <v>20250203643410</v>
      </c>
      <c r="I3940">
        <v>0.14399999999999999</v>
      </c>
      <c r="J3940" s="289" t="s">
        <v>350</v>
      </c>
      <c r="K3940" s="289" t="s">
        <v>9148</v>
      </c>
      <c r="L3940" s="289" t="s">
        <v>275</v>
      </c>
      <c r="M3940" s="289" t="s">
        <v>9097</v>
      </c>
      <c r="N3940" s="289" t="s">
        <v>378</v>
      </c>
      <c r="O3940" s="289" t="s">
        <v>291</v>
      </c>
      <c r="P3940" s="289" t="str">
        <f>VLOOKUP(CAT_Details[[#This Row],[Delivery Bp Customer Code]],Table6[],2,0)</f>
        <v>DX01-L5</v>
      </c>
    </row>
    <row r="3941" spans="1:16" x14ac:dyDescent="0.25">
      <c r="A3941" s="289" t="s">
        <v>521</v>
      </c>
      <c r="B3941">
        <v>4</v>
      </c>
      <c r="C3941">
        <v>2883</v>
      </c>
      <c r="D3941">
        <v>1.84</v>
      </c>
      <c r="E3941" s="289" t="s">
        <v>9149</v>
      </c>
      <c r="F3941">
        <v>5015021875</v>
      </c>
      <c r="G3941" s="276">
        <v>45699</v>
      </c>
      <c r="H3941">
        <v>20250130641850</v>
      </c>
      <c r="I3941">
        <v>4.1319999999999997</v>
      </c>
      <c r="J3941" s="289" t="s">
        <v>294</v>
      </c>
      <c r="K3941" s="289" t="s">
        <v>9150</v>
      </c>
      <c r="L3941" s="289" t="s">
        <v>275</v>
      </c>
      <c r="M3941" s="289" t="s">
        <v>8864</v>
      </c>
      <c r="N3941" s="289" t="s">
        <v>606</v>
      </c>
      <c r="O3941" s="289" t="s">
        <v>525</v>
      </c>
      <c r="P3941" s="289" t="str">
        <f>VLOOKUP(CAT_Details[[#This Row],[Delivery Bp Customer Code]],Table6[],2,0)</f>
        <v>No Loc</v>
      </c>
    </row>
    <row r="3942" spans="1:16" x14ac:dyDescent="0.25">
      <c r="A3942" s="289" t="s">
        <v>272</v>
      </c>
      <c r="B3942">
        <v>2</v>
      </c>
      <c r="C3942">
        <v>244</v>
      </c>
      <c r="D3942">
        <v>0.4</v>
      </c>
      <c r="E3942" s="289" t="s">
        <v>9151</v>
      </c>
      <c r="F3942">
        <v>5015007076</v>
      </c>
      <c r="G3942" s="276">
        <v>45699</v>
      </c>
      <c r="H3942">
        <v>20250130641543</v>
      </c>
      <c r="I3942">
        <v>0.76800000000000002</v>
      </c>
      <c r="J3942" s="289" t="s">
        <v>438</v>
      </c>
      <c r="K3942" s="289" t="s">
        <v>9152</v>
      </c>
      <c r="L3942" s="289" t="s">
        <v>275</v>
      </c>
      <c r="M3942" s="289" t="s">
        <v>8864</v>
      </c>
      <c r="N3942" s="289" t="s">
        <v>440</v>
      </c>
      <c r="O3942" s="289" t="s">
        <v>277</v>
      </c>
      <c r="P3942" s="289" t="str">
        <f>VLOOKUP(CAT_Details[[#This Row],[Delivery Bp Customer Code]],Table6[],2,0)</f>
        <v>U2-L5</v>
      </c>
    </row>
    <row r="3943" spans="1:16" x14ac:dyDescent="0.25">
      <c r="A3943" s="289" t="s">
        <v>272</v>
      </c>
      <c r="B3943">
        <v>1</v>
      </c>
      <c r="C3943">
        <v>22</v>
      </c>
      <c r="D3943">
        <v>0.2</v>
      </c>
      <c r="E3943" s="289" t="s">
        <v>9153</v>
      </c>
      <c r="F3943">
        <v>5015007455</v>
      </c>
      <c r="G3943" s="276">
        <v>45699</v>
      </c>
      <c r="H3943">
        <v>20250131642263</v>
      </c>
      <c r="I3943">
        <v>0.216</v>
      </c>
      <c r="J3943" s="289" t="s">
        <v>401</v>
      </c>
      <c r="K3943" s="289" t="s">
        <v>9154</v>
      </c>
      <c r="L3943" s="289" t="s">
        <v>275</v>
      </c>
      <c r="M3943" s="289" t="s">
        <v>9069</v>
      </c>
      <c r="N3943" s="289" t="s">
        <v>2533</v>
      </c>
      <c r="O3943" s="289" t="s">
        <v>277</v>
      </c>
      <c r="P3943" s="289" t="str">
        <f>VLOOKUP(CAT_Details[[#This Row],[Delivery Bp Customer Code]],Table6[],2,0)</f>
        <v>U2-L5</v>
      </c>
    </row>
    <row r="3944" spans="1:16" x14ac:dyDescent="0.25">
      <c r="A3944" s="289" t="s">
        <v>272</v>
      </c>
      <c r="B3944">
        <v>12</v>
      </c>
      <c r="C3944">
        <v>1056</v>
      </c>
      <c r="D3944">
        <v>4.8</v>
      </c>
      <c r="E3944" s="289" t="s">
        <v>9155</v>
      </c>
      <c r="F3944">
        <v>5015036794</v>
      </c>
      <c r="G3944" s="276">
        <v>45699</v>
      </c>
      <c r="H3944">
        <v>20250131643146</v>
      </c>
      <c r="I3944">
        <v>11.52</v>
      </c>
      <c r="J3944" s="289" t="s">
        <v>350</v>
      </c>
      <c r="K3944" s="289" t="s">
        <v>9156</v>
      </c>
      <c r="L3944" s="289" t="s">
        <v>275</v>
      </c>
      <c r="M3944" s="289" t="s">
        <v>9087</v>
      </c>
      <c r="N3944" s="289" t="s">
        <v>462</v>
      </c>
      <c r="O3944" s="289" t="s">
        <v>277</v>
      </c>
      <c r="P3944" s="289" t="str">
        <f>VLOOKUP(CAT_Details[[#This Row],[Delivery Bp Customer Code]],Table6[],2,0)</f>
        <v>U2-L5</v>
      </c>
    </row>
    <row r="3945" spans="1:16" x14ac:dyDescent="0.25">
      <c r="A3945" s="289" t="s">
        <v>272</v>
      </c>
      <c r="B3945">
        <v>7</v>
      </c>
      <c r="C3945">
        <v>1084</v>
      </c>
      <c r="D3945">
        <v>1.2</v>
      </c>
      <c r="E3945" s="289" t="s">
        <v>9114</v>
      </c>
      <c r="F3945">
        <v>5015037313</v>
      </c>
      <c r="G3945" s="276">
        <v>45699</v>
      </c>
      <c r="H3945">
        <v>20250131642988</v>
      </c>
      <c r="I3945">
        <v>1.728</v>
      </c>
      <c r="J3945" s="289" t="s">
        <v>324</v>
      </c>
      <c r="K3945" s="289" t="s">
        <v>9157</v>
      </c>
      <c r="L3945" s="289" t="s">
        <v>275</v>
      </c>
      <c r="M3945" s="289" t="s">
        <v>9100</v>
      </c>
      <c r="N3945" s="289" t="s">
        <v>453</v>
      </c>
      <c r="O3945" s="289" t="s">
        <v>277</v>
      </c>
      <c r="P3945" s="289" t="str">
        <f>VLOOKUP(CAT_Details[[#This Row],[Delivery Bp Customer Code]],Table6[],2,0)</f>
        <v>U2-L5</v>
      </c>
    </row>
    <row r="3946" spans="1:16" x14ac:dyDescent="0.25">
      <c r="A3946" s="289" t="s">
        <v>272</v>
      </c>
      <c r="B3946">
        <v>30</v>
      </c>
      <c r="C3946">
        <v>3930</v>
      </c>
      <c r="D3946">
        <v>12</v>
      </c>
      <c r="E3946" s="289" t="s">
        <v>9158</v>
      </c>
      <c r="F3946">
        <v>5015051331</v>
      </c>
      <c r="G3946" s="276">
        <v>45699</v>
      </c>
      <c r="H3946">
        <v>20250204644880</v>
      </c>
      <c r="I3946">
        <v>27.36</v>
      </c>
      <c r="J3946" s="289" t="s">
        <v>350</v>
      </c>
      <c r="K3946" s="289" t="s">
        <v>9159</v>
      </c>
      <c r="L3946" s="289" t="s">
        <v>275</v>
      </c>
      <c r="M3946" s="289" t="s">
        <v>9097</v>
      </c>
      <c r="N3946" s="289" t="s">
        <v>472</v>
      </c>
      <c r="O3946" s="289" t="s">
        <v>277</v>
      </c>
      <c r="P3946" s="289" t="str">
        <f>VLOOKUP(CAT_Details[[#This Row],[Delivery Bp Customer Code]],Table6[],2,0)</f>
        <v>U2-L5</v>
      </c>
    </row>
    <row r="3947" spans="1:16" x14ac:dyDescent="0.25">
      <c r="A3947" s="289" t="s">
        <v>272</v>
      </c>
      <c r="B3947">
        <v>28</v>
      </c>
      <c r="C3947">
        <v>1568</v>
      </c>
      <c r="D3947">
        <v>14.94</v>
      </c>
      <c r="E3947" s="289" t="s">
        <v>9160</v>
      </c>
      <c r="F3947">
        <v>5015065119</v>
      </c>
      <c r="G3947" s="276">
        <v>45699</v>
      </c>
      <c r="H3947">
        <v>20250205645890</v>
      </c>
      <c r="I3947">
        <v>34.048000000000002</v>
      </c>
      <c r="J3947" s="289" t="s">
        <v>302</v>
      </c>
      <c r="K3947" s="289" t="s">
        <v>9161</v>
      </c>
      <c r="L3947" s="289" t="s">
        <v>275</v>
      </c>
      <c r="M3947" s="289" t="s">
        <v>9162</v>
      </c>
      <c r="N3947" s="289" t="s">
        <v>305</v>
      </c>
      <c r="O3947" s="289" t="s">
        <v>277</v>
      </c>
      <c r="P3947" s="289" t="str">
        <f>VLOOKUP(CAT_Details[[#This Row],[Delivery Bp Customer Code]],Table6[],2,0)</f>
        <v>U2-L5</v>
      </c>
    </row>
    <row r="3948" spans="1:16" x14ac:dyDescent="0.25">
      <c r="A3948" s="289" t="s">
        <v>272</v>
      </c>
      <c r="B3948">
        <v>14</v>
      </c>
      <c r="C3948">
        <v>700</v>
      </c>
      <c r="D3948">
        <v>7.27</v>
      </c>
      <c r="E3948" s="289" t="s">
        <v>9163</v>
      </c>
      <c r="F3948">
        <v>5015065544</v>
      </c>
      <c r="G3948" s="276">
        <v>45699</v>
      </c>
      <c r="H3948" s="5">
        <v>20250206646977</v>
      </c>
      <c r="I3948">
        <v>16.356999999999999</v>
      </c>
      <c r="J3948" s="289" t="s">
        <v>273</v>
      </c>
      <c r="K3948" s="289" t="s">
        <v>9164</v>
      </c>
      <c r="L3948" s="289" t="s">
        <v>275</v>
      </c>
      <c r="M3948" s="289" t="s">
        <v>9165</v>
      </c>
      <c r="N3948" s="289" t="s">
        <v>1240</v>
      </c>
      <c r="O3948" s="289" t="s">
        <v>277</v>
      </c>
      <c r="P3948" s="289" t="str">
        <f>VLOOKUP(CAT_Details[[#This Row],[Delivery Bp Customer Code]],Table6[],2,0)</f>
        <v>U2-L5</v>
      </c>
    </row>
    <row r="3949" spans="1:16" x14ac:dyDescent="0.25">
      <c r="A3949" s="289" t="s">
        <v>4794</v>
      </c>
      <c r="B3949">
        <v>3</v>
      </c>
      <c r="C3949">
        <v>816</v>
      </c>
      <c r="D3949">
        <v>1.2</v>
      </c>
      <c r="E3949" s="289" t="s">
        <v>9166</v>
      </c>
      <c r="F3949">
        <v>5015036578</v>
      </c>
      <c r="G3949" s="276">
        <v>45699</v>
      </c>
      <c r="H3949" s="5">
        <v>20250204644436</v>
      </c>
      <c r="I3949">
        <v>2.3039999999999998</v>
      </c>
      <c r="J3949" s="289" t="s">
        <v>350</v>
      </c>
      <c r="K3949" s="289" t="s">
        <v>9167</v>
      </c>
      <c r="L3949" s="289" t="s">
        <v>275</v>
      </c>
      <c r="M3949" s="289" t="s">
        <v>9087</v>
      </c>
      <c r="N3949" s="289" t="s">
        <v>948</v>
      </c>
      <c r="O3949" s="289" t="s">
        <v>4798</v>
      </c>
      <c r="P3949" s="289" t="str">
        <f>VLOOKUP(CAT_Details[[#This Row],[Delivery Bp Customer Code]],Table6[],2,0)</f>
        <v>MY02</v>
      </c>
    </row>
    <row r="3950" spans="1:16" x14ac:dyDescent="0.25">
      <c r="A3950" s="289" t="s">
        <v>4794</v>
      </c>
      <c r="B3950">
        <v>4</v>
      </c>
      <c r="C3950">
        <v>1040</v>
      </c>
      <c r="D3950">
        <v>1.6</v>
      </c>
      <c r="E3950" s="289" t="s">
        <v>9166</v>
      </c>
      <c r="F3950">
        <v>5015036592</v>
      </c>
      <c r="G3950" s="276">
        <v>45699</v>
      </c>
      <c r="H3950">
        <v>20250204644441</v>
      </c>
      <c r="I3950">
        <v>1.92</v>
      </c>
      <c r="J3950" s="289" t="s">
        <v>350</v>
      </c>
      <c r="K3950" s="289" t="s">
        <v>9168</v>
      </c>
      <c r="L3950" s="289" t="s">
        <v>275</v>
      </c>
      <c r="M3950" s="289" t="s">
        <v>9087</v>
      </c>
      <c r="N3950" s="289" t="s">
        <v>948</v>
      </c>
      <c r="O3950" s="289" t="s">
        <v>4798</v>
      </c>
      <c r="P3950" s="289" t="str">
        <f>VLOOKUP(CAT_Details[[#This Row],[Delivery Bp Customer Code]],Table6[],2,0)</f>
        <v>MY02</v>
      </c>
    </row>
    <row r="3951" spans="1:16" x14ac:dyDescent="0.25">
      <c r="A3951" s="289" t="s">
        <v>4794</v>
      </c>
      <c r="B3951">
        <v>12</v>
      </c>
      <c r="C3951">
        <v>1582.8</v>
      </c>
      <c r="D3951">
        <v>4.8</v>
      </c>
      <c r="E3951" s="289" t="s">
        <v>9169</v>
      </c>
      <c r="F3951">
        <v>5015036883</v>
      </c>
      <c r="G3951" s="276">
        <v>45699</v>
      </c>
      <c r="H3951">
        <v>20250204644624</v>
      </c>
      <c r="I3951">
        <v>8.64</v>
      </c>
      <c r="J3951" s="289" t="s">
        <v>350</v>
      </c>
      <c r="K3951" s="289" t="s">
        <v>9170</v>
      </c>
      <c r="L3951" s="289" t="s">
        <v>275</v>
      </c>
      <c r="M3951" s="289" t="s">
        <v>9097</v>
      </c>
      <c r="N3951" s="289" t="s">
        <v>7086</v>
      </c>
      <c r="O3951" s="289" t="s">
        <v>4798</v>
      </c>
      <c r="P3951" s="289" t="str">
        <f>VLOOKUP(CAT_Details[[#This Row],[Delivery Bp Customer Code]],Table6[],2,0)</f>
        <v>MY02</v>
      </c>
    </row>
    <row r="3952" spans="1:16" x14ac:dyDescent="0.25">
      <c r="A3952" s="289" t="s">
        <v>4794</v>
      </c>
      <c r="B3952">
        <v>1</v>
      </c>
      <c r="C3952">
        <v>14.42</v>
      </c>
      <c r="D3952">
        <v>0.05</v>
      </c>
      <c r="E3952" s="289" t="s">
        <v>9171</v>
      </c>
      <c r="F3952">
        <v>5015037236</v>
      </c>
      <c r="G3952" s="276">
        <v>45699</v>
      </c>
      <c r="H3952">
        <v>20250204644653</v>
      </c>
      <c r="I3952">
        <v>0.03</v>
      </c>
      <c r="J3952" s="289" t="s">
        <v>350</v>
      </c>
      <c r="K3952" s="289" t="s">
        <v>9172</v>
      </c>
      <c r="L3952" s="289" t="s">
        <v>275</v>
      </c>
      <c r="M3952" s="289" t="s">
        <v>9097</v>
      </c>
      <c r="N3952" s="289" t="s">
        <v>5251</v>
      </c>
      <c r="O3952" s="289" t="s">
        <v>4798</v>
      </c>
      <c r="P3952" s="289" t="str">
        <f>VLOOKUP(CAT_Details[[#This Row],[Delivery Bp Customer Code]],Table6[],2,0)</f>
        <v>MY02</v>
      </c>
    </row>
    <row r="3953" spans="1:16" x14ac:dyDescent="0.25">
      <c r="A3953" s="289" t="s">
        <v>4794</v>
      </c>
      <c r="B3953">
        <v>1</v>
      </c>
      <c r="C3953">
        <v>234</v>
      </c>
      <c r="D3953">
        <v>0.4</v>
      </c>
      <c r="E3953" s="289" t="s">
        <v>9171</v>
      </c>
      <c r="F3953">
        <v>5015037237</v>
      </c>
      <c r="G3953" s="276">
        <v>45699</v>
      </c>
      <c r="H3953">
        <v>20250204644893</v>
      </c>
      <c r="I3953">
        <v>0.61399999999999999</v>
      </c>
      <c r="J3953" s="289" t="s">
        <v>350</v>
      </c>
      <c r="K3953" s="289" t="s">
        <v>9173</v>
      </c>
      <c r="L3953" s="289" t="s">
        <v>275</v>
      </c>
      <c r="M3953" s="289" t="s">
        <v>9097</v>
      </c>
      <c r="N3953" s="289" t="s">
        <v>5251</v>
      </c>
      <c r="O3953" s="289" t="s">
        <v>4798</v>
      </c>
      <c r="P3953" s="289" t="str">
        <f>VLOOKUP(CAT_Details[[#This Row],[Delivery Bp Customer Code]],Table6[],2,0)</f>
        <v>MY02</v>
      </c>
    </row>
    <row r="3954" spans="1:16" x14ac:dyDescent="0.25">
      <c r="A3954" s="289" t="s">
        <v>4794</v>
      </c>
      <c r="B3954">
        <v>2</v>
      </c>
      <c r="C3954">
        <v>768</v>
      </c>
      <c r="D3954">
        <v>0.8</v>
      </c>
      <c r="E3954" s="289" t="s">
        <v>9171</v>
      </c>
      <c r="F3954">
        <v>5015037238</v>
      </c>
      <c r="G3954" s="276">
        <v>45699</v>
      </c>
      <c r="H3954">
        <v>20250204644643</v>
      </c>
      <c r="I3954">
        <v>2.4089999999999998</v>
      </c>
      <c r="J3954" s="289" t="s">
        <v>350</v>
      </c>
      <c r="K3954" s="289" t="s">
        <v>9174</v>
      </c>
      <c r="L3954" s="289" t="s">
        <v>275</v>
      </c>
      <c r="M3954" s="289" t="s">
        <v>9097</v>
      </c>
      <c r="N3954" s="289" t="s">
        <v>5251</v>
      </c>
      <c r="O3954" s="289" t="s">
        <v>4798</v>
      </c>
      <c r="P3954" s="289" t="str">
        <f>VLOOKUP(CAT_Details[[#This Row],[Delivery Bp Customer Code]],Table6[],2,0)</f>
        <v>MY02</v>
      </c>
    </row>
    <row r="3955" spans="1:16" x14ac:dyDescent="0.25">
      <c r="A3955" s="289" t="s">
        <v>4794</v>
      </c>
      <c r="B3955">
        <v>1</v>
      </c>
      <c r="C3955">
        <v>235</v>
      </c>
      <c r="D3955">
        <v>0.4</v>
      </c>
      <c r="E3955" s="289" t="s">
        <v>9171</v>
      </c>
      <c r="F3955">
        <v>5015037239</v>
      </c>
      <c r="G3955" s="276">
        <v>45699</v>
      </c>
      <c r="H3955" s="5">
        <v>20250204644663</v>
      </c>
      <c r="I3955">
        <v>0.60499999999999998</v>
      </c>
      <c r="J3955" s="289" t="s">
        <v>350</v>
      </c>
      <c r="K3955" s="289" t="s">
        <v>9175</v>
      </c>
      <c r="L3955" s="289" t="s">
        <v>275</v>
      </c>
      <c r="M3955" s="289" t="s">
        <v>9097</v>
      </c>
      <c r="N3955" s="289" t="s">
        <v>5251</v>
      </c>
      <c r="O3955" s="289" t="s">
        <v>4798</v>
      </c>
      <c r="P3955" s="289" t="str">
        <f>VLOOKUP(CAT_Details[[#This Row],[Delivery Bp Customer Code]],Table6[],2,0)</f>
        <v>MY02</v>
      </c>
    </row>
    <row r="3956" spans="1:16" x14ac:dyDescent="0.25">
      <c r="A3956" s="289" t="s">
        <v>4794</v>
      </c>
      <c r="B3956">
        <v>15</v>
      </c>
      <c r="C3956">
        <v>6643.05</v>
      </c>
      <c r="D3956">
        <v>3.24</v>
      </c>
      <c r="E3956" s="289" t="s">
        <v>9176</v>
      </c>
      <c r="F3956">
        <v>5015051310</v>
      </c>
      <c r="G3956" s="276">
        <v>45699</v>
      </c>
      <c r="H3956">
        <v>20250204644998</v>
      </c>
      <c r="I3956">
        <v>4.6660000000000004</v>
      </c>
      <c r="J3956" s="289" t="s">
        <v>350</v>
      </c>
      <c r="K3956" s="289" t="s">
        <v>9177</v>
      </c>
      <c r="L3956" s="289" t="s">
        <v>275</v>
      </c>
      <c r="M3956" s="289" t="s">
        <v>9087</v>
      </c>
      <c r="N3956" s="289" t="s">
        <v>4441</v>
      </c>
      <c r="O3956" s="289" t="s">
        <v>4798</v>
      </c>
      <c r="P3956" s="289" t="str">
        <f>VLOOKUP(CAT_Details[[#This Row],[Delivery Bp Customer Code]],Table6[],2,0)</f>
        <v>MY02</v>
      </c>
    </row>
    <row r="3957" spans="1:16" x14ac:dyDescent="0.25">
      <c r="A3957" s="289" t="s">
        <v>278</v>
      </c>
      <c r="B3957">
        <v>4</v>
      </c>
      <c r="C3957">
        <v>2880</v>
      </c>
      <c r="D3957">
        <v>1.6</v>
      </c>
      <c r="E3957" s="289" t="s">
        <v>9178</v>
      </c>
      <c r="F3957">
        <v>5015036553</v>
      </c>
      <c r="G3957" s="276">
        <v>45700</v>
      </c>
      <c r="H3957">
        <v>20250204644595</v>
      </c>
      <c r="I3957">
        <v>2.3039999999999998</v>
      </c>
      <c r="J3957" s="289" t="s">
        <v>324</v>
      </c>
      <c r="K3957" s="289" t="s">
        <v>9179</v>
      </c>
      <c r="L3957" s="289" t="s">
        <v>275</v>
      </c>
      <c r="M3957" s="289" t="s">
        <v>9180</v>
      </c>
      <c r="N3957" s="289" t="s">
        <v>336</v>
      </c>
      <c r="O3957" s="289" t="s">
        <v>498</v>
      </c>
      <c r="P3957" s="289" t="str">
        <f>VLOOKUP(CAT_Details[[#This Row],[Delivery Bp Customer Code]],Table6[],2,0)</f>
        <v>DK-BM01</v>
      </c>
    </row>
    <row r="3958" spans="1:16" x14ac:dyDescent="0.25">
      <c r="A3958" s="289" t="s">
        <v>278</v>
      </c>
      <c r="B3958">
        <v>1</v>
      </c>
      <c r="C3958">
        <v>437</v>
      </c>
      <c r="D3958">
        <v>0.4</v>
      </c>
      <c r="E3958" s="289" t="s">
        <v>9181</v>
      </c>
      <c r="F3958">
        <v>5015065752</v>
      </c>
      <c r="G3958" s="276">
        <v>45700</v>
      </c>
      <c r="H3958" s="5">
        <v>20250203644081</v>
      </c>
      <c r="I3958">
        <v>0.96</v>
      </c>
      <c r="J3958" s="289" t="s">
        <v>280</v>
      </c>
      <c r="K3958" s="289" t="s">
        <v>9182</v>
      </c>
      <c r="L3958" s="289" t="s">
        <v>275</v>
      </c>
      <c r="M3958" s="289" t="s">
        <v>9183</v>
      </c>
      <c r="N3958" s="289" t="s">
        <v>868</v>
      </c>
      <c r="O3958" s="289" t="s">
        <v>498</v>
      </c>
      <c r="P3958" s="289" t="str">
        <f>VLOOKUP(CAT_Details[[#This Row],[Delivery Bp Customer Code]],Table6[],2,0)</f>
        <v>DK-BM01</v>
      </c>
    </row>
    <row r="3959" spans="1:16" x14ac:dyDescent="0.25">
      <c r="A3959" s="289" t="s">
        <v>75</v>
      </c>
      <c r="B3959">
        <v>5</v>
      </c>
      <c r="C3959">
        <v>635.5</v>
      </c>
      <c r="D3959">
        <v>1.8</v>
      </c>
      <c r="E3959" s="289" t="s">
        <v>9184</v>
      </c>
      <c r="F3959">
        <v>5015036823</v>
      </c>
      <c r="G3959" s="276">
        <v>45700</v>
      </c>
      <c r="H3959">
        <v>20250204644656</v>
      </c>
      <c r="I3959">
        <v>3.887</v>
      </c>
      <c r="J3959" s="289" t="s">
        <v>324</v>
      </c>
      <c r="K3959" s="289" t="s">
        <v>9185</v>
      </c>
      <c r="L3959" s="289" t="s">
        <v>275</v>
      </c>
      <c r="M3959" s="289" t="s">
        <v>9180</v>
      </c>
      <c r="N3959" s="289" t="s">
        <v>616</v>
      </c>
      <c r="O3959" s="289" t="s">
        <v>2173</v>
      </c>
      <c r="P3959" s="289" t="str">
        <f>VLOOKUP(CAT_Details[[#This Row],[Delivery Bp Customer Code]],Table6[],2,0)</f>
        <v>OYL1</v>
      </c>
    </row>
    <row r="3960" spans="1:16" x14ac:dyDescent="0.25">
      <c r="A3960" s="289" t="s">
        <v>75</v>
      </c>
      <c r="B3960">
        <v>1</v>
      </c>
      <c r="C3960">
        <v>115</v>
      </c>
      <c r="D3960">
        <v>0.16</v>
      </c>
      <c r="E3960" s="289" t="s">
        <v>9186</v>
      </c>
      <c r="F3960">
        <v>5015051444</v>
      </c>
      <c r="G3960" s="276">
        <v>45700</v>
      </c>
      <c r="H3960">
        <v>20250204645045</v>
      </c>
      <c r="I3960">
        <v>6.0999999999999999E-2</v>
      </c>
      <c r="J3960" s="289" t="s">
        <v>324</v>
      </c>
      <c r="K3960" s="289" t="s">
        <v>9187</v>
      </c>
      <c r="L3960" s="289" t="s">
        <v>275</v>
      </c>
      <c r="M3960" s="289" t="s">
        <v>9180</v>
      </c>
      <c r="N3960" s="289" t="s">
        <v>3248</v>
      </c>
      <c r="O3960" s="289" t="s">
        <v>2173</v>
      </c>
      <c r="P3960" s="289" t="str">
        <f>VLOOKUP(CAT_Details[[#This Row],[Delivery Bp Customer Code]],Table6[],2,0)</f>
        <v>OYL1</v>
      </c>
    </row>
    <row r="3961" spans="1:16" x14ac:dyDescent="0.25">
      <c r="A3961" s="289" t="s">
        <v>75</v>
      </c>
      <c r="B3961">
        <v>3</v>
      </c>
      <c r="C3961">
        <v>961</v>
      </c>
      <c r="D3961">
        <v>1.2</v>
      </c>
      <c r="E3961" s="289" t="s">
        <v>9188</v>
      </c>
      <c r="F3961">
        <v>5015051458</v>
      </c>
      <c r="G3961" s="276">
        <v>45700</v>
      </c>
      <c r="H3961">
        <v>20250203644073</v>
      </c>
      <c r="I3961">
        <v>1.498</v>
      </c>
      <c r="J3961" s="289" t="s">
        <v>350</v>
      </c>
      <c r="K3961" s="289" t="s">
        <v>9189</v>
      </c>
      <c r="L3961" s="289" t="s">
        <v>275</v>
      </c>
      <c r="M3961" s="289" t="s">
        <v>9190</v>
      </c>
      <c r="N3961" s="289" t="s">
        <v>3420</v>
      </c>
      <c r="O3961" s="289" t="s">
        <v>2173</v>
      </c>
      <c r="P3961" s="289" t="str">
        <f>VLOOKUP(CAT_Details[[#This Row],[Delivery Bp Customer Code]],Table6[],2,0)</f>
        <v>OYL1</v>
      </c>
    </row>
    <row r="3962" spans="1:16" x14ac:dyDescent="0.25">
      <c r="A3962" s="289" t="s">
        <v>75</v>
      </c>
      <c r="B3962">
        <v>1</v>
      </c>
      <c r="C3962">
        <v>2.5</v>
      </c>
      <c r="D3962">
        <v>0.03</v>
      </c>
      <c r="E3962" s="289" t="s">
        <v>9191</v>
      </c>
      <c r="F3962">
        <v>5015051606</v>
      </c>
      <c r="G3962" s="276">
        <v>45700</v>
      </c>
      <c r="H3962">
        <v>20250204644952</v>
      </c>
      <c r="I3962">
        <v>8.0000000000000002E-3</v>
      </c>
      <c r="J3962" s="289" t="s">
        <v>350</v>
      </c>
      <c r="K3962" s="289" t="s">
        <v>9192</v>
      </c>
      <c r="L3962" s="289" t="s">
        <v>275</v>
      </c>
      <c r="M3962" s="289" t="s">
        <v>9193</v>
      </c>
      <c r="N3962" s="289" t="s">
        <v>3555</v>
      </c>
      <c r="O3962" s="289" t="s">
        <v>2173</v>
      </c>
      <c r="P3962" s="289" t="str">
        <f>VLOOKUP(CAT_Details[[#This Row],[Delivery Bp Customer Code]],Table6[],2,0)</f>
        <v>OYL1</v>
      </c>
    </row>
    <row r="3963" spans="1:16" x14ac:dyDescent="0.25">
      <c r="A3963" s="289" t="s">
        <v>874</v>
      </c>
      <c r="B3963">
        <v>66</v>
      </c>
      <c r="C3963">
        <v>9240</v>
      </c>
      <c r="D3963">
        <v>13.6</v>
      </c>
      <c r="E3963" s="289" t="s">
        <v>9194</v>
      </c>
      <c r="F3963">
        <v>5015036037</v>
      </c>
      <c r="G3963" s="276">
        <v>45700</v>
      </c>
      <c r="H3963">
        <v>20250204644577</v>
      </c>
      <c r="I3963">
        <v>52.981999999999999</v>
      </c>
      <c r="J3963" s="289" t="s">
        <v>345</v>
      </c>
      <c r="K3963" s="289" t="s">
        <v>9195</v>
      </c>
      <c r="L3963" s="289" t="s">
        <v>275</v>
      </c>
      <c r="M3963" s="289" t="s">
        <v>9196</v>
      </c>
      <c r="N3963" s="289" t="s">
        <v>427</v>
      </c>
      <c r="O3963" s="289" t="s">
        <v>1014</v>
      </c>
      <c r="P3963" s="289" t="str">
        <f>VLOOKUP(CAT_Details[[#This Row],[Delivery Bp Customer Code]],Table6[],2,0)</f>
        <v>MZ07</v>
      </c>
    </row>
    <row r="3964" spans="1:16" x14ac:dyDescent="0.25">
      <c r="A3964" s="289" t="s">
        <v>874</v>
      </c>
      <c r="B3964">
        <v>2</v>
      </c>
      <c r="C3964">
        <v>742</v>
      </c>
      <c r="D3964">
        <v>1</v>
      </c>
      <c r="E3964" s="289" t="s">
        <v>9197</v>
      </c>
      <c r="F3964">
        <v>5015051476</v>
      </c>
      <c r="G3964" s="276">
        <v>45700</v>
      </c>
      <c r="H3964">
        <v>20250205645759</v>
      </c>
      <c r="I3964">
        <v>2.4</v>
      </c>
      <c r="J3964" s="289" t="s">
        <v>350</v>
      </c>
      <c r="K3964" s="289" t="s">
        <v>9198</v>
      </c>
      <c r="L3964" s="289" t="s">
        <v>275</v>
      </c>
      <c r="M3964" s="289" t="s">
        <v>9097</v>
      </c>
      <c r="N3964" s="289" t="s">
        <v>1631</v>
      </c>
      <c r="O3964" s="289" t="s">
        <v>1014</v>
      </c>
      <c r="P3964" s="289" t="str">
        <f>VLOOKUP(CAT_Details[[#This Row],[Delivery Bp Customer Code]],Table6[],2,0)</f>
        <v>MZ07</v>
      </c>
    </row>
    <row r="3965" spans="1:16" x14ac:dyDescent="0.25">
      <c r="A3965" s="289" t="s">
        <v>941</v>
      </c>
      <c r="B3965">
        <v>2</v>
      </c>
      <c r="C3965">
        <v>14</v>
      </c>
      <c r="D3965">
        <v>0.12</v>
      </c>
      <c r="E3965" s="289" t="s">
        <v>9199</v>
      </c>
      <c r="F3965">
        <v>5015021183</v>
      </c>
      <c r="G3965" s="276">
        <v>45700</v>
      </c>
      <c r="H3965">
        <v>20250127638895</v>
      </c>
      <c r="I3965">
        <v>5.8000000000000003E-2</v>
      </c>
      <c r="J3965" s="289" t="s">
        <v>3890</v>
      </c>
      <c r="K3965" s="289" t="s">
        <v>9200</v>
      </c>
      <c r="L3965" s="289" t="s">
        <v>275</v>
      </c>
      <c r="M3965" s="289" t="s">
        <v>9077</v>
      </c>
      <c r="N3965" s="289" t="s">
        <v>3896</v>
      </c>
      <c r="O3965" s="289" t="s">
        <v>945</v>
      </c>
      <c r="P3965" s="289" t="str">
        <f>VLOOKUP(CAT_Details[[#This Row],[Delivery Bp Customer Code]],Table6[],2,0)</f>
        <v>DK-LW01</v>
      </c>
    </row>
    <row r="3966" spans="1:16" x14ac:dyDescent="0.25">
      <c r="A3966" s="289" t="s">
        <v>3329</v>
      </c>
      <c r="B3966">
        <v>6</v>
      </c>
      <c r="C3966">
        <v>1353</v>
      </c>
      <c r="D3966">
        <v>2.4</v>
      </c>
      <c r="E3966" s="289" t="s">
        <v>9201</v>
      </c>
      <c r="F3966">
        <v>5015021793</v>
      </c>
      <c r="G3966" s="276">
        <v>45700</v>
      </c>
      <c r="H3966">
        <v>20250130641533</v>
      </c>
      <c r="I3966">
        <v>5.4720000000000004</v>
      </c>
      <c r="J3966" s="289" t="s">
        <v>438</v>
      </c>
      <c r="K3966" s="289" t="s">
        <v>9202</v>
      </c>
      <c r="L3966" s="289" t="s">
        <v>275</v>
      </c>
      <c r="M3966" s="289" t="s">
        <v>9077</v>
      </c>
      <c r="N3966" s="289" t="s">
        <v>4090</v>
      </c>
      <c r="O3966" s="289" t="s">
        <v>3332</v>
      </c>
      <c r="P3966" s="289">
        <f>VLOOKUP(CAT_Details[[#This Row],[Delivery Bp Customer Code]],Table6[],2,0)</f>
        <v>3402</v>
      </c>
    </row>
    <row r="3967" spans="1:16" x14ac:dyDescent="0.25">
      <c r="A3967" s="289" t="s">
        <v>3329</v>
      </c>
      <c r="B3967">
        <v>8</v>
      </c>
      <c r="C3967">
        <v>634</v>
      </c>
      <c r="D3967">
        <v>3.2</v>
      </c>
      <c r="E3967" s="289" t="s">
        <v>9203</v>
      </c>
      <c r="F3967">
        <v>5015036456</v>
      </c>
      <c r="G3967" s="276">
        <v>45700</v>
      </c>
      <c r="H3967">
        <v>20250204644679</v>
      </c>
      <c r="I3967">
        <v>4.6079999999999997</v>
      </c>
      <c r="J3967" s="289" t="s">
        <v>324</v>
      </c>
      <c r="K3967" s="289" t="s">
        <v>9204</v>
      </c>
      <c r="L3967" s="289" t="s">
        <v>275</v>
      </c>
      <c r="M3967" s="289" t="s">
        <v>9100</v>
      </c>
      <c r="N3967" s="289" t="s">
        <v>4634</v>
      </c>
      <c r="O3967" s="289" t="s">
        <v>3332</v>
      </c>
      <c r="P3967" s="289">
        <f>VLOOKUP(CAT_Details[[#This Row],[Delivery Bp Customer Code]],Table6[],2,0)</f>
        <v>3402</v>
      </c>
    </row>
    <row r="3968" spans="1:16" x14ac:dyDescent="0.25">
      <c r="A3968" s="289" t="s">
        <v>3329</v>
      </c>
      <c r="B3968">
        <v>1</v>
      </c>
      <c r="C3968">
        <v>191.4</v>
      </c>
      <c r="D3968">
        <v>0.4</v>
      </c>
      <c r="E3968" s="289" t="s">
        <v>9205</v>
      </c>
      <c r="F3968">
        <v>5015036461</v>
      </c>
      <c r="G3968" s="276">
        <v>45700</v>
      </c>
      <c r="H3968">
        <v>20250203644075</v>
      </c>
      <c r="I3968">
        <v>0.624</v>
      </c>
      <c r="J3968" s="289" t="s">
        <v>324</v>
      </c>
      <c r="K3968" s="289" t="s">
        <v>9206</v>
      </c>
      <c r="L3968" s="289" t="s">
        <v>275</v>
      </c>
      <c r="M3968" s="289" t="s">
        <v>9180</v>
      </c>
      <c r="N3968" s="289" t="s">
        <v>3648</v>
      </c>
      <c r="O3968" s="289" t="s">
        <v>3332</v>
      </c>
      <c r="P3968" s="289">
        <f>VLOOKUP(CAT_Details[[#This Row],[Delivery Bp Customer Code]],Table6[],2,0)</f>
        <v>3402</v>
      </c>
    </row>
    <row r="3969" spans="1:16" x14ac:dyDescent="0.25">
      <c r="A3969" s="289" t="s">
        <v>3329</v>
      </c>
      <c r="B3969">
        <v>24</v>
      </c>
      <c r="C3969">
        <v>720</v>
      </c>
      <c r="D3969">
        <v>9.6</v>
      </c>
      <c r="E3969" s="289" t="s">
        <v>9207</v>
      </c>
      <c r="F3969">
        <v>5015036716</v>
      </c>
      <c r="G3969" s="276">
        <v>45700</v>
      </c>
      <c r="H3969" s="5">
        <v>20250204644570</v>
      </c>
      <c r="I3969">
        <v>23.04</v>
      </c>
      <c r="J3969" s="289" t="s">
        <v>324</v>
      </c>
      <c r="K3969" s="289" t="s">
        <v>9208</v>
      </c>
      <c r="L3969" s="289" t="s">
        <v>275</v>
      </c>
      <c r="M3969" s="289" t="s">
        <v>9107</v>
      </c>
      <c r="N3969" s="289" t="s">
        <v>3571</v>
      </c>
      <c r="O3969" s="289" t="s">
        <v>3332</v>
      </c>
      <c r="P3969" s="289">
        <f>VLOOKUP(CAT_Details[[#This Row],[Delivery Bp Customer Code]],Table6[],2,0)</f>
        <v>3402</v>
      </c>
    </row>
    <row r="3970" spans="1:16" x14ac:dyDescent="0.25">
      <c r="A3970" s="289" t="s">
        <v>3329</v>
      </c>
      <c r="B3970">
        <v>3</v>
      </c>
      <c r="C3970">
        <v>232</v>
      </c>
      <c r="D3970">
        <v>1.2</v>
      </c>
      <c r="E3970" s="289" t="s">
        <v>9209</v>
      </c>
      <c r="F3970">
        <v>5015036838</v>
      </c>
      <c r="G3970" s="276">
        <v>45700</v>
      </c>
      <c r="H3970">
        <v>20250203643618</v>
      </c>
      <c r="I3970">
        <v>3.2639999999999998</v>
      </c>
      <c r="J3970" s="289" t="s">
        <v>294</v>
      </c>
      <c r="K3970" s="289" t="s">
        <v>9210</v>
      </c>
      <c r="L3970" s="289" t="s">
        <v>275</v>
      </c>
      <c r="M3970" s="289" t="s">
        <v>9211</v>
      </c>
      <c r="N3970" s="289" t="s">
        <v>555</v>
      </c>
      <c r="O3970" s="289" t="s">
        <v>3332</v>
      </c>
      <c r="P3970" s="289">
        <f>VLOOKUP(CAT_Details[[#This Row],[Delivery Bp Customer Code]],Table6[],2,0)</f>
        <v>3402</v>
      </c>
    </row>
    <row r="3971" spans="1:16" x14ac:dyDescent="0.25">
      <c r="A3971" s="289" t="s">
        <v>3329</v>
      </c>
      <c r="B3971">
        <v>7</v>
      </c>
      <c r="C3971">
        <v>977.2</v>
      </c>
      <c r="D3971">
        <v>2.97</v>
      </c>
      <c r="E3971" s="289" t="s">
        <v>9212</v>
      </c>
      <c r="F3971">
        <v>5015051180</v>
      </c>
      <c r="G3971" s="276">
        <v>45700</v>
      </c>
      <c r="H3971" s="5">
        <v>20250204644732</v>
      </c>
      <c r="I3971">
        <v>6.476</v>
      </c>
      <c r="J3971" s="289" t="s">
        <v>350</v>
      </c>
      <c r="K3971" s="289" t="s">
        <v>9213</v>
      </c>
      <c r="L3971" s="289" t="s">
        <v>275</v>
      </c>
      <c r="M3971" s="289" t="s">
        <v>9190</v>
      </c>
      <c r="N3971" s="289" t="s">
        <v>625</v>
      </c>
      <c r="O3971" s="289" t="s">
        <v>3332</v>
      </c>
      <c r="P3971" s="289">
        <f>VLOOKUP(CAT_Details[[#This Row],[Delivery Bp Customer Code]],Table6[],2,0)</f>
        <v>3402</v>
      </c>
    </row>
    <row r="3972" spans="1:16" x14ac:dyDescent="0.25">
      <c r="A3972" s="289" t="s">
        <v>3329</v>
      </c>
      <c r="B3972">
        <v>2</v>
      </c>
      <c r="C3972">
        <v>128</v>
      </c>
      <c r="D3972">
        <v>0.8</v>
      </c>
      <c r="E3972" s="289" t="s">
        <v>9214</v>
      </c>
      <c r="F3972">
        <v>5015051256</v>
      </c>
      <c r="G3972" s="276">
        <v>45700</v>
      </c>
      <c r="H3972">
        <v>20250204644419</v>
      </c>
      <c r="I3972">
        <v>1.9390000000000001</v>
      </c>
      <c r="J3972" s="289" t="s">
        <v>350</v>
      </c>
      <c r="K3972" s="289" t="s">
        <v>9215</v>
      </c>
      <c r="L3972" s="289" t="s">
        <v>275</v>
      </c>
      <c r="M3972" s="289" t="s">
        <v>9097</v>
      </c>
      <c r="N3972" s="289" t="s">
        <v>690</v>
      </c>
      <c r="O3972" s="289" t="s">
        <v>3332</v>
      </c>
      <c r="P3972" s="289">
        <f>VLOOKUP(CAT_Details[[#This Row],[Delivery Bp Customer Code]],Table6[],2,0)</f>
        <v>3402</v>
      </c>
    </row>
    <row r="3973" spans="1:16" x14ac:dyDescent="0.25">
      <c r="A3973" s="289" t="s">
        <v>3329</v>
      </c>
      <c r="B3973">
        <v>2</v>
      </c>
      <c r="C3973">
        <v>25.6</v>
      </c>
      <c r="D3973">
        <v>0.08</v>
      </c>
      <c r="E3973" s="289" t="s">
        <v>9216</v>
      </c>
      <c r="F3973">
        <v>5015051500</v>
      </c>
      <c r="G3973" s="276">
        <v>45700</v>
      </c>
      <c r="H3973">
        <v>20250204644835</v>
      </c>
      <c r="I3973">
        <v>1.9E-2</v>
      </c>
      <c r="J3973" s="289" t="s">
        <v>350</v>
      </c>
      <c r="K3973" s="289" t="s">
        <v>9217</v>
      </c>
      <c r="L3973" s="289" t="s">
        <v>275</v>
      </c>
      <c r="M3973" s="289" t="s">
        <v>9097</v>
      </c>
      <c r="N3973" s="289" t="s">
        <v>3809</v>
      </c>
      <c r="O3973" s="289" t="s">
        <v>3332</v>
      </c>
      <c r="P3973" s="289">
        <f>VLOOKUP(CAT_Details[[#This Row],[Delivery Bp Customer Code]],Table6[],2,0)</f>
        <v>3402</v>
      </c>
    </row>
    <row r="3974" spans="1:16" x14ac:dyDescent="0.25">
      <c r="A3974" s="289" t="s">
        <v>3329</v>
      </c>
      <c r="B3974">
        <v>3</v>
      </c>
      <c r="C3974">
        <v>240.99</v>
      </c>
      <c r="D3974">
        <v>0.6</v>
      </c>
      <c r="E3974" s="289" t="s">
        <v>9218</v>
      </c>
      <c r="F3974">
        <v>5015051582</v>
      </c>
      <c r="G3974" s="276">
        <v>45700</v>
      </c>
      <c r="H3974">
        <v>20250204644726</v>
      </c>
      <c r="I3974">
        <v>1.1519999999999999</v>
      </c>
      <c r="J3974" s="289" t="s">
        <v>350</v>
      </c>
      <c r="K3974" s="289" t="s">
        <v>9219</v>
      </c>
      <c r="L3974" s="289" t="s">
        <v>275</v>
      </c>
      <c r="M3974" s="289" t="s">
        <v>9190</v>
      </c>
      <c r="N3974" s="289" t="s">
        <v>743</v>
      </c>
      <c r="O3974" s="289" t="s">
        <v>3332</v>
      </c>
      <c r="P3974" s="289">
        <f>VLOOKUP(CAT_Details[[#This Row],[Delivery Bp Customer Code]],Table6[],2,0)</f>
        <v>3402</v>
      </c>
    </row>
    <row r="3975" spans="1:16" x14ac:dyDescent="0.25">
      <c r="A3975" s="289" t="s">
        <v>76</v>
      </c>
      <c r="B3975">
        <v>1</v>
      </c>
      <c r="C3975">
        <v>404</v>
      </c>
      <c r="D3975">
        <v>0.4</v>
      </c>
      <c r="E3975" s="289" t="s">
        <v>9220</v>
      </c>
      <c r="F3975">
        <v>5015007333</v>
      </c>
      <c r="G3975" s="276">
        <v>45700</v>
      </c>
      <c r="H3975">
        <v>20250131642584</v>
      </c>
      <c r="I3975">
        <v>1.248</v>
      </c>
      <c r="J3975" s="289" t="s">
        <v>383</v>
      </c>
      <c r="K3975" s="289" t="s">
        <v>9221</v>
      </c>
      <c r="L3975" s="289" t="s">
        <v>275</v>
      </c>
      <c r="M3975" s="289" t="s">
        <v>9222</v>
      </c>
      <c r="N3975" s="289" t="s">
        <v>667</v>
      </c>
      <c r="O3975" s="289" t="s">
        <v>748</v>
      </c>
      <c r="P3975" s="289" t="str">
        <f>VLOOKUP(CAT_Details[[#This Row],[Delivery Bp Customer Code]],Table6[],2,0)</f>
        <v>No Loc</v>
      </c>
    </row>
    <row r="3976" spans="1:16" x14ac:dyDescent="0.25">
      <c r="A3976" s="289" t="s">
        <v>76</v>
      </c>
      <c r="B3976">
        <v>6</v>
      </c>
      <c r="C3976">
        <v>420</v>
      </c>
      <c r="D3976">
        <v>3.01</v>
      </c>
      <c r="E3976" s="289" t="s">
        <v>9223</v>
      </c>
      <c r="F3976">
        <v>5015051121</v>
      </c>
      <c r="G3976" s="276">
        <v>45700</v>
      </c>
      <c r="H3976" s="5">
        <v>20250205645717</v>
      </c>
      <c r="I3976">
        <v>7.2069999999999999</v>
      </c>
      <c r="J3976" s="289" t="s">
        <v>350</v>
      </c>
      <c r="K3976" s="289" t="s">
        <v>9224</v>
      </c>
      <c r="L3976" s="289" t="s">
        <v>275</v>
      </c>
      <c r="M3976" s="289" t="s">
        <v>9190</v>
      </c>
      <c r="N3976" s="289" t="s">
        <v>818</v>
      </c>
      <c r="O3976" s="289" t="s">
        <v>748</v>
      </c>
      <c r="P3976" s="289" t="str">
        <f>VLOOKUP(CAT_Details[[#This Row],[Delivery Bp Customer Code]],Table6[],2,0)</f>
        <v>No Loc</v>
      </c>
    </row>
    <row r="3977" spans="1:16" x14ac:dyDescent="0.25">
      <c r="A3977" s="289" t="s">
        <v>76</v>
      </c>
      <c r="B3977">
        <v>3</v>
      </c>
      <c r="C3977">
        <v>813</v>
      </c>
      <c r="D3977">
        <v>0.94</v>
      </c>
      <c r="E3977" s="289" t="s">
        <v>9225</v>
      </c>
      <c r="F3977">
        <v>5015051662</v>
      </c>
      <c r="G3977" s="276">
        <v>45700</v>
      </c>
      <c r="H3977">
        <v>20250204645150</v>
      </c>
      <c r="I3977">
        <v>2.25</v>
      </c>
      <c r="J3977" s="289" t="s">
        <v>280</v>
      </c>
      <c r="K3977" s="289" t="s">
        <v>9226</v>
      </c>
      <c r="L3977" s="289" t="s">
        <v>275</v>
      </c>
      <c r="M3977" s="289" t="s">
        <v>8983</v>
      </c>
      <c r="N3977" s="289" t="s">
        <v>3770</v>
      </c>
      <c r="O3977" s="289" t="s">
        <v>748</v>
      </c>
      <c r="P3977" s="289" t="str">
        <f>VLOOKUP(CAT_Details[[#This Row],[Delivery Bp Customer Code]],Table6[],2,0)</f>
        <v>No Loc</v>
      </c>
    </row>
    <row r="3978" spans="1:16" x14ac:dyDescent="0.25">
      <c r="A3978" s="289" t="s">
        <v>285</v>
      </c>
      <c r="B3978">
        <v>5</v>
      </c>
      <c r="C3978">
        <v>2039</v>
      </c>
      <c r="D3978">
        <v>2</v>
      </c>
      <c r="E3978" s="289" t="s">
        <v>9220</v>
      </c>
      <c r="F3978">
        <v>5015007334</v>
      </c>
      <c r="G3978" s="276">
        <v>45700</v>
      </c>
      <c r="H3978" s="5">
        <v>20250131642577</v>
      </c>
      <c r="I3978">
        <v>6.24</v>
      </c>
      <c r="J3978" s="289" t="s">
        <v>383</v>
      </c>
      <c r="K3978" s="289" t="s">
        <v>9227</v>
      </c>
      <c r="L3978" s="289" t="s">
        <v>275</v>
      </c>
      <c r="M3978" s="289" t="s">
        <v>9222</v>
      </c>
      <c r="N3978" s="289" t="s">
        <v>667</v>
      </c>
      <c r="O3978" s="289" t="s">
        <v>291</v>
      </c>
      <c r="P3978" s="289" t="str">
        <f>VLOOKUP(CAT_Details[[#This Row],[Delivery Bp Customer Code]],Table6[],2,0)</f>
        <v>DX01-L5</v>
      </c>
    </row>
    <row r="3979" spans="1:16" x14ac:dyDescent="0.25">
      <c r="A3979" s="289" t="s">
        <v>285</v>
      </c>
      <c r="B3979">
        <v>17</v>
      </c>
      <c r="C3979">
        <v>7762.03</v>
      </c>
      <c r="D3979">
        <v>6.8</v>
      </c>
      <c r="E3979" s="289" t="s">
        <v>9220</v>
      </c>
      <c r="F3979">
        <v>5015007337</v>
      </c>
      <c r="G3979" s="276">
        <v>45700</v>
      </c>
      <c r="H3979">
        <v>20250131642553</v>
      </c>
      <c r="I3979">
        <v>21.216000000000001</v>
      </c>
      <c r="J3979" s="289" t="s">
        <v>383</v>
      </c>
      <c r="K3979" s="289" t="s">
        <v>9228</v>
      </c>
      <c r="L3979" s="289" t="s">
        <v>275</v>
      </c>
      <c r="M3979" s="289" t="s">
        <v>9222</v>
      </c>
      <c r="N3979" s="289" t="s">
        <v>667</v>
      </c>
      <c r="O3979" s="289" t="s">
        <v>291</v>
      </c>
      <c r="P3979" s="289" t="str">
        <f>VLOOKUP(CAT_Details[[#This Row],[Delivery Bp Customer Code]],Table6[],2,0)</f>
        <v>DX01-L5</v>
      </c>
    </row>
    <row r="3980" spans="1:16" x14ac:dyDescent="0.25">
      <c r="A3980" s="289" t="s">
        <v>285</v>
      </c>
      <c r="B3980">
        <v>3</v>
      </c>
      <c r="C3980">
        <v>119</v>
      </c>
      <c r="D3980">
        <v>0.8</v>
      </c>
      <c r="E3980" s="289" t="s">
        <v>9229</v>
      </c>
      <c r="F3980">
        <v>5015021434</v>
      </c>
      <c r="G3980" s="276">
        <v>45700</v>
      </c>
      <c r="H3980" s="5"/>
      <c r="I3980">
        <v>0.95</v>
      </c>
      <c r="J3980" s="289" t="s">
        <v>294</v>
      </c>
      <c r="K3980" s="289" t="s">
        <v>9230</v>
      </c>
      <c r="L3980" s="289" t="s">
        <v>275</v>
      </c>
      <c r="M3980" s="289" t="s">
        <v>8864</v>
      </c>
      <c r="N3980" s="289" t="s">
        <v>504</v>
      </c>
      <c r="O3980" s="289" t="s">
        <v>291</v>
      </c>
      <c r="P3980" s="289" t="str">
        <f>VLOOKUP(CAT_Details[[#This Row],[Delivery Bp Customer Code]],Table6[],2,0)</f>
        <v>DX01-L5</v>
      </c>
    </row>
    <row r="3981" spans="1:16" x14ac:dyDescent="0.25">
      <c r="A3981" s="289" t="s">
        <v>285</v>
      </c>
      <c r="B3981">
        <v>14</v>
      </c>
      <c r="C3981">
        <v>818</v>
      </c>
      <c r="D3981">
        <v>7.59</v>
      </c>
      <c r="E3981" s="289" t="s">
        <v>9231</v>
      </c>
      <c r="F3981">
        <v>5015021848</v>
      </c>
      <c r="G3981" s="276">
        <v>45700</v>
      </c>
      <c r="H3981">
        <v>20250203643349</v>
      </c>
      <c r="I3981">
        <v>20.754999999999999</v>
      </c>
      <c r="J3981" s="289" t="s">
        <v>294</v>
      </c>
      <c r="K3981" s="289" t="s">
        <v>9232</v>
      </c>
      <c r="L3981" s="289" t="s">
        <v>275</v>
      </c>
      <c r="M3981" s="289" t="s">
        <v>8974</v>
      </c>
      <c r="N3981" s="289" t="s">
        <v>5685</v>
      </c>
      <c r="O3981" s="289" t="s">
        <v>291</v>
      </c>
      <c r="P3981" s="289" t="str">
        <f>VLOOKUP(CAT_Details[[#This Row],[Delivery Bp Customer Code]],Table6[],2,0)</f>
        <v>DX01-L5</v>
      </c>
    </row>
    <row r="3982" spans="1:16" x14ac:dyDescent="0.25">
      <c r="A3982" s="289" t="s">
        <v>285</v>
      </c>
      <c r="B3982">
        <v>14</v>
      </c>
      <c r="C3982">
        <v>1050</v>
      </c>
      <c r="D3982">
        <v>5.6</v>
      </c>
      <c r="E3982" s="289" t="s">
        <v>9233</v>
      </c>
      <c r="F3982">
        <v>5015036338</v>
      </c>
      <c r="G3982" s="276">
        <v>45700</v>
      </c>
      <c r="H3982">
        <v>20250203644122</v>
      </c>
      <c r="I3982">
        <v>13.44</v>
      </c>
      <c r="J3982" s="289" t="s">
        <v>345</v>
      </c>
      <c r="K3982" s="289" t="s">
        <v>9234</v>
      </c>
      <c r="L3982" s="289" t="s">
        <v>275</v>
      </c>
      <c r="M3982" s="289" t="s">
        <v>9235</v>
      </c>
      <c r="N3982" s="289" t="s">
        <v>512</v>
      </c>
      <c r="O3982" s="289" t="s">
        <v>291</v>
      </c>
      <c r="P3982" s="289" t="str">
        <f>VLOOKUP(CAT_Details[[#This Row],[Delivery Bp Customer Code]],Table6[],2,0)</f>
        <v>DX01-L5</v>
      </c>
    </row>
    <row r="3983" spans="1:16" x14ac:dyDescent="0.25">
      <c r="A3983" s="289" t="s">
        <v>285</v>
      </c>
      <c r="B3983">
        <v>7</v>
      </c>
      <c r="C3983">
        <v>8050</v>
      </c>
      <c r="D3983">
        <v>2.8</v>
      </c>
      <c r="E3983" s="289" t="s">
        <v>9236</v>
      </c>
      <c r="F3983">
        <v>5015036613</v>
      </c>
      <c r="G3983" s="276">
        <v>45700</v>
      </c>
      <c r="H3983" s="5">
        <v>20250203644078</v>
      </c>
      <c r="I3983">
        <v>4.032</v>
      </c>
      <c r="J3983" s="289" t="s">
        <v>324</v>
      </c>
      <c r="K3983" s="289" t="s">
        <v>9237</v>
      </c>
      <c r="L3983" s="289" t="s">
        <v>275</v>
      </c>
      <c r="M3983" s="289" t="s">
        <v>9107</v>
      </c>
      <c r="N3983" s="289" t="s">
        <v>333</v>
      </c>
      <c r="O3983" s="289" t="s">
        <v>291</v>
      </c>
      <c r="P3983" s="289" t="str">
        <f>VLOOKUP(CAT_Details[[#This Row],[Delivery Bp Customer Code]],Table6[],2,0)</f>
        <v>DX01-L5</v>
      </c>
    </row>
    <row r="3984" spans="1:16" x14ac:dyDescent="0.25">
      <c r="A3984" s="289" t="s">
        <v>285</v>
      </c>
      <c r="B3984">
        <v>6</v>
      </c>
      <c r="C3984">
        <v>2700</v>
      </c>
      <c r="D3984">
        <v>3</v>
      </c>
      <c r="E3984" s="289" t="s">
        <v>9238</v>
      </c>
      <c r="F3984">
        <v>5015036749</v>
      </c>
      <c r="G3984" s="276">
        <v>45700</v>
      </c>
      <c r="H3984">
        <v>20250203643990</v>
      </c>
      <c r="I3984">
        <v>7.2</v>
      </c>
      <c r="J3984" s="289" t="s">
        <v>280</v>
      </c>
      <c r="K3984" s="289" t="s">
        <v>9239</v>
      </c>
      <c r="L3984" s="289" t="s">
        <v>275</v>
      </c>
      <c r="M3984" s="289" t="s">
        <v>8980</v>
      </c>
      <c r="N3984" s="289" t="s">
        <v>534</v>
      </c>
      <c r="O3984" s="289" t="s">
        <v>291</v>
      </c>
      <c r="P3984" s="289" t="str">
        <f>VLOOKUP(CAT_Details[[#This Row],[Delivery Bp Customer Code]],Table6[],2,0)</f>
        <v>DX01-L5</v>
      </c>
    </row>
    <row r="3985" spans="1:16" x14ac:dyDescent="0.25">
      <c r="A3985" s="289" t="s">
        <v>285</v>
      </c>
      <c r="B3985">
        <v>1</v>
      </c>
      <c r="C3985">
        <v>75</v>
      </c>
      <c r="D3985">
        <v>0.4</v>
      </c>
      <c r="E3985" s="289" t="s">
        <v>9240</v>
      </c>
      <c r="F3985">
        <v>5015036890</v>
      </c>
      <c r="G3985" s="276">
        <v>45700</v>
      </c>
      <c r="H3985">
        <v>20250204644695</v>
      </c>
      <c r="I3985">
        <v>0.67200000000000004</v>
      </c>
      <c r="J3985" s="289" t="s">
        <v>345</v>
      </c>
      <c r="K3985" s="289" t="s">
        <v>9241</v>
      </c>
      <c r="L3985" s="289" t="s">
        <v>275</v>
      </c>
      <c r="M3985" s="289" t="s">
        <v>9242</v>
      </c>
      <c r="N3985" s="289" t="s">
        <v>371</v>
      </c>
      <c r="O3985" s="289" t="s">
        <v>291</v>
      </c>
      <c r="P3985" s="289" t="str">
        <f>VLOOKUP(CAT_Details[[#This Row],[Delivery Bp Customer Code]],Table6[],2,0)</f>
        <v>DX01-L5</v>
      </c>
    </row>
    <row r="3986" spans="1:16" x14ac:dyDescent="0.25">
      <c r="A3986" s="289" t="s">
        <v>285</v>
      </c>
      <c r="B3986">
        <v>3</v>
      </c>
      <c r="C3986">
        <v>576</v>
      </c>
      <c r="D3986">
        <v>1.51</v>
      </c>
      <c r="E3986" s="289" t="s">
        <v>9223</v>
      </c>
      <c r="F3986">
        <v>5015051122</v>
      </c>
      <c r="G3986" s="276">
        <v>45700</v>
      </c>
      <c r="H3986" s="5">
        <v>20250205645709</v>
      </c>
      <c r="I3986">
        <v>3.6040000000000001</v>
      </c>
      <c r="J3986" s="289" t="s">
        <v>350</v>
      </c>
      <c r="K3986" s="289" t="s">
        <v>9243</v>
      </c>
      <c r="L3986" s="289" t="s">
        <v>275</v>
      </c>
      <c r="M3986" s="289" t="s">
        <v>9190</v>
      </c>
      <c r="N3986" s="289" t="s">
        <v>818</v>
      </c>
      <c r="O3986" s="289" t="s">
        <v>291</v>
      </c>
      <c r="P3986" s="289" t="str">
        <f>VLOOKUP(CAT_Details[[#This Row],[Delivery Bp Customer Code]],Table6[],2,0)</f>
        <v>DX01-L5</v>
      </c>
    </row>
    <row r="3987" spans="1:16" x14ac:dyDescent="0.25">
      <c r="A3987" s="289" t="s">
        <v>285</v>
      </c>
      <c r="B3987">
        <v>1</v>
      </c>
      <c r="C3987">
        <v>56</v>
      </c>
      <c r="D3987">
        <v>0.4</v>
      </c>
      <c r="E3987" s="289" t="s">
        <v>9244</v>
      </c>
      <c r="F3987">
        <v>5015051279</v>
      </c>
      <c r="G3987" s="276">
        <v>45700</v>
      </c>
      <c r="H3987">
        <v>20250205646336</v>
      </c>
      <c r="I3987">
        <v>0.38400000000000001</v>
      </c>
      <c r="J3987" s="289" t="s">
        <v>350</v>
      </c>
      <c r="K3987" s="289" t="s">
        <v>9245</v>
      </c>
      <c r="L3987" s="289" t="s">
        <v>275</v>
      </c>
      <c r="M3987" s="289" t="s">
        <v>9190</v>
      </c>
      <c r="N3987" s="289" t="s">
        <v>366</v>
      </c>
      <c r="O3987" s="289" t="s">
        <v>291</v>
      </c>
      <c r="P3987" s="289" t="str">
        <f>VLOOKUP(CAT_Details[[#This Row],[Delivery Bp Customer Code]],Table6[],2,0)</f>
        <v>DX01-L5</v>
      </c>
    </row>
    <row r="3988" spans="1:16" x14ac:dyDescent="0.25">
      <c r="A3988" s="289" t="s">
        <v>285</v>
      </c>
      <c r="B3988">
        <v>17</v>
      </c>
      <c r="C3988">
        <v>2506</v>
      </c>
      <c r="D3988">
        <v>6.9</v>
      </c>
      <c r="E3988" s="289" t="s">
        <v>9246</v>
      </c>
      <c r="F3988">
        <v>5015051447</v>
      </c>
      <c r="G3988" s="276">
        <v>45700</v>
      </c>
      <c r="H3988" s="5">
        <v>20250204644597</v>
      </c>
      <c r="I3988">
        <v>14.616</v>
      </c>
      <c r="J3988" s="289" t="s">
        <v>350</v>
      </c>
      <c r="K3988" s="289" t="s">
        <v>9247</v>
      </c>
      <c r="L3988" s="289" t="s">
        <v>275</v>
      </c>
      <c r="M3988" s="289" t="s">
        <v>9190</v>
      </c>
      <c r="N3988" s="289" t="s">
        <v>357</v>
      </c>
      <c r="O3988" s="289" t="s">
        <v>291</v>
      </c>
      <c r="P3988" s="289" t="str">
        <f>VLOOKUP(CAT_Details[[#This Row],[Delivery Bp Customer Code]],Table6[],2,0)</f>
        <v>DX01-L5</v>
      </c>
    </row>
    <row r="3989" spans="1:16" x14ac:dyDescent="0.25">
      <c r="A3989" s="289" t="s">
        <v>285</v>
      </c>
      <c r="B3989">
        <v>1</v>
      </c>
      <c r="C3989">
        <v>89</v>
      </c>
      <c r="D3989">
        <v>0.4</v>
      </c>
      <c r="E3989" s="289" t="s">
        <v>9248</v>
      </c>
      <c r="F3989">
        <v>5015051461</v>
      </c>
      <c r="G3989" s="276">
        <v>45700</v>
      </c>
      <c r="H3989">
        <v>20250206646640</v>
      </c>
      <c r="I3989">
        <v>0.97</v>
      </c>
      <c r="J3989" s="289" t="s">
        <v>350</v>
      </c>
      <c r="K3989" s="289" t="s">
        <v>9249</v>
      </c>
      <c r="L3989" s="289" t="s">
        <v>275</v>
      </c>
      <c r="M3989" s="289" t="s">
        <v>9097</v>
      </c>
      <c r="N3989" s="289" t="s">
        <v>690</v>
      </c>
      <c r="O3989" s="289" t="s">
        <v>291</v>
      </c>
      <c r="P3989" s="289" t="str">
        <f>VLOOKUP(CAT_Details[[#This Row],[Delivery Bp Customer Code]],Table6[],2,0)</f>
        <v>DX01-L5</v>
      </c>
    </row>
    <row r="3990" spans="1:16" x14ac:dyDescent="0.25">
      <c r="A3990" s="289" t="s">
        <v>285</v>
      </c>
      <c r="B3990">
        <v>2</v>
      </c>
      <c r="C3990">
        <v>821</v>
      </c>
      <c r="D3990">
        <v>1</v>
      </c>
      <c r="E3990" s="289" t="s">
        <v>9197</v>
      </c>
      <c r="F3990">
        <v>5015051474</v>
      </c>
      <c r="G3990" s="276">
        <v>45700</v>
      </c>
      <c r="H3990">
        <v>20250205645783</v>
      </c>
      <c r="I3990">
        <v>2.4</v>
      </c>
      <c r="J3990" s="289" t="s">
        <v>350</v>
      </c>
      <c r="K3990" s="289" t="s">
        <v>9250</v>
      </c>
      <c r="L3990" s="289" t="s">
        <v>275</v>
      </c>
      <c r="M3990" s="289" t="s">
        <v>9097</v>
      </c>
      <c r="N3990" s="289" t="s">
        <v>1631</v>
      </c>
      <c r="O3990" s="289" t="s">
        <v>291</v>
      </c>
      <c r="P3990" s="289" t="str">
        <f>VLOOKUP(CAT_Details[[#This Row],[Delivery Bp Customer Code]],Table6[],2,0)</f>
        <v>DX01-L5</v>
      </c>
    </row>
    <row r="3991" spans="1:16" x14ac:dyDescent="0.25">
      <c r="A3991" s="289" t="s">
        <v>285</v>
      </c>
      <c r="B3991">
        <v>2</v>
      </c>
      <c r="C3991">
        <v>824</v>
      </c>
      <c r="D3991">
        <v>1</v>
      </c>
      <c r="E3991" s="289" t="s">
        <v>9197</v>
      </c>
      <c r="F3991">
        <v>5015051477</v>
      </c>
      <c r="G3991" s="276">
        <v>45700</v>
      </c>
      <c r="H3991">
        <v>20250205645771</v>
      </c>
      <c r="I3991">
        <v>2.4</v>
      </c>
      <c r="J3991" s="289" t="s">
        <v>350</v>
      </c>
      <c r="K3991" s="289" t="s">
        <v>9251</v>
      </c>
      <c r="L3991" s="289" t="s">
        <v>275</v>
      </c>
      <c r="M3991" s="289" t="s">
        <v>9097</v>
      </c>
      <c r="N3991" s="289" t="s">
        <v>1631</v>
      </c>
      <c r="O3991" s="289" t="s">
        <v>291</v>
      </c>
      <c r="P3991" s="289" t="str">
        <f>VLOOKUP(CAT_Details[[#This Row],[Delivery Bp Customer Code]],Table6[],2,0)</f>
        <v>DX01-L5</v>
      </c>
    </row>
    <row r="3992" spans="1:16" x14ac:dyDescent="0.25">
      <c r="A3992" s="289" t="s">
        <v>285</v>
      </c>
      <c r="B3992">
        <v>8</v>
      </c>
      <c r="C3992">
        <v>960</v>
      </c>
      <c r="D3992">
        <v>3.2</v>
      </c>
      <c r="E3992" s="289" t="s">
        <v>9252</v>
      </c>
      <c r="F3992">
        <v>5015051562</v>
      </c>
      <c r="G3992" s="276">
        <v>45700</v>
      </c>
      <c r="H3992">
        <v>20250205645605</v>
      </c>
      <c r="I3992">
        <v>7.68</v>
      </c>
      <c r="J3992" s="289" t="s">
        <v>350</v>
      </c>
      <c r="K3992" s="289" t="s">
        <v>9253</v>
      </c>
      <c r="L3992" s="289" t="s">
        <v>275</v>
      </c>
      <c r="M3992" s="289" t="s">
        <v>9193</v>
      </c>
      <c r="N3992" s="289" t="s">
        <v>353</v>
      </c>
      <c r="O3992" s="289" t="s">
        <v>291</v>
      </c>
      <c r="P3992" s="289" t="str">
        <f>VLOOKUP(CAT_Details[[#This Row],[Delivery Bp Customer Code]],Table6[],2,0)</f>
        <v>DX01-L5</v>
      </c>
    </row>
    <row r="3993" spans="1:16" x14ac:dyDescent="0.25">
      <c r="A3993" s="289" t="s">
        <v>285</v>
      </c>
      <c r="B3993">
        <v>2</v>
      </c>
      <c r="C3993">
        <v>20</v>
      </c>
      <c r="D3993">
        <v>0.06</v>
      </c>
      <c r="E3993" s="289" t="s">
        <v>9254</v>
      </c>
      <c r="F3993">
        <v>5015051632</v>
      </c>
      <c r="G3993" s="276">
        <v>45700</v>
      </c>
      <c r="H3993">
        <v>20250205645757</v>
      </c>
      <c r="I3993">
        <v>2.4E-2</v>
      </c>
      <c r="J3993" s="289" t="s">
        <v>350</v>
      </c>
      <c r="K3993" s="289" t="s">
        <v>9255</v>
      </c>
      <c r="L3993" s="289" t="s">
        <v>275</v>
      </c>
      <c r="M3993" s="289" t="s">
        <v>9097</v>
      </c>
      <c r="N3993" s="289" t="s">
        <v>360</v>
      </c>
      <c r="O3993" s="289" t="s">
        <v>291</v>
      </c>
      <c r="P3993" s="289" t="str">
        <f>VLOOKUP(CAT_Details[[#This Row],[Delivery Bp Customer Code]],Table6[],2,0)</f>
        <v>DX01-L5</v>
      </c>
    </row>
    <row r="3994" spans="1:16" x14ac:dyDescent="0.25">
      <c r="A3994" s="289" t="s">
        <v>285</v>
      </c>
      <c r="B3994">
        <v>2</v>
      </c>
      <c r="C3994">
        <v>316</v>
      </c>
      <c r="D3994">
        <v>1</v>
      </c>
      <c r="E3994" s="289" t="s">
        <v>9256</v>
      </c>
      <c r="F3994">
        <v>5015051736</v>
      </c>
      <c r="G3994" s="276">
        <v>45700</v>
      </c>
      <c r="H3994">
        <v>20250205645461</v>
      </c>
      <c r="I3994">
        <v>2.2799999999999998</v>
      </c>
      <c r="J3994" s="289" t="s">
        <v>350</v>
      </c>
      <c r="K3994" s="289" t="s">
        <v>9257</v>
      </c>
      <c r="L3994" s="289" t="s">
        <v>275</v>
      </c>
      <c r="M3994" s="289" t="s">
        <v>9097</v>
      </c>
      <c r="N3994" s="289" t="s">
        <v>1095</v>
      </c>
      <c r="O3994" s="289" t="s">
        <v>291</v>
      </c>
      <c r="P3994" s="289" t="str">
        <f>VLOOKUP(CAT_Details[[#This Row],[Delivery Bp Customer Code]],Table6[],2,0)</f>
        <v>DX01-L5</v>
      </c>
    </row>
    <row r="3995" spans="1:16" x14ac:dyDescent="0.25">
      <c r="A3995" s="289" t="s">
        <v>285</v>
      </c>
      <c r="B3995">
        <v>5</v>
      </c>
      <c r="C3995">
        <v>1651</v>
      </c>
      <c r="D3995">
        <v>2.25</v>
      </c>
      <c r="E3995" s="289" t="s">
        <v>9258</v>
      </c>
      <c r="F3995">
        <v>5015051740</v>
      </c>
      <c r="G3995" s="276">
        <v>45700</v>
      </c>
      <c r="H3995">
        <v>20250131643125</v>
      </c>
      <c r="I3995">
        <v>3.8380000000000001</v>
      </c>
      <c r="J3995" s="289" t="s">
        <v>401</v>
      </c>
      <c r="K3995" s="289" t="s">
        <v>9259</v>
      </c>
      <c r="L3995" s="289" t="s">
        <v>275</v>
      </c>
      <c r="M3995" s="289" t="s">
        <v>9260</v>
      </c>
      <c r="N3995" s="289" t="s">
        <v>1028</v>
      </c>
      <c r="O3995" s="289" t="s">
        <v>291</v>
      </c>
      <c r="P3995" s="289" t="str">
        <f>VLOOKUP(CAT_Details[[#This Row],[Delivery Bp Customer Code]],Table6[],2,0)</f>
        <v>DX01-L5</v>
      </c>
    </row>
    <row r="3996" spans="1:16" x14ac:dyDescent="0.25">
      <c r="A3996" s="289" t="s">
        <v>285</v>
      </c>
      <c r="B3996">
        <v>1</v>
      </c>
      <c r="C3996">
        <v>388</v>
      </c>
      <c r="D3996">
        <v>0.4</v>
      </c>
      <c r="E3996" s="289" t="s">
        <v>9258</v>
      </c>
      <c r="F3996">
        <v>5015051756</v>
      </c>
      <c r="G3996" s="276">
        <v>45700</v>
      </c>
      <c r="H3996" s="5">
        <v>20250131643150</v>
      </c>
      <c r="I3996">
        <v>1.056</v>
      </c>
      <c r="J3996" s="289" t="s">
        <v>401</v>
      </c>
      <c r="K3996" s="289" t="s">
        <v>9261</v>
      </c>
      <c r="L3996" s="289" t="s">
        <v>275</v>
      </c>
      <c r="M3996" s="289" t="s">
        <v>9260</v>
      </c>
      <c r="N3996" s="289" t="s">
        <v>1028</v>
      </c>
      <c r="O3996" s="289" t="s">
        <v>291</v>
      </c>
      <c r="P3996" s="289" t="str">
        <f>VLOOKUP(CAT_Details[[#This Row],[Delivery Bp Customer Code]],Table6[],2,0)</f>
        <v>DX01-L5</v>
      </c>
    </row>
    <row r="3997" spans="1:16" x14ac:dyDescent="0.25">
      <c r="A3997" s="289" t="s">
        <v>285</v>
      </c>
      <c r="B3997">
        <v>45</v>
      </c>
      <c r="C3997">
        <v>13780</v>
      </c>
      <c r="D3997">
        <v>18</v>
      </c>
      <c r="E3997" s="289" t="s">
        <v>9258</v>
      </c>
      <c r="F3997">
        <v>5015051767</v>
      </c>
      <c r="G3997" s="276">
        <v>45700</v>
      </c>
      <c r="H3997" s="5">
        <v>20250131643123</v>
      </c>
      <c r="I3997">
        <v>39.744</v>
      </c>
      <c r="J3997" s="289" t="s">
        <v>401</v>
      </c>
      <c r="K3997" s="289" t="s">
        <v>9262</v>
      </c>
      <c r="L3997" s="289" t="s">
        <v>275</v>
      </c>
      <c r="M3997" s="289" t="s">
        <v>9260</v>
      </c>
      <c r="N3997" s="289" t="s">
        <v>1028</v>
      </c>
      <c r="O3997" s="289" t="s">
        <v>291</v>
      </c>
      <c r="P3997" s="289" t="str">
        <f>VLOOKUP(CAT_Details[[#This Row],[Delivery Bp Customer Code]],Table6[],2,0)</f>
        <v>DX01-L5</v>
      </c>
    </row>
    <row r="3998" spans="1:16" x14ac:dyDescent="0.25">
      <c r="A3998" s="289" t="s">
        <v>285</v>
      </c>
      <c r="B3998">
        <v>1</v>
      </c>
      <c r="C3998">
        <v>3.33</v>
      </c>
      <c r="D3998">
        <v>0.04</v>
      </c>
      <c r="E3998" s="289" t="s">
        <v>9263</v>
      </c>
      <c r="F3998">
        <v>5015080298</v>
      </c>
      <c r="G3998" s="276">
        <v>45700</v>
      </c>
      <c r="H3998">
        <v>20250207647730</v>
      </c>
      <c r="I3998">
        <v>1.7999999999999999E-2</v>
      </c>
      <c r="J3998" s="289" t="s">
        <v>273</v>
      </c>
      <c r="K3998" s="289" t="s">
        <v>9264</v>
      </c>
      <c r="L3998" s="289" t="s">
        <v>275</v>
      </c>
      <c r="M3998" s="289" t="s">
        <v>9265</v>
      </c>
      <c r="N3998" s="289" t="s">
        <v>519</v>
      </c>
      <c r="O3998" s="289" t="s">
        <v>291</v>
      </c>
      <c r="P3998" s="289" t="str">
        <f>VLOOKUP(CAT_Details[[#This Row],[Delivery Bp Customer Code]],Table6[],2,0)</f>
        <v>DX01-L5</v>
      </c>
    </row>
    <row r="3999" spans="1:16" x14ac:dyDescent="0.25">
      <c r="A3999" s="289" t="s">
        <v>272</v>
      </c>
      <c r="B3999">
        <v>1</v>
      </c>
      <c r="C3999">
        <v>45</v>
      </c>
      <c r="D3999">
        <v>0.4</v>
      </c>
      <c r="E3999" s="289" t="s">
        <v>9266</v>
      </c>
      <c r="F3999">
        <v>5015036762</v>
      </c>
      <c r="G3999" s="276">
        <v>45700</v>
      </c>
      <c r="H3999">
        <v>20250131642593</v>
      </c>
      <c r="I3999">
        <v>0.76800000000000002</v>
      </c>
      <c r="J3999" s="289" t="s">
        <v>345</v>
      </c>
      <c r="K3999" s="289" t="s">
        <v>9267</v>
      </c>
      <c r="L3999" s="289" t="s">
        <v>275</v>
      </c>
      <c r="M3999" s="289" t="s">
        <v>9242</v>
      </c>
      <c r="N3999" s="289" t="s">
        <v>2014</v>
      </c>
      <c r="O3999" s="289" t="s">
        <v>277</v>
      </c>
      <c r="P3999" s="289" t="str">
        <f>VLOOKUP(CAT_Details[[#This Row],[Delivery Bp Customer Code]],Table6[],2,0)</f>
        <v>U2-L5</v>
      </c>
    </row>
    <row r="4000" spans="1:16" x14ac:dyDescent="0.25">
      <c r="A4000" s="289" t="s">
        <v>272</v>
      </c>
      <c r="B4000">
        <v>6</v>
      </c>
      <c r="C4000">
        <v>1175</v>
      </c>
      <c r="D4000">
        <v>2.4</v>
      </c>
      <c r="E4000" s="289" t="s">
        <v>9209</v>
      </c>
      <c r="F4000">
        <v>5015036839</v>
      </c>
      <c r="G4000" s="276">
        <v>45700</v>
      </c>
      <c r="H4000">
        <v>20250203643563</v>
      </c>
      <c r="I4000">
        <v>6.72</v>
      </c>
      <c r="J4000" s="289" t="s">
        <v>294</v>
      </c>
      <c r="K4000" s="289" t="s">
        <v>9268</v>
      </c>
      <c r="L4000" s="289" t="s">
        <v>275</v>
      </c>
      <c r="M4000" s="289" t="s">
        <v>9211</v>
      </c>
      <c r="N4000" s="289" t="s">
        <v>555</v>
      </c>
      <c r="O4000" s="289" t="s">
        <v>277</v>
      </c>
      <c r="P4000" s="289" t="str">
        <f>VLOOKUP(CAT_Details[[#This Row],[Delivery Bp Customer Code]],Table6[],2,0)</f>
        <v>U2-L5</v>
      </c>
    </row>
    <row r="4001" spans="1:16" x14ac:dyDescent="0.25">
      <c r="A4001" s="289" t="s">
        <v>272</v>
      </c>
      <c r="B4001">
        <v>19</v>
      </c>
      <c r="C4001">
        <v>1605.5</v>
      </c>
      <c r="D4001">
        <v>7.6</v>
      </c>
      <c r="E4001" s="289" t="s">
        <v>9269</v>
      </c>
      <c r="F4001">
        <v>5015051482</v>
      </c>
      <c r="G4001" s="276">
        <v>45700</v>
      </c>
      <c r="H4001">
        <v>20250204644730</v>
      </c>
      <c r="I4001">
        <v>13.862</v>
      </c>
      <c r="J4001" s="289" t="s">
        <v>350</v>
      </c>
      <c r="K4001" s="289" t="s">
        <v>9270</v>
      </c>
      <c r="L4001" s="289" t="s">
        <v>275</v>
      </c>
      <c r="M4001" s="289" t="s">
        <v>9190</v>
      </c>
      <c r="N4001" s="289" t="s">
        <v>846</v>
      </c>
      <c r="O4001" s="289" t="s">
        <v>277</v>
      </c>
      <c r="P4001" s="289" t="str">
        <f>VLOOKUP(CAT_Details[[#This Row],[Delivery Bp Customer Code]],Table6[],2,0)</f>
        <v>U2-L5</v>
      </c>
    </row>
    <row r="4002" spans="1:16" x14ac:dyDescent="0.25">
      <c r="A4002" s="289" t="s">
        <v>272</v>
      </c>
      <c r="B4002">
        <v>10</v>
      </c>
      <c r="C4002">
        <v>3961.06</v>
      </c>
      <c r="D4002">
        <v>3.8</v>
      </c>
      <c r="E4002" s="289" t="s">
        <v>9271</v>
      </c>
      <c r="F4002">
        <v>5015051510</v>
      </c>
      <c r="G4002" s="276">
        <v>45700</v>
      </c>
      <c r="H4002">
        <v>20250205645498</v>
      </c>
      <c r="I4002">
        <v>5.1840000000000002</v>
      </c>
      <c r="J4002" s="289" t="s">
        <v>350</v>
      </c>
      <c r="K4002" s="289" t="s">
        <v>9272</v>
      </c>
      <c r="L4002" s="289" t="s">
        <v>275</v>
      </c>
      <c r="M4002" s="289" t="s">
        <v>9097</v>
      </c>
      <c r="N4002" s="289" t="s">
        <v>456</v>
      </c>
      <c r="O4002" s="289" t="s">
        <v>277</v>
      </c>
      <c r="P4002" s="289" t="str">
        <f>VLOOKUP(CAT_Details[[#This Row],[Delivery Bp Customer Code]],Table6[],2,0)</f>
        <v>U2-L5</v>
      </c>
    </row>
    <row r="4003" spans="1:16" x14ac:dyDescent="0.25">
      <c r="A4003" s="289" t="s">
        <v>272</v>
      </c>
      <c r="B4003">
        <v>1</v>
      </c>
      <c r="C4003">
        <v>23</v>
      </c>
      <c r="D4003">
        <v>0.2</v>
      </c>
      <c r="E4003" s="289" t="s">
        <v>9273</v>
      </c>
      <c r="F4003">
        <v>5015051514</v>
      </c>
      <c r="G4003" s="276">
        <v>45700</v>
      </c>
      <c r="H4003">
        <v>20250123636587</v>
      </c>
      <c r="I4003">
        <v>0.254</v>
      </c>
      <c r="J4003" s="289" t="s">
        <v>350</v>
      </c>
      <c r="K4003" s="289" t="s">
        <v>9274</v>
      </c>
      <c r="L4003" s="289" t="s">
        <v>275</v>
      </c>
      <c r="M4003" s="289" t="s">
        <v>9097</v>
      </c>
      <c r="N4003" s="289" t="s">
        <v>704</v>
      </c>
      <c r="O4003" s="289" t="s">
        <v>277</v>
      </c>
      <c r="P4003" s="289" t="str">
        <f>VLOOKUP(CAT_Details[[#This Row],[Delivery Bp Customer Code]],Table6[],2,0)</f>
        <v>U2-L5</v>
      </c>
    </row>
    <row r="4004" spans="1:16" x14ac:dyDescent="0.25">
      <c r="A4004" s="289" t="s">
        <v>4794</v>
      </c>
      <c r="B4004">
        <v>13</v>
      </c>
      <c r="C4004">
        <v>1481.32</v>
      </c>
      <c r="D4004">
        <v>5.96</v>
      </c>
      <c r="E4004" s="289" t="s">
        <v>9263</v>
      </c>
      <c r="F4004">
        <v>5015080295</v>
      </c>
      <c r="G4004" s="276">
        <v>45700</v>
      </c>
      <c r="H4004">
        <v>20250207648011</v>
      </c>
      <c r="I4004">
        <v>17.111000000000001</v>
      </c>
      <c r="J4004" s="289" t="s">
        <v>273</v>
      </c>
      <c r="K4004" s="289" t="s">
        <v>9275</v>
      </c>
      <c r="L4004" s="289" t="s">
        <v>275</v>
      </c>
      <c r="M4004" s="289" t="s">
        <v>9265</v>
      </c>
      <c r="N4004" s="289" t="s">
        <v>519</v>
      </c>
      <c r="O4004" s="289" t="s">
        <v>4798</v>
      </c>
      <c r="P4004" s="289" t="str">
        <f>VLOOKUP(CAT_Details[[#This Row],[Delivery Bp Customer Code]],Table6[],2,0)</f>
        <v>MY02</v>
      </c>
    </row>
    <row r="4005" spans="1:16" x14ac:dyDescent="0.25">
      <c r="A4005" s="289" t="s">
        <v>278</v>
      </c>
      <c r="B4005">
        <v>15</v>
      </c>
      <c r="C4005">
        <v>5865</v>
      </c>
      <c r="D4005">
        <v>6</v>
      </c>
      <c r="E4005" s="289" t="s">
        <v>9276</v>
      </c>
      <c r="F4005">
        <v>5015036678</v>
      </c>
      <c r="G4005" s="276">
        <v>45701</v>
      </c>
      <c r="H4005">
        <v>20250131643004</v>
      </c>
      <c r="I4005">
        <v>7.2</v>
      </c>
      <c r="J4005" s="289" t="s">
        <v>324</v>
      </c>
      <c r="K4005" s="289" t="s">
        <v>9277</v>
      </c>
      <c r="L4005" s="289" t="s">
        <v>275</v>
      </c>
      <c r="M4005" s="289" t="s">
        <v>9278</v>
      </c>
      <c r="N4005" s="289" t="s">
        <v>399</v>
      </c>
      <c r="O4005" s="289" t="s">
        <v>498</v>
      </c>
      <c r="P4005" s="289" t="str">
        <f>VLOOKUP(CAT_Details[[#This Row],[Delivery Bp Customer Code]],Table6[],2,0)</f>
        <v>DK-BM01</v>
      </c>
    </row>
    <row r="4006" spans="1:16" x14ac:dyDescent="0.25">
      <c r="A4006" s="289" t="s">
        <v>278</v>
      </c>
      <c r="B4006">
        <v>1</v>
      </c>
      <c r="C4006">
        <v>290</v>
      </c>
      <c r="D4006">
        <v>0.4</v>
      </c>
      <c r="E4006" s="289" t="s">
        <v>9279</v>
      </c>
      <c r="F4006">
        <v>5015065314</v>
      </c>
      <c r="G4006" s="276">
        <v>45701</v>
      </c>
      <c r="H4006">
        <v>20250204645107</v>
      </c>
      <c r="I4006">
        <v>0.48</v>
      </c>
      <c r="J4006" s="289" t="s">
        <v>280</v>
      </c>
      <c r="K4006" s="289" t="s">
        <v>9280</v>
      </c>
      <c r="L4006" s="289" t="s">
        <v>275</v>
      </c>
      <c r="M4006" s="289" t="s">
        <v>9281</v>
      </c>
      <c r="N4006" s="289" t="s">
        <v>636</v>
      </c>
      <c r="O4006" s="289" t="s">
        <v>498</v>
      </c>
      <c r="P4006" s="289" t="str">
        <f>VLOOKUP(CAT_Details[[#This Row],[Delivery Bp Customer Code]],Table6[],2,0)</f>
        <v>DK-BM01</v>
      </c>
    </row>
    <row r="4007" spans="1:16" x14ac:dyDescent="0.25">
      <c r="A4007" s="289" t="s">
        <v>278</v>
      </c>
      <c r="B4007">
        <v>7</v>
      </c>
      <c r="C4007">
        <v>1582</v>
      </c>
      <c r="D4007">
        <v>2.8</v>
      </c>
      <c r="E4007" s="289" t="s">
        <v>9282</v>
      </c>
      <c r="F4007">
        <v>5015065707</v>
      </c>
      <c r="G4007" s="276">
        <v>45701</v>
      </c>
      <c r="H4007" s="5">
        <v>20250205645618</v>
      </c>
      <c r="I4007">
        <v>6.72</v>
      </c>
      <c r="J4007" s="289" t="s">
        <v>350</v>
      </c>
      <c r="K4007" s="289" t="s">
        <v>9283</v>
      </c>
      <c r="L4007" s="289" t="s">
        <v>275</v>
      </c>
      <c r="M4007" s="289" t="s">
        <v>9193</v>
      </c>
      <c r="N4007" s="289" t="s">
        <v>1395</v>
      </c>
      <c r="O4007" s="289" t="s">
        <v>498</v>
      </c>
      <c r="P4007" s="289" t="str">
        <f>VLOOKUP(CAT_Details[[#This Row],[Delivery Bp Customer Code]],Table6[],2,0)</f>
        <v>DK-BM01</v>
      </c>
    </row>
    <row r="4008" spans="1:16" x14ac:dyDescent="0.25">
      <c r="A4008" s="289" t="s">
        <v>75</v>
      </c>
      <c r="B4008">
        <v>2</v>
      </c>
      <c r="C4008">
        <v>10</v>
      </c>
      <c r="D4008">
        <v>0.16</v>
      </c>
      <c r="E4008" s="289" t="s">
        <v>9284</v>
      </c>
      <c r="F4008">
        <v>5015051225</v>
      </c>
      <c r="G4008" s="276">
        <v>45701</v>
      </c>
      <c r="H4008">
        <v>20250204644443</v>
      </c>
      <c r="I4008">
        <v>0.112</v>
      </c>
      <c r="J4008" s="289" t="s">
        <v>294</v>
      </c>
      <c r="K4008" s="289" t="s">
        <v>9285</v>
      </c>
      <c r="L4008" s="289" t="s">
        <v>275</v>
      </c>
      <c r="M4008" s="289" t="s">
        <v>9286</v>
      </c>
      <c r="N4008" s="289" t="s">
        <v>555</v>
      </c>
      <c r="O4008" s="289" t="s">
        <v>2173</v>
      </c>
      <c r="P4008" s="289" t="str">
        <f>VLOOKUP(CAT_Details[[#This Row],[Delivery Bp Customer Code]],Table6[],2,0)</f>
        <v>OYL1</v>
      </c>
    </row>
    <row r="4009" spans="1:16" x14ac:dyDescent="0.25">
      <c r="A4009" s="289" t="s">
        <v>75</v>
      </c>
      <c r="B4009">
        <v>2</v>
      </c>
      <c r="C4009">
        <v>100</v>
      </c>
      <c r="D4009">
        <v>0.4</v>
      </c>
      <c r="E4009" s="289" t="s">
        <v>9287</v>
      </c>
      <c r="F4009">
        <v>5015051311</v>
      </c>
      <c r="G4009" s="276">
        <v>45701</v>
      </c>
      <c r="H4009">
        <v>20250205645945</v>
      </c>
      <c r="I4009">
        <v>0.48</v>
      </c>
      <c r="J4009" s="289" t="s">
        <v>324</v>
      </c>
      <c r="K4009" s="289" t="s">
        <v>9288</v>
      </c>
      <c r="L4009" s="289" t="s">
        <v>275</v>
      </c>
      <c r="M4009" s="289" t="s">
        <v>9107</v>
      </c>
      <c r="N4009" s="289" t="s">
        <v>5482</v>
      </c>
      <c r="O4009" s="289" t="s">
        <v>2173</v>
      </c>
      <c r="P4009" s="289" t="str">
        <f>VLOOKUP(CAT_Details[[#This Row],[Delivery Bp Customer Code]],Table6[],2,0)</f>
        <v>OYL1</v>
      </c>
    </row>
    <row r="4010" spans="1:16" x14ac:dyDescent="0.25">
      <c r="A4010" s="289" t="s">
        <v>75</v>
      </c>
      <c r="B4010">
        <v>1</v>
      </c>
      <c r="C4010">
        <v>30</v>
      </c>
      <c r="D4010">
        <v>0.2</v>
      </c>
      <c r="E4010" s="289" t="s">
        <v>9289</v>
      </c>
      <c r="F4010">
        <v>5015051601</v>
      </c>
      <c r="G4010" s="276">
        <v>45701</v>
      </c>
      <c r="H4010">
        <v>20250204644959</v>
      </c>
      <c r="I4010">
        <v>0.33600000000000002</v>
      </c>
      <c r="J4010" s="289" t="s">
        <v>345</v>
      </c>
      <c r="K4010" s="289" t="s">
        <v>9290</v>
      </c>
      <c r="L4010" s="289" t="s">
        <v>275</v>
      </c>
      <c r="M4010" s="289" t="s">
        <v>9291</v>
      </c>
      <c r="N4010" s="289" t="s">
        <v>5824</v>
      </c>
      <c r="O4010" s="289" t="s">
        <v>5281</v>
      </c>
      <c r="P4010" s="289" t="str">
        <f>VLOOKUP(CAT_Details[[#This Row],[Delivery Bp Customer Code]],Table6[],2,0)</f>
        <v>DK-LW08</v>
      </c>
    </row>
    <row r="4011" spans="1:16" x14ac:dyDescent="0.25">
      <c r="A4011" s="289" t="s">
        <v>75</v>
      </c>
      <c r="B4011">
        <v>2</v>
      </c>
      <c r="C4011">
        <v>520</v>
      </c>
      <c r="D4011">
        <v>0.8</v>
      </c>
      <c r="E4011" s="289" t="s">
        <v>9292</v>
      </c>
      <c r="F4011">
        <v>5015051607</v>
      </c>
      <c r="G4011" s="276">
        <v>45701</v>
      </c>
      <c r="H4011">
        <v>20250204644623</v>
      </c>
      <c r="I4011">
        <v>1.92</v>
      </c>
      <c r="J4011" s="289" t="s">
        <v>324</v>
      </c>
      <c r="K4011" s="289" t="s">
        <v>9293</v>
      </c>
      <c r="L4011" s="289" t="s">
        <v>275</v>
      </c>
      <c r="M4011" s="289" t="s">
        <v>9180</v>
      </c>
      <c r="N4011" s="289" t="s">
        <v>336</v>
      </c>
      <c r="O4011" s="289" t="s">
        <v>2173</v>
      </c>
      <c r="P4011" s="289" t="str">
        <f>VLOOKUP(CAT_Details[[#This Row],[Delivery Bp Customer Code]],Table6[],2,0)</f>
        <v>OYL1</v>
      </c>
    </row>
    <row r="4012" spans="1:16" x14ac:dyDescent="0.25">
      <c r="A4012" s="289" t="s">
        <v>75</v>
      </c>
      <c r="B4012">
        <v>1</v>
      </c>
      <c r="C4012">
        <v>3450</v>
      </c>
      <c r="D4012">
        <v>0.4</v>
      </c>
      <c r="E4012" s="289" t="s">
        <v>9294</v>
      </c>
      <c r="F4012">
        <v>5015051670</v>
      </c>
      <c r="G4012" s="276">
        <v>45701</v>
      </c>
      <c r="H4012">
        <v>20250205645764</v>
      </c>
      <c r="I4012">
        <v>0.96</v>
      </c>
      <c r="J4012" s="289" t="s">
        <v>324</v>
      </c>
      <c r="K4012" s="289" t="s">
        <v>9295</v>
      </c>
      <c r="L4012" s="289" t="s">
        <v>275</v>
      </c>
      <c r="M4012" s="289"/>
      <c r="N4012" s="289" t="s">
        <v>2727</v>
      </c>
      <c r="O4012" s="289" t="s">
        <v>2173</v>
      </c>
      <c r="P4012" s="289" t="str">
        <f>VLOOKUP(CAT_Details[[#This Row],[Delivery Bp Customer Code]],Table6[],2,0)</f>
        <v>OYL1</v>
      </c>
    </row>
    <row r="4013" spans="1:16" x14ac:dyDescent="0.25">
      <c r="A4013" s="289" t="s">
        <v>75</v>
      </c>
      <c r="B4013">
        <v>1</v>
      </c>
      <c r="C4013">
        <v>200</v>
      </c>
      <c r="D4013">
        <v>0.4</v>
      </c>
      <c r="E4013" s="289" t="s">
        <v>9294</v>
      </c>
      <c r="F4013">
        <v>5015051678</v>
      </c>
      <c r="G4013" s="276">
        <v>45701</v>
      </c>
      <c r="H4013">
        <v>20250205645719</v>
      </c>
      <c r="I4013">
        <v>0.48</v>
      </c>
      <c r="J4013" s="289" t="s">
        <v>324</v>
      </c>
      <c r="K4013" s="289" t="s">
        <v>9296</v>
      </c>
      <c r="L4013" s="289" t="s">
        <v>275</v>
      </c>
      <c r="M4013" s="289" t="s">
        <v>9278</v>
      </c>
      <c r="N4013" s="289" t="s">
        <v>2727</v>
      </c>
      <c r="O4013" s="289" t="s">
        <v>2173</v>
      </c>
      <c r="P4013" s="289" t="str">
        <f>VLOOKUP(CAT_Details[[#This Row],[Delivery Bp Customer Code]],Table6[],2,0)</f>
        <v>OYL1</v>
      </c>
    </row>
    <row r="4014" spans="1:16" x14ac:dyDescent="0.25">
      <c r="A4014" s="289" t="s">
        <v>75</v>
      </c>
      <c r="B4014">
        <v>1</v>
      </c>
      <c r="C4014">
        <v>70</v>
      </c>
      <c r="D4014">
        <v>0.2</v>
      </c>
      <c r="E4014" s="289" t="s">
        <v>9294</v>
      </c>
      <c r="F4014">
        <v>5015051710</v>
      </c>
      <c r="G4014" s="276">
        <v>45701</v>
      </c>
      <c r="H4014">
        <v>20250205645745</v>
      </c>
      <c r="I4014">
        <v>0.24</v>
      </c>
      <c r="J4014" s="289" t="s">
        <v>324</v>
      </c>
      <c r="K4014" s="289" t="s">
        <v>9297</v>
      </c>
      <c r="L4014" s="289" t="s">
        <v>275</v>
      </c>
      <c r="M4014" s="289" t="s">
        <v>9278</v>
      </c>
      <c r="N4014" s="289" t="s">
        <v>2727</v>
      </c>
      <c r="O4014" s="289" t="s">
        <v>2173</v>
      </c>
      <c r="P4014" s="289" t="str">
        <f>VLOOKUP(CAT_Details[[#This Row],[Delivery Bp Customer Code]],Table6[],2,0)</f>
        <v>OYL1</v>
      </c>
    </row>
    <row r="4015" spans="1:16" x14ac:dyDescent="0.25">
      <c r="A4015" s="289" t="s">
        <v>75</v>
      </c>
      <c r="B4015">
        <v>1</v>
      </c>
      <c r="C4015">
        <v>124</v>
      </c>
      <c r="D4015">
        <v>0.4</v>
      </c>
      <c r="E4015" s="289" t="s">
        <v>9294</v>
      </c>
      <c r="F4015">
        <v>5015051723</v>
      </c>
      <c r="G4015" s="276">
        <v>45701</v>
      </c>
      <c r="H4015">
        <v>20250205645712</v>
      </c>
      <c r="I4015">
        <v>0.48</v>
      </c>
      <c r="J4015" s="289" t="s">
        <v>324</v>
      </c>
      <c r="K4015" s="289" t="s">
        <v>9298</v>
      </c>
      <c r="L4015" s="289" t="s">
        <v>275</v>
      </c>
      <c r="M4015" s="289" t="s">
        <v>9278</v>
      </c>
      <c r="N4015" s="289" t="s">
        <v>2727</v>
      </c>
      <c r="O4015" s="289" t="s">
        <v>2173</v>
      </c>
      <c r="P4015" s="289" t="str">
        <f>VLOOKUP(CAT_Details[[#This Row],[Delivery Bp Customer Code]],Table6[],2,0)</f>
        <v>OYL1</v>
      </c>
    </row>
    <row r="4016" spans="1:16" x14ac:dyDescent="0.25">
      <c r="A4016" s="289" t="s">
        <v>75</v>
      </c>
      <c r="B4016">
        <v>1</v>
      </c>
      <c r="C4016">
        <v>86</v>
      </c>
      <c r="D4016">
        <v>0.2</v>
      </c>
      <c r="E4016" s="289" t="s">
        <v>9294</v>
      </c>
      <c r="F4016">
        <v>5015051730</v>
      </c>
      <c r="G4016" s="276">
        <v>45701</v>
      </c>
      <c r="H4016" s="5">
        <v>20250205645726</v>
      </c>
      <c r="I4016">
        <v>0.24</v>
      </c>
      <c r="J4016" s="289" t="s">
        <v>324</v>
      </c>
      <c r="K4016" s="289" t="s">
        <v>9299</v>
      </c>
      <c r="L4016" s="289" t="s">
        <v>275</v>
      </c>
      <c r="M4016" s="289" t="s">
        <v>9278</v>
      </c>
      <c r="N4016" s="289" t="s">
        <v>2727</v>
      </c>
      <c r="O4016" s="289" t="s">
        <v>2173</v>
      </c>
      <c r="P4016" s="289" t="str">
        <f>VLOOKUP(CAT_Details[[#This Row],[Delivery Bp Customer Code]],Table6[],2,0)</f>
        <v>OYL1</v>
      </c>
    </row>
    <row r="4017" spans="1:16" x14ac:dyDescent="0.25">
      <c r="A4017" s="289" t="s">
        <v>75</v>
      </c>
      <c r="B4017">
        <v>1</v>
      </c>
      <c r="C4017">
        <v>342</v>
      </c>
      <c r="D4017">
        <v>0.4</v>
      </c>
      <c r="E4017" s="289" t="s">
        <v>9294</v>
      </c>
      <c r="F4017">
        <v>5015051735</v>
      </c>
      <c r="G4017" s="276">
        <v>45701</v>
      </c>
      <c r="H4017">
        <v>20250205645772</v>
      </c>
      <c r="I4017">
        <v>0.96</v>
      </c>
      <c r="J4017" s="289" t="s">
        <v>324</v>
      </c>
      <c r="K4017" s="289" t="s">
        <v>9300</v>
      </c>
      <c r="L4017" s="289" t="s">
        <v>275</v>
      </c>
      <c r="M4017" s="289" t="s">
        <v>9278</v>
      </c>
      <c r="N4017" s="289" t="s">
        <v>2727</v>
      </c>
      <c r="O4017" s="289" t="s">
        <v>2173</v>
      </c>
      <c r="P4017" s="289" t="str">
        <f>VLOOKUP(CAT_Details[[#This Row],[Delivery Bp Customer Code]],Table6[],2,0)</f>
        <v>OYL1</v>
      </c>
    </row>
    <row r="4018" spans="1:16" x14ac:dyDescent="0.25">
      <c r="A4018" s="289" t="s">
        <v>75</v>
      </c>
      <c r="B4018">
        <v>1</v>
      </c>
      <c r="C4018">
        <v>444</v>
      </c>
      <c r="D4018">
        <v>0.4</v>
      </c>
      <c r="E4018" s="289" t="s">
        <v>9294</v>
      </c>
      <c r="F4018">
        <v>5015051739</v>
      </c>
      <c r="G4018" s="276">
        <v>45701</v>
      </c>
      <c r="H4018">
        <v>20250205645732</v>
      </c>
      <c r="I4018">
        <v>0.96</v>
      </c>
      <c r="J4018" s="289" t="s">
        <v>324</v>
      </c>
      <c r="K4018" s="289" t="s">
        <v>9301</v>
      </c>
      <c r="L4018" s="289" t="s">
        <v>275</v>
      </c>
      <c r="M4018" s="289" t="s">
        <v>9278</v>
      </c>
      <c r="N4018" s="289" t="s">
        <v>2727</v>
      </c>
      <c r="O4018" s="289" t="s">
        <v>2173</v>
      </c>
      <c r="P4018" s="289" t="str">
        <f>VLOOKUP(CAT_Details[[#This Row],[Delivery Bp Customer Code]],Table6[],2,0)</f>
        <v>OYL1</v>
      </c>
    </row>
    <row r="4019" spans="1:16" x14ac:dyDescent="0.25">
      <c r="A4019" s="289" t="s">
        <v>75</v>
      </c>
      <c r="B4019">
        <v>1</v>
      </c>
      <c r="C4019">
        <v>78</v>
      </c>
      <c r="D4019">
        <v>0.2</v>
      </c>
      <c r="E4019" s="289" t="s">
        <v>9302</v>
      </c>
      <c r="F4019">
        <v>5015065175</v>
      </c>
      <c r="G4019" s="276">
        <v>45701</v>
      </c>
      <c r="H4019">
        <v>20250205645796</v>
      </c>
      <c r="I4019">
        <v>0.307</v>
      </c>
      <c r="J4019" s="289" t="s">
        <v>350</v>
      </c>
      <c r="K4019" s="289" t="s">
        <v>9303</v>
      </c>
      <c r="L4019" s="289" t="s">
        <v>275</v>
      </c>
      <c r="M4019" s="289" t="s">
        <v>9193</v>
      </c>
      <c r="N4019" s="289" t="s">
        <v>3949</v>
      </c>
      <c r="O4019" s="289" t="s">
        <v>2173</v>
      </c>
      <c r="P4019" s="289" t="str">
        <f>VLOOKUP(CAT_Details[[#This Row],[Delivery Bp Customer Code]],Table6[],2,0)</f>
        <v>OYL1</v>
      </c>
    </row>
    <row r="4020" spans="1:16" x14ac:dyDescent="0.25">
      <c r="A4020" s="289" t="s">
        <v>75</v>
      </c>
      <c r="B4020">
        <v>1</v>
      </c>
      <c r="C4020">
        <v>142</v>
      </c>
      <c r="D4020">
        <v>0.2</v>
      </c>
      <c r="E4020" s="289" t="s">
        <v>9302</v>
      </c>
      <c r="F4020">
        <v>5015065176</v>
      </c>
      <c r="G4020" s="276">
        <v>45701</v>
      </c>
      <c r="H4020">
        <v>20250205645776</v>
      </c>
      <c r="I4020">
        <v>0.20200000000000001</v>
      </c>
      <c r="J4020" s="289" t="s">
        <v>350</v>
      </c>
      <c r="K4020" s="289" t="s">
        <v>9304</v>
      </c>
      <c r="L4020" s="289" t="s">
        <v>275</v>
      </c>
      <c r="M4020" s="289" t="s">
        <v>9193</v>
      </c>
      <c r="N4020" s="289" t="s">
        <v>3949</v>
      </c>
      <c r="O4020" s="289" t="s">
        <v>2173</v>
      </c>
      <c r="P4020" s="289" t="str">
        <f>VLOOKUP(CAT_Details[[#This Row],[Delivery Bp Customer Code]],Table6[],2,0)</f>
        <v>OYL1</v>
      </c>
    </row>
    <row r="4021" spans="1:16" x14ac:dyDescent="0.25">
      <c r="A4021" s="289" t="s">
        <v>75</v>
      </c>
      <c r="B4021">
        <v>33</v>
      </c>
      <c r="C4021">
        <v>15246</v>
      </c>
      <c r="D4021">
        <v>11</v>
      </c>
      <c r="E4021" s="289" t="s">
        <v>9305</v>
      </c>
      <c r="F4021">
        <v>5015065242</v>
      </c>
      <c r="G4021" s="276">
        <v>45701</v>
      </c>
      <c r="H4021">
        <v>20250205646240</v>
      </c>
      <c r="I4021">
        <v>21.12</v>
      </c>
      <c r="J4021" s="289" t="s">
        <v>324</v>
      </c>
      <c r="K4021" s="289" t="s">
        <v>9306</v>
      </c>
      <c r="L4021" s="289" t="s">
        <v>275</v>
      </c>
      <c r="M4021" s="289" t="s">
        <v>9307</v>
      </c>
      <c r="N4021" s="289" t="s">
        <v>2172</v>
      </c>
      <c r="O4021" s="289" t="s">
        <v>2173</v>
      </c>
      <c r="P4021" s="289" t="str">
        <f>VLOOKUP(CAT_Details[[#This Row],[Delivery Bp Customer Code]],Table6[],2,0)</f>
        <v>OYL1</v>
      </c>
    </row>
    <row r="4022" spans="1:16" x14ac:dyDescent="0.25">
      <c r="A4022" s="289" t="s">
        <v>75</v>
      </c>
      <c r="B4022">
        <v>2</v>
      </c>
      <c r="C4022">
        <v>262</v>
      </c>
      <c r="D4022">
        <v>0.8</v>
      </c>
      <c r="E4022" s="289" t="s">
        <v>9308</v>
      </c>
      <c r="F4022">
        <v>5015065425</v>
      </c>
      <c r="G4022" s="276">
        <v>45701</v>
      </c>
      <c r="H4022" s="5">
        <v>20250205646208</v>
      </c>
      <c r="I4022">
        <v>1.3440000000000001</v>
      </c>
      <c r="J4022" s="289" t="s">
        <v>350</v>
      </c>
      <c r="K4022" s="289" t="s">
        <v>9309</v>
      </c>
      <c r="L4022" s="289" t="s">
        <v>275</v>
      </c>
      <c r="M4022" s="289" t="s">
        <v>9193</v>
      </c>
      <c r="N4022" s="289" t="s">
        <v>5415</v>
      </c>
      <c r="O4022" s="289" t="s">
        <v>2173</v>
      </c>
      <c r="P4022" s="289" t="str">
        <f>VLOOKUP(CAT_Details[[#This Row],[Delivery Bp Customer Code]],Table6[],2,0)</f>
        <v>OYL1</v>
      </c>
    </row>
    <row r="4023" spans="1:16" x14ac:dyDescent="0.25">
      <c r="A4023" s="289" t="s">
        <v>75</v>
      </c>
      <c r="B4023">
        <v>27</v>
      </c>
      <c r="C4023">
        <v>11454</v>
      </c>
      <c r="D4023">
        <v>9.01</v>
      </c>
      <c r="E4023" s="289" t="s">
        <v>9310</v>
      </c>
      <c r="F4023">
        <v>5015080337</v>
      </c>
      <c r="G4023" s="276">
        <v>45701</v>
      </c>
      <c r="H4023" s="5">
        <v>20250205646241</v>
      </c>
      <c r="I4023">
        <v>17.28</v>
      </c>
      <c r="J4023" s="289" t="s">
        <v>324</v>
      </c>
      <c r="K4023" s="289" t="s">
        <v>9311</v>
      </c>
      <c r="L4023" s="289" t="s">
        <v>275</v>
      </c>
      <c r="M4023" s="289" t="s">
        <v>9312</v>
      </c>
      <c r="N4023" s="289" t="s">
        <v>2172</v>
      </c>
      <c r="O4023" s="289" t="s">
        <v>2173</v>
      </c>
      <c r="P4023" s="289" t="str">
        <f>VLOOKUP(CAT_Details[[#This Row],[Delivery Bp Customer Code]],Table6[],2,0)</f>
        <v>OYL1</v>
      </c>
    </row>
    <row r="4024" spans="1:16" x14ac:dyDescent="0.25">
      <c r="A4024" s="289" t="s">
        <v>75</v>
      </c>
      <c r="B4024">
        <v>15</v>
      </c>
      <c r="C4024">
        <v>1965</v>
      </c>
      <c r="D4024">
        <v>6</v>
      </c>
      <c r="E4024" s="289" t="s">
        <v>9313</v>
      </c>
      <c r="F4024">
        <v>5015080369</v>
      </c>
      <c r="G4024" s="276">
        <v>45701</v>
      </c>
      <c r="H4024">
        <v>20250205646377</v>
      </c>
      <c r="I4024">
        <v>9.6479999999999997</v>
      </c>
      <c r="J4024" s="289" t="s">
        <v>280</v>
      </c>
      <c r="K4024" s="289" t="s">
        <v>9314</v>
      </c>
      <c r="L4024" s="289" t="s">
        <v>275</v>
      </c>
      <c r="M4024" s="289" t="s">
        <v>9315</v>
      </c>
      <c r="N4024" s="289" t="s">
        <v>5845</v>
      </c>
      <c r="O4024" s="289" t="s">
        <v>5281</v>
      </c>
      <c r="P4024" s="289" t="str">
        <f>VLOOKUP(CAT_Details[[#This Row],[Delivery Bp Customer Code]],Table6[],2,0)</f>
        <v>DK-LW08</v>
      </c>
    </row>
    <row r="4025" spans="1:16" x14ac:dyDescent="0.25">
      <c r="A4025" s="289" t="s">
        <v>75</v>
      </c>
      <c r="B4025">
        <v>6</v>
      </c>
      <c r="C4025">
        <v>74.5</v>
      </c>
      <c r="D4025">
        <v>0.48</v>
      </c>
      <c r="E4025" s="289" t="s">
        <v>9316</v>
      </c>
      <c r="F4025">
        <v>5015094492</v>
      </c>
      <c r="G4025" s="276">
        <v>45701</v>
      </c>
      <c r="H4025">
        <v>20250204645059</v>
      </c>
      <c r="I4025">
        <v>0.39100000000000001</v>
      </c>
      <c r="J4025" s="289" t="s">
        <v>302</v>
      </c>
      <c r="K4025" s="289" t="s">
        <v>9317</v>
      </c>
      <c r="L4025" s="289" t="s">
        <v>275</v>
      </c>
      <c r="M4025" s="289" t="s">
        <v>9082</v>
      </c>
      <c r="N4025" s="289" t="s">
        <v>450</v>
      </c>
      <c r="O4025" s="289" t="s">
        <v>2173</v>
      </c>
      <c r="P4025" s="289" t="str">
        <f>VLOOKUP(CAT_Details[[#This Row],[Delivery Bp Customer Code]],Table6[],2,0)</f>
        <v>OYL1</v>
      </c>
    </row>
    <row r="4026" spans="1:16" x14ac:dyDescent="0.25">
      <c r="A4026" s="289" t="s">
        <v>75</v>
      </c>
      <c r="B4026">
        <v>1</v>
      </c>
      <c r="C4026">
        <v>267.10000000000002</v>
      </c>
      <c r="D4026">
        <v>0.4</v>
      </c>
      <c r="E4026" s="289" t="s">
        <v>9318</v>
      </c>
      <c r="F4026">
        <v>5015094683</v>
      </c>
      <c r="G4026" s="276">
        <v>45701</v>
      </c>
      <c r="H4026">
        <v>20250210648956</v>
      </c>
      <c r="I4026">
        <v>0.96</v>
      </c>
      <c r="J4026" s="289" t="s">
        <v>273</v>
      </c>
      <c r="K4026" s="289" t="s">
        <v>9319</v>
      </c>
      <c r="L4026" s="289" t="s">
        <v>275</v>
      </c>
      <c r="M4026" s="289" t="s">
        <v>9320</v>
      </c>
      <c r="N4026" s="289" t="s">
        <v>1142</v>
      </c>
      <c r="O4026" s="289" t="s">
        <v>2173</v>
      </c>
      <c r="P4026" s="289" t="str">
        <f>VLOOKUP(CAT_Details[[#This Row],[Delivery Bp Customer Code]],Table6[],2,0)</f>
        <v>OYL1</v>
      </c>
    </row>
    <row r="4027" spans="1:16" x14ac:dyDescent="0.25">
      <c r="A4027" s="289" t="s">
        <v>75</v>
      </c>
      <c r="B4027">
        <v>1</v>
      </c>
      <c r="C4027">
        <v>164</v>
      </c>
      <c r="D4027">
        <v>0.4</v>
      </c>
      <c r="E4027" s="289" t="s">
        <v>9321</v>
      </c>
      <c r="F4027">
        <v>5015094798</v>
      </c>
      <c r="G4027" s="276">
        <v>45701</v>
      </c>
      <c r="H4027">
        <v>20250210648718</v>
      </c>
      <c r="I4027">
        <v>0.91200000000000003</v>
      </c>
      <c r="J4027" s="289" t="s">
        <v>273</v>
      </c>
      <c r="K4027" s="289" t="s">
        <v>9322</v>
      </c>
      <c r="L4027" s="289" t="s">
        <v>275</v>
      </c>
      <c r="M4027" s="289" t="s">
        <v>9320</v>
      </c>
      <c r="N4027" s="289" t="s">
        <v>2431</v>
      </c>
      <c r="O4027" s="289" t="s">
        <v>2173</v>
      </c>
      <c r="P4027" s="289" t="str">
        <f>VLOOKUP(CAT_Details[[#This Row],[Delivery Bp Customer Code]],Table6[],2,0)</f>
        <v>OYL1</v>
      </c>
    </row>
    <row r="4028" spans="1:16" x14ac:dyDescent="0.25">
      <c r="A4028" s="289" t="s">
        <v>75</v>
      </c>
      <c r="B4028">
        <v>34</v>
      </c>
      <c r="C4028">
        <v>11454</v>
      </c>
      <c r="D4028">
        <v>11.34</v>
      </c>
      <c r="E4028" s="289" t="s">
        <v>9310</v>
      </c>
      <c r="F4028">
        <v>5015117653</v>
      </c>
      <c r="G4028" s="276">
        <v>45701</v>
      </c>
      <c r="H4028">
        <v>20250205646241</v>
      </c>
      <c r="I4028">
        <v>21.76</v>
      </c>
      <c r="J4028" s="289" t="s">
        <v>324</v>
      </c>
      <c r="K4028" s="289" t="s">
        <v>9323</v>
      </c>
      <c r="L4028" s="289" t="s">
        <v>275</v>
      </c>
      <c r="M4028" s="289"/>
      <c r="N4028" s="289" t="s">
        <v>2172</v>
      </c>
      <c r="O4028" s="289" t="s">
        <v>2173</v>
      </c>
      <c r="P4028" s="289" t="str">
        <f>VLOOKUP(CAT_Details[[#This Row],[Delivery Bp Customer Code]],Table6[],2,0)</f>
        <v>OYL1</v>
      </c>
    </row>
    <row r="4029" spans="1:16" x14ac:dyDescent="0.25">
      <c r="A4029" s="289" t="s">
        <v>874</v>
      </c>
      <c r="B4029">
        <v>66</v>
      </c>
      <c r="C4029">
        <v>9240</v>
      </c>
      <c r="D4029">
        <v>13.6</v>
      </c>
      <c r="E4029" s="289" t="s">
        <v>9324</v>
      </c>
      <c r="F4029">
        <v>5015051154</v>
      </c>
      <c r="G4029" s="276">
        <v>45701</v>
      </c>
      <c r="H4029">
        <v>20250204644618</v>
      </c>
      <c r="I4029">
        <v>52.981999999999999</v>
      </c>
      <c r="J4029" s="289" t="s">
        <v>345</v>
      </c>
      <c r="K4029" s="289" t="s">
        <v>9325</v>
      </c>
      <c r="L4029" s="289" t="s">
        <v>275</v>
      </c>
      <c r="M4029" s="289" t="s">
        <v>9326</v>
      </c>
      <c r="N4029" s="289" t="s">
        <v>427</v>
      </c>
      <c r="O4029" s="289" t="s">
        <v>1014</v>
      </c>
      <c r="P4029" s="289" t="str">
        <f>VLOOKUP(CAT_Details[[#This Row],[Delivery Bp Customer Code]],Table6[],2,0)</f>
        <v>MZ07</v>
      </c>
    </row>
    <row r="4030" spans="1:16" x14ac:dyDescent="0.25">
      <c r="A4030" s="289" t="s">
        <v>874</v>
      </c>
      <c r="B4030">
        <v>19</v>
      </c>
      <c r="C4030">
        <v>2660</v>
      </c>
      <c r="D4030">
        <v>9.08</v>
      </c>
      <c r="E4030" s="289" t="s">
        <v>9327</v>
      </c>
      <c r="F4030">
        <v>5015051222</v>
      </c>
      <c r="G4030" s="276">
        <v>45701</v>
      </c>
      <c r="H4030">
        <v>20250204644628</v>
      </c>
      <c r="I4030">
        <v>15.252000000000001</v>
      </c>
      <c r="J4030" s="289" t="s">
        <v>345</v>
      </c>
      <c r="K4030" s="289" t="s">
        <v>9328</v>
      </c>
      <c r="L4030" s="289" t="s">
        <v>275</v>
      </c>
      <c r="M4030" s="289" t="s">
        <v>9127</v>
      </c>
      <c r="N4030" s="289" t="s">
        <v>427</v>
      </c>
      <c r="O4030" s="289" t="s">
        <v>1014</v>
      </c>
      <c r="P4030" s="289" t="str">
        <f>VLOOKUP(CAT_Details[[#This Row],[Delivery Bp Customer Code]],Table6[],2,0)</f>
        <v>MZ07</v>
      </c>
    </row>
    <row r="4031" spans="1:16" x14ac:dyDescent="0.25">
      <c r="A4031" s="289" t="s">
        <v>3771</v>
      </c>
      <c r="B4031">
        <v>2</v>
      </c>
      <c r="C4031">
        <v>34.85</v>
      </c>
      <c r="D4031">
        <v>0.2</v>
      </c>
      <c r="E4031" s="289" t="s">
        <v>9329</v>
      </c>
      <c r="F4031">
        <v>5015065689</v>
      </c>
      <c r="G4031" s="276">
        <v>45701</v>
      </c>
      <c r="H4031">
        <v>20250203643367</v>
      </c>
      <c r="I4031">
        <v>0.23300000000000001</v>
      </c>
      <c r="J4031" s="289" t="s">
        <v>350</v>
      </c>
      <c r="K4031" s="289" t="s">
        <v>9330</v>
      </c>
      <c r="L4031" s="289" t="s">
        <v>275</v>
      </c>
      <c r="M4031" s="289" t="s">
        <v>9193</v>
      </c>
      <c r="N4031" s="289" t="s">
        <v>4087</v>
      </c>
      <c r="O4031" s="289" t="s">
        <v>3775</v>
      </c>
      <c r="P4031" s="289">
        <f>VLOOKUP(CAT_Details[[#This Row],[Delivery Bp Customer Code]],Table6[],2,0)</f>
        <v>3401</v>
      </c>
    </row>
    <row r="4032" spans="1:16" x14ac:dyDescent="0.25">
      <c r="A4032" s="289" t="s">
        <v>3329</v>
      </c>
      <c r="B4032">
        <v>5</v>
      </c>
      <c r="C4032">
        <v>322</v>
      </c>
      <c r="D4032">
        <v>1.61</v>
      </c>
      <c r="E4032" s="289" t="s">
        <v>9331</v>
      </c>
      <c r="F4032">
        <v>5015021243</v>
      </c>
      <c r="G4032" s="276">
        <v>45701</v>
      </c>
      <c r="H4032">
        <v>20250129640332</v>
      </c>
      <c r="I4032">
        <v>1.8240000000000001</v>
      </c>
      <c r="J4032" s="289" t="s">
        <v>317</v>
      </c>
      <c r="K4032" s="289" t="s">
        <v>9332</v>
      </c>
      <c r="L4032" s="289" t="s">
        <v>275</v>
      </c>
      <c r="M4032" s="289" t="s">
        <v>9286</v>
      </c>
      <c r="N4032" s="289" t="s">
        <v>4189</v>
      </c>
      <c r="O4032" s="289" t="s">
        <v>3332</v>
      </c>
      <c r="P4032" s="289">
        <f>VLOOKUP(CAT_Details[[#This Row],[Delivery Bp Customer Code]],Table6[],2,0)</f>
        <v>3402</v>
      </c>
    </row>
    <row r="4033" spans="1:16" x14ac:dyDescent="0.25">
      <c r="A4033" s="289" t="s">
        <v>3329</v>
      </c>
      <c r="B4033">
        <v>3</v>
      </c>
      <c r="C4033">
        <v>824</v>
      </c>
      <c r="D4033">
        <v>1</v>
      </c>
      <c r="E4033" s="289" t="s">
        <v>9333</v>
      </c>
      <c r="F4033">
        <v>5015021854</v>
      </c>
      <c r="G4033" s="276">
        <v>45701</v>
      </c>
      <c r="H4033" s="5">
        <v>20250203643641</v>
      </c>
      <c r="I4033">
        <v>2.4</v>
      </c>
      <c r="J4033" s="289" t="s">
        <v>317</v>
      </c>
      <c r="K4033" s="289" t="s">
        <v>9334</v>
      </c>
      <c r="L4033" s="289" t="s">
        <v>275</v>
      </c>
      <c r="M4033" s="289" t="s">
        <v>9286</v>
      </c>
      <c r="N4033" s="289" t="s">
        <v>3966</v>
      </c>
      <c r="O4033" s="289" t="s">
        <v>3332</v>
      </c>
      <c r="P4033" s="289">
        <f>VLOOKUP(CAT_Details[[#This Row],[Delivery Bp Customer Code]],Table6[],2,0)</f>
        <v>3402</v>
      </c>
    </row>
    <row r="4034" spans="1:16" x14ac:dyDescent="0.25">
      <c r="A4034" s="289" t="s">
        <v>3329</v>
      </c>
      <c r="B4034">
        <v>4</v>
      </c>
      <c r="C4034">
        <v>450</v>
      </c>
      <c r="D4034">
        <v>0.92</v>
      </c>
      <c r="E4034" s="289" t="s">
        <v>9335</v>
      </c>
      <c r="F4034">
        <v>5015036813</v>
      </c>
      <c r="G4034" s="276">
        <v>45701</v>
      </c>
      <c r="H4034" s="5">
        <v>20250204644461</v>
      </c>
      <c r="I4034">
        <v>2.5470000000000002</v>
      </c>
      <c r="J4034" s="289" t="s">
        <v>3890</v>
      </c>
      <c r="K4034" s="289" t="s">
        <v>9336</v>
      </c>
      <c r="L4034" s="289" t="s">
        <v>275</v>
      </c>
      <c r="M4034" s="289" t="s">
        <v>9077</v>
      </c>
      <c r="N4034" s="289" t="s">
        <v>3896</v>
      </c>
      <c r="O4034" s="289" t="s">
        <v>3332</v>
      </c>
      <c r="P4034" s="289">
        <f>VLOOKUP(CAT_Details[[#This Row],[Delivery Bp Customer Code]],Table6[],2,0)</f>
        <v>3402</v>
      </c>
    </row>
    <row r="4035" spans="1:16" x14ac:dyDescent="0.25">
      <c r="A4035" s="289" t="s">
        <v>3329</v>
      </c>
      <c r="B4035">
        <v>5</v>
      </c>
      <c r="C4035">
        <v>1205</v>
      </c>
      <c r="D4035">
        <v>2.2000000000000002</v>
      </c>
      <c r="E4035" s="289" t="s">
        <v>9308</v>
      </c>
      <c r="F4035">
        <v>5015065426</v>
      </c>
      <c r="G4035" s="276">
        <v>45701</v>
      </c>
      <c r="H4035">
        <v>20250205646038</v>
      </c>
      <c r="I4035">
        <v>6.2640000000000002</v>
      </c>
      <c r="J4035" s="289" t="s">
        <v>350</v>
      </c>
      <c r="K4035" s="289" t="s">
        <v>9337</v>
      </c>
      <c r="L4035" s="289" t="s">
        <v>275</v>
      </c>
      <c r="M4035" s="289" t="s">
        <v>9193</v>
      </c>
      <c r="N4035" s="289" t="s">
        <v>5415</v>
      </c>
      <c r="O4035" s="289" t="s">
        <v>3332</v>
      </c>
      <c r="P4035" s="289">
        <f>VLOOKUP(CAT_Details[[#This Row],[Delivery Bp Customer Code]],Table6[],2,0)</f>
        <v>3402</v>
      </c>
    </row>
    <row r="4036" spans="1:16" x14ac:dyDescent="0.25">
      <c r="A4036" s="289" t="s">
        <v>3329</v>
      </c>
      <c r="B4036">
        <v>1</v>
      </c>
      <c r="C4036">
        <v>45</v>
      </c>
      <c r="D4036">
        <v>0.2</v>
      </c>
      <c r="E4036" s="289" t="s">
        <v>9338</v>
      </c>
      <c r="F4036">
        <v>5015065480</v>
      </c>
      <c r="G4036" s="276">
        <v>45701</v>
      </c>
      <c r="H4036">
        <v>20250205645670</v>
      </c>
      <c r="I4036">
        <v>0.33600000000000002</v>
      </c>
      <c r="J4036" s="289" t="s">
        <v>350</v>
      </c>
      <c r="K4036" s="289" t="s">
        <v>9339</v>
      </c>
      <c r="L4036" s="289" t="s">
        <v>275</v>
      </c>
      <c r="M4036" s="289" t="s">
        <v>9193</v>
      </c>
      <c r="N4036" s="289" t="s">
        <v>3173</v>
      </c>
      <c r="O4036" s="289" t="s">
        <v>3332</v>
      </c>
      <c r="P4036" s="289">
        <f>VLOOKUP(CAT_Details[[#This Row],[Delivery Bp Customer Code]],Table6[],2,0)</f>
        <v>3402</v>
      </c>
    </row>
    <row r="4037" spans="1:16" x14ac:dyDescent="0.25">
      <c r="A4037" s="289" t="s">
        <v>3329</v>
      </c>
      <c r="B4037">
        <v>5</v>
      </c>
      <c r="C4037">
        <v>604.99</v>
      </c>
      <c r="D4037">
        <v>2</v>
      </c>
      <c r="E4037" s="289" t="s">
        <v>9340</v>
      </c>
      <c r="F4037">
        <v>5015065558</v>
      </c>
      <c r="G4037" s="276">
        <v>45701</v>
      </c>
      <c r="H4037">
        <v>20250203643351</v>
      </c>
      <c r="I4037">
        <v>4.7140000000000004</v>
      </c>
      <c r="J4037" s="289" t="s">
        <v>350</v>
      </c>
      <c r="K4037" s="289" t="s">
        <v>9341</v>
      </c>
      <c r="L4037" s="289" t="s">
        <v>275</v>
      </c>
      <c r="M4037" s="289" t="s">
        <v>9193</v>
      </c>
      <c r="N4037" s="289" t="s">
        <v>1631</v>
      </c>
      <c r="O4037" s="289" t="s">
        <v>3332</v>
      </c>
      <c r="P4037" s="289">
        <f>VLOOKUP(CAT_Details[[#This Row],[Delivery Bp Customer Code]],Table6[],2,0)</f>
        <v>3402</v>
      </c>
    </row>
    <row r="4038" spans="1:16" x14ac:dyDescent="0.25">
      <c r="A4038" s="289" t="s">
        <v>3329</v>
      </c>
      <c r="B4038">
        <v>1</v>
      </c>
      <c r="C4038">
        <v>35</v>
      </c>
      <c r="D4038">
        <v>0.2</v>
      </c>
      <c r="E4038" s="289" t="s">
        <v>9342</v>
      </c>
      <c r="F4038">
        <v>5015065764</v>
      </c>
      <c r="G4038" s="276">
        <v>45701</v>
      </c>
      <c r="H4038">
        <v>20250206646694</v>
      </c>
      <c r="I4038">
        <v>0.40799999999999997</v>
      </c>
      <c r="J4038" s="289" t="s">
        <v>350</v>
      </c>
      <c r="K4038" s="289" t="s">
        <v>9343</v>
      </c>
      <c r="L4038" s="289" t="s">
        <v>275</v>
      </c>
      <c r="M4038" s="289" t="s">
        <v>9193</v>
      </c>
      <c r="N4038" s="289" t="s">
        <v>3661</v>
      </c>
      <c r="O4038" s="289" t="s">
        <v>3332</v>
      </c>
      <c r="P4038" s="289">
        <f>VLOOKUP(CAT_Details[[#This Row],[Delivery Bp Customer Code]],Table6[],2,0)</f>
        <v>3402</v>
      </c>
    </row>
    <row r="4039" spans="1:16" x14ac:dyDescent="0.25">
      <c r="A4039" s="289" t="s">
        <v>3329</v>
      </c>
      <c r="B4039">
        <v>1</v>
      </c>
      <c r="C4039">
        <v>457</v>
      </c>
      <c r="D4039">
        <v>0.53</v>
      </c>
      <c r="E4039" s="289" t="s">
        <v>9344</v>
      </c>
      <c r="F4039">
        <v>5015094661</v>
      </c>
      <c r="G4039" s="276">
        <v>45701</v>
      </c>
      <c r="H4039" s="5">
        <v>20250210648721</v>
      </c>
      <c r="I4039">
        <v>1.254</v>
      </c>
      <c r="J4039" s="289" t="s">
        <v>273</v>
      </c>
      <c r="K4039" s="289" t="s">
        <v>9345</v>
      </c>
      <c r="L4039" s="289" t="s">
        <v>275</v>
      </c>
      <c r="M4039" s="289" t="s">
        <v>9320</v>
      </c>
      <c r="N4039" s="289" t="s">
        <v>519</v>
      </c>
      <c r="O4039" s="289" t="s">
        <v>3332</v>
      </c>
      <c r="P4039" s="289">
        <f>VLOOKUP(CAT_Details[[#This Row],[Delivery Bp Customer Code]],Table6[],2,0)</f>
        <v>3402</v>
      </c>
    </row>
    <row r="4040" spans="1:16" x14ac:dyDescent="0.25">
      <c r="A4040" s="289" t="s">
        <v>76</v>
      </c>
      <c r="B4040">
        <v>9</v>
      </c>
      <c r="C4040">
        <v>263</v>
      </c>
      <c r="D4040">
        <v>3.6</v>
      </c>
      <c r="E4040" s="289" t="s">
        <v>9346</v>
      </c>
      <c r="F4040">
        <v>5015036201</v>
      </c>
      <c r="G4040" s="276">
        <v>45701</v>
      </c>
      <c r="H4040" s="5">
        <v>20250203643510</v>
      </c>
      <c r="I4040">
        <v>4.6079999999999997</v>
      </c>
      <c r="J4040" s="289" t="s">
        <v>383</v>
      </c>
      <c r="K4040" s="289" t="s">
        <v>9347</v>
      </c>
      <c r="L4040" s="289" t="s">
        <v>275</v>
      </c>
      <c r="M4040" s="289" t="s">
        <v>9015</v>
      </c>
      <c r="N4040" s="289" t="s">
        <v>609</v>
      </c>
      <c r="O4040" s="289" t="s">
        <v>748</v>
      </c>
      <c r="P4040" s="289" t="str">
        <f>VLOOKUP(CAT_Details[[#This Row],[Delivery Bp Customer Code]],Table6[],2,0)</f>
        <v>No Loc</v>
      </c>
    </row>
    <row r="4041" spans="1:16" x14ac:dyDescent="0.25">
      <c r="A4041" s="289" t="s">
        <v>76</v>
      </c>
      <c r="B4041">
        <v>1</v>
      </c>
      <c r="C4041">
        <v>21</v>
      </c>
      <c r="D4041">
        <v>0.27</v>
      </c>
      <c r="E4041" s="289" t="s">
        <v>9348</v>
      </c>
      <c r="F4041">
        <v>5015036788</v>
      </c>
      <c r="G4041" s="276">
        <v>45701</v>
      </c>
      <c r="H4041">
        <v>20250204644642</v>
      </c>
      <c r="I4041">
        <v>0.32</v>
      </c>
      <c r="J4041" s="289" t="s">
        <v>401</v>
      </c>
      <c r="K4041" s="289" t="s">
        <v>9349</v>
      </c>
      <c r="L4041" s="289" t="s">
        <v>275</v>
      </c>
      <c r="M4041" s="289" t="s">
        <v>9069</v>
      </c>
      <c r="N4041" s="289" t="s">
        <v>673</v>
      </c>
      <c r="O4041" s="289" t="s">
        <v>748</v>
      </c>
      <c r="P4041" s="289" t="str">
        <f>VLOOKUP(CAT_Details[[#This Row],[Delivery Bp Customer Code]],Table6[],2,0)</f>
        <v>No Loc</v>
      </c>
    </row>
    <row r="4042" spans="1:16" x14ac:dyDescent="0.25">
      <c r="A4042" s="289" t="s">
        <v>76</v>
      </c>
      <c r="B4042">
        <v>1</v>
      </c>
      <c r="C4042">
        <v>87</v>
      </c>
      <c r="D4042">
        <v>0.2</v>
      </c>
      <c r="E4042" s="289" t="s">
        <v>9350</v>
      </c>
      <c r="F4042">
        <v>5015051334</v>
      </c>
      <c r="G4042" s="276">
        <v>45701</v>
      </c>
      <c r="H4042">
        <v>20250204645127</v>
      </c>
      <c r="I4042">
        <v>0.64300000000000002</v>
      </c>
      <c r="J4042" s="289" t="s">
        <v>294</v>
      </c>
      <c r="K4042" s="289" t="s">
        <v>9351</v>
      </c>
      <c r="L4042" s="289" t="s">
        <v>275</v>
      </c>
      <c r="M4042" s="289" t="s">
        <v>9352</v>
      </c>
      <c r="N4042" s="289" t="s">
        <v>1270</v>
      </c>
      <c r="O4042" s="289" t="s">
        <v>748</v>
      </c>
      <c r="P4042" s="289" t="str">
        <f>VLOOKUP(CAT_Details[[#This Row],[Delivery Bp Customer Code]],Table6[],2,0)</f>
        <v>No Loc</v>
      </c>
    </row>
    <row r="4043" spans="1:16" x14ac:dyDescent="0.25">
      <c r="A4043" s="289" t="s">
        <v>76</v>
      </c>
      <c r="B4043">
        <v>8</v>
      </c>
      <c r="C4043">
        <v>2720</v>
      </c>
      <c r="D4043">
        <v>3.2</v>
      </c>
      <c r="E4043" s="289" t="s">
        <v>9353</v>
      </c>
      <c r="F4043">
        <v>5015051674</v>
      </c>
      <c r="G4043" s="276">
        <v>45701</v>
      </c>
      <c r="H4043" s="5">
        <v>20250205645574</v>
      </c>
      <c r="I4043">
        <v>7.68</v>
      </c>
      <c r="J4043" s="289" t="s">
        <v>294</v>
      </c>
      <c r="K4043" s="289" t="s">
        <v>9354</v>
      </c>
      <c r="L4043" s="289" t="s">
        <v>275</v>
      </c>
      <c r="M4043" s="289" t="s">
        <v>9355</v>
      </c>
      <c r="N4043" s="289" t="s">
        <v>297</v>
      </c>
      <c r="O4043" s="289" t="s">
        <v>748</v>
      </c>
      <c r="P4043" s="289" t="str">
        <f>VLOOKUP(CAT_Details[[#This Row],[Delivery Bp Customer Code]],Table6[],2,0)</f>
        <v>No Loc</v>
      </c>
    </row>
    <row r="4044" spans="1:16" x14ac:dyDescent="0.25">
      <c r="A4044" s="289" t="s">
        <v>76</v>
      </c>
      <c r="B4044">
        <v>5</v>
      </c>
      <c r="C4044">
        <v>328</v>
      </c>
      <c r="D4044">
        <v>1.26</v>
      </c>
      <c r="E4044" s="289" t="s">
        <v>9356</v>
      </c>
      <c r="F4044">
        <v>5015065355</v>
      </c>
      <c r="G4044" s="276">
        <v>45701</v>
      </c>
      <c r="H4044" s="5">
        <v>20250205645882</v>
      </c>
      <c r="I4044">
        <v>1.1599999999999999</v>
      </c>
      <c r="J4044" s="289" t="s">
        <v>401</v>
      </c>
      <c r="K4044" s="289" t="s">
        <v>9357</v>
      </c>
      <c r="L4044" s="289" t="s">
        <v>275</v>
      </c>
      <c r="M4044" s="289" t="s">
        <v>9358</v>
      </c>
      <c r="N4044" s="289" t="s">
        <v>1028</v>
      </c>
      <c r="O4044" s="289" t="s">
        <v>748</v>
      </c>
      <c r="P4044" s="289" t="str">
        <f>VLOOKUP(CAT_Details[[#This Row],[Delivery Bp Customer Code]],Table6[],2,0)</f>
        <v>No Loc</v>
      </c>
    </row>
    <row r="4045" spans="1:16" x14ac:dyDescent="0.25">
      <c r="A4045" s="289" t="s">
        <v>76</v>
      </c>
      <c r="B4045">
        <v>12</v>
      </c>
      <c r="C4045">
        <v>1280</v>
      </c>
      <c r="D4045">
        <v>5.0999999999999996</v>
      </c>
      <c r="E4045" s="289" t="s">
        <v>9359</v>
      </c>
      <c r="F4045">
        <v>5015065567</v>
      </c>
      <c r="G4045" s="276">
        <v>45701</v>
      </c>
      <c r="H4045" s="5">
        <v>20250204645018</v>
      </c>
      <c r="I4045">
        <v>9.77</v>
      </c>
      <c r="J4045" s="289" t="s">
        <v>350</v>
      </c>
      <c r="K4045" s="289" t="s">
        <v>9360</v>
      </c>
      <c r="L4045" s="289" t="s">
        <v>275</v>
      </c>
      <c r="M4045" s="289" t="s">
        <v>9361</v>
      </c>
      <c r="N4045" s="289" t="s">
        <v>1166</v>
      </c>
      <c r="O4045" s="289" t="s">
        <v>748</v>
      </c>
      <c r="P4045" s="289" t="str">
        <f>VLOOKUP(CAT_Details[[#This Row],[Delivery Bp Customer Code]],Table6[],2,0)</f>
        <v>No Loc</v>
      </c>
    </row>
    <row r="4046" spans="1:16" x14ac:dyDescent="0.25">
      <c r="A4046" s="289" t="s">
        <v>285</v>
      </c>
      <c r="B4046">
        <v>3</v>
      </c>
      <c r="C4046">
        <v>196</v>
      </c>
      <c r="D4046">
        <v>1.65</v>
      </c>
      <c r="E4046" s="289" t="s">
        <v>9362</v>
      </c>
      <c r="F4046">
        <v>5015036166</v>
      </c>
      <c r="G4046" s="276">
        <v>45701</v>
      </c>
      <c r="H4046">
        <v>20250203643361</v>
      </c>
      <c r="I4046">
        <v>4.4329999999999998</v>
      </c>
      <c r="J4046" s="289" t="s">
        <v>294</v>
      </c>
      <c r="K4046" s="289" t="s">
        <v>9363</v>
      </c>
      <c r="L4046" s="289" t="s">
        <v>275</v>
      </c>
      <c r="M4046" s="289" t="s">
        <v>9364</v>
      </c>
      <c r="N4046" s="289" t="s">
        <v>5685</v>
      </c>
      <c r="O4046" s="289" t="s">
        <v>291</v>
      </c>
      <c r="P4046" s="289" t="str">
        <f>VLOOKUP(CAT_Details[[#This Row],[Delivery Bp Customer Code]],Table6[],2,0)</f>
        <v>DX01-L5</v>
      </c>
    </row>
    <row r="4047" spans="1:16" x14ac:dyDescent="0.25">
      <c r="A4047" s="289" t="s">
        <v>285</v>
      </c>
      <c r="B4047">
        <v>12</v>
      </c>
      <c r="C4047">
        <v>739</v>
      </c>
      <c r="D4047">
        <v>6.52</v>
      </c>
      <c r="E4047" s="289" t="s">
        <v>9362</v>
      </c>
      <c r="F4047">
        <v>5015036167</v>
      </c>
      <c r="G4047" s="276">
        <v>45701</v>
      </c>
      <c r="H4047">
        <v>20250203643357</v>
      </c>
      <c r="I4047">
        <v>17.506</v>
      </c>
      <c r="J4047" s="289" t="s">
        <v>294</v>
      </c>
      <c r="K4047" s="289" t="s">
        <v>9365</v>
      </c>
      <c r="L4047" s="289" t="s">
        <v>275</v>
      </c>
      <c r="M4047" s="289" t="s">
        <v>9364</v>
      </c>
      <c r="N4047" s="289" t="s">
        <v>5685</v>
      </c>
      <c r="O4047" s="289" t="s">
        <v>291</v>
      </c>
      <c r="P4047" s="289" t="str">
        <f>VLOOKUP(CAT_Details[[#This Row],[Delivery Bp Customer Code]],Table6[],2,0)</f>
        <v>DX01-L5</v>
      </c>
    </row>
    <row r="4048" spans="1:16" x14ac:dyDescent="0.25">
      <c r="A4048" s="289" t="s">
        <v>285</v>
      </c>
      <c r="B4048">
        <v>1</v>
      </c>
      <c r="C4048">
        <v>52</v>
      </c>
      <c r="D4048">
        <v>0.2</v>
      </c>
      <c r="E4048" s="289" t="s">
        <v>9276</v>
      </c>
      <c r="F4048">
        <v>5015036680</v>
      </c>
      <c r="G4048" s="276">
        <v>45701</v>
      </c>
      <c r="H4048">
        <v>20250204644429</v>
      </c>
      <c r="I4048">
        <v>0.192</v>
      </c>
      <c r="J4048" s="289" t="s">
        <v>324</v>
      </c>
      <c r="K4048" s="289" t="s">
        <v>9366</v>
      </c>
      <c r="L4048" s="289" t="s">
        <v>275</v>
      </c>
      <c r="M4048" s="289" t="s">
        <v>9278</v>
      </c>
      <c r="N4048" s="289" t="s">
        <v>399</v>
      </c>
      <c r="O4048" s="289" t="s">
        <v>291</v>
      </c>
      <c r="P4048" s="289" t="str">
        <f>VLOOKUP(CAT_Details[[#This Row],[Delivery Bp Customer Code]],Table6[],2,0)</f>
        <v>DX01-L5</v>
      </c>
    </row>
    <row r="4049" spans="1:16" x14ac:dyDescent="0.25">
      <c r="A4049" s="289" t="s">
        <v>285</v>
      </c>
      <c r="B4049">
        <v>12</v>
      </c>
      <c r="C4049">
        <v>2940</v>
      </c>
      <c r="D4049">
        <v>4.8</v>
      </c>
      <c r="E4049" s="289" t="s">
        <v>9367</v>
      </c>
      <c r="F4049">
        <v>5015036763</v>
      </c>
      <c r="G4049" s="276">
        <v>45701</v>
      </c>
      <c r="H4049">
        <v>20250129641063</v>
      </c>
      <c r="I4049">
        <v>11.52</v>
      </c>
      <c r="J4049" s="289" t="s">
        <v>383</v>
      </c>
      <c r="K4049" s="289" t="s">
        <v>9368</v>
      </c>
      <c r="L4049" s="289" t="s">
        <v>275</v>
      </c>
      <c r="M4049" s="289" t="s">
        <v>9369</v>
      </c>
      <c r="N4049" s="289" t="s">
        <v>386</v>
      </c>
      <c r="O4049" s="289" t="s">
        <v>291</v>
      </c>
      <c r="P4049" s="289" t="str">
        <f>VLOOKUP(CAT_Details[[#This Row],[Delivery Bp Customer Code]],Table6[],2,0)</f>
        <v>DX01-L5</v>
      </c>
    </row>
    <row r="4050" spans="1:16" x14ac:dyDescent="0.25">
      <c r="A4050" s="289" t="s">
        <v>285</v>
      </c>
      <c r="B4050">
        <v>2</v>
      </c>
      <c r="C4050">
        <v>372</v>
      </c>
      <c r="D4050">
        <v>0.8</v>
      </c>
      <c r="E4050" s="289" t="s">
        <v>9370</v>
      </c>
      <c r="F4050">
        <v>5015051138</v>
      </c>
      <c r="G4050" s="276">
        <v>45701</v>
      </c>
      <c r="H4050">
        <v>20250205645629</v>
      </c>
      <c r="I4050">
        <v>1.3440000000000001</v>
      </c>
      <c r="J4050" s="289" t="s">
        <v>345</v>
      </c>
      <c r="K4050" s="289" t="s">
        <v>9371</v>
      </c>
      <c r="L4050" s="289" t="s">
        <v>275</v>
      </c>
      <c r="M4050" s="289" t="s">
        <v>9235</v>
      </c>
      <c r="N4050" s="289" t="s">
        <v>348</v>
      </c>
      <c r="O4050" s="289" t="s">
        <v>291</v>
      </c>
      <c r="P4050" s="289" t="str">
        <f>VLOOKUP(CAT_Details[[#This Row],[Delivery Bp Customer Code]],Table6[],2,0)</f>
        <v>DX01-L5</v>
      </c>
    </row>
    <row r="4051" spans="1:16" x14ac:dyDescent="0.25">
      <c r="A4051" s="289" t="s">
        <v>285</v>
      </c>
      <c r="B4051">
        <v>1</v>
      </c>
      <c r="C4051">
        <v>310</v>
      </c>
      <c r="D4051">
        <v>0.4</v>
      </c>
      <c r="E4051" s="289" t="s">
        <v>9372</v>
      </c>
      <c r="F4051">
        <v>5015051282</v>
      </c>
      <c r="G4051" s="276">
        <v>45701</v>
      </c>
      <c r="H4051">
        <v>20250204645166</v>
      </c>
      <c r="I4051">
        <v>0.28799999999999998</v>
      </c>
      <c r="J4051" s="289" t="s">
        <v>287</v>
      </c>
      <c r="K4051" s="289" t="s">
        <v>9373</v>
      </c>
      <c r="L4051" s="289" t="s">
        <v>275</v>
      </c>
      <c r="M4051" s="289" t="s">
        <v>9374</v>
      </c>
      <c r="N4051" s="289" t="s">
        <v>516</v>
      </c>
      <c r="O4051" s="289" t="s">
        <v>291</v>
      </c>
      <c r="P4051" s="289" t="str">
        <f>VLOOKUP(CAT_Details[[#This Row],[Delivery Bp Customer Code]],Table6[],2,0)</f>
        <v>DX01-L5</v>
      </c>
    </row>
    <row r="4052" spans="1:16" x14ac:dyDescent="0.25">
      <c r="A4052" s="289" t="s">
        <v>285</v>
      </c>
      <c r="B4052">
        <v>6</v>
      </c>
      <c r="C4052">
        <v>2700</v>
      </c>
      <c r="D4052">
        <v>3</v>
      </c>
      <c r="E4052" s="289" t="s">
        <v>9375</v>
      </c>
      <c r="F4052">
        <v>5015051415</v>
      </c>
      <c r="G4052" s="276">
        <v>45701</v>
      </c>
      <c r="H4052">
        <v>20250205646118</v>
      </c>
      <c r="I4052">
        <v>7.2</v>
      </c>
      <c r="J4052" s="289" t="s">
        <v>280</v>
      </c>
      <c r="K4052" s="289" t="s">
        <v>9376</v>
      </c>
      <c r="L4052" s="289" t="s">
        <v>275</v>
      </c>
      <c r="M4052" s="289"/>
      <c r="N4052" s="289" t="s">
        <v>534</v>
      </c>
      <c r="O4052" s="289" t="s">
        <v>291</v>
      </c>
      <c r="P4052" s="289" t="str">
        <f>VLOOKUP(CAT_Details[[#This Row],[Delivery Bp Customer Code]],Table6[],2,0)</f>
        <v>DX01-L5</v>
      </c>
    </row>
    <row r="4053" spans="1:16" x14ac:dyDescent="0.25">
      <c r="A4053" s="289" t="s">
        <v>285</v>
      </c>
      <c r="B4053">
        <v>10</v>
      </c>
      <c r="C4053">
        <v>1550</v>
      </c>
      <c r="D4053">
        <v>4.34</v>
      </c>
      <c r="E4053" s="289" t="s">
        <v>9377</v>
      </c>
      <c r="F4053">
        <v>5015051619</v>
      </c>
      <c r="G4053" s="276">
        <v>45701</v>
      </c>
      <c r="H4053">
        <v>20250204644534</v>
      </c>
      <c r="I4053">
        <v>10.4</v>
      </c>
      <c r="J4053" s="289" t="s">
        <v>294</v>
      </c>
      <c r="K4053" s="289" t="s">
        <v>9378</v>
      </c>
      <c r="L4053" s="289" t="s">
        <v>275</v>
      </c>
      <c r="M4053" s="289" t="s">
        <v>9364</v>
      </c>
      <c r="N4053" s="289" t="s">
        <v>769</v>
      </c>
      <c r="O4053" s="289" t="s">
        <v>291</v>
      </c>
      <c r="P4053" s="289" t="str">
        <f>VLOOKUP(CAT_Details[[#This Row],[Delivery Bp Customer Code]],Table6[],2,0)</f>
        <v>DX01-L5</v>
      </c>
    </row>
    <row r="4054" spans="1:16" x14ac:dyDescent="0.25">
      <c r="A4054" s="289" t="s">
        <v>285</v>
      </c>
      <c r="B4054">
        <v>3</v>
      </c>
      <c r="C4054">
        <v>1170</v>
      </c>
      <c r="D4054">
        <v>1.2</v>
      </c>
      <c r="E4054" s="289" t="s">
        <v>9353</v>
      </c>
      <c r="F4054">
        <v>5015051664</v>
      </c>
      <c r="G4054" s="276">
        <v>45701</v>
      </c>
      <c r="H4054">
        <v>20250205645567</v>
      </c>
      <c r="I4054">
        <v>2.88</v>
      </c>
      <c r="J4054" s="289" t="s">
        <v>294</v>
      </c>
      <c r="K4054" s="289" t="s">
        <v>9379</v>
      </c>
      <c r="L4054" s="289" t="s">
        <v>275</v>
      </c>
      <c r="M4054" s="289" t="s">
        <v>9355</v>
      </c>
      <c r="N4054" s="289" t="s">
        <v>297</v>
      </c>
      <c r="O4054" s="289" t="s">
        <v>291</v>
      </c>
      <c r="P4054" s="289" t="str">
        <f>VLOOKUP(CAT_Details[[#This Row],[Delivery Bp Customer Code]],Table6[],2,0)</f>
        <v>DX01-L5</v>
      </c>
    </row>
    <row r="4055" spans="1:16" x14ac:dyDescent="0.25">
      <c r="A4055" s="289" t="s">
        <v>285</v>
      </c>
      <c r="B4055">
        <v>34</v>
      </c>
      <c r="C4055">
        <v>6416</v>
      </c>
      <c r="D4055">
        <v>7.68</v>
      </c>
      <c r="E4055" s="289" t="s">
        <v>9380</v>
      </c>
      <c r="F4055">
        <v>5015051702</v>
      </c>
      <c r="G4055" s="276">
        <v>45701</v>
      </c>
      <c r="H4055">
        <v>20250203643961</v>
      </c>
      <c r="I4055">
        <v>15.618</v>
      </c>
      <c r="J4055" s="289" t="s">
        <v>324</v>
      </c>
      <c r="K4055" s="289" t="s">
        <v>9381</v>
      </c>
      <c r="L4055" s="289" t="s">
        <v>275</v>
      </c>
      <c r="M4055" s="289" t="s">
        <v>9180</v>
      </c>
      <c r="N4055" s="289" t="s">
        <v>508</v>
      </c>
      <c r="O4055" s="289" t="s">
        <v>291</v>
      </c>
      <c r="P4055" s="289" t="str">
        <f>VLOOKUP(CAT_Details[[#This Row],[Delivery Bp Customer Code]],Table6[],2,0)</f>
        <v>DX01-L5</v>
      </c>
    </row>
    <row r="4056" spans="1:16" x14ac:dyDescent="0.25">
      <c r="A4056" s="289" t="s">
        <v>285</v>
      </c>
      <c r="B4056">
        <v>1</v>
      </c>
      <c r="C4056">
        <v>79</v>
      </c>
      <c r="D4056">
        <v>0.5</v>
      </c>
      <c r="E4056" s="289" t="s">
        <v>9382</v>
      </c>
      <c r="F4056">
        <v>5015065334</v>
      </c>
      <c r="G4056" s="276">
        <v>45701</v>
      </c>
      <c r="H4056">
        <v>20250206646956</v>
      </c>
      <c r="I4056">
        <v>1.1399999999999999</v>
      </c>
      <c r="J4056" s="289" t="s">
        <v>350</v>
      </c>
      <c r="K4056" s="289" t="s">
        <v>9383</v>
      </c>
      <c r="L4056" s="289" t="s">
        <v>275</v>
      </c>
      <c r="M4056" s="289" t="s">
        <v>9193</v>
      </c>
      <c r="N4056" s="289" t="s">
        <v>1095</v>
      </c>
      <c r="O4056" s="289" t="s">
        <v>291</v>
      </c>
      <c r="P4056" s="289" t="str">
        <f>VLOOKUP(CAT_Details[[#This Row],[Delivery Bp Customer Code]],Table6[],2,0)</f>
        <v>DX01-L5</v>
      </c>
    </row>
    <row r="4057" spans="1:16" x14ac:dyDescent="0.25">
      <c r="A4057" s="289" t="s">
        <v>285</v>
      </c>
      <c r="B4057">
        <v>4</v>
      </c>
      <c r="C4057">
        <v>352</v>
      </c>
      <c r="D4057">
        <v>1.6</v>
      </c>
      <c r="E4057" s="289" t="s">
        <v>9384</v>
      </c>
      <c r="F4057">
        <v>5015065481</v>
      </c>
      <c r="G4057" s="276">
        <v>45701</v>
      </c>
      <c r="H4057" s="5">
        <v>20250206646473</v>
      </c>
      <c r="I4057">
        <v>3.84</v>
      </c>
      <c r="J4057" s="289" t="s">
        <v>350</v>
      </c>
      <c r="K4057" s="289" t="s">
        <v>9385</v>
      </c>
      <c r="L4057" s="289" t="s">
        <v>275</v>
      </c>
      <c r="M4057" s="289" t="s">
        <v>9193</v>
      </c>
      <c r="N4057" s="289" t="s">
        <v>462</v>
      </c>
      <c r="O4057" s="289" t="s">
        <v>291</v>
      </c>
      <c r="P4057" s="289" t="str">
        <f>VLOOKUP(CAT_Details[[#This Row],[Delivery Bp Customer Code]],Table6[],2,0)</f>
        <v>DX01-L5</v>
      </c>
    </row>
    <row r="4058" spans="1:16" x14ac:dyDescent="0.25">
      <c r="A4058" s="289" t="s">
        <v>285</v>
      </c>
      <c r="B4058">
        <v>13</v>
      </c>
      <c r="C4058">
        <v>1144</v>
      </c>
      <c r="D4058">
        <v>5.2</v>
      </c>
      <c r="E4058" s="289" t="s">
        <v>9384</v>
      </c>
      <c r="F4058">
        <v>5015065482</v>
      </c>
      <c r="G4058" s="276">
        <v>45701</v>
      </c>
      <c r="H4058" s="5">
        <v>20250206646472</v>
      </c>
      <c r="I4058">
        <v>12.48</v>
      </c>
      <c r="J4058" s="289" t="s">
        <v>350</v>
      </c>
      <c r="K4058" s="289" t="s">
        <v>9386</v>
      </c>
      <c r="L4058" s="289" t="s">
        <v>275</v>
      </c>
      <c r="M4058" s="289" t="s">
        <v>9193</v>
      </c>
      <c r="N4058" s="289" t="s">
        <v>462</v>
      </c>
      <c r="O4058" s="289" t="s">
        <v>291</v>
      </c>
      <c r="P4058" s="289" t="str">
        <f>VLOOKUP(CAT_Details[[#This Row],[Delivery Bp Customer Code]],Table6[],2,0)</f>
        <v>DX01-L5</v>
      </c>
    </row>
    <row r="4059" spans="1:16" x14ac:dyDescent="0.25">
      <c r="A4059" s="289" t="s">
        <v>285</v>
      </c>
      <c r="B4059">
        <v>1</v>
      </c>
      <c r="C4059">
        <v>180</v>
      </c>
      <c r="D4059">
        <v>0.4</v>
      </c>
      <c r="E4059" s="289" t="s">
        <v>9387</v>
      </c>
      <c r="F4059">
        <v>5015080375</v>
      </c>
      <c r="G4059" s="276">
        <v>45701</v>
      </c>
      <c r="H4059" s="5">
        <v>20250207648007</v>
      </c>
      <c r="I4059">
        <v>0.76800000000000002</v>
      </c>
      <c r="J4059" s="289" t="s">
        <v>287</v>
      </c>
      <c r="K4059" s="289" t="s">
        <v>9388</v>
      </c>
      <c r="L4059" s="289" t="s">
        <v>275</v>
      </c>
      <c r="M4059" s="289" t="s">
        <v>9389</v>
      </c>
      <c r="N4059" s="289" t="s">
        <v>814</v>
      </c>
      <c r="O4059" s="289" t="s">
        <v>291</v>
      </c>
      <c r="P4059" s="289" t="str">
        <f>VLOOKUP(CAT_Details[[#This Row],[Delivery Bp Customer Code]],Table6[],2,0)</f>
        <v>DX01-L5</v>
      </c>
    </row>
    <row r="4060" spans="1:16" x14ac:dyDescent="0.25">
      <c r="A4060" s="289" t="s">
        <v>285</v>
      </c>
      <c r="B4060">
        <v>4</v>
      </c>
      <c r="C4060">
        <v>704</v>
      </c>
      <c r="D4060">
        <v>1.6</v>
      </c>
      <c r="E4060" s="289" t="s">
        <v>9387</v>
      </c>
      <c r="F4060">
        <v>5015080376</v>
      </c>
      <c r="G4060" s="276">
        <v>45701</v>
      </c>
      <c r="H4060" s="5">
        <v>20250207647999</v>
      </c>
      <c r="I4060">
        <v>3.101</v>
      </c>
      <c r="J4060" s="289" t="s">
        <v>287</v>
      </c>
      <c r="K4060" s="289" t="s">
        <v>9390</v>
      </c>
      <c r="L4060" s="289" t="s">
        <v>275</v>
      </c>
      <c r="M4060" s="289" t="s">
        <v>9389</v>
      </c>
      <c r="N4060" s="289" t="s">
        <v>814</v>
      </c>
      <c r="O4060" s="289" t="s">
        <v>291</v>
      </c>
      <c r="P4060" s="289" t="str">
        <f>VLOOKUP(CAT_Details[[#This Row],[Delivery Bp Customer Code]],Table6[],2,0)</f>
        <v>DX01-L5</v>
      </c>
    </row>
    <row r="4061" spans="1:16" x14ac:dyDescent="0.25">
      <c r="A4061" s="289" t="s">
        <v>285</v>
      </c>
      <c r="B4061">
        <v>2</v>
      </c>
      <c r="C4061">
        <v>200.33</v>
      </c>
      <c r="D4061">
        <v>0.52</v>
      </c>
      <c r="E4061" s="289" t="s">
        <v>9344</v>
      </c>
      <c r="F4061">
        <v>5015094659</v>
      </c>
      <c r="G4061" s="276">
        <v>45701</v>
      </c>
      <c r="H4061" s="5">
        <v>20250210648709</v>
      </c>
      <c r="I4061">
        <v>1.071</v>
      </c>
      <c r="J4061" s="289" t="s">
        <v>273</v>
      </c>
      <c r="K4061" s="289" t="s">
        <v>9391</v>
      </c>
      <c r="L4061" s="289" t="s">
        <v>275</v>
      </c>
      <c r="M4061" s="289" t="s">
        <v>9320</v>
      </c>
      <c r="N4061" s="289" t="s">
        <v>519</v>
      </c>
      <c r="O4061" s="289" t="s">
        <v>291</v>
      </c>
      <c r="P4061" s="289" t="str">
        <f>VLOOKUP(CAT_Details[[#This Row],[Delivery Bp Customer Code]],Table6[],2,0)</f>
        <v>DX01-L5</v>
      </c>
    </row>
    <row r="4062" spans="1:16" x14ac:dyDescent="0.25">
      <c r="A4062" s="289" t="s">
        <v>521</v>
      </c>
      <c r="B4062">
        <v>11</v>
      </c>
      <c r="C4062">
        <v>624</v>
      </c>
      <c r="D4062">
        <v>4.4000000000000004</v>
      </c>
      <c r="E4062" s="289" t="s">
        <v>9346</v>
      </c>
      <c r="F4062">
        <v>5015036200</v>
      </c>
      <c r="G4062" s="276">
        <v>45701</v>
      </c>
      <c r="H4062">
        <v>20250203643508</v>
      </c>
      <c r="I4062">
        <v>6.72</v>
      </c>
      <c r="J4062" s="289" t="s">
        <v>383</v>
      </c>
      <c r="K4062" s="289" t="s">
        <v>9392</v>
      </c>
      <c r="L4062" s="289" t="s">
        <v>275</v>
      </c>
      <c r="M4062" s="289" t="s">
        <v>9015</v>
      </c>
      <c r="N4062" s="289" t="s">
        <v>609</v>
      </c>
      <c r="O4062" s="289" t="s">
        <v>525</v>
      </c>
      <c r="P4062" s="289" t="str">
        <f>VLOOKUP(CAT_Details[[#This Row],[Delivery Bp Customer Code]],Table6[],2,0)</f>
        <v>No Loc</v>
      </c>
    </row>
    <row r="4063" spans="1:16" x14ac:dyDescent="0.25">
      <c r="A4063" s="289" t="s">
        <v>521</v>
      </c>
      <c r="B4063">
        <v>10</v>
      </c>
      <c r="C4063">
        <v>3799</v>
      </c>
      <c r="D4063">
        <v>4</v>
      </c>
      <c r="E4063" s="289" t="s">
        <v>9393</v>
      </c>
      <c r="F4063">
        <v>5015065409</v>
      </c>
      <c r="G4063" s="276">
        <v>45701</v>
      </c>
      <c r="H4063">
        <v>20250206646595</v>
      </c>
      <c r="I4063">
        <v>3.456</v>
      </c>
      <c r="J4063" s="289" t="s">
        <v>350</v>
      </c>
      <c r="K4063" s="289" t="s">
        <v>9394</v>
      </c>
      <c r="L4063" s="289" t="s">
        <v>275</v>
      </c>
      <c r="M4063" s="289" t="s">
        <v>9193</v>
      </c>
      <c r="N4063" s="289" t="s">
        <v>528</v>
      </c>
      <c r="O4063" s="289" t="s">
        <v>525</v>
      </c>
      <c r="P4063" s="289" t="str">
        <f>VLOOKUP(CAT_Details[[#This Row],[Delivery Bp Customer Code]],Table6[],2,0)</f>
        <v>No Loc</v>
      </c>
    </row>
    <row r="4064" spans="1:16" x14ac:dyDescent="0.25">
      <c r="A4064" s="289" t="s">
        <v>521</v>
      </c>
      <c r="B4064">
        <v>6</v>
      </c>
      <c r="C4064">
        <v>4380</v>
      </c>
      <c r="D4064">
        <v>2.4</v>
      </c>
      <c r="E4064" s="289" t="s">
        <v>9395</v>
      </c>
      <c r="F4064">
        <v>5015065546</v>
      </c>
      <c r="G4064" s="276">
        <v>45701</v>
      </c>
      <c r="H4064">
        <v>20250206646826</v>
      </c>
      <c r="I4064">
        <v>6.048</v>
      </c>
      <c r="J4064" s="289" t="s">
        <v>350</v>
      </c>
      <c r="K4064" s="289" t="s">
        <v>9396</v>
      </c>
      <c r="L4064" s="289" t="s">
        <v>275</v>
      </c>
      <c r="M4064" s="289" t="s">
        <v>9361</v>
      </c>
      <c r="N4064" s="289" t="s">
        <v>524</v>
      </c>
      <c r="O4064" s="289" t="s">
        <v>525</v>
      </c>
      <c r="P4064" s="289" t="str">
        <f>VLOOKUP(CAT_Details[[#This Row],[Delivery Bp Customer Code]],Table6[],2,0)</f>
        <v>No Loc</v>
      </c>
    </row>
    <row r="4065" spans="1:16" x14ac:dyDescent="0.25">
      <c r="A4065" s="289" t="s">
        <v>521</v>
      </c>
      <c r="B4065">
        <v>15</v>
      </c>
      <c r="C4065">
        <v>1530</v>
      </c>
      <c r="D4065">
        <v>6</v>
      </c>
      <c r="E4065" s="289" t="s">
        <v>9397</v>
      </c>
      <c r="F4065">
        <v>5015093918</v>
      </c>
      <c r="G4065" s="276">
        <v>45701</v>
      </c>
      <c r="H4065">
        <v>20250210648841</v>
      </c>
      <c r="I4065">
        <v>14.4</v>
      </c>
      <c r="J4065" s="289" t="s">
        <v>302</v>
      </c>
      <c r="K4065" s="289" t="s">
        <v>9398</v>
      </c>
      <c r="L4065" s="289" t="s">
        <v>275</v>
      </c>
      <c r="M4065" s="289" t="s">
        <v>9399</v>
      </c>
      <c r="N4065" s="289" t="s">
        <v>694</v>
      </c>
      <c r="O4065" s="289" t="s">
        <v>525</v>
      </c>
      <c r="P4065" s="289" t="str">
        <f>VLOOKUP(CAT_Details[[#This Row],[Delivery Bp Customer Code]],Table6[],2,0)</f>
        <v>No Loc</v>
      </c>
    </row>
    <row r="4066" spans="1:16" x14ac:dyDescent="0.25">
      <c r="A4066" s="289" t="s">
        <v>272</v>
      </c>
      <c r="B4066">
        <v>1</v>
      </c>
      <c r="C4066">
        <v>392</v>
      </c>
      <c r="D4066">
        <v>0.4</v>
      </c>
      <c r="E4066" s="289" t="s">
        <v>9276</v>
      </c>
      <c r="F4066">
        <v>5015036677</v>
      </c>
      <c r="G4066" s="276">
        <v>45701</v>
      </c>
      <c r="H4066" s="5">
        <v>20250131642997</v>
      </c>
      <c r="I4066">
        <v>0.38400000000000001</v>
      </c>
      <c r="J4066" s="289" t="s">
        <v>324</v>
      </c>
      <c r="K4066" s="289" t="s">
        <v>9400</v>
      </c>
      <c r="L4066" s="289" t="s">
        <v>275</v>
      </c>
      <c r="M4066" s="289" t="s">
        <v>9278</v>
      </c>
      <c r="N4066" s="289" t="s">
        <v>399</v>
      </c>
      <c r="O4066" s="289" t="s">
        <v>277</v>
      </c>
      <c r="P4066" s="289" t="str">
        <f>VLOOKUP(CAT_Details[[#This Row],[Delivery Bp Customer Code]],Table6[],2,0)</f>
        <v>U2-L5</v>
      </c>
    </row>
    <row r="4067" spans="1:16" x14ac:dyDescent="0.25">
      <c r="A4067" s="289" t="s">
        <v>272</v>
      </c>
      <c r="B4067">
        <v>1</v>
      </c>
      <c r="C4067">
        <v>65</v>
      </c>
      <c r="D4067">
        <v>0.2</v>
      </c>
      <c r="E4067" s="289" t="s">
        <v>9401</v>
      </c>
      <c r="F4067">
        <v>5015037220</v>
      </c>
      <c r="G4067" s="276">
        <v>45701</v>
      </c>
      <c r="H4067">
        <v>20250204644572</v>
      </c>
      <c r="I4067">
        <v>0.36</v>
      </c>
      <c r="J4067" s="289" t="s">
        <v>401</v>
      </c>
      <c r="K4067" s="289" t="s">
        <v>9402</v>
      </c>
      <c r="L4067" s="289" t="s">
        <v>275</v>
      </c>
      <c r="M4067" s="289" t="s">
        <v>9082</v>
      </c>
      <c r="N4067" s="289" t="s">
        <v>2533</v>
      </c>
      <c r="O4067" s="289" t="s">
        <v>277</v>
      </c>
      <c r="P4067" s="289" t="str">
        <f>VLOOKUP(CAT_Details[[#This Row],[Delivery Bp Customer Code]],Table6[],2,0)</f>
        <v>U2-L5</v>
      </c>
    </row>
    <row r="4068" spans="1:16" x14ac:dyDescent="0.25">
      <c r="A4068" s="289" t="s">
        <v>272</v>
      </c>
      <c r="B4068">
        <v>1</v>
      </c>
      <c r="C4068">
        <v>197</v>
      </c>
      <c r="D4068">
        <v>0.4</v>
      </c>
      <c r="E4068" s="289" t="s">
        <v>9403</v>
      </c>
      <c r="F4068">
        <v>5015051722</v>
      </c>
      <c r="G4068" s="276">
        <v>45701</v>
      </c>
      <c r="H4068">
        <v>20250204644659</v>
      </c>
      <c r="I4068">
        <v>0.25900000000000001</v>
      </c>
      <c r="J4068" s="289" t="s">
        <v>1047</v>
      </c>
      <c r="K4068" s="289" t="s">
        <v>9404</v>
      </c>
      <c r="L4068" s="289" t="s">
        <v>275</v>
      </c>
      <c r="M4068" s="289" t="s">
        <v>9286</v>
      </c>
      <c r="N4068" s="289" t="s">
        <v>1049</v>
      </c>
      <c r="O4068" s="289" t="s">
        <v>277</v>
      </c>
      <c r="P4068" s="289" t="str">
        <f>VLOOKUP(CAT_Details[[#This Row],[Delivery Bp Customer Code]],Table6[],2,0)</f>
        <v>U2-L5</v>
      </c>
    </row>
    <row r="4069" spans="1:16" x14ac:dyDescent="0.25">
      <c r="A4069" s="289" t="s">
        <v>272</v>
      </c>
      <c r="B4069">
        <v>4</v>
      </c>
      <c r="C4069">
        <v>1200</v>
      </c>
      <c r="D4069">
        <v>1.6</v>
      </c>
      <c r="E4069" s="289" t="s">
        <v>9405</v>
      </c>
      <c r="F4069">
        <v>5015065136</v>
      </c>
      <c r="G4069" s="276">
        <v>45701</v>
      </c>
      <c r="H4069" s="5">
        <v>20250206646617</v>
      </c>
      <c r="I4069">
        <v>1.3440000000000001</v>
      </c>
      <c r="J4069" s="289" t="s">
        <v>350</v>
      </c>
      <c r="K4069" s="289" t="s">
        <v>9406</v>
      </c>
      <c r="L4069" s="289" t="s">
        <v>275</v>
      </c>
      <c r="M4069" s="289" t="s">
        <v>9193</v>
      </c>
      <c r="N4069" s="289" t="s">
        <v>547</v>
      </c>
      <c r="O4069" s="289" t="s">
        <v>277</v>
      </c>
      <c r="P4069" s="289" t="str">
        <f>VLOOKUP(CAT_Details[[#This Row],[Delivery Bp Customer Code]],Table6[],2,0)</f>
        <v>U2-L5</v>
      </c>
    </row>
    <row r="4070" spans="1:16" x14ac:dyDescent="0.25">
      <c r="A4070" s="289" t="s">
        <v>272</v>
      </c>
      <c r="B4070">
        <v>1</v>
      </c>
      <c r="C4070">
        <v>99</v>
      </c>
      <c r="D4070">
        <v>0.4</v>
      </c>
      <c r="E4070" s="289" t="s">
        <v>9407</v>
      </c>
      <c r="F4070">
        <v>5015065215</v>
      </c>
      <c r="G4070" s="276">
        <v>45701</v>
      </c>
      <c r="H4070" s="5">
        <v>20250206646798</v>
      </c>
      <c r="I4070">
        <v>0.96</v>
      </c>
      <c r="J4070" s="289" t="s">
        <v>350</v>
      </c>
      <c r="K4070" s="289" t="s">
        <v>9408</v>
      </c>
      <c r="L4070" s="289" t="s">
        <v>275</v>
      </c>
      <c r="M4070" s="289" t="s">
        <v>9193</v>
      </c>
      <c r="N4070" s="289" t="s">
        <v>1329</v>
      </c>
      <c r="O4070" s="289" t="s">
        <v>277</v>
      </c>
      <c r="P4070" s="289" t="str">
        <f>VLOOKUP(CAT_Details[[#This Row],[Delivery Bp Customer Code]],Table6[],2,0)</f>
        <v>U2-L5</v>
      </c>
    </row>
    <row r="4071" spans="1:16" x14ac:dyDescent="0.25">
      <c r="A4071" s="289" t="s">
        <v>272</v>
      </c>
      <c r="B4071">
        <v>8</v>
      </c>
      <c r="C4071">
        <v>505</v>
      </c>
      <c r="D4071">
        <v>1.27</v>
      </c>
      <c r="E4071" s="289" t="s">
        <v>9409</v>
      </c>
      <c r="F4071">
        <v>5015065428</v>
      </c>
      <c r="G4071" s="276">
        <v>45701</v>
      </c>
      <c r="H4071">
        <v>20250131643065</v>
      </c>
      <c r="I4071">
        <v>1.8320000000000001</v>
      </c>
      <c r="J4071" s="289" t="s">
        <v>350</v>
      </c>
      <c r="K4071" s="289" t="s">
        <v>9410</v>
      </c>
      <c r="L4071" s="289" t="s">
        <v>275</v>
      </c>
      <c r="M4071" s="289" t="s">
        <v>9193</v>
      </c>
      <c r="N4071" s="289" t="s">
        <v>540</v>
      </c>
      <c r="O4071" s="289" t="s">
        <v>277</v>
      </c>
      <c r="P4071" s="289" t="str">
        <f>VLOOKUP(CAT_Details[[#This Row],[Delivery Bp Customer Code]],Table6[],2,0)</f>
        <v>U2-L5</v>
      </c>
    </row>
    <row r="4072" spans="1:16" x14ac:dyDescent="0.25">
      <c r="A4072" s="289" t="s">
        <v>272</v>
      </c>
      <c r="B4072">
        <v>2</v>
      </c>
      <c r="C4072">
        <v>377</v>
      </c>
      <c r="D4072">
        <v>0.4</v>
      </c>
      <c r="E4072" s="289" t="s">
        <v>9411</v>
      </c>
      <c r="F4072">
        <v>5015065673</v>
      </c>
      <c r="G4072" s="276">
        <v>45701</v>
      </c>
      <c r="H4072">
        <v>20250131643064</v>
      </c>
      <c r="I4072">
        <v>0.67200000000000004</v>
      </c>
      <c r="J4072" s="289" t="s">
        <v>350</v>
      </c>
      <c r="K4072" s="289" t="s">
        <v>9412</v>
      </c>
      <c r="L4072" s="289" t="s">
        <v>275</v>
      </c>
      <c r="M4072" s="289" t="s">
        <v>9193</v>
      </c>
      <c r="N4072" s="289" t="s">
        <v>544</v>
      </c>
      <c r="O4072" s="289" t="s">
        <v>277</v>
      </c>
      <c r="P4072" s="289" t="str">
        <f>VLOOKUP(CAT_Details[[#This Row],[Delivery Bp Customer Code]],Table6[],2,0)</f>
        <v>U2-L5</v>
      </c>
    </row>
    <row r="4073" spans="1:16" x14ac:dyDescent="0.25">
      <c r="A4073" s="289" t="s">
        <v>272</v>
      </c>
      <c r="B4073">
        <v>1</v>
      </c>
      <c r="C4073">
        <v>205</v>
      </c>
      <c r="D4073">
        <v>0.4</v>
      </c>
      <c r="E4073" s="289" t="s">
        <v>9413</v>
      </c>
      <c r="F4073">
        <v>5015065717</v>
      </c>
      <c r="G4073" s="276">
        <v>45701</v>
      </c>
      <c r="H4073">
        <v>20250206646527</v>
      </c>
      <c r="I4073">
        <v>0.96</v>
      </c>
      <c r="J4073" s="289" t="s">
        <v>350</v>
      </c>
      <c r="K4073" s="289" t="s">
        <v>9414</v>
      </c>
      <c r="L4073" s="289" t="s">
        <v>275</v>
      </c>
      <c r="M4073" s="289" t="s">
        <v>9193</v>
      </c>
      <c r="N4073" s="289" t="s">
        <v>999</v>
      </c>
      <c r="O4073" s="289" t="s">
        <v>277</v>
      </c>
      <c r="P4073" s="289" t="str">
        <f>VLOOKUP(CAT_Details[[#This Row],[Delivery Bp Customer Code]],Table6[],2,0)</f>
        <v>U2-L5</v>
      </c>
    </row>
    <row r="4074" spans="1:16" x14ac:dyDescent="0.25">
      <c r="A4074" s="289" t="s">
        <v>272</v>
      </c>
      <c r="B4074">
        <v>1</v>
      </c>
      <c r="C4074">
        <v>117</v>
      </c>
      <c r="D4074">
        <v>0.4</v>
      </c>
      <c r="E4074" s="289" t="s">
        <v>9344</v>
      </c>
      <c r="F4074">
        <v>5015094660</v>
      </c>
      <c r="G4074" s="276">
        <v>45701</v>
      </c>
      <c r="H4074">
        <v>20250210648742</v>
      </c>
      <c r="I4074">
        <v>0.76800000000000002</v>
      </c>
      <c r="J4074" s="289" t="s">
        <v>273</v>
      </c>
      <c r="K4074" s="289" t="s">
        <v>9415</v>
      </c>
      <c r="L4074" s="289" t="s">
        <v>275</v>
      </c>
      <c r="M4074" s="289" t="s">
        <v>9320</v>
      </c>
      <c r="N4074" s="289" t="s">
        <v>519</v>
      </c>
      <c r="O4074" s="289" t="s">
        <v>277</v>
      </c>
      <c r="P4074" s="289" t="str">
        <f>VLOOKUP(CAT_Details[[#This Row],[Delivery Bp Customer Code]],Table6[],2,0)</f>
        <v>U2-L5</v>
      </c>
    </row>
    <row r="4075" spans="1:16" x14ac:dyDescent="0.25">
      <c r="A4075" s="289" t="s">
        <v>4794</v>
      </c>
      <c r="B4075">
        <v>10</v>
      </c>
      <c r="C4075">
        <v>1319</v>
      </c>
      <c r="D4075">
        <v>4</v>
      </c>
      <c r="E4075" s="289" t="s">
        <v>9416</v>
      </c>
      <c r="F4075">
        <v>5015065520</v>
      </c>
      <c r="G4075" s="276">
        <v>45701</v>
      </c>
      <c r="H4075">
        <v>20250206646804</v>
      </c>
      <c r="I4075">
        <v>7.2</v>
      </c>
      <c r="J4075" s="289" t="s">
        <v>350</v>
      </c>
      <c r="K4075" s="289" t="s">
        <v>9417</v>
      </c>
      <c r="L4075" s="289" t="s">
        <v>275</v>
      </c>
      <c r="M4075" s="289" t="s">
        <v>9193</v>
      </c>
      <c r="N4075" s="289" t="s">
        <v>7086</v>
      </c>
      <c r="O4075" s="289" t="s">
        <v>4798</v>
      </c>
      <c r="P4075" s="289" t="str">
        <f>VLOOKUP(CAT_Details[[#This Row],[Delivery Bp Customer Code]],Table6[],2,0)</f>
        <v>MY02</v>
      </c>
    </row>
    <row r="4076" spans="1:16" x14ac:dyDescent="0.25">
      <c r="A4076" s="289" t="s">
        <v>5576</v>
      </c>
      <c r="B4076">
        <v>12</v>
      </c>
      <c r="C4076">
        <v>13200</v>
      </c>
      <c r="D4076">
        <v>7.2</v>
      </c>
      <c r="E4076" s="289" t="s">
        <v>9418</v>
      </c>
      <c r="F4076">
        <v>5015094781</v>
      </c>
      <c r="G4076" s="276">
        <v>45701</v>
      </c>
      <c r="H4076" s="5">
        <v>20250203643842</v>
      </c>
      <c r="I4076">
        <v>17.28</v>
      </c>
      <c r="J4076" s="289" t="s">
        <v>273</v>
      </c>
      <c r="K4076" s="289" t="s">
        <v>9419</v>
      </c>
      <c r="L4076" s="289" t="s">
        <v>275</v>
      </c>
      <c r="M4076" s="289" t="s">
        <v>9320</v>
      </c>
      <c r="N4076" s="289" t="s">
        <v>6556</v>
      </c>
      <c r="O4076" s="289" t="s">
        <v>5579</v>
      </c>
      <c r="P4076" s="289" t="str">
        <f>VLOOKUP(CAT_Details[[#This Row],[Delivery Bp Customer Code]],Table6[],2,0)</f>
        <v>No Loc</v>
      </c>
    </row>
    <row r="4077" spans="1:16" x14ac:dyDescent="0.25">
      <c r="A4077" s="289" t="s">
        <v>278</v>
      </c>
      <c r="B4077">
        <v>4</v>
      </c>
      <c r="C4077">
        <v>1460</v>
      </c>
      <c r="D4077">
        <v>1.6</v>
      </c>
      <c r="E4077" s="289" t="s">
        <v>9420</v>
      </c>
      <c r="F4077">
        <v>5015080318</v>
      </c>
      <c r="G4077" s="276">
        <v>45702</v>
      </c>
      <c r="H4077">
        <v>20250203643500</v>
      </c>
      <c r="I4077">
        <v>1.8819999999999999</v>
      </c>
      <c r="J4077" s="289" t="s">
        <v>324</v>
      </c>
      <c r="K4077" s="289" t="s">
        <v>9421</v>
      </c>
      <c r="L4077" s="289" t="s">
        <v>275</v>
      </c>
      <c r="M4077" s="289" t="s">
        <v>9422</v>
      </c>
      <c r="N4077" s="289" t="s">
        <v>1392</v>
      </c>
      <c r="O4077" s="289" t="s">
        <v>498</v>
      </c>
      <c r="P4077" s="289" t="str">
        <f>VLOOKUP(CAT_Details[[#This Row],[Delivery Bp Customer Code]],Table6[],2,0)</f>
        <v>DK-BM01</v>
      </c>
    </row>
    <row r="4078" spans="1:16" x14ac:dyDescent="0.25">
      <c r="A4078" s="289" t="s">
        <v>278</v>
      </c>
      <c r="B4078">
        <v>1</v>
      </c>
      <c r="C4078">
        <v>2</v>
      </c>
      <c r="D4078">
        <v>0.03</v>
      </c>
      <c r="E4078" s="289" t="s">
        <v>9423</v>
      </c>
      <c r="F4078">
        <v>5015080351</v>
      </c>
      <c r="G4078" s="276">
        <v>45702</v>
      </c>
      <c r="H4078">
        <v>20250206647308</v>
      </c>
      <c r="I4078">
        <v>7.0000000000000001E-3</v>
      </c>
      <c r="J4078" s="289" t="s">
        <v>350</v>
      </c>
      <c r="K4078" s="289" t="s">
        <v>9424</v>
      </c>
      <c r="L4078" s="289" t="s">
        <v>275</v>
      </c>
      <c r="M4078" s="289" t="s">
        <v>9361</v>
      </c>
      <c r="N4078" s="289" t="s">
        <v>1831</v>
      </c>
      <c r="O4078" s="289" t="s">
        <v>498</v>
      </c>
      <c r="P4078" s="289" t="str">
        <f>VLOOKUP(CAT_Details[[#This Row],[Delivery Bp Customer Code]],Table6[],2,0)</f>
        <v>DK-BM01</v>
      </c>
    </row>
    <row r="4079" spans="1:16" x14ac:dyDescent="0.25">
      <c r="A4079" s="289" t="s">
        <v>278</v>
      </c>
      <c r="B4079">
        <v>6</v>
      </c>
      <c r="C4079">
        <v>1384.79</v>
      </c>
      <c r="D4079">
        <v>1.97</v>
      </c>
      <c r="E4079" s="289" t="s">
        <v>9425</v>
      </c>
      <c r="F4079">
        <v>5015080501</v>
      </c>
      <c r="G4079" s="276">
        <v>45702</v>
      </c>
      <c r="H4079">
        <v>20250205646126</v>
      </c>
      <c r="I4079">
        <v>2.835</v>
      </c>
      <c r="J4079" s="289" t="s">
        <v>350</v>
      </c>
      <c r="K4079" s="289" t="s">
        <v>9426</v>
      </c>
      <c r="L4079" s="289" t="s">
        <v>275</v>
      </c>
      <c r="M4079" s="289" t="s">
        <v>9427</v>
      </c>
      <c r="N4079" s="289" t="s">
        <v>5967</v>
      </c>
      <c r="O4079" s="289" t="s">
        <v>498</v>
      </c>
      <c r="P4079" s="289" t="str">
        <f>VLOOKUP(CAT_Details[[#This Row],[Delivery Bp Customer Code]],Table6[],2,0)</f>
        <v>DK-BM01</v>
      </c>
    </row>
    <row r="4080" spans="1:16" x14ac:dyDescent="0.25">
      <c r="A4080" s="289" t="s">
        <v>278</v>
      </c>
      <c r="B4080">
        <v>1</v>
      </c>
      <c r="C4080">
        <v>435</v>
      </c>
      <c r="D4080">
        <v>0.4</v>
      </c>
      <c r="E4080" s="289" t="s">
        <v>9428</v>
      </c>
      <c r="F4080">
        <v>5015108327</v>
      </c>
      <c r="G4080" s="276">
        <v>45702</v>
      </c>
      <c r="H4080">
        <v>20250210649183</v>
      </c>
      <c r="I4080">
        <v>0.52800000000000002</v>
      </c>
      <c r="J4080" s="289" t="s">
        <v>273</v>
      </c>
      <c r="K4080" s="289" t="s">
        <v>9429</v>
      </c>
      <c r="L4080" s="289" t="s">
        <v>275</v>
      </c>
      <c r="M4080" s="289" t="s">
        <v>9430</v>
      </c>
      <c r="N4080" s="289" t="s">
        <v>657</v>
      </c>
      <c r="O4080" s="289" t="s">
        <v>498</v>
      </c>
      <c r="P4080" s="289" t="str">
        <f>VLOOKUP(CAT_Details[[#This Row],[Delivery Bp Customer Code]],Table6[],2,0)</f>
        <v>DK-BM01</v>
      </c>
    </row>
    <row r="4081" spans="1:16" x14ac:dyDescent="0.25">
      <c r="A4081" s="289" t="s">
        <v>75</v>
      </c>
      <c r="B4081">
        <v>1</v>
      </c>
      <c r="C4081">
        <v>106</v>
      </c>
      <c r="D4081">
        <v>0.2</v>
      </c>
      <c r="E4081" s="289" t="s">
        <v>9431</v>
      </c>
      <c r="F4081">
        <v>5015036743</v>
      </c>
      <c r="G4081" s="276">
        <v>45702</v>
      </c>
      <c r="H4081">
        <v>20250203644065</v>
      </c>
      <c r="I4081">
        <v>0.192</v>
      </c>
      <c r="J4081" s="289" t="s">
        <v>324</v>
      </c>
      <c r="K4081" s="289" t="s">
        <v>9432</v>
      </c>
      <c r="L4081" s="289" t="s">
        <v>275</v>
      </c>
      <c r="M4081" s="289" t="s">
        <v>9433</v>
      </c>
      <c r="N4081" s="289" t="s">
        <v>3884</v>
      </c>
      <c r="O4081" s="289" t="s">
        <v>2173</v>
      </c>
      <c r="P4081" s="289" t="str">
        <f>VLOOKUP(CAT_Details[[#This Row],[Delivery Bp Customer Code]],Table6[],2,0)</f>
        <v>OYL1</v>
      </c>
    </row>
    <row r="4082" spans="1:16" x14ac:dyDescent="0.25">
      <c r="A4082" s="289" t="s">
        <v>75</v>
      </c>
      <c r="B4082">
        <v>1</v>
      </c>
      <c r="C4082">
        <v>62</v>
      </c>
      <c r="D4082">
        <v>0.4</v>
      </c>
      <c r="E4082" s="289" t="s">
        <v>9434</v>
      </c>
      <c r="F4082">
        <v>5015065780</v>
      </c>
      <c r="G4082" s="276">
        <v>45702</v>
      </c>
      <c r="H4082">
        <v>20250206646477</v>
      </c>
      <c r="I4082">
        <v>0.38400000000000001</v>
      </c>
      <c r="J4082" s="289" t="s">
        <v>345</v>
      </c>
      <c r="K4082" s="289" t="s">
        <v>9435</v>
      </c>
      <c r="L4082" s="289" t="s">
        <v>275</v>
      </c>
      <c r="M4082" s="289" t="s">
        <v>9235</v>
      </c>
      <c r="N4082" s="289" t="s">
        <v>3308</v>
      </c>
      <c r="O4082" s="289" t="s">
        <v>2173</v>
      </c>
      <c r="P4082" s="289" t="str">
        <f>VLOOKUP(CAT_Details[[#This Row],[Delivery Bp Customer Code]],Table6[],2,0)</f>
        <v>OYL1</v>
      </c>
    </row>
    <row r="4083" spans="1:16" x14ac:dyDescent="0.25">
      <c r="A4083" s="289" t="s">
        <v>75</v>
      </c>
      <c r="B4083">
        <v>5</v>
      </c>
      <c r="C4083">
        <v>31.1</v>
      </c>
      <c r="D4083">
        <v>0.2</v>
      </c>
      <c r="E4083" s="289" t="s">
        <v>9436</v>
      </c>
      <c r="F4083">
        <v>5015080119</v>
      </c>
      <c r="G4083" s="276">
        <v>45702</v>
      </c>
      <c r="H4083">
        <v>20250207647947</v>
      </c>
      <c r="I4083">
        <v>0.113</v>
      </c>
      <c r="J4083" s="289" t="s">
        <v>350</v>
      </c>
      <c r="K4083" s="289" t="s">
        <v>9437</v>
      </c>
      <c r="L4083" s="289" t="s">
        <v>275</v>
      </c>
      <c r="M4083" s="289" t="s">
        <v>9361</v>
      </c>
      <c r="N4083" s="289" t="s">
        <v>5182</v>
      </c>
      <c r="O4083" s="289" t="s">
        <v>2173</v>
      </c>
      <c r="P4083" s="289" t="str">
        <f>VLOOKUP(CAT_Details[[#This Row],[Delivery Bp Customer Code]],Table6[],2,0)</f>
        <v>OYL1</v>
      </c>
    </row>
    <row r="4084" spans="1:16" x14ac:dyDescent="0.25">
      <c r="A4084" s="289" t="s">
        <v>75</v>
      </c>
      <c r="B4084">
        <v>3</v>
      </c>
      <c r="C4084">
        <v>1182</v>
      </c>
      <c r="D4084">
        <v>1.2</v>
      </c>
      <c r="E4084" s="289" t="s">
        <v>9438</v>
      </c>
      <c r="F4084">
        <v>5015080338</v>
      </c>
      <c r="G4084" s="276">
        <v>45702</v>
      </c>
      <c r="H4084">
        <v>20250206647117</v>
      </c>
      <c r="I4084">
        <v>2.016</v>
      </c>
      <c r="J4084" s="289" t="s">
        <v>324</v>
      </c>
      <c r="K4084" s="289" t="s">
        <v>9439</v>
      </c>
      <c r="L4084" s="289" t="s">
        <v>275</v>
      </c>
      <c r="M4084" s="289" t="s">
        <v>9422</v>
      </c>
      <c r="N4084" s="289" t="s">
        <v>2242</v>
      </c>
      <c r="O4084" s="289" t="s">
        <v>2173</v>
      </c>
      <c r="P4084" s="289" t="str">
        <f>VLOOKUP(CAT_Details[[#This Row],[Delivery Bp Customer Code]],Table6[],2,0)</f>
        <v>OYL1</v>
      </c>
    </row>
    <row r="4085" spans="1:16" x14ac:dyDescent="0.25">
      <c r="A4085" s="289" t="s">
        <v>75</v>
      </c>
      <c r="B4085">
        <v>4</v>
      </c>
      <c r="C4085">
        <v>80</v>
      </c>
      <c r="D4085">
        <v>0.43</v>
      </c>
      <c r="E4085" s="289" t="s">
        <v>9440</v>
      </c>
      <c r="F4085">
        <v>5015080426</v>
      </c>
      <c r="G4085" s="276">
        <v>45702</v>
      </c>
      <c r="H4085">
        <v>20250206647219</v>
      </c>
      <c r="I4085">
        <v>0.33800000000000002</v>
      </c>
      <c r="J4085" s="289" t="s">
        <v>350</v>
      </c>
      <c r="K4085" s="289" t="s">
        <v>9441</v>
      </c>
      <c r="L4085" s="289" t="s">
        <v>275</v>
      </c>
      <c r="M4085" s="289" t="s">
        <v>9361</v>
      </c>
      <c r="N4085" s="289" t="s">
        <v>3173</v>
      </c>
      <c r="O4085" s="289" t="s">
        <v>2173</v>
      </c>
      <c r="P4085" s="289" t="str">
        <f>VLOOKUP(CAT_Details[[#This Row],[Delivery Bp Customer Code]],Table6[],2,0)</f>
        <v>OYL1</v>
      </c>
    </row>
    <row r="4086" spans="1:16" x14ac:dyDescent="0.25">
      <c r="A4086" s="289" t="s">
        <v>75</v>
      </c>
      <c r="B4086">
        <v>1</v>
      </c>
      <c r="C4086">
        <v>252</v>
      </c>
      <c r="D4086">
        <v>0.2</v>
      </c>
      <c r="E4086" s="289" t="s">
        <v>9442</v>
      </c>
      <c r="F4086">
        <v>5015080448</v>
      </c>
      <c r="G4086" s="276">
        <v>45702</v>
      </c>
      <c r="H4086">
        <v>20250205646220</v>
      </c>
      <c r="I4086">
        <v>0.28799999999999998</v>
      </c>
      <c r="J4086" s="289" t="s">
        <v>324</v>
      </c>
      <c r="K4086" s="289" t="s">
        <v>9443</v>
      </c>
      <c r="L4086" s="289" t="s">
        <v>275</v>
      </c>
      <c r="M4086" s="289" t="s">
        <v>9433</v>
      </c>
      <c r="N4086" s="289" t="s">
        <v>2932</v>
      </c>
      <c r="O4086" s="289" t="s">
        <v>2173</v>
      </c>
      <c r="P4086" s="289" t="str">
        <f>VLOOKUP(CAT_Details[[#This Row],[Delivery Bp Customer Code]],Table6[],2,0)</f>
        <v>OYL1</v>
      </c>
    </row>
    <row r="4087" spans="1:16" x14ac:dyDescent="0.25">
      <c r="A4087" s="289" t="s">
        <v>75</v>
      </c>
      <c r="B4087">
        <v>11</v>
      </c>
      <c r="C4087">
        <v>4900</v>
      </c>
      <c r="D4087">
        <v>4.4000000000000004</v>
      </c>
      <c r="E4087" s="289" t="s">
        <v>9444</v>
      </c>
      <c r="F4087">
        <v>5015080489</v>
      </c>
      <c r="G4087" s="276">
        <v>45702</v>
      </c>
      <c r="H4087">
        <v>20250206647284</v>
      </c>
      <c r="I4087">
        <v>6.3360000000000003</v>
      </c>
      <c r="J4087" s="289" t="s">
        <v>324</v>
      </c>
      <c r="K4087" s="289" t="s">
        <v>9445</v>
      </c>
      <c r="L4087" s="289" t="s">
        <v>275</v>
      </c>
      <c r="M4087" s="289" t="s">
        <v>9422</v>
      </c>
      <c r="N4087" s="289" t="s">
        <v>2496</v>
      </c>
      <c r="O4087" s="289" t="s">
        <v>2173</v>
      </c>
      <c r="P4087" s="289" t="str">
        <f>VLOOKUP(CAT_Details[[#This Row],[Delivery Bp Customer Code]],Table6[],2,0)</f>
        <v>OYL1</v>
      </c>
    </row>
    <row r="4088" spans="1:16" x14ac:dyDescent="0.25">
      <c r="A4088" s="289" t="s">
        <v>75</v>
      </c>
      <c r="B4088">
        <v>6</v>
      </c>
      <c r="C4088">
        <v>3510</v>
      </c>
      <c r="D4088">
        <v>2.4</v>
      </c>
      <c r="E4088" s="289" t="s">
        <v>9446</v>
      </c>
      <c r="F4088">
        <v>5015094341</v>
      </c>
      <c r="G4088" s="276">
        <v>45702</v>
      </c>
      <c r="H4088">
        <v>20250204645245</v>
      </c>
      <c r="I4088">
        <v>5.76</v>
      </c>
      <c r="J4088" s="289" t="s">
        <v>280</v>
      </c>
      <c r="K4088" s="289" t="s">
        <v>9447</v>
      </c>
      <c r="L4088" s="289" t="s">
        <v>275</v>
      </c>
      <c r="M4088" s="289" t="s">
        <v>9448</v>
      </c>
      <c r="N4088" s="289" t="s">
        <v>868</v>
      </c>
      <c r="O4088" s="289" t="s">
        <v>2173</v>
      </c>
      <c r="P4088" s="289" t="str">
        <f>VLOOKUP(CAT_Details[[#This Row],[Delivery Bp Customer Code]],Table6[],2,0)</f>
        <v>OYL1</v>
      </c>
    </row>
    <row r="4089" spans="1:16" x14ac:dyDescent="0.25">
      <c r="A4089" s="289" t="s">
        <v>75</v>
      </c>
      <c r="B4089">
        <v>1</v>
      </c>
      <c r="C4089">
        <v>5</v>
      </c>
      <c r="D4089">
        <v>0.04</v>
      </c>
      <c r="E4089" s="289" t="s">
        <v>9428</v>
      </c>
      <c r="F4089">
        <v>5015108329</v>
      </c>
      <c r="G4089" s="276">
        <v>45702</v>
      </c>
      <c r="H4089" s="5">
        <v>20250211650046</v>
      </c>
      <c r="I4089">
        <v>1.0999999999999999E-2</v>
      </c>
      <c r="J4089" s="289" t="s">
        <v>273</v>
      </c>
      <c r="K4089" s="289" t="s">
        <v>9449</v>
      </c>
      <c r="L4089" s="289" t="s">
        <v>275</v>
      </c>
      <c r="M4089" s="289" t="s">
        <v>9430</v>
      </c>
      <c r="N4089" s="289" t="s">
        <v>657</v>
      </c>
      <c r="O4089" s="289" t="s">
        <v>2173</v>
      </c>
      <c r="P4089" s="289" t="str">
        <f>VLOOKUP(CAT_Details[[#This Row],[Delivery Bp Customer Code]],Table6[],2,0)</f>
        <v>OYL1</v>
      </c>
    </row>
    <row r="4090" spans="1:16" x14ac:dyDescent="0.25">
      <c r="A4090" s="289" t="s">
        <v>75</v>
      </c>
      <c r="B4090">
        <v>1</v>
      </c>
      <c r="C4090">
        <v>116</v>
      </c>
      <c r="D4090">
        <v>0.4</v>
      </c>
      <c r="E4090" s="289" t="s">
        <v>9450</v>
      </c>
      <c r="F4090">
        <v>5015108664</v>
      </c>
      <c r="G4090" s="276">
        <v>45702</v>
      </c>
      <c r="H4090" s="5">
        <v>20250211649778</v>
      </c>
      <c r="I4090">
        <v>0.57599999999999996</v>
      </c>
      <c r="J4090" s="289" t="s">
        <v>273</v>
      </c>
      <c r="K4090" s="289" t="s">
        <v>9451</v>
      </c>
      <c r="L4090" s="289" t="s">
        <v>275</v>
      </c>
      <c r="M4090" s="289" t="s">
        <v>9430</v>
      </c>
      <c r="N4090" s="289" t="s">
        <v>1011</v>
      </c>
      <c r="O4090" s="289" t="s">
        <v>2173</v>
      </c>
      <c r="P4090" s="289" t="str">
        <f>VLOOKUP(CAT_Details[[#This Row],[Delivery Bp Customer Code]],Table6[],2,0)</f>
        <v>OYL1</v>
      </c>
    </row>
    <row r="4091" spans="1:16" x14ac:dyDescent="0.25">
      <c r="A4091" s="289" t="s">
        <v>874</v>
      </c>
      <c r="B4091">
        <v>14</v>
      </c>
      <c r="C4091">
        <v>1960</v>
      </c>
      <c r="D4091">
        <v>6.7</v>
      </c>
      <c r="E4091" s="289" t="s">
        <v>9452</v>
      </c>
      <c r="F4091">
        <v>5015065125</v>
      </c>
      <c r="G4091" s="276">
        <v>45702</v>
      </c>
      <c r="H4091">
        <v>20250206646565</v>
      </c>
      <c r="I4091">
        <v>11.239000000000001</v>
      </c>
      <c r="J4091" s="289" t="s">
        <v>345</v>
      </c>
      <c r="K4091" s="289" t="s">
        <v>9453</v>
      </c>
      <c r="L4091" s="289" t="s">
        <v>275</v>
      </c>
      <c r="M4091" s="289" t="s">
        <v>9242</v>
      </c>
      <c r="N4091" s="289" t="s">
        <v>427</v>
      </c>
      <c r="O4091" s="289" t="s">
        <v>1014</v>
      </c>
      <c r="P4091" s="289" t="str">
        <f>VLOOKUP(CAT_Details[[#This Row],[Delivery Bp Customer Code]],Table6[],2,0)</f>
        <v>MZ07</v>
      </c>
    </row>
    <row r="4092" spans="1:16" x14ac:dyDescent="0.25">
      <c r="A4092" s="289" t="s">
        <v>3329</v>
      </c>
      <c r="B4092">
        <v>6</v>
      </c>
      <c r="C4092">
        <v>400</v>
      </c>
      <c r="D4092">
        <v>1.6</v>
      </c>
      <c r="E4092" s="289" t="s">
        <v>9454</v>
      </c>
      <c r="F4092">
        <v>5015051576</v>
      </c>
      <c r="G4092" s="276">
        <v>45702</v>
      </c>
      <c r="H4092">
        <v>20250204644593</v>
      </c>
      <c r="I4092">
        <v>2.7839999999999998</v>
      </c>
      <c r="J4092" s="289" t="s">
        <v>401</v>
      </c>
      <c r="K4092" s="289" t="s">
        <v>9455</v>
      </c>
      <c r="L4092" s="289" t="s">
        <v>275</v>
      </c>
      <c r="M4092" s="289" t="s">
        <v>9260</v>
      </c>
      <c r="N4092" s="289" t="s">
        <v>2533</v>
      </c>
      <c r="O4092" s="289" t="s">
        <v>3332</v>
      </c>
      <c r="P4092" s="289">
        <f>VLOOKUP(CAT_Details[[#This Row],[Delivery Bp Customer Code]],Table6[],2,0)</f>
        <v>3402</v>
      </c>
    </row>
    <row r="4093" spans="1:16" x14ac:dyDescent="0.25">
      <c r="A4093" s="289" t="s">
        <v>3329</v>
      </c>
      <c r="B4093">
        <v>30</v>
      </c>
      <c r="C4093">
        <v>2400</v>
      </c>
      <c r="D4093">
        <v>12</v>
      </c>
      <c r="E4093" s="289" t="s">
        <v>9456</v>
      </c>
      <c r="F4093">
        <v>5015080086</v>
      </c>
      <c r="G4093" s="276">
        <v>45702</v>
      </c>
      <c r="H4093">
        <v>20250206646493</v>
      </c>
      <c r="I4093">
        <v>36</v>
      </c>
      <c r="J4093" s="289" t="s">
        <v>350</v>
      </c>
      <c r="K4093" s="289" t="s">
        <v>9457</v>
      </c>
      <c r="L4093" s="289" t="s">
        <v>275</v>
      </c>
      <c r="M4093" s="289" t="s">
        <v>9427</v>
      </c>
      <c r="N4093" s="289" t="s">
        <v>3433</v>
      </c>
      <c r="O4093" s="289" t="s">
        <v>3332</v>
      </c>
      <c r="P4093" s="289">
        <f>VLOOKUP(CAT_Details[[#This Row],[Delivery Bp Customer Code]],Table6[],2,0)</f>
        <v>3402</v>
      </c>
    </row>
    <row r="4094" spans="1:16" x14ac:dyDescent="0.25">
      <c r="A4094" s="289" t="s">
        <v>3329</v>
      </c>
      <c r="B4094">
        <v>1</v>
      </c>
      <c r="C4094">
        <v>65</v>
      </c>
      <c r="D4094">
        <v>0.4</v>
      </c>
      <c r="E4094" s="289" t="s">
        <v>9458</v>
      </c>
      <c r="F4094">
        <v>5015080131</v>
      </c>
      <c r="G4094" s="276">
        <v>45702</v>
      </c>
      <c r="H4094" s="5">
        <v>20250206647303</v>
      </c>
      <c r="I4094">
        <v>0.28799999999999998</v>
      </c>
      <c r="J4094" s="289" t="s">
        <v>280</v>
      </c>
      <c r="K4094" s="289" t="s">
        <v>9459</v>
      </c>
      <c r="L4094" s="289" t="s">
        <v>275</v>
      </c>
      <c r="M4094" s="289" t="s">
        <v>9281</v>
      </c>
      <c r="N4094" s="289" t="s">
        <v>619</v>
      </c>
      <c r="O4094" s="289" t="s">
        <v>3332</v>
      </c>
      <c r="P4094" s="289">
        <f>VLOOKUP(CAT_Details[[#This Row],[Delivery Bp Customer Code]],Table6[],2,0)</f>
        <v>3402</v>
      </c>
    </row>
    <row r="4095" spans="1:16" x14ac:dyDescent="0.25">
      <c r="A4095" s="289" t="s">
        <v>3329</v>
      </c>
      <c r="B4095">
        <v>3</v>
      </c>
      <c r="C4095">
        <v>561</v>
      </c>
      <c r="D4095">
        <v>1.2</v>
      </c>
      <c r="E4095" s="289" t="s">
        <v>9458</v>
      </c>
      <c r="F4095">
        <v>5015080132</v>
      </c>
      <c r="G4095" s="276">
        <v>45702</v>
      </c>
      <c r="H4095">
        <v>20250206647307</v>
      </c>
      <c r="I4095">
        <v>2.88</v>
      </c>
      <c r="J4095" s="289" t="s">
        <v>280</v>
      </c>
      <c r="K4095" s="289" t="s">
        <v>9460</v>
      </c>
      <c r="L4095" s="289" t="s">
        <v>275</v>
      </c>
      <c r="M4095" s="289" t="s">
        <v>9281</v>
      </c>
      <c r="N4095" s="289" t="s">
        <v>619</v>
      </c>
      <c r="O4095" s="289" t="s">
        <v>3332</v>
      </c>
      <c r="P4095" s="289">
        <f>VLOOKUP(CAT_Details[[#This Row],[Delivery Bp Customer Code]],Table6[],2,0)</f>
        <v>3402</v>
      </c>
    </row>
    <row r="4096" spans="1:16" x14ac:dyDescent="0.25">
      <c r="A4096" s="289" t="s">
        <v>3329</v>
      </c>
      <c r="B4096">
        <v>6</v>
      </c>
      <c r="C4096">
        <v>1485</v>
      </c>
      <c r="D4096">
        <v>2.4</v>
      </c>
      <c r="E4096" s="289" t="s">
        <v>9461</v>
      </c>
      <c r="F4096">
        <v>5015094405</v>
      </c>
      <c r="G4096" s="276">
        <v>45702</v>
      </c>
      <c r="H4096">
        <v>20250207647795</v>
      </c>
      <c r="I4096">
        <v>4.8959999999999999</v>
      </c>
      <c r="J4096" s="289" t="s">
        <v>287</v>
      </c>
      <c r="K4096" s="289" t="s">
        <v>9462</v>
      </c>
      <c r="L4096" s="289" t="s">
        <v>275</v>
      </c>
      <c r="M4096" s="289" t="s">
        <v>9389</v>
      </c>
      <c r="N4096" s="289" t="s">
        <v>468</v>
      </c>
      <c r="O4096" s="289" t="s">
        <v>3332</v>
      </c>
      <c r="P4096" s="289">
        <f>VLOOKUP(CAT_Details[[#This Row],[Delivery Bp Customer Code]],Table6[],2,0)</f>
        <v>3402</v>
      </c>
    </row>
    <row r="4097" spans="1:16" x14ac:dyDescent="0.25">
      <c r="A4097" s="289" t="s">
        <v>3329</v>
      </c>
      <c r="B4097">
        <v>6</v>
      </c>
      <c r="C4097">
        <v>59.5</v>
      </c>
      <c r="D4097">
        <v>0.48</v>
      </c>
      <c r="E4097" s="289" t="s">
        <v>9463</v>
      </c>
      <c r="F4097">
        <v>5015108642</v>
      </c>
      <c r="G4097" s="276">
        <v>45702</v>
      </c>
      <c r="H4097">
        <v>20250205646099</v>
      </c>
      <c r="I4097">
        <v>0.32500000000000001</v>
      </c>
      <c r="J4097" s="289" t="s">
        <v>302</v>
      </c>
      <c r="K4097" s="289" t="s">
        <v>9464</v>
      </c>
      <c r="L4097" s="289" t="s">
        <v>275</v>
      </c>
      <c r="M4097" s="289"/>
      <c r="N4097" s="289" t="s">
        <v>450</v>
      </c>
      <c r="O4097" s="289" t="s">
        <v>3332</v>
      </c>
      <c r="P4097" s="289">
        <f>VLOOKUP(CAT_Details[[#This Row],[Delivery Bp Customer Code]],Table6[],2,0)</f>
        <v>3402</v>
      </c>
    </row>
    <row r="4098" spans="1:16" x14ac:dyDescent="0.25">
      <c r="A4098" s="289" t="s">
        <v>3329</v>
      </c>
      <c r="B4098">
        <v>11</v>
      </c>
      <c r="C4098">
        <v>550</v>
      </c>
      <c r="D4098">
        <v>7.4</v>
      </c>
      <c r="E4098" s="289" t="s">
        <v>9465</v>
      </c>
      <c r="F4098">
        <v>5015108928</v>
      </c>
      <c r="G4098" s="276">
        <v>45702</v>
      </c>
      <c r="H4098">
        <v>20250211649767</v>
      </c>
      <c r="I4098">
        <v>16.536000000000001</v>
      </c>
      <c r="J4098" s="289" t="s">
        <v>273</v>
      </c>
      <c r="K4098" s="289" t="s">
        <v>9466</v>
      </c>
      <c r="L4098" s="289" t="s">
        <v>275</v>
      </c>
      <c r="M4098" s="289" t="s">
        <v>9430</v>
      </c>
      <c r="N4098" s="289" t="s">
        <v>1240</v>
      </c>
      <c r="O4098" s="289" t="s">
        <v>3332</v>
      </c>
      <c r="P4098" s="289">
        <f>VLOOKUP(CAT_Details[[#This Row],[Delivery Bp Customer Code]],Table6[],2,0)</f>
        <v>3402</v>
      </c>
    </row>
    <row r="4099" spans="1:16" x14ac:dyDescent="0.25">
      <c r="A4099" s="289" t="s">
        <v>76</v>
      </c>
      <c r="B4099">
        <v>1</v>
      </c>
      <c r="C4099">
        <v>60</v>
      </c>
      <c r="D4099">
        <v>0.2</v>
      </c>
      <c r="E4099" s="289" t="s">
        <v>9380</v>
      </c>
      <c r="F4099">
        <v>5015051707</v>
      </c>
      <c r="G4099" s="276">
        <v>45702</v>
      </c>
      <c r="H4099">
        <v>20250203643963</v>
      </c>
      <c r="I4099">
        <v>0.14399999999999999</v>
      </c>
      <c r="J4099" s="289" t="s">
        <v>324</v>
      </c>
      <c r="K4099" s="289" t="s">
        <v>9467</v>
      </c>
      <c r="L4099" s="289" t="s">
        <v>275</v>
      </c>
      <c r="M4099" s="289" t="s">
        <v>9468</v>
      </c>
      <c r="N4099" s="289" t="s">
        <v>508</v>
      </c>
      <c r="O4099" s="289" t="s">
        <v>748</v>
      </c>
      <c r="P4099" s="289" t="str">
        <f>VLOOKUP(CAT_Details[[#This Row],[Delivery Bp Customer Code]],Table6[],2,0)</f>
        <v>No Loc</v>
      </c>
    </row>
    <row r="4100" spans="1:16" x14ac:dyDescent="0.25">
      <c r="A4100" s="289" t="s">
        <v>76</v>
      </c>
      <c r="B4100">
        <v>1</v>
      </c>
      <c r="C4100">
        <v>108.5</v>
      </c>
      <c r="D4100">
        <v>0.47</v>
      </c>
      <c r="E4100" s="289" t="s">
        <v>9469</v>
      </c>
      <c r="F4100">
        <v>5015080133</v>
      </c>
      <c r="G4100" s="276">
        <v>45702</v>
      </c>
      <c r="H4100">
        <v>20250207647842</v>
      </c>
      <c r="I4100">
        <v>0.96099999999999997</v>
      </c>
      <c r="J4100" s="289" t="s">
        <v>287</v>
      </c>
      <c r="K4100" s="289" t="s">
        <v>9470</v>
      </c>
      <c r="L4100" s="289" t="s">
        <v>275</v>
      </c>
      <c r="M4100" s="289" t="s">
        <v>9389</v>
      </c>
      <c r="N4100" s="289" t="s">
        <v>1198</v>
      </c>
      <c r="O4100" s="289" t="s">
        <v>748</v>
      </c>
      <c r="P4100" s="289" t="str">
        <f>VLOOKUP(CAT_Details[[#This Row],[Delivery Bp Customer Code]],Table6[],2,0)</f>
        <v>No Loc</v>
      </c>
    </row>
    <row r="4101" spans="1:16" x14ac:dyDescent="0.25">
      <c r="A4101" s="289" t="s">
        <v>76</v>
      </c>
      <c r="B4101">
        <v>1</v>
      </c>
      <c r="C4101">
        <v>21</v>
      </c>
      <c r="D4101">
        <v>0.09</v>
      </c>
      <c r="E4101" s="289" t="s">
        <v>9471</v>
      </c>
      <c r="F4101">
        <v>5015080505</v>
      </c>
      <c r="G4101" s="276">
        <v>45702</v>
      </c>
      <c r="H4101" s="5">
        <v>20250207648253</v>
      </c>
      <c r="I4101">
        <v>7.1999999999999995E-2</v>
      </c>
      <c r="J4101" s="289" t="s">
        <v>350</v>
      </c>
      <c r="K4101" s="289" t="s">
        <v>9472</v>
      </c>
      <c r="L4101" s="289" t="s">
        <v>275</v>
      </c>
      <c r="M4101" s="289" t="s">
        <v>9473</v>
      </c>
      <c r="N4101" s="289" t="s">
        <v>1279</v>
      </c>
      <c r="O4101" s="289" t="s">
        <v>748</v>
      </c>
      <c r="P4101" s="289" t="str">
        <f>VLOOKUP(CAT_Details[[#This Row],[Delivery Bp Customer Code]],Table6[],2,0)</f>
        <v>No Loc</v>
      </c>
    </row>
    <row r="4102" spans="1:16" x14ac:dyDescent="0.25">
      <c r="A4102" s="289" t="s">
        <v>285</v>
      </c>
      <c r="B4102">
        <v>39</v>
      </c>
      <c r="C4102">
        <v>634</v>
      </c>
      <c r="D4102">
        <v>1.69</v>
      </c>
      <c r="E4102" s="289" t="s">
        <v>9474</v>
      </c>
      <c r="F4102">
        <v>5015036420</v>
      </c>
      <c r="G4102" s="276">
        <v>45702</v>
      </c>
      <c r="H4102">
        <v>20250204644612</v>
      </c>
      <c r="I4102">
        <v>0.93100000000000005</v>
      </c>
      <c r="J4102" s="289" t="s">
        <v>294</v>
      </c>
      <c r="K4102" s="289" t="s">
        <v>9475</v>
      </c>
      <c r="L4102" s="289" t="s">
        <v>275</v>
      </c>
      <c r="M4102" s="289" t="s">
        <v>9077</v>
      </c>
      <c r="N4102" s="289" t="s">
        <v>1413</v>
      </c>
      <c r="O4102" s="289" t="s">
        <v>291</v>
      </c>
      <c r="P4102" s="289" t="str">
        <f>VLOOKUP(CAT_Details[[#This Row],[Delivery Bp Customer Code]],Table6[],2,0)</f>
        <v>DX01-L5</v>
      </c>
    </row>
    <row r="4103" spans="1:16" x14ac:dyDescent="0.25">
      <c r="A4103" s="289" t="s">
        <v>285</v>
      </c>
      <c r="B4103">
        <v>1</v>
      </c>
      <c r="C4103">
        <v>2.5</v>
      </c>
      <c r="D4103">
        <v>0.03</v>
      </c>
      <c r="E4103" s="289" t="s">
        <v>9476</v>
      </c>
      <c r="F4103">
        <v>5015051252</v>
      </c>
      <c r="G4103" s="276">
        <v>45702</v>
      </c>
      <c r="H4103">
        <v>20250204645235</v>
      </c>
      <c r="I4103">
        <v>1.4E-2</v>
      </c>
      <c r="J4103" s="289" t="s">
        <v>438</v>
      </c>
      <c r="K4103" s="289" t="s">
        <v>9477</v>
      </c>
      <c r="L4103" s="289" t="s">
        <v>275</v>
      </c>
      <c r="M4103" s="289" t="s">
        <v>9286</v>
      </c>
      <c r="N4103" s="289" t="s">
        <v>751</v>
      </c>
      <c r="O4103" s="289" t="s">
        <v>291</v>
      </c>
      <c r="P4103" s="289" t="str">
        <f>VLOOKUP(CAT_Details[[#This Row],[Delivery Bp Customer Code]],Table6[],2,0)</f>
        <v>DX01-L5</v>
      </c>
    </row>
    <row r="4104" spans="1:16" x14ac:dyDescent="0.25">
      <c r="A4104" s="289" t="s">
        <v>285</v>
      </c>
      <c r="B4104">
        <v>9</v>
      </c>
      <c r="C4104">
        <v>10350</v>
      </c>
      <c r="D4104">
        <v>3.6</v>
      </c>
      <c r="E4104" s="289" t="s">
        <v>9478</v>
      </c>
      <c r="F4104">
        <v>5015065570</v>
      </c>
      <c r="G4104" s="276">
        <v>45702</v>
      </c>
      <c r="H4104" s="5">
        <v>20250206647227</v>
      </c>
      <c r="I4104">
        <v>5.1840000000000002</v>
      </c>
      <c r="J4104" s="289" t="s">
        <v>324</v>
      </c>
      <c r="K4104" s="289" t="s">
        <v>9479</v>
      </c>
      <c r="L4104" s="289" t="s">
        <v>275</v>
      </c>
      <c r="M4104" s="289" t="s">
        <v>9480</v>
      </c>
      <c r="N4104" s="289" t="s">
        <v>333</v>
      </c>
      <c r="O4104" s="289" t="s">
        <v>291</v>
      </c>
      <c r="P4104" s="289" t="str">
        <f>VLOOKUP(CAT_Details[[#This Row],[Delivery Bp Customer Code]],Table6[],2,0)</f>
        <v>DX01-L5</v>
      </c>
    </row>
    <row r="4105" spans="1:16" x14ac:dyDescent="0.25">
      <c r="A4105" s="289" t="s">
        <v>285</v>
      </c>
      <c r="B4105">
        <v>29</v>
      </c>
      <c r="C4105">
        <v>3610</v>
      </c>
      <c r="D4105">
        <v>8.4</v>
      </c>
      <c r="E4105" s="289" t="s">
        <v>9481</v>
      </c>
      <c r="F4105">
        <v>5015065594</v>
      </c>
      <c r="G4105" s="276">
        <v>45702</v>
      </c>
      <c r="H4105" s="5">
        <v>20250205646340</v>
      </c>
      <c r="I4105">
        <v>8.0640000000000001</v>
      </c>
      <c r="J4105" s="289" t="s">
        <v>324</v>
      </c>
      <c r="K4105" s="289" t="s">
        <v>9482</v>
      </c>
      <c r="L4105" s="289" t="s">
        <v>275</v>
      </c>
      <c r="M4105" s="289" t="s">
        <v>9483</v>
      </c>
      <c r="N4105" s="289" t="s">
        <v>579</v>
      </c>
      <c r="O4105" s="289" t="s">
        <v>291</v>
      </c>
      <c r="P4105" s="289" t="str">
        <f>VLOOKUP(CAT_Details[[#This Row],[Delivery Bp Customer Code]],Table6[],2,0)</f>
        <v>DX01-L5</v>
      </c>
    </row>
    <row r="4106" spans="1:16" x14ac:dyDescent="0.25">
      <c r="A4106" s="289" t="s">
        <v>285</v>
      </c>
      <c r="B4106">
        <v>9</v>
      </c>
      <c r="C4106">
        <v>1383</v>
      </c>
      <c r="D4106">
        <v>3.6</v>
      </c>
      <c r="E4106" s="289" t="s">
        <v>9484</v>
      </c>
      <c r="F4106">
        <v>5015065648</v>
      </c>
      <c r="G4106" s="276">
        <v>45702</v>
      </c>
      <c r="H4106">
        <v>20250206646690</v>
      </c>
      <c r="I4106">
        <v>5.1840000000000002</v>
      </c>
      <c r="J4106" s="289" t="s">
        <v>345</v>
      </c>
      <c r="K4106" s="289" t="s">
        <v>9485</v>
      </c>
      <c r="L4106" s="289" t="s">
        <v>275</v>
      </c>
      <c r="M4106" s="289" t="s">
        <v>9235</v>
      </c>
      <c r="N4106" s="289" t="s">
        <v>348</v>
      </c>
      <c r="O4106" s="289" t="s">
        <v>291</v>
      </c>
      <c r="P4106" s="289" t="str">
        <f>VLOOKUP(CAT_Details[[#This Row],[Delivery Bp Customer Code]],Table6[],2,0)</f>
        <v>DX01-L5</v>
      </c>
    </row>
    <row r="4107" spans="1:16" x14ac:dyDescent="0.25">
      <c r="A4107" s="289" t="s">
        <v>285</v>
      </c>
      <c r="B4107">
        <v>15</v>
      </c>
      <c r="C4107">
        <v>2880</v>
      </c>
      <c r="D4107">
        <v>7.51</v>
      </c>
      <c r="E4107" s="289" t="s">
        <v>9486</v>
      </c>
      <c r="F4107">
        <v>5015080236</v>
      </c>
      <c r="G4107" s="276">
        <v>45702</v>
      </c>
      <c r="H4107">
        <v>20250206647265</v>
      </c>
      <c r="I4107">
        <v>18.018000000000001</v>
      </c>
      <c r="J4107" s="289" t="s">
        <v>350</v>
      </c>
      <c r="K4107" s="289" t="s">
        <v>9487</v>
      </c>
      <c r="L4107" s="289" t="s">
        <v>275</v>
      </c>
      <c r="M4107" s="289" t="s">
        <v>9473</v>
      </c>
      <c r="N4107" s="289" t="s">
        <v>818</v>
      </c>
      <c r="O4107" s="289" t="s">
        <v>291</v>
      </c>
      <c r="P4107" s="289" t="str">
        <f>VLOOKUP(CAT_Details[[#This Row],[Delivery Bp Customer Code]],Table6[],2,0)</f>
        <v>DX01-L5</v>
      </c>
    </row>
    <row r="4108" spans="1:16" x14ac:dyDescent="0.25">
      <c r="A4108" s="289" t="s">
        <v>285</v>
      </c>
      <c r="B4108">
        <v>2</v>
      </c>
      <c r="C4108">
        <v>20</v>
      </c>
      <c r="D4108">
        <v>0.09</v>
      </c>
      <c r="E4108" s="289" t="s">
        <v>9488</v>
      </c>
      <c r="F4108">
        <v>5015080393</v>
      </c>
      <c r="G4108" s="276">
        <v>45702</v>
      </c>
      <c r="H4108">
        <v>20250207647986</v>
      </c>
      <c r="I4108">
        <v>0.06</v>
      </c>
      <c r="J4108" s="289" t="s">
        <v>350</v>
      </c>
      <c r="K4108" s="289" t="s">
        <v>9489</v>
      </c>
      <c r="L4108" s="289" t="s">
        <v>275</v>
      </c>
      <c r="M4108" s="289" t="s">
        <v>9361</v>
      </c>
      <c r="N4108" s="289" t="s">
        <v>378</v>
      </c>
      <c r="O4108" s="289" t="s">
        <v>291</v>
      </c>
      <c r="P4108" s="289" t="str">
        <f>VLOOKUP(CAT_Details[[#This Row],[Delivery Bp Customer Code]],Table6[],2,0)</f>
        <v>DX01-L5</v>
      </c>
    </row>
    <row r="4109" spans="1:16" x14ac:dyDescent="0.25">
      <c r="A4109" s="289" t="s">
        <v>285</v>
      </c>
      <c r="B4109">
        <v>1</v>
      </c>
      <c r="C4109">
        <v>5</v>
      </c>
      <c r="D4109">
        <v>0.02</v>
      </c>
      <c r="E4109" s="289" t="s">
        <v>9490</v>
      </c>
      <c r="F4109">
        <v>5015080522</v>
      </c>
      <c r="G4109" s="276">
        <v>45702</v>
      </c>
      <c r="H4109">
        <v>20250204644770</v>
      </c>
      <c r="I4109">
        <v>8.9999999999999993E-3</v>
      </c>
      <c r="J4109" s="289" t="s">
        <v>350</v>
      </c>
      <c r="K4109" s="289" t="s">
        <v>9491</v>
      </c>
      <c r="L4109" s="289" t="s">
        <v>275</v>
      </c>
      <c r="M4109" s="289" t="s">
        <v>9361</v>
      </c>
      <c r="N4109" s="289" t="s">
        <v>2252</v>
      </c>
      <c r="O4109" s="289" t="s">
        <v>291</v>
      </c>
      <c r="P4109" s="289" t="str">
        <f>VLOOKUP(CAT_Details[[#This Row],[Delivery Bp Customer Code]],Table6[],2,0)</f>
        <v>DX01-L5</v>
      </c>
    </row>
    <row r="4110" spans="1:16" x14ac:dyDescent="0.25">
      <c r="A4110" s="289" t="s">
        <v>272</v>
      </c>
      <c r="B4110">
        <v>4</v>
      </c>
      <c r="C4110">
        <v>1480</v>
      </c>
      <c r="D4110">
        <v>1.6</v>
      </c>
      <c r="E4110" s="289" t="s">
        <v>9492</v>
      </c>
      <c r="F4110">
        <v>5015036534</v>
      </c>
      <c r="G4110" s="276">
        <v>45702</v>
      </c>
      <c r="H4110" s="5">
        <v>20250131642954</v>
      </c>
      <c r="I4110">
        <v>3.84</v>
      </c>
      <c r="J4110" s="289" t="s">
        <v>324</v>
      </c>
      <c r="K4110" s="289" t="s">
        <v>9493</v>
      </c>
      <c r="L4110" s="289" t="s">
        <v>275</v>
      </c>
      <c r="M4110" s="289" t="s">
        <v>9278</v>
      </c>
      <c r="N4110" s="289" t="s">
        <v>622</v>
      </c>
      <c r="O4110" s="289" t="s">
        <v>277</v>
      </c>
      <c r="P4110" s="289" t="str">
        <f>VLOOKUP(CAT_Details[[#This Row],[Delivery Bp Customer Code]],Table6[],2,0)</f>
        <v>U2-L5</v>
      </c>
    </row>
    <row r="4111" spans="1:16" x14ac:dyDescent="0.25">
      <c r="A4111" s="289" t="s">
        <v>272</v>
      </c>
      <c r="B4111">
        <v>2</v>
      </c>
      <c r="C4111">
        <v>715</v>
      </c>
      <c r="D4111">
        <v>0.4</v>
      </c>
      <c r="E4111" s="289" t="s">
        <v>9494</v>
      </c>
      <c r="F4111">
        <v>5015051421</v>
      </c>
      <c r="G4111" s="276">
        <v>45702</v>
      </c>
      <c r="H4111">
        <v>20250204644587</v>
      </c>
      <c r="I4111">
        <v>0.57599999999999996</v>
      </c>
      <c r="J4111" s="289" t="s">
        <v>294</v>
      </c>
      <c r="K4111" s="289" t="s">
        <v>9495</v>
      </c>
      <c r="L4111" s="289" t="s">
        <v>275</v>
      </c>
      <c r="M4111" s="289" t="s">
        <v>9286</v>
      </c>
      <c r="N4111" s="289" t="s">
        <v>698</v>
      </c>
      <c r="O4111" s="289" t="s">
        <v>277</v>
      </c>
      <c r="P4111" s="289" t="str">
        <f>VLOOKUP(CAT_Details[[#This Row],[Delivery Bp Customer Code]],Table6[],2,0)</f>
        <v>U2-L5</v>
      </c>
    </row>
    <row r="4112" spans="1:16" x14ac:dyDescent="0.25">
      <c r="A4112" s="289" t="s">
        <v>272</v>
      </c>
      <c r="B4112">
        <v>1</v>
      </c>
      <c r="C4112">
        <v>35</v>
      </c>
      <c r="D4112">
        <v>0.2</v>
      </c>
      <c r="E4112" s="289" t="s">
        <v>9454</v>
      </c>
      <c r="F4112">
        <v>5015051574</v>
      </c>
      <c r="G4112" s="276">
        <v>45702</v>
      </c>
      <c r="H4112" s="5">
        <v>20250204644580</v>
      </c>
      <c r="I4112">
        <v>0.216</v>
      </c>
      <c r="J4112" s="289" t="s">
        <v>401</v>
      </c>
      <c r="K4112" s="289" t="s">
        <v>9496</v>
      </c>
      <c r="L4112" s="289" t="s">
        <v>275</v>
      </c>
      <c r="M4112" s="289"/>
      <c r="N4112" s="289" t="s">
        <v>2533</v>
      </c>
      <c r="O4112" s="289" t="s">
        <v>277</v>
      </c>
      <c r="P4112" s="289" t="str">
        <f>VLOOKUP(CAT_Details[[#This Row],[Delivery Bp Customer Code]],Table6[],2,0)</f>
        <v>U2-L5</v>
      </c>
    </row>
    <row r="4113" spans="1:16" x14ac:dyDescent="0.25">
      <c r="A4113" s="289" t="s">
        <v>272</v>
      </c>
      <c r="B4113">
        <v>1</v>
      </c>
      <c r="C4113">
        <v>63</v>
      </c>
      <c r="D4113">
        <v>0.4</v>
      </c>
      <c r="E4113" s="289" t="s">
        <v>9497</v>
      </c>
      <c r="F4113">
        <v>5015065124</v>
      </c>
      <c r="G4113" s="276">
        <v>45702</v>
      </c>
      <c r="H4113">
        <v>20250205646306</v>
      </c>
      <c r="I4113">
        <v>1.181</v>
      </c>
      <c r="J4113" s="289" t="s">
        <v>324</v>
      </c>
      <c r="K4113" s="289" t="s">
        <v>9498</v>
      </c>
      <c r="L4113" s="289" t="s">
        <v>275</v>
      </c>
      <c r="M4113" s="289" t="s">
        <v>9180</v>
      </c>
      <c r="N4113" s="289" t="s">
        <v>612</v>
      </c>
      <c r="O4113" s="289" t="s">
        <v>277</v>
      </c>
      <c r="P4113" s="289" t="str">
        <f>VLOOKUP(CAT_Details[[#This Row],[Delivery Bp Customer Code]],Table6[],2,0)</f>
        <v>U2-L5</v>
      </c>
    </row>
    <row r="4114" spans="1:16" x14ac:dyDescent="0.25">
      <c r="A4114" s="289" t="s">
        <v>272</v>
      </c>
      <c r="B4114">
        <v>15</v>
      </c>
      <c r="C4114">
        <v>7650</v>
      </c>
      <c r="D4114">
        <v>6</v>
      </c>
      <c r="E4114" s="289" t="s">
        <v>9499</v>
      </c>
      <c r="F4114">
        <v>5015065177</v>
      </c>
      <c r="G4114" s="276">
        <v>45702</v>
      </c>
      <c r="H4114">
        <v>20250206647043</v>
      </c>
      <c r="I4114">
        <v>14.4</v>
      </c>
      <c r="J4114" s="289" t="s">
        <v>324</v>
      </c>
      <c r="K4114" s="289" t="s">
        <v>9500</v>
      </c>
      <c r="L4114" s="289" t="s">
        <v>275</v>
      </c>
      <c r="M4114" s="289" t="s">
        <v>9501</v>
      </c>
      <c r="N4114" s="289" t="s">
        <v>4907</v>
      </c>
      <c r="O4114" s="289" t="s">
        <v>277</v>
      </c>
      <c r="P4114" s="289" t="str">
        <f>VLOOKUP(CAT_Details[[#This Row],[Delivery Bp Customer Code]],Table6[],2,0)</f>
        <v>U2-L5</v>
      </c>
    </row>
    <row r="4115" spans="1:16" x14ac:dyDescent="0.25">
      <c r="A4115" s="289" t="s">
        <v>272</v>
      </c>
      <c r="B4115">
        <v>1</v>
      </c>
      <c r="C4115">
        <v>138</v>
      </c>
      <c r="D4115">
        <v>0.4</v>
      </c>
      <c r="E4115" s="289" t="s">
        <v>9502</v>
      </c>
      <c r="F4115">
        <v>5015065576</v>
      </c>
      <c r="G4115" s="276">
        <v>45702</v>
      </c>
      <c r="H4115">
        <v>20250206646724</v>
      </c>
      <c r="I4115">
        <v>0.96</v>
      </c>
      <c r="J4115" s="289" t="s">
        <v>324</v>
      </c>
      <c r="K4115" s="289" t="s">
        <v>9503</v>
      </c>
      <c r="L4115" s="289" t="s">
        <v>275</v>
      </c>
      <c r="M4115" s="289" t="s">
        <v>9433</v>
      </c>
      <c r="N4115" s="289" t="s">
        <v>616</v>
      </c>
      <c r="O4115" s="289" t="s">
        <v>277</v>
      </c>
      <c r="P4115" s="289" t="str">
        <f>VLOOKUP(CAT_Details[[#This Row],[Delivery Bp Customer Code]],Table6[],2,0)</f>
        <v>U2-L5</v>
      </c>
    </row>
    <row r="4116" spans="1:16" x14ac:dyDescent="0.25">
      <c r="A4116" s="289" t="s">
        <v>272</v>
      </c>
      <c r="B4116">
        <v>1</v>
      </c>
      <c r="C4116">
        <v>140</v>
      </c>
      <c r="D4116">
        <v>0.4</v>
      </c>
      <c r="E4116" s="289" t="s">
        <v>9504</v>
      </c>
      <c r="F4116">
        <v>5015065670</v>
      </c>
      <c r="G4116" s="276">
        <v>45702</v>
      </c>
      <c r="H4116">
        <v>20250206646547</v>
      </c>
      <c r="I4116">
        <v>0.96</v>
      </c>
      <c r="J4116" s="289" t="s">
        <v>324</v>
      </c>
      <c r="K4116" s="289" t="s">
        <v>9505</v>
      </c>
      <c r="L4116" s="289" t="s">
        <v>275</v>
      </c>
      <c r="M4116" s="289" t="s">
        <v>9180</v>
      </c>
      <c r="N4116" s="289" t="s">
        <v>562</v>
      </c>
      <c r="O4116" s="289" t="s">
        <v>277</v>
      </c>
      <c r="P4116" s="289" t="str">
        <f>VLOOKUP(CAT_Details[[#This Row],[Delivery Bp Customer Code]],Table6[],2,0)</f>
        <v>U2-L5</v>
      </c>
    </row>
    <row r="4117" spans="1:16" x14ac:dyDescent="0.25">
      <c r="A4117" s="289" t="s">
        <v>272</v>
      </c>
      <c r="B4117">
        <v>44</v>
      </c>
      <c r="C4117">
        <v>3906.12</v>
      </c>
      <c r="D4117">
        <v>17.87</v>
      </c>
      <c r="E4117" s="289" t="s">
        <v>9506</v>
      </c>
      <c r="F4117">
        <v>5015080388</v>
      </c>
      <c r="G4117" s="276">
        <v>45702</v>
      </c>
      <c r="H4117">
        <v>20250207647926</v>
      </c>
      <c r="I4117">
        <v>29.044</v>
      </c>
      <c r="J4117" s="289" t="s">
        <v>350</v>
      </c>
      <c r="K4117" s="289" t="s">
        <v>9507</v>
      </c>
      <c r="L4117" s="289" t="s">
        <v>275</v>
      </c>
      <c r="M4117" s="289" t="s">
        <v>9361</v>
      </c>
      <c r="N4117" s="289" t="s">
        <v>625</v>
      </c>
      <c r="O4117" s="289" t="s">
        <v>277</v>
      </c>
      <c r="P4117" s="289" t="str">
        <f>VLOOKUP(CAT_Details[[#This Row],[Delivery Bp Customer Code]],Table6[],2,0)</f>
        <v>U2-L5</v>
      </c>
    </row>
    <row r="4118" spans="1:16" x14ac:dyDescent="0.25">
      <c r="A4118" s="289" t="s">
        <v>272</v>
      </c>
      <c r="B4118">
        <v>1</v>
      </c>
      <c r="C4118">
        <v>195</v>
      </c>
      <c r="D4118">
        <v>0.4</v>
      </c>
      <c r="E4118" s="289" t="s">
        <v>9461</v>
      </c>
      <c r="F4118">
        <v>5015094407</v>
      </c>
      <c r="G4118" s="276">
        <v>45702</v>
      </c>
      <c r="H4118">
        <v>20250207647804</v>
      </c>
      <c r="I4118">
        <v>0.81599999999999995</v>
      </c>
      <c r="J4118" s="289" t="s">
        <v>287</v>
      </c>
      <c r="K4118" s="289" t="s">
        <v>9508</v>
      </c>
      <c r="L4118" s="289" t="s">
        <v>275</v>
      </c>
      <c r="M4118" s="289" t="s">
        <v>9389</v>
      </c>
      <c r="N4118" s="289" t="s">
        <v>468</v>
      </c>
      <c r="O4118" s="289" t="s">
        <v>277</v>
      </c>
      <c r="P4118" s="289" t="str">
        <f>VLOOKUP(CAT_Details[[#This Row],[Delivery Bp Customer Code]],Table6[],2,0)</f>
        <v>U2-L5</v>
      </c>
    </row>
    <row r="4119" spans="1:16" x14ac:dyDescent="0.25">
      <c r="A4119" s="289" t="s">
        <v>3329</v>
      </c>
      <c r="B4119">
        <v>1</v>
      </c>
      <c r="C4119">
        <v>28</v>
      </c>
      <c r="D4119">
        <v>0.2</v>
      </c>
      <c r="E4119" s="289" t="s">
        <v>9509</v>
      </c>
      <c r="F4119">
        <v>5015108957</v>
      </c>
      <c r="G4119" s="276">
        <v>45704</v>
      </c>
      <c r="H4119">
        <v>20250210649203</v>
      </c>
      <c r="I4119">
        <v>0.28799999999999998</v>
      </c>
      <c r="J4119" s="289" t="s">
        <v>302</v>
      </c>
      <c r="K4119" s="289" t="s">
        <v>9510</v>
      </c>
      <c r="L4119" s="289" t="s">
        <v>275</v>
      </c>
      <c r="M4119" s="289" t="s">
        <v>9511</v>
      </c>
      <c r="N4119" s="289" t="s">
        <v>3336</v>
      </c>
      <c r="O4119" s="289" t="s">
        <v>3332</v>
      </c>
      <c r="P4119" s="289">
        <f>VLOOKUP(CAT_Details[[#This Row],[Delivery Bp Customer Code]],Table6[],2,0)</f>
        <v>3402</v>
      </c>
    </row>
    <row r="4120" spans="1:16" x14ac:dyDescent="0.25">
      <c r="A4120" s="289" t="s">
        <v>278</v>
      </c>
      <c r="B4120">
        <v>2</v>
      </c>
      <c r="C4120">
        <v>1900</v>
      </c>
      <c r="D4120">
        <v>0.8</v>
      </c>
      <c r="E4120" s="289" t="s">
        <v>9512</v>
      </c>
      <c r="F4120">
        <v>5015051556</v>
      </c>
      <c r="G4120" s="276">
        <v>45705</v>
      </c>
      <c r="H4120">
        <v>20250205646194</v>
      </c>
      <c r="I4120">
        <v>1.056</v>
      </c>
      <c r="J4120" s="289" t="s">
        <v>317</v>
      </c>
      <c r="K4120" s="289" t="s">
        <v>9513</v>
      </c>
      <c r="L4120" s="289" t="s">
        <v>275</v>
      </c>
      <c r="M4120" s="289" t="s">
        <v>9352</v>
      </c>
      <c r="N4120" s="289" t="s">
        <v>320</v>
      </c>
      <c r="O4120" s="289" t="s">
        <v>498</v>
      </c>
      <c r="P4120" s="289" t="str">
        <f>VLOOKUP(CAT_Details[[#This Row],[Delivery Bp Customer Code]],Table6[],2,0)</f>
        <v>DK-BM01</v>
      </c>
    </row>
    <row r="4121" spans="1:16" x14ac:dyDescent="0.25">
      <c r="A4121" s="289" t="s">
        <v>278</v>
      </c>
      <c r="B4121">
        <v>1</v>
      </c>
      <c r="C4121">
        <v>519</v>
      </c>
      <c r="D4121">
        <v>0.4</v>
      </c>
      <c r="E4121" s="289" t="s">
        <v>9514</v>
      </c>
      <c r="F4121">
        <v>5015065345</v>
      </c>
      <c r="G4121" s="276">
        <v>45705</v>
      </c>
      <c r="H4121">
        <v>20250206646532</v>
      </c>
      <c r="I4121">
        <v>0.86399999999999999</v>
      </c>
      <c r="J4121" s="289" t="s">
        <v>294</v>
      </c>
      <c r="K4121" s="289" t="s">
        <v>9515</v>
      </c>
      <c r="L4121" s="289" t="s">
        <v>275</v>
      </c>
      <c r="M4121" s="289" t="s">
        <v>9082</v>
      </c>
      <c r="N4121" s="289" t="s">
        <v>2328</v>
      </c>
      <c r="O4121" s="289" t="s">
        <v>498</v>
      </c>
      <c r="P4121" s="289" t="str">
        <f>VLOOKUP(CAT_Details[[#This Row],[Delivery Bp Customer Code]],Table6[],2,0)</f>
        <v>DK-BM01</v>
      </c>
    </row>
    <row r="4122" spans="1:16" x14ac:dyDescent="0.25">
      <c r="A4122" s="289" t="s">
        <v>278</v>
      </c>
      <c r="B4122">
        <v>3</v>
      </c>
      <c r="C4122">
        <v>675</v>
      </c>
      <c r="D4122">
        <v>1.2</v>
      </c>
      <c r="E4122" s="289" t="s">
        <v>9516</v>
      </c>
      <c r="F4122">
        <v>5015093931</v>
      </c>
      <c r="G4122" s="276">
        <v>45705</v>
      </c>
      <c r="H4122" s="5">
        <v>20250207647622</v>
      </c>
      <c r="I4122">
        <v>2.88</v>
      </c>
      <c r="J4122" s="289" t="s">
        <v>350</v>
      </c>
      <c r="K4122" s="289" t="s">
        <v>9517</v>
      </c>
      <c r="L4122" s="289" t="s">
        <v>275</v>
      </c>
      <c r="M4122" s="289" t="s">
        <v>9427</v>
      </c>
      <c r="N4122" s="289" t="s">
        <v>1395</v>
      </c>
      <c r="O4122" s="289" t="s">
        <v>498</v>
      </c>
      <c r="P4122" s="289" t="str">
        <f>VLOOKUP(CAT_Details[[#This Row],[Delivery Bp Customer Code]],Table6[],2,0)</f>
        <v>DK-BM01</v>
      </c>
    </row>
    <row r="4123" spans="1:16" x14ac:dyDescent="0.25">
      <c r="A4123" s="289" t="s">
        <v>278</v>
      </c>
      <c r="B4123">
        <v>2</v>
      </c>
      <c r="C4123">
        <v>1635</v>
      </c>
      <c r="D4123">
        <v>0.8</v>
      </c>
      <c r="E4123" s="289" t="s">
        <v>9518</v>
      </c>
      <c r="F4123">
        <v>5015094533</v>
      </c>
      <c r="G4123" s="276">
        <v>45705</v>
      </c>
      <c r="H4123">
        <v>20250210648734</v>
      </c>
      <c r="I4123">
        <v>1.8240000000000001</v>
      </c>
      <c r="J4123" s="289" t="s">
        <v>350</v>
      </c>
      <c r="K4123" s="289" t="s">
        <v>9519</v>
      </c>
      <c r="L4123" s="289" t="s">
        <v>275</v>
      </c>
      <c r="M4123" s="289" t="s">
        <v>9427</v>
      </c>
      <c r="N4123" s="289" t="s">
        <v>999</v>
      </c>
      <c r="O4123" s="289" t="s">
        <v>498</v>
      </c>
      <c r="P4123" s="289" t="str">
        <f>VLOOKUP(CAT_Details[[#This Row],[Delivery Bp Customer Code]],Table6[],2,0)</f>
        <v>DK-BM01</v>
      </c>
    </row>
    <row r="4124" spans="1:16" x14ac:dyDescent="0.25">
      <c r="A4124" s="289" t="s">
        <v>278</v>
      </c>
      <c r="B4124">
        <v>5</v>
      </c>
      <c r="C4124">
        <v>2000</v>
      </c>
      <c r="D4124">
        <v>1</v>
      </c>
      <c r="E4124" s="289" t="s">
        <v>9520</v>
      </c>
      <c r="F4124">
        <v>5015122824</v>
      </c>
      <c r="G4124" s="276">
        <v>45705</v>
      </c>
      <c r="H4124">
        <v>20250211650147</v>
      </c>
      <c r="I4124">
        <v>2.016</v>
      </c>
      <c r="J4124" s="289" t="s">
        <v>280</v>
      </c>
      <c r="K4124" s="289" t="s">
        <v>9521</v>
      </c>
      <c r="L4124" s="289" t="s">
        <v>275</v>
      </c>
      <c r="M4124" s="289" t="s">
        <v>9522</v>
      </c>
      <c r="N4124" s="289" t="s">
        <v>314</v>
      </c>
      <c r="O4124" s="289" t="s">
        <v>498</v>
      </c>
      <c r="P4124" s="289" t="str">
        <f>VLOOKUP(CAT_Details[[#This Row],[Delivery Bp Customer Code]],Table6[],2,0)</f>
        <v>DK-BM01</v>
      </c>
    </row>
    <row r="4125" spans="1:16" x14ac:dyDescent="0.25">
      <c r="A4125" s="289" t="s">
        <v>75</v>
      </c>
      <c r="B4125">
        <v>1</v>
      </c>
      <c r="C4125">
        <v>689</v>
      </c>
      <c r="D4125">
        <v>0.4</v>
      </c>
      <c r="E4125" s="289" t="s">
        <v>9512</v>
      </c>
      <c r="F4125">
        <v>5015051573</v>
      </c>
      <c r="G4125" s="276">
        <v>45705</v>
      </c>
      <c r="H4125">
        <v>20250130641800</v>
      </c>
      <c r="I4125">
        <v>0.52800000000000002</v>
      </c>
      <c r="J4125" s="289" t="s">
        <v>317</v>
      </c>
      <c r="K4125" s="289" t="s">
        <v>9523</v>
      </c>
      <c r="L4125" s="289" t="s">
        <v>275</v>
      </c>
      <c r="M4125" s="289" t="s">
        <v>9352</v>
      </c>
      <c r="N4125" s="289" t="s">
        <v>320</v>
      </c>
      <c r="O4125" s="289" t="s">
        <v>2173</v>
      </c>
      <c r="P4125" s="289" t="str">
        <f>VLOOKUP(CAT_Details[[#This Row],[Delivery Bp Customer Code]],Table6[],2,0)</f>
        <v>OYL1</v>
      </c>
    </row>
    <row r="4126" spans="1:16" x14ac:dyDescent="0.25">
      <c r="A4126" s="289" t="s">
        <v>75</v>
      </c>
      <c r="B4126">
        <v>3</v>
      </c>
      <c r="C4126">
        <v>45.72</v>
      </c>
      <c r="D4126">
        <v>0.18</v>
      </c>
      <c r="E4126" s="289" t="s">
        <v>9524</v>
      </c>
      <c r="F4126">
        <v>5015065523</v>
      </c>
      <c r="G4126" s="276">
        <v>45705</v>
      </c>
      <c r="H4126">
        <v>20250203643396</v>
      </c>
      <c r="I4126">
        <v>8.5999999999999993E-2</v>
      </c>
      <c r="J4126" s="289" t="s">
        <v>3890</v>
      </c>
      <c r="K4126" s="289" t="s">
        <v>9525</v>
      </c>
      <c r="L4126" s="289" t="s">
        <v>275</v>
      </c>
      <c r="M4126" s="289" t="s">
        <v>9526</v>
      </c>
      <c r="N4126" s="289" t="s">
        <v>3896</v>
      </c>
      <c r="O4126" s="289" t="s">
        <v>2173</v>
      </c>
      <c r="P4126" s="289" t="str">
        <f>VLOOKUP(CAT_Details[[#This Row],[Delivery Bp Customer Code]],Table6[],2,0)</f>
        <v>OYL1</v>
      </c>
    </row>
    <row r="4127" spans="1:16" x14ac:dyDescent="0.25">
      <c r="A4127" s="289" t="s">
        <v>75</v>
      </c>
      <c r="B4127">
        <v>1</v>
      </c>
      <c r="C4127">
        <v>1</v>
      </c>
      <c r="D4127">
        <v>0.03</v>
      </c>
      <c r="E4127" s="289" t="s">
        <v>9527</v>
      </c>
      <c r="F4127">
        <v>5015080330</v>
      </c>
      <c r="G4127" s="276">
        <v>45705</v>
      </c>
      <c r="H4127">
        <v>20250206647332</v>
      </c>
      <c r="I4127">
        <v>3.0000000000000001E-3</v>
      </c>
      <c r="J4127" s="289" t="s">
        <v>324</v>
      </c>
      <c r="K4127" s="289" t="s">
        <v>9528</v>
      </c>
      <c r="L4127" s="289" t="s">
        <v>275</v>
      </c>
      <c r="M4127" s="289" t="s">
        <v>9389</v>
      </c>
      <c r="N4127" s="289" t="s">
        <v>2561</v>
      </c>
      <c r="O4127" s="289" t="s">
        <v>2173</v>
      </c>
      <c r="P4127" s="289" t="str">
        <f>VLOOKUP(CAT_Details[[#This Row],[Delivery Bp Customer Code]],Table6[],2,0)</f>
        <v>OYL1</v>
      </c>
    </row>
    <row r="4128" spans="1:16" x14ac:dyDescent="0.25">
      <c r="A4128" s="289" t="s">
        <v>75</v>
      </c>
      <c r="B4128">
        <v>8</v>
      </c>
      <c r="C4128">
        <v>2368</v>
      </c>
      <c r="D4128">
        <v>4</v>
      </c>
      <c r="E4128" s="289" t="s">
        <v>9529</v>
      </c>
      <c r="F4128">
        <v>5015094371</v>
      </c>
      <c r="G4128" s="276">
        <v>45705</v>
      </c>
      <c r="H4128">
        <v>20250210648855</v>
      </c>
      <c r="I4128">
        <v>9.6</v>
      </c>
      <c r="J4128" s="289" t="s">
        <v>350</v>
      </c>
      <c r="K4128" s="289" t="s">
        <v>9530</v>
      </c>
      <c r="L4128" s="289" t="s">
        <v>275</v>
      </c>
      <c r="M4128" s="289" t="s">
        <v>9531</v>
      </c>
      <c r="N4128" s="289" t="s">
        <v>1631</v>
      </c>
      <c r="O4128" s="289" t="s">
        <v>7849</v>
      </c>
      <c r="P4128" s="289" t="str">
        <f>VLOOKUP(CAT_Details[[#This Row],[Delivery Bp Customer Code]],Table6[],2,0)</f>
        <v>MZ03</v>
      </c>
    </row>
    <row r="4129" spans="1:16" x14ac:dyDescent="0.25">
      <c r="A4129" s="289" t="s">
        <v>75</v>
      </c>
      <c r="B4129">
        <v>17</v>
      </c>
      <c r="C4129">
        <v>1289</v>
      </c>
      <c r="D4129">
        <v>3.93</v>
      </c>
      <c r="E4129" s="289" t="s">
        <v>9532</v>
      </c>
      <c r="F4129">
        <v>5015094430</v>
      </c>
      <c r="G4129" s="276">
        <v>45705</v>
      </c>
      <c r="H4129" s="5">
        <v>20250210648670</v>
      </c>
      <c r="I4129">
        <v>6.5039999999999996</v>
      </c>
      <c r="J4129" s="289" t="s">
        <v>350</v>
      </c>
      <c r="K4129" s="289" t="s">
        <v>9533</v>
      </c>
      <c r="L4129" s="289" t="s">
        <v>275</v>
      </c>
      <c r="M4129" s="289" t="s">
        <v>9427</v>
      </c>
      <c r="N4129" s="289" t="s">
        <v>482</v>
      </c>
      <c r="O4129" s="289" t="s">
        <v>2173</v>
      </c>
      <c r="P4129" s="289" t="str">
        <f>VLOOKUP(CAT_Details[[#This Row],[Delivery Bp Customer Code]],Table6[],2,0)</f>
        <v>OYL1</v>
      </c>
    </row>
    <row r="4130" spans="1:16" x14ac:dyDescent="0.25">
      <c r="A4130" s="289" t="s">
        <v>75</v>
      </c>
      <c r="B4130">
        <v>21</v>
      </c>
      <c r="C4130">
        <v>11880</v>
      </c>
      <c r="D4130">
        <v>7</v>
      </c>
      <c r="E4130" s="289" t="s">
        <v>9534</v>
      </c>
      <c r="F4130">
        <v>5015094449</v>
      </c>
      <c r="G4130" s="276">
        <v>45705</v>
      </c>
      <c r="H4130">
        <v>20250210648977</v>
      </c>
      <c r="I4130">
        <v>13.44</v>
      </c>
      <c r="J4130" s="289" t="s">
        <v>324</v>
      </c>
      <c r="K4130" s="289" t="s">
        <v>9535</v>
      </c>
      <c r="L4130" s="289" t="s">
        <v>275</v>
      </c>
      <c r="M4130" s="289" t="s">
        <v>9433</v>
      </c>
      <c r="N4130" s="289" t="s">
        <v>2172</v>
      </c>
      <c r="O4130" s="289" t="s">
        <v>2173</v>
      </c>
      <c r="P4130" s="289" t="str">
        <f>VLOOKUP(CAT_Details[[#This Row],[Delivery Bp Customer Code]],Table6[],2,0)</f>
        <v>OYL1</v>
      </c>
    </row>
    <row r="4131" spans="1:16" x14ac:dyDescent="0.25">
      <c r="A4131" s="289" t="s">
        <v>75</v>
      </c>
      <c r="B4131">
        <v>1</v>
      </c>
      <c r="C4131">
        <v>43</v>
      </c>
      <c r="D4131">
        <v>0.2</v>
      </c>
      <c r="E4131" s="289" t="s">
        <v>7436</v>
      </c>
      <c r="F4131">
        <v>5015136874</v>
      </c>
      <c r="G4131" s="276">
        <v>45705</v>
      </c>
      <c r="H4131">
        <v>20250124637824</v>
      </c>
      <c r="I4131">
        <v>0.21099999999999999</v>
      </c>
      <c r="J4131" s="289" t="s">
        <v>350</v>
      </c>
      <c r="K4131" s="289" t="s">
        <v>9536</v>
      </c>
      <c r="L4131" s="289" t="s">
        <v>275</v>
      </c>
      <c r="M4131" s="289"/>
      <c r="N4131" s="289" t="s">
        <v>2177</v>
      </c>
      <c r="O4131" s="289" t="s">
        <v>2173</v>
      </c>
      <c r="P4131" s="289" t="str">
        <f>VLOOKUP(CAT_Details[[#This Row],[Delivery Bp Customer Code]],Table6[],2,0)</f>
        <v>OYL1</v>
      </c>
    </row>
    <row r="4132" spans="1:16" x14ac:dyDescent="0.25">
      <c r="A4132" s="289" t="s">
        <v>75</v>
      </c>
      <c r="B4132">
        <v>1</v>
      </c>
      <c r="C4132">
        <v>43</v>
      </c>
      <c r="D4132">
        <v>0.2</v>
      </c>
      <c r="E4132" s="289" t="s">
        <v>7436</v>
      </c>
      <c r="F4132">
        <v>5015137061</v>
      </c>
      <c r="G4132" s="276">
        <v>45705</v>
      </c>
      <c r="H4132">
        <v>20250124637824</v>
      </c>
      <c r="I4132">
        <v>0.21099999999999999</v>
      </c>
      <c r="J4132" s="289" t="s">
        <v>350</v>
      </c>
      <c r="K4132" s="289" t="s">
        <v>9537</v>
      </c>
      <c r="L4132" s="289" t="s">
        <v>275</v>
      </c>
      <c r="M4132" s="289"/>
      <c r="N4132" s="289" t="s">
        <v>2177</v>
      </c>
      <c r="O4132" s="289" t="s">
        <v>2173</v>
      </c>
      <c r="P4132" s="289" t="str">
        <f>VLOOKUP(CAT_Details[[#This Row],[Delivery Bp Customer Code]],Table6[],2,0)</f>
        <v>OYL1</v>
      </c>
    </row>
    <row r="4133" spans="1:16" x14ac:dyDescent="0.25">
      <c r="A4133" s="289" t="s">
        <v>75</v>
      </c>
      <c r="B4133">
        <v>39</v>
      </c>
      <c r="C4133">
        <v>14451.83</v>
      </c>
      <c r="D4133">
        <v>13</v>
      </c>
      <c r="E4133" s="289" t="s">
        <v>9538</v>
      </c>
      <c r="F4133">
        <v>5015153064</v>
      </c>
      <c r="G4133" s="276">
        <v>45705</v>
      </c>
      <c r="H4133">
        <v>20250211649713</v>
      </c>
      <c r="I4133">
        <v>24.96</v>
      </c>
      <c r="J4133" s="289" t="s">
        <v>324</v>
      </c>
      <c r="K4133" s="289" t="s">
        <v>9539</v>
      </c>
      <c r="L4133" s="289" t="s">
        <v>275</v>
      </c>
      <c r="M4133" s="289" t="s">
        <v>9540</v>
      </c>
      <c r="N4133" s="289" t="s">
        <v>2172</v>
      </c>
      <c r="O4133" s="289" t="s">
        <v>2173</v>
      </c>
      <c r="P4133" s="289" t="str">
        <f>VLOOKUP(CAT_Details[[#This Row],[Delivery Bp Customer Code]],Table6[],2,0)</f>
        <v>OYL1</v>
      </c>
    </row>
    <row r="4134" spans="1:16" x14ac:dyDescent="0.25">
      <c r="A4134" s="289" t="s">
        <v>874</v>
      </c>
      <c r="B4134">
        <v>19</v>
      </c>
      <c r="C4134">
        <v>8043</v>
      </c>
      <c r="D4134">
        <v>9.5</v>
      </c>
      <c r="E4134" s="289" t="s">
        <v>9529</v>
      </c>
      <c r="F4134">
        <v>5015094370</v>
      </c>
      <c r="G4134" s="276">
        <v>45705</v>
      </c>
      <c r="H4134">
        <v>20250210648867</v>
      </c>
      <c r="I4134">
        <v>22.8</v>
      </c>
      <c r="J4134" s="289" t="s">
        <v>350</v>
      </c>
      <c r="K4134" s="289" t="s">
        <v>9541</v>
      </c>
      <c r="L4134" s="289" t="s">
        <v>275</v>
      </c>
      <c r="M4134" s="289" t="s">
        <v>9531</v>
      </c>
      <c r="N4134" s="289" t="s">
        <v>1631</v>
      </c>
      <c r="O4134" s="289" t="s">
        <v>1014</v>
      </c>
      <c r="P4134" s="289" t="str">
        <f>VLOOKUP(CAT_Details[[#This Row],[Delivery Bp Customer Code]],Table6[],2,0)</f>
        <v>MZ07</v>
      </c>
    </row>
    <row r="4135" spans="1:16" x14ac:dyDescent="0.25">
      <c r="A4135" s="289" t="s">
        <v>941</v>
      </c>
      <c r="B4135">
        <v>1</v>
      </c>
      <c r="C4135">
        <v>50</v>
      </c>
      <c r="D4135">
        <v>0.4</v>
      </c>
      <c r="E4135" s="289" t="s">
        <v>9542</v>
      </c>
      <c r="F4135">
        <v>5015065406</v>
      </c>
      <c r="G4135" s="276">
        <v>45705</v>
      </c>
      <c r="H4135">
        <v>20250205645445</v>
      </c>
      <c r="I4135">
        <v>0.33600000000000002</v>
      </c>
      <c r="J4135" s="289" t="s">
        <v>438</v>
      </c>
      <c r="K4135" s="289" t="s">
        <v>9543</v>
      </c>
      <c r="L4135" s="289" t="s">
        <v>275</v>
      </c>
      <c r="M4135" s="289" t="s">
        <v>9352</v>
      </c>
      <c r="N4135" s="289" t="s">
        <v>1774</v>
      </c>
      <c r="O4135" s="289" t="s">
        <v>945</v>
      </c>
      <c r="P4135" s="289" t="str">
        <f>VLOOKUP(CAT_Details[[#This Row],[Delivery Bp Customer Code]],Table6[],2,0)</f>
        <v>DK-LW01</v>
      </c>
    </row>
    <row r="4136" spans="1:16" x14ac:dyDescent="0.25">
      <c r="A4136" s="289" t="s">
        <v>941</v>
      </c>
      <c r="B4136">
        <v>1</v>
      </c>
      <c r="C4136">
        <v>2</v>
      </c>
      <c r="D4136">
        <v>0.03</v>
      </c>
      <c r="E4136" s="289" t="s">
        <v>9544</v>
      </c>
      <c r="F4136">
        <v>5015102431</v>
      </c>
      <c r="G4136" s="276">
        <v>45705</v>
      </c>
      <c r="H4136">
        <v>20250212650860</v>
      </c>
      <c r="I4136">
        <v>1.6E-2</v>
      </c>
      <c r="J4136" s="289" t="s">
        <v>350</v>
      </c>
      <c r="K4136" s="289" t="s">
        <v>9545</v>
      </c>
      <c r="L4136" s="289" t="s">
        <v>275</v>
      </c>
      <c r="M4136" s="289" t="s">
        <v>9473</v>
      </c>
      <c r="N4136" s="289" t="s">
        <v>2252</v>
      </c>
      <c r="O4136" s="289" t="s">
        <v>945</v>
      </c>
      <c r="P4136" s="289" t="str">
        <f>VLOOKUP(CAT_Details[[#This Row],[Delivery Bp Customer Code]],Table6[],2,0)</f>
        <v>DK-LW01</v>
      </c>
    </row>
    <row r="4137" spans="1:16" x14ac:dyDescent="0.25">
      <c r="A4137" s="289" t="s">
        <v>3771</v>
      </c>
      <c r="B4137">
        <v>11</v>
      </c>
      <c r="C4137">
        <v>4730</v>
      </c>
      <c r="D4137">
        <v>4.62</v>
      </c>
      <c r="E4137" s="289" t="s">
        <v>9546</v>
      </c>
      <c r="F4137">
        <v>5015093969</v>
      </c>
      <c r="G4137" s="276">
        <v>45705</v>
      </c>
      <c r="H4137">
        <v>20250204644453</v>
      </c>
      <c r="I4137">
        <v>4.7679999999999998</v>
      </c>
      <c r="J4137" s="289" t="s">
        <v>350</v>
      </c>
      <c r="K4137" s="289" t="s">
        <v>9547</v>
      </c>
      <c r="L4137" s="289" t="s">
        <v>275</v>
      </c>
      <c r="M4137" s="289" t="s">
        <v>9473</v>
      </c>
      <c r="N4137" s="289" t="s">
        <v>4517</v>
      </c>
      <c r="O4137" s="289" t="s">
        <v>3775</v>
      </c>
      <c r="P4137" s="289">
        <f>VLOOKUP(CAT_Details[[#This Row],[Delivery Bp Customer Code]],Table6[],2,0)</f>
        <v>3401</v>
      </c>
    </row>
    <row r="4138" spans="1:16" x14ac:dyDescent="0.25">
      <c r="A4138" s="289" t="s">
        <v>3329</v>
      </c>
      <c r="B4138">
        <v>18</v>
      </c>
      <c r="C4138">
        <v>12632</v>
      </c>
      <c r="D4138">
        <v>7.2</v>
      </c>
      <c r="E4138" s="289" t="s">
        <v>9548</v>
      </c>
      <c r="F4138">
        <v>5015051554</v>
      </c>
      <c r="G4138" s="276">
        <v>45705</v>
      </c>
      <c r="H4138">
        <v>20250203643889</v>
      </c>
      <c r="I4138">
        <v>11.750999999999999</v>
      </c>
      <c r="J4138" s="289" t="s">
        <v>383</v>
      </c>
      <c r="K4138" s="289" t="s">
        <v>9549</v>
      </c>
      <c r="L4138" s="289" t="s">
        <v>275</v>
      </c>
      <c r="M4138" s="289" t="s">
        <v>9550</v>
      </c>
      <c r="N4138" s="289" t="s">
        <v>3781</v>
      </c>
      <c r="O4138" s="289" t="s">
        <v>3332</v>
      </c>
      <c r="P4138" s="289">
        <f>VLOOKUP(CAT_Details[[#This Row],[Delivery Bp Customer Code]],Table6[],2,0)</f>
        <v>3402</v>
      </c>
    </row>
    <row r="4139" spans="1:16" x14ac:dyDescent="0.25">
      <c r="A4139" s="289" t="s">
        <v>3329</v>
      </c>
      <c r="B4139">
        <v>5</v>
      </c>
      <c r="C4139">
        <v>303</v>
      </c>
      <c r="D4139">
        <v>1.32</v>
      </c>
      <c r="E4139" s="289" t="s">
        <v>9524</v>
      </c>
      <c r="F4139">
        <v>5015065524</v>
      </c>
      <c r="G4139" s="276">
        <v>45705</v>
      </c>
      <c r="H4139">
        <v>20250206646639</v>
      </c>
      <c r="I4139">
        <v>2.8540000000000001</v>
      </c>
      <c r="J4139" s="289" t="s">
        <v>3890</v>
      </c>
      <c r="K4139" s="289" t="s">
        <v>9551</v>
      </c>
      <c r="L4139" s="289" t="s">
        <v>275</v>
      </c>
      <c r="M4139" s="289" t="s">
        <v>9526</v>
      </c>
      <c r="N4139" s="289" t="s">
        <v>3896</v>
      </c>
      <c r="O4139" s="289" t="s">
        <v>3332</v>
      </c>
      <c r="P4139" s="289">
        <f>VLOOKUP(CAT_Details[[#This Row],[Delivery Bp Customer Code]],Table6[],2,0)</f>
        <v>3402</v>
      </c>
    </row>
    <row r="4140" spans="1:16" x14ac:dyDescent="0.25">
      <c r="A4140" s="289" t="s">
        <v>3329</v>
      </c>
      <c r="B4140">
        <v>2</v>
      </c>
      <c r="C4140">
        <v>580</v>
      </c>
      <c r="D4140">
        <v>0.76</v>
      </c>
      <c r="E4140" s="289" t="s">
        <v>9552</v>
      </c>
      <c r="F4140">
        <v>5015094607</v>
      </c>
      <c r="G4140" s="276">
        <v>45705</v>
      </c>
      <c r="H4140">
        <v>20250130641487</v>
      </c>
      <c r="I4140">
        <v>1.55</v>
      </c>
      <c r="J4140" s="289" t="s">
        <v>350</v>
      </c>
      <c r="K4140" s="289" t="s">
        <v>9553</v>
      </c>
      <c r="L4140" s="289" t="s">
        <v>275</v>
      </c>
      <c r="M4140" s="289" t="s">
        <v>9427</v>
      </c>
      <c r="N4140" s="289" t="s">
        <v>5649</v>
      </c>
      <c r="O4140" s="289" t="s">
        <v>3332</v>
      </c>
      <c r="P4140" s="289">
        <f>VLOOKUP(CAT_Details[[#This Row],[Delivery Bp Customer Code]],Table6[],2,0)</f>
        <v>3402</v>
      </c>
    </row>
    <row r="4141" spans="1:16" x14ac:dyDescent="0.25">
      <c r="A4141" s="289" t="s">
        <v>3329</v>
      </c>
      <c r="B4141">
        <v>1</v>
      </c>
      <c r="C4141">
        <v>200</v>
      </c>
      <c r="D4141">
        <v>0.4</v>
      </c>
      <c r="E4141" s="289" t="s">
        <v>9554</v>
      </c>
      <c r="F4141">
        <v>5015094726</v>
      </c>
      <c r="G4141" s="276">
        <v>45705</v>
      </c>
      <c r="H4141" s="5">
        <v>20250204644640</v>
      </c>
      <c r="I4141">
        <v>1.44</v>
      </c>
      <c r="J4141" s="289" t="s">
        <v>350</v>
      </c>
      <c r="K4141" s="289" t="s">
        <v>9555</v>
      </c>
      <c r="L4141" s="289" t="s">
        <v>275</v>
      </c>
      <c r="M4141" s="289" t="s">
        <v>9427</v>
      </c>
      <c r="N4141" s="289" t="s">
        <v>3656</v>
      </c>
      <c r="O4141" s="289" t="s">
        <v>3332</v>
      </c>
      <c r="P4141" s="289">
        <f>VLOOKUP(CAT_Details[[#This Row],[Delivery Bp Customer Code]],Table6[],2,0)</f>
        <v>3402</v>
      </c>
    </row>
    <row r="4142" spans="1:16" x14ac:dyDescent="0.25">
      <c r="A4142" s="289" t="s">
        <v>3329</v>
      </c>
      <c r="B4142">
        <v>7</v>
      </c>
      <c r="C4142">
        <v>3906</v>
      </c>
      <c r="D4142">
        <v>2.8</v>
      </c>
      <c r="E4142" s="289" t="s">
        <v>9556</v>
      </c>
      <c r="F4142">
        <v>5015094770</v>
      </c>
      <c r="G4142" s="276">
        <v>45705</v>
      </c>
      <c r="H4142">
        <v>20250206646760</v>
      </c>
      <c r="I4142">
        <v>4.032</v>
      </c>
      <c r="J4142" s="289" t="s">
        <v>350</v>
      </c>
      <c r="K4142" s="289" t="s">
        <v>9557</v>
      </c>
      <c r="L4142" s="289" t="s">
        <v>275</v>
      </c>
      <c r="M4142" s="289" t="s">
        <v>9361</v>
      </c>
      <c r="N4142" s="289" t="s">
        <v>3804</v>
      </c>
      <c r="O4142" s="289" t="s">
        <v>3332</v>
      </c>
      <c r="P4142" s="289">
        <f>VLOOKUP(CAT_Details[[#This Row],[Delivery Bp Customer Code]],Table6[],2,0)</f>
        <v>3402</v>
      </c>
    </row>
    <row r="4143" spans="1:16" x14ac:dyDescent="0.25">
      <c r="A4143" s="289" t="s">
        <v>76</v>
      </c>
      <c r="B4143">
        <v>1</v>
      </c>
      <c r="C4143">
        <v>240</v>
      </c>
      <c r="D4143">
        <v>0.5</v>
      </c>
      <c r="E4143" s="289" t="s">
        <v>9558</v>
      </c>
      <c r="F4143">
        <v>5015021159</v>
      </c>
      <c r="G4143" s="276">
        <v>45705</v>
      </c>
      <c r="H4143">
        <v>20250130642174</v>
      </c>
      <c r="I4143">
        <v>1.1759999999999999</v>
      </c>
      <c r="J4143" s="289" t="s">
        <v>756</v>
      </c>
      <c r="K4143" s="289" t="s">
        <v>9559</v>
      </c>
      <c r="L4143" s="289" t="s">
        <v>275</v>
      </c>
      <c r="M4143" s="289" t="s">
        <v>9560</v>
      </c>
      <c r="N4143" s="289" t="s">
        <v>759</v>
      </c>
      <c r="O4143" s="289" t="s">
        <v>748</v>
      </c>
      <c r="P4143" s="289" t="str">
        <f>VLOOKUP(CAT_Details[[#This Row],[Delivery Bp Customer Code]],Table6[],2,0)</f>
        <v>No Loc</v>
      </c>
    </row>
    <row r="4144" spans="1:16" x14ac:dyDescent="0.25">
      <c r="A4144" s="289" t="s">
        <v>76</v>
      </c>
      <c r="B4144">
        <v>6</v>
      </c>
      <c r="C4144">
        <v>2136</v>
      </c>
      <c r="D4144">
        <v>2.4</v>
      </c>
      <c r="E4144" s="289" t="s">
        <v>9561</v>
      </c>
      <c r="F4144">
        <v>5015065158</v>
      </c>
      <c r="G4144" s="276">
        <v>45705</v>
      </c>
      <c r="H4144">
        <v>20250205645468</v>
      </c>
      <c r="I4144">
        <v>5.76</v>
      </c>
      <c r="J4144" s="289" t="s">
        <v>294</v>
      </c>
      <c r="K4144" s="289" t="s">
        <v>9562</v>
      </c>
      <c r="L4144" s="289" t="s">
        <v>275</v>
      </c>
      <c r="M4144" s="289" t="s">
        <v>9563</v>
      </c>
      <c r="N4144" s="289" t="s">
        <v>504</v>
      </c>
      <c r="O4144" s="289" t="s">
        <v>748</v>
      </c>
      <c r="P4144" s="289" t="str">
        <f>VLOOKUP(CAT_Details[[#This Row],[Delivery Bp Customer Code]],Table6[],2,0)</f>
        <v>No Loc</v>
      </c>
    </row>
    <row r="4145" spans="1:16" x14ac:dyDescent="0.25">
      <c r="A4145" s="289" t="s">
        <v>76</v>
      </c>
      <c r="B4145">
        <v>1</v>
      </c>
      <c r="C4145">
        <v>20</v>
      </c>
      <c r="D4145">
        <v>0.2</v>
      </c>
      <c r="E4145" s="289" t="s">
        <v>9564</v>
      </c>
      <c r="F4145">
        <v>5015108731</v>
      </c>
      <c r="G4145" s="276">
        <v>45705</v>
      </c>
      <c r="H4145">
        <v>20250210648587</v>
      </c>
      <c r="I4145">
        <v>0.192</v>
      </c>
      <c r="J4145" s="289" t="s">
        <v>280</v>
      </c>
      <c r="K4145" s="289" t="s">
        <v>9565</v>
      </c>
      <c r="L4145" s="289" t="s">
        <v>275</v>
      </c>
      <c r="M4145" s="289" t="s">
        <v>9315</v>
      </c>
      <c r="N4145" s="289" t="s">
        <v>411</v>
      </c>
      <c r="O4145" s="289" t="s">
        <v>748</v>
      </c>
      <c r="P4145" s="289" t="str">
        <f>VLOOKUP(CAT_Details[[#This Row],[Delivery Bp Customer Code]],Table6[],2,0)</f>
        <v>No Loc</v>
      </c>
    </row>
    <row r="4146" spans="1:16" x14ac:dyDescent="0.25">
      <c r="A4146" s="289" t="s">
        <v>285</v>
      </c>
      <c r="B4146">
        <v>48</v>
      </c>
      <c r="C4146">
        <v>5133</v>
      </c>
      <c r="D4146">
        <v>9.6</v>
      </c>
      <c r="E4146" s="289" t="s">
        <v>9558</v>
      </c>
      <c r="F4146">
        <v>5015021158</v>
      </c>
      <c r="G4146" s="276">
        <v>45705</v>
      </c>
      <c r="H4146" s="5">
        <v>20250130642176</v>
      </c>
      <c r="I4146">
        <v>20.274999999999999</v>
      </c>
      <c r="J4146" s="289" t="s">
        <v>756</v>
      </c>
      <c r="K4146" s="289" t="s">
        <v>9566</v>
      </c>
      <c r="L4146" s="289" t="s">
        <v>275</v>
      </c>
      <c r="M4146" s="289" t="s">
        <v>9560</v>
      </c>
      <c r="N4146" s="289" t="s">
        <v>759</v>
      </c>
      <c r="O4146" s="289" t="s">
        <v>291</v>
      </c>
      <c r="P4146" s="289" t="str">
        <f>VLOOKUP(CAT_Details[[#This Row],[Delivery Bp Customer Code]],Table6[],2,0)</f>
        <v>DX01-L5</v>
      </c>
    </row>
    <row r="4147" spans="1:16" x14ac:dyDescent="0.25">
      <c r="A4147" s="289" t="s">
        <v>285</v>
      </c>
      <c r="B4147">
        <v>34</v>
      </c>
      <c r="C4147">
        <v>3616</v>
      </c>
      <c r="D4147">
        <v>17</v>
      </c>
      <c r="E4147" s="289" t="s">
        <v>9567</v>
      </c>
      <c r="F4147">
        <v>5015021266</v>
      </c>
      <c r="G4147" s="276">
        <v>45705</v>
      </c>
      <c r="H4147">
        <v>20250130642175</v>
      </c>
      <c r="I4147">
        <v>39.984000000000002</v>
      </c>
      <c r="J4147" s="289" t="s">
        <v>756</v>
      </c>
      <c r="K4147" s="289" t="s">
        <v>9568</v>
      </c>
      <c r="L4147" s="289" t="s">
        <v>275</v>
      </c>
      <c r="M4147" s="289" t="s">
        <v>9569</v>
      </c>
      <c r="N4147" s="289" t="s">
        <v>759</v>
      </c>
      <c r="O4147" s="289" t="s">
        <v>291</v>
      </c>
      <c r="P4147" s="289" t="str">
        <f>VLOOKUP(CAT_Details[[#This Row],[Delivery Bp Customer Code]],Table6[],2,0)</f>
        <v>DX01-L5</v>
      </c>
    </row>
    <row r="4148" spans="1:16" x14ac:dyDescent="0.25">
      <c r="A4148" s="289" t="s">
        <v>285</v>
      </c>
      <c r="B4148">
        <v>2</v>
      </c>
      <c r="C4148">
        <v>400</v>
      </c>
      <c r="D4148">
        <v>0.4</v>
      </c>
      <c r="E4148" s="289" t="s">
        <v>9570</v>
      </c>
      <c r="F4148">
        <v>5015051729</v>
      </c>
      <c r="G4148" s="276">
        <v>45705</v>
      </c>
      <c r="H4148">
        <v>20250204644684</v>
      </c>
      <c r="I4148">
        <v>0.432</v>
      </c>
      <c r="J4148" s="289" t="s">
        <v>764</v>
      </c>
      <c r="K4148" s="289" t="s">
        <v>9571</v>
      </c>
      <c r="L4148" s="289" t="s">
        <v>275</v>
      </c>
      <c r="M4148" s="289" t="s">
        <v>9352</v>
      </c>
      <c r="N4148" s="289" t="s">
        <v>766</v>
      </c>
      <c r="O4148" s="289" t="s">
        <v>291</v>
      </c>
      <c r="P4148" s="289" t="str">
        <f>VLOOKUP(CAT_Details[[#This Row],[Delivery Bp Customer Code]],Table6[],2,0)</f>
        <v>DX01-L5</v>
      </c>
    </row>
    <row r="4149" spans="1:16" x14ac:dyDescent="0.25">
      <c r="A4149" s="289" t="s">
        <v>285</v>
      </c>
      <c r="B4149">
        <v>15</v>
      </c>
      <c r="C4149">
        <v>900</v>
      </c>
      <c r="D4149">
        <v>6</v>
      </c>
      <c r="E4149" s="289" t="s">
        <v>9572</v>
      </c>
      <c r="F4149">
        <v>5015065783</v>
      </c>
      <c r="G4149" s="276">
        <v>45705</v>
      </c>
      <c r="H4149" s="5">
        <v>20250206646649</v>
      </c>
      <c r="I4149">
        <v>14.4</v>
      </c>
      <c r="J4149" s="289" t="s">
        <v>294</v>
      </c>
      <c r="K4149" s="289" t="s">
        <v>9573</v>
      </c>
      <c r="L4149" s="289" t="s">
        <v>275</v>
      </c>
      <c r="M4149" s="289" t="s">
        <v>9574</v>
      </c>
      <c r="N4149" s="289" t="s">
        <v>1181</v>
      </c>
      <c r="O4149" s="289" t="s">
        <v>291</v>
      </c>
      <c r="P4149" s="289" t="str">
        <f>VLOOKUP(CAT_Details[[#This Row],[Delivery Bp Customer Code]],Table6[],2,0)</f>
        <v>DX01-L5</v>
      </c>
    </row>
    <row r="4150" spans="1:16" x14ac:dyDescent="0.25">
      <c r="A4150" s="289" t="s">
        <v>285</v>
      </c>
      <c r="B4150">
        <v>9</v>
      </c>
      <c r="C4150">
        <v>9200</v>
      </c>
      <c r="D4150">
        <v>3.6</v>
      </c>
      <c r="E4150" s="289" t="s">
        <v>9575</v>
      </c>
      <c r="F4150">
        <v>5015080433</v>
      </c>
      <c r="G4150" s="276">
        <v>45705</v>
      </c>
      <c r="H4150" s="5">
        <v>20250206647234</v>
      </c>
      <c r="I4150">
        <v>5.1840000000000002</v>
      </c>
      <c r="J4150" s="289" t="s">
        <v>324</v>
      </c>
      <c r="K4150" s="289" t="s">
        <v>9576</v>
      </c>
      <c r="L4150" s="289" t="s">
        <v>275</v>
      </c>
      <c r="M4150" s="289" t="s">
        <v>9433</v>
      </c>
      <c r="N4150" s="289" t="s">
        <v>333</v>
      </c>
      <c r="O4150" s="289" t="s">
        <v>291</v>
      </c>
      <c r="P4150" s="289" t="str">
        <f>VLOOKUP(CAT_Details[[#This Row],[Delivery Bp Customer Code]],Table6[],2,0)</f>
        <v>DX01-L5</v>
      </c>
    </row>
    <row r="4151" spans="1:16" x14ac:dyDescent="0.25">
      <c r="A4151" s="289" t="s">
        <v>285</v>
      </c>
      <c r="B4151">
        <v>4</v>
      </c>
      <c r="C4151">
        <v>269</v>
      </c>
      <c r="D4151">
        <v>0.7</v>
      </c>
      <c r="E4151" s="289" t="s">
        <v>9577</v>
      </c>
      <c r="F4151">
        <v>5015093951</v>
      </c>
      <c r="G4151" s="276">
        <v>45705</v>
      </c>
      <c r="H4151">
        <v>20250210648648</v>
      </c>
      <c r="I4151">
        <v>0.77</v>
      </c>
      <c r="J4151" s="289" t="s">
        <v>350</v>
      </c>
      <c r="K4151" s="289" t="s">
        <v>9578</v>
      </c>
      <c r="L4151" s="289" t="s">
        <v>275</v>
      </c>
      <c r="M4151" s="289" t="s">
        <v>9473</v>
      </c>
      <c r="N4151" s="289" t="s">
        <v>602</v>
      </c>
      <c r="O4151" s="289" t="s">
        <v>291</v>
      </c>
      <c r="P4151" s="289" t="str">
        <f>VLOOKUP(CAT_Details[[#This Row],[Delivery Bp Customer Code]],Table6[],2,0)</f>
        <v>DX01-L5</v>
      </c>
    </row>
    <row r="4152" spans="1:16" x14ac:dyDescent="0.25">
      <c r="A4152" s="289" t="s">
        <v>285</v>
      </c>
      <c r="B4152">
        <v>1</v>
      </c>
      <c r="C4152">
        <v>414</v>
      </c>
      <c r="D4152">
        <v>0.5</v>
      </c>
      <c r="E4152" s="289" t="s">
        <v>9529</v>
      </c>
      <c r="F4152">
        <v>5015094372</v>
      </c>
      <c r="G4152" s="276">
        <v>45705</v>
      </c>
      <c r="H4152">
        <v>20250210648861</v>
      </c>
      <c r="I4152">
        <v>1.2</v>
      </c>
      <c r="J4152" s="289" t="s">
        <v>350</v>
      </c>
      <c r="K4152" s="289" t="s">
        <v>9579</v>
      </c>
      <c r="L4152" s="289" t="s">
        <v>275</v>
      </c>
      <c r="M4152" s="289" t="s">
        <v>9531</v>
      </c>
      <c r="N4152" s="289" t="s">
        <v>1631</v>
      </c>
      <c r="O4152" s="289" t="s">
        <v>291</v>
      </c>
      <c r="P4152" s="289" t="str">
        <f>VLOOKUP(CAT_Details[[#This Row],[Delivery Bp Customer Code]],Table6[],2,0)</f>
        <v>DX01-L5</v>
      </c>
    </row>
    <row r="4153" spans="1:16" x14ac:dyDescent="0.25">
      <c r="A4153" s="289" t="s">
        <v>285</v>
      </c>
      <c r="B4153">
        <v>11</v>
      </c>
      <c r="C4153">
        <v>847</v>
      </c>
      <c r="D4153">
        <v>4.4000000000000004</v>
      </c>
      <c r="E4153" s="289" t="s">
        <v>9580</v>
      </c>
      <c r="F4153">
        <v>5015094760</v>
      </c>
      <c r="G4153" s="276">
        <v>45705</v>
      </c>
      <c r="H4153">
        <v>20250210648973</v>
      </c>
      <c r="I4153">
        <v>10.666</v>
      </c>
      <c r="J4153" s="289" t="s">
        <v>350</v>
      </c>
      <c r="K4153" s="289" t="s">
        <v>9581</v>
      </c>
      <c r="L4153" s="289" t="s">
        <v>275</v>
      </c>
      <c r="M4153" s="289" t="s">
        <v>9427</v>
      </c>
      <c r="N4153" s="289" t="s">
        <v>690</v>
      </c>
      <c r="O4153" s="289" t="s">
        <v>291</v>
      </c>
      <c r="P4153" s="289" t="str">
        <f>VLOOKUP(CAT_Details[[#This Row],[Delivery Bp Customer Code]],Table6[],2,0)</f>
        <v>DX01-L5</v>
      </c>
    </row>
    <row r="4154" spans="1:16" x14ac:dyDescent="0.25">
      <c r="A4154" s="289" t="s">
        <v>285</v>
      </c>
      <c r="B4154">
        <v>1</v>
      </c>
      <c r="C4154">
        <v>79</v>
      </c>
      <c r="D4154">
        <v>0.5</v>
      </c>
      <c r="E4154" s="289" t="s">
        <v>9582</v>
      </c>
      <c r="F4154">
        <v>5015094766</v>
      </c>
      <c r="G4154" s="276">
        <v>45705</v>
      </c>
      <c r="H4154">
        <v>20250210648726</v>
      </c>
      <c r="I4154">
        <v>1.1399999999999999</v>
      </c>
      <c r="J4154" s="289" t="s">
        <v>350</v>
      </c>
      <c r="K4154" s="289" t="s">
        <v>9583</v>
      </c>
      <c r="L4154" s="289" t="s">
        <v>275</v>
      </c>
      <c r="M4154" s="289" t="s">
        <v>9473</v>
      </c>
      <c r="N4154" s="289" t="s">
        <v>1095</v>
      </c>
      <c r="O4154" s="289" t="s">
        <v>291</v>
      </c>
      <c r="P4154" s="289" t="str">
        <f>VLOOKUP(CAT_Details[[#This Row],[Delivery Bp Customer Code]],Table6[],2,0)</f>
        <v>DX01-L5</v>
      </c>
    </row>
    <row r="4155" spans="1:16" x14ac:dyDescent="0.25">
      <c r="A4155" s="289" t="s">
        <v>285</v>
      </c>
      <c r="B4155">
        <v>21</v>
      </c>
      <c r="C4155">
        <v>3935.8</v>
      </c>
      <c r="D4155">
        <v>6.2</v>
      </c>
      <c r="E4155" s="289" t="s">
        <v>9584</v>
      </c>
      <c r="F4155">
        <v>5015094774</v>
      </c>
      <c r="G4155" s="276">
        <v>45705</v>
      </c>
      <c r="H4155">
        <v>20250210649084</v>
      </c>
      <c r="I4155">
        <v>13.76</v>
      </c>
      <c r="J4155" s="289" t="s">
        <v>350</v>
      </c>
      <c r="K4155" s="289" t="s">
        <v>9585</v>
      </c>
      <c r="L4155" s="289" t="s">
        <v>275</v>
      </c>
      <c r="M4155" s="289" t="s">
        <v>9531</v>
      </c>
      <c r="N4155" s="289" t="s">
        <v>602</v>
      </c>
      <c r="O4155" s="289" t="s">
        <v>291</v>
      </c>
      <c r="P4155" s="289" t="str">
        <f>VLOOKUP(CAT_Details[[#This Row],[Delivery Bp Customer Code]],Table6[],2,0)</f>
        <v>DX01-L5</v>
      </c>
    </row>
    <row r="4156" spans="1:16" x14ac:dyDescent="0.25">
      <c r="A4156" s="289" t="s">
        <v>285</v>
      </c>
      <c r="B4156">
        <v>1</v>
      </c>
      <c r="C4156">
        <v>2</v>
      </c>
      <c r="D4156">
        <v>0.03</v>
      </c>
      <c r="E4156" s="289" t="s">
        <v>9586</v>
      </c>
      <c r="F4156">
        <v>5015094831</v>
      </c>
      <c r="G4156" s="276">
        <v>45705</v>
      </c>
      <c r="H4156" s="5">
        <v>20250206647163</v>
      </c>
      <c r="I4156">
        <v>1.6E-2</v>
      </c>
      <c r="J4156" s="289" t="s">
        <v>350</v>
      </c>
      <c r="K4156" s="289" t="s">
        <v>9587</v>
      </c>
      <c r="L4156" s="289" t="s">
        <v>275</v>
      </c>
      <c r="M4156" s="289"/>
      <c r="N4156" s="289" t="s">
        <v>2252</v>
      </c>
      <c r="O4156" s="289" t="s">
        <v>291</v>
      </c>
      <c r="P4156" s="289" t="str">
        <f>VLOOKUP(CAT_Details[[#This Row],[Delivery Bp Customer Code]],Table6[],2,0)</f>
        <v>DX01-L5</v>
      </c>
    </row>
    <row r="4157" spans="1:16" x14ac:dyDescent="0.25">
      <c r="A4157" s="289" t="s">
        <v>285</v>
      </c>
      <c r="B4157">
        <v>11</v>
      </c>
      <c r="C4157">
        <v>1320</v>
      </c>
      <c r="D4157">
        <v>4.4000000000000004</v>
      </c>
      <c r="E4157" s="289" t="s">
        <v>9588</v>
      </c>
      <c r="F4157">
        <v>5015094848</v>
      </c>
      <c r="G4157" s="276">
        <v>45705</v>
      </c>
      <c r="H4157" s="5">
        <v>20250210648789</v>
      </c>
      <c r="I4157">
        <v>10.56</v>
      </c>
      <c r="J4157" s="289" t="s">
        <v>350</v>
      </c>
      <c r="K4157" s="289" t="s">
        <v>9589</v>
      </c>
      <c r="L4157" s="289" t="s">
        <v>275</v>
      </c>
      <c r="M4157" s="289" t="s">
        <v>9473</v>
      </c>
      <c r="N4157" s="289" t="s">
        <v>353</v>
      </c>
      <c r="O4157" s="289" t="s">
        <v>291</v>
      </c>
      <c r="P4157" s="289" t="str">
        <f>VLOOKUP(CAT_Details[[#This Row],[Delivery Bp Customer Code]],Table6[],2,0)</f>
        <v>DX01-L5</v>
      </c>
    </row>
    <row r="4158" spans="1:16" x14ac:dyDescent="0.25">
      <c r="A4158" s="289" t="s">
        <v>285</v>
      </c>
      <c r="B4158">
        <v>1</v>
      </c>
      <c r="C4158">
        <v>27</v>
      </c>
      <c r="D4158">
        <v>0.2</v>
      </c>
      <c r="E4158" s="289" t="s">
        <v>9590</v>
      </c>
      <c r="F4158">
        <v>5015102838</v>
      </c>
      <c r="G4158" s="276">
        <v>45705</v>
      </c>
      <c r="H4158" s="5">
        <v>20250212650883</v>
      </c>
      <c r="I4158">
        <v>0.192</v>
      </c>
      <c r="J4158" s="289" t="s">
        <v>280</v>
      </c>
      <c r="K4158" s="289" t="s">
        <v>9591</v>
      </c>
      <c r="L4158" s="289" t="s">
        <v>275</v>
      </c>
      <c r="M4158" s="289" t="s">
        <v>9592</v>
      </c>
      <c r="N4158" s="289" t="s">
        <v>424</v>
      </c>
      <c r="O4158" s="289" t="s">
        <v>291</v>
      </c>
      <c r="P4158" s="289" t="str">
        <f>VLOOKUP(CAT_Details[[#This Row],[Delivery Bp Customer Code]],Table6[],2,0)</f>
        <v>DX01-L5</v>
      </c>
    </row>
    <row r="4159" spans="1:16" x14ac:dyDescent="0.25">
      <c r="A4159" s="289" t="s">
        <v>285</v>
      </c>
      <c r="B4159">
        <v>16</v>
      </c>
      <c r="C4159">
        <v>2520</v>
      </c>
      <c r="D4159">
        <v>6.75</v>
      </c>
      <c r="E4159" s="289" t="s">
        <v>9564</v>
      </c>
      <c r="F4159">
        <v>5015108732</v>
      </c>
      <c r="G4159" s="276">
        <v>45705</v>
      </c>
      <c r="H4159" s="5">
        <v>20250207648236</v>
      </c>
      <c r="I4159">
        <v>15.263999999999999</v>
      </c>
      <c r="J4159" s="289" t="s">
        <v>280</v>
      </c>
      <c r="K4159" s="289" t="s">
        <v>9593</v>
      </c>
      <c r="L4159" s="289" t="s">
        <v>275</v>
      </c>
      <c r="M4159" s="289" t="s">
        <v>9315</v>
      </c>
      <c r="N4159" s="289" t="s">
        <v>411</v>
      </c>
      <c r="O4159" s="289" t="s">
        <v>291</v>
      </c>
      <c r="P4159" s="289" t="str">
        <f>VLOOKUP(CAT_Details[[#This Row],[Delivery Bp Customer Code]],Table6[],2,0)</f>
        <v>DX01-L5</v>
      </c>
    </row>
    <row r="4160" spans="1:16" x14ac:dyDescent="0.25">
      <c r="A4160" s="289" t="s">
        <v>272</v>
      </c>
      <c r="B4160">
        <v>4</v>
      </c>
      <c r="C4160">
        <v>2220</v>
      </c>
      <c r="D4160">
        <v>3.2</v>
      </c>
      <c r="E4160" s="289" t="s">
        <v>9594</v>
      </c>
      <c r="F4160">
        <v>5015065303</v>
      </c>
      <c r="G4160" s="276">
        <v>45705</v>
      </c>
      <c r="H4160" s="5">
        <v>20250206646814</v>
      </c>
      <c r="I4160">
        <v>13.055999999999999</v>
      </c>
      <c r="J4160" s="289" t="s">
        <v>401</v>
      </c>
      <c r="K4160" s="289" t="s">
        <v>9595</v>
      </c>
      <c r="L4160" s="289" t="s">
        <v>275</v>
      </c>
      <c r="M4160" s="289" t="s">
        <v>9358</v>
      </c>
      <c r="N4160" s="289" t="s">
        <v>465</v>
      </c>
      <c r="O4160" s="289" t="s">
        <v>277</v>
      </c>
      <c r="P4160" s="289" t="str">
        <f>VLOOKUP(CAT_Details[[#This Row],[Delivery Bp Customer Code]],Table6[],2,0)</f>
        <v>U2-L5</v>
      </c>
    </row>
    <row r="4161" spans="1:16" x14ac:dyDescent="0.25">
      <c r="A4161" s="289" t="s">
        <v>272</v>
      </c>
      <c r="B4161">
        <v>2</v>
      </c>
      <c r="C4161">
        <v>1538</v>
      </c>
      <c r="D4161">
        <v>0.8</v>
      </c>
      <c r="E4161" s="289" t="s">
        <v>9596</v>
      </c>
      <c r="F4161">
        <v>5015080347</v>
      </c>
      <c r="G4161" s="276">
        <v>45705</v>
      </c>
      <c r="H4161">
        <v>20250206647206</v>
      </c>
      <c r="I4161">
        <v>1.1519999999999999</v>
      </c>
      <c r="J4161" s="289" t="s">
        <v>324</v>
      </c>
      <c r="K4161" s="289" t="s">
        <v>9597</v>
      </c>
      <c r="L4161" s="289" t="s">
        <v>275</v>
      </c>
      <c r="M4161" s="289" t="s">
        <v>9433</v>
      </c>
      <c r="N4161" s="289" t="s">
        <v>701</v>
      </c>
      <c r="O4161" s="289" t="s">
        <v>277</v>
      </c>
      <c r="P4161" s="289" t="str">
        <f>VLOOKUP(CAT_Details[[#This Row],[Delivery Bp Customer Code]],Table6[],2,0)</f>
        <v>U2-L5</v>
      </c>
    </row>
    <row r="4162" spans="1:16" x14ac:dyDescent="0.25">
      <c r="A4162" s="289" t="s">
        <v>272</v>
      </c>
      <c r="B4162">
        <v>44</v>
      </c>
      <c r="C4162">
        <v>1562</v>
      </c>
      <c r="D4162">
        <v>11</v>
      </c>
      <c r="E4162" s="289" t="s">
        <v>9598</v>
      </c>
      <c r="F4162">
        <v>5015080363</v>
      </c>
      <c r="G4162" s="276">
        <v>45705</v>
      </c>
      <c r="H4162">
        <v>20250203643564</v>
      </c>
      <c r="I4162">
        <v>26.52</v>
      </c>
      <c r="J4162" s="289" t="s">
        <v>280</v>
      </c>
      <c r="K4162" s="289" t="s">
        <v>9599</v>
      </c>
      <c r="L4162" s="289" t="s">
        <v>275</v>
      </c>
      <c r="M4162" s="289" t="s">
        <v>9600</v>
      </c>
      <c r="N4162" s="289" t="s">
        <v>1226</v>
      </c>
      <c r="O4162" s="289" t="s">
        <v>277</v>
      </c>
      <c r="P4162" s="289" t="str">
        <f>VLOOKUP(CAT_Details[[#This Row],[Delivery Bp Customer Code]],Table6[],2,0)</f>
        <v>U2-L5</v>
      </c>
    </row>
    <row r="4163" spans="1:16" x14ac:dyDescent="0.25">
      <c r="A4163" s="289" t="s">
        <v>272</v>
      </c>
      <c r="B4163">
        <v>1</v>
      </c>
      <c r="C4163">
        <v>248</v>
      </c>
      <c r="D4163">
        <v>0.6</v>
      </c>
      <c r="E4163" s="289" t="s">
        <v>9601</v>
      </c>
      <c r="F4163">
        <v>5015094064</v>
      </c>
      <c r="G4163" s="276">
        <v>45705</v>
      </c>
      <c r="H4163">
        <v>20250207648278</v>
      </c>
      <c r="I4163">
        <v>1.728</v>
      </c>
      <c r="J4163" s="289" t="s">
        <v>350</v>
      </c>
      <c r="K4163" s="289" t="s">
        <v>9602</v>
      </c>
      <c r="L4163" s="289" t="s">
        <v>275</v>
      </c>
      <c r="M4163" s="289" t="s">
        <v>9427</v>
      </c>
      <c r="N4163" s="289" t="s">
        <v>1329</v>
      </c>
      <c r="O4163" s="289" t="s">
        <v>277</v>
      </c>
      <c r="P4163" s="289" t="str">
        <f>VLOOKUP(CAT_Details[[#This Row],[Delivery Bp Customer Code]],Table6[],2,0)</f>
        <v>U2-L5</v>
      </c>
    </row>
    <row r="4164" spans="1:16" x14ac:dyDescent="0.25">
      <c r="A4164" s="289" t="s">
        <v>272</v>
      </c>
      <c r="B4164">
        <v>2</v>
      </c>
      <c r="C4164">
        <v>675</v>
      </c>
      <c r="D4164">
        <v>0.57999999999999996</v>
      </c>
      <c r="E4164" s="289" t="s">
        <v>9603</v>
      </c>
      <c r="F4164">
        <v>5015094255</v>
      </c>
      <c r="G4164" s="276">
        <v>45705</v>
      </c>
      <c r="H4164">
        <v>20250210648812</v>
      </c>
      <c r="I4164">
        <v>1.137</v>
      </c>
      <c r="J4164" s="289" t="s">
        <v>350</v>
      </c>
      <c r="K4164" s="289" t="s">
        <v>9604</v>
      </c>
      <c r="L4164" s="289" t="s">
        <v>275</v>
      </c>
      <c r="M4164" s="289" t="s">
        <v>9473</v>
      </c>
      <c r="N4164" s="289" t="s">
        <v>1054</v>
      </c>
      <c r="O4164" s="289" t="s">
        <v>277</v>
      </c>
      <c r="P4164" s="289" t="str">
        <f>VLOOKUP(CAT_Details[[#This Row],[Delivery Bp Customer Code]],Table6[],2,0)</f>
        <v>U2-L5</v>
      </c>
    </row>
    <row r="4165" spans="1:16" x14ac:dyDescent="0.25">
      <c r="A4165" s="289" t="s">
        <v>272</v>
      </c>
      <c r="B4165">
        <v>1</v>
      </c>
      <c r="C4165">
        <v>5</v>
      </c>
      <c r="D4165">
        <v>0.1</v>
      </c>
      <c r="E4165" s="289" t="s">
        <v>9605</v>
      </c>
      <c r="F4165">
        <v>5015094836</v>
      </c>
      <c r="G4165" s="276">
        <v>45705</v>
      </c>
      <c r="H4165">
        <v>20250128639906</v>
      </c>
      <c r="I4165">
        <v>4.8000000000000001E-2</v>
      </c>
      <c r="J4165" s="289" t="s">
        <v>350</v>
      </c>
      <c r="K4165" s="289" t="s">
        <v>9606</v>
      </c>
      <c r="L4165" s="289" t="s">
        <v>275</v>
      </c>
      <c r="M4165" s="289" t="s">
        <v>9473</v>
      </c>
      <c r="N4165" s="289" t="s">
        <v>704</v>
      </c>
      <c r="O4165" s="289" t="s">
        <v>277</v>
      </c>
      <c r="P4165" s="289" t="str">
        <f>VLOOKUP(CAT_Details[[#This Row],[Delivery Bp Customer Code]],Table6[],2,0)</f>
        <v>U2-L5</v>
      </c>
    </row>
    <row r="4166" spans="1:16" x14ac:dyDescent="0.25">
      <c r="A4166" s="289" t="s">
        <v>272</v>
      </c>
      <c r="B4166">
        <v>2</v>
      </c>
      <c r="C4166">
        <v>24</v>
      </c>
      <c r="D4166">
        <v>0.16</v>
      </c>
      <c r="E4166" s="289" t="s">
        <v>9607</v>
      </c>
      <c r="F4166">
        <v>5015122850</v>
      </c>
      <c r="G4166" s="276">
        <v>45705</v>
      </c>
      <c r="H4166" s="5">
        <v>20250206646936</v>
      </c>
      <c r="I4166">
        <v>0.14399999999999999</v>
      </c>
      <c r="J4166" s="289" t="s">
        <v>302</v>
      </c>
      <c r="K4166" s="289" t="s">
        <v>9608</v>
      </c>
      <c r="L4166" s="289" t="s">
        <v>275</v>
      </c>
      <c r="M4166" s="289" t="s">
        <v>9609</v>
      </c>
      <c r="N4166" s="289" t="s">
        <v>450</v>
      </c>
      <c r="O4166" s="289" t="s">
        <v>277</v>
      </c>
      <c r="P4166" s="289" t="str">
        <f>VLOOKUP(CAT_Details[[#This Row],[Delivery Bp Customer Code]],Table6[],2,0)</f>
        <v>U2-L5</v>
      </c>
    </row>
    <row r="4167" spans="1:16" x14ac:dyDescent="0.25">
      <c r="A4167" s="289" t="s">
        <v>272</v>
      </c>
      <c r="B4167">
        <v>1</v>
      </c>
      <c r="C4167">
        <v>54</v>
      </c>
      <c r="D4167">
        <v>0.4</v>
      </c>
      <c r="E4167" s="289" t="s">
        <v>9610</v>
      </c>
      <c r="F4167">
        <v>5015122954</v>
      </c>
      <c r="G4167" s="276">
        <v>45705</v>
      </c>
      <c r="H4167" s="5">
        <v>20250211650239</v>
      </c>
      <c r="I4167">
        <v>0.96</v>
      </c>
      <c r="J4167" s="289" t="s">
        <v>273</v>
      </c>
      <c r="K4167" s="289" t="s">
        <v>9611</v>
      </c>
      <c r="L4167" s="289" t="s">
        <v>275</v>
      </c>
      <c r="M4167" s="289" t="s">
        <v>9612</v>
      </c>
      <c r="N4167" s="289" t="s">
        <v>9613</v>
      </c>
      <c r="O4167" s="289" t="s">
        <v>277</v>
      </c>
      <c r="P4167" s="289" t="str">
        <f>VLOOKUP(CAT_Details[[#This Row],[Delivery Bp Customer Code]],Table6[],2,0)</f>
        <v>U2-L5</v>
      </c>
    </row>
    <row r="4168" spans="1:16" x14ac:dyDescent="0.25">
      <c r="A4168" s="289" t="s">
        <v>278</v>
      </c>
      <c r="B4168">
        <v>3</v>
      </c>
      <c r="C4168">
        <v>1812</v>
      </c>
      <c r="D4168">
        <v>1.2</v>
      </c>
      <c r="E4168" s="289" t="s">
        <v>9614</v>
      </c>
      <c r="F4168">
        <v>5015065273</v>
      </c>
      <c r="G4168" s="276">
        <v>45706</v>
      </c>
      <c r="H4168">
        <v>20250206646913</v>
      </c>
      <c r="I4168">
        <v>1.5840000000000001</v>
      </c>
      <c r="J4168" s="289" t="s">
        <v>317</v>
      </c>
      <c r="K4168" s="289" t="s">
        <v>9615</v>
      </c>
      <c r="L4168" s="289" t="s">
        <v>275</v>
      </c>
      <c r="M4168" s="289" t="s">
        <v>9609</v>
      </c>
      <c r="N4168" s="289" t="s">
        <v>320</v>
      </c>
      <c r="O4168" s="289" t="s">
        <v>498</v>
      </c>
      <c r="P4168" s="289" t="str">
        <f>VLOOKUP(CAT_Details[[#This Row],[Delivery Bp Customer Code]],Table6[],2,0)</f>
        <v>DK-BM01</v>
      </c>
    </row>
    <row r="4169" spans="1:16" x14ac:dyDescent="0.25">
      <c r="A4169" s="289" t="s">
        <v>278</v>
      </c>
      <c r="B4169">
        <v>8</v>
      </c>
      <c r="C4169">
        <v>4456</v>
      </c>
      <c r="D4169">
        <v>3.2</v>
      </c>
      <c r="E4169" s="289" t="s">
        <v>9616</v>
      </c>
      <c r="F4169">
        <v>5015094664</v>
      </c>
      <c r="G4169" s="276">
        <v>45706</v>
      </c>
      <c r="H4169" s="5">
        <v>20250129640959</v>
      </c>
      <c r="I4169">
        <v>7.68</v>
      </c>
      <c r="J4169" s="289" t="s">
        <v>324</v>
      </c>
      <c r="K4169" s="289" t="s">
        <v>9617</v>
      </c>
      <c r="L4169" s="289" t="s">
        <v>275</v>
      </c>
      <c r="M4169" s="289" t="s">
        <v>9618</v>
      </c>
      <c r="N4169" s="289" t="s">
        <v>340</v>
      </c>
      <c r="O4169" s="289" t="s">
        <v>498</v>
      </c>
      <c r="P4169" s="289" t="str">
        <f>VLOOKUP(CAT_Details[[#This Row],[Delivery Bp Customer Code]],Table6[],2,0)</f>
        <v>DK-BM01</v>
      </c>
    </row>
    <row r="4170" spans="1:16" x14ac:dyDescent="0.25">
      <c r="A4170" s="289" t="s">
        <v>278</v>
      </c>
      <c r="B4170">
        <v>1</v>
      </c>
      <c r="C4170">
        <v>190</v>
      </c>
      <c r="D4170">
        <v>0.23</v>
      </c>
      <c r="E4170" s="289" t="s">
        <v>9619</v>
      </c>
      <c r="F4170">
        <v>5015094714</v>
      </c>
      <c r="G4170" s="276">
        <v>45706</v>
      </c>
      <c r="H4170">
        <v>20250207648145</v>
      </c>
      <c r="I4170">
        <v>0.32500000000000001</v>
      </c>
      <c r="J4170" s="289" t="s">
        <v>324</v>
      </c>
      <c r="K4170" s="289" t="s">
        <v>9620</v>
      </c>
      <c r="L4170" s="289" t="s">
        <v>275</v>
      </c>
      <c r="M4170" s="289" t="s">
        <v>9618</v>
      </c>
      <c r="N4170" s="289" t="s">
        <v>1384</v>
      </c>
      <c r="O4170" s="289" t="s">
        <v>498</v>
      </c>
      <c r="P4170" s="289" t="str">
        <f>VLOOKUP(CAT_Details[[#This Row],[Delivery Bp Customer Code]],Table6[],2,0)</f>
        <v>DK-BM01</v>
      </c>
    </row>
    <row r="4171" spans="1:16" x14ac:dyDescent="0.25">
      <c r="A4171" s="289" t="s">
        <v>75</v>
      </c>
      <c r="B4171">
        <v>8</v>
      </c>
      <c r="C4171">
        <v>1589</v>
      </c>
      <c r="D4171">
        <v>4.51</v>
      </c>
      <c r="E4171" s="289" t="s">
        <v>9621</v>
      </c>
      <c r="F4171">
        <v>5015094176</v>
      </c>
      <c r="G4171" s="276">
        <v>45706</v>
      </c>
      <c r="H4171">
        <v>20250210648612</v>
      </c>
      <c r="I4171">
        <v>20.986000000000001</v>
      </c>
      <c r="J4171" s="289" t="s">
        <v>345</v>
      </c>
      <c r="K4171" s="289" t="s">
        <v>9622</v>
      </c>
      <c r="L4171" s="289" t="s">
        <v>275</v>
      </c>
      <c r="M4171" s="289" t="s">
        <v>9623</v>
      </c>
      <c r="N4171" s="289" t="s">
        <v>4779</v>
      </c>
      <c r="O4171" s="289" t="s">
        <v>5281</v>
      </c>
      <c r="P4171" s="289" t="str">
        <f>VLOOKUP(CAT_Details[[#This Row],[Delivery Bp Customer Code]],Table6[],2,0)</f>
        <v>DK-LW08</v>
      </c>
    </row>
    <row r="4172" spans="1:16" x14ac:dyDescent="0.25">
      <c r="A4172" s="289" t="s">
        <v>75</v>
      </c>
      <c r="B4172">
        <v>2</v>
      </c>
      <c r="C4172">
        <v>32</v>
      </c>
      <c r="D4172">
        <v>0.2</v>
      </c>
      <c r="E4172" s="289" t="s">
        <v>9624</v>
      </c>
      <c r="F4172">
        <v>5015108369</v>
      </c>
      <c r="G4172" s="276">
        <v>45706</v>
      </c>
      <c r="H4172">
        <v>20250211650142</v>
      </c>
      <c r="I4172">
        <v>0.12</v>
      </c>
      <c r="J4172" s="289" t="s">
        <v>280</v>
      </c>
      <c r="K4172" s="289" t="s">
        <v>9625</v>
      </c>
      <c r="L4172" s="289" t="s">
        <v>275</v>
      </c>
      <c r="M4172" s="289" t="s">
        <v>9522</v>
      </c>
      <c r="N4172" s="289" t="s">
        <v>7429</v>
      </c>
      <c r="O4172" s="289" t="s">
        <v>2173</v>
      </c>
      <c r="P4172" s="289" t="str">
        <f>VLOOKUP(CAT_Details[[#This Row],[Delivery Bp Customer Code]],Table6[],2,0)</f>
        <v>OYL1</v>
      </c>
    </row>
    <row r="4173" spans="1:16" x14ac:dyDescent="0.25">
      <c r="A4173" s="289" t="s">
        <v>75</v>
      </c>
      <c r="B4173">
        <v>1</v>
      </c>
      <c r="C4173">
        <v>65</v>
      </c>
      <c r="D4173">
        <v>0.2</v>
      </c>
      <c r="E4173" s="289" t="s">
        <v>9626</v>
      </c>
      <c r="F4173">
        <v>5015108810</v>
      </c>
      <c r="G4173" s="276">
        <v>45706</v>
      </c>
      <c r="H4173">
        <v>20250210649319</v>
      </c>
      <c r="I4173">
        <v>0.14399999999999999</v>
      </c>
      <c r="J4173" s="289" t="s">
        <v>280</v>
      </c>
      <c r="K4173" s="289" t="s">
        <v>9627</v>
      </c>
      <c r="L4173" s="289" t="s">
        <v>275</v>
      </c>
      <c r="M4173" s="289" t="s">
        <v>9628</v>
      </c>
      <c r="N4173" s="289" t="s">
        <v>2813</v>
      </c>
      <c r="O4173" s="289" t="s">
        <v>2173</v>
      </c>
      <c r="P4173" s="289" t="str">
        <f>VLOOKUP(CAT_Details[[#This Row],[Delivery Bp Customer Code]],Table6[],2,0)</f>
        <v>OYL1</v>
      </c>
    </row>
    <row r="4174" spans="1:16" x14ac:dyDescent="0.25">
      <c r="A4174" s="289" t="s">
        <v>75</v>
      </c>
      <c r="B4174">
        <v>29</v>
      </c>
      <c r="C4174">
        <v>13536</v>
      </c>
      <c r="D4174">
        <v>9.67</v>
      </c>
      <c r="E4174" s="289" t="s">
        <v>9629</v>
      </c>
      <c r="F4174">
        <v>5015109039</v>
      </c>
      <c r="G4174" s="276">
        <v>45706</v>
      </c>
      <c r="H4174">
        <v>20250211649724</v>
      </c>
      <c r="I4174">
        <v>18.559999999999999</v>
      </c>
      <c r="J4174" s="289" t="s">
        <v>324</v>
      </c>
      <c r="K4174" s="289" t="s">
        <v>9630</v>
      </c>
      <c r="L4174" s="289" t="s">
        <v>275</v>
      </c>
      <c r="M4174" s="289" t="s">
        <v>9631</v>
      </c>
      <c r="N4174" s="289" t="s">
        <v>2172</v>
      </c>
      <c r="O4174" s="289" t="s">
        <v>2173</v>
      </c>
      <c r="P4174" s="289" t="str">
        <f>VLOOKUP(CAT_Details[[#This Row],[Delivery Bp Customer Code]],Table6[],2,0)</f>
        <v>OYL1</v>
      </c>
    </row>
    <row r="4175" spans="1:16" x14ac:dyDescent="0.25">
      <c r="A4175" s="289" t="s">
        <v>75</v>
      </c>
      <c r="B4175">
        <v>1</v>
      </c>
      <c r="C4175">
        <v>1</v>
      </c>
      <c r="D4175">
        <v>0.05</v>
      </c>
      <c r="E4175" s="289" t="s">
        <v>9632</v>
      </c>
      <c r="F4175">
        <v>5015109049</v>
      </c>
      <c r="G4175" s="276">
        <v>45706</v>
      </c>
      <c r="H4175">
        <v>20250210648889</v>
      </c>
      <c r="I4175">
        <v>0.03</v>
      </c>
      <c r="J4175" s="289" t="s">
        <v>350</v>
      </c>
      <c r="K4175" s="289" t="s">
        <v>9633</v>
      </c>
      <c r="L4175" s="289" t="s">
        <v>275</v>
      </c>
      <c r="M4175" s="289" t="s">
        <v>9634</v>
      </c>
      <c r="N4175" s="289" t="s">
        <v>5415</v>
      </c>
      <c r="O4175" s="289" t="s">
        <v>2173</v>
      </c>
      <c r="P4175" s="289" t="str">
        <f>VLOOKUP(CAT_Details[[#This Row],[Delivery Bp Customer Code]],Table6[],2,0)</f>
        <v>OYL1</v>
      </c>
    </row>
    <row r="4176" spans="1:16" x14ac:dyDescent="0.25">
      <c r="A4176" s="289" t="s">
        <v>75</v>
      </c>
      <c r="B4176">
        <v>1</v>
      </c>
      <c r="C4176">
        <v>0.7</v>
      </c>
      <c r="D4176">
        <v>0.02</v>
      </c>
      <c r="E4176" s="289" t="s">
        <v>9635</v>
      </c>
      <c r="F4176">
        <v>5015122814</v>
      </c>
      <c r="G4176" s="276">
        <v>45706</v>
      </c>
      <c r="H4176">
        <v>20250211650074</v>
      </c>
      <c r="I4176">
        <v>8.9999999999999993E-3</v>
      </c>
      <c r="J4176" s="289" t="s">
        <v>287</v>
      </c>
      <c r="K4176" s="289" t="s">
        <v>9636</v>
      </c>
      <c r="L4176" s="289" t="s">
        <v>275</v>
      </c>
      <c r="M4176" s="289" t="s">
        <v>9637</v>
      </c>
      <c r="N4176" s="289" t="s">
        <v>468</v>
      </c>
      <c r="O4176" s="289" t="s">
        <v>2173</v>
      </c>
      <c r="P4176" s="289" t="str">
        <f>VLOOKUP(CAT_Details[[#This Row],[Delivery Bp Customer Code]],Table6[],2,0)</f>
        <v>OYL1</v>
      </c>
    </row>
    <row r="4177" spans="1:16" x14ac:dyDescent="0.25">
      <c r="A4177" s="289" t="s">
        <v>75</v>
      </c>
      <c r="B4177">
        <v>1</v>
      </c>
      <c r="C4177">
        <v>37.6</v>
      </c>
      <c r="D4177">
        <v>0.4</v>
      </c>
      <c r="E4177" s="289" t="s">
        <v>9638</v>
      </c>
      <c r="F4177">
        <v>5015136866</v>
      </c>
      <c r="G4177" s="276">
        <v>45706</v>
      </c>
      <c r="H4177" s="5">
        <v>20250212650791</v>
      </c>
      <c r="I4177">
        <v>0.96</v>
      </c>
      <c r="J4177" s="289" t="s">
        <v>273</v>
      </c>
      <c r="K4177" s="289" t="s">
        <v>9639</v>
      </c>
      <c r="L4177" s="289" t="s">
        <v>275</v>
      </c>
      <c r="M4177" s="289" t="s">
        <v>9640</v>
      </c>
      <c r="N4177" s="289" t="s">
        <v>1003</v>
      </c>
      <c r="O4177" s="289" t="s">
        <v>2173</v>
      </c>
      <c r="P4177" s="289" t="str">
        <f>VLOOKUP(CAT_Details[[#This Row],[Delivery Bp Customer Code]],Table6[],2,0)</f>
        <v>OYL1</v>
      </c>
    </row>
    <row r="4178" spans="1:16" x14ac:dyDescent="0.25">
      <c r="A4178" s="289" t="s">
        <v>874</v>
      </c>
      <c r="B4178">
        <v>22</v>
      </c>
      <c r="C4178">
        <v>3080</v>
      </c>
      <c r="D4178">
        <v>10.52</v>
      </c>
      <c r="E4178" s="289" t="s">
        <v>9641</v>
      </c>
      <c r="F4178">
        <v>5015094105</v>
      </c>
      <c r="G4178" s="276">
        <v>45706</v>
      </c>
      <c r="H4178">
        <v>20250206646572</v>
      </c>
      <c r="I4178">
        <v>17.661000000000001</v>
      </c>
      <c r="J4178" s="289" t="s">
        <v>345</v>
      </c>
      <c r="K4178" s="289" t="s">
        <v>9642</v>
      </c>
      <c r="L4178" s="289" t="s">
        <v>275</v>
      </c>
      <c r="M4178" s="289" t="s">
        <v>9643</v>
      </c>
      <c r="N4178" s="289" t="s">
        <v>427</v>
      </c>
      <c r="O4178" s="289" t="s">
        <v>1014</v>
      </c>
      <c r="P4178" s="289" t="str">
        <f>VLOOKUP(CAT_Details[[#This Row],[Delivery Bp Customer Code]],Table6[],2,0)</f>
        <v>MZ07</v>
      </c>
    </row>
    <row r="4179" spans="1:16" x14ac:dyDescent="0.25">
      <c r="A4179" s="289" t="s">
        <v>3771</v>
      </c>
      <c r="B4179">
        <v>12</v>
      </c>
      <c r="C4179">
        <v>3152</v>
      </c>
      <c r="D4179">
        <v>6.1</v>
      </c>
      <c r="E4179" s="289" t="s">
        <v>9644</v>
      </c>
      <c r="F4179">
        <v>5015065350</v>
      </c>
      <c r="G4179" s="276">
        <v>45706</v>
      </c>
      <c r="H4179">
        <v>20250204644965</v>
      </c>
      <c r="I4179">
        <v>23.05</v>
      </c>
      <c r="J4179" s="289" t="s">
        <v>3890</v>
      </c>
      <c r="K4179" s="289" t="s">
        <v>9645</v>
      </c>
      <c r="L4179" s="289" t="s">
        <v>275</v>
      </c>
      <c r="M4179" s="289" t="s">
        <v>9526</v>
      </c>
      <c r="N4179" s="289" t="s">
        <v>3893</v>
      </c>
      <c r="O4179" s="289" t="s">
        <v>4956</v>
      </c>
      <c r="P4179" s="289">
        <f>VLOOKUP(CAT_Details[[#This Row],[Delivery Bp Customer Code]],Table6[],2,0)</f>
        <v>3417</v>
      </c>
    </row>
    <row r="4180" spans="1:16" x14ac:dyDescent="0.25">
      <c r="A4180" s="289" t="s">
        <v>3329</v>
      </c>
      <c r="B4180">
        <v>1</v>
      </c>
      <c r="C4180">
        <v>45</v>
      </c>
      <c r="D4180">
        <v>0.2</v>
      </c>
      <c r="E4180" s="289" t="s">
        <v>9646</v>
      </c>
      <c r="F4180">
        <v>5015080241</v>
      </c>
      <c r="G4180" s="276">
        <v>45706</v>
      </c>
      <c r="H4180">
        <v>20250205646199</v>
      </c>
      <c r="I4180">
        <v>0.48</v>
      </c>
      <c r="J4180" s="289" t="s">
        <v>324</v>
      </c>
      <c r="K4180" s="289" t="s">
        <v>9647</v>
      </c>
      <c r="L4180" s="289" t="s">
        <v>275</v>
      </c>
      <c r="M4180" s="289" t="s">
        <v>9618</v>
      </c>
      <c r="N4180" s="289" t="s">
        <v>375</v>
      </c>
      <c r="O4180" s="289" t="s">
        <v>3332</v>
      </c>
      <c r="P4180" s="289">
        <f>VLOOKUP(CAT_Details[[#This Row],[Delivery Bp Customer Code]],Table6[],2,0)</f>
        <v>3402</v>
      </c>
    </row>
    <row r="4181" spans="1:16" x14ac:dyDescent="0.25">
      <c r="A4181" s="289" t="s">
        <v>3329</v>
      </c>
      <c r="B4181">
        <v>6</v>
      </c>
      <c r="C4181">
        <v>666</v>
      </c>
      <c r="D4181">
        <v>2.4</v>
      </c>
      <c r="E4181" s="289" t="s">
        <v>9648</v>
      </c>
      <c r="F4181">
        <v>5015094285</v>
      </c>
      <c r="G4181" s="276">
        <v>45706</v>
      </c>
      <c r="H4181" s="5">
        <v>20250210648863</v>
      </c>
      <c r="I4181">
        <v>5.76</v>
      </c>
      <c r="J4181" s="289" t="s">
        <v>324</v>
      </c>
      <c r="K4181" s="289" t="s">
        <v>9649</v>
      </c>
      <c r="L4181" s="289" t="s">
        <v>275</v>
      </c>
      <c r="M4181" s="289" t="s">
        <v>9650</v>
      </c>
      <c r="N4181" s="289" t="s">
        <v>616</v>
      </c>
      <c r="O4181" s="289" t="s">
        <v>3332</v>
      </c>
      <c r="P4181" s="289">
        <f>VLOOKUP(CAT_Details[[#This Row],[Delivery Bp Customer Code]],Table6[],2,0)</f>
        <v>3402</v>
      </c>
    </row>
    <row r="4182" spans="1:16" x14ac:dyDescent="0.25">
      <c r="A4182" s="289" t="s">
        <v>3329</v>
      </c>
      <c r="B4182">
        <v>10</v>
      </c>
      <c r="C4182">
        <v>3330</v>
      </c>
      <c r="D4182">
        <v>2.34</v>
      </c>
      <c r="E4182" s="289" t="s">
        <v>9651</v>
      </c>
      <c r="F4182">
        <v>5015108463</v>
      </c>
      <c r="G4182" s="276">
        <v>45706</v>
      </c>
      <c r="H4182">
        <v>20250210649157</v>
      </c>
      <c r="I4182">
        <v>3.36</v>
      </c>
      <c r="J4182" s="289" t="s">
        <v>324</v>
      </c>
      <c r="K4182" s="289" t="s">
        <v>9652</v>
      </c>
      <c r="L4182" s="289" t="s">
        <v>275</v>
      </c>
      <c r="M4182" s="289" t="s">
        <v>9618</v>
      </c>
      <c r="N4182" s="289" t="s">
        <v>453</v>
      </c>
      <c r="O4182" s="289" t="s">
        <v>3332</v>
      </c>
      <c r="P4182" s="289">
        <f>VLOOKUP(CAT_Details[[#This Row],[Delivery Bp Customer Code]],Table6[],2,0)</f>
        <v>3402</v>
      </c>
    </row>
    <row r="4183" spans="1:16" x14ac:dyDescent="0.25">
      <c r="A4183" s="289" t="s">
        <v>3329</v>
      </c>
      <c r="B4183">
        <v>1</v>
      </c>
      <c r="C4183">
        <v>325</v>
      </c>
      <c r="D4183">
        <v>0.37</v>
      </c>
      <c r="E4183" s="289" t="s">
        <v>9653</v>
      </c>
      <c r="F4183">
        <v>5015108539</v>
      </c>
      <c r="G4183" s="276">
        <v>45706</v>
      </c>
      <c r="H4183" s="5">
        <v>20250210649059</v>
      </c>
      <c r="I4183">
        <v>0.61599999999999999</v>
      </c>
      <c r="J4183" s="289" t="s">
        <v>350</v>
      </c>
      <c r="K4183" s="289" t="s">
        <v>9654</v>
      </c>
      <c r="L4183" s="289" t="s">
        <v>275</v>
      </c>
      <c r="M4183" s="289" t="s">
        <v>9531</v>
      </c>
      <c r="N4183" s="289" t="s">
        <v>7995</v>
      </c>
      <c r="O4183" s="289" t="s">
        <v>3332</v>
      </c>
      <c r="P4183" s="289">
        <f>VLOOKUP(CAT_Details[[#This Row],[Delivery Bp Customer Code]],Table6[],2,0)</f>
        <v>3402</v>
      </c>
    </row>
    <row r="4184" spans="1:16" x14ac:dyDescent="0.25">
      <c r="A4184" s="289" t="s">
        <v>3329</v>
      </c>
      <c r="B4184">
        <v>1</v>
      </c>
      <c r="C4184">
        <v>293</v>
      </c>
      <c r="D4184">
        <v>0.4</v>
      </c>
      <c r="E4184" s="289" t="s">
        <v>9655</v>
      </c>
      <c r="F4184">
        <v>5015108620</v>
      </c>
      <c r="G4184" s="276">
        <v>45706</v>
      </c>
      <c r="H4184">
        <v>20250205645913</v>
      </c>
      <c r="I4184">
        <v>1.661</v>
      </c>
      <c r="J4184" s="289" t="s">
        <v>350</v>
      </c>
      <c r="K4184" s="289" t="s">
        <v>9656</v>
      </c>
      <c r="L4184" s="289" t="s">
        <v>275</v>
      </c>
      <c r="M4184" s="289" t="s">
        <v>9531</v>
      </c>
      <c r="N4184" s="289" t="s">
        <v>704</v>
      </c>
      <c r="O4184" s="289" t="s">
        <v>3332</v>
      </c>
      <c r="P4184" s="289">
        <f>VLOOKUP(CAT_Details[[#This Row],[Delivery Bp Customer Code]],Table6[],2,0)</f>
        <v>3402</v>
      </c>
    </row>
    <row r="4185" spans="1:16" x14ac:dyDescent="0.25">
      <c r="A4185" s="289" t="s">
        <v>3329</v>
      </c>
      <c r="B4185">
        <v>1</v>
      </c>
      <c r="C4185">
        <v>4</v>
      </c>
      <c r="D4185">
        <v>0.06</v>
      </c>
      <c r="E4185" s="289" t="s">
        <v>9657</v>
      </c>
      <c r="F4185">
        <v>5015108641</v>
      </c>
      <c r="G4185" s="276">
        <v>45706</v>
      </c>
      <c r="H4185" s="5">
        <v>20250211650023</v>
      </c>
      <c r="I4185">
        <v>3.6999999999999998E-2</v>
      </c>
      <c r="J4185" s="289" t="s">
        <v>324</v>
      </c>
      <c r="K4185" s="289" t="s">
        <v>9658</v>
      </c>
      <c r="L4185" s="289" t="s">
        <v>275</v>
      </c>
      <c r="M4185" s="289" t="s">
        <v>9618</v>
      </c>
      <c r="N4185" s="289" t="s">
        <v>5079</v>
      </c>
      <c r="O4185" s="289" t="s">
        <v>3332</v>
      </c>
      <c r="P4185" s="289">
        <f>VLOOKUP(CAT_Details[[#This Row],[Delivery Bp Customer Code]],Table6[],2,0)</f>
        <v>3402</v>
      </c>
    </row>
    <row r="4186" spans="1:16" x14ac:dyDescent="0.25">
      <c r="A4186" s="289" t="s">
        <v>3329</v>
      </c>
      <c r="B4186">
        <v>3</v>
      </c>
      <c r="C4186">
        <v>262.2</v>
      </c>
      <c r="D4186">
        <v>1.2</v>
      </c>
      <c r="E4186" s="289" t="s">
        <v>9659</v>
      </c>
      <c r="F4186">
        <v>5015108835</v>
      </c>
      <c r="G4186" s="276">
        <v>45706</v>
      </c>
      <c r="H4186">
        <v>20250211650071</v>
      </c>
      <c r="I4186">
        <v>1.3440000000000001</v>
      </c>
      <c r="J4186" s="289" t="s">
        <v>350</v>
      </c>
      <c r="K4186" s="289" t="s">
        <v>9660</v>
      </c>
      <c r="L4186" s="289" t="s">
        <v>275</v>
      </c>
      <c r="M4186" s="289" t="s">
        <v>9531</v>
      </c>
      <c r="N4186" s="289" t="s">
        <v>625</v>
      </c>
      <c r="O4186" s="289" t="s">
        <v>3332</v>
      </c>
      <c r="P4186" s="289">
        <f>VLOOKUP(CAT_Details[[#This Row],[Delivery Bp Customer Code]],Table6[],2,0)</f>
        <v>3402</v>
      </c>
    </row>
    <row r="4187" spans="1:16" x14ac:dyDescent="0.25">
      <c r="A4187" s="289" t="s">
        <v>3329</v>
      </c>
      <c r="B4187">
        <v>20</v>
      </c>
      <c r="C4187">
        <v>2500</v>
      </c>
      <c r="D4187">
        <v>8</v>
      </c>
      <c r="E4187" s="289" t="s">
        <v>9661</v>
      </c>
      <c r="F4187">
        <v>5015108856</v>
      </c>
      <c r="G4187" s="276">
        <v>45706</v>
      </c>
      <c r="H4187">
        <v>20250206647239</v>
      </c>
      <c r="I4187">
        <v>19.2</v>
      </c>
      <c r="J4187" s="289" t="s">
        <v>324</v>
      </c>
      <c r="K4187" s="289" t="s">
        <v>9662</v>
      </c>
      <c r="L4187" s="289" t="s">
        <v>275</v>
      </c>
      <c r="M4187" s="289" t="s">
        <v>9618</v>
      </c>
      <c r="N4187" s="289" t="s">
        <v>3991</v>
      </c>
      <c r="O4187" s="289" t="s">
        <v>3332</v>
      </c>
      <c r="P4187" s="289">
        <f>VLOOKUP(CAT_Details[[#This Row],[Delivery Bp Customer Code]],Table6[],2,0)</f>
        <v>3402</v>
      </c>
    </row>
    <row r="4188" spans="1:16" x14ac:dyDescent="0.25">
      <c r="A4188" s="289" t="s">
        <v>3329</v>
      </c>
      <c r="B4188">
        <v>3</v>
      </c>
      <c r="C4188">
        <v>1854</v>
      </c>
      <c r="D4188">
        <v>1.2</v>
      </c>
      <c r="E4188" s="289" t="s">
        <v>9663</v>
      </c>
      <c r="F4188">
        <v>5015109435</v>
      </c>
      <c r="G4188" s="276">
        <v>45706</v>
      </c>
      <c r="H4188">
        <v>20250210649118</v>
      </c>
      <c r="I4188">
        <v>2.88</v>
      </c>
      <c r="J4188" s="289" t="s">
        <v>350</v>
      </c>
      <c r="K4188" s="289" t="s">
        <v>9664</v>
      </c>
      <c r="L4188" s="289" t="s">
        <v>275</v>
      </c>
      <c r="M4188" s="289" t="s">
        <v>9531</v>
      </c>
      <c r="N4188" s="289" t="s">
        <v>3798</v>
      </c>
      <c r="O4188" s="289" t="s">
        <v>3332</v>
      </c>
      <c r="P4188" s="289">
        <f>VLOOKUP(CAT_Details[[#This Row],[Delivery Bp Customer Code]],Table6[],2,0)</f>
        <v>3402</v>
      </c>
    </row>
    <row r="4189" spans="1:16" x14ac:dyDescent="0.25">
      <c r="A4189" s="289" t="s">
        <v>76</v>
      </c>
      <c r="B4189">
        <v>2</v>
      </c>
      <c r="C4189">
        <v>181</v>
      </c>
      <c r="D4189">
        <v>0.87</v>
      </c>
      <c r="E4189" s="289" t="s">
        <v>9665</v>
      </c>
      <c r="F4189">
        <v>5015108537</v>
      </c>
      <c r="G4189" s="276">
        <v>45706</v>
      </c>
      <c r="H4189">
        <v>20250211649891</v>
      </c>
      <c r="I4189">
        <v>1.413</v>
      </c>
      <c r="J4189" s="289" t="s">
        <v>287</v>
      </c>
      <c r="K4189" s="289" t="s">
        <v>9666</v>
      </c>
      <c r="L4189" s="289" t="s">
        <v>275</v>
      </c>
      <c r="M4189" s="289" t="s">
        <v>9637</v>
      </c>
      <c r="N4189" s="289" t="s">
        <v>1198</v>
      </c>
      <c r="O4189" s="289" t="s">
        <v>748</v>
      </c>
      <c r="P4189" s="289" t="str">
        <f>VLOOKUP(CAT_Details[[#This Row],[Delivery Bp Customer Code]],Table6[],2,0)</f>
        <v>No Loc</v>
      </c>
    </row>
    <row r="4190" spans="1:16" x14ac:dyDescent="0.25">
      <c r="A4190" s="289" t="s">
        <v>76</v>
      </c>
      <c r="B4190">
        <v>4</v>
      </c>
      <c r="C4190">
        <v>332</v>
      </c>
      <c r="D4190">
        <v>1.6</v>
      </c>
      <c r="E4190" s="289" t="s">
        <v>9667</v>
      </c>
      <c r="F4190">
        <v>5015108815</v>
      </c>
      <c r="G4190" s="276">
        <v>45706</v>
      </c>
      <c r="H4190">
        <v>20250210648654</v>
      </c>
      <c r="I4190">
        <v>3.84</v>
      </c>
      <c r="J4190" s="289" t="s">
        <v>350</v>
      </c>
      <c r="K4190" s="289" t="s">
        <v>9668</v>
      </c>
      <c r="L4190" s="289" t="s">
        <v>275</v>
      </c>
      <c r="M4190" s="289" t="s">
        <v>9634</v>
      </c>
      <c r="N4190" s="289" t="s">
        <v>390</v>
      </c>
      <c r="O4190" s="289" t="s">
        <v>748</v>
      </c>
      <c r="P4190" s="289" t="str">
        <f>VLOOKUP(CAT_Details[[#This Row],[Delivery Bp Customer Code]],Table6[],2,0)</f>
        <v>No Loc</v>
      </c>
    </row>
    <row r="4191" spans="1:16" x14ac:dyDescent="0.25">
      <c r="A4191" s="289" t="s">
        <v>76</v>
      </c>
      <c r="B4191">
        <v>1</v>
      </c>
      <c r="C4191">
        <v>14</v>
      </c>
      <c r="D4191">
        <v>0.05</v>
      </c>
      <c r="E4191" s="289" t="s">
        <v>9669</v>
      </c>
      <c r="F4191">
        <v>5015109110</v>
      </c>
      <c r="G4191" s="276">
        <v>45706</v>
      </c>
      <c r="H4191" s="5">
        <v>20250211650184</v>
      </c>
      <c r="I4191">
        <v>3.7999999999999999E-2</v>
      </c>
      <c r="J4191" s="289" t="s">
        <v>350</v>
      </c>
      <c r="K4191" s="289" t="s">
        <v>9670</v>
      </c>
      <c r="L4191" s="289" t="s">
        <v>275</v>
      </c>
      <c r="M4191" s="289" t="s">
        <v>9634</v>
      </c>
      <c r="N4191" s="289" t="s">
        <v>1279</v>
      </c>
      <c r="O4191" s="289" t="s">
        <v>748</v>
      </c>
      <c r="P4191" s="289" t="str">
        <f>VLOOKUP(CAT_Details[[#This Row],[Delivery Bp Customer Code]],Table6[],2,0)</f>
        <v>No Loc</v>
      </c>
    </row>
    <row r="4192" spans="1:16" x14ac:dyDescent="0.25">
      <c r="A4192" s="289" t="s">
        <v>285</v>
      </c>
      <c r="B4192">
        <v>8</v>
      </c>
      <c r="C4192">
        <v>2240</v>
      </c>
      <c r="D4192">
        <v>1.85</v>
      </c>
      <c r="E4192" s="289" t="s">
        <v>9671</v>
      </c>
      <c r="F4192">
        <v>5015080194</v>
      </c>
      <c r="G4192" s="276">
        <v>45706</v>
      </c>
      <c r="H4192">
        <v>20250207647890</v>
      </c>
      <c r="I4192">
        <v>3.0939999999999999</v>
      </c>
      <c r="J4192" s="289" t="s">
        <v>294</v>
      </c>
      <c r="K4192" s="289" t="s">
        <v>9672</v>
      </c>
      <c r="L4192" s="289" t="s">
        <v>275</v>
      </c>
      <c r="M4192" s="289" t="s">
        <v>9082</v>
      </c>
      <c r="N4192" s="289" t="s">
        <v>394</v>
      </c>
      <c r="O4192" s="289" t="s">
        <v>291</v>
      </c>
      <c r="P4192" s="289" t="str">
        <f>VLOOKUP(CAT_Details[[#This Row],[Delivery Bp Customer Code]],Table6[],2,0)</f>
        <v>DX01-L5</v>
      </c>
    </row>
    <row r="4193" spans="1:16" x14ac:dyDescent="0.25">
      <c r="A4193" s="289" t="s">
        <v>285</v>
      </c>
      <c r="B4193">
        <v>1</v>
      </c>
      <c r="C4193">
        <v>8</v>
      </c>
      <c r="D4193">
        <v>0.1</v>
      </c>
      <c r="E4193" s="289" t="s">
        <v>9673</v>
      </c>
      <c r="F4193">
        <v>5015080230</v>
      </c>
      <c r="G4193" s="276">
        <v>45706</v>
      </c>
      <c r="H4193">
        <v>20250206646817</v>
      </c>
      <c r="I4193">
        <v>5.5E-2</v>
      </c>
      <c r="J4193" s="289" t="s">
        <v>438</v>
      </c>
      <c r="K4193" s="289" t="s">
        <v>9674</v>
      </c>
      <c r="L4193" s="289" t="s">
        <v>275</v>
      </c>
      <c r="M4193" s="289" t="s">
        <v>9082</v>
      </c>
      <c r="N4193" s="289" t="s">
        <v>9675</v>
      </c>
      <c r="O4193" s="289" t="s">
        <v>291</v>
      </c>
      <c r="P4193" s="289" t="str">
        <f>VLOOKUP(CAT_Details[[#This Row],[Delivery Bp Customer Code]],Table6[],2,0)</f>
        <v>DX01-L5</v>
      </c>
    </row>
    <row r="4194" spans="1:16" x14ac:dyDescent="0.25">
      <c r="A4194" s="289" t="s">
        <v>285</v>
      </c>
      <c r="B4194">
        <v>2</v>
      </c>
      <c r="C4194">
        <v>168</v>
      </c>
      <c r="D4194">
        <v>0.8</v>
      </c>
      <c r="E4194" s="289" t="s">
        <v>9646</v>
      </c>
      <c r="F4194">
        <v>5015080243</v>
      </c>
      <c r="G4194" s="276">
        <v>45706</v>
      </c>
      <c r="H4194">
        <v>20250205646203</v>
      </c>
      <c r="I4194">
        <v>1.92</v>
      </c>
      <c r="J4194" s="289" t="s">
        <v>324</v>
      </c>
      <c r="K4194" s="289" t="s">
        <v>9676</v>
      </c>
      <c r="L4194" s="289" t="s">
        <v>275</v>
      </c>
      <c r="M4194" s="289" t="s">
        <v>9618</v>
      </c>
      <c r="N4194" s="289" t="s">
        <v>375</v>
      </c>
      <c r="O4194" s="289" t="s">
        <v>291</v>
      </c>
      <c r="P4194" s="289" t="str">
        <f>VLOOKUP(CAT_Details[[#This Row],[Delivery Bp Customer Code]],Table6[],2,0)</f>
        <v>DX01-L5</v>
      </c>
    </row>
    <row r="4195" spans="1:16" x14ac:dyDescent="0.25">
      <c r="A4195" s="289" t="s">
        <v>285</v>
      </c>
      <c r="B4195">
        <v>30</v>
      </c>
      <c r="C4195">
        <v>14700</v>
      </c>
      <c r="D4195">
        <v>12</v>
      </c>
      <c r="E4195" s="289" t="s">
        <v>9677</v>
      </c>
      <c r="F4195">
        <v>5015080285</v>
      </c>
      <c r="G4195" s="276">
        <v>45706</v>
      </c>
      <c r="H4195">
        <v>20250206647436</v>
      </c>
      <c r="I4195">
        <v>28.8</v>
      </c>
      <c r="J4195" s="289" t="s">
        <v>383</v>
      </c>
      <c r="K4195" s="289" t="s">
        <v>9678</v>
      </c>
      <c r="L4195" s="289" t="s">
        <v>275</v>
      </c>
      <c r="M4195" s="289" t="s">
        <v>9679</v>
      </c>
      <c r="N4195" s="289" t="s">
        <v>386</v>
      </c>
      <c r="O4195" s="289" t="s">
        <v>291</v>
      </c>
      <c r="P4195" s="289" t="str">
        <f>VLOOKUP(CAT_Details[[#This Row],[Delivery Bp Customer Code]],Table6[],2,0)</f>
        <v>DX01-L5</v>
      </c>
    </row>
    <row r="4196" spans="1:16" x14ac:dyDescent="0.25">
      <c r="A4196" s="289" t="s">
        <v>285</v>
      </c>
      <c r="B4196">
        <v>5</v>
      </c>
      <c r="C4196">
        <v>1680</v>
      </c>
      <c r="D4196">
        <v>2.5</v>
      </c>
      <c r="E4196" s="289" t="s">
        <v>9680</v>
      </c>
      <c r="F4196">
        <v>5015080423</v>
      </c>
      <c r="G4196" s="276">
        <v>45706</v>
      </c>
      <c r="H4196">
        <v>20250206647353</v>
      </c>
      <c r="I4196">
        <v>5.5019999999999998</v>
      </c>
      <c r="J4196" s="289" t="s">
        <v>401</v>
      </c>
      <c r="K4196" s="289" t="s">
        <v>9681</v>
      </c>
      <c r="L4196" s="289" t="s">
        <v>275</v>
      </c>
      <c r="M4196" s="289" t="s">
        <v>9682</v>
      </c>
      <c r="N4196" s="289" t="s">
        <v>673</v>
      </c>
      <c r="O4196" s="289" t="s">
        <v>291</v>
      </c>
      <c r="P4196" s="289" t="str">
        <f>VLOOKUP(CAT_Details[[#This Row],[Delivery Bp Customer Code]],Table6[],2,0)</f>
        <v>DX01-L5</v>
      </c>
    </row>
    <row r="4197" spans="1:16" x14ac:dyDescent="0.25">
      <c r="A4197" s="289" t="s">
        <v>285</v>
      </c>
      <c r="B4197">
        <v>7</v>
      </c>
      <c r="C4197">
        <v>1302</v>
      </c>
      <c r="D4197">
        <v>2.8</v>
      </c>
      <c r="E4197" s="289" t="s">
        <v>9683</v>
      </c>
      <c r="F4197">
        <v>5015093938</v>
      </c>
      <c r="G4197" s="276">
        <v>45706</v>
      </c>
      <c r="H4197">
        <v>20250210648665</v>
      </c>
      <c r="I4197">
        <v>4.7039999999999997</v>
      </c>
      <c r="J4197" s="289" t="s">
        <v>345</v>
      </c>
      <c r="K4197" s="289" t="s">
        <v>9684</v>
      </c>
      <c r="L4197" s="289" t="s">
        <v>275</v>
      </c>
      <c r="M4197" s="289" t="s">
        <v>9685</v>
      </c>
      <c r="N4197" s="289" t="s">
        <v>348</v>
      </c>
      <c r="O4197" s="289" t="s">
        <v>291</v>
      </c>
      <c r="P4197" s="289" t="str">
        <f>VLOOKUP(CAT_Details[[#This Row],[Delivery Bp Customer Code]],Table6[],2,0)</f>
        <v>DX01-L5</v>
      </c>
    </row>
    <row r="4198" spans="1:16" x14ac:dyDescent="0.25">
      <c r="A4198" s="289" t="s">
        <v>285</v>
      </c>
      <c r="B4198">
        <v>25</v>
      </c>
      <c r="C4198">
        <v>3100</v>
      </c>
      <c r="D4198">
        <v>11.02</v>
      </c>
      <c r="E4198" s="289" t="s">
        <v>9686</v>
      </c>
      <c r="F4198">
        <v>5015094085</v>
      </c>
      <c r="G4198" s="276">
        <v>45706</v>
      </c>
      <c r="H4198">
        <v>20250205645911</v>
      </c>
      <c r="I4198">
        <v>19.312999999999999</v>
      </c>
      <c r="J4198" s="289" t="s">
        <v>345</v>
      </c>
      <c r="K4198" s="289" t="s">
        <v>9687</v>
      </c>
      <c r="L4198" s="289" t="s">
        <v>275</v>
      </c>
      <c r="M4198" s="289" t="s">
        <v>9688</v>
      </c>
      <c r="N4198" s="289" t="s">
        <v>427</v>
      </c>
      <c r="O4198" s="289" t="s">
        <v>291</v>
      </c>
      <c r="P4198" s="289" t="str">
        <f>VLOOKUP(CAT_Details[[#This Row],[Delivery Bp Customer Code]],Table6[],2,0)</f>
        <v>DX01-L5</v>
      </c>
    </row>
    <row r="4199" spans="1:16" x14ac:dyDescent="0.25">
      <c r="A4199" s="289" t="s">
        <v>285</v>
      </c>
      <c r="B4199">
        <v>33</v>
      </c>
      <c r="C4199">
        <v>13200</v>
      </c>
      <c r="D4199">
        <v>16.5</v>
      </c>
      <c r="E4199" s="289" t="s">
        <v>9689</v>
      </c>
      <c r="F4199">
        <v>5015094511</v>
      </c>
      <c r="G4199" s="276">
        <v>45706</v>
      </c>
      <c r="H4199">
        <v>20250206647057</v>
      </c>
      <c r="I4199">
        <v>39.6</v>
      </c>
      <c r="J4199" s="289" t="s">
        <v>287</v>
      </c>
      <c r="K4199" s="289" t="s">
        <v>9690</v>
      </c>
      <c r="L4199" s="289" t="s">
        <v>275</v>
      </c>
      <c r="M4199" s="289" t="s">
        <v>9637</v>
      </c>
      <c r="N4199" s="289" t="s">
        <v>889</v>
      </c>
      <c r="O4199" s="289" t="s">
        <v>291</v>
      </c>
      <c r="P4199" s="289" t="str">
        <f>VLOOKUP(CAT_Details[[#This Row],[Delivery Bp Customer Code]],Table6[],2,0)</f>
        <v>DX01-L5</v>
      </c>
    </row>
    <row r="4200" spans="1:16" x14ac:dyDescent="0.25">
      <c r="A4200" s="289" t="s">
        <v>285</v>
      </c>
      <c r="B4200">
        <v>2</v>
      </c>
      <c r="C4200">
        <v>2300</v>
      </c>
      <c r="D4200">
        <v>0.8</v>
      </c>
      <c r="E4200" s="289" t="s">
        <v>9691</v>
      </c>
      <c r="F4200">
        <v>5015094814</v>
      </c>
      <c r="G4200" s="276">
        <v>45706</v>
      </c>
      <c r="H4200" s="5">
        <v>20250207648275</v>
      </c>
      <c r="I4200">
        <v>1.1519999999999999</v>
      </c>
      <c r="J4200" s="289" t="s">
        <v>324</v>
      </c>
      <c r="K4200" s="289" t="s">
        <v>9692</v>
      </c>
      <c r="L4200" s="289" t="s">
        <v>275</v>
      </c>
      <c r="M4200" s="289" t="s">
        <v>9650</v>
      </c>
      <c r="N4200" s="289" t="s">
        <v>333</v>
      </c>
      <c r="O4200" s="289" t="s">
        <v>291</v>
      </c>
      <c r="P4200" s="289" t="str">
        <f>VLOOKUP(CAT_Details[[#This Row],[Delivery Bp Customer Code]],Table6[],2,0)</f>
        <v>DX01-L5</v>
      </c>
    </row>
    <row r="4201" spans="1:16" x14ac:dyDescent="0.25">
      <c r="A4201" s="289" t="s">
        <v>285</v>
      </c>
      <c r="B4201">
        <v>7</v>
      </c>
      <c r="C4201">
        <v>1393</v>
      </c>
      <c r="D4201">
        <v>3.42</v>
      </c>
      <c r="E4201" s="289" t="s">
        <v>9693</v>
      </c>
      <c r="F4201">
        <v>5015094841</v>
      </c>
      <c r="G4201" s="276">
        <v>45706</v>
      </c>
      <c r="H4201">
        <v>20250210649016</v>
      </c>
      <c r="I4201">
        <v>7.3710000000000004</v>
      </c>
      <c r="J4201" s="289" t="s">
        <v>345</v>
      </c>
      <c r="K4201" s="289" t="s">
        <v>9694</v>
      </c>
      <c r="L4201" s="289" t="s">
        <v>275</v>
      </c>
      <c r="M4201" s="289" t="s">
        <v>9643</v>
      </c>
      <c r="N4201" s="289" t="s">
        <v>415</v>
      </c>
      <c r="O4201" s="289" t="s">
        <v>291</v>
      </c>
      <c r="P4201" s="289" t="str">
        <f>VLOOKUP(CAT_Details[[#This Row],[Delivery Bp Customer Code]],Table6[],2,0)</f>
        <v>DX01-L5</v>
      </c>
    </row>
    <row r="4202" spans="1:16" x14ac:dyDescent="0.25">
      <c r="A4202" s="289" t="s">
        <v>285</v>
      </c>
      <c r="B4202">
        <v>20</v>
      </c>
      <c r="C4202">
        <v>1083.3900000000001</v>
      </c>
      <c r="D4202">
        <v>5.81</v>
      </c>
      <c r="E4202" s="289" t="s">
        <v>9665</v>
      </c>
      <c r="F4202">
        <v>5015108536</v>
      </c>
      <c r="G4202" s="276">
        <v>45706</v>
      </c>
      <c r="H4202">
        <v>20250211649667</v>
      </c>
      <c r="I4202">
        <v>10.285</v>
      </c>
      <c r="J4202" s="289" t="s">
        <v>287</v>
      </c>
      <c r="K4202" s="289" t="s">
        <v>9695</v>
      </c>
      <c r="L4202" s="289" t="s">
        <v>275</v>
      </c>
      <c r="M4202" s="289" t="s">
        <v>9637</v>
      </c>
      <c r="N4202" s="289" t="s">
        <v>1198</v>
      </c>
      <c r="O4202" s="289" t="s">
        <v>291</v>
      </c>
      <c r="P4202" s="289" t="str">
        <f>VLOOKUP(CAT_Details[[#This Row],[Delivery Bp Customer Code]],Table6[],2,0)</f>
        <v>DX01-L5</v>
      </c>
    </row>
    <row r="4203" spans="1:16" x14ac:dyDescent="0.25">
      <c r="A4203" s="289" t="s">
        <v>285</v>
      </c>
      <c r="B4203">
        <v>3</v>
      </c>
      <c r="C4203">
        <v>30</v>
      </c>
      <c r="D4203">
        <v>0.19</v>
      </c>
      <c r="E4203" s="289" t="s">
        <v>9696</v>
      </c>
      <c r="F4203">
        <v>5015108790</v>
      </c>
      <c r="G4203" s="276">
        <v>45706</v>
      </c>
      <c r="H4203">
        <v>20250210649216</v>
      </c>
      <c r="I4203">
        <v>0.156</v>
      </c>
      <c r="J4203" s="289" t="s">
        <v>350</v>
      </c>
      <c r="K4203" s="289" t="s">
        <v>9697</v>
      </c>
      <c r="L4203" s="289" t="s">
        <v>275</v>
      </c>
      <c r="M4203" s="289" t="s">
        <v>9698</v>
      </c>
      <c r="N4203" s="289" t="s">
        <v>378</v>
      </c>
      <c r="O4203" s="289" t="s">
        <v>291</v>
      </c>
      <c r="P4203" s="289" t="str">
        <f>VLOOKUP(CAT_Details[[#This Row],[Delivery Bp Customer Code]],Table6[],2,0)</f>
        <v>DX01-L5</v>
      </c>
    </row>
    <row r="4204" spans="1:16" x14ac:dyDescent="0.25">
      <c r="A4204" s="289" t="s">
        <v>285</v>
      </c>
      <c r="B4204">
        <v>8</v>
      </c>
      <c r="C4204">
        <v>188</v>
      </c>
      <c r="D4204">
        <v>0.78</v>
      </c>
      <c r="E4204" s="289" t="s">
        <v>9696</v>
      </c>
      <c r="F4204">
        <v>5015108791</v>
      </c>
      <c r="G4204" s="276">
        <v>45706</v>
      </c>
      <c r="H4204" s="5">
        <v>20250210648746</v>
      </c>
      <c r="I4204">
        <v>0.68799999999999994</v>
      </c>
      <c r="J4204" s="289" t="s">
        <v>350</v>
      </c>
      <c r="K4204" s="289" t="s">
        <v>9699</v>
      </c>
      <c r="L4204" s="289" t="s">
        <v>275</v>
      </c>
      <c r="M4204" s="289" t="s">
        <v>9698</v>
      </c>
      <c r="N4204" s="289" t="s">
        <v>378</v>
      </c>
      <c r="O4204" s="289" t="s">
        <v>291</v>
      </c>
      <c r="P4204" s="289" t="str">
        <f>VLOOKUP(CAT_Details[[#This Row],[Delivery Bp Customer Code]],Table6[],2,0)</f>
        <v>DX01-L5</v>
      </c>
    </row>
    <row r="4205" spans="1:16" x14ac:dyDescent="0.25">
      <c r="A4205" s="289" t="s">
        <v>285</v>
      </c>
      <c r="B4205">
        <v>2</v>
      </c>
      <c r="C4205">
        <v>73</v>
      </c>
      <c r="D4205">
        <v>0.27</v>
      </c>
      <c r="E4205" s="289" t="s">
        <v>9700</v>
      </c>
      <c r="F4205">
        <v>5015108795</v>
      </c>
      <c r="G4205" s="276">
        <v>45706</v>
      </c>
      <c r="H4205" s="5">
        <v>20250211649784</v>
      </c>
      <c r="I4205">
        <v>0.54400000000000004</v>
      </c>
      <c r="J4205" s="289" t="s">
        <v>350</v>
      </c>
      <c r="K4205" s="289" t="s">
        <v>9701</v>
      </c>
      <c r="L4205" s="289" t="s">
        <v>275</v>
      </c>
      <c r="M4205" s="289" t="s">
        <v>9634</v>
      </c>
      <c r="N4205" s="289" t="s">
        <v>430</v>
      </c>
      <c r="O4205" s="289" t="s">
        <v>291</v>
      </c>
      <c r="P4205" s="289" t="str">
        <f>VLOOKUP(CAT_Details[[#This Row],[Delivery Bp Customer Code]],Table6[],2,0)</f>
        <v>DX01-L5</v>
      </c>
    </row>
    <row r="4206" spans="1:16" x14ac:dyDescent="0.25">
      <c r="A4206" s="289" t="s">
        <v>285</v>
      </c>
      <c r="B4206">
        <v>22</v>
      </c>
      <c r="C4206">
        <v>1853.3</v>
      </c>
      <c r="D4206">
        <v>9.1</v>
      </c>
      <c r="E4206" s="289" t="s">
        <v>9667</v>
      </c>
      <c r="F4206">
        <v>5015108817</v>
      </c>
      <c r="G4206" s="276">
        <v>45706</v>
      </c>
      <c r="H4206">
        <v>20250210648661</v>
      </c>
      <c r="I4206">
        <v>21.6</v>
      </c>
      <c r="J4206" s="289" t="s">
        <v>350</v>
      </c>
      <c r="K4206" s="289" t="s">
        <v>9702</v>
      </c>
      <c r="L4206" s="289" t="s">
        <v>275</v>
      </c>
      <c r="M4206" s="289" t="s">
        <v>9634</v>
      </c>
      <c r="N4206" s="289" t="s">
        <v>390</v>
      </c>
      <c r="O4206" s="289" t="s">
        <v>291</v>
      </c>
      <c r="P4206" s="289" t="str">
        <f>VLOOKUP(CAT_Details[[#This Row],[Delivery Bp Customer Code]],Table6[],2,0)</f>
        <v>DX01-L5</v>
      </c>
    </row>
    <row r="4207" spans="1:16" x14ac:dyDescent="0.25">
      <c r="A4207" s="289" t="s">
        <v>285</v>
      </c>
      <c r="B4207">
        <v>3</v>
      </c>
      <c r="C4207">
        <v>280</v>
      </c>
      <c r="D4207">
        <v>0.6</v>
      </c>
      <c r="E4207" s="289" t="s">
        <v>9703</v>
      </c>
      <c r="F4207">
        <v>5015108855</v>
      </c>
      <c r="G4207" s="276">
        <v>45706</v>
      </c>
      <c r="H4207">
        <v>20250211649626</v>
      </c>
      <c r="I4207">
        <v>1.1040000000000001</v>
      </c>
      <c r="J4207" s="289" t="s">
        <v>350</v>
      </c>
      <c r="K4207" s="289" t="s">
        <v>9704</v>
      </c>
      <c r="L4207" s="289" t="s">
        <v>275</v>
      </c>
      <c r="M4207" s="289" t="s">
        <v>9634</v>
      </c>
      <c r="N4207" s="289" t="s">
        <v>407</v>
      </c>
      <c r="O4207" s="289" t="s">
        <v>291</v>
      </c>
      <c r="P4207" s="289" t="str">
        <f>VLOOKUP(CAT_Details[[#This Row],[Delivery Bp Customer Code]],Table6[],2,0)</f>
        <v>DX01-L5</v>
      </c>
    </row>
    <row r="4208" spans="1:16" x14ac:dyDescent="0.25">
      <c r="A4208" s="289" t="s">
        <v>285</v>
      </c>
      <c r="B4208">
        <v>21</v>
      </c>
      <c r="C4208">
        <v>2520</v>
      </c>
      <c r="D4208">
        <v>8.4</v>
      </c>
      <c r="E4208" s="289" t="s">
        <v>9705</v>
      </c>
      <c r="F4208">
        <v>5015108926</v>
      </c>
      <c r="G4208" s="276">
        <v>45706</v>
      </c>
      <c r="H4208">
        <v>20250211649805</v>
      </c>
      <c r="I4208">
        <v>20.16</v>
      </c>
      <c r="J4208" s="289" t="s">
        <v>350</v>
      </c>
      <c r="K4208" s="289" t="s">
        <v>9706</v>
      </c>
      <c r="L4208" s="289" t="s">
        <v>275</v>
      </c>
      <c r="M4208" s="289" t="s">
        <v>9634</v>
      </c>
      <c r="N4208" s="289" t="s">
        <v>353</v>
      </c>
      <c r="O4208" s="289" t="s">
        <v>291</v>
      </c>
      <c r="P4208" s="289" t="str">
        <f>VLOOKUP(CAT_Details[[#This Row],[Delivery Bp Customer Code]],Table6[],2,0)</f>
        <v>DX01-L5</v>
      </c>
    </row>
    <row r="4209" spans="1:16" x14ac:dyDescent="0.25">
      <c r="A4209" s="289" t="s">
        <v>285</v>
      </c>
      <c r="B4209">
        <v>2</v>
      </c>
      <c r="C4209">
        <v>176</v>
      </c>
      <c r="D4209">
        <v>0.6</v>
      </c>
      <c r="E4209" s="289" t="s">
        <v>9707</v>
      </c>
      <c r="F4209">
        <v>5015109096</v>
      </c>
      <c r="G4209" s="276">
        <v>45706</v>
      </c>
      <c r="H4209">
        <v>20250210649064</v>
      </c>
      <c r="I4209">
        <v>1.1519999999999999</v>
      </c>
      <c r="J4209" s="289" t="s">
        <v>280</v>
      </c>
      <c r="K4209" s="289" t="s">
        <v>9708</v>
      </c>
      <c r="L4209" s="289" t="s">
        <v>275</v>
      </c>
      <c r="M4209" s="289" t="s">
        <v>9628</v>
      </c>
      <c r="N4209" s="289" t="s">
        <v>424</v>
      </c>
      <c r="O4209" s="289" t="s">
        <v>291</v>
      </c>
      <c r="P4209" s="289" t="str">
        <f>VLOOKUP(CAT_Details[[#This Row],[Delivery Bp Customer Code]],Table6[],2,0)</f>
        <v>DX01-L5</v>
      </c>
    </row>
    <row r="4210" spans="1:16" x14ac:dyDescent="0.25">
      <c r="A4210" s="289" t="s">
        <v>285</v>
      </c>
      <c r="B4210">
        <v>1</v>
      </c>
      <c r="C4210">
        <v>252</v>
      </c>
      <c r="D4210">
        <v>0.4</v>
      </c>
      <c r="E4210" s="289" t="s">
        <v>9709</v>
      </c>
      <c r="F4210">
        <v>5015109100</v>
      </c>
      <c r="G4210" s="276">
        <v>45706</v>
      </c>
      <c r="H4210">
        <v>20250210648798</v>
      </c>
      <c r="I4210">
        <v>0.432</v>
      </c>
      <c r="J4210" s="289" t="s">
        <v>350</v>
      </c>
      <c r="K4210" s="289" t="s">
        <v>9710</v>
      </c>
      <c r="L4210" s="289" t="s">
        <v>275</v>
      </c>
      <c r="M4210" s="289" t="s">
        <v>9531</v>
      </c>
      <c r="N4210" s="289" t="s">
        <v>685</v>
      </c>
      <c r="O4210" s="289" t="s">
        <v>291</v>
      </c>
      <c r="P4210" s="289" t="str">
        <f>VLOOKUP(CAT_Details[[#This Row],[Delivery Bp Customer Code]],Table6[],2,0)</f>
        <v>DX01-L5</v>
      </c>
    </row>
    <row r="4211" spans="1:16" x14ac:dyDescent="0.25">
      <c r="A4211" s="289" t="s">
        <v>285</v>
      </c>
      <c r="B4211">
        <v>1</v>
      </c>
      <c r="C4211">
        <v>45</v>
      </c>
      <c r="D4211">
        <v>0.4</v>
      </c>
      <c r="E4211" s="289" t="s">
        <v>9711</v>
      </c>
      <c r="F4211">
        <v>5015109115</v>
      </c>
      <c r="G4211" s="276">
        <v>45706</v>
      </c>
      <c r="H4211" s="5">
        <v>20250212650701</v>
      </c>
      <c r="I4211">
        <v>0.28799999999999998</v>
      </c>
      <c r="J4211" s="289" t="s">
        <v>350</v>
      </c>
      <c r="K4211" s="289" t="s">
        <v>9712</v>
      </c>
      <c r="L4211" s="289" t="s">
        <v>275</v>
      </c>
      <c r="M4211" s="289" t="s">
        <v>9698</v>
      </c>
      <c r="N4211" s="289" t="s">
        <v>378</v>
      </c>
      <c r="O4211" s="289" t="s">
        <v>291</v>
      </c>
      <c r="P4211" s="289" t="str">
        <f>VLOOKUP(CAT_Details[[#This Row],[Delivery Bp Customer Code]],Table6[],2,0)</f>
        <v>DX01-L5</v>
      </c>
    </row>
    <row r="4212" spans="1:16" x14ac:dyDescent="0.25">
      <c r="A4212" s="289" t="s">
        <v>521</v>
      </c>
      <c r="B4212">
        <v>2</v>
      </c>
      <c r="C4212">
        <v>1486</v>
      </c>
      <c r="D4212">
        <v>0.92</v>
      </c>
      <c r="E4212" s="289" t="s">
        <v>9713</v>
      </c>
      <c r="F4212">
        <v>5015094757</v>
      </c>
      <c r="G4212" s="276">
        <v>45706</v>
      </c>
      <c r="H4212" s="5">
        <v>20250206647205</v>
      </c>
      <c r="I4212">
        <v>2.1259999999999999</v>
      </c>
      <c r="J4212" s="289" t="s">
        <v>294</v>
      </c>
      <c r="K4212" s="289" t="s">
        <v>9714</v>
      </c>
      <c r="L4212" s="289" t="s">
        <v>275</v>
      </c>
      <c r="M4212" s="289" t="s">
        <v>9609</v>
      </c>
      <c r="N4212" s="289" t="s">
        <v>606</v>
      </c>
      <c r="O4212" s="289" t="s">
        <v>525</v>
      </c>
      <c r="P4212" s="289" t="str">
        <f>VLOOKUP(CAT_Details[[#This Row],[Delivery Bp Customer Code]],Table6[],2,0)</f>
        <v>No Loc</v>
      </c>
    </row>
    <row r="4213" spans="1:16" x14ac:dyDescent="0.25">
      <c r="A4213" s="289" t="s">
        <v>272</v>
      </c>
      <c r="B4213">
        <v>2</v>
      </c>
      <c r="C4213">
        <v>247</v>
      </c>
      <c r="D4213">
        <v>0.4</v>
      </c>
      <c r="E4213" s="289" t="s">
        <v>9715</v>
      </c>
      <c r="F4213">
        <v>5015080339</v>
      </c>
      <c r="G4213" s="276">
        <v>45706</v>
      </c>
      <c r="H4213">
        <v>20250206646900</v>
      </c>
      <c r="I4213">
        <v>0.76800000000000002</v>
      </c>
      <c r="J4213" s="289" t="s">
        <v>438</v>
      </c>
      <c r="K4213" s="289" t="s">
        <v>9716</v>
      </c>
      <c r="L4213" s="289" t="s">
        <v>275</v>
      </c>
      <c r="M4213" s="289" t="s">
        <v>9082</v>
      </c>
      <c r="N4213" s="289" t="s">
        <v>440</v>
      </c>
      <c r="O4213" s="289" t="s">
        <v>277</v>
      </c>
      <c r="P4213" s="289" t="str">
        <f>VLOOKUP(CAT_Details[[#This Row],[Delivery Bp Customer Code]],Table6[],2,0)</f>
        <v>U2-L5</v>
      </c>
    </row>
    <row r="4214" spans="1:16" x14ac:dyDescent="0.25">
      <c r="A4214" s="289" t="s">
        <v>272</v>
      </c>
      <c r="B4214">
        <v>6</v>
      </c>
      <c r="C4214">
        <v>1204</v>
      </c>
      <c r="D4214">
        <v>0.97</v>
      </c>
      <c r="E4214" s="289" t="s">
        <v>9651</v>
      </c>
      <c r="F4214">
        <v>5015108466</v>
      </c>
      <c r="G4214" s="276">
        <v>45706</v>
      </c>
      <c r="H4214" s="5">
        <v>20250210649159</v>
      </c>
      <c r="I4214">
        <v>1.3919999999999999</v>
      </c>
      <c r="J4214" s="289" t="s">
        <v>324</v>
      </c>
      <c r="K4214" s="289" t="s">
        <v>9717</v>
      </c>
      <c r="L4214" s="289" t="s">
        <v>275</v>
      </c>
      <c r="M4214" s="289" t="s">
        <v>9618</v>
      </c>
      <c r="N4214" s="289" t="s">
        <v>453</v>
      </c>
      <c r="O4214" s="289" t="s">
        <v>277</v>
      </c>
      <c r="P4214" s="289" t="str">
        <f>VLOOKUP(CAT_Details[[#This Row],[Delivery Bp Customer Code]],Table6[],2,0)</f>
        <v>U2-L5</v>
      </c>
    </row>
    <row r="4215" spans="1:16" x14ac:dyDescent="0.25">
      <c r="A4215" s="289" t="s">
        <v>272</v>
      </c>
      <c r="B4215">
        <v>1</v>
      </c>
      <c r="C4215">
        <v>32</v>
      </c>
      <c r="D4215">
        <v>0.2</v>
      </c>
      <c r="E4215" s="289" t="s">
        <v>9718</v>
      </c>
      <c r="F4215">
        <v>5015109075</v>
      </c>
      <c r="G4215" s="276">
        <v>45706</v>
      </c>
      <c r="H4215">
        <v>20250210648782</v>
      </c>
      <c r="I4215">
        <v>0.192</v>
      </c>
      <c r="J4215" s="289" t="s">
        <v>350</v>
      </c>
      <c r="K4215" s="289" t="s">
        <v>9719</v>
      </c>
      <c r="L4215" s="289" t="s">
        <v>275</v>
      </c>
      <c r="M4215" s="289" t="s">
        <v>9634</v>
      </c>
      <c r="N4215" s="289" t="s">
        <v>446</v>
      </c>
      <c r="O4215" s="289" t="s">
        <v>277</v>
      </c>
      <c r="P4215" s="289" t="str">
        <f>VLOOKUP(CAT_Details[[#This Row],[Delivery Bp Customer Code]],Table6[],2,0)</f>
        <v>U2-L5</v>
      </c>
    </row>
    <row r="4216" spans="1:16" x14ac:dyDescent="0.25">
      <c r="A4216" s="289" t="s">
        <v>272</v>
      </c>
      <c r="B4216">
        <v>6</v>
      </c>
      <c r="C4216">
        <v>528</v>
      </c>
      <c r="D4216">
        <v>2.4</v>
      </c>
      <c r="E4216" s="289" t="s">
        <v>9720</v>
      </c>
      <c r="F4216">
        <v>5015122896</v>
      </c>
      <c r="G4216" s="276">
        <v>45706</v>
      </c>
      <c r="H4216" s="5">
        <v>20250210648530</v>
      </c>
      <c r="I4216">
        <v>5.76</v>
      </c>
      <c r="J4216" s="289" t="s">
        <v>350</v>
      </c>
      <c r="K4216" s="289" t="s">
        <v>9721</v>
      </c>
      <c r="L4216" s="289" t="s">
        <v>275</v>
      </c>
      <c r="M4216" s="289" t="s">
        <v>9634</v>
      </c>
      <c r="N4216" s="289" t="s">
        <v>462</v>
      </c>
      <c r="O4216" s="289" t="s">
        <v>277</v>
      </c>
      <c r="P4216" s="289" t="str">
        <f>VLOOKUP(CAT_Details[[#This Row],[Delivery Bp Customer Code]],Table6[],2,0)</f>
        <v>U2-L5</v>
      </c>
    </row>
    <row r="4217" spans="1:16" x14ac:dyDescent="0.25">
      <c r="A4217" s="289" t="s">
        <v>272</v>
      </c>
      <c r="B4217">
        <v>20</v>
      </c>
      <c r="C4217">
        <v>1525</v>
      </c>
      <c r="D4217">
        <v>8</v>
      </c>
      <c r="E4217" s="289" t="s">
        <v>9722</v>
      </c>
      <c r="F4217">
        <v>5015136694</v>
      </c>
      <c r="G4217" s="276">
        <v>45706</v>
      </c>
      <c r="H4217">
        <v>20250211650169</v>
      </c>
      <c r="I4217">
        <v>18.239999999999998</v>
      </c>
      <c r="J4217" s="289" t="s">
        <v>302</v>
      </c>
      <c r="K4217" s="289" t="s">
        <v>9723</v>
      </c>
      <c r="L4217" s="289" t="s">
        <v>275</v>
      </c>
      <c r="M4217" s="289" t="s">
        <v>9724</v>
      </c>
      <c r="N4217" s="289" t="s">
        <v>305</v>
      </c>
      <c r="O4217" s="289" t="s">
        <v>277</v>
      </c>
      <c r="P4217" s="289" t="str">
        <f>VLOOKUP(CAT_Details[[#This Row],[Delivery Bp Customer Code]],Table6[],2,0)</f>
        <v>U2-L5</v>
      </c>
    </row>
    <row r="4218" spans="1:16" x14ac:dyDescent="0.25">
      <c r="A4218" s="289" t="s">
        <v>272</v>
      </c>
      <c r="B4218">
        <v>6</v>
      </c>
      <c r="C4218">
        <v>846</v>
      </c>
      <c r="D4218">
        <v>3.2</v>
      </c>
      <c r="E4218" s="289" t="s">
        <v>9722</v>
      </c>
      <c r="F4218">
        <v>5015136695</v>
      </c>
      <c r="G4218" s="276">
        <v>45706</v>
      </c>
      <c r="H4218">
        <v>20250211650197</v>
      </c>
      <c r="I4218">
        <v>7.2960000000000003</v>
      </c>
      <c r="J4218" s="289" t="s">
        <v>302</v>
      </c>
      <c r="K4218" s="289" t="s">
        <v>9725</v>
      </c>
      <c r="L4218" s="289" t="s">
        <v>275</v>
      </c>
      <c r="M4218" s="289" t="s">
        <v>9724</v>
      </c>
      <c r="N4218" s="289" t="s">
        <v>305</v>
      </c>
      <c r="O4218" s="289" t="s">
        <v>277</v>
      </c>
      <c r="P4218" s="289" t="str">
        <f>VLOOKUP(CAT_Details[[#This Row],[Delivery Bp Customer Code]],Table6[],2,0)</f>
        <v>U2-L5</v>
      </c>
    </row>
    <row r="4219" spans="1:16" x14ac:dyDescent="0.25">
      <c r="A4219" s="289" t="s">
        <v>272</v>
      </c>
      <c r="B4219">
        <v>16</v>
      </c>
      <c r="C4219">
        <v>800</v>
      </c>
      <c r="D4219">
        <v>7.9</v>
      </c>
      <c r="E4219" s="289" t="s">
        <v>9726</v>
      </c>
      <c r="F4219">
        <v>5015136701</v>
      </c>
      <c r="G4219" s="276">
        <v>45706</v>
      </c>
      <c r="H4219">
        <v>20250213652157</v>
      </c>
      <c r="I4219">
        <v>17.138999999999999</v>
      </c>
      <c r="J4219" s="289" t="s">
        <v>273</v>
      </c>
      <c r="K4219" s="289" t="s">
        <v>9727</v>
      </c>
      <c r="L4219" s="289" t="s">
        <v>275</v>
      </c>
      <c r="M4219" s="289" t="s">
        <v>9640</v>
      </c>
      <c r="N4219" s="289" t="s">
        <v>1240</v>
      </c>
      <c r="O4219" s="289" t="s">
        <v>277</v>
      </c>
      <c r="P4219" s="289" t="str">
        <f>VLOOKUP(CAT_Details[[#This Row],[Delivery Bp Customer Code]],Table6[],2,0)</f>
        <v>U2-L5</v>
      </c>
    </row>
    <row r="4220" spans="1:16" x14ac:dyDescent="0.25">
      <c r="A4220" s="289" t="s">
        <v>4794</v>
      </c>
      <c r="B4220">
        <v>1</v>
      </c>
      <c r="C4220">
        <v>91</v>
      </c>
      <c r="D4220">
        <v>0.4</v>
      </c>
      <c r="E4220" s="289" t="s">
        <v>9728</v>
      </c>
      <c r="F4220">
        <v>5015080175</v>
      </c>
      <c r="G4220" s="276">
        <v>45706</v>
      </c>
      <c r="H4220">
        <v>20250206646534</v>
      </c>
      <c r="I4220">
        <v>0.38400000000000001</v>
      </c>
      <c r="J4220" s="289" t="s">
        <v>294</v>
      </c>
      <c r="K4220" s="289" t="s">
        <v>9729</v>
      </c>
      <c r="L4220" s="289" t="s">
        <v>275</v>
      </c>
      <c r="M4220" s="289" t="s">
        <v>9082</v>
      </c>
      <c r="N4220" s="289" t="s">
        <v>504</v>
      </c>
      <c r="O4220" s="289" t="s">
        <v>4798</v>
      </c>
      <c r="P4220" s="289" t="str">
        <f>VLOOKUP(CAT_Details[[#This Row],[Delivery Bp Customer Code]],Table6[],2,0)</f>
        <v>MY02</v>
      </c>
    </row>
    <row r="4221" spans="1:16" x14ac:dyDescent="0.25">
      <c r="A4221" s="289" t="s">
        <v>4794</v>
      </c>
      <c r="B4221">
        <v>1</v>
      </c>
      <c r="C4221">
        <v>1108</v>
      </c>
      <c r="D4221">
        <v>0.4</v>
      </c>
      <c r="E4221" s="289" t="s">
        <v>9730</v>
      </c>
      <c r="F4221">
        <v>5015108665</v>
      </c>
      <c r="G4221" s="276">
        <v>45706</v>
      </c>
      <c r="H4221">
        <v>20250211649677</v>
      </c>
      <c r="I4221">
        <v>1.661</v>
      </c>
      <c r="J4221" s="289" t="s">
        <v>350</v>
      </c>
      <c r="K4221" s="289" t="s">
        <v>9731</v>
      </c>
      <c r="L4221" s="289" t="s">
        <v>275</v>
      </c>
      <c r="M4221" s="289" t="s">
        <v>9698</v>
      </c>
      <c r="N4221" s="289" t="s">
        <v>948</v>
      </c>
      <c r="O4221" s="289" t="s">
        <v>4798</v>
      </c>
      <c r="P4221" s="289" t="str">
        <f>VLOOKUP(CAT_Details[[#This Row],[Delivery Bp Customer Code]],Table6[],2,0)</f>
        <v>MY02</v>
      </c>
    </row>
    <row r="4222" spans="1:16" x14ac:dyDescent="0.25">
      <c r="A4222" s="289" t="s">
        <v>4794</v>
      </c>
      <c r="B4222">
        <v>4</v>
      </c>
      <c r="C4222">
        <v>1040</v>
      </c>
      <c r="D4222">
        <v>1.6</v>
      </c>
      <c r="E4222" s="289" t="s">
        <v>9730</v>
      </c>
      <c r="F4222">
        <v>5015108667</v>
      </c>
      <c r="G4222" s="276">
        <v>45706</v>
      </c>
      <c r="H4222" s="5">
        <v>20250211649669</v>
      </c>
      <c r="I4222">
        <v>1.92</v>
      </c>
      <c r="J4222" s="289" t="s">
        <v>350</v>
      </c>
      <c r="K4222" s="289" t="s">
        <v>9732</v>
      </c>
      <c r="L4222" s="289" t="s">
        <v>275</v>
      </c>
      <c r="M4222" s="289" t="s">
        <v>9698</v>
      </c>
      <c r="N4222" s="289" t="s">
        <v>948</v>
      </c>
      <c r="O4222" s="289" t="s">
        <v>4798</v>
      </c>
      <c r="P4222" s="289" t="str">
        <f>VLOOKUP(CAT_Details[[#This Row],[Delivery Bp Customer Code]],Table6[],2,0)</f>
        <v>MY02</v>
      </c>
    </row>
    <row r="4223" spans="1:16" x14ac:dyDescent="0.25">
      <c r="A4223" s="289" t="s">
        <v>4794</v>
      </c>
      <c r="B4223">
        <v>2</v>
      </c>
      <c r="C4223">
        <v>1151</v>
      </c>
      <c r="D4223">
        <v>0.59</v>
      </c>
      <c r="E4223" s="289" t="s">
        <v>9733</v>
      </c>
      <c r="F4223">
        <v>5015108950</v>
      </c>
      <c r="G4223" s="276">
        <v>45706</v>
      </c>
      <c r="H4223">
        <v>20250211649732</v>
      </c>
      <c r="I4223">
        <v>0.67900000000000005</v>
      </c>
      <c r="J4223" s="289" t="s">
        <v>350</v>
      </c>
      <c r="K4223" s="289" t="s">
        <v>9734</v>
      </c>
      <c r="L4223" s="289" t="s">
        <v>275</v>
      </c>
      <c r="M4223" s="289" t="s">
        <v>9634</v>
      </c>
      <c r="N4223" s="289" t="s">
        <v>528</v>
      </c>
      <c r="O4223" s="289" t="s">
        <v>4798</v>
      </c>
      <c r="P4223" s="289" t="str">
        <f>VLOOKUP(CAT_Details[[#This Row],[Delivery Bp Customer Code]],Table6[],2,0)</f>
        <v>MY02</v>
      </c>
    </row>
    <row r="4224" spans="1:16" x14ac:dyDescent="0.25">
      <c r="A4224" s="289" t="s">
        <v>278</v>
      </c>
      <c r="B4224">
        <v>1</v>
      </c>
      <c r="C4224">
        <v>516</v>
      </c>
      <c r="D4224">
        <v>0.4</v>
      </c>
      <c r="E4224" s="289" t="s">
        <v>9735</v>
      </c>
      <c r="F4224">
        <v>5015108972</v>
      </c>
      <c r="G4224" s="276">
        <v>45707</v>
      </c>
      <c r="H4224">
        <v>20250210648854</v>
      </c>
      <c r="I4224">
        <v>0.33600000000000002</v>
      </c>
      <c r="J4224" s="289" t="s">
        <v>324</v>
      </c>
      <c r="K4224" s="289" t="s">
        <v>9736</v>
      </c>
      <c r="L4224" s="289" t="s">
        <v>275</v>
      </c>
      <c r="M4224" s="289" t="s">
        <v>9737</v>
      </c>
      <c r="N4224" s="289" t="s">
        <v>1817</v>
      </c>
      <c r="O4224" s="289" t="s">
        <v>498</v>
      </c>
      <c r="P4224" s="289" t="str">
        <f>VLOOKUP(CAT_Details[[#This Row],[Delivery Bp Customer Code]],Table6[],2,0)</f>
        <v>DK-BM01</v>
      </c>
    </row>
    <row r="4225" spans="1:16" x14ac:dyDescent="0.25">
      <c r="A4225" s="289" t="s">
        <v>278</v>
      </c>
      <c r="B4225">
        <v>9</v>
      </c>
      <c r="C4225">
        <v>3520</v>
      </c>
      <c r="D4225">
        <v>3.6</v>
      </c>
      <c r="E4225" s="289" t="s">
        <v>9738</v>
      </c>
      <c r="F4225">
        <v>5015109095</v>
      </c>
      <c r="G4225" s="276">
        <v>45707</v>
      </c>
      <c r="H4225">
        <v>20250211649776</v>
      </c>
      <c r="I4225">
        <v>6.9119999999999999</v>
      </c>
      <c r="J4225" s="289" t="s">
        <v>324</v>
      </c>
      <c r="K4225" s="289" t="s">
        <v>9739</v>
      </c>
      <c r="L4225" s="289" t="s">
        <v>275</v>
      </c>
      <c r="M4225" s="289" t="s">
        <v>9650</v>
      </c>
      <c r="N4225" s="289" t="s">
        <v>336</v>
      </c>
      <c r="O4225" s="289" t="s">
        <v>498</v>
      </c>
      <c r="P4225" s="289" t="str">
        <f>VLOOKUP(CAT_Details[[#This Row],[Delivery Bp Customer Code]],Table6[],2,0)</f>
        <v>DK-BM01</v>
      </c>
    </row>
    <row r="4226" spans="1:16" x14ac:dyDescent="0.25">
      <c r="A4226" s="289" t="s">
        <v>278</v>
      </c>
      <c r="B4226">
        <v>14</v>
      </c>
      <c r="C4226">
        <v>7420</v>
      </c>
      <c r="D4226">
        <v>5.6</v>
      </c>
      <c r="E4226" s="289" t="s">
        <v>9740</v>
      </c>
      <c r="F4226">
        <v>5015122964</v>
      </c>
      <c r="G4226" s="276">
        <v>45707</v>
      </c>
      <c r="H4226">
        <v>20250212650971</v>
      </c>
      <c r="I4226">
        <v>14.515000000000001</v>
      </c>
      <c r="J4226" s="289" t="s">
        <v>273</v>
      </c>
      <c r="K4226" s="289" t="s">
        <v>9741</v>
      </c>
      <c r="L4226" s="289" t="s">
        <v>275</v>
      </c>
      <c r="M4226" s="289" t="s">
        <v>9612</v>
      </c>
      <c r="N4226" s="289" t="s">
        <v>653</v>
      </c>
      <c r="O4226" s="289" t="s">
        <v>498</v>
      </c>
      <c r="P4226" s="289" t="str">
        <f>VLOOKUP(CAT_Details[[#This Row],[Delivery Bp Customer Code]],Table6[],2,0)</f>
        <v>DK-BM01</v>
      </c>
    </row>
    <row r="4227" spans="1:16" x14ac:dyDescent="0.25">
      <c r="A4227" s="289" t="s">
        <v>278</v>
      </c>
      <c r="B4227">
        <v>1</v>
      </c>
      <c r="C4227">
        <v>71</v>
      </c>
      <c r="D4227">
        <v>0.4</v>
      </c>
      <c r="E4227" s="289" t="s">
        <v>9742</v>
      </c>
      <c r="F4227">
        <v>5015152097</v>
      </c>
      <c r="G4227" s="276">
        <v>45707</v>
      </c>
      <c r="H4227" s="5">
        <v>20250212650797</v>
      </c>
      <c r="I4227">
        <v>0.96</v>
      </c>
      <c r="J4227" s="289" t="s">
        <v>273</v>
      </c>
      <c r="K4227" s="289" t="s">
        <v>9743</v>
      </c>
      <c r="L4227" s="289" t="s">
        <v>275</v>
      </c>
      <c r="M4227" s="289" t="s">
        <v>9744</v>
      </c>
      <c r="N4227" s="289" t="s">
        <v>1003</v>
      </c>
      <c r="O4227" s="289" t="s">
        <v>498</v>
      </c>
      <c r="P4227" s="289" t="str">
        <f>VLOOKUP(CAT_Details[[#This Row],[Delivery Bp Customer Code]],Table6[],2,0)</f>
        <v>DK-BM01</v>
      </c>
    </row>
    <row r="4228" spans="1:16" x14ac:dyDescent="0.25">
      <c r="A4228" s="289" t="s">
        <v>278</v>
      </c>
      <c r="B4228">
        <v>3</v>
      </c>
      <c r="C4228">
        <v>1716</v>
      </c>
      <c r="D4228">
        <v>1.2</v>
      </c>
      <c r="E4228" s="289" t="s">
        <v>9745</v>
      </c>
      <c r="F4228">
        <v>5015152143</v>
      </c>
      <c r="G4228" s="276">
        <v>45707</v>
      </c>
      <c r="H4228">
        <v>20250212650836</v>
      </c>
      <c r="I4228">
        <v>2.88</v>
      </c>
      <c r="J4228" s="289" t="s">
        <v>273</v>
      </c>
      <c r="K4228" s="289" t="s">
        <v>9746</v>
      </c>
      <c r="L4228" s="289" t="s">
        <v>275</v>
      </c>
      <c r="M4228" s="289" t="s">
        <v>9744</v>
      </c>
      <c r="N4228" s="289" t="s">
        <v>575</v>
      </c>
      <c r="O4228" s="289" t="s">
        <v>498</v>
      </c>
      <c r="P4228" s="289" t="str">
        <f>VLOOKUP(CAT_Details[[#This Row],[Delivery Bp Customer Code]],Table6[],2,0)</f>
        <v>DK-BM01</v>
      </c>
    </row>
    <row r="4229" spans="1:16" x14ac:dyDescent="0.25">
      <c r="A4229" s="289" t="s">
        <v>75</v>
      </c>
      <c r="B4229">
        <v>10</v>
      </c>
      <c r="C4229">
        <v>3450</v>
      </c>
      <c r="D4229">
        <v>4</v>
      </c>
      <c r="E4229" s="289" t="s">
        <v>9747</v>
      </c>
      <c r="F4229">
        <v>5015109112</v>
      </c>
      <c r="G4229" s="276">
        <v>45707</v>
      </c>
      <c r="H4229" s="5">
        <v>20250210649296</v>
      </c>
      <c r="I4229">
        <v>9.6</v>
      </c>
      <c r="J4229" s="289" t="s">
        <v>324</v>
      </c>
      <c r="K4229" s="289" t="s">
        <v>9748</v>
      </c>
      <c r="L4229" s="289" t="s">
        <v>275</v>
      </c>
      <c r="M4229" s="289" t="s">
        <v>9737</v>
      </c>
      <c r="N4229" s="289" t="s">
        <v>2727</v>
      </c>
      <c r="O4229" s="289" t="s">
        <v>2173</v>
      </c>
      <c r="P4229" s="289" t="str">
        <f>VLOOKUP(CAT_Details[[#This Row],[Delivery Bp Customer Code]],Table6[],2,0)</f>
        <v>OYL1</v>
      </c>
    </row>
    <row r="4230" spans="1:16" x14ac:dyDescent="0.25">
      <c r="A4230" s="289" t="s">
        <v>75</v>
      </c>
      <c r="B4230">
        <v>11</v>
      </c>
      <c r="C4230">
        <v>3256</v>
      </c>
      <c r="D4230">
        <v>5.5</v>
      </c>
      <c r="E4230" s="289" t="s">
        <v>9749</v>
      </c>
      <c r="F4230">
        <v>5015122559</v>
      </c>
      <c r="G4230" s="276">
        <v>45707</v>
      </c>
      <c r="H4230">
        <v>20250212650812</v>
      </c>
      <c r="I4230">
        <v>11.22</v>
      </c>
      <c r="J4230" s="289" t="s">
        <v>350</v>
      </c>
      <c r="K4230" s="289" t="s">
        <v>9750</v>
      </c>
      <c r="L4230" s="289" t="s">
        <v>275</v>
      </c>
      <c r="M4230" s="289" t="s">
        <v>9751</v>
      </c>
      <c r="N4230" s="289" t="s">
        <v>1631</v>
      </c>
      <c r="O4230" s="289" t="s">
        <v>7849</v>
      </c>
      <c r="P4230" s="289" t="str">
        <f>VLOOKUP(CAT_Details[[#This Row],[Delivery Bp Customer Code]],Table6[],2,0)</f>
        <v>MZ03</v>
      </c>
    </row>
    <row r="4231" spans="1:16" x14ac:dyDescent="0.25">
      <c r="A4231" s="289" t="s">
        <v>75</v>
      </c>
      <c r="B4231">
        <v>1</v>
      </c>
      <c r="C4231">
        <v>1</v>
      </c>
      <c r="D4231">
        <v>0.03</v>
      </c>
      <c r="E4231" s="289" t="s">
        <v>9752</v>
      </c>
      <c r="F4231">
        <v>5015122802</v>
      </c>
      <c r="G4231" s="276">
        <v>45707</v>
      </c>
      <c r="H4231">
        <v>20250211650198</v>
      </c>
      <c r="I4231">
        <v>8.0000000000000002E-3</v>
      </c>
      <c r="J4231" s="289" t="s">
        <v>350</v>
      </c>
      <c r="K4231" s="289" t="s">
        <v>9753</v>
      </c>
      <c r="L4231" s="289" t="s">
        <v>275</v>
      </c>
      <c r="M4231" s="289" t="s">
        <v>9754</v>
      </c>
      <c r="N4231" s="289" t="s">
        <v>704</v>
      </c>
      <c r="O4231" s="289" t="s">
        <v>2173</v>
      </c>
      <c r="P4231" s="289" t="str">
        <f>VLOOKUP(CAT_Details[[#This Row],[Delivery Bp Customer Code]],Table6[],2,0)</f>
        <v>OYL1</v>
      </c>
    </row>
    <row r="4232" spans="1:16" x14ac:dyDescent="0.25">
      <c r="A4232" s="289" t="s">
        <v>75</v>
      </c>
      <c r="B4232">
        <v>2</v>
      </c>
      <c r="C4232">
        <v>337</v>
      </c>
      <c r="D4232">
        <v>0.6</v>
      </c>
      <c r="E4232" s="289" t="s">
        <v>9752</v>
      </c>
      <c r="F4232">
        <v>5015122803</v>
      </c>
      <c r="G4232" s="276">
        <v>45707</v>
      </c>
      <c r="H4232">
        <v>20250211650175</v>
      </c>
      <c r="I4232">
        <v>2.0110000000000001</v>
      </c>
      <c r="J4232" s="289" t="s">
        <v>350</v>
      </c>
      <c r="K4232" s="289" t="s">
        <v>9755</v>
      </c>
      <c r="L4232" s="289" t="s">
        <v>275</v>
      </c>
      <c r="M4232" s="289" t="s">
        <v>9754</v>
      </c>
      <c r="N4232" s="289" t="s">
        <v>704</v>
      </c>
      <c r="O4232" s="289" t="s">
        <v>2173</v>
      </c>
      <c r="P4232" s="289" t="str">
        <f>VLOOKUP(CAT_Details[[#This Row],[Delivery Bp Customer Code]],Table6[],2,0)</f>
        <v>OYL1</v>
      </c>
    </row>
    <row r="4233" spans="1:16" x14ac:dyDescent="0.25">
      <c r="A4233" s="289" t="s">
        <v>75</v>
      </c>
      <c r="B4233">
        <v>1</v>
      </c>
      <c r="C4233">
        <v>445</v>
      </c>
      <c r="D4233">
        <v>0.4</v>
      </c>
      <c r="E4233" s="289" t="s">
        <v>9756</v>
      </c>
      <c r="F4233">
        <v>5015122858</v>
      </c>
      <c r="G4233" s="276">
        <v>45707</v>
      </c>
      <c r="H4233">
        <v>20250207648107</v>
      </c>
      <c r="I4233">
        <v>0.57599999999999996</v>
      </c>
      <c r="J4233" s="289" t="s">
        <v>350</v>
      </c>
      <c r="K4233" s="289" t="s">
        <v>9757</v>
      </c>
      <c r="L4233" s="289" t="s">
        <v>275</v>
      </c>
      <c r="M4233" s="289" t="s">
        <v>9754</v>
      </c>
      <c r="N4233" s="289" t="s">
        <v>2656</v>
      </c>
      <c r="O4233" s="289" t="s">
        <v>2173</v>
      </c>
      <c r="P4233" s="289" t="str">
        <f>VLOOKUP(CAT_Details[[#This Row],[Delivery Bp Customer Code]],Table6[],2,0)</f>
        <v>OYL1</v>
      </c>
    </row>
    <row r="4234" spans="1:16" x14ac:dyDescent="0.25">
      <c r="A4234" s="289" t="s">
        <v>75</v>
      </c>
      <c r="B4234">
        <v>1</v>
      </c>
      <c r="C4234">
        <v>93</v>
      </c>
      <c r="D4234">
        <v>0.2</v>
      </c>
      <c r="E4234" s="289" t="s">
        <v>9758</v>
      </c>
      <c r="F4234">
        <v>5015122967</v>
      </c>
      <c r="G4234" s="276">
        <v>45707</v>
      </c>
      <c r="H4234">
        <v>20250212650891</v>
      </c>
      <c r="I4234">
        <v>0.24</v>
      </c>
      <c r="J4234" s="289" t="s">
        <v>324</v>
      </c>
      <c r="K4234" s="289" t="s">
        <v>9759</v>
      </c>
      <c r="L4234" s="289" t="s">
        <v>275</v>
      </c>
      <c r="M4234" s="289" t="s">
        <v>9650</v>
      </c>
      <c r="N4234" s="289" t="s">
        <v>2242</v>
      </c>
      <c r="O4234" s="289" t="s">
        <v>2173</v>
      </c>
      <c r="P4234" s="289" t="str">
        <f>VLOOKUP(CAT_Details[[#This Row],[Delivery Bp Customer Code]],Table6[],2,0)</f>
        <v>OYL1</v>
      </c>
    </row>
    <row r="4235" spans="1:16" x14ac:dyDescent="0.25">
      <c r="A4235" s="289" t="s">
        <v>75</v>
      </c>
      <c r="B4235">
        <v>1</v>
      </c>
      <c r="C4235">
        <v>378.5</v>
      </c>
      <c r="D4235">
        <v>0.4</v>
      </c>
      <c r="E4235" s="289" t="s">
        <v>9760</v>
      </c>
      <c r="F4235">
        <v>5015151968</v>
      </c>
      <c r="G4235" s="276">
        <v>45707</v>
      </c>
      <c r="H4235">
        <v>20250214653054</v>
      </c>
      <c r="I4235">
        <v>0.96</v>
      </c>
      <c r="J4235" s="289" t="s">
        <v>273</v>
      </c>
      <c r="K4235" s="289" t="s">
        <v>9761</v>
      </c>
      <c r="L4235" s="289" t="s">
        <v>275</v>
      </c>
      <c r="M4235" s="289" t="s">
        <v>9744</v>
      </c>
      <c r="N4235" s="289" t="s">
        <v>3563</v>
      </c>
      <c r="O4235" s="289" t="s">
        <v>2173</v>
      </c>
      <c r="P4235" s="289" t="str">
        <f>VLOOKUP(CAT_Details[[#This Row],[Delivery Bp Customer Code]],Table6[],2,0)</f>
        <v>OYL1</v>
      </c>
    </row>
    <row r="4236" spans="1:16" x14ac:dyDescent="0.25">
      <c r="A4236" s="289" t="s">
        <v>75</v>
      </c>
      <c r="B4236">
        <v>1</v>
      </c>
      <c r="C4236">
        <v>5</v>
      </c>
      <c r="D4236">
        <v>0.1</v>
      </c>
      <c r="E4236" s="289" t="s">
        <v>9762</v>
      </c>
      <c r="F4236">
        <v>5015152268</v>
      </c>
      <c r="G4236" s="276">
        <v>45707</v>
      </c>
      <c r="H4236">
        <v>20250213652225</v>
      </c>
      <c r="I4236">
        <v>8.1000000000000003E-2</v>
      </c>
      <c r="J4236" s="289" t="s">
        <v>273</v>
      </c>
      <c r="K4236" s="289" t="s">
        <v>9763</v>
      </c>
      <c r="L4236" s="289" t="s">
        <v>275</v>
      </c>
      <c r="M4236" s="289" t="s">
        <v>9744</v>
      </c>
      <c r="N4236" s="289" t="s">
        <v>1240</v>
      </c>
      <c r="O4236" s="289" t="s">
        <v>2173</v>
      </c>
      <c r="P4236" s="289" t="str">
        <f>VLOOKUP(CAT_Details[[#This Row],[Delivery Bp Customer Code]],Table6[],2,0)</f>
        <v>OYL1</v>
      </c>
    </row>
    <row r="4237" spans="1:16" x14ac:dyDescent="0.25">
      <c r="A4237" s="289" t="s">
        <v>3329</v>
      </c>
      <c r="B4237">
        <v>6</v>
      </c>
      <c r="C4237">
        <v>1287</v>
      </c>
      <c r="D4237">
        <v>2.4</v>
      </c>
      <c r="E4237" s="289" t="s">
        <v>9764</v>
      </c>
      <c r="F4237">
        <v>5015094756</v>
      </c>
      <c r="G4237" s="276">
        <v>45707</v>
      </c>
      <c r="H4237">
        <v>20250205646122</v>
      </c>
      <c r="I4237">
        <v>5.4720000000000004</v>
      </c>
      <c r="J4237" s="289" t="s">
        <v>438</v>
      </c>
      <c r="K4237" s="289" t="s">
        <v>9765</v>
      </c>
      <c r="L4237" s="289" t="s">
        <v>275</v>
      </c>
      <c r="M4237" s="289" t="s">
        <v>9609</v>
      </c>
      <c r="N4237" s="289" t="s">
        <v>4090</v>
      </c>
      <c r="O4237" s="289" t="s">
        <v>3332</v>
      </c>
      <c r="P4237" s="289">
        <f>VLOOKUP(CAT_Details[[#This Row],[Delivery Bp Customer Code]],Table6[],2,0)</f>
        <v>3402</v>
      </c>
    </row>
    <row r="4238" spans="1:16" x14ac:dyDescent="0.25">
      <c r="A4238" s="289" t="s">
        <v>3329</v>
      </c>
      <c r="B4238">
        <v>15</v>
      </c>
      <c r="C4238">
        <v>450</v>
      </c>
      <c r="D4238">
        <v>6</v>
      </c>
      <c r="E4238" s="289" t="s">
        <v>9766</v>
      </c>
      <c r="F4238">
        <v>5015108904</v>
      </c>
      <c r="G4238" s="276">
        <v>45707</v>
      </c>
      <c r="H4238">
        <v>20250210648662</v>
      </c>
      <c r="I4238">
        <v>14.4</v>
      </c>
      <c r="J4238" s="289" t="s">
        <v>324</v>
      </c>
      <c r="K4238" s="289" t="s">
        <v>9767</v>
      </c>
      <c r="L4238" s="289" t="s">
        <v>275</v>
      </c>
      <c r="M4238" s="289" t="s">
        <v>9650</v>
      </c>
      <c r="N4238" s="289" t="s">
        <v>3571</v>
      </c>
      <c r="O4238" s="289" t="s">
        <v>3332</v>
      </c>
      <c r="P4238" s="289">
        <f>VLOOKUP(CAT_Details[[#This Row],[Delivery Bp Customer Code]],Table6[],2,0)</f>
        <v>3402</v>
      </c>
    </row>
    <row r="4239" spans="1:16" x14ac:dyDescent="0.25">
      <c r="A4239" s="289" t="s">
        <v>3329</v>
      </c>
      <c r="B4239">
        <v>6</v>
      </c>
      <c r="C4239">
        <v>510</v>
      </c>
      <c r="D4239">
        <v>2.4</v>
      </c>
      <c r="E4239" s="289" t="s">
        <v>9768</v>
      </c>
      <c r="F4239">
        <v>5015108932</v>
      </c>
      <c r="G4239" s="276">
        <v>45707</v>
      </c>
      <c r="H4239">
        <v>20250211649893</v>
      </c>
      <c r="I4239">
        <v>3.456</v>
      </c>
      <c r="J4239" s="289" t="s">
        <v>324</v>
      </c>
      <c r="K4239" s="289" t="s">
        <v>9769</v>
      </c>
      <c r="L4239" s="289" t="s">
        <v>275</v>
      </c>
      <c r="M4239" s="289" t="s">
        <v>9618</v>
      </c>
      <c r="N4239" s="289" t="s">
        <v>4634</v>
      </c>
      <c r="O4239" s="289" t="s">
        <v>3332</v>
      </c>
      <c r="P4239" s="289">
        <f>VLOOKUP(CAT_Details[[#This Row],[Delivery Bp Customer Code]],Table6[],2,0)</f>
        <v>3402</v>
      </c>
    </row>
    <row r="4240" spans="1:16" x14ac:dyDescent="0.25">
      <c r="A4240" s="289" t="s">
        <v>3329</v>
      </c>
      <c r="B4240">
        <v>1</v>
      </c>
      <c r="C4240">
        <v>70</v>
      </c>
      <c r="D4240">
        <v>0.2</v>
      </c>
      <c r="E4240" s="289" t="s">
        <v>9770</v>
      </c>
      <c r="F4240">
        <v>5015108978</v>
      </c>
      <c r="G4240" s="276">
        <v>45707</v>
      </c>
      <c r="H4240">
        <v>20250206647445</v>
      </c>
      <c r="I4240">
        <v>0.192</v>
      </c>
      <c r="J4240" s="289" t="s">
        <v>324</v>
      </c>
      <c r="K4240" s="289" t="s">
        <v>9771</v>
      </c>
      <c r="L4240" s="289" t="s">
        <v>275</v>
      </c>
      <c r="M4240" s="289" t="s">
        <v>9772</v>
      </c>
      <c r="N4240" s="289" t="s">
        <v>579</v>
      </c>
      <c r="O4240" s="289" t="s">
        <v>3332</v>
      </c>
      <c r="P4240" s="289">
        <f>VLOOKUP(CAT_Details[[#This Row],[Delivery Bp Customer Code]],Table6[],2,0)</f>
        <v>3402</v>
      </c>
    </row>
    <row r="4241" spans="1:16" x14ac:dyDescent="0.25">
      <c r="A4241" s="289" t="s">
        <v>3329</v>
      </c>
      <c r="B4241">
        <v>2</v>
      </c>
      <c r="C4241">
        <v>25.4</v>
      </c>
      <c r="D4241">
        <v>0.08</v>
      </c>
      <c r="E4241" s="289" t="s">
        <v>9773</v>
      </c>
      <c r="F4241">
        <v>5015122912</v>
      </c>
      <c r="G4241" s="276">
        <v>45707</v>
      </c>
      <c r="H4241">
        <v>20250211650201</v>
      </c>
      <c r="I4241">
        <v>1.9E-2</v>
      </c>
      <c r="J4241" s="289" t="s">
        <v>350</v>
      </c>
      <c r="K4241" s="289" t="s">
        <v>9774</v>
      </c>
      <c r="L4241" s="289" t="s">
        <v>275</v>
      </c>
      <c r="M4241" s="289" t="s">
        <v>9698</v>
      </c>
      <c r="N4241" s="289" t="s">
        <v>3809</v>
      </c>
      <c r="O4241" s="289" t="s">
        <v>3332</v>
      </c>
      <c r="P4241" s="289">
        <f>VLOOKUP(CAT_Details[[#This Row],[Delivery Bp Customer Code]],Table6[],2,0)</f>
        <v>3402</v>
      </c>
    </row>
    <row r="4242" spans="1:16" x14ac:dyDescent="0.25">
      <c r="A4242" s="289" t="s">
        <v>3329</v>
      </c>
      <c r="B4242">
        <v>2</v>
      </c>
      <c r="C4242">
        <v>116.2</v>
      </c>
      <c r="D4242">
        <v>0.4</v>
      </c>
      <c r="E4242" s="289" t="s">
        <v>9775</v>
      </c>
      <c r="F4242">
        <v>5015123061</v>
      </c>
      <c r="G4242" s="276">
        <v>45707</v>
      </c>
      <c r="H4242" s="5">
        <v>20250211649838</v>
      </c>
      <c r="I4242">
        <v>0.76800000000000002</v>
      </c>
      <c r="J4242" s="289" t="s">
        <v>350</v>
      </c>
      <c r="K4242" s="289" t="s">
        <v>9776</v>
      </c>
      <c r="L4242" s="289" t="s">
        <v>275</v>
      </c>
      <c r="M4242" s="289" t="s">
        <v>9698</v>
      </c>
      <c r="N4242" s="289" t="s">
        <v>743</v>
      </c>
      <c r="O4242" s="289" t="s">
        <v>3332</v>
      </c>
      <c r="P4242" s="289">
        <f>VLOOKUP(CAT_Details[[#This Row],[Delivery Bp Customer Code]],Table6[],2,0)</f>
        <v>3402</v>
      </c>
    </row>
    <row r="4243" spans="1:16" x14ac:dyDescent="0.25">
      <c r="A4243" s="289" t="s">
        <v>76</v>
      </c>
      <c r="B4243">
        <v>2</v>
      </c>
      <c r="C4243">
        <v>2031</v>
      </c>
      <c r="D4243">
        <v>0.52</v>
      </c>
      <c r="E4243" s="289" t="s">
        <v>9777</v>
      </c>
      <c r="F4243">
        <v>5015122944</v>
      </c>
      <c r="G4243" s="276">
        <v>45707</v>
      </c>
      <c r="H4243" s="5">
        <v>20250212651209</v>
      </c>
      <c r="I4243">
        <v>1.2609999999999999</v>
      </c>
      <c r="J4243" s="289" t="s">
        <v>350</v>
      </c>
      <c r="K4243" s="289" t="s">
        <v>9778</v>
      </c>
      <c r="L4243" s="289" t="s">
        <v>275</v>
      </c>
      <c r="M4243" s="289" t="s">
        <v>9698</v>
      </c>
      <c r="N4243" s="289" t="s">
        <v>4441</v>
      </c>
      <c r="O4243" s="289" t="s">
        <v>748</v>
      </c>
      <c r="P4243" s="289" t="str">
        <f>VLOOKUP(CAT_Details[[#This Row],[Delivery Bp Customer Code]],Table6[],2,0)</f>
        <v>No Loc</v>
      </c>
    </row>
    <row r="4244" spans="1:16" x14ac:dyDescent="0.25">
      <c r="A4244" s="289" t="s">
        <v>76</v>
      </c>
      <c r="B4244">
        <v>4</v>
      </c>
      <c r="C4244">
        <v>1920</v>
      </c>
      <c r="D4244">
        <v>1.34</v>
      </c>
      <c r="E4244" s="289" t="s">
        <v>9779</v>
      </c>
      <c r="F4244">
        <v>5015122978</v>
      </c>
      <c r="G4244" s="276">
        <v>45707</v>
      </c>
      <c r="H4244" s="5">
        <v>20250212650732</v>
      </c>
      <c r="I4244">
        <v>2.56</v>
      </c>
      <c r="J4244" s="289" t="s">
        <v>324</v>
      </c>
      <c r="K4244" s="289" t="s">
        <v>9780</v>
      </c>
      <c r="L4244" s="289" t="s">
        <v>275</v>
      </c>
      <c r="M4244" s="289" t="s">
        <v>9737</v>
      </c>
      <c r="N4244" s="289" t="s">
        <v>2172</v>
      </c>
      <c r="O4244" s="289" t="s">
        <v>748</v>
      </c>
      <c r="P4244" s="289" t="str">
        <f>VLOOKUP(CAT_Details[[#This Row],[Delivery Bp Customer Code]],Table6[],2,0)</f>
        <v>No Loc</v>
      </c>
    </row>
    <row r="4245" spans="1:16" x14ac:dyDescent="0.25">
      <c r="A4245" s="289" t="s">
        <v>76</v>
      </c>
      <c r="B4245">
        <v>1</v>
      </c>
      <c r="C4245">
        <v>62</v>
      </c>
      <c r="D4245">
        <v>0.43</v>
      </c>
      <c r="E4245" s="289" t="s">
        <v>9781</v>
      </c>
      <c r="F4245">
        <v>5015123006</v>
      </c>
      <c r="G4245" s="276">
        <v>45707</v>
      </c>
      <c r="H4245">
        <v>20250211650181</v>
      </c>
      <c r="I4245">
        <v>0.96899999999999997</v>
      </c>
      <c r="J4245" s="289" t="s">
        <v>350</v>
      </c>
      <c r="K4245" s="289" t="s">
        <v>9782</v>
      </c>
      <c r="L4245" s="289" t="s">
        <v>275</v>
      </c>
      <c r="M4245" s="289" t="s">
        <v>9783</v>
      </c>
      <c r="N4245" s="289" t="s">
        <v>4867</v>
      </c>
      <c r="O4245" s="289" t="s">
        <v>748</v>
      </c>
      <c r="P4245" s="289" t="str">
        <f>VLOOKUP(CAT_Details[[#This Row],[Delivery Bp Customer Code]],Table6[],2,0)</f>
        <v>No Loc</v>
      </c>
    </row>
    <row r="4246" spans="1:16" x14ac:dyDescent="0.25">
      <c r="A4246" s="289" t="s">
        <v>285</v>
      </c>
      <c r="B4246">
        <v>2</v>
      </c>
      <c r="C4246">
        <v>934</v>
      </c>
      <c r="D4246">
        <v>3.2</v>
      </c>
      <c r="E4246" s="289" t="s">
        <v>9784</v>
      </c>
      <c r="F4246">
        <v>5015094207</v>
      </c>
      <c r="G4246" s="276">
        <v>45707</v>
      </c>
      <c r="H4246" s="5">
        <v>20250207647951</v>
      </c>
      <c r="I4246">
        <v>5.52</v>
      </c>
      <c r="J4246" s="289" t="s">
        <v>294</v>
      </c>
      <c r="K4246" s="289" t="s">
        <v>9785</v>
      </c>
      <c r="L4246" s="289" t="s">
        <v>275</v>
      </c>
      <c r="M4246" s="289" t="s">
        <v>9786</v>
      </c>
      <c r="N4246" s="289" t="s">
        <v>504</v>
      </c>
      <c r="O4246" s="289" t="s">
        <v>291</v>
      </c>
      <c r="P4246" s="289" t="str">
        <f>VLOOKUP(CAT_Details[[#This Row],[Delivery Bp Customer Code]],Table6[],2,0)</f>
        <v>DX01-L5</v>
      </c>
    </row>
    <row r="4247" spans="1:16" x14ac:dyDescent="0.25">
      <c r="A4247" s="289" t="s">
        <v>285</v>
      </c>
      <c r="B4247">
        <v>5</v>
      </c>
      <c r="C4247">
        <v>475</v>
      </c>
      <c r="D4247">
        <v>2</v>
      </c>
      <c r="E4247" s="289" t="s">
        <v>9787</v>
      </c>
      <c r="F4247">
        <v>5015109009</v>
      </c>
      <c r="G4247" s="276">
        <v>45707</v>
      </c>
      <c r="H4247">
        <v>20250210648983</v>
      </c>
      <c r="I4247">
        <v>4.8</v>
      </c>
      <c r="J4247" s="289" t="s">
        <v>345</v>
      </c>
      <c r="K4247" s="289" t="s">
        <v>9788</v>
      </c>
      <c r="L4247" s="289" t="s">
        <v>275</v>
      </c>
      <c r="M4247" s="289" t="s">
        <v>9789</v>
      </c>
      <c r="N4247" s="289" t="s">
        <v>512</v>
      </c>
      <c r="O4247" s="289" t="s">
        <v>291</v>
      </c>
      <c r="P4247" s="289" t="str">
        <f>VLOOKUP(CAT_Details[[#This Row],[Delivery Bp Customer Code]],Table6[],2,0)</f>
        <v>DX01-L5</v>
      </c>
    </row>
    <row r="4248" spans="1:16" x14ac:dyDescent="0.25">
      <c r="A4248" s="289" t="s">
        <v>285</v>
      </c>
      <c r="B4248">
        <v>4</v>
      </c>
      <c r="C4248">
        <v>4600</v>
      </c>
      <c r="D4248">
        <v>1.6</v>
      </c>
      <c r="E4248" s="289" t="s">
        <v>9790</v>
      </c>
      <c r="F4248">
        <v>5015109057</v>
      </c>
      <c r="G4248" s="276">
        <v>45707</v>
      </c>
      <c r="H4248">
        <v>20250211650407</v>
      </c>
      <c r="I4248">
        <v>2.3039999999999998</v>
      </c>
      <c r="J4248" s="289" t="s">
        <v>324</v>
      </c>
      <c r="K4248" s="289" t="s">
        <v>9791</v>
      </c>
      <c r="L4248" s="289" t="s">
        <v>275</v>
      </c>
      <c r="M4248" s="289" t="s">
        <v>9650</v>
      </c>
      <c r="N4248" s="289" t="s">
        <v>333</v>
      </c>
      <c r="O4248" s="289" t="s">
        <v>291</v>
      </c>
      <c r="P4248" s="289" t="str">
        <f>VLOOKUP(CAT_Details[[#This Row],[Delivery Bp Customer Code]],Table6[],2,0)</f>
        <v>DX01-L5</v>
      </c>
    </row>
    <row r="4249" spans="1:16" x14ac:dyDescent="0.25">
      <c r="A4249" s="289" t="s">
        <v>285</v>
      </c>
      <c r="B4249">
        <v>1</v>
      </c>
      <c r="C4249">
        <v>410</v>
      </c>
      <c r="D4249">
        <v>0.5</v>
      </c>
      <c r="E4249" s="289" t="s">
        <v>9749</v>
      </c>
      <c r="F4249">
        <v>5015122556</v>
      </c>
      <c r="G4249" s="276">
        <v>45707</v>
      </c>
      <c r="H4249">
        <v>20250212650809</v>
      </c>
      <c r="I4249">
        <v>1.2</v>
      </c>
      <c r="J4249" s="289" t="s">
        <v>350</v>
      </c>
      <c r="K4249" s="289" t="s">
        <v>9792</v>
      </c>
      <c r="L4249" s="289" t="s">
        <v>275</v>
      </c>
      <c r="M4249" s="289" t="s">
        <v>9751</v>
      </c>
      <c r="N4249" s="289" t="s">
        <v>1631</v>
      </c>
      <c r="O4249" s="289" t="s">
        <v>291</v>
      </c>
      <c r="P4249" s="289" t="str">
        <f>VLOOKUP(CAT_Details[[#This Row],[Delivery Bp Customer Code]],Table6[],2,0)</f>
        <v>DX01-L5</v>
      </c>
    </row>
    <row r="4250" spans="1:16" x14ac:dyDescent="0.25">
      <c r="A4250" s="289" t="s">
        <v>285</v>
      </c>
      <c r="B4250">
        <v>2</v>
      </c>
      <c r="C4250">
        <v>200</v>
      </c>
      <c r="D4250">
        <v>0.55000000000000004</v>
      </c>
      <c r="E4250" s="289" t="s">
        <v>9793</v>
      </c>
      <c r="F4250">
        <v>5015122880</v>
      </c>
      <c r="G4250" s="276">
        <v>45707</v>
      </c>
      <c r="H4250">
        <v>20250212651321</v>
      </c>
      <c r="I4250">
        <v>1.202</v>
      </c>
      <c r="J4250" s="289" t="s">
        <v>350</v>
      </c>
      <c r="K4250" s="289" t="s">
        <v>9794</v>
      </c>
      <c r="L4250" s="289" t="s">
        <v>275</v>
      </c>
      <c r="M4250" s="289" t="s">
        <v>9754</v>
      </c>
      <c r="N4250" s="289" t="s">
        <v>366</v>
      </c>
      <c r="O4250" s="289" t="s">
        <v>291</v>
      </c>
      <c r="P4250" s="289" t="str">
        <f>VLOOKUP(CAT_Details[[#This Row],[Delivery Bp Customer Code]],Table6[],2,0)</f>
        <v>DX01-L5</v>
      </c>
    </row>
    <row r="4251" spans="1:16" x14ac:dyDescent="0.25">
      <c r="A4251" s="289" t="s">
        <v>285</v>
      </c>
      <c r="B4251">
        <v>17</v>
      </c>
      <c r="C4251">
        <v>2674</v>
      </c>
      <c r="D4251">
        <v>7.36</v>
      </c>
      <c r="E4251" s="289" t="s">
        <v>9795</v>
      </c>
      <c r="F4251">
        <v>5015122883</v>
      </c>
      <c r="G4251" s="276">
        <v>45707</v>
      </c>
      <c r="H4251" s="5">
        <v>20250211649693</v>
      </c>
      <c r="I4251">
        <v>15.746</v>
      </c>
      <c r="J4251" s="289" t="s">
        <v>350</v>
      </c>
      <c r="K4251" s="289" t="s">
        <v>9796</v>
      </c>
      <c r="L4251" s="289" t="s">
        <v>275</v>
      </c>
      <c r="M4251" s="289" t="s">
        <v>9698</v>
      </c>
      <c r="N4251" s="289" t="s">
        <v>357</v>
      </c>
      <c r="O4251" s="289" t="s">
        <v>291</v>
      </c>
      <c r="P4251" s="289" t="str">
        <f>VLOOKUP(CAT_Details[[#This Row],[Delivery Bp Customer Code]],Table6[],2,0)</f>
        <v>DX01-L5</v>
      </c>
    </row>
    <row r="4252" spans="1:16" x14ac:dyDescent="0.25">
      <c r="A4252" s="289" t="s">
        <v>285</v>
      </c>
      <c r="B4252">
        <v>3</v>
      </c>
      <c r="C4252">
        <v>216</v>
      </c>
      <c r="D4252">
        <v>1.2</v>
      </c>
      <c r="E4252" s="289" t="s">
        <v>9797</v>
      </c>
      <c r="F4252">
        <v>5015122893</v>
      </c>
      <c r="G4252" s="276">
        <v>45707</v>
      </c>
      <c r="H4252" s="5">
        <v>20250212650686</v>
      </c>
      <c r="I4252">
        <v>2.9089999999999998</v>
      </c>
      <c r="J4252" s="289" t="s">
        <v>350</v>
      </c>
      <c r="K4252" s="289" t="s">
        <v>9798</v>
      </c>
      <c r="L4252" s="289" t="s">
        <v>275</v>
      </c>
      <c r="M4252" s="289" t="s">
        <v>9698</v>
      </c>
      <c r="N4252" s="289" t="s">
        <v>690</v>
      </c>
      <c r="O4252" s="289" t="s">
        <v>291</v>
      </c>
      <c r="P4252" s="289" t="str">
        <f>VLOOKUP(CAT_Details[[#This Row],[Delivery Bp Customer Code]],Table6[],2,0)</f>
        <v>DX01-L5</v>
      </c>
    </row>
    <row r="4253" spans="1:16" x14ac:dyDescent="0.25">
      <c r="A4253" s="289" t="s">
        <v>285</v>
      </c>
      <c r="B4253">
        <v>7</v>
      </c>
      <c r="C4253">
        <v>630</v>
      </c>
      <c r="D4253">
        <v>2.8</v>
      </c>
      <c r="E4253" s="289" t="s">
        <v>9799</v>
      </c>
      <c r="F4253">
        <v>5015122952</v>
      </c>
      <c r="G4253" s="276">
        <v>45707</v>
      </c>
      <c r="H4253">
        <v>20250212650629</v>
      </c>
      <c r="I4253">
        <v>6.72</v>
      </c>
      <c r="J4253" s="289" t="s">
        <v>350</v>
      </c>
      <c r="K4253" s="289" t="s">
        <v>9800</v>
      </c>
      <c r="L4253" s="289" t="s">
        <v>275</v>
      </c>
      <c r="M4253" s="289" t="s">
        <v>9698</v>
      </c>
      <c r="N4253" s="289" t="s">
        <v>353</v>
      </c>
      <c r="O4253" s="289" t="s">
        <v>291</v>
      </c>
      <c r="P4253" s="289" t="str">
        <f>VLOOKUP(CAT_Details[[#This Row],[Delivery Bp Customer Code]],Table6[],2,0)</f>
        <v>DX01-L5</v>
      </c>
    </row>
    <row r="4254" spans="1:16" x14ac:dyDescent="0.25">
      <c r="A4254" s="289" t="s">
        <v>285</v>
      </c>
      <c r="B4254">
        <v>44</v>
      </c>
      <c r="C4254">
        <v>8360</v>
      </c>
      <c r="D4254">
        <v>22.03</v>
      </c>
      <c r="E4254" s="289" t="s">
        <v>9801</v>
      </c>
      <c r="F4254">
        <v>5015122993</v>
      </c>
      <c r="G4254" s="276">
        <v>45707</v>
      </c>
      <c r="H4254">
        <v>20250212650909</v>
      </c>
      <c r="I4254">
        <v>52.853000000000002</v>
      </c>
      <c r="J4254" s="289" t="s">
        <v>350</v>
      </c>
      <c r="K4254" s="289" t="s">
        <v>9802</v>
      </c>
      <c r="L4254" s="289" t="s">
        <v>275</v>
      </c>
      <c r="M4254" s="289" t="s">
        <v>9754</v>
      </c>
      <c r="N4254" s="289" t="s">
        <v>818</v>
      </c>
      <c r="O4254" s="289" t="s">
        <v>291</v>
      </c>
      <c r="P4254" s="289" t="str">
        <f>VLOOKUP(CAT_Details[[#This Row],[Delivery Bp Customer Code]],Table6[],2,0)</f>
        <v>DX01-L5</v>
      </c>
    </row>
    <row r="4255" spans="1:16" x14ac:dyDescent="0.25">
      <c r="A4255" s="289" t="s">
        <v>285</v>
      </c>
      <c r="B4255">
        <v>52</v>
      </c>
      <c r="C4255">
        <v>16467</v>
      </c>
      <c r="D4255">
        <v>21.46</v>
      </c>
      <c r="E4255" s="289" t="s">
        <v>9803</v>
      </c>
      <c r="F4255">
        <v>5015123069</v>
      </c>
      <c r="G4255" s="276">
        <v>45707</v>
      </c>
      <c r="H4255">
        <v>20250207648336</v>
      </c>
      <c r="I4255">
        <v>44.8</v>
      </c>
      <c r="J4255" s="289" t="s">
        <v>401</v>
      </c>
      <c r="K4255" s="289" t="s">
        <v>9804</v>
      </c>
      <c r="L4255" s="289" t="s">
        <v>275</v>
      </c>
      <c r="M4255" s="289" t="s">
        <v>9805</v>
      </c>
      <c r="N4255" s="289" t="s">
        <v>1028</v>
      </c>
      <c r="O4255" s="289" t="s">
        <v>291</v>
      </c>
      <c r="P4255" s="289" t="str">
        <f>VLOOKUP(CAT_Details[[#This Row],[Delivery Bp Customer Code]],Table6[],2,0)</f>
        <v>DX01-L5</v>
      </c>
    </row>
    <row r="4256" spans="1:16" x14ac:dyDescent="0.25">
      <c r="A4256" s="289" t="s">
        <v>285</v>
      </c>
      <c r="B4256">
        <v>3</v>
      </c>
      <c r="C4256">
        <v>66</v>
      </c>
      <c r="D4256">
        <v>0.16</v>
      </c>
      <c r="E4256" s="289" t="s">
        <v>9806</v>
      </c>
      <c r="F4256">
        <v>5015123103</v>
      </c>
      <c r="G4256" s="276">
        <v>45707</v>
      </c>
      <c r="H4256">
        <v>20250212651109</v>
      </c>
      <c r="I4256">
        <v>0.108</v>
      </c>
      <c r="J4256" s="289" t="s">
        <v>350</v>
      </c>
      <c r="K4256" s="289" t="s">
        <v>9807</v>
      </c>
      <c r="L4256" s="289" t="s">
        <v>275</v>
      </c>
      <c r="M4256" s="289" t="s">
        <v>9698</v>
      </c>
      <c r="N4256" s="289" t="s">
        <v>360</v>
      </c>
      <c r="O4256" s="289" t="s">
        <v>291</v>
      </c>
      <c r="P4256" s="289" t="str">
        <f>VLOOKUP(CAT_Details[[#This Row],[Delivery Bp Customer Code]],Table6[],2,0)</f>
        <v>DX01-L5</v>
      </c>
    </row>
    <row r="4257" spans="1:16" x14ac:dyDescent="0.25">
      <c r="A4257" s="289" t="s">
        <v>285</v>
      </c>
      <c r="B4257">
        <v>2</v>
      </c>
      <c r="C4257">
        <v>203.34</v>
      </c>
      <c r="D4257">
        <v>0.52</v>
      </c>
      <c r="E4257" s="289" t="s">
        <v>9808</v>
      </c>
      <c r="F4257">
        <v>5015151954</v>
      </c>
      <c r="G4257" s="276">
        <v>45707</v>
      </c>
      <c r="H4257">
        <v>20250214652879</v>
      </c>
      <c r="I4257">
        <v>1.048</v>
      </c>
      <c r="J4257" s="289" t="s">
        <v>273</v>
      </c>
      <c r="K4257" s="289" t="s">
        <v>9809</v>
      </c>
      <c r="L4257" s="289" t="s">
        <v>275</v>
      </c>
      <c r="M4257" s="289" t="s">
        <v>9744</v>
      </c>
      <c r="N4257" s="289" t="s">
        <v>519</v>
      </c>
      <c r="O4257" s="289" t="s">
        <v>291</v>
      </c>
      <c r="P4257" s="289" t="str">
        <f>VLOOKUP(CAT_Details[[#This Row],[Delivery Bp Customer Code]],Table6[],2,0)</f>
        <v>DX01-L5</v>
      </c>
    </row>
    <row r="4258" spans="1:16" x14ac:dyDescent="0.25">
      <c r="A4258" s="289" t="s">
        <v>285</v>
      </c>
      <c r="B4258">
        <v>2</v>
      </c>
      <c r="C4258">
        <v>207.34</v>
      </c>
      <c r="D4258">
        <v>0.5</v>
      </c>
      <c r="E4258" s="289" t="s">
        <v>9808</v>
      </c>
      <c r="F4258">
        <v>5015151956</v>
      </c>
      <c r="G4258" s="276">
        <v>45707</v>
      </c>
      <c r="H4258">
        <v>20250214652891</v>
      </c>
      <c r="I4258">
        <v>1.0389999999999999</v>
      </c>
      <c r="J4258" s="289" t="s">
        <v>273</v>
      </c>
      <c r="K4258" s="289" t="s">
        <v>9810</v>
      </c>
      <c r="L4258" s="289" t="s">
        <v>275</v>
      </c>
      <c r="M4258" s="289" t="s">
        <v>9744</v>
      </c>
      <c r="N4258" s="289" t="s">
        <v>519</v>
      </c>
      <c r="O4258" s="289" t="s">
        <v>291</v>
      </c>
      <c r="P4258" s="289" t="str">
        <f>VLOOKUP(CAT_Details[[#This Row],[Delivery Bp Customer Code]],Table6[],2,0)</f>
        <v>DX01-L5</v>
      </c>
    </row>
    <row r="4259" spans="1:16" x14ac:dyDescent="0.25">
      <c r="A4259" s="289" t="s">
        <v>272</v>
      </c>
      <c r="B4259">
        <v>1</v>
      </c>
      <c r="C4259">
        <v>35</v>
      </c>
      <c r="D4259">
        <v>0.2</v>
      </c>
      <c r="E4259" s="289" t="s">
        <v>9811</v>
      </c>
      <c r="F4259">
        <v>5015094673</v>
      </c>
      <c r="G4259" s="276">
        <v>45707</v>
      </c>
      <c r="H4259">
        <v>20250210648617</v>
      </c>
      <c r="I4259">
        <v>0.216</v>
      </c>
      <c r="J4259" s="289" t="s">
        <v>401</v>
      </c>
      <c r="K4259" s="289" t="s">
        <v>9812</v>
      </c>
      <c r="L4259" s="289" t="s">
        <v>275</v>
      </c>
      <c r="M4259" s="289" t="s">
        <v>9682</v>
      </c>
      <c r="N4259" s="289" t="s">
        <v>2533</v>
      </c>
      <c r="O4259" s="289" t="s">
        <v>277</v>
      </c>
      <c r="P4259" s="289" t="str">
        <f>VLOOKUP(CAT_Details[[#This Row],[Delivery Bp Customer Code]],Table6[],2,0)</f>
        <v>U2-L5</v>
      </c>
    </row>
    <row r="4260" spans="1:16" x14ac:dyDescent="0.25">
      <c r="A4260" s="289" t="s">
        <v>272</v>
      </c>
      <c r="B4260">
        <v>22</v>
      </c>
      <c r="C4260">
        <v>1980</v>
      </c>
      <c r="D4260">
        <v>8.8000000000000007</v>
      </c>
      <c r="E4260" s="289" t="s">
        <v>9813</v>
      </c>
      <c r="F4260">
        <v>5015122877</v>
      </c>
      <c r="G4260" s="276">
        <v>45707</v>
      </c>
      <c r="H4260">
        <v>20250211649631</v>
      </c>
      <c r="I4260">
        <v>15.84</v>
      </c>
      <c r="J4260" s="289" t="s">
        <v>350</v>
      </c>
      <c r="K4260" s="289" t="s">
        <v>9814</v>
      </c>
      <c r="L4260" s="289" t="s">
        <v>275</v>
      </c>
      <c r="M4260" s="289" t="s">
        <v>9698</v>
      </c>
      <c r="N4260" s="289" t="s">
        <v>846</v>
      </c>
      <c r="O4260" s="289" t="s">
        <v>277</v>
      </c>
      <c r="P4260" s="289" t="str">
        <f>VLOOKUP(CAT_Details[[#This Row],[Delivery Bp Customer Code]],Table6[],2,0)</f>
        <v>U2-L5</v>
      </c>
    </row>
    <row r="4261" spans="1:16" x14ac:dyDescent="0.25">
      <c r="A4261" s="289" t="s">
        <v>272</v>
      </c>
      <c r="B4261">
        <v>1</v>
      </c>
      <c r="C4261">
        <v>415</v>
      </c>
      <c r="D4261">
        <v>0.4</v>
      </c>
      <c r="E4261" s="289" t="s">
        <v>9815</v>
      </c>
      <c r="F4261">
        <v>5015122980</v>
      </c>
      <c r="G4261" s="276">
        <v>45707</v>
      </c>
      <c r="H4261" s="5">
        <v>20250212650813</v>
      </c>
      <c r="I4261">
        <v>0.57599999999999996</v>
      </c>
      <c r="J4261" s="289" t="s">
        <v>350</v>
      </c>
      <c r="K4261" s="289" t="s">
        <v>9816</v>
      </c>
      <c r="L4261" s="289" t="s">
        <v>275</v>
      </c>
      <c r="M4261" s="289" t="s">
        <v>9754</v>
      </c>
      <c r="N4261" s="289" t="s">
        <v>1054</v>
      </c>
      <c r="O4261" s="289" t="s">
        <v>277</v>
      </c>
      <c r="P4261" s="289" t="str">
        <f>VLOOKUP(CAT_Details[[#This Row],[Delivery Bp Customer Code]],Table6[],2,0)</f>
        <v>U2-L5</v>
      </c>
    </row>
    <row r="4262" spans="1:16" x14ac:dyDescent="0.25">
      <c r="A4262" s="289" t="s">
        <v>5576</v>
      </c>
      <c r="B4262">
        <v>8</v>
      </c>
      <c r="C4262">
        <v>4138</v>
      </c>
      <c r="D4262">
        <v>4.46</v>
      </c>
      <c r="E4262" s="289" t="s">
        <v>9817</v>
      </c>
      <c r="F4262">
        <v>5015123114</v>
      </c>
      <c r="G4262" s="276">
        <v>45707</v>
      </c>
      <c r="H4262">
        <v>20250211649654</v>
      </c>
      <c r="I4262">
        <v>7.9880000000000004</v>
      </c>
      <c r="J4262" s="289" t="s">
        <v>350</v>
      </c>
      <c r="K4262" s="289" t="s">
        <v>9818</v>
      </c>
      <c r="L4262" s="289" t="s">
        <v>275</v>
      </c>
      <c r="M4262" s="289" t="s">
        <v>9751</v>
      </c>
      <c r="N4262" s="289" t="s">
        <v>4178</v>
      </c>
      <c r="O4262" s="289" t="s">
        <v>5579</v>
      </c>
      <c r="P4262" s="289" t="str">
        <f>VLOOKUP(CAT_Details[[#This Row],[Delivery Bp Customer Code]],Table6[],2,0)</f>
        <v>No Loc</v>
      </c>
    </row>
    <row r="4263" spans="1:16" x14ac:dyDescent="0.25">
      <c r="A4263" s="289" t="s">
        <v>278</v>
      </c>
      <c r="B4263">
        <v>1</v>
      </c>
      <c r="C4263">
        <v>227</v>
      </c>
      <c r="D4263">
        <v>0.2</v>
      </c>
      <c r="E4263" s="289" t="s">
        <v>9819</v>
      </c>
      <c r="F4263">
        <v>5015136747</v>
      </c>
      <c r="G4263" s="276">
        <v>45708</v>
      </c>
      <c r="H4263">
        <v>20250212650888</v>
      </c>
      <c r="I4263">
        <v>0.24</v>
      </c>
      <c r="J4263" s="289" t="s">
        <v>350</v>
      </c>
      <c r="K4263" s="289" t="s">
        <v>9820</v>
      </c>
      <c r="L4263" s="289" t="s">
        <v>275</v>
      </c>
      <c r="M4263" s="289" t="s">
        <v>9783</v>
      </c>
      <c r="N4263" s="289" t="s">
        <v>1395</v>
      </c>
      <c r="O4263" s="289" t="s">
        <v>498</v>
      </c>
      <c r="P4263" s="289" t="str">
        <f>VLOOKUP(CAT_Details[[#This Row],[Delivery Bp Customer Code]],Table6[],2,0)</f>
        <v>DK-BM01</v>
      </c>
    </row>
    <row r="4264" spans="1:16" x14ac:dyDescent="0.25">
      <c r="A4264" s="289" t="s">
        <v>278</v>
      </c>
      <c r="B4264">
        <v>1</v>
      </c>
      <c r="C4264">
        <v>290</v>
      </c>
      <c r="D4264">
        <v>0.4</v>
      </c>
      <c r="E4264" s="289" t="s">
        <v>9821</v>
      </c>
      <c r="F4264">
        <v>5015136794</v>
      </c>
      <c r="G4264" s="276">
        <v>45708</v>
      </c>
      <c r="H4264">
        <v>20250211650327</v>
      </c>
      <c r="I4264">
        <v>0.48</v>
      </c>
      <c r="J4264" s="289" t="s">
        <v>280</v>
      </c>
      <c r="K4264" s="289" t="s">
        <v>9822</v>
      </c>
      <c r="L4264" s="289" t="s">
        <v>275</v>
      </c>
      <c r="M4264" s="289" t="s">
        <v>9823</v>
      </c>
      <c r="N4264" s="289" t="s">
        <v>636</v>
      </c>
      <c r="O4264" s="289" t="s">
        <v>498</v>
      </c>
      <c r="P4264" s="289" t="str">
        <f>VLOOKUP(CAT_Details[[#This Row],[Delivery Bp Customer Code]],Table6[],2,0)</f>
        <v>DK-BM01</v>
      </c>
    </row>
    <row r="4265" spans="1:16" x14ac:dyDescent="0.25">
      <c r="A4265" s="289" t="s">
        <v>278</v>
      </c>
      <c r="B4265">
        <v>1</v>
      </c>
      <c r="C4265">
        <v>987</v>
      </c>
      <c r="D4265">
        <v>0.4</v>
      </c>
      <c r="E4265" s="289" t="s">
        <v>9824</v>
      </c>
      <c r="F4265">
        <v>5015137089</v>
      </c>
      <c r="G4265" s="276">
        <v>45708</v>
      </c>
      <c r="H4265">
        <v>20250211650061</v>
      </c>
      <c r="I4265">
        <v>0.96</v>
      </c>
      <c r="J4265" s="289" t="s">
        <v>280</v>
      </c>
      <c r="K4265" s="289" t="s">
        <v>9825</v>
      </c>
      <c r="L4265" s="289" t="s">
        <v>275</v>
      </c>
      <c r="M4265" s="289" t="s">
        <v>9826</v>
      </c>
      <c r="N4265" s="289" t="s">
        <v>566</v>
      </c>
      <c r="O4265" s="289" t="s">
        <v>498</v>
      </c>
      <c r="P4265" s="289" t="str">
        <f>VLOOKUP(CAT_Details[[#This Row],[Delivery Bp Customer Code]],Table6[],2,0)</f>
        <v>DK-BM01</v>
      </c>
    </row>
    <row r="4266" spans="1:16" x14ac:dyDescent="0.25">
      <c r="A4266" s="289" t="s">
        <v>278</v>
      </c>
      <c r="B4266">
        <v>24</v>
      </c>
      <c r="C4266">
        <v>10800</v>
      </c>
      <c r="D4266">
        <v>9.6</v>
      </c>
      <c r="E4266" s="289" t="s">
        <v>9827</v>
      </c>
      <c r="F4266">
        <v>5015151991</v>
      </c>
      <c r="G4266" s="276">
        <v>45708</v>
      </c>
      <c r="H4266">
        <v>20250213652071</v>
      </c>
      <c r="I4266">
        <v>21.888000000000002</v>
      </c>
      <c r="J4266" s="289" t="s">
        <v>280</v>
      </c>
      <c r="K4266" s="289" t="s">
        <v>9828</v>
      </c>
      <c r="L4266" s="289" t="s">
        <v>275</v>
      </c>
      <c r="M4266" s="289" t="s">
        <v>9829</v>
      </c>
      <c r="N4266" s="289" t="s">
        <v>1402</v>
      </c>
      <c r="O4266" s="289" t="s">
        <v>498</v>
      </c>
      <c r="P4266" s="289" t="str">
        <f>VLOOKUP(CAT_Details[[#This Row],[Delivery Bp Customer Code]],Table6[],2,0)</f>
        <v>DK-BM01</v>
      </c>
    </row>
    <row r="4267" spans="1:16" x14ac:dyDescent="0.25">
      <c r="A4267" s="289" t="s">
        <v>75</v>
      </c>
      <c r="B4267">
        <v>1</v>
      </c>
      <c r="C4267">
        <v>10</v>
      </c>
      <c r="D4267">
        <v>0.2</v>
      </c>
      <c r="E4267" s="289" t="s">
        <v>9830</v>
      </c>
      <c r="F4267">
        <v>5015122640</v>
      </c>
      <c r="G4267" s="276">
        <v>45708</v>
      </c>
      <c r="H4267">
        <v>20250210649260</v>
      </c>
      <c r="I4267">
        <v>0.192</v>
      </c>
      <c r="J4267" s="289" t="s">
        <v>324</v>
      </c>
      <c r="K4267" s="289" t="s">
        <v>9831</v>
      </c>
      <c r="L4267" s="289" t="s">
        <v>275</v>
      </c>
      <c r="M4267" s="289" t="s">
        <v>9832</v>
      </c>
      <c r="N4267" s="289" t="s">
        <v>562</v>
      </c>
      <c r="O4267" s="289" t="s">
        <v>2173</v>
      </c>
      <c r="P4267" s="289" t="str">
        <f>VLOOKUP(CAT_Details[[#This Row],[Delivery Bp Customer Code]],Table6[],2,0)</f>
        <v>OYL1</v>
      </c>
    </row>
    <row r="4268" spans="1:16" x14ac:dyDescent="0.25">
      <c r="A4268" s="289" t="s">
        <v>75</v>
      </c>
      <c r="B4268">
        <v>17</v>
      </c>
      <c r="C4268">
        <v>3831</v>
      </c>
      <c r="D4268">
        <v>7.45</v>
      </c>
      <c r="E4268" s="289" t="s">
        <v>9833</v>
      </c>
      <c r="F4268">
        <v>5015122955</v>
      </c>
      <c r="G4268" s="276">
        <v>45708</v>
      </c>
      <c r="H4268" s="5">
        <v>20250212650587</v>
      </c>
      <c r="I4268">
        <v>35.76</v>
      </c>
      <c r="J4268" s="289" t="s">
        <v>345</v>
      </c>
      <c r="K4268" s="289" t="s">
        <v>9834</v>
      </c>
      <c r="L4268" s="289" t="s">
        <v>275</v>
      </c>
      <c r="M4268" s="289" t="s">
        <v>9685</v>
      </c>
      <c r="N4268" s="289" t="s">
        <v>4779</v>
      </c>
      <c r="O4268" s="289" t="s">
        <v>5281</v>
      </c>
      <c r="P4268" s="289" t="str">
        <f>VLOOKUP(CAT_Details[[#This Row],[Delivery Bp Customer Code]],Table6[],2,0)</f>
        <v>DK-LW08</v>
      </c>
    </row>
    <row r="4269" spans="1:16" x14ac:dyDescent="0.25">
      <c r="A4269" s="289" t="s">
        <v>75</v>
      </c>
      <c r="B4269">
        <v>1</v>
      </c>
      <c r="C4269">
        <v>137</v>
      </c>
      <c r="D4269">
        <v>0.4</v>
      </c>
      <c r="E4269" s="289" t="s">
        <v>9835</v>
      </c>
      <c r="F4269">
        <v>5015123018</v>
      </c>
      <c r="G4269" s="276">
        <v>45708</v>
      </c>
      <c r="H4269">
        <v>20250211649857</v>
      </c>
      <c r="I4269">
        <v>0.76800000000000002</v>
      </c>
      <c r="J4269" s="289" t="s">
        <v>345</v>
      </c>
      <c r="K4269" s="289" t="s">
        <v>9836</v>
      </c>
      <c r="L4269" s="289" t="s">
        <v>275</v>
      </c>
      <c r="M4269" s="289" t="s">
        <v>9789</v>
      </c>
      <c r="N4269" s="289" t="s">
        <v>5824</v>
      </c>
      <c r="O4269" s="289" t="s">
        <v>5281</v>
      </c>
      <c r="P4269" s="289" t="str">
        <f>VLOOKUP(CAT_Details[[#This Row],[Delivery Bp Customer Code]],Table6[],2,0)</f>
        <v>DK-LW08</v>
      </c>
    </row>
    <row r="4270" spans="1:16" x14ac:dyDescent="0.25">
      <c r="A4270" s="289" t="s">
        <v>75</v>
      </c>
      <c r="B4270">
        <v>6</v>
      </c>
      <c r="C4270">
        <v>126</v>
      </c>
      <c r="D4270">
        <v>0.51</v>
      </c>
      <c r="E4270" s="289" t="s">
        <v>9837</v>
      </c>
      <c r="F4270">
        <v>5015136617</v>
      </c>
      <c r="G4270" s="276">
        <v>45708</v>
      </c>
      <c r="H4270">
        <v>20250211650047</v>
      </c>
      <c r="I4270">
        <v>0.53100000000000003</v>
      </c>
      <c r="J4270" s="289" t="s">
        <v>350</v>
      </c>
      <c r="K4270" s="289" t="s">
        <v>9838</v>
      </c>
      <c r="L4270" s="289" t="s">
        <v>275</v>
      </c>
      <c r="M4270" s="289" t="s">
        <v>9751</v>
      </c>
      <c r="N4270" s="289" t="s">
        <v>3173</v>
      </c>
      <c r="O4270" s="289" t="s">
        <v>2173</v>
      </c>
      <c r="P4270" s="289" t="str">
        <f>VLOOKUP(CAT_Details[[#This Row],[Delivery Bp Customer Code]],Table6[],2,0)</f>
        <v>OYL1</v>
      </c>
    </row>
    <row r="4271" spans="1:16" x14ac:dyDescent="0.25">
      <c r="A4271" s="289" t="s">
        <v>75</v>
      </c>
      <c r="B4271">
        <v>1</v>
      </c>
      <c r="C4271">
        <v>92</v>
      </c>
      <c r="D4271">
        <v>0.2</v>
      </c>
      <c r="E4271" s="289" t="s">
        <v>9839</v>
      </c>
      <c r="F4271">
        <v>5015136630</v>
      </c>
      <c r="G4271" s="276">
        <v>45708</v>
      </c>
      <c r="H4271">
        <v>20250213651790</v>
      </c>
      <c r="I4271">
        <v>0.14399999999999999</v>
      </c>
      <c r="J4271" s="289" t="s">
        <v>350</v>
      </c>
      <c r="K4271" s="289" t="s">
        <v>9840</v>
      </c>
      <c r="L4271" s="289" t="s">
        <v>275</v>
      </c>
      <c r="M4271" s="289" t="s">
        <v>9751</v>
      </c>
      <c r="N4271" s="289" t="s">
        <v>446</v>
      </c>
      <c r="O4271" s="289" t="s">
        <v>2173</v>
      </c>
      <c r="P4271" s="289" t="str">
        <f>VLOOKUP(CAT_Details[[#This Row],[Delivery Bp Customer Code]],Table6[],2,0)</f>
        <v>OYL1</v>
      </c>
    </row>
    <row r="4272" spans="1:16" x14ac:dyDescent="0.25">
      <c r="A4272" s="289" t="s">
        <v>75</v>
      </c>
      <c r="B4272">
        <v>1</v>
      </c>
      <c r="C4272">
        <v>24</v>
      </c>
      <c r="D4272">
        <v>0.13</v>
      </c>
      <c r="E4272" s="289" t="s">
        <v>9841</v>
      </c>
      <c r="F4272">
        <v>5015136650</v>
      </c>
      <c r="G4272" s="276">
        <v>45708</v>
      </c>
      <c r="H4272" s="5">
        <v>20250210649001</v>
      </c>
      <c r="I4272">
        <v>0.126</v>
      </c>
      <c r="J4272" s="289" t="s">
        <v>350</v>
      </c>
      <c r="K4272" s="289" t="s">
        <v>9842</v>
      </c>
      <c r="L4272" s="289" t="s">
        <v>275</v>
      </c>
      <c r="M4272" s="289" t="s">
        <v>9843</v>
      </c>
      <c r="N4272" s="289" t="s">
        <v>1631</v>
      </c>
      <c r="O4272" s="289" t="s">
        <v>2173</v>
      </c>
      <c r="P4272" s="289" t="str">
        <f>VLOOKUP(CAT_Details[[#This Row],[Delivery Bp Customer Code]],Table6[],2,0)</f>
        <v>OYL1</v>
      </c>
    </row>
    <row r="4273" spans="1:16" x14ac:dyDescent="0.25">
      <c r="A4273" s="289" t="s">
        <v>75</v>
      </c>
      <c r="B4273">
        <v>32</v>
      </c>
      <c r="C4273">
        <v>13536</v>
      </c>
      <c r="D4273">
        <v>10.67</v>
      </c>
      <c r="E4273" s="289" t="s">
        <v>9844</v>
      </c>
      <c r="F4273">
        <v>5015137685</v>
      </c>
      <c r="G4273" s="276">
        <v>45708</v>
      </c>
      <c r="H4273" s="5">
        <v>20250213652098</v>
      </c>
      <c r="I4273">
        <v>20.48</v>
      </c>
      <c r="J4273" s="289" t="s">
        <v>324</v>
      </c>
      <c r="K4273" s="289" t="s">
        <v>9845</v>
      </c>
      <c r="L4273" s="289" t="s">
        <v>275</v>
      </c>
      <c r="M4273" s="289" t="s">
        <v>9846</v>
      </c>
      <c r="N4273" s="289" t="s">
        <v>2172</v>
      </c>
      <c r="O4273" s="289" t="s">
        <v>2173</v>
      </c>
      <c r="P4273" s="289" t="str">
        <f>VLOOKUP(CAT_Details[[#This Row],[Delivery Bp Customer Code]],Table6[],2,0)</f>
        <v>OYL1</v>
      </c>
    </row>
    <row r="4274" spans="1:16" x14ac:dyDescent="0.25">
      <c r="A4274" s="289" t="s">
        <v>75</v>
      </c>
      <c r="B4274">
        <v>28</v>
      </c>
      <c r="C4274">
        <v>14032.15</v>
      </c>
      <c r="D4274">
        <v>9.34</v>
      </c>
      <c r="E4274" s="289" t="s">
        <v>9847</v>
      </c>
      <c r="F4274">
        <v>5015152049</v>
      </c>
      <c r="G4274" s="276">
        <v>45708</v>
      </c>
      <c r="H4274" s="5">
        <v>20250213652117</v>
      </c>
      <c r="I4274">
        <v>17.920000000000002</v>
      </c>
      <c r="J4274" s="289" t="s">
        <v>324</v>
      </c>
      <c r="K4274" s="289" t="s">
        <v>9848</v>
      </c>
      <c r="L4274" s="289" t="s">
        <v>275</v>
      </c>
      <c r="M4274" s="289" t="s">
        <v>9849</v>
      </c>
      <c r="N4274" s="289" t="s">
        <v>2172</v>
      </c>
      <c r="O4274" s="289" t="s">
        <v>2173</v>
      </c>
      <c r="P4274" s="289" t="str">
        <f>VLOOKUP(CAT_Details[[#This Row],[Delivery Bp Customer Code]],Table6[],2,0)</f>
        <v>OYL1</v>
      </c>
    </row>
    <row r="4275" spans="1:16" x14ac:dyDescent="0.25">
      <c r="A4275" s="289" t="s">
        <v>75</v>
      </c>
      <c r="B4275">
        <v>1</v>
      </c>
      <c r="C4275">
        <v>57.6</v>
      </c>
      <c r="D4275">
        <v>0.2</v>
      </c>
      <c r="E4275" s="289" t="s">
        <v>9850</v>
      </c>
      <c r="F4275">
        <v>5015166502</v>
      </c>
      <c r="G4275" s="276">
        <v>45708</v>
      </c>
      <c r="H4275">
        <v>20250213652414</v>
      </c>
      <c r="I4275">
        <v>0.48</v>
      </c>
      <c r="J4275" s="289" t="s">
        <v>273</v>
      </c>
      <c r="K4275" s="289" t="s">
        <v>9851</v>
      </c>
      <c r="L4275" s="289" t="s">
        <v>275</v>
      </c>
      <c r="M4275" s="289" t="s">
        <v>9826</v>
      </c>
      <c r="N4275" s="289" t="s">
        <v>2434</v>
      </c>
      <c r="O4275" s="289" t="s">
        <v>2173</v>
      </c>
      <c r="P4275" s="289" t="str">
        <f>VLOOKUP(CAT_Details[[#This Row],[Delivery Bp Customer Code]],Table6[],2,0)</f>
        <v>OYL1</v>
      </c>
    </row>
    <row r="4276" spans="1:16" x14ac:dyDescent="0.25">
      <c r="A4276" s="289" t="s">
        <v>75</v>
      </c>
      <c r="B4276">
        <v>1</v>
      </c>
      <c r="C4276">
        <v>102.1</v>
      </c>
      <c r="D4276">
        <v>0.4</v>
      </c>
      <c r="E4276" s="289" t="s">
        <v>9852</v>
      </c>
      <c r="F4276">
        <v>5015166575</v>
      </c>
      <c r="G4276" s="276">
        <v>45708</v>
      </c>
      <c r="H4276" s="5">
        <v>20250218654963</v>
      </c>
      <c r="I4276">
        <v>0.96</v>
      </c>
      <c r="J4276" s="289" t="s">
        <v>273</v>
      </c>
      <c r="K4276" s="289" t="s">
        <v>9853</v>
      </c>
      <c r="L4276" s="289" t="s">
        <v>275</v>
      </c>
      <c r="M4276" s="289" t="s">
        <v>9826</v>
      </c>
      <c r="N4276" s="289" t="s">
        <v>1142</v>
      </c>
      <c r="O4276" s="289" t="s">
        <v>2173</v>
      </c>
      <c r="P4276" s="289" t="str">
        <f>VLOOKUP(CAT_Details[[#This Row],[Delivery Bp Customer Code]],Table6[],2,0)</f>
        <v>OYL1</v>
      </c>
    </row>
    <row r="4277" spans="1:16" x14ac:dyDescent="0.25">
      <c r="A4277" s="289" t="s">
        <v>874</v>
      </c>
      <c r="B4277">
        <v>5</v>
      </c>
      <c r="C4277">
        <v>700</v>
      </c>
      <c r="D4277">
        <v>2.39</v>
      </c>
      <c r="E4277" s="289" t="s">
        <v>9854</v>
      </c>
      <c r="F4277">
        <v>5015123151</v>
      </c>
      <c r="G4277" s="276">
        <v>45708</v>
      </c>
      <c r="H4277">
        <v>20250210649109</v>
      </c>
      <c r="I4277">
        <v>4.0140000000000002</v>
      </c>
      <c r="J4277" s="289" t="s">
        <v>345</v>
      </c>
      <c r="K4277" s="289" t="s">
        <v>9855</v>
      </c>
      <c r="L4277" s="289" t="s">
        <v>275</v>
      </c>
      <c r="M4277" s="289" t="s">
        <v>9789</v>
      </c>
      <c r="N4277" s="289" t="s">
        <v>427</v>
      </c>
      <c r="O4277" s="289" t="s">
        <v>1014</v>
      </c>
      <c r="P4277" s="289" t="str">
        <f>VLOOKUP(CAT_Details[[#This Row],[Delivery Bp Customer Code]],Table6[],2,0)</f>
        <v>MZ07</v>
      </c>
    </row>
    <row r="4278" spans="1:16" x14ac:dyDescent="0.25">
      <c r="A4278" s="289" t="s">
        <v>941</v>
      </c>
      <c r="B4278">
        <v>6</v>
      </c>
      <c r="C4278">
        <v>500</v>
      </c>
      <c r="D4278">
        <v>2.4</v>
      </c>
      <c r="E4278" s="289" t="s">
        <v>9856</v>
      </c>
      <c r="F4278">
        <v>5015189073</v>
      </c>
      <c r="G4278" s="276">
        <v>45708</v>
      </c>
      <c r="I4278">
        <v>5.76</v>
      </c>
      <c r="J4278" s="289" t="s">
        <v>273</v>
      </c>
      <c r="K4278" s="289" t="s">
        <v>9857</v>
      </c>
      <c r="L4278" s="289" t="s">
        <v>275</v>
      </c>
      <c r="M4278" s="289" t="s">
        <v>9858</v>
      </c>
      <c r="N4278" s="289" t="s">
        <v>9859</v>
      </c>
      <c r="O4278" s="289" t="s">
        <v>945</v>
      </c>
      <c r="P4278" s="289" t="str">
        <f>VLOOKUP(CAT_Details[[#This Row],[Delivery Bp Customer Code]],Table6[],2,0)</f>
        <v>DK-LW01</v>
      </c>
    </row>
    <row r="4279" spans="1:16" x14ac:dyDescent="0.25">
      <c r="A4279" s="289" t="s">
        <v>3771</v>
      </c>
      <c r="B4279">
        <v>5</v>
      </c>
      <c r="C4279">
        <v>1370</v>
      </c>
      <c r="D4279">
        <v>2.5</v>
      </c>
      <c r="E4279" s="289" t="s">
        <v>9860</v>
      </c>
      <c r="F4279">
        <v>5015108784</v>
      </c>
      <c r="G4279" s="276">
        <v>45708</v>
      </c>
      <c r="H4279">
        <v>20250210649097</v>
      </c>
      <c r="I4279">
        <v>9</v>
      </c>
      <c r="J4279" s="289" t="s">
        <v>3890</v>
      </c>
      <c r="K4279" s="289" t="s">
        <v>9861</v>
      </c>
      <c r="L4279" s="289" t="s">
        <v>275</v>
      </c>
      <c r="M4279" s="289" t="s">
        <v>9862</v>
      </c>
      <c r="N4279" s="289" t="s">
        <v>3893</v>
      </c>
      <c r="O4279" s="289" t="s">
        <v>4956</v>
      </c>
      <c r="P4279" s="289">
        <f>VLOOKUP(CAT_Details[[#This Row],[Delivery Bp Customer Code]],Table6[],2,0)</f>
        <v>3417</v>
      </c>
    </row>
    <row r="4280" spans="1:16" x14ac:dyDescent="0.25">
      <c r="A4280" s="289" t="s">
        <v>3771</v>
      </c>
      <c r="B4280">
        <v>4</v>
      </c>
      <c r="C4280">
        <v>1180</v>
      </c>
      <c r="D4280">
        <v>2.2000000000000002</v>
      </c>
      <c r="E4280" s="289" t="s">
        <v>9860</v>
      </c>
      <c r="F4280">
        <v>5015108785</v>
      </c>
      <c r="G4280" s="276">
        <v>45708</v>
      </c>
      <c r="H4280">
        <v>20250210649202</v>
      </c>
      <c r="I4280">
        <v>8.6590000000000007</v>
      </c>
      <c r="J4280" s="289" t="s">
        <v>3890</v>
      </c>
      <c r="K4280" s="289" t="s">
        <v>9863</v>
      </c>
      <c r="L4280" s="289" t="s">
        <v>275</v>
      </c>
      <c r="M4280" s="289" t="s">
        <v>9862</v>
      </c>
      <c r="N4280" s="289" t="s">
        <v>3893</v>
      </c>
      <c r="O4280" s="289" t="s">
        <v>4956</v>
      </c>
      <c r="P4280" s="289">
        <f>VLOOKUP(CAT_Details[[#This Row],[Delivery Bp Customer Code]],Table6[],2,0)</f>
        <v>3417</v>
      </c>
    </row>
    <row r="4281" spans="1:16" x14ac:dyDescent="0.25">
      <c r="A4281" s="289" t="s">
        <v>3329</v>
      </c>
      <c r="B4281">
        <v>5</v>
      </c>
      <c r="C4281">
        <v>1121</v>
      </c>
      <c r="D4281">
        <v>1.6</v>
      </c>
      <c r="E4281" s="289" t="s">
        <v>9864</v>
      </c>
      <c r="F4281">
        <v>5015094691</v>
      </c>
      <c r="G4281" s="276">
        <v>45708</v>
      </c>
      <c r="H4281">
        <v>20250210648763</v>
      </c>
      <c r="I4281">
        <v>3.84</v>
      </c>
      <c r="J4281" s="289" t="s">
        <v>317</v>
      </c>
      <c r="K4281" s="289" t="s">
        <v>9865</v>
      </c>
      <c r="L4281" s="289" t="s">
        <v>275</v>
      </c>
      <c r="M4281" s="289" t="s">
        <v>9609</v>
      </c>
      <c r="N4281" s="289" t="s">
        <v>3966</v>
      </c>
      <c r="O4281" s="289" t="s">
        <v>3332</v>
      </c>
      <c r="P4281" s="289">
        <f>VLOOKUP(CAT_Details[[#This Row],[Delivery Bp Customer Code]],Table6[],2,0)</f>
        <v>3402</v>
      </c>
    </row>
    <row r="4282" spans="1:16" x14ac:dyDescent="0.25">
      <c r="A4282" s="289" t="s">
        <v>3329</v>
      </c>
      <c r="B4282">
        <v>6</v>
      </c>
      <c r="C4282">
        <v>361</v>
      </c>
      <c r="D4282">
        <v>1.75</v>
      </c>
      <c r="E4282" s="289" t="s">
        <v>9866</v>
      </c>
      <c r="F4282">
        <v>5015094812</v>
      </c>
      <c r="G4282" s="276">
        <v>45708</v>
      </c>
      <c r="H4282">
        <v>20250206646726</v>
      </c>
      <c r="I4282">
        <v>2.4350000000000001</v>
      </c>
      <c r="J4282" s="289" t="s">
        <v>317</v>
      </c>
      <c r="K4282" s="289" t="s">
        <v>9867</v>
      </c>
      <c r="L4282" s="289" t="s">
        <v>275</v>
      </c>
      <c r="M4282" s="289" t="s">
        <v>9609</v>
      </c>
      <c r="N4282" s="289" t="s">
        <v>4189</v>
      </c>
      <c r="O4282" s="289" t="s">
        <v>3332</v>
      </c>
      <c r="P4282" s="289">
        <f>VLOOKUP(CAT_Details[[#This Row],[Delivery Bp Customer Code]],Table6[],2,0)</f>
        <v>3402</v>
      </c>
    </row>
    <row r="4283" spans="1:16" x14ac:dyDescent="0.25">
      <c r="A4283" s="289" t="s">
        <v>3329</v>
      </c>
      <c r="B4283">
        <v>4</v>
      </c>
      <c r="C4283">
        <v>646</v>
      </c>
      <c r="D4283">
        <v>1.6</v>
      </c>
      <c r="E4283" s="289" t="s">
        <v>9868</v>
      </c>
      <c r="F4283">
        <v>5015108392</v>
      </c>
      <c r="G4283" s="276">
        <v>45708</v>
      </c>
      <c r="H4283" s="5">
        <v>20250210649076</v>
      </c>
      <c r="I4283">
        <v>4.2240000000000002</v>
      </c>
      <c r="J4283" s="289" t="s">
        <v>294</v>
      </c>
      <c r="K4283" s="289" t="s">
        <v>9869</v>
      </c>
      <c r="L4283" s="289" t="s">
        <v>275</v>
      </c>
      <c r="M4283" s="289" t="s">
        <v>9870</v>
      </c>
      <c r="N4283" s="289" t="s">
        <v>555</v>
      </c>
      <c r="O4283" s="289" t="s">
        <v>3332</v>
      </c>
      <c r="P4283" s="289">
        <f>VLOOKUP(CAT_Details[[#This Row],[Delivery Bp Customer Code]],Table6[],2,0)</f>
        <v>3402</v>
      </c>
    </row>
    <row r="4284" spans="1:16" x14ac:dyDescent="0.25">
      <c r="A4284" s="289" t="s">
        <v>3329</v>
      </c>
      <c r="B4284">
        <v>20</v>
      </c>
      <c r="C4284">
        <v>860</v>
      </c>
      <c r="D4284">
        <v>13.6</v>
      </c>
      <c r="E4284" s="289" t="s">
        <v>9871</v>
      </c>
      <c r="F4284">
        <v>5015122867</v>
      </c>
      <c r="G4284" s="276">
        <v>45708</v>
      </c>
      <c r="H4284" s="5">
        <v>20250211649930</v>
      </c>
      <c r="I4284">
        <v>37.619999999999997</v>
      </c>
      <c r="J4284" s="289" t="s">
        <v>324</v>
      </c>
      <c r="K4284" s="289" t="s">
        <v>9872</v>
      </c>
      <c r="L4284" s="289" t="s">
        <v>275</v>
      </c>
      <c r="M4284" s="289" t="s">
        <v>9772</v>
      </c>
      <c r="N4284" s="289" t="s">
        <v>4100</v>
      </c>
      <c r="O4284" s="289" t="s">
        <v>3332</v>
      </c>
      <c r="P4284" s="289">
        <f>VLOOKUP(CAT_Details[[#This Row],[Delivery Bp Customer Code]],Table6[],2,0)</f>
        <v>3402</v>
      </c>
    </row>
    <row r="4285" spans="1:16" x14ac:dyDescent="0.25">
      <c r="A4285" s="289" t="s">
        <v>3329</v>
      </c>
      <c r="B4285">
        <v>20</v>
      </c>
      <c r="C4285">
        <v>860</v>
      </c>
      <c r="D4285">
        <v>16.5</v>
      </c>
      <c r="E4285" s="289" t="s">
        <v>9873</v>
      </c>
      <c r="F4285">
        <v>5015123080</v>
      </c>
      <c r="G4285" s="276">
        <v>45708</v>
      </c>
      <c r="H4285">
        <v>20250211649932</v>
      </c>
      <c r="I4285">
        <v>37.619999999999997</v>
      </c>
      <c r="J4285" s="289" t="s">
        <v>324</v>
      </c>
      <c r="K4285" s="289" t="s">
        <v>9874</v>
      </c>
      <c r="L4285" s="289" t="s">
        <v>275</v>
      </c>
      <c r="M4285" s="289" t="s">
        <v>9875</v>
      </c>
      <c r="N4285" s="289" t="s">
        <v>4100</v>
      </c>
      <c r="O4285" s="289" t="s">
        <v>3332</v>
      </c>
      <c r="P4285" s="289">
        <f>VLOOKUP(CAT_Details[[#This Row],[Delivery Bp Customer Code]],Table6[],2,0)</f>
        <v>3402</v>
      </c>
    </row>
    <row r="4286" spans="1:16" x14ac:dyDescent="0.25">
      <c r="A4286" s="289" t="s">
        <v>3329</v>
      </c>
      <c r="B4286">
        <v>1</v>
      </c>
      <c r="C4286">
        <v>5.4</v>
      </c>
      <c r="D4286">
        <v>0.05</v>
      </c>
      <c r="E4286" s="289" t="s">
        <v>9837</v>
      </c>
      <c r="F4286">
        <v>5015136615</v>
      </c>
      <c r="G4286" s="276">
        <v>45708</v>
      </c>
      <c r="H4286">
        <v>20250211649869</v>
      </c>
      <c r="I4286">
        <v>2.1999999999999999E-2</v>
      </c>
      <c r="J4286" s="289" t="s">
        <v>350</v>
      </c>
      <c r="K4286" s="289" t="s">
        <v>9876</v>
      </c>
      <c r="L4286" s="289" t="s">
        <v>275</v>
      </c>
      <c r="M4286" s="289" t="s">
        <v>9751</v>
      </c>
      <c r="N4286" s="289" t="s">
        <v>3173</v>
      </c>
      <c r="O4286" s="289" t="s">
        <v>3332</v>
      </c>
      <c r="P4286" s="289">
        <f>VLOOKUP(CAT_Details[[#This Row],[Delivery Bp Customer Code]],Table6[],2,0)</f>
        <v>3402</v>
      </c>
    </row>
    <row r="4287" spans="1:16" x14ac:dyDescent="0.25">
      <c r="A4287" s="289" t="s">
        <v>3329</v>
      </c>
      <c r="B4287">
        <v>17</v>
      </c>
      <c r="C4287">
        <v>162</v>
      </c>
      <c r="D4287">
        <v>1.1299999999999999</v>
      </c>
      <c r="E4287" s="289" t="s">
        <v>9839</v>
      </c>
      <c r="F4287">
        <v>5015136631</v>
      </c>
      <c r="G4287" s="276">
        <v>45708</v>
      </c>
      <c r="H4287">
        <v>20250213651855</v>
      </c>
      <c r="I4287">
        <v>0.67800000000000005</v>
      </c>
      <c r="J4287" s="289" t="s">
        <v>350</v>
      </c>
      <c r="K4287" s="289" t="s">
        <v>9877</v>
      </c>
      <c r="L4287" s="289" t="s">
        <v>275</v>
      </c>
      <c r="M4287" s="289" t="s">
        <v>9751</v>
      </c>
      <c r="N4287" s="289" t="s">
        <v>446</v>
      </c>
      <c r="O4287" s="289" t="s">
        <v>3332</v>
      </c>
      <c r="P4287" s="289">
        <f>VLOOKUP(CAT_Details[[#This Row],[Delivery Bp Customer Code]],Table6[],2,0)</f>
        <v>3402</v>
      </c>
    </row>
    <row r="4288" spans="1:16" x14ac:dyDescent="0.25">
      <c r="A4288" s="289" t="s">
        <v>3329</v>
      </c>
      <c r="B4288">
        <v>12</v>
      </c>
      <c r="C4288">
        <v>1366.97</v>
      </c>
      <c r="D4288">
        <v>5</v>
      </c>
      <c r="E4288" s="289" t="s">
        <v>9841</v>
      </c>
      <c r="F4288">
        <v>5015136649</v>
      </c>
      <c r="G4288" s="276">
        <v>45708</v>
      </c>
      <c r="H4288">
        <v>20250210648953</v>
      </c>
      <c r="I4288">
        <v>11.563000000000001</v>
      </c>
      <c r="J4288" s="289" t="s">
        <v>350</v>
      </c>
      <c r="K4288" s="289" t="s">
        <v>9878</v>
      </c>
      <c r="L4288" s="289" t="s">
        <v>275</v>
      </c>
      <c r="M4288" s="289" t="s">
        <v>9843</v>
      </c>
      <c r="N4288" s="289" t="s">
        <v>1631</v>
      </c>
      <c r="O4288" s="289" t="s">
        <v>3332</v>
      </c>
      <c r="P4288" s="289">
        <f>VLOOKUP(CAT_Details[[#This Row],[Delivery Bp Customer Code]],Table6[],2,0)</f>
        <v>3402</v>
      </c>
    </row>
    <row r="4289" spans="1:16" x14ac:dyDescent="0.25">
      <c r="A4289" s="289" t="s">
        <v>3329</v>
      </c>
      <c r="B4289">
        <v>2</v>
      </c>
      <c r="C4289">
        <v>82</v>
      </c>
      <c r="D4289">
        <v>0.4</v>
      </c>
      <c r="E4289" s="289" t="s">
        <v>9879</v>
      </c>
      <c r="F4289">
        <v>5015136691</v>
      </c>
      <c r="G4289" s="276">
        <v>45708</v>
      </c>
      <c r="H4289">
        <v>20250210649287</v>
      </c>
      <c r="I4289">
        <v>0.45600000000000002</v>
      </c>
      <c r="J4289" s="289" t="s">
        <v>350</v>
      </c>
      <c r="K4289" s="289" t="s">
        <v>9880</v>
      </c>
      <c r="L4289" s="289" t="s">
        <v>275</v>
      </c>
      <c r="M4289" s="289" t="s">
        <v>9783</v>
      </c>
      <c r="N4289" s="289" t="s">
        <v>3661</v>
      </c>
      <c r="O4289" s="289" t="s">
        <v>3332</v>
      </c>
      <c r="P4289" s="289">
        <f>VLOOKUP(CAT_Details[[#This Row],[Delivery Bp Customer Code]],Table6[],2,0)</f>
        <v>3402</v>
      </c>
    </row>
    <row r="4290" spans="1:16" x14ac:dyDescent="0.25">
      <c r="A4290" s="289" t="s">
        <v>3329</v>
      </c>
      <c r="B4290">
        <v>1</v>
      </c>
      <c r="C4290">
        <v>331</v>
      </c>
      <c r="D4290">
        <v>0.5</v>
      </c>
      <c r="E4290" s="289" t="s">
        <v>9881</v>
      </c>
      <c r="F4290">
        <v>5015136811</v>
      </c>
      <c r="G4290" s="276">
        <v>45708</v>
      </c>
      <c r="H4290" s="5">
        <v>20250213651897</v>
      </c>
      <c r="I4290">
        <v>1.2</v>
      </c>
      <c r="J4290" s="289" t="s">
        <v>350</v>
      </c>
      <c r="K4290" s="289" t="s">
        <v>9882</v>
      </c>
      <c r="L4290" s="289" t="s">
        <v>275</v>
      </c>
      <c r="M4290" s="289" t="s">
        <v>9843</v>
      </c>
      <c r="N4290" s="289" t="s">
        <v>1631</v>
      </c>
      <c r="O4290" s="289" t="s">
        <v>3332</v>
      </c>
      <c r="P4290" s="289">
        <f>VLOOKUP(CAT_Details[[#This Row],[Delivery Bp Customer Code]],Table6[],2,0)</f>
        <v>3402</v>
      </c>
    </row>
    <row r="4291" spans="1:16" x14ac:dyDescent="0.25">
      <c r="A4291" s="289" t="s">
        <v>3329</v>
      </c>
      <c r="B4291">
        <v>3</v>
      </c>
      <c r="C4291">
        <v>510</v>
      </c>
      <c r="D4291">
        <v>1.4</v>
      </c>
      <c r="E4291" s="289" t="s">
        <v>9883</v>
      </c>
      <c r="F4291">
        <v>5015137134</v>
      </c>
      <c r="G4291" s="276">
        <v>45708</v>
      </c>
      <c r="H4291">
        <v>20250212650910</v>
      </c>
      <c r="I4291">
        <v>4.032</v>
      </c>
      <c r="J4291" s="289" t="s">
        <v>350</v>
      </c>
      <c r="K4291" s="289" t="s">
        <v>9884</v>
      </c>
      <c r="L4291" s="289" t="s">
        <v>275</v>
      </c>
      <c r="M4291" s="289" t="s">
        <v>9843</v>
      </c>
      <c r="N4291" s="289" t="s">
        <v>5415</v>
      </c>
      <c r="O4291" s="289" t="s">
        <v>3332</v>
      </c>
      <c r="P4291" s="289">
        <f>VLOOKUP(CAT_Details[[#This Row],[Delivery Bp Customer Code]],Table6[],2,0)</f>
        <v>3402</v>
      </c>
    </row>
    <row r="4292" spans="1:16" x14ac:dyDescent="0.25">
      <c r="A4292" s="289" t="s">
        <v>3329</v>
      </c>
      <c r="B4292">
        <v>5</v>
      </c>
      <c r="C4292">
        <v>2720</v>
      </c>
      <c r="D4292">
        <v>2</v>
      </c>
      <c r="E4292" s="289" t="s">
        <v>9885</v>
      </c>
      <c r="F4292">
        <v>5015137677</v>
      </c>
      <c r="G4292" s="276">
        <v>45708</v>
      </c>
      <c r="H4292">
        <v>20250213651757</v>
      </c>
      <c r="I4292">
        <v>2.88</v>
      </c>
      <c r="J4292" s="289" t="s">
        <v>350</v>
      </c>
      <c r="K4292" s="289" t="s">
        <v>9886</v>
      </c>
      <c r="L4292" s="289" t="s">
        <v>275</v>
      </c>
      <c r="M4292" s="289" t="s">
        <v>9843</v>
      </c>
      <c r="N4292" s="289" t="s">
        <v>3793</v>
      </c>
      <c r="O4292" s="289" t="s">
        <v>3332</v>
      </c>
      <c r="P4292" s="289">
        <f>VLOOKUP(CAT_Details[[#This Row],[Delivery Bp Customer Code]],Table6[],2,0)</f>
        <v>3402</v>
      </c>
    </row>
    <row r="4293" spans="1:16" x14ac:dyDescent="0.25">
      <c r="A4293" s="289" t="s">
        <v>3329</v>
      </c>
      <c r="B4293">
        <v>2</v>
      </c>
      <c r="C4293">
        <v>128</v>
      </c>
      <c r="D4293">
        <v>0.8</v>
      </c>
      <c r="E4293" s="289" t="s">
        <v>9887</v>
      </c>
      <c r="F4293">
        <v>5015137703</v>
      </c>
      <c r="G4293" s="276">
        <v>45708</v>
      </c>
      <c r="H4293" s="5">
        <v>20250212650681</v>
      </c>
      <c r="I4293">
        <v>1.9390000000000001</v>
      </c>
      <c r="J4293" s="289" t="s">
        <v>350</v>
      </c>
      <c r="K4293" s="289" t="s">
        <v>9888</v>
      </c>
      <c r="L4293" s="289" t="s">
        <v>275</v>
      </c>
      <c r="M4293" s="289" t="s">
        <v>9751</v>
      </c>
      <c r="N4293" s="289" t="s">
        <v>690</v>
      </c>
      <c r="O4293" s="289" t="s">
        <v>3332</v>
      </c>
      <c r="P4293" s="289">
        <f>VLOOKUP(CAT_Details[[#This Row],[Delivery Bp Customer Code]],Table6[],2,0)</f>
        <v>3402</v>
      </c>
    </row>
    <row r="4294" spans="1:16" x14ac:dyDescent="0.25">
      <c r="A4294" s="289" t="s">
        <v>76</v>
      </c>
      <c r="B4294">
        <v>3</v>
      </c>
      <c r="C4294">
        <v>80</v>
      </c>
      <c r="D4294">
        <v>1.2</v>
      </c>
      <c r="E4294" s="289" t="s">
        <v>9889</v>
      </c>
      <c r="F4294">
        <v>5015108629</v>
      </c>
      <c r="G4294" s="276">
        <v>45708</v>
      </c>
      <c r="H4294">
        <v>20250212650760</v>
      </c>
      <c r="I4294">
        <v>1.44</v>
      </c>
      <c r="J4294" s="289" t="s">
        <v>383</v>
      </c>
      <c r="K4294" s="289" t="s">
        <v>9890</v>
      </c>
      <c r="L4294" s="289" t="s">
        <v>275</v>
      </c>
      <c r="M4294" s="289" t="s">
        <v>9550</v>
      </c>
      <c r="N4294" s="289" t="s">
        <v>609</v>
      </c>
      <c r="O4294" s="289" t="s">
        <v>748</v>
      </c>
      <c r="P4294" s="289" t="str">
        <f>VLOOKUP(CAT_Details[[#This Row],[Delivery Bp Customer Code]],Table6[],2,0)</f>
        <v>No Loc</v>
      </c>
    </row>
    <row r="4295" spans="1:16" x14ac:dyDescent="0.25">
      <c r="A4295" s="289" t="s">
        <v>76</v>
      </c>
      <c r="B4295">
        <v>2</v>
      </c>
      <c r="C4295">
        <v>70</v>
      </c>
      <c r="D4295">
        <v>0.37</v>
      </c>
      <c r="E4295" s="289" t="s">
        <v>9891</v>
      </c>
      <c r="F4295">
        <v>5015109441</v>
      </c>
      <c r="G4295" s="276">
        <v>45708</v>
      </c>
      <c r="H4295" s="5">
        <v>20250211650251</v>
      </c>
      <c r="I4295">
        <v>0.51600000000000001</v>
      </c>
      <c r="J4295" s="289" t="s">
        <v>294</v>
      </c>
      <c r="K4295" s="289" t="s">
        <v>9892</v>
      </c>
      <c r="L4295" s="289" t="s">
        <v>275</v>
      </c>
      <c r="M4295" s="289" t="s">
        <v>9893</v>
      </c>
      <c r="N4295" s="289" t="s">
        <v>1181</v>
      </c>
      <c r="O4295" s="289" t="s">
        <v>748</v>
      </c>
      <c r="P4295" s="289" t="str">
        <f>VLOOKUP(CAT_Details[[#This Row],[Delivery Bp Customer Code]],Table6[],2,0)</f>
        <v>No Loc</v>
      </c>
    </row>
    <row r="4296" spans="1:16" x14ac:dyDescent="0.25">
      <c r="A4296" s="289" t="s">
        <v>76</v>
      </c>
      <c r="B4296">
        <v>1</v>
      </c>
      <c r="C4296">
        <v>25</v>
      </c>
      <c r="D4296">
        <v>0.2</v>
      </c>
      <c r="E4296" s="289" t="s">
        <v>9894</v>
      </c>
      <c r="F4296">
        <v>5015122790</v>
      </c>
      <c r="G4296" s="276">
        <v>45708</v>
      </c>
      <c r="H4296">
        <v>20250210649037</v>
      </c>
      <c r="I4296">
        <v>0.14399999999999999</v>
      </c>
      <c r="J4296" s="289" t="s">
        <v>324</v>
      </c>
      <c r="K4296" s="289" t="s">
        <v>9895</v>
      </c>
      <c r="L4296" s="289" t="s">
        <v>275</v>
      </c>
      <c r="M4296" s="289" t="s">
        <v>9832</v>
      </c>
      <c r="N4296" s="289" t="s">
        <v>508</v>
      </c>
      <c r="O4296" s="289" t="s">
        <v>748</v>
      </c>
      <c r="P4296" s="289" t="str">
        <f>VLOOKUP(CAT_Details[[#This Row],[Delivery Bp Customer Code]],Table6[],2,0)</f>
        <v>No Loc</v>
      </c>
    </row>
    <row r="4297" spans="1:16" x14ac:dyDescent="0.25">
      <c r="A4297" s="289" t="s">
        <v>76</v>
      </c>
      <c r="B4297">
        <v>1</v>
      </c>
      <c r="C4297">
        <v>94</v>
      </c>
      <c r="D4297">
        <v>0.4</v>
      </c>
      <c r="E4297" s="289" t="s">
        <v>9896</v>
      </c>
      <c r="F4297">
        <v>5015136823</v>
      </c>
      <c r="G4297" s="276">
        <v>45708</v>
      </c>
      <c r="H4297">
        <v>20250213651977</v>
      </c>
      <c r="I4297">
        <v>0.53800000000000003</v>
      </c>
      <c r="J4297" s="289" t="s">
        <v>287</v>
      </c>
      <c r="K4297" s="289" t="s">
        <v>9897</v>
      </c>
      <c r="L4297" s="289" t="s">
        <v>275</v>
      </c>
      <c r="M4297" s="289" t="s">
        <v>9898</v>
      </c>
      <c r="N4297" s="289" t="s">
        <v>1198</v>
      </c>
      <c r="O4297" s="289" t="s">
        <v>748</v>
      </c>
      <c r="P4297" s="289" t="str">
        <f>VLOOKUP(CAT_Details[[#This Row],[Delivery Bp Customer Code]],Table6[],2,0)</f>
        <v>No Loc</v>
      </c>
    </row>
    <row r="4298" spans="1:16" x14ac:dyDescent="0.25">
      <c r="A4298" s="289" t="s">
        <v>76</v>
      </c>
      <c r="B4298">
        <v>1</v>
      </c>
      <c r="C4298">
        <v>6</v>
      </c>
      <c r="D4298">
        <v>0.2</v>
      </c>
      <c r="E4298" s="289" t="s">
        <v>9899</v>
      </c>
      <c r="F4298">
        <v>5015137678</v>
      </c>
      <c r="G4298" s="276">
        <v>45708</v>
      </c>
      <c r="H4298">
        <v>20250212650856</v>
      </c>
      <c r="I4298">
        <v>0.192</v>
      </c>
      <c r="J4298" s="289" t="s">
        <v>401</v>
      </c>
      <c r="K4298" s="289" t="s">
        <v>9900</v>
      </c>
      <c r="L4298" s="289" t="s">
        <v>275</v>
      </c>
      <c r="M4298" s="289" t="s">
        <v>9901</v>
      </c>
      <c r="N4298" s="289" t="s">
        <v>1028</v>
      </c>
      <c r="O4298" s="289" t="s">
        <v>748</v>
      </c>
      <c r="P4298" s="289" t="str">
        <f>VLOOKUP(CAT_Details[[#This Row],[Delivery Bp Customer Code]],Table6[],2,0)</f>
        <v>No Loc</v>
      </c>
    </row>
    <row r="4299" spans="1:16" x14ac:dyDescent="0.25">
      <c r="A4299" s="289" t="s">
        <v>285</v>
      </c>
      <c r="B4299">
        <v>16</v>
      </c>
      <c r="C4299">
        <v>989</v>
      </c>
      <c r="D4299">
        <v>8.69</v>
      </c>
      <c r="E4299" s="289" t="s">
        <v>9902</v>
      </c>
      <c r="F4299">
        <v>5015108907</v>
      </c>
      <c r="G4299" s="276">
        <v>45708</v>
      </c>
      <c r="H4299">
        <v>20250207647674</v>
      </c>
      <c r="I4299">
        <v>23.289000000000001</v>
      </c>
      <c r="J4299" s="289" t="s">
        <v>294</v>
      </c>
      <c r="K4299" s="289" t="s">
        <v>9903</v>
      </c>
      <c r="L4299" s="289" t="s">
        <v>275</v>
      </c>
      <c r="M4299" s="289" t="s">
        <v>9904</v>
      </c>
      <c r="N4299" s="289" t="s">
        <v>5685</v>
      </c>
      <c r="O4299" s="289" t="s">
        <v>291</v>
      </c>
      <c r="P4299" s="289" t="str">
        <f>VLOOKUP(CAT_Details[[#This Row],[Delivery Bp Customer Code]],Table6[],2,0)</f>
        <v>DX01-L5</v>
      </c>
    </row>
    <row r="4300" spans="1:16" x14ac:dyDescent="0.25">
      <c r="A4300" s="289" t="s">
        <v>285</v>
      </c>
      <c r="B4300">
        <v>10</v>
      </c>
      <c r="C4300">
        <v>656</v>
      </c>
      <c r="D4300">
        <v>5.45</v>
      </c>
      <c r="E4300" s="289" t="s">
        <v>9905</v>
      </c>
      <c r="F4300">
        <v>5015108939</v>
      </c>
      <c r="G4300" s="276">
        <v>45708</v>
      </c>
      <c r="H4300">
        <v>20250207647679</v>
      </c>
      <c r="I4300">
        <v>14.53</v>
      </c>
      <c r="J4300" s="289" t="s">
        <v>294</v>
      </c>
      <c r="K4300" s="289" t="s">
        <v>9906</v>
      </c>
      <c r="L4300" s="289" t="s">
        <v>275</v>
      </c>
      <c r="M4300" s="289" t="s">
        <v>9907</v>
      </c>
      <c r="N4300" s="289" t="s">
        <v>5685</v>
      </c>
      <c r="O4300" s="289" t="s">
        <v>291</v>
      </c>
      <c r="P4300" s="289" t="str">
        <f>VLOOKUP(CAT_Details[[#This Row],[Delivery Bp Customer Code]],Table6[],2,0)</f>
        <v>DX01-L5</v>
      </c>
    </row>
    <row r="4301" spans="1:16" x14ac:dyDescent="0.25">
      <c r="A4301" s="289" t="s">
        <v>285</v>
      </c>
      <c r="B4301">
        <v>9</v>
      </c>
      <c r="C4301">
        <v>5880</v>
      </c>
      <c r="D4301">
        <v>3.6</v>
      </c>
      <c r="E4301" s="289" t="s">
        <v>9908</v>
      </c>
      <c r="F4301">
        <v>5015108949</v>
      </c>
      <c r="G4301" s="276">
        <v>45708</v>
      </c>
      <c r="H4301">
        <v>20250206647437</v>
      </c>
      <c r="I4301">
        <v>8.64</v>
      </c>
      <c r="J4301" s="289" t="s">
        <v>383</v>
      </c>
      <c r="K4301" s="289" t="s">
        <v>9909</v>
      </c>
      <c r="L4301" s="289" t="s">
        <v>275</v>
      </c>
      <c r="M4301" s="289" t="s">
        <v>9910</v>
      </c>
      <c r="N4301" s="289" t="s">
        <v>386</v>
      </c>
      <c r="O4301" s="289" t="s">
        <v>291</v>
      </c>
      <c r="P4301" s="289" t="str">
        <f>VLOOKUP(CAT_Details[[#This Row],[Delivery Bp Customer Code]],Table6[],2,0)</f>
        <v>DX01-L5</v>
      </c>
    </row>
    <row r="4302" spans="1:16" x14ac:dyDescent="0.25">
      <c r="A4302" s="289" t="s">
        <v>285</v>
      </c>
      <c r="B4302">
        <v>42</v>
      </c>
      <c r="C4302">
        <v>5976</v>
      </c>
      <c r="D4302">
        <v>9.15</v>
      </c>
      <c r="E4302" s="289" t="s">
        <v>9894</v>
      </c>
      <c r="F4302">
        <v>5015122789</v>
      </c>
      <c r="G4302" s="276">
        <v>45708</v>
      </c>
      <c r="H4302">
        <v>20250210649047</v>
      </c>
      <c r="I4302">
        <v>18.324000000000002</v>
      </c>
      <c r="J4302" s="289" t="s">
        <v>324</v>
      </c>
      <c r="K4302" s="289" t="s">
        <v>9911</v>
      </c>
      <c r="L4302" s="289" t="s">
        <v>275</v>
      </c>
      <c r="M4302" s="289" t="s">
        <v>9832</v>
      </c>
      <c r="N4302" s="289" t="s">
        <v>508</v>
      </c>
      <c r="O4302" s="289" t="s">
        <v>291</v>
      </c>
      <c r="P4302" s="289" t="str">
        <f>VLOOKUP(CAT_Details[[#This Row],[Delivery Bp Customer Code]],Table6[],2,0)</f>
        <v>DX01-L5</v>
      </c>
    </row>
    <row r="4303" spans="1:16" x14ac:dyDescent="0.25">
      <c r="A4303" s="289" t="s">
        <v>285</v>
      </c>
      <c r="B4303">
        <v>6</v>
      </c>
      <c r="C4303">
        <v>2004</v>
      </c>
      <c r="D4303">
        <v>2.4</v>
      </c>
      <c r="E4303" s="289" t="s">
        <v>9912</v>
      </c>
      <c r="F4303">
        <v>5015122904</v>
      </c>
      <c r="G4303" s="276">
        <v>45708</v>
      </c>
      <c r="H4303">
        <v>20250211649866</v>
      </c>
      <c r="I4303">
        <v>3.1680000000000001</v>
      </c>
      <c r="J4303" s="289" t="s">
        <v>287</v>
      </c>
      <c r="K4303" s="289" t="s">
        <v>9913</v>
      </c>
      <c r="L4303" s="289" t="s">
        <v>275</v>
      </c>
      <c r="M4303" s="289" t="s">
        <v>9914</v>
      </c>
      <c r="N4303" s="289" t="s">
        <v>516</v>
      </c>
      <c r="O4303" s="289" t="s">
        <v>291</v>
      </c>
      <c r="P4303" s="289" t="str">
        <f>VLOOKUP(CAT_Details[[#This Row],[Delivery Bp Customer Code]],Table6[],2,0)</f>
        <v>DX01-L5</v>
      </c>
    </row>
    <row r="4304" spans="1:16" x14ac:dyDescent="0.25">
      <c r="A4304" s="289" t="s">
        <v>285</v>
      </c>
      <c r="B4304">
        <v>10</v>
      </c>
      <c r="C4304">
        <v>1860</v>
      </c>
      <c r="D4304">
        <v>4</v>
      </c>
      <c r="E4304" s="289" t="s">
        <v>9915</v>
      </c>
      <c r="F4304">
        <v>5015122928</v>
      </c>
      <c r="G4304" s="276">
        <v>45708</v>
      </c>
      <c r="H4304">
        <v>20250212650924</v>
      </c>
      <c r="I4304">
        <v>6.72</v>
      </c>
      <c r="J4304" s="289" t="s">
        <v>345</v>
      </c>
      <c r="K4304" s="289" t="s">
        <v>9916</v>
      </c>
      <c r="L4304" s="289" t="s">
        <v>275</v>
      </c>
      <c r="M4304" s="289" t="s">
        <v>9685</v>
      </c>
      <c r="N4304" s="289" t="s">
        <v>348</v>
      </c>
      <c r="O4304" s="289" t="s">
        <v>291</v>
      </c>
      <c r="P4304" s="289" t="str">
        <f>VLOOKUP(CAT_Details[[#This Row],[Delivery Bp Customer Code]],Table6[],2,0)</f>
        <v>DX01-L5</v>
      </c>
    </row>
    <row r="4305" spans="1:16" x14ac:dyDescent="0.25">
      <c r="A4305" s="289" t="s">
        <v>285</v>
      </c>
      <c r="B4305">
        <v>5</v>
      </c>
      <c r="C4305">
        <v>1950</v>
      </c>
      <c r="D4305">
        <v>2</v>
      </c>
      <c r="E4305" s="289" t="s">
        <v>9917</v>
      </c>
      <c r="F4305">
        <v>5015123085</v>
      </c>
      <c r="G4305" s="276">
        <v>45708</v>
      </c>
      <c r="H4305">
        <v>20250212650929</v>
      </c>
      <c r="I4305">
        <v>4.8</v>
      </c>
      <c r="J4305" s="289" t="s">
        <v>294</v>
      </c>
      <c r="K4305" s="289" t="s">
        <v>9918</v>
      </c>
      <c r="L4305" s="289" t="s">
        <v>275</v>
      </c>
      <c r="M4305" s="289" t="s">
        <v>9919</v>
      </c>
      <c r="N4305" s="289" t="s">
        <v>297</v>
      </c>
      <c r="O4305" s="289" t="s">
        <v>291</v>
      </c>
      <c r="P4305" s="289" t="str">
        <f>VLOOKUP(CAT_Details[[#This Row],[Delivery Bp Customer Code]],Table6[],2,0)</f>
        <v>DX01-L5</v>
      </c>
    </row>
    <row r="4306" spans="1:16" x14ac:dyDescent="0.25">
      <c r="A4306" s="289" t="s">
        <v>285</v>
      </c>
      <c r="B4306">
        <v>14</v>
      </c>
      <c r="C4306">
        <v>1232</v>
      </c>
      <c r="D4306">
        <v>5.6</v>
      </c>
      <c r="E4306" s="289" t="s">
        <v>9920</v>
      </c>
      <c r="F4306">
        <v>5015136643</v>
      </c>
      <c r="G4306" s="276">
        <v>45708</v>
      </c>
      <c r="H4306">
        <v>20250213651664</v>
      </c>
      <c r="I4306">
        <v>13.44</v>
      </c>
      <c r="J4306" s="289" t="s">
        <v>350</v>
      </c>
      <c r="K4306" s="289" t="s">
        <v>9921</v>
      </c>
      <c r="L4306" s="289" t="s">
        <v>275</v>
      </c>
      <c r="M4306" s="289" t="s">
        <v>9751</v>
      </c>
      <c r="N4306" s="289" t="s">
        <v>462</v>
      </c>
      <c r="O4306" s="289" t="s">
        <v>291</v>
      </c>
      <c r="P4306" s="289" t="str">
        <f>VLOOKUP(CAT_Details[[#This Row],[Delivery Bp Customer Code]],Table6[],2,0)</f>
        <v>DX01-L5</v>
      </c>
    </row>
    <row r="4307" spans="1:16" x14ac:dyDescent="0.25">
      <c r="A4307" s="289" t="s">
        <v>285</v>
      </c>
      <c r="B4307">
        <v>19</v>
      </c>
      <c r="C4307">
        <v>1672</v>
      </c>
      <c r="D4307">
        <v>7.6</v>
      </c>
      <c r="E4307" s="289" t="s">
        <v>9920</v>
      </c>
      <c r="F4307">
        <v>5015136645</v>
      </c>
      <c r="G4307" s="276">
        <v>45708</v>
      </c>
      <c r="H4307" s="5">
        <v>20250213651665</v>
      </c>
      <c r="I4307">
        <v>18.239999999999998</v>
      </c>
      <c r="J4307" s="289" t="s">
        <v>350</v>
      </c>
      <c r="K4307" s="289" t="s">
        <v>9922</v>
      </c>
      <c r="L4307" s="289" t="s">
        <v>275</v>
      </c>
      <c r="M4307" s="289" t="s">
        <v>9751</v>
      </c>
      <c r="N4307" s="289" t="s">
        <v>462</v>
      </c>
      <c r="O4307" s="289" t="s">
        <v>291</v>
      </c>
      <c r="P4307" s="289" t="str">
        <f>VLOOKUP(CAT_Details[[#This Row],[Delivery Bp Customer Code]],Table6[],2,0)</f>
        <v>DX01-L5</v>
      </c>
    </row>
    <row r="4308" spans="1:16" x14ac:dyDescent="0.25">
      <c r="A4308" s="289" t="s">
        <v>285</v>
      </c>
      <c r="B4308">
        <v>4</v>
      </c>
      <c r="C4308">
        <v>688</v>
      </c>
      <c r="D4308">
        <v>1.6</v>
      </c>
      <c r="E4308" s="289" t="s">
        <v>9923</v>
      </c>
      <c r="F4308">
        <v>5015152082</v>
      </c>
      <c r="G4308" s="276">
        <v>45708</v>
      </c>
      <c r="H4308">
        <v>20250214653126</v>
      </c>
      <c r="I4308">
        <v>3.13</v>
      </c>
      <c r="J4308" s="289" t="s">
        <v>287</v>
      </c>
      <c r="K4308" s="289" t="s">
        <v>9924</v>
      </c>
      <c r="L4308" s="289" t="s">
        <v>275</v>
      </c>
      <c r="M4308" s="289" t="s">
        <v>9898</v>
      </c>
      <c r="N4308" s="289" t="s">
        <v>814</v>
      </c>
      <c r="O4308" s="289" t="s">
        <v>291</v>
      </c>
      <c r="P4308" s="289" t="str">
        <f>VLOOKUP(CAT_Details[[#This Row],[Delivery Bp Customer Code]],Table6[],2,0)</f>
        <v>DX01-L5</v>
      </c>
    </row>
    <row r="4309" spans="1:16" x14ac:dyDescent="0.25">
      <c r="A4309" s="289" t="s">
        <v>285</v>
      </c>
      <c r="B4309">
        <v>1</v>
      </c>
      <c r="C4309">
        <v>180</v>
      </c>
      <c r="D4309">
        <v>0.4</v>
      </c>
      <c r="E4309" s="289" t="s">
        <v>9923</v>
      </c>
      <c r="F4309">
        <v>5015152083</v>
      </c>
      <c r="G4309" s="276">
        <v>45708</v>
      </c>
      <c r="H4309">
        <v>20250214653132</v>
      </c>
      <c r="I4309">
        <v>0.76800000000000002</v>
      </c>
      <c r="J4309" s="289" t="s">
        <v>287</v>
      </c>
      <c r="K4309" s="289" t="s">
        <v>9925</v>
      </c>
      <c r="L4309" s="289" t="s">
        <v>275</v>
      </c>
      <c r="M4309" s="289" t="s">
        <v>9898</v>
      </c>
      <c r="N4309" s="289" t="s">
        <v>814</v>
      </c>
      <c r="O4309" s="289" t="s">
        <v>291</v>
      </c>
      <c r="P4309" s="289" t="str">
        <f>VLOOKUP(CAT_Details[[#This Row],[Delivery Bp Customer Code]],Table6[],2,0)</f>
        <v>DX01-L5</v>
      </c>
    </row>
    <row r="4310" spans="1:16" x14ac:dyDescent="0.25">
      <c r="A4310" s="289" t="s">
        <v>521</v>
      </c>
      <c r="B4310">
        <v>13</v>
      </c>
      <c r="C4310">
        <v>923</v>
      </c>
      <c r="D4310">
        <v>5.2</v>
      </c>
      <c r="E4310" s="289" t="s">
        <v>9889</v>
      </c>
      <c r="F4310">
        <v>5015108630</v>
      </c>
      <c r="G4310" s="276">
        <v>45708</v>
      </c>
      <c r="H4310">
        <v>20250212650757</v>
      </c>
      <c r="I4310">
        <v>9.1199999999999992</v>
      </c>
      <c r="J4310" s="289" t="s">
        <v>383</v>
      </c>
      <c r="K4310" s="289" t="s">
        <v>9926</v>
      </c>
      <c r="L4310" s="289" t="s">
        <v>275</v>
      </c>
      <c r="M4310" s="289" t="s">
        <v>9550</v>
      </c>
      <c r="N4310" s="289" t="s">
        <v>609</v>
      </c>
      <c r="O4310" s="289" t="s">
        <v>525</v>
      </c>
      <c r="P4310" s="289" t="str">
        <f>VLOOKUP(CAT_Details[[#This Row],[Delivery Bp Customer Code]],Table6[],2,0)</f>
        <v>No Loc</v>
      </c>
    </row>
    <row r="4311" spans="1:16" x14ac:dyDescent="0.25">
      <c r="A4311" s="289" t="s">
        <v>521</v>
      </c>
      <c r="B4311">
        <v>8</v>
      </c>
      <c r="C4311">
        <v>14008</v>
      </c>
      <c r="D4311">
        <v>3.6</v>
      </c>
      <c r="E4311" s="289" t="s">
        <v>9927</v>
      </c>
      <c r="F4311">
        <v>5015108673</v>
      </c>
      <c r="G4311" s="276">
        <v>45708</v>
      </c>
      <c r="H4311">
        <v>20250205646209</v>
      </c>
      <c r="I4311">
        <v>10.368</v>
      </c>
      <c r="J4311" s="289" t="s">
        <v>287</v>
      </c>
      <c r="K4311" s="289" t="s">
        <v>9928</v>
      </c>
      <c r="L4311" s="289" t="s">
        <v>275</v>
      </c>
      <c r="M4311" s="289" t="s">
        <v>9929</v>
      </c>
      <c r="N4311" s="289" t="s">
        <v>9930</v>
      </c>
      <c r="O4311" s="289" t="s">
        <v>525</v>
      </c>
      <c r="P4311" s="289" t="str">
        <f>VLOOKUP(CAT_Details[[#This Row],[Delivery Bp Customer Code]],Table6[],2,0)</f>
        <v>No Loc</v>
      </c>
    </row>
    <row r="4312" spans="1:16" x14ac:dyDescent="0.25">
      <c r="A4312" s="289" t="s">
        <v>521</v>
      </c>
      <c r="B4312">
        <v>10</v>
      </c>
      <c r="C4312">
        <v>3498</v>
      </c>
      <c r="D4312">
        <v>4</v>
      </c>
      <c r="E4312" s="289" t="s">
        <v>9931</v>
      </c>
      <c r="F4312">
        <v>5015136684</v>
      </c>
      <c r="G4312" s="276">
        <v>45708</v>
      </c>
      <c r="H4312">
        <v>20250213651746</v>
      </c>
      <c r="I4312">
        <v>3.456</v>
      </c>
      <c r="J4312" s="289" t="s">
        <v>350</v>
      </c>
      <c r="K4312" s="289" t="s">
        <v>9932</v>
      </c>
      <c r="L4312" s="289" t="s">
        <v>275</v>
      </c>
      <c r="M4312" s="289" t="s">
        <v>9751</v>
      </c>
      <c r="N4312" s="289" t="s">
        <v>528</v>
      </c>
      <c r="O4312" s="289" t="s">
        <v>525</v>
      </c>
      <c r="P4312" s="289" t="str">
        <f>VLOOKUP(CAT_Details[[#This Row],[Delivery Bp Customer Code]],Table6[],2,0)</f>
        <v>No Loc</v>
      </c>
    </row>
    <row r="4313" spans="1:16" x14ac:dyDescent="0.25">
      <c r="A4313" s="289" t="s">
        <v>521</v>
      </c>
      <c r="B4313">
        <v>3</v>
      </c>
      <c r="C4313">
        <v>306</v>
      </c>
      <c r="D4313">
        <v>1.2</v>
      </c>
      <c r="E4313" s="289" t="s">
        <v>9933</v>
      </c>
      <c r="F4313">
        <v>5015166456</v>
      </c>
      <c r="G4313" s="276">
        <v>45708</v>
      </c>
      <c r="H4313" s="5">
        <v>20250217654266</v>
      </c>
      <c r="I4313">
        <v>3.1680000000000001</v>
      </c>
      <c r="J4313" s="289" t="s">
        <v>302</v>
      </c>
      <c r="K4313" s="289" t="s">
        <v>9934</v>
      </c>
      <c r="L4313" s="289" t="s">
        <v>275</v>
      </c>
      <c r="M4313" s="289" t="s">
        <v>9935</v>
      </c>
      <c r="N4313" s="289" t="s">
        <v>694</v>
      </c>
      <c r="O4313" s="289" t="s">
        <v>525</v>
      </c>
      <c r="P4313" s="289" t="str">
        <f>VLOOKUP(CAT_Details[[#This Row],[Delivery Bp Customer Code]],Table6[],2,0)</f>
        <v>No Loc</v>
      </c>
    </row>
    <row r="4314" spans="1:16" x14ac:dyDescent="0.25">
      <c r="A4314" s="289" t="s">
        <v>272</v>
      </c>
      <c r="B4314">
        <v>6</v>
      </c>
      <c r="C4314">
        <v>1233</v>
      </c>
      <c r="D4314">
        <v>2.4</v>
      </c>
      <c r="E4314" s="289" t="s">
        <v>9868</v>
      </c>
      <c r="F4314">
        <v>5015108393</v>
      </c>
      <c r="G4314" s="276">
        <v>45708</v>
      </c>
      <c r="H4314">
        <v>20250210648671</v>
      </c>
      <c r="I4314">
        <v>6.72</v>
      </c>
      <c r="J4314" s="289" t="s">
        <v>294</v>
      </c>
      <c r="K4314" s="289" t="s">
        <v>9936</v>
      </c>
      <c r="L4314" s="289" t="s">
        <v>275</v>
      </c>
      <c r="M4314" s="289" t="s">
        <v>9870</v>
      </c>
      <c r="N4314" s="289" t="s">
        <v>555</v>
      </c>
      <c r="O4314" s="289" t="s">
        <v>277</v>
      </c>
      <c r="P4314" s="289" t="str">
        <f>VLOOKUP(CAT_Details[[#This Row],[Delivery Bp Customer Code]],Table6[],2,0)</f>
        <v>U2-L5</v>
      </c>
    </row>
    <row r="4315" spans="1:16" x14ac:dyDescent="0.25">
      <c r="A4315" s="289" t="s">
        <v>272</v>
      </c>
      <c r="B4315">
        <v>2</v>
      </c>
      <c r="C4315">
        <v>1092</v>
      </c>
      <c r="D4315">
        <v>0.8</v>
      </c>
      <c r="E4315" s="289" t="s">
        <v>9937</v>
      </c>
      <c r="F4315">
        <v>5015108976</v>
      </c>
      <c r="G4315" s="276">
        <v>45708</v>
      </c>
      <c r="H4315">
        <v>20250206647408</v>
      </c>
      <c r="I4315">
        <v>0.76800000000000002</v>
      </c>
      <c r="J4315" s="289" t="s">
        <v>324</v>
      </c>
      <c r="K4315" s="289" t="s">
        <v>9938</v>
      </c>
      <c r="L4315" s="289" t="s">
        <v>275</v>
      </c>
      <c r="M4315" s="289" t="s">
        <v>9737</v>
      </c>
      <c r="N4315" s="289" t="s">
        <v>399</v>
      </c>
      <c r="O4315" s="289" t="s">
        <v>277</v>
      </c>
      <c r="P4315" s="289" t="str">
        <f>VLOOKUP(CAT_Details[[#This Row],[Delivery Bp Customer Code]],Table6[],2,0)</f>
        <v>U2-L5</v>
      </c>
    </row>
    <row r="4316" spans="1:16" x14ac:dyDescent="0.25">
      <c r="A4316" s="289" t="s">
        <v>272</v>
      </c>
      <c r="B4316">
        <v>8</v>
      </c>
      <c r="C4316">
        <v>700</v>
      </c>
      <c r="D4316">
        <v>3.2</v>
      </c>
      <c r="E4316" s="289" t="s">
        <v>9830</v>
      </c>
      <c r="F4316">
        <v>5015122641</v>
      </c>
      <c r="G4316" s="276">
        <v>45708</v>
      </c>
      <c r="H4316">
        <v>20250210649257</v>
      </c>
      <c r="I4316">
        <v>7.68</v>
      </c>
      <c r="J4316" s="289" t="s">
        <v>324</v>
      </c>
      <c r="K4316" s="289" t="s">
        <v>9939</v>
      </c>
      <c r="L4316" s="289" t="s">
        <v>275</v>
      </c>
      <c r="M4316" s="289" t="s">
        <v>9832</v>
      </c>
      <c r="N4316" s="289" t="s">
        <v>562</v>
      </c>
      <c r="O4316" s="289" t="s">
        <v>277</v>
      </c>
      <c r="P4316" s="289" t="str">
        <f>VLOOKUP(CAT_Details[[#This Row],[Delivery Bp Customer Code]],Table6[],2,0)</f>
        <v>U2-L5</v>
      </c>
    </row>
    <row r="4317" spans="1:16" x14ac:dyDescent="0.25">
      <c r="A4317" s="289" t="s">
        <v>272</v>
      </c>
      <c r="B4317">
        <v>3</v>
      </c>
      <c r="C4317">
        <v>900</v>
      </c>
      <c r="D4317">
        <v>1.2</v>
      </c>
      <c r="E4317" s="289" t="s">
        <v>9940</v>
      </c>
      <c r="F4317">
        <v>5015136686</v>
      </c>
      <c r="G4317" s="276">
        <v>45708</v>
      </c>
      <c r="H4317">
        <v>20250213651806</v>
      </c>
      <c r="I4317">
        <v>1.008</v>
      </c>
      <c r="J4317" s="289" t="s">
        <v>350</v>
      </c>
      <c r="K4317" s="289" t="s">
        <v>9941</v>
      </c>
      <c r="L4317" s="289" t="s">
        <v>275</v>
      </c>
      <c r="M4317" s="289" t="s">
        <v>9751</v>
      </c>
      <c r="N4317" s="289" t="s">
        <v>547</v>
      </c>
      <c r="O4317" s="289" t="s">
        <v>277</v>
      </c>
      <c r="P4317" s="289" t="str">
        <f>VLOOKUP(CAT_Details[[#This Row],[Delivery Bp Customer Code]],Table6[],2,0)</f>
        <v>U2-L5</v>
      </c>
    </row>
    <row r="4318" spans="1:16" x14ac:dyDescent="0.25">
      <c r="A4318" s="289" t="s">
        <v>272</v>
      </c>
      <c r="B4318">
        <v>3</v>
      </c>
      <c r="C4318">
        <v>663</v>
      </c>
      <c r="D4318">
        <v>1.2</v>
      </c>
      <c r="E4318" s="289" t="s">
        <v>9942</v>
      </c>
      <c r="F4318">
        <v>5015136700</v>
      </c>
      <c r="G4318" s="276">
        <v>45708</v>
      </c>
      <c r="H4318">
        <v>20250213651697</v>
      </c>
      <c r="I4318">
        <v>2.88</v>
      </c>
      <c r="J4318" s="289" t="s">
        <v>350</v>
      </c>
      <c r="K4318" s="289" t="s">
        <v>9943</v>
      </c>
      <c r="L4318" s="289" t="s">
        <v>275</v>
      </c>
      <c r="M4318" s="289" t="s">
        <v>9751</v>
      </c>
      <c r="N4318" s="289" t="s">
        <v>999</v>
      </c>
      <c r="O4318" s="289" t="s">
        <v>277</v>
      </c>
      <c r="P4318" s="289" t="str">
        <f>VLOOKUP(CAT_Details[[#This Row],[Delivery Bp Customer Code]],Table6[],2,0)</f>
        <v>U2-L5</v>
      </c>
    </row>
    <row r="4319" spans="1:16" x14ac:dyDescent="0.25">
      <c r="A4319" s="289" t="s">
        <v>272</v>
      </c>
      <c r="B4319">
        <v>1</v>
      </c>
      <c r="C4319">
        <v>65</v>
      </c>
      <c r="D4319">
        <v>0.4</v>
      </c>
      <c r="E4319" s="289" t="s">
        <v>9944</v>
      </c>
      <c r="F4319">
        <v>5015136708</v>
      </c>
      <c r="G4319" s="276">
        <v>45708</v>
      </c>
      <c r="H4319">
        <v>20250206647285</v>
      </c>
      <c r="I4319">
        <v>0.28799999999999998</v>
      </c>
      <c r="J4319" s="289" t="s">
        <v>280</v>
      </c>
      <c r="K4319" s="289" t="s">
        <v>9945</v>
      </c>
      <c r="L4319" s="289" t="s">
        <v>275</v>
      </c>
      <c r="M4319" s="289" t="s">
        <v>9823</v>
      </c>
      <c r="N4319" s="289" t="s">
        <v>619</v>
      </c>
      <c r="O4319" s="289" t="s">
        <v>277</v>
      </c>
      <c r="P4319" s="289" t="str">
        <f>VLOOKUP(CAT_Details[[#This Row],[Delivery Bp Customer Code]],Table6[],2,0)</f>
        <v>U2-L5</v>
      </c>
    </row>
    <row r="4320" spans="1:16" x14ac:dyDescent="0.25">
      <c r="A4320" s="289" t="s">
        <v>272</v>
      </c>
      <c r="B4320">
        <v>6</v>
      </c>
      <c r="C4320">
        <v>1419</v>
      </c>
      <c r="D4320">
        <v>1.2</v>
      </c>
      <c r="E4320" s="289" t="s">
        <v>9946</v>
      </c>
      <c r="F4320">
        <v>5015136772</v>
      </c>
      <c r="G4320" s="276">
        <v>45708</v>
      </c>
      <c r="H4320">
        <v>20250210649293</v>
      </c>
      <c r="I4320">
        <v>2.3039999999999998</v>
      </c>
      <c r="J4320" s="289" t="s">
        <v>350</v>
      </c>
      <c r="K4320" s="289" t="s">
        <v>9947</v>
      </c>
      <c r="L4320" s="289" t="s">
        <v>275</v>
      </c>
      <c r="M4320" s="289" t="s">
        <v>9783</v>
      </c>
      <c r="N4320" s="289" t="s">
        <v>544</v>
      </c>
      <c r="O4320" s="289" t="s">
        <v>277</v>
      </c>
      <c r="P4320" s="289" t="str">
        <f>VLOOKUP(CAT_Details[[#This Row],[Delivery Bp Customer Code]],Table6[],2,0)</f>
        <v>U2-L5</v>
      </c>
    </row>
    <row r="4321" spans="1:16" x14ac:dyDescent="0.25">
      <c r="A4321" s="289" t="s">
        <v>272</v>
      </c>
      <c r="B4321">
        <v>5</v>
      </c>
      <c r="C4321">
        <v>227</v>
      </c>
      <c r="D4321">
        <v>1.2</v>
      </c>
      <c r="E4321" s="289" t="s">
        <v>9948</v>
      </c>
      <c r="F4321">
        <v>5015137680</v>
      </c>
      <c r="G4321" s="276">
        <v>45708</v>
      </c>
      <c r="H4321" s="5">
        <v>20250210649290</v>
      </c>
      <c r="I4321">
        <v>1.528</v>
      </c>
      <c r="J4321" s="289" t="s">
        <v>350</v>
      </c>
      <c r="K4321" s="289" t="s">
        <v>9949</v>
      </c>
      <c r="L4321" s="289" t="s">
        <v>275</v>
      </c>
      <c r="M4321" s="289" t="s">
        <v>9783</v>
      </c>
      <c r="N4321" s="289" t="s">
        <v>540</v>
      </c>
      <c r="O4321" s="289" t="s">
        <v>277</v>
      </c>
      <c r="P4321" s="289" t="str">
        <f>VLOOKUP(CAT_Details[[#This Row],[Delivery Bp Customer Code]],Table6[],2,0)</f>
        <v>U2-L5</v>
      </c>
    </row>
    <row r="4322" spans="1:16" x14ac:dyDescent="0.25">
      <c r="A4322" s="289" t="s">
        <v>5576</v>
      </c>
      <c r="B4322">
        <v>12</v>
      </c>
      <c r="C4322">
        <v>13200</v>
      </c>
      <c r="D4322">
        <v>7.2</v>
      </c>
      <c r="E4322" s="289" t="s">
        <v>9950</v>
      </c>
      <c r="F4322">
        <v>5015166400</v>
      </c>
      <c r="G4322" s="276">
        <v>45708</v>
      </c>
      <c r="H4322">
        <v>20250210648896</v>
      </c>
      <c r="I4322">
        <v>31.103999999999999</v>
      </c>
      <c r="J4322" s="289" t="s">
        <v>273</v>
      </c>
      <c r="K4322" s="289" t="s">
        <v>9951</v>
      </c>
      <c r="L4322" s="289" t="s">
        <v>275</v>
      </c>
      <c r="M4322" s="289" t="s">
        <v>9826</v>
      </c>
      <c r="N4322" s="289" t="s">
        <v>6556</v>
      </c>
      <c r="O4322" s="289" t="s">
        <v>5579</v>
      </c>
      <c r="P4322" s="289" t="str">
        <f>VLOOKUP(CAT_Details[[#This Row],[Delivery Bp Customer Code]],Table6[],2,0)</f>
        <v>No Loc</v>
      </c>
    </row>
    <row r="4323" spans="1:16" x14ac:dyDescent="0.25">
      <c r="A4323" s="289" t="s">
        <v>278</v>
      </c>
      <c r="B4323">
        <v>1</v>
      </c>
      <c r="C4323">
        <v>30</v>
      </c>
      <c r="D4323">
        <v>0.2</v>
      </c>
      <c r="E4323" s="289" t="s">
        <v>9952</v>
      </c>
      <c r="F4323">
        <v>5015166547</v>
      </c>
      <c r="G4323" s="276">
        <v>45709</v>
      </c>
      <c r="H4323">
        <v>20250217654273</v>
      </c>
      <c r="I4323">
        <v>0.48</v>
      </c>
      <c r="J4323" s="289" t="s">
        <v>280</v>
      </c>
      <c r="K4323" s="289" t="s">
        <v>9953</v>
      </c>
      <c r="L4323" s="289" t="s">
        <v>275</v>
      </c>
      <c r="M4323" s="289" t="s">
        <v>9954</v>
      </c>
      <c r="N4323" s="289" t="s">
        <v>868</v>
      </c>
      <c r="O4323" s="289" t="s">
        <v>498</v>
      </c>
      <c r="P4323" s="289" t="str">
        <f>VLOOKUP(CAT_Details[[#This Row],[Delivery Bp Customer Code]],Table6[],2,0)</f>
        <v>DK-BM01</v>
      </c>
    </row>
    <row r="4324" spans="1:16" x14ac:dyDescent="0.25">
      <c r="A4324" s="289" t="s">
        <v>278</v>
      </c>
      <c r="B4324">
        <v>1</v>
      </c>
      <c r="C4324">
        <v>435</v>
      </c>
      <c r="D4324">
        <v>0.4</v>
      </c>
      <c r="E4324" s="289" t="s">
        <v>9955</v>
      </c>
      <c r="F4324">
        <v>5015181780</v>
      </c>
      <c r="G4324" s="276">
        <v>45709</v>
      </c>
      <c r="H4324">
        <v>20250218654870</v>
      </c>
      <c r="I4324">
        <v>0.52800000000000002</v>
      </c>
      <c r="J4324" s="289" t="s">
        <v>273</v>
      </c>
      <c r="K4324" s="289" t="s">
        <v>9956</v>
      </c>
      <c r="L4324" s="289" t="s">
        <v>275</v>
      </c>
      <c r="M4324" s="289" t="s">
        <v>9957</v>
      </c>
      <c r="N4324" s="289" t="s">
        <v>657</v>
      </c>
      <c r="O4324" s="289" t="s">
        <v>498</v>
      </c>
      <c r="P4324" s="289" t="str">
        <f>VLOOKUP(CAT_Details[[#This Row],[Delivery Bp Customer Code]],Table6[],2,0)</f>
        <v>DK-BM01</v>
      </c>
    </row>
    <row r="4325" spans="1:16" x14ac:dyDescent="0.25">
      <c r="A4325" s="289" t="s">
        <v>75</v>
      </c>
      <c r="B4325">
        <v>1</v>
      </c>
      <c r="C4325">
        <v>60</v>
      </c>
      <c r="D4325">
        <v>0.4</v>
      </c>
      <c r="E4325" s="289" t="s">
        <v>9958</v>
      </c>
      <c r="F4325">
        <v>5015123022</v>
      </c>
      <c r="G4325" s="276">
        <v>45709</v>
      </c>
      <c r="H4325">
        <v>20250211649942</v>
      </c>
      <c r="I4325">
        <v>0.76800000000000002</v>
      </c>
      <c r="J4325" s="289" t="s">
        <v>294</v>
      </c>
      <c r="K4325" s="289" t="s">
        <v>9959</v>
      </c>
      <c r="L4325" s="289" t="s">
        <v>275</v>
      </c>
      <c r="M4325" s="289" t="s">
        <v>9919</v>
      </c>
      <c r="N4325" s="289" t="s">
        <v>555</v>
      </c>
      <c r="O4325" s="289" t="s">
        <v>2173</v>
      </c>
      <c r="P4325" s="289" t="str">
        <f>VLOOKUP(CAT_Details[[#This Row],[Delivery Bp Customer Code]],Table6[],2,0)</f>
        <v>OYL1</v>
      </c>
    </row>
    <row r="4326" spans="1:16" x14ac:dyDescent="0.25">
      <c r="A4326" s="289" t="s">
        <v>75</v>
      </c>
      <c r="B4326">
        <v>24</v>
      </c>
      <c r="C4326">
        <v>14000</v>
      </c>
      <c r="D4326">
        <v>9.6</v>
      </c>
      <c r="E4326" s="289" t="s">
        <v>9960</v>
      </c>
      <c r="F4326">
        <v>5015151928</v>
      </c>
      <c r="G4326" s="276">
        <v>45709</v>
      </c>
      <c r="H4326">
        <v>20250213652050</v>
      </c>
      <c r="I4326">
        <v>13.824</v>
      </c>
      <c r="J4326" s="289" t="s">
        <v>324</v>
      </c>
      <c r="K4326" s="289" t="s">
        <v>9961</v>
      </c>
      <c r="L4326" s="289" t="s">
        <v>275</v>
      </c>
      <c r="M4326" s="289" t="s">
        <v>9962</v>
      </c>
      <c r="N4326" s="289" t="s">
        <v>2496</v>
      </c>
      <c r="O4326" s="289" t="s">
        <v>2173</v>
      </c>
      <c r="P4326" s="289" t="str">
        <f>VLOOKUP(CAT_Details[[#This Row],[Delivery Bp Customer Code]],Table6[],2,0)</f>
        <v>OYL1</v>
      </c>
    </row>
    <row r="4327" spans="1:16" x14ac:dyDescent="0.25">
      <c r="A4327" s="289" t="s">
        <v>75</v>
      </c>
      <c r="B4327">
        <v>1</v>
      </c>
      <c r="C4327">
        <v>99</v>
      </c>
      <c r="D4327">
        <v>0.2</v>
      </c>
      <c r="E4327" s="289" t="s">
        <v>9963</v>
      </c>
      <c r="F4327">
        <v>5015152022</v>
      </c>
      <c r="G4327" s="276">
        <v>45709</v>
      </c>
      <c r="H4327">
        <v>20250213652488</v>
      </c>
      <c r="I4327">
        <v>0.24</v>
      </c>
      <c r="J4327" s="289" t="s">
        <v>324</v>
      </c>
      <c r="K4327" s="289" t="s">
        <v>9964</v>
      </c>
      <c r="L4327" s="289" t="s">
        <v>275</v>
      </c>
      <c r="M4327" s="289" t="s">
        <v>9965</v>
      </c>
      <c r="N4327" s="289" t="s">
        <v>2932</v>
      </c>
      <c r="O4327" s="289" t="s">
        <v>2173</v>
      </c>
      <c r="P4327" s="289" t="str">
        <f>VLOOKUP(CAT_Details[[#This Row],[Delivery Bp Customer Code]],Table6[],2,0)</f>
        <v>OYL1</v>
      </c>
    </row>
    <row r="4328" spans="1:16" x14ac:dyDescent="0.25">
      <c r="A4328" s="289" t="s">
        <v>75</v>
      </c>
      <c r="B4328">
        <v>2</v>
      </c>
      <c r="C4328">
        <v>568</v>
      </c>
      <c r="D4328">
        <v>0.4</v>
      </c>
      <c r="E4328" s="289" t="s">
        <v>9966</v>
      </c>
      <c r="F4328">
        <v>5015152344</v>
      </c>
      <c r="G4328" s="276">
        <v>45709</v>
      </c>
      <c r="H4328">
        <v>20250214652860</v>
      </c>
      <c r="I4328">
        <v>0.96</v>
      </c>
      <c r="J4328" s="289" t="s">
        <v>350</v>
      </c>
      <c r="K4328" s="289" t="s">
        <v>9967</v>
      </c>
      <c r="L4328" s="289" t="s">
        <v>275</v>
      </c>
      <c r="M4328" s="289" t="s">
        <v>9968</v>
      </c>
      <c r="N4328" s="289" t="s">
        <v>999</v>
      </c>
      <c r="O4328" s="289" t="s">
        <v>2173</v>
      </c>
      <c r="P4328" s="289" t="str">
        <f>VLOOKUP(CAT_Details[[#This Row],[Delivery Bp Customer Code]],Table6[],2,0)</f>
        <v>OYL1</v>
      </c>
    </row>
    <row r="4329" spans="1:16" x14ac:dyDescent="0.25">
      <c r="A4329" s="289" t="s">
        <v>75</v>
      </c>
      <c r="B4329">
        <v>7</v>
      </c>
      <c r="C4329">
        <v>3738</v>
      </c>
      <c r="D4329">
        <v>2.8</v>
      </c>
      <c r="E4329" s="289" t="s">
        <v>9952</v>
      </c>
      <c r="F4329">
        <v>5015166548</v>
      </c>
      <c r="G4329" s="276">
        <v>45709</v>
      </c>
      <c r="H4329" s="5">
        <v>20250211649769</v>
      </c>
      <c r="I4329">
        <v>6.72</v>
      </c>
      <c r="J4329" s="289" t="s">
        <v>280</v>
      </c>
      <c r="K4329" s="289" t="s">
        <v>9969</v>
      </c>
      <c r="L4329" s="289" t="s">
        <v>275</v>
      </c>
      <c r="M4329" s="289" t="s">
        <v>9954</v>
      </c>
      <c r="N4329" s="289" t="s">
        <v>868</v>
      </c>
      <c r="O4329" s="289" t="s">
        <v>2173</v>
      </c>
      <c r="P4329" s="289" t="str">
        <f>VLOOKUP(CAT_Details[[#This Row],[Delivery Bp Customer Code]],Table6[],2,0)</f>
        <v>OYL1</v>
      </c>
    </row>
    <row r="4330" spans="1:16" x14ac:dyDescent="0.25">
      <c r="A4330" s="289" t="s">
        <v>75</v>
      </c>
      <c r="B4330">
        <v>1</v>
      </c>
      <c r="C4330">
        <v>7.28</v>
      </c>
      <c r="D4330">
        <v>0.11</v>
      </c>
      <c r="E4330" s="289" t="s">
        <v>9970</v>
      </c>
      <c r="F4330">
        <v>5015181813</v>
      </c>
      <c r="G4330" s="276">
        <v>45709</v>
      </c>
      <c r="H4330">
        <v>20250218654964</v>
      </c>
      <c r="I4330">
        <v>8.3000000000000004E-2</v>
      </c>
      <c r="J4330" s="289" t="s">
        <v>273</v>
      </c>
      <c r="K4330" s="289" t="s">
        <v>9971</v>
      </c>
      <c r="L4330" s="289" t="s">
        <v>275</v>
      </c>
      <c r="M4330" s="289" t="s">
        <v>9957</v>
      </c>
      <c r="N4330" s="289" t="s">
        <v>519</v>
      </c>
      <c r="O4330" s="289" t="s">
        <v>5281</v>
      </c>
      <c r="P4330" s="289" t="str">
        <f>VLOOKUP(CAT_Details[[#This Row],[Delivery Bp Customer Code]],Table6[],2,0)</f>
        <v>DK-LW08</v>
      </c>
    </row>
    <row r="4331" spans="1:16" x14ac:dyDescent="0.25">
      <c r="A4331" s="289" t="s">
        <v>874</v>
      </c>
      <c r="B4331">
        <v>56</v>
      </c>
      <c r="C4331">
        <v>7520</v>
      </c>
      <c r="D4331">
        <v>14.65</v>
      </c>
      <c r="E4331" s="289" t="s">
        <v>9972</v>
      </c>
      <c r="F4331">
        <v>5015136850</v>
      </c>
      <c r="G4331" s="276">
        <v>45709</v>
      </c>
      <c r="H4331">
        <v>20250212651160</v>
      </c>
      <c r="I4331">
        <v>44.954000000000001</v>
      </c>
      <c r="J4331" s="289" t="s">
        <v>345</v>
      </c>
      <c r="K4331" s="289" t="s">
        <v>9973</v>
      </c>
      <c r="L4331" s="289" t="s">
        <v>275</v>
      </c>
      <c r="M4331" s="289" t="s">
        <v>9974</v>
      </c>
      <c r="N4331" s="289" t="s">
        <v>427</v>
      </c>
      <c r="O4331" s="289" t="s">
        <v>1014</v>
      </c>
      <c r="P4331" s="289" t="str">
        <f>VLOOKUP(CAT_Details[[#This Row],[Delivery Bp Customer Code]],Table6[],2,0)</f>
        <v>MZ07</v>
      </c>
    </row>
    <row r="4332" spans="1:16" x14ac:dyDescent="0.25">
      <c r="A4332" s="289" t="s">
        <v>874</v>
      </c>
      <c r="B4332">
        <v>7</v>
      </c>
      <c r="C4332">
        <v>840</v>
      </c>
      <c r="D4332">
        <v>3.35</v>
      </c>
      <c r="E4332" s="289" t="s">
        <v>9975</v>
      </c>
      <c r="F4332">
        <v>5015137682</v>
      </c>
      <c r="G4332" s="276">
        <v>45709</v>
      </c>
      <c r="H4332">
        <v>20250212651168</v>
      </c>
      <c r="I4332">
        <v>5.6189999999999998</v>
      </c>
      <c r="J4332" s="289" t="s">
        <v>345</v>
      </c>
      <c r="K4332" s="289" t="s">
        <v>9976</v>
      </c>
      <c r="L4332" s="289" t="s">
        <v>275</v>
      </c>
      <c r="M4332" s="289" t="s">
        <v>9977</v>
      </c>
      <c r="N4332" s="289" t="s">
        <v>427</v>
      </c>
      <c r="O4332" s="289" t="s">
        <v>1014</v>
      </c>
      <c r="P4332" s="289" t="str">
        <f>VLOOKUP(CAT_Details[[#This Row],[Delivery Bp Customer Code]],Table6[],2,0)</f>
        <v>MZ07</v>
      </c>
    </row>
    <row r="4333" spans="1:16" x14ac:dyDescent="0.25">
      <c r="A4333" s="289" t="s">
        <v>3329</v>
      </c>
      <c r="B4333">
        <v>4</v>
      </c>
      <c r="C4333">
        <v>322</v>
      </c>
      <c r="D4333">
        <v>1.2</v>
      </c>
      <c r="E4333" s="289" t="s">
        <v>9978</v>
      </c>
      <c r="F4333">
        <v>5015122715</v>
      </c>
      <c r="G4333" s="276">
        <v>45709</v>
      </c>
      <c r="H4333">
        <v>20250211649689</v>
      </c>
      <c r="I4333">
        <v>1.8720000000000001</v>
      </c>
      <c r="J4333" s="289" t="s">
        <v>401</v>
      </c>
      <c r="K4333" s="289" t="s">
        <v>9979</v>
      </c>
      <c r="L4333" s="289" t="s">
        <v>275</v>
      </c>
      <c r="M4333" s="289" t="s">
        <v>9901</v>
      </c>
      <c r="N4333" s="289" t="s">
        <v>2533</v>
      </c>
      <c r="O4333" s="289" t="s">
        <v>3332</v>
      </c>
      <c r="P4333" s="289">
        <f>VLOOKUP(CAT_Details[[#This Row],[Delivery Bp Customer Code]],Table6[],2,0)</f>
        <v>3402</v>
      </c>
    </row>
    <row r="4334" spans="1:16" x14ac:dyDescent="0.25">
      <c r="A4334" s="289" t="s">
        <v>3329</v>
      </c>
      <c r="B4334">
        <v>1</v>
      </c>
      <c r="C4334">
        <v>617</v>
      </c>
      <c r="D4334">
        <v>0.4</v>
      </c>
      <c r="E4334" s="289" t="s">
        <v>9980</v>
      </c>
      <c r="F4334">
        <v>5015136672</v>
      </c>
      <c r="G4334" s="276">
        <v>45709</v>
      </c>
      <c r="H4334">
        <v>20250212650955</v>
      </c>
      <c r="I4334">
        <v>0.49</v>
      </c>
      <c r="J4334" s="289" t="s">
        <v>1047</v>
      </c>
      <c r="K4334" s="289" t="s">
        <v>9981</v>
      </c>
      <c r="L4334" s="289" t="s">
        <v>275</v>
      </c>
      <c r="M4334" s="289" t="s">
        <v>9919</v>
      </c>
      <c r="N4334" s="289" t="s">
        <v>1049</v>
      </c>
      <c r="O4334" s="289" t="s">
        <v>3332</v>
      </c>
      <c r="P4334" s="289">
        <f>VLOOKUP(CAT_Details[[#This Row],[Delivery Bp Customer Code]],Table6[],2,0)</f>
        <v>3402</v>
      </c>
    </row>
    <row r="4335" spans="1:16" x14ac:dyDescent="0.25">
      <c r="A4335" s="289" t="s">
        <v>3329</v>
      </c>
      <c r="B4335">
        <v>39</v>
      </c>
      <c r="C4335">
        <v>3198</v>
      </c>
      <c r="D4335">
        <v>15.6</v>
      </c>
      <c r="E4335" s="289" t="s">
        <v>9982</v>
      </c>
      <c r="F4335">
        <v>5015151966</v>
      </c>
      <c r="G4335" s="276">
        <v>45709</v>
      </c>
      <c r="H4335" s="5">
        <v>20250212650975</v>
      </c>
      <c r="I4335">
        <v>46.8</v>
      </c>
      <c r="J4335" s="289" t="s">
        <v>350</v>
      </c>
      <c r="K4335" s="289" t="s">
        <v>9983</v>
      </c>
      <c r="L4335" s="289" t="s">
        <v>275</v>
      </c>
      <c r="M4335" s="289" t="s">
        <v>9843</v>
      </c>
      <c r="N4335" s="289" t="s">
        <v>3433</v>
      </c>
      <c r="O4335" s="289" t="s">
        <v>3332</v>
      </c>
      <c r="P4335" s="289">
        <f>VLOOKUP(CAT_Details[[#This Row],[Delivery Bp Customer Code]],Table6[],2,0)</f>
        <v>3402</v>
      </c>
    </row>
    <row r="4336" spans="1:16" x14ac:dyDescent="0.25">
      <c r="A4336" s="289" t="s">
        <v>3329</v>
      </c>
      <c r="B4336">
        <v>1</v>
      </c>
      <c r="C4336">
        <v>113</v>
      </c>
      <c r="D4336">
        <v>0.4</v>
      </c>
      <c r="E4336" s="289" t="s">
        <v>9984</v>
      </c>
      <c r="F4336">
        <v>5015152132</v>
      </c>
      <c r="G4336" s="276">
        <v>45709</v>
      </c>
      <c r="H4336" s="5">
        <v>20250213652411</v>
      </c>
      <c r="I4336">
        <v>0.67200000000000004</v>
      </c>
      <c r="J4336" s="289" t="s">
        <v>280</v>
      </c>
      <c r="K4336" s="289" t="s">
        <v>9985</v>
      </c>
      <c r="L4336" s="289" t="s">
        <v>275</v>
      </c>
      <c r="M4336" s="289" t="s">
        <v>9823</v>
      </c>
      <c r="N4336" s="289" t="s">
        <v>619</v>
      </c>
      <c r="O4336" s="289" t="s">
        <v>3332</v>
      </c>
      <c r="P4336" s="289">
        <f>VLOOKUP(CAT_Details[[#This Row],[Delivery Bp Customer Code]],Table6[],2,0)</f>
        <v>3402</v>
      </c>
    </row>
    <row r="4337" spans="1:16" x14ac:dyDescent="0.25">
      <c r="A4337" s="289" t="s">
        <v>3329</v>
      </c>
      <c r="B4337">
        <v>3</v>
      </c>
      <c r="C4337">
        <v>567</v>
      </c>
      <c r="D4337">
        <v>1.2</v>
      </c>
      <c r="E4337" s="289" t="s">
        <v>9984</v>
      </c>
      <c r="F4337">
        <v>5015152175</v>
      </c>
      <c r="G4337" s="276">
        <v>45709</v>
      </c>
      <c r="H4337">
        <v>20250213652409</v>
      </c>
      <c r="I4337">
        <v>2.88</v>
      </c>
      <c r="J4337" s="289" t="s">
        <v>280</v>
      </c>
      <c r="K4337" s="289" t="s">
        <v>9986</v>
      </c>
      <c r="L4337" s="289" t="s">
        <v>275</v>
      </c>
      <c r="M4337" s="289" t="s">
        <v>9823</v>
      </c>
      <c r="N4337" s="289" t="s">
        <v>619</v>
      </c>
      <c r="O4337" s="289" t="s">
        <v>3332</v>
      </c>
      <c r="P4337" s="289">
        <f>VLOOKUP(CAT_Details[[#This Row],[Delivery Bp Customer Code]],Table6[],2,0)</f>
        <v>3402</v>
      </c>
    </row>
    <row r="4338" spans="1:16" x14ac:dyDescent="0.25">
      <c r="A4338" s="289" t="s">
        <v>3329</v>
      </c>
      <c r="B4338">
        <v>7</v>
      </c>
      <c r="C4338">
        <v>1150</v>
      </c>
      <c r="D4338">
        <v>2.8</v>
      </c>
      <c r="E4338" s="289" t="s">
        <v>9987</v>
      </c>
      <c r="F4338">
        <v>5015166527</v>
      </c>
      <c r="G4338" s="276">
        <v>45709</v>
      </c>
      <c r="H4338">
        <v>20250213652418</v>
      </c>
      <c r="I4338">
        <v>5.3760000000000003</v>
      </c>
      <c r="J4338" s="289" t="s">
        <v>287</v>
      </c>
      <c r="K4338" s="289" t="s">
        <v>9988</v>
      </c>
      <c r="L4338" s="289" t="s">
        <v>275</v>
      </c>
      <c r="M4338" s="289" t="s">
        <v>9898</v>
      </c>
      <c r="N4338" s="289" t="s">
        <v>468</v>
      </c>
      <c r="O4338" s="289" t="s">
        <v>3332</v>
      </c>
      <c r="P4338" s="289">
        <f>VLOOKUP(CAT_Details[[#This Row],[Delivery Bp Customer Code]],Table6[],2,0)</f>
        <v>3402</v>
      </c>
    </row>
    <row r="4339" spans="1:16" x14ac:dyDescent="0.25">
      <c r="A4339" s="289" t="s">
        <v>3329</v>
      </c>
      <c r="B4339">
        <v>9</v>
      </c>
      <c r="C4339">
        <v>450</v>
      </c>
      <c r="D4339">
        <v>5.6</v>
      </c>
      <c r="E4339" s="289" t="s">
        <v>9989</v>
      </c>
      <c r="F4339">
        <v>5015181387</v>
      </c>
      <c r="G4339" s="276">
        <v>45709</v>
      </c>
      <c r="H4339">
        <v>20250218655172</v>
      </c>
      <c r="I4339">
        <v>12.432</v>
      </c>
      <c r="J4339" s="289" t="s">
        <v>273</v>
      </c>
      <c r="K4339" s="289" t="s">
        <v>9990</v>
      </c>
      <c r="L4339" s="289" t="s">
        <v>275</v>
      </c>
      <c r="M4339" s="289" t="s">
        <v>9957</v>
      </c>
      <c r="N4339" s="289" t="s">
        <v>1240</v>
      </c>
      <c r="O4339" s="289" t="s">
        <v>3332</v>
      </c>
      <c r="P4339" s="289">
        <f>VLOOKUP(CAT_Details[[#This Row],[Delivery Bp Customer Code]],Table6[],2,0)</f>
        <v>3402</v>
      </c>
    </row>
    <row r="4340" spans="1:16" x14ac:dyDescent="0.25">
      <c r="A4340" s="289" t="s">
        <v>3329</v>
      </c>
      <c r="B4340">
        <v>6</v>
      </c>
      <c r="C4340">
        <v>65</v>
      </c>
      <c r="D4340">
        <v>0.48</v>
      </c>
      <c r="E4340" s="289" t="s">
        <v>9991</v>
      </c>
      <c r="F4340">
        <v>5015181572</v>
      </c>
      <c r="G4340" s="276">
        <v>45709</v>
      </c>
      <c r="H4340">
        <v>20250213652256</v>
      </c>
      <c r="I4340">
        <v>0.32100000000000001</v>
      </c>
      <c r="J4340" s="289" t="s">
        <v>302</v>
      </c>
      <c r="K4340" s="289" t="s">
        <v>9992</v>
      </c>
      <c r="L4340" s="289" t="s">
        <v>275</v>
      </c>
      <c r="M4340" s="289" t="s">
        <v>9893</v>
      </c>
      <c r="N4340" s="289" t="s">
        <v>450</v>
      </c>
      <c r="O4340" s="289" t="s">
        <v>3332</v>
      </c>
      <c r="P4340" s="289">
        <f>VLOOKUP(CAT_Details[[#This Row],[Delivery Bp Customer Code]],Table6[],2,0)</f>
        <v>3402</v>
      </c>
    </row>
    <row r="4341" spans="1:16" x14ac:dyDescent="0.25">
      <c r="A4341" s="289" t="s">
        <v>76</v>
      </c>
      <c r="B4341">
        <v>5</v>
      </c>
      <c r="C4341">
        <v>72</v>
      </c>
      <c r="D4341">
        <v>0.2</v>
      </c>
      <c r="E4341" s="289" t="s">
        <v>9993</v>
      </c>
      <c r="F4341">
        <v>5015108843</v>
      </c>
      <c r="G4341" s="276">
        <v>45709</v>
      </c>
      <c r="H4341" s="5">
        <v>20250211649823</v>
      </c>
      <c r="I4341">
        <v>0.14199999999999999</v>
      </c>
      <c r="J4341" s="289" t="s">
        <v>294</v>
      </c>
      <c r="K4341" s="289" t="s">
        <v>9994</v>
      </c>
      <c r="L4341" s="289" t="s">
        <v>275</v>
      </c>
      <c r="M4341" s="289"/>
      <c r="N4341" s="289" t="s">
        <v>1413</v>
      </c>
      <c r="O4341" s="289" t="s">
        <v>748</v>
      </c>
      <c r="P4341" s="289" t="str">
        <f>VLOOKUP(CAT_Details[[#This Row],[Delivery Bp Customer Code]],Table6[],2,0)</f>
        <v>No Loc</v>
      </c>
    </row>
    <row r="4342" spans="1:16" x14ac:dyDescent="0.25">
      <c r="A4342" s="289" t="s">
        <v>76</v>
      </c>
      <c r="B4342">
        <v>1</v>
      </c>
      <c r="C4342">
        <v>43</v>
      </c>
      <c r="D4342">
        <v>0.4</v>
      </c>
      <c r="E4342" s="289" t="s">
        <v>9995</v>
      </c>
      <c r="F4342">
        <v>5015122764</v>
      </c>
      <c r="G4342" s="276">
        <v>45709</v>
      </c>
      <c r="H4342" s="5">
        <v>20250212650593</v>
      </c>
      <c r="I4342">
        <v>0.57599999999999996</v>
      </c>
      <c r="J4342" s="289" t="s">
        <v>294</v>
      </c>
      <c r="K4342" s="289" t="s">
        <v>9996</v>
      </c>
      <c r="L4342" s="289" t="s">
        <v>275</v>
      </c>
      <c r="M4342" s="289" t="s">
        <v>9870</v>
      </c>
      <c r="N4342" s="289" t="s">
        <v>769</v>
      </c>
      <c r="O4342" s="289" t="s">
        <v>748</v>
      </c>
      <c r="P4342" s="289" t="str">
        <f>VLOOKUP(CAT_Details[[#This Row],[Delivery Bp Customer Code]],Table6[],2,0)</f>
        <v>No Loc</v>
      </c>
    </row>
    <row r="4343" spans="1:16" x14ac:dyDescent="0.25">
      <c r="A4343" s="289" t="s">
        <v>76</v>
      </c>
      <c r="B4343">
        <v>1</v>
      </c>
      <c r="C4343">
        <v>300</v>
      </c>
      <c r="D4343">
        <v>0.2</v>
      </c>
      <c r="E4343" s="289" t="s">
        <v>9997</v>
      </c>
      <c r="F4343">
        <v>5015136726</v>
      </c>
      <c r="G4343" s="276">
        <v>45709</v>
      </c>
      <c r="H4343" s="5">
        <v>20250212650729</v>
      </c>
      <c r="I4343">
        <v>0.33600000000000002</v>
      </c>
      <c r="J4343" s="289" t="s">
        <v>324</v>
      </c>
      <c r="K4343" s="289" t="s">
        <v>9998</v>
      </c>
      <c r="L4343" s="289" t="s">
        <v>275</v>
      </c>
      <c r="M4343" s="289" t="s">
        <v>9999</v>
      </c>
      <c r="N4343" s="289" t="s">
        <v>508</v>
      </c>
      <c r="O4343" s="289" t="s">
        <v>748</v>
      </c>
      <c r="P4343" s="289" t="str">
        <f>VLOOKUP(CAT_Details[[#This Row],[Delivery Bp Customer Code]],Table6[],2,0)</f>
        <v>No Loc</v>
      </c>
    </row>
    <row r="4344" spans="1:16" x14ac:dyDescent="0.25">
      <c r="A4344" s="289" t="s">
        <v>76</v>
      </c>
      <c r="B4344">
        <v>1</v>
      </c>
      <c r="C4344">
        <v>4</v>
      </c>
      <c r="D4344">
        <v>0.06</v>
      </c>
      <c r="E4344" s="289" t="s">
        <v>10000</v>
      </c>
      <c r="F4344">
        <v>5015151913</v>
      </c>
      <c r="G4344" s="276">
        <v>45709</v>
      </c>
      <c r="H4344">
        <v>20250214652953</v>
      </c>
      <c r="I4344">
        <v>2.5000000000000001E-2</v>
      </c>
      <c r="J4344" s="289" t="s">
        <v>350</v>
      </c>
      <c r="K4344" s="289" t="s">
        <v>10001</v>
      </c>
      <c r="L4344" s="289" t="s">
        <v>275</v>
      </c>
      <c r="M4344" s="289" t="s">
        <v>9783</v>
      </c>
      <c r="N4344" s="289" t="s">
        <v>3676</v>
      </c>
      <c r="O4344" s="289" t="s">
        <v>748</v>
      </c>
      <c r="P4344" s="289" t="str">
        <f>VLOOKUP(CAT_Details[[#This Row],[Delivery Bp Customer Code]],Table6[],2,0)</f>
        <v>No Loc</v>
      </c>
    </row>
    <row r="4345" spans="1:16" x14ac:dyDescent="0.25">
      <c r="A4345" s="289" t="s">
        <v>76</v>
      </c>
      <c r="B4345">
        <v>1</v>
      </c>
      <c r="C4345">
        <v>273</v>
      </c>
      <c r="D4345">
        <v>0.2</v>
      </c>
      <c r="E4345" s="289" t="s">
        <v>10002</v>
      </c>
      <c r="F4345">
        <v>5015152249</v>
      </c>
      <c r="G4345" s="276">
        <v>45709</v>
      </c>
      <c r="H4345">
        <v>20250213652146</v>
      </c>
      <c r="I4345">
        <v>0.32600000000000001</v>
      </c>
      <c r="J4345" s="289" t="s">
        <v>350</v>
      </c>
      <c r="K4345" s="289" t="s">
        <v>10003</v>
      </c>
      <c r="L4345" s="289" t="s">
        <v>275</v>
      </c>
      <c r="M4345" s="289" t="s">
        <v>9968</v>
      </c>
      <c r="N4345" s="289" t="s">
        <v>1275</v>
      </c>
      <c r="O4345" s="289" t="s">
        <v>748</v>
      </c>
      <c r="P4345" s="289" t="str">
        <f>VLOOKUP(CAT_Details[[#This Row],[Delivery Bp Customer Code]],Table6[],2,0)</f>
        <v>No Loc</v>
      </c>
    </row>
    <row r="4346" spans="1:16" x14ac:dyDescent="0.25">
      <c r="A4346" s="289" t="s">
        <v>285</v>
      </c>
      <c r="B4346">
        <v>35</v>
      </c>
      <c r="C4346">
        <v>523</v>
      </c>
      <c r="D4346">
        <v>1.3</v>
      </c>
      <c r="E4346" s="289" t="s">
        <v>9993</v>
      </c>
      <c r="F4346">
        <v>5015108842</v>
      </c>
      <c r="G4346" s="276">
        <v>45709</v>
      </c>
      <c r="H4346" s="5">
        <v>20250210649286</v>
      </c>
      <c r="I4346">
        <v>0.75600000000000001</v>
      </c>
      <c r="J4346" s="289" t="s">
        <v>294</v>
      </c>
      <c r="K4346" s="289" t="s">
        <v>10004</v>
      </c>
      <c r="L4346" s="289" t="s">
        <v>275</v>
      </c>
      <c r="M4346" s="289" t="s">
        <v>9511</v>
      </c>
      <c r="N4346" s="289" t="s">
        <v>1413</v>
      </c>
      <c r="O4346" s="289" t="s">
        <v>291</v>
      </c>
      <c r="P4346" s="289" t="str">
        <f>VLOOKUP(CAT_Details[[#This Row],[Delivery Bp Customer Code]],Table6[],2,0)</f>
        <v>DX01-L5</v>
      </c>
    </row>
    <row r="4347" spans="1:16" x14ac:dyDescent="0.25">
      <c r="A4347" s="289" t="s">
        <v>285</v>
      </c>
      <c r="B4347">
        <v>15</v>
      </c>
      <c r="C4347">
        <v>2325</v>
      </c>
      <c r="D4347">
        <v>6.5</v>
      </c>
      <c r="E4347" s="289" t="s">
        <v>9995</v>
      </c>
      <c r="F4347">
        <v>5015122763</v>
      </c>
      <c r="G4347" s="276">
        <v>45709</v>
      </c>
      <c r="H4347" s="5">
        <v>20250212650592</v>
      </c>
      <c r="I4347">
        <v>15.6</v>
      </c>
      <c r="J4347" s="289" t="s">
        <v>294</v>
      </c>
      <c r="K4347" s="289" t="s">
        <v>10005</v>
      </c>
      <c r="L4347" s="289" t="s">
        <v>275</v>
      </c>
      <c r="M4347" s="289" t="s">
        <v>9870</v>
      </c>
      <c r="N4347" s="289" t="s">
        <v>769</v>
      </c>
      <c r="O4347" s="289" t="s">
        <v>291</v>
      </c>
      <c r="P4347" s="289" t="str">
        <f>VLOOKUP(CAT_Details[[#This Row],[Delivery Bp Customer Code]],Table6[],2,0)</f>
        <v>DX01-L5</v>
      </c>
    </row>
    <row r="4348" spans="1:16" x14ac:dyDescent="0.25">
      <c r="A4348" s="289" t="s">
        <v>285</v>
      </c>
      <c r="B4348">
        <v>5</v>
      </c>
      <c r="C4348">
        <v>1680</v>
      </c>
      <c r="D4348">
        <v>2.5</v>
      </c>
      <c r="E4348" s="289" t="s">
        <v>10006</v>
      </c>
      <c r="F4348">
        <v>5015122844</v>
      </c>
      <c r="G4348" s="276">
        <v>45709</v>
      </c>
      <c r="H4348">
        <v>20250212650921</v>
      </c>
      <c r="I4348">
        <v>5.5019999999999998</v>
      </c>
      <c r="J4348" s="289" t="s">
        <v>401</v>
      </c>
      <c r="K4348" s="289" t="s">
        <v>10007</v>
      </c>
      <c r="L4348" s="289" t="s">
        <v>275</v>
      </c>
      <c r="M4348" s="289" t="s">
        <v>9901</v>
      </c>
      <c r="N4348" s="289" t="s">
        <v>673</v>
      </c>
      <c r="O4348" s="289" t="s">
        <v>291</v>
      </c>
      <c r="P4348" s="289" t="str">
        <f>VLOOKUP(CAT_Details[[#This Row],[Delivery Bp Customer Code]],Table6[],2,0)</f>
        <v>DX01-L5</v>
      </c>
    </row>
    <row r="4349" spans="1:16" x14ac:dyDescent="0.25">
      <c r="A4349" s="289" t="s">
        <v>285</v>
      </c>
      <c r="B4349">
        <v>9</v>
      </c>
      <c r="C4349">
        <v>10350</v>
      </c>
      <c r="D4349">
        <v>3.6</v>
      </c>
      <c r="E4349" s="289" t="s">
        <v>10008</v>
      </c>
      <c r="F4349">
        <v>5015136730</v>
      </c>
      <c r="G4349" s="276">
        <v>45709</v>
      </c>
      <c r="H4349" s="5">
        <v>20250213652053</v>
      </c>
      <c r="I4349">
        <v>5.1840000000000002</v>
      </c>
      <c r="J4349" s="289" t="s">
        <v>324</v>
      </c>
      <c r="K4349" s="289" t="s">
        <v>10009</v>
      </c>
      <c r="L4349" s="289" t="s">
        <v>275</v>
      </c>
      <c r="M4349" s="289" t="s">
        <v>10010</v>
      </c>
      <c r="N4349" s="289" t="s">
        <v>333</v>
      </c>
      <c r="O4349" s="289" t="s">
        <v>291</v>
      </c>
      <c r="P4349" s="289" t="str">
        <f>VLOOKUP(CAT_Details[[#This Row],[Delivery Bp Customer Code]],Table6[],2,0)</f>
        <v>DX01-L5</v>
      </c>
    </row>
    <row r="4350" spans="1:16" x14ac:dyDescent="0.25">
      <c r="A4350" s="289" t="s">
        <v>285</v>
      </c>
      <c r="B4350">
        <v>23</v>
      </c>
      <c r="C4350">
        <v>2325</v>
      </c>
      <c r="D4350">
        <v>6</v>
      </c>
      <c r="E4350" s="289" t="s">
        <v>10011</v>
      </c>
      <c r="F4350">
        <v>5015137684</v>
      </c>
      <c r="G4350" s="276">
        <v>45709</v>
      </c>
      <c r="H4350">
        <v>20250212651501</v>
      </c>
      <c r="I4350">
        <v>5.76</v>
      </c>
      <c r="J4350" s="289" t="s">
        <v>324</v>
      </c>
      <c r="K4350" s="289" t="s">
        <v>10012</v>
      </c>
      <c r="L4350" s="289" t="s">
        <v>275</v>
      </c>
      <c r="M4350" s="289" t="s">
        <v>10013</v>
      </c>
      <c r="N4350" s="289" t="s">
        <v>579</v>
      </c>
      <c r="O4350" s="289" t="s">
        <v>291</v>
      </c>
      <c r="P4350" s="289" t="str">
        <f>VLOOKUP(CAT_Details[[#This Row],[Delivery Bp Customer Code]],Table6[],2,0)</f>
        <v>DX01-L5</v>
      </c>
    </row>
    <row r="4351" spans="1:16" x14ac:dyDescent="0.25">
      <c r="A4351" s="289" t="s">
        <v>285</v>
      </c>
      <c r="B4351">
        <v>1</v>
      </c>
      <c r="C4351">
        <v>120</v>
      </c>
      <c r="D4351">
        <v>0.4</v>
      </c>
      <c r="E4351" s="289" t="s">
        <v>10014</v>
      </c>
      <c r="F4351">
        <v>5015152055</v>
      </c>
      <c r="G4351" s="276">
        <v>45709</v>
      </c>
      <c r="H4351">
        <v>20250213651906</v>
      </c>
      <c r="I4351">
        <v>0.96</v>
      </c>
      <c r="J4351" s="289" t="s">
        <v>350</v>
      </c>
      <c r="K4351" s="289" t="s">
        <v>10015</v>
      </c>
      <c r="L4351" s="289" t="s">
        <v>275</v>
      </c>
      <c r="M4351" s="289" t="s">
        <v>9968</v>
      </c>
      <c r="N4351" s="289" t="s">
        <v>353</v>
      </c>
      <c r="O4351" s="289" t="s">
        <v>291</v>
      </c>
      <c r="P4351" s="289" t="str">
        <f>VLOOKUP(CAT_Details[[#This Row],[Delivery Bp Customer Code]],Table6[],2,0)</f>
        <v>DX01-L5</v>
      </c>
    </row>
    <row r="4352" spans="1:16" x14ac:dyDescent="0.25">
      <c r="A4352" s="289" t="s">
        <v>285</v>
      </c>
      <c r="B4352">
        <v>7</v>
      </c>
      <c r="C4352">
        <v>840</v>
      </c>
      <c r="D4352">
        <v>2.8</v>
      </c>
      <c r="E4352" s="289" t="s">
        <v>10014</v>
      </c>
      <c r="F4352">
        <v>5015152069</v>
      </c>
      <c r="G4352" s="276">
        <v>45709</v>
      </c>
      <c r="H4352" s="5">
        <v>20250213651928</v>
      </c>
      <c r="I4352">
        <v>6.72</v>
      </c>
      <c r="J4352" s="289" t="s">
        <v>350</v>
      </c>
      <c r="K4352" s="289" t="s">
        <v>10016</v>
      </c>
      <c r="L4352" s="289" t="s">
        <v>275</v>
      </c>
      <c r="M4352" s="289" t="s">
        <v>9968</v>
      </c>
      <c r="N4352" s="289" t="s">
        <v>353</v>
      </c>
      <c r="O4352" s="289" t="s">
        <v>291</v>
      </c>
      <c r="P4352" s="289" t="str">
        <f>VLOOKUP(CAT_Details[[#This Row],[Delivery Bp Customer Code]],Table6[],2,0)</f>
        <v>DX01-L5</v>
      </c>
    </row>
    <row r="4353" spans="1:16" x14ac:dyDescent="0.25">
      <c r="A4353" s="289" t="s">
        <v>285</v>
      </c>
      <c r="B4353">
        <v>1</v>
      </c>
      <c r="C4353">
        <v>120</v>
      </c>
      <c r="D4353">
        <v>0.4</v>
      </c>
      <c r="E4353" s="289" t="s">
        <v>10014</v>
      </c>
      <c r="F4353">
        <v>5015152098</v>
      </c>
      <c r="G4353" s="276">
        <v>45709</v>
      </c>
      <c r="H4353" s="5">
        <v>20250213651993</v>
      </c>
      <c r="I4353">
        <v>0.96</v>
      </c>
      <c r="J4353" s="289" t="s">
        <v>350</v>
      </c>
      <c r="K4353" s="289" t="s">
        <v>10017</v>
      </c>
      <c r="L4353" s="289" t="s">
        <v>275</v>
      </c>
      <c r="M4353" s="289" t="s">
        <v>9968</v>
      </c>
      <c r="N4353" s="289" t="s">
        <v>353</v>
      </c>
      <c r="O4353" s="289" t="s">
        <v>291</v>
      </c>
      <c r="P4353" s="289" t="str">
        <f>VLOOKUP(CAT_Details[[#This Row],[Delivery Bp Customer Code]],Table6[],2,0)</f>
        <v>DX01-L5</v>
      </c>
    </row>
    <row r="4354" spans="1:16" x14ac:dyDescent="0.25">
      <c r="A4354" s="289" t="s">
        <v>521</v>
      </c>
      <c r="B4354">
        <v>4</v>
      </c>
      <c r="C4354">
        <v>2920</v>
      </c>
      <c r="D4354">
        <v>1.6</v>
      </c>
      <c r="E4354" s="289" t="s">
        <v>10018</v>
      </c>
      <c r="F4354">
        <v>5015152000</v>
      </c>
      <c r="G4354" s="276">
        <v>45709</v>
      </c>
      <c r="H4354">
        <v>20250213651942</v>
      </c>
      <c r="I4354">
        <v>4.032</v>
      </c>
      <c r="J4354" s="289" t="s">
        <v>350</v>
      </c>
      <c r="K4354" s="289" t="s">
        <v>10019</v>
      </c>
      <c r="L4354" s="289" t="s">
        <v>275</v>
      </c>
      <c r="M4354" s="289" t="s">
        <v>9783</v>
      </c>
      <c r="N4354" s="289" t="s">
        <v>524</v>
      </c>
      <c r="O4354" s="289" t="s">
        <v>525</v>
      </c>
      <c r="P4354" s="289" t="str">
        <f>VLOOKUP(CAT_Details[[#This Row],[Delivery Bp Customer Code]],Table6[],2,0)</f>
        <v>No Loc</v>
      </c>
    </row>
    <row r="4355" spans="1:16" x14ac:dyDescent="0.25">
      <c r="A4355" s="289" t="s">
        <v>521</v>
      </c>
      <c r="B4355">
        <v>6</v>
      </c>
      <c r="C4355">
        <v>4380</v>
      </c>
      <c r="D4355">
        <v>2.4</v>
      </c>
      <c r="E4355" s="289" t="s">
        <v>10018</v>
      </c>
      <c r="F4355">
        <v>5015152001</v>
      </c>
      <c r="G4355" s="276">
        <v>45709</v>
      </c>
      <c r="H4355">
        <v>20250214653262</v>
      </c>
      <c r="I4355">
        <v>6.048</v>
      </c>
      <c r="J4355" s="289" t="s">
        <v>350</v>
      </c>
      <c r="K4355" s="289" t="s">
        <v>10020</v>
      </c>
      <c r="L4355" s="289" t="s">
        <v>275</v>
      </c>
      <c r="M4355" s="289" t="s">
        <v>9783</v>
      </c>
      <c r="N4355" s="289" t="s">
        <v>524</v>
      </c>
      <c r="O4355" s="289" t="s">
        <v>525</v>
      </c>
      <c r="P4355" s="289" t="str">
        <f>VLOOKUP(CAT_Details[[#This Row],[Delivery Bp Customer Code]],Table6[],2,0)</f>
        <v>No Loc</v>
      </c>
    </row>
    <row r="4356" spans="1:16" x14ac:dyDescent="0.25">
      <c r="A4356" s="289" t="s">
        <v>521</v>
      </c>
      <c r="B4356">
        <v>12</v>
      </c>
      <c r="C4356">
        <v>8760</v>
      </c>
      <c r="D4356">
        <v>4.8</v>
      </c>
      <c r="E4356" s="289" t="s">
        <v>10018</v>
      </c>
      <c r="F4356">
        <v>5015152002</v>
      </c>
      <c r="G4356" s="276">
        <v>45709</v>
      </c>
      <c r="H4356">
        <v>20250214653169</v>
      </c>
      <c r="I4356">
        <v>12.096</v>
      </c>
      <c r="J4356" s="289" t="s">
        <v>350</v>
      </c>
      <c r="K4356" s="289" t="s">
        <v>10021</v>
      </c>
      <c r="L4356" s="289" t="s">
        <v>275</v>
      </c>
      <c r="M4356" s="289" t="s">
        <v>9783</v>
      </c>
      <c r="N4356" s="289" t="s">
        <v>524</v>
      </c>
      <c r="O4356" s="289" t="s">
        <v>525</v>
      </c>
      <c r="P4356" s="289" t="str">
        <f>VLOOKUP(CAT_Details[[#This Row],[Delivery Bp Customer Code]],Table6[],2,0)</f>
        <v>No Loc</v>
      </c>
    </row>
    <row r="4357" spans="1:16" x14ac:dyDescent="0.25">
      <c r="A4357" s="289" t="s">
        <v>521</v>
      </c>
      <c r="B4357">
        <v>2</v>
      </c>
      <c r="C4357">
        <v>1460</v>
      </c>
      <c r="D4357">
        <v>0.8</v>
      </c>
      <c r="E4357" s="289" t="s">
        <v>10018</v>
      </c>
      <c r="F4357">
        <v>5015152004</v>
      </c>
      <c r="G4357" s="276">
        <v>45709</v>
      </c>
      <c r="H4357">
        <v>20250212651096</v>
      </c>
      <c r="I4357">
        <v>2.016</v>
      </c>
      <c r="J4357" s="289" t="s">
        <v>350</v>
      </c>
      <c r="K4357" s="289" t="s">
        <v>10022</v>
      </c>
      <c r="L4357" s="289" t="s">
        <v>275</v>
      </c>
      <c r="M4357" s="289" t="s">
        <v>9783</v>
      </c>
      <c r="N4357" s="289" t="s">
        <v>524</v>
      </c>
      <c r="O4357" s="289" t="s">
        <v>525</v>
      </c>
      <c r="P4357" s="289" t="str">
        <f>VLOOKUP(CAT_Details[[#This Row],[Delivery Bp Customer Code]],Table6[],2,0)</f>
        <v>No Loc</v>
      </c>
    </row>
    <row r="4358" spans="1:16" x14ac:dyDescent="0.25">
      <c r="A4358" s="289" t="s">
        <v>272</v>
      </c>
      <c r="B4358">
        <v>7</v>
      </c>
      <c r="C4358">
        <v>900</v>
      </c>
      <c r="D4358">
        <v>2.8</v>
      </c>
      <c r="E4358" s="289" t="s">
        <v>10023</v>
      </c>
      <c r="F4358">
        <v>5015080511</v>
      </c>
      <c r="G4358" s="276">
        <v>45709</v>
      </c>
      <c r="H4358">
        <v>20250205646139</v>
      </c>
      <c r="I4358">
        <v>6.72</v>
      </c>
      <c r="J4358" s="289" t="s">
        <v>1435</v>
      </c>
      <c r="K4358" s="289" t="s">
        <v>10024</v>
      </c>
      <c r="L4358" s="289" t="s">
        <v>275</v>
      </c>
      <c r="M4358" s="289" t="s">
        <v>10025</v>
      </c>
      <c r="N4358" s="289" t="s">
        <v>1438</v>
      </c>
      <c r="O4358" s="289" t="s">
        <v>277</v>
      </c>
      <c r="P4358" s="289" t="str">
        <f>VLOOKUP(CAT_Details[[#This Row],[Delivery Bp Customer Code]],Table6[],2,0)</f>
        <v>U2-L5</v>
      </c>
    </row>
    <row r="4359" spans="1:16" x14ac:dyDescent="0.25">
      <c r="A4359" s="289" t="s">
        <v>272</v>
      </c>
      <c r="B4359">
        <v>5</v>
      </c>
      <c r="C4359">
        <v>2375</v>
      </c>
      <c r="D4359">
        <v>2</v>
      </c>
      <c r="E4359" s="289" t="s">
        <v>10026</v>
      </c>
      <c r="F4359">
        <v>5015109018</v>
      </c>
      <c r="G4359" s="276">
        <v>45709</v>
      </c>
      <c r="H4359">
        <v>20250206647018</v>
      </c>
      <c r="I4359">
        <v>4.8</v>
      </c>
      <c r="J4359" s="289" t="s">
        <v>324</v>
      </c>
      <c r="K4359" s="289" t="s">
        <v>10027</v>
      </c>
      <c r="L4359" s="289" t="s">
        <v>275</v>
      </c>
      <c r="M4359" s="289" t="s">
        <v>9737</v>
      </c>
      <c r="N4359" s="289" t="s">
        <v>622</v>
      </c>
      <c r="O4359" s="289" t="s">
        <v>277</v>
      </c>
      <c r="P4359" s="289" t="str">
        <f>VLOOKUP(CAT_Details[[#This Row],[Delivery Bp Customer Code]],Table6[],2,0)</f>
        <v>U2-L5</v>
      </c>
    </row>
    <row r="4360" spans="1:16" x14ac:dyDescent="0.25">
      <c r="A4360" s="289" t="s">
        <v>272</v>
      </c>
      <c r="B4360">
        <v>1</v>
      </c>
      <c r="C4360">
        <v>21</v>
      </c>
      <c r="D4360">
        <v>0.2</v>
      </c>
      <c r="E4360" s="289" t="s">
        <v>9978</v>
      </c>
      <c r="F4360">
        <v>5015122716</v>
      </c>
      <c r="G4360" s="276">
        <v>45709</v>
      </c>
      <c r="H4360" s="5">
        <v>20250211649691</v>
      </c>
      <c r="I4360">
        <v>0.216</v>
      </c>
      <c r="J4360" s="289" t="s">
        <v>401</v>
      </c>
      <c r="K4360" s="289" t="s">
        <v>10028</v>
      </c>
      <c r="L4360" s="289" t="s">
        <v>275</v>
      </c>
      <c r="M4360" s="289" t="s">
        <v>9901</v>
      </c>
      <c r="N4360" s="289" t="s">
        <v>2533</v>
      </c>
      <c r="O4360" s="289" t="s">
        <v>277</v>
      </c>
      <c r="P4360" s="289" t="str">
        <f>VLOOKUP(CAT_Details[[#This Row],[Delivery Bp Customer Code]],Table6[],2,0)</f>
        <v>U2-L5</v>
      </c>
    </row>
    <row r="4361" spans="1:16" x14ac:dyDescent="0.25">
      <c r="A4361" s="289" t="s">
        <v>272</v>
      </c>
      <c r="B4361">
        <v>2</v>
      </c>
      <c r="C4361">
        <v>683.6</v>
      </c>
      <c r="D4361">
        <v>0.4</v>
      </c>
      <c r="E4361" s="289" t="s">
        <v>10029</v>
      </c>
      <c r="F4361">
        <v>5015122834</v>
      </c>
      <c r="G4361" s="276">
        <v>45709</v>
      </c>
      <c r="H4361">
        <v>20250211649817</v>
      </c>
      <c r="I4361">
        <v>0.57599999999999996</v>
      </c>
      <c r="J4361" s="289" t="s">
        <v>294</v>
      </c>
      <c r="K4361" s="289" t="s">
        <v>10030</v>
      </c>
      <c r="L4361" s="289" t="s">
        <v>275</v>
      </c>
      <c r="M4361" s="289" t="s">
        <v>9893</v>
      </c>
      <c r="N4361" s="289" t="s">
        <v>698</v>
      </c>
      <c r="O4361" s="289" t="s">
        <v>277</v>
      </c>
      <c r="P4361" s="289" t="str">
        <f>VLOOKUP(CAT_Details[[#This Row],[Delivery Bp Customer Code]],Table6[],2,0)</f>
        <v>U2-L5</v>
      </c>
    </row>
    <row r="4362" spans="1:16" x14ac:dyDescent="0.25">
      <c r="A4362" s="289" t="s">
        <v>272</v>
      </c>
      <c r="B4362">
        <v>2</v>
      </c>
      <c r="C4362">
        <v>190</v>
      </c>
      <c r="D4362">
        <v>0.8</v>
      </c>
      <c r="E4362" s="289" t="s">
        <v>10031</v>
      </c>
      <c r="F4362">
        <v>5015123092</v>
      </c>
      <c r="G4362" s="276">
        <v>45709</v>
      </c>
      <c r="H4362">
        <v>20250211650129</v>
      </c>
      <c r="I4362">
        <v>1.056</v>
      </c>
      <c r="J4362" s="289" t="s">
        <v>383</v>
      </c>
      <c r="K4362" s="289" t="s">
        <v>10032</v>
      </c>
      <c r="L4362" s="289" t="s">
        <v>275</v>
      </c>
      <c r="M4362" s="289" t="s">
        <v>9910</v>
      </c>
      <c r="N4362" s="289" t="s">
        <v>3285</v>
      </c>
      <c r="O4362" s="289" t="s">
        <v>277</v>
      </c>
      <c r="P4362" s="289" t="str">
        <f>VLOOKUP(CAT_Details[[#This Row],[Delivery Bp Customer Code]],Table6[],2,0)</f>
        <v>U2-L5</v>
      </c>
    </row>
    <row r="4363" spans="1:16" x14ac:dyDescent="0.25">
      <c r="A4363" s="289" t="s">
        <v>272</v>
      </c>
      <c r="B4363">
        <v>1</v>
      </c>
      <c r="C4363">
        <v>199</v>
      </c>
      <c r="D4363">
        <v>0.4</v>
      </c>
      <c r="E4363" s="289" t="s">
        <v>9980</v>
      </c>
      <c r="F4363">
        <v>5015136670</v>
      </c>
      <c r="G4363" s="276">
        <v>45709</v>
      </c>
      <c r="H4363">
        <v>20250212650945</v>
      </c>
      <c r="I4363">
        <v>0.25900000000000001</v>
      </c>
      <c r="J4363" s="289" t="s">
        <v>1047</v>
      </c>
      <c r="K4363" s="289" t="s">
        <v>10033</v>
      </c>
      <c r="L4363" s="289" t="s">
        <v>275</v>
      </c>
      <c r="M4363" s="289" t="s">
        <v>9919</v>
      </c>
      <c r="N4363" s="289" t="s">
        <v>1049</v>
      </c>
      <c r="O4363" s="289" t="s">
        <v>277</v>
      </c>
      <c r="P4363" s="289" t="str">
        <f>VLOOKUP(CAT_Details[[#This Row],[Delivery Bp Customer Code]],Table6[],2,0)</f>
        <v>U2-L5</v>
      </c>
    </row>
    <row r="4364" spans="1:16" x14ac:dyDescent="0.25">
      <c r="A4364" s="289" t="s">
        <v>272</v>
      </c>
      <c r="B4364">
        <v>1</v>
      </c>
      <c r="C4364">
        <v>144</v>
      </c>
      <c r="D4364">
        <v>0.4</v>
      </c>
      <c r="E4364" s="289" t="s">
        <v>10034</v>
      </c>
      <c r="F4364">
        <v>5015136710</v>
      </c>
      <c r="G4364" s="276">
        <v>45709</v>
      </c>
      <c r="H4364">
        <v>20250213652230</v>
      </c>
      <c r="I4364">
        <v>0.96</v>
      </c>
      <c r="J4364" s="289" t="s">
        <v>324</v>
      </c>
      <c r="K4364" s="289" t="s">
        <v>10035</v>
      </c>
      <c r="L4364" s="289" t="s">
        <v>275</v>
      </c>
      <c r="M4364" s="289" t="s">
        <v>9999</v>
      </c>
      <c r="N4364" s="289" t="s">
        <v>616</v>
      </c>
      <c r="O4364" s="289" t="s">
        <v>277</v>
      </c>
      <c r="P4364" s="289" t="str">
        <f>VLOOKUP(CAT_Details[[#This Row],[Delivery Bp Customer Code]],Table6[],2,0)</f>
        <v>U2-L5</v>
      </c>
    </row>
    <row r="4365" spans="1:16" x14ac:dyDescent="0.25">
      <c r="A4365" s="289" t="s">
        <v>272</v>
      </c>
      <c r="B4365">
        <v>1</v>
      </c>
      <c r="C4365">
        <v>48</v>
      </c>
      <c r="D4365">
        <v>0.2</v>
      </c>
      <c r="E4365" s="289" t="s">
        <v>10036</v>
      </c>
      <c r="F4365">
        <v>5015136792</v>
      </c>
      <c r="G4365" s="276">
        <v>45709</v>
      </c>
      <c r="H4365">
        <v>20250212651422</v>
      </c>
      <c r="I4365">
        <v>0.65300000000000002</v>
      </c>
      <c r="J4365" s="289" t="s">
        <v>324</v>
      </c>
      <c r="K4365" s="289" t="s">
        <v>10037</v>
      </c>
      <c r="L4365" s="289" t="s">
        <v>275</v>
      </c>
      <c r="M4365" s="289" t="s">
        <v>10038</v>
      </c>
      <c r="N4365" s="289" t="s">
        <v>612</v>
      </c>
      <c r="O4365" s="289" t="s">
        <v>277</v>
      </c>
      <c r="P4365" s="289" t="str">
        <f>VLOOKUP(CAT_Details[[#This Row],[Delivery Bp Customer Code]],Table6[],2,0)</f>
        <v>U2-L5</v>
      </c>
    </row>
    <row r="4366" spans="1:16" x14ac:dyDescent="0.25">
      <c r="A4366" s="289" t="s">
        <v>272</v>
      </c>
      <c r="B4366">
        <v>38</v>
      </c>
      <c r="C4366">
        <v>3952.55</v>
      </c>
      <c r="D4366">
        <v>15.4</v>
      </c>
      <c r="E4366" s="289" t="s">
        <v>10039</v>
      </c>
      <c r="F4366">
        <v>5015151901</v>
      </c>
      <c r="G4366" s="276">
        <v>45709</v>
      </c>
      <c r="H4366" s="5">
        <v>20250214652944</v>
      </c>
      <c r="I4366">
        <v>26.722000000000001</v>
      </c>
      <c r="J4366" s="289" t="s">
        <v>350</v>
      </c>
      <c r="K4366" s="289" t="s">
        <v>10040</v>
      </c>
      <c r="L4366" s="289" t="s">
        <v>275</v>
      </c>
      <c r="M4366" s="289" t="s">
        <v>10041</v>
      </c>
      <c r="N4366" s="289" t="s">
        <v>625</v>
      </c>
      <c r="O4366" s="289" t="s">
        <v>277</v>
      </c>
      <c r="P4366" s="289" t="str">
        <f>VLOOKUP(CAT_Details[[#This Row],[Delivery Bp Customer Code]],Table6[],2,0)</f>
        <v>U2-L5</v>
      </c>
    </row>
    <row r="4367" spans="1:16" x14ac:dyDescent="0.25">
      <c r="A4367" s="289" t="s">
        <v>272</v>
      </c>
      <c r="B4367">
        <v>30</v>
      </c>
      <c r="C4367">
        <v>3810</v>
      </c>
      <c r="D4367">
        <v>12</v>
      </c>
      <c r="E4367" s="289" t="s">
        <v>10042</v>
      </c>
      <c r="F4367">
        <v>5015152075</v>
      </c>
      <c r="G4367" s="276">
        <v>45709</v>
      </c>
      <c r="H4367">
        <v>20250214652758</v>
      </c>
      <c r="I4367">
        <v>27.36</v>
      </c>
      <c r="J4367" s="289" t="s">
        <v>350</v>
      </c>
      <c r="K4367" s="289" t="s">
        <v>10043</v>
      </c>
      <c r="L4367" s="289" t="s">
        <v>275</v>
      </c>
      <c r="M4367" s="289" t="s">
        <v>9783</v>
      </c>
      <c r="N4367" s="289" t="s">
        <v>472</v>
      </c>
      <c r="O4367" s="289" t="s">
        <v>277</v>
      </c>
      <c r="P4367" s="289" t="str">
        <f>VLOOKUP(CAT_Details[[#This Row],[Delivery Bp Customer Code]],Table6[],2,0)</f>
        <v>U2-L5</v>
      </c>
    </row>
    <row r="4368" spans="1:16" x14ac:dyDescent="0.25">
      <c r="A4368" s="289" t="s">
        <v>272</v>
      </c>
      <c r="B4368">
        <v>1</v>
      </c>
      <c r="C4368">
        <v>175</v>
      </c>
      <c r="D4368">
        <v>0.4</v>
      </c>
      <c r="E4368" s="289" t="s">
        <v>9987</v>
      </c>
      <c r="F4368">
        <v>5015166528</v>
      </c>
      <c r="G4368" s="276">
        <v>45709</v>
      </c>
      <c r="H4368">
        <v>20250213652412</v>
      </c>
      <c r="I4368">
        <v>0.81599999999999995</v>
      </c>
      <c r="J4368" s="289" t="s">
        <v>287</v>
      </c>
      <c r="K4368" s="289" t="s">
        <v>10044</v>
      </c>
      <c r="L4368" s="289" t="s">
        <v>275</v>
      </c>
      <c r="M4368" s="289" t="s">
        <v>9898</v>
      </c>
      <c r="N4368" s="289" t="s">
        <v>468</v>
      </c>
      <c r="O4368" s="289" t="s">
        <v>277</v>
      </c>
      <c r="P4368" s="289" t="str">
        <f>VLOOKUP(CAT_Details[[#This Row],[Delivery Bp Customer Code]],Table6[],2,0)</f>
        <v>U2-L5</v>
      </c>
    </row>
    <row r="4369" spans="1:16" x14ac:dyDescent="0.25">
      <c r="A4369" s="289" t="s">
        <v>278</v>
      </c>
      <c r="B4369">
        <v>10</v>
      </c>
      <c r="C4369">
        <v>2560</v>
      </c>
      <c r="D4369">
        <v>4</v>
      </c>
      <c r="E4369" s="289" t="s">
        <v>10045</v>
      </c>
      <c r="F4369">
        <v>5015136715</v>
      </c>
      <c r="G4369" s="276">
        <v>45712</v>
      </c>
      <c r="H4369">
        <v>20250213652003</v>
      </c>
      <c r="I4369">
        <v>9.6</v>
      </c>
      <c r="J4369" s="289" t="s">
        <v>853</v>
      </c>
      <c r="K4369" s="289" t="s">
        <v>10046</v>
      </c>
      <c r="L4369" s="289" t="s">
        <v>275</v>
      </c>
      <c r="M4369" s="289" t="s">
        <v>10047</v>
      </c>
      <c r="N4369" s="289" t="s">
        <v>856</v>
      </c>
      <c r="O4369" s="289" t="s">
        <v>498</v>
      </c>
      <c r="P4369" s="289" t="str">
        <f>VLOOKUP(CAT_Details[[#This Row],[Delivery Bp Customer Code]],Table6[],2,0)</f>
        <v>DK-BM01</v>
      </c>
    </row>
    <row r="4370" spans="1:16" x14ac:dyDescent="0.25">
      <c r="A4370" s="289" t="s">
        <v>278</v>
      </c>
      <c r="B4370">
        <v>3</v>
      </c>
      <c r="C4370">
        <v>1435</v>
      </c>
      <c r="D4370">
        <v>1.2</v>
      </c>
      <c r="E4370" s="289" t="s">
        <v>10048</v>
      </c>
      <c r="F4370">
        <v>5015136778</v>
      </c>
      <c r="G4370" s="276">
        <v>45712</v>
      </c>
      <c r="H4370">
        <v>20250213651789</v>
      </c>
      <c r="I4370">
        <v>2.5920000000000001</v>
      </c>
      <c r="J4370" s="289" t="s">
        <v>294</v>
      </c>
      <c r="K4370" s="289" t="s">
        <v>10049</v>
      </c>
      <c r="L4370" s="289" t="s">
        <v>275</v>
      </c>
      <c r="M4370" s="289" t="s">
        <v>9893</v>
      </c>
      <c r="N4370" s="289" t="s">
        <v>2328</v>
      </c>
      <c r="O4370" s="289" t="s">
        <v>498</v>
      </c>
      <c r="P4370" s="289" t="str">
        <f>VLOOKUP(CAT_Details[[#This Row],[Delivery Bp Customer Code]],Table6[],2,0)</f>
        <v>DK-BM01</v>
      </c>
    </row>
    <row r="4371" spans="1:16" x14ac:dyDescent="0.25">
      <c r="A4371" s="289" t="s">
        <v>278</v>
      </c>
      <c r="B4371">
        <v>1</v>
      </c>
      <c r="C4371">
        <v>367</v>
      </c>
      <c r="D4371">
        <v>0.4</v>
      </c>
      <c r="E4371" s="289" t="s">
        <v>10050</v>
      </c>
      <c r="F4371">
        <v>5015152035</v>
      </c>
      <c r="G4371" s="276">
        <v>45712</v>
      </c>
      <c r="H4371">
        <v>20250212651070</v>
      </c>
      <c r="I4371">
        <v>0.33600000000000002</v>
      </c>
      <c r="J4371" s="289" t="s">
        <v>324</v>
      </c>
      <c r="K4371" s="289" t="s">
        <v>10051</v>
      </c>
      <c r="L4371" s="289" t="s">
        <v>275</v>
      </c>
      <c r="M4371" s="289" t="s">
        <v>9965</v>
      </c>
      <c r="N4371" s="289" t="s">
        <v>1817</v>
      </c>
      <c r="O4371" s="289" t="s">
        <v>498</v>
      </c>
      <c r="P4371" s="289" t="str">
        <f>VLOOKUP(CAT_Details[[#This Row],[Delivery Bp Customer Code]],Table6[],2,0)</f>
        <v>DK-BM01</v>
      </c>
    </row>
    <row r="4372" spans="1:16" x14ac:dyDescent="0.25">
      <c r="A4372" s="289" t="s">
        <v>278</v>
      </c>
      <c r="B4372">
        <v>13</v>
      </c>
      <c r="C4372">
        <v>6760</v>
      </c>
      <c r="D4372">
        <v>5.2</v>
      </c>
      <c r="E4372" s="289" t="s">
        <v>10052</v>
      </c>
      <c r="F4372">
        <v>5015166559</v>
      </c>
      <c r="G4372" s="276">
        <v>45712</v>
      </c>
      <c r="H4372" s="5">
        <v>20250217653921</v>
      </c>
      <c r="I4372">
        <v>11.856</v>
      </c>
      <c r="J4372" s="289" t="s">
        <v>350</v>
      </c>
      <c r="K4372" s="289" t="s">
        <v>10053</v>
      </c>
      <c r="L4372" s="289" t="s">
        <v>275</v>
      </c>
      <c r="M4372" s="289" t="s">
        <v>10054</v>
      </c>
      <c r="N4372" s="289" t="s">
        <v>999</v>
      </c>
      <c r="O4372" s="289" t="s">
        <v>498</v>
      </c>
      <c r="P4372" s="289" t="str">
        <f>VLOOKUP(CAT_Details[[#This Row],[Delivery Bp Customer Code]],Table6[],2,0)</f>
        <v>DK-BM01</v>
      </c>
    </row>
    <row r="4373" spans="1:16" x14ac:dyDescent="0.25">
      <c r="A4373" s="289" t="s">
        <v>278</v>
      </c>
      <c r="B4373">
        <v>14</v>
      </c>
      <c r="C4373">
        <v>6800</v>
      </c>
      <c r="D4373">
        <v>5</v>
      </c>
      <c r="E4373" s="289" t="s">
        <v>10055</v>
      </c>
      <c r="F4373">
        <v>5015181172</v>
      </c>
      <c r="G4373" s="276">
        <v>45712</v>
      </c>
      <c r="H4373">
        <v>20250217654583</v>
      </c>
      <c r="I4373">
        <v>11.242000000000001</v>
      </c>
      <c r="J4373" s="289" t="s">
        <v>280</v>
      </c>
      <c r="K4373" s="289" t="s">
        <v>10056</v>
      </c>
      <c r="L4373" s="289" t="s">
        <v>275</v>
      </c>
      <c r="M4373" s="289" t="s">
        <v>10057</v>
      </c>
      <c r="N4373" s="289" t="s">
        <v>314</v>
      </c>
      <c r="O4373" s="289" t="s">
        <v>498</v>
      </c>
      <c r="P4373" s="289" t="str">
        <f>VLOOKUP(CAT_Details[[#This Row],[Delivery Bp Customer Code]],Table6[],2,0)</f>
        <v>DK-BM01</v>
      </c>
    </row>
    <row r="4374" spans="1:16" x14ac:dyDescent="0.25">
      <c r="A4374" s="289" t="s">
        <v>278</v>
      </c>
      <c r="B4374">
        <v>1</v>
      </c>
      <c r="C4374">
        <v>104.65</v>
      </c>
      <c r="D4374">
        <v>0.2</v>
      </c>
      <c r="E4374" s="289" t="s">
        <v>10058</v>
      </c>
      <c r="F4374">
        <v>5015196805</v>
      </c>
      <c r="G4374" s="276">
        <v>45712</v>
      </c>
      <c r="H4374">
        <v>20250218654990</v>
      </c>
      <c r="I4374">
        <v>0.48</v>
      </c>
      <c r="J4374" s="289" t="s">
        <v>273</v>
      </c>
      <c r="K4374" s="289" t="s">
        <v>10059</v>
      </c>
      <c r="L4374" s="289" t="s">
        <v>275</v>
      </c>
      <c r="M4374" s="289"/>
      <c r="N4374" s="289" t="s">
        <v>1142</v>
      </c>
      <c r="O4374" s="289" t="s">
        <v>498</v>
      </c>
      <c r="P4374" s="289" t="str">
        <f>VLOOKUP(CAT_Details[[#This Row],[Delivery Bp Customer Code]],Table6[],2,0)</f>
        <v>DK-BM01</v>
      </c>
    </row>
    <row r="4375" spans="1:16" x14ac:dyDescent="0.25">
      <c r="A4375" s="289" t="s">
        <v>278</v>
      </c>
      <c r="B4375">
        <v>10</v>
      </c>
      <c r="C4375">
        <v>5300</v>
      </c>
      <c r="D4375">
        <v>4</v>
      </c>
      <c r="E4375" s="289" t="s">
        <v>10060</v>
      </c>
      <c r="F4375">
        <v>5015196833</v>
      </c>
      <c r="G4375" s="276">
        <v>45712</v>
      </c>
      <c r="H4375">
        <v>20250219656002</v>
      </c>
      <c r="I4375">
        <v>10.368</v>
      </c>
      <c r="J4375" s="289" t="s">
        <v>273</v>
      </c>
      <c r="K4375" s="289" t="s">
        <v>10061</v>
      </c>
      <c r="L4375" s="289" t="s">
        <v>275</v>
      </c>
      <c r="M4375" s="289" t="s">
        <v>10047</v>
      </c>
      <c r="N4375" s="289" t="s">
        <v>653</v>
      </c>
      <c r="O4375" s="289" t="s">
        <v>498</v>
      </c>
      <c r="P4375" s="289" t="str">
        <f>VLOOKUP(CAT_Details[[#This Row],[Delivery Bp Customer Code]],Table6[],2,0)</f>
        <v>DK-BM01</v>
      </c>
    </row>
    <row r="4376" spans="1:16" x14ac:dyDescent="0.25">
      <c r="A4376" s="289" t="s">
        <v>75</v>
      </c>
      <c r="B4376">
        <v>35</v>
      </c>
      <c r="C4376">
        <v>12540</v>
      </c>
      <c r="D4376">
        <v>11.67</v>
      </c>
      <c r="E4376" s="289" t="s">
        <v>10062</v>
      </c>
      <c r="F4376">
        <v>5015166377</v>
      </c>
      <c r="G4376" s="276">
        <v>45712</v>
      </c>
      <c r="H4376">
        <v>20250217654010</v>
      </c>
      <c r="I4376">
        <v>22.4</v>
      </c>
      <c r="J4376" s="289" t="s">
        <v>324</v>
      </c>
      <c r="K4376" s="289" t="s">
        <v>10063</v>
      </c>
      <c r="L4376" s="289" t="s">
        <v>275</v>
      </c>
      <c r="M4376" s="289" t="s">
        <v>10064</v>
      </c>
      <c r="N4376" s="289" t="s">
        <v>2172</v>
      </c>
      <c r="O4376" s="289" t="s">
        <v>2173</v>
      </c>
      <c r="P4376" s="289" t="str">
        <f>VLOOKUP(CAT_Details[[#This Row],[Delivery Bp Customer Code]],Table6[],2,0)</f>
        <v>OYL1</v>
      </c>
    </row>
    <row r="4377" spans="1:16" x14ac:dyDescent="0.25">
      <c r="A4377" s="289" t="s">
        <v>75</v>
      </c>
      <c r="B4377">
        <v>33</v>
      </c>
      <c r="C4377">
        <v>11781</v>
      </c>
      <c r="D4377">
        <v>11</v>
      </c>
      <c r="E4377" s="289" t="s">
        <v>10065</v>
      </c>
      <c r="F4377">
        <v>5015166406</v>
      </c>
      <c r="G4377" s="276">
        <v>45712</v>
      </c>
      <c r="H4377">
        <v>20250214653509</v>
      </c>
      <c r="I4377">
        <v>21.12</v>
      </c>
      <c r="J4377" s="289" t="s">
        <v>324</v>
      </c>
      <c r="K4377" s="289" t="s">
        <v>10066</v>
      </c>
      <c r="L4377" s="289" t="s">
        <v>275</v>
      </c>
      <c r="M4377" s="289" t="s">
        <v>10067</v>
      </c>
      <c r="N4377" s="289" t="s">
        <v>2172</v>
      </c>
      <c r="O4377" s="289" t="s">
        <v>2173</v>
      </c>
      <c r="P4377" s="289" t="str">
        <f>VLOOKUP(CAT_Details[[#This Row],[Delivery Bp Customer Code]],Table6[],2,0)</f>
        <v>OYL1</v>
      </c>
    </row>
    <row r="4378" spans="1:16" x14ac:dyDescent="0.25">
      <c r="A4378" s="289" t="s">
        <v>75</v>
      </c>
      <c r="B4378">
        <v>33</v>
      </c>
      <c r="C4378">
        <v>12540</v>
      </c>
      <c r="D4378">
        <v>11</v>
      </c>
      <c r="E4378" s="289" t="s">
        <v>10062</v>
      </c>
      <c r="F4378">
        <v>5015181702</v>
      </c>
      <c r="G4378" s="276">
        <v>45712</v>
      </c>
      <c r="H4378">
        <v>20250217654010</v>
      </c>
      <c r="I4378">
        <v>21.12</v>
      </c>
      <c r="J4378" s="289" t="s">
        <v>324</v>
      </c>
      <c r="K4378" s="289" t="s">
        <v>10068</v>
      </c>
      <c r="L4378" s="289" t="s">
        <v>275</v>
      </c>
      <c r="M4378" s="289"/>
      <c r="N4378" s="289" t="s">
        <v>2172</v>
      </c>
      <c r="O4378" s="289" t="s">
        <v>2173</v>
      </c>
      <c r="P4378" s="289" t="str">
        <f>VLOOKUP(CAT_Details[[#This Row],[Delivery Bp Customer Code]],Table6[],2,0)</f>
        <v>OYL1</v>
      </c>
    </row>
    <row r="4379" spans="1:16" x14ac:dyDescent="0.25">
      <c r="A4379" s="289" t="s">
        <v>874</v>
      </c>
      <c r="B4379">
        <v>5</v>
      </c>
      <c r="C4379">
        <v>2120</v>
      </c>
      <c r="D4379">
        <v>2.5</v>
      </c>
      <c r="E4379" s="289" t="s">
        <v>10069</v>
      </c>
      <c r="F4379">
        <v>5015166621</v>
      </c>
      <c r="G4379" s="276">
        <v>45712</v>
      </c>
      <c r="H4379">
        <v>20250217654057</v>
      </c>
      <c r="I4379">
        <v>6</v>
      </c>
      <c r="J4379" s="289" t="s">
        <v>350</v>
      </c>
      <c r="K4379" s="289" t="s">
        <v>10070</v>
      </c>
      <c r="L4379" s="289" t="s">
        <v>275</v>
      </c>
      <c r="M4379" s="289" t="s">
        <v>9968</v>
      </c>
      <c r="N4379" s="289" t="s">
        <v>1631</v>
      </c>
      <c r="O4379" s="289" t="s">
        <v>1014</v>
      </c>
      <c r="P4379" s="289" t="str">
        <f>VLOOKUP(CAT_Details[[#This Row],[Delivery Bp Customer Code]],Table6[],2,0)</f>
        <v>MZ07</v>
      </c>
    </row>
    <row r="4380" spans="1:16" x14ac:dyDescent="0.25">
      <c r="A4380" s="289" t="s">
        <v>3771</v>
      </c>
      <c r="B4380">
        <v>14</v>
      </c>
      <c r="C4380">
        <v>6020</v>
      </c>
      <c r="D4380">
        <v>5.88</v>
      </c>
      <c r="E4380" s="289" t="s">
        <v>10071</v>
      </c>
      <c r="F4380">
        <v>5015166474</v>
      </c>
      <c r="G4380" s="276">
        <v>45712</v>
      </c>
      <c r="H4380">
        <v>20250212650564</v>
      </c>
      <c r="I4380">
        <v>6.0679999999999996</v>
      </c>
      <c r="J4380" s="289" t="s">
        <v>350</v>
      </c>
      <c r="K4380" s="289" t="s">
        <v>10072</v>
      </c>
      <c r="L4380" s="289" t="s">
        <v>275</v>
      </c>
      <c r="M4380" s="289" t="s">
        <v>10041</v>
      </c>
      <c r="N4380" s="289" t="s">
        <v>4517</v>
      </c>
      <c r="O4380" s="289" t="s">
        <v>3775</v>
      </c>
      <c r="P4380" s="289">
        <f>VLOOKUP(CAT_Details[[#This Row],[Delivery Bp Customer Code]],Table6[],2,0)</f>
        <v>3401</v>
      </c>
    </row>
    <row r="4381" spans="1:16" x14ac:dyDescent="0.25">
      <c r="A4381" s="289" t="s">
        <v>3329</v>
      </c>
      <c r="B4381">
        <v>13</v>
      </c>
      <c r="C4381">
        <v>7559</v>
      </c>
      <c r="D4381">
        <v>5.2</v>
      </c>
      <c r="E4381" s="289" t="s">
        <v>10073</v>
      </c>
      <c r="F4381">
        <v>5015122999</v>
      </c>
      <c r="G4381" s="276">
        <v>45712</v>
      </c>
      <c r="H4381" s="5">
        <v>20250211650079</v>
      </c>
      <c r="I4381">
        <v>7.4109999999999996</v>
      </c>
      <c r="J4381" s="289" t="s">
        <v>383</v>
      </c>
      <c r="K4381" s="289" t="s">
        <v>10074</v>
      </c>
      <c r="L4381" s="289" t="s">
        <v>275</v>
      </c>
      <c r="M4381" s="289" t="s">
        <v>10075</v>
      </c>
      <c r="N4381" s="289" t="s">
        <v>3781</v>
      </c>
      <c r="O4381" s="289" t="s">
        <v>3332</v>
      </c>
      <c r="P4381" s="289">
        <f>VLOOKUP(CAT_Details[[#This Row],[Delivery Bp Customer Code]],Table6[],2,0)</f>
        <v>3402</v>
      </c>
    </row>
    <row r="4382" spans="1:16" x14ac:dyDescent="0.25">
      <c r="A4382" s="289" t="s">
        <v>3329</v>
      </c>
      <c r="B4382">
        <v>11</v>
      </c>
      <c r="C4382">
        <v>471</v>
      </c>
      <c r="D4382">
        <v>1.34</v>
      </c>
      <c r="E4382" s="289" t="s">
        <v>10076</v>
      </c>
      <c r="F4382">
        <v>5015137127</v>
      </c>
      <c r="G4382" s="276">
        <v>45712</v>
      </c>
      <c r="H4382">
        <v>20250212651328</v>
      </c>
      <c r="I4382">
        <v>3.669</v>
      </c>
      <c r="J4382" s="289" t="s">
        <v>3890</v>
      </c>
      <c r="K4382" s="289" t="s">
        <v>10077</v>
      </c>
      <c r="L4382" s="289" t="s">
        <v>275</v>
      </c>
      <c r="M4382" s="289" t="s">
        <v>9893</v>
      </c>
      <c r="N4382" s="289" t="s">
        <v>3896</v>
      </c>
      <c r="O4382" s="289" t="s">
        <v>3332</v>
      </c>
      <c r="P4382" s="289">
        <f>VLOOKUP(CAT_Details[[#This Row],[Delivery Bp Customer Code]],Table6[],2,0)</f>
        <v>3402</v>
      </c>
    </row>
    <row r="4383" spans="1:16" x14ac:dyDescent="0.25">
      <c r="A4383" s="289" t="s">
        <v>3329</v>
      </c>
      <c r="B4383">
        <v>43</v>
      </c>
      <c r="C4383">
        <v>3010</v>
      </c>
      <c r="D4383">
        <v>13.6</v>
      </c>
      <c r="E4383" s="289" t="s">
        <v>10078</v>
      </c>
      <c r="F4383">
        <v>5015152034</v>
      </c>
      <c r="G4383" s="276">
        <v>45712</v>
      </c>
      <c r="H4383">
        <v>20250212651372</v>
      </c>
      <c r="I4383">
        <v>54.42</v>
      </c>
      <c r="J4383" s="289" t="s">
        <v>324</v>
      </c>
      <c r="K4383" s="289" t="s">
        <v>10079</v>
      </c>
      <c r="L4383" s="289" t="s">
        <v>275</v>
      </c>
      <c r="M4383" s="289"/>
      <c r="N4383" s="289" t="s">
        <v>4100</v>
      </c>
      <c r="O4383" s="289" t="s">
        <v>3332</v>
      </c>
      <c r="P4383" s="289">
        <f>VLOOKUP(CAT_Details[[#This Row],[Delivery Bp Customer Code]],Table6[],2,0)</f>
        <v>3402</v>
      </c>
    </row>
    <row r="4384" spans="1:16" x14ac:dyDescent="0.25">
      <c r="A4384" s="289" t="s">
        <v>3329</v>
      </c>
      <c r="B4384">
        <v>1</v>
      </c>
      <c r="C4384">
        <v>81</v>
      </c>
      <c r="D4384">
        <v>0.19</v>
      </c>
      <c r="E4384" s="289" t="s">
        <v>10080</v>
      </c>
      <c r="F4384">
        <v>5015152147</v>
      </c>
      <c r="G4384" s="276">
        <v>45712</v>
      </c>
      <c r="H4384">
        <v>20250213652355</v>
      </c>
      <c r="I4384">
        <v>0.11899999999999999</v>
      </c>
      <c r="J4384" s="289" t="s">
        <v>1047</v>
      </c>
      <c r="K4384" s="289" t="s">
        <v>10081</v>
      </c>
      <c r="L4384" s="289" t="s">
        <v>275</v>
      </c>
      <c r="M4384" s="289" t="s">
        <v>9935</v>
      </c>
      <c r="N4384" s="289" t="s">
        <v>1049</v>
      </c>
      <c r="O4384" s="289" t="s">
        <v>3332</v>
      </c>
      <c r="P4384" s="289">
        <f>VLOOKUP(CAT_Details[[#This Row],[Delivery Bp Customer Code]],Table6[],2,0)</f>
        <v>3402</v>
      </c>
    </row>
    <row r="4385" spans="1:16" x14ac:dyDescent="0.25">
      <c r="A4385" s="289" t="s">
        <v>3329</v>
      </c>
      <c r="B4385">
        <v>4</v>
      </c>
      <c r="C4385">
        <v>724</v>
      </c>
      <c r="D4385">
        <v>1.33</v>
      </c>
      <c r="E4385" s="289" t="s">
        <v>10082</v>
      </c>
      <c r="F4385">
        <v>5015152331</v>
      </c>
      <c r="G4385" s="276">
        <v>45712</v>
      </c>
      <c r="H4385" s="5">
        <v>20250206646620</v>
      </c>
      <c r="I4385">
        <v>2.4820000000000002</v>
      </c>
      <c r="J4385" s="289" t="s">
        <v>287</v>
      </c>
      <c r="K4385" s="289" t="s">
        <v>10083</v>
      </c>
      <c r="L4385" s="289" t="s">
        <v>275</v>
      </c>
      <c r="M4385" s="289" t="s">
        <v>9914</v>
      </c>
      <c r="N4385" s="289" t="s">
        <v>4413</v>
      </c>
      <c r="O4385" s="289" t="s">
        <v>3332</v>
      </c>
      <c r="P4385" s="289">
        <f>VLOOKUP(CAT_Details[[#This Row],[Delivery Bp Customer Code]],Table6[],2,0)</f>
        <v>3402</v>
      </c>
    </row>
    <row r="4386" spans="1:16" x14ac:dyDescent="0.25">
      <c r="A4386" s="289" t="s">
        <v>3329</v>
      </c>
      <c r="B4386">
        <v>1</v>
      </c>
      <c r="C4386">
        <v>1</v>
      </c>
      <c r="D4386">
        <v>0.02</v>
      </c>
      <c r="E4386" s="289" t="s">
        <v>10084</v>
      </c>
      <c r="F4386">
        <v>5015166318</v>
      </c>
      <c r="G4386" s="276">
        <v>45712</v>
      </c>
      <c r="H4386" s="5">
        <v>20250211650123</v>
      </c>
      <c r="I4386">
        <v>3.0000000000000001E-3</v>
      </c>
      <c r="J4386" s="289" t="s">
        <v>350</v>
      </c>
      <c r="K4386" s="289" t="s">
        <v>10085</v>
      </c>
      <c r="L4386" s="289" t="s">
        <v>275</v>
      </c>
      <c r="M4386" s="289" t="s">
        <v>9968</v>
      </c>
      <c r="N4386" s="289" t="s">
        <v>3656</v>
      </c>
      <c r="O4386" s="289" t="s">
        <v>3332</v>
      </c>
      <c r="P4386" s="289">
        <f>VLOOKUP(CAT_Details[[#This Row],[Delivery Bp Customer Code]],Table6[],2,0)</f>
        <v>3402</v>
      </c>
    </row>
    <row r="4387" spans="1:16" x14ac:dyDescent="0.25">
      <c r="A4387" s="289" t="s">
        <v>3329</v>
      </c>
      <c r="B4387">
        <v>2</v>
      </c>
      <c r="C4387">
        <v>840</v>
      </c>
      <c r="D4387">
        <v>0.8</v>
      </c>
      <c r="E4387" s="289" t="s">
        <v>10086</v>
      </c>
      <c r="F4387">
        <v>5015166359</v>
      </c>
      <c r="G4387" s="276">
        <v>45712</v>
      </c>
      <c r="H4387">
        <v>20250211650008</v>
      </c>
      <c r="I4387">
        <v>1.1519999999999999</v>
      </c>
      <c r="J4387" s="289" t="s">
        <v>350</v>
      </c>
      <c r="K4387" s="289" t="s">
        <v>10087</v>
      </c>
      <c r="L4387" s="289" t="s">
        <v>275</v>
      </c>
      <c r="M4387" s="289" t="s">
        <v>9968</v>
      </c>
      <c r="N4387" s="289" t="s">
        <v>3804</v>
      </c>
      <c r="O4387" s="289" t="s">
        <v>3332</v>
      </c>
      <c r="P4387" s="289">
        <f>VLOOKUP(CAT_Details[[#This Row],[Delivery Bp Customer Code]],Table6[],2,0)</f>
        <v>3402</v>
      </c>
    </row>
    <row r="4388" spans="1:16" x14ac:dyDescent="0.25">
      <c r="A4388" s="289" t="s">
        <v>3329</v>
      </c>
      <c r="B4388">
        <v>4</v>
      </c>
      <c r="C4388">
        <v>1340</v>
      </c>
      <c r="D4388">
        <v>1.6</v>
      </c>
      <c r="E4388" s="289" t="s">
        <v>10088</v>
      </c>
      <c r="F4388">
        <v>5015166431</v>
      </c>
      <c r="G4388" s="276">
        <v>45712</v>
      </c>
      <c r="H4388" s="5">
        <v>20250217654117</v>
      </c>
      <c r="I4388">
        <v>3.84</v>
      </c>
      <c r="J4388" s="289" t="s">
        <v>350</v>
      </c>
      <c r="K4388" s="289" t="s">
        <v>10089</v>
      </c>
      <c r="L4388" s="289" t="s">
        <v>275</v>
      </c>
      <c r="M4388" s="289" t="s">
        <v>9968</v>
      </c>
      <c r="N4388" s="289" t="s">
        <v>3798</v>
      </c>
      <c r="O4388" s="289" t="s">
        <v>3332</v>
      </c>
      <c r="P4388" s="289">
        <f>VLOOKUP(CAT_Details[[#This Row],[Delivery Bp Customer Code]],Table6[],2,0)</f>
        <v>3402</v>
      </c>
    </row>
    <row r="4389" spans="1:16" x14ac:dyDescent="0.25">
      <c r="A4389" s="289" t="s">
        <v>76</v>
      </c>
      <c r="B4389">
        <v>14</v>
      </c>
      <c r="C4389">
        <v>70</v>
      </c>
      <c r="D4389">
        <v>2.8</v>
      </c>
      <c r="E4389" s="289" t="s">
        <v>10090</v>
      </c>
      <c r="F4389">
        <v>5015094608</v>
      </c>
      <c r="G4389" s="276">
        <v>45712</v>
      </c>
      <c r="H4389">
        <v>20250206647418</v>
      </c>
      <c r="I4389">
        <v>5.9139999999999997</v>
      </c>
      <c r="J4389" s="289" t="s">
        <v>756</v>
      </c>
      <c r="K4389" s="289" t="s">
        <v>10091</v>
      </c>
      <c r="L4389" s="289" t="s">
        <v>275</v>
      </c>
      <c r="M4389" s="289" t="s">
        <v>10092</v>
      </c>
      <c r="N4389" s="289" t="s">
        <v>759</v>
      </c>
      <c r="O4389" s="289" t="s">
        <v>748</v>
      </c>
      <c r="P4389" s="289" t="str">
        <f>VLOOKUP(CAT_Details[[#This Row],[Delivery Bp Customer Code]],Table6[],2,0)</f>
        <v>No Loc</v>
      </c>
    </row>
    <row r="4390" spans="1:16" x14ac:dyDescent="0.25">
      <c r="A4390" s="289" t="s">
        <v>76</v>
      </c>
      <c r="B4390">
        <v>1</v>
      </c>
      <c r="C4390">
        <v>40</v>
      </c>
      <c r="D4390">
        <v>0.2</v>
      </c>
      <c r="E4390" s="289" t="s">
        <v>10093</v>
      </c>
      <c r="F4390">
        <v>5015166275</v>
      </c>
      <c r="G4390" s="276">
        <v>45712</v>
      </c>
      <c r="H4390">
        <v>20250214652984</v>
      </c>
      <c r="I4390">
        <v>0.24</v>
      </c>
      <c r="J4390" s="289" t="s">
        <v>280</v>
      </c>
      <c r="K4390" s="289" t="s">
        <v>10094</v>
      </c>
      <c r="L4390" s="289" t="s">
        <v>275</v>
      </c>
      <c r="M4390" s="289" t="s">
        <v>10095</v>
      </c>
      <c r="N4390" s="289" t="s">
        <v>411</v>
      </c>
      <c r="O4390" s="289" t="s">
        <v>748</v>
      </c>
      <c r="P4390" s="289" t="str">
        <f>VLOOKUP(CAT_Details[[#This Row],[Delivery Bp Customer Code]],Table6[],2,0)</f>
        <v>No Loc</v>
      </c>
    </row>
    <row r="4391" spans="1:16" x14ac:dyDescent="0.25">
      <c r="A4391" s="289" t="s">
        <v>76</v>
      </c>
      <c r="B4391">
        <v>1</v>
      </c>
      <c r="C4391">
        <v>48</v>
      </c>
      <c r="D4391">
        <v>0.25</v>
      </c>
      <c r="E4391" s="289" t="s">
        <v>10096</v>
      </c>
      <c r="F4391">
        <v>5015166442</v>
      </c>
      <c r="G4391" s="276">
        <v>45712</v>
      </c>
      <c r="H4391" s="5">
        <v>20250217653911</v>
      </c>
      <c r="I4391">
        <v>0.45</v>
      </c>
      <c r="J4391" s="289" t="s">
        <v>350</v>
      </c>
      <c r="K4391" s="289" t="s">
        <v>10097</v>
      </c>
      <c r="L4391" s="289" t="s">
        <v>275</v>
      </c>
      <c r="M4391" s="289" t="s">
        <v>9968</v>
      </c>
      <c r="N4391" s="289" t="s">
        <v>1631</v>
      </c>
      <c r="O4391" s="289" t="s">
        <v>748</v>
      </c>
      <c r="P4391" s="289" t="str">
        <f>VLOOKUP(CAT_Details[[#This Row],[Delivery Bp Customer Code]],Table6[],2,0)</f>
        <v>No Loc</v>
      </c>
    </row>
    <row r="4392" spans="1:16" x14ac:dyDescent="0.25">
      <c r="A4392" s="289" t="s">
        <v>285</v>
      </c>
      <c r="B4392">
        <v>43</v>
      </c>
      <c r="C4392">
        <v>3235</v>
      </c>
      <c r="D4392">
        <v>21.5</v>
      </c>
      <c r="E4392" s="289" t="s">
        <v>10098</v>
      </c>
      <c r="F4392">
        <v>5015094519</v>
      </c>
      <c r="G4392" s="276">
        <v>45712</v>
      </c>
      <c r="H4392">
        <v>20250206647423</v>
      </c>
      <c r="I4392">
        <v>50.567999999999998</v>
      </c>
      <c r="J4392" s="289" t="s">
        <v>756</v>
      </c>
      <c r="K4392" s="289" t="s">
        <v>10099</v>
      </c>
      <c r="L4392" s="289" t="s">
        <v>275</v>
      </c>
      <c r="M4392" s="289" t="s">
        <v>10092</v>
      </c>
      <c r="N4392" s="289" t="s">
        <v>759</v>
      </c>
      <c r="O4392" s="289" t="s">
        <v>291</v>
      </c>
      <c r="P4392" s="289" t="str">
        <f>VLOOKUP(CAT_Details[[#This Row],[Delivery Bp Customer Code]],Table6[],2,0)</f>
        <v>DX01-L5</v>
      </c>
    </row>
    <row r="4393" spans="1:16" x14ac:dyDescent="0.25">
      <c r="A4393" s="289" t="s">
        <v>285</v>
      </c>
      <c r="B4393">
        <v>58</v>
      </c>
      <c r="C4393">
        <v>4814</v>
      </c>
      <c r="D4393">
        <v>11.6</v>
      </c>
      <c r="E4393" s="289" t="s">
        <v>10090</v>
      </c>
      <c r="F4393">
        <v>5015094606</v>
      </c>
      <c r="G4393" s="276">
        <v>45712</v>
      </c>
      <c r="H4393">
        <v>20250206647424</v>
      </c>
      <c r="I4393">
        <v>24.498999999999999</v>
      </c>
      <c r="J4393" s="289" t="s">
        <v>756</v>
      </c>
      <c r="K4393" s="289" t="s">
        <v>10100</v>
      </c>
      <c r="L4393" s="289" t="s">
        <v>275</v>
      </c>
      <c r="M4393" s="289" t="s">
        <v>10092</v>
      </c>
      <c r="N4393" s="289" t="s">
        <v>759</v>
      </c>
      <c r="O4393" s="289" t="s">
        <v>291</v>
      </c>
      <c r="P4393" s="289" t="str">
        <f>VLOOKUP(CAT_Details[[#This Row],[Delivery Bp Customer Code]],Table6[],2,0)</f>
        <v>DX01-L5</v>
      </c>
    </row>
    <row r="4394" spans="1:16" x14ac:dyDescent="0.25">
      <c r="A4394" s="289" t="s">
        <v>285</v>
      </c>
      <c r="B4394">
        <v>2</v>
      </c>
      <c r="C4394">
        <v>600</v>
      </c>
      <c r="D4394">
        <v>0.6</v>
      </c>
      <c r="E4394" s="289" t="s">
        <v>10101</v>
      </c>
      <c r="F4394">
        <v>5015122863</v>
      </c>
      <c r="G4394" s="276">
        <v>45712</v>
      </c>
      <c r="H4394">
        <v>20250210649213</v>
      </c>
      <c r="I4394">
        <v>0.67200000000000004</v>
      </c>
      <c r="J4394" s="289" t="s">
        <v>764</v>
      </c>
      <c r="K4394" s="289" t="s">
        <v>10102</v>
      </c>
      <c r="L4394" s="289" t="s">
        <v>275</v>
      </c>
      <c r="M4394" s="289" t="s">
        <v>9919</v>
      </c>
      <c r="N4394" s="289" t="s">
        <v>766</v>
      </c>
      <c r="O4394" s="289" t="s">
        <v>291</v>
      </c>
      <c r="P4394" s="289" t="str">
        <f>VLOOKUP(CAT_Details[[#This Row],[Delivery Bp Customer Code]],Table6[],2,0)</f>
        <v>DX01-L5</v>
      </c>
    </row>
    <row r="4395" spans="1:16" x14ac:dyDescent="0.25">
      <c r="A4395" s="289" t="s">
        <v>285</v>
      </c>
      <c r="B4395">
        <v>11</v>
      </c>
      <c r="C4395">
        <v>715</v>
      </c>
      <c r="D4395">
        <v>4.4000000000000004</v>
      </c>
      <c r="E4395" s="289" t="s">
        <v>10103</v>
      </c>
      <c r="F4395">
        <v>5015136713</v>
      </c>
      <c r="G4395" s="276">
        <v>45712</v>
      </c>
      <c r="H4395">
        <v>20250213651815</v>
      </c>
      <c r="I4395">
        <v>10.56</v>
      </c>
      <c r="J4395" s="289" t="s">
        <v>294</v>
      </c>
      <c r="K4395" s="289" t="s">
        <v>10104</v>
      </c>
      <c r="L4395" s="289" t="s">
        <v>275</v>
      </c>
      <c r="M4395" s="289" t="s">
        <v>10105</v>
      </c>
      <c r="N4395" s="289" t="s">
        <v>1181</v>
      </c>
      <c r="O4395" s="289" t="s">
        <v>291</v>
      </c>
      <c r="P4395" s="289" t="str">
        <f>VLOOKUP(CAT_Details[[#This Row],[Delivery Bp Customer Code]],Table6[],2,0)</f>
        <v>DX01-L5</v>
      </c>
    </row>
    <row r="4396" spans="1:16" x14ac:dyDescent="0.25">
      <c r="A4396" s="289" t="s">
        <v>285</v>
      </c>
      <c r="B4396">
        <v>18</v>
      </c>
      <c r="C4396">
        <v>8280</v>
      </c>
      <c r="D4396">
        <v>7.2</v>
      </c>
      <c r="E4396" s="289" t="s">
        <v>10106</v>
      </c>
      <c r="F4396">
        <v>5015136836</v>
      </c>
      <c r="G4396" s="276">
        <v>45712</v>
      </c>
      <c r="H4396">
        <v>20250213651849</v>
      </c>
      <c r="I4396">
        <v>17.28</v>
      </c>
      <c r="J4396" s="289" t="s">
        <v>401</v>
      </c>
      <c r="K4396" s="289" t="s">
        <v>10107</v>
      </c>
      <c r="L4396" s="289" t="s">
        <v>275</v>
      </c>
      <c r="M4396" s="289" t="s">
        <v>9901</v>
      </c>
      <c r="N4396" s="289" t="s">
        <v>404</v>
      </c>
      <c r="O4396" s="289" t="s">
        <v>291</v>
      </c>
      <c r="P4396" s="289" t="str">
        <f>VLOOKUP(CAT_Details[[#This Row],[Delivery Bp Customer Code]],Table6[],2,0)</f>
        <v>DX01-L5</v>
      </c>
    </row>
    <row r="4397" spans="1:16" x14ac:dyDescent="0.25">
      <c r="A4397" s="289" t="s">
        <v>285</v>
      </c>
      <c r="B4397">
        <v>5</v>
      </c>
      <c r="C4397">
        <v>5750</v>
      </c>
      <c r="D4397">
        <v>2</v>
      </c>
      <c r="E4397" s="289" t="s">
        <v>10108</v>
      </c>
      <c r="F4397">
        <v>5015152122</v>
      </c>
      <c r="G4397" s="276">
        <v>45712</v>
      </c>
      <c r="H4397" s="5">
        <v>20250213652076</v>
      </c>
      <c r="I4397">
        <v>2.88</v>
      </c>
      <c r="J4397" s="289" t="s">
        <v>324</v>
      </c>
      <c r="K4397" s="289" t="s">
        <v>10109</v>
      </c>
      <c r="L4397" s="289" t="s">
        <v>275</v>
      </c>
      <c r="M4397" s="289" t="s">
        <v>9999</v>
      </c>
      <c r="N4397" s="289" t="s">
        <v>333</v>
      </c>
      <c r="O4397" s="289" t="s">
        <v>291</v>
      </c>
      <c r="P4397" s="289" t="str">
        <f>VLOOKUP(CAT_Details[[#This Row],[Delivery Bp Customer Code]],Table6[],2,0)</f>
        <v>DX01-L5</v>
      </c>
    </row>
    <row r="4398" spans="1:16" x14ac:dyDescent="0.25">
      <c r="A4398" s="289" t="s">
        <v>285</v>
      </c>
      <c r="B4398">
        <v>11</v>
      </c>
      <c r="C4398">
        <v>1590</v>
      </c>
      <c r="D4398">
        <v>4.67</v>
      </c>
      <c r="E4398" s="289" t="s">
        <v>10093</v>
      </c>
      <c r="F4398">
        <v>5015166274</v>
      </c>
      <c r="G4398" s="276">
        <v>45712</v>
      </c>
      <c r="H4398">
        <v>20250214652990</v>
      </c>
      <c r="I4398">
        <v>10.488</v>
      </c>
      <c r="J4398" s="289" t="s">
        <v>280</v>
      </c>
      <c r="K4398" s="289" t="s">
        <v>10110</v>
      </c>
      <c r="L4398" s="289" t="s">
        <v>275</v>
      </c>
      <c r="M4398" s="289" t="s">
        <v>10095</v>
      </c>
      <c r="N4398" s="289" t="s">
        <v>411</v>
      </c>
      <c r="O4398" s="289" t="s">
        <v>291</v>
      </c>
      <c r="P4398" s="289" t="str">
        <f>VLOOKUP(CAT_Details[[#This Row],[Delivery Bp Customer Code]],Table6[],2,0)</f>
        <v>DX01-L5</v>
      </c>
    </row>
    <row r="4399" spans="1:16" x14ac:dyDescent="0.25">
      <c r="A4399" s="289" t="s">
        <v>285</v>
      </c>
      <c r="B4399">
        <v>3</v>
      </c>
      <c r="C4399">
        <v>723</v>
      </c>
      <c r="D4399">
        <v>1.2</v>
      </c>
      <c r="E4399" s="289" t="s">
        <v>10111</v>
      </c>
      <c r="F4399">
        <v>5015166331</v>
      </c>
      <c r="G4399" s="276">
        <v>45712</v>
      </c>
      <c r="H4399" s="5">
        <v>20250213651722</v>
      </c>
      <c r="I4399">
        <v>1.8720000000000001</v>
      </c>
      <c r="J4399" s="289" t="s">
        <v>280</v>
      </c>
      <c r="K4399" s="289" t="s">
        <v>10112</v>
      </c>
      <c r="L4399" s="289" t="s">
        <v>275</v>
      </c>
      <c r="M4399" s="289" t="s">
        <v>9954</v>
      </c>
      <c r="N4399" s="289" t="s">
        <v>10113</v>
      </c>
      <c r="O4399" s="289" t="s">
        <v>291</v>
      </c>
      <c r="P4399" s="289" t="str">
        <f>VLOOKUP(CAT_Details[[#This Row],[Delivery Bp Customer Code]],Table6[],2,0)</f>
        <v>DX01-L5</v>
      </c>
    </row>
    <row r="4400" spans="1:16" x14ac:dyDescent="0.25">
      <c r="A4400" s="289" t="s">
        <v>285</v>
      </c>
      <c r="B4400">
        <v>15</v>
      </c>
      <c r="C4400">
        <v>1350</v>
      </c>
      <c r="D4400">
        <v>6</v>
      </c>
      <c r="E4400" s="289" t="s">
        <v>10114</v>
      </c>
      <c r="F4400">
        <v>5015166344</v>
      </c>
      <c r="G4400" s="276">
        <v>45712</v>
      </c>
      <c r="H4400">
        <v>20250217653947</v>
      </c>
      <c r="I4400">
        <v>14.4</v>
      </c>
      <c r="J4400" s="289" t="s">
        <v>350</v>
      </c>
      <c r="K4400" s="289" t="s">
        <v>10115</v>
      </c>
      <c r="L4400" s="289" t="s">
        <v>275</v>
      </c>
      <c r="M4400" s="289" t="s">
        <v>9968</v>
      </c>
      <c r="N4400" s="289" t="s">
        <v>353</v>
      </c>
      <c r="O4400" s="289" t="s">
        <v>291</v>
      </c>
      <c r="P4400" s="289" t="str">
        <f>VLOOKUP(CAT_Details[[#This Row],[Delivery Bp Customer Code]],Table6[],2,0)</f>
        <v>DX01-L5</v>
      </c>
    </row>
    <row r="4401" spans="1:16" x14ac:dyDescent="0.25">
      <c r="A4401" s="289" t="s">
        <v>285</v>
      </c>
      <c r="B4401">
        <v>1</v>
      </c>
      <c r="C4401">
        <v>110</v>
      </c>
      <c r="D4401">
        <v>0.21</v>
      </c>
      <c r="E4401" s="289" t="s">
        <v>10116</v>
      </c>
      <c r="F4401">
        <v>5015166467</v>
      </c>
      <c r="G4401" s="276">
        <v>45712</v>
      </c>
      <c r="H4401" s="5">
        <v>20250214652862</v>
      </c>
      <c r="I4401">
        <v>0.13600000000000001</v>
      </c>
      <c r="J4401" s="289" t="s">
        <v>350</v>
      </c>
      <c r="K4401" s="289" t="s">
        <v>10117</v>
      </c>
      <c r="L4401" s="289" t="s">
        <v>275</v>
      </c>
      <c r="M4401" s="289" t="s">
        <v>9968</v>
      </c>
      <c r="N4401" s="289" t="s">
        <v>685</v>
      </c>
      <c r="O4401" s="289" t="s">
        <v>291</v>
      </c>
      <c r="P4401" s="289" t="str">
        <f>VLOOKUP(CAT_Details[[#This Row],[Delivery Bp Customer Code]],Table6[],2,0)</f>
        <v>DX01-L5</v>
      </c>
    </row>
    <row r="4402" spans="1:16" x14ac:dyDescent="0.25">
      <c r="A4402" s="289" t="s">
        <v>285</v>
      </c>
      <c r="B4402">
        <v>3</v>
      </c>
      <c r="C4402">
        <v>261.10000000000002</v>
      </c>
      <c r="D4402">
        <v>0.85</v>
      </c>
      <c r="E4402" s="289" t="s">
        <v>10118</v>
      </c>
      <c r="F4402">
        <v>5015166494</v>
      </c>
      <c r="G4402" s="276">
        <v>45712</v>
      </c>
      <c r="H4402">
        <v>20250214652901</v>
      </c>
      <c r="I4402">
        <v>0.877</v>
      </c>
      <c r="J4402" s="289" t="s">
        <v>350</v>
      </c>
      <c r="K4402" s="289" t="s">
        <v>10119</v>
      </c>
      <c r="L4402" s="289" t="s">
        <v>275</v>
      </c>
      <c r="M4402" s="289" t="s">
        <v>9968</v>
      </c>
      <c r="N4402" s="289" t="s">
        <v>602</v>
      </c>
      <c r="O4402" s="289" t="s">
        <v>291</v>
      </c>
      <c r="P4402" s="289" t="str">
        <f>VLOOKUP(CAT_Details[[#This Row],[Delivery Bp Customer Code]],Table6[],2,0)</f>
        <v>DX01-L5</v>
      </c>
    </row>
    <row r="4403" spans="1:16" x14ac:dyDescent="0.25">
      <c r="A4403" s="289" t="s">
        <v>285</v>
      </c>
      <c r="B4403">
        <v>2</v>
      </c>
      <c r="C4403">
        <v>176</v>
      </c>
      <c r="D4403">
        <v>0.8</v>
      </c>
      <c r="E4403" s="289" t="s">
        <v>10120</v>
      </c>
      <c r="F4403">
        <v>5015166500</v>
      </c>
      <c r="G4403" s="276">
        <v>45712</v>
      </c>
      <c r="H4403">
        <v>20250217653842</v>
      </c>
      <c r="I4403">
        <v>1.92</v>
      </c>
      <c r="J4403" s="289" t="s">
        <v>350</v>
      </c>
      <c r="K4403" s="289" t="s">
        <v>10121</v>
      </c>
      <c r="L4403" s="289" t="s">
        <v>275</v>
      </c>
      <c r="M4403" s="289" t="s">
        <v>9968</v>
      </c>
      <c r="N4403" s="289" t="s">
        <v>462</v>
      </c>
      <c r="O4403" s="289" t="s">
        <v>291</v>
      </c>
      <c r="P4403" s="289" t="str">
        <f>VLOOKUP(CAT_Details[[#This Row],[Delivery Bp Customer Code]],Table6[],2,0)</f>
        <v>DX01-L5</v>
      </c>
    </row>
    <row r="4404" spans="1:16" x14ac:dyDescent="0.25">
      <c r="A4404" s="289" t="s">
        <v>285</v>
      </c>
      <c r="B4404">
        <v>3</v>
      </c>
      <c r="C4404">
        <v>112</v>
      </c>
      <c r="D4404">
        <v>1.04</v>
      </c>
      <c r="E4404" s="289" t="s">
        <v>10122</v>
      </c>
      <c r="F4404">
        <v>5015196697</v>
      </c>
      <c r="G4404" s="276">
        <v>45712</v>
      </c>
      <c r="H4404">
        <v>20250219656078</v>
      </c>
      <c r="I4404">
        <v>2.3119999999999998</v>
      </c>
      <c r="J4404" s="289" t="s">
        <v>273</v>
      </c>
      <c r="K4404" s="289" t="s">
        <v>10123</v>
      </c>
      <c r="L4404" s="289" t="s">
        <v>275</v>
      </c>
      <c r="M4404" s="289" t="s">
        <v>10047</v>
      </c>
      <c r="N4404" s="289" t="s">
        <v>519</v>
      </c>
      <c r="O4404" s="289" t="s">
        <v>291</v>
      </c>
      <c r="P4404" s="289" t="str">
        <f>VLOOKUP(CAT_Details[[#This Row],[Delivery Bp Customer Code]],Table6[],2,0)</f>
        <v>DX01-L5</v>
      </c>
    </row>
    <row r="4405" spans="1:16" x14ac:dyDescent="0.25">
      <c r="A4405" s="289" t="s">
        <v>521</v>
      </c>
      <c r="B4405">
        <v>5</v>
      </c>
      <c r="C4405">
        <v>4200</v>
      </c>
      <c r="D4405">
        <v>2</v>
      </c>
      <c r="E4405" s="289" t="s">
        <v>10124</v>
      </c>
      <c r="F4405">
        <v>5015152255</v>
      </c>
      <c r="G4405" s="276">
        <v>45712</v>
      </c>
      <c r="H4405">
        <v>20250214653198</v>
      </c>
      <c r="I4405">
        <v>6.72</v>
      </c>
      <c r="J4405" s="289" t="s">
        <v>294</v>
      </c>
      <c r="K4405" s="289" t="s">
        <v>10125</v>
      </c>
      <c r="L4405" s="289" t="s">
        <v>275</v>
      </c>
      <c r="M4405" s="289" t="s">
        <v>10126</v>
      </c>
      <c r="N4405" s="289" t="s">
        <v>606</v>
      </c>
      <c r="O4405" s="289" t="s">
        <v>525</v>
      </c>
      <c r="P4405" s="289" t="str">
        <f>VLOOKUP(CAT_Details[[#This Row],[Delivery Bp Customer Code]],Table6[],2,0)</f>
        <v>No Loc</v>
      </c>
    </row>
    <row r="4406" spans="1:16" x14ac:dyDescent="0.25">
      <c r="A4406" s="289" t="s">
        <v>272</v>
      </c>
      <c r="B4406">
        <v>3</v>
      </c>
      <c r="C4406">
        <v>1665</v>
      </c>
      <c r="D4406">
        <v>2.4</v>
      </c>
      <c r="E4406" s="289" t="s">
        <v>10127</v>
      </c>
      <c r="F4406">
        <v>5015136847</v>
      </c>
      <c r="G4406" s="276">
        <v>45712</v>
      </c>
      <c r="H4406" s="5">
        <v>20250213651820</v>
      </c>
      <c r="I4406">
        <v>9.7919999999999998</v>
      </c>
      <c r="J4406" s="289" t="s">
        <v>401</v>
      </c>
      <c r="K4406" s="289" t="s">
        <v>10128</v>
      </c>
      <c r="L4406" s="289" t="s">
        <v>275</v>
      </c>
      <c r="M4406" s="289" t="s">
        <v>9901</v>
      </c>
      <c r="N4406" s="289" t="s">
        <v>465</v>
      </c>
      <c r="O4406" s="289" t="s">
        <v>277</v>
      </c>
      <c r="P4406" s="289" t="str">
        <f>VLOOKUP(CAT_Details[[#This Row],[Delivery Bp Customer Code]],Table6[],2,0)</f>
        <v>U2-L5</v>
      </c>
    </row>
    <row r="4407" spans="1:16" x14ac:dyDescent="0.25">
      <c r="A4407" s="289" t="s">
        <v>272</v>
      </c>
      <c r="B4407">
        <v>45</v>
      </c>
      <c r="C4407">
        <v>1522</v>
      </c>
      <c r="D4407">
        <v>10.8</v>
      </c>
      <c r="E4407" s="289" t="s">
        <v>10129</v>
      </c>
      <c r="F4407">
        <v>5015151992</v>
      </c>
      <c r="G4407" s="276">
        <v>45712</v>
      </c>
      <c r="H4407">
        <v>20250210649357</v>
      </c>
      <c r="I4407">
        <v>25.728000000000002</v>
      </c>
      <c r="J4407" s="289" t="s">
        <v>280</v>
      </c>
      <c r="K4407" s="289" t="s">
        <v>10130</v>
      </c>
      <c r="L4407" s="289" t="s">
        <v>275</v>
      </c>
      <c r="M4407" s="289" t="s">
        <v>9829</v>
      </c>
      <c r="N4407" s="289" t="s">
        <v>1226</v>
      </c>
      <c r="O4407" s="289" t="s">
        <v>277</v>
      </c>
      <c r="P4407" s="289" t="str">
        <f>VLOOKUP(CAT_Details[[#This Row],[Delivery Bp Customer Code]],Table6[],2,0)</f>
        <v>U2-L5</v>
      </c>
    </row>
    <row r="4408" spans="1:16" x14ac:dyDescent="0.25">
      <c r="A4408" s="289" t="s">
        <v>272</v>
      </c>
      <c r="B4408">
        <v>1</v>
      </c>
      <c r="C4408">
        <v>769</v>
      </c>
      <c r="D4408">
        <v>0.4</v>
      </c>
      <c r="E4408" s="289" t="s">
        <v>10131</v>
      </c>
      <c r="F4408">
        <v>5015152123</v>
      </c>
      <c r="G4408" s="276">
        <v>45712</v>
      </c>
      <c r="H4408">
        <v>20250211650118</v>
      </c>
      <c r="I4408">
        <v>0.57599999999999996</v>
      </c>
      <c r="J4408" s="289" t="s">
        <v>324</v>
      </c>
      <c r="K4408" s="289" t="s">
        <v>10132</v>
      </c>
      <c r="L4408" s="289" t="s">
        <v>275</v>
      </c>
      <c r="M4408" s="289" t="s">
        <v>9965</v>
      </c>
      <c r="N4408" s="289" t="s">
        <v>701</v>
      </c>
      <c r="O4408" s="289" t="s">
        <v>277</v>
      </c>
      <c r="P4408" s="289" t="str">
        <f>VLOOKUP(CAT_Details[[#This Row],[Delivery Bp Customer Code]],Table6[],2,0)</f>
        <v>U2-L5</v>
      </c>
    </row>
    <row r="4409" spans="1:16" x14ac:dyDescent="0.25">
      <c r="A4409" s="289" t="s">
        <v>272</v>
      </c>
      <c r="B4409">
        <v>7</v>
      </c>
      <c r="C4409">
        <v>3132.99</v>
      </c>
      <c r="D4409">
        <v>2.8</v>
      </c>
      <c r="E4409" s="289" t="s">
        <v>10133</v>
      </c>
      <c r="F4409">
        <v>5015166333</v>
      </c>
      <c r="G4409" s="276">
        <v>45712</v>
      </c>
      <c r="H4409">
        <v>20250217654230</v>
      </c>
      <c r="I4409">
        <v>3.83</v>
      </c>
      <c r="J4409" s="289" t="s">
        <v>350</v>
      </c>
      <c r="K4409" s="289" t="s">
        <v>10134</v>
      </c>
      <c r="L4409" s="289" t="s">
        <v>275</v>
      </c>
      <c r="M4409" s="289" t="s">
        <v>9968</v>
      </c>
      <c r="N4409" s="289" t="s">
        <v>456</v>
      </c>
      <c r="O4409" s="289" t="s">
        <v>277</v>
      </c>
      <c r="P4409" s="289" t="str">
        <f>VLOOKUP(CAT_Details[[#This Row],[Delivery Bp Customer Code]],Table6[],2,0)</f>
        <v>U2-L5</v>
      </c>
    </row>
    <row r="4410" spans="1:16" x14ac:dyDescent="0.25">
      <c r="A4410" s="289" t="s">
        <v>272</v>
      </c>
      <c r="B4410">
        <v>2</v>
      </c>
      <c r="C4410">
        <v>29.5</v>
      </c>
      <c r="D4410">
        <v>0.16</v>
      </c>
      <c r="E4410" s="289" t="s">
        <v>10135</v>
      </c>
      <c r="F4410">
        <v>5015196698</v>
      </c>
      <c r="G4410" s="276">
        <v>45712</v>
      </c>
      <c r="H4410">
        <v>20250214653112</v>
      </c>
      <c r="I4410">
        <v>0.14399999999999999</v>
      </c>
      <c r="J4410" s="289" t="s">
        <v>302</v>
      </c>
      <c r="K4410" s="289" t="s">
        <v>10136</v>
      </c>
      <c r="L4410" s="289" t="s">
        <v>275</v>
      </c>
      <c r="M4410" s="289" t="s">
        <v>10137</v>
      </c>
      <c r="N4410" s="289" t="s">
        <v>450</v>
      </c>
      <c r="O4410" s="289" t="s">
        <v>277</v>
      </c>
      <c r="P4410" s="289" t="str">
        <f>VLOOKUP(CAT_Details[[#This Row],[Delivery Bp Customer Code]],Table6[],2,0)</f>
        <v>U2-L5</v>
      </c>
    </row>
    <row r="4411" spans="1:16" x14ac:dyDescent="0.25">
      <c r="A4411" s="289" t="s">
        <v>5576</v>
      </c>
      <c r="B4411">
        <v>8</v>
      </c>
      <c r="C4411">
        <v>4138</v>
      </c>
      <c r="D4411">
        <v>4.46</v>
      </c>
      <c r="E4411" s="289" t="s">
        <v>10138</v>
      </c>
      <c r="F4411">
        <v>5015166405</v>
      </c>
      <c r="G4411" s="276">
        <v>45712</v>
      </c>
      <c r="H4411" s="5">
        <v>20250211649657</v>
      </c>
      <c r="I4411">
        <v>7.9880000000000004</v>
      </c>
      <c r="J4411" s="289" t="s">
        <v>350</v>
      </c>
      <c r="K4411" s="289" t="s">
        <v>10139</v>
      </c>
      <c r="L4411" s="289" t="s">
        <v>275</v>
      </c>
      <c r="M4411" s="289" t="s">
        <v>9968</v>
      </c>
      <c r="N4411" s="289" t="s">
        <v>4178</v>
      </c>
      <c r="O4411" s="289" t="s">
        <v>5579</v>
      </c>
      <c r="P4411" s="289" t="str">
        <f>VLOOKUP(CAT_Details[[#This Row],[Delivery Bp Customer Code]],Table6[],2,0)</f>
        <v>No Loc</v>
      </c>
    </row>
    <row r="4412" spans="1:16" x14ac:dyDescent="0.25">
      <c r="A4412" s="289" t="s">
        <v>278</v>
      </c>
      <c r="B4412">
        <v>5</v>
      </c>
      <c r="C4412">
        <v>2202</v>
      </c>
      <c r="D4412">
        <v>2</v>
      </c>
      <c r="E4412" s="289" t="s">
        <v>10140</v>
      </c>
      <c r="F4412">
        <v>5015136597</v>
      </c>
      <c r="G4412" s="276">
        <v>45713</v>
      </c>
      <c r="H4412">
        <v>20250213652214</v>
      </c>
      <c r="I4412">
        <v>2.64</v>
      </c>
      <c r="J4412" s="289" t="s">
        <v>317</v>
      </c>
      <c r="K4412" s="289" t="s">
        <v>10141</v>
      </c>
      <c r="L4412" s="289" t="s">
        <v>275</v>
      </c>
      <c r="M4412" s="289" t="s">
        <v>9893</v>
      </c>
      <c r="N4412" s="289" t="s">
        <v>320</v>
      </c>
      <c r="O4412" s="289" t="s">
        <v>498</v>
      </c>
      <c r="P4412" s="289" t="str">
        <f>VLOOKUP(CAT_Details[[#This Row],[Delivery Bp Customer Code]],Table6[],2,0)</f>
        <v>DK-BM01</v>
      </c>
    </row>
    <row r="4413" spans="1:16" x14ac:dyDescent="0.25">
      <c r="A4413" s="289" t="s">
        <v>278</v>
      </c>
      <c r="B4413">
        <v>18</v>
      </c>
      <c r="C4413">
        <v>8172</v>
      </c>
      <c r="D4413">
        <v>7.2</v>
      </c>
      <c r="E4413" s="289" t="s">
        <v>10142</v>
      </c>
      <c r="F4413">
        <v>5015166491</v>
      </c>
      <c r="G4413" s="276">
        <v>45713</v>
      </c>
      <c r="H4413" s="5">
        <v>20250211650139</v>
      </c>
      <c r="I4413">
        <v>17.28</v>
      </c>
      <c r="J4413" s="289" t="s">
        <v>324</v>
      </c>
      <c r="K4413" s="289" t="s">
        <v>10143</v>
      </c>
      <c r="L4413" s="289" t="s">
        <v>275</v>
      </c>
      <c r="M4413" s="289" t="s">
        <v>10144</v>
      </c>
      <c r="N4413" s="289" t="s">
        <v>340</v>
      </c>
      <c r="O4413" s="289" t="s">
        <v>498</v>
      </c>
      <c r="P4413" s="289" t="str">
        <f>VLOOKUP(CAT_Details[[#This Row],[Delivery Bp Customer Code]],Table6[],2,0)</f>
        <v>DK-BM01</v>
      </c>
    </row>
    <row r="4414" spans="1:16" x14ac:dyDescent="0.25">
      <c r="A4414" s="289" t="s">
        <v>278</v>
      </c>
      <c r="B4414">
        <v>7</v>
      </c>
      <c r="C4414">
        <v>2360.0500000000002</v>
      </c>
      <c r="D4414">
        <v>2.8</v>
      </c>
      <c r="E4414" s="289" t="s">
        <v>10145</v>
      </c>
      <c r="F4414">
        <v>5015181171</v>
      </c>
      <c r="G4414" s="276">
        <v>45713</v>
      </c>
      <c r="H4414">
        <v>20250213652316</v>
      </c>
      <c r="I4414">
        <v>3.36</v>
      </c>
      <c r="J4414" s="289" t="s">
        <v>280</v>
      </c>
      <c r="K4414" s="289" t="s">
        <v>10146</v>
      </c>
      <c r="L4414" s="289" t="s">
        <v>275</v>
      </c>
      <c r="M4414" s="289" t="s">
        <v>10147</v>
      </c>
      <c r="N4414" s="289" t="s">
        <v>643</v>
      </c>
      <c r="O4414" s="289" t="s">
        <v>498</v>
      </c>
      <c r="P4414" s="289" t="str">
        <f>VLOOKUP(CAT_Details[[#This Row],[Delivery Bp Customer Code]],Table6[],2,0)</f>
        <v>DK-BM01</v>
      </c>
    </row>
    <row r="4415" spans="1:16" x14ac:dyDescent="0.25">
      <c r="A4415" s="289" t="s">
        <v>75</v>
      </c>
      <c r="B4415">
        <v>1</v>
      </c>
      <c r="C4415">
        <v>150</v>
      </c>
      <c r="D4415">
        <v>0.2</v>
      </c>
      <c r="E4415" s="289" t="s">
        <v>10148</v>
      </c>
      <c r="F4415">
        <v>5015180919</v>
      </c>
      <c r="G4415" s="276">
        <v>45713</v>
      </c>
      <c r="H4415">
        <v>20250214653247</v>
      </c>
      <c r="I4415">
        <v>0.36</v>
      </c>
      <c r="J4415" s="289" t="s">
        <v>350</v>
      </c>
      <c r="K4415" s="289" t="s">
        <v>10149</v>
      </c>
      <c r="L4415" s="289" t="s">
        <v>275</v>
      </c>
      <c r="M4415" s="289" t="s">
        <v>10150</v>
      </c>
      <c r="N4415" s="289" t="s">
        <v>2177</v>
      </c>
      <c r="O4415" s="289" t="s">
        <v>2173</v>
      </c>
      <c r="P4415" s="289" t="str">
        <f>VLOOKUP(CAT_Details[[#This Row],[Delivery Bp Customer Code]],Table6[],2,0)</f>
        <v>OYL1</v>
      </c>
    </row>
    <row r="4416" spans="1:16" x14ac:dyDescent="0.25">
      <c r="A4416" s="289" t="s">
        <v>75</v>
      </c>
      <c r="B4416">
        <v>1</v>
      </c>
      <c r="C4416">
        <v>19</v>
      </c>
      <c r="D4416">
        <v>0.09</v>
      </c>
      <c r="E4416" s="289" t="s">
        <v>10148</v>
      </c>
      <c r="F4416">
        <v>5015180921</v>
      </c>
      <c r="G4416" s="276">
        <v>45713</v>
      </c>
      <c r="H4416">
        <v>20250218655205</v>
      </c>
      <c r="I4416">
        <v>6.4000000000000001E-2</v>
      </c>
      <c r="J4416" s="289" t="s">
        <v>350</v>
      </c>
      <c r="K4416" s="289" t="s">
        <v>10151</v>
      </c>
      <c r="L4416" s="289" t="s">
        <v>275</v>
      </c>
      <c r="M4416" s="289" t="s">
        <v>10150</v>
      </c>
      <c r="N4416" s="289" t="s">
        <v>2177</v>
      </c>
      <c r="O4416" s="289" t="s">
        <v>2173</v>
      </c>
      <c r="P4416" s="289" t="str">
        <f>VLOOKUP(CAT_Details[[#This Row],[Delivery Bp Customer Code]],Table6[],2,0)</f>
        <v>OYL1</v>
      </c>
    </row>
    <row r="4417" spans="1:16" x14ac:dyDescent="0.25">
      <c r="A4417" s="289" t="s">
        <v>75</v>
      </c>
      <c r="B4417">
        <v>33</v>
      </c>
      <c r="C4417">
        <v>11319</v>
      </c>
      <c r="D4417">
        <v>11</v>
      </c>
      <c r="E4417" s="289" t="s">
        <v>10152</v>
      </c>
      <c r="F4417">
        <v>5015181339</v>
      </c>
      <c r="G4417" s="276">
        <v>45713</v>
      </c>
      <c r="H4417" s="5">
        <v>20250218655087</v>
      </c>
      <c r="I4417">
        <v>21.12</v>
      </c>
      <c r="J4417" s="289" t="s">
        <v>324</v>
      </c>
      <c r="K4417" s="289" t="s">
        <v>10153</v>
      </c>
      <c r="L4417" s="289" t="s">
        <v>275</v>
      </c>
      <c r="M4417" s="289" t="s">
        <v>10154</v>
      </c>
      <c r="N4417" s="289" t="s">
        <v>2172</v>
      </c>
      <c r="O4417" s="289" t="s">
        <v>2173</v>
      </c>
      <c r="P4417" s="289" t="str">
        <f>VLOOKUP(CAT_Details[[#This Row],[Delivery Bp Customer Code]],Table6[],2,0)</f>
        <v>OYL1</v>
      </c>
    </row>
    <row r="4418" spans="1:16" x14ac:dyDescent="0.25">
      <c r="A4418" s="289" t="s">
        <v>75</v>
      </c>
      <c r="B4418">
        <v>1</v>
      </c>
      <c r="C4418">
        <v>173</v>
      </c>
      <c r="D4418">
        <v>0.4</v>
      </c>
      <c r="E4418" s="289" t="s">
        <v>10155</v>
      </c>
      <c r="F4418">
        <v>5015181450</v>
      </c>
      <c r="G4418" s="276">
        <v>45713</v>
      </c>
      <c r="H4418">
        <v>20250213652094</v>
      </c>
      <c r="I4418">
        <v>0.96</v>
      </c>
      <c r="J4418" s="289" t="s">
        <v>350</v>
      </c>
      <c r="K4418" s="289" t="s">
        <v>10156</v>
      </c>
      <c r="L4418" s="289" t="s">
        <v>275</v>
      </c>
      <c r="M4418" s="289" t="s">
        <v>10157</v>
      </c>
      <c r="N4418" s="289" t="s">
        <v>2262</v>
      </c>
      <c r="O4418" s="289" t="s">
        <v>2173</v>
      </c>
      <c r="P4418" s="289" t="str">
        <f>VLOOKUP(CAT_Details[[#This Row],[Delivery Bp Customer Code]],Table6[],2,0)</f>
        <v>OYL1</v>
      </c>
    </row>
    <row r="4419" spans="1:16" x14ac:dyDescent="0.25">
      <c r="A4419" s="289" t="s">
        <v>75</v>
      </c>
      <c r="B4419">
        <v>33</v>
      </c>
      <c r="C4419">
        <v>11319</v>
      </c>
      <c r="D4419">
        <v>11</v>
      </c>
      <c r="E4419" s="289" t="s">
        <v>10152</v>
      </c>
      <c r="F4419">
        <v>5015196607</v>
      </c>
      <c r="G4419" s="276">
        <v>45713</v>
      </c>
      <c r="H4419">
        <v>20250218655087</v>
      </c>
      <c r="I4419">
        <v>21.12</v>
      </c>
      <c r="J4419" s="289" t="s">
        <v>324</v>
      </c>
      <c r="K4419" s="289" t="s">
        <v>10158</v>
      </c>
      <c r="L4419" s="289" t="s">
        <v>275</v>
      </c>
      <c r="M4419" s="289"/>
      <c r="N4419" s="289" t="s">
        <v>2172</v>
      </c>
      <c r="O4419" s="289" t="s">
        <v>2173</v>
      </c>
      <c r="P4419" s="289" t="str">
        <f>VLOOKUP(CAT_Details[[#This Row],[Delivery Bp Customer Code]],Table6[],2,0)</f>
        <v>OYL1</v>
      </c>
    </row>
    <row r="4420" spans="1:16" x14ac:dyDescent="0.25">
      <c r="A4420" s="289" t="s">
        <v>75</v>
      </c>
      <c r="B4420">
        <v>1</v>
      </c>
      <c r="C4420">
        <v>150</v>
      </c>
      <c r="D4420">
        <v>0.2</v>
      </c>
      <c r="E4420" s="289" t="s">
        <v>10159</v>
      </c>
      <c r="F4420">
        <v>5015196689</v>
      </c>
      <c r="G4420" s="276">
        <v>45713</v>
      </c>
      <c r="H4420">
        <v>20250218655049</v>
      </c>
      <c r="I4420">
        <v>0.48</v>
      </c>
      <c r="J4420" s="289" t="s">
        <v>280</v>
      </c>
      <c r="K4420" s="289" t="s">
        <v>10160</v>
      </c>
      <c r="L4420" s="289" t="s">
        <v>275</v>
      </c>
      <c r="M4420" s="289" t="s">
        <v>10161</v>
      </c>
      <c r="N4420" s="289" t="s">
        <v>4076</v>
      </c>
      <c r="O4420" s="289" t="s">
        <v>2173</v>
      </c>
      <c r="P4420" s="289" t="str">
        <f>VLOOKUP(CAT_Details[[#This Row],[Delivery Bp Customer Code]],Table6[],2,0)</f>
        <v>OYL1</v>
      </c>
    </row>
    <row r="4421" spans="1:16" x14ac:dyDescent="0.25">
      <c r="A4421" s="289" t="s">
        <v>75</v>
      </c>
      <c r="B4421">
        <v>2</v>
      </c>
      <c r="C4421">
        <v>1500</v>
      </c>
      <c r="D4421">
        <v>0.8</v>
      </c>
      <c r="E4421" s="289" t="s">
        <v>10162</v>
      </c>
      <c r="F4421">
        <v>5015210293</v>
      </c>
      <c r="G4421" s="276">
        <v>45713</v>
      </c>
      <c r="H4421">
        <v>20250217654242</v>
      </c>
      <c r="I4421">
        <v>1.92</v>
      </c>
      <c r="J4421" s="289" t="s">
        <v>273</v>
      </c>
      <c r="K4421" s="289" t="s">
        <v>10163</v>
      </c>
      <c r="L4421" s="289" t="s">
        <v>275</v>
      </c>
      <c r="M4421" s="289" t="s">
        <v>10164</v>
      </c>
      <c r="N4421" s="289" t="s">
        <v>1003</v>
      </c>
      <c r="O4421" s="289" t="s">
        <v>2173</v>
      </c>
      <c r="P4421" s="289" t="str">
        <f>VLOOKUP(CAT_Details[[#This Row],[Delivery Bp Customer Code]],Table6[],2,0)</f>
        <v>OYL1</v>
      </c>
    </row>
    <row r="4422" spans="1:16" x14ac:dyDescent="0.25">
      <c r="A4422" s="289" t="s">
        <v>75</v>
      </c>
      <c r="B4422">
        <v>1</v>
      </c>
      <c r="C4422">
        <v>91</v>
      </c>
      <c r="D4422">
        <v>0.4</v>
      </c>
      <c r="E4422" s="289" t="s">
        <v>10165</v>
      </c>
      <c r="F4422">
        <v>5015210320</v>
      </c>
      <c r="G4422" s="276">
        <v>45713</v>
      </c>
      <c r="H4422">
        <v>20250220657173</v>
      </c>
      <c r="I4422">
        <v>0.96</v>
      </c>
      <c r="J4422" s="289" t="s">
        <v>273</v>
      </c>
      <c r="K4422" s="289" t="s">
        <v>10166</v>
      </c>
      <c r="L4422" s="289" t="s">
        <v>275</v>
      </c>
      <c r="M4422" s="289" t="s">
        <v>10164</v>
      </c>
      <c r="N4422" s="289" t="s">
        <v>3563</v>
      </c>
      <c r="O4422" s="289" t="s">
        <v>2173</v>
      </c>
      <c r="P4422" s="289" t="str">
        <f>VLOOKUP(CAT_Details[[#This Row],[Delivery Bp Customer Code]],Table6[],2,0)</f>
        <v>OYL1</v>
      </c>
    </row>
    <row r="4423" spans="1:16" x14ac:dyDescent="0.25">
      <c r="A4423" s="289" t="s">
        <v>3329</v>
      </c>
      <c r="B4423">
        <v>1</v>
      </c>
      <c r="C4423">
        <v>45</v>
      </c>
      <c r="D4423">
        <v>0.2</v>
      </c>
      <c r="E4423" s="289" t="s">
        <v>10167</v>
      </c>
      <c r="F4423">
        <v>5015152052</v>
      </c>
      <c r="G4423" s="276">
        <v>45713</v>
      </c>
      <c r="H4423">
        <v>20250212650986</v>
      </c>
      <c r="I4423">
        <v>0.48</v>
      </c>
      <c r="J4423" s="289" t="s">
        <v>324</v>
      </c>
      <c r="K4423" s="289" t="s">
        <v>10168</v>
      </c>
      <c r="L4423" s="289" t="s">
        <v>275</v>
      </c>
      <c r="M4423" s="289" t="s">
        <v>10169</v>
      </c>
      <c r="N4423" s="289" t="s">
        <v>375</v>
      </c>
      <c r="O4423" s="289" t="s">
        <v>3332</v>
      </c>
      <c r="P4423" s="289">
        <f>VLOOKUP(CAT_Details[[#This Row],[Delivery Bp Customer Code]],Table6[],2,0)</f>
        <v>3402</v>
      </c>
    </row>
    <row r="4424" spans="1:16" x14ac:dyDescent="0.25">
      <c r="A4424" s="289" t="s">
        <v>3329</v>
      </c>
      <c r="B4424">
        <v>6</v>
      </c>
      <c r="C4424">
        <v>411.1</v>
      </c>
      <c r="D4424">
        <v>1.7</v>
      </c>
      <c r="E4424" s="289" t="s">
        <v>10170</v>
      </c>
      <c r="F4424">
        <v>5015166343</v>
      </c>
      <c r="G4424" s="276">
        <v>45713</v>
      </c>
      <c r="H4424">
        <v>20250217654154</v>
      </c>
      <c r="I4424">
        <v>3.9119999999999999</v>
      </c>
      <c r="J4424" s="289" t="s">
        <v>324</v>
      </c>
      <c r="K4424" s="289" t="s">
        <v>10171</v>
      </c>
      <c r="L4424" s="289" t="s">
        <v>275</v>
      </c>
      <c r="M4424" s="289" t="s">
        <v>9965</v>
      </c>
      <c r="N4424" s="289" t="s">
        <v>616</v>
      </c>
      <c r="O4424" s="289" t="s">
        <v>3332</v>
      </c>
      <c r="P4424" s="289">
        <f>VLOOKUP(CAT_Details[[#This Row],[Delivery Bp Customer Code]],Table6[],2,0)</f>
        <v>3402</v>
      </c>
    </row>
    <row r="4425" spans="1:16" x14ac:dyDescent="0.25">
      <c r="A4425" s="289" t="s">
        <v>3329</v>
      </c>
      <c r="B4425">
        <v>13</v>
      </c>
      <c r="C4425">
        <v>2250</v>
      </c>
      <c r="D4425">
        <v>5.2</v>
      </c>
      <c r="E4425" s="289" t="s">
        <v>10172</v>
      </c>
      <c r="F4425">
        <v>5015180903</v>
      </c>
      <c r="G4425" s="276">
        <v>45713</v>
      </c>
      <c r="H4425">
        <v>20250213652394</v>
      </c>
      <c r="I4425">
        <v>12.48</v>
      </c>
      <c r="J4425" s="289" t="s">
        <v>324</v>
      </c>
      <c r="K4425" s="289" t="s">
        <v>10173</v>
      </c>
      <c r="L4425" s="289" t="s">
        <v>275</v>
      </c>
      <c r="M4425" s="289" t="s">
        <v>10169</v>
      </c>
      <c r="N4425" s="289" t="s">
        <v>3991</v>
      </c>
      <c r="O4425" s="289" t="s">
        <v>3332</v>
      </c>
      <c r="P4425" s="289">
        <f>VLOOKUP(CAT_Details[[#This Row],[Delivery Bp Customer Code]],Table6[],2,0)</f>
        <v>3402</v>
      </c>
    </row>
    <row r="4426" spans="1:16" x14ac:dyDescent="0.25">
      <c r="A4426" s="289" t="s">
        <v>3329</v>
      </c>
      <c r="B4426">
        <v>1</v>
      </c>
      <c r="C4426">
        <v>1174</v>
      </c>
      <c r="D4426">
        <v>0.4</v>
      </c>
      <c r="E4426" s="289" t="s">
        <v>10174</v>
      </c>
      <c r="F4426">
        <v>5015181335</v>
      </c>
      <c r="G4426" s="276">
        <v>45713</v>
      </c>
      <c r="H4426">
        <v>20250217654220</v>
      </c>
      <c r="I4426">
        <v>0.48</v>
      </c>
      <c r="J4426" s="289" t="s">
        <v>280</v>
      </c>
      <c r="K4426" s="289" t="s">
        <v>10175</v>
      </c>
      <c r="L4426" s="289" t="s">
        <v>275</v>
      </c>
      <c r="M4426" s="289" t="s">
        <v>10147</v>
      </c>
      <c r="N4426" s="289" t="s">
        <v>5086</v>
      </c>
      <c r="O4426" s="289" t="s">
        <v>3332</v>
      </c>
      <c r="P4426" s="289">
        <f>VLOOKUP(CAT_Details[[#This Row],[Delivery Bp Customer Code]],Table6[],2,0)</f>
        <v>3402</v>
      </c>
    </row>
    <row r="4427" spans="1:16" x14ac:dyDescent="0.25">
      <c r="A4427" s="289" t="s">
        <v>3329</v>
      </c>
      <c r="B4427">
        <v>3</v>
      </c>
      <c r="C4427">
        <v>377</v>
      </c>
      <c r="D4427">
        <v>0.85</v>
      </c>
      <c r="E4427" s="289" t="s">
        <v>10176</v>
      </c>
      <c r="F4427">
        <v>5015181446</v>
      </c>
      <c r="G4427" s="276">
        <v>45713</v>
      </c>
      <c r="H4427">
        <v>20250219655899</v>
      </c>
      <c r="I4427">
        <v>1.9410000000000001</v>
      </c>
      <c r="J4427" s="289" t="s">
        <v>324</v>
      </c>
      <c r="K4427" s="289" t="s">
        <v>10177</v>
      </c>
      <c r="L4427" s="289" t="s">
        <v>275</v>
      </c>
      <c r="M4427" s="289" t="s">
        <v>10169</v>
      </c>
      <c r="N4427" s="289" t="s">
        <v>5079</v>
      </c>
      <c r="O4427" s="289" t="s">
        <v>3332</v>
      </c>
      <c r="P4427" s="289">
        <f>VLOOKUP(CAT_Details[[#This Row],[Delivery Bp Customer Code]],Table6[],2,0)</f>
        <v>3402</v>
      </c>
    </row>
    <row r="4428" spans="1:16" x14ac:dyDescent="0.25">
      <c r="A4428" s="289" t="s">
        <v>3329</v>
      </c>
      <c r="B4428">
        <v>4</v>
      </c>
      <c r="C4428">
        <v>1650</v>
      </c>
      <c r="D4428">
        <v>0.94</v>
      </c>
      <c r="E4428" s="289" t="s">
        <v>10178</v>
      </c>
      <c r="F4428">
        <v>5015181547</v>
      </c>
      <c r="G4428" s="276">
        <v>45713</v>
      </c>
      <c r="H4428" s="5">
        <v>20250217654359</v>
      </c>
      <c r="I4428">
        <v>1.3440000000000001</v>
      </c>
      <c r="J4428" s="289" t="s">
        <v>324</v>
      </c>
      <c r="K4428" s="289" t="s">
        <v>10179</v>
      </c>
      <c r="L4428" s="289" t="s">
        <v>275</v>
      </c>
      <c r="M4428" s="289" t="s">
        <v>10169</v>
      </c>
      <c r="N4428" s="289" t="s">
        <v>453</v>
      </c>
      <c r="O4428" s="289" t="s">
        <v>3332</v>
      </c>
      <c r="P4428" s="289">
        <f>VLOOKUP(CAT_Details[[#This Row],[Delivery Bp Customer Code]],Table6[],2,0)</f>
        <v>3402</v>
      </c>
    </row>
    <row r="4429" spans="1:16" x14ac:dyDescent="0.25">
      <c r="A4429" s="289" t="s">
        <v>3329</v>
      </c>
      <c r="B4429">
        <v>1</v>
      </c>
      <c r="C4429">
        <v>325</v>
      </c>
      <c r="D4429">
        <v>0.37</v>
      </c>
      <c r="E4429" s="289" t="s">
        <v>10180</v>
      </c>
      <c r="F4429">
        <v>5015181863</v>
      </c>
      <c r="G4429" s="276">
        <v>45713</v>
      </c>
      <c r="H4429">
        <v>20250213652118</v>
      </c>
      <c r="I4429">
        <v>0.61599999999999999</v>
      </c>
      <c r="J4429" s="289" t="s">
        <v>350</v>
      </c>
      <c r="K4429" s="289" t="s">
        <v>10181</v>
      </c>
      <c r="L4429" s="289" t="s">
        <v>275</v>
      </c>
      <c r="M4429" s="289" t="s">
        <v>10054</v>
      </c>
      <c r="N4429" s="289" t="s">
        <v>4425</v>
      </c>
      <c r="O4429" s="289" t="s">
        <v>3332</v>
      </c>
      <c r="P4429" s="289">
        <f>VLOOKUP(CAT_Details[[#This Row],[Delivery Bp Customer Code]],Table6[],2,0)</f>
        <v>3402</v>
      </c>
    </row>
    <row r="4430" spans="1:16" x14ac:dyDescent="0.25">
      <c r="A4430" s="289" t="s">
        <v>76</v>
      </c>
      <c r="B4430">
        <v>1</v>
      </c>
      <c r="C4430">
        <v>130</v>
      </c>
      <c r="D4430">
        <v>0.42</v>
      </c>
      <c r="E4430" s="289" t="s">
        <v>10182</v>
      </c>
      <c r="F4430">
        <v>5015152219</v>
      </c>
      <c r="G4430" s="276">
        <v>45713</v>
      </c>
      <c r="H4430">
        <v>20250213652366</v>
      </c>
      <c r="I4430">
        <v>2.23</v>
      </c>
      <c r="J4430" s="289" t="s">
        <v>294</v>
      </c>
      <c r="K4430" s="289" t="s">
        <v>10183</v>
      </c>
      <c r="L4430" s="289" t="s">
        <v>275</v>
      </c>
      <c r="M4430" s="289" t="s">
        <v>10137</v>
      </c>
      <c r="N4430" s="289" t="s">
        <v>5685</v>
      </c>
      <c r="O4430" s="289" t="s">
        <v>748</v>
      </c>
      <c r="P4430" s="289" t="str">
        <f>VLOOKUP(CAT_Details[[#This Row],[Delivery Bp Customer Code]],Table6[],2,0)</f>
        <v>No Loc</v>
      </c>
    </row>
    <row r="4431" spans="1:16" x14ac:dyDescent="0.25">
      <c r="A4431" s="289" t="s">
        <v>76</v>
      </c>
      <c r="B4431">
        <v>3</v>
      </c>
      <c r="C4431">
        <v>174.3</v>
      </c>
      <c r="D4431">
        <v>1.2</v>
      </c>
      <c r="E4431" s="289" t="s">
        <v>10184</v>
      </c>
      <c r="F4431">
        <v>5015180987</v>
      </c>
      <c r="G4431" s="276">
        <v>45713</v>
      </c>
      <c r="H4431" s="5">
        <v>20250217653851</v>
      </c>
      <c r="I4431">
        <v>2.5059999999999998</v>
      </c>
      <c r="J4431" s="289" t="s">
        <v>350</v>
      </c>
      <c r="K4431" s="289" t="s">
        <v>10185</v>
      </c>
      <c r="L4431" s="289" t="s">
        <v>275</v>
      </c>
      <c r="M4431" s="289" t="s">
        <v>10054</v>
      </c>
      <c r="N4431" s="289" t="s">
        <v>390</v>
      </c>
      <c r="O4431" s="289" t="s">
        <v>748</v>
      </c>
      <c r="P4431" s="289" t="str">
        <f>VLOOKUP(CAT_Details[[#This Row],[Delivery Bp Customer Code]],Table6[],2,0)</f>
        <v>No Loc</v>
      </c>
    </row>
    <row r="4432" spans="1:16" x14ac:dyDescent="0.25">
      <c r="A4432" s="289" t="s">
        <v>285</v>
      </c>
      <c r="B4432">
        <v>29</v>
      </c>
      <c r="C4432">
        <v>16380</v>
      </c>
      <c r="D4432">
        <v>13.6</v>
      </c>
      <c r="E4432" s="289" t="s">
        <v>10186</v>
      </c>
      <c r="F4432">
        <v>5015151908</v>
      </c>
      <c r="G4432" s="276">
        <v>45713</v>
      </c>
      <c r="H4432">
        <v>20250213652494</v>
      </c>
      <c r="I4432">
        <v>27.84</v>
      </c>
      <c r="J4432" s="289" t="s">
        <v>383</v>
      </c>
      <c r="K4432" s="289" t="s">
        <v>10187</v>
      </c>
      <c r="L4432" s="289" t="s">
        <v>275</v>
      </c>
      <c r="M4432" s="289" t="s">
        <v>10075</v>
      </c>
      <c r="N4432" s="289" t="s">
        <v>386</v>
      </c>
      <c r="O4432" s="289" t="s">
        <v>291</v>
      </c>
      <c r="P4432" s="289" t="str">
        <f>VLOOKUP(CAT_Details[[#This Row],[Delivery Bp Customer Code]],Table6[],2,0)</f>
        <v>DX01-L5</v>
      </c>
    </row>
    <row r="4433" spans="1:16" x14ac:dyDescent="0.25">
      <c r="A4433" s="289" t="s">
        <v>285</v>
      </c>
      <c r="B4433">
        <v>2</v>
      </c>
      <c r="C4433">
        <v>250</v>
      </c>
      <c r="D4433">
        <v>0.8</v>
      </c>
      <c r="E4433" s="289" t="s">
        <v>10167</v>
      </c>
      <c r="F4433">
        <v>5015152053</v>
      </c>
      <c r="G4433" s="276">
        <v>45713</v>
      </c>
      <c r="H4433">
        <v>20250212650995</v>
      </c>
      <c r="I4433">
        <v>1.92</v>
      </c>
      <c r="J4433" s="289" t="s">
        <v>324</v>
      </c>
      <c r="K4433" s="289" t="s">
        <v>10188</v>
      </c>
      <c r="L4433" s="289" t="s">
        <v>275</v>
      </c>
      <c r="M4433" s="289" t="s">
        <v>10169</v>
      </c>
      <c r="N4433" s="289" t="s">
        <v>375</v>
      </c>
      <c r="O4433" s="289" t="s">
        <v>291</v>
      </c>
      <c r="P4433" s="289" t="str">
        <f>VLOOKUP(CAT_Details[[#This Row],[Delivery Bp Customer Code]],Table6[],2,0)</f>
        <v>DX01-L5</v>
      </c>
    </row>
    <row r="4434" spans="1:16" x14ac:dyDescent="0.25">
      <c r="A4434" s="289" t="s">
        <v>285</v>
      </c>
      <c r="B4434">
        <v>1</v>
      </c>
      <c r="C4434">
        <v>2.5</v>
      </c>
      <c r="D4434">
        <v>0.03</v>
      </c>
      <c r="E4434" s="289" t="s">
        <v>10189</v>
      </c>
      <c r="F4434">
        <v>5015152063</v>
      </c>
      <c r="G4434" s="276">
        <v>45713</v>
      </c>
      <c r="H4434">
        <v>20250213651699</v>
      </c>
      <c r="I4434">
        <v>1.4E-2</v>
      </c>
      <c r="J4434" s="289" t="s">
        <v>438</v>
      </c>
      <c r="K4434" s="289" t="s">
        <v>10190</v>
      </c>
      <c r="L4434" s="289" t="s">
        <v>275</v>
      </c>
      <c r="M4434" s="289" t="s">
        <v>9893</v>
      </c>
      <c r="N4434" s="289" t="s">
        <v>751</v>
      </c>
      <c r="O4434" s="289" t="s">
        <v>291</v>
      </c>
      <c r="P4434" s="289" t="str">
        <f>VLOOKUP(CAT_Details[[#This Row],[Delivery Bp Customer Code]],Table6[],2,0)</f>
        <v>DX01-L5</v>
      </c>
    </row>
    <row r="4435" spans="1:16" x14ac:dyDescent="0.25">
      <c r="A4435" s="289" t="s">
        <v>285</v>
      </c>
      <c r="B4435">
        <v>7</v>
      </c>
      <c r="C4435">
        <v>1960</v>
      </c>
      <c r="D4435">
        <v>1.62</v>
      </c>
      <c r="E4435" s="289" t="s">
        <v>10191</v>
      </c>
      <c r="F4435">
        <v>5015152301</v>
      </c>
      <c r="G4435" s="276">
        <v>45713</v>
      </c>
      <c r="H4435">
        <v>20250213651768</v>
      </c>
      <c r="I4435">
        <v>2.7069999999999999</v>
      </c>
      <c r="J4435" s="289" t="s">
        <v>294</v>
      </c>
      <c r="K4435" s="289" t="s">
        <v>10192</v>
      </c>
      <c r="L4435" s="289" t="s">
        <v>275</v>
      </c>
      <c r="M4435" s="289" t="s">
        <v>10137</v>
      </c>
      <c r="N4435" s="289" t="s">
        <v>394</v>
      </c>
      <c r="O4435" s="289" t="s">
        <v>291</v>
      </c>
      <c r="P4435" s="289" t="str">
        <f>VLOOKUP(CAT_Details[[#This Row],[Delivery Bp Customer Code]],Table6[],2,0)</f>
        <v>DX01-L5</v>
      </c>
    </row>
    <row r="4436" spans="1:16" x14ac:dyDescent="0.25">
      <c r="A4436" s="289" t="s">
        <v>285</v>
      </c>
      <c r="B4436">
        <v>8</v>
      </c>
      <c r="C4436">
        <v>3200</v>
      </c>
      <c r="D4436">
        <v>4</v>
      </c>
      <c r="E4436" s="289" t="s">
        <v>10193</v>
      </c>
      <c r="F4436">
        <v>5015166417</v>
      </c>
      <c r="G4436" s="276">
        <v>45713</v>
      </c>
      <c r="H4436" s="5">
        <v>20250213652440</v>
      </c>
      <c r="I4436">
        <v>9.6</v>
      </c>
      <c r="J4436" s="289" t="s">
        <v>287</v>
      </c>
      <c r="K4436" s="289" t="s">
        <v>10194</v>
      </c>
      <c r="L4436" s="289" t="s">
        <v>275</v>
      </c>
      <c r="M4436" s="289" t="s">
        <v>10195</v>
      </c>
      <c r="N4436" s="289" t="s">
        <v>889</v>
      </c>
      <c r="O4436" s="289" t="s">
        <v>291</v>
      </c>
      <c r="P4436" s="289" t="str">
        <f>VLOOKUP(CAT_Details[[#This Row],[Delivery Bp Customer Code]],Table6[],2,0)</f>
        <v>DX01-L5</v>
      </c>
    </row>
    <row r="4437" spans="1:16" x14ac:dyDescent="0.25">
      <c r="A4437" s="289" t="s">
        <v>285</v>
      </c>
      <c r="B4437">
        <v>9</v>
      </c>
      <c r="C4437">
        <v>1791</v>
      </c>
      <c r="D4437">
        <v>4.3899999999999997</v>
      </c>
      <c r="E4437" s="289" t="s">
        <v>10196</v>
      </c>
      <c r="F4437">
        <v>5015166435</v>
      </c>
      <c r="G4437" s="276">
        <v>45713</v>
      </c>
      <c r="H4437">
        <v>20250217654165</v>
      </c>
      <c r="I4437">
        <v>9.4770000000000003</v>
      </c>
      <c r="J4437" s="289" t="s">
        <v>345</v>
      </c>
      <c r="K4437" s="289" t="s">
        <v>10197</v>
      </c>
      <c r="L4437" s="289" t="s">
        <v>275</v>
      </c>
      <c r="M4437" s="289" t="s">
        <v>10198</v>
      </c>
      <c r="N4437" s="289" t="s">
        <v>415</v>
      </c>
      <c r="O4437" s="289" t="s">
        <v>291</v>
      </c>
      <c r="P4437" s="289" t="str">
        <f>VLOOKUP(CAT_Details[[#This Row],[Delivery Bp Customer Code]],Table6[],2,0)</f>
        <v>DX01-L5</v>
      </c>
    </row>
    <row r="4438" spans="1:16" x14ac:dyDescent="0.25">
      <c r="A4438" s="289" t="s">
        <v>285</v>
      </c>
      <c r="B4438">
        <v>8</v>
      </c>
      <c r="C4438">
        <v>9200</v>
      </c>
      <c r="D4438">
        <v>3.2</v>
      </c>
      <c r="E4438" s="289" t="s">
        <v>10199</v>
      </c>
      <c r="F4438">
        <v>5015166530</v>
      </c>
      <c r="G4438" s="276">
        <v>45713</v>
      </c>
      <c r="H4438">
        <v>20250214652969</v>
      </c>
      <c r="I4438">
        <v>4.6079999999999997</v>
      </c>
      <c r="J4438" s="289" t="s">
        <v>324</v>
      </c>
      <c r="K4438" s="289" t="s">
        <v>10200</v>
      </c>
      <c r="L4438" s="289" t="s">
        <v>275</v>
      </c>
      <c r="M4438" s="289" t="s">
        <v>10201</v>
      </c>
      <c r="N4438" s="289" t="s">
        <v>333</v>
      </c>
      <c r="O4438" s="289" t="s">
        <v>291</v>
      </c>
      <c r="P4438" s="289" t="str">
        <f>VLOOKUP(CAT_Details[[#This Row],[Delivery Bp Customer Code]],Table6[],2,0)</f>
        <v>DX01-L5</v>
      </c>
    </row>
    <row r="4439" spans="1:16" x14ac:dyDescent="0.25">
      <c r="A4439" s="289" t="s">
        <v>285</v>
      </c>
      <c r="B4439">
        <v>12</v>
      </c>
      <c r="C4439">
        <v>1200</v>
      </c>
      <c r="D4439">
        <v>5.74</v>
      </c>
      <c r="E4439" s="289" t="s">
        <v>10202</v>
      </c>
      <c r="F4439">
        <v>5015166551</v>
      </c>
      <c r="G4439" s="276">
        <v>45713</v>
      </c>
      <c r="H4439">
        <v>20250213651801</v>
      </c>
      <c r="I4439">
        <v>8.2569999999999997</v>
      </c>
      <c r="J4439" s="289" t="s">
        <v>345</v>
      </c>
      <c r="K4439" s="289" t="s">
        <v>10203</v>
      </c>
      <c r="L4439" s="289" t="s">
        <v>275</v>
      </c>
      <c r="M4439" s="289" t="s">
        <v>10204</v>
      </c>
      <c r="N4439" s="289" t="s">
        <v>427</v>
      </c>
      <c r="O4439" s="289" t="s">
        <v>291</v>
      </c>
      <c r="P4439" s="289" t="str">
        <f>VLOOKUP(CAT_Details[[#This Row],[Delivery Bp Customer Code]],Table6[],2,0)</f>
        <v>DX01-L5</v>
      </c>
    </row>
    <row r="4440" spans="1:16" x14ac:dyDescent="0.25">
      <c r="A4440" s="289" t="s">
        <v>285</v>
      </c>
      <c r="B4440">
        <v>26</v>
      </c>
      <c r="C4440">
        <v>3650</v>
      </c>
      <c r="D4440">
        <v>10.79</v>
      </c>
      <c r="E4440" s="289" t="s">
        <v>10205</v>
      </c>
      <c r="F4440">
        <v>5015166557</v>
      </c>
      <c r="G4440" s="276">
        <v>45713</v>
      </c>
      <c r="H4440">
        <v>20250213651794</v>
      </c>
      <c r="I4440">
        <v>21.584</v>
      </c>
      <c r="J4440" s="289" t="s">
        <v>345</v>
      </c>
      <c r="K4440" s="289" t="s">
        <v>10206</v>
      </c>
      <c r="L4440" s="289" t="s">
        <v>275</v>
      </c>
      <c r="M4440" s="289" t="s">
        <v>10207</v>
      </c>
      <c r="N4440" s="289" t="s">
        <v>427</v>
      </c>
      <c r="O4440" s="289" t="s">
        <v>291</v>
      </c>
      <c r="P4440" s="289" t="str">
        <f>VLOOKUP(CAT_Details[[#This Row],[Delivery Bp Customer Code]],Table6[],2,0)</f>
        <v>DX01-L5</v>
      </c>
    </row>
    <row r="4441" spans="1:16" x14ac:dyDescent="0.25">
      <c r="A4441" s="289" t="s">
        <v>285</v>
      </c>
      <c r="B4441">
        <v>6</v>
      </c>
      <c r="C4441">
        <v>1019</v>
      </c>
      <c r="D4441">
        <v>2.4</v>
      </c>
      <c r="E4441" s="289" t="s">
        <v>10208</v>
      </c>
      <c r="F4441">
        <v>5015166558</v>
      </c>
      <c r="G4441" s="276">
        <v>45713</v>
      </c>
      <c r="H4441">
        <v>20250217653783</v>
      </c>
      <c r="I4441">
        <v>3.7440000000000002</v>
      </c>
      <c r="J4441" s="289" t="s">
        <v>345</v>
      </c>
      <c r="K4441" s="289" t="s">
        <v>10209</v>
      </c>
      <c r="L4441" s="289" t="s">
        <v>275</v>
      </c>
      <c r="M4441" s="289" t="s">
        <v>10210</v>
      </c>
      <c r="N4441" s="289" t="s">
        <v>348</v>
      </c>
      <c r="O4441" s="289" t="s">
        <v>291</v>
      </c>
      <c r="P4441" s="289" t="str">
        <f>VLOOKUP(CAT_Details[[#This Row],[Delivery Bp Customer Code]],Table6[],2,0)</f>
        <v>DX01-L5</v>
      </c>
    </row>
    <row r="4442" spans="1:16" x14ac:dyDescent="0.25">
      <c r="A4442" s="289" t="s">
        <v>285</v>
      </c>
      <c r="B4442">
        <v>18</v>
      </c>
      <c r="C4442">
        <v>1292.0999999999999</v>
      </c>
      <c r="D4442">
        <v>6.7</v>
      </c>
      <c r="E4442" s="289" t="s">
        <v>10184</v>
      </c>
      <c r="F4442">
        <v>5015180983</v>
      </c>
      <c r="G4442" s="276">
        <v>45713</v>
      </c>
      <c r="H4442" s="5">
        <v>20250217653866</v>
      </c>
      <c r="I4442">
        <v>14.208</v>
      </c>
      <c r="J4442" s="289" t="s">
        <v>350</v>
      </c>
      <c r="K4442" s="289" t="s">
        <v>10211</v>
      </c>
      <c r="L4442" s="289" t="s">
        <v>275</v>
      </c>
      <c r="M4442" s="289" t="s">
        <v>10054</v>
      </c>
      <c r="N4442" s="289" t="s">
        <v>390</v>
      </c>
      <c r="O4442" s="289" t="s">
        <v>291</v>
      </c>
      <c r="P4442" s="289" t="str">
        <f>VLOOKUP(CAT_Details[[#This Row],[Delivery Bp Customer Code]],Table6[],2,0)</f>
        <v>DX01-L5</v>
      </c>
    </row>
    <row r="4443" spans="1:16" x14ac:dyDescent="0.25">
      <c r="A4443" s="289" t="s">
        <v>285</v>
      </c>
      <c r="B4443">
        <v>15</v>
      </c>
      <c r="C4443">
        <v>528</v>
      </c>
      <c r="D4443">
        <v>1.88</v>
      </c>
      <c r="E4443" s="289" t="s">
        <v>10212</v>
      </c>
      <c r="F4443">
        <v>5015181582</v>
      </c>
      <c r="G4443" s="276">
        <v>45713</v>
      </c>
      <c r="H4443" s="5">
        <v>20250218655206</v>
      </c>
      <c r="I4443">
        <v>3.363</v>
      </c>
      <c r="J4443" s="289" t="s">
        <v>350</v>
      </c>
      <c r="K4443" s="289" t="s">
        <v>10213</v>
      </c>
      <c r="L4443" s="289" t="s">
        <v>275</v>
      </c>
      <c r="M4443" s="289" t="s">
        <v>10157</v>
      </c>
      <c r="N4443" s="289" t="s">
        <v>378</v>
      </c>
      <c r="O4443" s="289" t="s">
        <v>291</v>
      </c>
      <c r="P4443" s="289" t="str">
        <f>VLOOKUP(CAT_Details[[#This Row],[Delivery Bp Customer Code]],Table6[],2,0)</f>
        <v>DX01-L5</v>
      </c>
    </row>
    <row r="4444" spans="1:16" x14ac:dyDescent="0.25">
      <c r="A4444" s="289" t="s">
        <v>285</v>
      </c>
      <c r="B4444">
        <v>11</v>
      </c>
      <c r="C4444">
        <v>803</v>
      </c>
      <c r="D4444">
        <v>4.4000000000000004</v>
      </c>
      <c r="E4444" s="289" t="s">
        <v>10214</v>
      </c>
      <c r="F4444">
        <v>5015181677</v>
      </c>
      <c r="G4444" s="276">
        <v>45713</v>
      </c>
      <c r="H4444">
        <v>20250217653786</v>
      </c>
      <c r="I4444">
        <v>10.666</v>
      </c>
      <c r="J4444" s="289" t="s">
        <v>350</v>
      </c>
      <c r="K4444" s="289" t="s">
        <v>10215</v>
      </c>
      <c r="L4444" s="289" t="s">
        <v>275</v>
      </c>
      <c r="M4444" s="289" t="s">
        <v>10054</v>
      </c>
      <c r="N4444" s="289" t="s">
        <v>690</v>
      </c>
      <c r="O4444" s="289" t="s">
        <v>291</v>
      </c>
      <c r="P4444" s="289" t="str">
        <f>VLOOKUP(CAT_Details[[#This Row],[Delivery Bp Customer Code]],Table6[],2,0)</f>
        <v>DX01-L5</v>
      </c>
    </row>
    <row r="4445" spans="1:16" x14ac:dyDescent="0.25">
      <c r="A4445" s="289" t="s">
        <v>285</v>
      </c>
      <c r="B4445">
        <v>2</v>
      </c>
      <c r="C4445">
        <v>156</v>
      </c>
      <c r="D4445">
        <v>0.4</v>
      </c>
      <c r="E4445" s="289" t="s">
        <v>10216</v>
      </c>
      <c r="F4445">
        <v>5015181711</v>
      </c>
      <c r="G4445" s="276">
        <v>45713</v>
      </c>
      <c r="H4445">
        <v>20250217654067</v>
      </c>
      <c r="I4445">
        <v>0.67200000000000004</v>
      </c>
      <c r="J4445" s="289" t="s">
        <v>280</v>
      </c>
      <c r="K4445" s="289" t="s">
        <v>10217</v>
      </c>
      <c r="L4445" s="289" t="s">
        <v>275</v>
      </c>
      <c r="M4445" s="289" t="s">
        <v>9954</v>
      </c>
      <c r="N4445" s="289" t="s">
        <v>424</v>
      </c>
      <c r="O4445" s="289" t="s">
        <v>291</v>
      </c>
      <c r="P4445" s="289" t="str">
        <f>VLOOKUP(CAT_Details[[#This Row],[Delivery Bp Customer Code]],Table6[],2,0)</f>
        <v>DX01-L5</v>
      </c>
    </row>
    <row r="4446" spans="1:16" x14ac:dyDescent="0.25">
      <c r="A4446" s="289" t="s">
        <v>285</v>
      </c>
      <c r="B4446">
        <v>16</v>
      </c>
      <c r="C4446">
        <v>1461.34</v>
      </c>
      <c r="D4446">
        <v>6.15</v>
      </c>
      <c r="E4446" s="289" t="s">
        <v>10218</v>
      </c>
      <c r="F4446">
        <v>5015181731</v>
      </c>
      <c r="G4446" s="276">
        <v>45713</v>
      </c>
      <c r="H4446">
        <v>20250218655032</v>
      </c>
      <c r="I4446">
        <v>11.297000000000001</v>
      </c>
      <c r="J4446" s="289" t="s">
        <v>287</v>
      </c>
      <c r="K4446" s="289" t="s">
        <v>10219</v>
      </c>
      <c r="L4446" s="289" t="s">
        <v>275</v>
      </c>
      <c r="M4446" s="289" t="s">
        <v>10195</v>
      </c>
      <c r="N4446" s="289" t="s">
        <v>1198</v>
      </c>
      <c r="O4446" s="289" t="s">
        <v>291</v>
      </c>
      <c r="P4446" s="289" t="str">
        <f>VLOOKUP(CAT_Details[[#This Row],[Delivery Bp Customer Code]],Table6[],2,0)</f>
        <v>DX01-L5</v>
      </c>
    </row>
    <row r="4447" spans="1:16" x14ac:dyDescent="0.25">
      <c r="A4447" s="289" t="s">
        <v>285</v>
      </c>
      <c r="B4447">
        <v>1</v>
      </c>
      <c r="C4447">
        <v>91</v>
      </c>
      <c r="D4447">
        <v>0.21</v>
      </c>
      <c r="E4447" s="289" t="s">
        <v>10220</v>
      </c>
      <c r="F4447">
        <v>5015181795</v>
      </c>
      <c r="G4447" s="276">
        <v>45713</v>
      </c>
      <c r="H4447">
        <v>20250217653900</v>
      </c>
      <c r="I4447">
        <v>0.13600000000000001</v>
      </c>
      <c r="J4447" s="289" t="s">
        <v>350</v>
      </c>
      <c r="K4447" s="289" t="s">
        <v>10221</v>
      </c>
      <c r="L4447" s="289" t="s">
        <v>275</v>
      </c>
      <c r="M4447" s="289" t="s">
        <v>10054</v>
      </c>
      <c r="N4447" s="289" t="s">
        <v>685</v>
      </c>
      <c r="O4447" s="289" t="s">
        <v>291</v>
      </c>
      <c r="P4447" s="289" t="str">
        <f>VLOOKUP(CAT_Details[[#This Row],[Delivery Bp Customer Code]],Table6[],2,0)</f>
        <v>DX01-L5</v>
      </c>
    </row>
    <row r="4448" spans="1:16" x14ac:dyDescent="0.25">
      <c r="A4448" s="289" t="s">
        <v>285</v>
      </c>
      <c r="B4448">
        <v>4</v>
      </c>
      <c r="C4448">
        <v>219</v>
      </c>
      <c r="D4448">
        <v>0.74</v>
      </c>
      <c r="E4448" s="289" t="s">
        <v>10222</v>
      </c>
      <c r="F4448">
        <v>5015181823</v>
      </c>
      <c r="G4448" s="276">
        <v>45713</v>
      </c>
      <c r="H4448" s="5">
        <v>20250218655320</v>
      </c>
      <c r="I4448">
        <v>1.44</v>
      </c>
      <c r="J4448" s="289" t="s">
        <v>350</v>
      </c>
      <c r="K4448" s="289" t="s">
        <v>10223</v>
      </c>
      <c r="L4448" s="289" t="s">
        <v>275</v>
      </c>
      <c r="M4448" s="289" t="s">
        <v>10054</v>
      </c>
      <c r="N4448" s="289" t="s">
        <v>430</v>
      </c>
      <c r="O4448" s="289" t="s">
        <v>291</v>
      </c>
      <c r="P4448" s="289" t="str">
        <f>VLOOKUP(CAT_Details[[#This Row],[Delivery Bp Customer Code]],Table6[],2,0)</f>
        <v>DX01-L5</v>
      </c>
    </row>
    <row r="4449" spans="1:16" x14ac:dyDescent="0.25">
      <c r="A4449" s="289" t="s">
        <v>285</v>
      </c>
      <c r="B4449">
        <v>1</v>
      </c>
      <c r="C4449">
        <v>99</v>
      </c>
      <c r="D4449">
        <v>0.28000000000000003</v>
      </c>
      <c r="E4449" s="289" t="s">
        <v>10224</v>
      </c>
      <c r="F4449">
        <v>5015181899</v>
      </c>
      <c r="G4449" s="276">
        <v>45713</v>
      </c>
      <c r="H4449">
        <v>20250218655221</v>
      </c>
      <c r="I4449">
        <v>0.60099999999999998</v>
      </c>
      <c r="J4449" s="289" t="s">
        <v>350</v>
      </c>
      <c r="K4449" s="289" t="s">
        <v>10225</v>
      </c>
      <c r="L4449" s="289" t="s">
        <v>275</v>
      </c>
      <c r="M4449" s="289" t="s">
        <v>10054</v>
      </c>
      <c r="N4449" s="289" t="s">
        <v>366</v>
      </c>
      <c r="O4449" s="289" t="s">
        <v>291</v>
      </c>
      <c r="P4449" s="289" t="str">
        <f>VLOOKUP(CAT_Details[[#This Row],[Delivery Bp Customer Code]],Table6[],2,0)</f>
        <v>DX01-L5</v>
      </c>
    </row>
    <row r="4450" spans="1:16" x14ac:dyDescent="0.25">
      <c r="A4450" s="289" t="s">
        <v>272</v>
      </c>
      <c r="B4450">
        <v>1</v>
      </c>
      <c r="C4450">
        <v>8</v>
      </c>
      <c r="D4450">
        <v>0.17</v>
      </c>
      <c r="E4450" s="289" t="s">
        <v>10226</v>
      </c>
      <c r="F4450">
        <v>5015152015</v>
      </c>
      <c r="G4450" s="276">
        <v>45713</v>
      </c>
      <c r="H4450">
        <v>20250214653045</v>
      </c>
      <c r="I4450">
        <v>9.4E-2</v>
      </c>
      <c r="J4450" s="289" t="s">
        <v>383</v>
      </c>
      <c r="K4450" s="289" t="s">
        <v>10227</v>
      </c>
      <c r="L4450" s="289" t="s">
        <v>275</v>
      </c>
      <c r="M4450" s="289" t="s">
        <v>10228</v>
      </c>
      <c r="N4450" s="289" t="s">
        <v>3285</v>
      </c>
      <c r="O4450" s="289" t="s">
        <v>277</v>
      </c>
      <c r="P4450" s="289" t="str">
        <f>VLOOKUP(CAT_Details[[#This Row],[Delivery Bp Customer Code]],Table6[],2,0)</f>
        <v>U2-L5</v>
      </c>
    </row>
    <row r="4451" spans="1:16" x14ac:dyDescent="0.25">
      <c r="A4451" s="289" t="s">
        <v>272</v>
      </c>
      <c r="B4451">
        <v>4</v>
      </c>
      <c r="C4451">
        <v>489</v>
      </c>
      <c r="D4451">
        <v>0.8</v>
      </c>
      <c r="E4451" s="289" t="s">
        <v>10229</v>
      </c>
      <c r="F4451">
        <v>5015152253</v>
      </c>
      <c r="G4451" s="276">
        <v>45713</v>
      </c>
      <c r="H4451">
        <v>20250213651985</v>
      </c>
      <c r="I4451">
        <v>1.536</v>
      </c>
      <c r="J4451" s="289" t="s">
        <v>438</v>
      </c>
      <c r="K4451" s="289" t="s">
        <v>10230</v>
      </c>
      <c r="L4451" s="289" t="s">
        <v>275</v>
      </c>
      <c r="M4451" s="289" t="s">
        <v>9893</v>
      </c>
      <c r="N4451" s="289" t="s">
        <v>440</v>
      </c>
      <c r="O4451" s="289" t="s">
        <v>277</v>
      </c>
      <c r="P4451" s="289" t="str">
        <f>VLOOKUP(CAT_Details[[#This Row],[Delivery Bp Customer Code]],Table6[],2,0)</f>
        <v>U2-L5</v>
      </c>
    </row>
    <row r="4452" spans="1:16" x14ac:dyDescent="0.25">
      <c r="A4452" s="289" t="s">
        <v>272</v>
      </c>
      <c r="B4452">
        <v>6</v>
      </c>
      <c r="C4452">
        <v>710</v>
      </c>
      <c r="D4452">
        <v>0.79</v>
      </c>
      <c r="E4452" s="289" t="s">
        <v>10178</v>
      </c>
      <c r="F4452">
        <v>5015181545</v>
      </c>
      <c r="G4452" s="276">
        <v>45713</v>
      </c>
      <c r="H4452">
        <v>20250217654357</v>
      </c>
      <c r="I4452">
        <v>1.08</v>
      </c>
      <c r="J4452" s="289" t="s">
        <v>324</v>
      </c>
      <c r="K4452" s="289" t="s">
        <v>10231</v>
      </c>
      <c r="L4452" s="289" t="s">
        <v>275</v>
      </c>
      <c r="M4452" s="289" t="s">
        <v>10169</v>
      </c>
      <c r="N4452" s="289" t="s">
        <v>453</v>
      </c>
      <c r="O4452" s="289" t="s">
        <v>277</v>
      </c>
      <c r="P4452" s="289" t="str">
        <f>VLOOKUP(CAT_Details[[#This Row],[Delivery Bp Customer Code]],Table6[],2,0)</f>
        <v>U2-L5</v>
      </c>
    </row>
    <row r="4453" spans="1:16" x14ac:dyDescent="0.25">
      <c r="A4453" s="289" t="s">
        <v>272</v>
      </c>
      <c r="B4453">
        <v>30</v>
      </c>
      <c r="C4453">
        <v>2640</v>
      </c>
      <c r="D4453">
        <v>13.2</v>
      </c>
      <c r="E4453" s="289" t="s">
        <v>10232</v>
      </c>
      <c r="F4453">
        <v>5015181744</v>
      </c>
      <c r="G4453" s="276">
        <v>45713</v>
      </c>
      <c r="H4453">
        <v>20250217653740</v>
      </c>
      <c r="I4453">
        <v>31.68</v>
      </c>
      <c r="J4453" s="289" t="s">
        <v>350</v>
      </c>
      <c r="K4453" s="289" t="s">
        <v>10233</v>
      </c>
      <c r="L4453" s="289" t="s">
        <v>275</v>
      </c>
      <c r="M4453" s="289" t="s">
        <v>10150</v>
      </c>
      <c r="N4453" s="289" t="s">
        <v>462</v>
      </c>
      <c r="O4453" s="289" t="s">
        <v>277</v>
      </c>
      <c r="P4453" s="289" t="str">
        <f>VLOOKUP(CAT_Details[[#This Row],[Delivery Bp Customer Code]],Table6[],2,0)</f>
        <v>U2-L5</v>
      </c>
    </row>
    <row r="4454" spans="1:16" x14ac:dyDescent="0.25">
      <c r="A4454" s="289" t="s">
        <v>272</v>
      </c>
      <c r="B4454">
        <v>2</v>
      </c>
      <c r="C4454">
        <v>1630</v>
      </c>
      <c r="D4454">
        <v>0.8</v>
      </c>
      <c r="E4454" s="289" t="s">
        <v>10234</v>
      </c>
      <c r="F4454">
        <v>5015181809</v>
      </c>
      <c r="G4454" s="276">
        <v>45713</v>
      </c>
      <c r="H4454">
        <v>20250217654111</v>
      </c>
      <c r="I4454">
        <v>1.018</v>
      </c>
      <c r="J4454" s="289" t="s">
        <v>350</v>
      </c>
      <c r="K4454" s="289" t="s">
        <v>10235</v>
      </c>
      <c r="L4454" s="289" t="s">
        <v>275</v>
      </c>
      <c r="M4454" s="289" t="s">
        <v>10054</v>
      </c>
      <c r="N4454" s="289" t="s">
        <v>982</v>
      </c>
      <c r="O4454" s="289" t="s">
        <v>277</v>
      </c>
      <c r="P4454" s="289" t="str">
        <f>VLOOKUP(CAT_Details[[#This Row],[Delivery Bp Customer Code]],Table6[],2,0)</f>
        <v>U2-L5</v>
      </c>
    </row>
    <row r="4455" spans="1:16" x14ac:dyDescent="0.25">
      <c r="A4455" s="289" t="s">
        <v>272</v>
      </c>
      <c r="B4455">
        <v>4</v>
      </c>
      <c r="C4455">
        <v>2250</v>
      </c>
      <c r="D4455">
        <v>1.4</v>
      </c>
      <c r="E4455" s="289" t="s">
        <v>10234</v>
      </c>
      <c r="F4455">
        <v>5015181873</v>
      </c>
      <c r="G4455" s="276">
        <v>45713</v>
      </c>
      <c r="H4455" s="5">
        <v>20250218655292</v>
      </c>
      <c r="I4455">
        <v>2.4239999999999999</v>
      </c>
      <c r="J4455" s="289" t="s">
        <v>350</v>
      </c>
      <c r="K4455" s="289" t="s">
        <v>10236</v>
      </c>
      <c r="L4455" s="289" t="s">
        <v>275</v>
      </c>
      <c r="M4455" s="289" t="s">
        <v>10054</v>
      </c>
      <c r="N4455" s="289" t="s">
        <v>982</v>
      </c>
      <c r="O4455" s="289" t="s">
        <v>277</v>
      </c>
      <c r="P4455" s="289" t="str">
        <f>VLOOKUP(CAT_Details[[#This Row],[Delivery Bp Customer Code]],Table6[],2,0)</f>
        <v>U2-L5</v>
      </c>
    </row>
    <row r="4456" spans="1:16" x14ac:dyDescent="0.25">
      <c r="A4456" s="289" t="s">
        <v>272</v>
      </c>
      <c r="B4456">
        <v>2</v>
      </c>
      <c r="C4456">
        <v>1324</v>
      </c>
      <c r="D4456">
        <v>0.8</v>
      </c>
      <c r="E4456" s="289" t="s">
        <v>10234</v>
      </c>
      <c r="F4456">
        <v>5015182002</v>
      </c>
      <c r="G4456" s="276">
        <v>45713</v>
      </c>
      <c r="H4456" s="5">
        <v>20250217654150</v>
      </c>
      <c r="I4456">
        <v>1.325</v>
      </c>
      <c r="J4456" s="289" t="s">
        <v>350</v>
      </c>
      <c r="K4456" s="289" t="s">
        <v>10237</v>
      </c>
      <c r="L4456" s="289" t="s">
        <v>275</v>
      </c>
      <c r="M4456" s="289" t="s">
        <v>10054</v>
      </c>
      <c r="N4456" s="289" t="s">
        <v>982</v>
      </c>
      <c r="O4456" s="289" t="s">
        <v>277</v>
      </c>
      <c r="P4456" s="289" t="str">
        <f>VLOOKUP(CAT_Details[[#This Row],[Delivery Bp Customer Code]],Table6[],2,0)</f>
        <v>U2-L5</v>
      </c>
    </row>
    <row r="4457" spans="1:16" x14ac:dyDescent="0.25">
      <c r="A4457" s="289" t="s">
        <v>272</v>
      </c>
      <c r="B4457">
        <v>13</v>
      </c>
      <c r="C4457">
        <v>650</v>
      </c>
      <c r="D4457">
        <v>6.87</v>
      </c>
      <c r="E4457" s="289" t="s">
        <v>10238</v>
      </c>
      <c r="F4457">
        <v>5015210299</v>
      </c>
      <c r="G4457" s="276">
        <v>45713</v>
      </c>
      <c r="H4457" s="5">
        <v>20250220657609</v>
      </c>
      <c r="I4457">
        <v>15.253</v>
      </c>
      <c r="J4457" s="289" t="s">
        <v>273</v>
      </c>
      <c r="K4457" s="289" t="s">
        <v>10239</v>
      </c>
      <c r="L4457" s="289" t="s">
        <v>275</v>
      </c>
      <c r="M4457" s="289" t="s">
        <v>10164</v>
      </c>
      <c r="N4457" s="289" t="s">
        <v>1240</v>
      </c>
      <c r="O4457" s="289" t="s">
        <v>277</v>
      </c>
      <c r="P4457" s="289" t="str">
        <f>VLOOKUP(CAT_Details[[#This Row],[Delivery Bp Customer Code]],Table6[],2,0)</f>
        <v>U2-L5</v>
      </c>
    </row>
    <row r="4458" spans="1:16" x14ac:dyDescent="0.25">
      <c r="A4458" s="289" t="s">
        <v>4794</v>
      </c>
      <c r="B4458">
        <v>4</v>
      </c>
      <c r="C4458">
        <v>1040</v>
      </c>
      <c r="D4458">
        <v>1.6</v>
      </c>
      <c r="E4458" s="289" t="s">
        <v>10240</v>
      </c>
      <c r="F4458">
        <v>5015181584</v>
      </c>
      <c r="G4458" s="276">
        <v>45713</v>
      </c>
      <c r="H4458">
        <v>20250218654888</v>
      </c>
      <c r="I4458">
        <v>1.92</v>
      </c>
      <c r="J4458" s="289" t="s">
        <v>350</v>
      </c>
      <c r="K4458" s="289" t="s">
        <v>10241</v>
      </c>
      <c r="L4458" s="289" t="s">
        <v>275</v>
      </c>
      <c r="M4458" s="289" t="s">
        <v>10150</v>
      </c>
      <c r="N4458" s="289" t="s">
        <v>948</v>
      </c>
      <c r="O4458" s="289" t="s">
        <v>4798</v>
      </c>
      <c r="P4458" s="289" t="str">
        <f>VLOOKUP(CAT_Details[[#This Row],[Delivery Bp Customer Code]],Table6[],2,0)</f>
        <v>MY02</v>
      </c>
    </row>
    <row r="4459" spans="1:16" x14ac:dyDescent="0.25">
      <c r="A4459" s="289" t="s">
        <v>4794</v>
      </c>
      <c r="B4459">
        <v>3</v>
      </c>
      <c r="C4459">
        <v>780</v>
      </c>
      <c r="D4459">
        <v>1.2</v>
      </c>
      <c r="E4459" s="289" t="s">
        <v>10240</v>
      </c>
      <c r="F4459">
        <v>5015181585</v>
      </c>
      <c r="G4459" s="276">
        <v>45713</v>
      </c>
      <c r="H4459" s="5">
        <v>20250218654894</v>
      </c>
      <c r="I4459">
        <v>1.44</v>
      </c>
      <c r="J4459" s="289" t="s">
        <v>350</v>
      </c>
      <c r="K4459" s="289" t="s">
        <v>10242</v>
      </c>
      <c r="L4459" s="289" t="s">
        <v>275</v>
      </c>
      <c r="M4459" s="289" t="s">
        <v>10150</v>
      </c>
      <c r="N4459" s="289" t="s">
        <v>948</v>
      </c>
      <c r="O4459" s="289" t="s">
        <v>4798</v>
      </c>
      <c r="P4459" s="289" t="str">
        <f>VLOOKUP(CAT_Details[[#This Row],[Delivery Bp Customer Code]],Table6[],2,0)</f>
        <v>MY02</v>
      </c>
    </row>
    <row r="4460" spans="1:16" x14ac:dyDescent="0.25">
      <c r="A4460" s="289" t="s">
        <v>4794</v>
      </c>
      <c r="B4460">
        <v>1</v>
      </c>
      <c r="C4460">
        <v>14</v>
      </c>
      <c r="D4460">
        <v>0.04</v>
      </c>
      <c r="E4460" s="289" t="s">
        <v>10243</v>
      </c>
      <c r="F4460">
        <v>5015181689</v>
      </c>
      <c r="G4460" s="276">
        <v>45713</v>
      </c>
      <c r="H4460" s="5">
        <v>20250217654461</v>
      </c>
      <c r="I4460">
        <v>2.5999999999999999E-2</v>
      </c>
      <c r="J4460" s="289" t="s">
        <v>350</v>
      </c>
      <c r="K4460" s="289" t="s">
        <v>10244</v>
      </c>
      <c r="L4460" s="289" t="s">
        <v>275</v>
      </c>
      <c r="M4460" s="289" t="s">
        <v>10054</v>
      </c>
      <c r="N4460" s="289" t="s">
        <v>5251</v>
      </c>
      <c r="O4460" s="289" t="s">
        <v>4798</v>
      </c>
      <c r="P4460" s="289" t="str">
        <f>VLOOKUP(CAT_Details[[#This Row],[Delivery Bp Customer Code]],Table6[],2,0)</f>
        <v>MY02</v>
      </c>
    </row>
    <row r="4461" spans="1:16" x14ac:dyDescent="0.25">
      <c r="A4461" s="289" t="s">
        <v>4794</v>
      </c>
      <c r="B4461">
        <v>1</v>
      </c>
      <c r="C4461">
        <v>192</v>
      </c>
      <c r="D4461">
        <v>0.4</v>
      </c>
      <c r="E4461" s="289" t="s">
        <v>10243</v>
      </c>
      <c r="F4461">
        <v>5015181692</v>
      </c>
      <c r="G4461" s="276">
        <v>45713</v>
      </c>
      <c r="H4461">
        <v>20250217654376</v>
      </c>
      <c r="I4461">
        <v>0.61399999999999999</v>
      </c>
      <c r="J4461" s="289" t="s">
        <v>350</v>
      </c>
      <c r="K4461" s="289" t="s">
        <v>10245</v>
      </c>
      <c r="L4461" s="289" t="s">
        <v>275</v>
      </c>
      <c r="M4461" s="289" t="s">
        <v>10054</v>
      </c>
      <c r="N4461" s="289" t="s">
        <v>5251</v>
      </c>
      <c r="O4461" s="289" t="s">
        <v>4798</v>
      </c>
      <c r="P4461" s="289" t="str">
        <f>VLOOKUP(CAT_Details[[#This Row],[Delivery Bp Customer Code]],Table6[],2,0)</f>
        <v>MY02</v>
      </c>
    </row>
    <row r="4462" spans="1:16" x14ac:dyDescent="0.25">
      <c r="A4462" s="289" t="s">
        <v>4794</v>
      </c>
      <c r="B4462">
        <v>1</v>
      </c>
      <c r="C4462">
        <v>181</v>
      </c>
      <c r="D4462">
        <v>0.4</v>
      </c>
      <c r="E4462" s="289" t="s">
        <v>10243</v>
      </c>
      <c r="F4462">
        <v>5015181694</v>
      </c>
      <c r="G4462" s="276">
        <v>45713</v>
      </c>
      <c r="H4462">
        <v>20250217654371</v>
      </c>
      <c r="I4462">
        <v>0.84499999999999997</v>
      </c>
      <c r="J4462" s="289" t="s">
        <v>350</v>
      </c>
      <c r="K4462" s="289" t="s">
        <v>10246</v>
      </c>
      <c r="L4462" s="289" t="s">
        <v>275</v>
      </c>
      <c r="M4462" s="289" t="s">
        <v>10054</v>
      </c>
      <c r="N4462" s="289" t="s">
        <v>5251</v>
      </c>
      <c r="O4462" s="289" t="s">
        <v>4798</v>
      </c>
      <c r="P4462" s="289" t="str">
        <f>VLOOKUP(CAT_Details[[#This Row],[Delivery Bp Customer Code]],Table6[],2,0)</f>
        <v>MY02</v>
      </c>
    </row>
    <row r="4463" spans="1:16" x14ac:dyDescent="0.25">
      <c r="A4463" s="289" t="s">
        <v>4794</v>
      </c>
      <c r="B4463">
        <v>4</v>
      </c>
      <c r="C4463">
        <v>936</v>
      </c>
      <c r="D4463">
        <v>1.6</v>
      </c>
      <c r="E4463" s="289" t="s">
        <v>10243</v>
      </c>
      <c r="F4463">
        <v>5015181695</v>
      </c>
      <c r="G4463" s="276">
        <v>45713</v>
      </c>
      <c r="H4463">
        <v>20250218654953</v>
      </c>
      <c r="I4463">
        <v>2.42</v>
      </c>
      <c r="J4463" s="289" t="s">
        <v>350</v>
      </c>
      <c r="K4463" s="289" t="s">
        <v>10247</v>
      </c>
      <c r="L4463" s="289" t="s">
        <v>275</v>
      </c>
      <c r="M4463" s="289" t="s">
        <v>10054</v>
      </c>
      <c r="N4463" s="289" t="s">
        <v>5251</v>
      </c>
      <c r="O4463" s="289" t="s">
        <v>4798</v>
      </c>
      <c r="P4463" s="289" t="str">
        <f>VLOOKUP(CAT_Details[[#This Row],[Delivery Bp Customer Code]],Table6[],2,0)</f>
        <v>MY02</v>
      </c>
    </row>
    <row r="4464" spans="1:16" x14ac:dyDescent="0.25">
      <c r="A4464" s="289" t="s">
        <v>4794</v>
      </c>
      <c r="B4464">
        <v>1</v>
      </c>
      <c r="C4464">
        <v>180</v>
      </c>
      <c r="D4464">
        <v>0.4</v>
      </c>
      <c r="E4464" s="289" t="s">
        <v>10243</v>
      </c>
      <c r="F4464">
        <v>5015181696</v>
      </c>
      <c r="G4464" s="276">
        <v>45713</v>
      </c>
      <c r="H4464">
        <v>20250217654373</v>
      </c>
      <c r="I4464">
        <v>0.84499999999999997</v>
      </c>
      <c r="J4464" s="289" t="s">
        <v>350</v>
      </c>
      <c r="K4464" s="289" t="s">
        <v>10248</v>
      </c>
      <c r="L4464" s="289" t="s">
        <v>275</v>
      </c>
      <c r="M4464" s="289" t="s">
        <v>10054</v>
      </c>
      <c r="N4464" s="289" t="s">
        <v>5251</v>
      </c>
      <c r="O4464" s="289" t="s">
        <v>4798</v>
      </c>
      <c r="P4464" s="289" t="str">
        <f>VLOOKUP(CAT_Details[[#This Row],[Delivery Bp Customer Code]],Table6[],2,0)</f>
        <v>MY02</v>
      </c>
    </row>
    <row r="4465" spans="1:16" x14ac:dyDescent="0.25">
      <c r="A4465" s="289" t="s">
        <v>278</v>
      </c>
      <c r="B4465">
        <v>10</v>
      </c>
      <c r="C4465">
        <v>2560</v>
      </c>
      <c r="D4465">
        <v>4</v>
      </c>
      <c r="E4465" s="289" t="s">
        <v>10249</v>
      </c>
      <c r="F4465">
        <v>5015166373</v>
      </c>
      <c r="G4465" s="276">
        <v>45714</v>
      </c>
      <c r="H4465">
        <v>20250217653956</v>
      </c>
      <c r="I4465">
        <v>9.6</v>
      </c>
      <c r="J4465" s="289" t="s">
        <v>853</v>
      </c>
      <c r="K4465" s="289" t="s">
        <v>10250</v>
      </c>
      <c r="L4465" s="289" t="s">
        <v>275</v>
      </c>
      <c r="M4465" s="289" t="s">
        <v>10251</v>
      </c>
      <c r="N4465" s="289" t="s">
        <v>856</v>
      </c>
      <c r="O4465" s="289" t="s">
        <v>498</v>
      </c>
      <c r="P4465" s="289" t="str">
        <f>VLOOKUP(CAT_Details[[#This Row],[Delivery Bp Customer Code]],Table6[],2,0)</f>
        <v>DK-BM01</v>
      </c>
    </row>
    <row r="4466" spans="1:16" x14ac:dyDescent="0.25">
      <c r="A4466" s="289" t="s">
        <v>278</v>
      </c>
      <c r="B4466">
        <v>1</v>
      </c>
      <c r="C4466">
        <v>1950</v>
      </c>
      <c r="D4466">
        <v>0.4</v>
      </c>
      <c r="E4466" s="289" t="s">
        <v>10252</v>
      </c>
      <c r="F4466">
        <v>5015181508</v>
      </c>
      <c r="G4466" s="276">
        <v>45714</v>
      </c>
      <c r="H4466" s="5">
        <v>20250218654933</v>
      </c>
      <c r="I4466">
        <v>0.96</v>
      </c>
      <c r="J4466" s="289" t="s">
        <v>324</v>
      </c>
      <c r="K4466" s="289" t="s">
        <v>10253</v>
      </c>
      <c r="L4466" s="289" t="s">
        <v>275</v>
      </c>
      <c r="M4466" s="289" t="s">
        <v>10201</v>
      </c>
      <c r="N4466" s="289" t="s">
        <v>343</v>
      </c>
      <c r="O4466" s="289" t="s">
        <v>498</v>
      </c>
      <c r="P4466" s="289" t="str">
        <f>VLOOKUP(CAT_Details[[#This Row],[Delivery Bp Customer Code]],Table6[],2,0)</f>
        <v>DK-BM01</v>
      </c>
    </row>
    <row r="4467" spans="1:16" x14ac:dyDescent="0.25">
      <c r="A4467" s="289" t="s">
        <v>278</v>
      </c>
      <c r="B4467">
        <v>18</v>
      </c>
      <c r="C4467">
        <v>4800</v>
      </c>
      <c r="D4467">
        <v>7.2</v>
      </c>
      <c r="E4467" s="289" t="s">
        <v>10254</v>
      </c>
      <c r="F4467">
        <v>5015181734</v>
      </c>
      <c r="G4467" s="276">
        <v>45714</v>
      </c>
      <c r="H4467" s="5">
        <v>20250217654382</v>
      </c>
      <c r="I4467">
        <v>17.28</v>
      </c>
      <c r="J4467" s="289" t="s">
        <v>324</v>
      </c>
      <c r="K4467" s="289" t="s">
        <v>10255</v>
      </c>
      <c r="L4467" s="289" t="s">
        <v>275</v>
      </c>
      <c r="M4467" s="289" t="s">
        <v>10256</v>
      </c>
      <c r="N4467" s="289" t="s">
        <v>336</v>
      </c>
      <c r="O4467" s="289" t="s">
        <v>498</v>
      </c>
      <c r="P4467" s="289" t="str">
        <f>VLOOKUP(CAT_Details[[#This Row],[Delivery Bp Customer Code]],Table6[],2,0)</f>
        <v>DK-BM01</v>
      </c>
    </row>
    <row r="4468" spans="1:16" x14ac:dyDescent="0.25">
      <c r="A4468" s="289" t="s">
        <v>278</v>
      </c>
      <c r="B4468">
        <v>7</v>
      </c>
      <c r="C4468">
        <v>5600</v>
      </c>
      <c r="D4468">
        <v>2.8</v>
      </c>
      <c r="E4468" s="289" t="s">
        <v>10257</v>
      </c>
      <c r="F4468">
        <v>5015196767</v>
      </c>
      <c r="G4468" s="276">
        <v>45714</v>
      </c>
      <c r="H4468">
        <v>20250220657246</v>
      </c>
      <c r="I4468">
        <v>6.72</v>
      </c>
      <c r="J4468" s="289" t="s">
        <v>350</v>
      </c>
      <c r="K4468" s="289" t="s">
        <v>10258</v>
      </c>
      <c r="L4468" s="289" t="s">
        <v>275</v>
      </c>
      <c r="M4468" s="289" t="s">
        <v>10259</v>
      </c>
      <c r="N4468" s="289" t="s">
        <v>4284</v>
      </c>
      <c r="O4468" s="289" t="s">
        <v>498</v>
      </c>
      <c r="P4468" s="289" t="str">
        <f>VLOOKUP(CAT_Details[[#This Row],[Delivery Bp Customer Code]],Table6[],2,0)</f>
        <v>DK-BM01</v>
      </c>
    </row>
    <row r="4469" spans="1:16" x14ac:dyDescent="0.25">
      <c r="A4469" s="289" t="s">
        <v>278</v>
      </c>
      <c r="B4469">
        <v>1</v>
      </c>
      <c r="C4469">
        <v>10</v>
      </c>
      <c r="D4469">
        <v>0.04</v>
      </c>
      <c r="E4469" s="289" t="s">
        <v>10260</v>
      </c>
      <c r="F4469">
        <v>5015196824</v>
      </c>
      <c r="G4469" s="276">
        <v>45714</v>
      </c>
      <c r="H4469" s="5">
        <v>20250218654981</v>
      </c>
      <c r="I4469">
        <v>2.1000000000000001E-2</v>
      </c>
      <c r="J4469" s="289" t="s">
        <v>350</v>
      </c>
      <c r="K4469" s="289" t="s">
        <v>10261</v>
      </c>
      <c r="L4469" s="289" t="s">
        <v>275</v>
      </c>
      <c r="M4469" s="289" t="s">
        <v>10150</v>
      </c>
      <c r="N4469" s="289" t="s">
        <v>1831</v>
      </c>
      <c r="O4469" s="289" t="s">
        <v>498</v>
      </c>
      <c r="P4469" s="289" t="str">
        <f>VLOOKUP(CAT_Details[[#This Row],[Delivery Bp Customer Code]],Table6[],2,0)</f>
        <v>DK-BM01</v>
      </c>
    </row>
    <row r="4470" spans="1:16" x14ac:dyDescent="0.25">
      <c r="A4470" s="289" t="s">
        <v>278</v>
      </c>
      <c r="B4470">
        <v>40</v>
      </c>
      <c r="C4470">
        <v>10752.41</v>
      </c>
      <c r="D4470">
        <v>12.8</v>
      </c>
      <c r="E4470" s="289" t="s">
        <v>10262</v>
      </c>
      <c r="F4470">
        <v>5015210008</v>
      </c>
      <c r="G4470" s="276">
        <v>45714</v>
      </c>
      <c r="H4470">
        <v>20250219656360</v>
      </c>
      <c r="I4470">
        <v>20.16</v>
      </c>
      <c r="J4470" s="289" t="s">
        <v>280</v>
      </c>
      <c r="K4470" s="289" t="s">
        <v>10263</v>
      </c>
      <c r="L4470" s="289" t="s">
        <v>275</v>
      </c>
      <c r="M4470" s="289" t="s">
        <v>10264</v>
      </c>
      <c r="N4470" s="289" t="s">
        <v>485</v>
      </c>
      <c r="O4470" s="289" t="s">
        <v>498</v>
      </c>
      <c r="P4470" s="289" t="str">
        <f>VLOOKUP(CAT_Details[[#This Row],[Delivery Bp Customer Code]],Table6[],2,0)</f>
        <v>DK-BM01</v>
      </c>
    </row>
    <row r="4471" spans="1:16" x14ac:dyDescent="0.25">
      <c r="A4471" s="289" t="s">
        <v>278</v>
      </c>
      <c r="B4471">
        <v>3</v>
      </c>
      <c r="C4471">
        <v>536.6</v>
      </c>
      <c r="D4471">
        <v>1.2</v>
      </c>
      <c r="E4471" s="289" t="s">
        <v>10265</v>
      </c>
      <c r="F4471">
        <v>5015225907</v>
      </c>
      <c r="G4471" s="276">
        <v>45714</v>
      </c>
      <c r="H4471">
        <v>20250220657676</v>
      </c>
      <c r="I4471">
        <v>2.88</v>
      </c>
      <c r="J4471" s="289" t="s">
        <v>273</v>
      </c>
      <c r="K4471" s="289" t="s">
        <v>10266</v>
      </c>
      <c r="L4471" s="289" t="s">
        <v>275</v>
      </c>
      <c r="M4471" s="289" t="s">
        <v>10251</v>
      </c>
      <c r="N4471" s="289" t="s">
        <v>493</v>
      </c>
      <c r="O4471" s="289" t="s">
        <v>498</v>
      </c>
      <c r="P4471" s="289" t="str">
        <f>VLOOKUP(CAT_Details[[#This Row],[Delivery Bp Customer Code]],Table6[],2,0)</f>
        <v>DK-BM01</v>
      </c>
    </row>
    <row r="4472" spans="1:16" x14ac:dyDescent="0.25">
      <c r="A4472" s="289" t="s">
        <v>75</v>
      </c>
      <c r="B4472">
        <v>1</v>
      </c>
      <c r="C4472">
        <v>2</v>
      </c>
      <c r="D4472">
        <v>0.1</v>
      </c>
      <c r="E4472" s="289" t="s">
        <v>10267</v>
      </c>
      <c r="F4472">
        <v>5015181116</v>
      </c>
      <c r="G4472" s="276">
        <v>45714</v>
      </c>
      <c r="H4472">
        <v>20250212650585</v>
      </c>
      <c r="I4472">
        <v>5.8000000000000003E-2</v>
      </c>
      <c r="J4472" s="289" t="s">
        <v>345</v>
      </c>
      <c r="K4472" s="289" t="s">
        <v>10268</v>
      </c>
      <c r="L4472" s="289" t="s">
        <v>275</v>
      </c>
      <c r="M4472" s="289" t="s">
        <v>10269</v>
      </c>
      <c r="N4472" s="289" t="s">
        <v>427</v>
      </c>
      <c r="O4472" s="289" t="s">
        <v>2173</v>
      </c>
      <c r="P4472" s="289" t="str">
        <f>VLOOKUP(CAT_Details[[#This Row],[Delivery Bp Customer Code]],Table6[],2,0)</f>
        <v>OYL1</v>
      </c>
    </row>
    <row r="4473" spans="1:16" x14ac:dyDescent="0.25">
      <c r="A4473" s="289" t="s">
        <v>75</v>
      </c>
      <c r="B4473">
        <v>1</v>
      </c>
      <c r="C4473">
        <v>3.3</v>
      </c>
      <c r="D4473">
        <v>0.06</v>
      </c>
      <c r="E4473" s="289" t="s">
        <v>10270</v>
      </c>
      <c r="F4473">
        <v>5015196354</v>
      </c>
      <c r="G4473" s="276">
        <v>45714</v>
      </c>
      <c r="H4473" s="5">
        <v>20250219656271</v>
      </c>
      <c r="I4473">
        <v>1.7999999999999999E-2</v>
      </c>
      <c r="J4473" s="289" t="s">
        <v>324</v>
      </c>
      <c r="K4473" s="289" t="s">
        <v>10271</v>
      </c>
      <c r="L4473" s="289" t="s">
        <v>275</v>
      </c>
      <c r="M4473" s="289" t="s">
        <v>10272</v>
      </c>
      <c r="N4473" s="289" t="s">
        <v>4287</v>
      </c>
      <c r="O4473" s="289" t="s">
        <v>2173</v>
      </c>
      <c r="P4473" s="289" t="str">
        <f>VLOOKUP(CAT_Details[[#This Row],[Delivery Bp Customer Code]],Table6[],2,0)</f>
        <v>OYL1</v>
      </c>
    </row>
    <row r="4474" spans="1:16" x14ac:dyDescent="0.25">
      <c r="A4474" s="289" t="s">
        <v>75</v>
      </c>
      <c r="B4474">
        <v>1</v>
      </c>
      <c r="C4474">
        <v>8</v>
      </c>
      <c r="D4474">
        <v>0.06</v>
      </c>
      <c r="E4474" s="289" t="s">
        <v>10270</v>
      </c>
      <c r="F4474">
        <v>5015196355</v>
      </c>
      <c r="G4474" s="276">
        <v>45714</v>
      </c>
      <c r="H4474">
        <v>20250219656254</v>
      </c>
      <c r="I4474">
        <v>4.7E-2</v>
      </c>
      <c r="J4474" s="289" t="s">
        <v>324</v>
      </c>
      <c r="K4474" s="289" t="s">
        <v>10273</v>
      </c>
      <c r="L4474" s="289" t="s">
        <v>275</v>
      </c>
      <c r="M4474" s="289" t="s">
        <v>10272</v>
      </c>
      <c r="N4474" s="289" t="s">
        <v>4287</v>
      </c>
      <c r="O4474" s="289" t="s">
        <v>2173</v>
      </c>
      <c r="P4474" s="289" t="str">
        <f>VLOOKUP(CAT_Details[[#This Row],[Delivery Bp Customer Code]],Table6[],2,0)</f>
        <v>OYL1</v>
      </c>
    </row>
    <row r="4475" spans="1:16" x14ac:dyDescent="0.25">
      <c r="A4475" s="289" t="s">
        <v>75</v>
      </c>
      <c r="B4475">
        <v>11</v>
      </c>
      <c r="C4475">
        <v>1353</v>
      </c>
      <c r="D4475">
        <v>2.2000000000000002</v>
      </c>
      <c r="E4475" s="289" t="s">
        <v>10274</v>
      </c>
      <c r="F4475">
        <v>5015196535</v>
      </c>
      <c r="G4475" s="276">
        <v>45714</v>
      </c>
      <c r="H4475">
        <v>20250219656664</v>
      </c>
      <c r="I4475">
        <v>3.1680000000000001</v>
      </c>
      <c r="J4475" s="289" t="s">
        <v>350</v>
      </c>
      <c r="K4475" s="289" t="s">
        <v>10275</v>
      </c>
      <c r="L4475" s="289" t="s">
        <v>275</v>
      </c>
      <c r="M4475" s="289" t="s">
        <v>10259</v>
      </c>
      <c r="N4475" s="289" t="s">
        <v>602</v>
      </c>
      <c r="O4475" s="289" t="s">
        <v>2173</v>
      </c>
      <c r="P4475" s="289" t="str">
        <f>VLOOKUP(CAT_Details[[#This Row],[Delivery Bp Customer Code]],Table6[],2,0)</f>
        <v>OYL1</v>
      </c>
    </row>
    <row r="4476" spans="1:16" x14ac:dyDescent="0.25">
      <c r="A4476" s="289" t="s">
        <v>75</v>
      </c>
      <c r="B4476">
        <v>3</v>
      </c>
      <c r="C4476">
        <v>37</v>
      </c>
      <c r="D4476">
        <v>0.36</v>
      </c>
      <c r="E4476" s="289" t="s">
        <v>10276</v>
      </c>
      <c r="F4476">
        <v>5015196613</v>
      </c>
      <c r="G4476" s="276">
        <v>45714</v>
      </c>
      <c r="H4476" s="5">
        <v>20250218655013</v>
      </c>
      <c r="I4476">
        <v>0.33900000000000002</v>
      </c>
      <c r="J4476" s="289" t="s">
        <v>350</v>
      </c>
      <c r="K4476" s="289" t="s">
        <v>10277</v>
      </c>
      <c r="L4476" s="289" t="s">
        <v>275</v>
      </c>
      <c r="M4476" s="289" t="s">
        <v>10150</v>
      </c>
      <c r="N4476" s="289" t="s">
        <v>2252</v>
      </c>
      <c r="O4476" s="289" t="s">
        <v>2173</v>
      </c>
      <c r="P4476" s="289" t="str">
        <f>VLOOKUP(CAT_Details[[#This Row],[Delivery Bp Customer Code]],Table6[],2,0)</f>
        <v>OYL1</v>
      </c>
    </row>
    <row r="4477" spans="1:16" x14ac:dyDescent="0.25">
      <c r="A4477" s="289" t="s">
        <v>75</v>
      </c>
      <c r="B4477">
        <v>1</v>
      </c>
      <c r="C4477">
        <v>4</v>
      </c>
      <c r="D4477">
        <v>0.06</v>
      </c>
      <c r="E4477" s="289" t="s">
        <v>10276</v>
      </c>
      <c r="F4477">
        <v>5015196616</v>
      </c>
      <c r="G4477" s="276">
        <v>45714</v>
      </c>
      <c r="H4477">
        <v>20250218655101</v>
      </c>
      <c r="I4477">
        <v>3.1E-2</v>
      </c>
      <c r="J4477" s="289" t="s">
        <v>350</v>
      </c>
      <c r="K4477" s="289" t="s">
        <v>10278</v>
      </c>
      <c r="L4477" s="289" t="s">
        <v>275</v>
      </c>
      <c r="M4477" s="289" t="s">
        <v>10150</v>
      </c>
      <c r="N4477" s="289" t="s">
        <v>2252</v>
      </c>
      <c r="O4477" s="289" t="s">
        <v>2173</v>
      </c>
      <c r="P4477" s="289" t="str">
        <f>VLOOKUP(CAT_Details[[#This Row],[Delivery Bp Customer Code]],Table6[],2,0)</f>
        <v>OYL1</v>
      </c>
    </row>
    <row r="4478" spans="1:16" x14ac:dyDescent="0.25">
      <c r="A4478" s="289" t="s">
        <v>75</v>
      </c>
      <c r="B4478">
        <v>6</v>
      </c>
      <c r="C4478">
        <v>120</v>
      </c>
      <c r="D4478">
        <v>0.93</v>
      </c>
      <c r="E4478" s="289" t="s">
        <v>10276</v>
      </c>
      <c r="F4478">
        <v>5015196617</v>
      </c>
      <c r="G4478" s="276">
        <v>45714</v>
      </c>
      <c r="H4478">
        <v>20250218655070</v>
      </c>
      <c r="I4478">
        <v>0.77700000000000002</v>
      </c>
      <c r="J4478" s="289" t="s">
        <v>350</v>
      </c>
      <c r="K4478" s="289" t="s">
        <v>10279</v>
      </c>
      <c r="L4478" s="289" t="s">
        <v>275</v>
      </c>
      <c r="M4478" s="289" t="s">
        <v>10150</v>
      </c>
      <c r="N4478" s="289" t="s">
        <v>2252</v>
      </c>
      <c r="O4478" s="289" t="s">
        <v>2173</v>
      </c>
      <c r="P4478" s="289" t="str">
        <f>VLOOKUP(CAT_Details[[#This Row],[Delivery Bp Customer Code]],Table6[],2,0)</f>
        <v>OYL1</v>
      </c>
    </row>
    <row r="4479" spans="1:16" x14ac:dyDescent="0.25">
      <c r="A4479" s="289" t="s">
        <v>75</v>
      </c>
      <c r="B4479">
        <v>2</v>
      </c>
      <c r="C4479">
        <v>825</v>
      </c>
      <c r="D4479">
        <v>0.8</v>
      </c>
      <c r="E4479" s="289" t="s">
        <v>10280</v>
      </c>
      <c r="F4479">
        <v>5015196623</v>
      </c>
      <c r="G4479" s="276">
        <v>45714</v>
      </c>
      <c r="H4479">
        <v>20250211649821</v>
      </c>
      <c r="I4479">
        <v>1.1519999999999999</v>
      </c>
      <c r="J4479" s="289" t="s">
        <v>350</v>
      </c>
      <c r="K4479" s="289" t="s">
        <v>10281</v>
      </c>
      <c r="L4479" s="289" t="s">
        <v>275</v>
      </c>
      <c r="M4479" s="289" t="s">
        <v>10282</v>
      </c>
      <c r="N4479" s="289" t="s">
        <v>2656</v>
      </c>
      <c r="O4479" s="289" t="s">
        <v>2173</v>
      </c>
      <c r="P4479" s="289" t="str">
        <f>VLOOKUP(CAT_Details[[#This Row],[Delivery Bp Customer Code]],Table6[],2,0)</f>
        <v>OYL1</v>
      </c>
    </row>
    <row r="4480" spans="1:16" x14ac:dyDescent="0.25">
      <c r="A4480" s="289" t="s">
        <v>75</v>
      </c>
      <c r="B4480">
        <v>1</v>
      </c>
      <c r="C4480">
        <v>96</v>
      </c>
      <c r="D4480">
        <v>0.2</v>
      </c>
      <c r="E4480" s="289" t="s">
        <v>10280</v>
      </c>
      <c r="F4480">
        <v>5015196624</v>
      </c>
      <c r="G4480" s="276">
        <v>45714</v>
      </c>
      <c r="H4480">
        <v>20250218655272</v>
      </c>
      <c r="I4480">
        <v>0.158</v>
      </c>
      <c r="J4480" s="289" t="s">
        <v>350</v>
      </c>
      <c r="K4480" s="289" t="s">
        <v>10283</v>
      </c>
      <c r="L4480" s="289" t="s">
        <v>275</v>
      </c>
      <c r="M4480" s="289" t="s">
        <v>10282</v>
      </c>
      <c r="N4480" s="289" t="s">
        <v>2656</v>
      </c>
      <c r="O4480" s="289" t="s">
        <v>2173</v>
      </c>
      <c r="P4480" s="289" t="str">
        <f>VLOOKUP(CAT_Details[[#This Row],[Delivery Bp Customer Code]],Table6[],2,0)</f>
        <v>OYL1</v>
      </c>
    </row>
    <row r="4481" spans="1:16" x14ac:dyDescent="0.25">
      <c r="A4481" s="289" t="s">
        <v>75</v>
      </c>
      <c r="B4481">
        <v>1</v>
      </c>
      <c r="C4481">
        <v>3</v>
      </c>
      <c r="D4481">
        <v>0.02</v>
      </c>
      <c r="E4481" s="289" t="s">
        <v>10284</v>
      </c>
      <c r="F4481">
        <v>5015196814</v>
      </c>
      <c r="G4481" s="276">
        <v>45714</v>
      </c>
      <c r="H4481">
        <v>20250213651680</v>
      </c>
      <c r="I4481">
        <v>5.0000000000000001E-3</v>
      </c>
      <c r="J4481" s="289" t="s">
        <v>350</v>
      </c>
      <c r="K4481" s="289" t="s">
        <v>10285</v>
      </c>
      <c r="L4481" s="289" t="s">
        <v>275</v>
      </c>
      <c r="M4481" s="289" t="s">
        <v>10286</v>
      </c>
      <c r="N4481" s="289" t="s">
        <v>4178</v>
      </c>
      <c r="O4481" s="289" t="s">
        <v>2173</v>
      </c>
      <c r="P4481" s="289" t="str">
        <f>VLOOKUP(CAT_Details[[#This Row],[Delivery Bp Customer Code]],Table6[],2,0)</f>
        <v>OYL1</v>
      </c>
    </row>
    <row r="4482" spans="1:16" x14ac:dyDescent="0.25">
      <c r="A4482" s="289" t="s">
        <v>75</v>
      </c>
      <c r="B4482">
        <v>1</v>
      </c>
      <c r="C4482">
        <v>5.42</v>
      </c>
      <c r="D4482">
        <v>0.03</v>
      </c>
      <c r="E4482" s="289" t="s">
        <v>10287</v>
      </c>
      <c r="F4482">
        <v>5015210169</v>
      </c>
      <c r="G4482" s="276">
        <v>45714</v>
      </c>
      <c r="H4482">
        <v>20250220657154</v>
      </c>
      <c r="I4482">
        <v>1.2E-2</v>
      </c>
      <c r="J4482" s="289" t="s">
        <v>280</v>
      </c>
      <c r="K4482" s="289" t="s">
        <v>10288</v>
      </c>
      <c r="L4482" s="289" t="s">
        <v>275</v>
      </c>
      <c r="M4482" s="289" t="s">
        <v>10161</v>
      </c>
      <c r="N4482" s="289" t="s">
        <v>2346</v>
      </c>
      <c r="O4482" s="289" t="s">
        <v>2173</v>
      </c>
      <c r="P4482" s="289" t="str">
        <f>VLOOKUP(CAT_Details[[#This Row],[Delivery Bp Customer Code]],Table6[],2,0)</f>
        <v>OYL1</v>
      </c>
    </row>
    <row r="4483" spans="1:16" x14ac:dyDescent="0.25">
      <c r="A4483" s="289" t="s">
        <v>75</v>
      </c>
      <c r="B4483">
        <v>7</v>
      </c>
      <c r="C4483">
        <v>665</v>
      </c>
      <c r="D4483">
        <v>1.45</v>
      </c>
      <c r="E4483" s="289" t="s">
        <v>10289</v>
      </c>
      <c r="F4483">
        <v>5015210278</v>
      </c>
      <c r="G4483" s="276">
        <v>45714</v>
      </c>
      <c r="H4483">
        <v>20250220657248</v>
      </c>
      <c r="I4483">
        <v>0.90600000000000003</v>
      </c>
      <c r="J4483" s="289" t="s">
        <v>280</v>
      </c>
      <c r="K4483" s="289" t="s">
        <v>10290</v>
      </c>
      <c r="L4483" s="289" t="s">
        <v>275</v>
      </c>
      <c r="M4483" s="289" t="s">
        <v>10291</v>
      </c>
      <c r="N4483" s="289" t="s">
        <v>2942</v>
      </c>
      <c r="O4483" s="289" t="s">
        <v>2173</v>
      </c>
      <c r="P4483" s="289" t="str">
        <f>VLOOKUP(CAT_Details[[#This Row],[Delivery Bp Customer Code]],Table6[],2,0)</f>
        <v>OYL1</v>
      </c>
    </row>
    <row r="4484" spans="1:16" x14ac:dyDescent="0.25">
      <c r="A4484" s="289" t="s">
        <v>75</v>
      </c>
      <c r="B4484">
        <v>1</v>
      </c>
      <c r="C4484">
        <v>50</v>
      </c>
      <c r="D4484">
        <v>0.4</v>
      </c>
      <c r="E4484" s="289" t="s">
        <v>10292</v>
      </c>
      <c r="F4484">
        <v>5015225838</v>
      </c>
      <c r="G4484" s="276">
        <v>45714</v>
      </c>
      <c r="H4484">
        <v>20250220657808</v>
      </c>
      <c r="I4484">
        <v>0.70099999999999996</v>
      </c>
      <c r="J4484" s="289" t="s">
        <v>273</v>
      </c>
      <c r="K4484" s="289" t="s">
        <v>10293</v>
      </c>
      <c r="L4484" s="289" t="s">
        <v>275</v>
      </c>
      <c r="M4484" s="289" t="s">
        <v>10251</v>
      </c>
      <c r="N4484" s="289" t="s">
        <v>1240</v>
      </c>
      <c r="O4484" s="289" t="s">
        <v>2173</v>
      </c>
      <c r="P4484" s="289" t="str">
        <f>VLOOKUP(CAT_Details[[#This Row],[Delivery Bp Customer Code]],Table6[],2,0)</f>
        <v>OYL1</v>
      </c>
    </row>
    <row r="4485" spans="1:16" x14ac:dyDescent="0.25">
      <c r="A4485" s="289" t="s">
        <v>75</v>
      </c>
      <c r="B4485">
        <v>1</v>
      </c>
      <c r="C4485">
        <v>81.599999999999994</v>
      </c>
      <c r="D4485">
        <v>0.4</v>
      </c>
      <c r="E4485" s="289" t="s">
        <v>10265</v>
      </c>
      <c r="F4485">
        <v>5015225906</v>
      </c>
      <c r="G4485" s="276">
        <v>45714</v>
      </c>
      <c r="H4485">
        <v>20250220657871</v>
      </c>
      <c r="I4485">
        <v>0.96</v>
      </c>
      <c r="J4485" s="289" t="s">
        <v>273</v>
      </c>
      <c r="K4485" s="289" t="s">
        <v>10294</v>
      </c>
      <c r="L4485" s="289" t="s">
        <v>275</v>
      </c>
      <c r="M4485" s="289" t="s">
        <v>10251</v>
      </c>
      <c r="N4485" s="289" t="s">
        <v>493</v>
      </c>
      <c r="O4485" s="289" t="s">
        <v>2173</v>
      </c>
      <c r="P4485" s="289" t="str">
        <f>VLOOKUP(CAT_Details[[#This Row],[Delivery Bp Customer Code]],Table6[],2,0)</f>
        <v>OYL1</v>
      </c>
    </row>
    <row r="4486" spans="1:16" x14ac:dyDescent="0.25">
      <c r="A4486" s="289" t="s">
        <v>3329</v>
      </c>
      <c r="B4486">
        <v>3</v>
      </c>
      <c r="C4486">
        <v>673</v>
      </c>
      <c r="D4486">
        <v>1.2</v>
      </c>
      <c r="E4486" s="289" t="s">
        <v>10295</v>
      </c>
      <c r="F4486">
        <v>5015166324</v>
      </c>
      <c r="G4486" s="276">
        <v>45714</v>
      </c>
      <c r="H4486">
        <v>20250214652940</v>
      </c>
      <c r="I4486">
        <v>2.7360000000000002</v>
      </c>
      <c r="J4486" s="289" t="s">
        <v>438</v>
      </c>
      <c r="K4486" s="289" t="s">
        <v>10296</v>
      </c>
      <c r="L4486" s="289" t="s">
        <v>275</v>
      </c>
      <c r="M4486" s="289" t="s">
        <v>10137</v>
      </c>
      <c r="N4486" s="289" t="s">
        <v>4090</v>
      </c>
      <c r="O4486" s="289" t="s">
        <v>3332</v>
      </c>
      <c r="P4486" s="289">
        <f>VLOOKUP(CAT_Details[[#This Row],[Delivery Bp Customer Code]],Table6[],2,0)</f>
        <v>3402</v>
      </c>
    </row>
    <row r="4487" spans="1:16" x14ac:dyDescent="0.25">
      <c r="A4487" s="289" t="s">
        <v>3329</v>
      </c>
      <c r="B4487">
        <v>1</v>
      </c>
      <c r="C4487">
        <v>35</v>
      </c>
      <c r="D4487">
        <v>0.2</v>
      </c>
      <c r="E4487" s="289" t="s">
        <v>10297</v>
      </c>
      <c r="F4487">
        <v>5015166512</v>
      </c>
      <c r="G4487" s="276">
        <v>45714</v>
      </c>
      <c r="H4487">
        <v>20250214653273</v>
      </c>
      <c r="I4487">
        <v>0.216</v>
      </c>
      <c r="J4487" s="289" t="s">
        <v>401</v>
      </c>
      <c r="K4487" s="289" t="s">
        <v>10298</v>
      </c>
      <c r="L4487" s="289" t="s">
        <v>275</v>
      </c>
      <c r="M4487" s="289" t="s">
        <v>10299</v>
      </c>
      <c r="N4487" s="289" t="s">
        <v>2533</v>
      </c>
      <c r="O4487" s="289" t="s">
        <v>3332</v>
      </c>
      <c r="P4487" s="289">
        <f>VLOOKUP(CAT_Details[[#This Row],[Delivery Bp Customer Code]],Table6[],2,0)</f>
        <v>3402</v>
      </c>
    </row>
    <row r="4488" spans="1:16" x14ac:dyDescent="0.25">
      <c r="A4488" s="289" t="s">
        <v>3329</v>
      </c>
      <c r="B4488">
        <v>25</v>
      </c>
      <c r="C4488">
        <v>750</v>
      </c>
      <c r="D4488">
        <v>10</v>
      </c>
      <c r="E4488" s="289" t="s">
        <v>10300</v>
      </c>
      <c r="F4488">
        <v>5015181061</v>
      </c>
      <c r="G4488" s="276">
        <v>45714</v>
      </c>
      <c r="H4488">
        <v>20250217653944</v>
      </c>
      <c r="I4488">
        <v>24</v>
      </c>
      <c r="J4488" s="289" t="s">
        <v>324</v>
      </c>
      <c r="K4488" s="289" t="s">
        <v>10301</v>
      </c>
      <c r="L4488" s="289" t="s">
        <v>275</v>
      </c>
      <c r="M4488" s="289" t="s">
        <v>10302</v>
      </c>
      <c r="N4488" s="289" t="s">
        <v>3571</v>
      </c>
      <c r="O4488" s="289" t="s">
        <v>3332</v>
      </c>
      <c r="P4488" s="289">
        <f>VLOOKUP(CAT_Details[[#This Row],[Delivery Bp Customer Code]],Table6[],2,0)</f>
        <v>3402</v>
      </c>
    </row>
    <row r="4489" spans="1:16" x14ac:dyDescent="0.25">
      <c r="A4489" s="289" t="s">
        <v>3329</v>
      </c>
      <c r="B4489">
        <v>8</v>
      </c>
      <c r="C4489">
        <v>680</v>
      </c>
      <c r="D4489">
        <v>3.2</v>
      </c>
      <c r="E4489" s="289" t="s">
        <v>10303</v>
      </c>
      <c r="F4489">
        <v>5015181651</v>
      </c>
      <c r="G4489" s="276">
        <v>45714</v>
      </c>
      <c r="H4489" s="5">
        <v>20250218654987</v>
      </c>
      <c r="I4489">
        <v>4.6079999999999997</v>
      </c>
      <c r="J4489" s="289" t="s">
        <v>324</v>
      </c>
      <c r="K4489" s="289" t="s">
        <v>10304</v>
      </c>
      <c r="L4489" s="289" t="s">
        <v>275</v>
      </c>
      <c r="M4489" s="289" t="s">
        <v>10169</v>
      </c>
      <c r="N4489" s="289" t="s">
        <v>4634</v>
      </c>
      <c r="O4489" s="289" t="s">
        <v>3332</v>
      </c>
      <c r="P4489" s="289">
        <f>VLOOKUP(CAT_Details[[#This Row],[Delivery Bp Customer Code]],Table6[],2,0)</f>
        <v>3402</v>
      </c>
    </row>
    <row r="4490" spans="1:16" x14ac:dyDescent="0.25">
      <c r="A4490" s="289" t="s">
        <v>3329</v>
      </c>
      <c r="B4490">
        <v>1</v>
      </c>
      <c r="C4490">
        <v>34</v>
      </c>
      <c r="D4490">
        <v>0.1</v>
      </c>
      <c r="E4490" s="289" t="s">
        <v>10305</v>
      </c>
      <c r="F4490">
        <v>5015181806</v>
      </c>
      <c r="G4490" s="276">
        <v>45714</v>
      </c>
      <c r="H4490">
        <v>20250217653989</v>
      </c>
      <c r="I4490">
        <v>6.2E-2</v>
      </c>
      <c r="J4490" s="289" t="s">
        <v>1047</v>
      </c>
      <c r="K4490" s="289" t="s">
        <v>10306</v>
      </c>
      <c r="L4490" s="289" t="s">
        <v>275</v>
      </c>
      <c r="M4490" s="289" t="s">
        <v>10137</v>
      </c>
      <c r="N4490" s="289" t="s">
        <v>1049</v>
      </c>
      <c r="O4490" s="289" t="s">
        <v>3332</v>
      </c>
      <c r="P4490" s="289">
        <f>VLOOKUP(CAT_Details[[#This Row],[Delivery Bp Customer Code]],Table6[],2,0)</f>
        <v>3402</v>
      </c>
    </row>
    <row r="4491" spans="1:16" x14ac:dyDescent="0.25">
      <c r="A4491" s="289" t="s">
        <v>3329</v>
      </c>
      <c r="B4491">
        <v>1</v>
      </c>
      <c r="C4491">
        <v>191.4</v>
      </c>
      <c r="D4491">
        <v>0.4</v>
      </c>
      <c r="E4491" s="289" t="s">
        <v>10307</v>
      </c>
      <c r="F4491">
        <v>5015181830</v>
      </c>
      <c r="G4491" s="276">
        <v>45714</v>
      </c>
      <c r="H4491">
        <v>20250217654499</v>
      </c>
      <c r="I4491">
        <v>0.624</v>
      </c>
      <c r="J4491" s="289" t="s">
        <v>324</v>
      </c>
      <c r="K4491" s="289" t="s">
        <v>10308</v>
      </c>
      <c r="L4491" s="289" t="s">
        <v>275</v>
      </c>
      <c r="M4491" s="289" t="s">
        <v>10201</v>
      </c>
      <c r="N4491" s="289" t="s">
        <v>3648</v>
      </c>
      <c r="O4491" s="289" t="s">
        <v>3332</v>
      </c>
      <c r="P4491" s="289">
        <f>VLOOKUP(CAT_Details[[#This Row],[Delivery Bp Customer Code]],Table6[],2,0)</f>
        <v>3402</v>
      </c>
    </row>
    <row r="4492" spans="1:16" x14ac:dyDescent="0.25">
      <c r="A4492" s="289" t="s">
        <v>3329</v>
      </c>
      <c r="B4492">
        <v>2</v>
      </c>
      <c r="C4492">
        <v>128</v>
      </c>
      <c r="D4492">
        <v>0.8</v>
      </c>
      <c r="E4492" s="289" t="s">
        <v>10309</v>
      </c>
      <c r="F4492">
        <v>5015196727</v>
      </c>
      <c r="G4492" s="276">
        <v>45714</v>
      </c>
      <c r="H4492" s="5">
        <v>20250218655110</v>
      </c>
      <c r="I4492">
        <v>1.9390000000000001</v>
      </c>
      <c r="J4492" s="289" t="s">
        <v>350</v>
      </c>
      <c r="K4492" s="289" t="s">
        <v>10310</v>
      </c>
      <c r="L4492" s="289" t="s">
        <v>275</v>
      </c>
      <c r="M4492" s="289" t="s">
        <v>10259</v>
      </c>
      <c r="N4492" s="289" t="s">
        <v>690</v>
      </c>
      <c r="O4492" s="289" t="s">
        <v>3332</v>
      </c>
      <c r="P4492" s="289">
        <f>VLOOKUP(CAT_Details[[#This Row],[Delivery Bp Customer Code]],Table6[],2,0)</f>
        <v>3402</v>
      </c>
    </row>
    <row r="4493" spans="1:16" x14ac:dyDescent="0.25">
      <c r="A4493" s="289" t="s">
        <v>3329</v>
      </c>
      <c r="B4493">
        <v>3</v>
      </c>
      <c r="C4493">
        <v>363.39</v>
      </c>
      <c r="D4493">
        <v>0.6</v>
      </c>
      <c r="E4493" s="289" t="s">
        <v>10311</v>
      </c>
      <c r="F4493">
        <v>5015196742</v>
      </c>
      <c r="G4493" s="276">
        <v>45714</v>
      </c>
      <c r="H4493">
        <v>20250218654975</v>
      </c>
      <c r="I4493">
        <v>1.1519999999999999</v>
      </c>
      <c r="J4493" s="289" t="s">
        <v>350</v>
      </c>
      <c r="K4493" s="289" t="s">
        <v>10312</v>
      </c>
      <c r="L4493" s="289" t="s">
        <v>275</v>
      </c>
      <c r="M4493" s="289" t="s">
        <v>10313</v>
      </c>
      <c r="N4493" s="289" t="s">
        <v>743</v>
      </c>
      <c r="O4493" s="289" t="s">
        <v>3332</v>
      </c>
      <c r="P4493" s="289">
        <f>VLOOKUP(CAT_Details[[#This Row],[Delivery Bp Customer Code]],Table6[],2,0)</f>
        <v>3402</v>
      </c>
    </row>
    <row r="4494" spans="1:16" x14ac:dyDescent="0.25">
      <c r="A4494" s="289" t="s">
        <v>3329</v>
      </c>
      <c r="B4494">
        <v>9</v>
      </c>
      <c r="C4494">
        <v>4778.5600000000004</v>
      </c>
      <c r="D4494">
        <v>3.6</v>
      </c>
      <c r="E4494" s="289" t="s">
        <v>10314</v>
      </c>
      <c r="F4494">
        <v>5015196851</v>
      </c>
      <c r="G4494" s="276">
        <v>45714</v>
      </c>
      <c r="H4494">
        <v>20250220657206</v>
      </c>
      <c r="I4494">
        <v>5.1840000000000002</v>
      </c>
      <c r="J4494" s="289" t="s">
        <v>350</v>
      </c>
      <c r="K4494" s="289" t="s">
        <v>10315</v>
      </c>
      <c r="L4494" s="289" t="s">
        <v>275</v>
      </c>
      <c r="M4494" s="289" t="s">
        <v>10259</v>
      </c>
      <c r="N4494" s="289" t="s">
        <v>3793</v>
      </c>
      <c r="O4494" s="289" t="s">
        <v>3332</v>
      </c>
      <c r="P4494" s="289">
        <f>VLOOKUP(CAT_Details[[#This Row],[Delivery Bp Customer Code]],Table6[],2,0)</f>
        <v>3402</v>
      </c>
    </row>
    <row r="4495" spans="1:16" x14ac:dyDescent="0.25">
      <c r="A4495" s="289" t="s">
        <v>3329</v>
      </c>
      <c r="B4495">
        <v>11</v>
      </c>
      <c r="C4495">
        <v>1627.63</v>
      </c>
      <c r="D4495">
        <v>4.4000000000000004</v>
      </c>
      <c r="E4495" s="289" t="s">
        <v>10316</v>
      </c>
      <c r="F4495">
        <v>5015232755</v>
      </c>
      <c r="G4495" s="276">
        <v>45714</v>
      </c>
      <c r="H4495">
        <v>20250219656049</v>
      </c>
      <c r="I4495">
        <v>9.3879999999999999</v>
      </c>
      <c r="J4495" s="289" t="s">
        <v>350</v>
      </c>
      <c r="K4495" s="289" t="s">
        <v>10317</v>
      </c>
      <c r="L4495" s="289" t="s">
        <v>275</v>
      </c>
      <c r="M4495" s="289" t="s">
        <v>10318</v>
      </c>
      <c r="N4495" s="289" t="s">
        <v>625</v>
      </c>
      <c r="O4495" s="289" t="s">
        <v>3332</v>
      </c>
      <c r="P4495" s="289">
        <f>VLOOKUP(CAT_Details[[#This Row],[Delivery Bp Customer Code]],Table6[],2,0)</f>
        <v>3402</v>
      </c>
    </row>
    <row r="4496" spans="1:16" x14ac:dyDescent="0.25">
      <c r="A4496" s="289" t="s">
        <v>76</v>
      </c>
      <c r="B4496">
        <v>4</v>
      </c>
      <c r="C4496">
        <v>798</v>
      </c>
      <c r="D4496">
        <v>1.6</v>
      </c>
      <c r="E4496" s="289" t="s">
        <v>10319</v>
      </c>
      <c r="F4496">
        <v>5015166428</v>
      </c>
      <c r="G4496" s="276">
        <v>45714</v>
      </c>
      <c r="H4496">
        <v>20250214653444</v>
      </c>
      <c r="I4496">
        <v>3.84</v>
      </c>
      <c r="J4496" s="289" t="s">
        <v>294</v>
      </c>
      <c r="K4496" s="289" t="s">
        <v>10320</v>
      </c>
      <c r="L4496" s="289" t="s">
        <v>275</v>
      </c>
      <c r="M4496" s="289" t="s">
        <v>10321</v>
      </c>
      <c r="N4496" s="289" t="s">
        <v>504</v>
      </c>
      <c r="O4496" s="289" t="s">
        <v>748</v>
      </c>
      <c r="P4496" s="289" t="str">
        <f>VLOOKUP(CAT_Details[[#This Row],[Delivery Bp Customer Code]],Table6[],2,0)</f>
        <v>No Loc</v>
      </c>
    </row>
    <row r="4497" spans="1:16" x14ac:dyDescent="0.25">
      <c r="A4497" s="289" t="s">
        <v>76</v>
      </c>
      <c r="B4497">
        <v>5</v>
      </c>
      <c r="C4497">
        <v>282</v>
      </c>
      <c r="D4497">
        <v>1.24</v>
      </c>
      <c r="E4497" s="289" t="s">
        <v>10322</v>
      </c>
      <c r="F4497">
        <v>5015181004</v>
      </c>
      <c r="G4497" s="276">
        <v>45714</v>
      </c>
      <c r="H4497">
        <v>20250217654307</v>
      </c>
      <c r="I4497">
        <v>1.7829999999999999</v>
      </c>
      <c r="J4497" s="289" t="s">
        <v>324</v>
      </c>
      <c r="K4497" s="289" t="s">
        <v>10323</v>
      </c>
      <c r="L4497" s="289" t="s">
        <v>275</v>
      </c>
      <c r="M4497" s="289" t="s">
        <v>10201</v>
      </c>
      <c r="N4497" s="289" t="s">
        <v>1160</v>
      </c>
      <c r="O4497" s="289" t="s">
        <v>748</v>
      </c>
      <c r="P4497" s="289" t="str">
        <f>VLOOKUP(CAT_Details[[#This Row],[Delivery Bp Customer Code]],Table6[],2,0)</f>
        <v>No Loc</v>
      </c>
    </row>
    <row r="4498" spans="1:16" x14ac:dyDescent="0.25">
      <c r="A4498" s="289" t="s">
        <v>76</v>
      </c>
      <c r="B4498">
        <v>1</v>
      </c>
      <c r="C4498">
        <v>40</v>
      </c>
      <c r="D4498">
        <v>0.4</v>
      </c>
      <c r="E4498" s="289" t="s">
        <v>10324</v>
      </c>
      <c r="F4498">
        <v>5015181037</v>
      </c>
      <c r="G4498" s="276">
        <v>45714</v>
      </c>
      <c r="H4498">
        <v>20250217654559</v>
      </c>
      <c r="I4498">
        <v>0.96</v>
      </c>
      <c r="J4498" s="289" t="s">
        <v>345</v>
      </c>
      <c r="K4498" s="289" t="s">
        <v>10325</v>
      </c>
      <c r="L4498" s="289" t="s">
        <v>275</v>
      </c>
      <c r="M4498" s="289" t="s">
        <v>10269</v>
      </c>
      <c r="N4498" s="289" t="s">
        <v>512</v>
      </c>
      <c r="O4498" s="289" t="s">
        <v>748</v>
      </c>
      <c r="P4498" s="289" t="str">
        <f>VLOOKUP(CAT_Details[[#This Row],[Delivery Bp Customer Code]],Table6[],2,0)</f>
        <v>No Loc</v>
      </c>
    </row>
    <row r="4499" spans="1:16" x14ac:dyDescent="0.25">
      <c r="A4499" s="289" t="s">
        <v>76</v>
      </c>
      <c r="B4499">
        <v>1</v>
      </c>
      <c r="C4499">
        <v>110</v>
      </c>
      <c r="D4499">
        <v>0.4</v>
      </c>
      <c r="E4499" s="289" t="s">
        <v>10267</v>
      </c>
      <c r="F4499">
        <v>5015181119</v>
      </c>
      <c r="G4499" s="276">
        <v>45714</v>
      </c>
      <c r="H4499">
        <v>20250213651738</v>
      </c>
      <c r="I4499">
        <v>0.86399999999999999</v>
      </c>
      <c r="J4499" s="289" t="s">
        <v>345</v>
      </c>
      <c r="K4499" s="289" t="s">
        <v>10326</v>
      </c>
      <c r="L4499" s="289" t="s">
        <v>275</v>
      </c>
      <c r="M4499" s="289" t="s">
        <v>10269</v>
      </c>
      <c r="N4499" s="289" t="s">
        <v>427</v>
      </c>
      <c r="O4499" s="289" t="s">
        <v>748</v>
      </c>
      <c r="P4499" s="289" t="str">
        <f>VLOOKUP(CAT_Details[[#This Row],[Delivery Bp Customer Code]],Table6[],2,0)</f>
        <v>No Loc</v>
      </c>
    </row>
    <row r="4500" spans="1:16" x14ac:dyDescent="0.25">
      <c r="A4500" s="289" t="s">
        <v>76</v>
      </c>
      <c r="B4500">
        <v>7</v>
      </c>
      <c r="C4500">
        <v>490</v>
      </c>
      <c r="D4500">
        <v>2.8</v>
      </c>
      <c r="E4500" s="289" t="s">
        <v>10327</v>
      </c>
      <c r="F4500">
        <v>5015196364</v>
      </c>
      <c r="G4500" s="276">
        <v>45714</v>
      </c>
      <c r="H4500" s="5">
        <v>20250219656113</v>
      </c>
      <c r="I4500">
        <v>6.72</v>
      </c>
      <c r="J4500" s="289" t="s">
        <v>350</v>
      </c>
      <c r="K4500" s="289" t="s">
        <v>10328</v>
      </c>
      <c r="L4500" s="289" t="s">
        <v>275</v>
      </c>
      <c r="M4500" s="289" t="s">
        <v>10157</v>
      </c>
      <c r="N4500" s="289" t="s">
        <v>818</v>
      </c>
      <c r="O4500" s="289" t="s">
        <v>748</v>
      </c>
      <c r="P4500" s="289" t="str">
        <f>VLOOKUP(CAT_Details[[#This Row],[Delivery Bp Customer Code]],Table6[],2,0)</f>
        <v>No Loc</v>
      </c>
    </row>
    <row r="4501" spans="1:16" x14ac:dyDescent="0.25">
      <c r="A4501" s="289" t="s">
        <v>285</v>
      </c>
      <c r="B4501">
        <v>19</v>
      </c>
      <c r="C4501">
        <v>8151.95</v>
      </c>
      <c r="D4501">
        <v>7.6</v>
      </c>
      <c r="E4501" s="289" t="s">
        <v>10329</v>
      </c>
      <c r="F4501">
        <v>5015151904</v>
      </c>
      <c r="G4501" s="276">
        <v>45714</v>
      </c>
      <c r="H4501" s="5">
        <v>20250214652979</v>
      </c>
      <c r="I4501">
        <v>23.712</v>
      </c>
      <c r="J4501" s="289" t="s">
        <v>383</v>
      </c>
      <c r="K4501" s="289" t="s">
        <v>10330</v>
      </c>
      <c r="L4501" s="289" t="s">
        <v>275</v>
      </c>
      <c r="M4501" s="289" t="s">
        <v>10331</v>
      </c>
      <c r="N4501" s="289" t="s">
        <v>667</v>
      </c>
      <c r="O4501" s="289" t="s">
        <v>291</v>
      </c>
      <c r="P4501" s="289" t="str">
        <f>VLOOKUP(CAT_Details[[#This Row],[Delivery Bp Customer Code]],Table6[],2,0)</f>
        <v>DX01-L5</v>
      </c>
    </row>
    <row r="4502" spans="1:16" x14ac:dyDescent="0.25">
      <c r="A4502" s="289" t="s">
        <v>285</v>
      </c>
      <c r="B4502">
        <v>2</v>
      </c>
      <c r="C4502">
        <v>895</v>
      </c>
      <c r="D4502">
        <v>0.8</v>
      </c>
      <c r="E4502" s="289" t="s">
        <v>10329</v>
      </c>
      <c r="F4502">
        <v>5015151905</v>
      </c>
      <c r="G4502" s="276">
        <v>45714</v>
      </c>
      <c r="H4502" s="5">
        <v>20250214652987</v>
      </c>
      <c r="I4502">
        <v>2.496</v>
      </c>
      <c r="J4502" s="289" t="s">
        <v>383</v>
      </c>
      <c r="K4502" s="289" t="s">
        <v>10332</v>
      </c>
      <c r="L4502" s="289" t="s">
        <v>275</v>
      </c>
      <c r="M4502" s="289" t="s">
        <v>10331</v>
      </c>
      <c r="N4502" s="289" t="s">
        <v>667</v>
      </c>
      <c r="O4502" s="289" t="s">
        <v>291</v>
      </c>
      <c r="P4502" s="289" t="str">
        <f>VLOOKUP(CAT_Details[[#This Row],[Delivery Bp Customer Code]],Table6[],2,0)</f>
        <v>DX01-L5</v>
      </c>
    </row>
    <row r="4503" spans="1:16" x14ac:dyDescent="0.25">
      <c r="A4503" s="289" t="s">
        <v>285</v>
      </c>
      <c r="B4503">
        <v>8</v>
      </c>
      <c r="C4503">
        <v>865</v>
      </c>
      <c r="D4503">
        <v>2.8</v>
      </c>
      <c r="E4503" s="289" t="s">
        <v>10319</v>
      </c>
      <c r="F4503">
        <v>5015166426</v>
      </c>
      <c r="G4503" s="276">
        <v>45714</v>
      </c>
      <c r="H4503" s="5">
        <v>20250214653249</v>
      </c>
      <c r="I4503">
        <v>4.3680000000000003</v>
      </c>
      <c r="J4503" s="289" t="s">
        <v>294</v>
      </c>
      <c r="K4503" s="289" t="s">
        <v>10333</v>
      </c>
      <c r="L4503" s="289" t="s">
        <v>275</v>
      </c>
      <c r="M4503" s="289" t="s">
        <v>10321</v>
      </c>
      <c r="N4503" s="289" t="s">
        <v>504</v>
      </c>
      <c r="O4503" s="289" t="s">
        <v>291</v>
      </c>
      <c r="P4503" s="289" t="str">
        <f>VLOOKUP(CAT_Details[[#This Row],[Delivery Bp Customer Code]],Table6[],2,0)</f>
        <v>DX01-L5</v>
      </c>
    </row>
    <row r="4504" spans="1:16" x14ac:dyDescent="0.25">
      <c r="A4504" s="289" t="s">
        <v>285</v>
      </c>
      <c r="B4504">
        <v>7</v>
      </c>
      <c r="C4504">
        <v>732</v>
      </c>
      <c r="D4504">
        <v>2.4</v>
      </c>
      <c r="E4504" s="289" t="s">
        <v>10319</v>
      </c>
      <c r="F4504">
        <v>5015166429</v>
      </c>
      <c r="G4504" s="276">
        <v>45714</v>
      </c>
      <c r="H4504">
        <v>20250214653440</v>
      </c>
      <c r="I4504">
        <v>4.1760000000000002</v>
      </c>
      <c r="J4504" s="289" t="s">
        <v>294</v>
      </c>
      <c r="K4504" s="289" t="s">
        <v>10334</v>
      </c>
      <c r="L4504" s="289" t="s">
        <v>275</v>
      </c>
      <c r="M4504" s="289" t="s">
        <v>10321</v>
      </c>
      <c r="N4504" s="289" t="s">
        <v>504</v>
      </c>
      <c r="O4504" s="289" t="s">
        <v>291</v>
      </c>
      <c r="P4504" s="289" t="str">
        <f>VLOOKUP(CAT_Details[[#This Row],[Delivery Bp Customer Code]],Table6[],2,0)</f>
        <v>DX01-L5</v>
      </c>
    </row>
    <row r="4505" spans="1:16" x14ac:dyDescent="0.25">
      <c r="A4505" s="289" t="s">
        <v>285</v>
      </c>
      <c r="B4505">
        <v>2</v>
      </c>
      <c r="C4505">
        <v>2300</v>
      </c>
      <c r="D4505">
        <v>0.8</v>
      </c>
      <c r="E4505" s="289" t="s">
        <v>10335</v>
      </c>
      <c r="F4505">
        <v>5015181029</v>
      </c>
      <c r="G4505" s="276">
        <v>45714</v>
      </c>
      <c r="H4505" s="5">
        <v>20250218655567</v>
      </c>
      <c r="I4505">
        <v>1.1519999999999999</v>
      </c>
      <c r="J4505" s="289" t="s">
        <v>324</v>
      </c>
      <c r="K4505" s="289" t="s">
        <v>10336</v>
      </c>
      <c r="L4505" s="289" t="s">
        <v>275</v>
      </c>
      <c r="M4505" s="289" t="s">
        <v>10302</v>
      </c>
      <c r="N4505" s="289" t="s">
        <v>333</v>
      </c>
      <c r="O4505" s="289" t="s">
        <v>291</v>
      </c>
      <c r="P4505" s="289" t="str">
        <f>VLOOKUP(CAT_Details[[#This Row],[Delivery Bp Customer Code]],Table6[],2,0)</f>
        <v>DX01-L5</v>
      </c>
    </row>
    <row r="4506" spans="1:16" x14ac:dyDescent="0.25">
      <c r="A4506" s="289" t="s">
        <v>285</v>
      </c>
      <c r="B4506">
        <v>1</v>
      </c>
      <c r="C4506">
        <v>7.2</v>
      </c>
      <c r="D4506">
        <v>0.05</v>
      </c>
      <c r="E4506" s="289" t="s">
        <v>10337</v>
      </c>
      <c r="F4506">
        <v>5015181721</v>
      </c>
      <c r="G4506" s="276">
        <v>45714</v>
      </c>
      <c r="H4506">
        <v>20250218655074</v>
      </c>
      <c r="I4506">
        <v>2.7E-2</v>
      </c>
      <c r="J4506" s="289" t="s">
        <v>345</v>
      </c>
      <c r="K4506" s="289" t="s">
        <v>10338</v>
      </c>
      <c r="L4506" s="289" t="s">
        <v>275</v>
      </c>
      <c r="M4506" s="289" t="s">
        <v>10269</v>
      </c>
      <c r="N4506" s="289" t="s">
        <v>371</v>
      </c>
      <c r="O4506" s="289" t="s">
        <v>291</v>
      </c>
      <c r="P4506" s="289" t="str">
        <f>VLOOKUP(CAT_Details[[#This Row],[Delivery Bp Customer Code]],Table6[],2,0)</f>
        <v>DX01-L5</v>
      </c>
    </row>
    <row r="4507" spans="1:16" x14ac:dyDescent="0.25">
      <c r="A4507" s="289" t="s">
        <v>285</v>
      </c>
      <c r="B4507">
        <v>36</v>
      </c>
      <c r="C4507">
        <v>6919</v>
      </c>
      <c r="D4507">
        <v>18.02</v>
      </c>
      <c r="E4507" s="289" t="s">
        <v>10327</v>
      </c>
      <c r="F4507">
        <v>5015196368</v>
      </c>
      <c r="G4507" s="276">
        <v>45714</v>
      </c>
      <c r="H4507" s="5">
        <v>20250219656175</v>
      </c>
      <c r="I4507">
        <v>43.243000000000002</v>
      </c>
      <c r="J4507" s="289" t="s">
        <v>350</v>
      </c>
      <c r="K4507" s="289" t="s">
        <v>10339</v>
      </c>
      <c r="L4507" s="289" t="s">
        <v>275</v>
      </c>
      <c r="M4507" s="289" t="s">
        <v>10157</v>
      </c>
      <c r="N4507" s="289" t="s">
        <v>818</v>
      </c>
      <c r="O4507" s="289" t="s">
        <v>291</v>
      </c>
      <c r="P4507" s="289" t="str">
        <f>VLOOKUP(CAT_Details[[#This Row],[Delivery Bp Customer Code]],Table6[],2,0)</f>
        <v>DX01-L5</v>
      </c>
    </row>
    <row r="4508" spans="1:16" x14ac:dyDescent="0.25">
      <c r="A4508" s="289" t="s">
        <v>285</v>
      </c>
      <c r="B4508">
        <v>9</v>
      </c>
      <c r="C4508">
        <v>810</v>
      </c>
      <c r="D4508">
        <v>3.6</v>
      </c>
      <c r="E4508" s="289" t="s">
        <v>10340</v>
      </c>
      <c r="F4508">
        <v>5015196572</v>
      </c>
      <c r="G4508" s="276">
        <v>45714</v>
      </c>
      <c r="H4508" s="5">
        <v>20250219655985</v>
      </c>
      <c r="I4508">
        <v>8.64</v>
      </c>
      <c r="J4508" s="289" t="s">
        <v>350</v>
      </c>
      <c r="K4508" s="289" t="s">
        <v>10341</v>
      </c>
      <c r="L4508" s="289" t="s">
        <v>275</v>
      </c>
      <c r="M4508" s="289" t="s">
        <v>10313</v>
      </c>
      <c r="N4508" s="289" t="s">
        <v>353</v>
      </c>
      <c r="O4508" s="289" t="s">
        <v>291</v>
      </c>
      <c r="P4508" s="289" t="str">
        <f>VLOOKUP(CAT_Details[[#This Row],[Delivery Bp Customer Code]],Table6[],2,0)</f>
        <v>DX01-L5</v>
      </c>
    </row>
    <row r="4509" spans="1:16" x14ac:dyDescent="0.25">
      <c r="A4509" s="289" t="s">
        <v>285</v>
      </c>
      <c r="B4509">
        <v>17</v>
      </c>
      <c r="C4509">
        <v>2665</v>
      </c>
      <c r="D4509">
        <v>7.36</v>
      </c>
      <c r="E4509" s="289" t="s">
        <v>10342</v>
      </c>
      <c r="F4509">
        <v>5015196576</v>
      </c>
      <c r="G4509" s="276">
        <v>45714</v>
      </c>
      <c r="H4509" s="5">
        <v>20250218655232</v>
      </c>
      <c r="I4509">
        <v>15.746</v>
      </c>
      <c r="J4509" s="289" t="s">
        <v>350</v>
      </c>
      <c r="K4509" s="289" t="s">
        <v>10343</v>
      </c>
      <c r="L4509" s="289" t="s">
        <v>275</v>
      </c>
      <c r="M4509" s="289" t="s">
        <v>10259</v>
      </c>
      <c r="N4509" s="289" t="s">
        <v>357</v>
      </c>
      <c r="O4509" s="289" t="s">
        <v>291</v>
      </c>
      <c r="P4509" s="289" t="str">
        <f>VLOOKUP(CAT_Details[[#This Row],[Delivery Bp Customer Code]],Table6[],2,0)</f>
        <v>DX01-L5</v>
      </c>
    </row>
    <row r="4510" spans="1:16" x14ac:dyDescent="0.25">
      <c r="A4510" s="289" t="s">
        <v>285</v>
      </c>
      <c r="B4510">
        <v>2</v>
      </c>
      <c r="C4510">
        <v>56</v>
      </c>
      <c r="D4510">
        <v>0.13</v>
      </c>
      <c r="E4510" s="289" t="s">
        <v>10344</v>
      </c>
      <c r="F4510">
        <v>5015196706</v>
      </c>
      <c r="G4510" s="276">
        <v>45714</v>
      </c>
      <c r="H4510" s="5">
        <v>20250219656119</v>
      </c>
      <c r="I4510">
        <v>9.6000000000000002E-2</v>
      </c>
      <c r="J4510" s="289" t="s">
        <v>350</v>
      </c>
      <c r="K4510" s="289" t="s">
        <v>10345</v>
      </c>
      <c r="L4510" s="289" t="s">
        <v>275</v>
      </c>
      <c r="M4510" s="289" t="s">
        <v>10157</v>
      </c>
      <c r="N4510" s="289" t="s">
        <v>360</v>
      </c>
      <c r="O4510" s="289" t="s">
        <v>291</v>
      </c>
      <c r="P4510" s="289" t="str">
        <f>VLOOKUP(CAT_Details[[#This Row],[Delivery Bp Customer Code]],Table6[],2,0)</f>
        <v>DX01-L5</v>
      </c>
    </row>
    <row r="4511" spans="1:16" x14ac:dyDescent="0.25">
      <c r="A4511" s="289" t="s">
        <v>285</v>
      </c>
      <c r="B4511">
        <v>1</v>
      </c>
      <c r="C4511">
        <v>201.5</v>
      </c>
      <c r="D4511">
        <v>0.48</v>
      </c>
      <c r="E4511" s="289" t="s">
        <v>10346</v>
      </c>
      <c r="F4511">
        <v>5015225799</v>
      </c>
      <c r="G4511" s="276">
        <v>45714</v>
      </c>
      <c r="H4511">
        <v>20250221658333</v>
      </c>
      <c r="I4511">
        <v>1.03</v>
      </c>
      <c r="J4511" s="289" t="s">
        <v>273</v>
      </c>
      <c r="K4511" s="289" t="s">
        <v>10347</v>
      </c>
      <c r="L4511" s="289" t="s">
        <v>275</v>
      </c>
      <c r="M4511" s="289" t="s">
        <v>10348</v>
      </c>
      <c r="N4511" s="289" t="s">
        <v>519</v>
      </c>
      <c r="O4511" s="289" t="s">
        <v>291</v>
      </c>
      <c r="P4511" s="289" t="str">
        <f>VLOOKUP(CAT_Details[[#This Row],[Delivery Bp Customer Code]],Table6[],2,0)</f>
        <v>DX01-L5</v>
      </c>
    </row>
    <row r="4512" spans="1:16" x14ac:dyDescent="0.25">
      <c r="A4512" s="289" t="s">
        <v>285</v>
      </c>
      <c r="B4512">
        <v>1</v>
      </c>
      <c r="C4512">
        <v>2.31</v>
      </c>
      <c r="D4512">
        <v>0.04</v>
      </c>
      <c r="E4512" s="289" t="s">
        <v>10346</v>
      </c>
      <c r="F4512">
        <v>5015225801</v>
      </c>
      <c r="G4512" s="276">
        <v>45714</v>
      </c>
      <c r="H4512">
        <v>20250221658345</v>
      </c>
      <c r="I4512">
        <v>1.7999999999999999E-2</v>
      </c>
      <c r="J4512" s="289" t="s">
        <v>273</v>
      </c>
      <c r="K4512" s="289" t="s">
        <v>10349</v>
      </c>
      <c r="L4512" s="289" t="s">
        <v>275</v>
      </c>
      <c r="M4512" s="289" t="s">
        <v>10348</v>
      </c>
      <c r="N4512" s="289" t="s">
        <v>519</v>
      </c>
      <c r="O4512" s="289" t="s">
        <v>291</v>
      </c>
      <c r="P4512" s="289" t="str">
        <f>VLOOKUP(CAT_Details[[#This Row],[Delivery Bp Customer Code]],Table6[],2,0)</f>
        <v>DX01-L5</v>
      </c>
    </row>
    <row r="4513" spans="1:16" x14ac:dyDescent="0.25">
      <c r="A4513" s="289" t="s">
        <v>521</v>
      </c>
      <c r="B4513">
        <v>1</v>
      </c>
      <c r="C4513">
        <v>338</v>
      </c>
      <c r="D4513">
        <v>0.4</v>
      </c>
      <c r="E4513" s="289" t="s">
        <v>10350</v>
      </c>
      <c r="F4513">
        <v>5015181560</v>
      </c>
      <c r="G4513" s="276">
        <v>45714</v>
      </c>
      <c r="H4513">
        <v>20250218655562</v>
      </c>
      <c r="I4513">
        <v>1.008</v>
      </c>
      <c r="J4513" s="289" t="s">
        <v>324</v>
      </c>
      <c r="K4513" s="289" t="s">
        <v>10351</v>
      </c>
      <c r="L4513" s="289" t="s">
        <v>275</v>
      </c>
      <c r="M4513" s="289" t="s">
        <v>10272</v>
      </c>
      <c r="N4513" s="289" t="s">
        <v>5459</v>
      </c>
      <c r="O4513" s="289" t="s">
        <v>525</v>
      </c>
      <c r="P4513" s="289" t="str">
        <f>VLOOKUP(CAT_Details[[#This Row],[Delivery Bp Customer Code]],Table6[],2,0)</f>
        <v>No Loc</v>
      </c>
    </row>
    <row r="4514" spans="1:16" x14ac:dyDescent="0.25">
      <c r="A4514" s="289" t="s">
        <v>521</v>
      </c>
      <c r="B4514">
        <v>20</v>
      </c>
      <c r="C4514">
        <v>14600</v>
      </c>
      <c r="D4514">
        <v>8</v>
      </c>
      <c r="E4514" s="289" t="s">
        <v>10352</v>
      </c>
      <c r="F4514">
        <v>5015196753</v>
      </c>
      <c r="G4514" s="276">
        <v>45714</v>
      </c>
      <c r="H4514">
        <v>20250217654015</v>
      </c>
      <c r="I4514">
        <v>20.16</v>
      </c>
      <c r="J4514" s="289" t="s">
        <v>350</v>
      </c>
      <c r="K4514" s="289" t="s">
        <v>10353</v>
      </c>
      <c r="L4514" s="289" t="s">
        <v>275</v>
      </c>
      <c r="M4514" s="289" t="s">
        <v>10313</v>
      </c>
      <c r="N4514" s="289" t="s">
        <v>524</v>
      </c>
      <c r="O4514" s="289" t="s">
        <v>525</v>
      </c>
      <c r="P4514" s="289" t="str">
        <f>VLOOKUP(CAT_Details[[#This Row],[Delivery Bp Customer Code]],Table6[],2,0)</f>
        <v>No Loc</v>
      </c>
    </row>
    <row r="4515" spans="1:16" x14ac:dyDescent="0.25">
      <c r="A4515" s="289" t="s">
        <v>272</v>
      </c>
      <c r="B4515">
        <v>1</v>
      </c>
      <c r="C4515">
        <v>45</v>
      </c>
      <c r="D4515">
        <v>0.4</v>
      </c>
      <c r="E4515" s="289" t="s">
        <v>10354</v>
      </c>
      <c r="F4515">
        <v>5015181233</v>
      </c>
      <c r="G4515" s="276">
        <v>45714</v>
      </c>
      <c r="H4515">
        <v>20250217653882</v>
      </c>
      <c r="I4515">
        <v>0.76800000000000002</v>
      </c>
      <c r="J4515" s="289" t="s">
        <v>345</v>
      </c>
      <c r="K4515" s="289" t="s">
        <v>10355</v>
      </c>
      <c r="L4515" s="289" t="s">
        <v>275</v>
      </c>
      <c r="M4515" s="289" t="s">
        <v>10269</v>
      </c>
      <c r="N4515" s="289" t="s">
        <v>2014</v>
      </c>
      <c r="O4515" s="289" t="s">
        <v>277</v>
      </c>
      <c r="P4515" s="289" t="str">
        <f>VLOOKUP(CAT_Details[[#This Row],[Delivery Bp Customer Code]],Table6[],2,0)</f>
        <v>U2-L5</v>
      </c>
    </row>
    <row r="4516" spans="1:16" x14ac:dyDescent="0.25">
      <c r="A4516" s="289" t="s">
        <v>272</v>
      </c>
      <c r="B4516">
        <v>19</v>
      </c>
      <c r="C4516">
        <v>1900</v>
      </c>
      <c r="D4516">
        <v>7.6</v>
      </c>
      <c r="E4516" s="289" t="s">
        <v>10356</v>
      </c>
      <c r="F4516">
        <v>5015196564</v>
      </c>
      <c r="G4516" s="276">
        <v>45714</v>
      </c>
      <c r="H4516" s="5">
        <v>20250218654995</v>
      </c>
      <c r="I4516">
        <v>13.862</v>
      </c>
      <c r="J4516" s="289" t="s">
        <v>350</v>
      </c>
      <c r="K4516" s="289" t="s">
        <v>10357</v>
      </c>
      <c r="L4516" s="289" t="s">
        <v>275</v>
      </c>
      <c r="M4516" s="289" t="s">
        <v>10313</v>
      </c>
      <c r="N4516" s="289" t="s">
        <v>846</v>
      </c>
      <c r="O4516" s="289" t="s">
        <v>277</v>
      </c>
      <c r="P4516" s="289" t="str">
        <f>VLOOKUP(CAT_Details[[#This Row],[Delivery Bp Customer Code]],Table6[],2,0)</f>
        <v>U2-L5</v>
      </c>
    </row>
    <row r="4517" spans="1:16" x14ac:dyDescent="0.25">
      <c r="A4517" s="289" t="s">
        <v>272</v>
      </c>
      <c r="B4517">
        <v>1</v>
      </c>
      <c r="C4517">
        <v>66</v>
      </c>
      <c r="D4517">
        <v>0.2</v>
      </c>
      <c r="E4517" s="289" t="s">
        <v>10358</v>
      </c>
      <c r="F4517">
        <v>5015196634</v>
      </c>
      <c r="G4517" s="276">
        <v>45714</v>
      </c>
      <c r="H4517" s="5">
        <v>20250218655243</v>
      </c>
      <c r="I4517">
        <v>0.44600000000000001</v>
      </c>
      <c r="J4517" s="289" t="s">
        <v>350</v>
      </c>
      <c r="K4517" s="289" t="s">
        <v>10359</v>
      </c>
      <c r="L4517" s="289" t="s">
        <v>275</v>
      </c>
      <c r="M4517" s="289" t="s">
        <v>10286</v>
      </c>
      <c r="N4517" s="289" t="s">
        <v>704</v>
      </c>
      <c r="O4517" s="289" t="s">
        <v>277</v>
      </c>
      <c r="P4517" s="289" t="str">
        <f>VLOOKUP(CAT_Details[[#This Row],[Delivery Bp Customer Code]],Table6[],2,0)</f>
        <v>U2-L5</v>
      </c>
    </row>
    <row r="4518" spans="1:16" x14ac:dyDescent="0.25">
      <c r="A4518" s="289" t="s">
        <v>272</v>
      </c>
      <c r="B4518">
        <v>2</v>
      </c>
      <c r="C4518">
        <v>958</v>
      </c>
      <c r="D4518">
        <v>0.8</v>
      </c>
      <c r="E4518" s="289" t="s">
        <v>10360</v>
      </c>
      <c r="F4518">
        <v>5015196643</v>
      </c>
      <c r="G4518" s="276">
        <v>45714</v>
      </c>
      <c r="H4518">
        <v>20250218655498</v>
      </c>
      <c r="I4518">
        <v>0.96</v>
      </c>
      <c r="J4518" s="289" t="s">
        <v>350</v>
      </c>
      <c r="K4518" s="289" t="s">
        <v>10361</v>
      </c>
      <c r="L4518" s="289" t="s">
        <v>275</v>
      </c>
      <c r="M4518" s="289" t="s">
        <v>10150</v>
      </c>
      <c r="N4518" s="289" t="s">
        <v>1054</v>
      </c>
      <c r="O4518" s="289" t="s">
        <v>277</v>
      </c>
      <c r="P4518" s="289" t="str">
        <f>VLOOKUP(CAT_Details[[#This Row],[Delivery Bp Customer Code]],Table6[],2,0)</f>
        <v>U2-L5</v>
      </c>
    </row>
    <row r="4519" spans="1:16" x14ac:dyDescent="0.25">
      <c r="A4519" s="289" t="s">
        <v>272</v>
      </c>
      <c r="B4519">
        <v>10</v>
      </c>
      <c r="C4519">
        <v>2563</v>
      </c>
      <c r="D4519">
        <v>4</v>
      </c>
      <c r="E4519" s="289" t="s">
        <v>10362</v>
      </c>
      <c r="F4519">
        <v>5015196685</v>
      </c>
      <c r="G4519" s="276">
        <v>45714</v>
      </c>
      <c r="H4519" s="5">
        <v>20250219656174</v>
      </c>
      <c r="I4519">
        <v>9.1199999999999992</v>
      </c>
      <c r="J4519" s="289" t="s">
        <v>350</v>
      </c>
      <c r="K4519" s="289" t="s">
        <v>10363</v>
      </c>
      <c r="L4519" s="289" t="s">
        <v>275</v>
      </c>
      <c r="M4519" s="289" t="s">
        <v>10313</v>
      </c>
      <c r="N4519" s="289" t="s">
        <v>472</v>
      </c>
      <c r="O4519" s="289" t="s">
        <v>277</v>
      </c>
      <c r="P4519" s="289" t="str">
        <f>VLOOKUP(CAT_Details[[#This Row],[Delivery Bp Customer Code]],Table6[],2,0)</f>
        <v>U2-L5</v>
      </c>
    </row>
    <row r="4520" spans="1:16" x14ac:dyDescent="0.25">
      <c r="A4520" s="289" t="s">
        <v>272</v>
      </c>
      <c r="B4520">
        <v>1</v>
      </c>
      <c r="C4520">
        <v>25</v>
      </c>
      <c r="D4520">
        <v>0.4</v>
      </c>
      <c r="E4520" s="289" t="s">
        <v>10364</v>
      </c>
      <c r="F4520">
        <v>5015225570</v>
      </c>
      <c r="G4520" s="276">
        <v>45714</v>
      </c>
      <c r="H4520">
        <v>20250221658416</v>
      </c>
      <c r="I4520">
        <v>0.48</v>
      </c>
      <c r="J4520" s="289" t="s">
        <v>273</v>
      </c>
      <c r="K4520" s="289" t="s">
        <v>10365</v>
      </c>
      <c r="L4520" s="289" t="s">
        <v>275</v>
      </c>
      <c r="M4520" s="289" t="s">
        <v>10251</v>
      </c>
      <c r="N4520" s="289" t="s">
        <v>9613</v>
      </c>
      <c r="O4520" s="289" t="s">
        <v>277</v>
      </c>
      <c r="P4520" s="289" t="str">
        <f>VLOOKUP(CAT_Details[[#This Row],[Delivery Bp Customer Code]],Table6[],2,0)</f>
        <v>U2-L5</v>
      </c>
    </row>
    <row r="4521" spans="1:16" x14ac:dyDescent="0.25">
      <c r="A4521" s="289" t="s">
        <v>272</v>
      </c>
      <c r="B4521">
        <v>18</v>
      </c>
      <c r="C4521">
        <v>1198.8</v>
      </c>
      <c r="D4521">
        <v>7.2</v>
      </c>
      <c r="E4521" s="289" t="s">
        <v>10366</v>
      </c>
      <c r="F4521">
        <v>5015225953</v>
      </c>
      <c r="G4521" s="276">
        <v>45714</v>
      </c>
      <c r="H4521">
        <v>20250220657217</v>
      </c>
      <c r="I4521">
        <v>20.736000000000001</v>
      </c>
      <c r="J4521" s="289" t="s">
        <v>302</v>
      </c>
      <c r="K4521" s="289" t="s">
        <v>10367</v>
      </c>
      <c r="L4521" s="289" t="s">
        <v>275</v>
      </c>
      <c r="M4521" s="289" t="s">
        <v>10368</v>
      </c>
      <c r="N4521" s="289" t="s">
        <v>305</v>
      </c>
      <c r="O4521" s="289" t="s">
        <v>277</v>
      </c>
      <c r="P4521" s="289" t="str">
        <f>VLOOKUP(CAT_Details[[#This Row],[Delivery Bp Customer Code]],Table6[],2,0)</f>
        <v>U2-L5</v>
      </c>
    </row>
    <row r="4522" spans="1:16" x14ac:dyDescent="0.25">
      <c r="A4522" s="289" t="s">
        <v>4794</v>
      </c>
      <c r="B4522">
        <v>1</v>
      </c>
      <c r="C4522">
        <v>65</v>
      </c>
      <c r="D4522">
        <v>0.56999999999999995</v>
      </c>
      <c r="E4522" s="289" t="s">
        <v>10369</v>
      </c>
      <c r="F4522">
        <v>5015196433</v>
      </c>
      <c r="G4522" s="276">
        <v>45714</v>
      </c>
      <c r="H4522">
        <v>20250219656062</v>
      </c>
      <c r="I4522">
        <v>0.68</v>
      </c>
      <c r="J4522" s="289" t="s">
        <v>350</v>
      </c>
      <c r="K4522" s="289" t="s">
        <v>10370</v>
      </c>
      <c r="L4522" s="289" t="s">
        <v>275</v>
      </c>
      <c r="M4522" s="289" t="s">
        <v>10259</v>
      </c>
      <c r="N4522" s="289" t="s">
        <v>3676</v>
      </c>
      <c r="O4522" s="289" t="s">
        <v>4798</v>
      </c>
      <c r="P4522" s="289" t="str">
        <f>VLOOKUP(CAT_Details[[#This Row],[Delivery Bp Customer Code]],Table6[],2,0)</f>
        <v>MY02</v>
      </c>
    </row>
    <row r="4523" spans="1:16" x14ac:dyDescent="0.25">
      <c r="A4523" s="289" t="s">
        <v>4794</v>
      </c>
      <c r="B4523">
        <v>1</v>
      </c>
      <c r="C4523">
        <v>139</v>
      </c>
      <c r="D4523">
        <v>0.2</v>
      </c>
      <c r="E4523" s="289" t="s">
        <v>10371</v>
      </c>
      <c r="F4523">
        <v>5015196892</v>
      </c>
      <c r="G4523" s="276">
        <v>45714</v>
      </c>
      <c r="H4523">
        <v>20250219656261</v>
      </c>
      <c r="I4523">
        <v>0.41299999999999998</v>
      </c>
      <c r="J4523" s="289" t="s">
        <v>350</v>
      </c>
      <c r="K4523" s="289" t="s">
        <v>10372</v>
      </c>
      <c r="L4523" s="289" t="s">
        <v>275</v>
      </c>
      <c r="M4523" s="289" t="s">
        <v>10259</v>
      </c>
      <c r="N4523" s="289" t="s">
        <v>5251</v>
      </c>
      <c r="O4523" s="289" t="s">
        <v>4798</v>
      </c>
      <c r="P4523" s="289" t="str">
        <f>VLOOKUP(CAT_Details[[#This Row],[Delivery Bp Customer Code]],Table6[],2,0)</f>
        <v>MY02</v>
      </c>
    </row>
    <row r="4524" spans="1:16" x14ac:dyDescent="0.25">
      <c r="A4524" s="289" t="s">
        <v>4794</v>
      </c>
      <c r="B4524">
        <v>1</v>
      </c>
      <c r="C4524">
        <v>3.59</v>
      </c>
      <c r="D4524">
        <v>0.04</v>
      </c>
      <c r="E4524" s="289" t="s">
        <v>10346</v>
      </c>
      <c r="F4524">
        <v>5015225798</v>
      </c>
      <c r="G4524" s="276">
        <v>45714</v>
      </c>
      <c r="H4524">
        <v>20250221658352</v>
      </c>
      <c r="I4524">
        <v>1.7999999999999999E-2</v>
      </c>
      <c r="J4524" s="289" t="s">
        <v>273</v>
      </c>
      <c r="K4524" s="289" t="s">
        <v>10373</v>
      </c>
      <c r="L4524" s="289" t="s">
        <v>275</v>
      </c>
      <c r="M4524" s="289" t="s">
        <v>10348</v>
      </c>
      <c r="N4524" s="289" t="s">
        <v>519</v>
      </c>
      <c r="O4524" s="289" t="s">
        <v>4798</v>
      </c>
      <c r="P4524" s="289" t="str">
        <f>VLOOKUP(CAT_Details[[#This Row],[Delivery Bp Customer Code]],Table6[],2,0)</f>
        <v>MY02</v>
      </c>
    </row>
    <row r="4525" spans="1:16" x14ac:dyDescent="0.25">
      <c r="A4525" s="289" t="s">
        <v>278</v>
      </c>
      <c r="B4525">
        <v>15</v>
      </c>
      <c r="C4525">
        <v>5835</v>
      </c>
      <c r="D4525">
        <v>6</v>
      </c>
      <c r="E4525" s="289" t="s">
        <v>10374</v>
      </c>
      <c r="F4525">
        <v>5015181371</v>
      </c>
      <c r="G4525" s="276">
        <v>45715</v>
      </c>
      <c r="H4525" s="5">
        <v>20250217654003</v>
      </c>
      <c r="I4525">
        <v>7.2</v>
      </c>
      <c r="J4525" s="289" t="s">
        <v>324</v>
      </c>
      <c r="K4525" s="289" t="s">
        <v>10375</v>
      </c>
      <c r="L4525" s="289" t="s">
        <v>275</v>
      </c>
      <c r="M4525" s="289" t="s">
        <v>10272</v>
      </c>
      <c r="N4525" s="289" t="s">
        <v>399</v>
      </c>
      <c r="O4525" s="289" t="s">
        <v>498</v>
      </c>
      <c r="P4525" s="289" t="str">
        <f>VLOOKUP(CAT_Details[[#This Row],[Delivery Bp Customer Code]],Table6[],2,0)</f>
        <v>DK-BM01</v>
      </c>
    </row>
    <row r="4526" spans="1:16" x14ac:dyDescent="0.25">
      <c r="A4526" s="289" t="s">
        <v>278</v>
      </c>
      <c r="B4526">
        <v>3</v>
      </c>
      <c r="C4526">
        <v>136</v>
      </c>
      <c r="D4526">
        <v>0.46</v>
      </c>
      <c r="E4526" s="289" t="s">
        <v>10376</v>
      </c>
      <c r="F4526">
        <v>5015210150</v>
      </c>
      <c r="G4526" s="276">
        <v>45715</v>
      </c>
      <c r="H4526" s="5">
        <v>20250218655335</v>
      </c>
      <c r="I4526">
        <v>0.38700000000000001</v>
      </c>
      <c r="J4526" s="289" t="s">
        <v>350</v>
      </c>
      <c r="K4526" s="289" t="s">
        <v>10377</v>
      </c>
      <c r="L4526" s="289" t="s">
        <v>275</v>
      </c>
      <c r="M4526" s="289" t="s">
        <v>10286</v>
      </c>
      <c r="N4526" s="289" t="s">
        <v>482</v>
      </c>
      <c r="O4526" s="289" t="s">
        <v>498</v>
      </c>
      <c r="P4526" s="289" t="str">
        <f>VLOOKUP(CAT_Details[[#This Row],[Delivery Bp Customer Code]],Table6[],2,0)</f>
        <v>DK-BM01</v>
      </c>
    </row>
    <row r="4527" spans="1:16" x14ac:dyDescent="0.25">
      <c r="A4527" s="289" t="s">
        <v>278</v>
      </c>
      <c r="B4527">
        <v>1</v>
      </c>
      <c r="C4527">
        <v>544.20000000000005</v>
      </c>
      <c r="D4527">
        <v>0.4</v>
      </c>
      <c r="E4527" s="289" t="s">
        <v>10378</v>
      </c>
      <c r="F4527">
        <v>5015210193</v>
      </c>
      <c r="G4527" s="276">
        <v>45715</v>
      </c>
      <c r="H4527" s="5">
        <v>20250218655480</v>
      </c>
      <c r="I4527">
        <v>0.96</v>
      </c>
      <c r="J4527" s="289" t="s">
        <v>280</v>
      </c>
      <c r="K4527" s="289" t="s">
        <v>10379</v>
      </c>
      <c r="L4527" s="289" t="s">
        <v>275</v>
      </c>
      <c r="M4527" s="289" t="s">
        <v>10380</v>
      </c>
      <c r="N4527" s="289" t="s">
        <v>566</v>
      </c>
      <c r="O4527" s="289" t="s">
        <v>498</v>
      </c>
      <c r="P4527" s="289" t="str">
        <f>VLOOKUP(CAT_Details[[#This Row],[Delivery Bp Customer Code]],Table6[],2,0)</f>
        <v>DK-BM01</v>
      </c>
    </row>
    <row r="4528" spans="1:16" x14ac:dyDescent="0.25">
      <c r="A4528" s="289" t="s">
        <v>278</v>
      </c>
      <c r="B4528">
        <v>1</v>
      </c>
      <c r="C4528">
        <v>146</v>
      </c>
      <c r="D4528">
        <v>0.4</v>
      </c>
      <c r="E4528" s="289" t="s">
        <v>10381</v>
      </c>
      <c r="F4528">
        <v>5015210240</v>
      </c>
      <c r="G4528" s="276">
        <v>45715</v>
      </c>
      <c r="H4528">
        <v>20250219656104</v>
      </c>
      <c r="I4528">
        <v>0.76800000000000002</v>
      </c>
      <c r="J4528" s="289" t="s">
        <v>350</v>
      </c>
      <c r="K4528" s="289" t="s">
        <v>10382</v>
      </c>
      <c r="L4528" s="289" t="s">
        <v>275</v>
      </c>
      <c r="M4528" s="289" t="s">
        <v>10259</v>
      </c>
      <c r="N4528" s="289" t="s">
        <v>743</v>
      </c>
      <c r="O4528" s="289" t="s">
        <v>498</v>
      </c>
      <c r="P4528" s="289" t="str">
        <f>VLOOKUP(CAT_Details[[#This Row],[Delivery Bp Customer Code]],Table6[],2,0)</f>
        <v>DK-BM01</v>
      </c>
    </row>
    <row r="4529" spans="1:16" x14ac:dyDescent="0.25">
      <c r="A4529" s="289" t="s">
        <v>278</v>
      </c>
      <c r="B4529">
        <v>1</v>
      </c>
      <c r="C4529">
        <v>812.2</v>
      </c>
      <c r="D4529">
        <v>0.4</v>
      </c>
      <c r="E4529" s="289" t="s">
        <v>10383</v>
      </c>
      <c r="F4529">
        <v>5015225557</v>
      </c>
      <c r="G4529" s="276">
        <v>45715</v>
      </c>
      <c r="H4529">
        <v>20250219655952</v>
      </c>
      <c r="I4529">
        <v>0.96</v>
      </c>
      <c r="J4529" s="289" t="s">
        <v>280</v>
      </c>
      <c r="K4529" s="289" t="s">
        <v>10384</v>
      </c>
      <c r="L4529" s="289" t="s">
        <v>275</v>
      </c>
      <c r="M4529" s="289" t="s">
        <v>10291</v>
      </c>
      <c r="N4529" s="289" t="s">
        <v>1132</v>
      </c>
      <c r="O4529" s="289" t="s">
        <v>498</v>
      </c>
      <c r="P4529" s="289" t="str">
        <f>VLOOKUP(CAT_Details[[#This Row],[Delivery Bp Customer Code]],Table6[],2,0)</f>
        <v>DK-BM01</v>
      </c>
    </row>
    <row r="4530" spans="1:16" x14ac:dyDescent="0.25">
      <c r="A4530" s="289" t="s">
        <v>278</v>
      </c>
      <c r="B4530">
        <v>2</v>
      </c>
      <c r="C4530">
        <v>1285.2</v>
      </c>
      <c r="D4530">
        <v>0.8</v>
      </c>
      <c r="E4530" s="289" t="s">
        <v>10385</v>
      </c>
      <c r="F4530">
        <v>5015240997</v>
      </c>
      <c r="G4530" s="276">
        <v>45715</v>
      </c>
      <c r="H4530">
        <v>20250221658892</v>
      </c>
      <c r="I4530">
        <v>1.1519999999999999</v>
      </c>
      <c r="J4530" s="289" t="s">
        <v>273</v>
      </c>
      <c r="K4530" s="289" t="s">
        <v>10386</v>
      </c>
      <c r="L4530" s="289" t="s">
        <v>275</v>
      </c>
      <c r="M4530" s="289" t="s">
        <v>10387</v>
      </c>
      <c r="N4530" s="289" t="s">
        <v>2434</v>
      </c>
      <c r="O4530" s="289" t="s">
        <v>498</v>
      </c>
      <c r="P4530" s="289" t="str">
        <f>VLOOKUP(CAT_Details[[#This Row],[Delivery Bp Customer Code]],Table6[],2,0)</f>
        <v>DK-BM01</v>
      </c>
    </row>
    <row r="4531" spans="1:16" x14ac:dyDescent="0.25">
      <c r="A4531" s="289" t="s">
        <v>278</v>
      </c>
      <c r="B4531">
        <v>12</v>
      </c>
      <c r="C4531">
        <v>5268</v>
      </c>
      <c r="D4531">
        <v>4.8</v>
      </c>
      <c r="E4531" s="289" t="s">
        <v>10388</v>
      </c>
      <c r="F4531">
        <v>5015241269</v>
      </c>
      <c r="G4531" s="276">
        <v>45715</v>
      </c>
      <c r="H4531" s="5">
        <v>20250224660110</v>
      </c>
      <c r="I4531">
        <v>11.52</v>
      </c>
      <c r="J4531" s="289" t="s">
        <v>273</v>
      </c>
      <c r="K4531" s="289" t="s">
        <v>10389</v>
      </c>
      <c r="L4531" s="289" t="s">
        <v>275</v>
      </c>
      <c r="M4531" s="289" t="s">
        <v>10387</v>
      </c>
      <c r="N4531" s="289" t="s">
        <v>1142</v>
      </c>
      <c r="O4531" s="289" t="s">
        <v>498</v>
      </c>
      <c r="P4531" s="289" t="str">
        <f>VLOOKUP(CAT_Details[[#This Row],[Delivery Bp Customer Code]],Table6[],2,0)</f>
        <v>DK-BM01</v>
      </c>
    </row>
    <row r="4532" spans="1:16" x14ac:dyDescent="0.25">
      <c r="A4532" s="289" t="s">
        <v>75</v>
      </c>
      <c r="B4532">
        <v>1</v>
      </c>
      <c r="C4532">
        <v>10</v>
      </c>
      <c r="D4532">
        <v>0.04</v>
      </c>
      <c r="E4532" s="289" t="s">
        <v>10390</v>
      </c>
      <c r="F4532">
        <v>5015196489</v>
      </c>
      <c r="G4532" s="276">
        <v>45715</v>
      </c>
      <c r="H4532">
        <v>20250217654450</v>
      </c>
      <c r="I4532">
        <v>1.7999999999999999E-2</v>
      </c>
      <c r="J4532" s="289" t="s">
        <v>324</v>
      </c>
      <c r="K4532" s="289" t="s">
        <v>10391</v>
      </c>
      <c r="L4532" s="289" t="s">
        <v>275</v>
      </c>
      <c r="M4532" s="289" t="s">
        <v>10392</v>
      </c>
      <c r="N4532" s="289" t="s">
        <v>562</v>
      </c>
      <c r="O4532" s="289" t="s">
        <v>2173</v>
      </c>
      <c r="P4532" s="289" t="str">
        <f>VLOOKUP(CAT_Details[[#This Row],[Delivery Bp Customer Code]],Table6[],2,0)</f>
        <v>OYL1</v>
      </c>
    </row>
    <row r="4533" spans="1:16" x14ac:dyDescent="0.25">
      <c r="A4533" s="289" t="s">
        <v>75</v>
      </c>
      <c r="B4533">
        <v>9</v>
      </c>
      <c r="C4533">
        <v>765</v>
      </c>
      <c r="D4533">
        <v>3.6</v>
      </c>
      <c r="E4533" s="289" t="s">
        <v>10393</v>
      </c>
      <c r="F4533">
        <v>5015196610</v>
      </c>
      <c r="G4533" s="276">
        <v>45715</v>
      </c>
      <c r="H4533">
        <v>20250218655147</v>
      </c>
      <c r="I4533">
        <v>5.1840000000000002</v>
      </c>
      <c r="J4533" s="289" t="s">
        <v>324</v>
      </c>
      <c r="K4533" s="289" t="s">
        <v>10394</v>
      </c>
      <c r="L4533" s="289" t="s">
        <v>275</v>
      </c>
      <c r="M4533" s="289" t="s">
        <v>10169</v>
      </c>
      <c r="N4533" s="289" t="s">
        <v>4634</v>
      </c>
      <c r="O4533" s="289" t="s">
        <v>2173</v>
      </c>
      <c r="P4533" s="289" t="str">
        <f>VLOOKUP(CAT_Details[[#This Row],[Delivery Bp Customer Code]],Table6[],2,0)</f>
        <v>OYL1</v>
      </c>
    </row>
    <row r="4534" spans="1:16" x14ac:dyDescent="0.25">
      <c r="A4534" s="289" t="s">
        <v>75</v>
      </c>
      <c r="B4534">
        <v>1</v>
      </c>
      <c r="C4534">
        <v>114</v>
      </c>
      <c r="D4534">
        <v>0.4</v>
      </c>
      <c r="E4534" s="289" t="s">
        <v>10395</v>
      </c>
      <c r="F4534">
        <v>5015196680</v>
      </c>
      <c r="G4534" s="276">
        <v>45715</v>
      </c>
      <c r="H4534">
        <v>20250218654711</v>
      </c>
      <c r="I4534">
        <v>0.76800000000000002</v>
      </c>
      <c r="J4534" s="289" t="s">
        <v>345</v>
      </c>
      <c r="K4534" s="289" t="s">
        <v>10396</v>
      </c>
      <c r="L4534" s="289" t="s">
        <v>275</v>
      </c>
      <c r="M4534" s="289" t="s">
        <v>10269</v>
      </c>
      <c r="N4534" s="289" t="s">
        <v>5824</v>
      </c>
      <c r="O4534" s="289" t="s">
        <v>5281</v>
      </c>
      <c r="P4534" s="289" t="str">
        <f>VLOOKUP(CAT_Details[[#This Row],[Delivery Bp Customer Code]],Table6[],2,0)</f>
        <v>DK-LW08</v>
      </c>
    </row>
    <row r="4535" spans="1:16" x14ac:dyDescent="0.25">
      <c r="A4535" s="289" t="s">
        <v>75</v>
      </c>
      <c r="B4535">
        <v>3</v>
      </c>
      <c r="C4535">
        <v>684</v>
      </c>
      <c r="D4535">
        <v>1.8</v>
      </c>
      <c r="E4535" s="289" t="s">
        <v>10397</v>
      </c>
      <c r="F4535">
        <v>5015196712</v>
      </c>
      <c r="G4535" s="276">
        <v>45715</v>
      </c>
      <c r="H4535">
        <v>20250219656363</v>
      </c>
      <c r="I4535">
        <v>8.64</v>
      </c>
      <c r="J4535" s="289" t="s">
        <v>345</v>
      </c>
      <c r="K4535" s="289" t="s">
        <v>10398</v>
      </c>
      <c r="L4535" s="289" t="s">
        <v>275</v>
      </c>
      <c r="M4535" s="289" t="s">
        <v>10269</v>
      </c>
      <c r="N4535" s="289" t="s">
        <v>4779</v>
      </c>
      <c r="O4535" s="289" t="s">
        <v>5281</v>
      </c>
      <c r="P4535" s="289" t="str">
        <f>VLOOKUP(CAT_Details[[#This Row],[Delivery Bp Customer Code]],Table6[],2,0)</f>
        <v>DK-LW08</v>
      </c>
    </row>
    <row r="4536" spans="1:16" x14ac:dyDescent="0.25">
      <c r="A4536" s="289" t="s">
        <v>75</v>
      </c>
      <c r="B4536">
        <v>33</v>
      </c>
      <c r="C4536">
        <v>13263.4</v>
      </c>
      <c r="D4536">
        <v>11</v>
      </c>
      <c r="E4536" s="289" t="s">
        <v>10399</v>
      </c>
      <c r="F4536">
        <v>5015210141</v>
      </c>
      <c r="G4536" s="276">
        <v>45715</v>
      </c>
      <c r="H4536" s="5">
        <v>20250220657332</v>
      </c>
      <c r="I4536">
        <v>21.12</v>
      </c>
      <c r="J4536" s="289" t="s">
        <v>324</v>
      </c>
      <c r="K4536" s="289" t="s">
        <v>10400</v>
      </c>
      <c r="L4536" s="289" t="s">
        <v>275</v>
      </c>
      <c r="M4536" s="289" t="s">
        <v>10401</v>
      </c>
      <c r="N4536" s="289" t="s">
        <v>2172</v>
      </c>
      <c r="O4536" s="289" t="s">
        <v>2173</v>
      </c>
      <c r="P4536" s="289" t="str">
        <f>VLOOKUP(CAT_Details[[#This Row],[Delivery Bp Customer Code]],Table6[],2,0)</f>
        <v>OYL1</v>
      </c>
    </row>
    <row r="4537" spans="1:16" x14ac:dyDescent="0.25">
      <c r="A4537" s="289" t="s">
        <v>75</v>
      </c>
      <c r="B4537">
        <v>33</v>
      </c>
      <c r="C4537">
        <v>14949</v>
      </c>
      <c r="D4537">
        <v>11</v>
      </c>
      <c r="E4537" s="289" t="s">
        <v>10402</v>
      </c>
      <c r="F4537">
        <v>5015210165</v>
      </c>
      <c r="G4537" s="276">
        <v>45715</v>
      </c>
      <c r="H4537">
        <v>20250218655170</v>
      </c>
      <c r="I4537">
        <v>21.12</v>
      </c>
      <c r="J4537" s="289" t="s">
        <v>324</v>
      </c>
      <c r="K4537" s="289" t="s">
        <v>10403</v>
      </c>
      <c r="L4537" s="289" t="s">
        <v>275</v>
      </c>
      <c r="M4537" s="289" t="s">
        <v>10404</v>
      </c>
      <c r="N4537" s="289" t="s">
        <v>2172</v>
      </c>
      <c r="O4537" s="289" t="s">
        <v>2173</v>
      </c>
      <c r="P4537" s="289" t="str">
        <f>VLOOKUP(CAT_Details[[#This Row],[Delivery Bp Customer Code]],Table6[],2,0)</f>
        <v>OYL1</v>
      </c>
    </row>
    <row r="4538" spans="1:16" x14ac:dyDescent="0.25">
      <c r="A4538" s="289" t="s">
        <v>75</v>
      </c>
      <c r="B4538">
        <v>3</v>
      </c>
      <c r="C4538">
        <v>1278</v>
      </c>
      <c r="D4538">
        <v>1.5</v>
      </c>
      <c r="E4538" s="289" t="s">
        <v>10405</v>
      </c>
      <c r="F4538">
        <v>5015210235</v>
      </c>
      <c r="G4538" s="276">
        <v>45715</v>
      </c>
      <c r="H4538" s="5">
        <v>20250220657380</v>
      </c>
      <c r="I4538">
        <v>3.6</v>
      </c>
      <c r="J4538" s="289" t="s">
        <v>350</v>
      </c>
      <c r="K4538" s="289" t="s">
        <v>10406</v>
      </c>
      <c r="L4538" s="289" t="s">
        <v>275</v>
      </c>
      <c r="M4538" s="289" t="s">
        <v>10407</v>
      </c>
      <c r="N4538" s="289" t="s">
        <v>1631</v>
      </c>
      <c r="O4538" s="289" t="s">
        <v>7849</v>
      </c>
      <c r="P4538" s="289" t="str">
        <f>VLOOKUP(CAT_Details[[#This Row],[Delivery Bp Customer Code]],Table6[],2,0)</f>
        <v>MZ03</v>
      </c>
    </row>
    <row r="4539" spans="1:16" x14ac:dyDescent="0.25">
      <c r="A4539" s="289" t="s">
        <v>75</v>
      </c>
      <c r="B4539">
        <v>6</v>
      </c>
      <c r="C4539">
        <v>93.6</v>
      </c>
      <c r="D4539">
        <v>0.37</v>
      </c>
      <c r="E4539" s="289" t="s">
        <v>10408</v>
      </c>
      <c r="F4539">
        <v>5015210258</v>
      </c>
      <c r="G4539" s="276">
        <v>45715</v>
      </c>
      <c r="H4539">
        <v>20250219656102</v>
      </c>
      <c r="I4539">
        <v>0.28599999999999998</v>
      </c>
      <c r="J4539" s="289" t="s">
        <v>350</v>
      </c>
      <c r="K4539" s="289" t="s">
        <v>10409</v>
      </c>
      <c r="L4539" s="289" t="s">
        <v>275</v>
      </c>
      <c r="M4539" s="289" t="s">
        <v>10259</v>
      </c>
      <c r="N4539" s="289" t="s">
        <v>3555</v>
      </c>
      <c r="O4539" s="289" t="s">
        <v>2173</v>
      </c>
      <c r="P4539" s="289" t="str">
        <f>VLOOKUP(CAT_Details[[#This Row],[Delivery Bp Customer Code]],Table6[],2,0)</f>
        <v>OYL1</v>
      </c>
    </row>
    <row r="4540" spans="1:16" x14ac:dyDescent="0.25">
      <c r="A4540" s="289" t="s">
        <v>75</v>
      </c>
      <c r="B4540">
        <v>1</v>
      </c>
      <c r="C4540">
        <v>332</v>
      </c>
      <c r="D4540">
        <v>0.2</v>
      </c>
      <c r="E4540" s="289" t="s">
        <v>10410</v>
      </c>
      <c r="F4540">
        <v>5015225702</v>
      </c>
      <c r="G4540" s="276">
        <v>45715</v>
      </c>
      <c r="H4540">
        <v>20250218655737</v>
      </c>
      <c r="I4540">
        <v>0.48</v>
      </c>
      <c r="J4540" s="289" t="s">
        <v>280</v>
      </c>
      <c r="K4540" s="289" t="s">
        <v>10411</v>
      </c>
      <c r="L4540" s="289" t="s">
        <v>275</v>
      </c>
      <c r="M4540" s="289" t="s">
        <v>10380</v>
      </c>
      <c r="N4540" s="289" t="s">
        <v>1399</v>
      </c>
      <c r="O4540" s="289" t="s">
        <v>2173</v>
      </c>
      <c r="P4540" s="289" t="str">
        <f>VLOOKUP(CAT_Details[[#This Row],[Delivery Bp Customer Code]],Table6[],2,0)</f>
        <v>OYL1</v>
      </c>
    </row>
    <row r="4541" spans="1:16" x14ac:dyDescent="0.25">
      <c r="A4541" s="289" t="s">
        <v>75</v>
      </c>
      <c r="B4541">
        <v>1</v>
      </c>
      <c r="C4541">
        <v>843</v>
      </c>
      <c r="D4541">
        <v>0.4</v>
      </c>
      <c r="E4541" s="289" t="s">
        <v>10412</v>
      </c>
      <c r="F4541">
        <v>5015241010</v>
      </c>
      <c r="G4541" s="276">
        <v>45715</v>
      </c>
      <c r="H4541">
        <v>20250219656221</v>
      </c>
      <c r="I4541">
        <v>0.57599999999999996</v>
      </c>
      <c r="J4541" s="289" t="s">
        <v>273</v>
      </c>
      <c r="K4541" s="289" t="s">
        <v>10413</v>
      </c>
      <c r="L4541" s="289" t="s">
        <v>275</v>
      </c>
      <c r="M4541" s="289" t="s">
        <v>10348</v>
      </c>
      <c r="N4541" s="289" t="s">
        <v>4712</v>
      </c>
      <c r="O4541" s="289" t="s">
        <v>2173</v>
      </c>
      <c r="P4541" s="289" t="str">
        <f>VLOOKUP(CAT_Details[[#This Row],[Delivery Bp Customer Code]],Table6[],2,0)</f>
        <v>OYL1</v>
      </c>
    </row>
    <row r="4542" spans="1:16" x14ac:dyDescent="0.25">
      <c r="A4542" s="289" t="s">
        <v>75</v>
      </c>
      <c r="B4542">
        <v>1</v>
      </c>
      <c r="C4542">
        <v>118</v>
      </c>
      <c r="D4542">
        <v>0.4</v>
      </c>
      <c r="E4542" s="289" t="s">
        <v>10414</v>
      </c>
      <c r="F4542">
        <v>5015241137</v>
      </c>
      <c r="G4542" s="276">
        <v>45715</v>
      </c>
      <c r="H4542">
        <v>20250219656262</v>
      </c>
      <c r="I4542">
        <v>0.86399999999999999</v>
      </c>
      <c r="J4542" s="289" t="s">
        <v>302</v>
      </c>
      <c r="K4542" s="289" t="s">
        <v>10415</v>
      </c>
      <c r="L4542" s="289" t="s">
        <v>275</v>
      </c>
      <c r="M4542" s="289" t="s">
        <v>10416</v>
      </c>
      <c r="N4542" s="289" t="s">
        <v>450</v>
      </c>
      <c r="O4542" s="289" t="s">
        <v>2173</v>
      </c>
      <c r="P4542" s="289" t="str">
        <f>VLOOKUP(CAT_Details[[#This Row],[Delivery Bp Customer Code]],Table6[],2,0)</f>
        <v>OYL1</v>
      </c>
    </row>
    <row r="4543" spans="1:16" x14ac:dyDescent="0.25">
      <c r="A4543" s="289" t="s">
        <v>75</v>
      </c>
      <c r="B4543">
        <v>1</v>
      </c>
      <c r="C4543">
        <v>415</v>
      </c>
      <c r="D4543">
        <v>0.4</v>
      </c>
      <c r="E4543" s="289" t="s">
        <v>10417</v>
      </c>
      <c r="F4543">
        <v>5015241366</v>
      </c>
      <c r="G4543" s="276">
        <v>45715</v>
      </c>
      <c r="H4543" s="5">
        <v>20250224659752</v>
      </c>
      <c r="I4543">
        <v>0.52800000000000002</v>
      </c>
      <c r="J4543" s="289" t="s">
        <v>273</v>
      </c>
      <c r="K4543" s="289" t="s">
        <v>10418</v>
      </c>
      <c r="L4543" s="289" t="s">
        <v>275</v>
      </c>
      <c r="M4543" s="289" t="s">
        <v>10348</v>
      </c>
      <c r="N4543" s="289" t="s">
        <v>657</v>
      </c>
      <c r="O4543" s="289" t="s">
        <v>2173</v>
      </c>
      <c r="P4543" s="289" t="str">
        <f>VLOOKUP(CAT_Details[[#This Row],[Delivery Bp Customer Code]],Table6[],2,0)</f>
        <v>OYL1</v>
      </c>
    </row>
    <row r="4544" spans="1:16" x14ac:dyDescent="0.25">
      <c r="A4544" s="289" t="s">
        <v>75</v>
      </c>
      <c r="B4544">
        <v>2</v>
      </c>
      <c r="C4544">
        <v>645</v>
      </c>
      <c r="D4544">
        <v>0.8</v>
      </c>
      <c r="E4544" s="289" t="s">
        <v>10419</v>
      </c>
      <c r="F4544">
        <v>5015241385</v>
      </c>
      <c r="G4544" s="276">
        <v>45715</v>
      </c>
      <c r="H4544">
        <v>20250224659775</v>
      </c>
      <c r="I4544">
        <v>2.544</v>
      </c>
      <c r="J4544" s="289" t="s">
        <v>273</v>
      </c>
      <c r="K4544" s="289" t="s">
        <v>10420</v>
      </c>
      <c r="L4544" s="289" t="s">
        <v>275</v>
      </c>
      <c r="M4544" s="289" t="s">
        <v>10348</v>
      </c>
      <c r="N4544" s="289" t="s">
        <v>2431</v>
      </c>
      <c r="O4544" s="289" t="s">
        <v>2173</v>
      </c>
      <c r="P4544" s="289" t="str">
        <f>VLOOKUP(CAT_Details[[#This Row],[Delivery Bp Customer Code]],Table6[],2,0)</f>
        <v>OYL1</v>
      </c>
    </row>
    <row r="4545" spans="1:16" x14ac:dyDescent="0.25">
      <c r="A4545" s="289" t="s">
        <v>3771</v>
      </c>
      <c r="B4545">
        <v>2</v>
      </c>
      <c r="C4545">
        <v>522</v>
      </c>
      <c r="D4545">
        <v>1.7</v>
      </c>
      <c r="E4545" s="289" t="s">
        <v>10421</v>
      </c>
      <c r="F4545">
        <v>5015210129</v>
      </c>
      <c r="G4545" s="276">
        <v>45715</v>
      </c>
      <c r="H4545" s="5">
        <v>20250220657605</v>
      </c>
      <c r="I4545">
        <v>2.8559999999999999</v>
      </c>
      <c r="J4545" s="289" t="s">
        <v>324</v>
      </c>
      <c r="K4545" s="289" t="s">
        <v>10422</v>
      </c>
      <c r="L4545" s="289" t="s">
        <v>275</v>
      </c>
      <c r="M4545" s="289" t="s">
        <v>10392</v>
      </c>
      <c r="N4545" s="289" t="s">
        <v>4722</v>
      </c>
      <c r="O4545" s="289" t="s">
        <v>3775</v>
      </c>
      <c r="P4545" s="289">
        <f>VLOOKUP(CAT_Details[[#This Row],[Delivery Bp Customer Code]],Table6[],2,0)</f>
        <v>3401</v>
      </c>
    </row>
    <row r="4546" spans="1:16" x14ac:dyDescent="0.25">
      <c r="A4546" s="289" t="s">
        <v>3771</v>
      </c>
      <c r="B4546">
        <v>1</v>
      </c>
      <c r="C4546">
        <v>482</v>
      </c>
      <c r="D4546">
        <v>0.85</v>
      </c>
      <c r="E4546" s="289" t="s">
        <v>10421</v>
      </c>
      <c r="F4546">
        <v>5015210130</v>
      </c>
      <c r="G4546" s="276">
        <v>45715</v>
      </c>
      <c r="H4546" s="5">
        <v>20250220657351</v>
      </c>
      <c r="I4546">
        <v>1.224</v>
      </c>
      <c r="J4546" s="289" t="s">
        <v>324</v>
      </c>
      <c r="K4546" s="289" t="s">
        <v>10423</v>
      </c>
      <c r="L4546" s="289" t="s">
        <v>275</v>
      </c>
      <c r="M4546" s="289" t="s">
        <v>10392</v>
      </c>
      <c r="N4546" s="289" t="s">
        <v>4722</v>
      </c>
      <c r="O4546" s="289" t="s">
        <v>3775</v>
      </c>
      <c r="P4546" s="289">
        <f>VLOOKUP(CAT_Details[[#This Row],[Delivery Bp Customer Code]],Table6[],2,0)</f>
        <v>3401</v>
      </c>
    </row>
    <row r="4547" spans="1:16" x14ac:dyDescent="0.25">
      <c r="A4547" s="289" t="s">
        <v>3329</v>
      </c>
      <c r="B4547">
        <v>5</v>
      </c>
      <c r="C4547">
        <v>439</v>
      </c>
      <c r="D4547">
        <v>1.61</v>
      </c>
      <c r="E4547" s="289" t="s">
        <v>10424</v>
      </c>
      <c r="F4547">
        <v>5015166396</v>
      </c>
      <c r="G4547" s="276">
        <v>45715</v>
      </c>
      <c r="H4547">
        <v>20250213651902</v>
      </c>
      <c r="I4547">
        <v>2.3740000000000001</v>
      </c>
      <c r="J4547" s="289" t="s">
        <v>317</v>
      </c>
      <c r="K4547" s="289" t="s">
        <v>10425</v>
      </c>
      <c r="L4547" s="289" t="s">
        <v>275</v>
      </c>
      <c r="M4547" s="289" t="s">
        <v>10426</v>
      </c>
      <c r="N4547" s="289" t="s">
        <v>4189</v>
      </c>
      <c r="O4547" s="289" t="s">
        <v>3332</v>
      </c>
      <c r="P4547" s="289">
        <f>VLOOKUP(CAT_Details[[#This Row],[Delivery Bp Customer Code]],Table6[],2,0)</f>
        <v>3402</v>
      </c>
    </row>
    <row r="4548" spans="1:16" x14ac:dyDescent="0.25">
      <c r="A4548" s="289" t="s">
        <v>3329</v>
      </c>
      <c r="B4548">
        <v>3</v>
      </c>
      <c r="C4548">
        <v>495</v>
      </c>
      <c r="D4548">
        <v>1.2</v>
      </c>
      <c r="E4548" s="289" t="s">
        <v>10427</v>
      </c>
      <c r="F4548">
        <v>5015181440</v>
      </c>
      <c r="G4548" s="276">
        <v>45715</v>
      </c>
      <c r="H4548">
        <v>20250217654155</v>
      </c>
      <c r="I4548">
        <v>3.456</v>
      </c>
      <c r="J4548" s="289" t="s">
        <v>294</v>
      </c>
      <c r="K4548" s="289" t="s">
        <v>10428</v>
      </c>
      <c r="L4548" s="289" t="s">
        <v>275</v>
      </c>
      <c r="M4548" s="289" t="s">
        <v>10429</v>
      </c>
      <c r="N4548" s="289" t="s">
        <v>555</v>
      </c>
      <c r="O4548" s="289" t="s">
        <v>3332</v>
      </c>
      <c r="P4548" s="289">
        <f>VLOOKUP(CAT_Details[[#This Row],[Delivery Bp Customer Code]],Table6[],2,0)</f>
        <v>3402</v>
      </c>
    </row>
    <row r="4549" spans="1:16" x14ac:dyDescent="0.25">
      <c r="A4549" s="289" t="s">
        <v>3329</v>
      </c>
      <c r="B4549">
        <v>2</v>
      </c>
      <c r="C4549">
        <v>264</v>
      </c>
      <c r="D4549">
        <v>0.4</v>
      </c>
      <c r="E4549" s="289" t="s">
        <v>10430</v>
      </c>
      <c r="F4549">
        <v>5015210032</v>
      </c>
      <c r="G4549" s="276">
        <v>45715</v>
      </c>
      <c r="H4549" s="5">
        <v>20250219656711</v>
      </c>
      <c r="I4549">
        <v>0.52800000000000002</v>
      </c>
      <c r="J4549" s="289" t="s">
        <v>350</v>
      </c>
      <c r="K4549" s="289" t="s">
        <v>10431</v>
      </c>
      <c r="L4549" s="289" t="s">
        <v>275</v>
      </c>
      <c r="M4549" s="289" t="s">
        <v>10407</v>
      </c>
      <c r="N4549" s="289" t="s">
        <v>544</v>
      </c>
      <c r="O4549" s="289" t="s">
        <v>3332</v>
      </c>
      <c r="P4549" s="289">
        <f>VLOOKUP(CAT_Details[[#This Row],[Delivery Bp Customer Code]],Table6[],2,0)</f>
        <v>3402</v>
      </c>
    </row>
    <row r="4550" spans="1:16" x14ac:dyDescent="0.25">
      <c r="A4550" s="289" t="s">
        <v>3329</v>
      </c>
      <c r="B4550">
        <v>4</v>
      </c>
      <c r="C4550">
        <v>814</v>
      </c>
      <c r="D4550">
        <v>1.7</v>
      </c>
      <c r="E4550" s="289" t="s">
        <v>10432</v>
      </c>
      <c r="F4550">
        <v>5015210144</v>
      </c>
      <c r="G4550" s="276">
        <v>45715</v>
      </c>
      <c r="H4550">
        <v>20250219656665</v>
      </c>
      <c r="I4550">
        <v>4.8840000000000003</v>
      </c>
      <c r="J4550" s="289" t="s">
        <v>350</v>
      </c>
      <c r="K4550" s="289" t="s">
        <v>10433</v>
      </c>
      <c r="L4550" s="289" t="s">
        <v>275</v>
      </c>
      <c r="M4550" s="289" t="s">
        <v>10282</v>
      </c>
      <c r="N4550" s="289" t="s">
        <v>5415</v>
      </c>
      <c r="O4550" s="289" t="s">
        <v>3332</v>
      </c>
      <c r="P4550" s="289">
        <f>VLOOKUP(CAT_Details[[#This Row],[Delivery Bp Customer Code]],Table6[],2,0)</f>
        <v>3402</v>
      </c>
    </row>
    <row r="4551" spans="1:16" x14ac:dyDescent="0.25">
      <c r="A4551" s="289" t="s">
        <v>3329</v>
      </c>
      <c r="B4551">
        <v>3</v>
      </c>
      <c r="C4551">
        <v>280.98</v>
      </c>
      <c r="D4551">
        <v>1.2</v>
      </c>
      <c r="E4551" s="289" t="s">
        <v>10434</v>
      </c>
      <c r="F4551">
        <v>5015210212</v>
      </c>
      <c r="G4551" s="276">
        <v>45715</v>
      </c>
      <c r="H4551">
        <v>20250218654777</v>
      </c>
      <c r="I4551">
        <v>2.88</v>
      </c>
      <c r="J4551" s="289" t="s">
        <v>350</v>
      </c>
      <c r="K4551" s="289" t="s">
        <v>10435</v>
      </c>
      <c r="L4551" s="289" t="s">
        <v>275</v>
      </c>
      <c r="M4551" s="289" t="s">
        <v>10259</v>
      </c>
      <c r="N4551" s="289" t="s">
        <v>1631</v>
      </c>
      <c r="O4551" s="289" t="s">
        <v>3332</v>
      </c>
      <c r="P4551" s="289">
        <f>VLOOKUP(CAT_Details[[#This Row],[Delivery Bp Customer Code]],Table6[],2,0)</f>
        <v>3402</v>
      </c>
    </row>
    <row r="4552" spans="1:16" x14ac:dyDescent="0.25">
      <c r="A4552" s="289" t="s">
        <v>3329</v>
      </c>
      <c r="B4552">
        <v>3</v>
      </c>
      <c r="C4552">
        <v>129</v>
      </c>
      <c r="D4552">
        <v>0.67</v>
      </c>
      <c r="E4552" s="289" t="s">
        <v>10436</v>
      </c>
      <c r="F4552">
        <v>5015210284</v>
      </c>
      <c r="G4552" s="276">
        <v>45715</v>
      </c>
      <c r="H4552">
        <v>20250218655328</v>
      </c>
      <c r="I4552">
        <v>0.82199999999999995</v>
      </c>
      <c r="J4552" s="289" t="s">
        <v>350</v>
      </c>
      <c r="K4552" s="289" t="s">
        <v>10437</v>
      </c>
      <c r="L4552" s="289" t="s">
        <v>275</v>
      </c>
      <c r="M4552" s="289" t="s">
        <v>10259</v>
      </c>
      <c r="N4552" s="289" t="s">
        <v>3173</v>
      </c>
      <c r="O4552" s="289" t="s">
        <v>3332</v>
      </c>
      <c r="P4552" s="289">
        <f>VLOOKUP(CAT_Details[[#This Row],[Delivery Bp Customer Code]],Table6[],2,0)</f>
        <v>3402</v>
      </c>
    </row>
    <row r="4553" spans="1:16" x14ac:dyDescent="0.25">
      <c r="A4553" s="289" t="s">
        <v>3329</v>
      </c>
      <c r="B4553">
        <v>1</v>
      </c>
      <c r="C4553">
        <v>50</v>
      </c>
      <c r="D4553">
        <v>0.2</v>
      </c>
      <c r="E4553" s="289" t="s">
        <v>10438</v>
      </c>
      <c r="F4553">
        <v>5015210303</v>
      </c>
      <c r="G4553" s="276">
        <v>45715</v>
      </c>
      <c r="H4553" s="5">
        <v>20250219656709</v>
      </c>
      <c r="I4553">
        <v>0.28799999999999998</v>
      </c>
      <c r="J4553" s="289" t="s">
        <v>350</v>
      </c>
      <c r="K4553" s="289" t="s">
        <v>10439</v>
      </c>
      <c r="L4553" s="289" t="s">
        <v>275</v>
      </c>
      <c r="M4553" s="289" t="s">
        <v>10407</v>
      </c>
      <c r="N4553" s="289" t="s">
        <v>3661</v>
      </c>
      <c r="O4553" s="289" t="s">
        <v>3332</v>
      </c>
      <c r="P4553" s="289">
        <f>VLOOKUP(CAT_Details[[#This Row],[Delivery Bp Customer Code]],Table6[],2,0)</f>
        <v>3402</v>
      </c>
    </row>
    <row r="4554" spans="1:16" x14ac:dyDescent="0.25">
      <c r="A4554" s="289" t="s">
        <v>3329</v>
      </c>
      <c r="B4554">
        <v>12</v>
      </c>
      <c r="C4554">
        <v>300</v>
      </c>
      <c r="D4554">
        <v>1.25</v>
      </c>
      <c r="E4554" s="289" t="s">
        <v>10440</v>
      </c>
      <c r="F4554">
        <v>5015210498</v>
      </c>
      <c r="G4554" s="276">
        <v>45715</v>
      </c>
      <c r="H4554">
        <v>20250220657311</v>
      </c>
      <c r="I4554">
        <v>0.98399999999999999</v>
      </c>
      <c r="J4554" s="289" t="s">
        <v>350</v>
      </c>
      <c r="K4554" s="289" t="s">
        <v>10441</v>
      </c>
      <c r="L4554" s="289" t="s">
        <v>275</v>
      </c>
      <c r="M4554" s="289" t="s">
        <v>10259</v>
      </c>
      <c r="N4554" s="289" t="s">
        <v>446</v>
      </c>
      <c r="O4554" s="289" t="s">
        <v>3332</v>
      </c>
      <c r="P4554" s="289">
        <f>VLOOKUP(CAT_Details[[#This Row],[Delivery Bp Customer Code]],Table6[],2,0)</f>
        <v>3402</v>
      </c>
    </row>
    <row r="4555" spans="1:16" x14ac:dyDescent="0.25">
      <c r="A4555" s="289" t="s">
        <v>76</v>
      </c>
      <c r="B4555">
        <v>2</v>
      </c>
      <c r="C4555">
        <v>51</v>
      </c>
      <c r="D4555">
        <v>0.8</v>
      </c>
      <c r="E4555" s="289" t="s">
        <v>10442</v>
      </c>
      <c r="F4555">
        <v>5015181017</v>
      </c>
      <c r="G4555" s="276">
        <v>45715</v>
      </c>
      <c r="H4555">
        <v>20250218655607</v>
      </c>
      <c r="I4555">
        <v>0.96</v>
      </c>
      <c r="J4555" s="289" t="s">
        <v>383</v>
      </c>
      <c r="K4555" s="289" t="s">
        <v>10443</v>
      </c>
      <c r="L4555" s="289" t="s">
        <v>275</v>
      </c>
      <c r="M4555" s="289" t="s">
        <v>10444</v>
      </c>
      <c r="N4555" s="289" t="s">
        <v>609</v>
      </c>
      <c r="O4555" s="289" t="s">
        <v>748</v>
      </c>
      <c r="P4555" s="289" t="str">
        <f>VLOOKUP(CAT_Details[[#This Row],[Delivery Bp Customer Code]],Table6[],2,0)</f>
        <v>No Loc</v>
      </c>
    </row>
    <row r="4556" spans="1:16" x14ac:dyDescent="0.25">
      <c r="A4556" s="289" t="s">
        <v>76</v>
      </c>
      <c r="B4556">
        <v>1</v>
      </c>
      <c r="C4556">
        <v>211</v>
      </c>
      <c r="D4556">
        <v>0.4</v>
      </c>
      <c r="E4556" s="289" t="s">
        <v>10445</v>
      </c>
      <c r="F4556">
        <v>5015196722</v>
      </c>
      <c r="G4556" s="276">
        <v>45715</v>
      </c>
      <c r="H4556">
        <v>20250218655628</v>
      </c>
      <c r="I4556">
        <v>0.95</v>
      </c>
      <c r="J4556" s="289" t="s">
        <v>294</v>
      </c>
      <c r="K4556" s="289" t="s">
        <v>10446</v>
      </c>
      <c r="L4556" s="289" t="s">
        <v>275</v>
      </c>
      <c r="M4556" s="289" t="s">
        <v>10447</v>
      </c>
      <c r="N4556" s="289" t="s">
        <v>1270</v>
      </c>
      <c r="O4556" s="289" t="s">
        <v>748</v>
      </c>
      <c r="P4556" s="289" t="str">
        <f>VLOOKUP(CAT_Details[[#This Row],[Delivery Bp Customer Code]],Table6[],2,0)</f>
        <v>No Loc</v>
      </c>
    </row>
    <row r="4557" spans="1:16" x14ac:dyDescent="0.25">
      <c r="A4557" s="289" t="s">
        <v>76</v>
      </c>
      <c r="B4557">
        <v>1</v>
      </c>
      <c r="C4557">
        <v>140</v>
      </c>
      <c r="D4557">
        <v>0.34</v>
      </c>
      <c r="E4557" s="289" t="s">
        <v>10402</v>
      </c>
      <c r="F4557">
        <v>5015210166</v>
      </c>
      <c r="G4557" s="276">
        <v>45715</v>
      </c>
      <c r="H4557" s="5">
        <v>20250220657381</v>
      </c>
      <c r="I4557">
        <v>0.64</v>
      </c>
      <c r="J4557" s="289" t="s">
        <v>324</v>
      </c>
      <c r="K4557" s="289" t="s">
        <v>10448</v>
      </c>
      <c r="L4557" s="289" t="s">
        <v>275</v>
      </c>
      <c r="M4557" s="289" t="s">
        <v>10404</v>
      </c>
      <c r="N4557" s="289" t="s">
        <v>2172</v>
      </c>
      <c r="O4557" s="289" t="s">
        <v>748</v>
      </c>
      <c r="P4557" s="289" t="str">
        <f>VLOOKUP(CAT_Details[[#This Row],[Delivery Bp Customer Code]],Table6[],2,0)</f>
        <v>No Loc</v>
      </c>
    </row>
    <row r="4558" spans="1:16" x14ac:dyDescent="0.25">
      <c r="A4558" s="289" t="s">
        <v>285</v>
      </c>
      <c r="B4558">
        <v>5</v>
      </c>
      <c r="C4558">
        <v>500</v>
      </c>
      <c r="D4558">
        <v>3</v>
      </c>
      <c r="E4558" s="289" t="s">
        <v>10449</v>
      </c>
      <c r="F4558">
        <v>5015180928</v>
      </c>
      <c r="G4558" s="276">
        <v>45715</v>
      </c>
      <c r="H4558">
        <v>20250218655132</v>
      </c>
      <c r="I4558">
        <v>10.8</v>
      </c>
      <c r="J4558" s="289" t="s">
        <v>294</v>
      </c>
      <c r="K4558" s="289" t="s">
        <v>10450</v>
      </c>
      <c r="L4558" s="289" t="s">
        <v>275</v>
      </c>
      <c r="M4558" s="289" t="s">
        <v>10451</v>
      </c>
      <c r="N4558" s="289" t="s">
        <v>5685</v>
      </c>
      <c r="O4558" s="289" t="s">
        <v>291</v>
      </c>
      <c r="P4558" s="289" t="str">
        <f>VLOOKUP(CAT_Details[[#This Row],[Delivery Bp Customer Code]],Table6[],2,0)</f>
        <v>DX01-L5</v>
      </c>
    </row>
    <row r="4559" spans="1:16" x14ac:dyDescent="0.25">
      <c r="A4559" s="289" t="s">
        <v>285</v>
      </c>
      <c r="B4559">
        <v>9</v>
      </c>
      <c r="C4559">
        <v>585</v>
      </c>
      <c r="D4559">
        <v>4.88</v>
      </c>
      <c r="E4559" s="289" t="s">
        <v>10449</v>
      </c>
      <c r="F4559">
        <v>5015180929</v>
      </c>
      <c r="G4559" s="276">
        <v>45715</v>
      </c>
      <c r="H4559">
        <v>20250218655123</v>
      </c>
      <c r="I4559">
        <v>13.217000000000001</v>
      </c>
      <c r="J4559" s="289" t="s">
        <v>294</v>
      </c>
      <c r="K4559" s="289" t="s">
        <v>10452</v>
      </c>
      <c r="L4559" s="289" t="s">
        <v>275</v>
      </c>
      <c r="M4559" s="289" t="s">
        <v>10451</v>
      </c>
      <c r="N4559" s="289" t="s">
        <v>5685</v>
      </c>
      <c r="O4559" s="289" t="s">
        <v>291</v>
      </c>
      <c r="P4559" s="289" t="str">
        <f>VLOOKUP(CAT_Details[[#This Row],[Delivery Bp Customer Code]],Table6[],2,0)</f>
        <v>DX01-L5</v>
      </c>
    </row>
    <row r="4560" spans="1:16" x14ac:dyDescent="0.25">
      <c r="A4560" s="289" t="s">
        <v>285</v>
      </c>
      <c r="B4560">
        <v>2</v>
      </c>
      <c r="C4560">
        <v>900</v>
      </c>
      <c r="D4560">
        <v>1</v>
      </c>
      <c r="E4560" s="289" t="s">
        <v>10453</v>
      </c>
      <c r="F4560">
        <v>5015181362</v>
      </c>
      <c r="G4560" s="276">
        <v>45715</v>
      </c>
      <c r="H4560">
        <v>20250217654072</v>
      </c>
      <c r="I4560">
        <v>2.4</v>
      </c>
      <c r="J4560" s="289" t="s">
        <v>280</v>
      </c>
      <c r="K4560" s="289" t="s">
        <v>10454</v>
      </c>
      <c r="L4560" s="289" t="s">
        <v>275</v>
      </c>
      <c r="M4560" s="289" t="s">
        <v>10161</v>
      </c>
      <c r="N4560" s="289" t="s">
        <v>534</v>
      </c>
      <c r="O4560" s="289" t="s">
        <v>291</v>
      </c>
      <c r="P4560" s="289" t="str">
        <f>VLOOKUP(CAT_Details[[#This Row],[Delivery Bp Customer Code]],Table6[],2,0)</f>
        <v>DX01-L5</v>
      </c>
    </row>
    <row r="4561" spans="1:16" x14ac:dyDescent="0.25">
      <c r="A4561" s="289" t="s">
        <v>285</v>
      </c>
      <c r="B4561">
        <v>1</v>
      </c>
      <c r="C4561">
        <v>83</v>
      </c>
      <c r="D4561">
        <v>0.2</v>
      </c>
      <c r="E4561" s="289" t="s">
        <v>10374</v>
      </c>
      <c r="F4561">
        <v>5015181370</v>
      </c>
      <c r="G4561" s="276">
        <v>45715</v>
      </c>
      <c r="H4561">
        <v>20250217654008</v>
      </c>
      <c r="I4561">
        <v>0.33600000000000002</v>
      </c>
      <c r="J4561" s="289" t="s">
        <v>324</v>
      </c>
      <c r="K4561" s="289" t="s">
        <v>10455</v>
      </c>
      <c r="L4561" s="289" t="s">
        <v>275</v>
      </c>
      <c r="M4561" s="289" t="s">
        <v>10272</v>
      </c>
      <c r="N4561" s="289" t="s">
        <v>399</v>
      </c>
      <c r="O4561" s="289" t="s">
        <v>291</v>
      </c>
      <c r="P4561" s="289" t="str">
        <f>VLOOKUP(CAT_Details[[#This Row],[Delivery Bp Customer Code]],Table6[],2,0)</f>
        <v>DX01-L5</v>
      </c>
    </row>
    <row r="4562" spans="1:16" x14ac:dyDescent="0.25">
      <c r="A4562" s="289" t="s">
        <v>285</v>
      </c>
      <c r="B4562">
        <v>12</v>
      </c>
      <c r="C4562">
        <v>2940</v>
      </c>
      <c r="D4562">
        <v>4.8</v>
      </c>
      <c r="E4562" s="289" t="s">
        <v>10456</v>
      </c>
      <c r="F4562">
        <v>5015181714</v>
      </c>
      <c r="G4562" s="276">
        <v>45715</v>
      </c>
      <c r="H4562">
        <v>20250213652505</v>
      </c>
      <c r="I4562">
        <v>11.52</v>
      </c>
      <c r="J4562" s="289" t="s">
        <v>383</v>
      </c>
      <c r="K4562" s="289" t="s">
        <v>10457</v>
      </c>
      <c r="L4562" s="289" t="s">
        <v>275</v>
      </c>
      <c r="M4562" s="289" t="s">
        <v>10331</v>
      </c>
      <c r="N4562" s="289" t="s">
        <v>386</v>
      </c>
      <c r="O4562" s="289" t="s">
        <v>291</v>
      </c>
      <c r="P4562" s="289" t="str">
        <f>VLOOKUP(CAT_Details[[#This Row],[Delivery Bp Customer Code]],Table6[],2,0)</f>
        <v>DX01-L5</v>
      </c>
    </row>
    <row r="4563" spans="1:16" x14ac:dyDescent="0.25">
      <c r="A4563" s="289" t="s">
        <v>285</v>
      </c>
      <c r="B4563">
        <v>1</v>
      </c>
      <c r="C4563">
        <v>319</v>
      </c>
      <c r="D4563">
        <v>0.4</v>
      </c>
      <c r="E4563" s="289" t="s">
        <v>10458</v>
      </c>
      <c r="F4563">
        <v>5015181743</v>
      </c>
      <c r="G4563" s="276">
        <v>45715</v>
      </c>
      <c r="H4563">
        <v>20250218654997</v>
      </c>
      <c r="I4563">
        <v>0.96</v>
      </c>
      <c r="J4563" s="289" t="s">
        <v>401</v>
      </c>
      <c r="K4563" s="289" t="s">
        <v>10459</v>
      </c>
      <c r="L4563" s="289" t="s">
        <v>275</v>
      </c>
      <c r="M4563" s="289" t="s">
        <v>10299</v>
      </c>
      <c r="N4563" s="289" t="s">
        <v>404</v>
      </c>
      <c r="O4563" s="289" t="s">
        <v>291</v>
      </c>
      <c r="P4563" s="289" t="str">
        <f>VLOOKUP(CAT_Details[[#This Row],[Delivery Bp Customer Code]],Table6[],2,0)</f>
        <v>DX01-L5</v>
      </c>
    </row>
    <row r="4564" spans="1:16" x14ac:dyDescent="0.25">
      <c r="A4564" s="289" t="s">
        <v>285</v>
      </c>
      <c r="B4564">
        <v>4</v>
      </c>
      <c r="C4564">
        <v>1560</v>
      </c>
      <c r="D4564">
        <v>1.6</v>
      </c>
      <c r="E4564" s="289" t="s">
        <v>10460</v>
      </c>
      <c r="F4564">
        <v>5015196504</v>
      </c>
      <c r="G4564" s="276">
        <v>45715</v>
      </c>
      <c r="H4564">
        <v>20250219656269</v>
      </c>
      <c r="I4564">
        <v>3.84</v>
      </c>
      <c r="J4564" s="289" t="s">
        <v>294</v>
      </c>
      <c r="K4564" s="289" t="s">
        <v>10461</v>
      </c>
      <c r="L4564" s="289" t="s">
        <v>275</v>
      </c>
      <c r="M4564" s="289" t="s">
        <v>10416</v>
      </c>
      <c r="N4564" s="289" t="s">
        <v>297</v>
      </c>
      <c r="O4564" s="289" t="s">
        <v>291</v>
      </c>
      <c r="P4564" s="289" t="str">
        <f>VLOOKUP(CAT_Details[[#This Row],[Delivery Bp Customer Code]],Table6[],2,0)</f>
        <v>DX01-L5</v>
      </c>
    </row>
    <row r="4565" spans="1:16" x14ac:dyDescent="0.25">
      <c r="A4565" s="289" t="s">
        <v>285</v>
      </c>
      <c r="B4565">
        <v>15</v>
      </c>
      <c r="C4565">
        <v>1445</v>
      </c>
      <c r="D4565">
        <v>6</v>
      </c>
      <c r="E4565" s="289" t="s">
        <v>10462</v>
      </c>
      <c r="F4565">
        <v>5015196549</v>
      </c>
      <c r="G4565" s="276">
        <v>45715</v>
      </c>
      <c r="H4565">
        <v>20250217654422</v>
      </c>
      <c r="I4565">
        <v>14.4</v>
      </c>
      <c r="J4565" s="289" t="s">
        <v>345</v>
      </c>
      <c r="K4565" s="289" t="s">
        <v>10463</v>
      </c>
      <c r="L4565" s="289" t="s">
        <v>275</v>
      </c>
      <c r="M4565" s="289" t="s">
        <v>10269</v>
      </c>
      <c r="N4565" s="289" t="s">
        <v>512</v>
      </c>
      <c r="O4565" s="289" t="s">
        <v>291</v>
      </c>
      <c r="P4565" s="289" t="str">
        <f>VLOOKUP(CAT_Details[[#This Row],[Delivery Bp Customer Code]],Table6[],2,0)</f>
        <v>DX01-L5</v>
      </c>
    </row>
    <row r="4566" spans="1:16" x14ac:dyDescent="0.25">
      <c r="A4566" s="289" t="s">
        <v>285</v>
      </c>
      <c r="B4566">
        <v>7</v>
      </c>
      <c r="C4566">
        <v>1809</v>
      </c>
      <c r="D4566">
        <v>2.8</v>
      </c>
      <c r="E4566" s="289" t="s">
        <v>10464</v>
      </c>
      <c r="F4566">
        <v>5015196743</v>
      </c>
      <c r="G4566" s="276">
        <v>45715</v>
      </c>
      <c r="H4566">
        <v>20250218655370</v>
      </c>
      <c r="I4566">
        <v>2.3039999999999998</v>
      </c>
      <c r="J4566" s="289" t="s">
        <v>287</v>
      </c>
      <c r="K4566" s="289" t="s">
        <v>10465</v>
      </c>
      <c r="L4566" s="289" t="s">
        <v>275</v>
      </c>
      <c r="M4566" s="289" t="s">
        <v>10466</v>
      </c>
      <c r="N4566" s="289" t="s">
        <v>516</v>
      </c>
      <c r="O4566" s="289" t="s">
        <v>291</v>
      </c>
      <c r="P4566" s="289" t="str">
        <f>VLOOKUP(CAT_Details[[#This Row],[Delivery Bp Customer Code]],Table6[],2,0)</f>
        <v>DX01-L5</v>
      </c>
    </row>
    <row r="4567" spans="1:16" x14ac:dyDescent="0.25">
      <c r="A4567" s="289" t="s">
        <v>285</v>
      </c>
      <c r="B4567">
        <v>5</v>
      </c>
      <c r="C4567">
        <v>5750</v>
      </c>
      <c r="D4567">
        <v>2</v>
      </c>
      <c r="E4567" s="289" t="s">
        <v>10467</v>
      </c>
      <c r="F4567">
        <v>5015196758</v>
      </c>
      <c r="G4567" s="276">
        <v>45715</v>
      </c>
      <c r="H4567" s="5">
        <v>20250218655569</v>
      </c>
      <c r="I4567">
        <v>2.88</v>
      </c>
      <c r="J4567" s="289" t="s">
        <v>324</v>
      </c>
      <c r="K4567" s="289" t="s">
        <v>10468</v>
      </c>
      <c r="L4567" s="289" t="s">
        <v>275</v>
      </c>
      <c r="M4567" s="289" t="s">
        <v>10272</v>
      </c>
      <c r="N4567" s="289" t="s">
        <v>333</v>
      </c>
      <c r="O4567" s="289" t="s">
        <v>291</v>
      </c>
      <c r="P4567" s="289" t="str">
        <f>VLOOKUP(CAT_Details[[#This Row],[Delivery Bp Customer Code]],Table6[],2,0)</f>
        <v>DX01-L5</v>
      </c>
    </row>
    <row r="4568" spans="1:16" x14ac:dyDescent="0.25">
      <c r="A4568" s="289" t="s">
        <v>285</v>
      </c>
      <c r="B4568">
        <v>49</v>
      </c>
      <c r="C4568">
        <v>6386</v>
      </c>
      <c r="D4568">
        <v>10.3</v>
      </c>
      <c r="E4568" s="289" t="s">
        <v>10469</v>
      </c>
      <c r="F4568">
        <v>5015196762</v>
      </c>
      <c r="G4568" s="276">
        <v>45715</v>
      </c>
      <c r="H4568">
        <v>20250217654361</v>
      </c>
      <c r="I4568">
        <v>20.28</v>
      </c>
      <c r="J4568" s="289" t="s">
        <v>324</v>
      </c>
      <c r="K4568" s="289" t="s">
        <v>10470</v>
      </c>
      <c r="L4568" s="289" t="s">
        <v>275</v>
      </c>
      <c r="M4568" s="289" t="s">
        <v>10392</v>
      </c>
      <c r="N4568" s="289" t="s">
        <v>508</v>
      </c>
      <c r="O4568" s="289" t="s">
        <v>291</v>
      </c>
      <c r="P4568" s="289" t="str">
        <f>VLOOKUP(CAT_Details[[#This Row],[Delivery Bp Customer Code]],Table6[],2,0)</f>
        <v>DX01-L5</v>
      </c>
    </row>
    <row r="4569" spans="1:16" x14ac:dyDescent="0.25">
      <c r="A4569" s="289" t="s">
        <v>285</v>
      </c>
      <c r="B4569">
        <v>19</v>
      </c>
      <c r="C4569">
        <v>1672</v>
      </c>
      <c r="D4569">
        <v>7.6</v>
      </c>
      <c r="E4569" s="289" t="s">
        <v>10471</v>
      </c>
      <c r="F4569">
        <v>5015210189</v>
      </c>
      <c r="G4569" s="276">
        <v>45715</v>
      </c>
      <c r="H4569">
        <v>20250219656699</v>
      </c>
      <c r="I4569">
        <v>18.239999999999998</v>
      </c>
      <c r="J4569" s="289" t="s">
        <v>350</v>
      </c>
      <c r="K4569" s="289" t="s">
        <v>10472</v>
      </c>
      <c r="L4569" s="289" t="s">
        <v>275</v>
      </c>
      <c r="M4569" s="289" t="s">
        <v>10286</v>
      </c>
      <c r="N4569" s="289" t="s">
        <v>462</v>
      </c>
      <c r="O4569" s="289" t="s">
        <v>291</v>
      </c>
      <c r="P4569" s="289" t="str">
        <f>VLOOKUP(CAT_Details[[#This Row],[Delivery Bp Customer Code]],Table6[],2,0)</f>
        <v>DX01-L5</v>
      </c>
    </row>
    <row r="4570" spans="1:16" x14ac:dyDescent="0.25">
      <c r="A4570" s="289" t="s">
        <v>285</v>
      </c>
      <c r="B4570">
        <v>28</v>
      </c>
      <c r="C4570">
        <v>2464</v>
      </c>
      <c r="D4570">
        <v>11.2</v>
      </c>
      <c r="E4570" s="289" t="s">
        <v>10471</v>
      </c>
      <c r="F4570">
        <v>5015210190</v>
      </c>
      <c r="G4570" s="276">
        <v>45715</v>
      </c>
      <c r="H4570">
        <v>20250219656698</v>
      </c>
      <c r="I4570">
        <v>26.88</v>
      </c>
      <c r="J4570" s="289" t="s">
        <v>350</v>
      </c>
      <c r="K4570" s="289" t="s">
        <v>10473</v>
      </c>
      <c r="L4570" s="289" t="s">
        <v>275</v>
      </c>
      <c r="M4570" s="289" t="s">
        <v>10286</v>
      </c>
      <c r="N4570" s="289" t="s">
        <v>462</v>
      </c>
      <c r="O4570" s="289" t="s">
        <v>291</v>
      </c>
      <c r="P4570" s="289" t="str">
        <f>VLOOKUP(CAT_Details[[#This Row],[Delivery Bp Customer Code]],Table6[],2,0)</f>
        <v>DX01-L5</v>
      </c>
    </row>
    <row r="4571" spans="1:16" x14ac:dyDescent="0.25">
      <c r="A4571" s="289" t="s">
        <v>285</v>
      </c>
      <c r="B4571">
        <v>4</v>
      </c>
      <c r="C4571">
        <v>240</v>
      </c>
      <c r="D4571">
        <v>0.8</v>
      </c>
      <c r="E4571" s="289" t="s">
        <v>10474</v>
      </c>
      <c r="F4571">
        <v>5015210236</v>
      </c>
      <c r="G4571" s="276">
        <v>45715</v>
      </c>
      <c r="H4571" s="5">
        <v>20250220657512</v>
      </c>
      <c r="I4571">
        <v>1.056</v>
      </c>
      <c r="J4571" s="289" t="s">
        <v>350</v>
      </c>
      <c r="K4571" s="289" t="s">
        <v>10475</v>
      </c>
      <c r="L4571" s="289" t="s">
        <v>275</v>
      </c>
      <c r="M4571" s="289" t="s">
        <v>10286</v>
      </c>
      <c r="N4571" s="289" t="s">
        <v>407</v>
      </c>
      <c r="O4571" s="289" t="s">
        <v>291</v>
      </c>
      <c r="P4571" s="289" t="str">
        <f>VLOOKUP(CAT_Details[[#This Row],[Delivery Bp Customer Code]],Table6[],2,0)</f>
        <v>DX01-L5</v>
      </c>
    </row>
    <row r="4572" spans="1:16" x14ac:dyDescent="0.25">
      <c r="A4572" s="289" t="s">
        <v>285</v>
      </c>
      <c r="B4572">
        <v>6</v>
      </c>
      <c r="C4572">
        <v>1048</v>
      </c>
      <c r="D4572">
        <v>2.4</v>
      </c>
      <c r="E4572" s="289" t="s">
        <v>10476</v>
      </c>
      <c r="F4572">
        <v>5015225849</v>
      </c>
      <c r="G4572" s="276">
        <v>45715</v>
      </c>
      <c r="H4572">
        <v>20250220657596</v>
      </c>
      <c r="I4572">
        <v>4.6660000000000004</v>
      </c>
      <c r="J4572" s="289" t="s">
        <v>287</v>
      </c>
      <c r="K4572" s="289" t="s">
        <v>10477</v>
      </c>
      <c r="L4572" s="289" t="s">
        <v>275</v>
      </c>
      <c r="M4572" s="289" t="s">
        <v>10478</v>
      </c>
      <c r="N4572" s="289" t="s">
        <v>814</v>
      </c>
      <c r="O4572" s="289" t="s">
        <v>291</v>
      </c>
      <c r="P4572" s="289" t="str">
        <f>VLOOKUP(CAT_Details[[#This Row],[Delivery Bp Customer Code]],Table6[],2,0)</f>
        <v>DX01-L5</v>
      </c>
    </row>
    <row r="4573" spans="1:16" x14ac:dyDescent="0.25">
      <c r="A4573" s="289" t="s">
        <v>285</v>
      </c>
      <c r="B4573">
        <v>2</v>
      </c>
      <c r="C4573">
        <v>360</v>
      </c>
      <c r="D4573">
        <v>0.8</v>
      </c>
      <c r="E4573" s="289" t="s">
        <v>10476</v>
      </c>
      <c r="F4573">
        <v>5015225850</v>
      </c>
      <c r="G4573" s="276">
        <v>45715</v>
      </c>
      <c r="H4573">
        <v>20250220657602</v>
      </c>
      <c r="I4573">
        <v>1.536</v>
      </c>
      <c r="J4573" s="289" t="s">
        <v>287</v>
      </c>
      <c r="K4573" s="289" t="s">
        <v>10479</v>
      </c>
      <c r="L4573" s="289" t="s">
        <v>275</v>
      </c>
      <c r="M4573" s="289" t="s">
        <v>10478</v>
      </c>
      <c r="N4573" s="289" t="s">
        <v>814</v>
      </c>
      <c r="O4573" s="289" t="s">
        <v>291</v>
      </c>
      <c r="P4573" s="289" t="str">
        <f>VLOOKUP(CAT_Details[[#This Row],[Delivery Bp Customer Code]],Table6[],2,0)</f>
        <v>DX01-L5</v>
      </c>
    </row>
    <row r="4574" spans="1:16" x14ac:dyDescent="0.25">
      <c r="A4574" s="289" t="s">
        <v>521</v>
      </c>
      <c r="B4574">
        <v>16</v>
      </c>
      <c r="C4574">
        <v>840</v>
      </c>
      <c r="D4574">
        <v>6.4</v>
      </c>
      <c r="E4574" s="289" t="s">
        <v>10442</v>
      </c>
      <c r="F4574">
        <v>5015181014</v>
      </c>
      <c r="G4574" s="276">
        <v>45715</v>
      </c>
      <c r="H4574">
        <v>20250218655621</v>
      </c>
      <c r="I4574">
        <v>9.8879999999999999</v>
      </c>
      <c r="J4574" s="289" t="s">
        <v>383</v>
      </c>
      <c r="K4574" s="289" t="s">
        <v>10480</v>
      </c>
      <c r="L4574" s="289" t="s">
        <v>275</v>
      </c>
      <c r="M4574" s="289" t="s">
        <v>10444</v>
      </c>
      <c r="N4574" s="289" t="s">
        <v>609</v>
      </c>
      <c r="O4574" s="289" t="s">
        <v>525</v>
      </c>
      <c r="P4574" s="289" t="str">
        <f>VLOOKUP(CAT_Details[[#This Row],[Delivery Bp Customer Code]],Table6[],2,0)</f>
        <v>No Loc</v>
      </c>
    </row>
    <row r="4575" spans="1:16" x14ac:dyDescent="0.25">
      <c r="A4575" s="289" t="s">
        <v>521</v>
      </c>
      <c r="B4575">
        <v>8</v>
      </c>
      <c r="C4575">
        <v>2798</v>
      </c>
      <c r="D4575">
        <v>3.2</v>
      </c>
      <c r="E4575" s="289" t="s">
        <v>10481</v>
      </c>
      <c r="F4575">
        <v>5015210210</v>
      </c>
      <c r="G4575" s="276">
        <v>45715</v>
      </c>
      <c r="H4575">
        <v>20250220657062</v>
      </c>
      <c r="I4575">
        <v>2.7650000000000001</v>
      </c>
      <c r="J4575" s="289" t="s">
        <v>350</v>
      </c>
      <c r="K4575" s="289" t="s">
        <v>10482</v>
      </c>
      <c r="L4575" s="289" t="s">
        <v>275</v>
      </c>
      <c r="M4575" s="289" t="s">
        <v>10282</v>
      </c>
      <c r="N4575" s="289" t="s">
        <v>528</v>
      </c>
      <c r="O4575" s="289" t="s">
        <v>525</v>
      </c>
      <c r="P4575" s="289" t="str">
        <f>VLOOKUP(CAT_Details[[#This Row],[Delivery Bp Customer Code]],Table6[],2,0)</f>
        <v>No Loc</v>
      </c>
    </row>
    <row r="4576" spans="1:16" x14ac:dyDescent="0.25">
      <c r="A4576" s="289" t="s">
        <v>521</v>
      </c>
      <c r="B4576">
        <v>10</v>
      </c>
      <c r="C4576">
        <v>1020</v>
      </c>
      <c r="D4576">
        <v>4</v>
      </c>
      <c r="E4576" s="289" t="s">
        <v>10483</v>
      </c>
      <c r="F4576">
        <v>5015241218</v>
      </c>
      <c r="G4576" s="276">
        <v>45715</v>
      </c>
      <c r="H4576">
        <v>20250220657655</v>
      </c>
      <c r="I4576">
        <v>10.56</v>
      </c>
      <c r="J4576" s="289" t="s">
        <v>302</v>
      </c>
      <c r="K4576" s="289" t="s">
        <v>10484</v>
      </c>
      <c r="L4576" s="289" t="s">
        <v>275</v>
      </c>
      <c r="M4576" s="289" t="s">
        <v>10485</v>
      </c>
      <c r="N4576" s="289" t="s">
        <v>694</v>
      </c>
      <c r="O4576" s="289" t="s">
        <v>525</v>
      </c>
      <c r="P4576" s="289" t="str">
        <f>VLOOKUP(CAT_Details[[#This Row],[Delivery Bp Customer Code]],Table6[],2,0)</f>
        <v>No Loc</v>
      </c>
    </row>
    <row r="4577" spans="1:16" x14ac:dyDescent="0.25">
      <c r="A4577" s="289" t="s">
        <v>272</v>
      </c>
      <c r="B4577">
        <v>2</v>
      </c>
      <c r="C4577">
        <v>938</v>
      </c>
      <c r="D4577">
        <v>0.8</v>
      </c>
      <c r="E4577" s="289" t="s">
        <v>10374</v>
      </c>
      <c r="F4577">
        <v>5015181369</v>
      </c>
      <c r="G4577" s="276">
        <v>45715</v>
      </c>
      <c r="H4577" s="5">
        <v>20250217654027</v>
      </c>
      <c r="I4577">
        <v>0.76800000000000002</v>
      </c>
      <c r="J4577" s="289" t="s">
        <v>324</v>
      </c>
      <c r="K4577" s="289" t="s">
        <v>10486</v>
      </c>
      <c r="L4577" s="289" t="s">
        <v>275</v>
      </c>
      <c r="M4577" s="289" t="s">
        <v>10272</v>
      </c>
      <c r="N4577" s="289" t="s">
        <v>399</v>
      </c>
      <c r="O4577" s="289" t="s">
        <v>277</v>
      </c>
      <c r="P4577" s="289" t="str">
        <f>VLOOKUP(CAT_Details[[#This Row],[Delivery Bp Customer Code]],Table6[],2,0)</f>
        <v>U2-L5</v>
      </c>
    </row>
    <row r="4578" spans="1:16" x14ac:dyDescent="0.25">
      <c r="A4578" s="289" t="s">
        <v>272</v>
      </c>
      <c r="B4578">
        <v>5</v>
      </c>
      <c r="C4578">
        <v>1050</v>
      </c>
      <c r="D4578">
        <v>2</v>
      </c>
      <c r="E4578" s="289" t="s">
        <v>10427</v>
      </c>
      <c r="F4578">
        <v>5015181438</v>
      </c>
      <c r="G4578" s="276">
        <v>45715</v>
      </c>
      <c r="H4578">
        <v>20250217653962</v>
      </c>
      <c r="I4578">
        <v>5.5679999999999996</v>
      </c>
      <c r="J4578" s="289" t="s">
        <v>294</v>
      </c>
      <c r="K4578" s="289" t="s">
        <v>10487</v>
      </c>
      <c r="L4578" s="289" t="s">
        <v>275</v>
      </c>
      <c r="M4578" s="289" t="s">
        <v>10429</v>
      </c>
      <c r="N4578" s="289" t="s">
        <v>555</v>
      </c>
      <c r="O4578" s="289" t="s">
        <v>277</v>
      </c>
      <c r="P4578" s="289" t="str">
        <f>VLOOKUP(CAT_Details[[#This Row],[Delivery Bp Customer Code]],Table6[],2,0)</f>
        <v>U2-L5</v>
      </c>
    </row>
    <row r="4579" spans="1:16" x14ac:dyDescent="0.25">
      <c r="A4579" s="289" t="s">
        <v>272</v>
      </c>
      <c r="B4579">
        <v>1</v>
      </c>
      <c r="C4579">
        <v>202</v>
      </c>
      <c r="D4579">
        <v>0.4</v>
      </c>
      <c r="E4579" s="289" t="s">
        <v>10488</v>
      </c>
      <c r="F4579">
        <v>5015196472</v>
      </c>
      <c r="G4579" s="276">
        <v>45715</v>
      </c>
      <c r="H4579">
        <v>20250218654971</v>
      </c>
      <c r="I4579">
        <v>0.26900000000000002</v>
      </c>
      <c r="J4579" s="289" t="s">
        <v>1047</v>
      </c>
      <c r="K4579" s="289" t="s">
        <v>10489</v>
      </c>
      <c r="L4579" s="289" t="s">
        <v>275</v>
      </c>
      <c r="M4579" s="289" t="s">
        <v>10426</v>
      </c>
      <c r="N4579" s="289" t="s">
        <v>1049</v>
      </c>
      <c r="O4579" s="289" t="s">
        <v>277</v>
      </c>
      <c r="P4579" s="289" t="str">
        <f>VLOOKUP(CAT_Details[[#This Row],[Delivery Bp Customer Code]],Table6[],2,0)</f>
        <v>U2-L5</v>
      </c>
    </row>
    <row r="4580" spans="1:16" x14ac:dyDescent="0.25">
      <c r="A4580" s="289" t="s">
        <v>272</v>
      </c>
      <c r="B4580">
        <v>15</v>
      </c>
      <c r="C4580">
        <v>600</v>
      </c>
      <c r="D4580">
        <v>6</v>
      </c>
      <c r="E4580" s="289" t="s">
        <v>10390</v>
      </c>
      <c r="F4580">
        <v>5015196490</v>
      </c>
      <c r="G4580" s="276">
        <v>45715</v>
      </c>
      <c r="H4580">
        <v>20250217654452</v>
      </c>
      <c r="I4580">
        <v>14.4</v>
      </c>
      <c r="J4580" s="289" t="s">
        <v>324</v>
      </c>
      <c r="K4580" s="289" t="s">
        <v>10490</v>
      </c>
      <c r="L4580" s="289" t="s">
        <v>275</v>
      </c>
      <c r="M4580" s="289" t="s">
        <v>10392</v>
      </c>
      <c r="N4580" s="289" t="s">
        <v>562</v>
      </c>
      <c r="O4580" s="289" t="s">
        <v>277</v>
      </c>
      <c r="P4580" s="289" t="str">
        <f>VLOOKUP(CAT_Details[[#This Row],[Delivery Bp Customer Code]],Table6[],2,0)</f>
        <v>U2-L5</v>
      </c>
    </row>
    <row r="4581" spans="1:16" x14ac:dyDescent="0.25">
      <c r="A4581" s="289" t="s">
        <v>272</v>
      </c>
      <c r="B4581">
        <v>3</v>
      </c>
      <c r="C4581">
        <v>623</v>
      </c>
      <c r="D4581">
        <v>0.6</v>
      </c>
      <c r="E4581" s="289" t="s">
        <v>10430</v>
      </c>
      <c r="F4581">
        <v>5015210034</v>
      </c>
      <c r="G4581" s="276">
        <v>45715</v>
      </c>
      <c r="H4581">
        <v>20250217654365</v>
      </c>
      <c r="I4581">
        <v>1.08</v>
      </c>
      <c r="J4581" s="289" t="s">
        <v>350</v>
      </c>
      <c r="K4581" s="289" t="s">
        <v>10491</v>
      </c>
      <c r="L4581" s="289" t="s">
        <v>275</v>
      </c>
      <c r="M4581" s="289" t="s">
        <v>10407</v>
      </c>
      <c r="N4581" s="289" t="s">
        <v>544</v>
      </c>
      <c r="O4581" s="289" t="s">
        <v>277</v>
      </c>
      <c r="P4581" s="289" t="str">
        <f>VLOOKUP(CAT_Details[[#This Row],[Delivery Bp Customer Code]],Table6[],2,0)</f>
        <v>U2-L5</v>
      </c>
    </row>
    <row r="4582" spans="1:16" x14ac:dyDescent="0.25">
      <c r="A4582" s="289" t="s">
        <v>272</v>
      </c>
      <c r="B4582">
        <v>11</v>
      </c>
      <c r="C4582">
        <v>1767</v>
      </c>
      <c r="D4582">
        <v>3.2</v>
      </c>
      <c r="E4582" s="289" t="s">
        <v>10492</v>
      </c>
      <c r="F4582">
        <v>5015210202</v>
      </c>
      <c r="G4582" s="276">
        <v>45715</v>
      </c>
      <c r="H4582">
        <v>20250217654367</v>
      </c>
      <c r="I4582">
        <v>6.6929999999999996</v>
      </c>
      <c r="J4582" s="289" t="s">
        <v>350</v>
      </c>
      <c r="K4582" s="289" t="s">
        <v>10493</v>
      </c>
      <c r="L4582" s="289" t="s">
        <v>275</v>
      </c>
      <c r="M4582" s="289" t="s">
        <v>10286</v>
      </c>
      <c r="N4582" s="289" t="s">
        <v>540</v>
      </c>
      <c r="O4582" s="289" t="s">
        <v>277</v>
      </c>
      <c r="P4582" s="289" t="str">
        <f>VLOOKUP(CAT_Details[[#This Row],[Delivery Bp Customer Code]],Table6[],2,0)</f>
        <v>U2-L5</v>
      </c>
    </row>
    <row r="4583" spans="1:16" x14ac:dyDescent="0.25">
      <c r="A4583" s="289" t="s">
        <v>272</v>
      </c>
      <c r="B4583">
        <v>5</v>
      </c>
      <c r="C4583">
        <v>1500</v>
      </c>
      <c r="D4583">
        <v>2</v>
      </c>
      <c r="E4583" s="289" t="s">
        <v>10494</v>
      </c>
      <c r="F4583">
        <v>5015210219</v>
      </c>
      <c r="G4583" s="276">
        <v>45715</v>
      </c>
      <c r="H4583" s="5">
        <v>20250220657379</v>
      </c>
      <c r="I4583">
        <v>1.68</v>
      </c>
      <c r="J4583" s="289" t="s">
        <v>350</v>
      </c>
      <c r="K4583" s="289" t="s">
        <v>10495</v>
      </c>
      <c r="L4583" s="289" t="s">
        <v>275</v>
      </c>
      <c r="M4583" s="289" t="s">
        <v>10407</v>
      </c>
      <c r="N4583" s="289" t="s">
        <v>547</v>
      </c>
      <c r="O4583" s="289" t="s">
        <v>277</v>
      </c>
      <c r="P4583" s="289" t="str">
        <f>VLOOKUP(CAT_Details[[#This Row],[Delivery Bp Customer Code]],Table6[],2,0)</f>
        <v>U2-L5</v>
      </c>
    </row>
    <row r="4584" spans="1:16" x14ac:dyDescent="0.25">
      <c r="A4584" s="289" t="s">
        <v>272</v>
      </c>
      <c r="B4584">
        <v>2</v>
      </c>
      <c r="C4584">
        <v>457</v>
      </c>
      <c r="D4584">
        <v>0.8</v>
      </c>
      <c r="E4584" s="289" t="s">
        <v>10496</v>
      </c>
      <c r="F4584">
        <v>5015210269</v>
      </c>
      <c r="G4584" s="276">
        <v>45715</v>
      </c>
      <c r="H4584">
        <v>20250220657059</v>
      </c>
      <c r="I4584">
        <v>1.92</v>
      </c>
      <c r="J4584" s="289" t="s">
        <v>350</v>
      </c>
      <c r="K4584" s="289" t="s">
        <v>10497</v>
      </c>
      <c r="L4584" s="289" t="s">
        <v>275</v>
      </c>
      <c r="M4584" s="289" t="s">
        <v>10286</v>
      </c>
      <c r="N4584" s="289" t="s">
        <v>999</v>
      </c>
      <c r="O4584" s="289" t="s">
        <v>277</v>
      </c>
      <c r="P4584" s="289" t="str">
        <f>VLOOKUP(CAT_Details[[#This Row],[Delivery Bp Customer Code]],Table6[],2,0)</f>
        <v>U2-L5</v>
      </c>
    </row>
    <row r="4585" spans="1:16" x14ac:dyDescent="0.25">
      <c r="A4585" s="289" t="s">
        <v>272</v>
      </c>
      <c r="B4585">
        <v>14</v>
      </c>
      <c r="C4585">
        <v>5823.44</v>
      </c>
      <c r="D4585">
        <v>5.6</v>
      </c>
      <c r="E4585" s="289" t="s">
        <v>10498</v>
      </c>
      <c r="F4585">
        <v>5015210308</v>
      </c>
      <c r="G4585" s="276">
        <v>45715</v>
      </c>
      <c r="H4585" s="5">
        <v>20250220657124</v>
      </c>
      <c r="I4585">
        <v>7.6609999999999996</v>
      </c>
      <c r="J4585" s="289" t="s">
        <v>350</v>
      </c>
      <c r="K4585" s="289" t="s">
        <v>10499</v>
      </c>
      <c r="L4585" s="289" t="s">
        <v>275</v>
      </c>
      <c r="M4585" s="289" t="s">
        <v>10286</v>
      </c>
      <c r="N4585" s="289" t="s">
        <v>456</v>
      </c>
      <c r="O4585" s="289" t="s">
        <v>277</v>
      </c>
      <c r="P4585" s="289" t="str">
        <f>VLOOKUP(CAT_Details[[#This Row],[Delivery Bp Customer Code]],Table6[],2,0)</f>
        <v>U2-L5</v>
      </c>
    </row>
    <row r="4586" spans="1:16" x14ac:dyDescent="0.25">
      <c r="A4586" s="289" t="s">
        <v>4794</v>
      </c>
      <c r="B4586">
        <v>1</v>
      </c>
      <c r="C4586">
        <v>53</v>
      </c>
      <c r="D4586">
        <v>0.4</v>
      </c>
      <c r="E4586" s="289" t="s">
        <v>10500</v>
      </c>
      <c r="F4586">
        <v>5015181552</v>
      </c>
      <c r="G4586" s="276">
        <v>45715</v>
      </c>
      <c r="H4586" s="5">
        <v>20250217653903</v>
      </c>
      <c r="I4586">
        <v>0.432</v>
      </c>
      <c r="J4586" s="289" t="s">
        <v>294</v>
      </c>
      <c r="K4586" s="289" t="s">
        <v>10501</v>
      </c>
      <c r="L4586" s="289" t="s">
        <v>275</v>
      </c>
      <c r="M4586" s="289" t="s">
        <v>10426</v>
      </c>
      <c r="N4586" s="289" t="s">
        <v>504</v>
      </c>
      <c r="O4586" s="289" t="s">
        <v>4798</v>
      </c>
      <c r="P4586" s="289" t="str">
        <f>VLOOKUP(CAT_Details[[#This Row],[Delivery Bp Customer Code]],Table6[],2,0)</f>
        <v>MY02</v>
      </c>
    </row>
    <row r="4587" spans="1:16" x14ac:dyDescent="0.25">
      <c r="A4587" s="289" t="s">
        <v>4794</v>
      </c>
      <c r="B4587">
        <v>21</v>
      </c>
      <c r="C4587">
        <v>15389.01</v>
      </c>
      <c r="D4587">
        <v>6.19</v>
      </c>
      <c r="E4587" s="289" t="s">
        <v>10481</v>
      </c>
      <c r="F4587">
        <v>5015210211</v>
      </c>
      <c r="G4587" s="276">
        <v>45715</v>
      </c>
      <c r="H4587" s="5">
        <v>20250220657113</v>
      </c>
      <c r="I4587">
        <v>7.125</v>
      </c>
      <c r="J4587" s="289" t="s">
        <v>350</v>
      </c>
      <c r="K4587" s="289" t="s">
        <v>10502</v>
      </c>
      <c r="L4587" s="289" t="s">
        <v>275</v>
      </c>
      <c r="M4587" s="289" t="s">
        <v>10282</v>
      </c>
      <c r="N4587" s="289" t="s">
        <v>528</v>
      </c>
      <c r="O4587" s="289" t="s">
        <v>4798</v>
      </c>
      <c r="P4587" s="289" t="str">
        <f>VLOOKUP(CAT_Details[[#This Row],[Delivery Bp Customer Code]],Table6[],2,0)</f>
        <v>MY02</v>
      </c>
    </row>
    <row r="4588" spans="1:16" x14ac:dyDescent="0.25">
      <c r="A4588" s="289" t="s">
        <v>5576</v>
      </c>
      <c r="B4588">
        <v>12</v>
      </c>
      <c r="C4588">
        <v>13200</v>
      </c>
      <c r="D4588">
        <v>7.2</v>
      </c>
      <c r="E4588" s="289" t="s">
        <v>10503</v>
      </c>
      <c r="F4588">
        <v>5015241167</v>
      </c>
      <c r="G4588" s="276">
        <v>45715</v>
      </c>
      <c r="H4588">
        <v>20250217654317</v>
      </c>
      <c r="I4588">
        <v>17.28</v>
      </c>
      <c r="J4588" s="289" t="s">
        <v>273</v>
      </c>
      <c r="K4588" s="289" t="s">
        <v>10504</v>
      </c>
      <c r="L4588" s="289" t="s">
        <v>275</v>
      </c>
      <c r="M4588" s="289" t="s">
        <v>10387</v>
      </c>
      <c r="N4588" s="289" t="s">
        <v>6556</v>
      </c>
      <c r="O4588" s="289" t="s">
        <v>5579</v>
      </c>
      <c r="P4588" s="289" t="str">
        <f>VLOOKUP(CAT_Details[[#This Row],[Delivery Bp Customer Code]],Table6[],2,0)</f>
        <v>No Loc</v>
      </c>
    </row>
    <row r="4589" spans="1:16" x14ac:dyDescent="0.25">
      <c r="A4589" s="289" t="s">
        <v>278</v>
      </c>
      <c r="B4589">
        <v>1</v>
      </c>
      <c r="C4589">
        <v>290</v>
      </c>
      <c r="D4589">
        <v>0.4</v>
      </c>
      <c r="E4589" s="289" t="s">
        <v>10505</v>
      </c>
      <c r="F4589">
        <v>5015181235</v>
      </c>
      <c r="G4589" s="276">
        <v>45716</v>
      </c>
      <c r="H4589" s="5">
        <v>20250218654924</v>
      </c>
      <c r="I4589">
        <v>0.52800000000000002</v>
      </c>
      <c r="J4589" s="289" t="s">
        <v>317</v>
      </c>
      <c r="K4589" s="289" t="s">
        <v>10506</v>
      </c>
      <c r="L4589" s="289" t="s">
        <v>275</v>
      </c>
      <c r="M4589" s="289" t="s">
        <v>10507</v>
      </c>
      <c r="N4589" s="289" t="s">
        <v>320</v>
      </c>
      <c r="O4589" s="289" t="s">
        <v>498</v>
      </c>
      <c r="P4589" s="289" t="str">
        <f>VLOOKUP(CAT_Details[[#This Row],[Delivery Bp Customer Code]],Table6[],2,0)</f>
        <v>DK-BM01</v>
      </c>
    </row>
    <row r="4590" spans="1:16" x14ac:dyDescent="0.25">
      <c r="A4590" s="289" t="s">
        <v>278</v>
      </c>
      <c r="B4590">
        <v>10</v>
      </c>
      <c r="C4590">
        <v>2704</v>
      </c>
      <c r="D4590">
        <v>4.3499999999999996</v>
      </c>
      <c r="E4590" s="289" t="s">
        <v>10508</v>
      </c>
      <c r="F4590">
        <v>5015225638</v>
      </c>
      <c r="G4590" s="276">
        <v>45716</v>
      </c>
      <c r="H4590" s="5">
        <v>20250219656796</v>
      </c>
      <c r="I4590">
        <v>10.103999999999999</v>
      </c>
      <c r="J4590" s="289" t="s">
        <v>350</v>
      </c>
      <c r="K4590" s="289" t="s">
        <v>10509</v>
      </c>
      <c r="L4590" s="289" t="s">
        <v>275</v>
      </c>
      <c r="M4590" s="289" t="s">
        <v>10407</v>
      </c>
      <c r="N4590" s="289" t="s">
        <v>940</v>
      </c>
      <c r="O4590" s="289" t="s">
        <v>498</v>
      </c>
      <c r="P4590" s="289" t="str">
        <f>VLOOKUP(CAT_Details[[#This Row],[Delivery Bp Customer Code]],Table6[],2,0)</f>
        <v>DK-BM01</v>
      </c>
    </row>
    <row r="4591" spans="1:16" x14ac:dyDescent="0.25">
      <c r="A4591" s="289" t="s">
        <v>278</v>
      </c>
      <c r="B4591">
        <v>4</v>
      </c>
      <c r="C4591">
        <v>2204</v>
      </c>
      <c r="D4591">
        <v>1.6</v>
      </c>
      <c r="E4591" s="289" t="s">
        <v>10510</v>
      </c>
      <c r="F4591">
        <v>5015255949</v>
      </c>
      <c r="G4591" s="276">
        <v>45716</v>
      </c>
      <c r="H4591">
        <v>20250224659523</v>
      </c>
      <c r="I4591">
        <v>3.84</v>
      </c>
      <c r="J4591" s="289" t="s">
        <v>273</v>
      </c>
      <c r="K4591" s="289" t="s">
        <v>10511</v>
      </c>
      <c r="L4591" s="289" t="s">
        <v>275</v>
      </c>
      <c r="M4591" s="289" t="s">
        <v>10512</v>
      </c>
      <c r="N4591" s="289" t="s">
        <v>575</v>
      </c>
      <c r="O4591" s="289" t="s">
        <v>498</v>
      </c>
      <c r="P4591" s="289" t="str">
        <f>VLOOKUP(CAT_Details[[#This Row],[Delivery Bp Customer Code]],Table6[],2,0)</f>
        <v>DK-BM01</v>
      </c>
    </row>
    <row r="4592" spans="1:16" x14ac:dyDescent="0.25">
      <c r="A4592" s="289" t="s">
        <v>278</v>
      </c>
      <c r="B4592">
        <v>1</v>
      </c>
      <c r="C4592">
        <v>245</v>
      </c>
      <c r="D4592">
        <v>0.4</v>
      </c>
      <c r="E4592" s="289" t="s">
        <v>10513</v>
      </c>
      <c r="F4592">
        <v>5015255982</v>
      </c>
      <c r="G4592" s="276">
        <v>45716</v>
      </c>
      <c r="H4592">
        <v>20250225660453</v>
      </c>
      <c r="I4592">
        <v>0.67200000000000004</v>
      </c>
      <c r="J4592" s="289" t="s">
        <v>273</v>
      </c>
      <c r="K4592" s="289" t="s">
        <v>10514</v>
      </c>
      <c r="L4592" s="289" t="s">
        <v>275</v>
      </c>
      <c r="M4592" s="289" t="s">
        <v>10512</v>
      </c>
      <c r="N4592" s="289" t="s">
        <v>1011</v>
      </c>
      <c r="O4592" s="289" t="s">
        <v>498</v>
      </c>
      <c r="P4592" s="289" t="str">
        <f>VLOOKUP(CAT_Details[[#This Row],[Delivery Bp Customer Code]],Table6[],2,0)</f>
        <v>DK-BM01</v>
      </c>
    </row>
    <row r="4593" spans="1:16" x14ac:dyDescent="0.25">
      <c r="A4593" s="289" t="s">
        <v>75</v>
      </c>
      <c r="B4593">
        <v>11</v>
      </c>
      <c r="C4593">
        <v>1860</v>
      </c>
      <c r="D4593">
        <v>4.4000000000000004</v>
      </c>
      <c r="E4593" s="289" t="s">
        <v>10515</v>
      </c>
      <c r="F4593">
        <v>5015196769</v>
      </c>
      <c r="G4593" s="276">
        <v>45716</v>
      </c>
      <c r="H4593" s="5">
        <v>20250218655445</v>
      </c>
      <c r="I4593">
        <v>12.384</v>
      </c>
      <c r="J4593" s="289" t="s">
        <v>294</v>
      </c>
      <c r="K4593" s="289" t="s">
        <v>10516</v>
      </c>
      <c r="L4593" s="289" t="s">
        <v>275</v>
      </c>
      <c r="M4593" s="289" t="s">
        <v>10429</v>
      </c>
      <c r="N4593" s="289" t="s">
        <v>555</v>
      </c>
      <c r="O4593" s="289" t="s">
        <v>2173</v>
      </c>
      <c r="P4593" s="289" t="str">
        <f>VLOOKUP(CAT_Details[[#This Row],[Delivery Bp Customer Code]],Table6[],2,0)</f>
        <v>OYL1</v>
      </c>
    </row>
    <row r="4594" spans="1:16" x14ac:dyDescent="0.25">
      <c r="A4594" s="289" t="s">
        <v>75</v>
      </c>
      <c r="B4594">
        <v>10</v>
      </c>
      <c r="C4594">
        <v>1822</v>
      </c>
      <c r="D4594">
        <v>1.74</v>
      </c>
      <c r="E4594" s="289" t="s">
        <v>10517</v>
      </c>
      <c r="F4594">
        <v>5015225547</v>
      </c>
      <c r="G4594" s="276">
        <v>45716</v>
      </c>
      <c r="H4594" s="5">
        <v>20250220657783</v>
      </c>
      <c r="I4594">
        <v>2.7240000000000002</v>
      </c>
      <c r="J4594" s="289" t="s">
        <v>324</v>
      </c>
      <c r="K4594" s="289" t="s">
        <v>10518</v>
      </c>
      <c r="L4594" s="289" t="s">
        <v>275</v>
      </c>
      <c r="M4594" s="289" t="s">
        <v>10519</v>
      </c>
      <c r="N4594" s="289" t="s">
        <v>2242</v>
      </c>
      <c r="O4594" s="289" t="s">
        <v>2173</v>
      </c>
      <c r="P4594" s="289" t="str">
        <f>VLOOKUP(CAT_Details[[#This Row],[Delivery Bp Customer Code]],Table6[],2,0)</f>
        <v>OYL1</v>
      </c>
    </row>
    <row r="4595" spans="1:16" x14ac:dyDescent="0.25">
      <c r="A4595" s="289" t="s">
        <v>75</v>
      </c>
      <c r="B4595">
        <v>5</v>
      </c>
      <c r="C4595">
        <v>991</v>
      </c>
      <c r="D4595">
        <v>2</v>
      </c>
      <c r="E4595" s="289" t="s">
        <v>10520</v>
      </c>
      <c r="F4595">
        <v>5015225625</v>
      </c>
      <c r="G4595" s="276">
        <v>45716</v>
      </c>
      <c r="H4595" s="5">
        <v>20250220657126</v>
      </c>
      <c r="I4595">
        <v>3.12</v>
      </c>
      <c r="J4595" s="289" t="s">
        <v>350</v>
      </c>
      <c r="K4595" s="289" t="s">
        <v>10521</v>
      </c>
      <c r="L4595" s="289" t="s">
        <v>275</v>
      </c>
      <c r="M4595" s="289" t="s">
        <v>10522</v>
      </c>
      <c r="N4595" s="289" t="s">
        <v>2832</v>
      </c>
      <c r="O4595" s="289" t="s">
        <v>2173</v>
      </c>
      <c r="P4595" s="289" t="str">
        <f>VLOOKUP(CAT_Details[[#This Row],[Delivery Bp Customer Code]],Table6[],2,0)</f>
        <v>OYL1</v>
      </c>
    </row>
    <row r="4596" spans="1:16" x14ac:dyDescent="0.25">
      <c r="A4596" s="289" t="s">
        <v>75</v>
      </c>
      <c r="B4596">
        <v>4</v>
      </c>
      <c r="C4596">
        <v>3250</v>
      </c>
      <c r="D4596">
        <v>1.6</v>
      </c>
      <c r="E4596" s="289" t="s">
        <v>10523</v>
      </c>
      <c r="F4596">
        <v>5015225727</v>
      </c>
      <c r="G4596" s="276">
        <v>45716</v>
      </c>
      <c r="H4596">
        <v>20250220657958</v>
      </c>
      <c r="I4596">
        <v>2.3039999999999998</v>
      </c>
      <c r="J4596" s="289" t="s">
        <v>324</v>
      </c>
      <c r="K4596" s="289" t="s">
        <v>10524</v>
      </c>
      <c r="L4596" s="289" t="s">
        <v>275</v>
      </c>
      <c r="M4596" s="289" t="s">
        <v>10525</v>
      </c>
      <c r="N4596" s="289" t="s">
        <v>2496</v>
      </c>
      <c r="O4596" s="289" t="s">
        <v>2173</v>
      </c>
      <c r="P4596" s="289" t="str">
        <f>VLOOKUP(CAT_Details[[#This Row],[Delivery Bp Customer Code]],Table6[],2,0)</f>
        <v>OYL1</v>
      </c>
    </row>
    <row r="4597" spans="1:16" x14ac:dyDescent="0.25">
      <c r="A4597" s="289" t="s">
        <v>75</v>
      </c>
      <c r="B4597">
        <v>10</v>
      </c>
      <c r="C4597">
        <v>1210.8499999999999</v>
      </c>
      <c r="D4597">
        <v>3.4</v>
      </c>
      <c r="E4597" s="289" t="s">
        <v>10526</v>
      </c>
      <c r="F4597">
        <v>5015225951</v>
      </c>
      <c r="G4597" s="276">
        <v>45716</v>
      </c>
      <c r="H4597">
        <v>20250220657854</v>
      </c>
      <c r="I4597">
        <v>8.8379999999999992</v>
      </c>
      <c r="J4597" s="289" t="s">
        <v>280</v>
      </c>
      <c r="K4597" s="289" t="s">
        <v>10527</v>
      </c>
      <c r="L4597" s="289" t="s">
        <v>275</v>
      </c>
      <c r="M4597" s="289" t="s">
        <v>10528</v>
      </c>
      <c r="N4597" s="289" t="s">
        <v>5845</v>
      </c>
      <c r="O4597" s="289" t="s">
        <v>5281</v>
      </c>
      <c r="P4597" s="289" t="str">
        <f>VLOOKUP(CAT_Details[[#This Row],[Delivery Bp Customer Code]],Table6[],2,0)</f>
        <v>DK-LW08</v>
      </c>
    </row>
    <row r="4598" spans="1:16" x14ac:dyDescent="0.25">
      <c r="A4598" s="289" t="s">
        <v>75</v>
      </c>
      <c r="B4598">
        <v>1</v>
      </c>
      <c r="C4598">
        <v>248</v>
      </c>
      <c r="D4598">
        <v>0.4</v>
      </c>
      <c r="E4598" s="289" t="s">
        <v>10529</v>
      </c>
      <c r="F4598">
        <v>5015226169</v>
      </c>
      <c r="G4598" s="276">
        <v>45716</v>
      </c>
      <c r="H4598" s="5">
        <v>20250220657878</v>
      </c>
      <c r="I4598">
        <v>0.96</v>
      </c>
      <c r="J4598" s="289" t="s">
        <v>280</v>
      </c>
      <c r="K4598" s="289" t="s">
        <v>10530</v>
      </c>
      <c r="L4598" s="289" t="s">
        <v>275</v>
      </c>
      <c r="M4598" s="289" t="s">
        <v>10291</v>
      </c>
      <c r="N4598" s="289" t="s">
        <v>10531</v>
      </c>
      <c r="O4598" s="289" t="s">
        <v>2173</v>
      </c>
      <c r="P4598" s="289" t="str">
        <f>VLOOKUP(CAT_Details[[#This Row],[Delivery Bp Customer Code]],Table6[],2,0)</f>
        <v>OYL1</v>
      </c>
    </row>
    <row r="4599" spans="1:16" x14ac:dyDescent="0.25">
      <c r="A4599" s="289" t="s">
        <v>75</v>
      </c>
      <c r="B4599">
        <v>3</v>
      </c>
      <c r="C4599">
        <v>1908</v>
      </c>
      <c r="D4599">
        <v>1.2</v>
      </c>
      <c r="E4599" s="289" t="s">
        <v>10532</v>
      </c>
      <c r="F4599">
        <v>5015241238</v>
      </c>
      <c r="G4599" s="276">
        <v>45716</v>
      </c>
      <c r="H4599" s="5">
        <v>20250217654088</v>
      </c>
      <c r="I4599">
        <v>2.88</v>
      </c>
      <c r="J4599" s="289" t="s">
        <v>280</v>
      </c>
      <c r="K4599" s="289" t="s">
        <v>10533</v>
      </c>
      <c r="L4599" s="289" t="s">
        <v>275</v>
      </c>
      <c r="M4599" s="289" t="s">
        <v>10534</v>
      </c>
      <c r="N4599" s="289" t="s">
        <v>868</v>
      </c>
      <c r="O4599" s="289" t="s">
        <v>2173</v>
      </c>
      <c r="P4599" s="289" t="str">
        <f>VLOOKUP(CAT_Details[[#This Row],[Delivery Bp Customer Code]],Table6[],2,0)</f>
        <v>OYL1</v>
      </c>
    </row>
    <row r="4600" spans="1:16" x14ac:dyDescent="0.25">
      <c r="A4600" s="289" t="s">
        <v>75</v>
      </c>
      <c r="B4600">
        <v>4</v>
      </c>
      <c r="C4600">
        <v>2311</v>
      </c>
      <c r="D4600">
        <v>1.6</v>
      </c>
      <c r="E4600" s="289" t="s">
        <v>10535</v>
      </c>
      <c r="F4600">
        <v>5015255824</v>
      </c>
      <c r="G4600" s="276">
        <v>45716</v>
      </c>
      <c r="H4600">
        <v>20250225660519</v>
      </c>
      <c r="I4600">
        <v>3.84</v>
      </c>
      <c r="J4600" s="289" t="s">
        <v>273</v>
      </c>
      <c r="K4600" s="289" t="s">
        <v>10536</v>
      </c>
      <c r="L4600" s="289" t="s">
        <v>275</v>
      </c>
      <c r="M4600" s="289" t="s">
        <v>10537</v>
      </c>
      <c r="N4600" s="289" t="s">
        <v>1142</v>
      </c>
      <c r="O4600" s="289" t="s">
        <v>2173</v>
      </c>
      <c r="P4600" s="289" t="str">
        <f>VLOOKUP(CAT_Details[[#This Row],[Delivery Bp Customer Code]],Table6[],2,0)</f>
        <v>OYL1</v>
      </c>
    </row>
    <row r="4601" spans="1:16" x14ac:dyDescent="0.25">
      <c r="A4601" s="289" t="s">
        <v>75</v>
      </c>
      <c r="B4601">
        <v>1</v>
      </c>
      <c r="C4601">
        <v>37</v>
      </c>
      <c r="D4601">
        <v>0.4</v>
      </c>
      <c r="E4601" s="289" t="s">
        <v>10513</v>
      </c>
      <c r="F4601">
        <v>5015255981</v>
      </c>
      <c r="G4601" s="276">
        <v>45716</v>
      </c>
      <c r="H4601" s="5">
        <v>20250225660470</v>
      </c>
      <c r="I4601">
        <v>0.38400000000000001</v>
      </c>
      <c r="J4601" s="289" t="s">
        <v>273</v>
      </c>
      <c r="K4601" s="289" t="s">
        <v>10538</v>
      </c>
      <c r="L4601" s="289" t="s">
        <v>275</v>
      </c>
      <c r="M4601" s="289" t="s">
        <v>10512</v>
      </c>
      <c r="N4601" s="289" t="s">
        <v>1011</v>
      </c>
      <c r="O4601" s="289" t="s">
        <v>2173</v>
      </c>
      <c r="P4601" s="289" t="str">
        <f>VLOOKUP(CAT_Details[[#This Row],[Delivery Bp Customer Code]],Table6[],2,0)</f>
        <v>OYL1</v>
      </c>
    </row>
    <row r="4602" spans="1:16" x14ac:dyDescent="0.25">
      <c r="A4602" s="289" t="s">
        <v>874</v>
      </c>
      <c r="B4602">
        <v>14</v>
      </c>
      <c r="C4602">
        <v>1960</v>
      </c>
      <c r="D4602">
        <v>6.69</v>
      </c>
      <c r="E4602" s="289" t="s">
        <v>10539</v>
      </c>
      <c r="F4602">
        <v>5015210271</v>
      </c>
      <c r="G4602" s="276">
        <v>45716</v>
      </c>
      <c r="H4602">
        <v>20250219656634</v>
      </c>
      <c r="I4602">
        <v>11.239000000000001</v>
      </c>
      <c r="J4602" s="289" t="s">
        <v>345</v>
      </c>
      <c r="K4602" s="289" t="s">
        <v>10540</v>
      </c>
      <c r="L4602" s="289" t="s">
        <v>275</v>
      </c>
      <c r="M4602" s="289" t="s">
        <v>10541</v>
      </c>
      <c r="N4602" s="289" t="s">
        <v>427</v>
      </c>
      <c r="O4602" s="289" t="s">
        <v>1014</v>
      </c>
      <c r="P4602" s="289" t="str">
        <f>VLOOKUP(CAT_Details[[#This Row],[Delivery Bp Customer Code]],Table6[],2,0)</f>
        <v>MZ07</v>
      </c>
    </row>
    <row r="4603" spans="1:16" x14ac:dyDescent="0.25">
      <c r="A4603" s="289" t="s">
        <v>3771</v>
      </c>
      <c r="B4603">
        <v>1</v>
      </c>
      <c r="C4603">
        <v>472</v>
      </c>
      <c r="D4603">
        <v>0.83</v>
      </c>
      <c r="E4603" s="289" t="s">
        <v>10542</v>
      </c>
      <c r="F4603">
        <v>5015225603</v>
      </c>
      <c r="G4603" s="276">
        <v>45716</v>
      </c>
      <c r="H4603" s="5">
        <v>20250221658934</v>
      </c>
      <c r="I4603">
        <v>1.0489999999999999</v>
      </c>
      <c r="J4603" s="289" t="s">
        <v>324</v>
      </c>
      <c r="K4603" s="289" t="s">
        <v>10543</v>
      </c>
      <c r="L4603" s="289" t="s">
        <v>275</v>
      </c>
      <c r="M4603" s="289" t="s">
        <v>10519</v>
      </c>
      <c r="N4603" s="289" t="s">
        <v>4722</v>
      </c>
      <c r="O4603" s="289" t="s">
        <v>3775</v>
      </c>
      <c r="P4603" s="289">
        <f>VLOOKUP(CAT_Details[[#This Row],[Delivery Bp Customer Code]],Table6[],2,0)</f>
        <v>3401</v>
      </c>
    </row>
    <row r="4604" spans="1:16" x14ac:dyDescent="0.25">
      <c r="A4604" s="289" t="s">
        <v>3771</v>
      </c>
      <c r="B4604">
        <v>1</v>
      </c>
      <c r="C4604">
        <v>386</v>
      </c>
      <c r="D4604">
        <v>0.14000000000000001</v>
      </c>
      <c r="E4604" s="289" t="s">
        <v>10544</v>
      </c>
      <c r="F4604">
        <v>5015241394</v>
      </c>
      <c r="G4604" s="276">
        <v>45716</v>
      </c>
      <c r="H4604">
        <v>20250220658051</v>
      </c>
      <c r="I4604">
        <v>0.21299999999999999</v>
      </c>
      <c r="J4604" s="289" t="s">
        <v>287</v>
      </c>
      <c r="K4604" s="289" t="s">
        <v>10545</v>
      </c>
      <c r="L4604" s="289" t="s">
        <v>275</v>
      </c>
      <c r="M4604" s="289" t="s">
        <v>10478</v>
      </c>
      <c r="N4604" s="289" t="s">
        <v>4619</v>
      </c>
      <c r="O4604" s="289" t="s">
        <v>3775</v>
      </c>
      <c r="P4604" s="289">
        <f>VLOOKUP(CAT_Details[[#This Row],[Delivery Bp Customer Code]],Table6[],2,0)</f>
        <v>3401</v>
      </c>
    </row>
    <row r="4605" spans="1:16" x14ac:dyDescent="0.25">
      <c r="A4605" s="289" t="s">
        <v>3329</v>
      </c>
      <c r="B4605">
        <v>5</v>
      </c>
      <c r="C4605">
        <v>331</v>
      </c>
      <c r="D4605">
        <v>1.2</v>
      </c>
      <c r="E4605" s="289" t="s">
        <v>10546</v>
      </c>
      <c r="F4605">
        <v>5015196437</v>
      </c>
      <c r="G4605" s="276">
        <v>45716</v>
      </c>
      <c r="H4605" s="5">
        <v>20250218654988</v>
      </c>
      <c r="I4605">
        <v>1.968</v>
      </c>
      <c r="J4605" s="289" t="s">
        <v>401</v>
      </c>
      <c r="K4605" s="289" t="s">
        <v>10547</v>
      </c>
      <c r="L4605" s="289" t="s">
        <v>275</v>
      </c>
      <c r="M4605" s="289" t="s">
        <v>10548</v>
      </c>
      <c r="N4605" s="289" t="s">
        <v>2533</v>
      </c>
      <c r="O4605" s="289" t="s">
        <v>3332</v>
      </c>
      <c r="P4605" s="289">
        <f>VLOOKUP(CAT_Details[[#This Row],[Delivery Bp Customer Code]],Table6[],2,0)</f>
        <v>3402</v>
      </c>
    </row>
    <row r="4606" spans="1:16" x14ac:dyDescent="0.25">
      <c r="A4606" s="289" t="s">
        <v>3329</v>
      </c>
      <c r="B4606">
        <v>4</v>
      </c>
      <c r="C4606">
        <v>637</v>
      </c>
      <c r="D4606">
        <v>1.0900000000000001</v>
      </c>
      <c r="E4606" s="289" t="s">
        <v>10549</v>
      </c>
      <c r="F4606">
        <v>5015209936</v>
      </c>
      <c r="G4606" s="276">
        <v>45716</v>
      </c>
      <c r="H4606">
        <v>20250219656091</v>
      </c>
      <c r="I4606">
        <v>0.91</v>
      </c>
      <c r="J4606" s="289" t="s">
        <v>1047</v>
      </c>
      <c r="K4606" s="289" t="s">
        <v>10550</v>
      </c>
      <c r="L4606" s="289" t="s">
        <v>275</v>
      </c>
      <c r="M4606" s="289" t="s">
        <v>10507</v>
      </c>
      <c r="N4606" s="289" t="s">
        <v>1049</v>
      </c>
      <c r="O4606" s="289" t="s">
        <v>3332</v>
      </c>
      <c r="P4606" s="289">
        <f>VLOOKUP(CAT_Details[[#This Row],[Delivery Bp Customer Code]],Table6[],2,0)</f>
        <v>3402</v>
      </c>
    </row>
    <row r="4607" spans="1:16" x14ac:dyDescent="0.25">
      <c r="A4607" s="289" t="s">
        <v>3329</v>
      </c>
      <c r="B4607">
        <v>3</v>
      </c>
      <c r="C4607">
        <v>645</v>
      </c>
      <c r="D4607">
        <v>1.2</v>
      </c>
      <c r="E4607" s="289" t="s">
        <v>10551</v>
      </c>
      <c r="F4607">
        <v>5015225397</v>
      </c>
      <c r="G4607" s="276">
        <v>45716</v>
      </c>
      <c r="H4607">
        <v>20250220657426</v>
      </c>
      <c r="I4607">
        <v>2.88</v>
      </c>
      <c r="J4607" s="289" t="s">
        <v>280</v>
      </c>
      <c r="K4607" s="289" t="s">
        <v>10552</v>
      </c>
      <c r="L4607" s="289" t="s">
        <v>275</v>
      </c>
      <c r="M4607" s="289" t="s">
        <v>10291</v>
      </c>
      <c r="N4607" s="289" t="s">
        <v>619</v>
      </c>
      <c r="O4607" s="289" t="s">
        <v>3332</v>
      </c>
      <c r="P4607" s="289">
        <f>VLOOKUP(CAT_Details[[#This Row],[Delivery Bp Customer Code]],Table6[],2,0)</f>
        <v>3402</v>
      </c>
    </row>
    <row r="4608" spans="1:16" x14ac:dyDescent="0.25">
      <c r="A4608" s="289" t="s">
        <v>3329</v>
      </c>
      <c r="B4608">
        <v>1</v>
      </c>
      <c r="C4608">
        <v>240</v>
      </c>
      <c r="D4608">
        <v>0.4</v>
      </c>
      <c r="E4608" s="289" t="s">
        <v>10551</v>
      </c>
      <c r="F4608">
        <v>5015225398</v>
      </c>
      <c r="G4608" s="276">
        <v>45716</v>
      </c>
      <c r="H4608">
        <v>20250220657437</v>
      </c>
      <c r="I4608">
        <v>0.96</v>
      </c>
      <c r="J4608" s="289" t="s">
        <v>280</v>
      </c>
      <c r="K4608" s="289" t="s">
        <v>10553</v>
      </c>
      <c r="L4608" s="289" t="s">
        <v>275</v>
      </c>
      <c r="M4608" s="289" t="s">
        <v>10291</v>
      </c>
      <c r="N4608" s="289" t="s">
        <v>619</v>
      </c>
      <c r="O4608" s="289" t="s">
        <v>3332</v>
      </c>
      <c r="P4608" s="289">
        <f>VLOOKUP(CAT_Details[[#This Row],[Delivery Bp Customer Code]],Table6[],2,0)</f>
        <v>3402</v>
      </c>
    </row>
    <row r="4609" spans="1:16" x14ac:dyDescent="0.25">
      <c r="A4609" s="289" t="s">
        <v>3329</v>
      </c>
      <c r="B4609">
        <v>2</v>
      </c>
      <c r="C4609">
        <v>376</v>
      </c>
      <c r="D4609">
        <v>0.8</v>
      </c>
      <c r="E4609" s="289" t="s">
        <v>10554</v>
      </c>
      <c r="F4609">
        <v>5015225529</v>
      </c>
      <c r="G4609" s="276">
        <v>45716</v>
      </c>
      <c r="H4609">
        <v>20250221658460</v>
      </c>
      <c r="I4609">
        <v>1.248</v>
      </c>
      <c r="J4609" s="289" t="s">
        <v>350</v>
      </c>
      <c r="K4609" s="289" t="s">
        <v>10555</v>
      </c>
      <c r="L4609" s="289" t="s">
        <v>275</v>
      </c>
      <c r="M4609" s="289" t="s">
        <v>10407</v>
      </c>
      <c r="N4609" s="289" t="s">
        <v>4975</v>
      </c>
      <c r="O4609" s="289" t="s">
        <v>3332</v>
      </c>
      <c r="P4609" s="289">
        <f>VLOOKUP(CAT_Details[[#This Row],[Delivery Bp Customer Code]],Table6[],2,0)</f>
        <v>3402</v>
      </c>
    </row>
    <row r="4610" spans="1:16" x14ac:dyDescent="0.25">
      <c r="A4610" s="289" t="s">
        <v>3329</v>
      </c>
      <c r="B4610">
        <v>38</v>
      </c>
      <c r="C4610">
        <v>3116</v>
      </c>
      <c r="D4610">
        <v>15.2</v>
      </c>
      <c r="E4610" s="289" t="s">
        <v>10556</v>
      </c>
      <c r="F4610">
        <v>5015225939</v>
      </c>
      <c r="G4610" s="276">
        <v>45716</v>
      </c>
      <c r="H4610">
        <v>20250220657139</v>
      </c>
      <c r="I4610">
        <v>45.6</v>
      </c>
      <c r="J4610" s="289" t="s">
        <v>350</v>
      </c>
      <c r="K4610" s="289" t="s">
        <v>10557</v>
      </c>
      <c r="L4610" s="289" t="s">
        <v>275</v>
      </c>
      <c r="M4610" s="289" t="s">
        <v>10522</v>
      </c>
      <c r="N4610" s="289" t="s">
        <v>3433</v>
      </c>
      <c r="O4610" s="289" t="s">
        <v>3332</v>
      </c>
      <c r="P4610" s="289">
        <f>VLOOKUP(CAT_Details[[#This Row],[Delivery Bp Customer Code]],Table6[],2,0)</f>
        <v>3402</v>
      </c>
    </row>
    <row r="4611" spans="1:16" x14ac:dyDescent="0.25">
      <c r="A4611" s="289" t="s">
        <v>3329</v>
      </c>
      <c r="B4611">
        <v>16</v>
      </c>
      <c r="C4611">
        <v>5949.92</v>
      </c>
      <c r="D4611">
        <v>6.8</v>
      </c>
      <c r="E4611" s="289" t="s">
        <v>10558</v>
      </c>
      <c r="F4611">
        <v>5015225964</v>
      </c>
      <c r="G4611" s="276">
        <v>45716</v>
      </c>
      <c r="H4611" s="5">
        <v>20250218655523</v>
      </c>
      <c r="I4611">
        <v>20.562999999999999</v>
      </c>
      <c r="J4611" s="289" t="s">
        <v>287</v>
      </c>
      <c r="K4611" s="289" t="s">
        <v>10559</v>
      </c>
      <c r="L4611" s="289" t="s">
        <v>275</v>
      </c>
      <c r="M4611" s="289" t="s">
        <v>10560</v>
      </c>
      <c r="N4611" s="289" t="s">
        <v>3790</v>
      </c>
      <c r="O4611" s="289" t="s">
        <v>3332</v>
      </c>
      <c r="P4611" s="289">
        <f>VLOOKUP(CAT_Details[[#This Row],[Delivery Bp Customer Code]],Table6[],2,0)</f>
        <v>3402</v>
      </c>
    </row>
    <row r="4612" spans="1:16" x14ac:dyDescent="0.25">
      <c r="A4612" s="289" t="s">
        <v>3329</v>
      </c>
      <c r="B4612">
        <v>5</v>
      </c>
      <c r="C4612">
        <v>130</v>
      </c>
      <c r="D4612">
        <v>2</v>
      </c>
      <c r="E4612" s="289" t="s">
        <v>10561</v>
      </c>
      <c r="F4612">
        <v>5015240641</v>
      </c>
      <c r="G4612" s="276">
        <v>45716</v>
      </c>
      <c r="H4612">
        <v>20250220657855</v>
      </c>
      <c r="I4612">
        <v>4.08</v>
      </c>
      <c r="J4612" s="289" t="s">
        <v>287</v>
      </c>
      <c r="K4612" s="289" t="s">
        <v>10562</v>
      </c>
      <c r="L4612" s="289" t="s">
        <v>275</v>
      </c>
      <c r="M4612" s="289" t="s">
        <v>10478</v>
      </c>
      <c r="N4612" s="289" t="s">
        <v>468</v>
      </c>
      <c r="O4612" s="289" t="s">
        <v>3332</v>
      </c>
      <c r="P4612" s="289">
        <f>VLOOKUP(CAT_Details[[#This Row],[Delivery Bp Customer Code]],Table6[],2,0)</f>
        <v>3402</v>
      </c>
    </row>
    <row r="4613" spans="1:16" x14ac:dyDescent="0.25">
      <c r="A4613" s="289" t="s">
        <v>3329</v>
      </c>
      <c r="B4613">
        <v>3</v>
      </c>
      <c r="C4613">
        <v>255</v>
      </c>
      <c r="D4613">
        <v>1.41</v>
      </c>
      <c r="E4613" s="289" t="s">
        <v>10563</v>
      </c>
      <c r="F4613">
        <v>5015255458</v>
      </c>
      <c r="G4613" s="276">
        <v>45716</v>
      </c>
      <c r="H4613">
        <v>20250225660594</v>
      </c>
      <c r="I4613">
        <v>3.742</v>
      </c>
      <c r="J4613" s="289" t="s">
        <v>273</v>
      </c>
      <c r="K4613" s="289" t="s">
        <v>10564</v>
      </c>
      <c r="L4613" s="289" t="s">
        <v>275</v>
      </c>
      <c r="M4613" s="289" t="s">
        <v>10537</v>
      </c>
      <c r="N4613" s="289" t="s">
        <v>519</v>
      </c>
      <c r="O4613" s="289" t="s">
        <v>3332</v>
      </c>
      <c r="P4613" s="289">
        <f>VLOOKUP(CAT_Details[[#This Row],[Delivery Bp Customer Code]],Table6[],2,0)</f>
        <v>3402</v>
      </c>
    </row>
    <row r="4614" spans="1:16" x14ac:dyDescent="0.25">
      <c r="A4614" s="289" t="s">
        <v>3329</v>
      </c>
      <c r="B4614">
        <v>14</v>
      </c>
      <c r="C4614">
        <v>700</v>
      </c>
      <c r="D4614">
        <v>9.1</v>
      </c>
      <c r="E4614" s="289" t="s">
        <v>10565</v>
      </c>
      <c r="F4614">
        <v>5015255564</v>
      </c>
      <c r="G4614" s="276">
        <v>45716</v>
      </c>
      <c r="H4614">
        <v>20250225660879</v>
      </c>
      <c r="I4614">
        <v>20.277999999999999</v>
      </c>
      <c r="J4614" s="289" t="s">
        <v>273</v>
      </c>
      <c r="K4614" s="289" t="s">
        <v>10566</v>
      </c>
      <c r="L4614" s="289" t="s">
        <v>275</v>
      </c>
      <c r="M4614" s="289" t="s">
        <v>10537</v>
      </c>
      <c r="N4614" s="289" t="s">
        <v>1240</v>
      </c>
      <c r="O4614" s="289" t="s">
        <v>3332</v>
      </c>
      <c r="P4614" s="289">
        <f>VLOOKUP(CAT_Details[[#This Row],[Delivery Bp Customer Code]],Table6[],2,0)</f>
        <v>3402</v>
      </c>
    </row>
    <row r="4615" spans="1:16" x14ac:dyDescent="0.25">
      <c r="A4615" s="289" t="s">
        <v>3329</v>
      </c>
      <c r="B4615">
        <v>2</v>
      </c>
      <c r="C4615">
        <v>17.5</v>
      </c>
      <c r="D4615">
        <v>0.16</v>
      </c>
      <c r="E4615" s="289" t="s">
        <v>10567</v>
      </c>
      <c r="F4615">
        <v>5015255719</v>
      </c>
      <c r="G4615" s="276">
        <v>45716</v>
      </c>
      <c r="H4615">
        <v>20250220657805</v>
      </c>
      <c r="I4615">
        <v>9.9000000000000005E-2</v>
      </c>
      <c r="J4615" s="289" t="s">
        <v>302</v>
      </c>
      <c r="K4615" s="289" t="s">
        <v>10568</v>
      </c>
      <c r="L4615" s="289" t="s">
        <v>275</v>
      </c>
      <c r="M4615" s="289" t="s">
        <v>10569</v>
      </c>
      <c r="N4615" s="289" t="s">
        <v>450</v>
      </c>
      <c r="O4615" s="289" t="s">
        <v>3332</v>
      </c>
      <c r="P4615" s="289">
        <f>VLOOKUP(CAT_Details[[#This Row],[Delivery Bp Customer Code]],Table6[],2,0)</f>
        <v>3402</v>
      </c>
    </row>
    <row r="4616" spans="1:16" x14ac:dyDescent="0.25">
      <c r="A4616" s="289" t="s">
        <v>76</v>
      </c>
      <c r="B4616">
        <v>7</v>
      </c>
      <c r="C4616">
        <v>92</v>
      </c>
      <c r="D4616">
        <v>0.28000000000000003</v>
      </c>
      <c r="E4616" s="289" t="s">
        <v>10570</v>
      </c>
      <c r="F4616">
        <v>5015181289</v>
      </c>
      <c r="G4616" s="276">
        <v>45716</v>
      </c>
      <c r="H4616">
        <v>20250217654500</v>
      </c>
      <c r="I4616">
        <v>0.13300000000000001</v>
      </c>
      <c r="J4616" s="289" t="s">
        <v>294</v>
      </c>
      <c r="K4616" s="289" t="s">
        <v>10571</v>
      </c>
      <c r="L4616" s="289" t="s">
        <v>275</v>
      </c>
      <c r="M4616" s="289" t="s">
        <v>10507</v>
      </c>
      <c r="N4616" s="289" t="s">
        <v>1413</v>
      </c>
      <c r="O4616" s="289" t="s">
        <v>748</v>
      </c>
      <c r="P4616" s="289" t="str">
        <f>VLOOKUP(CAT_Details[[#This Row],[Delivery Bp Customer Code]],Table6[],2,0)</f>
        <v>No Loc</v>
      </c>
    </row>
    <row r="4617" spans="1:16" x14ac:dyDescent="0.25">
      <c r="A4617" s="289" t="s">
        <v>76</v>
      </c>
      <c r="B4617">
        <v>1</v>
      </c>
      <c r="C4617">
        <v>105</v>
      </c>
      <c r="D4617">
        <v>0.4</v>
      </c>
      <c r="E4617" s="289" t="s">
        <v>10572</v>
      </c>
      <c r="F4617">
        <v>5015196519</v>
      </c>
      <c r="G4617" s="276">
        <v>45716</v>
      </c>
      <c r="H4617" s="5">
        <v>20250218655453</v>
      </c>
      <c r="I4617">
        <v>0.57599999999999996</v>
      </c>
      <c r="J4617" s="289" t="s">
        <v>294</v>
      </c>
      <c r="K4617" s="289" t="s">
        <v>10573</v>
      </c>
      <c r="L4617" s="289" t="s">
        <v>275</v>
      </c>
      <c r="M4617" s="289" t="s">
        <v>10574</v>
      </c>
      <c r="N4617" s="289" t="s">
        <v>769</v>
      </c>
      <c r="O4617" s="289" t="s">
        <v>748</v>
      </c>
      <c r="P4617" s="289" t="str">
        <f>VLOOKUP(CAT_Details[[#This Row],[Delivery Bp Customer Code]],Table6[],2,0)</f>
        <v>No Loc</v>
      </c>
    </row>
    <row r="4618" spans="1:16" x14ac:dyDescent="0.25">
      <c r="A4618" s="289" t="s">
        <v>76</v>
      </c>
      <c r="B4618">
        <v>2</v>
      </c>
      <c r="C4618">
        <v>144</v>
      </c>
      <c r="D4618">
        <v>0.8</v>
      </c>
      <c r="E4618" s="289" t="s">
        <v>10575</v>
      </c>
      <c r="F4618">
        <v>5015225326</v>
      </c>
      <c r="G4618" s="276">
        <v>45716</v>
      </c>
      <c r="H4618">
        <v>20250220657352</v>
      </c>
      <c r="I4618">
        <v>1.9390000000000001</v>
      </c>
      <c r="J4618" s="289" t="s">
        <v>350</v>
      </c>
      <c r="K4618" s="289" t="s">
        <v>10576</v>
      </c>
      <c r="L4618" s="289" t="s">
        <v>275</v>
      </c>
      <c r="M4618" s="289" t="s">
        <v>10407</v>
      </c>
      <c r="N4618" s="289" t="s">
        <v>690</v>
      </c>
      <c r="O4618" s="289" t="s">
        <v>748</v>
      </c>
      <c r="P4618" s="289" t="str">
        <f>VLOOKUP(CAT_Details[[#This Row],[Delivery Bp Customer Code]],Table6[],2,0)</f>
        <v>No Loc</v>
      </c>
    </row>
    <row r="4619" spans="1:16" x14ac:dyDescent="0.25">
      <c r="A4619" s="289" t="s">
        <v>76</v>
      </c>
      <c r="B4619">
        <v>1</v>
      </c>
      <c r="C4619">
        <v>73</v>
      </c>
      <c r="D4619">
        <v>0.4</v>
      </c>
      <c r="E4619" s="289" t="s">
        <v>10577</v>
      </c>
      <c r="F4619">
        <v>5015225666</v>
      </c>
      <c r="G4619" s="276">
        <v>45716</v>
      </c>
      <c r="H4619" s="5">
        <v>20250221658433</v>
      </c>
      <c r="I4619">
        <v>0.28799999999999998</v>
      </c>
      <c r="J4619" s="289" t="s">
        <v>350</v>
      </c>
      <c r="K4619" s="289" t="s">
        <v>10578</v>
      </c>
      <c r="L4619" s="289" t="s">
        <v>275</v>
      </c>
      <c r="M4619" s="289" t="s">
        <v>10579</v>
      </c>
      <c r="N4619" s="289" t="s">
        <v>378</v>
      </c>
      <c r="O4619" s="289" t="s">
        <v>748</v>
      </c>
      <c r="P4619" s="289" t="str">
        <f>VLOOKUP(CAT_Details[[#This Row],[Delivery Bp Customer Code]],Table6[],2,0)</f>
        <v>No Loc</v>
      </c>
    </row>
    <row r="4620" spans="1:16" x14ac:dyDescent="0.25">
      <c r="A4620" s="289" t="s">
        <v>76</v>
      </c>
      <c r="B4620">
        <v>38</v>
      </c>
      <c r="C4620">
        <v>2539</v>
      </c>
      <c r="D4620">
        <v>9.6999999999999993</v>
      </c>
      <c r="E4620" s="289" t="s">
        <v>10580</v>
      </c>
      <c r="F4620">
        <v>5015225890</v>
      </c>
      <c r="G4620" s="276">
        <v>45716</v>
      </c>
      <c r="H4620">
        <v>20250220657489</v>
      </c>
      <c r="I4620">
        <v>17.29</v>
      </c>
      <c r="J4620" s="289" t="s">
        <v>350</v>
      </c>
      <c r="K4620" s="289" t="s">
        <v>10581</v>
      </c>
      <c r="L4620" s="289" t="s">
        <v>275</v>
      </c>
      <c r="M4620" s="289" t="s">
        <v>10407</v>
      </c>
      <c r="N4620" s="289" t="s">
        <v>1166</v>
      </c>
      <c r="O4620" s="289" t="s">
        <v>748</v>
      </c>
      <c r="P4620" s="289" t="str">
        <f>VLOOKUP(CAT_Details[[#This Row],[Delivery Bp Customer Code]],Table6[],2,0)</f>
        <v>No Loc</v>
      </c>
    </row>
    <row r="4621" spans="1:16" x14ac:dyDescent="0.25">
      <c r="A4621" s="289" t="s">
        <v>76</v>
      </c>
      <c r="B4621">
        <v>2</v>
      </c>
      <c r="C4621">
        <v>244</v>
      </c>
      <c r="D4621">
        <v>0.43</v>
      </c>
      <c r="E4621" s="289" t="s">
        <v>10582</v>
      </c>
      <c r="F4621">
        <v>5015225949</v>
      </c>
      <c r="G4621" s="276">
        <v>45716</v>
      </c>
      <c r="H4621">
        <v>20250221658336</v>
      </c>
      <c r="I4621">
        <v>0.503</v>
      </c>
      <c r="J4621" s="289" t="s">
        <v>350</v>
      </c>
      <c r="K4621" s="289" t="s">
        <v>10583</v>
      </c>
      <c r="L4621" s="289" t="s">
        <v>275</v>
      </c>
      <c r="M4621" s="289" t="s">
        <v>10407</v>
      </c>
      <c r="N4621" s="289" t="s">
        <v>948</v>
      </c>
      <c r="O4621" s="289" t="s">
        <v>748</v>
      </c>
      <c r="P4621" s="289" t="str">
        <f>VLOOKUP(CAT_Details[[#This Row],[Delivery Bp Customer Code]],Table6[],2,0)</f>
        <v>No Loc</v>
      </c>
    </row>
    <row r="4622" spans="1:16" x14ac:dyDescent="0.25">
      <c r="A4622" s="289" t="s">
        <v>285</v>
      </c>
      <c r="B4622">
        <v>32</v>
      </c>
      <c r="C4622">
        <v>436</v>
      </c>
      <c r="D4622">
        <v>1.22</v>
      </c>
      <c r="E4622" s="289" t="s">
        <v>10570</v>
      </c>
      <c r="F4622">
        <v>5015181290</v>
      </c>
      <c r="G4622" s="276">
        <v>45716</v>
      </c>
      <c r="H4622">
        <v>20250217654493</v>
      </c>
      <c r="I4622">
        <v>0.69299999999999995</v>
      </c>
      <c r="J4622" s="289" t="s">
        <v>294</v>
      </c>
      <c r="K4622" s="289" t="s">
        <v>10584</v>
      </c>
      <c r="L4622" s="289" t="s">
        <v>275</v>
      </c>
      <c r="M4622" s="289" t="s">
        <v>10507</v>
      </c>
      <c r="N4622" s="289" t="s">
        <v>1413</v>
      </c>
      <c r="O4622" s="289" t="s">
        <v>291</v>
      </c>
      <c r="P4622" s="289" t="str">
        <f>VLOOKUP(CAT_Details[[#This Row],[Delivery Bp Customer Code]],Table6[],2,0)</f>
        <v>DX01-L5</v>
      </c>
    </row>
    <row r="4623" spans="1:16" x14ac:dyDescent="0.25">
      <c r="A4623" s="289" t="s">
        <v>285</v>
      </c>
      <c r="B4623">
        <v>14</v>
      </c>
      <c r="C4623">
        <v>2170</v>
      </c>
      <c r="D4623">
        <v>6.07</v>
      </c>
      <c r="E4623" s="289" t="s">
        <v>10572</v>
      </c>
      <c r="F4623">
        <v>5015196517</v>
      </c>
      <c r="G4623" s="276">
        <v>45716</v>
      </c>
      <c r="H4623">
        <v>20250218655218</v>
      </c>
      <c r="I4623">
        <v>14.56</v>
      </c>
      <c r="J4623" s="289" t="s">
        <v>294</v>
      </c>
      <c r="K4623" s="289" t="s">
        <v>10585</v>
      </c>
      <c r="L4623" s="289" t="s">
        <v>275</v>
      </c>
      <c r="M4623" s="289" t="s">
        <v>10574</v>
      </c>
      <c r="N4623" s="289" t="s">
        <v>769</v>
      </c>
      <c r="O4623" s="289" t="s">
        <v>291</v>
      </c>
      <c r="P4623" s="289" t="str">
        <f>VLOOKUP(CAT_Details[[#This Row],[Delivery Bp Customer Code]],Table6[],2,0)</f>
        <v>DX01-L5</v>
      </c>
    </row>
    <row r="4624" spans="1:16" x14ac:dyDescent="0.25">
      <c r="A4624" s="289" t="s">
        <v>285</v>
      </c>
      <c r="B4624">
        <v>8</v>
      </c>
      <c r="C4624">
        <v>9200</v>
      </c>
      <c r="D4624">
        <v>3.2</v>
      </c>
      <c r="E4624" s="289" t="s">
        <v>10586</v>
      </c>
      <c r="F4624">
        <v>5015210160</v>
      </c>
      <c r="G4624" s="276">
        <v>45716</v>
      </c>
      <c r="H4624">
        <v>20250220657858</v>
      </c>
      <c r="I4624">
        <v>4.6079999999999997</v>
      </c>
      <c r="J4624" s="289" t="s">
        <v>324</v>
      </c>
      <c r="K4624" s="289" t="s">
        <v>10587</v>
      </c>
      <c r="L4624" s="289" t="s">
        <v>275</v>
      </c>
      <c r="M4624" s="289" t="s">
        <v>10519</v>
      </c>
      <c r="N4624" s="289" t="s">
        <v>333</v>
      </c>
      <c r="O4624" s="289" t="s">
        <v>291</v>
      </c>
      <c r="P4624" s="289" t="str">
        <f>VLOOKUP(CAT_Details[[#This Row],[Delivery Bp Customer Code]],Table6[],2,0)</f>
        <v>DX01-L5</v>
      </c>
    </row>
    <row r="4625" spans="1:16" x14ac:dyDescent="0.25">
      <c r="A4625" s="289" t="s">
        <v>285</v>
      </c>
      <c r="B4625">
        <v>29</v>
      </c>
      <c r="C4625">
        <v>5297</v>
      </c>
      <c r="D4625">
        <v>11.6</v>
      </c>
      <c r="E4625" s="289" t="s">
        <v>10588</v>
      </c>
      <c r="F4625">
        <v>5015210168</v>
      </c>
      <c r="G4625" s="276">
        <v>45716</v>
      </c>
      <c r="H4625">
        <v>20250220657500</v>
      </c>
      <c r="I4625">
        <v>19.2</v>
      </c>
      <c r="J4625" s="289" t="s">
        <v>345</v>
      </c>
      <c r="K4625" s="289" t="s">
        <v>10589</v>
      </c>
      <c r="L4625" s="289" t="s">
        <v>275</v>
      </c>
      <c r="M4625" s="289" t="s">
        <v>10269</v>
      </c>
      <c r="N4625" s="289" t="s">
        <v>348</v>
      </c>
      <c r="O4625" s="289" t="s">
        <v>291</v>
      </c>
      <c r="P4625" s="289" t="str">
        <f>VLOOKUP(CAT_Details[[#This Row],[Delivery Bp Customer Code]],Table6[],2,0)</f>
        <v>DX01-L5</v>
      </c>
    </row>
    <row r="4626" spans="1:16" x14ac:dyDescent="0.25">
      <c r="A4626" s="289" t="s">
        <v>285</v>
      </c>
      <c r="B4626">
        <v>24</v>
      </c>
      <c r="C4626">
        <v>2406</v>
      </c>
      <c r="D4626">
        <v>6</v>
      </c>
      <c r="E4626" s="289" t="s">
        <v>10590</v>
      </c>
      <c r="F4626">
        <v>5015210281</v>
      </c>
      <c r="G4626" s="276">
        <v>45716</v>
      </c>
      <c r="H4626">
        <v>20250219656414</v>
      </c>
      <c r="I4626">
        <v>5.76</v>
      </c>
      <c r="J4626" s="289" t="s">
        <v>324</v>
      </c>
      <c r="K4626" s="289" t="s">
        <v>10591</v>
      </c>
      <c r="L4626" s="289" t="s">
        <v>275</v>
      </c>
      <c r="M4626" s="289" t="s">
        <v>10592</v>
      </c>
      <c r="N4626" s="289" t="s">
        <v>579</v>
      </c>
      <c r="O4626" s="289" t="s">
        <v>291</v>
      </c>
      <c r="P4626" s="289" t="str">
        <f>VLOOKUP(CAT_Details[[#This Row],[Delivery Bp Customer Code]],Table6[],2,0)</f>
        <v>DX01-L5</v>
      </c>
    </row>
    <row r="4627" spans="1:16" x14ac:dyDescent="0.25">
      <c r="A4627" s="289" t="s">
        <v>285</v>
      </c>
      <c r="B4627">
        <v>1</v>
      </c>
      <c r="C4627">
        <v>11</v>
      </c>
      <c r="D4627">
        <v>7.0000000000000007E-2</v>
      </c>
      <c r="E4627" s="289" t="s">
        <v>10577</v>
      </c>
      <c r="F4627">
        <v>5015225665</v>
      </c>
      <c r="G4627" s="276">
        <v>45716</v>
      </c>
      <c r="H4627">
        <v>20250221658429</v>
      </c>
      <c r="I4627">
        <v>0.03</v>
      </c>
      <c r="J4627" s="289" t="s">
        <v>350</v>
      </c>
      <c r="K4627" s="289" t="s">
        <v>10593</v>
      </c>
      <c r="L4627" s="289" t="s">
        <v>275</v>
      </c>
      <c r="M4627" s="289" t="s">
        <v>10579</v>
      </c>
      <c r="N4627" s="289" t="s">
        <v>378</v>
      </c>
      <c r="O4627" s="289" t="s">
        <v>291</v>
      </c>
      <c r="P4627" s="289" t="str">
        <f>VLOOKUP(CAT_Details[[#This Row],[Delivery Bp Customer Code]],Table6[],2,0)</f>
        <v>DX01-L5</v>
      </c>
    </row>
    <row r="4628" spans="1:16" x14ac:dyDescent="0.25">
      <c r="A4628" s="289" t="s">
        <v>521</v>
      </c>
      <c r="B4628">
        <v>1</v>
      </c>
      <c r="C4628">
        <v>939</v>
      </c>
      <c r="D4628">
        <v>0.46</v>
      </c>
      <c r="E4628" s="289" t="s">
        <v>10594</v>
      </c>
      <c r="F4628">
        <v>5015210163</v>
      </c>
      <c r="G4628" s="276">
        <v>45716</v>
      </c>
      <c r="H4628">
        <v>20250220657290</v>
      </c>
      <c r="I4628">
        <v>1.228</v>
      </c>
      <c r="J4628" s="289" t="s">
        <v>294</v>
      </c>
      <c r="K4628" s="289" t="s">
        <v>10595</v>
      </c>
      <c r="L4628" s="289" t="s">
        <v>275</v>
      </c>
      <c r="M4628" s="289" t="s">
        <v>10416</v>
      </c>
      <c r="N4628" s="289" t="s">
        <v>606</v>
      </c>
      <c r="O4628" s="289" t="s">
        <v>525</v>
      </c>
      <c r="P4628" s="289" t="str">
        <f>VLOOKUP(CAT_Details[[#This Row],[Delivery Bp Customer Code]],Table6[],2,0)</f>
        <v>No Loc</v>
      </c>
    </row>
    <row r="4629" spans="1:16" x14ac:dyDescent="0.25">
      <c r="A4629" s="289" t="s">
        <v>272</v>
      </c>
      <c r="B4629">
        <v>10</v>
      </c>
      <c r="C4629">
        <v>4500</v>
      </c>
      <c r="D4629">
        <v>4</v>
      </c>
      <c r="E4629" s="289" t="s">
        <v>10596</v>
      </c>
      <c r="F4629">
        <v>5015181514</v>
      </c>
      <c r="G4629" s="276">
        <v>45716</v>
      </c>
      <c r="H4629" s="5">
        <v>20250213652277</v>
      </c>
      <c r="I4629">
        <v>9.6</v>
      </c>
      <c r="J4629" s="289" t="s">
        <v>324</v>
      </c>
      <c r="K4629" s="289" t="s">
        <v>10597</v>
      </c>
      <c r="L4629" s="289" t="s">
        <v>275</v>
      </c>
      <c r="M4629" s="289"/>
      <c r="N4629" s="289" t="s">
        <v>622</v>
      </c>
      <c r="O4629" s="289" t="s">
        <v>277</v>
      </c>
      <c r="P4629" s="289" t="str">
        <f>VLOOKUP(CAT_Details[[#This Row],[Delivery Bp Customer Code]],Table6[],2,0)</f>
        <v>U2-L5</v>
      </c>
    </row>
    <row r="4630" spans="1:16" x14ac:dyDescent="0.25">
      <c r="A4630" s="289" t="s">
        <v>272</v>
      </c>
      <c r="B4630">
        <v>1</v>
      </c>
      <c r="C4630">
        <v>40</v>
      </c>
      <c r="D4630">
        <v>0.2</v>
      </c>
      <c r="E4630" s="289" t="s">
        <v>10546</v>
      </c>
      <c r="F4630">
        <v>5015196444</v>
      </c>
      <c r="G4630" s="276">
        <v>45716</v>
      </c>
      <c r="H4630">
        <v>20250218654984</v>
      </c>
      <c r="I4630">
        <v>0.216</v>
      </c>
      <c r="J4630" s="289" t="s">
        <v>401</v>
      </c>
      <c r="K4630" s="289" t="s">
        <v>10598</v>
      </c>
      <c r="L4630" s="289" t="s">
        <v>275</v>
      </c>
      <c r="M4630" s="289" t="s">
        <v>10548</v>
      </c>
      <c r="N4630" s="289" t="s">
        <v>2533</v>
      </c>
      <c r="O4630" s="289" t="s">
        <v>277</v>
      </c>
      <c r="P4630" s="289" t="str">
        <f>VLOOKUP(CAT_Details[[#This Row],[Delivery Bp Customer Code]],Table6[],2,0)</f>
        <v>U2-L5</v>
      </c>
    </row>
    <row r="4631" spans="1:16" x14ac:dyDescent="0.25">
      <c r="A4631" s="289" t="s">
        <v>272</v>
      </c>
      <c r="B4631">
        <v>3</v>
      </c>
      <c r="C4631">
        <v>1053.5999999999999</v>
      </c>
      <c r="D4631">
        <v>0.6</v>
      </c>
      <c r="E4631" s="289" t="s">
        <v>10599</v>
      </c>
      <c r="F4631">
        <v>5015196717</v>
      </c>
      <c r="G4631" s="276">
        <v>45716</v>
      </c>
      <c r="H4631">
        <v>20250218654993</v>
      </c>
      <c r="I4631">
        <v>0.76800000000000002</v>
      </c>
      <c r="J4631" s="289" t="s">
        <v>294</v>
      </c>
      <c r="K4631" s="289" t="s">
        <v>10600</v>
      </c>
      <c r="L4631" s="289" t="s">
        <v>275</v>
      </c>
      <c r="M4631" s="289" t="s">
        <v>10507</v>
      </c>
      <c r="N4631" s="289" t="s">
        <v>698</v>
      </c>
      <c r="O4631" s="289" t="s">
        <v>277</v>
      </c>
      <c r="P4631" s="289" t="str">
        <f>VLOOKUP(CAT_Details[[#This Row],[Delivery Bp Customer Code]],Table6[],2,0)</f>
        <v>U2-L5</v>
      </c>
    </row>
    <row r="4632" spans="1:16" x14ac:dyDescent="0.25">
      <c r="A4632" s="289" t="s">
        <v>272</v>
      </c>
      <c r="B4632">
        <v>1</v>
      </c>
      <c r="C4632">
        <v>63</v>
      </c>
      <c r="D4632">
        <v>0.4</v>
      </c>
      <c r="E4632" s="289" t="s">
        <v>10601</v>
      </c>
      <c r="F4632">
        <v>5015210090</v>
      </c>
      <c r="G4632" s="276">
        <v>45716</v>
      </c>
      <c r="H4632">
        <v>20250219656850</v>
      </c>
      <c r="I4632">
        <v>1.181</v>
      </c>
      <c r="J4632" s="289" t="s">
        <v>324</v>
      </c>
      <c r="K4632" s="289" t="s">
        <v>10602</v>
      </c>
      <c r="L4632" s="289" t="s">
        <v>275</v>
      </c>
      <c r="M4632" s="289" t="s">
        <v>10519</v>
      </c>
      <c r="N4632" s="289" t="s">
        <v>612</v>
      </c>
      <c r="O4632" s="289" t="s">
        <v>277</v>
      </c>
      <c r="P4632" s="289" t="str">
        <f>VLOOKUP(CAT_Details[[#This Row],[Delivery Bp Customer Code]],Table6[],2,0)</f>
        <v>U2-L5</v>
      </c>
    </row>
    <row r="4633" spans="1:16" x14ac:dyDescent="0.25">
      <c r="A4633" s="289" t="s">
        <v>272</v>
      </c>
      <c r="B4633">
        <v>25</v>
      </c>
      <c r="C4633">
        <v>12060</v>
      </c>
      <c r="D4633">
        <v>10</v>
      </c>
      <c r="E4633" s="289" t="s">
        <v>10603</v>
      </c>
      <c r="F4633">
        <v>5015210207</v>
      </c>
      <c r="G4633" s="276">
        <v>45716</v>
      </c>
      <c r="H4633">
        <v>20250219656427</v>
      </c>
      <c r="I4633">
        <v>14.4</v>
      </c>
      <c r="J4633" s="289" t="s">
        <v>324</v>
      </c>
      <c r="K4633" s="289" t="s">
        <v>10604</v>
      </c>
      <c r="L4633" s="289" t="s">
        <v>275</v>
      </c>
      <c r="M4633" s="289" t="s">
        <v>10605</v>
      </c>
      <c r="N4633" s="289" t="s">
        <v>4907</v>
      </c>
      <c r="O4633" s="289" t="s">
        <v>277</v>
      </c>
      <c r="P4633" s="289" t="str">
        <f>VLOOKUP(CAT_Details[[#This Row],[Delivery Bp Customer Code]],Table6[],2,0)</f>
        <v>U2-L5</v>
      </c>
    </row>
    <row r="4634" spans="1:16" x14ac:dyDescent="0.25">
      <c r="A4634" s="289" t="s">
        <v>272</v>
      </c>
      <c r="B4634">
        <v>1</v>
      </c>
      <c r="C4634">
        <v>137</v>
      </c>
      <c r="D4634">
        <v>0.4</v>
      </c>
      <c r="E4634" s="289" t="s">
        <v>10606</v>
      </c>
      <c r="F4634">
        <v>5015210232</v>
      </c>
      <c r="G4634" s="276">
        <v>45716</v>
      </c>
      <c r="H4634">
        <v>20250220657241</v>
      </c>
      <c r="I4634">
        <v>0.96</v>
      </c>
      <c r="J4634" s="289" t="s">
        <v>324</v>
      </c>
      <c r="K4634" s="289" t="s">
        <v>10607</v>
      </c>
      <c r="L4634" s="289" t="s">
        <v>275</v>
      </c>
      <c r="M4634" s="289" t="s">
        <v>10392</v>
      </c>
      <c r="N4634" s="289" t="s">
        <v>616</v>
      </c>
      <c r="O4634" s="289" t="s">
        <v>277</v>
      </c>
      <c r="P4634" s="289" t="str">
        <f>VLOOKUP(CAT_Details[[#This Row],[Delivery Bp Customer Code]],Table6[],2,0)</f>
        <v>U2-L5</v>
      </c>
    </row>
    <row r="4635" spans="1:16" x14ac:dyDescent="0.25">
      <c r="A4635" s="289" t="s">
        <v>272</v>
      </c>
      <c r="B4635">
        <v>38</v>
      </c>
      <c r="C4635">
        <v>3395.43</v>
      </c>
      <c r="D4635">
        <v>15.5</v>
      </c>
      <c r="E4635" s="289" t="s">
        <v>10608</v>
      </c>
      <c r="F4635">
        <v>5015225715</v>
      </c>
      <c r="G4635" s="276">
        <v>45716</v>
      </c>
      <c r="H4635" s="5">
        <v>20250221658473</v>
      </c>
      <c r="I4635">
        <v>25.097000000000001</v>
      </c>
      <c r="J4635" s="289" t="s">
        <v>350</v>
      </c>
      <c r="K4635" s="289" t="s">
        <v>10609</v>
      </c>
      <c r="L4635" s="289" t="s">
        <v>275</v>
      </c>
      <c r="M4635" s="289" t="s">
        <v>10407</v>
      </c>
      <c r="N4635" s="289" t="s">
        <v>625</v>
      </c>
      <c r="O4635" s="289" t="s">
        <v>277</v>
      </c>
      <c r="P4635" s="289" t="str">
        <f>VLOOKUP(CAT_Details[[#This Row],[Delivery Bp Customer Code]],Table6[],2,0)</f>
        <v>U2-L5</v>
      </c>
    </row>
    <row r="4636" spans="1:16" x14ac:dyDescent="0.25">
      <c r="A4636" s="289" t="s">
        <v>272</v>
      </c>
      <c r="B4636">
        <v>1</v>
      </c>
      <c r="C4636">
        <v>200</v>
      </c>
      <c r="D4636">
        <v>0.4</v>
      </c>
      <c r="E4636" s="289" t="s">
        <v>10561</v>
      </c>
      <c r="F4636">
        <v>5015240640</v>
      </c>
      <c r="G4636" s="276">
        <v>45716</v>
      </c>
      <c r="H4636">
        <v>20250220657859</v>
      </c>
      <c r="I4636">
        <v>0.81599999999999995</v>
      </c>
      <c r="J4636" s="289" t="s">
        <v>287</v>
      </c>
      <c r="K4636" s="289" t="s">
        <v>10610</v>
      </c>
      <c r="L4636" s="289" t="s">
        <v>275</v>
      </c>
      <c r="M4636" s="289" t="s">
        <v>10478</v>
      </c>
      <c r="N4636" s="289" t="s">
        <v>468</v>
      </c>
      <c r="O4636" s="289" t="s">
        <v>277</v>
      </c>
      <c r="P4636" s="289" t="str">
        <f>VLOOKUP(CAT_Details[[#This Row],[Delivery Bp Customer Code]],Table6[],2,0)</f>
        <v>U2-L5</v>
      </c>
    </row>
    <row r="4637" spans="1:16" x14ac:dyDescent="0.25">
      <c r="A4637" s="289" t="s">
        <v>4794</v>
      </c>
      <c r="B4637">
        <v>1</v>
      </c>
      <c r="C4637">
        <v>120</v>
      </c>
      <c r="D4637">
        <v>0.4</v>
      </c>
      <c r="E4637" s="289" t="s">
        <v>10611</v>
      </c>
      <c r="F4637">
        <v>5015196813</v>
      </c>
      <c r="G4637" s="276">
        <v>45716</v>
      </c>
      <c r="H4637">
        <v>20250219656075</v>
      </c>
      <c r="I4637">
        <v>0.96</v>
      </c>
      <c r="J4637" s="289" t="s">
        <v>401</v>
      </c>
      <c r="K4637" s="289" t="s">
        <v>10612</v>
      </c>
      <c r="L4637" s="289" t="s">
        <v>275</v>
      </c>
      <c r="M4637" s="289" t="s">
        <v>10548</v>
      </c>
      <c r="N4637" s="289" t="s">
        <v>673</v>
      </c>
      <c r="O4637" s="289" t="s">
        <v>4798</v>
      </c>
      <c r="P4637" s="289" t="str">
        <f>VLOOKUP(CAT_Details[[#This Row],[Delivery Bp Customer Code]],Table6[],2,0)</f>
        <v>MY02</v>
      </c>
    </row>
    <row r="4638" spans="1:16" x14ac:dyDescent="0.25">
      <c r="A4638" s="289" t="s">
        <v>4794</v>
      </c>
      <c r="B4638">
        <v>6</v>
      </c>
      <c r="C4638">
        <v>1170</v>
      </c>
      <c r="D4638">
        <v>3</v>
      </c>
      <c r="E4638" s="289" t="s">
        <v>10613</v>
      </c>
      <c r="F4638">
        <v>5015210310</v>
      </c>
      <c r="G4638" s="276">
        <v>45716</v>
      </c>
      <c r="H4638">
        <v>20250219656464</v>
      </c>
      <c r="I4638">
        <v>7.2</v>
      </c>
      <c r="J4638" s="289" t="s">
        <v>287</v>
      </c>
      <c r="K4638" s="289" t="s">
        <v>10614</v>
      </c>
      <c r="L4638" s="289" t="s">
        <v>275</v>
      </c>
      <c r="M4638" s="289" t="s">
        <v>10478</v>
      </c>
      <c r="N4638" s="289" t="s">
        <v>889</v>
      </c>
      <c r="O4638" s="289" t="s">
        <v>4798</v>
      </c>
      <c r="P4638" s="289" t="str">
        <f>VLOOKUP(CAT_Details[[#This Row],[Delivery Bp Customer Code]],Table6[],2,0)</f>
        <v>MY02</v>
      </c>
    </row>
    <row r="4639" spans="1:16" x14ac:dyDescent="0.25">
      <c r="A4639" s="289" t="s">
        <v>278</v>
      </c>
      <c r="B4639">
        <v>4</v>
      </c>
      <c r="C4639">
        <v>3200</v>
      </c>
      <c r="D4639">
        <v>1</v>
      </c>
      <c r="E4639" s="289" t="s">
        <v>10615</v>
      </c>
      <c r="F4639">
        <v>5015255873</v>
      </c>
      <c r="G4639" s="276">
        <v>45719</v>
      </c>
      <c r="H4639">
        <v>20250224660214</v>
      </c>
      <c r="I4639">
        <v>2.1219999999999999</v>
      </c>
      <c r="J4639" s="289" t="s">
        <v>280</v>
      </c>
      <c r="K4639" s="289" t="s">
        <v>10616</v>
      </c>
      <c r="L4639" s="289" t="s">
        <v>275</v>
      </c>
      <c r="M4639" s="289" t="s">
        <v>10617</v>
      </c>
      <c r="N4639" s="289" t="s">
        <v>314</v>
      </c>
      <c r="O4639" s="289" t="s">
        <v>498</v>
      </c>
      <c r="P4639" s="289" t="str">
        <f>VLOOKUP(CAT_Details[[#This Row],[Delivery Bp Customer Code]],Table6[],2,0)</f>
        <v>DK-BM01</v>
      </c>
    </row>
    <row r="4640" spans="1:16" x14ac:dyDescent="0.25">
      <c r="A4640" s="289" t="s">
        <v>278</v>
      </c>
      <c r="B4640">
        <v>1</v>
      </c>
      <c r="C4640">
        <v>100</v>
      </c>
      <c r="D4640">
        <v>0.4</v>
      </c>
      <c r="E4640" s="289" t="s">
        <v>10618</v>
      </c>
      <c r="F4640">
        <v>5015271313</v>
      </c>
      <c r="G4640" s="276">
        <v>45719</v>
      </c>
      <c r="H4640" s="5">
        <v>20250226662312</v>
      </c>
      <c r="I4640">
        <v>0.33600000000000002</v>
      </c>
      <c r="J4640" s="289" t="s">
        <v>273</v>
      </c>
      <c r="K4640" s="289" t="s">
        <v>10619</v>
      </c>
      <c r="L4640" s="289" t="s">
        <v>275</v>
      </c>
      <c r="M4640" s="289" t="s">
        <v>10620</v>
      </c>
      <c r="N4640" s="289" t="s">
        <v>657</v>
      </c>
      <c r="O4640" s="289" t="s">
        <v>498</v>
      </c>
      <c r="P4640" s="289" t="str">
        <f>VLOOKUP(CAT_Details[[#This Row],[Delivery Bp Customer Code]],Table6[],2,0)</f>
        <v>DK-BM01</v>
      </c>
    </row>
    <row r="4641" spans="1:16" x14ac:dyDescent="0.25">
      <c r="A4641" s="289" t="s">
        <v>75</v>
      </c>
      <c r="B4641">
        <v>14</v>
      </c>
      <c r="C4641">
        <v>4315.08</v>
      </c>
      <c r="D4641">
        <v>5.6</v>
      </c>
      <c r="E4641" s="289" t="s">
        <v>10621</v>
      </c>
      <c r="F4641">
        <v>5015226178</v>
      </c>
      <c r="G4641" s="276">
        <v>45719</v>
      </c>
      <c r="H4641" s="5">
        <v>20250219656573</v>
      </c>
      <c r="I4641">
        <v>10.08</v>
      </c>
      <c r="J4641" s="289" t="s">
        <v>324</v>
      </c>
      <c r="K4641" s="289" t="s">
        <v>10622</v>
      </c>
      <c r="L4641" s="289" t="s">
        <v>275</v>
      </c>
      <c r="M4641" s="289" t="s">
        <v>10623</v>
      </c>
      <c r="N4641" s="289" t="s">
        <v>2939</v>
      </c>
      <c r="O4641" s="289" t="s">
        <v>2173</v>
      </c>
      <c r="P4641" s="289" t="str">
        <f>VLOOKUP(CAT_Details[[#This Row],[Delivery Bp Customer Code]],Table6[],2,0)</f>
        <v>OYL1</v>
      </c>
    </row>
    <row r="4642" spans="1:16" x14ac:dyDescent="0.25">
      <c r="A4642" s="289" t="s">
        <v>75</v>
      </c>
      <c r="B4642">
        <v>32</v>
      </c>
      <c r="C4642">
        <v>14289</v>
      </c>
      <c r="D4642">
        <v>10.67</v>
      </c>
      <c r="E4642" s="289" t="s">
        <v>10624</v>
      </c>
      <c r="F4642">
        <v>5015240990</v>
      </c>
      <c r="G4642" s="276">
        <v>45719</v>
      </c>
      <c r="H4642">
        <v>20250224659721</v>
      </c>
      <c r="I4642">
        <v>20.48</v>
      </c>
      <c r="J4642" s="289" t="s">
        <v>324</v>
      </c>
      <c r="K4642" s="289" t="s">
        <v>10625</v>
      </c>
      <c r="L4642" s="289" t="s">
        <v>275</v>
      </c>
      <c r="M4642" s="289" t="s">
        <v>10626</v>
      </c>
      <c r="N4642" s="289" t="s">
        <v>2172</v>
      </c>
      <c r="O4642" s="289" t="s">
        <v>2173</v>
      </c>
      <c r="P4642" s="289" t="str">
        <f>VLOOKUP(CAT_Details[[#This Row],[Delivery Bp Customer Code]],Table6[],2,0)</f>
        <v>OYL1</v>
      </c>
    </row>
    <row r="4643" spans="1:16" x14ac:dyDescent="0.25">
      <c r="A4643" s="289" t="s">
        <v>75</v>
      </c>
      <c r="B4643">
        <v>4</v>
      </c>
      <c r="C4643">
        <v>2320</v>
      </c>
      <c r="D4643">
        <v>1.6</v>
      </c>
      <c r="E4643" s="289" t="s">
        <v>10627</v>
      </c>
      <c r="F4643">
        <v>5015241042</v>
      </c>
      <c r="G4643" s="276">
        <v>45719</v>
      </c>
      <c r="H4643" s="5">
        <v>20250221658825</v>
      </c>
      <c r="I4643">
        <v>2.3039999999999998</v>
      </c>
      <c r="J4643" s="289" t="s">
        <v>324</v>
      </c>
      <c r="K4643" s="289" t="s">
        <v>10628</v>
      </c>
      <c r="L4643" s="289" t="s">
        <v>275</v>
      </c>
      <c r="M4643" s="289" t="s">
        <v>10525</v>
      </c>
      <c r="N4643" s="289" t="s">
        <v>2932</v>
      </c>
      <c r="O4643" s="289" t="s">
        <v>2173</v>
      </c>
      <c r="P4643" s="289" t="str">
        <f>VLOOKUP(CAT_Details[[#This Row],[Delivery Bp Customer Code]],Table6[],2,0)</f>
        <v>OYL1</v>
      </c>
    </row>
    <row r="4644" spans="1:16" x14ac:dyDescent="0.25">
      <c r="A4644" s="289" t="s">
        <v>75</v>
      </c>
      <c r="B4644">
        <v>1</v>
      </c>
      <c r="C4644">
        <v>25.5</v>
      </c>
      <c r="D4644">
        <v>7.0000000000000007E-2</v>
      </c>
      <c r="E4644" s="289" t="s">
        <v>10629</v>
      </c>
      <c r="F4644">
        <v>5015241045</v>
      </c>
      <c r="G4644" s="276">
        <v>45719</v>
      </c>
      <c r="H4644" s="5">
        <v>20250220657673</v>
      </c>
      <c r="I4644">
        <v>4.9000000000000002E-2</v>
      </c>
      <c r="J4644" s="289" t="s">
        <v>350</v>
      </c>
      <c r="K4644" s="289" t="s">
        <v>10630</v>
      </c>
      <c r="L4644" s="289" t="s">
        <v>275</v>
      </c>
      <c r="M4644" s="289" t="s">
        <v>10579</v>
      </c>
      <c r="N4644" s="289" t="s">
        <v>3173</v>
      </c>
      <c r="O4644" s="289" t="s">
        <v>2173</v>
      </c>
      <c r="P4644" s="289" t="str">
        <f>VLOOKUP(CAT_Details[[#This Row],[Delivery Bp Customer Code]],Table6[],2,0)</f>
        <v>OYL1</v>
      </c>
    </row>
    <row r="4645" spans="1:16" x14ac:dyDescent="0.25">
      <c r="A4645" s="289" t="s">
        <v>75</v>
      </c>
      <c r="B4645">
        <v>1</v>
      </c>
      <c r="C4645">
        <v>340</v>
      </c>
      <c r="D4645">
        <v>0.4</v>
      </c>
      <c r="E4645" s="289" t="s">
        <v>10631</v>
      </c>
      <c r="F4645">
        <v>5015271293</v>
      </c>
      <c r="G4645" s="276">
        <v>45719</v>
      </c>
      <c r="H4645">
        <v>20250226661840</v>
      </c>
      <c r="I4645">
        <v>1.056</v>
      </c>
      <c r="J4645" s="289" t="s">
        <v>273</v>
      </c>
      <c r="K4645" s="289" t="s">
        <v>10632</v>
      </c>
      <c r="L4645" s="289" t="s">
        <v>275</v>
      </c>
      <c r="M4645" s="289" t="s">
        <v>10633</v>
      </c>
      <c r="N4645" s="289" t="s">
        <v>519</v>
      </c>
      <c r="O4645" s="289" t="s">
        <v>2173</v>
      </c>
      <c r="P4645" s="289" t="str">
        <f>VLOOKUP(CAT_Details[[#This Row],[Delivery Bp Customer Code]],Table6[],2,0)</f>
        <v>OYL1</v>
      </c>
    </row>
    <row r="4646" spans="1:16" x14ac:dyDescent="0.25">
      <c r="A4646" s="289" t="s">
        <v>941</v>
      </c>
      <c r="B4646">
        <v>2</v>
      </c>
      <c r="C4646">
        <v>5000</v>
      </c>
      <c r="D4646">
        <v>8.44</v>
      </c>
      <c r="E4646" s="289" t="s">
        <v>10634</v>
      </c>
      <c r="F4646">
        <v>5015210142</v>
      </c>
      <c r="G4646" s="276">
        <v>45719</v>
      </c>
      <c r="H4646">
        <v>20250218655550</v>
      </c>
      <c r="I4646">
        <v>38.456000000000003</v>
      </c>
      <c r="J4646" s="289" t="s">
        <v>401</v>
      </c>
      <c r="K4646" s="289" t="s">
        <v>10635</v>
      </c>
      <c r="L4646" s="289" t="s">
        <v>275</v>
      </c>
      <c r="M4646" s="289"/>
      <c r="N4646" s="289" t="s">
        <v>465</v>
      </c>
      <c r="O4646" s="289" t="s">
        <v>945</v>
      </c>
      <c r="P4646" s="289" t="str">
        <f>VLOOKUP(CAT_Details[[#This Row],[Delivery Bp Customer Code]],Table6[],2,0)</f>
        <v>DK-LW01</v>
      </c>
    </row>
    <row r="4647" spans="1:16" x14ac:dyDescent="0.25">
      <c r="A4647" s="289" t="s">
        <v>3771</v>
      </c>
      <c r="B4647">
        <v>3</v>
      </c>
      <c r="C4647">
        <v>885</v>
      </c>
      <c r="D4647">
        <v>1.65</v>
      </c>
      <c r="E4647" s="289" t="s">
        <v>10636</v>
      </c>
      <c r="F4647">
        <v>5015210120</v>
      </c>
      <c r="G4647" s="276">
        <v>45719</v>
      </c>
      <c r="H4647">
        <v>20250217653852</v>
      </c>
      <c r="I4647">
        <v>6.4939999999999998</v>
      </c>
      <c r="J4647" s="289" t="s">
        <v>3890</v>
      </c>
      <c r="K4647" s="289" t="s">
        <v>10637</v>
      </c>
      <c r="L4647" s="289" t="s">
        <v>275</v>
      </c>
      <c r="M4647" s="289" t="s">
        <v>10638</v>
      </c>
      <c r="N4647" s="289" t="s">
        <v>3893</v>
      </c>
      <c r="O4647" s="289" t="s">
        <v>4956</v>
      </c>
      <c r="P4647" s="289">
        <f>VLOOKUP(CAT_Details[[#This Row],[Delivery Bp Customer Code]],Table6[],2,0)</f>
        <v>3417</v>
      </c>
    </row>
    <row r="4648" spans="1:16" x14ac:dyDescent="0.25">
      <c r="A4648" s="289" t="s">
        <v>3771</v>
      </c>
      <c r="B4648">
        <v>14</v>
      </c>
      <c r="C4648">
        <v>6020</v>
      </c>
      <c r="D4648">
        <v>5.88</v>
      </c>
      <c r="E4648" s="289" t="s">
        <v>10639</v>
      </c>
      <c r="F4648">
        <v>5015241121</v>
      </c>
      <c r="G4648" s="276">
        <v>45719</v>
      </c>
      <c r="H4648" s="5">
        <v>20250218654771</v>
      </c>
      <c r="I4648">
        <v>6.0679999999999996</v>
      </c>
      <c r="J4648" s="289" t="s">
        <v>350</v>
      </c>
      <c r="K4648" s="289" t="s">
        <v>10640</v>
      </c>
      <c r="L4648" s="289" t="s">
        <v>275</v>
      </c>
      <c r="M4648" s="289" t="s">
        <v>10579</v>
      </c>
      <c r="N4648" s="289" t="s">
        <v>4517</v>
      </c>
      <c r="O4648" s="289" t="s">
        <v>3775</v>
      </c>
      <c r="P4648" s="289">
        <f>VLOOKUP(CAT_Details[[#This Row],[Delivery Bp Customer Code]],Table6[],2,0)</f>
        <v>3401</v>
      </c>
    </row>
    <row r="4649" spans="1:16" x14ac:dyDescent="0.25">
      <c r="A4649" s="289" t="s">
        <v>3329</v>
      </c>
      <c r="B4649">
        <v>21</v>
      </c>
      <c r="C4649">
        <v>14358</v>
      </c>
      <c r="D4649">
        <v>8.4</v>
      </c>
      <c r="E4649" s="289" t="s">
        <v>10641</v>
      </c>
      <c r="F4649">
        <v>5015196849</v>
      </c>
      <c r="G4649" s="276">
        <v>45719</v>
      </c>
      <c r="H4649" s="5">
        <v>20250217653870</v>
      </c>
      <c r="I4649">
        <v>13.709</v>
      </c>
      <c r="J4649" s="289" t="s">
        <v>383</v>
      </c>
      <c r="K4649" s="289" t="s">
        <v>10642</v>
      </c>
      <c r="L4649" s="289" t="s">
        <v>275</v>
      </c>
      <c r="M4649" s="289" t="s">
        <v>10444</v>
      </c>
      <c r="N4649" s="289" t="s">
        <v>3781</v>
      </c>
      <c r="O4649" s="289" t="s">
        <v>3332</v>
      </c>
      <c r="P4649" s="289">
        <f>VLOOKUP(CAT_Details[[#This Row],[Delivery Bp Customer Code]],Table6[],2,0)</f>
        <v>3402</v>
      </c>
    </row>
    <row r="4650" spans="1:16" x14ac:dyDescent="0.25">
      <c r="A4650" s="289" t="s">
        <v>3329</v>
      </c>
      <c r="B4650">
        <v>3</v>
      </c>
      <c r="C4650">
        <v>424</v>
      </c>
      <c r="D4650">
        <v>1.2</v>
      </c>
      <c r="E4650" s="289" t="s">
        <v>10643</v>
      </c>
      <c r="F4650">
        <v>5015210184</v>
      </c>
      <c r="G4650" s="276">
        <v>45719</v>
      </c>
      <c r="H4650" s="5">
        <v>20250219656603</v>
      </c>
      <c r="I4650">
        <v>3.657</v>
      </c>
      <c r="J4650" s="289" t="s">
        <v>3890</v>
      </c>
      <c r="K4650" s="289" t="s">
        <v>10644</v>
      </c>
      <c r="L4650" s="289" t="s">
        <v>275</v>
      </c>
      <c r="M4650" s="289" t="s">
        <v>10638</v>
      </c>
      <c r="N4650" s="289" t="s">
        <v>3896</v>
      </c>
      <c r="O4650" s="289" t="s">
        <v>3332</v>
      </c>
      <c r="P4650" s="289">
        <f>VLOOKUP(CAT_Details[[#This Row],[Delivery Bp Customer Code]],Table6[],2,0)</f>
        <v>3402</v>
      </c>
    </row>
    <row r="4651" spans="1:16" x14ac:dyDescent="0.25">
      <c r="A4651" s="289" t="s">
        <v>3329</v>
      </c>
      <c r="B4651">
        <v>4</v>
      </c>
      <c r="C4651">
        <v>716</v>
      </c>
      <c r="D4651">
        <v>1.33</v>
      </c>
      <c r="E4651" s="289" t="s">
        <v>10645</v>
      </c>
      <c r="F4651">
        <v>5015225511</v>
      </c>
      <c r="G4651" s="276">
        <v>45719</v>
      </c>
      <c r="H4651" s="5">
        <v>20250218654819</v>
      </c>
      <c r="I4651">
        <v>2.4820000000000002</v>
      </c>
      <c r="J4651" s="289" t="s">
        <v>287</v>
      </c>
      <c r="K4651" s="289" t="s">
        <v>10646</v>
      </c>
      <c r="L4651" s="289" t="s">
        <v>275</v>
      </c>
      <c r="M4651" s="289" t="s">
        <v>10647</v>
      </c>
      <c r="N4651" s="289" t="s">
        <v>4413</v>
      </c>
      <c r="O4651" s="289" t="s">
        <v>3332</v>
      </c>
      <c r="P4651" s="289">
        <f>VLOOKUP(CAT_Details[[#This Row],[Delivery Bp Customer Code]],Table6[],2,0)</f>
        <v>3402</v>
      </c>
    </row>
    <row r="4652" spans="1:16" x14ac:dyDescent="0.25">
      <c r="A4652" s="289" t="s">
        <v>3329</v>
      </c>
      <c r="B4652">
        <v>10</v>
      </c>
      <c r="C4652">
        <v>3460</v>
      </c>
      <c r="D4652">
        <v>4</v>
      </c>
      <c r="E4652" s="289" t="s">
        <v>10648</v>
      </c>
      <c r="F4652">
        <v>5015240980</v>
      </c>
      <c r="G4652" s="276">
        <v>45719</v>
      </c>
      <c r="H4652">
        <v>20250224659502</v>
      </c>
      <c r="I4652">
        <v>9.6</v>
      </c>
      <c r="J4652" s="289" t="s">
        <v>350</v>
      </c>
      <c r="K4652" s="289" t="s">
        <v>10649</v>
      </c>
      <c r="L4652" s="289" t="s">
        <v>275</v>
      </c>
      <c r="M4652" s="289" t="s">
        <v>10522</v>
      </c>
      <c r="N4652" s="289" t="s">
        <v>3798</v>
      </c>
      <c r="O4652" s="289" t="s">
        <v>3332</v>
      </c>
      <c r="P4652" s="289">
        <f>VLOOKUP(CAT_Details[[#This Row],[Delivery Bp Customer Code]],Table6[],2,0)</f>
        <v>3402</v>
      </c>
    </row>
    <row r="4653" spans="1:16" x14ac:dyDescent="0.25">
      <c r="A4653" s="289" t="s">
        <v>3329</v>
      </c>
      <c r="B4653">
        <v>2</v>
      </c>
      <c r="C4653">
        <v>1241</v>
      </c>
      <c r="D4653">
        <v>0.8</v>
      </c>
      <c r="E4653" s="289" t="s">
        <v>10650</v>
      </c>
      <c r="F4653">
        <v>5015241220</v>
      </c>
      <c r="G4653" s="276">
        <v>45719</v>
      </c>
      <c r="H4653" s="5">
        <v>20250220657300</v>
      </c>
      <c r="I4653">
        <v>1.1519999999999999</v>
      </c>
      <c r="J4653" s="289" t="s">
        <v>350</v>
      </c>
      <c r="K4653" s="289" t="s">
        <v>10651</v>
      </c>
      <c r="L4653" s="289" t="s">
        <v>275</v>
      </c>
      <c r="M4653" s="289" t="s">
        <v>10522</v>
      </c>
      <c r="N4653" s="289" t="s">
        <v>3804</v>
      </c>
      <c r="O4653" s="289" t="s">
        <v>3332</v>
      </c>
      <c r="P4653" s="289">
        <f>VLOOKUP(CAT_Details[[#This Row],[Delivery Bp Customer Code]],Table6[],2,0)</f>
        <v>3402</v>
      </c>
    </row>
    <row r="4654" spans="1:16" x14ac:dyDescent="0.25">
      <c r="A4654" s="289" t="s">
        <v>3329</v>
      </c>
      <c r="B4654">
        <v>1</v>
      </c>
      <c r="C4654">
        <v>177</v>
      </c>
      <c r="D4654">
        <v>0.4</v>
      </c>
      <c r="E4654" s="289" t="s">
        <v>10652</v>
      </c>
      <c r="F4654">
        <v>5015241266</v>
      </c>
      <c r="G4654" s="276">
        <v>45719</v>
      </c>
      <c r="H4654" s="5">
        <v>20250219655884</v>
      </c>
      <c r="I4654">
        <v>1.44</v>
      </c>
      <c r="J4654" s="289" t="s">
        <v>350</v>
      </c>
      <c r="K4654" s="289" t="s">
        <v>10653</v>
      </c>
      <c r="L4654" s="289" t="s">
        <v>275</v>
      </c>
      <c r="M4654" s="289" t="s">
        <v>10579</v>
      </c>
      <c r="N4654" s="289" t="s">
        <v>3656</v>
      </c>
      <c r="O4654" s="289" t="s">
        <v>3332</v>
      </c>
      <c r="P4654" s="289">
        <f>VLOOKUP(CAT_Details[[#This Row],[Delivery Bp Customer Code]],Table6[],2,0)</f>
        <v>3402</v>
      </c>
    </row>
    <row r="4655" spans="1:16" x14ac:dyDescent="0.25">
      <c r="A4655" s="289" t="s">
        <v>3329</v>
      </c>
      <c r="B4655">
        <v>1</v>
      </c>
      <c r="C4655">
        <v>1.7</v>
      </c>
      <c r="D4655">
        <v>0.04</v>
      </c>
      <c r="E4655" s="289" t="s">
        <v>10654</v>
      </c>
      <c r="F4655">
        <v>5015241565</v>
      </c>
      <c r="G4655" s="276">
        <v>45719</v>
      </c>
      <c r="H4655">
        <v>20250224659423</v>
      </c>
      <c r="I4655">
        <v>8.9999999999999993E-3</v>
      </c>
      <c r="J4655" s="289" t="s">
        <v>350</v>
      </c>
      <c r="K4655" s="289" t="s">
        <v>10655</v>
      </c>
      <c r="L4655" s="289" t="s">
        <v>275</v>
      </c>
      <c r="M4655" s="289" t="s">
        <v>10579</v>
      </c>
      <c r="N4655" s="289" t="s">
        <v>3809</v>
      </c>
      <c r="O4655" s="289" t="s">
        <v>3332</v>
      </c>
      <c r="P4655" s="289">
        <f>VLOOKUP(CAT_Details[[#This Row],[Delivery Bp Customer Code]],Table6[],2,0)</f>
        <v>3402</v>
      </c>
    </row>
    <row r="4656" spans="1:16" x14ac:dyDescent="0.25">
      <c r="A4656" s="289" t="s">
        <v>76</v>
      </c>
      <c r="B4656">
        <v>1</v>
      </c>
      <c r="C4656">
        <v>32</v>
      </c>
      <c r="D4656">
        <v>0.2</v>
      </c>
      <c r="E4656" s="289" t="s">
        <v>10656</v>
      </c>
      <c r="F4656">
        <v>5015210263</v>
      </c>
      <c r="G4656" s="276">
        <v>45719</v>
      </c>
      <c r="H4656">
        <v>20250219656800</v>
      </c>
      <c r="I4656">
        <v>0.192</v>
      </c>
      <c r="J4656" s="289" t="s">
        <v>401</v>
      </c>
      <c r="K4656" s="289" t="s">
        <v>10657</v>
      </c>
      <c r="L4656" s="289" t="s">
        <v>275</v>
      </c>
      <c r="M4656" s="289" t="s">
        <v>10548</v>
      </c>
      <c r="N4656" s="289" t="s">
        <v>1028</v>
      </c>
      <c r="O4656" s="289" t="s">
        <v>748</v>
      </c>
      <c r="P4656" s="289" t="str">
        <f>VLOOKUP(CAT_Details[[#This Row],[Delivery Bp Customer Code]],Table6[],2,0)</f>
        <v>No Loc</v>
      </c>
    </row>
    <row r="4657" spans="1:16" x14ac:dyDescent="0.25">
      <c r="A4657" s="289" t="s">
        <v>76</v>
      </c>
      <c r="B4657">
        <v>3</v>
      </c>
      <c r="C4657">
        <v>822.5</v>
      </c>
      <c r="D4657">
        <v>1.2</v>
      </c>
      <c r="E4657" s="289" t="s">
        <v>10658</v>
      </c>
      <c r="F4657">
        <v>5015241004</v>
      </c>
      <c r="G4657" s="276">
        <v>45719</v>
      </c>
      <c r="H4657" s="5">
        <v>20250224659385</v>
      </c>
      <c r="I4657">
        <v>2.88</v>
      </c>
      <c r="J4657" s="289" t="s">
        <v>350</v>
      </c>
      <c r="K4657" s="289" t="s">
        <v>10659</v>
      </c>
      <c r="L4657" s="289" t="s">
        <v>275</v>
      </c>
      <c r="M4657" s="289" t="s">
        <v>10579</v>
      </c>
      <c r="N4657" s="289" t="s">
        <v>602</v>
      </c>
      <c r="O4657" s="289" t="s">
        <v>748</v>
      </c>
      <c r="P4657" s="289" t="str">
        <f>VLOOKUP(CAT_Details[[#This Row],[Delivery Bp Customer Code]],Table6[],2,0)</f>
        <v>No Loc</v>
      </c>
    </row>
    <row r="4658" spans="1:16" x14ac:dyDescent="0.25">
      <c r="A4658" s="289" t="s">
        <v>76</v>
      </c>
      <c r="B4658">
        <v>8</v>
      </c>
      <c r="C4658">
        <v>1424</v>
      </c>
      <c r="D4658">
        <v>3.2</v>
      </c>
      <c r="E4658" s="289" t="s">
        <v>10660</v>
      </c>
      <c r="F4658">
        <v>5015241145</v>
      </c>
      <c r="G4658" s="276">
        <v>45719</v>
      </c>
      <c r="H4658">
        <v>20250221658502</v>
      </c>
      <c r="I4658">
        <v>7.68</v>
      </c>
      <c r="J4658" s="289" t="s">
        <v>350</v>
      </c>
      <c r="K4658" s="289" t="s">
        <v>10661</v>
      </c>
      <c r="L4658" s="289" t="s">
        <v>275</v>
      </c>
      <c r="M4658" s="289" t="s">
        <v>10662</v>
      </c>
      <c r="N4658" s="289" t="s">
        <v>357</v>
      </c>
      <c r="O4658" s="289" t="s">
        <v>748</v>
      </c>
      <c r="P4658" s="289" t="str">
        <f>VLOOKUP(CAT_Details[[#This Row],[Delivery Bp Customer Code]],Table6[],2,0)</f>
        <v>No Loc</v>
      </c>
    </row>
    <row r="4659" spans="1:16" x14ac:dyDescent="0.25">
      <c r="A4659" s="289" t="s">
        <v>285</v>
      </c>
      <c r="B4659">
        <v>59</v>
      </c>
      <c r="C4659">
        <v>5074</v>
      </c>
      <c r="D4659">
        <v>11.8</v>
      </c>
      <c r="E4659" s="289" t="s">
        <v>10663</v>
      </c>
      <c r="F4659">
        <v>5015166388</v>
      </c>
      <c r="G4659" s="276">
        <v>45719</v>
      </c>
      <c r="H4659">
        <v>20250213652568</v>
      </c>
      <c r="I4659">
        <v>24.922000000000001</v>
      </c>
      <c r="J4659" s="289" t="s">
        <v>756</v>
      </c>
      <c r="K4659" s="289" t="s">
        <v>10664</v>
      </c>
      <c r="L4659" s="289" t="s">
        <v>275</v>
      </c>
      <c r="M4659" s="289" t="s">
        <v>10665</v>
      </c>
      <c r="N4659" s="289" t="s">
        <v>759</v>
      </c>
      <c r="O4659" s="289" t="s">
        <v>291</v>
      </c>
      <c r="P4659" s="289" t="str">
        <f>VLOOKUP(CAT_Details[[#This Row],[Delivery Bp Customer Code]],Table6[],2,0)</f>
        <v>DX01-L5</v>
      </c>
    </row>
    <row r="4660" spans="1:16" x14ac:dyDescent="0.25">
      <c r="A4660" s="289" t="s">
        <v>285</v>
      </c>
      <c r="B4660">
        <v>2</v>
      </c>
      <c r="C4660">
        <v>580</v>
      </c>
      <c r="D4660">
        <v>0.6</v>
      </c>
      <c r="E4660" s="289" t="s">
        <v>10666</v>
      </c>
      <c r="F4660">
        <v>5015196429</v>
      </c>
      <c r="G4660" s="276">
        <v>45719</v>
      </c>
      <c r="H4660" s="5">
        <v>20250217654265</v>
      </c>
      <c r="I4660">
        <v>0.67200000000000004</v>
      </c>
      <c r="J4660" s="289" t="s">
        <v>764</v>
      </c>
      <c r="K4660" s="289" t="s">
        <v>10667</v>
      </c>
      <c r="L4660" s="289" t="s">
        <v>275</v>
      </c>
      <c r="M4660" s="289" t="s">
        <v>10507</v>
      </c>
      <c r="N4660" s="289" t="s">
        <v>766</v>
      </c>
      <c r="O4660" s="289" t="s">
        <v>291</v>
      </c>
      <c r="P4660" s="289" t="str">
        <f>VLOOKUP(CAT_Details[[#This Row],[Delivery Bp Customer Code]],Table6[],2,0)</f>
        <v>DX01-L5</v>
      </c>
    </row>
    <row r="4661" spans="1:16" x14ac:dyDescent="0.25">
      <c r="A4661" s="289" t="s">
        <v>285</v>
      </c>
      <c r="B4661">
        <v>2</v>
      </c>
      <c r="C4661">
        <v>9</v>
      </c>
      <c r="D4661">
        <v>0.05</v>
      </c>
      <c r="E4661" s="289" t="s">
        <v>10668</v>
      </c>
      <c r="F4661">
        <v>5015209989</v>
      </c>
      <c r="G4661" s="276">
        <v>45719</v>
      </c>
      <c r="H4661">
        <v>20250219655890</v>
      </c>
      <c r="I4661">
        <v>2.1999999999999999E-2</v>
      </c>
      <c r="J4661" s="289" t="s">
        <v>438</v>
      </c>
      <c r="K4661" s="289" t="s">
        <v>10669</v>
      </c>
      <c r="L4661" s="289" t="s">
        <v>275</v>
      </c>
      <c r="M4661" s="289" t="s">
        <v>10447</v>
      </c>
      <c r="N4661" s="289" t="s">
        <v>751</v>
      </c>
      <c r="O4661" s="289" t="s">
        <v>291</v>
      </c>
      <c r="P4661" s="289" t="str">
        <f>VLOOKUP(CAT_Details[[#This Row],[Delivery Bp Customer Code]],Table6[],2,0)</f>
        <v>DX01-L5</v>
      </c>
    </row>
    <row r="4662" spans="1:16" x14ac:dyDescent="0.25">
      <c r="A4662" s="289" t="s">
        <v>285</v>
      </c>
      <c r="B4662">
        <v>1</v>
      </c>
      <c r="C4662">
        <v>235</v>
      </c>
      <c r="D4662">
        <v>0.4</v>
      </c>
      <c r="E4662" s="289" t="s">
        <v>10670</v>
      </c>
      <c r="F4662">
        <v>5015210148</v>
      </c>
      <c r="G4662" s="276">
        <v>45719</v>
      </c>
      <c r="H4662">
        <v>20250220657203</v>
      </c>
      <c r="I4662">
        <v>0.96</v>
      </c>
      <c r="J4662" s="289" t="s">
        <v>401</v>
      </c>
      <c r="K4662" s="289" t="s">
        <v>10671</v>
      </c>
      <c r="L4662" s="289" t="s">
        <v>275</v>
      </c>
      <c r="M4662" s="289" t="s">
        <v>10672</v>
      </c>
      <c r="N4662" s="289" t="s">
        <v>404</v>
      </c>
      <c r="O4662" s="289" t="s">
        <v>291</v>
      </c>
      <c r="P4662" s="289" t="str">
        <f>VLOOKUP(CAT_Details[[#This Row],[Delivery Bp Customer Code]],Table6[],2,0)</f>
        <v>DX01-L5</v>
      </c>
    </row>
    <row r="4663" spans="1:16" x14ac:dyDescent="0.25">
      <c r="A4663" s="289" t="s">
        <v>285</v>
      </c>
      <c r="B4663">
        <v>11</v>
      </c>
      <c r="C4663">
        <v>715</v>
      </c>
      <c r="D4663">
        <v>4.4000000000000004</v>
      </c>
      <c r="E4663" s="289" t="s">
        <v>10673</v>
      </c>
      <c r="F4663">
        <v>5015210153</v>
      </c>
      <c r="G4663" s="276">
        <v>45719</v>
      </c>
      <c r="H4663" s="5">
        <v>20250221658302</v>
      </c>
      <c r="I4663">
        <v>10.56</v>
      </c>
      <c r="J4663" s="289" t="s">
        <v>294</v>
      </c>
      <c r="K4663" s="289" t="s">
        <v>10674</v>
      </c>
      <c r="L4663" s="289" t="s">
        <v>275</v>
      </c>
      <c r="M4663" s="289" t="s">
        <v>10675</v>
      </c>
      <c r="N4663" s="289" t="s">
        <v>1181</v>
      </c>
      <c r="O4663" s="289" t="s">
        <v>291</v>
      </c>
      <c r="P4663" s="289" t="str">
        <f>VLOOKUP(CAT_Details[[#This Row],[Delivery Bp Customer Code]],Table6[],2,0)</f>
        <v>DX01-L5</v>
      </c>
    </row>
    <row r="4664" spans="1:16" x14ac:dyDescent="0.25">
      <c r="A4664" s="289" t="s">
        <v>285</v>
      </c>
      <c r="B4664">
        <v>8</v>
      </c>
      <c r="C4664">
        <v>11500</v>
      </c>
      <c r="D4664">
        <v>3.2</v>
      </c>
      <c r="E4664" s="289" t="s">
        <v>10676</v>
      </c>
      <c r="F4664">
        <v>5015225796</v>
      </c>
      <c r="G4664" s="276">
        <v>45719</v>
      </c>
      <c r="H4664">
        <v>20250220657862</v>
      </c>
      <c r="I4664">
        <v>4.6079999999999997</v>
      </c>
      <c r="J4664" s="289" t="s">
        <v>324</v>
      </c>
      <c r="K4664" s="289" t="s">
        <v>10677</v>
      </c>
      <c r="L4664" s="289" t="s">
        <v>275</v>
      </c>
      <c r="M4664" s="289" t="s">
        <v>10623</v>
      </c>
      <c r="N4664" s="289" t="s">
        <v>333</v>
      </c>
      <c r="O4664" s="289" t="s">
        <v>291</v>
      </c>
      <c r="P4664" s="289" t="str">
        <f>VLOOKUP(CAT_Details[[#This Row],[Delivery Bp Customer Code]],Table6[],2,0)</f>
        <v>DX01-L5</v>
      </c>
    </row>
    <row r="4665" spans="1:16" x14ac:dyDescent="0.25">
      <c r="A4665" s="289" t="s">
        <v>285</v>
      </c>
      <c r="B4665">
        <v>2</v>
      </c>
      <c r="C4665">
        <v>195</v>
      </c>
      <c r="D4665">
        <v>0.8</v>
      </c>
      <c r="E4665" s="289" t="s">
        <v>10678</v>
      </c>
      <c r="F4665">
        <v>5015240962</v>
      </c>
      <c r="G4665" s="276">
        <v>45719</v>
      </c>
      <c r="H4665">
        <v>20250224659369</v>
      </c>
      <c r="I4665">
        <v>0.67200000000000004</v>
      </c>
      <c r="J4665" s="289" t="s">
        <v>350</v>
      </c>
      <c r="K4665" s="289" t="s">
        <v>10679</v>
      </c>
      <c r="L4665" s="289" t="s">
        <v>275</v>
      </c>
      <c r="M4665" s="289" t="s">
        <v>10579</v>
      </c>
      <c r="N4665" s="289" t="s">
        <v>602</v>
      </c>
      <c r="O4665" s="289" t="s">
        <v>291</v>
      </c>
      <c r="P4665" s="289" t="str">
        <f>VLOOKUP(CAT_Details[[#This Row],[Delivery Bp Customer Code]],Table6[],2,0)</f>
        <v>DX01-L5</v>
      </c>
    </row>
    <row r="4666" spans="1:16" x14ac:dyDescent="0.25">
      <c r="A4666" s="289" t="s">
        <v>285</v>
      </c>
      <c r="B4666">
        <v>16</v>
      </c>
      <c r="C4666">
        <v>2416</v>
      </c>
      <c r="D4666">
        <v>4.6399999999999997</v>
      </c>
      <c r="E4666" s="289" t="s">
        <v>10658</v>
      </c>
      <c r="F4666">
        <v>5015241005</v>
      </c>
      <c r="G4666" s="276">
        <v>45719</v>
      </c>
      <c r="H4666">
        <v>20250224659481</v>
      </c>
      <c r="I4666">
        <v>10.239000000000001</v>
      </c>
      <c r="J4666" s="289" t="s">
        <v>350</v>
      </c>
      <c r="K4666" s="289" t="s">
        <v>10680</v>
      </c>
      <c r="L4666" s="289" t="s">
        <v>275</v>
      </c>
      <c r="M4666" s="289" t="s">
        <v>10579</v>
      </c>
      <c r="N4666" s="289" t="s">
        <v>602</v>
      </c>
      <c r="O4666" s="289" t="s">
        <v>291</v>
      </c>
      <c r="P4666" s="289" t="str">
        <f>VLOOKUP(CAT_Details[[#This Row],[Delivery Bp Customer Code]],Table6[],2,0)</f>
        <v>DX01-L5</v>
      </c>
    </row>
    <row r="4667" spans="1:16" x14ac:dyDescent="0.25">
      <c r="A4667" s="289" t="s">
        <v>285</v>
      </c>
      <c r="B4667">
        <v>1</v>
      </c>
      <c r="C4667">
        <v>267</v>
      </c>
      <c r="D4667">
        <v>0.4</v>
      </c>
      <c r="E4667" s="289" t="s">
        <v>10681</v>
      </c>
      <c r="F4667">
        <v>5015241125</v>
      </c>
      <c r="G4667" s="276">
        <v>45719</v>
      </c>
      <c r="H4667">
        <v>20250220657450</v>
      </c>
      <c r="I4667">
        <v>0.624</v>
      </c>
      <c r="J4667" s="289" t="s">
        <v>280</v>
      </c>
      <c r="K4667" s="289" t="s">
        <v>10682</v>
      </c>
      <c r="L4667" s="289" t="s">
        <v>275</v>
      </c>
      <c r="M4667" s="289" t="s">
        <v>10534</v>
      </c>
      <c r="N4667" s="289" t="s">
        <v>10113</v>
      </c>
      <c r="O4667" s="289" t="s">
        <v>291</v>
      </c>
      <c r="P4667" s="289" t="str">
        <f>VLOOKUP(CAT_Details[[#This Row],[Delivery Bp Customer Code]],Table6[],2,0)</f>
        <v>DX01-L5</v>
      </c>
    </row>
    <row r="4668" spans="1:16" x14ac:dyDescent="0.25">
      <c r="A4668" s="289" t="s">
        <v>285</v>
      </c>
      <c r="B4668">
        <v>10</v>
      </c>
      <c r="C4668">
        <v>1620</v>
      </c>
      <c r="D4668">
        <v>4.3499999999999996</v>
      </c>
      <c r="E4668" s="289" t="s">
        <v>10683</v>
      </c>
      <c r="F4668">
        <v>5015241173</v>
      </c>
      <c r="G4668" s="276">
        <v>45719</v>
      </c>
      <c r="H4668" s="5">
        <v>20250220657888</v>
      </c>
      <c r="I4668">
        <v>9.5039999999999996</v>
      </c>
      <c r="J4668" s="289" t="s">
        <v>280</v>
      </c>
      <c r="K4668" s="289" t="s">
        <v>10684</v>
      </c>
      <c r="L4668" s="289" t="s">
        <v>275</v>
      </c>
      <c r="M4668" s="289" t="s">
        <v>10685</v>
      </c>
      <c r="N4668" s="289" t="s">
        <v>411</v>
      </c>
      <c r="O4668" s="289" t="s">
        <v>291</v>
      </c>
      <c r="P4668" s="289" t="str">
        <f>VLOOKUP(CAT_Details[[#This Row],[Delivery Bp Customer Code]],Table6[],2,0)</f>
        <v>DX01-L5</v>
      </c>
    </row>
    <row r="4669" spans="1:16" x14ac:dyDescent="0.25">
      <c r="A4669" s="289" t="s">
        <v>285</v>
      </c>
      <c r="B4669">
        <v>1</v>
      </c>
      <c r="C4669">
        <v>126</v>
      </c>
      <c r="D4669">
        <v>0.21</v>
      </c>
      <c r="E4669" s="289" t="s">
        <v>10686</v>
      </c>
      <c r="F4669">
        <v>5015241210</v>
      </c>
      <c r="G4669" s="276">
        <v>45719</v>
      </c>
      <c r="H4669">
        <v>20250221658303</v>
      </c>
      <c r="I4669">
        <v>0.186</v>
      </c>
      <c r="J4669" s="289" t="s">
        <v>350</v>
      </c>
      <c r="K4669" s="289" t="s">
        <v>10687</v>
      </c>
      <c r="L4669" s="289" t="s">
        <v>275</v>
      </c>
      <c r="M4669" s="289" t="s">
        <v>10579</v>
      </c>
      <c r="N4669" s="289" t="s">
        <v>685</v>
      </c>
      <c r="O4669" s="289" t="s">
        <v>291</v>
      </c>
      <c r="P4669" s="289" t="str">
        <f>VLOOKUP(CAT_Details[[#This Row],[Delivery Bp Customer Code]],Table6[],2,0)</f>
        <v>DX01-L5</v>
      </c>
    </row>
    <row r="4670" spans="1:16" x14ac:dyDescent="0.25">
      <c r="A4670" s="289" t="s">
        <v>285</v>
      </c>
      <c r="B4670">
        <v>12</v>
      </c>
      <c r="C4670">
        <v>912</v>
      </c>
      <c r="D4670">
        <v>4.8</v>
      </c>
      <c r="E4670" s="289" t="s">
        <v>10688</v>
      </c>
      <c r="F4670">
        <v>5015241245</v>
      </c>
      <c r="G4670" s="276">
        <v>45719</v>
      </c>
      <c r="H4670">
        <v>20250224659430</v>
      </c>
      <c r="I4670">
        <v>11.635</v>
      </c>
      <c r="J4670" s="289" t="s">
        <v>350</v>
      </c>
      <c r="K4670" s="289" t="s">
        <v>10689</v>
      </c>
      <c r="L4670" s="289" t="s">
        <v>275</v>
      </c>
      <c r="M4670" s="289" t="s">
        <v>10579</v>
      </c>
      <c r="N4670" s="289" t="s">
        <v>690</v>
      </c>
      <c r="O4670" s="289" t="s">
        <v>291</v>
      </c>
      <c r="P4670" s="289" t="str">
        <f>VLOOKUP(CAT_Details[[#This Row],[Delivery Bp Customer Code]],Table6[],2,0)</f>
        <v>DX01-L5</v>
      </c>
    </row>
    <row r="4671" spans="1:16" x14ac:dyDescent="0.25">
      <c r="A4671" s="289" t="s">
        <v>521</v>
      </c>
      <c r="B4671">
        <v>1</v>
      </c>
      <c r="C4671">
        <v>154</v>
      </c>
      <c r="D4671">
        <v>0.2</v>
      </c>
      <c r="E4671" s="289" t="s">
        <v>10690</v>
      </c>
      <c r="F4671">
        <v>5015210195</v>
      </c>
      <c r="G4671" s="276">
        <v>45719</v>
      </c>
      <c r="H4671">
        <v>20250219656555</v>
      </c>
      <c r="I4671">
        <v>0.14399999999999999</v>
      </c>
      <c r="J4671" s="289" t="s">
        <v>438</v>
      </c>
      <c r="K4671" s="289" t="s">
        <v>10691</v>
      </c>
      <c r="L4671" s="289" t="s">
        <v>275</v>
      </c>
      <c r="M4671" s="289" t="s">
        <v>10447</v>
      </c>
      <c r="N4671" s="289" t="s">
        <v>3360</v>
      </c>
      <c r="O4671" s="289" t="s">
        <v>525</v>
      </c>
      <c r="P4671" s="289" t="str">
        <f>VLOOKUP(CAT_Details[[#This Row],[Delivery Bp Customer Code]],Table6[],2,0)</f>
        <v>No Loc</v>
      </c>
    </row>
    <row r="4672" spans="1:16" x14ac:dyDescent="0.25">
      <c r="A4672" s="289" t="s">
        <v>521</v>
      </c>
      <c r="B4672">
        <v>1</v>
      </c>
      <c r="C4672">
        <v>939</v>
      </c>
      <c r="D4672">
        <v>0.46</v>
      </c>
      <c r="E4672" s="289" t="s">
        <v>10692</v>
      </c>
      <c r="F4672">
        <v>5015225996</v>
      </c>
      <c r="G4672" s="276">
        <v>45719</v>
      </c>
      <c r="H4672">
        <v>20250220657298</v>
      </c>
      <c r="I4672">
        <v>1.228</v>
      </c>
      <c r="J4672" s="289" t="s">
        <v>294</v>
      </c>
      <c r="K4672" s="289" t="s">
        <v>10693</v>
      </c>
      <c r="L4672" s="289" t="s">
        <v>275</v>
      </c>
      <c r="M4672" s="289"/>
      <c r="N4672" s="289" t="s">
        <v>606</v>
      </c>
      <c r="O4672" s="289" t="s">
        <v>525</v>
      </c>
      <c r="P4672" s="289" t="str">
        <f>VLOOKUP(CAT_Details[[#This Row],[Delivery Bp Customer Code]],Table6[],2,0)</f>
        <v>No Loc</v>
      </c>
    </row>
    <row r="4673" spans="1:16" x14ac:dyDescent="0.25">
      <c r="A4673" s="289" t="s">
        <v>272</v>
      </c>
      <c r="B4673">
        <v>2</v>
      </c>
      <c r="C4673">
        <v>1110</v>
      </c>
      <c r="D4673">
        <v>1.6</v>
      </c>
      <c r="E4673" s="289" t="s">
        <v>10634</v>
      </c>
      <c r="F4673">
        <v>5015210143</v>
      </c>
      <c r="G4673" s="276">
        <v>45719</v>
      </c>
      <c r="H4673" s="5">
        <v>20250220657336</v>
      </c>
      <c r="I4673">
        <v>6.5279999999999996</v>
      </c>
      <c r="J4673" s="289" t="s">
        <v>401</v>
      </c>
      <c r="K4673" s="289" t="s">
        <v>10694</v>
      </c>
      <c r="L4673" s="289" t="s">
        <v>275</v>
      </c>
      <c r="M4673" s="289" t="s">
        <v>10672</v>
      </c>
      <c r="N4673" s="289" t="s">
        <v>465</v>
      </c>
      <c r="O4673" s="289" t="s">
        <v>277</v>
      </c>
      <c r="P4673" s="289" t="str">
        <f>VLOOKUP(CAT_Details[[#This Row],[Delivery Bp Customer Code]],Table6[],2,0)</f>
        <v>U2-L5</v>
      </c>
    </row>
    <row r="4674" spans="1:16" x14ac:dyDescent="0.25">
      <c r="A4674" s="289" t="s">
        <v>272</v>
      </c>
      <c r="B4674">
        <v>42</v>
      </c>
      <c r="C4674">
        <v>1476</v>
      </c>
      <c r="D4674">
        <v>10.45</v>
      </c>
      <c r="E4674" s="289" t="s">
        <v>10695</v>
      </c>
      <c r="F4674">
        <v>5015225599</v>
      </c>
      <c r="G4674" s="276">
        <v>45719</v>
      </c>
      <c r="H4674" s="5">
        <v>20250218655022</v>
      </c>
      <c r="I4674">
        <v>24.396000000000001</v>
      </c>
      <c r="J4674" s="289" t="s">
        <v>280</v>
      </c>
      <c r="K4674" s="289" t="s">
        <v>10696</v>
      </c>
      <c r="L4674" s="289" t="s">
        <v>275</v>
      </c>
      <c r="M4674" s="289" t="s">
        <v>10697</v>
      </c>
      <c r="N4674" s="289" t="s">
        <v>1226</v>
      </c>
      <c r="O4674" s="289" t="s">
        <v>277</v>
      </c>
      <c r="P4674" s="289" t="str">
        <f>VLOOKUP(CAT_Details[[#This Row],[Delivery Bp Customer Code]],Table6[],2,0)</f>
        <v>U2-L5</v>
      </c>
    </row>
    <row r="4675" spans="1:16" x14ac:dyDescent="0.25">
      <c r="A4675" s="289" t="s">
        <v>272</v>
      </c>
      <c r="B4675">
        <v>1</v>
      </c>
      <c r="C4675">
        <v>769</v>
      </c>
      <c r="D4675">
        <v>0.4</v>
      </c>
      <c r="E4675" s="289" t="s">
        <v>10698</v>
      </c>
      <c r="F4675">
        <v>5015225942</v>
      </c>
      <c r="G4675" s="276">
        <v>45719</v>
      </c>
      <c r="H4675">
        <v>20250220657131</v>
      </c>
      <c r="I4675">
        <v>0.57599999999999996</v>
      </c>
      <c r="J4675" s="289" t="s">
        <v>324</v>
      </c>
      <c r="K4675" s="289" t="s">
        <v>10699</v>
      </c>
      <c r="L4675" s="289" t="s">
        <v>275</v>
      </c>
      <c r="M4675" s="289" t="s">
        <v>10525</v>
      </c>
      <c r="N4675" s="289" t="s">
        <v>701</v>
      </c>
      <c r="O4675" s="289" t="s">
        <v>277</v>
      </c>
      <c r="P4675" s="289" t="str">
        <f>VLOOKUP(CAT_Details[[#This Row],[Delivery Bp Customer Code]],Table6[],2,0)</f>
        <v>U2-L5</v>
      </c>
    </row>
    <row r="4676" spans="1:16" x14ac:dyDescent="0.25">
      <c r="A4676" s="289" t="s">
        <v>272</v>
      </c>
      <c r="B4676">
        <v>1</v>
      </c>
      <c r="C4676">
        <v>5</v>
      </c>
      <c r="D4676">
        <v>0.1</v>
      </c>
      <c r="E4676" s="289" t="s">
        <v>10700</v>
      </c>
      <c r="F4676">
        <v>5015240993</v>
      </c>
      <c r="G4676" s="276">
        <v>45719</v>
      </c>
      <c r="H4676">
        <v>20250218654707</v>
      </c>
      <c r="I4676">
        <v>4.8000000000000001E-2</v>
      </c>
      <c r="J4676" s="289" t="s">
        <v>350</v>
      </c>
      <c r="K4676" s="289" t="s">
        <v>10701</v>
      </c>
      <c r="L4676" s="289" t="s">
        <v>275</v>
      </c>
      <c r="M4676" s="289" t="s">
        <v>10579</v>
      </c>
      <c r="N4676" s="289" t="s">
        <v>704</v>
      </c>
      <c r="O4676" s="289" t="s">
        <v>277</v>
      </c>
      <c r="P4676" s="289" t="str">
        <f>VLOOKUP(CAT_Details[[#This Row],[Delivery Bp Customer Code]],Table6[],2,0)</f>
        <v>U2-L5</v>
      </c>
    </row>
    <row r="4677" spans="1:16" x14ac:dyDescent="0.25">
      <c r="A4677" s="289" t="s">
        <v>272</v>
      </c>
      <c r="B4677">
        <v>1</v>
      </c>
      <c r="C4677">
        <v>50</v>
      </c>
      <c r="D4677">
        <v>0.47</v>
      </c>
      <c r="E4677" s="289" t="s">
        <v>10631</v>
      </c>
      <c r="F4677">
        <v>5015271294</v>
      </c>
      <c r="G4677" s="276">
        <v>45719</v>
      </c>
      <c r="H4677">
        <v>20250226661830</v>
      </c>
      <c r="I4677">
        <v>1.079</v>
      </c>
      <c r="J4677" s="289" t="s">
        <v>273</v>
      </c>
      <c r="K4677" s="289" t="s">
        <v>10702</v>
      </c>
      <c r="L4677" s="289" t="s">
        <v>275</v>
      </c>
      <c r="M4677" s="289" t="s">
        <v>10633</v>
      </c>
      <c r="N4677" s="289" t="s">
        <v>519</v>
      </c>
      <c r="O4677" s="289" t="s">
        <v>277</v>
      </c>
      <c r="P4677" s="289" t="str">
        <f>VLOOKUP(CAT_Details[[#This Row],[Delivery Bp Customer Code]],Table6[],2,0)</f>
        <v>U2-L5</v>
      </c>
    </row>
    <row r="4678" spans="1:16" x14ac:dyDescent="0.25">
      <c r="A4678" s="289" t="s">
        <v>272</v>
      </c>
      <c r="B4678">
        <v>3</v>
      </c>
      <c r="C4678">
        <v>31</v>
      </c>
      <c r="D4678">
        <v>0.24</v>
      </c>
      <c r="E4678" s="289" t="s">
        <v>10703</v>
      </c>
      <c r="F4678">
        <v>5015271499</v>
      </c>
      <c r="G4678" s="276">
        <v>45719</v>
      </c>
      <c r="H4678">
        <v>20250220658009</v>
      </c>
      <c r="I4678">
        <v>0.17399999999999999</v>
      </c>
      <c r="J4678" s="289" t="s">
        <v>302</v>
      </c>
      <c r="K4678" s="289" t="s">
        <v>10704</v>
      </c>
      <c r="L4678" s="289" t="s">
        <v>275</v>
      </c>
      <c r="M4678" s="289" t="s">
        <v>10569</v>
      </c>
      <c r="N4678" s="289" t="s">
        <v>450</v>
      </c>
      <c r="O4678" s="289" t="s">
        <v>277</v>
      </c>
      <c r="P4678" s="289" t="str">
        <f>VLOOKUP(CAT_Details[[#This Row],[Delivery Bp Customer Code]],Table6[],2,0)</f>
        <v>U2-L5</v>
      </c>
    </row>
    <row r="4679" spans="1:16" x14ac:dyDescent="0.25">
      <c r="A4679" s="289" t="s">
        <v>4794</v>
      </c>
      <c r="B4679">
        <v>1</v>
      </c>
      <c r="C4679">
        <v>2</v>
      </c>
      <c r="D4679">
        <v>0.03</v>
      </c>
      <c r="E4679" s="289" t="s">
        <v>10705</v>
      </c>
      <c r="F4679">
        <v>5015241299</v>
      </c>
      <c r="G4679" s="276">
        <v>45719</v>
      </c>
      <c r="H4679" s="5">
        <v>20250224659711</v>
      </c>
      <c r="I4679">
        <v>1.4E-2</v>
      </c>
      <c r="J4679" s="289" t="s">
        <v>350</v>
      </c>
      <c r="K4679" s="289" t="s">
        <v>10706</v>
      </c>
      <c r="L4679" s="289" t="s">
        <v>275</v>
      </c>
      <c r="M4679" s="289" t="s">
        <v>10579</v>
      </c>
      <c r="N4679" s="289" t="s">
        <v>3676</v>
      </c>
      <c r="O4679" s="289" t="s">
        <v>4798</v>
      </c>
      <c r="P4679" s="289" t="str">
        <f>VLOOKUP(CAT_Details[[#This Row],[Delivery Bp Customer Code]],Table6[],2,0)</f>
        <v>MY02</v>
      </c>
    </row>
    <row r="4680" spans="1:16" x14ac:dyDescent="0.25">
      <c r="A4680" s="289" t="s">
        <v>4794</v>
      </c>
      <c r="B4680">
        <v>2</v>
      </c>
      <c r="C4680">
        <v>592</v>
      </c>
      <c r="D4680">
        <v>0.9</v>
      </c>
      <c r="E4680" s="289" t="s">
        <v>10707</v>
      </c>
      <c r="F4680">
        <v>5015241362</v>
      </c>
      <c r="G4680" s="276">
        <v>45719</v>
      </c>
      <c r="H4680">
        <v>20250224659495</v>
      </c>
      <c r="I4680">
        <v>1.8580000000000001</v>
      </c>
      <c r="J4680" s="289" t="s">
        <v>350</v>
      </c>
      <c r="K4680" s="289" t="s">
        <v>10708</v>
      </c>
      <c r="L4680" s="289" t="s">
        <v>275</v>
      </c>
      <c r="M4680" s="289" t="s">
        <v>10579</v>
      </c>
      <c r="N4680" s="289" t="s">
        <v>1631</v>
      </c>
      <c r="O4680" s="289" t="s">
        <v>4798</v>
      </c>
      <c r="P4680" s="289" t="str">
        <f>VLOOKUP(CAT_Details[[#This Row],[Delivery Bp Customer Code]],Table6[],2,0)</f>
        <v>MY02</v>
      </c>
    </row>
    <row r="4681" spans="1:16" x14ac:dyDescent="0.25">
      <c r="A4681" s="289" t="s">
        <v>278</v>
      </c>
      <c r="B4681">
        <v>3</v>
      </c>
      <c r="C4681">
        <v>1380</v>
      </c>
      <c r="D4681">
        <v>1.2</v>
      </c>
      <c r="E4681" s="289" t="s">
        <v>10709</v>
      </c>
      <c r="F4681">
        <v>5015210158</v>
      </c>
      <c r="G4681" s="276">
        <v>45720</v>
      </c>
      <c r="H4681">
        <v>20250220657626</v>
      </c>
      <c r="I4681">
        <v>1.5840000000000001</v>
      </c>
      <c r="J4681" s="289" t="s">
        <v>317</v>
      </c>
      <c r="K4681" s="289" t="s">
        <v>10710</v>
      </c>
      <c r="L4681" s="289" t="s">
        <v>275</v>
      </c>
      <c r="M4681" s="289" t="s">
        <v>10447</v>
      </c>
      <c r="N4681" s="289" t="s">
        <v>320</v>
      </c>
      <c r="O4681" s="289" t="s">
        <v>498</v>
      </c>
      <c r="P4681" s="289" t="str">
        <f>VLOOKUP(CAT_Details[[#This Row],[Delivery Bp Customer Code]],Table6[],2,0)</f>
        <v>DK-BM01</v>
      </c>
    </row>
    <row r="4682" spans="1:16" x14ac:dyDescent="0.25">
      <c r="A4682" s="289" t="s">
        <v>278</v>
      </c>
      <c r="B4682">
        <v>4</v>
      </c>
      <c r="C4682">
        <v>1610</v>
      </c>
      <c r="D4682">
        <v>1.6</v>
      </c>
      <c r="E4682" s="289" t="s">
        <v>10711</v>
      </c>
      <c r="F4682">
        <v>5015225932</v>
      </c>
      <c r="G4682" s="276">
        <v>45720</v>
      </c>
      <c r="H4682">
        <v>20250219656453</v>
      </c>
      <c r="I4682">
        <v>3.456</v>
      </c>
      <c r="J4682" s="289" t="s">
        <v>294</v>
      </c>
      <c r="K4682" s="289" t="s">
        <v>10712</v>
      </c>
      <c r="L4682" s="289" t="s">
        <v>275</v>
      </c>
      <c r="M4682" s="289" t="s">
        <v>10713</v>
      </c>
      <c r="N4682" s="289" t="s">
        <v>2328</v>
      </c>
      <c r="O4682" s="289" t="s">
        <v>498</v>
      </c>
      <c r="P4682" s="289" t="str">
        <f>VLOOKUP(CAT_Details[[#This Row],[Delivery Bp Customer Code]],Table6[],2,0)</f>
        <v>DK-BM01</v>
      </c>
    </row>
    <row r="4683" spans="1:16" x14ac:dyDescent="0.25">
      <c r="A4683" s="289" t="s">
        <v>278</v>
      </c>
      <c r="B4683">
        <v>36</v>
      </c>
      <c r="C4683">
        <v>13032</v>
      </c>
      <c r="D4683">
        <v>14.4</v>
      </c>
      <c r="E4683" s="289" t="s">
        <v>10714</v>
      </c>
      <c r="F4683">
        <v>5015241305</v>
      </c>
      <c r="G4683" s="276">
        <v>45720</v>
      </c>
      <c r="H4683" s="5">
        <v>20250213652022</v>
      </c>
      <c r="I4683">
        <v>34.56</v>
      </c>
      <c r="J4683" s="289" t="s">
        <v>324</v>
      </c>
      <c r="K4683" s="289" t="s">
        <v>10715</v>
      </c>
      <c r="L4683" s="289" t="s">
        <v>275</v>
      </c>
      <c r="M4683" s="289" t="s">
        <v>10716</v>
      </c>
      <c r="N4683" s="289" t="s">
        <v>340</v>
      </c>
      <c r="O4683" s="289" t="s">
        <v>498</v>
      </c>
      <c r="P4683" s="289" t="str">
        <f>VLOOKUP(CAT_Details[[#This Row],[Delivery Bp Customer Code]],Table6[],2,0)</f>
        <v>DK-BM01</v>
      </c>
    </row>
    <row r="4684" spans="1:16" x14ac:dyDescent="0.25">
      <c r="A4684" s="289" t="s">
        <v>278</v>
      </c>
      <c r="B4684">
        <v>7</v>
      </c>
      <c r="C4684">
        <v>1484</v>
      </c>
      <c r="D4684">
        <v>2.8</v>
      </c>
      <c r="E4684" s="289" t="s">
        <v>10717</v>
      </c>
      <c r="F4684">
        <v>5015255928</v>
      </c>
      <c r="G4684" s="276">
        <v>45720</v>
      </c>
      <c r="H4684" s="5">
        <v>20250221658584</v>
      </c>
      <c r="I4684">
        <v>3.36</v>
      </c>
      <c r="J4684" s="289" t="s">
        <v>280</v>
      </c>
      <c r="K4684" s="289" t="s">
        <v>10718</v>
      </c>
      <c r="L4684" s="289" t="s">
        <v>275</v>
      </c>
      <c r="M4684" s="289" t="s">
        <v>10617</v>
      </c>
      <c r="N4684" s="289" t="s">
        <v>643</v>
      </c>
      <c r="O4684" s="289" t="s">
        <v>498</v>
      </c>
      <c r="P4684" s="289" t="str">
        <f>VLOOKUP(CAT_Details[[#This Row],[Delivery Bp Customer Code]],Table6[],2,0)</f>
        <v>DK-BM01</v>
      </c>
    </row>
    <row r="4685" spans="1:16" x14ac:dyDescent="0.25">
      <c r="A4685" s="289" t="s">
        <v>278</v>
      </c>
      <c r="B4685">
        <v>28</v>
      </c>
      <c r="C4685">
        <v>12880</v>
      </c>
      <c r="D4685">
        <v>11.2</v>
      </c>
      <c r="E4685" s="289" t="s">
        <v>10719</v>
      </c>
      <c r="F4685">
        <v>5015271138</v>
      </c>
      <c r="G4685" s="276">
        <v>45720</v>
      </c>
      <c r="H4685">
        <v>20250225660540</v>
      </c>
      <c r="I4685">
        <v>25.536000000000001</v>
      </c>
      <c r="J4685" s="289" t="s">
        <v>280</v>
      </c>
      <c r="K4685" s="289" t="s">
        <v>10720</v>
      </c>
      <c r="L4685" s="289" t="s">
        <v>275</v>
      </c>
      <c r="M4685" s="289" t="s">
        <v>10721</v>
      </c>
      <c r="N4685" s="289" t="s">
        <v>2334</v>
      </c>
      <c r="O4685" s="289" t="s">
        <v>498</v>
      </c>
      <c r="P4685" s="289" t="str">
        <f>VLOOKUP(CAT_Details[[#This Row],[Delivery Bp Customer Code]],Table6[],2,0)</f>
        <v>DK-BM01</v>
      </c>
    </row>
    <row r="4686" spans="1:16" x14ac:dyDescent="0.25">
      <c r="A4686" s="289" t="s">
        <v>75</v>
      </c>
      <c r="B4686">
        <v>19</v>
      </c>
      <c r="C4686">
        <v>1900</v>
      </c>
      <c r="D4686">
        <v>7.6</v>
      </c>
      <c r="E4686" s="289" t="s">
        <v>10722</v>
      </c>
      <c r="F4686">
        <v>5015240782</v>
      </c>
      <c r="G4686" s="276">
        <v>45720</v>
      </c>
      <c r="H4686">
        <v>20250224659831</v>
      </c>
      <c r="I4686">
        <v>18.239999999999998</v>
      </c>
      <c r="J4686" s="289" t="s">
        <v>324</v>
      </c>
      <c r="K4686" s="289" t="s">
        <v>10723</v>
      </c>
      <c r="L4686" s="289" t="s">
        <v>275</v>
      </c>
      <c r="M4686" s="289" t="s">
        <v>10525</v>
      </c>
      <c r="N4686" s="289" t="s">
        <v>616</v>
      </c>
      <c r="O4686" s="289" t="s">
        <v>2173</v>
      </c>
      <c r="P4686" s="289" t="str">
        <f>VLOOKUP(CAT_Details[[#This Row],[Delivery Bp Customer Code]],Table6[],2,0)</f>
        <v>OYL1</v>
      </c>
    </row>
    <row r="4687" spans="1:16" x14ac:dyDescent="0.25">
      <c r="A4687" s="289" t="s">
        <v>75</v>
      </c>
      <c r="B4687">
        <v>9</v>
      </c>
      <c r="C4687">
        <v>3822</v>
      </c>
      <c r="D4687">
        <v>3.38</v>
      </c>
      <c r="E4687" s="289" t="s">
        <v>10724</v>
      </c>
      <c r="F4687">
        <v>5015255468</v>
      </c>
      <c r="G4687" s="276">
        <v>45720</v>
      </c>
      <c r="H4687">
        <v>20250220657439</v>
      </c>
      <c r="I4687">
        <v>3.9830000000000001</v>
      </c>
      <c r="J4687" s="289" t="s">
        <v>324</v>
      </c>
      <c r="K4687" s="289" t="s">
        <v>10725</v>
      </c>
      <c r="L4687" s="289" t="s">
        <v>275</v>
      </c>
      <c r="M4687" s="289" t="s">
        <v>10716</v>
      </c>
      <c r="N4687" s="289" t="s">
        <v>2816</v>
      </c>
      <c r="O4687" s="289" t="s">
        <v>2173</v>
      </c>
      <c r="P4687" s="289" t="str">
        <f>VLOOKUP(CAT_Details[[#This Row],[Delivery Bp Customer Code]],Table6[],2,0)</f>
        <v>OYL1</v>
      </c>
    </row>
    <row r="4688" spans="1:16" x14ac:dyDescent="0.25">
      <c r="A4688" s="289" t="s">
        <v>75</v>
      </c>
      <c r="B4688">
        <v>1</v>
      </c>
      <c r="C4688">
        <v>361</v>
      </c>
      <c r="D4688">
        <v>0.4</v>
      </c>
      <c r="E4688" s="289" t="s">
        <v>10726</v>
      </c>
      <c r="F4688">
        <v>5015255574</v>
      </c>
      <c r="G4688" s="276">
        <v>45720</v>
      </c>
      <c r="H4688">
        <v>20250225660604</v>
      </c>
      <c r="I4688">
        <v>0.67200000000000004</v>
      </c>
      <c r="J4688" s="289" t="s">
        <v>324</v>
      </c>
      <c r="K4688" s="289" t="s">
        <v>10727</v>
      </c>
      <c r="L4688" s="289" t="s">
        <v>275</v>
      </c>
      <c r="M4688" s="289" t="s">
        <v>10716</v>
      </c>
      <c r="N4688" s="289" t="s">
        <v>2242</v>
      </c>
      <c r="O4688" s="289" t="s">
        <v>2173</v>
      </c>
      <c r="P4688" s="289" t="str">
        <f>VLOOKUP(CAT_Details[[#This Row],[Delivery Bp Customer Code]],Table6[],2,0)</f>
        <v>OYL1</v>
      </c>
    </row>
    <row r="4689" spans="1:16" x14ac:dyDescent="0.25">
      <c r="A4689" s="289" t="s">
        <v>75</v>
      </c>
      <c r="B4689">
        <v>3</v>
      </c>
      <c r="C4689">
        <v>937</v>
      </c>
      <c r="D4689">
        <v>1.01</v>
      </c>
      <c r="E4689" s="289" t="s">
        <v>10728</v>
      </c>
      <c r="F4689">
        <v>5015255587</v>
      </c>
      <c r="G4689" s="276">
        <v>45720</v>
      </c>
      <c r="H4689">
        <v>20250225660760</v>
      </c>
      <c r="I4689">
        <v>2.0739999999999998</v>
      </c>
      <c r="J4689" s="289" t="s">
        <v>350</v>
      </c>
      <c r="K4689" s="289" t="s">
        <v>10729</v>
      </c>
      <c r="L4689" s="289" t="s">
        <v>275</v>
      </c>
      <c r="M4689" s="289" t="s">
        <v>10730</v>
      </c>
      <c r="N4689" s="289" t="s">
        <v>4606</v>
      </c>
      <c r="O4689" s="289" t="s">
        <v>2173</v>
      </c>
      <c r="P4689" s="289" t="str">
        <f>VLOOKUP(CAT_Details[[#This Row],[Delivery Bp Customer Code]],Table6[],2,0)</f>
        <v>OYL1</v>
      </c>
    </row>
    <row r="4690" spans="1:16" x14ac:dyDescent="0.25">
      <c r="A4690" s="289" t="s">
        <v>75</v>
      </c>
      <c r="B4690">
        <v>33</v>
      </c>
      <c r="C4690">
        <v>14289</v>
      </c>
      <c r="D4690">
        <v>11</v>
      </c>
      <c r="E4690" s="289" t="s">
        <v>10731</v>
      </c>
      <c r="F4690">
        <v>5015255642</v>
      </c>
      <c r="G4690" s="276">
        <v>45720</v>
      </c>
      <c r="H4690" s="5">
        <v>20250225660656</v>
      </c>
      <c r="I4690">
        <v>21.12</v>
      </c>
      <c r="J4690" s="289" t="s">
        <v>324</v>
      </c>
      <c r="K4690" s="289" t="s">
        <v>10732</v>
      </c>
      <c r="L4690" s="289" t="s">
        <v>275</v>
      </c>
      <c r="M4690" s="289" t="s">
        <v>10733</v>
      </c>
      <c r="N4690" s="289" t="s">
        <v>2172</v>
      </c>
      <c r="O4690" s="289" t="s">
        <v>2173</v>
      </c>
      <c r="P4690" s="289" t="str">
        <f>VLOOKUP(CAT_Details[[#This Row],[Delivery Bp Customer Code]],Table6[],2,0)</f>
        <v>OYL1</v>
      </c>
    </row>
    <row r="4691" spans="1:16" x14ac:dyDescent="0.25">
      <c r="A4691" s="289" t="s">
        <v>75</v>
      </c>
      <c r="B4691">
        <v>24</v>
      </c>
      <c r="C4691">
        <v>15048</v>
      </c>
      <c r="D4691">
        <v>8</v>
      </c>
      <c r="E4691" s="289" t="s">
        <v>10734</v>
      </c>
      <c r="F4691">
        <v>5015255655</v>
      </c>
      <c r="G4691" s="276">
        <v>45720</v>
      </c>
      <c r="H4691" s="5">
        <v>20250225660661</v>
      </c>
      <c r="I4691">
        <v>15.36</v>
      </c>
      <c r="J4691" s="289" t="s">
        <v>324</v>
      </c>
      <c r="K4691" s="289" t="s">
        <v>10735</v>
      </c>
      <c r="L4691" s="289" t="s">
        <v>275</v>
      </c>
      <c r="M4691" s="289" t="s">
        <v>10736</v>
      </c>
      <c r="N4691" s="289" t="s">
        <v>2172</v>
      </c>
      <c r="O4691" s="289" t="s">
        <v>2173</v>
      </c>
      <c r="P4691" s="289" t="str">
        <f>VLOOKUP(CAT_Details[[#This Row],[Delivery Bp Customer Code]],Table6[],2,0)</f>
        <v>OYL1</v>
      </c>
    </row>
    <row r="4692" spans="1:16" x14ac:dyDescent="0.25">
      <c r="A4692" s="289" t="s">
        <v>75</v>
      </c>
      <c r="B4692">
        <v>8</v>
      </c>
      <c r="C4692">
        <v>1292</v>
      </c>
      <c r="D4692">
        <v>3.2</v>
      </c>
      <c r="E4692" s="289" t="s">
        <v>10717</v>
      </c>
      <c r="F4692">
        <v>5015255929</v>
      </c>
      <c r="G4692" s="276">
        <v>45720</v>
      </c>
      <c r="H4692">
        <v>20250220657475</v>
      </c>
      <c r="I4692">
        <v>3.84</v>
      </c>
      <c r="J4692" s="289" t="s">
        <v>280</v>
      </c>
      <c r="K4692" s="289" t="s">
        <v>10737</v>
      </c>
      <c r="L4692" s="289" t="s">
        <v>275</v>
      </c>
      <c r="M4692" s="289" t="s">
        <v>10617</v>
      </c>
      <c r="N4692" s="289" t="s">
        <v>643</v>
      </c>
      <c r="O4692" s="289" t="s">
        <v>2173</v>
      </c>
      <c r="P4692" s="289" t="str">
        <f>VLOOKUP(CAT_Details[[#This Row],[Delivery Bp Customer Code]],Table6[],2,0)</f>
        <v>OYL1</v>
      </c>
    </row>
    <row r="4693" spans="1:16" x14ac:dyDescent="0.25">
      <c r="A4693" s="289" t="s">
        <v>874</v>
      </c>
      <c r="B4693">
        <v>2</v>
      </c>
      <c r="C4693">
        <v>684</v>
      </c>
      <c r="D4693">
        <v>1</v>
      </c>
      <c r="E4693" s="289" t="s">
        <v>10738</v>
      </c>
      <c r="F4693">
        <v>5015255632</v>
      </c>
      <c r="G4693" s="276">
        <v>45720</v>
      </c>
      <c r="H4693">
        <v>20250225660719</v>
      </c>
      <c r="I4693">
        <v>2.4</v>
      </c>
      <c r="J4693" s="289" t="s">
        <v>350</v>
      </c>
      <c r="K4693" s="289" t="s">
        <v>10739</v>
      </c>
      <c r="L4693" s="289" t="s">
        <v>275</v>
      </c>
      <c r="M4693" s="289" t="s">
        <v>10730</v>
      </c>
      <c r="N4693" s="289" t="s">
        <v>1631</v>
      </c>
      <c r="O4693" s="289" t="s">
        <v>1014</v>
      </c>
      <c r="P4693" s="289" t="str">
        <f>VLOOKUP(CAT_Details[[#This Row],[Delivery Bp Customer Code]],Table6[],2,0)</f>
        <v>MZ07</v>
      </c>
    </row>
    <row r="4694" spans="1:16" x14ac:dyDescent="0.25">
      <c r="A4694" s="289" t="s">
        <v>3771</v>
      </c>
      <c r="B4694">
        <v>15</v>
      </c>
      <c r="C4694">
        <v>1650</v>
      </c>
      <c r="D4694">
        <v>6</v>
      </c>
      <c r="E4694" s="289" t="s">
        <v>10740</v>
      </c>
      <c r="F4694">
        <v>5015181772</v>
      </c>
      <c r="G4694" s="276">
        <v>45720</v>
      </c>
      <c r="H4694">
        <v>20250213652024</v>
      </c>
      <c r="I4694">
        <v>12.48</v>
      </c>
      <c r="J4694" s="289" t="s">
        <v>1435</v>
      </c>
      <c r="K4694" s="289" t="s">
        <v>10741</v>
      </c>
      <c r="L4694" s="289" t="s">
        <v>275</v>
      </c>
      <c r="M4694" s="289" t="s">
        <v>10742</v>
      </c>
      <c r="N4694" s="289" t="s">
        <v>1438</v>
      </c>
      <c r="O4694" s="289" t="s">
        <v>3775</v>
      </c>
      <c r="P4694" s="289">
        <f>VLOOKUP(CAT_Details[[#This Row],[Delivery Bp Customer Code]],Table6[],2,0)</f>
        <v>3401</v>
      </c>
    </row>
    <row r="4695" spans="1:16" x14ac:dyDescent="0.25">
      <c r="A4695" s="289" t="s">
        <v>3771</v>
      </c>
      <c r="B4695">
        <v>1</v>
      </c>
      <c r="C4695">
        <v>76</v>
      </c>
      <c r="D4695">
        <v>0.2</v>
      </c>
      <c r="E4695" s="289" t="s">
        <v>10743</v>
      </c>
      <c r="F4695">
        <v>5015256291</v>
      </c>
      <c r="G4695" s="276">
        <v>45720</v>
      </c>
      <c r="H4695" s="5">
        <v>20250224659600</v>
      </c>
      <c r="I4695">
        <v>0.192</v>
      </c>
      <c r="J4695" s="289" t="s">
        <v>324</v>
      </c>
      <c r="K4695" s="289" t="s">
        <v>10744</v>
      </c>
      <c r="L4695" s="289" t="s">
        <v>275</v>
      </c>
      <c r="M4695" s="289" t="s">
        <v>10716</v>
      </c>
      <c r="N4695" s="289" t="s">
        <v>7755</v>
      </c>
      <c r="O4695" s="289" t="s">
        <v>3775</v>
      </c>
      <c r="P4695" s="289">
        <f>VLOOKUP(CAT_Details[[#This Row],[Delivery Bp Customer Code]],Table6[],2,0)</f>
        <v>3401</v>
      </c>
    </row>
    <row r="4696" spans="1:16" x14ac:dyDescent="0.25">
      <c r="A4696" s="289" t="s">
        <v>3771</v>
      </c>
      <c r="B4696">
        <v>1</v>
      </c>
      <c r="C4696">
        <v>157</v>
      </c>
      <c r="D4696">
        <v>0.2</v>
      </c>
      <c r="E4696" s="289" t="s">
        <v>10743</v>
      </c>
      <c r="F4696">
        <v>5015256294</v>
      </c>
      <c r="G4696" s="276">
        <v>45720</v>
      </c>
      <c r="H4696" s="5">
        <v>20250224659625</v>
      </c>
      <c r="I4696">
        <v>0.192</v>
      </c>
      <c r="J4696" s="289" t="s">
        <v>324</v>
      </c>
      <c r="K4696" s="289" t="s">
        <v>10745</v>
      </c>
      <c r="L4696" s="289" t="s">
        <v>275</v>
      </c>
      <c r="M4696" s="289" t="s">
        <v>10716</v>
      </c>
      <c r="N4696" s="289" t="s">
        <v>7755</v>
      </c>
      <c r="O4696" s="289" t="s">
        <v>3775</v>
      </c>
      <c r="P4696" s="289">
        <f>VLOOKUP(CAT_Details[[#This Row],[Delivery Bp Customer Code]],Table6[],2,0)</f>
        <v>3401</v>
      </c>
    </row>
    <row r="4697" spans="1:16" x14ac:dyDescent="0.25">
      <c r="A4697" s="289" t="s">
        <v>3329</v>
      </c>
      <c r="B4697">
        <v>1</v>
      </c>
      <c r="C4697">
        <v>45</v>
      </c>
      <c r="D4697">
        <v>0.2</v>
      </c>
      <c r="E4697" s="289" t="s">
        <v>10746</v>
      </c>
      <c r="F4697">
        <v>5015225687</v>
      </c>
      <c r="G4697" s="276">
        <v>45720</v>
      </c>
      <c r="H4697">
        <v>20250219656675</v>
      </c>
      <c r="I4697">
        <v>0.48</v>
      </c>
      <c r="J4697" s="289" t="s">
        <v>324</v>
      </c>
      <c r="K4697" s="289" t="s">
        <v>10747</v>
      </c>
      <c r="L4697" s="289" t="s">
        <v>275</v>
      </c>
      <c r="M4697" s="289" t="s">
        <v>10716</v>
      </c>
      <c r="N4697" s="289" t="s">
        <v>375</v>
      </c>
      <c r="O4697" s="289" t="s">
        <v>3332</v>
      </c>
      <c r="P4697" s="289">
        <f>VLOOKUP(CAT_Details[[#This Row],[Delivery Bp Customer Code]],Table6[],2,0)</f>
        <v>3402</v>
      </c>
    </row>
    <row r="4698" spans="1:16" x14ac:dyDescent="0.25">
      <c r="A4698" s="289" t="s">
        <v>3329</v>
      </c>
      <c r="B4698">
        <v>7</v>
      </c>
      <c r="C4698">
        <v>504</v>
      </c>
      <c r="D4698">
        <v>2.6</v>
      </c>
      <c r="E4698" s="289" t="s">
        <v>10722</v>
      </c>
      <c r="F4698">
        <v>5015240781</v>
      </c>
      <c r="G4698" s="276">
        <v>45720</v>
      </c>
      <c r="H4698">
        <v>20250224659455</v>
      </c>
      <c r="I4698">
        <v>6</v>
      </c>
      <c r="J4698" s="289" t="s">
        <v>324</v>
      </c>
      <c r="K4698" s="289" t="s">
        <v>10748</v>
      </c>
      <c r="L4698" s="289" t="s">
        <v>275</v>
      </c>
      <c r="M4698" s="289" t="s">
        <v>10525</v>
      </c>
      <c r="N4698" s="289" t="s">
        <v>616</v>
      </c>
      <c r="O4698" s="289" t="s">
        <v>3332</v>
      </c>
      <c r="P4698" s="289">
        <f>VLOOKUP(CAT_Details[[#This Row],[Delivery Bp Customer Code]],Table6[],2,0)</f>
        <v>3402</v>
      </c>
    </row>
    <row r="4699" spans="1:16" x14ac:dyDescent="0.25">
      <c r="A4699" s="289" t="s">
        <v>3329</v>
      </c>
      <c r="B4699">
        <v>1</v>
      </c>
      <c r="C4699">
        <v>70</v>
      </c>
      <c r="D4699">
        <v>0.2</v>
      </c>
      <c r="E4699" s="289" t="s">
        <v>10749</v>
      </c>
      <c r="F4699">
        <v>5015241456</v>
      </c>
      <c r="G4699" s="276">
        <v>45720</v>
      </c>
      <c r="H4699" s="5">
        <v>20250219656454</v>
      </c>
      <c r="I4699">
        <v>0.192</v>
      </c>
      <c r="J4699" s="289" t="s">
        <v>324</v>
      </c>
      <c r="K4699" s="289" t="s">
        <v>10750</v>
      </c>
      <c r="L4699" s="289" t="s">
        <v>275</v>
      </c>
      <c r="M4699" s="289" t="s">
        <v>10525</v>
      </c>
      <c r="N4699" s="289" t="s">
        <v>579</v>
      </c>
      <c r="O4699" s="289" t="s">
        <v>3332</v>
      </c>
      <c r="P4699" s="289">
        <f>VLOOKUP(CAT_Details[[#This Row],[Delivery Bp Customer Code]],Table6[],2,0)</f>
        <v>3402</v>
      </c>
    </row>
    <row r="4700" spans="1:16" x14ac:dyDescent="0.25">
      <c r="A4700" s="289" t="s">
        <v>3329</v>
      </c>
      <c r="B4700">
        <v>1</v>
      </c>
      <c r="C4700">
        <v>325</v>
      </c>
      <c r="D4700">
        <v>0.37</v>
      </c>
      <c r="E4700" s="289" t="s">
        <v>10751</v>
      </c>
      <c r="F4700">
        <v>5015255598</v>
      </c>
      <c r="G4700" s="276">
        <v>45720</v>
      </c>
      <c r="H4700">
        <v>20250224659807</v>
      </c>
      <c r="I4700">
        <v>0.61599999999999999</v>
      </c>
      <c r="J4700" s="289" t="s">
        <v>350</v>
      </c>
      <c r="K4700" s="289" t="s">
        <v>10752</v>
      </c>
      <c r="L4700" s="289" t="s">
        <v>275</v>
      </c>
      <c r="M4700" s="289" t="s">
        <v>10662</v>
      </c>
      <c r="N4700" s="289" t="s">
        <v>4425</v>
      </c>
      <c r="O4700" s="289" t="s">
        <v>3332</v>
      </c>
      <c r="P4700" s="289">
        <f>VLOOKUP(CAT_Details[[#This Row],[Delivery Bp Customer Code]],Table6[],2,0)</f>
        <v>3402</v>
      </c>
    </row>
    <row r="4701" spans="1:16" x14ac:dyDescent="0.25">
      <c r="A4701" s="289" t="s">
        <v>3329</v>
      </c>
      <c r="B4701">
        <v>13</v>
      </c>
      <c r="C4701">
        <v>2200</v>
      </c>
      <c r="D4701">
        <v>5.2</v>
      </c>
      <c r="E4701" s="289" t="s">
        <v>10753</v>
      </c>
      <c r="F4701">
        <v>5015255828</v>
      </c>
      <c r="G4701" s="276">
        <v>45720</v>
      </c>
      <c r="H4701">
        <v>20250220657869</v>
      </c>
      <c r="I4701">
        <v>12.48</v>
      </c>
      <c r="J4701" s="289" t="s">
        <v>324</v>
      </c>
      <c r="K4701" s="289" t="s">
        <v>10754</v>
      </c>
      <c r="L4701" s="289" t="s">
        <v>275</v>
      </c>
      <c r="M4701" s="289" t="s">
        <v>10755</v>
      </c>
      <c r="N4701" s="289" t="s">
        <v>3991</v>
      </c>
      <c r="O4701" s="289" t="s">
        <v>3332</v>
      </c>
      <c r="P4701" s="289">
        <f>VLOOKUP(CAT_Details[[#This Row],[Delivery Bp Customer Code]],Table6[],2,0)</f>
        <v>3402</v>
      </c>
    </row>
    <row r="4702" spans="1:16" x14ac:dyDescent="0.25">
      <c r="A4702" s="289" t="s">
        <v>3329</v>
      </c>
      <c r="B4702">
        <v>5</v>
      </c>
      <c r="C4702">
        <v>1830</v>
      </c>
      <c r="D4702">
        <v>0.99</v>
      </c>
      <c r="E4702" s="289" t="s">
        <v>10756</v>
      </c>
      <c r="F4702">
        <v>5015255955</v>
      </c>
      <c r="G4702" s="276">
        <v>45720</v>
      </c>
      <c r="H4702">
        <v>20250224659826</v>
      </c>
      <c r="I4702">
        <v>1.3680000000000001</v>
      </c>
      <c r="J4702" s="289" t="s">
        <v>324</v>
      </c>
      <c r="K4702" s="289" t="s">
        <v>10757</v>
      </c>
      <c r="L4702" s="289" t="s">
        <v>275</v>
      </c>
      <c r="M4702" s="289" t="s">
        <v>10716</v>
      </c>
      <c r="N4702" s="289" t="s">
        <v>453</v>
      </c>
      <c r="O4702" s="289" t="s">
        <v>3332</v>
      </c>
      <c r="P4702" s="289">
        <f>VLOOKUP(CAT_Details[[#This Row],[Delivery Bp Customer Code]],Table6[],2,0)</f>
        <v>3402</v>
      </c>
    </row>
    <row r="4703" spans="1:16" x14ac:dyDescent="0.25">
      <c r="A4703" s="289" t="s">
        <v>76</v>
      </c>
      <c r="B4703">
        <v>1</v>
      </c>
      <c r="C4703">
        <v>7.6</v>
      </c>
      <c r="D4703">
        <v>0.2</v>
      </c>
      <c r="E4703" s="289" t="s">
        <v>10758</v>
      </c>
      <c r="F4703">
        <v>5015255436</v>
      </c>
      <c r="G4703" s="276">
        <v>45720</v>
      </c>
      <c r="H4703">
        <v>20250224659327</v>
      </c>
      <c r="I4703">
        <v>0.20599999999999999</v>
      </c>
      <c r="J4703" s="289" t="s">
        <v>350</v>
      </c>
      <c r="K4703" s="289" t="s">
        <v>10759</v>
      </c>
      <c r="L4703" s="289" t="s">
        <v>275</v>
      </c>
      <c r="M4703" s="289" t="s">
        <v>10760</v>
      </c>
      <c r="N4703" s="289" t="s">
        <v>390</v>
      </c>
      <c r="O4703" s="289" t="s">
        <v>748</v>
      </c>
      <c r="P4703" s="289" t="str">
        <f>VLOOKUP(CAT_Details[[#This Row],[Delivery Bp Customer Code]],Table6[],2,0)</f>
        <v>No Loc</v>
      </c>
    </row>
    <row r="4704" spans="1:16" x14ac:dyDescent="0.25">
      <c r="A4704" s="289" t="s">
        <v>76</v>
      </c>
      <c r="B4704">
        <v>4</v>
      </c>
      <c r="C4704">
        <v>409</v>
      </c>
      <c r="D4704">
        <v>1.67</v>
      </c>
      <c r="E4704" s="289" t="s">
        <v>10761</v>
      </c>
      <c r="F4704">
        <v>5015255503</v>
      </c>
      <c r="G4704" s="276">
        <v>45720</v>
      </c>
      <c r="H4704" s="5">
        <v>20250225660771</v>
      </c>
      <c r="I4704">
        <v>2.2290000000000001</v>
      </c>
      <c r="J4704" s="289" t="s">
        <v>287</v>
      </c>
      <c r="K4704" s="289" t="s">
        <v>10762</v>
      </c>
      <c r="L4704" s="289" t="s">
        <v>275</v>
      </c>
      <c r="M4704" s="289" t="s">
        <v>10763</v>
      </c>
      <c r="N4704" s="289" t="s">
        <v>1198</v>
      </c>
      <c r="O4704" s="289" t="s">
        <v>748</v>
      </c>
      <c r="P4704" s="289" t="str">
        <f>VLOOKUP(CAT_Details[[#This Row],[Delivery Bp Customer Code]],Table6[],2,0)</f>
        <v>No Loc</v>
      </c>
    </row>
    <row r="4705" spans="1:16" x14ac:dyDescent="0.25">
      <c r="A4705" s="289" t="s">
        <v>76</v>
      </c>
      <c r="B4705">
        <v>1</v>
      </c>
      <c r="C4705">
        <v>580</v>
      </c>
      <c r="D4705">
        <v>0.34</v>
      </c>
      <c r="E4705" s="289" t="s">
        <v>10731</v>
      </c>
      <c r="F4705">
        <v>5015255644</v>
      </c>
      <c r="G4705" s="276">
        <v>45720</v>
      </c>
      <c r="H4705">
        <v>20250225660598</v>
      </c>
      <c r="I4705">
        <v>0.64</v>
      </c>
      <c r="J4705" s="289" t="s">
        <v>324</v>
      </c>
      <c r="K4705" s="289" t="s">
        <v>10764</v>
      </c>
      <c r="L4705" s="289" t="s">
        <v>275</v>
      </c>
      <c r="M4705" s="289" t="s">
        <v>10765</v>
      </c>
      <c r="N4705" s="289" t="s">
        <v>2172</v>
      </c>
      <c r="O4705" s="289" t="s">
        <v>748</v>
      </c>
      <c r="P4705" s="289" t="str">
        <f>VLOOKUP(CAT_Details[[#This Row],[Delivery Bp Customer Code]],Table6[],2,0)</f>
        <v>No Loc</v>
      </c>
    </row>
    <row r="4706" spans="1:16" x14ac:dyDescent="0.25">
      <c r="A4706" s="289" t="s">
        <v>76</v>
      </c>
      <c r="B4706">
        <v>2</v>
      </c>
      <c r="C4706">
        <v>769</v>
      </c>
      <c r="D4706">
        <v>0.8</v>
      </c>
      <c r="E4706" s="289" t="s">
        <v>10766</v>
      </c>
      <c r="F4706">
        <v>5015255904</v>
      </c>
      <c r="G4706" s="276">
        <v>45720</v>
      </c>
      <c r="H4706">
        <v>20250226661586</v>
      </c>
      <c r="I4706">
        <v>1.92</v>
      </c>
      <c r="J4706" s="289" t="s">
        <v>350</v>
      </c>
      <c r="K4706" s="289" t="s">
        <v>10767</v>
      </c>
      <c r="L4706" s="289" t="s">
        <v>275</v>
      </c>
      <c r="M4706" s="289" t="s">
        <v>10760</v>
      </c>
      <c r="N4706" s="289" t="s">
        <v>1634</v>
      </c>
      <c r="O4706" s="289" t="s">
        <v>748</v>
      </c>
      <c r="P4706" s="289" t="str">
        <f>VLOOKUP(CAT_Details[[#This Row],[Delivery Bp Customer Code]],Table6[],2,0)</f>
        <v>No Loc</v>
      </c>
    </row>
    <row r="4707" spans="1:16" x14ac:dyDescent="0.25">
      <c r="A4707" s="289" t="s">
        <v>76</v>
      </c>
      <c r="B4707">
        <v>2</v>
      </c>
      <c r="C4707">
        <v>190</v>
      </c>
      <c r="D4707">
        <v>0.8</v>
      </c>
      <c r="E4707" s="289" t="s">
        <v>10768</v>
      </c>
      <c r="F4707">
        <v>5015256074</v>
      </c>
      <c r="G4707" s="276">
        <v>45720</v>
      </c>
      <c r="H4707">
        <v>20250225660617</v>
      </c>
      <c r="I4707">
        <v>1.9390000000000001</v>
      </c>
      <c r="J4707" s="289" t="s">
        <v>350</v>
      </c>
      <c r="K4707" s="289" t="s">
        <v>10769</v>
      </c>
      <c r="L4707" s="289" t="s">
        <v>275</v>
      </c>
      <c r="M4707" s="289" t="s">
        <v>10662</v>
      </c>
      <c r="N4707" s="289" t="s">
        <v>690</v>
      </c>
      <c r="O4707" s="289" t="s">
        <v>748</v>
      </c>
      <c r="P4707" s="289" t="str">
        <f>VLOOKUP(CAT_Details[[#This Row],[Delivery Bp Customer Code]],Table6[],2,0)</f>
        <v>No Loc</v>
      </c>
    </row>
    <row r="4708" spans="1:16" x14ac:dyDescent="0.25">
      <c r="A4708" s="289" t="s">
        <v>285</v>
      </c>
      <c r="B4708">
        <v>27</v>
      </c>
      <c r="C4708">
        <v>14700</v>
      </c>
      <c r="D4708">
        <v>10.8</v>
      </c>
      <c r="E4708" s="289" t="s">
        <v>10770</v>
      </c>
      <c r="F4708">
        <v>5015225376</v>
      </c>
      <c r="G4708" s="276">
        <v>45720</v>
      </c>
      <c r="H4708" s="5">
        <v>20250220657893</v>
      </c>
      <c r="I4708">
        <v>25.92</v>
      </c>
      <c r="J4708" s="289" t="s">
        <v>383</v>
      </c>
      <c r="K4708" s="289" t="s">
        <v>10771</v>
      </c>
      <c r="L4708" s="289" t="s">
        <v>275</v>
      </c>
      <c r="M4708" s="289" t="s">
        <v>10772</v>
      </c>
      <c r="N4708" s="289" t="s">
        <v>386</v>
      </c>
      <c r="O4708" s="289" t="s">
        <v>291</v>
      </c>
      <c r="P4708" s="289" t="str">
        <f>VLOOKUP(CAT_Details[[#This Row],[Delivery Bp Customer Code]],Table6[],2,0)</f>
        <v>DX01-L5</v>
      </c>
    </row>
    <row r="4709" spans="1:16" x14ac:dyDescent="0.25">
      <c r="A4709" s="289" t="s">
        <v>285</v>
      </c>
      <c r="B4709">
        <v>5</v>
      </c>
      <c r="C4709">
        <v>1400</v>
      </c>
      <c r="D4709">
        <v>1.1599999999999999</v>
      </c>
      <c r="E4709" s="289" t="s">
        <v>10773</v>
      </c>
      <c r="F4709">
        <v>5015225938</v>
      </c>
      <c r="G4709" s="276">
        <v>45720</v>
      </c>
      <c r="H4709">
        <v>20250219656232</v>
      </c>
      <c r="I4709">
        <v>1.9339999999999999</v>
      </c>
      <c r="J4709" s="289" t="s">
        <v>294</v>
      </c>
      <c r="K4709" s="289" t="s">
        <v>10774</v>
      </c>
      <c r="L4709" s="289" t="s">
        <v>275</v>
      </c>
      <c r="M4709" s="289" t="s">
        <v>10416</v>
      </c>
      <c r="N4709" s="289" t="s">
        <v>394</v>
      </c>
      <c r="O4709" s="289" t="s">
        <v>291</v>
      </c>
      <c r="P4709" s="289" t="str">
        <f>VLOOKUP(CAT_Details[[#This Row],[Delivery Bp Customer Code]],Table6[],2,0)</f>
        <v>DX01-L5</v>
      </c>
    </row>
    <row r="4710" spans="1:16" x14ac:dyDescent="0.25">
      <c r="A4710" s="289" t="s">
        <v>285</v>
      </c>
      <c r="B4710">
        <v>6</v>
      </c>
      <c r="C4710">
        <v>5750</v>
      </c>
      <c r="D4710">
        <v>2.4</v>
      </c>
      <c r="E4710" s="289" t="s">
        <v>10775</v>
      </c>
      <c r="F4710">
        <v>5015241036</v>
      </c>
      <c r="G4710" s="276">
        <v>45720</v>
      </c>
      <c r="H4710">
        <v>20250220657866</v>
      </c>
      <c r="I4710">
        <v>3.456</v>
      </c>
      <c r="J4710" s="289" t="s">
        <v>324</v>
      </c>
      <c r="K4710" s="289" t="s">
        <v>10776</v>
      </c>
      <c r="L4710" s="289" t="s">
        <v>275</v>
      </c>
      <c r="M4710" s="289" t="s">
        <v>10519</v>
      </c>
      <c r="N4710" s="289" t="s">
        <v>333</v>
      </c>
      <c r="O4710" s="289" t="s">
        <v>291</v>
      </c>
      <c r="P4710" s="289" t="str">
        <f>VLOOKUP(CAT_Details[[#This Row],[Delivery Bp Customer Code]],Table6[],2,0)</f>
        <v>DX01-L5</v>
      </c>
    </row>
    <row r="4711" spans="1:16" x14ac:dyDescent="0.25">
      <c r="A4711" s="289" t="s">
        <v>285</v>
      </c>
      <c r="B4711">
        <v>8</v>
      </c>
      <c r="C4711">
        <v>1592</v>
      </c>
      <c r="D4711">
        <v>3.9</v>
      </c>
      <c r="E4711" s="289" t="s">
        <v>10777</v>
      </c>
      <c r="F4711">
        <v>5015241256</v>
      </c>
      <c r="G4711" s="276">
        <v>45720</v>
      </c>
      <c r="H4711">
        <v>20250224659618</v>
      </c>
      <c r="I4711">
        <v>8.4239999999999995</v>
      </c>
      <c r="J4711" s="289" t="s">
        <v>345</v>
      </c>
      <c r="K4711" s="289" t="s">
        <v>10778</v>
      </c>
      <c r="L4711" s="289" t="s">
        <v>275</v>
      </c>
      <c r="M4711" s="289" t="s">
        <v>10779</v>
      </c>
      <c r="N4711" s="289" t="s">
        <v>415</v>
      </c>
      <c r="O4711" s="289" t="s">
        <v>291</v>
      </c>
      <c r="P4711" s="289" t="str">
        <f>VLOOKUP(CAT_Details[[#This Row],[Delivery Bp Customer Code]],Table6[],2,0)</f>
        <v>DX01-L5</v>
      </c>
    </row>
    <row r="4712" spans="1:16" x14ac:dyDescent="0.25">
      <c r="A4712" s="289" t="s">
        <v>285</v>
      </c>
      <c r="B4712">
        <v>7</v>
      </c>
      <c r="C4712">
        <v>2400</v>
      </c>
      <c r="D4712">
        <v>3.5</v>
      </c>
      <c r="E4712" s="289" t="s">
        <v>10780</v>
      </c>
      <c r="F4712">
        <v>5015241291</v>
      </c>
      <c r="G4712" s="276">
        <v>45720</v>
      </c>
      <c r="H4712">
        <v>20250219656461</v>
      </c>
      <c r="I4712">
        <v>8.4</v>
      </c>
      <c r="J4712" s="289" t="s">
        <v>287</v>
      </c>
      <c r="K4712" s="289" t="s">
        <v>10781</v>
      </c>
      <c r="L4712" s="289" t="s">
        <v>275</v>
      </c>
      <c r="M4712" s="289" t="s">
        <v>10763</v>
      </c>
      <c r="N4712" s="289" t="s">
        <v>889</v>
      </c>
      <c r="O4712" s="289" t="s">
        <v>291</v>
      </c>
      <c r="P4712" s="289" t="str">
        <f>VLOOKUP(CAT_Details[[#This Row],[Delivery Bp Customer Code]],Table6[],2,0)</f>
        <v>DX01-L5</v>
      </c>
    </row>
    <row r="4713" spans="1:16" x14ac:dyDescent="0.25">
      <c r="A4713" s="289" t="s">
        <v>285</v>
      </c>
      <c r="B4713">
        <v>1</v>
      </c>
      <c r="C4713">
        <v>89</v>
      </c>
      <c r="D4713">
        <v>0.4</v>
      </c>
      <c r="E4713" s="289" t="s">
        <v>10782</v>
      </c>
      <c r="F4713">
        <v>5015241325</v>
      </c>
      <c r="G4713" s="276">
        <v>45720</v>
      </c>
      <c r="H4713">
        <v>20250224659627</v>
      </c>
      <c r="I4713">
        <v>0.38400000000000001</v>
      </c>
      <c r="J4713" s="289" t="s">
        <v>345</v>
      </c>
      <c r="K4713" s="289" t="s">
        <v>10783</v>
      </c>
      <c r="L4713" s="289" t="s">
        <v>275</v>
      </c>
      <c r="M4713" s="289" t="s">
        <v>10784</v>
      </c>
      <c r="N4713" s="289" t="s">
        <v>348</v>
      </c>
      <c r="O4713" s="289" t="s">
        <v>291</v>
      </c>
      <c r="P4713" s="289" t="str">
        <f>VLOOKUP(CAT_Details[[#This Row],[Delivery Bp Customer Code]],Table6[],2,0)</f>
        <v>DX01-L5</v>
      </c>
    </row>
    <row r="4714" spans="1:16" x14ac:dyDescent="0.25">
      <c r="A4714" s="289" t="s">
        <v>285</v>
      </c>
      <c r="B4714">
        <v>22</v>
      </c>
      <c r="C4714">
        <v>2204.6</v>
      </c>
      <c r="D4714">
        <v>9.1999999999999993</v>
      </c>
      <c r="E4714" s="289" t="s">
        <v>10758</v>
      </c>
      <c r="F4714">
        <v>5015255431</v>
      </c>
      <c r="G4714" s="276">
        <v>45720</v>
      </c>
      <c r="H4714">
        <v>20250224659333</v>
      </c>
      <c r="I4714">
        <v>20.082999999999998</v>
      </c>
      <c r="J4714" s="289" t="s">
        <v>350</v>
      </c>
      <c r="K4714" s="289" t="s">
        <v>10785</v>
      </c>
      <c r="L4714" s="289" t="s">
        <v>275</v>
      </c>
      <c r="M4714" s="289" t="s">
        <v>10760</v>
      </c>
      <c r="N4714" s="289" t="s">
        <v>390</v>
      </c>
      <c r="O4714" s="289" t="s">
        <v>291</v>
      </c>
      <c r="P4714" s="289" t="str">
        <f>VLOOKUP(CAT_Details[[#This Row],[Delivery Bp Customer Code]],Table6[],2,0)</f>
        <v>DX01-L5</v>
      </c>
    </row>
    <row r="4715" spans="1:16" x14ac:dyDescent="0.25">
      <c r="A4715" s="289" t="s">
        <v>285</v>
      </c>
      <c r="B4715">
        <v>18</v>
      </c>
      <c r="C4715">
        <v>1748.13</v>
      </c>
      <c r="D4715">
        <v>7.57</v>
      </c>
      <c r="E4715" s="289" t="s">
        <v>10761</v>
      </c>
      <c r="F4715">
        <v>5015255504</v>
      </c>
      <c r="G4715" s="276">
        <v>45720</v>
      </c>
      <c r="H4715" s="5">
        <v>20250225660637</v>
      </c>
      <c r="I4715">
        <v>13.94</v>
      </c>
      <c r="J4715" s="289" t="s">
        <v>287</v>
      </c>
      <c r="K4715" s="289" t="s">
        <v>10786</v>
      </c>
      <c r="L4715" s="289" t="s">
        <v>275</v>
      </c>
      <c r="M4715" s="289" t="s">
        <v>10763</v>
      </c>
      <c r="N4715" s="289" t="s">
        <v>1198</v>
      </c>
      <c r="O4715" s="289" t="s">
        <v>291</v>
      </c>
      <c r="P4715" s="289" t="str">
        <f>VLOOKUP(CAT_Details[[#This Row],[Delivery Bp Customer Code]],Table6[],2,0)</f>
        <v>DX01-L5</v>
      </c>
    </row>
    <row r="4716" spans="1:16" x14ac:dyDescent="0.25">
      <c r="A4716" s="289" t="s">
        <v>285</v>
      </c>
      <c r="B4716">
        <v>2</v>
      </c>
      <c r="C4716">
        <v>351</v>
      </c>
      <c r="D4716">
        <v>0.6</v>
      </c>
      <c r="E4716" s="289" t="s">
        <v>10787</v>
      </c>
      <c r="F4716">
        <v>5015255547</v>
      </c>
      <c r="G4716" s="276">
        <v>45720</v>
      </c>
      <c r="H4716">
        <v>20250224659961</v>
      </c>
      <c r="I4716">
        <v>1.3440000000000001</v>
      </c>
      <c r="J4716" s="289" t="s">
        <v>280</v>
      </c>
      <c r="K4716" s="289" t="s">
        <v>10788</v>
      </c>
      <c r="L4716" s="289" t="s">
        <v>275</v>
      </c>
      <c r="M4716" s="289" t="s">
        <v>10534</v>
      </c>
      <c r="N4716" s="289" t="s">
        <v>424</v>
      </c>
      <c r="O4716" s="289" t="s">
        <v>291</v>
      </c>
      <c r="P4716" s="289" t="str">
        <f>VLOOKUP(CAT_Details[[#This Row],[Delivery Bp Customer Code]],Table6[],2,0)</f>
        <v>DX01-L5</v>
      </c>
    </row>
    <row r="4717" spans="1:16" x14ac:dyDescent="0.25">
      <c r="A4717" s="289" t="s">
        <v>285</v>
      </c>
      <c r="B4717">
        <v>28</v>
      </c>
      <c r="C4717">
        <v>1949.3</v>
      </c>
      <c r="D4717">
        <v>9.1999999999999993</v>
      </c>
      <c r="E4717" s="289" t="s">
        <v>10789</v>
      </c>
      <c r="F4717">
        <v>5015255736</v>
      </c>
      <c r="G4717" s="276">
        <v>45720</v>
      </c>
      <c r="H4717">
        <v>20250224659341</v>
      </c>
      <c r="I4717">
        <v>19.335000000000001</v>
      </c>
      <c r="J4717" s="289" t="s">
        <v>350</v>
      </c>
      <c r="K4717" s="289" t="s">
        <v>10790</v>
      </c>
      <c r="L4717" s="289" t="s">
        <v>275</v>
      </c>
      <c r="M4717" s="289" t="s">
        <v>10760</v>
      </c>
      <c r="N4717" s="289" t="s">
        <v>390</v>
      </c>
      <c r="O4717" s="289" t="s">
        <v>291</v>
      </c>
      <c r="P4717" s="289" t="str">
        <f>VLOOKUP(CAT_Details[[#This Row],[Delivery Bp Customer Code]],Table6[],2,0)</f>
        <v>DX01-L5</v>
      </c>
    </row>
    <row r="4718" spans="1:16" x14ac:dyDescent="0.25">
      <c r="A4718" s="289" t="s">
        <v>285</v>
      </c>
      <c r="B4718">
        <v>12</v>
      </c>
      <c r="C4718">
        <v>460</v>
      </c>
      <c r="D4718">
        <v>1.93</v>
      </c>
      <c r="E4718" s="289" t="s">
        <v>10791</v>
      </c>
      <c r="F4718">
        <v>5015255814</v>
      </c>
      <c r="G4718" s="276">
        <v>45720</v>
      </c>
      <c r="H4718">
        <v>20250224660066</v>
      </c>
      <c r="I4718">
        <v>3.5009999999999999</v>
      </c>
      <c r="J4718" s="289" t="s">
        <v>350</v>
      </c>
      <c r="K4718" s="289" t="s">
        <v>10792</v>
      </c>
      <c r="L4718" s="289" t="s">
        <v>275</v>
      </c>
      <c r="M4718" s="289" t="s">
        <v>10662</v>
      </c>
      <c r="N4718" s="289" t="s">
        <v>378</v>
      </c>
      <c r="O4718" s="289" t="s">
        <v>291</v>
      </c>
      <c r="P4718" s="289" t="str">
        <f>VLOOKUP(CAT_Details[[#This Row],[Delivery Bp Customer Code]],Table6[],2,0)</f>
        <v>DX01-L5</v>
      </c>
    </row>
    <row r="4719" spans="1:16" x14ac:dyDescent="0.25">
      <c r="A4719" s="289" t="s">
        <v>285</v>
      </c>
      <c r="B4719">
        <v>5</v>
      </c>
      <c r="C4719">
        <v>332</v>
      </c>
      <c r="D4719">
        <v>1.2</v>
      </c>
      <c r="E4719" s="289" t="s">
        <v>10793</v>
      </c>
      <c r="F4719">
        <v>5015255837</v>
      </c>
      <c r="G4719" s="276">
        <v>45720</v>
      </c>
      <c r="H4719">
        <v>20250225660581</v>
      </c>
      <c r="I4719">
        <v>1.6319999999999999</v>
      </c>
      <c r="J4719" s="289" t="s">
        <v>350</v>
      </c>
      <c r="K4719" s="289" t="s">
        <v>10794</v>
      </c>
      <c r="L4719" s="289" t="s">
        <v>275</v>
      </c>
      <c r="M4719" s="289" t="s">
        <v>10760</v>
      </c>
      <c r="N4719" s="289" t="s">
        <v>407</v>
      </c>
      <c r="O4719" s="289" t="s">
        <v>291</v>
      </c>
      <c r="P4719" s="289" t="str">
        <f>VLOOKUP(CAT_Details[[#This Row],[Delivery Bp Customer Code]],Table6[],2,0)</f>
        <v>DX01-L5</v>
      </c>
    </row>
    <row r="4720" spans="1:16" x14ac:dyDescent="0.25">
      <c r="A4720" s="289" t="s">
        <v>285</v>
      </c>
      <c r="B4720">
        <v>1</v>
      </c>
      <c r="C4720">
        <v>56</v>
      </c>
      <c r="D4720">
        <v>0.4</v>
      </c>
      <c r="E4720" s="289" t="s">
        <v>10795</v>
      </c>
      <c r="F4720">
        <v>5015255846</v>
      </c>
      <c r="G4720" s="276">
        <v>45720</v>
      </c>
      <c r="H4720" s="5">
        <v>20250225660869</v>
      </c>
      <c r="I4720">
        <v>0.38400000000000001</v>
      </c>
      <c r="J4720" s="289" t="s">
        <v>350</v>
      </c>
      <c r="K4720" s="289" t="s">
        <v>10796</v>
      </c>
      <c r="L4720" s="289" t="s">
        <v>275</v>
      </c>
      <c r="M4720" s="289" t="s">
        <v>10662</v>
      </c>
      <c r="N4720" s="289" t="s">
        <v>366</v>
      </c>
      <c r="O4720" s="289" t="s">
        <v>291</v>
      </c>
      <c r="P4720" s="289" t="str">
        <f>VLOOKUP(CAT_Details[[#This Row],[Delivery Bp Customer Code]],Table6[],2,0)</f>
        <v>DX01-L5</v>
      </c>
    </row>
    <row r="4721" spans="1:16" x14ac:dyDescent="0.25">
      <c r="A4721" s="289" t="s">
        <v>285</v>
      </c>
      <c r="B4721">
        <v>6</v>
      </c>
      <c r="C4721">
        <v>302</v>
      </c>
      <c r="D4721">
        <v>1.1499999999999999</v>
      </c>
      <c r="E4721" s="289" t="s">
        <v>10797</v>
      </c>
      <c r="F4721">
        <v>5015255972</v>
      </c>
      <c r="G4721" s="276">
        <v>45720</v>
      </c>
      <c r="H4721">
        <v>20250225660705</v>
      </c>
      <c r="I4721">
        <v>2.3759999999999999</v>
      </c>
      <c r="J4721" s="289" t="s">
        <v>350</v>
      </c>
      <c r="K4721" s="289" t="s">
        <v>10798</v>
      </c>
      <c r="L4721" s="289" t="s">
        <v>275</v>
      </c>
      <c r="M4721" s="289" t="s">
        <v>10662</v>
      </c>
      <c r="N4721" s="289" t="s">
        <v>430</v>
      </c>
      <c r="O4721" s="289" t="s">
        <v>291</v>
      </c>
      <c r="P4721" s="289" t="str">
        <f>VLOOKUP(CAT_Details[[#This Row],[Delivery Bp Customer Code]],Table6[],2,0)</f>
        <v>DX01-L5</v>
      </c>
    </row>
    <row r="4722" spans="1:16" x14ac:dyDescent="0.25">
      <c r="A4722" s="289" t="s">
        <v>272</v>
      </c>
      <c r="B4722">
        <v>1</v>
      </c>
      <c r="C4722">
        <v>32</v>
      </c>
      <c r="D4722">
        <v>0.2</v>
      </c>
      <c r="E4722" s="289" t="s">
        <v>10799</v>
      </c>
      <c r="F4722">
        <v>5015255448</v>
      </c>
      <c r="G4722" s="276">
        <v>45720</v>
      </c>
      <c r="H4722">
        <v>20250225660671</v>
      </c>
      <c r="I4722">
        <v>0.192</v>
      </c>
      <c r="J4722" s="289" t="s">
        <v>350</v>
      </c>
      <c r="K4722" s="289" t="s">
        <v>10800</v>
      </c>
      <c r="L4722" s="289" t="s">
        <v>275</v>
      </c>
      <c r="M4722" s="289" t="s">
        <v>10662</v>
      </c>
      <c r="N4722" s="289" t="s">
        <v>446</v>
      </c>
      <c r="O4722" s="289" t="s">
        <v>277</v>
      </c>
      <c r="P4722" s="289" t="str">
        <f>VLOOKUP(CAT_Details[[#This Row],[Delivery Bp Customer Code]],Table6[],2,0)</f>
        <v>U2-L5</v>
      </c>
    </row>
    <row r="4723" spans="1:16" x14ac:dyDescent="0.25">
      <c r="A4723" s="289" t="s">
        <v>272</v>
      </c>
      <c r="B4723">
        <v>14</v>
      </c>
      <c r="C4723">
        <v>1172.3599999999999</v>
      </c>
      <c r="D4723">
        <v>5.6</v>
      </c>
      <c r="E4723" s="289" t="s">
        <v>10801</v>
      </c>
      <c r="F4723">
        <v>5015255945</v>
      </c>
      <c r="G4723" s="276">
        <v>45720</v>
      </c>
      <c r="H4723">
        <v>20250225660509</v>
      </c>
      <c r="I4723">
        <v>10.214</v>
      </c>
      <c r="J4723" s="289" t="s">
        <v>350</v>
      </c>
      <c r="K4723" s="289" t="s">
        <v>10802</v>
      </c>
      <c r="L4723" s="289" t="s">
        <v>275</v>
      </c>
      <c r="M4723" s="289" t="s">
        <v>10760</v>
      </c>
      <c r="N4723" s="289" t="s">
        <v>462</v>
      </c>
      <c r="O4723" s="289" t="s">
        <v>277</v>
      </c>
      <c r="P4723" s="289" t="str">
        <f>VLOOKUP(CAT_Details[[#This Row],[Delivery Bp Customer Code]],Table6[],2,0)</f>
        <v>U2-L5</v>
      </c>
    </row>
    <row r="4724" spans="1:16" x14ac:dyDescent="0.25">
      <c r="A4724" s="289" t="s">
        <v>272</v>
      </c>
      <c r="B4724">
        <v>7</v>
      </c>
      <c r="C4724">
        <v>1200</v>
      </c>
      <c r="D4724">
        <v>1.2</v>
      </c>
      <c r="E4724" s="289" t="s">
        <v>10756</v>
      </c>
      <c r="F4724">
        <v>5015255956</v>
      </c>
      <c r="G4724" s="276">
        <v>45720</v>
      </c>
      <c r="H4724">
        <v>20250224659825</v>
      </c>
      <c r="I4724">
        <v>1.728</v>
      </c>
      <c r="J4724" s="289" t="s">
        <v>324</v>
      </c>
      <c r="K4724" s="289" t="s">
        <v>10803</v>
      </c>
      <c r="L4724" s="289" t="s">
        <v>275</v>
      </c>
      <c r="M4724" s="289" t="s">
        <v>10716</v>
      </c>
      <c r="N4724" s="289" t="s">
        <v>453</v>
      </c>
      <c r="O4724" s="289" t="s">
        <v>277</v>
      </c>
      <c r="P4724" s="289" t="str">
        <f>VLOOKUP(CAT_Details[[#This Row],[Delivery Bp Customer Code]],Table6[],2,0)</f>
        <v>U2-L5</v>
      </c>
    </row>
    <row r="4725" spans="1:16" x14ac:dyDescent="0.25">
      <c r="A4725" s="289" t="s">
        <v>272</v>
      </c>
      <c r="B4725">
        <v>11</v>
      </c>
      <c r="C4725">
        <v>550</v>
      </c>
      <c r="D4725">
        <v>5.8</v>
      </c>
      <c r="E4725" s="289" t="s">
        <v>10804</v>
      </c>
      <c r="F4725">
        <v>5015285834</v>
      </c>
      <c r="G4725" s="276">
        <v>45720</v>
      </c>
      <c r="H4725">
        <v>20250227663190</v>
      </c>
      <c r="I4725">
        <v>12.629</v>
      </c>
      <c r="J4725" s="289" t="s">
        <v>273</v>
      </c>
      <c r="K4725" s="289" t="s">
        <v>10805</v>
      </c>
      <c r="L4725" s="289" t="s">
        <v>275</v>
      </c>
      <c r="M4725" s="289" t="s">
        <v>10633</v>
      </c>
      <c r="N4725" s="289" t="s">
        <v>1240</v>
      </c>
      <c r="O4725" s="289" t="s">
        <v>277</v>
      </c>
      <c r="P4725" s="289" t="str">
        <f>VLOOKUP(CAT_Details[[#This Row],[Delivery Bp Customer Code]],Table6[],2,0)</f>
        <v>U2-L5</v>
      </c>
    </row>
    <row r="4726" spans="1:16" x14ac:dyDescent="0.25">
      <c r="A4726" s="289" t="s">
        <v>4794</v>
      </c>
      <c r="B4726">
        <v>1</v>
      </c>
      <c r="C4726">
        <v>41.2</v>
      </c>
      <c r="D4726">
        <v>0.2</v>
      </c>
      <c r="E4726" s="289" t="s">
        <v>10758</v>
      </c>
      <c r="F4726">
        <v>5015255433</v>
      </c>
      <c r="G4726" s="276">
        <v>45720</v>
      </c>
      <c r="H4726" s="5">
        <v>20250224659872</v>
      </c>
      <c r="I4726">
        <v>0.35499999999999998</v>
      </c>
      <c r="J4726" s="289" t="s">
        <v>350</v>
      </c>
      <c r="K4726" s="289" t="s">
        <v>10806</v>
      </c>
      <c r="L4726" s="289" t="s">
        <v>275</v>
      </c>
      <c r="M4726" s="289" t="s">
        <v>10760</v>
      </c>
      <c r="N4726" s="289" t="s">
        <v>390</v>
      </c>
      <c r="O4726" s="289" t="s">
        <v>4798</v>
      </c>
      <c r="P4726" s="289" t="str">
        <f>VLOOKUP(CAT_Details[[#This Row],[Delivery Bp Customer Code]],Table6[],2,0)</f>
        <v>MY02</v>
      </c>
    </row>
    <row r="4727" spans="1:16" x14ac:dyDescent="0.25">
      <c r="A4727" s="289" t="s">
        <v>4794</v>
      </c>
      <c r="B4727">
        <v>1</v>
      </c>
      <c r="C4727">
        <v>23</v>
      </c>
      <c r="D4727">
        <v>0.34</v>
      </c>
      <c r="E4727" s="289" t="s">
        <v>10731</v>
      </c>
      <c r="F4727">
        <v>5015255643</v>
      </c>
      <c r="G4727" s="276">
        <v>45720</v>
      </c>
      <c r="H4727">
        <v>20250225660587</v>
      </c>
      <c r="I4727">
        <v>0.64</v>
      </c>
      <c r="J4727" s="289" t="s">
        <v>324</v>
      </c>
      <c r="K4727" s="289" t="s">
        <v>10807</v>
      </c>
      <c r="L4727" s="289" t="s">
        <v>275</v>
      </c>
      <c r="M4727" s="289" t="s">
        <v>10765</v>
      </c>
      <c r="N4727" s="289" t="s">
        <v>2172</v>
      </c>
      <c r="O4727" s="289" t="s">
        <v>4798</v>
      </c>
      <c r="P4727" s="289" t="str">
        <f>VLOOKUP(CAT_Details[[#This Row],[Delivery Bp Customer Code]],Table6[],2,0)</f>
        <v>MY02</v>
      </c>
    </row>
    <row r="4728" spans="1:16" x14ac:dyDescent="0.25">
      <c r="A4728" s="289" t="s">
        <v>4794</v>
      </c>
      <c r="B4728">
        <v>17</v>
      </c>
      <c r="C4728">
        <v>9911</v>
      </c>
      <c r="D4728">
        <v>3.68</v>
      </c>
      <c r="E4728" s="289" t="s">
        <v>10808</v>
      </c>
      <c r="F4728">
        <v>5015255882</v>
      </c>
      <c r="G4728" s="276">
        <v>45720</v>
      </c>
      <c r="H4728">
        <v>20250225661045</v>
      </c>
      <c r="I4728">
        <v>5.2880000000000003</v>
      </c>
      <c r="J4728" s="289" t="s">
        <v>350</v>
      </c>
      <c r="K4728" s="289" t="s">
        <v>10809</v>
      </c>
      <c r="L4728" s="289" t="s">
        <v>275</v>
      </c>
      <c r="M4728" s="289" t="s">
        <v>10662</v>
      </c>
      <c r="N4728" s="289" t="s">
        <v>4441</v>
      </c>
      <c r="O4728" s="289" t="s">
        <v>4798</v>
      </c>
      <c r="P4728" s="289" t="str">
        <f>VLOOKUP(CAT_Details[[#This Row],[Delivery Bp Customer Code]],Table6[],2,0)</f>
        <v>MY02</v>
      </c>
    </row>
    <row r="4729" spans="1:16" x14ac:dyDescent="0.25">
      <c r="A4729" s="289" t="s">
        <v>4794</v>
      </c>
      <c r="B4729">
        <v>1</v>
      </c>
      <c r="C4729">
        <v>205</v>
      </c>
      <c r="D4729">
        <v>0.4</v>
      </c>
      <c r="E4729" s="289" t="s">
        <v>10810</v>
      </c>
      <c r="F4729">
        <v>5015255900</v>
      </c>
      <c r="G4729" s="276">
        <v>45720</v>
      </c>
      <c r="H4729">
        <v>20250224659632</v>
      </c>
      <c r="I4729">
        <v>0.60499999999999998</v>
      </c>
      <c r="J4729" s="289" t="s">
        <v>350</v>
      </c>
      <c r="K4729" s="289" t="s">
        <v>10811</v>
      </c>
      <c r="L4729" s="289" t="s">
        <v>275</v>
      </c>
      <c r="M4729" s="289" t="s">
        <v>10760</v>
      </c>
      <c r="N4729" s="289" t="s">
        <v>5251</v>
      </c>
      <c r="O4729" s="289" t="s">
        <v>4798</v>
      </c>
      <c r="P4729" s="289" t="str">
        <f>VLOOKUP(CAT_Details[[#This Row],[Delivery Bp Customer Code]],Table6[],2,0)</f>
        <v>MY02</v>
      </c>
    </row>
    <row r="4730" spans="1:16" x14ac:dyDescent="0.25">
      <c r="A4730" s="289" t="s">
        <v>4794</v>
      </c>
      <c r="B4730">
        <v>2</v>
      </c>
      <c r="C4730">
        <v>470</v>
      </c>
      <c r="D4730">
        <v>0.8</v>
      </c>
      <c r="E4730" s="289" t="s">
        <v>10810</v>
      </c>
      <c r="F4730">
        <v>5015255901</v>
      </c>
      <c r="G4730" s="276">
        <v>45720</v>
      </c>
      <c r="H4730">
        <v>20250224659616</v>
      </c>
      <c r="I4730">
        <v>1.248</v>
      </c>
      <c r="J4730" s="289" t="s">
        <v>350</v>
      </c>
      <c r="K4730" s="289" t="s">
        <v>10812</v>
      </c>
      <c r="L4730" s="289" t="s">
        <v>275</v>
      </c>
      <c r="M4730" s="289" t="s">
        <v>10760</v>
      </c>
      <c r="N4730" s="289" t="s">
        <v>5251</v>
      </c>
      <c r="O4730" s="289" t="s">
        <v>4798</v>
      </c>
      <c r="P4730" s="289" t="str">
        <f>VLOOKUP(CAT_Details[[#This Row],[Delivery Bp Customer Code]],Table6[],2,0)</f>
        <v>MY02</v>
      </c>
    </row>
    <row r="4731" spans="1:16" x14ac:dyDescent="0.25">
      <c r="A4731" s="289" t="s">
        <v>4794</v>
      </c>
      <c r="B4731">
        <v>1</v>
      </c>
      <c r="C4731">
        <v>236</v>
      </c>
      <c r="D4731">
        <v>0.4</v>
      </c>
      <c r="E4731" s="289" t="s">
        <v>10813</v>
      </c>
      <c r="F4731">
        <v>5015256059</v>
      </c>
      <c r="G4731" s="276">
        <v>45720</v>
      </c>
      <c r="H4731">
        <v>20250225660479</v>
      </c>
      <c r="I4731">
        <v>0.48</v>
      </c>
      <c r="J4731" s="289" t="s">
        <v>350</v>
      </c>
      <c r="K4731" s="289" t="s">
        <v>10814</v>
      </c>
      <c r="L4731" s="289" t="s">
        <v>275</v>
      </c>
      <c r="M4731" s="289" t="s">
        <v>10662</v>
      </c>
      <c r="N4731" s="289" t="s">
        <v>948</v>
      </c>
      <c r="O4731" s="289" t="s">
        <v>4798</v>
      </c>
      <c r="P4731" s="289" t="str">
        <f>VLOOKUP(CAT_Details[[#This Row],[Delivery Bp Customer Code]],Table6[],2,0)</f>
        <v>MY02</v>
      </c>
    </row>
    <row r="4732" spans="1:16" x14ac:dyDescent="0.25">
      <c r="A4732" s="289" t="s">
        <v>5576</v>
      </c>
      <c r="B4732">
        <v>8</v>
      </c>
      <c r="C4732">
        <v>4138</v>
      </c>
      <c r="D4732">
        <v>4.46</v>
      </c>
      <c r="E4732" s="289" t="s">
        <v>10815</v>
      </c>
      <c r="F4732">
        <v>5015255561</v>
      </c>
      <c r="G4732" s="276">
        <v>45720</v>
      </c>
      <c r="H4732" s="5">
        <v>20250224659270</v>
      </c>
      <c r="I4732">
        <v>7.9880000000000004</v>
      </c>
      <c r="J4732" s="289" t="s">
        <v>350</v>
      </c>
      <c r="K4732" s="289" t="s">
        <v>10816</v>
      </c>
      <c r="L4732" s="289" t="s">
        <v>275</v>
      </c>
      <c r="M4732" s="289" t="s">
        <v>10662</v>
      </c>
      <c r="N4732" s="289" t="s">
        <v>4178</v>
      </c>
      <c r="O4732" s="289" t="s">
        <v>5579</v>
      </c>
      <c r="P4732" s="289" t="str">
        <f>VLOOKUP(CAT_Details[[#This Row],[Delivery Bp Customer Code]],Table6[],2,0)</f>
        <v>No Loc</v>
      </c>
    </row>
    <row r="4733" spans="1:16" x14ac:dyDescent="0.25">
      <c r="A4733" s="289" t="s">
        <v>278</v>
      </c>
      <c r="B4733">
        <v>14</v>
      </c>
      <c r="C4733">
        <v>4800</v>
      </c>
      <c r="D4733">
        <v>5.6</v>
      </c>
      <c r="E4733" s="289" t="s">
        <v>10817</v>
      </c>
      <c r="F4733">
        <v>5015255530</v>
      </c>
      <c r="G4733" s="276">
        <v>45721</v>
      </c>
      <c r="H4733">
        <v>20250225660640</v>
      </c>
      <c r="I4733">
        <v>10.752000000000001</v>
      </c>
      <c r="J4733" s="289" t="s">
        <v>324</v>
      </c>
      <c r="K4733" s="289" t="s">
        <v>10818</v>
      </c>
      <c r="L4733" s="289" t="s">
        <v>275</v>
      </c>
      <c r="M4733" s="289" t="s">
        <v>10819</v>
      </c>
      <c r="N4733" s="289" t="s">
        <v>336</v>
      </c>
      <c r="O4733" s="289" t="s">
        <v>498</v>
      </c>
      <c r="P4733" s="289" t="str">
        <f>VLOOKUP(CAT_Details[[#This Row],[Delivery Bp Customer Code]],Table6[],2,0)</f>
        <v>DK-BM01</v>
      </c>
    </row>
    <row r="4734" spans="1:16" x14ac:dyDescent="0.25">
      <c r="A4734" s="289" t="s">
        <v>278</v>
      </c>
      <c r="B4734">
        <v>14</v>
      </c>
      <c r="C4734">
        <v>3060</v>
      </c>
      <c r="D4734">
        <v>5.6</v>
      </c>
      <c r="E4734" s="289" t="s">
        <v>10820</v>
      </c>
      <c r="F4734">
        <v>5015256051</v>
      </c>
      <c r="G4734" s="276">
        <v>45721</v>
      </c>
      <c r="H4734">
        <v>20250225660577</v>
      </c>
      <c r="I4734">
        <v>13.44</v>
      </c>
      <c r="J4734" s="289" t="s">
        <v>324</v>
      </c>
      <c r="K4734" s="289" t="s">
        <v>10821</v>
      </c>
      <c r="L4734" s="289" t="s">
        <v>275</v>
      </c>
      <c r="M4734" s="289" t="s">
        <v>10822</v>
      </c>
      <c r="N4734" s="289" t="s">
        <v>343</v>
      </c>
      <c r="O4734" s="289" t="s">
        <v>498</v>
      </c>
      <c r="P4734" s="289" t="str">
        <f>VLOOKUP(CAT_Details[[#This Row],[Delivery Bp Customer Code]],Table6[],2,0)</f>
        <v>DK-BM01</v>
      </c>
    </row>
    <row r="4735" spans="1:16" x14ac:dyDescent="0.25">
      <c r="A4735" s="289" t="s">
        <v>278</v>
      </c>
      <c r="B4735">
        <v>1</v>
      </c>
      <c r="C4735">
        <v>40</v>
      </c>
      <c r="D4735">
        <v>0.2</v>
      </c>
      <c r="E4735" s="289" t="s">
        <v>10823</v>
      </c>
      <c r="F4735">
        <v>5015271316</v>
      </c>
      <c r="G4735" s="276">
        <v>45721</v>
      </c>
      <c r="H4735">
        <v>20250225660616</v>
      </c>
      <c r="I4735">
        <v>0.38400000000000001</v>
      </c>
      <c r="J4735" s="289" t="s">
        <v>350</v>
      </c>
      <c r="K4735" s="289" t="s">
        <v>10824</v>
      </c>
      <c r="L4735" s="289" t="s">
        <v>275</v>
      </c>
      <c r="M4735" s="289" t="s">
        <v>10825</v>
      </c>
      <c r="N4735" s="289" t="s">
        <v>743</v>
      </c>
      <c r="O4735" s="289" t="s">
        <v>498</v>
      </c>
      <c r="P4735" s="289" t="str">
        <f>VLOOKUP(CAT_Details[[#This Row],[Delivery Bp Customer Code]],Table6[],2,0)</f>
        <v>DK-BM01</v>
      </c>
    </row>
    <row r="4736" spans="1:16" x14ac:dyDescent="0.25">
      <c r="A4736" s="289" t="s">
        <v>278</v>
      </c>
      <c r="B4736">
        <v>3</v>
      </c>
      <c r="C4736">
        <v>550.76</v>
      </c>
      <c r="D4736">
        <v>1.2</v>
      </c>
      <c r="E4736" s="289" t="s">
        <v>10826</v>
      </c>
      <c r="F4736">
        <v>5015301014</v>
      </c>
      <c r="G4736" s="276">
        <v>45721</v>
      </c>
      <c r="H4736" s="5">
        <v>20250227663403</v>
      </c>
      <c r="I4736">
        <v>2.88</v>
      </c>
      <c r="J4736" s="289" t="s">
        <v>273</v>
      </c>
      <c r="K4736" s="289" t="s">
        <v>10827</v>
      </c>
      <c r="L4736" s="289" t="s">
        <v>275</v>
      </c>
      <c r="M4736" s="289" t="s">
        <v>10828</v>
      </c>
      <c r="N4736" s="289" t="s">
        <v>493</v>
      </c>
      <c r="O4736" s="289" t="s">
        <v>498</v>
      </c>
      <c r="P4736" s="289" t="str">
        <f>VLOOKUP(CAT_Details[[#This Row],[Delivery Bp Customer Code]],Table6[],2,0)</f>
        <v>DK-BM01</v>
      </c>
    </row>
    <row r="4737" spans="1:16" x14ac:dyDescent="0.25">
      <c r="A4737" s="289" t="s">
        <v>75</v>
      </c>
      <c r="B4737">
        <v>9</v>
      </c>
      <c r="C4737">
        <v>2885</v>
      </c>
      <c r="D4737">
        <v>3.6</v>
      </c>
      <c r="E4737" s="289" t="s">
        <v>10829</v>
      </c>
      <c r="F4737">
        <v>5015255419</v>
      </c>
      <c r="G4737" s="276">
        <v>45721</v>
      </c>
      <c r="H4737">
        <v>20250224659184</v>
      </c>
      <c r="I4737">
        <v>10.08</v>
      </c>
      <c r="J4737" s="289" t="s">
        <v>294</v>
      </c>
      <c r="K4737" s="289" t="s">
        <v>10830</v>
      </c>
      <c r="L4737" s="289" t="s">
        <v>275</v>
      </c>
      <c r="M4737" s="289" t="s">
        <v>10831</v>
      </c>
      <c r="N4737" s="289" t="s">
        <v>10832</v>
      </c>
      <c r="O4737" s="289" t="s">
        <v>2173</v>
      </c>
      <c r="P4737" s="289" t="str">
        <f>VLOOKUP(CAT_Details[[#This Row],[Delivery Bp Customer Code]],Table6[],2,0)</f>
        <v>OYL1</v>
      </c>
    </row>
    <row r="4738" spans="1:16" x14ac:dyDescent="0.25">
      <c r="A4738" s="289" t="s">
        <v>75</v>
      </c>
      <c r="B4738">
        <v>1</v>
      </c>
      <c r="C4738">
        <v>120</v>
      </c>
      <c r="D4738">
        <v>0.2</v>
      </c>
      <c r="E4738" s="289" t="s">
        <v>10833</v>
      </c>
      <c r="F4738">
        <v>5015255845</v>
      </c>
      <c r="G4738" s="276">
        <v>45721</v>
      </c>
      <c r="H4738" s="5">
        <v>20250217654404</v>
      </c>
      <c r="I4738">
        <v>0.48</v>
      </c>
      <c r="J4738" s="289" t="s">
        <v>324</v>
      </c>
      <c r="K4738" s="289" t="s">
        <v>10834</v>
      </c>
      <c r="L4738" s="289" t="s">
        <v>275</v>
      </c>
      <c r="M4738" s="289" t="s">
        <v>10716</v>
      </c>
      <c r="N4738" s="289" t="s">
        <v>8442</v>
      </c>
      <c r="O4738" s="289" t="s">
        <v>2173</v>
      </c>
      <c r="P4738" s="289" t="str">
        <f>VLOOKUP(CAT_Details[[#This Row],[Delivery Bp Customer Code]],Table6[],2,0)</f>
        <v>OYL1</v>
      </c>
    </row>
    <row r="4739" spans="1:16" x14ac:dyDescent="0.25">
      <c r="A4739" s="289" t="s">
        <v>75</v>
      </c>
      <c r="B4739">
        <v>4</v>
      </c>
      <c r="C4739">
        <v>1388</v>
      </c>
      <c r="D4739">
        <v>2</v>
      </c>
      <c r="E4739" s="289" t="s">
        <v>10835</v>
      </c>
      <c r="F4739">
        <v>5015271108</v>
      </c>
      <c r="G4739" s="276">
        <v>45721</v>
      </c>
      <c r="H4739">
        <v>20250226661992</v>
      </c>
      <c r="I4739">
        <v>4.8</v>
      </c>
      <c r="J4739" s="289" t="s">
        <v>350</v>
      </c>
      <c r="K4739" s="289" t="s">
        <v>10836</v>
      </c>
      <c r="L4739" s="289" t="s">
        <v>275</v>
      </c>
      <c r="M4739" s="289" t="s">
        <v>10825</v>
      </c>
      <c r="N4739" s="289" t="s">
        <v>1631</v>
      </c>
      <c r="O4739" s="289" t="s">
        <v>7849</v>
      </c>
      <c r="P4739" s="289" t="str">
        <f>VLOOKUP(CAT_Details[[#This Row],[Delivery Bp Customer Code]],Table6[],2,0)</f>
        <v>MZ03</v>
      </c>
    </row>
    <row r="4740" spans="1:16" x14ac:dyDescent="0.25">
      <c r="A4740" s="289" t="s">
        <v>75</v>
      </c>
      <c r="B4740">
        <v>2</v>
      </c>
      <c r="C4740">
        <v>0.8</v>
      </c>
      <c r="D4740">
        <v>0.04</v>
      </c>
      <c r="E4740" s="289" t="s">
        <v>10837</v>
      </c>
      <c r="F4740">
        <v>5015271183</v>
      </c>
      <c r="G4740" s="276">
        <v>45721</v>
      </c>
      <c r="H4740">
        <v>20250225661242</v>
      </c>
      <c r="I4740">
        <v>1.0999999999999999E-2</v>
      </c>
      <c r="J4740" s="289" t="s">
        <v>350</v>
      </c>
      <c r="K4740" s="289" t="s">
        <v>10838</v>
      </c>
      <c r="L4740" s="289" t="s">
        <v>275</v>
      </c>
      <c r="M4740" s="289" t="s">
        <v>10839</v>
      </c>
      <c r="N4740" s="289" t="s">
        <v>4606</v>
      </c>
      <c r="O4740" s="289" t="s">
        <v>2173</v>
      </c>
      <c r="P4740" s="289" t="str">
        <f>VLOOKUP(CAT_Details[[#This Row],[Delivery Bp Customer Code]],Table6[],2,0)</f>
        <v>OYL1</v>
      </c>
    </row>
    <row r="4741" spans="1:16" x14ac:dyDescent="0.25">
      <c r="A4741" s="289" t="s">
        <v>75</v>
      </c>
      <c r="B4741">
        <v>1</v>
      </c>
      <c r="C4741">
        <v>27</v>
      </c>
      <c r="D4741">
        <v>0.2</v>
      </c>
      <c r="E4741" s="289" t="s">
        <v>10840</v>
      </c>
      <c r="F4741">
        <v>5015271329</v>
      </c>
      <c r="G4741" s="276">
        <v>45721</v>
      </c>
      <c r="H4741" s="5">
        <v>20250218655430</v>
      </c>
      <c r="I4741">
        <v>0.254</v>
      </c>
      <c r="J4741" s="289" t="s">
        <v>350</v>
      </c>
      <c r="K4741" s="289" t="s">
        <v>10841</v>
      </c>
      <c r="L4741" s="289" t="s">
        <v>275</v>
      </c>
      <c r="M4741" s="289" t="s">
        <v>10825</v>
      </c>
      <c r="N4741" s="289" t="s">
        <v>704</v>
      </c>
      <c r="O4741" s="289" t="s">
        <v>2173</v>
      </c>
      <c r="P4741" s="289" t="str">
        <f>VLOOKUP(CAT_Details[[#This Row],[Delivery Bp Customer Code]],Table6[],2,0)</f>
        <v>OYL1</v>
      </c>
    </row>
    <row r="4742" spans="1:16" x14ac:dyDescent="0.25">
      <c r="A4742" s="289" t="s">
        <v>75</v>
      </c>
      <c r="B4742">
        <v>1</v>
      </c>
      <c r="C4742">
        <v>179</v>
      </c>
      <c r="D4742">
        <v>0.17</v>
      </c>
      <c r="E4742" s="289" t="s">
        <v>10842</v>
      </c>
      <c r="F4742">
        <v>5015271431</v>
      </c>
      <c r="G4742" s="276">
        <v>45721</v>
      </c>
      <c r="H4742" s="5">
        <v>20250225660986</v>
      </c>
      <c r="I4742">
        <v>0.28000000000000003</v>
      </c>
      <c r="J4742" s="289" t="s">
        <v>324</v>
      </c>
      <c r="K4742" s="289" t="s">
        <v>10843</v>
      </c>
      <c r="L4742" s="289" t="s">
        <v>275</v>
      </c>
      <c r="M4742" s="289" t="s">
        <v>10819</v>
      </c>
      <c r="N4742" s="289" t="s">
        <v>3248</v>
      </c>
      <c r="O4742" s="289" t="s">
        <v>2173</v>
      </c>
      <c r="P4742" s="289" t="str">
        <f>VLOOKUP(CAT_Details[[#This Row],[Delivery Bp Customer Code]],Table6[],2,0)</f>
        <v>OYL1</v>
      </c>
    </row>
    <row r="4743" spans="1:16" x14ac:dyDescent="0.25">
      <c r="A4743" s="289" t="s">
        <v>75</v>
      </c>
      <c r="B4743">
        <v>1</v>
      </c>
      <c r="C4743">
        <v>69.599999999999994</v>
      </c>
      <c r="D4743">
        <v>0.2</v>
      </c>
      <c r="E4743" s="289" t="s">
        <v>10844</v>
      </c>
      <c r="F4743">
        <v>5015271490</v>
      </c>
      <c r="G4743" s="276">
        <v>45721</v>
      </c>
      <c r="H4743">
        <v>20250226662068</v>
      </c>
      <c r="I4743">
        <v>0.35</v>
      </c>
      <c r="J4743" s="289" t="s">
        <v>350</v>
      </c>
      <c r="K4743" s="289" t="s">
        <v>10845</v>
      </c>
      <c r="L4743" s="289" t="s">
        <v>275</v>
      </c>
      <c r="M4743" s="289" t="s">
        <v>10825</v>
      </c>
      <c r="N4743" s="289" t="s">
        <v>2256</v>
      </c>
      <c r="O4743" s="289" t="s">
        <v>2173</v>
      </c>
      <c r="P4743" s="289" t="str">
        <f>VLOOKUP(CAT_Details[[#This Row],[Delivery Bp Customer Code]],Table6[],2,0)</f>
        <v>OYL1</v>
      </c>
    </row>
    <row r="4744" spans="1:16" x14ac:dyDescent="0.25">
      <c r="A4744" s="289" t="s">
        <v>75</v>
      </c>
      <c r="B4744">
        <v>4</v>
      </c>
      <c r="C4744">
        <v>1495</v>
      </c>
      <c r="D4744">
        <v>1.6</v>
      </c>
      <c r="E4744" s="289" t="s">
        <v>10846</v>
      </c>
      <c r="F4744">
        <v>5015271522</v>
      </c>
      <c r="G4744" s="276">
        <v>45721</v>
      </c>
      <c r="H4744">
        <v>20250224659512</v>
      </c>
      <c r="I4744">
        <v>2.3039999999999998</v>
      </c>
      <c r="J4744" s="289" t="s">
        <v>350</v>
      </c>
      <c r="K4744" s="289" t="s">
        <v>10847</v>
      </c>
      <c r="L4744" s="289" t="s">
        <v>275</v>
      </c>
      <c r="M4744" s="289" t="s">
        <v>10839</v>
      </c>
      <c r="N4744" s="289" t="s">
        <v>2656</v>
      </c>
      <c r="O4744" s="289" t="s">
        <v>2173</v>
      </c>
      <c r="P4744" s="289" t="str">
        <f>VLOOKUP(CAT_Details[[#This Row],[Delivery Bp Customer Code]],Table6[],2,0)</f>
        <v>OYL1</v>
      </c>
    </row>
    <row r="4745" spans="1:16" x14ac:dyDescent="0.25">
      <c r="A4745" s="289" t="s">
        <v>75</v>
      </c>
      <c r="B4745">
        <v>1</v>
      </c>
      <c r="C4745">
        <v>2</v>
      </c>
      <c r="D4745">
        <v>0.03</v>
      </c>
      <c r="E4745" s="289" t="s">
        <v>10848</v>
      </c>
      <c r="F4745">
        <v>5015301532</v>
      </c>
      <c r="G4745" s="276">
        <v>45721</v>
      </c>
      <c r="H4745">
        <v>20250225661039</v>
      </c>
      <c r="I4745">
        <v>8.9999999999999993E-3</v>
      </c>
      <c r="J4745" s="289" t="s">
        <v>273</v>
      </c>
      <c r="K4745" s="289" t="s">
        <v>10849</v>
      </c>
      <c r="L4745" s="289" t="s">
        <v>275</v>
      </c>
      <c r="M4745" s="289" t="s">
        <v>10828</v>
      </c>
      <c r="N4745" s="289" t="s">
        <v>2738</v>
      </c>
      <c r="O4745" s="289" t="s">
        <v>2173</v>
      </c>
      <c r="P4745" s="289" t="str">
        <f>VLOOKUP(CAT_Details[[#This Row],[Delivery Bp Customer Code]],Table6[],2,0)</f>
        <v>OYL1</v>
      </c>
    </row>
    <row r="4746" spans="1:16" x14ac:dyDescent="0.25">
      <c r="A4746" s="289" t="s">
        <v>874</v>
      </c>
      <c r="B4746">
        <v>59</v>
      </c>
      <c r="C4746">
        <v>8020</v>
      </c>
      <c r="D4746">
        <v>13.6</v>
      </c>
      <c r="E4746" s="289" t="s">
        <v>10850</v>
      </c>
      <c r="F4746">
        <v>5015255701</v>
      </c>
      <c r="G4746" s="276">
        <v>45721</v>
      </c>
      <c r="H4746">
        <v>20250220657242</v>
      </c>
      <c r="I4746">
        <v>47.363</v>
      </c>
      <c r="J4746" s="289" t="s">
        <v>345</v>
      </c>
      <c r="K4746" s="289" t="s">
        <v>10851</v>
      </c>
      <c r="L4746" s="289" t="s">
        <v>275</v>
      </c>
      <c r="M4746" s="289" t="s">
        <v>10852</v>
      </c>
      <c r="N4746" s="289" t="s">
        <v>427</v>
      </c>
      <c r="O4746" s="289" t="s">
        <v>1014</v>
      </c>
      <c r="P4746" s="289" t="str">
        <f>VLOOKUP(CAT_Details[[#This Row],[Delivery Bp Customer Code]],Table6[],2,0)</f>
        <v>MZ07</v>
      </c>
    </row>
    <row r="4747" spans="1:16" x14ac:dyDescent="0.25">
      <c r="A4747" s="289" t="s">
        <v>874</v>
      </c>
      <c r="B4747">
        <v>10</v>
      </c>
      <c r="C4747">
        <v>4240</v>
      </c>
      <c r="D4747">
        <v>5</v>
      </c>
      <c r="E4747" s="289" t="s">
        <v>10835</v>
      </c>
      <c r="F4747">
        <v>5015271109</v>
      </c>
      <c r="G4747" s="276">
        <v>45721</v>
      </c>
      <c r="H4747">
        <v>20250226661983</v>
      </c>
      <c r="I4747">
        <v>12</v>
      </c>
      <c r="J4747" s="289" t="s">
        <v>350</v>
      </c>
      <c r="K4747" s="289" t="s">
        <v>10853</v>
      </c>
      <c r="L4747" s="289" t="s">
        <v>275</v>
      </c>
      <c r="M4747" s="289" t="s">
        <v>10825</v>
      </c>
      <c r="N4747" s="289" t="s">
        <v>1631</v>
      </c>
      <c r="O4747" s="289" t="s">
        <v>1014</v>
      </c>
      <c r="P4747" s="289" t="str">
        <f>VLOOKUP(CAT_Details[[#This Row],[Delivery Bp Customer Code]],Table6[],2,0)</f>
        <v>MZ07</v>
      </c>
    </row>
    <row r="4748" spans="1:16" x14ac:dyDescent="0.25">
      <c r="A4748" s="289" t="s">
        <v>3329</v>
      </c>
      <c r="B4748">
        <v>2</v>
      </c>
      <c r="C4748">
        <v>348</v>
      </c>
      <c r="D4748">
        <v>0.6</v>
      </c>
      <c r="E4748" s="289" t="s">
        <v>10854</v>
      </c>
      <c r="F4748">
        <v>5015225613</v>
      </c>
      <c r="G4748" s="276">
        <v>45721</v>
      </c>
      <c r="H4748">
        <v>20250221658392</v>
      </c>
      <c r="I4748">
        <v>1.44</v>
      </c>
      <c r="J4748" s="289" t="s">
        <v>317</v>
      </c>
      <c r="K4748" s="289" t="s">
        <v>10855</v>
      </c>
      <c r="L4748" s="289" t="s">
        <v>275</v>
      </c>
      <c r="M4748" s="289" t="s">
        <v>10569</v>
      </c>
      <c r="N4748" s="289" t="s">
        <v>3966</v>
      </c>
      <c r="O4748" s="289" t="s">
        <v>3332</v>
      </c>
      <c r="P4748" s="289">
        <f>VLOOKUP(CAT_Details[[#This Row],[Delivery Bp Customer Code]],Table6[],2,0)</f>
        <v>3402</v>
      </c>
    </row>
    <row r="4749" spans="1:16" x14ac:dyDescent="0.25">
      <c r="A4749" s="289" t="s">
        <v>3329</v>
      </c>
      <c r="B4749">
        <v>4</v>
      </c>
      <c r="C4749">
        <v>921</v>
      </c>
      <c r="D4749">
        <v>1.6</v>
      </c>
      <c r="E4749" s="289" t="s">
        <v>10856</v>
      </c>
      <c r="F4749">
        <v>5015240849</v>
      </c>
      <c r="G4749" s="276">
        <v>45721</v>
      </c>
      <c r="H4749">
        <v>20250221658456</v>
      </c>
      <c r="I4749">
        <v>3.6480000000000001</v>
      </c>
      <c r="J4749" s="289" t="s">
        <v>438</v>
      </c>
      <c r="K4749" s="289" t="s">
        <v>10857</v>
      </c>
      <c r="L4749" s="289" t="s">
        <v>275</v>
      </c>
      <c r="M4749" s="289" t="s">
        <v>10569</v>
      </c>
      <c r="N4749" s="289" t="s">
        <v>4090</v>
      </c>
      <c r="O4749" s="289" t="s">
        <v>3332</v>
      </c>
      <c r="P4749" s="289">
        <f>VLOOKUP(CAT_Details[[#This Row],[Delivery Bp Customer Code]],Table6[],2,0)</f>
        <v>3402</v>
      </c>
    </row>
    <row r="4750" spans="1:16" x14ac:dyDescent="0.25">
      <c r="A4750" s="289" t="s">
        <v>3329</v>
      </c>
      <c r="B4750">
        <v>33</v>
      </c>
      <c r="C4750">
        <v>2310</v>
      </c>
      <c r="D4750">
        <v>17.100000000000001</v>
      </c>
      <c r="E4750" s="289" t="s">
        <v>10858</v>
      </c>
      <c r="F4750">
        <v>5015255575</v>
      </c>
      <c r="G4750" s="276">
        <v>45721</v>
      </c>
      <c r="H4750">
        <v>20250224659824</v>
      </c>
      <c r="I4750">
        <v>39.948</v>
      </c>
      <c r="J4750" s="289" t="s">
        <v>324</v>
      </c>
      <c r="K4750" s="289" t="s">
        <v>10859</v>
      </c>
      <c r="L4750" s="289" t="s">
        <v>275</v>
      </c>
      <c r="M4750" s="289" t="s">
        <v>10860</v>
      </c>
      <c r="N4750" s="289" t="s">
        <v>4100</v>
      </c>
      <c r="O4750" s="289" t="s">
        <v>3332</v>
      </c>
      <c r="P4750" s="289">
        <f>VLOOKUP(CAT_Details[[#This Row],[Delivery Bp Customer Code]],Table6[],2,0)</f>
        <v>3402</v>
      </c>
    </row>
    <row r="4751" spans="1:16" x14ac:dyDescent="0.25">
      <c r="A4751" s="289" t="s">
        <v>3329</v>
      </c>
      <c r="B4751">
        <v>24</v>
      </c>
      <c r="C4751">
        <v>720</v>
      </c>
      <c r="D4751">
        <v>9.6</v>
      </c>
      <c r="E4751" s="289" t="s">
        <v>10861</v>
      </c>
      <c r="F4751">
        <v>5015255579</v>
      </c>
      <c r="G4751" s="276">
        <v>45721</v>
      </c>
      <c r="H4751">
        <v>20250224659361</v>
      </c>
      <c r="I4751">
        <v>23.04</v>
      </c>
      <c r="J4751" s="289" t="s">
        <v>324</v>
      </c>
      <c r="K4751" s="289" t="s">
        <v>10862</v>
      </c>
      <c r="L4751" s="289" t="s">
        <v>275</v>
      </c>
      <c r="M4751" s="289" t="s">
        <v>10860</v>
      </c>
      <c r="N4751" s="289" t="s">
        <v>3571</v>
      </c>
      <c r="O4751" s="289" t="s">
        <v>3332</v>
      </c>
      <c r="P4751" s="289">
        <f>VLOOKUP(CAT_Details[[#This Row],[Delivery Bp Customer Code]],Table6[],2,0)</f>
        <v>3402</v>
      </c>
    </row>
    <row r="4752" spans="1:16" x14ac:dyDescent="0.25">
      <c r="A4752" s="289" t="s">
        <v>3329</v>
      </c>
      <c r="B4752">
        <v>6</v>
      </c>
      <c r="C4752">
        <v>510</v>
      </c>
      <c r="D4752">
        <v>2.4</v>
      </c>
      <c r="E4752" s="289" t="s">
        <v>10863</v>
      </c>
      <c r="F4752">
        <v>5015255633</v>
      </c>
      <c r="G4752" s="276">
        <v>45721</v>
      </c>
      <c r="H4752">
        <v>20250224659634</v>
      </c>
      <c r="I4752">
        <v>3.456</v>
      </c>
      <c r="J4752" s="289" t="s">
        <v>324</v>
      </c>
      <c r="K4752" s="289" t="s">
        <v>10864</v>
      </c>
      <c r="L4752" s="289" t="s">
        <v>275</v>
      </c>
      <c r="M4752" s="289" t="s">
        <v>10716</v>
      </c>
      <c r="N4752" s="289" t="s">
        <v>4634</v>
      </c>
      <c r="O4752" s="289" t="s">
        <v>3332</v>
      </c>
      <c r="P4752" s="289">
        <f>VLOOKUP(CAT_Details[[#This Row],[Delivery Bp Customer Code]],Table6[],2,0)</f>
        <v>3402</v>
      </c>
    </row>
    <row r="4753" spans="1:16" x14ac:dyDescent="0.25">
      <c r="A4753" s="289" t="s">
        <v>3329</v>
      </c>
      <c r="B4753">
        <v>1</v>
      </c>
      <c r="C4753">
        <v>191.4</v>
      </c>
      <c r="D4753">
        <v>0.4</v>
      </c>
      <c r="E4753" s="289" t="s">
        <v>10865</v>
      </c>
      <c r="F4753">
        <v>5015255671</v>
      </c>
      <c r="G4753" s="276">
        <v>45721</v>
      </c>
      <c r="H4753">
        <v>20250224659970</v>
      </c>
      <c r="I4753">
        <v>0.624</v>
      </c>
      <c r="J4753" s="289" t="s">
        <v>324</v>
      </c>
      <c r="K4753" s="289" t="s">
        <v>10866</v>
      </c>
      <c r="L4753" s="289" t="s">
        <v>275</v>
      </c>
      <c r="M4753" s="289" t="s">
        <v>10822</v>
      </c>
      <c r="N4753" s="289" t="s">
        <v>3648</v>
      </c>
      <c r="O4753" s="289" t="s">
        <v>3332</v>
      </c>
      <c r="P4753" s="289">
        <f>VLOOKUP(CAT_Details[[#This Row],[Delivery Bp Customer Code]],Table6[],2,0)</f>
        <v>3402</v>
      </c>
    </row>
    <row r="4754" spans="1:16" x14ac:dyDescent="0.25">
      <c r="A4754" s="289" t="s">
        <v>3329</v>
      </c>
      <c r="B4754">
        <v>4</v>
      </c>
      <c r="C4754">
        <v>381.6</v>
      </c>
      <c r="D4754">
        <v>1.6</v>
      </c>
      <c r="E4754" s="289" t="s">
        <v>10867</v>
      </c>
      <c r="F4754">
        <v>5015271113</v>
      </c>
      <c r="G4754" s="276">
        <v>45721</v>
      </c>
      <c r="H4754">
        <v>20250226662064</v>
      </c>
      <c r="I4754">
        <v>3.11</v>
      </c>
      <c r="J4754" s="289" t="s">
        <v>350</v>
      </c>
      <c r="K4754" s="289" t="s">
        <v>10868</v>
      </c>
      <c r="L4754" s="289" t="s">
        <v>275</v>
      </c>
      <c r="M4754" s="289" t="s">
        <v>10730</v>
      </c>
      <c r="N4754" s="289" t="s">
        <v>625</v>
      </c>
      <c r="O4754" s="289" t="s">
        <v>3332</v>
      </c>
      <c r="P4754" s="289">
        <f>VLOOKUP(CAT_Details[[#This Row],[Delivery Bp Customer Code]],Table6[],2,0)</f>
        <v>3402</v>
      </c>
    </row>
    <row r="4755" spans="1:16" x14ac:dyDescent="0.25">
      <c r="A4755" s="289" t="s">
        <v>3329</v>
      </c>
      <c r="B4755">
        <v>2</v>
      </c>
      <c r="C4755">
        <v>128</v>
      </c>
      <c r="D4755">
        <v>0.8</v>
      </c>
      <c r="E4755" s="289" t="s">
        <v>10869</v>
      </c>
      <c r="F4755">
        <v>5015271184</v>
      </c>
      <c r="G4755" s="276">
        <v>45721</v>
      </c>
      <c r="H4755">
        <v>20250226661777</v>
      </c>
      <c r="I4755">
        <v>1.9390000000000001</v>
      </c>
      <c r="J4755" s="289" t="s">
        <v>350</v>
      </c>
      <c r="K4755" s="289" t="s">
        <v>10870</v>
      </c>
      <c r="L4755" s="289" t="s">
        <v>275</v>
      </c>
      <c r="M4755" s="289" t="s">
        <v>10825</v>
      </c>
      <c r="N4755" s="289" t="s">
        <v>690</v>
      </c>
      <c r="O4755" s="289" t="s">
        <v>3332</v>
      </c>
      <c r="P4755" s="289">
        <f>VLOOKUP(CAT_Details[[#This Row],[Delivery Bp Customer Code]],Table6[],2,0)</f>
        <v>3402</v>
      </c>
    </row>
    <row r="4756" spans="1:16" x14ac:dyDescent="0.25">
      <c r="A4756" s="289" t="s">
        <v>3329</v>
      </c>
      <c r="B4756">
        <v>1</v>
      </c>
      <c r="C4756">
        <v>40</v>
      </c>
      <c r="D4756">
        <v>0.2</v>
      </c>
      <c r="E4756" s="289" t="s">
        <v>10823</v>
      </c>
      <c r="F4756">
        <v>5015271317</v>
      </c>
      <c r="G4756" s="276">
        <v>45721</v>
      </c>
      <c r="H4756" s="5">
        <v>20250225660687</v>
      </c>
      <c r="I4756">
        <v>0.38400000000000001</v>
      </c>
      <c r="J4756" s="289" t="s">
        <v>350</v>
      </c>
      <c r="K4756" s="289" t="s">
        <v>10871</v>
      </c>
      <c r="L4756" s="289" t="s">
        <v>275</v>
      </c>
      <c r="M4756" s="289" t="s">
        <v>10825</v>
      </c>
      <c r="N4756" s="289" t="s">
        <v>743</v>
      </c>
      <c r="O4756" s="289" t="s">
        <v>3332</v>
      </c>
      <c r="P4756" s="289">
        <f>VLOOKUP(CAT_Details[[#This Row],[Delivery Bp Customer Code]],Table6[],2,0)</f>
        <v>3402</v>
      </c>
    </row>
    <row r="4757" spans="1:16" x14ac:dyDescent="0.25">
      <c r="A4757" s="289" t="s">
        <v>3329</v>
      </c>
      <c r="B4757">
        <v>4</v>
      </c>
      <c r="C4757">
        <v>48</v>
      </c>
      <c r="D4757">
        <v>0.32</v>
      </c>
      <c r="E4757" s="289" t="s">
        <v>10872</v>
      </c>
      <c r="F4757">
        <v>5015300971</v>
      </c>
      <c r="G4757" s="276">
        <v>45721</v>
      </c>
      <c r="H4757">
        <v>20250226662236</v>
      </c>
      <c r="I4757">
        <v>0.247</v>
      </c>
      <c r="J4757" s="289" t="s">
        <v>302</v>
      </c>
      <c r="K4757" s="289" t="s">
        <v>10873</v>
      </c>
      <c r="L4757" s="289" t="s">
        <v>275</v>
      </c>
      <c r="M4757" s="289" t="s">
        <v>10874</v>
      </c>
      <c r="N4757" s="289" t="s">
        <v>450</v>
      </c>
      <c r="O4757" s="289" t="s">
        <v>3332</v>
      </c>
      <c r="P4757" s="289">
        <f>VLOOKUP(CAT_Details[[#This Row],[Delivery Bp Customer Code]],Table6[],2,0)</f>
        <v>3402</v>
      </c>
    </row>
    <row r="4758" spans="1:16" x14ac:dyDescent="0.25">
      <c r="A4758" s="289" t="s">
        <v>76</v>
      </c>
      <c r="B4758">
        <v>1</v>
      </c>
      <c r="C4758">
        <v>453</v>
      </c>
      <c r="D4758">
        <v>0.4</v>
      </c>
      <c r="E4758" s="289" t="s">
        <v>10875</v>
      </c>
      <c r="F4758">
        <v>5015225344</v>
      </c>
      <c r="G4758" s="276">
        <v>45721</v>
      </c>
      <c r="H4758">
        <v>20250221658378</v>
      </c>
      <c r="I4758">
        <v>1.248</v>
      </c>
      <c r="J4758" s="289" t="s">
        <v>383</v>
      </c>
      <c r="K4758" s="289" t="s">
        <v>10876</v>
      </c>
      <c r="L4758" s="289" t="s">
        <v>275</v>
      </c>
      <c r="M4758" s="289" t="s">
        <v>10772</v>
      </c>
      <c r="N4758" s="289" t="s">
        <v>667</v>
      </c>
      <c r="O4758" s="289" t="s">
        <v>748</v>
      </c>
      <c r="P4758" s="289" t="str">
        <f>VLOOKUP(CAT_Details[[#This Row],[Delivery Bp Customer Code]],Table6[],2,0)</f>
        <v>No Loc</v>
      </c>
    </row>
    <row r="4759" spans="1:16" x14ac:dyDescent="0.25">
      <c r="A4759" s="289" t="s">
        <v>76</v>
      </c>
      <c r="B4759">
        <v>2</v>
      </c>
      <c r="C4759">
        <v>2031</v>
      </c>
      <c r="D4759">
        <v>0.5</v>
      </c>
      <c r="E4759" s="289" t="s">
        <v>10877</v>
      </c>
      <c r="F4759">
        <v>5015271103</v>
      </c>
      <c r="G4759" s="276">
        <v>45721</v>
      </c>
      <c r="H4759" s="5">
        <v>20250226661789</v>
      </c>
      <c r="I4759">
        <v>1.2310000000000001</v>
      </c>
      <c r="J4759" s="289" t="s">
        <v>350</v>
      </c>
      <c r="K4759" s="289" t="s">
        <v>10878</v>
      </c>
      <c r="L4759" s="289" t="s">
        <v>275</v>
      </c>
      <c r="M4759" s="289" t="s">
        <v>10730</v>
      </c>
      <c r="N4759" s="289" t="s">
        <v>4441</v>
      </c>
      <c r="O4759" s="289" t="s">
        <v>748</v>
      </c>
      <c r="P4759" s="289" t="str">
        <f>VLOOKUP(CAT_Details[[#This Row],[Delivery Bp Customer Code]],Table6[],2,0)</f>
        <v>No Loc</v>
      </c>
    </row>
    <row r="4760" spans="1:16" x14ac:dyDescent="0.25">
      <c r="A4760" s="289" t="s">
        <v>76</v>
      </c>
      <c r="B4760">
        <v>8</v>
      </c>
      <c r="C4760">
        <v>3144</v>
      </c>
      <c r="D4760">
        <v>2.67</v>
      </c>
      <c r="E4760" s="289" t="s">
        <v>10879</v>
      </c>
      <c r="F4760">
        <v>5015271123</v>
      </c>
      <c r="G4760" s="276">
        <v>45721</v>
      </c>
      <c r="H4760" s="5">
        <v>20250226661996</v>
      </c>
      <c r="I4760">
        <v>5.12</v>
      </c>
      <c r="J4760" s="289" t="s">
        <v>324</v>
      </c>
      <c r="K4760" s="289" t="s">
        <v>10880</v>
      </c>
      <c r="L4760" s="289" t="s">
        <v>275</v>
      </c>
      <c r="M4760" s="289" t="s">
        <v>10819</v>
      </c>
      <c r="N4760" s="289" t="s">
        <v>2172</v>
      </c>
      <c r="O4760" s="289" t="s">
        <v>748</v>
      </c>
      <c r="P4760" s="289" t="str">
        <f>VLOOKUP(CAT_Details[[#This Row],[Delivery Bp Customer Code]],Table6[],2,0)</f>
        <v>No Loc</v>
      </c>
    </row>
    <row r="4761" spans="1:16" x14ac:dyDescent="0.25">
      <c r="A4761" s="289" t="s">
        <v>76</v>
      </c>
      <c r="B4761">
        <v>8</v>
      </c>
      <c r="C4761">
        <v>552</v>
      </c>
      <c r="D4761">
        <v>4.01</v>
      </c>
      <c r="E4761" s="289" t="s">
        <v>10881</v>
      </c>
      <c r="F4761">
        <v>5015271456</v>
      </c>
      <c r="G4761" s="276">
        <v>45721</v>
      </c>
      <c r="H4761">
        <v>20250226661522</v>
      </c>
      <c r="I4761">
        <v>9.61</v>
      </c>
      <c r="J4761" s="289" t="s">
        <v>350</v>
      </c>
      <c r="K4761" s="289" t="s">
        <v>10882</v>
      </c>
      <c r="L4761" s="289" t="s">
        <v>275</v>
      </c>
      <c r="M4761" s="289" t="s">
        <v>10730</v>
      </c>
      <c r="N4761" s="289" t="s">
        <v>818</v>
      </c>
      <c r="O4761" s="289" t="s">
        <v>748</v>
      </c>
      <c r="P4761" s="289" t="str">
        <f>VLOOKUP(CAT_Details[[#This Row],[Delivery Bp Customer Code]],Table6[],2,0)</f>
        <v>No Loc</v>
      </c>
    </row>
    <row r="4762" spans="1:16" x14ac:dyDescent="0.25">
      <c r="A4762" s="289" t="s">
        <v>76</v>
      </c>
      <c r="B4762">
        <v>1</v>
      </c>
      <c r="C4762">
        <v>493</v>
      </c>
      <c r="D4762">
        <v>0.2</v>
      </c>
      <c r="E4762" s="289" t="s">
        <v>10883</v>
      </c>
      <c r="F4762">
        <v>5015271563</v>
      </c>
      <c r="G4762" s="276">
        <v>45721</v>
      </c>
      <c r="H4762">
        <v>20250226661984</v>
      </c>
      <c r="I4762">
        <v>0.32600000000000001</v>
      </c>
      <c r="J4762" s="289" t="s">
        <v>350</v>
      </c>
      <c r="K4762" s="289" t="s">
        <v>10884</v>
      </c>
      <c r="L4762" s="289" t="s">
        <v>275</v>
      </c>
      <c r="M4762" s="289" t="s">
        <v>10730</v>
      </c>
      <c r="N4762" s="289" t="s">
        <v>1275</v>
      </c>
      <c r="O4762" s="289" t="s">
        <v>748</v>
      </c>
      <c r="P4762" s="289" t="str">
        <f>VLOOKUP(CAT_Details[[#This Row],[Delivery Bp Customer Code]],Table6[],2,0)</f>
        <v>No Loc</v>
      </c>
    </row>
    <row r="4763" spans="1:16" x14ac:dyDescent="0.25">
      <c r="A4763" s="289" t="s">
        <v>285</v>
      </c>
      <c r="B4763">
        <v>5</v>
      </c>
      <c r="C4763">
        <v>1996</v>
      </c>
      <c r="D4763">
        <v>2</v>
      </c>
      <c r="E4763" s="289" t="s">
        <v>10875</v>
      </c>
      <c r="F4763">
        <v>5015225342</v>
      </c>
      <c r="G4763" s="276">
        <v>45721</v>
      </c>
      <c r="H4763">
        <v>20250221658376</v>
      </c>
      <c r="I4763">
        <v>6.24</v>
      </c>
      <c r="J4763" s="289" t="s">
        <v>383</v>
      </c>
      <c r="K4763" s="289" t="s">
        <v>10885</v>
      </c>
      <c r="L4763" s="289" t="s">
        <v>275</v>
      </c>
      <c r="M4763" s="289" t="s">
        <v>10772</v>
      </c>
      <c r="N4763" s="289" t="s">
        <v>667</v>
      </c>
      <c r="O4763" s="289" t="s">
        <v>291</v>
      </c>
      <c r="P4763" s="289" t="str">
        <f>VLOOKUP(CAT_Details[[#This Row],[Delivery Bp Customer Code]],Table6[],2,0)</f>
        <v>DX01-L5</v>
      </c>
    </row>
    <row r="4764" spans="1:16" x14ac:dyDescent="0.25">
      <c r="A4764" s="289" t="s">
        <v>285</v>
      </c>
      <c r="B4764">
        <v>16</v>
      </c>
      <c r="C4764">
        <v>6809.12</v>
      </c>
      <c r="D4764">
        <v>6.4</v>
      </c>
      <c r="E4764" s="289" t="s">
        <v>10875</v>
      </c>
      <c r="F4764">
        <v>5015225343</v>
      </c>
      <c r="G4764" s="276">
        <v>45721</v>
      </c>
      <c r="H4764" s="5">
        <v>20250221658373</v>
      </c>
      <c r="I4764">
        <v>19.968</v>
      </c>
      <c r="J4764" s="289" t="s">
        <v>383</v>
      </c>
      <c r="K4764" s="289" t="s">
        <v>10886</v>
      </c>
      <c r="L4764" s="289" t="s">
        <v>275</v>
      </c>
      <c r="M4764" s="289" t="s">
        <v>10772</v>
      </c>
      <c r="N4764" s="289" t="s">
        <v>667</v>
      </c>
      <c r="O4764" s="289" t="s">
        <v>291</v>
      </c>
      <c r="P4764" s="289" t="str">
        <f>VLOOKUP(CAT_Details[[#This Row],[Delivery Bp Customer Code]],Table6[],2,0)</f>
        <v>DX01-L5</v>
      </c>
    </row>
    <row r="4765" spans="1:16" x14ac:dyDescent="0.25">
      <c r="A4765" s="289" t="s">
        <v>285</v>
      </c>
      <c r="B4765">
        <v>4</v>
      </c>
      <c r="C4765">
        <v>343</v>
      </c>
      <c r="D4765">
        <v>1.4</v>
      </c>
      <c r="E4765" s="289" t="s">
        <v>10887</v>
      </c>
      <c r="F4765">
        <v>5015241128</v>
      </c>
      <c r="G4765" s="276">
        <v>45721</v>
      </c>
      <c r="H4765">
        <v>20250221658395</v>
      </c>
      <c r="I4765">
        <v>1.992</v>
      </c>
      <c r="J4765" s="289" t="s">
        <v>294</v>
      </c>
      <c r="K4765" s="289" t="s">
        <v>10888</v>
      </c>
      <c r="L4765" s="289" t="s">
        <v>275</v>
      </c>
      <c r="M4765" s="289" t="s">
        <v>10713</v>
      </c>
      <c r="N4765" s="289" t="s">
        <v>504</v>
      </c>
      <c r="O4765" s="289" t="s">
        <v>291</v>
      </c>
      <c r="P4765" s="289" t="str">
        <f>VLOOKUP(CAT_Details[[#This Row],[Delivery Bp Customer Code]],Table6[],2,0)</f>
        <v>DX01-L5</v>
      </c>
    </row>
    <row r="4766" spans="1:16" x14ac:dyDescent="0.25">
      <c r="A4766" s="289" t="s">
        <v>285</v>
      </c>
      <c r="B4766">
        <v>5</v>
      </c>
      <c r="C4766">
        <v>312</v>
      </c>
      <c r="D4766">
        <v>2</v>
      </c>
      <c r="E4766" s="289" t="s">
        <v>10889</v>
      </c>
      <c r="F4766">
        <v>5015241251</v>
      </c>
      <c r="G4766" s="276">
        <v>45721</v>
      </c>
      <c r="H4766">
        <v>20250219656747</v>
      </c>
      <c r="I4766">
        <v>4.8</v>
      </c>
      <c r="J4766" s="289" t="s">
        <v>324</v>
      </c>
      <c r="K4766" s="289" t="s">
        <v>10890</v>
      </c>
      <c r="L4766" s="289" t="s">
        <v>275</v>
      </c>
      <c r="M4766" s="289" t="s">
        <v>10819</v>
      </c>
      <c r="N4766" s="289" t="s">
        <v>375</v>
      </c>
      <c r="O4766" s="289" t="s">
        <v>291</v>
      </c>
      <c r="P4766" s="289" t="str">
        <f>VLOOKUP(CAT_Details[[#This Row],[Delivery Bp Customer Code]],Table6[],2,0)</f>
        <v>DX01-L5</v>
      </c>
    </row>
    <row r="4767" spans="1:16" x14ac:dyDescent="0.25">
      <c r="A4767" s="289" t="s">
        <v>285</v>
      </c>
      <c r="B4767">
        <v>12</v>
      </c>
      <c r="C4767">
        <v>1260</v>
      </c>
      <c r="D4767">
        <v>4.8</v>
      </c>
      <c r="E4767" s="289" t="s">
        <v>10891</v>
      </c>
      <c r="F4767">
        <v>5015255706</v>
      </c>
      <c r="G4767" s="276">
        <v>45721</v>
      </c>
      <c r="H4767">
        <v>20250224659866</v>
      </c>
      <c r="I4767">
        <v>11.52</v>
      </c>
      <c r="J4767" s="289" t="s">
        <v>345</v>
      </c>
      <c r="K4767" s="289" t="s">
        <v>10892</v>
      </c>
      <c r="L4767" s="289" t="s">
        <v>275</v>
      </c>
      <c r="M4767" s="289" t="s">
        <v>10893</v>
      </c>
      <c r="N4767" s="289" t="s">
        <v>512</v>
      </c>
      <c r="O4767" s="289" t="s">
        <v>291</v>
      </c>
      <c r="P4767" s="289" t="str">
        <f>VLOOKUP(CAT_Details[[#This Row],[Delivery Bp Customer Code]],Table6[],2,0)</f>
        <v>DX01-L5</v>
      </c>
    </row>
    <row r="4768" spans="1:16" x14ac:dyDescent="0.25">
      <c r="A4768" s="289" t="s">
        <v>285</v>
      </c>
      <c r="B4768">
        <v>1</v>
      </c>
      <c r="C4768">
        <v>450</v>
      </c>
      <c r="D4768">
        <v>0.5</v>
      </c>
      <c r="E4768" s="289" t="s">
        <v>10894</v>
      </c>
      <c r="F4768">
        <v>5015255826</v>
      </c>
      <c r="G4768" s="276">
        <v>45721</v>
      </c>
      <c r="H4768">
        <v>20250224659857</v>
      </c>
      <c r="I4768">
        <v>1.2</v>
      </c>
      <c r="J4768" s="289" t="s">
        <v>280</v>
      </c>
      <c r="K4768" s="289" t="s">
        <v>10895</v>
      </c>
      <c r="L4768" s="289" t="s">
        <v>275</v>
      </c>
      <c r="M4768" s="289" t="s">
        <v>10896</v>
      </c>
      <c r="N4768" s="289" t="s">
        <v>534</v>
      </c>
      <c r="O4768" s="289" t="s">
        <v>291</v>
      </c>
      <c r="P4768" s="289" t="str">
        <f>VLOOKUP(CAT_Details[[#This Row],[Delivery Bp Customer Code]],Table6[],2,0)</f>
        <v>DX01-L5</v>
      </c>
    </row>
    <row r="4769" spans="1:16" x14ac:dyDescent="0.25">
      <c r="A4769" s="289" t="s">
        <v>285</v>
      </c>
      <c r="B4769">
        <v>10</v>
      </c>
      <c r="C4769">
        <v>11500</v>
      </c>
      <c r="D4769">
        <v>4</v>
      </c>
      <c r="E4769" s="289" t="s">
        <v>10897</v>
      </c>
      <c r="F4769">
        <v>5015255902</v>
      </c>
      <c r="G4769" s="276">
        <v>45721</v>
      </c>
      <c r="H4769">
        <v>20250224659728</v>
      </c>
      <c r="I4769">
        <v>5.76</v>
      </c>
      <c r="J4769" s="289" t="s">
        <v>324</v>
      </c>
      <c r="K4769" s="289" t="s">
        <v>10898</v>
      </c>
      <c r="L4769" s="289" t="s">
        <v>275</v>
      </c>
      <c r="M4769" s="289" t="s">
        <v>10899</v>
      </c>
      <c r="N4769" s="289" t="s">
        <v>333</v>
      </c>
      <c r="O4769" s="289" t="s">
        <v>291</v>
      </c>
      <c r="P4769" s="289" t="str">
        <f>VLOOKUP(CAT_Details[[#This Row],[Delivery Bp Customer Code]],Table6[],2,0)</f>
        <v>DX01-L5</v>
      </c>
    </row>
    <row r="4770" spans="1:16" x14ac:dyDescent="0.25">
      <c r="A4770" s="289" t="s">
        <v>285</v>
      </c>
      <c r="B4770">
        <v>1</v>
      </c>
      <c r="C4770">
        <v>48</v>
      </c>
      <c r="D4770">
        <v>0.4</v>
      </c>
      <c r="E4770" s="289" t="s">
        <v>10900</v>
      </c>
      <c r="F4770">
        <v>5015256120</v>
      </c>
      <c r="G4770" s="276">
        <v>45721</v>
      </c>
      <c r="H4770">
        <v>20250225660751</v>
      </c>
      <c r="I4770">
        <v>0.40300000000000002</v>
      </c>
      <c r="J4770" s="289" t="s">
        <v>345</v>
      </c>
      <c r="K4770" s="289" t="s">
        <v>10901</v>
      </c>
      <c r="L4770" s="289" t="s">
        <v>275</v>
      </c>
      <c r="M4770" s="289" t="s">
        <v>10893</v>
      </c>
      <c r="N4770" s="289" t="s">
        <v>371</v>
      </c>
      <c r="O4770" s="289" t="s">
        <v>291</v>
      </c>
      <c r="P4770" s="289" t="str">
        <f>VLOOKUP(CAT_Details[[#This Row],[Delivery Bp Customer Code]],Table6[],2,0)</f>
        <v>DX01-L5</v>
      </c>
    </row>
    <row r="4771" spans="1:16" x14ac:dyDescent="0.25">
      <c r="A4771" s="289" t="s">
        <v>285</v>
      </c>
      <c r="B4771">
        <v>8</v>
      </c>
      <c r="C4771">
        <v>960</v>
      </c>
      <c r="D4771">
        <v>3.2</v>
      </c>
      <c r="E4771" s="289" t="s">
        <v>10902</v>
      </c>
      <c r="F4771">
        <v>5015270969</v>
      </c>
      <c r="G4771" s="276">
        <v>45721</v>
      </c>
      <c r="H4771" s="5">
        <v>20250226662020</v>
      </c>
      <c r="I4771">
        <v>7.68</v>
      </c>
      <c r="J4771" s="289" t="s">
        <v>350</v>
      </c>
      <c r="K4771" s="289" t="s">
        <v>10903</v>
      </c>
      <c r="L4771" s="289" t="s">
        <v>275</v>
      </c>
      <c r="M4771" s="289" t="s">
        <v>10730</v>
      </c>
      <c r="N4771" s="289" t="s">
        <v>353</v>
      </c>
      <c r="O4771" s="289" t="s">
        <v>291</v>
      </c>
      <c r="P4771" s="289" t="str">
        <f>VLOOKUP(CAT_Details[[#This Row],[Delivery Bp Customer Code]],Table6[],2,0)</f>
        <v>DX01-L5</v>
      </c>
    </row>
    <row r="4772" spans="1:16" x14ac:dyDescent="0.25">
      <c r="A4772" s="289" t="s">
        <v>285</v>
      </c>
      <c r="B4772">
        <v>1</v>
      </c>
      <c r="C4772">
        <v>120</v>
      </c>
      <c r="D4772">
        <v>0.4</v>
      </c>
      <c r="E4772" s="289" t="s">
        <v>10902</v>
      </c>
      <c r="F4772">
        <v>5015270974</v>
      </c>
      <c r="G4772" s="276">
        <v>45721</v>
      </c>
      <c r="H4772">
        <v>20250226662034</v>
      </c>
      <c r="I4772">
        <v>0.96</v>
      </c>
      <c r="J4772" s="289" t="s">
        <v>350</v>
      </c>
      <c r="K4772" s="289" t="s">
        <v>10904</v>
      </c>
      <c r="L4772" s="289" t="s">
        <v>275</v>
      </c>
      <c r="M4772" s="289" t="s">
        <v>10730</v>
      </c>
      <c r="N4772" s="289" t="s">
        <v>353</v>
      </c>
      <c r="O4772" s="289" t="s">
        <v>291</v>
      </c>
      <c r="P4772" s="289" t="str">
        <f>VLOOKUP(CAT_Details[[#This Row],[Delivery Bp Customer Code]],Table6[],2,0)</f>
        <v>DX01-L5</v>
      </c>
    </row>
    <row r="4773" spans="1:16" x14ac:dyDescent="0.25">
      <c r="A4773" s="289" t="s">
        <v>285</v>
      </c>
      <c r="B4773">
        <v>2</v>
      </c>
      <c r="C4773">
        <v>824</v>
      </c>
      <c r="D4773">
        <v>1</v>
      </c>
      <c r="E4773" s="289" t="s">
        <v>10835</v>
      </c>
      <c r="F4773">
        <v>5015271106</v>
      </c>
      <c r="G4773" s="276">
        <v>45721</v>
      </c>
      <c r="H4773">
        <v>20250226662006</v>
      </c>
      <c r="I4773">
        <v>2.4</v>
      </c>
      <c r="J4773" s="289" t="s">
        <v>350</v>
      </c>
      <c r="K4773" s="289" t="s">
        <v>10905</v>
      </c>
      <c r="L4773" s="289" t="s">
        <v>275</v>
      </c>
      <c r="M4773" s="289" t="s">
        <v>10825</v>
      </c>
      <c r="N4773" s="289" t="s">
        <v>1631</v>
      </c>
      <c r="O4773" s="289" t="s">
        <v>291</v>
      </c>
      <c r="P4773" s="289" t="str">
        <f>VLOOKUP(CAT_Details[[#This Row],[Delivery Bp Customer Code]],Table6[],2,0)</f>
        <v>DX01-L5</v>
      </c>
    </row>
    <row r="4774" spans="1:16" x14ac:dyDescent="0.25">
      <c r="A4774" s="289" t="s">
        <v>285</v>
      </c>
      <c r="B4774">
        <v>1</v>
      </c>
      <c r="C4774">
        <v>414</v>
      </c>
      <c r="D4774">
        <v>0.5</v>
      </c>
      <c r="E4774" s="289" t="s">
        <v>10835</v>
      </c>
      <c r="F4774">
        <v>5015271110</v>
      </c>
      <c r="G4774" s="276">
        <v>45721</v>
      </c>
      <c r="H4774">
        <v>20250226661998</v>
      </c>
      <c r="I4774">
        <v>1.2</v>
      </c>
      <c r="J4774" s="289" t="s">
        <v>350</v>
      </c>
      <c r="K4774" s="289" t="s">
        <v>10906</v>
      </c>
      <c r="L4774" s="289" t="s">
        <v>275</v>
      </c>
      <c r="M4774" s="289" t="s">
        <v>10825</v>
      </c>
      <c r="N4774" s="289" t="s">
        <v>1631</v>
      </c>
      <c r="O4774" s="289" t="s">
        <v>291</v>
      </c>
      <c r="P4774" s="289" t="str">
        <f>VLOOKUP(CAT_Details[[#This Row],[Delivery Bp Customer Code]],Table6[],2,0)</f>
        <v>DX01-L5</v>
      </c>
    </row>
    <row r="4775" spans="1:16" x14ac:dyDescent="0.25">
      <c r="A4775" s="289" t="s">
        <v>285</v>
      </c>
      <c r="B4775">
        <v>1</v>
      </c>
      <c r="C4775">
        <v>10</v>
      </c>
      <c r="D4775">
        <v>0.03</v>
      </c>
      <c r="E4775" s="289" t="s">
        <v>10907</v>
      </c>
      <c r="F4775">
        <v>5015271245</v>
      </c>
      <c r="G4775" s="276">
        <v>45721</v>
      </c>
      <c r="H4775">
        <v>20250226661744</v>
      </c>
      <c r="I4775">
        <v>1.2E-2</v>
      </c>
      <c r="J4775" s="289" t="s">
        <v>350</v>
      </c>
      <c r="K4775" s="289" t="s">
        <v>10908</v>
      </c>
      <c r="L4775" s="289" t="s">
        <v>275</v>
      </c>
      <c r="M4775" s="289" t="s">
        <v>10825</v>
      </c>
      <c r="N4775" s="289" t="s">
        <v>360</v>
      </c>
      <c r="O4775" s="289" t="s">
        <v>291</v>
      </c>
      <c r="P4775" s="289" t="str">
        <f>VLOOKUP(CAT_Details[[#This Row],[Delivery Bp Customer Code]],Table6[],2,0)</f>
        <v>DX01-L5</v>
      </c>
    </row>
    <row r="4776" spans="1:16" x14ac:dyDescent="0.25">
      <c r="A4776" s="289" t="s">
        <v>285</v>
      </c>
      <c r="B4776">
        <v>19</v>
      </c>
      <c r="C4776">
        <v>4400</v>
      </c>
      <c r="D4776">
        <v>9.51</v>
      </c>
      <c r="E4776" s="289" t="s">
        <v>10881</v>
      </c>
      <c r="F4776">
        <v>5015271457</v>
      </c>
      <c r="G4776" s="276">
        <v>45721</v>
      </c>
      <c r="H4776">
        <v>20250226661523</v>
      </c>
      <c r="I4776">
        <v>22.823</v>
      </c>
      <c r="J4776" s="289" t="s">
        <v>350</v>
      </c>
      <c r="K4776" s="289" t="s">
        <v>10909</v>
      </c>
      <c r="L4776" s="289" t="s">
        <v>275</v>
      </c>
      <c r="M4776" s="289" t="s">
        <v>10730</v>
      </c>
      <c r="N4776" s="289" t="s">
        <v>818</v>
      </c>
      <c r="O4776" s="289" t="s">
        <v>291</v>
      </c>
      <c r="P4776" s="289" t="str">
        <f>VLOOKUP(CAT_Details[[#This Row],[Delivery Bp Customer Code]],Table6[],2,0)</f>
        <v>DX01-L5</v>
      </c>
    </row>
    <row r="4777" spans="1:16" x14ac:dyDescent="0.25">
      <c r="A4777" s="289" t="s">
        <v>285</v>
      </c>
      <c r="B4777">
        <v>21</v>
      </c>
      <c r="C4777">
        <v>3447</v>
      </c>
      <c r="D4777">
        <v>9.43</v>
      </c>
      <c r="E4777" s="289" t="s">
        <v>10910</v>
      </c>
      <c r="F4777">
        <v>5015271648</v>
      </c>
      <c r="G4777" s="276">
        <v>45721</v>
      </c>
      <c r="H4777">
        <v>20250225660941</v>
      </c>
      <c r="I4777">
        <v>20.146000000000001</v>
      </c>
      <c r="J4777" s="289" t="s">
        <v>350</v>
      </c>
      <c r="K4777" s="289" t="s">
        <v>10911</v>
      </c>
      <c r="L4777" s="289" t="s">
        <v>275</v>
      </c>
      <c r="M4777" s="289" t="s">
        <v>10839</v>
      </c>
      <c r="N4777" s="289" t="s">
        <v>357</v>
      </c>
      <c r="O4777" s="289" t="s">
        <v>291</v>
      </c>
      <c r="P4777" s="289" t="str">
        <f>VLOOKUP(CAT_Details[[#This Row],[Delivery Bp Customer Code]],Table6[],2,0)</f>
        <v>DX01-L5</v>
      </c>
    </row>
    <row r="4778" spans="1:16" x14ac:dyDescent="0.25">
      <c r="A4778" s="289" t="s">
        <v>285</v>
      </c>
      <c r="B4778">
        <v>3</v>
      </c>
      <c r="C4778">
        <v>395.15</v>
      </c>
      <c r="D4778">
        <v>0.98</v>
      </c>
      <c r="E4778" s="289" t="s">
        <v>10912</v>
      </c>
      <c r="F4778">
        <v>5015301118</v>
      </c>
      <c r="G4778" s="276">
        <v>45721</v>
      </c>
      <c r="H4778">
        <v>20250228664006</v>
      </c>
      <c r="I4778">
        <v>2.0920000000000001</v>
      </c>
      <c r="J4778" s="289" t="s">
        <v>273</v>
      </c>
      <c r="K4778" s="289" t="s">
        <v>10913</v>
      </c>
      <c r="L4778" s="289" t="s">
        <v>275</v>
      </c>
      <c r="M4778" s="289" t="s">
        <v>10828</v>
      </c>
      <c r="N4778" s="289" t="s">
        <v>519</v>
      </c>
      <c r="O4778" s="289" t="s">
        <v>291</v>
      </c>
      <c r="P4778" s="289" t="str">
        <f>VLOOKUP(CAT_Details[[#This Row],[Delivery Bp Customer Code]],Table6[],2,0)</f>
        <v>DX01-L5</v>
      </c>
    </row>
    <row r="4779" spans="1:16" x14ac:dyDescent="0.25">
      <c r="A4779" s="289" t="s">
        <v>285</v>
      </c>
      <c r="B4779">
        <v>2</v>
      </c>
      <c r="C4779">
        <v>199.29</v>
      </c>
      <c r="D4779">
        <v>0.52</v>
      </c>
      <c r="E4779" s="289" t="s">
        <v>10912</v>
      </c>
      <c r="F4779">
        <v>5015301119</v>
      </c>
      <c r="G4779" s="276">
        <v>45721</v>
      </c>
      <c r="H4779">
        <v>20250228664013</v>
      </c>
      <c r="I4779">
        <v>1.071</v>
      </c>
      <c r="J4779" s="289" t="s">
        <v>273</v>
      </c>
      <c r="K4779" s="289" t="s">
        <v>10914</v>
      </c>
      <c r="L4779" s="289" t="s">
        <v>275</v>
      </c>
      <c r="M4779" s="289" t="s">
        <v>10828</v>
      </c>
      <c r="N4779" s="289" t="s">
        <v>519</v>
      </c>
      <c r="O4779" s="289" t="s">
        <v>291</v>
      </c>
      <c r="P4779" s="289" t="str">
        <f>VLOOKUP(CAT_Details[[#This Row],[Delivery Bp Customer Code]],Table6[],2,0)</f>
        <v>DX01-L5</v>
      </c>
    </row>
    <row r="4780" spans="1:16" x14ac:dyDescent="0.25">
      <c r="A4780" s="289" t="s">
        <v>521</v>
      </c>
      <c r="B4780">
        <v>1</v>
      </c>
      <c r="C4780">
        <v>122</v>
      </c>
      <c r="D4780">
        <v>0.5</v>
      </c>
      <c r="E4780" s="289" t="s">
        <v>10915</v>
      </c>
      <c r="F4780">
        <v>5015271081</v>
      </c>
      <c r="G4780" s="276">
        <v>45721</v>
      </c>
      <c r="H4780">
        <v>20250226661558</v>
      </c>
      <c r="I4780">
        <v>0.44400000000000001</v>
      </c>
      <c r="J4780" s="289" t="s">
        <v>350</v>
      </c>
      <c r="K4780" s="289" t="s">
        <v>10916</v>
      </c>
      <c r="L4780" s="289" t="s">
        <v>275</v>
      </c>
      <c r="M4780" s="289" t="s">
        <v>10730</v>
      </c>
      <c r="N4780" s="289" t="s">
        <v>1631</v>
      </c>
      <c r="O4780" s="289" t="s">
        <v>525</v>
      </c>
      <c r="P4780" s="289" t="str">
        <f>VLOOKUP(CAT_Details[[#This Row],[Delivery Bp Customer Code]],Table6[],2,0)</f>
        <v>No Loc</v>
      </c>
    </row>
    <row r="4781" spans="1:16" x14ac:dyDescent="0.25">
      <c r="A4781" s="289" t="s">
        <v>272</v>
      </c>
      <c r="B4781">
        <v>19</v>
      </c>
      <c r="C4781">
        <v>1567.5</v>
      </c>
      <c r="D4781">
        <v>7.6</v>
      </c>
      <c r="E4781" s="289" t="s">
        <v>10917</v>
      </c>
      <c r="F4781">
        <v>5015271266</v>
      </c>
      <c r="G4781" s="276">
        <v>45721</v>
      </c>
      <c r="H4781" s="5">
        <v>20250225660832</v>
      </c>
      <c r="I4781">
        <v>13.68</v>
      </c>
      <c r="J4781" s="289" t="s">
        <v>350</v>
      </c>
      <c r="K4781" s="289" t="s">
        <v>10918</v>
      </c>
      <c r="L4781" s="289" t="s">
        <v>275</v>
      </c>
      <c r="M4781" s="289" t="s">
        <v>10825</v>
      </c>
      <c r="N4781" s="289" t="s">
        <v>846</v>
      </c>
      <c r="O4781" s="289" t="s">
        <v>277</v>
      </c>
      <c r="P4781" s="289" t="str">
        <f>VLOOKUP(CAT_Details[[#This Row],[Delivery Bp Customer Code]],Table6[],2,0)</f>
        <v>U2-L5</v>
      </c>
    </row>
    <row r="4782" spans="1:16" x14ac:dyDescent="0.25">
      <c r="A4782" s="289" t="s">
        <v>272</v>
      </c>
      <c r="B4782">
        <v>1</v>
      </c>
      <c r="C4782">
        <v>1</v>
      </c>
      <c r="D4782">
        <v>0.1</v>
      </c>
      <c r="E4782" s="289" t="s">
        <v>10919</v>
      </c>
      <c r="F4782">
        <v>5015301364</v>
      </c>
      <c r="G4782" s="276">
        <v>45721</v>
      </c>
      <c r="H4782">
        <v>20250227663254</v>
      </c>
      <c r="I4782">
        <v>0.06</v>
      </c>
      <c r="J4782" s="289" t="s">
        <v>273</v>
      </c>
      <c r="K4782" s="289" t="s">
        <v>10920</v>
      </c>
      <c r="L4782" s="289" t="s">
        <v>275</v>
      </c>
      <c r="M4782" s="289" t="s">
        <v>10828</v>
      </c>
      <c r="N4782" s="289" t="s">
        <v>9613</v>
      </c>
      <c r="O4782" s="289" t="s">
        <v>277</v>
      </c>
      <c r="P4782" s="289" t="str">
        <f>VLOOKUP(CAT_Details[[#This Row],[Delivery Bp Customer Code]],Table6[],2,0)</f>
        <v>U2-L5</v>
      </c>
    </row>
    <row r="4783" spans="1:16" x14ac:dyDescent="0.25">
      <c r="A4783" s="289" t="s">
        <v>278</v>
      </c>
      <c r="B4783">
        <v>1</v>
      </c>
      <c r="C4783">
        <v>325</v>
      </c>
      <c r="D4783">
        <v>0.4</v>
      </c>
      <c r="E4783" s="289" t="s">
        <v>10921</v>
      </c>
      <c r="F4783">
        <v>5015240618</v>
      </c>
      <c r="G4783" s="276">
        <v>45722</v>
      </c>
      <c r="H4783">
        <v>20250224659869</v>
      </c>
      <c r="I4783">
        <v>0.52800000000000002</v>
      </c>
      <c r="J4783" s="289" t="s">
        <v>317</v>
      </c>
      <c r="K4783" s="289" t="s">
        <v>10922</v>
      </c>
      <c r="L4783" s="289" t="s">
        <v>275</v>
      </c>
      <c r="M4783" s="289" t="s">
        <v>10923</v>
      </c>
      <c r="N4783" s="289" t="s">
        <v>320</v>
      </c>
      <c r="O4783" s="289" t="s">
        <v>498</v>
      </c>
      <c r="P4783" s="289" t="str">
        <f>VLOOKUP(CAT_Details[[#This Row],[Delivery Bp Customer Code]],Table6[],2,0)</f>
        <v>DK-BM01</v>
      </c>
    </row>
    <row r="4784" spans="1:16" x14ac:dyDescent="0.25">
      <c r="A4784" s="289" t="s">
        <v>278</v>
      </c>
      <c r="B4784">
        <v>8</v>
      </c>
      <c r="C4784">
        <v>784</v>
      </c>
      <c r="D4784">
        <v>1.6</v>
      </c>
      <c r="E4784" s="289" t="s">
        <v>10924</v>
      </c>
      <c r="F4784">
        <v>5015271063</v>
      </c>
      <c r="G4784" s="276">
        <v>45722</v>
      </c>
      <c r="H4784">
        <v>20250225661206</v>
      </c>
      <c r="I4784">
        <v>3.84</v>
      </c>
      <c r="J4784" s="289" t="s">
        <v>324</v>
      </c>
      <c r="K4784" s="289" t="s">
        <v>10925</v>
      </c>
      <c r="L4784" s="289" t="s">
        <v>275</v>
      </c>
      <c r="M4784" s="289" t="s">
        <v>10822</v>
      </c>
      <c r="N4784" s="289" t="s">
        <v>1067</v>
      </c>
      <c r="O4784" s="289" t="s">
        <v>498</v>
      </c>
      <c r="P4784" s="289" t="str">
        <f>VLOOKUP(CAT_Details[[#This Row],[Delivery Bp Customer Code]],Table6[],2,0)</f>
        <v>DK-BM01</v>
      </c>
    </row>
    <row r="4785" spans="1:16" x14ac:dyDescent="0.25">
      <c r="A4785" s="289" t="s">
        <v>278</v>
      </c>
      <c r="B4785">
        <v>1</v>
      </c>
      <c r="C4785">
        <v>11</v>
      </c>
      <c r="D4785">
        <v>0.06</v>
      </c>
      <c r="E4785" s="289" t="s">
        <v>10926</v>
      </c>
      <c r="F4785">
        <v>5015285825</v>
      </c>
      <c r="G4785" s="276">
        <v>45722</v>
      </c>
      <c r="H4785">
        <v>20250226662257</v>
      </c>
      <c r="I4785">
        <v>2.1999999999999999E-2</v>
      </c>
      <c r="J4785" s="289" t="s">
        <v>350</v>
      </c>
      <c r="K4785" s="289" t="s">
        <v>10927</v>
      </c>
      <c r="L4785" s="289" t="s">
        <v>275</v>
      </c>
      <c r="M4785" s="289" t="s">
        <v>10839</v>
      </c>
      <c r="N4785" s="289" t="s">
        <v>482</v>
      </c>
      <c r="O4785" s="289" t="s">
        <v>498</v>
      </c>
      <c r="P4785" s="289" t="str">
        <f>VLOOKUP(CAT_Details[[#This Row],[Delivery Bp Customer Code]],Table6[],2,0)</f>
        <v>DK-BM01</v>
      </c>
    </row>
    <row r="4786" spans="1:16" x14ac:dyDescent="0.25">
      <c r="A4786" s="289" t="s">
        <v>278</v>
      </c>
      <c r="B4786">
        <v>8</v>
      </c>
      <c r="C4786">
        <v>1544</v>
      </c>
      <c r="D4786">
        <v>3.2</v>
      </c>
      <c r="E4786" s="289" t="s">
        <v>10928</v>
      </c>
      <c r="F4786">
        <v>5015285959</v>
      </c>
      <c r="G4786" s="276">
        <v>45722</v>
      </c>
      <c r="H4786">
        <v>20250225661341</v>
      </c>
      <c r="I4786">
        <v>3.84</v>
      </c>
      <c r="J4786" s="289" t="s">
        <v>280</v>
      </c>
      <c r="K4786" s="289" t="s">
        <v>10929</v>
      </c>
      <c r="L4786" s="289" t="s">
        <v>275</v>
      </c>
      <c r="M4786" s="289" t="s">
        <v>10930</v>
      </c>
      <c r="N4786" s="289" t="s">
        <v>636</v>
      </c>
      <c r="O4786" s="289" t="s">
        <v>498</v>
      </c>
      <c r="P4786" s="289" t="str">
        <f>VLOOKUP(CAT_Details[[#This Row],[Delivery Bp Customer Code]],Table6[],2,0)</f>
        <v>DK-BM01</v>
      </c>
    </row>
    <row r="4787" spans="1:16" x14ac:dyDescent="0.25">
      <c r="A4787" s="289" t="s">
        <v>278</v>
      </c>
      <c r="B4787">
        <v>1</v>
      </c>
      <c r="C4787">
        <v>436</v>
      </c>
      <c r="D4787">
        <v>0.4</v>
      </c>
      <c r="E4787" s="289" t="s">
        <v>10931</v>
      </c>
      <c r="F4787">
        <v>5015285967</v>
      </c>
      <c r="G4787" s="276">
        <v>45722</v>
      </c>
      <c r="H4787">
        <v>20250225660810</v>
      </c>
      <c r="I4787">
        <v>0.48</v>
      </c>
      <c r="J4787" s="289" t="s">
        <v>280</v>
      </c>
      <c r="K4787" s="289" t="s">
        <v>10932</v>
      </c>
      <c r="L4787" s="289" t="s">
        <v>275</v>
      </c>
      <c r="M4787" s="289" t="s">
        <v>10930</v>
      </c>
      <c r="N4787" s="289" t="s">
        <v>643</v>
      </c>
      <c r="O4787" s="289" t="s">
        <v>498</v>
      </c>
      <c r="P4787" s="289" t="str">
        <f>VLOOKUP(CAT_Details[[#This Row],[Delivery Bp Customer Code]],Table6[],2,0)</f>
        <v>DK-BM01</v>
      </c>
    </row>
    <row r="4788" spans="1:16" x14ac:dyDescent="0.25">
      <c r="A4788" s="289" t="s">
        <v>278</v>
      </c>
      <c r="B4788">
        <v>3</v>
      </c>
      <c r="C4788">
        <v>1845</v>
      </c>
      <c r="D4788">
        <v>0.6</v>
      </c>
      <c r="E4788" s="289" t="s">
        <v>10933</v>
      </c>
      <c r="F4788">
        <v>5015301435</v>
      </c>
      <c r="G4788" s="276">
        <v>45722</v>
      </c>
      <c r="H4788" s="5">
        <v>20250228664379</v>
      </c>
      <c r="I4788">
        <v>1.21</v>
      </c>
      <c r="J4788" s="289" t="s">
        <v>280</v>
      </c>
      <c r="K4788" s="289" t="s">
        <v>10934</v>
      </c>
      <c r="L4788" s="289" t="s">
        <v>275</v>
      </c>
      <c r="M4788" s="289" t="s">
        <v>10930</v>
      </c>
      <c r="N4788" s="289" t="s">
        <v>314</v>
      </c>
      <c r="O4788" s="289" t="s">
        <v>498</v>
      </c>
      <c r="P4788" s="289" t="str">
        <f>VLOOKUP(CAT_Details[[#This Row],[Delivery Bp Customer Code]],Table6[],2,0)</f>
        <v>DK-BM01</v>
      </c>
    </row>
    <row r="4789" spans="1:16" x14ac:dyDescent="0.25">
      <c r="A4789" s="289" t="s">
        <v>75</v>
      </c>
      <c r="B4789">
        <v>2</v>
      </c>
      <c r="C4789">
        <v>2</v>
      </c>
      <c r="D4789">
        <v>0.05</v>
      </c>
      <c r="E4789" s="289" t="s">
        <v>10935</v>
      </c>
      <c r="F4789">
        <v>5015271094</v>
      </c>
      <c r="G4789" s="276">
        <v>45722</v>
      </c>
      <c r="H4789" s="5">
        <v>20250225661313</v>
      </c>
      <c r="I4789">
        <v>4.0000000000000001E-3</v>
      </c>
      <c r="J4789" s="289" t="s">
        <v>324</v>
      </c>
      <c r="K4789" s="289" t="s">
        <v>10936</v>
      </c>
      <c r="L4789" s="289" t="s">
        <v>275</v>
      </c>
      <c r="M4789" s="289" t="s">
        <v>10819</v>
      </c>
      <c r="N4789" s="289" t="s">
        <v>2561</v>
      </c>
      <c r="O4789" s="289" t="s">
        <v>2173</v>
      </c>
      <c r="P4789" s="289" t="str">
        <f>VLOOKUP(CAT_Details[[#This Row],[Delivery Bp Customer Code]],Table6[],2,0)</f>
        <v>OYL1</v>
      </c>
    </row>
    <row r="4790" spans="1:16" x14ac:dyDescent="0.25">
      <c r="A4790" s="289" t="s">
        <v>75</v>
      </c>
      <c r="B4790">
        <v>1</v>
      </c>
      <c r="C4790">
        <v>180</v>
      </c>
      <c r="D4790">
        <v>0.4</v>
      </c>
      <c r="E4790" s="289" t="s">
        <v>10937</v>
      </c>
      <c r="F4790">
        <v>5015271111</v>
      </c>
      <c r="G4790" s="276">
        <v>45722</v>
      </c>
      <c r="H4790">
        <v>20250226661833</v>
      </c>
      <c r="I4790">
        <v>0.96</v>
      </c>
      <c r="J4790" s="289" t="s">
        <v>324</v>
      </c>
      <c r="K4790" s="289" t="s">
        <v>10938</v>
      </c>
      <c r="L4790" s="289" t="s">
        <v>275</v>
      </c>
      <c r="M4790" s="289" t="s">
        <v>10819</v>
      </c>
      <c r="N4790" s="289" t="s">
        <v>2727</v>
      </c>
      <c r="O4790" s="289" t="s">
        <v>2173</v>
      </c>
      <c r="P4790" s="289" t="str">
        <f>VLOOKUP(CAT_Details[[#This Row],[Delivery Bp Customer Code]],Table6[],2,0)</f>
        <v>OYL1</v>
      </c>
    </row>
    <row r="4791" spans="1:16" x14ac:dyDescent="0.25">
      <c r="A4791" s="289" t="s">
        <v>75</v>
      </c>
      <c r="B4791">
        <v>1</v>
      </c>
      <c r="C4791">
        <v>180</v>
      </c>
      <c r="D4791">
        <v>0.4</v>
      </c>
      <c r="E4791" s="289" t="s">
        <v>10937</v>
      </c>
      <c r="F4791">
        <v>5015271114</v>
      </c>
      <c r="G4791" s="276">
        <v>45722</v>
      </c>
      <c r="H4791">
        <v>20250226661838</v>
      </c>
      <c r="I4791">
        <v>0.96</v>
      </c>
      <c r="J4791" s="289" t="s">
        <v>324</v>
      </c>
      <c r="K4791" s="289" t="s">
        <v>10939</v>
      </c>
      <c r="L4791" s="289" t="s">
        <v>275</v>
      </c>
      <c r="M4791" s="289" t="s">
        <v>10819</v>
      </c>
      <c r="N4791" s="289" t="s">
        <v>2727</v>
      </c>
      <c r="O4791" s="289" t="s">
        <v>2173</v>
      </c>
      <c r="P4791" s="289" t="str">
        <f>VLOOKUP(CAT_Details[[#This Row],[Delivery Bp Customer Code]],Table6[],2,0)</f>
        <v>OYL1</v>
      </c>
    </row>
    <row r="4792" spans="1:16" x14ac:dyDescent="0.25">
      <c r="A4792" s="289" t="s">
        <v>75</v>
      </c>
      <c r="B4792">
        <v>1</v>
      </c>
      <c r="C4792">
        <v>14</v>
      </c>
      <c r="D4792">
        <v>0.08</v>
      </c>
      <c r="E4792" s="289" t="s">
        <v>10940</v>
      </c>
      <c r="F4792">
        <v>5015271337</v>
      </c>
      <c r="G4792" s="276">
        <v>45722</v>
      </c>
      <c r="H4792" s="5">
        <v>20250225660463</v>
      </c>
      <c r="I4792">
        <v>6.3E-2</v>
      </c>
      <c r="J4792" s="289" t="s">
        <v>345</v>
      </c>
      <c r="K4792" s="289" t="s">
        <v>10941</v>
      </c>
      <c r="L4792" s="289" t="s">
        <v>275</v>
      </c>
      <c r="M4792" s="289" t="s">
        <v>10893</v>
      </c>
      <c r="N4792" s="289" t="s">
        <v>5824</v>
      </c>
      <c r="O4792" s="289" t="s">
        <v>5281</v>
      </c>
      <c r="P4792" s="289" t="str">
        <f>VLOOKUP(CAT_Details[[#This Row],[Delivery Bp Customer Code]],Table6[],2,0)</f>
        <v>DK-LW08</v>
      </c>
    </row>
    <row r="4793" spans="1:16" x14ac:dyDescent="0.25">
      <c r="A4793" s="289" t="s">
        <v>75</v>
      </c>
      <c r="B4793">
        <v>1</v>
      </c>
      <c r="C4793">
        <v>70</v>
      </c>
      <c r="D4793">
        <v>0.2</v>
      </c>
      <c r="E4793" s="289" t="s">
        <v>10942</v>
      </c>
      <c r="F4793">
        <v>5015285637</v>
      </c>
      <c r="G4793" s="276">
        <v>45722</v>
      </c>
      <c r="H4793">
        <v>20250227663131</v>
      </c>
      <c r="I4793">
        <v>0.34599999999999997</v>
      </c>
      <c r="J4793" s="289" t="s">
        <v>350</v>
      </c>
      <c r="K4793" s="289" t="s">
        <v>10943</v>
      </c>
      <c r="L4793" s="289" t="s">
        <v>275</v>
      </c>
      <c r="M4793" s="289" t="s">
        <v>10944</v>
      </c>
      <c r="N4793" s="289" t="s">
        <v>2256</v>
      </c>
      <c r="O4793" s="289" t="s">
        <v>2173</v>
      </c>
      <c r="P4793" s="289" t="str">
        <f>VLOOKUP(CAT_Details[[#This Row],[Delivery Bp Customer Code]],Table6[],2,0)</f>
        <v>OYL1</v>
      </c>
    </row>
    <row r="4794" spans="1:16" x14ac:dyDescent="0.25">
      <c r="A4794" s="289" t="s">
        <v>75</v>
      </c>
      <c r="B4794">
        <v>1</v>
      </c>
      <c r="C4794">
        <v>5</v>
      </c>
      <c r="D4794">
        <v>0.1</v>
      </c>
      <c r="E4794" s="289" t="s">
        <v>10945</v>
      </c>
      <c r="F4794">
        <v>5015285820</v>
      </c>
      <c r="G4794" s="276">
        <v>45722</v>
      </c>
      <c r="H4794">
        <v>20250226662333</v>
      </c>
      <c r="I4794">
        <v>9.6000000000000002E-2</v>
      </c>
      <c r="J4794" s="289" t="s">
        <v>350</v>
      </c>
      <c r="K4794" s="289" t="s">
        <v>10946</v>
      </c>
      <c r="L4794" s="289" t="s">
        <v>275</v>
      </c>
      <c r="M4794" s="289" t="s">
        <v>10944</v>
      </c>
      <c r="N4794" s="289" t="s">
        <v>5415</v>
      </c>
      <c r="O4794" s="289" t="s">
        <v>2173</v>
      </c>
      <c r="P4794" s="289" t="str">
        <f>VLOOKUP(CAT_Details[[#This Row],[Delivery Bp Customer Code]],Table6[],2,0)</f>
        <v>OYL1</v>
      </c>
    </row>
    <row r="4795" spans="1:16" x14ac:dyDescent="0.25">
      <c r="A4795" s="289" t="s">
        <v>75</v>
      </c>
      <c r="B4795">
        <v>1</v>
      </c>
      <c r="C4795">
        <v>33.9</v>
      </c>
      <c r="D4795">
        <v>0.2</v>
      </c>
      <c r="E4795" s="289" t="s">
        <v>10947</v>
      </c>
      <c r="F4795">
        <v>5015285841</v>
      </c>
      <c r="G4795" s="276">
        <v>45722</v>
      </c>
      <c r="H4795" s="5">
        <v>20250225660534</v>
      </c>
      <c r="I4795">
        <v>0.192</v>
      </c>
      <c r="J4795" s="289" t="s">
        <v>280</v>
      </c>
      <c r="K4795" s="289" t="s">
        <v>10948</v>
      </c>
      <c r="L4795" s="289" t="s">
        <v>275</v>
      </c>
      <c r="M4795" s="289" t="s">
        <v>10930</v>
      </c>
      <c r="N4795" s="289" t="s">
        <v>2921</v>
      </c>
      <c r="O4795" s="289" t="s">
        <v>2173</v>
      </c>
      <c r="P4795" s="289" t="str">
        <f>VLOOKUP(CAT_Details[[#This Row],[Delivery Bp Customer Code]],Table6[],2,0)</f>
        <v>OYL1</v>
      </c>
    </row>
    <row r="4796" spans="1:16" x14ac:dyDescent="0.25">
      <c r="A4796" s="289" t="s">
        <v>75</v>
      </c>
      <c r="B4796">
        <v>1</v>
      </c>
      <c r="C4796">
        <v>425</v>
      </c>
      <c r="D4796">
        <v>0.4</v>
      </c>
      <c r="E4796" s="289" t="s">
        <v>10949</v>
      </c>
      <c r="F4796">
        <v>5015286037</v>
      </c>
      <c r="G4796" s="276">
        <v>45722</v>
      </c>
      <c r="H4796" s="5">
        <v>20250226662269</v>
      </c>
      <c r="I4796">
        <v>0.38400000000000001</v>
      </c>
      <c r="J4796" s="289" t="s">
        <v>350</v>
      </c>
      <c r="K4796" s="289" t="s">
        <v>10950</v>
      </c>
      <c r="L4796" s="289" t="s">
        <v>275</v>
      </c>
      <c r="M4796" s="289" t="s">
        <v>10839</v>
      </c>
      <c r="N4796" s="289" t="s">
        <v>2349</v>
      </c>
      <c r="O4796" s="289" t="s">
        <v>2173</v>
      </c>
      <c r="P4796" s="289" t="str">
        <f>VLOOKUP(CAT_Details[[#This Row],[Delivery Bp Customer Code]],Table6[],2,0)</f>
        <v>OYL1</v>
      </c>
    </row>
    <row r="4797" spans="1:16" x14ac:dyDescent="0.25">
      <c r="A4797" s="289" t="s">
        <v>75</v>
      </c>
      <c r="B4797">
        <v>1</v>
      </c>
      <c r="C4797">
        <v>388</v>
      </c>
      <c r="D4797">
        <v>0.2</v>
      </c>
      <c r="E4797" s="289" t="s">
        <v>10951</v>
      </c>
      <c r="F4797">
        <v>5015301463</v>
      </c>
      <c r="G4797" s="276">
        <v>45722</v>
      </c>
      <c r="H4797">
        <v>20250226662457</v>
      </c>
      <c r="I4797">
        <v>0.48</v>
      </c>
      <c r="J4797" s="289" t="s">
        <v>280</v>
      </c>
      <c r="K4797" s="289" t="s">
        <v>10952</v>
      </c>
      <c r="L4797" s="289" t="s">
        <v>275</v>
      </c>
      <c r="M4797" s="289" t="s">
        <v>10721</v>
      </c>
      <c r="N4797" s="289" t="s">
        <v>1399</v>
      </c>
      <c r="O4797" s="289" t="s">
        <v>2173</v>
      </c>
      <c r="P4797" s="289" t="str">
        <f>VLOOKUP(CAT_Details[[#This Row],[Delivery Bp Customer Code]],Table6[],2,0)</f>
        <v>OYL1</v>
      </c>
    </row>
    <row r="4798" spans="1:16" x14ac:dyDescent="0.25">
      <c r="A4798" s="289" t="s">
        <v>75</v>
      </c>
      <c r="B4798">
        <v>20</v>
      </c>
      <c r="C4798">
        <v>9997.68</v>
      </c>
      <c r="D4798">
        <v>8</v>
      </c>
      <c r="E4798" s="289" t="s">
        <v>10953</v>
      </c>
      <c r="F4798">
        <v>5015315666</v>
      </c>
      <c r="G4798" s="276">
        <v>45722</v>
      </c>
      <c r="H4798">
        <v>20250303665446</v>
      </c>
      <c r="I4798">
        <v>19.2</v>
      </c>
      <c r="J4798" s="289" t="s">
        <v>273</v>
      </c>
      <c r="K4798" s="289" t="s">
        <v>10954</v>
      </c>
      <c r="L4798" s="289" t="s">
        <v>275</v>
      </c>
      <c r="M4798" s="289" t="s">
        <v>10955</v>
      </c>
      <c r="N4798" s="289" t="s">
        <v>1142</v>
      </c>
      <c r="O4798" s="289" t="s">
        <v>2173</v>
      </c>
      <c r="P4798" s="289" t="str">
        <f>VLOOKUP(CAT_Details[[#This Row],[Delivery Bp Customer Code]],Table6[],2,0)</f>
        <v>OYL1</v>
      </c>
    </row>
    <row r="4799" spans="1:16" x14ac:dyDescent="0.25">
      <c r="A4799" s="289" t="s">
        <v>75</v>
      </c>
      <c r="B4799">
        <v>1</v>
      </c>
      <c r="C4799">
        <v>104</v>
      </c>
      <c r="D4799">
        <v>0.4</v>
      </c>
      <c r="E4799" s="289" t="s">
        <v>10956</v>
      </c>
      <c r="F4799">
        <v>5015315726</v>
      </c>
      <c r="G4799" s="276">
        <v>45722</v>
      </c>
      <c r="H4799">
        <v>20250226662029</v>
      </c>
      <c r="I4799">
        <v>0.86399999999999999</v>
      </c>
      <c r="J4799" s="289" t="s">
        <v>302</v>
      </c>
      <c r="K4799" s="289" t="s">
        <v>10957</v>
      </c>
      <c r="L4799" s="289" t="s">
        <v>275</v>
      </c>
      <c r="M4799" s="289" t="s">
        <v>10923</v>
      </c>
      <c r="N4799" s="289" t="s">
        <v>450</v>
      </c>
      <c r="O4799" s="289" t="s">
        <v>2173</v>
      </c>
      <c r="P4799" s="289" t="str">
        <f>VLOOKUP(CAT_Details[[#This Row],[Delivery Bp Customer Code]],Table6[],2,0)</f>
        <v>OYL1</v>
      </c>
    </row>
    <row r="4800" spans="1:16" x14ac:dyDescent="0.25">
      <c r="A4800" s="289" t="s">
        <v>75</v>
      </c>
      <c r="B4800">
        <v>5</v>
      </c>
      <c r="C4800">
        <v>1011.3</v>
      </c>
      <c r="D4800">
        <v>2</v>
      </c>
      <c r="E4800" s="289" t="s">
        <v>10958</v>
      </c>
      <c r="F4800">
        <v>5015315788</v>
      </c>
      <c r="G4800" s="276">
        <v>45722</v>
      </c>
      <c r="H4800">
        <v>20250303665184</v>
      </c>
      <c r="I4800">
        <v>4.8</v>
      </c>
      <c r="J4800" s="289" t="s">
        <v>273</v>
      </c>
      <c r="K4800" s="289" t="s">
        <v>10959</v>
      </c>
      <c r="L4800" s="289" t="s">
        <v>275</v>
      </c>
      <c r="M4800" s="289" t="s">
        <v>10955</v>
      </c>
      <c r="N4800" s="289" t="s">
        <v>2434</v>
      </c>
      <c r="O4800" s="289" t="s">
        <v>2173</v>
      </c>
      <c r="P4800" s="289" t="str">
        <f>VLOOKUP(CAT_Details[[#This Row],[Delivery Bp Customer Code]],Table6[],2,0)</f>
        <v>OYL1</v>
      </c>
    </row>
    <row r="4801" spans="1:16" x14ac:dyDescent="0.25">
      <c r="A4801" s="289" t="s">
        <v>75</v>
      </c>
      <c r="B4801">
        <v>1</v>
      </c>
      <c r="C4801">
        <v>340</v>
      </c>
      <c r="D4801">
        <v>0.4</v>
      </c>
      <c r="E4801" s="289" t="s">
        <v>10960</v>
      </c>
      <c r="F4801">
        <v>5015315956</v>
      </c>
      <c r="G4801" s="276">
        <v>45722</v>
      </c>
      <c r="H4801">
        <v>20250228663885</v>
      </c>
      <c r="I4801">
        <v>0.96</v>
      </c>
      <c r="J4801" s="289" t="s">
        <v>273</v>
      </c>
      <c r="K4801" s="289" t="s">
        <v>10961</v>
      </c>
      <c r="L4801" s="289" t="s">
        <v>275</v>
      </c>
      <c r="M4801" s="289" t="s">
        <v>10955</v>
      </c>
      <c r="N4801" s="289" t="s">
        <v>1003</v>
      </c>
      <c r="O4801" s="289" t="s">
        <v>2173</v>
      </c>
      <c r="P4801" s="289" t="str">
        <f>VLOOKUP(CAT_Details[[#This Row],[Delivery Bp Customer Code]],Table6[],2,0)</f>
        <v>OYL1</v>
      </c>
    </row>
    <row r="4802" spans="1:16" x14ac:dyDescent="0.25">
      <c r="A4802" s="289" t="s">
        <v>75</v>
      </c>
      <c r="B4802">
        <v>1</v>
      </c>
      <c r="C4802">
        <v>409</v>
      </c>
      <c r="D4802">
        <v>0.4</v>
      </c>
      <c r="E4802" s="289" t="s">
        <v>10960</v>
      </c>
      <c r="F4802">
        <v>5015315957</v>
      </c>
      <c r="G4802" s="276">
        <v>45722</v>
      </c>
      <c r="H4802">
        <v>20250227663393</v>
      </c>
      <c r="I4802">
        <v>0.96</v>
      </c>
      <c r="J4802" s="289" t="s">
        <v>273</v>
      </c>
      <c r="K4802" s="289" t="s">
        <v>10962</v>
      </c>
      <c r="L4802" s="289" t="s">
        <v>275</v>
      </c>
      <c r="M4802" s="289" t="s">
        <v>10955</v>
      </c>
      <c r="N4802" s="289" t="s">
        <v>1003</v>
      </c>
      <c r="O4802" s="289" t="s">
        <v>2173</v>
      </c>
      <c r="P4802" s="289" t="str">
        <f>VLOOKUP(CAT_Details[[#This Row],[Delivery Bp Customer Code]],Table6[],2,0)</f>
        <v>OYL1</v>
      </c>
    </row>
    <row r="4803" spans="1:16" x14ac:dyDescent="0.25">
      <c r="A4803" s="289" t="s">
        <v>75</v>
      </c>
      <c r="B4803">
        <v>33</v>
      </c>
      <c r="C4803">
        <v>11946</v>
      </c>
      <c r="D4803">
        <v>11</v>
      </c>
      <c r="E4803" s="289" t="s">
        <v>10963</v>
      </c>
      <c r="F4803">
        <v>5015338023</v>
      </c>
      <c r="G4803" s="276">
        <v>45722</v>
      </c>
      <c r="H4803" s="5">
        <v>20250227663066</v>
      </c>
      <c r="I4803">
        <v>21.12</v>
      </c>
      <c r="J4803" s="289" t="s">
        <v>324</v>
      </c>
      <c r="K4803" s="289" t="s">
        <v>10964</v>
      </c>
      <c r="L4803" s="289" t="s">
        <v>275</v>
      </c>
      <c r="M4803" s="289" t="s">
        <v>10965</v>
      </c>
      <c r="N4803" s="289" t="s">
        <v>2172</v>
      </c>
      <c r="O4803" s="289" t="s">
        <v>2173</v>
      </c>
      <c r="P4803" s="289" t="str">
        <f>VLOOKUP(CAT_Details[[#This Row],[Delivery Bp Customer Code]],Table6[],2,0)</f>
        <v>OYL1</v>
      </c>
    </row>
    <row r="4804" spans="1:16" x14ac:dyDescent="0.25">
      <c r="A4804" s="289" t="s">
        <v>874</v>
      </c>
      <c r="B4804">
        <v>8</v>
      </c>
      <c r="C4804">
        <v>2272</v>
      </c>
      <c r="D4804">
        <v>3.6</v>
      </c>
      <c r="E4804" s="289" t="s">
        <v>10966</v>
      </c>
      <c r="F4804">
        <v>5015285949</v>
      </c>
      <c r="G4804" s="276">
        <v>45722</v>
      </c>
      <c r="H4804">
        <v>20250227662983</v>
      </c>
      <c r="I4804">
        <v>7.3440000000000003</v>
      </c>
      <c r="J4804" s="289" t="s">
        <v>350</v>
      </c>
      <c r="K4804" s="289" t="s">
        <v>10967</v>
      </c>
      <c r="L4804" s="289" t="s">
        <v>275</v>
      </c>
      <c r="M4804" s="289" t="s">
        <v>10944</v>
      </c>
      <c r="N4804" s="289" t="s">
        <v>1631</v>
      </c>
      <c r="O4804" s="289" t="s">
        <v>1014</v>
      </c>
      <c r="P4804" s="289" t="str">
        <f>VLOOKUP(CAT_Details[[#This Row],[Delivery Bp Customer Code]],Table6[],2,0)</f>
        <v>MZ07</v>
      </c>
    </row>
    <row r="4805" spans="1:16" x14ac:dyDescent="0.25">
      <c r="A4805" s="289" t="s">
        <v>3329</v>
      </c>
      <c r="B4805">
        <v>2</v>
      </c>
      <c r="C4805">
        <v>436</v>
      </c>
      <c r="D4805">
        <v>0.8</v>
      </c>
      <c r="E4805" s="289" t="s">
        <v>10921</v>
      </c>
      <c r="F4805">
        <v>5015240615</v>
      </c>
      <c r="G4805" s="276">
        <v>45722</v>
      </c>
      <c r="H4805" s="5">
        <v>20250218655444</v>
      </c>
      <c r="I4805">
        <v>1.056</v>
      </c>
      <c r="J4805" s="289" t="s">
        <v>317</v>
      </c>
      <c r="K4805" s="289" t="s">
        <v>10968</v>
      </c>
      <c r="L4805" s="289" t="s">
        <v>275</v>
      </c>
      <c r="M4805" s="289" t="s">
        <v>10923</v>
      </c>
      <c r="N4805" s="289" t="s">
        <v>320</v>
      </c>
      <c r="O4805" s="289" t="s">
        <v>3332</v>
      </c>
      <c r="P4805" s="289">
        <f>VLOOKUP(CAT_Details[[#This Row],[Delivery Bp Customer Code]],Table6[],2,0)</f>
        <v>3402</v>
      </c>
    </row>
    <row r="4806" spans="1:16" x14ac:dyDescent="0.25">
      <c r="A4806" s="289" t="s">
        <v>3329</v>
      </c>
      <c r="B4806">
        <v>3</v>
      </c>
      <c r="C4806">
        <v>188</v>
      </c>
      <c r="D4806">
        <v>0.94</v>
      </c>
      <c r="E4806" s="289" t="s">
        <v>10969</v>
      </c>
      <c r="F4806">
        <v>5015240829</v>
      </c>
      <c r="G4806" s="276">
        <v>45722</v>
      </c>
      <c r="H4806">
        <v>20250220657377</v>
      </c>
      <c r="I4806">
        <v>1.206</v>
      </c>
      <c r="J4806" s="289" t="s">
        <v>317</v>
      </c>
      <c r="K4806" s="289" t="s">
        <v>10970</v>
      </c>
      <c r="L4806" s="289" t="s">
        <v>275</v>
      </c>
      <c r="M4806" s="289" t="s">
        <v>10569</v>
      </c>
      <c r="N4806" s="289" t="s">
        <v>4189</v>
      </c>
      <c r="O4806" s="289" t="s">
        <v>3332</v>
      </c>
      <c r="P4806" s="289">
        <f>VLOOKUP(CAT_Details[[#This Row],[Delivery Bp Customer Code]],Table6[],2,0)</f>
        <v>3402</v>
      </c>
    </row>
    <row r="4807" spans="1:16" x14ac:dyDescent="0.25">
      <c r="A4807" s="289" t="s">
        <v>3329</v>
      </c>
      <c r="B4807">
        <v>21</v>
      </c>
      <c r="C4807">
        <v>13491</v>
      </c>
      <c r="D4807">
        <v>8.5</v>
      </c>
      <c r="E4807" s="289" t="s">
        <v>10971</v>
      </c>
      <c r="F4807">
        <v>5015240905</v>
      </c>
      <c r="G4807" s="276">
        <v>45722</v>
      </c>
      <c r="H4807">
        <v>20250221658877</v>
      </c>
      <c r="I4807">
        <v>14.257999999999999</v>
      </c>
      <c r="J4807" s="289" t="s">
        <v>383</v>
      </c>
      <c r="K4807" s="289" t="s">
        <v>10972</v>
      </c>
      <c r="L4807" s="289" t="s">
        <v>275</v>
      </c>
      <c r="M4807" s="289" t="s">
        <v>10973</v>
      </c>
      <c r="N4807" s="289" t="s">
        <v>3781</v>
      </c>
      <c r="O4807" s="289" t="s">
        <v>3332</v>
      </c>
      <c r="P4807" s="289">
        <f>VLOOKUP(CAT_Details[[#This Row],[Delivery Bp Customer Code]],Table6[],2,0)</f>
        <v>3402</v>
      </c>
    </row>
    <row r="4808" spans="1:16" x14ac:dyDescent="0.25">
      <c r="A4808" s="289" t="s">
        <v>3329</v>
      </c>
      <c r="B4808">
        <v>3</v>
      </c>
      <c r="C4808">
        <v>535</v>
      </c>
      <c r="D4808">
        <v>1.2</v>
      </c>
      <c r="E4808" s="289" t="s">
        <v>10974</v>
      </c>
      <c r="F4808">
        <v>5015255931</v>
      </c>
      <c r="G4808" s="276">
        <v>45722</v>
      </c>
      <c r="H4808">
        <v>20250224659720</v>
      </c>
      <c r="I4808">
        <v>3.456</v>
      </c>
      <c r="J4808" s="289" t="s">
        <v>294</v>
      </c>
      <c r="K4808" s="289" t="s">
        <v>10975</v>
      </c>
      <c r="L4808" s="289" t="s">
        <v>275</v>
      </c>
      <c r="M4808" s="289" t="s">
        <v>10976</v>
      </c>
      <c r="N4808" s="289" t="s">
        <v>555</v>
      </c>
      <c r="O4808" s="289" t="s">
        <v>3332</v>
      </c>
      <c r="P4808" s="289">
        <f>VLOOKUP(CAT_Details[[#This Row],[Delivery Bp Customer Code]],Table6[],2,0)</f>
        <v>3402</v>
      </c>
    </row>
    <row r="4809" spans="1:16" x14ac:dyDescent="0.25">
      <c r="A4809" s="289" t="s">
        <v>3329</v>
      </c>
      <c r="B4809">
        <v>4</v>
      </c>
      <c r="C4809">
        <v>209.6</v>
      </c>
      <c r="D4809">
        <v>0.65</v>
      </c>
      <c r="E4809" s="289" t="s">
        <v>10977</v>
      </c>
      <c r="F4809">
        <v>5015285617</v>
      </c>
      <c r="G4809" s="276">
        <v>45722</v>
      </c>
      <c r="H4809">
        <v>20250227662902</v>
      </c>
      <c r="I4809">
        <v>0.80300000000000005</v>
      </c>
      <c r="J4809" s="289" t="s">
        <v>350</v>
      </c>
      <c r="K4809" s="289" t="s">
        <v>10978</v>
      </c>
      <c r="L4809" s="289" t="s">
        <v>275</v>
      </c>
      <c r="M4809" s="289" t="s">
        <v>10944</v>
      </c>
      <c r="N4809" s="289" t="s">
        <v>3173</v>
      </c>
      <c r="O4809" s="289" t="s">
        <v>3332</v>
      </c>
      <c r="P4809" s="289">
        <f>VLOOKUP(CAT_Details[[#This Row],[Delivery Bp Customer Code]],Table6[],2,0)</f>
        <v>3402</v>
      </c>
    </row>
    <row r="4810" spans="1:16" x14ac:dyDescent="0.25">
      <c r="A4810" s="289" t="s">
        <v>3329</v>
      </c>
      <c r="B4810">
        <v>1</v>
      </c>
      <c r="C4810">
        <v>45</v>
      </c>
      <c r="D4810">
        <v>0.2</v>
      </c>
      <c r="E4810" s="289" t="s">
        <v>10979</v>
      </c>
      <c r="F4810">
        <v>5015285641</v>
      </c>
      <c r="G4810" s="276">
        <v>45722</v>
      </c>
      <c r="H4810">
        <v>20250224659989</v>
      </c>
      <c r="I4810">
        <v>0.26400000000000001</v>
      </c>
      <c r="J4810" s="289" t="s">
        <v>350</v>
      </c>
      <c r="K4810" s="289" t="s">
        <v>10980</v>
      </c>
      <c r="L4810" s="289" t="s">
        <v>275</v>
      </c>
      <c r="M4810" s="289" t="s">
        <v>10981</v>
      </c>
      <c r="N4810" s="289" t="s">
        <v>3661</v>
      </c>
      <c r="O4810" s="289" t="s">
        <v>3332</v>
      </c>
      <c r="P4810" s="289">
        <f>VLOOKUP(CAT_Details[[#This Row],[Delivery Bp Customer Code]],Table6[],2,0)</f>
        <v>3402</v>
      </c>
    </row>
    <row r="4811" spans="1:16" x14ac:dyDescent="0.25">
      <c r="A4811" s="289" t="s">
        <v>3329</v>
      </c>
      <c r="B4811">
        <v>10</v>
      </c>
      <c r="C4811">
        <v>1125</v>
      </c>
      <c r="D4811">
        <v>5.44</v>
      </c>
      <c r="E4811" s="289" t="s">
        <v>10945</v>
      </c>
      <c r="F4811">
        <v>5015285821</v>
      </c>
      <c r="G4811" s="276">
        <v>45722</v>
      </c>
      <c r="H4811">
        <v>20250226662289</v>
      </c>
      <c r="I4811">
        <v>11.416</v>
      </c>
      <c r="J4811" s="289" t="s">
        <v>350</v>
      </c>
      <c r="K4811" s="289" t="s">
        <v>10982</v>
      </c>
      <c r="L4811" s="289" t="s">
        <v>275</v>
      </c>
      <c r="M4811" s="289" t="s">
        <v>10944</v>
      </c>
      <c r="N4811" s="289" t="s">
        <v>5415</v>
      </c>
      <c r="O4811" s="289" t="s">
        <v>3332</v>
      </c>
      <c r="P4811" s="289">
        <f>VLOOKUP(CAT_Details[[#This Row],[Delivery Bp Customer Code]],Table6[],2,0)</f>
        <v>3402</v>
      </c>
    </row>
    <row r="4812" spans="1:16" x14ac:dyDescent="0.25">
      <c r="A4812" s="289" t="s">
        <v>3329</v>
      </c>
      <c r="B4812">
        <v>4</v>
      </c>
      <c r="C4812">
        <v>469</v>
      </c>
      <c r="D4812">
        <v>1.6</v>
      </c>
      <c r="E4812" s="289" t="s">
        <v>10983</v>
      </c>
      <c r="F4812">
        <v>5015286021</v>
      </c>
      <c r="G4812" s="276">
        <v>45722</v>
      </c>
      <c r="H4812">
        <v>20250224659389</v>
      </c>
      <c r="I4812">
        <v>3.6389999999999998</v>
      </c>
      <c r="J4812" s="289" t="s">
        <v>350</v>
      </c>
      <c r="K4812" s="289" t="s">
        <v>10984</v>
      </c>
      <c r="L4812" s="289" t="s">
        <v>275</v>
      </c>
      <c r="M4812" s="289" t="s">
        <v>10839</v>
      </c>
      <c r="N4812" s="289" t="s">
        <v>1631</v>
      </c>
      <c r="O4812" s="289" t="s">
        <v>3332</v>
      </c>
      <c r="P4812" s="289">
        <f>VLOOKUP(CAT_Details[[#This Row],[Delivery Bp Customer Code]],Table6[],2,0)</f>
        <v>3402</v>
      </c>
    </row>
    <row r="4813" spans="1:16" x14ac:dyDescent="0.25">
      <c r="A4813" s="289" t="s">
        <v>3329</v>
      </c>
      <c r="B4813">
        <v>3</v>
      </c>
      <c r="C4813">
        <v>1632</v>
      </c>
      <c r="D4813">
        <v>1.2</v>
      </c>
      <c r="E4813" s="289" t="s">
        <v>10985</v>
      </c>
      <c r="F4813">
        <v>5015286040</v>
      </c>
      <c r="G4813" s="276">
        <v>45722</v>
      </c>
      <c r="H4813">
        <v>20250227663155</v>
      </c>
      <c r="I4813">
        <v>1.728</v>
      </c>
      <c r="J4813" s="289" t="s">
        <v>350</v>
      </c>
      <c r="K4813" s="289" t="s">
        <v>10986</v>
      </c>
      <c r="L4813" s="289" t="s">
        <v>275</v>
      </c>
      <c r="M4813" s="289" t="s">
        <v>10944</v>
      </c>
      <c r="N4813" s="289" t="s">
        <v>3793</v>
      </c>
      <c r="O4813" s="289" t="s">
        <v>3332</v>
      </c>
      <c r="P4813" s="289">
        <f>VLOOKUP(CAT_Details[[#This Row],[Delivery Bp Customer Code]],Table6[],2,0)</f>
        <v>3402</v>
      </c>
    </row>
    <row r="4814" spans="1:16" x14ac:dyDescent="0.25">
      <c r="A4814" s="289" t="s">
        <v>3329</v>
      </c>
      <c r="B4814">
        <v>23</v>
      </c>
      <c r="C4814">
        <v>309</v>
      </c>
      <c r="D4814">
        <v>1.43</v>
      </c>
      <c r="E4814" s="289" t="s">
        <v>10987</v>
      </c>
      <c r="F4814">
        <v>5015286100</v>
      </c>
      <c r="G4814" s="276">
        <v>45722</v>
      </c>
      <c r="H4814">
        <v>20250227662830</v>
      </c>
      <c r="I4814">
        <v>0.91800000000000004</v>
      </c>
      <c r="J4814" s="289" t="s">
        <v>350</v>
      </c>
      <c r="K4814" s="289" t="s">
        <v>10988</v>
      </c>
      <c r="L4814" s="289" t="s">
        <v>275</v>
      </c>
      <c r="M4814" s="289" t="s">
        <v>10825</v>
      </c>
      <c r="N4814" s="289" t="s">
        <v>446</v>
      </c>
      <c r="O4814" s="289" t="s">
        <v>3332</v>
      </c>
      <c r="P4814" s="289">
        <f>VLOOKUP(CAT_Details[[#This Row],[Delivery Bp Customer Code]],Table6[],2,0)</f>
        <v>3402</v>
      </c>
    </row>
    <row r="4815" spans="1:16" x14ac:dyDescent="0.25">
      <c r="A4815" s="289" t="s">
        <v>3329</v>
      </c>
      <c r="B4815">
        <v>1</v>
      </c>
      <c r="C4815">
        <v>240</v>
      </c>
      <c r="D4815">
        <v>0.4</v>
      </c>
      <c r="E4815" s="289" t="s">
        <v>10989</v>
      </c>
      <c r="F4815">
        <v>5015301311</v>
      </c>
      <c r="G4815" s="276">
        <v>45722</v>
      </c>
      <c r="H4815">
        <v>20250227663047</v>
      </c>
      <c r="I4815">
        <v>0.81599999999999995</v>
      </c>
      <c r="J4815" s="289" t="s">
        <v>287</v>
      </c>
      <c r="K4815" s="289" t="s">
        <v>10990</v>
      </c>
      <c r="L4815" s="289" t="s">
        <v>275</v>
      </c>
      <c r="M4815" s="289" t="s">
        <v>10991</v>
      </c>
      <c r="N4815" s="289" t="s">
        <v>468</v>
      </c>
      <c r="O4815" s="289" t="s">
        <v>3332</v>
      </c>
      <c r="P4815" s="289">
        <f>VLOOKUP(CAT_Details[[#This Row],[Delivery Bp Customer Code]],Table6[],2,0)</f>
        <v>3402</v>
      </c>
    </row>
    <row r="4816" spans="1:16" x14ac:dyDescent="0.25">
      <c r="A4816" s="289" t="s">
        <v>3329</v>
      </c>
      <c r="B4816">
        <v>4</v>
      </c>
      <c r="C4816">
        <v>308</v>
      </c>
      <c r="D4816">
        <v>1.96</v>
      </c>
      <c r="E4816" s="289" t="s">
        <v>10992</v>
      </c>
      <c r="F4816">
        <v>5015315710</v>
      </c>
      <c r="G4816" s="276">
        <v>45722</v>
      </c>
      <c r="H4816">
        <v>20250303664890</v>
      </c>
      <c r="I4816">
        <v>4.7859999999999996</v>
      </c>
      <c r="J4816" s="289" t="s">
        <v>273</v>
      </c>
      <c r="K4816" s="289" t="s">
        <v>10993</v>
      </c>
      <c r="L4816" s="289" t="s">
        <v>275</v>
      </c>
      <c r="M4816" s="289" t="s">
        <v>10955</v>
      </c>
      <c r="N4816" s="289" t="s">
        <v>519</v>
      </c>
      <c r="O4816" s="289" t="s">
        <v>3332</v>
      </c>
      <c r="P4816" s="289">
        <f>VLOOKUP(CAT_Details[[#This Row],[Delivery Bp Customer Code]],Table6[],2,0)</f>
        <v>3402</v>
      </c>
    </row>
    <row r="4817" spans="1:16" x14ac:dyDescent="0.25">
      <c r="A4817" s="289" t="s">
        <v>76</v>
      </c>
      <c r="B4817">
        <v>1</v>
      </c>
      <c r="C4817">
        <v>80</v>
      </c>
      <c r="D4817">
        <v>0.4</v>
      </c>
      <c r="E4817" s="289" t="s">
        <v>10994</v>
      </c>
      <c r="F4817">
        <v>5015270932</v>
      </c>
      <c r="G4817" s="276">
        <v>45722</v>
      </c>
      <c r="H4817">
        <v>20250220657261</v>
      </c>
      <c r="I4817">
        <v>0.38400000000000001</v>
      </c>
      <c r="J4817" s="289" t="s">
        <v>345</v>
      </c>
      <c r="K4817" s="289" t="s">
        <v>10995</v>
      </c>
      <c r="L4817" s="289" t="s">
        <v>275</v>
      </c>
      <c r="M4817" s="289" t="s">
        <v>10893</v>
      </c>
      <c r="N4817" s="289" t="s">
        <v>427</v>
      </c>
      <c r="O4817" s="289" t="s">
        <v>748</v>
      </c>
      <c r="P4817" s="289" t="str">
        <f>VLOOKUP(CAT_Details[[#This Row],[Delivery Bp Customer Code]],Table6[],2,0)</f>
        <v>No Loc</v>
      </c>
    </row>
    <row r="4818" spans="1:16" x14ac:dyDescent="0.25">
      <c r="A4818" s="289" t="s">
        <v>76</v>
      </c>
      <c r="B4818">
        <v>1</v>
      </c>
      <c r="C4818">
        <v>117</v>
      </c>
      <c r="D4818">
        <v>0.2</v>
      </c>
      <c r="E4818" s="289" t="s">
        <v>10996</v>
      </c>
      <c r="F4818">
        <v>5015271090</v>
      </c>
      <c r="G4818" s="276">
        <v>45722</v>
      </c>
      <c r="H4818" s="5">
        <v>20250226661663</v>
      </c>
      <c r="I4818">
        <v>0.65300000000000002</v>
      </c>
      <c r="J4818" s="289" t="s">
        <v>294</v>
      </c>
      <c r="K4818" s="289" t="s">
        <v>10997</v>
      </c>
      <c r="L4818" s="289" t="s">
        <v>275</v>
      </c>
      <c r="M4818" s="289" t="s">
        <v>10874</v>
      </c>
      <c r="N4818" s="289" t="s">
        <v>1270</v>
      </c>
      <c r="O4818" s="289" t="s">
        <v>748</v>
      </c>
      <c r="P4818" s="289" t="str">
        <f>VLOOKUP(CAT_Details[[#This Row],[Delivery Bp Customer Code]],Table6[],2,0)</f>
        <v>No Loc</v>
      </c>
    </row>
    <row r="4819" spans="1:16" x14ac:dyDescent="0.25">
      <c r="A4819" s="289" t="s">
        <v>76</v>
      </c>
      <c r="B4819">
        <v>5</v>
      </c>
      <c r="C4819">
        <v>1680</v>
      </c>
      <c r="D4819">
        <v>1.6</v>
      </c>
      <c r="E4819" s="289" t="s">
        <v>10998</v>
      </c>
      <c r="F4819">
        <v>5015271261</v>
      </c>
      <c r="G4819" s="276">
        <v>45722</v>
      </c>
      <c r="H4819">
        <v>20250225660931</v>
      </c>
      <c r="I4819">
        <v>2.3039999999999998</v>
      </c>
      <c r="J4819" s="289" t="s">
        <v>324</v>
      </c>
      <c r="K4819" s="289" t="s">
        <v>10999</v>
      </c>
      <c r="L4819" s="289" t="s">
        <v>275</v>
      </c>
      <c r="M4819" s="289" t="s">
        <v>11000</v>
      </c>
      <c r="N4819" s="289" t="s">
        <v>508</v>
      </c>
      <c r="O4819" s="289" t="s">
        <v>748</v>
      </c>
      <c r="P4819" s="289" t="str">
        <f>VLOOKUP(CAT_Details[[#This Row],[Delivery Bp Customer Code]],Table6[],2,0)</f>
        <v>No Loc</v>
      </c>
    </row>
    <row r="4820" spans="1:16" x14ac:dyDescent="0.25">
      <c r="A4820" s="289" t="s">
        <v>76</v>
      </c>
      <c r="B4820">
        <v>2</v>
      </c>
      <c r="C4820">
        <v>390</v>
      </c>
      <c r="D4820">
        <v>1</v>
      </c>
      <c r="E4820" s="289" t="s">
        <v>11001</v>
      </c>
      <c r="F4820">
        <v>5015271289</v>
      </c>
      <c r="G4820" s="276">
        <v>45722</v>
      </c>
      <c r="H4820" s="5">
        <v>20250219656465</v>
      </c>
      <c r="I4820">
        <v>2.4</v>
      </c>
      <c r="J4820" s="289" t="s">
        <v>287</v>
      </c>
      <c r="K4820" s="289" t="s">
        <v>11002</v>
      </c>
      <c r="L4820" s="289" t="s">
        <v>275</v>
      </c>
      <c r="M4820" s="289" t="s">
        <v>10991</v>
      </c>
      <c r="N4820" s="289" t="s">
        <v>889</v>
      </c>
      <c r="O4820" s="289" t="s">
        <v>748</v>
      </c>
      <c r="P4820" s="289" t="str">
        <f>VLOOKUP(CAT_Details[[#This Row],[Delivery Bp Customer Code]],Table6[],2,0)</f>
        <v>No Loc</v>
      </c>
    </row>
    <row r="4821" spans="1:16" x14ac:dyDescent="0.25">
      <c r="A4821" s="289" t="s">
        <v>76</v>
      </c>
      <c r="B4821">
        <v>4</v>
      </c>
      <c r="C4821">
        <v>2577</v>
      </c>
      <c r="D4821">
        <v>1.6</v>
      </c>
      <c r="E4821" s="289" t="s">
        <v>11003</v>
      </c>
      <c r="F4821">
        <v>5015271639</v>
      </c>
      <c r="G4821" s="276">
        <v>45722</v>
      </c>
      <c r="H4821">
        <v>20250225661066</v>
      </c>
      <c r="I4821">
        <v>1.92</v>
      </c>
      <c r="J4821" s="289" t="s">
        <v>324</v>
      </c>
      <c r="K4821" s="289" t="s">
        <v>11004</v>
      </c>
      <c r="L4821" s="289" t="s">
        <v>275</v>
      </c>
      <c r="M4821" s="289" t="s">
        <v>10822</v>
      </c>
      <c r="N4821" s="289" t="s">
        <v>6323</v>
      </c>
      <c r="O4821" s="289" t="s">
        <v>748</v>
      </c>
      <c r="P4821" s="289" t="str">
        <f>VLOOKUP(CAT_Details[[#This Row],[Delivery Bp Customer Code]],Table6[],2,0)</f>
        <v>No Loc</v>
      </c>
    </row>
    <row r="4822" spans="1:16" x14ac:dyDescent="0.25">
      <c r="A4822" s="289" t="s">
        <v>76</v>
      </c>
      <c r="B4822">
        <v>1</v>
      </c>
      <c r="C4822">
        <v>296.60000000000002</v>
      </c>
      <c r="D4822">
        <v>0.4</v>
      </c>
      <c r="E4822" s="289" t="s">
        <v>11005</v>
      </c>
      <c r="F4822">
        <v>5015286030</v>
      </c>
      <c r="G4822" s="276">
        <v>45722</v>
      </c>
      <c r="H4822">
        <v>20250227662984</v>
      </c>
      <c r="I4822">
        <v>0.96</v>
      </c>
      <c r="J4822" s="289" t="s">
        <v>350</v>
      </c>
      <c r="K4822" s="289" t="s">
        <v>11006</v>
      </c>
      <c r="L4822" s="289" t="s">
        <v>275</v>
      </c>
      <c r="M4822" s="289" t="s">
        <v>10839</v>
      </c>
      <c r="N4822" s="289" t="s">
        <v>602</v>
      </c>
      <c r="O4822" s="289" t="s">
        <v>748</v>
      </c>
      <c r="P4822" s="289" t="str">
        <f>VLOOKUP(CAT_Details[[#This Row],[Delivery Bp Customer Code]],Table6[],2,0)</f>
        <v>No Loc</v>
      </c>
    </row>
    <row r="4823" spans="1:16" x14ac:dyDescent="0.25">
      <c r="A4823" s="289" t="s">
        <v>285</v>
      </c>
      <c r="B4823">
        <v>1</v>
      </c>
      <c r="C4823">
        <v>17.5</v>
      </c>
      <c r="D4823">
        <v>0.17</v>
      </c>
      <c r="E4823" s="289" t="s">
        <v>11007</v>
      </c>
      <c r="F4823">
        <v>5015241225</v>
      </c>
      <c r="G4823" s="276">
        <v>45722</v>
      </c>
      <c r="H4823">
        <v>20250220657972</v>
      </c>
      <c r="I4823">
        <v>0.12</v>
      </c>
      <c r="J4823" s="289" t="s">
        <v>756</v>
      </c>
      <c r="K4823" s="289" t="s">
        <v>11008</v>
      </c>
      <c r="L4823" s="289" t="s">
        <v>275</v>
      </c>
      <c r="M4823" s="289" t="s">
        <v>11009</v>
      </c>
      <c r="N4823" s="289" t="s">
        <v>1358</v>
      </c>
      <c r="O4823" s="289" t="s">
        <v>291</v>
      </c>
      <c r="P4823" s="289" t="str">
        <f>VLOOKUP(CAT_Details[[#This Row],[Delivery Bp Customer Code]],Table6[],2,0)</f>
        <v>DX01-L5</v>
      </c>
    </row>
    <row r="4824" spans="1:16" x14ac:dyDescent="0.25">
      <c r="A4824" s="289" t="s">
        <v>285</v>
      </c>
      <c r="B4824">
        <v>10</v>
      </c>
      <c r="C4824">
        <v>668</v>
      </c>
      <c r="D4824">
        <v>5.44</v>
      </c>
      <c r="E4824" s="289" t="s">
        <v>11010</v>
      </c>
      <c r="F4824">
        <v>5015255469</v>
      </c>
      <c r="G4824" s="276">
        <v>45722</v>
      </c>
      <c r="H4824">
        <v>20250224660008</v>
      </c>
      <c r="I4824">
        <v>14.153</v>
      </c>
      <c r="J4824" s="289" t="s">
        <v>294</v>
      </c>
      <c r="K4824" s="289" t="s">
        <v>11011</v>
      </c>
      <c r="L4824" s="289" t="s">
        <v>275</v>
      </c>
      <c r="M4824" s="289" t="s">
        <v>11012</v>
      </c>
      <c r="N4824" s="289" t="s">
        <v>5685</v>
      </c>
      <c r="O4824" s="289" t="s">
        <v>291</v>
      </c>
      <c r="P4824" s="289" t="str">
        <f>VLOOKUP(CAT_Details[[#This Row],[Delivery Bp Customer Code]],Table6[],2,0)</f>
        <v>DX01-L5</v>
      </c>
    </row>
    <row r="4825" spans="1:16" x14ac:dyDescent="0.25">
      <c r="A4825" s="289" t="s">
        <v>285</v>
      </c>
      <c r="B4825">
        <v>15</v>
      </c>
      <c r="C4825">
        <v>953</v>
      </c>
      <c r="D4825">
        <v>8.15</v>
      </c>
      <c r="E4825" s="289" t="s">
        <v>11013</v>
      </c>
      <c r="F4825">
        <v>5015255524</v>
      </c>
      <c r="G4825" s="276">
        <v>45722</v>
      </c>
      <c r="H4825">
        <v>20250224659999</v>
      </c>
      <c r="I4825">
        <v>21.937999999999999</v>
      </c>
      <c r="J4825" s="289" t="s">
        <v>294</v>
      </c>
      <c r="K4825" s="289" t="s">
        <v>11014</v>
      </c>
      <c r="L4825" s="289" t="s">
        <v>275</v>
      </c>
      <c r="M4825" s="289" t="s">
        <v>11015</v>
      </c>
      <c r="N4825" s="289" t="s">
        <v>5685</v>
      </c>
      <c r="O4825" s="289" t="s">
        <v>291</v>
      </c>
      <c r="P4825" s="289" t="str">
        <f>VLOOKUP(CAT_Details[[#This Row],[Delivery Bp Customer Code]],Table6[],2,0)</f>
        <v>DX01-L5</v>
      </c>
    </row>
    <row r="4826" spans="1:16" x14ac:dyDescent="0.25">
      <c r="A4826" s="289" t="s">
        <v>285</v>
      </c>
      <c r="B4826">
        <v>20</v>
      </c>
      <c r="C4826">
        <v>6300</v>
      </c>
      <c r="D4826">
        <v>8</v>
      </c>
      <c r="E4826" s="289" t="s">
        <v>11016</v>
      </c>
      <c r="F4826">
        <v>5015255886</v>
      </c>
      <c r="G4826" s="276">
        <v>45722</v>
      </c>
      <c r="H4826">
        <v>20250220657894</v>
      </c>
      <c r="I4826">
        <v>19.2</v>
      </c>
      <c r="J4826" s="289" t="s">
        <v>383</v>
      </c>
      <c r="K4826" s="289" t="s">
        <v>11017</v>
      </c>
      <c r="L4826" s="289" t="s">
        <v>275</v>
      </c>
      <c r="M4826" s="289" t="s">
        <v>11018</v>
      </c>
      <c r="N4826" s="289" t="s">
        <v>386</v>
      </c>
      <c r="O4826" s="289" t="s">
        <v>291</v>
      </c>
      <c r="P4826" s="289" t="str">
        <f>VLOOKUP(CAT_Details[[#This Row],[Delivery Bp Customer Code]],Table6[],2,0)</f>
        <v>DX01-L5</v>
      </c>
    </row>
    <row r="4827" spans="1:16" x14ac:dyDescent="0.25">
      <c r="A4827" s="289" t="s">
        <v>285</v>
      </c>
      <c r="B4827">
        <v>1</v>
      </c>
      <c r="C4827">
        <v>17.5</v>
      </c>
      <c r="D4827">
        <v>0.17</v>
      </c>
      <c r="E4827" s="289" t="s">
        <v>11007</v>
      </c>
      <c r="F4827">
        <v>5015255960</v>
      </c>
      <c r="G4827" s="276">
        <v>45722</v>
      </c>
      <c r="H4827">
        <v>20250220657972</v>
      </c>
      <c r="I4827">
        <v>0.12</v>
      </c>
      <c r="J4827" s="289" t="s">
        <v>756</v>
      </c>
      <c r="K4827" s="289" t="s">
        <v>11019</v>
      </c>
      <c r="L4827" s="289" t="s">
        <v>275</v>
      </c>
      <c r="M4827" s="289"/>
      <c r="N4827" s="289" t="s">
        <v>1358</v>
      </c>
      <c r="O4827" s="289" t="s">
        <v>291</v>
      </c>
      <c r="P4827" s="289" t="str">
        <f>VLOOKUP(CAT_Details[[#This Row],[Delivery Bp Customer Code]],Table6[],2,0)</f>
        <v>DX01-L5</v>
      </c>
    </row>
    <row r="4828" spans="1:16" x14ac:dyDescent="0.25">
      <c r="A4828" s="289" t="s">
        <v>285</v>
      </c>
      <c r="B4828">
        <v>57</v>
      </c>
      <c r="C4828">
        <v>7884</v>
      </c>
      <c r="D4828">
        <v>12.28</v>
      </c>
      <c r="E4828" s="289" t="s">
        <v>10998</v>
      </c>
      <c r="F4828">
        <v>5015271260</v>
      </c>
      <c r="G4828" s="276">
        <v>45722</v>
      </c>
      <c r="H4828">
        <v>20250224659979</v>
      </c>
      <c r="I4828">
        <v>24.45</v>
      </c>
      <c r="J4828" s="289" t="s">
        <v>324</v>
      </c>
      <c r="K4828" s="289" t="s">
        <v>11020</v>
      </c>
      <c r="L4828" s="289" t="s">
        <v>275</v>
      </c>
      <c r="M4828" s="289" t="s">
        <v>11000</v>
      </c>
      <c r="N4828" s="289" t="s">
        <v>508</v>
      </c>
      <c r="O4828" s="289" t="s">
        <v>291</v>
      </c>
      <c r="P4828" s="289" t="str">
        <f>VLOOKUP(CAT_Details[[#This Row],[Delivery Bp Customer Code]],Table6[],2,0)</f>
        <v>DX01-L5</v>
      </c>
    </row>
    <row r="4829" spans="1:16" x14ac:dyDescent="0.25">
      <c r="A4829" s="289" t="s">
        <v>285</v>
      </c>
      <c r="B4829">
        <v>9</v>
      </c>
      <c r="C4829">
        <v>1577</v>
      </c>
      <c r="D4829">
        <v>3.6</v>
      </c>
      <c r="E4829" s="289" t="s">
        <v>11021</v>
      </c>
      <c r="F4829">
        <v>5015271513</v>
      </c>
      <c r="G4829" s="276">
        <v>45722</v>
      </c>
      <c r="H4829">
        <v>20250226661595</v>
      </c>
      <c r="I4829">
        <v>5.76</v>
      </c>
      <c r="J4829" s="289" t="s">
        <v>345</v>
      </c>
      <c r="K4829" s="289" t="s">
        <v>11022</v>
      </c>
      <c r="L4829" s="289" t="s">
        <v>275</v>
      </c>
      <c r="M4829" s="289" t="s">
        <v>10779</v>
      </c>
      <c r="N4829" s="289" t="s">
        <v>348</v>
      </c>
      <c r="O4829" s="289" t="s">
        <v>291</v>
      </c>
      <c r="P4829" s="289" t="str">
        <f>VLOOKUP(CAT_Details[[#This Row],[Delivery Bp Customer Code]],Table6[],2,0)</f>
        <v>DX01-L5</v>
      </c>
    </row>
    <row r="4830" spans="1:16" x14ac:dyDescent="0.25">
      <c r="A4830" s="289" t="s">
        <v>285</v>
      </c>
      <c r="B4830">
        <v>4</v>
      </c>
      <c r="C4830">
        <v>1560</v>
      </c>
      <c r="D4830">
        <v>1.6</v>
      </c>
      <c r="E4830" s="289" t="s">
        <v>11023</v>
      </c>
      <c r="F4830">
        <v>5015271535</v>
      </c>
      <c r="G4830" s="276">
        <v>45722</v>
      </c>
      <c r="H4830">
        <v>20250226662103</v>
      </c>
      <c r="I4830">
        <v>3.84</v>
      </c>
      <c r="J4830" s="289" t="s">
        <v>294</v>
      </c>
      <c r="K4830" s="289" t="s">
        <v>11024</v>
      </c>
      <c r="L4830" s="289" t="s">
        <v>275</v>
      </c>
      <c r="M4830" s="289"/>
      <c r="N4830" s="289" t="s">
        <v>297</v>
      </c>
      <c r="O4830" s="289" t="s">
        <v>291</v>
      </c>
      <c r="P4830" s="289" t="str">
        <f>VLOOKUP(CAT_Details[[#This Row],[Delivery Bp Customer Code]],Table6[],2,0)</f>
        <v>DX01-L5</v>
      </c>
    </row>
    <row r="4831" spans="1:16" x14ac:dyDescent="0.25">
      <c r="A4831" s="289" t="s">
        <v>285</v>
      </c>
      <c r="B4831">
        <v>3</v>
      </c>
      <c r="C4831">
        <v>879</v>
      </c>
      <c r="D4831">
        <v>1.2</v>
      </c>
      <c r="E4831" s="289" t="s">
        <v>11025</v>
      </c>
      <c r="F4831">
        <v>5015271570</v>
      </c>
      <c r="G4831" s="276">
        <v>45722</v>
      </c>
      <c r="H4831" s="5">
        <v>20250225660592</v>
      </c>
      <c r="I4831">
        <v>1.1519999999999999</v>
      </c>
      <c r="J4831" s="289" t="s">
        <v>287</v>
      </c>
      <c r="K4831" s="289" t="s">
        <v>11026</v>
      </c>
      <c r="L4831" s="289" t="s">
        <v>275</v>
      </c>
      <c r="M4831" s="289" t="s">
        <v>10647</v>
      </c>
      <c r="N4831" s="289" t="s">
        <v>516</v>
      </c>
      <c r="O4831" s="289" t="s">
        <v>291</v>
      </c>
      <c r="P4831" s="289" t="str">
        <f>VLOOKUP(CAT_Details[[#This Row],[Delivery Bp Customer Code]],Table6[],2,0)</f>
        <v>DX01-L5</v>
      </c>
    </row>
    <row r="4832" spans="1:16" x14ac:dyDescent="0.25">
      <c r="A4832" s="289" t="s">
        <v>285</v>
      </c>
      <c r="B4832">
        <v>12</v>
      </c>
      <c r="C4832">
        <v>1181</v>
      </c>
      <c r="D4832">
        <v>4.8</v>
      </c>
      <c r="E4832" s="289" t="s">
        <v>11027</v>
      </c>
      <c r="F4832">
        <v>5015286070</v>
      </c>
      <c r="G4832" s="276">
        <v>45722</v>
      </c>
      <c r="H4832" s="5">
        <v>20250227662805</v>
      </c>
      <c r="I4832">
        <v>12.557</v>
      </c>
      <c r="J4832" s="289" t="s">
        <v>350</v>
      </c>
      <c r="K4832" s="289" t="s">
        <v>11028</v>
      </c>
      <c r="L4832" s="289" t="s">
        <v>275</v>
      </c>
      <c r="M4832" s="289" t="s">
        <v>10825</v>
      </c>
      <c r="N4832" s="289" t="s">
        <v>462</v>
      </c>
      <c r="O4832" s="289" t="s">
        <v>291</v>
      </c>
      <c r="P4832" s="289" t="str">
        <f>VLOOKUP(CAT_Details[[#This Row],[Delivery Bp Customer Code]],Table6[],2,0)</f>
        <v>DX01-L5</v>
      </c>
    </row>
    <row r="4833" spans="1:16" x14ac:dyDescent="0.25">
      <c r="A4833" s="289" t="s">
        <v>285</v>
      </c>
      <c r="B4833">
        <v>6</v>
      </c>
      <c r="C4833">
        <v>1048</v>
      </c>
      <c r="D4833">
        <v>2.4</v>
      </c>
      <c r="E4833" s="289" t="s">
        <v>11029</v>
      </c>
      <c r="F4833">
        <v>5015301152</v>
      </c>
      <c r="G4833" s="276">
        <v>45722</v>
      </c>
      <c r="H4833" s="5">
        <v>20250228664231</v>
      </c>
      <c r="I4833">
        <v>5.76</v>
      </c>
      <c r="J4833" s="289" t="s">
        <v>287</v>
      </c>
      <c r="K4833" s="289" t="s">
        <v>11030</v>
      </c>
      <c r="L4833" s="289" t="s">
        <v>275</v>
      </c>
      <c r="M4833" s="289" t="s">
        <v>10991</v>
      </c>
      <c r="N4833" s="289" t="s">
        <v>814</v>
      </c>
      <c r="O4833" s="289" t="s">
        <v>291</v>
      </c>
      <c r="P4833" s="289" t="str">
        <f>VLOOKUP(CAT_Details[[#This Row],[Delivery Bp Customer Code]],Table6[],2,0)</f>
        <v>DX01-L5</v>
      </c>
    </row>
    <row r="4834" spans="1:16" x14ac:dyDescent="0.25">
      <c r="A4834" s="289" t="s">
        <v>521</v>
      </c>
      <c r="B4834">
        <v>2</v>
      </c>
      <c r="C4834">
        <v>1472</v>
      </c>
      <c r="D4834">
        <v>0.92</v>
      </c>
      <c r="E4834" s="289" t="s">
        <v>11031</v>
      </c>
      <c r="F4834">
        <v>5015271340</v>
      </c>
      <c r="G4834" s="276">
        <v>45722</v>
      </c>
      <c r="H4834">
        <v>20250226661898</v>
      </c>
      <c r="I4834">
        <v>2.258</v>
      </c>
      <c r="J4834" s="289" t="s">
        <v>294</v>
      </c>
      <c r="K4834" s="289" t="s">
        <v>11032</v>
      </c>
      <c r="L4834" s="289" t="s">
        <v>275</v>
      </c>
      <c r="M4834" s="289" t="s">
        <v>11033</v>
      </c>
      <c r="N4834" s="289" t="s">
        <v>606</v>
      </c>
      <c r="O4834" s="289" t="s">
        <v>525</v>
      </c>
      <c r="P4834" s="289" t="str">
        <f>VLOOKUP(CAT_Details[[#This Row],[Delivery Bp Customer Code]],Table6[],2,0)</f>
        <v>No Loc</v>
      </c>
    </row>
    <row r="4835" spans="1:16" x14ac:dyDescent="0.25">
      <c r="A4835" s="289" t="s">
        <v>521</v>
      </c>
      <c r="B4835">
        <v>1</v>
      </c>
      <c r="C4835">
        <v>741</v>
      </c>
      <c r="D4835">
        <v>0.46</v>
      </c>
      <c r="E4835" s="289" t="s">
        <v>11031</v>
      </c>
      <c r="F4835">
        <v>5015271341</v>
      </c>
      <c r="G4835" s="276">
        <v>45722</v>
      </c>
      <c r="H4835">
        <v>20250226661943</v>
      </c>
      <c r="I4835">
        <v>0.997</v>
      </c>
      <c r="J4835" s="289" t="s">
        <v>294</v>
      </c>
      <c r="K4835" s="289" t="s">
        <v>11034</v>
      </c>
      <c r="L4835" s="289" t="s">
        <v>275</v>
      </c>
      <c r="M4835" s="289" t="s">
        <v>11033</v>
      </c>
      <c r="N4835" s="289" t="s">
        <v>606</v>
      </c>
      <c r="O4835" s="289" t="s">
        <v>525</v>
      </c>
      <c r="P4835" s="289" t="str">
        <f>VLOOKUP(CAT_Details[[#This Row],[Delivery Bp Customer Code]],Table6[],2,0)</f>
        <v>No Loc</v>
      </c>
    </row>
    <row r="4836" spans="1:16" x14ac:dyDescent="0.25">
      <c r="A4836" s="289" t="s">
        <v>521</v>
      </c>
      <c r="B4836">
        <v>1</v>
      </c>
      <c r="C4836">
        <v>907</v>
      </c>
      <c r="D4836">
        <v>0.46</v>
      </c>
      <c r="E4836" s="289" t="s">
        <v>11031</v>
      </c>
      <c r="F4836">
        <v>5015271343</v>
      </c>
      <c r="G4836" s="276">
        <v>45722</v>
      </c>
      <c r="H4836">
        <v>20250226661971</v>
      </c>
      <c r="I4836">
        <v>1.2390000000000001</v>
      </c>
      <c r="J4836" s="289" t="s">
        <v>294</v>
      </c>
      <c r="K4836" s="289" t="s">
        <v>11035</v>
      </c>
      <c r="L4836" s="289" t="s">
        <v>275</v>
      </c>
      <c r="M4836" s="289" t="s">
        <v>11033</v>
      </c>
      <c r="N4836" s="289" t="s">
        <v>606</v>
      </c>
      <c r="O4836" s="289" t="s">
        <v>525</v>
      </c>
      <c r="P4836" s="289" t="str">
        <f>VLOOKUP(CAT_Details[[#This Row],[Delivery Bp Customer Code]],Table6[],2,0)</f>
        <v>No Loc</v>
      </c>
    </row>
    <row r="4837" spans="1:16" x14ac:dyDescent="0.25">
      <c r="A4837" s="289" t="s">
        <v>521</v>
      </c>
      <c r="B4837">
        <v>1</v>
      </c>
      <c r="C4837">
        <v>740</v>
      </c>
      <c r="D4837">
        <v>0.46</v>
      </c>
      <c r="E4837" s="289" t="s">
        <v>11031</v>
      </c>
      <c r="F4837">
        <v>5015271344</v>
      </c>
      <c r="G4837" s="276">
        <v>45722</v>
      </c>
      <c r="H4837" s="5">
        <v>20250226661960</v>
      </c>
      <c r="I4837">
        <v>1.008</v>
      </c>
      <c r="J4837" s="289" t="s">
        <v>294</v>
      </c>
      <c r="K4837" s="289" t="s">
        <v>11036</v>
      </c>
      <c r="L4837" s="289" t="s">
        <v>275</v>
      </c>
      <c r="M4837" s="289" t="s">
        <v>11033</v>
      </c>
      <c r="N4837" s="289" t="s">
        <v>606</v>
      </c>
      <c r="O4837" s="289" t="s">
        <v>525</v>
      </c>
      <c r="P4837" s="289" t="str">
        <f>VLOOKUP(CAT_Details[[#This Row],[Delivery Bp Customer Code]],Table6[],2,0)</f>
        <v>No Loc</v>
      </c>
    </row>
    <row r="4838" spans="1:16" x14ac:dyDescent="0.25">
      <c r="A4838" s="289" t="s">
        <v>521</v>
      </c>
      <c r="B4838">
        <v>3</v>
      </c>
      <c r="C4838">
        <v>1400</v>
      </c>
      <c r="D4838">
        <v>1.2</v>
      </c>
      <c r="E4838" s="289" t="s">
        <v>11037</v>
      </c>
      <c r="F4838">
        <v>5015271505</v>
      </c>
      <c r="G4838" s="276">
        <v>45722</v>
      </c>
      <c r="H4838" s="5">
        <v>20250225660907</v>
      </c>
      <c r="I4838">
        <v>2.3039999999999998</v>
      </c>
      <c r="J4838" s="289" t="s">
        <v>324</v>
      </c>
      <c r="K4838" s="289" t="s">
        <v>11038</v>
      </c>
      <c r="L4838" s="289" t="s">
        <v>275</v>
      </c>
      <c r="M4838" s="289" t="s">
        <v>11039</v>
      </c>
      <c r="N4838" s="289" t="s">
        <v>531</v>
      </c>
      <c r="O4838" s="289" t="s">
        <v>525</v>
      </c>
      <c r="P4838" s="289" t="str">
        <f>VLOOKUP(CAT_Details[[#This Row],[Delivery Bp Customer Code]],Table6[],2,0)</f>
        <v>No Loc</v>
      </c>
    </row>
    <row r="4839" spans="1:16" x14ac:dyDescent="0.25">
      <c r="A4839" s="289" t="s">
        <v>521</v>
      </c>
      <c r="B4839">
        <v>3</v>
      </c>
      <c r="C4839">
        <v>1209.99</v>
      </c>
      <c r="D4839">
        <v>1.2</v>
      </c>
      <c r="E4839" s="289" t="s">
        <v>11040</v>
      </c>
      <c r="F4839">
        <v>5015285837</v>
      </c>
      <c r="G4839" s="276">
        <v>45722</v>
      </c>
      <c r="H4839">
        <v>20250227662741</v>
      </c>
      <c r="I4839">
        <v>1.0369999999999999</v>
      </c>
      <c r="J4839" s="289" t="s">
        <v>350</v>
      </c>
      <c r="K4839" s="289" t="s">
        <v>11041</v>
      </c>
      <c r="L4839" s="289" t="s">
        <v>275</v>
      </c>
      <c r="M4839" s="289" t="s">
        <v>10944</v>
      </c>
      <c r="N4839" s="289" t="s">
        <v>528</v>
      </c>
      <c r="O4839" s="289" t="s">
        <v>525</v>
      </c>
      <c r="P4839" s="289" t="str">
        <f>VLOOKUP(CAT_Details[[#This Row],[Delivery Bp Customer Code]],Table6[],2,0)</f>
        <v>No Loc</v>
      </c>
    </row>
    <row r="4840" spans="1:16" x14ac:dyDescent="0.25">
      <c r="A4840" s="289" t="s">
        <v>521</v>
      </c>
      <c r="B4840">
        <v>2</v>
      </c>
      <c r="C4840">
        <v>1472</v>
      </c>
      <c r="D4840">
        <v>0.92</v>
      </c>
      <c r="E4840" s="289" t="s">
        <v>11031</v>
      </c>
      <c r="F4840">
        <v>5015285985</v>
      </c>
      <c r="G4840" s="276">
        <v>45722</v>
      </c>
      <c r="H4840">
        <v>20250226661898</v>
      </c>
      <c r="I4840">
        <v>2.258</v>
      </c>
      <c r="J4840" s="289" t="s">
        <v>294</v>
      </c>
      <c r="K4840" s="289" t="s">
        <v>11042</v>
      </c>
      <c r="L4840" s="289" t="s">
        <v>275</v>
      </c>
      <c r="M4840" s="289"/>
      <c r="N4840" s="289" t="s">
        <v>606</v>
      </c>
      <c r="O4840" s="289" t="s">
        <v>525</v>
      </c>
      <c r="P4840" s="289" t="str">
        <f>VLOOKUP(CAT_Details[[#This Row],[Delivery Bp Customer Code]],Table6[],2,0)</f>
        <v>No Loc</v>
      </c>
    </row>
    <row r="4841" spans="1:16" x14ac:dyDescent="0.25">
      <c r="A4841" s="289" t="s">
        <v>521</v>
      </c>
      <c r="B4841">
        <v>1</v>
      </c>
      <c r="C4841">
        <v>741</v>
      </c>
      <c r="D4841">
        <v>0.46</v>
      </c>
      <c r="E4841" s="289" t="s">
        <v>11031</v>
      </c>
      <c r="F4841">
        <v>5015285987</v>
      </c>
      <c r="G4841" s="276">
        <v>45722</v>
      </c>
      <c r="H4841">
        <v>20250226661943</v>
      </c>
      <c r="I4841">
        <v>0.997</v>
      </c>
      <c r="J4841" s="289" t="s">
        <v>294</v>
      </c>
      <c r="K4841" s="289" t="s">
        <v>11043</v>
      </c>
      <c r="L4841" s="289" t="s">
        <v>275</v>
      </c>
      <c r="M4841" s="289"/>
      <c r="N4841" s="289" t="s">
        <v>606</v>
      </c>
      <c r="O4841" s="289" t="s">
        <v>525</v>
      </c>
      <c r="P4841" s="289" t="str">
        <f>VLOOKUP(CAT_Details[[#This Row],[Delivery Bp Customer Code]],Table6[],2,0)</f>
        <v>No Loc</v>
      </c>
    </row>
    <row r="4842" spans="1:16" x14ac:dyDescent="0.25">
      <c r="A4842" s="289" t="s">
        <v>521</v>
      </c>
      <c r="B4842">
        <v>1</v>
      </c>
      <c r="C4842">
        <v>740</v>
      </c>
      <c r="D4842">
        <v>0.46</v>
      </c>
      <c r="E4842" s="289" t="s">
        <v>11031</v>
      </c>
      <c r="F4842">
        <v>5015285988</v>
      </c>
      <c r="G4842" s="276">
        <v>45722</v>
      </c>
      <c r="H4842">
        <v>20250226661960</v>
      </c>
      <c r="I4842">
        <v>1.008</v>
      </c>
      <c r="J4842" s="289" t="s">
        <v>294</v>
      </c>
      <c r="K4842" s="289" t="s">
        <v>11044</v>
      </c>
      <c r="L4842" s="289" t="s">
        <v>275</v>
      </c>
      <c r="M4842" s="289"/>
      <c r="N4842" s="289" t="s">
        <v>606</v>
      </c>
      <c r="O4842" s="289" t="s">
        <v>525</v>
      </c>
      <c r="P4842" s="289" t="str">
        <f>VLOOKUP(CAT_Details[[#This Row],[Delivery Bp Customer Code]],Table6[],2,0)</f>
        <v>No Loc</v>
      </c>
    </row>
    <row r="4843" spans="1:16" x14ac:dyDescent="0.25">
      <c r="A4843" s="289" t="s">
        <v>521</v>
      </c>
      <c r="B4843">
        <v>1</v>
      </c>
      <c r="C4843">
        <v>907</v>
      </c>
      <c r="D4843">
        <v>0.46</v>
      </c>
      <c r="E4843" s="289" t="s">
        <v>11031</v>
      </c>
      <c r="F4843">
        <v>5015285989</v>
      </c>
      <c r="G4843" s="276">
        <v>45722</v>
      </c>
      <c r="H4843">
        <v>20250226661971</v>
      </c>
      <c r="I4843">
        <v>1.2390000000000001</v>
      </c>
      <c r="J4843" s="289" t="s">
        <v>294</v>
      </c>
      <c r="K4843" s="289" t="s">
        <v>11045</v>
      </c>
      <c r="L4843" s="289" t="s">
        <v>275</v>
      </c>
      <c r="M4843" s="289"/>
      <c r="N4843" s="289" t="s">
        <v>606</v>
      </c>
      <c r="O4843" s="289" t="s">
        <v>525</v>
      </c>
      <c r="P4843" s="289" t="str">
        <f>VLOOKUP(CAT_Details[[#This Row],[Delivery Bp Customer Code]],Table6[],2,0)</f>
        <v>No Loc</v>
      </c>
    </row>
    <row r="4844" spans="1:16" x14ac:dyDescent="0.25">
      <c r="A4844" s="289" t="s">
        <v>521</v>
      </c>
      <c r="B4844">
        <v>13</v>
      </c>
      <c r="C4844">
        <v>1326</v>
      </c>
      <c r="D4844">
        <v>5.2</v>
      </c>
      <c r="E4844" s="289" t="s">
        <v>11046</v>
      </c>
      <c r="F4844">
        <v>5015315870</v>
      </c>
      <c r="G4844" s="276">
        <v>45722</v>
      </c>
      <c r="H4844">
        <v>20250303664885</v>
      </c>
      <c r="I4844">
        <v>13.103999999999999</v>
      </c>
      <c r="J4844" s="289" t="s">
        <v>302</v>
      </c>
      <c r="K4844" s="289" t="s">
        <v>11047</v>
      </c>
      <c r="L4844" s="289" t="s">
        <v>275</v>
      </c>
      <c r="M4844" s="289" t="s">
        <v>11048</v>
      </c>
      <c r="N4844" s="289" t="s">
        <v>694</v>
      </c>
      <c r="O4844" s="289" t="s">
        <v>525</v>
      </c>
      <c r="P4844" s="289" t="str">
        <f>VLOOKUP(CAT_Details[[#This Row],[Delivery Bp Customer Code]],Table6[],2,0)</f>
        <v>No Loc</v>
      </c>
    </row>
    <row r="4845" spans="1:16" x14ac:dyDescent="0.25">
      <c r="A4845" s="289" t="s">
        <v>272</v>
      </c>
      <c r="B4845">
        <v>2</v>
      </c>
      <c r="C4845">
        <v>988</v>
      </c>
      <c r="D4845">
        <v>0.8</v>
      </c>
      <c r="E4845" s="289" t="s">
        <v>11049</v>
      </c>
      <c r="F4845">
        <v>5015255925</v>
      </c>
      <c r="G4845" s="276">
        <v>45722</v>
      </c>
      <c r="H4845" s="5">
        <v>20250219656327</v>
      </c>
      <c r="I4845">
        <v>0.76800000000000002</v>
      </c>
      <c r="J4845" s="289" t="s">
        <v>324</v>
      </c>
      <c r="K4845" s="289" t="s">
        <v>11050</v>
      </c>
      <c r="L4845" s="289" t="s">
        <v>275</v>
      </c>
      <c r="M4845" s="289" t="s">
        <v>10819</v>
      </c>
      <c r="N4845" s="289" t="s">
        <v>399</v>
      </c>
      <c r="O4845" s="289" t="s">
        <v>277</v>
      </c>
      <c r="P4845" s="289" t="str">
        <f>VLOOKUP(CAT_Details[[#This Row],[Delivery Bp Customer Code]],Table6[],2,0)</f>
        <v>U2-L5</v>
      </c>
    </row>
    <row r="4846" spans="1:16" x14ac:dyDescent="0.25">
      <c r="A4846" s="289" t="s">
        <v>272</v>
      </c>
      <c r="B4846">
        <v>7</v>
      </c>
      <c r="C4846">
        <v>1666</v>
      </c>
      <c r="D4846">
        <v>2.8</v>
      </c>
      <c r="E4846" s="289" t="s">
        <v>10974</v>
      </c>
      <c r="F4846">
        <v>5015255932</v>
      </c>
      <c r="G4846" s="276">
        <v>45722</v>
      </c>
      <c r="H4846">
        <v>20250224659765</v>
      </c>
      <c r="I4846">
        <v>7.68</v>
      </c>
      <c r="J4846" s="289" t="s">
        <v>294</v>
      </c>
      <c r="K4846" s="289" t="s">
        <v>11051</v>
      </c>
      <c r="L4846" s="289" t="s">
        <v>275</v>
      </c>
      <c r="M4846" s="289" t="s">
        <v>10976</v>
      </c>
      <c r="N4846" s="289" t="s">
        <v>555</v>
      </c>
      <c r="O4846" s="289" t="s">
        <v>277</v>
      </c>
      <c r="P4846" s="289" t="str">
        <f>VLOOKUP(CAT_Details[[#This Row],[Delivery Bp Customer Code]],Table6[],2,0)</f>
        <v>U2-L5</v>
      </c>
    </row>
    <row r="4847" spans="1:16" x14ac:dyDescent="0.25">
      <c r="A4847" s="289" t="s">
        <v>272</v>
      </c>
      <c r="B4847">
        <v>3</v>
      </c>
      <c r="C4847">
        <v>120</v>
      </c>
      <c r="D4847">
        <v>1.2</v>
      </c>
      <c r="E4847" s="289" t="s">
        <v>11052</v>
      </c>
      <c r="F4847">
        <v>5015271286</v>
      </c>
      <c r="G4847" s="276">
        <v>45722</v>
      </c>
      <c r="H4847">
        <v>20250224659938</v>
      </c>
      <c r="I4847">
        <v>2.3039999999999998</v>
      </c>
      <c r="J4847" s="289" t="s">
        <v>324</v>
      </c>
      <c r="K4847" s="289" t="s">
        <v>11053</v>
      </c>
      <c r="L4847" s="289" t="s">
        <v>275</v>
      </c>
      <c r="M4847" s="289" t="s">
        <v>11039</v>
      </c>
      <c r="N4847" s="289" t="s">
        <v>562</v>
      </c>
      <c r="O4847" s="289" t="s">
        <v>277</v>
      </c>
      <c r="P4847" s="289" t="str">
        <f>VLOOKUP(CAT_Details[[#This Row],[Delivery Bp Customer Code]],Table6[],2,0)</f>
        <v>U2-L5</v>
      </c>
    </row>
    <row r="4848" spans="1:16" x14ac:dyDescent="0.25">
      <c r="A4848" s="289" t="s">
        <v>272</v>
      </c>
      <c r="B4848">
        <v>4</v>
      </c>
      <c r="C4848">
        <v>115</v>
      </c>
      <c r="D4848">
        <v>0.64</v>
      </c>
      <c r="E4848" s="289" t="s">
        <v>11054</v>
      </c>
      <c r="F4848">
        <v>5015285570</v>
      </c>
      <c r="G4848" s="276">
        <v>45722</v>
      </c>
      <c r="H4848">
        <v>20250225660899</v>
      </c>
      <c r="I4848">
        <v>0.66</v>
      </c>
      <c r="J4848" s="289" t="s">
        <v>350</v>
      </c>
      <c r="K4848" s="289" t="s">
        <v>11055</v>
      </c>
      <c r="L4848" s="289" t="s">
        <v>275</v>
      </c>
      <c r="M4848" s="289" t="s">
        <v>10944</v>
      </c>
      <c r="N4848" s="289" t="s">
        <v>540</v>
      </c>
      <c r="O4848" s="289" t="s">
        <v>277</v>
      </c>
      <c r="P4848" s="289" t="str">
        <f>VLOOKUP(CAT_Details[[#This Row],[Delivery Bp Customer Code]],Table6[],2,0)</f>
        <v>U2-L5</v>
      </c>
    </row>
    <row r="4849" spans="1:16" x14ac:dyDescent="0.25">
      <c r="A4849" s="289" t="s">
        <v>272</v>
      </c>
      <c r="B4849">
        <v>9</v>
      </c>
      <c r="C4849">
        <v>3569.48</v>
      </c>
      <c r="D4849">
        <v>3.4</v>
      </c>
      <c r="E4849" s="289" t="s">
        <v>11056</v>
      </c>
      <c r="F4849">
        <v>5015285777</v>
      </c>
      <c r="G4849" s="276">
        <v>45722</v>
      </c>
      <c r="H4849">
        <v>20250227662695</v>
      </c>
      <c r="I4849">
        <v>4.6369999999999996</v>
      </c>
      <c r="J4849" s="289" t="s">
        <v>350</v>
      </c>
      <c r="K4849" s="289" t="s">
        <v>11057</v>
      </c>
      <c r="L4849" s="289" t="s">
        <v>275</v>
      </c>
      <c r="M4849" s="289" t="s">
        <v>10839</v>
      </c>
      <c r="N4849" s="289" t="s">
        <v>456</v>
      </c>
      <c r="O4849" s="289" t="s">
        <v>277</v>
      </c>
      <c r="P4849" s="289" t="str">
        <f>VLOOKUP(CAT_Details[[#This Row],[Delivery Bp Customer Code]],Table6[],2,0)</f>
        <v>U2-L5</v>
      </c>
    </row>
    <row r="4850" spans="1:16" x14ac:dyDescent="0.25">
      <c r="A4850" s="289" t="s">
        <v>272</v>
      </c>
      <c r="B4850">
        <v>20</v>
      </c>
      <c r="C4850">
        <v>2616</v>
      </c>
      <c r="D4850">
        <v>8</v>
      </c>
      <c r="E4850" s="289" t="s">
        <v>11058</v>
      </c>
      <c r="F4850">
        <v>5015285811</v>
      </c>
      <c r="G4850" s="276">
        <v>45722</v>
      </c>
      <c r="H4850" s="5">
        <v>20250227662694</v>
      </c>
      <c r="I4850">
        <v>18.239999999999998</v>
      </c>
      <c r="J4850" s="289" t="s">
        <v>350</v>
      </c>
      <c r="K4850" s="289" t="s">
        <v>11059</v>
      </c>
      <c r="L4850" s="289" t="s">
        <v>275</v>
      </c>
      <c r="M4850" s="289" t="s">
        <v>10839</v>
      </c>
      <c r="N4850" s="289" t="s">
        <v>472</v>
      </c>
      <c r="O4850" s="289" t="s">
        <v>277</v>
      </c>
      <c r="P4850" s="289" t="str">
        <f>VLOOKUP(CAT_Details[[#This Row],[Delivery Bp Customer Code]],Table6[],2,0)</f>
        <v>U2-L5</v>
      </c>
    </row>
    <row r="4851" spans="1:16" x14ac:dyDescent="0.25">
      <c r="A4851" s="289" t="s">
        <v>272</v>
      </c>
      <c r="B4851">
        <v>1</v>
      </c>
      <c r="C4851">
        <v>65</v>
      </c>
      <c r="D4851">
        <v>0.4</v>
      </c>
      <c r="E4851" s="289" t="s">
        <v>11060</v>
      </c>
      <c r="F4851">
        <v>5015285847</v>
      </c>
      <c r="G4851" s="276">
        <v>45722</v>
      </c>
      <c r="H4851" s="5">
        <v>20250220657303</v>
      </c>
      <c r="I4851">
        <v>0.28799999999999998</v>
      </c>
      <c r="J4851" s="289" t="s">
        <v>280</v>
      </c>
      <c r="K4851" s="289" t="s">
        <v>11061</v>
      </c>
      <c r="L4851" s="289" t="s">
        <v>275</v>
      </c>
      <c r="M4851" s="289" t="s">
        <v>10930</v>
      </c>
      <c r="N4851" s="289" t="s">
        <v>619</v>
      </c>
      <c r="O4851" s="289" t="s">
        <v>277</v>
      </c>
      <c r="P4851" s="289" t="str">
        <f>VLOOKUP(CAT_Details[[#This Row],[Delivery Bp Customer Code]],Table6[],2,0)</f>
        <v>U2-L5</v>
      </c>
    </row>
    <row r="4852" spans="1:16" x14ac:dyDescent="0.25">
      <c r="A4852" s="289" t="s">
        <v>272</v>
      </c>
      <c r="B4852">
        <v>2</v>
      </c>
      <c r="C4852">
        <v>410</v>
      </c>
      <c r="D4852">
        <v>0.8</v>
      </c>
      <c r="E4852" s="289" t="s">
        <v>11062</v>
      </c>
      <c r="F4852">
        <v>5015285849</v>
      </c>
      <c r="G4852" s="276">
        <v>45722</v>
      </c>
      <c r="H4852">
        <v>20250227662881</v>
      </c>
      <c r="I4852">
        <v>1.92</v>
      </c>
      <c r="J4852" s="289" t="s">
        <v>350</v>
      </c>
      <c r="K4852" s="289" t="s">
        <v>11063</v>
      </c>
      <c r="L4852" s="289" t="s">
        <v>275</v>
      </c>
      <c r="M4852" s="289" t="s">
        <v>10944</v>
      </c>
      <c r="N4852" s="289" t="s">
        <v>999</v>
      </c>
      <c r="O4852" s="289" t="s">
        <v>277</v>
      </c>
      <c r="P4852" s="289" t="str">
        <f>VLOOKUP(CAT_Details[[#This Row],[Delivery Bp Customer Code]],Table6[],2,0)</f>
        <v>U2-L5</v>
      </c>
    </row>
    <row r="4853" spans="1:16" x14ac:dyDescent="0.25">
      <c r="A4853" s="289" t="s">
        <v>272</v>
      </c>
      <c r="B4853">
        <v>7</v>
      </c>
      <c r="C4853">
        <v>1650</v>
      </c>
      <c r="D4853">
        <v>1.4</v>
      </c>
      <c r="E4853" s="289" t="s">
        <v>11064</v>
      </c>
      <c r="F4853">
        <v>5015285997</v>
      </c>
      <c r="G4853" s="276">
        <v>45722</v>
      </c>
      <c r="H4853">
        <v>20250221658481</v>
      </c>
      <c r="I4853">
        <v>2.7120000000000002</v>
      </c>
      <c r="J4853" s="289" t="s">
        <v>350</v>
      </c>
      <c r="K4853" s="289" t="s">
        <v>11065</v>
      </c>
      <c r="L4853" s="289" t="s">
        <v>275</v>
      </c>
      <c r="M4853" s="289" t="s">
        <v>10944</v>
      </c>
      <c r="N4853" s="289" t="s">
        <v>544</v>
      </c>
      <c r="O4853" s="289" t="s">
        <v>277</v>
      </c>
      <c r="P4853" s="289" t="str">
        <f>VLOOKUP(CAT_Details[[#This Row],[Delivery Bp Customer Code]],Table6[],2,0)</f>
        <v>U2-L5</v>
      </c>
    </row>
    <row r="4854" spans="1:16" x14ac:dyDescent="0.25">
      <c r="A4854" s="289" t="s">
        <v>272</v>
      </c>
      <c r="B4854">
        <v>2</v>
      </c>
      <c r="C4854">
        <v>600</v>
      </c>
      <c r="D4854">
        <v>0.8</v>
      </c>
      <c r="E4854" s="289" t="s">
        <v>2972</v>
      </c>
      <c r="F4854">
        <v>5015286028</v>
      </c>
      <c r="G4854" s="276">
        <v>45722</v>
      </c>
      <c r="H4854" s="5">
        <v>20250227662836</v>
      </c>
      <c r="I4854">
        <v>0.67200000000000004</v>
      </c>
      <c r="J4854" s="289" t="s">
        <v>350</v>
      </c>
      <c r="K4854" s="289" t="s">
        <v>11066</v>
      </c>
      <c r="L4854" s="289" t="s">
        <v>275</v>
      </c>
      <c r="M4854" s="289" t="s">
        <v>10944</v>
      </c>
      <c r="N4854" s="289" t="s">
        <v>547</v>
      </c>
      <c r="O4854" s="289" t="s">
        <v>277</v>
      </c>
      <c r="P4854" s="289" t="str">
        <f>VLOOKUP(CAT_Details[[#This Row],[Delivery Bp Customer Code]],Table6[],2,0)</f>
        <v>U2-L5</v>
      </c>
    </row>
    <row r="4855" spans="1:16" x14ac:dyDescent="0.25">
      <c r="A4855" s="289" t="s">
        <v>272</v>
      </c>
      <c r="B4855">
        <v>1</v>
      </c>
      <c r="C4855">
        <v>118</v>
      </c>
      <c r="D4855">
        <v>0.4</v>
      </c>
      <c r="E4855" s="289" t="s">
        <v>10992</v>
      </c>
      <c r="F4855">
        <v>5015315709</v>
      </c>
      <c r="G4855" s="276">
        <v>45722</v>
      </c>
      <c r="H4855">
        <v>20250303664881</v>
      </c>
      <c r="I4855">
        <v>0.78700000000000003</v>
      </c>
      <c r="J4855" s="289" t="s">
        <v>273</v>
      </c>
      <c r="K4855" s="289" t="s">
        <v>11067</v>
      </c>
      <c r="L4855" s="289" t="s">
        <v>275</v>
      </c>
      <c r="M4855" s="289" t="s">
        <v>11068</v>
      </c>
      <c r="N4855" s="289" t="s">
        <v>519</v>
      </c>
      <c r="O4855" s="289" t="s">
        <v>277</v>
      </c>
      <c r="P4855" s="289" t="str">
        <f>VLOOKUP(CAT_Details[[#This Row],[Delivery Bp Customer Code]],Table6[],2,0)</f>
        <v>U2-L5</v>
      </c>
    </row>
    <row r="4856" spans="1:16" x14ac:dyDescent="0.25">
      <c r="A4856" s="289" t="s">
        <v>278</v>
      </c>
      <c r="B4856">
        <v>11</v>
      </c>
      <c r="C4856">
        <v>4114</v>
      </c>
      <c r="D4856">
        <v>4.4000000000000004</v>
      </c>
      <c r="E4856" s="289" t="s">
        <v>11069</v>
      </c>
      <c r="F4856">
        <v>5015271354</v>
      </c>
      <c r="G4856" s="276">
        <v>45723</v>
      </c>
      <c r="H4856">
        <v>20250226661841</v>
      </c>
      <c r="I4856">
        <v>4.2240000000000002</v>
      </c>
      <c r="J4856" s="289" t="s">
        <v>324</v>
      </c>
      <c r="K4856" s="289" t="s">
        <v>11070</v>
      </c>
      <c r="L4856" s="289" t="s">
        <v>275</v>
      </c>
      <c r="M4856" s="289" t="s">
        <v>10819</v>
      </c>
      <c r="N4856" s="289" t="s">
        <v>399</v>
      </c>
      <c r="O4856" s="289" t="s">
        <v>498</v>
      </c>
      <c r="P4856" s="289" t="str">
        <f>VLOOKUP(CAT_Details[[#This Row],[Delivery Bp Customer Code]],Table6[],2,0)</f>
        <v>DK-BM01</v>
      </c>
    </row>
    <row r="4857" spans="1:16" x14ac:dyDescent="0.25">
      <c r="A4857" s="289" t="s">
        <v>278</v>
      </c>
      <c r="B4857">
        <v>9</v>
      </c>
      <c r="C4857">
        <v>4887</v>
      </c>
      <c r="D4857">
        <v>3.6</v>
      </c>
      <c r="E4857" s="289" t="s">
        <v>11071</v>
      </c>
      <c r="F4857">
        <v>5015271495</v>
      </c>
      <c r="G4857" s="276">
        <v>45723</v>
      </c>
      <c r="H4857">
        <v>20250225660452</v>
      </c>
      <c r="I4857">
        <v>8.2080000000000002</v>
      </c>
      <c r="J4857" s="289" t="s">
        <v>401</v>
      </c>
      <c r="K4857" s="289" t="s">
        <v>11072</v>
      </c>
      <c r="L4857" s="289" t="s">
        <v>275</v>
      </c>
      <c r="M4857" s="289" t="s">
        <v>11073</v>
      </c>
      <c r="N4857" s="289" t="s">
        <v>1378</v>
      </c>
      <c r="O4857" s="289" t="s">
        <v>498</v>
      </c>
      <c r="P4857" s="289" t="str">
        <f>VLOOKUP(CAT_Details[[#This Row],[Delivery Bp Customer Code]],Table6[],2,0)</f>
        <v>DK-BM01</v>
      </c>
    </row>
    <row r="4858" spans="1:16" x14ac:dyDescent="0.25">
      <c r="A4858" s="289" t="s">
        <v>278</v>
      </c>
      <c r="B4858">
        <v>1</v>
      </c>
      <c r="C4858">
        <v>9</v>
      </c>
      <c r="D4858">
        <v>0.04</v>
      </c>
      <c r="E4858" s="289" t="s">
        <v>11074</v>
      </c>
      <c r="F4858">
        <v>5015301005</v>
      </c>
      <c r="G4858" s="276">
        <v>45723</v>
      </c>
      <c r="H4858">
        <v>20250227663301</v>
      </c>
      <c r="I4858">
        <v>2.1000000000000001E-2</v>
      </c>
      <c r="J4858" s="289" t="s">
        <v>350</v>
      </c>
      <c r="K4858" s="289" t="s">
        <v>11075</v>
      </c>
      <c r="L4858" s="289" t="s">
        <v>275</v>
      </c>
      <c r="M4858" s="289" t="s">
        <v>10944</v>
      </c>
      <c r="N4858" s="289" t="s">
        <v>1831</v>
      </c>
      <c r="O4858" s="289" t="s">
        <v>498</v>
      </c>
      <c r="P4858" s="289" t="str">
        <f>VLOOKUP(CAT_Details[[#This Row],[Delivery Bp Customer Code]],Table6[],2,0)</f>
        <v>DK-BM01</v>
      </c>
    </row>
    <row r="4859" spans="1:16" x14ac:dyDescent="0.25">
      <c r="A4859" s="289" t="s">
        <v>278</v>
      </c>
      <c r="B4859">
        <v>3</v>
      </c>
      <c r="C4859">
        <v>858</v>
      </c>
      <c r="D4859">
        <v>1.2</v>
      </c>
      <c r="E4859" s="289" t="s">
        <v>11076</v>
      </c>
      <c r="F4859">
        <v>5015301348</v>
      </c>
      <c r="G4859" s="276">
        <v>45723</v>
      </c>
      <c r="H4859">
        <v>20250227663064</v>
      </c>
      <c r="I4859">
        <v>1.44</v>
      </c>
      <c r="J4859" s="289" t="s">
        <v>280</v>
      </c>
      <c r="K4859" s="289" t="s">
        <v>11077</v>
      </c>
      <c r="L4859" s="289" t="s">
        <v>275</v>
      </c>
      <c r="M4859" s="289" t="s">
        <v>11078</v>
      </c>
      <c r="N4859" s="289" t="s">
        <v>1389</v>
      </c>
      <c r="O4859" s="289" t="s">
        <v>498</v>
      </c>
      <c r="P4859" s="289" t="str">
        <f>VLOOKUP(CAT_Details[[#This Row],[Delivery Bp Customer Code]],Table6[],2,0)</f>
        <v>DK-BM01</v>
      </c>
    </row>
    <row r="4860" spans="1:16" x14ac:dyDescent="0.25">
      <c r="A4860" s="289" t="s">
        <v>278</v>
      </c>
      <c r="B4860">
        <v>4</v>
      </c>
      <c r="C4860">
        <v>1460</v>
      </c>
      <c r="D4860">
        <v>1.6</v>
      </c>
      <c r="E4860" s="289" t="s">
        <v>11079</v>
      </c>
      <c r="F4860">
        <v>5015301374</v>
      </c>
      <c r="G4860" s="276">
        <v>45723</v>
      </c>
      <c r="H4860">
        <v>20250224659299</v>
      </c>
      <c r="I4860">
        <v>1.8819999999999999</v>
      </c>
      <c r="J4860" s="289" t="s">
        <v>324</v>
      </c>
      <c r="K4860" s="289" t="s">
        <v>11080</v>
      </c>
      <c r="L4860" s="289" t="s">
        <v>275</v>
      </c>
      <c r="M4860" s="289" t="s">
        <v>11081</v>
      </c>
      <c r="N4860" s="289" t="s">
        <v>1392</v>
      </c>
      <c r="O4860" s="289" t="s">
        <v>498</v>
      </c>
      <c r="P4860" s="289" t="str">
        <f>VLOOKUP(CAT_Details[[#This Row],[Delivery Bp Customer Code]],Table6[],2,0)</f>
        <v>DK-BM01</v>
      </c>
    </row>
    <row r="4861" spans="1:16" x14ac:dyDescent="0.25">
      <c r="A4861" s="289" t="s">
        <v>278</v>
      </c>
      <c r="B4861">
        <v>1</v>
      </c>
      <c r="C4861">
        <v>385</v>
      </c>
      <c r="D4861">
        <v>0.4</v>
      </c>
      <c r="E4861" s="289" t="s">
        <v>11082</v>
      </c>
      <c r="F4861">
        <v>5015331001</v>
      </c>
      <c r="G4861" s="276">
        <v>45723</v>
      </c>
      <c r="H4861">
        <v>20250304666396</v>
      </c>
      <c r="I4861">
        <v>0.52800000000000002</v>
      </c>
      <c r="J4861" s="289" t="s">
        <v>273</v>
      </c>
      <c r="K4861" s="289" t="s">
        <v>11083</v>
      </c>
      <c r="L4861" s="289" t="s">
        <v>275</v>
      </c>
      <c r="M4861" s="289" t="s">
        <v>11084</v>
      </c>
      <c r="N4861" s="289" t="s">
        <v>657</v>
      </c>
      <c r="O4861" s="289" t="s">
        <v>498</v>
      </c>
      <c r="P4861" s="289" t="str">
        <f>VLOOKUP(CAT_Details[[#This Row],[Delivery Bp Customer Code]],Table6[],2,0)</f>
        <v>DK-BM01</v>
      </c>
    </row>
    <row r="4862" spans="1:16" x14ac:dyDescent="0.25">
      <c r="A4862" s="289" t="s">
        <v>75</v>
      </c>
      <c r="B4862">
        <v>9</v>
      </c>
      <c r="C4862">
        <v>251</v>
      </c>
      <c r="D4862">
        <v>1.04</v>
      </c>
      <c r="E4862" s="289" t="s">
        <v>11085</v>
      </c>
      <c r="F4862">
        <v>5015255818</v>
      </c>
      <c r="G4862" s="276">
        <v>45723</v>
      </c>
      <c r="H4862">
        <v>20250225660638</v>
      </c>
      <c r="I4862">
        <v>0.76500000000000001</v>
      </c>
      <c r="J4862" s="289" t="s">
        <v>294</v>
      </c>
      <c r="K4862" s="289" t="s">
        <v>11086</v>
      </c>
      <c r="L4862" s="289" t="s">
        <v>275</v>
      </c>
      <c r="M4862" s="289" t="s">
        <v>11087</v>
      </c>
      <c r="N4862" s="289" t="s">
        <v>1413</v>
      </c>
      <c r="O4862" s="289" t="s">
        <v>2173</v>
      </c>
      <c r="P4862" s="289" t="str">
        <f>VLOOKUP(CAT_Details[[#This Row],[Delivery Bp Customer Code]],Table6[],2,0)</f>
        <v>OYL1</v>
      </c>
    </row>
    <row r="4863" spans="1:16" x14ac:dyDescent="0.25">
      <c r="A4863" s="289" t="s">
        <v>75</v>
      </c>
      <c r="B4863">
        <v>16</v>
      </c>
      <c r="C4863">
        <v>3024</v>
      </c>
      <c r="D4863">
        <v>9.6</v>
      </c>
      <c r="E4863" s="289" t="s">
        <v>11088</v>
      </c>
      <c r="F4863">
        <v>5015271582</v>
      </c>
      <c r="G4863" s="276">
        <v>45723</v>
      </c>
      <c r="H4863" s="5">
        <v>20250224660026</v>
      </c>
      <c r="I4863">
        <v>42.162999999999997</v>
      </c>
      <c r="J4863" s="289" t="s">
        <v>294</v>
      </c>
      <c r="K4863" s="289" t="s">
        <v>11089</v>
      </c>
      <c r="L4863" s="289" t="s">
        <v>275</v>
      </c>
      <c r="M4863" s="289" t="s">
        <v>11090</v>
      </c>
      <c r="N4863" s="289" t="s">
        <v>5685</v>
      </c>
      <c r="O4863" s="289" t="s">
        <v>5281</v>
      </c>
      <c r="P4863" s="289" t="str">
        <f>VLOOKUP(CAT_Details[[#This Row],[Delivery Bp Customer Code]],Table6[],2,0)</f>
        <v>DK-LW08</v>
      </c>
    </row>
    <row r="4864" spans="1:16" x14ac:dyDescent="0.25">
      <c r="A4864" s="289" t="s">
        <v>75</v>
      </c>
      <c r="B4864">
        <v>1</v>
      </c>
      <c r="C4864">
        <v>4.0999999999999996</v>
      </c>
      <c r="D4864">
        <v>0.02</v>
      </c>
      <c r="E4864" s="289" t="s">
        <v>11091</v>
      </c>
      <c r="F4864">
        <v>5015286010</v>
      </c>
      <c r="G4864" s="276">
        <v>45723</v>
      </c>
      <c r="H4864" s="5">
        <v>20250227662930</v>
      </c>
      <c r="I4864">
        <v>5.0000000000000001E-3</v>
      </c>
      <c r="J4864" s="289" t="s">
        <v>345</v>
      </c>
      <c r="K4864" s="289" t="s">
        <v>11092</v>
      </c>
      <c r="L4864" s="289" t="s">
        <v>275</v>
      </c>
      <c r="M4864" s="289" t="s">
        <v>11093</v>
      </c>
      <c r="N4864" s="289" t="s">
        <v>3308</v>
      </c>
      <c r="O4864" s="289" t="s">
        <v>2173</v>
      </c>
      <c r="P4864" s="289" t="str">
        <f>VLOOKUP(CAT_Details[[#This Row],[Delivery Bp Customer Code]],Table6[],2,0)</f>
        <v>OYL1</v>
      </c>
    </row>
    <row r="4865" spans="1:16" x14ac:dyDescent="0.25">
      <c r="A4865" s="289" t="s">
        <v>75</v>
      </c>
      <c r="B4865">
        <v>1</v>
      </c>
      <c r="C4865">
        <v>2</v>
      </c>
      <c r="D4865">
        <v>0.03</v>
      </c>
      <c r="E4865" s="289" t="s">
        <v>11094</v>
      </c>
      <c r="F4865">
        <v>5015286059</v>
      </c>
      <c r="G4865" s="276">
        <v>45723</v>
      </c>
      <c r="H4865">
        <v>20250226662115</v>
      </c>
      <c r="I4865">
        <v>6.0000000000000001E-3</v>
      </c>
      <c r="J4865" s="289" t="s">
        <v>345</v>
      </c>
      <c r="K4865" s="289" t="s">
        <v>11095</v>
      </c>
      <c r="L4865" s="289" t="s">
        <v>275</v>
      </c>
      <c r="M4865" s="289" t="s">
        <v>11093</v>
      </c>
      <c r="N4865" s="289" t="s">
        <v>3082</v>
      </c>
      <c r="O4865" s="289" t="s">
        <v>2173</v>
      </c>
      <c r="P4865" s="289" t="str">
        <f>VLOOKUP(CAT_Details[[#This Row],[Delivery Bp Customer Code]],Table6[],2,0)</f>
        <v>OYL1</v>
      </c>
    </row>
    <row r="4866" spans="1:16" x14ac:dyDescent="0.25">
      <c r="A4866" s="289" t="s">
        <v>75</v>
      </c>
      <c r="B4866">
        <v>1</v>
      </c>
      <c r="C4866">
        <v>105</v>
      </c>
      <c r="D4866">
        <v>0.12</v>
      </c>
      <c r="E4866" s="289" t="s">
        <v>11096</v>
      </c>
      <c r="F4866">
        <v>5015300978</v>
      </c>
      <c r="G4866" s="276">
        <v>45723</v>
      </c>
      <c r="H4866" s="5">
        <v>20250227663311</v>
      </c>
      <c r="I4866">
        <v>8.4000000000000005E-2</v>
      </c>
      <c r="J4866" s="289" t="s">
        <v>350</v>
      </c>
      <c r="K4866" s="289" t="s">
        <v>11097</v>
      </c>
      <c r="L4866" s="289" t="s">
        <v>275</v>
      </c>
      <c r="M4866" s="289" t="s">
        <v>10944</v>
      </c>
      <c r="N4866" s="289" t="s">
        <v>2571</v>
      </c>
      <c r="O4866" s="289" t="s">
        <v>2173</v>
      </c>
      <c r="P4866" s="289" t="str">
        <f>VLOOKUP(CAT_Details[[#This Row],[Delivery Bp Customer Code]],Table6[],2,0)</f>
        <v>OYL1</v>
      </c>
    </row>
    <row r="4867" spans="1:16" x14ac:dyDescent="0.25">
      <c r="A4867" s="289" t="s">
        <v>75</v>
      </c>
      <c r="B4867">
        <v>2</v>
      </c>
      <c r="C4867">
        <v>1150.4000000000001</v>
      </c>
      <c r="D4867">
        <v>0.66</v>
      </c>
      <c r="E4867" s="289" t="s">
        <v>11096</v>
      </c>
      <c r="F4867">
        <v>5015300980</v>
      </c>
      <c r="G4867" s="276">
        <v>45723</v>
      </c>
      <c r="H4867">
        <v>20250227663306</v>
      </c>
      <c r="I4867">
        <v>0.94499999999999995</v>
      </c>
      <c r="J4867" s="289" t="s">
        <v>350</v>
      </c>
      <c r="K4867" s="289" t="s">
        <v>11098</v>
      </c>
      <c r="L4867" s="289" t="s">
        <v>275</v>
      </c>
      <c r="M4867" s="289" t="s">
        <v>10944</v>
      </c>
      <c r="N4867" s="289" t="s">
        <v>2571</v>
      </c>
      <c r="O4867" s="289" t="s">
        <v>2173</v>
      </c>
      <c r="P4867" s="289" t="str">
        <f>VLOOKUP(CAT_Details[[#This Row],[Delivery Bp Customer Code]],Table6[],2,0)</f>
        <v>OYL1</v>
      </c>
    </row>
    <row r="4868" spans="1:16" x14ac:dyDescent="0.25">
      <c r="A4868" s="289" t="s">
        <v>75</v>
      </c>
      <c r="B4868">
        <v>6</v>
      </c>
      <c r="C4868">
        <v>2928</v>
      </c>
      <c r="D4868">
        <v>2.2000000000000002</v>
      </c>
      <c r="E4868" s="289" t="s">
        <v>11099</v>
      </c>
      <c r="F4868">
        <v>5015301098</v>
      </c>
      <c r="G4868" s="276">
        <v>45723</v>
      </c>
      <c r="H4868">
        <v>20250227663001</v>
      </c>
      <c r="I4868">
        <v>3.6960000000000002</v>
      </c>
      <c r="J4868" s="289" t="s">
        <v>324</v>
      </c>
      <c r="K4868" s="289" t="s">
        <v>11100</v>
      </c>
      <c r="L4868" s="289" t="s">
        <v>275</v>
      </c>
      <c r="M4868" s="289" t="s">
        <v>11081</v>
      </c>
      <c r="N4868" s="289" t="s">
        <v>2242</v>
      </c>
      <c r="O4868" s="289" t="s">
        <v>2173</v>
      </c>
      <c r="P4868" s="289" t="str">
        <f>VLOOKUP(CAT_Details[[#This Row],[Delivery Bp Customer Code]],Table6[],2,0)</f>
        <v>OYL1</v>
      </c>
    </row>
    <row r="4869" spans="1:16" x14ac:dyDescent="0.25">
      <c r="A4869" s="289" t="s">
        <v>75</v>
      </c>
      <c r="B4869">
        <v>25</v>
      </c>
      <c r="C4869">
        <v>11492</v>
      </c>
      <c r="D4869">
        <v>10</v>
      </c>
      <c r="E4869" s="289" t="s">
        <v>11101</v>
      </c>
      <c r="F4869">
        <v>5015301383</v>
      </c>
      <c r="G4869" s="276">
        <v>45723</v>
      </c>
      <c r="H4869">
        <v>20250227663507</v>
      </c>
      <c r="I4869">
        <v>14.4</v>
      </c>
      <c r="J4869" s="289" t="s">
        <v>324</v>
      </c>
      <c r="K4869" s="289" t="s">
        <v>11102</v>
      </c>
      <c r="L4869" s="289" t="s">
        <v>275</v>
      </c>
      <c r="M4869" s="289" t="s">
        <v>11081</v>
      </c>
      <c r="N4869" s="289" t="s">
        <v>2496</v>
      </c>
      <c r="O4869" s="289" t="s">
        <v>2173</v>
      </c>
      <c r="P4869" s="289" t="str">
        <f>VLOOKUP(CAT_Details[[#This Row],[Delivery Bp Customer Code]],Table6[],2,0)</f>
        <v>OYL1</v>
      </c>
    </row>
    <row r="4870" spans="1:16" x14ac:dyDescent="0.25">
      <c r="A4870" s="289" t="s">
        <v>75</v>
      </c>
      <c r="B4870">
        <v>8</v>
      </c>
      <c r="C4870">
        <v>3849</v>
      </c>
      <c r="D4870">
        <v>3.2</v>
      </c>
      <c r="E4870" s="289" t="s">
        <v>11103</v>
      </c>
      <c r="F4870">
        <v>5015315895</v>
      </c>
      <c r="G4870" s="276">
        <v>45723</v>
      </c>
      <c r="H4870">
        <v>20250221658922</v>
      </c>
      <c r="I4870">
        <v>4.6079999999999997</v>
      </c>
      <c r="J4870" s="289" t="s">
        <v>280</v>
      </c>
      <c r="K4870" s="289" t="s">
        <v>11104</v>
      </c>
      <c r="L4870" s="289" t="s">
        <v>275</v>
      </c>
      <c r="M4870" s="289" t="s">
        <v>11105</v>
      </c>
      <c r="N4870" s="289" t="s">
        <v>868</v>
      </c>
      <c r="O4870" s="289" t="s">
        <v>2173</v>
      </c>
      <c r="P4870" s="289" t="str">
        <f>VLOOKUP(CAT_Details[[#This Row],[Delivery Bp Customer Code]],Table6[],2,0)</f>
        <v>OYL1</v>
      </c>
    </row>
    <row r="4871" spans="1:16" x14ac:dyDescent="0.25">
      <c r="A4871" s="289" t="s">
        <v>75</v>
      </c>
      <c r="B4871">
        <v>3</v>
      </c>
      <c r="C4871">
        <v>53</v>
      </c>
      <c r="D4871">
        <v>0.38</v>
      </c>
      <c r="E4871" s="289" t="s">
        <v>11106</v>
      </c>
      <c r="F4871">
        <v>5015331284</v>
      </c>
      <c r="G4871" s="276">
        <v>45723</v>
      </c>
      <c r="H4871">
        <v>20250305666859</v>
      </c>
      <c r="I4871">
        <v>0.35799999999999998</v>
      </c>
      <c r="J4871" s="289" t="s">
        <v>273</v>
      </c>
      <c r="K4871" s="289" t="s">
        <v>11107</v>
      </c>
      <c r="L4871" s="289" t="s">
        <v>275</v>
      </c>
      <c r="M4871" s="289" t="s">
        <v>11084</v>
      </c>
      <c r="N4871" s="289" t="s">
        <v>3252</v>
      </c>
      <c r="O4871" s="289" t="s">
        <v>2173</v>
      </c>
      <c r="P4871" s="289" t="str">
        <f>VLOOKUP(CAT_Details[[#This Row],[Delivery Bp Customer Code]],Table6[],2,0)</f>
        <v>OYL1</v>
      </c>
    </row>
    <row r="4872" spans="1:16" x14ac:dyDescent="0.25">
      <c r="A4872" s="289" t="s">
        <v>75</v>
      </c>
      <c r="B4872">
        <v>1</v>
      </c>
      <c r="C4872">
        <v>441</v>
      </c>
      <c r="D4872">
        <v>0.4</v>
      </c>
      <c r="E4872" s="289" t="s">
        <v>11108</v>
      </c>
      <c r="F4872">
        <v>5015331519</v>
      </c>
      <c r="G4872" s="276">
        <v>45723</v>
      </c>
      <c r="H4872" s="5">
        <v>20250303664851</v>
      </c>
      <c r="I4872">
        <v>0.57599999999999996</v>
      </c>
      <c r="J4872" s="289" t="s">
        <v>273</v>
      </c>
      <c r="K4872" s="289" t="s">
        <v>11109</v>
      </c>
      <c r="L4872" s="289" t="s">
        <v>275</v>
      </c>
      <c r="M4872" s="289" t="s">
        <v>11084</v>
      </c>
      <c r="N4872" s="289" t="s">
        <v>1011</v>
      </c>
      <c r="O4872" s="289" t="s">
        <v>2173</v>
      </c>
      <c r="P4872" s="289" t="str">
        <f>VLOOKUP(CAT_Details[[#This Row],[Delivery Bp Customer Code]],Table6[],2,0)</f>
        <v>OYL1</v>
      </c>
    </row>
    <row r="4873" spans="1:16" x14ac:dyDescent="0.25">
      <c r="A4873" s="289" t="s">
        <v>3771</v>
      </c>
      <c r="B4873">
        <v>3</v>
      </c>
      <c r="C4873">
        <v>1341</v>
      </c>
      <c r="D4873">
        <v>0.6</v>
      </c>
      <c r="E4873" s="289" t="s">
        <v>11110</v>
      </c>
      <c r="F4873">
        <v>5015301357</v>
      </c>
      <c r="G4873" s="276">
        <v>45723</v>
      </c>
      <c r="H4873">
        <v>20250227663236</v>
      </c>
      <c r="I4873">
        <v>0.57599999999999996</v>
      </c>
      <c r="J4873" s="289" t="s">
        <v>324</v>
      </c>
      <c r="K4873" s="289" t="s">
        <v>11111</v>
      </c>
      <c r="L4873" s="289" t="s">
        <v>275</v>
      </c>
      <c r="M4873" s="289" t="s">
        <v>11081</v>
      </c>
      <c r="N4873" s="289" t="s">
        <v>7755</v>
      </c>
      <c r="O4873" s="289" t="s">
        <v>3775</v>
      </c>
      <c r="P4873" s="289">
        <f>VLOOKUP(CAT_Details[[#This Row],[Delivery Bp Customer Code]],Table6[],2,0)</f>
        <v>3401</v>
      </c>
    </row>
    <row r="4874" spans="1:16" x14ac:dyDescent="0.25">
      <c r="A4874" s="289" t="s">
        <v>3329</v>
      </c>
      <c r="B4874">
        <v>6</v>
      </c>
      <c r="C4874">
        <v>344</v>
      </c>
      <c r="D4874">
        <v>1.6</v>
      </c>
      <c r="E4874" s="289" t="s">
        <v>11112</v>
      </c>
      <c r="F4874">
        <v>5015271228</v>
      </c>
      <c r="G4874" s="276">
        <v>45723</v>
      </c>
      <c r="H4874" s="5">
        <v>20250225660721</v>
      </c>
      <c r="I4874">
        <v>4.2240000000000002</v>
      </c>
      <c r="J4874" s="289" t="s">
        <v>401</v>
      </c>
      <c r="K4874" s="289" t="s">
        <v>11113</v>
      </c>
      <c r="L4874" s="289" t="s">
        <v>275</v>
      </c>
      <c r="M4874" s="289" t="s">
        <v>11114</v>
      </c>
      <c r="N4874" s="289" t="s">
        <v>2533</v>
      </c>
      <c r="O4874" s="289" t="s">
        <v>3332</v>
      </c>
      <c r="P4874" s="289">
        <f>VLOOKUP(CAT_Details[[#This Row],[Delivery Bp Customer Code]],Table6[],2,0)</f>
        <v>3402</v>
      </c>
    </row>
    <row r="4875" spans="1:16" x14ac:dyDescent="0.25">
      <c r="A4875" s="289" t="s">
        <v>3329</v>
      </c>
      <c r="B4875">
        <v>1</v>
      </c>
      <c r="C4875">
        <v>619</v>
      </c>
      <c r="D4875">
        <v>0.4</v>
      </c>
      <c r="E4875" s="289" t="s">
        <v>11115</v>
      </c>
      <c r="F4875">
        <v>5015285589</v>
      </c>
      <c r="G4875" s="276">
        <v>45723</v>
      </c>
      <c r="H4875" s="5">
        <v>20250226661805</v>
      </c>
      <c r="I4875">
        <v>0.48</v>
      </c>
      <c r="J4875" s="289" t="s">
        <v>1047</v>
      </c>
      <c r="K4875" s="289" t="s">
        <v>11116</v>
      </c>
      <c r="L4875" s="289" t="s">
        <v>275</v>
      </c>
      <c r="M4875" s="289" t="s">
        <v>11117</v>
      </c>
      <c r="N4875" s="289" t="s">
        <v>1049</v>
      </c>
      <c r="O4875" s="289" t="s">
        <v>3332</v>
      </c>
      <c r="P4875" s="289">
        <f>VLOOKUP(CAT_Details[[#This Row],[Delivery Bp Customer Code]],Table6[],2,0)</f>
        <v>3402</v>
      </c>
    </row>
    <row r="4876" spans="1:16" x14ac:dyDescent="0.25">
      <c r="A4876" s="289" t="s">
        <v>3329</v>
      </c>
      <c r="B4876">
        <v>3</v>
      </c>
      <c r="C4876">
        <v>585</v>
      </c>
      <c r="D4876">
        <v>1.2</v>
      </c>
      <c r="E4876" s="289" t="s">
        <v>11118</v>
      </c>
      <c r="F4876">
        <v>5015301091</v>
      </c>
      <c r="G4876" s="276">
        <v>45723</v>
      </c>
      <c r="H4876">
        <v>20250227663551</v>
      </c>
      <c r="I4876">
        <v>2.88</v>
      </c>
      <c r="J4876" s="289" t="s">
        <v>280</v>
      </c>
      <c r="K4876" s="289" t="s">
        <v>11119</v>
      </c>
      <c r="L4876" s="289" t="s">
        <v>275</v>
      </c>
      <c r="M4876" s="289" t="s">
        <v>10930</v>
      </c>
      <c r="N4876" s="289" t="s">
        <v>619</v>
      </c>
      <c r="O4876" s="289" t="s">
        <v>3332</v>
      </c>
      <c r="P4876" s="289">
        <f>VLOOKUP(CAT_Details[[#This Row],[Delivery Bp Customer Code]],Table6[],2,0)</f>
        <v>3402</v>
      </c>
    </row>
    <row r="4877" spans="1:16" x14ac:dyDescent="0.25">
      <c r="A4877" s="289" t="s">
        <v>3329</v>
      </c>
      <c r="B4877">
        <v>1</v>
      </c>
      <c r="C4877">
        <v>137</v>
      </c>
      <c r="D4877">
        <v>0.4</v>
      </c>
      <c r="E4877" s="289" t="s">
        <v>11118</v>
      </c>
      <c r="F4877">
        <v>5015301093</v>
      </c>
      <c r="G4877" s="276">
        <v>45723</v>
      </c>
      <c r="H4877">
        <v>20250227663552</v>
      </c>
      <c r="I4877">
        <v>0.96</v>
      </c>
      <c r="J4877" s="289" t="s">
        <v>280</v>
      </c>
      <c r="K4877" s="289" t="s">
        <v>11120</v>
      </c>
      <c r="L4877" s="289" t="s">
        <v>275</v>
      </c>
      <c r="M4877" s="289" t="s">
        <v>10930</v>
      </c>
      <c r="N4877" s="289" t="s">
        <v>619</v>
      </c>
      <c r="O4877" s="289" t="s">
        <v>3332</v>
      </c>
      <c r="P4877" s="289">
        <f>VLOOKUP(CAT_Details[[#This Row],[Delivery Bp Customer Code]],Table6[],2,0)</f>
        <v>3402</v>
      </c>
    </row>
    <row r="4878" spans="1:16" x14ac:dyDescent="0.25">
      <c r="A4878" s="289" t="s">
        <v>3329</v>
      </c>
      <c r="B4878">
        <v>7</v>
      </c>
      <c r="C4878">
        <v>2921.94</v>
      </c>
      <c r="D4878">
        <v>4.37</v>
      </c>
      <c r="E4878" s="289" t="s">
        <v>11121</v>
      </c>
      <c r="F4878">
        <v>5015301147</v>
      </c>
      <c r="G4878" s="276">
        <v>45723</v>
      </c>
      <c r="H4878">
        <v>20250226661658</v>
      </c>
      <c r="I4878">
        <v>6.07</v>
      </c>
      <c r="J4878" s="289" t="s">
        <v>287</v>
      </c>
      <c r="K4878" s="289" t="s">
        <v>11122</v>
      </c>
      <c r="L4878" s="289" t="s">
        <v>275</v>
      </c>
      <c r="M4878" s="289" t="s">
        <v>10647</v>
      </c>
      <c r="N4878" s="289" t="s">
        <v>3790</v>
      </c>
      <c r="O4878" s="289" t="s">
        <v>3332</v>
      </c>
      <c r="P4878" s="289">
        <f>VLOOKUP(CAT_Details[[#This Row],[Delivery Bp Customer Code]],Table6[],2,0)</f>
        <v>3402</v>
      </c>
    </row>
    <row r="4879" spans="1:16" x14ac:dyDescent="0.25">
      <c r="A4879" s="289" t="s">
        <v>3329</v>
      </c>
      <c r="B4879">
        <v>4</v>
      </c>
      <c r="C4879">
        <v>985</v>
      </c>
      <c r="D4879">
        <v>2.4</v>
      </c>
      <c r="E4879" s="289" t="s">
        <v>11123</v>
      </c>
      <c r="F4879">
        <v>5015315744</v>
      </c>
      <c r="G4879" s="276">
        <v>45723</v>
      </c>
      <c r="H4879">
        <v>20250228663887</v>
      </c>
      <c r="I4879">
        <v>4.5599999999999996</v>
      </c>
      <c r="J4879" s="289" t="s">
        <v>287</v>
      </c>
      <c r="K4879" s="289" t="s">
        <v>11124</v>
      </c>
      <c r="L4879" s="289" t="s">
        <v>275</v>
      </c>
      <c r="M4879" s="289" t="s">
        <v>10991</v>
      </c>
      <c r="N4879" s="289" t="s">
        <v>468</v>
      </c>
      <c r="O4879" s="289" t="s">
        <v>3332</v>
      </c>
      <c r="P4879" s="289">
        <f>VLOOKUP(CAT_Details[[#This Row],[Delivery Bp Customer Code]],Table6[],2,0)</f>
        <v>3402</v>
      </c>
    </row>
    <row r="4880" spans="1:16" x14ac:dyDescent="0.25">
      <c r="A4880" s="289" t="s">
        <v>3329</v>
      </c>
      <c r="B4880">
        <v>9</v>
      </c>
      <c r="C4880">
        <v>450</v>
      </c>
      <c r="D4880">
        <v>6.6</v>
      </c>
      <c r="E4880" s="289" t="s">
        <v>11125</v>
      </c>
      <c r="F4880">
        <v>5015331580</v>
      </c>
      <c r="G4880" s="276">
        <v>45723</v>
      </c>
      <c r="H4880" s="5">
        <v>20250304666297</v>
      </c>
      <c r="I4880">
        <v>14.846</v>
      </c>
      <c r="J4880" s="289" t="s">
        <v>273</v>
      </c>
      <c r="K4880" s="289" t="s">
        <v>11126</v>
      </c>
      <c r="L4880" s="289" t="s">
        <v>275</v>
      </c>
      <c r="M4880" s="289" t="s">
        <v>11084</v>
      </c>
      <c r="N4880" s="289" t="s">
        <v>1240</v>
      </c>
      <c r="O4880" s="289" t="s">
        <v>3332</v>
      </c>
      <c r="P4880" s="289">
        <f>VLOOKUP(CAT_Details[[#This Row],[Delivery Bp Customer Code]],Table6[],2,0)</f>
        <v>3402</v>
      </c>
    </row>
    <row r="4881" spans="1:16" x14ac:dyDescent="0.25">
      <c r="A4881" s="289" t="s">
        <v>3329</v>
      </c>
      <c r="B4881">
        <v>1</v>
      </c>
      <c r="C4881">
        <v>28</v>
      </c>
      <c r="D4881">
        <v>0.2</v>
      </c>
      <c r="E4881" s="289" t="s">
        <v>11127</v>
      </c>
      <c r="F4881">
        <v>5015331590</v>
      </c>
      <c r="G4881" s="276">
        <v>45723</v>
      </c>
      <c r="H4881">
        <v>20250227663396</v>
      </c>
      <c r="I4881">
        <v>0.28799999999999998</v>
      </c>
      <c r="J4881" s="289" t="s">
        <v>302</v>
      </c>
      <c r="K4881" s="289" t="s">
        <v>11128</v>
      </c>
      <c r="L4881" s="289" t="s">
        <v>275</v>
      </c>
      <c r="M4881" s="289" t="s">
        <v>11129</v>
      </c>
      <c r="N4881" s="289" t="s">
        <v>3336</v>
      </c>
      <c r="O4881" s="289" t="s">
        <v>3332</v>
      </c>
      <c r="P4881" s="289">
        <f>VLOOKUP(CAT_Details[[#This Row],[Delivery Bp Customer Code]],Table6[],2,0)</f>
        <v>3402</v>
      </c>
    </row>
    <row r="4882" spans="1:16" x14ac:dyDescent="0.25">
      <c r="A4882" s="289" t="s">
        <v>76</v>
      </c>
      <c r="B4882">
        <v>1</v>
      </c>
      <c r="C4882">
        <v>51</v>
      </c>
      <c r="D4882">
        <v>0.4</v>
      </c>
      <c r="E4882" s="289" t="s">
        <v>11130</v>
      </c>
      <c r="F4882">
        <v>5015271160</v>
      </c>
      <c r="G4882" s="276">
        <v>45723</v>
      </c>
      <c r="H4882">
        <v>20250226661860</v>
      </c>
      <c r="I4882">
        <v>0.48</v>
      </c>
      <c r="J4882" s="289" t="s">
        <v>383</v>
      </c>
      <c r="K4882" s="289" t="s">
        <v>11131</v>
      </c>
      <c r="L4882" s="289" t="s">
        <v>275</v>
      </c>
      <c r="M4882" s="289" t="s">
        <v>10973</v>
      </c>
      <c r="N4882" s="289" t="s">
        <v>609</v>
      </c>
      <c r="O4882" s="289" t="s">
        <v>748</v>
      </c>
      <c r="P4882" s="289" t="str">
        <f>VLOOKUP(CAT_Details[[#This Row],[Delivery Bp Customer Code]],Table6[],2,0)</f>
        <v>No Loc</v>
      </c>
    </row>
    <row r="4883" spans="1:16" x14ac:dyDescent="0.25">
      <c r="A4883" s="289" t="s">
        <v>76</v>
      </c>
      <c r="B4883">
        <v>1</v>
      </c>
      <c r="C4883">
        <v>2</v>
      </c>
      <c r="D4883">
        <v>0.03</v>
      </c>
      <c r="E4883" s="289" t="s">
        <v>11132</v>
      </c>
      <c r="F4883">
        <v>5015301334</v>
      </c>
      <c r="G4883" s="276">
        <v>45723</v>
      </c>
      <c r="H4883">
        <v>20250228663822</v>
      </c>
      <c r="I4883">
        <v>1.4999999999999999E-2</v>
      </c>
      <c r="J4883" s="289" t="s">
        <v>350</v>
      </c>
      <c r="K4883" s="289" t="s">
        <v>11133</v>
      </c>
      <c r="L4883" s="289" t="s">
        <v>275</v>
      </c>
      <c r="M4883" s="289" t="s">
        <v>10944</v>
      </c>
      <c r="N4883" s="289" t="s">
        <v>948</v>
      </c>
      <c r="O4883" s="289" t="s">
        <v>748</v>
      </c>
      <c r="P4883" s="289" t="str">
        <f>VLOOKUP(CAT_Details[[#This Row],[Delivery Bp Customer Code]],Table6[],2,0)</f>
        <v>No Loc</v>
      </c>
    </row>
    <row r="4884" spans="1:16" x14ac:dyDescent="0.25">
      <c r="A4884" s="289" t="s">
        <v>76</v>
      </c>
      <c r="B4884">
        <v>1</v>
      </c>
      <c r="C4884">
        <v>20</v>
      </c>
      <c r="D4884">
        <v>0.2</v>
      </c>
      <c r="E4884" s="289" t="s">
        <v>11134</v>
      </c>
      <c r="F4884">
        <v>5015301390</v>
      </c>
      <c r="G4884" s="276">
        <v>45723</v>
      </c>
      <c r="H4884">
        <v>20250226662148</v>
      </c>
      <c r="I4884">
        <v>0.192</v>
      </c>
      <c r="J4884" s="289" t="s">
        <v>280</v>
      </c>
      <c r="K4884" s="289" t="s">
        <v>11135</v>
      </c>
      <c r="L4884" s="289" t="s">
        <v>275</v>
      </c>
      <c r="M4884" s="289" t="s">
        <v>11136</v>
      </c>
      <c r="N4884" s="289" t="s">
        <v>8004</v>
      </c>
      <c r="O4884" s="289" t="s">
        <v>748</v>
      </c>
      <c r="P4884" s="289" t="str">
        <f>VLOOKUP(CAT_Details[[#This Row],[Delivery Bp Customer Code]],Table6[],2,0)</f>
        <v>No Loc</v>
      </c>
    </row>
    <row r="4885" spans="1:16" x14ac:dyDescent="0.25">
      <c r="A4885" s="289" t="s">
        <v>285</v>
      </c>
      <c r="B4885">
        <v>32</v>
      </c>
      <c r="C4885">
        <v>473</v>
      </c>
      <c r="D4885">
        <v>1.26</v>
      </c>
      <c r="E4885" s="289" t="s">
        <v>11137</v>
      </c>
      <c r="F4885">
        <v>5015256071</v>
      </c>
      <c r="G4885" s="276">
        <v>45723</v>
      </c>
      <c r="H4885" s="5">
        <v>20250225660619</v>
      </c>
      <c r="I4885">
        <v>0.72099999999999997</v>
      </c>
      <c r="J4885" s="289" t="s">
        <v>294</v>
      </c>
      <c r="K4885" s="289" t="s">
        <v>11138</v>
      </c>
      <c r="L4885" s="289" t="s">
        <v>275</v>
      </c>
      <c r="M4885" s="289" t="s">
        <v>11087</v>
      </c>
      <c r="N4885" s="289" t="s">
        <v>1413</v>
      </c>
      <c r="O4885" s="289" t="s">
        <v>291</v>
      </c>
      <c r="P4885" s="289" t="str">
        <f>VLOOKUP(CAT_Details[[#This Row],[Delivery Bp Customer Code]],Table6[],2,0)</f>
        <v>DX01-L5</v>
      </c>
    </row>
    <row r="4886" spans="1:16" x14ac:dyDescent="0.25">
      <c r="A4886" s="289" t="s">
        <v>285</v>
      </c>
      <c r="B4886">
        <v>8</v>
      </c>
      <c r="C4886">
        <v>1240</v>
      </c>
      <c r="D4886">
        <v>3.47</v>
      </c>
      <c r="E4886" s="289" t="s">
        <v>11139</v>
      </c>
      <c r="F4886">
        <v>5015271029</v>
      </c>
      <c r="G4886" s="276">
        <v>45723</v>
      </c>
      <c r="H4886">
        <v>20250226661884</v>
      </c>
      <c r="I4886">
        <v>8.32</v>
      </c>
      <c r="J4886" s="289" t="s">
        <v>294</v>
      </c>
      <c r="K4886" s="289" t="s">
        <v>11140</v>
      </c>
      <c r="L4886" s="289" t="s">
        <v>275</v>
      </c>
      <c r="M4886" s="289" t="s">
        <v>11141</v>
      </c>
      <c r="N4886" s="289" t="s">
        <v>769</v>
      </c>
      <c r="O4886" s="289" t="s">
        <v>291</v>
      </c>
      <c r="P4886" s="289" t="str">
        <f>VLOOKUP(CAT_Details[[#This Row],[Delivery Bp Customer Code]],Table6[],2,0)</f>
        <v>DX01-L5</v>
      </c>
    </row>
    <row r="4887" spans="1:16" x14ac:dyDescent="0.25">
      <c r="A4887" s="289" t="s">
        <v>285</v>
      </c>
      <c r="B4887">
        <v>8</v>
      </c>
      <c r="C4887">
        <v>2688</v>
      </c>
      <c r="D4887">
        <v>3.99</v>
      </c>
      <c r="E4887" s="289" t="s">
        <v>11142</v>
      </c>
      <c r="F4887">
        <v>5015271278</v>
      </c>
      <c r="G4887" s="276">
        <v>45723</v>
      </c>
      <c r="H4887">
        <v>20250226661659</v>
      </c>
      <c r="I4887">
        <v>8.8030000000000008</v>
      </c>
      <c r="J4887" s="289" t="s">
        <v>401</v>
      </c>
      <c r="K4887" s="289" t="s">
        <v>11143</v>
      </c>
      <c r="L4887" s="289" t="s">
        <v>275</v>
      </c>
      <c r="M4887" s="289" t="s">
        <v>11114</v>
      </c>
      <c r="N4887" s="289" t="s">
        <v>673</v>
      </c>
      <c r="O4887" s="289" t="s">
        <v>291</v>
      </c>
      <c r="P4887" s="289" t="str">
        <f>VLOOKUP(CAT_Details[[#This Row],[Delivery Bp Customer Code]],Table6[],2,0)</f>
        <v>DX01-L5</v>
      </c>
    </row>
    <row r="4888" spans="1:16" x14ac:dyDescent="0.25">
      <c r="A4888" s="289" t="s">
        <v>285</v>
      </c>
      <c r="B4888">
        <v>52</v>
      </c>
      <c r="C4888">
        <v>15887</v>
      </c>
      <c r="D4888">
        <v>13.6</v>
      </c>
      <c r="E4888" s="289" t="s">
        <v>11144</v>
      </c>
      <c r="F4888">
        <v>5015271353</v>
      </c>
      <c r="G4888" s="276">
        <v>45723</v>
      </c>
      <c r="H4888">
        <v>20250221659043</v>
      </c>
      <c r="I4888">
        <v>45.311999999999998</v>
      </c>
      <c r="J4888" s="289" t="s">
        <v>401</v>
      </c>
      <c r="K4888" s="289" t="s">
        <v>11145</v>
      </c>
      <c r="L4888" s="289" t="s">
        <v>275</v>
      </c>
      <c r="M4888" s="289" t="s">
        <v>11146</v>
      </c>
      <c r="N4888" s="289" t="s">
        <v>1028</v>
      </c>
      <c r="O4888" s="289" t="s">
        <v>291</v>
      </c>
      <c r="P4888" s="289" t="str">
        <f>VLOOKUP(CAT_Details[[#This Row],[Delivery Bp Customer Code]],Table6[],2,0)</f>
        <v>DX01-L5</v>
      </c>
    </row>
    <row r="4889" spans="1:16" x14ac:dyDescent="0.25">
      <c r="A4889" s="289" t="s">
        <v>285</v>
      </c>
      <c r="B4889">
        <v>14</v>
      </c>
      <c r="C4889">
        <v>6580</v>
      </c>
      <c r="D4889">
        <v>5.6</v>
      </c>
      <c r="E4889" s="289" t="s">
        <v>11147</v>
      </c>
      <c r="F4889">
        <v>5015271544</v>
      </c>
      <c r="G4889" s="276">
        <v>45723</v>
      </c>
      <c r="H4889">
        <v>20250226662007</v>
      </c>
      <c r="I4889">
        <v>13.44</v>
      </c>
      <c r="J4889" s="289" t="s">
        <v>401</v>
      </c>
      <c r="K4889" s="289" t="s">
        <v>11148</v>
      </c>
      <c r="L4889" s="289" t="s">
        <v>275</v>
      </c>
      <c r="M4889" s="289" t="s">
        <v>11073</v>
      </c>
      <c r="N4889" s="289" t="s">
        <v>404</v>
      </c>
      <c r="O4889" s="289" t="s">
        <v>291</v>
      </c>
      <c r="P4889" s="289" t="str">
        <f>VLOOKUP(CAT_Details[[#This Row],[Delivery Bp Customer Code]],Table6[],2,0)</f>
        <v>DX01-L5</v>
      </c>
    </row>
    <row r="4890" spans="1:16" x14ac:dyDescent="0.25">
      <c r="A4890" s="289" t="s">
        <v>285</v>
      </c>
      <c r="B4890">
        <v>8</v>
      </c>
      <c r="C4890">
        <v>9200</v>
      </c>
      <c r="D4890">
        <v>3.2</v>
      </c>
      <c r="E4890" s="289" t="s">
        <v>11149</v>
      </c>
      <c r="F4890">
        <v>5015285953</v>
      </c>
      <c r="G4890" s="276">
        <v>45723</v>
      </c>
      <c r="H4890">
        <v>20250227663218</v>
      </c>
      <c r="I4890">
        <v>4.6079999999999997</v>
      </c>
      <c r="J4890" s="289" t="s">
        <v>324</v>
      </c>
      <c r="K4890" s="289" t="s">
        <v>11150</v>
      </c>
      <c r="L4890" s="289" t="s">
        <v>275</v>
      </c>
      <c r="M4890" s="289" t="s">
        <v>11151</v>
      </c>
      <c r="N4890" s="289" t="s">
        <v>333</v>
      </c>
      <c r="O4890" s="289" t="s">
        <v>291</v>
      </c>
      <c r="P4890" s="289" t="str">
        <f>VLOOKUP(CAT_Details[[#This Row],[Delivery Bp Customer Code]],Table6[],2,0)</f>
        <v>DX01-L5</v>
      </c>
    </row>
    <row r="4891" spans="1:16" x14ac:dyDescent="0.25">
      <c r="A4891" s="289" t="s">
        <v>285</v>
      </c>
      <c r="B4891">
        <v>23</v>
      </c>
      <c r="C4891">
        <v>2980</v>
      </c>
      <c r="D4891">
        <v>6.8</v>
      </c>
      <c r="E4891" s="289" t="s">
        <v>11152</v>
      </c>
      <c r="F4891">
        <v>5015285966</v>
      </c>
      <c r="G4891" s="276">
        <v>45723</v>
      </c>
      <c r="H4891" s="5">
        <v>20250226662072</v>
      </c>
      <c r="I4891">
        <v>6.5279999999999996</v>
      </c>
      <c r="J4891" s="289" t="s">
        <v>324</v>
      </c>
      <c r="K4891" s="289" t="s">
        <v>11153</v>
      </c>
      <c r="L4891" s="289" t="s">
        <v>275</v>
      </c>
      <c r="M4891" s="289" t="s">
        <v>11154</v>
      </c>
      <c r="N4891" s="289" t="s">
        <v>579</v>
      </c>
      <c r="O4891" s="289" t="s">
        <v>291</v>
      </c>
      <c r="P4891" s="289" t="str">
        <f>VLOOKUP(CAT_Details[[#This Row],[Delivery Bp Customer Code]],Table6[],2,0)</f>
        <v>DX01-L5</v>
      </c>
    </row>
    <row r="4892" spans="1:16" x14ac:dyDescent="0.25">
      <c r="A4892" s="289" t="s">
        <v>285</v>
      </c>
      <c r="B4892">
        <v>1</v>
      </c>
      <c r="C4892">
        <v>77</v>
      </c>
      <c r="D4892">
        <v>0.5</v>
      </c>
      <c r="E4892" s="289" t="s">
        <v>11155</v>
      </c>
      <c r="F4892">
        <v>5015301246</v>
      </c>
      <c r="G4892" s="276">
        <v>45723</v>
      </c>
      <c r="H4892">
        <v>20250228664146</v>
      </c>
      <c r="I4892">
        <v>1.1399999999999999</v>
      </c>
      <c r="J4892" s="289" t="s">
        <v>350</v>
      </c>
      <c r="K4892" s="289" t="s">
        <v>11156</v>
      </c>
      <c r="L4892" s="289" t="s">
        <v>275</v>
      </c>
      <c r="M4892" s="289" t="s">
        <v>10944</v>
      </c>
      <c r="N4892" s="289" t="s">
        <v>1095</v>
      </c>
      <c r="O4892" s="289" t="s">
        <v>291</v>
      </c>
      <c r="P4892" s="289" t="str">
        <f>VLOOKUP(CAT_Details[[#This Row],[Delivery Bp Customer Code]],Table6[],2,0)</f>
        <v>DX01-L5</v>
      </c>
    </row>
    <row r="4893" spans="1:16" x14ac:dyDescent="0.25">
      <c r="A4893" s="289" t="s">
        <v>521</v>
      </c>
      <c r="B4893">
        <v>14</v>
      </c>
      <c r="C4893">
        <v>620</v>
      </c>
      <c r="D4893">
        <v>5.6</v>
      </c>
      <c r="E4893" s="289" t="s">
        <v>11130</v>
      </c>
      <c r="F4893">
        <v>5015271161</v>
      </c>
      <c r="G4893" s="276">
        <v>45723</v>
      </c>
      <c r="H4893">
        <v>20250226661874</v>
      </c>
      <c r="I4893">
        <v>8.2560000000000002</v>
      </c>
      <c r="J4893" s="289" t="s">
        <v>383</v>
      </c>
      <c r="K4893" s="289" t="s">
        <v>11157</v>
      </c>
      <c r="L4893" s="289" t="s">
        <v>275</v>
      </c>
      <c r="M4893" s="289" t="s">
        <v>10973</v>
      </c>
      <c r="N4893" s="289" t="s">
        <v>609</v>
      </c>
      <c r="O4893" s="289" t="s">
        <v>525</v>
      </c>
      <c r="P4893" s="289" t="str">
        <f>VLOOKUP(CAT_Details[[#This Row],[Delivery Bp Customer Code]],Table6[],2,0)</f>
        <v>No Loc</v>
      </c>
    </row>
    <row r="4894" spans="1:16" x14ac:dyDescent="0.25">
      <c r="A4894" s="289" t="s">
        <v>272</v>
      </c>
      <c r="B4894">
        <v>7</v>
      </c>
      <c r="C4894">
        <v>3200</v>
      </c>
      <c r="D4894">
        <v>2.8</v>
      </c>
      <c r="E4894" s="289" t="s">
        <v>11158</v>
      </c>
      <c r="F4894">
        <v>5015255622</v>
      </c>
      <c r="G4894" s="276">
        <v>45723</v>
      </c>
      <c r="H4894">
        <v>20250221658764</v>
      </c>
      <c r="I4894">
        <v>6.72</v>
      </c>
      <c r="J4894" s="289" t="s">
        <v>324</v>
      </c>
      <c r="K4894" s="289" t="s">
        <v>11159</v>
      </c>
      <c r="L4894" s="289" t="s">
        <v>275</v>
      </c>
      <c r="M4894" s="289" t="s">
        <v>10819</v>
      </c>
      <c r="N4894" s="289" t="s">
        <v>622</v>
      </c>
      <c r="O4894" s="289" t="s">
        <v>277</v>
      </c>
      <c r="P4894" s="289" t="str">
        <f>VLOOKUP(CAT_Details[[#This Row],[Delivery Bp Customer Code]],Table6[],2,0)</f>
        <v>U2-L5</v>
      </c>
    </row>
    <row r="4895" spans="1:16" x14ac:dyDescent="0.25">
      <c r="A4895" s="289" t="s">
        <v>272</v>
      </c>
      <c r="B4895">
        <v>1</v>
      </c>
      <c r="C4895">
        <v>35</v>
      </c>
      <c r="D4895">
        <v>0.2</v>
      </c>
      <c r="E4895" s="289" t="s">
        <v>11112</v>
      </c>
      <c r="F4895">
        <v>5015271220</v>
      </c>
      <c r="G4895" s="276">
        <v>45723</v>
      </c>
      <c r="H4895">
        <v>20250225660716</v>
      </c>
      <c r="I4895">
        <v>0.216</v>
      </c>
      <c r="J4895" s="289" t="s">
        <v>401</v>
      </c>
      <c r="K4895" s="289" t="s">
        <v>11160</v>
      </c>
      <c r="L4895" s="289" t="s">
        <v>275</v>
      </c>
      <c r="M4895" s="289" t="s">
        <v>11114</v>
      </c>
      <c r="N4895" s="289" t="s">
        <v>2533</v>
      </c>
      <c r="O4895" s="289" t="s">
        <v>277</v>
      </c>
      <c r="P4895" s="289" t="str">
        <f>VLOOKUP(CAT_Details[[#This Row],[Delivery Bp Customer Code]],Table6[],2,0)</f>
        <v>U2-L5</v>
      </c>
    </row>
    <row r="4896" spans="1:16" x14ac:dyDescent="0.25">
      <c r="A4896" s="289" t="s">
        <v>272</v>
      </c>
      <c r="B4896">
        <v>2</v>
      </c>
      <c r="C4896">
        <v>309</v>
      </c>
      <c r="D4896">
        <v>0.26</v>
      </c>
      <c r="E4896" s="289" t="s">
        <v>11161</v>
      </c>
      <c r="F4896">
        <v>5015271269</v>
      </c>
      <c r="G4896" s="276">
        <v>45723</v>
      </c>
      <c r="H4896">
        <v>20250225660419</v>
      </c>
      <c r="I4896">
        <v>0.34799999999999998</v>
      </c>
      <c r="J4896" s="289" t="s">
        <v>294</v>
      </c>
      <c r="K4896" s="289" t="s">
        <v>11162</v>
      </c>
      <c r="L4896" s="289" t="s">
        <v>275</v>
      </c>
      <c r="M4896" s="289" t="s">
        <v>10874</v>
      </c>
      <c r="N4896" s="289" t="s">
        <v>698</v>
      </c>
      <c r="O4896" s="289" t="s">
        <v>277</v>
      </c>
      <c r="P4896" s="289" t="str">
        <f>VLOOKUP(CAT_Details[[#This Row],[Delivery Bp Customer Code]],Table6[],2,0)</f>
        <v>U2-L5</v>
      </c>
    </row>
    <row r="4897" spans="1:16" x14ac:dyDescent="0.25">
      <c r="A4897" s="289" t="s">
        <v>272</v>
      </c>
      <c r="B4897">
        <v>1</v>
      </c>
      <c r="C4897">
        <v>1482</v>
      </c>
      <c r="D4897">
        <v>0.4</v>
      </c>
      <c r="E4897" s="289" t="s">
        <v>11069</v>
      </c>
      <c r="F4897">
        <v>5015271356</v>
      </c>
      <c r="G4897" s="276">
        <v>45723</v>
      </c>
      <c r="H4897">
        <v>20250226661836</v>
      </c>
      <c r="I4897">
        <v>0.38400000000000001</v>
      </c>
      <c r="J4897" s="289" t="s">
        <v>324</v>
      </c>
      <c r="K4897" s="289" t="s">
        <v>11163</v>
      </c>
      <c r="L4897" s="289" t="s">
        <v>275</v>
      </c>
      <c r="M4897" s="289" t="s">
        <v>10819</v>
      </c>
      <c r="N4897" s="289" t="s">
        <v>399</v>
      </c>
      <c r="O4897" s="289" t="s">
        <v>277</v>
      </c>
      <c r="P4897" s="289" t="str">
        <f>VLOOKUP(CAT_Details[[#This Row],[Delivery Bp Customer Code]],Table6[],2,0)</f>
        <v>U2-L5</v>
      </c>
    </row>
    <row r="4898" spans="1:16" x14ac:dyDescent="0.25">
      <c r="A4898" s="289" t="s">
        <v>272</v>
      </c>
      <c r="B4898">
        <v>1</v>
      </c>
      <c r="C4898">
        <v>199</v>
      </c>
      <c r="D4898">
        <v>0.4</v>
      </c>
      <c r="E4898" s="289" t="s">
        <v>11115</v>
      </c>
      <c r="F4898">
        <v>5015285588</v>
      </c>
      <c r="G4898" s="276">
        <v>45723</v>
      </c>
      <c r="H4898" s="5">
        <v>20250226661820</v>
      </c>
      <c r="I4898">
        <v>0.26900000000000002</v>
      </c>
      <c r="J4898" s="289" t="s">
        <v>1047</v>
      </c>
      <c r="K4898" s="289" t="s">
        <v>11164</v>
      </c>
      <c r="L4898" s="289" t="s">
        <v>275</v>
      </c>
      <c r="M4898" s="289" t="s">
        <v>10874</v>
      </c>
      <c r="N4898" s="289" t="s">
        <v>1049</v>
      </c>
      <c r="O4898" s="289" t="s">
        <v>277</v>
      </c>
      <c r="P4898" s="289" t="str">
        <f>VLOOKUP(CAT_Details[[#This Row],[Delivery Bp Customer Code]],Table6[],2,0)</f>
        <v>U2-L5</v>
      </c>
    </row>
    <row r="4899" spans="1:16" x14ac:dyDescent="0.25">
      <c r="A4899" s="289" t="s">
        <v>272</v>
      </c>
      <c r="B4899">
        <v>1</v>
      </c>
      <c r="C4899">
        <v>144</v>
      </c>
      <c r="D4899">
        <v>0.4</v>
      </c>
      <c r="E4899" s="289" t="s">
        <v>11165</v>
      </c>
      <c r="F4899">
        <v>5015285802</v>
      </c>
      <c r="G4899" s="276">
        <v>45723</v>
      </c>
      <c r="H4899">
        <v>20250227663118</v>
      </c>
      <c r="I4899">
        <v>0.96</v>
      </c>
      <c r="J4899" s="289" t="s">
        <v>324</v>
      </c>
      <c r="K4899" s="289" t="s">
        <v>11166</v>
      </c>
      <c r="L4899" s="289" t="s">
        <v>275</v>
      </c>
      <c r="M4899" s="289" t="s">
        <v>11039</v>
      </c>
      <c r="N4899" s="289" t="s">
        <v>616</v>
      </c>
      <c r="O4899" s="289" t="s">
        <v>277</v>
      </c>
      <c r="P4899" s="289" t="str">
        <f>VLOOKUP(CAT_Details[[#This Row],[Delivery Bp Customer Code]],Table6[],2,0)</f>
        <v>U2-L5</v>
      </c>
    </row>
    <row r="4900" spans="1:16" x14ac:dyDescent="0.25">
      <c r="A4900" s="289" t="s">
        <v>272</v>
      </c>
      <c r="B4900">
        <v>45</v>
      </c>
      <c r="C4900">
        <v>4079.92</v>
      </c>
      <c r="D4900">
        <v>13.6</v>
      </c>
      <c r="E4900" s="289" t="s">
        <v>11167</v>
      </c>
      <c r="F4900">
        <v>5015301203</v>
      </c>
      <c r="G4900" s="276">
        <v>45723</v>
      </c>
      <c r="H4900">
        <v>20250228663806</v>
      </c>
      <c r="I4900">
        <v>30.216000000000001</v>
      </c>
      <c r="J4900" s="289" t="s">
        <v>350</v>
      </c>
      <c r="K4900" s="289" t="s">
        <v>11168</v>
      </c>
      <c r="L4900" s="289" t="s">
        <v>275</v>
      </c>
      <c r="M4900" s="289" t="s">
        <v>11169</v>
      </c>
      <c r="N4900" s="289" t="s">
        <v>625</v>
      </c>
      <c r="O4900" s="289" t="s">
        <v>277</v>
      </c>
      <c r="P4900" s="289" t="str">
        <f>VLOOKUP(CAT_Details[[#This Row],[Delivery Bp Customer Code]],Table6[],2,0)</f>
        <v>U2-L5</v>
      </c>
    </row>
    <row r="4901" spans="1:16" x14ac:dyDescent="0.25">
      <c r="A4901" s="289" t="s">
        <v>272</v>
      </c>
      <c r="B4901">
        <v>1</v>
      </c>
      <c r="C4901">
        <v>548</v>
      </c>
      <c r="D4901">
        <v>0.2</v>
      </c>
      <c r="E4901" s="289" t="s">
        <v>11170</v>
      </c>
      <c r="F4901">
        <v>5015301335</v>
      </c>
      <c r="G4901" s="276">
        <v>45723</v>
      </c>
      <c r="H4901">
        <v>20250227662966</v>
      </c>
      <c r="I4901">
        <v>0.35499999999999998</v>
      </c>
      <c r="J4901" s="289" t="s">
        <v>350</v>
      </c>
      <c r="K4901" s="289" t="s">
        <v>11171</v>
      </c>
      <c r="L4901" s="289" t="s">
        <v>275</v>
      </c>
      <c r="M4901" s="289" t="s">
        <v>10944</v>
      </c>
      <c r="N4901" s="289" t="s">
        <v>982</v>
      </c>
      <c r="O4901" s="289" t="s">
        <v>277</v>
      </c>
      <c r="P4901" s="289" t="str">
        <f>VLOOKUP(CAT_Details[[#This Row],[Delivery Bp Customer Code]],Table6[],2,0)</f>
        <v>U2-L5</v>
      </c>
    </row>
    <row r="4902" spans="1:16" x14ac:dyDescent="0.25">
      <c r="A4902" s="289" t="s">
        <v>272</v>
      </c>
      <c r="B4902">
        <v>2</v>
      </c>
      <c r="C4902">
        <v>230</v>
      </c>
      <c r="D4902">
        <v>0.8</v>
      </c>
      <c r="E4902" s="289" t="s">
        <v>11123</v>
      </c>
      <c r="F4902">
        <v>5015315743</v>
      </c>
      <c r="G4902" s="276">
        <v>45723</v>
      </c>
      <c r="H4902">
        <v>20250228663899</v>
      </c>
      <c r="I4902">
        <v>1.6319999999999999</v>
      </c>
      <c r="J4902" s="289" t="s">
        <v>287</v>
      </c>
      <c r="K4902" s="289" t="s">
        <v>11172</v>
      </c>
      <c r="L4902" s="289" t="s">
        <v>275</v>
      </c>
      <c r="M4902" s="289" t="s">
        <v>10991</v>
      </c>
      <c r="N4902" s="289" t="s">
        <v>468</v>
      </c>
      <c r="O4902" s="289" t="s">
        <v>277</v>
      </c>
      <c r="P4902" s="289" t="str">
        <f>VLOOKUP(CAT_Details[[#This Row],[Delivery Bp Customer Code]],Table6[],2,0)</f>
        <v>U2-L5</v>
      </c>
    </row>
    <row r="4903" spans="1:16" x14ac:dyDescent="0.25">
      <c r="A4903" s="289" t="s">
        <v>4794</v>
      </c>
      <c r="B4903">
        <v>1</v>
      </c>
      <c r="C4903">
        <v>16</v>
      </c>
      <c r="D4903">
        <v>0.13</v>
      </c>
      <c r="E4903" s="289" t="s">
        <v>11137</v>
      </c>
      <c r="F4903">
        <v>5015256070</v>
      </c>
      <c r="G4903" s="276">
        <v>45723</v>
      </c>
      <c r="H4903">
        <v>20250225660663</v>
      </c>
      <c r="I4903">
        <v>0.06</v>
      </c>
      <c r="J4903" s="289" t="s">
        <v>294</v>
      </c>
      <c r="K4903" s="289" t="s">
        <v>11173</v>
      </c>
      <c r="L4903" s="289" t="s">
        <v>275</v>
      </c>
      <c r="M4903" s="289" t="s">
        <v>11087</v>
      </c>
      <c r="N4903" s="289" t="s">
        <v>1413</v>
      </c>
      <c r="O4903" s="289" t="s">
        <v>4798</v>
      </c>
      <c r="P4903" s="289" t="str">
        <f>VLOOKUP(CAT_Details[[#This Row],[Delivery Bp Customer Code]],Table6[],2,0)</f>
        <v>MY02</v>
      </c>
    </row>
    <row r="4904" spans="1:16" x14ac:dyDescent="0.25">
      <c r="A4904" s="289" t="s">
        <v>5576</v>
      </c>
      <c r="B4904">
        <v>12</v>
      </c>
      <c r="C4904">
        <v>13200</v>
      </c>
      <c r="D4904">
        <v>7.2</v>
      </c>
      <c r="E4904" s="289" t="s">
        <v>11174</v>
      </c>
      <c r="F4904">
        <v>5015330992</v>
      </c>
      <c r="G4904" s="276">
        <v>45723</v>
      </c>
      <c r="H4904">
        <v>20250224660045</v>
      </c>
      <c r="I4904">
        <v>17.28</v>
      </c>
      <c r="J4904" s="289" t="s">
        <v>273</v>
      </c>
      <c r="K4904" s="289" t="s">
        <v>11175</v>
      </c>
      <c r="L4904" s="289" t="s">
        <v>275</v>
      </c>
      <c r="M4904" s="289" t="s">
        <v>11176</v>
      </c>
      <c r="N4904" s="289" t="s">
        <v>11177</v>
      </c>
      <c r="O4904" s="289" t="s">
        <v>5579</v>
      </c>
      <c r="P4904" s="289" t="str">
        <f>VLOOKUP(CAT_Details[[#This Row],[Delivery Bp Customer Code]],Table6[],2,0)</f>
        <v>No Loc</v>
      </c>
    </row>
    <row r="4905" spans="1:16" x14ac:dyDescent="0.25">
      <c r="A4905" s="289" t="s">
        <v>278</v>
      </c>
      <c r="B4905">
        <v>8</v>
      </c>
      <c r="C4905">
        <v>2504</v>
      </c>
      <c r="D4905">
        <v>3.2</v>
      </c>
      <c r="E4905" s="289" t="s">
        <v>11178</v>
      </c>
      <c r="F4905">
        <v>5015285791</v>
      </c>
      <c r="G4905" s="276">
        <v>45726</v>
      </c>
      <c r="H4905">
        <v>20250226661647</v>
      </c>
      <c r="I4905">
        <v>5.76</v>
      </c>
      <c r="J4905" s="289" t="s">
        <v>294</v>
      </c>
      <c r="K4905" s="289" t="s">
        <v>11179</v>
      </c>
      <c r="L4905" s="289" t="s">
        <v>275</v>
      </c>
      <c r="M4905" s="289" t="s">
        <v>11180</v>
      </c>
      <c r="N4905" s="289" t="s">
        <v>2328</v>
      </c>
      <c r="O4905" s="289" t="s">
        <v>498</v>
      </c>
      <c r="P4905" s="289" t="str">
        <f>VLOOKUP(CAT_Details[[#This Row],[Delivery Bp Customer Code]],Table6[],2,0)</f>
        <v>DK-BM01</v>
      </c>
    </row>
    <row r="4906" spans="1:16" x14ac:dyDescent="0.25">
      <c r="A4906" s="289" t="s">
        <v>278</v>
      </c>
      <c r="B4906">
        <v>10</v>
      </c>
      <c r="C4906">
        <v>2560</v>
      </c>
      <c r="D4906">
        <v>4</v>
      </c>
      <c r="E4906" s="289" t="s">
        <v>11181</v>
      </c>
      <c r="F4906">
        <v>5015285799</v>
      </c>
      <c r="G4906" s="276">
        <v>45726</v>
      </c>
      <c r="H4906">
        <v>20250227662773</v>
      </c>
      <c r="I4906">
        <v>9.6</v>
      </c>
      <c r="J4906" s="289" t="s">
        <v>853</v>
      </c>
      <c r="K4906" s="289" t="s">
        <v>11182</v>
      </c>
      <c r="L4906" s="289" t="s">
        <v>275</v>
      </c>
      <c r="M4906" s="289" t="s">
        <v>11183</v>
      </c>
      <c r="N4906" s="289" t="s">
        <v>856</v>
      </c>
      <c r="O4906" s="289" t="s">
        <v>498</v>
      </c>
      <c r="P4906" s="289" t="str">
        <f>VLOOKUP(CAT_Details[[#This Row],[Delivery Bp Customer Code]],Table6[],2,0)</f>
        <v>DK-BM01</v>
      </c>
    </row>
    <row r="4907" spans="1:16" x14ac:dyDescent="0.25">
      <c r="A4907" s="289" t="s">
        <v>278</v>
      </c>
      <c r="B4907">
        <v>3</v>
      </c>
      <c r="C4907">
        <v>521.05999999999995</v>
      </c>
      <c r="D4907">
        <v>0.8</v>
      </c>
      <c r="E4907" s="289" t="s">
        <v>11184</v>
      </c>
      <c r="F4907">
        <v>5015315800</v>
      </c>
      <c r="G4907" s="276">
        <v>45726</v>
      </c>
      <c r="H4907">
        <v>20250303664692</v>
      </c>
      <c r="I4907">
        <v>1.1040000000000001</v>
      </c>
      <c r="J4907" s="289" t="s">
        <v>280</v>
      </c>
      <c r="K4907" s="289" t="s">
        <v>11185</v>
      </c>
      <c r="L4907" s="289" t="s">
        <v>275</v>
      </c>
      <c r="M4907" s="289" t="s">
        <v>11078</v>
      </c>
      <c r="N4907" s="289" t="s">
        <v>485</v>
      </c>
      <c r="O4907" s="289" t="s">
        <v>498</v>
      </c>
      <c r="P4907" s="289" t="str">
        <f>VLOOKUP(CAT_Details[[#This Row],[Delivery Bp Customer Code]],Table6[],2,0)</f>
        <v>DK-BM01</v>
      </c>
    </row>
    <row r="4908" spans="1:16" x14ac:dyDescent="0.25">
      <c r="A4908" s="289" t="s">
        <v>278</v>
      </c>
      <c r="B4908">
        <v>5</v>
      </c>
      <c r="C4908">
        <v>4935</v>
      </c>
      <c r="D4908">
        <v>2</v>
      </c>
      <c r="E4908" s="289" t="s">
        <v>11186</v>
      </c>
      <c r="F4908">
        <v>5015315802</v>
      </c>
      <c r="G4908" s="276">
        <v>45726</v>
      </c>
      <c r="H4908" s="5">
        <v>20250228664474</v>
      </c>
      <c r="I4908">
        <v>4.8</v>
      </c>
      <c r="J4908" s="289" t="s">
        <v>280</v>
      </c>
      <c r="K4908" s="289" t="s">
        <v>11187</v>
      </c>
      <c r="L4908" s="289" t="s">
        <v>275</v>
      </c>
      <c r="M4908" s="289" t="s">
        <v>11105</v>
      </c>
      <c r="N4908" s="289" t="s">
        <v>566</v>
      </c>
      <c r="O4908" s="289" t="s">
        <v>498</v>
      </c>
      <c r="P4908" s="289" t="str">
        <f>VLOOKUP(CAT_Details[[#This Row],[Delivery Bp Customer Code]],Table6[],2,0)</f>
        <v>DK-BM01</v>
      </c>
    </row>
    <row r="4909" spans="1:16" x14ac:dyDescent="0.25">
      <c r="A4909" s="289" t="s">
        <v>278</v>
      </c>
      <c r="B4909">
        <v>11</v>
      </c>
      <c r="C4909">
        <v>5489</v>
      </c>
      <c r="D4909">
        <v>4.4000000000000004</v>
      </c>
      <c r="E4909" s="289" t="s">
        <v>11188</v>
      </c>
      <c r="F4909">
        <v>5015315887</v>
      </c>
      <c r="G4909" s="276">
        <v>45726</v>
      </c>
      <c r="H4909">
        <v>20250303665170</v>
      </c>
      <c r="I4909">
        <v>10.032</v>
      </c>
      <c r="J4909" s="289" t="s">
        <v>350</v>
      </c>
      <c r="K4909" s="289" t="s">
        <v>11189</v>
      </c>
      <c r="L4909" s="289" t="s">
        <v>275</v>
      </c>
      <c r="M4909" s="289" t="s">
        <v>11190</v>
      </c>
      <c r="N4909" s="289" t="s">
        <v>999</v>
      </c>
      <c r="O4909" s="289" t="s">
        <v>498</v>
      </c>
      <c r="P4909" s="289" t="str">
        <f>VLOOKUP(CAT_Details[[#This Row],[Delivery Bp Customer Code]],Table6[],2,0)</f>
        <v>DK-BM01</v>
      </c>
    </row>
    <row r="4910" spans="1:16" x14ac:dyDescent="0.25">
      <c r="A4910" s="289" t="s">
        <v>278</v>
      </c>
      <c r="B4910">
        <v>8</v>
      </c>
      <c r="C4910">
        <v>4275</v>
      </c>
      <c r="D4910">
        <v>2.2000000000000002</v>
      </c>
      <c r="E4910" s="289" t="s">
        <v>11191</v>
      </c>
      <c r="F4910">
        <v>5015331532</v>
      </c>
      <c r="G4910" s="276">
        <v>45726</v>
      </c>
      <c r="H4910" s="5">
        <v>20250304666500</v>
      </c>
      <c r="I4910">
        <v>4.7519999999999998</v>
      </c>
      <c r="J4910" s="289" t="s">
        <v>280</v>
      </c>
      <c r="K4910" s="289" t="s">
        <v>11192</v>
      </c>
      <c r="L4910" s="289" t="s">
        <v>275</v>
      </c>
      <c r="M4910" s="289" t="s">
        <v>11078</v>
      </c>
      <c r="N4910" s="289" t="s">
        <v>314</v>
      </c>
      <c r="O4910" s="289" t="s">
        <v>498</v>
      </c>
      <c r="P4910" s="289" t="str">
        <f>VLOOKUP(CAT_Details[[#This Row],[Delivery Bp Customer Code]],Table6[],2,0)</f>
        <v>DK-BM01</v>
      </c>
    </row>
    <row r="4911" spans="1:16" x14ac:dyDescent="0.25">
      <c r="A4911" s="289" t="s">
        <v>278</v>
      </c>
      <c r="B4911">
        <v>1</v>
      </c>
      <c r="C4911">
        <v>160</v>
      </c>
      <c r="D4911">
        <v>0.4</v>
      </c>
      <c r="E4911" s="289" t="s">
        <v>11193</v>
      </c>
      <c r="F4911">
        <v>5015346979</v>
      </c>
      <c r="G4911" s="276">
        <v>45726</v>
      </c>
      <c r="H4911">
        <v>20250304666514</v>
      </c>
      <c r="I4911">
        <v>0.57599999999999996</v>
      </c>
      <c r="J4911" s="289" t="s">
        <v>273</v>
      </c>
      <c r="K4911" s="289" t="s">
        <v>11194</v>
      </c>
      <c r="L4911" s="289" t="s">
        <v>275</v>
      </c>
      <c r="M4911" s="289" t="s">
        <v>11183</v>
      </c>
      <c r="N4911" s="289" t="s">
        <v>653</v>
      </c>
      <c r="O4911" s="289" t="s">
        <v>498</v>
      </c>
      <c r="P4911" s="289" t="str">
        <f>VLOOKUP(CAT_Details[[#This Row],[Delivery Bp Customer Code]],Table6[],2,0)</f>
        <v>DK-BM01</v>
      </c>
    </row>
    <row r="4912" spans="1:16" x14ac:dyDescent="0.25">
      <c r="A4912" s="289" t="s">
        <v>278</v>
      </c>
      <c r="B4912">
        <v>4</v>
      </c>
      <c r="C4912">
        <v>2120</v>
      </c>
      <c r="D4912">
        <v>1.6</v>
      </c>
      <c r="E4912" s="289" t="s">
        <v>11193</v>
      </c>
      <c r="F4912">
        <v>5015346980</v>
      </c>
      <c r="G4912" s="276">
        <v>45726</v>
      </c>
      <c r="H4912" s="5">
        <v>20250304666512</v>
      </c>
      <c r="I4912">
        <v>4.1470000000000002</v>
      </c>
      <c r="J4912" s="289" t="s">
        <v>273</v>
      </c>
      <c r="K4912" s="289" t="s">
        <v>11195</v>
      </c>
      <c r="L4912" s="289" t="s">
        <v>275</v>
      </c>
      <c r="M4912" s="289" t="s">
        <v>11183</v>
      </c>
      <c r="N4912" s="289" t="s">
        <v>653</v>
      </c>
      <c r="O4912" s="289" t="s">
        <v>498</v>
      </c>
      <c r="P4912" s="289" t="str">
        <f>VLOOKUP(CAT_Details[[#This Row],[Delivery Bp Customer Code]],Table6[],2,0)</f>
        <v>DK-BM01</v>
      </c>
    </row>
    <row r="4913" spans="1:16" x14ac:dyDescent="0.25">
      <c r="A4913" s="289" t="s">
        <v>75</v>
      </c>
      <c r="B4913">
        <v>2</v>
      </c>
      <c r="C4913">
        <v>135</v>
      </c>
      <c r="D4913">
        <v>0.4</v>
      </c>
      <c r="E4913" s="289" t="s">
        <v>11196</v>
      </c>
      <c r="F4913">
        <v>5015300977</v>
      </c>
      <c r="G4913" s="276">
        <v>45726</v>
      </c>
      <c r="H4913">
        <v>20250226662098</v>
      </c>
      <c r="I4913">
        <v>0.38400000000000001</v>
      </c>
      <c r="J4913" s="289" t="s">
        <v>324</v>
      </c>
      <c r="K4913" s="289" t="s">
        <v>11197</v>
      </c>
      <c r="L4913" s="289" t="s">
        <v>275</v>
      </c>
      <c r="M4913" s="289" t="s">
        <v>11081</v>
      </c>
      <c r="N4913" s="289" t="s">
        <v>5482</v>
      </c>
      <c r="O4913" s="289" t="s">
        <v>2173</v>
      </c>
      <c r="P4913" s="289" t="str">
        <f>VLOOKUP(CAT_Details[[#This Row],[Delivery Bp Customer Code]],Table6[],2,0)</f>
        <v>OYL1</v>
      </c>
    </row>
    <row r="4914" spans="1:16" x14ac:dyDescent="0.25">
      <c r="A4914" s="289" t="s">
        <v>75</v>
      </c>
      <c r="B4914">
        <v>33</v>
      </c>
      <c r="C4914">
        <v>13794</v>
      </c>
      <c r="D4914">
        <v>11</v>
      </c>
      <c r="E4914" s="289" t="s">
        <v>11198</v>
      </c>
      <c r="F4914">
        <v>5015315759</v>
      </c>
      <c r="G4914" s="276">
        <v>45726</v>
      </c>
      <c r="H4914" s="5">
        <v>20250227663073</v>
      </c>
      <c r="I4914">
        <v>21.12</v>
      </c>
      <c r="J4914" s="289" t="s">
        <v>324</v>
      </c>
      <c r="K4914" s="289" t="s">
        <v>11199</v>
      </c>
      <c r="L4914" s="289" t="s">
        <v>275</v>
      </c>
      <c r="M4914" s="289" t="s">
        <v>11200</v>
      </c>
      <c r="N4914" s="289" t="s">
        <v>2172</v>
      </c>
      <c r="O4914" s="289" t="s">
        <v>2173</v>
      </c>
      <c r="P4914" s="289" t="str">
        <f>VLOOKUP(CAT_Details[[#This Row],[Delivery Bp Customer Code]],Table6[],2,0)</f>
        <v>OYL1</v>
      </c>
    </row>
    <row r="4915" spans="1:16" x14ac:dyDescent="0.25">
      <c r="A4915" s="289" t="s">
        <v>75</v>
      </c>
      <c r="B4915">
        <v>33</v>
      </c>
      <c r="C4915">
        <v>13464</v>
      </c>
      <c r="D4915">
        <v>11</v>
      </c>
      <c r="E4915" s="289" t="s">
        <v>11201</v>
      </c>
      <c r="F4915">
        <v>5015315789</v>
      </c>
      <c r="G4915" s="276">
        <v>45726</v>
      </c>
      <c r="H4915" s="5">
        <v>20250303664852</v>
      </c>
      <c r="I4915">
        <v>21.12</v>
      </c>
      <c r="J4915" s="289" t="s">
        <v>324</v>
      </c>
      <c r="K4915" s="289" t="s">
        <v>11202</v>
      </c>
      <c r="L4915" s="289" t="s">
        <v>275</v>
      </c>
      <c r="M4915" s="289" t="s">
        <v>11203</v>
      </c>
      <c r="N4915" s="289" t="s">
        <v>2172</v>
      </c>
      <c r="O4915" s="289" t="s">
        <v>2173</v>
      </c>
      <c r="P4915" s="289" t="str">
        <f>VLOOKUP(CAT_Details[[#This Row],[Delivery Bp Customer Code]],Table6[],2,0)</f>
        <v>OYL1</v>
      </c>
    </row>
    <row r="4916" spans="1:16" x14ac:dyDescent="0.25">
      <c r="A4916" s="289" t="s">
        <v>75</v>
      </c>
      <c r="B4916">
        <v>1</v>
      </c>
      <c r="C4916">
        <v>22</v>
      </c>
      <c r="D4916">
        <v>0.4</v>
      </c>
      <c r="E4916" s="289" t="s">
        <v>11204</v>
      </c>
      <c r="F4916">
        <v>5015315968</v>
      </c>
      <c r="G4916" s="276">
        <v>45726</v>
      </c>
      <c r="H4916" s="5">
        <v>20250303665309</v>
      </c>
      <c r="I4916">
        <v>1.248</v>
      </c>
      <c r="J4916" s="289" t="s">
        <v>280</v>
      </c>
      <c r="K4916" s="289" t="s">
        <v>11205</v>
      </c>
      <c r="L4916" s="289" t="s">
        <v>275</v>
      </c>
      <c r="M4916" s="289" t="s">
        <v>11078</v>
      </c>
      <c r="N4916" s="289" t="s">
        <v>2929</v>
      </c>
      <c r="O4916" s="289" t="s">
        <v>2173</v>
      </c>
      <c r="P4916" s="289" t="str">
        <f>VLOOKUP(CAT_Details[[#This Row],[Delivery Bp Customer Code]],Table6[],2,0)</f>
        <v>OYL1</v>
      </c>
    </row>
    <row r="4917" spans="1:16" x14ac:dyDescent="0.25">
      <c r="A4917" s="289" t="s">
        <v>874</v>
      </c>
      <c r="B4917">
        <v>35</v>
      </c>
      <c r="C4917">
        <v>5040</v>
      </c>
      <c r="D4917">
        <v>13.6</v>
      </c>
      <c r="E4917" s="289" t="s">
        <v>11206</v>
      </c>
      <c r="F4917">
        <v>5015300931</v>
      </c>
      <c r="G4917" s="276">
        <v>45726</v>
      </c>
      <c r="H4917">
        <v>20250227663136</v>
      </c>
      <c r="I4917">
        <v>28.096</v>
      </c>
      <c r="J4917" s="289" t="s">
        <v>345</v>
      </c>
      <c r="K4917" s="289" t="s">
        <v>11207</v>
      </c>
      <c r="L4917" s="289" t="s">
        <v>275</v>
      </c>
      <c r="M4917" s="289" t="s">
        <v>11208</v>
      </c>
      <c r="N4917" s="289" t="s">
        <v>427</v>
      </c>
      <c r="O4917" s="289" t="s">
        <v>1014</v>
      </c>
      <c r="P4917" s="289" t="str">
        <f>VLOOKUP(CAT_Details[[#This Row],[Delivery Bp Customer Code]],Table6[],2,0)</f>
        <v>MZ07</v>
      </c>
    </row>
    <row r="4918" spans="1:16" x14ac:dyDescent="0.25">
      <c r="A4918" s="289" t="s">
        <v>874</v>
      </c>
      <c r="B4918">
        <v>7</v>
      </c>
      <c r="C4918">
        <v>2443</v>
      </c>
      <c r="D4918">
        <v>3.5</v>
      </c>
      <c r="E4918" s="289" t="s">
        <v>11209</v>
      </c>
      <c r="F4918">
        <v>5015316008</v>
      </c>
      <c r="G4918" s="276">
        <v>45726</v>
      </c>
      <c r="H4918">
        <v>20250303665016</v>
      </c>
      <c r="I4918">
        <v>8.4</v>
      </c>
      <c r="J4918" s="289" t="s">
        <v>350</v>
      </c>
      <c r="K4918" s="289" t="s">
        <v>11210</v>
      </c>
      <c r="L4918" s="289" t="s">
        <v>275</v>
      </c>
      <c r="M4918" s="289" t="s">
        <v>10981</v>
      </c>
      <c r="N4918" s="289" t="s">
        <v>1631</v>
      </c>
      <c r="O4918" s="289" t="s">
        <v>1014</v>
      </c>
      <c r="P4918" s="289" t="str">
        <f>VLOOKUP(CAT_Details[[#This Row],[Delivery Bp Customer Code]],Table6[],2,0)</f>
        <v>MZ07</v>
      </c>
    </row>
    <row r="4919" spans="1:16" x14ac:dyDescent="0.25">
      <c r="A4919" s="289" t="s">
        <v>3771</v>
      </c>
      <c r="B4919">
        <v>2</v>
      </c>
      <c r="C4919">
        <v>1186</v>
      </c>
      <c r="D4919">
        <v>1.52</v>
      </c>
      <c r="E4919" s="289" t="s">
        <v>11211</v>
      </c>
      <c r="F4919">
        <v>5015285649</v>
      </c>
      <c r="G4919" s="276">
        <v>45726</v>
      </c>
      <c r="H4919" s="5">
        <v>20250224659921</v>
      </c>
      <c r="I4919">
        <v>7.29</v>
      </c>
      <c r="J4919" s="289" t="s">
        <v>3890</v>
      </c>
      <c r="K4919" s="289" t="s">
        <v>11212</v>
      </c>
      <c r="L4919" s="289" t="s">
        <v>275</v>
      </c>
      <c r="M4919" s="289" t="s">
        <v>11213</v>
      </c>
      <c r="N4919" s="289" t="s">
        <v>3893</v>
      </c>
      <c r="O4919" s="289" t="s">
        <v>4956</v>
      </c>
      <c r="P4919" s="289">
        <f>VLOOKUP(CAT_Details[[#This Row],[Delivery Bp Customer Code]],Table6[],2,0)</f>
        <v>3417</v>
      </c>
    </row>
    <row r="4920" spans="1:16" x14ac:dyDescent="0.25">
      <c r="A4920" s="289" t="s">
        <v>3771</v>
      </c>
      <c r="B4920">
        <v>13</v>
      </c>
      <c r="C4920">
        <v>5590</v>
      </c>
      <c r="D4920">
        <v>5.46</v>
      </c>
      <c r="E4920" s="289" t="s">
        <v>11214</v>
      </c>
      <c r="F4920">
        <v>5015315740</v>
      </c>
      <c r="G4920" s="276">
        <v>45726</v>
      </c>
      <c r="H4920">
        <v>20250225661241</v>
      </c>
      <c r="I4920">
        <v>5.6349999999999998</v>
      </c>
      <c r="J4920" s="289" t="s">
        <v>350</v>
      </c>
      <c r="K4920" s="289" t="s">
        <v>11215</v>
      </c>
      <c r="L4920" s="289" t="s">
        <v>275</v>
      </c>
      <c r="M4920" s="289" t="s">
        <v>11190</v>
      </c>
      <c r="N4920" s="289" t="s">
        <v>4517</v>
      </c>
      <c r="O4920" s="289" t="s">
        <v>3775</v>
      </c>
      <c r="P4920" s="289">
        <f>VLOOKUP(CAT_Details[[#This Row],[Delivery Bp Customer Code]],Table6[],2,0)</f>
        <v>3401</v>
      </c>
    </row>
    <row r="4921" spans="1:16" x14ac:dyDescent="0.25">
      <c r="A4921" s="289" t="s">
        <v>3329</v>
      </c>
      <c r="B4921">
        <v>2</v>
      </c>
      <c r="C4921">
        <v>192</v>
      </c>
      <c r="D4921">
        <v>0.8</v>
      </c>
      <c r="E4921" s="289" t="s">
        <v>11216</v>
      </c>
      <c r="F4921">
        <v>5015285954</v>
      </c>
      <c r="G4921" s="276">
        <v>45726</v>
      </c>
      <c r="H4921" s="5">
        <v>20250227662928</v>
      </c>
      <c r="I4921">
        <v>2.17</v>
      </c>
      <c r="J4921" s="289" t="s">
        <v>3890</v>
      </c>
      <c r="K4921" s="289" t="s">
        <v>11217</v>
      </c>
      <c r="L4921" s="289" t="s">
        <v>275</v>
      </c>
      <c r="M4921" s="289" t="s">
        <v>11213</v>
      </c>
      <c r="N4921" s="289" t="s">
        <v>3896</v>
      </c>
      <c r="O4921" s="289" t="s">
        <v>3332</v>
      </c>
      <c r="P4921" s="289">
        <f>VLOOKUP(CAT_Details[[#This Row],[Delivery Bp Customer Code]],Table6[],2,0)</f>
        <v>3402</v>
      </c>
    </row>
    <row r="4922" spans="1:16" x14ac:dyDescent="0.25">
      <c r="A4922" s="289" t="s">
        <v>3329</v>
      </c>
      <c r="B4922">
        <v>4</v>
      </c>
      <c r="C4922">
        <v>44</v>
      </c>
      <c r="D4922">
        <v>0.24</v>
      </c>
      <c r="E4922" s="289" t="s">
        <v>11216</v>
      </c>
      <c r="F4922">
        <v>5015285957</v>
      </c>
      <c r="G4922" s="276">
        <v>45726</v>
      </c>
      <c r="H4922">
        <v>20250221658281</v>
      </c>
      <c r="I4922">
        <v>0.27400000000000002</v>
      </c>
      <c r="J4922" s="289" t="s">
        <v>3890</v>
      </c>
      <c r="K4922" s="289" t="s">
        <v>11218</v>
      </c>
      <c r="L4922" s="289" t="s">
        <v>275</v>
      </c>
      <c r="M4922" s="289" t="s">
        <v>11213</v>
      </c>
      <c r="N4922" s="289" t="s">
        <v>3896</v>
      </c>
      <c r="O4922" s="289" t="s">
        <v>3332</v>
      </c>
      <c r="P4922" s="289">
        <f>VLOOKUP(CAT_Details[[#This Row],[Delivery Bp Customer Code]],Table6[],2,0)</f>
        <v>3402</v>
      </c>
    </row>
    <row r="4923" spans="1:16" x14ac:dyDescent="0.25">
      <c r="A4923" s="289" t="s">
        <v>3329</v>
      </c>
      <c r="B4923">
        <v>12</v>
      </c>
      <c r="C4923">
        <v>2148</v>
      </c>
      <c r="D4923">
        <v>3.98</v>
      </c>
      <c r="E4923" s="289" t="s">
        <v>11219</v>
      </c>
      <c r="F4923">
        <v>5015300884</v>
      </c>
      <c r="G4923" s="276">
        <v>45726</v>
      </c>
      <c r="H4923" s="5">
        <v>20250225660485</v>
      </c>
      <c r="I4923">
        <v>7.4470000000000001</v>
      </c>
      <c r="J4923" s="289" t="s">
        <v>287</v>
      </c>
      <c r="K4923" s="289" t="s">
        <v>11220</v>
      </c>
      <c r="L4923" s="289" t="s">
        <v>275</v>
      </c>
      <c r="M4923" s="289" t="s">
        <v>10647</v>
      </c>
      <c r="N4923" s="289" t="s">
        <v>4413</v>
      </c>
      <c r="O4923" s="289" t="s">
        <v>3332</v>
      </c>
      <c r="P4923" s="289">
        <f>VLOOKUP(CAT_Details[[#This Row],[Delivery Bp Customer Code]],Table6[],2,0)</f>
        <v>3402</v>
      </c>
    </row>
    <row r="4924" spans="1:16" x14ac:dyDescent="0.25">
      <c r="A4924" s="289" t="s">
        <v>3329</v>
      </c>
      <c r="B4924">
        <v>1</v>
      </c>
      <c r="C4924">
        <v>153</v>
      </c>
      <c r="D4924">
        <v>0.4</v>
      </c>
      <c r="E4924" s="289" t="s">
        <v>11221</v>
      </c>
      <c r="F4924">
        <v>5015315866</v>
      </c>
      <c r="G4924" s="276">
        <v>45726</v>
      </c>
      <c r="H4924">
        <v>20250227662696</v>
      </c>
      <c r="I4924">
        <v>1.1140000000000001</v>
      </c>
      <c r="J4924" s="289" t="s">
        <v>350</v>
      </c>
      <c r="K4924" s="289" t="s">
        <v>11222</v>
      </c>
      <c r="L4924" s="289" t="s">
        <v>275</v>
      </c>
      <c r="M4924" s="289" t="s">
        <v>11190</v>
      </c>
      <c r="N4924" s="289" t="s">
        <v>3656</v>
      </c>
      <c r="O4924" s="289" t="s">
        <v>3332</v>
      </c>
      <c r="P4924" s="289">
        <f>VLOOKUP(CAT_Details[[#This Row],[Delivery Bp Customer Code]],Table6[],2,0)</f>
        <v>3402</v>
      </c>
    </row>
    <row r="4925" spans="1:16" x14ac:dyDescent="0.25">
      <c r="A4925" s="289" t="s">
        <v>3329</v>
      </c>
      <c r="B4925">
        <v>1</v>
      </c>
      <c r="C4925">
        <v>64</v>
      </c>
      <c r="D4925">
        <v>0.2</v>
      </c>
      <c r="E4925" s="289" t="s">
        <v>11223</v>
      </c>
      <c r="F4925">
        <v>5015315899</v>
      </c>
      <c r="G4925" s="276">
        <v>45726</v>
      </c>
      <c r="H4925" s="5">
        <v>20250224660053</v>
      </c>
      <c r="I4925">
        <v>0.44600000000000001</v>
      </c>
      <c r="J4925" s="289" t="s">
        <v>350</v>
      </c>
      <c r="K4925" s="289" t="s">
        <v>11224</v>
      </c>
      <c r="L4925" s="289" t="s">
        <v>275</v>
      </c>
      <c r="M4925" s="289" t="s">
        <v>11190</v>
      </c>
      <c r="N4925" s="289" t="s">
        <v>704</v>
      </c>
      <c r="O4925" s="289" t="s">
        <v>3332</v>
      </c>
      <c r="P4925" s="289">
        <f>VLOOKUP(CAT_Details[[#This Row],[Delivery Bp Customer Code]],Table6[],2,0)</f>
        <v>3402</v>
      </c>
    </row>
    <row r="4926" spans="1:16" x14ac:dyDescent="0.25">
      <c r="A4926" s="289" t="s">
        <v>3329</v>
      </c>
      <c r="B4926">
        <v>5</v>
      </c>
      <c r="C4926">
        <v>2500</v>
      </c>
      <c r="D4926">
        <v>2</v>
      </c>
      <c r="E4926" s="289" t="s">
        <v>11225</v>
      </c>
      <c r="F4926">
        <v>5015315934</v>
      </c>
      <c r="G4926" s="276">
        <v>45726</v>
      </c>
      <c r="H4926">
        <v>20250225660426</v>
      </c>
      <c r="I4926">
        <v>2.88</v>
      </c>
      <c r="J4926" s="289" t="s">
        <v>350</v>
      </c>
      <c r="K4926" s="289" t="s">
        <v>11226</v>
      </c>
      <c r="L4926" s="289" t="s">
        <v>275</v>
      </c>
      <c r="M4926" s="289" t="s">
        <v>11190</v>
      </c>
      <c r="N4926" s="289" t="s">
        <v>3804</v>
      </c>
      <c r="O4926" s="289" t="s">
        <v>3332</v>
      </c>
      <c r="P4926" s="289">
        <f>VLOOKUP(CAT_Details[[#This Row],[Delivery Bp Customer Code]],Table6[],2,0)</f>
        <v>3402</v>
      </c>
    </row>
    <row r="4927" spans="1:16" x14ac:dyDescent="0.25">
      <c r="A4927" s="289" t="s">
        <v>76</v>
      </c>
      <c r="B4927">
        <v>5</v>
      </c>
      <c r="C4927">
        <v>50</v>
      </c>
      <c r="D4927">
        <v>0.25</v>
      </c>
      <c r="E4927" s="289" t="s">
        <v>11227</v>
      </c>
      <c r="F4927">
        <v>5015240862</v>
      </c>
      <c r="G4927" s="276">
        <v>45726</v>
      </c>
      <c r="H4927">
        <v>20250220658048</v>
      </c>
      <c r="I4927">
        <v>0.09</v>
      </c>
      <c r="J4927" s="289" t="s">
        <v>756</v>
      </c>
      <c r="K4927" s="289" t="s">
        <v>11228</v>
      </c>
      <c r="L4927" s="289" t="s">
        <v>275</v>
      </c>
      <c r="M4927" s="289" t="s">
        <v>11009</v>
      </c>
      <c r="N4927" s="289" t="s">
        <v>759</v>
      </c>
      <c r="O4927" s="289" t="s">
        <v>748</v>
      </c>
      <c r="P4927" s="289" t="str">
        <f>VLOOKUP(CAT_Details[[#This Row],[Delivery Bp Customer Code]],Table6[],2,0)</f>
        <v>No Loc</v>
      </c>
    </row>
    <row r="4928" spans="1:16" x14ac:dyDescent="0.25">
      <c r="A4928" s="289" t="s">
        <v>76</v>
      </c>
      <c r="B4928">
        <v>1</v>
      </c>
      <c r="C4928">
        <v>65</v>
      </c>
      <c r="D4928">
        <v>0.2</v>
      </c>
      <c r="E4928" s="289" t="s">
        <v>11229</v>
      </c>
      <c r="F4928">
        <v>5015271143</v>
      </c>
      <c r="G4928" s="276">
        <v>45726</v>
      </c>
      <c r="H4928">
        <v>20250225660813</v>
      </c>
      <c r="I4928">
        <v>0.192</v>
      </c>
      <c r="J4928" s="289" t="s">
        <v>764</v>
      </c>
      <c r="K4928" s="289" t="s">
        <v>11230</v>
      </c>
      <c r="L4928" s="289" t="s">
        <v>275</v>
      </c>
      <c r="M4928" s="289" t="s">
        <v>11129</v>
      </c>
      <c r="N4928" s="289" t="s">
        <v>766</v>
      </c>
      <c r="O4928" s="289" t="s">
        <v>748</v>
      </c>
      <c r="P4928" s="289" t="str">
        <f>VLOOKUP(CAT_Details[[#This Row],[Delivery Bp Customer Code]],Table6[],2,0)</f>
        <v>No Loc</v>
      </c>
    </row>
    <row r="4929" spans="1:16" x14ac:dyDescent="0.25">
      <c r="A4929" s="289" t="s">
        <v>76</v>
      </c>
      <c r="B4929">
        <v>2</v>
      </c>
      <c r="C4929">
        <v>120</v>
      </c>
      <c r="D4929">
        <v>1.0900000000000001</v>
      </c>
      <c r="E4929" s="289" t="s">
        <v>11231</v>
      </c>
      <c r="F4929">
        <v>5015285768</v>
      </c>
      <c r="G4929" s="276">
        <v>45726</v>
      </c>
      <c r="H4929">
        <v>20250226662104</v>
      </c>
      <c r="I4929">
        <v>2.9630000000000001</v>
      </c>
      <c r="J4929" s="289" t="s">
        <v>294</v>
      </c>
      <c r="K4929" s="289" t="s">
        <v>11232</v>
      </c>
      <c r="L4929" s="289" t="s">
        <v>275</v>
      </c>
      <c r="M4929" s="289" t="s">
        <v>11129</v>
      </c>
      <c r="N4929" s="289" t="s">
        <v>5685</v>
      </c>
      <c r="O4929" s="289" t="s">
        <v>748</v>
      </c>
      <c r="P4929" s="289" t="str">
        <f>VLOOKUP(CAT_Details[[#This Row],[Delivery Bp Customer Code]],Table6[],2,0)</f>
        <v>No Loc</v>
      </c>
    </row>
    <row r="4930" spans="1:16" x14ac:dyDescent="0.25">
      <c r="A4930" s="289" t="s">
        <v>76</v>
      </c>
      <c r="B4930">
        <v>1</v>
      </c>
      <c r="C4930">
        <v>34</v>
      </c>
      <c r="D4930">
        <v>0.2</v>
      </c>
      <c r="E4930" s="289" t="s">
        <v>11233</v>
      </c>
      <c r="F4930">
        <v>5015285790</v>
      </c>
      <c r="G4930" s="276">
        <v>45726</v>
      </c>
      <c r="H4930">
        <v>20250226661631</v>
      </c>
      <c r="I4930">
        <v>0.216</v>
      </c>
      <c r="J4930" s="289" t="s">
        <v>294</v>
      </c>
      <c r="K4930" s="289" t="s">
        <v>11234</v>
      </c>
      <c r="L4930" s="289" t="s">
        <v>275</v>
      </c>
      <c r="M4930" s="289" t="s">
        <v>10923</v>
      </c>
      <c r="N4930" s="289" t="s">
        <v>504</v>
      </c>
      <c r="O4930" s="289" t="s">
        <v>748</v>
      </c>
      <c r="P4930" s="289" t="str">
        <f>VLOOKUP(CAT_Details[[#This Row],[Delivery Bp Customer Code]],Table6[],2,0)</f>
        <v>No Loc</v>
      </c>
    </row>
    <row r="4931" spans="1:16" x14ac:dyDescent="0.25">
      <c r="A4931" s="289" t="s">
        <v>76</v>
      </c>
      <c r="B4931">
        <v>3</v>
      </c>
      <c r="C4931">
        <v>228</v>
      </c>
      <c r="D4931">
        <v>0.6</v>
      </c>
      <c r="E4931" s="289" t="s">
        <v>11235</v>
      </c>
      <c r="F4931">
        <v>5015285991</v>
      </c>
      <c r="G4931" s="276">
        <v>45726</v>
      </c>
      <c r="H4931">
        <v>20250226662434</v>
      </c>
      <c r="I4931">
        <v>0.57599999999999996</v>
      </c>
      <c r="J4931" s="289" t="s">
        <v>401</v>
      </c>
      <c r="K4931" s="289" t="s">
        <v>11236</v>
      </c>
      <c r="L4931" s="289" t="s">
        <v>275</v>
      </c>
      <c r="M4931" s="289" t="s">
        <v>11237</v>
      </c>
      <c r="N4931" s="289" t="s">
        <v>1028</v>
      </c>
      <c r="O4931" s="289" t="s">
        <v>748</v>
      </c>
      <c r="P4931" s="289" t="str">
        <f>VLOOKUP(CAT_Details[[#This Row],[Delivery Bp Customer Code]],Table6[],2,0)</f>
        <v>No Loc</v>
      </c>
    </row>
    <row r="4932" spans="1:16" x14ac:dyDescent="0.25">
      <c r="A4932" s="289" t="s">
        <v>76</v>
      </c>
      <c r="B4932">
        <v>1</v>
      </c>
      <c r="C4932">
        <v>195</v>
      </c>
      <c r="D4932">
        <v>0.5</v>
      </c>
      <c r="E4932" s="289" t="s">
        <v>11238</v>
      </c>
      <c r="F4932">
        <v>5015301197</v>
      </c>
      <c r="G4932" s="276">
        <v>45726</v>
      </c>
      <c r="H4932">
        <v>20250228663866</v>
      </c>
      <c r="I4932">
        <v>1.2</v>
      </c>
      <c r="J4932" s="289" t="s">
        <v>287</v>
      </c>
      <c r="K4932" s="289" t="s">
        <v>11239</v>
      </c>
      <c r="L4932" s="289" t="s">
        <v>275</v>
      </c>
      <c r="M4932" s="289" t="s">
        <v>11240</v>
      </c>
      <c r="N4932" s="289" t="s">
        <v>889</v>
      </c>
      <c r="O4932" s="289" t="s">
        <v>748</v>
      </c>
      <c r="P4932" s="289" t="str">
        <f>VLOOKUP(CAT_Details[[#This Row],[Delivery Bp Customer Code]],Table6[],2,0)</f>
        <v>No Loc</v>
      </c>
    </row>
    <row r="4933" spans="1:16" x14ac:dyDescent="0.25">
      <c r="A4933" s="289" t="s">
        <v>76</v>
      </c>
      <c r="B4933">
        <v>1</v>
      </c>
      <c r="C4933">
        <v>120</v>
      </c>
      <c r="D4933">
        <v>0.4</v>
      </c>
      <c r="E4933" s="289" t="s">
        <v>11241</v>
      </c>
      <c r="F4933">
        <v>5015301368</v>
      </c>
      <c r="G4933" s="276">
        <v>45726</v>
      </c>
      <c r="H4933" s="5">
        <v>20250226662303</v>
      </c>
      <c r="I4933">
        <v>0.28799999999999998</v>
      </c>
      <c r="J4933" s="289" t="s">
        <v>324</v>
      </c>
      <c r="K4933" s="289" t="s">
        <v>11242</v>
      </c>
      <c r="L4933" s="289" t="s">
        <v>275</v>
      </c>
      <c r="M4933" s="289" t="s">
        <v>11243</v>
      </c>
      <c r="N4933" s="289" t="s">
        <v>579</v>
      </c>
      <c r="O4933" s="289" t="s">
        <v>748</v>
      </c>
      <c r="P4933" s="289" t="str">
        <f>VLOOKUP(CAT_Details[[#This Row],[Delivery Bp Customer Code]],Table6[],2,0)</f>
        <v>No Loc</v>
      </c>
    </row>
    <row r="4934" spans="1:16" x14ac:dyDescent="0.25">
      <c r="A4934" s="289" t="s">
        <v>76</v>
      </c>
      <c r="B4934">
        <v>3</v>
      </c>
      <c r="C4934">
        <v>1719</v>
      </c>
      <c r="D4934">
        <v>0.78</v>
      </c>
      <c r="E4934" s="289" t="s">
        <v>11244</v>
      </c>
      <c r="F4934">
        <v>5015315747</v>
      </c>
      <c r="G4934" s="276">
        <v>45726</v>
      </c>
      <c r="H4934">
        <v>20250303665443</v>
      </c>
      <c r="I4934">
        <v>1.891</v>
      </c>
      <c r="J4934" s="289" t="s">
        <v>350</v>
      </c>
      <c r="K4934" s="289" t="s">
        <v>11245</v>
      </c>
      <c r="L4934" s="289" t="s">
        <v>275</v>
      </c>
      <c r="M4934" s="289" t="s">
        <v>11246</v>
      </c>
      <c r="N4934" s="289" t="s">
        <v>4441</v>
      </c>
      <c r="O4934" s="289" t="s">
        <v>748</v>
      </c>
      <c r="P4934" s="289" t="str">
        <f>VLOOKUP(CAT_Details[[#This Row],[Delivery Bp Customer Code]],Table6[],2,0)</f>
        <v>No Loc</v>
      </c>
    </row>
    <row r="4935" spans="1:16" x14ac:dyDescent="0.25">
      <c r="A4935" s="289" t="s">
        <v>285</v>
      </c>
      <c r="B4935">
        <v>44</v>
      </c>
      <c r="C4935">
        <v>8344</v>
      </c>
      <c r="D4935">
        <v>13.6</v>
      </c>
      <c r="E4935" s="289" t="s">
        <v>11227</v>
      </c>
      <c r="F4935">
        <v>5015240860</v>
      </c>
      <c r="G4935" s="276">
        <v>45726</v>
      </c>
      <c r="H4935">
        <v>20250223659113</v>
      </c>
      <c r="I4935">
        <v>41.395000000000003</v>
      </c>
      <c r="J4935" s="289" t="s">
        <v>756</v>
      </c>
      <c r="K4935" s="289" t="s">
        <v>11247</v>
      </c>
      <c r="L4935" s="289" t="s">
        <v>275</v>
      </c>
      <c r="M4935" s="289" t="s">
        <v>11009</v>
      </c>
      <c r="N4935" s="289" t="s">
        <v>759</v>
      </c>
      <c r="O4935" s="289" t="s">
        <v>291</v>
      </c>
      <c r="P4935" s="289" t="str">
        <f>VLOOKUP(CAT_Details[[#This Row],[Delivery Bp Customer Code]],Table6[],2,0)</f>
        <v>DX01-L5</v>
      </c>
    </row>
    <row r="4936" spans="1:16" x14ac:dyDescent="0.25">
      <c r="A4936" s="289" t="s">
        <v>285</v>
      </c>
      <c r="B4936">
        <v>34</v>
      </c>
      <c r="C4936">
        <v>1612</v>
      </c>
      <c r="D4936">
        <v>13.6</v>
      </c>
      <c r="E4936" s="289" t="s">
        <v>11248</v>
      </c>
      <c r="F4936">
        <v>5015241008</v>
      </c>
      <c r="G4936" s="276">
        <v>45726</v>
      </c>
      <c r="H4936">
        <v>20250220658050</v>
      </c>
      <c r="I4936">
        <v>31.986999999999998</v>
      </c>
      <c r="J4936" s="289" t="s">
        <v>756</v>
      </c>
      <c r="K4936" s="289" t="s">
        <v>11249</v>
      </c>
      <c r="L4936" s="289" t="s">
        <v>275</v>
      </c>
      <c r="M4936" s="289" t="s">
        <v>11250</v>
      </c>
      <c r="N4936" s="289" t="s">
        <v>759</v>
      </c>
      <c r="O4936" s="289" t="s">
        <v>291</v>
      </c>
      <c r="P4936" s="289" t="str">
        <f>VLOOKUP(CAT_Details[[#This Row],[Delivery Bp Customer Code]],Table6[],2,0)</f>
        <v>DX01-L5</v>
      </c>
    </row>
    <row r="4937" spans="1:16" x14ac:dyDescent="0.25">
      <c r="A4937" s="289" t="s">
        <v>285</v>
      </c>
      <c r="B4937">
        <v>48</v>
      </c>
      <c r="C4937">
        <v>4128</v>
      </c>
      <c r="D4937">
        <v>13.6</v>
      </c>
      <c r="E4937" s="289" t="s">
        <v>11251</v>
      </c>
      <c r="F4937">
        <v>5015241312</v>
      </c>
      <c r="G4937" s="276">
        <v>45726</v>
      </c>
      <c r="H4937" s="5">
        <v>20250220658052</v>
      </c>
      <c r="I4937">
        <v>40.549999999999997</v>
      </c>
      <c r="J4937" s="289" t="s">
        <v>756</v>
      </c>
      <c r="K4937" s="289" t="s">
        <v>11252</v>
      </c>
      <c r="L4937" s="289" t="s">
        <v>275</v>
      </c>
      <c r="M4937" s="289" t="s">
        <v>11250</v>
      </c>
      <c r="N4937" s="289" t="s">
        <v>759</v>
      </c>
      <c r="O4937" s="289" t="s">
        <v>291</v>
      </c>
      <c r="P4937" s="289" t="str">
        <f>VLOOKUP(CAT_Details[[#This Row],[Delivery Bp Customer Code]],Table6[],2,0)</f>
        <v>DX01-L5</v>
      </c>
    </row>
    <row r="4938" spans="1:16" x14ac:dyDescent="0.25">
      <c r="A4938" s="289" t="s">
        <v>285</v>
      </c>
      <c r="B4938">
        <v>31</v>
      </c>
      <c r="C4938">
        <v>1612</v>
      </c>
      <c r="D4938">
        <v>12.4</v>
      </c>
      <c r="E4938" s="289" t="s">
        <v>11248</v>
      </c>
      <c r="F4938">
        <v>5015255741</v>
      </c>
      <c r="G4938" s="276">
        <v>45726</v>
      </c>
      <c r="H4938">
        <v>20250220658050</v>
      </c>
      <c r="I4938">
        <v>29.164999999999999</v>
      </c>
      <c r="J4938" s="289" t="s">
        <v>756</v>
      </c>
      <c r="K4938" s="289" t="s">
        <v>11253</v>
      </c>
      <c r="L4938" s="289" t="s">
        <v>275</v>
      </c>
      <c r="M4938" s="289"/>
      <c r="N4938" s="289" t="s">
        <v>759</v>
      </c>
      <c r="O4938" s="289" t="s">
        <v>291</v>
      </c>
      <c r="P4938" s="289" t="str">
        <f>VLOOKUP(CAT_Details[[#This Row],[Delivery Bp Customer Code]],Table6[],2,0)</f>
        <v>DX01-L5</v>
      </c>
    </row>
    <row r="4939" spans="1:16" x14ac:dyDescent="0.25">
      <c r="A4939" s="289" t="s">
        <v>285</v>
      </c>
      <c r="B4939">
        <v>2</v>
      </c>
      <c r="C4939">
        <v>556</v>
      </c>
      <c r="D4939">
        <v>0.6</v>
      </c>
      <c r="E4939" s="289" t="s">
        <v>11229</v>
      </c>
      <c r="F4939">
        <v>5015271144</v>
      </c>
      <c r="G4939" s="276">
        <v>45726</v>
      </c>
      <c r="H4939">
        <v>20250225660770</v>
      </c>
      <c r="I4939">
        <v>0.67200000000000004</v>
      </c>
      <c r="J4939" s="289" t="s">
        <v>764</v>
      </c>
      <c r="K4939" s="289" t="s">
        <v>11254</v>
      </c>
      <c r="L4939" s="289" t="s">
        <v>275</v>
      </c>
      <c r="M4939" s="289" t="s">
        <v>11129</v>
      </c>
      <c r="N4939" s="289" t="s">
        <v>766</v>
      </c>
      <c r="O4939" s="289" t="s">
        <v>291</v>
      </c>
      <c r="P4939" s="289" t="str">
        <f>VLOOKUP(CAT_Details[[#This Row],[Delivery Bp Customer Code]],Table6[],2,0)</f>
        <v>DX01-L5</v>
      </c>
    </row>
    <row r="4940" spans="1:16" x14ac:dyDescent="0.25">
      <c r="A4940" s="289" t="s">
        <v>285</v>
      </c>
      <c r="B4940">
        <v>24</v>
      </c>
      <c r="C4940">
        <v>1560</v>
      </c>
      <c r="D4940">
        <v>9.6</v>
      </c>
      <c r="E4940" s="289" t="s">
        <v>11255</v>
      </c>
      <c r="F4940">
        <v>5015285950</v>
      </c>
      <c r="G4940" s="276">
        <v>45726</v>
      </c>
      <c r="H4940">
        <v>20250227662934</v>
      </c>
      <c r="I4940">
        <v>23.04</v>
      </c>
      <c r="J4940" s="289" t="s">
        <v>294</v>
      </c>
      <c r="K4940" s="289" t="s">
        <v>11256</v>
      </c>
      <c r="L4940" s="289" t="s">
        <v>275</v>
      </c>
      <c r="M4940" s="289" t="s">
        <v>11257</v>
      </c>
      <c r="N4940" s="289" t="s">
        <v>1181</v>
      </c>
      <c r="O4940" s="289" t="s">
        <v>291</v>
      </c>
      <c r="P4940" s="289" t="str">
        <f>VLOOKUP(CAT_Details[[#This Row],[Delivery Bp Customer Code]],Table6[],2,0)</f>
        <v>DX01-L5</v>
      </c>
    </row>
    <row r="4941" spans="1:16" x14ac:dyDescent="0.25">
      <c r="A4941" s="289" t="s">
        <v>285</v>
      </c>
      <c r="B4941">
        <v>6</v>
      </c>
      <c r="C4941">
        <v>6900</v>
      </c>
      <c r="D4941">
        <v>2.4</v>
      </c>
      <c r="E4941" s="289" t="s">
        <v>11258</v>
      </c>
      <c r="F4941">
        <v>5015301003</v>
      </c>
      <c r="G4941" s="276">
        <v>45726</v>
      </c>
      <c r="H4941">
        <v>20250227663378</v>
      </c>
      <c r="I4941">
        <v>3.456</v>
      </c>
      <c r="J4941" s="289" t="s">
        <v>324</v>
      </c>
      <c r="K4941" s="289" t="s">
        <v>11259</v>
      </c>
      <c r="L4941" s="289" t="s">
        <v>275</v>
      </c>
      <c r="M4941" s="289" t="s">
        <v>11243</v>
      </c>
      <c r="N4941" s="289" t="s">
        <v>333</v>
      </c>
      <c r="O4941" s="289" t="s">
        <v>291</v>
      </c>
      <c r="P4941" s="289" t="str">
        <f>VLOOKUP(CAT_Details[[#This Row],[Delivery Bp Customer Code]],Table6[],2,0)</f>
        <v>DX01-L5</v>
      </c>
    </row>
    <row r="4942" spans="1:16" x14ac:dyDescent="0.25">
      <c r="A4942" s="289" t="s">
        <v>285</v>
      </c>
      <c r="B4942">
        <v>24</v>
      </c>
      <c r="C4942">
        <v>2160</v>
      </c>
      <c r="D4942">
        <v>9.6</v>
      </c>
      <c r="E4942" s="289" t="s">
        <v>11260</v>
      </c>
      <c r="F4942">
        <v>5015315810</v>
      </c>
      <c r="G4942" s="276">
        <v>45726</v>
      </c>
      <c r="H4942" s="5">
        <v>20250303664870</v>
      </c>
      <c r="I4942">
        <v>23.04</v>
      </c>
      <c r="J4942" s="289" t="s">
        <v>350</v>
      </c>
      <c r="K4942" s="289" t="s">
        <v>11261</v>
      </c>
      <c r="L4942" s="289" t="s">
        <v>275</v>
      </c>
      <c r="M4942" s="289" t="s">
        <v>11169</v>
      </c>
      <c r="N4942" s="289" t="s">
        <v>353</v>
      </c>
      <c r="O4942" s="289" t="s">
        <v>291</v>
      </c>
      <c r="P4942" s="289" t="str">
        <f>VLOOKUP(CAT_Details[[#This Row],[Delivery Bp Customer Code]],Table6[],2,0)</f>
        <v>DX01-L5</v>
      </c>
    </row>
    <row r="4943" spans="1:16" x14ac:dyDescent="0.25">
      <c r="A4943" s="289" t="s">
        <v>285</v>
      </c>
      <c r="B4943">
        <v>17</v>
      </c>
      <c r="C4943">
        <v>3312.2</v>
      </c>
      <c r="D4943">
        <v>4.93</v>
      </c>
      <c r="E4943" s="289" t="s">
        <v>11262</v>
      </c>
      <c r="F4943">
        <v>5015315842</v>
      </c>
      <c r="G4943" s="276">
        <v>45726</v>
      </c>
      <c r="H4943" s="5">
        <v>20250303664976</v>
      </c>
      <c r="I4943">
        <v>10.88</v>
      </c>
      <c r="J4943" s="289" t="s">
        <v>350</v>
      </c>
      <c r="K4943" s="289" t="s">
        <v>11263</v>
      </c>
      <c r="L4943" s="289" t="s">
        <v>275</v>
      </c>
      <c r="M4943" s="289" t="s">
        <v>10981</v>
      </c>
      <c r="N4943" s="289" t="s">
        <v>602</v>
      </c>
      <c r="O4943" s="289" t="s">
        <v>291</v>
      </c>
      <c r="P4943" s="289" t="str">
        <f>VLOOKUP(CAT_Details[[#This Row],[Delivery Bp Customer Code]],Table6[],2,0)</f>
        <v>DX01-L5</v>
      </c>
    </row>
    <row r="4944" spans="1:16" x14ac:dyDescent="0.25">
      <c r="A4944" s="289" t="s">
        <v>285</v>
      </c>
      <c r="B4944">
        <v>16</v>
      </c>
      <c r="C4944">
        <v>1258</v>
      </c>
      <c r="D4944">
        <v>6.4</v>
      </c>
      <c r="E4944" s="289" t="s">
        <v>11264</v>
      </c>
      <c r="F4944">
        <v>5015315884</v>
      </c>
      <c r="G4944" s="276">
        <v>45726</v>
      </c>
      <c r="H4944">
        <v>20250303664740</v>
      </c>
      <c r="I4944">
        <v>15.513999999999999</v>
      </c>
      <c r="J4944" s="289" t="s">
        <v>350</v>
      </c>
      <c r="K4944" s="289" t="s">
        <v>11265</v>
      </c>
      <c r="L4944" s="289" t="s">
        <v>275</v>
      </c>
      <c r="M4944" s="289" t="s">
        <v>11190</v>
      </c>
      <c r="N4944" s="289" t="s">
        <v>690</v>
      </c>
      <c r="O4944" s="289" t="s">
        <v>291</v>
      </c>
      <c r="P4944" s="289" t="str">
        <f>VLOOKUP(CAT_Details[[#This Row],[Delivery Bp Customer Code]],Table6[],2,0)</f>
        <v>DX01-L5</v>
      </c>
    </row>
    <row r="4945" spans="1:16" x14ac:dyDescent="0.25">
      <c r="A4945" s="289" t="s">
        <v>285</v>
      </c>
      <c r="B4945">
        <v>12</v>
      </c>
      <c r="C4945">
        <v>1920</v>
      </c>
      <c r="D4945">
        <v>5.15</v>
      </c>
      <c r="E4945" s="289" t="s">
        <v>11266</v>
      </c>
      <c r="F4945">
        <v>5015315910</v>
      </c>
      <c r="G4945" s="276">
        <v>45726</v>
      </c>
      <c r="H4945">
        <v>20250228663981</v>
      </c>
      <c r="I4945">
        <v>11.423999999999999</v>
      </c>
      <c r="J4945" s="289" t="s">
        <v>280</v>
      </c>
      <c r="K4945" s="289" t="s">
        <v>11267</v>
      </c>
      <c r="L4945" s="289" t="s">
        <v>275</v>
      </c>
      <c r="M4945" s="289" t="s">
        <v>11078</v>
      </c>
      <c r="N4945" s="289" t="s">
        <v>411</v>
      </c>
      <c r="O4945" s="289" t="s">
        <v>291</v>
      </c>
      <c r="P4945" s="289" t="str">
        <f>VLOOKUP(CAT_Details[[#This Row],[Delivery Bp Customer Code]],Table6[],2,0)</f>
        <v>DX01-L5</v>
      </c>
    </row>
    <row r="4946" spans="1:16" x14ac:dyDescent="0.25">
      <c r="A4946" s="289" t="s">
        <v>285</v>
      </c>
      <c r="B4946">
        <v>5</v>
      </c>
      <c r="C4946">
        <v>374</v>
      </c>
      <c r="D4946">
        <v>1.1000000000000001</v>
      </c>
      <c r="E4946" s="289" t="s">
        <v>11268</v>
      </c>
      <c r="F4946">
        <v>5015315954</v>
      </c>
      <c r="G4946" s="276">
        <v>45726</v>
      </c>
      <c r="H4946">
        <v>20250303665198</v>
      </c>
      <c r="I4946">
        <v>1.0720000000000001</v>
      </c>
      <c r="J4946" s="289" t="s">
        <v>350</v>
      </c>
      <c r="K4946" s="289" t="s">
        <v>11269</v>
      </c>
      <c r="L4946" s="289" t="s">
        <v>275</v>
      </c>
      <c r="M4946" s="289" t="s">
        <v>11169</v>
      </c>
      <c r="N4946" s="289" t="s">
        <v>602</v>
      </c>
      <c r="O4946" s="289" t="s">
        <v>291</v>
      </c>
      <c r="P4946" s="289" t="str">
        <f>VLOOKUP(CAT_Details[[#This Row],[Delivery Bp Customer Code]],Table6[],2,0)</f>
        <v>DX01-L5</v>
      </c>
    </row>
    <row r="4947" spans="1:16" x14ac:dyDescent="0.25">
      <c r="A4947" s="289" t="s">
        <v>285</v>
      </c>
      <c r="B4947">
        <v>1</v>
      </c>
      <c r="C4947">
        <v>236</v>
      </c>
      <c r="D4947">
        <v>0.4</v>
      </c>
      <c r="E4947" s="289" t="s">
        <v>11270</v>
      </c>
      <c r="F4947">
        <v>5015316016</v>
      </c>
      <c r="G4947" s="276">
        <v>45726</v>
      </c>
      <c r="H4947" s="5">
        <v>20250227662868</v>
      </c>
      <c r="I4947">
        <v>0.624</v>
      </c>
      <c r="J4947" s="289" t="s">
        <v>280</v>
      </c>
      <c r="K4947" s="289" t="s">
        <v>11271</v>
      </c>
      <c r="L4947" s="289" t="s">
        <v>275</v>
      </c>
      <c r="M4947" s="289" t="s">
        <v>11105</v>
      </c>
      <c r="N4947" s="289" t="s">
        <v>10113</v>
      </c>
      <c r="O4947" s="289" t="s">
        <v>291</v>
      </c>
      <c r="P4947" s="289" t="str">
        <f>VLOOKUP(CAT_Details[[#This Row],[Delivery Bp Customer Code]],Table6[],2,0)</f>
        <v>DX01-L5</v>
      </c>
    </row>
    <row r="4948" spans="1:16" x14ac:dyDescent="0.25">
      <c r="A4948" s="289" t="s">
        <v>285</v>
      </c>
      <c r="B4948">
        <v>8</v>
      </c>
      <c r="C4948">
        <v>521.19000000000005</v>
      </c>
      <c r="D4948">
        <v>3.54</v>
      </c>
      <c r="E4948" s="289" t="s">
        <v>11272</v>
      </c>
      <c r="F4948">
        <v>5015347052</v>
      </c>
      <c r="G4948" s="276">
        <v>45726</v>
      </c>
      <c r="H4948">
        <v>20250305666976</v>
      </c>
      <c r="I4948">
        <v>6.5860000000000003</v>
      </c>
      <c r="J4948" s="289" t="s">
        <v>273</v>
      </c>
      <c r="K4948" s="289" t="s">
        <v>11273</v>
      </c>
      <c r="L4948" s="289" t="s">
        <v>275</v>
      </c>
      <c r="M4948" s="289" t="s">
        <v>11183</v>
      </c>
      <c r="N4948" s="289" t="s">
        <v>519</v>
      </c>
      <c r="O4948" s="289" t="s">
        <v>291</v>
      </c>
      <c r="P4948" s="289" t="str">
        <f>VLOOKUP(CAT_Details[[#This Row],[Delivery Bp Customer Code]],Table6[],2,0)</f>
        <v>DX01-L5</v>
      </c>
    </row>
    <row r="4949" spans="1:16" x14ac:dyDescent="0.25">
      <c r="A4949" s="289" t="s">
        <v>521</v>
      </c>
      <c r="B4949">
        <v>1</v>
      </c>
      <c r="C4949">
        <v>171</v>
      </c>
      <c r="D4949">
        <v>0.2</v>
      </c>
      <c r="E4949" s="289" t="s">
        <v>11274</v>
      </c>
      <c r="F4949">
        <v>5015285728</v>
      </c>
      <c r="G4949" s="276">
        <v>45726</v>
      </c>
      <c r="H4949">
        <v>20250226661914</v>
      </c>
      <c r="I4949">
        <v>0.14399999999999999</v>
      </c>
      <c r="J4949" s="289" t="s">
        <v>438</v>
      </c>
      <c r="K4949" s="289" t="s">
        <v>11275</v>
      </c>
      <c r="L4949" s="289" t="s">
        <v>275</v>
      </c>
      <c r="M4949" s="289" t="s">
        <v>11129</v>
      </c>
      <c r="N4949" s="289" t="s">
        <v>3360</v>
      </c>
      <c r="O4949" s="289" t="s">
        <v>525</v>
      </c>
      <c r="P4949" s="289" t="str">
        <f>VLOOKUP(CAT_Details[[#This Row],[Delivery Bp Customer Code]],Table6[],2,0)</f>
        <v>No Loc</v>
      </c>
    </row>
    <row r="4950" spans="1:16" x14ac:dyDescent="0.25">
      <c r="A4950" s="289" t="s">
        <v>272</v>
      </c>
      <c r="B4950">
        <v>2</v>
      </c>
      <c r="C4950">
        <v>1110</v>
      </c>
      <c r="D4950">
        <v>1.6</v>
      </c>
      <c r="E4950" s="289" t="s">
        <v>11276</v>
      </c>
      <c r="F4950">
        <v>5015285937</v>
      </c>
      <c r="G4950" s="276">
        <v>45726</v>
      </c>
      <c r="H4950">
        <v>20250227662877</v>
      </c>
      <c r="I4950">
        <v>6.5279999999999996</v>
      </c>
      <c r="J4950" s="289" t="s">
        <v>401</v>
      </c>
      <c r="K4950" s="289" t="s">
        <v>11277</v>
      </c>
      <c r="L4950" s="289" t="s">
        <v>275</v>
      </c>
      <c r="M4950" s="289" t="s">
        <v>11237</v>
      </c>
      <c r="N4950" s="289" t="s">
        <v>465</v>
      </c>
      <c r="O4950" s="289" t="s">
        <v>277</v>
      </c>
      <c r="P4950" s="289" t="str">
        <f>VLOOKUP(CAT_Details[[#This Row],[Delivery Bp Customer Code]],Table6[],2,0)</f>
        <v>U2-L5</v>
      </c>
    </row>
    <row r="4951" spans="1:16" x14ac:dyDescent="0.25">
      <c r="A4951" s="289" t="s">
        <v>272</v>
      </c>
      <c r="B4951">
        <v>1</v>
      </c>
      <c r="C4951">
        <v>48</v>
      </c>
      <c r="D4951">
        <v>0.2</v>
      </c>
      <c r="E4951" s="289" t="s">
        <v>11278</v>
      </c>
      <c r="F4951">
        <v>5015301042</v>
      </c>
      <c r="G4951" s="276">
        <v>45726</v>
      </c>
      <c r="H4951" s="5">
        <v>20250227662874</v>
      </c>
      <c r="I4951">
        <v>0.65300000000000002</v>
      </c>
      <c r="J4951" s="289" t="s">
        <v>324</v>
      </c>
      <c r="K4951" s="289" t="s">
        <v>11279</v>
      </c>
      <c r="L4951" s="289" t="s">
        <v>275</v>
      </c>
      <c r="M4951" s="289" t="s">
        <v>11243</v>
      </c>
      <c r="N4951" s="289" t="s">
        <v>612</v>
      </c>
      <c r="O4951" s="289" t="s">
        <v>277</v>
      </c>
      <c r="P4951" s="289" t="str">
        <f>VLOOKUP(CAT_Details[[#This Row],[Delivery Bp Customer Code]],Table6[],2,0)</f>
        <v>U2-L5</v>
      </c>
    </row>
    <row r="4952" spans="1:16" x14ac:dyDescent="0.25">
      <c r="A4952" s="289" t="s">
        <v>272</v>
      </c>
      <c r="B4952">
        <v>49</v>
      </c>
      <c r="C4952">
        <v>1608</v>
      </c>
      <c r="D4952">
        <v>11.45</v>
      </c>
      <c r="E4952" s="289" t="s">
        <v>11280</v>
      </c>
      <c r="F4952">
        <v>5015301112</v>
      </c>
      <c r="G4952" s="276">
        <v>45726</v>
      </c>
      <c r="H4952" s="5">
        <v>20250224660033</v>
      </c>
      <c r="I4952">
        <v>26.916</v>
      </c>
      <c r="J4952" s="289" t="s">
        <v>280</v>
      </c>
      <c r="K4952" s="289" t="s">
        <v>11281</v>
      </c>
      <c r="L4952" s="289" t="s">
        <v>275</v>
      </c>
      <c r="M4952" s="289" t="s">
        <v>11282</v>
      </c>
      <c r="N4952" s="289" t="s">
        <v>1226</v>
      </c>
      <c r="O4952" s="289" t="s">
        <v>277</v>
      </c>
      <c r="P4952" s="289" t="str">
        <f>VLOOKUP(CAT_Details[[#This Row],[Delivery Bp Customer Code]],Table6[],2,0)</f>
        <v>U2-L5</v>
      </c>
    </row>
    <row r="4953" spans="1:16" x14ac:dyDescent="0.25">
      <c r="A4953" s="289" t="s">
        <v>272</v>
      </c>
      <c r="B4953">
        <v>1</v>
      </c>
      <c r="C4953">
        <v>769</v>
      </c>
      <c r="D4953">
        <v>0.4</v>
      </c>
      <c r="E4953" s="289" t="s">
        <v>11283</v>
      </c>
      <c r="F4953">
        <v>5015301392</v>
      </c>
      <c r="G4953" s="276">
        <v>45726</v>
      </c>
      <c r="H4953">
        <v>20250225661161</v>
      </c>
      <c r="I4953">
        <v>0.57599999999999996</v>
      </c>
      <c r="J4953" s="289" t="s">
        <v>324</v>
      </c>
      <c r="K4953" s="289" t="s">
        <v>11284</v>
      </c>
      <c r="L4953" s="289" t="s">
        <v>275</v>
      </c>
      <c r="M4953" s="289" t="s">
        <v>11285</v>
      </c>
      <c r="N4953" s="289" t="s">
        <v>701</v>
      </c>
      <c r="O4953" s="289" t="s">
        <v>277</v>
      </c>
      <c r="P4953" s="289" t="str">
        <f>VLOOKUP(CAT_Details[[#This Row],[Delivery Bp Customer Code]],Table6[],2,0)</f>
        <v>U2-L5</v>
      </c>
    </row>
    <row r="4954" spans="1:16" x14ac:dyDescent="0.25">
      <c r="A4954" s="289" t="s">
        <v>272</v>
      </c>
      <c r="B4954">
        <v>1</v>
      </c>
      <c r="C4954">
        <v>66</v>
      </c>
      <c r="D4954">
        <v>0.2</v>
      </c>
      <c r="E4954" s="289" t="s">
        <v>11223</v>
      </c>
      <c r="F4954">
        <v>5015315898</v>
      </c>
      <c r="G4954" s="276">
        <v>45726</v>
      </c>
      <c r="H4954">
        <v>20250224659814</v>
      </c>
      <c r="I4954">
        <v>0.44600000000000001</v>
      </c>
      <c r="J4954" s="289" t="s">
        <v>350</v>
      </c>
      <c r="K4954" s="289" t="s">
        <v>11286</v>
      </c>
      <c r="L4954" s="289" t="s">
        <v>275</v>
      </c>
      <c r="M4954" s="289" t="s">
        <v>11190</v>
      </c>
      <c r="N4954" s="289" t="s">
        <v>704</v>
      </c>
      <c r="O4954" s="289" t="s">
        <v>277</v>
      </c>
      <c r="P4954" s="289" t="str">
        <f>VLOOKUP(CAT_Details[[#This Row],[Delivery Bp Customer Code]],Table6[],2,0)</f>
        <v>U2-L5</v>
      </c>
    </row>
    <row r="4955" spans="1:16" x14ac:dyDescent="0.25">
      <c r="A4955" s="289" t="s">
        <v>272</v>
      </c>
      <c r="B4955">
        <v>2</v>
      </c>
      <c r="C4955">
        <v>24</v>
      </c>
      <c r="D4955">
        <v>0.16</v>
      </c>
      <c r="E4955" s="289" t="s">
        <v>11287</v>
      </c>
      <c r="F4955">
        <v>5015346998</v>
      </c>
      <c r="G4955" s="276">
        <v>45726</v>
      </c>
      <c r="H4955">
        <v>20250303665172</v>
      </c>
      <c r="I4955">
        <v>0.123</v>
      </c>
      <c r="J4955" s="289" t="s">
        <v>302</v>
      </c>
      <c r="K4955" s="289" t="s">
        <v>11288</v>
      </c>
      <c r="L4955" s="289" t="s">
        <v>275</v>
      </c>
      <c r="M4955" s="289" t="s">
        <v>11289</v>
      </c>
      <c r="N4955" s="289" t="s">
        <v>450</v>
      </c>
      <c r="O4955" s="289" t="s">
        <v>277</v>
      </c>
      <c r="P4955" s="289" t="str">
        <f>VLOOKUP(CAT_Details[[#This Row],[Delivery Bp Customer Code]],Table6[],2,0)</f>
        <v>U2-L5</v>
      </c>
    </row>
    <row r="4956" spans="1:16" x14ac:dyDescent="0.25">
      <c r="A4956" s="289" t="s">
        <v>4794</v>
      </c>
      <c r="B4956">
        <v>1</v>
      </c>
      <c r="C4956">
        <v>24</v>
      </c>
      <c r="D4956">
        <v>0.4</v>
      </c>
      <c r="E4956" s="289" t="s">
        <v>11290</v>
      </c>
      <c r="F4956">
        <v>5015315760</v>
      </c>
      <c r="G4956" s="276">
        <v>45726</v>
      </c>
      <c r="H4956" s="5">
        <v>20250303664730</v>
      </c>
      <c r="I4956">
        <v>0.96</v>
      </c>
      <c r="J4956" s="289" t="s">
        <v>280</v>
      </c>
      <c r="K4956" s="289" t="s">
        <v>11291</v>
      </c>
      <c r="L4956" s="289" t="s">
        <v>275</v>
      </c>
      <c r="M4956" s="289" t="s">
        <v>11105</v>
      </c>
      <c r="N4956" s="289" t="s">
        <v>5809</v>
      </c>
      <c r="O4956" s="289" t="s">
        <v>4798</v>
      </c>
      <c r="P4956" s="289" t="str">
        <f>VLOOKUP(CAT_Details[[#This Row],[Delivery Bp Customer Code]],Table6[],2,0)</f>
        <v>MY02</v>
      </c>
    </row>
    <row r="4957" spans="1:16" x14ac:dyDescent="0.25">
      <c r="A4957" s="289" t="s">
        <v>4794</v>
      </c>
      <c r="B4957">
        <v>1</v>
      </c>
      <c r="C4957">
        <v>22</v>
      </c>
      <c r="D4957">
        <v>0.4</v>
      </c>
      <c r="E4957" s="289" t="s">
        <v>11290</v>
      </c>
      <c r="F4957">
        <v>5015315761</v>
      </c>
      <c r="G4957" s="276">
        <v>45726</v>
      </c>
      <c r="H4957">
        <v>20250303664726</v>
      </c>
      <c r="I4957">
        <v>0.96</v>
      </c>
      <c r="J4957" s="289" t="s">
        <v>280</v>
      </c>
      <c r="K4957" s="289" t="s">
        <v>11292</v>
      </c>
      <c r="L4957" s="289" t="s">
        <v>275</v>
      </c>
      <c r="M4957" s="289" t="s">
        <v>11105</v>
      </c>
      <c r="N4957" s="289" t="s">
        <v>5809</v>
      </c>
      <c r="O4957" s="289" t="s">
        <v>4798</v>
      </c>
      <c r="P4957" s="289" t="str">
        <f>VLOOKUP(CAT_Details[[#This Row],[Delivery Bp Customer Code]],Table6[],2,0)</f>
        <v>MY02</v>
      </c>
    </row>
    <row r="4958" spans="1:16" x14ac:dyDescent="0.25">
      <c r="A4958" s="289" t="s">
        <v>278</v>
      </c>
      <c r="B4958">
        <v>6</v>
      </c>
      <c r="C4958">
        <v>2574</v>
      </c>
      <c r="D4958">
        <v>2.4</v>
      </c>
      <c r="E4958" s="289" t="s">
        <v>11293</v>
      </c>
      <c r="F4958">
        <v>5015285818</v>
      </c>
      <c r="G4958" s="276">
        <v>45727</v>
      </c>
      <c r="H4958">
        <v>20250227663153</v>
      </c>
      <c r="I4958">
        <v>3.1680000000000001</v>
      </c>
      <c r="J4958" s="289" t="s">
        <v>317</v>
      </c>
      <c r="K4958" s="289" t="s">
        <v>11294</v>
      </c>
      <c r="L4958" s="289" t="s">
        <v>275</v>
      </c>
      <c r="M4958" s="289" t="s">
        <v>11129</v>
      </c>
      <c r="N4958" s="289" t="s">
        <v>320</v>
      </c>
      <c r="O4958" s="289" t="s">
        <v>498</v>
      </c>
      <c r="P4958" s="289" t="str">
        <f>VLOOKUP(CAT_Details[[#This Row],[Delivery Bp Customer Code]],Table6[],2,0)</f>
        <v>DK-BM01</v>
      </c>
    </row>
    <row r="4959" spans="1:16" x14ac:dyDescent="0.25">
      <c r="A4959" s="289" t="s">
        <v>278</v>
      </c>
      <c r="B4959">
        <v>3</v>
      </c>
      <c r="C4959">
        <v>1233</v>
      </c>
      <c r="D4959">
        <v>1.2</v>
      </c>
      <c r="E4959" s="289" t="s">
        <v>11295</v>
      </c>
      <c r="F4959">
        <v>5015331340</v>
      </c>
      <c r="G4959" s="276">
        <v>45727</v>
      </c>
      <c r="H4959" s="5">
        <v>20250227663146</v>
      </c>
      <c r="I4959">
        <v>1.44</v>
      </c>
      <c r="J4959" s="289" t="s">
        <v>280</v>
      </c>
      <c r="K4959" s="289" t="s">
        <v>11296</v>
      </c>
      <c r="L4959" s="289" t="s">
        <v>275</v>
      </c>
      <c r="M4959" s="289" t="s">
        <v>11078</v>
      </c>
      <c r="N4959" s="289" t="s">
        <v>643</v>
      </c>
      <c r="O4959" s="289" t="s">
        <v>498</v>
      </c>
      <c r="P4959" s="289" t="str">
        <f>VLOOKUP(CAT_Details[[#This Row],[Delivery Bp Customer Code]],Table6[],2,0)</f>
        <v>DK-BM01</v>
      </c>
    </row>
    <row r="4960" spans="1:16" x14ac:dyDescent="0.25">
      <c r="A4960" s="289" t="s">
        <v>75</v>
      </c>
      <c r="B4960">
        <v>5</v>
      </c>
      <c r="C4960">
        <v>925.5</v>
      </c>
      <c r="D4960">
        <v>2.2599999999999998</v>
      </c>
      <c r="E4960" s="289" t="s">
        <v>11297</v>
      </c>
      <c r="F4960">
        <v>5015315721</v>
      </c>
      <c r="G4960" s="276">
        <v>45727</v>
      </c>
      <c r="H4960">
        <v>20250303664716</v>
      </c>
      <c r="I4960">
        <v>10.816000000000001</v>
      </c>
      <c r="J4960" s="289" t="s">
        <v>345</v>
      </c>
      <c r="K4960" s="289" t="s">
        <v>11298</v>
      </c>
      <c r="L4960" s="289" t="s">
        <v>275</v>
      </c>
      <c r="M4960" s="289" t="s">
        <v>11299</v>
      </c>
      <c r="N4960" s="289" t="s">
        <v>4779</v>
      </c>
      <c r="O4960" s="289" t="s">
        <v>5281</v>
      </c>
      <c r="P4960" s="289" t="str">
        <f>VLOOKUP(CAT_Details[[#This Row],[Delivery Bp Customer Code]],Table6[],2,0)</f>
        <v>DK-LW08</v>
      </c>
    </row>
    <row r="4961" spans="1:16" x14ac:dyDescent="0.25">
      <c r="A4961" s="289" t="s">
        <v>75</v>
      </c>
      <c r="B4961">
        <v>1</v>
      </c>
      <c r="C4961">
        <v>91</v>
      </c>
      <c r="D4961">
        <v>0.4</v>
      </c>
      <c r="E4961" s="289" t="s">
        <v>11300</v>
      </c>
      <c r="F4961">
        <v>5015331223</v>
      </c>
      <c r="G4961" s="276">
        <v>45727</v>
      </c>
      <c r="H4961">
        <v>20250228664291</v>
      </c>
      <c r="I4961">
        <v>0.96</v>
      </c>
      <c r="J4961" s="289" t="s">
        <v>350</v>
      </c>
      <c r="K4961" s="289" t="s">
        <v>11301</v>
      </c>
      <c r="L4961" s="289" t="s">
        <v>275</v>
      </c>
      <c r="M4961" s="289" t="s">
        <v>11302</v>
      </c>
      <c r="N4961" s="289" t="s">
        <v>2422</v>
      </c>
      <c r="O4961" s="289" t="s">
        <v>2173</v>
      </c>
      <c r="P4961" s="289" t="str">
        <f>VLOOKUP(CAT_Details[[#This Row],[Delivery Bp Customer Code]],Table6[],2,0)</f>
        <v>OYL1</v>
      </c>
    </row>
    <row r="4962" spans="1:16" x14ac:dyDescent="0.25">
      <c r="A4962" s="289" t="s">
        <v>75</v>
      </c>
      <c r="B4962">
        <v>1</v>
      </c>
      <c r="C4962">
        <v>2</v>
      </c>
      <c r="D4962">
        <v>0.4</v>
      </c>
      <c r="E4962" s="289" t="s">
        <v>11300</v>
      </c>
      <c r="F4962">
        <v>5015331224</v>
      </c>
      <c r="G4962" s="276">
        <v>45727</v>
      </c>
      <c r="H4962">
        <v>20250228664301</v>
      </c>
      <c r="I4962">
        <v>1.248</v>
      </c>
      <c r="J4962" s="289" t="s">
        <v>350</v>
      </c>
      <c r="K4962" s="289" t="s">
        <v>11303</v>
      </c>
      <c r="L4962" s="289" t="s">
        <v>275</v>
      </c>
      <c r="M4962" s="289" t="s">
        <v>11302</v>
      </c>
      <c r="N4962" s="289" t="s">
        <v>2422</v>
      </c>
      <c r="O4962" s="289" t="s">
        <v>2173</v>
      </c>
      <c r="P4962" s="289" t="str">
        <f>VLOOKUP(CAT_Details[[#This Row],[Delivery Bp Customer Code]],Table6[],2,0)</f>
        <v>OYL1</v>
      </c>
    </row>
    <row r="4963" spans="1:16" x14ac:dyDescent="0.25">
      <c r="A4963" s="289" t="s">
        <v>75</v>
      </c>
      <c r="B4963">
        <v>4</v>
      </c>
      <c r="C4963">
        <v>30</v>
      </c>
      <c r="D4963">
        <v>0.1</v>
      </c>
      <c r="E4963" s="289" t="s">
        <v>11304</v>
      </c>
      <c r="F4963">
        <v>5015331513</v>
      </c>
      <c r="G4963" s="276">
        <v>45727</v>
      </c>
      <c r="H4963">
        <v>20250303665546</v>
      </c>
      <c r="I4963">
        <v>2.4E-2</v>
      </c>
      <c r="J4963" s="289" t="s">
        <v>324</v>
      </c>
      <c r="K4963" s="289" t="s">
        <v>11305</v>
      </c>
      <c r="L4963" s="289" t="s">
        <v>275</v>
      </c>
      <c r="M4963" s="289" t="s">
        <v>11306</v>
      </c>
      <c r="N4963" s="289" t="s">
        <v>2242</v>
      </c>
      <c r="O4963" s="289" t="s">
        <v>2173</v>
      </c>
      <c r="P4963" s="289" t="str">
        <f>VLOOKUP(CAT_Details[[#This Row],[Delivery Bp Customer Code]],Table6[],2,0)</f>
        <v>OYL1</v>
      </c>
    </row>
    <row r="4964" spans="1:16" x14ac:dyDescent="0.25">
      <c r="A4964" s="289" t="s">
        <v>75</v>
      </c>
      <c r="B4964">
        <v>2</v>
      </c>
      <c r="C4964">
        <v>504</v>
      </c>
      <c r="D4964">
        <v>1.1299999999999999</v>
      </c>
      <c r="E4964" s="289" t="s">
        <v>11307</v>
      </c>
      <c r="F4964">
        <v>5015331550</v>
      </c>
      <c r="G4964" s="276">
        <v>45727</v>
      </c>
      <c r="H4964">
        <v>20250228664514</v>
      </c>
      <c r="I4964">
        <v>2.5350000000000001</v>
      </c>
      <c r="J4964" s="289" t="s">
        <v>280</v>
      </c>
      <c r="K4964" s="289" t="s">
        <v>11308</v>
      </c>
      <c r="L4964" s="289" t="s">
        <v>275</v>
      </c>
      <c r="M4964" s="289" t="s">
        <v>11078</v>
      </c>
      <c r="N4964" s="289" t="s">
        <v>5845</v>
      </c>
      <c r="O4964" s="289" t="s">
        <v>5281</v>
      </c>
      <c r="P4964" s="289" t="str">
        <f>VLOOKUP(CAT_Details[[#This Row],[Delivery Bp Customer Code]],Table6[],2,0)</f>
        <v>DK-LW08</v>
      </c>
    </row>
    <row r="4965" spans="1:16" x14ac:dyDescent="0.25">
      <c r="A4965" s="289" t="s">
        <v>3771</v>
      </c>
      <c r="B4965">
        <v>4</v>
      </c>
      <c r="C4965">
        <v>257</v>
      </c>
      <c r="D4965">
        <v>1.6</v>
      </c>
      <c r="E4965" s="289" t="s">
        <v>11309</v>
      </c>
      <c r="F4965">
        <v>5015255796</v>
      </c>
      <c r="G4965" s="276">
        <v>45727</v>
      </c>
      <c r="H4965">
        <v>20250219656829</v>
      </c>
      <c r="I4965">
        <v>3.84</v>
      </c>
      <c r="J4965" s="289" t="s">
        <v>1435</v>
      </c>
      <c r="K4965" s="289" t="s">
        <v>11310</v>
      </c>
      <c r="L4965" s="289" t="s">
        <v>275</v>
      </c>
      <c r="M4965" s="289" t="s">
        <v>11311</v>
      </c>
      <c r="N4965" s="289" t="s">
        <v>1438</v>
      </c>
      <c r="O4965" s="289" t="s">
        <v>3775</v>
      </c>
      <c r="P4965" s="289">
        <f>VLOOKUP(CAT_Details[[#This Row],[Delivery Bp Customer Code]],Table6[],2,0)</f>
        <v>3401</v>
      </c>
    </row>
    <row r="4966" spans="1:16" x14ac:dyDescent="0.25">
      <c r="A4966" s="289" t="s">
        <v>3329</v>
      </c>
      <c r="B4966">
        <v>10</v>
      </c>
      <c r="C4966">
        <v>2160</v>
      </c>
      <c r="D4966">
        <v>4</v>
      </c>
      <c r="E4966" s="289" t="s">
        <v>11312</v>
      </c>
      <c r="F4966">
        <v>5015301031</v>
      </c>
      <c r="G4966" s="276">
        <v>45727</v>
      </c>
      <c r="H4966">
        <v>20250227663211</v>
      </c>
      <c r="I4966">
        <v>11.52</v>
      </c>
      <c r="J4966" s="289" t="s">
        <v>3970</v>
      </c>
      <c r="K4966" s="289" t="s">
        <v>11313</v>
      </c>
      <c r="L4966" s="289" t="s">
        <v>275</v>
      </c>
      <c r="M4966" s="289" t="s">
        <v>11314</v>
      </c>
      <c r="N4966" s="289" t="s">
        <v>3973</v>
      </c>
      <c r="O4966" s="289" t="s">
        <v>3332</v>
      </c>
      <c r="P4966" s="289">
        <f>VLOOKUP(CAT_Details[[#This Row],[Delivery Bp Customer Code]],Table6[],2,0)</f>
        <v>3402</v>
      </c>
    </row>
    <row r="4967" spans="1:16" x14ac:dyDescent="0.25">
      <c r="A4967" s="289" t="s">
        <v>3329</v>
      </c>
      <c r="B4967">
        <v>1</v>
      </c>
      <c r="C4967">
        <v>35</v>
      </c>
      <c r="D4967">
        <v>0.2</v>
      </c>
      <c r="E4967" s="289" t="s">
        <v>11315</v>
      </c>
      <c r="F4967">
        <v>5015301255</v>
      </c>
      <c r="G4967" s="276">
        <v>45727</v>
      </c>
      <c r="H4967" s="5">
        <v>20250225660808</v>
      </c>
      <c r="I4967">
        <v>0.48</v>
      </c>
      <c r="J4967" s="289" t="s">
        <v>324</v>
      </c>
      <c r="K4967" s="289" t="s">
        <v>11316</v>
      </c>
      <c r="L4967" s="289" t="s">
        <v>275</v>
      </c>
      <c r="M4967" s="289" t="s">
        <v>11306</v>
      </c>
      <c r="N4967" s="289" t="s">
        <v>375</v>
      </c>
      <c r="O4967" s="289" t="s">
        <v>3332</v>
      </c>
      <c r="P4967" s="289">
        <f>VLOOKUP(CAT_Details[[#This Row],[Delivery Bp Customer Code]],Table6[],2,0)</f>
        <v>3402</v>
      </c>
    </row>
    <row r="4968" spans="1:16" x14ac:dyDescent="0.25">
      <c r="A4968" s="289" t="s">
        <v>3329</v>
      </c>
      <c r="B4968">
        <v>3</v>
      </c>
      <c r="C4968">
        <v>222</v>
      </c>
      <c r="D4968">
        <v>1</v>
      </c>
      <c r="E4968" s="289" t="s">
        <v>11317</v>
      </c>
      <c r="F4968">
        <v>5015315714</v>
      </c>
      <c r="G4968" s="276">
        <v>45727</v>
      </c>
      <c r="H4968" s="5">
        <v>20250303664962</v>
      </c>
      <c r="I4968">
        <v>2.2080000000000002</v>
      </c>
      <c r="J4968" s="289" t="s">
        <v>324</v>
      </c>
      <c r="K4968" s="289" t="s">
        <v>11318</v>
      </c>
      <c r="L4968" s="289" t="s">
        <v>275</v>
      </c>
      <c r="M4968" s="289" t="s">
        <v>11285</v>
      </c>
      <c r="N4968" s="289" t="s">
        <v>616</v>
      </c>
      <c r="O4968" s="289" t="s">
        <v>3332</v>
      </c>
      <c r="P4968" s="289">
        <f>VLOOKUP(CAT_Details[[#This Row],[Delivery Bp Customer Code]],Table6[],2,0)</f>
        <v>3402</v>
      </c>
    </row>
    <row r="4969" spans="1:16" x14ac:dyDescent="0.25">
      <c r="A4969" s="289" t="s">
        <v>3329</v>
      </c>
      <c r="B4969">
        <v>41</v>
      </c>
      <c r="C4969">
        <v>2870</v>
      </c>
      <c r="D4969">
        <v>13.6</v>
      </c>
      <c r="E4969" s="289" t="s">
        <v>11319</v>
      </c>
      <c r="F4969">
        <v>5015315826</v>
      </c>
      <c r="G4969" s="276">
        <v>45727</v>
      </c>
      <c r="H4969">
        <v>20250303664942</v>
      </c>
      <c r="I4969">
        <v>59.04</v>
      </c>
      <c r="J4969" s="289" t="s">
        <v>324</v>
      </c>
      <c r="K4969" s="289" t="s">
        <v>11320</v>
      </c>
      <c r="L4969" s="289" t="s">
        <v>275</v>
      </c>
      <c r="M4969" s="289" t="s">
        <v>11243</v>
      </c>
      <c r="N4969" s="289" t="s">
        <v>4100</v>
      </c>
      <c r="O4969" s="289" t="s">
        <v>3332</v>
      </c>
      <c r="P4969" s="289">
        <f>VLOOKUP(CAT_Details[[#This Row],[Delivery Bp Customer Code]],Table6[],2,0)</f>
        <v>3402</v>
      </c>
    </row>
    <row r="4970" spans="1:16" x14ac:dyDescent="0.25">
      <c r="A4970" s="289" t="s">
        <v>3329</v>
      </c>
      <c r="B4970">
        <v>39</v>
      </c>
      <c r="C4970">
        <v>2870</v>
      </c>
      <c r="D4970">
        <v>13.6</v>
      </c>
      <c r="E4970" s="289" t="s">
        <v>11321</v>
      </c>
      <c r="F4970">
        <v>5015315839</v>
      </c>
      <c r="G4970" s="276">
        <v>45727</v>
      </c>
      <c r="H4970">
        <v>20250303664940</v>
      </c>
      <c r="I4970">
        <v>56.16</v>
      </c>
      <c r="J4970" s="289" t="s">
        <v>324</v>
      </c>
      <c r="K4970" s="289" t="s">
        <v>11322</v>
      </c>
      <c r="L4970" s="289" t="s">
        <v>275</v>
      </c>
      <c r="M4970" s="289" t="s">
        <v>11323</v>
      </c>
      <c r="N4970" s="289" t="s">
        <v>4100</v>
      </c>
      <c r="O4970" s="289" t="s">
        <v>3332</v>
      </c>
      <c r="P4970" s="289">
        <f>VLOOKUP(CAT_Details[[#This Row],[Delivery Bp Customer Code]],Table6[],2,0)</f>
        <v>3402</v>
      </c>
    </row>
    <row r="4971" spans="1:16" x14ac:dyDescent="0.25">
      <c r="A4971" s="289" t="s">
        <v>3329</v>
      </c>
      <c r="B4971">
        <v>1</v>
      </c>
      <c r="C4971">
        <v>70</v>
      </c>
      <c r="D4971">
        <v>0.2</v>
      </c>
      <c r="E4971" s="289" t="s">
        <v>11324</v>
      </c>
      <c r="F4971">
        <v>5015316027</v>
      </c>
      <c r="G4971" s="276">
        <v>45727</v>
      </c>
      <c r="H4971">
        <v>20250227663479</v>
      </c>
      <c r="I4971">
        <v>0.192</v>
      </c>
      <c r="J4971" s="289" t="s">
        <v>324</v>
      </c>
      <c r="K4971" s="289" t="s">
        <v>11325</v>
      </c>
      <c r="L4971" s="289" t="s">
        <v>275</v>
      </c>
      <c r="M4971" s="289" t="s">
        <v>11323</v>
      </c>
      <c r="N4971" s="289" t="s">
        <v>579</v>
      </c>
      <c r="O4971" s="289" t="s">
        <v>3332</v>
      </c>
      <c r="P4971" s="289">
        <f>VLOOKUP(CAT_Details[[#This Row],[Delivery Bp Customer Code]],Table6[],2,0)</f>
        <v>3402</v>
      </c>
    </row>
    <row r="4972" spans="1:16" x14ac:dyDescent="0.25">
      <c r="A4972" s="289" t="s">
        <v>3329</v>
      </c>
      <c r="B4972">
        <v>8</v>
      </c>
      <c r="C4972">
        <v>3200</v>
      </c>
      <c r="D4972">
        <v>1.87</v>
      </c>
      <c r="E4972" s="289" t="s">
        <v>11326</v>
      </c>
      <c r="F4972">
        <v>5015331084</v>
      </c>
      <c r="G4972" s="276">
        <v>45727</v>
      </c>
      <c r="H4972">
        <v>20250303665363</v>
      </c>
      <c r="I4972">
        <v>2.6880000000000002</v>
      </c>
      <c r="J4972" s="289" t="s">
        <v>324</v>
      </c>
      <c r="K4972" s="289" t="s">
        <v>11327</v>
      </c>
      <c r="L4972" s="289" t="s">
        <v>275</v>
      </c>
      <c r="M4972" s="289" t="s">
        <v>11306</v>
      </c>
      <c r="N4972" s="289" t="s">
        <v>453</v>
      </c>
      <c r="O4972" s="289" t="s">
        <v>3332</v>
      </c>
      <c r="P4972" s="289">
        <f>VLOOKUP(CAT_Details[[#This Row],[Delivery Bp Customer Code]],Table6[],2,0)</f>
        <v>3402</v>
      </c>
    </row>
    <row r="4973" spans="1:16" x14ac:dyDescent="0.25">
      <c r="A4973" s="289" t="s">
        <v>3329</v>
      </c>
      <c r="B4973">
        <v>10</v>
      </c>
      <c r="C4973">
        <v>2300</v>
      </c>
      <c r="D4973">
        <v>4</v>
      </c>
      <c r="E4973" s="289" t="s">
        <v>11328</v>
      </c>
      <c r="F4973">
        <v>5015331391</v>
      </c>
      <c r="G4973" s="276">
        <v>45727</v>
      </c>
      <c r="H4973">
        <v>20250303664924</v>
      </c>
      <c r="I4973">
        <v>9.6</v>
      </c>
      <c r="J4973" s="289" t="s">
        <v>324</v>
      </c>
      <c r="K4973" s="289" t="s">
        <v>11329</v>
      </c>
      <c r="L4973" s="289" t="s">
        <v>275</v>
      </c>
      <c r="M4973" s="289" t="s">
        <v>11306</v>
      </c>
      <c r="N4973" s="289" t="s">
        <v>3991</v>
      </c>
      <c r="O4973" s="289" t="s">
        <v>3332</v>
      </c>
      <c r="P4973" s="289">
        <f>VLOOKUP(CAT_Details[[#This Row],[Delivery Bp Customer Code]],Table6[],2,0)</f>
        <v>3402</v>
      </c>
    </row>
    <row r="4974" spans="1:16" x14ac:dyDescent="0.25">
      <c r="A4974" s="289" t="s">
        <v>3329</v>
      </c>
      <c r="B4974">
        <v>1</v>
      </c>
      <c r="C4974">
        <v>325</v>
      </c>
      <c r="D4974">
        <v>0.37</v>
      </c>
      <c r="E4974" s="289" t="s">
        <v>11330</v>
      </c>
      <c r="F4974">
        <v>5015331542</v>
      </c>
      <c r="G4974" s="276">
        <v>45727</v>
      </c>
      <c r="H4974">
        <v>20250227663370</v>
      </c>
      <c r="I4974">
        <v>0.61599999999999999</v>
      </c>
      <c r="J4974" s="289" t="s">
        <v>350</v>
      </c>
      <c r="K4974" s="289" t="s">
        <v>11331</v>
      </c>
      <c r="L4974" s="289" t="s">
        <v>275</v>
      </c>
      <c r="M4974" s="289" t="s">
        <v>10981</v>
      </c>
      <c r="N4974" s="289" t="s">
        <v>4425</v>
      </c>
      <c r="O4974" s="289" t="s">
        <v>3332</v>
      </c>
      <c r="P4974" s="289">
        <f>VLOOKUP(CAT_Details[[#This Row],[Delivery Bp Customer Code]],Table6[],2,0)</f>
        <v>3402</v>
      </c>
    </row>
    <row r="4975" spans="1:16" x14ac:dyDescent="0.25">
      <c r="A4975" s="289" t="s">
        <v>3329</v>
      </c>
      <c r="B4975">
        <v>1</v>
      </c>
      <c r="C4975">
        <v>52</v>
      </c>
      <c r="D4975">
        <v>0.2</v>
      </c>
      <c r="E4975" s="289" t="s">
        <v>11332</v>
      </c>
      <c r="F4975">
        <v>5015360630</v>
      </c>
      <c r="G4975" s="276">
        <v>45727</v>
      </c>
      <c r="H4975" s="5">
        <v>20250304666215</v>
      </c>
      <c r="I4975">
        <v>0.42699999999999999</v>
      </c>
      <c r="J4975" s="289" t="s">
        <v>302</v>
      </c>
      <c r="K4975" s="289" t="s">
        <v>11333</v>
      </c>
      <c r="L4975" s="289" t="s">
        <v>275</v>
      </c>
      <c r="M4975" s="289" t="s">
        <v>11289</v>
      </c>
      <c r="N4975" s="289" t="s">
        <v>450</v>
      </c>
      <c r="O4975" s="289" t="s">
        <v>3332</v>
      </c>
      <c r="P4975" s="289">
        <f>VLOOKUP(CAT_Details[[#This Row],[Delivery Bp Customer Code]],Table6[],2,0)</f>
        <v>3402</v>
      </c>
    </row>
    <row r="4976" spans="1:16" x14ac:dyDescent="0.25">
      <c r="A4976" s="289" t="s">
        <v>76</v>
      </c>
      <c r="B4976">
        <v>1</v>
      </c>
      <c r="C4976">
        <v>136</v>
      </c>
      <c r="D4976">
        <v>0.4</v>
      </c>
      <c r="E4976" s="289" t="s">
        <v>11334</v>
      </c>
      <c r="F4976">
        <v>5015331258</v>
      </c>
      <c r="G4976" s="276">
        <v>45727</v>
      </c>
      <c r="H4976">
        <v>20250304666112</v>
      </c>
      <c r="I4976">
        <v>0.54700000000000004</v>
      </c>
      <c r="J4976" s="289" t="s">
        <v>287</v>
      </c>
      <c r="K4976" s="289" t="s">
        <v>11335</v>
      </c>
      <c r="L4976" s="289" t="s">
        <v>275</v>
      </c>
      <c r="M4976" s="289" t="s">
        <v>11240</v>
      </c>
      <c r="N4976" s="289" t="s">
        <v>1198</v>
      </c>
      <c r="O4976" s="289" t="s">
        <v>748</v>
      </c>
      <c r="P4976" s="289" t="str">
        <f>VLOOKUP(CAT_Details[[#This Row],[Delivery Bp Customer Code]],Table6[],2,0)</f>
        <v>No Loc</v>
      </c>
    </row>
    <row r="4977" spans="1:16" x14ac:dyDescent="0.25">
      <c r="A4977" s="289" t="s">
        <v>76</v>
      </c>
      <c r="B4977">
        <v>1</v>
      </c>
      <c r="C4977">
        <v>30</v>
      </c>
      <c r="D4977">
        <v>0.2</v>
      </c>
      <c r="E4977" s="289" t="s">
        <v>11336</v>
      </c>
      <c r="F4977">
        <v>5015331273</v>
      </c>
      <c r="G4977" s="276">
        <v>45727</v>
      </c>
      <c r="H4977">
        <v>20250304665944</v>
      </c>
      <c r="I4977">
        <v>0.14399999999999999</v>
      </c>
      <c r="J4977" s="289" t="s">
        <v>280</v>
      </c>
      <c r="K4977" s="289" t="s">
        <v>11337</v>
      </c>
      <c r="L4977" s="289" t="s">
        <v>275</v>
      </c>
      <c r="M4977" s="289" t="s">
        <v>11136</v>
      </c>
      <c r="N4977" s="289" t="s">
        <v>411</v>
      </c>
      <c r="O4977" s="289" t="s">
        <v>748</v>
      </c>
      <c r="P4977" s="289" t="str">
        <f>VLOOKUP(CAT_Details[[#This Row],[Delivery Bp Customer Code]],Table6[],2,0)</f>
        <v>No Loc</v>
      </c>
    </row>
    <row r="4978" spans="1:16" x14ac:dyDescent="0.25">
      <c r="A4978" s="289" t="s">
        <v>76</v>
      </c>
      <c r="B4978">
        <v>3</v>
      </c>
      <c r="C4978">
        <v>783</v>
      </c>
      <c r="D4978">
        <v>1</v>
      </c>
      <c r="E4978" s="289" t="s">
        <v>11338</v>
      </c>
      <c r="F4978">
        <v>5015331292</v>
      </c>
      <c r="G4978" s="276">
        <v>45727</v>
      </c>
      <c r="H4978">
        <v>20250304666114</v>
      </c>
      <c r="I4978">
        <v>1.92</v>
      </c>
      <c r="J4978" s="289" t="s">
        <v>324</v>
      </c>
      <c r="K4978" s="289" t="s">
        <v>11339</v>
      </c>
      <c r="L4978" s="289" t="s">
        <v>275</v>
      </c>
      <c r="M4978" s="289" t="s">
        <v>11340</v>
      </c>
      <c r="N4978" s="289" t="s">
        <v>2172</v>
      </c>
      <c r="O4978" s="289" t="s">
        <v>748</v>
      </c>
      <c r="P4978" s="289" t="str">
        <f>VLOOKUP(CAT_Details[[#This Row],[Delivery Bp Customer Code]],Table6[],2,0)</f>
        <v>No Loc</v>
      </c>
    </row>
    <row r="4979" spans="1:16" x14ac:dyDescent="0.25">
      <c r="A4979" s="289" t="s">
        <v>76</v>
      </c>
      <c r="B4979">
        <v>2</v>
      </c>
      <c r="C4979">
        <v>83.7</v>
      </c>
      <c r="D4979">
        <v>0.6</v>
      </c>
      <c r="E4979" s="289" t="s">
        <v>11341</v>
      </c>
      <c r="F4979">
        <v>5015331408</v>
      </c>
      <c r="G4979" s="276">
        <v>45727</v>
      </c>
      <c r="H4979">
        <v>20250303664765</v>
      </c>
      <c r="I4979">
        <v>1.19</v>
      </c>
      <c r="J4979" s="289" t="s">
        <v>350</v>
      </c>
      <c r="K4979" s="289" t="s">
        <v>11342</v>
      </c>
      <c r="L4979" s="289" t="s">
        <v>275</v>
      </c>
      <c r="M4979" s="289" t="s">
        <v>11246</v>
      </c>
      <c r="N4979" s="289" t="s">
        <v>390</v>
      </c>
      <c r="O4979" s="289" t="s">
        <v>748</v>
      </c>
      <c r="P4979" s="289" t="str">
        <f>VLOOKUP(CAT_Details[[#This Row],[Delivery Bp Customer Code]],Table6[],2,0)</f>
        <v>No Loc</v>
      </c>
    </row>
    <row r="4980" spans="1:16" x14ac:dyDescent="0.25">
      <c r="A4980" s="289" t="s">
        <v>285</v>
      </c>
      <c r="B4980">
        <v>1</v>
      </c>
      <c r="C4980">
        <v>319</v>
      </c>
      <c r="D4980">
        <v>0.4</v>
      </c>
      <c r="E4980" s="289" t="s">
        <v>11343</v>
      </c>
      <c r="F4980">
        <v>5015300918</v>
      </c>
      <c r="G4980" s="276">
        <v>45727</v>
      </c>
      <c r="H4980">
        <v>20250228664028</v>
      </c>
      <c r="I4980">
        <v>0.96</v>
      </c>
      <c r="J4980" s="289" t="s">
        <v>401</v>
      </c>
      <c r="K4980" s="289" t="s">
        <v>11344</v>
      </c>
      <c r="L4980" s="289" t="s">
        <v>275</v>
      </c>
      <c r="M4980" s="289" t="s">
        <v>11237</v>
      </c>
      <c r="N4980" s="289" t="s">
        <v>404</v>
      </c>
      <c r="O4980" s="289" t="s">
        <v>291</v>
      </c>
      <c r="P4980" s="289" t="str">
        <f>VLOOKUP(CAT_Details[[#This Row],[Delivery Bp Customer Code]],Table6[],2,0)</f>
        <v>DX01-L5</v>
      </c>
    </row>
    <row r="4981" spans="1:16" x14ac:dyDescent="0.25">
      <c r="A4981" s="289" t="s">
        <v>285</v>
      </c>
      <c r="B4981">
        <v>35</v>
      </c>
      <c r="C4981">
        <v>17640</v>
      </c>
      <c r="D4981">
        <v>13.6</v>
      </c>
      <c r="E4981" s="289" t="s">
        <v>11345</v>
      </c>
      <c r="F4981">
        <v>5015300991</v>
      </c>
      <c r="G4981" s="276">
        <v>45727</v>
      </c>
      <c r="H4981">
        <v>20250227663536</v>
      </c>
      <c r="I4981">
        <v>33.6</v>
      </c>
      <c r="J4981" s="289" t="s">
        <v>383</v>
      </c>
      <c r="K4981" s="289" t="s">
        <v>11346</v>
      </c>
      <c r="L4981" s="289" t="s">
        <v>275</v>
      </c>
      <c r="M4981" s="289" t="s">
        <v>11347</v>
      </c>
      <c r="N4981" s="289" t="s">
        <v>386</v>
      </c>
      <c r="O4981" s="289" t="s">
        <v>291</v>
      </c>
      <c r="P4981" s="289" t="str">
        <f>VLOOKUP(CAT_Details[[#This Row],[Delivery Bp Customer Code]],Table6[],2,0)</f>
        <v>DX01-L5</v>
      </c>
    </row>
    <row r="4982" spans="1:16" x14ac:dyDescent="0.25">
      <c r="A4982" s="289" t="s">
        <v>285</v>
      </c>
      <c r="B4982">
        <v>2</v>
      </c>
      <c r="C4982">
        <v>294</v>
      </c>
      <c r="D4982">
        <v>0.8</v>
      </c>
      <c r="E4982" s="289" t="s">
        <v>11315</v>
      </c>
      <c r="F4982">
        <v>5015301263</v>
      </c>
      <c r="G4982" s="276">
        <v>45727</v>
      </c>
      <c r="H4982" s="5">
        <v>20250225660818</v>
      </c>
      <c r="I4982">
        <v>1.92</v>
      </c>
      <c r="J4982" s="289" t="s">
        <v>324</v>
      </c>
      <c r="K4982" s="289" t="s">
        <v>11348</v>
      </c>
      <c r="L4982" s="289" t="s">
        <v>275</v>
      </c>
      <c r="M4982" s="289" t="s">
        <v>11306</v>
      </c>
      <c r="N4982" s="289" t="s">
        <v>375</v>
      </c>
      <c r="O4982" s="289" t="s">
        <v>291</v>
      </c>
      <c r="P4982" s="289" t="str">
        <f>VLOOKUP(CAT_Details[[#This Row],[Delivery Bp Customer Code]],Table6[],2,0)</f>
        <v>DX01-L5</v>
      </c>
    </row>
    <row r="4983" spans="1:16" x14ac:dyDescent="0.25">
      <c r="A4983" s="289" t="s">
        <v>285</v>
      </c>
      <c r="B4983">
        <v>1</v>
      </c>
      <c r="C4983">
        <v>110</v>
      </c>
      <c r="D4983">
        <v>0.4</v>
      </c>
      <c r="E4983" s="289" t="s">
        <v>11349</v>
      </c>
      <c r="F4983">
        <v>5015301318</v>
      </c>
      <c r="G4983" s="276">
        <v>45727</v>
      </c>
      <c r="H4983">
        <v>20250227662774</v>
      </c>
      <c r="I4983">
        <v>0.93100000000000005</v>
      </c>
      <c r="J4983" s="289" t="s">
        <v>438</v>
      </c>
      <c r="K4983" s="289" t="s">
        <v>11350</v>
      </c>
      <c r="L4983" s="289" t="s">
        <v>275</v>
      </c>
      <c r="M4983" s="289" t="s">
        <v>11129</v>
      </c>
      <c r="N4983" s="289" t="s">
        <v>11351</v>
      </c>
      <c r="O4983" s="289" t="s">
        <v>291</v>
      </c>
      <c r="P4983" s="289" t="str">
        <f>VLOOKUP(CAT_Details[[#This Row],[Delivery Bp Customer Code]],Table6[],2,0)</f>
        <v>DX01-L5</v>
      </c>
    </row>
    <row r="4984" spans="1:16" x14ac:dyDescent="0.25">
      <c r="A4984" s="289" t="s">
        <v>285</v>
      </c>
      <c r="B4984">
        <v>3</v>
      </c>
      <c r="C4984">
        <v>840</v>
      </c>
      <c r="D4984">
        <v>0.7</v>
      </c>
      <c r="E4984" s="289" t="s">
        <v>11352</v>
      </c>
      <c r="F4984">
        <v>5015301417</v>
      </c>
      <c r="G4984" s="276">
        <v>45727</v>
      </c>
      <c r="H4984">
        <v>20250228664012</v>
      </c>
      <c r="I4984">
        <v>1.1599999999999999</v>
      </c>
      <c r="J4984" s="289" t="s">
        <v>294</v>
      </c>
      <c r="K4984" s="289" t="s">
        <v>11353</v>
      </c>
      <c r="L4984" s="289" t="s">
        <v>275</v>
      </c>
      <c r="M4984" s="289" t="s">
        <v>11129</v>
      </c>
      <c r="N4984" s="289" t="s">
        <v>394</v>
      </c>
      <c r="O4984" s="289" t="s">
        <v>291</v>
      </c>
      <c r="P4984" s="289" t="str">
        <f>VLOOKUP(CAT_Details[[#This Row],[Delivery Bp Customer Code]],Table6[],2,0)</f>
        <v>DX01-L5</v>
      </c>
    </row>
    <row r="4985" spans="1:16" x14ac:dyDescent="0.25">
      <c r="A4985" s="289" t="s">
        <v>285</v>
      </c>
      <c r="B4985">
        <v>6</v>
      </c>
      <c r="C4985">
        <v>1019</v>
      </c>
      <c r="D4985">
        <v>2.4</v>
      </c>
      <c r="E4985" s="289" t="s">
        <v>11354</v>
      </c>
      <c r="F4985">
        <v>5015315655</v>
      </c>
      <c r="G4985" s="276">
        <v>45727</v>
      </c>
      <c r="H4985" s="5">
        <v>20250303664717</v>
      </c>
      <c r="I4985">
        <v>3.7440000000000002</v>
      </c>
      <c r="J4985" s="289" t="s">
        <v>345</v>
      </c>
      <c r="K4985" s="289" t="s">
        <v>11355</v>
      </c>
      <c r="L4985" s="289" t="s">
        <v>275</v>
      </c>
      <c r="M4985" s="289" t="s">
        <v>11356</v>
      </c>
      <c r="N4985" s="289" t="s">
        <v>348</v>
      </c>
      <c r="O4985" s="289" t="s">
        <v>291</v>
      </c>
      <c r="P4985" s="289" t="str">
        <f>VLOOKUP(CAT_Details[[#This Row],[Delivery Bp Customer Code]],Table6[],2,0)</f>
        <v>DX01-L5</v>
      </c>
    </row>
    <row r="4986" spans="1:16" x14ac:dyDescent="0.25">
      <c r="A4986" s="289" t="s">
        <v>285</v>
      </c>
      <c r="B4986">
        <v>3</v>
      </c>
      <c r="C4986">
        <v>597</v>
      </c>
      <c r="D4986">
        <v>1.47</v>
      </c>
      <c r="E4986" s="289" t="s">
        <v>11357</v>
      </c>
      <c r="F4986">
        <v>5015315815</v>
      </c>
      <c r="G4986" s="276">
        <v>45727</v>
      </c>
      <c r="H4986">
        <v>20250303664809</v>
      </c>
      <c r="I4986">
        <v>3.1589999999999998</v>
      </c>
      <c r="J4986" s="289" t="s">
        <v>345</v>
      </c>
      <c r="K4986" s="289" t="s">
        <v>11358</v>
      </c>
      <c r="L4986" s="289" t="s">
        <v>275</v>
      </c>
      <c r="M4986" s="289" t="s">
        <v>11299</v>
      </c>
      <c r="N4986" s="289" t="s">
        <v>415</v>
      </c>
      <c r="O4986" s="289" t="s">
        <v>291</v>
      </c>
      <c r="P4986" s="289" t="str">
        <f>VLOOKUP(CAT_Details[[#This Row],[Delivery Bp Customer Code]],Table6[],2,0)</f>
        <v>DX01-L5</v>
      </c>
    </row>
    <row r="4987" spans="1:16" x14ac:dyDescent="0.25">
      <c r="A4987" s="289" t="s">
        <v>285</v>
      </c>
      <c r="B4987">
        <v>5</v>
      </c>
      <c r="C4987">
        <v>500</v>
      </c>
      <c r="D4987">
        <v>2.39</v>
      </c>
      <c r="E4987" s="289" t="s">
        <v>11359</v>
      </c>
      <c r="F4987">
        <v>5015315965</v>
      </c>
      <c r="G4987" s="276">
        <v>45727</v>
      </c>
      <c r="H4987">
        <v>20250225661049</v>
      </c>
      <c r="I4987">
        <v>3.44</v>
      </c>
      <c r="J4987" s="289" t="s">
        <v>345</v>
      </c>
      <c r="K4987" s="289" t="s">
        <v>11360</v>
      </c>
      <c r="L4987" s="289" t="s">
        <v>275</v>
      </c>
      <c r="M4987" s="289" t="s">
        <v>11299</v>
      </c>
      <c r="N4987" s="289" t="s">
        <v>427</v>
      </c>
      <c r="O4987" s="289" t="s">
        <v>291</v>
      </c>
      <c r="P4987" s="289" t="str">
        <f>VLOOKUP(CAT_Details[[#This Row],[Delivery Bp Customer Code]],Table6[],2,0)</f>
        <v>DX01-L5</v>
      </c>
    </row>
    <row r="4988" spans="1:16" x14ac:dyDescent="0.25">
      <c r="A4988" s="289" t="s">
        <v>285</v>
      </c>
      <c r="B4988">
        <v>15</v>
      </c>
      <c r="C4988">
        <v>6000</v>
      </c>
      <c r="D4988">
        <v>7.5</v>
      </c>
      <c r="E4988" s="289" t="s">
        <v>11361</v>
      </c>
      <c r="F4988">
        <v>5015316031</v>
      </c>
      <c r="G4988" s="276">
        <v>45727</v>
      </c>
      <c r="H4988">
        <v>20250228663862</v>
      </c>
      <c r="I4988">
        <v>18</v>
      </c>
      <c r="J4988" s="289" t="s">
        <v>287</v>
      </c>
      <c r="K4988" s="289" t="s">
        <v>11362</v>
      </c>
      <c r="L4988" s="289" t="s">
        <v>275</v>
      </c>
      <c r="M4988" s="289" t="s">
        <v>11240</v>
      </c>
      <c r="N4988" s="289" t="s">
        <v>889</v>
      </c>
      <c r="O4988" s="289" t="s">
        <v>291</v>
      </c>
      <c r="P4988" s="289" t="str">
        <f>VLOOKUP(CAT_Details[[#This Row],[Delivery Bp Customer Code]],Table6[],2,0)</f>
        <v>DX01-L5</v>
      </c>
    </row>
    <row r="4989" spans="1:16" x14ac:dyDescent="0.25">
      <c r="A4989" s="289" t="s">
        <v>285</v>
      </c>
      <c r="B4989">
        <v>12</v>
      </c>
      <c r="C4989">
        <v>192</v>
      </c>
      <c r="D4989">
        <v>0.68</v>
      </c>
      <c r="E4989" s="289" t="s">
        <v>11363</v>
      </c>
      <c r="F4989">
        <v>5015330974</v>
      </c>
      <c r="G4989" s="276">
        <v>45727</v>
      </c>
      <c r="H4989">
        <v>20250304665912</v>
      </c>
      <c r="I4989">
        <v>1.0589999999999999</v>
      </c>
      <c r="J4989" s="289" t="s">
        <v>350</v>
      </c>
      <c r="K4989" s="289" t="s">
        <v>11364</v>
      </c>
      <c r="L4989" s="289" t="s">
        <v>275</v>
      </c>
      <c r="M4989" s="289" t="s">
        <v>10981</v>
      </c>
      <c r="N4989" s="289" t="s">
        <v>378</v>
      </c>
      <c r="O4989" s="289" t="s">
        <v>291</v>
      </c>
      <c r="P4989" s="289" t="str">
        <f>VLOOKUP(CAT_Details[[#This Row],[Delivery Bp Customer Code]],Table6[],2,0)</f>
        <v>DX01-L5</v>
      </c>
    </row>
    <row r="4990" spans="1:16" x14ac:dyDescent="0.25">
      <c r="A4990" s="289" t="s">
        <v>285</v>
      </c>
      <c r="B4990">
        <v>4</v>
      </c>
      <c r="C4990">
        <v>600</v>
      </c>
      <c r="D4990">
        <v>1.6</v>
      </c>
      <c r="E4990" s="289" t="s">
        <v>11365</v>
      </c>
      <c r="F4990">
        <v>5015330988</v>
      </c>
      <c r="G4990" s="276">
        <v>45727</v>
      </c>
      <c r="H4990">
        <v>20250304666062</v>
      </c>
      <c r="I4990">
        <v>3.84</v>
      </c>
      <c r="J4990" s="289" t="s">
        <v>350</v>
      </c>
      <c r="K4990" s="289" t="s">
        <v>11366</v>
      </c>
      <c r="L4990" s="289" t="s">
        <v>275</v>
      </c>
      <c r="M4990" s="289" t="s">
        <v>11246</v>
      </c>
      <c r="N4990" s="289" t="s">
        <v>430</v>
      </c>
      <c r="O4990" s="289" t="s">
        <v>291</v>
      </c>
      <c r="P4990" s="289" t="str">
        <f>VLOOKUP(CAT_Details[[#This Row],[Delivery Bp Customer Code]],Table6[],2,0)</f>
        <v>DX01-L5</v>
      </c>
    </row>
    <row r="4991" spans="1:16" x14ac:dyDescent="0.25">
      <c r="A4991" s="289" t="s">
        <v>285</v>
      </c>
      <c r="B4991">
        <v>27</v>
      </c>
      <c r="C4991">
        <v>2548.3000000000002</v>
      </c>
      <c r="D4991">
        <v>11.1</v>
      </c>
      <c r="E4991" s="289" t="s">
        <v>11367</v>
      </c>
      <c r="F4991">
        <v>5015331052</v>
      </c>
      <c r="G4991" s="276">
        <v>45727</v>
      </c>
      <c r="H4991" s="5">
        <v>20250303664783</v>
      </c>
      <c r="I4991">
        <v>24.893000000000001</v>
      </c>
      <c r="J4991" s="289" t="s">
        <v>350</v>
      </c>
      <c r="K4991" s="289" t="s">
        <v>11368</v>
      </c>
      <c r="L4991" s="289" t="s">
        <v>275</v>
      </c>
      <c r="M4991" s="289" t="s">
        <v>11246</v>
      </c>
      <c r="N4991" s="289" t="s">
        <v>390</v>
      </c>
      <c r="O4991" s="289" t="s">
        <v>291</v>
      </c>
      <c r="P4991" s="289" t="str">
        <f>VLOOKUP(CAT_Details[[#This Row],[Delivery Bp Customer Code]],Table6[],2,0)</f>
        <v>DX01-L5</v>
      </c>
    </row>
    <row r="4992" spans="1:16" x14ac:dyDescent="0.25">
      <c r="A4992" s="289" t="s">
        <v>285</v>
      </c>
      <c r="B4992">
        <v>13</v>
      </c>
      <c r="C4992">
        <v>1365.09</v>
      </c>
      <c r="D4992">
        <v>5.43</v>
      </c>
      <c r="E4992" s="289" t="s">
        <v>11334</v>
      </c>
      <c r="F4992">
        <v>5015331257</v>
      </c>
      <c r="G4992" s="276">
        <v>45727</v>
      </c>
      <c r="H4992">
        <v>20250304666105</v>
      </c>
      <c r="I4992">
        <v>10.302</v>
      </c>
      <c r="J4992" s="289" t="s">
        <v>287</v>
      </c>
      <c r="K4992" s="289" t="s">
        <v>11369</v>
      </c>
      <c r="L4992" s="289" t="s">
        <v>275</v>
      </c>
      <c r="M4992" s="289" t="s">
        <v>11240</v>
      </c>
      <c r="N4992" s="289" t="s">
        <v>1198</v>
      </c>
      <c r="O4992" s="289" t="s">
        <v>291</v>
      </c>
      <c r="P4992" s="289" t="str">
        <f>VLOOKUP(CAT_Details[[#This Row],[Delivery Bp Customer Code]],Table6[],2,0)</f>
        <v>DX01-L5</v>
      </c>
    </row>
    <row r="4993" spans="1:16" x14ac:dyDescent="0.25">
      <c r="A4993" s="289" t="s">
        <v>285</v>
      </c>
      <c r="B4993">
        <v>1</v>
      </c>
      <c r="C4993">
        <v>89</v>
      </c>
      <c r="D4993">
        <v>0.21</v>
      </c>
      <c r="E4993" s="289" t="s">
        <v>11370</v>
      </c>
      <c r="F4993">
        <v>5015331276</v>
      </c>
      <c r="G4993" s="276">
        <v>45727</v>
      </c>
      <c r="H4993">
        <v>20250303664704</v>
      </c>
      <c r="I4993">
        <v>0.13600000000000001</v>
      </c>
      <c r="J4993" s="289" t="s">
        <v>350</v>
      </c>
      <c r="K4993" s="289" t="s">
        <v>11371</v>
      </c>
      <c r="L4993" s="289" t="s">
        <v>275</v>
      </c>
      <c r="M4993" s="289" t="s">
        <v>11246</v>
      </c>
      <c r="N4993" s="289" t="s">
        <v>685</v>
      </c>
      <c r="O4993" s="289" t="s">
        <v>291</v>
      </c>
      <c r="P4993" s="289" t="str">
        <f>VLOOKUP(CAT_Details[[#This Row],[Delivery Bp Customer Code]],Table6[],2,0)</f>
        <v>DX01-L5</v>
      </c>
    </row>
    <row r="4994" spans="1:16" x14ac:dyDescent="0.25">
      <c r="A4994" s="289" t="s">
        <v>285</v>
      </c>
      <c r="B4994">
        <v>4</v>
      </c>
      <c r="C4994">
        <v>651</v>
      </c>
      <c r="D4994">
        <v>1</v>
      </c>
      <c r="E4994" s="289" t="s">
        <v>11372</v>
      </c>
      <c r="F4994">
        <v>5015331322</v>
      </c>
      <c r="G4994" s="276">
        <v>45727</v>
      </c>
      <c r="H4994">
        <v>20250304666353</v>
      </c>
      <c r="I4994">
        <v>1.8240000000000001</v>
      </c>
      <c r="J4994" s="289" t="s">
        <v>350</v>
      </c>
      <c r="K4994" s="289" t="s">
        <v>11373</v>
      </c>
      <c r="L4994" s="289" t="s">
        <v>275</v>
      </c>
      <c r="M4994" s="289" t="s">
        <v>10981</v>
      </c>
      <c r="N4994" s="289" t="s">
        <v>407</v>
      </c>
      <c r="O4994" s="289" t="s">
        <v>291</v>
      </c>
      <c r="P4994" s="289" t="str">
        <f>VLOOKUP(CAT_Details[[#This Row],[Delivery Bp Customer Code]],Table6[],2,0)</f>
        <v>DX01-L5</v>
      </c>
    </row>
    <row r="4995" spans="1:16" x14ac:dyDescent="0.25">
      <c r="A4995" s="289" t="s">
        <v>285</v>
      </c>
      <c r="B4995">
        <v>31</v>
      </c>
      <c r="C4995">
        <v>1893.72</v>
      </c>
      <c r="D4995">
        <v>10.199999999999999</v>
      </c>
      <c r="E4995" s="289" t="s">
        <v>11341</v>
      </c>
      <c r="F4995">
        <v>5015331421</v>
      </c>
      <c r="G4995" s="276">
        <v>45727</v>
      </c>
      <c r="H4995">
        <v>20250303664773</v>
      </c>
      <c r="I4995">
        <v>20.611000000000001</v>
      </c>
      <c r="J4995" s="289" t="s">
        <v>350</v>
      </c>
      <c r="K4995" s="289" t="s">
        <v>11374</v>
      </c>
      <c r="L4995" s="289" t="s">
        <v>275</v>
      </c>
      <c r="M4995" s="289" t="s">
        <v>11246</v>
      </c>
      <c r="N4995" s="289" t="s">
        <v>390</v>
      </c>
      <c r="O4995" s="289" t="s">
        <v>291</v>
      </c>
      <c r="P4995" s="289" t="str">
        <f>VLOOKUP(CAT_Details[[#This Row],[Delivery Bp Customer Code]],Table6[],2,0)</f>
        <v>DX01-L5</v>
      </c>
    </row>
    <row r="4996" spans="1:16" x14ac:dyDescent="0.25">
      <c r="A4996" s="289" t="s">
        <v>285</v>
      </c>
      <c r="B4996">
        <v>2</v>
      </c>
      <c r="C4996">
        <v>346</v>
      </c>
      <c r="D4996">
        <v>0.8</v>
      </c>
      <c r="E4996" s="289" t="s">
        <v>11375</v>
      </c>
      <c r="F4996">
        <v>5015331579</v>
      </c>
      <c r="G4996" s="276">
        <v>45727</v>
      </c>
      <c r="H4996">
        <v>20250303665293</v>
      </c>
      <c r="I4996">
        <v>1.92</v>
      </c>
      <c r="J4996" s="289" t="s">
        <v>280</v>
      </c>
      <c r="K4996" s="289" t="s">
        <v>11376</v>
      </c>
      <c r="L4996" s="289" t="s">
        <v>275</v>
      </c>
      <c r="M4996" s="289" t="s">
        <v>11105</v>
      </c>
      <c r="N4996" s="289" t="s">
        <v>424</v>
      </c>
      <c r="O4996" s="289" t="s">
        <v>291</v>
      </c>
      <c r="P4996" s="289" t="str">
        <f>VLOOKUP(CAT_Details[[#This Row],[Delivery Bp Customer Code]],Table6[],2,0)</f>
        <v>DX01-L5</v>
      </c>
    </row>
    <row r="4997" spans="1:16" x14ac:dyDescent="0.25">
      <c r="A4997" s="289" t="s">
        <v>272</v>
      </c>
      <c r="B4997">
        <v>3</v>
      </c>
      <c r="C4997">
        <v>360</v>
      </c>
      <c r="D4997">
        <v>0.6</v>
      </c>
      <c r="E4997" s="289" t="s">
        <v>11377</v>
      </c>
      <c r="F4997">
        <v>5015301265</v>
      </c>
      <c r="G4997" s="276">
        <v>45727</v>
      </c>
      <c r="H4997" s="5">
        <v>20250227662863</v>
      </c>
      <c r="I4997">
        <v>1.123</v>
      </c>
      <c r="J4997" s="289" t="s">
        <v>438</v>
      </c>
      <c r="K4997" s="289" t="s">
        <v>11378</v>
      </c>
      <c r="L4997" s="289" t="s">
        <v>275</v>
      </c>
      <c r="M4997" s="289" t="s">
        <v>11129</v>
      </c>
      <c r="N4997" s="289" t="s">
        <v>440</v>
      </c>
      <c r="O4997" s="289" t="s">
        <v>277</v>
      </c>
      <c r="P4997" s="289" t="str">
        <f>VLOOKUP(CAT_Details[[#This Row],[Delivery Bp Customer Code]],Table6[],2,0)</f>
        <v>U2-L5</v>
      </c>
    </row>
    <row r="4998" spans="1:16" x14ac:dyDescent="0.25">
      <c r="A4998" s="289" t="s">
        <v>272</v>
      </c>
      <c r="B4998">
        <v>2</v>
      </c>
      <c r="C4998">
        <v>406</v>
      </c>
      <c r="D4998">
        <v>0.8</v>
      </c>
      <c r="E4998" s="289" t="s">
        <v>11379</v>
      </c>
      <c r="F4998">
        <v>5015301320</v>
      </c>
      <c r="G4998" s="276">
        <v>45727</v>
      </c>
      <c r="H4998" s="5">
        <v>20250227663262</v>
      </c>
      <c r="I4998">
        <v>2.016</v>
      </c>
      <c r="J4998" s="289" t="s">
        <v>383</v>
      </c>
      <c r="K4998" s="289" t="s">
        <v>11380</v>
      </c>
      <c r="L4998" s="289" t="s">
        <v>275</v>
      </c>
      <c r="M4998" s="289" t="s">
        <v>11381</v>
      </c>
      <c r="N4998" s="289" t="s">
        <v>3285</v>
      </c>
      <c r="O4998" s="289" t="s">
        <v>277</v>
      </c>
      <c r="P4998" s="289" t="str">
        <f>VLOOKUP(CAT_Details[[#This Row],[Delivery Bp Customer Code]],Table6[],2,0)</f>
        <v>U2-L5</v>
      </c>
    </row>
    <row r="4999" spans="1:16" x14ac:dyDescent="0.25">
      <c r="A4999" s="289" t="s">
        <v>272</v>
      </c>
      <c r="B4999">
        <v>9</v>
      </c>
      <c r="C4999">
        <v>1032</v>
      </c>
      <c r="D4999">
        <v>1.1200000000000001</v>
      </c>
      <c r="E4999" s="289" t="s">
        <v>11326</v>
      </c>
      <c r="F4999">
        <v>5015331082</v>
      </c>
      <c r="G4999" s="276">
        <v>45727</v>
      </c>
      <c r="H4999">
        <v>20250303665362</v>
      </c>
      <c r="I4999">
        <v>1.464</v>
      </c>
      <c r="J4999" s="289" t="s">
        <v>324</v>
      </c>
      <c r="K4999" s="289" t="s">
        <v>11382</v>
      </c>
      <c r="L4999" s="289" t="s">
        <v>275</v>
      </c>
      <c r="M4999" s="289" t="s">
        <v>11306</v>
      </c>
      <c r="N4999" s="289" t="s">
        <v>453</v>
      </c>
      <c r="O4999" s="289" t="s">
        <v>277</v>
      </c>
      <c r="P4999" s="289" t="str">
        <f>VLOOKUP(CAT_Details[[#This Row],[Delivery Bp Customer Code]],Table6[],2,0)</f>
        <v>U2-L5</v>
      </c>
    </row>
    <row r="5000" spans="1:16" x14ac:dyDescent="0.25">
      <c r="A5000" s="289" t="s">
        <v>272</v>
      </c>
      <c r="B5000">
        <v>6</v>
      </c>
      <c r="C5000">
        <v>428.4</v>
      </c>
      <c r="D5000">
        <v>2.4</v>
      </c>
      <c r="E5000" s="289" t="s">
        <v>11383</v>
      </c>
      <c r="F5000">
        <v>5015331089</v>
      </c>
      <c r="G5000" s="276">
        <v>45727</v>
      </c>
      <c r="H5000">
        <v>20250303665458</v>
      </c>
      <c r="I5000">
        <v>4.3780000000000001</v>
      </c>
      <c r="J5000" s="289" t="s">
        <v>350</v>
      </c>
      <c r="K5000" s="289" t="s">
        <v>11384</v>
      </c>
      <c r="L5000" s="289" t="s">
        <v>275</v>
      </c>
      <c r="M5000" s="289" t="s">
        <v>11246</v>
      </c>
      <c r="N5000" s="289" t="s">
        <v>462</v>
      </c>
      <c r="O5000" s="289" t="s">
        <v>277</v>
      </c>
      <c r="P5000" s="289" t="str">
        <f>VLOOKUP(CAT_Details[[#This Row],[Delivery Bp Customer Code]],Table6[],2,0)</f>
        <v>U2-L5</v>
      </c>
    </row>
    <row r="5001" spans="1:16" x14ac:dyDescent="0.25">
      <c r="A5001" s="289" t="s">
        <v>272</v>
      </c>
      <c r="B5001">
        <v>14</v>
      </c>
      <c r="C5001">
        <v>700</v>
      </c>
      <c r="D5001">
        <v>7.4</v>
      </c>
      <c r="E5001" s="289" t="s">
        <v>11385</v>
      </c>
      <c r="F5001">
        <v>5015360427</v>
      </c>
      <c r="G5001" s="276">
        <v>45727</v>
      </c>
      <c r="H5001">
        <v>20250306668442</v>
      </c>
      <c r="I5001">
        <v>16.469000000000001</v>
      </c>
      <c r="J5001" s="289" t="s">
        <v>273</v>
      </c>
      <c r="K5001" s="289" t="s">
        <v>11386</v>
      </c>
      <c r="L5001" s="289" t="s">
        <v>275</v>
      </c>
      <c r="M5001" s="289" t="s">
        <v>11387</v>
      </c>
      <c r="N5001" s="289" t="s">
        <v>1240</v>
      </c>
      <c r="O5001" s="289" t="s">
        <v>277</v>
      </c>
      <c r="P5001" s="289" t="str">
        <f>VLOOKUP(CAT_Details[[#This Row],[Delivery Bp Customer Code]],Table6[],2,0)</f>
        <v>U2-L5</v>
      </c>
    </row>
    <row r="5002" spans="1:16" x14ac:dyDescent="0.25">
      <c r="A5002" s="289" t="s">
        <v>4794</v>
      </c>
      <c r="B5002">
        <v>1</v>
      </c>
      <c r="C5002">
        <v>364</v>
      </c>
      <c r="D5002">
        <v>0.4</v>
      </c>
      <c r="E5002" s="289" t="s">
        <v>11388</v>
      </c>
      <c r="F5002">
        <v>5015331286</v>
      </c>
      <c r="G5002" s="276">
        <v>45727</v>
      </c>
      <c r="H5002" s="5">
        <v>20250303665002</v>
      </c>
      <c r="I5002">
        <v>1.0660000000000001</v>
      </c>
      <c r="J5002" s="289" t="s">
        <v>350</v>
      </c>
      <c r="K5002" s="289" t="s">
        <v>11389</v>
      </c>
      <c r="L5002" s="289" t="s">
        <v>275</v>
      </c>
      <c r="M5002" s="289" t="s">
        <v>10981</v>
      </c>
      <c r="N5002" s="289" t="s">
        <v>5251</v>
      </c>
      <c r="O5002" s="289" t="s">
        <v>4798</v>
      </c>
      <c r="P5002" s="289" t="str">
        <f>VLOOKUP(CAT_Details[[#This Row],[Delivery Bp Customer Code]],Table6[],2,0)</f>
        <v>MY02</v>
      </c>
    </row>
    <row r="5003" spans="1:16" x14ac:dyDescent="0.25">
      <c r="A5003" s="289" t="s">
        <v>4794</v>
      </c>
      <c r="B5003">
        <v>1</v>
      </c>
      <c r="C5003">
        <v>223</v>
      </c>
      <c r="D5003">
        <v>0.4</v>
      </c>
      <c r="E5003" s="289" t="s">
        <v>11388</v>
      </c>
      <c r="F5003">
        <v>5015331303</v>
      </c>
      <c r="G5003" s="276">
        <v>45727</v>
      </c>
      <c r="H5003">
        <v>20250303665011</v>
      </c>
      <c r="I5003">
        <v>0.61399999999999999</v>
      </c>
      <c r="J5003" s="289" t="s">
        <v>350</v>
      </c>
      <c r="K5003" s="289" t="s">
        <v>11390</v>
      </c>
      <c r="L5003" s="289" t="s">
        <v>275</v>
      </c>
      <c r="M5003" s="289" t="s">
        <v>10981</v>
      </c>
      <c r="N5003" s="289" t="s">
        <v>5251</v>
      </c>
      <c r="O5003" s="289" t="s">
        <v>4798</v>
      </c>
      <c r="P5003" s="289" t="str">
        <f>VLOOKUP(CAT_Details[[#This Row],[Delivery Bp Customer Code]],Table6[],2,0)</f>
        <v>MY02</v>
      </c>
    </row>
    <row r="5004" spans="1:16" x14ac:dyDescent="0.25">
      <c r="A5004" s="289" t="s">
        <v>4794</v>
      </c>
      <c r="B5004">
        <v>4</v>
      </c>
      <c r="C5004">
        <v>1040</v>
      </c>
      <c r="D5004">
        <v>1.6</v>
      </c>
      <c r="E5004" s="289" t="s">
        <v>11391</v>
      </c>
      <c r="F5004">
        <v>5015331308</v>
      </c>
      <c r="G5004" s="276">
        <v>45727</v>
      </c>
      <c r="H5004" s="5">
        <v>20250304665844</v>
      </c>
      <c r="I5004">
        <v>1.92</v>
      </c>
      <c r="J5004" s="289" t="s">
        <v>350</v>
      </c>
      <c r="K5004" s="289" t="s">
        <v>11392</v>
      </c>
      <c r="L5004" s="289" t="s">
        <v>275</v>
      </c>
      <c r="M5004" s="289" t="s">
        <v>10981</v>
      </c>
      <c r="N5004" s="289" t="s">
        <v>948</v>
      </c>
      <c r="O5004" s="289" t="s">
        <v>4798</v>
      </c>
      <c r="P5004" s="289" t="str">
        <f>VLOOKUP(CAT_Details[[#This Row],[Delivery Bp Customer Code]],Table6[],2,0)</f>
        <v>MY02</v>
      </c>
    </row>
    <row r="5005" spans="1:16" x14ac:dyDescent="0.25">
      <c r="A5005" s="289" t="s">
        <v>4794</v>
      </c>
      <c r="B5005">
        <v>4</v>
      </c>
      <c r="C5005">
        <v>944</v>
      </c>
      <c r="D5005">
        <v>1.6</v>
      </c>
      <c r="E5005" s="289" t="s">
        <v>11391</v>
      </c>
      <c r="F5005">
        <v>5015331309</v>
      </c>
      <c r="G5005" s="276">
        <v>45727</v>
      </c>
      <c r="H5005">
        <v>20250304665848</v>
      </c>
      <c r="I5005">
        <v>1.92</v>
      </c>
      <c r="J5005" s="289" t="s">
        <v>350</v>
      </c>
      <c r="K5005" s="289" t="s">
        <v>11393</v>
      </c>
      <c r="L5005" s="289" t="s">
        <v>275</v>
      </c>
      <c r="M5005" s="289" t="s">
        <v>10981</v>
      </c>
      <c r="N5005" s="289" t="s">
        <v>948</v>
      </c>
      <c r="O5005" s="289" t="s">
        <v>4798</v>
      </c>
      <c r="P5005" s="289" t="str">
        <f>VLOOKUP(CAT_Details[[#This Row],[Delivery Bp Customer Code]],Table6[],2,0)</f>
        <v>MY02</v>
      </c>
    </row>
    <row r="5006" spans="1:16" x14ac:dyDescent="0.25">
      <c r="A5006" s="289" t="s">
        <v>278</v>
      </c>
      <c r="B5006">
        <v>31</v>
      </c>
      <c r="C5006">
        <v>3390</v>
      </c>
      <c r="D5006">
        <v>12.4</v>
      </c>
      <c r="E5006" s="289" t="s">
        <v>11394</v>
      </c>
      <c r="F5006">
        <v>5015330963</v>
      </c>
      <c r="G5006" s="276">
        <v>45728</v>
      </c>
      <c r="H5006">
        <v>20250304666014</v>
      </c>
      <c r="I5006">
        <v>29.76</v>
      </c>
      <c r="J5006" s="289" t="s">
        <v>324</v>
      </c>
      <c r="K5006" s="289" t="s">
        <v>11395</v>
      </c>
      <c r="L5006" s="289" t="s">
        <v>275</v>
      </c>
      <c r="M5006" s="289" t="s">
        <v>11396</v>
      </c>
      <c r="N5006" s="289" t="s">
        <v>343</v>
      </c>
      <c r="O5006" s="289" t="s">
        <v>498</v>
      </c>
      <c r="P5006" s="289" t="str">
        <f>VLOOKUP(CAT_Details[[#This Row],[Delivery Bp Customer Code]],Table6[],2,0)</f>
        <v>DK-BM01</v>
      </c>
    </row>
    <row r="5007" spans="1:16" x14ac:dyDescent="0.25">
      <c r="A5007" s="289" t="s">
        <v>278</v>
      </c>
      <c r="B5007">
        <v>12</v>
      </c>
      <c r="C5007">
        <v>6080</v>
      </c>
      <c r="D5007">
        <v>4.8</v>
      </c>
      <c r="E5007" s="289" t="s">
        <v>11397</v>
      </c>
      <c r="F5007">
        <v>5015331557</v>
      </c>
      <c r="G5007" s="276">
        <v>45728</v>
      </c>
      <c r="H5007" s="5">
        <v>20250303664836</v>
      </c>
      <c r="I5007">
        <v>9.2159999999999993</v>
      </c>
      <c r="J5007" s="289" t="s">
        <v>324</v>
      </c>
      <c r="K5007" s="289" t="s">
        <v>11398</v>
      </c>
      <c r="L5007" s="289" t="s">
        <v>275</v>
      </c>
      <c r="M5007" s="289" t="s">
        <v>11340</v>
      </c>
      <c r="N5007" s="289" t="s">
        <v>336</v>
      </c>
      <c r="O5007" s="289" t="s">
        <v>498</v>
      </c>
      <c r="P5007" s="289" t="str">
        <f>VLOOKUP(CAT_Details[[#This Row],[Delivery Bp Customer Code]],Table6[],2,0)</f>
        <v>DK-BM01</v>
      </c>
    </row>
    <row r="5008" spans="1:16" x14ac:dyDescent="0.25">
      <c r="A5008" s="289" t="s">
        <v>278</v>
      </c>
      <c r="B5008">
        <v>2</v>
      </c>
      <c r="C5008">
        <v>788</v>
      </c>
      <c r="D5008">
        <v>0.8</v>
      </c>
      <c r="E5008" s="289" t="s">
        <v>11399</v>
      </c>
      <c r="F5008">
        <v>5015360440</v>
      </c>
      <c r="G5008" s="276">
        <v>45728</v>
      </c>
      <c r="H5008">
        <v>20250306668693</v>
      </c>
      <c r="I5008">
        <v>1.92</v>
      </c>
      <c r="J5008" s="289" t="s">
        <v>280</v>
      </c>
      <c r="K5008" s="289" t="s">
        <v>11400</v>
      </c>
      <c r="L5008" s="289" t="s">
        <v>275</v>
      </c>
      <c r="M5008" s="289" t="s">
        <v>11401</v>
      </c>
      <c r="N5008" s="289" t="s">
        <v>1399</v>
      </c>
      <c r="O5008" s="289" t="s">
        <v>498</v>
      </c>
      <c r="P5008" s="289" t="str">
        <f>VLOOKUP(CAT_Details[[#This Row],[Delivery Bp Customer Code]],Table6[],2,0)</f>
        <v>DK-BM01</v>
      </c>
    </row>
    <row r="5009" spans="1:16" x14ac:dyDescent="0.25">
      <c r="A5009" s="289" t="s">
        <v>278</v>
      </c>
      <c r="B5009">
        <v>2</v>
      </c>
      <c r="C5009">
        <v>429.28</v>
      </c>
      <c r="D5009">
        <v>0.8</v>
      </c>
      <c r="E5009" s="289" t="s">
        <v>11402</v>
      </c>
      <c r="F5009">
        <v>5015375561</v>
      </c>
      <c r="G5009" s="276">
        <v>45728</v>
      </c>
      <c r="H5009">
        <v>20250306667969</v>
      </c>
      <c r="I5009">
        <v>1.92</v>
      </c>
      <c r="J5009" s="289" t="s">
        <v>273</v>
      </c>
      <c r="K5009" s="289" t="s">
        <v>11403</v>
      </c>
      <c r="L5009" s="289" t="s">
        <v>275</v>
      </c>
      <c r="M5009" s="289" t="s">
        <v>11404</v>
      </c>
      <c r="N5009" s="289" t="s">
        <v>493</v>
      </c>
      <c r="O5009" s="289" t="s">
        <v>498</v>
      </c>
      <c r="P5009" s="289" t="str">
        <f>VLOOKUP(CAT_Details[[#This Row],[Delivery Bp Customer Code]],Table6[],2,0)</f>
        <v>DK-BM01</v>
      </c>
    </row>
    <row r="5010" spans="1:16" x14ac:dyDescent="0.25">
      <c r="A5010" s="289" t="s">
        <v>278</v>
      </c>
      <c r="B5010">
        <v>1</v>
      </c>
      <c r="C5010">
        <v>544</v>
      </c>
      <c r="D5010">
        <v>0.4</v>
      </c>
      <c r="E5010" s="289" t="s">
        <v>11405</v>
      </c>
      <c r="F5010">
        <v>5015375700</v>
      </c>
      <c r="G5010" s="276">
        <v>45728</v>
      </c>
      <c r="H5010">
        <v>20250304665830</v>
      </c>
      <c r="I5010">
        <v>0.96</v>
      </c>
      <c r="J5010" s="289" t="s">
        <v>273</v>
      </c>
      <c r="K5010" s="289" t="s">
        <v>11406</v>
      </c>
      <c r="L5010" s="289" t="s">
        <v>275</v>
      </c>
      <c r="M5010" s="289" t="s">
        <v>11404</v>
      </c>
      <c r="N5010" s="289" t="s">
        <v>1003</v>
      </c>
      <c r="O5010" s="289" t="s">
        <v>498</v>
      </c>
      <c r="P5010" s="289" t="str">
        <f>VLOOKUP(CAT_Details[[#This Row],[Delivery Bp Customer Code]],Table6[],2,0)</f>
        <v>DK-BM01</v>
      </c>
    </row>
    <row r="5011" spans="1:16" x14ac:dyDescent="0.25">
      <c r="A5011" s="289" t="s">
        <v>75</v>
      </c>
      <c r="B5011">
        <v>10</v>
      </c>
      <c r="C5011">
        <v>1518</v>
      </c>
      <c r="D5011">
        <v>3.8</v>
      </c>
      <c r="E5011" s="289" t="s">
        <v>11407</v>
      </c>
      <c r="F5011">
        <v>5015331455</v>
      </c>
      <c r="G5011" s="276">
        <v>45728</v>
      </c>
      <c r="H5011">
        <v>20250304665935</v>
      </c>
      <c r="I5011">
        <v>8.3420000000000005</v>
      </c>
      <c r="J5011" s="289" t="s">
        <v>324</v>
      </c>
      <c r="K5011" s="289" t="s">
        <v>11408</v>
      </c>
      <c r="L5011" s="289" t="s">
        <v>275</v>
      </c>
      <c r="M5011" s="289" t="s">
        <v>11340</v>
      </c>
      <c r="N5011" s="289" t="s">
        <v>616</v>
      </c>
      <c r="O5011" s="289" t="s">
        <v>2173</v>
      </c>
      <c r="P5011" s="289" t="str">
        <f>VLOOKUP(CAT_Details[[#This Row],[Delivery Bp Customer Code]],Table6[],2,0)</f>
        <v>OYL1</v>
      </c>
    </row>
    <row r="5012" spans="1:16" x14ac:dyDescent="0.25">
      <c r="A5012" s="289" t="s">
        <v>75</v>
      </c>
      <c r="B5012">
        <v>2</v>
      </c>
      <c r="C5012">
        <v>136</v>
      </c>
      <c r="D5012">
        <v>0.4</v>
      </c>
      <c r="E5012" s="289" t="s">
        <v>11409</v>
      </c>
      <c r="F5012">
        <v>5015346621</v>
      </c>
      <c r="G5012" s="276">
        <v>45728</v>
      </c>
      <c r="H5012">
        <v>20250304665902</v>
      </c>
      <c r="I5012">
        <v>0.49</v>
      </c>
      <c r="J5012" s="289" t="s">
        <v>350</v>
      </c>
      <c r="K5012" s="289" t="s">
        <v>11410</v>
      </c>
      <c r="L5012" s="289" t="s">
        <v>275</v>
      </c>
      <c r="M5012" s="289" t="s">
        <v>11411</v>
      </c>
      <c r="N5012" s="289" t="s">
        <v>5597</v>
      </c>
      <c r="O5012" s="289" t="s">
        <v>2173</v>
      </c>
      <c r="P5012" s="289" t="str">
        <f>VLOOKUP(CAT_Details[[#This Row],[Delivery Bp Customer Code]],Table6[],2,0)</f>
        <v>OYL1</v>
      </c>
    </row>
    <row r="5013" spans="1:16" x14ac:dyDescent="0.25">
      <c r="A5013" s="289" t="s">
        <v>75</v>
      </c>
      <c r="B5013">
        <v>34</v>
      </c>
      <c r="C5013">
        <v>14025</v>
      </c>
      <c r="D5013">
        <v>11.34</v>
      </c>
      <c r="E5013" s="289" t="s">
        <v>11412</v>
      </c>
      <c r="F5013">
        <v>5015346899</v>
      </c>
      <c r="G5013" s="276">
        <v>45728</v>
      </c>
      <c r="H5013">
        <v>20250304666273</v>
      </c>
      <c r="I5013">
        <v>21.76</v>
      </c>
      <c r="J5013" s="289" t="s">
        <v>324</v>
      </c>
      <c r="K5013" s="289" t="s">
        <v>11413</v>
      </c>
      <c r="L5013" s="289" t="s">
        <v>275</v>
      </c>
      <c r="M5013" s="289" t="s">
        <v>11414</v>
      </c>
      <c r="N5013" s="289" t="s">
        <v>2172</v>
      </c>
      <c r="O5013" s="289" t="s">
        <v>2173</v>
      </c>
      <c r="P5013" s="289" t="str">
        <f>VLOOKUP(CAT_Details[[#This Row],[Delivery Bp Customer Code]],Table6[],2,0)</f>
        <v>OYL1</v>
      </c>
    </row>
    <row r="5014" spans="1:16" x14ac:dyDescent="0.25">
      <c r="A5014" s="289" t="s">
        <v>75</v>
      </c>
      <c r="B5014">
        <v>2</v>
      </c>
      <c r="C5014">
        <v>947</v>
      </c>
      <c r="D5014">
        <v>0.8</v>
      </c>
      <c r="E5014" s="289" t="s">
        <v>11415</v>
      </c>
      <c r="F5014">
        <v>5015346911</v>
      </c>
      <c r="G5014" s="276">
        <v>45728</v>
      </c>
      <c r="H5014" s="5">
        <v>20250304666174</v>
      </c>
      <c r="I5014">
        <v>1.056</v>
      </c>
      <c r="J5014" s="289" t="s">
        <v>350</v>
      </c>
      <c r="K5014" s="289" t="s">
        <v>11416</v>
      </c>
      <c r="L5014" s="289" t="s">
        <v>275</v>
      </c>
      <c r="M5014" s="289" t="s">
        <v>11411</v>
      </c>
      <c r="N5014" s="289" t="s">
        <v>3420</v>
      </c>
      <c r="O5014" s="289" t="s">
        <v>2173</v>
      </c>
      <c r="P5014" s="289" t="str">
        <f>VLOOKUP(CAT_Details[[#This Row],[Delivery Bp Customer Code]],Table6[],2,0)</f>
        <v>OYL1</v>
      </c>
    </row>
    <row r="5015" spans="1:16" x14ac:dyDescent="0.25">
      <c r="A5015" s="289" t="s">
        <v>75</v>
      </c>
      <c r="B5015">
        <v>3</v>
      </c>
      <c r="C5015">
        <v>1045</v>
      </c>
      <c r="D5015">
        <v>1.2</v>
      </c>
      <c r="E5015" s="289" t="s">
        <v>11417</v>
      </c>
      <c r="F5015">
        <v>5015346957</v>
      </c>
      <c r="G5015" s="276">
        <v>45728</v>
      </c>
      <c r="H5015">
        <v>20250225661078</v>
      </c>
      <c r="I5015">
        <v>1.44</v>
      </c>
      <c r="J5015" s="289" t="s">
        <v>350</v>
      </c>
      <c r="K5015" s="289" t="s">
        <v>11418</v>
      </c>
      <c r="L5015" s="289" t="s">
        <v>275</v>
      </c>
      <c r="M5015" s="289" t="s">
        <v>11411</v>
      </c>
      <c r="N5015" s="289" t="s">
        <v>2656</v>
      </c>
      <c r="O5015" s="289" t="s">
        <v>2173</v>
      </c>
      <c r="P5015" s="289" t="str">
        <f>VLOOKUP(CAT_Details[[#This Row],[Delivery Bp Customer Code]],Table6[],2,0)</f>
        <v>OYL1</v>
      </c>
    </row>
    <row r="5016" spans="1:16" x14ac:dyDescent="0.25">
      <c r="A5016" s="289" t="s">
        <v>75</v>
      </c>
      <c r="B5016">
        <v>1</v>
      </c>
      <c r="C5016">
        <v>110</v>
      </c>
      <c r="D5016">
        <v>0.4</v>
      </c>
      <c r="E5016" s="289" t="s">
        <v>11419</v>
      </c>
      <c r="F5016">
        <v>5015346987</v>
      </c>
      <c r="G5016" s="276">
        <v>45728</v>
      </c>
      <c r="H5016">
        <v>20250303665474</v>
      </c>
      <c r="I5016">
        <v>0.81599999999999995</v>
      </c>
      <c r="J5016" s="289" t="s">
        <v>287</v>
      </c>
      <c r="K5016" s="289" t="s">
        <v>11420</v>
      </c>
      <c r="L5016" s="289" t="s">
        <v>275</v>
      </c>
      <c r="M5016" s="289" t="s">
        <v>11240</v>
      </c>
      <c r="N5016" s="289" t="s">
        <v>468</v>
      </c>
      <c r="O5016" s="289" t="s">
        <v>2173</v>
      </c>
      <c r="P5016" s="289" t="str">
        <f>VLOOKUP(CAT_Details[[#This Row],[Delivery Bp Customer Code]],Table6[],2,0)</f>
        <v>OYL1</v>
      </c>
    </row>
    <row r="5017" spans="1:16" x14ac:dyDescent="0.25">
      <c r="A5017" s="289" t="s">
        <v>874</v>
      </c>
      <c r="B5017">
        <v>17</v>
      </c>
      <c r="C5017">
        <v>2805</v>
      </c>
      <c r="D5017">
        <v>9.2100000000000009</v>
      </c>
      <c r="E5017" s="289" t="s">
        <v>11421</v>
      </c>
      <c r="F5017">
        <v>5015315652</v>
      </c>
      <c r="G5017" s="276">
        <v>45728</v>
      </c>
      <c r="H5017">
        <v>20250226662204</v>
      </c>
      <c r="I5017">
        <v>45.732999999999997</v>
      </c>
      <c r="J5017" s="289" t="s">
        <v>294</v>
      </c>
      <c r="K5017" s="289" t="s">
        <v>11422</v>
      </c>
      <c r="L5017" s="289" t="s">
        <v>275</v>
      </c>
      <c r="M5017" s="289" t="s">
        <v>11423</v>
      </c>
      <c r="N5017" s="289" t="s">
        <v>5685</v>
      </c>
      <c r="O5017" s="289" t="s">
        <v>1014</v>
      </c>
      <c r="P5017" s="289" t="str">
        <f>VLOOKUP(CAT_Details[[#This Row],[Delivery Bp Customer Code]],Table6[],2,0)</f>
        <v>MZ07</v>
      </c>
    </row>
    <row r="5018" spans="1:16" x14ac:dyDescent="0.25">
      <c r="A5018" s="289" t="s">
        <v>3771</v>
      </c>
      <c r="B5018">
        <v>1</v>
      </c>
      <c r="C5018">
        <v>20</v>
      </c>
      <c r="D5018">
        <v>0.2</v>
      </c>
      <c r="E5018" s="289" t="s">
        <v>11424</v>
      </c>
      <c r="F5018">
        <v>5015331379</v>
      </c>
      <c r="G5018" s="276">
        <v>45728</v>
      </c>
      <c r="H5018" s="5">
        <v>20250227663016</v>
      </c>
      <c r="I5018">
        <v>0.317</v>
      </c>
      <c r="J5018" s="289" t="s">
        <v>324</v>
      </c>
      <c r="K5018" s="289" t="s">
        <v>11425</v>
      </c>
      <c r="L5018" s="289" t="s">
        <v>275</v>
      </c>
      <c r="M5018" s="289" t="s">
        <v>11426</v>
      </c>
      <c r="N5018" s="289" t="s">
        <v>612</v>
      </c>
      <c r="O5018" s="289" t="s">
        <v>3775</v>
      </c>
      <c r="P5018" s="289">
        <f>VLOOKUP(CAT_Details[[#This Row],[Delivery Bp Customer Code]],Table6[],2,0)</f>
        <v>3401</v>
      </c>
    </row>
    <row r="5019" spans="1:16" x14ac:dyDescent="0.25">
      <c r="A5019" s="289" t="s">
        <v>3771</v>
      </c>
      <c r="B5019">
        <v>1</v>
      </c>
      <c r="C5019">
        <v>64</v>
      </c>
      <c r="D5019">
        <v>0.2</v>
      </c>
      <c r="E5019" s="289" t="s">
        <v>11427</v>
      </c>
      <c r="F5019">
        <v>5015346977</v>
      </c>
      <c r="G5019" s="276">
        <v>45728</v>
      </c>
      <c r="H5019">
        <v>20250304666318</v>
      </c>
      <c r="I5019">
        <v>0.192</v>
      </c>
      <c r="J5019" s="289" t="s">
        <v>324</v>
      </c>
      <c r="K5019" s="289" t="s">
        <v>11428</v>
      </c>
      <c r="L5019" s="289" t="s">
        <v>275</v>
      </c>
      <c r="M5019" s="289" t="s">
        <v>11340</v>
      </c>
      <c r="N5019" s="289" t="s">
        <v>7755</v>
      </c>
      <c r="O5019" s="289" t="s">
        <v>3775</v>
      </c>
      <c r="P5019" s="289">
        <f>VLOOKUP(CAT_Details[[#This Row],[Delivery Bp Customer Code]],Table6[],2,0)</f>
        <v>3401</v>
      </c>
    </row>
    <row r="5020" spans="1:16" x14ac:dyDescent="0.25">
      <c r="A5020" s="289" t="s">
        <v>3771</v>
      </c>
      <c r="B5020">
        <v>1</v>
      </c>
      <c r="C5020">
        <v>63</v>
      </c>
      <c r="D5020">
        <v>0.4</v>
      </c>
      <c r="E5020" s="289" t="s">
        <v>11429</v>
      </c>
      <c r="F5020">
        <v>5015347072</v>
      </c>
      <c r="G5020" s="276">
        <v>45728</v>
      </c>
      <c r="H5020">
        <v>20250305667752</v>
      </c>
      <c r="I5020">
        <v>0.66200000000000003</v>
      </c>
      <c r="J5020" s="289" t="s">
        <v>350</v>
      </c>
      <c r="K5020" s="289" t="s">
        <v>11430</v>
      </c>
      <c r="L5020" s="289" t="s">
        <v>275</v>
      </c>
      <c r="M5020" s="289" t="s">
        <v>11411</v>
      </c>
      <c r="N5020" s="289" t="s">
        <v>4959</v>
      </c>
      <c r="O5020" s="289" t="s">
        <v>3775</v>
      </c>
      <c r="P5020" s="289">
        <f>VLOOKUP(CAT_Details[[#This Row],[Delivery Bp Customer Code]],Table6[],2,0)</f>
        <v>3401</v>
      </c>
    </row>
    <row r="5021" spans="1:16" x14ac:dyDescent="0.25">
      <c r="A5021" s="289" t="s">
        <v>3329</v>
      </c>
      <c r="B5021">
        <v>5</v>
      </c>
      <c r="C5021">
        <v>1107</v>
      </c>
      <c r="D5021">
        <v>2</v>
      </c>
      <c r="E5021" s="289" t="s">
        <v>11431</v>
      </c>
      <c r="F5021">
        <v>5015315729</v>
      </c>
      <c r="G5021" s="276">
        <v>45728</v>
      </c>
      <c r="H5021">
        <v>20250227663486</v>
      </c>
      <c r="I5021">
        <v>4.5599999999999996</v>
      </c>
      <c r="J5021" s="289" t="s">
        <v>438</v>
      </c>
      <c r="K5021" s="289" t="s">
        <v>11432</v>
      </c>
      <c r="L5021" s="289" t="s">
        <v>275</v>
      </c>
      <c r="M5021" s="289" t="s">
        <v>11213</v>
      </c>
      <c r="N5021" s="289" t="s">
        <v>4090</v>
      </c>
      <c r="O5021" s="289" t="s">
        <v>3332</v>
      </c>
      <c r="P5021" s="289">
        <f>VLOOKUP(CAT_Details[[#This Row],[Delivery Bp Customer Code]],Table6[],2,0)</f>
        <v>3402</v>
      </c>
    </row>
    <row r="5022" spans="1:16" x14ac:dyDescent="0.25">
      <c r="A5022" s="289" t="s">
        <v>3329</v>
      </c>
      <c r="B5022">
        <v>6</v>
      </c>
      <c r="C5022">
        <v>510</v>
      </c>
      <c r="D5022">
        <v>2.4</v>
      </c>
      <c r="E5022" s="289" t="s">
        <v>11433</v>
      </c>
      <c r="F5022">
        <v>5015331032</v>
      </c>
      <c r="G5022" s="276">
        <v>45728</v>
      </c>
      <c r="H5022">
        <v>20250304666079</v>
      </c>
      <c r="I5022">
        <v>3.456</v>
      </c>
      <c r="J5022" s="289" t="s">
        <v>324</v>
      </c>
      <c r="K5022" s="289" t="s">
        <v>11434</v>
      </c>
      <c r="L5022" s="289" t="s">
        <v>275</v>
      </c>
      <c r="M5022" s="289" t="s">
        <v>11306</v>
      </c>
      <c r="N5022" s="289" t="s">
        <v>4634</v>
      </c>
      <c r="O5022" s="289" t="s">
        <v>3332</v>
      </c>
      <c r="P5022" s="289">
        <f>VLOOKUP(CAT_Details[[#This Row],[Delivery Bp Customer Code]],Table6[],2,0)</f>
        <v>3402</v>
      </c>
    </row>
    <row r="5023" spans="1:16" x14ac:dyDescent="0.25">
      <c r="A5023" s="289" t="s">
        <v>3329</v>
      </c>
      <c r="B5023">
        <v>13</v>
      </c>
      <c r="C5023">
        <v>390</v>
      </c>
      <c r="D5023">
        <v>5.2</v>
      </c>
      <c r="E5023" s="289" t="s">
        <v>11435</v>
      </c>
      <c r="F5023">
        <v>5015331525</v>
      </c>
      <c r="G5023" s="276">
        <v>45728</v>
      </c>
      <c r="H5023">
        <v>20250303664984</v>
      </c>
      <c r="I5023">
        <v>12.48</v>
      </c>
      <c r="J5023" s="289" t="s">
        <v>324</v>
      </c>
      <c r="K5023" s="289" t="s">
        <v>11436</v>
      </c>
      <c r="L5023" s="289" t="s">
        <v>275</v>
      </c>
      <c r="M5023" s="289" t="s">
        <v>11340</v>
      </c>
      <c r="N5023" s="289" t="s">
        <v>3571</v>
      </c>
      <c r="O5023" s="289" t="s">
        <v>3332</v>
      </c>
      <c r="P5023" s="289">
        <f>VLOOKUP(CAT_Details[[#This Row],[Delivery Bp Customer Code]],Table6[],2,0)</f>
        <v>3402</v>
      </c>
    </row>
    <row r="5024" spans="1:16" x14ac:dyDescent="0.25">
      <c r="A5024" s="289" t="s">
        <v>3329</v>
      </c>
      <c r="B5024">
        <v>32</v>
      </c>
      <c r="C5024">
        <v>3220</v>
      </c>
      <c r="D5024">
        <v>16</v>
      </c>
      <c r="E5024" s="289" t="s">
        <v>11437</v>
      </c>
      <c r="F5024">
        <v>5015331555</v>
      </c>
      <c r="G5024" s="276">
        <v>45728</v>
      </c>
      <c r="H5024">
        <v>20250303664992</v>
      </c>
      <c r="I5024">
        <v>36.479999999999997</v>
      </c>
      <c r="J5024" s="289" t="s">
        <v>324</v>
      </c>
      <c r="K5024" s="289" t="s">
        <v>11438</v>
      </c>
      <c r="L5024" s="289" t="s">
        <v>275</v>
      </c>
      <c r="M5024" s="289" t="s">
        <v>11439</v>
      </c>
      <c r="N5024" s="289" t="s">
        <v>4100</v>
      </c>
      <c r="O5024" s="289" t="s">
        <v>3332</v>
      </c>
      <c r="P5024" s="289">
        <f>VLOOKUP(CAT_Details[[#This Row],[Delivery Bp Customer Code]],Table6[],2,0)</f>
        <v>3402</v>
      </c>
    </row>
    <row r="5025" spans="1:16" x14ac:dyDescent="0.25">
      <c r="A5025" s="289" t="s">
        <v>3329</v>
      </c>
      <c r="B5025">
        <v>1</v>
      </c>
      <c r="C5025">
        <v>191.4</v>
      </c>
      <c r="D5025">
        <v>0.4</v>
      </c>
      <c r="E5025" s="289" t="s">
        <v>11440</v>
      </c>
      <c r="F5025">
        <v>5015331561</v>
      </c>
      <c r="G5025" s="276">
        <v>45728</v>
      </c>
      <c r="H5025">
        <v>20250303664965</v>
      </c>
      <c r="I5025">
        <v>0.624</v>
      </c>
      <c r="J5025" s="289" t="s">
        <v>324</v>
      </c>
      <c r="K5025" s="289" t="s">
        <v>11441</v>
      </c>
      <c r="L5025" s="289" t="s">
        <v>275</v>
      </c>
      <c r="M5025" s="289" t="s">
        <v>11340</v>
      </c>
      <c r="N5025" s="289" t="s">
        <v>3648</v>
      </c>
      <c r="O5025" s="289" t="s">
        <v>3332</v>
      </c>
      <c r="P5025" s="289">
        <f>VLOOKUP(CAT_Details[[#This Row],[Delivery Bp Customer Code]],Table6[],2,0)</f>
        <v>3402</v>
      </c>
    </row>
    <row r="5026" spans="1:16" x14ac:dyDescent="0.25">
      <c r="A5026" s="289" t="s">
        <v>3329</v>
      </c>
      <c r="B5026">
        <v>2</v>
      </c>
      <c r="C5026">
        <v>253.7</v>
      </c>
      <c r="D5026">
        <v>0.6</v>
      </c>
      <c r="E5026" s="289" t="s">
        <v>11442</v>
      </c>
      <c r="F5026">
        <v>5015346565</v>
      </c>
      <c r="G5026" s="276">
        <v>45728</v>
      </c>
      <c r="H5026">
        <v>20250304665920</v>
      </c>
      <c r="I5026">
        <v>1.3440000000000001</v>
      </c>
      <c r="J5026" s="289" t="s">
        <v>350</v>
      </c>
      <c r="K5026" s="289" t="s">
        <v>11443</v>
      </c>
      <c r="L5026" s="289" t="s">
        <v>275</v>
      </c>
      <c r="M5026" s="289" t="s">
        <v>11302</v>
      </c>
      <c r="N5026" s="289" t="s">
        <v>743</v>
      </c>
      <c r="O5026" s="289" t="s">
        <v>3332</v>
      </c>
      <c r="P5026" s="289">
        <f>VLOOKUP(CAT_Details[[#This Row],[Delivery Bp Customer Code]],Table6[],2,0)</f>
        <v>3402</v>
      </c>
    </row>
    <row r="5027" spans="1:16" x14ac:dyDescent="0.25">
      <c r="A5027" s="289" t="s">
        <v>3329</v>
      </c>
      <c r="B5027">
        <v>4</v>
      </c>
      <c r="C5027">
        <v>572.1</v>
      </c>
      <c r="D5027">
        <v>2.4</v>
      </c>
      <c r="E5027" s="289" t="s">
        <v>11444</v>
      </c>
      <c r="F5027">
        <v>5015346964</v>
      </c>
      <c r="G5027" s="276">
        <v>45728</v>
      </c>
      <c r="H5027">
        <v>20250305667320</v>
      </c>
      <c r="I5027">
        <v>5.1840000000000002</v>
      </c>
      <c r="J5027" s="289" t="s">
        <v>350</v>
      </c>
      <c r="K5027" s="289" t="s">
        <v>11445</v>
      </c>
      <c r="L5027" s="289" t="s">
        <v>275</v>
      </c>
      <c r="M5027" s="289" t="s">
        <v>11302</v>
      </c>
      <c r="N5027" s="289" t="s">
        <v>625</v>
      </c>
      <c r="O5027" s="289" t="s">
        <v>3332</v>
      </c>
      <c r="P5027" s="289">
        <f>VLOOKUP(CAT_Details[[#This Row],[Delivery Bp Customer Code]],Table6[],2,0)</f>
        <v>3402</v>
      </c>
    </row>
    <row r="5028" spans="1:16" x14ac:dyDescent="0.25">
      <c r="A5028" s="289" t="s">
        <v>3329</v>
      </c>
      <c r="B5028">
        <v>1</v>
      </c>
      <c r="C5028">
        <v>1</v>
      </c>
      <c r="D5028">
        <v>0.02</v>
      </c>
      <c r="E5028" s="289" t="s">
        <v>11446</v>
      </c>
      <c r="F5028">
        <v>5015346991</v>
      </c>
      <c r="G5028" s="276">
        <v>45728</v>
      </c>
      <c r="H5028">
        <v>20250227663205</v>
      </c>
      <c r="I5028">
        <v>5.0000000000000001E-3</v>
      </c>
      <c r="J5028" s="289" t="s">
        <v>350</v>
      </c>
      <c r="K5028" s="289" t="s">
        <v>11447</v>
      </c>
      <c r="L5028" s="289" t="s">
        <v>275</v>
      </c>
      <c r="M5028" s="289" t="s">
        <v>11411</v>
      </c>
      <c r="N5028" s="289" t="s">
        <v>3656</v>
      </c>
      <c r="O5028" s="289" t="s">
        <v>3332</v>
      </c>
      <c r="P5028" s="289">
        <f>VLOOKUP(CAT_Details[[#This Row],[Delivery Bp Customer Code]],Table6[],2,0)</f>
        <v>3402</v>
      </c>
    </row>
    <row r="5029" spans="1:16" x14ac:dyDescent="0.25">
      <c r="A5029" s="289" t="s">
        <v>3329</v>
      </c>
      <c r="B5029">
        <v>2</v>
      </c>
      <c r="C5029">
        <v>128</v>
      </c>
      <c r="D5029">
        <v>0.8</v>
      </c>
      <c r="E5029" s="289" t="s">
        <v>11448</v>
      </c>
      <c r="F5029">
        <v>5015347008</v>
      </c>
      <c r="G5029" s="276">
        <v>45728</v>
      </c>
      <c r="H5029">
        <v>20250303664748</v>
      </c>
      <c r="I5029">
        <v>1.9390000000000001</v>
      </c>
      <c r="J5029" s="289" t="s">
        <v>350</v>
      </c>
      <c r="K5029" s="289" t="s">
        <v>11449</v>
      </c>
      <c r="L5029" s="289" t="s">
        <v>275</v>
      </c>
      <c r="M5029" s="289" t="s">
        <v>11411</v>
      </c>
      <c r="N5029" s="289" t="s">
        <v>690</v>
      </c>
      <c r="O5029" s="289" t="s">
        <v>3332</v>
      </c>
      <c r="P5029" s="289">
        <f>VLOOKUP(CAT_Details[[#This Row],[Delivery Bp Customer Code]],Table6[],2,0)</f>
        <v>3402</v>
      </c>
    </row>
    <row r="5030" spans="1:16" x14ac:dyDescent="0.25">
      <c r="A5030" s="289" t="s">
        <v>76</v>
      </c>
      <c r="B5030">
        <v>1</v>
      </c>
      <c r="C5030">
        <v>456</v>
      </c>
      <c r="D5030">
        <v>0.34</v>
      </c>
      <c r="E5030" s="289" t="s">
        <v>11450</v>
      </c>
      <c r="F5030">
        <v>5015315764</v>
      </c>
      <c r="G5030" s="276">
        <v>45728</v>
      </c>
      <c r="H5030">
        <v>20250228663928</v>
      </c>
      <c r="I5030">
        <v>0.64</v>
      </c>
      <c r="J5030" s="289" t="s">
        <v>324</v>
      </c>
      <c r="K5030" s="289" t="s">
        <v>11451</v>
      </c>
      <c r="L5030" s="289" t="s">
        <v>275</v>
      </c>
      <c r="M5030" s="289" t="s">
        <v>11452</v>
      </c>
      <c r="N5030" s="289" t="s">
        <v>5891</v>
      </c>
      <c r="O5030" s="289" t="s">
        <v>748</v>
      </c>
      <c r="P5030" s="289" t="str">
        <f>VLOOKUP(CAT_Details[[#This Row],[Delivery Bp Customer Code]],Table6[],2,0)</f>
        <v>No Loc</v>
      </c>
    </row>
    <row r="5031" spans="1:16" x14ac:dyDescent="0.25">
      <c r="A5031" s="289" t="s">
        <v>76</v>
      </c>
      <c r="B5031">
        <v>1</v>
      </c>
      <c r="C5031">
        <v>281</v>
      </c>
      <c r="D5031">
        <v>0.2</v>
      </c>
      <c r="E5031" s="289" t="s">
        <v>11453</v>
      </c>
      <c r="F5031">
        <v>5015315801</v>
      </c>
      <c r="G5031" s="276">
        <v>45728</v>
      </c>
      <c r="H5031">
        <v>20250303665144</v>
      </c>
      <c r="I5031">
        <v>0.32600000000000001</v>
      </c>
      <c r="J5031" s="289" t="s">
        <v>350</v>
      </c>
      <c r="K5031" s="289" t="s">
        <v>11454</v>
      </c>
      <c r="L5031" s="289" t="s">
        <v>275</v>
      </c>
      <c r="M5031" s="289" t="s">
        <v>10981</v>
      </c>
      <c r="N5031" s="289" t="s">
        <v>1275</v>
      </c>
      <c r="O5031" s="289" t="s">
        <v>748</v>
      </c>
      <c r="P5031" s="289" t="str">
        <f>VLOOKUP(CAT_Details[[#This Row],[Delivery Bp Customer Code]],Table6[],2,0)</f>
        <v>No Loc</v>
      </c>
    </row>
    <row r="5032" spans="1:16" x14ac:dyDescent="0.25">
      <c r="A5032" s="289" t="s">
        <v>76</v>
      </c>
      <c r="B5032">
        <v>13</v>
      </c>
      <c r="C5032">
        <v>667</v>
      </c>
      <c r="D5032">
        <v>2.2200000000000002</v>
      </c>
      <c r="E5032" s="289" t="s">
        <v>11455</v>
      </c>
      <c r="F5032">
        <v>5015331569</v>
      </c>
      <c r="G5032" s="276">
        <v>45728</v>
      </c>
      <c r="H5032">
        <v>20250303665495</v>
      </c>
      <c r="I5032">
        <v>2.089</v>
      </c>
      <c r="J5032" s="289" t="s">
        <v>324</v>
      </c>
      <c r="K5032" s="289" t="s">
        <v>11456</v>
      </c>
      <c r="L5032" s="289" t="s">
        <v>275</v>
      </c>
      <c r="M5032" s="289" t="s">
        <v>11457</v>
      </c>
      <c r="N5032" s="289" t="s">
        <v>1160</v>
      </c>
      <c r="O5032" s="289" t="s">
        <v>748</v>
      </c>
      <c r="P5032" s="289" t="str">
        <f>VLOOKUP(CAT_Details[[#This Row],[Delivery Bp Customer Code]],Table6[],2,0)</f>
        <v>No Loc</v>
      </c>
    </row>
    <row r="5033" spans="1:16" x14ac:dyDescent="0.25">
      <c r="A5033" s="289" t="s">
        <v>285</v>
      </c>
      <c r="B5033">
        <v>1</v>
      </c>
      <c r="C5033">
        <v>348</v>
      </c>
      <c r="D5033">
        <v>0.4</v>
      </c>
      <c r="E5033" s="289" t="s">
        <v>11458</v>
      </c>
      <c r="F5033">
        <v>5015301114</v>
      </c>
      <c r="G5033" s="276">
        <v>45728</v>
      </c>
      <c r="H5033" s="5">
        <v>20250228664020</v>
      </c>
      <c r="I5033">
        <v>1.248</v>
      </c>
      <c r="J5033" s="289" t="s">
        <v>383</v>
      </c>
      <c r="K5033" s="289" t="s">
        <v>11459</v>
      </c>
      <c r="L5033" s="289" t="s">
        <v>275</v>
      </c>
      <c r="M5033" s="289" t="s">
        <v>11381</v>
      </c>
      <c r="N5033" s="289" t="s">
        <v>667</v>
      </c>
      <c r="O5033" s="289" t="s">
        <v>291</v>
      </c>
      <c r="P5033" s="289" t="str">
        <f>VLOOKUP(CAT_Details[[#This Row],[Delivery Bp Customer Code]],Table6[],2,0)</f>
        <v>DX01-L5</v>
      </c>
    </row>
    <row r="5034" spans="1:16" x14ac:dyDescent="0.25">
      <c r="A5034" s="289" t="s">
        <v>285</v>
      </c>
      <c r="B5034">
        <v>19</v>
      </c>
      <c r="C5034">
        <v>8081.08</v>
      </c>
      <c r="D5034">
        <v>7.6</v>
      </c>
      <c r="E5034" s="289" t="s">
        <v>11458</v>
      </c>
      <c r="F5034">
        <v>5015301117</v>
      </c>
      <c r="G5034" s="276">
        <v>45728</v>
      </c>
      <c r="H5034">
        <v>20250228664010</v>
      </c>
      <c r="I5034">
        <v>23.712</v>
      </c>
      <c r="J5034" s="289" t="s">
        <v>383</v>
      </c>
      <c r="K5034" s="289" t="s">
        <v>11460</v>
      </c>
      <c r="L5034" s="289" t="s">
        <v>275</v>
      </c>
      <c r="M5034" s="289" t="s">
        <v>11381</v>
      </c>
      <c r="N5034" s="289" t="s">
        <v>667</v>
      </c>
      <c r="O5034" s="289" t="s">
        <v>291</v>
      </c>
      <c r="P5034" s="289" t="str">
        <f>VLOOKUP(CAT_Details[[#This Row],[Delivery Bp Customer Code]],Table6[],2,0)</f>
        <v>DX01-L5</v>
      </c>
    </row>
    <row r="5035" spans="1:16" x14ac:dyDescent="0.25">
      <c r="A5035" s="289" t="s">
        <v>285</v>
      </c>
      <c r="B5035">
        <v>5</v>
      </c>
      <c r="C5035">
        <v>474</v>
      </c>
      <c r="D5035">
        <v>1.6</v>
      </c>
      <c r="E5035" s="289" t="s">
        <v>11461</v>
      </c>
      <c r="F5035">
        <v>5015315811</v>
      </c>
      <c r="G5035" s="276">
        <v>45728</v>
      </c>
      <c r="H5035">
        <v>20250228663818</v>
      </c>
      <c r="I5035">
        <v>2.7360000000000002</v>
      </c>
      <c r="J5035" s="289" t="s">
        <v>294</v>
      </c>
      <c r="K5035" s="289" t="s">
        <v>11462</v>
      </c>
      <c r="L5035" s="289" t="s">
        <v>275</v>
      </c>
      <c r="M5035" s="289" t="s">
        <v>11423</v>
      </c>
      <c r="N5035" s="289" t="s">
        <v>504</v>
      </c>
      <c r="O5035" s="289" t="s">
        <v>291</v>
      </c>
      <c r="P5035" s="289" t="str">
        <f>VLOOKUP(CAT_Details[[#This Row],[Delivery Bp Customer Code]],Table6[],2,0)</f>
        <v>DX01-L5</v>
      </c>
    </row>
    <row r="5036" spans="1:16" x14ac:dyDescent="0.25">
      <c r="A5036" s="289" t="s">
        <v>285</v>
      </c>
      <c r="B5036">
        <v>11</v>
      </c>
      <c r="C5036">
        <v>860</v>
      </c>
      <c r="D5036">
        <v>4.2</v>
      </c>
      <c r="E5036" s="289" t="s">
        <v>11463</v>
      </c>
      <c r="F5036">
        <v>5015331014</v>
      </c>
      <c r="G5036" s="276">
        <v>45728</v>
      </c>
      <c r="H5036">
        <v>20250303665269</v>
      </c>
      <c r="I5036">
        <v>10.08</v>
      </c>
      <c r="J5036" s="289" t="s">
        <v>345</v>
      </c>
      <c r="K5036" s="289" t="s">
        <v>11464</v>
      </c>
      <c r="L5036" s="289" t="s">
        <v>275</v>
      </c>
      <c r="M5036" s="289" t="s">
        <v>11465</v>
      </c>
      <c r="N5036" s="289" t="s">
        <v>512</v>
      </c>
      <c r="O5036" s="289" t="s">
        <v>291</v>
      </c>
      <c r="P5036" s="289" t="str">
        <f>VLOOKUP(CAT_Details[[#This Row],[Delivery Bp Customer Code]],Table6[],2,0)</f>
        <v>DX01-L5</v>
      </c>
    </row>
    <row r="5037" spans="1:16" x14ac:dyDescent="0.25">
      <c r="A5037" s="289" t="s">
        <v>285</v>
      </c>
      <c r="B5037">
        <v>2</v>
      </c>
      <c r="C5037">
        <v>13.2</v>
      </c>
      <c r="D5037">
        <v>0.1</v>
      </c>
      <c r="E5037" s="289" t="s">
        <v>11466</v>
      </c>
      <c r="F5037">
        <v>5015331157</v>
      </c>
      <c r="G5037" s="276">
        <v>45728</v>
      </c>
      <c r="H5037">
        <v>20250304666133</v>
      </c>
      <c r="I5037">
        <v>5.3999999999999999E-2</v>
      </c>
      <c r="J5037" s="289" t="s">
        <v>345</v>
      </c>
      <c r="K5037" s="289" t="s">
        <v>11467</v>
      </c>
      <c r="L5037" s="289" t="s">
        <v>275</v>
      </c>
      <c r="M5037" s="289" t="s">
        <v>11465</v>
      </c>
      <c r="N5037" s="289" t="s">
        <v>371</v>
      </c>
      <c r="O5037" s="289" t="s">
        <v>291</v>
      </c>
      <c r="P5037" s="289" t="str">
        <f>VLOOKUP(CAT_Details[[#This Row],[Delivery Bp Customer Code]],Table6[],2,0)</f>
        <v>DX01-L5</v>
      </c>
    </row>
    <row r="5038" spans="1:16" x14ac:dyDescent="0.25">
      <c r="A5038" s="289" t="s">
        <v>285</v>
      </c>
      <c r="B5038">
        <v>2</v>
      </c>
      <c r="C5038">
        <v>13.6</v>
      </c>
      <c r="D5038">
        <v>0.09</v>
      </c>
      <c r="E5038" s="289" t="s">
        <v>11466</v>
      </c>
      <c r="F5038">
        <v>5015331162</v>
      </c>
      <c r="G5038" s="276">
        <v>45728</v>
      </c>
      <c r="H5038">
        <v>20250304666154</v>
      </c>
      <c r="I5038">
        <v>4.5999999999999999E-2</v>
      </c>
      <c r="J5038" s="289" t="s">
        <v>345</v>
      </c>
      <c r="K5038" s="289" t="s">
        <v>11468</v>
      </c>
      <c r="L5038" s="289" t="s">
        <v>275</v>
      </c>
      <c r="M5038" s="289" t="s">
        <v>11465</v>
      </c>
      <c r="N5038" s="289" t="s">
        <v>371</v>
      </c>
      <c r="O5038" s="289" t="s">
        <v>291</v>
      </c>
      <c r="P5038" s="289" t="str">
        <f>VLOOKUP(CAT_Details[[#This Row],[Delivery Bp Customer Code]],Table6[],2,0)</f>
        <v>DX01-L5</v>
      </c>
    </row>
    <row r="5039" spans="1:16" x14ac:dyDescent="0.25">
      <c r="A5039" s="289" t="s">
        <v>285</v>
      </c>
      <c r="B5039">
        <v>1</v>
      </c>
      <c r="C5039">
        <v>98</v>
      </c>
      <c r="D5039">
        <v>0.4</v>
      </c>
      <c r="E5039" s="289" t="s">
        <v>11466</v>
      </c>
      <c r="F5039">
        <v>5015331166</v>
      </c>
      <c r="G5039" s="276">
        <v>45728</v>
      </c>
      <c r="H5039">
        <v>20250304666144</v>
      </c>
      <c r="I5039">
        <v>0.91200000000000003</v>
      </c>
      <c r="J5039" s="289" t="s">
        <v>345</v>
      </c>
      <c r="K5039" s="289" t="s">
        <v>11469</v>
      </c>
      <c r="L5039" s="289" t="s">
        <v>275</v>
      </c>
      <c r="M5039" s="289" t="s">
        <v>11465</v>
      </c>
      <c r="N5039" s="289" t="s">
        <v>371</v>
      </c>
      <c r="O5039" s="289" t="s">
        <v>291</v>
      </c>
      <c r="P5039" s="289" t="str">
        <f>VLOOKUP(CAT_Details[[#This Row],[Delivery Bp Customer Code]],Table6[],2,0)</f>
        <v>DX01-L5</v>
      </c>
    </row>
    <row r="5040" spans="1:16" x14ac:dyDescent="0.25">
      <c r="A5040" s="289" t="s">
        <v>285</v>
      </c>
      <c r="B5040">
        <v>8</v>
      </c>
      <c r="C5040">
        <v>11500</v>
      </c>
      <c r="D5040">
        <v>3.2</v>
      </c>
      <c r="E5040" s="289" t="s">
        <v>11470</v>
      </c>
      <c r="F5040">
        <v>5015331567</v>
      </c>
      <c r="G5040" s="276">
        <v>45728</v>
      </c>
      <c r="H5040" s="5">
        <v>20250303665491</v>
      </c>
      <c r="I5040">
        <v>4.6079999999999997</v>
      </c>
      <c r="J5040" s="289" t="s">
        <v>324</v>
      </c>
      <c r="K5040" s="289" t="s">
        <v>11471</v>
      </c>
      <c r="L5040" s="289" t="s">
        <v>275</v>
      </c>
      <c r="M5040" s="289" t="s">
        <v>11426</v>
      </c>
      <c r="N5040" s="289" t="s">
        <v>333</v>
      </c>
      <c r="O5040" s="289" t="s">
        <v>291</v>
      </c>
      <c r="P5040" s="289" t="str">
        <f>VLOOKUP(CAT_Details[[#This Row],[Delivery Bp Customer Code]],Table6[],2,0)</f>
        <v>DX01-L5</v>
      </c>
    </row>
    <row r="5041" spans="1:16" x14ac:dyDescent="0.25">
      <c r="A5041" s="289" t="s">
        <v>285</v>
      </c>
      <c r="B5041">
        <v>6</v>
      </c>
      <c r="C5041">
        <v>6900</v>
      </c>
      <c r="D5041">
        <v>2.4</v>
      </c>
      <c r="E5041" s="289" t="s">
        <v>11470</v>
      </c>
      <c r="F5041">
        <v>5015331568</v>
      </c>
      <c r="G5041" s="276">
        <v>45728</v>
      </c>
      <c r="H5041">
        <v>20250227663380</v>
      </c>
      <c r="I5041">
        <v>3.456</v>
      </c>
      <c r="J5041" s="289" t="s">
        <v>324</v>
      </c>
      <c r="K5041" s="289" t="s">
        <v>11472</v>
      </c>
      <c r="L5041" s="289" t="s">
        <v>275</v>
      </c>
      <c r="M5041" s="289" t="s">
        <v>11426</v>
      </c>
      <c r="N5041" s="289" t="s">
        <v>333</v>
      </c>
      <c r="O5041" s="289" t="s">
        <v>291</v>
      </c>
      <c r="P5041" s="289" t="str">
        <f>VLOOKUP(CAT_Details[[#This Row],[Delivery Bp Customer Code]],Table6[],2,0)</f>
        <v>DX01-L5</v>
      </c>
    </row>
    <row r="5042" spans="1:16" x14ac:dyDescent="0.25">
      <c r="A5042" s="289" t="s">
        <v>285</v>
      </c>
      <c r="B5042">
        <v>1</v>
      </c>
      <c r="C5042">
        <v>77</v>
      </c>
      <c r="D5042">
        <v>0.5</v>
      </c>
      <c r="E5042" s="289" t="s">
        <v>11473</v>
      </c>
      <c r="F5042">
        <v>5015346301</v>
      </c>
      <c r="G5042" s="276">
        <v>45728</v>
      </c>
      <c r="H5042">
        <v>20250304666084</v>
      </c>
      <c r="I5042">
        <v>1.1399999999999999</v>
      </c>
      <c r="J5042" s="289" t="s">
        <v>350</v>
      </c>
      <c r="K5042" s="289" t="s">
        <v>11474</v>
      </c>
      <c r="L5042" s="289" t="s">
        <v>275</v>
      </c>
      <c r="M5042" s="289" t="s">
        <v>11302</v>
      </c>
      <c r="N5042" s="289" t="s">
        <v>1095</v>
      </c>
      <c r="O5042" s="289" t="s">
        <v>291</v>
      </c>
      <c r="P5042" s="289" t="str">
        <f>VLOOKUP(CAT_Details[[#This Row],[Delivery Bp Customer Code]],Table6[],2,0)</f>
        <v>DX01-L5</v>
      </c>
    </row>
    <row r="5043" spans="1:16" x14ac:dyDescent="0.25">
      <c r="A5043" s="289" t="s">
        <v>285</v>
      </c>
      <c r="B5043">
        <v>1</v>
      </c>
      <c r="C5043">
        <v>35</v>
      </c>
      <c r="D5043">
        <v>0.1</v>
      </c>
      <c r="E5043" s="289" t="s">
        <v>11475</v>
      </c>
      <c r="F5043">
        <v>5015346923</v>
      </c>
      <c r="G5043" s="276">
        <v>45728</v>
      </c>
      <c r="H5043">
        <v>20250305666949</v>
      </c>
      <c r="I5043">
        <v>4.8000000000000001E-2</v>
      </c>
      <c r="J5043" s="289" t="s">
        <v>350</v>
      </c>
      <c r="K5043" s="289" t="s">
        <v>11476</v>
      </c>
      <c r="L5043" s="289" t="s">
        <v>275</v>
      </c>
      <c r="M5043" s="289" t="s">
        <v>11411</v>
      </c>
      <c r="N5043" s="289" t="s">
        <v>360</v>
      </c>
      <c r="O5043" s="289" t="s">
        <v>291</v>
      </c>
      <c r="P5043" s="289" t="str">
        <f>VLOOKUP(CAT_Details[[#This Row],[Delivery Bp Customer Code]],Table6[],2,0)</f>
        <v>DX01-L5</v>
      </c>
    </row>
    <row r="5044" spans="1:16" x14ac:dyDescent="0.25">
      <c r="A5044" s="289" t="s">
        <v>285</v>
      </c>
      <c r="B5044">
        <v>1</v>
      </c>
      <c r="C5044">
        <v>90</v>
      </c>
      <c r="D5044">
        <v>0.4</v>
      </c>
      <c r="E5044" s="289" t="s">
        <v>11477</v>
      </c>
      <c r="F5044">
        <v>5015346935</v>
      </c>
      <c r="G5044" s="276">
        <v>45728</v>
      </c>
      <c r="H5044">
        <v>20250305667005</v>
      </c>
      <c r="I5044">
        <v>0.96</v>
      </c>
      <c r="J5044" s="289" t="s">
        <v>350</v>
      </c>
      <c r="K5044" s="289" t="s">
        <v>11478</v>
      </c>
      <c r="L5044" s="289" t="s">
        <v>275</v>
      </c>
      <c r="M5044" s="289" t="s">
        <v>11411</v>
      </c>
      <c r="N5044" s="289" t="s">
        <v>353</v>
      </c>
      <c r="O5044" s="289" t="s">
        <v>291</v>
      </c>
      <c r="P5044" s="289" t="str">
        <f>VLOOKUP(CAT_Details[[#This Row],[Delivery Bp Customer Code]],Table6[],2,0)</f>
        <v>DX01-L5</v>
      </c>
    </row>
    <row r="5045" spans="1:16" x14ac:dyDescent="0.25">
      <c r="A5045" s="289" t="s">
        <v>285</v>
      </c>
      <c r="B5045">
        <v>15</v>
      </c>
      <c r="C5045">
        <v>1350</v>
      </c>
      <c r="D5045">
        <v>6</v>
      </c>
      <c r="E5045" s="289" t="s">
        <v>11477</v>
      </c>
      <c r="F5045">
        <v>5015346936</v>
      </c>
      <c r="G5045" s="276">
        <v>45728</v>
      </c>
      <c r="H5045">
        <v>20250305667002</v>
      </c>
      <c r="I5045">
        <v>14.4</v>
      </c>
      <c r="J5045" s="289" t="s">
        <v>350</v>
      </c>
      <c r="K5045" s="289" t="s">
        <v>11479</v>
      </c>
      <c r="L5045" s="289" t="s">
        <v>275</v>
      </c>
      <c r="M5045" s="289" t="s">
        <v>11411</v>
      </c>
      <c r="N5045" s="289" t="s">
        <v>353</v>
      </c>
      <c r="O5045" s="289" t="s">
        <v>291</v>
      </c>
      <c r="P5045" s="289" t="str">
        <f>VLOOKUP(CAT_Details[[#This Row],[Delivery Bp Customer Code]],Table6[],2,0)</f>
        <v>DX01-L5</v>
      </c>
    </row>
    <row r="5046" spans="1:16" x14ac:dyDescent="0.25">
      <c r="A5046" s="289" t="s">
        <v>285</v>
      </c>
      <c r="B5046">
        <v>1</v>
      </c>
      <c r="C5046">
        <v>411</v>
      </c>
      <c r="D5046">
        <v>0.5</v>
      </c>
      <c r="E5046" s="289" t="s">
        <v>11480</v>
      </c>
      <c r="F5046">
        <v>5015346938</v>
      </c>
      <c r="G5046" s="276">
        <v>45728</v>
      </c>
      <c r="H5046">
        <v>20250305667130</v>
      </c>
      <c r="I5046">
        <v>1.2</v>
      </c>
      <c r="J5046" s="289" t="s">
        <v>350</v>
      </c>
      <c r="K5046" s="289" t="s">
        <v>11481</v>
      </c>
      <c r="L5046" s="289" t="s">
        <v>275</v>
      </c>
      <c r="M5046" s="289" t="s">
        <v>11302</v>
      </c>
      <c r="N5046" s="289" t="s">
        <v>1631</v>
      </c>
      <c r="O5046" s="289" t="s">
        <v>291</v>
      </c>
      <c r="P5046" s="289" t="str">
        <f>VLOOKUP(CAT_Details[[#This Row],[Delivery Bp Customer Code]],Table6[],2,0)</f>
        <v>DX01-L5</v>
      </c>
    </row>
    <row r="5047" spans="1:16" x14ac:dyDescent="0.25">
      <c r="A5047" s="289" t="s">
        <v>285</v>
      </c>
      <c r="B5047">
        <v>17</v>
      </c>
      <c r="C5047">
        <v>2762</v>
      </c>
      <c r="D5047">
        <v>7.6</v>
      </c>
      <c r="E5047" s="289" t="s">
        <v>11482</v>
      </c>
      <c r="F5047">
        <v>5015346990</v>
      </c>
      <c r="G5047" s="276">
        <v>45728</v>
      </c>
      <c r="H5047">
        <v>20250304666120</v>
      </c>
      <c r="I5047">
        <v>16.257999999999999</v>
      </c>
      <c r="J5047" s="289" t="s">
        <v>350</v>
      </c>
      <c r="K5047" s="289" t="s">
        <v>11483</v>
      </c>
      <c r="L5047" s="289" t="s">
        <v>275</v>
      </c>
      <c r="M5047" s="289" t="s">
        <v>11411</v>
      </c>
      <c r="N5047" s="289" t="s">
        <v>357</v>
      </c>
      <c r="O5047" s="289" t="s">
        <v>291</v>
      </c>
      <c r="P5047" s="289" t="str">
        <f>VLOOKUP(CAT_Details[[#This Row],[Delivery Bp Customer Code]],Table6[],2,0)</f>
        <v>DX01-L5</v>
      </c>
    </row>
    <row r="5048" spans="1:16" x14ac:dyDescent="0.25">
      <c r="A5048" s="289" t="s">
        <v>285</v>
      </c>
      <c r="B5048">
        <v>12</v>
      </c>
      <c r="C5048">
        <v>2280</v>
      </c>
      <c r="D5048">
        <v>6.01</v>
      </c>
      <c r="E5048" s="289" t="s">
        <v>11484</v>
      </c>
      <c r="F5048">
        <v>5015347047</v>
      </c>
      <c r="G5048" s="276">
        <v>45728</v>
      </c>
      <c r="H5048">
        <v>20250305667076</v>
      </c>
      <c r="I5048">
        <v>14.414</v>
      </c>
      <c r="J5048" s="289" t="s">
        <v>350</v>
      </c>
      <c r="K5048" s="289" t="s">
        <v>11485</v>
      </c>
      <c r="L5048" s="289" t="s">
        <v>275</v>
      </c>
      <c r="M5048" s="289" t="s">
        <v>10981</v>
      </c>
      <c r="N5048" s="289" t="s">
        <v>818</v>
      </c>
      <c r="O5048" s="289" t="s">
        <v>291</v>
      </c>
      <c r="P5048" s="289" t="str">
        <f>VLOOKUP(CAT_Details[[#This Row],[Delivery Bp Customer Code]],Table6[],2,0)</f>
        <v>DX01-L5</v>
      </c>
    </row>
    <row r="5049" spans="1:16" x14ac:dyDescent="0.25">
      <c r="A5049" s="289" t="s">
        <v>272</v>
      </c>
      <c r="B5049">
        <v>17</v>
      </c>
      <c r="C5049">
        <v>1440.75</v>
      </c>
      <c r="D5049">
        <v>6.8</v>
      </c>
      <c r="E5049" s="289" t="s">
        <v>11486</v>
      </c>
      <c r="F5049">
        <v>5015346900</v>
      </c>
      <c r="G5049" s="276">
        <v>45728</v>
      </c>
      <c r="H5049" s="5">
        <v>20250304666125</v>
      </c>
      <c r="I5049">
        <v>12.24</v>
      </c>
      <c r="J5049" s="289" t="s">
        <v>350</v>
      </c>
      <c r="K5049" s="289" t="s">
        <v>11487</v>
      </c>
      <c r="L5049" s="289" t="s">
        <v>275</v>
      </c>
      <c r="M5049" s="289" t="s">
        <v>11302</v>
      </c>
      <c r="N5049" s="289" t="s">
        <v>846</v>
      </c>
      <c r="O5049" s="289" t="s">
        <v>277</v>
      </c>
      <c r="P5049" s="289" t="str">
        <f>VLOOKUP(CAT_Details[[#This Row],[Delivery Bp Customer Code]],Table6[],2,0)</f>
        <v>U2-L5</v>
      </c>
    </row>
    <row r="5050" spans="1:16" x14ac:dyDescent="0.25">
      <c r="A5050" s="289" t="s">
        <v>4794</v>
      </c>
      <c r="B5050">
        <v>1</v>
      </c>
      <c r="C5050">
        <v>22</v>
      </c>
      <c r="D5050">
        <v>0.4</v>
      </c>
      <c r="E5050" s="289" t="s">
        <v>11488</v>
      </c>
      <c r="F5050">
        <v>5015346742</v>
      </c>
      <c r="G5050" s="276">
        <v>45728</v>
      </c>
      <c r="H5050">
        <v>20250303664721</v>
      </c>
      <c r="I5050">
        <v>0.96</v>
      </c>
      <c r="J5050" s="289" t="s">
        <v>280</v>
      </c>
      <c r="K5050" s="289" t="s">
        <v>11489</v>
      </c>
      <c r="L5050" s="289" t="s">
        <v>275</v>
      </c>
      <c r="M5050" s="289"/>
      <c r="N5050" s="289" t="s">
        <v>5809</v>
      </c>
      <c r="O5050" s="289" t="s">
        <v>4798</v>
      </c>
      <c r="P5050" s="289" t="str">
        <f>VLOOKUP(CAT_Details[[#This Row],[Delivery Bp Customer Code]],Table6[],2,0)</f>
        <v>MY02</v>
      </c>
    </row>
    <row r="5051" spans="1:16" x14ac:dyDescent="0.25">
      <c r="A5051" s="289" t="s">
        <v>4794</v>
      </c>
      <c r="B5051">
        <v>1</v>
      </c>
      <c r="C5051">
        <v>22</v>
      </c>
      <c r="D5051">
        <v>0.4</v>
      </c>
      <c r="E5051" s="289" t="s">
        <v>11488</v>
      </c>
      <c r="F5051">
        <v>5015347003</v>
      </c>
      <c r="G5051" s="276">
        <v>45728</v>
      </c>
      <c r="H5051">
        <v>20250303664721</v>
      </c>
      <c r="I5051">
        <v>0.96</v>
      </c>
      <c r="J5051" s="289" t="s">
        <v>280</v>
      </c>
      <c r="K5051" s="289" t="s">
        <v>11490</v>
      </c>
      <c r="L5051" s="289" t="s">
        <v>275</v>
      </c>
      <c r="M5051" s="289" t="s">
        <v>11491</v>
      </c>
      <c r="N5051" s="289" t="s">
        <v>5809</v>
      </c>
      <c r="O5051" s="289" t="s">
        <v>4798</v>
      </c>
      <c r="P5051" s="289" t="str">
        <f>VLOOKUP(CAT_Details[[#This Row],[Delivery Bp Customer Code]],Table6[],2,0)</f>
        <v>MY02</v>
      </c>
    </row>
    <row r="5052" spans="1:16" x14ac:dyDescent="0.25">
      <c r="A5052" s="289" t="s">
        <v>4794</v>
      </c>
      <c r="B5052">
        <v>1</v>
      </c>
      <c r="C5052">
        <v>91</v>
      </c>
      <c r="D5052">
        <v>0.2</v>
      </c>
      <c r="E5052" s="289" t="s">
        <v>11492</v>
      </c>
      <c r="F5052">
        <v>5015347014</v>
      </c>
      <c r="G5052" s="276">
        <v>45728</v>
      </c>
      <c r="H5052">
        <v>20250305666911</v>
      </c>
      <c r="I5052">
        <v>0.29799999999999999</v>
      </c>
      <c r="J5052" s="289" t="s">
        <v>350</v>
      </c>
      <c r="K5052" s="289" t="s">
        <v>11493</v>
      </c>
      <c r="L5052" s="289" t="s">
        <v>275</v>
      </c>
      <c r="M5052" s="289" t="s">
        <v>11411</v>
      </c>
      <c r="N5052" s="289" t="s">
        <v>5251</v>
      </c>
      <c r="O5052" s="289" t="s">
        <v>4798</v>
      </c>
      <c r="P5052" s="289" t="str">
        <f>VLOOKUP(CAT_Details[[#This Row],[Delivery Bp Customer Code]],Table6[],2,0)</f>
        <v>MY02</v>
      </c>
    </row>
    <row r="5053" spans="1:16" x14ac:dyDescent="0.25">
      <c r="A5053" s="289" t="s">
        <v>5576</v>
      </c>
      <c r="B5053">
        <v>8</v>
      </c>
      <c r="C5053">
        <v>4138</v>
      </c>
      <c r="D5053">
        <v>4.46</v>
      </c>
      <c r="E5053" s="289" t="s">
        <v>11494</v>
      </c>
      <c r="F5053">
        <v>5015346958</v>
      </c>
      <c r="G5053" s="276">
        <v>45728</v>
      </c>
      <c r="H5053">
        <v>20250304666271</v>
      </c>
      <c r="I5053">
        <v>7.9880000000000004</v>
      </c>
      <c r="J5053" s="289" t="s">
        <v>350</v>
      </c>
      <c r="K5053" s="289" t="s">
        <v>11495</v>
      </c>
      <c r="L5053" s="289" t="s">
        <v>275</v>
      </c>
      <c r="M5053" s="289" t="s">
        <v>11411</v>
      </c>
      <c r="N5053" s="289" t="s">
        <v>4178</v>
      </c>
      <c r="O5053" s="289" t="s">
        <v>5579</v>
      </c>
      <c r="P5053" s="289" t="str">
        <f>VLOOKUP(CAT_Details[[#This Row],[Delivery Bp Customer Code]],Table6[],2,0)</f>
        <v>No Loc</v>
      </c>
    </row>
    <row r="5054" spans="1:16" x14ac:dyDescent="0.25">
      <c r="A5054" s="289" t="s">
        <v>278</v>
      </c>
      <c r="B5054">
        <v>1</v>
      </c>
      <c r="C5054">
        <v>500.2</v>
      </c>
      <c r="D5054">
        <v>0.4</v>
      </c>
      <c r="E5054" s="289" t="s">
        <v>11496</v>
      </c>
      <c r="F5054">
        <v>5015360289</v>
      </c>
      <c r="G5054" s="276">
        <v>45729</v>
      </c>
      <c r="H5054" s="5">
        <v>20250305667805</v>
      </c>
      <c r="I5054">
        <v>0.96</v>
      </c>
      <c r="J5054" s="289" t="s">
        <v>280</v>
      </c>
      <c r="K5054" s="289" t="s">
        <v>11497</v>
      </c>
      <c r="L5054" s="289" t="s">
        <v>275</v>
      </c>
      <c r="M5054" s="289" t="s">
        <v>11498</v>
      </c>
      <c r="N5054" s="289" t="s">
        <v>1132</v>
      </c>
      <c r="O5054" s="289" t="s">
        <v>498</v>
      </c>
      <c r="P5054" s="289" t="str">
        <f>VLOOKUP(CAT_Details[[#This Row],[Delivery Bp Customer Code]],Table6[],2,0)</f>
        <v>DK-BM01</v>
      </c>
    </row>
    <row r="5055" spans="1:16" x14ac:dyDescent="0.25">
      <c r="A5055" s="289" t="s">
        <v>278</v>
      </c>
      <c r="B5055">
        <v>1</v>
      </c>
      <c r="C5055">
        <v>290</v>
      </c>
      <c r="D5055">
        <v>0.4</v>
      </c>
      <c r="E5055" s="289" t="s">
        <v>11499</v>
      </c>
      <c r="F5055">
        <v>5015360568</v>
      </c>
      <c r="G5055" s="276">
        <v>45729</v>
      </c>
      <c r="H5055">
        <v>20250304666663</v>
      </c>
      <c r="I5055">
        <v>0.48</v>
      </c>
      <c r="J5055" s="289" t="s">
        <v>280</v>
      </c>
      <c r="K5055" s="289" t="s">
        <v>11500</v>
      </c>
      <c r="L5055" s="289" t="s">
        <v>275</v>
      </c>
      <c r="M5055" s="289" t="s">
        <v>11498</v>
      </c>
      <c r="N5055" s="289" t="s">
        <v>636</v>
      </c>
      <c r="O5055" s="289" t="s">
        <v>498</v>
      </c>
      <c r="P5055" s="289" t="str">
        <f>VLOOKUP(CAT_Details[[#This Row],[Delivery Bp Customer Code]],Table6[],2,0)</f>
        <v>DK-BM01</v>
      </c>
    </row>
    <row r="5056" spans="1:16" x14ac:dyDescent="0.25">
      <c r="A5056" s="289" t="s">
        <v>278</v>
      </c>
      <c r="B5056">
        <v>1</v>
      </c>
      <c r="C5056">
        <v>126</v>
      </c>
      <c r="D5056">
        <v>0.2</v>
      </c>
      <c r="E5056" s="289" t="s">
        <v>11501</v>
      </c>
      <c r="F5056">
        <v>5015360601</v>
      </c>
      <c r="G5056" s="276">
        <v>45729</v>
      </c>
      <c r="H5056">
        <v>20250306668820</v>
      </c>
      <c r="I5056">
        <v>0.24</v>
      </c>
      <c r="J5056" s="289" t="s">
        <v>280</v>
      </c>
      <c r="K5056" s="289" t="s">
        <v>11502</v>
      </c>
      <c r="L5056" s="289" t="s">
        <v>275</v>
      </c>
      <c r="M5056" s="289" t="s">
        <v>11498</v>
      </c>
      <c r="N5056" s="289" t="s">
        <v>485</v>
      </c>
      <c r="O5056" s="289" t="s">
        <v>498</v>
      </c>
      <c r="P5056" s="289" t="str">
        <f>VLOOKUP(CAT_Details[[#This Row],[Delivery Bp Customer Code]],Table6[],2,0)</f>
        <v>DK-BM01</v>
      </c>
    </row>
    <row r="5057" spans="1:16" x14ac:dyDescent="0.25">
      <c r="A5057" s="289" t="s">
        <v>278</v>
      </c>
      <c r="B5057">
        <v>1</v>
      </c>
      <c r="C5057">
        <v>48</v>
      </c>
      <c r="D5057">
        <v>0.2</v>
      </c>
      <c r="E5057" s="289" t="s">
        <v>11503</v>
      </c>
      <c r="F5057">
        <v>5015360639</v>
      </c>
      <c r="G5057" s="276">
        <v>45729</v>
      </c>
      <c r="H5057">
        <v>20250304665969</v>
      </c>
      <c r="I5057">
        <v>0.14399999999999999</v>
      </c>
      <c r="J5057" s="289" t="s">
        <v>350</v>
      </c>
      <c r="K5057" s="289" t="s">
        <v>11504</v>
      </c>
      <c r="L5057" s="289" t="s">
        <v>275</v>
      </c>
      <c r="M5057" s="289" t="s">
        <v>11505</v>
      </c>
      <c r="N5057" s="289" t="s">
        <v>482</v>
      </c>
      <c r="O5057" s="289" t="s">
        <v>498</v>
      </c>
      <c r="P5057" s="289" t="str">
        <f>VLOOKUP(CAT_Details[[#This Row],[Delivery Bp Customer Code]],Table6[],2,0)</f>
        <v>DK-BM01</v>
      </c>
    </row>
    <row r="5058" spans="1:16" x14ac:dyDescent="0.25">
      <c r="A5058" s="289" t="s">
        <v>75</v>
      </c>
      <c r="B5058">
        <v>1</v>
      </c>
      <c r="C5058">
        <v>450</v>
      </c>
      <c r="D5058">
        <v>0.4</v>
      </c>
      <c r="E5058" s="289" t="s">
        <v>11506</v>
      </c>
      <c r="F5058">
        <v>5015346712</v>
      </c>
      <c r="G5058" s="276">
        <v>45729</v>
      </c>
      <c r="H5058">
        <v>20250304666544</v>
      </c>
      <c r="I5058">
        <v>0.96</v>
      </c>
      <c r="J5058" s="289" t="s">
        <v>324</v>
      </c>
      <c r="K5058" s="289" t="s">
        <v>11507</v>
      </c>
      <c r="L5058" s="289" t="s">
        <v>275</v>
      </c>
      <c r="M5058" s="289" t="s">
        <v>11508</v>
      </c>
      <c r="N5058" s="289" t="s">
        <v>2727</v>
      </c>
      <c r="O5058" s="289" t="s">
        <v>2173</v>
      </c>
      <c r="P5058" s="289" t="str">
        <f>VLOOKUP(CAT_Details[[#This Row],[Delivery Bp Customer Code]],Table6[],2,0)</f>
        <v>OYL1</v>
      </c>
    </row>
    <row r="5059" spans="1:16" x14ac:dyDescent="0.25">
      <c r="A5059" s="289" t="s">
        <v>75</v>
      </c>
      <c r="B5059">
        <v>21</v>
      </c>
      <c r="C5059">
        <v>2520</v>
      </c>
      <c r="D5059">
        <v>10.039999999999999</v>
      </c>
      <c r="E5059" s="289" t="s">
        <v>11509</v>
      </c>
      <c r="F5059">
        <v>5015346760</v>
      </c>
      <c r="G5059" s="276">
        <v>45729</v>
      </c>
      <c r="H5059">
        <v>20250226662308</v>
      </c>
      <c r="I5059">
        <v>23.600999999999999</v>
      </c>
      <c r="J5059" s="289" t="s">
        <v>345</v>
      </c>
      <c r="K5059" s="289" t="s">
        <v>11510</v>
      </c>
      <c r="L5059" s="289" t="s">
        <v>275</v>
      </c>
      <c r="M5059" s="289" t="s">
        <v>11356</v>
      </c>
      <c r="N5059" s="289" t="s">
        <v>427</v>
      </c>
      <c r="O5059" s="289" t="s">
        <v>5281</v>
      </c>
      <c r="P5059" s="289" t="str">
        <f>VLOOKUP(CAT_Details[[#This Row],[Delivery Bp Customer Code]],Table6[],2,0)</f>
        <v>DK-LW08</v>
      </c>
    </row>
    <row r="5060" spans="1:16" x14ac:dyDescent="0.25">
      <c r="A5060" s="289" t="s">
        <v>75</v>
      </c>
      <c r="B5060">
        <v>1</v>
      </c>
      <c r="C5060">
        <v>33</v>
      </c>
      <c r="D5060">
        <v>0.2</v>
      </c>
      <c r="E5060" s="289" t="s">
        <v>11511</v>
      </c>
      <c r="F5060">
        <v>5015347025</v>
      </c>
      <c r="G5060" s="276">
        <v>45729</v>
      </c>
      <c r="H5060" s="5">
        <v>20250304666540</v>
      </c>
      <c r="I5060">
        <v>0.24</v>
      </c>
      <c r="J5060" s="289" t="s">
        <v>324</v>
      </c>
      <c r="K5060" s="289" t="s">
        <v>11512</v>
      </c>
      <c r="L5060" s="289" t="s">
        <v>275</v>
      </c>
      <c r="M5060" s="289" t="s">
        <v>11508</v>
      </c>
      <c r="N5060" s="289" t="s">
        <v>2727</v>
      </c>
      <c r="O5060" s="289" t="s">
        <v>2173</v>
      </c>
      <c r="P5060" s="289" t="str">
        <f>VLOOKUP(CAT_Details[[#This Row],[Delivery Bp Customer Code]],Table6[],2,0)</f>
        <v>OYL1</v>
      </c>
    </row>
    <row r="5061" spans="1:16" x14ac:dyDescent="0.25">
      <c r="A5061" s="289" t="s">
        <v>75</v>
      </c>
      <c r="B5061">
        <v>1</v>
      </c>
      <c r="C5061">
        <v>195</v>
      </c>
      <c r="D5061">
        <v>0.4</v>
      </c>
      <c r="E5061" s="289" t="s">
        <v>11511</v>
      </c>
      <c r="F5061">
        <v>5015347027</v>
      </c>
      <c r="G5061" s="276">
        <v>45729</v>
      </c>
      <c r="H5061" s="5">
        <v>20250304666547</v>
      </c>
      <c r="I5061">
        <v>0.48</v>
      </c>
      <c r="J5061" s="289" t="s">
        <v>324</v>
      </c>
      <c r="K5061" s="289" t="s">
        <v>11513</v>
      </c>
      <c r="L5061" s="289" t="s">
        <v>275</v>
      </c>
      <c r="M5061" s="289" t="s">
        <v>11508</v>
      </c>
      <c r="N5061" s="289" t="s">
        <v>2727</v>
      </c>
      <c r="O5061" s="289" t="s">
        <v>2173</v>
      </c>
      <c r="P5061" s="289" t="str">
        <f>VLOOKUP(CAT_Details[[#This Row],[Delivery Bp Customer Code]],Table6[],2,0)</f>
        <v>OYL1</v>
      </c>
    </row>
    <row r="5062" spans="1:16" x14ac:dyDescent="0.25">
      <c r="A5062" s="289" t="s">
        <v>75</v>
      </c>
      <c r="B5062">
        <v>1</v>
      </c>
      <c r="C5062">
        <v>234</v>
      </c>
      <c r="D5062">
        <v>0.4</v>
      </c>
      <c r="E5062" s="289" t="s">
        <v>11511</v>
      </c>
      <c r="F5062">
        <v>5015347028</v>
      </c>
      <c r="G5062" s="276">
        <v>45729</v>
      </c>
      <c r="H5062">
        <v>20250304666537</v>
      </c>
      <c r="I5062">
        <v>0.96</v>
      </c>
      <c r="J5062" s="289" t="s">
        <v>324</v>
      </c>
      <c r="K5062" s="289" t="s">
        <v>11514</v>
      </c>
      <c r="L5062" s="289" t="s">
        <v>275</v>
      </c>
      <c r="M5062" s="289" t="s">
        <v>11508</v>
      </c>
      <c r="N5062" s="289" t="s">
        <v>2727</v>
      </c>
      <c r="O5062" s="289" t="s">
        <v>2173</v>
      </c>
      <c r="P5062" s="289" t="str">
        <f>VLOOKUP(CAT_Details[[#This Row],[Delivery Bp Customer Code]],Table6[],2,0)</f>
        <v>OYL1</v>
      </c>
    </row>
    <row r="5063" spans="1:16" x14ac:dyDescent="0.25">
      <c r="A5063" s="289" t="s">
        <v>75</v>
      </c>
      <c r="B5063">
        <v>1</v>
      </c>
      <c r="C5063">
        <v>80</v>
      </c>
      <c r="D5063">
        <v>0.4</v>
      </c>
      <c r="E5063" s="289" t="s">
        <v>11511</v>
      </c>
      <c r="F5063">
        <v>5015347029</v>
      </c>
      <c r="G5063" s="276">
        <v>45729</v>
      </c>
      <c r="H5063">
        <v>20250304666534</v>
      </c>
      <c r="I5063">
        <v>0.48</v>
      </c>
      <c r="J5063" s="289" t="s">
        <v>324</v>
      </c>
      <c r="K5063" s="289" t="s">
        <v>11515</v>
      </c>
      <c r="L5063" s="289" t="s">
        <v>275</v>
      </c>
      <c r="M5063" s="289" t="s">
        <v>11508</v>
      </c>
      <c r="N5063" s="289" t="s">
        <v>2727</v>
      </c>
      <c r="O5063" s="289" t="s">
        <v>2173</v>
      </c>
      <c r="P5063" s="289" t="str">
        <f>VLOOKUP(CAT_Details[[#This Row],[Delivery Bp Customer Code]],Table6[],2,0)</f>
        <v>OYL1</v>
      </c>
    </row>
    <row r="5064" spans="1:16" x14ac:dyDescent="0.25">
      <c r="A5064" s="289" t="s">
        <v>75</v>
      </c>
      <c r="B5064">
        <v>1</v>
      </c>
      <c r="C5064">
        <v>87</v>
      </c>
      <c r="D5064">
        <v>0.4</v>
      </c>
      <c r="E5064" s="289" t="s">
        <v>11516</v>
      </c>
      <c r="F5064">
        <v>5015347056</v>
      </c>
      <c r="G5064" s="276">
        <v>45729</v>
      </c>
      <c r="H5064">
        <v>20250304666002</v>
      </c>
      <c r="I5064">
        <v>0.57599999999999996</v>
      </c>
      <c r="J5064" s="289" t="s">
        <v>345</v>
      </c>
      <c r="K5064" s="289" t="s">
        <v>11517</v>
      </c>
      <c r="L5064" s="289" t="s">
        <v>275</v>
      </c>
      <c r="M5064" s="289" t="s">
        <v>11465</v>
      </c>
      <c r="N5064" s="289" t="s">
        <v>5824</v>
      </c>
      <c r="O5064" s="289" t="s">
        <v>5281</v>
      </c>
      <c r="P5064" s="289" t="str">
        <f>VLOOKUP(CAT_Details[[#This Row],[Delivery Bp Customer Code]],Table6[],2,0)</f>
        <v>DK-LW08</v>
      </c>
    </row>
    <row r="5065" spans="1:16" x14ac:dyDescent="0.25">
      <c r="A5065" s="289" t="s">
        <v>75</v>
      </c>
      <c r="B5065">
        <v>4</v>
      </c>
      <c r="C5065">
        <v>360</v>
      </c>
      <c r="D5065">
        <v>1.4</v>
      </c>
      <c r="E5065" s="289" t="s">
        <v>11518</v>
      </c>
      <c r="F5065">
        <v>5015360282</v>
      </c>
      <c r="G5065" s="276">
        <v>45729</v>
      </c>
      <c r="H5065">
        <v>20250305667474</v>
      </c>
      <c r="I5065">
        <v>2.64</v>
      </c>
      <c r="J5065" s="289" t="s">
        <v>350</v>
      </c>
      <c r="K5065" s="289" t="s">
        <v>11519</v>
      </c>
      <c r="L5065" s="289" t="s">
        <v>275</v>
      </c>
      <c r="M5065" s="289" t="s">
        <v>11505</v>
      </c>
      <c r="N5065" s="289" t="s">
        <v>5415</v>
      </c>
      <c r="O5065" s="289" t="s">
        <v>2173</v>
      </c>
      <c r="P5065" s="289" t="str">
        <f>VLOOKUP(CAT_Details[[#This Row],[Delivery Bp Customer Code]],Table6[],2,0)</f>
        <v>OYL1</v>
      </c>
    </row>
    <row r="5066" spans="1:16" x14ac:dyDescent="0.25">
      <c r="A5066" s="289" t="s">
        <v>75</v>
      </c>
      <c r="B5066">
        <v>1</v>
      </c>
      <c r="C5066">
        <v>21</v>
      </c>
      <c r="D5066">
        <v>0.13</v>
      </c>
      <c r="E5066" s="289" t="s">
        <v>11520</v>
      </c>
      <c r="F5066">
        <v>5015360304</v>
      </c>
      <c r="G5066" s="276">
        <v>45729</v>
      </c>
      <c r="H5066">
        <v>20250304665847</v>
      </c>
      <c r="I5066">
        <v>0.126</v>
      </c>
      <c r="J5066" s="289" t="s">
        <v>350</v>
      </c>
      <c r="K5066" s="289" t="s">
        <v>11521</v>
      </c>
      <c r="L5066" s="289" t="s">
        <v>275</v>
      </c>
      <c r="M5066" s="289" t="s">
        <v>11302</v>
      </c>
      <c r="N5066" s="289" t="s">
        <v>1631</v>
      </c>
      <c r="O5066" s="289" t="s">
        <v>2173</v>
      </c>
      <c r="P5066" s="289" t="str">
        <f>VLOOKUP(CAT_Details[[#This Row],[Delivery Bp Customer Code]],Table6[],2,0)</f>
        <v>OYL1</v>
      </c>
    </row>
    <row r="5067" spans="1:16" x14ac:dyDescent="0.25">
      <c r="A5067" s="289" t="s">
        <v>75</v>
      </c>
      <c r="B5067">
        <v>3</v>
      </c>
      <c r="C5067">
        <v>660</v>
      </c>
      <c r="D5067">
        <v>0.6</v>
      </c>
      <c r="E5067" s="289" t="s">
        <v>11522</v>
      </c>
      <c r="F5067">
        <v>5015360394</v>
      </c>
      <c r="G5067" s="276">
        <v>45729</v>
      </c>
      <c r="H5067">
        <v>20250306668018</v>
      </c>
      <c r="I5067">
        <v>1.44</v>
      </c>
      <c r="J5067" s="289" t="s">
        <v>350</v>
      </c>
      <c r="K5067" s="289" t="s">
        <v>11523</v>
      </c>
      <c r="L5067" s="289" t="s">
        <v>275</v>
      </c>
      <c r="M5067" s="289" t="s">
        <v>11505</v>
      </c>
      <c r="N5067" s="289" t="s">
        <v>999</v>
      </c>
      <c r="O5067" s="289" t="s">
        <v>2173</v>
      </c>
      <c r="P5067" s="289" t="str">
        <f>VLOOKUP(CAT_Details[[#This Row],[Delivery Bp Customer Code]],Table6[],2,0)</f>
        <v>OYL1</v>
      </c>
    </row>
    <row r="5068" spans="1:16" x14ac:dyDescent="0.25">
      <c r="A5068" s="289" t="s">
        <v>75</v>
      </c>
      <c r="B5068">
        <v>3</v>
      </c>
      <c r="C5068">
        <v>957</v>
      </c>
      <c r="D5068">
        <v>1.2</v>
      </c>
      <c r="E5068" s="289" t="s">
        <v>11524</v>
      </c>
      <c r="F5068">
        <v>5015360466</v>
      </c>
      <c r="G5068" s="276">
        <v>45729</v>
      </c>
      <c r="H5068">
        <v>20250306668435</v>
      </c>
      <c r="I5068">
        <v>2.6789999999999998</v>
      </c>
      <c r="J5068" s="289" t="s">
        <v>350</v>
      </c>
      <c r="K5068" s="289" t="s">
        <v>11525</v>
      </c>
      <c r="L5068" s="289" t="s">
        <v>275</v>
      </c>
      <c r="M5068" s="289" t="s">
        <v>11526</v>
      </c>
      <c r="N5068" s="289" t="s">
        <v>4606</v>
      </c>
      <c r="O5068" s="289" t="s">
        <v>2173</v>
      </c>
      <c r="P5068" s="289" t="str">
        <f>VLOOKUP(CAT_Details[[#This Row],[Delivery Bp Customer Code]],Table6[],2,0)</f>
        <v>OYL1</v>
      </c>
    </row>
    <row r="5069" spans="1:16" x14ac:dyDescent="0.25">
      <c r="A5069" s="289" t="s">
        <v>75</v>
      </c>
      <c r="B5069">
        <v>1</v>
      </c>
      <c r="C5069">
        <v>25.5</v>
      </c>
      <c r="D5069">
        <v>7.0000000000000007E-2</v>
      </c>
      <c r="E5069" s="289" t="s">
        <v>11527</v>
      </c>
      <c r="F5069">
        <v>5015360566</v>
      </c>
      <c r="G5069" s="276">
        <v>45729</v>
      </c>
      <c r="H5069" s="5">
        <v>20250305667718</v>
      </c>
      <c r="I5069">
        <v>4.9000000000000002E-2</v>
      </c>
      <c r="J5069" s="289" t="s">
        <v>350</v>
      </c>
      <c r="K5069" s="289" t="s">
        <v>11528</v>
      </c>
      <c r="L5069" s="289" t="s">
        <v>275</v>
      </c>
      <c r="M5069" s="289" t="s">
        <v>11526</v>
      </c>
      <c r="N5069" s="289" t="s">
        <v>3173</v>
      </c>
      <c r="O5069" s="289" t="s">
        <v>2173</v>
      </c>
      <c r="P5069" s="289" t="str">
        <f>VLOOKUP(CAT_Details[[#This Row],[Delivery Bp Customer Code]],Table6[],2,0)</f>
        <v>OYL1</v>
      </c>
    </row>
    <row r="5070" spans="1:16" x14ac:dyDescent="0.25">
      <c r="A5070" s="289" t="s">
        <v>75</v>
      </c>
      <c r="B5070">
        <v>33</v>
      </c>
      <c r="C5070">
        <v>12672</v>
      </c>
      <c r="D5070">
        <v>11</v>
      </c>
      <c r="E5070" s="289" t="s">
        <v>11529</v>
      </c>
      <c r="F5070">
        <v>5015360638</v>
      </c>
      <c r="G5070" s="276">
        <v>45729</v>
      </c>
      <c r="H5070" s="5">
        <v>20250306668259</v>
      </c>
      <c r="I5070">
        <v>21.12</v>
      </c>
      <c r="J5070" s="289" t="s">
        <v>324</v>
      </c>
      <c r="K5070" s="289" t="s">
        <v>11530</v>
      </c>
      <c r="L5070" s="289" t="s">
        <v>275</v>
      </c>
      <c r="M5070" s="289" t="s">
        <v>11531</v>
      </c>
      <c r="N5070" s="289" t="s">
        <v>2172</v>
      </c>
      <c r="O5070" s="289" t="s">
        <v>2173</v>
      </c>
      <c r="P5070" s="289" t="str">
        <f>VLOOKUP(CAT_Details[[#This Row],[Delivery Bp Customer Code]],Table6[],2,0)</f>
        <v>OYL1</v>
      </c>
    </row>
    <row r="5071" spans="1:16" x14ac:dyDescent="0.25">
      <c r="A5071" s="289" t="s">
        <v>75</v>
      </c>
      <c r="B5071">
        <v>34</v>
      </c>
      <c r="C5071">
        <v>12375</v>
      </c>
      <c r="D5071">
        <v>11.34</v>
      </c>
      <c r="E5071" s="289" t="s">
        <v>11532</v>
      </c>
      <c r="F5071">
        <v>5015360648</v>
      </c>
      <c r="G5071" s="276">
        <v>45729</v>
      </c>
      <c r="H5071">
        <v>20250306668408</v>
      </c>
      <c r="I5071">
        <v>21.76</v>
      </c>
      <c r="J5071" s="289" t="s">
        <v>324</v>
      </c>
      <c r="K5071" s="289" t="s">
        <v>11533</v>
      </c>
      <c r="L5071" s="289" t="s">
        <v>275</v>
      </c>
      <c r="M5071" s="289" t="s">
        <v>11534</v>
      </c>
      <c r="N5071" s="289" t="s">
        <v>2172</v>
      </c>
      <c r="O5071" s="289" t="s">
        <v>2173</v>
      </c>
      <c r="P5071" s="289" t="str">
        <f>VLOOKUP(CAT_Details[[#This Row],[Delivery Bp Customer Code]],Table6[],2,0)</f>
        <v>OYL1</v>
      </c>
    </row>
    <row r="5072" spans="1:16" x14ac:dyDescent="0.25">
      <c r="A5072" s="289" t="s">
        <v>75</v>
      </c>
      <c r="B5072">
        <v>1</v>
      </c>
      <c r="C5072">
        <v>199.1</v>
      </c>
      <c r="D5072">
        <v>0.36</v>
      </c>
      <c r="E5072" s="289" t="s">
        <v>11535</v>
      </c>
      <c r="F5072">
        <v>5015360658</v>
      </c>
      <c r="G5072" s="276">
        <v>45729</v>
      </c>
      <c r="H5072">
        <v>20250305667577</v>
      </c>
      <c r="I5072">
        <v>0.42499999999999999</v>
      </c>
      <c r="J5072" s="289" t="s">
        <v>350</v>
      </c>
      <c r="K5072" s="289" t="s">
        <v>11536</v>
      </c>
      <c r="L5072" s="289" t="s">
        <v>275</v>
      </c>
      <c r="M5072" s="289" t="s">
        <v>11537</v>
      </c>
      <c r="N5072" s="289" t="s">
        <v>5967</v>
      </c>
      <c r="O5072" s="289" t="s">
        <v>2173</v>
      </c>
      <c r="P5072" s="289" t="str">
        <f>VLOOKUP(CAT_Details[[#This Row],[Delivery Bp Customer Code]],Table6[],2,0)</f>
        <v>OYL1</v>
      </c>
    </row>
    <row r="5073" spans="1:16" x14ac:dyDescent="0.25">
      <c r="A5073" s="289" t="s">
        <v>75</v>
      </c>
      <c r="B5073">
        <v>1</v>
      </c>
      <c r="C5073">
        <v>320</v>
      </c>
      <c r="D5073">
        <v>1.29</v>
      </c>
      <c r="E5073" s="289" t="s">
        <v>11538</v>
      </c>
      <c r="F5073">
        <v>5015375770</v>
      </c>
      <c r="G5073" s="276">
        <v>45729</v>
      </c>
      <c r="H5073" s="5">
        <v>20250307669175</v>
      </c>
      <c r="I5073">
        <v>2.0009999999999999</v>
      </c>
      <c r="J5073" s="289" t="s">
        <v>280</v>
      </c>
      <c r="K5073" s="289" t="s">
        <v>11539</v>
      </c>
      <c r="L5073" s="289" t="s">
        <v>275</v>
      </c>
      <c r="M5073" s="289" t="s">
        <v>11498</v>
      </c>
      <c r="N5073" s="289" t="s">
        <v>11540</v>
      </c>
      <c r="O5073" s="289" t="s">
        <v>5281</v>
      </c>
      <c r="P5073" s="289" t="str">
        <f>VLOOKUP(CAT_Details[[#This Row],[Delivery Bp Customer Code]],Table6[],2,0)</f>
        <v>DK-LW08</v>
      </c>
    </row>
    <row r="5074" spans="1:16" x14ac:dyDescent="0.25">
      <c r="A5074" s="289" t="s">
        <v>75</v>
      </c>
      <c r="B5074">
        <v>4</v>
      </c>
      <c r="C5074">
        <v>201</v>
      </c>
      <c r="D5074">
        <v>0.7</v>
      </c>
      <c r="E5074" s="289" t="s">
        <v>11541</v>
      </c>
      <c r="F5074">
        <v>5015389692</v>
      </c>
      <c r="G5074" s="276">
        <v>45729</v>
      </c>
      <c r="H5074" s="5">
        <v>20250304666478</v>
      </c>
      <c r="I5074">
        <v>1.3380000000000001</v>
      </c>
      <c r="J5074" s="289" t="s">
        <v>302</v>
      </c>
      <c r="K5074" s="289" t="s">
        <v>11542</v>
      </c>
      <c r="L5074" s="289" t="s">
        <v>275</v>
      </c>
      <c r="M5074" s="289" t="s">
        <v>11543</v>
      </c>
      <c r="N5074" s="289" t="s">
        <v>450</v>
      </c>
      <c r="O5074" s="289" t="s">
        <v>2173</v>
      </c>
      <c r="P5074" s="289" t="str">
        <f>VLOOKUP(CAT_Details[[#This Row],[Delivery Bp Customer Code]],Table6[],2,0)</f>
        <v>OYL1</v>
      </c>
    </row>
    <row r="5075" spans="1:16" x14ac:dyDescent="0.25">
      <c r="A5075" s="289" t="s">
        <v>75</v>
      </c>
      <c r="B5075">
        <v>1</v>
      </c>
      <c r="C5075">
        <v>280</v>
      </c>
      <c r="D5075">
        <v>0.4</v>
      </c>
      <c r="E5075" s="289" t="s">
        <v>11544</v>
      </c>
      <c r="F5075">
        <v>5015390367</v>
      </c>
      <c r="G5075" s="276">
        <v>45729</v>
      </c>
      <c r="H5075">
        <v>20250310670471</v>
      </c>
      <c r="I5075">
        <v>0.52800000000000002</v>
      </c>
      <c r="J5075" s="289" t="s">
        <v>273</v>
      </c>
      <c r="K5075" s="289" t="s">
        <v>11545</v>
      </c>
      <c r="L5075" s="289" t="s">
        <v>275</v>
      </c>
      <c r="M5075" s="289" t="s">
        <v>11546</v>
      </c>
      <c r="N5075" s="289" t="s">
        <v>657</v>
      </c>
      <c r="O5075" s="289" t="s">
        <v>2173</v>
      </c>
      <c r="P5075" s="289" t="str">
        <f>VLOOKUP(CAT_Details[[#This Row],[Delivery Bp Customer Code]],Table6[],2,0)</f>
        <v>OYL1</v>
      </c>
    </row>
    <row r="5076" spans="1:16" x14ac:dyDescent="0.25">
      <c r="A5076" s="289" t="s">
        <v>874</v>
      </c>
      <c r="B5076">
        <v>3</v>
      </c>
      <c r="C5076">
        <v>420</v>
      </c>
      <c r="D5076">
        <v>1.44</v>
      </c>
      <c r="E5076" s="289" t="s">
        <v>11509</v>
      </c>
      <c r="F5076">
        <v>5015346759</v>
      </c>
      <c r="G5076" s="276">
        <v>45729</v>
      </c>
      <c r="H5076">
        <v>20250303664987</v>
      </c>
      <c r="I5076">
        <v>2.4079999999999999</v>
      </c>
      <c r="J5076" s="289" t="s">
        <v>345</v>
      </c>
      <c r="K5076" s="289" t="s">
        <v>11547</v>
      </c>
      <c r="L5076" s="289" t="s">
        <v>275</v>
      </c>
      <c r="M5076" s="289" t="s">
        <v>11356</v>
      </c>
      <c r="N5076" s="289" t="s">
        <v>427</v>
      </c>
      <c r="O5076" s="289" t="s">
        <v>1014</v>
      </c>
      <c r="P5076" s="289" t="str">
        <f>VLOOKUP(CAT_Details[[#This Row],[Delivery Bp Customer Code]],Table6[],2,0)</f>
        <v>MZ07</v>
      </c>
    </row>
    <row r="5077" spans="1:16" x14ac:dyDescent="0.25">
      <c r="A5077" s="289" t="s">
        <v>3329</v>
      </c>
      <c r="B5077">
        <v>2</v>
      </c>
      <c r="C5077">
        <v>440</v>
      </c>
      <c r="D5077">
        <v>0.6</v>
      </c>
      <c r="E5077" s="289" t="s">
        <v>11548</v>
      </c>
      <c r="F5077">
        <v>5015315754</v>
      </c>
      <c r="G5077" s="276">
        <v>45729</v>
      </c>
      <c r="H5077">
        <v>20250228664389</v>
      </c>
      <c r="I5077">
        <v>1.44</v>
      </c>
      <c r="J5077" s="289" t="s">
        <v>317</v>
      </c>
      <c r="K5077" s="289" t="s">
        <v>11549</v>
      </c>
      <c r="L5077" s="289" t="s">
        <v>275</v>
      </c>
      <c r="M5077" s="289" t="s">
        <v>11550</v>
      </c>
      <c r="N5077" s="289" t="s">
        <v>3966</v>
      </c>
      <c r="O5077" s="289" t="s">
        <v>3332</v>
      </c>
      <c r="P5077" s="289">
        <f>VLOOKUP(CAT_Details[[#This Row],[Delivery Bp Customer Code]],Table6[],2,0)</f>
        <v>3402</v>
      </c>
    </row>
    <row r="5078" spans="1:16" x14ac:dyDescent="0.25">
      <c r="A5078" s="289" t="s">
        <v>3329</v>
      </c>
      <c r="B5078">
        <v>1</v>
      </c>
      <c r="C5078">
        <v>140</v>
      </c>
      <c r="D5078">
        <v>0.4</v>
      </c>
      <c r="E5078" s="289" t="s">
        <v>11551</v>
      </c>
      <c r="F5078">
        <v>5015315774</v>
      </c>
      <c r="G5078" s="276">
        <v>45729</v>
      </c>
      <c r="H5078">
        <v>20250228664547</v>
      </c>
      <c r="I5078">
        <v>0.33600000000000002</v>
      </c>
      <c r="J5078" s="289" t="s">
        <v>317</v>
      </c>
      <c r="K5078" s="289" t="s">
        <v>11552</v>
      </c>
      <c r="L5078" s="289" t="s">
        <v>275</v>
      </c>
      <c r="M5078" s="289" t="s">
        <v>11550</v>
      </c>
      <c r="N5078" s="289" t="s">
        <v>320</v>
      </c>
      <c r="O5078" s="289" t="s">
        <v>3332</v>
      </c>
      <c r="P5078" s="289">
        <f>VLOOKUP(CAT_Details[[#This Row],[Delivery Bp Customer Code]],Table6[],2,0)</f>
        <v>3402</v>
      </c>
    </row>
    <row r="5079" spans="1:16" x14ac:dyDescent="0.25">
      <c r="A5079" s="289" t="s">
        <v>3329</v>
      </c>
      <c r="B5079">
        <v>6</v>
      </c>
      <c r="C5079">
        <v>430</v>
      </c>
      <c r="D5079">
        <v>1.75</v>
      </c>
      <c r="E5079" s="289" t="s">
        <v>11553</v>
      </c>
      <c r="F5079">
        <v>5015315825</v>
      </c>
      <c r="G5079" s="276">
        <v>45729</v>
      </c>
      <c r="H5079" s="5">
        <v>20250225660432</v>
      </c>
      <c r="I5079">
        <v>2.7679999999999998</v>
      </c>
      <c r="J5079" s="289" t="s">
        <v>317</v>
      </c>
      <c r="K5079" s="289" t="s">
        <v>11554</v>
      </c>
      <c r="L5079" s="289" t="s">
        <v>275</v>
      </c>
      <c r="M5079" s="289" t="s">
        <v>11555</v>
      </c>
      <c r="N5079" s="289" t="s">
        <v>4189</v>
      </c>
      <c r="O5079" s="289" t="s">
        <v>3332</v>
      </c>
      <c r="P5079" s="289">
        <f>VLOOKUP(CAT_Details[[#This Row],[Delivery Bp Customer Code]],Table6[],2,0)</f>
        <v>3402</v>
      </c>
    </row>
    <row r="5080" spans="1:16" x14ac:dyDescent="0.25">
      <c r="A5080" s="289" t="s">
        <v>3329</v>
      </c>
      <c r="B5080">
        <v>6</v>
      </c>
      <c r="C5080">
        <v>658</v>
      </c>
      <c r="D5080">
        <v>2.4</v>
      </c>
      <c r="E5080" s="289" t="s">
        <v>11556</v>
      </c>
      <c r="F5080">
        <v>5015331342</v>
      </c>
      <c r="G5080" s="276">
        <v>45729</v>
      </c>
      <c r="H5080">
        <v>20250303665403</v>
      </c>
      <c r="I5080">
        <v>6.1440000000000001</v>
      </c>
      <c r="J5080" s="289" t="s">
        <v>294</v>
      </c>
      <c r="K5080" s="289" t="s">
        <v>11557</v>
      </c>
      <c r="L5080" s="289" t="s">
        <v>275</v>
      </c>
      <c r="M5080" s="289" t="s">
        <v>11558</v>
      </c>
      <c r="N5080" s="289" t="s">
        <v>555</v>
      </c>
      <c r="O5080" s="289" t="s">
        <v>3332</v>
      </c>
      <c r="P5080" s="289">
        <f>VLOOKUP(CAT_Details[[#This Row],[Delivery Bp Customer Code]],Table6[],2,0)</f>
        <v>3402</v>
      </c>
    </row>
    <row r="5081" spans="1:16" x14ac:dyDescent="0.25">
      <c r="A5081" s="289" t="s">
        <v>3329</v>
      </c>
      <c r="B5081">
        <v>2</v>
      </c>
      <c r="C5081">
        <v>685</v>
      </c>
      <c r="D5081">
        <v>0.59</v>
      </c>
      <c r="E5081" s="289" t="s">
        <v>11559</v>
      </c>
      <c r="F5081">
        <v>5015346910</v>
      </c>
      <c r="G5081" s="276">
        <v>45729</v>
      </c>
      <c r="H5081">
        <v>20250304666375</v>
      </c>
      <c r="I5081">
        <v>0.60399999999999998</v>
      </c>
      <c r="J5081" s="289" t="s">
        <v>1047</v>
      </c>
      <c r="K5081" s="289" t="s">
        <v>11560</v>
      </c>
      <c r="L5081" s="289" t="s">
        <v>275</v>
      </c>
      <c r="M5081" s="289" t="s">
        <v>11550</v>
      </c>
      <c r="N5081" s="289" t="s">
        <v>1049</v>
      </c>
      <c r="O5081" s="289" t="s">
        <v>3332</v>
      </c>
      <c r="P5081" s="289">
        <f>VLOOKUP(CAT_Details[[#This Row],[Delivery Bp Customer Code]],Table6[],2,0)</f>
        <v>3402</v>
      </c>
    </row>
    <row r="5082" spans="1:16" x14ac:dyDescent="0.25">
      <c r="A5082" s="289" t="s">
        <v>3329</v>
      </c>
      <c r="B5082">
        <v>6</v>
      </c>
      <c r="C5082">
        <v>1100</v>
      </c>
      <c r="D5082">
        <v>2.57</v>
      </c>
      <c r="E5082" s="289" t="s">
        <v>11518</v>
      </c>
      <c r="F5082">
        <v>5015360283</v>
      </c>
      <c r="G5082" s="276">
        <v>45729</v>
      </c>
      <c r="H5082" s="5">
        <v>20250305667065</v>
      </c>
      <c r="I5082">
        <v>6.4160000000000004</v>
      </c>
      <c r="J5082" s="289" t="s">
        <v>350</v>
      </c>
      <c r="K5082" s="289" t="s">
        <v>11561</v>
      </c>
      <c r="L5082" s="289" t="s">
        <v>275</v>
      </c>
      <c r="M5082" s="289" t="s">
        <v>11505</v>
      </c>
      <c r="N5082" s="289" t="s">
        <v>5415</v>
      </c>
      <c r="O5082" s="289" t="s">
        <v>3332</v>
      </c>
      <c r="P5082" s="289">
        <f>VLOOKUP(CAT_Details[[#This Row],[Delivery Bp Customer Code]],Table6[],2,0)</f>
        <v>3402</v>
      </c>
    </row>
    <row r="5083" spans="1:16" x14ac:dyDescent="0.25">
      <c r="A5083" s="289" t="s">
        <v>3329</v>
      </c>
      <c r="B5083">
        <v>4</v>
      </c>
      <c r="C5083">
        <v>467</v>
      </c>
      <c r="D5083">
        <v>1.6</v>
      </c>
      <c r="E5083" s="289" t="s">
        <v>11520</v>
      </c>
      <c r="F5083">
        <v>5015360300</v>
      </c>
      <c r="G5083" s="276">
        <v>45729</v>
      </c>
      <c r="H5083">
        <v>20250306668227</v>
      </c>
      <c r="I5083">
        <v>3.6859999999999999</v>
      </c>
      <c r="J5083" s="289" t="s">
        <v>350</v>
      </c>
      <c r="K5083" s="289" t="s">
        <v>11562</v>
      </c>
      <c r="L5083" s="289" t="s">
        <v>275</v>
      </c>
      <c r="M5083" s="289" t="s">
        <v>11302</v>
      </c>
      <c r="N5083" s="289" t="s">
        <v>1631</v>
      </c>
      <c r="O5083" s="289" t="s">
        <v>3332</v>
      </c>
      <c r="P5083" s="289">
        <f>VLOOKUP(CAT_Details[[#This Row],[Delivery Bp Customer Code]],Table6[],2,0)</f>
        <v>3402</v>
      </c>
    </row>
    <row r="5084" spans="1:16" x14ac:dyDescent="0.25">
      <c r="A5084" s="289" t="s">
        <v>3329</v>
      </c>
      <c r="B5084">
        <v>4</v>
      </c>
      <c r="C5084">
        <v>426.99</v>
      </c>
      <c r="D5084">
        <v>1.6</v>
      </c>
      <c r="E5084" s="289" t="s">
        <v>11520</v>
      </c>
      <c r="F5084">
        <v>5015360302</v>
      </c>
      <c r="G5084" s="276">
        <v>45729</v>
      </c>
      <c r="H5084" s="5">
        <v>20250303664709</v>
      </c>
      <c r="I5084">
        <v>3.6579999999999999</v>
      </c>
      <c r="J5084" s="289" t="s">
        <v>350</v>
      </c>
      <c r="K5084" s="289" t="s">
        <v>11563</v>
      </c>
      <c r="L5084" s="289" t="s">
        <v>275</v>
      </c>
      <c r="M5084" s="289" t="s">
        <v>11302</v>
      </c>
      <c r="N5084" s="289" t="s">
        <v>1631</v>
      </c>
      <c r="O5084" s="289" t="s">
        <v>3332</v>
      </c>
      <c r="P5084" s="289">
        <f>VLOOKUP(CAT_Details[[#This Row],[Delivery Bp Customer Code]],Table6[],2,0)</f>
        <v>3402</v>
      </c>
    </row>
    <row r="5085" spans="1:16" x14ac:dyDescent="0.25">
      <c r="A5085" s="289" t="s">
        <v>3329</v>
      </c>
      <c r="B5085">
        <v>1</v>
      </c>
      <c r="C5085">
        <v>65</v>
      </c>
      <c r="D5085">
        <v>0.2</v>
      </c>
      <c r="E5085" s="289" t="s">
        <v>11564</v>
      </c>
      <c r="F5085">
        <v>5015360326</v>
      </c>
      <c r="G5085" s="276">
        <v>45729</v>
      </c>
      <c r="H5085">
        <v>20250305667150</v>
      </c>
      <c r="I5085">
        <v>0.26400000000000001</v>
      </c>
      <c r="J5085" s="289" t="s">
        <v>350</v>
      </c>
      <c r="K5085" s="289" t="s">
        <v>11565</v>
      </c>
      <c r="L5085" s="289" t="s">
        <v>275</v>
      </c>
      <c r="M5085" s="289" t="s">
        <v>11537</v>
      </c>
      <c r="N5085" s="289" t="s">
        <v>540</v>
      </c>
      <c r="O5085" s="289" t="s">
        <v>3332</v>
      </c>
      <c r="P5085" s="289">
        <f>VLOOKUP(CAT_Details[[#This Row],[Delivery Bp Customer Code]],Table6[],2,0)</f>
        <v>3402</v>
      </c>
    </row>
    <row r="5086" spans="1:16" x14ac:dyDescent="0.25">
      <c r="A5086" s="289" t="s">
        <v>3329</v>
      </c>
      <c r="B5086">
        <v>14</v>
      </c>
      <c r="C5086">
        <v>6295.92</v>
      </c>
      <c r="D5086">
        <v>5.6</v>
      </c>
      <c r="E5086" s="289" t="s">
        <v>11566</v>
      </c>
      <c r="F5086">
        <v>5015360429</v>
      </c>
      <c r="G5086" s="276">
        <v>45729</v>
      </c>
      <c r="H5086" s="5">
        <v>20250306668111</v>
      </c>
      <c r="I5086">
        <v>8.0640000000000001</v>
      </c>
      <c r="J5086" s="289" t="s">
        <v>350</v>
      </c>
      <c r="K5086" s="289" t="s">
        <v>11567</v>
      </c>
      <c r="L5086" s="289" t="s">
        <v>275</v>
      </c>
      <c r="M5086" s="289" t="s">
        <v>11526</v>
      </c>
      <c r="N5086" s="289" t="s">
        <v>3793</v>
      </c>
      <c r="O5086" s="289" t="s">
        <v>3332</v>
      </c>
      <c r="P5086" s="289">
        <f>VLOOKUP(CAT_Details[[#This Row],[Delivery Bp Customer Code]],Table6[],2,0)</f>
        <v>3402</v>
      </c>
    </row>
    <row r="5087" spans="1:16" x14ac:dyDescent="0.25">
      <c r="A5087" s="289" t="s">
        <v>3329</v>
      </c>
      <c r="B5087">
        <v>21</v>
      </c>
      <c r="C5087">
        <v>431</v>
      </c>
      <c r="D5087">
        <v>1.58</v>
      </c>
      <c r="E5087" s="289" t="s">
        <v>11568</v>
      </c>
      <c r="F5087">
        <v>5015360446</v>
      </c>
      <c r="G5087" s="276">
        <v>45729</v>
      </c>
      <c r="H5087" s="5">
        <v>20250306668232</v>
      </c>
      <c r="I5087">
        <v>1.1220000000000001</v>
      </c>
      <c r="J5087" s="289" t="s">
        <v>350</v>
      </c>
      <c r="K5087" s="289" t="s">
        <v>11569</v>
      </c>
      <c r="L5087" s="289" t="s">
        <v>275</v>
      </c>
      <c r="M5087" s="289" t="s">
        <v>11526</v>
      </c>
      <c r="N5087" s="289" t="s">
        <v>446</v>
      </c>
      <c r="O5087" s="289" t="s">
        <v>3332</v>
      </c>
      <c r="P5087" s="289">
        <f>VLOOKUP(CAT_Details[[#This Row],[Delivery Bp Customer Code]],Table6[],2,0)</f>
        <v>3402</v>
      </c>
    </row>
    <row r="5088" spans="1:16" x14ac:dyDescent="0.25">
      <c r="A5088" s="289" t="s">
        <v>3329</v>
      </c>
      <c r="B5088">
        <v>1</v>
      </c>
      <c r="C5088">
        <v>8</v>
      </c>
      <c r="D5088">
        <v>7.0000000000000007E-2</v>
      </c>
      <c r="E5088" s="289" t="s">
        <v>11527</v>
      </c>
      <c r="F5088">
        <v>5015360563</v>
      </c>
      <c r="G5088" s="276">
        <v>45729</v>
      </c>
      <c r="H5088" s="5">
        <v>20250306668022</v>
      </c>
      <c r="I5088">
        <v>4.9000000000000002E-2</v>
      </c>
      <c r="J5088" s="289" t="s">
        <v>350</v>
      </c>
      <c r="K5088" s="289" t="s">
        <v>11570</v>
      </c>
      <c r="L5088" s="289" t="s">
        <v>275</v>
      </c>
      <c r="M5088" s="289" t="s">
        <v>11526</v>
      </c>
      <c r="N5088" s="289" t="s">
        <v>3173</v>
      </c>
      <c r="O5088" s="289" t="s">
        <v>3332</v>
      </c>
      <c r="P5088" s="289">
        <f>VLOOKUP(CAT_Details[[#This Row],[Delivery Bp Customer Code]],Table6[],2,0)</f>
        <v>3402</v>
      </c>
    </row>
    <row r="5089" spans="1:16" x14ac:dyDescent="0.25">
      <c r="A5089" s="289" t="s">
        <v>3329</v>
      </c>
      <c r="B5089">
        <v>1</v>
      </c>
      <c r="C5089">
        <v>4.8</v>
      </c>
      <c r="D5089">
        <v>0.05</v>
      </c>
      <c r="E5089" s="289" t="s">
        <v>11527</v>
      </c>
      <c r="F5089">
        <v>5015360564</v>
      </c>
      <c r="G5089" s="276">
        <v>45729</v>
      </c>
      <c r="H5089">
        <v>20250306668010</v>
      </c>
      <c r="I5089">
        <v>1.6E-2</v>
      </c>
      <c r="J5089" s="289" t="s">
        <v>350</v>
      </c>
      <c r="K5089" s="289" t="s">
        <v>11571</v>
      </c>
      <c r="L5089" s="289" t="s">
        <v>275</v>
      </c>
      <c r="M5089" s="289" t="s">
        <v>11526</v>
      </c>
      <c r="N5089" s="289" t="s">
        <v>3173</v>
      </c>
      <c r="O5089" s="289" t="s">
        <v>3332</v>
      </c>
      <c r="P5089" s="289">
        <f>VLOOKUP(CAT_Details[[#This Row],[Delivery Bp Customer Code]],Table6[],2,0)</f>
        <v>3402</v>
      </c>
    </row>
    <row r="5090" spans="1:16" x14ac:dyDescent="0.25">
      <c r="A5090" s="289" t="s">
        <v>3329</v>
      </c>
      <c r="B5090">
        <v>1</v>
      </c>
      <c r="C5090">
        <v>45</v>
      </c>
      <c r="D5090">
        <v>0.2</v>
      </c>
      <c r="E5090" s="289" t="s">
        <v>11572</v>
      </c>
      <c r="F5090">
        <v>5015360674</v>
      </c>
      <c r="G5090" s="276">
        <v>45729</v>
      </c>
      <c r="H5090">
        <v>20250303665472</v>
      </c>
      <c r="I5090">
        <v>0.40799999999999997</v>
      </c>
      <c r="J5090" s="289" t="s">
        <v>350</v>
      </c>
      <c r="K5090" s="289" t="s">
        <v>11573</v>
      </c>
      <c r="L5090" s="289" t="s">
        <v>275</v>
      </c>
      <c r="M5090" s="289" t="s">
        <v>11537</v>
      </c>
      <c r="N5090" s="289" t="s">
        <v>3661</v>
      </c>
      <c r="O5090" s="289" t="s">
        <v>3332</v>
      </c>
      <c r="P5090" s="289">
        <f>VLOOKUP(CAT_Details[[#This Row],[Delivery Bp Customer Code]],Table6[],2,0)</f>
        <v>3402</v>
      </c>
    </row>
    <row r="5091" spans="1:16" x14ac:dyDescent="0.25">
      <c r="A5091" s="289" t="s">
        <v>3329</v>
      </c>
      <c r="B5091">
        <v>8</v>
      </c>
      <c r="C5091">
        <v>667.5</v>
      </c>
      <c r="D5091">
        <v>3.94</v>
      </c>
      <c r="E5091" s="289" t="s">
        <v>11574</v>
      </c>
      <c r="F5091">
        <v>5015390518</v>
      </c>
      <c r="G5091" s="276">
        <v>45729</v>
      </c>
      <c r="H5091" s="5">
        <v>20250310669987</v>
      </c>
      <c r="I5091">
        <v>9.0039999999999996</v>
      </c>
      <c r="J5091" s="289" t="s">
        <v>273</v>
      </c>
      <c r="K5091" s="289" t="s">
        <v>11575</v>
      </c>
      <c r="L5091" s="289" t="s">
        <v>275</v>
      </c>
      <c r="M5091" s="289" t="s">
        <v>11546</v>
      </c>
      <c r="N5091" s="289" t="s">
        <v>519</v>
      </c>
      <c r="O5091" s="289" t="s">
        <v>3332</v>
      </c>
      <c r="P5091" s="289">
        <f>VLOOKUP(CAT_Details[[#This Row],[Delivery Bp Customer Code]],Table6[],2,0)</f>
        <v>3402</v>
      </c>
    </row>
    <row r="5092" spans="1:16" x14ac:dyDescent="0.25">
      <c r="A5092" s="289" t="s">
        <v>76</v>
      </c>
      <c r="B5092">
        <v>2</v>
      </c>
      <c r="C5092">
        <v>51</v>
      </c>
      <c r="D5092">
        <v>0.8</v>
      </c>
      <c r="E5092" s="289" t="s">
        <v>11576</v>
      </c>
      <c r="F5092">
        <v>5015331373</v>
      </c>
      <c r="G5092" s="276">
        <v>45729</v>
      </c>
      <c r="H5092" s="5">
        <v>20250304666048</v>
      </c>
      <c r="I5092">
        <v>0.96</v>
      </c>
      <c r="J5092" s="289" t="s">
        <v>383</v>
      </c>
      <c r="K5092" s="289" t="s">
        <v>11577</v>
      </c>
      <c r="L5092" s="289" t="s">
        <v>275</v>
      </c>
      <c r="M5092" s="289" t="s">
        <v>11578</v>
      </c>
      <c r="N5092" s="289" t="s">
        <v>609</v>
      </c>
      <c r="O5092" s="289" t="s">
        <v>748</v>
      </c>
      <c r="P5092" s="289" t="str">
        <f>VLOOKUP(CAT_Details[[#This Row],[Delivery Bp Customer Code]],Table6[],2,0)</f>
        <v>No Loc</v>
      </c>
    </row>
    <row r="5093" spans="1:16" x14ac:dyDescent="0.25">
      <c r="A5093" s="289" t="s">
        <v>76</v>
      </c>
      <c r="B5093">
        <v>2</v>
      </c>
      <c r="C5093">
        <v>190</v>
      </c>
      <c r="D5093">
        <v>0.8</v>
      </c>
      <c r="E5093" s="289" t="s">
        <v>11579</v>
      </c>
      <c r="F5093">
        <v>5015331541</v>
      </c>
      <c r="G5093" s="276">
        <v>45729</v>
      </c>
      <c r="H5093">
        <v>20250304666509</v>
      </c>
      <c r="I5093">
        <v>1.92</v>
      </c>
      <c r="J5093" s="289" t="s">
        <v>324</v>
      </c>
      <c r="K5093" s="289" t="s">
        <v>11580</v>
      </c>
      <c r="L5093" s="289" t="s">
        <v>275</v>
      </c>
      <c r="M5093" s="289" t="s">
        <v>11306</v>
      </c>
      <c r="N5093" s="289" t="s">
        <v>375</v>
      </c>
      <c r="O5093" s="289" t="s">
        <v>748</v>
      </c>
      <c r="P5093" s="289" t="str">
        <f>VLOOKUP(CAT_Details[[#This Row],[Delivery Bp Customer Code]],Table6[],2,0)</f>
        <v>No Loc</v>
      </c>
    </row>
    <row r="5094" spans="1:16" x14ac:dyDescent="0.25">
      <c r="A5094" s="289" t="s">
        <v>76</v>
      </c>
      <c r="B5094">
        <v>2</v>
      </c>
      <c r="C5094">
        <v>372</v>
      </c>
      <c r="D5094">
        <v>0.6</v>
      </c>
      <c r="E5094" s="289" t="s">
        <v>11581</v>
      </c>
      <c r="F5094">
        <v>5015346868</v>
      </c>
      <c r="G5094" s="276">
        <v>45729</v>
      </c>
      <c r="H5094" s="5">
        <v>20250305666878</v>
      </c>
      <c r="I5094">
        <v>1.776</v>
      </c>
      <c r="J5094" s="289" t="s">
        <v>294</v>
      </c>
      <c r="K5094" s="289" t="s">
        <v>11582</v>
      </c>
      <c r="L5094" s="289" t="s">
        <v>275</v>
      </c>
      <c r="M5094" s="289" t="s">
        <v>11550</v>
      </c>
      <c r="N5094" s="289" t="s">
        <v>1270</v>
      </c>
      <c r="O5094" s="289" t="s">
        <v>748</v>
      </c>
      <c r="P5094" s="289" t="str">
        <f>VLOOKUP(CAT_Details[[#This Row],[Delivery Bp Customer Code]],Table6[],2,0)</f>
        <v>No Loc</v>
      </c>
    </row>
    <row r="5095" spans="1:16" x14ac:dyDescent="0.25">
      <c r="A5095" s="289" t="s">
        <v>285</v>
      </c>
      <c r="B5095">
        <v>21</v>
      </c>
      <c r="C5095">
        <v>5460</v>
      </c>
      <c r="D5095">
        <v>8.4</v>
      </c>
      <c r="E5095" s="289" t="s">
        <v>11583</v>
      </c>
      <c r="F5095">
        <v>5015331215</v>
      </c>
      <c r="G5095" s="276">
        <v>45729</v>
      </c>
      <c r="H5095">
        <v>20250227663549</v>
      </c>
      <c r="I5095">
        <v>20.16</v>
      </c>
      <c r="J5095" s="289" t="s">
        <v>383</v>
      </c>
      <c r="K5095" s="289" t="s">
        <v>11584</v>
      </c>
      <c r="L5095" s="289" t="s">
        <v>275</v>
      </c>
      <c r="M5095" s="289" t="s">
        <v>11347</v>
      </c>
      <c r="N5095" s="289" t="s">
        <v>386</v>
      </c>
      <c r="O5095" s="289" t="s">
        <v>291</v>
      </c>
      <c r="P5095" s="289" t="str">
        <f>VLOOKUP(CAT_Details[[#This Row],[Delivery Bp Customer Code]],Table6[],2,0)</f>
        <v>DX01-L5</v>
      </c>
    </row>
    <row r="5096" spans="1:16" x14ac:dyDescent="0.25">
      <c r="A5096" s="289" t="s">
        <v>285</v>
      </c>
      <c r="B5096">
        <v>15</v>
      </c>
      <c r="C5096">
        <v>1110</v>
      </c>
      <c r="D5096">
        <v>8.2100000000000009</v>
      </c>
      <c r="E5096" s="289" t="s">
        <v>11585</v>
      </c>
      <c r="F5096">
        <v>5015331254</v>
      </c>
      <c r="G5096" s="276">
        <v>45729</v>
      </c>
      <c r="H5096" s="5">
        <v>20250303665287</v>
      </c>
      <c r="I5096">
        <v>22.303000000000001</v>
      </c>
      <c r="J5096" s="289" t="s">
        <v>294</v>
      </c>
      <c r="K5096" s="289" t="s">
        <v>11586</v>
      </c>
      <c r="L5096" s="289" t="s">
        <v>275</v>
      </c>
      <c r="M5096" s="289" t="s">
        <v>11587</v>
      </c>
      <c r="N5096" s="289" t="s">
        <v>5685</v>
      </c>
      <c r="O5096" s="289" t="s">
        <v>291</v>
      </c>
      <c r="P5096" s="289" t="str">
        <f>VLOOKUP(CAT_Details[[#This Row],[Delivery Bp Customer Code]],Table6[],2,0)</f>
        <v>DX01-L5</v>
      </c>
    </row>
    <row r="5097" spans="1:16" x14ac:dyDescent="0.25">
      <c r="A5097" s="289" t="s">
        <v>285</v>
      </c>
      <c r="B5097">
        <v>41</v>
      </c>
      <c r="C5097">
        <v>5610</v>
      </c>
      <c r="D5097">
        <v>8.77</v>
      </c>
      <c r="E5097" s="289" t="s">
        <v>11588</v>
      </c>
      <c r="F5097">
        <v>5015346802</v>
      </c>
      <c r="G5097" s="276">
        <v>45729</v>
      </c>
      <c r="H5097">
        <v>20250303665398</v>
      </c>
      <c r="I5097">
        <v>17.390999999999998</v>
      </c>
      <c r="J5097" s="289" t="s">
        <v>324</v>
      </c>
      <c r="K5097" s="289" t="s">
        <v>11589</v>
      </c>
      <c r="L5097" s="289" t="s">
        <v>275</v>
      </c>
      <c r="M5097" s="289" t="s">
        <v>11590</v>
      </c>
      <c r="N5097" s="289" t="s">
        <v>508</v>
      </c>
      <c r="O5097" s="289" t="s">
        <v>291</v>
      </c>
      <c r="P5097" s="289" t="str">
        <f>VLOOKUP(CAT_Details[[#This Row],[Delivery Bp Customer Code]],Table6[],2,0)</f>
        <v>DX01-L5</v>
      </c>
    </row>
    <row r="5098" spans="1:16" x14ac:dyDescent="0.25">
      <c r="A5098" s="289" t="s">
        <v>285</v>
      </c>
      <c r="B5098">
        <v>1</v>
      </c>
      <c r="C5098">
        <v>208</v>
      </c>
      <c r="D5098">
        <v>0.27</v>
      </c>
      <c r="E5098" s="289" t="s">
        <v>11588</v>
      </c>
      <c r="F5098">
        <v>5015346803</v>
      </c>
      <c r="G5098" s="276">
        <v>45729</v>
      </c>
      <c r="H5098">
        <v>20250303665395</v>
      </c>
      <c r="I5098">
        <v>0.56699999999999995</v>
      </c>
      <c r="J5098" s="289" t="s">
        <v>324</v>
      </c>
      <c r="K5098" s="289" t="s">
        <v>11591</v>
      </c>
      <c r="L5098" s="289" t="s">
        <v>275</v>
      </c>
      <c r="M5098" s="289" t="s">
        <v>11590</v>
      </c>
      <c r="N5098" s="289" t="s">
        <v>508</v>
      </c>
      <c r="O5098" s="289" t="s">
        <v>291</v>
      </c>
      <c r="P5098" s="289" t="str">
        <f>VLOOKUP(CAT_Details[[#This Row],[Delivery Bp Customer Code]],Table6[],2,0)</f>
        <v>DX01-L5</v>
      </c>
    </row>
    <row r="5099" spans="1:16" x14ac:dyDescent="0.25">
      <c r="A5099" s="289" t="s">
        <v>285</v>
      </c>
      <c r="B5099">
        <v>4</v>
      </c>
      <c r="C5099">
        <v>744</v>
      </c>
      <c r="D5099">
        <v>1.6</v>
      </c>
      <c r="E5099" s="289" t="s">
        <v>11592</v>
      </c>
      <c r="F5099">
        <v>5015346901</v>
      </c>
      <c r="G5099" s="276">
        <v>45729</v>
      </c>
      <c r="H5099" s="5">
        <v>20250305666886</v>
      </c>
      <c r="I5099">
        <v>2.6880000000000002</v>
      </c>
      <c r="J5099" s="289" t="s">
        <v>345</v>
      </c>
      <c r="K5099" s="289" t="s">
        <v>11593</v>
      </c>
      <c r="L5099" s="289" t="s">
        <v>275</v>
      </c>
      <c r="M5099" s="289" t="s">
        <v>11356</v>
      </c>
      <c r="N5099" s="289" t="s">
        <v>348</v>
      </c>
      <c r="O5099" s="289" t="s">
        <v>291</v>
      </c>
      <c r="P5099" s="289" t="str">
        <f>VLOOKUP(CAT_Details[[#This Row],[Delivery Bp Customer Code]],Table6[],2,0)</f>
        <v>DX01-L5</v>
      </c>
    </row>
    <row r="5100" spans="1:16" x14ac:dyDescent="0.25">
      <c r="A5100" s="289" t="s">
        <v>285</v>
      </c>
      <c r="B5100">
        <v>7</v>
      </c>
      <c r="C5100">
        <v>2340</v>
      </c>
      <c r="D5100">
        <v>2.8</v>
      </c>
      <c r="E5100" s="289" t="s">
        <v>11594</v>
      </c>
      <c r="F5100">
        <v>5015346922</v>
      </c>
      <c r="G5100" s="276">
        <v>45729</v>
      </c>
      <c r="H5100">
        <v>20250305667211</v>
      </c>
      <c r="I5100">
        <v>6.72</v>
      </c>
      <c r="J5100" s="289" t="s">
        <v>294</v>
      </c>
      <c r="K5100" s="289" t="s">
        <v>11595</v>
      </c>
      <c r="L5100" s="289" t="s">
        <v>275</v>
      </c>
      <c r="M5100" s="289" t="s">
        <v>11550</v>
      </c>
      <c r="N5100" s="289" t="s">
        <v>297</v>
      </c>
      <c r="O5100" s="289" t="s">
        <v>291</v>
      </c>
      <c r="P5100" s="289" t="str">
        <f>VLOOKUP(CAT_Details[[#This Row],[Delivery Bp Customer Code]],Table6[],2,0)</f>
        <v>DX01-L5</v>
      </c>
    </row>
    <row r="5101" spans="1:16" x14ac:dyDescent="0.25">
      <c r="A5101" s="289" t="s">
        <v>285</v>
      </c>
      <c r="B5101">
        <v>1</v>
      </c>
      <c r="C5101">
        <v>450</v>
      </c>
      <c r="D5101">
        <v>0.5</v>
      </c>
      <c r="E5101" s="289" t="s">
        <v>11596</v>
      </c>
      <c r="F5101">
        <v>5015346997</v>
      </c>
      <c r="G5101" s="276">
        <v>45729</v>
      </c>
      <c r="H5101">
        <v>20250303665036</v>
      </c>
      <c r="I5101">
        <v>1.2</v>
      </c>
      <c r="J5101" s="289" t="s">
        <v>280</v>
      </c>
      <c r="K5101" s="289" t="s">
        <v>11597</v>
      </c>
      <c r="L5101" s="289" t="s">
        <v>275</v>
      </c>
      <c r="M5101" s="289" t="s">
        <v>11401</v>
      </c>
      <c r="N5101" s="289" t="s">
        <v>534</v>
      </c>
      <c r="O5101" s="289" t="s">
        <v>291</v>
      </c>
      <c r="P5101" s="289" t="str">
        <f>VLOOKUP(CAT_Details[[#This Row],[Delivery Bp Customer Code]],Table6[],2,0)</f>
        <v>DX01-L5</v>
      </c>
    </row>
    <row r="5102" spans="1:16" x14ac:dyDescent="0.25">
      <c r="A5102" s="289" t="s">
        <v>285</v>
      </c>
      <c r="B5102">
        <v>14</v>
      </c>
      <c r="C5102">
        <v>4288</v>
      </c>
      <c r="D5102">
        <v>5.6</v>
      </c>
      <c r="E5102" s="289" t="s">
        <v>11598</v>
      </c>
      <c r="F5102">
        <v>5015347004</v>
      </c>
      <c r="G5102" s="276">
        <v>45729</v>
      </c>
      <c r="H5102" s="5">
        <v>20250304666072</v>
      </c>
      <c r="I5102">
        <v>5.3760000000000003</v>
      </c>
      <c r="J5102" s="289" t="s">
        <v>287</v>
      </c>
      <c r="K5102" s="289" t="s">
        <v>11599</v>
      </c>
      <c r="L5102" s="289" t="s">
        <v>275</v>
      </c>
      <c r="M5102" s="289" t="s">
        <v>11600</v>
      </c>
      <c r="N5102" s="289" t="s">
        <v>516</v>
      </c>
      <c r="O5102" s="289" t="s">
        <v>291</v>
      </c>
      <c r="P5102" s="289" t="str">
        <f>VLOOKUP(CAT_Details[[#This Row],[Delivery Bp Customer Code]],Table6[],2,0)</f>
        <v>DX01-L5</v>
      </c>
    </row>
    <row r="5103" spans="1:16" x14ac:dyDescent="0.25">
      <c r="A5103" s="289" t="s">
        <v>285</v>
      </c>
      <c r="B5103">
        <v>1</v>
      </c>
      <c r="C5103">
        <v>89</v>
      </c>
      <c r="D5103">
        <v>0.4</v>
      </c>
      <c r="E5103" s="289" t="s">
        <v>11601</v>
      </c>
      <c r="F5103">
        <v>5015360592</v>
      </c>
      <c r="G5103" s="276">
        <v>45729</v>
      </c>
      <c r="H5103">
        <v>20250306668013</v>
      </c>
      <c r="I5103">
        <v>0.97</v>
      </c>
      <c r="J5103" s="289" t="s">
        <v>350</v>
      </c>
      <c r="K5103" s="289" t="s">
        <v>11602</v>
      </c>
      <c r="L5103" s="289" t="s">
        <v>275</v>
      </c>
      <c r="M5103" s="289" t="s">
        <v>11526</v>
      </c>
      <c r="N5103" s="289" t="s">
        <v>690</v>
      </c>
      <c r="O5103" s="289" t="s">
        <v>291</v>
      </c>
      <c r="P5103" s="289" t="str">
        <f>VLOOKUP(CAT_Details[[#This Row],[Delivery Bp Customer Code]],Table6[],2,0)</f>
        <v>DX01-L5</v>
      </c>
    </row>
    <row r="5104" spans="1:16" x14ac:dyDescent="0.25">
      <c r="A5104" s="289" t="s">
        <v>285</v>
      </c>
      <c r="B5104">
        <v>27</v>
      </c>
      <c r="C5104">
        <v>2418</v>
      </c>
      <c r="D5104">
        <v>10.8</v>
      </c>
      <c r="E5104" s="289" t="s">
        <v>11603</v>
      </c>
      <c r="F5104">
        <v>5015360626</v>
      </c>
      <c r="G5104" s="276">
        <v>45729</v>
      </c>
      <c r="H5104">
        <v>20250305667742</v>
      </c>
      <c r="I5104">
        <v>26.265999999999998</v>
      </c>
      <c r="J5104" s="289" t="s">
        <v>350</v>
      </c>
      <c r="K5104" s="289" t="s">
        <v>11604</v>
      </c>
      <c r="L5104" s="289" t="s">
        <v>275</v>
      </c>
      <c r="M5104" s="289" t="s">
        <v>11526</v>
      </c>
      <c r="N5104" s="289" t="s">
        <v>462</v>
      </c>
      <c r="O5104" s="289" t="s">
        <v>291</v>
      </c>
      <c r="P5104" s="289" t="str">
        <f>VLOOKUP(CAT_Details[[#This Row],[Delivery Bp Customer Code]],Table6[],2,0)</f>
        <v>DX01-L5</v>
      </c>
    </row>
    <row r="5105" spans="1:16" x14ac:dyDescent="0.25">
      <c r="A5105" s="289" t="s">
        <v>285</v>
      </c>
      <c r="B5105">
        <v>18</v>
      </c>
      <c r="C5105">
        <v>1768</v>
      </c>
      <c r="D5105">
        <v>7.2</v>
      </c>
      <c r="E5105" s="289" t="s">
        <v>11603</v>
      </c>
      <c r="F5105">
        <v>5015360627</v>
      </c>
      <c r="G5105" s="276">
        <v>45729</v>
      </c>
      <c r="H5105" s="5">
        <v>20250305667745</v>
      </c>
      <c r="I5105">
        <v>16.588999999999999</v>
      </c>
      <c r="J5105" s="289" t="s">
        <v>350</v>
      </c>
      <c r="K5105" s="289" t="s">
        <v>11605</v>
      </c>
      <c r="L5105" s="289" t="s">
        <v>275</v>
      </c>
      <c r="M5105" s="289" t="s">
        <v>11526</v>
      </c>
      <c r="N5105" s="289" t="s">
        <v>462</v>
      </c>
      <c r="O5105" s="289" t="s">
        <v>291</v>
      </c>
      <c r="P5105" s="289" t="str">
        <f>VLOOKUP(CAT_Details[[#This Row],[Delivery Bp Customer Code]],Table6[],2,0)</f>
        <v>DX01-L5</v>
      </c>
    </row>
    <row r="5106" spans="1:16" x14ac:dyDescent="0.25">
      <c r="A5106" s="289" t="s">
        <v>521</v>
      </c>
      <c r="B5106">
        <v>15</v>
      </c>
      <c r="C5106">
        <v>626</v>
      </c>
      <c r="D5106">
        <v>6</v>
      </c>
      <c r="E5106" s="289" t="s">
        <v>11576</v>
      </c>
      <c r="F5106">
        <v>5015331387</v>
      </c>
      <c r="G5106" s="276">
        <v>45729</v>
      </c>
      <c r="H5106">
        <v>20250304666041</v>
      </c>
      <c r="I5106">
        <v>8.8320000000000007</v>
      </c>
      <c r="J5106" s="289" t="s">
        <v>383</v>
      </c>
      <c r="K5106" s="289" t="s">
        <v>11606</v>
      </c>
      <c r="L5106" s="289" t="s">
        <v>275</v>
      </c>
      <c r="M5106" s="289" t="s">
        <v>11578</v>
      </c>
      <c r="N5106" s="289" t="s">
        <v>609</v>
      </c>
      <c r="O5106" s="289" t="s">
        <v>525</v>
      </c>
      <c r="P5106" s="289" t="str">
        <f>VLOOKUP(CAT_Details[[#This Row],[Delivery Bp Customer Code]],Table6[],2,0)</f>
        <v>No Loc</v>
      </c>
    </row>
    <row r="5107" spans="1:16" x14ac:dyDescent="0.25">
      <c r="A5107" s="289" t="s">
        <v>521</v>
      </c>
      <c r="B5107">
        <v>1</v>
      </c>
      <c r="C5107">
        <v>752</v>
      </c>
      <c r="D5107">
        <v>0.53</v>
      </c>
      <c r="E5107" s="289" t="s">
        <v>11607</v>
      </c>
      <c r="F5107">
        <v>5015347036</v>
      </c>
      <c r="G5107" s="276">
        <v>45729</v>
      </c>
      <c r="H5107">
        <v>20250306668270</v>
      </c>
      <c r="I5107">
        <v>1.1850000000000001</v>
      </c>
      <c r="J5107" s="289" t="s">
        <v>294</v>
      </c>
      <c r="K5107" s="289" t="s">
        <v>11608</v>
      </c>
      <c r="L5107" s="289" t="s">
        <v>275</v>
      </c>
      <c r="M5107" s="289" t="s">
        <v>11550</v>
      </c>
      <c r="N5107" s="289" t="s">
        <v>606</v>
      </c>
      <c r="O5107" s="289" t="s">
        <v>525</v>
      </c>
      <c r="P5107" s="289" t="str">
        <f>VLOOKUP(CAT_Details[[#This Row],[Delivery Bp Customer Code]],Table6[],2,0)</f>
        <v>No Loc</v>
      </c>
    </row>
    <row r="5108" spans="1:16" x14ac:dyDescent="0.25">
      <c r="A5108" s="289" t="s">
        <v>521</v>
      </c>
      <c r="B5108">
        <v>1</v>
      </c>
      <c r="C5108">
        <v>23</v>
      </c>
      <c r="D5108">
        <v>0.34</v>
      </c>
      <c r="E5108" s="289" t="s">
        <v>11609</v>
      </c>
      <c r="F5108">
        <v>5015360199</v>
      </c>
      <c r="G5108" s="276">
        <v>45729</v>
      </c>
      <c r="H5108">
        <v>20250307669692</v>
      </c>
      <c r="I5108">
        <v>0.64</v>
      </c>
      <c r="J5108" s="289" t="s">
        <v>324</v>
      </c>
      <c r="K5108" s="289" t="s">
        <v>11610</v>
      </c>
      <c r="L5108" s="289" t="s">
        <v>275</v>
      </c>
      <c r="M5108" s="289" t="s">
        <v>11611</v>
      </c>
      <c r="N5108" s="289" t="s">
        <v>2172</v>
      </c>
      <c r="O5108" s="289" t="s">
        <v>525</v>
      </c>
      <c r="P5108" s="289" t="str">
        <f>VLOOKUP(CAT_Details[[#This Row],[Delivery Bp Customer Code]],Table6[],2,0)</f>
        <v>No Loc</v>
      </c>
    </row>
    <row r="5109" spans="1:16" x14ac:dyDescent="0.25">
      <c r="A5109" s="289" t="s">
        <v>521</v>
      </c>
      <c r="B5109">
        <v>16</v>
      </c>
      <c r="C5109">
        <v>5756.96</v>
      </c>
      <c r="D5109">
        <v>6.4</v>
      </c>
      <c r="E5109" s="289" t="s">
        <v>11612</v>
      </c>
      <c r="F5109">
        <v>5015360649</v>
      </c>
      <c r="G5109" s="276">
        <v>45729</v>
      </c>
      <c r="H5109">
        <v>20250306668067</v>
      </c>
      <c r="I5109">
        <v>5.53</v>
      </c>
      <c r="J5109" s="289" t="s">
        <v>350</v>
      </c>
      <c r="K5109" s="289" t="s">
        <v>11613</v>
      </c>
      <c r="L5109" s="289" t="s">
        <v>275</v>
      </c>
      <c r="M5109" s="289" t="s">
        <v>11302</v>
      </c>
      <c r="N5109" s="289" t="s">
        <v>528</v>
      </c>
      <c r="O5109" s="289" t="s">
        <v>525</v>
      </c>
      <c r="P5109" s="289" t="str">
        <f>VLOOKUP(CAT_Details[[#This Row],[Delivery Bp Customer Code]],Table6[],2,0)</f>
        <v>No Loc</v>
      </c>
    </row>
    <row r="5110" spans="1:16" x14ac:dyDescent="0.25">
      <c r="A5110" s="289" t="s">
        <v>521</v>
      </c>
      <c r="B5110">
        <v>21</v>
      </c>
      <c r="C5110">
        <v>2142</v>
      </c>
      <c r="D5110">
        <v>8.4</v>
      </c>
      <c r="E5110" s="289" t="s">
        <v>11614</v>
      </c>
      <c r="F5110">
        <v>5015390589</v>
      </c>
      <c r="G5110" s="276">
        <v>45729</v>
      </c>
      <c r="H5110">
        <v>20250310670055</v>
      </c>
      <c r="I5110">
        <v>20.16</v>
      </c>
      <c r="J5110" s="289" t="s">
        <v>302</v>
      </c>
      <c r="K5110" s="289" t="s">
        <v>11615</v>
      </c>
      <c r="L5110" s="289" t="s">
        <v>275</v>
      </c>
      <c r="M5110" s="289" t="s">
        <v>11543</v>
      </c>
      <c r="N5110" s="289" t="s">
        <v>694</v>
      </c>
      <c r="O5110" s="289" t="s">
        <v>525</v>
      </c>
      <c r="P5110" s="289" t="str">
        <f>VLOOKUP(CAT_Details[[#This Row],[Delivery Bp Customer Code]],Table6[],2,0)</f>
        <v>No Loc</v>
      </c>
    </row>
    <row r="5111" spans="1:16" x14ac:dyDescent="0.25">
      <c r="A5111" s="289" t="s">
        <v>272</v>
      </c>
      <c r="B5111">
        <v>6</v>
      </c>
      <c r="C5111">
        <v>1205</v>
      </c>
      <c r="D5111">
        <v>2.4</v>
      </c>
      <c r="E5111" s="289" t="s">
        <v>11556</v>
      </c>
      <c r="F5111">
        <v>5015331341</v>
      </c>
      <c r="G5111" s="276">
        <v>45729</v>
      </c>
      <c r="H5111">
        <v>20250303665041</v>
      </c>
      <c r="I5111">
        <v>6.5279999999999996</v>
      </c>
      <c r="J5111" s="289" t="s">
        <v>294</v>
      </c>
      <c r="K5111" s="289" t="s">
        <v>11616</v>
      </c>
      <c r="L5111" s="289" t="s">
        <v>275</v>
      </c>
      <c r="M5111" s="289" t="s">
        <v>11558</v>
      </c>
      <c r="N5111" s="289" t="s">
        <v>555</v>
      </c>
      <c r="O5111" s="289" t="s">
        <v>277</v>
      </c>
      <c r="P5111" s="289" t="str">
        <f>VLOOKUP(CAT_Details[[#This Row],[Delivery Bp Customer Code]],Table6[],2,0)</f>
        <v>U2-L5</v>
      </c>
    </row>
    <row r="5112" spans="1:16" x14ac:dyDescent="0.25">
      <c r="A5112" s="289" t="s">
        <v>272</v>
      </c>
      <c r="B5112">
        <v>25</v>
      </c>
      <c r="C5112">
        <v>12750</v>
      </c>
      <c r="D5112">
        <v>10</v>
      </c>
      <c r="E5112" s="289" t="s">
        <v>11617</v>
      </c>
      <c r="F5112">
        <v>5015346876</v>
      </c>
      <c r="G5112" s="276">
        <v>45729</v>
      </c>
      <c r="H5112">
        <v>20250306668216</v>
      </c>
      <c r="I5112">
        <v>24</v>
      </c>
      <c r="J5112" s="289" t="s">
        <v>324</v>
      </c>
      <c r="K5112" s="289" t="s">
        <v>11618</v>
      </c>
      <c r="L5112" s="289" t="s">
        <v>275</v>
      </c>
      <c r="M5112" s="289" t="s">
        <v>11619</v>
      </c>
      <c r="N5112" s="289" t="s">
        <v>4907</v>
      </c>
      <c r="O5112" s="289" t="s">
        <v>277</v>
      </c>
      <c r="P5112" s="289" t="str">
        <f>VLOOKUP(CAT_Details[[#This Row],[Delivery Bp Customer Code]],Table6[],2,0)</f>
        <v>U2-L5</v>
      </c>
    </row>
    <row r="5113" spans="1:16" x14ac:dyDescent="0.25">
      <c r="A5113" s="289" t="s">
        <v>272</v>
      </c>
      <c r="B5113">
        <v>2</v>
      </c>
      <c r="C5113">
        <v>386</v>
      </c>
      <c r="D5113">
        <v>0.59</v>
      </c>
      <c r="E5113" s="289" t="s">
        <v>11559</v>
      </c>
      <c r="F5113">
        <v>5015346909</v>
      </c>
      <c r="G5113" s="276">
        <v>45729</v>
      </c>
      <c r="H5113" s="5">
        <v>20250304666126</v>
      </c>
      <c r="I5113">
        <v>0.38200000000000001</v>
      </c>
      <c r="J5113" s="289" t="s">
        <v>1047</v>
      </c>
      <c r="K5113" s="289" t="s">
        <v>11620</v>
      </c>
      <c r="L5113" s="289" t="s">
        <v>275</v>
      </c>
      <c r="M5113" s="289" t="s">
        <v>11550</v>
      </c>
      <c r="N5113" s="289" t="s">
        <v>1049</v>
      </c>
      <c r="O5113" s="289" t="s">
        <v>277</v>
      </c>
      <c r="P5113" s="289" t="str">
        <f>VLOOKUP(CAT_Details[[#This Row],[Delivery Bp Customer Code]],Table6[],2,0)</f>
        <v>U2-L5</v>
      </c>
    </row>
    <row r="5114" spans="1:16" x14ac:dyDescent="0.25">
      <c r="A5114" s="289" t="s">
        <v>272</v>
      </c>
      <c r="B5114">
        <v>4</v>
      </c>
      <c r="C5114">
        <v>540</v>
      </c>
      <c r="D5114">
        <v>1.6</v>
      </c>
      <c r="E5114" s="289" t="s">
        <v>11621</v>
      </c>
      <c r="F5114">
        <v>5015346972</v>
      </c>
      <c r="G5114" s="276">
        <v>45729</v>
      </c>
      <c r="H5114">
        <v>20250303665419</v>
      </c>
      <c r="I5114">
        <v>3.0720000000000001</v>
      </c>
      <c r="J5114" s="289" t="s">
        <v>324</v>
      </c>
      <c r="K5114" s="289" t="s">
        <v>11622</v>
      </c>
      <c r="L5114" s="289" t="s">
        <v>275</v>
      </c>
      <c r="M5114" s="289" t="s">
        <v>11590</v>
      </c>
      <c r="N5114" s="289" t="s">
        <v>562</v>
      </c>
      <c r="O5114" s="289" t="s">
        <v>277</v>
      </c>
      <c r="P5114" s="289" t="str">
        <f>VLOOKUP(CAT_Details[[#This Row],[Delivery Bp Customer Code]],Table6[],2,0)</f>
        <v>U2-L5</v>
      </c>
    </row>
    <row r="5115" spans="1:16" x14ac:dyDescent="0.25">
      <c r="A5115" s="289" t="s">
        <v>272</v>
      </c>
      <c r="B5115">
        <v>9</v>
      </c>
      <c r="C5115">
        <v>673</v>
      </c>
      <c r="D5115">
        <v>2.06</v>
      </c>
      <c r="E5115" s="289" t="s">
        <v>11564</v>
      </c>
      <c r="F5115">
        <v>5015360293</v>
      </c>
      <c r="G5115" s="276">
        <v>45729</v>
      </c>
      <c r="H5115">
        <v>20250303665467</v>
      </c>
      <c r="I5115">
        <v>2.5950000000000002</v>
      </c>
      <c r="J5115" s="289" t="s">
        <v>350</v>
      </c>
      <c r="K5115" s="289" t="s">
        <v>11623</v>
      </c>
      <c r="L5115" s="289" t="s">
        <v>275</v>
      </c>
      <c r="M5115" s="289" t="s">
        <v>11537</v>
      </c>
      <c r="N5115" s="289" t="s">
        <v>540</v>
      </c>
      <c r="O5115" s="289" t="s">
        <v>277</v>
      </c>
      <c r="P5115" s="289" t="str">
        <f>VLOOKUP(CAT_Details[[#This Row],[Delivery Bp Customer Code]],Table6[],2,0)</f>
        <v>U2-L5</v>
      </c>
    </row>
    <row r="5116" spans="1:16" x14ac:dyDescent="0.25">
      <c r="A5116" s="289" t="s">
        <v>272</v>
      </c>
      <c r="B5116">
        <v>7</v>
      </c>
      <c r="C5116">
        <v>1662</v>
      </c>
      <c r="D5116">
        <v>1.4</v>
      </c>
      <c r="E5116" s="289" t="s">
        <v>11624</v>
      </c>
      <c r="F5116">
        <v>5015360357</v>
      </c>
      <c r="G5116" s="276">
        <v>45729</v>
      </c>
      <c r="H5116" s="5">
        <v>20250303665475</v>
      </c>
      <c r="I5116">
        <v>2.7120000000000002</v>
      </c>
      <c r="J5116" s="289" t="s">
        <v>350</v>
      </c>
      <c r="K5116" s="289" t="s">
        <v>11625</v>
      </c>
      <c r="L5116" s="289" t="s">
        <v>275</v>
      </c>
      <c r="M5116" s="289" t="s">
        <v>11626</v>
      </c>
      <c r="N5116" s="289" t="s">
        <v>544</v>
      </c>
      <c r="O5116" s="289" t="s">
        <v>277</v>
      </c>
      <c r="P5116" s="289" t="str">
        <f>VLOOKUP(CAT_Details[[#This Row],[Delivery Bp Customer Code]],Table6[],2,0)</f>
        <v>U2-L5</v>
      </c>
    </row>
    <row r="5117" spans="1:16" x14ac:dyDescent="0.25">
      <c r="A5117" s="289" t="s">
        <v>272</v>
      </c>
      <c r="B5117">
        <v>3</v>
      </c>
      <c r="C5117">
        <v>615</v>
      </c>
      <c r="D5117">
        <v>1.2</v>
      </c>
      <c r="E5117" s="289" t="s">
        <v>11522</v>
      </c>
      <c r="F5117">
        <v>5015360395</v>
      </c>
      <c r="G5117" s="276">
        <v>45729</v>
      </c>
      <c r="H5117">
        <v>20250306668020</v>
      </c>
      <c r="I5117">
        <v>2.88</v>
      </c>
      <c r="J5117" s="289" t="s">
        <v>350</v>
      </c>
      <c r="K5117" s="289" t="s">
        <v>11627</v>
      </c>
      <c r="L5117" s="289" t="s">
        <v>275</v>
      </c>
      <c r="M5117" s="289" t="s">
        <v>11505</v>
      </c>
      <c r="N5117" s="289" t="s">
        <v>999</v>
      </c>
      <c r="O5117" s="289" t="s">
        <v>277</v>
      </c>
      <c r="P5117" s="289" t="str">
        <f>VLOOKUP(CAT_Details[[#This Row],[Delivery Bp Customer Code]],Table6[],2,0)</f>
        <v>U2-L5</v>
      </c>
    </row>
    <row r="5118" spans="1:16" x14ac:dyDescent="0.25">
      <c r="A5118" s="289" t="s">
        <v>272</v>
      </c>
      <c r="B5118">
        <v>1</v>
      </c>
      <c r="C5118">
        <v>98</v>
      </c>
      <c r="D5118">
        <v>0.4</v>
      </c>
      <c r="E5118" s="289" t="s">
        <v>11628</v>
      </c>
      <c r="F5118">
        <v>5015360484</v>
      </c>
      <c r="G5118" s="276">
        <v>45729</v>
      </c>
      <c r="H5118">
        <v>20250306668876</v>
      </c>
      <c r="I5118">
        <v>0.96</v>
      </c>
      <c r="J5118" s="289" t="s">
        <v>350</v>
      </c>
      <c r="K5118" s="289" t="s">
        <v>11629</v>
      </c>
      <c r="L5118" s="289" t="s">
        <v>275</v>
      </c>
      <c r="M5118" s="289" t="s">
        <v>11505</v>
      </c>
      <c r="N5118" s="289" t="s">
        <v>1329</v>
      </c>
      <c r="O5118" s="289" t="s">
        <v>277</v>
      </c>
      <c r="P5118" s="289" t="str">
        <f>VLOOKUP(CAT_Details[[#This Row],[Delivery Bp Customer Code]],Table6[],2,0)</f>
        <v>U2-L5</v>
      </c>
    </row>
    <row r="5119" spans="1:16" x14ac:dyDescent="0.25">
      <c r="A5119" s="289" t="s">
        <v>272</v>
      </c>
      <c r="B5119">
        <v>30</v>
      </c>
      <c r="C5119">
        <v>3870</v>
      </c>
      <c r="D5119">
        <v>12</v>
      </c>
      <c r="E5119" s="289" t="s">
        <v>11630</v>
      </c>
      <c r="F5119">
        <v>5015360533</v>
      </c>
      <c r="G5119" s="276">
        <v>45729</v>
      </c>
      <c r="H5119" s="5">
        <v>20250306668327</v>
      </c>
      <c r="I5119">
        <v>27.36</v>
      </c>
      <c r="J5119" s="289" t="s">
        <v>350</v>
      </c>
      <c r="K5119" s="289" t="s">
        <v>11631</v>
      </c>
      <c r="L5119" s="289" t="s">
        <v>275</v>
      </c>
      <c r="M5119" s="289" t="s">
        <v>11302</v>
      </c>
      <c r="N5119" s="289" t="s">
        <v>472</v>
      </c>
      <c r="O5119" s="289" t="s">
        <v>277</v>
      </c>
      <c r="P5119" s="289" t="str">
        <f>VLOOKUP(CAT_Details[[#This Row],[Delivery Bp Customer Code]],Table6[],2,0)</f>
        <v>U2-L5</v>
      </c>
    </row>
    <row r="5120" spans="1:16" x14ac:dyDescent="0.25">
      <c r="A5120" s="289" t="s">
        <v>272</v>
      </c>
      <c r="B5120">
        <v>1</v>
      </c>
      <c r="C5120">
        <v>58</v>
      </c>
      <c r="D5120">
        <v>0.47</v>
      </c>
      <c r="E5120" s="289" t="s">
        <v>11574</v>
      </c>
      <c r="F5120">
        <v>5015390502</v>
      </c>
      <c r="G5120" s="276">
        <v>45729</v>
      </c>
      <c r="H5120">
        <v>20250310669964</v>
      </c>
      <c r="I5120">
        <v>1.079</v>
      </c>
      <c r="J5120" s="289" t="s">
        <v>273</v>
      </c>
      <c r="K5120" s="289" t="s">
        <v>11632</v>
      </c>
      <c r="L5120" s="289" t="s">
        <v>275</v>
      </c>
      <c r="M5120" s="289" t="s">
        <v>11546</v>
      </c>
      <c r="N5120" s="289" t="s">
        <v>519</v>
      </c>
      <c r="O5120" s="289" t="s">
        <v>277</v>
      </c>
      <c r="P5120" s="289" t="str">
        <f>VLOOKUP(CAT_Details[[#This Row],[Delivery Bp Customer Code]],Table6[],2,0)</f>
        <v>U2-L5</v>
      </c>
    </row>
    <row r="5121" spans="1:16" x14ac:dyDescent="0.25">
      <c r="A5121" s="289" t="s">
        <v>4794</v>
      </c>
      <c r="B5121">
        <v>1</v>
      </c>
      <c r="C5121">
        <v>7</v>
      </c>
      <c r="D5121">
        <v>0.04</v>
      </c>
      <c r="E5121" s="289" t="s">
        <v>11633</v>
      </c>
      <c r="F5121">
        <v>5015315772</v>
      </c>
      <c r="G5121" s="276">
        <v>45729</v>
      </c>
      <c r="H5121">
        <v>20250303664894</v>
      </c>
      <c r="I5121">
        <v>0.02</v>
      </c>
      <c r="J5121" s="289" t="s">
        <v>294</v>
      </c>
      <c r="K5121" s="289" t="s">
        <v>11634</v>
      </c>
      <c r="L5121" s="289" t="s">
        <v>275</v>
      </c>
      <c r="M5121" s="289" t="s">
        <v>11213</v>
      </c>
      <c r="N5121" s="289" t="s">
        <v>1413</v>
      </c>
      <c r="O5121" s="289" t="s">
        <v>4798</v>
      </c>
      <c r="P5121" s="289" t="str">
        <f>VLOOKUP(CAT_Details[[#This Row],[Delivery Bp Customer Code]],Table6[],2,0)</f>
        <v>MY02</v>
      </c>
    </row>
    <row r="5122" spans="1:16" x14ac:dyDescent="0.25">
      <c r="A5122" s="289" t="s">
        <v>5576</v>
      </c>
      <c r="B5122">
        <v>12</v>
      </c>
      <c r="C5122">
        <v>13200</v>
      </c>
      <c r="D5122">
        <v>7.2</v>
      </c>
      <c r="E5122" s="289" t="s">
        <v>11635</v>
      </c>
      <c r="F5122">
        <v>5015389988</v>
      </c>
      <c r="G5122" s="276">
        <v>45729</v>
      </c>
      <c r="H5122">
        <v>20250306668458</v>
      </c>
      <c r="I5122">
        <v>31.103999999999999</v>
      </c>
      <c r="J5122" s="289" t="s">
        <v>273</v>
      </c>
      <c r="K5122" s="289" t="s">
        <v>11636</v>
      </c>
      <c r="L5122" s="289" t="s">
        <v>275</v>
      </c>
      <c r="M5122" s="289" t="s">
        <v>11546</v>
      </c>
      <c r="N5122" s="289" t="s">
        <v>6556</v>
      </c>
      <c r="O5122" s="289" t="s">
        <v>5579</v>
      </c>
      <c r="P5122" s="289" t="str">
        <f>VLOOKUP(CAT_Details[[#This Row],[Delivery Bp Customer Code]],Table6[],2,0)</f>
        <v>No Loc</v>
      </c>
    </row>
    <row r="5123" spans="1:16" x14ac:dyDescent="0.25">
      <c r="A5123" s="289" t="s">
        <v>75</v>
      </c>
      <c r="B5123">
        <v>4</v>
      </c>
      <c r="C5123">
        <v>53.48</v>
      </c>
      <c r="D5123">
        <v>0.12</v>
      </c>
      <c r="E5123" s="289" t="s">
        <v>11637</v>
      </c>
      <c r="F5123">
        <v>5015331226</v>
      </c>
      <c r="G5123" s="276">
        <v>45730</v>
      </c>
      <c r="H5123">
        <v>20250303664896</v>
      </c>
      <c r="I5123">
        <v>0.04</v>
      </c>
      <c r="J5123" s="289" t="s">
        <v>324</v>
      </c>
      <c r="K5123" s="289" t="s">
        <v>11638</v>
      </c>
      <c r="L5123" s="289" t="s">
        <v>275</v>
      </c>
      <c r="M5123" s="289" t="s">
        <v>11508</v>
      </c>
      <c r="N5123" s="289" t="s">
        <v>3884</v>
      </c>
      <c r="O5123" s="289" t="s">
        <v>2173</v>
      </c>
      <c r="P5123" s="289" t="str">
        <f>VLOOKUP(CAT_Details[[#This Row],[Delivery Bp Customer Code]],Table6[],2,0)</f>
        <v>OYL1</v>
      </c>
    </row>
    <row r="5124" spans="1:16" x14ac:dyDescent="0.25">
      <c r="A5124" s="289" t="s">
        <v>75</v>
      </c>
      <c r="B5124">
        <v>1</v>
      </c>
      <c r="C5124">
        <v>118</v>
      </c>
      <c r="D5124">
        <v>0.2</v>
      </c>
      <c r="E5124" s="289" t="s">
        <v>11637</v>
      </c>
      <c r="F5124">
        <v>5015331227</v>
      </c>
      <c r="G5124" s="276">
        <v>45730</v>
      </c>
      <c r="H5124">
        <v>20250303665387</v>
      </c>
      <c r="I5124">
        <v>0.24</v>
      </c>
      <c r="J5124" s="289" t="s">
        <v>324</v>
      </c>
      <c r="K5124" s="289" t="s">
        <v>11639</v>
      </c>
      <c r="L5124" s="289" t="s">
        <v>275</v>
      </c>
      <c r="M5124" s="289" t="s">
        <v>11508</v>
      </c>
      <c r="N5124" s="289" t="s">
        <v>3884</v>
      </c>
      <c r="O5124" s="289" t="s">
        <v>2173</v>
      </c>
      <c r="P5124" s="289" t="str">
        <f>VLOOKUP(CAT_Details[[#This Row],[Delivery Bp Customer Code]],Table6[],2,0)</f>
        <v>OYL1</v>
      </c>
    </row>
    <row r="5125" spans="1:16" x14ac:dyDescent="0.25">
      <c r="A5125" s="289" t="s">
        <v>75</v>
      </c>
      <c r="B5125">
        <v>1</v>
      </c>
      <c r="C5125">
        <v>9</v>
      </c>
      <c r="D5125">
        <v>0.1</v>
      </c>
      <c r="E5125" s="289" t="s">
        <v>11640</v>
      </c>
      <c r="F5125">
        <v>5015346758</v>
      </c>
      <c r="G5125" s="276">
        <v>45730</v>
      </c>
      <c r="H5125" s="5">
        <v>20250304666360</v>
      </c>
      <c r="I5125">
        <v>5.2999999999999999E-2</v>
      </c>
      <c r="J5125" s="289" t="s">
        <v>294</v>
      </c>
      <c r="K5125" s="289" t="s">
        <v>11641</v>
      </c>
      <c r="L5125" s="289" t="s">
        <v>275</v>
      </c>
      <c r="M5125" s="289" t="s">
        <v>11550</v>
      </c>
      <c r="N5125" s="289" t="s">
        <v>555</v>
      </c>
      <c r="O5125" s="289" t="s">
        <v>2173</v>
      </c>
      <c r="P5125" s="289" t="str">
        <f>VLOOKUP(CAT_Details[[#This Row],[Delivery Bp Customer Code]],Table6[],2,0)</f>
        <v>OYL1</v>
      </c>
    </row>
    <row r="5126" spans="1:16" x14ac:dyDescent="0.25">
      <c r="A5126" s="289" t="s">
        <v>75</v>
      </c>
      <c r="B5126">
        <v>1</v>
      </c>
      <c r="C5126">
        <v>135</v>
      </c>
      <c r="D5126">
        <v>0.4</v>
      </c>
      <c r="E5126" s="289" t="s">
        <v>11642</v>
      </c>
      <c r="F5126">
        <v>5015347040</v>
      </c>
      <c r="G5126" s="276">
        <v>45730</v>
      </c>
      <c r="H5126" s="5">
        <v>20250304666313</v>
      </c>
      <c r="I5126">
        <v>0.69099999999999995</v>
      </c>
      <c r="J5126" s="289" t="s">
        <v>438</v>
      </c>
      <c r="K5126" s="289" t="s">
        <v>11643</v>
      </c>
      <c r="L5126" s="289" t="s">
        <v>275</v>
      </c>
      <c r="M5126" s="289" t="s">
        <v>11289</v>
      </c>
      <c r="N5126" s="289" t="s">
        <v>1774</v>
      </c>
      <c r="O5126" s="289" t="s">
        <v>5281</v>
      </c>
      <c r="P5126" s="289" t="str">
        <f>VLOOKUP(CAT_Details[[#This Row],[Delivery Bp Customer Code]],Table6[],2,0)</f>
        <v>DK-LW08</v>
      </c>
    </row>
    <row r="5127" spans="1:16" x14ac:dyDescent="0.25">
      <c r="A5127" s="289" t="s">
        <v>75</v>
      </c>
      <c r="B5127">
        <v>1</v>
      </c>
      <c r="C5127">
        <v>87.5</v>
      </c>
      <c r="D5127">
        <v>0.4</v>
      </c>
      <c r="E5127" s="289" t="s">
        <v>11644</v>
      </c>
      <c r="F5127">
        <v>5015360433</v>
      </c>
      <c r="G5127" s="276">
        <v>45730</v>
      </c>
      <c r="H5127">
        <v>20250306668034</v>
      </c>
      <c r="I5127">
        <v>0.38400000000000001</v>
      </c>
      <c r="J5127" s="289" t="s">
        <v>345</v>
      </c>
      <c r="K5127" s="289" t="s">
        <v>11645</v>
      </c>
      <c r="L5127" s="289" t="s">
        <v>275</v>
      </c>
      <c r="M5127" s="289" t="s">
        <v>11465</v>
      </c>
      <c r="N5127" s="289" t="s">
        <v>3308</v>
      </c>
      <c r="O5127" s="289" t="s">
        <v>2173</v>
      </c>
      <c r="P5127" s="289" t="str">
        <f>VLOOKUP(CAT_Details[[#This Row],[Delivery Bp Customer Code]],Table6[],2,0)</f>
        <v>OYL1</v>
      </c>
    </row>
    <row r="5128" spans="1:16" x14ac:dyDescent="0.25">
      <c r="A5128" s="289" t="s">
        <v>75</v>
      </c>
      <c r="B5128">
        <v>18</v>
      </c>
      <c r="C5128">
        <v>12400</v>
      </c>
      <c r="D5128">
        <v>7.2</v>
      </c>
      <c r="E5128" s="289" t="s">
        <v>11646</v>
      </c>
      <c r="F5128">
        <v>5015375577</v>
      </c>
      <c r="G5128" s="276">
        <v>45730</v>
      </c>
      <c r="H5128">
        <v>20250306668672</v>
      </c>
      <c r="I5128">
        <v>10.368</v>
      </c>
      <c r="J5128" s="289" t="s">
        <v>324</v>
      </c>
      <c r="K5128" s="289" t="s">
        <v>11647</v>
      </c>
      <c r="L5128" s="289" t="s">
        <v>275</v>
      </c>
      <c r="M5128" s="289" t="s">
        <v>11648</v>
      </c>
      <c r="N5128" s="289" t="s">
        <v>2496</v>
      </c>
      <c r="O5128" s="289" t="s">
        <v>2173</v>
      </c>
      <c r="P5128" s="289" t="str">
        <f>VLOOKUP(CAT_Details[[#This Row],[Delivery Bp Customer Code]],Table6[],2,0)</f>
        <v>OYL1</v>
      </c>
    </row>
    <row r="5129" spans="1:16" x14ac:dyDescent="0.25">
      <c r="A5129" s="289" t="s">
        <v>75</v>
      </c>
      <c r="B5129">
        <v>5</v>
      </c>
      <c r="C5129">
        <v>30.85</v>
      </c>
      <c r="D5129">
        <v>0.12</v>
      </c>
      <c r="E5129" s="289" t="s">
        <v>11649</v>
      </c>
      <c r="F5129">
        <v>5015376246</v>
      </c>
      <c r="G5129" s="276">
        <v>45730</v>
      </c>
      <c r="H5129">
        <v>20250307669131</v>
      </c>
      <c r="I5129">
        <v>0.03</v>
      </c>
      <c r="J5129" s="289" t="s">
        <v>324</v>
      </c>
      <c r="K5129" s="289" t="s">
        <v>11650</v>
      </c>
      <c r="L5129" s="289" t="s">
        <v>275</v>
      </c>
      <c r="M5129" s="289" t="s">
        <v>11648</v>
      </c>
      <c r="N5129" s="289" t="s">
        <v>2242</v>
      </c>
      <c r="O5129" s="289" t="s">
        <v>2173</v>
      </c>
      <c r="P5129" s="289" t="str">
        <f>VLOOKUP(CAT_Details[[#This Row],[Delivery Bp Customer Code]],Table6[],2,0)</f>
        <v>OYL1</v>
      </c>
    </row>
    <row r="5130" spans="1:16" x14ac:dyDescent="0.25">
      <c r="A5130" s="289" t="s">
        <v>75</v>
      </c>
      <c r="B5130">
        <v>4</v>
      </c>
      <c r="C5130">
        <v>1972</v>
      </c>
      <c r="D5130">
        <v>1.6</v>
      </c>
      <c r="E5130" s="289" t="s">
        <v>11651</v>
      </c>
      <c r="F5130">
        <v>5015390023</v>
      </c>
      <c r="G5130" s="276">
        <v>45730</v>
      </c>
      <c r="H5130" s="5">
        <v>20250304666687</v>
      </c>
      <c r="I5130">
        <v>3.84</v>
      </c>
      <c r="J5130" s="289" t="s">
        <v>280</v>
      </c>
      <c r="K5130" s="289" t="s">
        <v>11652</v>
      </c>
      <c r="L5130" s="289" t="s">
        <v>275</v>
      </c>
      <c r="M5130" s="289" t="s">
        <v>11653</v>
      </c>
      <c r="N5130" s="289" t="s">
        <v>868</v>
      </c>
      <c r="O5130" s="289" t="s">
        <v>2173</v>
      </c>
      <c r="P5130" s="289" t="str">
        <f>VLOOKUP(CAT_Details[[#This Row],[Delivery Bp Customer Code]],Table6[],2,0)</f>
        <v>OYL1</v>
      </c>
    </row>
    <row r="5131" spans="1:16" x14ac:dyDescent="0.25">
      <c r="A5131" s="289" t="s">
        <v>941</v>
      </c>
      <c r="B5131">
        <v>1</v>
      </c>
      <c r="C5131">
        <v>2</v>
      </c>
      <c r="D5131">
        <v>0.03</v>
      </c>
      <c r="E5131" s="289" t="s">
        <v>11654</v>
      </c>
      <c r="F5131">
        <v>5015375632</v>
      </c>
      <c r="G5131" s="276">
        <v>45730</v>
      </c>
      <c r="H5131" s="5">
        <v>20250305667613</v>
      </c>
      <c r="I5131">
        <v>1.6E-2</v>
      </c>
      <c r="J5131" s="289" t="s">
        <v>350</v>
      </c>
      <c r="K5131" s="289" t="s">
        <v>11655</v>
      </c>
      <c r="L5131" s="289" t="s">
        <v>275</v>
      </c>
      <c r="M5131" s="289" t="s">
        <v>11505</v>
      </c>
      <c r="N5131" s="289" t="s">
        <v>2252</v>
      </c>
      <c r="O5131" s="289" t="s">
        <v>945</v>
      </c>
      <c r="P5131" s="289" t="str">
        <f>VLOOKUP(CAT_Details[[#This Row],[Delivery Bp Customer Code]],Table6[],2,0)</f>
        <v>DK-LW01</v>
      </c>
    </row>
    <row r="5132" spans="1:16" x14ac:dyDescent="0.25">
      <c r="A5132" s="289" t="s">
        <v>3329</v>
      </c>
      <c r="B5132">
        <v>3</v>
      </c>
      <c r="C5132">
        <v>144</v>
      </c>
      <c r="D5132">
        <v>0.6</v>
      </c>
      <c r="E5132" s="289" t="s">
        <v>11656</v>
      </c>
      <c r="F5132">
        <v>5015346925</v>
      </c>
      <c r="G5132" s="276">
        <v>45730</v>
      </c>
      <c r="H5132" s="5">
        <v>20250304666001</v>
      </c>
      <c r="I5132">
        <v>0.79200000000000004</v>
      </c>
      <c r="J5132" s="289" t="s">
        <v>401</v>
      </c>
      <c r="K5132" s="289" t="s">
        <v>11657</v>
      </c>
      <c r="L5132" s="289" t="s">
        <v>275</v>
      </c>
      <c r="M5132" s="289" t="s">
        <v>11658</v>
      </c>
      <c r="N5132" s="289" t="s">
        <v>2533</v>
      </c>
      <c r="O5132" s="289" t="s">
        <v>3332</v>
      </c>
      <c r="P5132" s="289">
        <f>VLOOKUP(CAT_Details[[#This Row],[Delivery Bp Customer Code]],Table6[],2,0)</f>
        <v>3402</v>
      </c>
    </row>
    <row r="5133" spans="1:16" x14ac:dyDescent="0.25">
      <c r="A5133" s="289" t="s">
        <v>3329</v>
      </c>
      <c r="B5133">
        <v>28</v>
      </c>
      <c r="C5133">
        <v>910</v>
      </c>
      <c r="D5133">
        <v>22.4</v>
      </c>
      <c r="E5133" s="289" t="s">
        <v>11659</v>
      </c>
      <c r="F5133">
        <v>5015360352</v>
      </c>
      <c r="G5133" s="276">
        <v>45730</v>
      </c>
      <c r="H5133">
        <v>20250303665092</v>
      </c>
      <c r="I5133">
        <v>64.512</v>
      </c>
      <c r="J5133" s="289" t="s">
        <v>324</v>
      </c>
      <c r="K5133" s="289" t="s">
        <v>11660</v>
      </c>
      <c r="L5133" s="289" t="s">
        <v>275</v>
      </c>
      <c r="M5133" s="289" t="s">
        <v>11661</v>
      </c>
      <c r="N5133" s="289" t="s">
        <v>4100</v>
      </c>
      <c r="O5133" s="289" t="s">
        <v>3332</v>
      </c>
      <c r="P5133" s="289">
        <f>VLOOKUP(CAT_Details[[#This Row],[Delivery Bp Customer Code]],Table6[],2,0)</f>
        <v>3402</v>
      </c>
    </row>
    <row r="5134" spans="1:16" x14ac:dyDescent="0.25">
      <c r="A5134" s="289" t="s">
        <v>3329</v>
      </c>
      <c r="B5134">
        <v>44</v>
      </c>
      <c r="C5134">
        <v>3080</v>
      </c>
      <c r="D5134">
        <v>22</v>
      </c>
      <c r="E5134" s="289" t="s">
        <v>11662</v>
      </c>
      <c r="F5134">
        <v>5015360464</v>
      </c>
      <c r="G5134" s="276">
        <v>45730</v>
      </c>
      <c r="H5134">
        <v>20250303665072</v>
      </c>
      <c r="I5134">
        <v>50.16</v>
      </c>
      <c r="J5134" s="289" t="s">
        <v>324</v>
      </c>
      <c r="K5134" s="289" t="s">
        <v>11663</v>
      </c>
      <c r="L5134" s="289" t="s">
        <v>275</v>
      </c>
      <c r="M5134" s="289" t="s">
        <v>11664</v>
      </c>
      <c r="N5134" s="289" t="s">
        <v>4100</v>
      </c>
      <c r="O5134" s="289" t="s">
        <v>3332</v>
      </c>
      <c r="P5134" s="289">
        <f>VLOOKUP(CAT_Details[[#This Row],[Delivery Bp Customer Code]],Table6[],2,0)</f>
        <v>3402</v>
      </c>
    </row>
    <row r="5135" spans="1:16" x14ac:dyDescent="0.25">
      <c r="A5135" s="289" t="s">
        <v>3329</v>
      </c>
      <c r="B5135">
        <v>3</v>
      </c>
      <c r="C5135">
        <v>273</v>
      </c>
      <c r="D5135">
        <v>0.69</v>
      </c>
      <c r="E5135" s="289" t="s">
        <v>11665</v>
      </c>
      <c r="F5135">
        <v>5015360526</v>
      </c>
      <c r="G5135" s="276">
        <v>45730</v>
      </c>
      <c r="H5135">
        <v>20250305667506</v>
      </c>
      <c r="I5135">
        <v>0.42</v>
      </c>
      <c r="J5135" s="289" t="s">
        <v>1047</v>
      </c>
      <c r="K5135" s="289" t="s">
        <v>11666</v>
      </c>
      <c r="L5135" s="289" t="s">
        <v>275</v>
      </c>
      <c r="M5135" s="289" t="s">
        <v>11667</v>
      </c>
      <c r="N5135" s="289" t="s">
        <v>1049</v>
      </c>
      <c r="O5135" s="289" t="s">
        <v>3332</v>
      </c>
      <c r="P5135" s="289">
        <f>VLOOKUP(CAT_Details[[#This Row],[Delivery Bp Customer Code]],Table6[],2,0)</f>
        <v>3402</v>
      </c>
    </row>
    <row r="5136" spans="1:16" x14ac:dyDescent="0.25">
      <c r="A5136" s="289" t="s">
        <v>3329</v>
      </c>
      <c r="B5136">
        <v>1</v>
      </c>
      <c r="C5136">
        <v>30</v>
      </c>
      <c r="D5136">
        <v>0.2</v>
      </c>
      <c r="E5136" s="289" t="s">
        <v>11668</v>
      </c>
      <c r="F5136">
        <v>5015375120</v>
      </c>
      <c r="G5136" s="276">
        <v>45730</v>
      </c>
      <c r="H5136" s="5">
        <v>20250307669272</v>
      </c>
      <c r="I5136">
        <v>0.16800000000000001</v>
      </c>
      <c r="J5136" s="289" t="s">
        <v>324</v>
      </c>
      <c r="K5136" s="289" t="s">
        <v>11669</v>
      </c>
      <c r="L5136" s="289" t="s">
        <v>275</v>
      </c>
      <c r="M5136" s="289" t="s">
        <v>11648</v>
      </c>
      <c r="N5136" s="289" t="s">
        <v>3986</v>
      </c>
      <c r="O5136" s="289" t="s">
        <v>3332</v>
      </c>
      <c r="P5136" s="289">
        <f>VLOOKUP(CAT_Details[[#This Row],[Delivery Bp Customer Code]],Table6[],2,0)</f>
        <v>3402</v>
      </c>
    </row>
    <row r="5137" spans="1:16" x14ac:dyDescent="0.25">
      <c r="A5137" s="289" t="s">
        <v>3329</v>
      </c>
      <c r="B5137">
        <v>44</v>
      </c>
      <c r="C5137">
        <v>3400</v>
      </c>
      <c r="D5137">
        <v>19.989999999999998</v>
      </c>
      <c r="E5137" s="289" t="s">
        <v>11670</v>
      </c>
      <c r="F5137">
        <v>5015375534</v>
      </c>
      <c r="G5137" s="276">
        <v>45730</v>
      </c>
      <c r="H5137">
        <v>20250307669146</v>
      </c>
      <c r="I5137">
        <v>53.262</v>
      </c>
      <c r="J5137" s="289" t="s">
        <v>350</v>
      </c>
      <c r="K5137" s="289" t="s">
        <v>11671</v>
      </c>
      <c r="L5137" s="289" t="s">
        <v>275</v>
      </c>
      <c r="M5137" s="289" t="s">
        <v>11537</v>
      </c>
      <c r="N5137" s="289" t="s">
        <v>3433</v>
      </c>
      <c r="O5137" s="289" t="s">
        <v>3332</v>
      </c>
      <c r="P5137" s="289">
        <f>VLOOKUP(CAT_Details[[#This Row],[Delivery Bp Customer Code]],Table6[],2,0)</f>
        <v>3402</v>
      </c>
    </row>
    <row r="5138" spans="1:16" x14ac:dyDescent="0.25">
      <c r="A5138" s="289" t="s">
        <v>3329</v>
      </c>
      <c r="B5138">
        <v>37</v>
      </c>
      <c r="C5138">
        <v>14463.67</v>
      </c>
      <c r="D5138">
        <v>13.18</v>
      </c>
      <c r="E5138" s="289" t="s">
        <v>11672</v>
      </c>
      <c r="F5138">
        <v>5015376460</v>
      </c>
      <c r="G5138" s="276">
        <v>45730</v>
      </c>
      <c r="H5138">
        <v>20250304666501</v>
      </c>
      <c r="I5138">
        <v>38.087000000000003</v>
      </c>
      <c r="J5138" s="289" t="s">
        <v>287</v>
      </c>
      <c r="K5138" s="289" t="s">
        <v>11673</v>
      </c>
      <c r="L5138" s="289" t="s">
        <v>275</v>
      </c>
      <c r="M5138" s="289" t="s">
        <v>11674</v>
      </c>
      <c r="N5138" s="289" t="s">
        <v>3790</v>
      </c>
      <c r="O5138" s="289" t="s">
        <v>3332</v>
      </c>
      <c r="P5138" s="289">
        <f>VLOOKUP(CAT_Details[[#This Row],[Delivery Bp Customer Code]],Table6[],2,0)</f>
        <v>3402</v>
      </c>
    </row>
    <row r="5139" spans="1:16" x14ac:dyDescent="0.25">
      <c r="A5139" s="289" t="s">
        <v>3329</v>
      </c>
      <c r="B5139">
        <v>1</v>
      </c>
      <c r="C5139">
        <v>73</v>
      </c>
      <c r="D5139">
        <v>0.4</v>
      </c>
      <c r="E5139" s="289" t="s">
        <v>11675</v>
      </c>
      <c r="F5139">
        <v>5015376477</v>
      </c>
      <c r="G5139" s="276">
        <v>45730</v>
      </c>
      <c r="H5139">
        <v>20250306668808</v>
      </c>
      <c r="I5139">
        <v>0.96</v>
      </c>
      <c r="J5139" s="289" t="s">
        <v>280</v>
      </c>
      <c r="K5139" s="289" t="s">
        <v>11676</v>
      </c>
      <c r="L5139" s="289" t="s">
        <v>275</v>
      </c>
      <c r="M5139" s="289" t="s">
        <v>11498</v>
      </c>
      <c r="N5139" s="289" t="s">
        <v>619</v>
      </c>
      <c r="O5139" s="289" t="s">
        <v>3332</v>
      </c>
      <c r="P5139" s="289">
        <f>VLOOKUP(CAT_Details[[#This Row],[Delivery Bp Customer Code]],Table6[],2,0)</f>
        <v>3402</v>
      </c>
    </row>
    <row r="5140" spans="1:16" x14ac:dyDescent="0.25">
      <c r="A5140" s="289" t="s">
        <v>3329</v>
      </c>
      <c r="B5140">
        <v>3</v>
      </c>
      <c r="C5140">
        <v>729</v>
      </c>
      <c r="D5140">
        <v>1.2</v>
      </c>
      <c r="E5140" s="289" t="s">
        <v>11675</v>
      </c>
      <c r="F5140">
        <v>5015376517</v>
      </c>
      <c r="G5140" s="276">
        <v>45730</v>
      </c>
      <c r="H5140" s="5">
        <v>20250306668803</v>
      </c>
      <c r="I5140">
        <v>2.88</v>
      </c>
      <c r="J5140" s="289" t="s">
        <v>280</v>
      </c>
      <c r="K5140" s="289" t="s">
        <v>11677</v>
      </c>
      <c r="L5140" s="289" t="s">
        <v>275</v>
      </c>
      <c r="M5140" s="289" t="s">
        <v>11498</v>
      </c>
      <c r="N5140" s="289" t="s">
        <v>619</v>
      </c>
      <c r="O5140" s="289" t="s">
        <v>3332</v>
      </c>
      <c r="P5140" s="289">
        <f>VLOOKUP(CAT_Details[[#This Row],[Delivery Bp Customer Code]],Table6[],2,0)</f>
        <v>3402</v>
      </c>
    </row>
    <row r="5141" spans="1:16" x14ac:dyDescent="0.25">
      <c r="A5141" s="289" t="s">
        <v>3329</v>
      </c>
      <c r="B5141">
        <v>2</v>
      </c>
      <c r="C5141">
        <v>18</v>
      </c>
      <c r="D5141">
        <v>0.16</v>
      </c>
      <c r="E5141" s="289" t="s">
        <v>11678</v>
      </c>
      <c r="F5141">
        <v>5015404293</v>
      </c>
      <c r="G5141" s="276">
        <v>45730</v>
      </c>
      <c r="H5141">
        <v>20250306668493</v>
      </c>
      <c r="I5141">
        <v>9.9000000000000005E-2</v>
      </c>
      <c r="J5141" s="289" t="s">
        <v>302</v>
      </c>
      <c r="K5141" s="289" t="s">
        <v>11679</v>
      </c>
      <c r="L5141" s="289" t="s">
        <v>275</v>
      </c>
      <c r="M5141" s="289" t="s">
        <v>11555</v>
      </c>
      <c r="N5141" s="289" t="s">
        <v>450</v>
      </c>
      <c r="O5141" s="289" t="s">
        <v>3332</v>
      </c>
      <c r="P5141" s="289">
        <f>VLOOKUP(CAT_Details[[#This Row],[Delivery Bp Customer Code]],Table6[],2,0)</f>
        <v>3402</v>
      </c>
    </row>
    <row r="5142" spans="1:16" x14ac:dyDescent="0.25">
      <c r="A5142" s="289" t="s">
        <v>3329</v>
      </c>
      <c r="B5142">
        <v>1</v>
      </c>
      <c r="C5142">
        <v>21</v>
      </c>
      <c r="D5142">
        <v>0.08</v>
      </c>
      <c r="E5142" s="289" t="s">
        <v>11678</v>
      </c>
      <c r="F5142">
        <v>5015404294</v>
      </c>
      <c r="G5142" s="276">
        <v>45730</v>
      </c>
      <c r="H5142">
        <v>20250307669506</v>
      </c>
      <c r="I5142">
        <v>7.1999999999999995E-2</v>
      </c>
      <c r="J5142" s="289" t="s">
        <v>302</v>
      </c>
      <c r="K5142" s="289" t="s">
        <v>11680</v>
      </c>
      <c r="L5142" s="289" t="s">
        <v>275</v>
      </c>
      <c r="M5142" s="289" t="s">
        <v>11555</v>
      </c>
      <c r="N5142" s="289" t="s">
        <v>450</v>
      </c>
      <c r="O5142" s="289" t="s">
        <v>3332</v>
      </c>
      <c r="P5142" s="289">
        <f>VLOOKUP(CAT_Details[[#This Row],[Delivery Bp Customer Code]],Table6[],2,0)</f>
        <v>3402</v>
      </c>
    </row>
    <row r="5143" spans="1:16" x14ac:dyDescent="0.25">
      <c r="A5143" s="289" t="s">
        <v>3329</v>
      </c>
      <c r="B5143">
        <v>8</v>
      </c>
      <c r="C5143">
        <v>400</v>
      </c>
      <c r="D5143">
        <v>5.2</v>
      </c>
      <c r="E5143" s="289" t="s">
        <v>11681</v>
      </c>
      <c r="F5143">
        <v>5015404783</v>
      </c>
      <c r="G5143" s="276">
        <v>45730</v>
      </c>
      <c r="H5143">
        <v>20250311671460</v>
      </c>
      <c r="I5143">
        <v>11.587</v>
      </c>
      <c r="J5143" s="289" t="s">
        <v>273</v>
      </c>
      <c r="K5143" s="289" t="s">
        <v>11682</v>
      </c>
      <c r="L5143" s="289" t="s">
        <v>275</v>
      </c>
      <c r="M5143" s="289" t="s">
        <v>11683</v>
      </c>
      <c r="N5143" s="289" t="s">
        <v>1240</v>
      </c>
      <c r="O5143" s="289" t="s">
        <v>3332</v>
      </c>
      <c r="P5143" s="289">
        <f>VLOOKUP(CAT_Details[[#This Row],[Delivery Bp Customer Code]],Table6[],2,0)</f>
        <v>3402</v>
      </c>
    </row>
    <row r="5144" spans="1:16" x14ac:dyDescent="0.25">
      <c r="A5144" s="289" t="s">
        <v>76</v>
      </c>
      <c r="B5144">
        <v>12</v>
      </c>
      <c r="C5144">
        <v>181</v>
      </c>
      <c r="D5144">
        <v>0.49</v>
      </c>
      <c r="E5144" s="289" t="s">
        <v>11684</v>
      </c>
      <c r="F5144">
        <v>5015331498</v>
      </c>
      <c r="G5144" s="276">
        <v>45730</v>
      </c>
      <c r="H5144">
        <v>20250304665975</v>
      </c>
      <c r="I5144">
        <v>0.32500000000000001</v>
      </c>
      <c r="J5144" s="289" t="s">
        <v>294</v>
      </c>
      <c r="K5144" s="289" t="s">
        <v>11685</v>
      </c>
      <c r="L5144" s="289" t="s">
        <v>275</v>
      </c>
      <c r="M5144" s="289" t="s">
        <v>11667</v>
      </c>
      <c r="N5144" s="289" t="s">
        <v>1413</v>
      </c>
      <c r="O5144" s="289" t="s">
        <v>748</v>
      </c>
      <c r="P5144" s="289" t="str">
        <f>VLOOKUP(CAT_Details[[#This Row],[Delivery Bp Customer Code]],Table6[],2,0)</f>
        <v>No Loc</v>
      </c>
    </row>
    <row r="5145" spans="1:16" x14ac:dyDescent="0.25">
      <c r="A5145" s="289" t="s">
        <v>76</v>
      </c>
      <c r="B5145">
        <v>3</v>
      </c>
      <c r="C5145">
        <v>33</v>
      </c>
      <c r="D5145">
        <v>0.15</v>
      </c>
      <c r="E5145" s="289" t="s">
        <v>11686</v>
      </c>
      <c r="F5145">
        <v>5015375168</v>
      </c>
      <c r="G5145" s="276">
        <v>45730</v>
      </c>
      <c r="H5145">
        <v>20250310670035</v>
      </c>
      <c r="I5145">
        <v>3.9E-2</v>
      </c>
      <c r="J5145" s="289" t="s">
        <v>350</v>
      </c>
      <c r="K5145" s="289" t="s">
        <v>11687</v>
      </c>
      <c r="L5145" s="289" t="s">
        <v>275</v>
      </c>
      <c r="M5145" s="289"/>
      <c r="N5145" s="289" t="s">
        <v>602</v>
      </c>
      <c r="O5145" s="289" t="s">
        <v>748</v>
      </c>
      <c r="P5145" s="289" t="str">
        <f>VLOOKUP(CAT_Details[[#This Row],[Delivery Bp Customer Code]],Table6[],2,0)</f>
        <v>No Loc</v>
      </c>
    </row>
    <row r="5146" spans="1:16" x14ac:dyDescent="0.25">
      <c r="A5146" s="289" t="s">
        <v>76</v>
      </c>
      <c r="B5146">
        <v>1</v>
      </c>
      <c r="C5146">
        <v>16</v>
      </c>
      <c r="D5146">
        <v>0.1</v>
      </c>
      <c r="E5146" s="289" t="s">
        <v>11688</v>
      </c>
      <c r="F5146">
        <v>5015376434</v>
      </c>
      <c r="G5146" s="276">
        <v>45730</v>
      </c>
      <c r="H5146">
        <v>20250307669126</v>
      </c>
      <c r="I5146">
        <v>4.2999999999999997E-2</v>
      </c>
      <c r="J5146" s="289" t="s">
        <v>350</v>
      </c>
      <c r="K5146" s="289" t="s">
        <v>11689</v>
      </c>
      <c r="L5146" s="289" t="s">
        <v>275</v>
      </c>
      <c r="M5146" s="289" t="s">
        <v>11505</v>
      </c>
      <c r="N5146" s="289" t="s">
        <v>948</v>
      </c>
      <c r="O5146" s="289" t="s">
        <v>748</v>
      </c>
      <c r="P5146" s="289" t="str">
        <f>VLOOKUP(CAT_Details[[#This Row],[Delivery Bp Customer Code]],Table6[],2,0)</f>
        <v>No Loc</v>
      </c>
    </row>
    <row r="5147" spans="1:16" x14ac:dyDescent="0.25">
      <c r="A5147" s="289" t="s">
        <v>285</v>
      </c>
      <c r="B5147">
        <v>33</v>
      </c>
      <c r="C5147">
        <v>464</v>
      </c>
      <c r="D5147">
        <v>1.22</v>
      </c>
      <c r="E5147" s="289" t="s">
        <v>11684</v>
      </c>
      <c r="F5147">
        <v>5015331489</v>
      </c>
      <c r="G5147" s="276">
        <v>45730</v>
      </c>
      <c r="H5147">
        <v>20250304665932</v>
      </c>
      <c r="I5147">
        <v>0.627</v>
      </c>
      <c r="J5147" s="289" t="s">
        <v>294</v>
      </c>
      <c r="K5147" s="289" t="s">
        <v>11690</v>
      </c>
      <c r="L5147" s="289" t="s">
        <v>275</v>
      </c>
      <c r="M5147" s="289" t="s">
        <v>11667</v>
      </c>
      <c r="N5147" s="289" t="s">
        <v>1413</v>
      </c>
      <c r="O5147" s="289" t="s">
        <v>291</v>
      </c>
      <c r="P5147" s="289" t="str">
        <f>VLOOKUP(CAT_Details[[#This Row],[Delivery Bp Customer Code]],Table6[],2,0)</f>
        <v>DX01-L5</v>
      </c>
    </row>
    <row r="5148" spans="1:16" x14ac:dyDescent="0.25">
      <c r="A5148" s="289" t="s">
        <v>285</v>
      </c>
      <c r="B5148">
        <v>30</v>
      </c>
      <c r="C5148">
        <v>9214</v>
      </c>
      <c r="D5148">
        <v>13.77</v>
      </c>
      <c r="E5148" s="289" t="s">
        <v>11691</v>
      </c>
      <c r="F5148">
        <v>5015346272</v>
      </c>
      <c r="G5148" s="276">
        <v>45730</v>
      </c>
      <c r="H5148" s="5">
        <v>20250228664460</v>
      </c>
      <c r="I5148">
        <v>25.08</v>
      </c>
      <c r="J5148" s="289" t="s">
        <v>401</v>
      </c>
      <c r="K5148" s="289" t="s">
        <v>11692</v>
      </c>
      <c r="L5148" s="289" t="s">
        <v>275</v>
      </c>
      <c r="M5148" s="289" t="s">
        <v>11658</v>
      </c>
      <c r="N5148" s="289" t="s">
        <v>1028</v>
      </c>
      <c r="O5148" s="289" t="s">
        <v>291</v>
      </c>
      <c r="P5148" s="289" t="str">
        <f>VLOOKUP(CAT_Details[[#This Row],[Delivery Bp Customer Code]],Table6[],2,0)</f>
        <v>DX01-L5</v>
      </c>
    </row>
    <row r="5149" spans="1:16" x14ac:dyDescent="0.25">
      <c r="A5149" s="289" t="s">
        <v>285</v>
      </c>
      <c r="B5149">
        <v>1</v>
      </c>
      <c r="C5149">
        <v>336</v>
      </c>
      <c r="D5149">
        <v>0.5</v>
      </c>
      <c r="E5149" s="289" t="s">
        <v>11693</v>
      </c>
      <c r="F5149">
        <v>5015346741</v>
      </c>
      <c r="G5149" s="276">
        <v>45730</v>
      </c>
      <c r="H5149">
        <v>20250305667319</v>
      </c>
      <c r="I5149">
        <v>1.1000000000000001</v>
      </c>
      <c r="J5149" s="289" t="s">
        <v>401</v>
      </c>
      <c r="K5149" s="289" t="s">
        <v>11694</v>
      </c>
      <c r="L5149" s="289" t="s">
        <v>275</v>
      </c>
      <c r="M5149" s="289" t="s">
        <v>11289</v>
      </c>
      <c r="N5149" s="289" t="s">
        <v>673</v>
      </c>
      <c r="O5149" s="289" t="s">
        <v>291</v>
      </c>
      <c r="P5149" s="289" t="str">
        <f>VLOOKUP(CAT_Details[[#This Row],[Delivery Bp Customer Code]],Table6[],2,0)</f>
        <v>DX01-L5</v>
      </c>
    </row>
    <row r="5150" spans="1:16" x14ac:dyDescent="0.25">
      <c r="A5150" s="289" t="s">
        <v>285</v>
      </c>
      <c r="B5150">
        <v>16</v>
      </c>
      <c r="C5150">
        <v>2480</v>
      </c>
      <c r="D5150">
        <v>6.94</v>
      </c>
      <c r="E5150" s="289" t="s">
        <v>11695</v>
      </c>
      <c r="F5150">
        <v>5015346952</v>
      </c>
      <c r="G5150" s="276">
        <v>45730</v>
      </c>
      <c r="H5150">
        <v>20250304666522</v>
      </c>
      <c r="I5150">
        <v>16.64</v>
      </c>
      <c r="J5150" s="289" t="s">
        <v>294</v>
      </c>
      <c r="K5150" s="289" t="s">
        <v>11696</v>
      </c>
      <c r="L5150" s="289" t="s">
        <v>275</v>
      </c>
      <c r="M5150" s="289" t="s">
        <v>11697</v>
      </c>
      <c r="N5150" s="289" t="s">
        <v>769</v>
      </c>
      <c r="O5150" s="289" t="s">
        <v>291</v>
      </c>
      <c r="P5150" s="289" t="str">
        <f>VLOOKUP(CAT_Details[[#This Row],[Delivery Bp Customer Code]],Table6[],2,0)</f>
        <v>DX01-L5</v>
      </c>
    </row>
    <row r="5151" spans="1:16" x14ac:dyDescent="0.25">
      <c r="A5151" s="289" t="s">
        <v>285</v>
      </c>
      <c r="B5151">
        <v>1</v>
      </c>
      <c r="C5151">
        <v>411</v>
      </c>
      <c r="D5151">
        <v>0.5</v>
      </c>
      <c r="E5151" s="289" t="s">
        <v>11480</v>
      </c>
      <c r="F5151">
        <v>5015346953</v>
      </c>
      <c r="G5151" s="276">
        <v>45730</v>
      </c>
      <c r="H5151" s="5">
        <v>20250305667127</v>
      </c>
      <c r="I5151">
        <v>1.2</v>
      </c>
      <c r="J5151" s="289" t="s">
        <v>350</v>
      </c>
      <c r="K5151" s="289" t="s">
        <v>11698</v>
      </c>
      <c r="L5151" s="289" t="s">
        <v>275</v>
      </c>
      <c r="M5151" s="289" t="s">
        <v>11302</v>
      </c>
      <c r="N5151" s="289" t="s">
        <v>1631</v>
      </c>
      <c r="O5151" s="289" t="s">
        <v>291</v>
      </c>
      <c r="P5151" s="289" t="str">
        <f>VLOOKUP(CAT_Details[[#This Row],[Delivery Bp Customer Code]],Table6[],2,0)</f>
        <v>DX01-L5</v>
      </c>
    </row>
    <row r="5152" spans="1:16" x14ac:dyDescent="0.25">
      <c r="A5152" s="289" t="s">
        <v>285</v>
      </c>
      <c r="B5152">
        <v>44</v>
      </c>
      <c r="C5152">
        <v>14016</v>
      </c>
      <c r="D5152">
        <v>13.6</v>
      </c>
      <c r="E5152" s="289" t="s">
        <v>11699</v>
      </c>
      <c r="F5152">
        <v>5015346983</v>
      </c>
      <c r="G5152" s="276">
        <v>45730</v>
      </c>
      <c r="H5152">
        <v>20250228664440</v>
      </c>
      <c r="I5152">
        <v>38.880000000000003</v>
      </c>
      <c r="J5152" s="289" t="s">
        <v>401</v>
      </c>
      <c r="K5152" s="289" t="s">
        <v>11700</v>
      </c>
      <c r="L5152" s="289" t="s">
        <v>275</v>
      </c>
      <c r="M5152" s="289" t="s">
        <v>11701</v>
      </c>
      <c r="N5152" s="289" t="s">
        <v>1028</v>
      </c>
      <c r="O5152" s="289" t="s">
        <v>291</v>
      </c>
      <c r="P5152" s="289" t="str">
        <f>VLOOKUP(CAT_Details[[#This Row],[Delivery Bp Customer Code]],Table6[],2,0)</f>
        <v>DX01-L5</v>
      </c>
    </row>
    <row r="5153" spans="1:16" x14ac:dyDescent="0.25">
      <c r="A5153" s="289" t="s">
        <v>285</v>
      </c>
      <c r="B5153">
        <v>11</v>
      </c>
      <c r="C5153">
        <v>2895</v>
      </c>
      <c r="D5153">
        <v>4.4000000000000004</v>
      </c>
      <c r="E5153" s="289" t="s">
        <v>11702</v>
      </c>
      <c r="F5153">
        <v>5015346989</v>
      </c>
      <c r="G5153" s="276">
        <v>45730</v>
      </c>
      <c r="H5153" s="5">
        <v>20250228664454</v>
      </c>
      <c r="I5153">
        <v>8.9280000000000008</v>
      </c>
      <c r="J5153" s="289" t="s">
        <v>401</v>
      </c>
      <c r="K5153" s="289" t="s">
        <v>11703</v>
      </c>
      <c r="L5153" s="289" t="s">
        <v>275</v>
      </c>
      <c r="M5153" s="289" t="s">
        <v>11701</v>
      </c>
      <c r="N5153" s="289" t="s">
        <v>1028</v>
      </c>
      <c r="O5153" s="289" t="s">
        <v>291</v>
      </c>
      <c r="P5153" s="289" t="str">
        <f>VLOOKUP(CAT_Details[[#This Row],[Delivery Bp Customer Code]],Table6[],2,0)</f>
        <v>DX01-L5</v>
      </c>
    </row>
    <row r="5154" spans="1:16" x14ac:dyDescent="0.25">
      <c r="A5154" s="289" t="s">
        <v>285</v>
      </c>
      <c r="B5154">
        <v>1</v>
      </c>
      <c r="C5154">
        <v>1</v>
      </c>
      <c r="D5154">
        <v>0.02</v>
      </c>
      <c r="E5154" s="289" t="s">
        <v>11704</v>
      </c>
      <c r="F5154">
        <v>5015347064</v>
      </c>
      <c r="G5154" s="276">
        <v>45730</v>
      </c>
      <c r="H5154" s="5">
        <v>20250304666337</v>
      </c>
      <c r="I5154">
        <v>8.0000000000000002E-3</v>
      </c>
      <c r="J5154" s="289" t="s">
        <v>438</v>
      </c>
      <c r="K5154" s="289" t="s">
        <v>11705</v>
      </c>
      <c r="L5154" s="289" t="s">
        <v>275</v>
      </c>
      <c r="M5154" s="289" t="s">
        <v>11667</v>
      </c>
      <c r="N5154" s="289" t="s">
        <v>751</v>
      </c>
      <c r="O5154" s="289" t="s">
        <v>291</v>
      </c>
      <c r="P5154" s="289" t="str">
        <f>VLOOKUP(CAT_Details[[#This Row],[Delivery Bp Customer Code]],Table6[],2,0)</f>
        <v>DX01-L5</v>
      </c>
    </row>
    <row r="5155" spans="1:16" x14ac:dyDescent="0.25">
      <c r="A5155" s="289" t="s">
        <v>285</v>
      </c>
      <c r="B5155">
        <v>33</v>
      </c>
      <c r="C5155">
        <v>3900</v>
      </c>
      <c r="D5155">
        <v>9</v>
      </c>
      <c r="E5155" s="289" t="s">
        <v>11706</v>
      </c>
      <c r="F5155">
        <v>5015360296</v>
      </c>
      <c r="G5155" s="276">
        <v>45730</v>
      </c>
      <c r="H5155" s="5">
        <v>20250305667314</v>
      </c>
      <c r="I5155">
        <v>8.64</v>
      </c>
      <c r="J5155" s="289" t="s">
        <v>324</v>
      </c>
      <c r="K5155" s="289" t="s">
        <v>11707</v>
      </c>
      <c r="L5155" s="289" t="s">
        <v>275</v>
      </c>
      <c r="M5155" s="289" t="s">
        <v>11708</v>
      </c>
      <c r="N5155" s="289" t="s">
        <v>579</v>
      </c>
      <c r="O5155" s="289" t="s">
        <v>291</v>
      </c>
      <c r="P5155" s="289" t="str">
        <f>VLOOKUP(CAT_Details[[#This Row],[Delivery Bp Customer Code]],Table6[],2,0)</f>
        <v>DX01-L5</v>
      </c>
    </row>
    <row r="5156" spans="1:16" x14ac:dyDescent="0.25">
      <c r="A5156" s="289" t="s">
        <v>285</v>
      </c>
      <c r="B5156">
        <v>24</v>
      </c>
      <c r="C5156">
        <v>4367</v>
      </c>
      <c r="D5156">
        <v>9.6</v>
      </c>
      <c r="E5156" s="289" t="s">
        <v>11709</v>
      </c>
      <c r="F5156">
        <v>5015360398</v>
      </c>
      <c r="G5156" s="276">
        <v>45730</v>
      </c>
      <c r="H5156" s="5">
        <v>20250306668272</v>
      </c>
      <c r="I5156">
        <v>15.84</v>
      </c>
      <c r="J5156" s="289" t="s">
        <v>345</v>
      </c>
      <c r="K5156" s="289" t="s">
        <v>11710</v>
      </c>
      <c r="L5156" s="289" t="s">
        <v>275</v>
      </c>
      <c r="M5156" s="289" t="s">
        <v>11465</v>
      </c>
      <c r="N5156" s="289" t="s">
        <v>348</v>
      </c>
      <c r="O5156" s="289" t="s">
        <v>291</v>
      </c>
      <c r="P5156" s="289" t="str">
        <f>VLOOKUP(CAT_Details[[#This Row],[Delivery Bp Customer Code]],Table6[],2,0)</f>
        <v>DX01-L5</v>
      </c>
    </row>
    <row r="5157" spans="1:16" x14ac:dyDescent="0.25">
      <c r="A5157" s="289" t="s">
        <v>285</v>
      </c>
      <c r="B5157">
        <v>12</v>
      </c>
      <c r="C5157">
        <v>13800</v>
      </c>
      <c r="D5157">
        <v>4.8</v>
      </c>
      <c r="E5157" s="289" t="s">
        <v>11711</v>
      </c>
      <c r="F5157">
        <v>5015360591</v>
      </c>
      <c r="G5157" s="276">
        <v>45730</v>
      </c>
      <c r="H5157" s="5">
        <v>20250306668793</v>
      </c>
      <c r="I5157">
        <v>6.9119999999999999</v>
      </c>
      <c r="J5157" s="289" t="s">
        <v>324</v>
      </c>
      <c r="K5157" s="289" t="s">
        <v>11712</v>
      </c>
      <c r="L5157" s="289" t="s">
        <v>275</v>
      </c>
      <c r="M5157" s="289" t="s">
        <v>11708</v>
      </c>
      <c r="N5157" s="289" t="s">
        <v>333</v>
      </c>
      <c r="O5157" s="289" t="s">
        <v>291</v>
      </c>
      <c r="P5157" s="289" t="str">
        <f>VLOOKUP(CAT_Details[[#This Row],[Delivery Bp Customer Code]],Table6[],2,0)</f>
        <v>DX01-L5</v>
      </c>
    </row>
    <row r="5158" spans="1:16" x14ac:dyDescent="0.25">
      <c r="A5158" s="289" t="s">
        <v>285</v>
      </c>
      <c r="B5158">
        <v>1</v>
      </c>
      <c r="C5158">
        <v>10</v>
      </c>
      <c r="D5158">
        <v>0.03</v>
      </c>
      <c r="E5158" s="289" t="s">
        <v>11713</v>
      </c>
      <c r="F5158">
        <v>5015375658</v>
      </c>
      <c r="G5158" s="276">
        <v>45730</v>
      </c>
      <c r="H5158">
        <v>20250307669513</v>
      </c>
      <c r="I5158">
        <v>1.2E-2</v>
      </c>
      <c r="J5158" s="289" t="s">
        <v>350</v>
      </c>
      <c r="K5158" s="289" t="s">
        <v>11714</v>
      </c>
      <c r="L5158" s="289" t="s">
        <v>275</v>
      </c>
      <c r="M5158" s="289" t="s">
        <v>11505</v>
      </c>
      <c r="N5158" s="289" t="s">
        <v>360</v>
      </c>
      <c r="O5158" s="289" t="s">
        <v>291</v>
      </c>
      <c r="P5158" s="289" t="str">
        <f>VLOOKUP(CAT_Details[[#This Row],[Delivery Bp Customer Code]],Table6[],2,0)</f>
        <v>DX01-L5</v>
      </c>
    </row>
    <row r="5159" spans="1:16" x14ac:dyDescent="0.25">
      <c r="A5159" s="289" t="s">
        <v>285</v>
      </c>
      <c r="B5159">
        <v>2</v>
      </c>
      <c r="C5159">
        <v>360</v>
      </c>
      <c r="D5159">
        <v>0.8</v>
      </c>
      <c r="E5159" s="289" t="s">
        <v>11715</v>
      </c>
      <c r="F5159">
        <v>5015375855</v>
      </c>
      <c r="G5159" s="276">
        <v>45730</v>
      </c>
      <c r="H5159">
        <v>20250307669400</v>
      </c>
      <c r="I5159">
        <v>1.536</v>
      </c>
      <c r="J5159" s="289" t="s">
        <v>287</v>
      </c>
      <c r="K5159" s="289" t="s">
        <v>11716</v>
      </c>
      <c r="L5159" s="289" t="s">
        <v>275</v>
      </c>
      <c r="M5159" s="289" t="s">
        <v>11717</v>
      </c>
      <c r="N5159" s="289" t="s">
        <v>814</v>
      </c>
      <c r="O5159" s="289" t="s">
        <v>291</v>
      </c>
      <c r="P5159" s="289" t="str">
        <f>VLOOKUP(CAT_Details[[#This Row],[Delivery Bp Customer Code]],Table6[],2,0)</f>
        <v>DX01-L5</v>
      </c>
    </row>
    <row r="5160" spans="1:16" x14ac:dyDescent="0.25">
      <c r="A5160" s="289" t="s">
        <v>285</v>
      </c>
      <c r="B5160">
        <v>6</v>
      </c>
      <c r="C5160">
        <v>1032</v>
      </c>
      <c r="D5160">
        <v>2.4</v>
      </c>
      <c r="E5160" s="289" t="s">
        <v>11715</v>
      </c>
      <c r="F5160">
        <v>5015375859</v>
      </c>
      <c r="G5160" s="276">
        <v>45730</v>
      </c>
      <c r="H5160">
        <v>20250307669395</v>
      </c>
      <c r="I5160">
        <v>4.694</v>
      </c>
      <c r="J5160" s="289" t="s">
        <v>287</v>
      </c>
      <c r="K5160" s="289" t="s">
        <v>11718</v>
      </c>
      <c r="L5160" s="289" t="s">
        <v>275</v>
      </c>
      <c r="M5160" s="289" t="s">
        <v>11717</v>
      </c>
      <c r="N5160" s="289" t="s">
        <v>814</v>
      </c>
      <c r="O5160" s="289" t="s">
        <v>291</v>
      </c>
      <c r="P5160" s="289" t="str">
        <f>VLOOKUP(CAT_Details[[#This Row],[Delivery Bp Customer Code]],Table6[],2,0)</f>
        <v>DX01-L5</v>
      </c>
    </row>
    <row r="5161" spans="1:16" x14ac:dyDescent="0.25">
      <c r="A5161" s="289" t="s">
        <v>272</v>
      </c>
      <c r="B5161">
        <v>1</v>
      </c>
      <c r="C5161">
        <v>35</v>
      </c>
      <c r="D5161">
        <v>0.2</v>
      </c>
      <c r="E5161" s="289" t="s">
        <v>11656</v>
      </c>
      <c r="F5161">
        <v>5015346924</v>
      </c>
      <c r="G5161" s="276">
        <v>45730</v>
      </c>
      <c r="H5161">
        <v>20250304665997</v>
      </c>
      <c r="I5161">
        <v>0.216</v>
      </c>
      <c r="J5161" s="289" t="s">
        <v>401</v>
      </c>
      <c r="K5161" s="289" t="s">
        <v>11719</v>
      </c>
      <c r="L5161" s="289" t="s">
        <v>275</v>
      </c>
      <c r="M5161" s="289" t="s">
        <v>11658</v>
      </c>
      <c r="N5161" s="289" t="s">
        <v>2533</v>
      </c>
      <c r="O5161" s="289" t="s">
        <v>277</v>
      </c>
      <c r="P5161" s="289" t="str">
        <f>VLOOKUP(CAT_Details[[#This Row],[Delivery Bp Customer Code]],Table6[],2,0)</f>
        <v>U2-L5</v>
      </c>
    </row>
    <row r="5162" spans="1:16" x14ac:dyDescent="0.25">
      <c r="A5162" s="289" t="s">
        <v>272</v>
      </c>
      <c r="B5162">
        <v>3</v>
      </c>
      <c r="C5162">
        <v>1053.5999999999999</v>
      </c>
      <c r="D5162">
        <v>0.6</v>
      </c>
      <c r="E5162" s="289" t="s">
        <v>11720</v>
      </c>
      <c r="F5162">
        <v>5015347063</v>
      </c>
      <c r="G5162" s="276">
        <v>45730</v>
      </c>
      <c r="H5162">
        <v>20250304665977</v>
      </c>
      <c r="I5162">
        <v>0.76800000000000002</v>
      </c>
      <c r="J5162" s="289" t="s">
        <v>294</v>
      </c>
      <c r="K5162" s="289" t="s">
        <v>11721</v>
      </c>
      <c r="L5162" s="289" t="s">
        <v>275</v>
      </c>
      <c r="M5162" s="289" t="s">
        <v>11667</v>
      </c>
      <c r="N5162" s="289" t="s">
        <v>698</v>
      </c>
      <c r="O5162" s="289" t="s">
        <v>277</v>
      </c>
      <c r="P5162" s="289" t="str">
        <f>VLOOKUP(CAT_Details[[#This Row],[Delivery Bp Customer Code]],Table6[],2,0)</f>
        <v>U2-L5</v>
      </c>
    </row>
    <row r="5163" spans="1:16" x14ac:dyDescent="0.25">
      <c r="A5163" s="289" t="s">
        <v>272</v>
      </c>
      <c r="B5163">
        <v>1</v>
      </c>
      <c r="C5163">
        <v>63.3</v>
      </c>
      <c r="D5163">
        <v>0.4</v>
      </c>
      <c r="E5163" s="289" t="s">
        <v>11722</v>
      </c>
      <c r="F5163">
        <v>5015360399</v>
      </c>
      <c r="G5163" s="276">
        <v>45730</v>
      </c>
      <c r="H5163" s="5">
        <v>20250305667586</v>
      </c>
      <c r="I5163">
        <v>1.181</v>
      </c>
      <c r="J5163" s="289" t="s">
        <v>324</v>
      </c>
      <c r="K5163" s="289" t="s">
        <v>11723</v>
      </c>
      <c r="L5163" s="289" t="s">
        <v>275</v>
      </c>
      <c r="M5163" s="289" t="s">
        <v>11664</v>
      </c>
      <c r="N5163" s="289" t="s">
        <v>612</v>
      </c>
      <c r="O5163" s="289" t="s">
        <v>277</v>
      </c>
      <c r="P5163" s="289" t="str">
        <f>VLOOKUP(CAT_Details[[#This Row],[Delivery Bp Customer Code]],Table6[],2,0)</f>
        <v>U2-L5</v>
      </c>
    </row>
    <row r="5164" spans="1:16" x14ac:dyDescent="0.25">
      <c r="A5164" s="289" t="s">
        <v>272</v>
      </c>
      <c r="B5164">
        <v>24</v>
      </c>
      <c r="C5164">
        <v>12240</v>
      </c>
      <c r="D5164">
        <v>9.6</v>
      </c>
      <c r="E5164" s="289" t="s">
        <v>11724</v>
      </c>
      <c r="F5164">
        <v>5015360608</v>
      </c>
      <c r="G5164" s="276">
        <v>45730</v>
      </c>
      <c r="H5164">
        <v>20250306668865</v>
      </c>
      <c r="I5164">
        <v>23.04</v>
      </c>
      <c r="J5164" s="289" t="s">
        <v>324</v>
      </c>
      <c r="K5164" s="289" t="s">
        <v>11725</v>
      </c>
      <c r="L5164" s="289" t="s">
        <v>275</v>
      </c>
      <c r="M5164" s="289" t="s">
        <v>11457</v>
      </c>
      <c r="N5164" s="289" t="s">
        <v>4907</v>
      </c>
      <c r="O5164" s="289" t="s">
        <v>277</v>
      </c>
      <c r="P5164" s="289" t="str">
        <f>VLOOKUP(CAT_Details[[#This Row],[Delivery Bp Customer Code]],Table6[],2,0)</f>
        <v>U2-L5</v>
      </c>
    </row>
    <row r="5165" spans="1:16" x14ac:dyDescent="0.25">
      <c r="A5165" s="289" t="s">
        <v>272</v>
      </c>
      <c r="B5165">
        <v>1</v>
      </c>
      <c r="C5165">
        <v>131</v>
      </c>
      <c r="D5165">
        <v>0.4</v>
      </c>
      <c r="E5165" s="289" t="s">
        <v>11726</v>
      </c>
      <c r="F5165">
        <v>5015360636</v>
      </c>
      <c r="G5165" s="276">
        <v>45730</v>
      </c>
      <c r="H5165">
        <v>20250306668212</v>
      </c>
      <c r="I5165">
        <v>0.96</v>
      </c>
      <c r="J5165" s="289" t="s">
        <v>324</v>
      </c>
      <c r="K5165" s="289" t="s">
        <v>11727</v>
      </c>
      <c r="L5165" s="289" t="s">
        <v>275</v>
      </c>
      <c r="M5165" s="289" t="s">
        <v>11728</v>
      </c>
      <c r="N5165" s="289" t="s">
        <v>616</v>
      </c>
      <c r="O5165" s="289" t="s">
        <v>277</v>
      </c>
      <c r="P5165" s="289" t="str">
        <f>VLOOKUP(CAT_Details[[#This Row],[Delivery Bp Customer Code]],Table6[],2,0)</f>
        <v>U2-L5</v>
      </c>
    </row>
    <row r="5166" spans="1:16" x14ac:dyDescent="0.25">
      <c r="A5166" s="289" t="s">
        <v>272</v>
      </c>
      <c r="B5166">
        <v>49</v>
      </c>
      <c r="C5166">
        <v>4812.1000000000004</v>
      </c>
      <c r="D5166">
        <v>20</v>
      </c>
      <c r="E5166" s="289" t="s">
        <v>11729</v>
      </c>
      <c r="F5166">
        <v>5015375410</v>
      </c>
      <c r="G5166" s="276">
        <v>45730</v>
      </c>
      <c r="H5166" s="5">
        <v>20250307669515</v>
      </c>
      <c r="I5166">
        <v>32.880000000000003</v>
      </c>
      <c r="J5166" s="289" t="s">
        <v>350</v>
      </c>
      <c r="K5166" s="289" t="s">
        <v>11730</v>
      </c>
      <c r="L5166" s="289" t="s">
        <v>275</v>
      </c>
      <c r="M5166" s="289" t="s">
        <v>11505</v>
      </c>
      <c r="N5166" s="289" t="s">
        <v>625</v>
      </c>
      <c r="O5166" s="289" t="s">
        <v>277</v>
      </c>
      <c r="P5166" s="289" t="str">
        <f>VLOOKUP(CAT_Details[[#This Row],[Delivery Bp Customer Code]],Table6[],2,0)</f>
        <v>U2-L5</v>
      </c>
    </row>
    <row r="5167" spans="1:16" x14ac:dyDescent="0.25">
      <c r="A5167" s="289" t="s">
        <v>272</v>
      </c>
      <c r="B5167">
        <v>3</v>
      </c>
      <c r="C5167">
        <v>937.5</v>
      </c>
      <c r="D5167">
        <v>0.93</v>
      </c>
      <c r="E5167" s="289" t="s">
        <v>11731</v>
      </c>
      <c r="F5167">
        <v>5015375581</v>
      </c>
      <c r="G5167" s="276">
        <v>45730</v>
      </c>
      <c r="H5167" s="5">
        <v>20250307669073</v>
      </c>
      <c r="I5167">
        <v>1.2330000000000001</v>
      </c>
      <c r="J5167" s="289" t="s">
        <v>350</v>
      </c>
      <c r="K5167" s="289" t="s">
        <v>11732</v>
      </c>
      <c r="L5167" s="289" t="s">
        <v>275</v>
      </c>
      <c r="M5167" s="289" t="s">
        <v>11537</v>
      </c>
      <c r="N5167" s="289" t="s">
        <v>456</v>
      </c>
      <c r="O5167" s="289" t="s">
        <v>277</v>
      </c>
      <c r="P5167" s="289" t="str">
        <f>VLOOKUP(CAT_Details[[#This Row],[Delivery Bp Customer Code]],Table6[],2,0)</f>
        <v>U2-L5</v>
      </c>
    </row>
    <row r="5168" spans="1:16" x14ac:dyDescent="0.25">
      <c r="A5168" s="289" t="s">
        <v>272</v>
      </c>
      <c r="B5168">
        <v>2</v>
      </c>
      <c r="C5168">
        <v>900</v>
      </c>
      <c r="D5168">
        <v>0.8</v>
      </c>
      <c r="E5168" s="289" t="s">
        <v>11733</v>
      </c>
      <c r="F5168">
        <v>5015389555</v>
      </c>
      <c r="G5168" s="276">
        <v>45730</v>
      </c>
      <c r="H5168" s="5">
        <v>20250305667579</v>
      </c>
      <c r="I5168">
        <v>0.90200000000000002</v>
      </c>
      <c r="J5168" s="289" t="s">
        <v>350</v>
      </c>
      <c r="K5168" s="289" t="s">
        <v>11734</v>
      </c>
      <c r="L5168" s="289" t="s">
        <v>275</v>
      </c>
      <c r="M5168" s="289"/>
      <c r="N5168" s="289" t="s">
        <v>456</v>
      </c>
      <c r="O5168" s="289" t="s">
        <v>277</v>
      </c>
      <c r="P5168" s="289" t="str">
        <f>VLOOKUP(CAT_Details[[#This Row],[Delivery Bp Customer Code]],Table6[],2,0)</f>
        <v>U2-L5</v>
      </c>
    </row>
    <row r="5169" spans="1:16" x14ac:dyDescent="0.25">
      <c r="A5169" s="289" t="s">
        <v>278</v>
      </c>
      <c r="B5169">
        <v>10</v>
      </c>
      <c r="C5169">
        <v>2560</v>
      </c>
      <c r="D5169">
        <v>4</v>
      </c>
      <c r="E5169" s="289" t="s">
        <v>11735</v>
      </c>
      <c r="F5169">
        <v>5015360604</v>
      </c>
      <c r="G5169" s="276">
        <v>45733</v>
      </c>
      <c r="H5169">
        <v>20250306668002</v>
      </c>
      <c r="I5169">
        <v>9.6</v>
      </c>
      <c r="J5169" s="289" t="s">
        <v>853</v>
      </c>
      <c r="K5169" s="289" t="s">
        <v>11736</v>
      </c>
      <c r="L5169" s="289" t="s">
        <v>275</v>
      </c>
      <c r="M5169" s="289" t="s">
        <v>11737</v>
      </c>
      <c r="N5169" s="289" t="s">
        <v>856</v>
      </c>
      <c r="O5169" s="289" t="s">
        <v>498</v>
      </c>
      <c r="P5169" s="289" t="str">
        <f>VLOOKUP(CAT_Details[[#This Row],[Delivery Bp Customer Code]],Table6[],2,0)</f>
        <v>DK-BM01</v>
      </c>
    </row>
    <row r="5170" spans="1:16" x14ac:dyDescent="0.25">
      <c r="A5170" s="289" t="s">
        <v>278</v>
      </c>
      <c r="B5170">
        <v>7</v>
      </c>
      <c r="C5170">
        <v>2349.0100000000002</v>
      </c>
      <c r="D5170">
        <v>2.4</v>
      </c>
      <c r="E5170" s="289" t="s">
        <v>11738</v>
      </c>
      <c r="F5170">
        <v>5015390114</v>
      </c>
      <c r="G5170" s="276">
        <v>45733</v>
      </c>
      <c r="H5170">
        <v>20250307669696</v>
      </c>
      <c r="I5170">
        <v>3.36</v>
      </c>
      <c r="J5170" s="289" t="s">
        <v>280</v>
      </c>
      <c r="K5170" s="289" t="s">
        <v>11739</v>
      </c>
      <c r="L5170" s="289" t="s">
        <v>275</v>
      </c>
      <c r="M5170" s="289" t="s">
        <v>11740</v>
      </c>
      <c r="N5170" s="289" t="s">
        <v>485</v>
      </c>
      <c r="O5170" s="289" t="s">
        <v>498</v>
      </c>
      <c r="P5170" s="289" t="str">
        <f>VLOOKUP(CAT_Details[[#This Row],[Delivery Bp Customer Code]],Table6[],2,0)</f>
        <v>DK-BM01</v>
      </c>
    </row>
    <row r="5171" spans="1:16" x14ac:dyDescent="0.25">
      <c r="A5171" s="289" t="s">
        <v>278</v>
      </c>
      <c r="B5171">
        <v>1</v>
      </c>
      <c r="C5171">
        <v>430</v>
      </c>
      <c r="D5171">
        <v>0.4</v>
      </c>
      <c r="E5171" s="289" t="s">
        <v>11741</v>
      </c>
      <c r="F5171">
        <v>5015404602</v>
      </c>
      <c r="G5171" s="276">
        <v>45733</v>
      </c>
      <c r="H5171">
        <v>20250305667221</v>
      </c>
      <c r="I5171">
        <v>0.96</v>
      </c>
      <c r="J5171" s="289" t="s">
        <v>280</v>
      </c>
      <c r="K5171" s="289" t="s">
        <v>11742</v>
      </c>
      <c r="L5171" s="289" t="s">
        <v>275</v>
      </c>
      <c r="M5171" s="289" t="s">
        <v>11743</v>
      </c>
      <c r="N5171" s="289" t="s">
        <v>868</v>
      </c>
      <c r="O5171" s="289" t="s">
        <v>498</v>
      </c>
      <c r="P5171" s="289" t="str">
        <f>VLOOKUP(CAT_Details[[#This Row],[Delivery Bp Customer Code]],Table6[],2,0)</f>
        <v>DK-BM01</v>
      </c>
    </row>
    <row r="5172" spans="1:16" x14ac:dyDescent="0.25">
      <c r="A5172" s="289" t="s">
        <v>278</v>
      </c>
      <c r="B5172">
        <v>8</v>
      </c>
      <c r="C5172">
        <v>4275</v>
      </c>
      <c r="D5172">
        <v>2.2000000000000002</v>
      </c>
      <c r="E5172" s="289" t="s">
        <v>11744</v>
      </c>
      <c r="F5172">
        <v>5015404861</v>
      </c>
      <c r="G5172" s="276">
        <v>45733</v>
      </c>
      <c r="H5172">
        <v>20250310670734</v>
      </c>
      <c r="I5172">
        <v>4.7519999999999998</v>
      </c>
      <c r="J5172" s="289" t="s">
        <v>280</v>
      </c>
      <c r="K5172" s="289" t="s">
        <v>11745</v>
      </c>
      <c r="L5172" s="289" t="s">
        <v>275</v>
      </c>
      <c r="M5172" s="289" t="s">
        <v>11740</v>
      </c>
      <c r="N5172" s="289" t="s">
        <v>314</v>
      </c>
      <c r="O5172" s="289" t="s">
        <v>498</v>
      </c>
      <c r="P5172" s="289" t="str">
        <f>VLOOKUP(CAT_Details[[#This Row],[Delivery Bp Customer Code]],Table6[],2,0)</f>
        <v>DK-BM01</v>
      </c>
    </row>
    <row r="5173" spans="1:16" x14ac:dyDescent="0.25">
      <c r="A5173" s="289" t="s">
        <v>278</v>
      </c>
      <c r="B5173">
        <v>11</v>
      </c>
      <c r="C5173">
        <v>7280</v>
      </c>
      <c r="D5173">
        <v>4.4000000000000004</v>
      </c>
      <c r="E5173" s="289" t="s">
        <v>11746</v>
      </c>
      <c r="F5173">
        <v>5015421833</v>
      </c>
      <c r="G5173" s="276">
        <v>45733</v>
      </c>
      <c r="H5173">
        <v>20250312672951</v>
      </c>
      <c r="I5173">
        <v>10.032</v>
      </c>
      <c r="J5173" s="289" t="s">
        <v>280</v>
      </c>
      <c r="K5173" s="289" t="s">
        <v>11747</v>
      </c>
      <c r="L5173" s="289" t="s">
        <v>275</v>
      </c>
      <c r="M5173" s="289" t="s">
        <v>11743</v>
      </c>
      <c r="N5173" s="289" t="s">
        <v>1402</v>
      </c>
      <c r="O5173" s="289" t="s">
        <v>498</v>
      </c>
      <c r="P5173" s="289" t="str">
        <f>VLOOKUP(CAT_Details[[#This Row],[Delivery Bp Customer Code]],Table6[],2,0)</f>
        <v>DK-BM01</v>
      </c>
    </row>
    <row r="5174" spans="1:16" x14ac:dyDescent="0.25">
      <c r="A5174" s="289" t="s">
        <v>278</v>
      </c>
      <c r="B5174">
        <v>9</v>
      </c>
      <c r="C5174">
        <v>4770</v>
      </c>
      <c r="D5174">
        <v>3.6</v>
      </c>
      <c r="E5174" s="289" t="s">
        <v>11748</v>
      </c>
      <c r="F5174">
        <v>5015421834</v>
      </c>
      <c r="G5174" s="276">
        <v>45733</v>
      </c>
      <c r="H5174">
        <v>20250312672260</v>
      </c>
      <c r="I5174">
        <v>9.3309999999999995</v>
      </c>
      <c r="J5174" s="289" t="s">
        <v>273</v>
      </c>
      <c r="K5174" s="289" t="s">
        <v>11749</v>
      </c>
      <c r="L5174" s="289" t="s">
        <v>275</v>
      </c>
      <c r="M5174" s="289" t="s">
        <v>11737</v>
      </c>
      <c r="N5174" s="289" t="s">
        <v>653</v>
      </c>
      <c r="O5174" s="289" t="s">
        <v>498</v>
      </c>
      <c r="P5174" s="289" t="str">
        <f>VLOOKUP(CAT_Details[[#This Row],[Delivery Bp Customer Code]],Table6[],2,0)</f>
        <v>DK-BM01</v>
      </c>
    </row>
    <row r="5175" spans="1:16" x14ac:dyDescent="0.25">
      <c r="A5175" s="289" t="s">
        <v>278</v>
      </c>
      <c r="B5175">
        <v>1</v>
      </c>
      <c r="C5175">
        <v>160</v>
      </c>
      <c r="D5175">
        <v>0.4</v>
      </c>
      <c r="E5175" s="289" t="s">
        <v>11748</v>
      </c>
      <c r="F5175">
        <v>5015421862</v>
      </c>
      <c r="G5175" s="276">
        <v>45733</v>
      </c>
      <c r="H5175">
        <v>20250312672248</v>
      </c>
      <c r="I5175">
        <v>0.57599999999999996</v>
      </c>
      <c r="J5175" s="289" t="s">
        <v>273</v>
      </c>
      <c r="K5175" s="289" t="s">
        <v>11750</v>
      </c>
      <c r="L5175" s="289" t="s">
        <v>275</v>
      </c>
      <c r="M5175" s="289" t="s">
        <v>11737</v>
      </c>
      <c r="N5175" s="289" t="s">
        <v>653</v>
      </c>
      <c r="O5175" s="289" t="s">
        <v>498</v>
      </c>
      <c r="P5175" s="289" t="str">
        <f>VLOOKUP(CAT_Details[[#This Row],[Delivery Bp Customer Code]],Table6[],2,0)</f>
        <v>DK-BM01</v>
      </c>
    </row>
    <row r="5176" spans="1:16" x14ac:dyDescent="0.25">
      <c r="A5176" s="289" t="s">
        <v>278</v>
      </c>
      <c r="B5176">
        <v>1</v>
      </c>
      <c r="C5176">
        <v>300</v>
      </c>
      <c r="D5176">
        <v>0.4</v>
      </c>
      <c r="E5176" s="289" t="s">
        <v>11748</v>
      </c>
      <c r="F5176">
        <v>5015421894</v>
      </c>
      <c r="G5176" s="276">
        <v>45733</v>
      </c>
      <c r="H5176">
        <v>20250312672244</v>
      </c>
      <c r="I5176">
        <v>0.57599999999999996</v>
      </c>
      <c r="J5176" s="289" t="s">
        <v>273</v>
      </c>
      <c r="K5176" s="289" t="s">
        <v>11751</v>
      </c>
      <c r="L5176" s="289" t="s">
        <v>275</v>
      </c>
      <c r="M5176" s="289" t="s">
        <v>11737</v>
      </c>
      <c r="N5176" s="289" t="s">
        <v>653</v>
      </c>
      <c r="O5176" s="289" t="s">
        <v>498</v>
      </c>
      <c r="P5176" s="289" t="str">
        <f>VLOOKUP(CAT_Details[[#This Row],[Delivery Bp Customer Code]],Table6[],2,0)</f>
        <v>DK-BM01</v>
      </c>
    </row>
    <row r="5177" spans="1:16" x14ac:dyDescent="0.25">
      <c r="A5177" s="289" t="s">
        <v>75</v>
      </c>
      <c r="B5177">
        <v>1</v>
      </c>
      <c r="C5177">
        <v>250</v>
      </c>
      <c r="D5177">
        <v>0.4</v>
      </c>
      <c r="E5177" s="289" t="s">
        <v>11752</v>
      </c>
      <c r="F5177">
        <v>5015375618</v>
      </c>
      <c r="G5177" s="276">
        <v>45733</v>
      </c>
      <c r="H5177">
        <v>20250303664856</v>
      </c>
      <c r="I5177">
        <v>0.76800000000000002</v>
      </c>
      <c r="J5177" s="289" t="s">
        <v>324</v>
      </c>
      <c r="K5177" s="289" t="s">
        <v>11753</v>
      </c>
      <c r="L5177" s="289" t="s">
        <v>275</v>
      </c>
      <c r="M5177" s="289" t="s">
        <v>11728</v>
      </c>
      <c r="N5177" s="289" t="s">
        <v>336</v>
      </c>
      <c r="O5177" s="289" t="s">
        <v>2173</v>
      </c>
      <c r="P5177" s="289" t="str">
        <f>VLOOKUP(CAT_Details[[#This Row],[Delivery Bp Customer Code]],Table6[],2,0)</f>
        <v>OYL1</v>
      </c>
    </row>
    <row r="5178" spans="1:16" x14ac:dyDescent="0.25">
      <c r="A5178" s="289" t="s">
        <v>75</v>
      </c>
      <c r="B5178">
        <v>32</v>
      </c>
      <c r="C5178">
        <v>2527.02</v>
      </c>
      <c r="D5178">
        <v>8.31</v>
      </c>
      <c r="E5178" s="289" t="s">
        <v>11754</v>
      </c>
      <c r="F5178">
        <v>5015389731</v>
      </c>
      <c r="G5178" s="276">
        <v>45733</v>
      </c>
      <c r="H5178" s="5">
        <v>20250307669620</v>
      </c>
      <c r="I5178">
        <v>12.43</v>
      </c>
      <c r="J5178" s="289" t="s">
        <v>350</v>
      </c>
      <c r="K5178" s="289" t="s">
        <v>11755</v>
      </c>
      <c r="L5178" s="289" t="s">
        <v>275</v>
      </c>
      <c r="M5178" s="289" t="s">
        <v>11626</v>
      </c>
      <c r="N5178" s="289" t="s">
        <v>482</v>
      </c>
      <c r="O5178" s="289" t="s">
        <v>2173</v>
      </c>
      <c r="P5178" s="289" t="str">
        <f>VLOOKUP(CAT_Details[[#This Row],[Delivery Bp Customer Code]],Table6[],2,0)</f>
        <v>OYL1</v>
      </c>
    </row>
    <row r="5179" spans="1:16" x14ac:dyDescent="0.25">
      <c r="A5179" s="289" t="s">
        <v>75</v>
      </c>
      <c r="B5179">
        <v>29</v>
      </c>
      <c r="C5179">
        <v>11814</v>
      </c>
      <c r="D5179">
        <v>9.67</v>
      </c>
      <c r="E5179" s="289" t="s">
        <v>11756</v>
      </c>
      <c r="F5179">
        <v>5015390671</v>
      </c>
      <c r="G5179" s="276">
        <v>45733</v>
      </c>
      <c r="H5179">
        <v>20250310670142</v>
      </c>
      <c r="I5179">
        <v>18.559999999999999</v>
      </c>
      <c r="J5179" s="289" t="s">
        <v>324</v>
      </c>
      <c r="K5179" s="289" t="s">
        <v>11757</v>
      </c>
      <c r="L5179" s="289" t="s">
        <v>275</v>
      </c>
      <c r="M5179" s="289" t="s">
        <v>11758</v>
      </c>
      <c r="N5179" s="289" t="s">
        <v>2172</v>
      </c>
      <c r="O5179" s="289" t="s">
        <v>2173</v>
      </c>
      <c r="P5179" s="289" t="str">
        <f>VLOOKUP(CAT_Details[[#This Row],[Delivery Bp Customer Code]],Table6[],2,0)</f>
        <v>OYL1</v>
      </c>
    </row>
    <row r="5180" spans="1:16" x14ac:dyDescent="0.25">
      <c r="A5180" s="289" t="s">
        <v>75</v>
      </c>
      <c r="B5180">
        <v>1</v>
      </c>
      <c r="C5180">
        <v>12.2</v>
      </c>
      <c r="D5180">
        <v>0.11</v>
      </c>
      <c r="E5180" s="289" t="s">
        <v>11759</v>
      </c>
      <c r="F5180">
        <v>5015421188</v>
      </c>
      <c r="G5180" s="276">
        <v>45733</v>
      </c>
      <c r="H5180">
        <v>20250312672370</v>
      </c>
      <c r="I5180">
        <v>0.125</v>
      </c>
      <c r="J5180" s="289" t="s">
        <v>273</v>
      </c>
      <c r="K5180" s="289" t="s">
        <v>11760</v>
      </c>
      <c r="L5180" s="289" t="s">
        <v>275</v>
      </c>
      <c r="M5180" s="289" t="s">
        <v>11737</v>
      </c>
      <c r="N5180" s="289" t="s">
        <v>519</v>
      </c>
      <c r="O5180" s="289" t="s">
        <v>5281</v>
      </c>
      <c r="P5180" s="289" t="str">
        <f>VLOOKUP(CAT_Details[[#This Row],[Delivery Bp Customer Code]],Table6[],2,0)</f>
        <v>DK-LW08</v>
      </c>
    </row>
    <row r="5181" spans="1:16" x14ac:dyDescent="0.25">
      <c r="A5181" s="289" t="s">
        <v>75</v>
      </c>
      <c r="B5181">
        <v>36</v>
      </c>
      <c r="C5181">
        <v>13032</v>
      </c>
      <c r="D5181">
        <v>12</v>
      </c>
      <c r="E5181" s="289" t="s">
        <v>11761</v>
      </c>
      <c r="F5181">
        <v>5015421718</v>
      </c>
      <c r="G5181" s="276">
        <v>45733</v>
      </c>
      <c r="H5181">
        <v>20250311671309</v>
      </c>
      <c r="I5181">
        <v>23.04</v>
      </c>
      <c r="J5181" s="289" t="s">
        <v>324</v>
      </c>
      <c r="K5181" s="289" t="s">
        <v>11762</v>
      </c>
      <c r="L5181" s="289" t="s">
        <v>275</v>
      </c>
      <c r="M5181" s="289" t="s">
        <v>11763</v>
      </c>
      <c r="N5181" s="289" t="s">
        <v>2172</v>
      </c>
      <c r="O5181" s="289" t="s">
        <v>2173</v>
      </c>
      <c r="P5181" s="289" t="str">
        <f>VLOOKUP(CAT_Details[[#This Row],[Delivery Bp Customer Code]],Table6[],2,0)</f>
        <v>OYL1</v>
      </c>
    </row>
    <row r="5182" spans="1:16" x14ac:dyDescent="0.25">
      <c r="A5182" s="289" t="s">
        <v>3771</v>
      </c>
      <c r="B5182">
        <v>4</v>
      </c>
      <c r="C5182">
        <v>1184</v>
      </c>
      <c r="D5182">
        <v>3.76</v>
      </c>
      <c r="E5182" s="289" t="s">
        <v>11764</v>
      </c>
      <c r="F5182">
        <v>5015360583</v>
      </c>
      <c r="G5182" s="276">
        <v>45733</v>
      </c>
      <c r="H5182" s="5">
        <v>20250304665855</v>
      </c>
      <c r="I5182">
        <v>14.438000000000001</v>
      </c>
      <c r="J5182" s="289" t="s">
        <v>3890</v>
      </c>
      <c r="K5182" s="289" t="s">
        <v>11765</v>
      </c>
      <c r="L5182" s="289" t="s">
        <v>275</v>
      </c>
      <c r="M5182" s="289" t="s">
        <v>11766</v>
      </c>
      <c r="N5182" s="289" t="s">
        <v>3893</v>
      </c>
      <c r="O5182" s="289" t="s">
        <v>4956</v>
      </c>
      <c r="P5182" s="289">
        <f>VLOOKUP(CAT_Details[[#This Row],[Delivery Bp Customer Code]],Table6[],2,0)</f>
        <v>3417</v>
      </c>
    </row>
    <row r="5183" spans="1:16" x14ac:dyDescent="0.25">
      <c r="A5183" s="289" t="s">
        <v>3771</v>
      </c>
      <c r="B5183">
        <v>15</v>
      </c>
      <c r="C5183">
        <v>6450</v>
      </c>
      <c r="D5183">
        <v>6.3</v>
      </c>
      <c r="E5183" s="289" t="s">
        <v>11767</v>
      </c>
      <c r="F5183">
        <v>5015389972</v>
      </c>
      <c r="G5183" s="276">
        <v>45733</v>
      </c>
      <c r="H5183">
        <v>20250303665428</v>
      </c>
      <c r="I5183">
        <v>6.5019999999999998</v>
      </c>
      <c r="J5183" s="289" t="s">
        <v>350</v>
      </c>
      <c r="K5183" s="289" t="s">
        <v>11768</v>
      </c>
      <c r="L5183" s="289" t="s">
        <v>275</v>
      </c>
      <c r="M5183" s="289" t="s">
        <v>11626</v>
      </c>
      <c r="N5183" s="289" t="s">
        <v>4517</v>
      </c>
      <c r="O5183" s="289" t="s">
        <v>3775</v>
      </c>
      <c r="P5183" s="289">
        <f>VLOOKUP(CAT_Details[[#This Row],[Delivery Bp Customer Code]],Table6[],2,0)</f>
        <v>3401</v>
      </c>
    </row>
    <row r="5184" spans="1:16" x14ac:dyDescent="0.25">
      <c r="A5184" s="289" t="s">
        <v>3329</v>
      </c>
      <c r="B5184">
        <v>3</v>
      </c>
      <c r="C5184">
        <v>2466</v>
      </c>
      <c r="D5184">
        <v>1.35</v>
      </c>
      <c r="E5184" s="289" t="s">
        <v>11769</v>
      </c>
      <c r="F5184">
        <v>5015346867</v>
      </c>
      <c r="G5184" s="276">
        <v>45733</v>
      </c>
      <c r="H5184">
        <v>20250304666515</v>
      </c>
      <c r="I5184">
        <v>2.2029999999999998</v>
      </c>
      <c r="J5184" s="289" t="s">
        <v>383</v>
      </c>
      <c r="K5184" s="289" t="s">
        <v>11770</v>
      </c>
      <c r="L5184" s="289" t="s">
        <v>275</v>
      </c>
      <c r="M5184" s="289" t="s">
        <v>11578</v>
      </c>
      <c r="N5184" s="289" t="s">
        <v>3781</v>
      </c>
      <c r="O5184" s="289" t="s">
        <v>3332</v>
      </c>
      <c r="P5184" s="289">
        <f>VLOOKUP(CAT_Details[[#This Row],[Delivery Bp Customer Code]],Table6[],2,0)</f>
        <v>3402</v>
      </c>
    </row>
    <row r="5185" spans="1:16" x14ac:dyDescent="0.25">
      <c r="A5185" s="289" t="s">
        <v>3329</v>
      </c>
      <c r="B5185">
        <v>2</v>
      </c>
      <c r="C5185">
        <v>523</v>
      </c>
      <c r="D5185">
        <v>0.8</v>
      </c>
      <c r="E5185" s="289" t="s">
        <v>11771</v>
      </c>
      <c r="F5185">
        <v>5015347026</v>
      </c>
      <c r="G5185" s="276">
        <v>45733</v>
      </c>
      <c r="H5185" s="5">
        <v>20250305667105</v>
      </c>
      <c r="I5185">
        <v>1.92</v>
      </c>
      <c r="J5185" s="289" t="s">
        <v>317</v>
      </c>
      <c r="K5185" s="289" t="s">
        <v>11772</v>
      </c>
      <c r="L5185" s="289" t="s">
        <v>275</v>
      </c>
      <c r="M5185" s="289" t="s">
        <v>11289</v>
      </c>
      <c r="N5185" s="289" t="s">
        <v>3966</v>
      </c>
      <c r="O5185" s="289" t="s">
        <v>3332</v>
      </c>
      <c r="P5185" s="289">
        <f>VLOOKUP(CAT_Details[[#This Row],[Delivery Bp Customer Code]],Table6[],2,0)</f>
        <v>3402</v>
      </c>
    </row>
    <row r="5186" spans="1:16" x14ac:dyDescent="0.25">
      <c r="A5186" s="289" t="s">
        <v>3329</v>
      </c>
      <c r="B5186">
        <v>4</v>
      </c>
      <c r="C5186">
        <v>64</v>
      </c>
      <c r="D5186">
        <v>0.24</v>
      </c>
      <c r="E5186" s="289" t="s">
        <v>11773</v>
      </c>
      <c r="F5186">
        <v>5015360347</v>
      </c>
      <c r="G5186" s="276">
        <v>45733</v>
      </c>
      <c r="H5186">
        <v>20250306668528</v>
      </c>
      <c r="I5186">
        <v>0.27400000000000002</v>
      </c>
      <c r="J5186" s="289" t="s">
        <v>3890</v>
      </c>
      <c r="K5186" s="289" t="s">
        <v>11774</v>
      </c>
      <c r="L5186" s="289" t="s">
        <v>275</v>
      </c>
      <c r="M5186" s="289" t="s">
        <v>11555</v>
      </c>
      <c r="N5186" s="289" t="s">
        <v>3896</v>
      </c>
      <c r="O5186" s="289" t="s">
        <v>3332</v>
      </c>
      <c r="P5186" s="289">
        <f>VLOOKUP(CAT_Details[[#This Row],[Delivery Bp Customer Code]],Table6[],2,0)</f>
        <v>3402</v>
      </c>
    </row>
    <row r="5187" spans="1:16" x14ac:dyDescent="0.25">
      <c r="A5187" s="289" t="s">
        <v>3329</v>
      </c>
      <c r="B5187">
        <v>4</v>
      </c>
      <c r="C5187">
        <v>370</v>
      </c>
      <c r="D5187">
        <v>0.92</v>
      </c>
      <c r="E5187" s="289" t="s">
        <v>11773</v>
      </c>
      <c r="F5187">
        <v>5015360348</v>
      </c>
      <c r="G5187" s="276">
        <v>45733</v>
      </c>
      <c r="H5187">
        <v>20250304666354</v>
      </c>
      <c r="I5187">
        <v>3.19</v>
      </c>
      <c r="J5187" s="289" t="s">
        <v>3890</v>
      </c>
      <c r="K5187" s="289" t="s">
        <v>11775</v>
      </c>
      <c r="L5187" s="289" t="s">
        <v>275</v>
      </c>
      <c r="M5187" s="289" t="s">
        <v>11555</v>
      </c>
      <c r="N5187" s="289" t="s">
        <v>3896</v>
      </c>
      <c r="O5187" s="289" t="s">
        <v>3332</v>
      </c>
      <c r="P5187" s="289">
        <f>VLOOKUP(CAT_Details[[#This Row],[Delivery Bp Customer Code]],Table6[],2,0)</f>
        <v>3402</v>
      </c>
    </row>
    <row r="5188" spans="1:16" x14ac:dyDescent="0.25">
      <c r="A5188" s="289" t="s">
        <v>3329</v>
      </c>
      <c r="B5188">
        <v>8</v>
      </c>
      <c r="C5188">
        <v>1440</v>
      </c>
      <c r="D5188">
        <v>2.66</v>
      </c>
      <c r="E5188" s="289" t="s">
        <v>11776</v>
      </c>
      <c r="F5188">
        <v>5015376044</v>
      </c>
      <c r="G5188" s="276">
        <v>45733</v>
      </c>
      <c r="H5188">
        <v>20250304665887</v>
      </c>
      <c r="I5188">
        <v>4.9649999999999999</v>
      </c>
      <c r="J5188" s="289" t="s">
        <v>287</v>
      </c>
      <c r="K5188" s="289" t="s">
        <v>11777</v>
      </c>
      <c r="L5188" s="289" t="s">
        <v>275</v>
      </c>
      <c r="M5188" s="289" t="s">
        <v>11674</v>
      </c>
      <c r="N5188" s="289" t="s">
        <v>4413</v>
      </c>
      <c r="O5188" s="289" t="s">
        <v>3332</v>
      </c>
      <c r="P5188" s="289">
        <f>VLOOKUP(CAT_Details[[#This Row],[Delivery Bp Customer Code]],Table6[],2,0)</f>
        <v>3402</v>
      </c>
    </row>
    <row r="5189" spans="1:16" x14ac:dyDescent="0.25">
      <c r="A5189" s="289" t="s">
        <v>3329</v>
      </c>
      <c r="B5189">
        <v>1</v>
      </c>
      <c r="C5189">
        <v>1</v>
      </c>
      <c r="D5189">
        <v>0.03</v>
      </c>
      <c r="E5189" s="289" t="s">
        <v>11778</v>
      </c>
      <c r="F5189">
        <v>5015389268</v>
      </c>
      <c r="G5189" s="276">
        <v>45733</v>
      </c>
      <c r="H5189">
        <v>20250305667026</v>
      </c>
      <c r="I5189">
        <v>6.0000000000000001E-3</v>
      </c>
      <c r="J5189" s="289" t="s">
        <v>350</v>
      </c>
      <c r="K5189" s="289" t="s">
        <v>11779</v>
      </c>
      <c r="L5189" s="289" t="s">
        <v>275</v>
      </c>
      <c r="M5189" s="289" t="s">
        <v>11780</v>
      </c>
      <c r="N5189" s="289" t="s">
        <v>3656</v>
      </c>
      <c r="O5189" s="289" t="s">
        <v>3332</v>
      </c>
      <c r="P5189" s="289">
        <f>VLOOKUP(CAT_Details[[#This Row],[Delivery Bp Customer Code]],Table6[],2,0)</f>
        <v>3402</v>
      </c>
    </row>
    <row r="5190" spans="1:16" x14ac:dyDescent="0.25">
      <c r="A5190" s="289" t="s">
        <v>3329</v>
      </c>
      <c r="B5190">
        <v>1</v>
      </c>
      <c r="C5190">
        <v>129</v>
      </c>
      <c r="D5190">
        <v>0.4</v>
      </c>
      <c r="E5190" s="289" t="s">
        <v>11778</v>
      </c>
      <c r="F5190">
        <v>5015389271</v>
      </c>
      <c r="G5190" s="276">
        <v>45733</v>
      </c>
      <c r="H5190" s="5">
        <v>20250305666857</v>
      </c>
      <c r="I5190">
        <v>0.86399999999999999</v>
      </c>
      <c r="J5190" s="289" t="s">
        <v>350</v>
      </c>
      <c r="K5190" s="289" t="s">
        <v>11781</v>
      </c>
      <c r="L5190" s="289" t="s">
        <v>275</v>
      </c>
      <c r="M5190" s="289" t="s">
        <v>11780</v>
      </c>
      <c r="N5190" s="289" t="s">
        <v>3656</v>
      </c>
      <c r="O5190" s="289" t="s">
        <v>3332</v>
      </c>
      <c r="P5190" s="289">
        <f>VLOOKUP(CAT_Details[[#This Row],[Delivery Bp Customer Code]],Table6[],2,0)</f>
        <v>3402</v>
      </c>
    </row>
    <row r="5191" spans="1:16" x14ac:dyDescent="0.25">
      <c r="A5191" s="289" t="s">
        <v>3329</v>
      </c>
      <c r="B5191">
        <v>3</v>
      </c>
      <c r="C5191">
        <v>1090</v>
      </c>
      <c r="D5191">
        <v>1</v>
      </c>
      <c r="E5191" s="289" t="s">
        <v>11782</v>
      </c>
      <c r="F5191">
        <v>5015389409</v>
      </c>
      <c r="G5191" s="276">
        <v>45733</v>
      </c>
      <c r="H5191" s="5">
        <v>20250306668019</v>
      </c>
      <c r="I5191">
        <v>1.6319999999999999</v>
      </c>
      <c r="J5191" s="289" t="s">
        <v>350</v>
      </c>
      <c r="K5191" s="289" t="s">
        <v>11783</v>
      </c>
      <c r="L5191" s="289" t="s">
        <v>275</v>
      </c>
      <c r="M5191" s="289" t="s">
        <v>11780</v>
      </c>
      <c r="N5191" s="289" t="s">
        <v>3804</v>
      </c>
      <c r="O5191" s="289" t="s">
        <v>3332</v>
      </c>
      <c r="P5191" s="289">
        <f>VLOOKUP(CAT_Details[[#This Row],[Delivery Bp Customer Code]],Table6[],2,0)</f>
        <v>3402</v>
      </c>
    </row>
    <row r="5192" spans="1:16" x14ac:dyDescent="0.25">
      <c r="A5192" s="289" t="s">
        <v>3329</v>
      </c>
      <c r="B5192">
        <v>6</v>
      </c>
      <c r="C5192">
        <v>1230</v>
      </c>
      <c r="D5192">
        <v>2.4</v>
      </c>
      <c r="E5192" s="289" t="s">
        <v>11784</v>
      </c>
      <c r="F5192">
        <v>5015389649</v>
      </c>
      <c r="G5192" s="276">
        <v>45733</v>
      </c>
      <c r="H5192">
        <v>20250306668850</v>
      </c>
      <c r="I5192">
        <v>4.8959999999999999</v>
      </c>
      <c r="J5192" s="289" t="s">
        <v>287</v>
      </c>
      <c r="K5192" s="289" t="s">
        <v>11785</v>
      </c>
      <c r="L5192" s="289" t="s">
        <v>275</v>
      </c>
      <c r="M5192" s="289" t="s">
        <v>11717</v>
      </c>
      <c r="N5192" s="289" t="s">
        <v>468</v>
      </c>
      <c r="O5192" s="289" t="s">
        <v>3332</v>
      </c>
      <c r="P5192" s="289">
        <f>VLOOKUP(CAT_Details[[#This Row],[Delivery Bp Customer Code]],Table6[],2,0)</f>
        <v>3402</v>
      </c>
    </row>
    <row r="5193" spans="1:16" x14ac:dyDescent="0.25">
      <c r="A5193" s="289" t="s">
        <v>3329</v>
      </c>
      <c r="B5193">
        <v>1</v>
      </c>
      <c r="C5193">
        <v>62</v>
      </c>
      <c r="D5193">
        <v>0.2</v>
      </c>
      <c r="E5193" s="289" t="s">
        <v>11786</v>
      </c>
      <c r="F5193">
        <v>5015390401</v>
      </c>
      <c r="G5193" s="276">
        <v>45733</v>
      </c>
      <c r="H5193">
        <v>20250226661629</v>
      </c>
      <c r="I5193">
        <v>0.35</v>
      </c>
      <c r="J5193" s="289" t="s">
        <v>350</v>
      </c>
      <c r="K5193" s="289" t="s">
        <v>11787</v>
      </c>
      <c r="L5193" s="289" t="s">
        <v>275</v>
      </c>
      <c r="M5193" s="289" t="s">
        <v>11626</v>
      </c>
      <c r="N5193" s="289" t="s">
        <v>704</v>
      </c>
      <c r="O5193" s="289" t="s">
        <v>3332</v>
      </c>
      <c r="P5193" s="289">
        <f>VLOOKUP(CAT_Details[[#This Row],[Delivery Bp Customer Code]],Table6[],2,0)</f>
        <v>3402</v>
      </c>
    </row>
    <row r="5194" spans="1:16" x14ac:dyDescent="0.25">
      <c r="A5194" s="289" t="s">
        <v>3329</v>
      </c>
      <c r="B5194">
        <v>9</v>
      </c>
      <c r="C5194">
        <v>3888</v>
      </c>
      <c r="D5194">
        <v>3.6</v>
      </c>
      <c r="E5194" s="289" t="s">
        <v>11788</v>
      </c>
      <c r="F5194">
        <v>5015390651</v>
      </c>
      <c r="G5194" s="276">
        <v>45733</v>
      </c>
      <c r="H5194">
        <v>20250310670243</v>
      </c>
      <c r="I5194">
        <v>8.64</v>
      </c>
      <c r="J5194" s="289" t="s">
        <v>350</v>
      </c>
      <c r="K5194" s="289" t="s">
        <v>11789</v>
      </c>
      <c r="L5194" s="289" t="s">
        <v>275</v>
      </c>
      <c r="M5194" s="289" t="s">
        <v>11780</v>
      </c>
      <c r="N5194" s="289" t="s">
        <v>4421</v>
      </c>
      <c r="O5194" s="289" t="s">
        <v>3332</v>
      </c>
      <c r="P5194" s="289">
        <f>VLOOKUP(CAT_Details[[#This Row],[Delivery Bp Customer Code]],Table6[],2,0)</f>
        <v>3402</v>
      </c>
    </row>
    <row r="5195" spans="1:16" x14ac:dyDescent="0.25">
      <c r="A5195" s="289" t="s">
        <v>76</v>
      </c>
      <c r="B5195">
        <v>18</v>
      </c>
      <c r="C5195">
        <v>1477</v>
      </c>
      <c r="D5195">
        <v>9</v>
      </c>
      <c r="E5195" s="289" t="s">
        <v>11790</v>
      </c>
      <c r="F5195">
        <v>5015316010</v>
      </c>
      <c r="G5195" s="276">
        <v>45733</v>
      </c>
      <c r="H5195">
        <v>20250227663527</v>
      </c>
      <c r="I5195">
        <v>21.167999999999999</v>
      </c>
      <c r="J5195" s="289" t="s">
        <v>756</v>
      </c>
      <c r="K5195" s="289" t="s">
        <v>11791</v>
      </c>
      <c r="L5195" s="289" t="s">
        <v>275</v>
      </c>
      <c r="M5195" s="289" t="s">
        <v>11792</v>
      </c>
      <c r="N5195" s="289" t="s">
        <v>759</v>
      </c>
      <c r="O5195" s="289" t="s">
        <v>748</v>
      </c>
      <c r="P5195" s="289" t="str">
        <f>VLOOKUP(CAT_Details[[#This Row],[Delivery Bp Customer Code]],Table6[],2,0)</f>
        <v>No Loc</v>
      </c>
    </row>
    <row r="5196" spans="1:16" x14ac:dyDescent="0.25">
      <c r="A5196" s="289" t="s">
        <v>76</v>
      </c>
      <c r="B5196">
        <v>1</v>
      </c>
      <c r="C5196">
        <v>10</v>
      </c>
      <c r="D5196">
        <v>0.05</v>
      </c>
      <c r="E5196" s="289" t="s">
        <v>11793</v>
      </c>
      <c r="F5196">
        <v>5015360286</v>
      </c>
      <c r="G5196" s="276">
        <v>45733</v>
      </c>
      <c r="H5196">
        <v>20250306668220</v>
      </c>
      <c r="I5196">
        <v>2.4E-2</v>
      </c>
      <c r="J5196" s="289" t="s">
        <v>294</v>
      </c>
      <c r="K5196" s="289" t="s">
        <v>11794</v>
      </c>
      <c r="L5196" s="289" t="s">
        <v>275</v>
      </c>
      <c r="M5196" s="289" t="s">
        <v>11795</v>
      </c>
      <c r="N5196" s="289" t="s">
        <v>1181</v>
      </c>
      <c r="O5196" s="289" t="s">
        <v>748</v>
      </c>
      <c r="P5196" s="289" t="str">
        <f>VLOOKUP(CAT_Details[[#This Row],[Delivery Bp Customer Code]],Table6[],2,0)</f>
        <v>No Loc</v>
      </c>
    </row>
    <row r="5197" spans="1:16" x14ac:dyDescent="0.25">
      <c r="A5197" s="289" t="s">
        <v>76</v>
      </c>
      <c r="B5197">
        <v>1</v>
      </c>
      <c r="C5197">
        <v>5</v>
      </c>
      <c r="D5197">
        <v>0.05</v>
      </c>
      <c r="E5197" s="289" t="s">
        <v>11796</v>
      </c>
      <c r="F5197">
        <v>5015389952</v>
      </c>
      <c r="G5197" s="276">
        <v>45733</v>
      </c>
      <c r="H5197">
        <v>20250307669251</v>
      </c>
      <c r="I5197">
        <v>2.1000000000000001E-2</v>
      </c>
      <c r="J5197" s="289" t="s">
        <v>350</v>
      </c>
      <c r="K5197" s="289" t="s">
        <v>11797</v>
      </c>
      <c r="L5197" s="289" t="s">
        <v>275</v>
      </c>
      <c r="M5197" s="289" t="s">
        <v>11626</v>
      </c>
      <c r="N5197" s="289" t="s">
        <v>378</v>
      </c>
      <c r="O5197" s="289" t="s">
        <v>748</v>
      </c>
      <c r="P5197" s="289" t="str">
        <f>VLOOKUP(CAT_Details[[#This Row],[Delivery Bp Customer Code]],Table6[],2,0)</f>
        <v>No Loc</v>
      </c>
    </row>
    <row r="5198" spans="1:16" x14ac:dyDescent="0.25">
      <c r="A5198" s="289" t="s">
        <v>76</v>
      </c>
      <c r="B5198">
        <v>3</v>
      </c>
      <c r="C5198">
        <v>33</v>
      </c>
      <c r="D5198">
        <v>0.15</v>
      </c>
      <c r="E5198" s="289" t="s">
        <v>11686</v>
      </c>
      <c r="F5198">
        <v>5015390001</v>
      </c>
      <c r="G5198" s="276">
        <v>45733</v>
      </c>
      <c r="H5198">
        <v>20250310670035</v>
      </c>
      <c r="I5198">
        <v>3.9E-2</v>
      </c>
      <c r="J5198" s="289" t="s">
        <v>350</v>
      </c>
      <c r="K5198" s="289" t="s">
        <v>11798</v>
      </c>
      <c r="L5198" s="289" t="s">
        <v>275</v>
      </c>
      <c r="M5198" s="289" t="s">
        <v>11799</v>
      </c>
      <c r="N5198" s="289" t="s">
        <v>602</v>
      </c>
      <c r="O5198" s="289" t="s">
        <v>748</v>
      </c>
      <c r="P5198" s="289" t="str">
        <f>VLOOKUP(CAT_Details[[#This Row],[Delivery Bp Customer Code]],Table6[],2,0)</f>
        <v>No Loc</v>
      </c>
    </row>
    <row r="5199" spans="1:16" x14ac:dyDescent="0.25">
      <c r="A5199" s="289" t="s">
        <v>76</v>
      </c>
      <c r="B5199">
        <v>1</v>
      </c>
      <c r="C5199">
        <v>62</v>
      </c>
      <c r="D5199">
        <v>0.4</v>
      </c>
      <c r="E5199" s="289" t="s">
        <v>11800</v>
      </c>
      <c r="F5199">
        <v>5015390531</v>
      </c>
      <c r="G5199" s="276">
        <v>45733</v>
      </c>
      <c r="H5199">
        <v>20250310670152</v>
      </c>
      <c r="I5199">
        <v>0.48</v>
      </c>
      <c r="J5199" s="289" t="s">
        <v>287</v>
      </c>
      <c r="K5199" s="289" t="s">
        <v>11801</v>
      </c>
      <c r="L5199" s="289" t="s">
        <v>275</v>
      </c>
      <c r="M5199" s="289" t="s">
        <v>11802</v>
      </c>
      <c r="N5199" s="289" t="s">
        <v>1198</v>
      </c>
      <c r="O5199" s="289" t="s">
        <v>748</v>
      </c>
      <c r="P5199" s="289" t="str">
        <f>VLOOKUP(CAT_Details[[#This Row],[Delivery Bp Customer Code]],Table6[],2,0)</f>
        <v>No Loc</v>
      </c>
    </row>
    <row r="5200" spans="1:16" x14ac:dyDescent="0.25">
      <c r="A5200" s="289" t="s">
        <v>285</v>
      </c>
      <c r="B5200">
        <v>40</v>
      </c>
      <c r="C5200">
        <v>3552</v>
      </c>
      <c r="D5200">
        <v>12.5</v>
      </c>
      <c r="E5200" s="289" t="s">
        <v>11790</v>
      </c>
      <c r="F5200">
        <v>5015315971</v>
      </c>
      <c r="G5200" s="276">
        <v>45733</v>
      </c>
      <c r="H5200" s="5">
        <v>20250227663530</v>
      </c>
      <c r="I5200">
        <v>28.2</v>
      </c>
      <c r="J5200" s="289" t="s">
        <v>756</v>
      </c>
      <c r="K5200" s="289" t="s">
        <v>11803</v>
      </c>
      <c r="L5200" s="289" t="s">
        <v>275</v>
      </c>
      <c r="M5200" s="289" t="s">
        <v>11792</v>
      </c>
      <c r="N5200" s="289" t="s">
        <v>759</v>
      </c>
      <c r="O5200" s="289" t="s">
        <v>291</v>
      </c>
      <c r="P5200" s="289" t="str">
        <f>VLOOKUP(CAT_Details[[#This Row],[Delivery Bp Customer Code]],Table6[],2,0)</f>
        <v>DX01-L5</v>
      </c>
    </row>
    <row r="5201" spans="1:16" x14ac:dyDescent="0.25">
      <c r="A5201" s="289" t="s">
        <v>285</v>
      </c>
      <c r="B5201">
        <v>2</v>
      </c>
      <c r="C5201">
        <v>543</v>
      </c>
      <c r="D5201">
        <v>0.6</v>
      </c>
      <c r="E5201" s="289" t="s">
        <v>11804</v>
      </c>
      <c r="F5201">
        <v>5015346821</v>
      </c>
      <c r="G5201" s="276">
        <v>45733</v>
      </c>
      <c r="H5201">
        <v>20250304665937</v>
      </c>
      <c r="I5201">
        <v>0.67200000000000004</v>
      </c>
      <c r="J5201" s="289" t="s">
        <v>764</v>
      </c>
      <c r="K5201" s="289" t="s">
        <v>11805</v>
      </c>
      <c r="L5201" s="289" t="s">
        <v>275</v>
      </c>
      <c r="M5201" s="289" t="s">
        <v>11667</v>
      </c>
      <c r="N5201" s="289" t="s">
        <v>766</v>
      </c>
      <c r="O5201" s="289" t="s">
        <v>291</v>
      </c>
      <c r="P5201" s="289" t="str">
        <f>VLOOKUP(CAT_Details[[#This Row],[Delivery Bp Customer Code]],Table6[],2,0)</f>
        <v>DX01-L5</v>
      </c>
    </row>
    <row r="5202" spans="1:16" x14ac:dyDescent="0.25">
      <c r="A5202" s="289" t="s">
        <v>285</v>
      </c>
      <c r="B5202">
        <v>21</v>
      </c>
      <c r="C5202">
        <v>1365</v>
      </c>
      <c r="D5202">
        <v>8.4</v>
      </c>
      <c r="E5202" s="289" t="s">
        <v>11793</v>
      </c>
      <c r="F5202">
        <v>5015360271</v>
      </c>
      <c r="G5202" s="276">
        <v>45733</v>
      </c>
      <c r="H5202">
        <v>20250306668080</v>
      </c>
      <c r="I5202">
        <v>20.16</v>
      </c>
      <c r="J5202" s="289" t="s">
        <v>294</v>
      </c>
      <c r="K5202" s="289" t="s">
        <v>11806</v>
      </c>
      <c r="L5202" s="289" t="s">
        <v>275</v>
      </c>
      <c r="M5202" s="289" t="s">
        <v>11795</v>
      </c>
      <c r="N5202" s="289" t="s">
        <v>1181</v>
      </c>
      <c r="O5202" s="289" t="s">
        <v>291</v>
      </c>
      <c r="P5202" s="289" t="str">
        <f>VLOOKUP(CAT_Details[[#This Row],[Delivery Bp Customer Code]],Table6[],2,0)</f>
        <v>DX01-L5</v>
      </c>
    </row>
    <row r="5203" spans="1:16" x14ac:dyDescent="0.25">
      <c r="A5203" s="289" t="s">
        <v>285</v>
      </c>
      <c r="B5203">
        <v>6</v>
      </c>
      <c r="C5203">
        <v>6900</v>
      </c>
      <c r="D5203">
        <v>2.4</v>
      </c>
      <c r="E5203" s="289" t="s">
        <v>11807</v>
      </c>
      <c r="F5203">
        <v>5015375947</v>
      </c>
      <c r="G5203" s="276">
        <v>45733</v>
      </c>
      <c r="H5203">
        <v>20250306668798</v>
      </c>
      <c r="I5203">
        <v>3.456</v>
      </c>
      <c r="J5203" s="289" t="s">
        <v>324</v>
      </c>
      <c r="K5203" s="289" t="s">
        <v>11808</v>
      </c>
      <c r="L5203" s="289" t="s">
        <v>275</v>
      </c>
      <c r="M5203" s="289" t="s">
        <v>11590</v>
      </c>
      <c r="N5203" s="289" t="s">
        <v>333</v>
      </c>
      <c r="O5203" s="289" t="s">
        <v>291</v>
      </c>
      <c r="P5203" s="289" t="str">
        <f>VLOOKUP(CAT_Details[[#This Row],[Delivery Bp Customer Code]],Table6[],2,0)</f>
        <v>DX01-L5</v>
      </c>
    </row>
    <row r="5204" spans="1:16" x14ac:dyDescent="0.25">
      <c r="A5204" s="289" t="s">
        <v>285</v>
      </c>
      <c r="B5204">
        <v>2</v>
      </c>
      <c r="C5204">
        <v>502</v>
      </c>
      <c r="D5204">
        <v>0.8</v>
      </c>
      <c r="E5204" s="289" t="s">
        <v>11809</v>
      </c>
      <c r="F5204">
        <v>5015389571</v>
      </c>
      <c r="G5204" s="276">
        <v>45733</v>
      </c>
      <c r="H5204" s="5">
        <v>20250306667973</v>
      </c>
      <c r="I5204">
        <v>1.248</v>
      </c>
      <c r="J5204" s="289" t="s">
        <v>280</v>
      </c>
      <c r="K5204" s="289" t="s">
        <v>11810</v>
      </c>
      <c r="L5204" s="289" t="s">
        <v>275</v>
      </c>
      <c r="M5204" s="289" t="s">
        <v>11653</v>
      </c>
      <c r="N5204" s="289" t="s">
        <v>10113</v>
      </c>
      <c r="O5204" s="289" t="s">
        <v>291</v>
      </c>
      <c r="P5204" s="289" t="str">
        <f>VLOOKUP(CAT_Details[[#This Row],[Delivery Bp Customer Code]],Table6[],2,0)</f>
        <v>DX01-L5</v>
      </c>
    </row>
    <row r="5205" spans="1:16" x14ac:dyDescent="0.25">
      <c r="A5205" s="289" t="s">
        <v>285</v>
      </c>
      <c r="B5205">
        <v>15</v>
      </c>
      <c r="C5205">
        <v>2796.6</v>
      </c>
      <c r="D5205">
        <v>4.0999999999999996</v>
      </c>
      <c r="E5205" s="289" t="s">
        <v>11811</v>
      </c>
      <c r="F5205">
        <v>5015389662</v>
      </c>
      <c r="G5205" s="276">
        <v>45733</v>
      </c>
      <c r="H5205">
        <v>20250310670259</v>
      </c>
      <c r="I5205">
        <v>9.0150000000000006</v>
      </c>
      <c r="J5205" s="289" t="s">
        <v>350</v>
      </c>
      <c r="K5205" s="289" t="s">
        <v>11812</v>
      </c>
      <c r="L5205" s="289" t="s">
        <v>275</v>
      </c>
      <c r="M5205" s="289" t="s">
        <v>11780</v>
      </c>
      <c r="N5205" s="289" t="s">
        <v>602</v>
      </c>
      <c r="O5205" s="289" t="s">
        <v>291</v>
      </c>
      <c r="P5205" s="289" t="str">
        <f>VLOOKUP(CAT_Details[[#This Row],[Delivery Bp Customer Code]],Table6[],2,0)</f>
        <v>DX01-L5</v>
      </c>
    </row>
    <row r="5206" spans="1:16" x14ac:dyDescent="0.25">
      <c r="A5206" s="289" t="s">
        <v>285</v>
      </c>
      <c r="B5206">
        <v>3</v>
      </c>
      <c r="C5206">
        <v>223.1</v>
      </c>
      <c r="D5206">
        <v>0.85</v>
      </c>
      <c r="E5206" s="289" t="s">
        <v>11686</v>
      </c>
      <c r="F5206">
        <v>5015390276</v>
      </c>
      <c r="G5206" s="276">
        <v>45733</v>
      </c>
      <c r="H5206" s="5">
        <v>20250307669220</v>
      </c>
      <c r="I5206">
        <v>0.67500000000000004</v>
      </c>
      <c r="J5206" s="289" t="s">
        <v>350</v>
      </c>
      <c r="K5206" s="289" t="s">
        <v>11813</v>
      </c>
      <c r="L5206" s="289" t="s">
        <v>275</v>
      </c>
      <c r="M5206" s="289" t="s">
        <v>11780</v>
      </c>
      <c r="N5206" s="289" t="s">
        <v>602</v>
      </c>
      <c r="O5206" s="289" t="s">
        <v>291</v>
      </c>
      <c r="P5206" s="289" t="str">
        <f>VLOOKUP(CAT_Details[[#This Row],[Delivery Bp Customer Code]],Table6[],2,0)</f>
        <v>DX01-L5</v>
      </c>
    </row>
    <row r="5207" spans="1:16" x14ac:dyDescent="0.25">
      <c r="A5207" s="289" t="s">
        <v>285</v>
      </c>
      <c r="B5207">
        <v>17</v>
      </c>
      <c r="C5207">
        <v>1530</v>
      </c>
      <c r="D5207">
        <v>6.8</v>
      </c>
      <c r="E5207" s="289" t="s">
        <v>11814</v>
      </c>
      <c r="F5207">
        <v>5015390352</v>
      </c>
      <c r="G5207" s="276">
        <v>45733</v>
      </c>
      <c r="H5207">
        <v>20250310670000</v>
      </c>
      <c r="I5207">
        <v>16.32</v>
      </c>
      <c r="J5207" s="289" t="s">
        <v>350</v>
      </c>
      <c r="K5207" s="289" t="s">
        <v>11815</v>
      </c>
      <c r="L5207" s="289" t="s">
        <v>275</v>
      </c>
      <c r="M5207" s="289" t="s">
        <v>11626</v>
      </c>
      <c r="N5207" s="289" t="s">
        <v>353</v>
      </c>
      <c r="O5207" s="289" t="s">
        <v>291</v>
      </c>
      <c r="P5207" s="289" t="str">
        <f>VLOOKUP(CAT_Details[[#This Row],[Delivery Bp Customer Code]],Table6[],2,0)</f>
        <v>DX01-L5</v>
      </c>
    </row>
    <row r="5208" spans="1:16" x14ac:dyDescent="0.25">
      <c r="A5208" s="289" t="s">
        <v>285</v>
      </c>
      <c r="B5208">
        <v>23</v>
      </c>
      <c r="C5208">
        <v>3630</v>
      </c>
      <c r="D5208">
        <v>9.73</v>
      </c>
      <c r="E5208" s="289" t="s">
        <v>11816</v>
      </c>
      <c r="F5208">
        <v>5015390471</v>
      </c>
      <c r="G5208" s="276">
        <v>45733</v>
      </c>
      <c r="H5208">
        <v>20250307669436</v>
      </c>
      <c r="I5208">
        <v>21.936</v>
      </c>
      <c r="J5208" s="289" t="s">
        <v>280</v>
      </c>
      <c r="K5208" s="289" t="s">
        <v>11817</v>
      </c>
      <c r="L5208" s="289" t="s">
        <v>275</v>
      </c>
      <c r="M5208" s="289" t="s">
        <v>11740</v>
      </c>
      <c r="N5208" s="289" t="s">
        <v>411</v>
      </c>
      <c r="O5208" s="289" t="s">
        <v>291</v>
      </c>
      <c r="P5208" s="289" t="str">
        <f>VLOOKUP(CAT_Details[[#This Row],[Delivery Bp Customer Code]],Table6[],2,0)</f>
        <v>DX01-L5</v>
      </c>
    </row>
    <row r="5209" spans="1:16" x14ac:dyDescent="0.25">
      <c r="A5209" s="289" t="s">
        <v>285</v>
      </c>
      <c r="B5209">
        <v>14</v>
      </c>
      <c r="C5209">
        <v>1008</v>
      </c>
      <c r="D5209">
        <v>5.6</v>
      </c>
      <c r="E5209" s="289" t="s">
        <v>11818</v>
      </c>
      <c r="F5209">
        <v>5015390490</v>
      </c>
      <c r="G5209" s="276">
        <v>45733</v>
      </c>
      <c r="H5209" s="5">
        <v>20250307669088</v>
      </c>
      <c r="I5209">
        <v>13.574</v>
      </c>
      <c r="J5209" s="289" t="s">
        <v>350</v>
      </c>
      <c r="K5209" s="289" t="s">
        <v>11819</v>
      </c>
      <c r="L5209" s="289" t="s">
        <v>275</v>
      </c>
      <c r="M5209" s="289" t="s">
        <v>11780</v>
      </c>
      <c r="N5209" s="289" t="s">
        <v>690</v>
      </c>
      <c r="O5209" s="289" t="s">
        <v>291</v>
      </c>
      <c r="P5209" s="289" t="str">
        <f>VLOOKUP(CAT_Details[[#This Row],[Delivery Bp Customer Code]],Table6[],2,0)</f>
        <v>DX01-L5</v>
      </c>
    </row>
    <row r="5210" spans="1:16" x14ac:dyDescent="0.25">
      <c r="A5210" s="289" t="s">
        <v>521</v>
      </c>
      <c r="B5210">
        <v>2</v>
      </c>
      <c r="C5210">
        <v>180</v>
      </c>
      <c r="D5210">
        <v>0.4</v>
      </c>
      <c r="E5210" s="289" t="s">
        <v>11820</v>
      </c>
      <c r="F5210">
        <v>5015360660</v>
      </c>
      <c r="G5210" s="276">
        <v>45733</v>
      </c>
      <c r="H5210">
        <v>20250306668255</v>
      </c>
      <c r="I5210">
        <v>0.48</v>
      </c>
      <c r="J5210" s="289" t="s">
        <v>438</v>
      </c>
      <c r="K5210" s="289" t="s">
        <v>11821</v>
      </c>
      <c r="L5210" s="289" t="s">
        <v>275</v>
      </c>
      <c r="M5210" s="289" t="s">
        <v>11289</v>
      </c>
      <c r="N5210" s="289" t="s">
        <v>3360</v>
      </c>
      <c r="O5210" s="289" t="s">
        <v>525</v>
      </c>
      <c r="P5210" s="289" t="str">
        <f>VLOOKUP(CAT_Details[[#This Row],[Delivery Bp Customer Code]],Table6[],2,0)</f>
        <v>No Loc</v>
      </c>
    </row>
    <row r="5211" spans="1:16" x14ac:dyDescent="0.25">
      <c r="A5211" s="289" t="s">
        <v>272</v>
      </c>
      <c r="B5211">
        <v>3</v>
      </c>
      <c r="C5211">
        <v>1665</v>
      </c>
      <c r="D5211">
        <v>2.4</v>
      </c>
      <c r="E5211" s="289" t="s">
        <v>11822</v>
      </c>
      <c r="F5211">
        <v>5015360570</v>
      </c>
      <c r="G5211" s="276">
        <v>45733</v>
      </c>
      <c r="H5211">
        <v>20250306668191</v>
      </c>
      <c r="I5211">
        <v>9.7919999999999998</v>
      </c>
      <c r="J5211" s="289" t="s">
        <v>401</v>
      </c>
      <c r="K5211" s="289" t="s">
        <v>11823</v>
      </c>
      <c r="L5211" s="289" t="s">
        <v>275</v>
      </c>
      <c r="M5211" s="289" t="s">
        <v>11824</v>
      </c>
      <c r="N5211" s="289" t="s">
        <v>465</v>
      </c>
      <c r="O5211" s="289" t="s">
        <v>277</v>
      </c>
      <c r="P5211" s="289" t="str">
        <f>VLOOKUP(CAT_Details[[#This Row],[Delivery Bp Customer Code]],Table6[],2,0)</f>
        <v>U2-L5</v>
      </c>
    </row>
    <row r="5212" spans="1:16" x14ac:dyDescent="0.25">
      <c r="A5212" s="289" t="s">
        <v>272</v>
      </c>
      <c r="B5212">
        <v>46</v>
      </c>
      <c r="C5212">
        <v>1636</v>
      </c>
      <c r="D5212">
        <v>11.55</v>
      </c>
      <c r="E5212" s="289" t="s">
        <v>11825</v>
      </c>
      <c r="F5212">
        <v>5015375388</v>
      </c>
      <c r="G5212" s="276">
        <v>45733</v>
      </c>
      <c r="H5212">
        <v>20250304666157</v>
      </c>
      <c r="I5212">
        <v>27.611999999999998</v>
      </c>
      <c r="J5212" s="289" t="s">
        <v>280</v>
      </c>
      <c r="K5212" s="289" t="s">
        <v>11826</v>
      </c>
      <c r="L5212" s="289" t="s">
        <v>275</v>
      </c>
      <c r="M5212" s="289" t="s">
        <v>11827</v>
      </c>
      <c r="N5212" s="289" t="s">
        <v>1226</v>
      </c>
      <c r="O5212" s="289" t="s">
        <v>277</v>
      </c>
      <c r="P5212" s="289" t="str">
        <f>VLOOKUP(CAT_Details[[#This Row],[Delivery Bp Customer Code]],Table6[],2,0)</f>
        <v>U2-L5</v>
      </c>
    </row>
    <row r="5213" spans="1:16" x14ac:dyDescent="0.25">
      <c r="A5213" s="289" t="s">
        <v>272</v>
      </c>
      <c r="B5213">
        <v>2</v>
      </c>
      <c r="C5213">
        <v>1538</v>
      </c>
      <c r="D5213">
        <v>0.8</v>
      </c>
      <c r="E5213" s="289" t="s">
        <v>11828</v>
      </c>
      <c r="F5213">
        <v>5015376201</v>
      </c>
      <c r="G5213" s="276">
        <v>45733</v>
      </c>
      <c r="H5213">
        <v>20250306668791</v>
      </c>
      <c r="I5213">
        <v>1.1519999999999999</v>
      </c>
      <c r="J5213" s="289" t="s">
        <v>324</v>
      </c>
      <c r="K5213" s="289" t="s">
        <v>11829</v>
      </c>
      <c r="L5213" s="289" t="s">
        <v>275</v>
      </c>
      <c r="M5213" s="289" t="s">
        <v>11728</v>
      </c>
      <c r="N5213" s="289" t="s">
        <v>701</v>
      </c>
      <c r="O5213" s="289" t="s">
        <v>277</v>
      </c>
      <c r="P5213" s="289" t="str">
        <f>VLOOKUP(CAT_Details[[#This Row],[Delivery Bp Customer Code]],Table6[],2,0)</f>
        <v>U2-L5</v>
      </c>
    </row>
    <row r="5214" spans="1:16" x14ac:dyDescent="0.25">
      <c r="A5214" s="289" t="s">
        <v>272</v>
      </c>
      <c r="B5214">
        <v>1</v>
      </c>
      <c r="C5214">
        <v>135.19</v>
      </c>
      <c r="D5214">
        <v>0.46</v>
      </c>
      <c r="E5214" s="289" t="s">
        <v>11830</v>
      </c>
      <c r="F5214">
        <v>5015376263</v>
      </c>
      <c r="G5214" s="276">
        <v>45733</v>
      </c>
      <c r="H5214" s="5">
        <v>20250307669106</v>
      </c>
      <c r="I5214">
        <v>1.19</v>
      </c>
      <c r="J5214" s="289" t="s">
        <v>345</v>
      </c>
      <c r="K5214" s="289" t="s">
        <v>11831</v>
      </c>
      <c r="L5214" s="289" t="s">
        <v>275</v>
      </c>
      <c r="M5214" s="289" t="s">
        <v>11832</v>
      </c>
      <c r="N5214" s="289" t="s">
        <v>4779</v>
      </c>
      <c r="O5214" s="289" t="s">
        <v>277</v>
      </c>
      <c r="P5214" s="289" t="str">
        <f>VLOOKUP(CAT_Details[[#This Row],[Delivery Bp Customer Code]],Table6[],2,0)</f>
        <v>U2-L5</v>
      </c>
    </row>
    <row r="5215" spans="1:16" x14ac:dyDescent="0.25">
      <c r="A5215" s="289" t="s">
        <v>272</v>
      </c>
      <c r="B5215">
        <v>2</v>
      </c>
      <c r="C5215">
        <v>300</v>
      </c>
      <c r="D5215">
        <v>0.8</v>
      </c>
      <c r="E5215" s="289" t="s">
        <v>11784</v>
      </c>
      <c r="F5215">
        <v>5015389650</v>
      </c>
      <c r="G5215" s="276">
        <v>45733</v>
      </c>
      <c r="H5215">
        <v>20250306668852</v>
      </c>
      <c r="I5215">
        <v>1.6319999999999999</v>
      </c>
      <c r="J5215" s="289" t="s">
        <v>287</v>
      </c>
      <c r="K5215" s="289" t="s">
        <v>11833</v>
      </c>
      <c r="L5215" s="289" t="s">
        <v>275</v>
      </c>
      <c r="M5215" s="289" t="s">
        <v>11717</v>
      </c>
      <c r="N5215" s="289" t="s">
        <v>468</v>
      </c>
      <c r="O5215" s="289" t="s">
        <v>277</v>
      </c>
      <c r="P5215" s="289" t="str">
        <f>VLOOKUP(CAT_Details[[#This Row],[Delivery Bp Customer Code]],Table6[],2,0)</f>
        <v>U2-L5</v>
      </c>
    </row>
    <row r="5216" spans="1:16" x14ac:dyDescent="0.25">
      <c r="A5216" s="289" t="s">
        <v>272</v>
      </c>
      <c r="B5216">
        <v>1</v>
      </c>
      <c r="C5216">
        <v>560</v>
      </c>
      <c r="D5216">
        <v>0.4</v>
      </c>
      <c r="E5216" s="289" t="s">
        <v>11834</v>
      </c>
      <c r="F5216">
        <v>5015389899</v>
      </c>
      <c r="G5216" s="276">
        <v>45733</v>
      </c>
      <c r="H5216">
        <v>20250307669299</v>
      </c>
      <c r="I5216">
        <v>0.68200000000000005</v>
      </c>
      <c r="J5216" s="289" t="s">
        <v>350</v>
      </c>
      <c r="K5216" s="289" t="s">
        <v>11835</v>
      </c>
      <c r="L5216" s="289" t="s">
        <v>275</v>
      </c>
      <c r="M5216" s="289" t="s">
        <v>11626</v>
      </c>
      <c r="N5216" s="289" t="s">
        <v>982</v>
      </c>
      <c r="O5216" s="289" t="s">
        <v>277</v>
      </c>
      <c r="P5216" s="289" t="str">
        <f>VLOOKUP(CAT_Details[[#This Row],[Delivery Bp Customer Code]],Table6[],2,0)</f>
        <v>U2-L5</v>
      </c>
    </row>
    <row r="5217" spans="1:16" x14ac:dyDescent="0.25">
      <c r="A5217" s="289" t="s">
        <v>272</v>
      </c>
      <c r="B5217">
        <v>17</v>
      </c>
      <c r="C5217">
        <v>6619</v>
      </c>
      <c r="D5217">
        <v>6.2</v>
      </c>
      <c r="E5217" s="289" t="s">
        <v>11836</v>
      </c>
      <c r="F5217">
        <v>5015389964</v>
      </c>
      <c r="G5217" s="276">
        <v>45733</v>
      </c>
      <c r="H5217">
        <v>20250310670458</v>
      </c>
      <c r="I5217">
        <v>8.4390000000000001</v>
      </c>
      <c r="J5217" s="289" t="s">
        <v>350</v>
      </c>
      <c r="K5217" s="289" t="s">
        <v>11837</v>
      </c>
      <c r="L5217" s="289" t="s">
        <v>275</v>
      </c>
      <c r="M5217" s="289" t="s">
        <v>11780</v>
      </c>
      <c r="N5217" s="289" t="s">
        <v>456</v>
      </c>
      <c r="O5217" s="289" t="s">
        <v>277</v>
      </c>
      <c r="P5217" s="289" t="str">
        <f>VLOOKUP(CAT_Details[[#This Row],[Delivery Bp Customer Code]],Table6[],2,0)</f>
        <v>U2-L5</v>
      </c>
    </row>
    <row r="5218" spans="1:16" x14ac:dyDescent="0.25">
      <c r="A5218" s="289" t="s">
        <v>272</v>
      </c>
      <c r="B5218">
        <v>1</v>
      </c>
      <c r="C5218">
        <v>26</v>
      </c>
      <c r="D5218">
        <v>0.2</v>
      </c>
      <c r="E5218" s="289" t="s">
        <v>11786</v>
      </c>
      <c r="F5218">
        <v>5015390388</v>
      </c>
      <c r="G5218" s="276">
        <v>45733</v>
      </c>
      <c r="H5218">
        <v>20250227662994</v>
      </c>
      <c r="I5218">
        <v>0.35</v>
      </c>
      <c r="J5218" s="289" t="s">
        <v>350</v>
      </c>
      <c r="K5218" s="289" t="s">
        <v>11838</v>
      </c>
      <c r="L5218" s="289" t="s">
        <v>275</v>
      </c>
      <c r="M5218" s="289" t="s">
        <v>11626</v>
      </c>
      <c r="N5218" s="289" t="s">
        <v>704</v>
      </c>
      <c r="O5218" s="289" t="s">
        <v>277</v>
      </c>
      <c r="P5218" s="289" t="str">
        <f>VLOOKUP(CAT_Details[[#This Row],[Delivery Bp Customer Code]],Table6[],2,0)</f>
        <v>U2-L5</v>
      </c>
    </row>
    <row r="5219" spans="1:16" x14ac:dyDescent="0.25">
      <c r="A5219" s="289" t="s">
        <v>272</v>
      </c>
      <c r="B5219">
        <v>6</v>
      </c>
      <c r="C5219">
        <v>2714.1</v>
      </c>
      <c r="D5219">
        <v>2.1800000000000002</v>
      </c>
      <c r="E5219" s="289" t="s">
        <v>11839</v>
      </c>
      <c r="F5219">
        <v>5015390498</v>
      </c>
      <c r="G5219" s="276">
        <v>45733</v>
      </c>
      <c r="H5219">
        <v>20250310670218</v>
      </c>
      <c r="I5219">
        <v>3.7959999999999998</v>
      </c>
      <c r="J5219" s="289" t="s">
        <v>350</v>
      </c>
      <c r="K5219" s="289" t="s">
        <v>11840</v>
      </c>
      <c r="L5219" s="289" t="s">
        <v>275</v>
      </c>
      <c r="M5219" s="289" t="s">
        <v>11780</v>
      </c>
      <c r="N5219" s="289" t="s">
        <v>1054</v>
      </c>
      <c r="O5219" s="289" t="s">
        <v>277</v>
      </c>
      <c r="P5219" s="289" t="str">
        <f>VLOOKUP(CAT_Details[[#This Row],[Delivery Bp Customer Code]],Table6[],2,0)</f>
        <v>U2-L5</v>
      </c>
    </row>
    <row r="5220" spans="1:16" x14ac:dyDescent="0.25">
      <c r="A5220" s="289" t="s">
        <v>272</v>
      </c>
      <c r="B5220">
        <v>1</v>
      </c>
      <c r="C5220">
        <v>12</v>
      </c>
      <c r="D5220">
        <v>0.08</v>
      </c>
      <c r="E5220" s="289" t="s">
        <v>11841</v>
      </c>
      <c r="F5220">
        <v>5015420977</v>
      </c>
      <c r="G5220" s="276">
        <v>45733</v>
      </c>
      <c r="H5220">
        <v>20250306668673</v>
      </c>
      <c r="I5220">
        <v>7.1999999999999995E-2</v>
      </c>
      <c r="J5220" s="289" t="s">
        <v>302</v>
      </c>
      <c r="K5220" s="289" t="s">
        <v>11842</v>
      </c>
      <c r="L5220" s="289" t="s">
        <v>275</v>
      </c>
      <c r="M5220" s="289" t="s">
        <v>11843</v>
      </c>
      <c r="N5220" s="289" t="s">
        <v>450</v>
      </c>
      <c r="O5220" s="289" t="s">
        <v>277</v>
      </c>
      <c r="P5220" s="289" t="str">
        <f>VLOOKUP(CAT_Details[[#This Row],[Delivery Bp Customer Code]],Table6[],2,0)</f>
        <v>U2-L5</v>
      </c>
    </row>
    <row r="5221" spans="1:16" x14ac:dyDescent="0.25">
      <c r="A5221" s="289" t="s">
        <v>272</v>
      </c>
      <c r="B5221">
        <v>1</v>
      </c>
      <c r="C5221">
        <v>15</v>
      </c>
      <c r="D5221">
        <v>0.08</v>
      </c>
      <c r="E5221" s="289" t="s">
        <v>11841</v>
      </c>
      <c r="F5221">
        <v>5015420984</v>
      </c>
      <c r="G5221" s="276">
        <v>45733</v>
      </c>
      <c r="H5221" s="5">
        <v>20250306668722</v>
      </c>
      <c r="I5221">
        <v>5.0999999999999997E-2</v>
      </c>
      <c r="J5221" s="289" t="s">
        <v>302</v>
      </c>
      <c r="K5221" s="289" t="s">
        <v>11844</v>
      </c>
      <c r="L5221" s="289" t="s">
        <v>275</v>
      </c>
      <c r="M5221" s="289" t="s">
        <v>11843</v>
      </c>
      <c r="N5221" s="289" t="s">
        <v>450</v>
      </c>
      <c r="O5221" s="289" t="s">
        <v>277</v>
      </c>
      <c r="P5221" s="289" t="str">
        <f>VLOOKUP(CAT_Details[[#This Row],[Delivery Bp Customer Code]],Table6[],2,0)</f>
        <v>U2-L5</v>
      </c>
    </row>
    <row r="5222" spans="1:16" x14ac:dyDescent="0.25">
      <c r="A5222" s="289" t="s">
        <v>278</v>
      </c>
      <c r="B5222">
        <v>11</v>
      </c>
      <c r="C5222">
        <v>3110</v>
      </c>
      <c r="D5222">
        <v>4.4000000000000004</v>
      </c>
      <c r="E5222" s="289" t="s">
        <v>11845</v>
      </c>
      <c r="F5222">
        <v>5015360354</v>
      </c>
      <c r="G5222" s="276">
        <v>45734</v>
      </c>
      <c r="H5222">
        <v>20250306668414</v>
      </c>
      <c r="I5222">
        <v>5.8079999999999998</v>
      </c>
      <c r="J5222" s="289" t="s">
        <v>317</v>
      </c>
      <c r="K5222" s="289" t="s">
        <v>11846</v>
      </c>
      <c r="L5222" s="289" t="s">
        <v>275</v>
      </c>
      <c r="M5222" s="289" t="s">
        <v>11847</v>
      </c>
      <c r="N5222" s="289" t="s">
        <v>320</v>
      </c>
      <c r="O5222" s="289" t="s">
        <v>498</v>
      </c>
      <c r="P5222" s="289" t="str">
        <f>VLOOKUP(CAT_Details[[#This Row],[Delivery Bp Customer Code]],Table6[],2,0)</f>
        <v>DK-BM01</v>
      </c>
    </row>
    <row r="5223" spans="1:16" x14ac:dyDescent="0.25">
      <c r="A5223" s="289" t="s">
        <v>278</v>
      </c>
      <c r="B5223">
        <v>2</v>
      </c>
      <c r="C5223">
        <v>1064</v>
      </c>
      <c r="D5223">
        <v>0.8</v>
      </c>
      <c r="E5223" s="289" t="s">
        <v>11848</v>
      </c>
      <c r="F5223">
        <v>5015376336</v>
      </c>
      <c r="G5223" s="276">
        <v>45734</v>
      </c>
      <c r="H5223">
        <v>20250305667323</v>
      </c>
      <c r="I5223">
        <v>1.728</v>
      </c>
      <c r="J5223" s="289" t="s">
        <v>294</v>
      </c>
      <c r="K5223" s="289" t="s">
        <v>11849</v>
      </c>
      <c r="L5223" s="289" t="s">
        <v>275</v>
      </c>
      <c r="M5223" s="289" t="s">
        <v>11850</v>
      </c>
      <c r="N5223" s="289" t="s">
        <v>2328</v>
      </c>
      <c r="O5223" s="289" t="s">
        <v>498</v>
      </c>
      <c r="P5223" s="289" t="str">
        <f>VLOOKUP(CAT_Details[[#This Row],[Delivery Bp Customer Code]],Table6[],2,0)</f>
        <v>DK-BM01</v>
      </c>
    </row>
    <row r="5224" spans="1:16" x14ac:dyDescent="0.25">
      <c r="A5224" s="289" t="s">
        <v>278</v>
      </c>
      <c r="B5224">
        <v>8</v>
      </c>
      <c r="C5224">
        <v>1932</v>
      </c>
      <c r="D5224">
        <v>3.2</v>
      </c>
      <c r="E5224" s="289" t="s">
        <v>11851</v>
      </c>
      <c r="F5224">
        <v>5015390083</v>
      </c>
      <c r="G5224" s="276">
        <v>45734</v>
      </c>
      <c r="H5224">
        <v>20250224660068</v>
      </c>
      <c r="I5224">
        <v>7.68</v>
      </c>
      <c r="J5224" s="289" t="s">
        <v>324</v>
      </c>
      <c r="K5224" s="289" t="s">
        <v>11852</v>
      </c>
      <c r="L5224" s="289" t="s">
        <v>275</v>
      </c>
      <c r="M5224" s="289" t="s">
        <v>11853</v>
      </c>
      <c r="N5224" s="289" t="s">
        <v>340</v>
      </c>
      <c r="O5224" s="289" t="s">
        <v>498</v>
      </c>
      <c r="P5224" s="289" t="str">
        <f>VLOOKUP(CAT_Details[[#This Row],[Delivery Bp Customer Code]],Table6[],2,0)</f>
        <v>DK-BM01</v>
      </c>
    </row>
    <row r="5225" spans="1:16" x14ac:dyDescent="0.25">
      <c r="A5225" s="289" t="s">
        <v>278</v>
      </c>
      <c r="B5225">
        <v>9</v>
      </c>
      <c r="C5225">
        <v>2981.07</v>
      </c>
      <c r="D5225">
        <v>3.6</v>
      </c>
      <c r="E5225" s="289" t="s">
        <v>11854</v>
      </c>
      <c r="F5225">
        <v>5015404318</v>
      </c>
      <c r="G5225" s="276">
        <v>45734</v>
      </c>
      <c r="H5225" s="5">
        <v>20250310670426</v>
      </c>
      <c r="I5225">
        <v>4.32</v>
      </c>
      <c r="J5225" s="289" t="s">
        <v>280</v>
      </c>
      <c r="K5225" s="289" t="s">
        <v>11855</v>
      </c>
      <c r="L5225" s="289" t="s">
        <v>275</v>
      </c>
      <c r="M5225" s="289" t="s">
        <v>11856</v>
      </c>
      <c r="N5225" s="289" t="s">
        <v>643</v>
      </c>
      <c r="O5225" s="289" t="s">
        <v>498</v>
      </c>
      <c r="P5225" s="289" t="str">
        <f>VLOOKUP(CAT_Details[[#This Row],[Delivery Bp Customer Code]],Table6[],2,0)</f>
        <v>DK-BM01</v>
      </c>
    </row>
    <row r="5226" spans="1:16" x14ac:dyDescent="0.25">
      <c r="A5226" s="289" t="s">
        <v>278</v>
      </c>
      <c r="B5226">
        <v>1</v>
      </c>
      <c r="C5226">
        <v>98</v>
      </c>
      <c r="D5226">
        <v>0.4</v>
      </c>
      <c r="E5226" s="289" t="s">
        <v>11857</v>
      </c>
      <c r="F5226">
        <v>5015404415</v>
      </c>
      <c r="G5226" s="276">
        <v>45734</v>
      </c>
      <c r="H5226">
        <v>20250310670215</v>
      </c>
      <c r="I5226">
        <v>0.33600000000000002</v>
      </c>
      <c r="J5226" s="289" t="s">
        <v>350</v>
      </c>
      <c r="K5226" s="289" t="s">
        <v>11858</v>
      </c>
      <c r="L5226" s="289" t="s">
        <v>275</v>
      </c>
      <c r="M5226" s="289" t="s">
        <v>11780</v>
      </c>
      <c r="N5226" s="289" t="s">
        <v>1831</v>
      </c>
      <c r="O5226" s="289" t="s">
        <v>498</v>
      </c>
      <c r="P5226" s="289" t="str">
        <f>VLOOKUP(CAT_Details[[#This Row],[Delivery Bp Customer Code]],Table6[],2,0)</f>
        <v>DK-BM01</v>
      </c>
    </row>
    <row r="5227" spans="1:16" x14ac:dyDescent="0.25">
      <c r="A5227" s="289" t="s">
        <v>278</v>
      </c>
      <c r="B5227">
        <v>1</v>
      </c>
      <c r="C5227">
        <v>290</v>
      </c>
      <c r="D5227">
        <v>0.4</v>
      </c>
      <c r="E5227" s="289" t="s">
        <v>11859</v>
      </c>
      <c r="F5227">
        <v>5015404929</v>
      </c>
      <c r="G5227" s="276">
        <v>45734</v>
      </c>
      <c r="H5227">
        <v>20250310670121</v>
      </c>
      <c r="I5227">
        <v>0.48</v>
      </c>
      <c r="J5227" s="289" t="s">
        <v>280</v>
      </c>
      <c r="K5227" s="289" t="s">
        <v>11860</v>
      </c>
      <c r="L5227" s="289" t="s">
        <v>275</v>
      </c>
      <c r="M5227" s="289" t="s">
        <v>11856</v>
      </c>
      <c r="N5227" s="289" t="s">
        <v>636</v>
      </c>
      <c r="O5227" s="289" t="s">
        <v>498</v>
      </c>
      <c r="P5227" s="289" t="str">
        <f>VLOOKUP(CAT_Details[[#This Row],[Delivery Bp Customer Code]],Table6[],2,0)</f>
        <v>DK-BM01</v>
      </c>
    </row>
    <row r="5228" spans="1:16" x14ac:dyDescent="0.25">
      <c r="A5228" s="289" t="s">
        <v>75</v>
      </c>
      <c r="B5228">
        <v>4</v>
      </c>
      <c r="C5228">
        <v>2202</v>
      </c>
      <c r="D5228">
        <v>1.6</v>
      </c>
      <c r="E5228" s="289" t="s">
        <v>11845</v>
      </c>
      <c r="F5228">
        <v>5015360350</v>
      </c>
      <c r="G5228" s="276">
        <v>45734</v>
      </c>
      <c r="H5228">
        <v>20250305667670</v>
      </c>
      <c r="I5228">
        <v>2.1120000000000001</v>
      </c>
      <c r="J5228" s="289" t="s">
        <v>317</v>
      </c>
      <c r="K5228" s="289" t="s">
        <v>11861</v>
      </c>
      <c r="L5228" s="289" t="s">
        <v>275</v>
      </c>
      <c r="M5228" s="289" t="s">
        <v>11847</v>
      </c>
      <c r="N5228" s="289" t="s">
        <v>320</v>
      </c>
      <c r="O5228" s="289" t="s">
        <v>2173</v>
      </c>
      <c r="P5228" s="289" t="str">
        <f>VLOOKUP(CAT_Details[[#This Row],[Delivery Bp Customer Code]],Table6[],2,0)</f>
        <v>OYL1</v>
      </c>
    </row>
    <row r="5229" spans="1:16" x14ac:dyDescent="0.25">
      <c r="A5229" s="289" t="s">
        <v>75</v>
      </c>
      <c r="B5229">
        <v>3</v>
      </c>
      <c r="C5229">
        <v>99</v>
      </c>
      <c r="D5229">
        <v>0.5</v>
      </c>
      <c r="E5229" s="289" t="s">
        <v>11862</v>
      </c>
      <c r="F5229">
        <v>5015389677</v>
      </c>
      <c r="G5229" s="276">
        <v>45734</v>
      </c>
      <c r="H5229">
        <v>20250310670424</v>
      </c>
      <c r="I5229">
        <v>0.504</v>
      </c>
      <c r="J5229" s="289" t="s">
        <v>324</v>
      </c>
      <c r="K5229" s="289" t="s">
        <v>11863</v>
      </c>
      <c r="L5229" s="289" t="s">
        <v>275</v>
      </c>
      <c r="M5229" s="289" t="s">
        <v>11853</v>
      </c>
      <c r="N5229" s="289" t="s">
        <v>5482</v>
      </c>
      <c r="O5229" s="289" t="s">
        <v>2173</v>
      </c>
      <c r="P5229" s="289" t="str">
        <f>VLOOKUP(CAT_Details[[#This Row],[Delivery Bp Customer Code]],Table6[],2,0)</f>
        <v>OYL1</v>
      </c>
    </row>
    <row r="5230" spans="1:16" x14ac:dyDescent="0.25">
      <c r="A5230" s="289" t="s">
        <v>75</v>
      </c>
      <c r="B5230">
        <v>4</v>
      </c>
      <c r="C5230">
        <v>934.8</v>
      </c>
      <c r="D5230">
        <v>2.4</v>
      </c>
      <c r="E5230" s="289" t="s">
        <v>11864</v>
      </c>
      <c r="F5230">
        <v>5015390005</v>
      </c>
      <c r="G5230" s="276">
        <v>45734</v>
      </c>
      <c r="H5230" s="5">
        <v>20250310670130</v>
      </c>
      <c r="I5230">
        <v>11.52</v>
      </c>
      <c r="J5230" s="289" t="s">
        <v>345</v>
      </c>
      <c r="K5230" s="289" t="s">
        <v>11865</v>
      </c>
      <c r="L5230" s="289" t="s">
        <v>275</v>
      </c>
      <c r="M5230" s="289" t="s">
        <v>11866</v>
      </c>
      <c r="N5230" s="289" t="s">
        <v>4779</v>
      </c>
      <c r="O5230" s="289" t="s">
        <v>5281</v>
      </c>
      <c r="P5230" s="289" t="str">
        <f>VLOOKUP(CAT_Details[[#This Row],[Delivery Bp Customer Code]],Table6[],2,0)</f>
        <v>DK-LW08</v>
      </c>
    </row>
    <row r="5231" spans="1:16" x14ac:dyDescent="0.25">
      <c r="A5231" s="289" t="s">
        <v>75</v>
      </c>
      <c r="B5231">
        <v>1</v>
      </c>
      <c r="C5231">
        <v>136</v>
      </c>
      <c r="D5231">
        <v>0.4</v>
      </c>
      <c r="E5231" s="289" t="s">
        <v>11859</v>
      </c>
      <c r="F5231">
        <v>5015404910</v>
      </c>
      <c r="G5231" s="276">
        <v>45734</v>
      </c>
      <c r="H5231">
        <v>20250307669344</v>
      </c>
      <c r="I5231">
        <v>0.48</v>
      </c>
      <c r="J5231" s="289" t="s">
        <v>280</v>
      </c>
      <c r="K5231" s="289" t="s">
        <v>11867</v>
      </c>
      <c r="L5231" s="289" t="s">
        <v>275</v>
      </c>
      <c r="M5231" s="289" t="s">
        <v>11856</v>
      </c>
      <c r="N5231" s="289" t="s">
        <v>636</v>
      </c>
      <c r="O5231" s="289" t="s">
        <v>2173</v>
      </c>
      <c r="P5231" s="289" t="str">
        <f>VLOOKUP(CAT_Details[[#This Row],[Delivery Bp Customer Code]],Table6[],2,0)</f>
        <v>OYL1</v>
      </c>
    </row>
    <row r="5232" spans="1:16" x14ac:dyDescent="0.25">
      <c r="A5232" s="289" t="s">
        <v>75</v>
      </c>
      <c r="B5232">
        <v>1</v>
      </c>
      <c r="C5232">
        <v>154.6</v>
      </c>
      <c r="D5232">
        <v>0.2</v>
      </c>
      <c r="E5232" s="289" t="s">
        <v>11868</v>
      </c>
      <c r="F5232">
        <v>5015404958</v>
      </c>
      <c r="G5232" s="276">
        <v>45734</v>
      </c>
      <c r="H5232">
        <v>20250310670394</v>
      </c>
      <c r="I5232">
        <v>0.48</v>
      </c>
      <c r="J5232" s="289" t="s">
        <v>350</v>
      </c>
      <c r="K5232" s="289" t="s">
        <v>11869</v>
      </c>
      <c r="L5232" s="289" t="s">
        <v>275</v>
      </c>
      <c r="M5232" s="289" t="s">
        <v>11870</v>
      </c>
      <c r="N5232" s="289" t="s">
        <v>3173</v>
      </c>
      <c r="O5232" s="289" t="s">
        <v>2173</v>
      </c>
      <c r="P5232" s="289" t="str">
        <f>VLOOKUP(CAT_Details[[#This Row],[Delivery Bp Customer Code]],Table6[],2,0)</f>
        <v>OYL1</v>
      </c>
    </row>
    <row r="5233" spans="1:16" x14ac:dyDescent="0.25">
      <c r="A5233" s="289" t="s">
        <v>75</v>
      </c>
      <c r="B5233">
        <v>33</v>
      </c>
      <c r="C5233">
        <v>11946</v>
      </c>
      <c r="D5233">
        <v>11</v>
      </c>
      <c r="E5233" s="289" t="s">
        <v>11871</v>
      </c>
      <c r="F5233">
        <v>5015404969</v>
      </c>
      <c r="G5233" s="276">
        <v>45734</v>
      </c>
      <c r="H5233">
        <v>20250311671309</v>
      </c>
      <c r="I5233">
        <v>21.12</v>
      </c>
      <c r="J5233" s="289" t="s">
        <v>324</v>
      </c>
      <c r="K5233" s="289" t="s">
        <v>11872</v>
      </c>
      <c r="L5233" s="289" t="s">
        <v>275</v>
      </c>
      <c r="M5233" s="289"/>
      <c r="N5233" s="289" t="s">
        <v>2172</v>
      </c>
      <c r="O5233" s="289" t="s">
        <v>2173</v>
      </c>
      <c r="P5233" s="289" t="str">
        <f>VLOOKUP(CAT_Details[[#This Row],[Delivery Bp Customer Code]],Table6[],2,0)</f>
        <v>OYL1</v>
      </c>
    </row>
    <row r="5234" spans="1:16" x14ac:dyDescent="0.25">
      <c r="A5234" s="289" t="s">
        <v>75</v>
      </c>
      <c r="B5234">
        <v>1</v>
      </c>
      <c r="C5234">
        <v>6.5</v>
      </c>
      <c r="D5234">
        <v>0.08</v>
      </c>
      <c r="E5234" s="289" t="s">
        <v>11873</v>
      </c>
      <c r="F5234">
        <v>5015436562</v>
      </c>
      <c r="G5234" s="276">
        <v>45734</v>
      </c>
      <c r="H5234" s="5">
        <v>20250307669511</v>
      </c>
      <c r="I5234">
        <v>2.7E-2</v>
      </c>
      <c r="J5234" s="289" t="s">
        <v>302</v>
      </c>
      <c r="K5234" s="289" t="s">
        <v>11874</v>
      </c>
      <c r="L5234" s="289" t="s">
        <v>275</v>
      </c>
      <c r="M5234" s="289" t="s">
        <v>11843</v>
      </c>
      <c r="N5234" s="289" t="s">
        <v>450</v>
      </c>
      <c r="O5234" s="289" t="s">
        <v>2173</v>
      </c>
      <c r="P5234" s="289" t="str">
        <f>VLOOKUP(CAT_Details[[#This Row],[Delivery Bp Customer Code]],Table6[],2,0)</f>
        <v>OYL1</v>
      </c>
    </row>
    <row r="5235" spans="1:16" x14ac:dyDescent="0.25">
      <c r="A5235" s="289" t="s">
        <v>874</v>
      </c>
      <c r="B5235">
        <v>16</v>
      </c>
      <c r="C5235">
        <v>6608</v>
      </c>
      <c r="D5235">
        <v>8</v>
      </c>
      <c r="E5235" s="289" t="s">
        <v>11875</v>
      </c>
      <c r="F5235">
        <v>5015404342</v>
      </c>
      <c r="G5235" s="276">
        <v>45734</v>
      </c>
      <c r="H5235">
        <v>20250311671372</v>
      </c>
      <c r="I5235">
        <v>19.2</v>
      </c>
      <c r="J5235" s="289" t="s">
        <v>350</v>
      </c>
      <c r="K5235" s="289" t="s">
        <v>11876</v>
      </c>
      <c r="L5235" s="289" t="s">
        <v>275</v>
      </c>
      <c r="M5235" s="289" t="s">
        <v>11877</v>
      </c>
      <c r="N5235" s="289" t="s">
        <v>1631</v>
      </c>
      <c r="O5235" s="289" t="s">
        <v>1014</v>
      </c>
      <c r="P5235" s="289" t="str">
        <f>VLOOKUP(CAT_Details[[#This Row],[Delivery Bp Customer Code]],Table6[],2,0)</f>
        <v>MZ07</v>
      </c>
    </row>
    <row r="5236" spans="1:16" x14ac:dyDescent="0.25">
      <c r="A5236" s="289" t="s">
        <v>3771</v>
      </c>
      <c r="B5236">
        <v>1</v>
      </c>
      <c r="C5236">
        <v>12</v>
      </c>
      <c r="D5236">
        <v>0.03</v>
      </c>
      <c r="E5236" s="289" t="s">
        <v>11878</v>
      </c>
      <c r="F5236">
        <v>5015404928</v>
      </c>
      <c r="G5236" s="276">
        <v>45734</v>
      </c>
      <c r="H5236">
        <v>20250310670513</v>
      </c>
      <c r="I5236">
        <v>8.9999999999999993E-3</v>
      </c>
      <c r="J5236" s="289" t="s">
        <v>324</v>
      </c>
      <c r="K5236" s="289" t="s">
        <v>11879</v>
      </c>
      <c r="L5236" s="289" t="s">
        <v>275</v>
      </c>
      <c r="M5236" s="289" t="s">
        <v>11853</v>
      </c>
      <c r="N5236" s="289" t="s">
        <v>7755</v>
      </c>
      <c r="O5236" s="289" t="s">
        <v>3775</v>
      </c>
      <c r="P5236" s="289">
        <f>VLOOKUP(CAT_Details[[#This Row],[Delivery Bp Customer Code]],Table6[],2,0)</f>
        <v>3401</v>
      </c>
    </row>
    <row r="5237" spans="1:16" x14ac:dyDescent="0.25">
      <c r="A5237" s="289" t="s">
        <v>3329</v>
      </c>
      <c r="B5237">
        <v>9</v>
      </c>
      <c r="C5237">
        <v>1944</v>
      </c>
      <c r="D5237">
        <v>3.6</v>
      </c>
      <c r="E5237" s="289" t="s">
        <v>11880</v>
      </c>
      <c r="F5237">
        <v>5015375201</v>
      </c>
      <c r="G5237" s="276">
        <v>45734</v>
      </c>
      <c r="H5237">
        <v>20250306668498</v>
      </c>
      <c r="I5237">
        <v>10.368</v>
      </c>
      <c r="J5237" s="289" t="s">
        <v>3970</v>
      </c>
      <c r="K5237" s="289" t="s">
        <v>11881</v>
      </c>
      <c r="L5237" s="289" t="s">
        <v>275</v>
      </c>
      <c r="M5237" s="289" t="s">
        <v>11882</v>
      </c>
      <c r="N5237" s="289" t="s">
        <v>3973</v>
      </c>
      <c r="O5237" s="289" t="s">
        <v>3332</v>
      </c>
      <c r="P5237" s="289">
        <f>VLOOKUP(CAT_Details[[#This Row],[Delivery Bp Customer Code]],Table6[],2,0)</f>
        <v>3402</v>
      </c>
    </row>
    <row r="5238" spans="1:16" x14ac:dyDescent="0.25">
      <c r="A5238" s="289" t="s">
        <v>3329</v>
      </c>
      <c r="B5238">
        <v>1</v>
      </c>
      <c r="C5238">
        <v>30</v>
      </c>
      <c r="D5238">
        <v>0.2</v>
      </c>
      <c r="E5238" s="289" t="s">
        <v>11883</v>
      </c>
      <c r="F5238">
        <v>5015375530</v>
      </c>
      <c r="G5238" s="276">
        <v>45734</v>
      </c>
      <c r="H5238">
        <v>20250307669252</v>
      </c>
      <c r="I5238">
        <v>0.216</v>
      </c>
      <c r="J5238" s="289" t="s">
        <v>401</v>
      </c>
      <c r="K5238" s="289" t="s">
        <v>11884</v>
      </c>
      <c r="L5238" s="289" t="s">
        <v>275</v>
      </c>
      <c r="M5238" s="289" t="s">
        <v>11824</v>
      </c>
      <c r="N5238" s="289" t="s">
        <v>2533</v>
      </c>
      <c r="O5238" s="289" t="s">
        <v>3332</v>
      </c>
      <c r="P5238" s="289">
        <f>VLOOKUP(CAT_Details[[#This Row],[Delivery Bp Customer Code]],Table6[],2,0)</f>
        <v>3402</v>
      </c>
    </row>
    <row r="5239" spans="1:16" x14ac:dyDescent="0.25">
      <c r="A5239" s="289" t="s">
        <v>3329</v>
      </c>
      <c r="B5239">
        <v>1</v>
      </c>
      <c r="C5239">
        <v>75</v>
      </c>
      <c r="D5239">
        <v>0.4</v>
      </c>
      <c r="E5239" s="289" t="s">
        <v>11885</v>
      </c>
      <c r="F5239">
        <v>5015376415</v>
      </c>
      <c r="G5239" s="276">
        <v>45734</v>
      </c>
      <c r="H5239">
        <v>20250305667639</v>
      </c>
      <c r="I5239">
        <v>0.96</v>
      </c>
      <c r="J5239" s="289" t="s">
        <v>324</v>
      </c>
      <c r="K5239" s="289" t="s">
        <v>11886</v>
      </c>
      <c r="L5239" s="289" t="s">
        <v>275</v>
      </c>
      <c r="M5239" s="289" t="s">
        <v>11728</v>
      </c>
      <c r="N5239" s="289" t="s">
        <v>375</v>
      </c>
      <c r="O5239" s="289" t="s">
        <v>3332</v>
      </c>
      <c r="P5239" s="289">
        <f>VLOOKUP(CAT_Details[[#This Row],[Delivery Bp Customer Code]],Table6[],2,0)</f>
        <v>3402</v>
      </c>
    </row>
    <row r="5240" spans="1:16" x14ac:dyDescent="0.25">
      <c r="A5240" s="289" t="s">
        <v>3329</v>
      </c>
      <c r="B5240">
        <v>7</v>
      </c>
      <c r="C5240">
        <v>685</v>
      </c>
      <c r="D5240">
        <v>2.57</v>
      </c>
      <c r="E5240" s="289" t="s">
        <v>11887</v>
      </c>
      <c r="F5240">
        <v>5015390011</v>
      </c>
      <c r="G5240" s="276">
        <v>45734</v>
      </c>
      <c r="H5240">
        <v>20250310670052</v>
      </c>
      <c r="I5240">
        <v>5.9009999999999998</v>
      </c>
      <c r="J5240" s="289" t="s">
        <v>324</v>
      </c>
      <c r="K5240" s="289" t="s">
        <v>11888</v>
      </c>
      <c r="L5240" s="289" t="s">
        <v>275</v>
      </c>
      <c r="M5240" s="289" t="s">
        <v>11728</v>
      </c>
      <c r="N5240" s="289" t="s">
        <v>616</v>
      </c>
      <c r="O5240" s="289" t="s">
        <v>3332</v>
      </c>
      <c r="P5240" s="289">
        <f>VLOOKUP(CAT_Details[[#This Row],[Delivery Bp Customer Code]],Table6[],2,0)</f>
        <v>3402</v>
      </c>
    </row>
    <row r="5241" spans="1:16" x14ac:dyDescent="0.25">
      <c r="A5241" s="289" t="s">
        <v>3329</v>
      </c>
      <c r="B5241">
        <v>2</v>
      </c>
      <c r="C5241">
        <v>300</v>
      </c>
      <c r="D5241">
        <v>0.8</v>
      </c>
      <c r="E5241" s="289" t="s">
        <v>11889</v>
      </c>
      <c r="F5241">
        <v>5015390530</v>
      </c>
      <c r="G5241" s="276">
        <v>45734</v>
      </c>
      <c r="H5241">
        <v>20250306668766</v>
      </c>
      <c r="I5241">
        <v>0.76800000000000002</v>
      </c>
      <c r="J5241" s="289" t="s">
        <v>324</v>
      </c>
      <c r="K5241" s="289" t="s">
        <v>11890</v>
      </c>
      <c r="L5241" s="289" t="s">
        <v>275</v>
      </c>
      <c r="M5241" s="289" t="s">
        <v>11728</v>
      </c>
      <c r="N5241" s="289" t="s">
        <v>579</v>
      </c>
      <c r="O5241" s="289" t="s">
        <v>3332</v>
      </c>
      <c r="P5241" s="289">
        <f>VLOOKUP(CAT_Details[[#This Row],[Delivery Bp Customer Code]],Table6[],2,0)</f>
        <v>3402</v>
      </c>
    </row>
    <row r="5242" spans="1:16" x14ac:dyDescent="0.25">
      <c r="A5242" s="289" t="s">
        <v>3329</v>
      </c>
      <c r="B5242">
        <v>17</v>
      </c>
      <c r="C5242">
        <v>2100</v>
      </c>
      <c r="D5242">
        <v>6.8</v>
      </c>
      <c r="E5242" s="289" t="s">
        <v>11891</v>
      </c>
      <c r="F5242">
        <v>5015404341</v>
      </c>
      <c r="G5242" s="276">
        <v>45734</v>
      </c>
      <c r="H5242">
        <v>20250310670106</v>
      </c>
      <c r="I5242">
        <v>16.32</v>
      </c>
      <c r="J5242" s="289" t="s">
        <v>324</v>
      </c>
      <c r="K5242" s="289" t="s">
        <v>11892</v>
      </c>
      <c r="L5242" s="289" t="s">
        <v>275</v>
      </c>
      <c r="M5242" s="289" t="s">
        <v>11853</v>
      </c>
      <c r="N5242" s="289" t="s">
        <v>3991</v>
      </c>
      <c r="O5242" s="289" t="s">
        <v>3332</v>
      </c>
      <c r="P5242" s="289">
        <f>VLOOKUP(CAT_Details[[#This Row],[Delivery Bp Customer Code]],Table6[],2,0)</f>
        <v>3402</v>
      </c>
    </row>
    <row r="5243" spans="1:16" x14ac:dyDescent="0.25">
      <c r="A5243" s="289" t="s">
        <v>3329</v>
      </c>
      <c r="B5243">
        <v>4</v>
      </c>
      <c r="C5243">
        <v>1170</v>
      </c>
      <c r="D5243">
        <v>0.94</v>
      </c>
      <c r="E5243" s="289" t="s">
        <v>11893</v>
      </c>
      <c r="F5243">
        <v>5015404775</v>
      </c>
      <c r="G5243" s="276">
        <v>45734</v>
      </c>
      <c r="H5243" s="5">
        <v>20250310670507</v>
      </c>
      <c r="I5243">
        <v>1.3440000000000001</v>
      </c>
      <c r="J5243" s="289" t="s">
        <v>324</v>
      </c>
      <c r="K5243" s="289" t="s">
        <v>11894</v>
      </c>
      <c r="L5243" s="289" t="s">
        <v>275</v>
      </c>
      <c r="M5243" s="289" t="s">
        <v>11853</v>
      </c>
      <c r="N5243" s="289" t="s">
        <v>453</v>
      </c>
      <c r="O5243" s="289" t="s">
        <v>3332</v>
      </c>
      <c r="P5243" s="289">
        <f>VLOOKUP(CAT_Details[[#This Row],[Delivery Bp Customer Code]],Table6[],2,0)</f>
        <v>3402</v>
      </c>
    </row>
    <row r="5244" spans="1:16" x14ac:dyDescent="0.25">
      <c r="A5244" s="289" t="s">
        <v>3329</v>
      </c>
      <c r="B5244">
        <v>1</v>
      </c>
      <c r="C5244">
        <v>26</v>
      </c>
      <c r="D5244">
        <v>0.2</v>
      </c>
      <c r="E5244" s="289" t="s">
        <v>11895</v>
      </c>
      <c r="F5244">
        <v>5015404821</v>
      </c>
      <c r="G5244" s="276">
        <v>45734</v>
      </c>
      <c r="H5244">
        <v>20250227663375</v>
      </c>
      <c r="I5244">
        <v>0.254</v>
      </c>
      <c r="J5244" s="289" t="s">
        <v>350</v>
      </c>
      <c r="K5244" s="289" t="s">
        <v>11896</v>
      </c>
      <c r="L5244" s="289" t="s">
        <v>275</v>
      </c>
      <c r="M5244" s="289" t="s">
        <v>11780</v>
      </c>
      <c r="N5244" s="289" t="s">
        <v>704</v>
      </c>
      <c r="O5244" s="289" t="s">
        <v>3332</v>
      </c>
      <c r="P5244" s="289">
        <f>VLOOKUP(CAT_Details[[#This Row],[Delivery Bp Customer Code]],Table6[],2,0)</f>
        <v>3402</v>
      </c>
    </row>
    <row r="5245" spans="1:16" x14ac:dyDescent="0.25">
      <c r="A5245" s="289" t="s">
        <v>3329</v>
      </c>
      <c r="B5245">
        <v>3</v>
      </c>
      <c r="C5245">
        <v>377</v>
      </c>
      <c r="D5245">
        <v>0.85</v>
      </c>
      <c r="E5245" s="289" t="s">
        <v>11897</v>
      </c>
      <c r="F5245">
        <v>5015404871</v>
      </c>
      <c r="G5245" s="276">
        <v>45734</v>
      </c>
      <c r="H5245">
        <v>20250311671267</v>
      </c>
      <c r="I5245">
        <v>1.946</v>
      </c>
      <c r="J5245" s="289" t="s">
        <v>324</v>
      </c>
      <c r="K5245" s="289" t="s">
        <v>11898</v>
      </c>
      <c r="L5245" s="289" t="s">
        <v>275</v>
      </c>
      <c r="M5245" s="289" t="s">
        <v>11853</v>
      </c>
      <c r="N5245" s="289" t="s">
        <v>5079</v>
      </c>
      <c r="O5245" s="289" t="s">
        <v>3332</v>
      </c>
      <c r="P5245" s="289">
        <f>VLOOKUP(CAT_Details[[#This Row],[Delivery Bp Customer Code]],Table6[],2,0)</f>
        <v>3402</v>
      </c>
    </row>
    <row r="5246" spans="1:16" x14ac:dyDescent="0.25">
      <c r="A5246" s="289" t="s">
        <v>3329</v>
      </c>
      <c r="B5246">
        <v>1</v>
      </c>
      <c r="C5246">
        <v>325</v>
      </c>
      <c r="D5246">
        <v>0.37</v>
      </c>
      <c r="E5246" s="289" t="s">
        <v>11899</v>
      </c>
      <c r="F5246">
        <v>5015405070</v>
      </c>
      <c r="G5246" s="276">
        <v>45734</v>
      </c>
      <c r="H5246">
        <v>20250310670451</v>
      </c>
      <c r="I5246">
        <v>0.61599999999999999</v>
      </c>
      <c r="J5246" s="289" t="s">
        <v>350</v>
      </c>
      <c r="K5246" s="289" t="s">
        <v>11900</v>
      </c>
      <c r="L5246" s="289" t="s">
        <v>275</v>
      </c>
      <c r="M5246" s="289" t="s">
        <v>11870</v>
      </c>
      <c r="N5246" s="289" t="s">
        <v>7995</v>
      </c>
      <c r="O5246" s="289" t="s">
        <v>3332</v>
      </c>
      <c r="P5246" s="289">
        <f>VLOOKUP(CAT_Details[[#This Row],[Delivery Bp Customer Code]],Table6[],2,0)</f>
        <v>3402</v>
      </c>
    </row>
    <row r="5247" spans="1:16" x14ac:dyDescent="0.25">
      <c r="A5247" s="289" t="s">
        <v>3329</v>
      </c>
      <c r="B5247">
        <v>19</v>
      </c>
      <c r="C5247">
        <v>700</v>
      </c>
      <c r="D5247">
        <v>15.2</v>
      </c>
      <c r="E5247" s="289" t="s">
        <v>11901</v>
      </c>
      <c r="F5247">
        <v>5015405287</v>
      </c>
      <c r="G5247" s="276">
        <v>45734</v>
      </c>
      <c r="H5247">
        <v>20250310670013</v>
      </c>
      <c r="I5247">
        <v>43.776000000000003</v>
      </c>
      <c r="J5247" s="289" t="s">
        <v>324</v>
      </c>
      <c r="K5247" s="289" t="s">
        <v>11902</v>
      </c>
      <c r="L5247" s="289" t="s">
        <v>275</v>
      </c>
      <c r="M5247" s="289" t="s">
        <v>11903</v>
      </c>
      <c r="N5247" s="289" t="s">
        <v>4100</v>
      </c>
      <c r="O5247" s="289" t="s">
        <v>3332</v>
      </c>
      <c r="P5247" s="289">
        <f>VLOOKUP(CAT_Details[[#This Row],[Delivery Bp Customer Code]],Table6[],2,0)</f>
        <v>3402</v>
      </c>
    </row>
    <row r="5248" spans="1:16" x14ac:dyDescent="0.25">
      <c r="A5248" s="289" t="s">
        <v>3329</v>
      </c>
      <c r="B5248">
        <v>1</v>
      </c>
      <c r="C5248">
        <v>210</v>
      </c>
      <c r="D5248">
        <v>0.4</v>
      </c>
      <c r="E5248" s="289" t="s">
        <v>11904</v>
      </c>
      <c r="F5248">
        <v>5015428194</v>
      </c>
      <c r="G5248" s="276">
        <v>45734</v>
      </c>
      <c r="H5248">
        <v>20250313674173</v>
      </c>
      <c r="I5248">
        <v>0.81599999999999995</v>
      </c>
      <c r="J5248" s="289" t="s">
        <v>287</v>
      </c>
      <c r="K5248" s="289" t="s">
        <v>11905</v>
      </c>
      <c r="L5248" s="289" t="s">
        <v>275</v>
      </c>
      <c r="M5248" s="289" t="s">
        <v>11802</v>
      </c>
      <c r="N5248" s="289" t="s">
        <v>468</v>
      </c>
      <c r="O5248" s="289" t="s">
        <v>3332</v>
      </c>
      <c r="P5248" s="289">
        <f>VLOOKUP(CAT_Details[[#This Row],[Delivery Bp Customer Code]],Table6[],2,0)</f>
        <v>3402</v>
      </c>
    </row>
    <row r="5249" spans="1:16" x14ac:dyDescent="0.25">
      <c r="A5249" s="289" t="s">
        <v>76</v>
      </c>
      <c r="B5249">
        <v>2</v>
      </c>
      <c r="C5249">
        <v>200</v>
      </c>
      <c r="D5249">
        <v>1.2</v>
      </c>
      <c r="E5249" s="289" t="s">
        <v>11906</v>
      </c>
      <c r="F5249">
        <v>5015376296</v>
      </c>
      <c r="G5249" s="276">
        <v>45734</v>
      </c>
      <c r="H5249">
        <v>20250306668696</v>
      </c>
      <c r="I5249">
        <v>4.32</v>
      </c>
      <c r="J5249" s="289" t="s">
        <v>294</v>
      </c>
      <c r="K5249" s="289" t="s">
        <v>11907</v>
      </c>
      <c r="L5249" s="289" t="s">
        <v>275</v>
      </c>
      <c r="M5249" s="289" t="s">
        <v>11289</v>
      </c>
      <c r="N5249" s="289" t="s">
        <v>5685</v>
      </c>
      <c r="O5249" s="289" t="s">
        <v>748</v>
      </c>
      <c r="P5249" s="289" t="str">
        <f>VLOOKUP(CAT_Details[[#This Row],[Delivery Bp Customer Code]],Table6[],2,0)</f>
        <v>No Loc</v>
      </c>
    </row>
    <row r="5250" spans="1:16" x14ac:dyDescent="0.25">
      <c r="A5250" s="289" t="s">
        <v>76</v>
      </c>
      <c r="B5250">
        <v>5</v>
      </c>
      <c r="C5250">
        <v>975</v>
      </c>
      <c r="D5250">
        <v>2.5</v>
      </c>
      <c r="E5250" s="289" t="s">
        <v>11908</v>
      </c>
      <c r="F5250">
        <v>5015389611</v>
      </c>
      <c r="G5250" s="276">
        <v>45734</v>
      </c>
      <c r="H5250">
        <v>20250307669485</v>
      </c>
      <c r="I5250">
        <v>6</v>
      </c>
      <c r="J5250" s="289" t="s">
        <v>287</v>
      </c>
      <c r="K5250" s="289" t="s">
        <v>11909</v>
      </c>
      <c r="L5250" s="289" t="s">
        <v>275</v>
      </c>
      <c r="M5250" s="289" t="s">
        <v>11802</v>
      </c>
      <c r="N5250" s="289" t="s">
        <v>889</v>
      </c>
      <c r="O5250" s="289" t="s">
        <v>748</v>
      </c>
      <c r="P5250" s="289" t="str">
        <f>VLOOKUP(CAT_Details[[#This Row],[Delivery Bp Customer Code]],Table6[],2,0)</f>
        <v>No Loc</v>
      </c>
    </row>
    <row r="5251" spans="1:16" x14ac:dyDescent="0.25">
      <c r="A5251" s="289" t="s">
        <v>76</v>
      </c>
      <c r="B5251">
        <v>1</v>
      </c>
      <c r="C5251">
        <v>120</v>
      </c>
      <c r="D5251">
        <v>0.4</v>
      </c>
      <c r="E5251" s="289" t="s">
        <v>11910</v>
      </c>
      <c r="F5251">
        <v>5015390098</v>
      </c>
      <c r="G5251" s="276">
        <v>45734</v>
      </c>
      <c r="H5251">
        <v>20250306668829</v>
      </c>
      <c r="I5251">
        <v>0.57599999999999996</v>
      </c>
      <c r="J5251" s="289" t="s">
        <v>324</v>
      </c>
      <c r="K5251" s="289" t="s">
        <v>11911</v>
      </c>
      <c r="L5251" s="289" t="s">
        <v>275</v>
      </c>
      <c r="M5251" s="289" t="s">
        <v>11728</v>
      </c>
      <c r="N5251" s="289" t="s">
        <v>333</v>
      </c>
      <c r="O5251" s="289" t="s">
        <v>748</v>
      </c>
      <c r="P5251" s="289" t="str">
        <f>VLOOKUP(CAT_Details[[#This Row],[Delivery Bp Customer Code]],Table6[],2,0)</f>
        <v>No Loc</v>
      </c>
    </row>
    <row r="5252" spans="1:16" x14ac:dyDescent="0.25">
      <c r="A5252" s="289" t="s">
        <v>76</v>
      </c>
      <c r="B5252">
        <v>5</v>
      </c>
      <c r="C5252">
        <v>410.5</v>
      </c>
      <c r="D5252">
        <v>2</v>
      </c>
      <c r="E5252" s="289" t="s">
        <v>11912</v>
      </c>
      <c r="F5252">
        <v>5015404517</v>
      </c>
      <c r="G5252" s="276">
        <v>45734</v>
      </c>
      <c r="H5252">
        <v>20250311671255</v>
      </c>
      <c r="I5252">
        <v>4.6559999999999997</v>
      </c>
      <c r="J5252" s="289" t="s">
        <v>287</v>
      </c>
      <c r="K5252" s="289" t="s">
        <v>11913</v>
      </c>
      <c r="L5252" s="289" t="s">
        <v>275</v>
      </c>
      <c r="M5252" s="289" t="s">
        <v>11802</v>
      </c>
      <c r="N5252" s="289" t="s">
        <v>1198</v>
      </c>
      <c r="O5252" s="289" t="s">
        <v>748</v>
      </c>
      <c r="P5252" s="289" t="str">
        <f>VLOOKUP(CAT_Details[[#This Row],[Delivery Bp Customer Code]],Table6[],2,0)</f>
        <v>No Loc</v>
      </c>
    </row>
    <row r="5253" spans="1:16" x14ac:dyDescent="0.25">
      <c r="A5253" s="289" t="s">
        <v>76</v>
      </c>
      <c r="B5253">
        <v>3</v>
      </c>
      <c r="C5253">
        <v>206.1</v>
      </c>
      <c r="D5253">
        <v>1.2</v>
      </c>
      <c r="E5253" s="289" t="s">
        <v>11914</v>
      </c>
      <c r="F5253">
        <v>5015404663</v>
      </c>
      <c r="G5253" s="276">
        <v>45734</v>
      </c>
      <c r="H5253">
        <v>20250310669990</v>
      </c>
      <c r="I5253">
        <v>2.5059999999999998</v>
      </c>
      <c r="J5253" s="289" t="s">
        <v>350</v>
      </c>
      <c r="K5253" s="289" t="s">
        <v>11915</v>
      </c>
      <c r="L5253" s="289" t="s">
        <v>275</v>
      </c>
      <c r="M5253" s="289" t="s">
        <v>11870</v>
      </c>
      <c r="N5253" s="289" t="s">
        <v>390</v>
      </c>
      <c r="O5253" s="289" t="s">
        <v>748</v>
      </c>
      <c r="P5253" s="289" t="str">
        <f>VLOOKUP(CAT_Details[[#This Row],[Delivery Bp Customer Code]],Table6[],2,0)</f>
        <v>No Loc</v>
      </c>
    </row>
    <row r="5254" spans="1:16" x14ac:dyDescent="0.25">
      <c r="A5254" s="289" t="s">
        <v>285</v>
      </c>
      <c r="B5254">
        <v>1</v>
      </c>
      <c r="C5254">
        <v>8</v>
      </c>
      <c r="D5254">
        <v>0.1</v>
      </c>
      <c r="E5254" s="289" t="s">
        <v>11916</v>
      </c>
      <c r="F5254">
        <v>5015375553</v>
      </c>
      <c r="G5254" s="276">
        <v>45734</v>
      </c>
      <c r="H5254">
        <v>20250306668015</v>
      </c>
      <c r="I5254">
        <v>5.5E-2</v>
      </c>
      <c r="J5254" s="289" t="s">
        <v>438</v>
      </c>
      <c r="K5254" s="289" t="s">
        <v>11917</v>
      </c>
      <c r="L5254" s="289" t="s">
        <v>275</v>
      </c>
      <c r="M5254" s="289" t="s">
        <v>11843</v>
      </c>
      <c r="N5254" s="289" t="s">
        <v>11351</v>
      </c>
      <c r="O5254" s="289" t="s">
        <v>291</v>
      </c>
      <c r="P5254" s="289" t="str">
        <f>VLOOKUP(CAT_Details[[#This Row],[Delivery Bp Customer Code]],Table6[],2,0)</f>
        <v>DX01-L5</v>
      </c>
    </row>
    <row r="5255" spans="1:16" x14ac:dyDescent="0.25">
      <c r="A5255" s="289" t="s">
        <v>285</v>
      </c>
      <c r="B5255">
        <v>22</v>
      </c>
      <c r="C5255">
        <v>6440</v>
      </c>
      <c r="D5255">
        <v>5.07</v>
      </c>
      <c r="E5255" s="289" t="s">
        <v>11918</v>
      </c>
      <c r="F5255">
        <v>5015375670</v>
      </c>
      <c r="G5255" s="276">
        <v>45734</v>
      </c>
      <c r="H5255">
        <v>20250307669349</v>
      </c>
      <c r="I5255">
        <v>8.5090000000000003</v>
      </c>
      <c r="J5255" s="289" t="s">
        <v>294</v>
      </c>
      <c r="K5255" s="289" t="s">
        <v>11919</v>
      </c>
      <c r="L5255" s="289" t="s">
        <v>275</v>
      </c>
      <c r="M5255" s="289" t="s">
        <v>11920</v>
      </c>
      <c r="N5255" s="289" t="s">
        <v>394</v>
      </c>
      <c r="O5255" s="289" t="s">
        <v>291</v>
      </c>
      <c r="P5255" s="289" t="str">
        <f>VLOOKUP(CAT_Details[[#This Row],[Delivery Bp Customer Code]],Table6[],2,0)</f>
        <v>DX01-L5</v>
      </c>
    </row>
    <row r="5256" spans="1:16" x14ac:dyDescent="0.25">
      <c r="A5256" s="289" t="s">
        <v>285</v>
      </c>
      <c r="B5256">
        <v>50</v>
      </c>
      <c r="C5256">
        <v>18480</v>
      </c>
      <c r="D5256">
        <v>13.6</v>
      </c>
      <c r="E5256" s="289" t="s">
        <v>11921</v>
      </c>
      <c r="F5256">
        <v>5015376228</v>
      </c>
      <c r="G5256" s="276">
        <v>45734</v>
      </c>
      <c r="H5256" s="5">
        <v>20250306668530</v>
      </c>
      <c r="I5256">
        <v>48</v>
      </c>
      <c r="J5256" s="289" t="s">
        <v>383</v>
      </c>
      <c r="K5256" s="289" t="s">
        <v>11922</v>
      </c>
      <c r="L5256" s="289" t="s">
        <v>275</v>
      </c>
      <c r="M5256" s="289" t="s">
        <v>11923</v>
      </c>
      <c r="N5256" s="289" t="s">
        <v>386</v>
      </c>
      <c r="O5256" s="289" t="s">
        <v>291</v>
      </c>
      <c r="P5256" s="289" t="str">
        <f>VLOOKUP(CAT_Details[[#This Row],[Delivery Bp Customer Code]],Table6[],2,0)</f>
        <v>DX01-L5</v>
      </c>
    </row>
    <row r="5257" spans="1:16" x14ac:dyDescent="0.25">
      <c r="A5257" s="289" t="s">
        <v>285</v>
      </c>
      <c r="B5257">
        <v>2</v>
      </c>
      <c r="C5257">
        <v>160</v>
      </c>
      <c r="D5257">
        <v>0.8</v>
      </c>
      <c r="E5257" s="289" t="s">
        <v>11885</v>
      </c>
      <c r="F5257">
        <v>5015376399</v>
      </c>
      <c r="G5257" s="276">
        <v>45734</v>
      </c>
      <c r="H5257">
        <v>20250305667647</v>
      </c>
      <c r="I5257">
        <v>1.92</v>
      </c>
      <c r="J5257" s="289" t="s">
        <v>324</v>
      </c>
      <c r="K5257" s="289" t="s">
        <v>11924</v>
      </c>
      <c r="L5257" s="289" t="s">
        <v>275</v>
      </c>
      <c r="M5257" s="289" t="s">
        <v>11728</v>
      </c>
      <c r="N5257" s="289" t="s">
        <v>375</v>
      </c>
      <c r="O5257" s="289" t="s">
        <v>291</v>
      </c>
      <c r="P5257" s="289" t="str">
        <f>VLOOKUP(CAT_Details[[#This Row],[Delivery Bp Customer Code]],Table6[],2,0)</f>
        <v>DX01-L5</v>
      </c>
    </row>
    <row r="5258" spans="1:16" x14ac:dyDescent="0.25">
      <c r="A5258" s="289" t="s">
        <v>285</v>
      </c>
      <c r="B5258">
        <v>8</v>
      </c>
      <c r="C5258">
        <v>10350</v>
      </c>
      <c r="D5258">
        <v>3.2</v>
      </c>
      <c r="E5258" s="289" t="s">
        <v>11910</v>
      </c>
      <c r="F5258">
        <v>5015390101</v>
      </c>
      <c r="G5258" s="276">
        <v>45734</v>
      </c>
      <c r="H5258" s="5">
        <v>20250306668807</v>
      </c>
      <c r="I5258">
        <v>4.6079999999999997</v>
      </c>
      <c r="J5258" s="289" t="s">
        <v>324</v>
      </c>
      <c r="K5258" s="289" t="s">
        <v>11925</v>
      </c>
      <c r="L5258" s="289" t="s">
        <v>275</v>
      </c>
      <c r="M5258" s="289" t="s">
        <v>11728</v>
      </c>
      <c r="N5258" s="289" t="s">
        <v>333</v>
      </c>
      <c r="O5258" s="289" t="s">
        <v>291</v>
      </c>
      <c r="P5258" s="289" t="str">
        <f>VLOOKUP(CAT_Details[[#This Row],[Delivery Bp Customer Code]],Table6[],2,0)</f>
        <v>DX01-L5</v>
      </c>
    </row>
    <row r="5259" spans="1:16" x14ac:dyDescent="0.25">
      <c r="A5259" s="289" t="s">
        <v>285</v>
      </c>
      <c r="B5259">
        <v>7</v>
      </c>
      <c r="C5259">
        <v>1108</v>
      </c>
      <c r="D5259">
        <v>2.8</v>
      </c>
      <c r="E5259" s="289" t="s">
        <v>11926</v>
      </c>
      <c r="F5259">
        <v>5015390444</v>
      </c>
      <c r="G5259" s="276">
        <v>45734</v>
      </c>
      <c r="H5259">
        <v>20250310669946</v>
      </c>
      <c r="I5259">
        <v>4.1280000000000001</v>
      </c>
      <c r="J5259" s="289" t="s">
        <v>345</v>
      </c>
      <c r="K5259" s="289" t="s">
        <v>11927</v>
      </c>
      <c r="L5259" s="289" t="s">
        <v>275</v>
      </c>
      <c r="M5259" s="289" t="s">
        <v>11866</v>
      </c>
      <c r="N5259" s="289" t="s">
        <v>348</v>
      </c>
      <c r="O5259" s="289" t="s">
        <v>291</v>
      </c>
      <c r="P5259" s="289" t="str">
        <f>VLOOKUP(CAT_Details[[#This Row],[Delivery Bp Customer Code]],Table6[],2,0)</f>
        <v>DX01-L5</v>
      </c>
    </row>
    <row r="5260" spans="1:16" x14ac:dyDescent="0.25">
      <c r="A5260" s="289" t="s">
        <v>285</v>
      </c>
      <c r="B5260">
        <v>25</v>
      </c>
      <c r="C5260">
        <v>4975</v>
      </c>
      <c r="D5260">
        <v>12.19</v>
      </c>
      <c r="E5260" s="289" t="s">
        <v>11928</v>
      </c>
      <c r="F5260">
        <v>5015390568</v>
      </c>
      <c r="G5260" s="276">
        <v>45734</v>
      </c>
      <c r="H5260">
        <v>20250310670370</v>
      </c>
      <c r="I5260">
        <v>26.324999999999999</v>
      </c>
      <c r="J5260" s="289" t="s">
        <v>345</v>
      </c>
      <c r="K5260" s="289" t="s">
        <v>11929</v>
      </c>
      <c r="L5260" s="289" t="s">
        <v>275</v>
      </c>
      <c r="M5260" s="289" t="s">
        <v>11930</v>
      </c>
      <c r="N5260" s="289" t="s">
        <v>415</v>
      </c>
      <c r="O5260" s="289" t="s">
        <v>291</v>
      </c>
      <c r="P5260" s="289" t="str">
        <f>VLOOKUP(CAT_Details[[#This Row],[Delivery Bp Customer Code]],Table6[],2,0)</f>
        <v>DX01-L5</v>
      </c>
    </row>
    <row r="5261" spans="1:16" x14ac:dyDescent="0.25">
      <c r="A5261" s="289" t="s">
        <v>285</v>
      </c>
      <c r="B5261">
        <v>11</v>
      </c>
      <c r="C5261">
        <v>1100</v>
      </c>
      <c r="D5261">
        <v>5.26</v>
      </c>
      <c r="E5261" s="289" t="s">
        <v>11931</v>
      </c>
      <c r="F5261">
        <v>5015390697</v>
      </c>
      <c r="G5261" s="276">
        <v>45734</v>
      </c>
      <c r="H5261" s="5">
        <v>20250305667652</v>
      </c>
      <c r="I5261">
        <v>7.569</v>
      </c>
      <c r="J5261" s="289" t="s">
        <v>345</v>
      </c>
      <c r="K5261" s="289" t="s">
        <v>11932</v>
      </c>
      <c r="L5261" s="289" t="s">
        <v>275</v>
      </c>
      <c r="M5261" s="289" t="s">
        <v>11866</v>
      </c>
      <c r="N5261" s="289" t="s">
        <v>427</v>
      </c>
      <c r="O5261" s="289" t="s">
        <v>291</v>
      </c>
      <c r="P5261" s="289" t="str">
        <f>VLOOKUP(CAT_Details[[#This Row],[Delivery Bp Customer Code]],Table6[],2,0)</f>
        <v>DX01-L5</v>
      </c>
    </row>
    <row r="5262" spans="1:16" x14ac:dyDescent="0.25">
      <c r="A5262" s="289" t="s">
        <v>285</v>
      </c>
      <c r="B5262">
        <v>30</v>
      </c>
      <c r="C5262">
        <v>2209.4</v>
      </c>
      <c r="D5262">
        <v>11</v>
      </c>
      <c r="E5262" s="289" t="s">
        <v>11933</v>
      </c>
      <c r="F5262">
        <v>5015404433</v>
      </c>
      <c r="G5262" s="276">
        <v>45734</v>
      </c>
      <c r="H5262" s="5">
        <v>20250310669992</v>
      </c>
      <c r="I5262">
        <v>23.405000000000001</v>
      </c>
      <c r="J5262" s="289" t="s">
        <v>350</v>
      </c>
      <c r="K5262" s="289" t="s">
        <v>11934</v>
      </c>
      <c r="L5262" s="289" t="s">
        <v>275</v>
      </c>
      <c r="M5262" s="289" t="s">
        <v>11870</v>
      </c>
      <c r="N5262" s="289" t="s">
        <v>390</v>
      </c>
      <c r="O5262" s="289" t="s">
        <v>291</v>
      </c>
      <c r="P5262" s="289" t="str">
        <f>VLOOKUP(CAT_Details[[#This Row],[Delivery Bp Customer Code]],Table6[],2,0)</f>
        <v>DX01-L5</v>
      </c>
    </row>
    <row r="5263" spans="1:16" x14ac:dyDescent="0.25">
      <c r="A5263" s="289" t="s">
        <v>285</v>
      </c>
      <c r="B5263">
        <v>10</v>
      </c>
      <c r="C5263">
        <v>1021.36</v>
      </c>
      <c r="D5263">
        <v>4.32</v>
      </c>
      <c r="E5263" s="289" t="s">
        <v>11912</v>
      </c>
      <c r="F5263">
        <v>5015404523</v>
      </c>
      <c r="G5263" s="276">
        <v>45734</v>
      </c>
      <c r="H5263">
        <v>20250311671397</v>
      </c>
      <c r="I5263">
        <v>7.8470000000000004</v>
      </c>
      <c r="J5263" s="289" t="s">
        <v>287</v>
      </c>
      <c r="K5263" s="289" t="s">
        <v>11935</v>
      </c>
      <c r="L5263" s="289" t="s">
        <v>275</v>
      </c>
      <c r="M5263" s="289" t="s">
        <v>11802</v>
      </c>
      <c r="N5263" s="289" t="s">
        <v>1198</v>
      </c>
      <c r="O5263" s="289" t="s">
        <v>291</v>
      </c>
      <c r="P5263" s="289" t="str">
        <f>VLOOKUP(CAT_Details[[#This Row],[Delivery Bp Customer Code]],Table6[],2,0)</f>
        <v>DX01-L5</v>
      </c>
    </row>
    <row r="5264" spans="1:16" x14ac:dyDescent="0.25">
      <c r="A5264" s="289" t="s">
        <v>285</v>
      </c>
      <c r="B5264">
        <v>4</v>
      </c>
      <c r="C5264">
        <v>380</v>
      </c>
      <c r="D5264">
        <v>1.4</v>
      </c>
      <c r="E5264" s="289" t="s">
        <v>11936</v>
      </c>
      <c r="F5264">
        <v>5015404613</v>
      </c>
      <c r="G5264" s="276">
        <v>45734</v>
      </c>
      <c r="H5264">
        <v>20250311671250</v>
      </c>
      <c r="I5264">
        <v>3.2639999999999998</v>
      </c>
      <c r="J5264" s="289" t="s">
        <v>350</v>
      </c>
      <c r="K5264" s="289" t="s">
        <v>11937</v>
      </c>
      <c r="L5264" s="289" t="s">
        <v>275</v>
      </c>
      <c r="M5264" s="289" t="s">
        <v>11780</v>
      </c>
      <c r="N5264" s="289" t="s">
        <v>430</v>
      </c>
      <c r="O5264" s="289" t="s">
        <v>291</v>
      </c>
      <c r="P5264" s="289" t="str">
        <f>VLOOKUP(CAT_Details[[#This Row],[Delivery Bp Customer Code]],Table6[],2,0)</f>
        <v>DX01-L5</v>
      </c>
    </row>
    <row r="5265" spans="1:16" x14ac:dyDescent="0.25">
      <c r="A5265" s="289" t="s">
        <v>285</v>
      </c>
      <c r="B5265">
        <v>22</v>
      </c>
      <c r="C5265">
        <v>1624.6</v>
      </c>
      <c r="D5265">
        <v>8.6</v>
      </c>
      <c r="E5265" s="289" t="s">
        <v>11914</v>
      </c>
      <c r="F5265">
        <v>5015404664</v>
      </c>
      <c r="G5265" s="276">
        <v>45734</v>
      </c>
      <c r="H5265">
        <v>20250310669995</v>
      </c>
      <c r="I5265">
        <v>18.143999999999998</v>
      </c>
      <c r="J5265" s="289" t="s">
        <v>350</v>
      </c>
      <c r="K5265" s="289" t="s">
        <v>11938</v>
      </c>
      <c r="L5265" s="289" t="s">
        <v>275</v>
      </c>
      <c r="M5265" s="289" t="s">
        <v>11870</v>
      </c>
      <c r="N5265" s="289" t="s">
        <v>390</v>
      </c>
      <c r="O5265" s="289" t="s">
        <v>291</v>
      </c>
      <c r="P5265" s="289" t="str">
        <f>VLOOKUP(CAT_Details[[#This Row],[Delivery Bp Customer Code]],Table6[],2,0)</f>
        <v>DX01-L5</v>
      </c>
    </row>
    <row r="5266" spans="1:16" x14ac:dyDescent="0.25">
      <c r="A5266" s="289" t="s">
        <v>285</v>
      </c>
      <c r="B5266">
        <v>2</v>
      </c>
      <c r="C5266">
        <v>263</v>
      </c>
      <c r="D5266">
        <v>0.6</v>
      </c>
      <c r="E5266" s="289" t="s">
        <v>11939</v>
      </c>
      <c r="F5266">
        <v>5015404680</v>
      </c>
      <c r="G5266" s="276">
        <v>45734</v>
      </c>
      <c r="H5266">
        <v>20250310670462</v>
      </c>
      <c r="I5266">
        <v>1.248</v>
      </c>
      <c r="J5266" s="289" t="s">
        <v>280</v>
      </c>
      <c r="K5266" s="289" t="s">
        <v>11940</v>
      </c>
      <c r="L5266" s="289" t="s">
        <v>275</v>
      </c>
      <c r="M5266" s="289" t="s">
        <v>11743</v>
      </c>
      <c r="N5266" s="289" t="s">
        <v>424</v>
      </c>
      <c r="O5266" s="289" t="s">
        <v>291</v>
      </c>
      <c r="P5266" s="289" t="str">
        <f>VLOOKUP(CAT_Details[[#This Row],[Delivery Bp Customer Code]],Table6[],2,0)</f>
        <v>DX01-L5</v>
      </c>
    </row>
    <row r="5267" spans="1:16" x14ac:dyDescent="0.25">
      <c r="A5267" s="289" t="s">
        <v>285</v>
      </c>
      <c r="B5267">
        <v>7</v>
      </c>
      <c r="C5267">
        <v>285</v>
      </c>
      <c r="D5267">
        <v>1.45</v>
      </c>
      <c r="E5267" s="289" t="s">
        <v>11941</v>
      </c>
      <c r="F5267">
        <v>5015404778</v>
      </c>
      <c r="G5267" s="276">
        <v>45734</v>
      </c>
      <c r="H5267">
        <v>20250310670492</v>
      </c>
      <c r="I5267">
        <v>2.4369999999999998</v>
      </c>
      <c r="J5267" s="289" t="s">
        <v>350</v>
      </c>
      <c r="K5267" s="289" t="s">
        <v>11942</v>
      </c>
      <c r="L5267" s="289" t="s">
        <v>275</v>
      </c>
      <c r="M5267" s="289" t="s">
        <v>11870</v>
      </c>
      <c r="N5267" s="289" t="s">
        <v>378</v>
      </c>
      <c r="O5267" s="289" t="s">
        <v>291</v>
      </c>
      <c r="P5267" s="289" t="str">
        <f>VLOOKUP(CAT_Details[[#This Row],[Delivery Bp Customer Code]],Table6[],2,0)</f>
        <v>DX01-L5</v>
      </c>
    </row>
    <row r="5268" spans="1:16" x14ac:dyDescent="0.25">
      <c r="A5268" s="289" t="s">
        <v>285</v>
      </c>
      <c r="B5268">
        <v>2</v>
      </c>
      <c r="C5268">
        <v>90</v>
      </c>
      <c r="D5268">
        <v>0.24</v>
      </c>
      <c r="E5268" s="289" t="s">
        <v>11943</v>
      </c>
      <c r="F5268">
        <v>5015404854</v>
      </c>
      <c r="G5268" s="276">
        <v>45734</v>
      </c>
      <c r="H5268" s="5">
        <v>20250310669997</v>
      </c>
      <c r="I5268">
        <v>0.192</v>
      </c>
      <c r="J5268" s="289" t="s">
        <v>350</v>
      </c>
      <c r="K5268" s="289" t="s">
        <v>11944</v>
      </c>
      <c r="L5268" s="289" t="s">
        <v>275</v>
      </c>
      <c r="M5268" s="289" t="s">
        <v>11780</v>
      </c>
      <c r="N5268" s="289" t="s">
        <v>685</v>
      </c>
      <c r="O5268" s="289" t="s">
        <v>291</v>
      </c>
      <c r="P5268" s="289" t="str">
        <f>VLOOKUP(CAT_Details[[#This Row],[Delivery Bp Customer Code]],Table6[],2,0)</f>
        <v>DX01-L5</v>
      </c>
    </row>
    <row r="5269" spans="1:16" x14ac:dyDescent="0.25">
      <c r="A5269" s="289" t="s">
        <v>285</v>
      </c>
      <c r="B5269">
        <v>5</v>
      </c>
      <c r="C5269">
        <v>768</v>
      </c>
      <c r="D5269">
        <v>1.6</v>
      </c>
      <c r="E5269" s="289" t="s">
        <v>11945</v>
      </c>
      <c r="F5269">
        <v>5015405040</v>
      </c>
      <c r="G5269" s="276">
        <v>45734</v>
      </c>
      <c r="H5269">
        <v>20250311671430</v>
      </c>
      <c r="I5269">
        <v>3.1680000000000001</v>
      </c>
      <c r="J5269" s="289" t="s">
        <v>350</v>
      </c>
      <c r="K5269" s="289" t="s">
        <v>11946</v>
      </c>
      <c r="L5269" s="289" t="s">
        <v>275</v>
      </c>
      <c r="M5269" s="289" t="s">
        <v>11870</v>
      </c>
      <c r="N5269" s="289" t="s">
        <v>407</v>
      </c>
      <c r="O5269" s="289" t="s">
        <v>291</v>
      </c>
      <c r="P5269" s="289" t="str">
        <f>VLOOKUP(CAT_Details[[#This Row],[Delivery Bp Customer Code]],Table6[],2,0)</f>
        <v>DX01-L5</v>
      </c>
    </row>
    <row r="5270" spans="1:16" x14ac:dyDescent="0.25">
      <c r="A5270" s="289" t="s">
        <v>272</v>
      </c>
      <c r="B5270">
        <v>2</v>
      </c>
      <c r="C5270">
        <v>271</v>
      </c>
      <c r="D5270">
        <v>0.8</v>
      </c>
      <c r="E5270" s="289" t="s">
        <v>11947</v>
      </c>
      <c r="F5270">
        <v>5015375107</v>
      </c>
      <c r="G5270" s="276">
        <v>45734</v>
      </c>
      <c r="H5270">
        <v>20250307669662</v>
      </c>
      <c r="I5270">
        <v>1.248</v>
      </c>
      <c r="J5270" s="289" t="s">
        <v>383</v>
      </c>
      <c r="K5270" s="289" t="s">
        <v>11948</v>
      </c>
      <c r="L5270" s="289" t="s">
        <v>275</v>
      </c>
      <c r="M5270" s="289" t="s">
        <v>11923</v>
      </c>
      <c r="N5270" s="289" t="s">
        <v>3285</v>
      </c>
      <c r="O5270" s="289" t="s">
        <v>277</v>
      </c>
      <c r="P5270" s="289" t="str">
        <f>VLOOKUP(CAT_Details[[#This Row],[Delivery Bp Customer Code]],Table6[],2,0)</f>
        <v>U2-L5</v>
      </c>
    </row>
    <row r="5271" spans="1:16" x14ac:dyDescent="0.25">
      <c r="A5271" s="289" t="s">
        <v>272</v>
      </c>
      <c r="B5271">
        <v>4</v>
      </c>
      <c r="C5271">
        <v>492</v>
      </c>
      <c r="D5271">
        <v>0.8</v>
      </c>
      <c r="E5271" s="289" t="s">
        <v>11949</v>
      </c>
      <c r="F5271">
        <v>5015375698</v>
      </c>
      <c r="G5271" s="276">
        <v>45734</v>
      </c>
      <c r="H5271">
        <v>20250306668411</v>
      </c>
      <c r="I5271">
        <v>1.5549999999999999</v>
      </c>
      <c r="J5271" s="289" t="s">
        <v>438</v>
      </c>
      <c r="K5271" s="289" t="s">
        <v>11950</v>
      </c>
      <c r="L5271" s="289" t="s">
        <v>275</v>
      </c>
      <c r="M5271" s="289" t="s">
        <v>11289</v>
      </c>
      <c r="N5271" s="289" t="s">
        <v>440</v>
      </c>
      <c r="O5271" s="289" t="s">
        <v>277</v>
      </c>
      <c r="P5271" s="289" t="str">
        <f>VLOOKUP(CAT_Details[[#This Row],[Delivery Bp Customer Code]],Table6[],2,0)</f>
        <v>U2-L5</v>
      </c>
    </row>
    <row r="5272" spans="1:16" x14ac:dyDescent="0.25">
      <c r="A5272" s="289" t="s">
        <v>272</v>
      </c>
      <c r="B5272">
        <v>7</v>
      </c>
      <c r="C5272">
        <v>1235</v>
      </c>
      <c r="D5272">
        <v>1.2</v>
      </c>
      <c r="E5272" s="289" t="s">
        <v>11893</v>
      </c>
      <c r="F5272">
        <v>5015404776</v>
      </c>
      <c r="G5272" s="276">
        <v>45734</v>
      </c>
      <c r="H5272">
        <v>20250310670504</v>
      </c>
      <c r="I5272">
        <v>1.728</v>
      </c>
      <c r="J5272" s="289" t="s">
        <v>324</v>
      </c>
      <c r="K5272" s="289" t="s">
        <v>11951</v>
      </c>
      <c r="L5272" s="289" t="s">
        <v>275</v>
      </c>
      <c r="M5272" s="289" t="s">
        <v>11853</v>
      </c>
      <c r="N5272" s="289" t="s">
        <v>453</v>
      </c>
      <c r="O5272" s="289" t="s">
        <v>277</v>
      </c>
      <c r="P5272" s="289" t="str">
        <f>VLOOKUP(CAT_Details[[#This Row],[Delivery Bp Customer Code]],Table6[],2,0)</f>
        <v>U2-L5</v>
      </c>
    </row>
    <row r="5273" spans="1:16" x14ac:dyDescent="0.25">
      <c r="A5273" s="289" t="s">
        <v>272</v>
      </c>
      <c r="B5273">
        <v>18</v>
      </c>
      <c r="C5273">
        <v>1310.4000000000001</v>
      </c>
      <c r="D5273">
        <v>8.4</v>
      </c>
      <c r="E5273" s="289" t="s">
        <v>11952</v>
      </c>
      <c r="F5273">
        <v>5015404990</v>
      </c>
      <c r="G5273" s="276">
        <v>45734</v>
      </c>
      <c r="H5273">
        <v>20250310670464</v>
      </c>
      <c r="I5273">
        <v>15.898</v>
      </c>
      <c r="J5273" s="289" t="s">
        <v>350</v>
      </c>
      <c r="K5273" s="289" t="s">
        <v>11953</v>
      </c>
      <c r="L5273" s="289" t="s">
        <v>275</v>
      </c>
      <c r="M5273" s="289" t="s">
        <v>11780</v>
      </c>
      <c r="N5273" s="289" t="s">
        <v>462</v>
      </c>
      <c r="O5273" s="289" t="s">
        <v>277</v>
      </c>
      <c r="P5273" s="289" t="str">
        <f>VLOOKUP(CAT_Details[[#This Row],[Delivery Bp Customer Code]],Table6[],2,0)</f>
        <v>U2-L5</v>
      </c>
    </row>
    <row r="5274" spans="1:16" x14ac:dyDescent="0.25">
      <c r="A5274" s="289" t="s">
        <v>272</v>
      </c>
      <c r="B5274">
        <v>8</v>
      </c>
      <c r="C5274">
        <v>835</v>
      </c>
      <c r="D5274">
        <v>3.2</v>
      </c>
      <c r="E5274" s="289" t="s">
        <v>11954</v>
      </c>
      <c r="F5274">
        <v>5015436769</v>
      </c>
      <c r="G5274" s="276">
        <v>45734</v>
      </c>
      <c r="H5274">
        <v>20250311671461</v>
      </c>
      <c r="I5274">
        <v>7.2960000000000003</v>
      </c>
      <c r="J5274" s="289" t="s">
        <v>302</v>
      </c>
      <c r="K5274" s="289" t="s">
        <v>11955</v>
      </c>
      <c r="L5274" s="289" t="s">
        <v>275</v>
      </c>
      <c r="M5274" s="289" t="s">
        <v>11956</v>
      </c>
      <c r="N5274" s="289" t="s">
        <v>305</v>
      </c>
      <c r="O5274" s="289" t="s">
        <v>277</v>
      </c>
      <c r="P5274" s="289" t="str">
        <f>VLOOKUP(CAT_Details[[#This Row],[Delivery Bp Customer Code]],Table6[],2,0)</f>
        <v>U2-L5</v>
      </c>
    </row>
    <row r="5275" spans="1:16" x14ac:dyDescent="0.25">
      <c r="A5275" s="289" t="s">
        <v>4794</v>
      </c>
      <c r="B5275">
        <v>1</v>
      </c>
      <c r="C5275">
        <v>91</v>
      </c>
      <c r="D5275">
        <v>0.4</v>
      </c>
      <c r="E5275" s="289" t="s">
        <v>11957</v>
      </c>
      <c r="F5275">
        <v>5015375821</v>
      </c>
      <c r="G5275" s="276">
        <v>45734</v>
      </c>
      <c r="H5275">
        <v>20250306668031</v>
      </c>
      <c r="I5275">
        <v>0.432</v>
      </c>
      <c r="J5275" s="289" t="s">
        <v>294</v>
      </c>
      <c r="K5275" s="289" t="s">
        <v>11958</v>
      </c>
      <c r="L5275" s="289" t="s">
        <v>275</v>
      </c>
      <c r="M5275" s="289" t="s">
        <v>11289</v>
      </c>
      <c r="N5275" s="289" t="s">
        <v>504</v>
      </c>
      <c r="O5275" s="289" t="s">
        <v>4798</v>
      </c>
      <c r="P5275" s="289" t="str">
        <f>VLOOKUP(CAT_Details[[#This Row],[Delivery Bp Customer Code]],Table6[],2,0)</f>
        <v>MY02</v>
      </c>
    </row>
    <row r="5276" spans="1:16" x14ac:dyDescent="0.25">
      <c r="A5276" s="289" t="s">
        <v>278</v>
      </c>
      <c r="B5276">
        <v>9</v>
      </c>
      <c r="C5276">
        <v>2880</v>
      </c>
      <c r="D5276">
        <v>3.6</v>
      </c>
      <c r="E5276" s="289" t="s">
        <v>11959</v>
      </c>
      <c r="F5276">
        <v>5015404832</v>
      </c>
      <c r="G5276" s="276">
        <v>45735</v>
      </c>
      <c r="H5276" s="5">
        <v>20250311671373</v>
      </c>
      <c r="I5276">
        <v>6.9119999999999999</v>
      </c>
      <c r="J5276" s="289" t="s">
        <v>324</v>
      </c>
      <c r="K5276" s="289" t="s">
        <v>11960</v>
      </c>
      <c r="L5276" s="289" t="s">
        <v>275</v>
      </c>
      <c r="M5276" s="289" t="s">
        <v>11961</v>
      </c>
      <c r="N5276" s="289" t="s">
        <v>336</v>
      </c>
      <c r="O5276" s="289" t="s">
        <v>498</v>
      </c>
      <c r="P5276" s="289" t="str">
        <f>VLOOKUP(CAT_Details[[#This Row],[Delivery Bp Customer Code]],Table6[],2,0)</f>
        <v>DK-BM01</v>
      </c>
    </row>
    <row r="5277" spans="1:16" x14ac:dyDescent="0.25">
      <c r="A5277" s="289" t="s">
        <v>278</v>
      </c>
      <c r="B5277">
        <v>5</v>
      </c>
      <c r="C5277">
        <v>4935</v>
      </c>
      <c r="D5277">
        <v>2</v>
      </c>
      <c r="E5277" s="289" t="s">
        <v>11962</v>
      </c>
      <c r="F5277">
        <v>5015421193</v>
      </c>
      <c r="G5277" s="276">
        <v>45735</v>
      </c>
      <c r="H5277" s="5">
        <v>20250311671689</v>
      </c>
      <c r="I5277">
        <v>4.8</v>
      </c>
      <c r="J5277" s="289" t="s">
        <v>280</v>
      </c>
      <c r="K5277" s="289" t="s">
        <v>11963</v>
      </c>
      <c r="L5277" s="289" t="s">
        <v>275</v>
      </c>
      <c r="M5277" s="289" t="s">
        <v>11964</v>
      </c>
      <c r="N5277" s="289" t="s">
        <v>566</v>
      </c>
      <c r="O5277" s="289" t="s">
        <v>498</v>
      </c>
      <c r="P5277" s="289" t="str">
        <f>VLOOKUP(CAT_Details[[#This Row],[Delivery Bp Customer Code]],Table6[],2,0)</f>
        <v>DK-BM01</v>
      </c>
    </row>
    <row r="5278" spans="1:16" x14ac:dyDescent="0.25">
      <c r="A5278" s="289" t="s">
        <v>278</v>
      </c>
      <c r="B5278">
        <v>2</v>
      </c>
      <c r="C5278">
        <v>349.92</v>
      </c>
      <c r="D5278">
        <v>0.8</v>
      </c>
      <c r="E5278" s="289" t="s">
        <v>11965</v>
      </c>
      <c r="F5278">
        <v>5015421252</v>
      </c>
      <c r="G5278" s="276">
        <v>45735</v>
      </c>
      <c r="H5278">
        <v>20250312672629</v>
      </c>
      <c r="I5278">
        <v>1.92</v>
      </c>
      <c r="J5278" s="289" t="s">
        <v>350</v>
      </c>
      <c r="K5278" s="289" t="s">
        <v>11966</v>
      </c>
      <c r="L5278" s="289" t="s">
        <v>275</v>
      </c>
      <c r="M5278" s="289" t="s">
        <v>11967</v>
      </c>
      <c r="N5278" s="289" t="s">
        <v>743</v>
      </c>
      <c r="O5278" s="289" t="s">
        <v>498</v>
      </c>
      <c r="P5278" s="289" t="str">
        <f>VLOOKUP(CAT_Details[[#This Row],[Delivery Bp Customer Code]],Table6[],2,0)</f>
        <v>DK-BM01</v>
      </c>
    </row>
    <row r="5279" spans="1:16" x14ac:dyDescent="0.25">
      <c r="A5279" s="289" t="s">
        <v>75</v>
      </c>
      <c r="B5279">
        <v>1</v>
      </c>
      <c r="C5279">
        <v>9.5</v>
      </c>
      <c r="D5279">
        <v>0.04</v>
      </c>
      <c r="E5279" s="289" t="s">
        <v>11968</v>
      </c>
      <c r="F5279">
        <v>5015404651</v>
      </c>
      <c r="G5279" s="276">
        <v>45735</v>
      </c>
      <c r="H5279">
        <v>20250311671055</v>
      </c>
      <c r="I5279">
        <v>1.0999999999999999E-2</v>
      </c>
      <c r="J5279" s="289" t="s">
        <v>345</v>
      </c>
      <c r="K5279" s="289" t="s">
        <v>11969</v>
      </c>
      <c r="L5279" s="289" t="s">
        <v>275</v>
      </c>
      <c r="M5279" s="289" t="s">
        <v>11970</v>
      </c>
      <c r="N5279" s="289" t="s">
        <v>3308</v>
      </c>
      <c r="O5279" s="289" t="s">
        <v>2173</v>
      </c>
      <c r="P5279" s="289" t="str">
        <f>VLOOKUP(CAT_Details[[#This Row],[Delivery Bp Customer Code]],Table6[],2,0)</f>
        <v>OYL1</v>
      </c>
    </row>
    <row r="5280" spans="1:16" x14ac:dyDescent="0.25">
      <c r="A5280" s="289" t="s">
        <v>75</v>
      </c>
      <c r="B5280">
        <v>1</v>
      </c>
      <c r="C5280">
        <v>1.3</v>
      </c>
      <c r="D5280">
        <v>0.02</v>
      </c>
      <c r="E5280" s="289" t="s">
        <v>11971</v>
      </c>
      <c r="F5280">
        <v>5015420880</v>
      </c>
      <c r="G5280" s="276">
        <v>45735</v>
      </c>
      <c r="H5280">
        <v>20250311671605</v>
      </c>
      <c r="I5280">
        <v>5.0000000000000001E-3</v>
      </c>
      <c r="J5280" s="289" t="s">
        <v>350</v>
      </c>
      <c r="K5280" s="289" t="s">
        <v>11972</v>
      </c>
      <c r="L5280" s="289" t="s">
        <v>275</v>
      </c>
      <c r="M5280" s="289" t="s">
        <v>11973</v>
      </c>
      <c r="N5280" s="289" t="s">
        <v>11974</v>
      </c>
      <c r="O5280" s="289" t="s">
        <v>2173</v>
      </c>
      <c r="P5280" s="289" t="str">
        <f>VLOOKUP(CAT_Details[[#This Row],[Delivery Bp Customer Code]],Table6[],2,0)</f>
        <v>OYL1</v>
      </c>
    </row>
    <row r="5281" spans="1:16" x14ac:dyDescent="0.25">
      <c r="A5281" s="289" t="s">
        <v>75</v>
      </c>
      <c r="B5281">
        <v>1</v>
      </c>
      <c r="C5281">
        <v>0.7</v>
      </c>
      <c r="D5281">
        <v>0.02</v>
      </c>
      <c r="E5281" s="289" t="s">
        <v>11971</v>
      </c>
      <c r="F5281">
        <v>5015420881</v>
      </c>
      <c r="G5281" s="276">
        <v>45735</v>
      </c>
      <c r="H5281">
        <v>20250311671603</v>
      </c>
      <c r="I5281">
        <v>5.0000000000000001E-3</v>
      </c>
      <c r="J5281" s="289" t="s">
        <v>350</v>
      </c>
      <c r="K5281" s="289" t="s">
        <v>11975</v>
      </c>
      <c r="L5281" s="289" t="s">
        <v>275</v>
      </c>
      <c r="M5281" s="289" t="s">
        <v>11877</v>
      </c>
      <c r="N5281" s="289" t="s">
        <v>11974</v>
      </c>
      <c r="O5281" s="289" t="s">
        <v>2173</v>
      </c>
      <c r="P5281" s="289" t="str">
        <f>VLOOKUP(CAT_Details[[#This Row],[Delivery Bp Customer Code]],Table6[],2,0)</f>
        <v>OYL1</v>
      </c>
    </row>
    <row r="5282" spans="1:16" x14ac:dyDescent="0.25">
      <c r="A5282" s="289" t="s">
        <v>75</v>
      </c>
      <c r="B5282">
        <v>3</v>
      </c>
      <c r="C5282">
        <v>40.200000000000003</v>
      </c>
      <c r="D5282">
        <v>0.19</v>
      </c>
      <c r="E5282" s="289" t="s">
        <v>11971</v>
      </c>
      <c r="F5282">
        <v>5015420882</v>
      </c>
      <c r="G5282" s="276">
        <v>45735</v>
      </c>
      <c r="H5282">
        <v>20250311671609</v>
      </c>
      <c r="I5282">
        <v>0.14299999999999999</v>
      </c>
      <c r="J5282" s="289" t="s">
        <v>350</v>
      </c>
      <c r="K5282" s="289" t="s">
        <v>11976</v>
      </c>
      <c r="L5282" s="289" t="s">
        <v>275</v>
      </c>
      <c r="M5282" s="289" t="s">
        <v>11877</v>
      </c>
      <c r="N5282" s="289" t="s">
        <v>11974</v>
      </c>
      <c r="O5282" s="289" t="s">
        <v>2173</v>
      </c>
      <c r="P5282" s="289" t="str">
        <f>VLOOKUP(CAT_Details[[#This Row],[Delivery Bp Customer Code]],Table6[],2,0)</f>
        <v>OYL1</v>
      </c>
    </row>
    <row r="5283" spans="1:16" x14ac:dyDescent="0.25">
      <c r="A5283" s="289" t="s">
        <v>75</v>
      </c>
      <c r="B5283">
        <v>2</v>
      </c>
      <c r="C5283">
        <v>935</v>
      </c>
      <c r="D5283">
        <v>0.8</v>
      </c>
      <c r="E5283" s="289" t="s">
        <v>11977</v>
      </c>
      <c r="F5283">
        <v>5015421046</v>
      </c>
      <c r="G5283" s="276">
        <v>45735</v>
      </c>
      <c r="H5283">
        <v>20250306668132</v>
      </c>
      <c r="I5283">
        <v>1.1519999999999999</v>
      </c>
      <c r="J5283" s="289" t="s">
        <v>350</v>
      </c>
      <c r="K5283" s="289" t="s">
        <v>11978</v>
      </c>
      <c r="L5283" s="289" t="s">
        <v>275</v>
      </c>
      <c r="M5283" s="289" t="s">
        <v>11967</v>
      </c>
      <c r="N5283" s="289" t="s">
        <v>2656</v>
      </c>
      <c r="O5283" s="289" t="s">
        <v>2173</v>
      </c>
      <c r="P5283" s="289" t="str">
        <f>VLOOKUP(CAT_Details[[#This Row],[Delivery Bp Customer Code]],Table6[],2,0)</f>
        <v>OYL1</v>
      </c>
    </row>
    <row r="5284" spans="1:16" x14ac:dyDescent="0.25">
      <c r="A5284" s="289" t="s">
        <v>75</v>
      </c>
      <c r="B5284">
        <v>1</v>
      </c>
      <c r="C5284">
        <v>60</v>
      </c>
      <c r="D5284">
        <v>0.5</v>
      </c>
      <c r="E5284" s="289" t="s">
        <v>11979</v>
      </c>
      <c r="F5284">
        <v>5015421323</v>
      </c>
      <c r="G5284" s="276">
        <v>45735</v>
      </c>
      <c r="H5284">
        <v>20250312672325</v>
      </c>
      <c r="I5284">
        <v>0.82799999999999996</v>
      </c>
      <c r="J5284" s="289" t="s">
        <v>350</v>
      </c>
      <c r="K5284" s="289" t="s">
        <v>11980</v>
      </c>
      <c r="L5284" s="289" t="s">
        <v>275</v>
      </c>
      <c r="M5284" s="289" t="s">
        <v>11967</v>
      </c>
      <c r="N5284" s="289" t="s">
        <v>4959</v>
      </c>
      <c r="O5284" s="289" t="s">
        <v>5281</v>
      </c>
      <c r="P5284" s="289" t="str">
        <f>VLOOKUP(CAT_Details[[#This Row],[Delivery Bp Customer Code]],Table6[],2,0)</f>
        <v>DK-LW08</v>
      </c>
    </row>
    <row r="5285" spans="1:16" x14ac:dyDescent="0.25">
      <c r="A5285" s="289" t="s">
        <v>75</v>
      </c>
      <c r="B5285">
        <v>1</v>
      </c>
      <c r="C5285">
        <v>6.3</v>
      </c>
      <c r="D5285">
        <v>0.06</v>
      </c>
      <c r="E5285" s="289" t="s">
        <v>11981</v>
      </c>
      <c r="F5285">
        <v>5015421533</v>
      </c>
      <c r="G5285" s="276">
        <v>45735</v>
      </c>
      <c r="H5285">
        <v>20250311671723</v>
      </c>
      <c r="I5285">
        <v>3.1E-2</v>
      </c>
      <c r="J5285" s="289" t="s">
        <v>324</v>
      </c>
      <c r="K5285" s="289" t="s">
        <v>11982</v>
      </c>
      <c r="L5285" s="289" t="s">
        <v>275</v>
      </c>
      <c r="M5285" s="289" t="s">
        <v>11983</v>
      </c>
      <c r="N5285" s="289" t="s">
        <v>4287</v>
      </c>
      <c r="O5285" s="289" t="s">
        <v>2173</v>
      </c>
      <c r="P5285" s="289" t="str">
        <f>VLOOKUP(CAT_Details[[#This Row],[Delivery Bp Customer Code]],Table6[],2,0)</f>
        <v>OYL1</v>
      </c>
    </row>
    <row r="5286" spans="1:16" x14ac:dyDescent="0.25">
      <c r="A5286" s="289" t="s">
        <v>75</v>
      </c>
      <c r="B5286">
        <v>3</v>
      </c>
      <c r="C5286">
        <v>104</v>
      </c>
      <c r="D5286">
        <v>0.3</v>
      </c>
      <c r="E5286" s="289" t="s">
        <v>11984</v>
      </c>
      <c r="F5286">
        <v>5015421795</v>
      </c>
      <c r="G5286" s="276">
        <v>45735</v>
      </c>
      <c r="H5286" s="5">
        <v>20250312672177</v>
      </c>
      <c r="I5286">
        <v>0.22800000000000001</v>
      </c>
      <c r="J5286" s="289" t="s">
        <v>350</v>
      </c>
      <c r="K5286" s="289" t="s">
        <v>11985</v>
      </c>
      <c r="L5286" s="289" t="s">
        <v>275</v>
      </c>
      <c r="M5286" s="289" t="s">
        <v>11967</v>
      </c>
      <c r="N5286" s="289" t="s">
        <v>446</v>
      </c>
      <c r="O5286" s="289" t="s">
        <v>2173</v>
      </c>
      <c r="P5286" s="289" t="str">
        <f>VLOOKUP(CAT_Details[[#This Row],[Delivery Bp Customer Code]],Table6[],2,0)</f>
        <v>OYL1</v>
      </c>
    </row>
    <row r="5287" spans="1:16" x14ac:dyDescent="0.25">
      <c r="A5287" s="289" t="s">
        <v>75</v>
      </c>
      <c r="B5287">
        <v>3</v>
      </c>
      <c r="C5287">
        <v>825</v>
      </c>
      <c r="D5287">
        <v>1.2</v>
      </c>
      <c r="E5287" s="289" t="s">
        <v>11986</v>
      </c>
      <c r="F5287">
        <v>5015422032</v>
      </c>
      <c r="G5287" s="276">
        <v>45735</v>
      </c>
      <c r="H5287" s="5">
        <v>20250305667141</v>
      </c>
      <c r="I5287">
        <v>4.5990000000000002</v>
      </c>
      <c r="J5287" s="289" t="s">
        <v>350</v>
      </c>
      <c r="K5287" s="289" t="s">
        <v>11987</v>
      </c>
      <c r="L5287" s="289" t="s">
        <v>275</v>
      </c>
      <c r="M5287" s="289" t="s">
        <v>11967</v>
      </c>
      <c r="N5287" s="289" t="s">
        <v>704</v>
      </c>
      <c r="O5287" s="289" t="s">
        <v>2173</v>
      </c>
      <c r="P5287" s="289" t="str">
        <f>VLOOKUP(CAT_Details[[#This Row],[Delivery Bp Customer Code]],Table6[],2,0)</f>
        <v>OYL1</v>
      </c>
    </row>
    <row r="5288" spans="1:16" x14ac:dyDescent="0.25">
      <c r="A5288" s="289" t="s">
        <v>11988</v>
      </c>
      <c r="B5288">
        <v>1</v>
      </c>
      <c r="C5288">
        <v>56</v>
      </c>
      <c r="D5288">
        <v>0.4</v>
      </c>
      <c r="E5288" s="289" t="s">
        <v>11989</v>
      </c>
      <c r="F5288">
        <v>5015492796</v>
      </c>
      <c r="G5288" s="276">
        <v>45735</v>
      </c>
      <c r="I5288">
        <v>0.48</v>
      </c>
      <c r="J5288" s="289" t="s">
        <v>273</v>
      </c>
      <c r="K5288" s="289" t="s">
        <v>11990</v>
      </c>
      <c r="L5288" s="289" t="s">
        <v>273</v>
      </c>
      <c r="M5288" s="289" t="s">
        <v>11991</v>
      </c>
      <c r="N5288" s="289" t="s">
        <v>276</v>
      </c>
      <c r="O5288" s="289" t="s">
        <v>11992</v>
      </c>
      <c r="P5288" s="289" t="str">
        <f>VLOOKUP(CAT_Details[[#This Row],[Delivery Bp Customer Code]],Table6[],2,0)</f>
        <v>No Loc</v>
      </c>
    </row>
    <row r="5289" spans="1:16" x14ac:dyDescent="0.25">
      <c r="A5289" s="289" t="s">
        <v>3771</v>
      </c>
      <c r="B5289">
        <v>1</v>
      </c>
      <c r="C5289">
        <v>100</v>
      </c>
      <c r="D5289">
        <v>0.4</v>
      </c>
      <c r="E5289" s="289" t="s">
        <v>11993</v>
      </c>
      <c r="F5289">
        <v>5015405005</v>
      </c>
      <c r="G5289" s="276">
        <v>45735</v>
      </c>
      <c r="H5289">
        <v>20250311671344</v>
      </c>
      <c r="I5289">
        <v>0.94099999999999995</v>
      </c>
      <c r="J5289" s="289" t="s">
        <v>324</v>
      </c>
      <c r="K5289" s="289" t="s">
        <v>11994</v>
      </c>
      <c r="L5289" s="289" t="s">
        <v>275</v>
      </c>
      <c r="M5289" s="289" t="s">
        <v>11961</v>
      </c>
      <c r="N5289" s="289" t="s">
        <v>5504</v>
      </c>
      <c r="O5289" s="289" t="s">
        <v>3775</v>
      </c>
      <c r="P5289" s="289">
        <f>VLOOKUP(CAT_Details[[#This Row],[Delivery Bp Customer Code]],Table6[],2,0)</f>
        <v>3401</v>
      </c>
    </row>
    <row r="5290" spans="1:16" x14ac:dyDescent="0.25">
      <c r="A5290" s="289" t="s">
        <v>3771</v>
      </c>
      <c r="B5290">
        <v>1</v>
      </c>
      <c r="C5290">
        <v>472</v>
      </c>
      <c r="D5290">
        <v>0.83</v>
      </c>
      <c r="E5290" s="289" t="s">
        <v>11995</v>
      </c>
      <c r="F5290">
        <v>5015421248</v>
      </c>
      <c r="G5290" s="276">
        <v>45735</v>
      </c>
      <c r="H5290">
        <v>20250311671778</v>
      </c>
      <c r="I5290">
        <v>1.089</v>
      </c>
      <c r="J5290" s="289" t="s">
        <v>324</v>
      </c>
      <c r="K5290" s="289" t="s">
        <v>11996</v>
      </c>
      <c r="L5290" s="289" t="s">
        <v>275</v>
      </c>
      <c r="M5290" s="289" t="s">
        <v>11961</v>
      </c>
      <c r="N5290" s="289" t="s">
        <v>4722</v>
      </c>
      <c r="O5290" s="289" t="s">
        <v>3775</v>
      </c>
      <c r="P5290" s="289">
        <f>VLOOKUP(CAT_Details[[#This Row],[Delivery Bp Customer Code]],Table6[],2,0)</f>
        <v>3401</v>
      </c>
    </row>
    <row r="5291" spans="1:16" x14ac:dyDescent="0.25">
      <c r="A5291" s="289" t="s">
        <v>3771</v>
      </c>
      <c r="B5291">
        <v>3</v>
      </c>
      <c r="C5291">
        <v>1764</v>
      </c>
      <c r="D5291">
        <v>0.6</v>
      </c>
      <c r="E5291" s="289" t="s">
        <v>11997</v>
      </c>
      <c r="F5291">
        <v>5015421690</v>
      </c>
      <c r="G5291" s="276">
        <v>45735</v>
      </c>
      <c r="H5291">
        <v>20250311671821</v>
      </c>
      <c r="I5291">
        <v>0.57599999999999996</v>
      </c>
      <c r="J5291" s="289" t="s">
        <v>324</v>
      </c>
      <c r="K5291" s="289" t="s">
        <v>11998</v>
      </c>
      <c r="L5291" s="289" t="s">
        <v>275</v>
      </c>
      <c r="M5291" s="289" t="s">
        <v>11853</v>
      </c>
      <c r="N5291" s="289" t="s">
        <v>7755</v>
      </c>
      <c r="O5291" s="289" t="s">
        <v>3775</v>
      </c>
      <c r="P5291" s="289">
        <f>VLOOKUP(CAT_Details[[#This Row],[Delivery Bp Customer Code]],Table6[],2,0)</f>
        <v>3401</v>
      </c>
    </row>
    <row r="5292" spans="1:16" x14ac:dyDescent="0.25">
      <c r="A5292" s="289" t="s">
        <v>3329</v>
      </c>
      <c r="B5292">
        <v>5</v>
      </c>
      <c r="C5292">
        <v>1130</v>
      </c>
      <c r="D5292">
        <v>2</v>
      </c>
      <c r="E5292" s="289" t="s">
        <v>11999</v>
      </c>
      <c r="F5292">
        <v>5015389898</v>
      </c>
      <c r="G5292" s="276">
        <v>45735</v>
      </c>
      <c r="H5292">
        <v>20250307669265</v>
      </c>
      <c r="I5292">
        <v>4.5599999999999996</v>
      </c>
      <c r="J5292" s="289" t="s">
        <v>438</v>
      </c>
      <c r="K5292" s="289" t="s">
        <v>12000</v>
      </c>
      <c r="L5292" s="289" t="s">
        <v>275</v>
      </c>
      <c r="M5292" s="289" t="s">
        <v>11555</v>
      </c>
      <c r="N5292" s="289" t="s">
        <v>4090</v>
      </c>
      <c r="O5292" s="289" t="s">
        <v>3332</v>
      </c>
      <c r="P5292" s="289">
        <f>VLOOKUP(CAT_Details[[#This Row],[Delivery Bp Customer Code]],Table6[],2,0)</f>
        <v>3402</v>
      </c>
    </row>
    <row r="5293" spans="1:16" x14ac:dyDescent="0.25">
      <c r="A5293" s="289" t="s">
        <v>3329</v>
      </c>
      <c r="B5293">
        <v>22</v>
      </c>
      <c r="C5293">
        <v>660</v>
      </c>
      <c r="D5293">
        <v>8.8000000000000007</v>
      </c>
      <c r="E5293" s="289" t="s">
        <v>12001</v>
      </c>
      <c r="F5293">
        <v>5015404383</v>
      </c>
      <c r="G5293" s="276">
        <v>45735</v>
      </c>
      <c r="H5293" s="5">
        <v>20250310670136</v>
      </c>
      <c r="I5293">
        <v>21.12</v>
      </c>
      <c r="J5293" s="289" t="s">
        <v>324</v>
      </c>
      <c r="K5293" s="289" t="s">
        <v>12002</v>
      </c>
      <c r="L5293" s="289" t="s">
        <v>275</v>
      </c>
      <c r="M5293" s="289" t="s">
        <v>12003</v>
      </c>
      <c r="N5293" s="289" t="s">
        <v>3571</v>
      </c>
      <c r="O5293" s="289" t="s">
        <v>3332</v>
      </c>
      <c r="P5293" s="289">
        <f>VLOOKUP(CAT_Details[[#This Row],[Delivery Bp Customer Code]],Table6[],2,0)</f>
        <v>3402</v>
      </c>
    </row>
    <row r="5294" spans="1:16" x14ac:dyDescent="0.25">
      <c r="A5294" s="289" t="s">
        <v>3329</v>
      </c>
      <c r="B5294">
        <v>1</v>
      </c>
      <c r="C5294">
        <v>191.4</v>
      </c>
      <c r="D5294">
        <v>0.4</v>
      </c>
      <c r="E5294" s="289" t="s">
        <v>12004</v>
      </c>
      <c r="F5294">
        <v>5015404968</v>
      </c>
      <c r="G5294" s="276">
        <v>45735</v>
      </c>
      <c r="H5294" s="5">
        <v>20250310670794</v>
      </c>
      <c r="I5294">
        <v>0.624</v>
      </c>
      <c r="J5294" s="289" t="s">
        <v>324</v>
      </c>
      <c r="K5294" s="289" t="s">
        <v>12005</v>
      </c>
      <c r="L5294" s="289" t="s">
        <v>275</v>
      </c>
      <c r="M5294" s="289" t="s">
        <v>11961</v>
      </c>
      <c r="N5294" s="289" t="s">
        <v>3648</v>
      </c>
      <c r="O5294" s="289" t="s">
        <v>3332</v>
      </c>
      <c r="P5294" s="289">
        <f>VLOOKUP(CAT_Details[[#This Row],[Delivery Bp Customer Code]],Table6[],2,0)</f>
        <v>3402</v>
      </c>
    </row>
    <row r="5295" spans="1:16" x14ac:dyDescent="0.25">
      <c r="A5295" s="289" t="s">
        <v>3329</v>
      </c>
      <c r="B5295">
        <v>2</v>
      </c>
      <c r="C5295">
        <v>200</v>
      </c>
      <c r="D5295">
        <v>0.4</v>
      </c>
      <c r="E5295" s="289" t="s">
        <v>11965</v>
      </c>
      <c r="F5295">
        <v>5015421254</v>
      </c>
      <c r="G5295" s="276">
        <v>45735</v>
      </c>
      <c r="H5295" s="5">
        <v>20250311671102</v>
      </c>
      <c r="I5295">
        <v>0.76800000000000002</v>
      </c>
      <c r="J5295" s="289" t="s">
        <v>350</v>
      </c>
      <c r="K5295" s="289" t="s">
        <v>12006</v>
      </c>
      <c r="L5295" s="289" t="s">
        <v>275</v>
      </c>
      <c r="M5295" s="289" t="s">
        <v>11967</v>
      </c>
      <c r="N5295" s="289" t="s">
        <v>743</v>
      </c>
      <c r="O5295" s="289" t="s">
        <v>3332</v>
      </c>
      <c r="P5295" s="289">
        <f>VLOOKUP(CAT_Details[[#This Row],[Delivery Bp Customer Code]],Table6[],2,0)</f>
        <v>3402</v>
      </c>
    </row>
    <row r="5296" spans="1:16" x14ac:dyDescent="0.25">
      <c r="A5296" s="289" t="s">
        <v>3329</v>
      </c>
      <c r="B5296">
        <v>9</v>
      </c>
      <c r="C5296">
        <v>1249.2</v>
      </c>
      <c r="D5296">
        <v>3.6</v>
      </c>
      <c r="E5296" s="289" t="s">
        <v>12007</v>
      </c>
      <c r="F5296">
        <v>5015421427</v>
      </c>
      <c r="G5296" s="276">
        <v>45735</v>
      </c>
      <c r="H5296">
        <v>20250312672687</v>
      </c>
      <c r="I5296">
        <v>7.1230000000000002</v>
      </c>
      <c r="J5296" s="289" t="s">
        <v>350</v>
      </c>
      <c r="K5296" s="289" t="s">
        <v>12008</v>
      </c>
      <c r="L5296" s="289" t="s">
        <v>275</v>
      </c>
      <c r="M5296" s="289" t="s">
        <v>11967</v>
      </c>
      <c r="N5296" s="289" t="s">
        <v>625</v>
      </c>
      <c r="O5296" s="289" t="s">
        <v>3332</v>
      </c>
      <c r="P5296" s="289">
        <f>VLOOKUP(CAT_Details[[#This Row],[Delivery Bp Customer Code]],Table6[],2,0)</f>
        <v>3402</v>
      </c>
    </row>
    <row r="5297" spans="1:16" x14ac:dyDescent="0.25">
      <c r="A5297" s="289" t="s">
        <v>3329</v>
      </c>
      <c r="B5297">
        <v>10</v>
      </c>
      <c r="C5297">
        <v>171</v>
      </c>
      <c r="D5297">
        <v>0.8</v>
      </c>
      <c r="E5297" s="289" t="s">
        <v>11984</v>
      </c>
      <c r="F5297">
        <v>5015421769</v>
      </c>
      <c r="G5297" s="276">
        <v>45735</v>
      </c>
      <c r="H5297">
        <v>20250312672134</v>
      </c>
      <c r="I5297">
        <v>0.57599999999999996</v>
      </c>
      <c r="J5297" s="289" t="s">
        <v>350</v>
      </c>
      <c r="K5297" s="289" t="s">
        <v>12009</v>
      </c>
      <c r="L5297" s="289" t="s">
        <v>275</v>
      </c>
      <c r="M5297" s="289" t="s">
        <v>11967</v>
      </c>
      <c r="N5297" s="289" t="s">
        <v>446</v>
      </c>
      <c r="O5297" s="289" t="s">
        <v>3332</v>
      </c>
      <c r="P5297" s="289">
        <f>VLOOKUP(CAT_Details[[#This Row],[Delivery Bp Customer Code]],Table6[],2,0)</f>
        <v>3402</v>
      </c>
    </row>
    <row r="5298" spans="1:16" x14ac:dyDescent="0.25">
      <c r="A5298" s="289" t="s">
        <v>3329</v>
      </c>
      <c r="B5298">
        <v>2</v>
      </c>
      <c r="C5298">
        <v>188</v>
      </c>
      <c r="D5298">
        <v>0.8</v>
      </c>
      <c r="E5298" s="289" t="s">
        <v>12010</v>
      </c>
      <c r="F5298">
        <v>5015422102</v>
      </c>
      <c r="G5298" s="276">
        <v>45735</v>
      </c>
      <c r="H5298">
        <v>20250312672554</v>
      </c>
      <c r="I5298">
        <v>1.248</v>
      </c>
      <c r="J5298" s="289" t="s">
        <v>350</v>
      </c>
      <c r="K5298" s="289" t="s">
        <v>12011</v>
      </c>
      <c r="L5298" s="289" t="s">
        <v>275</v>
      </c>
      <c r="M5298" s="289" t="s">
        <v>11967</v>
      </c>
      <c r="N5298" s="289" t="s">
        <v>4975</v>
      </c>
      <c r="O5298" s="289" t="s">
        <v>3332</v>
      </c>
      <c r="P5298" s="289">
        <f>VLOOKUP(CAT_Details[[#This Row],[Delivery Bp Customer Code]],Table6[],2,0)</f>
        <v>3402</v>
      </c>
    </row>
    <row r="5299" spans="1:16" x14ac:dyDescent="0.25">
      <c r="A5299" s="289" t="s">
        <v>285</v>
      </c>
      <c r="B5299">
        <v>19</v>
      </c>
      <c r="C5299">
        <v>7908.94</v>
      </c>
      <c r="D5299">
        <v>7.6</v>
      </c>
      <c r="E5299" s="289" t="s">
        <v>12012</v>
      </c>
      <c r="F5299">
        <v>5015375284</v>
      </c>
      <c r="G5299" s="276">
        <v>45735</v>
      </c>
      <c r="H5299">
        <v>20250307669295</v>
      </c>
      <c r="I5299">
        <v>23.712</v>
      </c>
      <c r="J5299" s="289" t="s">
        <v>383</v>
      </c>
      <c r="K5299" s="289" t="s">
        <v>12013</v>
      </c>
      <c r="L5299" s="289" t="s">
        <v>275</v>
      </c>
      <c r="M5299" s="289" t="s">
        <v>12014</v>
      </c>
      <c r="N5299" s="289" t="s">
        <v>667</v>
      </c>
      <c r="O5299" s="289" t="s">
        <v>291</v>
      </c>
      <c r="P5299" s="289" t="str">
        <f>VLOOKUP(CAT_Details[[#This Row],[Delivery Bp Customer Code]],Table6[],2,0)</f>
        <v>DX01-L5</v>
      </c>
    </row>
    <row r="5300" spans="1:16" x14ac:dyDescent="0.25">
      <c r="A5300" s="289" t="s">
        <v>285</v>
      </c>
      <c r="B5300">
        <v>9</v>
      </c>
      <c r="C5300">
        <v>3585.06</v>
      </c>
      <c r="D5300">
        <v>3.6</v>
      </c>
      <c r="E5300" s="289" t="s">
        <v>12012</v>
      </c>
      <c r="F5300">
        <v>5015375286</v>
      </c>
      <c r="G5300" s="276">
        <v>45735</v>
      </c>
      <c r="H5300" s="5">
        <v>20250307669313</v>
      </c>
      <c r="I5300">
        <v>11.231999999999999</v>
      </c>
      <c r="J5300" s="289" t="s">
        <v>383</v>
      </c>
      <c r="K5300" s="289" t="s">
        <v>12015</v>
      </c>
      <c r="L5300" s="289" t="s">
        <v>275</v>
      </c>
      <c r="M5300" s="289" t="s">
        <v>12014</v>
      </c>
      <c r="N5300" s="289" t="s">
        <v>667</v>
      </c>
      <c r="O5300" s="289" t="s">
        <v>291</v>
      </c>
      <c r="P5300" s="289" t="str">
        <f>VLOOKUP(CAT_Details[[#This Row],[Delivery Bp Customer Code]],Table6[],2,0)</f>
        <v>DX01-L5</v>
      </c>
    </row>
    <row r="5301" spans="1:16" x14ac:dyDescent="0.25">
      <c r="A5301" s="289" t="s">
        <v>285</v>
      </c>
      <c r="B5301">
        <v>8</v>
      </c>
      <c r="C5301">
        <v>626</v>
      </c>
      <c r="D5301">
        <v>2.6</v>
      </c>
      <c r="E5301" s="289" t="s">
        <v>12016</v>
      </c>
      <c r="F5301">
        <v>5015389797</v>
      </c>
      <c r="G5301" s="276">
        <v>45735</v>
      </c>
      <c r="H5301">
        <v>20250306668122</v>
      </c>
      <c r="I5301">
        <v>3.2639999999999998</v>
      </c>
      <c r="J5301" s="289" t="s">
        <v>294</v>
      </c>
      <c r="K5301" s="289" t="s">
        <v>12017</v>
      </c>
      <c r="L5301" s="289" t="s">
        <v>275</v>
      </c>
      <c r="M5301" s="289" t="s">
        <v>11920</v>
      </c>
      <c r="N5301" s="289" t="s">
        <v>504</v>
      </c>
      <c r="O5301" s="289" t="s">
        <v>291</v>
      </c>
      <c r="P5301" s="289" t="str">
        <f>VLOOKUP(CAT_Details[[#This Row],[Delivery Bp Customer Code]],Table6[],2,0)</f>
        <v>DX01-L5</v>
      </c>
    </row>
    <row r="5302" spans="1:16" x14ac:dyDescent="0.25">
      <c r="A5302" s="289" t="s">
        <v>285</v>
      </c>
      <c r="B5302">
        <v>1</v>
      </c>
      <c r="C5302">
        <v>13</v>
      </c>
      <c r="D5302">
        <v>0.05</v>
      </c>
      <c r="E5302" s="289" t="s">
        <v>12018</v>
      </c>
      <c r="F5302">
        <v>5015404458</v>
      </c>
      <c r="G5302" s="276">
        <v>45735</v>
      </c>
      <c r="H5302">
        <v>20250311671369</v>
      </c>
      <c r="I5302">
        <v>3.5999999999999997E-2</v>
      </c>
      <c r="J5302" s="289" t="s">
        <v>345</v>
      </c>
      <c r="K5302" s="289" t="s">
        <v>12019</v>
      </c>
      <c r="L5302" s="289" t="s">
        <v>275</v>
      </c>
      <c r="M5302" s="289" t="s">
        <v>12020</v>
      </c>
      <c r="N5302" s="289" t="s">
        <v>371</v>
      </c>
      <c r="O5302" s="289" t="s">
        <v>291</v>
      </c>
      <c r="P5302" s="289" t="str">
        <f>VLOOKUP(CAT_Details[[#This Row],[Delivery Bp Customer Code]],Table6[],2,0)</f>
        <v>DX01-L5</v>
      </c>
    </row>
    <row r="5303" spans="1:16" x14ac:dyDescent="0.25">
      <c r="A5303" s="289" t="s">
        <v>285</v>
      </c>
      <c r="B5303">
        <v>1</v>
      </c>
      <c r="C5303">
        <v>119</v>
      </c>
      <c r="D5303">
        <v>0.4</v>
      </c>
      <c r="E5303" s="289" t="s">
        <v>12018</v>
      </c>
      <c r="F5303">
        <v>5015404459</v>
      </c>
      <c r="G5303" s="276">
        <v>45735</v>
      </c>
      <c r="H5303">
        <v>20250311671281</v>
      </c>
      <c r="I5303">
        <v>0.96</v>
      </c>
      <c r="J5303" s="289" t="s">
        <v>345</v>
      </c>
      <c r="K5303" s="289" t="s">
        <v>12021</v>
      </c>
      <c r="L5303" s="289" t="s">
        <v>275</v>
      </c>
      <c r="M5303" s="289" t="s">
        <v>12020</v>
      </c>
      <c r="N5303" s="289" t="s">
        <v>371</v>
      </c>
      <c r="O5303" s="289" t="s">
        <v>291</v>
      </c>
      <c r="P5303" s="289" t="str">
        <f>VLOOKUP(CAT_Details[[#This Row],[Delivery Bp Customer Code]],Table6[],2,0)</f>
        <v>DX01-L5</v>
      </c>
    </row>
    <row r="5304" spans="1:16" x14ac:dyDescent="0.25">
      <c r="A5304" s="289" t="s">
        <v>285</v>
      </c>
      <c r="B5304">
        <v>1</v>
      </c>
      <c r="C5304">
        <v>8</v>
      </c>
      <c r="D5304">
        <v>0.05</v>
      </c>
      <c r="E5304" s="289" t="s">
        <v>12018</v>
      </c>
      <c r="F5304">
        <v>5015404462</v>
      </c>
      <c r="G5304" s="276">
        <v>45735</v>
      </c>
      <c r="H5304" s="5">
        <v>20250311671408</v>
      </c>
      <c r="I5304">
        <v>2.4E-2</v>
      </c>
      <c r="J5304" s="289" t="s">
        <v>345</v>
      </c>
      <c r="K5304" s="289" t="s">
        <v>12022</v>
      </c>
      <c r="L5304" s="289" t="s">
        <v>275</v>
      </c>
      <c r="M5304" s="289" t="s">
        <v>12020</v>
      </c>
      <c r="N5304" s="289" t="s">
        <v>371</v>
      </c>
      <c r="O5304" s="289" t="s">
        <v>291</v>
      </c>
      <c r="P5304" s="289" t="str">
        <f>VLOOKUP(CAT_Details[[#This Row],[Delivery Bp Customer Code]],Table6[],2,0)</f>
        <v>DX01-L5</v>
      </c>
    </row>
    <row r="5305" spans="1:16" x14ac:dyDescent="0.25">
      <c r="A5305" s="289" t="s">
        <v>285</v>
      </c>
      <c r="B5305">
        <v>1</v>
      </c>
      <c r="C5305">
        <v>450</v>
      </c>
      <c r="D5305">
        <v>0.5</v>
      </c>
      <c r="E5305" s="289" t="s">
        <v>12023</v>
      </c>
      <c r="F5305">
        <v>5015404844</v>
      </c>
      <c r="G5305" s="276">
        <v>45735</v>
      </c>
      <c r="H5305" s="5">
        <v>20250310670281</v>
      </c>
      <c r="I5305">
        <v>1.2</v>
      </c>
      <c r="J5305" s="289" t="s">
        <v>280</v>
      </c>
      <c r="K5305" s="289" t="s">
        <v>12024</v>
      </c>
      <c r="L5305" s="289" t="s">
        <v>275</v>
      </c>
      <c r="M5305" s="289" t="s">
        <v>11743</v>
      </c>
      <c r="N5305" s="289" t="s">
        <v>534</v>
      </c>
      <c r="O5305" s="289" t="s">
        <v>291</v>
      </c>
      <c r="P5305" s="289" t="str">
        <f>VLOOKUP(CAT_Details[[#This Row],[Delivery Bp Customer Code]],Table6[],2,0)</f>
        <v>DX01-L5</v>
      </c>
    </row>
    <row r="5306" spans="1:16" x14ac:dyDescent="0.25">
      <c r="A5306" s="289" t="s">
        <v>285</v>
      </c>
      <c r="B5306">
        <v>10</v>
      </c>
      <c r="C5306">
        <v>10350</v>
      </c>
      <c r="D5306">
        <v>4</v>
      </c>
      <c r="E5306" s="289" t="s">
        <v>12025</v>
      </c>
      <c r="F5306">
        <v>5015404858</v>
      </c>
      <c r="G5306" s="276">
        <v>45735</v>
      </c>
      <c r="H5306">
        <v>20250310670806</v>
      </c>
      <c r="I5306">
        <v>5.76</v>
      </c>
      <c r="J5306" s="289" t="s">
        <v>324</v>
      </c>
      <c r="K5306" s="289" t="s">
        <v>12026</v>
      </c>
      <c r="L5306" s="289" t="s">
        <v>275</v>
      </c>
      <c r="M5306" s="289" t="s">
        <v>11903</v>
      </c>
      <c r="N5306" s="289" t="s">
        <v>333</v>
      </c>
      <c r="O5306" s="289" t="s">
        <v>291</v>
      </c>
      <c r="P5306" s="289" t="str">
        <f>VLOOKUP(CAT_Details[[#This Row],[Delivery Bp Customer Code]],Table6[],2,0)</f>
        <v>DX01-L5</v>
      </c>
    </row>
    <row r="5307" spans="1:16" x14ac:dyDescent="0.25">
      <c r="A5307" s="289" t="s">
        <v>285</v>
      </c>
      <c r="B5307">
        <v>14</v>
      </c>
      <c r="C5307">
        <v>1400</v>
      </c>
      <c r="D5307">
        <v>5.6</v>
      </c>
      <c r="E5307" s="289" t="s">
        <v>12027</v>
      </c>
      <c r="F5307">
        <v>5015405018</v>
      </c>
      <c r="G5307" s="276">
        <v>45735</v>
      </c>
      <c r="H5307" s="5">
        <v>20250310670649</v>
      </c>
      <c r="I5307">
        <v>13.44</v>
      </c>
      <c r="J5307" s="289" t="s">
        <v>345</v>
      </c>
      <c r="K5307" s="289" t="s">
        <v>12028</v>
      </c>
      <c r="L5307" s="289" t="s">
        <v>275</v>
      </c>
      <c r="M5307" s="289" t="s">
        <v>11970</v>
      </c>
      <c r="N5307" s="289" t="s">
        <v>512</v>
      </c>
      <c r="O5307" s="289" t="s">
        <v>291</v>
      </c>
      <c r="P5307" s="289" t="str">
        <f>VLOOKUP(CAT_Details[[#This Row],[Delivery Bp Customer Code]],Table6[],2,0)</f>
        <v>DX01-L5</v>
      </c>
    </row>
    <row r="5308" spans="1:16" x14ac:dyDescent="0.25">
      <c r="A5308" s="289" t="s">
        <v>285</v>
      </c>
      <c r="B5308">
        <v>2</v>
      </c>
      <c r="C5308">
        <v>52</v>
      </c>
      <c r="D5308">
        <v>0.4</v>
      </c>
      <c r="E5308" s="289" t="s">
        <v>12029</v>
      </c>
      <c r="F5308">
        <v>5015420930</v>
      </c>
      <c r="G5308" s="276">
        <v>45735</v>
      </c>
      <c r="H5308" s="5">
        <v>20250312673101</v>
      </c>
      <c r="I5308">
        <v>0.48</v>
      </c>
      <c r="J5308" s="289" t="s">
        <v>350</v>
      </c>
      <c r="K5308" s="289" t="s">
        <v>12030</v>
      </c>
      <c r="L5308" s="289" t="s">
        <v>275</v>
      </c>
      <c r="M5308" s="289"/>
      <c r="N5308" s="289" t="s">
        <v>12031</v>
      </c>
      <c r="O5308" s="289" t="s">
        <v>291</v>
      </c>
      <c r="P5308" s="289" t="str">
        <f>VLOOKUP(CAT_Details[[#This Row],[Delivery Bp Customer Code]],Table6[],2,0)</f>
        <v>DX01-L5</v>
      </c>
    </row>
    <row r="5309" spans="1:16" x14ac:dyDescent="0.25">
      <c r="A5309" s="289" t="s">
        <v>285</v>
      </c>
      <c r="B5309">
        <v>14</v>
      </c>
      <c r="C5309">
        <v>2660</v>
      </c>
      <c r="D5309">
        <v>7.22</v>
      </c>
      <c r="E5309" s="289" t="s">
        <v>12032</v>
      </c>
      <c r="F5309">
        <v>5015421258</v>
      </c>
      <c r="G5309" s="276">
        <v>45735</v>
      </c>
      <c r="H5309">
        <v>20250311671289</v>
      </c>
      <c r="I5309">
        <v>15.585000000000001</v>
      </c>
      <c r="J5309" s="289" t="s">
        <v>350</v>
      </c>
      <c r="K5309" s="289" t="s">
        <v>12033</v>
      </c>
      <c r="L5309" s="289" t="s">
        <v>275</v>
      </c>
      <c r="M5309" s="289" t="s">
        <v>12034</v>
      </c>
      <c r="N5309" s="289" t="s">
        <v>357</v>
      </c>
      <c r="O5309" s="289" t="s">
        <v>525</v>
      </c>
      <c r="P5309" s="289" t="str">
        <f>VLOOKUP(CAT_Details[[#This Row],[Delivery Bp Customer Code]],Table6[],2,0)</f>
        <v>No Loc</v>
      </c>
    </row>
    <row r="5310" spans="1:16" x14ac:dyDescent="0.25">
      <c r="A5310" s="289" t="s">
        <v>285</v>
      </c>
      <c r="B5310">
        <v>17</v>
      </c>
      <c r="C5310">
        <v>3128</v>
      </c>
      <c r="D5310">
        <v>8.51</v>
      </c>
      <c r="E5310" s="289" t="s">
        <v>12035</v>
      </c>
      <c r="F5310">
        <v>5015421341</v>
      </c>
      <c r="G5310" s="276">
        <v>45735</v>
      </c>
      <c r="H5310" s="5">
        <v>20250312672579</v>
      </c>
      <c r="I5310">
        <v>20.420000000000002</v>
      </c>
      <c r="J5310" s="289" t="s">
        <v>350</v>
      </c>
      <c r="K5310" s="289" t="s">
        <v>12036</v>
      </c>
      <c r="L5310" s="289" t="s">
        <v>275</v>
      </c>
      <c r="M5310" s="289" t="s">
        <v>11877</v>
      </c>
      <c r="N5310" s="289" t="s">
        <v>818</v>
      </c>
      <c r="O5310" s="289" t="s">
        <v>291</v>
      </c>
      <c r="P5310" s="289" t="str">
        <f>VLOOKUP(CAT_Details[[#This Row],[Delivery Bp Customer Code]],Table6[],2,0)</f>
        <v>DX01-L5</v>
      </c>
    </row>
    <row r="5311" spans="1:16" x14ac:dyDescent="0.25">
      <c r="A5311" s="289" t="s">
        <v>285</v>
      </c>
      <c r="B5311">
        <v>24</v>
      </c>
      <c r="C5311">
        <v>2160</v>
      </c>
      <c r="D5311">
        <v>9.6</v>
      </c>
      <c r="E5311" s="289" t="s">
        <v>12037</v>
      </c>
      <c r="F5311">
        <v>5015421383</v>
      </c>
      <c r="G5311" s="276">
        <v>45735</v>
      </c>
      <c r="H5311">
        <v>20250312672352</v>
      </c>
      <c r="I5311">
        <v>23.04</v>
      </c>
      <c r="J5311" s="289" t="s">
        <v>350</v>
      </c>
      <c r="K5311" s="289" t="s">
        <v>12038</v>
      </c>
      <c r="L5311" s="289" t="s">
        <v>275</v>
      </c>
      <c r="M5311" s="289" t="s">
        <v>12034</v>
      </c>
      <c r="N5311" s="289" t="s">
        <v>353</v>
      </c>
      <c r="O5311" s="289" t="s">
        <v>291</v>
      </c>
      <c r="P5311" s="289" t="str">
        <f>VLOOKUP(CAT_Details[[#This Row],[Delivery Bp Customer Code]],Table6[],2,0)</f>
        <v>DX01-L5</v>
      </c>
    </row>
    <row r="5312" spans="1:16" x14ac:dyDescent="0.25">
      <c r="A5312" s="289" t="s">
        <v>285</v>
      </c>
      <c r="B5312">
        <v>3</v>
      </c>
      <c r="C5312">
        <v>1155</v>
      </c>
      <c r="D5312">
        <v>1.5</v>
      </c>
      <c r="E5312" s="289" t="s">
        <v>12039</v>
      </c>
      <c r="F5312">
        <v>5015421410</v>
      </c>
      <c r="G5312" s="276">
        <v>45735</v>
      </c>
      <c r="H5312" s="5">
        <v>20250312672451</v>
      </c>
      <c r="I5312">
        <v>3.6</v>
      </c>
      <c r="J5312" s="289" t="s">
        <v>350</v>
      </c>
      <c r="K5312" s="289" t="s">
        <v>12040</v>
      </c>
      <c r="L5312" s="289" t="s">
        <v>275</v>
      </c>
      <c r="M5312" s="289" t="s">
        <v>12041</v>
      </c>
      <c r="N5312" s="289" t="s">
        <v>1631</v>
      </c>
      <c r="O5312" s="289" t="s">
        <v>291</v>
      </c>
      <c r="P5312" s="289" t="str">
        <f>VLOOKUP(CAT_Details[[#This Row],[Delivery Bp Customer Code]],Table6[],2,0)</f>
        <v>DX01-L5</v>
      </c>
    </row>
    <row r="5313" spans="1:16" x14ac:dyDescent="0.25">
      <c r="A5313" s="289" t="s">
        <v>285</v>
      </c>
      <c r="B5313">
        <v>2</v>
      </c>
      <c r="C5313">
        <v>745</v>
      </c>
      <c r="D5313">
        <v>1</v>
      </c>
      <c r="E5313" s="289" t="s">
        <v>12039</v>
      </c>
      <c r="F5313">
        <v>5015421411</v>
      </c>
      <c r="G5313" s="276">
        <v>45735</v>
      </c>
      <c r="H5313">
        <v>20250312672462</v>
      </c>
      <c r="I5313">
        <v>2.4</v>
      </c>
      <c r="J5313" s="289" t="s">
        <v>350</v>
      </c>
      <c r="K5313" s="289" t="s">
        <v>12042</v>
      </c>
      <c r="L5313" s="289" t="s">
        <v>275</v>
      </c>
      <c r="M5313" s="289" t="s">
        <v>12041</v>
      </c>
      <c r="N5313" s="289" t="s">
        <v>1631</v>
      </c>
      <c r="O5313" s="289" t="s">
        <v>291</v>
      </c>
      <c r="P5313" s="289" t="str">
        <f>VLOOKUP(CAT_Details[[#This Row],[Delivery Bp Customer Code]],Table6[],2,0)</f>
        <v>DX01-L5</v>
      </c>
    </row>
    <row r="5314" spans="1:16" x14ac:dyDescent="0.25">
      <c r="A5314" s="289" t="s">
        <v>285</v>
      </c>
      <c r="B5314">
        <v>3</v>
      </c>
      <c r="C5314">
        <v>166.65</v>
      </c>
      <c r="D5314">
        <v>1.2</v>
      </c>
      <c r="E5314" s="289" t="s">
        <v>12043</v>
      </c>
      <c r="F5314">
        <v>5015422297</v>
      </c>
      <c r="G5314" s="276">
        <v>45735</v>
      </c>
      <c r="H5314">
        <v>20250311671354</v>
      </c>
      <c r="I5314">
        <v>1.1519999999999999</v>
      </c>
      <c r="J5314" s="289" t="s">
        <v>350</v>
      </c>
      <c r="K5314" s="289" t="s">
        <v>12044</v>
      </c>
      <c r="L5314" s="289" t="s">
        <v>275</v>
      </c>
      <c r="M5314" s="289" t="s">
        <v>11967</v>
      </c>
      <c r="N5314" s="289" t="s">
        <v>366</v>
      </c>
      <c r="O5314" s="289" t="s">
        <v>291</v>
      </c>
      <c r="P5314" s="289" t="str">
        <f>VLOOKUP(CAT_Details[[#This Row],[Delivery Bp Customer Code]],Table6[],2,0)</f>
        <v>DX01-L5</v>
      </c>
    </row>
    <row r="5315" spans="1:16" x14ac:dyDescent="0.25">
      <c r="A5315" s="289" t="s">
        <v>285</v>
      </c>
      <c r="B5315">
        <v>4</v>
      </c>
      <c r="C5315">
        <v>606.29999999999995</v>
      </c>
      <c r="D5315">
        <v>1.48</v>
      </c>
      <c r="E5315" s="289" t="s">
        <v>12045</v>
      </c>
      <c r="F5315">
        <v>5015451724</v>
      </c>
      <c r="G5315" s="276">
        <v>45735</v>
      </c>
      <c r="H5315" s="5">
        <v>20250314674611</v>
      </c>
      <c r="I5315">
        <v>3.1549999999999998</v>
      </c>
      <c r="J5315" s="289" t="s">
        <v>273</v>
      </c>
      <c r="K5315" s="289" t="s">
        <v>12046</v>
      </c>
      <c r="L5315" s="289" t="s">
        <v>275</v>
      </c>
      <c r="M5315" s="289" t="s">
        <v>12047</v>
      </c>
      <c r="N5315" s="289" t="s">
        <v>519</v>
      </c>
      <c r="O5315" s="289" t="s">
        <v>291</v>
      </c>
      <c r="P5315" s="289" t="str">
        <f>VLOOKUP(CAT_Details[[#This Row],[Delivery Bp Customer Code]],Table6[],2,0)</f>
        <v>DX01-L5</v>
      </c>
    </row>
    <row r="5316" spans="1:16" x14ac:dyDescent="0.25">
      <c r="A5316" s="289" t="s">
        <v>285</v>
      </c>
      <c r="B5316">
        <v>4</v>
      </c>
      <c r="C5316">
        <v>314.89999999999998</v>
      </c>
      <c r="D5316">
        <v>1.6</v>
      </c>
      <c r="E5316" s="289" t="s">
        <v>12045</v>
      </c>
      <c r="F5316">
        <v>5015451725</v>
      </c>
      <c r="G5316" s="276">
        <v>45735</v>
      </c>
      <c r="H5316">
        <v>20250314674615</v>
      </c>
      <c r="I5316">
        <v>3.14</v>
      </c>
      <c r="J5316" s="289" t="s">
        <v>273</v>
      </c>
      <c r="K5316" s="289" t="s">
        <v>12048</v>
      </c>
      <c r="L5316" s="289" t="s">
        <v>275</v>
      </c>
      <c r="M5316" s="289" t="s">
        <v>12047</v>
      </c>
      <c r="N5316" s="289" t="s">
        <v>519</v>
      </c>
      <c r="O5316" s="289" t="s">
        <v>291</v>
      </c>
      <c r="P5316" s="289" t="str">
        <f>VLOOKUP(CAT_Details[[#This Row],[Delivery Bp Customer Code]],Table6[],2,0)</f>
        <v>DX01-L5</v>
      </c>
    </row>
    <row r="5317" spans="1:16" x14ac:dyDescent="0.25">
      <c r="A5317" s="289" t="s">
        <v>521</v>
      </c>
      <c r="B5317">
        <v>1</v>
      </c>
      <c r="C5317">
        <v>30</v>
      </c>
      <c r="D5317">
        <v>0.4</v>
      </c>
      <c r="E5317" s="289" t="s">
        <v>12049</v>
      </c>
      <c r="F5317">
        <v>5015404323</v>
      </c>
      <c r="G5317" s="276">
        <v>45735</v>
      </c>
      <c r="H5317" s="5">
        <v>20250310670440</v>
      </c>
      <c r="I5317">
        <v>0.67200000000000004</v>
      </c>
      <c r="J5317" s="289" t="s">
        <v>324</v>
      </c>
      <c r="K5317" s="289" t="s">
        <v>12050</v>
      </c>
      <c r="L5317" s="289" t="s">
        <v>275</v>
      </c>
      <c r="M5317" s="289" t="s">
        <v>11961</v>
      </c>
      <c r="N5317" s="289" t="s">
        <v>4341</v>
      </c>
      <c r="O5317" s="289" t="s">
        <v>525</v>
      </c>
      <c r="P5317" s="289" t="str">
        <f>VLOOKUP(CAT_Details[[#This Row],[Delivery Bp Customer Code]],Table6[],2,0)</f>
        <v>No Loc</v>
      </c>
    </row>
    <row r="5318" spans="1:16" x14ac:dyDescent="0.25">
      <c r="A5318" s="289" t="s">
        <v>521</v>
      </c>
      <c r="B5318">
        <v>7</v>
      </c>
      <c r="C5318">
        <v>5110</v>
      </c>
      <c r="D5318">
        <v>2.8</v>
      </c>
      <c r="E5318" s="289" t="s">
        <v>12051</v>
      </c>
      <c r="F5318">
        <v>5015421211</v>
      </c>
      <c r="G5318" s="276">
        <v>45735</v>
      </c>
      <c r="H5318">
        <v>20250312672470</v>
      </c>
      <c r="I5318">
        <v>7.056</v>
      </c>
      <c r="J5318" s="289" t="s">
        <v>350</v>
      </c>
      <c r="K5318" s="289" t="s">
        <v>12052</v>
      </c>
      <c r="L5318" s="289" t="s">
        <v>275</v>
      </c>
      <c r="M5318" s="289" t="s">
        <v>12053</v>
      </c>
      <c r="N5318" s="289" t="s">
        <v>524</v>
      </c>
      <c r="O5318" s="289" t="s">
        <v>525</v>
      </c>
      <c r="P5318" s="289" t="str">
        <f>VLOOKUP(CAT_Details[[#This Row],[Delivery Bp Customer Code]],Table6[],2,0)</f>
        <v>No Loc</v>
      </c>
    </row>
    <row r="5319" spans="1:16" x14ac:dyDescent="0.25">
      <c r="A5319" s="289" t="s">
        <v>521</v>
      </c>
      <c r="B5319">
        <v>20</v>
      </c>
      <c r="C5319">
        <v>14600</v>
      </c>
      <c r="D5319">
        <v>8</v>
      </c>
      <c r="E5319" s="289" t="s">
        <v>12051</v>
      </c>
      <c r="F5319">
        <v>5015421212</v>
      </c>
      <c r="G5319" s="276">
        <v>45735</v>
      </c>
      <c r="H5319" s="5">
        <v>20250311671473</v>
      </c>
      <c r="I5319">
        <v>20.16</v>
      </c>
      <c r="J5319" s="289" t="s">
        <v>350</v>
      </c>
      <c r="K5319" s="289" t="s">
        <v>12054</v>
      </c>
      <c r="L5319" s="289" t="s">
        <v>275</v>
      </c>
      <c r="M5319" s="289" t="s">
        <v>12053</v>
      </c>
      <c r="N5319" s="289" t="s">
        <v>524</v>
      </c>
      <c r="O5319" s="289" t="s">
        <v>525</v>
      </c>
      <c r="P5319" s="289" t="str">
        <f>VLOOKUP(CAT_Details[[#This Row],[Delivery Bp Customer Code]],Table6[],2,0)</f>
        <v>No Loc</v>
      </c>
    </row>
    <row r="5320" spans="1:16" x14ac:dyDescent="0.25">
      <c r="A5320" s="289" t="s">
        <v>272</v>
      </c>
      <c r="B5320">
        <v>1</v>
      </c>
      <c r="C5320">
        <v>45</v>
      </c>
      <c r="D5320">
        <v>0.4</v>
      </c>
      <c r="E5320" s="289" t="s">
        <v>12055</v>
      </c>
      <c r="F5320">
        <v>5015404987</v>
      </c>
      <c r="G5320" s="276">
        <v>45735</v>
      </c>
      <c r="H5320">
        <v>20250307669641</v>
      </c>
      <c r="I5320">
        <v>0.76800000000000002</v>
      </c>
      <c r="J5320" s="289" t="s">
        <v>345</v>
      </c>
      <c r="K5320" s="289" t="s">
        <v>12056</v>
      </c>
      <c r="L5320" s="289" t="s">
        <v>275</v>
      </c>
      <c r="M5320" s="289" t="s">
        <v>12020</v>
      </c>
      <c r="N5320" s="289" t="s">
        <v>2014</v>
      </c>
      <c r="O5320" s="289" t="s">
        <v>277</v>
      </c>
      <c r="P5320" s="289" t="str">
        <f>VLOOKUP(CAT_Details[[#This Row],[Delivery Bp Customer Code]],Table6[],2,0)</f>
        <v>U2-L5</v>
      </c>
    </row>
    <row r="5321" spans="1:16" x14ac:dyDescent="0.25">
      <c r="A5321" s="289" t="s">
        <v>272</v>
      </c>
      <c r="B5321">
        <v>20</v>
      </c>
      <c r="C5321">
        <v>2000</v>
      </c>
      <c r="D5321">
        <v>8</v>
      </c>
      <c r="E5321" s="289" t="s">
        <v>12057</v>
      </c>
      <c r="F5321">
        <v>5015421692</v>
      </c>
      <c r="G5321" s="276">
        <v>45735</v>
      </c>
      <c r="H5321">
        <v>20250311671280</v>
      </c>
      <c r="I5321">
        <v>14.4</v>
      </c>
      <c r="J5321" s="289" t="s">
        <v>350</v>
      </c>
      <c r="K5321" s="289" t="s">
        <v>12058</v>
      </c>
      <c r="L5321" s="289" t="s">
        <v>275</v>
      </c>
      <c r="M5321" s="289" t="s">
        <v>11967</v>
      </c>
      <c r="N5321" s="289" t="s">
        <v>846</v>
      </c>
      <c r="O5321" s="289" t="s">
        <v>277</v>
      </c>
      <c r="P5321" s="289" t="str">
        <f>VLOOKUP(CAT_Details[[#This Row],[Delivery Bp Customer Code]],Table6[],2,0)</f>
        <v>U2-L5</v>
      </c>
    </row>
    <row r="5322" spans="1:16" x14ac:dyDescent="0.25">
      <c r="A5322" s="289" t="s">
        <v>272</v>
      </c>
      <c r="B5322">
        <v>20</v>
      </c>
      <c r="C5322">
        <v>2616</v>
      </c>
      <c r="D5322">
        <v>8</v>
      </c>
      <c r="E5322" s="289" t="s">
        <v>12059</v>
      </c>
      <c r="F5322">
        <v>5015422232</v>
      </c>
      <c r="G5322" s="276">
        <v>45735</v>
      </c>
      <c r="H5322">
        <v>20250312672046</v>
      </c>
      <c r="I5322">
        <v>18.239999999999998</v>
      </c>
      <c r="J5322" s="289" t="s">
        <v>350</v>
      </c>
      <c r="K5322" s="289" t="s">
        <v>12060</v>
      </c>
      <c r="L5322" s="289" t="s">
        <v>275</v>
      </c>
      <c r="M5322" s="289" t="s">
        <v>11877</v>
      </c>
      <c r="N5322" s="289" t="s">
        <v>472</v>
      </c>
      <c r="O5322" s="289" t="s">
        <v>277</v>
      </c>
      <c r="P5322" s="289" t="str">
        <f>VLOOKUP(CAT_Details[[#This Row],[Delivery Bp Customer Code]],Table6[],2,0)</f>
        <v>U2-L5</v>
      </c>
    </row>
    <row r="5323" spans="1:16" x14ac:dyDescent="0.25">
      <c r="A5323" s="289" t="s">
        <v>4794</v>
      </c>
      <c r="B5323">
        <v>1</v>
      </c>
      <c r="C5323">
        <v>182</v>
      </c>
      <c r="D5323">
        <v>0.4</v>
      </c>
      <c r="E5323" s="289" t="s">
        <v>12061</v>
      </c>
      <c r="F5323">
        <v>5015420915</v>
      </c>
      <c r="G5323" s="276">
        <v>45735</v>
      </c>
      <c r="H5323">
        <v>20250311671577</v>
      </c>
      <c r="I5323">
        <v>0.85399999999999998</v>
      </c>
      <c r="J5323" s="289" t="s">
        <v>350</v>
      </c>
      <c r="K5323" s="289" t="s">
        <v>12062</v>
      </c>
      <c r="L5323" s="289" t="s">
        <v>275</v>
      </c>
      <c r="M5323" s="289" t="s">
        <v>12034</v>
      </c>
      <c r="N5323" s="289" t="s">
        <v>5251</v>
      </c>
      <c r="O5323" s="289" t="s">
        <v>4798</v>
      </c>
      <c r="P5323" s="289" t="str">
        <f>VLOOKUP(CAT_Details[[#This Row],[Delivery Bp Customer Code]],Table6[],2,0)</f>
        <v>MY02</v>
      </c>
    </row>
    <row r="5324" spans="1:16" x14ac:dyDescent="0.25">
      <c r="A5324" s="289" t="s">
        <v>4794</v>
      </c>
      <c r="B5324">
        <v>11</v>
      </c>
      <c r="C5324">
        <v>7589.01</v>
      </c>
      <c r="D5324">
        <v>3.24</v>
      </c>
      <c r="E5324" s="289" t="s">
        <v>12063</v>
      </c>
      <c r="F5324">
        <v>5015421095</v>
      </c>
      <c r="G5324" s="276">
        <v>45735</v>
      </c>
      <c r="H5324">
        <v>20250312672029</v>
      </c>
      <c r="I5324">
        <v>3.7320000000000002</v>
      </c>
      <c r="J5324" s="289" t="s">
        <v>350</v>
      </c>
      <c r="K5324" s="289" t="s">
        <v>12064</v>
      </c>
      <c r="L5324" s="289" t="s">
        <v>275</v>
      </c>
      <c r="M5324" s="289" t="s">
        <v>11967</v>
      </c>
      <c r="N5324" s="289" t="s">
        <v>528</v>
      </c>
      <c r="O5324" s="289" t="s">
        <v>4798</v>
      </c>
      <c r="P5324" s="289" t="str">
        <f>VLOOKUP(CAT_Details[[#This Row],[Delivery Bp Customer Code]],Table6[],2,0)</f>
        <v>MY02</v>
      </c>
    </row>
    <row r="5325" spans="1:16" x14ac:dyDescent="0.25">
      <c r="A5325" s="289" t="s">
        <v>4794</v>
      </c>
      <c r="B5325">
        <v>4</v>
      </c>
      <c r="C5325">
        <v>1040</v>
      </c>
      <c r="D5325">
        <v>1.6</v>
      </c>
      <c r="E5325" s="289" t="s">
        <v>12065</v>
      </c>
      <c r="F5325">
        <v>5015421131</v>
      </c>
      <c r="G5325" s="276">
        <v>45735</v>
      </c>
      <c r="H5325" s="5">
        <v>20250312672067</v>
      </c>
      <c r="I5325">
        <v>1.92</v>
      </c>
      <c r="J5325" s="289" t="s">
        <v>350</v>
      </c>
      <c r="K5325" s="289" t="s">
        <v>12066</v>
      </c>
      <c r="L5325" s="289" t="s">
        <v>275</v>
      </c>
      <c r="M5325" s="289" t="s">
        <v>11967</v>
      </c>
      <c r="N5325" s="289" t="s">
        <v>948</v>
      </c>
      <c r="O5325" s="289" t="s">
        <v>4798</v>
      </c>
      <c r="P5325" s="289" t="str">
        <f>VLOOKUP(CAT_Details[[#This Row],[Delivery Bp Customer Code]],Table6[],2,0)</f>
        <v>MY02</v>
      </c>
    </row>
    <row r="5326" spans="1:16" x14ac:dyDescent="0.25">
      <c r="A5326" s="289" t="s">
        <v>278</v>
      </c>
      <c r="B5326">
        <v>10</v>
      </c>
      <c r="C5326">
        <v>2560</v>
      </c>
      <c r="D5326">
        <v>4</v>
      </c>
      <c r="E5326" s="289" t="s">
        <v>12067</v>
      </c>
      <c r="F5326">
        <v>5015404480</v>
      </c>
      <c r="G5326" s="276">
        <v>45736</v>
      </c>
      <c r="H5326" s="5">
        <v>20250311671060</v>
      </c>
      <c r="I5326">
        <v>9.6</v>
      </c>
      <c r="J5326" s="289" t="s">
        <v>853</v>
      </c>
      <c r="K5326" s="289" t="s">
        <v>12068</v>
      </c>
      <c r="L5326" s="289" t="s">
        <v>275</v>
      </c>
      <c r="M5326" s="289" t="s">
        <v>12069</v>
      </c>
      <c r="N5326" s="289" t="s">
        <v>856</v>
      </c>
      <c r="O5326" s="289" t="s">
        <v>498</v>
      </c>
      <c r="P5326" s="289" t="str">
        <f>VLOOKUP(CAT_Details[[#This Row],[Delivery Bp Customer Code]],Table6[],2,0)</f>
        <v>DK-BM01</v>
      </c>
    </row>
    <row r="5327" spans="1:16" x14ac:dyDescent="0.25">
      <c r="A5327" s="289" t="s">
        <v>278</v>
      </c>
      <c r="B5327">
        <v>1</v>
      </c>
      <c r="C5327">
        <v>1500</v>
      </c>
      <c r="D5327">
        <v>0.2</v>
      </c>
      <c r="E5327" s="289" t="s">
        <v>12070</v>
      </c>
      <c r="F5327">
        <v>5015420755</v>
      </c>
      <c r="G5327" s="276">
        <v>45736</v>
      </c>
      <c r="H5327" s="5">
        <v>20250312672677</v>
      </c>
      <c r="I5327">
        <v>0.57599999999999996</v>
      </c>
      <c r="J5327" s="289" t="s">
        <v>324</v>
      </c>
      <c r="K5327" s="289" t="s">
        <v>12071</v>
      </c>
      <c r="L5327" s="289" t="s">
        <v>275</v>
      </c>
      <c r="M5327" s="289" t="s">
        <v>12072</v>
      </c>
      <c r="N5327" s="289" t="s">
        <v>333</v>
      </c>
      <c r="O5327" s="289" t="s">
        <v>498</v>
      </c>
      <c r="P5327" s="289" t="str">
        <f>VLOOKUP(CAT_Details[[#This Row],[Delivery Bp Customer Code]],Table6[],2,0)</f>
        <v>DK-BM01</v>
      </c>
    </row>
    <row r="5328" spans="1:16" x14ac:dyDescent="0.25">
      <c r="A5328" s="289" t="s">
        <v>278</v>
      </c>
      <c r="B5328">
        <v>2</v>
      </c>
      <c r="C5328">
        <v>1950</v>
      </c>
      <c r="D5328">
        <v>0.8</v>
      </c>
      <c r="E5328" s="289" t="s">
        <v>12073</v>
      </c>
      <c r="F5328">
        <v>5015420782</v>
      </c>
      <c r="G5328" s="276">
        <v>45736</v>
      </c>
      <c r="H5328">
        <v>20250311671541</v>
      </c>
      <c r="I5328">
        <v>1.92</v>
      </c>
      <c r="J5328" s="289" t="s">
        <v>324</v>
      </c>
      <c r="K5328" s="289" t="s">
        <v>12074</v>
      </c>
      <c r="L5328" s="289" t="s">
        <v>275</v>
      </c>
      <c r="M5328" s="289" t="s">
        <v>12075</v>
      </c>
      <c r="N5328" s="289" t="s">
        <v>343</v>
      </c>
      <c r="O5328" s="289" t="s">
        <v>498</v>
      </c>
      <c r="P5328" s="289" t="str">
        <f>VLOOKUP(CAT_Details[[#This Row],[Delivery Bp Customer Code]],Table6[],2,0)</f>
        <v>DK-BM01</v>
      </c>
    </row>
    <row r="5329" spans="1:16" x14ac:dyDescent="0.25">
      <c r="A5329" s="289" t="s">
        <v>278</v>
      </c>
      <c r="B5329">
        <v>1</v>
      </c>
      <c r="C5329">
        <v>48</v>
      </c>
      <c r="D5329">
        <v>0.2</v>
      </c>
      <c r="E5329" s="289" t="s">
        <v>12076</v>
      </c>
      <c r="F5329">
        <v>5015436274</v>
      </c>
      <c r="G5329" s="276">
        <v>45736</v>
      </c>
      <c r="H5329" s="5">
        <v>20250312672661</v>
      </c>
      <c r="I5329">
        <v>0.12</v>
      </c>
      <c r="J5329" s="289" t="s">
        <v>350</v>
      </c>
      <c r="K5329" s="289" t="s">
        <v>12077</v>
      </c>
      <c r="L5329" s="289" t="s">
        <v>275</v>
      </c>
      <c r="M5329" s="289" t="s">
        <v>12034</v>
      </c>
      <c r="N5329" s="289" t="s">
        <v>482</v>
      </c>
      <c r="O5329" s="289" t="s">
        <v>498</v>
      </c>
      <c r="P5329" s="289" t="str">
        <f>VLOOKUP(CAT_Details[[#This Row],[Delivery Bp Customer Code]],Table6[],2,0)</f>
        <v>DK-BM01</v>
      </c>
    </row>
    <row r="5330" spans="1:16" x14ac:dyDescent="0.25">
      <c r="A5330" s="289" t="s">
        <v>278</v>
      </c>
      <c r="B5330">
        <v>3</v>
      </c>
      <c r="C5330">
        <v>654</v>
      </c>
      <c r="D5330">
        <v>1.2</v>
      </c>
      <c r="E5330" s="289" t="s">
        <v>12078</v>
      </c>
      <c r="F5330">
        <v>5015436585</v>
      </c>
      <c r="G5330" s="276">
        <v>45736</v>
      </c>
      <c r="H5330">
        <v>20250312672051</v>
      </c>
      <c r="I5330">
        <v>2.88</v>
      </c>
      <c r="J5330" s="289" t="s">
        <v>350</v>
      </c>
      <c r="K5330" s="289" t="s">
        <v>12079</v>
      </c>
      <c r="L5330" s="289" t="s">
        <v>275</v>
      </c>
      <c r="M5330" s="289" t="s">
        <v>12080</v>
      </c>
      <c r="N5330" s="289" t="s">
        <v>1395</v>
      </c>
      <c r="O5330" s="289" t="s">
        <v>498</v>
      </c>
      <c r="P5330" s="289" t="str">
        <f>VLOOKUP(CAT_Details[[#This Row],[Delivery Bp Customer Code]],Table6[],2,0)</f>
        <v>DK-BM01</v>
      </c>
    </row>
    <row r="5331" spans="1:16" x14ac:dyDescent="0.25">
      <c r="A5331" s="289" t="s">
        <v>278</v>
      </c>
      <c r="B5331">
        <v>1</v>
      </c>
      <c r="C5331">
        <v>111.5</v>
      </c>
      <c r="D5331">
        <v>0.2</v>
      </c>
      <c r="E5331" s="289" t="s">
        <v>12081</v>
      </c>
      <c r="F5331">
        <v>5015466582</v>
      </c>
      <c r="G5331" s="276">
        <v>45736</v>
      </c>
      <c r="H5331" s="5">
        <v>20250314674643</v>
      </c>
      <c r="I5331">
        <v>0.48</v>
      </c>
      <c r="J5331" s="289" t="s">
        <v>273</v>
      </c>
      <c r="K5331" s="289" t="s">
        <v>12082</v>
      </c>
      <c r="L5331" s="289" t="s">
        <v>275</v>
      </c>
      <c r="M5331" s="289" t="s">
        <v>12069</v>
      </c>
      <c r="N5331" s="289" t="s">
        <v>2434</v>
      </c>
      <c r="O5331" s="289" t="s">
        <v>498</v>
      </c>
      <c r="P5331" s="289" t="str">
        <f>VLOOKUP(CAT_Details[[#This Row],[Delivery Bp Customer Code]],Table6[],2,0)</f>
        <v>DK-BM01</v>
      </c>
    </row>
    <row r="5332" spans="1:16" x14ac:dyDescent="0.25">
      <c r="A5332" s="289" t="s">
        <v>75</v>
      </c>
      <c r="B5332">
        <v>1</v>
      </c>
      <c r="C5332">
        <v>99</v>
      </c>
      <c r="D5332">
        <v>0.2</v>
      </c>
      <c r="E5332" s="289" t="s">
        <v>12083</v>
      </c>
      <c r="F5332">
        <v>5015421406</v>
      </c>
      <c r="G5332" s="276">
        <v>45736</v>
      </c>
      <c r="H5332" s="5">
        <v>20250311670984</v>
      </c>
      <c r="I5332">
        <v>0.33600000000000002</v>
      </c>
      <c r="J5332" s="289" t="s">
        <v>345</v>
      </c>
      <c r="K5332" s="289" t="s">
        <v>12084</v>
      </c>
      <c r="L5332" s="289" t="s">
        <v>275</v>
      </c>
      <c r="M5332" s="289" t="s">
        <v>11970</v>
      </c>
      <c r="N5332" s="289" t="s">
        <v>5824</v>
      </c>
      <c r="O5332" s="289" t="s">
        <v>5281</v>
      </c>
      <c r="P5332" s="289" t="str">
        <f>VLOOKUP(CAT_Details[[#This Row],[Delivery Bp Customer Code]],Table6[],2,0)</f>
        <v>DK-LW08</v>
      </c>
    </row>
    <row r="5333" spans="1:16" x14ac:dyDescent="0.25">
      <c r="A5333" s="289" t="s">
        <v>75</v>
      </c>
      <c r="B5333">
        <v>1</v>
      </c>
      <c r="C5333">
        <v>65</v>
      </c>
      <c r="D5333">
        <v>0.2</v>
      </c>
      <c r="E5333" s="289" t="s">
        <v>12085</v>
      </c>
      <c r="F5333">
        <v>5015422163</v>
      </c>
      <c r="G5333" s="276">
        <v>45736</v>
      </c>
      <c r="H5333">
        <v>20250311671617</v>
      </c>
      <c r="I5333">
        <v>0.50900000000000001</v>
      </c>
      <c r="J5333" s="289" t="s">
        <v>294</v>
      </c>
      <c r="K5333" s="289" t="s">
        <v>12086</v>
      </c>
      <c r="L5333" s="289" t="s">
        <v>275</v>
      </c>
      <c r="M5333" s="289" t="s">
        <v>12087</v>
      </c>
      <c r="N5333" s="289" t="s">
        <v>1270</v>
      </c>
      <c r="O5333" s="289" t="s">
        <v>5281</v>
      </c>
      <c r="P5333" s="289" t="str">
        <f>VLOOKUP(CAT_Details[[#This Row],[Delivery Bp Customer Code]],Table6[],2,0)</f>
        <v>DK-LW08</v>
      </c>
    </row>
    <row r="5334" spans="1:16" x14ac:dyDescent="0.25">
      <c r="A5334" s="289" t="s">
        <v>75</v>
      </c>
      <c r="B5334">
        <v>1</v>
      </c>
      <c r="C5334">
        <v>1.3</v>
      </c>
      <c r="D5334">
        <v>0.02</v>
      </c>
      <c r="E5334" s="289" t="s">
        <v>12088</v>
      </c>
      <c r="F5334">
        <v>5015436413</v>
      </c>
      <c r="G5334" s="276">
        <v>45736</v>
      </c>
      <c r="H5334" s="5">
        <v>20250311671627</v>
      </c>
      <c r="I5334">
        <v>5.0000000000000001E-3</v>
      </c>
      <c r="J5334" s="289" t="s">
        <v>350</v>
      </c>
      <c r="K5334" s="289" t="s">
        <v>12089</v>
      </c>
      <c r="L5334" s="289" t="s">
        <v>275</v>
      </c>
      <c r="M5334" s="289" t="s">
        <v>12034</v>
      </c>
      <c r="N5334" s="289" t="s">
        <v>11974</v>
      </c>
      <c r="O5334" s="289" t="s">
        <v>2173</v>
      </c>
      <c r="P5334" s="289" t="str">
        <f>VLOOKUP(CAT_Details[[#This Row],[Delivery Bp Customer Code]],Table6[],2,0)</f>
        <v>OYL1</v>
      </c>
    </row>
    <row r="5335" spans="1:16" x14ac:dyDescent="0.25">
      <c r="A5335" s="289" t="s">
        <v>75</v>
      </c>
      <c r="B5335">
        <v>34</v>
      </c>
      <c r="C5335">
        <v>10562</v>
      </c>
      <c r="D5335">
        <v>11.34</v>
      </c>
      <c r="E5335" s="289" t="s">
        <v>12090</v>
      </c>
      <c r="F5335">
        <v>5015436505</v>
      </c>
      <c r="G5335" s="276">
        <v>45736</v>
      </c>
      <c r="H5335">
        <v>20250313673607</v>
      </c>
      <c r="I5335">
        <v>21.76</v>
      </c>
      <c r="J5335" s="289" t="s">
        <v>324</v>
      </c>
      <c r="K5335" s="289" t="s">
        <v>12091</v>
      </c>
      <c r="L5335" s="289" t="s">
        <v>275</v>
      </c>
      <c r="M5335" s="289" t="s">
        <v>11983</v>
      </c>
      <c r="N5335" s="289" t="s">
        <v>2172</v>
      </c>
      <c r="O5335" s="289" t="s">
        <v>2173</v>
      </c>
      <c r="P5335" s="289" t="str">
        <f>VLOOKUP(CAT_Details[[#This Row],[Delivery Bp Customer Code]],Table6[],2,0)</f>
        <v>OYL1</v>
      </c>
    </row>
    <row r="5336" spans="1:16" x14ac:dyDescent="0.25">
      <c r="A5336" s="289" t="s">
        <v>75</v>
      </c>
      <c r="B5336">
        <v>3</v>
      </c>
      <c r="C5336">
        <v>142</v>
      </c>
      <c r="D5336">
        <v>0.81</v>
      </c>
      <c r="E5336" s="289" t="s">
        <v>12092</v>
      </c>
      <c r="F5336">
        <v>5015436734</v>
      </c>
      <c r="G5336" s="276">
        <v>45736</v>
      </c>
      <c r="H5336">
        <v>20250311671410</v>
      </c>
      <c r="I5336">
        <v>1.528</v>
      </c>
      <c r="J5336" s="289" t="s">
        <v>350</v>
      </c>
      <c r="K5336" s="289" t="s">
        <v>12093</v>
      </c>
      <c r="L5336" s="289" t="s">
        <v>275</v>
      </c>
      <c r="M5336" s="289" t="s">
        <v>12034</v>
      </c>
      <c r="N5336" s="289" t="s">
        <v>1631</v>
      </c>
      <c r="O5336" s="289" t="s">
        <v>2173</v>
      </c>
      <c r="P5336" s="289" t="str">
        <f>VLOOKUP(CAT_Details[[#This Row],[Delivery Bp Customer Code]],Table6[],2,0)</f>
        <v>OYL1</v>
      </c>
    </row>
    <row r="5337" spans="1:16" x14ac:dyDescent="0.25">
      <c r="A5337" s="289" t="s">
        <v>75</v>
      </c>
      <c r="B5337">
        <v>33</v>
      </c>
      <c r="C5337">
        <v>13827</v>
      </c>
      <c r="D5337">
        <v>11</v>
      </c>
      <c r="E5337" s="289" t="s">
        <v>12094</v>
      </c>
      <c r="F5337">
        <v>5015436900</v>
      </c>
      <c r="G5337" s="276">
        <v>45736</v>
      </c>
      <c r="H5337" s="5">
        <v>20250310670521</v>
      </c>
      <c r="I5337">
        <v>21.12</v>
      </c>
      <c r="J5337" s="289" t="s">
        <v>324</v>
      </c>
      <c r="K5337" s="289" t="s">
        <v>12095</v>
      </c>
      <c r="L5337" s="289" t="s">
        <v>275</v>
      </c>
      <c r="M5337" s="289" t="s">
        <v>12096</v>
      </c>
      <c r="N5337" s="289" t="s">
        <v>2172</v>
      </c>
      <c r="O5337" s="289" t="s">
        <v>2173</v>
      </c>
      <c r="P5337" s="289" t="str">
        <f>VLOOKUP(CAT_Details[[#This Row],[Delivery Bp Customer Code]],Table6[],2,0)</f>
        <v>OYL1</v>
      </c>
    </row>
    <row r="5338" spans="1:16" x14ac:dyDescent="0.25">
      <c r="A5338" s="289" t="s">
        <v>75</v>
      </c>
      <c r="B5338">
        <v>1</v>
      </c>
      <c r="C5338">
        <v>161</v>
      </c>
      <c r="D5338">
        <v>0.4</v>
      </c>
      <c r="E5338" s="289" t="s">
        <v>12097</v>
      </c>
      <c r="F5338">
        <v>5015466827</v>
      </c>
      <c r="G5338" s="276">
        <v>45736</v>
      </c>
      <c r="H5338">
        <v>20250310670093</v>
      </c>
      <c r="I5338">
        <v>0.29799999999999999</v>
      </c>
      <c r="J5338" s="289" t="s">
        <v>273</v>
      </c>
      <c r="K5338" s="289" t="s">
        <v>12098</v>
      </c>
      <c r="L5338" s="289" t="s">
        <v>275</v>
      </c>
      <c r="M5338" s="289" t="s">
        <v>12069</v>
      </c>
      <c r="N5338" s="289" t="s">
        <v>4712</v>
      </c>
      <c r="O5338" s="289" t="s">
        <v>2173</v>
      </c>
      <c r="P5338" s="289" t="str">
        <f>VLOOKUP(CAT_Details[[#This Row],[Delivery Bp Customer Code]],Table6[],2,0)</f>
        <v>OYL1</v>
      </c>
    </row>
    <row r="5339" spans="1:16" x14ac:dyDescent="0.25">
      <c r="A5339" s="289" t="s">
        <v>874</v>
      </c>
      <c r="B5339">
        <v>7</v>
      </c>
      <c r="C5339">
        <v>2380</v>
      </c>
      <c r="D5339">
        <v>3.35</v>
      </c>
      <c r="E5339" s="289" t="s">
        <v>12099</v>
      </c>
      <c r="F5339">
        <v>5015422316</v>
      </c>
      <c r="G5339" s="276">
        <v>45736</v>
      </c>
      <c r="H5339">
        <v>20250307669655</v>
      </c>
      <c r="I5339">
        <v>5.6189999999999998</v>
      </c>
      <c r="J5339" s="289" t="s">
        <v>345</v>
      </c>
      <c r="K5339" s="289" t="s">
        <v>12100</v>
      </c>
      <c r="L5339" s="289" t="s">
        <v>275</v>
      </c>
      <c r="M5339" s="289" t="s">
        <v>11930</v>
      </c>
      <c r="N5339" s="289" t="s">
        <v>427</v>
      </c>
      <c r="O5339" s="289" t="s">
        <v>1014</v>
      </c>
      <c r="P5339" s="289" t="str">
        <f>VLOOKUP(CAT_Details[[#This Row],[Delivery Bp Customer Code]],Table6[],2,0)</f>
        <v>MZ07</v>
      </c>
    </row>
    <row r="5340" spans="1:16" x14ac:dyDescent="0.25">
      <c r="A5340" s="289" t="s">
        <v>3329</v>
      </c>
      <c r="B5340">
        <v>8</v>
      </c>
      <c r="C5340">
        <v>2113</v>
      </c>
      <c r="D5340">
        <v>2.8</v>
      </c>
      <c r="E5340" s="289" t="s">
        <v>12101</v>
      </c>
      <c r="F5340">
        <v>5015389758</v>
      </c>
      <c r="G5340" s="276">
        <v>45736</v>
      </c>
      <c r="H5340">
        <v>20250310670512</v>
      </c>
      <c r="I5340">
        <v>6.72</v>
      </c>
      <c r="J5340" s="289" t="s">
        <v>317</v>
      </c>
      <c r="K5340" s="289" t="s">
        <v>12102</v>
      </c>
      <c r="L5340" s="289" t="s">
        <v>275</v>
      </c>
      <c r="M5340" s="289" t="s">
        <v>12103</v>
      </c>
      <c r="N5340" s="289" t="s">
        <v>3966</v>
      </c>
      <c r="O5340" s="289" t="s">
        <v>3332</v>
      </c>
      <c r="P5340" s="289">
        <f>VLOOKUP(CAT_Details[[#This Row],[Delivery Bp Customer Code]],Table6[],2,0)</f>
        <v>3402</v>
      </c>
    </row>
    <row r="5341" spans="1:16" x14ac:dyDescent="0.25">
      <c r="A5341" s="289" t="s">
        <v>3329</v>
      </c>
      <c r="B5341">
        <v>5</v>
      </c>
      <c r="C5341">
        <v>372</v>
      </c>
      <c r="D5341">
        <v>1.74</v>
      </c>
      <c r="E5341" s="289" t="s">
        <v>12104</v>
      </c>
      <c r="F5341">
        <v>5015390478</v>
      </c>
      <c r="G5341" s="276">
        <v>45736</v>
      </c>
      <c r="H5341" s="5">
        <v>20250306668146</v>
      </c>
      <c r="I5341">
        <v>1.7949999999999999</v>
      </c>
      <c r="J5341" s="289" t="s">
        <v>317</v>
      </c>
      <c r="K5341" s="289" t="s">
        <v>12105</v>
      </c>
      <c r="L5341" s="289" t="s">
        <v>275</v>
      </c>
      <c r="M5341" s="289" t="s">
        <v>11843</v>
      </c>
      <c r="N5341" s="289" t="s">
        <v>4189</v>
      </c>
      <c r="O5341" s="289" t="s">
        <v>3332</v>
      </c>
      <c r="P5341" s="289">
        <f>VLOOKUP(CAT_Details[[#This Row],[Delivery Bp Customer Code]],Table6[],2,0)</f>
        <v>3402</v>
      </c>
    </row>
    <row r="5342" spans="1:16" x14ac:dyDescent="0.25">
      <c r="A5342" s="289" t="s">
        <v>3329</v>
      </c>
      <c r="B5342">
        <v>5</v>
      </c>
      <c r="C5342">
        <v>770</v>
      </c>
      <c r="D5342">
        <v>2</v>
      </c>
      <c r="E5342" s="289" t="s">
        <v>12106</v>
      </c>
      <c r="F5342">
        <v>5015404820</v>
      </c>
      <c r="G5342" s="276">
        <v>45736</v>
      </c>
      <c r="H5342">
        <v>20250310670455</v>
      </c>
      <c r="I5342">
        <v>5.1840000000000002</v>
      </c>
      <c r="J5342" s="289" t="s">
        <v>294</v>
      </c>
      <c r="K5342" s="289" t="s">
        <v>12107</v>
      </c>
      <c r="L5342" s="289" t="s">
        <v>275</v>
      </c>
      <c r="M5342" s="289" t="s">
        <v>12108</v>
      </c>
      <c r="N5342" s="289" t="s">
        <v>555</v>
      </c>
      <c r="O5342" s="289" t="s">
        <v>3332</v>
      </c>
      <c r="P5342" s="289">
        <f>VLOOKUP(CAT_Details[[#This Row],[Delivery Bp Customer Code]],Table6[],2,0)</f>
        <v>3402</v>
      </c>
    </row>
    <row r="5343" spans="1:16" x14ac:dyDescent="0.25">
      <c r="A5343" s="289" t="s">
        <v>3329</v>
      </c>
      <c r="B5343">
        <v>1</v>
      </c>
      <c r="C5343">
        <v>283</v>
      </c>
      <c r="D5343">
        <v>0.4</v>
      </c>
      <c r="E5343" s="289" t="s">
        <v>11986</v>
      </c>
      <c r="F5343">
        <v>5015421942</v>
      </c>
      <c r="G5343" s="276">
        <v>45736</v>
      </c>
      <c r="H5343">
        <v>20250305667662</v>
      </c>
      <c r="I5343">
        <v>1.286</v>
      </c>
      <c r="J5343" s="289" t="s">
        <v>350</v>
      </c>
      <c r="K5343" s="289" t="s">
        <v>12109</v>
      </c>
      <c r="L5343" s="289" t="s">
        <v>275</v>
      </c>
      <c r="M5343" s="289" t="s">
        <v>11967</v>
      </c>
      <c r="N5343" s="289" t="s">
        <v>704</v>
      </c>
      <c r="O5343" s="289" t="s">
        <v>3332</v>
      </c>
      <c r="P5343" s="289">
        <f>VLOOKUP(CAT_Details[[#This Row],[Delivery Bp Customer Code]],Table6[],2,0)</f>
        <v>3402</v>
      </c>
    </row>
    <row r="5344" spans="1:16" x14ac:dyDescent="0.25">
      <c r="A5344" s="289" t="s">
        <v>3329</v>
      </c>
      <c r="B5344">
        <v>2</v>
      </c>
      <c r="C5344">
        <v>30.8</v>
      </c>
      <c r="D5344">
        <v>0.22</v>
      </c>
      <c r="E5344" s="289" t="s">
        <v>12110</v>
      </c>
      <c r="F5344">
        <v>5015436296</v>
      </c>
      <c r="G5344" s="276">
        <v>45736</v>
      </c>
      <c r="H5344">
        <v>20250312672303</v>
      </c>
      <c r="I5344">
        <v>0.16900000000000001</v>
      </c>
      <c r="J5344" s="289" t="s">
        <v>350</v>
      </c>
      <c r="K5344" s="289" t="s">
        <v>12111</v>
      </c>
      <c r="L5344" s="289" t="s">
        <v>275</v>
      </c>
      <c r="M5344" s="289" t="s">
        <v>12034</v>
      </c>
      <c r="N5344" s="289" t="s">
        <v>3173</v>
      </c>
      <c r="O5344" s="289" t="s">
        <v>3332</v>
      </c>
      <c r="P5344" s="289">
        <f>VLOOKUP(CAT_Details[[#This Row],[Delivery Bp Customer Code]],Table6[],2,0)</f>
        <v>3402</v>
      </c>
    </row>
    <row r="5345" spans="1:16" x14ac:dyDescent="0.25">
      <c r="A5345" s="289" t="s">
        <v>3329</v>
      </c>
      <c r="B5345">
        <v>1</v>
      </c>
      <c r="C5345">
        <v>8.0399999999999991</v>
      </c>
      <c r="D5345">
        <v>7.0000000000000007E-2</v>
      </c>
      <c r="E5345" s="289" t="s">
        <v>12110</v>
      </c>
      <c r="F5345">
        <v>5015436297</v>
      </c>
      <c r="G5345" s="276">
        <v>45736</v>
      </c>
      <c r="H5345" s="5">
        <v>20250312672536</v>
      </c>
      <c r="I5345">
        <v>5.3999999999999999E-2</v>
      </c>
      <c r="J5345" s="289" t="s">
        <v>350</v>
      </c>
      <c r="K5345" s="289" t="s">
        <v>12112</v>
      </c>
      <c r="L5345" s="289" t="s">
        <v>275</v>
      </c>
      <c r="M5345" s="289" t="s">
        <v>12034</v>
      </c>
      <c r="N5345" s="289" t="s">
        <v>3173</v>
      </c>
      <c r="O5345" s="289" t="s">
        <v>3332</v>
      </c>
      <c r="P5345" s="289">
        <f>VLOOKUP(CAT_Details[[#This Row],[Delivery Bp Customer Code]],Table6[],2,0)</f>
        <v>3402</v>
      </c>
    </row>
    <row r="5346" spans="1:16" x14ac:dyDescent="0.25">
      <c r="A5346" s="289" t="s">
        <v>3329</v>
      </c>
      <c r="B5346">
        <v>11</v>
      </c>
      <c r="C5346">
        <v>4341.28</v>
      </c>
      <c r="D5346">
        <v>4.4000000000000004</v>
      </c>
      <c r="E5346" s="289" t="s">
        <v>12113</v>
      </c>
      <c r="F5346">
        <v>5015436332</v>
      </c>
      <c r="G5346" s="276">
        <v>45736</v>
      </c>
      <c r="H5346">
        <v>20250313673430</v>
      </c>
      <c r="I5346">
        <v>6.3360000000000003</v>
      </c>
      <c r="J5346" s="289" t="s">
        <v>350</v>
      </c>
      <c r="K5346" s="289" t="s">
        <v>12114</v>
      </c>
      <c r="L5346" s="289" t="s">
        <v>275</v>
      </c>
      <c r="M5346" s="289" t="s">
        <v>12080</v>
      </c>
      <c r="N5346" s="289" t="s">
        <v>3793</v>
      </c>
      <c r="O5346" s="289" t="s">
        <v>3332</v>
      </c>
      <c r="P5346" s="289">
        <f>VLOOKUP(CAT_Details[[#This Row],[Delivery Bp Customer Code]],Table6[],2,0)</f>
        <v>3402</v>
      </c>
    </row>
    <row r="5347" spans="1:16" x14ac:dyDescent="0.25">
      <c r="A5347" s="289" t="s">
        <v>3329</v>
      </c>
      <c r="B5347">
        <v>6</v>
      </c>
      <c r="C5347">
        <v>1240</v>
      </c>
      <c r="D5347">
        <v>2.8</v>
      </c>
      <c r="E5347" s="289" t="s">
        <v>12115</v>
      </c>
      <c r="F5347">
        <v>5015436477</v>
      </c>
      <c r="G5347" s="276">
        <v>45736</v>
      </c>
      <c r="H5347">
        <v>20250312672865</v>
      </c>
      <c r="I5347">
        <v>8.4960000000000004</v>
      </c>
      <c r="J5347" s="289" t="s">
        <v>350</v>
      </c>
      <c r="K5347" s="289" t="s">
        <v>12116</v>
      </c>
      <c r="L5347" s="289" t="s">
        <v>275</v>
      </c>
      <c r="M5347" s="289" t="s">
        <v>12041</v>
      </c>
      <c r="N5347" s="289" t="s">
        <v>5415</v>
      </c>
      <c r="O5347" s="289" t="s">
        <v>3332</v>
      </c>
      <c r="P5347" s="289">
        <f>VLOOKUP(CAT_Details[[#This Row],[Delivery Bp Customer Code]],Table6[],2,0)</f>
        <v>3402</v>
      </c>
    </row>
    <row r="5348" spans="1:16" x14ac:dyDescent="0.25">
      <c r="A5348" s="289" t="s">
        <v>3329</v>
      </c>
      <c r="B5348">
        <v>1</v>
      </c>
      <c r="C5348">
        <v>587</v>
      </c>
      <c r="D5348">
        <v>0.4</v>
      </c>
      <c r="E5348" s="289" t="s">
        <v>12117</v>
      </c>
      <c r="F5348">
        <v>5015436479</v>
      </c>
      <c r="G5348" s="276">
        <v>45736</v>
      </c>
      <c r="H5348">
        <v>20250312672341</v>
      </c>
      <c r="I5348">
        <v>0.57599999999999996</v>
      </c>
      <c r="J5348" s="289" t="s">
        <v>280</v>
      </c>
      <c r="K5348" s="289" t="s">
        <v>12118</v>
      </c>
      <c r="L5348" s="289" t="s">
        <v>275</v>
      </c>
      <c r="M5348" s="289" t="s">
        <v>12119</v>
      </c>
      <c r="N5348" s="289" t="s">
        <v>5086</v>
      </c>
      <c r="O5348" s="289" t="s">
        <v>3332</v>
      </c>
      <c r="P5348" s="289">
        <f>VLOOKUP(CAT_Details[[#This Row],[Delivery Bp Customer Code]],Table6[],2,0)</f>
        <v>3402</v>
      </c>
    </row>
    <row r="5349" spans="1:16" x14ac:dyDescent="0.25">
      <c r="A5349" s="289" t="s">
        <v>3329</v>
      </c>
      <c r="B5349">
        <v>2</v>
      </c>
      <c r="C5349">
        <v>128</v>
      </c>
      <c r="D5349">
        <v>0.8</v>
      </c>
      <c r="E5349" s="289" t="s">
        <v>12120</v>
      </c>
      <c r="F5349">
        <v>5015436494</v>
      </c>
      <c r="G5349" s="276">
        <v>45736</v>
      </c>
      <c r="H5349">
        <v>20250313673707</v>
      </c>
      <c r="I5349">
        <v>1.9390000000000001</v>
      </c>
      <c r="J5349" s="289" t="s">
        <v>350</v>
      </c>
      <c r="K5349" s="289" t="s">
        <v>12121</v>
      </c>
      <c r="L5349" s="289" t="s">
        <v>275</v>
      </c>
      <c r="M5349" s="289" t="s">
        <v>12034</v>
      </c>
      <c r="N5349" s="289" t="s">
        <v>690</v>
      </c>
      <c r="O5349" s="289" t="s">
        <v>3332</v>
      </c>
      <c r="P5349" s="289">
        <f>VLOOKUP(CAT_Details[[#This Row],[Delivery Bp Customer Code]],Table6[],2,0)</f>
        <v>3402</v>
      </c>
    </row>
    <row r="5350" spans="1:16" x14ac:dyDescent="0.25">
      <c r="A5350" s="289" t="s">
        <v>3329</v>
      </c>
      <c r="B5350">
        <v>1</v>
      </c>
      <c r="C5350">
        <v>45</v>
      </c>
      <c r="D5350">
        <v>0.2</v>
      </c>
      <c r="E5350" s="289" t="s">
        <v>12122</v>
      </c>
      <c r="F5350">
        <v>5015436540</v>
      </c>
      <c r="G5350" s="276">
        <v>45736</v>
      </c>
      <c r="H5350" s="5">
        <v>20250307669656</v>
      </c>
      <c r="I5350">
        <v>0.26400000000000001</v>
      </c>
      <c r="J5350" s="289" t="s">
        <v>350</v>
      </c>
      <c r="K5350" s="289" t="s">
        <v>12123</v>
      </c>
      <c r="L5350" s="289" t="s">
        <v>275</v>
      </c>
      <c r="M5350" s="289" t="s">
        <v>12034</v>
      </c>
      <c r="N5350" s="289" t="s">
        <v>3661</v>
      </c>
      <c r="O5350" s="289" t="s">
        <v>3332</v>
      </c>
      <c r="P5350" s="289">
        <f>VLOOKUP(CAT_Details[[#This Row],[Delivery Bp Customer Code]],Table6[],2,0)</f>
        <v>3402</v>
      </c>
    </row>
    <row r="5351" spans="1:16" x14ac:dyDescent="0.25">
      <c r="A5351" s="289" t="s">
        <v>3329</v>
      </c>
      <c r="B5351">
        <v>1</v>
      </c>
      <c r="C5351">
        <v>27</v>
      </c>
      <c r="D5351">
        <v>0.25</v>
      </c>
      <c r="E5351" s="289" t="s">
        <v>12092</v>
      </c>
      <c r="F5351">
        <v>5015436732</v>
      </c>
      <c r="G5351" s="276">
        <v>45736</v>
      </c>
      <c r="H5351">
        <v>20250311671569</v>
      </c>
      <c r="I5351">
        <v>0.36599999999999999</v>
      </c>
      <c r="J5351" s="289" t="s">
        <v>350</v>
      </c>
      <c r="K5351" s="289" t="s">
        <v>12124</v>
      </c>
      <c r="L5351" s="289" t="s">
        <v>275</v>
      </c>
      <c r="M5351" s="289" t="s">
        <v>12034</v>
      </c>
      <c r="N5351" s="289" t="s">
        <v>1631</v>
      </c>
      <c r="O5351" s="289" t="s">
        <v>3332</v>
      </c>
      <c r="P5351" s="289">
        <f>VLOOKUP(CAT_Details[[#This Row],[Delivery Bp Customer Code]],Table6[],2,0)</f>
        <v>3402</v>
      </c>
    </row>
    <row r="5352" spans="1:16" x14ac:dyDescent="0.25">
      <c r="A5352" s="289" t="s">
        <v>3329</v>
      </c>
      <c r="B5352">
        <v>9</v>
      </c>
      <c r="C5352">
        <v>995</v>
      </c>
      <c r="D5352">
        <v>3.6</v>
      </c>
      <c r="E5352" s="289" t="s">
        <v>12092</v>
      </c>
      <c r="F5352">
        <v>5015436736</v>
      </c>
      <c r="G5352" s="276">
        <v>45736</v>
      </c>
      <c r="H5352" s="5">
        <v>20250310670556</v>
      </c>
      <c r="I5352">
        <v>7.9779999999999998</v>
      </c>
      <c r="J5352" s="289" t="s">
        <v>350</v>
      </c>
      <c r="K5352" s="289" t="s">
        <v>12125</v>
      </c>
      <c r="L5352" s="289" t="s">
        <v>275</v>
      </c>
      <c r="M5352" s="289" t="s">
        <v>12034</v>
      </c>
      <c r="N5352" s="289" t="s">
        <v>1631</v>
      </c>
      <c r="O5352" s="289" t="s">
        <v>3332</v>
      </c>
      <c r="P5352" s="289">
        <f>VLOOKUP(CAT_Details[[#This Row],[Delivery Bp Customer Code]],Table6[],2,0)</f>
        <v>3402</v>
      </c>
    </row>
    <row r="5353" spans="1:16" x14ac:dyDescent="0.25">
      <c r="A5353" s="289" t="s">
        <v>3329</v>
      </c>
      <c r="B5353">
        <v>5</v>
      </c>
      <c r="C5353">
        <v>747</v>
      </c>
      <c r="D5353">
        <v>2.5099999999999998</v>
      </c>
      <c r="E5353" s="289" t="s">
        <v>12126</v>
      </c>
      <c r="F5353">
        <v>5015468315</v>
      </c>
      <c r="G5353" s="276">
        <v>45736</v>
      </c>
      <c r="H5353">
        <v>20250317675518</v>
      </c>
      <c r="I5353">
        <v>6.0659999999999998</v>
      </c>
      <c r="J5353" s="289" t="s">
        <v>273</v>
      </c>
      <c r="K5353" s="289" t="s">
        <v>12127</v>
      </c>
      <c r="L5353" s="289" t="s">
        <v>275</v>
      </c>
      <c r="M5353" s="289" t="s">
        <v>12069</v>
      </c>
      <c r="N5353" s="289" t="s">
        <v>519</v>
      </c>
      <c r="O5353" s="289" t="s">
        <v>3332</v>
      </c>
      <c r="P5353" s="289">
        <f>VLOOKUP(CAT_Details[[#This Row],[Delivery Bp Customer Code]],Table6[],2,0)</f>
        <v>3402</v>
      </c>
    </row>
    <row r="5354" spans="1:16" x14ac:dyDescent="0.25">
      <c r="A5354" s="289" t="s">
        <v>76</v>
      </c>
      <c r="B5354">
        <v>2</v>
      </c>
      <c r="C5354">
        <v>63</v>
      </c>
      <c r="D5354">
        <v>0.8</v>
      </c>
      <c r="E5354" s="289" t="s">
        <v>12128</v>
      </c>
      <c r="F5354">
        <v>5015406581</v>
      </c>
      <c r="G5354" s="276">
        <v>45736</v>
      </c>
      <c r="H5354">
        <v>20250312672182</v>
      </c>
      <c r="I5354">
        <v>0.96</v>
      </c>
      <c r="J5354" s="289" t="s">
        <v>383</v>
      </c>
      <c r="K5354" s="289" t="s">
        <v>12129</v>
      </c>
      <c r="L5354" s="289" t="s">
        <v>275</v>
      </c>
      <c r="M5354" s="289" t="s">
        <v>11923</v>
      </c>
      <c r="N5354" s="289" t="s">
        <v>609</v>
      </c>
      <c r="O5354" s="289" t="s">
        <v>748</v>
      </c>
      <c r="P5354" s="289" t="str">
        <f>VLOOKUP(CAT_Details[[#This Row],[Delivery Bp Customer Code]],Table6[],2,0)</f>
        <v>No Loc</v>
      </c>
    </row>
    <row r="5355" spans="1:16" x14ac:dyDescent="0.25">
      <c r="A5355" s="289" t="s">
        <v>76</v>
      </c>
      <c r="B5355">
        <v>1</v>
      </c>
      <c r="C5355">
        <v>162</v>
      </c>
      <c r="D5355">
        <v>0.4</v>
      </c>
      <c r="E5355" s="289" t="s">
        <v>12130</v>
      </c>
      <c r="F5355">
        <v>5015420917</v>
      </c>
      <c r="G5355" s="276">
        <v>45736</v>
      </c>
      <c r="H5355">
        <v>20250311671608</v>
      </c>
      <c r="I5355">
        <v>1.085</v>
      </c>
      <c r="J5355" s="289" t="s">
        <v>294</v>
      </c>
      <c r="K5355" s="289" t="s">
        <v>12131</v>
      </c>
      <c r="L5355" s="289" t="s">
        <v>275</v>
      </c>
      <c r="M5355" s="289" t="s">
        <v>11843</v>
      </c>
      <c r="N5355" s="289" t="s">
        <v>1270</v>
      </c>
      <c r="O5355" s="289" t="s">
        <v>748</v>
      </c>
      <c r="P5355" s="289" t="str">
        <f>VLOOKUP(CAT_Details[[#This Row],[Delivery Bp Customer Code]],Table6[],2,0)</f>
        <v>No Loc</v>
      </c>
    </row>
    <row r="5356" spans="1:16" x14ac:dyDescent="0.25">
      <c r="A5356" s="289" t="s">
        <v>76</v>
      </c>
      <c r="B5356">
        <v>1</v>
      </c>
      <c r="C5356">
        <v>74</v>
      </c>
      <c r="D5356">
        <v>0.4</v>
      </c>
      <c r="E5356" s="289" t="s">
        <v>12132</v>
      </c>
      <c r="F5356">
        <v>5015420953</v>
      </c>
      <c r="G5356" s="276">
        <v>45736</v>
      </c>
      <c r="H5356" s="5">
        <v>20250312672200</v>
      </c>
      <c r="I5356">
        <v>0.96</v>
      </c>
      <c r="J5356" s="289" t="s">
        <v>294</v>
      </c>
      <c r="K5356" s="289" t="s">
        <v>12133</v>
      </c>
      <c r="L5356" s="289" t="s">
        <v>275</v>
      </c>
      <c r="M5356" s="289" t="s">
        <v>11843</v>
      </c>
      <c r="N5356" s="289" t="s">
        <v>297</v>
      </c>
      <c r="O5356" s="289" t="s">
        <v>748</v>
      </c>
      <c r="P5356" s="289" t="str">
        <f>VLOOKUP(CAT_Details[[#This Row],[Delivery Bp Customer Code]],Table6[],2,0)</f>
        <v>No Loc</v>
      </c>
    </row>
    <row r="5357" spans="1:16" x14ac:dyDescent="0.25">
      <c r="A5357" s="289" t="s">
        <v>76</v>
      </c>
      <c r="B5357">
        <v>1</v>
      </c>
      <c r="C5357">
        <v>404</v>
      </c>
      <c r="D5357">
        <v>0.4</v>
      </c>
      <c r="E5357" s="289" t="s">
        <v>12134</v>
      </c>
      <c r="F5357">
        <v>5015421028</v>
      </c>
      <c r="G5357" s="276">
        <v>45736</v>
      </c>
      <c r="H5357">
        <v>20250312672856</v>
      </c>
      <c r="I5357">
        <v>0.96</v>
      </c>
      <c r="J5357" s="289" t="s">
        <v>350</v>
      </c>
      <c r="K5357" s="289" t="s">
        <v>12135</v>
      </c>
      <c r="L5357" s="289" t="s">
        <v>275</v>
      </c>
      <c r="M5357" s="289" t="s">
        <v>11877</v>
      </c>
      <c r="N5357" s="289" t="s">
        <v>1634</v>
      </c>
      <c r="O5357" s="289" t="s">
        <v>748</v>
      </c>
      <c r="P5357" s="289" t="str">
        <f>VLOOKUP(CAT_Details[[#This Row],[Delivery Bp Customer Code]],Table6[],2,0)</f>
        <v>No Loc</v>
      </c>
    </row>
    <row r="5358" spans="1:16" x14ac:dyDescent="0.25">
      <c r="A5358" s="289" t="s">
        <v>76</v>
      </c>
      <c r="B5358">
        <v>1</v>
      </c>
      <c r="C5358">
        <v>218</v>
      </c>
      <c r="D5358">
        <v>0.2</v>
      </c>
      <c r="E5358" s="289" t="s">
        <v>12136</v>
      </c>
      <c r="F5358">
        <v>5015421345</v>
      </c>
      <c r="G5358" s="276">
        <v>45736</v>
      </c>
      <c r="H5358">
        <v>20250307669343</v>
      </c>
      <c r="I5358">
        <v>0.24</v>
      </c>
      <c r="J5358" s="289" t="s">
        <v>324</v>
      </c>
      <c r="K5358" s="289" t="s">
        <v>12137</v>
      </c>
      <c r="L5358" s="289" t="s">
        <v>275</v>
      </c>
      <c r="M5358" s="289" t="s">
        <v>12075</v>
      </c>
      <c r="N5358" s="289" t="s">
        <v>508</v>
      </c>
      <c r="O5358" s="289" t="s">
        <v>748</v>
      </c>
      <c r="P5358" s="289" t="str">
        <f>VLOOKUP(CAT_Details[[#This Row],[Delivery Bp Customer Code]],Table6[],2,0)</f>
        <v>No Loc</v>
      </c>
    </row>
    <row r="5359" spans="1:16" x14ac:dyDescent="0.25">
      <c r="A5359" s="289" t="s">
        <v>285</v>
      </c>
      <c r="B5359">
        <v>15</v>
      </c>
      <c r="C5359">
        <v>5460</v>
      </c>
      <c r="D5359">
        <v>6</v>
      </c>
      <c r="E5359" s="289" t="s">
        <v>12138</v>
      </c>
      <c r="F5359">
        <v>5015404621</v>
      </c>
      <c r="G5359" s="276">
        <v>45736</v>
      </c>
      <c r="H5359" s="5">
        <v>20250306668537</v>
      </c>
      <c r="I5359">
        <v>14.4</v>
      </c>
      <c r="J5359" s="289" t="s">
        <v>383</v>
      </c>
      <c r="K5359" s="289" t="s">
        <v>12139</v>
      </c>
      <c r="L5359" s="289" t="s">
        <v>275</v>
      </c>
      <c r="M5359" s="289" t="s">
        <v>12014</v>
      </c>
      <c r="N5359" s="289" t="s">
        <v>386</v>
      </c>
      <c r="O5359" s="289" t="s">
        <v>291</v>
      </c>
      <c r="P5359" s="289" t="str">
        <f>VLOOKUP(CAT_Details[[#This Row],[Delivery Bp Customer Code]],Table6[],2,0)</f>
        <v>DX01-L5</v>
      </c>
    </row>
    <row r="5360" spans="1:16" x14ac:dyDescent="0.25">
      <c r="A5360" s="289" t="s">
        <v>285</v>
      </c>
      <c r="B5360">
        <v>15</v>
      </c>
      <c r="C5360">
        <v>931</v>
      </c>
      <c r="D5360">
        <v>8.15</v>
      </c>
      <c r="E5360" s="289" t="s">
        <v>12140</v>
      </c>
      <c r="F5360">
        <v>5015404917</v>
      </c>
      <c r="G5360" s="276">
        <v>45736</v>
      </c>
      <c r="H5360" s="5">
        <v>20250310670448</v>
      </c>
      <c r="I5360">
        <v>21.911999999999999</v>
      </c>
      <c r="J5360" s="289" t="s">
        <v>294</v>
      </c>
      <c r="K5360" s="289" t="s">
        <v>12141</v>
      </c>
      <c r="L5360" s="289" t="s">
        <v>275</v>
      </c>
      <c r="M5360" s="289" t="s">
        <v>12142</v>
      </c>
      <c r="N5360" s="289" t="s">
        <v>5685</v>
      </c>
      <c r="O5360" s="289" t="s">
        <v>291</v>
      </c>
      <c r="P5360" s="289" t="str">
        <f>VLOOKUP(CAT_Details[[#This Row],[Delivery Bp Customer Code]],Table6[],2,0)</f>
        <v>DX01-L5</v>
      </c>
    </row>
    <row r="5361" spans="1:16" x14ac:dyDescent="0.25">
      <c r="A5361" s="289" t="s">
        <v>285</v>
      </c>
      <c r="B5361">
        <v>2</v>
      </c>
      <c r="C5361">
        <v>780</v>
      </c>
      <c r="D5361">
        <v>0.8</v>
      </c>
      <c r="E5361" s="289" t="s">
        <v>12132</v>
      </c>
      <c r="F5361">
        <v>5015420950</v>
      </c>
      <c r="G5361" s="276">
        <v>45736</v>
      </c>
      <c r="H5361">
        <v>20250312672194</v>
      </c>
      <c r="I5361">
        <v>1.92</v>
      </c>
      <c r="J5361" s="289" t="s">
        <v>294</v>
      </c>
      <c r="K5361" s="289" t="s">
        <v>12143</v>
      </c>
      <c r="L5361" s="289" t="s">
        <v>275</v>
      </c>
      <c r="M5361" s="289" t="s">
        <v>11843</v>
      </c>
      <c r="N5361" s="289" t="s">
        <v>297</v>
      </c>
      <c r="O5361" s="289" t="s">
        <v>291</v>
      </c>
      <c r="P5361" s="289" t="str">
        <f>VLOOKUP(CAT_Details[[#This Row],[Delivery Bp Customer Code]],Table6[],2,0)</f>
        <v>DX01-L5</v>
      </c>
    </row>
    <row r="5362" spans="1:16" x14ac:dyDescent="0.25">
      <c r="A5362" s="289" t="s">
        <v>285</v>
      </c>
      <c r="B5362">
        <v>51</v>
      </c>
      <c r="C5362">
        <v>7200</v>
      </c>
      <c r="D5362">
        <v>11.08</v>
      </c>
      <c r="E5362" s="289" t="s">
        <v>12136</v>
      </c>
      <c r="F5362">
        <v>5015421371</v>
      </c>
      <c r="G5362" s="276">
        <v>45736</v>
      </c>
      <c r="H5362" s="5">
        <v>20250310670728</v>
      </c>
      <c r="I5362">
        <v>22.146000000000001</v>
      </c>
      <c r="J5362" s="289" t="s">
        <v>324</v>
      </c>
      <c r="K5362" s="289" t="s">
        <v>12144</v>
      </c>
      <c r="L5362" s="289" t="s">
        <v>275</v>
      </c>
      <c r="M5362" s="289" t="s">
        <v>12075</v>
      </c>
      <c r="N5362" s="289" t="s">
        <v>508</v>
      </c>
      <c r="O5362" s="289" t="s">
        <v>291</v>
      </c>
      <c r="P5362" s="289" t="str">
        <f>VLOOKUP(CAT_Details[[#This Row],[Delivery Bp Customer Code]],Table6[],2,0)</f>
        <v>DX01-L5</v>
      </c>
    </row>
    <row r="5363" spans="1:16" x14ac:dyDescent="0.25">
      <c r="A5363" s="289" t="s">
        <v>285</v>
      </c>
      <c r="B5363">
        <v>23</v>
      </c>
      <c r="C5363">
        <v>5197</v>
      </c>
      <c r="D5363">
        <v>6.8</v>
      </c>
      <c r="E5363" s="289" t="s">
        <v>12145</v>
      </c>
      <c r="F5363">
        <v>5015421804</v>
      </c>
      <c r="G5363" s="276">
        <v>45736</v>
      </c>
      <c r="H5363">
        <v>20250311671020</v>
      </c>
      <c r="I5363">
        <v>5.1840000000000002</v>
      </c>
      <c r="J5363" s="289" t="s">
        <v>287</v>
      </c>
      <c r="K5363" s="289" t="s">
        <v>12146</v>
      </c>
      <c r="L5363" s="289" t="s">
        <v>275</v>
      </c>
      <c r="M5363" s="289" t="s">
        <v>12147</v>
      </c>
      <c r="N5363" s="289" t="s">
        <v>516</v>
      </c>
      <c r="O5363" s="289" t="s">
        <v>291</v>
      </c>
      <c r="P5363" s="289" t="str">
        <f>VLOOKUP(CAT_Details[[#This Row],[Delivery Bp Customer Code]],Table6[],2,0)</f>
        <v>DX01-L5</v>
      </c>
    </row>
    <row r="5364" spans="1:16" x14ac:dyDescent="0.25">
      <c r="A5364" s="289" t="s">
        <v>285</v>
      </c>
      <c r="B5364">
        <v>16</v>
      </c>
      <c r="C5364">
        <v>1424</v>
      </c>
      <c r="D5364">
        <v>6.4</v>
      </c>
      <c r="E5364" s="289" t="s">
        <v>12148</v>
      </c>
      <c r="F5364">
        <v>5015436565</v>
      </c>
      <c r="G5364" s="276">
        <v>45736</v>
      </c>
      <c r="H5364">
        <v>20250312673194</v>
      </c>
      <c r="I5364">
        <v>15.36</v>
      </c>
      <c r="J5364" s="289" t="s">
        <v>350</v>
      </c>
      <c r="K5364" s="289" t="s">
        <v>12149</v>
      </c>
      <c r="L5364" s="289" t="s">
        <v>275</v>
      </c>
      <c r="M5364" s="289" t="s">
        <v>12041</v>
      </c>
      <c r="N5364" s="289" t="s">
        <v>462</v>
      </c>
      <c r="O5364" s="289" t="s">
        <v>291</v>
      </c>
      <c r="P5364" s="289" t="str">
        <f>VLOOKUP(CAT_Details[[#This Row],[Delivery Bp Customer Code]],Table6[],2,0)</f>
        <v>DX01-L5</v>
      </c>
    </row>
    <row r="5365" spans="1:16" x14ac:dyDescent="0.25">
      <c r="A5365" s="289" t="s">
        <v>285</v>
      </c>
      <c r="B5365">
        <v>18</v>
      </c>
      <c r="C5365">
        <v>1602</v>
      </c>
      <c r="D5365">
        <v>7.2</v>
      </c>
      <c r="E5365" s="289" t="s">
        <v>12148</v>
      </c>
      <c r="F5365">
        <v>5015436566</v>
      </c>
      <c r="G5365" s="276">
        <v>45736</v>
      </c>
      <c r="H5365">
        <v>20250312673193</v>
      </c>
      <c r="I5365">
        <v>17.28</v>
      </c>
      <c r="J5365" s="289" t="s">
        <v>350</v>
      </c>
      <c r="K5365" s="289" t="s">
        <v>12150</v>
      </c>
      <c r="L5365" s="289" t="s">
        <v>275</v>
      </c>
      <c r="M5365" s="289" t="s">
        <v>12041</v>
      </c>
      <c r="N5365" s="289" t="s">
        <v>462</v>
      </c>
      <c r="O5365" s="289" t="s">
        <v>291</v>
      </c>
      <c r="P5365" s="289" t="str">
        <f>VLOOKUP(CAT_Details[[#This Row],[Delivery Bp Customer Code]],Table6[],2,0)</f>
        <v>DX01-L5</v>
      </c>
    </row>
    <row r="5366" spans="1:16" x14ac:dyDescent="0.25">
      <c r="A5366" s="289" t="s">
        <v>521</v>
      </c>
      <c r="B5366">
        <v>14</v>
      </c>
      <c r="C5366">
        <v>586</v>
      </c>
      <c r="D5366">
        <v>5.6</v>
      </c>
      <c r="E5366" s="289" t="s">
        <v>12128</v>
      </c>
      <c r="F5366">
        <v>5015406733</v>
      </c>
      <c r="G5366" s="276">
        <v>45736</v>
      </c>
      <c r="H5366">
        <v>20250312672211</v>
      </c>
      <c r="I5366">
        <v>8.3520000000000003</v>
      </c>
      <c r="J5366" s="289" t="s">
        <v>383</v>
      </c>
      <c r="K5366" s="289" t="s">
        <v>12151</v>
      </c>
      <c r="L5366" s="289" t="s">
        <v>275</v>
      </c>
      <c r="M5366" s="289" t="s">
        <v>11923</v>
      </c>
      <c r="N5366" s="289" t="s">
        <v>609</v>
      </c>
      <c r="O5366" s="289" t="s">
        <v>525</v>
      </c>
      <c r="P5366" s="289" t="str">
        <f>VLOOKUP(CAT_Details[[#This Row],[Delivery Bp Customer Code]],Table6[],2,0)</f>
        <v>No Loc</v>
      </c>
    </row>
    <row r="5367" spans="1:16" x14ac:dyDescent="0.25">
      <c r="A5367" s="289" t="s">
        <v>521</v>
      </c>
      <c r="B5367">
        <v>1</v>
      </c>
      <c r="C5367">
        <v>340</v>
      </c>
      <c r="D5367">
        <v>0.46</v>
      </c>
      <c r="E5367" s="289" t="s">
        <v>12152</v>
      </c>
      <c r="F5367">
        <v>5015421098</v>
      </c>
      <c r="G5367" s="276">
        <v>45736</v>
      </c>
      <c r="H5367">
        <v>20250312672246</v>
      </c>
      <c r="I5367">
        <v>0.58099999999999996</v>
      </c>
      <c r="J5367" s="289" t="s">
        <v>294</v>
      </c>
      <c r="K5367" s="289" t="s">
        <v>12153</v>
      </c>
      <c r="L5367" s="289" t="s">
        <v>275</v>
      </c>
      <c r="M5367" s="289" t="s">
        <v>12087</v>
      </c>
      <c r="N5367" s="289" t="s">
        <v>606</v>
      </c>
      <c r="O5367" s="289" t="s">
        <v>525</v>
      </c>
      <c r="P5367" s="289" t="str">
        <f>VLOOKUP(CAT_Details[[#This Row],[Delivery Bp Customer Code]],Table6[],2,0)</f>
        <v>No Loc</v>
      </c>
    </row>
    <row r="5368" spans="1:16" x14ac:dyDescent="0.25">
      <c r="A5368" s="289" t="s">
        <v>521</v>
      </c>
      <c r="B5368">
        <v>14</v>
      </c>
      <c r="C5368">
        <v>5058.0600000000004</v>
      </c>
      <c r="D5368">
        <v>5.6</v>
      </c>
      <c r="E5368" s="289" t="s">
        <v>12154</v>
      </c>
      <c r="F5368">
        <v>5015436792</v>
      </c>
      <c r="G5368" s="276">
        <v>45736</v>
      </c>
      <c r="H5368">
        <v>20250313673419</v>
      </c>
      <c r="I5368">
        <v>4.8380000000000001</v>
      </c>
      <c r="J5368" s="289" t="s">
        <v>350</v>
      </c>
      <c r="K5368" s="289" t="s">
        <v>12155</v>
      </c>
      <c r="L5368" s="289" t="s">
        <v>275</v>
      </c>
      <c r="M5368" s="289" t="s">
        <v>12041</v>
      </c>
      <c r="N5368" s="289" t="s">
        <v>528</v>
      </c>
      <c r="O5368" s="289" t="s">
        <v>525</v>
      </c>
      <c r="P5368" s="289" t="str">
        <f>VLOOKUP(CAT_Details[[#This Row],[Delivery Bp Customer Code]],Table6[],2,0)</f>
        <v>No Loc</v>
      </c>
    </row>
    <row r="5369" spans="1:16" x14ac:dyDescent="0.25">
      <c r="A5369" s="289" t="s">
        <v>521</v>
      </c>
      <c r="B5369">
        <v>19</v>
      </c>
      <c r="C5369">
        <v>1938</v>
      </c>
      <c r="D5369">
        <v>7.6</v>
      </c>
      <c r="E5369" s="289" t="s">
        <v>12156</v>
      </c>
      <c r="F5369">
        <v>5015466678</v>
      </c>
      <c r="G5369" s="276">
        <v>45736</v>
      </c>
      <c r="H5369">
        <v>20250314675152</v>
      </c>
      <c r="I5369">
        <v>18.239999999999998</v>
      </c>
      <c r="J5369" s="289" t="s">
        <v>302</v>
      </c>
      <c r="K5369" s="289" t="s">
        <v>12157</v>
      </c>
      <c r="L5369" s="289" t="s">
        <v>275</v>
      </c>
      <c r="M5369" s="289" t="s">
        <v>12158</v>
      </c>
      <c r="N5369" s="289" t="s">
        <v>694</v>
      </c>
      <c r="O5369" s="289" t="s">
        <v>525</v>
      </c>
      <c r="P5369" s="289" t="str">
        <f>VLOOKUP(CAT_Details[[#This Row],[Delivery Bp Customer Code]],Table6[],2,0)</f>
        <v>No Loc</v>
      </c>
    </row>
    <row r="5370" spans="1:16" x14ac:dyDescent="0.25">
      <c r="A5370" s="289" t="s">
        <v>272</v>
      </c>
      <c r="B5370">
        <v>5</v>
      </c>
      <c r="C5370">
        <v>1076</v>
      </c>
      <c r="D5370">
        <v>2</v>
      </c>
      <c r="E5370" s="289" t="s">
        <v>12106</v>
      </c>
      <c r="F5370">
        <v>5015404839</v>
      </c>
      <c r="G5370" s="276">
        <v>45736</v>
      </c>
      <c r="H5370">
        <v>20250310670408</v>
      </c>
      <c r="I5370">
        <v>5.76</v>
      </c>
      <c r="J5370" s="289" t="s">
        <v>294</v>
      </c>
      <c r="K5370" s="289" t="s">
        <v>12159</v>
      </c>
      <c r="L5370" s="289" t="s">
        <v>275</v>
      </c>
      <c r="M5370" s="289" t="s">
        <v>12108</v>
      </c>
      <c r="N5370" s="289" t="s">
        <v>555</v>
      </c>
      <c r="O5370" s="289" t="s">
        <v>277</v>
      </c>
      <c r="P5370" s="289" t="str">
        <f>VLOOKUP(CAT_Details[[#This Row],[Delivery Bp Customer Code]],Table6[],2,0)</f>
        <v>U2-L5</v>
      </c>
    </row>
    <row r="5371" spans="1:16" x14ac:dyDescent="0.25">
      <c r="A5371" s="289" t="s">
        <v>272</v>
      </c>
      <c r="B5371">
        <v>9</v>
      </c>
      <c r="C5371">
        <v>2700</v>
      </c>
      <c r="D5371">
        <v>3.6</v>
      </c>
      <c r="E5371" s="289" t="s">
        <v>12160</v>
      </c>
      <c r="F5371">
        <v>5015436360</v>
      </c>
      <c r="G5371" s="276">
        <v>45736</v>
      </c>
      <c r="H5371">
        <v>20250313673425</v>
      </c>
      <c r="I5371">
        <v>3.024</v>
      </c>
      <c r="J5371" s="289" t="s">
        <v>350</v>
      </c>
      <c r="K5371" s="289" t="s">
        <v>12161</v>
      </c>
      <c r="L5371" s="289" t="s">
        <v>275</v>
      </c>
      <c r="M5371" s="289" t="s">
        <v>12080</v>
      </c>
      <c r="N5371" s="289" t="s">
        <v>547</v>
      </c>
      <c r="O5371" s="289" t="s">
        <v>277</v>
      </c>
      <c r="P5371" s="289" t="str">
        <f>VLOOKUP(CAT_Details[[#This Row],[Delivery Bp Customer Code]],Table6[],2,0)</f>
        <v>U2-L5</v>
      </c>
    </row>
    <row r="5372" spans="1:16" x14ac:dyDescent="0.25">
      <c r="A5372" s="289" t="s">
        <v>272</v>
      </c>
      <c r="B5372">
        <v>7</v>
      </c>
      <c r="C5372">
        <v>542</v>
      </c>
      <c r="D5372">
        <v>1.5</v>
      </c>
      <c r="E5372" s="289" t="s">
        <v>12162</v>
      </c>
      <c r="F5372">
        <v>5015436518</v>
      </c>
      <c r="G5372" s="276">
        <v>45736</v>
      </c>
      <c r="H5372" s="5">
        <v>20250307669658</v>
      </c>
      <c r="I5372">
        <v>2.3490000000000002</v>
      </c>
      <c r="J5372" s="289" t="s">
        <v>350</v>
      </c>
      <c r="K5372" s="289" t="s">
        <v>12163</v>
      </c>
      <c r="L5372" s="289" t="s">
        <v>275</v>
      </c>
      <c r="M5372" s="289" t="s">
        <v>12041</v>
      </c>
      <c r="N5372" s="289" t="s">
        <v>540</v>
      </c>
      <c r="O5372" s="289" t="s">
        <v>277</v>
      </c>
      <c r="P5372" s="289" t="str">
        <f>VLOOKUP(CAT_Details[[#This Row],[Delivery Bp Customer Code]],Table6[],2,0)</f>
        <v>U2-L5</v>
      </c>
    </row>
    <row r="5373" spans="1:16" x14ac:dyDescent="0.25">
      <c r="A5373" s="289" t="s">
        <v>272</v>
      </c>
      <c r="B5373">
        <v>2</v>
      </c>
      <c r="C5373">
        <v>504</v>
      </c>
      <c r="D5373">
        <v>0.8</v>
      </c>
      <c r="E5373" s="289" t="s">
        <v>12164</v>
      </c>
      <c r="F5373">
        <v>5015436607</v>
      </c>
      <c r="G5373" s="276">
        <v>45736</v>
      </c>
      <c r="H5373">
        <v>20250313673641</v>
      </c>
      <c r="I5373">
        <v>1.92</v>
      </c>
      <c r="J5373" s="289" t="s">
        <v>350</v>
      </c>
      <c r="K5373" s="289" t="s">
        <v>12165</v>
      </c>
      <c r="L5373" s="289" t="s">
        <v>275</v>
      </c>
      <c r="M5373" s="289" t="s">
        <v>12034</v>
      </c>
      <c r="N5373" s="289" t="s">
        <v>999</v>
      </c>
      <c r="O5373" s="289" t="s">
        <v>277</v>
      </c>
      <c r="P5373" s="289" t="str">
        <f>VLOOKUP(CAT_Details[[#This Row],[Delivery Bp Customer Code]],Table6[],2,0)</f>
        <v>U2-L5</v>
      </c>
    </row>
    <row r="5374" spans="1:16" x14ac:dyDescent="0.25">
      <c r="A5374" s="289" t="s">
        <v>272</v>
      </c>
      <c r="B5374">
        <v>7</v>
      </c>
      <c r="C5374">
        <v>1647</v>
      </c>
      <c r="D5374">
        <v>1.4</v>
      </c>
      <c r="E5374" s="289" t="s">
        <v>12166</v>
      </c>
      <c r="F5374">
        <v>5015436852</v>
      </c>
      <c r="G5374" s="276">
        <v>45736</v>
      </c>
      <c r="H5374">
        <v>20250307669659</v>
      </c>
      <c r="I5374">
        <v>2.5920000000000001</v>
      </c>
      <c r="J5374" s="289" t="s">
        <v>350</v>
      </c>
      <c r="K5374" s="289" t="s">
        <v>12167</v>
      </c>
      <c r="L5374" s="289" t="s">
        <v>275</v>
      </c>
      <c r="M5374" s="289" t="s">
        <v>12041</v>
      </c>
      <c r="N5374" s="289" t="s">
        <v>544</v>
      </c>
      <c r="O5374" s="289" t="s">
        <v>277</v>
      </c>
      <c r="P5374" s="289" t="str">
        <f>VLOOKUP(CAT_Details[[#This Row],[Delivery Bp Customer Code]],Table6[],2,0)</f>
        <v>U2-L5</v>
      </c>
    </row>
    <row r="5375" spans="1:16" x14ac:dyDescent="0.25">
      <c r="A5375" s="289" t="s">
        <v>5576</v>
      </c>
      <c r="B5375">
        <v>12</v>
      </c>
      <c r="C5375">
        <v>13200</v>
      </c>
      <c r="D5375">
        <v>7.2</v>
      </c>
      <c r="E5375" s="289" t="s">
        <v>12168</v>
      </c>
      <c r="F5375">
        <v>5015466779</v>
      </c>
      <c r="G5375" s="276">
        <v>45736</v>
      </c>
      <c r="H5375">
        <v>20250313673609</v>
      </c>
      <c r="I5375">
        <v>31.103999999999999</v>
      </c>
      <c r="J5375" s="289" t="s">
        <v>273</v>
      </c>
      <c r="K5375" s="289" t="s">
        <v>12169</v>
      </c>
      <c r="L5375" s="289" t="s">
        <v>275</v>
      </c>
      <c r="M5375" s="289" t="s">
        <v>12069</v>
      </c>
      <c r="N5375" s="289" t="s">
        <v>6556</v>
      </c>
      <c r="O5375" s="289" t="s">
        <v>5579</v>
      </c>
      <c r="P5375" s="289" t="str">
        <f>VLOOKUP(CAT_Details[[#This Row],[Delivery Bp Customer Code]],Table6[],2,0)</f>
        <v>No Loc</v>
      </c>
    </row>
    <row r="5376" spans="1:16" x14ac:dyDescent="0.25">
      <c r="A5376" s="289" t="s">
        <v>278</v>
      </c>
      <c r="B5376">
        <v>24</v>
      </c>
      <c r="C5376">
        <v>11180</v>
      </c>
      <c r="D5376">
        <v>9.4</v>
      </c>
      <c r="E5376" s="289" t="s">
        <v>12170</v>
      </c>
      <c r="F5376">
        <v>5015420763</v>
      </c>
      <c r="G5376" s="276">
        <v>45737</v>
      </c>
      <c r="H5376">
        <v>20250310670315</v>
      </c>
      <c r="I5376">
        <v>12.864000000000001</v>
      </c>
      <c r="J5376" s="289" t="s">
        <v>324</v>
      </c>
      <c r="K5376" s="289" t="s">
        <v>12171</v>
      </c>
      <c r="L5376" s="289" t="s">
        <v>275</v>
      </c>
      <c r="M5376" s="289" t="s">
        <v>12172</v>
      </c>
      <c r="N5376" s="289" t="s">
        <v>399</v>
      </c>
      <c r="O5376" s="289" t="s">
        <v>498</v>
      </c>
      <c r="P5376" s="289" t="str">
        <f>VLOOKUP(CAT_Details[[#This Row],[Delivery Bp Customer Code]],Table6[],2,0)</f>
        <v>DK-BM01</v>
      </c>
    </row>
    <row r="5377" spans="1:16" x14ac:dyDescent="0.25">
      <c r="A5377" s="289" t="s">
        <v>278</v>
      </c>
      <c r="B5377">
        <v>28</v>
      </c>
      <c r="C5377">
        <v>15204</v>
      </c>
      <c r="D5377">
        <v>11.2</v>
      </c>
      <c r="E5377" s="289" t="s">
        <v>12173</v>
      </c>
      <c r="F5377">
        <v>5015421336</v>
      </c>
      <c r="G5377" s="276">
        <v>45737</v>
      </c>
      <c r="H5377">
        <v>20250306668668</v>
      </c>
      <c r="I5377">
        <v>25.536000000000001</v>
      </c>
      <c r="J5377" s="289" t="s">
        <v>401</v>
      </c>
      <c r="K5377" s="289" t="s">
        <v>12174</v>
      </c>
      <c r="L5377" s="289" t="s">
        <v>275</v>
      </c>
      <c r="M5377" s="289" t="s">
        <v>12175</v>
      </c>
      <c r="N5377" s="289" t="s">
        <v>1378</v>
      </c>
      <c r="O5377" s="289" t="s">
        <v>498</v>
      </c>
      <c r="P5377" s="289" t="str">
        <f>VLOOKUP(CAT_Details[[#This Row],[Delivery Bp Customer Code]],Table6[],2,0)</f>
        <v>DK-BM01</v>
      </c>
    </row>
    <row r="5378" spans="1:16" x14ac:dyDescent="0.25">
      <c r="A5378" s="289" t="s">
        <v>278</v>
      </c>
      <c r="B5378">
        <v>4</v>
      </c>
      <c r="C5378">
        <v>1460</v>
      </c>
      <c r="D5378">
        <v>1.6</v>
      </c>
      <c r="E5378" s="289" t="s">
        <v>12176</v>
      </c>
      <c r="F5378">
        <v>5015451927</v>
      </c>
      <c r="G5378" s="276">
        <v>45737</v>
      </c>
      <c r="H5378">
        <v>20250311671053</v>
      </c>
      <c r="I5378">
        <v>1.8819999999999999</v>
      </c>
      <c r="J5378" s="289" t="s">
        <v>324</v>
      </c>
      <c r="K5378" s="289" t="s">
        <v>12177</v>
      </c>
      <c r="L5378" s="289" t="s">
        <v>275</v>
      </c>
      <c r="M5378" s="289" t="s">
        <v>12178</v>
      </c>
      <c r="N5378" s="289" t="s">
        <v>1392</v>
      </c>
      <c r="O5378" s="289" t="s">
        <v>498</v>
      </c>
      <c r="P5378" s="289" t="str">
        <f>VLOOKUP(CAT_Details[[#This Row],[Delivery Bp Customer Code]],Table6[],2,0)</f>
        <v>DK-BM01</v>
      </c>
    </row>
    <row r="5379" spans="1:16" x14ac:dyDescent="0.25">
      <c r="A5379" s="289" t="s">
        <v>278</v>
      </c>
      <c r="B5379">
        <v>5</v>
      </c>
      <c r="C5379">
        <v>1135</v>
      </c>
      <c r="D5379">
        <v>2</v>
      </c>
      <c r="E5379" s="289" t="s">
        <v>12179</v>
      </c>
      <c r="F5379">
        <v>5015452282</v>
      </c>
      <c r="G5379" s="276">
        <v>45737</v>
      </c>
      <c r="H5379">
        <v>20250313673685</v>
      </c>
      <c r="I5379">
        <v>4.8</v>
      </c>
      <c r="J5379" s="289" t="s">
        <v>350</v>
      </c>
      <c r="K5379" s="289" t="s">
        <v>12180</v>
      </c>
      <c r="L5379" s="289" t="s">
        <v>275</v>
      </c>
      <c r="M5379" s="289" t="s">
        <v>12181</v>
      </c>
      <c r="N5379" s="289" t="s">
        <v>1395</v>
      </c>
      <c r="O5379" s="289" t="s">
        <v>498</v>
      </c>
      <c r="P5379" s="289" t="str">
        <f>VLOOKUP(CAT_Details[[#This Row],[Delivery Bp Customer Code]],Table6[],2,0)</f>
        <v>DK-BM01</v>
      </c>
    </row>
    <row r="5380" spans="1:16" x14ac:dyDescent="0.25">
      <c r="A5380" s="289" t="s">
        <v>278</v>
      </c>
      <c r="B5380">
        <v>1</v>
      </c>
      <c r="C5380">
        <v>4</v>
      </c>
      <c r="D5380">
        <v>0.03</v>
      </c>
      <c r="E5380" s="289" t="s">
        <v>12182</v>
      </c>
      <c r="F5380">
        <v>5015452387</v>
      </c>
      <c r="G5380" s="276">
        <v>45737</v>
      </c>
      <c r="H5380" s="5">
        <v>20250313673909</v>
      </c>
      <c r="I5380">
        <v>7.0000000000000001E-3</v>
      </c>
      <c r="J5380" s="289" t="s">
        <v>350</v>
      </c>
      <c r="K5380" s="289" t="s">
        <v>12183</v>
      </c>
      <c r="L5380" s="289" t="s">
        <v>275</v>
      </c>
      <c r="M5380" s="289" t="s">
        <v>12080</v>
      </c>
      <c r="N5380" s="289" t="s">
        <v>1831</v>
      </c>
      <c r="O5380" s="289" t="s">
        <v>498</v>
      </c>
      <c r="P5380" s="289" t="str">
        <f>VLOOKUP(CAT_Details[[#This Row],[Delivery Bp Customer Code]],Table6[],2,0)</f>
        <v>DK-BM01</v>
      </c>
    </row>
    <row r="5381" spans="1:16" x14ac:dyDescent="0.25">
      <c r="A5381" s="289" t="s">
        <v>278</v>
      </c>
      <c r="B5381">
        <v>1</v>
      </c>
      <c r="C5381">
        <v>80</v>
      </c>
      <c r="D5381">
        <v>0.4</v>
      </c>
      <c r="E5381" s="289" t="s">
        <v>12184</v>
      </c>
      <c r="F5381">
        <v>5015482591</v>
      </c>
      <c r="G5381" s="276">
        <v>45737</v>
      </c>
      <c r="H5381">
        <v>20250318676895</v>
      </c>
      <c r="I5381">
        <v>0.33600000000000002</v>
      </c>
      <c r="J5381" s="289" t="s">
        <v>273</v>
      </c>
      <c r="K5381" s="289" t="s">
        <v>12185</v>
      </c>
      <c r="L5381" s="289" t="s">
        <v>275</v>
      </c>
      <c r="M5381" s="289" t="s">
        <v>12186</v>
      </c>
      <c r="N5381" s="289" t="s">
        <v>657</v>
      </c>
      <c r="O5381" s="289" t="s">
        <v>498</v>
      </c>
      <c r="P5381" s="289" t="str">
        <f>VLOOKUP(CAT_Details[[#This Row],[Delivery Bp Customer Code]],Table6[],2,0)</f>
        <v>DK-BM01</v>
      </c>
    </row>
    <row r="5382" spans="1:16" x14ac:dyDescent="0.25">
      <c r="A5382" s="289" t="s">
        <v>75</v>
      </c>
      <c r="B5382">
        <v>1</v>
      </c>
      <c r="C5382">
        <v>413</v>
      </c>
      <c r="D5382">
        <v>0.2</v>
      </c>
      <c r="E5382" s="289" t="s">
        <v>12187</v>
      </c>
      <c r="F5382">
        <v>5015451697</v>
      </c>
      <c r="G5382" s="276">
        <v>45737</v>
      </c>
      <c r="H5382" s="5">
        <v>20250314674473</v>
      </c>
      <c r="I5382">
        <v>0.48</v>
      </c>
      <c r="J5382" s="289" t="s">
        <v>350</v>
      </c>
      <c r="K5382" s="289" t="s">
        <v>12188</v>
      </c>
      <c r="L5382" s="289" t="s">
        <v>275</v>
      </c>
      <c r="M5382" s="289" t="s">
        <v>12080</v>
      </c>
      <c r="N5382" s="289" t="s">
        <v>999</v>
      </c>
      <c r="O5382" s="289" t="s">
        <v>2173</v>
      </c>
      <c r="P5382" s="289" t="str">
        <f>VLOOKUP(CAT_Details[[#This Row],[Delivery Bp Customer Code]],Table6[],2,0)</f>
        <v>OYL1</v>
      </c>
    </row>
    <row r="5383" spans="1:16" x14ac:dyDescent="0.25">
      <c r="A5383" s="289" t="s">
        <v>75</v>
      </c>
      <c r="B5383">
        <v>1</v>
      </c>
      <c r="C5383">
        <v>38.35</v>
      </c>
      <c r="D5383">
        <v>0.11</v>
      </c>
      <c r="E5383" s="289" t="s">
        <v>12189</v>
      </c>
      <c r="F5383">
        <v>5015451713</v>
      </c>
      <c r="G5383" s="276">
        <v>45737</v>
      </c>
      <c r="H5383">
        <v>20250312672374</v>
      </c>
      <c r="I5383">
        <v>8.5000000000000006E-2</v>
      </c>
      <c r="J5383" s="289" t="s">
        <v>350</v>
      </c>
      <c r="K5383" s="289" t="s">
        <v>12190</v>
      </c>
      <c r="L5383" s="289" t="s">
        <v>275</v>
      </c>
      <c r="M5383" s="289" t="s">
        <v>12080</v>
      </c>
      <c r="N5383" s="289" t="s">
        <v>3173</v>
      </c>
      <c r="O5383" s="289" t="s">
        <v>2173</v>
      </c>
      <c r="P5383" s="289" t="str">
        <f>VLOOKUP(CAT_Details[[#This Row],[Delivery Bp Customer Code]],Table6[],2,0)</f>
        <v>OYL1</v>
      </c>
    </row>
    <row r="5384" spans="1:16" x14ac:dyDescent="0.25">
      <c r="A5384" s="289" t="s">
        <v>75</v>
      </c>
      <c r="B5384">
        <v>1</v>
      </c>
      <c r="C5384">
        <v>8</v>
      </c>
      <c r="D5384">
        <v>0.1</v>
      </c>
      <c r="E5384" s="289" t="s">
        <v>12191</v>
      </c>
      <c r="F5384">
        <v>5015451817</v>
      </c>
      <c r="G5384" s="276">
        <v>45737</v>
      </c>
      <c r="H5384">
        <v>20250312672139</v>
      </c>
      <c r="I5384">
        <v>0.108</v>
      </c>
      <c r="J5384" s="289" t="s">
        <v>350</v>
      </c>
      <c r="K5384" s="289" t="s">
        <v>12192</v>
      </c>
      <c r="L5384" s="289" t="s">
        <v>275</v>
      </c>
      <c r="M5384" s="289" t="s">
        <v>12181</v>
      </c>
      <c r="N5384" s="289" t="s">
        <v>2832</v>
      </c>
      <c r="O5384" s="289" t="s">
        <v>2173</v>
      </c>
      <c r="P5384" s="289" t="str">
        <f>VLOOKUP(CAT_Details[[#This Row],[Delivery Bp Customer Code]],Table6[],2,0)</f>
        <v>OYL1</v>
      </c>
    </row>
    <row r="5385" spans="1:16" x14ac:dyDescent="0.25">
      <c r="A5385" s="289" t="s">
        <v>75</v>
      </c>
      <c r="B5385">
        <v>1</v>
      </c>
      <c r="C5385">
        <v>15</v>
      </c>
      <c r="D5385">
        <v>0.2</v>
      </c>
      <c r="E5385" s="289" t="s">
        <v>12191</v>
      </c>
      <c r="F5385">
        <v>5015451820</v>
      </c>
      <c r="G5385" s="276">
        <v>45737</v>
      </c>
      <c r="H5385">
        <v>20250312672063</v>
      </c>
      <c r="I5385">
        <v>0.28799999999999998</v>
      </c>
      <c r="J5385" s="289" t="s">
        <v>350</v>
      </c>
      <c r="K5385" s="289" t="s">
        <v>12193</v>
      </c>
      <c r="L5385" s="289" t="s">
        <v>275</v>
      </c>
      <c r="M5385" s="289" t="s">
        <v>12181</v>
      </c>
      <c r="N5385" s="289" t="s">
        <v>2832</v>
      </c>
      <c r="O5385" s="289" t="s">
        <v>2173</v>
      </c>
      <c r="P5385" s="289" t="str">
        <f>VLOOKUP(CAT_Details[[#This Row],[Delivery Bp Customer Code]],Table6[],2,0)</f>
        <v>OYL1</v>
      </c>
    </row>
    <row r="5386" spans="1:16" x14ac:dyDescent="0.25">
      <c r="A5386" s="289" t="s">
        <v>75</v>
      </c>
      <c r="B5386">
        <v>5</v>
      </c>
      <c r="C5386">
        <v>2685</v>
      </c>
      <c r="D5386">
        <v>2</v>
      </c>
      <c r="E5386" s="289" t="s">
        <v>12194</v>
      </c>
      <c r="F5386">
        <v>5015467134</v>
      </c>
      <c r="G5386" s="276">
        <v>45737</v>
      </c>
      <c r="H5386">
        <v>20250311671788</v>
      </c>
      <c r="I5386">
        <v>4.8</v>
      </c>
      <c r="J5386" s="289" t="s">
        <v>280</v>
      </c>
      <c r="K5386" s="289" t="s">
        <v>12195</v>
      </c>
      <c r="L5386" s="289" t="s">
        <v>275</v>
      </c>
      <c r="M5386" s="289" t="s">
        <v>12196</v>
      </c>
      <c r="N5386" s="289" t="s">
        <v>868</v>
      </c>
      <c r="O5386" s="289" t="s">
        <v>2173</v>
      </c>
      <c r="P5386" s="289" t="str">
        <f>VLOOKUP(CAT_Details[[#This Row],[Delivery Bp Customer Code]],Table6[],2,0)</f>
        <v>OYL1</v>
      </c>
    </row>
    <row r="5387" spans="1:16" x14ac:dyDescent="0.25">
      <c r="A5387" s="289" t="s">
        <v>75</v>
      </c>
      <c r="B5387">
        <v>1</v>
      </c>
      <c r="C5387">
        <v>28.1</v>
      </c>
      <c r="D5387">
        <v>0.2</v>
      </c>
      <c r="E5387" s="289" t="s">
        <v>12197</v>
      </c>
      <c r="F5387">
        <v>5015482267</v>
      </c>
      <c r="G5387" s="276">
        <v>45737</v>
      </c>
      <c r="H5387">
        <v>20250314674648</v>
      </c>
      <c r="I5387">
        <v>0.48</v>
      </c>
      <c r="J5387" s="289" t="s">
        <v>273</v>
      </c>
      <c r="K5387" s="289" t="s">
        <v>12198</v>
      </c>
      <c r="L5387" s="289" t="s">
        <v>275</v>
      </c>
      <c r="M5387" s="289" t="s">
        <v>12186</v>
      </c>
      <c r="N5387" s="289" t="s">
        <v>2434</v>
      </c>
      <c r="O5387" s="289" t="s">
        <v>2173</v>
      </c>
      <c r="P5387" s="289" t="str">
        <f>VLOOKUP(CAT_Details[[#This Row],[Delivery Bp Customer Code]],Table6[],2,0)</f>
        <v>OYL1</v>
      </c>
    </row>
    <row r="5388" spans="1:16" x14ac:dyDescent="0.25">
      <c r="A5388" s="289" t="s">
        <v>874</v>
      </c>
      <c r="B5388">
        <v>20</v>
      </c>
      <c r="C5388">
        <v>2400</v>
      </c>
      <c r="D5388">
        <v>9.56</v>
      </c>
      <c r="E5388" s="289" t="s">
        <v>12199</v>
      </c>
      <c r="F5388">
        <v>5015436633</v>
      </c>
      <c r="G5388" s="276">
        <v>45737</v>
      </c>
      <c r="H5388">
        <v>20250313673494</v>
      </c>
      <c r="I5388">
        <v>16.055</v>
      </c>
      <c r="J5388" s="289" t="s">
        <v>345</v>
      </c>
      <c r="K5388" s="289" t="s">
        <v>12200</v>
      </c>
      <c r="L5388" s="289" t="s">
        <v>275</v>
      </c>
      <c r="M5388" s="289" t="s">
        <v>11866</v>
      </c>
      <c r="N5388" s="289" t="s">
        <v>427</v>
      </c>
      <c r="O5388" s="289" t="s">
        <v>1014</v>
      </c>
      <c r="P5388" s="289" t="str">
        <f>VLOOKUP(CAT_Details[[#This Row],[Delivery Bp Customer Code]],Table6[],2,0)</f>
        <v>MZ07</v>
      </c>
    </row>
    <row r="5389" spans="1:16" x14ac:dyDescent="0.25">
      <c r="A5389" s="289" t="s">
        <v>874</v>
      </c>
      <c r="B5389">
        <v>3</v>
      </c>
      <c r="C5389">
        <v>1272</v>
      </c>
      <c r="D5389">
        <v>1.5</v>
      </c>
      <c r="E5389" s="289" t="s">
        <v>12201</v>
      </c>
      <c r="F5389">
        <v>5015452288</v>
      </c>
      <c r="G5389" s="276">
        <v>45737</v>
      </c>
      <c r="H5389" s="5">
        <v>20250314674873</v>
      </c>
      <c r="I5389">
        <v>3.6</v>
      </c>
      <c r="J5389" s="289" t="s">
        <v>350</v>
      </c>
      <c r="K5389" s="289" t="s">
        <v>12202</v>
      </c>
      <c r="L5389" s="289" t="s">
        <v>275</v>
      </c>
      <c r="M5389" s="289" t="s">
        <v>12181</v>
      </c>
      <c r="N5389" s="289" t="s">
        <v>1631</v>
      </c>
      <c r="O5389" s="289" t="s">
        <v>1014</v>
      </c>
      <c r="P5389" s="289" t="str">
        <f>VLOOKUP(CAT_Details[[#This Row],[Delivery Bp Customer Code]],Table6[],2,0)</f>
        <v>MZ07</v>
      </c>
    </row>
    <row r="5390" spans="1:16" x14ac:dyDescent="0.25">
      <c r="A5390" s="289" t="s">
        <v>3771</v>
      </c>
      <c r="B5390">
        <v>1</v>
      </c>
      <c r="C5390">
        <v>20</v>
      </c>
      <c r="D5390">
        <v>0.2</v>
      </c>
      <c r="E5390" s="289" t="s">
        <v>12203</v>
      </c>
      <c r="F5390">
        <v>5015422132</v>
      </c>
      <c r="G5390" s="276">
        <v>45737</v>
      </c>
      <c r="H5390">
        <v>20250307669576</v>
      </c>
      <c r="I5390">
        <v>0.317</v>
      </c>
      <c r="J5390" s="289" t="s">
        <v>324</v>
      </c>
      <c r="K5390" s="289" t="s">
        <v>12204</v>
      </c>
      <c r="L5390" s="289" t="s">
        <v>275</v>
      </c>
      <c r="M5390" s="289" t="s">
        <v>11983</v>
      </c>
      <c r="N5390" s="289" t="s">
        <v>612</v>
      </c>
      <c r="O5390" s="289" t="s">
        <v>3775</v>
      </c>
      <c r="P5390" s="289">
        <f>VLOOKUP(CAT_Details[[#This Row],[Delivery Bp Customer Code]],Table6[],2,0)</f>
        <v>3401</v>
      </c>
    </row>
    <row r="5391" spans="1:16" x14ac:dyDescent="0.25">
      <c r="A5391" s="289" t="s">
        <v>3329</v>
      </c>
      <c r="B5391">
        <v>5</v>
      </c>
      <c r="C5391">
        <v>305</v>
      </c>
      <c r="D5391">
        <v>1.2</v>
      </c>
      <c r="E5391" s="289" t="s">
        <v>12205</v>
      </c>
      <c r="F5391">
        <v>5015421049</v>
      </c>
      <c r="G5391" s="276">
        <v>45737</v>
      </c>
      <c r="H5391">
        <v>20250311671093</v>
      </c>
      <c r="I5391">
        <v>1.968</v>
      </c>
      <c r="J5391" s="289" t="s">
        <v>401</v>
      </c>
      <c r="K5391" s="289" t="s">
        <v>12206</v>
      </c>
      <c r="L5391" s="289" t="s">
        <v>275</v>
      </c>
      <c r="M5391" s="289" t="s">
        <v>12175</v>
      </c>
      <c r="N5391" s="289" t="s">
        <v>2533</v>
      </c>
      <c r="O5391" s="289" t="s">
        <v>3332</v>
      </c>
      <c r="P5391" s="289">
        <f>VLOOKUP(CAT_Details[[#This Row],[Delivery Bp Customer Code]],Table6[],2,0)</f>
        <v>3402</v>
      </c>
    </row>
    <row r="5392" spans="1:16" x14ac:dyDescent="0.25">
      <c r="A5392" s="289" t="s">
        <v>3329</v>
      </c>
      <c r="B5392">
        <v>3</v>
      </c>
      <c r="C5392">
        <v>482</v>
      </c>
      <c r="D5392">
        <v>0.48</v>
      </c>
      <c r="E5392" s="289" t="s">
        <v>12207</v>
      </c>
      <c r="F5392">
        <v>5015436608</v>
      </c>
      <c r="G5392" s="276">
        <v>45737</v>
      </c>
      <c r="H5392">
        <v>20250312672475</v>
      </c>
      <c r="I5392">
        <v>0.312</v>
      </c>
      <c r="J5392" s="289" t="s">
        <v>1047</v>
      </c>
      <c r="K5392" s="289" t="s">
        <v>12208</v>
      </c>
      <c r="L5392" s="289" t="s">
        <v>275</v>
      </c>
      <c r="M5392" s="289" t="s">
        <v>12087</v>
      </c>
      <c r="N5392" s="289" t="s">
        <v>1049</v>
      </c>
      <c r="O5392" s="289" t="s">
        <v>3332</v>
      </c>
      <c r="P5392" s="289">
        <f>VLOOKUP(CAT_Details[[#This Row],[Delivery Bp Customer Code]],Table6[],2,0)</f>
        <v>3402</v>
      </c>
    </row>
    <row r="5393" spans="1:16" x14ac:dyDescent="0.25">
      <c r="A5393" s="289" t="s">
        <v>3329</v>
      </c>
      <c r="B5393">
        <v>3</v>
      </c>
      <c r="C5393">
        <v>600</v>
      </c>
      <c r="D5393">
        <v>1.2</v>
      </c>
      <c r="E5393" s="289" t="s">
        <v>12209</v>
      </c>
      <c r="F5393">
        <v>5015452182</v>
      </c>
      <c r="G5393" s="276">
        <v>45737</v>
      </c>
      <c r="H5393">
        <v>20250312673063</v>
      </c>
      <c r="I5393">
        <v>2.88</v>
      </c>
      <c r="J5393" s="289" t="s">
        <v>280</v>
      </c>
      <c r="K5393" s="289" t="s">
        <v>12210</v>
      </c>
      <c r="L5393" s="289" t="s">
        <v>275</v>
      </c>
      <c r="M5393" s="289" t="s">
        <v>12119</v>
      </c>
      <c r="N5393" s="289" t="s">
        <v>619</v>
      </c>
      <c r="O5393" s="289" t="s">
        <v>3332</v>
      </c>
      <c r="P5393" s="289">
        <f>VLOOKUP(CAT_Details[[#This Row],[Delivery Bp Customer Code]],Table6[],2,0)</f>
        <v>3402</v>
      </c>
    </row>
    <row r="5394" spans="1:16" x14ac:dyDescent="0.25">
      <c r="A5394" s="289" t="s">
        <v>3329</v>
      </c>
      <c r="B5394">
        <v>1</v>
      </c>
      <c r="C5394">
        <v>136</v>
      </c>
      <c r="D5394">
        <v>0.4</v>
      </c>
      <c r="E5394" s="289" t="s">
        <v>12209</v>
      </c>
      <c r="F5394">
        <v>5015452186</v>
      </c>
      <c r="G5394" s="276">
        <v>45737</v>
      </c>
      <c r="H5394">
        <v>20250312673060</v>
      </c>
      <c r="I5394">
        <v>0.48</v>
      </c>
      <c r="J5394" s="289" t="s">
        <v>280</v>
      </c>
      <c r="K5394" s="289" t="s">
        <v>12211</v>
      </c>
      <c r="L5394" s="289" t="s">
        <v>275</v>
      </c>
      <c r="M5394" s="289" t="s">
        <v>12119</v>
      </c>
      <c r="N5394" s="289" t="s">
        <v>619</v>
      </c>
      <c r="O5394" s="289" t="s">
        <v>3332</v>
      </c>
      <c r="P5394" s="289">
        <f>VLOOKUP(CAT_Details[[#This Row],[Delivery Bp Customer Code]],Table6[],2,0)</f>
        <v>3402</v>
      </c>
    </row>
    <row r="5395" spans="1:16" x14ac:dyDescent="0.25">
      <c r="A5395" s="289" t="s">
        <v>3329</v>
      </c>
      <c r="B5395">
        <v>19</v>
      </c>
      <c r="C5395">
        <v>1380</v>
      </c>
      <c r="D5395">
        <v>9.69</v>
      </c>
      <c r="E5395" s="289" t="s">
        <v>12212</v>
      </c>
      <c r="F5395">
        <v>5015452240</v>
      </c>
      <c r="G5395" s="276">
        <v>45737</v>
      </c>
      <c r="H5395" s="5">
        <v>20250314674489</v>
      </c>
      <c r="I5395">
        <v>22.042999999999999</v>
      </c>
      <c r="J5395" s="289" t="s">
        <v>350</v>
      </c>
      <c r="K5395" s="289" t="s">
        <v>12213</v>
      </c>
      <c r="L5395" s="289" t="s">
        <v>275</v>
      </c>
      <c r="M5395" s="289" t="s">
        <v>12181</v>
      </c>
      <c r="N5395" s="289" t="s">
        <v>3433</v>
      </c>
      <c r="O5395" s="289" t="s">
        <v>3332</v>
      </c>
      <c r="P5395" s="289">
        <f>VLOOKUP(CAT_Details[[#This Row],[Delivery Bp Customer Code]],Table6[],2,0)</f>
        <v>3402</v>
      </c>
    </row>
    <row r="5396" spans="1:16" x14ac:dyDescent="0.25">
      <c r="A5396" s="289" t="s">
        <v>3329</v>
      </c>
      <c r="B5396">
        <v>7</v>
      </c>
      <c r="C5396">
        <v>2921.94</v>
      </c>
      <c r="D5396">
        <v>2.2799999999999998</v>
      </c>
      <c r="E5396" s="289" t="s">
        <v>12214</v>
      </c>
      <c r="F5396">
        <v>5015452254</v>
      </c>
      <c r="G5396" s="276">
        <v>45737</v>
      </c>
      <c r="H5396" s="5">
        <v>20250312672365</v>
      </c>
      <c r="I5396">
        <v>6.5519999999999996</v>
      </c>
      <c r="J5396" s="289" t="s">
        <v>287</v>
      </c>
      <c r="K5396" s="289" t="s">
        <v>12215</v>
      </c>
      <c r="L5396" s="289" t="s">
        <v>275</v>
      </c>
      <c r="M5396" s="289" t="s">
        <v>12216</v>
      </c>
      <c r="N5396" s="289" t="s">
        <v>3790</v>
      </c>
      <c r="O5396" s="289" t="s">
        <v>3332</v>
      </c>
      <c r="P5396" s="289">
        <f>VLOOKUP(CAT_Details[[#This Row],[Delivery Bp Customer Code]],Table6[],2,0)</f>
        <v>3402</v>
      </c>
    </row>
    <row r="5397" spans="1:16" x14ac:dyDescent="0.25">
      <c r="A5397" s="289" t="s">
        <v>3329</v>
      </c>
      <c r="B5397">
        <v>1</v>
      </c>
      <c r="C5397">
        <v>12.7</v>
      </c>
      <c r="D5397">
        <v>0.04</v>
      </c>
      <c r="E5397" s="289" t="s">
        <v>12217</v>
      </c>
      <c r="F5397">
        <v>5015452363</v>
      </c>
      <c r="G5397" s="276">
        <v>45737</v>
      </c>
      <c r="H5397">
        <v>20250313673818</v>
      </c>
      <c r="I5397">
        <v>8.9999999999999993E-3</v>
      </c>
      <c r="J5397" s="289" t="s">
        <v>350</v>
      </c>
      <c r="K5397" s="289" t="s">
        <v>12218</v>
      </c>
      <c r="L5397" s="289" t="s">
        <v>275</v>
      </c>
      <c r="M5397" s="289" t="s">
        <v>12080</v>
      </c>
      <c r="N5397" s="289" t="s">
        <v>3809</v>
      </c>
      <c r="O5397" s="289" t="s">
        <v>3332</v>
      </c>
      <c r="P5397" s="289">
        <f>VLOOKUP(CAT_Details[[#This Row],[Delivery Bp Customer Code]],Table6[],2,0)</f>
        <v>3402</v>
      </c>
    </row>
    <row r="5398" spans="1:16" x14ac:dyDescent="0.25">
      <c r="A5398" s="289" t="s">
        <v>3329</v>
      </c>
      <c r="B5398">
        <v>2</v>
      </c>
      <c r="C5398">
        <v>26</v>
      </c>
      <c r="D5398">
        <v>0.16</v>
      </c>
      <c r="E5398" s="289" t="s">
        <v>12219</v>
      </c>
      <c r="F5398">
        <v>5015482016</v>
      </c>
      <c r="G5398" s="276">
        <v>45737</v>
      </c>
      <c r="H5398">
        <v>20250313673811</v>
      </c>
      <c r="I5398">
        <v>0.14399999999999999</v>
      </c>
      <c r="J5398" s="289" t="s">
        <v>302</v>
      </c>
      <c r="K5398" s="289" t="s">
        <v>12220</v>
      </c>
      <c r="L5398" s="289" t="s">
        <v>275</v>
      </c>
      <c r="M5398" s="289" t="s">
        <v>12221</v>
      </c>
      <c r="N5398" s="289" t="s">
        <v>450</v>
      </c>
      <c r="O5398" s="289" t="s">
        <v>3332</v>
      </c>
      <c r="P5398" s="289">
        <f>VLOOKUP(CAT_Details[[#This Row],[Delivery Bp Customer Code]],Table6[],2,0)</f>
        <v>3402</v>
      </c>
    </row>
    <row r="5399" spans="1:16" x14ac:dyDescent="0.25">
      <c r="A5399" s="289" t="s">
        <v>3329</v>
      </c>
      <c r="B5399">
        <v>13</v>
      </c>
      <c r="C5399">
        <v>650</v>
      </c>
      <c r="D5399">
        <v>8.6999999999999993</v>
      </c>
      <c r="E5399" s="289" t="s">
        <v>12222</v>
      </c>
      <c r="F5399">
        <v>5015482951</v>
      </c>
      <c r="G5399" s="276">
        <v>45737</v>
      </c>
      <c r="H5399" s="5">
        <v>20250318676734</v>
      </c>
      <c r="I5399">
        <v>19.433</v>
      </c>
      <c r="J5399" s="289" t="s">
        <v>273</v>
      </c>
      <c r="K5399" s="289" t="s">
        <v>12223</v>
      </c>
      <c r="L5399" s="289" t="s">
        <v>275</v>
      </c>
      <c r="M5399" s="289" t="s">
        <v>12186</v>
      </c>
      <c r="N5399" s="289" t="s">
        <v>1240</v>
      </c>
      <c r="O5399" s="289" t="s">
        <v>3332</v>
      </c>
      <c r="P5399" s="289">
        <f>VLOOKUP(CAT_Details[[#This Row],[Delivery Bp Customer Code]],Table6[],2,0)</f>
        <v>3402</v>
      </c>
    </row>
    <row r="5400" spans="1:16" x14ac:dyDescent="0.25">
      <c r="A5400" s="289" t="s">
        <v>76</v>
      </c>
      <c r="B5400">
        <v>1</v>
      </c>
      <c r="C5400">
        <v>57</v>
      </c>
      <c r="D5400">
        <v>0.4</v>
      </c>
      <c r="E5400" s="289" t="s">
        <v>12224</v>
      </c>
      <c r="F5400">
        <v>5015420857</v>
      </c>
      <c r="G5400" s="276">
        <v>45737</v>
      </c>
      <c r="H5400">
        <v>20250311671079</v>
      </c>
      <c r="I5400">
        <v>0.57599999999999996</v>
      </c>
      <c r="J5400" s="289" t="s">
        <v>294</v>
      </c>
      <c r="K5400" s="289" t="s">
        <v>12225</v>
      </c>
      <c r="L5400" s="289" t="s">
        <v>275</v>
      </c>
      <c r="M5400" s="289" t="s">
        <v>12108</v>
      </c>
      <c r="N5400" s="289" t="s">
        <v>769</v>
      </c>
      <c r="O5400" s="289" t="s">
        <v>748</v>
      </c>
      <c r="P5400" s="289" t="str">
        <f>VLOOKUP(CAT_Details[[#This Row],[Delivery Bp Customer Code]],Table6[],2,0)</f>
        <v>No Loc</v>
      </c>
    </row>
    <row r="5401" spans="1:16" x14ac:dyDescent="0.25">
      <c r="A5401" s="289" t="s">
        <v>285</v>
      </c>
      <c r="B5401">
        <v>37</v>
      </c>
      <c r="C5401">
        <v>616</v>
      </c>
      <c r="D5401">
        <v>1.61</v>
      </c>
      <c r="E5401" s="289" t="s">
        <v>12226</v>
      </c>
      <c r="F5401">
        <v>5015404397</v>
      </c>
      <c r="G5401" s="276">
        <v>45737</v>
      </c>
      <c r="H5401">
        <v>20250311671157</v>
      </c>
      <c r="I5401">
        <v>0.95699999999999996</v>
      </c>
      <c r="J5401" s="289" t="s">
        <v>294</v>
      </c>
      <c r="K5401" s="289" t="s">
        <v>12227</v>
      </c>
      <c r="L5401" s="289" t="s">
        <v>275</v>
      </c>
      <c r="M5401" s="289" t="s">
        <v>11843</v>
      </c>
      <c r="N5401" s="289" t="s">
        <v>1413</v>
      </c>
      <c r="O5401" s="289" t="s">
        <v>291</v>
      </c>
      <c r="P5401" s="289" t="str">
        <f>VLOOKUP(CAT_Details[[#This Row],[Delivery Bp Customer Code]],Table6[],2,0)</f>
        <v>DX01-L5</v>
      </c>
    </row>
    <row r="5402" spans="1:16" x14ac:dyDescent="0.25">
      <c r="A5402" s="289" t="s">
        <v>285</v>
      </c>
      <c r="B5402">
        <v>1</v>
      </c>
      <c r="C5402">
        <v>76</v>
      </c>
      <c r="D5402">
        <v>0.2</v>
      </c>
      <c r="E5402" s="289" t="s">
        <v>12170</v>
      </c>
      <c r="F5402">
        <v>5015420765</v>
      </c>
      <c r="G5402" s="276">
        <v>45737</v>
      </c>
      <c r="H5402">
        <v>20250310670337</v>
      </c>
      <c r="I5402">
        <v>0.28799999999999998</v>
      </c>
      <c r="J5402" s="289" t="s">
        <v>324</v>
      </c>
      <c r="K5402" s="289" t="s">
        <v>12228</v>
      </c>
      <c r="L5402" s="289" t="s">
        <v>275</v>
      </c>
      <c r="M5402" s="289"/>
      <c r="N5402" s="289" t="s">
        <v>399</v>
      </c>
      <c r="O5402" s="289" t="s">
        <v>291</v>
      </c>
      <c r="P5402" s="289" t="str">
        <f>VLOOKUP(CAT_Details[[#This Row],[Delivery Bp Customer Code]],Table6[],2,0)</f>
        <v>DX01-L5</v>
      </c>
    </row>
    <row r="5403" spans="1:16" x14ac:dyDescent="0.25">
      <c r="A5403" s="289" t="s">
        <v>285</v>
      </c>
      <c r="B5403">
        <v>12</v>
      </c>
      <c r="C5403">
        <v>1860</v>
      </c>
      <c r="D5403">
        <v>5.2</v>
      </c>
      <c r="E5403" s="289" t="s">
        <v>12224</v>
      </c>
      <c r="F5403">
        <v>5015420863</v>
      </c>
      <c r="G5403" s="276">
        <v>45737</v>
      </c>
      <c r="H5403">
        <v>20250311671086</v>
      </c>
      <c r="I5403">
        <v>12.48</v>
      </c>
      <c r="J5403" s="289" t="s">
        <v>294</v>
      </c>
      <c r="K5403" s="289" t="s">
        <v>12229</v>
      </c>
      <c r="L5403" s="289" t="s">
        <v>275</v>
      </c>
      <c r="M5403" s="289" t="s">
        <v>12108</v>
      </c>
      <c r="N5403" s="289" t="s">
        <v>769</v>
      </c>
      <c r="O5403" s="289" t="s">
        <v>291</v>
      </c>
      <c r="P5403" s="289" t="str">
        <f>VLOOKUP(CAT_Details[[#This Row],[Delivery Bp Customer Code]],Table6[],2,0)</f>
        <v>DX01-L5</v>
      </c>
    </row>
    <row r="5404" spans="1:16" x14ac:dyDescent="0.25">
      <c r="A5404" s="289" t="s">
        <v>285</v>
      </c>
      <c r="B5404">
        <v>3</v>
      </c>
      <c r="C5404">
        <v>1008</v>
      </c>
      <c r="D5404">
        <v>1.5</v>
      </c>
      <c r="E5404" s="289" t="s">
        <v>12230</v>
      </c>
      <c r="F5404">
        <v>5015421102</v>
      </c>
      <c r="G5404" s="276">
        <v>45737</v>
      </c>
      <c r="H5404">
        <v>20250312672467</v>
      </c>
      <c r="I5404">
        <v>3.3010000000000002</v>
      </c>
      <c r="J5404" s="289" t="s">
        <v>401</v>
      </c>
      <c r="K5404" s="289" t="s">
        <v>12231</v>
      </c>
      <c r="L5404" s="289" t="s">
        <v>275</v>
      </c>
      <c r="M5404" s="289" t="s">
        <v>12232</v>
      </c>
      <c r="N5404" s="289" t="s">
        <v>673</v>
      </c>
      <c r="O5404" s="289" t="s">
        <v>291</v>
      </c>
      <c r="P5404" s="289" t="str">
        <f>VLOOKUP(CAT_Details[[#This Row],[Delivery Bp Customer Code]],Table6[],2,0)</f>
        <v>DX01-L5</v>
      </c>
    </row>
    <row r="5405" spans="1:16" x14ac:dyDescent="0.25">
      <c r="A5405" s="289" t="s">
        <v>285</v>
      </c>
      <c r="B5405">
        <v>55</v>
      </c>
      <c r="C5405">
        <v>16818</v>
      </c>
      <c r="D5405">
        <v>13.6</v>
      </c>
      <c r="E5405" s="289" t="s">
        <v>12233</v>
      </c>
      <c r="F5405">
        <v>5015422211</v>
      </c>
      <c r="G5405" s="276">
        <v>45737</v>
      </c>
      <c r="H5405">
        <v>20250307669665</v>
      </c>
      <c r="I5405">
        <v>47.231999999999999</v>
      </c>
      <c r="J5405" s="289" t="s">
        <v>401</v>
      </c>
      <c r="K5405" s="289" t="s">
        <v>12234</v>
      </c>
      <c r="L5405" s="289" t="s">
        <v>275</v>
      </c>
      <c r="M5405" s="289" t="s">
        <v>12232</v>
      </c>
      <c r="N5405" s="289" t="s">
        <v>1028</v>
      </c>
      <c r="O5405" s="289" t="s">
        <v>291</v>
      </c>
      <c r="P5405" s="289" t="str">
        <f>VLOOKUP(CAT_Details[[#This Row],[Delivery Bp Customer Code]],Table6[],2,0)</f>
        <v>DX01-L5</v>
      </c>
    </row>
    <row r="5406" spans="1:16" x14ac:dyDescent="0.25">
      <c r="A5406" s="289" t="s">
        <v>285</v>
      </c>
      <c r="B5406">
        <v>14</v>
      </c>
      <c r="C5406">
        <v>4127</v>
      </c>
      <c r="D5406">
        <v>6.44</v>
      </c>
      <c r="E5406" s="289" t="s">
        <v>12235</v>
      </c>
      <c r="F5406">
        <v>5015422272</v>
      </c>
      <c r="G5406" s="276">
        <v>45737</v>
      </c>
      <c r="H5406">
        <v>20250307669654</v>
      </c>
      <c r="I5406">
        <v>10.252000000000001</v>
      </c>
      <c r="J5406" s="289" t="s">
        <v>401</v>
      </c>
      <c r="K5406" s="289" t="s">
        <v>12236</v>
      </c>
      <c r="L5406" s="289" t="s">
        <v>275</v>
      </c>
      <c r="M5406" s="289" t="s">
        <v>12175</v>
      </c>
      <c r="N5406" s="289" t="s">
        <v>1028</v>
      </c>
      <c r="O5406" s="289" t="s">
        <v>291</v>
      </c>
      <c r="P5406" s="289" t="str">
        <f>VLOOKUP(CAT_Details[[#This Row],[Delivery Bp Customer Code]],Table6[],2,0)</f>
        <v>DX01-L5</v>
      </c>
    </row>
    <row r="5407" spans="1:16" x14ac:dyDescent="0.25">
      <c r="A5407" s="289" t="s">
        <v>285</v>
      </c>
      <c r="B5407">
        <v>30</v>
      </c>
      <c r="C5407">
        <v>3480</v>
      </c>
      <c r="D5407">
        <v>8.4</v>
      </c>
      <c r="E5407" s="289" t="s">
        <v>12237</v>
      </c>
      <c r="F5407">
        <v>5015436580</v>
      </c>
      <c r="G5407" s="276">
        <v>45737</v>
      </c>
      <c r="H5407">
        <v>20250312673007</v>
      </c>
      <c r="I5407">
        <v>8.0640000000000001</v>
      </c>
      <c r="J5407" s="289" t="s">
        <v>324</v>
      </c>
      <c r="K5407" s="289" t="s">
        <v>12238</v>
      </c>
      <c r="L5407" s="289" t="s">
        <v>275</v>
      </c>
      <c r="M5407" s="289" t="s">
        <v>12239</v>
      </c>
      <c r="N5407" s="289" t="s">
        <v>579</v>
      </c>
      <c r="O5407" s="289" t="s">
        <v>291</v>
      </c>
      <c r="P5407" s="289" t="str">
        <f>VLOOKUP(CAT_Details[[#This Row],[Delivery Bp Customer Code]],Table6[],2,0)</f>
        <v>DX01-L5</v>
      </c>
    </row>
    <row r="5408" spans="1:16" x14ac:dyDescent="0.25">
      <c r="A5408" s="289" t="s">
        <v>285</v>
      </c>
      <c r="B5408">
        <v>13</v>
      </c>
      <c r="C5408">
        <v>2224</v>
      </c>
      <c r="D5408">
        <v>5.2</v>
      </c>
      <c r="E5408" s="289" t="s">
        <v>12240</v>
      </c>
      <c r="F5408">
        <v>5015436783</v>
      </c>
      <c r="G5408" s="276">
        <v>45737</v>
      </c>
      <c r="H5408">
        <v>20250313673657</v>
      </c>
      <c r="I5408">
        <v>8.16</v>
      </c>
      <c r="J5408" s="289" t="s">
        <v>345</v>
      </c>
      <c r="K5408" s="289" t="s">
        <v>12241</v>
      </c>
      <c r="L5408" s="289" t="s">
        <v>275</v>
      </c>
      <c r="M5408" s="289" t="s">
        <v>11970</v>
      </c>
      <c r="N5408" s="289" t="s">
        <v>348</v>
      </c>
      <c r="O5408" s="289" t="s">
        <v>291</v>
      </c>
      <c r="P5408" s="289" t="str">
        <f>VLOOKUP(CAT_Details[[#This Row],[Delivery Bp Customer Code]],Table6[],2,0)</f>
        <v>DX01-L5</v>
      </c>
    </row>
    <row r="5409" spans="1:16" x14ac:dyDescent="0.25">
      <c r="A5409" s="289" t="s">
        <v>285</v>
      </c>
      <c r="B5409">
        <v>5</v>
      </c>
      <c r="C5409">
        <v>884</v>
      </c>
      <c r="D5409">
        <v>2</v>
      </c>
      <c r="E5409" s="289" t="s">
        <v>12242</v>
      </c>
      <c r="F5409">
        <v>5015451748</v>
      </c>
      <c r="G5409" s="276">
        <v>45737</v>
      </c>
      <c r="H5409">
        <v>20250314674716</v>
      </c>
      <c r="I5409">
        <v>3.8690000000000002</v>
      </c>
      <c r="J5409" s="289" t="s">
        <v>287</v>
      </c>
      <c r="K5409" s="289" t="s">
        <v>12243</v>
      </c>
      <c r="L5409" s="289" t="s">
        <v>275</v>
      </c>
      <c r="M5409" s="289" t="s">
        <v>12244</v>
      </c>
      <c r="N5409" s="289" t="s">
        <v>814</v>
      </c>
      <c r="O5409" s="289" t="s">
        <v>291</v>
      </c>
      <c r="P5409" s="289" t="str">
        <f>VLOOKUP(CAT_Details[[#This Row],[Delivery Bp Customer Code]],Table6[],2,0)</f>
        <v>DX01-L5</v>
      </c>
    </row>
    <row r="5410" spans="1:16" x14ac:dyDescent="0.25">
      <c r="A5410" s="289" t="s">
        <v>285</v>
      </c>
      <c r="B5410">
        <v>1</v>
      </c>
      <c r="C5410">
        <v>180</v>
      </c>
      <c r="D5410">
        <v>0.4</v>
      </c>
      <c r="E5410" s="289" t="s">
        <v>12242</v>
      </c>
      <c r="F5410">
        <v>5015451751</v>
      </c>
      <c r="G5410" s="276">
        <v>45737</v>
      </c>
      <c r="H5410" s="5">
        <v>20250314674720</v>
      </c>
      <c r="I5410">
        <v>0.76800000000000002</v>
      </c>
      <c r="J5410" s="289" t="s">
        <v>287</v>
      </c>
      <c r="K5410" s="289" t="s">
        <v>12245</v>
      </c>
      <c r="L5410" s="289" t="s">
        <v>275</v>
      </c>
      <c r="M5410" s="289" t="s">
        <v>12244</v>
      </c>
      <c r="N5410" s="289" t="s">
        <v>814</v>
      </c>
      <c r="O5410" s="289" t="s">
        <v>291</v>
      </c>
      <c r="P5410" s="289" t="str">
        <f>VLOOKUP(CAT_Details[[#This Row],[Delivery Bp Customer Code]],Table6[],2,0)</f>
        <v>DX01-L5</v>
      </c>
    </row>
    <row r="5411" spans="1:16" x14ac:dyDescent="0.25">
      <c r="A5411" s="289" t="s">
        <v>285</v>
      </c>
      <c r="B5411">
        <v>3</v>
      </c>
      <c r="C5411">
        <v>77</v>
      </c>
      <c r="D5411">
        <v>0.16</v>
      </c>
      <c r="E5411" s="289" t="s">
        <v>12246</v>
      </c>
      <c r="F5411">
        <v>5015452139</v>
      </c>
      <c r="G5411" s="276">
        <v>45737</v>
      </c>
      <c r="H5411" s="5">
        <v>20250312672329</v>
      </c>
      <c r="I5411">
        <v>9.6000000000000002E-2</v>
      </c>
      <c r="J5411" s="289" t="s">
        <v>350</v>
      </c>
      <c r="K5411" s="289" t="s">
        <v>12247</v>
      </c>
      <c r="L5411" s="289" t="s">
        <v>275</v>
      </c>
      <c r="M5411" s="289" t="s">
        <v>12080</v>
      </c>
      <c r="N5411" s="289" t="s">
        <v>360</v>
      </c>
      <c r="O5411" s="289" t="s">
        <v>291</v>
      </c>
      <c r="P5411" s="289" t="str">
        <f>VLOOKUP(CAT_Details[[#This Row],[Delivery Bp Customer Code]],Table6[],2,0)</f>
        <v>DX01-L5</v>
      </c>
    </row>
    <row r="5412" spans="1:16" x14ac:dyDescent="0.25">
      <c r="A5412" s="289" t="s">
        <v>285</v>
      </c>
      <c r="B5412">
        <v>1</v>
      </c>
      <c r="C5412">
        <v>10</v>
      </c>
      <c r="D5412">
        <v>0.03</v>
      </c>
      <c r="E5412" s="289" t="s">
        <v>12248</v>
      </c>
      <c r="F5412">
        <v>5015452200</v>
      </c>
      <c r="G5412" s="276">
        <v>45737</v>
      </c>
      <c r="H5412">
        <v>20250311671658</v>
      </c>
      <c r="I5412">
        <v>1.6E-2</v>
      </c>
      <c r="J5412" s="289" t="s">
        <v>350</v>
      </c>
      <c r="K5412" s="289" t="s">
        <v>12249</v>
      </c>
      <c r="L5412" s="289" t="s">
        <v>275</v>
      </c>
      <c r="M5412" s="289"/>
      <c r="N5412" s="289" t="s">
        <v>2252</v>
      </c>
      <c r="O5412" s="289" t="s">
        <v>291</v>
      </c>
      <c r="P5412" s="289" t="str">
        <f>VLOOKUP(CAT_Details[[#This Row],[Delivery Bp Customer Code]],Table6[],2,0)</f>
        <v>DX01-L5</v>
      </c>
    </row>
    <row r="5413" spans="1:16" x14ac:dyDescent="0.25">
      <c r="A5413" s="289" t="s">
        <v>521</v>
      </c>
      <c r="B5413">
        <v>3</v>
      </c>
      <c r="C5413">
        <v>360</v>
      </c>
      <c r="D5413">
        <v>1.2</v>
      </c>
      <c r="E5413" s="289" t="s">
        <v>12250</v>
      </c>
      <c r="F5413">
        <v>5015436508</v>
      </c>
      <c r="G5413" s="276">
        <v>45737</v>
      </c>
      <c r="H5413" s="5">
        <v>20250313673898</v>
      </c>
      <c r="I5413">
        <v>2.3039999999999998</v>
      </c>
      <c r="J5413" s="289" t="s">
        <v>324</v>
      </c>
      <c r="K5413" s="289" t="s">
        <v>12251</v>
      </c>
      <c r="L5413" s="289" t="s">
        <v>275</v>
      </c>
      <c r="M5413" s="289" t="s">
        <v>12072</v>
      </c>
      <c r="N5413" s="289" t="s">
        <v>531</v>
      </c>
      <c r="O5413" s="289" t="s">
        <v>525</v>
      </c>
      <c r="P5413" s="289" t="str">
        <f>VLOOKUP(CAT_Details[[#This Row],[Delivery Bp Customer Code]],Table6[],2,0)</f>
        <v>No Loc</v>
      </c>
    </row>
    <row r="5414" spans="1:16" x14ac:dyDescent="0.25">
      <c r="A5414" s="289" t="s">
        <v>272</v>
      </c>
      <c r="B5414">
        <v>11</v>
      </c>
      <c r="C5414">
        <v>2070</v>
      </c>
      <c r="D5414">
        <v>4.4000000000000004</v>
      </c>
      <c r="E5414" s="289" t="s">
        <v>12252</v>
      </c>
      <c r="F5414">
        <v>5015376384</v>
      </c>
      <c r="G5414" s="276">
        <v>45737</v>
      </c>
      <c r="H5414">
        <v>20250305667599</v>
      </c>
      <c r="I5414">
        <v>10.56</v>
      </c>
      <c r="J5414" s="289" t="s">
        <v>1435</v>
      </c>
      <c r="K5414" s="289" t="s">
        <v>12253</v>
      </c>
      <c r="L5414" s="289" t="s">
        <v>275</v>
      </c>
      <c r="M5414" s="289" t="s">
        <v>12254</v>
      </c>
      <c r="N5414" s="289" t="s">
        <v>1438</v>
      </c>
      <c r="O5414" s="289" t="s">
        <v>277</v>
      </c>
      <c r="P5414" s="289" t="str">
        <f>VLOOKUP(CAT_Details[[#This Row],[Delivery Bp Customer Code]],Table6[],2,0)</f>
        <v>U2-L5</v>
      </c>
    </row>
    <row r="5415" spans="1:16" x14ac:dyDescent="0.25">
      <c r="A5415" s="289" t="s">
        <v>272</v>
      </c>
      <c r="B5415">
        <v>4</v>
      </c>
      <c r="C5415">
        <v>1780</v>
      </c>
      <c r="D5415">
        <v>1.6</v>
      </c>
      <c r="E5415" s="289" t="s">
        <v>12255</v>
      </c>
      <c r="F5415">
        <v>5015404375</v>
      </c>
      <c r="G5415" s="276">
        <v>45737</v>
      </c>
      <c r="H5415">
        <v>20250306668367</v>
      </c>
      <c r="I5415">
        <v>3.84</v>
      </c>
      <c r="J5415" s="289" t="s">
        <v>324</v>
      </c>
      <c r="K5415" s="289" t="s">
        <v>12256</v>
      </c>
      <c r="L5415" s="289" t="s">
        <v>275</v>
      </c>
      <c r="M5415" s="289" t="s">
        <v>11853</v>
      </c>
      <c r="N5415" s="289" t="s">
        <v>622</v>
      </c>
      <c r="O5415" s="289" t="s">
        <v>277</v>
      </c>
      <c r="P5415" s="289" t="str">
        <f>VLOOKUP(CAT_Details[[#This Row],[Delivery Bp Customer Code]],Table6[],2,0)</f>
        <v>U2-L5</v>
      </c>
    </row>
    <row r="5416" spans="1:16" x14ac:dyDescent="0.25">
      <c r="A5416" s="289" t="s">
        <v>272</v>
      </c>
      <c r="B5416">
        <v>2</v>
      </c>
      <c r="C5416">
        <v>940</v>
      </c>
      <c r="D5416">
        <v>0.8</v>
      </c>
      <c r="E5416" s="289" t="s">
        <v>12170</v>
      </c>
      <c r="F5416">
        <v>5015420766</v>
      </c>
      <c r="G5416" s="276">
        <v>45737</v>
      </c>
      <c r="H5416">
        <v>20250310670331</v>
      </c>
      <c r="I5416">
        <v>0.76800000000000002</v>
      </c>
      <c r="J5416" s="289" t="s">
        <v>324</v>
      </c>
      <c r="K5416" s="289" t="s">
        <v>12257</v>
      </c>
      <c r="L5416" s="289" t="s">
        <v>275</v>
      </c>
      <c r="M5416" s="289" t="s">
        <v>12172</v>
      </c>
      <c r="N5416" s="289" t="s">
        <v>399</v>
      </c>
      <c r="O5416" s="289" t="s">
        <v>277</v>
      </c>
      <c r="P5416" s="289" t="str">
        <f>VLOOKUP(CAT_Details[[#This Row],[Delivery Bp Customer Code]],Table6[],2,0)</f>
        <v>U2-L5</v>
      </c>
    </row>
    <row r="5417" spans="1:16" x14ac:dyDescent="0.25">
      <c r="A5417" s="289" t="s">
        <v>272</v>
      </c>
      <c r="B5417">
        <v>2</v>
      </c>
      <c r="C5417">
        <v>741.2</v>
      </c>
      <c r="D5417">
        <v>0.4</v>
      </c>
      <c r="E5417" s="289" t="s">
        <v>12258</v>
      </c>
      <c r="F5417">
        <v>5015420947</v>
      </c>
      <c r="G5417" s="276">
        <v>45737</v>
      </c>
      <c r="H5417" s="5">
        <v>20250311671336</v>
      </c>
      <c r="I5417">
        <v>0.57599999999999996</v>
      </c>
      <c r="J5417" s="289" t="s">
        <v>294</v>
      </c>
      <c r="K5417" s="289" t="s">
        <v>12259</v>
      </c>
      <c r="L5417" s="289" t="s">
        <v>275</v>
      </c>
      <c r="M5417" s="289" t="s">
        <v>11843</v>
      </c>
      <c r="N5417" s="289" t="s">
        <v>698</v>
      </c>
      <c r="O5417" s="289" t="s">
        <v>277</v>
      </c>
      <c r="P5417" s="289" t="str">
        <f>VLOOKUP(CAT_Details[[#This Row],[Delivery Bp Customer Code]],Table6[],2,0)</f>
        <v>U2-L5</v>
      </c>
    </row>
    <row r="5418" spans="1:16" x14ac:dyDescent="0.25">
      <c r="A5418" s="289" t="s">
        <v>272</v>
      </c>
      <c r="B5418">
        <v>1</v>
      </c>
      <c r="C5418">
        <v>45</v>
      </c>
      <c r="D5418">
        <v>0.2</v>
      </c>
      <c r="E5418" s="289" t="s">
        <v>12205</v>
      </c>
      <c r="F5418">
        <v>5015421048</v>
      </c>
      <c r="G5418" s="276">
        <v>45737</v>
      </c>
      <c r="H5418">
        <v>20250311671083</v>
      </c>
      <c r="I5418">
        <v>0.216</v>
      </c>
      <c r="J5418" s="289" t="s">
        <v>401</v>
      </c>
      <c r="K5418" s="289" t="s">
        <v>12260</v>
      </c>
      <c r="L5418" s="289" t="s">
        <v>275</v>
      </c>
      <c r="M5418" s="289" t="s">
        <v>12175</v>
      </c>
      <c r="N5418" s="289" t="s">
        <v>2533</v>
      </c>
      <c r="O5418" s="289" t="s">
        <v>277</v>
      </c>
      <c r="P5418" s="289" t="str">
        <f>VLOOKUP(CAT_Details[[#This Row],[Delivery Bp Customer Code]],Table6[],2,0)</f>
        <v>U2-L5</v>
      </c>
    </row>
    <row r="5419" spans="1:16" x14ac:dyDescent="0.25">
      <c r="A5419" s="289" t="s">
        <v>272</v>
      </c>
      <c r="B5419">
        <v>1</v>
      </c>
      <c r="C5419">
        <v>64</v>
      </c>
      <c r="D5419">
        <v>0.4</v>
      </c>
      <c r="E5419" s="289" t="s">
        <v>12261</v>
      </c>
      <c r="F5419">
        <v>5015436351</v>
      </c>
      <c r="G5419" s="276">
        <v>45737</v>
      </c>
      <c r="H5419" s="5">
        <v>20250312673140</v>
      </c>
      <c r="I5419">
        <v>1.181</v>
      </c>
      <c r="J5419" s="289" t="s">
        <v>324</v>
      </c>
      <c r="K5419" s="289" t="s">
        <v>12262</v>
      </c>
      <c r="L5419" s="289" t="s">
        <v>275</v>
      </c>
      <c r="M5419" s="289" t="s">
        <v>12072</v>
      </c>
      <c r="N5419" s="289" t="s">
        <v>612</v>
      </c>
      <c r="O5419" s="289" t="s">
        <v>277</v>
      </c>
      <c r="P5419" s="289" t="str">
        <f>VLOOKUP(CAT_Details[[#This Row],[Delivery Bp Customer Code]],Table6[],2,0)</f>
        <v>U2-L5</v>
      </c>
    </row>
    <row r="5420" spans="1:16" x14ac:dyDescent="0.25">
      <c r="A5420" s="289" t="s">
        <v>272</v>
      </c>
      <c r="B5420">
        <v>26</v>
      </c>
      <c r="C5420">
        <v>13260</v>
      </c>
      <c r="D5420">
        <v>10.4</v>
      </c>
      <c r="E5420" s="289" t="s">
        <v>12263</v>
      </c>
      <c r="F5420">
        <v>5015436507</v>
      </c>
      <c r="G5420" s="276">
        <v>45737</v>
      </c>
      <c r="H5420">
        <v>20250313674099</v>
      </c>
      <c r="I5420">
        <v>24.96</v>
      </c>
      <c r="J5420" s="289" t="s">
        <v>324</v>
      </c>
      <c r="K5420" s="289" t="s">
        <v>12264</v>
      </c>
      <c r="L5420" s="289" t="s">
        <v>275</v>
      </c>
      <c r="M5420" s="289" t="s">
        <v>12265</v>
      </c>
      <c r="N5420" s="289" t="s">
        <v>4907</v>
      </c>
      <c r="O5420" s="289" t="s">
        <v>277</v>
      </c>
      <c r="P5420" s="289" t="str">
        <f>VLOOKUP(CAT_Details[[#This Row],[Delivery Bp Customer Code]],Table6[],2,0)</f>
        <v>U2-L5</v>
      </c>
    </row>
    <row r="5421" spans="1:16" x14ac:dyDescent="0.25">
      <c r="A5421" s="289" t="s">
        <v>272</v>
      </c>
      <c r="B5421">
        <v>1</v>
      </c>
      <c r="C5421">
        <v>131</v>
      </c>
      <c r="D5421">
        <v>0.4</v>
      </c>
      <c r="E5421" s="289" t="s">
        <v>12266</v>
      </c>
      <c r="F5421">
        <v>5015436742</v>
      </c>
      <c r="G5421" s="276">
        <v>45737</v>
      </c>
      <c r="H5421">
        <v>20250313673900</v>
      </c>
      <c r="I5421">
        <v>0.96</v>
      </c>
      <c r="J5421" s="289" t="s">
        <v>324</v>
      </c>
      <c r="K5421" s="289" t="s">
        <v>12267</v>
      </c>
      <c r="L5421" s="289" t="s">
        <v>275</v>
      </c>
      <c r="M5421" s="289" t="s">
        <v>12075</v>
      </c>
      <c r="N5421" s="289" t="s">
        <v>616</v>
      </c>
      <c r="O5421" s="289" t="s">
        <v>277</v>
      </c>
      <c r="P5421" s="289" t="str">
        <f>VLOOKUP(CAT_Details[[#This Row],[Delivery Bp Customer Code]],Table6[],2,0)</f>
        <v>U2-L5</v>
      </c>
    </row>
    <row r="5422" spans="1:16" x14ac:dyDescent="0.25">
      <c r="A5422" s="289" t="s">
        <v>272</v>
      </c>
      <c r="B5422">
        <v>15</v>
      </c>
      <c r="C5422">
        <v>975</v>
      </c>
      <c r="D5422">
        <v>6</v>
      </c>
      <c r="E5422" s="289" t="s">
        <v>12268</v>
      </c>
      <c r="F5422">
        <v>5015437458</v>
      </c>
      <c r="G5422" s="276">
        <v>45737</v>
      </c>
      <c r="H5422" s="5">
        <v>20250310670487</v>
      </c>
      <c r="I5422">
        <v>14.4</v>
      </c>
      <c r="J5422" s="289" t="s">
        <v>324</v>
      </c>
      <c r="K5422" s="289" t="s">
        <v>12269</v>
      </c>
      <c r="L5422" s="289" t="s">
        <v>275</v>
      </c>
      <c r="M5422" s="289" t="s">
        <v>12075</v>
      </c>
      <c r="N5422" s="289" t="s">
        <v>562</v>
      </c>
      <c r="O5422" s="289" t="s">
        <v>277</v>
      </c>
      <c r="P5422" s="289" t="str">
        <f>VLOOKUP(CAT_Details[[#This Row],[Delivery Bp Customer Code]],Table6[],2,0)</f>
        <v>U2-L5</v>
      </c>
    </row>
    <row r="5423" spans="1:16" x14ac:dyDescent="0.25">
      <c r="A5423" s="289" t="s">
        <v>272</v>
      </c>
      <c r="B5423">
        <v>46</v>
      </c>
      <c r="C5423">
        <v>4493.32</v>
      </c>
      <c r="D5423">
        <v>18.399999999999999</v>
      </c>
      <c r="E5423" s="289" t="s">
        <v>12270</v>
      </c>
      <c r="F5423">
        <v>5015452337</v>
      </c>
      <c r="G5423" s="276">
        <v>45737</v>
      </c>
      <c r="H5423" s="5">
        <v>20250314674931</v>
      </c>
      <c r="I5423">
        <v>29.030999999999999</v>
      </c>
      <c r="J5423" s="289" t="s">
        <v>350</v>
      </c>
      <c r="K5423" s="289" t="s">
        <v>12271</v>
      </c>
      <c r="L5423" s="289" t="s">
        <v>275</v>
      </c>
      <c r="M5423" s="289" t="s">
        <v>12080</v>
      </c>
      <c r="N5423" s="289" t="s">
        <v>625</v>
      </c>
      <c r="O5423" s="289" t="s">
        <v>277</v>
      </c>
      <c r="P5423" s="289" t="str">
        <f>VLOOKUP(CAT_Details[[#This Row],[Delivery Bp Customer Code]],Table6[],2,0)</f>
        <v>U2-L5</v>
      </c>
    </row>
    <row r="5424" spans="1:16" x14ac:dyDescent="0.25">
      <c r="A5424" s="289" t="s">
        <v>4794</v>
      </c>
      <c r="B5424">
        <v>1</v>
      </c>
      <c r="C5424">
        <v>10</v>
      </c>
      <c r="D5424">
        <v>0.06</v>
      </c>
      <c r="E5424" s="289" t="s">
        <v>12226</v>
      </c>
      <c r="F5424">
        <v>5015404398</v>
      </c>
      <c r="G5424" s="276">
        <v>45737</v>
      </c>
      <c r="H5424">
        <v>20250311671166</v>
      </c>
      <c r="I5424">
        <v>2.5999999999999999E-2</v>
      </c>
      <c r="J5424" s="289" t="s">
        <v>294</v>
      </c>
      <c r="K5424" s="289" t="s">
        <v>12272</v>
      </c>
      <c r="L5424" s="289" t="s">
        <v>275</v>
      </c>
      <c r="M5424" s="289" t="s">
        <v>12273</v>
      </c>
      <c r="N5424" s="289" t="s">
        <v>1413</v>
      </c>
      <c r="O5424" s="289" t="s">
        <v>4798</v>
      </c>
      <c r="P5424" s="289" t="str">
        <f>VLOOKUP(CAT_Details[[#This Row],[Delivery Bp Customer Code]],Table6[],2,0)</f>
        <v>MY02</v>
      </c>
    </row>
    <row r="5425" spans="1:16" x14ac:dyDescent="0.25">
      <c r="A5425" s="289" t="s">
        <v>5576</v>
      </c>
      <c r="B5425">
        <v>8</v>
      </c>
      <c r="C5425">
        <v>4138</v>
      </c>
      <c r="D5425">
        <v>4.46</v>
      </c>
      <c r="E5425" s="289" t="s">
        <v>12274</v>
      </c>
      <c r="F5425">
        <v>5015452308</v>
      </c>
      <c r="G5425" s="276">
        <v>45737</v>
      </c>
      <c r="H5425" s="5">
        <v>20250313673594</v>
      </c>
      <c r="I5425">
        <v>7.9880000000000004</v>
      </c>
      <c r="J5425" s="289" t="s">
        <v>350</v>
      </c>
      <c r="K5425" s="289" t="s">
        <v>12275</v>
      </c>
      <c r="L5425" s="289" t="s">
        <v>275</v>
      </c>
      <c r="M5425" s="289" t="s">
        <v>12080</v>
      </c>
      <c r="N5425" s="289" t="s">
        <v>4178</v>
      </c>
      <c r="O5425" s="289" t="s">
        <v>5579</v>
      </c>
      <c r="P5425" s="289" t="str">
        <f>VLOOKUP(CAT_Details[[#This Row],[Delivery Bp Customer Code]],Table6[],2,0)</f>
        <v>No Loc</v>
      </c>
    </row>
    <row r="5426" spans="1:16" x14ac:dyDescent="0.25">
      <c r="A5426" s="289" t="s">
        <v>278</v>
      </c>
      <c r="B5426">
        <v>6</v>
      </c>
      <c r="C5426">
        <v>5298</v>
      </c>
      <c r="D5426">
        <v>3.45</v>
      </c>
      <c r="E5426" s="289" t="s">
        <v>12276</v>
      </c>
      <c r="F5426">
        <v>5015436865</v>
      </c>
      <c r="G5426" s="276">
        <v>45740</v>
      </c>
      <c r="H5426">
        <v>20250312672526</v>
      </c>
      <c r="I5426">
        <v>8.2799999999999994</v>
      </c>
      <c r="J5426" s="289" t="s">
        <v>324</v>
      </c>
      <c r="K5426" s="289" t="s">
        <v>12277</v>
      </c>
      <c r="L5426" s="289" t="s">
        <v>275</v>
      </c>
      <c r="M5426" s="289" t="s">
        <v>12178</v>
      </c>
      <c r="N5426" s="289" t="s">
        <v>1120</v>
      </c>
      <c r="O5426" s="289" t="s">
        <v>498</v>
      </c>
      <c r="P5426" s="289" t="str">
        <f>VLOOKUP(CAT_Details[[#This Row],[Delivery Bp Customer Code]],Table6[],2,0)</f>
        <v>DK-BM01</v>
      </c>
    </row>
    <row r="5427" spans="1:16" x14ac:dyDescent="0.25">
      <c r="A5427" s="289" t="s">
        <v>278</v>
      </c>
      <c r="B5427">
        <v>4</v>
      </c>
      <c r="C5427">
        <v>803.81</v>
      </c>
      <c r="D5427">
        <v>1.6</v>
      </c>
      <c r="E5427" s="289" t="s">
        <v>12278</v>
      </c>
      <c r="F5427">
        <v>5015467097</v>
      </c>
      <c r="G5427" s="276">
        <v>45740</v>
      </c>
      <c r="H5427" s="5">
        <v>20250317675371</v>
      </c>
      <c r="I5427">
        <v>2.496</v>
      </c>
      <c r="J5427" s="289" t="s">
        <v>280</v>
      </c>
      <c r="K5427" s="289" t="s">
        <v>12279</v>
      </c>
      <c r="L5427" s="289" t="s">
        <v>275</v>
      </c>
      <c r="M5427" s="289" t="s">
        <v>12280</v>
      </c>
      <c r="N5427" s="289" t="s">
        <v>485</v>
      </c>
      <c r="O5427" s="289" t="s">
        <v>498</v>
      </c>
      <c r="P5427" s="289" t="str">
        <f>VLOOKUP(CAT_Details[[#This Row],[Delivery Bp Customer Code]],Table6[],2,0)</f>
        <v>DK-BM01</v>
      </c>
    </row>
    <row r="5428" spans="1:16" x14ac:dyDescent="0.25">
      <c r="A5428" s="289" t="s">
        <v>278</v>
      </c>
      <c r="B5428">
        <v>33</v>
      </c>
      <c r="C5428">
        <v>14850</v>
      </c>
      <c r="D5428">
        <v>13.2</v>
      </c>
      <c r="E5428" s="289" t="s">
        <v>12281</v>
      </c>
      <c r="F5428">
        <v>5015482990</v>
      </c>
      <c r="G5428" s="276">
        <v>45740</v>
      </c>
      <c r="H5428">
        <v>20250312673016</v>
      </c>
      <c r="I5428">
        <v>30.096</v>
      </c>
      <c r="J5428" s="289" t="s">
        <v>280</v>
      </c>
      <c r="K5428" s="289" t="s">
        <v>12282</v>
      </c>
      <c r="L5428" s="289" t="s">
        <v>275</v>
      </c>
      <c r="M5428" s="289" t="s">
        <v>12283</v>
      </c>
      <c r="N5428" s="289" t="s">
        <v>1402</v>
      </c>
      <c r="O5428" s="289" t="s">
        <v>498</v>
      </c>
      <c r="P5428" s="289" t="str">
        <f>VLOOKUP(CAT_Details[[#This Row],[Delivery Bp Customer Code]],Table6[],2,0)</f>
        <v>DK-BM01</v>
      </c>
    </row>
    <row r="5429" spans="1:16" x14ac:dyDescent="0.25">
      <c r="A5429" s="289" t="s">
        <v>278</v>
      </c>
      <c r="B5429">
        <v>10</v>
      </c>
      <c r="C5429">
        <v>5075</v>
      </c>
      <c r="D5429">
        <v>3</v>
      </c>
      <c r="E5429" s="289" t="s">
        <v>12284</v>
      </c>
      <c r="F5429">
        <v>5015483421</v>
      </c>
      <c r="G5429" s="276">
        <v>45740</v>
      </c>
      <c r="H5429">
        <v>20250317676145</v>
      </c>
      <c r="I5429">
        <v>6.5759999999999996</v>
      </c>
      <c r="J5429" s="289" t="s">
        <v>280</v>
      </c>
      <c r="K5429" s="289" t="s">
        <v>12285</v>
      </c>
      <c r="L5429" s="289" t="s">
        <v>275</v>
      </c>
      <c r="M5429" s="289" t="s">
        <v>12280</v>
      </c>
      <c r="N5429" s="289" t="s">
        <v>314</v>
      </c>
      <c r="O5429" s="289" t="s">
        <v>498</v>
      </c>
      <c r="P5429" s="289" t="str">
        <f>VLOOKUP(CAT_Details[[#This Row],[Delivery Bp Customer Code]],Table6[],2,0)</f>
        <v>DK-BM01</v>
      </c>
    </row>
    <row r="5430" spans="1:16" x14ac:dyDescent="0.25">
      <c r="A5430" s="289" t="s">
        <v>278</v>
      </c>
      <c r="B5430">
        <v>1</v>
      </c>
      <c r="C5430">
        <v>300</v>
      </c>
      <c r="D5430">
        <v>0.4</v>
      </c>
      <c r="E5430" s="289" t="s">
        <v>12286</v>
      </c>
      <c r="F5430">
        <v>5015497720</v>
      </c>
      <c r="G5430" s="276">
        <v>45740</v>
      </c>
      <c r="H5430" s="5">
        <v>20250319677833</v>
      </c>
      <c r="I5430">
        <v>0.57599999999999996</v>
      </c>
      <c r="J5430" s="289" t="s">
        <v>273</v>
      </c>
      <c r="K5430" s="289" t="s">
        <v>12287</v>
      </c>
      <c r="L5430" s="289" t="s">
        <v>275</v>
      </c>
      <c r="M5430" s="289" t="s">
        <v>12288</v>
      </c>
      <c r="N5430" s="289" t="s">
        <v>653</v>
      </c>
      <c r="O5430" s="289" t="s">
        <v>498</v>
      </c>
      <c r="P5430" s="289" t="str">
        <f>VLOOKUP(CAT_Details[[#This Row],[Delivery Bp Customer Code]],Table6[],2,0)</f>
        <v>DK-BM01</v>
      </c>
    </row>
    <row r="5431" spans="1:16" x14ac:dyDescent="0.25">
      <c r="A5431" s="289" t="s">
        <v>278</v>
      </c>
      <c r="B5431">
        <v>10</v>
      </c>
      <c r="C5431">
        <v>5300</v>
      </c>
      <c r="D5431">
        <v>4</v>
      </c>
      <c r="E5431" s="289" t="s">
        <v>12286</v>
      </c>
      <c r="F5431">
        <v>5015497721</v>
      </c>
      <c r="G5431" s="276">
        <v>45740</v>
      </c>
      <c r="H5431" s="5">
        <v>20250319677841</v>
      </c>
      <c r="I5431">
        <v>10.368</v>
      </c>
      <c r="J5431" s="289" t="s">
        <v>273</v>
      </c>
      <c r="K5431" s="289" t="s">
        <v>12289</v>
      </c>
      <c r="L5431" s="289" t="s">
        <v>275</v>
      </c>
      <c r="M5431" s="289" t="s">
        <v>12288</v>
      </c>
      <c r="N5431" s="289" t="s">
        <v>653</v>
      </c>
      <c r="O5431" s="289" t="s">
        <v>498</v>
      </c>
      <c r="P5431" s="289" t="str">
        <f>VLOOKUP(CAT_Details[[#This Row],[Delivery Bp Customer Code]],Table6[],2,0)</f>
        <v>DK-BM01</v>
      </c>
    </row>
    <row r="5432" spans="1:16" x14ac:dyDescent="0.25">
      <c r="A5432" s="289" t="s">
        <v>278</v>
      </c>
      <c r="B5432">
        <v>4</v>
      </c>
      <c r="C5432">
        <v>745.47</v>
      </c>
      <c r="D5432">
        <v>1.6</v>
      </c>
      <c r="E5432" s="289" t="s">
        <v>12290</v>
      </c>
      <c r="F5432">
        <v>5015497790</v>
      </c>
      <c r="G5432" s="276">
        <v>45740</v>
      </c>
      <c r="H5432">
        <v>20250318677082</v>
      </c>
      <c r="I5432">
        <v>3.84</v>
      </c>
      <c r="J5432" s="289" t="s">
        <v>273</v>
      </c>
      <c r="K5432" s="289" t="s">
        <v>12291</v>
      </c>
      <c r="L5432" s="289" t="s">
        <v>275</v>
      </c>
      <c r="M5432" s="289" t="s">
        <v>12288</v>
      </c>
      <c r="N5432" s="289" t="s">
        <v>493</v>
      </c>
      <c r="O5432" s="289" t="s">
        <v>498</v>
      </c>
      <c r="P5432" s="289" t="str">
        <f>VLOOKUP(CAT_Details[[#This Row],[Delivery Bp Customer Code]],Table6[],2,0)</f>
        <v>DK-BM01</v>
      </c>
    </row>
    <row r="5433" spans="1:16" x14ac:dyDescent="0.25">
      <c r="A5433" s="289" t="s">
        <v>75</v>
      </c>
      <c r="B5433">
        <v>3</v>
      </c>
      <c r="C5433">
        <v>45.72</v>
      </c>
      <c r="D5433">
        <v>0.18</v>
      </c>
      <c r="E5433" s="289" t="s">
        <v>12292</v>
      </c>
      <c r="F5433">
        <v>5015436416</v>
      </c>
      <c r="G5433" s="276">
        <v>45740</v>
      </c>
      <c r="H5433">
        <v>20250310670613</v>
      </c>
      <c r="I5433">
        <v>8.5999999999999993E-2</v>
      </c>
      <c r="J5433" s="289" t="s">
        <v>3890</v>
      </c>
      <c r="K5433" s="289" t="s">
        <v>12293</v>
      </c>
      <c r="L5433" s="289" t="s">
        <v>275</v>
      </c>
      <c r="M5433" s="289" t="s">
        <v>12294</v>
      </c>
      <c r="N5433" s="289" t="s">
        <v>3896</v>
      </c>
      <c r="O5433" s="289" t="s">
        <v>2173</v>
      </c>
      <c r="P5433" s="289" t="str">
        <f>VLOOKUP(CAT_Details[[#This Row],[Delivery Bp Customer Code]],Table6[],2,0)</f>
        <v>OYL1</v>
      </c>
    </row>
    <row r="5434" spans="1:16" x14ac:dyDescent="0.25">
      <c r="A5434" s="289" t="s">
        <v>75</v>
      </c>
      <c r="B5434">
        <v>40</v>
      </c>
      <c r="C5434">
        <v>12771</v>
      </c>
      <c r="D5434">
        <v>13.34</v>
      </c>
      <c r="E5434" s="289" t="s">
        <v>12295</v>
      </c>
      <c r="F5434">
        <v>5015466923</v>
      </c>
      <c r="G5434" s="276">
        <v>45740</v>
      </c>
      <c r="H5434">
        <v>20250317675738</v>
      </c>
      <c r="I5434">
        <v>25.6</v>
      </c>
      <c r="J5434" s="289" t="s">
        <v>324</v>
      </c>
      <c r="K5434" s="289" t="s">
        <v>12296</v>
      </c>
      <c r="L5434" s="289" t="s">
        <v>275</v>
      </c>
      <c r="M5434" s="289" t="s">
        <v>12297</v>
      </c>
      <c r="N5434" s="289" t="s">
        <v>2172</v>
      </c>
      <c r="O5434" s="289" t="s">
        <v>2173</v>
      </c>
      <c r="P5434" s="289" t="str">
        <f>VLOOKUP(CAT_Details[[#This Row],[Delivery Bp Customer Code]],Table6[],2,0)</f>
        <v>OYL1</v>
      </c>
    </row>
    <row r="5435" spans="1:16" x14ac:dyDescent="0.25">
      <c r="A5435" s="289" t="s">
        <v>75</v>
      </c>
      <c r="B5435">
        <v>1</v>
      </c>
      <c r="C5435">
        <v>65</v>
      </c>
      <c r="D5435">
        <v>0.2</v>
      </c>
      <c r="E5435" s="289" t="s">
        <v>12298</v>
      </c>
      <c r="F5435">
        <v>5015467037</v>
      </c>
      <c r="G5435" s="276">
        <v>45740</v>
      </c>
      <c r="H5435" s="5">
        <v>20250314675225</v>
      </c>
      <c r="I5435">
        <v>0.14399999999999999</v>
      </c>
      <c r="J5435" s="289" t="s">
        <v>280</v>
      </c>
      <c r="K5435" s="289" t="s">
        <v>12299</v>
      </c>
      <c r="L5435" s="289" t="s">
        <v>275</v>
      </c>
      <c r="M5435" s="289" t="s">
        <v>12300</v>
      </c>
      <c r="N5435" s="289" t="s">
        <v>2813</v>
      </c>
      <c r="O5435" s="289" t="s">
        <v>2173</v>
      </c>
      <c r="P5435" s="289" t="str">
        <f>VLOOKUP(CAT_Details[[#This Row],[Delivery Bp Customer Code]],Table6[],2,0)</f>
        <v>OYL1</v>
      </c>
    </row>
    <row r="5436" spans="1:16" x14ac:dyDescent="0.25">
      <c r="A5436" s="289" t="s">
        <v>75</v>
      </c>
      <c r="B5436">
        <v>19</v>
      </c>
      <c r="C5436">
        <v>2255.9499999999998</v>
      </c>
      <c r="D5436">
        <v>7.32</v>
      </c>
      <c r="E5436" s="289" t="s">
        <v>12301</v>
      </c>
      <c r="F5436">
        <v>5015467738</v>
      </c>
      <c r="G5436" s="276">
        <v>45740</v>
      </c>
      <c r="H5436">
        <v>20250314674839</v>
      </c>
      <c r="I5436">
        <v>14.634</v>
      </c>
      <c r="J5436" s="289" t="s">
        <v>280</v>
      </c>
      <c r="K5436" s="289" t="s">
        <v>12302</v>
      </c>
      <c r="L5436" s="289" t="s">
        <v>275</v>
      </c>
      <c r="M5436" s="289" t="s">
        <v>12303</v>
      </c>
      <c r="N5436" s="289" t="s">
        <v>5845</v>
      </c>
      <c r="O5436" s="289" t="s">
        <v>5281</v>
      </c>
      <c r="P5436" s="289" t="str">
        <f>VLOOKUP(CAT_Details[[#This Row],[Delivery Bp Customer Code]],Table6[],2,0)</f>
        <v>DK-LW08</v>
      </c>
    </row>
    <row r="5437" spans="1:16" x14ac:dyDescent="0.25">
      <c r="A5437" s="289" t="s">
        <v>3771</v>
      </c>
      <c r="B5437">
        <v>14</v>
      </c>
      <c r="C5437">
        <v>3701</v>
      </c>
      <c r="D5437">
        <v>7.12</v>
      </c>
      <c r="E5437" s="289" t="s">
        <v>12304</v>
      </c>
      <c r="F5437">
        <v>5015436711</v>
      </c>
      <c r="G5437" s="276">
        <v>45740</v>
      </c>
      <c r="H5437">
        <v>20250311671341</v>
      </c>
      <c r="I5437">
        <v>24.327999999999999</v>
      </c>
      <c r="J5437" s="289" t="s">
        <v>3890</v>
      </c>
      <c r="K5437" s="289" t="s">
        <v>12305</v>
      </c>
      <c r="L5437" s="289" t="s">
        <v>275</v>
      </c>
      <c r="M5437" s="289" t="s">
        <v>12294</v>
      </c>
      <c r="N5437" s="289" t="s">
        <v>3893</v>
      </c>
      <c r="O5437" s="289" t="s">
        <v>4956</v>
      </c>
      <c r="P5437" s="289">
        <f>VLOOKUP(CAT_Details[[#This Row],[Delivery Bp Customer Code]],Table6[],2,0)</f>
        <v>3417</v>
      </c>
    </row>
    <row r="5438" spans="1:16" x14ac:dyDescent="0.25">
      <c r="A5438" s="289" t="s">
        <v>3771</v>
      </c>
      <c r="B5438">
        <v>14</v>
      </c>
      <c r="C5438">
        <v>6020</v>
      </c>
      <c r="D5438">
        <v>5.88</v>
      </c>
      <c r="E5438" s="289" t="s">
        <v>12306</v>
      </c>
      <c r="F5438">
        <v>5015467263</v>
      </c>
      <c r="G5438" s="276">
        <v>45740</v>
      </c>
      <c r="H5438">
        <v>20250311671039</v>
      </c>
      <c r="I5438">
        <v>6.0679999999999996</v>
      </c>
      <c r="J5438" s="289" t="s">
        <v>350</v>
      </c>
      <c r="K5438" s="289" t="s">
        <v>12307</v>
      </c>
      <c r="L5438" s="289" t="s">
        <v>275</v>
      </c>
      <c r="M5438" s="289" t="s">
        <v>12181</v>
      </c>
      <c r="N5438" s="289" t="s">
        <v>4517</v>
      </c>
      <c r="O5438" s="289" t="s">
        <v>3775</v>
      </c>
      <c r="P5438" s="289">
        <f>VLOOKUP(CAT_Details[[#This Row],[Delivery Bp Customer Code]],Table6[],2,0)</f>
        <v>3401</v>
      </c>
    </row>
    <row r="5439" spans="1:16" x14ac:dyDescent="0.25">
      <c r="A5439" s="289" t="s">
        <v>3771</v>
      </c>
      <c r="B5439">
        <v>2</v>
      </c>
      <c r="C5439">
        <v>2108</v>
      </c>
      <c r="D5439">
        <v>0.8</v>
      </c>
      <c r="E5439" s="289" t="s">
        <v>12308</v>
      </c>
      <c r="F5439">
        <v>5015497533</v>
      </c>
      <c r="G5439" s="276">
        <v>45740</v>
      </c>
      <c r="H5439" s="5">
        <v>20250318676913</v>
      </c>
      <c r="I5439">
        <v>1.92</v>
      </c>
      <c r="J5439" s="289" t="s">
        <v>273</v>
      </c>
      <c r="K5439" s="289" t="s">
        <v>12309</v>
      </c>
      <c r="L5439" s="289" t="s">
        <v>275</v>
      </c>
      <c r="M5439" s="289" t="s">
        <v>12288</v>
      </c>
      <c r="N5439" s="289" t="s">
        <v>6071</v>
      </c>
      <c r="O5439" s="289" t="s">
        <v>4956</v>
      </c>
      <c r="P5439" s="289">
        <f>VLOOKUP(CAT_Details[[#This Row],[Delivery Bp Customer Code]],Table6[],2,0)</f>
        <v>3417</v>
      </c>
    </row>
    <row r="5440" spans="1:16" x14ac:dyDescent="0.25">
      <c r="A5440" s="289" t="s">
        <v>3329</v>
      </c>
      <c r="B5440">
        <v>13</v>
      </c>
      <c r="C5440">
        <v>9358</v>
      </c>
      <c r="D5440">
        <v>5.2</v>
      </c>
      <c r="E5440" s="289" t="s">
        <v>12310</v>
      </c>
      <c r="F5440">
        <v>5015421620</v>
      </c>
      <c r="G5440" s="276">
        <v>45740</v>
      </c>
      <c r="H5440" s="5">
        <v>20250310670317</v>
      </c>
      <c r="I5440">
        <v>8.4870000000000001</v>
      </c>
      <c r="J5440" s="289" t="s">
        <v>383</v>
      </c>
      <c r="K5440" s="289" t="s">
        <v>12311</v>
      </c>
      <c r="L5440" s="289" t="s">
        <v>275</v>
      </c>
      <c r="M5440" s="289" t="s">
        <v>12312</v>
      </c>
      <c r="N5440" s="289" t="s">
        <v>3781</v>
      </c>
      <c r="O5440" s="289" t="s">
        <v>3332</v>
      </c>
      <c r="P5440" s="289">
        <f>VLOOKUP(CAT_Details[[#This Row],[Delivery Bp Customer Code]],Table6[],2,0)</f>
        <v>3402</v>
      </c>
    </row>
    <row r="5441" spans="1:16" x14ac:dyDescent="0.25">
      <c r="A5441" s="289" t="s">
        <v>3329</v>
      </c>
      <c r="B5441">
        <v>10</v>
      </c>
      <c r="C5441">
        <v>1166</v>
      </c>
      <c r="D5441">
        <v>2.64</v>
      </c>
      <c r="E5441" s="289" t="s">
        <v>12292</v>
      </c>
      <c r="F5441">
        <v>5015436417</v>
      </c>
      <c r="G5441" s="276">
        <v>45740</v>
      </c>
      <c r="H5441">
        <v>20250313673550</v>
      </c>
      <c r="I5441">
        <v>7.9059999999999997</v>
      </c>
      <c r="J5441" s="289" t="s">
        <v>3890</v>
      </c>
      <c r="K5441" s="289" t="s">
        <v>12313</v>
      </c>
      <c r="L5441" s="289" t="s">
        <v>275</v>
      </c>
      <c r="M5441" s="289" t="s">
        <v>12294</v>
      </c>
      <c r="N5441" s="289" t="s">
        <v>3896</v>
      </c>
      <c r="O5441" s="289" t="s">
        <v>3332</v>
      </c>
      <c r="P5441" s="289">
        <f>VLOOKUP(CAT_Details[[#This Row],[Delivery Bp Customer Code]],Table6[],2,0)</f>
        <v>3402</v>
      </c>
    </row>
    <row r="5442" spans="1:16" x14ac:dyDescent="0.25">
      <c r="A5442" s="289" t="s">
        <v>3329</v>
      </c>
      <c r="B5442">
        <v>8</v>
      </c>
      <c r="C5442">
        <v>1432</v>
      </c>
      <c r="D5442">
        <v>2.66</v>
      </c>
      <c r="E5442" s="289" t="s">
        <v>12314</v>
      </c>
      <c r="F5442">
        <v>5015451754</v>
      </c>
      <c r="G5442" s="276">
        <v>45740</v>
      </c>
      <c r="H5442">
        <v>20250311671030</v>
      </c>
      <c r="I5442">
        <v>4.9649999999999999</v>
      </c>
      <c r="J5442" s="289" t="s">
        <v>287</v>
      </c>
      <c r="K5442" s="289" t="s">
        <v>12315</v>
      </c>
      <c r="L5442" s="289" t="s">
        <v>275</v>
      </c>
      <c r="M5442" s="289" t="s">
        <v>12216</v>
      </c>
      <c r="N5442" s="289" t="s">
        <v>4413</v>
      </c>
      <c r="O5442" s="289" t="s">
        <v>3332</v>
      </c>
      <c r="P5442" s="289">
        <f>VLOOKUP(CAT_Details[[#This Row],[Delivery Bp Customer Code]],Table6[],2,0)</f>
        <v>3402</v>
      </c>
    </row>
    <row r="5443" spans="1:16" x14ac:dyDescent="0.25">
      <c r="A5443" s="289" t="s">
        <v>3329</v>
      </c>
      <c r="B5443">
        <v>1</v>
      </c>
      <c r="C5443">
        <v>70</v>
      </c>
      <c r="D5443">
        <v>0.2</v>
      </c>
      <c r="E5443" s="289" t="s">
        <v>12316</v>
      </c>
      <c r="F5443">
        <v>5015452355</v>
      </c>
      <c r="G5443" s="276">
        <v>45740</v>
      </c>
      <c r="H5443" s="5">
        <v>20250312673076</v>
      </c>
      <c r="I5443">
        <v>0.192</v>
      </c>
      <c r="J5443" s="289" t="s">
        <v>324</v>
      </c>
      <c r="K5443" s="289" t="s">
        <v>12317</v>
      </c>
      <c r="L5443" s="289" t="s">
        <v>275</v>
      </c>
      <c r="M5443" s="289" t="s">
        <v>12318</v>
      </c>
      <c r="N5443" s="289" t="s">
        <v>579</v>
      </c>
      <c r="O5443" s="289" t="s">
        <v>3332</v>
      </c>
      <c r="P5443" s="289">
        <f>VLOOKUP(CAT_Details[[#This Row],[Delivery Bp Customer Code]],Table6[],2,0)</f>
        <v>3402</v>
      </c>
    </row>
    <row r="5444" spans="1:16" x14ac:dyDescent="0.25">
      <c r="A5444" s="289" t="s">
        <v>3329</v>
      </c>
      <c r="B5444">
        <v>1</v>
      </c>
      <c r="C5444">
        <v>27</v>
      </c>
      <c r="D5444">
        <v>0.2</v>
      </c>
      <c r="E5444" s="289" t="s">
        <v>12319</v>
      </c>
      <c r="F5444">
        <v>5015466436</v>
      </c>
      <c r="G5444" s="276">
        <v>45740</v>
      </c>
      <c r="H5444">
        <v>20250312672043</v>
      </c>
      <c r="I5444">
        <v>0.254</v>
      </c>
      <c r="J5444" s="289" t="s">
        <v>350</v>
      </c>
      <c r="K5444" s="289" t="s">
        <v>12320</v>
      </c>
      <c r="L5444" s="289" t="s">
        <v>275</v>
      </c>
      <c r="M5444" s="289" t="s">
        <v>12181</v>
      </c>
      <c r="N5444" s="289" t="s">
        <v>704</v>
      </c>
      <c r="O5444" s="289" t="s">
        <v>3332</v>
      </c>
      <c r="P5444" s="289">
        <f>VLOOKUP(CAT_Details[[#This Row],[Delivery Bp Customer Code]],Table6[],2,0)</f>
        <v>3402</v>
      </c>
    </row>
    <row r="5445" spans="1:16" x14ac:dyDescent="0.25">
      <c r="A5445" s="289" t="s">
        <v>3329</v>
      </c>
      <c r="B5445">
        <v>1</v>
      </c>
      <c r="C5445">
        <v>189</v>
      </c>
      <c r="D5445">
        <v>0.4</v>
      </c>
      <c r="E5445" s="289" t="s">
        <v>12321</v>
      </c>
      <c r="F5445">
        <v>5015466932</v>
      </c>
      <c r="G5445" s="276">
        <v>45740</v>
      </c>
      <c r="H5445">
        <v>20250311671589</v>
      </c>
      <c r="I5445">
        <v>1.44</v>
      </c>
      <c r="J5445" s="289" t="s">
        <v>350</v>
      </c>
      <c r="K5445" s="289" t="s">
        <v>12322</v>
      </c>
      <c r="L5445" s="289" t="s">
        <v>275</v>
      </c>
      <c r="M5445" s="289" t="s">
        <v>12181</v>
      </c>
      <c r="N5445" s="289" t="s">
        <v>3656</v>
      </c>
      <c r="O5445" s="289" t="s">
        <v>3332</v>
      </c>
      <c r="P5445" s="289">
        <f>VLOOKUP(CAT_Details[[#This Row],[Delivery Bp Customer Code]],Table6[],2,0)</f>
        <v>3402</v>
      </c>
    </row>
    <row r="5446" spans="1:16" x14ac:dyDescent="0.25">
      <c r="A5446" s="289" t="s">
        <v>3329</v>
      </c>
      <c r="B5446">
        <v>5</v>
      </c>
      <c r="C5446">
        <v>2465</v>
      </c>
      <c r="D5446">
        <v>2</v>
      </c>
      <c r="E5446" s="289" t="s">
        <v>12323</v>
      </c>
      <c r="F5446">
        <v>5015467033</v>
      </c>
      <c r="G5446" s="276">
        <v>45740</v>
      </c>
      <c r="H5446" s="5">
        <v>20250311671202</v>
      </c>
      <c r="I5446">
        <v>2.88</v>
      </c>
      <c r="J5446" s="289" t="s">
        <v>350</v>
      </c>
      <c r="K5446" s="289" t="s">
        <v>12324</v>
      </c>
      <c r="L5446" s="289" t="s">
        <v>275</v>
      </c>
      <c r="M5446" s="289" t="s">
        <v>12325</v>
      </c>
      <c r="N5446" s="289" t="s">
        <v>3804</v>
      </c>
      <c r="O5446" s="289" t="s">
        <v>3332</v>
      </c>
      <c r="P5446" s="289">
        <f>VLOOKUP(CAT_Details[[#This Row],[Delivery Bp Customer Code]],Table6[],2,0)</f>
        <v>3402</v>
      </c>
    </row>
    <row r="5447" spans="1:16" x14ac:dyDescent="0.25">
      <c r="A5447" s="289" t="s">
        <v>3329</v>
      </c>
      <c r="B5447">
        <v>10</v>
      </c>
      <c r="C5447">
        <v>1595</v>
      </c>
      <c r="D5447">
        <v>4</v>
      </c>
      <c r="E5447" s="289" t="s">
        <v>12326</v>
      </c>
      <c r="F5447">
        <v>5015468296</v>
      </c>
      <c r="G5447" s="276">
        <v>45740</v>
      </c>
      <c r="H5447" s="5">
        <v>20250314674572</v>
      </c>
      <c r="I5447">
        <v>8.16</v>
      </c>
      <c r="J5447" s="289" t="s">
        <v>287</v>
      </c>
      <c r="K5447" s="289" t="s">
        <v>12327</v>
      </c>
      <c r="L5447" s="289" t="s">
        <v>275</v>
      </c>
      <c r="M5447" s="289" t="s">
        <v>12244</v>
      </c>
      <c r="N5447" s="289" t="s">
        <v>468</v>
      </c>
      <c r="O5447" s="289" t="s">
        <v>3332</v>
      </c>
      <c r="P5447" s="289">
        <f>VLOOKUP(CAT_Details[[#This Row],[Delivery Bp Customer Code]],Table6[],2,0)</f>
        <v>3402</v>
      </c>
    </row>
    <row r="5448" spans="1:16" x14ac:dyDescent="0.25">
      <c r="A5448" s="289" t="s">
        <v>76</v>
      </c>
      <c r="B5448">
        <v>2</v>
      </c>
      <c r="C5448">
        <v>104</v>
      </c>
      <c r="D5448">
        <v>1</v>
      </c>
      <c r="E5448" s="289" t="s">
        <v>12328</v>
      </c>
      <c r="F5448">
        <v>5015389457</v>
      </c>
      <c r="G5448" s="276">
        <v>45740</v>
      </c>
      <c r="H5448" s="5">
        <v>20250306668902</v>
      </c>
      <c r="I5448">
        <v>2.3519999999999999</v>
      </c>
      <c r="J5448" s="289" t="s">
        <v>756</v>
      </c>
      <c r="K5448" s="289" t="s">
        <v>12329</v>
      </c>
      <c r="L5448" s="289" t="s">
        <v>275</v>
      </c>
      <c r="M5448" s="289" t="s">
        <v>12330</v>
      </c>
      <c r="N5448" s="289" t="s">
        <v>759</v>
      </c>
      <c r="O5448" s="289" t="s">
        <v>748</v>
      </c>
      <c r="P5448" s="289" t="str">
        <f>VLOOKUP(CAT_Details[[#This Row],[Delivery Bp Customer Code]],Table6[],2,0)</f>
        <v>No Loc</v>
      </c>
    </row>
    <row r="5449" spans="1:16" x14ac:dyDescent="0.25">
      <c r="A5449" s="289" t="s">
        <v>76</v>
      </c>
      <c r="B5449">
        <v>1</v>
      </c>
      <c r="C5449">
        <v>853</v>
      </c>
      <c r="D5449">
        <v>0.26</v>
      </c>
      <c r="E5449" s="289" t="s">
        <v>12331</v>
      </c>
      <c r="F5449">
        <v>5015467034</v>
      </c>
      <c r="G5449" s="276">
        <v>45740</v>
      </c>
      <c r="H5449">
        <v>20250317675670</v>
      </c>
      <c r="I5449">
        <v>0.63700000000000001</v>
      </c>
      <c r="J5449" s="289" t="s">
        <v>350</v>
      </c>
      <c r="K5449" s="289" t="s">
        <v>12332</v>
      </c>
      <c r="L5449" s="289" t="s">
        <v>275</v>
      </c>
      <c r="M5449" s="289" t="s">
        <v>12181</v>
      </c>
      <c r="N5449" s="289" t="s">
        <v>4441</v>
      </c>
      <c r="O5449" s="289" t="s">
        <v>748</v>
      </c>
      <c r="P5449" s="289" t="str">
        <f>VLOOKUP(CAT_Details[[#This Row],[Delivery Bp Customer Code]],Table6[],2,0)</f>
        <v>No Loc</v>
      </c>
    </row>
    <row r="5450" spans="1:16" x14ac:dyDescent="0.25">
      <c r="A5450" s="289" t="s">
        <v>76</v>
      </c>
      <c r="B5450">
        <v>3</v>
      </c>
      <c r="C5450">
        <v>105</v>
      </c>
      <c r="D5450">
        <v>0.6</v>
      </c>
      <c r="E5450" s="289" t="s">
        <v>12333</v>
      </c>
      <c r="F5450">
        <v>5015467408</v>
      </c>
      <c r="G5450" s="276">
        <v>45740</v>
      </c>
      <c r="H5450">
        <v>20250317676001</v>
      </c>
      <c r="I5450">
        <v>1.08</v>
      </c>
      <c r="J5450" s="289" t="s">
        <v>350</v>
      </c>
      <c r="K5450" s="289" t="s">
        <v>12334</v>
      </c>
      <c r="L5450" s="289" t="s">
        <v>275</v>
      </c>
      <c r="M5450" s="289" t="s">
        <v>12181</v>
      </c>
      <c r="N5450" s="289" t="s">
        <v>1279</v>
      </c>
      <c r="O5450" s="289" t="s">
        <v>748</v>
      </c>
      <c r="P5450" s="289" t="str">
        <f>VLOOKUP(CAT_Details[[#This Row],[Delivery Bp Customer Code]],Table6[],2,0)</f>
        <v>No Loc</v>
      </c>
    </row>
    <row r="5451" spans="1:16" x14ac:dyDescent="0.25">
      <c r="A5451" s="289" t="s">
        <v>285</v>
      </c>
      <c r="B5451">
        <v>44</v>
      </c>
      <c r="C5451">
        <v>3740</v>
      </c>
      <c r="D5451">
        <v>8.8000000000000007</v>
      </c>
      <c r="E5451" s="289" t="s">
        <v>12328</v>
      </c>
      <c r="F5451">
        <v>5015389459</v>
      </c>
      <c r="G5451" s="276">
        <v>45740</v>
      </c>
      <c r="H5451">
        <v>20250306668911</v>
      </c>
      <c r="I5451">
        <v>18.585999999999999</v>
      </c>
      <c r="J5451" s="289" t="s">
        <v>756</v>
      </c>
      <c r="K5451" s="289" t="s">
        <v>12335</v>
      </c>
      <c r="L5451" s="289" t="s">
        <v>275</v>
      </c>
      <c r="M5451" s="289" t="s">
        <v>12330</v>
      </c>
      <c r="N5451" s="289" t="s">
        <v>759</v>
      </c>
      <c r="O5451" s="289" t="s">
        <v>291</v>
      </c>
      <c r="P5451" s="289" t="str">
        <f>VLOOKUP(CAT_Details[[#This Row],[Delivery Bp Customer Code]],Table6[],2,0)</f>
        <v>DX01-L5</v>
      </c>
    </row>
    <row r="5452" spans="1:16" x14ac:dyDescent="0.25">
      <c r="A5452" s="289" t="s">
        <v>285</v>
      </c>
      <c r="B5452">
        <v>60</v>
      </c>
      <c r="C5452">
        <v>3506</v>
      </c>
      <c r="D5452">
        <v>13.6</v>
      </c>
      <c r="E5452" s="289" t="s">
        <v>12336</v>
      </c>
      <c r="F5452">
        <v>5015390115</v>
      </c>
      <c r="G5452" s="276">
        <v>45740</v>
      </c>
      <c r="H5452">
        <v>20250306668910</v>
      </c>
      <c r="I5452">
        <v>56.994999999999997</v>
      </c>
      <c r="J5452" s="289" t="s">
        <v>756</v>
      </c>
      <c r="K5452" s="289" t="s">
        <v>12337</v>
      </c>
      <c r="L5452" s="289" t="s">
        <v>275</v>
      </c>
      <c r="M5452" s="289" t="s">
        <v>12338</v>
      </c>
      <c r="N5452" s="289" t="s">
        <v>759</v>
      </c>
      <c r="O5452" s="289" t="s">
        <v>291</v>
      </c>
      <c r="P5452" s="289" t="str">
        <f>VLOOKUP(CAT_Details[[#This Row],[Delivery Bp Customer Code]],Table6[],2,0)</f>
        <v>DX01-L5</v>
      </c>
    </row>
    <row r="5453" spans="1:16" x14ac:dyDescent="0.25">
      <c r="A5453" s="289" t="s">
        <v>285</v>
      </c>
      <c r="B5453">
        <v>41</v>
      </c>
      <c r="C5453">
        <v>6598</v>
      </c>
      <c r="D5453">
        <v>17.5</v>
      </c>
      <c r="E5453" s="289" t="s">
        <v>12339</v>
      </c>
      <c r="F5453">
        <v>5015390371</v>
      </c>
      <c r="G5453" s="276">
        <v>45740</v>
      </c>
      <c r="H5453">
        <v>20250306668909</v>
      </c>
      <c r="I5453">
        <v>40.68</v>
      </c>
      <c r="J5453" s="289" t="s">
        <v>756</v>
      </c>
      <c r="K5453" s="289" t="s">
        <v>12340</v>
      </c>
      <c r="L5453" s="289" t="s">
        <v>275</v>
      </c>
      <c r="M5453" s="289" t="s">
        <v>12341</v>
      </c>
      <c r="N5453" s="289" t="s">
        <v>759</v>
      </c>
      <c r="O5453" s="289" t="s">
        <v>291</v>
      </c>
      <c r="P5453" s="289" t="str">
        <f>VLOOKUP(CAT_Details[[#This Row],[Delivery Bp Customer Code]],Table6[],2,0)</f>
        <v>DX01-L5</v>
      </c>
    </row>
    <row r="5454" spans="1:16" x14ac:dyDescent="0.25">
      <c r="A5454" s="289" t="s">
        <v>285</v>
      </c>
      <c r="B5454">
        <v>2</v>
      </c>
      <c r="C5454">
        <v>570</v>
      </c>
      <c r="D5454">
        <v>0.6</v>
      </c>
      <c r="E5454" s="289" t="s">
        <v>12342</v>
      </c>
      <c r="F5454">
        <v>5015421727</v>
      </c>
      <c r="G5454" s="276">
        <v>45740</v>
      </c>
      <c r="H5454">
        <v>20250311671168</v>
      </c>
      <c r="I5454">
        <v>0.67200000000000004</v>
      </c>
      <c r="J5454" s="289" t="s">
        <v>764</v>
      </c>
      <c r="K5454" s="289" t="s">
        <v>12343</v>
      </c>
      <c r="L5454" s="289" t="s">
        <v>275</v>
      </c>
      <c r="M5454" s="289" t="s">
        <v>11843</v>
      </c>
      <c r="N5454" s="289" t="s">
        <v>766</v>
      </c>
      <c r="O5454" s="289" t="s">
        <v>291</v>
      </c>
      <c r="P5454" s="289" t="str">
        <f>VLOOKUP(CAT_Details[[#This Row],[Delivery Bp Customer Code]],Table6[],2,0)</f>
        <v>DX01-L5</v>
      </c>
    </row>
    <row r="5455" spans="1:16" x14ac:dyDescent="0.25">
      <c r="A5455" s="289" t="s">
        <v>285</v>
      </c>
      <c r="B5455">
        <v>1</v>
      </c>
      <c r="C5455">
        <v>1</v>
      </c>
      <c r="D5455">
        <v>0.03</v>
      </c>
      <c r="E5455" s="289" t="s">
        <v>12344</v>
      </c>
      <c r="F5455">
        <v>5015436372</v>
      </c>
      <c r="G5455" s="276">
        <v>45740</v>
      </c>
      <c r="H5455">
        <v>20250312673097</v>
      </c>
      <c r="I5455">
        <v>1.4E-2</v>
      </c>
      <c r="J5455" s="289" t="s">
        <v>438</v>
      </c>
      <c r="K5455" s="289" t="s">
        <v>12345</v>
      </c>
      <c r="L5455" s="289" t="s">
        <v>275</v>
      </c>
      <c r="M5455" s="289" t="s">
        <v>12087</v>
      </c>
      <c r="N5455" s="289" t="s">
        <v>751</v>
      </c>
      <c r="O5455" s="289" t="s">
        <v>291</v>
      </c>
      <c r="P5455" s="289" t="str">
        <f>VLOOKUP(CAT_Details[[#This Row],[Delivery Bp Customer Code]],Table6[],2,0)</f>
        <v>DX01-L5</v>
      </c>
    </row>
    <row r="5456" spans="1:16" x14ac:dyDescent="0.25">
      <c r="A5456" s="289" t="s">
        <v>285</v>
      </c>
      <c r="B5456">
        <v>24</v>
      </c>
      <c r="C5456">
        <v>1440</v>
      </c>
      <c r="D5456">
        <v>9.6</v>
      </c>
      <c r="E5456" s="289" t="s">
        <v>12346</v>
      </c>
      <c r="F5456">
        <v>5015436618</v>
      </c>
      <c r="G5456" s="276">
        <v>45740</v>
      </c>
      <c r="H5456">
        <v>20250313673683</v>
      </c>
      <c r="I5456">
        <v>23.04</v>
      </c>
      <c r="J5456" s="289" t="s">
        <v>294</v>
      </c>
      <c r="K5456" s="289" t="s">
        <v>12347</v>
      </c>
      <c r="L5456" s="289" t="s">
        <v>275</v>
      </c>
      <c r="M5456" s="289" t="s">
        <v>12108</v>
      </c>
      <c r="N5456" s="289" t="s">
        <v>1181</v>
      </c>
      <c r="O5456" s="289" t="s">
        <v>291</v>
      </c>
      <c r="P5456" s="289" t="str">
        <f>VLOOKUP(CAT_Details[[#This Row],[Delivery Bp Customer Code]],Table6[],2,0)</f>
        <v>DX01-L5</v>
      </c>
    </row>
    <row r="5457" spans="1:16" x14ac:dyDescent="0.25">
      <c r="A5457" s="289" t="s">
        <v>285</v>
      </c>
      <c r="B5457">
        <v>7</v>
      </c>
      <c r="C5457">
        <v>8050</v>
      </c>
      <c r="D5457">
        <v>2.8</v>
      </c>
      <c r="E5457" s="289" t="s">
        <v>12348</v>
      </c>
      <c r="F5457">
        <v>5015451921</v>
      </c>
      <c r="G5457" s="276">
        <v>45740</v>
      </c>
      <c r="H5457" s="5">
        <v>20250314674703</v>
      </c>
      <c r="I5457">
        <v>4.032</v>
      </c>
      <c r="J5457" s="289" t="s">
        <v>324</v>
      </c>
      <c r="K5457" s="289" t="s">
        <v>12349</v>
      </c>
      <c r="L5457" s="289" t="s">
        <v>275</v>
      </c>
      <c r="M5457" s="289" t="s">
        <v>12350</v>
      </c>
      <c r="N5457" s="289" t="s">
        <v>333</v>
      </c>
      <c r="O5457" s="289" t="s">
        <v>291</v>
      </c>
      <c r="P5457" s="289" t="str">
        <f>VLOOKUP(CAT_Details[[#This Row],[Delivery Bp Customer Code]],Table6[],2,0)</f>
        <v>DX01-L5</v>
      </c>
    </row>
    <row r="5458" spans="1:16" x14ac:dyDescent="0.25">
      <c r="A5458" s="289" t="s">
        <v>285</v>
      </c>
      <c r="B5458">
        <v>3</v>
      </c>
      <c r="C5458">
        <v>3450</v>
      </c>
      <c r="D5458">
        <v>1.2</v>
      </c>
      <c r="E5458" s="289" t="s">
        <v>12348</v>
      </c>
      <c r="F5458">
        <v>5015451922</v>
      </c>
      <c r="G5458" s="276">
        <v>45740</v>
      </c>
      <c r="H5458" s="5">
        <v>20250314674698</v>
      </c>
      <c r="I5458">
        <v>1.728</v>
      </c>
      <c r="J5458" s="289" t="s">
        <v>324</v>
      </c>
      <c r="K5458" s="289" t="s">
        <v>12351</v>
      </c>
      <c r="L5458" s="289" t="s">
        <v>275</v>
      </c>
      <c r="M5458" s="289" t="s">
        <v>12350</v>
      </c>
      <c r="N5458" s="289" t="s">
        <v>333</v>
      </c>
      <c r="O5458" s="289" t="s">
        <v>291</v>
      </c>
      <c r="P5458" s="289" t="str">
        <f>VLOOKUP(CAT_Details[[#This Row],[Delivery Bp Customer Code]],Table6[],2,0)</f>
        <v>DX01-L5</v>
      </c>
    </row>
    <row r="5459" spans="1:16" x14ac:dyDescent="0.25">
      <c r="A5459" s="289" t="s">
        <v>285</v>
      </c>
      <c r="B5459">
        <v>19</v>
      </c>
      <c r="C5459">
        <v>3550</v>
      </c>
      <c r="D5459">
        <v>8.1300000000000008</v>
      </c>
      <c r="E5459" s="289" t="s">
        <v>12352</v>
      </c>
      <c r="F5459">
        <v>5015467245</v>
      </c>
      <c r="G5459" s="276">
        <v>45740</v>
      </c>
      <c r="H5459">
        <v>20250314674628</v>
      </c>
      <c r="I5459">
        <v>18.096</v>
      </c>
      <c r="J5459" s="289" t="s">
        <v>280</v>
      </c>
      <c r="K5459" s="289" t="s">
        <v>12353</v>
      </c>
      <c r="L5459" s="289" t="s">
        <v>275</v>
      </c>
      <c r="M5459" s="289" t="s">
        <v>12280</v>
      </c>
      <c r="N5459" s="289" t="s">
        <v>411</v>
      </c>
      <c r="O5459" s="289" t="s">
        <v>291</v>
      </c>
      <c r="P5459" s="289" t="str">
        <f>VLOOKUP(CAT_Details[[#This Row],[Delivery Bp Customer Code]],Table6[],2,0)</f>
        <v>DX01-L5</v>
      </c>
    </row>
    <row r="5460" spans="1:16" x14ac:dyDescent="0.25">
      <c r="A5460" s="289" t="s">
        <v>285</v>
      </c>
      <c r="B5460">
        <v>5</v>
      </c>
      <c r="C5460">
        <v>450</v>
      </c>
      <c r="D5460">
        <v>2</v>
      </c>
      <c r="E5460" s="289" t="s">
        <v>12354</v>
      </c>
      <c r="F5460">
        <v>5015467391</v>
      </c>
      <c r="G5460" s="276">
        <v>45740</v>
      </c>
      <c r="H5460">
        <v>20250317675683</v>
      </c>
      <c r="I5460">
        <v>4.8</v>
      </c>
      <c r="J5460" s="289" t="s">
        <v>350</v>
      </c>
      <c r="K5460" s="289" t="s">
        <v>12355</v>
      </c>
      <c r="L5460" s="289" t="s">
        <v>275</v>
      </c>
      <c r="M5460" s="289" t="s">
        <v>12325</v>
      </c>
      <c r="N5460" s="289" t="s">
        <v>353</v>
      </c>
      <c r="O5460" s="289" t="s">
        <v>291</v>
      </c>
      <c r="P5460" s="289" t="str">
        <f>VLOOKUP(CAT_Details[[#This Row],[Delivery Bp Customer Code]],Table6[],2,0)</f>
        <v>DX01-L5</v>
      </c>
    </row>
    <row r="5461" spans="1:16" x14ac:dyDescent="0.25">
      <c r="A5461" s="289" t="s">
        <v>285</v>
      </c>
      <c r="B5461">
        <v>6</v>
      </c>
      <c r="C5461">
        <v>672</v>
      </c>
      <c r="D5461">
        <v>1.1499999999999999</v>
      </c>
      <c r="E5461" s="289" t="s">
        <v>12356</v>
      </c>
      <c r="F5461">
        <v>5015467406</v>
      </c>
      <c r="G5461" s="276">
        <v>45740</v>
      </c>
      <c r="H5461">
        <v>20250314674526</v>
      </c>
      <c r="I5461">
        <v>1.6419999999999999</v>
      </c>
      <c r="J5461" s="289" t="s">
        <v>350</v>
      </c>
      <c r="K5461" s="289" t="s">
        <v>12357</v>
      </c>
      <c r="L5461" s="289" t="s">
        <v>275</v>
      </c>
      <c r="M5461" s="289" t="s">
        <v>12325</v>
      </c>
      <c r="N5461" s="289" t="s">
        <v>602</v>
      </c>
      <c r="O5461" s="289" t="s">
        <v>291</v>
      </c>
      <c r="P5461" s="289" t="str">
        <f>VLOOKUP(CAT_Details[[#This Row],[Delivery Bp Customer Code]],Table6[],2,0)</f>
        <v>DX01-L5</v>
      </c>
    </row>
    <row r="5462" spans="1:16" x14ac:dyDescent="0.25">
      <c r="A5462" s="289" t="s">
        <v>285</v>
      </c>
      <c r="B5462">
        <v>1</v>
      </c>
      <c r="C5462">
        <v>53</v>
      </c>
      <c r="D5462">
        <v>0.21</v>
      </c>
      <c r="E5462" s="289" t="s">
        <v>12358</v>
      </c>
      <c r="F5462">
        <v>5015467447</v>
      </c>
      <c r="G5462" s="276">
        <v>45740</v>
      </c>
      <c r="H5462">
        <v>20250314674529</v>
      </c>
      <c r="I5462">
        <v>0.13600000000000001</v>
      </c>
      <c r="J5462" s="289" t="s">
        <v>350</v>
      </c>
      <c r="K5462" s="289" t="s">
        <v>12359</v>
      </c>
      <c r="L5462" s="289" t="s">
        <v>275</v>
      </c>
      <c r="M5462" s="289" t="s">
        <v>12181</v>
      </c>
      <c r="N5462" s="289" t="s">
        <v>685</v>
      </c>
      <c r="O5462" s="289" t="s">
        <v>291</v>
      </c>
      <c r="P5462" s="289" t="str">
        <f>VLOOKUP(CAT_Details[[#This Row],[Delivery Bp Customer Code]],Table6[],2,0)</f>
        <v>DX01-L5</v>
      </c>
    </row>
    <row r="5463" spans="1:16" x14ac:dyDescent="0.25">
      <c r="A5463" s="289" t="s">
        <v>285</v>
      </c>
      <c r="B5463">
        <v>3</v>
      </c>
      <c r="C5463">
        <v>582</v>
      </c>
      <c r="D5463">
        <v>0.87</v>
      </c>
      <c r="E5463" s="289" t="s">
        <v>12360</v>
      </c>
      <c r="F5463">
        <v>5015467475</v>
      </c>
      <c r="G5463" s="276">
        <v>45740</v>
      </c>
      <c r="H5463">
        <v>20250317675800</v>
      </c>
      <c r="I5463">
        <v>1.92</v>
      </c>
      <c r="J5463" s="289" t="s">
        <v>350</v>
      </c>
      <c r="K5463" s="289" t="s">
        <v>12361</v>
      </c>
      <c r="L5463" s="289" t="s">
        <v>275</v>
      </c>
      <c r="M5463" s="289" t="s">
        <v>12325</v>
      </c>
      <c r="N5463" s="289" t="s">
        <v>602</v>
      </c>
      <c r="O5463" s="289" t="s">
        <v>291</v>
      </c>
      <c r="P5463" s="289" t="str">
        <f>VLOOKUP(CAT_Details[[#This Row],[Delivery Bp Customer Code]],Table6[],2,0)</f>
        <v>DX01-L5</v>
      </c>
    </row>
    <row r="5464" spans="1:16" x14ac:dyDescent="0.25">
      <c r="A5464" s="289" t="s">
        <v>521</v>
      </c>
      <c r="B5464">
        <v>1</v>
      </c>
      <c r="C5464">
        <v>764</v>
      </c>
      <c r="D5464">
        <v>0.46</v>
      </c>
      <c r="E5464" s="289" t="s">
        <v>12362</v>
      </c>
      <c r="F5464">
        <v>5015452325</v>
      </c>
      <c r="G5464" s="276">
        <v>45740</v>
      </c>
      <c r="H5464" s="5">
        <v>20250314674520</v>
      </c>
      <c r="I5464">
        <v>1.03</v>
      </c>
      <c r="J5464" s="289" t="s">
        <v>294</v>
      </c>
      <c r="K5464" s="289" t="s">
        <v>12363</v>
      </c>
      <c r="L5464" s="289" t="s">
        <v>275</v>
      </c>
      <c r="M5464" s="289" t="s">
        <v>11850</v>
      </c>
      <c r="N5464" s="289" t="s">
        <v>606</v>
      </c>
      <c r="O5464" s="289" t="s">
        <v>525</v>
      </c>
      <c r="P5464" s="289" t="str">
        <f>VLOOKUP(CAT_Details[[#This Row],[Delivery Bp Customer Code]],Table6[],2,0)</f>
        <v>No Loc</v>
      </c>
    </row>
    <row r="5465" spans="1:16" x14ac:dyDescent="0.25">
      <c r="A5465" s="289" t="s">
        <v>272</v>
      </c>
      <c r="B5465">
        <v>5</v>
      </c>
      <c r="C5465">
        <v>2775</v>
      </c>
      <c r="D5465">
        <v>4</v>
      </c>
      <c r="E5465" s="289" t="s">
        <v>12364</v>
      </c>
      <c r="F5465">
        <v>5015436835</v>
      </c>
      <c r="G5465" s="276">
        <v>45740</v>
      </c>
      <c r="H5465">
        <v>20250313673781</v>
      </c>
      <c r="I5465">
        <v>16.32</v>
      </c>
      <c r="J5465" s="289" t="s">
        <v>401</v>
      </c>
      <c r="K5465" s="289" t="s">
        <v>12365</v>
      </c>
      <c r="L5465" s="289" t="s">
        <v>275</v>
      </c>
      <c r="M5465" s="289" t="s">
        <v>12366</v>
      </c>
      <c r="N5465" s="289" t="s">
        <v>465</v>
      </c>
      <c r="O5465" s="289" t="s">
        <v>277</v>
      </c>
      <c r="P5465" s="289" t="str">
        <f>VLOOKUP(CAT_Details[[#This Row],[Delivery Bp Customer Code]],Table6[],2,0)</f>
        <v>U2-L5</v>
      </c>
    </row>
    <row r="5466" spans="1:16" x14ac:dyDescent="0.25">
      <c r="A5466" s="289" t="s">
        <v>272</v>
      </c>
      <c r="B5466">
        <v>1</v>
      </c>
      <c r="C5466">
        <v>769</v>
      </c>
      <c r="D5466">
        <v>0.4</v>
      </c>
      <c r="E5466" s="289" t="s">
        <v>12367</v>
      </c>
      <c r="F5466">
        <v>5015451756</v>
      </c>
      <c r="G5466" s="276">
        <v>45740</v>
      </c>
      <c r="H5466">
        <v>20250312673043</v>
      </c>
      <c r="I5466">
        <v>0.57599999999999996</v>
      </c>
      <c r="J5466" s="289" t="s">
        <v>324</v>
      </c>
      <c r="K5466" s="289" t="s">
        <v>12368</v>
      </c>
      <c r="L5466" s="289" t="s">
        <v>275</v>
      </c>
      <c r="M5466" s="289" t="s">
        <v>12318</v>
      </c>
      <c r="N5466" s="289" t="s">
        <v>701</v>
      </c>
      <c r="O5466" s="289" t="s">
        <v>277</v>
      </c>
      <c r="P5466" s="289" t="str">
        <f>VLOOKUP(CAT_Details[[#This Row],[Delivery Bp Customer Code]],Table6[],2,0)</f>
        <v>U2-L5</v>
      </c>
    </row>
    <row r="5467" spans="1:16" x14ac:dyDescent="0.25">
      <c r="A5467" s="289" t="s">
        <v>272</v>
      </c>
      <c r="B5467">
        <v>51</v>
      </c>
      <c r="C5467">
        <v>1682</v>
      </c>
      <c r="D5467">
        <v>12</v>
      </c>
      <c r="E5467" s="289" t="s">
        <v>12369</v>
      </c>
      <c r="F5467">
        <v>5015451818</v>
      </c>
      <c r="G5467" s="276">
        <v>45740</v>
      </c>
      <c r="H5467">
        <v>20250311671474</v>
      </c>
      <c r="I5467">
        <v>28.032</v>
      </c>
      <c r="J5467" s="289" t="s">
        <v>280</v>
      </c>
      <c r="K5467" s="289" t="s">
        <v>12370</v>
      </c>
      <c r="L5467" s="289" t="s">
        <v>275</v>
      </c>
      <c r="M5467" s="289" t="s">
        <v>12196</v>
      </c>
      <c r="N5467" s="289" t="s">
        <v>1226</v>
      </c>
      <c r="O5467" s="289" t="s">
        <v>277</v>
      </c>
      <c r="P5467" s="289" t="str">
        <f>VLOOKUP(CAT_Details[[#This Row],[Delivery Bp Customer Code]],Table6[],2,0)</f>
        <v>U2-L5</v>
      </c>
    </row>
    <row r="5468" spans="1:16" x14ac:dyDescent="0.25">
      <c r="A5468" s="289" t="s">
        <v>272</v>
      </c>
      <c r="B5468">
        <v>1</v>
      </c>
      <c r="C5468">
        <v>52</v>
      </c>
      <c r="D5468">
        <v>0.2</v>
      </c>
      <c r="E5468" s="289" t="s">
        <v>12319</v>
      </c>
      <c r="F5468">
        <v>5015466434</v>
      </c>
      <c r="G5468" s="276">
        <v>45740</v>
      </c>
      <c r="H5468" s="5">
        <v>20250312672019</v>
      </c>
      <c r="I5468">
        <v>0.35</v>
      </c>
      <c r="J5468" s="289" t="s">
        <v>350</v>
      </c>
      <c r="K5468" s="289" t="s">
        <v>12371</v>
      </c>
      <c r="L5468" s="289" t="s">
        <v>275</v>
      </c>
      <c r="M5468" s="289" t="s">
        <v>12181</v>
      </c>
      <c r="N5468" s="289" t="s">
        <v>704</v>
      </c>
      <c r="O5468" s="289" t="s">
        <v>277</v>
      </c>
      <c r="P5468" s="289" t="str">
        <f>VLOOKUP(CAT_Details[[#This Row],[Delivery Bp Customer Code]],Table6[],2,0)</f>
        <v>U2-L5</v>
      </c>
    </row>
    <row r="5469" spans="1:16" x14ac:dyDescent="0.25">
      <c r="A5469" s="289" t="s">
        <v>272</v>
      </c>
      <c r="B5469">
        <v>1</v>
      </c>
      <c r="C5469">
        <v>135</v>
      </c>
      <c r="D5469">
        <v>0.4</v>
      </c>
      <c r="E5469" s="289" t="s">
        <v>12326</v>
      </c>
      <c r="F5469">
        <v>5015468298</v>
      </c>
      <c r="G5469" s="276">
        <v>45740</v>
      </c>
      <c r="H5469">
        <v>20250314674542</v>
      </c>
      <c r="I5469">
        <v>0.81599999999999995</v>
      </c>
      <c r="J5469" s="289" t="s">
        <v>287</v>
      </c>
      <c r="K5469" s="289" t="s">
        <v>12372</v>
      </c>
      <c r="L5469" s="289" t="s">
        <v>275</v>
      </c>
      <c r="M5469" s="289" t="s">
        <v>12244</v>
      </c>
      <c r="N5469" s="289" t="s">
        <v>468</v>
      </c>
      <c r="O5469" s="289" t="s">
        <v>277</v>
      </c>
      <c r="P5469" s="289" t="str">
        <f>VLOOKUP(CAT_Details[[#This Row],[Delivery Bp Customer Code]],Table6[],2,0)</f>
        <v>U2-L5</v>
      </c>
    </row>
    <row r="5470" spans="1:16" x14ac:dyDescent="0.25">
      <c r="A5470" s="289" t="s">
        <v>272</v>
      </c>
      <c r="B5470">
        <v>3</v>
      </c>
      <c r="C5470">
        <v>36</v>
      </c>
      <c r="D5470">
        <v>0.24</v>
      </c>
      <c r="E5470" s="289" t="s">
        <v>12373</v>
      </c>
      <c r="F5470">
        <v>5015497798</v>
      </c>
      <c r="G5470" s="276">
        <v>45740</v>
      </c>
      <c r="H5470">
        <v>20250314674722</v>
      </c>
      <c r="I5470">
        <v>0.19500000000000001</v>
      </c>
      <c r="J5470" s="289" t="s">
        <v>302</v>
      </c>
      <c r="K5470" s="289" t="s">
        <v>12374</v>
      </c>
      <c r="L5470" s="289" t="s">
        <v>275</v>
      </c>
      <c r="M5470" s="289" t="s">
        <v>12375</v>
      </c>
      <c r="N5470" s="289" t="s">
        <v>450</v>
      </c>
      <c r="O5470" s="289" t="s">
        <v>277</v>
      </c>
      <c r="P5470" s="289" t="str">
        <f>VLOOKUP(CAT_Details[[#This Row],[Delivery Bp Customer Code]],Table6[],2,0)</f>
        <v>U2-L5</v>
      </c>
    </row>
    <row r="5471" spans="1:16" x14ac:dyDescent="0.25">
      <c r="A5471" s="289" t="s">
        <v>278</v>
      </c>
      <c r="B5471">
        <v>6</v>
      </c>
      <c r="C5471">
        <v>2723</v>
      </c>
      <c r="D5471">
        <v>2.4</v>
      </c>
      <c r="E5471" s="289" t="s">
        <v>12376</v>
      </c>
      <c r="F5471">
        <v>5015436318</v>
      </c>
      <c r="G5471" s="276">
        <v>45741</v>
      </c>
      <c r="H5471">
        <v>20250313673822</v>
      </c>
      <c r="I5471">
        <v>3.1680000000000001</v>
      </c>
      <c r="J5471" s="289" t="s">
        <v>317</v>
      </c>
      <c r="K5471" s="289" t="s">
        <v>12377</v>
      </c>
      <c r="L5471" s="289" t="s">
        <v>275</v>
      </c>
      <c r="M5471" s="289" t="s">
        <v>12221</v>
      </c>
      <c r="N5471" s="289" t="s">
        <v>320</v>
      </c>
      <c r="O5471" s="289" t="s">
        <v>498</v>
      </c>
      <c r="P5471" s="289" t="str">
        <f>VLOOKUP(CAT_Details[[#This Row],[Delivery Bp Customer Code]],Table6[],2,0)</f>
        <v>DK-BM01</v>
      </c>
    </row>
    <row r="5472" spans="1:16" x14ac:dyDescent="0.25">
      <c r="A5472" s="289" t="s">
        <v>278</v>
      </c>
      <c r="B5472">
        <v>7</v>
      </c>
      <c r="C5472">
        <v>1792</v>
      </c>
      <c r="D5472">
        <v>2.8</v>
      </c>
      <c r="E5472" s="289" t="s">
        <v>12378</v>
      </c>
      <c r="F5472">
        <v>5015452271</v>
      </c>
      <c r="G5472" s="276">
        <v>45741</v>
      </c>
      <c r="H5472">
        <v>20250314674492</v>
      </c>
      <c r="I5472">
        <v>6.72</v>
      </c>
      <c r="J5472" s="289" t="s">
        <v>853</v>
      </c>
      <c r="K5472" s="289" t="s">
        <v>12379</v>
      </c>
      <c r="L5472" s="289" t="s">
        <v>275</v>
      </c>
      <c r="M5472" s="289" t="s">
        <v>12380</v>
      </c>
      <c r="N5472" s="289" t="s">
        <v>856</v>
      </c>
      <c r="O5472" s="289" t="s">
        <v>498</v>
      </c>
      <c r="P5472" s="289" t="str">
        <f>VLOOKUP(CAT_Details[[#This Row],[Delivery Bp Customer Code]],Table6[],2,0)</f>
        <v>DK-BM01</v>
      </c>
    </row>
    <row r="5473" spans="1:16" x14ac:dyDescent="0.25">
      <c r="A5473" s="289" t="s">
        <v>278</v>
      </c>
      <c r="B5473">
        <v>1</v>
      </c>
      <c r="C5473">
        <v>50</v>
      </c>
      <c r="D5473">
        <v>0.5</v>
      </c>
      <c r="E5473" s="289" t="s">
        <v>12381</v>
      </c>
      <c r="F5473">
        <v>5015466580</v>
      </c>
      <c r="G5473" s="276">
        <v>45741</v>
      </c>
      <c r="H5473">
        <v>20250314675005</v>
      </c>
      <c r="I5473">
        <v>1.2</v>
      </c>
      <c r="J5473" s="289" t="s">
        <v>287</v>
      </c>
      <c r="K5473" s="289" t="s">
        <v>12382</v>
      </c>
      <c r="L5473" s="289" t="s">
        <v>275</v>
      </c>
      <c r="M5473" s="289" t="s">
        <v>12383</v>
      </c>
      <c r="N5473" s="289" t="s">
        <v>889</v>
      </c>
      <c r="O5473" s="289" t="s">
        <v>498</v>
      </c>
      <c r="P5473" s="289" t="str">
        <f>VLOOKUP(CAT_Details[[#This Row],[Delivery Bp Customer Code]],Table6[],2,0)</f>
        <v>DK-BM01</v>
      </c>
    </row>
    <row r="5474" spans="1:16" x14ac:dyDescent="0.25">
      <c r="A5474" s="289" t="s">
        <v>278</v>
      </c>
      <c r="B5474">
        <v>38</v>
      </c>
      <c r="C5474">
        <v>10754</v>
      </c>
      <c r="D5474">
        <v>13.6</v>
      </c>
      <c r="E5474" s="289" t="s">
        <v>12384</v>
      </c>
      <c r="F5474">
        <v>5015467233</v>
      </c>
      <c r="G5474" s="276">
        <v>45741</v>
      </c>
      <c r="H5474">
        <v>20250312672851</v>
      </c>
      <c r="I5474">
        <v>36.479999999999997</v>
      </c>
      <c r="J5474" s="289" t="s">
        <v>324</v>
      </c>
      <c r="K5474" s="289" t="s">
        <v>12385</v>
      </c>
      <c r="L5474" s="289" t="s">
        <v>275</v>
      </c>
      <c r="M5474" s="289" t="s">
        <v>12386</v>
      </c>
      <c r="N5474" s="289" t="s">
        <v>340</v>
      </c>
      <c r="O5474" s="289" t="s">
        <v>498</v>
      </c>
      <c r="P5474" s="289" t="str">
        <f>VLOOKUP(CAT_Details[[#This Row],[Delivery Bp Customer Code]],Table6[],2,0)</f>
        <v>DK-BM01</v>
      </c>
    </row>
    <row r="5475" spans="1:16" x14ac:dyDescent="0.25">
      <c r="A5475" s="289" t="s">
        <v>278</v>
      </c>
      <c r="B5475">
        <v>4</v>
      </c>
      <c r="C5475">
        <v>1096</v>
      </c>
      <c r="D5475">
        <v>1.74</v>
      </c>
      <c r="E5475" s="289" t="s">
        <v>12387</v>
      </c>
      <c r="F5475">
        <v>5015482526</v>
      </c>
      <c r="G5475" s="276">
        <v>45741</v>
      </c>
      <c r="H5475">
        <v>20250318676507</v>
      </c>
      <c r="I5475">
        <v>4.0410000000000004</v>
      </c>
      <c r="J5475" s="289" t="s">
        <v>350</v>
      </c>
      <c r="K5475" s="289" t="s">
        <v>12388</v>
      </c>
      <c r="L5475" s="289" t="s">
        <v>275</v>
      </c>
      <c r="M5475" s="289" t="s">
        <v>12325</v>
      </c>
      <c r="N5475" s="289" t="s">
        <v>940</v>
      </c>
      <c r="O5475" s="289" t="s">
        <v>498</v>
      </c>
      <c r="P5475" s="289" t="str">
        <f>VLOOKUP(CAT_Details[[#This Row],[Delivery Bp Customer Code]],Table6[],2,0)</f>
        <v>DK-BM01</v>
      </c>
    </row>
    <row r="5476" spans="1:16" x14ac:dyDescent="0.25">
      <c r="A5476" s="289" t="s">
        <v>278</v>
      </c>
      <c r="B5476">
        <v>25</v>
      </c>
      <c r="C5476">
        <v>13510</v>
      </c>
      <c r="D5476">
        <v>10</v>
      </c>
      <c r="E5476" s="289" t="s">
        <v>12389</v>
      </c>
      <c r="F5476">
        <v>5015483452</v>
      </c>
      <c r="G5476" s="276">
        <v>45741</v>
      </c>
      <c r="H5476">
        <v>20250318676339</v>
      </c>
      <c r="I5476">
        <v>22.8</v>
      </c>
      <c r="J5476" s="289" t="s">
        <v>350</v>
      </c>
      <c r="K5476" s="289" t="s">
        <v>12390</v>
      </c>
      <c r="L5476" s="289" t="s">
        <v>275</v>
      </c>
      <c r="M5476" s="289" t="s">
        <v>12325</v>
      </c>
      <c r="N5476" s="289" t="s">
        <v>999</v>
      </c>
      <c r="O5476" s="289" t="s">
        <v>498</v>
      </c>
      <c r="P5476" s="289" t="str">
        <f>VLOOKUP(CAT_Details[[#This Row],[Delivery Bp Customer Code]],Table6[],2,0)</f>
        <v>DK-BM01</v>
      </c>
    </row>
    <row r="5477" spans="1:16" x14ac:dyDescent="0.25">
      <c r="A5477" s="289" t="s">
        <v>278</v>
      </c>
      <c r="B5477">
        <v>1</v>
      </c>
      <c r="C5477">
        <v>104</v>
      </c>
      <c r="D5477">
        <v>0.4</v>
      </c>
      <c r="E5477" s="289" t="s">
        <v>12391</v>
      </c>
      <c r="F5477">
        <v>5015497854</v>
      </c>
      <c r="G5477" s="276">
        <v>45741</v>
      </c>
      <c r="H5477">
        <v>20250313674241</v>
      </c>
      <c r="I5477">
        <v>0.48</v>
      </c>
      <c r="J5477" s="289" t="s">
        <v>280</v>
      </c>
      <c r="K5477" s="289" t="s">
        <v>12392</v>
      </c>
      <c r="L5477" s="289" t="s">
        <v>275</v>
      </c>
      <c r="M5477" s="289" t="s">
        <v>12303</v>
      </c>
      <c r="N5477" s="289" t="s">
        <v>636</v>
      </c>
      <c r="O5477" s="289" t="s">
        <v>498</v>
      </c>
      <c r="P5477" s="289" t="str">
        <f>VLOOKUP(CAT_Details[[#This Row],[Delivery Bp Customer Code]],Table6[],2,0)</f>
        <v>DK-BM01</v>
      </c>
    </row>
    <row r="5478" spans="1:16" x14ac:dyDescent="0.25">
      <c r="A5478" s="289" t="s">
        <v>75</v>
      </c>
      <c r="B5478">
        <v>1</v>
      </c>
      <c r="C5478">
        <v>240</v>
      </c>
      <c r="D5478">
        <v>0.4</v>
      </c>
      <c r="E5478" s="289" t="s">
        <v>12376</v>
      </c>
      <c r="F5478">
        <v>5015436320</v>
      </c>
      <c r="G5478" s="276">
        <v>45741</v>
      </c>
      <c r="H5478" s="5">
        <v>20250313673488</v>
      </c>
      <c r="I5478">
        <v>0.52800000000000002</v>
      </c>
      <c r="J5478" s="289" t="s">
        <v>317</v>
      </c>
      <c r="K5478" s="289" t="s">
        <v>12393</v>
      </c>
      <c r="L5478" s="289" t="s">
        <v>275</v>
      </c>
      <c r="M5478" s="289" t="s">
        <v>12221</v>
      </c>
      <c r="N5478" s="289" t="s">
        <v>320</v>
      </c>
      <c r="O5478" s="289" t="s">
        <v>2173</v>
      </c>
      <c r="P5478" s="289" t="str">
        <f>VLOOKUP(CAT_Details[[#This Row],[Delivery Bp Customer Code]],Table6[],2,0)</f>
        <v>OYL1</v>
      </c>
    </row>
    <row r="5479" spans="1:16" x14ac:dyDescent="0.25">
      <c r="A5479" s="289" t="s">
        <v>75</v>
      </c>
      <c r="B5479">
        <v>2</v>
      </c>
      <c r="C5479">
        <v>468</v>
      </c>
      <c r="D5479">
        <v>1.2</v>
      </c>
      <c r="E5479" s="289" t="s">
        <v>12394</v>
      </c>
      <c r="F5479">
        <v>5015467269</v>
      </c>
      <c r="G5479" s="276">
        <v>45741</v>
      </c>
      <c r="H5479">
        <v>20250317675565</v>
      </c>
      <c r="I5479">
        <v>5.76</v>
      </c>
      <c r="J5479" s="289" t="s">
        <v>345</v>
      </c>
      <c r="K5479" s="289" t="s">
        <v>12395</v>
      </c>
      <c r="L5479" s="289" t="s">
        <v>275</v>
      </c>
      <c r="M5479" s="289" t="s">
        <v>12396</v>
      </c>
      <c r="N5479" s="289" t="s">
        <v>4779</v>
      </c>
      <c r="O5479" s="289" t="s">
        <v>5281</v>
      </c>
      <c r="P5479" s="289" t="str">
        <f>VLOOKUP(CAT_Details[[#This Row],[Delivery Bp Customer Code]],Table6[],2,0)</f>
        <v>DK-LW08</v>
      </c>
    </row>
    <row r="5480" spans="1:16" x14ac:dyDescent="0.25">
      <c r="A5480" s="289" t="s">
        <v>75</v>
      </c>
      <c r="B5480">
        <v>1</v>
      </c>
      <c r="C5480">
        <v>160</v>
      </c>
      <c r="D5480">
        <v>0.2</v>
      </c>
      <c r="E5480" s="289" t="s">
        <v>12397</v>
      </c>
      <c r="F5480">
        <v>5015482137</v>
      </c>
      <c r="G5480" s="276">
        <v>45741</v>
      </c>
      <c r="H5480" s="5">
        <v>20250318676730</v>
      </c>
      <c r="I5480">
        <v>0.59</v>
      </c>
      <c r="J5480" s="289" t="s">
        <v>350</v>
      </c>
      <c r="K5480" s="289" t="s">
        <v>12398</v>
      </c>
      <c r="L5480" s="289" t="s">
        <v>275</v>
      </c>
      <c r="M5480" s="289" t="s">
        <v>12325</v>
      </c>
      <c r="N5480" s="289" t="s">
        <v>2177</v>
      </c>
      <c r="O5480" s="289" t="s">
        <v>2173</v>
      </c>
      <c r="P5480" s="289" t="str">
        <f>VLOOKUP(CAT_Details[[#This Row],[Delivery Bp Customer Code]],Table6[],2,0)</f>
        <v>OYL1</v>
      </c>
    </row>
    <row r="5481" spans="1:16" x14ac:dyDescent="0.25">
      <c r="A5481" s="289" t="s">
        <v>75</v>
      </c>
      <c r="B5481">
        <v>33</v>
      </c>
      <c r="C5481">
        <v>12573</v>
      </c>
      <c r="D5481">
        <v>11</v>
      </c>
      <c r="E5481" s="289" t="s">
        <v>12399</v>
      </c>
      <c r="F5481">
        <v>5015482307</v>
      </c>
      <c r="G5481" s="276">
        <v>45741</v>
      </c>
      <c r="H5481">
        <v>20250317675663</v>
      </c>
      <c r="I5481">
        <v>21.12</v>
      </c>
      <c r="J5481" s="289" t="s">
        <v>324</v>
      </c>
      <c r="K5481" s="289" t="s">
        <v>12400</v>
      </c>
      <c r="L5481" s="289" t="s">
        <v>275</v>
      </c>
      <c r="M5481" s="289" t="s">
        <v>12401</v>
      </c>
      <c r="N5481" s="289" t="s">
        <v>2172</v>
      </c>
      <c r="O5481" s="289" t="s">
        <v>2173</v>
      </c>
      <c r="P5481" s="289" t="str">
        <f>VLOOKUP(CAT_Details[[#This Row],[Delivery Bp Customer Code]],Table6[],2,0)</f>
        <v>OYL1</v>
      </c>
    </row>
    <row r="5482" spans="1:16" x14ac:dyDescent="0.25">
      <c r="A5482" s="289" t="s">
        <v>75</v>
      </c>
      <c r="B5482">
        <v>3</v>
      </c>
      <c r="C5482">
        <v>22.44</v>
      </c>
      <c r="D5482">
        <v>0.2</v>
      </c>
      <c r="E5482" s="289" t="s">
        <v>12402</v>
      </c>
      <c r="F5482">
        <v>5015482375</v>
      </c>
      <c r="G5482" s="276">
        <v>45741</v>
      </c>
      <c r="H5482">
        <v>20250317675619</v>
      </c>
      <c r="I5482">
        <v>0.13200000000000001</v>
      </c>
      <c r="J5482" s="289" t="s">
        <v>280</v>
      </c>
      <c r="K5482" s="289" t="s">
        <v>12403</v>
      </c>
      <c r="L5482" s="289" t="s">
        <v>275</v>
      </c>
      <c r="M5482" s="289"/>
      <c r="N5482" s="289" t="s">
        <v>7429</v>
      </c>
      <c r="O5482" s="289" t="s">
        <v>2173</v>
      </c>
      <c r="P5482" s="289" t="str">
        <f>VLOOKUP(CAT_Details[[#This Row],[Delivery Bp Customer Code]],Table6[],2,0)</f>
        <v>OYL1</v>
      </c>
    </row>
    <row r="5483" spans="1:16" x14ac:dyDescent="0.25">
      <c r="A5483" s="289" t="s">
        <v>75</v>
      </c>
      <c r="B5483">
        <v>3</v>
      </c>
      <c r="C5483">
        <v>22.44</v>
      </c>
      <c r="D5483">
        <v>0.2</v>
      </c>
      <c r="E5483" s="289" t="s">
        <v>12402</v>
      </c>
      <c r="F5483">
        <v>5015482377</v>
      </c>
      <c r="G5483" s="276">
        <v>45741</v>
      </c>
      <c r="H5483">
        <v>20250317675607</v>
      </c>
      <c r="I5483">
        <v>0.13200000000000001</v>
      </c>
      <c r="J5483" s="289" t="s">
        <v>280</v>
      </c>
      <c r="K5483" s="289" t="s">
        <v>12404</v>
      </c>
      <c r="L5483" s="289" t="s">
        <v>275</v>
      </c>
      <c r="M5483" s="289" t="s">
        <v>12405</v>
      </c>
      <c r="N5483" s="289" t="s">
        <v>7429</v>
      </c>
      <c r="O5483" s="289" t="s">
        <v>2173</v>
      </c>
      <c r="P5483" s="289" t="str">
        <f>VLOOKUP(CAT_Details[[#This Row],[Delivery Bp Customer Code]],Table6[],2,0)</f>
        <v>OYL1</v>
      </c>
    </row>
    <row r="5484" spans="1:16" x14ac:dyDescent="0.25">
      <c r="A5484" s="289" t="s">
        <v>75</v>
      </c>
      <c r="B5484">
        <v>1</v>
      </c>
      <c r="C5484">
        <v>62</v>
      </c>
      <c r="D5484">
        <v>0.4</v>
      </c>
      <c r="E5484" s="289" t="s">
        <v>12406</v>
      </c>
      <c r="F5484">
        <v>5015482768</v>
      </c>
      <c r="G5484" s="276">
        <v>45741</v>
      </c>
      <c r="H5484">
        <v>20250317675790</v>
      </c>
      <c r="I5484">
        <v>0.96</v>
      </c>
      <c r="J5484" s="289" t="s">
        <v>350</v>
      </c>
      <c r="K5484" s="289" t="s">
        <v>12407</v>
      </c>
      <c r="L5484" s="289" t="s">
        <v>275</v>
      </c>
      <c r="M5484" s="289" t="s">
        <v>12325</v>
      </c>
      <c r="N5484" s="289" t="s">
        <v>2262</v>
      </c>
      <c r="O5484" s="289" t="s">
        <v>2173</v>
      </c>
      <c r="P5484" s="289" t="str">
        <f>VLOOKUP(CAT_Details[[#This Row],[Delivery Bp Customer Code]],Table6[],2,0)</f>
        <v>OYL1</v>
      </c>
    </row>
    <row r="5485" spans="1:16" x14ac:dyDescent="0.25">
      <c r="A5485" s="289" t="s">
        <v>75</v>
      </c>
      <c r="B5485">
        <v>34</v>
      </c>
      <c r="C5485">
        <v>12771</v>
      </c>
      <c r="D5485">
        <v>11.34</v>
      </c>
      <c r="E5485" s="289" t="s">
        <v>12408</v>
      </c>
      <c r="F5485">
        <v>5015497977</v>
      </c>
      <c r="G5485" s="276">
        <v>45741</v>
      </c>
      <c r="H5485">
        <v>20250318676516</v>
      </c>
      <c r="I5485">
        <v>21.76</v>
      </c>
      <c r="J5485" s="289" t="s">
        <v>324</v>
      </c>
      <c r="K5485" s="289" t="s">
        <v>12409</v>
      </c>
      <c r="L5485" s="289" t="s">
        <v>275</v>
      </c>
      <c r="M5485" s="289" t="s">
        <v>12410</v>
      </c>
      <c r="N5485" s="289" t="s">
        <v>2172</v>
      </c>
      <c r="O5485" s="289" t="s">
        <v>2173</v>
      </c>
      <c r="P5485" s="289" t="str">
        <f>VLOOKUP(CAT_Details[[#This Row],[Delivery Bp Customer Code]],Table6[],2,0)</f>
        <v>OYL1</v>
      </c>
    </row>
    <row r="5486" spans="1:16" x14ac:dyDescent="0.25">
      <c r="A5486" s="289" t="s">
        <v>3771</v>
      </c>
      <c r="B5486">
        <v>5</v>
      </c>
      <c r="C5486">
        <v>600</v>
      </c>
      <c r="D5486">
        <v>1.75</v>
      </c>
      <c r="E5486" s="289" t="s">
        <v>12411</v>
      </c>
      <c r="F5486">
        <v>5015404883</v>
      </c>
      <c r="G5486" s="276">
        <v>45741</v>
      </c>
      <c r="H5486" s="5">
        <v>20250305667612</v>
      </c>
      <c r="I5486">
        <v>4.2</v>
      </c>
      <c r="J5486" s="289" t="s">
        <v>1435</v>
      </c>
      <c r="K5486" s="289" t="s">
        <v>12412</v>
      </c>
      <c r="L5486" s="289" t="s">
        <v>275</v>
      </c>
      <c r="M5486" s="289" t="s">
        <v>12254</v>
      </c>
      <c r="N5486" s="289" t="s">
        <v>1438</v>
      </c>
      <c r="O5486" s="289" t="s">
        <v>3775</v>
      </c>
      <c r="P5486" s="289">
        <f>VLOOKUP(CAT_Details[[#This Row],[Delivery Bp Customer Code]],Table6[],2,0)</f>
        <v>3401</v>
      </c>
    </row>
    <row r="5487" spans="1:16" x14ac:dyDescent="0.25">
      <c r="A5487" s="289" t="s">
        <v>3771</v>
      </c>
      <c r="B5487">
        <v>1</v>
      </c>
      <c r="C5487">
        <v>60</v>
      </c>
      <c r="D5487">
        <v>0.4</v>
      </c>
      <c r="E5487" s="289" t="s">
        <v>12413</v>
      </c>
      <c r="F5487">
        <v>5015482642</v>
      </c>
      <c r="G5487" s="276">
        <v>45741</v>
      </c>
      <c r="H5487" s="5">
        <v>20250317675563</v>
      </c>
      <c r="I5487">
        <v>0.66200000000000003</v>
      </c>
      <c r="J5487" s="289" t="s">
        <v>350</v>
      </c>
      <c r="K5487" s="289" t="s">
        <v>12414</v>
      </c>
      <c r="L5487" s="289" t="s">
        <v>275</v>
      </c>
      <c r="M5487" s="289" t="s">
        <v>12415</v>
      </c>
      <c r="N5487" s="289" t="s">
        <v>4959</v>
      </c>
      <c r="O5487" s="289" t="s">
        <v>3775</v>
      </c>
      <c r="P5487" s="289">
        <f>VLOOKUP(CAT_Details[[#This Row],[Delivery Bp Customer Code]],Table6[],2,0)</f>
        <v>3401</v>
      </c>
    </row>
    <row r="5488" spans="1:16" x14ac:dyDescent="0.25">
      <c r="A5488" s="289" t="s">
        <v>3329</v>
      </c>
      <c r="B5488">
        <v>1</v>
      </c>
      <c r="C5488">
        <v>250</v>
      </c>
      <c r="D5488">
        <v>0.38</v>
      </c>
      <c r="E5488" s="289" t="s">
        <v>12416</v>
      </c>
      <c r="F5488">
        <v>5015451727</v>
      </c>
      <c r="G5488" s="276">
        <v>45741</v>
      </c>
      <c r="H5488">
        <v>20250314674962</v>
      </c>
      <c r="I5488">
        <v>0.35799999999999998</v>
      </c>
      <c r="J5488" s="289" t="s">
        <v>294</v>
      </c>
      <c r="K5488" s="289" t="s">
        <v>12417</v>
      </c>
      <c r="L5488" s="289" t="s">
        <v>275</v>
      </c>
      <c r="M5488" s="289" t="s">
        <v>12418</v>
      </c>
      <c r="N5488" s="289" t="s">
        <v>394</v>
      </c>
      <c r="O5488" s="289" t="s">
        <v>3332</v>
      </c>
      <c r="P5488" s="289">
        <f>VLOOKUP(CAT_Details[[#This Row],[Delivery Bp Customer Code]],Table6[],2,0)</f>
        <v>3402</v>
      </c>
    </row>
    <row r="5489" spans="1:16" x14ac:dyDescent="0.25">
      <c r="A5489" s="289" t="s">
        <v>3329</v>
      </c>
      <c r="B5489">
        <v>1</v>
      </c>
      <c r="C5489">
        <v>35</v>
      </c>
      <c r="D5489">
        <v>0.2</v>
      </c>
      <c r="E5489" s="289" t="s">
        <v>12419</v>
      </c>
      <c r="F5489">
        <v>5015451858</v>
      </c>
      <c r="G5489" s="276">
        <v>45741</v>
      </c>
      <c r="H5489">
        <v>20250313674211</v>
      </c>
      <c r="I5489">
        <v>0.48</v>
      </c>
      <c r="J5489" s="289" t="s">
        <v>324</v>
      </c>
      <c r="K5489" s="289" t="s">
        <v>12420</v>
      </c>
      <c r="L5489" s="289" t="s">
        <v>275</v>
      </c>
      <c r="M5489" s="289" t="s">
        <v>12386</v>
      </c>
      <c r="N5489" s="289" t="s">
        <v>375</v>
      </c>
      <c r="O5489" s="289" t="s">
        <v>3332</v>
      </c>
      <c r="P5489" s="289">
        <f>VLOOKUP(CAT_Details[[#This Row],[Delivery Bp Customer Code]],Table6[],2,0)</f>
        <v>3402</v>
      </c>
    </row>
    <row r="5490" spans="1:16" x14ac:dyDescent="0.25">
      <c r="A5490" s="289" t="s">
        <v>3329</v>
      </c>
      <c r="B5490">
        <v>7</v>
      </c>
      <c r="C5490">
        <v>686</v>
      </c>
      <c r="D5490">
        <v>2.6</v>
      </c>
      <c r="E5490" s="289" t="s">
        <v>12421</v>
      </c>
      <c r="F5490">
        <v>5015466852</v>
      </c>
      <c r="G5490" s="276">
        <v>45741</v>
      </c>
      <c r="H5490">
        <v>20250317675641</v>
      </c>
      <c r="I5490">
        <v>6</v>
      </c>
      <c r="J5490" s="289" t="s">
        <v>324</v>
      </c>
      <c r="K5490" s="289" t="s">
        <v>12422</v>
      </c>
      <c r="L5490" s="289" t="s">
        <v>275</v>
      </c>
      <c r="M5490" s="289" t="s">
        <v>12318</v>
      </c>
      <c r="N5490" s="289" t="s">
        <v>616</v>
      </c>
      <c r="O5490" s="289" t="s">
        <v>3332</v>
      </c>
      <c r="P5490" s="289">
        <f>VLOOKUP(CAT_Details[[#This Row],[Delivery Bp Customer Code]],Table6[],2,0)</f>
        <v>3402</v>
      </c>
    </row>
    <row r="5491" spans="1:16" x14ac:dyDescent="0.25">
      <c r="A5491" s="289" t="s">
        <v>3329</v>
      </c>
      <c r="B5491">
        <v>17</v>
      </c>
      <c r="C5491">
        <v>1980</v>
      </c>
      <c r="D5491">
        <v>6.8</v>
      </c>
      <c r="E5491" s="289" t="s">
        <v>12423</v>
      </c>
      <c r="F5491">
        <v>5015482262</v>
      </c>
      <c r="G5491" s="276">
        <v>45741</v>
      </c>
      <c r="H5491">
        <v>20250314675142</v>
      </c>
      <c r="I5491">
        <v>16.32</v>
      </c>
      <c r="J5491" s="289" t="s">
        <v>324</v>
      </c>
      <c r="K5491" s="289" t="s">
        <v>12424</v>
      </c>
      <c r="L5491" s="289" t="s">
        <v>275</v>
      </c>
      <c r="M5491" s="289" t="s">
        <v>12386</v>
      </c>
      <c r="N5491" s="289" t="s">
        <v>3991</v>
      </c>
      <c r="O5491" s="289" t="s">
        <v>3332</v>
      </c>
      <c r="P5491" s="289">
        <f>VLOOKUP(CAT_Details[[#This Row],[Delivery Bp Customer Code]],Table6[],2,0)</f>
        <v>3402</v>
      </c>
    </row>
    <row r="5492" spans="1:16" x14ac:dyDescent="0.25">
      <c r="A5492" s="289" t="s">
        <v>3329</v>
      </c>
      <c r="B5492">
        <v>1</v>
      </c>
      <c r="C5492">
        <v>325</v>
      </c>
      <c r="D5492">
        <v>0.37</v>
      </c>
      <c r="E5492" s="289" t="s">
        <v>12425</v>
      </c>
      <c r="F5492">
        <v>5015482446</v>
      </c>
      <c r="G5492" s="276">
        <v>45741</v>
      </c>
      <c r="H5492">
        <v>20250313674163</v>
      </c>
      <c r="I5492">
        <v>0.61599999999999999</v>
      </c>
      <c r="J5492" s="289" t="s">
        <v>350</v>
      </c>
      <c r="K5492" s="289" t="s">
        <v>12426</v>
      </c>
      <c r="L5492" s="289" t="s">
        <v>275</v>
      </c>
      <c r="M5492" s="289" t="s">
        <v>12325</v>
      </c>
      <c r="N5492" s="289" t="s">
        <v>4425</v>
      </c>
      <c r="O5492" s="289" t="s">
        <v>3332</v>
      </c>
      <c r="P5492" s="289">
        <f>VLOOKUP(CAT_Details[[#This Row],[Delivery Bp Customer Code]],Table6[],2,0)</f>
        <v>3402</v>
      </c>
    </row>
    <row r="5493" spans="1:16" x14ac:dyDescent="0.25">
      <c r="A5493" s="289" t="s">
        <v>3329</v>
      </c>
      <c r="B5493">
        <v>3</v>
      </c>
      <c r="C5493">
        <v>438</v>
      </c>
      <c r="D5493">
        <v>0.85</v>
      </c>
      <c r="E5493" s="289" t="s">
        <v>12427</v>
      </c>
      <c r="F5493">
        <v>5015482502</v>
      </c>
      <c r="G5493" s="276">
        <v>45741</v>
      </c>
      <c r="H5493">
        <v>20250318676774</v>
      </c>
      <c r="I5493">
        <v>1.946</v>
      </c>
      <c r="J5493" s="289" t="s">
        <v>324</v>
      </c>
      <c r="K5493" s="289" t="s">
        <v>12428</v>
      </c>
      <c r="L5493" s="289" t="s">
        <v>275</v>
      </c>
      <c r="M5493" s="289" t="s">
        <v>12386</v>
      </c>
      <c r="N5493" s="289" t="s">
        <v>5079</v>
      </c>
      <c r="O5493" s="289" t="s">
        <v>3332</v>
      </c>
      <c r="P5493" s="289">
        <f>VLOOKUP(CAT_Details[[#This Row],[Delivery Bp Customer Code]],Table6[],2,0)</f>
        <v>3402</v>
      </c>
    </row>
    <row r="5494" spans="1:16" x14ac:dyDescent="0.25">
      <c r="A5494" s="289" t="s">
        <v>3329</v>
      </c>
      <c r="B5494">
        <v>9</v>
      </c>
      <c r="C5494">
        <v>2960</v>
      </c>
      <c r="D5494">
        <v>2.1</v>
      </c>
      <c r="E5494" s="289" t="s">
        <v>12429</v>
      </c>
      <c r="F5494">
        <v>5015482583</v>
      </c>
      <c r="G5494" s="276">
        <v>45741</v>
      </c>
      <c r="H5494">
        <v>20250317675939</v>
      </c>
      <c r="I5494">
        <v>3.024</v>
      </c>
      <c r="J5494" s="289" t="s">
        <v>324</v>
      </c>
      <c r="K5494" s="289" t="s">
        <v>12430</v>
      </c>
      <c r="L5494" s="289" t="s">
        <v>275</v>
      </c>
      <c r="M5494" s="289" t="s">
        <v>12386</v>
      </c>
      <c r="N5494" s="289" t="s">
        <v>453</v>
      </c>
      <c r="O5494" s="289" t="s">
        <v>3332</v>
      </c>
      <c r="P5494" s="289">
        <f>VLOOKUP(CAT_Details[[#This Row],[Delivery Bp Customer Code]],Table6[],2,0)</f>
        <v>3402</v>
      </c>
    </row>
    <row r="5495" spans="1:16" x14ac:dyDescent="0.25">
      <c r="A5495" s="289" t="s">
        <v>3329</v>
      </c>
      <c r="B5495">
        <v>1</v>
      </c>
      <c r="C5495">
        <v>28</v>
      </c>
      <c r="D5495">
        <v>0.2</v>
      </c>
      <c r="E5495" s="289" t="s">
        <v>12431</v>
      </c>
      <c r="F5495">
        <v>5015512926</v>
      </c>
      <c r="G5495" s="276">
        <v>45741</v>
      </c>
      <c r="H5495">
        <v>20250319678120</v>
      </c>
      <c r="I5495">
        <v>0.28799999999999998</v>
      </c>
      <c r="J5495" s="289" t="s">
        <v>302</v>
      </c>
      <c r="K5495" s="289" t="s">
        <v>12432</v>
      </c>
      <c r="L5495" s="289" t="s">
        <v>275</v>
      </c>
      <c r="M5495" s="289" t="s">
        <v>12433</v>
      </c>
      <c r="N5495" s="289" t="s">
        <v>3336</v>
      </c>
      <c r="O5495" s="289" t="s">
        <v>3332</v>
      </c>
      <c r="P5495" s="289">
        <f>VLOOKUP(CAT_Details[[#This Row],[Delivery Bp Customer Code]],Table6[],2,0)</f>
        <v>3402</v>
      </c>
    </row>
    <row r="5496" spans="1:16" x14ac:dyDescent="0.25">
      <c r="A5496" s="289" t="s">
        <v>76</v>
      </c>
      <c r="B5496">
        <v>1</v>
      </c>
      <c r="C5496">
        <v>195</v>
      </c>
      <c r="D5496">
        <v>0.5</v>
      </c>
      <c r="E5496" s="289" t="s">
        <v>12381</v>
      </c>
      <c r="F5496">
        <v>5015466585</v>
      </c>
      <c r="G5496" s="276">
        <v>45741</v>
      </c>
      <c r="H5496">
        <v>20250314674999</v>
      </c>
      <c r="I5496">
        <v>1.2</v>
      </c>
      <c r="J5496" s="289" t="s">
        <v>287</v>
      </c>
      <c r="K5496" s="289" t="s">
        <v>12434</v>
      </c>
      <c r="L5496" s="289" t="s">
        <v>275</v>
      </c>
      <c r="M5496" s="289" t="s">
        <v>12383</v>
      </c>
      <c r="N5496" s="289" t="s">
        <v>889</v>
      </c>
      <c r="O5496" s="289" t="s">
        <v>748</v>
      </c>
      <c r="P5496" s="289" t="str">
        <f>VLOOKUP(CAT_Details[[#This Row],[Delivery Bp Customer Code]],Table6[],2,0)</f>
        <v>No Loc</v>
      </c>
    </row>
    <row r="5497" spans="1:16" x14ac:dyDescent="0.25">
      <c r="A5497" s="289" t="s">
        <v>76</v>
      </c>
      <c r="B5497">
        <v>2</v>
      </c>
      <c r="C5497">
        <v>78.5</v>
      </c>
      <c r="D5497">
        <v>0.8</v>
      </c>
      <c r="E5497" s="289" t="s">
        <v>12435</v>
      </c>
      <c r="F5497">
        <v>5015483208</v>
      </c>
      <c r="G5497" s="276">
        <v>45741</v>
      </c>
      <c r="H5497">
        <v>20250318676685</v>
      </c>
      <c r="I5497">
        <v>0.82599999999999996</v>
      </c>
      <c r="J5497" s="289" t="s">
        <v>287</v>
      </c>
      <c r="K5497" s="289" t="s">
        <v>12436</v>
      </c>
      <c r="L5497" s="289" t="s">
        <v>275</v>
      </c>
      <c r="M5497" s="289" t="s">
        <v>12383</v>
      </c>
      <c r="N5497" s="289" t="s">
        <v>1198</v>
      </c>
      <c r="O5497" s="289" t="s">
        <v>748</v>
      </c>
      <c r="P5497" s="289" t="str">
        <f>VLOOKUP(CAT_Details[[#This Row],[Delivery Bp Customer Code]],Table6[],2,0)</f>
        <v>No Loc</v>
      </c>
    </row>
    <row r="5498" spans="1:16" x14ac:dyDescent="0.25">
      <c r="A5498" s="289" t="s">
        <v>76</v>
      </c>
      <c r="B5498">
        <v>2</v>
      </c>
      <c r="C5498">
        <v>84</v>
      </c>
      <c r="D5498">
        <v>0.8</v>
      </c>
      <c r="E5498" s="289" t="s">
        <v>12437</v>
      </c>
      <c r="F5498">
        <v>5015483476</v>
      </c>
      <c r="G5498" s="276">
        <v>45741</v>
      </c>
      <c r="H5498">
        <v>20250317675615</v>
      </c>
      <c r="I5498">
        <v>1.67</v>
      </c>
      <c r="J5498" s="289" t="s">
        <v>350</v>
      </c>
      <c r="K5498" s="289" t="s">
        <v>12438</v>
      </c>
      <c r="L5498" s="289" t="s">
        <v>275</v>
      </c>
      <c r="M5498" s="289" t="s">
        <v>12439</v>
      </c>
      <c r="N5498" s="289" t="s">
        <v>390</v>
      </c>
      <c r="O5498" s="289" t="s">
        <v>748</v>
      </c>
      <c r="P5498" s="289" t="str">
        <f>VLOOKUP(CAT_Details[[#This Row],[Delivery Bp Customer Code]],Table6[],2,0)</f>
        <v>No Loc</v>
      </c>
    </row>
    <row r="5499" spans="1:16" x14ac:dyDescent="0.25">
      <c r="A5499" s="289" t="s">
        <v>285</v>
      </c>
      <c r="B5499">
        <v>1</v>
      </c>
      <c r="C5499">
        <v>100</v>
      </c>
      <c r="D5499">
        <v>0.5</v>
      </c>
      <c r="E5499" s="289" t="s">
        <v>12440</v>
      </c>
      <c r="F5499">
        <v>5015404637</v>
      </c>
      <c r="G5499" s="276">
        <v>45741</v>
      </c>
      <c r="H5499">
        <v>20250311671766</v>
      </c>
      <c r="I5499">
        <v>1.1759999999999999</v>
      </c>
      <c r="J5499" s="289" t="s">
        <v>756</v>
      </c>
      <c r="K5499" s="289" t="s">
        <v>12441</v>
      </c>
      <c r="L5499" s="289" t="s">
        <v>275</v>
      </c>
      <c r="M5499" s="289" t="s">
        <v>12330</v>
      </c>
      <c r="N5499" s="289" t="s">
        <v>759</v>
      </c>
      <c r="O5499" s="289" t="s">
        <v>291</v>
      </c>
      <c r="P5499" s="289" t="str">
        <f>VLOOKUP(CAT_Details[[#This Row],[Delivery Bp Customer Code]],Table6[],2,0)</f>
        <v>DX01-L5</v>
      </c>
    </row>
    <row r="5500" spans="1:16" x14ac:dyDescent="0.25">
      <c r="A5500" s="289" t="s">
        <v>285</v>
      </c>
      <c r="B5500">
        <v>10</v>
      </c>
      <c r="C5500">
        <v>3000</v>
      </c>
      <c r="D5500">
        <v>2.31</v>
      </c>
      <c r="E5500" s="289" t="s">
        <v>12416</v>
      </c>
      <c r="F5500">
        <v>5015451728</v>
      </c>
      <c r="G5500" s="276">
        <v>45741</v>
      </c>
      <c r="H5500" s="5">
        <v>20250314674612</v>
      </c>
      <c r="I5500">
        <v>3.8679999999999999</v>
      </c>
      <c r="J5500" s="289" t="s">
        <v>294</v>
      </c>
      <c r="K5500" s="289" t="s">
        <v>12442</v>
      </c>
      <c r="L5500" s="289" t="s">
        <v>275</v>
      </c>
      <c r="M5500" s="289" t="s">
        <v>12418</v>
      </c>
      <c r="N5500" s="289" t="s">
        <v>394</v>
      </c>
      <c r="O5500" s="289" t="s">
        <v>291</v>
      </c>
      <c r="P5500" s="289" t="str">
        <f>VLOOKUP(CAT_Details[[#This Row],[Delivery Bp Customer Code]],Table6[],2,0)</f>
        <v>DX01-L5</v>
      </c>
    </row>
    <row r="5501" spans="1:16" x14ac:dyDescent="0.25">
      <c r="A5501" s="289" t="s">
        <v>285</v>
      </c>
      <c r="B5501">
        <v>43</v>
      </c>
      <c r="C5501">
        <v>18900</v>
      </c>
      <c r="D5501">
        <v>13.6</v>
      </c>
      <c r="E5501" s="289" t="s">
        <v>12443</v>
      </c>
      <c r="F5501">
        <v>5015451850</v>
      </c>
      <c r="G5501" s="276">
        <v>45741</v>
      </c>
      <c r="H5501" s="5">
        <v>20250313674235</v>
      </c>
      <c r="I5501">
        <v>41.28</v>
      </c>
      <c r="J5501" s="289" t="s">
        <v>383</v>
      </c>
      <c r="K5501" s="289" t="s">
        <v>12444</v>
      </c>
      <c r="L5501" s="289" t="s">
        <v>275</v>
      </c>
      <c r="M5501" s="289" t="s">
        <v>12312</v>
      </c>
      <c r="N5501" s="289" t="s">
        <v>386</v>
      </c>
      <c r="O5501" s="289" t="s">
        <v>291</v>
      </c>
      <c r="P5501" s="289" t="str">
        <f>VLOOKUP(CAT_Details[[#This Row],[Delivery Bp Customer Code]],Table6[],2,0)</f>
        <v>DX01-L5</v>
      </c>
    </row>
    <row r="5502" spans="1:16" x14ac:dyDescent="0.25">
      <c r="A5502" s="289" t="s">
        <v>285</v>
      </c>
      <c r="B5502">
        <v>4</v>
      </c>
      <c r="C5502">
        <v>392</v>
      </c>
      <c r="D5502">
        <v>1.6</v>
      </c>
      <c r="E5502" s="289" t="s">
        <v>12419</v>
      </c>
      <c r="F5502">
        <v>5015451856</v>
      </c>
      <c r="G5502" s="276">
        <v>45741</v>
      </c>
      <c r="H5502">
        <v>20250313674215</v>
      </c>
      <c r="I5502">
        <v>3.84</v>
      </c>
      <c r="J5502" s="289" t="s">
        <v>324</v>
      </c>
      <c r="K5502" s="289" t="s">
        <v>12445</v>
      </c>
      <c r="L5502" s="289" t="s">
        <v>275</v>
      </c>
      <c r="M5502" s="289" t="s">
        <v>12386</v>
      </c>
      <c r="N5502" s="289" t="s">
        <v>375</v>
      </c>
      <c r="O5502" s="289" t="s">
        <v>291</v>
      </c>
      <c r="P5502" s="289" t="str">
        <f>VLOOKUP(CAT_Details[[#This Row],[Delivery Bp Customer Code]],Table6[],2,0)</f>
        <v>DX01-L5</v>
      </c>
    </row>
    <row r="5503" spans="1:16" x14ac:dyDescent="0.25">
      <c r="A5503" s="289" t="s">
        <v>285</v>
      </c>
      <c r="B5503">
        <v>7</v>
      </c>
      <c r="C5503">
        <v>2800</v>
      </c>
      <c r="D5503">
        <v>3.5</v>
      </c>
      <c r="E5503" s="289" t="s">
        <v>12381</v>
      </c>
      <c r="F5503">
        <v>5015466588</v>
      </c>
      <c r="G5503" s="276">
        <v>45741</v>
      </c>
      <c r="H5503">
        <v>20250314674998</v>
      </c>
      <c r="I5503">
        <v>8.4</v>
      </c>
      <c r="J5503" s="289" t="s">
        <v>287</v>
      </c>
      <c r="K5503" s="289" t="s">
        <v>12446</v>
      </c>
      <c r="L5503" s="289" t="s">
        <v>275</v>
      </c>
      <c r="M5503" s="289" t="s">
        <v>12383</v>
      </c>
      <c r="N5503" s="289" t="s">
        <v>889</v>
      </c>
      <c r="O5503" s="289" t="s">
        <v>291</v>
      </c>
      <c r="P5503" s="289" t="str">
        <f>VLOOKUP(CAT_Details[[#This Row],[Delivery Bp Customer Code]],Table6[],2,0)</f>
        <v>DX01-L5</v>
      </c>
    </row>
    <row r="5504" spans="1:16" x14ac:dyDescent="0.25">
      <c r="A5504" s="289" t="s">
        <v>285</v>
      </c>
      <c r="B5504">
        <v>1</v>
      </c>
      <c r="C5504">
        <v>89</v>
      </c>
      <c r="D5504">
        <v>0.4</v>
      </c>
      <c r="E5504" s="289" t="s">
        <v>12447</v>
      </c>
      <c r="F5504">
        <v>5015466845</v>
      </c>
      <c r="G5504" s="276">
        <v>45741</v>
      </c>
      <c r="H5504">
        <v>20250317675421</v>
      </c>
      <c r="I5504">
        <v>0.38400000000000001</v>
      </c>
      <c r="J5504" s="289" t="s">
        <v>345</v>
      </c>
      <c r="K5504" s="289" t="s">
        <v>12448</v>
      </c>
      <c r="L5504" s="289" t="s">
        <v>275</v>
      </c>
      <c r="M5504" s="289" t="s">
        <v>12449</v>
      </c>
      <c r="N5504" s="289" t="s">
        <v>348</v>
      </c>
      <c r="O5504" s="289" t="s">
        <v>291</v>
      </c>
      <c r="P5504" s="289" t="str">
        <f>VLOOKUP(CAT_Details[[#This Row],[Delivery Bp Customer Code]],Table6[],2,0)</f>
        <v>DX01-L5</v>
      </c>
    </row>
    <row r="5505" spans="1:16" x14ac:dyDescent="0.25">
      <c r="A5505" s="289" t="s">
        <v>285</v>
      </c>
      <c r="B5505">
        <v>6</v>
      </c>
      <c r="C5505">
        <v>6900</v>
      </c>
      <c r="D5505">
        <v>2.4</v>
      </c>
      <c r="E5505" s="289" t="s">
        <v>12450</v>
      </c>
      <c r="F5505">
        <v>5015467182</v>
      </c>
      <c r="G5505" s="276">
        <v>45741</v>
      </c>
      <c r="H5505">
        <v>20250314674706</v>
      </c>
      <c r="I5505">
        <v>3.456</v>
      </c>
      <c r="J5505" s="289" t="s">
        <v>324</v>
      </c>
      <c r="K5505" s="289" t="s">
        <v>12451</v>
      </c>
      <c r="L5505" s="289" t="s">
        <v>275</v>
      </c>
      <c r="M5505" s="289" t="s">
        <v>12452</v>
      </c>
      <c r="N5505" s="289" t="s">
        <v>333</v>
      </c>
      <c r="O5505" s="289" t="s">
        <v>291</v>
      </c>
      <c r="P5505" s="289" t="str">
        <f>VLOOKUP(CAT_Details[[#This Row],[Delivery Bp Customer Code]],Table6[],2,0)</f>
        <v>DX01-L5</v>
      </c>
    </row>
    <row r="5506" spans="1:16" x14ac:dyDescent="0.25">
      <c r="A5506" s="289" t="s">
        <v>285</v>
      </c>
      <c r="B5506">
        <v>26</v>
      </c>
      <c r="C5506">
        <v>5174</v>
      </c>
      <c r="D5506">
        <v>12.68</v>
      </c>
      <c r="E5506" s="289" t="s">
        <v>12453</v>
      </c>
      <c r="F5506">
        <v>5015467203</v>
      </c>
      <c r="G5506" s="276">
        <v>45741</v>
      </c>
      <c r="H5506" s="5">
        <v>20250317675598</v>
      </c>
      <c r="I5506">
        <v>27.378</v>
      </c>
      <c r="J5506" s="289" t="s">
        <v>345</v>
      </c>
      <c r="K5506" s="289" t="s">
        <v>12454</v>
      </c>
      <c r="L5506" s="289" t="s">
        <v>275</v>
      </c>
      <c r="M5506" s="289" t="s">
        <v>12455</v>
      </c>
      <c r="N5506" s="289" t="s">
        <v>415</v>
      </c>
      <c r="O5506" s="289" t="s">
        <v>291</v>
      </c>
      <c r="P5506" s="289" t="str">
        <f>VLOOKUP(CAT_Details[[#This Row],[Delivery Bp Customer Code]],Table6[],2,0)</f>
        <v>DX01-L5</v>
      </c>
    </row>
    <row r="5507" spans="1:16" x14ac:dyDescent="0.25">
      <c r="A5507" s="289" t="s">
        <v>285</v>
      </c>
      <c r="B5507">
        <v>6</v>
      </c>
      <c r="C5507">
        <v>490</v>
      </c>
      <c r="D5507">
        <v>1.7</v>
      </c>
      <c r="E5507" s="289" t="s">
        <v>12456</v>
      </c>
      <c r="F5507">
        <v>5015482334</v>
      </c>
      <c r="G5507" s="276">
        <v>45741</v>
      </c>
      <c r="H5507">
        <v>20250318676684</v>
      </c>
      <c r="I5507">
        <v>3.8879999999999999</v>
      </c>
      <c r="J5507" s="289" t="s">
        <v>350</v>
      </c>
      <c r="K5507" s="289" t="s">
        <v>12457</v>
      </c>
      <c r="L5507" s="289" t="s">
        <v>275</v>
      </c>
      <c r="M5507" s="289" t="s">
        <v>12439</v>
      </c>
      <c r="N5507" s="289" t="s">
        <v>430</v>
      </c>
      <c r="O5507" s="289" t="s">
        <v>291</v>
      </c>
      <c r="P5507" s="289" t="str">
        <f>VLOOKUP(CAT_Details[[#This Row],[Delivery Bp Customer Code]],Table6[],2,0)</f>
        <v>DX01-L5</v>
      </c>
    </row>
    <row r="5508" spans="1:16" x14ac:dyDescent="0.25">
      <c r="A5508" s="289" t="s">
        <v>285</v>
      </c>
      <c r="B5508">
        <v>7</v>
      </c>
      <c r="C5508">
        <v>200</v>
      </c>
      <c r="D5508">
        <v>0.9</v>
      </c>
      <c r="E5508" s="289" t="s">
        <v>12458</v>
      </c>
      <c r="F5508">
        <v>5015482357</v>
      </c>
      <c r="G5508" s="276">
        <v>45741</v>
      </c>
      <c r="H5508">
        <v>20250318676448</v>
      </c>
      <c r="I5508">
        <v>1.38</v>
      </c>
      <c r="J5508" s="289" t="s">
        <v>350</v>
      </c>
      <c r="K5508" s="289" t="s">
        <v>12459</v>
      </c>
      <c r="L5508" s="289" t="s">
        <v>275</v>
      </c>
      <c r="M5508" s="289" t="s">
        <v>12460</v>
      </c>
      <c r="N5508" s="289" t="s">
        <v>378</v>
      </c>
      <c r="O5508" s="289" t="s">
        <v>291</v>
      </c>
      <c r="P5508" s="289" t="str">
        <f>VLOOKUP(CAT_Details[[#This Row],[Delivery Bp Customer Code]],Table6[],2,0)</f>
        <v>DX01-L5</v>
      </c>
    </row>
    <row r="5509" spans="1:16" x14ac:dyDescent="0.25">
      <c r="A5509" s="289" t="s">
        <v>285</v>
      </c>
      <c r="B5509">
        <v>2</v>
      </c>
      <c r="C5509">
        <v>240</v>
      </c>
      <c r="D5509">
        <v>0.6</v>
      </c>
      <c r="E5509" s="289" t="s">
        <v>12461</v>
      </c>
      <c r="F5509">
        <v>5015482795</v>
      </c>
      <c r="G5509" s="276">
        <v>45741</v>
      </c>
      <c r="H5509" s="5">
        <v>20250317675993</v>
      </c>
      <c r="I5509">
        <v>1.248</v>
      </c>
      <c r="J5509" s="289" t="s">
        <v>280</v>
      </c>
      <c r="K5509" s="289" t="s">
        <v>12462</v>
      </c>
      <c r="L5509" s="289" t="s">
        <v>275</v>
      </c>
      <c r="M5509" s="289" t="s">
        <v>12463</v>
      </c>
      <c r="N5509" s="289" t="s">
        <v>424</v>
      </c>
      <c r="O5509" s="289" t="s">
        <v>291</v>
      </c>
      <c r="P5509" s="289" t="str">
        <f>VLOOKUP(CAT_Details[[#This Row],[Delivery Bp Customer Code]],Table6[],2,0)</f>
        <v>DX01-L5</v>
      </c>
    </row>
    <row r="5510" spans="1:16" x14ac:dyDescent="0.25">
      <c r="A5510" s="289" t="s">
        <v>285</v>
      </c>
      <c r="B5510">
        <v>4</v>
      </c>
      <c r="C5510">
        <v>502</v>
      </c>
      <c r="D5510">
        <v>1</v>
      </c>
      <c r="E5510" s="289" t="s">
        <v>12464</v>
      </c>
      <c r="F5510">
        <v>5015483025</v>
      </c>
      <c r="G5510" s="276">
        <v>45741</v>
      </c>
      <c r="H5510">
        <v>20250318676749</v>
      </c>
      <c r="I5510">
        <v>1.5840000000000001</v>
      </c>
      <c r="J5510" s="289" t="s">
        <v>350</v>
      </c>
      <c r="K5510" s="289" t="s">
        <v>12465</v>
      </c>
      <c r="L5510" s="289" t="s">
        <v>275</v>
      </c>
      <c r="M5510" s="289" t="s">
        <v>12325</v>
      </c>
      <c r="N5510" s="289" t="s">
        <v>407</v>
      </c>
      <c r="O5510" s="289" t="s">
        <v>291</v>
      </c>
      <c r="P5510" s="289" t="str">
        <f>VLOOKUP(CAT_Details[[#This Row],[Delivery Bp Customer Code]],Table6[],2,0)</f>
        <v>DX01-L5</v>
      </c>
    </row>
    <row r="5511" spans="1:16" x14ac:dyDescent="0.25">
      <c r="A5511" s="289" t="s">
        <v>285</v>
      </c>
      <c r="B5511">
        <v>18</v>
      </c>
      <c r="C5511">
        <v>1792.95</v>
      </c>
      <c r="D5511">
        <v>7.28</v>
      </c>
      <c r="E5511" s="289" t="s">
        <v>12435</v>
      </c>
      <c r="F5511">
        <v>5015483234</v>
      </c>
      <c r="G5511" s="276">
        <v>45741</v>
      </c>
      <c r="H5511">
        <v>20250318676535</v>
      </c>
      <c r="I5511">
        <v>14.164999999999999</v>
      </c>
      <c r="J5511" s="289" t="s">
        <v>287</v>
      </c>
      <c r="K5511" s="289" t="s">
        <v>12466</v>
      </c>
      <c r="L5511" s="289" t="s">
        <v>275</v>
      </c>
      <c r="M5511" s="289" t="s">
        <v>12383</v>
      </c>
      <c r="N5511" s="289" t="s">
        <v>1198</v>
      </c>
      <c r="O5511" s="289" t="s">
        <v>291</v>
      </c>
      <c r="P5511" s="289" t="str">
        <f>VLOOKUP(CAT_Details[[#This Row],[Delivery Bp Customer Code]],Table6[],2,0)</f>
        <v>DX01-L5</v>
      </c>
    </row>
    <row r="5512" spans="1:16" x14ac:dyDescent="0.25">
      <c r="A5512" s="289" t="s">
        <v>285</v>
      </c>
      <c r="B5512">
        <v>39</v>
      </c>
      <c r="C5512">
        <v>1571.9</v>
      </c>
      <c r="D5512">
        <v>10.199999999999999</v>
      </c>
      <c r="E5512" s="289" t="s">
        <v>12467</v>
      </c>
      <c r="F5512">
        <v>5015483335</v>
      </c>
      <c r="G5512" s="276">
        <v>45741</v>
      </c>
      <c r="H5512">
        <v>20250317675629</v>
      </c>
      <c r="I5512">
        <v>20.611000000000001</v>
      </c>
      <c r="J5512" s="289" t="s">
        <v>350</v>
      </c>
      <c r="K5512" s="289" t="s">
        <v>12468</v>
      </c>
      <c r="L5512" s="289" t="s">
        <v>275</v>
      </c>
      <c r="M5512" s="289" t="s">
        <v>12439</v>
      </c>
      <c r="N5512" s="289" t="s">
        <v>390</v>
      </c>
      <c r="O5512" s="289" t="s">
        <v>291</v>
      </c>
      <c r="P5512" s="289" t="str">
        <f>VLOOKUP(CAT_Details[[#This Row],[Delivery Bp Customer Code]],Table6[],2,0)</f>
        <v>DX01-L5</v>
      </c>
    </row>
    <row r="5513" spans="1:16" x14ac:dyDescent="0.25">
      <c r="A5513" s="289" t="s">
        <v>285</v>
      </c>
      <c r="B5513">
        <v>2</v>
      </c>
      <c r="C5513">
        <v>111.1</v>
      </c>
      <c r="D5513">
        <v>0.8</v>
      </c>
      <c r="E5513" s="289" t="s">
        <v>12469</v>
      </c>
      <c r="F5513">
        <v>5015483376</v>
      </c>
      <c r="G5513" s="276">
        <v>45741</v>
      </c>
      <c r="H5513" s="5">
        <v>20250319677611</v>
      </c>
      <c r="I5513">
        <v>0.76800000000000002</v>
      </c>
      <c r="J5513" s="289" t="s">
        <v>350</v>
      </c>
      <c r="K5513" s="289" t="s">
        <v>12470</v>
      </c>
      <c r="L5513" s="289" t="s">
        <v>275</v>
      </c>
      <c r="M5513" s="289" t="s">
        <v>12439</v>
      </c>
      <c r="N5513" s="289" t="s">
        <v>366</v>
      </c>
      <c r="O5513" s="289" t="s">
        <v>291</v>
      </c>
      <c r="P5513" s="289" t="str">
        <f>VLOOKUP(CAT_Details[[#This Row],[Delivery Bp Customer Code]],Table6[],2,0)</f>
        <v>DX01-L5</v>
      </c>
    </row>
    <row r="5514" spans="1:16" x14ac:dyDescent="0.25">
      <c r="A5514" s="289" t="s">
        <v>285</v>
      </c>
      <c r="B5514">
        <v>27</v>
      </c>
      <c r="C5514">
        <v>2308.5</v>
      </c>
      <c r="D5514">
        <v>10.8</v>
      </c>
      <c r="E5514" s="289" t="s">
        <v>12437</v>
      </c>
      <c r="F5514">
        <v>5015483471</v>
      </c>
      <c r="G5514" s="276">
        <v>45741</v>
      </c>
      <c r="H5514">
        <v>20250317675623</v>
      </c>
      <c r="I5514">
        <v>22.55</v>
      </c>
      <c r="J5514" s="289" t="s">
        <v>350</v>
      </c>
      <c r="K5514" s="289" t="s">
        <v>12471</v>
      </c>
      <c r="L5514" s="289" t="s">
        <v>275</v>
      </c>
      <c r="M5514" s="289" t="s">
        <v>12439</v>
      </c>
      <c r="N5514" s="289" t="s">
        <v>390</v>
      </c>
      <c r="O5514" s="289" t="s">
        <v>291</v>
      </c>
      <c r="P5514" s="289" t="str">
        <f>VLOOKUP(CAT_Details[[#This Row],[Delivery Bp Customer Code]],Table6[],2,0)</f>
        <v>DX01-L5</v>
      </c>
    </row>
    <row r="5515" spans="1:16" x14ac:dyDescent="0.25">
      <c r="A5515" s="289" t="s">
        <v>272</v>
      </c>
      <c r="B5515">
        <v>6</v>
      </c>
      <c r="C5515">
        <v>528</v>
      </c>
      <c r="D5515">
        <v>2.4</v>
      </c>
      <c r="E5515" s="289" t="s">
        <v>12472</v>
      </c>
      <c r="F5515">
        <v>5015482567</v>
      </c>
      <c r="G5515" s="276">
        <v>45741</v>
      </c>
      <c r="H5515">
        <v>20250317675414</v>
      </c>
      <c r="I5515">
        <v>5.76</v>
      </c>
      <c r="J5515" s="289" t="s">
        <v>350</v>
      </c>
      <c r="K5515" s="289" t="s">
        <v>12473</v>
      </c>
      <c r="L5515" s="289" t="s">
        <v>275</v>
      </c>
      <c r="M5515" s="289" t="s">
        <v>12439</v>
      </c>
      <c r="N5515" s="289" t="s">
        <v>462</v>
      </c>
      <c r="O5515" s="289" t="s">
        <v>277</v>
      </c>
      <c r="P5515" s="289" t="str">
        <f>VLOOKUP(CAT_Details[[#This Row],[Delivery Bp Customer Code]],Table6[],2,0)</f>
        <v>U2-L5</v>
      </c>
    </row>
    <row r="5516" spans="1:16" x14ac:dyDescent="0.25">
      <c r="A5516" s="289" t="s">
        <v>272</v>
      </c>
      <c r="B5516">
        <v>13</v>
      </c>
      <c r="C5516">
        <v>2255</v>
      </c>
      <c r="D5516">
        <v>2.39</v>
      </c>
      <c r="E5516" s="289" t="s">
        <v>12429</v>
      </c>
      <c r="F5516">
        <v>5015482584</v>
      </c>
      <c r="G5516" s="276">
        <v>45741</v>
      </c>
      <c r="H5516">
        <v>20250317675938</v>
      </c>
      <c r="I5516">
        <v>3.4319999999999999</v>
      </c>
      <c r="J5516" s="289" t="s">
        <v>324</v>
      </c>
      <c r="K5516" s="289" t="s">
        <v>12474</v>
      </c>
      <c r="L5516" s="289" t="s">
        <v>275</v>
      </c>
      <c r="M5516" s="289" t="s">
        <v>12386</v>
      </c>
      <c r="N5516" s="289" t="s">
        <v>453</v>
      </c>
      <c r="O5516" s="289" t="s">
        <v>277</v>
      </c>
      <c r="P5516" s="289" t="str">
        <f>VLOOKUP(CAT_Details[[#This Row],[Delivery Bp Customer Code]],Table6[],2,0)</f>
        <v>U2-L5</v>
      </c>
    </row>
    <row r="5517" spans="1:16" x14ac:dyDescent="0.25">
      <c r="A5517" s="289" t="s">
        <v>272</v>
      </c>
      <c r="B5517">
        <v>1</v>
      </c>
      <c r="C5517">
        <v>32</v>
      </c>
      <c r="D5517">
        <v>0.2</v>
      </c>
      <c r="E5517" s="289" t="s">
        <v>12475</v>
      </c>
      <c r="F5517">
        <v>5015482803</v>
      </c>
      <c r="G5517" s="276">
        <v>45741</v>
      </c>
      <c r="H5517" s="5">
        <v>20250318676411</v>
      </c>
      <c r="I5517">
        <v>0.192</v>
      </c>
      <c r="J5517" s="289" t="s">
        <v>350</v>
      </c>
      <c r="K5517" s="289" t="s">
        <v>12476</v>
      </c>
      <c r="L5517" s="289" t="s">
        <v>275</v>
      </c>
      <c r="M5517" s="289" t="s">
        <v>12325</v>
      </c>
      <c r="N5517" s="289" t="s">
        <v>446</v>
      </c>
      <c r="O5517" s="289" t="s">
        <v>277</v>
      </c>
      <c r="P5517" s="289" t="str">
        <f>VLOOKUP(CAT_Details[[#This Row],[Delivery Bp Customer Code]],Table6[],2,0)</f>
        <v>U2-L5</v>
      </c>
    </row>
    <row r="5518" spans="1:16" x14ac:dyDescent="0.25">
      <c r="A5518" s="289" t="s">
        <v>272</v>
      </c>
      <c r="B5518">
        <v>28</v>
      </c>
      <c r="C5518">
        <v>1590.01</v>
      </c>
      <c r="D5518">
        <v>14.94</v>
      </c>
      <c r="E5518" s="289" t="s">
        <v>12477</v>
      </c>
      <c r="F5518">
        <v>5015512766</v>
      </c>
      <c r="G5518" s="276">
        <v>45741</v>
      </c>
      <c r="H5518" s="5">
        <v>20250320678698</v>
      </c>
      <c r="I5518">
        <v>34.048000000000002</v>
      </c>
      <c r="J5518" s="289" t="s">
        <v>302</v>
      </c>
      <c r="K5518" s="289" t="s">
        <v>12478</v>
      </c>
      <c r="L5518" s="289" t="s">
        <v>275</v>
      </c>
      <c r="M5518" s="289" t="s">
        <v>12479</v>
      </c>
      <c r="N5518" s="289" t="s">
        <v>305</v>
      </c>
      <c r="O5518" s="289" t="s">
        <v>277</v>
      </c>
      <c r="P5518" s="289" t="str">
        <f>VLOOKUP(CAT_Details[[#This Row],[Delivery Bp Customer Code]],Table6[],2,0)</f>
        <v>U2-L5</v>
      </c>
    </row>
    <row r="5519" spans="1:16" x14ac:dyDescent="0.25">
      <c r="A5519" s="289" t="s">
        <v>272</v>
      </c>
      <c r="B5519">
        <v>14</v>
      </c>
      <c r="C5519">
        <v>700</v>
      </c>
      <c r="D5519">
        <v>7.77</v>
      </c>
      <c r="E5519" s="289" t="s">
        <v>12480</v>
      </c>
      <c r="F5519">
        <v>5015513088</v>
      </c>
      <c r="G5519" s="276">
        <v>45741</v>
      </c>
      <c r="H5519">
        <v>20250320679024</v>
      </c>
      <c r="I5519">
        <v>17.305</v>
      </c>
      <c r="J5519" s="289" t="s">
        <v>273</v>
      </c>
      <c r="K5519" s="289" t="s">
        <v>12481</v>
      </c>
      <c r="L5519" s="289" t="s">
        <v>275</v>
      </c>
      <c r="M5519" s="289" t="s">
        <v>12380</v>
      </c>
      <c r="N5519" s="289" t="s">
        <v>1240</v>
      </c>
      <c r="O5519" s="289" t="s">
        <v>277</v>
      </c>
      <c r="P5519" s="289" t="str">
        <f>VLOOKUP(CAT_Details[[#This Row],[Delivery Bp Customer Code]],Table6[],2,0)</f>
        <v>U2-L5</v>
      </c>
    </row>
    <row r="5520" spans="1:16" x14ac:dyDescent="0.25">
      <c r="A5520" s="289" t="s">
        <v>4794</v>
      </c>
      <c r="B5520">
        <v>14</v>
      </c>
      <c r="C5520">
        <v>1846.6</v>
      </c>
      <c r="D5520">
        <v>5.6</v>
      </c>
      <c r="E5520" s="289" t="s">
        <v>12482</v>
      </c>
      <c r="F5520">
        <v>5015482018</v>
      </c>
      <c r="G5520" s="276">
        <v>45741</v>
      </c>
      <c r="H5520">
        <v>20250318676619</v>
      </c>
      <c r="I5520">
        <v>10.08</v>
      </c>
      <c r="J5520" s="289" t="s">
        <v>350</v>
      </c>
      <c r="K5520" s="289" t="s">
        <v>12483</v>
      </c>
      <c r="L5520" s="289" t="s">
        <v>275</v>
      </c>
      <c r="M5520" s="289" t="s">
        <v>12325</v>
      </c>
      <c r="N5520" s="289" t="s">
        <v>7086</v>
      </c>
      <c r="O5520" s="289" t="s">
        <v>4798</v>
      </c>
      <c r="P5520" s="289" t="str">
        <f>VLOOKUP(CAT_Details[[#This Row],[Delivery Bp Customer Code]],Table6[],2,0)</f>
        <v>MY02</v>
      </c>
    </row>
    <row r="5521" spans="1:16" x14ac:dyDescent="0.25">
      <c r="A5521" s="289" t="s">
        <v>4794</v>
      </c>
      <c r="B5521">
        <v>6</v>
      </c>
      <c r="C5521">
        <v>791.4</v>
      </c>
      <c r="D5521">
        <v>2.4</v>
      </c>
      <c r="E5521" s="289" t="s">
        <v>12482</v>
      </c>
      <c r="F5521">
        <v>5015482022</v>
      </c>
      <c r="G5521" s="276">
        <v>45741</v>
      </c>
      <c r="H5521">
        <v>20250318676610</v>
      </c>
      <c r="I5521">
        <v>4.32</v>
      </c>
      <c r="J5521" s="289" t="s">
        <v>350</v>
      </c>
      <c r="K5521" s="289" t="s">
        <v>12484</v>
      </c>
      <c r="L5521" s="289" t="s">
        <v>275</v>
      </c>
      <c r="M5521" s="289" t="s">
        <v>12325</v>
      </c>
      <c r="N5521" s="289" t="s">
        <v>7086</v>
      </c>
      <c r="O5521" s="289" t="s">
        <v>4798</v>
      </c>
      <c r="P5521" s="289" t="str">
        <f>VLOOKUP(CAT_Details[[#This Row],[Delivery Bp Customer Code]],Table6[],2,0)</f>
        <v>MY02</v>
      </c>
    </row>
    <row r="5522" spans="1:16" x14ac:dyDescent="0.25">
      <c r="A5522" s="289" t="s">
        <v>4794</v>
      </c>
      <c r="B5522">
        <v>1</v>
      </c>
      <c r="C5522">
        <v>13.8</v>
      </c>
      <c r="D5522">
        <v>0.03</v>
      </c>
      <c r="E5522" s="289" t="s">
        <v>12485</v>
      </c>
      <c r="F5522">
        <v>5015482302</v>
      </c>
      <c r="G5522" s="276">
        <v>45741</v>
      </c>
      <c r="H5522">
        <v>20250317675678</v>
      </c>
      <c r="I5522">
        <v>0.02</v>
      </c>
      <c r="J5522" s="289" t="s">
        <v>350</v>
      </c>
      <c r="K5522" s="289" t="s">
        <v>12486</v>
      </c>
      <c r="L5522" s="289" t="s">
        <v>275</v>
      </c>
      <c r="M5522" s="289" t="s">
        <v>12460</v>
      </c>
      <c r="N5522" s="289" t="s">
        <v>5251</v>
      </c>
      <c r="O5522" s="289" t="s">
        <v>4798</v>
      </c>
      <c r="P5522" s="289" t="str">
        <f>VLOOKUP(CAT_Details[[#This Row],[Delivery Bp Customer Code]],Table6[],2,0)</f>
        <v>MY02</v>
      </c>
    </row>
    <row r="5523" spans="1:16" x14ac:dyDescent="0.25">
      <c r="A5523" s="289" t="s">
        <v>4794</v>
      </c>
      <c r="B5523">
        <v>1</v>
      </c>
      <c r="C5523">
        <v>235</v>
      </c>
      <c r="D5523">
        <v>0.4</v>
      </c>
      <c r="E5523" s="289" t="s">
        <v>12485</v>
      </c>
      <c r="F5523">
        <v>5015482303</v>
      </c>
      <c r="G5523" s="276">
        <v>45741</v>
      </c>
      <c r="H5523">
        <v>20250318676380</v>
      </c>
      <c r="I5523">
        <v>0.61399999999999999</v>
      </c>
      <c r="J5523" s="289" t="s">
        <v>350</v>
      </c>
      <c r="K5523" s="289" t="s">
        <v>12487</v>
      </c>
      <c r="L5523" s="289" t="s">
        <v>275</v>
      </c>
      <c r="M5523" s="289" t="s">
        <v>12460</v>
      </c>
      <c r="N5523" s="289" t="s">
        <v>5251</v>
      </c>
      <c r="O5523" s="289" t="s">
        <v>4798</v>
      </c>
      <c r="P5523" s="289" t="str">
        <f>VLOOKUP(CAT_Details[[#This Row],[Delivery Bp Customer Code]],Table6[],2,0)</f>
        <v>MY02</v>
      </c>
    </row>
    <row r="5524" spans="1:16" x14ac:dyDescent="0.25">
      <c r="A5524" s="289" t="s">
        <v>5576</v>
      </c>
      <c r="B5524">
        <v>8</v>
      </c>
      <c r="C5524">
        <v>4138</v>
      </c>
      <c r="D5524">
        <v>4.46</v>
      </c>
      <c r="E5524" s="289" t="s">
        <v>12488</v>
      </c>
      <c r="F5524">
        <v>5015483354</v>
      </c>
      <c r="G5524" s="276">
        <v>45741</v>
      </c>
      <c r="H5524">
        <v>20250317676074</v>
      </c>
      <c r="I5524">
        <v>7.9880000000000004</v>
      </c>
      <c r="J5524" s="289" t="s">
        <v>350</v>
      </c>
      <c r="K5524" s="289" t="s">
        <v>12489</v>
      </c>
      <c r="L5524" s="289" t="s">
        <v>275</v>
      </c>
      <c r="M5524" s="289" t="s">
        <v>12490</v>
      </c>
      <c r="N5524" s="289" t="s">
        <v>4178</v>
      </c>
      <c r="O5524" s="289" t="s">
        <v>5579</v>
      </c>
      <c r="P5524" s="289" t="str">
        <f>VLOOKUP(CAT_Details[[#This Row],[Delivery Bp Customer Code]],Table6[],2,0)</f>
        <v>No Loc</v>
      </c>
    </row>
    <row r="5525" spans="1:16" x14ac:dyDescent="0.25">
      <c r="A5525" s="289" t="s">
        <v>278</v>
      </c>
      <c r="B5525">
        <v>3</v>
      </c>
      <c r="C5525">
        <v>1370</v>
      </c>
      <c r="D5525">
        <v>1.55</v>
      </c>
      <c r="E5525" s="289" t="s">
        <v>12491</v>
      </c>
      <c r="F5525">
        <v>5015467196</v>
      </c>
      <c r="G5525" s="276">
        <v>45742</v>
      </c>
      <c r="H5525">
        <v>20250317676139</v>
      </c>
      <c r="I5525">
        <v>3</v>
      </c>
      <c r="J5525" s="289" t="s">
        <v>324</v>
      </c>
      <c r="K5525" s="289" t="s">
        <v>12492</v>
      </c>
      <c r="L5525" s="289" t="s">
        <v>275</v>
      </c>
      <c r="M5525" s="289" t="s">
        <v>12493</v>
      </c>
      <c r="N5525" s="289" t="s">
        <v>1120</v>
      </c>
      <c r="O5525" s="289" t="s">
        <v>498</v>
      </c>
      <c r="P5525" s="289" t="str">
        <f>VLOOKUP(CAT_Details[[#This Row],[Delivery Bp Customer Code]],Table6[],2,0)</f>
        <v>DK-BM01</v>
      </c>
    </row>
    <row r="5526" spans="1:16" x14ac:dyDescent="0.25">
      <c r="A5526" s="289" t="s">
        <v>278</v>
      </c>
      <c r="B5526">
        <v>2</v>
      </c>
      <c r="C5526">
        <v>728</v>
      </c>
      <c r="D5526">
        <v>0.4</v>
      </c>
      <c r="E5526" s="289" t="s">
        <v>12494</v>
      </c>
      <c r="F5526">
        <v>5015483270</v>
      </c>
      <c r="G5526" s="276">
        <v>45742</v>
      </c>
      <c r="H5526">
        <v>20250318676780</v>
      </c>
      <c r="I5526">
        <v>1.1519999999999999</v>
      </c>
      <c r="J5526" s="289" t="s">
        <v>324</v>
      </c>
      <c r="K5526" s="289" t="s">
        <v>12495</v>
      </c>
      <c r="L5526" s="289" t="s">
        <v>275</v>
      </c>
      <c r="M5526" s="289" t="s">
        <v>12496</v>
      </c>
      <c r="N5526" s="289" t="s">
        <v>333</v>
      </c>
      <c r="O5526" s="289" t="s">
        <v>498</v>
      </c>
      <c r="P5526" s="289" t="str">
        <f>VLOOKUP(CAT_Details[[#This Row],[Delivery Bp Customer Code]],Table6[],2,0)</f>
        <v>DK-BM01</v>
      </c>
    </row>
    <row r="5527" spans="1:16" x14ac:dyDescent="0.25">
      <c r="A5527" s="289" t="s">
        <v>278</v>
      </c>
      <c r="B5527">
        <v>1</v>
      </c>
      <c r="C5527">
        <v>563</v>
      </c>
      <c r="D5527">
        <v>0.2</v>
      </c>
      <c r="E5527" s="289" t="s">
        <v>12494</v>
      </c>
      <c r="F5527">
        <v>5015483285</v>
      </c>
      <c r="G5527" s="276">
        <v>45742</v>
      </c>
      <c r="H5527">
        <v>20250318676937</v>
      </c>
      <c r="I5527">
        <v>0.57599999999999996</v>
      </c>
      <c r="J5527" s="289" t="s">
        <v>324</v>
      </c>
      <c r="K5527" s="289" t="s">
        <v>12497</v>
      </c>
      <c r="L5527" s="289" t="s">
        <v>275</v>
      </c>
      <c r="M5527" s="289" t="s">
        <v>12496</v>
      </c>
      <c r="N5527" s="289" t="s">
        <v>333</v>
      </c>
      <c r="O5527" s="289" t="s">
        <v>498</v>
      </c>
      <c r="P5527" s="289" t="str">
        <f>VLOOKUP(CAT_Details[[#This Row],[Delivery Bp Customer Code]],Table6[],2,0)</f>
        <v>DK-BM01</v>
      </c>
    </row>
    <row r="5528" spans="1:16" x14ac:dyDescent="0.25">
      <c r="A5528" s="289" t="s">
        <v>278</v>
      </c>
      <c r="B5528">
        <v>13</v>
      </c>
      <c r="C5528">
        <v>4480</v>
      </c>
      <c r="D5528">
        <v>5.2</v>
      </c>
      <c r="E5528" s="289" t="s">
        <v>12498</v>
      </c>
      <c r="F5528">
        <v>5015483384</v>
      </c>
      <c r="G5528" s="276">
        <v>45742</v>
      </c>
      <c r="H5528" s="5">
        <v>20250318676521</v>
      </c>
      <c r="I5528">
        <v>6.24</v>
      </c>
      <c r="J5528" s="289" t="s">
        <v>324</v>
      </c>
      <c r="K5528" s="289" t="s">
        <v>12499</v>
      </c>
      <c r="L5528" s="289" t="s">
        <v>275</v>
      </c>
      <c r="M5528" s="289" t="s">
        <v>12500</v>
      </c>
      <c r="N5528" s="289" t="s">
        <v>336</v>
      </c>
      <c r="O5528" s="289" t="s">
        <v>498</v>
      </c>
      <c r="P5528" s="289" t="str">
        <f>VLOOKUP(CAT_Details[[#This Row],[Delivery Bp Customer Code]],Table6[],2,0)</f>
        <v>DK-BM01</v>
      </c>
    </row>
    <row r="5529" spans="1:16" x14ac:dyDescent="0.25">
      <c r="A5529" s="289" t="s">
        <v>278</v>
      </c>
      <c r="B5529">
        <v>7</v>
      </c>
      <c r="C5529">
        <v>2434.04</v>
      </c>
      <c r="D5529">
        <v>2.8</v>
      </c>
      <c r="E5529" s="289" t="s">
        <v>12501</v>
      </c>
      <c r="F5529">
        <v>5015497327</v>
      </c>
      <c r="G5529" s="276">
        <v>45742</v>
      </c>
      <c r="H5529">
        <v>20250318676723</v>
      </c>
      <c r="I5529">
        <v>3.36</v>
      </c>
      <c r="J5529" s="289" t="s">
        <v>280</v>
      </c>
      <c r="K5529" s="289" t="s">
        <v>12502</v>
      </c>
      <c r="L5529" s="289" t="s">
        <v>275</v>
      </c>
      <c r="M5529" s="289" t="s">
        <v>12303</v>
      </c>
      <c r="N5529" s="289" t="s">
        <v>643</v>
      </c>
      <c r="O5529" s="289" t="s">
        <v>498</v>
      </c>
      <c r="P5529" s="289" t="str">
        <f>VLOOKUP(CAT_Details[[#This Row],[Delivery Bp Customer Code]],Table6[],2,0)</f>
        <v>DK-BM01</v>
      </c>
    </row>
    <row r="5530" spans="1:16" x14ac:dyDescent="0.25">
      <c r="A5530" s="289" t="s">
        <v>278</v>
      </c>
      <c r="B5530">
        <v>5</v>
      </c>
      <c r="C5530">
        <v>5455</v>
      </c>
      <c r="D5530">
        <v>2</v>
      </c>
      <c r="E5530" s="289" t="s">
        <v>12503</v>
      </c>
      <c r="F5530">
        <v>5015497819</v>
      </c>
      <c r="G5530" s="276">
        <v>45742</v>
      </c>
      <c r="H5530">
        <v>20250318676338</v>
      </c>
      <c r="I5530">
        <v>4.8</v>
      </c>
      <c r="J5530" s="289" t="s">
        <v>350</v>
      </c>
      <c r="K5530" s="289" t="s">
        <v>12504</v>
      </c>
      <c r="L5530" s="289" t="s">
        <v>275</v>
      </c>
      <c r="M5530" s="289" t="s">
        <v>12490</v>
      </c>
      <c r="N5530" s="289" t="s">
        <v>1395</v>
      </c>
      <c r="O5530" s="289" t="s">
        <v>498</v>
      </c>
      <c r="P5530" s="289" t="str">
        <f>VLOOKUP(CAT_Details[[#This Row],[Delivery Bp Customer Code]],Table6[],2,0)</f>
        <v>DK-BM01</v>
      </c>
    </row>
    <row r="5531" spans="1:16" x14ac:dyDescent="0.25">
      <c r="A5531" s="289" t="s">
        <v>278</v>
      </c>
      <c r="B5531">
        <v>5</v>
      </c>
      <c r="C5531">
        <v>1808</v>
      </c>
      <c r="D5531">
        <v>2</v>
      </c>
      <c r="E5531" s="289" t="s">
        <v>12505</v>
      </c>
      <c r="F5531">
        <v>5015497990</v>
      </c>
      <c r="G5531" s="276">
        <v>45742</v>
      </c>
      <c r="H5531">
        <v>20250318676631</v>
      </c>
      <c r="I5531">
        <v>2.4</v>
      </c>
      <c r="J5531" s="289" t="s">
        <v>280</v>
      </c>
      <c r="K5531" s="289" t="s">
        <v>12506</v>
      </c>
      <c r="L5531" s="289" t="s">
        <v>275</v>
      </c>
      <c r="M5531" s="289" t="s">
        <v>12507</v>
      </c>
      <c r="N5531" s="289" t="s">
        <v>1389</v>
      </c>
      <c r="O5531" s="289" t="s">
        <v>498</v>
      </c>
      <c r="P5531" s="289" t="str">
        <f>VLOOKUP(CAT_Details[[#This Row],[Delivery Bp Customer Code]],Table6[],2,0)</f>
        <v>DK-BM01</v>
      </c>
    </row>
    <row r="5532" spans="1:16" x14ac:dyDescent="0.25">
      <c r="A5532" s="289" t="s">
        <v>278</v>
      </c>
      <c r="B5532">
        <v>3</v>
      </c>
      <c r="C5532">
        <v>1716</v>
      </c>
      <c r="D5532">
        <v>1.2</v>
      </c>
      <c r="E5532" s="289" t="s">
        <v>12508</v>
      </c>
      <c r="F5532">
        <v>5015528185</v>
      </c>
      <c r="G5532" s="276">
        <v>45742</v>
      </c>
      <c r="H5532">
        <v>20250320679285</v>
      </c>
      <c r="I5532">
        <v>2.88</v>
      </c>
      <c r="J5532" s="289" t="s">
        <v>273</v>
      </c>
      <c r="K5532" s="289" t="s">
        <v>12509</v>
      </c>
      <c r="L5532" s="289" t="s">
        <v>275</v>
      </c>
      <c r="M5532" s="289" t="s">
        <v>12510</v>
      </c>
      <c r="N5532" s="289" t="s">
        <v>575</v>
      </c>
      <c r="O5532" s="289" t="s">
        <v>498</v>
      </c>
      <c r="P5532" s="289" t="str">
        <f>VLOOKUP(CAT_Details[[#This Row],[Delivery Bp Customer Code]],Table6[],2,0)</f>
        <v>DK-BM01</v>
      </c>
    </row>
    <row r="5533" spans="1:16" x14ac:dyDescent="0.25">
      <c r="A5533" s="289" t="s">
        <v>75</v>
      </c>
      <c r="B5533">
        <v>3</v>
      </c>
      <c r="C5533">
        <v>1360</v>
      </c>
      <c r="D5533">
        <v>1.2</v>
      </c>
      <c r="E5533" s="289" t="s">
        <v>12511</v>
      </c>
      <c r="F5533">
        <v>5015497471</v>
      </c>
      <c r="G5533" s="276">
        <v>45742</v>
      </c>
      <c r="H5533">
        <v>20250313674033</v>
      </c>
      <c r="I5533">
        <v>1.728</v>
      </c>
      <c r="J5533" s="289" t="s">
        <v>350</v>
      </c>
      <c r="K5533" s="289" t="s">
        <v>12512</v>
      </c>
      <c r="L5533" s="289" t="s">
        <v>275</v>
      </c>
      <c r="M5533" s="289" t="s">
        <v>12513</v>
      </c>
      <c r="N5533" s="289" t="s">
        <v>2656</v>
      </c>
      <c r="O5533" s="289" t="s">
        <v>2173</v>
      </c>
      <c r="P5533" s="289" t="str">
        <f>VLOOKUP(CAT_Details[[#This Row],[Delivery Bp Customer Code]],Table6[],2,0)</f>
        <v>OYL1</v>
      </c>
    </row>
    <row r="5534" spans="1:16" x14ac:dyDescent="0.25">
      <c r="A5534" s="289" t="s">
        <v>75</v>
      </c>
      <c r="B5534">
        <v>1</v>
      </c>
      <c r="C5534">
        <v>80</v>
      </c>
      <c r="D5534">
        <v>0.2</v>
      </c>
      <c r="E5534" s="289" t="s">
        <v>12511</v>
      </c>
      <c r="F5534">
        <v>5015497473</v>
      </c>
      <c r="G5534" s="276">
        <v>45742</v>
      </c>
      <c r="H5534" s="5">
        <v>20250311671741</v>
      </c>
      <c r="I5534">
        <v>0.14399999999999999</v>
      </c>
      <c r="J5534" s="289" t="s">
        <v>350</v>
      </c>
      <c r="K5534" s="289" t="s">
        <v>12514</v>
      </c>
      <c r="L5534" s="289" t="s">
        <v>275</v>
      </c>
      <c r="M5534" s="289" t="s">
        <v>12513</v>
      </c>
      <c r="N5534" s="289" t="s">
        <v>2656</v>
      </c>
      <c r="O5534" s="289" t="s">
        <v>2173</v>
      </c>
      <c r="P5534" s="289" t="str">
        <f>VLOOKUP(CAT_Details[[#This Row],[Delivery Bp Customer Code]],Table6[],2,0)</f>
        <v>OYL1</v>
      </c>
    </row>
    <row r="5535" spans="1:16" x14ac:dyDescent="0.25">
      <c r="A5535" s="289" t="s">
        <v>75</v>
      </c>
      <c r="B5535">
        <v>2</v>
      </c>
      <c r="C5535">
        <v>23</v>
      </c>
      <c r="D5535">
        <v>0.23</v>
      </c>
      <c r="E5535" s="289" t="s">
        <v>12515</v>
      </c>
      <c r="F5535">
        <v>5015497950</v>
      </c>
      <c r="G5535" s="276">
        <v>45742</v>
      </c>
      <c r="H5535" s="5">
        <v>20250318676612</v>
      </c>
      <c r="I5535">
        <v>0.21199999999999999</v>
      </c>
      <c r="J5535" s="289" t="s">
        <v>350</v>
      </c>
      <c r="K5535" s="289" t="s">
        <v>12516</v>
      </c>
      <c r="L5535" s="289" t="s">
        <v>275</v>
      </c>
      <c r="M5535" s="289" t="s">
        <v>12490</v>
      </c>
      <c r="N5535" s="289" t="s">
        <v>2252</v>
      </c>
      <c r="O5535" s="289" t="s">
        <v>2173</v>
      </c>
      <c r="P5535" s="289" t="str">
        <f>VLOOKUP(CAT_Details[[#This Row],[Delivery Bp Customer Code]],Table6[],2,0)</f>
        <v>OYL1</v>
      </c>
    </row>
    <row r="5536" spans="1:16" x14ac:dyDescent="0.25">
      <c r="A5536" s="289" t="s">
        <v>75</v>
      </c>
      <c r="B5536">
        <v>1</v>
      </c>
      <c r="C5536">
        <v>50</v>
      </c>
      <c r="D5536">
        <v>0.2</v>
      </c>
      <c r="E5536" s="289" t="s">
        <v>12517</v>
      </c>
      <c r="F5536">
        <v>5015512740</v>
      </c>
      <c r="G5536" s="276">
        <v>45742</v>
      </c>
      <c r="H5536" s="5">
        <v>20250319677772</v>
      </c>
      <c r="I5536">
        <v>0.48</v>
      </c>
      <c r="J5536" s="289" t="s">
        <v>280</v>
      </c>
      <c r="K5536" s="289" t="s">
        <v>12518</v>
      </c>
      <c r="L5536" s="289" t="s">
        <v>275</v>
      </c>
      <c r="M5536" s="289" t="s">
        <v>12463</v>
      </c>
      <c r="N5536" s="289" t="s">
        <v>4076</v>
      </c>
      <c r="O5536" s="289" t="s">
        <v>2173</v>
      </c>
      <c r="P5536" s="289" t="str">
        <f>VLOOKUP(CAT_Details[[#This Row],[Delivery Bp Customer Code]],Table6[],2,0)</f>
        <v>OYL1</v>
      </c>
    </row>
    <row r="5537" spans="1:16" x14ac:dyDescent="0.25">
      <c r="A5537" s="289" t="s">
        <v>75</v>
      </c>
      <c r="B5537">
        <v>2</v>
      </c>
      <c r="C5537">
        <v>16.399999999999999</v>
      </c>
      <c r="D5537">
        <v>0.1</v>
      </c>
      <c r="E5537" s="289" t="s">
        <v>12519</v>
      </c>
      <c r="F5537">
        <v>5015513346</v>
      </c>
      <c r="G5537" s="276">
        <v>45742</v>
      </c>
      <c r="H5537">
        <v>20250320678582</v>
      </c>
      <c r="I5537">
        <v>8.4000000000000005E-2</v>
      </c>
      <c r="J5537" s="289" t="s">
        <v>280</v>
      </c>
      <c r="K5537" s="289" t="s">
        <v>12520</v>
      </c>
      <c r="L5537" s="289" t="s">
        <v>275</v>
      </c>
      <c r="M5537" s="289" t="s">
        <v>12463</v>
      </c>
      <c r="N5537" s="289" t="s">
        <v>2346</v>
      </c>
      <c r="O5537" s="289" t="s">
        <v>2173</v>
      </c>
      <c r="P5537" s="289" t="str">
        <f>VLOOKUP(CAT_Details[[#This Row],[Delivery Bp Customer Code]],Table6[],2,0)</f>
        <v>OYL1</v>
      </c>
    </row>
    <row r="5538" spans="1:16" x14ac:dyDescent="0.25">
      <c r="A5538" s="289" t="s">
        <v>75</v>
      </c>
      <c r="B5538">
        <v>1</v>
      </c>
      <c r="C5538">
        <v>50</v>
      </c>
      <c r="D5538">
        <v>0.4</v>
      </c>
      <c r="E5538" s="289" t="s">
        <v>12521</v>
      </c>
      <c r="F5538">
        <v>5015528043</v>
      </c>
      <c r="G5538" s="276">
        <v>45742</v>
      </c>
      <c r="H5538">
        <v>20250320679202</v>
      </c>
      <c r="I5538">
        <v>0.70099999999999996</v>
      </c>
      <c r="J5538" s="289" t="s">
        <v>273</v>
      </c>
      <c r="K5538" s="289" t="s">
        <v>12522</v>
      </c>
      <c r="L5538" s="289" t="s">
        <v>275</v>
      </c>
      <c r="M5538" s="289" t="s">
        <v>12510</v>
      </c>
      <c r="N5538" s="289" t="s">
        <v>1240</v>
      </c>
      <c r="O5538" s="289" t="s">
        <v>2173</v>
      </c>
      <c r="P5538" s="289" t="str">
        <f>VLOOKUP(CAT_Details[[#This Row],[Delivery Bp Customer Code]],Table6[],2,0)</f>
        <v>OYL1</v>
      </c>
    </row>
    <row r="5539" spans="1:16" x14ac:dyDescent="0.25">
      <c r="A5539" s="289" t="s">
        <v>874</v>
      </c>
      <c r="B5539">
        <v>20</v>
      </c>
      <c r="C5539">
        <v>8276</v>
      </c>
      <c r="D5539">
        <v>10</v>
      </c>
      <c r="E5539" s="289" t="s">
        <v>12523</v>
      </c>
      <c r="F5539">
        <v>5015497305</v>
      </c>
      <c r="G5539" s="276">
        <v>45742</v>
      </c>
      <c r="H5539">
        <v>20250319677659</v>
      </c>
      <c r="I5539">
        <v>23.591999999999999</v>
      </c>
      <c r="J5539" s="289" t="s">
        <v>350</v>
      </c>
      <c r="K5539" s="289" t="s">
        <v>12524</v>
      </c>
      <c r="L5539" s="289" t="s">
        <v>275</v>
      </c>
      <c r="M5539" s="289" t="s">
        <v>12525</v>
      </c>
      <c r="N5539" s="289" t="s">
        <v>1631</v>
      </c>
      <c r="O5539" s="289" t="s">
        <v>1014</v>
      </c>
      <c r="P5539" s="289" t="str">
        <f>VLOOKUP(CAT_Details[[#This Row],[Delivery Bp Customer Code]],Table6[],2,0)</f>
        <v>MZ07</v>
      </c>
    </row>
    <row r="5540" spans="1:16" x14ac:dyDescent="0.25">
      <c r="A5540" s="289" t="s">
        <v>3329</v>
      </c>
      <c r="B5540">
        <v>1</v>
      </c>
      <c r="C5540">
        <v>191.4</v>
      </c>
      <c r="D5540">
        <v>0.4</v>
      </c>
      <c r="E5540" s="289" t="s">
        <v>12526</v>
      </c>
      <c r="F5540">
        <v>5015482353</v>
      </c>
      <c r="G5540" s="276">
        <v>45742</v>
      </c>
      <c r="H5540">
        <v>20250317675879</v>
      </c>
      <c r="I5540">
        <v>0.624</v>
      </c>
      <c r="J5540" s="289" t="s">
        <v>324</v>
      </c>
      <c r="K5540" s="289" t="s">
        <v>12527</v>
      </c>
      <c r="L5540" s="289" t="s">
        <v>275</v>
      </c>
      <c r="M5540" s="289" t="s">
        <v>12500</v>
      </c>
      <c r="N5540" s="289" t="s">
        <v>3648</v>
      </c>
      <c r="O5540" s="289" t="s">
        <v>3332</v>
      </c>
      <c r="P5540" s="289">
        <f>VLOOKUP(CAT_Details[[#This Row],[Delivery Bp Customer Code]],Table6[],2,0)</f>
        <v>3402</v>
      </c>
    </row>
    <row r="5541" spans="1:16" x14ac:dyDescent="0.25">
      <c r="A5541" s="289" t="s">
        <v>3329</v>
      </c>
      <c r="B5541">
        <v>8</v>
      </c>
      <c r="C5541">
        <v>688</v>
      </c>
      <c r="D5541">
        <v>3.2</v>
      </c>
      <c r="E5541" s="289" t="s">
        <v>12528</v>
      </c>
      <c r="F5541">
        <v>5015483318</v>
      </c>
      <c r="G5541" s="276">
        <v>45742</v>
      </c>
      <c r="H5541">
        <v>20250317675551</v>
      </c>
      <c r="I5541">
        <v>4.6079999999999997</v>
      </c>
      <c r="J5541" s="289" t="s">
        <v>324</v>
      </c>
      <c r="K5541" s="289" t="s">
        <v>12529</v>
      </c>
      <c r="L5541" s="289" t="s">
        <v>275</v>
      </c>
      <c r="M5541" s="289" t="s">
        <v>12386</v>
      </c>
      <c r="N5541" s="289" t="s">
        <v>4634</v>
      </c>
      <c r="O5541" s="289" t="s">
        <v>3332</v>
      </c>
      <c r="P5541" s="289">
        <f>VLOOKUP(CAT_Details[[#This Row],[Delivery Bp Customer Code]],Table6[],2,0)</f>
        <v>3402</v>
      </c>
    </row>
    <row r="5542" spans="1:16" x14ac:dyDescent="0.25">
      <c r="A5542" s="289" t="s">
        <v>3329</v>
      </c>
      <c r="B5542">
        <v>1</v>
      </c>
      <c r="C5542">
        <v>78</v>
      </c>
      <c r="D5542">
        <v>0.4</v>
      </c>
      <c r="E5542" s="289" t="s">
        <v>12530</v>
      </c>
      <c r="F5542">
        <v>5015497581</v>
      </c>
      <c r="G5542" s="276">
        <v>45742</v>
      </c>
      <c r="H5542">
        <v>20250318676868</v>
      </c>
      <c r="I5542">
        <v>0.51800000000000002</v>
      </c>
      <c r="J5542" s="289" t="s">
        <v>350</v>
      </c>
      <c r="K5542" s="289" t="s">
        <v>12531</v>
      </c>
      <c r="L5542" s="289" t="s">
        <v>275</v>
      </c>
      <c r="M5542" s="289" t="s">
        <v>12490</v>
      </c>
      <c r="N5542" s="289" t="s">
        <v>625</v>
      </c>
      <c r="O5542" s="289" t="s">
        <v>3332</v>
      </c>
      <c r="P5542" s="289">
        <f>VLOOKUP(CAT_Details[[#This Row],[Delivery Bp Customer Code]],Table6[],2,0)</f>
        <v>3402</v>
      </c>
    </row>
    <row r="5543" spans="1:16" x14ac:dyDescent="0.25">
      <c r="A5543" s="289" t="s">
        <v>3329</v>
      </c>
      <c r="B5543">
        <v>2</v>
      </c>
      <c r="C5543">
        <v>128</v>
      </c>
      <c r="D5543">
        <v>0.8</v>
      </c>
      <c r="E5543" s="289" t="s">
        <v>12532</v>
      </c>
      <c r="F5543">
        <v>5015497747</v>
      </c>
      <c r="G5543" s="276">
        <v>45742</v>
      </c>
      <c r="H5543">
        <v>20250318676367</v>
      </c>
      <c r="I5543">
        <v>1.9390000000000001</v>
      </c>
      <c r="J5543" s="289" t="s">
        <v>350</v>
      </c>
      <c r="K5543" s="289" t="s">
        <v>12533</v>
      </c>
      <c r="L5543" s="289" t="s">
        <v>275</v>
      </c>
      <c r="M5543" s="289" t="s">
        <v>12513</v>
      </c>
      <c r="N5543" s="289" t="s">
        <v>690</v>
      </c>
      <c r="O5543" s="289" t="s">
        <v>3332</v>
      </c>
      <c r="P5543" s="289">
        <f>VLOOKUP(CAT_Details[[#This Row],[Delivery Bp Customer Code]],Table6[],2,0)</f>
        <v>3402</v>
      </c>
    </row>
    <row r="5544" spans="1:16" x14ac:dyDescent="0.25">
      <c r="A5544" s="289" t="s">
        <v>3329</v>
      </c>
      <c r="B5544">
        <v>2</v>
      </c>
      <c r="C5544">
        <v>136</v>
      </c>
      <c r="D5544">
        <v>0.4</v>
      </c>
      <c r="E5544" s="289" t="s">
        <v>12534</v>
      </c>
      <c r="F5544">
        <v>5015497765</v>
      </c>
      <c r="G5544" s="276">
        <v>45742</v>
      </c>
      <c r="H5544">
        <v>20250318676455</v>
      </c>
      <c r="I5544">
        <v>0.76800000000000002</v>
      </c>
      <c r="J5544" s="289" t="s">
        <v>350</v>
      </c>
      <c r="K5544" s="289" t="s">
        <v>12535</v>
      </c>
      <c r="L5544" s="289" t="s">
        <v>275</v>
      </c>
      <c r="M5544" s="289" t="s">
        <v>12460</v>
      </c>
      <c r="N5544" s="289" t="s">
        <v>743</v>
      </c>
      <c r="O5544" s="289" t="s">
        <v>3332</v>
      </c>
      <c r="P5544" s="289">
        <f>VLOOKUP(CAT_Details[[#This Row],[Delivery Bp Customer Code]],Table6[],2,0)</f>
        <v>3402</v>
      </c>
    </row>
    <row r="5545" spans="1:16" x14ac:dyDescent="0.25">
      <c r="A5545" s="289" t="s">
        <v>76</v>
      </c>
      <c r="B5545">
        <v>1</v>
      </c>
      <c r="C5545">
        <v>30</v>
      </c>
      <c r="D5545">
        <v>0.2</v>
      </c>
      <c r="E5545" s="289" t="s">
        <v>12536</v>
      </c>
      <c r="F5545">
        <v>5015466823</v>
      </c>
      <c r="G5545" s="276">
        <v>45742</v>
      </c>
      <c r="H5545">
        <v>20250317676060</v>
      </c>
      <c r="I5545">
        <v>9.6000000000000002E-2</v>
      </c>
      <c r="J5545" s="289" t="s">
        <v>294</v>
      </c>
      <c r="K5545" s="289" t="s">
        <v>12537</v>
      </c>
      <c r="L5545" s="289" t="s">
        <v>275</v>
      </c>
      <c r="M5545" s="289" t="s">
        <v>12433</v>
      </c>
      <c r="N5545" s="289" t="s">
        <v>1181</v>
      </c>
      <c r="O5545" s="289" t="s">
        <v>748</v>
      </c>
      <c r="P5545" s="289" t="str">
        <f>VLOOKUP(CAT_Details[[#This Row],[Delivery Bp Customer Code]],Table6[],2,0)</f>
        <v>No Loc</v>
      </c>
    </row>
    <row r="5546" spans="1:16" x14ac:dyDescent="0.25">
      <c r="A5546" s="289" t="s">
        <v>76</v>
      </c>
      <c r="B5546">
        <v>9</v>
      </c>
      <c r="C5546">
        <v>1726</v>
      </c>
      <c r="D5546">
        <v>3.11</v>
      </c>
      <c r="E5546" s="289" t="s">
        <v>12538</v>
      </c>
      <c r="F5546">
        <v>5015482730</v>
      </c>
      <c r="G5546" s="276">
        <v>45742</v>
      </c>
      <c r="H5546">
        <v>20250318676946</v>
      </c>
      <c r="I5546">
        <v>5.9489999999999998</v>
      </c>
      <c r="J5546" s="289" t="s">
        <v>324</v>
      </c>
      <c r="K5546" s="289" t="s">
        <v>12539</v>
      </c>
      <c r="L5546" s="289" t="s">
        <v>275</v>
      </c>
      <c r="M5546" s="289" t="s">
        <v>12500</v>
      </c>
      <c r="N5546" s="289" t="s">
        <v>1160</v>
      </c>
      <c r="O5546" s="289" t="s">
        <v>748</v>
      </c>
      <c r="P5546" s="289" t="str">
        <f>VLOOKUP(CAT_Details[[#This Row],[Delivery Bp Customer Code]],Table6[],2,0)</f>
        <v>No Loc</v>
      </c>
    </row>
    <row r="5547" spans="1:16" x14ac:dyDescent="0.25">
      <c r="A5547" s="289" t="s">
        <v>76</v>
      </c>
      <c r="B5547">
        <v>3</v>
      </c>
      <c r="C5547">
        <v>1548</v>
      </c>
      <c r="D5547">
        <v>1</v>
      </c>
      <c r="E5547" s="289" t="s">
        <v>12540</v>
      </c>
      <c r="F5547">
        <v>5015498117</v>
      </c>
      <c r="G5547" s="276">
        <v>45742</v>
      </c>
      <c r="H5547">
        <v>20250319677942</v>
      </c>
      <c r="I5547">
        <v>1.92</v>
      </c>
      <c r="J5547" s="289" t="s">
        <v>324</v>
      </c>
      <c r="K5547" s="289" t="s">
        <v>12541</v>
      </c>
      <c r="L5547" s="289" t="s">
        <v>275</v>
      </c>
      <c r="M5547" s="289" t="s">
        <v>12500</v>
      </c>
      <c r="N5547" s="289" t="s">
        <v>2172</v>
      </c>
      <c r="O5547" s="289" t="s">
        <v>748</v>
      </c>
      <c r="P5547" s="289" t="str">
        <f>VLOOKUP(CAT_Details[[#This Row],[Delivery Bp Customer Code]],Table6[],2,0)</f>
        <v>No Loc</v>
      </c>
    </row>
    <row r="5548" spans="1:16" x14ac:dyDescent="0.25">
      <c r="A5548" s="289" t="s">
        <v>285</v>
      </c>
      <c r="B5548">
        <v>27</v>
      </c>
      <c r="C5548">
        <v>12005.01</v>
      </c>
      <c r="D5548">
        <v>10.8</v>
      </c>
      <c r="E5548" s="289" t="s">
        <v>12542</v>
      </c>
      <c r="F5548">
        <v>5015452384</v>
      </c>
      <c r="G5548" s="276">
        <v>45742</v>
      </c>
      <c r="H5548">
        <v>20250314674626</v>
      </c>
      <c r="I5548">
        <v>33.695999999999998</v>
      </c>
      <c r="J5548" s="289" t="s">
        <v>383</v>
      </c>
      <c r="K5548" s="289" t="s">
        <v>12543</v>
      </c>
      <c r="L5548" s="289" t="s">
        <v>275</v>
      </c>
      <c r="M5548" s="289" t="s">
        <v>12544</v>
      </c>
      <c r="N5548" s="289" t="s">
        <v>667</v>
      </c>
      <c r="O5548" s="289" t="s">
        <v>291</v>
      </c>
      <c r="P5548" s="289" t="str">
        <f>VLOOKUP(CAT_Details[[#This Row],[Delivery Bp Customer Code]],Table6[],2,0)</f>
        <v>DX01-L5</v>
      </c>
    </row>
    <row r="5549" spans="1:16" x14ac:dyDescent="0.25">
      <c r="A5549" s="289" t="s">
        <v>285</v>
      </c>
      <c r="B5549">
        <v>5</v>
      </c>
      <c r="C5549">
        <v>2503</v>
      </c>
      <c r="D5549">
        <v>2</v>
      </c>
      <c r="E5549" s="289" t="s">
        <v>12542</v>
      </c>
      <c r="F5549">
        <v>5015452385</v>
      </c>
      <c r="G5549" s="276">
        <v>45742</v>
      </c>
      <c r="H5549">
        <v>20250314674629</v>
      </c>
      <c r="I5549">
        <v>6.24</v>
      </c>
      <c r="J5549" s="289" t="s">
        <v>383</v>
      </c>
      <c r="K5549" s="289" t="s">
        <v>12545</v>
      </c>
      <c r="L5549" s="289" t="s">
        <v>275</v>
      </c>
      <c r="M5549" s="289" t="s">
        <v>12544</v>
      </c>
      <c r="N5549" s="289" t="s">
        <v>667</v>
      </c>
      <c r="O5549" s="289" t="s">
        <v>291</v>
      </c>
      <c r="P5549" s="289" t="str">
        <f>VLOOKUP(CAT_Details[[#This Row],[Delivery Bp Customer Code]],Table6[],2,0)</f>
        <v>DX01-L5</v>
      </c>
    </row>
    <row r="5550" spans="1:16" x14ac:dyDescent="0.25">
      <c r="A5550" s="289" t="s">
        <v>285</v>
      </c>
      <c r="B5550">
        <v>8</v>
      </c>
      <c r="C5550">
        <v>838</v>
      </c>
      <c r="D5550">
        <v>2.8</v>
      </c>
      <c r="E5550" s="289" t="s">
        <v>12546</v>
      </c>
      <c r="F5550">
        <v>5015466962</v>
      </c>
      <c r="G5550" s="276">
        <v>45742</v>
      </c>
      <c r="H5550">
        <v>20250313673538</v>
      </c>
      <c r="I5550">
        <v>4.5599999999999996</v>
      </c>
      <c r="J5550" s="289" t="s">
        <v>294</v>
      </c>
      <c r="K5550" s="289" t="s">
        <v>12547</v>
      </c>
      <c r="L5550" s="289" t="s">
        <v>275</v>
      </c>
      <c r="M5550" s="289" t="s">
        <v>12418</v>
      </c>
      <c r="N5550" s="289" t="s">
        <v>504</v>
      </c>
      <c r="O5550" s="289" t="s">
        <v>291</v>
      </c>
      <c r="P5550" s="289" t="str">
        <f>VLOOKUP(CAT_Details[[#This Row],[Delivery Bp Customer Code]],Table6[],2,0)</f>
        <v>DX01-L5</v>
      </c>
    </row>
    <row r="5551" spans="1:16" x14ac:dyDescent="0.25">
      <c r="A5551" s="289" t="s">
        <v>285</v>
      </c>
      <c r="B5551">
        <v>1</v>
      </c>
      <c r="C5551">
        <v>1</v>
      </c>
      <c r="D5551">
        <v>0.03</v>
      </c>
      <c r="E5551" s="289" t="s">
        <v>12548</v>
      </c>
      <c r="F5551">
        <v>5015482686</v>
      </c>
      <c r="G5551" s="276">
        <v>45742</v>
      </c>
      <c r="H5551">
        <v>20250318676561</v>
      </c>
      <c r="I5551">
        <v>1.2E-2</v>
      </c>
      <c r="J5551" s="289" t="s">
        <v>345</v>
      </c>
      <c r="K5551" s="289" t="s">
        <v>12549</v>
      </c>
      <c r="L5551" s="289" t="s">
        <v>275</v>
      </c>
      <c r="M5551" s="289" t="s">
        <v>12550</v>
      </c>
      <c r="N5551" s="289" t="s">
        <v>371</v>
      </c>
      <c r="O5551" s="289" t="s">
        <v>291</v>
      </c>
      <c r="P5551" s="289" t="str">
        <f>VLOOKUP(CAT_Details[[#This Row],[Delivery Bp Customer Code]],Table6[],2,0)</f>
        <v>DX01-L5</v>
      </c>
    </row>
    <row r="5552" spans="1:16" x14ac:dyDescent="0.25">
      <c r="A5552" s="289" t="s">
        <v>285</v>
      </c>
      <c r="B5552">
        <v>3</v>
      </c>
      <c r="C5552">
        <v>6.6</v>
      </c>
      <c r="D5552">
        <v>0.16</v>
      </c>
      <c r="E5552" s="289" t="s">
        <v>12548</v>
      </c>
      <c r="F5552">
        <v>5015482689</v>
      </c>
      <c r="G5552" s="276">
        <v>45742</v>
      </c>
      <c r="H5552">
        <v>20250318676850</v>
      </c>
      <c r="I5552">
        <v>0.113</v>
      </c>
      <c r="J5552" s="289" t="s">
        <v>345</v>
      </c>
      <c r="K5552" s="289" t="s">
        <v>12551</v>
      </c>
      <c r="L5552" s="289" t="s">
        <v>275</v>
      </c>
      <c r="M5552" s="289" t="s">
        <v>12550</v>
      </c>
      <c r="N5552" s="289" t="s">
        <v>371</v>
      </c>
      <c r="O5552" s="289" t="s">
        <v>291</v>
      </c>
      <c r="P5552" s="289" t="str">
        <f>VLOOKUP(CAT_Details[[#This Row],[Delivery Bp Customer Code]],Table6[],2,0)</f>
        <v>DX01-L5</v>
      </c>
    </row>
    <row r="5553" spans="1:16" x14ac:dyDescent="0.25">
      <c r="A5553" s="289" t="s">
        <v>285</v>
      </c>
      <c r="B5553">
        <v>1</v>
      </c>
      <c r="C5553">
        <v>120</v>
      </c>
      <c r="D5553">
        <v>0.4</v>
      </c>
      <c r="E5553" s="289" t="s">
        <v>12548</v>
      </c>
      <c r="F5553">
        <v>5015482701</v>
      </c>
      <c r="G5553" s="276">
        <v>45742</v>
      </c>
      <c r="H5553" s="5">
        <v>20250318676546</v>
      </c>
      <c r="I5553">
        <v>0.96</v>
      </c>
      <c r="J5553" s="289" t="s">
        <v>345</v>
      </c>
      <c r="K5553" s="289" t="s">
        <v>12552</v>
      </c>
      <c r="L5553" s="289" t="s">
        <v>275</v>
      </c>
      <c r="M5553" s="289" t="s">
        <v>12550</v>
      </c>
      <c r="N5553" s="289" t="s">
        <v>371</v>
      </c>
      <c r="O5553" s="289" t="s">
        <v>291</v>
      </c>
      <c r="P5553" s="289" t="str">
        <f>VLOOKUP(CAT_Details[[#This Row],[Delivery Bp Customer Code]],Table6[],2,0)</f>
        <v>DX01-L5</v>
      </c>
    </row>
    <row r="5554" spans="1:16" x14ac:dyDescent="0.25">
      <c r="A5554" s="289" t="s">
        <v>285</v>
      </c>
      <c r="B5554">
        <v>12</v>
      </c>
      <c r="C5554">
        <v>1000</v>
      </c>
      <c r="D5554">
        <v>4.5999999999999996</v>
      </c>
      <c r="E5554" s="289" t="s">
        <v>12553</v>
      </c>
      <c r="F5554">
        <v>5015482857</v>
      </c>
      <c r="G5554" s="276">
        <v>45742</v>
      </c>
      <c r="H5554">
        <v>20250317676108</v>
      </c>
      <c r="I5554">
        <v>11.04</v>
      </c>
      <c r="J5554" s="289" t="s">
        <v>345</v>
      </c>
      <c r="K5554" s="289" t="s">
        <v>12554</v>
      </c>
      <c r="L5554" s="289" t="s">
        <v>275</v>
      </c>
      <c r="M5554" s="289" t="s">
        <v>12550</v>
      </c>
      <c r="N5554" s="289" t="s">
        <v>512</v>
      </c>
      <c r="O5554" s="289" t="s">
        <v>291</v>
      </c>
      <c r="P5554" s="289" t="str">
        <f>VLOOKUP(CAT_Details[[#This Row],[Delivery Bp Customer Code]],Table6[],2,0)</f>
        <v>DX01-L5</v>
      </c>
    </row>
    <row r="5555" spans="1:16" x14ac:dyDescent="0.25">
      <c r="A5555" s="289" t="s">
        <v>285</v>
      </c>
      <c r="B5555">
        <v>6</v>
      </c>
      <c r="C5555">
        <v>6900</v>
      </c>
      <c r="D5555">
        <v>2.4</v>
      </c>
      <c r="E5555" s="289" t="s">
        <v>12555</v>
      </c>
      <c r="F5555">
        <v>5015483364</v>
      </c>
      <c r="G5555" s="276">
        <v>45742</v>
      </c>
      <c r="H5555" s="5">
        <v>20250314674711</v>
      </c>
      <c r="I5555">
        <v>3.456</v>
      </c>
      <c r="J5555" s="289" t="s">
        <v>324</v>
      </c>
      <c r="K5555" s="289" t="s">
        <v>12556</v>
      </c>
      <c r="L5555" s="289" t="s">
        <v>275</v>
      </c>
      <c r="M5555" s="289" t="s">
        <v>12496</v>
      </c>
      <c r="N5555" s="289" t="s">
        <v>333</v>
      </c>
      <c r="O5555" s="289" t="s">
        <v>291</v>
      </c>
      <c r="P5555" s="289" t="str">
        <f>VLOOKUP(CAT_Details[[#This Row],[Delivery Bp Customer Code]],Table6[],2,0)</f>
        <v>DX01-L5</v>
      </c>
    </row>
    <row r="5556" spans="1:16" x14ac:dyDescent="0.25">
      <c r="A5556" s="289" t="s">
        <v>285</v>
      </c>
      <c r="B5556">
        <v>2</v>
      </c>
      <c r="C5556">
        <v>824</v>
      </c>
      <c r="D5556">
        <v>1</v>
      </c>
      <c r="E5556" s="289" t="s">
        <v>12523</v>
      </c>
      <c r="F5556">
        <v>5015497306</v>
      </c>
      <c r="G5556" s="276">
        <v>45742</v>
      </c>
      <c r="H5556" s="5">
        <v>20250319677665</v>
      </c>
      <c r="I5556">
        <v>2.4</v>
      </c>
      <c r="J5556" s="289" t="s">
        <v>350</v>
      </c>
      <c r="K5556" s="289" t="s">
        <v>12557</v>
      </c>
      <c r="L5556" s="289" t="s">
        <v>275</v>
      </c>
      <c r="M5556" s="289" t="s">
        <v>12525</v>
      </c>
      <c r="N5556" s="289" t="s">
        <v>1631</v>
      </c>
      <c r="O5556" s="289" t="s">
        <v>291</v>
      </c>
      <c r="P5556" s="289" t="str">
        <f>VLOOKUP(CAT_Details[[#This Row],[Delivery Bp Customer Code]],Table6[],2,0)</f>
        <v>DX01-L5</v>
      </c>
    </row>
    <row r="5557" spans="1:16" x14ac:dyDescent="0.25">
      <c r="A5557" s="289" t="s">
        <v>285</v>
      </c>
      <c r="B5557">
        <v>2</v>
      </c>
      <c r="C5557">
        <v>31</v>
      </c>
      <c r="D5557">
        <v>0.06</v>
      </c>
      <c r="E5557" s="289" t="s">
        <v>12558</v>
      </c>
      <c r="F5557">
        <v>5015497658</v>
      </c>
      <c r="G5557" s="276">
        <v>45742</v>
      </c>
      <c r="H5557">
        <v>20250319677459</v>
      </c>
      <c r="I5557">
        <v>2.4E-2</v>
      </c>
      <c r="J5557" s="289" t="s">
        <v>350</v>
      </c>
      <c r="K5557" s="289" t="s">
        <v>12559</v>
      </c>
      <c r="L5557" s="289" t="s">
        <v>275</v>
      </c>
      <c r="M5557" s="289" t="s">
        <v>12490</v>
      </c>
      <c r="N5557" s="289" t="s">
        <v>360</v>
      </c>
      <c r="O5557" s="289" t="s">
        <v>291</v>
      </c>
      <c r="P5557" s="289" t="str">
        <f>VLOOKUP(CAT_Details[[#This Row],[Delivery Bp Customer Code]],Table6[],2,0)</f>
        <v>DX01-L5</v>
      </c>
    </row>
    <row r="5558" spans="1:16" x14ac:dyDescent="0.25">
      <c r="A5558" s="289" t="s">
        <v>285</v>
      </c>
      <c r="B5558">
        <v>21</v>
      </c>
      <c r="C5558">
        <v>3699</v>
      </c>
      <c r="D5558">
        <v>10.119999999999999</v>
      </c>
      <c r="E5558" s="289" t="s">
        <v>12560</v>
      </c>
      <c r="F5558">
        <v>5015497681</v>
      </c>
      <c r="G5558" s="276">
        <v>45742</v>
      </c>
      <c r="H5558">
        <v>20250318676767</v>
      </c>
      <c r="I5558">
        <v>21.841000000000001</v>
      </c>
      <c r="J5558" s="289" t="s">
        <v>350</v>
      </c>
      <c r="K5558" s="289" t="s">
        <v>12561</v>
      </c>
      <c r="L5558" s="289" t="s">
        <v>275</v>
      </c>
      <c r="M5558" s="289" t="s">
        <v>12490</v>
      </c>
      <c r="N5558" s="289" t="s">
        <v>357</v>
      </c>
      <c r="O5558" s="289" t="s">
        <v>291</v>
      </c>
      <c r="P5558" s="289" t="str">
        <f>VLOOKUP(CAT_Details[[#This Row],[Delivery Bp Customer Code]],Table6[],2,0)</f>
        <v>DX01-L5</v>
      </c>
    </row>
    <row r="5559" spans="1:16" x14ac:dyDescent="0.25">
      <c r="A5559" s="289" t="s">
        <v>285</v>
      </c>
      <c r="B5559">
        <v>17</v>
      </c>
      <c r="C5559">
        <v>1258</v>
      </c>
      <c r="D5559">
        <v>6.8</v>
      </c>
      <c r="E5559" s="289" t="s">
        <v>12532</v>
      </c>
      <c r="F5559">
        <v>5015497749</v>
      </c>
      <c r="G5559" s="276">
        <v>45742</v>
      </c>
      <c r="H5559" s="5">
        <v>20250317675961</v>
      </c>
      <c r="I5559">
        <v>16.646000000000001</v>
      </c>
      <c r="J5559" s="289" t="s">
        <v>350</v>
      </c>
      <c r="K5559" s="289" t="s">
        <v>12562</v>
      </c>
      <c r="L5559" s="289" t="s">
        <v>275</v>
      </c>
      <c r="M5559" s="289" t="s">
        <v>12513</v>
      </c>
      <c r="N5559" s="289" t="s">
        <v>690</v>
      </c>
      <c r="O5559" s="289" t="s">
        <v>291</v>
      </c>
      <c r="P5559" s="289" t="str">
        <f>VLOOKUP(CAT_Details[[#This Row],[Delivery Bp Customer Code]],Table6[],2,0)</f>
        <v>DX01-L5</v>
      </c>
    </row>
    <row r="5560" spans="1:16" x14ac:dyDescent="0.25">
      <c r="A5560" s="289" t="s">
        <v>285</v>
      </c>
      <c r="B5560">
        <v>42</v>
      </c>
      <c r="C5560">
        <v>7872</v>
      </c>
      <c r="D5560">
        <v>13.6</v>
      </c>
      <c r="E5560" s="289" t="s">
        <v>12563</v>
      </c>
      <c r="F5560">
        <v>5015497885</v>
      </c>
      <c r="G5560" s="276">
        <v>45742</v>
      </c>
      <c r="H5560">
        <v>20250319677655</v>
      </c>
      <c r="I5560">
        <v>50.45</v>
      </c>
      <c r="J5560" s="289" t="s">
        <v>350</v>
      </c>
      <c r="K5560" s="289" t="s">
        <v>12564</v>
      </c>
      <c r="L5560" s="289" t="s">
        <v>275</v>
      </c>
      <c r="M5560" s="289" t="s">
        <v>12460</v>
      </c>
      <c r="N5560" s="289" t="s">
        <v>818</v>
      </c>
      <c r="O5560" s="289" t="s">
        <v>291</v>
      </c>
      <c r="P5560" s="289" t="str">
        <f>VLOOKUP(CAT_Details[[#This Row],[Delivery Bp Customer Code]],Table6[],2,0)</f>
        <v>DX01-L5</v>
      </c>
    </row>
    <row r="5561" spans="1:16" x14ac:dyDescent="0.25">
      <c r="A5561" s="289" t="s">
        <v>285</v>
      </c>
      <c r="B5561">
        <v>16</v>
      </c>
      <c r="C5561">
        <v>1440</v>
      </c>
      <c r="D5561">
        <v>6.4</v>
      </c>
      <c r="E5561" s="289" t="s">
        <v>12565</v>
      </c>
      <c r="F5561">
        <v>5015497942</v>
      </c>
      <c r="G5561" s="276">
        <v>45742</v>
      </c>
      <c r="H5561">
        <v>20250318676579</v>
      </c>
      <c r="I5561">
        <v>15.36</v>
      </c>
      <c r="J5561" s="289" t="s">
        <v>350</v>
      </c>
      <c r="K5561" s="289" t="s">
        <v>12566</v>
      </c>
      <c r="L5561" s="289" t="s">
        <v>275</v>
      </c>
      <c r="M5561" s="289" t="s">
        <v>12567</v>
      </c>
      <c r="N5561" s="289" t="s">
        <v>353</v>
      </c>
      <c r="O5561" s="289" t="s">
        <v>291</v>
      </c>
      <c r="P5561" s="289" t="str">
        <f>VLOOKUP(CAT_Details[[#This Row],[Delivery Bp Customer Code]],Table6[],2,0)</f>
        <v>DX01-L5</v>
      </c>
    </row>
    <row r="5562" spans="1:16" x14ac:dyDescent="0.25">
      <c r="A5562" s="289" t="s">
        <v>285</v>
      </c>
      <c r="B5562">
        <v>4</v>
      </c>
      <c r="C5562">
        <v>598.16</v>
      </c>
      <c r="D5562">
        <v>1.46</v>
      </c>
      <c r="E5562" s="289" t="s">
        <v>12568</v>
      </c>
      <c r="F5562">
        <v>5015528029</v>
      </c>
      <c r="G5562" s="276">
        <v>45742</v>
      </c>
      <c r="H5562">
        <v>20250321679839</v>
      </c>
      <c r="I5562">
        <v>3.1459999999999999</v>
      </c>
      <c r="J5562" s="289" t="s">
        <v>273</v>
      </c>
      <c r="K5562" s="289" t="s">
        <v>12569</v>
      </c>
      <c r="L5562" s="289" t="s">
        <v>275</v>
      </c>
      <c r="M5562" s="289" t="s">
        <v>12510</v>
      </c>
      <c r="N5562" s="289" t="s">
        <v>519</v>
      </c>
      <c r="O5562" s="289" t="s">
        <v>291</v>
      </c>
      <c r="P5562" s="289" t="str">
        <f>VLOOKUP(CAT_Details[[#This Row],[Delivery Bp Customer Code]],Table6[],2,0)</f>
        <v>DX01-L5</v>
      </c>
    </row>
    <row r="5563" spans="1:16" x14ac:dyDescent="0.25">
      <c r="A5563" s="289" t="s">
        <v>285</v>
      </c>
      <c r="B5563">
        <v>4</v>
      </c>
      <c r="C5563">
        <v>544.5</v>
      </c>
      <c r="D5563">
        <v>1.98</v>
      </c>
      <c r="E5563" s="289" t="s">
        <v>12568</v>
      </c>
      <c r="F5563">
        <v>5015528030</v>
      </c>
      <c r="G5563" s="276">
        <v>45742</v>
      </c>
      <c r="H5563">
        <v>20250321679829</v>
      </c>
      <c r="I5563">
        <v>4.2229999999999999</v>
      </c>
      <c r="J5563" s="289" t="s">
        <v>273</v>
      </c>
      <c r="K5563" s="289" t="s">
        <v>12570</v>
      </c>
      <c r="L5563" s="289" t="s">
        <v>275</v>
      </c>
      <c r="M5563" s="289" t="s">
        <v>12510</v>
      </c>
      <c r="N5563" s="289" t="s">
        <v>519</v>
      </c>
      <c r="O5563" s="289" t="s">
        <v>291</v>
      </c>
      <c r="P5563" s="289" t="str">
        <f>VLOOKUP(CAT_Details[[#This Row],[Delivery Bp Customer Code]],Table6[],2,0)</f>
        <v>DX01-L5</v>
      </c>
    </row>
    <row r="5564" spans="1:16" x14ac:dyDescent="0.25">
      <c r="A5564" s="289" t="s">
        <v>521</v>
      </c>
      <c r="B5564">
        <v>1</v>
      </c>
      <c r="C5564">
        <v>110</v>
      </c>
      <c r="D5564">
        <v>0.24</v>
      </c>
      <c r="E5564" s="289" t="s">
        <v>12571</v>
      </c>
      <c r="F5564">
        <v>5015498180</v>
      </c>
      <c r="G5564" s="276">
        <v>45742</v>
      </c>
      <c r="H5564">
        <v>20250319677980</v>
      </c>
      <c r="I5564">
        <v>0.33600000000000002</v>
      </c>
      <c r="J5564" s="289" t="s">
        <v>324</v>
      </c>
      <c r="K5564" s="289" t="s">
        <v>12572</v>
      </c>
      <c r="L5564" s="289" t="s">
        <v>275</v>
      </c>
      <c r="M5564" s="289" t="s">
        <v>12386</v>
      </c>
      <c r="N5564" s="289" t="s">
        <v>453</v>
      </c>
      <c r="O5564" s="289" t="s">
        <v>525</v>
      </c>
      <c r="P5564" s="289" t="str">
        <f>VLOOKUP(CAT_Details[[#This Row],[Delivery Bp Customer Code]],Table6[],2,0)</f>
        <v>No Loc</v>
      </c>
    </row>
    <row r="5565" spans="1:16" x14ac:dyDescent="0.25">
      <c r="A5565" s="289" t="s">
        <v>272</v>
      </c>
      <c r="B5565">
        <v>20</v>
      </c>
      <c r="C5565">
        <v>1800</v>
      </c>
      <c r="D5565">
        <v>8</v>
      </c>
      <c r="E5565" s="289" t="s">
        <v>12573</v>
      </c>
      <c r="F5565">
        <v>5015497828</v>
      </c>
      <c r="G5565" s="276">
        <v>45742</v>
      </c>
      <c r="H5565">
        <v>20250318676366</v>
      </c>
      <c r="I5565">
        <v>14.4</v>
      </c>
      <c r="J5565" s="289" t="s">
        <v>350</v>
      </c>
      <c r="K5565" s="289" t="s">
        <v>12574</v>
      </c>
      <c r="L5565" s="289" t="s">
        <v>275</v>
      </c>
      <c r="M5565" s="289" t="s">
        <v>12490</v>
      </c>
      <c r="N5565" s="289" t="s">
        <v>846</v>
      </c>
      <c r="O5565" s="289" t="s">
        <v>277</v>
      </c>
      <c r="P5565" s="289" t="str">
        <f>VLOOKUP(CAT_Details[[#This Row],[Delivery Bp Customer Code]],Table6[],2,0)</f>
        <v>U2-L5</v>
      </c>
    </row>
    <row r="5566" spans="1:16" x14ac:dyDescent="0.25">
      <c r="A5566" s="289" t="s">
        <v>272</v>
      </c>
      <c r="B5566">
        <v>18</v>
      </c>
      <c r="C5566">
        <v>2580</v>
      </c>
      <c r="D5566">
        <v>7.2</v>
      </c>
      <c r="E5566" s="289" t="s">
        <v>12575</v>
      </c>
      <c r="F5566">
        <v>5015498230</v>
      </c>
      <c r="G5566" s="276">
        <v>45742</v>
      </c>
      <c r="H5566">
        <v>20250319677508</v>
      </c>
      <c r="I5566">
        <v>16.416</v>
      </c>
      <c r="J5566" s="289" t="s">
        <v>350</v>
      </c>
      <c r="K5566" s="289" t="s">
        <v>12576</v>
      </c>
      <c r="L5566" s="289" t="s">
        <v>275</v>
      </c>
      <c r="M5566" s="289" t="s">
        <v>12525</v>
      </c>
      <c r="N5566" s="289" t="s">
        <v>472</v>
      </c>
      <c r="O5566" s="289" t="s">
        <v>277</v>
      </c>
      <c r="P5566" s="289" t="str">
        <f>VLOOKUP(CAT_Details[[#This Row],[Delivery Bp Customer Code]],Table6[],2,0)</f>
        <v>U2-L5</v>
      </c>
    </row>
    <row r="5567" spans="1:16" x14ac:dyDescent="0.25">
      <c r="A5567" s="289" t="s">
        <v>4794</v>
      </c>
      <c r="B5567">
        <v>9</v>
      </c>
      <c r="C5567">
        <v>6594.93</v>
      </c>
      <c r="D5567">
        <v>2.66</v>
      </c>
      <c r="E5567" s="289" t="s">
        <v>12577</v>
      </c>
      <c r="F5567">
        <v>5015497519</v>
      </c>
      <c r="G5567" s="276">
        <v>45742</v>
      </c>
      <c r="H5567">
        <v>20250319677544</v>
      </c>
      <c r="I5567">
        <v>3.0529999999999999</v>
      </c>
      <c r="J5567" s="289" t="s">
        <v>350</v>
      </c>
      <c r="K5567" s="289" t="s">
        <v>12578</v>
      </c>
      <c r="L5567" s="289" t="s">
        <v>275</v>
      </c>
      <c r="M5567" s="289" t="s">
        <v>12525</v>
      </c>
      <c r="N5567" s="289" t="s">
        <v>528</v>
      </c>
      <c r="O5567" s="289" t="s">
        <v>4798</v>
      </c>
      <c r="P5567" s="289" t="str">
        <f>VLOOKUP(CAT_Details[[#This Row],[Delivery Bp Customer Code]],Table6[],2,0)</f>
        <v>MY02</v>
      </c>
    </row>
    <row r="5568" spans="1:16" x14ac:dyDescent="0.25">
      <c r="A5568" s="289" t="s">
        <v>278</v>
      </c>
      <c r="B5568">
        <v>1</v>
      </c>
      <c r="C5568">
        <v>290</v>
      </c>
      <c r="D5568">
        <v>0.4</v>
      </c>
      <c r="E5568" s="289" t="s">
        <v>12579</v>
      </c>
      <c r="F5568">
        <v>5015512966</v>
      </c>
      <c r="G5568" s="276">
        <v>45743</v>
      </c>
      <c r="H5568">
        <v>20250318677106</v>
      </c>
      <c r="I5568">
        <v>0.48</v>
      </c>
      <c r="J5568" s="289" t="s">
        <v>280</v>
      </c>
      <c r="K5568" s="289" t="s">
        <v>12580</v>
      </c>
      <c r="L5568" s="289" t="s">
        <v>275</v>
      </c>
      <c r="M5568" s="289" t="s">
        <v>12507</v>
      </c>
      <c r="N5568" s="289" t="s">
        <v>636</v>
      </c>
      <c r="O5568" s="289" t="s">
        <v>498</v>
      </c>
      <c r="P5568" s="289" t="str">
        <f>VLOOKUP(CAT_Details[[#This Row],[Delivery Bp Customer Code]],Table6[],2,0)</f>
        <v>DK-BM01</v>
      </c>
    </row>
    <row r="5569" spans="1:16" x14ac:dyDescent="0.25">
      <c r="A5569" s="289" t="s">
        <v>278</v>
      </c>
      <c r="B5569">
        <v>1</v>
      </c>
      <c r="C5569">
        <v>50</v>
      </c>
      <c r="D5569">
        <v>0.2</v>
      </c>
      <c r="E5569" s="289" t="s">
        <v>12581</v>
      </c>
      <c r="F5569">
        <v>5015513016</v>
      </c>
      <c r="G5569" s="276">
        <v>45743</v>
      </c>
      <c r="H5569">
        <v>20250318676876</v>
      </c>
      <c r="I5569">
        <v>0.182</v>
      </c>
      <c r="J5569" s="289" t="s">
        <v>350</v>
      </c>
      <c r="K5569" s="289" t="s">
        <v>12582</v>
      </c>
      <c r="L5569" s="289" t="s">
        <v>275</v>
      </c>
      <c r="M5569" s="289" t="s">
        <v>12513</v>
      </c>
      <c r="N5569" s="289" t="s">
        <v>482</v>
      </c>
      <c r="O5569" s="289" t="s">
        <v>498</v>
      </c>
      <c r="P5569" s="289" t="str">
        <f>VLOOKUP(CAT_Details[[#This Row],[Delivery Bp Customer Code]],Table6[],2,0)</f>
        <v>DK-BM01</v>
      </c>
    </row>
    <row r="5570" spans="1:16" x14ac:dyDescent="0.25">
      <c r="A5570" s="289" t="s">
        <v>278</v>
      </c>
      <c r="B5570">
        <v>1</v>
      </c>
      <c r="C5570">
        <v>500.2</v>
      </c>
      <c r="D5570">
        <v>0.4</v>
      </c>
      <c r="E5570" s="289" t="s">
        <v>12583</v>
      </c>
      <c r="F5570">
        <v>5015513337</v>
      </c>
      <c r="G5570" s="276">
        <v>45743</v>
      </c>
      <c r="H5570">
        <v>20250319678145</v>
      </c>
      <c r="I5570">
        <v>0.96</v>
      </c>
      <c r="J5570" s="289" t="s">
        <v>280</v>
      </c>
      <c r="K5570" s="289" t="s">
        <v>12584</v>
      </c>
      <c r="L5570" s="289" t="s">
        <v>275</v>
      </c>
      <c r="M5570" s="289" t="s">
        <v>12585</v>
      </c>
      <c r="N5570" s="289" t="s">
        <v>1132</v>
      </c>
      <c r="O5570" s="289" t="s">
        <v>498</v>
      </c>
      <c r="P5570" s="289" t="str">
        <f>VLOOKUP(CAT_Details[[#This Row],[Delivery Bp Customer Code]],Table6[],2,0)</f>
        <v>DK-BM01</v>
      </c>
    </row>
    <row r="5571" spans="1:16" x14ac:dyDescent="0.25">
      <c r="A5571" s="289" t="s">
        <v>278</v>
      </c>
      <c r="B5571">
        <v>7</v>
      </c>
      <c r="C5571">
        <v>3450.4</v>
      </c>
      <c r="D5571">
        <v>2.8</v>
      </c>
      <c r="E5571" s="289" t="s">
        <v>12586</v>
      </c>
      <c r="F5571">
        <v>5015513381</v>
      </c>
      <c r="G5571" s="276">
        <v>45743</v>
      </c>
      <c r="H5571">
        <v>20250319678139</v>
      </c>
      <c r="I5571">
        <v>6.72</v>
      </c>
      <c r="J5571" s="289" t="s">
        <v>280</v>
      </c>
      <c r="K5571" s="289" t="s">
        <v>12587</v>
      </c>
      <c r="L5571" s="289" t="s">
        <v>275</v>
      </c>
      <c r="M5571" s="289" t="s">
        <v>12588</v>
      </c>
      <c r="N5571" s="289" t="s">
        <v>566</v>
      </c>
      <c r="O5571" s="289" t="s">
        <v>498</v>
      </c>
      <c r="P5571" s="289" t="str">
        <f>VLOOKUP(CAT_Details[[#This Row],[Delivery Bp Customer Code]],Table6[],2,0)</f>
        <v>DK-BM01</v>
      </c>
    </row>
    <row r="5572" spans="1:16" x14ac:dyDescent="0.25">
      <c r="A5572" s="289" t="s">
        <v>278</v>
      </c>
      <c r="B5572">
        <v>12</v>
      </c>
      <c r="C5572">
        <v>5268</v>
      </c>
      <c r="D5572">
        <v>4.8</v>
      </c>
      <c r="E5572" s="289" t="s">
        <v>12589</v>
      </c>
      <c r="F5572">
        <v>5015543362</v>
      </c>
      <c r="G5572" s="276">
        <v>45743</v>
      </c>
      <c r="H5572">
        <v>20250324680883</v>
      </c>
      <c r="I5572">
        <v>11.52</v>
      </c>
      <c r="J5572" s="289" t="s">
        <v>273</v>
      </c>
      <c r="K5572" s="289" t="s">
        <v>12590</v>
      </c>
      <c r="L5572" s="289" t="s">
        <v>275</v>
      </c>
      <c r="M5572" s="289" t="s">
        <v>12591</v>
      </c>
      <c r="N5572" s="289" t="s">
        <v>1142</v>
      </c>
      <c r="O5572" s="289" t="s">
        <v>498</v>
      </c>
      <c r="P5572" s="289" t="str">
        <f>VLOOKUP(CAT_Details[[#This Row],[Delivery Bp Customer Code]],Table6[],2,0)</f>
        <v>DK-BM01</v>
      </c>
    </row>
    <row r="5573" spans="1:16" x14ac:dyDescent="0.25">
      <c r="A5573" s="289" t="s">
        <v>278</v>
      </c>
      <c r="B5573">
        <v>1</v>
      </c>
      <c r="C5573">
        <v>435</v>
      </c>
      <c r="D5573">
        <v>0.4</v>
      </c>
      <c r="E5573" s="289" t="s">
        <v>12592</v>
      </c>
      <c r="F5573">
        <v>5015544139</v>
      </c>
      <c r="G5573" s="276">
        <v>45743</v>
      </c>
      <c r="H5573">
        <v>20250324681314</v>
      </c>
      <c r="I5573">
        <v>0.52800000000000002</v>
      </c>
      <c r="J5573" s="289" t="s">
        <v>273</v>
      </c>
      <c r="K5573" s="289" t="s">
        <v>12593</v>
      </c>
      <c r="L5573" s="289" t="s">
        <v>275</v>
      </c>
      <c r="M5573" s="289" t="s">
        <v>12591</v>
      </c>
      <c r="N5573" s="289" t="s">
        <v>657</v>
      </c>
      <c r="O5573" s="289" t="s">
        <v>498</v>
      </c>
      <c r="P5573" s="289" t="str">
        <f>VLOOKUP(CAT_Details[[#This Row],[Delivery Bp Customer Code]],Table6[],2,0)</f>
        <v>DK-BM01</v>
      </c>
    </row>
    <row r="5574" spans="1:16" x14ac:dyDescent="0.25">
      <c r="A5574" s="289" t="s">
        <v>75</v>
      </c>
      <c r="B5574">
        <v>1</v>
      </c>
      <c r="C5574">
        <v>37</v>
      </c>
      <c r="D5574">
        <v>0.2</v>
      </c>
      <c r="E5574" s="289" t="s">
        <v>12594</v>
      </c>
      <c r="F5574">
        <v>5015497636</v>
      </c>
      <c r="G5574" s="276">
        <v>45743</v>
      </c>
      <c r="H5574">
        <v>20250318676568</v>
      </c>
      <c r="I5574">
        <v>0.33600000000000002</v>
      </c>
      <c r="J5574" s="289" t="s">
        <v>345</v>
      </c>
      <c r="K5574" s="289" t="s">
        <v>12595</v>
      </c>
      <c r="L5574" s="289" t="s">
        <v>275</v>
      </c>
      <c r="M5574" s="289" t="s">
        <v>12550</v>
      </c>
      <c r="N5574" s="289" t="s">
        <v>5824</v>
      </c>
      <c r="O5574" s="289" t="s">
        <v>5281</v>
      </c>
      <c r="P5574" s="289" t="str">
        <f>VLOOKUP(CAT_Details[[#This Row],[Delivery Bp Customer Code]],Table6[],2,0)</f>
        <v>DK-LW08</v>
      </c>
    </row>
    <row r="5575" spans="1:16" x14ac:dyDescent="0.25">
      <c r="A5575" s="289" t="s">
        <v>75</v>
      </c>
      <c r="B5575">
        <v>1</v>
      </c>
      <c r="C5575">
        <v>2</v>
      </c>
      <c r="D5575">
        <v>0.1</v>
      </c>
      <c r="E5575" s="289" t="s">
        <v>12596</v>
      </c>
      <c r="F5575">
        <v>5015497913</v>
      </c>
      <c r="G5575" s="276">
        <v>45743</v>
      </c>
      <c r="H5575">
        <v>20250313673504</v>
      </c>
      <c r="I5575">
        <v>5.8000000000000003E-2</v>
      </c>
      <c r="J5575" s="289" t="s">
        <v>345</v>
      </c>
      <c r="K5575" s="289" t="s">
        <v>12597</v>
      </c>
      <c r="L5575" s="289" t="s">
        <v>275</v>
      </c>
      <c r="M5575" s="289" t="s">
        <v>12550</v>
      </c>
      <c r="N5575" s="289" t="s">
        <v>427</v>
      </c>
      <c r="O5575" s="289" t="s">
        <v>2173</v>
      </c>
      <c r="P5575" s="289" t="str">
        <f>VLOOKUP(CAT_Details[[#This Row],[Delivery Bp Customer Code]],Table6[],2,0)</f>
        <v>OYL1</v>
      </c>
    </row>
    <row r="5576" spans="1:16" x14ac:dyDescent="0.25">
      <c r="A5576" s="289" t="s">
        <v>75</v>
      </c>
      <c r="B5576">
        <v>1</v>
      </c>
      <c r="C5576">
        <v>30</v>
      </c>
      <c r="D5576">
        <v>0.2</v>
      </c>
      <c r="E5576" s="289" t="s">
        <v>12598</v>
      </c>
      <c r="F5576">
        <v>5015498043</v>
      </c>
      <c r="G5576" s="276">
        <v>45743</v>
      </c>
      <c r="H5576" s="5">
        <v>20250317675906</v>
      </c>
      <c r="I5576">
        <v>0.28799999999999998</v>
      </c>
      <c r="J5576" s="289" t="s">
        <v>324</v>
      </c>
      <c r="K5576" s="289" t="s">
        <v>12599</v>
      </c>
      <c r="L5576" s="289" t="s">
        <v>275</v>
      </c>
      <c r="M5576" s="289" t="s">
        <v>12600</v>
      </c>
      <c r="N5576" s="289" t="s">
        <v>562</v>
      </c>
      <c r="O5576" s="289" t="s">
        <v>2173</v>
      </c>
      <c r="P5576" s="289" t="str">
        <f>VLOOKUP(CAT_Details[[#This Row],[Delivery Bp Customer Code]],Table6[],2,0)</f>
        <v>OYL1</v>
      </c>
    </row>
    <row r="5577" spans="1:16" x14ac:dyDescent="0.25">
      <c r="A5577" s="289" t="s">
        <v>75</v>
      </c>
      <c r="B5577">
        <v>2</v>
      </c>
      <c r="C5577">
        <v>101</v>
      </c>
      <c r="D5577">
        <v>0.28000000000000003</v>
      </c>
      <c r="E5577" s="289" t="s">
        <v>12601</v>
      </c>
      <c r="F5577">
        <v>5015512574</v>
      </c>
      <c r="G5577" s="276">
        <v>45743</v>
      </c>
      <c r="H5577" s="5">
        <v>20250319677666</v>
      </c>
      <c r="I5577">
        <v>0.312</v>
      </c>
      <c r="J5577" s="289" t="s">
        <v>350</v>
      </c>
      <c r="K5577" s="289" t="s">
        <v>12602</v>
      </c>
      <c r="L5577" s="289" t="s">
        <v>275</v>
      </c>
      <c r="M5577" s="289" t="s">
        <v>12513</v>
      </c>
      <c r="N5577" s="289" t="s">
        <v>3173</v>
      </c>
      <c r="O5577" s="289" t="s">
        <v>2173</v>
      </c>
      <c r="P5577" s="289" t="str">
        <f>VLOOKUP(CAT_Details[[#This Row],[Delivery Bp Customer Code]],Table6[],2,0)</f>
        <v>OYL1</v>
      </c>
    </row>
    <row r="5578" spans="1:16" x14ac:dyDescent="0.25">
      <c r="A5578" s="289" t="s">
        <v>75</v>
      </c>
      <c r="B5578">
        <v>1</v>
      </c>
      <c r="C5578">
        <v>54</v>
      </c>
      <c r="D5578">
        <v>0.25</v>
      </c>
      <c r="E5578" s="289" t="s">
        <v>12603</v>
      </c>
      <c r="F5578">
        <v>5015512699</v>
      </c>
      <c r="G5578" s="276">
        <v>45743</v>
      </c>
      <c r="H5578">
        <v>20250319677810</v>
      </c>
      <c r="I5578">
        <v>0.36</v>
      </c>
      <c r="J5578" s="289" t="s">
        <v>350</v>
      </c>
      <c r="K5578" s="289" t="s">
        <v>12604</v>
      </c>
      <c r="L5578" s="289" t="s">
        <v>275</v>
      </c>
      <c r="M5578" s="289" t="s">
        <v>12513</v>
      </c>
      <c r="N5578" s="289" t="s">
        <v>1631</v>
      </c>
      <c r="O5578" s="289" t="s">
        <v>2173</v>
      </c>
      <c r="P5578" s="289" t="str">
        <f>VLOOKUP(CAT_Details[[#This Row],[Delivery Bp Customer Code]],Table6[],2,0)</f>
        <v>OYL1</v>
      </c>
    </row>
    <row r="5579" spans="1:16" x14ac:dyDescent="0.25">
      <c r="A5579" s="289" t="s">
        <v>75</v>
      </c>
      <c r="B5579">
        <v>1</v>
      </c>
      <c r="C5579">
        <v>1.2</v>
      </c>
      <c r="D5579">
        <v>0.02</v>
      </c>
      <c r="E5579" s="289" t="s">
        <v>12605</v>
      </c>
      <c r="F5579">
        <v>5015512877</v>
      </c>
      <c r="G5579" s="276">
        <v>45743</v>
      </c>
      <c r="H5579">
        <v>20250319678198</v>
      </c>
      <c r="I5579">
        <v>5.0000000000000001E-3</v>
      </c>
      <c r="J5579" s="289" t="s">
        <v>350</v>
      </c>
      <c r="K5579" s="289" t="s">
        <v>12606</v>
      </c>
      <c r="L5579" s="289" t="s">
        <v>275</v>
      </c>
      <c r="M5579" s="289" t="s">
        <v>12513</v>
      </c>
      <c r="N5579" s="289" t="s">
        <v>2953</v>
      </c>
      <c r="O5579" s="289" t="s">
        <v>2173</v>
      </c>
      <c r="P5579" s="289" t="str">
        <f>VLOOKUP(CAT_Details[[#This Row],[Delivery Bp Customer Code]],Table6[],2,0)</f>
        <v>OYL1</v>
      </c>
    </row>
    <row r="5580" spans="1:16" x14ac:dyDescent="0.25">
      <c r="A5580" s="289" t="s">
        <v>75</v>
      </c>
      <c r="B5580">
        <v>2</v>
      </c>
      <c r="C5580">
        <v>26.9</v>
      </c>
      <c r="D5580">
        <v>0.14000000000000001</v>
      </c>
      <c r="E5580" s="289" t="s">
        <v>12605</v>
      </c>
      <c r="F5580">
        <v>5015512878</v>
      </c>
      <c r="G5580" s="276">
        <v>45743</v>
      </c>
      <c r="H5580">
        <v>20250319677919</v>
      </c>
      <c r="I5580">
        <v>7.4999999999999997E-2</v>
      </c>
      <c r="J5580" s="289" t="s">
        <v>350</v>
      </c>
      <c r="K5580" s="289" t="s">
        <v>12607</v>
      </c>
      <c r="L5580" s="289" t="s">
        <v>275</v>
      </c>
      <c r="M5580" s="289" t="s">
        <v>12513</v>
      </c>
      <c r="N5580" s="289" t="s">
        <v>2953</v>
      </c>
      <c r="O5580" s="289" t="s">
        <v>2173</v>
      </c>
      <c r="P5580" s="289" t="str">
        <f>VLOOKUP(CAT_Details[[#This Row],[Delivery Bp Customer Code]],Table6[],2,0)</f>
        <v>OYL1</v>
      </c>
    </row>
    <row r="5581" spans="1:16" x14ac:dyDescent="0.25">
      <c r="A5581" s="289" t="s">
        <v>75</v>
      </c>
      <c r="B5581">
        <v>1</v>
      </c>
      <c r="C5581">
        <v>96</v>
      </c>
      <c r="D5581">
        <v>0.4</v>
      </c>
      <c r="E5581" s="289" t="s">
        <v>12608</v>
      </c>
      <c r="F5581">
        <v>5015513207</v>
      </c>
      <c r="G5581" s="276">
        <v>45743</v>
      </c>
      <c r="H5581" s="5">
        <v>20250319677945</v>
      </c>
      <c r="I5581">
        <v>0.442</v>
      </c>
      <c r="J5581" s="289" t="s">
        <v>350</v>
      </c>
      <c r="K5581" s="289" t="s">
        <v>12609</v>
      </c>
      <c r="L5581" s="289" t="s">
        <v>275</v>
      </c>
      <c r="M5581" s="289" t="s">
        <v>12513</v>
      </c>
      <c r="N5581" s="289" t="s">
        <v>2828</v>
      </c>
      <c r="O5581" s="289" t="s">
        <v>2173</v>
      </c>
      <c r="P5581" s="289" t="str">
        <f>VLOOKUP(CAT_Details[[#This Row],[Delivery Bp Customer Code]],Table6[],2,0)</f>
        <v>OYL1</v>
      </c>
    </row>
    <row r="5582" spans="1:16" x14ac:dyDescent="0.25">
      <c r="A5582" s="289" t="s">
        <v>75</v>
      </c>
      <c r="B5582">
        <v>33</v>
      </c>
      <c r="C5582">
        <v>13563</v>
      </c>
      <c r="D5582">
        <v>11</v>
      </c>
      <c r="E5582" s="289" t="s">
        <v>12610</v>
      </c>
      <c r="F5582">
        <v>5015513322</v>
      </c>
      <c r="G5582" s="276">
        <v>45743</v>
      </c>
      <c r="H5582">
        <v>20250320678758</v>
      </c>
      <c r="I5582">
        <v>21.12</v>
      </c>
      <c r="J5582" s="289" t="s">
        <v>324</v>
      </c>
      <c r="K5582" s="289" t="s">
        <v>12611</v>
      </c>
      <c r="L5582" s="289" t="s">
        <v>275</v>
      </c>
      <c r="M5582" s="289" t="s">
        <v>12612</v>
      </c>
      <c r="N5582" s="289" t="s">
        <v>2172</v>
      </c>
      <c r="O5582" s="289" t="s">
        <v>2173</v>
      </c>
      <c r="P5582" s="289" t="str">
        <f>VLOOKUP(CAT_Details[[#This Row],[Delivery Bp Customer Code]],Table6[],2,0)</f>
        <v>OYL1</v>
      </c>
    </row>
    <row r="5583" spans="1:16" x14ac:dyDescent="0.25">
      <c r="A5583" s="289" t="s">
        <v>75</v>
      </c>
      <c r="B5583">
        <v>30</v>
      </c>
      <c r="C5583">
        <v>12576</v>
      </c>
      <c r="D5583">
        <v>10</v>
      </c>
      <c r="E5583" s="289" t="s">
        <v>12613</v>
      </c>
      <c r="F5583">
        <v>5015513459</v>
      </c>
      <c r="G5583" s="276">
        <v>45743</v>
      </c>
      <c r="H5583">
        <v>20250320678770</v>
      </c>
      <c r="I5583">
        <v>19.2</v>
      </c>
      <c r="J5583" s="289" t="s">
        <v>324</v>
      </c>
      <c r="K5583" s="289" t="s">
        <v>12614</v>
      </c>
      <c r="L5583" s="289" t="s">
        <v>275</v>
      </c>
      <c r="M5583" s="289" t="s">
        <v>12600</v>
      </c>
      <c r="N5583" s="289" t="s">
        <v>2172</v>
      </c>
      <c r="O5583" s="289" t="s">
        <v>2173</v>
      </c>
      <c r="P5583" s="289" t="str">
        <f>VLOOKUP(CAT_Details[[#This Row],[Delivery Bp Customer Code]],Table6[],2,0)</f>
        <v>OYL1</v>
      </c>
    </row>
    <row r="5584" spans="1:16" x14ac:dyDescent="0.25">
      <c r="A5584" s="289" t="s">
        <v>75</v>
      </c>
      <c r="B5584">
        <v>2</v>
      </c>
      <c r="C5584">
        <v>990.1</v>
      </c>
      <c r="D5584">
        <v>0.8</v>
      </c>
      <c r="E5584" s="289" t="s">
        <v>12589</v>
      </c>
      <c r="F5584">
        <v>5015543358</v>
      </c>
      <c r="G5584" s="276">
        <v>45743</v>
      </c>
      <c r="H5584" s="5">
        <v>20250324680979</v>
      </c>
      <c r="I5584">
        <v>1.92</v>
      </c>
      <c r="J5584" s="289" t="s">
        <v>273</v>
      </c>
      <c r="K5584" s="289" t="s">
        <v>12615</v>
      </c>
      <c r="L5584" s="289" t="s">
        <v>275</v>
      </c>
      <c r="M5584" s="289" t="s">
        <v>12591</v>
      </c>
      <c r="N5584" s="289" t="s">
        <v>1142</v>
      </c>
      <c r="O5584" s="289" t="s">
        <v>2173</v>
      </c>
      <c r="P5584" s="289" t="str">
        <f>VLOOKUP(CAT_Details[[#This Row],[Delivery Bp Customer Code]],Table6[],2,0)</f>
        <v>OYL1</v>
      </c>
    </row>
    <row r="5585" spans="1:16" x14ac:dyDescent="0.25">
      <c r="A5585" s="289" t="s">
        <v>75</v>
      </c>
      <c r="B5585">
        <v>1</v>
      </c>
      <c r="C5585">
        <v>182.9</v>
      </c>
      <c r="D5585">
        <v>0.4</v>
      </c>
      <c r="E5585" s="289" t="s">
        <v>12589</v>
      </c>
      <c r="F5585">
        <v>5015543363</v>
      </c>
      <c r="G5585" s="276">
        <v>45743</v>
      </c>
      <c r="H5585" s="5">
        <v>20250324680885</v>
      </c>
      <c r="I5585">
        <v>0.96</v>
      </c>
      <c r="J5585" s="289" t="s">
        <v>273</v>
      </c>
      <c r="K5585" s="289" t="s">
        <v>12616</v>
      </c>
      <c r="L5585" s="289" t="s">
        <v>275</v>
      </c>
      <c r="M5585" s="289" t="s">
        <v>12591</v>
      </c>
      <c r="N5585" s="289" t="s">
        <v>1142</v>
      </c>
      <c r="O5585" s="289" t="s">
        <v>2173</v>
      </c>
      <c r="P5585" s="289" t="str">
        <f>VLOOKUP(CAT_Details[[#This Row],[Delivery Bp Customer Code]],Table6[],2,0)</f>
        <v>OYL1</v>
      </c>
    </row>
    <row r="5586" spans="1:16" x14ac:dyDescent="0.25">
      <c r="A5586" s="289" t="s">
        <v>75</v>
      </c>
      <c r="B5586">
        <v>1</v>
      </c>
      <c r="C5586">
        <v>790</v>
      </c>
      <c r="D5586">
        <v>0.4</v>
      </c>
      <c r="E5586" s="289" t="s">
        <v>12617</v>
      </c>
      <c r="F5586">
        <v>5015543919</v>
      </c>
      <c r="G5586" s="276">
        <v>45743</v>
      </c>
      <c r="H5586">
        <v>20250320679063</v>
      </c>
      <c r="I5586">
        <v>0.96</v>
      </c>
      <c r="J5586" s="289" t="s">
        <v>273</v>
      </c>
      <c r="K5586" s="289" t="s">
        <v>12618</v>
      </c>
      <c r="L5586" s="289" t="s">
        <v>275</v>
      </c>
      <c r="M5586" s="289" t="s">
        <v>12591</v>
      </c>
      <c r="N5586" s="289" t="s">
        <v>1003</v>
      </c>
      <c r="O5586" s="289" t="s">
        <v>2173</v>
      </c>
      <c r="P5586" s="289" t="str">
        <f>VLOOKUP(CAT_Details[[#This Row],[Delivery Bp Customer Code]],Table6[],2,0)</f>
        <v>OYL1</v>
      </c>
    </row>
    <row r="5587" spans="1:16" x14ac:dyDescent="0.25">
      <c r="A5587" s="289" t="s">
        <v>874</v>
      </c>
      <c r="B5587">
        <v>19</v>
      </c>
      <c r="C5587">
        <v>3135</v>
      </c>
      <c r="D5587">
        <v>10.29</v>
      </c>
      <c r="E5587" s="289" t="s">
        <v>12619</v>
      </c>
      <c r="F5587">
        <v>5015482235</v>
      </c>
      <c r="G5587" s="276">
        <v>45743</v>
      </c>
      <c r="H5587">
        <v>20250314674518</v>
      </c>
      <c r="I5587">
        <v>51.113</v>
      </c>
      <c r="J5587" s="289" t="s">
        <v>294</v>
      </c>
      <c r="K5587" s="289" t="s">
        <v>12620</v>
      </c>
      <c r="L5587" s="289" t="s">
        <v>275</v>
      </c>
      <c r="M5587" s="289" t="s">
        <v>12621</v>
      </c>
      <c r="N5587" s="289" t="s">
        <v>5685</v>
      </c>
      <c r="O5587" s="289" t="s">
        <v>1014</v>
      </c>
      <c r="P5587" s="289" t="str">
        <f>VLOOKUP(CAT_Details[[#This Row],[Delivery Bp Customer Code]],Table6[],2,0)</f>
        <v>MZ07</v>
      </c>
    </row>
    <row r="5588" spans="1:16" x14ac:dyDescent="0.25">
      <c r="A5588" s="289" t="s">
        <v>941</v>
      </c>
      <c r="B5588">
        <v>4</v>
      </c>
      <c r="C5588">
        <v>30</v>
      </c>
      <c r="D5588">
        <v>0.24</v>
      </c>
      <c r="E5588" s="289" t="s">
        <v>12622</v>
      </c>
      <c r="F5588">
        <v>5015483141</v>
      </c>
      <c r="G5588" s="276">
        <v>45743</v>
      </c>
      <c r="H5588" s="5">
        <v>20250318676692</v>
      </c>
      <c r="I5588">
        <v>0.115</v>
      </c>
      <c r="J5588" s="289" t="s">
        <v>3890</v>
      </c>
      <c r="K5588" s="289" t="s">
        <v>12623</v>
      </c>
      <c r="L5588" s="289" t="s">
        <v>275</v>
      </c>
      <c r="M5588" s="289"/>
      <c r="N5588" s="289" t="s">
        <v>3896</v>
      </c>
      <c r="O5588" s="289" t="s">
        <v>945</v>
      </c>
      <c r="P5588" s="289" t="str">
        <f>VLOOKUP(CAT_Details[[#This Row],[Delivery Bp Customer Code]],Table6[],2,0)</f>
        <v>DK-LW01</v>
      </c>
    </row>
    <row r="5589" spans="1:16" x14ac:dyDescent="0.25">
      <c r="A5589" s="289" t="s">
        <v>3329</v>
      </c>
      <c r="B5589">
        <v>4</v>
      </c>
      <c r="C5589">
        <v>274</v>
      </c>
      <c r="D5589">
        <v>1.21</v>
      </c>
      <c r="E5589" s="289" t="s">
        <v>12624</v>
      </c>
      <c r="F5589">
        <v>5015466746</v>
      </c>
      <c r="G5589" s="276">
        <v>45743</v>
      </c>
      <c r="H5589">
        <v>20250313673688</v>
      </c>
      <c r="I5589">
        <v>1.7050000000000001</v>
      </c>
      <c r="J5589" s="289" t="s">
        <v>317</v>
      </c>
      <c r="K5589" s="289" t="s">
        <v>12625</v>
      </c>
      <c r="L5589" s="289" t="s">
        <v>275</v>
      </c>
      <c r="M5589" s="289" t="s">
        <v>12221</v>
      </c>
      <c r="N5589" s="289" t="s">
        <v>4189</v>
      </c>
      <c r="O5589" s="289" t="s">
        <v>3332</v>
      </c>
      <c r="P5589" s="289">
        <f>VLOOKUP(CAT_Details[[#This Row],[Delivery Bp Customer Code]],Table6[],2,0)</f>
        <v>3402</v>
      </c>
    </row>
    <row r="5590" spans="1:16" x14ac:dyDescent="0.25">
      <c r="A5590" s="289" t="s">
        <v>3329</v>
      </c>
      <c r="B5590">
        <v>4</v>
      </c>
      <c r="C5590">
        <v>775</v>
      </c>
      <c r="D5590">
        <v>1.6</v>
      </c>
      <c r="E5590" s="289" t="s">
        <v>12626</v>
      </c>
      <c r="F5590">
        <v>5015482432</v>
      </c>
      <c r="G5590" s="276">
        <v>45743</v>
      </c>
      <c r="H5590">
        <v>20250317675791</v>
      </c>
      <c r="I5590">
        <v>4.4160000000000004</v>
      </c>
      <c r="J5590" s="289" t="s">
        <v>294</v>
      </c>
      <c r="K5590" s="289" t="s">
        <v>12627</v>
      </c>
      <c r="L5590" s="289" t="s">
        <v>275</v>
      </c>
      <c r="M5590" s="289" t="s">
        <v>12628</v>
      </c>
      <c r="N5590" s="289" t="s">
        <v>555</v>
      </c>
      <c r="O5590" s="289" t="s">
        <v>3332</v>
      </c>
      <c r="P5590" s="289">
        <f>VLOOKUP(CAT_Details[[#This Row],[Delivery Bp Customer Code]],Table6[],2,0)</f>
        <v>3402</v>
      </c>
    </row>
    <row r="5591" spans="1:16" x14ac:dyDescent="0.25">
      <c r="A5591" s="289" t="s">
        <v>3329</v>
      </c>
      <c r="B5591">
        <v>8</v>
      </c>
      <c r="C5591">
        <v>1691</v>
      </c>
      <c r="D5591">
        <v>3.2</v>
      </c>
      <c r="E5591" s="289" t="s">
        <v>12629</v>
      </c>
      <c r="F5591">
        <v>5015482831</v>
      </c>
      <c r="G5591" s="276">
        <v>45743</v>
      </c>
      <c r="H5591">
        <v>20250317675730</v>
      </c>
      <c r="I5591">
        <v>7.1040000000000001</v>
      </c>
      <c r="J5591" s="289" t="s">
        <v>438</v>
      </c>
      <c r="K5591" s="289" t="s">
        <v>12630</v>
      </c>
      <c r="L5591" s="289" t="s">
        <v>275</v>
      </c>
      <c r="M5591" s="289" t="s">
        <v>12631</v>
      </c>
      <c r="N5591" s="289" t="s">
        <v>4090</v>
      </c>
      <c r="O5591" s="289" t="s">
        <v>3332</v>
      </c>
      <c r="P5591" s="289">
        <f>VLOOKUP(CAT_Details[[#This Row],[Delivery Bp Customer Code]],Table6[],2,0)</f>
        <v>3402</v>
      </c>
    </row>
    <row r="5592" spans="1:16" x14ac:dyDescent="0.25">
      <c r="A5592" s="289" t="s">
        <v>3329</v>
      </c>
      <c r="B5592">
        <v>1</v>
      </c>
      <c r="C5592">
        <v>92</v>
      </c>
      <c r="D5592">
        <v>0.4</v>
      </c>
      <c r="E5592" s="289" t="s">
        <v>12622</v>
      </c>
      <c r="F5592">
        <v>5015483151</v>
      </c>
      <c r="G5592" s="276">
        <v>45743</v>
      </c>
      <c r="H5592">
        <v>20250318676505</v>
      </c>
      <c r="I5592">
        <v>0.59499999999999997</v>
      </c>
      <c r="J5592" s="289" t="s">
        <v>3890</v>
      </c>
      <c r="K5592" s="289" t="s">
        <v>12632</v>
      </c>
      <c r="L5592" s="289" t="s">
        <v>275</v>
      </c>
      <c r="M5592" s="289" t="s">
        <v>12633</v>
      </c>
      <c r="N5592" s="289" t="s">
        <v>3896</v>
      </c>
      <c r="O5592" s="289" t="s">
        <v>3332</v>
      </c>
      <c r="P5592" s="289">
        <f>VLOOKUP(CAT_Details[[#This Row],[Delivery Bp Customer Code]],Table6[],2,0)</f>
        <v>3402</v>
      </c>
    </row>
    <row r="5593" spans="1:16" x14ac:dyDescent="0.25">
      <c r="A5593" s="289" t="s">
        <v>3329</v>
      </c>
      <c r="B5593">
        <v>6</v>
      </c>
      <c r="C5593">
        <v>1719</v>
      </c>
      <c r="D5593">
        <v>2.2000000000000002</v>
      </c>
      <c r="E5593" s="289" t="s">
        <v>12634</v>
      </c>
      <c r="F5593">
        <v>5015483405</v>
      </c>
      <c r="G5593" s="276">
        <v>45743</v>
      </c>
      <c r="H5593">
        <v>20250317675571</v>
      </c>
      <c r="I5593">
        <v>5.28</v>
      </c>
      <c r="J5593" s="289" t="s">
        <v>317</v>
      </c>
      <c r="K5593" s="289" t="s">
        <v>12635</v>
      </c>
      <c r="L5593" s="289" t="s">
        <v>275</v>
      </c>
      <c r="M5593" s="289" t="s">
        <v>12636</v>
      </c>
      <c r="N5593" s="289" t="s">
        <v>3966</v>
      </c>
      <c r="O5593" s="289" t="s">
        <v>3332</v>
      </c>
      <c r="P5593" s="289">
        <f>VLOOKUP(CAT_Details[[#This Row],[Delivery Bp Customer Code]],Table6[],2,0)</f>
        <v>3402</v>
      </c>
    </row>
    <row r="5594" spans="1:16" x14ac:dyDescent="0.25">
      <c r="A5594" s="289" t="s">
        <v>3329</v>
      </c>
      <c r="B5594">
        <v>25</v>
      </c>
      <c r="C5594">
        <v>750</v>
      </c>
      <c r="D5594">
        <v>10</v>
      </c>
      <c r="E5594" s="289" t="s">
        <v>12637</v>
      </c>
      <c r="F5594">
        <v>5015497642</v>
      </c>
      <c r="G5594" s="276">
        <v>45743</v>
      </c>
      <c r="H5594" s="5">
        <v>20250319677671</v>
      </c>
      <c r="I5594">
        <v>24</v>
      </c>
      <c r="J5594" s="289" t="s">
        <v>324</v>
      </c>
      <c r="K5594" s="289" t="s">
        <v>12638</v>
      </c>
      <c r="L5594" s="289" t="s">
        <v>275</v>
      </c>
      <c r="M5594" s="289" t="s">
        <v>12639</v>
      </c>
      <c r="N5594" s="289" t="s">
        <v>3571</v>
      </c>
      <c r="O5594" s="289" t="s">
        <v>3332</v>
      </c>
      <c r="P5594" s="289">
        <f>VLOOKUP(CAT_Details[[#This Row],[Delivery Bp Customer Code]],Table6[],2,0)</f>
        <v>3402</v>
      </c>
    </row>
    <row r="5595" spans="1:16" x14ac:dyDescent="0.25">
      <c r="A5595" s="289" t="s">
        <v>3329</v>
      </c>
      <c r="B5595">
        <v>23</v>
      </c>
      <c r="C5595">
        <v>1540</v>
      </c>
      <c r="D5595">
        <v>14.4</v>
      </c>
      <c r="E5595" s="289" t="s">
        <v>12640</v>
      </c>
      <c r="F5595">
        <v>5015497962</v>
      </c>
      <c r="G5595" s="276">
        <v>45743</v>
      </c>
      <c r="H5595">
        <v>20250319678127</v>
      </c>
      <c r="I5595">
        <v>42.515999999999998</v>
      </c>
      <c r="J5595" s="289" t="s">
        <v>324</v>
      </c>
      <c r="K5595" s="289" t="s">
        <v>12641</v>
      </c>
      <c r="L5595" s="289" t="s">
        <v>275</v>
      </c>
      <c r="M5595" s="289" t="s">
        <v>12642</v>
      </c>
      <c r="N5595" s="289" t="s">
        <v>4100</v>
      </c>
      <c r="O5595" s="289" t="s">
        <v>3332</v>
      </c>
      <c r="P5595" s="289">
        <f>VLOOKUP(CAT_Details[[#This Row],[Delivery Bp Customer Code]],Table6[],2,0)</f>
        <v>3402</v>
      </c>
    </row>
    <row r="5596" spans="1:16" x14ac:dyDescent="0.25">
      <c r="A5596" s="289" t="s">
        <v>3329</v>
      </c>
      <c r="B5596">
        <v>1</v>
      </c>
      <c r="C5596">
        <v>67</v>
      </c>
      <c r="D5596">
        <v>0.2</v>
      </c>
      <c r="E5596" s="289" t="s">
        <v>12643</v>
      </c>
      <c r="F5596">
        <v>5015512556</v>
      </c>
      <c r="G5596" s="276">
        <v>45743</v>
      </c>
      <c r="H5596">
        <v>20250317675545</v>
      </c>
      <c r="I5596">
        <v>0.20200000000000001</v>
      </c>
      <c r="J5596" s="289" t="s">
        <v>350</v>
      </c>
      <c r="K5596" s="289" t="s">
        <v>12644</v>
      </c>
      <c r="L5596" s="289" t="s">
        <v>275</v>
      </c>
      <c r="M5596" s="289" t="s">
        <v>12645</v>
      </c>
      <c r="N5596" s="289" t="s">
        <v>540</v>
      </c>
      <c r="O5596" s="289" t="s">
        <v>3332</v>
      </c>
      <c r="P5596" s="289">
        <f>VLOOKUP(CAT_Details[[#This Row],[Delivery Bp Customer Code]],Table6[],2,0)</f>
        <v>3402</v>
      </c>
    </row>
    <row r="5597" spans="1:16" x14ac:dyDescent="0.25">
      <c r="A5597" s="289" t="s">
        <v>3329</v>
      </c>
      <c r="B5597">
        <v>3</v>
      </c>
      <c r="C5597">
        <v>211.4</v>
      </c>
      <c r="D5597">
        <v>0.67</v>
      </c>
      <c r="E5597" s="289" t="s">
        <v>12601</v>
      </c>
      <c r="F5597">
        <v>5015512575</v>
      </c>
      <c r="G5597" s="276">
        <v>45743</v>
      </c>
      <c r="H5597" s="5">
        <v>20250320678703</v>
      </c>
      <c r="I5597">
        <v>0.96599999999999997</v>
      </c>
      <c r="J5597" s="289" t="s">
        <v>350</v>
      </c>
      <c r="K5597" s="289" t="s">
        <v>12646</v>
      </c>
      <c r="L5597" s="289" t="s">
        <v>275</v>
      </c>
      <c r="M5597" s="289" t="s">
        <v>12513</v>
      </c>
      <c r="N5597" s="289" t="s">
        <v>3173</v>
      </c>
      <c r="O5597" s="289" t="s">
        <v>3332</v>
      </c>
      <c r="P5597" s="289">
        <f>VLOOKUP(CAT_Details[[#This Row],[Delivery Bp Customer Code]],Table6[],2,0)</f>
        <v>3402</v>
      </c>
    </row>
    <row r="5598" spans="1:16" x14ac:dyDescent="0.25">
      <c r="A5598" s="289" t="s">
        <v>3329</v>
      </c>
      <c r="B5598">
        <v>1</v>
      </c>
      <c r="C5598">
        <v>255</v>
      </c>
      <c r="D5598">
        <v>0.2</v>
      </c>
      <c r="E5598" s="289" t="s">
        <v>12647</v>
      </c>
      <c r="F5598">
        <v>5015512599</v>
      </c>
      <c r="G5598" s="276">
        <v>45743</v>
      </c>
      <c r="H5598">
        <v>20250318676960</v>
      </c>
      <c r="I5598">
        <v>0.40799999999999997</v>
      </c>
      <c r="J5598" s="289" t="s">
        <v>350</v>
      </c>
      <c r="K5598" s="289" t="s">
        <v>12648</v>
      </c>
      <c r="L5598" s="289" t="s">
        <v>275</v>
      </c>
      <c r="M5598" s="289" t="s">
        <v>12645</v>
      </c>
      <c r="N5598" s="289" t="s">
        <v>544</v>
      </c>
      <c r="O5598" s="289" t="s">
        <v>3332</v>
      </c>
      <c r="P5598" s="289">
        <f>VLOOKUP(CAT_Details[[#This Row],[Delivery Bp Customer Code]],Table6[],2,0)</f>
        <v>3402</v>
      </c>
    </row>
    <row r="5599" spans="1:16" x14ac:dyDescent="0.25">
      <c r="A5599" s="289" t="s">
        <v>3329</v>
      </c>
      <c r="B5599">
        <v>1</v>
      </c>
      <c r="C5599">
        <v>280</v>
      </c>
      <c r="D5599">
        <v>0.4</v>
      </c>
      <c r="E5599" s="289" t="s">
        <v>12649</v>
      </c>
      <c r="F5599">
        <v>5015512663</v>
      </c>
      <c r="G5599" s="276">
        <v>45743</v>
      </c>
      <c r="H5599">
        <v>20250312672877</v>
      </c>
      <c r="I5599">
        <v>0.89300000000000002</v>
      </c>
      <c r="J5599" s="289" t="s">
        <v>350</v>
      </c>
      <c r="K5599" s="289" t="s">
        <v>12650</v>
      </c>
      <c r="L5599" s="289" t="s">
        <v>275</v>
      </c>
      <c r="M5599" s="289" t="s">
        <v>12513</v>
      </c>
      <c r="N5599" s="289" t="s">
        <v>704</v>
      </c>
      <c r="O5599" s="289" t="s">
        <v>3332</v>
      </c>
      <c r="P5599" s="289">
        <f>VLOOKUP(CAT_Details[[#This Row],[Delivery Bp Customer Code]],Table6[],2,0)</f>
        <v>3402</v>
      </c>
    </row>
    <row r="5600" spans="1:16" x14ac:dyDescent="0.25">
      <c r="A5600" s="289" t="s">
        <v>3329</v>
      </c>
      <c r="B5600">
        <v>1</v>
      </c>
      <c r="C5600">
        <v>21</v>
      </c>
      <c r="D5600">
        <v>0.1</v>
      </c>
      <c r="E5600" s="289" t="s">
        <v>12649</v>
      </c>
      <c r="F5600">
        <v>5015512665</v>
      </c>
      <c r="G5600" s="276">
        <v>45743</v>
      </c>
      <c r="H5600">
        <v>20250319678136</v>
      </c>
      <c r="I5600">
        <v>9.6000000000000002E-2</v>
      </c>
      <c r="J5600" s="289" t="s">
        <v>350</v>
      </c>
      <c r="K5600" s="289" t="s">
        <v>12651</v>
      </c>
      <c r="L5600" s="289" t="s">
        <v>275</v>
      </c>
      <c r="M5600" s="289" t="s">
        <v>12513</v>
      </c>
      <c r="N5600" s="289" t="s">
        <v>704</v>
      </c>
      <c r="O5600" s="289" t="s">
        <v>3332</v>
      </c>
      <c r="P5600" s="289">
        <f>VLOOKUP(CAT_Details[[#This Row],[Delivery Bp Customer Code]],Table6[],2,0)</f>
        <v>3402</v>
      </c>
    </row>
    <row r="5601" spans="1:16" x14ac:dyDescent="0.25">
      <c r="A5601" s="289" t="s">
        <v>3329</v>
      </c>
      <c r="B5601">
        <v>7</v>
      </c>
      <c r="C5601">
        <v>715</v>
      </c>
      <c r="D5601">
        <v>2.8</v>
      </c>
      <c r="E5601" s="289" t="s">
        <v>12603</v>
      </c>
      <c r="F5601">
        <v>5015512698</v>
      </c>
      <c r="G5601" s="276">
        <v>45743</v>
      </c>
      <c r="H5601">
        <v>20250317675433</v>
      </c>
      <c r="I5601">
        <v>6.5759999999999996</v>
      </c>
      <c r="J5601" s="289" t="s">
        <v>350</v>
      </c>
      <c r="K5601" s="289" t="s">
        <v>12652</v>
      </c>
      <c r="L5601" s="289" t="s">
        <v>275</v>
      </c>
      <c r="M5601" s="289" t="s">
        <v>12513</v>
      </c>
      <c r="N5601" s="289" t="s">
        <v>1631</v>
      </c>
      <c r="O5601" s="289" t="s">
        <v>3332</v>
      </c>
      <c r="P5601" s="289">
        <f>VLOOKUP(CAT_Details[[#This Row],[Delivery Bp Customer Code]],Table6[],2,0)</f>
        <v>3402</v>
      </c>
    </row>
    <row r="5602" spans="1:16" x14ac:dyDescent="0.25">
      <c r="A5602" s="289" t="s">
        <v>3329</v>
      </c>
      <c r="B5602">
        <v>11</v>
      </c>
      <c r="C5602">
        <v>4752</v>
      </c>
      <c r="D5602">
        <v>4.4000000000000004</v>
      </c>
      <c r="E5602" s="289" t="s">
        <v>12653</v>
      </c>
      <c r="F5602">
        <v>5015512980</v>
      </c>
      <c r="G5602" s="276">
        <v>45743</v>
      </c>
      <c r="H5602">
        <v>20250320678654</v>
      </c>
      <c r="I5602">
        <v>6.3360000000000003</v>
      </c>
      <c r="J5602" s="289" t="s">
        <v>350</v>
      </c>
      <c r="K5602" s="289" t="s">
        <v>12654</v>
      </c>
      <c r="L5602" s="289" t="s">
        <v>275</v>
      </c>
      <c r="M5602" s="289" t="s">
        <v>12513</v>
      </c>
      <c r="N5602" s="289" t="s">
        <v>3793</v>
      </c>
      <c r="O5602" s="289" t="s">
        <v>3332</v>
      </c>
      <c r="P5602" s="289">
        <f>VLOOKUP(CAT_Details[[#This Row],[Delivery Bp Customer Code]],Table6[],2,0)</f>
        <v>3402</v>
      </c>
    </row>
    <row r="5603" spans="1:16" x14ac:dyDescent="0.25">
      <c r="A5603" s="289" t="s">
        <v>3329</v>
      </c>
      <c r="B5603">
        <v>21</v>
      </c>
      <c r="C5603">
        <v>464</v>
      </c>
      <c r="D5603">
        <v>1.95</v>
      </c>
      <c r="E5603" s="289" t="s">
        <v>12655</v>
      </c>
      <c r="F5603">
        <v>5015513273</v>
      </c>
      <c r="G5603" s="276">
        <v>45743</v>
      </c>
      <c r="H5603" s="5">
        <v>20250320678608</v>
      </c>
      <c r="I5603">
        <v>1.452</v>
      </c>
      <c r="J5603" s="289" t="s">
        <v>350</v>
      </c>
      <c r="K5603" s="289" t="s">
        <v>12656</v>
      </c>
      <c r="L5603" s="289" t="s">
        <v>275</v>
      </c>
      <c r="M5603" s="289" t="s">
        <v>12513</v>
      </c>
      <c r="N5603" s="289" t="s">
        <v>446</v>
      </c>
      <c r="O5603" s="289" t="s">
        <v>3332</v>
      </c>
      <c r="P5603" s="289">
        <f>VLOOKUP(CAT_Details[[#This Row],[Delivery Bp Customer Code]],Table6[],2,0)</f>
        <v>3402</v>
      </c>
    </row>
    <row r="5604" spans="1:16" x14ac:dyDescent="0.25">
      <c r="A5604" s="289" t="s">
        <v>3329</v>
      </c>
      <c r="B5604">
        <v>3</v>
      </c>
      <c r="C5604">
        <v>480</v>
      </c>
      <c r="D5604">
        <v>1.3</v>
      </c>
      <c r="E5604" s="289" t="s">
        <v>12657</v>
      </c>
      <c r="F5604">
        <v>5015513286</v>
      </c>
      <c r="G5604" s="276">
        <v>45743</v>
      </c>
      <c r="H5604">
        <v>20250319677967</v>
      </c>
      <c r="I5604">
        <v>3.3839999999999999</v>
      </c>
      <c r="J5604" s="289" t="s">
        <v>350</v>
      </c>
      <c r="K5604" s="289" t="s">
        <v>12658</v>
      </c>
      <c r="L5604" s="289" t="s">
        <v>275</v>
      </c>
      <c r="M5604" s="289" t="s">
        <v>12645</v>
      </c>
      <c r="N5604" s="289" t="s">
        <v>5415</v>
      </c>
      <c r="O5604" s="289" t="s">
        <v>3332</v>
      </c>
      <c r="P5604" s="289">
        <f>VLOOKUP(CAT_Details[[#This Row],[Delivery Bp Customer Code]],Table6[],2,0)</f>
        <v>3402</v>
      </c>
    </row>
    <row r="5605" spans="1:16" x14ac:dyDescent="0.25">
      <c r="A5605" s="289" t="s">
        <v>3329</v>
      </c>
      <c r="B5605">
        <v>2</v>
      </c>
      <c r="C5605">
        <v>75</v>
      </c>
      <c r="D5605">
        <v>0.4</v>
      </c>
      <c r="E5605" s="289" t="s">
        <v>12659</v>
      </c>
      <c r="F5605">
        <v>5015513290</v>
      </c>
      <c r="G5605" s="276">
        <v>45743</v>
      </c>
      <c r="H5605">
        <v>20250317675544</v>
      </c>
      <c r="I5605">
        <v>0.45600000000000002</v>
      </c>
      <c r="J5605" s="289" t="s">
        <v>350</v>
      </c>
      <c r="K5605" s="289" t="s">
        <v>12660</v>
      </c>
      <c r="L5605" s="289" t="s">
        <v>275</v>
      </c>
      <c r="M5605" s="289" t="s">
        <v>12513</v>
      </c>
      <c r="N5605" s="289" t="s">
        <v>3661</v>
      </c>
      <c r="O5605" s="289" t="s">
        <v>3332</v>
      </c>
      <c r="P5605" s="289">
        <f>VLOOKUP(CAT_Details[[#This Row],[Delivery Bp Customer Code]],Table6[],2,0)</f>
        <v>3402</v>
      </c>
    </row>
    <row r="5606" spans="1:16" x14ac:dyDescent="0.25">
      <c r="A5606" s="289" t="s">
        <v>3329</v>
      </c>
      <c r="B5606">
        <v>6</v>
      </c>
      <c r="C5606">
        <v>448</v>
      </c>
      <c r="D5606">
        <v>3.08</v>
      </c>
      <c r="E5606" s="289" t="s">
        <v>12661</v>
      </c>
      <c r="F5606">
        <v>5015543567</v>
      </c>
      <c r="G5606" s="276">
        <v>45743</v>
      </c>
      <c r="H5606">
        <v>20250324681006</v>
      </c>
      <c r="I5606">
        <v>6.1619999999999999</v>
      </c>
      <c r="J5606" s="289" t="s">
        <v>273</v>
      </c>
      <c r="K5606" s="289" t="s">
        <v>12662</v>
      </c>
      <c r="L5606" s="289" t="s">
        <v>275</v>
      </c>
      <c r="M5606" s="289" t="s">
        <v>12591</v>
      </c>
      <c r="N5606" s="289" t="s">
        <v>519</v>
      </c>
      <c r="O5606" s="289" t="s">
        <v>3332</v>
      </c>
      <c r="P5606" s="289">
        <f>VLOOKUP(CAT_Details[[#This Row],[Delivery Bp Customer Code]],Table6[],2,0)</f>
        <v>3402</v>
      </c>
    </row>
    <row r="5607" spans="1:16" x14ac:dyDescent="0.25">
      <c r="A5607" s="289" t="s">
        <v>76</v>
      </c>
      <c r="B5607">
        <v>4</v>
      </c>
      <c r="C5607">
        <v>150</v>
      </c>
      <c r="D5607">
        <v>1.6</v>
      </c>
      <c r="E5607" s="289" t="s">
        <v>12663</v>
      </c>
      <c r="F5607">
        <v>5015482827</v>
      </c>
      <c r="G5607" s="276">
        <v>45743</v>
      </c>
      <c r="H5607">
        <v>20250318676337</v>
      </c>
      <c r="I5607">
        <v>1.92</v>
      </c>
      <c r="J5607" s="289" t="s">
        <v>383</v>
      </c>
      <c r="K5607" s="289" t="s">
        <v>12664</v>
      </c>
      <c r="L5607" s="289" t="s">
        <v>275</v>
      </c>
      <c r="M5607" s="289" t="s">
        <v>12544</v>
      </c>
      <c r="N5607" s="289" t="s">
        <v>609</v>
      </c>
      <c r="O5607" s="289" t="s">
        <v>748</v>
      </c>
      <c r="P5607" s="289" t="str">
        <f>VLOOKUP(CAT_Details[[#This Row],[Delivery Bp Customer Code]],Table6[],2,0)</f>
        <v>No Loc</v>
      </c>
    </row>
    <row r="5608" spans="1:16" x14ac:dyDescent="0.25">
      <c r="A5608" s="289" t="s">
        <v>76</v>
      </c>
      <c r="B5608">
        <v>2</v>
      </c>
      <c r="C5608">
        <v>130</v>
      </c>
      <c r="D5608">
        <v>0.4</v>
      </c>
      <c r="E5608" s="289" t="s">
        <v>12665</v>
      </c>
      <c r="F5608">
        <v>5015497343</v>
      </c>
      <c r="G5608" s="276">
        <v>45743</v>
      </c>
      <c r="H5608">
        <v>20250314674697</v>
      </c>
      <c r="I5608">
        <v>0.48</v>
      </c>
      <c r="J5608" s="289" t="s">
        <v>324</v>
      </c>
      <c r="K5608" s="289" t="s">
        <v>12666</v>
      </c>
      <c r="L5608" s="289" t="s">
        <v>275</v>
      </c>
      <c r="M5608" s="289" t="s">
        <v>12667</v>
      </c>
      <c r="N5608" s="289" t="s">
        <v>508</v>
      </c>
      <c r="O5608" s="289" t="s">
        <v>748</v>
      </c>
      <c r="P5608" s="289" t="str">
        <f>VLOOKUP(CAT_Details[[#This Row],[Delivery Bp Customer Code]],Table6[],2,0)</f>
        <v>No Loc</v>
      </c>
    </row>
    <row r="5609" spans="1:16" x14ac:dyDescent="0.25">
      <c r="A5609" s="289" t="s">
        <v>76</v>
      </c>
      <c r="B5609">
        <v>1</v>
      </c>
      <c r="C5609">
        <v>100</v>
      </c>
      <c r="D5609">
        <v>0.4</v>
      </c>
      <c r="E5609" s="289" t="s">
        <v>12668</v>
      </c>
      <c r="F5609">
        <v>5015497663</v>
      </c>
      <c r="G5609" s="276">
        <v>45743</v>
      </c>
      <c r="H5609" s="5">
        <v>20250318676374</v>
      </c>
      <c r="I5609">
        <v>0.96</v>
      </c>
      <c r="J5609" s="289" t="s">
        <v>345</v>
      </c>
      <c r="K5609" s="289" t="s">
        <v>12669</v>
      </c>
      <c r="L5609" s="289" t="s">
        <v>275</v>
      </c>
      <c r="M5609" s="289" t="s">
        <v>12550</v>
      </c>
      <c r="N5609" s="289" t="s">
        <v>512</v>
      </c>
      <c r="O5609" s="289" t="s">
        <v>748</v>
      </c>
      <c r="P5609" s="289" t="str">
        <f>VLOOKUP(CAT_Details[[#This Row],[Delivery Bp Customer Code]],Table6[],2,0)</f>
        <v>No Loc</v>
      </c>
    </row>
    <row r="5610" spans="1:16" x14ac:dyDescent="0.25">
      <c r="A5610" s="289" t="s">
        <v>76</v>
      </c>
      <c r="B5610">
        <v>1</v>
      </c>
      <c r="C5610">
        <v>50</v>
      </c>
      <c r="D5610">
        <v>0.4</v>
      </c>
      <c r="E5610" s="289" t="s">
        <v>12596</v>
      </c>
      <c r="F5610">
        <v>5015497915</v>
      </c>
      <c r="G5610" s="276">
        <v>45743</v>
      </c>
      <c r="H5610" s="5">
        <v>20250313673973</v>
      </c>
      <c r="I5610">
        <v>0.38400000000000001</v>
      </c>
      <c r="J5610" s="289" t="s">
        <v>345</v>
      </c>
      <c r="K5610" s="289" t="s">
        <v>12670</v>
      </c>
      <c r="L5610" s="289" t="s">
        <v>275</v>
      </c>
      <c r="M5610" s="289" t="s">
        <v>12550</v>
      </c>
      <c r="N5610" s="289" t="s">
        <v>427</v>
      </c>
      <c r="O5610" s="289" t="s">
        <v>748</v>
      </c>
      <c r="P5610" s="289" t="str">
        <f>VLOOKUP(CAT_Details[[#This Row],[Delivery Bp Customer Code]],Table6[],2,0)</f>
        <v>No Loc</v>
      </c>
    </row>
    <row r="5611" spans="1:16" x14ac:dyDescent="0.25">
      <c r="A5611" s="289" t="s">
        <v>76</v>
      </c>
      <c r="B5611">
        <v>1</v>
      </c>
      <c r="C5611">
        <v>3</v>
      </c>
      <c r="D5611">
        <v>0.04</v>
      </c>
      <c r="E5611" s="289" t="s">
        <v>12671</v>
      </c>
      <c r="F5611">
        <v>5015498098</v>
      </c>
      <c r="G5611" s="276">
        <v>45743</v>
      </c>
      <c r="H5611">
        <v>20250318676941</v>
      </c>
      <c r="I5611">
        <v>0.02</v>
      </c>
      <c r="J5611" s="289" t="s">
        <v>294</v>
      </c>
      <c r="K5611" s="289" t="s">
        <v>12672</v>
      </c>
      <c r="L5611" s="289" t="s">
        <v>275</v>
      </c>
      <c r="M5611" s="289" t="s">
        <v>12433</v>
      </c>
      <c r="N5611" s="289" t="s">
        <v>1270</v>
      </c>
      <c r="O5611" s="289" t="s">
        <v>748</v>
      </c>
      <c r="P5611" s="289" t="str">
        <f>VLOOKUP(CAT_Details[[#This Row],[Delivery Bp Customer Code]],Table6[],2,0)</f>
        <v>No Loc</v>
      </c>
    </row>
    <row r="5612" spans="1:16" x14ac:dyDescent="0.25">
      <c r="A5612" s="289" t="s">
        <v>76</v>
      </c>
      <c r="B5612">
        <v>2</v>
      </c>
      <c r="C5612">
        <v>140</v>
      </c>
      <c r="D5612">
        <v>0.8</v>
      </c>
      <c r="E5612" s="289" t="s">
        <v>12673</v>
      </c>
      <c r="F5612">
        <v>5015513230</v>
      </c>
      <c r="G5612" s="276">
        <v>45743</v>
      </c>
      <c r="H5612">
        <v>20250320678567</v>
      </c>
      <c r="I5612">
        <v>1.9390000000000001</v>
      </c>
      <c r="J5612" s="289" t="s">
        <v>350</v>
      </c>
      <c r="K5612" s="289" t="s">
        <v>12674</v>
      </c>
      <c r="L5612" s="289" t="s">
        <v>275</v>
      </c>
      <c r="M5612" s="289" t="s">
        <v>12513</v>
      </c>
      <c r="N5612" s="289" t="s">
        <v>690</v>
      </c>
      <c r="O5612" s="289" t="s">
        <v>748</v>
      </c>
      <c r="P5612" s="289" t="str">
        <f>VLOOKUP(CAT_Details[[#This Row],[Delivery Bp Customer Code]],Table6[],2,0)</f>
        <v>No Loc</v>
      </c>
    </row>
    <row r="5613" spans="1:16" x14ac:dyDescent="0.25">
      <c r="A5613" s="289" t="s">
        <v>285</v>
      </c>
      <c r="B5613">
        <v>1</v>
      </c>
      <c r="C5613">
        <v>122</v>
      </c>
      <c r="D5613">
        <v>0.2</v>
      </c>
      <c r="E5613" s="289" t="s">
        <v>12675</v>
      </c>
      <c r="F5613">
        <v>5015482240</v>
      </c>
      <c r="G5613" s="276">
        <v>45743</v>
      </c>
      <c r="H5613" s="5">
        <v>20250318676536</v>
      </c>
      <c r="I5613">
        <v>0.24</v>
      </c>
      <c r="J5613" s="289" t="s">
        <v>324</v>
      </c>
      <c r="K5613" s="289" t="s">
        <v>12676</v>
      </c>
      <c r="L5613" s="289" t="s">
        <v>275</v>
      </c>
      <c r="M5613" s="289" t="s">
        <v>12500</v>
      </c>
      <c r="N5613" s="289" t="s">
        <v>399</v>
      </c>
      <c r="O5613" s="289" t="s">
        <v>291</v>
      </c>
      <c r="P5613" s="289" t="str">
        <f>VLOOKUP(CAT_Details[[#This Row],[Delivery Bp Customer Code]],Table6[],2,0)</f>
        <v>DX01-L5</v>
      </c>
    </row>
    <row r="5614" spans="1:16" x14ac:dyDescent="0.25">
      <c r="A5614" s="289" t="s">
        <v>285</v>
      </c>
      <c r="B5614">
        <v>26</v>
      </c>
      <c r="C5614">
        <v>6720</v>
      </c>
      <c r="D5614">
        <v>10.4</v>
      </c>
      <c r="E5614" s="289" t="s">
        <v>12677</v>
      </c>
      <c r="F5614">
        <v>5015482332</v>
      </c>
      <c r="G5614" s="276">
        <v>45743</v>
      </c>
      <c r="H5614" s="5">
        <v>20250313674237</v>
      </c>
      <c r="I5614">
        <v>24.96</v>
      </c>
      <c r="J5614" s="289" t="s">
        <v>383</v>
      </c>
      <c r="K5614" s="289" t="s">
        <v>12678</v>
      </c>
      <c r="L5614" s="289" t="s">
        <v>275</v>
      </c>
      <c r="M5614" s="289" t="s">
        <v>12679</v>
      </c>
      <c r="N5614" s="289" t="s">
        <v>386</v>
      </c>
      <c r="O5614" s="289" t="s">
        <v>291</v>
      </c>
      <c r="P5614" s="289" t="str">
        <f>VLOOKUP(CAT_Details[[#This Row],[Delivery Bp Customer Code]],Table6[],2,0)</f>
        <v>DX01-L5</v>
      </c>
    </row>
    <row r="5615" spans="1:16" x14ac:dyDescent="0.25">
      <c r="A5615" s="289" t="s">
        <v>285</v>
      </c>
      <c r="B5615">
        <v>18</v>
      </c>
      <c r="C5615">
        <v>1138</v>
      </c>
      <c r="D5615">
        <v>9.81</v>
      </c>
      <c r="E5615" s="289" t="s">
        <v>12680</v>
      </c>
      <c r="F5615">
        <v>5015482778</v>
      </c>
      <c r="G5615" s="276">
        <v>45743</v>
      </c>
      <c r="H5615">
        <v>20250314674772</v>
      </c>
      <c r="I5615">
        <v>26.216000000000001</v>
      </c>
      <c r="J5615" s="289" t="s">
        <v>294</v>
      </c>
      <c r="K5615" s="289" t="s">
        <v>12681</v>
      </c>
      <c r="L5615" s="289" t="s">
        <v>275</v>
      </c>
      <c r="M5615" s="289" t="s">
        <v>12682</v>
      </c>
      <c r="N5615" s="289" t="s">
        <v>5685</v>
      </c>
      <c r="O5615" s="289" t="s">
        <v>291</v>
      </c>
      <c r="P5615" s="289" t="str">
        <f>VLOOKUP(CAT_Details[[#This Row],[Delivery Bp Customer Code]],Table6[],2,0)</f>
        <v>DX01-L5</v>
      </c>
    </row>
    <row r="5616" spans="1:16" x14ac:dyDescent="0.25">
      <c r="A5616" s="289" t="s">
        <v>285</v>
      </c>
      <c r="B5616">
        <v>67</v>
      </c>
      <c r="C5616">
        <v>9024</v>
      </c>
      <c r="D5616">
        <v>14.28</v>
      </c>
      <c r="E5616" s="289" t="s">
        <v>12665</v>
      </c>
      <c r="F5616">
        <v>5015497341</v>
      </c>
      <c r="G5616" s="276">
        <v>45743</v>
      </c>
      <c r="H5616">
        <v>20250317676018</v>
      </c>
      <c r="I5616">
        <v>28.29</v>
      </c>
      <c r="J5616" s="289" t="s">
        <v>324</v>
      </c>
      <c r="K5616" s="289" t="s">
        <v>12683</v>
      </c>
      <c r="L5616" s="289" t="s">
        <v>275</v>
      </c>
      <c r="M5616" s="289" t="s">
        <v>12667</v>
      </c>
      <c r="N5616" s="289" t="s">
        <v>508</v>
      </c>
      <c r="O5616" s="289" t="s">
        <v>291</v>
      </c>
      <c r="P5616" s="289" t="str">
        <f>VLOOKUP(CAT_Details[[#This Row],[Delivery Bp Customer Code]],Table6[],2,0)</f>
        <v>DX01-L5</v>
      </c>
    </row>
    <row r="5617" spans="1:16" x14ac:dyDescent="0.25">
      <c r="A5617" s="289" t="s">
        <v>285</v>
      </c>
      <c r="B5617">
        <v>14</v>
      </c>
      <c r="C5617">
        <v>4217</v>
      </c>
      <c r="D5617">
        <v>5.6</v>
      </c>
      <c r="E5617" s="289" t="s">
        <v>12684</v>
      </c>
      <c r="F5617">
        <v>5015497506</v>
      </c>
      <c r="G5617" s="276">
        <v>45743</v>
      </c>
      <c r="H5617">
        <v>20250317675824</v>
      </c>
      <c r="I5617">
        <v>9.6</v>
      </c>
      <c r="J5617" s="289" t="s">
        <v>287</v>
      </c>
      <c r="K5617" s="289" t="s">
        <v>12685</v>
      </c>
      <c r="L5617" s="289" t="s">
        <v>275</v>
      </c>
      <c r="M5617" s="289" t="s">
        <v>12686</v>
      </c>
      <c r="N5617" s="289" t="s">
        <v>516</v>
      </c>
      <c r="O5617" s="289" t="s">
        <v>291</v>
      </c>
      <c r="P5617" s="289" t="str">
        <f>VLOOKUP(CAT_Details[[#This Row],[Delivery Bp Customer Code]],Table6[],2,0)</f>
        <v>DX01-L5</v>
      </c>
    </row>
    <row r="5618" spans="1:16" x14ac:dyDescent="0.25">
      <c r="A5618" s="289" t="s">
        <v>285</v>
      </c>
      <c r="B5618">
        <v>2</v>
      </c>
      <c r="C5618">
        <v>780</v>
      </c>
      <c r="D5618">
        <v>0.8</v>
      </c>
      <c r="E5618" s="289" t="s">
        <v>12687</v>
      </c>
      <c r="F5618">
        <v>5015497546</v>
      </c>
      <c r="G5618" s="276">
        <v>45743</v>
      </c>
      <c r="H5618">
        <v>20250319677522</v>
      </c>
      <c r="I5618">
        <v>1.92</v>
      </c>
      <c r="J5618" s="289" t="s">
        <v>294</v>
      </c>
      <c r="K5618" s="289" t="s">
        <v>12688</v>
      </c>
      <c r="L5618" s="289" t="s">
        <v>275</v>
      </c>
      <c r="M5618" s="289" t="s">
        <v>12433</v>
      </c>
      <c r="N5618" s="289" t="s">
        <v>297</v>
      </c>
      <c r="O5618" s="289" t="s">
        <v>291</v>
      </c>
      <c r="P5618" s="289" t="str">
        <f>VLOOKUP(CAT_Details[[#This Row],[Delivery Bp Customer Code]],Table6[],2,0)</f>
        <v>DX01-L5</v>
      </c>
    </row>
    <row r="5619" spans="1:16" x14ac:dyDescent="0.25">
      <c r="A5619" s="289" t="s">
        <v>285</v>
      </c>
      <c r="B5619">
        <v>1</v>
      </c>
      <c r="C5619">
        <v>315</v>
      </c>
      <c r="D5619">
        <v>0.5</v>
      </c>
      <c r="E5619" s="289" t="s">
        <v>12689</v>
      </c>
      <c r="F5619">
        <v>5015497583</v>
      </c>
      <c r="G5619" s="276">
        <v>45743</v>
      </c>
      <c r="H5619" s="5">
        <v>20250318677213</v>
      </c>
      <c r="I5619">
        <v>1.2</v>
      </c>
      <c r="J5619" s="289" t="s">
        <v>280</v>
      </c>
      <c r="K5619" s="289" t="s">
        <v>12690</v>
      </c>
      <c r="L5619" s="289" t="s">
        <v>275</v>
      </c>
      <c r="M5619" s="289" t="s">
        <v>12463</v>
      </c>
      <c r="N5619" s="289" t="s">
        <v>534</v>
      </c>
      <c r="O5619" s="289" t="s">
        <v>291</v>
      </c>
      <c r="P5619" s="289" t="str">
        <f>VLOOKUP(CAT_Details[[#This Row],[Delivery Bp Customer Code]],Table6[],2,0)</f>
        <v>DX01-L5</v>
      </c>
    </row>
    <row r="5620" spans="1:16" x14ac:dyDescent="0.25">
      <c r="A5620" s="289" t="s">
        <v>285</v>
      </c>
      <c r="B5620">
        <v>3</v>
      </c>
      <c r="C5620">
        <v>387</v>
      </c>
      <c r="D5620">
        <v>1.5</v>
      </c>
      <c r="E5620" s="289" t="s">
        <v>12691</v>
      </c>
      <c r="F5620">
        <v>5015512635</v>
      </c>
      <c r="G5620" s="276">
        <v>45743</v>
      </c>
      <c r="H5620" s="5">
        <v>20250320678925</v>
      </c>
      <c r="I5620">
        <v>3.42</v>
      </c>
      <c r="J5620" s="289" t="s">
        <v>350</v>
      </c>
      <c r="K5620" s="289" t="s">
        <v>12692</v>
      </c>
      <c r="L5620" s="289" t="s">
        <v>275</v>
      </c>
      <c r="M5620" s="289" t="s">
        <v>12645</v>
      </c>
      <c r="N5620" s="289" t="s">
        <v>1095</v>
      </c>
      <c r="O5620" s="289" t="s">
        <v>291</v>
      </c>
      <c r="P5620" s="289" t="str">
        <f>VLOOKUP(CAT_Details[[#This Row],[Delivery Bp Customer Code]],Table6[],2,0)</f>
        <v>DX01-L5</v>
      </c>
    </row>
    <row r="5621" spans="1:16" x14ac:dyDescent="0.25">
      <c r="A5621" s="289" t="s">
        <v>285</v>
      </c>
      <c r="B5621">
        <v>20</v>
      </c>
      <c r="C5621">
        <v>1822</v>
      </c>
      <c r="D5621">
        <v>7.64</v>
      </c>
      <c r="E5621" s="289" t="s">
        <v>12693</v>
      </c>
      <c r="F5621">
        <v>5015512785</v>
      </c>
      <c r="G5621" s="276">
        <v>45743</v>
      </c>
      <c r="H5621">
        <v>20250319678378</v>
      </c>
      <c r="I5621">
        <v>19.754999999999999</v>
      </c>
      <c r="J5621" s="289" t="s">
        <v>350</v>
      </c>
      <c r="K5621" s="289" t="s">
        <v>12694</v>
      </c>
      <c r="L5621" s="289" t="s">
        <v>275</v>
      </c>
      <c r="M5621" s="289" t="s">
        <v>12567</v>
      </c>
      <c r="N5621" s="289" t="s">
        <v>462</v>
      </c>
      <c r="O5621" s="289" t="s">
        <v>291</v>
      </c>
      <c r="P5621" s="289" t="str">
        <f>VLOOKUP(CAT_Details[[#This Row],[Delivery Bp Customer Code]],Table6[],2,0)</f>
        <v>DX01-L5</v>
      </c>
    </row>
    <row r="5622" spans="1:16" x14ac:dyDescent="0.25">
      <c r="A5622" s="289" t="s">
        <v>285</v>
      </c>
      <c r="B5622">
        <v>36</v>
      </c>
      <c r="C5622">
        <v>3420</v>
      </c>
      <c r="D5622">
        <v>14.4</v>
      </c>
      <c r="E5622" s="289" t="s">
        <v>12693</v>
      </c>
      <c r="F5622">
        <v>5015512789</v>
      </c>
      <c r="G5622" s="276">
        <v>45743</v>
      </c>
      <c r="H5622">
        <v>20250319678380</v>
      </c>
      <c r="I5622">
        <v>32.487000000000002</v>
      </c>
      <c r="J5622" s="289" t="s">
        <v>350</v>
      </c>
      <c r="K5622" s="289" t="s">
        <v>12695</v>
      </c>
      <c r="L5622" s="289" t="s">
        <v>275</v>
      </c>
      <c r="M5622" s="289" t="s">
        <v>12567</v>
      </c>
      <c r="N5622" s="289" t="s">
        <v>462</v>
      </c>
      <c r="O5622" s="289" t="s">
        <v>291</v>
      </c>
      <c r="P5622" s="289" t="str">
        <f>VLOOKUP(CAT_Details[[#This Row],[Delivery Bp Customer Code]],Table6[],2,0)</f>
        <v>DX01-L5</v>
      </c>
    </row>
    <row r="5623" spans="1:16" x14ac:dyDescent="0.25">
      <c r="A5623" s="289" t="s">
        <v>285</v>
      </c>
      <c r="B5623">
        <v>1</v>
      </c>
      <c r="C5623">
        <v>245</v>
      </c>
      <c r="D5623">
        <v>0.4</v>
      </c>
      <c r="E5623" s="289" t="s">
        <v>12696</v>
      </c>
      <c r="F5623">
        <v>5015512907</v>
      </c>
      <c r="G5623" s="276">
        <v>45743</v>
      </c>
      <c r="H5623">
        <v>20250319677581</v>
      </c>
      <c r="I5623">
        <v>0.33600000000000002</v>
      </c>
      <c r="J5623" s="289" t="s">
        <v>350</v>
      </c>
      <c r="K5623" s="289" t="s">
        <v>12697</v>
      </c>
      <c r="L5623" s="289" t="s">
        <v>275</v>
      </c>
      <c r="M5623" s="289" t="s">
        <v>12513</v>
      </c>
      <c r="N5623" s="289" t="s">
        <v>685</v>
      </c>
      <c r="O5623" s="289" t="s">
        <v>291</v>
      </c>
      <c r="P5623" s="289" t="str">
        <f>VLOOKUP(CAT_Details[[#This Row],[Delivery Bp Customer Code]],Table6[],2,0)</f>
        <v>DX01-L5</v>
      </c>
    </row>
    <row r="5624" spans="1:16" x14ac:dyDescent="0.25">
      <c r="A5624" s="289" t="s">
        <v>285</v>
      </c>
      <c r="B5624">
        <v>4</v>
      </c>
      <c r="C5624">
        <v>1056</v>
      </c>
      <c r="D5624">
        <v>2</v>
      </c>
      <c r="E5624" s="289" t="s">
        <v>12698</v>
      </c>
      <c r="F5624">
        <v>5015513389</v>
      </c>
      <c r="G5624" s="276">
        <v>45743</v>
      </c>
      <c r="H5624" s="5">
        <v>20250319678114</v>
      </c>
      <c r="I5624">
        <v>4.32</v>
      </c>
      <c r="J5624" s="289" t="s">
        <v>350</v>
      </c>
      <c r="K5624" s="289" t="s">
        <v>12699</v>
      </c>
      <c r="L5624" s="289" t="s">
        <v>275</v>
      </c>
      <c r="M5624" s="289" t="s">
        <v>12513</v>
      </c>
      <c r="N5624" s="289" t="s">
        <v>12700</v>
      </c>
      <c r="O5624" s="289" t="s">
        <v>291</v>
      </c>
      <c r="P5624" s="289" t="str">
        <f>VLOOKUP(CAT_Details[[#This Row],[Delivery Bp Customer Code]],Table6[],2,0)</f>
        <v>DX01-L5</v>
      </c>
    </row>
    <row r="5625" spans="1:16" x14ac:dyDescent="0.25">
      <c r="A5625" s="289" t="s">
        <v>521</v>
      </c>
      <c r="B5625">
        <v>4</v>
      </c>
      <c r="C5625">
        <v>800</v>
      </c>
      <c r="D5625">
        <v>0.8</v>
      </c>
      <c r="E5625" s="289" t="s">
        <v>12701</v>
      </c>
      <c r="F5625">
        <v>5015482530</v>
      </c>
      <c r="G5625" s="276">
        <v>45743</v>
      </c>
      <c r="H5625">
        <v>20250317675596</v>
      </c>
      <c r="I5625">
        <v>0.76800000000000002</v>
      </c>
      <c r="J5625" s="289" t="s">
        <v>438</v>
      </c>
      <c r="K5625" s="289" t="s">
        <v>12702</v>
      </c>
      <c r="L5625" s="289" t="s">
        <v>275</v>
      </c>
      <c r="M5625" s="289" t="s">
        <v>12433</v>
      </c>
      <c r="N5625" s="289" t="s">
        <v>3360</v>
      </c>
      <c r="O5625" s="289" t="s">
        <v>525</v>
      </c>
      <c r="P5625" s="289" t="str">
        <f>VLOOKUP(CAT_Details[[#This Row],[Delivery Bp Customer Code]],Table6[],2,0)</f>
        <v>No Loc</v>
      </c>
    </row>
    <row r="5626" spans="1:16" x14ac:dyDescent="0.25">
      <c r="A5626" s="289" t="s">
        <v>521</v>
      </c>
      <c r="B5626">
        <v>12</v>
      </c>
      <c r="C5626">
        <v>748</v>
      </c>
      <c r="D5626">
        <v>4.8</v>
      </c>
      <c r="E5626" s="289" t="s">
        <v>12663</v>
      </c>
      <c r="F5626">
        <v>5015482828</v>
      </c>
      <c r="G5626" s="276">
        <v>45743</v>
      </c>
      <c r="H5626">
        <v>20250318676340</v>
      </c>
      <c r="I5626">
        <v>7.3920000000000003</v>
      </c>
      <c r="J5626" s="289" t="s">
        <v>383</v>
      </c>
      <c r="K5626" s="289" t="s">
        <v>12703</v>
      </c>
      <c r="L5626" s="289" t="s">
        <v>275</v>
      </c>
      <c r="M5626" s="289" t="s">
        <v>12544</v>
      </c>
      <c r="N5626" s="289" t="s">
        <v>609</v>
      </c>
      <c r="O5626" s="289" t="s">
        <v>525</v>
      </c>
      <c r="P5626" s="289" t="str">
        <f>VLOOKUP(CAT_Details[[#This Row],[Delivery Bp Customer Code]],Table6[],2,0)</f>
        <v>No Loc</v>
      </c>
    </row>
    <row r="5627" spans="1:16" x14ac:dyDescent="0.25">
      <c r="A5627" s="289" t="s">
        <v>521</v>
      </c>
      <c r="B5627">
        <v>1</v>
      </c>
      <c r="C5627">
        <v>756</v>
      </c>
      <c r="D5627">
        <v>0.46</v>
      </c>
      <c r="E5627" s="289" t="s">
        <v>12704</v>
      </c>
      <c r="F5627">
        <v>5015497355</v>
      </c>
      <c r="G5627" s="276">
        <v>45743</v>
      </c>
      <c r="H5627">
        <v>20250320678697</v>
      </c>
      <c r="I5627">
        <v>1.0189999999999999</v>
      </c>
      <c r="J5627" s="289" t="s">
        <v>294</v>
      </c>
      <c r="K5627" s="289" t="s">
        <v>12705</v>
      </c>
      <c r="L5627" s="289" t="s">
        <v>275</v>
      </c>
      <c r="M5627" s="289" t="s">
        <v>12433</v>
      </c>
      <c r="N5627" s="289" t="s">
        <v>606</v>
      </c>
      <c r="O5627" s="289" t="s">
        <v>525</v>
      </c>
      <c r="P5627" s="289" t="str">
        <f>VLOOKUP(CAT_Details[[#This Row],[Delivery Bp Customer Code]],Table6[],2,0)</f>
        <v>No Loc</v>
      </c>
    </row>
    <row r="5628" spans="1:16" x14ac:dyDescent="0.25">
      <c r="A5628" s="289" t="s">
        <v>521</v>
      </c>
      <c r="B5628">
        <v>13</v>
      </c>
      <c r="C5628">
        <v>4547.01</v>
      </c>
      <c r="D5628">
        <v>5.2</v>
      </c>
      <c r="E5628" s="289" t="s">
        <v>12706</v>
      </c>
      <c r="F5628">
        <v>5015512592</v>
      </c>
      <c r="G5628" s="276">
        <v>45743</v>
      </c>
      <c r="H5628">
        <v>20250320678494</v>
      </c>
      <c r="I5628">
        <v>4.4930000000000003</v>
      </c>
      <c r="J5628" s="289" t="s">
        <v>350</v>
      </c>
      <c r="K5628" s="289" t="s">
        <v>12707</v>
      </c>
      <c r="L5628" s="289" t="s">
        <v>275</v>
      </c>
      <c r="M5628" s="289" t="s">
        <v>12513</v>
      </c>
      <c r="N5628" s="289" t="s">
        <v>528</v>
      </c>
      <c r="O5628" s="289" t="s">
        <v>525</v>
      </c>
      <c r="P5628" s="289" t="str">
        <f>VLOOKUP(CAT_Details[[#This Row],[Delivery Bp Customer Code]],Table6[],2,0)</f>
        <v>No Loc</v>
      </c>
    </row>
    <row r="5629" spans="1:16" x14ac:dyDescent="0.25">
      <c r="A5629" s="289" t="s">
        <v>521</v>
      </c>
      <c r="B5629">
        <v>10</v>
      </c>
      <c r="C5629">
        <v>1020</v>
      </c>
      <c r="D5629">
        <v>4</v>
      </c>
      <c r="E5629" s="289" t="s">
        <v>12708</v>
      </c>
      <c r="F5629">
        <v>5015544142</v>
      </c>
      <c r="G5629" s="276">
        <v>45743</v>
      </c>
      <c r="H5629">
        <v>20250321680458</v>
      </c>
      <c r="I5629">
        <v>9.6</v>
      </c>
      <c r="J5629" s="289" t="s">
        <v>302</v>
      </c>
      <c r="K5629" s="289" t="s">
        <v>12709</v>
      </c>
      <c r="L5629" s="289" t="s">
        <v>275</v>
      </c>
      <c r="M5629" s="289" t="s">
        <v>12710</v>
      </c>
      <c r="N5629" s="289" t="s">
        <v>694</v>
      </c>
      <c r="O5629" s="289" t="s">
        <v>525</v>
      </c>
      <c r="P5629" s="289" t="str">
        <f>VLOOKUP(CAT_Details[[#This Row],[Delivery Bp Customer Code]],Table6[],2,0)</f>
        <v>No Loc</v>
      </c>
    </row>
    <row r="5630" spans="1:16" x14ac:dyDescent="0.25">
      <c r="A5630" s="289" t="s">
        <v>272</v>
      </c>
      <c r="B5630">
        <v>3</v>
      </c>
      <c r="C5630">
        <v>1485</v>
      </c>
      <c r="D5630">
        <v>1.2</v>
      </c>
      <c r="E5630" s="289" t="s">
        <v>12675</v>
      </c>
      <c r="F5630">
        <v>5015482242</v>
      </c>
      <c r="G5630" s="276">
        <v>45743</v>
      </c>
      <c r="H5630" s="5">
        <v>20250318676540</v>
      </c>
      <c r="I5630">
        <v>1.1519999999999999</v>
      </c>
      <c r="J5630" s="289" t="s">
        <v>324</v>
      </c>
      <c r="K5630" s="289" t="s">
        <v>12711</v>
      </c>
      <c r="L5630" s="289" t="s">
        <v>275</v>
      </c>
      <c r="M5630" s="289" t="s">
        <v>12500</v>
      </c>
      <c r="N5630" s="289" t="s">
        <v>399</v>
      </c>
      <c r="O5630" s="289" t="s">
        <v>277</v>
      </c>
      <c r="P5630" s="289" t="str">
        <f>VLOOKUP(CAT_Details[[#This Row],[Delivery Bp Customer Code]],Table6[],2,0)</f>
        <v>U2-L5</v>
      </c>
    </row>
    <row r="5631" spans="1:16" x14ac:dyDescent="0.25">
      <c r="A5631" s="289" t="s">
        <v>272</v>
      </c>
      <c r="B5631">
        <v>8</v>
      </c>
      <c r="C5631">
        <v>1630</v>
      </c>
      <c r="D5631">
        <v>3.2</v>
      </c>
      <c r="E5631" s="289" t="s">
        <v>12626</v>
      </c>
      <c r="F5631">
        <v>5015482429</v>
      </c>
      <c r="G5631" s="276">
        <v>45743</v>
      </c>
      <c r="H5631">
        <v>20250317676068</v>
      </c>
      <c r="I5631">
        <v>8.8320000000000007</v>
      </c>
      <c r="J5631" s="289" t="s">
        <v>294</v>
      </c>
      <c r="K5631" s="289" t="s">
        <v>12712</v>
      </c>
      <c r="L5631" s="289" t="s">
        <v>275</v>
      </c>
      <c r="M5631" s="289" t="s">
        <v>12628</v>
      </c>
      <c r="N5631" s="289" t="s">
        <v>555</v>
      </c>
      <c r="O5631" s="289" t="s">
        <v>277</v>
      </c>
      <c r="P5631" s="289" t="str">
        <f>VLOOKUP(CAT_Details[[#This Row],[Delivery Bp Customer Code]],Table6[],2,0)</f>
        <v>U2-L5</v>
      </c>
    </row>
    <row r="5632" spans="1:16" x14ac:dyDescent="0.25">
      <c r="A5632" s="289" t="s">
        <v>272</v>
      </c>
      <c r="B5632">
        <v>1</v>
      </c>
      <c r="C5632">
        <v>95</v>
      </c>
      <c r="D5632">
        <v>0.4</v>
      </c>
      <c r="E5632" s="289" t="s">
        <v>12713</v>
      </c>
      <c r="F5632">
        <v>5015509181</v>
      </c>
      <c r="G5632" s="276">
        <v>45743</v>
      </c>
      <c r="H5632">
        <v>20250320679117</v>
      </c>
      <c r="I5632">
        <v>0.81599999999999995</v>
      </c>
      <c r="J5632" s="289" t="s">
        <v>287</v>
      </c>
      <c r="K5632" s="289" t="s">
        <v>12714</v>
      </c>
      <c r="L5632" s="289" t="s">
        <v>275</v>
      </c>
      <c r="M5632" s="289" t="s">
        <v>12383</v>
      </c>
      <c r="N5632" s="289" t="s">
        <v>468</v>
      </c>
      <c r="O5632" s="289" t="s">
        <v>277</v>
      </c>
      <c r="P5632" s="289" t="str">
        <f>VLOOKUP(CAT_Details[[#This Row],[Delivery Bp Customer Code]],Table6[],2,0)</f>
        <v>U2-L5</v>
      </c>
    </row>
    <row r="5633" spans="1:16" x14ac:dyDescent="0.25">
      <c r="A5633" s="289" t="s">
        <v>272</v>
      </c>
      <c r="B5633">
        <v>5</v>
      </c>
      <c r="C5633">
        <v>217</v>
      </c>
      <c r="D5633">
        <v>1.2</v>
      </c>
      <c r="E5633" s="289" t="s">
        <v>12643</v>
      </c>
      <c r="F5633">
        <v>5015512555</v>
      </c>
      <c r="G5633" s="276">
        <v>45743</v>
      </c>
      <c r="H5633" s="5">
        <v>20250317675541</v>
      </c>
      <c r="I5633">
        <v>1.355</v>
      </c>
      <c r="J5633" s="289" t="s">
        <v>350</v>
      </c>
      <c r="K5633" s="289" t="s">
        <v>12715</v>
      </c>
      <c r="L5633" s="289" t="s">
        <v>275</v>
      </c>
      <c r="M5633" s="289" t="s">
        <v>12645</v>
      </c>
      <c r="N5633" s="289" t="s">
        <v>540</v>
      </c>
      <c r="O5633" s="289" t="s">
        <v>277</v>
      </c>
      <c r="P5633" s="289" t="str">
        <f>VLOOKUP(CAT_Details[[#This Row],[Delivery Bp Customer Code]],Table6[],2,0)</f>
        <v>U2-L5</v>
      </c>
    </row>
    <row r="5634" spans="1:16" x14ac:dyDescent="0.25">
      <c r="A5634" s="289" t="s">
        <v>272</v>
      </c>
      <c r="B5634">
        <v>11</v>
      </c>
      <c r="C5634">
        <v>1967</v>
      </c>
      <c r="D5634">
        <v>2.0299999999999998</v>
      </c>
      <c r="E5634" s="289" t="s">
        <v>12647</v>
      </c>
      <c r="F5634">
        <v>5015512603</v>
      </c>
      <c r="G5634" s="276">
        <v>45743</v>
      </c>
      <c r="H5634">
        <v>20250317675537</v>
      </c>
      <c r="I5634">
        <v>3.258</v>
      </c>
      <c r="J5634" s="289" t="s">
        <v>350</v>
      </c>
      <c r="K5634" s="289" t="s">
        <v>12716</v>
      </c>
      <c r="L5634" s="289" t="s">
        <v>275</v>
      </c>
      <c r="M5634" s="289" t="s">
        <v>12645</v>
      </c>
      <c r="N5634" s="289" t="s">
        <v>544</v>
      </c>
      <c r="O5634" s="289" t="s">
        <v>277</v>
      </c>
      <c r="P5634" s="289" t="str">
        <f>VLOOKUP(CAT_Details[[#This Row],[Delivery Bp Customer Code]],Table6[],2,0)</f>
        <v>U2-L5</v>
      </c>
    </row>
    <row r="5635" spans="1:16" x14ac:dyDescent="0.25">
      <c r="A5635" s="289" t="s">
        <v>272</v>
      </c>
      <c r="B5635">
        <v>1</v>
      </c>
      <c r="C5635">
        <v>57</v>
      </c>
      <c r="D5635">
        <v>0.4</v>
      </c>
      <c r="E5635" s="289" t="s">
        <v>12717</v>
      </c>
      <c r="F5635">
        <v>5015512638</v>
      </c>
      <c r="G5635" s="276">
        <v>45743</v>
      </c>
      <c r="H5635">
        <v>20250312673080</v>
      </c>
      <c r="I5635">
        <v>0.28799999999999998</v>
      </c>
      <c r="J5635" s="289" t="s">
        <v>280</v>
      </c>
      <c r="K5635" s="289" t="s">
        <v>12718</v>
      </c>
      <c r="L5635" s="289" t="s">
        <v>275</v>
      </c>
      <c r="M5635" s="289" t="s">
        <v>12405</v>
      </c>
      <c r="N5635" s="289" t="s">
        <v>619</v>
      </c>
      <c r="O5635" s="289" t="s">
        <v>277</v>
      </c>
      <c r="P5635" s="289" t="str">
        <f>VLOOKUP(CAT_Details[[#This Row],[Delivery Bp Customer Code]],Table6[],2,0)</f>
        <v>U2-L5</v>
      </c>
    </row>
    <row r="5636" spans="1:16" x14ac:dyDescent="0.25">
      <c r="A5636" s="289" t="s">
        <v>272</v>
      </c>
      <c r="B5636">
        <v>5</v>
      </c>
      <c r="C5636">
        <v>1500</v>
      </c>
      <c r="D5636">
        <v>2</v>
      </c>
      <c r="E5636" s="289" t="s">
        <v>12719</v>
      </c>
      <c r="F5636">
        <v>5015512676</v>
      </c>
      <c r="G5636" s="276">
        <v>45743</v>
      </c>
      <c r="H5636">
        <v>20250320678590</v>
      </c>
      <c r="I5636">
        <v>1.68</v>
      </c>
      <c r="J5636" s="289" t="s">
        <v>350</v>
      </c>
      <c r="K5636" s="289" t="s">
        <v>12720</v>
      </c>
      <c r="L5636" s="289" t="s">
        <v>275</v>
      </c>
      <c r="M5636" s="289" t="s">
        <v>12513</v>
      </c>
      <c r="N5636" s="289" t="s">
        <v>547</v>
      </c>
      <c r="O5636" s="289" t="s">
        <v>277</v>
      </c>
      <c r="P5636" s="289" t="str">
        <f>VLOOKUP(CAT_Details[[#This Row],[Delivery Bp Customer Code]],Table6[],2,0)</f>
        <v>U2-L5</v>
      </c>
    </row>
    <row r="5637" spans="1:16" x14ac:dyDescent="0.25">
      <c r="A5637" s="289" t="s">
        <v>272</v>
      </c>
      <c r="B5637">
        <v>4</v>
      </c>
      <c r="C5637">
        <v>1914</v>
      </c>
      <c r="D5637">
        <v>1.6</v>
      </c>
      <c r="E5637" s="289" t="s">
        <v>12721</v>
      </c>
      <c r="F5637">
        <v>5015512726</v>
      </c>
      <c r="G5637" s="276">
        <v>45743</v>
      </c>
      <c r="H5637">
        <v>20250320678653</v>
      </c>
      <c r="I5637">
        <v>2.3039999999999998</v>
      </c>
      <c r="J5637" s="289" t="s">
        <v>350</v>
      </c>
      <c r="K5637" s="289" t="s">
        <v>12722</v>
      </c>
      <c r="L5637" s="289" t="s">
        <v>275</v>
      </c>
      <c r="M5637" s="289" t="s">
        <v>12513</v>
      </c>
      <c r="N5637" s="289" t="s">
        <v>1054</v>
      </c>
      <c r="O5637" s="289" t="s">
        <v>277</v>
      </c>
      <c r="P5637" s="289" t="str">
        <f>VLOOKUP(CAT_Details[[#This Row],[Delivery Bp Customer Code]],Table6[],2,0)</f>
        <v>U2-L5</v>
      </c>
    </row>
    <row r="5638" spans="1:16" x14ac:dyDescent="0.25">
      <c r="A5638" s="289" t="s">
        <v>272</v>
      </c>
      <c r="B5638">
        <v>17</v>
      </c>
      <c r="C5638">
        <v>7339.5</v>
      </c>
      <c r="D5638">
        <v>6.4</v>
      </c>
      <c r="E5638" s="289" t="s">
        <v>12723</v>
      </c>
      <c r="F5638">
        <v>5015512904</v>
      </c>
      <c r="G5638" s="276">
        <v>45743</v>
      </c>
      <c r="H5638" s="5">
        <v>20250320678906</v>
      </c>
      <c r="I5638">
        <v>8.7260000000000009</v>
      </c>
      <c r="J5638" s="289" t="s">
        <v>350</v>
      </c>
      <c r="K5638" s="289" t="s">
        <v>12724</v>
      </c>
      <c r="L5638" s="289" t="s">
        <v>275</v>
      </c>
      <c r="M5638" s="289" t="s">
        <v>12567</v>
      </c>
      <c r="N5638" s="289" t="s">
        <v>456</v>
      </c>
      <c r="O5638" s="289" t="s">
        <v>277</v>
      </c>
      <c r="P5638" s="289" t="str">
        <f>VLOOKUP(CAT_Details[[#This Row],[Delivery Bp Customer Code]],Table6[],2,0)</f>
        <v>U2-L5</v>
      </c>
    </row>
    <row r="5639" spans="1:16" x14ac:dyDescent="0.25">
      <c r="A5639" s="289" t="s">
        <v>272</v>
      </c>
      <c r="B5639">
        <v>3</v>
      </c>
      <c r="C5639">
        <v>663</v>
      </c>
      <c r="D5639">
        <v>1.2</v>
      </c>
      <c r="E5639" s="289" t="s">
        <v>12725</v>
      </c>
      <c r="F5639">
        <v>5015512978</v>
      </c>
      <c r="G5639" s="276">
        <v>45743</v>
      </c>
      <c r="H5639" s="5">
        <v>20250320678530</v>
      </c>
      <c r="I5639">
        <v>2.88</v>
      </c>
      <c r="J5639" s="289" t="s">
        <v>350</v>
      </c>
      <c r="K5639" s="289" t="s">
        <v>12726</v>
      </c>
      <c r="L5639" s="289" t="s">
        <v>275</v>
      </c>
      <c r="M5639" s="289" t="s">
        <v>12513</v>
      </c>
      <c r="N5639" s="289" t="s">
        <v>999</v>
      </c>
      <c r="O5639" s="289" t="s">
        <v>277</v>
      </c>
      <c r="P5639" s="289" t="str">
        <f>VLOOKUP(CAT_Details[[#This Row],[Delivery Bp Customer Code]],Table6[],2,0)</f>
        <v>U2-L5</v>
      </c>
    </row>
    <row r="5640" spans="1:16" x14ac:dyDescent="0.25">
      <c r="A5640" s="289" t="s">
        <v>272</v>
      </c>
      <c r="B5640">
        <v>2</v>
      </c>
      <c r="C5640">
        <v>174</v>
      </c>
      <c r="D5640">
        <v>0.87</v>
      </c>
      <c r="E5640" s="289" t="s">
        <v>12661</v>
      </c>
      <c r="F5640">
        <v>5015543566</v>
      </c>
      <c r="G5640" s="276">
        <v>45743</v>
      </c>
      <c r="H5640" s="5">
        <v>20250324681024</v>
      </c>
      <c r="I5640">
        <v>2.1349999999999998</v>
      </c>
      <c r="J5640" s="289" t="s">
        <v>273</v>
      </c>
      <c r="K5640" s="289" t="s">
        <v>12727</v>
      </c>
      <c r="L5640" s="289" t="s">
        <v>275</v>
      </c>
      <c r="M5640" s="289" t="s">
        <v>12591</v>
      </c>
      <c r="N5640" s="289" t="s">
        <v>519</v>
      </c>
      <c r="O5640" s="289" t="s">
        <v>277</v>
      </c>
      <c r="P5640" s="289" t="str">
        <f>VLOOKUP(CAT_Details[[#This Row],[Delivery Bp Customer Code]],Table6[],2,0)</f>
        <v>U2-L5</v>
      </c>
    </row>
    <row r="5641" spans="1:16" x14ac:dyDescent="0.25">
      <c r="A5641" s="289" t="s">
        <v>278</v>
      </c>
      <c r="B5641">
        <v>26</v>
      </c>
      <c r="C5641">
        <v>14118</v>
      </c>
      <c r="D5641">
        <v>10.4</v>
      </c>
      <c r="E5641" s="289" t="s">
        <v>12728</v>
      </c>
      <c r="F5641">
        <v>5015497623</v>
      </c>
      <c r="G5641" s="276">
        <v>45744</v>
      </c>
      <c r="H5641">
        <v>20250319677413</v>
      </c>
      <c r="I5641">
        <v>23.712</v>
      </c>
      <c r="J5641" s="289" t="s">
        <v>401</v>
      </c>
      <c r="K5641" s="289" t="s">
        <v>12729</v>
      </c>
      <c r="L5641" s="289" t="s">
        <v>275</v>
      </c>
      <c r="M5641" s="289" t="s">
        <v>12730</v>
      </c>
      <c r="N5641" s="289" t="s">
        <v>1378</v>
      </c>
      <c r="O5641" s="289" t="s">
        <v>498</v>
      </c>
      <c r="P5641" s="289" t="str">
        <f>VLOOKUP(CAT_Details[[#This Row],[Delivery Bp Customer Code]],Table6[],2,0)</f>
        <v>DK-BM01</v>
      </c>
    </row>
    <row r="5642" spans="1:16" x14ac:dyDescent="0.25">
      <c r="A5642" s="289" t="s">
        <v>278</v>
      </c>
      <c r="B5642">
        <v>1</v>
      </c>
      <c r="C5642">
        <v>367</v>
      </c>
      <c r="D5642">
        <v>0.4</v>
      </c>
      <c r="E5642" s="289" t="s">
        <v>12731</v>
      </c>
      <c r="F5642">
        <v>5015512550</v>
      </c>
      <c r="G5642" s="276">
        <v>45744</v>
      </c>
      <c r="H5642">
        <v>20250319677760</v>
      </c>
      <c r="I5642">
        <v>0.33600000000000002</v>
      </c>
      <c r="J5642" s="289" t="s">
        <v>324</v>
      </c>
      <c r="K5642" s="289" t="s">
        <v>12732</v>
      </c>
      <c r="L5642" s="289" t="s">
        <v>275</v>
      </c>
      <c r="M5642" s="289" t="s">
        <v>12600</v>
      </c>
      <c r="N5642" s="289" t="s">
        <v>1817</v>
      </c>
      <c r="O5642" s="289" t="s">
        <v>498</v>
      </c>
      <c r="P5642" s="289" t="str">
        <f>VLOOKUP(CAT_Details[[#This Row],[Delivery Bp Customer Code]],Table6[],2,0)</f>
        <v>DK-BM01</v>
      </c>
    </row>
    <row r="5643" spans="1:16" x14ac:dyDescent="0.25">
      <c r="A5643" s="289" t="s">
        <v>278</v>
      </c>
      <c r="B5643">
        <v>5</v>
      </c>
      <c r="C5643">
        <v>1374.99</v>
      </c>
      <c r="D5643">
        <v>2.1800000000000002</v>
      </c>
      <c r="E5643" s="289" t="s">
        <v>12733</v>
      </c>
      <c r="F5643">
        <v>5015528157</v>
      </c>
      <c r="G5643" s="276">
        <v>45744</v>
      </c>
      <c r="H5643">
        <v>20250320679271</v>
      </c>
      <c r="I5643">
        <v>5.0519999999999996</v>
      </c>
      <c r="J5643" s="289" t="s">
        <v>350</v>
      </c>
      <c r="K5643" s="289" t="s">
        <v>12734</v>
      </c>
      <c r="L5643" s="289" t="s">
        <v>275</v>
      </c>
      <c r="M5643" s="289" t="s">
        <v>12735</v>
      </c>
      <c r="N5643" s="289" t="s">
        <v>940</v>
      </c>
      <c r="O5643" s="289" t="s">
        <v>498</v>
      </c>
      <c r="P5643" s="289" t="str">
        <f>VLOOKUP(CAT_Details[[#This Row],[Delivery Bp Customer Code]],Table6[],2,0)</f>
        <v>DK-BM01</v>
      </c>
    </row>
    <row r="5644" spans="1:16" x14ac:dyDescent="0.25">
      <c r="A5644" s="289" t="s">
        <v>278</v>
      </c>
      <c r="B5644">
        <v>23</v>
      </c>
      <c r="C5644">
        <v>3676.04</v>
      </c>
      <c r="D5644">
        <v>8.6</v>
      </c>
      <c r="E5644" s="289" t="s">
        <v>12736</v>
      </c>
      <c r="F5644">
        <v>5015528559</v>
      </c>
      <c r="G5644" s="276">
        <v>45744</v>
      </c>
      <c r="H5644">
        <v>20250321680462</v>
      </c>
      <c r="I5644">
        <v>12.24</v>
      </c>
      <c r="J5644" s="289" t="s">
        <v>280</v>
      </c>
      <c r="K5644" s="289" t="s">
        <v>12737</v>
      </c>
      <c r="L5644" s="289" t="s">
        <v>275</v>
      </c>
      <c r="M5644" s="289" t="s">
        <v>12585</v>
      </c>
      <c r="N5644" s="289" t="s">
        <v>485</v>
      </c>
      <c r="O5644" s="289" t="s">
        <v>498</v>
      </c>
      <c r="P5644" s="289" t="str">
        <f>VLOOKUP(CAT_Details[[#This Row],[Delivery Bp Customer Code]],Table6[],2,0)</f>
        <v>DK-BM01</v>
      </c>
    </row>
    <row r="5645" spans="1:16" x14ac:dyDescent="0.25">
      <c r="A5645" s="289" t="s">
        <v>278</v>
      </c>
      <c r="B5645">
        <v>1</v>
      </c>
      <c r="C5645">
        <v>65</v>
      </c>
      <c r="D5645">
        <v>0.4</v>
      </c>
      <c r="E5645" s="289" t="s">
        <v>12738</v>
      </c>
      <c r="F5645">
        <v>5015559782</v>
      </c>
      <c r="G5645" s="276">
        <v>45744</v>
      </c>
      <c r="H5645">
        <v>20250324681375</v>
      </c>
      <c r="I5645">
        <v>0.38400000000000001</v>
      </c>
      <c r="J5645" s="289" t="s">
        <v>273</v>
      </c>
      <c r="K5645" s="289" t="s">
        <v>12739</v>
      </c>
      <c r="L5645" s="289" t="s">
        <v>275</v>
      </c>
      <c r="M5645" s="289" t="s">
        <v>12740</v>
      </c>
      <c r="N5645" s="289" t="s">
        <v>1011</v>
      </c>
      <c r="O5645" s="289" t="s">
        <v>498</v>
      </c>
      <c r="P5645" s="289" t="str">
        <f>VLOOKUP(CAT_Details[[#This Row],[Delivery Bp Customer Code]],Table6[],2,0)</f>
        <v>DK-BM01</v>
      </c>
    </row>
    <row r="5646" spans="1:16" x14ac:dyDescent="0.25">
      <c r="A5646" s="289" t="s">
        <v>75</v>
      </c>
      <c r="B5646">
        <v>27</v>
      </c>
      <c r="C5646">
        <v>16900</v>
      </c>
      <c r="D5646">
        <v>10.8</v>
      </c>
      <c r="E5646" s="289" t="s">
        <v>12741</v>
      </c>
      <c r="F5646">
        <v>5015528013</v>
      </c>
      <c r="G5646" s="276">
        <v>45744</v>
      </c>
      <c r="H5646" s="5">
        <v>20250321679980</v>
      </c>
      <c r="I5646">
        <v>15.552</v>
      </c>
      <c r="J5646" s="289" t="s">
        <v>324</v>
      </c>
      <c r="K5646" s="289" t="s">
        <v>12742</v>
      </c>
      <c r="L5646" s="289" t="s">
        <v>275</v>
      </c>
      <c r="M5646" s="289" t="s">
        <v>12743</v>
      </c>
      <c r="N5646" s="289" t="s">
        <v>2496</v>
      </c>
      <c r="O5646" s="289" t="s">
        <v>2173</v>
      </c>
      <c r="P5646" s="289" t="str">
        <f>VLOOKUP(CAT_Details[[#This Row],[Delivery Bp Customer Code]],Table6[],2,0)</f>
        <v>OYL1</v>
      </c>
    </row>
    <row r="5647" spans="1:16" x14ac:dyDescent="0.25">
      <c r="A5647" s="289" t="s">
        <v>75</v>
      </c>
      <c r="B5647">
        <v>1</v>
      </c>
      <c r="C5647">
        <v>18</v>
      </c>
      <c r="D5647">
        <v>0.2</v>
      </c>
      <c r="E5647" s="289" t="s">
        <v>12744</v>
      </c>
      <c r="F5647">
        <v>5015528200</v>
      </c>
      <c r="G5647" s="276">
        <v>45744</v>
      </c>
      <c r="H5647">
        <v>20250320678780</v>
      </c>
      <c r="I5647">
        <v>0.14399999999999999</v>
      </c>
      <c r="J5647" s="289" t="s">
        <v>280</v>
      </c>
      <c r="K5647" s="289" t="s">
        <v>12745</v>
      </c>
      <c r="L5647" s="289" t="s">
        <v>275</v>
      </c>
      <c r="M5647" s="289" t="s">
        <v>12405</v>
      </c>
      <c r="N5647" s="289" t="s">
        <v>2929</v>
      </c>
      <c r="O5647" s="289" t="s">
        <v>2173</v>
      </c>
      <c r="P5647" s="289" t="str">
        <f>VLOOKUP(CAT_Details[[#This Row],[Delivery Bp Customer Code]],Table6[],2,0)</f>
        <v>OYL1</v>
      </c>
    </row>
    <row r="5648" spans="1:16" x14ac:dyDescent="0.25">
      <c r="A5648" s="289" t="s">
        <v>75</v>
      </c>
      <c r="B5648">
        <v>19</v>
      </c>
      <c r="C5648">
        <v>3079.52</v>
      </c>
      <c r="D5648">
        <v>2.7</v>
      </c>
      <c r="E5648" s="289" t="s">
        <v>12746</v>
      </c>
      <c r="F5648">
        <v>5015528354</v>
      </c>
      <c r="G5648" s="276">
        <v>45744</v>
      </c>
      <c r="H5648" s="5">
        <v>20250320679428</v>
      </c>
      <c r="I5648">
        <v>4.1109999999999998</v>
      </c>
      <c r="J5648" s="289" t="s">
        <v>324</v>
      </c>
      <c r="K5648" s="289" t="s">
        <v>12747</v>
      </c>
      <c r="L5648" s="289" t="s">
        <v>275</v>
      </c>
      <c r="M5648" s="289" t="s">
        <v>12743</v>
      </c>
      <c r="N5648" s="289" t="s">
        <v>2242</v>
      </c>
      <c r="O5648" s="289" t="s">
        <v>2173</v>
      </c>
      <c r="P5648" s="289" t="str">
        <f>VLOOKUP(CAT_Details[[#This Row],[Delivery Bp Customer Code]],Table6[],2,0)</f>
        <v>OYL1</v>
      </c>
    </row>
    <row r="5649" spans="1:16" x14ac:dyDescent="0.25">
      <c r="A5649" s="289" t="s">
        <v>75</v>
      </c>
      <c r="B5649">
        <v>10</v>
      </c>
      <c r="C5649">
        <v>1943</v>
      </c>
      <c r="D5649">
        <v>3.8</v>
      </c>
      <c r="E5649" s="289" t="s">
        <v>12748</v>
      </c>
      <c r="F5649">
        <v>5015528413</v>
      </c>
      <c r="G5649" s="276">
        <v>45744</v>
      </c>
      <c r="H5649">
        <v>20250319677494</v>
      </c>
      <c r="I5649">
        <v>6.24</v>
      </c>
      <c r="J5649" s="289" t="s">
        <v>350</v>
      </c>
      <c r="K5649" s="289" t="s">
        <v>12749</v>
      </c>
      <c r="L5649" s="289" t="s">
        <v>275</v>
      </c>
      <c r="M5649" s="289" t="s">
        <v>12750</v>
      </c>
      <c r="N5649" s="289" t="s">
        <v>2832</v>
      </c>
      <c r="O5649" s="289" t="s">
        <v>2173</v>
      </c>
      <c r="P5649" s="289" t="str">
        <f>VLOOKUP(CAT_Details[[#This Row],[Delivery Bp Customer Code]],Table6[],2,0)</f>
        <v>OYL1</v>
      </c>
    </row>
    <row r="5650" spans="1:16" x14ac:dyDescent="0.25">
      <c r="A5650" s="289" t="s">
        <v>75</v>
      </c>
      <c r="B5650">
        <v>4</v>
      </c>
      <c r="C5650">
        <v>201.2</v>
      </c>
      <c r="D5650">
        <v>0.7</v>
      </c>
      <c r="E5650" s="289" t="s">
        <v>12751</v>
      </c>
      <c r="F5650">
        <v>5015543494</v>
      </c>
      <c r="G5650" s="276">
        <v>45744</v>
      </c>
      <c r="H5650">
        <v>20250319677806</v>
      </c>
      <c r="I5650">
        <v>0.437</v>
      </c>
      <c r="J5650" s="289" t="s">
        <v>280</v>
      </c>
      <c r="K5650" s="289" t="s">
        <v>12752</v>
      </c>
      <c r="L5650" s="289" t="s">
        <v>275</v>
      </c>
      <c r="M5650" s="289" t="s">
        <v>12585</v>
      </c>
      <c r="N5650" s="289" t="s">
        <v>2942</v>
      </c>
      <c r="O5650" s="289" t="s">
        <v>2173</v>
      </c>
      <c r="P5650" s="289" t="str">
        <f>VLOOKUP(CAT_Details[[#This Row],[Delivery Bp Customer Code]],Table6[],2,0)</f>
        <v>OYL1</v>
      </c>
    </row>
    <row r="5651" spans="1:16" x14ac:dyDescent="0.25">
      <c r="A5651" s="289" t="s">
        <v>75</v>
      </c>
      <c r="B5651">
        <v>7</v>
      </c>
      <c r="C5651">
        <v>3775.94</v>
      </c>
      <c r="D5651">
        <v>2.8</v>
      </c>
      <c r="E5651" s="289" t="s">
        <v>12753</v>
      </c>
      <c r="F5651">
        <v>5015543975</v>
      </c>
      <c r="G5651" s="276">
        <v>45744</v>
      </c>
      <c r="H5651">
        <v>20250318677059</v>
      </c>
      <c r="I5651">
        <v>6.72</v>
      </c>
      <c r="J5651" s="289" t="s">
        <v>280</v>
      </c>
      <c r="K5651" s="289" t="s">
        <v>12754</v>
      </c>
      <c r="L5651" s="289" t="s">
        <v>275</v>
      </c>
      <c r="M5651" s="289" t="s">
        <v>12755</v>
      </c>
      <c r="N5651" s="289" t="s">
        <v>868</v>
      </c>
      <c r="O5651" s="289" t="s">
        <v>2173</v>
      </c>
      <c r="P5651" s="289" t="str">
        <f>VLOOKUP(CAT_Details[[#This Row],[Delivery Bp Customer Code]],Table6[],2,0)</f>
        <v>OYL1</v>
      </c>
    </row>
    <row r="5652" spans="1:16" x14ac:dyDescent="0.25">
      <c r="A5652" s="289" t="s">
        <v>75</v>
      </c>
      <c r="B5652">
        <v>1</v>
      </c>
      <c r="C5652">
        <v>10</v>
      </c>
      <c r="D5652">
        <v>0.02</v>
      </c>
      <c r="E5652" s="289" t="s">
        <v>12756</v>
      </c>
      <c r="F5652">
        <v>5015560279</v>
      </c>
      <c r="G5652" s="276">
        <v>45744</v>
      </c>
      <c r="H5652" s="5">
        <v>20250325682311</v>
      </c>
      <c r="I5652">
        <v>5.0000000000000001E-3</v>
      </c>
      <c r="J5652" s="289" t="s">
        <v>273</v>
      </c>
      <c r="K5652" s="289" t="s">
        <v>12757</v>
      </c>
      <c r="L5652" s="289" t="s">
        <v>275</v>
      </c>
      <c r="M5652" s="289" t="s">
        <v>12740</v>
      </c>
      <c r="N5652" s="289" t="s">
        <v>657</v>
      </c>
      <c r="O5652" s="289" t="s">
        <v>2173</v>
      </c>
      <c r="P5652" s="289" t="str">
        <f>VLOOKUP(CAT_Details[[#This Row],[Delivery Bp Customer Code]],Table6[],2,0)</f>
        <v>OYL1</v>
      </c>
    </row>
    <row r="5653" spans="1:16" x14ac:dyDescent="0.25">
      <c r="A5653" s="289" t="s">
        <v>874</v>
      </c>
      <c r="B5653">
        <v>25</v>
      </c>
      <c r="C5653">
        <v>3440</v>
      </c>
      <c r="D5653">
        <v>11.96</v>
      </c>
      <c r="E5653" s="289" t="s">
        <v>12758</v>
      </c>
      <c r="F5653">
        <v>5015512653</v>
      </c>
      <c r="G5653" s="276">
        <v>45744</v>
      </c>
      <c r="H5653">
        <v>20250319677487</v>
      </c>
      <c r="I5653">
        <v>20.068999999999999</v>
      </c>
      <c r="J5653" s="289" t="s">
        <v>345</v>
      </c>
      <c r="K5653" s="289" t="s">
        <v>12759</v>
      </c>
      <c r="L5653" s="289" t="s">
        <v>275</v>
      </c>
      <c r="M5653" s="289" t="s">
        <v>12760</v>
      </c>
      <c r="N5653" s="289" t="s">
        <v>427</v>
      </c>
      <c r="O5653" s="289" t="s">
        <v>1014</v>
      </c>
      <c r="P5653" s="289" t="str">
        <f>VLOOKUP(CAT_Details[[#This Row],[Delivery Bp Customer Code]],Table6[],2,0)</f>
        <v>MZ07</v>
      </c>
    </row>
    <row r="5654" spans="1:16" x14ac:dyDescent="0.25">
      <c r="A5654" s="289" t="s">
        <v>874</v>
      </c>
      <c r="B5654">
        <v>66</v>
      </c>
      <c r="C5654">
        <v>9240</v>
      </c>
      <c r="D5654">
        <v>13.6</v>
      </c>
      <c r="E5654" s="289" t="s">
        <v>12761</v>
      </c>
      <c r="F5654">
        <v>5015512692</v>
      </c>
      <c r="G5654" s="276">
        <v>45744</v>
      </c>
      <c r="H5654">
        <v>20250319677478</v>
      </c>
      <c r="I5654">
        <v>52.981999999999999</v>
      </c>
      <c r="J5654" s="289" t="s">
        <v>345</v>
      </c>
      <c r="K5654" s="289" t="s">
        <v>12762</v>
      </c>
      <c r="L5654" s="289" t="s">
        <v>275</v>
      </c>
      <c r="M5654" s="289" t="s">
        <v>12763</v>
      </c>
      <c r="N5654" s="289" t="s">
        <v>427</v>
      </c>
      <c r="O5654" s="289" t="s">
        <v>1014</v>
      </c>
      <c r="P5654" s="289" t="str">
        <f>VLOOKUP(CAT_Details[[#This Row],[Delivery Bp Customer Code]],Table6[],2,0)</f>
        <v>MZ07</v>
      </c>
    </row>
    <row r="5655" spans="1:16" x14ac:dyDescent="0.25">
      <c r="A5655" s="289" t="s">
        <v>3329</v>
      </c>
      <c r="B5655">
        <v>6</v>
      </c>
      <c r="C5655">
        <v>494</v>
      </c>
      <c r="D5655">
        <v>1.6</v>
      </c>
      <c r="E5655" s="289" t="s">
        <v>12764</v>
      </c>
      <c r="F5655">
        <v>5015497826</v>
      </c>
      <c r="G5655" s="276">
        <v>45744</v>
      </c>
      <c r="H5655">
        <v>20250318676580</v>
      </c>
      <c r="I5655">
        <v>2.976</v>
      </c>
      <c r="J5655" s="289" t="s">
        <v>401</v>
      </c>
      <c r="K5655" s="289" t="s">
        <v>12765</v>
      </c>
      <c r="L5655" s="289" t="s">
        <v>275</v>
      </c>
      <c r="M5655" s="289" t="s">
        <v>12766</v>
      </c>
      <c r="N5655" s="289" t="s">
        <v>2533</v>
      </c>
      <c r="O5655" s="289" t="s">
        <v>3332</v>
      </c>
      <c r="P5655" s="289">
        <f>VLOOKUP(CAT_Details[[#This Row],[Delivery Bp Customer Code]],Table6[],2,0)</f>
        <v>3402</v>
      </c>
    </row>
    <row r="5656" spans="1:16" x14ac:dyDescent="0.25">
      <c r="A5656" s="289" t="s">
        <v>3329</v>
      </c>
      <c r="B5656">
        <v>5</v>
      </c>
      <c r="C5656">
        <v>1395</v>
      </c>
      <c r="D5656">
        <v>1.49</v>
      </c>
      <c r="E5656" s="289" t="s">
        <v>12767</v>
      </c>
      <c r="F5656">
        <v>5015512615</v>
      </c>
      <c r="G5656" s="276">
        <v>45744</v>
      </c>
      <c r="H5656">
        <v>20250319677632</v>
      </c>
      <c r="I5656">
        <v>1.3089999999999999</v>
      </c>
      <c r="J5656" s="289" t="s">
        <v>1047</v>
      </c>
      <c r="K5656" s="289" t="s">
        <v>12768</v>
      </c>
      <c r="L5656" s="289" t="s">
        <v>275</v>
      </c>
      <c r="M5656" s="289" t="s">
        <v>12375</v>
      </c>
      <c r="N5656" s="289" t="s">
        <v>1049</v>
      </c>
      <c r="O5656" s="289" t="s">
        <v>3332</v>
      </c>
      <c r="P5656" s="289">
        <f>VLOOKUP(CAT_Details[[#This Row],[Delivery Bp Customer Code]],Table6[],2,0)</f>
        <v>3402</v>
      </c>
    </row>
    <row r="5657" spans="1:16" x14ac:dyDescent="0.25">
      <c r="A5657" s="289" t="s">
        <v>3329</v>
      </c>
      <c r="B5657">
        <v>23</v>
      </c>
      <c r="C5657">
        <v>8745.98</v>
      </c>
      <c r="D5657">
        <v>8.7799999999999994</v>
      </c>
      <c r="E5657" s="289" t="s">
        <v>12769</v>
      </c>
      <c r="F5657">
        <v>5015527966</v>
      </c>
      <c r="G5657" s="276">
        <v>45744</v>
      </c>
      <c r="H5657">
        <v>20250318676666</v>
      </c>
      <c r="I5657">
        <v>25.948</v>
      </c>
      <c r="J5657" s="289" t="s">
        <v>287</v>
      </c>
      <c r="K5657" s="289" t="s">
        <v>12770</v>
      </c>
      <c r="L5657" s="289" t="s">
        <v>275</v>
      </c>
      <c r="M5657" s="289" t="s">
        <v>12686</v>
      </c>
      <c r="N5657" s="289" t="s">
        <v>3790</v>
      </c>
      <c r="O5657" s="289" t="s">
        <v>3332</v>
      </c>
      <c r="P5657" s="289">
        <f>VLOOKUP(CAT_Details[[#This Row],[Delivery Bp Customer Code]],Table6[],2,0)</f>
        <v>3402</v>
      </c>
    </row>
    <row r="5658" spans="1:16" x14ac:dyDescent="0.25">
      <c r="A5658" s="289" t="s">
        <v>3329</v>
      </c>
      <c r="B5658">
        <v>4</v>
      </c>
      <c r="C5658">
        <v>780</v>
      </c>
      <c r="D5658">
        <v>1.6</v>
      </c>
      <c r="E5658" s="289" t="s">
        <v>12771</v>
      </c>
      <c r="F5658">
        <v>5015528135</v>
      </c>
      <c r="G5658" s="276">
        <v>45744</v>
      </c>
      <c r="H5658">
        <v>20250314674594</v>
      </c>
      <c r="I5658">
        <v>3.84</v>
      </c>
      <c r="J5658" s="289" t="s">
        <v>280</v>
      </c>
      <c r="K5658" s="289" t="s">
        <v>12772</v>
      </c>
      <c r="L5658" s="289" t="s">
        <v>275</v>
      </c>
      <c r="M5658" s="289" t="s">
        <v>12405</v>
      </c>
      <c r="N5658" s="289" t="s">
        <v>619</v>
      </c>
      <c r="O5658" s="289" t="s">
        <v>3332</v>
      </c>
      <c r="P5658" s="289">
        <f>VLOOKUP(CAT_Details[[#This Row],[Delivery Bp Customer Code]],Table6[],2,0)</f>
        <v>3402</v>
      </c>
    </row>
    <row r="5659" spans="1:16" x14ac:dyDescent="0.25">
      <c r="A5659" s="289" t="s">
        <v>3329</v>
      </c>
      <c r="B5659">
        <v>1</v>
      </c>
      <c r="C5659">
        <v>89</v>
      </c>
      <c r="D5659">
        <v>0.4</v>
      </c>
      <c r="E5659" s="289" t="s">
        <v>12771</v>
      </c>
      <c r="F5659">
        <v>5015528136</v>
      </c>
      <c r="G5659" s="276">
        <v>45744</v>
      </c>
      <c r="H5659">
        <v>20250314674597</v>
      </c>
      <c r="I5659">
        <v>0.48</v>
      </c>
      <c r="J5659" s="289" t="s">
        <v>280</v>
      </c>
      <c r="K5659" s="289" t="s">
        <v>12773</v>
      </c>
      <c r="L5659" s="289" t="s">
        <v>275</v>
      </c>
      <c r="M5659" s="289" t="s">
        <v>12405</v>
      </c>
      <c r="N5659" s="289" t="s">
        <v>619</v>
      </c>
      <c r="O5659" s="289" t="s">
        <v>3332</v>
      </c>
      <c r="P5659" s="289">
        <f>VLOOKUP(CAT_Details[[#This Row],[Delivery Bp Customer Code]],Table6[],2,0)</f>
        <v>3402</v>
      </c>
    </row>
    <row r="5660" spans="1:16" x14ac:dyDescent="0.25">
      <c r="A5660" s="289" t="s">
        <v>3329</v>
      </c>
      <c r="B5660">
        <v>44</v>
      </c>
      <c r="C5660">
        <v>3548</v>
      </c>
      <c r="D5660">
        <v>13.6</v>
      </c>
      <c r="E5660" s="289" t="s">
        <v>12774</v>
      </c>
      <c r="F5660">
        <v>5015528381</v>
      </c>
      <c r="G5660" s="276">
        <v>45744</v>
      </c>
      <c r="H5660">
        <v>20250320678756</v>
      </c>
      <c r="I5660">
        <v>51.588000000000001</v>
      </c>
      <c r="J5660" s="289" t="s">
        <v>350</v>
      </c>
      <c r="K5660" s="289" t="s">
        <v>12775</v>
      </c>
      <c r="L5660" s="289" t="s">
        <v>275</v>
      </c>
      <c r="M5660" s="289" t="s">
        <v>12735</v>
      </c>
      <c r="N5660" s="289" t="s">
        <v>3433</v>
      </c>
      <c r="O5660" s="289" t="s">
        <v>3332</v>
      </c>
      <c r="P5660" s="289">
        <f>VLOOKUP(CAT_Details[[#This Row],[Delivery Bp Customer Code]],Table6[],2,0)</f>
        <v>3402</v>
      </c>
    </row>
    <row r="5661" spans="1:16" x14ac:dyDescent="0.25">
      <c r="A5661" s="289" t="s">
        <v>3329</v>
      </c>
      <c r="B5661">
        <v>13</v>
      </c>
      <c r="C5661">
        <v>650</v>
      </c>
      <c r="D5661">
        <v>8.6999999999999993</v>
      </c>
      <c r="E5661" s="289" t="s">
        <v>12776</v>
      </c>
      <c r="F5661">
        <v>5015559278</v>
      </c>
      <c r="G5661" s="276">
        <v>45744</v>
      </c>
      <c r="H5661">
        <v>20250325682225</v>
      </c>
      <c r="I5661">
        <v>19.433</v>
      </c>
      <c r="J5661" s="289" t="s">
        <v>273</v>
      </c>
      <c r="K5661" s="289" t="s">
        <v>12777</v>
      </c>
      <c r="L5661" s="289" t="s">
        <v>275</v>
      </c>
      <c r="M5661" s="289" t="s">
        <v>12740</v>
      </c>
      <c r="N5661" s="289" t="s">
        <v>1240</v>
      </c>
      <c r="O5661" s="289" t="s">
        <v>3332</v>
      </c>
      <c r="P5661" s="289">
        <f>VLOOKUP(CAT_Details[[#This Row],[Delivery Bp Customer Code]],Table6[],2,0)</f>
        <v>3402</v>
      </c>
    </row>
    <row r="5662" spans="1:16" x14ac:dyDescent="0.25">
      <c r="A5662" s="289" t="s">
        <v>3329</v>
      </c>
      <c r="B5662">
        <v>4</v>
      </c>
      <c r="C5662">
        <v>46</v>
      </c>
      <c r="D5662">
        <v>0.32</v>
      </c>
      <c r="E5662" s="289" t="s">
        <v>12778</v>
      </c>
      <c r="F5662">
        <v>5015560344</v>
      </c>
      <c r="G5662" s="276">
        <v>45744</v>
      </c>
      <c r="H5662" s="5">
        <v>20250320678789</v>
      </c>
      <c r="I5662">
        <v>0.26700000000000002</v>
      </c>
      <c r="J5662" s="289" t="s">
        <v>302</v>
      </c>
      <c r="K5662" s="289" t="s">
        <v>12779</v>
      </c>
      <c r="L5662" s="289" t="s">
        <v>275</v>
      </c>
      <c r="M5662" s="289" t="s">
        <v>12780</v>
      </c>
      <c r="N5662" s="289" t="s">
        <v>450</v>
      </c>
      <c r="O5662" s="289" t="s">
        <v>3332</v>
      </c>
      <c r="P5662" s="289">
        <f>VLOOKUP(CAT_Details[[#This Row],[Delivery Bp Customer Code]],Table6[],2,0)</f>
        <v>3402</v>
      </c>
    </row>
    <row r="5663" spans="1:16" x14ac:dyDescent="0.25">
      <c r="A5663" s="289" t="s">
        <v>3329</v>
      </c>
      <c r="B5663">
        <v>1</v>
      </c>
      <c r="C5663">
        <v>28</v>
      </c>
      <c r="D5663">
        <v>0.2</v>
      </c>
      <c r="E5663" s="289" t="s">
        <v>12781</v>
      </c>
      <c r="F5663">
        <v>5015560970</v>
      </c>
      <c r="G5663" s="276">
        <v>45744</v>
      </c>
      <c r="H5663" s="5">
        <v>20250324681038</v>
      </c>
      <c r="I5663">
        <v>0.28799999999999998</v>
      </c>
      <c r="J5663" s="289" t="s">
        <v>302</v>
      </c>
      <c r="K5663" s="289" t="s">
        <v>12782</v>
      </c>
      <c r="L5663" s="289" t="s">
        <v>275</v>
      </c>
      <c r="M5663" s="289" t="s">
        <v>12783</v>
      </c>
      <c r="N5663" s="289" t="s">
        <v>3336</v>
      </c>
      <c r="O5663" s="289" t="s">
        <v>3332</v>
      </c>
      <c r="P5663" s="289">
        <f>VLOOKUP(CAT_Details[[#This Row],[Delivery Bp Customer Code]],Table6[],2,0)</f>
        <v>3402</v>
      </c>
    </row>
    <row r="5664" spans="1:16" x14ac:dyDescent="0.25">
      <c r="A5664" s="289" t="s">
        <v>76</v>
      </c>
      <c r="B5664">
        <v>3</v>
      </c>
      <c r="C5664">
        <v>300</v>
      </c>
      <c r="D5664">
        <v>0.6</v>
      </c>
      <c r="E5664" s="289" t="s">
        <v>12784</v>
      </c>
      <c r="F5664">
        <v>5015513113</v>
      </c>
      <c r="G5664" s="276">
        <v>45744</v>
      </c>
      <c r="H5664">
        <v>20250318677039</v>
      </c>
      <c r="I5664">
        <v>0.72</v>
      </c>
      <c r="J5664" s="289" t="s">
        <v>324</v>
      </c>
      <c r="K5664" s="289" t="s">
        <v>12785</v>
      </c>
      <c r="L5664" s="289" t="s">
        <v>275</v>
      </c>
      <c r="M5664" s="289" t="s">
        <v>12600</v>
      </c>
      <c r="N5664" s="289" t="s">
        <v>508</v>
      </c>
      <c r="O5664" s="289" t="s">
        <v>748</v>
      </c>
      <c r="P5664" s="289" t="str">
        <f>VLOOKUP(CAT_Details[[#This Row],[Delivery Bp Customer Code]],Table6[],2,0)</f>
        <v>No Loc</v>
      </c>
    </row>
    <row r="5665" spans="1:16" x14ac:dyDescent="0.25">
      <c r="A5665" s="289" t="s">
        <v>76</v>
      </c>
      <c r="B5665">
        <v>1</v>
      </c>
      <c r="C5665">
        <v>9</v>
      </c>
      <c r="D5665">
        <v>0.1</v>
      </c>
      <c r="E5665" s="289" t="s">
        <v>12786</v>
      </c>
      <c r="F5665">
        <v>5015528297</v>
      </c>
      <c r="G5665" s="276">
        <v>45744</v>
      </c>
      <c r="H5665">
        <v>20250321679754</v>
      </c>
      <c r="I5665">
        <v>2.9000000000000001E-2</v>
      </c>
      <c r="J5665" s="289" t="s">
        <v>350</v>
      </c>
      <c r="K5665" s="289" t="s">
        <v>12787</v>
      </c>
      <c r="L5665" s="289" t="s">
        <v>275</v>
      </c>
      <c r="M5665" s="289" t="s">
        <v>12645</v>
      </c>
      <c r="N5665" s="289" t="s">
        <v>948</v>
      </c>
      <c r="O5665" s="289" t="s">
        <v>748</v>
      </c>
      <c r="P5665" s="289" t="str">
        <f>VLOOKUP(CAT_Details[[#This Row],[Delivery Bp Customer Code]],Table6[],2,0)</f>
        <v>No Loc</v>
      </c>
    </row>
    <row r="5666" spans="1:16" x14ac:dyDescent="0.25">
      <c r="A5666" s="289" t="s">
        <v>76</v>
      </c>
      <c r="B5666">
        <v>1</v>
      </c>
      <c r="C5666">
        <v>77</v>
      </c>
      <c r="D5666">
        <v>0.4</v>
      </c>
      <c r="E5666" s="289" t="s">
        <v>12788</v>
      </c>
      <c r="F5666">
        <v>5015528325</v>
      </c>
      <c r="G5666" s="276">
        <v>45744</v>
      </c>
      <c r="H5666">
        <v>20250321680409</v>
      </c>
      <c r="I5666">
        <v>0.38400000000000001</v>
      </c>
      <c r="J5666" s="289" t="s">
        <v>350</v>
      </c>
      <c r="K5666" s="289" t="s">
        <v>12789</v>
      </c>
      <c r="L5666" s="289" t="s">
        <v>275</v>
      </c>
      <c r="M5666" s="289" t="s">
        <v>12790</v>
      </c>
      <c r="N5666" s="289" t="s">
        <v>378</v>
      </c>
      <c r="O5666" s="289" t="s">
        <v>748</v>
      </c>
      <c r="P5666" s="289" t="str">
        <f>VLOOKUP(CAT_Details[[#This Row],[Delivery Bp Customer Code]],Table6[],2,0)</f>
        <v>No Loc</v>
      </c>
    </row>
    <row r="5667" spans="1:16" x14ac:dyDescent="0.25">
      <c r="A5667" s="289" t="s">
        <v>285</v>
      </c>
      <c r="B5667">
        <v>27</v>
      </c>
      <c r="C5667">
        <v>404</v>
      </c>
      <c r="D5667">
        <v>1.08</v>
      </c>
      <c r="E5667" s="289" t="s">
        <v>12791</v>
      </c>
      <c r="F5667">
        <v>5015482899</v>
      </c>
      <c r="G5667" s="276">
        <v>45744</v>
      </c>
      <c r="H5667">
        <v>20250318676465</v>
      </c>
      <c r="I5667">
        <v>0.60299999999999998</v>
      </c>
      <c r="J5667" s="289" t="s">
        <v>294</v>
      </c>
      <c r="K5667" s="289" t="s">
        <v>12792</v>
      </c>
      <c r="L5667" s="289" t="s">
        <v>275</v>
      </c>
      <c r="M5667" s="289" t="s">
        <v>12375</v>
      </c>
      <c r="N5667" s="289" t="s">
        <v>1413</v>
      </c>
      <c r="O5667" s="289" t="s">
        <v>291</v>
      </c>
      <c r="P5667" s="289" t="str">
        <f>VLOOKUP(CAT_Details[[#This Row],[Delivery Bp Customer Code]],Table6[],2,0)</f>
        <v>DX01-L5</v>
      </c>
    </row>
    <row r="5668" spans="1:16" x14ac:dyDescent="0.25">
      <c r="A5668" s="289" t="s">
        <v>285</v>
      </c>
      <c r="B5668">
        <v>16</v>
      </c>
      <c r="C5668">
        <v>2480</v>
      </c>
      <c r="D5668">
        <v>6.94</v>
      </c>
      <c r="E5668" s="289" t="s">
        <v>12793</v>
      </c>
      <c r="F5668">
        <v>5015497339</v>
      </c>
      <c r="G5668" s="276">
        <v>45744</v>
      </c>
      <c r="H5668">
        <v>20250319677484</v>
      </c>
      <c r="I5668">
        <v>16.64</v>
      </c>
      <c r="J5668" s="289" t="s">
        <v>294</v>
      </c>
      <c r="K5668" s="289" t="s">
        <v>12794</v>
      </c>
      <c r="L5668" s="289" t="s">
        <v>275</v>
      </c>
      <c r="M5668" s="289" t="s">
        <v>12795</v>
      </c>
      <c r="N5668" s="289" t="s">
        <v>769</v>
      </c>
      <c r="O5668" s="289" t="s">
        <v>291</v>
      </c>
      <c r="P5668" s="289" t="str">
        <f>VLOOKUP(CAT_Details[[#This Row],[Delivery Bp Customer Code]],Table6[],2,0)</f>
        <v>DX01-L5</v>
      </c>
    </row>
    <row r="5669" spans="1:16" x14ac:dyDescent="0.25">
      <c r="A5669" s="289" t="s">
        <v>285</v>
      </c>
      <c r="B5669">
        <v>18</v>
      </c>
      <c r="C5669">
        <v>5676</v>
      </c>
      <c r="D5669">
        <v>8.27</v>
      </c>
      <c r="E5669" s="289" t="s">
        <v>12796</v>
      </c>
      <c r="F5669">
        <v>5015497477</v>
      </c>
      <c r="G5669" s="276">
        <v>45744</v>
      </c>
      <c r="H5669">
        <v>20250313674009</v>
      </c>
      <c r="I5669">
        <v>15.84</v>
      </c>
      <c r="J5669" s="289" t="s">
        <v>401</v>
      </c>
      <c r="K5669" s="289" t="s">
        <v>12797</v>
      </c>
      <c r="L5669" s="289" t="s">
        <v>275</v>
      </c>
      <c r="M5669" s="289" t="s">
        <v>12730</v>
      </c>
      <c r="N5669" s="289" t="s">
        <v>1028</v>
      </c>
      <c r="O5669" s="289" t="s">
        <v>291</v>
      </c>
      <c r="P5669" s="289" t="str">
        <f>VLOOKUP(CAT_Details[[#This Row],[Delivery Bp Customer Code]],Table6[],2,0)</f>
        <v>DX01-L5</v>
      </c>
    </row>
    <row r="5670" spans="1:16" x14ac:dyDescent="0.25">
      <c r="A5670" s="289" t="s">
        <v>285</v>
      </c>
      <c r="B5670">
        <v>56</v>
      </c>
      <c r="C5670">
        <v>17487</v>
      </c>
      <c r="D5670">
        <v>13.6</v>
      </c>
      <c r="E5670" s="289" t="s">
        <v>12798</v>
      </c>
      <c r="F5670">
        <v>5015497707</v>
      </c>
      <c r="G5670" s="276">
        <v>45744</v>
      </c>
      <c r="H5670">
        <v>20250313673991</v>
      </c>
      <c r="I5670">
        <v>49.152000000000001</v>
      </c>
      <c r="J5670" s="289" t="s">
        <v>401</v>
      </c>
      <c r="K5670" s="289" t="s">
        <v>12799</v>
      </c>
      <c r="L5670" s="289" t="s">
        <v>275</v>
      </c>
      <c r="M5670" s="289" t="s">
        <v>12766</v>
      </c>
      <c r="N5670" s="289" t="s">
        <v>1028</v>
      </c>
      <c r="O5670" s="289" t="s">
        <v>291</v>
      </c>
      <c r="P5670" s="289" t="str">
        <f>VLOOKUP(CAT_Details[[#This Row],[Delivery Bp Customer Code]],Table6[],2,0)</f>
        <v>DX01-L5</v>
      </c>
    </row>
    <row r="5671" spans="1:16" x14ac:dyDescent="0.25">
      <c r="A5671" s="289" t="s">
        <v>285</v>
      </c>
      <c r="B5671">
        <v>8</v>
      </c>
      <c r="C5671">
        <v>2688</v>
      </c>
      <c r="D5671">
        <v>3.99</v>
      </c>
      <c r="E5671" s="289" t="s">
        <v>12800</v>
      </c>
      <c r="F5671">
        <v>5015497863</v>
      </c>
      <c r="G5671" s="276">
        <v>45744</v>
      </c>
      <c r="H5671" s="5">
        <v>20250319677788</v>
      </c>
      <c r="I5671">
        <v>8.8030000000000008</v>
      </c>
      <c r="J5671" s="289" t="s">
        <v>401</v>
      </c>
      <c r="K5671" s="289" t="s">
        <v>12801</v>
      </c>
      <c r="L5671" s="289" t="s">
        <v>275</v>
      </c>
      <c r="M5671" s="289" t="s">
        <v>12802</v>
      </c>
      <c r="N5671" s="289" t="s">
        <v>673</v>
      </c>
      <c r="O5671" s="289" t="s">
        <v>291</v>
      </c>
      <c r="P5671" s="289" t="str">
        <f>VLOOKUP(CAT_Details[[#This Row],[Delivery Bp Customer Code]],Table6[],2,0)</f>
        <v>DX01-L5</v>
      </c>
    </row>
    <row r="5672" spans="1:16" x14ac:dyDescent="0.25">
      <c r="A5672" s="289" t="s">
        <v>285</v>
      </c>
      <c r="B5672">
        <v>18</v>
      </c>
      <c r="C5672">
        <v>3154</v>
      </c>
      <c r="D5672">
        <v>7.2</v>
      </c>
      <c r="E5672" s="289" t="s">
        <v>12803</v>
      </c>
      <c r="F5672">
        <v>5015512860</v>
      </c>
      <c r="G5672" s="276">
        <v>45744</v>
      </c>
      <c r="H5672">
        <v>20250320678752</v>
      </c>
      <c r="I5672">
        <v>11.52</v>
      </c>
      <c r="J5672" s="289" t="s">
        <v>345</v>
      </c>
      <c r="K5672" s="289" t="s">
        <v>12804</v>
      </c>
      <c r="L5672" s="289" t="s">
        <v>275</v>
      </c>
      <c r="M5672" s="289" t="s">
        <v>12550</v>
      </c>
      <c r="N5672" s="289" t="s">
        <v>348</v>
      </c>
      <c r="O5672" s="289" t="s">
        <v>291</v>
      </c>
      <c r="P5672" s="289" t="str">
        <f>VLOOKUP(CAT_Details[[#This Row],[Delivery Bp Customer Code]],Table6[],2,0)</f>
        <v>DX01-L5</v>
      </c>
    </row>
    <row r="5673" spans="1:16" x14ac:dyDescent="0.25">
      <c r="A5673" s="289" t="s">
        <v>285</v>
      </c>
      <c r="B5673">
        <v>25</v>
      </c>
      <c r="C5673">
        <v>3010</v>
      </c>
      <c r="D5673">
        <v>9.1999999999999993</v>
      </c>
      <c r="E5673" s="289" t="s">
        <v>12805</v>
      </c>
      <c r="F5673">
        <v>5015513241</v>
      </c>
      <c r="G5673" s="276">
        <v>45744</v>
      </c>
      <c r="H5673" s="5">
        <v>20250319677817</v>
      </c>
      <c r="I5673">
        <v>8.8320000000000007</v>
      </c>
      <c r="J5673" s="289" t="s">
        <v>324</v>
      </c>
      <c r="K5673" s="289" t="s">
        <v>12806</v>
      </c>
      <c r="L5673" s="289" t="s">
        <v>275</v>
      </c>
      <c r="M5673" s="289" t="s">
        <v>12807</v>
      </c>
      <c r="N5673" s="289" t="s">
        <v>579</v>
      </c>
      <c r="O5673" s="289" t="s">
        <v>291</v>
      </c>
      <c r="P5673" s="289" t="str">
        <f>VLOOKUP(CAT_Details[[#This Row],[Delivery Bp Customer Code]],Table6[],2,0)</f>
        <v>DX01-L5</v>
      </c>
    </row>
    <row r="5674" spans="1:16" x14ac:dyDescent="0.25">
      <c r="A5674" s="289" t="s">
        <v>285</v>
      </c>
      <c r="B5674">
        <v>14</v>
      </c>
      <c r="C5674">
        <v>16100</v>
      </c>
      <c r="D5674">
        <v>5.6</v>
      </c>
      <c r="E5674" s="289" t="s">
        <v>12808</v>
      </c>
      <c r="F5674">
        <v>5015513323</v>
      </c>
      <c r="G5674" s="276">
        <v>45744</v>
      </c>
      <c r="H5674">
        <v>20250319678177</v>
      </c>
      <c r="I5674">
        <v>8.0640000000000001</v>
      </c>
      <c r="J5674" s="289" t="s">
        <v>324</v>
      </c>
      <c r="K5674" s="289" t="s">
        <v>12809</v>
      </c>
      <c r="L5674" s="289" t="s">
        <v>275</v>
      </c>
      <c r="M5674" s="289" t="s">
        <v>12807</v>
      </c>
      <c r="N5674" s="289" t="s">
        <v>333</v>
      </c>
      <c r="O5674" s="289" t="s">
        <v>291</v>
      </c>
      <c r="P5674" s="289" t="str">
        <f>VLOOKUP(CAT_Details[[#This Row],[Delivery Bp Customer Code]],Table6[],2,0)</f>
        <v>DX01-L5</v>
      </c>
    </row>
    <row r="5675" spans="1:16" x14ac:dyDescent="0.25">
      <c r="A5675" s="289" t="s">
        <v>285</v>
      </c>
      <c r="B5675">
        <v>1</v>
      </c>
      <c r="C5675">
        <v>180</v>
      </c>
      <c r="D5675">
        <v>0.4</v>
      </c>
      <c r="E5675" s="289" t="s">
        <v>12810</v>
      </c>
      <c r="F5675">
        <v>5015528117</v>
      </c>
      <c r="G5675" s="276">
        <v>45744</v>
      </c>
      <c r="H5675">
        <v>20250321680135</v>
      </c>
      <c r="I5675">
        <v>0.76800000000000002</v>
      </c>
      <c r="J5675" s="289" t="s">
        <v>287</v>
      </c>
      <c r="K5675" s="289" t="s">
        <v>12811</v>
      </c>
      <c r="L5675" s="289" t="s">
        <v>275</v>
      </c>
      <c r="M5675" s="289" t="s">
        <v>12812</v>
      </c>
      <c r="N5675" s="289" t="s">
        <v>814</v>
      </c>
      <c r="O5675" s="289" t="s">
        <v>291</v>
      </c>
      <c r="P5675" s="289" t="str">
        <f>VLOOKUP(CAT_Details[[#This Row],[Delivery Bp Customer Code]],Table6[],2,0)</f>
        <v>DX01-L5</v>
      </c>
    </row>
    <row r="5676" spans="1:16" x14ac:dyDescent="0.25">
      <c r="A5676" s="289" t="s">
        <v>285</v>
      </c>
      <c r="B5676">
        <v>5</v>
      </c>
      <c r="C5676">
        <v>868</v>
      </c>
      <c r="D5676">
        <v>2</v>
      </c>
      <c r="E5676" s="289" t="s">
        <v>12810</v>
      </c>
      <c r="F5676">
        <v>5015528120</v>
      </c>
      <c r="G5676" s="276">
        <v>45744</v>
      </c>
      <c r="H5676" s="5">
        <v>20250321680120</v>
      </c>
      <c r="I5676">
        <v>3.8980000000000001</v>
      </c>
      <c r="J5676" s="289" t="s">
        <v>287</v>
      </c>
      <c r="K5676" s="289" t="s">
        <v>12813</v>
      </c>
      <c r="L5676" s="289" t="s">
        <v>275</v>
      </c>
      <c r="M5676" s="289" t="s">
        <v>12812</v>
      </c>
      <c r="N5676" s="289" t="s">
        <v>814</v>
      </c>
      <c r="O5676" s="289" t="s">
        <v>291</v>
      </c>
      <c r="P5676" s="289" t="str">
        <f>VLOOKUP(CAT_Details[[#This Row],[Delivery Bp Customer Code]],Table6[],2,0)</f>
        <v>DX01-L5</v>
      </c>
    </row>
    <row r="5677" spans="1:16" x14ac:dyDescent="0.25">
      <c r="A5677" s="289" t="s">
        <v>521</v>
      </c>
      <c r="B5677">
        <v>2</v>
      </c>
      <c r="C5677">
        <v>270</v>
      </c>
      <c r="D5677">
        <v>0.8</v>
      </c>
      <c r="E5677" s="289" t="s">
        <v>12814</v>
      </c>
      <c r="F5677">
        <v>5015513304</v>
      </c>
      <c r="G5677" s="276">
        <v>45744</v>
      </c>
      <c r="H5677">
        <v>20250319677910</v>
      </c>
      <c r="I5677">
        <v>1.3440000000000001</v>
      </c>
      <c r="J5677" s="289" t="s">
        <v>324</v>
      </c>
      <c r="K5677" s="289" t="s">
        <v>12815</v>
      </c>
      <c r="L5677" s="289" t="s">
        <v>275</v>
      </c>
      <c r="M5677" s="289" t="s">
        <v>12816</v>
      </c>
      <c r="N5677" s="289" t="s">
        <v>531</v>
      </c>
      <c r="O5677" s="289" t="s">
        <v>525</v>
      </c>
      <c r="P5677" s="289" t="str">
        <f>VLOOKUP(CAT_Details[[#This Row],[Delivery Bp Customer Code]],Table6[],2,0)</f>
        <v>No Loc</v>
      </c>
    </row>
    <row r="5678" spans="1:16" x14ac:dyDescent="0.25">
      <c r="A5678" s="289" t="s">
        <v>272</v>
      </c>
      <c r="B5678">
        <v>6</v>
      </c>
      <c r="C5678">
        <v>810</v>
      </c>
      <c r="D5678">
        <v>2.4</v>
      </c>
      <c r="E5678" s="289" t="s">
        <v>12817</v>
      </c>
      <c r="F5678">
        <v>5015452190</v>
      </c>
      <c r="G5678" s="276">
        <v>45744</v>
      </c>
      <c r="H5678">
        <v>20250312673033</v>
      </c>
      <c r="I5678">
        <v>5.76</v>
      </c>
      <c r="J5678" s="289" t="s">
        <v>1435</v>
      </c>
      <c r="K5678" s="289" t="s">
        <v>12818</v>
      </c>
      <c r="L5678" s="289" t="s">
        <v>275</v>
      </c>
      <c r="M5678" s="289" t="s">
        <v>12819</v>
      </c>
      <c r="N5678" s="289" t="s">
        <v>1438</v>
      </c>
      <c r="O5678" s="289" t="s">
        <v>277</v>
      </c>
      <c r="P5678" s="289" t="str">
        <f>VLOOKUP(CAT_Details[[#This Row],[Delivery Bp Customer Code]],Table6[],2,0)</f>
        <v>U2-L5</v>
      </c>
    </row>
    <row r="5679" spans="1:16" x14ac:dyDescent="0.25">
      <c r="A5679" s="289" t="s">
        <v>272</v>
      </c>
      <c r="B5679">
        <v>8</v>
      </c>
      <c r="C5679">
        <v>3520</v>
      </c>
      <c r="D5679">
        <v>3.2</v>
      </c>
      <c r="E5679" s="289" t="s">
        <v>12820</v>
      </c>
      <c r="F5679">
        <v>5015482133</v>
      </c>
      <c r="G5679" s="276">
        <v>45744</v>
      </c>
      <c r="H5679">
        <v>20250313674161</v>
      </c>
      <c r="I5679">
        <v>7.68</v>
      </c>
      <c r="J5679" s="289" t="s">
        <v>324</v>
      </c>
      <c r="K5679" s="289" t="s">
        <v>12821</v>
      </c>
      <c r="L5679" s="289" t="s">
        <v>275</v>
      </c>
      <c r="M5679" s="289" t="s">
        <v>12500</v>
      </c>
      <c r="N5679" s="289" t="s">
        <v>622</v>
      </c>
      <c r="O5679" s="289" t="s">
        <v>277</v>
      </c>
      <c r="P5679" s="289" t="str">
        <f>VLOOKUP(CAT_Details[[#This Row],[Delivery Bp Customer Code]],Table6[],2,0)</f>
        <v>U2-L5</v>
      </c>
    </row>
    <row r="5680" spans="1:16" x14ac:dyDescent="0.25">
      <c r="A5680" s="289" t="s">
        <v>272</v>
      </c>
      <c r="B5680">
        <v>1</v>
      </c>
      <c r="C5680">
        <v>45</v>
      </c>
      <c r="D5680">
        <v>0.2</v>
      </c>
      <c r="E5680" s="289" t="s">
        <v>12764</v>
      </c>
      <c r="F5680">
        <v>5015497823</v>
      </c>
      <c r="G5680" s="276">
        <v>45744</v>
      </c>
      <c r="H5680">
        <v>20250318676575</v>
      </c>
      <c r="I5680">
        <v>0.216</v>
      </c>
      <c r="J5680" s="289" t="s">
        <v>401</v>
      </c>
      <c r="K5680" s="289" t="s">
        <v>12822</v>
      </c>
      <c r="L5680" s="289" t="s">
        <v>275</v>
      </c>
      <c r="M5680" s="289" t="s">
        <v>12766</v>
      </c>
      <c r="N5680" s="289" t="s">
        <v>2533</v>
      </c>
      <c r="O5680" s="289" t="s">
        <v>277</v>
      </c>
      <c r="P5680" s="289" t="str">
        <f>VLOOKUP(CAT_Details[[#This Row],[Delivery Bp Customer Code]],Table6[],2,0)</f>
        <v>U2-L5</v>
      </c>
    </row>
    <row r="5681" spans="1:16" x14ac:dyDescent="0.25">
      <c r="A5681" s="289" t="s">
        <v>272</v>
      </c>
      <c r="B5681">
        <v>2</v>
      </c>
      <c r="C5681">
        <v>725.9</v>
      </c>
      <c r="D5681">
        <v>0.4</v>
      </c>
      <c r="E5681" s="289" t="s">
        <v>12823</v>
      </c>
      <c r="F5681">
        <v>5015498076</v>
      </c>
      <c r="G5681" s="276">
        <v>45744</v>
      </c>
      <c r="H5681">
        <v>20250318676709</v>
      </c>
      <c r="I5681">
        <v>0.57599999999999996</v>
      </c>
      <c r="J5681" s="289" t="s">
        <v>294</v>
      </c>
      <c r="K5681" s="289" t="s">
        <v>12824</v>
      </c>
      <c r="L5681" s="289" t="s">
        <v>275</v>
      </c>
      <c r="M5681" s="289" t="s">
        <v>12433</v>
      </c>
      <c r="N5681" s="289" t="s">
        <v>698</v>
      </c>
      <c r="O5681" s="289" t="s">
        <v>277</v>
      </c>
      <c r="P5681" s="289" t="str">
        <f>VLOOKUP(CAT_Details[[#This Row],[Delivery Bp Customer Code]],Table6[],2,0)</f>
        <v>U2-L5</v>
      </c>
    </row>
    <row r="5682" spans="1:16" x14ac:dyDescent="0.25">
      <c r="A5682" s="289" t="s">
        <v>272</v>
      </c>
      <c r="B5682">
        <v>1</v>
      </c>
      <c r="C5682">
        <v>202</v>
      </c>
      <c r="D5682">
        <v>0.4</v>
      </c>
      <c r="E5682" s="289" t="s">
        <v>12767</v>
      </c>
      <c r="F5682">
        <v>5015512613</v>
      </c>
      <c r="G5682" s="276">
        <v>45744</v>
      </c>
      <c r="H5682" s="5">
        <v>20250319677637</v>
      </c>
      <c r="I5682">
        <v>0.25</v>
      </c>
      <c r="J5682" s="289" t="s">
        <v>1047</v>
      </c>
      <c r="K5682" s="289" t="s">
        <v>12825</v>
      </c>
      <c r="L5682" s="289" t="s">
        <v>275</v>
      </c>
      <c r="M5682" s="289" t="s">
        <v>12375</v>
      </c>
      <c r="N5682" s="289" t="s">
        <v>1049</v>
      </c>
      <c r="O5682" s="289" t="s">
        <v>277</v>
      </c>
      <c r="P5682" s="289" t="str">
        <f>VLOOKUP(CAT_Details[[#This Row],[Delivery Bp Customer Code]],Table6[],2,0)</f>
        <v>U2-L5</v>
      </c>
    </row>
    <row r="5683" spans="1:16" x14ac:dyDescent="0.25">
      <c r="A5683" s="289" t="s">
        <v>272</v>
      </c>
      <c r="B5683">
        <v>18</v>
      </c>
      <c r="C5683">
        <v>7650</v>
      </c>
      <c r="D5683">
        <v>7.2</v>
      </c>
      <c r="E5683" s="289" t="s">
        <v>12826</v>
      </c>
      <c r="F5683">
        <v>5015512680</v>
      </c>
      <c r="G5683" s="276">
        <v>45744</v>
      </c>
      <c r="H5683" s="5">
        <v>20250320678964</v>
      </c>
      <c r="I5683">
        <v>17.28</v>
      </c>
      <c r="J5683" s="289" t="s">
        <v>324</v>
      </c>
      <c r="K5683" s="289" t="s">
        <v>12827</v>
      </c>
      <c r="L5683" s="289" t="s">
        <v>275</v>
      </c>
      <c r="M5683" s="289" t="s">
        <v>12639</v>
      </c>
      <c r="N5683" s="289" t="s">
        <v>4907</v>
      </c>
      <c r="O5683" s="289" t="s">
        <v>277</v>
      </c>
      <c r="P5683" s="289" t="str">
        <f>VLOOKUP(CAT_Details[[#This Row],[Delivery Bp Customer Code]],Table6[],2,0)</f>
        <v>U2-L5</v>
      </c>
    </row>
    <row r="5684" spans="1:16" x14ac:dyDescent="0.25">
      <c r="A5684" s="289" t="s">
        <v>272</v>
      </c>
      <c r="B5684">
        <v>1</v>
      </c>
      <c r="C5684">
        <v>80</v>
      </c>
      <c r="D5684">
        <v>0.4</v>
      </c>
      <c r="E5684" s="289" t="s">
        <v>12828</v>
      </c>
      <c r="F5684">
        <v>5015512925</v>
      </c>
      <c r="G5684" s="276">
        <v>45744</v>
      </c>
      <c r="H5684" s="5">
        <v>20250319678167</v>
      </c>
      <c r="I5684">
        <v>1.5649999999999999</v>
      </c>
      <c r="J5684" s="289" t="s">
        <v>324</v>
      </c>
      <c r="K5684" s="289" t="s">
        <v>12829</v>
      </c>
      <c r="L5684" s="289" t="s">
        <v>275</v>
      </c>
      <c r="M5684" s="289" t="s">
        <v>12816</v>
      </c>
      <c r="N5684" s="289" t="s">
        <v>612</v>
      </c>
      <c r="O5684" s="289" t="s">
        <v>277</v>
      </c>
      <c r="P5684" s="289" t="str">
        <f>VLOOKUP(CAT_Details[[#This Row],[Delivery Bp Customer Code]],Table6[],2,0)</f>
        <v>U2-L5</v>
      </c>
    </row>
    <row r="5685" spans="1:16" x14ac:dyDescent="0.25">
      <c r="A5685" s="289" t="s">
        <v>272</v>
      </c>
      <c r="B5685">
        <v>9</v>
      </c>
      <c r="C5685">
        <v>630</v>
      </c>
      <c r="D5685">
        <v>3.6</v>
      </c>
      <c r="E5685" s="289" t="s">
        <v>12830</v>
      </c>
      <c r="F5685">
        <v>5015513303</v>
      </c>
      <c r="G5685" s="276">
        <v>45744</v>
      </c>
      <c r="H5685">
        <v>20250317676064</v>
      </c>
      <c r="I5685">
        <v>8.64</v>
      </c>
      <c r="J5685" s="289" t="s">
        <v>324</v>
      </c>
      <c r="K5685" s="289" t="s">
        <v>12831</v>
      </c>
      <c r="L5685" s="289" t="s">
        <v>275</v>
      </c>
      <c r="M5685" s="289" t="s">
        <v>12600</v>
      </c>
      <c r="N5685" s="289" t="s">
        <v>562</v>
      </c>
      <c r="O5685" s="289" t="s">
        <v>277</v>
      </c>
      <c r="P5685" s="289" t="str">
        <f>VLOOKUP(CAT_Details[[#This Row],[Delivery Bp Customer Code]],Table6[],2,0)</f>
        <v>U2-L5</v>
      </c>
    </row>
    <row r="5686" spans="1:16" x14ac:dyDescent="0.25">
      <c r="A5686" s="289" t="s">
        <v>272</v>
      </c>
      <c r="B5686">
        <v>1</v>
      </c>
      <c r="C5686">
        <v>138</v>
      </c>
      <c r="D5686">
        <v>0.4</v>
      </c>
      <c r="E5686" s="289" t="s">
        <v>12832</v>
      </c>
      <c r="F5686">
        <v>5015513398</v>
      </c>
      <c r="G5686" s="276">
        <v>45744</v>
      </c>
      <c r="H5686">
        <v>20250320678656</v>
      </c>
      <c r="I5686">
        <v>0.96</v>
      </c>
      <c r="J5686" s="289" t="s">
        <v>324</v>
      </c>
      <c r="K5686" s="289" t="s">
        <v>12833</v>
      </c>
      <c r="L5686" s="289" t="s">
        <v>275</v>
      </c>
      <c r="M5686" s="289" t="s">
        <v>12834</v>
      </c>
      <c r="N5686" s="289" t="s">
        <v>616</v>
      </c>
      <c r="O5686" s="289" t="s">
        <v>277</v>
      </c>
      <c r="P5686" s="289" t="str">
        <f>VLOOKUP(CAT_Details[[#This Row],[Delivery Bp Customer Code]],Table6[],2,0)</f>
        <v>U2-L5</v>
      </c>
    </row>
    <row r="5687" spans="1:16" x14ac:dyDescent="0.25">
      <c r="A5687" s="289" t="s">
        <v>272</v>
      </c>
      <c r="B5687">
        <v>48</v>
      </c>
      <c r="C5687">
        <v>4680.2</v>
      </c>
      <c r="D5687">
        <v>13.6</v>
      </c>
      <c r="E5687" s="289" t="s">
        <v>12835</v>
      </c>
      <c r="F5687">
        <v>5015528725</v>
      </c>
      <c r="G5687" s="276">
        <v>45744</v>
      </c>
      <c r="H5687" s="5">
        <v>20250321680204</v>
      </c>
      <c r="I5687">
        <v>32.496000000000002</v>
      </c>
      <c r="J5687" s="289" t="s">
        <v>350</v>
      </c>
      <c r="K5687" s="289" t="s">
        <v>12836</v>
      </c>
      <c r="L5687" s="289" t="s">
        <v>275</v>
      </c>
      <c r="M5687" s="289" t="s">
        <v>12645</v>
      </c>
      <c r="N5687" s="289" t="s">
        <v>625</v>
      </c>
      <c r="O5687" s="289" t="s">
        <v>277</v>
      </c>
      <c r="P5687" s="289" t="str">
        <f>VLOOKUP(CAT_Details[[#This Row],[Delivery Bp Customer Code]],Table6[],2,0)</f>
        <v>U2-L5</v>
      </c>
    </row>
    <row r="5688" spans="1:16" x14ac:dyDescent="0.25">
      <c r="A5688" s="289" t="s">
        <v>278</v>
      </c>
      <c r="B5688">
        <v>5</v>
      </c>
      <c r="C5688">
        <v>1750</v>
      </c>
      <c r="D5688">
        <v>1</v>
      </c>
      <c r="E5688" s="289" t="s">
        <v>12837</v>
      </c>
      <c r="F5688">
        <v>5015558934</v>
      </c>
      <c r="G5688" s="276">
        <v>45747</v>
      </c>
      <c r="H5688" s="5">
        <v>20250325682623</v>
      </c>
      <c r="I5688">
        <v>2.016</v>
      </c>
      <c r="J5688" s="289" t="s">
        <v>280</v>
      </c>
      <c r="K5688" s="289" t="s">
        <v>12838</v>
      </c>
      <c r="L5688" s="289" t="s">
        <v>275</v>
      </c>
      <c r="M5688" s="289" t="s">
        <v>12839</v>
      </c>
      <c r="N5688" s="289" t="s">
        <v>314</v>
      </c>
      <c r="O5688" s="289" t="s">
        <v>498</v>
      </c>
      <c r="P5688" s="289" t="str">
        <f>VLOOKUP(CAT_Details[[#This Row],[Delivery Bp Customer Code]],Table6[],2,0)</f>
        <v>DK-BM01</v>
      </c>
    </row>
    <row r="5689" spans="1:16" x14ac:dyDescent="0.25">
      <c r="A5689" s="289" t="s">
        <v>278</v>
      </c>
      <c r="B5689">
        <v>7</v>
      </c>
      <c r="C5689">
        <v>5075</v>
      </c>
      <c r="D5689">
        <v>2.4</v>
      </c>
      <c r="E5689" s="289" t="s">
        <v>12837</v>
      </c>
      <c r="F5689">
        <v>5015558937</v>
      </c>
      <c r="G5689" s="276">
        <v>45747</v>
      </c>
      <c r="H5689">
        <v>20250325681914</v>
      </c>
      <c r="I5689">
        <v>5.3659999999999997</v>
      </c>
      <c r="J5689" s="289" t="s">
        <v>280</v>
      </c>
      <c r="K5689" s="289" t="s">
        <v>12840</v>
      </c>
      <c r="L5689" s="289" t="s">
        <v>275</v>
      </c>
      <c r="M5689" s="289" t="s">
        <v>12839</v>
      </c>
      <c r="N5689" s="289" t="s">
        <v>314</v>
      </c>
      <c r="O5689" s="289" t="s">
        <v>498</v>
      </c>
      <c r="P5689" s="289" t="str">
        <f>VLOOKUP(CAT_Details[[#This Row],[Delivery Bp Customer Code]],Table6[],2,0)</f>
        <v>DK-BM01</v>
      </c>
    </row>
    <row r="5690" spans="1:16" x14ac:dyDescent="0.25">
      <c r="A5690" s="289" t="s">
        <v>278</v>
      </c>
      <c r="B5690">
        <v>2</v>
      </c>
      <c r="C5690">
        <v>342.16</v>
      </c>
      <c r="D5690">
        <v>0.8</v>
      </c>
      <c r="E5690" s="289" t="s">
        <v>12841</v>
      </c>
      <c r="F5690">
        <v>5015574555</v>
      </c>
      <c r="G5690" s="276">
        <v>45747</v>
      </c>
      <c r="H5690">
        <v>20250325682500</v>
      </c>
      <c r="I5690">
        <v>1.92</v>
      </c>
      <c r="J5690" s="289" t="s">
        <v>273</v>
      </c>
      <c r="K5690" s="289" t="s">
        <v>12842</v>
      </c>
      <c r="L5690" s="289" t="s">
        <v>275</v>
      </c>
      <c r="M5690" s="289" t="s">
        <v>12843</v>
      </c>
      <c r="N5690" s="289" t="s">
        <v>493</v>
      </c>
      <c r="O5690" s="289" t="s">
        <v>498</v>
      </c>
      <c r="P5690" s="289" t="str">
        <f>VLOOKUP(CAT_Details[[#This Row],[Delivery Bp Customer Code]],Table6[],2,0)</f>
        <v>DK-BM01</v>
      </c>
    </row>
    <row r="5691" spans="1:16" x14ac:dyDescent="0.25">
      <c r="A5691" s="289" t="s">
        <v>278</v>
      </c>
      <c r="B5691">
        <v>1</v>
      </c>
      <c r="C5691">
        <v>85</v>
      </c>
      <c r="D5691">
        <v>0.4</v>
      </c>
      <c r="E5691" s="289" t="s">
        <v>12844</v>
      </c>
      <c r="F5691">
        <v>5015574766</v>
      </c>
      <c r="G5691" s="276">
        <v>45747</v>
      </c>
      <c r="H5691">
        <v>20250325681866</v>
      </c>
      <c r="I5691">
        <v>0.96</v>
      </c>
      <c r="J5691" s="289" t="s">
        <v>273</v>
      </c>
      <c r="K5691" s="289" t="s">
        <v>12845</v>
      </c>
      <c r="L5691" s="289" t="s">
        <v>275</v>
      </c>
      <c r="M5691" s="289" t="s">
        <v>12843</v>
      </c>
      <c r="N5691" s="289" t="s">
        <v>1003</v>
      </c>
      <c r="O5691" s="289" t="s">
        <v>498</v>
      </c>
      <c r="P5691" s="289" t="str">
        <f>VLOOKUP(CAT_Details[[#This Row],[Delivery Bp Customer Code]],Table6[],2,0)</f>
        <v>DK-BM01</v>
      </c>
    </row>
    <row r="5692" spans="1:16" x14ac:dyDescent="0.25">
      <c r="A5692" s="289" t="s">
        <v>278</v>
      </c>
      <c r="B5692">
        <v>1</v>
      </c>
      <c r="C5692">
        <v>300</v>
      </c>
      <c r="D5692">
        <v>0.4</v>
      </c>
      <c r="E5692" s="289" t="s">
        <v>12846</v>
      </c>
      <c r="F5692">
        <v>5015575370</v>
      </c>
      <c r="G5692" s="276">
        <v>45747</v>
      </c>
      <c r="H5692">
        <v>20250325682106</v>
      </c>
      <c r="I5692">
        <v>0.76800000000000002</v>
      </c>
      <c r="J5692" s="289" t="s">
        <v>273</v>
      </c>
      <c r="K5692" s="289" t="s">
        <v>12847</v>
      </c>
      <c r="L5692" s="289" t="s">
        <v>275</v>
      </c>
      <c r="M5692" s="289" t="s">
        <v>12843</v>
      </c>
      <c r="N5692" s="289" t="s">
        <v>653</v>
      </c>
      <c r="O5692" s="289" t="s">
        <v>498</v>
      </c>
      <c r="P5692" s="289" t="str">
        <f>VLOOKUP(CAT_Details[[#This Row],[Delivery Bp Customer Code]],Table6[],2,0)</f>
        <v>DK-BM01</v>
      </c>
    </row>
    <row r="5693" spans="1:16" x14ac:dyDescent="0.25">
      <c r="A5693" s="289" t="s">
        <v>278</v>
      </c>
      <c r="B5693">
        <v>1</v>
      </c>
      <c r="C5693">
        <v>160</v>
      </c>
      <c r="D5693">
        <v>0.4</v>
      </c>
      <c r="E5693" s="289" t="s">
        <v>12846</v>
      </c>
      <c r="F5693">
        <v>5015575372</v>
      </c>
      <c r="G5693" s="276">
        <v>45747</v>
      </c>
      <c r="H5693">
        <v>20250325682098</v>
      </c>
      <c r="I5693">
        <v>0.57599999999999996</v>
      </c>
      <c r="J5693" s="289" t="s">
        <v>273</v>
      </c>
      <c r="K5693" s="289" t="s">
        <v>12848</v>
      </c>
      <c r="L5693" s="289" t="s">
        <v>275</v>
      </c>
      <c r="M5693" s="289" t="s">
        <v>12843</v>
      </c>
      <c r="N5693" s="289" t="s">
        <v>653</v>
      </c>
      <c r="O5693" s="289" t="s">
        <v>498</v>
      </c>
      <c r="P5693" s="289" t="str">
        <f>VLOOKUP(CAT_Details[[#This Row],[Delivery Bp Customer Code]],Table6[],2,0)</f>
        <v>DK-BM01</v>
      </c>
    </row>
    <row r="5694" spans="1:16" x14ac:dyDescent="0.25">
      <c r="A5694" s="289" t="s">
        <v>278</v>
      </c>
      <c r="B5694">
        <v>8</v>
      </c>
      <c r="C5694">
        <v>4240</v>
      </c>
      <c r="D5694">
        <v>3.2</v>
      </c>
      <c r="E5694" s="289" t="s">
        <v>12846</v>
      </c>
      <c r="F5694">
        <v>5015575373</v>
      </c>
      <c r="G5694" s="276">
        <v>45747</v>
      </c>
      <c r="H5694">
        <v>20250325682104</v>
      </c>
      <c r="I5694">
        <v>8.2940000000000005</v>
      </c>
      <c r="J5694" s="289" t="s">
        <v>273</v>
      </c>
      <c r="K5694" s="289" t="s">
        <v>12849</v>
      </c>
      <c r="L5694" s="289" t="s">
        <v>275</v>
      </c>
      <c r="M5694" s="289" t="s">
        <v>12843</v>
      </c>
      <c r="N5694" s="289" t="s">
        <v>653</v>
      </c>
      <c r="O5694" s="289" t="s">
        <v>498</v>
      </c>
      <c r="P5694" s="289" t="str">
        <f>VLOOKUP(CAT_Details[[#This Row],[Delivery Bp Customer Code]],Table6[],2,0)</f>
        <v>DK-BM01</v>
      </c>
    </row>
    <row r="5695" spans="1:16" x14ac:dyDescent="0.25">
      <c r="A5695" s="289" t="s">
        <v>75</v>
      </c>
      <c r="B5695">
        <v>1</v>
      </c>
      <c r="C5695">
        <v>100</v>
      </c>
      <c r="D5695">
        <v>0.2</v>
      </c>
      <c r="E5695" s="289" t="s">
        <v>12850</v>
      </c>
      <c r="F5695">
        <v>5015528243</v>
      </c>
      <c r="G5695" s="276">
        <v>45747</v>
      </c>
      <c r="H5695">
        <v>20250320679013</v>
      </c>
      <c r="I5695">
        <v>0.216</v>
      </c>
      <c r="J5695" s="289" t="s">
        <v>324</v>
      </c>
      <c r="K5695" s="289" t="s">
        <v>12851</v>
      </c>
      <c r="L5695" s="289" t="s">
        <v>275</v>
      </c>
      <c r="M5695" s="289" t="s">
        <v>12852</v>
      </c>
      <c r="N5695" s="289" t="s">
        <v>2561</v>
      </c>
      <c r="O5695" s="289" t="s">
        <v>2173</v>
      </c>
      <c r="P5695" s="289" t="str">
        <f>VLOOKUP(CAT_Details[[#This Row],[Delivery Bp Customer Code]],Table6[],2,0)</f>
        <v>OYL1</v>
      </c>
    </row>
    <row r="5696" spans="1:16" x14ac:dyDescent="0.25">
      <c r="A5696" s="289" t="s">
        <v>75</v>
      </c>
      <c r="B5696">
        <v>15</v>
      </c>
      <c r="C5696">
        <v>1856.7</v>
      </c>
      <c r="D5696">
        <v>6.25</v>
      </c>
      <c r="E5696" s="289" t="s">
        <v>12853</v>
      </c>
      <c r="F5696">
        <v>5015528603</v>
      </c>
      <c r="G5696" s="276">
        <v>45747</v>
      </c>
      <c r="H5696">
        <v>20250321679747</v>
      </c>
      <c r="I5696">
        <v>30</v>
      </c>
      <c r="J5696" s="289" t="s">
        <v>345</v>
      </c>
      <c r="K5696" s="289" t="s">
        <v>12854</v>
      </c>
      <c r="L5696" s="289" t="s">
        <v>275</v>
      </c>
      <c r="M5696" s="289" t="s">
        <v>12855</v>
      </c>
      <c r="N5696" s="289" t="s">
        <v>4779</v>
      </c>
      <c r="O5696" s="289" t="s">
        <v>5281</v>
      </c>
      <c r="P5696" s="289" t="str">
        <f>VLOOKUP(CAT_Details[[#This Row],[Delivery Bp Customer Code]],Table6[],2,0)</f>
        <v>DK-LW08</v>
      </c>
    </row>
    <row r="5697" spans="1:16" x14ac:dyDescent="0.25">
      <c r="A5697" s="289" t="s">
        <v>75</v>
      </c>
      <c r="B5697">
        <v>1</v>
      </c>
      <c r="C5697">
        <v>15</v>
      </c>
      <c r="D5697">
        <v>0.05</v>
      </c>
      <c r="E5697" s="289" t="s">
        <v>12856</v>
      </c>
      <c r="F5697">
        <v>5015543139</v>
      </c>
      <c r="G5697" s="276">
        <v>45747</v>
      </c>
      <c r="H5697" s="5">
        <v>20250321679794</v>
      </c>
      <c r="I5697">
        <v>0.02</v>
      </c>
      <c r="J5697" s="289" t="s">
        <v>350</v>
      </c>
      <c r="K5697" s="289" t="s">
        <v>12857</v>
      </c>
      <c r="L5697" s="289" t="s">
        <v>275</v>
      </c>
      <c r="M5697" s="289" t="s">
        <v>12858</v>
      </c>
      <c r="N5697" s="289" t="s">
        <v>4178</v>
      </c>
      <c r="O5697" s="289" t="s">
        <v>2173</v>
      </c>
      <c r="P5697" s="289" t="str">
        <f>VLOOKUP(CAT_Details[[#This Row],[Delivery Bp Customer Code]],Table6[],2,0)</f>
        <v>OYL1</v>
      </c>
    </row>
    <row r="5698" spans="1:16" x14ac:dyDescent="0.25">
      <c r="A5698" s="289" t="s">
        <v>75</v>
      </c>
      <c r="B5698">
        <v>2</v>
      </c>
      <c r="C5698">
        <v>39.159999999999997</v>
      </c>
      <c r="D5698">
        <v>0.14000000000000001</v>
      </c>
      <c r="E5698" s="289" t="s">
        <v>12859</v>
      </c>
      <c r="F5698">
        <v>5015543629</v>
      </c>
      <c r="G5698" s="276">
        <v>45747</v>
      </c>
      <c r="H5698">
        <v>20250324680690</v>
      </c>
      <c r="I5698">
        <v>0.108</v>
      </c>
      <c r="J5698" s="289" t="s">
        <v>350</v>
      </c>
      <c r="K5698" s="289" t="s">
        <v>12860</v>
      </c>
      <c r="L5698" s="289" t="s">
        <v>275</v>
      </c>
      <c r="M5698" s="289" t="s">
        <v>12735</v>
      </c>
      <c r="N5698" s="289" t="s">
        <v>3173</v>
      </c>
      <c r="O5698" s="289" t="s">
        <v>2173</v>
      </c>
      <c r="P5698" s="289" t="str">
        <f>VLOOKUP(CAT_Details[[#This Row],[Delivery Bp Customer Code]],Table6[],2,0)</f>
        <v>OYL1</v>
      </c>
    </row>
    <row r="5699" spans="1:16" x14ac:dyDescent="0.25">
      <c r="A5699" s="289" t="s">
        <v>75</v>
      </c>
      <c r="B5699">
        <v>10</v>
      </c>
      <c r="C5699">
        <v>2210</v>
      </c>
      <c r="D5699">
        <v>4.6500000000000004</v>
      </c>
      <c r="E5699" s="289" t="s">
        <v>12861</v>
      </c>
      <c r="F5699">
        <v>5015543638</v>
      </c>
      <c r="G5699" s="276">
        <v>45747</v>
      </c>
      <c r="H5699">
        <v>20250321680463</v>
      </c>
      <c r="I5699">
        <v>9.6760000000000002</v>
      </c>
      <c r="J5699" s="289" t="s">
        <v>280</v>
      </c>
      <c r="K5699" s="289" t="s">
        <v>12862</v>
      </c>
      <c r="L5699" s="289" t="s">
        <v>275</v>
      </c>
      <c r="M5699" s="289" t="s">
        <v>12585</v>
      </c>
      <c r="N5699" s="289" t="s">
        <v>5845</v>
      </c>
      <c r="O5699" s="289" t="s">
        <v>5281</v>
      </c>
      <c r="P5699" s="289" t="str">
        <f>VLOOKUP(CAT_Details[[#This Row],[Delivery Bp Customer Code]],Table6[],2,0)</f>
        <v>DK-LW08</v>
      </c>
    </row>
    <row r="5700" spans="1:16" x14ac:dyDescent="0.25">
      <c r="A5700" s="289" t="s">
        <v>75</v>
      </c>
      <c r="B5700">
        <v>1</v>
      </c>
      <c r="C5700">
        <v>616</v>
      </c>
      <c r="D5700">
        <v>0.4</v>
      </c>
      <c r="E5700" s="289" t="s">
        <v>12863</v>
      </c>
      <c r="F5700">
        <v>5015543655</v>
      </c>
      <c r="G5700" s="276">
        <v>45747</v>
      </c>
      <c r="H5700" s="5">
        <v>20250321679943</v>
      </c>
      <c r="I5700">
        <v>0.48</v>
      </c>
      <c r="J5700" s="289" t="s">
        <v>350</v>
      </c>
      <c r="K5700" s="289" t="s">
        <v>12864</v>
      </c>
      <c r="L5700" s="289" t="s">
        <v>275</v>
      </c>
      <c r="M5700" s="289" t="s">
        <v>12858</v>
      </c>
      <c r="N5700" s="289" t="s">
        <v>2349</v>
      </c>
      <c r="O5700" s="289" t="s">
        <v>2173</v>
      </c>
      <c r="P5700" s="289" t="str">
        <f>VLOOKUP(CAT_Details[[#This Row],[Delivery Bp Customer Code]],Table6[],2,0)</f>
        <v>OYL1</v>
      </c>
    </row>
    <row r="5701" spans="1:16" x14ac:dyDescent="0.25">
      <c r="A5701" s="289" t="s">
        <v>75</v>
      </c>
      <c r="B5701">
        <v>34</v>
      </c>
      <c r="C5701">
        <v>10989</v>
      </c>
      <c r="D5701">
        <v>11.34</v>
      </c>
      <c r="E5701" s="289" t="s">
        <v>12865</v>
      </c>
      <c r="F5701">
        <v>5015543745</v>
      </c>
      <c r="G5701" s="276">
        <v>45747</v>
      </c>
      <c r="H5701">
        <v>20250324681185</v>
      </c>
      <c r="I5701">
        <v>21.76</v>
      </c>
      <c r="J5701" s="289" t="s">
        <v>324</v>
      </c>
      <c r="K5701" s="289" t="s">
        <v>12866</v>
      </c>
      <c r="L5701" s="289" t="s">
        <v>275</v>
      </c>
      <c r="M5701" s="289" t="s">
        <v>12867</v>
      </c>
      <c r="N5701" s="289" t="s">
        <v>2172</v>
      </c>
      <c r="O5701" s="289" t="s">
        <v>2173</v>
      </c>
      <c r="P5701" s="289" t="str">
        <f>VLOOKUP(CAT_Details[[#This Row],[Delivery Bp Customer Code]],Table6[],2,0)</f>
        <v>OYL1</v>
      </c>
    </row>
    <row r="5702" spans="1:16" x14ac:dyDescent="0.25">
      <c r="A5702" s="289" t="s">
        <v>75</v>
      </c>
      <c r="B5702">
        <v>1</v>
      </c>
      <c r="C5702">
        <v>81.599999999999994</v>
      </c>
      <c r="D5702">
        <v>0.4</v>
      </c>
      <c r="E5702" s="289" t="s">
        <v>12841</v>
      </c>
      <c r="F5702">
        <v>5015574557</v>
      </c>
      <c r="G5702" s="276">
        <v>45747</v>
      </c>
      <c r="H5702">
        <v>20250325682525</v>
      </c>
      <c r="I5702">
        <v>0.96</v>
      </c>
      <c r="J5702" s="289" t="s">
        <v>273</v>
      </c>
      <c r="K5702" s="289" t="s">
        <v>12868</v>
      </c>
      <c r="L5702" s="289" t="s">
        <v>275</v>
      </c>
      <c r="M5702" s="289" t="s">
        <v>12843</v>
      </c>
      <c r="N5702" s="289" t="s">
        <v>493</v>
      </c>
      <c r="O5702" s="289" t="s">
        <v>2173</v>
      </c>
      <c r="P5702" s="289" t="str">
        <f>VLOOKUP(CAT_Details[[#This Row],[Delivery Bp Customer Code]],Table6[],2,0)</f>
        <v>OYL1</v>
      </c>
    </row>
    <row r="5703" spans="1:16" x14ac:dyDescent="0.25">
      <c r="A5703" s="289" t="s">
        <v>3771</v>
      </c>
      <c r="B5703">
        <v>19</v>
      </c>
      <c r="C5703">
        <v>5137</v>
      </c>
      <c r="D5703">
        <v>9.7799999999999994</v>
      </c>
      <c r="E5703" s="289" t="s">
        <v>12869</v>
      </c>
      <c r="F5703">
        <v>5015512701</v>
      </c>
      <c r="G5703" s="276">
        <v>45747</v>
      </c>
      <c r="H5703" s="5">
        <v>20250318676900</v>
      </c>
      <c r="I5703">
        <v>34.462000000000003</v>
      </c>
      <c r="J5703" s="289" t="s">
        <v>3890</v>
      </c>
      <c r="K5703" s="289" t="s">
        <v>12870</v>
      </c>
      <c r="L5703" s="289" t="s">
        <v>275</v>
      </c>
      <c r="M5703" s="289" t="s">
        <v>12871</v>
      </c>
      <c r="N5703" s="289" t="s">
        <v>3893</v>
      </c>
      <c r="O5703" s="289" t="s">
        <v>4956</v>
      </c>
      <c r="P5703" s="289">
        <f>VLOOKUP(CAT_Details[[#This Row],[Delivery Bp Customer Code]],Table6[],2,0)</f>
        <v>3417</v>
      </c>
    </row>
    <row r="5704" spans="1:16" x14ac:dyDescent="0.25">
      <c r="A5704" s="289" t="s">
        <v>3771</v>
      </c>
      <c r="B5704">
        <v>1</v>
      </c>
      <c r="C5704">
        <v>30</v>
      </c>
      <c r="D5704">
        <v>0.2</v>
      </c>
      <c r="E5704" s="289" t="s">
        <v>12872</v>
      </c>
      <c r="F5704">
        <v>5015528745</v>
      </c>
      <c r="G5704" s="276">
        <v>45747</v>
      </c>
      <c r="H5704">
        <v>20250319678199</v>
      </c>
      <c r="I5704">
        <v>0.59499999999999997</v>
      </c>
      <c r="J5704" s="289" t="s">
        <v>324</v>
      </c>
      <c r="K5704" s="289" t="s">
        <v>12873</v>
      </c>
      <c r="L5704" s="289" t="s">
        <v>275</v>
      </c>
      <c r="M5704" s="289" t="s">
        <v>12874</v>
      </c>
      <c r="N5704" s="289" t="s">
        <v>612</v>
      </c>
      <c r="O5704" s="289" t="s">
        <v>3775</v>
      </c>
      <c r="P5704" s="289">
        <f>VLOOKUP(CAT_Details[[#This Row],[Delivery Bp Customer Code]],Table6[],2,0)</f>
        <v>3401</v>
      </c>
    </row>
    <row r="5705" spans="1:16" x14ac:dyDescent="0.25">
      <c r="A5705" s="289" t="s">
        <v>3771</v>
      </c>
      <c r="B5705">
        <v>13</v>
      </c>
      <c r="C5705">
        <v>5590</v>
      </c>
      <c r="D5705">
        <v>5.46</v>
      </c>
      <c r="E5705" s="289" t="s">
        <v>12875</v>
      </c>
      <c r="F5705">
        <v>5015543470</v>
      </c>
      <c r="G5705" s="276">
        <v>45747</v>
      </c>
      <c r="H5705">
        <v>20250318676345</v>
      </c>
      <c r="I5705">
        <v>5.6349999999999998</v>
      </c>
      <c r="J5705" s="289" t="s">
        <v>350</v>
      </c>
      <c r="K5705" s="289" t="s">
        <v>12876</v>
      </c>
      <c r="L5705" s="289" t="s">
        <v>275</v>
      </c>
      <c r="M5705" s="289" t="s">
        <v>12858</v>
      </c>
      <c r="N5705" s="289" t="s">
        <v>4517</v>
      </c>
      <c r="O5705" s="289" t="s">
        <v>3775</v>
      </c>
      <c r="P5705" s="289">
        <f>VLOOKUP(CAT_Details[[#This Row],[Delivery Bp Customer Code]],Table6[],2,0)</f>
        <v>3401</v>
      </c>
    </row>
    <row r="5706" spans="1:16" x14ac:dyDescent="0.25">
      <c r="A5706" s="289" t="s">
        <v>3329</v>
      </c>
      <c r="B5706">
        <v>26</v>
      </c>
      <c r="C5706">
        <v>17709</v>
      </c>
      <c r="D5706">
        <v>10.59</v>
      </c>
      <c r="E5706" s="289" t="s">
        <v>12877</v>
      </c>
      <c r="F5706">
        <v>5015497423</v>
      </c>
      <c r="G5706" s="276">
        <v>45747</v>
      </c>
      <c r="H5706">
        <v>20250318676675</v>
      </c>
      <c r="I5706">
        <v>16.754999999999999</v>
      </c>
      <c r="J5706" s="289" t="s">
        <v>383</v>
      </c>
      <c r="K5706" s="289" t="s">
        <v>12878</v>
      </c>
      <c r="L5706" s="289" t="s">
        <v>275</v>
      </c>
      <c r="M5706" s="289" t="s">
        <v>12879</v>
      </c>
      <c r="N5706" s="289" t="s">
        <v>3781</v>
      </c>
      <c r="O5706" s="289" t="s">
        <v>3332</v>
      </c>
      <c r="P5706" s="289">
        <f>VLOOKUP(CAT_Details[[#This Row],[Delivery Bp Customer Code]],Table6[],2,0)</f>
        <v>3402</v>
      </c>
    </row>
    <row r="5707" spans="1:16" x14ac:dyDescent="0.25">
      <c r="A5707" s="289" t="s">
        <v>3329</v>
      </c>
      <c r="B5707">
        <v>11</v>
      </c>
      <c r="C5707">
        <v>395</v>
      </c>
      <c r="D5707">
        <v>1.68</v>
      </c>
      <c r="E5707" s="289" t="s">
        <v>12880</v>
      </c>
      <c r="F5707">
        <v>5015512703</v>
      </c>
      <c r="G5707" s="276">
        <v>45747</v>
      </c>
      <c r="H5707" s="5">
        <v>20250320679040</v>
      </c>
      <c r="I5707">
        <v>3.802</v>
      </c>
      <c r="J5707" s="289" t="s">
        <v>3890</v>
      </c>
      <c r="K5707" s="289" t="s">
        <v>12881</v>
      </c>
      <c r="L5707" s="289" t="s">
        <v>275</v>
      </c>
      <c r="M5707" s="289" t="s">
        <v>12871</v>
      </c>
      <c r="N5707" s="289" t="s">
        <v>3896</v>
      </c>
      <c r="O5707" s="289" t="s">
        <v>3332</v>
      </c>
      <c r="P5707" s="289">
        <f>VLOOKUP(CAT_Details[[#This Row],[Delivery Bp Customer Code]],Table6[],2,0)</f>
        <v>3402</v>
      </c>
    </row>
    <row r="5708" spans="1:16" x14ac:dyDescent="0.25">
      <c r="A5708" s="289" t="s">
        <v>3329</v>
      </c>
      <c r="B5708">
        <v>12</v>
      </c>
      <c r="C5708">
        <v>2148</v>
      </c>
      <c r="D5708">
        <v>3.98</v>
      </c>
      <c r="E5708" s="289" t="s">
        <v>12882</v>
      </c>
      <c r="F5708">
        <v>5015527989</v>
      </c>
      <c r="G5708" s="276">
        <v>45747</v>
      </c>
      <c r="H5708">
        <v>20250318676400</v>
      </c>
      <c r="I5708">
        <v>7.4470000000000001</v>
      </c>
      <c r="J5708" s="289" t="s">
        <v>287</v>
      </c>
      <c r="K5708" s="289" t="s">
        <v>12883</v>
      </c>
      <c r="L5708" s="289" t="s">
        <v>275</v>
      </c>
      <c r="M5708" s="289" t="s">
        <v>12884</v>
      </c>
      <c r="N5708" s="289" t="s">
        <v>4413</v>
      </c>
      <c r="O5708" s="289" t="s">
        <v>3332</v>
      </c>
      <c r="P5708" s="289">
        <f>VLOOKUP(CAT_Details[[#This Row],[Delivery Bp Customer Code]],Table6[],2,0)</f>
        <v>3402</v>
      </c>
    </row>
    <row r="5709" spans="1:16" x14ac:dyDescent="0.25">
      <c r="A5709" s="289" t="s">
        <v>3329</v>
      </c>
      <c r="B5709">
        <v>2</v>
      </c>
      <c r="C5709">
        <v>70</v>
      </c>
      <c r="D5709">
        <v>0.4</v>
      </c>
      <c r="E5709" s="289" t="s">
        <v>12885</v>
      </c>
      <c r="F5709">
        <v>5015528650</v>
      </c>
      <c r="G5709" s="276">
        <v>45747</v>
      </c>
      <c r="H5709">
        <v>20250319677940</v>
      </c>
      <c r="I5709">
        <v>0.38400000000000001</v>
      </c>
      <c r="J5709" s="289" t="s">
        <v>324</v>
      </c>
      <c r="K5709" s="289" t="s">
        <v>12886</v>
      </c>
      <c r="L5709" s="289" t="s">
        <v>275</v>
      </c>
      <c r="M5709" s="289" t="s">
        <v>12600</v>
      </c>
      <c r="N5709" s="289" t="s">
        <v>579</v>
      </c>
      <c r="O5709" s="289" t="s">
        <v>3332</v>
      </c>
      <c r="P5709" s="289">
        <f>VLOOKUP(CAT_Details[[#This Row],[Delivery Bp Customer Code]],Table6[],2,0)</f>
        <v>3402</v>
      </c>
    </row>
    <row r="5710" spans="1:16" x14ac:dyDescent="0.25">
      <c r="A5710" s="289" t="s">
        <v>3329</v>
      </c>
      <c r="B5710">
        <v>1</v>
      </c>
      <c r="C5710">
        <v>1</v>
      </c>
      <c r="D5710">
        <v>0.02</v>
      </c>
      <c r="E5710" s="289" t="s">
        <v>12887</v>
      </c>
      <c r="F5710">
        <v>5015542991</v>
      </c>
      <c r="G5710" s="276">
        <v>45747</v>
      </c>
      <c r="H5710" s="5">
        <v>20250319678223</v>
      </c>
      <c r="I5710">
        <v>3.0000000000000001E-3</v>
      </c>
      <c r="J5710" s="289" t="s">
        <v>350</v>
      </c>
      <c r="K5710" s="289" t="s">
        <v>12888</v>
      </c>
      <c r="L5710" s="289" t="s">
        <v>275</v>
      </c>
      <c r="M5710" s="289" t="s">
        <v>12735</v>
      </c>
      <c r="N5710" s="289" t="s">
        <v>3656</v>
      </c>
      <c r="O5710" s="289" t="s">
        <v>3332</v>
      </c>
      <c r="P5710" s="289">
        <f>VLOOKUP(CAT_Details[[#This Row],[Delivery Bp Customer Code]],Table6[],2,0)</f>
        <v>3402</v>
      </c>
    </row>
    <row r="5711" spans="1:16" x14ac:dyDescent="0.25">
      <c r="A5711" s="289" t="s">
        <v>3329</v>
      </c>
      <c r="B5711">
        <v>1</v>
      </c>
      <c r="C5711">
        <v>0.2</v>
      </c>
      <c r="D5711">
        <v>0.02</v>
      </c>
      <c r="E5711" s="289" t="s">
        <v>12887</v>
      </c>
      <c r="F5711">
        <v>5015542993</v>
      </c>
      <c r="G5711" s="276">
        <v>45747</v>
      </c>
      <c r="H5711">
        <v>20250318676488</v>
      </c>
      <c r="I5711">
        <v>3.0000000000000001E-3</v>
      </c>
      <c r="J5711" s="289" t="s">
        <v>350</v>
      </c>
      <c r="K5711" s="289" t="s">
        <v>12889</v>
      </c>
      <c r="L5711" s="289" t="s">
        <v>275</v>
      </c>
      <c r="M5711" s="289" t="s">
        <v>12735</v>
      </c>
      <c r="N5711" s="289" t="s">
        <v>3656</v>
      </c>
      <c r="O5711" s="289" t="s">
        <v>3332</v>
      </c>
      <c r="P5711" s="289">
        <f>VLOOKUP(CAT_Details[[#This Row],[Delivery Bp Customer Code]],Table6[],2,0)</f>
        <v>3402</v>
      </c>
    </row>
    <row r="5712" spans="1:16" x14ac:dyDescent="0.25">
      <c r="A5712" s="289" t="s">
        <v>3329</v>
      </c>
      <c r="B5712">
        <v>1</v>
      </c>
      <c r="C5712">
        <v>177</v>
      </c>
      <c r="D5712">
        <v>0.4</v>
      </c>
      <c r="E5712" s="289" t="s">
        <v>12887</v>
      </c>
      <c r="F5712">
        <v>5015542995</v>
      </c>
      <c r="G5712" s="276">
        <v>45747</v>
      </c>
      <c r="H5712">
        <v>20250319677541</v>
      </c>
      <c r="I5712">
        <v>1.44</v>
      </c>
      <c r="J5712" s="289" t="s">
        <v>350</v>
      </c>
      <c r="K5712" s="289" t="s">
        <v>12890</v>
      </c>
      <c r="L5712" s="289" t="s">
        <v>275</v>
      </c>
      <c r="M5712" s="289" t="s">
        <v>12735</v>
      </c>
      <c r="N5712" s="289" t="s">
        <v>3656</v>
      </c>
      <c r="O5712" s="289" t="s">
        <v>3332</v>
      </c>
      <c r="P5712" s="289">
        <f>VLOOKUP(CAT_Details[[#This Row],[Delivery Bp Customer Code]],Table6[],2,0)</f>
        <v>3402</v>
      </c>
    </row>
    <row r="5713" spans="1:16" x14ac:dyDescent="0.25">
      <c r="A5713" s="289" t="s">
        <v>3329</v>
      </c>
      <c r="B5713">
        <v>2</v>
      </c>
      <c r="C5713">
        <v>19</v>
      </c>
      <c r="D5713">
        <v>0.15</v>
      </c>
      <c r="E5713" s="289" t="s">
        <v>12891</v>
      </c>
      <c r="F5713">
        <v>5015543132</v>
      </c>
      <c r="G5713" s="276">
        <v>45747</v>
      </c>
      <c r="H5713">
        <v>20250314674777</v>
      </c>
      <c r="I5713">
        <v>7.1999999999999995E-2</v>
      </c>
      <c r="J5713" s="289" t="s">
        <v>350</v>
      </c>
      <c r="K5713" s="289" t="s">
        <v>12892</v>
      </c>
      <c r="L5713" s="289" t="s">
        <v>275</v>
      </c>
      <c r="M5713" s="289" t="s">
        <v>12735</v>
      </c>
      <c r="N5713" s="289" t="s">
        <v>704</v>
      </c>
      <c r="O5713" s="289" t="s">
        <v>3332</v>
      </c>
      <c r="P5713" s="289">
        <f>VLOOKUP(CAT_Details[[#This Row],[Delivery Bp Customer Code]],Table6[],2,0)</f>
        <v>3402</v>
      </c>
    </row>
    <row r="5714" spans="1:16" x14ac:dyDescent="0.25">
      <c r="A5714" s="289" t="s">
        <v>3329</v>
      </c>
      <c r="B5714">
        <v>6</v>
      </c>
      <c r="C5714">
        <v>1220</v>
      </c>
      <c r="D5714">
        <v>2.4</v>
      </c>
      <c r="E5714" s="289" t="s">
        <v>12893</v>
      </c>
      <c r="F5714">
        <v>5015543205</v>
      </c>
      <c r="G5714" s="276">
        <v>45747</v>
      </c>
      <c r="H5714" s="5">
        <v>20250321680186</v>
      </c>
      <c r="I5714">
        <v>4.5599999999999996</v>
      </c>
      <c r="J5714" s="289" t="s">
        <v>287</v>
      </c>
      <c r="K5714" s="289" t="s">
        <v>12894</v>
      </c>
      <c r="L5714" s="289" t="s">
        <v>275</v>
      </c>
      <c r="M5714" s="289" t="s">
        <v>12812</v>
      </c>
      <c r="N5714" s="289" t="s">
        <v>468</v>
      </c>
      <c r="O5714" s="289" t="s">
        <v>3332</v>
      </c>
      <c r="P5714" s="289">
        <f>VLOOKUP(CAT_Details[[#This Row],[Delivery Bp Customer Code]],Table6[],2,0)</f>
        <v>3402</v>
      </c>
    </row>
    <row r="5715" spans="1:16" x14ac:dyDescent="0.25">
      <c r="A5715" s="289" t="s">
        <v>3329</v>
      </c>
      <c r="B5715">
        <v>5</v>
      </c>
      <c r="C5715">
        <v>2130</v>
      </c>
      <c r="D5715">
        <v>1.8</v>
      </c>
      <c r="E5715" s="289" t="s">
        <v>12895</v>
      </c>
      <c r="F5715">
        <v>5015543346</v>
      </c>
      <c r="G5715" s="276">
        <v>45747</v>
      </c>
      <c r="H5715">
        <v>20250320678767</v>
      </c>
      <c r="I5715">
        <v>2.6880000000000002</v>
      </c>
      <c r="J5715" s="289" t="s">
        <v>350</v>
      </c>
      <c r="K5715" s="289" t="s">
        <v>12896</v>
      </c>
      <c r="L5715" s="289" t="s">
        <v>275</v>
      </c>
      <c r="M5715" s="289" t="s">
        <v>12790</v>
      </c>
      <c r="N5715" s="289" t="s">
        <v>3804</v>
      </c>
      <c r="O5715" s="289" t="s">
        <v>3332</v>
      </c>
      <c r="P5715" s="289">
        <f>VLOOKUP(CAT_Details[[#This Row],[Delivery Bp Customer Code]],Table6[],2,0)</f>
        <v>3402</v>
      </c>
    </row>
    <row r="5716" spans="1:16" x14ac:dyDescent="0.25">
      <c r="A5716" s="289" t="s">
        <v>3329</v>
      </c>
      <c r="B5716">
        <v>1</v>
      </c>
      <c r="C5716">
        <v>134</v>
      </c>
      <c r="D5716">
        <v>0.4</v>
      </c>
      <c r="E5716" s="289" t="s">
        <v>12897</v>
      </c>
      <c r="F5716">
        <v>5015543659</v>
      </c>
      <c r="G5716" s="276">
        <v>45747</v>
      </c>
      <c r="H5716" s="5">
        <v>20250324681158</v>
      </c>
      <c r="I5716">
        <v>0.86399999999999999</v>
      </c>
      <c r="J5716" s="289" t="s">
        <v>350</v>
      </c>
      <c r="K5716" s="289" t="s">
        <v>12898</v>
      </c>
      <c r="L5716" s="289" t="s">
        <v>275</v>
      </c>
      <c r="M5716" s="289" t="s">
        <v>12735</v>
      </c>
      <c r="N5716" s="289" t="s">
        <v>625</v>
      </c>
      <c r="O5716" s="289" t="s">
        <v>3332</v>
      </c>
      <c r="P5716" s="289">
        <f>VLOOKUP(CAT_Details[[#This Row],[Delivery Bp Customer Code]],Table6[],2,0)</f>
        <v>3402</v>
      </c>
    </row>
    <row r="5717" spans="1:16" x14ac:dyDescent="0.25">
      <c r="A5717" s="289" t="s">
        <v>3329</v>
      </c>
      <c r="B5717">
        <v>10</v>
      </c>
      <c r="C5717">
        <v>3460</v>
      </c>
      <c r="D5717">
        <v>4</v>
      </c>
      <c r="E5717" s="289" t="s">
        <v>12899</v>
      </c>
      <c r="F5717">
        <v>5015544188</v>
      </c>
      <c r="G5717" s="276">
        <v>45747</v>
      </c>
      <c r="H5717">
        <v>20250325681799</v>
      </c>
      <c r="I5717">
        <v>9.6</v>
      </c>
      <c r="J5717" s="289" t="s">
        <v>350</v>
      </c>
      <c r="K5717" s="289" t="s">
        <v>12900</v>
      </c>
      <c r="L5717" s="289" t="s">
        <v>275</v>
      </c>
      <c r="M5717" s="289" t="s">
        <v>12750</v>
      </c>
      <c r="N5717" s="289" t="s">
        <v>4421</v>
      </c>
      <c r="O5717" s="289" t="s">
        <v>3332</v>
      </c>
      <c r="P5717" s="289">
        <f>VLOOKUP(CAT_Details[[#This Row],[Delivery Bp Customer Code]],Table6[],2,0)</f>
        <v>3402</v>
      </c>
    </row>
    <row r="5718" spans="1:16" x14ac:dyDescent="0.25">
      <c r="A5718" s="289" t="s">
        <v>76</v>
      </c>
      <c r="B5718">
        <v>1</v>
      </c>
      <c r="C5718">
        <v>60</v>
      </c>
      <c r="D5718">
        <v>0.2</v>
      </c>
      <c r="E5718" s="289" t="s">
        <v>12901</v>
      </c>
      <c r="F5718">
        <v>5015467139</v>
      </c>
      <c r="G5718" s="276">
        <v>45747</v>
      </c>
      <c r="H5718">
        <v>20250313674309</v>
      </c>
      <c r="I5718">
        <v>0.42199999999999999</v>
      </c>
      <c r="J5718" s="289" t="s">
        <v>756</v>
      </c>
      <c r="K5718" s="289" t="s">
        <v>12902</v>
      </c>
      <c r="L5718" s="289" t="s">
        <v>275</v>
      </c>
      <c r="M5718" s="289"/>
      <c r="N5718" s="289" t="s">
        <v>759</v>
      </c>
      <c r="O5718" s="289" t="s">
        <v>748</v>
      </c>
      <c r="P5718" s="289" t="str">
        <f>VLOOKUP(CAT_Details[[#This Row],[Delivery Bp Customer Code]],Table6[],2,0)</f>
        <v>No Loc</v>
      </c>
    </row>
    <row r="5719" spans="1:16" x14ac:dyDescent="0.25">
      <c r="A5719" s="289" t="s">
        <v>76</v>
      </c>
      <c r="B5719">
        <v>8</v>
      </c>
      <c r="C5719">
        <v>429</v>
      </c>
      <c r="D5719">
        <v>1.6</v>
      </c>
      <c r="E5719" s="289" t="s">
        <v>12903</v>
      </c>
      <c r="F5719">
        <v>5015513211</v>
      </c>
      <c r="G5719" s="276">
        <v>45747</v>
      </c>
      <c r="H5719">
        <v>20250319677925</v>
      </c>
      <c r="I5719">
        <v>1.488</v>
      </c>
      <c r="J5719" s="289" t="s">
        <v>401</v>
      </c>
      <c r="K5719" s="289" t="s">
        <v>12904</v>
      </c>
      <c r="L5719" s="289" t="s">
        <v>275</v>
      </c>
      <c r="M5719" s="289" t="s">
        <v>12905</v>
      </c>
      <c r="N5719" s="289" t="s">
        <v>1028</v>
      </c>
      <c r="O5719" s="289" t="s">
        <v>748</v>
      </c>
      <c r="P5719" s="289" t="str">
        <f>VLOOKUP(CAT_Details[[#This Row],[Delivery Bp Customer Code]],Table6[],2,0)</f>
        <v>No Loc</v>
      </c>
    </row>
    <row r="5720" spans="1:16" x14ac:dyDescent="0.25">
      <c r="A5720" s="289" t="s">
        <v>76</v>
      </c>
      <c r="B5720">
        <v>1</v>
      </c>
      <c r="C5720">
        <v>195</v>
      </c>
      <c r="D5720">
        <v>0.5</v>
      </c>
      <c r="E5720" s="289" t="s">
        <v>12906</v>
      </c>
      <c r="F5720">
        <v>5015528246</v>
      </c>
      <c r="G5720" s="276">
        <v>45747</v>
      </c>
      <c r="H5720">
        <v>20250321679742</v>
      </c>
      <c r="I5720">
        <v>1.2</v>
      </c>
      <c r="J5720" s="289" t="s">
        <v>287</v>
      </c>
      <c r="K5720" s="289" t="s">
        <v>12907</v>
      </c>
      <c r="L5720" s="289" t="s">
        <v>275</v>
      </c>
      <c r="M5720" s="289" t="s">
        <v>12908</v>
      </c>
      <c r="N5720" s="289" t="s">
        <v>889</v>
      </c>
      <c r="O5720" s="289" t="s">
        <v>748</v>
      </c>
      <c r="P5720" s="289" t="str">
        <f>VLOOKUP(CAT_Details[[#This Row],[Delivery Bp Customer Code]],Table6[],2,0)</f>
        <v>No Loc</v>
      </c>
    </row>
    <row r="5721" spans="1:16" x14ac:dyDescent="0.25">
      <c r="A5721" s="289" t="s">
        <v>76</v>
      </c>
      <c r="B5721">
        <v>1</v>
      </c>
      <c r="C5721">
        <v>32</v>
      </c>
      <c r="D5721">
        <v>0.25</v>
      </c>
      <c r="E5721" s="289" t="s">
        <v>12909</v>
      </c>
      <c r="F5721">
        <v>5015543643</v>
      </c>
      <c r="G5721" s="276">
        <v>45747</v>
      </c>
      <c r="H5721">
        <v>20250320678516</v>
      </c>
      <c r="I5721">
        <v>0.39</v>
      </c>
      <c r="J5721" s="289" t="s">
        <v>350</v>
      </c>
      <c r="K5721" s="289" t="s">
        <v>12910</v>
      </c>
      <c r="L5721" s="289" t="s">
        <v>275</v>
      </c>
      <c r="M5721" s="289" t="s">
        <v>12735</v>
      </c>
      <c r="N5721" s="289" t="s">
        <v>1631</v>
      </c>
      <c r="O5721" s="289" t="s">
        <v>748</v>
      </c>
      <c r="P5721" s="289" t="str">
        <f>VLOOKUP(CAT_Details[[#This Row],[Delivery Bp Customer Code]],Table6[],2,0)</f>
        <v>No Loc</v>
      </c>
    </row>
    <row r="5722" spans="1:16" x14ac:dyDescent="0.25">
      <c r="A5722" s="289" t="s">
        <v>285</v>
      </c>
      <c r="B5722">
        <v>9</v>
      </c>
      <c r="C5722">
        <v>6633</v>
      </c>
      <c r="D5722">
        <v>4.5</v>
      </c>
      <c r="E5722" s="289" t="s">
        <v>12901</v>
      </c>
      <c r="F5722">
        <v>5015467137</v>
      </c>
      <c r="G5722" s="276">
        <v>45747</v>
      </c>
      <c r="H5722">
        <v>20250313674313</v>
      </c>
      <c r="I5722">
        <v>9.5039999999999996</v>
      </c>
      <c r="J5722" s="289" t="s">
        <v>756</v>
      </c>
      <c r="K5722" s="289" t="s">
        <v>12911</v>
      </c>
      <c r="L5722" s="289" t="s">
        <v>275</v>
      </c>
      <c r="M5722" s="289" t="s">
        <v>12912</v>
      </c>
      <c r="N5722" s="289" t="s">
        <v>759</v>
      </c>
      <c r="O5722" s="289" t="s">
        <v>291</v>
      </c>
      <c r="P5722" s="289" t="str">
        <f>VLOOKUP(CAT_Details[[#This Row],[Delivery Bp Customer Code]],Table6[],2,0)</f>
        <v>DX01-L5</v>
      </c>
    </row>
    <row r="5723" spans="1:16" x14ac:dyDescent="0.25">
      <c r="A5723" s="289" t="s">
        <v>285</v>
      </c>
      <c r="B5723">
        <v>62</v>
      </c>
      <c r="C5723">
        <v>7480</v>
      </c>
      <c r="D5723">
        <v>13.6</v>
      </c>
      <c r="E5723" s="289" t="s">
        <v>12913</v>
      </c>
      <c r="F5723">
        <v>5015467324</v>
      </c>
      <c r="G5723" s="276">
        <v>45747</v>
      </c>
      <c r="H5723">
        <v>20250313674312</v>
      </c>
      <c r="I5723">
        <v>26.189</v>
      </c>
      <c r="J5723" s="289" t="s">
        <v>756</v>
      </c>
      <c r="K5723" s="289" t="s">
        <v>12914</v>
      </c>
      <c r="L5723" s="289" t="s">
        <v>275</v>
      </c>
      <c r="M5723" s="289" t="s">
        <v>12912</v>
      </c>
      <c r="N5723" s="289" t="s">
        <v>759</v>
      </c>
      <c r="O5723" s="289" t="s">
        <v>291</v>
      </c>
      <c r="P5723" s="289" t="str">
        <f>VLOOKUP(CAT_Details[[#This Row],[Delivery Bp Customer Code]],Table6[],2,0)</f>
        <v>DX01-L5</v>
      </c>
    </row>
    <row r="5724" spans="1:16" x14ac:dyDescent="0.25">
      <c r="A5724" s="289" t="s">
        <v>285</v>
      </c>
      <c r="B5724">
        <v>33</v>
      </c>
      <c r="C5724">
        <v>3040</v>
      </c>
      <c r="D5724">
        <v>16.5</v>
      </c>
      <c r="E5724" s="289" t="s">
        <v>12915</v>
      </c>
      <c r="F5724">
        <v>5015467379</v>
      </c>
      <c r="G5724" s="276">
        <v>45747</v>
      </c>
      <c r="H5724">
        <v>20250313674311</v>
      </c>
      <c r="I5724">
        <v>38.808</v>
      </c>
      <c r="J5724" s="289" t="s">
        <v>756</v>
      </c>
      <c r="K5724" s="289" t="s">
        <v>12916</v>
      </c>
      <c r="L5724" s="289" t="s">
        <v>275</v>
      </c>
      <c r="M5724" s="289" t="s">
        <v>12917</v>
      </c>
      <c r="N5724" s="289" t="s">
        <v>759</v>
      </c>
      <c r="O5724" s="289" t="s">
        <v>291</v>
      </c>
      <c r="P5724" s="289" t="str">
        <f>VLOOKUP(CAT_Details[[#This Row],[Delivery Bp Customer Code]],Table6[],2,0)</f>
        <v>DX01-L5</v>
      </c>
    </row>
    <row r="5725" spans="1:16" x14ac:dyDescent="0.25">
      <c r="A5725" s="289" t="s">
        <v>285</v>
      </c>
      <c r="B5725">
        <v>3</v>
      </c>
      <c r="C5725">
        <v>820</v>
      </c>
      <c r="D5725">
        <v>0.8</v>
      </c>
      <c r="E5725" s="289" t="s">
        <v>12918</v>
      </c>
      <c r="F5725">
        <v>5015497939</v>
      </c>
      <c r="G5725" s="276">
        <v>45747</v>
      </c>
      <c r="H5725">
        <v>20250318676651</v>
      </c>
      <c r="I5725">
        <v>0.86399999999999999</v>
      </c>
      <c r="J5725" s="289" t="s">
        <v>764</v>
      </c>
      <c r="K5725" s="289" t="s">
        <v>12919</v>
      </c>
      <c r="L5725" s="289" t="s">
        <v>275</v>
      </c>
      <c r="M5725" s="289" t="s">
        <v>12433</v>
      </c>
      <c r="N5725" s="289" t="s">
        <v>766</v>
      </c>
      <c r="O5725" s="289" t="s">
        <v>291</v>
      </c>
      <c r="P5725" s="289" t="str">
        <f>VLOOKUP(CAT_Details[[#This Row],[Delivery Bp Customer Code]],Table6[],2,0)</f>
        <v>DX01-L5</v>
      </c>
    </row>
    <row r="5726" spans="1:16" x14ac:dyDescent="0.25">
      <c r="A5726" s="289" t="s">
        <v>285</v>
      </c>
      <c r="B5726">
        <v>25</v>
      </c>
      <c r="C5726">
        <v>1500</v>
      </c>
      <c r="D5726">
        <v>10</v>
      </c>
      <c r="E5726" s="289" t="s">
        <v>12920</v>
      </c>
      <c r="F5726">
        <v>5015513406</v>
      </c>
      <c r="G5726" s="276">
        <v>45747</v>
      </c>
      <c r="H5726">
        <v>20250319678000</v>
      </c>
      <c r="I5726">
        <v>24</v>
      </c>
      <c r="J5726" s="289" t="s">
        <v>294</v>
      </c>
      <c r="K5726" s="289" t="s">
        <v>12921</v>
      </c>
      <c r="L5726" s="289" t="s">
        <v>275</v>
      </c>
      <c r="M5726" s="289" t="s">
        <v>12922</v>
      </c>
      <c r="N5726" s="289" t="s">
        <v>1181</v>
      </c>
      <c r="O5726" s="289" t="s">
        <v>291</v>
      </c>
      <c r="P5726" s="289" t="str">
        <f>VLOOKUP(CAT_Details[[#This Row],[Delivery Bp Customer Code]],Table6[],2,0)</f>
        <v>DX01-L5</v>
      </c>
    </row>
    <row r="5727" spans="1:16" x14ac:dyDescent="0.25">
      <c r="A5727" s="289" t="s">
        <v>285</v>
      </c>
      <c r="B5727">
        <v>1</v>
      </c>
      <c r="C5727">
        <v>325</v>
      </c>
      <c r="D5727">
        <v>0.5</v>
      </c>
      <c r="E5727" s="289" t="s">
        <v>12923</v>
      </c>
      <c r="F5727">
        <v>5015528137</v>
      </c>
      <c r="G5727" s="276">
        <v>45747</v>
      </c>
      <c r="H5727">
        <v>20250320679480</v>
      </c>
      <c r="I5727">
        <v>1.2</v>
      </c>
      <c r="J5727" s="289" t="s">
        <v>280</v>
      </c>
      <c r="K5727" s="289" t="s">
        <v>12924</v>
      </c>
      <c r="L5727" s="289" t="s">
        <v>275</v>
      </c>
      <c r="M5727" s="289" t="s">
        <v>12755</v>
      </c>
      <c r="N5727" s="289" t="s">
        <v>534</v>
      </c>
      <c r="O5727" s="289" t="s">
        <v>291</v>
      </c>
      <c r="P5727" s="289" t="str">
        <f>VLOOKUP(CAT_Details[[#This Row],[Delivery Bp Customer Code]],Table6[],2,0)</f>
        <v>DX01-L5</v>
      </c>
    </row>
    <row r="5728" spans="1:16" x14ac:dyDescent="0.25">
      <c r="A5728" s="289" t="s">
        <v>285</v>
      </c>
      <c r="B5728">
        <v>10</v>
      </c>
      <c r="C5728">
        <v>1763</v>
      </c>
      <c r="D5728">
        <v>4</v>
      </c>
      <c r="E5728" s="289" t="s">
        <v>12925</v>
      </c>
      <c r="F5728">
        <v>5015528294</v>
      </c>
      <c r="G5728" s="276">
        <v>45747</v>
      </c>
      <c r="H5728" s="5">
        <v>20250324680761</v>
      </c>
      <c r="I5728">
        <v>6.4320000000000004</v>
      </c>
      <c r="J5728" s="289" t="s">
        <v>345</v>
      </c>
      <c r="K5728" s="289" t="s">
        <v>12926</v>
      </c>
      <c r="L5728" s="289" t="s">
        <v>275</v>
      </c>
      <c r="M5728" s="289" t="s">
        <v>12927</v>
      </c>
      <c r="N5728" s="289" t="s">
        <v>348</v>
      </c>
      <c r="O5728" s="289" t="s">
        <v>291</v>
      </c>
      <c r="P5728" s="289" t="str">
        <f>VLOOKUP(CAT_Details[[#This Row],[Delivery Bp Customer Code]],Table6[],2,0)</f>
        <v>DX01-L5</v>
      </c>
    </row>
    <row r="5729" spans="1:16" x14ac:dyDescent="0.25">
      <c r="A5729" s="289" t="s">
        <v>285</v>
      </c>
      <c r="B5729">
        <v>13</v>
      </c>
      <c r="C5729">
        <v>14950</v>
      </c>
      <c r="D5729">
        <v>5.2</v>
      </c>
      <c r="E5729" s="289" t="s">
        <v>12928</v>
      </c>
      <c r="F5729">
        <v>5015528422</v>
      </c>
      <c r="G5729" s="276">
        <v>45747</v>
      </c>
      <c r="H5729">
        <v>20250320678899</v>
      </c>
      <c r="I5729">
        <v>7.4880000000000004</v>
      </c>
      <c r="J5729" s="289" t="s">
        <v>324</v>
      </c>
      <c r="K5729" s="289" t="s">
        <v>12929</v>
      </c>
      <c r="L5729" s="289" t="s">
        <v>275</v>
      </c>
      <c r="M5729" s="289" t="s">
        <v>12816</v>
      </c>
      <c r="N5729" s="289" t="s">
        <v>333</v>
      </c>
      <c r="O5729" s="289" t="s">
        <v>291</v>
      </c>
      <c r="P5729" s="289" t="str">
        <f>VLOOKUP(CAT_Details[[#This Row],[Delivery Bp Customer Code]],Table6[],2,0)</f>
        <v>DX01-L5</v>
      </c>
    </row>
    <row r="5730" spans="1:16" x14ac:dyDescent="0.25">
      <c r="A5730" s="289" t="s">
        <v>285</v>
      </c>
      <c r="B5730">
        <v>20</v>
      </c>
      <c r="C5730">
        <v>1800</v>
      </c>
      <c r="D5730">
        <v>8</v>
      </c>
      <c r="E5730" s="289" t="s">
        <v>12930</v>
      </c>
      <c r="F5730">
        <v>5015543173</v>
      </c>
      <c r="G5730" s="276">
        <v>45747</v>
      </c>
      <c r="H5730">
        <v>20250324681147</v>
      </c>
      <c r="I5730">
        <v>19.2</v>
      </c>
      <c r="J5730" s="289" t="s">
        <v>350</v>
      </c>
      <c r="K5730" s="289" t="s">
        <v>12931</v>
      </c>
      <c r="L5730" s="289" t="s">
        <v>275</v>
      </c>
      <c r="M5730" s="289" t="s">
        <v>12858</v>
      </c>
      <c r="N5730" s="289" t="s">
        <v>353</v>
      </c>
      <c r="O5730" s="289" t="s">
        <v>291</v>
      </c>
      <c r="P5730" s="289" t="str">
        <f>VLOOKUP(CAT_Details[[#This Row],[Delivery Bp Customer Code]],Table6[],2,0)</f>
        <v>DX01-L5</v>
      </c>
    </row>
    <row r="5731" spans="1:16" x14ac:dyDescent="0.25">
      <c r="A5731" s="289" t="s">
        <v>285</v>
      </c>
      <c r="B5731">
        <v>16</v>
      </c>
      <c r="C5731">
        <v>3090</v>
      </c>
      <c r="D5731">
        <v>7.19</v>
      </c>
      <c r="E5731" s="289" t="s">
        <v>12932</v>
      </c>
      <c r="F5731">
        <v>5015543292</v>
      </c>
      <c r="G5731" s="276">
        <v>45747</v>
      </c>
      <c r="H5731" s="5">
        <v>20250321680199</v>
      </c>
      <c r="I5731">
        <v>15.144</v>
      </c>
      <c r="J5731" s="289" t="s">
        <v>280</v>
      </c>
      <c r="K5731" s="289" t="s">
        <v>12933</v>
      </c>
      <c r="L5731" s="289" t="s">
        <v>275</v>
      </c>
      <c r="M5731" s="289" t="s">
        <v>12839</v>
      </c>
      <c r="N5731" s="289" t="s">
        <v>411</v>
      </c>
      <c r="O5731" s="289" t="s">
        <v>291</v>
      </c>
      <c r="P5731" s="289" t="str">
        <f>VLOOKUP(CAT_Details[[#This Row],[Delivery Bp Customer Code]],Table6[],2,0)</f>
        <v>DX01-L5</v>
      </c>
    </row>
    <row r="5732" spans="1:16" x14ac:dyDescent="0.25">
      <c r="A5732" s="289" t="s">
        <v>285</v>
      </c>
      <c r="B5732">
        <v>1</v>
      </c>
      <c r="C5732">
        <v>236</v>
      </c>
      <c r="D5732">
        <v>0.4</v>
      </c>
      <c r="E5732" s="289" t="s">
        <v>12934</v>
      </c>
      <c r="F5732">
        <v>5015543350</v>
      </c>
      <c r="G5732" s="276">
        <v>45747</v>
      </c>
      <c r="H5732">
        <v>20250320678569</v>
      </c>
      <c r="I5732">
        <v>0.624</v>
      </c>
      <c r="J5732" s="289" t="s">
        <v>280</v>
      </c>
      <c r="K5732" s="289" t="s">
        <v>12935</v>
      </c>
      <c r="L5732" s="289" t="s">
        <v>275</v>
      </c>
      <c r="M5732" s="289" t="s">
        <v>12755</v>
      </c>
      <c r="N5732" s="289" t="s">
        <v>10113</v>
      </c>
      <c r="O5732" s="289" t="s">
        <v>291</v>
      </c>
      <c r="P5732" s="289" t="str">
        <f>VLOOKUP(CAT_Details[[#This Row],[Delivery Bp Customer Code]],Table6[],2,0)</f>
        <v>DX01-L5</v>
      </c>
    </row>
    <row r="5733" spans="1:16" x14ac:dyDescent="0.25">
      <c r="A5733" s="289" t="s">
        <v>285</v>
      </c>
      <c r="B5733">
        <v>2</v>
      </c>
      <c r="C5733">
        <v>192.7</v>
      </c>
      <c r="D5733">
        <v>0.68</v>
      </c>
      <c r="E5733" s="289" t="s">
        <v>12936</v>
      </c>
      <c r="F5733">
        <v>5015543570</v>
      </c>
      <c r="G5733" s="276">
        <v>45747</v>
      </c>
      <c r="H5733">
        <v>20250324680974</v>
      </c>
      <c r="I5733">
        <v>1.321</v>
      </c>
      <c r="J5733" s="289" t="s">
        <v>287</v>
      </c>
      <c r="K5733" s="289" t="s">
        <v>12937</v>
      </c>
      <c r="L5733" s="289" t="s">
        <v>275</v>
      </c>
      <c r="M5733" s="289" t="s">
        <v>12908</v>
      </c>
      <c r="N5733" s="289" t="s">
        <v>1198</v>
      </c>
      <c r="O5733" s="289" t="s">
        <v>291</v>
      </c>
      <c r="P5733" s="289" t="str">
        <f>VLOOKUP(CAT_Details[[#This Row],[Delivery Bp Customer Code]],Table6[],2,0)</f>
        <v>DX01-L5</v>
      </c>
    </row>
    <row r="5734" spans="1:16" x14ac:dyDescent="0.25">
      <c r="A5734" s="289" t="s">
        <v>285</v>
      </c>
      <c r="B5734">
        <v>4</v>
      </c>
      <c r="C5734">
        <v>269</v>
      </c>
      <c r="D5734">
        <v>0.9</v>
      </c>
      <c r="E5734" s="289" t="s">
        <v>12938</v>
      </c>
      <c r="F5734">
        <v>5015543725</v>
      </c>
      <c r="G5734" s="276">
        <v>45747</v>
      </c>
      <c r="H5734">
        <v>20250321679710</v>
      </c>
      <c r="I5734">
        <v>0.98599999999999999</v>
      </c>
      <c r="J5734" s="289" t="s">
        <v>350</v>
      </c>
      <c r="K5734" s="289" t="s">
        <v>12939</v>
      </c>
      <c r="L5734" s="289" t="s">
        <v>275</v>
      </c>
      <c r="M5734" s="289" t="s">
        <v>12750</v>
      </c>
      <c r="N5734" s="289" t="s">
        <v>602</v>
      </c>
      <c r="O5734" s="289" t="s">
        <v>291</v>
      </c>
      <c r="P5734" s="289" t="str">
        <f>VLOOKUP(CAT_Details[[#This Row],[Delivery Bp Customer Code]],Table6[],2,0)</f>
        <v>DX01-L5</v>
      </c>
    </row>
    <row r="5735" spans="1:16" x14ac:dyDescent="0.25">
      <c r="A5735" s="289" t="s">
        <v>285</v>
      </c>
      <c r="B5735">
        <v>26</v>
      </c>
      <c r="C5735">
        <v>5939.4</v>
      </c>
      <c r="D5735">
        <v>8.1199999999999992</v>
      </c>
      <c r="E5735" s="289" t="s">
        <v>12940</v>
      </c>
      <c r="F5735">
        <v>5015544063</v>
      </c>
      <c r="G5735" s="276">
        <v>45747</v>
      </c>
      <c r="H5735">
        <v>20250324681061</v>
      </c>
      <c r="I5735">
        <v>16.962</v>
      </c>
      <c r="J5735" s="289" t="s">
        <v>350</v>
      </c>
      <c r="K5735" s="289" t="s">
        <v>12941</v>
      </c>
      <c r="L5735" s="289" t="s">
        <v>275</v>
      </c>
      <c r="M5735" s="289" t="s">
        <v>12750</v>
      </c>
      <c r="N5735" s="289" t="s">
        <v>602</v>
      </c>
      <c r="O5735" s="289" t="s">
        <v>291</v>
      </c>
      <c r="P5735" s="289" t="str">
        <f>VLOOKUP(CAT_Details[[#This Row],[Delivery Bp Customer Code]],Table6[],2,0)</f>
        <v>DX01-L5</v>
      </c>
    </row>
    <row r="5736" spans="1:16" x14ac:dyDescent="0.25">
      <c r="A5736" s="289" t="s">
        <v>521</v>
      </c>
      <c r="B5736">
        <v>1</v>
      </c>
      <c r="C5736">
        <v>160</v>
      </c>
      <c r="D5736">
        <v>0.4</v>
      </c>
      <c r="E5736" s="289" t="s">
        <v>12942</v>
      </c>
      <c r="F5736">
        <v>5015513078</v>
      </c>
      <c r="G5736" s="276">
        <v>45747</v>
      </c>
      <c r="H5736">
        <v>20250319677439</v>
      </c>
      <c r="I5736">
        <v>0.96</v>
      </c>
      <c r="J5736" s="289" t="s">
        <v>438</v>
      </c>
      <c r="K5736" s="289" t="s">
        <v>12943</v>
      </c>
      <c r="L5736" s="289" t="s">
        <v>275</v>
      </c>
      <c r="M5736" s="289" t="s">
        <v>12375</v>
      </c>
      <c r="N5736" s="289" t="s">
        <v>12944</v>
      </c>
      <c r="O5736" s="289" t="s">
        <v>525</v>
      </c>
      <c r="P5736" s="289" t="str">
        <f>VLOOKUP(CAT_Details[[#This Row],[Delivery Bp Customer Code]],Table6[],2,0)</f>
        <v>No Loc</v>
      </c>
    </row>
    <row r="5737" spans="1:16" x14ac:dyDescent="0.25">
      <c r="A5737" s="289" t="s">
        <v>272</v>
      </c>
      <c r="B5737">
        <v>5</v>
      </c>
      <c r="C5737">
        <v>2775</v>
      </c>
      <c r="D5737">
        <v>4</v>
      </c>
      <c r="E5737" s="289" t="s">
        <v>12945</v>
      </c>
      <c r="F5737">
        <v>5015512660</v>
      </c>
      <c r="G5737" s="276">
        <v>45747</v>
      </c>
      <c r="H5737" s="5">
        <v>20250320678934</v>
      </c>
      <c r="I5737">
        <v>16.32</v>
      </c>
      <c r="J5737" s="289" t="s">
        <v>401</v>
      </c>
      <c r="K5737" s="289" t="s">
        <v>12946</v>
      </c>
      <c r="L5737" s="289" t="s">
        <v>275</v>
      </c>
      <c r="M5737" s="289" t="s">
        <v>12905</v>
      </c>
      <c r="N5737" s="289" t="s">
        <v>465</v>
      </c>
      <c r="O5737" s="289" t="s">
        <v>277</v>
      </c>
      <c r="P5737" s="289" t="str">
        <f>VLOOKUP(CAT_Details[[#This Row],[Delivery Bp Customer Code]],Table6[],2,0)</f>
        <v>U2-L5</v>
      </c>
    </row>
    <row r="5738" spans="1:16" x14ac:dyDescent="0.25">
      <c r="A5738" s="289" t="s">
        <v>272</v>
      </c>
      <c r="B5738">
        <v>2</v>
      </c>
      <c r="C5738">
        <v>1538</v>
      </c>
      <c r="D5738">
        <v>0.8</v>
      </c>
      <c r="E5738" s="289" t="s">
        <v>12947</v>
      </c>
      <c r="F5738">
        <v>5015528008</v>
      </c>
      <c r="G5738" s="276">
        <v>45747</v>
      </c>
      <c r="H5738">
        <v>20250320679345</v>
      </c>
      <c r="I5738">
        <v>1.1519999999999999</v>
      </c>
      <c r="J5738" s="289" t="s">
        <v>324</v>
      </c>
      <c r="K5738" s="289" t="s">
        <v>12948</v>
      </c>
      <c r="L5738" s="289" t="s">
        <v>275</v>
      </c>
      <c r="M5738" s="289" t="s">
        <v>12852</v>
      </c>
      <c r="N5738" s="289" t="s">
        <v>701</v>
      </c>
      <c r="O5738" s="289" t="s">
        <v>277</v>
      </c>
      <c r="P5738" s="289" t="str">
        <f>VLOOKUP(CAT_Details[[#This Row],[Delivery Bp Customer Code]],Table6[],2,0)</f>
        <v>U2-L5</v>
      </c>
    </row>
    <row r="5739" spans="1:16" x14ac:dyDescent="0.25">
      <c r="A5739" s="289" t="s">
        <v>272</v>
      </c>
      <c r="B5739">
        <v>54</v>
      </c>
      <c r="C5739">
        <v>1982</v>
      </c>
      <c r="D5739">
        <v>13.9</v>
      </c>
      <c r="E5739" s="289" t="s">
        <v>12949</v>
      </c>
      <c r="F5739">
        <v>5015528515</v>
      </c>
      <c r="G5739" s="276">
        <v>45747</v>
      </c>
      <c r="H5739">
        <v>20250317676063</v>
      </c>
      <c r="I5739">
        <v>33.695999999999998</v>
      </c>
      <c r="J5739" s="289" t="s">
        <v>280</v>
      </c>
      <c r="K5739" s="289" t="s">
        <v>12950</v>
      </c>
      <c r="L5739" s="289" t="s">
        <v>275</v>
      </c>
      <c r="M5739" s="289" t="s">
        <v>12951</v>
      </c>
      <c r="N5739" s="289" t="s">
        <v>1226</v>
      </c>
      <c r="O5739" s="289" t="s">
        <v>277</v>
      </c>
      <c r="P5739" s="289" t="str">
        <f>VLOOKUP(CAT_Details[[#This Row],[Delivery Bp Customer Code]],Table6[],2,0)</f>
        <v>U2-L5</v>
      </c>
    </row>
    <row r="5740" spans="1:16" x14ac:dyDescent="0.25">
      <c r="A5740" s="289" t="s">
        <v>272</v>
      </c>
      <c r="B5740">
        <v>1</v>
      </c>
      <c r="C5740">
        <v>43</v>
      </c>
      <c r="D5740">
        <v>0.2</v>
      </c>
      <c r="E5740" s="289" t="s">
        <v>12891</v>
      </c>
      <c r="F5740">
        <v>5015543133</v>
      </c>
      <c r="G5740" s="276">
        <v>45747</v>
      </c>
      <c r="H5740">
        <v>20250318676303</v>
      </c>
      <c r="I5740">
        <v>0.35</v>
      </c>
      <c r="J5740" s="289" t="s">
        <v>350</v>
      </c>
      <c r="K5740" s="289" t="s">
        <v>12952</v>
      </c>
      <c r="L5740" s="289" t="s">
        <v>275</v>
      </c>
      <c r="M5740" s="289" t="s">
        <v>12735</v>
      </c>
      <c r="N5740" s="289" t="s">
        <v>704</v>
      </c>
      <c r="O5740" s="289" t="s">
        <v>277</v>
      </c>
      <c r="P5740" s="289" t="str">
        <f>VLOOKUP(CAT_Details[[#This Row],[Delivery Bp Customer Code]],Table6[],2,0)</f>
        <v>U2-L5</v>
      </c>
    </row>
    <row r="5741" spans="1:16" x14ac:dyDescent="0.25">
      <c r="A5741" s="289" t="s">
        <v>272</v>
      </c>
      <c r="B5741">
        <v>2</v>
      </c>
      <c r="C5741">
        <v>270</v>
      </c>
      <c r="D5741">
        <v>0.8</v>
      </c>
      <c r="E5741" s="289" t="s">
        <v>12893</v>
      </c>
      <c r="F5741">
        <v>5015543209</v>
      </c>
      <c r="G5741" s="276">
        <v>45747</v>
      </c>
      <c r="H5741" s="5">
        <v>20250321680289</v>
      </c>
      <c r="I5741">
        <v>1.6319999999999999</v>
      </c>
      <c r="J5741" s="289" t="s">
        <v>287</v>
      </c>
      <c r="K5741" s="289" t="s">
        <v>12953</v>
      </c>
      <c r="L5741" s="289" t="s">
        <v>275</v>
      </c>
      <c r="M5741" s="289" t="s">
        <v>12812</v>
      </c>
      <c r="N5741" s="289" t="s">
        <v>468</v>
      </c>
      <c r="O5741" s="289" t="s">
        <v>277</v>
      </c>
      <c r="P5741" s="289" t="str">
        <f>VLOOKUP(CAT_Details[[#This Row],[Delivery Bp Customer Code]],Table6[],2,0)</f>
        <v>U2-L5</v>
      </c>
    </row>
    <row r="5742" spans="1:16" x14ac:dyDescent="0.25">
      <c r="A5742" s="289" t="s">
        <v>272</v>
      </c>
      <c r="B5742">
        <v>13</v>
      </c>
      <c r="C5742">
        <v>4665.5</v>
      </c>
      <c r="D5742">
        <v>4.45</v>
      </c>
      <c r="E5742" s="289" t="s">
        <v>12954</v>
      </c>
      <c r="F5742">
        <v>5015543426</v>
      </c>
      <c r="G5742" s="276">
        <v>45747</v>
      </c>
      <c r="H5742">
        <v>20250324681226</v>
      </c>
      <c r="I5742">
        <v>6.01</v>
      </c>
      <c r="J5742" s="289" t="s">
        <v>350</v>
      </c>
      <c r="K5742" s="289" t="s">
        <v>12955</v>
      </c>
      <c r="L5742" s="289" t="s">
        <v>275</v>
      </c>
      <c r="M5742" s="289" t="s">
        <v>12750</v>
      </c>
      <c r="N5742" s="289" t="s">
        <v>456</v>
      </c>
      <c r="O5742" s="289" t="s">
        <v>277</v>
      </c>
      <c r="P5742" s="289" t="str">
        <f>VLOOKUP(CAT_Details[[#This Row],[Delivery Bp Customer Code]],Table6[],2,0)</f>
        <v>U2-L5</v>
      </c>
    </row>
    <row r="5743" spans="1:16" x14ac:dyDescent="0.25">
      <c r="A5743" s="289" t="s">
        <v>272</v>
      </c>
      <c r="B5743">
        <v>4</v>
      </c>
      <c r="C5743">
        <v>40</v>
      </c>
      <c r="D5743">
        <v>0.32</v>
      </c>
      <c r="E5743" s="289" t="s">
        <v>12956</v>
      </c>
      <c r="F5743">
        <v>5015575007</v>
      </c>
      <c r="G5743" s="276">
        <v>45747</v>
      </c>
      <c r="H5743">
        <v>20250324681113</v>
      </c>
      <c r="I5743">
        <v>0.22500000000000001</v>
      </c>
      <c r="J5743" s="289" t="s">
        <v>302</v>
      </c>
      <c r="K5743" s="289" t="s">
        <v>12957</v>
      </c>
      <c r="L5743" s="289" t="s">
        <v>275</v>
      </c>
      <c r="M5743" s="289" t="s">
        <v>12958</v>
      </c>
      <c r="N5743" s="289" t="s">
        <v>450</v>
      </c>
      <c r="O5743" s="289" t="s">
        <v>277</v>
      </c>
      <c r="P5743" s="289" t="str">
        <f>VLOOKUP(CAT_Details[[#This Row],[Delivery Bp Customer Code]],Table6[],2,0)</f>
        <v>U2-L5</v>
      </c>
    </row>
    <row r="5744" spans="1:16" x14ac:dyDescent="0.25">
      <c r="A5744" s="289" t="s">
        <v>4794</v>
      </c>
      <c r="B5744">
        <v>5</v>
      </c>
      <c r="C5744">
        <v>975</v>
      </c>
      <c r="D5744">
        <v>2.5</v>
      </c>
      <c r="E5744" s="289" t="s">
        <v>12906</v>
      </c>
      <c r="F5744">
        <v>5015528247</v>
      </c>
      <c r="G5744" s="276">
        <v>45747</v>
      </c>
      <c r="H5744">
        <v>20250321679740</v>
      </c>
      <c r="I5744">
        <v>6</v>
      </c>
      <c r="J5744" s="289" t="s">
        <v>287</v>
      </c>
      <c r="K5744" s="289" t="s">
        <v>12959</v>
      </c>
      <c r="L5744" s="289" t="s">
        <v>275</v>
      </c>
      <c r="M5744" s="289" t="s">
        <v>12908</v>
      </c>
      <c r="N5744" s="289" t="s">
        <v>889</v>
      </c>
      <c r="O5744" s="289" t="s">
        <v>4798</v>
      </c>
      <c r="P5744" s="289" t="str">
        <f>VLOOKUP(CAT_Details[[#This Row],[Delivery Bp Customer Code]],Table6[],2,0)</f>
        <v>MY02</v>
      </c>
    </row>
    <row r="5745" spans="1:16" x14ac:dyDescent="0.25">
      <c r="A5745" s="289" t="s">
        <v>5576</v>
      </c>
      <c r="B5745">
        <v>8</v>
      </c>
      <c r="C5745">
        <v>4138</v>
      </c>
      <c r="D5745">
        <v>4.46</v>
      </c>
      <c r="E5745" s="289" t="s">
        <v>12856</v>
      </c>
      <c r="F5745">
        <v>5015543138</v>
      </c>
      <c r="G5745" s="276">
        <v>45747</v>
      </c>
      <c r="H5745" s="5">
        <v>20250321680085</v>
      </c>
      <c r="I5745">
        <v>7.9880000000000004</v>
      </c>
      <c r="J5745" s="289" t="s">
        <v>350</v>
      </c>
      <c r="K5745" s="289" t="s">
        <v>12960</v>
      </c>
      <c r="L5745" s="289" t="s">
        <v>275</v>
      </c>
      <c r="M5745" s="289" t="s">
        <v>12858</v>
      </c>
      <c r="N5745" s="289" t="s">
        <v>4178</v>
      </c>
      <c r="O5745" s="289" t="s">
        <v>5579</v>
      </c>
      <c r="P5745" s="289" t="str">
        <f>VLOOKUP(CAT_Details[[#This Row],[Delivery Bp Customer Code]],Table6[],2,0)</f>
        <v>No Loc</v>
      </c>
    </row>
    <row r="5746" spans="1:16" x14ac:dyDescent="0.25">
      <c r="A5746" s="289" t="s">
        <v>278</v>
      </c>
      <c r="B5746">
        <v>9</v>
      </c>
      <c r="C5746">
        <v>4578</v>
      </c>
      <c r="D5746">
        <v>3.6</v>
      </c>
      <c r="E5746" s="289" t="s">
        <v>12961</v>
      </c>
      <c r="F5746">
        <v>5015512892</v>
      </c>
      <c r="G5746" s="276">
        <v>45748</v>
      </c>
      <c r="H5746">
        <v>20250320678869</v>
      </c>
      <c r="I5746">
        <v>4.7519999999999998</v>
      </c>
      <c r="J5746" s="289" t="s">
        <v>317</v>
      </c>
      <c r="K5746" s="289" t="s">
        <v>12962</v>
      </c>
      <c r="L5746" s="289" t="s">
        <v>275</v>
      </c>
      <c r="M5746" s="289" t="s">
        <v>12963</v>
      </c>
      <c r="N5746" s="289" t="s">
        <v>320</v>
      </c>
      <c r="O5746" s="289" t="s">
        <v>498</v>
      </c>
      <c r="P5746" s="289" t="str">
        <f>VLOOKUP(CAT_Details[[#This Row],[Delivery Bp Customer Code]],Table6[],2,0)</f>
        <v>DK-BM01</v>
      </c>
    </row>
    <row r="5747" spans="1:16" x14ac:dyDescent="0.25">
      <c r="A5747" s="289" t="s">
        <v>278</v>
      </c>
      <c r="B5747">
        <v>36</v>
      </c>
      <c r="C5747">
        <v>12062</v>
      </c>
      <c r="D5747">
        <v>13.6</v>
      </c>
      <c r="E5747" s="289" t="s">
        <v>12964</v>
      </c>
      <c r="F5747">
        <v>5015543107</v>
      </c>
      <c r="G5747" s="276">
        <v>45748</v>
      </c>
      <c r="H5747" s="5">
        <v>20250312672853</v>
      </c>
      <c r="I5747">
        <v>34.56</v>
      </c>
      <c r="J5747" s="289" t="s">
        <v>324</v>
      </c>
      <c r="K5747" s="289" t="s">
        <v>12965</v>
      </c>
      <c r="L5747" s="289" t="s">
        <v>275</v>
      </c>
      <c r="M5747" s="289" t="s">
        <v>12966</v>
      </c>
      <c r="N5747" s="289" t="s">
        <v>340</v>
      </c>
      <c r="O5747" s="289" t="s">
        <v>498</v>
      </c>
      <c r="P5747" s="289" t="str">
        <f>VLOOKUP(CAT_Details[[#This Row],[Delivery Bp Customer Code]],Table6[],2,0)</f>
        <v>DK-BM01</v>
      </c>
    </row>
    <row r="5748" spans="1:16" x14ac:dyDescent="0.25">
      <c r="A5748" s="289" t="s">
        <v>278</v>
      </c>
      <c r="B5748">
        <v>5</v>
      </c>
      <c r="C5748">
        <v>6850</v>
      </c>
      <c r="D5748">
        <v>2.17</v>
      </c>
      <c r="E5748" s="289" t="s">
        <v>12967</v>
      </c>
      <c r="F5748">
        <v>5015559023</v>
      </c>
      <c r="G5748" s="276">
        <v>45748</v>
      </c>
      <c r="H5748" s="5">
        <v>20250324681267</v>
      </c>
      <c r="I5748">
        <v>5.0519999999999996</v>
      </c>
      <c r="J5748" s="289" t="s">
        <v>350</v>
      </c>
      <c r="K5748" s="289" t="s">
        <v>12968</v>
      </c>
      <c r="L5748" s="289" t="s">
        <v>275</v>
      </c>
      <c r="M5748" s="289" t="s">
        <v>12969</v>
      </c>
      <c r="N5748" s="289" t="s">
        <v>940</v>
      </c>
      <c r="O5748" s="289" t="s">
        <v>498</v>
      </c>
      <c r="P5748" s="289" t="str">
        <f>VLOOKUP(CAT_Details[[#This Row],[Delivery Bp Customer Code]],Table6[],2,0)</f>
        <v>DK-BM01</v>
      </c>
    </row>
    <row r="5749" spans="1:16" x14ac:dyDescent="0.25">
      <c r="A5749" s="289" t="s">
        <v>278</v>
      </c>
      <c r="B5749">
        <v>12</v>
      </c>
      <c r="C5749">
        <v>5846.1</v>
      </c>
      <c r="D5749">
        <v>4.8</v>
      </c>
      <c r="E5749" s="289" t="s">
        <v>12970</v>
      </c>
      <c r="F5749">
        <v>5015559046</v>
      </c>
      <c r="G5749" s="276">
        <v>45748</v>
      </c>
      <c r="H5749" s="5">
        <v>20250325681785</v>
      </c>
      <c r="I5749">
        <v>10.944000000000001</v>
      </c>
      <c r="J5749" s="289" t="s">
        <v>350</v>
      </c>
      <c r="K5749" s="289" t="s">
        <v>12971</v>
      </c>
      <c r="L5749" s="289" t="s">
        <v>275</v>
      </c>
      <c r="M5749" s="289" t="s">
        <v>12972</v>
      </c>
      <c r="N5749" s="289" t="s">
        <v>999</v>
      </c>
      <c r="O5749" s="289" t="s">
        <v>498</v>
      </c>
      <c r="P5749" s="289" t="str">
        <f>VLOOKUP(CAT_Details[[#This Row],[Delivery Bp Customer Code]],Table6[],2,0)</f>
        <v>DK-BM01</v>
      </c>
    </row>
    <row r="5750" spans="1:16" x14ac:dyDescent="0.25">
      <c r="A5750" s="289" t="s">
        <v>278</v>
      </c>
      <c r="B5750">
        <v>1</v>
      </c>
      <c r="C5750">
        <v>120</v>
      </c>
      <c r="D5750">
        <v>0.4</v>
      </c>
      <c r="E5750" s="289" t="s">
        <v>12973</v>
      </c>
      <c r="F5750">
        <v>5015559379</v>
      </c>
      <c r="G5750" s="276">
        <v>45748</v>
      </c>
      <c r="H5750">
        <v>20250324680875</v>
      </c>
      <c r="I5750">
        <v>0.96</v>
      </c>
      <c r="J5750" s="289" t="s">
        <v>350</v>
      </c>
      <c r="K5750" s="289" t="s">
        <v>12974</v>
      </c>
      <c r="L5750" s="289" t="s">
        <v>275</v>
      </c>
      <c r="M5750" s="289" t="s">
        <v>12790</v>
      </c>
      <c r="N5750" s="289" t="s">
        <v>743</v>
      </c>
      <c r="O5750" s="289" t="s">
        <v>498</v>
      </c>
      <c r="P5750" s="289" t="str">
        <f>VLOOKUP(CAT_Details[[#This Row],[Delivery Bp Customer Code]],Table6[],2,0)</f>
        <v>DK-BM01</v>
      </c>
    </row>
    <row r="5751" spans="1:16" x14ac:dyDescent="0.25">
      <c r="A5751" s="289" t="s">
        <v>75</v>
      </c>
      <c r="B5751">
        <v>1</v>
      </c>
      <c r="C5751">
        <v>75</v>
      </c>
      <c r="D5751">
        <v>0.27</v>
      </c>
      <c r="E5751" s="289" t="s">
        <v>12975</v>
      </c>
      <c r="F5751">
        <v>5015559035</v>
      </c>
      <c r="G5751" s="276">
        <v>45748</v>
      </c>
      <c r="H5751">
        <v>20250326682889</v>
      </c>
      <c r="I5751">
        <v>0.76800000000000002</v>
      </c>
      <c r="J5751" s="289" t="s">
        <v>324</v>
      </c>
      <c r="K5751" s="289" t="s">
        <v>12976</v>
      </c>
      <c r="L5751" s="289" t="s">
        <v>275</v>
      </c>
      <c r="M5751" s="289" t="s">
        <v>12977</v>
      </c>
      <c r="N5751" s="289" t="s">
        <v>3099</v>
      </c>
      <c r="O5751" s="289" t="s">
        <v>2173</v>
      </c>
      <c r="P5751" s="289" t="str">
        <f>VLOOKUP(CAT_Details[[#This Row],[Delivery Bp Customer Code]],Table6[],2,0)</f>
        <v>OYL1</v>
      </c>
    </row>
    <row r="5752" spans="1:16" x14ac:dyDescent="0.25">
      <c r="A5752" s="289" t="s">
        <v>75</v>
      </c>
      <c r="B5752">
        <v>1</v>
      </c>
      <c r="C5752">
        <v>6.4</v>
      </c>
      <c r="D5752">
        <v>0.06</v>
      </c>
      <c r="E5752" s="289" t="s">
        <v>12975</v>
      </c>
      <c r="F5752">
        <v>5015559036</v>
      </c>
      <c r="G5752" s="276">
        <v>45748</v>
      </c>
      <c r="H5752" s="5">
        <v>20250326682881</v>
      </c>
      <c r="I5752">
        <v>3.1E-2</v>
      </c>
      <c r="J5752" s="289" t="s">
        <v>324</v>
      </c>
      <c r="K5752" s="289" t="s">
        <v>12978</v>
      </c>
      <c r="L5752" s="289" t="s">
        <v>275</v>
      </c>
      <c r="M5752" s="289" t="s">
        <v>12977</v>
      </c>
      <c r="N5752" s="289" t="s">
        <v>3099</v>
      </c>
      <c r="O5752" s="289" t="s">
        <v>2173</v>
      </c>
      <c r="P5752" s="289" t="str">
        <f>VLOOKUP(CAT_Details[[#This Row],[Delivery Bp Customer Code]],Table6[],2,0)</f>
        <v>OYL1</v>
      </c>
    </row>
    <row r="5753" spans="1:16" x14ac:dyDescent="0.25">
      <c r="A5753" s="289" t="s">
        <v>75</v>
      </c>
      <c r="B5753">
        <v>6</v>
      </c>
      <c r="C5753">
        <v>1137</v>
      </c>
      <c r="D5753">
        <v>2.4</v>
      </c>
      <c r="E5753" s="289" t="s">
        <v>12979</v>
      </c>
      <c r="F5753">
        <v>5015559037</v>
      </c>
      <c r="G5753" s="276">
        <v>45748</v>
      </c>
      <c r="H5753">
        <v>20250321680195</v>
      </c>
      <c r="I5753">
        <v>2.88</v>
      </c>
      <c r="J5753" s="289" t="s">
        <v>280</v>
      </c>
      <c r="K5753" s="289" t="s">
        <v>12980</v>
      </c>
      <c r="L5753" s="289" t="s">
        <v>275</v>
      </c>
      <c r="M5753" s="289" t="s">
        <v>12839</v>
      </c>
      <c r="N5753" s="289" t="s">
        <v>643</v>
      </c>
      <c r="O5753" s="289" t="s">
        <v>2173</v>
      </c>
      <c r="P5753" s="289" t="str">
        <f>VLOOKUP(CAT_Details[[#This Row],[Delivery Bp Customer Code]],Table6[],2,0)</f>
        <v>OYL1</v>
      </c>
    </row>
    <row r="5754" spans="1:16" x14ac:dyDescent="0.25">
      <c r="A5754" s="289" t="s">
        <v>75</v>
      </c>
      <c r="B5754">
        <v>8</v>
      </c>
      <c r="C5754">
        <v>194</v>
      </c>
      <c r="D5754">
        <v>0.54</v>
      </c>
      <c r="E5754" s="289" t="s">
        <v>12981</v>
      </c>
      <c r="F5754">
        <v>5015559113</v>
      </c>
      <c r="G5754" s="276">
        <v>45748</v>
      </c>
      <c r="H5754">
        <v>20250325681994</v>
      </c>
      <c r="I5754">
        <v>0.51600000000000001</v>
      </c>
      <c r="J5754" s="289" t="s">
        <v>324</v>
      </c>
      <c r="K5754" s="289" t="s">
        <v>12982</v>
      </c>
      <c r="L5754" s="289" t="s">
        <v>275</v>
      </c>
      <c r="M5754" s="289" t="s">
        <v>12966</v>
      </c>
      <c r="N5754" s="289" t="s">
        <v>2242</v>
      </c>
      <c r="O5754" s="289" t="s">
        <v>2173</v>
      </c>
      <c r="P5754" s="289" t="str">
        <f>VLOOKUP(CAT_Details[[#This Row],[Delivery Bp Customer Code]],Table6[],2,0)</f>
        <v>OYL1</v>
      </c>
    </row>
    <row r="5755" spans="1:16" x14ac:dyDescent="0.25">
      <c r="A5755" s="289" t="s">
        <v>75</v>
      </c>
      <c r="B5755">
        <v>33</v>
      </c>
      <c r="C5755">
        <v>14124</v>
      </c>
      <c r="D5755">
        <v>11</v>
      </c>
      <c r="E5755" s="289" t="s">
        <v>12983</v>
      </c>
      <c r="F5755">
        <v>5015559276</v>
      </c>
      <c r="G5755" s="276">
        <v>45748</v>
      </c>
      <c r="H5755">
        <v>20250325682049</v>
      </c>
      <c r="I5755">
        <v>21.12</v>
      </c>
      <c r="J5755" s="289" t="s">
        <v>324</v>
      </c>
      <c r="K5755" s="289" t="s">
        <v>12984</v>
      </c>
      <c r="L5755" s="289" t="s">
        <v>275</v>
      </c>
      <c r="M5755" s="289" t="s">
        <v>12985</v>
      </c>
      <c r="N5755" s="289" t="s">
        <v>2172</v>
      </c>
      <c r="O5755" s="289" t="s">
        <v>2173</v>
      </c>
      <c r="P5755" s="289" t="str">
        <f>VLOOKUP(CAT_Details[[#This Row],[Delivery Bp Customer Code]],Table6[],2,0)</f>
        <v>OYL1</v>
      </c>
    </row>
    <row r="5756" spans="1:16" x14ac:dyDescent="0.25">
      <c r="A5756" s="289" t="s">
        <v>75</v>
      </c>
      <c r="B5756">
        <v>15</v>
      </c>
      <c r="C5756">
        <v>6390</v>
      </c>
      <c r="D5756">
        <v>7.5</v>
      </c>
      <c r="E5756" s="289" t="s">
        <v>12986</v>
      </c>
      <c r="F5756">
        <v>5015560894</v>
      </c>
      <c r="G5756" s="276">
        <v>45748</v>
      </c>
      <c r="H5756">
        <v>20250325681969</v>
      </c>
      <c r="I5756">
        <v>18</v>
      </c>
      <c r="J5756" s="289" t="s">
        <v>350</v>
      </c>
      <c r="K5756" s="289" t="s">
        <v>12987</v>
      </c>
      <c r="L5756" s="289" t="s">
        <v>275</v>
      </c>
      <c r="M5756" s="289" t="s">
        <v>12988</v>
      </c>
      <c r="N5756" s="289" t="s">
        <v>1631</v>
      </c>
      <c r="O5756" s="289" t="s">
        <v>7849</v>
      </c>
      <c r="P5756" s="289" t="str">
        <f>VLOOKUP(CAT_Details[[#This Row],[Delivery Bp Customer Code]],Table6[],2,0)</f>
        <v>MZ03</v>
      </c>
    </row>
    <row r="5757" spans="1:16" x14ac:dyDescent="0.25">
      <c r="A5757" s="289" t="s">
        <v>75</v>
      </c>
      <c r="B5757">
        <v>2</v>
      </c>
      <c r="C5757">
        <v>600</v>
      </c>
      <c r="D5757">
        <v>0.8</v>
      </c>
      <c r="E5757" s="289" t="s">
        <v>12989</v>
      </c>
      <c r="F5757">
        <v>5015590106</v>
      </c>
      <c r="G5757" s="276">
        <v>45748</v>
      </c>
      <c r="H5757" s="5">
        <v>20250327684063</v>
      </c>
      <c r="I5757">
        <v>1.92</v>
      </c>
      <c r="J5757" s="289" t="s">
        <v>273</v>
      </c>
      <c r="K5757" s="289" t="s">
        <v>12990</v>
      </c>
      <c r="L5757" s="289" t="s">
        <v>275</v>
      </c>
      <c r="M5757" s="289" t="s">
        <v>12991</v>
      </c>
      <c r="N5757" s="289" t="s">
        <v>3563</v>
      </c>
      <c r="O5757" s="289" t="s">
        <v>2173</v>
      </c>
      <c r="P5757" s="289" t="str">
        <f>VLOOKUP(CAT_Details[[#This Row],[Delivery Bp Customer Code]],Table6[],2,0)</f>
        <v>OYL1</v>
      </c>
    </row>
    <row r="5758" spans="1:16" x14ac:dyDescent="0.25">
      <c r="A5758" s="289" t="s">
        <v>874</v>
      </c>
      <c r="B5758">
        <v>15</v>
      </c>
      <c r="C5758">
        <v>2100</v>
      </c>
      <c r="D5758">
        <v>7.17</v>
      </c>
      <c r="E5758" s="289" t="s">
        <v>12992</v>
      </c>
      <c r="F5758">
        <v>5015543613</v>
      </c>
      <c r="G5758" s="276">
        <v>45748</v>
      </c>
      <c r="H5758" s="5">
        <v>20250319677491</v>
      </c>
      <c r="I5758">
        <v>12.041</v>
      </c>
      <c r="J5758" s="289" t="s">
        <v>345</v>
      </c>
      <c r="K5758" s="289" t="s">
        <v>12993</v>
      </c>
      <c r="L5758" s="289" t="s">
        <v>275</v>
      </c>
      <c r="M5758" s="289" t="s">
        <v>12994</v>
      </c>
      <c r="N5758" s="289" t="s">
        <v>427</v>
      </c>
      <c r="O5758" s="289" t="s">
        <v>1014</v>
      </c>
      <c r="P5758" s="289" t="str">
        <f>VLOOKUP(CAT_Details[[#This Row],[Delivery Bp Customer Code]],Table6[],2,0)</f>
        <v>MZ07</v>
      </c>
    </row>
    <row r="5759" spans="1:16" x14ac:dyDescent="0.25">
      <c r="A5759" s="289" t="s">
        <v>941</v>
      </c>
      <c r="B5759">
        <v>3</v>
      </c>
      <c r="C5759">
        <v>900</v>
      </c>
      <c r="D5759">
        <v>5.69</v>
      </c>
      <c r="E5759" s="289" t="s">
        <v>12995</v>
      </c>
      <c r="F5759">
        <v>5015528326</v>
      </c>
      <c r="G5759" s="276">
        <v>45748</v>
      </c>
      <c r="H5759">
        <v>20250318677055</v>
      </c>
      <c r="I5759">
        <v>20.475000000000001</v>
      </c>
      <c r="J5759" s="289" t="s">
        <v>12996</v>
      </c>
      <c r="K5759" s="289" t="s">
        <v>12997</v>
      </c>
      <c r="L5759" s="289" t="s">
        <v>275</v>
      </c>
      <c r="M5759" s="289" t="s">
        <v>12998</v>
      </c>
      <c r="N5759" s="289" t="s">
        <v>12999</v>
      </c>
      <c r="O5759" s="289" t="s">
        <v>945</v>
      </c>
      <c r="P5759" s="289" t="str">
        <f>VLOOKUP(CAT_Details[[#This Row],[Delivery Bp Customer Code]],Table6[],2,0)</f>
        <v>DK-LW01</v>
      </c>
    </row>
    <row r="5760" spans="1:16" x14ac:dyDescent="0.25">
      <c r="A5760" s="289" t="s">
        <v>3771</v>
      </c>
      <c r="B5760">
        <v>2</v>
      </c>
      <c r="C5760">
        <v>124</v>
      </c>
      <c r="D5760">
        <v>0.8</v>
      </c>
      <c r="E5760" s="289" t="s">
        <v>13000</v>
      </c>
      <c r="F5760">
        <v>5015559538</v>
      </c>
      <c r="G5760" s="276">
        <v>45748</v>
      </c>
      <c r="H5760">
        <v>20250324681119</v>
      </c>
      <c r="I5760">
        <v>1.325</v>
      </c>
      <c r="J5760" s="289" t="s">
        <v>350</v>
      </c>
      <c r="K5760" s="289" t="s">
        <v>13001</v>
      </c>
      <c r="L5760" s="289" t="s">
        <v>275</v>
      </c>
      <c r="M5760" s="289" t="s">
        <v>12790</v>
      </c>
      <c r="N5760" s="289" t="s">
        <v>4959</v>
      </c>
      <c r="O5760" s="289" t="s">
        <v>3775</v>
      </c>
      <c r="P5760" s="289">
        <f>VLOOKUP(CAT_Details[[#This Row],[Delivery Bp Customer Code]],Table6[],2,0)</f>
        <v>3401</v>
      </c>
    </row>
    <row r="5761" spans="1:16" x14ac:dyDescent="0.25">
      <c r="A5761" s="289" t="s">
        <v>3329</v>
      </c>
      <c r="B5761">
        <v>1</v>
      </c>
      <c r="C5761">
        <v>194</v>
      </c>
      <c r="D5761">
        <v>0.4</v>
      </c>
      <c r="E5761" s="289" t="s">
        <v>12961</v>
      </c>
      <c r="F5761">
        <v>5015512893</v>
      </c>
      <c r="G5761" s="276">
        <v>45748</v>
      </c>
      <c r="H5761">
        <v>20250318677278</v>
      </c>
      <c r="I5761">
        <v>0.52800000000000002</v>
      </c>
      <c r="J5761" s="289" t="s">
        <v>317</v>
      </c>
      <c r="K5761" s="289" t="s">
        <v>13002</v>
      </c>
      <c r="L5761" s="289" t="s">
        <v>275</v>
      </c>
      <c r="M5761" s="289" t="s">
        <v>12963</v>
      </c>
      <c r="N5761" s="289" t="s">
        <v>320</v>
      </c>
      <c r="O5761" s="289" t="s">
        <v>3332</v>
      </c>
      <c r="P5761" s="289">
        <f>VLOOKUP(CAT_Details[[#This Row],[Delivery Bp Customer Code]],Table6[],2,0)</f>
        <v>3402</v>
      </c>
    </row>
    <row r="5762" spans="1:16" x14ac:dyDescent="0.25">
      <c r="A5762" s="289" t="s">
        <v>3329</v>
      </c>
      <c r="B5762">
        <v>1</v>
      </c>
      <c r="C5762">
        <v>75</v>
      </c>
      <c r="D5762">
        <v>0.2</v>
      </c>
      <c r="E5762" s="289" t="s">
        <v>13003</v>
      </c>
      <c r="F5762">
        <v>5015527975</v>
      </c>
      <c r="G5762" s="276">
        <v>45748</v>
      </c>
      <c r="H5762" s="5">
        <v>20250320678998</v>
      </c>
      <c r="I5762">
        <v>0.48</v>
      </c>
      <c r="J5762" s="289" t="s">
        <v>324</v>
      </c>
      <c r="K5762" s="289" t="s">
        <v>13004</v>
      </c>
      <c r="L5762" s="289" t="s">
        <v>275</v>
      </c>
      <c r="M5762" s="289" t="s">
        <v>12966</v>
      </c>
      <c r="N5762" s="289" t="s">
        <v>375</v>
      </c>
      <c r="O5762" s="289" t="s">
        <v>3332</v>
      </c>
      <c r="P5762" s="289">
        <f>VLOOKUP(CAT_Details[[#This Row],[Delivery Bp Customer Code]],Table6[],2,0)</f>
        <v>3402</v>
      </c>
    </row>
    <row r="5763" spans="1:16" x14ac:dyDescent="0.25">
      <c r="A5763" s="289" t="s">
        <v>3329</v>
      </c>
      <c r="B5763">
        <v>5</v>
      </c>
      <c r="C5763">
        <v>581</v>
      </c>
      <c r="D5763">
        <v>1.8</v>
      </c>
      <c r="E5763" s="289" t="s">
        <v>13005</v>
      </c>
      <c r="F5763">
        <v>5015543502</v>
      </c>
      <c r="G5763" s="276">
        <v>45748</v>
      </c>
      <c r="H5763" s="5">
        <v>20250324680955</v>
      </c>
      <c r="I5763">
        <v>4.08</v>
      </c>
      <c r="J5763" s="289" t="s">
        <v>324</v>
      </c>
      <c r="K5763" s="289" t="s">
        <v>13006</v>
      </c>
      <c r="L5763" s="289" t="s">
        <v>275</v>
      </c>
      <c r="M5763" s="289" t="s">
        <v>12834</v>
      </c>
      <c r="N5763" s="289" t="s">
        <v>616</v>
      </c>
      <c r="O5763" s="289" t="s">
        <v>3332</v>
      </c>
      <c r="P5763" s="289">
        <f>VLOOKUP(CAT_Details[[#This Row],[Delivery Bp Customer Code]],Table6[],2,0)</f>
        <v>3402</v>
      </c>
    </row>
    <row r="5764" spans="1:16" x14ac:dyDescent="0.25">
      <c r="A5764" s="289" t="s">
        <v>3329</v>
      </c>
      <c r="B5764">
        <v>2</v>
      </c>
      <c r="C5764">
        <v>24</v>
      </c>
      <c r="D5764">
        <v>0.08</v>
      </c>
      <c r="E5764" s="289" t="s">
        <v>13007</v>
      </c>
      <c r="F5764">
        <v>5015559560</v>
      </c>
      <c r="G5764" s="276">
        <v>45748</v>
      </c>
      <c r="H5764">
        <v>20250324681179</v>
      </c>
      <c r="I5764">
        <v>1.9E-2</v>
      </c>
      <c r="J5764" s="289" t="s">
        <v>350</v>
      </c>
      <c r="K5764" s="289" t="s">
        <v>13008</v>
      </c>
      <c r="L5764" s="289" t="s">
        <v>275</v>
      </c>
      <c r="M5764" s="289" t="s">
        <v>12790</v>
      </c>
      <c r="N5764" s="289" t="s">
        <v>3809</v>
      </c>
      <c r="O5764" s="289" t="s">
        <v>3332</v>
      </c>
      <c r="P5764" s="289">
        <f>VLOOKUP(CAT_Details[[#This Row],[Delivery Bp Customer Code]],Table6[],2,0)</f>
        <v>3402</v>
      </c>
    </row>
    <row r="5765" spans="1:16" x14ac:dyDescent="0.25">
      <c r="A5765" s="289" t="s">
        <v>3329</v>
      </c>
      <c r="B5765">
        <v>3</v>
      </c>
      <c r="C5765">
        <v>1170</v>
      </c>
      <c r="D5765">
        <v>0.7</v>
      </c>
      <c r="E5765" s="289" t="s">
        <v>13009</v>
      </c>
      <c r="F5765">
        <v>5015559713</v>
      </c>
      <c r="G5765" s="276">
        <v>45748</v>
      </c>
      <c r="H5765">
        <v>20250324681383</v>
      </c>
      <c r="I5765">
        <v>1.008</v>
      </c>
      <c r="J5765" s="289" t="s">
        <v>324</v>
      </c>
      <c r="K5765" s="289" t="s">
        <v>13010</v>
      </c>
      <c r="L5765" s="289" t="s">
        <v>275</v>
      </c>
      <c r="M5765" s="289" t="s">
        <v>12966</v>
      </c>
      <c r="N5765" s="289" t="s">
        <v>453</v>
      </c>
      <c r="O5765" s="289" t="s">
        <v>3332</v>
      </c>
      <c r="P5765" s="289">
        <f>VLOOKUP(CAT_Details[[#This Row],[Delivery Bp Customer Code]],Table6[],2,0)</f>
        <v>3402</v>
      </c>
    </row>
    <row r="5766" spans="1:16" x14ac:dyDescent="0.25">
      <c r="A5766" s="289" t="s">
        <v>3329</v>
      </c>
      <c r="B5766">
        <v>18</v>
      </c>
      <c r="C5766">
        <v>2400</v>
      </c>
      <c r="D5766">
        <v>7.2</v>
      </c>
      <c r="E5766" s="289" t="s">
        <v>13011</v>
      </c>
      <c r="F5766">
        <v>5015560409</v>
      </c>
      <c r="G5766" s="276">
        <v>45748</v>
      </c>
      <c r="H5766">
        <v>20250320679354</v>
      </c>
      <c r="I5766">
        <v>17.28</v>
      </c>
      <c r="J5766" s="289" t="s">
        <v>324</v>
      </c>
      <c r="K5766" s="289" t="s">
        <v>13012</v>
      </c>
      <c r="L5766" s="289" t="s">
        <v>275</v>
      </c>
      <c r="M5766" s="289" t="s">
        <v>12966</v>
      </c>
      <c r="N5766" s="289" t="s">
        <v>3991</v>
      </c>
      <c r="O5766" s="289" t="s">
        <v>3332</v>
      </c>
      <c r="P5766" s="289">
        <f>VLOOKUP(CAT_Details[[#This Row],[Delivery Bp Customer Code]],Table6[],2,0)</f>
        <v>3402</v>
      </c>
    </row>
    <row r="5767" spans="1:16" x14ac:dyDescent="0.25">
      <c r="A5767" s="289" t="s">
        <v>3329</v>
      </c>
      <c r="B5767">
        <v>1</v>
      </c>
      <c r="C5767">
        <v>325</v>
      </c>
      <c r="D5767">
        <v>0.37</v>
      </c>
      <c r="E5767" s="289" t="s">
        <v>13013</v>
      </c>
      <c r="F5767">
        <v>5015560722</v>
      </c>
      <c r="G5767" s="276">
        <v>45748</v>
      </c>
      <c r="H5767">
        <v>20250324681401</v>
      </c>
      <c r="I5767">
        <v>0.61599999999999999</v>
      </c>
      <c r="J5767" s="289" t="s">
        <v>350</v>
      </c>
      <c r="K5767" s="289" t="s">
        <v>13014</v>
      </c>
      <c r="L5767" s="289" t="s">
        <v>275</v>
      </c>
      <c r="M5767" s="289" t="s">
        <v>12790</v>
      </c>
      <c r="N5767" s="289" t="s">
        <v>4425</v>
      </c>
      <c r="O5767" s="289" t="s">
        <v>3332</v>
      </c>
      <c r="P5767" s="289">
        <f>VLOOKUP(CAT_Details[[#This Row],[Delivery Bp Customer Code]],Table6[],2,0)</f>
        <v>3402</v>
      </c>
    </row>
    <row r="5768" spans="1:16" x14ac:dyDescent="0.25">
      <c r="A5768" s="289" t="s">
        <v>3329</v>
      </c>
      <c r="B5768">
        <v>1</v>
      </c>
      <c r="C5768">
        <v>28</v>
      </c>
      <c r="D5768">
        <v>0.2</v>
      </c>
      <c r="E5768" s="289" t="s">
        <v>13015</v>
      </c>
      <c r="F5768">
        <v>5015589961</v>
      </c>
      <c r="G5768" s="276">
        <v>45748</v>
      </c>
      <c r="H5768">
        <v>20250327684780</v>
      </c>
      <c r="I5768">
        <v>0.28799999999999998</v>
      </c>
      <c r="J5768" s="289" t="s">
        <v>302</v>
      </c>
      <c r="K5768" s="289" t="s">
        <v>13016</v>
      </c>
      <c r="L5768" s="289" t="s">
        <v>275</v>
      </c>
      <c r="M5768" s="289" t="s">
        <v>12783</v>
      </c>
      <c r="N5768" s="289" t="s">
        <v>3336</v>
      </c>
      <c r="O5768" s="289" t="s">
        <v>3332</v>
      </c>
      <c r="P5768" s="289">
        <f>VLOOKUP(CAT_Details[[#This Row],[Delivery Bp Customer Code]],Table6[],2,0)</f>
        <v>3402</v>
      </c>
    </row>
    <row r="5769" spans="1:16" x14ac:dyDescent="0.25">
      <c r="A5769" s="289" t="s">
        <v>76</v>
      </c>
      <c r="B5769">
        <v>7</v>
      </c>
      <c r="C5769">
        <v>110</v>
      </c>
      <c r="D5769">
        <v>0.62</v>
      </c>
      <c r="E5769" s="289" t="s">
        <v>13017</v>
      </c>
      <c r="F5769">
        <v>5015559140</v>
      </c>
      <c r="G5769" s="276">
        <v>45748</v>
      </c>
      <c r="H5769">
        <v>20250325682217</v>
      </c>
      <c r="I5769">
        <v>0.48899999999999999</v>
      </c>
      <c r="J5769" s="289" t="s">
        <v>350</v>
      </c>
      <c r="K5769" s="289" t="s">
        <v>13018</v>
      </c>
      <c r="L5769" s="289" t="s">
        <v>275</v>
      </c>
      <c r="M5769" s="289"/>
      <c r="N5769" s="289" t="s">
        <v>378</v>
      </c>
      <c r="O5769" s="289" t="s">
        <v>748</v>
      </c>
      <c r="P5769" s="289" t="str">
        <f>VLOOKUP(CAT_Details[[#This Row],[Delivery Bp Customer Code]],Table6[],2,0)</f>
        <v>No Loc</v>
      </c>
    </row>
    <row r="5770" spans="1:16" x14ac:dyDescent="0.25">
      <c r="A5770" s="289" t="s">
        <v>76</v>
      </c>
      <c r="B5770">
        <v>16</v>
      </c>
      <c r="C5770">
        <v>1358</v>
      </c>
      <c r="D5770">
        <v>4.0999999999999996</v>
      </c>
      <c r="E5770" s="289" t="s">
        <v>13019</v>
      </c>
      <c r="F5770">
        <v>5015559719</v>
      </c>
      <c r="G5770" s="276">
        <v>45748</v>
      </c>
      <c r="H5770">
        <v>20250324680906</v>
      </c>
      <c r="I5770">
        <v>7.8360000000000003</v>
      </c>
      <c r="J5770" s="289" t="s">
        <v>350</v>
      </c>
      <c r="K5770" s="289" t="s">
        <v>13020</v>
      </c>
      <c r="L5770" s="289" t="s">
        <v>275</v>
      </c>
      <c r="M5770" s="289" t="s">
        <v>12969</v>
      </c>
      <c r="N5770" s="289" t="s">
        <v>1166</v>
      </c>
      <c r="O5770" s="289" t="s">
        <v>748</v>
      </c>
      <c r="P5770" s="289" t="str">
        <f>VLOOKUP(CAT_Details[[#This Row],[Delivery Bp Customer Code]],Table6[],2,0)</f>
        <v>No Loc</v>
      </c>
    </row>
    <row r="5771" spans="1:16" x14ac:dyDescent="0.25">
      <c r="A5771" s="289" t="s">
        <v>76</v>
      </c>
      <c r="B5771">
        <v>1</v>
      </c>
      <c r="C5771">
        <v>201</v>
      </c>
      <c r="D5771">
        <v>0.4</v>
      </c>
      <c r="E5771" s="289" t="s">
        <v>13021</v>
      </c>
      <c r="F5771">
        <v>5015559911</v>
      </c>
      <c r="G5771" s="276">
        <v>45748</v>
      </c>
      <c r="H5771">
        <v>20250325681803</v>
      </c>
      <c r="I5771">
        <v>0.97</v>
      </c>
      <c r="J5771" s="289" t="s">
        <v>350</v>
      </c>
      <c r="K5771" s="289" t="s">
        <v>13022</v>
      </c>
      <c r="L5771" s="289" t="s">
        <v>275</v>
      </c>
      <c r="M5771" s="289" t="s">
        <v>12790</v>
      </c>
      <c r="N5771" s="289" t="s">
        <v>690</v>
      </c>
      <c r="O5771" s="289" t="s">
        <v>748</v>
      </c>
      <c r="P5771" s="289" t="str">
        <f>VLOOKUP(CAT_Details[[#This Row],[Delivery Bp Customer Code]],Table6[],2,0)</f>
        <v>No Loc</v>
      </c>
    </row>
    <row r="5772" spans="1:16" x14ac:dyDescent="0.25">
      <c r="A5772" s="289" t="s">
        <v>76</v>
      </c>
      <c r="B5772">
        <v>1</v>
      </c>
      <c r="C5772">
        <v>29.8</v>
      </c>
      <c r="D5772">
        <v>0.4</v>
      </c>
      <c r="E5772" s="289" t="s">
        <v>13023</v>
      </c>
      <c r="F5772">
        <v>5015560268</v>
      </c>
      <c r="G5772" s="276">
        <v>45748</v>
      </c>
      <c r="H5772">
        <v>20250324680860</v>
      </c>
      <c r="I5772">
        <v>0.83499999999999996</v>
      </c>
      <c r="J5772" s="289" t="s">
        <v>350</v>
      </c>
      <c r="K5772" s="289" t="s">
        <v>13024</v>
      </c>
      <c r="L5772" s="289" t="s">
        <v>275</v>
      </c>
      <c r="M5772" s="289" t="s">
        <v>12790</v>
      </c>
      <c r="N5772" s="289" t="s">
        <v>390</v>
      </c>
      <c r="O5772" s="289" t="s">
        <v>748</v>
      </c>
      <c r="P5772" s="289" t="str">
        <f>VLOOKUP(CAT_Details[[#This Row],[Delivery Bp Customer Code]],Table6[],2,0)</f>
        <v>No Loc</v>
      </c>
    </row>
    <row r="5773" spans="1:16" x14ac:dyDescent="0.25">
      <c r="A5773" s="289" t="s">
        <v>285</v>
      </c>
      <c r="B5773">
        <v>4</v>
      </c>
      <c r="C5773">
        <v>475</v>
      </c>
      <c r="D5773">
        <v>1.6</v>
      </c>
      <c r="E5773" s="289" t="s">
        <v>13003</v>
      </c>
      <c r="F5773">
        <v>5015527972</v>
      </c>
      <c r="G5773" s="276">
        <v>45748</v>
      </c>
      <c r="H5773" s="5">
        <v>20250320678997</v>
      </c>
      <c r="I5773">
        <v>3.84</v>
      </c>
      <c r="J5773" s="289" t="s">
        <v>324</v>
      </c>
      <c r="K5773" s="289" t="s">
        <v>13025</v>
      </c>
      <c r="L5773" s="289" t="s">
        <v>275</v>
      </c>
      <c r="M5773" s="289" t="s">
        <v>12966</v>
      </c>
      <c r="N5773" s="289" t="s">
        <v>375</v>
      </c>
      <c r="O5773" s="289" t="s">
        <v>291</v>
      </c>
      <c r="P5773" s="289" t="str">
        <f>VLOOKUP(CAT_Details[[#This Row],[Delivery Bp Customer Code]],Table6[],2,0)</f>
        <v>DX01-L5</v>
      </c>
    </row>
    <row r="5774" spans="1:16" x14ac:dyDescent="0.25">
      <c r="A5774" s="289" t="s">
        <v>285</v>
      </c>
      <c r="B5774">
        <v>1</v>
      </c>
      <c r="C5774">
        <v>2</v>
      </c>
      <c r="D5774">
        <v>0.03</v>
      </c>
      <c r="E5774" s="289" t="s">
        <v>13026</v>
      </c>
      <c r="F5774">
        <v>5015528121</v>
      </c>
      <c r="G5774" s="276">
        <v>45748</v>
      </c>
      <c r="H5774">
        <v>20250320678753</v>
      </c>
      <c r="I5774">
        <v>1.4E-2</v>
      </c>
      <c r="J5774" s="289" t="s">
        <v>438</v>
      </c>
      <c r="K5774" s="289" t="s">
        <v>13027</v>
      </c>
      <c r="L5774" s="289" t="s">
        <v>275</v>
      </c>
      <c r="M5774" s="289" t="s">
        <v>12780</v>
      </c>
      <c r="N5774" s="289" t="s">
        <v>751</v>
      </c>
      <c r="O5774" s="289" t="s">
        <v>291</v>
      </c>
      <c r="P5774" s="289" t="str">
        <f>VLOOKUP(CAT_Details[[#This Row],[Delivery Bp Customer Code]],Table6[],2,0)</f>
        <v>DX01-L5</v>
      </c>
    </row>
    <row r="5775" spans="1:16" x14ac:dyDescent="0.25">
      <c r="A5775" s="289" t="s">
        <v>285</v>
      </c>
      <c r="B5775">
        <v>1</v>
      </c>
      <c r="C5775">
        <v>8</v>
      </c>
      <c r="D5775">
        <v>0.1</v>
      </c>
      <c r="E5775" s="289" t="s">
        <v>13028</v>
      </c>
      <c r="F5775">
        <v>5015528472</v>
      </c>
      <c r="G5775" s="276">
        <v>45748</v>
      </c>
      <c r="H5775">
        <v>20250320678665</v>
      </c>
      <c r="I5775">
        <v>5.5E-2</v>
      </c>
      <c r="J5775" s="289" t="s">
        <v>438</v>
      </c>
      <c r="K5775" s="289" t="s">
        <v>13029</v>
      </c>
      <c r="L5775" s="289" t="s">
        <v>275</v>
      </c>
      <c r="M5775" s="289" t="s">
        <v>12780</v>
      </c>
      <c r="N5775" s="289" t="s">
        <v>11351</v>
      </c>
      <c r="O5775" s="289" t="s">
        <v>291</v>
      </c>
      <c r="P5775" s="289" t="str">
        <f>VLOOKUP(CAT_Details[[#This Row],[Delivery Bp Customer Code]],Table6[],2,0)</f>
        <v>DX01-L5</v>
      </c>
    </row>
    <row r="5776" spans="1:16" x14ac:dyDescent="0.25">
      <c r="A5776" s="289" t="s">
        <v>285</v>
      </c>
      <c r="B5776">
        <v>12</v>
      </c>
      <c r="C5776">
        <v>3600</v>
      </c>
      <c r="D5776">
        <v>2.77</v>
      </c>
      <c r="E5776" s="289" t="s">
        <v>13030</v>
      </c>
      <c r="F5776">
        <v>5015529262</v>
      </c>
      <c r="G5776" s="276">
        <v>45748</v>
      </c>
      <c r="H5776">
        <v>20250321679736</v>
      </c>
      <c r="I5776">
        <v>4.641</v>
      </c>
      <c r="J5776" s="289" t="s">
        <v>294</v>
      </c>
      <c r="K5776" s="289" t="s">
        <v>13031</v>
      </c>
      <c r="L5776" s="289" t="s">
        <v>275</v>
      </c>
      <c r="M5776" s="289" t="s">
        <v>13032</v>
      </c>
      <c r="N5776" s="289" t="s">
        <v>394</v>
      </c>
      <c r="O5776" s="289" t="s">
        <v>291</v>
      </c>
      <c r="P5776" s="289" t="str">
        <f>VLOOKUP(CAT_Details[[#This Row],[Delivery Bp Customer Code]],Table6[],2,0)</f>
        <v>DX01-L5</v>
      </c>
    </row>
    <row r="5777" spans="1:16" x14ac:dyDescent="0.25">
      <c r="A5777" s="289" t="s">
        <v>285</v>
      </c>
      <c r="B5777">
        <v>7</v>
      </c>
      <c r="C5777">
        <v>10350</v>
      </c>
      <c r="D5777">
        <v>2.8</v>
      </c>
      <c r="E5777" s="289" t="s">
        <v>13033</v>
      </c>
      <c r="F5777">
        <v>5015543229</v>
      </c>
      <c r="G5777" s="276">
        <v>45748</v>
      </c>
      <c r="H5777">
        <v>20250321679750</v>
      </c>
      <c r="I5777">
        <v>4.032</v>
      </c>
      <c r="J5777" s="289" t="s">
        <v>324</v>
      </c>
      <c r="K5777" s="289" t="s">
        <v>13034</v>
      </c>
      <c r="L5777" s="289" t="s">
        <v>275</v>
      </c>
      <c r="M5777" s="289" t="s">
        <v>11452</v>
      </c>
      <c r="N5777" s="289" t="s">
        <v>333</v>
      </c>
      <c r="O5777" s="289" t="s">
        <v>291</v>
      </c>
      <c r="P5777" s="289" t="str">
        <f>VLOOKUP(CAT_Details[[#This Row],[Delivery Bp Customer Code]],Table6[],2,0)</f>
        <v>DX01-L5</v>
      </c>
    </row>
    <row r="5778" spans="1:16" x14ac:dyDescent="0.25">
      <c r="A5778" s="289" t="s">
        <v>285</v>
      </c>
      <c r="B5778">
        <v>30</v>
      </c>
      <c r="C5778">
        <v>12800</v>
      </c>
      <c r="D5778">
        <v>13.6</v>
      </c>
      <c r="E5778" s="289" t="s">
        <v>13035</v>
      </c>
      <c r="F5778">
        <v>5015543384</v>
      </c>
      <c r="G5778" s="276">
        <v>45748</v>
      </c>
      <c r="H5778" s="5">
        <v>20250321679739</v>
      </c>
      <c r="I5778">
        <v>36</v>
      </c>
      <c r="J5778" s="289" t="s">
        <v>287</v>
      </c>
      <c r="K5778" s="289" t="s">
        <v>13036</v>
      </c>
      <c r="L5778" s="289" t="s">
        <v>275</v>
      </c>
      <c r="M5778" s="289" t="s">
        <v>12908</v>
      </c>
      <c r="N5778" s="289" t="s">
        <v>889</v>
      </c>
      <c r="O5778" s="289" t="s">
        <v>291</v>
      </c>
      <c r="P5778" s="289" t="str">
        <f>VLOOKUP(CAT_Details[[#This Row],[Delivery Bp Customer Code]],Table6[],2,0)</f>
        <v>DX01-L5</v>
      </c>
    </row>
    <row r="5779" spans="1:16" x14ac:dyDescent="0.25">
      <c r="A5779" s="289" t="s">
        <v>285</v>
      </c>
      <c r="B5779">
        <v>17</v>
      </c>
      <c r="C5779">
        <v>3383</v>
      </c>
      <c r="D5779">
        <v>8.2899999999999991</v>
      </c>
      <c r="E5779" s="289" t="s">
        <v>13037</v>
      </c>
      <c r="F5779">
        <v>5015544223</v>
      </c>
      <c r="G5779" s="276">
        <v>45748</v>
      </c>
      <c r="H5779">
        <v>20250324681101</v>
      </c>
      <c r="I5779">
        <v>17.901</v>
      </c>
      <c r="J5779" s="289" t="s">
        <v>345</v>
      </c>
      <c r="K5779" s="289" t="s">
        <v>13038</v>
      </c>
      <c r="L5779" s="289" t="s">
        <v>275</v>
      </c>
      <c r="M5779" s="289" t="s">
        <v>12994</v>
      </c>
      <c r="N5779" s="289" t="s">
        <v>415</v>
      </c>
      <c r="O5779" s="289" t="s">
        <v>291</v>
      </c>
      <c r="P5779" s="289" t="str">
        <f>VLOOKUP(CAT_Details[[#This Row],[Delivery Bp Customer Code]],Table6[],2,0)</f>
        <v>DX01-L5</v>
      </c>
    </row>
    <row r="5780" spans="1:16" x14ac:dyDescent="0.25">
      <c r="A5780" s="289" t="s">
        <v>285</v>
      </c>
      <c r="B5780">
        <v>2</v>
      </c>
      <c r="C5780">
        <v>199.16</v>
      </c>
      <c r="D5780">
        <v>0.55000000000000004</v>
      </c>
      <c r="E5780" s="289" t="s">
        <v>13039</v>
      </c>
      <c r="F5780">
        <v>5015559062</v>
      </c>
      <c r="G5780" s="276">
        <v>45748</v>
      </c>
      <c r="H5780">
        <v>20250325682135</v>
      </c>
      <c r="I5780">
        <v>1.202</v>
      </c>
      <c r="J5780" s="289" t="s">
        <v>350</v>
      </c>
      <c r="K5780" s="289" t="s">
        <v>13040</v>
      </c>
      <c r="L5780" s="289" t="s">
        <v>275</v>
      </c>
      <c r="M5780" s="289" t="s">
        <v>12858</v>
      </c>
      <c r="N5780" s="289" t="s">
        <v>366</v>
      </c>
      <c r="O5780" s="289" t="s">
        <v>291</v>
      </c>
      <c r="P5780" s="289" t="str">
        <f>VLOOKUP(CAT_Details[[#This Row],[Delivery Bp Customer Code]],Table6[],2,0)</f>
        <v>DX01-L5</v>
      </c>
    </row>
    <row r="5781" spans="1:16" x14ac:dyDescent="0.25">
      <c r="A5781" s="289" t="s">
        <v>285</v>
      </c>
      <c r="B5781">
        <v>4</v>
      </c>
      <c r="C5781">
        <v>251</v>
      </c>
      <c r="D5781">
        <v>1.23</v>
      </c>
      <c r="E5781" s="289" t="s">
        <v>13017</v>
      </c>
      <c r="F5781">
        <v>5015559138</v>
      </c>
      <c r="G5781" s="276">
        <v>45748</v>
      </c>
      <c r="H5781">
        <v>20250325682247</v>
      </c>
      <c r="I5781">
        <v>2.0249999999999999</v>
      </c>
      <c r="J5781" s="289" t="s">
        <v>350</v>
      </c>
      <c r="K5781" s="289" t="s">
        <v>13041</v>
      </c>
      <c r="L5781" s="289" t="s">
        <v>275</v>
      </c>
      <c r="M5781" s="289"/>
      <c r="N5781" s="289" t="s">
        <v>378</v>
      </c>
      <c r="O5781" s="289" t="s">
        <v>291</v>
      </c>
      <c r="P5781" s="289" t="str">
        <f>VLOOKUP(CAT_Details[[#This Row],[Delivery Bp Customer Code]],Table6[],2,0)</f>
        <v>DX01-L5</v>
      </c>
    </row>
    <row r="5782" spans="1:16" x14ac:dyDescent="0.25">
      <c r="A5782" s="289" t="s">
        <v>285</v>
      </c>
      <c r="B5782">
        <v>2</v>
      </c>
      <c r="C5782">
        <v>311</v>
      </c>
      <c r="D5782">
        <v>0.6</v>
      </c>
      <c r="E5782" s="289" t="s">
        <v>13042</v>
      </c>
      <c r="F5782">
        <v>5015559196</v>
      </c>
      <c r="G5782" s="276">
        <v>45748</v>
      </c>
      <c r="H5782">
        <v>20250324681391</v>
      </c>
      <c r="I5782">
        <v>1.248</v>
      </c>
      <c r="J5782" s="289" t="s">
        <v>280</v>
      </c>
      <c r="K5782" s="289" t="s">
        <v>13043</v>
      </c>
      <c r="L5782" s="289" t="s">
        <v>275</v>
      </c>
      <c r="M5782" s="289" t="s">
        <v>13044</v>
      </c>
      <c r="N5782" s="289" t="s">
        <v>424</v>
      </c>
      <c r="O5782" s="289" t="s">
        <v>291</v>
      </c>
      <c r="P5782" s="289" t="str">
        <f>VLOOKUP(CAT_Details[[#This Row],[Delivery Bp Customer Code]],Table6[],2,0)</f>
        <v>DX01-L5</v>
      </c>
    </row>
    <row r="5783" spans="1:16" x14ac:dyDescent="0.25">
      <c r="A5783" s="289" t="s">
        <v>285</v>
      </c>
      <c r="B5783">
        <v>6</v>
      </c>
      <c r="C5783">
        <v>396</v>
      </c>
      <c r="D5783">
        <v>1.6</v>
      </c>
      <c r="E5783" s="289" t="s">
        <v>13045</v>
      </c>
      <c r="F5783">
        <v>5015559317</v>
      </c>
      <c r="G5783" s="276">
        <v>45748</v>
      </c>
      <c r="H5783" s="5">
        <v>20250325682052</v>
      </c>
      <c r="I5783">
        <v>3.3119999999999998</v>
      </c>
      <c r="J5783" s="289" t="s">
        <v>350</v>
      </c>
      <c r="K5783" s="289" t="s">
        <v>13046</v>
      </c>
      <c r="L5783" s="289" t="s">
        <v>275</v>
      </c>
      <c r="M5783" s="289" t="s">
        <v>12790</v>
      </c>
      <c r="N5783" s="289" t="s">
        <v>430</v>
      </c>
      <c r="O5783" s="289" t="s">
        <v>291</v>
      </c>
      <c r="P5783" s="289" t="str">
        <f>VLOOKUP(CAT_Details[[#This Row],[Delivery Bp Customer Code]],Table6[],2,0)</f>
        <v>DX01-L5</v>
      </c>
    </row>
    <row r="5784" spans="1:16" x14ac:dyDescent="0.25">
      <c r="A5784" s="289" t="s">
        <v>285</v>
      </c>
      <c r="B5784">
        <v>1</v>
      </c>
      <c r="C5784">
        <v>188</v>
      </c>
      <c r="D5784">
        <v>0.34</v>
      </c>
      <c r="E5784" s="289" t="s">
        <v>13047</v>
      </c>
      <c r="F5784">
        <v>5015559417</v>
      </c>
      <c r="G5784" s="276">
        <v>45748</v>
      </c>
      <c r="H5784">
        <v>20250325681878</v>
      </c>
      <c r="I5784">
        <v>0.36</v>
      </c>
      <c r="J5784" s="289" t="s">
        <v>350</v>
      </c>
      <c r="K5784" s="289" t="s">
        <v>13048</v>
      </c>
      <c r="L5784" s="289" t="s">
        <v>275</v>
      </c>
      <c r="M5784" s="289" t="s">
        <v>12790</v>
      </c>
      <c r="N5784" s="289" t="s">
        <v>901</v>
      </c>
      <c r="O5784" s="289" t="s">
        <v>291</v>
      </c>
      <c r="P5784" s="289" t="str">
        <f>VLOOKUP(CAT_Details[[#This Row],[Delivery Bp Customer Code]],Table6[],2,0)</f>
        <v>DX01-L5</v>
      </c>
    </row>
    <row r="5785" spans="1:16" x14ac:dyDescent="0.25">
      <c r="A5785" s="289" t="s">
        <v>285</v>
      </c>
      <c r="B5785">
        <v>70</v>
      </c>
      <c r="C5785">
        <v>4564</v>
      </c>
      <c r="D5785">
        <v>13.6</v>
      </c>
      <c r="E5785" s="289" t="s">
        <v>13049</v>
      </c>
      <c r="F5785">
        <v>5015560367</v>
      </c>
      <c r="G5785" s="276">
        <v>45748</v>
      </c>
      <c r="H5785" s="5">
        <v>20250325681932</v>
      </c>
      <c r="I5785">
        <v>40.991999999999997</v>
      </c>
      <c r="J5785" s="289" t="s">
        <v>350</v>
      </c>
      <c r="K5785" s="289" t="s">
        <v>13050</v>
      </c>
      <c r="L5785" s="289" t="s">
        <v>275</v>
      </c>
      <c r="M5785" s="289" t="s">
        <v>12988</v>
      </c>
      <c r="N5785" s="289" t="s">
        <v>12700</v>
      </c>
      <c r="O5785" s="289" t="s">
        <v>291</v>
      </c>
      <c r="P5785" s="289" t="str">
        <f>VLOOKUP(CAT_Details[[#This Row],[Delivery Bp Customer Code]],Table6[],2,0)</f>
        <v>DX01-L5</v>
      </c>
    </row>
    <row r="5786" spans="1:16" x14ac:dyDescent="0.25">
      <c r="A5786" s="289" t="s">
        <v>285</v>
      </c>
      <c r="B5786">
        <v>38</v>
      </c>
      <c r="C5786">
        <v>1962.8</v>
      </c>
      <c r="D5786">
        <v>11.2</v>
      </c>
      <c r="E5786" s="289" t="s">
        <v>13051</v>
      </c>
      <c r="F5786">
        <v>5015560539</v>
      </c>
      <c r="G5786" s="276">
        <v>45748</v>
      </c>
      <c r="H5786">
        <v>20250324680864</v>
      </c>
      <c r="I5786">
        <v>22.138000000000002</v>
      </c>
      <c r="J5786" s="289" t="s">
        <v>350</v>
      </c>
      <c r="K5786" s="289" t="s">
        <v>13052</v>
      </c>
      <c r="L5786" s="289" t="s">
        <v>275</v>
      </c>
      <c r="M5786" s="289" t="s">
        <v>12790</v>
      </c>
      <c r="N5786" s="289" t="s">
        <v>390</v>
      </c>
      <c r="O5786" s="289" t="s">
        <v>291</v>
      </c>
      <c r="P5786" s="289" t="str">
        <f>VLOOKUP(CAT_Details[[#This Row],[Delivery Bp Customer Code]],Table6[],2,0)</f>
        <v>DX01-L5</v>
      </c>
    </row>
    <row r="5787" spans="1:16" x14ac:dyDescent="0.25">
      <c r="A5787" s="289" t="s">
        <v>285</v>
      </c>
      <c r="B5787">
        <v>2</v>
      </c>
      <c r="C5787">
        <v>292</v>
      </c>
      <c r="D5787">
        <v>0.6</v>
      </c>
      <c r="E5787" s="289" t="s">
        <v>13053</v>
      </c>
      <c r="F5787">
        <v>5015560866</v>
      </c>
      <c r="G5787" s="276">
        <v>45748</v>
      </c>
      <c r="H5787">
        <v>20250325682158</v>
      </c>
      <c r="I5787">
        <v>1.008</v>
      </c>
      <c r="J5787" s="289" t="s">
        <v>350</v>
      </c>
      <c r="K5787" s="289" t="s">
        <v>13054</v>
      </c>
      <c r="L5787" s="289" t="s">
        <v>275</v>
      </c>
      <c r="M5787" s="289" t="s">
        <v>12790</v>
      </c>
      <c r="N5787" s="289" t="s">
        <v>407</v>
      </c>
      <c r="O5787" s="289" t="s">
        <v>291</v>
      </c>
      <c r="P5787" s="289" t="str">
        <f>VLOOKUP(CAT_Details[[#This Row],[Delivery Bp Customer Code]],Table6[],2,0)</f>
        <v>DX01-L5</v>
      </c>
    </row>
    <row r="5788" spans="1:16" x14ac:dyDescent="0.25">
      <c r="A5788" s="289" t="s">
        <v>285</v>
      </c>
      <c r="B5788">
        <v>12</v>
      </c>
      <c r="C5788">
        <v>1147.3599999999999</v>
      </c>
      <c r="D5788">
        <v>4.5599999999999996</v>
      </c>
      <c r="E5788" s="289" t="s">
        <v>13055</v>
      </c>
      <c r="F5788">
        <v>5015560945</v>
      </c>
      <c r="G5788" s="276">
        <v>45748</v>
      </c>
      <c r="H5788" s="5">
        <v>20250325681954</v>
      </c>
      <c r="I5788">
        <v>8.3840000000000003</v>
      </c>
      <c r="J5788" s="289" t="s">
        <v>287</v>
      </c>
      <c r="K5788" s="289" t="s">
        <v>13056</v>
      </c>
      <c r="L5788" s="289" t="s">
        <v>275</v>
      </c>
      <c r="M5788" s="289" t="s">
        <v>12908</v>
      </c>
      <c r="N5788" s="289" t="s">
        <v>1198</v>
      </c>
      <c r="O5788" s="289" t="s">
        <v>291</v>
      </c>
      <c r="P5788" s="289" t="str">
        <f>VLOOKUP(CAT_Details[[#This Row],[Delivery Bp Customer Code]],Table6[],2,0)</f>
        <v>DX01-L5</v>
      </c>
    </row>
    <row r="5789" spans="1:16" x14ac:dyDescent="0.25">
      <c r="A5789" s="289" t="s">
        <v>285</v>
      </c>
      <c r="B5789">
        <v>7</v>
      </c>
      <c r="C5789">
        <v>110</v>
      </c>
      <c r="D5789">
        <v>0.53</v>
      </c>
      <c r="E5789" s="289" t="s">
        <v>13057</v>
      </c>
      <c r="F5789">
        <v>5015567835</v>
      </c>
      <c r="G5789" s="276">
        <v>45748</v>
      </c>
      <c r="H5789">
        <v>20250327684151</v>
      </c>
      <c r="I5789">
        <v>0.58099999999999996</v>
      </c>
      <c r="J5789" s="289" t="s">
        <v>350</v>
      </c>
      <c r="K5789" s="289" t="s">
        <v>13058</v>
      </c>
      <c r="L5789" s="289" t="s">
        <v>275</v>
      </c>
      <c r="M5789" s="289" t="s">
        <v>13059</v>
      </c>
      <c r="N5789" s="289" t="s">
        <v>378</v>
      </c>
      <c r="O5789" s="289" t="s">
        <v>525</v>
      </c>
      <c r="P5789" s="289" t="str">
        <f>VLOOKUP(CAT_Details[[#This Row],[Delivery Bp Customer Code]],Table6[],2,0)</f>
        <v>No Loc</v>
      </c>
    </row>
    <row r="5790" spans="1:16" x14ac:dyDescent="0.25">
      <c r="A5790" s="289" t="s">
        <v>272</v>
      </c>
      <c r="B5790">
        <v>4</v>
      </c>
      <c r="C5790">
        <v>488</v>
      </c>
      <c r="D5790">
        <v>0.8</v>
      </c>
      <c r="E5790" s="289" t="s">
        <v>13060</v>
      </c>
      <c r="F5790">
        <v>5015528636</v>
      </c>
      <c r="G5790" s="276">
        <v>45748</v>
      </c>
      <c r="H5790">
        <v>20250320679312</v>
      </c>
      <c r="I5790">
        <v>1.536</v>
      </c>
      <c r="J5790" s="289" t="s">
        <v>438</v>
      </c>
      <c r="K5790" s="289" t="s">
        <v>13061</v>
      </c>
      <c r="L5790" s="289" t="s">
        <v>275</v>
      </c>
      <c r="M5790" s="289" t="s">
        <v>12780</v>
      </c>
      <c r="N5790" s="289" t="s">
        <v>440</v>
      </c>
      <c r="O5790" s="289" t="s">
        <v>277</v>
      </c>
      <c r="P5790" s="289" t="str">
        <f>VLOOKUP(CAT_Details[[#This Row],[Delivery Bp Customer Code]],Table6[],2,0)</f>
        <v>U2-L5</v>
      </c>
    </row>
    <row r="5791" spans="1:16" x14ac:dyDescent="0.25">
      <c r="A5791" s="289" t="s">
        <v>272</v>
      </c>
      <c r="B5791">
        <v>13</v>
      </c>
      <c r="C5791">
        <v>2190</v>
      </c>
      <c r="D5791">
        <v>2.2799999999999998</v>
      </c>
      <c r="E5791" s="289" t="s">
        <v>13009</v>
      </c>
      <c r="F5791">
        <v>5015559712</v>
      </c>
      <c r="G5791" s="276">
        <v>45748</v>
      </c>
      <c r="H5791">
        <v>20250324681382</v>
      </c>
      <c r="I5791">
        <v>3.2759999999999998</v>
      </c>
      <c r="J5791" s="289" t="s">
        <v>324</v>
      </c>
      <c r="K5791" s="289" t="s">
        <v>13062</v>
      </c>
      <c r="L5791" s="289" t="s">
        <v>275</v>
      </c>
      <c r="M5791" s="289" t="s">
        <v>12966</v>
      </c>
      <c r="N5791" s="289" t="s">
        <v>453</v>
      </c>
      <c r="O5791" s="289" t="s">
        <v>277</v>
      </c>
      <c r="P5791" s="289" t="str">
        <f>VLOOKUP(CAT_Details[[#This Row],[Delivery Bp Customer Code]],Table6[],2,0)</f>
        <v>U2-L5</v>
      </c>
    </row>
    <row r="5792" spans="1:16" x14ac:dyDescent="0.25">
      <c r="A5792" s="289" t="s">
        <v>272</v>
      </c>
      <c r="B5792">
        <v>18</v>
      </c>
      <c r="C5792">
        <v>1042.92</v>
      </c>
      <c r="D5792">
        <v>7.2</v>
      </c>
      <c r="E5792" s="289" t="s">
        <v>13063</v>
      </c>
      <c r="F5792">
        <v>5015560971</v>
      </c>
      <c r="G5792" s="276">
        <v>45748</v>
      </c>
      <c r="H5792">
        <v>20250324681152</v>
      </c>
      <c r="I5792">
        <v>13.132999999999999</v>
      </c>
      <c r="J5792" s="289" t="s">
        <v>350</v>
      </c>
      <c r="K5792" s="289" t="s">
        <v>13064</v>
      </c>
      <c r="L5792" s="289" t="s">
        <v>275</v>
      </c>
      <c r="M5792" s="289" t="s">
        <v>12969</v>
      </c>
      <c r="N5792" s="289" t="s">
        <v>462</v>
      </c>
      <c r="O5792" s="289" t="s">
        <v>277</v>
      </c>
      <c r="P5792" s="289" t="str">
        <f>VLOOKUP(CAT_Details[[#This Row],[Delivery Bp Customer Code]],Table6[],2,0)</f>
        <v>U2-L5</v>
      </c>
    </row>
    <row r="5793" spans="1:16" x14ac:dyDescent="0.25">
      <c r="A5793" s="289" t="s">
        <v>272</v>
      </c>
      <c r="B5793">
        <v>13</v>
      </c>
      <c r="C5793">
        <v>650</v>
      </c>
      <c r="D5793">
        <v>6.87</v>
      </c>
      <c r="E5793" s="289" t="s">
        <v>13065</v>
      </c>
      <c r="F5793">
        <v>5015590026</v>
      </c>
      <c r="G5793" s="276">
        <v>45748</v>
      </c>
      <c r="H5793">
        <v>20250327684436</v>
      </c>
      <c r="I5793">
        <v>15.253</v>
      </c>
      <c r="J5793" s="289" t="s">
        <v>273</v>
      </c>
      <c r="K5793" s="289" t="s">
        <v>13066</v>
      </c>
      <c r="L5793" s="289" t="s">
        <v>275</v>
      </c>
      <c r="M5793" s="289" t="s">
        <v>12991</v>
      </c>
      <c r="N5793" s="289" t="s">
        <v>1240</v>
      </c>
      <c r="O5793" s="289" t="s">
        <v>277</v>
      </c>
      <c r="P5793" s="289" t="str">
        <f>VLOOKUP(CAT_Details[[#This Row],[Delivery Bp Customer Code]],Table6[],2,0)</f>
        <v>U2-L5</v>
      </c>
    </row>
    <row r="5794" spans="1:16" x14ac:dyDescent="0.25">
      <c r="A5794" s="289" t="s">
        <v>4794</v>
      </c>
      <c r="B5794">
        <v>4</v>
      </c>
      <c r="C5794">
        <v>922</v>
      </c>
      <c r="D5794">
        <v>1.6</v>
      </c>
      <c r="E5794" s="289" t="s">
        <v>13067</v>
      </c>
      <c r="F5794">
        <v>5015559788</v>
      </c>
      <c r="G5794" s="276">
        <v>45748</v>
      </c>
      <c r="H5794">
        <v>20250324681390</v>
      </c>
      <c r="I5794">
        <v>2.871</v>
      </c>
      <c r="J5794" s="289" t="s">
        <v>350</v>
      </c>
      <c r="K5794" s="289" t="s">
        <v>13068</v>
      </c>
      <c r="L5794" s="289" t="s">
        <v>275</v>
      </c>
      <c r="M5794" s="289" t="s">
        <v>12969</v>
      </c>
      <c r="N5794" s="289" t="s">
        <v>5251</v>
      </c>
      <c r="O5794" s="289" t="s">
        <v>4798</v>
      </c>
      <c r="P5794" s="289" t="str">
        <f>VLOOKUP(CAT_Details[[#This Row],[Delivery Bp Customer Code]],Table6[],2,0)</f>
        <v>MY02</v>
      </c>
    </row>
    <row r="5795" spans="1:16" x14ac:dyDescent="0.25">
      <c r="A5795" s="289" t="s">
        <v>4794</v>
      </c>
      <c r="B5795">
        <v>5</v>
      </c>
      <c r="C5795">
        <v>1176</v>
      </c>
      <c r="D5795">
        <v>2</v>
      </c>
      <c r="E5795" s="289" t="s">
        <v>13067</v>
      </c>
      <c r="F5795">
        <v>5015559789</v>
      </c>
      <c r="G5795" s="276">
        <v>45748</v>
      </c>
      <c r="H5795">
        <v>20250324680939</v>
      </c>
      <c r="I5795">
        <v>3.0249999999999999</v>
      </c>
      <c r="J5795" s="289" t="s">
        <v>350</v>
      </c>
      <c r="K5795" s="289" t="s">
        <v>13069</v>
      </c>
      <c r="L5795" s="289" t="s">
        <v>275</v>
      </c>
      <c r="M5795" s="289" t="s">
        <v>12969</v>
      </c>
      <c r="N5795" s="289" t="s">
        <v>5251</v>
      </c>
      <c r="O5795" s="289" t="s">
        <v>4798</v>
      </c>
      <c r="P5795" s="289" t="str">
        <f>VLOOKUP(CAT_Details[[#This Row],[Delivery Bp Customer Code]],Table6[],2,0)</f>
        <v>MY02</v>
      </c>
    </row>
    <row r="5796" spans="1:16" x14ac:dyDescent="0.25">
      <c r="A5796" s="289" t="s">
        <v>4794</v>
      </c>
      <c r="B5796">
        <v>1</v>
      </c>
      <c r="C5796">
        <v>17.3</v>
      </c>
      <c r="D5796">
        <v>0.08</v>
      </c>
      <c r="E5796" s="289" t="s">
        <v>13067</v>
      </c>
      <c r="F5796">
        <v>5015559790</v>
      </c>
      <c r="G5796" s="276">
        <v>45748</v>
      </c>
      <c r="H5796">
        <v>20250324680926</v>
      </c>
      <c r="I5796">
        <v>8.5999999999999993E-2</v>
      </c>
      <c r="J5796" s="289" t="s">
        <v>350</v>
      </c>
      <c r="K5796" s="289" t="s">
        <v>13070</v>
      </c>
      <c r="L5796" s="289" t="s">
        <v>275</v>
      </c>
      <c r="M5796" s="289" t="s">
        <v>12969</v>
      </c>
      <c r="N5796" s="289" t="s">
        <v>5251</v>
      </c>
      <c r="O5796" s="289" t="s">
        <v>4798</v>
      </c>
      <c r="P5796" s="289" t="str">
        <f>VLOOKUP(CAT_Details[[#This Row],[Delivery Bp Customer Code]],Table6[],2,0)</f>
        <v>MY02</v>
      </c>
    </row>
    <row r="5797" spans="1:16" x14ac:dyDescent="0.25">
      <c r="A5797" s="289" t="s">
        <v>4794</v>
      </c>
      <c r="B5797">
        <v>8</v>
      </c>
      <c r="C5797">
        <v>2080</v>
      </c>
      <c r="D5797">
        <v>3.2</v>
      </c>
      <c r="E5797" s="289" t="s">
        <v>13071</v>
      </c>
      <c r="F5797">
        <v>5015560959</v>
      </c>
      <c r="G5797" s="276">
        <v>45748</v>
      </c>
      <c r="H5797">
        <v>20250325681814</v>
      </c>
      <c r="I5797">
        <v>3.84</v>
      </c>
      <c r="J5797" s="289" t="s">
        <v>350</v>
      </c>
      <c r="K5797" s="289" t="s">
        <v>13072</v>
      </c>
      <c r="L5797" s="289" t="s">
        <v>275</v>
      </c>
      <c r="M5797" s="289" t="s">
        <v>12969</v>
      </c>
      <c r="N5797" s="289" t="s">
        <v>948</v>
      </c>
      <c r="O5797" s="289" t="s">
        <v>4798</v>
      </c>
      <c r="P5797" s="289" t="str">
        <f>VLOOKUP(CAT_Details[[#This Row],[Delivery Bp Customer Code]],Table6[],2,0)</f>
        <v>MY02</v>
      </c>
    </row>
    <row r="5798" spans="1:16" x14ac:dyDescent="0.25">
      <c r="A5798" s="289" t="s">
        <v>278</v>
      </c>
      <c r="B5798">
        <v>2</v>
      </c>
      <c r="C5798">
        <v>1100</v>
      </c>
      <c r="D5798">
        <v>0.8</v>
      </c>
      <c r="E5798" s="289" t="s">
        <v>13073</v>
      </c>
      <c r="F5798">
        <v>5015559344</v>
      </c>
      <c r="G5798" s="276">
        <v>45749</v>
      </c>
      <c r="H5798">
        <v>20250325682496</v>
      </c>
      <c r="I5798">
        <v>1.1519999999999999</v>
      </c>
      <c r="J5798" s="289" t="s">
        <v>324</v>
      </c>
      <c r="K5798" s="289" t="s">
        <v>13074</v>
      </c>
      <c r="L5798" s="289" t="s">
        <v>275</v>
      </c>
      <c r="M5798" s="289" t="s">
        <v>12834</v>
      </c>
      <c r="N5798" s="289" t="s">
        <v>333</v>
      </c>
      <c r="O5798" s="289" t="s">
        <v>498</v>
      </c>
      <c r="P5798" s="289" t="str">
        <f>VLOOKUP(CAT_Details[[#This Row],[Delivery Bp Customer Code]],Table6[],2,0)</f>
        <v>DK-BM01</v>
      </c>
    </row>
    <row r="5799" spans="1:16" x14ac:dyDescent="0.25">
      <c r="A5799" s="289" t="s">
        <v>278</v>
      </c>
      <c r="B5799">
        <v>12</v>
      </c>
      <c r="C5799">
        <v>3840</v>
      </c>
      <c r="D5799">
        <v>2.4</v>
      </c>
      <c r="E5799" s="289" t="s">
        <v>13075</v>
      </c>
      <c r="F5799">
        <v>5015560919</v>
      </c>
      <c r="G5799" s="276">
        <v>45749</v>
      </c>
      <c r="H5799" s="5">
        <v>20250325681926</v>
      </c>
      <c r="I5799">
        <v>2.88</v>
      </c>
      <c r="J5799" s="289" t="s">
        <v>324</v>
      </c>
      <c r="K5799" s="289" t="s">
        <v>13076</v>
      </c>
      <c r="L5799" s="289" t="s">
        <v>275</v>
      </c>
      <c r="M5799" s="289" t="s">
        <v>12834</v>
      </c>
      <c r="N5799" s="289" t="s">
        <v>336</v>
      </c>
      <c r="O5799" s="289" t="s">
        <v>498</v>
      </c>
      <c r="P5799" s="289" t="str">
        <f>VLOOKUP(CAT_Details[[#This Row],[Delivery Bp Customer Code]],Table6[],2,0)</f>
        <v>DK-BM01</v>
      </c>
    </row>
    <row r="5800" spans="1:16" x14ac:dyDescent="0.25">
      <c r="A5800" s="289" t="s">
        <v>278</v>
      </c>
      <c r="B5800">
        <v>9</v>
      </c>
      <c r="C5800">
        <v>3147.03</v>
      </c>
      <c r="D5800">
        <v>3.6</v>
      </c>
      <c r="E5800" s="289" t="s">
        <v>13077</v>
      </c>
      <c r="F5800">
        <v>5015574821</v>
      </c>
      <c r="G5800" s="276">
        <v>45749</v>
      </c>
      <c r="H5800" s="5">
        <v>20250324681243</v>
      </c>
      <c r="I5800">
        <v>4.32</v>
      </c>
      <c r="J5800" s="289" t="s">
        <v>280</v>
      </c>
      <c r="K5800" s="289" t="s">
        <v>13078</v>
      </c>
      <c r="L5800" s="289" t="s">
        <v>275</v>
      </c>
      <c r="M5800" s="289" t="s">
        <v>13079</v>
      </c>
      <c r="N5800" s="289" t="s">
        <v>643</v>
      </c>
      <c r="O5800" s="289" t="s">
        <v>498</v>
      </c>
      <c r="P5800" s="289" t="str">
        <f>VLOOKUP(CAT_Details[[#This Row],[Delivery Bp Customer Code]],Table6[],2,0)</f>
        <v>DK-BM01</v>
      </c>
    </row>
    <row r="5801" spans="1:16" x14ac:dyDescent="0.25">
      <c r="A5801" s="289" t="s">
        <v>75</v>
      </c>
      <c r="B5801">
        <v>1</v>
      </c>
      <c r="C5801">
        <v>67</v>
      </c>
      <c r="D5801">
        <v>0.2</v>
      </c>
      <c r="E5801" s="289" t="s">
        <v>13080</v>
      </c>
      <c r="F5801">
        <v>5015559689</v>
      </c>
      <c r="G5801" s="276">
        <v>45749</v>
      </c>
      <c r="H5801">
        <v>20250324681138</v>
      </c>
      <c r="I5801">
        <v>0.61899999999999999</v>
      </c>
      <c r="J5801" s="289" t="s">
        <v>294</v>
      </c>
      <c r="K5801" s="289" t="s">
        <v>13081</v>
      </c>
      <c r="L5801" s="289" t="s">
        <v>275</v>
      </c>
      <c r="M5801" s="289" t="s">
        <v>13082</v>
      </c>
      <c r="N5801" s="289" t="s">
        <v>1270</v>
      </c>
      <c r="O5801" s="289" t="s">
        <v>5281</v>
      </c>
      <c r="P5801" s="289" t="str">
        <f>VLOOKUP(CAT_Details[[#This Row],[Delivery Bp Customer Code]],Table6[],2,0)</f>
        <v>DK-LW08</v>
      </c>
    </row>
    <row r="5802" spans="1:16" x14ac:dyDescent="0.25">
      <c r="A5802" s="289" t="s">
        <v>75</v>
      </c>
      <c r="B5802">
        <v>19</v>
      </c>
      <c r="C5802">
        <v>6425</v>
      </c>
      <c r="D5802">
        <v>7.6</v>
      </c>
      <c r="E5802" s="289" t="s">
        <v>13083</v>
      </c>
      <c r="F5802">
        <v>5015560958</v>
      </c>
      <c r="G5802" s="276">
        <v>45749</v>
      </c>
      <c r="H5802">
        <v>20250324681352</v>
      </c>
      <c r="I5802">
        <v>22.751999999999999</v>
      </c>
      <c r="J5802" s="289" t="s">
        <v>294</v>
      </c>
      <c r="K5802" s="289" t="s">
        <v>13084</v>
      </c>
      <c r="L5802" s="289" t="s">
        <v>275</v>
      </c>
      <c r="M5802" s="289" t="s">
        <v>13085</v>
      </c>
      <c r="N5802" s="289" t="s">
        <v>10832</v>
      </c>
      <c r="O5802" s="289" t="s">
        <v>2173</v>
      </c>
      <c r="P5802" s="289" t="str">
        <f>VLOOKUP(CAT_Details[[#This Row],[Delivery Bp Customer Code]],Table6[],2,0)</f>
        <v>OYL1</v>
      </c>
    </row>
    <row r="5803" spans="1:16" x14ac:dyDescent="0.25">
      <c r="A5803" s="289" t="s">
        <v>75</v>
      </c>
      <c r="B5803">
        <v>3</v>
      </c>
      <c r="C5803">
        <v>935</v>
      </c>
      <c r="D5803">
        <v>1.2</v>
      </c>
      <c r="E5803" s="289" t="s">
        <v>13086</v>
      </c>
      <c r="F5803">
        <v>5015574482</v>
      </c>
      <c r="G5803" s="276">
        <v>45749</v>
      </c>
      <c r="H5803" s="5">
        <v>20250318677012</v>
      </c>
      <c r="I5803">
        <v>1.728</v>
      </c>
      <c r="J5803" s="289" t="s">
        <v>350</v>
      </c>
      <c r="K5803" s="289" t="s">
        <v>13087</v>
      </c>
      <c r="L5803" s="289" t="s">
        <v>275</v>
      </c>
      <c r="M5803" s="289" t="s">
        <v>13088</v>
      </c>
      <c r="N5803" s="289" t="s">
        <v>2656</v>
      </c>
      <c r="O5803" s="289" t="s">
        <v>2173</v>
      </c>
      <c r="P5803" s="289" t="str">
        <f>VLOOKUP(CAT_Details[[#This Row],[Delivery Bp Customer Code]],Table6[],2,0)</f>
        <v>OYL1</v>
      </c>
    </row>
    <row r="5804" spans="1:16" x14ac:dyDescent="0.25">
      <c r="A5804" s="289" t="s">
        <v>75</v>
      </c>
      <c r="B5804">
        <v>12</v>
      </c>
      <c r="C5804">
        <v>211</v>
      </c>
      <c r="D5804">
        <v>0.66</v>
      </c>
      <c r="E5804" s="289" t="s">
        <v>13089</v>
      </c>
      <c r="F5804">
        <v>5015574484</v>
      </c>
      <c r="G5804" s="276">
        <v>45749</v>
      </c>
      <c r="H5804">
        <v>20250326682831</v>
      </c>
      <c r="I5804">
        <v>0.30199999999999999</v>
      </c>
      <c r="J5804" s="289" t="s">
        <v>350</v>
      </c>
      <c r="K5804" s="289" t="s">
        <v>13090</v>
      </c>
      <c r="L5804" s="289" t="s">
        <v>275</v>
      </c>
      <c r="M5804" s="289" t="s">
        <v>13091</v>
      </c>
      <c r="N5804" s="289" t="s">
        <v>446</v>
      </c>
      <c r="O5804" s="289" t="s">
        <v>2173</v>
      </c>
      <c r="P5804" s="289" t="str">
        <f>VLOOKUP(CAT_Details[[#This Row],[Delivery Bp Customer Code]],Table6[],2,0)</f>
        <v>OYL1</v>
      </c>
    </row>
    <row r="5805" spans="1:16" x14ac:dyDescent="0.25">
      <c r="A5805" s="289" t="s">
        <v>75</v>
      </c>
      <c r="B5805">
        <v>2</v>
      </c>
      <c r="C5805">
        <v>57</v>
      </c>
      <c r="D5805">
        <v>0.23</v>
      </c>
      <c r="E5805" s="289" t="s">
        <v>13092</v>
      </c>
      <c r="F5805">
        <v>5015574659</v>
      </c>
      <c r="G5805" s="276">
        <v>45749</v>
      </c>
      <c r="H5805">
        <v>20250325682602</v>
      </c>
      <c r="I5805">
        <v>8.6999999999999994E-2</v>
      </c>
      <c r="J5805" s="289" t="s">
        <v>324</v>
      </c>
      <c r="K5805" s="289" t="s">
        <v>13093</v>
      </c>
      <c r="L5805" s="289" t="s">
        <v>275</v>
      </c>
      <c r="M5805" s="289" t="s">
        <v>12977</v>
      </c>
      <c r="N5805" s="289" t="s">
        <v>3248</v>
      </c>
      <c r="O5805" s="289" t="s">
        <v>2173</v>
      </c>
      <c r="P5805" s="289" t="str">
        <f>VLOOKUP(CAT_Details[[#This Row],[Delivery Bp Customer Code]],Table6[],2,0)</f>
        <v>OYL1</v>
      </c>
    </row>
    <row r="5806" spans="1:16" x14ac:dyDescent="0.25">
      <c r="A5806" s="289" t="s">
        <v>75</v>
      </c>
      <c r="B5806">
        <v>1</v>
      </c>
      <c r="C5806">
        <v>197</v>
      </c>
      <c r="D5806">
        <v>0.2</v>
      </c>
      <c r="E5806" s="289" t="s">
        <v>13092</v>
      </c>
      <c r="F5806">
        <v>5015574660</v>
      </c>
      <c r="G5806" s="276">
        <v>45749</v>
      </c>
      <c r="H5806">
        <v>20250325682301</v>
      </c>
      <c r="I5806">
        <v>0.33600000000000002</v>
      </c>
      <c r="J5806" s="289" t="s">
        <v>324</v>
      </c>
      <c r="K5806" s="289" t="s">
        <v>13094</v>
      </c>
      <c r="L5806" s="289" t="s">
        <v>275</v>
      </c>
      <c r="M5806" s="289"/>
      <c r="N5806" s="289" t="s">
        <v>3248</v>
      </c>
      <c r="O5806" s="289" t="s">
        <v>2173</v>
      </c>
      <c r="P5806" s="289" t="str">
        <f>VLOOKUP(CAT_Details[[#This Row],[Delivery Bp Customer Code]],Table6[],2,0)</f>
        <v>OYL1</v>
      </c>
    </row>
    <row r="5807" spans="1:16" x14ac:dyDescent="0.25">
      <c r="A5807" s="289" t="s">
        <v>75</v>
      </c>
      <c r="B5807">
        <v>2</v>
      </c>
      <c r="C5807">
        <v>0.64</v>
      </c>
      <c r="D5807">
        <v>0.04</v>
      </c>
      <c r="E5807" s="289" t="s">
        <v>13095</v>
      </c>
      <c r="F5807">
        <v>5015574871</v>
      </c>
      <c r="G5807" s="276">
        <v>45749</v>
      </c>
      <c r="H5807">
        <v>20250325682668</v>
      </c>
      <c r="I5807">
        <v>1.6E-2</v>
      </c>
      <c r="J5807" s="289" t="s">
        <v>350</v>
      </c>
      <c r="K5807" s="289" t="s">
        <v>13096</v>
      </c>
      <c r="L5807" s="289" t="s">
        <v>275</v>
      </c>
      <c r="M5807" s="289" t="s">
        <v>13097</v>
      </c>
      <c r="N5807" s="289" t="s">
        <v>4606</v>
      </c>
      <c r="O5807" s="289" t="s">
        <v>2173</v>
      </c>
      <c r="P5807" s="289" t="str">
        <f>VLOOKUP(CAT_Details[[#This Row],[Delivery Bp Customer Code]],Table6[],2,0)</f>
        <v>OYL1</v>
      </c>
    </row>
    <row r="5808" spans="1:16" x14ac:dyDescent="0.25">
      <c r="A5808" s="289" t="s">
        <v>75</v>
      </c>
      <c r="B5808">
        <v>1</v>
      </c>
      <c r="C5808">
        <v>95</v>
      </c>
      <c r="D5808">
        <v>0.4</v>
      </c>
      <c r="E5808" s="289" t="s">
        <v>13098</v>
      </c>
      <c r="F5808">
        <v>5015574902</v>
      </c>
      <c r="G5808" s="276">
        <v>45749</v>
      </c>
      <c r="H5808" s="5">
        <v>20250325682320</v>
      </c>
      <c r="I5808">
        <v>0.42199999999999999</v>
      </c>
      <c r="J5808" s="289" t="s">
        <v>350</v>
      </c>
      <c r="K5808" s="289" t="s">
        <v>13099</v>
      </c>
      <c r="L5808" s="289" t="s">
        <v>275</v>
      </c>
      <c r="M5808" s="289" t="s">
        <v>13100</v>
      </c>
      <c r="N5808" s="289" t="s">
        <v>2828</v>
      </c>
      <c r="O5808" s="289" t="s">
        <v>2173</v>
      </c>
      <c r="P5808" s="289" t="str">
        <f>VLOOKUP(CAT_Details[[#This Row],[Delivery Bp Customer Code]],Table6[],2,0)</f>
        <v>OYL1</v>
      </c>
    </row>
    <row r="5809" spans="1:16" x14ac:dyDescent="0.25">
      <c r="A5809" s="289" t="s">
        <v>75</v>
      </c>
      <c r="B5809">
        <v>9</v>
      </c>
      <c r="C5809">
        <v>1700</v>
      </c>
      <c r="D5809">
        <v>3.15</v>
      </c>
      <c r="E5809" s="289" t="s">
        <v>13101</v>
      </c>
      <c r="F5809">
        <v>5015575402</v>
      </c>
      <c r="G5809" s="276">
        <v>45749</v>
      </c>
      <c r="H5809">
        <v>20250324680970</v>
      </c>
      <c r="I5809">
        <v>3.7320000000000002</v>
      </c>
      <c r="J5809" s="289" t="s">
        <v>324</v>
      </c>
      <c r="K5809" s="289" t="s">
        <v>13102</v>
      </c>
      <c r="L5809" s="289" t="s">
        <v>275</v>
      </c>
      <c r="M5809" s="289" t="s">
        <v>12966</v>
      </c>
      <c r="N5809" s="289" t="s">
        <v>13103</v>
      </c>
      <c r="O5809" s="289" t="s">
        <v>2173</v>
      </c>
      <c r="P5809" s="289" t="str">
        <f>VLOOKUP(CAT_Details[[#This Row],[Delivery Bp Customer Code]],Table6[],2,0)</f>
        <v>OYL1</v>
      </c>
    </row>
    <row r="5810" spans="1:16" x14ac:dyDescent="0.25">
      <c r="A5810" s="289" t="s">
        <v>75</v>
      </c>
      <c r="B5810">
        <v>1</v>
      </c>
      <c r="C5810">
        <v>717</v>
      </c>
      <c r="D5810">
        <v>0.4</v>
      </c>
      <c r="E5810" s="289" t="s">
        <v>13104</v>
      </c>
      <c r="F5810">
        <v>5015589941</v>
      </c>
      <c r="G5810" s="276">
        <v>45749</v>
      </c>
      <c r="H5810">
        <v>20250327684792</v>
      </c>
      <c r="I5810">
        <v>0.96</v>
      </c>
      <c r="J5810" s="289" t="s">
        <v>280</v>
      </c>
      <c r="K5810" s="289" t="s">
        <v>13105</v>
      </c>
      <c r="L5810" s="289" t="s">
        <v>275</v>
      </c>
      <c r="M5810" s="289" t="s">
        <v>13044</v>
      </c>
      <c r="N5810" s="289" t="s">
        <v>1399</v>
      </c>
      <c r="O5810" s="289" t="s">
        <v>2173</v>
      </c>
      <c r="P5810" s="289" t="str">
        <f>VLOOKUP(CAT_Details[[#This Row],[Delivery Bp Customer Code]],Table6[],2,0)</f>
        <v>OYL1</v>
      </c>
    </row>
    <row r="5811" spans="1:16" x14ac:dyDescent="0.25">
      <c r="A5811" s="289" t="s">
        <v>3771</v>
      </c>
      <c r="B5811">
        <v>1</v>
      </c>
      <c r="C5811">
        <v>306</v>
      </c>
      <c r="D5811">
        <v>0.2</v>
      </c>
      <c r="E5811" s="289" t="s">
        <v>13106</v>
      </c>
      <c r="F5811">
        <v>5015574626</v>
      </c>
      <c r="G5811" s="276">
        <v>45749</v>
      </c>
      <c r="H5811" s="5">
        <v>20250325682302</v>
      </c>
      <c r="I5811">
        <v>0.192</v>
      </c>
      <c r="J5811" s="289" t="s">
        <v>324</v>
      </c>
      <c r="K5811" s="289" t="s">
        <v>13107</v>
      </c>
      <c r="L5811" s="289" t="s">
        <v>275</v>
      </c>
      <c r="M5811" s="289" t="s">
        <v>12966</v>
      </c>
      <c r="N5811" s="289" t="s">
        <v>7755</v>
      </c>
      <c r="O5811" s="289" t="s">
        <v>3775</v>
      </c>
      <c r="P5811" s="289">
        <f>VLOOKUP(CAT_Details[[#This Row],[Delivery Bp Customer Code]],Table6[],2,0)</f>
        <v>3401</v>
      </c>
    </row>
    <row r="5812" spans="1:16" x14ac:dyDescent="0.25">
      <c r="A5812" s="289" t="s">
        <v>3329</v>
      </c>
      <c r="B5812">
        <v>6</v>
      </c>
      <c r="C5812">
        <v>1378</v>
      </c>
      <c r="D5812">
        <v>2.4</v>
      </c>
      <c r="E5812" s="289" t="s">
        <v>13108</v>
      </c>
      <c r="F5812">
        <v>5015543370</v>
      </c>
      <c r="G5812" s="276">
        <v>45749</v>
      </c>
      <c r="H5812">
        <v>20250319677787</v>
      </c>
      <c r="I5812">
        <v>5.4720000000000004</v>
      </c>
      <c r="J5812" s="289" t="s">
        <v>438</v>
      </c>
      <c r="K5812" s="289" t="s">
        <v>13109</v>
      </c>
      <c r="L5812" s="289" t="s">
        <v>275</v>
      </c>
      <c r="M5812" s="289" t="s">
        <v>13110</v>
      </c>
      <c r="N5812" s="289" t="s">
        <v>4090</v>
      </c>
      <c r="O5812" s="289" t="s">
        <v>3332</v>
      </c>
      <c r="P5812" s="289">
        <f>VLOOKUP(CAT_Details[[#This Row],[Delivery Bp Customer Code]],Table6[],2,0)</f>
        <v>3402</v>
      </c>
    </row>
    <row r="5813" spans="1:16" x14ac:dyDescent="0.25">
      <c r="A5813" s="289" t="s">
        <v>3329</v>
      </c>
      <c r="B5813">
        <v>8</v>
      </c>
      <c r="C5813">
        <v>688</v>
      </c>
      <c r="D5813">
        <v>3.2</v>
      </c>
      <c r="E5813" s="289" t="s">
        <v>13111</v>
      </c>
      <c r="F5813">
        <v>5015559715</v>
      </c>
      <c r="G5813" s="276">
        <v>45749</v>
      </c>
      <c r="H5813">
        <v>20250325681992</v>
      </c>
      <c r="I5813">
        <v>4.6079999999999997</v>
      </c>
      <c r="J5813" s="289" t="s">
        <v>324</v>
      </c>
      <c r="K5813" s="289" t="s">
        <v>13112</v>
      </c>
      <c r="L5813" s="289" t="s">
        <v>275</v>
      </c>
      <c r="M5813" s="289" t="s">
        <v>12966</v>
      </c>
      <c r="N5813" s="289" t="s">
        <v>4634</v>
      </c>
      <c r="O5813" s="289" t="s">
        <v>3332</v>
      </c>
      <c r="P5813" s="289">
        <f>VLOOKUP(CAT_Details[[#This Row],[Delivery Bp Customer Code]],Table6[],2,0)</f>
        <v>3402</v>
      </c>
    </row>
    <row r="5814" spans="1:16" x14ac:dyDescent="0.25">
      <c r="A5814" s="289" t="s">
        <v>3329</v>
      </c>
      <c r="B5814">
        <v>19</v>
      </c>
      <c r="C5814">
        <v>570</v>
      </c>
      <c r="D5814">
        <v>7.6</v>
      </c>
      <c r="E5814" s="289" t="s">
        <v>13113</v>
      </c>
      <c r="F5814">
        <v>5015560924</v>
      </c>
      <c r="G5814" s="276">
        <v>45749</v>
      </c>
      <c r="H5814" s="5">
        <v>20250324681131</v>
      </c>
      <c r="I5814">
        <v>18.239999999999998</v>
      </c>
      <c r="J5814" s="289" t="s">
        <v>324</v>
      </c>
      <c r="K5814" s="289" t="s">
        <v>13114</v>
      </c>
      <c r="L5814" s="289" t="s">
        <v>275</v>
      </c>
      <c r="M5814" s="289" t="s">
        <v>12834</v>
      </c>
      <c r="N5814" s="289" t="s">
        <v>3571</v>
      </c>
      <c r="O5814" s="289" t="s">
        <v>3332</v>
      </c>
      <c r="P5814" s="289">
        <f>VLOOKUP(CAT_Details[[#This Row],[Delivery Bp Customer Code]],Table6[],2,0)</f>
        <v>3402</v>
      </c>
    </row>
    <row r="5815" spans="1:16" x14ac:dyDescent="0.25">
      <c r="A5815" s="289" t="s">
        <v>3329</v>
      </c>
      <c r="B5815">
        <v>10</v>
      </c>
      <c r="C5815">
        <v>1699.82</v>
      </c>
      <c r="D5815">
        <v>4.4000000000000004</v>
      </c>
      <c r="E5815" s="289" t="s">
        <v>13115</v>
      </c>
      <c r="F5815">
        <v>5015574616</v>
      </c>
      <c r="G5815" s="276">
        <v>45749</v>
      </c>
      <c r="H5815">
        <v>20250326683189</v>
      </c>
      <c r="I5815">
        <v>10.137</v>
      </c>
      <c r="J5815" s="289" t="s">
        <v>350</v>
      </c>
      <c r="K5815" s="289" t="s">
        <v>13116</v>
      </c>
      <c r="L5815" s="289" t="s">
        <v>275</v>
      </c>
      <c r="M5815" s="289" t="s">
        <v>13091</v>
      </c>
      <c r="N5815" s="289" t="s">
        <v>625</v>
      </c>
      <c r="O5815" s="289" t="s">
        <v>3332</v>
      </c>
      <c r="P5815" s="289">
        <f>VLOOKUP(CAT_Details[[#This Row],[Delivery Bp Customer Code]],Table6[],2,0)</f>
        <v>3402</v>
      </c>
    </row>
    <row r="5816" spans="1:16" x14ac:dyDescent="0.25">
      <c r="A5816" s="289" t="s">
        <v>3329</v>
      </c>
      <c r="B5816">
        <v>3</v>
      </c>
      <c r="C5816">
        <v>1543.92</v>
      </c>
      <c r="D5816">
        <v>1.2</v>
      </c>
      <c r="E5816" s="289" t="s">
        <v>13117</v>
      </c>
      <c r="F5816">
        <v>5015574625</v>
      </c>
      <c r="G5816" s="276">
        <v>45749</v>
      </c>
      <c r="H5816" s="5">
        <v>20250326682824</v>
      </c>
      <c r="I5816">
        <v>1.728</v>
      </c>
      <c r="J5816" s="289" t="s">
        <v>350</v>
      </c>
      <c r="K5816" s="289" t="s">
        <v>13118</v>
      </c>
      <c r="L5816" s="289" t="s">
        <v>275</v>
      </c>
      <c r="M5816" s="289" t="s">
        <v>13097</v>
      </c>
      <c r="N5816" s="289" t="s">
        <v>3793</v>
      </c>
      <c r="O5816" s="289" t="s">
        <v>3332</v>
      </c>
      <c r="P5816" s="289">
        <f>VLOOKUP(CAT_Details[[#This Row],[Delivery Bp Customer Code]],Table6[],2,0)</f>
        <v>3402</v>
      </c>
    </row>
    <row r="5817" spans="1:16" x14ac:dyDescent="0.25">
      <c r="A5817" s="289" t="s">
        <v>3329</v>
      </c>
      <c r="B5817">
        <v>2</v>
      </c>
      <c r="C5817">
        <v>155.78</v>
      </c>
      <c r="D5817">
        <v>0.4</v>
      </c>
      <c r="E5817" s="289" t="s">
        <v>13119</v>
      </c>
      <c r="F5817">
        <v>5015575080</v>
      </c>
      <c r="G5817" s="276">
        <v>45749</v>
      </c>
      <c r="H5817">
        <v>20250325681867</v>
      </c>
      <c r="I5817">
        <v>0.76800000000000002</v>
      </c>
      <c r="J5817" s="289" t="s">
        <v>350</v>
      </c>
      <c r="K5817" s="289" t="s">
        <v>13120</v>
      </c>
      <c r="L5817" s="289" t="s">
        <v>275</v>
      </c>
      <c r="M5817" s="289" t="s">
        <v>13097</v>
      </c>
      <c r="N5817" s="289" t="s">
        <v>743</v>
      </c>
      <c r="O5817" s="289" t="s">
        <v>3332</v>
      </c>
      <c r="P5817" s="289">
        <f>VLOOKUP(CAT_Details[[#This Row],[Delivery Bp Customer Code]],Table6[],2,0)</f>
        <v>3402</v>
      </c>
    </row>
    <row r="5818" spans="1:16" x14ac:dyDescent="0.25">
      <c r="A5818" s="289" t="s">
        <v>3329</v>
      </c>
      <c r="B5818">
        <v>2</v>
      </c>
      <c r="C5818">
        <v>128</v>
      </c>
      <c r="D5818">
        <v>0.8</v>
      </c>
      <c r="E5818" s="289" t="s">
        <v>13121</v>
      </c>
      <c r="F5818">
        <v>5015575134</v>
      </c>
      <c r="G5818" s="276">
        <v>45749</v>
      </c>
      <c r="H5818">
        <v>20250325681809</v>
      </c>
      <c r="I5818">
        <v>1.9390000000000001</v>
      </c>
      <c r="J5818" s="289" t="s">
        <v>350</v>
      </c>
      <c r="K5818" s="289" t="s">
        <v>13122</v>
      </c>
      <c r="L5818" s="289" t="s">
        <v>275</v>
      </c>
      <c r="M5818" s="289" t="s">
        <v>13091</v>
      </c>
      <c r="N5818" s="289" t="s">
        <v>690</v>
      </c>
      <c r="O5818" s="289" t="s">
        <v>3332</v>
      </c>
      <c r="P5818" s="289">
        <f>VLOOKUP(CAT_Details[[#This Row],[Delivery Bp Customer Code]],Table6[],2,0)</f>
        <v>3402</v>
      </c>
    </row>
    <row r="5819" spans="1:16" x14ac:dyDescent="0.25">
      <c r="A5819" s="289" t="s">
        <v>76</v>
      </c>
      <c r="B5819">
        <v>1</v>
      </c>
      <c r="C5819">
        <v>60</v>
      </c>
      <c r="D5819">
        <v>0.2</v>
      </c>
      <c r="E5819" s="289" t="s">
        <v>13123</v>
      </c>
      <c r="F5819">
        <v>5015497970</v>
      </c>
      <c r="G5819" s="276">
        <v>45749</v>
      </c>
      <c r="H5819">
        <v>20250319678096</v>
      </c>
      <c r="I5819">
        <v>0.42199999999999999</v>
      </c>
      <c r="J5819" s="289" t="s">
        <v>756</v>
      </c>
      <c r="K5819" s="289" t="s">
        <v>13124</v>
      </c>
      <c r="L5819" s="289" t="s">
        <v>275</v>
      </c>
      <c r="M5819" s="289" t="s">
        <v>13125</v>
      </c>
      <c r="N5819" s="289" t="s">
        <v>759</v>
      </c>
      <c r="O5819" s="289" t="s">
        <v>748</v>
      </c>
      <c r="P5819" s="289" t="str">
        <f>VLOOKUP(CAT_Details[[#This Row],[Delivery Bp Customer Code]],Table6[],2,0)</f>
        <v>No Loc</v>
      </c>
    </row>
    <row r="5820" spans="1:16" x14ac:dyDescent="0.25">
      <c r="A5820" s="289" t="s">
        <v>76</v>
      </c>
      <c r="B5820">
        <v>3</v>
      </c>
      <c r="C5820">
        <v>1212</v>
      </c>
      <c r="D5820">
        <v>1.2</v>
      </c>
      <c r="E5820" s="289" t="s">
        <v>13126</v>
      </c>
      <c r="F5820">
        <v>5015574599</v>
      </c>
      <c r="G5820" s="276">
        <v>45749</v>
      </c>
      <c r="H5820">
        <v>20250326683496</v>
      </c>
      <c r="I5820">
        <v>2.88</v>
      </c>
      <c r="J5820" s="289" t="s">
        <v>350</v>
      </c>
      <c r="K5820" s="289" t="s">
        <v>13127</v>
      </c>
      <c r="L5820" s="289" t="s">
        <v>275</v>
      </c>
      <c r="M5820" s="289" t="s">
        <v>13091</v>
      </c>
      <c r="N5820" s="289" t="s">
        <v>1634</v>
      </c>
      <c r="O5820" s="289" t="s">
        <v>748</v>
      </c>
      <c r="P5820" s="289" t="str">
        <f>VLOOKUP(CAT_Details[[#This Row],[Delivery Bp Customer Code]],Table6[],2,0)</f>
        <v>No Loc</v>
      </c>
    </row>
    <row r="5821" spans="1:16" x14ac:dyDescent="0.25">
      <c r="A5821" s="289" t="s">
        <v>76</v>
      </c>
      <c r="B5821">
        <v>1</v>
      </c>
      <c r="C5821">
        <v>70</v>
      </c>
      <c r="D5821">
        <v>0.51</v>
      </c>
      <c r="E5821" s="289" t="s">
        <v>13128</v>
      </c>
      <c r="F5821">
        <v>5015574980</v>
      </c>
      <c r="G5821" s="276">
        <v>45749</v>
      </c>
      <c r="H5821">
        <v>20250326683005</v>
      </c>
      <c r="I5821">
        <v>1.2010000000000001</v>
      </c>
      <c r="J5821" s="289" t="s">
        <v>350</v>
      </c>
      <c r="K5821" s="289" t="s">
        <v>13129</v>
      </c>
      <c r="L5821" s="289" t="s">
        <v>275</v>
      </c>
      <c r="M5821" s="289" t="s">
        <v>13097</v>
      </c>
      <c r="N5821" s="289" t="s">
        <v>818</v>
      </c>
      <c r="O5821" s="289" t="s">
        <v>748</v>
      </c>
      <c r="P5821" s="289" t="str">
        <f>VLOOKUP(CAT_Details[[#This Row],[Delivery Bp Customer Code]],Table6[],2,0)</f>
        <v>No Loc</v>
      </c>
    </row>
    <row r="5822" spans="1:16" x14ac:dyDescent="0.25">
      <c r="A5822" s="289" t="s">
        <v>285</v>
      </c>
      <c r="B5822">
        <v>4</v>
      </c>
      <c r="C5822">
        <v>428</v>
      </c>
      <c r="D5822">
        <v>1.4</v>
      </c>
      <c r="E5822" s="289" t="s">
        <v>13130</v>
      </c>
      <c r="F5822">
        <v>5015544005</v>
      </c>
      <c r="G5822" s="276">
        <v>45749</v>
      </c>
      <c r="H5822" s="5">
        <v>20250320678749</v>
      </c>
      <c r="I5822">
        <v>1.92</v>
      </c>
      <c r="J5822" s="289" t="s">
        <v>294</v>
      </c>
      <c r="K5822" s="289" t="s">
        <v>13131</v>
      </c>
      <c r="L5822" s="289" t="s">
        <v>275</v>
      </c>
      <c r="M5822" s="289" t="s">
        <v>13032</v>
      </c>
      <c r="N5822" s="289" t="s">
        <v>504</v>
      </c>
      <c r="O5822" s="289" t="s">
        <v>291</v>
      </c>
      <c r="P5822" s="289" t="str">
        <f>VLOOKUP(CAT_Details[[#This Row],[Delivery Bp Customer Code]],Table6[],2,0)</f>
        <v>DX01-L5</v>
      </c>
    </row>
    <row r="5823" spans="1:16" x14ac:dyDescent="0.25">
      <c r="A5823" s="289" t="s">
        <v>285</v>
      </c>
      <c r="B5823">
        <v>2</v>
      </c>
      <c r="C5823">
        <v>195</v>
      </c>
      <c r="D5823">
        <v>0.8</v>
      </c>
      <c r="E5823" s="289" t="s">
        <v>13132</v>
      </c>
      <c r="F5823">
        <v>5015559064</v>
      </c>
      <c r="G5823" s="276">
        <v>45749</v>
      </c>
      <c r="H5823">
        <v>20250325682147</v>
      </c>
      <c r="I5823">
        <v>1.6319999999999999</v>
      </c>
      <c r="J5823" s="289" t="s">
        <v>345</v>
      </c>
      <c r="K5823" s="289" t="s">
        <v>13133</v>
      </c>
      <c r="L5823" s="289" t="s">
        <v>275</v>
      </c>
      <c r="M5823" s="289" t="s">
        <v>13134</v>
      </c>
      <c r="N5823" s="289" t="s">
        <v>371</v>
      </c>
      <c r="O5823" s="289" t="s">
        <v>291</v>
      </c>
      <c r="P5823" s="289" t="str">
        <f>VLOOKUP(CAT_Details[[#This Row],[Delivery Bp Customer Code]],Table6[],2,0)</f>
        <v>DX01-L5</v>
      </c>
    </row>
    <row r="5824" spans="1:16" x14ac:dyDescent="0.25">
      <c r="A5824" s="289" t="s">
        <v>285</v>
      </c>
      <c r="B5824">
        <v>1</v>
      </c>
      <c r="C5824">
        <v>8</v>
      </c>
      <c r="D5824">
        <v>0.05</v>
      </c>
      <c r="E5824" s="289" t="s">
        <v>13132</v>
      </c>
      <c r="F5824">
        <v>5015559065</v>
      </c>
      <c r="G5824" s="276">
        <v>45749</v>
      </c>
      <c r="H5824">
        <v>20250325682115</v>
      </c>
      <c r="I5824">
        <v>2.4E-2</v>
      </c>
      <c r="J5824" s="289" t="s">
        <v>345</v>
      </c>
      <c r="K5824" s="289" t="s">
        <v>13135</v>
      </c>
      <c r="L5824" s="289" t="s">
        <v>275</v>
      </c>
      <c r="M5824" s="289" t="s">
        <v>13134</v>
      </c>
      <c r="N5824" s="289" t="s">
        <v>371</v>
      </c>
      <c r="O5824" s="289" t="s">
        <v>291</v>
      </c>
      <c r="P5824" s="289" t="str">
        <f>VLOOKUP(CAT_Details[[#This Row],[Delivery Bp Customer Code]],Table6[],2,0)</f>
        <v>DX01-L5</v>
      </c>
    </row>
    <row r="5825" spans="1:16" x14ac:dyDescent="0.25">
      <c r="A5825" s="289" t="s">
        <v>285</v>
      </c>
      <c r="B5825">
        <v>2</v>
      </c>
      <c r="C5825">
        <v>4600</v>
      </c>
      <c r="D5825">
        <v>0.8</v>
      </c>
      <c r="E5825" s="289" t="s">
        <v>13136</v>
      </c>
      <c r="F5825">
        <v>5015559783</v>
      </c>
      <c r="G5825" s="276">
        <v>45749</v>
      </c>
      <c r="H5825">
        <v>20250324681395</v>
      </c>
      <c r="I5825">
        <v>1.1519999999999999</v>
      </c>
      <c r="J5825" s="289" t="s">
        <v>324</v>
      </c>
      <c r="K5825" s="289" t="s">
        <v>13137</v>
      </c>
      <c r="L5825" s="289" t="s">
        <v>275</v>
      </c>
      <c r="M5825" s="289" t="s">
        <v>12977</v>
      </c>
      <c r="N5825" s="289" t="s">
        <v>333</v>
      </c>
      <c r="O5825" s="289" t="s">
        <v>291</v>
      </c>
      <c r="P5825" s="289" t="str">
        <f>VLOOKUP(CAT_Details[[#This Row],[Delivery Bp Customer Code]],Table6[],2,0)</f>
        <v>DX01-L5</v>
      </c>
    </row>
    <row r="5826" spans="1:16" x14ac:dyDescent="0.25">
      <c r="A5826" s="289" t="s">
        <v>285</v>
      </c>
      <c r="B5826">
        <v>3</v>
      </c>
      <c r="C5826">
        <v>1350</v>
      </c>
      <c r="D5826">
        <v>1.5</v>
      </c>
      <c r="E5826" s="289" t="s">
        <v>13138</v>
      </c>
      <c r="F5826">
        <v>5015560695</v>
      </c>
      <c r="G5826" s="276">
        <v>45749</v>
      </c>
      <c r="H5826">
        <v>20250324681237</v>
      </c>
      <c r="I5826">
        <v>3.6</v>
      </c>
      <c r="J5826" s="289" t="s">
        <v>280</v>
      </c>
      <c r="K5826" s="289" t="s">
        <v>13139</v>
      </c>
      <c r="L5826" s="289" t="s">
        <v>275</v>
      </c>
      <c r="M5826" s="289" t="s">
        <v>13044</v>
      </c>
      <c r="N5826" s="289" t="s">
        <v>534</v>
      </c>
      <c r="O5826" s="289" t="s">
        <v>291</v>
      </c>
      <c r="P5826" s="289" t="str">
        <f>VLOOKUP(CAT_Details[[#This Row],[Delivery Bp Customer Code]],Table6[],2,0)</f>
        <v>DX01-L5</v>
      </c>
    </row>
    <row r="5827" spans="1:16" x14ac:dyDescent="0.25">
      <c r="A5827" s="289" t="s">
        <v>285</v>
      </c>
      <c r="B5827">
        <v>2</v>
      </c>
      <c r="C5827">
        <v>828</v>
      </c>
      <c r="D5827">
        <v>1</v>
      </c>
      <c r="E5827" s="289" t="s">
        <v>13140</v>
      </c>
      <c r="F5827">
        <v>5015574586</v>
      </c>
      <c r="G5827" s="276">
        <v>45749</v>
      </c>
      <c r="H5827">
        <v>20250326683018</v>
      </c>
      <c r="I5827">
        <v>2.4</v>
      </c>
      <c r="J5827" s="289" t="s">
        <v>350</v>
      </c>
      <c r="K5827" s="289" t="s">
        <v>13141</v>
      </c>
      <c r="L5827" s="289" t="s">
        <v>275</v>
      </c>
      <c r="M5827" s="289" t="s">
        <v>13091</v>
      </c>
      <c r="N5827" s="289" t="s">
        <v>1631</v>
      </c>
      <c r="O5827" s="289" t="s">
        <v>291</v>
      </c>
      <c r="P5827" s="289" t="str">
        <f>VLOOKUP(CAT_Details[[#This Row],[Delivery Bp Customer Code]],Table6[],2,0)</f>
        <v>DX01-L5</v>
      </c>
    </row>
    <row r="5828" spans="1:16" x14ac:dyDescent="0.25">
      <c r="A5828" s="289" t="s">
        <v>285</v>
      </c>
      <c r="B5828">
        <v>1</v>
      </c>
      <c r="C5828">
        <v>38</v>
      </c>
      <c r="D5828">
        <v>0.15</v>
      </c>
      <c r="E5828" s="289" t="s">
        <v>13142</v>
      </c>
      <c r="F5828">
        <v>5015574672</v>
      </c>
      <c r="G5828" s="276">
        <v>45749</v>
      </c>
      <c r="H5828">
        <v>20250325682537</v>
      </c>
      <c r="I5828">
        <v>0.13</v>
      </c>
      <c r="J5828" s="289" t="s">
        <v>350</v>
      </c>
      <c r="K5828" s="289" t="s">
        <v>13143</v>
      </c>
      <c r="L5828" s="289" t="s">
        <v>275</v>
      </c>
      <c r="M5828" s="289" t="s">
        <v>13091</v>
      </c>
      <c r="N5828" s="289" t="s">
        <v>685</v>
      </c>
      <c r="O5828" s="289" t="s">
        <v>291</v>
      </c>
      <c r="P5828" s="289" t="str">
        <f>VLOOKUP(CAT_Details[[#This Row],[Delivery Bp Customer Code]],Table6[],2,0)</f>
        <v>DX01-L5</v>
      </c>
    </row>
    <row r="5829" spans="1:16" x14ac:dyDescent="0.25">
      <c r="A5829" s="289" t="s">
        <v>285</v>
      </c>
      <c r="B5829">
        <v>1</v>
      </c>
      <c r="C5829">
        <v>100</v>
      </c>
      <c r="D5829">
        <v>0.4</v>
      </c>
      <c r="E5829" s="289" t="s">
        <v>13144</v>
      </c>
      <c r="F5829">
        <v>5015574745</v>
      </c>
      <c r="G5829" s="276">
        <v>45749</v>
      </c>
      <c r="H5829" s="5">
        <v>20250326682823</v>
      </c>
      <c r="I5829">
        <v>0.96</v>
      </c>
      <c r="J5829" s="289" t="s">
        <v>350</v>
      </c>
      <c r="K5829" s="289" t="s">
        <v>13145</v>
      </c>
      <c r="L5829" s="289" t="s">
        <v>275</v>
      </c>
      <c r="M5829" s="289" t="s">
        <v>13091</v>
      </c>
      <c r="N5829" s="289" t="s">
        <v>353</v>
      </c>
      <c r="O5829" s="289" t="s">
        <v>291</v>
      </c>
      <c r="P5829" s="289" t="str">
        <f>VLOOKUP(CAT_Details[[#This Row],[Delivery Bp Customer Code]],Table6[],2,0)</f>
        <v>DX01-L5</v>
      </c>
    </row>
    <row r="5830" spans="1:16" x14ac:dyDescent="0.25">
      <c r="A5830" s="289" t="s">
        <v>285</v>
      </c>
      <c r="B5830">
        <v>25</v>
      </c>
      <c r="C5830">
        <v>2250</v>
      </c>
      <c r="D5830">
        <v>10</v>
      </c>
      <c r="E5830" s="289" t="s">
        <v>13144</v>
      </c>
      <c r="F5830">
        <v>5015574749</v>
      </c>
      <c r="G5830" s="276">
        <v>45749</v>
      </c>
      <c r="H5830" s="5">
        <v>20250326682821</v>
      </c>
      <c r="I5830">
        <v>24</v>
      </c>
      <c r="J5830" s="289" t="s">
        <v>350</v>
      </c>
      <c r="K5830" s="289" t="s">
        <v>13146</v>
      </c>
      <c r="L5830" s="289" t="s">
        <v>275</v>
      </c>
      <c r="M5830" s="289" t="s">
        <v>13091</v>
      </c>
      <c r="N5830" s="289" t="s">
        <v>353</v>
      </c>
      <c r="O5830" s="289" t="s">
        <v>291</v>
      </c>
      <c r="P5830" s="289" t="str">
        <f>VLOOKUP(CAT_Details[[#This Row],[Delivery Bp Customer Code]],Table6[],2,0)</f>
        <v>DX01-L5</v>
      </c>
    </row>
    <row r="5831" spans="1:16" x14ac:dyDescent="0.25">
      <c r="A5831" s="289" t="s">
        <v>285</v>
      </c>
      <c r="B5831">
        <v>1</v>
      </c>
      <c r="C5831">
        <v>77</v>
      </c>
      <c r="D5831">
        <v>0.5</v>
      </c>
      <c r="E5831" s="289" t="s">
        <v>13147</v>
      </c>
      <c r="F5831">
        <v>5015574794</v>
      </c>
      <c r="G5831" s="276">
        <v>45749</v>
      </c>
      <c r="H5831" s="5">
        <v>20250326682984</v>
      </c>
      <c r="I5831">
        <v>1.1399999999999999</v>
      </c>
      <c r="J5831" s="289" t="s">
        <v>350</v>
      </c>
      <c r="K5831" s="289" t="s">
        <v>13148</v>
      </c>
      <c r="L5831" s="289" t="s">
        <v>275</v>
      </c>
      <c r="M5831" s="289" t="s">
        <v>13091</v>
      </c>
      <c r="N5831" s="289" t="s">
        <v>1095</v>
      </c>
      <c r="O5831" s="289" t="s">
        <v>291</v>
      </c>
      <c r="P5831" s="289" t="str">
        <f>VLOOKUP(CAT_Details[[#This Row],[Delivery Bp Customer Code]],Table6[],2,0)</f>
        <v>DX01-L5</v>
      </c>
    </row>
    <row r="5832" spans="1:16" x14ac:dyDescent="0.25">
      <c r="A5832" s="289" t="s">
        <v>285</v>
      </c>
      <c r="B5832">
        <v>14</v>
      </c>
      <c r="C5832">
        <v>2117</v>
      </c>
      <c r="D5832">
        <v>5.82</v>
      </c>
      <c r="E5832" s="289" t="s">
        <v>13149</v>
      </c>
      <c r="F5832">
        <v>5015574900</v>
      </c>
      <c r="G5832" s="276">
        <v>45749</v>
      </c>
      <c r="H5832">
        <v>20250325682039</v>
      </c>
      <c r="I5832">
        <v>12.353</v>
      </c>
      <c r="J5832" s="289" t="s">
        <v>350</v>
      </c>
      <c r="K5832" s="289" t="s">
        <v>13150</v>
      </c>
      <c r="L5832" s="289" t="s">
        <v>275</v>
      </c>
      <c r="M5832" s="289" t="s">
        <v>13151</v>
      </c>
      <c r="N5832" s="289" t="s">
        <v>357</v>
      </c>
      <c r="O5832" s="289" t="s">
        <v>291</v>
      </c>
      <c r="P5832" s="289" t="str">
        <f>VLOOKUP(CAT_Details[[#This Row],[Delivery Bp Customer Code]],Table6[],2,0)</f>
        <v>DX01-L5</v>
      </c>
    </row>
    <row r="5833" spans="1:16" x14ac:dyDescent="0.25">
      <c r="A5833" s="289" t="s">
        <v>285</v>
      </c>
      <c r="B5833">
        <v>40</v>
      </c>
      <c r="C5833">
        <v>7802</v>
      </c>
      <c r="D5833">
        <v>13.55</v>
      </c>
      <c r="E5833" s="289" t="s">
        <v>13128</v>
      </c>
      <c r="F5833">
        <v>5015574981</v>
      </c>
      <c r="G5833" s="276">
        <v>45749</v>
      </c>
      <c r="H5833">
        <v>20250326683047</v>
      </c>
      <c r="I5833">
        <v>45.67</v>
      </c>
      <c r="J5833" s="289" t="s">
        <v>350</v>
      </c>
      <c r="K5833" s="289" t="s">
        <v>13152</v>
      </c>
      <c r="L5833" s="289" t="s">
        <v>275</v>
      </c>
      <c r="M5833" s="289" t="s">
        <v>13097</v>
      </c>
      <c r="N5833" s="289" t="s">
        <v>818</v>
      </c>
      <c r="O5833" s="289" t="s">
        <v>291</v>
      </c>
      <c r="P5833" s="289" t="str">
        <f>VLOOKUP(CAT_Details[[#This Row],[Delivery Bp Customer Code]],Table6[],2,0)</f>
        <v>DX01-L5</v>
      </c>
    </row>
    <row r="5834" spans="1:16" x14ac:dyDescent="0.25">
      <c r="A5834" s="289" t="s">
        <v>285</v>
      </c>
      <c r="B5834">
        <v>2</v>
      </c>
      <c r="C5834">
        <v>20</v>
      </c>
      <c r="D5834">
        <v>0.06</v>
      </c>
      <c r="E5834" s="289" t="s">
        <v>13153</v>
      </c>
      <c r="F5834">
        <v>5015575039</v>
      </c>
      <c r="G5834" s="276">
        <v>45749</v>
      </c>
      <c r="H5834">
        <v>20250326683058</v>
      </c>
      <c r="I5834">
        <v>2.4E-2</v>
      </c>
      <c r="J5834" s="289" t="s">
        <v>350</v>
      </c>
      <c r="K5834" s="289" t="s">
        <v>13154</v>
      </c>
      <c r="L5834" s="289" t="s">
        <v>275</v>
      </c>
      <c r="M5834" s="289" t="s">
        <v>13091</v>
      </c>
      <c r="N5834" s="289" t="s">
        <v>360</v>
      </c>
      <c r="O5834" s="289" t="s">
        <v>291</v>
      </c>
      <c r="P5834" s="289" t="str">
        <f>VLOOKUP(CAT_Details[[#This Row],[Delivery Bp Customer Code]],Table6[],2,0)</f>
        <v>DX01-L5</v>
      </c>
    </row>
    <row r="5835" spans="1:16" x14ac:dyDescent="0.25">
      <c r="A5835" s="289" t="s">
        <v>285</v>
      </c>
      <c r="B5835">
        <v>2</v>
      </c>
      <c r="C5835">
        <v>92</v>
      </c>
      <c r="D5835">
        <v>0.2</v>
      </c>
      <c r="E5835" s="289" t="s">
        <v>13153</v>
      </c>
      <c r="F5835">
        <v>5015575040</v>
      </c>
      <c r="G5835" s="276">
        <v>45749</v>
      </c>
      <c r="H5835">
        <v>20250326682995</v>
      </c>
      <c r="I5835">
        <v>0.14399999999999999</v>
      </c>
      <c r="J5835" s="289" t="s">
        <v>350</v>
      </c>
      <c r="K5835" s="289" t="s">
        <v>13155</v>
      </c>
      <c r="L5835" s="289" t="s">
        <v>275</v>
      </c>
      <c r="M5835" s="289" t="s">
        <v>13091</v>
      </c>
      <c r="N5835" s="289" t="s">
        <v>360</v>
      </c>
      <c r="O5835" s="289" t="s">
        <v>291</v>
      </c>
      <c r="P5835" s="289" t="str">
        <f>VLOOKUP(CAT_Details[[#This Row],[Delivery Bp Customer Code]],Table6[],2,0)</f>
        <v>DX01-L5</v>
      </c>
    </row>
    <row r="5836" spans="1:16" x14ac:dyDescent="0.25">
      <c r="A5836" s="289" t="s">
        <v>285</v>
      </c>
      <c r="B5836">
        <v>14</v>
      </c>
      <c r="C5836">
        <v>1036</v>
      </c>
      <c r="D5836">
        <v>5.6</v>
      </c>
      <c r="E5836" s="289" t="s">
        <v>13121</v>
      </c>
      <c r="F5836">
        <v>5015575137</v>
      </c>
      <c r="G5836" s="276">
        <v>45749</v>
      </c>
      <c r="H5836">
        <v>20250326682865</v>
      </c>
      <c r="I5836">
        <v>13.574</v>
      </c>
      <c r="J5836" s="289" t="s">
        <v>350</v>
      </c>
      <c r="K5836" s="289" t="s">
        <v>13156</v>
      </c>
      <c r="L5836" s="289" t="s">
        <v>275</v>
      </c>
      <c r="M5836" s="289" t="s">
        <v>13091</v>
      </c>
      <c r="N5836" s="289" t="s">
        <v>690</v>
      </c>
      <c r="O5836" s="289" t="s">
        <v>291</v>
      </c>
      <c r="P5836" s="289" t="str">
        <f>VLOOKUP(CAT_Details[[#This Row],[Delivery Bp Customer Code]],Table6[],2,0)</f>
        <v>DX01-L5</v>
      </c>
    </row>
    <row r="5837" spans="1:16" x14ac:dyDescent="0.25">
      <c r="A5837" s="289" t="s">
        <v>285</v>
      </c>
      <c r="B5837">
        <v>2</v>
      </c>
      <c r="C5837">
        <v>384</v>
      </c>
      <c r="D5837">
        <v>0.8</v>
      </c>
      <c r="E5837" s="289" t="s">
        <v>13157</v>
      </c>
      <c r="F5837">
        <v>5015590642</v>
      </c>
      <c r="G5837" s="276">
        <v>45749</v>
      </c>
      <c r="H5837">
        <v>20250328685233</v>
      </c>
      <c r="I5837">
        <v>1.92</v>
      </c>
      <c r="J5837" s="289" t="s">
        <v>345</v>
      </c>
      <c r="K5837" s="289" t="s">
        <v>13158</v>
      </c>
      <c r="L5837" s="289" t="s">
        <v>275</v>
      </c>
      <c r="M5837" s="289" t="s">
        <v>13159</v>
      </c>
      <c r="N5837" s="289" t="s">
        <v>13160</v>
      </c>
      <c r="O5837" s="289" t="s">
        <v>291</v>
      </c>
      <c r="P5837" s="289" t="str">
        <f>VLOOKUP(CAT_Details[[#This Row],[Delivery Bp Customer Code]],Table6[],2,0)</f>
        <v>DX01-L5</v>
      </c>
    </row>
    <row r="5838" spans="1:16" x14ac:dyDescent="0.25">
      <c r="A5838" s="289" t="s">
        <v>521</v>
      </c>
      <c r="B5838">
        <v>2</v>
      </c>
      <c r="C5838">
        <v>1506</v>
      </c>
      <c r="D5838">
        <v>0.9</v>
      </c>
      <c r="E5838" s="289" t="s">
        <v>13161</v>
      </c>
      <c r="F5838">
        <v>5015560836</v>
      </c>
      <c r="G5838" s="276">
        <v>45749</v>
      </c>
      <c r="H5838" s="5">
        <v>20250325682242</v>
      </c>
      <c r="I5838">
        <v>1.9970000000000001</v>
      </c>
      <c r="J5838" s="289" t="s">
        <v>294</v>
      </c>
      <c r="K5838" s="289" t="s">
        <v>13162</v>
      </c>
      <c r="L5838" s="289" t="s">
        <v>275</v>
      </c>
      <c r="M5838" s="289" t="s">
        <v>13110</v>
      </c>
      <c r="N5838" s="289" t="s">
        <v>606</v>
      </c>
      <c r="O5838" s="289" t="s">
        <v>525</v>
      </c>
      <c r="P5838" s="289" t="str">
        <f>VLOOKUP(CAT_Details[[#This Row],[Delivery Bp Customer Code]],Table6[],2,0)</f>
        <v>No Loc</v>
      </c>
    </row>
    <row r="5839" spans="1:16" x14ac:dyDescent="0.25">
      <c r="A5839" s="289" t="s">
        <v>521</v>
      </c>
      <c r="B5839">
        <v>1</v>
      </c>
      <c r="C5839">
        <v>128</v>
      </c>
      <c r="D5839">
        <v>0.4</v>
      </c>
      <c r="E5839" s="289" t="s">
        <v>13163</v>
      </c>
      <c r="F5839">
        <v>5015574933</v>
      </c>
      <c r="G5839" s="276">
        <v>45749</v>
      </c>
      <c r="H5839">
        <v>20250324681324</v>
      </c>
      <c r="I5839">
        <v>0.46100000000000002</v>
      </c>
      <c r="J5839" s="289" t="s">
        <v>350</v>
      </c>
      <c r="K5839" s="289" t="s">
        <v>13164</v>
      </c>
      <c r="L5839" s="289" t="s">
        <v>275</v>
      </c>
      <c r="M5839" s="289" t="s">
        <v>13097</v>
      </c>
      <c r="N5839" s="289" t="s">
        <v>1631</v>
      </c>
      <c r="O5839" s="289" t="s">
        <v>525</v>
      </c>
      <c r="P5839" s="289" t="str">
        <f>VLOOKUP(CAT_Details[[#This Row],[Delivery Bp Customer Code]],Table6[],2,0)</f>
        <v>No Loc</v>
      </c>
    </row>
    <row r="5840" spans="1:16" x14ac:dyDescent="0.25">
      <c r="A5840" s="289" t="s">
        <v>272</v>
      </c>
      <c r="B5840">
        <v>1</v>
      </c>
      <c r="C5840">
        <v>45</v>
      </c>
      <c r="D5840">
        <v>0.4</v>
      </c>
      <c r="E5840" s="289" t="s">
        <v>13165</v>
      </c>
      <c r="F5840">
        <v>5015560777</v>
      </c>
      <c r="G5840" s="276">
        <v>45749</v>
      </c>
      <c r="H5840" s="5">
        <v>20250321680148</v>
      </c>
      <c r="I5840">
        <v>0.76800000000000002</v>
      </c>
      <c r="J5840" s="289" t="s">
        <v>345</v>
      </c>
      <c r="K5840" s="289" t="s">
        <v>13166</v>
      </c>
      <c r="L5840" s="289" t="s">
        <v>275</v>
      </c>
      <c r="M5840" s="289" t="s">
        <v>13134</v>
      </c>
      <c r="N5840" s="289" t="s">
        <v>2014</v>
      </c>
      <c r="O5840" s="289" t="s">
        <v>277</v>
      </c>
      <c r="P5840" s="289" t="str">
        <f>VLOOKUP(CAT_Details[[#This Row],[Delivery Bp Customer Code]],Table6[],2,0)</f>
        <v>U2-L5</v>
      </c>
    </row>
    <row r="5841" spans="1:16" x14ac:dyDescent="0.25">
      <c r="A5841" s="289" t="s">
        <v>272</v>
      </c>
      <c r="B5841">
        <v>22</v>
      </c>
      <c r="C5841">
        <v>1782</v>
      </c>
      <c r="D5841">
        <v>8.8000000000000007</v>
      </c>
      <c r="E5841" s="289" t="s">
        <v>13167</v>
      </c>
      <c r="F5841">
        <v>5015574593</v>
      </c>
      <c r="G5841" s="276">
        <v>45749</v>
      </c>
      <c r="H5841">
        <v>20250325682164</v>
      </c>
      <c r="I5841">
        <v>15.84</v>
      </c>
      <c r="J5841" s="289" t="s">
        <v>350</v>
      </c>
      <c r="K5841" s="289" t="s">
        <v>13168</v>
      </c>
      <c r="L5841" s="289" t="s">
        <v>275</v>
      </c>
      <c r="M5841" s="289" t="s">
        <v>13151</v>
      </c>
      <c r="N5841" s="289" t="s">
        <v>846</v>
      </c>
      <c r="O5841" s="289" t="s">
        <v>277</v>
      </c>
      <c r="P5841" s="289" t="str">
        <f>VLOOKUP(CAT_Details[[#This Row],[Delivery Bp Customer Code]],Table6[],2,0)</f>
        <v>U2-L5</v>
      </c>
    </row>
    <row r="5842" spans="1:16" x14ac:dyDescent="0.25">
      <c r="A5842" s="289" t="s">
        <v>272</v>
      </c>
      <c r="B5842">
        <v>32</v>
      </c>
      <c r="C5842">
        <v>4080</v>
      </c>
      <c r="D5842">
        <v>12.8</v>
      </c>
      <c r="E5842" s="289" t="s">
        <v>13169</v>
      </c>
      <c r="F5842">
        <v>5015575451</v>
      </c>
      <c r="G5842" s="276">
        <v>45749</v>
      </c>
      <c r="H5842">
        <v>20250326682827</v>
      </c>
      <c r="I5842">
        <v>29.184000000000001</v>
      </c>
      <c r="J5842" s="289" t="s">
        <v>350</v>
      </c>
      <c r="K5842" s="289" t="s">
        <v>13170</v>
      </c>
      <c r="L5842" s="289" t="s">
        <v>275</v>
      </c>
      <c r="M5842" s="289" t="s">
        <v>13088</v>
      </c>
      <c r="N5842" s="289" t="s">
        <v>472</v>
      </c>
      <c r="O5842" s="289" t="s">
        <v>277</v>
      </c>
      <c r="P5842" s="289" t="str">
        <f>VLOOKUP(CAT_Details[[#This Row],[Delivery Bp Customer Code]],Table6[],2,0)</f>
        <v>U2-L5</v>
      </c>
    </row>
    <row r="5843" spans="1:16" x14ac:dyDescent="0.25">
      <c r="A5843" s="289" t="s">
        <v>4794</v>
      </c>
      <c r="B5843">
        <v>2</v>
      </c>
      <c r="C5843">
        <v>32</v>
      </c>
      <c r="D5843">
        <v>0.26</v>
      </c>
      <c r="E5843" s="289" t="s">
        <v>13171</v>
      </c>
      <c r="F5843">
        <v>5015528275</v>
      </c>
      <c r="G5843" s="276">
        <v>45749</v>
      </c>
      <c r="H5843">
        <v>20250321680161</v>
      </c>
      <c r="I5843">
        <v>0.12</v>
      </c>
      <c r="J5843" s="289" t="s">
        <v>294</v>
      </c>
      <c r="K5843" s="289" t="s">
        <v>13172</v>
      </c>
      <c r="L5843" s="289" t="s">
        <v>275</v>
      </c>
      <c r="M5843" s="289" t="s">
        <v>13173</v>
      </c>
      <c r="N5843" s="289" t="s">
        <v>1413</v>
      </c>
      <c r="O5843" s="289" t="s">
        <v>4798</v>
      </c>
      <c r="P5843" s="289" t="str">
        <f>VLOOKUP(CAT_Details[[#This Row],[Delivery Bp Customer Code]],Table6[],2,0)</f>
        <v>MY02</v>
      </c>
    </row>
    <row r="5844" spans="1:16" x14ac:dyDescent="0.25">
      <c r="A5844" s="289" t="s">
        <v>4794</v>
      </c>
      <c r="B5844">
        <v>1</v>
      </c>
      <c r="C5844">
        <v>30</v>
      </c>
      <c r="D5844">
        <v>0.4</v>
      </c>
      <c r="E5844" s="289" t="s">
        <v>13174</v>
      </c>
      <c r="F5844">
        <v>5015575272</v>
      </c>
      <c r="G5844" s="276">
        <v>45749</v>
      </c>
      <c r="H5844">
        <v>20250325682390</v>
      </c>
      <c r="I5844">
        <v>0.499</v>
      </c>
      <c r="J5844" s="289" t="s">
        <v>280</v>
      </c>
      <c r="K5844" s="289" t="s">
        <v>13175</v>
      </c>
      <c r="L5844" s="289" t="s">
        <v>275</v>
      </c>
      <c r="M5844" s="289" t="s">
        <v>13044</v>
      </c>
      <c r="N5844" s="289" t="s">
        <v>5809</v>
      </c>
      <c r="O5844" s="289" t="s">
        <v>4798</v>
      </c>
      <c r="P5844" s="289" t="str">
        <f>VLOOKUP(CAT_Details[[#This Row],[Delivery Bp Customer Code]],Table6[],2,0)</f>
        <v>MY02</v>
      </c>
    </row>
    <row r="5845" spans="1:16" x14ac:dyDescent="0.25">
      <c r="A5845" s="289" t="s">
        <v>4794</v>
      </c>
      <c r="B5845">
        <v>1</v>
      </c>
      <c r="C5845">
        <v>28</v>
      </c>
      <c r="D5845">
        <v>0.4</v>
      </c>
      <c r="E5845" s="289" t="s">
        <v>13174</v>
      </c>
      <c r="F5845">
        <v>5015575274</v>
      </c>
      <c r="G5845" s="276">
        <v>45749</v>
      </c>
      <c r="H5845">
        <v>20250325682391</v>
      </c>
      <c r="I5845">
        <v>0.499</v>
      </c>
      <c r="J5845" s="289" t="s">
        <v>280</v>
      </c>
      <c r="K5845" s="289" t="s">
        <v>13176</v>
      </c>
      <c r="L5845" s="289" t="s">
        <v>275</v>
      </c>
      <c r="M5845" s="289" t="s">
        <v>13044</v>
      </c>
      <c r="N5845" s="289" t="s">
        <v>5809</v>
      </c>
      <c r="O5845" s="289" t="s">
        <v>4798</v>
      </c>
      <c r="P5845" s="289" t="str">
        <f>VLOOKUP(CAT_Details[[#This Row],[Delivery Bp Customer Code]],Table6[],2,0)</f>
        <v>MY02</v>
      </c>
    </row>
    <row r="5846" spans="1:16" x14ac:dyDescent="0.25">
      <c r="A5846" s="289" t="s">
        <v>278</v>
      </c>
      <c r="B5846">
        <v>8</v>
      </c>
      <c r="C5846">
        <v>4240</v>
      </c>
      <c r="D5846">
        <v>3.2</v>
      </c>
      <c r="E5846" s="289" t="s">
        <v>13177</v>
      </c>
      <c r="F5846">
        <v>5015607673</v>
      </c>
      <c r="G5846" s="276">
        <v>45749</v>
      </c>
      <c r="H5846">
        <v>20250328685475</v>
      </c>
      <c r="I5846">
        <v>8.2940000000000005</v>
      </c>
      <c r="J5846" s="289" t="s">
        <v>273</v>
      </c>
      <c r="K5846" s="289" t="s">
        <v>13178</v>
      </c>
      <c r="L5846" s="289" t="s">
        <v>275</v>
      </c>
      <c r="M5846" s="289" t="s">
        <v>13179</v>
      </c>
      <c r="N5846" s="289" t="s">
        <v>653</v>
      </c>
      <c r="O5846" s="289" t="s">
        <v>498</v>
      </c>
      <c r="P5846" s="289" t="str">
        <f>VLOOKUP(CAT_Details[[#This Row],[Delivery Bp Customer Code]],Table6[],2,0)</f>
        <v>DK-BM01</v>
      </c>
    </row>
    <row r="5847" spans="1:16" x14ac:dyDescent="0.25">
      <c r="A5847" s="289" t="s">
        <v>75</v>
      </c>
      <c r="B5847">
        <v>1</v>
      </c>
      <c r="C5847">
        <v>2</v>
      </c>
      <c r="D5847">
        <v>0.03</v>
      </c>
      <c r="E5847" s="289" t="s">
        <v>13180</v>
      </c>
      <c r="F5847">
        <v>5015607029</v>
      </c>
      <c r="G5847" s="276">
        <v>45749</v>
      </c>
      <c r="H5847">
        <v>20250325681912</v>
      </c>
      <c r="I5847">
        <v>8.9999999999999993E-3</v>
      </c>
      <c r="J5847" s="289" t="s">
        <v>273</v>
      </c>
      <c r="K5847" s="289" t="s">
        <v>13181</v>
      </c>
      <c r="L5847" s="289" t="s">
        <v>275</v>
      </c>
      <c r="M5847" s="289" t="s">
        <v>13182</v>
      </c>
      <c r="N5847" s="289" t="s">
        <v>2738</v>
      </c>
      <c r="O5847" s="289" t="s">
        <v>2173</v>
      </c>
      <c r="P5847" s="289" t="str">
        <f>VLOOKUP(CAT_Details[[#This Row],[Delivery Bp Customer Code]],Table6[],2,0)</f>
        <v>OYL1</v>
      </c>
    </row>
    <row r="5848" spans="1:16" x14ac:dyDescent="0.25">
      <c r="A5848" s="289" t="s">
        <v>75</v>
      </c>
      <c r="B5848">
        <v>1</v>
      </c>
      <c r="C5848">
        <v>170</v>
      </c>
      <c r="D5848">
        <v>0.4</v>
      </c>
      <c r="E5848" s="289" t="s">
        <v>13183</v>
      </c>
      <c r="F5848">
        <v>5015608126</v>
      </c>
      <c r="G5848" s="276">
        <v>45749</v>
      </c>
      <c r="H5848">
        <v>20250320679394</v>
      </c>
      <c r="I5848">
        <v>0.96</v>
      </c>
      <c r="J5848" s="289" t="s">
        <v>273</v>
      </c>
      <c r="K5848" s="289" t="s">
        <v>13184</v>
      </c>
      <c r="L5848" s="289" t="s">
        <v>275</v>
      </c>
      <c r="M5848" s="289" t="s">
        <v>13182</v>
      </c>
      <c r="N5848" s="289" t="s">
        <v>1003</v>
      </c>
      <c r="O5848" s="289" t="s">
        <v>2173</v>
      </c>
      <c r="P5848" s="289" t="str">
        <f>VLOOKUP(CAT_Details[[#This Row],[Delivery Bp Customer Code]],Table6[],2,0)</f>
        <v>OYL1</v>
      </c>
    </row>
    <row r="5849" spans="1:16" x14ac:dyDescent="0.25">
      <c r="A5849" s="289" t="s">
        <v>285</v>
      </c>
      <c r="B5849">
        <v>2</v>
      </c>
      <c r="C5849">
        <v>206.14</v>
      </c>
      <c r="D5849">
        <v>0.5</v>
      </c>
      <c r="E5849" s="289" t="s">
        <v>13185</v>
      </c>
      <c r="F5849">
        <v>5015607486</v>
      </c>
      <c r="G5849" s="276">
        <v>45749</v>
      </c>
      <c r="H5849">
        <v>20250328685253</v>
      </c>
      <c r="I5849">
        <v>1.0389999999999999</v>
      </c>
      <c r="J5849" s="289" t="s">
        <v>273</v>
      </c>
      <c r="K5849" s="289" t="s">
        <v>13186</v>
      </c>
      <c r="L5849" s="289" t="s">
        <v>275</v>
      </c>
      <c r="M5849" s="289" t="s">
        <v>13179</v>
      </c>
      <c r="N5849" s="289" t="s">
        <v>519</v>
      </c>
      <c r="O5849" s="289" t="s">
        <v>291</v>
      </c>
      <c r="P5849" s="289" t="str">
        <f>VLOOKUP(CAT_Details[[#This Row],[Delivery Bp Customer Code]],Table6[],2,0)</f>
        <v>DX01-L5</v>
      </c>
    </row>
    <row r="5850" spans="1:16" x14ac:dyDescent="0.25">
      <c r="A5850" s="289" t="s">
        <v>285</v>
      </c>
      <c r="B5850">
        <v>7</v>
      </c>
      <c r="C5850">
        <v>810.5</v>
      </c>
      <c r="D5850">
        <v>3.22</v>
      </c>
      <c r="E5850" s="289" t="s">
        <v>13185</v>
      </c>
      <c r="F5850">
        <v>5015607487</v>
      </c>
      <c r="G5850" s="276">
        <v>45749</v>
      </c>
      <c r="H5850">
        <v>20250328685161</v>
      </c>
      <c r="I5850">
        <v>6.9660000000000002</v>
      </c>
      <c r="J5850" s="289" t="s">
        <v>273</v>
      </c>
      <c r="K5850" s="289" t="s">
        <v>13187</v>
      </c>
      <c r="L5850" s="289" t="s">
        <v>275</v>
      </c>
      <c r="M5850" s="289" t="s">
        <v>13179</v>
      </c>
      <c r="N5850" s="289" t="s">
        <v>519</v>
      </c>
      <c r="O5850" s="289" t="s">
        <v>291</v>
      </c>
      <c r="P5850" s="289" t="str">
        <f>VLOOKUP(CAT_Details[[#This Row],[Delivery Bp Customer Code]],Table6[],2,0)</f>
        <v>DX01-L5</v>
      </c>
    </row>
    <row r="5851" spans="1:16" x14ac:dyDescent="0.25">
      <c r="A5851" s="289" t="s">
        <v>272</v>
      </c>
      <c r="B5851">
        <v>20</v>
      </c>
      <c r="C5851">
        <v>1525</v>
      </c>
      <c r="D5851">
        <v>8</v>
      </c>
      <c r="E5851" s="289" t="s">
        <v>13188</v>
      </c>
      <c r="F5851">
        <v>5015607359</v>
      </c>
      <c r="G5851" s="276">
        <v>45749</v>
      </c>
      <c r="H5851">
        <v>20250327684614</v>
      </c>
      <c r="I5851">
        <v>18.239999999999998</v>
      </c>
      <c r="J5851" s="289" t="s">
        <v>302</v>
      </c>
      <c r="K5851" s="289" t="s">
        <v>13189</v>
      </c>
      <c r="L5851" s="289" t="s">
        <v>275</v>
      </c>
      <c r="M5851" s="289" t="s">
        <v>13190</v>
      </c>
      <c r="N5851" s="289" t="s">
        <v>305</v>
      </c>
      <c r="O5851" s="289" t="s">
        <v>277</v>
      </c>
      <c r="P5851" s="289" t="str">
        <f>VLOOKUP(CAT_Details[[#This Row],[Delivery Bp Customer Code]],Table6[],2,0)</f>
        <v>U2-L5</v>
      </c>
    </row>
    <row r="5852" spans="1:16" x14ac:dyDescent="0.25">
      <c r="A5852" s="289" t="s">
        <v>272</v>
      </c>
      <c r="B5852">
        <v>6</v>
      </c>
      <c r="C5852">
        <v>846</v>
      </c>
      <c r="D5852">
        <v>3.2</v>
      </c>
      <c r="E5852" s="289" t="s">
        <v>13188</v>
      </c>
      <c r="F5852">
        <v>5015607360</v>
      </c>
      <c r="G5852" s="276">
        <v>45749</v>
      </c>
      <c r="H5852">
        <v>20250327684602</v>
      </c>
      <c r="I5852">
        <v>7.2960000000000003</v>
      </c>
      <c r="J5852" s="289" t="s">
        <v>302</v>
      </c>
      <c r="K5852" s="289" t="s">
        <v>13191</v>
      </c>
      <c r="L5852" s="289" t="s">
        <v>275</v>
      </c>
      <c r="M5852" s="289" t="s">
        <v>13190</v>
      </c>
      <c r="N5852" s="289" t="s">
        <v>305</v>
      </c>
      <c r="O5852" s="289" t="s">
        <v>277</v>
      </c>
      <c r="P5852" s="289" t="str">
        <f>VLOOKUP(CAT_Details[[#This Row],[Delivery Bp Customer Code]],Table6[],2,0)</f>
        <v>U2-L5</v>
      </c>
    </row>
    <row r="5853" spans="1:16" x14ac:dyDescent="0.25">
      <c r="A5853" s="289" t="s">
        <v>4794</v>
      </c>
      <c r="B5853">
        <v>12</v>
      </c>
      <c r="C5853">
        <v>1453.5</v>
      </c>
      <c r="D5853">
        <v>5.94</v>
      </c>
      <c r="E5853" s="289" t="s">
        <v>13185</v>
      </c>
      <c r="F5853">
        <v>5015607489</v>
      </c>
      <c r="G5853" s="276">
        <v>45749</v>
      </c>
      <c r="H5853">
        <v>20250328685261</v>
      </c>
      <c r="I5853">
        <v>17.106999999999999</v>
      </c>
      <c r="J5853" s="289" t="s">
        <v>273</v>
      </c>
      <c r="K5853" s="289" t="s">
        <v>13192</v>
      </c>
      <c r="L5853" s="289" t="s">
        <v>275</v>
      </c>
      <c r="M5853" s="289" t="s">
        <v>13179</v>
      </c>
      <c r="N5853" s="289" t="s">
        <v>519</v>
      </c>
      <c r="O5853" s="289" t="s">
        <v>4798</v>
      </c>
      <c r="P5853" s="289" t="str">
        <f>VLOOKUP(CAT_Details[[#This Row],[Delivery Bp Customer Code]],Table6[],2,0)</f>
        <v>MY02</v>
      </c>
    </row>
    <row r="5854" spans="1:16" x14ac:dyDescent="0.25">
      <c r="A5854" s="289" t="s">
        <v>278</v>
      </c>
      <c r="B5854">
        <v>1</v>
      </c>
      <c r="C5854">
        <v>60</v>
      </c>
      <c r="D5854">
        <v>0.14000000000000001</v>
      </c>
      <c r="E5854" s="289" t="s">
        <v>13193</v>
      </c>
      <c r="F5854">
        <v>5015559745</v>
      </c>
      <c r="G5854" s="276">
        <v>45750</v>
      </c>
      <c r="H5854">
        <v>20250324681553</v>
      </c>
      <c r="I5854">
        <v>0.121</v>
      </c>
      <c r="J5854" s="289" t="s">
        <v>324</v>
      </c>
      <c r="K5854" s="289" t="s">
        <v>13194</v>
      </c>
      <c r="L5854" s="289" t="s">
        <v>275</v>
      </c>
      <c r="M5854" s="289" t="s">
        <v>12966</v>
      </c>
      <c r="N5854" s="289" t="s">
        <v>1120</v>
      </c>
      <c r="O5854" s="289" t="s">
        <v>498</v>
      </c>
      <c r="P5854" s="289" t="str">
        <f>VLOOKUP(CAT_Details[[#This Row],[Delivery Bp Customer Code]],Table6[],2,0)</f>
        <v>DK-BM01</v>
      </c>
    </row>
    <row r="5855" spans="1:16" x14ac:dyDescent="0.25">
      <c r="A5855" s="289" t="s">
        <v>278</v>
      </c>
      <c r="B5855">
        <v>12</v>
      </c>
      <c r="C5855">
        <v>3072</v>
      </c>
      <c r="D5855">
        <v>4.8</v>
      </c>
      <c r="E5855" s="289" t="s">
        <v>13195</v>
      </c>
      <c r="F5855">
        <v>5015560654</v>
      </c>
      <c r="G5855" s="276">
        <v>45750</v>
      </c>
      <c r="H5855">
        <v>20250324681288</v>
      </c>
      <c r="I5855">
        <v>11.52</v>
      </c>
      <c r="J5855" s="289" t="s">
        <v>853</v>
      </c>
      <c r="K5855" s="289" t="s">
        <v>13196</v>
      </c>
      <c r="L5855" s="289" t="s">
        <v>275</v>
      </c>
      <c r="M5855" s="289" t="s">
        <v>13197</v>
      </c>
      <c r="N5855" s="289" t="s">
        <v>856</v>
      </c>
      <c r="O5855" s="289" t="s">
        <v>498</v>
      </c>
      <c r="P5855" s="289" t="str">
        <f>VLOOKUP(CAT_Details[[#This Row],[Delivery Bp Customer Code]],Table6[],2,0)</f>
        <v>DK-BM01</v>
      </c>
    </row>
    <row r="5856" spans="1:16" x14ac:dyDescent="0.25">
      <c r="A5856" s="289" t="s">
        <v>278</v>
      </c>
      <c r="B5856">
        <v>7</v>
      </c>
      <c r="C5856">
        <v>938</v>
      </c>
      <c r="D5856">
        <v>1.4</v>
      </c>
      <c r="E5856" s="289" t="s">
        <v>13198</v>
      </c>
      <c r="F5856">
        <v>5015574805</v>
      </c>
      <c r="G5856" s="276">
        <v>45750</v>
      </c>
      <c r="H5856" s="5">
        <v>20250321679828</v>
      </c>
      <c r="I5856">
        <v>3.36</v>
      </c>
      <c r="J5856" s="289" t="s">
        <v>324</v>
      </c>
      <c r="K5856" s="289" t="s">
        <v>13199</v>
      </c>
      <c r="L5856" s="289" t="s">
        <v>275</v>
      </c>
      <c r="M5856" s="289" t="s">
        <v>12834</v>
      </c>
      <c r="N5856" s="289" t="s">
        <v>1067</v>
      </c>
      <c r="O5856" s="289" t="s">
        <v>498</v>
      </c>
      <c r="P5856" s="289" t="str">
        <f>VLOOKUP(CAT_Details[[#This Row],[Delivery Bp Customer Code]],Table6[],2,0)</f>
        <v>DK-BM01</v>
      </c>
    </row>
    <row r="5857" spans="1:16" x14ac:dyDescent="0.25">
      <c r="A5857" s="289" t="s">
        <v>278</v>
      </c>
      <c r="B5857">
        <v>22</v>
      </c>
      <c r="C5857">
        <v>8130</v>
      </c>
      <c r="D5857">
        <v>8.8000000000000007</v>
      </c>
      <c r="E5857" s="289" t="s">
        <v>13200</v>
      </c>
      <c r="F5857">
        <v>5015574866</v>
      </c>
      <c r="G5857" s="276">
        <v>45750</v>
      </c>
      <c r="H5857" s="5">
        <v>20250325682091</v>
      </c>
      <c r="I5857">
        <v>21.12</v>
      </c>
      <c r="J5857" s="289" t="s">
        <v>324</v>
      </c>
      <c r="K5857" s="289" t="s">
        <v>13201</v>
      </c>
      <c r="L5857" s="289" t="s">
        <v>275</v>
      </c>
      <c r="M5857" s="289" t="s">
        <v>13202</v>
      </c>
      <c r="N5857" s="289" t="s">
        <v>343</v>
      </c>
      <c r="O5857" s="289" t="s">
        <v>498</v>
      </c>
      <c r="P5857" s="289" t="str">
        <f>VLOOKUP(CAT_Details[[#This Row],[Delivery Bp Customer Code]],Table6[],2,0)</f>
        <v>DK-BM01</v>
      </c>
    </row>
    <row r="5858" spans="1:16" x14ac:dyDescent="0.25">
      <c r="A5858" s="289" t="s">
        <v>278</v>
      </c>
      <c r="B5858">
        <v>1</v>
      </c>
      <c r="C5858">
        <v>20</v>
      </c>
      <c r="D5858">
        <v>0.2</v>
      </c>
      <c r="E5858" s="289" t="s">
        <v>13203</v>
      </c>
      <c r="F5858">
        <v>5015575496</v>
      </c>
      <c r="G5858" s="276">
        <v>45750</v>
      </c>
      <c r="H5858" s="5">
        <v>20250325682645</v>
      </c>
      <c r="I5858">
        <v>0.24</v>
      </c>
      <c r="J5858" s="289" t="s">
        <v>287</v>
      </c>
      <c r="K5858" s="289" t="s">
        <v>13204</v>
      </c>
      <c r="L5858" s="289" t="s">
        <v>275</v>
      </c>
      <c r="M5858" s="289" t="s">
        <v>13205</v>
      </c>
      <c r="N5858" s="289" t="s">
        <v>889</v>
      </c>
      <c r="O5858" s="289" t="s">
        <v>498</v>
      </c>
      <c r="P5858" s="289" t="str">
        <f>VLOOKUP(CAT_Details[[#This Row],[Delivery Bp Customer Code]],Table6[],2,0)</f>
        <v>DK-BM01</v>
      </c>
    </row>
    <row r="5859" spans="1:16" x14ac:dyDescent="0.25">
      <c r="A5859" s="289" t="s">
        <v>278</v>
      </c>
      <c r="B5859">
        <v>1</v>
      </c>
      <c r="C5859">
        <v>198</v>
      </c>
      <c r="D5859">
        <v>0.4</v>
      </c>
      <c r="E5859" s="289" t="s">
        <v>13206</v>
      </c>
      <c r="F5859">
        <v>5015589816</v>
      </c>
      <c r="G5859" s="276">
        <v>45750</v>
      </c>
      <c r="H5859">
        <v>20250325682539</v>
      </c>
      <c r="I5859">
        <v>0.48</v>
      </c>
      <c r="J5859" s="289" t="s">
        <v>280</v>
      </c>
      <c r="K5859" s="289" t="s">
        <v>13207</v>
      </c>
      <c r="L5859" s="289" t="s">
        <v>275</v>
      </c>
      <c r="M5859" s="289" t="s">
        <v>13208</v>
      </c>
      <c r="N5859" s="289" t="s">
        <v>636</v>
      </c>
      <c r="O5859" s="289" t="s">
        <v>498</v>
      </c>
      <c r="P5859" s="289" t="str">
        <f>VLOOKUP(CAT_Details[[#This Row],[Delivery Bp Customer Code]],Table6[],2,0)</f>
        <v>DK-BM01</v>
      </c>
    </row>
    <row r="5860" spans="1:16" x14ac:dyDescent="0.25">
      <c r="A5860" s="289" t="s">
        <v>278</v>
      </c>
      <c r="B5860">
        <v>8</v>
      </c>
      <c r="C5860">
        <v>4549.6000000000004</v>
      </c>
      <c r="D5860">
        <v>3.2</v>
      </c>
      <c r="E5860" s="289" t="s">
        <v>13209</v>
      </c>
      <c r="F5860">
        <v>5015590091</v>
      </c>
      <c r="G5860" s="276">
        <v>45750</v>
      </c>
      <c r="H5860" s="5">
        <v>20250327684135</v>
      </c>
      <c r="I5860">
        <v>7.68</v>
      </c>
      <c r="J5860" s="289" t="s">
        <v>280</v>
      </c>
      <c r="K5860" s="289" t="s">
        <v>13210</v>
      </c>
      <c r="L5860" s="289" t="s">
        <v>275</v>
      </c>
      <c r="M5860" s="289" t="s">
        <v>13211</v>
      </c>
      <c r="N5860" s="289" t="s">
        <v>566</v>
      </c>
      <c r="O5860" s="289" t="s">
        <v>498</v>
      </c>
      <c r="P5860" s="289" t="str">
        <f>VLOOKUP(CAT_Details[[#This Row],[Delivery Bp Customer Code]],Table6[],2,0)</f>
        <v>DK-BM01</v>
      </c>
    </row>
    <row r="5861" spans="1:16" x14ac:dyDescent="0.25">
      <c r="A5861" s="289" t="s">
        <v>278</v>
      </c>
      <c r="B5861">
        <v>1</v>
      </c>
      <c r="C5861">
        <v>136.5</v>
      </c>
      <c r="D5861">
        <v>0.4</v>
      </c>
      <c r="E5861" s="289" t="s">
        <v>13212</v>
      </c>
      <c r="F5861">
        <v>5015590160</v>
      </c>
      <c r="G5861" s="276">
        <v>45750</v>
      </c>
      <c r="H5861">
        <v>20250325682425</v>
      </c>
      <c r="I5861">
        <v>0.96</v>
      </c>
      <c r="J5861" s="289" t="s">
        <v>280</v>
      </c>
      <c r="K5861" s="289" t="s">
        <v>13213</v>
      </c>
      <c r="L5861" s="289" t="s">
        <v>275</v>
      </c>
      <c r="M5861" s="289" t="s">
        <v>13079</v>
      </c>
      <c r="N5861" s="289" t="s">
        <v>10531</v>
      </c>
      <c r="O5861" s="289" t="s">
        <v>498</v>
      </c>
      <c r="P5861" s="289" t="str">
        <f>VLOOKUP(CAT_Details[[#This Row],[Delivery Bp Customer Code]],Table6[],2,0)</f>
        <v>DK-BM01</v>
      </c>
    </row>
    <row r="5862" spans="1:16" x14ac:dyDescent="0.25">
      <c r="A5862" s="289" t="s">
        <v>75</v>
      </c>
      <c r="B5862">
        <v>1</v>
      </c>
      <c r="C5862">
        <v>116</v>
      </c>
      <c r="D5862">
        <v>0.4</v>
      </c>
      <c r="E5862" s="289" t="s">
        <v>13214</v>
      </c>
      <c r="F5862">
        <v>5015574748</v>
      </c>
      <c r="G5862" s="276">
        <v>45750</v>
      </c>
      <c r="H5862" s="5">
        <v>20250325681811</v>
      </c>
      <c r="I5862">
        <v>0.76800000000000002</v>
      </c>
      <c r="J5862" s="289" t="s">
        <v>345</v>
      </c>
      <c r="K5862" s="289" t="s">
        <v>13215</v>
      </c>
      <c r="L5862" s="289" t="s">
        <v>275</v>
      </c>
      <c r="M5862" s="289" t="s">
        <v>13134</v>
      </c>
      <c r="N5862" s="289" t="s">
        <v>5824</v>
      </c>
      <c r="O5862" s="289" t="s">
        <v>5281</v>
      </c>
      <c r="P5862" s="289" t="str">
        <f>VLOOKUP(CAT_Details[[#This Row],[Delivery Bp Customer Code]],Table6[],2,0)</f>
        <v>DK-LW08</v>
      </c>
    </row>
    <row r="5863" spans="1:16" x14ac:dyDescent="0.25">
      <c r="A5863" s="289" t="s">
        <v>75</v>
      </c>
      <c r="B5863">
        <v>12</v>
      </c>
      <c r="C5863">
        <v>1440</v>
      </c>
      <c r="D5863">
        <v>5.74</v>
      </c>
      <c r="E5863" s="289" t="s">
        <v>13216</v>
      </c>
      <c r="F5863">
        <v>5015574803</v>
      </c>
      <c r="G5863" s="276">
        <v>45750</v>
      </c>
      <c r="H5863">
        <v>20250319677514</v>
      </c>
      <c r="I5863">
        <v>13.486000000000001</v>
      </c>
      <c r="J5863" s="289" t="s">
        <v>345</v>
      </c>
      <c r="K5863" s="289" t="s">
        <v>13217</v>
      </c>
      <c r="L5863" s="289" t="s">
        <v>275</v>
      </c>
      <c r="M5863" s="289" t="s">
        <v>13218</v>
      </c>
      <c r="N5863" s="289" t="s">
        <v>427</v>
      </c>
      <c r="O5863" s="289" t="s">
        <v>5281</v>
      </c>
      <c r="P5863" s="289" t="str">
        <f>VLOOKUP(CAT_Details[[#This Row],[Delivery Bp Customer Code]],Table6[],2,0)</f>
        <v>DK-LW08</v>
      </c>
    </row>
    <row r="5864" spans="1:16" x14ac:dyDescent="0.25">
      <c r="A5864" s="289" t="s">
        <v>75</v>
      </c>
      <c r="B5864">
        <v>8</v>
      </c>
      <c r="C5864">
        <v>3685</v>
      </c>
      <c r="D5864">
        <v>3.2</v>
      </c>
      <c r="E5864" s="289" t="s">
        <v>13219</v>
      </c>
      <c r="F5864">
        <v>5015574921</v>
      </c>
      <c r="G5864" s="276">
        <v>45750</v>
      </c>
      <c r="H5864">
        <v>20250325682470</v>
      </c>
      <c r="I5864">
        <v>7.68</v>
      </c>
      <c r="J5864" s="289" t="s">
        <v>324</v>
      </c>
      <c r="K5864" s="289" t="s">
        <v>13220</v>
      </c>
      <c r="L5864" s="289" t="s">
        <v>275</v>
      </c>
      <c r="M5864" s="289" t="s">
        <v>12977</v>
      </c>
      <c r="N5864" s="289" t="s">
        <v>2727</v>
      </c>
      <c r="O5864" s="289" t="s">
        <v>2173</v>
      </c>
      <c r="P5864" s="289" t="str">
        <f>VLOOKUP(CAT_Details[[#This Row],[Delivery Bp Customer Code]],Table6[],2,0)</f>
        <v>OYL1</v>
      </c>
    </row>
    <row r="5865" spans="1:16" x14ac:dyDescent="0.25">
      <c r="A5865" s="289" t="s">
        <v>75</v>
      </c>
      <c r="B5865">
        <v>1</v>
      </c>
      <c r="C5865">
        <v>430</v>
      </c>
      <c r="D5865">
        <v>0.4</v>
      </c>
      <c r="E5865" s="289" t="s">
        <v>13219</v>
      </c>
      <c r="F5865">
        <v>5015574923</v>
      </c>
      <c r="G5865" s="276">
        <v>45750</v>
      </c>
      <c r="H5865">
        <v>20250325682466</v>
      </c>
      <c r="I5865">
        <v>0.96</v>
      </c>
      <c r="J5865" s="289" t="s">
        <v>324</v>
      </c>
      <c r="K5865" s="289" t="s">
        <v>13221</v>
      </c>
      <c r="L5865" s="289" t="s">
        <v>275</v>
      </c>
      <c r="M5865" s="289" t="s">
        <v>12977</v>
      </c>
      <c r="N5865" s="289" t="s">
        <v>2727</v>
      </c>
      <c r="O5865" s="289" t="s">
        <v>2173</v>
      </c>
      <c r="P5865" s="289" t="str">
        <f>VLOOKUP(CAT_Details[[#This Row],[Delivery Bp Customer Code]],Table6[],2,0)</f>
        <v>OYL1</v>
      </c>
    </row>
    <row r="5866" spans="1:16" x14ac:dyDescent="0.25">
      <c r="A5866" s="289" t="s">
        <v>75</v>
      </c>
      <c r="B5866">
        <v>1</v>
      </c>
      <c r="C5866">
        <v>279</v>
      </c>
      <c r="D5866">
        <v>0.4</v>
      </c>
      <c r="E5866" s="289" t="s">
        <v>13206</v>
      </c>
      <c r="F5866">
        <v>5015589815</v>
      </c>
      <c r="G5866" s="276">
        <v>45750</v>
      </c>
      <c r="H5866">
        <v>20250325682535</v>
      </c>
      <c r="I5866">
        <v>0.48</v>
      </c>
      <c r="J5866" s="289" t="s">
        <v>280</v>
      </c>
      <c r="K5866" s="289" t="s">
        <v>13222</v>
      </c>
      <c r="L5866" s="289" t="s">
        <v>275</v>
      </c>
      <c r="M5866" s="289" t="s">
        <v>13208</v>
      </c>
      <c r="N5866" s="289" t="s">
        <v>636</v>
      </c>
      <c r="O5866" s="289" t="s">
        <v>2173</v>
      </c>
      <c r="P5866" s="289" t="str">
        <f>VLOOKUP(CAT_Details[[#This Row],[Delivery Bp Customer Code]],Table6[],2,0)</f>
        <v>OYL1</v>
      </c>
    </row>
    <row r="5867" spans="1:16" x14ac:dyDescent="0.25">
      <c r="A5867" s="289" t="s">
        <v>75</v>
      </c>
      <c r="B5867">
        <v>1</v>
      </c>
      <c r="C5867">
        <v>15</v>
      </c>
      <c r="D5867">
        <v>0.04</v>
      </c>
      <c r="E5867" s="289" t="s">
        <v>13223</v>
      </c>
      <c r="F5867">
        <v>5015589986</v>
      </c>
      <c r="G5867" s="276">
        <v>45750</v>
      </c>
      <c r="H5867" s="5">
        <v>20250326682787</v>
      </c>
      <c r="I5867">
        <v>1.6E-2</v>
      </c>
      <c r="J5867" s="289" t="s">
        <v>350</v>
      </c>
      <c r="K5867" s="289" t="s">
        <v>13224</v>
      </c>
      <c r="L5867" s="289" t="s">
        <v>275</v>
      </c>
      <c r="M5867" s="289" t="s">
        <v>13225</v>
      </c>
      <c r="N5867" s="289" t="s">
        <v>2828</v>
      </c>
      <c r="O5867" s="289" t="s">
        <v>2173</v>
      </c>
      <c r="P5867" s="289" t="str">
        <f>VLOOKUP(CAT_Details[[#This Row],[Delivery Bp Customer Code]],Table6[],2,0)</f>
        <v>OYL1</v>
      </c>
    </row>
    <row r="5868" spans="1:16" x14ac:dyDescent="0.25">
      <c r="A5868" s="289" t="s">
        <v>75</v>
      </c>
      <c r="B5868">
        <v>1</v>
      </c>
      <c r="C5868">
        <v>52.8</v>
      </c>
      <c r="D5868">
        <v>0.2</v>
      </c>
      <c r="E5868" s="289" t="s">
        <v>13226</v>
      </c>
      <c r="F5868">
        <v>5015589991</v>
      </c>
      <c r="G5868" s="276">
        <v>45750</v>
      </c>
      <c r="H5868">
        <v>20250318677038</v>
      </c>
      <c r="I5868">
        <v>0.38400000000000001</v>
      </c>
      <c r="J5868" s="289" t="s">
        <v>280</v>
      </c>
      <c r="K5868" s="289" t="s">
        <v>13227</v>
      </c>
      <c r="L5868" s="289" t="s">
        <v>275</v>
      </c>
      <c r="M5868" s="289" t="s">
        <v>13208</v>
      </c>
      <c r="N5868" s="289" t="s">
        <v>2921</v>
      </c>
      <c r="O5868" s="289" t="s">
        <v>2173</v>
      </c>
      <c r="P5868" s="289" t="str">
        <f>VLOOKUP(CAT_Details[[#This Row],[Delivery Bp Customer Code]],Table6[],2,0)</f>
        <v>OYL1</v>
      </c>
    </row>
    <row r="5869" spans="1:16" x14ac:dyDescent="0.25">
      <c r="A5869" s="289" t="s">
        <v>75</v>
      </c>
      <c r="B5869">
        <v>33</v>
      </c>
      <c r="C5869">
        <v>13035</v>
      </c>
      <c r="D5869">
        <v>11</v>
      </c>
      <c r="E5869" s="289" t="s">
        <v>13228</v>
      </c>
      <c r="F5869">
        <v>5015590155</v>
      </c>
      <c r="G5869" s="276">
        <v>45750</v>
      </c>
      <c r="H5869">
        <v>20250327684082</v>
      </c>
      <c r="I5869">
        <v>21.12</v>
      </c>
      <c r="J5869" s="289" t="s">
        <v>324</v>
      </c>
      <c r="K5869" s="289" t="s">
        <v>13229</v>
      </c>
      <c r="L5869" s="289" t="s">
        <v>275</v>
      </c>
      <c r="M5869" s="289" t="s">
        <v>13230</v>
      </c>
      <c r="N5869" s="289" t="s">
        <v>2172</v>
      </c>
      <c r="O5869" s="289" t="s">
        <v>2173</v>
      </c>
      <c r="P5869" s="289" t="str">
        <f>VLOOKUP(CAT_Details[[#This Row],[Delivery Bp Customer Code]],Table6[],2,0)</f>
        <v>OYL1</v>
      </c>
    </row>
    <row r="5870" spans="1:16" x14ac:dyDescent="0.25">
      <c r="A5870" s="289" t="s">
        <v>75</v>
      </c>
      <c r="B5870">
        <v>32</v>
      </c>
      <c r="C5870">
        <v>12210</v>
      </c>
      <c r="D5870">
        <v>10.67</v>
      </c>
      <c r="E5870" s="289" t="s">
        <v>13231</v>
      </c>
      <c r="F5870">
        <v>5015590248</v>
      </c>
      <c r="G5870" s="276">
        <v>45750</v>
      </c>
      <c r="H5870">
        <v>20250327684134</v>
      </c>
      <c r="I5870">
        <v>20.48</v>
      </c>
      <c r="J5870" s="289" t="s">
        <v>324</v>
      </c>
      <c r="K5870" s="289" t="s">
        <v>13232</v>
      </c>
      <c r="L5870" s="289" t="s">
        <v>275</v>
      </c>
      <c r="M5870" s="289" t="s">
        <v>13233</v>
      </c>
      <c r="N5870" s="289" t="s">
        <v>2172</v>
      </c>
      <c r="O5870" s="289" t="s">
        <v>2173</v>
      </c>
      <c r="P5870" s="289" t="str">
        <f>VLOOKUP(CAT_Details[[#This Row],[Delivery Bp Customer Code]],Table6[],2,0)</f>
        <v>OYL1</v>
      </c>
    </row>
    <row r="5871" spans="1:16" x14ac:dyDescent="0.25">
      <c r="A5871" s="289" t="s">
        <v>874</v>
      </c>
      <c r="B5871">
        <v>3</v>
      </c>
      <c r="C5871">
        <v>360</v>
      </c>
      <c r="D5871">
        <v>1.44</v>
      </c>
      <c r="E5871" s="289" t="s">
        <v>13216</v>
      </c>
      <c r="F5871">
        <v>5015574799</v>
      </c>
      <c r="G5871" s="276">
        <v>45750</v>
      </c>
      <c r="H5871">
        <v>20250320678549</v>
      </c>
      <c r="I5871">
        <v>2.4079999999999999</v>
      </c>
      <c r="J5871" s="289" t="s">
        <v>345</v>
      </c>
      <c r="K5871" s="289" t="s">
        <v>13234</v>
      </c>
      <c r="L5871" s="289" t="s">
        <v>275</v>
      </c>
      <c r="M5871" s="289" t="s">
        <v>13218</v>
      </c>
      <c r="N5871" s="289" t="s">
        <v>427</v>
      </c>
      <c r="O5871" s="289" t="s">
        <v>1014</v>
      </c>
      <c r="P5871" s="289" t="str">
        <f>VLOOKUP(CAT_Details[[#This Row],[Delivery Bp Customer Code]],Table6[],2,0)</f>
        <v>MZ07</v>
      </c>
    </row>
    <row r="5872" spans="1:16" x14ac:dyDescent="0.25">
      <c r="A5872" s="289" t="s">
        <v>941</v>
      </c>
      <c r="B5872">
        <v>1</v>
      </c>
      <c r="C5872">
        <v>6</v>
      </c>
      <c r="D5872">
        <v>0.04</v>
      </c>
      <c r="E5872" s="289" t="s">
        <v>13235</v>
      </c>
      <c r="F5872">
        <v>5015559507</v>
      </c>
      <c r="G5872" s="276">
        <v>45750</v>
      </c>
      <c r="H5872">
        <v>20250324681039</v>
      </c>
      <c r="I5872">
        <v>1.6E-2</v>
      </c>
      <c r="J5872" s="289" t="s">
        <v>438</v>
      </c>
      <c r="K5872" s="289" t="s">
        <v>13236</v>
      </c>
      <c r="L5872" s="289" t="s">
        <v>275</v>
      </c>
      <c r="M5872" s="289" t="s">
        <v>13082</v>
      </c>
      <c r="N5872" s="289" t="s">
        <v>1774</v>
      </c>
      <c r="O5872" s="289" t="s">
        <v>945</v>
      </c>
      <c r="P5872" s="289" t="str">
        <f>VLOOKUP(CAT_Details[[#This Row],[Delivery Bp Customer Code]],Table6[],2,0)</f>
        <v>DK-LW01</v>
      </c>
    </row>
    <row r="5873" spans="1:16" x14ac:dyDescent="0.25">
      <c r="A5873" s="289" t="s">
        <v>3771</v>
      </c>
      <c r="B5873">
        <v>1</v>
      </c>
      <c r="C5873">
        <v>100</v>
      </c>
      <c r="D5873">
        <v>0.4</v>
      </c>
      <c r="E5873" s="289" t="s">
        <v>13237</v>
      </c>
      <c r="F5873">
        <v>5015575432</v>
      </c>
      <c r="G5873" s="276">
        <v>45750</v>
      </c>
      <c r="H5873">
        <v>20250324680904</v>
      </c>
      <c r="I5873">
        <v>0.94099999999999995</v>
      </c>
      <c r="J5873" s="289" t="s">
        <v>324</v>
      </c>
      <c r="K5873" s="289" t="s">
        <v>13238</v>
      </c>
      <c r="L5873" s="289" t="s">
        <v>275</v>
      </c>
      <c r="M5873" s="289" t="s">
        <v>13239</v>
      </c>
      <c r="N5873" s="289" t="s">
        <v>5504</v>
      </c>
      <c r="O5873" s="289" t="s">
        <v>3775</v>
      </c>
      <c r="P5873" s="289">
        <f>VLOOKUP(CAT_Details[[#This Row],[Delivery Bp Customer Code]],Table6[],2,0)</f>
        <v>3401</v>
      </c>
    </row>
    <row r="5874" spans="1:16" x14ac:dyDescent="0.25">
      <c r="A5874" s="289" t="s">
        <v>3771</v>
      </c>
      <c r="B5874">
        <v>1</v>
      </c>
      <c r="C5874">
        <v>60</v>
      </c>
      <c r="D5874">
        <v>0.4</v>
      </c>
      <c r="E5874" s="289" t="s">
        <v>13240</v>
      </c>
      <c r="F5874">
        <v>5015589995</v>
      </c>
      <c r="G5874" s="276">
        <v>45750</v>
      </c>
      <c r="H5874" s="5">
        <v>20250327684543</v>
      </c>
      <c r="I5874">
        <v>0.66200000000000003</v>
      </c>
      <c r="J5874" s="289" t="s">
        <v>350</v>
      </c>
      <c r="K5874" s="289" t="s">
        <v>13241</v>
      </c>
      <c r="L5874" s="289" t="s">
        <v>275</v>
      </c>
      <c r="M5874" s="289"/>
      <c r="N5874" s="289" t="s">
        <v>4959</v>
      </c>
      <c r="O5874" s="289" t="s">
        <v>3775</v>
      </c>
      <c r="P5874" s="289">
        <f>VLOOKUP(CAT_Details[[#This Row],[Delivery Bp Customer Code]],Table6[],2,0)</f>
        <v>3401</v>
      </c>
    </row>
    <row r="5875" spans="1:16" x14ac:dyDescent="0.25">
      <c r="A5875" s="289" t="s">
        <v>3329</v>
      </c>
      <c r="B5875">
        <v>5</v>
      </c>
      <c r="C5875">
        <v>394</v>
      </c>
      <c r="D5875">
        <v>1.61</v>
      </c>
      <c r="E5875" s="289" t="s">
        <v>13242</v>
      </c>
      <c r="F5875">
        <v>5015543954</v>
      </c>
      <c r="G5875" s="276">
        <v>45750</v>
      </c>
      <c r="H5875">
        <v>20250321679912</v>
      </c>
      <c r="I5875">
        <v>2.5019999999999998</v>
      </c>
      <c r="J5875" s="289" t="s">
        <v>317</v>
      </c>
      <c r="K5875" s="289" t="s">
        <v>13243</v>
      </c>
      <c r="L5875" s="289" t="s">
        <v>275</v>
      </c>
      <c r="M5875" s="289" t="s">
        <v>13110</v>
      </c>
      <c r="N5875" s="289" t="s">
        <v>4189</v>
      </c>
      <c r="O5875" s="289" t="s">
        <v>3332</v>
      </c>
      <c r="P5875" s="289">
        <f>VLOOKUP(CAT_Details[[#This Row],[Delivery Bp Customer Code]],Table6[],2,0)</f>
        <v>3402</v>
      </c>
    </row>
    <row r="5876" spans="1:16" x14ac:dyDescent="0.25">
      <c r="A5876" s="289" t="s">
        <v>3329</v>
      </c>
      <c r="B5876">
        <v>3</v>
      </c>
      <c r="C5876">
        <v>899</v>
      </c>
      <c r="D5876">
        <v>1</v>
      </c>
      <c r="E5876" s="289" t="s">
        <v>13244</v>
      </c>
      <c r="F5876">
        <v>5015544104</v>
      </c>
      <c r="G5876" s="276">
        <v>45750</v>
      </c>
      <c r="H5876" s="5">
        <v>20250324681116</v>
      </c>
      <c r="I5876">
        <v>2.4</v>
      </c>
      <c r="J5876" s="289" t="s">
        <v>317</v>
      </c>
      <c r="K5876" s="289" t="s">
        <v>13245</v>
      </c>
      <c r="L5876" s="289" t="s">
        <v>275</v>
      </c>
      <c r="M5876" s="289" t="s">
        <v>13110</v>
      </c>
      <c r="N5876" s="289" t="s">
        <v>3966</v>
      </c>
      <c r="O5876" s="289" t="s">
        <v>3332</v>
      </c>
      <c r="P5876" s="289">
        <f>VLOOKUP(CAT_Details[[#This Row],[Delivery Bp Customer Code]],Table6[],2,0)</f>
        <v>3402</v>
      </c>
    </row>
    <row r="5877" spans="1:16" x14ac:dyDescent="0.25">
      <c r="A5877" s="289" t="s">
        <v>3329</v>
      </c>
      <c r="B5877">
        <v>6</v>
      </c>
      <c r="C5877">
        <v>672.5</v>
      </c>
      <c r="D5877">
        <v>1.64</v>
      </c>
      <c r="E5877" s="289" t="s">
        <v>13246</v>
      </c>
      <c r="F5877">
        <v>5015559490</v>
      </c>
      <c r="G5877" s="276">
        <v>45750</v>
      </c>
      <c r="H5877">
        <v>20250324681103</v>
      </c>
      <c r="I5877">
        <v>4.5259999999999998</v>
      </c>
      <c r="J5877" s="289" t="s">
        <v>294</v>
      </c>
      <c r="K5877" s="289" t="s">
        <v>13247</v>
      </c>
      <c r="L5877" s="289" t="s">
        <v>275</v>
      </c>
      <c r="M5877" s="289" t="s">
        <v>13248</v>
      </c>
      <c r="N5877" s="289" t="s">
        <v>555</v>
      </c>
      <c r="O5877" s="289" t="s">
        <v>3332</v>
      </c>
      <c r="P5877" s="289">
        <f>VLOOKUP(CAT_Details[[#This Row],[Delivery Bp Customer Code]],Table6[],2,0)</f>
        <v>3402</v>
      </c>
    </row>
    <row r="5878" spans="1:16" x14ac:dyDescent="0.25">
      <c r="A5878" s="289" t="s">
        <v>3329</v>
      </c>
      <c r="B5878">
        <v>1</v>
      </c>
      <c r="C5878">
        <v>8.48</v>
      </c>
      <c r="D5878">
        <v>7.0000000000000007E-2</v>
      </c>
      <c r="E5878" s="289" t="s">
        <v>13249</v>
      </c>
      <c r="F5878">
        <v>5015589917</v>
      </c>
      <c r="G5878" s="276">
        <v>45750</v>
      </c>
      <c r="H5878" s="5">
        <v>20250325682248</v>
      </c>
      <c r="I5878">
        <v>5.3999999999999999E-2</v>
      </c>
      <c r="J5878" s="289" t="s">
        <v>350</v>
      </c>
      <c r="K5878" s="289" t="s">
        <v>13250</v>
      </c>
      <c r="L5878" s="289" t="s">
        <v>275</v>
      </c>
      <c r="M5878" s="289" t="s">
        <v>13088</v>
      </c>
      <c r="N5878" s="289" t="s">
        <v>3173</v>
      </c>
      <c r="O5878" s="289" t="s">
        <v>3332</v>
      </c>
      <c r="P5878" s="289">
        <f>VLOOKUP(CAT_Details[[#This Row],[Delivery Bp Customer Code]],Table6[],2,0)</f>
        <v>3402</v>
      </c>
    </row>
    <row r="5879" spans="1:16" x14ac:dyDescent="0.25">
      <c r="A5879" s="289" t="s">
        <v>3329</v>
      </c>
      <c r="B5879">
        <v>2</v>
      </c>
      <c r="C5879">
        <v>51.1</v>
      </c>
      <c r="D5879">
        <v>0.25</v>
      </c>
      <c r="E5879" s="289" t="s">
        <v>13249</v>
      </c>
      <c r="F5879">
        <v>5015589918</v>
      </c>
      <c r="G5879" s="276">
        <v>45750</v>
      </c>
      <c r="H5879">
        <v>20250325682407</v>
      </c>
      <c r="I5879">
        <v>0.36899999999999999</v>
      </c>
      <c r="J5879" s="289" t="s">
        <v>350</v>
      </c>
      <c r="K5879" s="289" t="s">
        <v>13251</v>
      </c>
      <c r="L5879" s="289" t="s">
        <v>275</v>
      </c>
      <c r="M5879" s="289" t="s">
        <v>13088</v>
      </c>
      <c r="N5879" s="289" t="s">
        <v>3173</v>
      </c>
      <c r="O5879" s="289" t="s">
        <v>3332</v>
      </c>
      <c r="P5879" s="289">
        <f>VLOOKUP(CAT_Details[[#This Row],[Delivery Bp Customer Code]],Table6[],2,0)</f>
        <v>3402</v>
      </c>
    </row>
    <row r="5880" spans="1:16" x14ac:dyDescent="0.25">
      <c r="A5880" s="289" t="s">
        <v>3329</v>
      </c>
      <c r="B5880">
        <v>5</v>
      </c>
      <c r="C5880">
        <v>1180</v>
      </c>
      <c r="D5880">
        <v>2.0699999999999998</v>
      </c>
      <c r="E5880" s="289" t="s">
        <v>13252</v>
      </c>
      <c r="F5880">
        <v>5015589981</v>
      </c>
      <c r="G5880" s="276">
        <v>45750</v>
      </c>
      <c r="H5880">
        <v>20250326682927</v>
      </c>
      <c r="I5880">
        <v>6.5439999999999996</v>
      </c>
      <c r="J5880" s="289" t="s">
        <v>350</v>
      </c>
      <c r="K5880" s="289" t="s">
        <v>13253</v>
      </c>
      <c r="L5880" s="289" t="s">
        <v>275</v>
      </c>
      <c r="M5880" s="289" t="s">
        <v>13088</v>
      </c>
      <c r="N5880" s="289" t="s">
        <v>5415</v>
      </c>
      <c r="O5880" s="289" t="s">
        <v>3332</v>
      </c>
      <c r="P5880" s="289">
        <f>VLOOKUP(CAT_Details[[#This Row],[Delivery Bp Customer Code]],Table6[],2,0)</f>
        <v>3402</v>
      </c>
    </row>
    <row r="5881" spans="1:16" x14ac:dyDescent="0.25">
      <c r="A5881" s="289" t="s">
        <v>3329</v>
      </c>
      <c r="B5881">
        <v>1</v>
      </c>
      <c r="C5881">
        <v>35</v>
      </c>
      <c r="D5881">
        <v>0.2</v>
      </c>
      <c r="E5881" s="289" t="s">
        <v>13254</v>
      </c>
      <c r="F5881">
        <v>5015590003</v>
      </c>
      <c r="G5881" s="276">
        <v>45750</v>
      </c>
      <c r="H5881">
        <v>20250324680787</v>
      </c>
      <c r="I5881">
        <v>0.26400000000000001</v>
      </c>
      <c r="J5881" s="289" t="s">
        <v>350</v>
      </c>
      <c r="K5881" s="289" t="s">
        <v>13255</v>
      </c>
      <c r="L5881" s="289" t="s">
        <v>275</v>
      </c>
      <c r="M5881" s="289" t="s">
        <v>13100</v>
      </c>
      <c r="N5881" s="289" t="s">
        <v>3661</v>
      </c>
      <c r="O5881" s="289" t="s">
        <v>3332</v>
      </c>
      <c r="P5881" s="289">
        <f>VLOOKUP(CAT_Details[[#This Row],[Delivery Bp Customer Code]],Table6[],2,0)</f>
        <v>3402</v>
      </c>
    </row>
    <row r="5882" spans="1:16" x14ac:dyDescent="0.25">
      <c r="A5882" s="289" t="s">
        <v>3329</v>
      </c>
      <c r="B5882">
        <v>4</v>
      </c>
      <c r="C5882">
        <v>466</v>
      </c>
      <c r="D5882">
        <v>1.6</v>
      </c>
      <c r="E5882" s="289" t="s">
        <v>13256</v>
      </c>
      <c r="F5882">
        <v>5015590090</v>
      </c>
      <c r="G5882" s="276">
        <v>45750</v>
      </c>
      <c r="H5882">
        <v>20250325682348</v>
      </c>
      <c r="I5882">
        <v>3.6680000000000001</v>
      </c>
      <c r="J5882" s="289" t="s">
        <v>350</v>
      </c>
      <c r="K5882" s="289" t="s">
        <v>13257</v>
      </c>
      <c r="L5882" s="289" t="s">
        <v>275</v>
      </c>
      <c r="M5882" s="289" t="s">
        <v>13088</v>
      </c>
      <c r="N5882" s="289" t="s">
        <v>1631</v>
      </c>
      <c r="O5882" s="289" t="s">
        <v>3332</v>
      </c>
      <c r="P5882" s="289">
        <f>VLOOKUP(CAT_Details[[#This Row],[Delivery Bp Customer Code]],Table6[],2,0)</f>
        <v>3402</v>
      </c>
    </row>
    <row r="5883" spans="1:16" x14ac:dyDescent="0.25">
      <c r="A5883" s="289" t="s">
        <v>3329</v>
      </c>
      <c r="B5883">
        <v>30</v>
      </c>
      <c r="C5883">
        <v>719</v>
      </c>
      <c r="D5883">
        <v>2.5299999999999998</v>
      </c>
      <c r="E5883" s="289" t="s">
        <v>13258</v>
      </c>
      <c r="F5883">
        <v>5015590287</v>
      </c>
      <c r="G5883" s="276">
        <v>45750</v>
      </c>
      <c r="H5883">
        <v>20250327683973</v>
      </c>
      <c r="I5883">
        <v>1.71</v>
      </c>
      <c r="J5883" s="289" t="s">
        <v>350</v>
      </c>
      <c r="K5883" s="289" t="s">
        <v>13259</v>
      </c>
      <c r="L5883" s="289" t="s">
        <v>275</v>
      </c>
      <c r="M5883" s="289" t="s">
        <v>13088</v>
      </c>
      <c r="N5883" s="289" t="s">
        <v>446</v>
      </c>
      <c r="O5883" s="289" t="s">
        <v>3332</v>
      </c>
      <c r="P5883" s="289">
        <f>VLOOKUP(CAT_Details[[#This Row],[Delivery Bp Customer Code]],Table6[],2,0)</f>
        <v>3402</v>
      </c>
    </row>
    <row r="5884" spans="1:16" x14ac:dyDescent="0.25">
      <c r="A5884" s="289" t="s">
        <v>3329</v>
      </c>
      <c r="B5884">
        <v>1</v>
      </c>
      <c r="C5884">
        <v>3.5</v>
      </c>
      <c r="D5884">
        <v>0.09</v>
      </c>
      <c r="E5884" s="289" t="s">
        <v>13260</v>
      </c>
      <c r="F5884">
        <v>5015590518</v>
      </c>
      <c r="G5884" s="276">
        <v>45750</v>
      </c>
      <c r="H5884">
        <v>20250327684397</v>
      </c>
      <c r="I5884">
        <v>6.4000000000000001E-2</v>
      </c>
      <c r="J5884" s="289" t="s">
        <v>350</v>
      </c>
      <c r="K5884" s="289" t="s">
        <v>13261</v>
      </c>
      <c r="L5884" s="289" t="s">
        <v>275</v>
      </c>
      <c r="M5884" s="289" t="s">
        <v>13088</v>
      </c>
      <c r="N5884" s="289" t="s">
        <v>2177</v>
      </c>
      <c r="O5884" s="289" t="s">
        <v>3332</v>
      </c>
      <c r="P5884" s="289">
        <f>VLOOKUP(CAT_Details[[#This Row],[Delivery Bp Customer Code]],Table6[],2,0)</f>
        <v>3402</v>
      </c>
    </row>
    <row r="5885" spans="1:16" x14ac:dyDescent="0.25">
      <c r="A5885" s="289" t="s">
        <v>3329</v>
      </c>
      <c r="B5885">
        <v>22</v>
      </c>
      <c r="C5885">
        <v>10032</v>
      </c>
      <c r="D5885">
        <v>8.8000000000000007</v>
      </c>
      <c r="E5885" s="289" t="s">
        <v>13262</v>
      </c>
      <c r="F5885">
        <v>5015590629</v>
      </c>
      <c r="G5885" s="276">
        <v>45750</v>
      </c>
      <c r="H5885">
        <v>20250327684118</v>
      </c>
      <c r="I5885">
        <v>12.672000000000001</v>
      </c>
      <c r="J5885" s="289" t="s">
        <v>350</v>
      </c>
      <c r="K5885" s="289" t="s">
        <v>13263</v>
      </c>
      <c r="L5885" s="289" t="s">
        <v>275</v>
      </c>
      <c r="M5885" s="289" t="s">
        <v>13264</v>
      </c>
      <c r="N5885" s="289" t="s">
        <v>3793</v>
      </c>
      <c r="O5885" s="289" t="s">
        <v>3332</v>
      </c>
      <c r="P5885" s="289">
        <f>VLOOKUP(CAT_Details[[#This Row],[Delivery Bp Customer Code]],Table6[],2,0)</f>
        <v>3402</v>
      </c>
    </row>
    <row r="5886" spans="1:16" x14ac:dyDescent="0.25">
      <c r="A5886" s="289" t="s">
        <v>76</v>
      </c>
      <c r="B5886">
        <v>1</v>
      </c>
      <c r="C5886">
        <v>400</v>
      </c>
      <c r="D5886">
        <v>0.4</v>
      </c>
      <c r="E5886" s="289" t="s">
        <v>13265</v>
      </c>
      <c r="F5886">
        <v>5015543813</v>
      </c>
      <c r="G5886" s="276">
        <v>45750</v>
      </c>
      <c r="H5886" s="5">
        <v>20250324681463</v>
      </c>
      <c r="I5886">
        <v>1.248</v>
      </c>
      <c r="J5886" s="289" t="s">
        <v>383</v>
      </c>
      <c r="K5886" s="289" t="s">
        <v>13266</v>
      </c>
      <c r="L5886" s="289" t="s">
        <v>275</v>
      </c>
      <c r="M5886" s="289" t="s">
        <v>13267</v>
      </c>
      <c r="N5886" s="289" t="s">
        <v>667</v>
      </c>
      <c r="O5886" s="289" t="s">
        <v>748</v>
      </c>
      <c r="P5886" s="289" t="str">
        <f>VLOOKUP(CAT_Details[[#This Row],[Delivery Bp Customer Code]],Table6[],2,0)</f>
        <v>No Loc</v>
      </c>
    </row>
    <row r="5887" spans="1:16" x14ac:dyDescent="0.25">
      <c r="A5887" s="289" t="s">
        <v>76</v>
      </c>
      <c r="B5887">
        <v>3</v>
      </c>
      <c r="C5887">
        <v>140</v>
      </c>
      <c r="D5887">
        <v>1.2</v>
      </c>
      <c r="E5887" s="289" t="s">
        <v>13268</v>
      </c>
      <c r="F5887">
        <v>5015559249</v>
      </c>
      <c r="G5887" s="276">
        <v>45750</v>
      </c>
      <c r="H5887">
        <v>20250325682341</v>
      </c>
      <c r="I5887">
        <v>1.92</v>
      </c>
      <c r="J5887" s="289" t="s">
        <v>383</v>
      </c>
      <c r="K5887" s="289" t="s">
        <v>13269</v>
      </c>
      <c r="L5887" s="289" t="s">
        <v>275</v>
      </c>
      <c r="M5887" s="289" t="s">
        <v>13267</v>
      </c>
      <c r="N5887" s="289" t="s">
        <v>609</v>
      </c>
      <c r="O5887" s="289" t="s">
        <v>748</v>
      </c>
      <c r="P5887" s="289" t="str">
        <f>VLOOKUP(CAT_Details[[#This Row],[Delivery Bp Customer Code]],Table6[],2,0)</f>
        <v>No Loc</v>
      </c>
    </row>
    <row r="5888" spans="1:16" x14ac:dyDescent="0.25">
      <c r="A5888" s="289" t="s">
        <v>76</v>
      </c>
      <c r="B5888">
        <v>12</v>
      </c>
      <c r="C5888">
        <v>3455</v>
      </c>
      <c r="D5888">
        <v>5.2</v>
      </c>
      <c r="E5888" s="289" t="s">
        <v>13270</v>
      </c>
      <c r="F5888">
        <v>5015574539</v>
      </c>
      <c r="G5888" s="276">
        <v>45750</v>
      </c>
      <c r="H5888">
        <v>20250326683718</v>
      </c>
      <c r="I5888">
        <v>11.88</v>
      </c>
      <c r="J5888" s="289" t="s">
        <v>324</v>
      </c>
      <c r="K5888" s="289" t="s">
        <v>13271</v>
      </c>
      <c r="L5888" s="289" t="s">
        <v>275</v>
      </c>
      <c r="M5888" s="289" t="s">
        <v>12834</v>
      </c>
      <c r="N5888" s="289" t="s">
        <v>1160</v>
      </c>
      <c r="O5888" s="289" t="s">
        <v>748</v>
      </c>
      <c r="P5888" s="289" t="str">
        <f>VLOOKUP(CAT_Details[[#This Row],[Delivery Bp Customer Code]],Table6[],2,0)</f>
        <v>No Loc</v>
      </c>
    </row>
    <row r="5889" spans="1:16" x14ac:dyDescent="0.25">
      <c r="A5889" s="289" t="s">
        <v>76</v>
      </c>
      <c r="B5889">
        <v>1</v>
      </c>
      <c r="C5889">
        <v>25</v>
      </c>
      <c r="D5889">
        <v>0.2</v>
      </c>
      <c r="E5889" s="289" t="s">
        <v>13272</v>
      </c>
      <c r="F5889">
        <v>5015574750</v>
      </c>
      <c r="G5889" s="276">
        <v>45750</v>
      </c>
      <c r="H5889">
        <v>20250326683331</v>
      </c>
      <c r="I5889">
        <v>0.48</v>
      </c>
      <c r="J5889" s="289" t="s">
        <v>345</v>
      </c>
      <c r="K5889" s="289" t="s">
        <v>13273</v>
      </c>
      <c r="L5889" s="289" t="s">
        <v>275</v>
      </c>
      <c r="M5889" s="289" t="s">
        <v>13134</v>
      </c>
      <c r="N5889" s="289" t="s">
        <v>512</v>
      </c>
      <c r="O5889" s="289" t="s">
        <v>748</v>
      </c>
      <c r="P5889" s="289" t="str">
        <f>VLOOKUP(CAT_Details[[#This Row],[Delivery Bp Customer Code]],Table6[],2,0)</f>
        <v>No Loc</v>
      </c>
    </row>
    <row r="5890" spans="1:16" x14ac:dyDescent="0.25">
      <c r="A5890" s="289" t="s">
        <v>76</v>
      </c>
      <c r="B5890">
        <v>1</v>
      </c>
      <c r="C5890">
        <v>273</v>
      </c>
      <c r="D5890">
        <v>0.4</v>
      </c>
      <c r="E5890" s="289" t="s">
        <v>13274</v>
      </c>
      <c r="F5890">
        <v>5015574777</v>
      </c>
      <c r="G5890" s="276">
        <v>45750</v>
      </c>
      <c r="H5890">
        <v>20250325682256</v>
      </c>
      <c r="I5890">
        <v>1.008</v>
      </c>
      <c r="J5890" s="289" t="s">
        <v>294</v>
      </c>
      <c r="K5890" s="289" t="s">
        <v>13275</v>
      </c>
      <c r="L5890" s="289" t="s">
        <v>275</v>
      </c>
      <c r="M5890" s="289" t="s">
        <v>13082</v>
      </c>
      <c r="N5890" s="289" t="s">
        <v>1270</v>
      </c>
      <c r="O5890" s="289" t="s">
        <v>748</v>
      </c>
      <c r="P5890" s="289" t="str">
        <f>VLOOKUP(CAT_Details[[#This Row],[Delivery Bp Customer Code]],Table6[],2,0)</f>
        <v>No Loc</v>
      </c>
    </row>
    <row r="5891" spans="1:16" x14ac:dyDescent="0.25">
      <c r="A5891" s="289" t="s">
        <v>76</v>
      </c>
      <c r="B5891">
        <v>1</v>
      </c>
      <c r="C5891">
        <v>8</v>
      </c>
      <c r="D5891">
        <v>0.1</v>
      </c>
      <c r="E5891" s="289" t="s">
        <v>13216</v>
      </c>
      <c r="F5891">
        <v>5015574801</v>
      </c>
      <c r="G5891" s="276">
        <v>45750</v>
      </c>
      <c r="H5891">
        <v>20250320678555</v>
      </c>
      <c r="I5891">
        <v>5.8000000000000003E-2</v>
      </c>
      <c r="J5891" s="289" t="s">
        <v>345</v>
      </c>
      <c r="K5891" s="289" t="s">
        <v>13276</v>
      </c>
      <c r="L5891" s="289" t="s">
        <v>275</v>
      </c>
      <c r="M5891" s="289" t="s">
        <v>13218</v>
      </c>
      <c r="N5891" s="289" t="s">
        <v>427</v>
      </c>
      <c r="O5891" s="289" t="s">
        <v>748</v>
      </c>
      <c r="P5891" s="289" t="str">
        <f>VLOOKUP(CAT_Details[[#This Row],[Delivery Bp Customer Code]],Table6[],2,0)</f>
        <v>No Loc</v>
      </c>
    </row>
    <row r="5892" spans="1:16" x14ac:dyDescent="0.25">
      <c r="A5892" s="289" t="s">
        <v>76</v>
      </c>
      <c r="B5892">
        <v>4</v>
      </c>
      <c r="C5892">
        <v>280</v>
      </c>
      <c r="D5892">
        <v>0.8</v>
      </c>
      <c r="E5892" s="289" t="s">
        <v>13277</v>
      </c>
      <c r="F5892">
        <v>5015575220</v>
      </c>
      <c r="G5892" s="276">
        <v>45750</v>
      </c>
      <c r="H5892">
        <v>20250321680187</v>
      </c>
      <c r="I5892">
        <v>0.67200000000000004</v>
      </c>
      <c r="J5892" s="289" t="s">
        <v>324</v>
      </c>
      <c r="K5892" s="289" t="s">
        <v>13278</v>
      </c>
      <c r="L5892" s="289" t="s">
        <v>275</v>
      </c>
      <c r="M5892" s="289" t="s">
        <v>12834</v>
      </c>
      <c r="N5892" s="289" t="s">
        <v>508</v>
      </c>
      <c r="O5892" s="289" t="s">
        <v>748</v>
      </c>
      <c r="P5892" s="289" t="str">
        <f>VLOOKUP(CAT_Details[[#This Row],[Delivery Bp Customer Code]],Table6[],2,0)</f>
        <v>No Loc</v>
      </c>
    </row>
    <row r="5893" spans="1:16" x14ac:dyDescent="0.25">
      <c r="A5893" s="289" t="s">
        <v>76</v>
      </c>
      <c r="B5893">
        <v>1</v>
      </c>
      <c r="C5893">
        <v>30</v>
      </c>
      <c r="D5893">
        <v>0.2</v>
      </c>
      <c r="E5893" s="289" t="s">
        <v>13277</v>
      </c>
      <c r="F5893">
        <v>5015575222</v>
      </c>
      <c r="G5893" s="276">
        <v>45750</v>
      </c>
      <c r="H5893">
        <v>20250325682504</v>
      </c>
      <c r="I5893">
        <v>0.14399999999999999</v>
      </c>
      <c r="J5893" s="289" t="s">
        <v>324</v>
      </c>
      <c r="K5893" s="289" t="s">
        <v>13279</v>
      </c>
      <c r="L5893" s="289" t="s">
        <v>275</v>
      </c>
      <c r="M5893" s="289" t="s">
        <v>12834</v>
      </c>
      <c r="N5893" s="289" t="s">
        <v>508</v>
      </c>
      <c r="O5893" s="289" t="s">
        <v>748</v>
      </c>
      <c r="P5893" s="289" t="str">
        <f>VLOOKUP(CAT_Details[[#This Row],[Delivery Bp Customer Code]],Table6[],2,0)</f>
        <v>No Loc</v>
      </c>
    </row>
    <row r="5894" spans="1:16" x14ac:dyDescent="0.25">
      <c r="A5894" s="289" t="s">
        <v>285</v>
      </c>
      <c r="B5894">
        <v>7</v>
      </c>
      <c r="C5894">
        <v>2352</v>
      </c>
      <c r="D5894">
        <v>3.49</v>
      </c>
      <c r="E5894" s="289" t="s">
        <v>13280</v>
      </c>
      <c r="F5894">
        <v>5015559426</v>
      </c>
      <c r="G5894" s="276">
        <v>45750</v>
      </c>
      <c r="H5894">
        <v>20250325682259</v>
      </c>
      <c r="I5894">
        <v>7.702</v>
      </c>
      <c r="J5894" s="289" t="s">
        <v>401</v>
      </c>
      <c r="K5894" s="289" t="s">
        <v>13281</v>
      </c>
      <c r="L5894" s="289" t="s">
        <v>275</v>
      </c>
      <c r="M5894" s="289" t="s">
        <v>13282</v>
      </c>
      <c r="N5894" s="289" t="s">
        <v>673</v>
      </c>
      <c r="O5894" s="289" t="s">
        <v>291</v>
      </c>
      <c r="P5894" s="289" t="str">
        <f>VLOOKUP(CAT_Details[[#This Row],[Delivery Bp Customer Code]],Table6[],2,0)</f>
        <v>DX01-L5</v>
      </c>
    </row>
    <row r="5895" spans="1:16" x14ac:dyDescent="0.25">
      <c r="A5895" s="289" t="s">
        <v>285</v>
      </c>
      <c r="B5895">
        <v>8</v>
      </c>
      <c r="C5895">
        <v>494</v>
      </c>
      <c r="D5895">
        <v>4.3600000000000003</v>
      </c>
      <c r="E5895" s="289" t="s">
        <v>13283</v>
      </c>
      <c r="F5895">
        <v>5015559486</v>
      </c>
      <c r="G5895" s="276">
        <v>45750</v>
      </c>
      <c r="H5895" s="5">
        <v>20250324681421</v>
      </c>
      <c r="I5895">
        <v>11.632999999999999</v>
      </c>
      <c r="J5895" s="289" t="s">
        <v>294</v>
      </c>
      <c r="K5895" s="289" t="s">
        <v>13284</v>
      </c>
      <c r="L5895" s="289" t="s">
        <v>275</v>
      </c>
      <c r="M5895" s="289" t="s">
        <v>13085</v>
      </c>
      <c r="N5895" s="289" t="s">
        <v>5685</v>
      </c>
      <c r="O5895" s="289" t="s">
        <v>291</v>
      </c>
      <c r="P5895" s="289" t="str">
        <f>VLOOKUP(CAT_Details[[#This Row],[Delivery Bp Customer Code]],Table6[],2,0)</f>
        <v>DX01-L5</v>
      </c>
    </row>
    <row r="5896" spans="1:16" x14ac:dyDescent="0.25">
      <c r="A5896" s="289" t="s">
        <v>285</v>
      </c>
      <c r="B5896">
        <v>17</v>
      </c>
      <c r="C5896">
        <v>1020</v>
      </c>
      <c r="D5896">
        <v>9.24</v>
      </c>
      <c r="E5896" s="289" t="s">
        <v>13285</v>
      </c>
      <c r="F5896">
        <v>5015559577</v>
      </c>
      <c r="G5896" s="276">
        <v>45750</v>
      </c>
      <c r="H5896" s="5">
        <v>20250324681409</v>
      </c>
      <c r="I5896">
        <v>24.783999999999999</v>
      </c>
      <c r="J5896" s="289" t="s">
        <v>294</v>
      </c>
      <c r="K5896" s="289" t="s">
        <v>13286</v>
      </c>
      <c r="L5896" s="289" t="s">
        <v>275</v>
      </c>
      <c r="M5896" s="289" t="s">
        <v>13032</v>
      </c>
      <c r="N5896" s="289" t="s">
        <v>5685</v>
      </c>
      <c r="O5896" s="289" t="s">
        <v>291</v>
      </c>
      <c r="P5896" s="289" t="str">
        <f>VLOOKUP(CAT_Details[[#This Row],[Delivery Bp Customer Code]],Table6[],2,0)</f>
        <v>DX01-L5</v>
      </c>
    </row>
    <row r="5897" spans="1:16" x14ac:dyDescent="0.25">
      <c r="A5897" s="289" t="s">
        <v>285</v>
      </c>
      <c r="B5897">
        <v>15</v>
      </c>
      <c r="C5897">
        <v>1275</v>
      </c>
      <c r="D5897">
        <v>6</v>
      </c>
      <c r="E5897" s="289" t="s">
        <v>13287</v>
      </c>
      <c r="F5897">
        <v>5015559658</v>
      </c>
      <c r="G5897" s="276">
        <v>45750</v>
      </c>
      <c r="H5897">
        <v>20250324681534</v>
      </c>
      <c r="I5897">
        <v>14.4</v>
      </c>
      <c r="J5897" s="289" t="s">
        <v>345</v>
      </c>
      <c r="K5897" s="289" t="s">
        <v>13288</v>
      </c>
      <c r="L5897" s="289" t="s">
        <v>275</v>
      </c>
      <c r="M5897" s="289" t="s">
        <v>13134</v>
      </c>
      <c r="N5897" s="289" t="s">
        <v>512</v>
      </c>
      <c r="O5897" s="289" t="s">
        <v>291</v>
      </c>
      <c r="P5897" s="289" t="str">
        <f>VLOOKUP(CAT_Details[[#This Row],[Delivery Bp Customer Code]],Table6[],2,0)</f>
        <v>DX01-L5</v>
      </c>
    </row>
    <row r="5898" spans="1:16" x14ac:dyDescent="0.25">
      <c r="A5898" s="289" t="s">
        <v>285</v>
      </c>
      <c r="B5898">
        <v>22</v>
      </c>
      <c r="C5898">
        <v>8400</v>
      </c>
      <c r="D5898">
        <v>8.8000000000000007</v>
      </c>
      <c r="E5898" s="289" t="s">
        <v>13289</v>
      </c>
      <c r="F5898">
        <v>5015560293</v>
      </c>
      <c r="G5898" s="276">
        <v>45750</v>
      </c>
      <c r="H5898">
        <v>20250320679478</v>
      </c>
      <c r="I5898">
        <v>21.12</v>
      </c>
      <c r="J5898" s="289" t="s">
        <v>383</v>
      </c>
      <c r="K5898" s="289" t="s">
        <v>13290</v>
      </c>
      <c r="L5898" s="289" t="s">
        <v>275</v>
      </c>
      <c r="M5898" s="289" t="s">
        <v>13267</v>
      </c>
      <c r="N5898" s="289" t="s">
        <v>386</v>
      </c>
      <c r="O5898" s="289" t="s">
        <v>291</v>
      </c>
      <c r="P5898" s="289" t="str">
        <f>VLOOKUP(CAT_Details[[#This Row],[Delivery Bp Customer Code]],Table6[],2,0)</f>
        <v>DX01-L5</v>
      </c>
    </row>
    <row r="5899" spans="1:16" x14ac:dyDescent="0.25">
      <c r="A5899" s="289" t="s">
        <v>285</v>
      </c>
      <c r="B5899">
        <v>8</v>
      </c>
      <c r="C5899">
        <v>3200</v>
      </c>
      <c r="D5899">
        <v>4</v>
      </c>
      <c r="E5899" s="289" t="s">
        <v>13291</v>
      </c>
      <c r="F5899">
        <v>5015574926</v>
      </c>
      <c r="G5899" s="276">
        <v>45750</v>
      </c>
      <c r="H5899">
        <v>20250326683697</v>
      </c>
      <c r="I5899">
        <v>9.6</v>
      </c>
      <c r="J5899" s="289" t="s">
        <v>287</v>
      </c>
      <c r="K5899" s="289" t="s">
        <v>13292</v>
      </c>
      <c r="L5899" s="289" t="s">
        <v>275</v>
      </c>
      <c r="M5899" s="289" t="s">
        <v>13293</v>
      </c>
      <c r="N5899" s="289" t="s">
        <v>889</v>
      </c>
      <c r="O5899" s="289" t="s">
        <v>291</v>
      </c>
      <c r="P5899" s="289" t="str">
        <f>VLOOKUP(CAT_Details[[#This Row],[Delivery Bp Customer Code]],Table6[],2,0)</f>
        <v>DX01-L5</v>
      </c>
    </row>
    <row r="5900" spans="1:16" x14ac:dyDescent="0.25">
      <c r="A5900" s="289" t="s">
        <v>285</v>
      </c>
      <c r="B5900">
        <v>2</v>
      </c>
      <c r="C5900">
        <v>2300</v>
      </c>
      <c r="D5900">
        <v>0.8</v>
      </c>
      <c r="E5900" s="289" t="s">
        <v>13294</v>
      </c>
      <c r="F5900">
        <v>5015575085</v>
      </c>
      <c r="G5900" s="276">
        <v>45750</v>
      </c>
      <c r="H5900">
        <v>20250325682600</v>
      </c>
      <c r="I5900">
        <v>1.1519999999999999</v>
      </c>
      <c r="J5900" s="289" t="s">
        <v>324</v>
      </c>
      <c r="K5900" s="289" t="s">
        <v>13295</v>
      </c>
      <c r="L5900" s="289" t="s">
        <v>275</v>
      </c>
      <c r="M5900" s="289" t="s">
        <v>12834</v>
      </c>
      <c r="N5900" s="289" t="s">
        <v>333</v>
      </c>
      <c r="O5900" s="289" t="s">
        <v>291</v>
      </c>
      <c r="P5900" s="289" t="str">
        <f>VLOOKUP(CAT_Details[[#This Row],[Delivery Bp Customer Code]],Table6[],2,0)</f>
        <v>DX01-L5</v>
      </c>
    </row>
    <row r="5901" spans="1:16" x14ac:dyDescent="0.25">
      <c r="A5901" s="289" t="s">
        <v>285</v>
      </c>
      <c r="B5901">
        <v>6</v>
      </c>
      <c r="C5901">
        <v>2340</v>
      </c>
      <c r="D5901">
        <v>2.4</v>
      </c>
      <c r="E5901" s="289" t="s">
        <v>13296</v>
      </c>
      <c r="F5901">
        <v>5015575334</v>
      </c>
      <c r="G5901" s="276">
        <v>45750</v>
      </c>
      <c r="H5901">
        <v>20250326682833</v>
      </c>
      <c r="I5901">
        <v>5.76</v>
      </c>
      <c r="J5901" s="289" t="s">
        <v>294</v>
      </c>
      <c r="K5901" s="289" t="s">
        <v>13297</v>
      </c>
      <c r="L5901" s="289" t="s">
        <v>275</v>
      </c>
      <c r="M5901" s="289" t="s">
        <v>13082</v>
      </c>
      <c r="N5901" s="289" t="s">
        <v>297</v>
      </c>
      <c r="O5901" s="289" t="s">
        <v>291</v>
      </c>
      <c r="P5901" s="289" t="str">
        <f>VLOOKUP(CAT_Details[[#This Row],[Delivery Bp Customer Code]],Table6[],2,0)</f>
        <v>DX01-L5</v>
      </c>
    </row>
    <row r="5902" spans="1:16" x14ac:dyDescent="0.25">
      <c r="A5902" s="289" t="s">
        <v>285</v>
      </c>
      <c r="B5902">
        <v>7</v>
      </c>
      <c r="C5902">
        <v>2159</v>
      </c>
      <c r="D5902">
        <v>2.8</v>
      </c>
      <c r="E5902" s="289" t="s">
        <v>13298</v>
      </c>
      <c r="F5902">
        <v>5015575424</v>
      </c>
      <c r="G5902" s="276">
        <v>45750</v>
      </c>
      <c r="H5902">
        <v>20250324681207</v>
      </c>
      <c r="I5902">
        <v>2.3039999999999998</v>
      </c>
      <c r="J5902" s="289" t="s">
        <v>287</v>
      </c>
      <c r="K5902" s="289" t="s">
        <v>13299</v>
      </c>
      <c r="L5902" s="289" t="s">
        <v>275</v>
      </c>
      <c r="M5902" s="289" t="s">
        <v>12884</v>
      </c>
      <c r="N5902" s="289" t="s">
        <v>516</v>
      </c>
      <c r="O5902" s="289" t="s">
        <v>291</v>
      </c>
      <c r="P5902" s="289" t="str">
        <f>VLOOKUP(CAT_Details[[#This Row],[Delivery Bp Customer Code]],Table6[],2,0)</f>
        <v>DX01-L5</v>
      </c>
    </row>
    <row r="5903" spans="1:16" x14ac:dyDescent="0.25">
      <c r="A5903" s="289" t="s">
        <v>285</v>
      </c>
      <c r="B5903">
        <v>83</v>
      </c>
      <c r="C5903">
        <v>11124</v>
      </c>
      <c r="D5903">
        <v>13.6</v>
      </c>
      <c r="E5903" s="289" t="s">
        <v>13300</v>
      </c>
      <c r="F5903">
        <v>5015575476</v>
      </c>
      <c r="G5903" s="276">
        <v>45750</v>
      </c>
      <c r="H5903">
        <v>20250324681532</v>
      </c>
      <c r="I5903">
        <v>33.731999999999999</v>
      </c>
      <c r="J5903" s="289" t="s">
        <v>324</v>
      </c>
      <c r="K5903" s="289" t="s">
        <v>13301</v>
      </c>
      <c r="L5903" s="289" t="s">
        <v>275</v>
      </c>
      <c r="M5903" s="289" t="s">
        <v>13302</v>
      </c>
      <c r="N5903" s="289" t="s">
        <v>508</v>
      </c>
      <c r="O5903" s="289" t="s">
        <v>291</v>
      </c>
      <c r="P5903" s="289" t="str">
        <f>VLOOKUP(CAT_Details[[#This Row],[Delivery Bp Customer Code]],Table6[],2,0)</f>
        <v>DX01-L5</v>
      </c>
    </row>
    <row r="5904" spans="1:16" x14ac:dyDescent="0.25">
      <c r="A5904" s="289" t="s">
        <v>285</v>
      </c>
      <c r="B5904">
        <v>14</v>
      </c>
      <c r="C5904">
        <v>1232</v>
      </c>
      <c r="D5904">
        <v>5.6</v>
      </c>
      <c r="E5904" s="289" t="s">
        <v>13303</v>
      </c>
      <c r="F5904">
        <v>5015589872</v>
      </c>
      <c r="G5904" s="276">
        <v>45750</v>
      </c>
      <c r="H5904">
        <v>20250326683720</v>
      </c>
      <c r="I5904">
        <v>13.44</v>
      </c>
      <c r="J5904" s="289" t="s">
        <v>350</v>
      </c>
      <c r="K5904" s="289" t="s">
        <v>13304</v>
      </c>
      <c r="L5904" s="289" t="s">
        <v>275</v>
      </c>
      <c r="M5904" s="289" t="s">
        <v>13264</v>
      </c>
      <c r="N5904" s="289" t="s">
        <v>462</v>
      </c>
      <c r="O5904" s="289" t="s">
        <v>291</v>
      </c>
      <c r="P5904" s="289" t="str">
        <f>VLOOKUP(CAT_Details[[#This Row],[Delivery Bp Customer Code]],Table6[],2,0)</f>
        <v>DX01-L5</v>
      </c>
    </row>
    <row r="5905" spans="1:16" x14ac:dyDescent="0.25">
      <c r="A5905" s="289" t="s">
        <v>285</v>
      </c>
      <c r="B5905">
        <v>27</v>
      </c>
      <c r="C5905">
        <v>2376</v>
      </c>
      <c r="D5905">
        <v>10.8</v>
      </c>
      <c r="E5905" s="289" t="s">
        <v>13303</v>
      </c>
      <c r="F5905">
        <v>5015589874</v>
      </c>
      <c r="G5905" s="276">
        <v>45750</v>
      </c>
      <c r="H5905" s="5">
        <v>20250326683721</v>
      </c>
      <c r="I5905">
        <v>25.92</v>
      </c>
      <c r="J5905" s="289" t="s">
        <v>350</v>
      </c>
      <c r="K5905" s="289" t="s">
        <v>13305</v>
      </c>
      <c r="L5905" s="289" t="s">
        <v>275</v>
      </c>
      <c r="M5905" s="289" t="s">
        <v>13264</v>
      </c>
      <c r="N5905" s="289" t="s">
        <v>462</v>
      </c>
      <c r="O5905" s="289" t="s">
        <v>291</v>
      </c>
      <c r="P5905" s="289" t="str">
        <f>VLOOKUP(CAT_Details[[#This Row],[Delivery Bp Customer Code]],Table6[],2,0)</f>
        <v>DX01-L5</v>
      </c>
    </row>
    <row r="5906" spans="1:16" x14ac:dyDescent="0.25">
      <c r="A5906" s="289" t="s">
        <v>285</v>
      </c>
      <c r="B5906">
        <v>8</v>
      </c>
      <c r="C5906">
        <v>494</v>
      </c>
      <c r="D5906">
        <v>4.3600000000000003</v>
      </c>
      <c r="E5906" s="289" t="s">
        <v>13283</v>
      </c>
      <c r="F5906">
        <v>5015590117</v>
      </c>
      <c r="G5906" s="276">
        <v>45750</v>
      </c>
      <c r="H5906">
        <v>20250324681421</v>
      </c>
      <c r="I5906">
        <v>11.632999999999999</v>
      </c>
      <c r="J5906" s="289" t="s">
        <v>294</v>
      </c>
      <c r="K5906" s="289" t="s">
        <v>13306</v>
      </c>
      <c r="L5906" s="289" t="s">
        <v>275</v>
      </c>
      <c r="M5906" s="289"/>
      <c r="N5906" s="289" t="s">
        <v>5685</v>
      </c>
      <c r="O5906" s="289" t="s">
        <v>291</v>
      </c>
      <c r="P5906" s="289" t="str">
        <f>VLOOKUP(CAT_Details[[#This Row],[Delivery Bp Customer Code]],Table6[],2,0)</f>
        <v>DX01-L5</v>
      </c>
    </row>
    <row r="5907" spans="1:16" x14ac:dyDescent="0.25">
      <c r="A5907" s="289" t="s">
        <v>521</v>
      </c>
      <c r="B5907">
        <v>16</v>
      </c>
      <c r="C5907">
        <v>900</v>
      </c>
      <c r="D5907">
        <v>6.4</v>
      </c>
      <c r="E5907" s="289" t="s">
        <v>13268</v>
      </c>
      <c r="F5907">
        <v>5015559247</v>
      </c>
      <c r="G5907" s="276">
        <v>45750</v>
      </c>
      <c r="H5907">
        <v>20250325682340</v>
      </c>
      <c r="I5907">
        <v>9.6959999999999997</v>
      </c>
      <c r="J5907" s="289" t="s">
        <v>383</v>
      </c>
      <c r="K5907" s="289" t="s">
        <v>13307</v>
      </c>
      <c r="L5907" s="289" t="s">
        <v>275</v>
      </c>
      <c r="M5907" s="289" t="s">
        <v>13267</v>
      </c>
      <c r="N5907" s="289" t="s">
        <v>609</v>
      </c>
      <c r="O5907" s="289" t="s">
        <v>525</v>
      </c>
      <c r="P5907" s="289" t="str">
        <f>VLOOKUP(CAT_Details[[#This Row],[Delivery Bp Customer Code]],Table6[],2,0)</f>
        <v>No Loc</v>
      </c>
    </row>
    <row r="5908" spans="1:16" x14ac:dyDescent="0.25">
      <c r="A5908" s="289" t="s">
        <v>521</v>
      </c>
      <c r="B5908">
        <v>1</v>
      </c>
      <c r="C5908">
        <v>150</v>
      </c>
      <c r="D5908">
        <v>0.4</v>
      </c>
      <c r="E5908" s="289" t="s">
        <v>13308</v>
      </c>
      <c r="F5908">
        <v>5015574541</v>
      </c>
      <c r="G5908" s="276">
        <v>45750</v>
      </c>
      <c r="H5908">
        <v>20250325682547</v>
      </c>
      <c r="I5908">
        <v>0.76800000000000002</v>
      </c>
      <c r="J5908" s="289" t="s">
        <v>324</v>
      </c>
      <c r="K5908" s="289" t="s">
        <v>13309</v>
      </c>
      <c r="L5908" s="289" t="s">
        <v>275</v>
      </c>
      <c r="M5908" s="289" t="s">
        <v>13239</v>
      </c>
      <c r="N5908" s="289" t="s">
        <v>531</v>
      </c>
      <c r="O5908" s="289" t="s">
        <v>525</v>
      </c>
      <c r="P5908" s="289" t="str">
        <f>VLOOKUP(CAT_Details[[#This Row],[Delivery Bp Customer Code]],Table6[],2,0)</f>
        <v>No Loc</v>
      </c>
    </row>
    <row r="5909" spans="1:16" x14ac:dyDescent="0.25">
      <c r="A5909" s="289" t="s">
        <v>521</v>
      </c>
      <c r="B5909">
        <v>12</v>
      </c>
      <c r="C5909">
        <v>4198.08</v>
      </c>
      <c r="D5909">
        <v>4.8</v>
      </c>
      <c r="E5909" s="289" t="s">
        <v>13310</v>
      </c>
      <c r="F5909">
        <v>5015590401</v>
      </c>
      <c r="G5909" s="276">
        <v>45750</v>
      </c>
      <c r="H5909" s="5">
        <v>20250327683884</v>
      </c>
      <c r="I5909">
        <v>4.1470000000000002</v>
      </c>
      <c r="J5909" s="289" t="s">
        <v>350</v>
      </c>
      <c r="K5909" s="289" t="s">
        <v>13311</v>
      </c>
      <c r="L5909" s="289" t="s">
        <v>275</v>
      </c>
      <c r="M5909" s="289" t="s">
        <v>13088</v>
      </c>
      <c r="N5909" s="289" t="s">
        <v>528</v>
      </c>
      <c r="O5909" s="289" t="s">
        <v>525</v>
      </c>
      <c r="P5909" s="289" t="str">
        <f>VLOOKUP(CAT_Details[[#This Row],[Delivery Bp Customer Code]],Table6[],2,0)</f>
        <v>No Loc</v>
      </c>
    </row>
    <row r="5910" spans="1:16" x14ac:dyDescent="0.25">
      <c r="A5910" s="289" t="s">
        <v>272</v>
      </c>
      <c r="B5910">
        <v>7</v>
      </c>
      <c r="C5910">
        <v>1430</v>
      </c>
      <c r="D5910">
        <v>2.8</v>
      </c>
      <c r="E5910" s="289" t="s">
        <v>13246</v>
      </c>
      <c r="F5910">
        <v>5015559491</v>
      </c>
      <c r="G5910" s="276">
        <v>45750</v>
      </c>
      <c r="H5910">
        <v>20250324680962</v>
      </c>
      <c r="I5910">
        <v>8.0640000000000001</v>
      </c>
      <c r="J5910" s="289" t="s">
        <v>294</v>
      </c>
      <c r="K5910" s="289" t="s">
        <v>13312</v>
      </c>
      <c r="L5910" s="289" t="s">
        <v>275</v>
      </c>
      <c r="M5910" s="289" t="s">
        <v>13248</v>
      </c>
      <c r="N5910" s="289" t="s">
        <v>555</v>
      </c>
      <c r="O5910" s="289" t="s">
        <v>277</v>
      </c>
      <c r="P5910" s="289" t="str">
        <f>VLOOKUP(CAT_Details[[#This Row],[Delivery Bp Customer Code]],Table6[],2,0)</f>
        <v>U2-L5</v>
      </c>
    </row>
    <row r="5911" spans="1:16" x14ac:dyDescent="0.25">
      <c r="A5911" s="289" t="s">
        <v>272</v>
      </c>
      <c r="B5911">
        <v>2</v>
      </c>
      <c r="C5911">
        <v>938</v>
      </c>
      <c r="D5911">
        <v>0.8</v>
      </c>
      <c r="E5911" s="289" t="s">
        <v>13313</v>
      </c>
      <c r="F5911">
        <v>5015559644</v>
      </c>
      <c r="G5911" s="276">
        <v>45750</v>
      </c>
      <c r="H5911">
        <v>20250325681921</v>
      </c>
      <c r="I5911">
        <v>0.76800000000000002</v>
      </c>
      <c r="J5911" s="289" t="s">
        <v>324</v>
      </c>
      <c r="K5911" s="289" t="s">
        <v>13314</v>
      </c>
      <c r="L5911" s="289" t="s">
        <v>275</v>
      </c>
      <c r="M5911" s="289" t="s">
        <v>12977</v>
      </c>
      <c r="N5911" s="289" t="s">
        <v>399</v>
      </c>
      <c r="O5911" s="289" t="s">
        <v>277</v>
      </c>
      <c r="P5911" s="289" t="str">
        <f>VLOOKUP(CAT_Details[[#This Row],[Delivery Bp Customer Code]],Table6[],2,0)</f>
        <v>U2-L5</v>
      </c>
    </row>
    <row r="5912" spans="1:16" x14ac:dyDescent="0.25">
      <c r="A5912" s="289" t="s">
        <v>272</v>
      </c>
      <c r="B5912">
        <v>2</v>
      </c>
      <c r="C5912">
        <v>389</v>
      </c>
      <c r="D5912">
        <v>0.59</v>
      </c>
      <c r="E5912" s="289" t="s">
        <v>13315</v>
      </c>
      <c r="F5912">
        <v>5015574945</v>
      </c>
      <c r="G5912" s="276">
        <v>45750</v>
      </c>
      <c r="H5912">
        <v>20250325682114</v>
      </c>
      <c r="I5912">
        <v>0.373</v>
      </c>
      <c r="J5912" s="289" t="s">
        <v>1047</v>
      </c>
      <c r="K5912" s="289" t="s">
        <v>13316</v>
      </c>
      <c r="L5912" s="289" t="s">
        <v>275</v>
      </c>
      <c r="M5912" s="289" t="s">
        <v>13110</v>
      </c>
      <c r="N5912" s="289" t="s">
        <v>1049</v>
      </c>
      <c r="O5912" s="289" t="s">
        <v>277</v>
      </c>
      <c r="P5912" s="289" t="str">
        <f>VLOOKUP(CAT_Details[[#This Row],[Delivery Bp Customer Code]],Table6[],2,0)</f>
        <v>U2-L5</v>
      </c>
    </row>
    <row r="5913" spans="1:16" x14ac:dyDescent="0.25">
      <c r="A5913" s="289" t="s">
        <v>272</v>
      </c>
      <c r="B5913">
        <v>7</v>
      </c>
      <c r="C5913">
        <v>575.4</v>
      </c>
      <c r="D5913">
        <v>1.6</v>
      </c>
      <c r="E5913" s="289" t="s">
        <v>13317</v>
      </c>
      <c r="F5913">
        <v>5015589737</v>
      </c>
      <c r="G5913" s="276">
        <v>45750</v>
      </c>
      <c r="H5913">
        <v>20250321679803</v>
      </c>
      <c r="I5913">
        <v>2.1709999999999998</v>
      </c>
      <c r="J5913" s="289" t="s">
        <v>350</v>
      </c>
      <c r="K5913" s="289" t="s">
        <v>13318</v>
      </c>
      <c r="L5913" s="289" t="s">
        <v>275</v>
      </c>
      <c r="M5913" s="289" t="s">
        <v>13264</v>
      </c>
      <c r="N5913" s="289" t="s">
        <v>540</v>
      </c>
      <c r="O5913" s="289" t="s">
        <v>277</v>
      </c>
      <c r="P5913" s="289" t="str">
        <f>VLOOKUP(CAT_Details[[#This Row],[Delivery Bp Customer Code]],Table6[],2,0)</f>
        <v>U2-L5</v>
      </c>
    </row>
    <row r="5914" spans="1:16" x14ac:dyDescent="0.25">
      <c r="A5914" s="289" t="s">
        <v>272</v>
      </c>
      <c r="B5914">
        <v>3</v>
      </c>
      <c r="C5914">
        <v>900</v>
      </c>
      <c r="D5914">
        <v>1.2</v>
      </c>
      <c r="E5914" s="289" t="s">
        <v>13319</v>
      </c>
      <c r="F5914">
        <v>5015590281</v>
      </c>
      <c r="G5914" s="276">
        <v>45750</v>
      </c>
      <c r="H5914">
        <v>20250327683992</v>
      </c>
      <c r="I5914">
        <v>1.008</v>
      </c>
      <c r="J5914" s="289" t="s">
        <v>350</v>
      </c>
      <c r="K5914" s="289" t="s">
        <v>13320</v>
      </c>
      <c r="L5914" s="289" t="s">
        <v>275</v>
      </c>
      <c r="M5914" s="289" t="s">
        <v>13100</v>
      </c>
      <c r="N5914" s="289" t="s">
        <v>547</v>
      </c>
      <c r="O5914" s="289" t="s">
        <v>277</v>
      </c>
      <c r="P5914" s="289" t="str">
        <f>VLOOKUP(CAT_Details[[#This Row],[Delivery Bp Customer Code]],Table6[],2,0)</f>
        <v>U2-L5</v>
      </c>
    </row>
    <row r="5915" spans="1:16" x14ac:dyDescent="0.25">
      <c r="A5915" s="289" t="s">
        <v>272</v>
      </c>
      <c r="B5915">
        <v>3</v>
      </c>
      <c r="C5915">
        <v>636</v>
      </c>
      <c r="D5915">
        <v>1.2</v>
      </c>
      <c r="E5915" s="289" t="s">
        <v>13321</v>
      </c>
      <c r="F5915">
        <v>5015590438</v>
      </c>
      <c r="G5915" s="276">
        <v>45750</v>
      </c>
      <c r="H5915">
        <v>20250327683945</v>
      </c>
      <c r="I5915">
        <v>2.88</v>
      </c>
      <c r="J5915" s="289" t="s">
        <v>350</v>
      </c>
      <c r="K5915" s="289" t="s">
        <v>13322</v>
      </c>
      <c r="L5915" s="289" t="s">
        <v>275</v>
      </c>
      <c r="M5915" s="289" t="s">
        <v>13088</v>
      </c>
      <c r="N5915" s="289" t="s">
        <v>999</v>
      </c>
      <c r="O5915" s="289" t="s">
        <v>277</v>
      </c>
      <c r="P5915" s="289" t="str">
        <f>VLOOKUP(CAT_Details[[#This Row],[Delivery Bp Customer Code]],Table6[],2,0)</f>
        <v>U2-L5</v>
      </c>
    </row>
    <row r="5916" spans="1:16" x14ac:dyDescent="0.25">
      <c r="A5916" s="289" t="s">
        <v>272</v>
      </c>
      <c r="B5916">
        <v>10</v>
      </c>
      <c r="C5916">
        <v>2492</v>
      </c>
      <c r="D5916">
        <v>2</v>
      </c>
      <c r="E5916" s="289" t="s">
        <v>13323</v>
      </c>
      <c r="F5916">
        <v>5015590840</v>
      </c>
      <c r="G5916" s="276">
        <v>45750</v>
      </c>
      <c r="H5916">
        <v>20250324680786</v>
      </c>
      <c r="I5916">
        <v>4.08</v>
      </c>
      <c r="J5916" s="289" t="s">
        <v>350</v>
      </c>
      <c r="K5916" s="289" t="s">
        <v>13324</v>
      </c>
      <c r="L5916" s="289" t="s">
        <v>275</v>
      </c>
      <c r="M5916" s="289" t="s">
        <v>13264</v>
      </c>
      <c r="N5916" s="289" t="s">
        <v>544</v>
      </c>
      <c r="O5916" s="289" t="s">
        <v>277</v>
      </c>
      <c r="P5916" s="289" t="str">
        <f>VLOOKUP(CAT_Details[[#This Row],[Delivery Bp Customer Code]],Table6[],2,0)</f>
        <v>U2-L5</v>
      </c>
    </row>
    <row r="5917" spans="1:16" x14ac:dyDescent="0.25">
      <c r="A5917" s="289" t="s">
        <v>4794</v>
      </c>
      <c r="B5917">
        <v>16</v>
      </c>
      <c r="C5917">
        <v>6762.88</v>
      </c>
      <c r="D5917">
        <v>3.46</v>
      </c>
      <c r="E5917" s="289" t="s">
        <v>13325</v>
      </c>
      <c r="F5917">
        <v>5015590107</v>
      </c>
      <c r="G5917" s="276">
        <v>45750</v>
      </c>
      <c r="H5917">
        <v>20250327684039</v>
      </c>
      <c r="I5917">
        <v>4.9770000000000003</v>
      </c>
      <c r="J5917" s="289" t="s">
        <v>350</v>
      </c>
      <c r="K5917" s="289" t="s">
        <v>13326</v>
      </c>
      <c r="L5917" s="289" t="s">
        <v>275</v>
      </c>
      <c r="M5917" s="289" t="s">
        <v>13151</v>
      </c>
      <c r="N5917" s="289" t="s">
        <v>4441</v>
      </c>
      <c r="O5917" s="289" t="s">
        <v>4798</v>
      </c>
      <c r="P5917" s="289" t="str">
        <f>VLOOKUP(CAT_Details[[#This Row],[Delivery Bp Customer Code]],Table6[],2,0)</f>
        <v>MY02</v>
      </c>
    </row>
    <row r="5918" spans="1:16" x14ac:dyDescent="0.25">
      <c r="A5918" s="289" t="s">
        <v>4794</v>
      </c>
      <c r="B5918">
        <v>4</v>
      </c>
      <c r="C5918">
        <v>1040</v>
      </c>
      <c r="D5918">
        <v>1.6</v>
      </c>
      <c r="E5918" s="289" t="s">
        <v>13327</v>
      </c>
      <c r="F5918">
        <v>5015590449</v>
      </c>
      <c r="G5918" s="276">
        <v>45750</v>
      </c>
      <c r="H5918">
        <v>20250327683964</v>
      </c>
      <c r="I5918">
        <v>1.92</v>
      </c>
      <c r="J5918" s="289" t="s">
        <v>350</v>
      </c>
      <c r="K5918" s="289" t="s">
        <v>13328</v>
      </c>
      <c r="L5918" s="289" t="s">
        <v>275</v>
      </c>
      <c r="M5918" s="289" t="s">
        <v>13088</v>
      </c>
      <c r="N5918" s="289" t="s">
        <v>948</v>
      </c>
      <c r="O5918" s="289" t="s">
        <v>4798</v>
      </c>
      <c r="P5918" s="289" t="str">
        <f>VLOOKUP(CAT_Details[[#This Row],[Delivery Bp Customer Code]],Table6[],2,0)</f>
        <v>MY02</v>
      </c>
    </row>
    <row r="5919" spans="1:16" x14ac:dyDescent="0.25">
      <c r="A5919" s="289" t="s">
        <v>278</v>
      </c>
      <c r="B5919">
        <v>1</v>
      </c>
      <c r="C5919">
        <v>80</v>
      </c>
      <c r="D5919">
        <v>0.4</v>
      </c>
      <c r="E5919" s="289" t="s">
        <v>13329</v>
      </c>
      <c r="F5919">
        <v>5015622473</v>
      </c>
      <c r="G5919" s="276">
        <v>45750</v>
      </c>
      <c r="H5919">
        <v>20250331686312</v>
      </c>
      <c r="I5919">
        <v>0.33600000000000002</v>
      </c>
      <c r="J5919" s="289" t="s">
        <v>273</v>
      </c>
      <c r="K5919" s="289" t="s">
        <v>13330</v>
      </c>
      <c r="L5919" s="289" t="s">
        <v>275</v>
      </c>
      <c r="M5919" s="289" t="s">
        <v>13182</v>
      </c>
      <c r="N5919" s="289" t="s">
        <v>657</v>
      </c>
      <c r="O5919" s="289" t="s">
        <v>498</v>
      </c>
      <c r="P5919" s="289" t="str">
        <f>VLOOKUP(CAT_Details[[#This Row],[Delivery Bp Customer Code]],Table6[],2,0)</f>
        <v>DK-BM01</v>
      </c>
    </row>
    <row r="5920" spans="1:16" x14ac:dyDescent="0.25">
      <c r="A5920" s="289" t="s">
        <v>75</v>
      </c>
      <c r="B5920">
        <v>1</v>
      </c>
      <c r="C5920">
        <v>388</v>
      </c>
      <c r="D5920">
        <v>0.2</v>
      </c>
      <c r="E5920" s="289" t="s">
        <v>13331</v>
      </c>
      <c r="F5920">
        <v>5015607047</v>
      </c>
      <c r="G5920" s="276">
        <v>45750</v>
      </c>
      <c r="H5920">
        <v>20250328685388</v>
      </c>
      <c r="I5920">
        <v>0.48</v>
      </c>
      <c r="J5920" s="289" t="s">
        <v>280</v>
      </c>
      <c r="K5920" s="289" t="s">
        <v>13332</v>
      </c>
      <c r="L5920" s="289" t="s">
        <v>275</v>
      </c>
      <c r="M5920" s="289" t="s">
        <v>13211</v>
      </c>
      <c r="N5920" s="289" t="s">
        <v>1399</v>
      </c>
      <c r="O5920" s="289" t="s">
        <v>2173</v>
      </c>
      <c r="P5920" s="289" t="str">
        <f>VLOOKUP(CAT_Details[[#This Row],[Delivery Bp Customer Code]],Table6[],2,0)</f>
        <v>OYL1</v>
      </c>
    </row>
    <row r="5921" spans="1:16" x14ac:dyDescent="0.25">
      <c r="A5921" s="289" t="s">
        <v>75</v>
      </c>
      <c r="B5921">
        <v>3</v>
      </c>
      <c r="C5921">
        <v>1695</v>
      </c>
      <c r="D5921">
        <v>1.2</v>
      </c>
      <c r="E5921" s="289" t="s">
        <v>13333</v>
      </c>
      <c r="F5921">
        <v>5015622760</v>
      </c>
      <c r="G5921" s="276">
        <v>45750</v>
      </c>
      <c r="H5921">
        <v>20250328685532</v>
      </c>
      <c r="I5921">
        <v>2.88</v>
      </c>
      <c r="J5921" s="289" t="s">
        <v>273</v>
      </c>
      <c r="K5921" s="289" t="s">
        <v>13334</v>
      </c>
      <c r="L5921" s="289" t="s">
        <v>275</v>
      </c>
      <c r="M5921" s="289" t="s">
        <v>13182</v>
      </c>
      <c r="N5921" s="289" t="s">
        <v>1003</v>
      </c>
      <c r="O5921" s="289" t="s">
        <v>2173</v>
      </c>
      <c r="P5921" s="289" t="str">
        <f>VLOOKUP(CAT_Details[[#This Row],[Delivery Bp Customer Code]],Table6[],2,0)</f>
        <v>OYL1</v>
      </c>
    </row>
    <row r="5922" spans="1:16" x14ac:dyDescent="0.25">
      <c r="A5922" s="289" t="s">
        <v>75</v>
      </c>
      <c r="B5922">
        <v>4</v>
      </c>
      <c r="C5922">
        <v>1400</v>
      </c>
      <c r="D5922">
        <v>1.6</v>
      </c>
      <c r="E5922" s="289" t="s">
        <v>13335</v>
      </c>
      <c r="F5922">
        <v>5015622878</v>
      </c>
      <c r="G5922" s="276">
        <v>45750</v>
      </c>
      <c r="H5922">
        <v>20250331686352</v>
      </c>
      <c r="I5922">
        <v>4.8</v>
      </c>
      <c r="J5922" s="289" t="s">
        <v>273</v>
      </c>
      <c r="K5922" s="289" t="s">
        <v>13336</v>
      </c>
      <c r="L5922" s="289" t="s">
        <v>275</v>
      </c>
      <c r="M5922" s="289" t="s">
        <v>13182</v>
      </c>
      <c r="N5922" s="289" t="s">
        <v>2431</v>
      </c>
      <c r="O5922" s="289" t="s">
        <v>2173</v>
      </c>
      <c r="P5922" s="289" t="str">
        <f>VLOOKUP(CAT_Details[[#This Row],[Delivery Bp Customer Code]],Table6[],2,0)</f>
        <v>OYL1</v>
      </c>
    </row>
    <row r="5923" spans="1:16" x14ac:dyDescent="0.25">
      <c r="A5923" s="289" t="s">
        <v>3329</v>
      </c>
      <c r="B5923">
        <v>30</v>
      </c>
      <c r="C5923">
        <v>719</v>
      </c>
      <c r="D5923">
        <v>2.5299999999999998</v>
      </c>
      <c r="E5923" s="289" t="s">
        <v>13258</v>
      </c>
      <c r="F5923">
        <v>5015607947</v>
      </c>
      <c r="G5923" s="276">
        <v>45750</v>
      </c>
      <c r="H5923">
        <v>20250327683973</v>
      </c>
      <c r="I5923">
        <v>1.71</v>
      </c>
      <c r="J5923" s="289" t="s">
        <v>350</v>
      </c>
      <c r="K5923" s="289" t="s">
        <v>13337</v>
      </c>
      <c r="L5923" s="289" t="s">
        <v>275</v>
      </c>
      <c r="M5923" s="289"/>
      <c r="N5923" s="289" t="s">
        <v>446</v>
      </c>
      <c r="O5923" s="289" t="s">
        <v>3332</v>
      </c>
      <c r="P5923" s="289">
        <f>VLOOKUP(CAT_Details[[#This Row],[Delivery Bp Customer Code]],Table6[],2,0)</f>
        <v>3402</v>
      </c>
    </row>
    <row r="5924" spans="1:16" x14ac:dyDescent="0.25">
      <c r="A5924" s="289" t="s">
        <v>76</v>
      </c>
      <c r="B5924">
        <v>5</v>
      </c>
      <c r="C5924">
        <v>265</v>
      </c>
      <c r="D5924">
        <v>1.24</v>
      </c>
      <c r="E5924" s="289" t="s">
        <v>13338</v>
      </c>
      <c r="F5924">
        <v>5015622747</v>
      </c>
      <c r="G5924" s="276">
        <v>45750</v>
      </c>
      <c r="H5924">
        <v>20250328685332</v>
      </c>
      <c r="I5924">
        <v>1.4490000000000001</v>
      </c>
      <c r="J5924" s="289" t="s">
        <v>273</v>
      </c>
      <c r="K5924" s="289" t="s">
        <v>13339</v>
      </c>
      <c r="L5924" s="289" t="s">
        <v>275</v>
      </c>
      <c r="M5924" s="289" t="s">
        <v>13340</v>
      </c>
      <c r="N5924" s="289" t="s">
        <v>13341</v>
      </c>
      <c r="O5924" s="289" t="s">
        <v>748</v>
      </c>
      <c r="P5924" s="289" t="str">
        <f>VLOOKUP(CAT_Details[[#This Row],[Delivery Bp Customer Code]],Table6[],2,0)</f>
        <v>No Loc</v>
      </c>
    </row>
    <row r="5925" spans="1:16" x14ac:dyDescent="0.25">
      <c r="A5925" s="289" t="s">
        <v>521</v>
      </c>
      <c r="B5925">
        <v>6</v>
      </c>
      <c r="C5925">
        <v>612</v>
      </c>
      <c r="D5925">
        <v>2.4</v>
      </c>
      <c r="E5925" s="289" t="s">
        <v>13342</v>
      </c>
      <c r="F5925">
        <v>5015622452</v>
      </c>
      <c r="G5925" s="276">
        <v>45750</v>
      </c>
      <c r="H5925">
        <v>20250328685263</v>
      </c>
      <c r="I5925">
        <v>5.76</v>
      </c>
      <c r="J5925" s="289" t="s">
        <v>302</v>
      </c>
      <c r="K5925" s="289" t="s">
        <v>13343</v>
      </c>
      <c r="L5925" s="289" t="s">
        <v>275</v>
      </c>
      <c r="M5925" s="289" t="s">
        <v>12783</v>
      </c>
      <c r="N5925" s="289" t="s">
        <v>694</v>
      </c>
      <c r="O5925" s="289" t="s">
        <v>525</v>
      </c>
      <c r="P5925" s="289" t="str">
        <f>VLOOKUP(CAT_Details[[#This Row],[Delivery Bp Customer Code]],Table6[],2,0)</f>
        <v>No Loc</v>
      </c>
    </row>
    <row r="5926" spans="1:16" x14ac:dyDescent="0.25">
      <c r="A5926" s="289" t="s">
        <v>272</v>
      </c>
      <c r="B5926">
        <v>1</v>
      </c>
      <c r="C5926">
        <v>59</v>
      </c>
      <c r="D5926">
        <v>0.47</v>
      </c>
      <c r="E5926" s="289" t="s">
        <v>13344</v>
      </c>
      <c r="F5926">
        <v>5015622876</v>
      </c>
      <c r="G5926" s="276">
        <v>45750</v>
      </c>
      <c r="H5926">
        <v>20250331685958</v>
      </c>
      <c r="I5926">
        <v>1.079</v>
      </c>
      <c r="J5926" s="289" t="s">
        <v>273</v>
      </c>
      <c r="K5926" s="289" t="s">
        <v>13345</v>
      </c>
      <c r="L5926" s="289" t="s">
        <v>275</v>
      </c>
      <c r="M5926" s="289" t="s">
        <v>13346</v>
      </c>
      <c r="N5926" s="289" t="s">
        <v>519</v>
      </c>
      <c r="O5926" s="289" t="s">
        <v>277</v>
      </c>
      <c r="P5926" s="289" t="str">
        <f>VLOOKUP(CAT_Details[[#This Row],[Delivery Bp Customer Code]],Table6[],2,0)</f>
        <v>U2-L5</v>
      </c>
    </row>
    <row r="5927" spans="1:16" x14ac:dyDescent="0.25">
      <c r="A5927" s="289" t="s">
        <v>278</v>
      </c>
      <c r="B5927">
        <v>5</v>
      </c>
      <c r="C5927">
        <v>1535</v>
      </c>
      <c r="D5927">
        <v>2</v>
      </c>
      <c r="E5927" s="289" t="s">
        <v>13347</v>
      </c>
      <c r="F5927">
        <v>5015559228</v>
      </c>
      <c r="G5927" s="276">
        <v>45751</v>
      </c>
      <c r="H5927">
        <v>20250325682092</v>
      </c>
      <c r="I5927">
        <v>2.64</v>
      </c>
      <c r="J5927" s="289" t="s">
        <v>317</v>
      </c>
      <c r="K5927" s="289" t="s">
        <v>13348</v>
      </c>
      <c r="L5927" s="289" t="s">
        <v>275</v>
      </c>
      <c r="M5927" s="289" t="s">
        <v>12783</v>
      </c>
      <c r="N5927" s="289" t="s">
        <v>320</v>
      </c>
      <c r="O5927" s="289" t="s">
        <v>498</v>
      </c>
      <c r="P5927" s="289" t="str">
        <f>VLOOKUP(CAT_Details[[#This Row],[Delivery Bp Customer Code]],Table6[],2,0)</f>
        <v>DK-BM01</v>
      </c>
    </row>
    <row r="5928" spans="1:16" x14ac:dyDescent="0.25">
      <c r="A5928" s="289" t="s">
        <v>278</v>
      </c>
      <c r="B5928">
        <v>11</v>
      </c>
      <c r="C5928">
        <v>4125</v>
      </c>
      <c r="D5928">
        <v>4.4000000000000004</v>
      </c>
      <c r="E5928" s="289" t="s">
        <v>13349</v>
      </c>
      <c r="F5928">
        <v>5015575086</v>
      </c>
      <c r="G5928" s="276">
        <v>45751</v>
      </c>
      <c r="H5928">
        <v>20250325682004</v>
      </c>
      <c r="I5928">
        <v>5.28</v>
      </c>
      <c r="J5928" s="289" t="s">
        <v>324</v>
      </c>
      <c r="K5928" s="289" t="s">
        <v>13350</v>
      </c>
      <c r="L5928" s="289" t="s">
        <v>275</v>
      </c>
      <c r="M5928" s="289" t="s">
        <v>12977</v>
      </c>
      <c r="N5928" s="289" t="s">
        <v>399</v>
      </c>
      <c r="O5928" s="289" t="s">
        <v>498</v>
      </c>
      <c r="P5928" s="289" t="str">
        <f>VLOOKUP(CAT_Details[[#This Row],[Delivery Bp Customer Code]],Table6[],2,0)</f>
        <v>DK-BM01</v>
      </c>
    </row>
    <row r="5929" spans="1:16" x14ac:dyDescent="0.25">
      <c r="A5929" s="289" t="s">
        <v>278</v>
      </c>
      <c r="B5929">
        <v>30</v>
      </c>
      <c r="C5929">
        <v>16290</v>
      </c>
      <c r="D5929">
        <v>12</v>
      </c>
      <c r="E5929" s="289" t="s">
        <v>13351</v>
      </c>
      <c r="F5929">
        <v>5015575400</v>
      </c>
      <c r="G5929" s="276">
        <v>45751</v>
      </c>
      <c r="H5929">
        <v>20250325682442</v>
      </c>
      <c r="I5929">
        <v>27.36</v>
      </c>
      <c r="J5929" s="289" t="s">
        <v>401</v>
      </c>
      <c r="K5929" s="289" t="s">
        <v>13352</v>
      </c>
      <c r="L5929" s="289" t="s">
        <v>275</v>
      </c>
      <c r="M5929" s="289" t="s">
        <v>13353</v>
      </c>
      <c r="N5929" s="289" t="s">
        <v>1378</v>
      </c>
      <c r="O5929" s="289" t="s">
        <v>498</v>
      </c>
      <c r="P5929" s="289" t="str">
        <f>VLOOKUP(CAT_Details[[#This Row],[Delivery Bp Customer Code]],Table6[],2,0)</f>
        <v>DK-BM01</v>
      </c>
    </row>
    <row r="5930" spans="1:16" x14ac:dyDescent="0.25">
      <c r="A5930" s="289" t="s">
        <v>75</v>
      </c>
      <c r="B5930">
        <v>1</v>
      </c>
      <c r="C5930">
        <v>10</v>
      </c>
      <c r="D5930">
        <v>0.2</v>
      </c>
      <c r="E5930" s="289" t="s">
        <v>13354</v>
      </c>
      <c r="F5930">
        <v>5015574827</v>
      </c>
      <c r="G5930" s="276">
        <v>45751</v>
      </c>
      <c r="H5930">
        <v>20250324681349</v>
      </c>
      <c r="I5930">
        <v>0.192</v>
      </c>
      <c r="J5930" s="289" t="s">
        <v>324</v>
      </c>
      <c r="K5930" s="289" t="s">
        <v>13355</v>
      </c>
      <c r="L5930" s="289" t="s">
        <v>275</v>
      </c>
      <c r="M5930" s="289" t="s">
        <v>12977</v>
      </c>
      <c r="N5930" s="289" t="s">
        <v>562</v>
      </c>
      <c r="O5930" s="289" t="s">
        <v>2173</v>
      </c>
      <c r="P5930" s="289" t="str">
        <f>VLOOKUP(CAT_Details[[#This Row],[Delivery Bp Customer Code]],Table6[],2,0)</f>
        <v>OYL1</v>
      </c>
    </row>
    <row r="5931" spans="1:16" x14ac:dyDescent="0.25">
      <c r="A5931" s="289" t="s">
        <v>75</v>
      </c>
      <c r="B5931">
        <v>10</v>
      </c>
      <c r="C5931">
        <v>2080</v>
      </c>
      <c r="D5931">
        <v>4</v>
      </c>
      <c r="E5931" s="289" t="s">
        <v>13356</v>
      </c>
      <c r="F5931">
        <v>5015574982</v>
      </c>
      <c r="G5931" s="276">
        <v>45751</v>
      </c>
      <c r="H5931" s="5">
        <v>20250325682456</v>
      </c>
      <c r="I5931">
        <v>13.44</v>
      </c>
      <c r="J5931" s="289" t="s">
        <v>294</v>
      </c>
      <c r="K5931" s="289" t="s">
        <v>13357</v>
      </c>
      <c r="L5931" s="289" t="s">
        <v>275</v>
      </c>
      <c r="M5931" s="289" t="s">
        <v>13358</v>
      </c>
      <c r="N5931" s="289" t="s">
        <v>555</v>
      </c>
      <c r="O5931" s="289" t="s">
        <v>2173</v>
      </c>
      <c r="P5931" s="289" t="str">
        <f>VLOOKUP(CAT_Details[[#This Row],[Delivery Bp Customer Code]],Table6[],2,0)</f>
        <v>OYL1</v>
      </c>
    </row>
    <row r="5932" spans="1:16" x14ac:dyDescent="0.25">
      <c r="A5932" s="289" t="s">
        <v>75</v>
      </c>
      <c r="B5932">
        <v>1</v>
      </c>
      <c r="C5932">
        <v>28</v>
      </c>
      <c r="D5932">
        <v>0.12</v>
      </c>
      <c r="E5932" s="289" t="s">
        <v>13359</v>
      </c>
      <c r="F5932">
        <v>5015589931</v>
      </c>
      <c r="G5932" s="276">
        <v>45751</v>
      </c>
      <c r="H5932">
        <v>20250325682010</v>
      </c>
      <c r="I5932">
        <v>6.0999999999999999E-2</v>
      </c>
      <c r="J5932" s="289" t="s">
        <v>345</v>
      </c>
      <c r="K5932" s="289" t="s">
        <v>13360</v>
      </c>
      <c r="L5932" s="289" t="s">
        <v>275</v>
      </c>
      <c r="M5932" s="289" t="s">
        <v>13361</v>
      </c>
      <c r="N5932" s="289" t="s">
        <v>3082</v>
      </c>
      <c r="O5932" s="289" t="s">
        <v>2173</v>
      </c>
      <c r="P5932" s="289" t="str">
        <f>VLOOKUP(CAT_Details[[#This Row],[Delivery Bp Customer Code]],Table6[],2,0)</f>
        <v>OYL1</v>
      </c>
    </row>
    <row r="5933" spans="1:16" x14ac:dyDescent="0.25">
      <c r="A5933" s="289" t="s">
        <v>75</v>
      </c>
      <c r="B5933">
        <v>1</v>
      </c>
      <c r="C5933">
        <v>16.7</v>
      </c>
      <c r="D5933">
        <v>0.04</v>
      </c>
      <c r="E5933" s="289" t="s">
        <v>13362</v>
      </c>
      <c r="F5933">
        <v>5015589957</v>
      </c>
      <c r="G5933" s="276">
        <v>45751</v>
      </c>
      <c r="H5933">
        <v>20250327683971</v>
      </c>
      <c r="I5933">
        <v>8.9999999999999993E-3</v>
      </c>
      <c r="J5933" s="289" t="s">
        <v>345</v>
      </c>
      <c r="K5933" s="289" t="s">
        <v>13363</v>
      </c>
      <c r="L5933" s="289" t="s">
        <v>275</v>
      </c>
      <c r="M5933" s="289" t="s">
        <v>13361</v>
      </c>
      <c r="N5933" s="289" t="s">
        <v>3308</v>
      </c>
      <c r="O5933" s="289" t="s">
        <v>2173</v>
      </c>
      <c r="P5933" s="289" t="str">
        <f>VLOOKUP(CAT_Details[[#This Row],[Delivery Bp Customer Code]],Table6[],2,0)</f>
        <v>OYL1</v>
      </c>
    </row>
    <row r="5934" spans="1:16" x14ac:dyDescent="0.25">
      <c r="A5934" s="289" t="s">
        <v>75</v>
      </c>
      <c r="B5934">
        <v>1</v>
      </c>
      <c r="C5934">
        <v>494</v>
      </c>
      <c r="D5934">
        <v>0.4</v>
      </c>
      <c r="E5934" s="289" t="s">
        <v>13364</v>
      </c>
      <c r="F5934">
        <v>5015590065</v>
      </c>
      <c r="G5934" s="276">
        <v>45751</v>
      </c>
      <c r="H5934" s="5">
        <v>20250327684185</v>
      </c>
      <c r="I5934">
        <v>0.96</v>
      </c>
      <c r="J5934" s="289" t="s">
        <v>324</v>
      </c>
      <c r="K5934" s="289" t="s">
        <v>13365</v>
      </c>
      <c r="L5934" s="289" t="s">
        <v>275</v>
      </c>
      <c r="M5934" s="289" t="s">
        <v>13366</v>
      </c>
      <c r="N5934" s="289" t="s">
        <v>2727</v>
      </c>
      <c r="O5934" s="289" t="s">
        <v>2173</v>
      </c>
      <c r="P5934" s="289" t="str">
        <f>VLOOKUP(CAT_Details[[#This Row],[Delivery Bp Customer Code]],Table6[],2,0)</f>
        <v>OYL1</v>
      </c>
    </row>
    <row r="5935" spans="1:16" x14ac:dyDescent="0.25">
      <c r="A5935" s="289" t="s">
        <v>75</v>
      </c>
      <c r="B5935">
        <v>7</v>
      </c>
      <c r="C5935">
        <v>2445.0300000000002</v>
      </c>
      <c r="D5935">
        <v>2.8</v>
      </c>
      <c r="E5935" s="289" t="s">
        <v>13367</v>
      </c>
      <c r="F5935">
        <v>5015590195</v>
      </c>
      <c r="G5935" s="276">
        <v>45751</v>
      </c>
      <c r="H5935">
        <v>20250327684250</v>
      </c>
      <c r="I5935">
        <v>5.04</v>
      </c>
      <c r="J5935" s="289" t="s">
        <v>324</v>
      </c>
      <c r="K5935" s="289" t="s">
        <v>13368</v>
      </c>
      <c r="L5935" s="289" t="s">
        <v>275</v>
      </c>
      <c r="M5935" s="289" t="s">
        <v>12977</v>
      </c>
      <c r="N5935" s="289" t="s">
        <v>2939</v>
      </c>
      <c r="O5935" s="289" t="s">
        <v>2173</v>
      </c>
      <c r="P5935" s="289" t="str">
        <f>VLOOKUP(CAT_Details[[#This Row],[Delivery Bp Customer Code]],Table6[],2,0)</f>
        <v>OYL1</v>
      </c>
    </row>
    <row r="5936" spans="1:16" x14ac:dyDescent="0.25">
      <c r="A5936" s="289" t="s">
        <v>3329</v>
      </c>
      <c r="B5936">
        <v>5</v>
      </c>
      <c r="C5936">
        <v>301</v>
      </c>
      <c r="D5936">
        <v>1.4</v>
      </c>
      <c r="E5936" s="289" t="s">
        <v>13369</v>
      </c>
      <c r="F5936">
        <v>5015574875</v>
      </c>
      <c r="G5936" s="276">
        <v>45751</v>
      </c>
      <c r="H5936">
        <v>20250325681958</v>
      </c>
      <c r="I5936">
        <v>2.0880000000000001</v>
      </c>
      <c r="J5936" s="289" t="s">
        <v>401</v>
      </c>
      <c r="K5936" s="289" t="s">
        <v>13370</v>
      </c>
      <c r="L5936" s="289" t="s">
        <v>275</v>
      </c>
      <c r="M5936" s="289" t="s">
        <v>13371</v>
      </c>
      <c r="N5936" s="289" t="s">
        <v>2533</v>
      </c>
      <c r="O5936" s="289" t="s">
        <v>3332</v>
      </c>
      <c r="P5936" s="289">
        <f>VLOOKUP(CAT_Details[[#This Row],[Delivery Bp Customer Code]],Table6[],2,0)</f>
        <v>3402</v>
      </c>
    </row>
    <row r="5937" spans="1:16" x14ac:dyDescent="0.25">
      <c r="A5937" s="289" t="s">
        <v>3329</v>
      </c>
      <c r="B5937">
        <v>3</v>
      </c>
      <c r="C5937">
        <v>442</v>
      </c>
      <c r="D5937">
        <v>0.59</v>
      </c>
      <c r="E5937" s="289" t="s">
        <v>13372</v>
      </c>
      <c r="F5937">
        <v>5015590060</v>
      </c>
      <c r="G5937" s="276">
        <v>45751</v>
      </c>
      <c r="H5937" s="5">
        <v>20250326682944</v>
      </c>
      <c r="I5937">
        <v>0.60799999999999998</v>
      </c>
      <c r="J5937" s="289" t="s">
        <v>1047</v>
      </c>
      <c r="K5937" s="289" t="s">
        <v>13373</v>
      </c>
      <c r="L5937" s="289" t="s">
        <v>275</v>
      </c>
      <c r="M5937" s="289" t="s">
        <v>13082</v>
      </c>
      <c r="N5937" s="289" t="s">
        <v>1049</v>
      </c>
      <c r="O5937" s="289" t="s">
        <v>3332</v>
      </c>
      <c r="P5937" s="289">
        <f>VLOOKUP(CAT_Details[[#This Row],[Delivery Bp Customer Code]],Table6[],2,0)</f>
        <v>3402</v>
      </c>
    </row>
    <row r="5938" spans="1:16" x14ac:dyDescent="0.25">
      <c r="A5938" s="289" t="s">
        <v>76</v>
      </c>
      <c r="B5938">
        <v>9</v>
      </c>
      <c r="C5938">
        <v>163</v>
      </c>
      <c r="D5938">
        <v>0.55000000000000004</v>
      </c>
      <c r="E5938" s="289" t="s">
        <v>13374</v>
      </c>
      <c r="F5938">
        <v>5015559335</v>
      </c>
      <c r="G5938" s="276">
        <v>45751</v>
      </c>
      <c r="H5938">
        <v>20250325682038</v>
      </c>
      <c r="I5938">
        <v>0.26600000000000001</v>
      </c>
      <c r="J5938" s="289" t="s">
        <v>294</v>
      </c>
      <c r="K5938" s="289" t="s">
        <v>13375</v>
      </c>
      <c r="L5938" s="289" t="s">
        <v>275</v>
      </c>
      <c r="M5938" s="289" t="s">
        <v>12783</v>
      </c>
      <c r="N5938" s="289" t="s">
        <v>1413</v>
      </c>
      <c r="O5938" s="289" t="s">
        <v>748</v>
      </c>
      <c r="P5938" s="289" t="str">
        <f>VLOOKUP(CAT_Details[[#This Row],[Delivery Bp Customer Code]],Table6[],2,0)</f>
        <v>No Loc</v>
      </c>
    </row>
    <row r="5939" spans="1:16" x14ac:dyDescent="0.25">
      <c r="A5939" s="289" t="s">
        <v>76</v>
      </c>
      <c r="B5939">
        <v>1</v>
      </c>
      <c r="C5939">
        <v>35</v>
      </c>
      <c r="D5939">
        <v>0.2</v>
      </c>
      <c r="E5939" s="289" t="s">
        <v>13376</v>
      </c>
      <c r="F5939">
        <v>5015574500</v>
      </c>
      <c r="G5939" s="276">
        <v>45751</v>
      </c>
      <c r="H5939">
        <v>20250325681796</v>
      </c>
      <c r="I5939">
        <v>0.38400000000000001</v>
      </c>
      <c r="J5939" s="289" t="s">
        <v>294</v>
      </c>
      <c r="K5939" s="289" t="s">
        <v>13377</v>
      </c>
      <c r="L5939" s="289" t="s">
        <v>275</v>
      </c>
      <c r="M5939" s="289" t="s">
        <v>13358</v>
      </c>
      <c r="N5939" s="289" t="s">
        <v>769</v>
      </c>
      <c r="O5939" s="289" t="s">
        <v>748</v>
      </c>
      <c r="P5939" s="289" t="str">
        <f>VLOOKUP(CAT_Details[[#This Row],[Delivery Bp Customer Code]],Table6[],2,0)</f>
        <v>No Loc</v>
      </c>
    </row>
    <row r="5940" spans="1:16" x14ac:dyDescent="0.25">
      <c r="A5940" s="289" t="s">
        <v>76</v>
      </c>
      <c r="B5940">
        <v>1</v>
      </c>
      <c r="C5940">
        <v>2.33</v>
      </c>
      <c r="D5940">
        <v>0.04</v>
      </c>
      <c r="E5940" s="289" t="s">
        <v>13378</v>
      </c>
      <c r="F5940">
        <v>5015590254</v>
      </c>
      <c r="G5940" s="276">
        <v>45751</v>
      </c>
      <c r="H5940">
        <v>20250326683515</v>
      </c>
      <c r="I5940">
        <v>0.02</v>
      </c>
      <c r="J5940" s="289" t="s">
        <v>294</v>
      </c>
      <c r="K5940" s="289" t="s">
        <v>13379</v>
      </c>
      <c r="L5940" s="289" t="s">
        <v>275</v>
      </c>
      <c r="M5940" s="289" t="s">
        <v>12783</v>
      </c>
      <c r="N5940" s="289" t="s">
        <v>1270</v>
      </c>
      <c r="O5940" s="289" t="s">
        <v>748</v>
      </c>
      <c r="P5940" s="289" t="str">
        <f>VLOOKUP(CAT_Details[[#This Row],[Delivery Bp Customer Code]],Table6[],2,0)</f>
        <v>No Loc</v>
      </c>
    </row>
    <row r="5941" spans="1:16" x14ac:dyDescent="0.25">
      <c r="A5941" s="289" t="s">
        <v>285</v>
      </c>
      <c r="B5941">
        <v>53</v>
      </c>
      <c r="C5941">
        <v>857</v>
      </c>
      <c r="D5941">
        <v>2.21</v>
      </c>
      <c r="E5941" s="289" t="s">
        <v>13374</v>
      </c>
      <c r="F5941">
        <v>5015559334</v>
      </c>
      <c r="G5941" s="276">
        <v>45751</v>
      </c>
      <c r="H5941">
        <v>20250325681883</v>
      </c>
      <c r="I5941">
        <v>1.155</v>
      </c>
      <c r="J5941" s="289" t="s">
        <v>294</v>
      </c>
      <c r="K5941" s="289" t="s">
        <v>13380</v>
      </c>
      <c r="L5941" s="289" t="s">
        <v>275</v>
      </c>
      <c r="M5941" s="289" t="s">
        <v>12783</v>
      </c>
      <c r="N5941" s="289" t="s">
        <v>1413</v>
      </c>
      <c r="O5941" s="289" t="s">
        <v>291</v>
      </c>
      <c r="P5941" s="289" t="str">
        <f>VLOOKUP(CAT_Details[[#This Row],[Delivery Bp Customer Code]],Table6[],2,0)</f>
        <v>DX01-L5</v>
      </c>
    </row>
    <row r="5942" spans="1:16" x14ac:dyDescent="0.25">
      <c r="A5942" s="289" t="s">
        <v>285</v>
      </c>
      <c r="B5942">
        <v>17</v>
      </c>
      <c r="C5942">
        <v>2635</v>
      </c>
      <c r="D5942">
        <v>7.37</v>
      </c>
      <c r="E5942" s="289" t="s">
        <v>13376</v>
      </c>
      <c r="F5942">
        <v>5015574497</v>
      </c>
      <c r="G5942" s="276">
        <v>45751</v>
      </c>
      <c r="H5942">
        <v>20250325682275</v>
      </c>
      <c r="I5942">
        <v>17.68</v>
      </c>
      <c r="J5942" s="289" t="s">
        <v>294</v>
      </c>
      <c r="K5942" s="289" t="s">
        <v>13381</v>
      </c>
      <c r="L5942" s="289" t="s">
        <v>275</v>
      </c>
      <c r="M5942" s="289" t="s">
        <v>13358</v>
      </c>
      <c r="N5942" s="289" t="s">
        <v>769</v>
      </c>
      <c r="O5942" s="289" t="s">
        <v>291</v>
      </c>
      <c r="P5942" s="289" t="str">
        <f>VLOOKUP(CAT_Details[[#This Row],[Delivery Bp Customer Code]],Table6[],2,0)</f>
        <v>DX01-L5</v>
      </c>
    </row>
    <row r="5943" spans="1:16" x14ac:dyDescent="0.25">
      <c r="A5943" s="289" t="s">
        <v>285</v>
      </c>
      <c r="B5943">
        <v>56</v>
      </c>
      <c r="C5943">
        <v>17192</v>
      </c>
      <c r="D5943">
        <v>13.6</v>
      </c>
      <c r="E5943" s="289" t="s">
        <v>13382</v>
      </c>
      <c r="F5943">
        <v>5015574970</v>
      </c>
      <c r="G5943" s="276">
        <v>45751</v>
      </c>
      <c r="H5943">
        <v>20250321680372</v>
      </c>
      <c r="I5943">
        <v>49.631999999999998</v>
      </c>
      <c r="J5943" s="289" t="s">
        <v>401</v>
      </c>
      <c r="K5943" s="289" t="s">
        <v>13383</v>
      </c>
      <c r="L5943" s="289" t="s">
        <v>275</v>
      </c>
      <c r="M5943" s="289" t="s">
        <v>13371</v>
      </c>
      <c r="N5943" s="289" t="s">
        <v>1028</v>
      </c>
      <c r="O5943" s="289" t="s">
        <v>291</v>
      </c>
      <c r="P5943" s="289" t="str">
        <f>VLOOKUP(CAT_Details[[#This Row],[Delivery Bp Customer Code]],Table6[],2,0)</f>
        <v>DX01-L5</v>
      </c>
    </row>
    <row r="5944" spans="1:16" x14ac:dyDescent="0.25">
      <c r="A5944" s="289" t="s">
        <v>285</v>
      </c>
      <c r="B5944">
        <v>16</v>
      </c>
      <c r="C5944">
        <v>5110</v>
      </c>
      <c r="D5944">
        <v>7.36</v>
      </c>
      <c r="E5944" s="289" t="s">
        <v>13384</v>
      </c>
      <c r="F5944">
        <v>5015575006</v>
      </c>
      <c r="G5944" s="276">
        <v>45751</v>
      </c>
      <c r="H5944">
        <v>20250321680385</v>
      </c>
      <c r="I5944">
        <v>14.52</v>
      </c>
      <c r="J5944" s="289" t="s">
        <v>401</v>
      </c>
      <c r="K5944" s="289" t="s">
        <v>13385</v>
      </c>
      <c r="L5944" s="289" t="s">
        <v>275</v>
      </c>
      <c r="M5944" s="289" t="s">
        <v>13353</v>
      </c>
      <c r="N5944" s="289" t="s">
        <v>1028</v>
      </c>
      <c r="O5944" s="289" t="s">
        <v>291</v>
      </c>
      <c r="P5944" s="289" t="str">
        <f>VLOOKUP(CAT_Details[[#This Row],[Delivery Bp Customer Code]],Table6[],2,0)</f>
        <v>DX01-L5</v>
      </c>
    </row>
    <row r="5945" spans="1:16" x14ac:dyDescent="0.25">
      <c r="A5945" s="289" t="s">
        <v>285</v>
      </c>
      <c r="B5945">
        <v>1</v>
      </c>
      <c r="C5945">
        <v>59</v>
      </c>
      <c r="D5945">
        <v>0.2</v>
      </c>
      <c r="E5945" s="289" t="s">
        <v>13349</v>
      </c>
      <c r="F5945">
        <v>5015575087</v>
      </c>
      <c r="G5945" s="276">
        <v>45751</v>
      </c>
      <c r="H5945" s="5">
        <v>20250325681991</v>
      </c>
      <c r="I5945">
        <v>0.192</v>
      </c>
      <c r="J5945" s="289" t="s">
        <v>324</v>
      </c>
      <c r="K5945" s="289" t="s">
        <v>13386</v>
      </c>
      <c r="L5945" s="289" t="s">
        <v>275</v>
      </c>
      <c r="M5945" s="289" t="s">
        <v>12977</v>
      </c>
      <c r="N5945" s="289" t="s">
        <v>399</v>
      </c>
      <c r="O5945" s="289" t="s">
        <v>291</v>
      </c>
      <c r="P5945" s="289" t="str">
        <f>VLOOKUP(CAT_Details[[#This Row],[Delivery Bp Customer Code]],Table6[],2,0)</f>
        <v>DX01-L5</v>
      </c>
    </row>
    <row r="5946" spans="1:16" x14ac:dyDescent="0.25">
      <c r="A5946" s="289" t="s">
        <v>285</v>
      </c>
      <c r="B5946">
        <v>2</v>
      </c>
      <c r="C5946">
        <v>7</v>
      </c>
      <c r="D5946">
        <v>0.05</v>
      </c>
      <c r="E5946" s="289" t="s">
        <v>13387</v>
      </c>
      <c r="F5946">
        <v>5015575223</v>
      </c>
      <c r="G5946" s="276">
        <v>45751</v>
      </c>
      <c r="H5946">
        <v>20250325682569</v>
      </c>
      <c r="I5946">
        <v>2.1999999999999999E-2</v>
      </c>
      <c r="J5946" s="289" t="s">
        <v>438</v>
      </c>
      <c r="K5946" s="289" t="s">
        <v>13388</v>
      </c>
      <c r="L5946" s="289" t="s">
        <v>275</v>
      </c>
      <c r="M5946" s="289" t="s">
        <v>13125</v>
      </c>
      <c r="N5946" s="289" t="s">
        <v>751</v>
      </c>
      <c r="O5946" s="289" t="s">
        <v>291</v>
      </c>
      <c r="P5946" s="289" t="str">
        <f>VLOOKUP(CAT_Details[[#This Row],[Delivery Bp Customer Code]],Table6[],2,0)</f>
        <v>DX01-L5</v>
      </c>
    </row>
    <row r="5947" spans="1:16" x14ac:dyDescent="0.25">
      <c r="A5947" s="289" t="s">
        <v>285</v>
      </c>
      <c r="B5947">
        <v>32</v>
      </c>
      <c r="C5947">
        <v>3835</v>
      </c>
      <c r="D5947">
        <v>8.6</v>
      </c>
      <c r="E5947" s="289" t="s">
        <v>13389</v>
      </c>
      <c r="F5947">
        <v>5015590334</v>
      </c>
      <c r="G5947" s="276">
        <v>45751</v>
      </c>
      <c r="H5947">
        <v>20250325682593</v>
      </c>
      <c r="I5947">
        <v>8.2560000000000002</v>
      </c>
      <c r="J5947" s="289" t="s">
        <v>324</v>
      </c>
      <c r="K5947" s="289" t="s">
        <v>13390</v>
      </c>
      <c r="L5947" s="289" t="s">
        <v>275</v>
      </c>
      <c r="M5947" s="289" t="s">
        <v>13391</v>
      </c>
      <c r="N5947" s="289" t="s">
        <v>579</v>
      </c>
      <c r="O5947" s="289" t="s">
        <v>291</v>
      </c>
      <c r="P5947" s="289" t="str">
        <f>VLOOKUP(CAT_Details[[#This Row],[Delivery Bp Customer Code]],Table6[],2,0)</f>
        <v>DX01-L5</v>
      </c>
    </row>
    <row r="5948" spans="1:16" x14ac:dyDescent="0.25">
      <c r="A5948" s="289" t="s">
        <v>285</v>
      </c>
      <c r="B5948">
        <v>22</v>
      </c>
      <c r="C5948">
        <v>3704</v>
      </c>
      <c r="D5948">
        <v>8.8000000000000007</v>
      </c>
      <c r="E5948" s="289" t="s">
        <v>13392</v>
      </c>
      <c r="F5948">
        <v>5015590560</v>
      </c>
      <c r="G5948" s="276">
        <v>45751</v>
      </c>
      <c r="H5948">
        <v>20250327684097</v>
      </c>
      <c r="I5948">
        <v>13.632</v>
      </c>
      <c r="J5948" s="289" t="s">
        <v>345</v>
      </c>
      <c r="K5948" s="289" t="s">
        <v>13393</v>
      </c>
      <c r="L5948" s="289" t="s">
        <v>275</v>
      </c>
      <c r="M5948" s="289" t="s">
        <v>13134</v>
      </c>
      <c r="N5948" s="289" t="s">
        <v>348</v>
      </c>
      <c r="O5948" s="289" t="s">
        <v>291</v>
      </c>
      <c r="P5948" s="289" t="str">
        <f>VLOOKUP(CAT_Details[[#This Row],[Delivery Bp Customer Code]],Table6[],2,0)</f>
        <v>DX01-L5</v>
      </c>
    </row>
    <row r="5949" spans="1:16" x14ac:dyDescent="0.25">
      <c r="A5949" s="289" t="s">
        <v>285</v>
      </c>
      <c r="B5949">
        <v>9</v>
      </c>
      <c r="C5949">
        <v>10350</v>
      </c>
      <c r="D5949">
        <v>3.6</v>
      </c>
      <c r="E5949" s="289" t="s">
        <v>13394</v>
      </c>
      <c r="F5949">
        <v>5015590574</v>
      </c>
      <c r="G5949" s="276">
        <v>45751</v>
      </c>
      <c r="H5949" s="5">
        <v>20250325682603</v>
      </c>
      <c r="I5949">
        <v>5.1840000000000002</v>
      </c>
      <c r="J5949" s="289" t="s">
        <v>324</v>
      </c>
      <c r="K5949" s="289" t="s">
        <v>13395</v>
      </c>
      <c r="L5949" s="289" t="s">
        <v>275</v>
      </c>
      <c r="M5949" s="289" t="s">
        <v>13391</v>
      </c>
      <c r="N5949" s="289" t="s">
        <v>333</v>
      </c>
      <c r="O5949" s="289" t="s">
        <v>291</v>
      </c>
      <c r="P5949" s="289" t="str">
        <f>VLOOKUP(CAT_Details[[#This Row],[Delivery Bp Customer Code]],Table6[],2,0)</f>
        <v>DX01-L5</v>
      </c>
    </row>
    <row r="5950" spans="1:16" x14ac:dyDescent="0.25">
      <c r="A5950" s="289" t="s">
        <v>272</v>
      </c>
      <c r="B5950">
        <v>8</v>
      </c>
      <c r="C5950">
        <v>3264</v>
      </c>
      <c r="D5950">
        <v>3.2</v>
      </c>
      <c r="E5950" s="289" t="s">
        <v>13396</v>
      </c>
      <c r="F5950">
        <v>5015559510</v>
      </c>
      <c r="G5950" s="276">
        <v>45751</v>
      </c>
      <c r="H5950">
        <v>20250320678801</v>
      </c>
      <c r="I5950">
        <v>7.68</v>
      </c>
      <c r="J5950" s="289" t="s">
        <v>324</v>
      </c>
      <c r="K5950" s="289" t="s">
        <v>13397</v>
      </c>
      <c r="L5950" s="289" t="s">
        <v>275</v>
      </c>
      <c r="M5950" s="289" t="s">
        <v>13202</v>
      </c>
      <c r="N5950" s="289" t="s">
        <v>622</v>
      </c>
      <c r="O5950" s="289" t="s">
        <v>277</v>
      </c>
      <c r="P5950" s="289" t="str">
        <f>VLOOKUP(CAT_Details[[#This Row],[Delivery Bp Customer Code]],Table6[],2,0)</f>
        <v>U2-L5</v>
      </c>
    </row>
    <row r="5951" spans="1:16" x14ac:dyDescent="0.25">
      <c r="A5951" s="289" t="s">
        <v>272</v>
      </c>
      <c r="B5951">
        <v>1</v>
      </c>
      <c r="C5951">
        <v>55</v>
      </c>
      <c r="D5951">
        <v>0.2</v>
      </c>
      <c r="E5951" s="289" t="s">
        <v>13369</v>
      </c>
      <c r="F5951">
        <v>5015574874</v>
      </c>
      <c r="G5951" s="276">
        <v>45751</v>
      </c>
      <c r="H5951">
        <v>20250325681956</v>
      </c>
      <c r="I5951">
        <v>0.36</v>
      </c>
      <c r="J5951" s="289" t="s">
        <v>401</v>
      </c>
      <c r="K5951" s="289" t="s">
        <v>13398</v>
      </c>
      <c r="L5951" s="289" t="s">
        <v>275</v>
      </c>
      <c r="M5951" s="289" t="s">
        <v>13371</v>
      </c>
      <c r="N5951" s="289" t="s">
        <v>2533</v>
      </c>
      <c r="O5951" s="289" t="s">
        <v>277</v>
      </c>
      <c r="P5951" s="289" t="str">
        <f>VLOOKUP(CAT_Details[[#This Row],[Delivery Bp Customer Code]],Table6[],2,0)</f>
        <v>U2-L5</v>
      </c>
    </row>
    <row r="5952" spans="1:16" x14ac:dyDescent="0.25">
      <c r="A5952" s="289" t="s">
        <v>272</v>
      </c>
      <c r="B5952">
        <v>3</v>
      </c>
      <c r="C5952">
        <v>1275</v>
      </c>
      <c r="D5952">
        <v>0.6</v>
      </c>
      <c r="E5952" s="289" t="s">
        <v>13399</v>
      </c>
      <c r="F5952">
        <v>5015574901</v>
      </c>
      <c r="G5952" s="276">
        <v>45751</v>
      </c>
      <c r="H5952">
        <v>20250325681886</v>
      </c>
      <c r="I5952">
        <v>0.76800000000000002</v>
      </c>
      <c r="J5952" s="289" t="s">
        <v>294</v>
      </c>
      <c r="K5952" s="289" t="s">
        <v>13400</v>
      </c>
      <c r="L5952" s="289" t="s">
        <v>275</v>
      </c>
      <c r="M5952" s="289" t="s">
        <v>13082</v>
      </c>
      <c r="N5952" s="289" t="s">
        <v>698</v>
      </c>
      <c r="O5952" s="289" t="s">
        <v>277</v>
      </c>
      <c r="P5952" s="289" t="str">
        <f>VLOOKUP(CAT_Details[[#This Row],[Delivery Bp Customer Code]],Table6[],2,0)</f>
        <v>U2-L5</v>
      </c>
    </row>
    <row r="5953" spans="1:16" x14ac:dyDescent="0.25">
      <c r="A5953" s="289" t="s">
        <v>272</v>
      </c>
      <c r="B5953">
        <v>14</v>
      </c>
      <c r="C5953">
        <v>7140</v>
      </c>
      <c r="D5953">
        <v>5.6</v>
      </c>
      <c r="E5953" s="289" t="s">
        <v>13401</v>
      </c>
      <c r="F5953">
        <v>5015589840</v>
      </c>
      <c r="G5953" s="276">
        <v>45751</v>
      </c>
      <c r="H5953">
        <v>20250327684675</v>
      </c>
      <c r="I5953">
        <v>13.44</v>
      </c>
      <c r="J5953" s="289" t="s">
        <v>324</v>
      </c>
      <c r="K5953" s="289" t="s">
        <v>13402</v>
      </c>
      <c r="L5953" s="289" t="s">
        <v>275</v>
      </c>
      <c r="M5953" s="289" t="s">
        <v>13239</v>
      </c>
      <c r="N5953" s="289" t="s">
        <v>4907</v>
      </c>
      <c r="O5953" s="289" t="s">
        <v>277</v>
      </c>
      <c r="P5953" s="289" t="str">
        <f>VLOOKUP(CAT_Details[[#This Row],[Delivery Bp Customer Code]],Table6[],2,0)</f>
        <v>U2-L5</v>
      </c>
    </row>
    <row r="5954" spans="1:16" x14ac:dyDescent="0.25">
      <c r="A5954" s="289" t="s">
        <v>272</v>
      </c>
      <c r="B5954">
        <v>2</v>
      </c>
      <c r="C5954">
        <v>268</v>
      </c>
      <c r="D5954">
        <v>0.8</v>
      </c>
      <c r="E5954" s="289" t="s">
        <v>13403</v>
      </c>
      <c r="F5954">
        <v>5015589866</v>
      </c>
      <c r="G5954" s="276">
        <v>45751</v>
      </c>
      <c r="H5954">
        <v>20250327684238</v>
      </c>
      <c r="I5954">
        <v>1.92</v>
      </c>
      <c r="J5954" s="289" t="s">
        <v>324</v>
      </c>
      <c r="K5954" s="289" t="s">
        <v>13404</v>
      </c>
      <c r="L5954" s="289" t="s">
        <v>275</v>
      </c>
      <c r="M5954" s="289" t="s">
        <v>13239</v>
      </c>
      <c r="N5954" s="289" t="s">
        <v>616</v>
      </c>
      <c r="O5954" s="289" t="s">
        <v>277</v>
      </c>
      <c r="P5954" s="289" t="str">
        <f>VLOOKUP(CAT_Details[[#This Row],[Delivery Bp Customer Code]],Table6[],2,0)</f>
        <v>U2-L5</v>
      </c>
    </row>
    <row r="5955" spans="1:16" x14ac:dyDescent="0.25">
      <c r="A5955" s="289" t="s">
        <v>272</v>
      </c>
      <c r="B5955">
        <v>1</v>
      </c>
      <c r="C5955">
        <v>85</v>
      </c>
      <c r="D5955">
        <v>0.4</v>
      </c>
      <c r="E5955" s="289" t="s">
        <v>13405</v>
      </c>
      <c r="F5955">
        <v>5015589977</v>
      </c>
      <c r="G5955" s="276">
        <v>45751</v>
      </c>
      <c r="H5955">
        <v>20250326683663</v>
      </c>
      <c r="I5955">
        <v>1.181</v>
      </c>
      <c r="J5955" s="289" t="s">
        <v>324</v>
      </c>
      <c r="K5955" s="289" t="s">
        <v>13406</v>
      </c>
      <c r="L5955" s="289" t="s">
        <v>275</v>
      </c>
      <c r="M5955" s="289" t="s">
        <v>12977</v>
      </c>
      <c r="N5955" s="289" t="s">
        <v>612</v>
      </c>
      <c r="O5955" s="289" t="s">
        <v>277</v>
      </c>
      <c r="P5955" s="289" t="str">
        <f>VLOOKUP(CAT_Details[[#This Row],[Delivery Bp Customer Code]],Table6[],2,0)</f>
        <v>U2-L5</v>
      </c>
    </row>
    <row r="5956" spans="1:16" x14ac:dyDescent="0.25">
      <c r="A5956" s="289" t="s">
        <v>272</v>
      </c>
      <c r="B5956">
        <v>8</v>
      </c>
      <c r="C5956">
        <v>560</v>
      </c>
      <c r="D5956">
        <v>3.2</v>
      </c>
      <c r="E5956" s="289" t="s">
        <v>13407</v>
      </c>
      <c r="F5956">
        <v>5015590434</v>
      </c>
      <c r="G5956" s="276">
        <v>45751</v>
      </c>
      <c r="H5956">
        <v>20250324681233</v>
      </c>
      <c r="I5956">
        <v>7.68</v>
      </c>
      <c r="J5956" s="289" t="s">
        <v>324</v>
      </c>
      <c r="K5956" s="289" t="s">
        <v>13408</v>
      </c>
      <c r="L5956" s="289" t="s">
        <v>275</v>
      </c>
      <c r="M5956" s="289" t="s">
        <v>13239</v>
      </c>
      <c r="N5956" s="289" t="s">
        <v>562</v>
      </c>
      <c r="O5956" s="289" t="s">
        <v>277</v>
      </c>
      <c r="P5956" s="289" t="str">
        <f>VLOOKUP(CAT_Details[[#This Row],[Delivery Bp Customer Code]],Table6[],2,0)</f>
        <v>U2-L5</v>
      </c>
    </row>
    <row r="5957" spans="1:16" x14ac:dyDescent="0.25">
      <c r="A5957" s="289" t="s">
        <v>278</v>
      </c>
      <c r="B5957">
        <v>4</v>
      </c>
      <c r="C5957">
        <v>1460</v>
      </c>
      <c r="D5957">
        <v>1.6</v>
      </c>
      <c r="E5957" s="289" t="s">
        <v>13409</v>
      </c>
      <c r="F5957">
        <v>5015607418</v>
      </c>
      <c r="G5957" s="276">
        <v>45751</v>
      </c>
      <c r="H5957">
        <v>20250325681846</v>
      </c>
      <c r="I5957">
        <v>1.8819999999999999</v>
      </c>
      <c r="J5957" s="289" t="s">
        <v>324</v>
      </c>
      <c r="K5957" s="289" t="s">
        <v>13410</v>
      </c>
      <c r="L5957" s="289" t="s">
        <v>275</v>
      </c>
      <c r="M5957" s="289" t="s">
        <v>13411</v>
      </c>
      <c r="N5957" s="289" t="s">
        <v>1392</v>
      </c>
      <c r="O5957" s="289" t="s">
        <v>498</v>
      </c>
      <c r="P5957" s="289" t="str">
        <f>VLOOKUP(CAT_Details[[#This Row],[Delivery Bp Customer Code]],Table6[],2,0)</f>
        <v>DK-BM01</v>
      </c>
    </row>
    <row r="5958" spans="1:16" x14ac:dyDescent="0.25">
      <c r="A5958" s="289" t="s">
        <v>278</v>
      </c>
      <c r="B5958">
        <v>10</v>
      </c>
      <c r="C5958">
        <v>2300</v>
      </c>
      <c r="D5958">
        <v>1.7</v>
      </c>
      <c r="E5958" s="289" t="s">
        <v>13412</v>
      </c>
      <c r="F5958">
        <v>5015607649</v>
      </c>
      <c r="G5958" s="276">
        <v>45751</v>
      </c>
      <c r="H5958">
        <v>20250325682552</v>
      </c>
      <c r="I5958">
        <v>2</v>
      </c>
      <c r="J5958" s="289" t="s">
        <v>324</v>
      </c>
      <c r="K5958" s="289" t="s">
        <v>13413</v>
      </c>
      <c r="L5958" s="289" t="s">
        <v>275</v>
      </c>
      <c r="M5958" s="289" t="s">
        <v>13205</v>
      </c>
      <c r="N5958" s="289" t="s">
        <v>928</v>
      </c>
      <c r="O5958" s="289" t="s">
        <v>498</v>
      </c>
      <c r="P5958" s="289" t="str">
        <f>VLOOKUP(CAT_Details[[#This Row],[Delivery Bp Customer Code]],Table6[],2,0)</f>
        <v>DK-BM01</v>
      </c>
    </row>
    <row r="5959" spans="1:16" x14ac:dyDescent="0.25">
      <c r="A5959" s="289" t="s">
        <v>278</v>
      </c>
      <c r="B5959">
        <v>4</v>
      </c>
      <c r="C5959">
        <v>260</v>
      </c>
      <c r="D5959">
        <v>1.6</v>
      </c>
      <c r="E5959" s="289" t="s">
        <v>13414</v>
      </c>
      <c r="F5959">
        <v>5015607671</v>
      </c>
      <c r="G5959" s="276">
        <v>45751</v>
      </c>
      <c r="H5959">
        <v>20250327684006</v>
      </c>
      <c r="I5959">
        <v>2.3039999999999998</v>
      </c>
      <c r="J5959" s="289" t="s">
        <v>280</v>
      </c>
      <c r="K5959" s="289" t="s">
        <v>13415</v>
      </c>
      <c r="L5959" s="289" t="s">
        <v>275</v>
      </c>
      <c r="M5959" s="289" t="s">
        <v>13208</v>
      </c>
      <c r="N5959" s="289" t="s">
        <v>485</v>
      </c>
      <c r="O5959" s="289" t="s">
        <v>498</v>
      </c>
      <c r="P5959" s="289" t="str">
        <f>VLOOKUP(CAT_Details[[#This Row],[Delivery Bp Customer Code]],Table6[],2,0)</f>
        <v>DK-BM01</v>
      </c>
    </row>
    <row r="5960" spans="1:16" x14ac:dyDescent="0.25">
      <c r="A5960" s="289" t="s">
        <v>75</v>
      </c>
      <c r="B5960">
        <v>2</v>
      </c>
      <c r="C5960">
        <v>1117.22</v>
      </c>
      <c r="D5960">
        <v>0.66</v>
      </c>
      <c r="E5960" s="289" t="s">
        <v>13416</v>
      </c>
      <c r="F5960">
        <v>5015607419</v>
      </c>
      <c r="G5960" s="276">
        <v>45751</v>
      </c>
      <c r="H5960">
        <v>20250326682825</v>
      </c>
      <c r="I5960">
        <v>0.94499999999999995</v>
      </c>
      <c r="J5960" s="289" t="s">
        <v>350</v>
      </c>
      <c r="K5960" s="289" t="s">
        <v>13417</v>
      </c>
      <c r="L5960" s="289" t="s">
        <v>275</v>
      </c>
      <c r="M5960" s="289" t="s">
        <v>13418</v>
      </c>
      <c r="N5960" s="289" t="s">
        <v>2571</v>
      </c>
      <c r="O5960" s="289" t="s">
        <v>2173</v>
      </c>
      <c r="P5960" s="289" t="str">
        <f>VLOOKUP(CAT_Details[[#This Row],[Delivery Bp Customer Code]],Table6[],2,0)</f>
        <v>OYL1</v>
      </c>
    </row>
    <row r="5961" spans="1:16" x14ac:dyDescent="0.25">
      <c r="A5961" s="289" t="s">
        <v>75</v>
      </c>
      <c r="B5961">
        <v>2</v>
      </c>
      <c r="C5961">
        <v>390</v>
      </c>
      <c r="D5961">
        <v>0.41</v>
      </c>
      <c r="E5961" s="289" t="s">
        <v>13416</v>
      </c>
      <c r="F5961">
        <v>5015607420</v>
      </c>
      <c r="G5961" s="276">
        <v>45751</v>
      </c>
      <c r="H5961">
        <v>20250326682820</v>
      </c>
      <c r="I5961">
        <v>0.39200000000000002</v>
      </c>
      <c r="J5961" s="289" t="s">
        <v>350</v>
      </c>
      <c r="K5961" s="289" t="s">
        <v>13419</v>
      </c>
      <c r="L5961" s="289" t="s">
        <v>275</v>
      </c>
      <c r="M5961" s="289" t="s">
        <v>13418</v>
      </c>
      <c r="N5961" s="289" t="s">
        <v>13420</v>
      </c>
      <c r="O5961" s="289" t="s">
        <v>2173</v>
      </c>
      <c r="P5961" s="289" t="str">
        <f>VLOOKUP(CAT_Details[[#This Row],[Delivery Bp Customer Code]],Table6[],2,0)</f>
        <v>OYL1</v>
      </c>
    </row>
    <row r="5962" spans="1:16" x14ac:dyDescent="0.25">
      <c r="A5962" s="289" t="s">
        <v>75</v>
      </c>
      <c r="B5962">
        <v>1</v>
      </c>
      <c r="C5962">
        <v>15.4</v>
      </c>
      <c r="D5962">
        <v>0.05</v>
      </c>
      <c r="E5962" s="289" t="s">
        <v>13421</v>
      </c>
      <c r="F5962">
        <v>5015607438</v>
      </c>
      <c r="G5962" s="276">
        <v>45751</v>
      </c>
      <c r="H5962">
        <v>20250326683546</v>
      </c>
      <c r="I5962">
        <v>2.3E-2</v>
      </c>
      <c r="J5962" s="289" t="s">
        <v>350</v>
      </c>
      <c r="K5962" s="289" t="s">
        <v>13422</v>
      </c>
      <c r="L5962" s="289" t="s">
        <v>275</v>
      </c>
      <c r="M5962" s="289" t="s">
        <v>13264</v>
      </c>
      <c r="N5962" s="289" t="s">
        <v>2177</v>
      </c>
      <c r="O5962" s="289" t="s">
        <v>2173</v>
      </c>
      <c r="P5962" s="289" t="str">
        <f>VLOOKUP(CAT_Details[[#This Row],[Delivery Bp Customer Code]],Table6[],2,0)</f>
        <v>OYL1</v>
      </c>
    </row>
    <row r="5963" spans="1:16" x14ac:dyDescent="0.25">
      <c r="A5963" s="289" t="s">
        <v>75</v>
      </c>
      <c r="B5963">
        <v>3</v>
      </c>
      <c r="C5963">
        <v>1868</v>
      </c>
      <c r="D5963">
        <v>1.2</v>
      </c>
      <c r="E5963" s="289" t="s">
        <v>13423</v>
      </c>
      <c r="F5963">
        <v>5015607493</v>
      </c>
      <c r="G5963" s="276">
        <v>45751</v>
      </c>
      <c r="H5963">
        <v>20250327684848</v>
      </c>
      <c r="I5963">
        <v>1.728</v>
      </c>
      <c r="J5963" s="289" t="s">
        <v>324</v>
      </c>
      <c r="K5963" s="289" t="s">
        <v>13424</v>
      </c>
      <c r="L5963" s="289" t="s">
        <v>275</v>
      </c>
      <c r="M5963" s="289" t="s">
        <v>13205</v>
      </c>
      <c r="N5963" s="289" t="s">
        <v>2932</v>
      </c>
      <c r="O5963" s="289" t="s">
        <v>2173</v>
      </c>
      <c r="P5963" s="289" t="str">
        <f>VLOOKUP(CAT_Details[[#This Row],[Delivery Bp Customer Code]],Table6[],2,0)</f>
        <v>OYL1</v>
      </c>
    </row>
    <row r="5964" spans="1:16" x14ac:dyDescent="0.25">
      <c r="A5964" s="289" t="s">
        <v>75</v>
      </c>
      <c r="B5964">
        <v>25</v>
      </c>
      <c r="C5964">
        <v>16250</v>
      </c>
      <c r="D5964">
        <v>10</v>
      </c>
      <c r="E5964" s="289" t="s">
        <v>13425</v>
      </c>
      <c r="F5964">
        <v>5015607535</v>
      </c>
      <c r="G5964" s="276">
        <v>45751</v>
      </c>
      <c r="H5964">
        <v>20250327684109</v>
      </c>
      <c r="I5964">
        <v>14.4</v>
      </c>
      <c r="J5964" s="289" t="s">
        <v>324</v>
      </c>
      <c r="K5964" s="289" t="s">
        <v>13426</v>
      </c>
      <c r="L5964" s="289" t="s">
        <v>275</v>
      </c>
      <c r="M5964" s="289" t="s">
        <v>13411</v>
      </c>
      <c r="N5964" s="289" t="s">
        <v>2496</v>
      </c>
      <c r="O5964" s="289" t="s">
        <v>2173</v>
      </c>
      <c r="P5964" s="289" t="str">
        <f>VLOOKUP(CAT_Details[[#This Row],[Delivery Bp Customer Code]],Table6[],2,0)</f>
        <v>OYL1</v>
      </c>
    </row>
    <row r="5965" spans="1:16" x14ac:dyDescent="0.25">
      <c r="A5965" s="289" t="s">
        <v>75</v>
      </c>
      <c r="B5965">
        <v>1</v>
      </c>
      <c r="C5965">
        <v>42</v>
      </c>
      <c r="D5965">
        <v>0.4</v>
      </c>
      <c r="E5965" s="289" t="s">
        <v>13427</v>
      </c>
      <c r="F5965">
        <v>5015607571</v>
      </c>
      <c r="G5965" s="276">
        <v>45751</v>
      </c>
      <c r="H5965">
        <v>20250324681544</v>
      </c>
      <c r="I5965">
        <v>0.96</v>
      </c>
      <c r="J5965" s="289" t="s">
        <v>350</v>
      </c>
      <c r="K5965" s="289" t="s">
        <v>13428</v>
      </c>
      <c r="L5965" s="289" t="s">
        <v>275</v>
      </c>
      <c r="M5965" s="289" t="s">
        <v>13418</v>
      </c>
      <c r="N5965" s="289" t="s">
        <v>2422</v>
      </c>
      <c r="O5965" s="289" t="s">
        <v>2173</v>
      </c>
      <c r="P5965" s="289" t="str">
        <f>VLOOKUP(CAT_Details[[#This Row],[Delivery Bp Customer Code]],Table6[],2,0)</f>
        <v>OYL1</v>
      </c>
    </row>
    <row r="5966" spans="1:16" x14ac:dyDescent="0.25">
      <c r="A5966" s="289" t="s">
        <v>75</v>
      </c>
      <c r="B5966">
        <v>1</v>
      </c>
      <c r="C5966">
        <v>2</v>
      </c>
      <c r="D5966">
        <v>0.4</v>
      </c>
      <c r="E5966" s="289" t="s">
        <v>13427</v>
      </c>
      <c r="F5966">
        <v>5015607574</v>
      </c>
      <c r="G5966" s="276">
        <v>45751</v>
      </c>
      <c r="H5966">
        <v>20250321680294</v>
      </c>
      <c r="I5966">
        <v>1.248</v>
      </c>
      <c r="J5966" s="289" t="s">
        <v>350</v>
      </c>
      <c r="K5966" s="289" t="s">
        <v>13429</v>
      </c>
      <c r="L5966" s="289" t="s">
        <v>275</v>
      </c>
      <c r="M5966" s="289" t="s">
        <v>13418</v>
      </c>
      <c r="N5966" s="289" t="s">
        <v>2422</v>
      </c>
      <c r="O5966" s="289" t="s">
        <v>2173</v>
      </c>
      <c r="P5966" s="289" t="str">
        <f>VLOOKUP(CAT_Details[[#This Row],[Delivery Bp Customer Code]],Table6[],2,0)</f>
        <v>OYL1</v>
      </c>
    </row>
    <row r="5967" spans="1:16" x14ac:dyDescent="0.25">
      <c r="A5967" s="289" t="s">
        <v>75</v>
      </c>
      <c r="B5967">
        <v>1</v>
      </c>
      <c r="C5967">
        <v>60</v>
      </c>
      <c r="D5967">
        <v>0.4</v>
      </c>
      <c r="E5967" s="289" t="s">
        <v>13427</v>
      </c>
      <c r="F5967">
        <v>5015607575</v>
      </c>
      <c r="G5967" s="276">
        <v>45751</v>
      </c>
      <c r="H5967">
        <v>20250324681525</v>
      </c>
      <c r="I5967">
        <v>0.96</v>
      </c>
      <c r="J5967" s="289" t="s">
        <v>350</v>
      </c>
      <c r="K5967" s="289" t="s">
        <v>13430</v>
      </c>
      <c r="L5967" s="289" t="s">
        <v>275</v>
      </c>
      <c r="M5967" s="289" t="s">
        <v>13418</v>
      </c>
      <c r="N5967" s="289" t="s">
        <v>2422</v>
      </c>
      <c r="O5967" s="289" t="s">
        <v>2173</v>
      </c>
      <c r="P5967" s="289" t="str">
        <f>VLOOKUP(CAT_Details[[#This Row],[Delivery Bp Customer Code]],Table6[],2,0)</f>
        <v>OYL1</v>
      </c>
    </row>
    <row r="5968" spans="1:16" x14ac:dyDescent="0.25">
      <c r="A5968" s="289" t="s">
        <v>75</v>
      </c>
      <c r="B5968">
        <v>2</v>
      </c>
      <c r="C5968">
        <v>195</v>
      </c>
      <c r="D5968">
        <v>0.6</v>
      </c>
      <c r="E5968" s="289" t="s">
        <v>13431</v>
      </c>
      <c r="F5968">
        <v>5015607690</v>
      </c>
      <c r="G5968" s="276">
        <v>45751</v>
      </c>
      <c r="H5968">
        <v>20250326682913</v>
      </c>
      <c r="I5968">
        <v>1.1040000000000001</v>
      </c>
      <c r="J5968" s="289" t="s">
        <v>350</v>
      </c>
      <c r="K5968" s="289" t="s">
        <v>13432</v>
      </c>
      <c r="L5968" s="289" t="s">
        <v>275</v>
      </c>
      <c r="M5968" s="289" t="s">
        <v>13100</v>
      </c>
      <c r="N5968" s="289" t="s">
        <v>2832</v>
      </c>
      <c r="O5968" s="289" t="s">
        <v>2173</v>
      </c>
      <c r="P5968" s="289" t="str">
        <f>VLOOKUP(CAT_Details[[#This Row],[Delivery Bp Customer Code]],Table6[],2,0)</f>
        <v>OYL1</v>
      </c>
    </row>
    <row r="5969" spans="1:16" x14ac:dyDescent="0.25">
      <c r="A5969" s="289" t="s">
        <v>75</v>
      </c>
      <c r="B5969">
        <v>11</v>
      </c>
      <c r="C5969">
        <v>5764</v>
      </c>
      <c r="D5969">
        <v>4.4000000000000004</v>
      </c>
      <c r="E5969" s="289" t="s">
        <v>13433</v>
      </c>
      <c r="F5969">
        <v>5015622467</v>
      </c>
      <c r="G5969" s="276">
        <v>45751</v>
      </c>
      <c r="H5969">
        <v>20250325682110</v>
      </c>
      <c r="I5969">
        <v>10.56</v>
      </c>
      <c r="J5969" s="289" t="s">
        <v>280</v>
      </c>
      <c r="K5969" s="289" t="s">
        <v>13434</v>
      </c>
      <c r="L5969" s="289" t="s">
        <v>275</v>
      </c>
      <c r="M5969" s="289" t="s">
        <v>13211</v>
      </c>
      <c r="N5969" s="289" t="s">
        <v>868</v>
      </c>
      <c r="O5969" s="289" t="s">
        <v>2173</v>
      </c>
      <c r="P5969" s="289" t="str">
        <f>VLOOKUP(CAT_Details[[#This Row],[Delivery Bp Customer Code]],Table6[],2,0)</f>
        <v>OYL1</v>
      </c>
    </row>
    <row r="5970" spans="1:16" x14ac:dyDescent="0.25">
      <c r="A5970" s="289" t="s">
        <v>75</v>
      </c>
      <c r="B5970">
        <v>1</v>
      </c>
      <c r="C5970">
        <v>490</v>
      </c>
      <c r="D5970">
        <v>0.4</v>
      </c>
      <c r="E5970" s="289" t="s">
        <v>13435</v>
      </c>
      <c r="F5970">
        <v>5015636782</v>
      </c>
      <c r="G5970" s="276">
        <v>45751</v>
      </c>
      <c r="H5970">
        <v>20250401687549</v>
      </c>
      <c r="I5970">
        <v>0.48</v>
      </c>
      <c r="J5970" s="289" t="s">
        <v>273</v>
      </c>
      <c r="K5970" s="289" t="s">
        <v>13436</v>
      </c>
      <c r="L5970" s="289" t="s">
        <v>275</v>
      </c>
      <c r="M5970" s="289" t="s">
        <v>13197</v>
      </c>
      <c r="N5970" s="289" t="s">
        <v>4712</v>
      </c>
      <c r="O5970" s="289" t="s">
        <v>2173</v>
      </c>
      <c r="P5970" s="289" t="str">
        <f>VLOOKUP(CAT_Details[[#This Row],[Delivery Bp Customer Code]],Table6[],2,0)</f>
        <v>OYL1</v>
      </c>
    </row>
    <row r="5971" spans="1:16" x14ac:dyDescent="0.25">
      <c r="A5971" s="289" t="s">
        <v>75</v>
      </c>
      <c r="B5971">
        <v>1</v>
      </c>
      <c r="C5971">
        <v>315</v>
      </c>
      <c r="D5971">
        <v>0.4</v>
      </c>
      <c r="E5971" s="289" t="s">
        <v>13437</v>
      </c>
      <c r="F5971">
        <v>5015636875</v>
      </c>
      <c r="G5971" s="276">
        <v>45751</v>
      </c>
      <c r="H5971">
        <v>20250401687249</v>
      </c>
      <c r="I5971">
        <v>0.52800000000000002</v>
      </c>
      <c r="J5971" s="289" t="s">
        <v>273</v>
      </c>
      <c r="K5971" s="289" t="s">
        <v>13438</v>
      </c>
      <c r="L5971" s="289" t="s">
        <v>275</v>
      </c>
      <c r="M5971" s="289" t="s">
        <v>13439</v>
      </c>
      <c r="N5971" s="289" t="s">
        <v>657</v>
      </c>
      <c r="O5971" s="289" t="s">
        <v>2173</v>
      </c>
      <c r="P5971" s="289" t="str">
        <f>VLOOKUP(CAT_Details[[#This Row],[Delivery Bp Customer Code]],Table6[],2,0)</f>
        <v>OYL1</v>
      </c>
    </row>
    <row r="5972" spans="1:16" x14ac:dyDescent="0.25">
      <c r="A5972" s="289" t="s">
        <v>75</v>
      </c>
      <c r="B5972">
        <v>3</v>
      </c>
      <c r="C5972">
        <v>1656</v>
      </c>
      <c r="D5972">
        <v>1.2</v>
      </c>
      <c r="E5972" s="289" t="s">
        <v>13440</v>
      </c>
      <c r="F5972">
        <v>5015640411</v>
      </c>
      <c r="G5972" s="276">
        <v>45751</v>
      </c>
      <c r="H5972">
        <v>20250331686298</v>
      </c>
      <c r="I5972">
        <v>2.016</v>
      </c>
      <c r="J5972" s="289" t="s">
        <v>273</v>
      </c>
      <c r="K5972" s="289" t="s">
        <v>13441</v>
      </c>
      <c r="L5972" s="289" t="s">
        <v>275</v>
      </c>
      <c r="M5972" s="289" t="s">
        <v>13439</v>
      </c>
      <c r="N5972" s="289" t="s">
        <v>1011</v>
      </c>
      <c r="O5972" s="289" t="s">
        <v>2173</v>
      </c>
      <c r="P5972" s="289" t="str">
        <f>VLOOKUP(CAT_Details[[#This Row],[Delivery Bp Customer Code]],Table6[],2,0)</f>
        <v>OYL1</v>
      </c>
    </row>
    <row r="5973" spans="1:16" x14ac:dyDescent="0.25">
      <c r="A5973" s="289" t="s">
        <v>75</v>
      </c>
      <c r="B5973">
        <v>3</v>
      </c>
      <c r="C5973">
        <v>809.5</v>
      </c>
      <c r="D5973">
        <v>1.3</v>
      </c>
      <c r="E5973" s="289" t="s">
        <v>13442</v>
      </c>
      <c r="F5973">
        <v>5015640849</v>
      </c>
      <c r="G5973" s="276">
        <v>45751</v>
      </c>
      <c r="H5973">
        <v>20250401686996</v>
      </c>
      <c r="I5973">
        <v>2.8079999999999998</v>
      </c>
      <c r="J5973" s="289" t="s">
        <v>273</v>
      </c>
      <c r="K5973" s="289" t="s">
        <v>13443</v>
      </c>
      <c r="L5973" s="289" t="s">
        <v>275</v>
      </c>
      <c r="M5973" s="289" t="s">
        <v>13439</v>
      </c>
      <c r="N5973" s="289" t="s">
        <v>519</v>
      </c>
      <c r="O5973" s="289" t="s">
        <v>2173</v>
      </c>
      <c r="P5973" s="289" t="str">
        <f>VLOOKUP(CAT_Details[[#This Row],[Delivery Bp Customer Code]],Table6[],2,0)</f>
        <v>OYL1</v>
      </c>
    </row>
    <row r="5974" spans="1:16" x14ac:dyDescent="0.25">
      <c r="A5974" s="289" t="s">
        <v>3771</v>
      </c>
      <c r="B5974">
        <v>2</v>
      </c>
      <c r="C5974">
        <v>1824</v>
      </c>
      <c r="D5974">
        <v>0.8</v>
      </c>
      <c r="E5974" s="289" t="s">
        <v>13444</v>
      </c>
      <c r="F5974">
        <v>5015607619</v>
      </c>
      <c r="G5974" s="276">
        <v>45751</v>
      </c>
      <c r="H5974">
        <v>20250320679219</v>
      </c>
      <c r="I5974">
        <v>1.1519999999999999</v>
      </c>
      <c r="J5974" s="289" t="s">
        <v>324</v>
      </c>
      <c r="K5974" s="289" t="s">
        <v>13445</v>
      </c>
      <c r="L5974" s="289" t="s">
        <v>275</v>
      </c>
      <c r="M5974" s="289" t="s">
        <v>13411</v>
      </c>
      <c r="N5974" s="289" t="s">
        <v>7755</v>
      </c>
      <c r="O5974" s="289" t="s">
        <v>3775</v>
      </c>
      <c r="P5974" s="289">
        <f>VLOOKUP(CAT_Details[[#This Row],[Delivery Bp Customer Code]],Table6[],2,0)</f>
        <v>3401</v>
      </c>
    </row>
    <row r="5975" spans="1:16" x14ac:dyDescent="0.25">
      <c r="A5975" s="289" t="s">
        <v>3329</v>
      </c>
      <c r="B5975">
        <v>1</v>
      </c>
      <c r="C5975">
        <v>40</v>
      </c>
      <c r="D5975">
        <v>0.2</v>
      </c>
      <c r="E5975" s="289" t="s">
        <v>13446</v>
      </c>
      <c r="F5975">
        <v>5015607428</v>
      </c>
      <c r="G5975" s="276">
        <v>45751</v>
      </c>
      <c r="H5975">
        <v>20250328685182</v>
      </c>
      <c r="I5975">
        <v>0.254</v>
      </c>
      <c r="J5975" s="289" t="s">
        <v>350</v>
      </c>
      <c r="K5975" s="289" t="s">
        <v>13447</v>
      </c>
      <c r="L5975" s="289" t="s">
        <v>275</v>
      </c>
      <c r="M5975" s="289" t="s">
        <v>13100</v>
      </c>
      <c r="N5975" s="289" t="s">
        <v>704</v>
      </c>
      <c r="O5975" s="289" t="s">
        <v>3332</v>
      </c>
      <c r="P5975" s="289">
        <f>VLOOKUP(CAT_Details[[#This Row],[Delivery Bp Customer Code]],Table6[],2,0)</f>
        <v>3402</v>
      </c>
    </row>
    <row r="5976" spans="1:16" x14ac:dyDescent="0.25">
      <c r="A5976" s="289" t="s">
        <v>3329</v>
      </c>
      <c r="B5976">
        <v>3</v>
      </c>
      <c r="C5976">
        <v>657</v>
      </c>
      <c r="D5976">
        <v>1.2</v>
      </c>
      <c r="E5976" s="289" t="s">
        <v>13448</v>
      </c>
      <c r="F5976">
        <v>5015607448</v>
      </c>
      <c r="G5976" s="276">
        <v>45751</v>
      </c>
      <c r="H5976">
        <v>20250327684881</v>
      </c>
      <c r="I5976">
        <v>2.88</v>
      </c>
      <c r="J5976" s="289" t="s">
        <v>280</v>
      </c>
      <c r="K5976" s="289" t="s">
        <v>13449</v>
      </c>
      <c r="L5976" s="289" t="s">
        <v>275</v>
      </c>
      <c r="M5976" s="289" t="s">
        <v>13208</v>
      </c>
      <c r="N5976" s="289" t="s">
        <v>619</v>
      </c>
      <c r="O5976" s="289" t="s">
        <v>3332</v>
      </c>
      <c r="P5976" s="289">
        <f>VLOOKUP(CAT_Details[[#This Row],[Delivery Bp Customer Code]],Table6[],2,0)</f>
        <v>3402</v>
      </c>
    </row>
    <row r="5977" spans="1:16" x14ac:dyDescent="0.25">
      <c r="A5977" s="289" t="s">
        <v>3329</v>
      </c>
      <c r="B5977">
        <v>1</v>
      </c>
      <c r="C5977">
        <v>81</v>
      </c>
      <c r="D5977">
        <v>0.4</v>
      </c>
      <c r="E5977" s="289" t="s">
        <v>13448</v>
      </c>
      <c r="F5977">
        <v>5015607449</v>
      </c>
      <c r="G5977" s="276">
        <v>45751</v>
      </c>
      <c r="H5977">
        <v>20250327684879</v>
      </c>
      <c r="I5977">
        <v>0.48</v>
      </c>
      <c r="J5977" s="289" t="s">
        <v>280</v>
      </c>
      <c r="K5977" s="289" t="s">
        <v>13450</v>
      </c>
      <c r="L5977" s="289" t="s">
        <v>275</v>
      </c>
      <c r="M5977" s="289" t="s">
        <v>13208</v>
      </c>
      <c r="N5977" s="289" t="s">
        <v>619</v>
      </c>
      <c r="O5977" s="289" t="s">
        <v>3332</v>
      </c>
      <c r="P5977" s="289">
        <f>VLOOKUP(CAT_Details[[#This Row],[Delivery Bp Customer Code]],Table6[],2,0)</f>
        <v>3402</v>
      </c>
    </row>
    <row r="5978" spans="1:16" x14ac:dyDescent="0.25">
      <c r="A5978" s="289" t="s">
        <v>3329</v>
      </c>
      <c r="B5978">
        <v>1</v>
      </c>
      <c r="C5978">
        <v>35</v>
      </c>
      <c r="D5978">
        <v>0.2</v>
      </c>
      <c r="E5978" s="289" t="s">
        <v>13451</v>
      </c>
      <c r="F5978">
        <v>5015607465</v>
      </c>
      <c r="G5978" s="276">
        <v>45751</v>
      </c>
      <c r="H5978">
        <v>20250320679126</v>
      </c>
      <c r="I5978">
        <v>0.35</v>
      </c>
      <c r="J5978" s="289" t="s">
        <v>350</v>
      </c>
      <c r="K5978" s="289" t="s">
        <v>13452</v>
      </c>
      <c r="L5978" s="289" t="s">
        <v>275</v>
      </c>
      <c r="M5978" s="289" t="s">
        <v>13100</v>
      </c>
      <c r="N5978" s="289" t="s">
        <v>704</v>
      </c>
      <c r="O5978" s="289" t="s">
        <v>3332</v>
      </c>
      <c r="P5978" s="289">
        <f>VLOOKUP(CAT_Details[[#This Row],[Delivery Bp Customer Code]],Table6[],2,0)</f>
        <v>3402</v>
      </c>
    </row>
    <row r="5979" spans="1:16" x14ac:dyDescent="0.25">
      <c r="A5979" s="289" t="s">
        <v>3329</v>
      </c>
      <c r="B5979">
        <v>31</v>
      </c>
      <c r="C5979">
        <v>2611</v>
      </c>
      <c r="D5979">
        <v>13.6</v>
      </c>
      <c r="E5979" s="289" t="s">
        <v>13453</v>
      </c>
      <c r="F5979">
        <v>5015607659</v>
      </c>
      <c r="G5979" s="276">
        <v>45751</v>
      </c>
      <c r="H5979">
        <v>20250327683953</v>
      </c>
      <c r="I5979">
        <v>36.594000000000001</v>
      </c>
      <c r="J5979" s="289" t="s">
        <v>350</v>
      </c>
      <c r="K5979" s="289" t="s">
        <v>13454</v>
      </c>
      <c r="L5979" s="289" t="s">
        <v>275</v>
      </c>
      <c r="M5979" s="289" t="s">
        <v>13100</v>
      </c>
      <c r="N5979" s="289" t="s">
        <v>3433</v>
      </c>
      <c r="O5979" s="289" t="s">
        <v>3332</v>
      </c>
      <c r="P5979" s="289">
        <f>VLOOKUP(CAT_Details[[#This Row],[Delivery Bp Customer Code]],Table6[],2,0)</f>
        <v>3402</v>
      </c>
    </row>
    <row r="5980" spans="1:16" x14ac:dyDescent="0.25">
      <c r="A5980" s="289" t="s">
        <v>3329</v>
      </c>
      <c r="B5980">
        <v>3</v>
      </c>
      <c r="C5980">
        <v>41</v>
      </c>
      <c r="D5980">
        <v>0.24</v>
      </c>
      <c r="E5980" s="289" t="s">
        <v>13455</v>
      </c>
      <c r="F5980">
        <v>5015636756</v>
      </c>
      <c r="G5980" s="276">
        <v>45751</v>
      </c>
      <c r="H5980">
        <v>20250326683339</v>
      </c>
      <c r="I5980">
        <v>0.19500000000000001</v>
      </c>
      <c r="J5980" s="289" t="s">
        <v>302</v>
      </c>
      <c r="K5980" s="289" t="s">
        <v>13456</v>
      </c>
      <c r="L5980" s="289" t="s">
        <v>275</v>
      </c>
      <c r="M5980" s="289" t="s">
        <v>13457</v>
      </c>
      <c r="N5980" s="289" t="s">
        <v>450</v>
      </c>
      <c r="O5980" s="289" t="s">
        <v>3332</v>
      </c>
      <c r="P5980" s="289">
        <f>VLOOKUP(CAT_Details[[#This Row],[Delivery Bp Customer Code]],Table6[],2,0)</f>
        <v>3402</v>
      </c>
    </row>
    <row r="5981" spans="1:16" x14ac:dyDescent="0.25">
      <c r="A5981" s="289" t="s">
        <v>3329</v>
      </c>
      <c r="B5981">
        <v>7</v>
      </c>
      <c r="C5981">
        <v>970</v>
      </c>
      <c r="D5981">
        <v>3.53</v>
      </c>
      <c r="E5981" s="289" t="s">
        <v>13442</v>
      </c>
      <c r="F5981">
        <v>5015640847</v>
      </c>
      <c r="G5981" s="276">
        <v>45751</v>
      </c>
      <c r="H5981">
        <v>20250401687082</v>
      </c>
      <c r="I5981">
        <v>8.093</v>
      </c>
      <c r="J5981" s="289" t="s">
        <v>273</v>
      </c>
      <c r="K5981" s="289" t="s">
        <v>13458</v>
      </c>
      <c r="L5981" s="289" t="s">
        <v>275</v>
      </c>
      <c r="M5981" s="289" t="s">
        <v>13439</v>
      </c>
      <c r="N5981" s="289" t="s">
        <v>519</v>
      </c>
      <c r="O5981" s="289" t="s">
        <v>3332</v>
      </c>
      <c r="P5981" s="289">
        <f>VLOOKUP(CAT_Details[[#This Row],[Delivery Bp Customer Code]],Table6[],2,0)</f>
        <v>3402</v>
      </c>
    </row>
    <row r="5982" spans="1:16" x14ac:dyDescent="0.25">
      <c r="A5982" s="289" t="s">
        <v>3329</v>
      </c>
      <c r="B5982">
        <v>11</v>
      </c>
      <c r="C5982">
        <v>550</v>
      </c>
      <c r="D5982">
        <v>6.4</v>
      </c>
      <c r="E5982" s="289" t="s">
        <v>13459</v>
      </c>
      <c r="F5982">
        <v>5015645798</v>
      </c>
      <c r="G5982" s="276">
        <v>45751</v>
      </c>
      <c r="H5982">
        <v>20250401687256</v>
      </c>
      <c r="I5982">
        <v>14.122</v>
      </c>
      <c r="J5982" s="289" t="s">
        <v>273</v>
      </c>
      <c r="K5982" s="289" t="s">
        <v>13460</v>
      </c>
      <c r="L5982" s="289" t="s">
        <v>275</v>
      </c>
      <c r="M5982" s="289" t="s">
        <v>13439</v>
      </c>
      <c r="N5982" s="289" t="s">
        <v>1240</v>
      </c>
      <c r="O5982" s="289" t="s">
        <v>3332</v>
      </c>
      <c r="P5982" s="289">
        <f>VLOOKUP(CAT_Details[[#This Row],[Delivery Bp Customer Code]],Table6[],2,0)</f>
        <v>3402</v>
      </c>
    </row>
    <row r="5983" spans="1:16" x14ac:dyDescent="0.25">
      <c r="A5983" s="289" t="s">
        <v>76</v>
      </c>
      <c r="B5983">
        <v>1</v>
      </c>
      <c r="C5983">
        <v>9</v>
      </c>
      <c r="D5983">
        <v>0.1</v>
      </c>
      <c r="E5983" s="289" t="s">
        <v>13461</v>
      </c>
      <c r="F5983">
        <v>5015607642</v>
      </c>
      <c r="G5983" s="276">
        <v>45751</v>
      </c>
      <c r="H5983">
        <v>20250328685138</v>
      </c>
      <c r="I5983">
        <v>3.1E-2</v>
      </c>
      <c r="J5983" s="289" t="s">
        <v>350</v>
      </c>
      <c r="K5983" s="289" t="s">
        <v>13462</v>
      </c>
      <c r="L5983" s="289" t="s">
        <v>275</v>
      </c>
      <c r="M5983" s="289" t="s">
        <v>13264</v>
      </c>
      <c r="N5983" s="289" t="s">
        <v>948</v>
      </c>
      <c r="O5983" s="289" t="s">
        <v>748</v>
      </c>
      <c r="P5983" s="289" t="str">
        <f>VLOOKUP(CAT_Details[[#This Row],[Delivery Bp Customer Code]],Table6[],2,0)</f>
        <v>No Loc</v>
      </c>
    </row>
    <row r="5984" spans="1:16" x14ac:dyDescent="0.25">
      <c r="A5984" s="289" t="s">
        <v>285</v>
      </c>
      <c r="B5984">
        <v>70</v>
      </c>
      <c r="C5984">
        <v>3164</v>
      </c>
      <c r="D5984">
        <v>13.6</v>
      </c>
      <c r="E5984" s="289" t="s">
        <v>13463</v>
      </c>
      <c r="F5984">
        <v>5015607075</v>
      </c>
      <c r="G5984" s="276">
        <v>45751</v>
      </c>
      <c r="H5984">
        <v>20250328685125</v>
      </c>
      <c r="I5984">
        <v>39.311999999999998</v>
      </c>
      <c r="J5984" s="289" t="s">
        <v>350</v>
      </c>
      <c r="K5984" s="289" t="s">
        <v>13464</v>
      </c>
      <c r="L5984" s="289" t="s">
        <v>275</v>
      </c>
      <c r="M5984" s="289" t="s">
        <v>13418</v>
      </c>
      <c r="N5984" s="289" t="s">
        <v>12700</v>
      </c>
      <c r="O5984" s="289" t="s">
        <v>291</v>
      </c>
      <c r="P5984" s="289" t="str">
        <f>VLOOKUP(CAT_Details[[#This Row],[Delivery Bp Customer Code]],Table6[],2,0)</f>
        <v>DX01-L5</v>
      </c>
    </row>
    <row r="5985" spans="1:16" x14ac:dyDescent="0.25">
      <c r="A5985" s="289" t="s">
        <v>285</v>
      </c>
      <c r="B5985">
        <v>5</v>
      </c>
      <c r="C5985">
        <v>868</v>
      </c>
      <c r="D5985">
        <v>2</v>
      </c>
      <c r="E5985" s="289" t="s">
        <v>13465</v>
      </c>
      <c r="F5985">
        <v>5015607119</v>
      </c>
      <c r="G5985" s="276">
        <v>45751</v>
      </c>
      <c r="H5985">
        <v>20250328685355</v>
      </c>
      <c r="I5985">
        <v>3.8980000000000001</v>
      </c>
      <c r="J5985" s="289" t="s">
        <v>287</v>
      </c>
      <c r="K5985" s="289" t="s">
        <v>13466</v>
      </c>
      <c r="L5985" s="289" t="s">
        <v>275</v>
      </c>
      <c r="M5985" s="289" t="s">
        <v>13293</v>
      </c>
      <c r="N5985" s="289" t="s">
        <v>814</v>
      </c>
      <c r="O5985" s="289" t="s">
        <v>291</v>
      </c>
      <c r="P5985" s="289" t="str">
        <f>VLOOKUP(CAT_Details[[#This Row],[Delivery Bp Customer Code]],Table6[],2,0)</f>
        <v>DX01-L5</v>
      </c>
    </row>
    <row r="5986" spans="1:16" x14ac:dyDescent="0.25">
      <c r="A5986" s="289" t="s">
        <v>285</v>
      </c>
      <c r="B5986">
        <v>2</v>
      </c>
      <c r="C5986">
        <v>360</v>
      </c>
      <c r="D5986">
        <v>0.8</v>
      </c>
      <c r="E5986" s="289" t="s">
        <v>13465</v>
      </c>
      <c r="F5986">
        <v>5015607121</v>
      </c>
      <c r="G5986" s="276">
        <v>45751</v>
      </c>
      <c r="H5986">
        <v>20250328685362</v>
      </c>
      <c r="I5986">
        <v>1.536</v>
      </c>
      <c r="J5986" s="289" t="s">
        <v>287</v>
      </c>
      <c r="K5986" s="289" t="s">
        <v>13467</v>
      </c>
      <c r="L5986" s="289" t="s">
        <v>275</v>
      </c>
      <c r="M5986" s="289" t="s">
        <v>13293</v>
      </c>
      <c r="N5986" s="289" t="s">
        <v>814</v>
      </c>
      <c r="O5986" s="289" t="s">
        <v>291</v>
      </c>
      <c r="P5986" s="289" t="str">
        <f>VLOOKUP(CAT_Details[[#This Row],[Delivery Bp Customer Code]],Table6[],2,0)</f>
        <v>DX01-L5</v>
      </c>
    </row>
    <row r="5987" spans="1:16" x14ac:dyDescent="0.25">
      <c r="A5987" s="289" t="s">
        <v>285</v>
      </c>
      <c r="B5987">
        <v>1</v>
      </c>
      <c r="C5987">
        <v>6</v>
      </c>
      <c r="D5987">
        <v>0.03</v>
      </c>
      <c r="E5987" s="289" t="s">
        <v>13468</v>
      </c>
      <c r="F5987">
        <v>5015607245</v>
      </c>
      <c r="G5987" s="276">
        <v>45751</v>
      </c>
      <c r="H5987">
        <v>20250325682356</v>
      </c>
      <c r="I5987">
        <v>1.6E-2</v>
      </c>
      <c r="J5987" s="289" t="s">
        <v>350</v>
      </c>
      <c r="K5987" s="289" t="s">
        <v>13469</v>
      </c>
      <c r="L5987" s="289" t="s">
        <v>275</v>
      </c>
      <c r="M5987" s="289" t="s">
        <v>13418</v>
      </c>
      <c r="N5987" s="289" t="s">
        <v>2252</v>
      </c>
      <c r="O5987" s="289" t="s">
        <v>291</v>
      </c>
      <c r="P5987" s="289" t="str">
        <f>VLOOKUP(CAT_Details[[#This Row],[Delivery Bp Customer Code]],Table6[],2,0)</f>
        <v>DX01-L5</v>
      </c>
    </row>
    <row r="5988" spans="1:16" x14ac:dyDescent="0.25">
      <c r="A5988" s="289" t="s">
        <v>285</v>
      </c>
      <c r="B5988">
        <v>1</v>
      </c>
      <c r="C5988">
        <v>5</v>
      </c>
      <c r="D5988">
        <v>0.02</v>
      </c>
      <c r="E5988" s="289" t="s">
        <v>13468</v>
      </c>
      <c r="F5988">
        <v>5015607246</v>
      </c>
      <c r="G5988" s="276">
        <v>45751</v>
      </c>
      <c r="H5988">
        <v>20250325682347</v>
      </c>
      <c r="I5988">
        <v>8.9999999999999993E-3</v>
      </c>
      <c r="J5988" s="289" t="s">
        <v>350</v>
      </c>
      <c r="K5988" s="289" t="s">
        <v>13470</v>
      </c>
      <c r="L5988" s="289" t="s">
        <v>275</v>
      </c>
      <c r="M5988" s="289" t="s">
        <v>13418</v>
      </c>
      <c r="N5988" s="289" t="s">
        <v>2252</v>
      </c>
      <c r="O5988" s="289" t="s">
        <v>291</v>
      </c>
      <c r="P5988" s="289" t="str">
        <f>VLOOKUP(CAT_Details[[#This Row],[Delivery Bp Customer Code]],Table6[],2,0)</f>
        <v>DX01-L5</v>
      </c>
    </row>
    <row r="5989" spans="1:16" x14ac:dyDescent="0.25">
      <c r="A5989" s="289" t="s">
        <v>272</v>
      </c>
      <c r="B5989">
        <v>33</v>
      </c>
      <c r="C5989">
        <v>2831.57</v>
      </c>
      <c r="D5989">
        <v>13.4</v>
      </c>
      <c r="E5989" s="289" t="s">
        <v>13471</v>
      </c>
      <c r="F5989">
        <v>5015608114</v>
      </c>
      <c r="G5989" s="276">
        <v>45751</v>
      </c>
      <c r="H5989">
        <v>20250328685440</v>
      </c>
      <c r="I5989">
        <v>19.541</v>
      </c>
      <c r="J5989" s="289" t="s">
        <v>350</v>
      </c>
      <c r="K5989" s="289" t="s">
        <v>13472</v>
      </c>
      <c r="L5989" s="289" t="s">
        <v>275</v>
      </c>
      <c r="M5989" s="289" t="s">
        <v>13100</v>
      </c>
      <c r="N5989" s="289" t="s">
        <v>625</v>
      </c>
      <c r="O5989" s="289" t="s">
        <v>277</v>
      </c>
      <c r="P5989" s="289" t="str">
        <f>VLOOKUP(CAT_Details[[#This Row],[Delivery Bp Customer Code]],Table6[],2,0)</f>
        <v>U2-L5</v>
      </c>
    </row>
    <row r="5990" spans="1:16" x14ac:dyDescent="0.25">
      <c r="A5990" s="289" t="s">
        <v>3329</v>
      </c>
      <c r="B5990">
        <v>8</v>
      </c>
      <c r="C5990">
        <v>5799</v>
      </c>
      <c r="D5990">
        <v>3.29</v>
      </c>
      <c r="E5990" s="289" t="s">
        <v>13473</v>
      </c>
      <c r="F5990">
        <v>5015575120</v>
      </c>
      <c r="G5990" s="276">
        <v>45754</v>
      </c>
      <c r="H5990" s="5">
        <v>20250324681517</v>
      </c>
      <c r="I5990">
        <v>5.359</v>
      </c>
      <c r="J5990" s="289" t="s">
        <v>383</v>
      </c>
      <c r="K5990" s="289" t="s">
        <v>13474</v>
      </c>
      <c r="L5990" s="289" t="s">
        <v>275</v>
      </c>
      <c r="M5990" s="289" t="s">
        <v>13475</v>
      </c>
      <c r="N5990" s="289" t="s">
        <v>3781</v>
      </c>
      <c r="O5990" s="289" t="s">
        <v>3332</v>
      </c>
      <c r="P5990" s="289">
        <f>VLOOKUP(CAT_Details[[#This Row],[Delivery Bp Customer Code]],Table6[],2,0)</f>
        <v>3402</v>
      </c>
    </row>
    <row r="5991" spans="1:16" x14ac:dyDescent="0.25">
      <c r="A5991" s="289" t="s">
        <v>3329</v>
      </c>
      <c r="B5991">
        <v>4</v>
      </c>
      <c r="C5991">
        <v>364</v>
      </c>
      <c r="D5991">
        <v>0.92</v>
      </c>
      <c r="E5991" s="289" t="s">
        <v>13476</v>
      </c>
      <c r="F5991">
        <v>5015590262</v>
      </c>
      <c r="G5991" s="276">
        <v>45754</v>
      </c>
      <c r="H5991">
        <v>20250327684043</v>
      </c>
      <c r="I5991">
        <v>3.1880000000000002</v>
      </c>
      <c r="J5991" s="289" t="s">
        <v>3890</v>
      </c>
      <c r="K5991" s="289" t="s">
        <v>13477</v>
      </c>
      <c r="L5991" s="289" t="s">
        <v>275</v>
      </c>
      <c r="M5991" s="289" t="s">
        <v>13478</v>
      </c>
      <c r="N5991" s="289" t="s">
        <v>3896</v>
      </c>
      <c r="O5991" s="289" t="s">
        <v>3332</v>
      </c>
      <c r="P5991" s="289">
        <f>VLOOKUP(CAT_Details[[#This Row],[Delivery Bp Customer Code]],Table6[],2,0)</f>
        <v>3402</v>
      </c>
    </row>
    <row r="5992" spans="1:16" x14ac:dyDescent="0.25">
      <c r="A5992" s="289" t="s">
        <v>76</v>
      </c>
      <c r="B5992">
        <v>1</v>
      </c>
      <c r="C5992">
        <v>100</v>
      </c>
      <c r="D5992">
        <v>0.5</v>
      </c>
      <c r="E5992" s="289" t="s">
        <v>13479</v>
      </c>
      <c r="F5992">
        <v>5015543047</v>
      </c>
      <c r="G5992" s="276">
        <v>45754</v>
      </c>
      <c r="H5992">
        <v>20250321679709</v>
      </c>
      <c r="I5992">
        <v>1.1759999999999999</v>
      </c>
      <c r="J5992" s="289" t="s">
        <v>756</v>
      </c>
      <c r="K5992" s="289" t="s">
        <v>13480</v>
      </c>
      <c r="L5992" s="289" t="s">
        <v>275</v>
      </c>
      <c r="M5992" s="289" t="s">
        <v>13481</v>
      </c>
      <c r="N5992" s="289" t="s">
        <v>759</v>
      </c>
      <c r="O5992" s="289" t="s">
        <v>748</v>
      </c>
      <c r="P5992" s="289" t="str">
        <f>VLOOKUP(CAT_Details[[#This Row],[Delivery Bp Customer Code]],Table6[],2,0)</f>
        <v>No Loc</v>
      </c>
    </row>
    <row r="5993" spans="1:16" x14ac:dyDescent="0.25">
      <c r="A5993" s="289" t="s">
        <v>76</v>
      </c>
      <c r="B5993">
        <v>1</v>
      </c>
      <c r="C5993">
        <v>20</v>
      </c>
      <c r="D5993">
        <v>0.03</v>
      </c>
      <c r="E5993" s="289" t="s">
        <v>13482</v>
      </c>
      <c r="F5993">
        <v>5015574609</v>
      </c>
      <c r="G5993" s="276">
        <v>45754</v>
      </c>
      <c r="H5993">
        <v>20250325681798</v>
      </c>
      <c r="I5993">
        <v>1.7999999999999999E-2</v>
      </c>
      <c r="J5993" s="289" t="s">
        <v>764</v>
      </c>
      <c r="K5993" s="289" t="s">
        <v>13483</v>
      </c>
      <c r="L5993" s="289" t="s">
        <v>275</v>
      </c>
      <c r="M5993" s="289" t="s">
        <v>13125</v>
      </c>
      <c r="N5993" s="289" t="s">
        <v>766</v>
      </c>
      <c r="O5993" s="289" t="s">
        <v>748</v>
      </c>
      <c r="P5993" s="289" t="str">
        <f>VLOOKUP(CAT_Details[[#This Row],[Delivery Bp Customer Code]],Table6[],2,0)</f>
        <v>No Loc</v>
      </c>
    </row>
    <row r="5994" spans="1:16" x14ac:dyDescent="0.25">
      <c r="A5994" s="289" t="s">
        <v>76</v>
      </c>
      <c r="B5994">
        <v>1</v>
      </c>
      <c r="C5994">
        <v>90</v>
      </c>
      <c r="D5994">
        <v>0.4</v>
      </c>
      <c r="E5994" s="289" t="s">
        <v>13484</v>
      </c>
      <c r="F5994">
        <v>5015589824</v>
      </c>
      <c r="G5994" s="276">
        <v>45754</v>
      </c>
      <c r="H5994">
        <v>20250326682887</v>
      </c>
      <c r="I5994">
        <v>0.96</v>
      </c>
      <c r="J5994" s="289" t="s">
        <v>294</v>
      </c>
      <c r="K5994" s="289" t="s">
        <v>13485</v>
      </c>
      <c r="L5994" s="289" t="s">
        <v>275</v>
      </c>
      <c r="M5994" s="289" t="s">
        <v>12783</v>
      </c>
      <c r="N5994" s="289" t="s">
        <v>3219</v>
      </c>
      <c r="O5994" s="289" t="s">
        <v>748</v>
      </c>
      <c r="P5994" s="289" t="str">
        <f>VLOOKUP(CAT_Details[[#This Row],[Delivery Bp Customer Code]],Table6[],2,0)</f>
        <v>No Loc</v>
      </c>
    </row>
    <row r="5995" spans="1:16" x14ac:dyDescent="0.25">
      <c r="A5995" s="289" t="s">
        <v>76</v>
      </c>
      <c r="B5995">
        <v>5</v>
      </c>
      <c r="C5995">
        <v>376</v>
      </c>
      <c r="D5995">
        <v>1</v>
      </c>
      <c r="E5995" s="289" t="s">
        <v>13486</v>
      </c>
      <c r="F5995">
        <v>5015590285</v>
      </c>
      <c r="G5995" s="276">
        <v>45754</v>
      </c>
      <c r="H5995">
        <v>20250326683520</v>
      </c>
      <c r="I5995">
        <v>0.96</v>
      </c>
      <c r="J5995" s="289" t="s">
        <v>401</v>
      </c>
      <c r="K5995" s="289" t="s">
        <v>13487</v>
      </c>
      <c r="L5995" s="289" t="s">
        <v>275</v>
      </c>
      <c r="M5995" s="289" t="s">
        <v>13488</v>
      </c>
      <c r="N5995" s="289" t="s">
        <v>1028</v>
      </c>
      <c r="O5995" s="289" t="s">
        <v>748</v>
      </c>
      <c r="P5995" s="289" t="str">
        <f>VLOOKUP(CAT_Details[[#This Row],[Delivery Bp Customer Code]],Table6[],2,0)</f>
        <v>No Loc</v>
      </c>
    </row>
    <row r="5996" spans="1:16" x14ac:dyDescent="0.25">
      <c r="A5996" s="289" t="s">
        <v>285</v>
      </c>
      <c r="B5996">
        <v>21</v>
      </c>
      <c r="C5996">
        <v>2120</v>
      </c>
      <c r="D5996">
        <v>10.199999999999999</v>
      </c>
      <c r="E5996" s="289" t="s">
        <v>13479</v>
      </c>
      <c r="F5996">
        <v>5015543048</v>
      </c>
      <c r="G5996" s="276">
        <v>45754</v>
      </c>
      <c r="H5996">
        <v>20250321679714</v>
      </c>
      <c r="I5996">
        <v>23.942</v>
      </c>
      <c r="J5996" s="289" t="s">
        <v>756</v>
      </c>
      <c r="K5996" s="289" t="s">
        <v>13489</v>
      </c>
      <c r="L5996" s="289" t="s">
        <v>275</v>
      </c>
      <c r="M5996" s="289" t="s">
        <v>13481</v>
      </c>
      <c r="N5996" s="289" t="s">
        <v>759</v>
      </c>
      <c r="O5996" s="289" t="s">
        <v>291</v>
      </c>
      <c r="P5996" s="289" t="str">
        <f>VLOOKUP(CAT_Details[[#This Row],[Delivery Bp Customer Code]],Table6[],2,0)</f>
        <v>DX01-L5</v>
      </c>
    </row>
    <row r="5997" spans="1:16" x14ac:dyDescent="0.25">
      <c r="A5997" s="289" t="s">
        <v>285</v>
      </c>
      <c r="B5997">
        <v>42</v>
      </c>
      <c r="C5997">
        <v>2090</v>
      </c>
      <c r="D5997">
        <v>21</v>
      </c>
      <c r="E5997" s="289" t="s">
        <v>13490</v>
      </c>
      <c r="F5997">
        <v>5015543288</v>
      </c>
      <c r="G5997" s="276">
        <v>45754</v>
      </c>
      <c r="H5997" s="5">
        <v>20250321679722</v>
      </c>
      <c r="I5997">
        <v>49.392000000000003</v>
      </c>
      <c r="J5997" s="289" t="s">
        <v>756</v>
      </c>
      <c r="K5997" s="289" t="s">
        <v>13491</v>
      </c>
      <c r="L5997" s="289" t="s">
        <v>275</v>
      </c>
      <c r="M5997" s="289" t="s">
        <v>13492</v>
      </c>
      <c r="N5997" s="289" t="s">
        <v>759</v>
      </c>
      <c r="O5997" s="289" t="s">
        <v>291</v>
      </c>
      <c r="P5997" s="289" t="str">
        <f>VLOOKUP(CAT_Details[[#This Row],[Delivery Bp Customer Code]],Table6[],2,0)</f>
        <v>DX01-L5</v>
      </c>
    </row>
    <row r="5998" spans="1:16" x14ac:dyDescent="0.25">
      <c r="A5998" s="289" t="s">
        <v>285</v>
      </c>
      <c r="B5998">
        <v>78</v>
      </c>
      <c r="C5998">
        <v>7665</v>
      </c>
      <c r="D5998">
        <v>15.6</v>
      </c>
      <c r="E5998" s="289" t="s">
        <v>13493</v>
      </c>
      <c r="F5998">
        <v>5015543323</v>
      </c>
      <c r="G5998" s="276">
        <v>45754</v>
      </c>
      <c r="H5998" s="5">
        <v>20250321679716</v>
      </c>
      <c r="I5998">
        <v>32.947000000000003</v>
      </c>
      <c r="J5998" s="289" t="s">
        <v>756</v>
      </c>
      <c r="K5998" s="289" t="s">
        <v>13494</v>
      </c>
      <c r="L5998" s="289" t="s">
        <v>275</v>
      </c>
      <c r="M5998" s="289" t="s">
        <v>13492</v>
      </c>
      <c r="N5998" s="289" t="s">
        <v>759</v>
      </c>
      <c r="O5998" s="289" t="s">
        <v>291</v>
      </c>
      <c r="P5998" s="289" t="str">
        <f>VLOOKUP(CAT_Details[[#This Row],[Delivery Bp Customer Code]],Table6[],2,0)</f>
        <v>DX01-L5</v>
      </c>
    </row>
    <row r="5999" spans="1:16" x14ac:dyDescent="0.25">
      <c r="A5999" s="289" t="s">
        <v>285</v>
      </c>
      <c r="B5999">
        <v>6</v>
      </c>
      <c r="C5999">
        <v>8730</v>
      </c>
      <c r="D5999">
        <v>13.6</v>
      </c>
      <c r="E5999" s="289" t="s">
        <v>13495</v>
      </c>
      <c r="F5999">
        <v>5015543966</v>
      </c>
      <c r="G5999" s="276">
        <v>45754</v>
      </c>
      <c r="H5999">
        <v>20250321679720</v>
      </c>
      <c r="I5999">
        <v>7.056</v>
      </c>
      <c r="J5999" s="289" t="s">
        <v>756</v>
      </c>
      <c r="K5999" s="289" t="s">
        <v>13496</v>
      </c>
      <c r="L5999" s="289" t="s">
        <v>275</v>
      </c>
      <c r="M5999" s="289" t="s">
        <v>13481</v>
      </c>
      <c r="N5999" s="289" t="s">
        <v>759</v>
      </c>
      <c r="O5999" s="289" t="s">
        <v>291</v>
      </c>
      <c r="P5999" s="289" t="str">
        <f>VLOOKUP(CAT_Details[[#This Row],[Delivery Bp Customer Code]],Table6[],2,0)</f>
        <v>DX01-L5</v>
      </c>
    </row>
    <row r="6000" spans="1:16" x14ac:dyDescent="0.25">
      <c r="A6000" s="289" t="s">
        <v>285</v>
      </c>
      <c r="B6000">
        <v>2</v>
      </c>
      <c r="C6000">
        <v>700</v>
      </c>
      <c r="D6000">
        <v>0.8</v>
      </c>
      <c r="E6000" s="289" t="s">
        <v>13482</v>
      </c>
      <c r="F6000">
        <v>5015574608</v>
      </c>
      <c r="G6000" s="276">
        <v>45754</v>
      </c>
      <c r="H6000">
        <v>20250325681797</v>
      </c>
      <c r="I6000">
        <v>0.86399999999999999</v>
      </c>
      <c r="J6000" s="289" t="s">
        <v>764</v>
      </c>
      <c r="K6000" s="289" t="s">
        <v>13497</v>
      </c>
      <c r="L6000" s="289" t="s">
        <v>275</v>
      </c>
      <c r="M6000" s="289" t="s">
        <v>13125</v>
      </c>
      <c r="N6000" s="289" t="s">
        <v>766</v>
      </c>
      <c r="O6000" s="289" t="s">
        <v>291</v>
      </c>
      <c r="P6000" s="289" t="str">
        <f>VLOOKUP(CAT_Details[[#This Row],[Delivery Bp Customer Code]],Table6[],2,0)</f>
        <v>DX01-L5</v>
      </c>
    </row>
    <row r="6001" spans="1:16" x14ac:dyDescent="0.25">
      <c r="A6001" s="289" t="s">
        <v>285</v>
      </c>
      <c r="B6001">
        <v>20</v>
      </c>
      <c r="C6001">
        <v>1300</v>
      </c>
      <c r="D6001">
        <v>8</v>
      </c>
      <c r="E6001" s="289" t="s">
        <v>13498</v>
      </c>
      <c r="F6001">
        <v>5015589887</v>
      </c>
      <c r="G6001" s="276">
        <v>45754</v>
      </c>
      <c r="H6001">
        <v>20250327684497</v>
      </c>
      <c r="I6001">
        <v>19.2</v>
      </c>
      <c r="J6001" s="289" t="s">
        <v>294</v>
      </c>
      <c r="K6001" s="289" t="s">
        <v>13499</v>
      </c>
      <c r="L6001" s="289" t="s">
        <v>275</v>
      </c>
      <c r="M6001" s="289" t="s">
        <v>13248</v>
      </c>
      <c r="N6001" s="289" t="s">
        <v>1181</v>
      </c>
      <c r="O6001" s="289" t="s">
        <v>291</v>
      </c>
      <c r="P6001" s="289" t="str">
        <f>VLOOKUP(CAT_Details[[#This Row],[Delivery Bp Customer Code]],Table6[],2,0)</f>
        <v>DX01-L5</v>
      </c>
    </row>
    <row r="6002" spans="1:16" x14ac:dyDescent="0.25">
      <c r="A6002" s="289" t="s">
        <v>272</v>
      </c>
      <c r="B6002">
        <v>5</v>
      </c>
      <c r="C6002">
        <v>612</v>
      </c>
      <c r="D6002">
        <v>1</v>
      </c>
      <c r="E6002" s="289" t="s">
        <v>13500</v>
      </c>
      <c r="F6002">
        <v>5015590476</v>
      </c>
      <c r="G6002" s="276">
        <v>45754</v>
      </c>
      <c r="H6002">
        <v>20250326683386</v>
      </c>
      <c r="I6002">
        <v>1.92</v>
      </c>
      <c r="J6002" s="289" t="s">
        <v>438</v>
      </c>
      <c r="K6002" s="289" t="s">
        <v>13501</v>
      </c>
      <c r="L6002" s="289" t="s">
        <v>275</v>
      </c>
      <c r="M6002" s="289" t="s">
        <v>13125</v>
      </c>
      <c r="N6002" s="289" t="s">
        <v>440</v>
      </c>
      <c r="O6002" s="289" t="s">
        <v>277</v>
      </c>
      <c r="P6002" s="289" t="str">
        <f>VLOOKUP(CAT_Details[[#This Row],[Delivery Bp Customer Code]],Table6[],2,0)</f>
        <v>U2-L5</v>
      </c>
    </row>
    <row r="6003" spans="1:16" x14ac:dyDescent="0.25">
      <c r="A6003" s="289" t="s">
        <v>272</v>
      </c>
      <c r="B6003">
        <v>1</v>
      </c>
      <c r="C6003">
        <v>555</v>
      </c>
      <c r="D6003">
        <v>0.8</v>
      </c>
      <c r="E6003" s="289" t="s">
        <v>13502</v>
      </c>
      <c r="F6003">
        <v>5015590594</v>
      </c>
      <c r="G6003" s="276">
        <v>45754</v>
      </c>
      <c r="H6003">
        <v>20250327684202</v>
      </c>
      <c r="I6003">
        <v>3.2639999999999998</v>
      </c>
      <c r="J6003" s="289" t="s">
        <v>401</v>
      </c>
      <c r="K6003" s="289" t="s">
        <v>13503</v>
      </c>
      <c r="L6003" s="289" t="s">
        <v>275</v>
      </c>
      <c r="M6003" s="289" t="s">
        <v>13488</v>
      </c>
      <c r="N6003" s="289" t="s">
        <v>465</v>
      </c>
      <c r="O6003" s="289" t="s">
        <v>277</v>
      </c>
      <c r="P6003" s="289" t="str">
        <f>VLOOKUP(CAT_Details[[#This Row],[Delivery Bp Customer Code]],Table6[],2,0)</f>
        <v>U2-L5</v>
      </c>
    </row>
    <row r="6004" spans="1:16" x14ac:dyDescent="0.25">
      <c r="A6004" s="289" t="s">
        <v>278</v>
      </c>
      <c r="B6004">
        <v>1</v>
      </c>
      <c r="C6004">
        <v>470</v>
      </c>
      <c r="D6004">
        <v>0.4</v>
      </c>
      <c r="E6004" s="289" t="s">
        <v>13504</v>
      </c>
      <c r="F6004">
        <v>5015636814</v>
      </c>
      <c r="G6004" s="276">
        <v>45754</v>
      </c>
      <c r="H6004">
        <v>20250326682993</v>
      </c>
      <c r="I6004">
        <v>0.96</v>
      </c>
      <c r="J6004" s="289" t="s">
        <v>280</v>
      </c>
      <c r="K6004" s="289" t="s">
        <v>13505</v>
      </c>
      <c r="L6004" s="289" t="s">
        <v>275</v>
      </c>
      <c r="M6004" s="289" t="s">
        <v>13506</v>
      </c>
      <c r="N6004" s="289" t="s">
        <v>868</v>
      </c>
      <c r="O6004" s="289" t="s">
        <v>498</v>
      </c>
      <c r="P6004" s="289" t="str">
        <f>VLOOKUP(CAT_Details[[#This Row],[Delivery Bp Customer Code]],Table6[],2,0)</f>
        <v>DK-BM01</v>
      </c>
    </row>
    <row r="6005" spans="1:16" x14ac:dyDescent="0.25">
      <c r="A6005" s="289" t="s">
        <v>278</v>
      </c>
      <c r="B6005">
        <v>7</v>
      </c>
      <c r="C6005">
        <v>2450</v>
      </c>
      <c r="D6005">
        <v>1.4</v>
      </c>
      <c r="E6005" s="289" t="s">
        <v>13507</v>
      </c>
      <c r="F6005">
        <v>5015644749</v>
      </c>
      <c r="G6005" s="276">
        <v>45754</v>
      </c>
      <c r="H6005">
        <v>20250402687846</v>
      </c>
      <c r="I6005">
        <v>2.8220000000000001</v>
      </c>
      <c r="J6005" s="289" t="s">
        <v>280</v>
      </c>
      <c r="K6005" s="289" t="s">
        <v>13508</v>
      </c>
      <c r="L6005" s="289" t="s">
        <v>275</v>
      </c>
      <c r="M6005" s="289" t="s">
        <v>13509</v>
      </c>
      <c r="N6005" s="289" t="s">
        <v>314</v>
      </c>
      <c r="O6005" s="289" t="s">
        <v>498</v>
      </c>
      <c r="P6005" s="289" t="str">
        <f>VLOOKUP(CAT_Details[[#This Row],[Delivery Bp Customer Code]],Table6[],2,0)</f>
        <v>DK-BM01</v>
      </c>
    </row>
    <row r="6006" spans="1:16" x14ac:dyDescent="0.25">
      <c r="A6006" s="289" t="s">
        <v>75</v>
      </c>
      <c r="B6006">
        <v>1</v>
      </c>
      <c r="C6006">
        <v>3.5</v>
      </c>
      <c r="D6006">
        <v>0.04</v>
      </c>
      <c r="E6006" s="289" t="s">
        <v>13510</v>
      </c>
      <c r="F6006">
        <v>5015622031</v>
      </c>
      <c r="G6006" s="276">
        <v>45754</v>
      </c>
      <c r="H6006">
        <v>20250328685543</v>
      </c>
      <c r="I6006">
        <v>1.2999999999999999E-2</v>
      </c>
      <c r="J6006" s="289" t="s">
        <v>350</v>
      </c>
      <c r="K6006" s="289" t="s">
        <v>13511</v>
      </c>
      <c r="L6006" s="289" t="s">
        <v>275</v>
      </c>
      <c r="M6006" s="289" t="s">
        <v>13418</v>
      </c>
      <c r="N6006" s="289" t="s">
        <v>11974</v>
      </c>
      <c r="O6006" s="289" t="s">
        <v>2173</v>
      </c>
      <c r="P6006" s="289" t="str">
        <f>VLOOKUP(CAT_Details[[#This Row],[Delivery Bp Customer Code]],Table6[],2,0)</f>
        <v>OYL1</v>
      </c>
    </row>
    <row r="6007" spans="1:16" x14ac:dyDescent="0.25">
      <c r="A6007" s="289" t="s">
        <v>75</v>
      </c>
      <c r="B6007">
        <v>33</v>
      </c>
      <c r="C6007">
        <v>12192</v>
      </c>
      <c r="D6007">
        <v>11</v>
      </c>
      <c r="E6007" s="289" t="s">
        <v>13512</v>
      </c>
      <c r="F6007">
        <v>5015622105</v>
      </c>
      <c r="G6007" s="276">
        <v>45754</v>
      </c>
      <c r="H6007">
        <v>20250331686174</v>
      </c>
      <c r="I6007">
        <v>21.12</v>
      </c>
      <c r="J6007" s="289" t="s">
        <v>324</v>
      </c>
      <c r="K6007" s="289" t="s">
        <v>13513</v>
      </c>
      <c r="L6007" s="289" t="s">
        <v>275</v>
      </c>
      <c r="M6007" s="289" t="s">
        <v>13514</v>
      </c>
      <c r="N6007" s="289" t="s">
        <v>2172</v>
      </c>
      <c r="O6007" s="289" t="s">
        <v>2173</v>
      </c>
      <c r="P6007" s="289" t="str">
        <f>VLOOKUP(CAT_Details[[#This Row],[Delivery Bp Customer Code]],Table6[],2,0)</f>
        <v>OYL1</v>
      </c>
    </row>
    <row r="6008" spans="1:16" x14ac:dyDescent="0.25">
      <c r="A6008" s="289" t="s">
        <v>75</v>
      </c>
      <c r="B6008">
        <v>31</v>
      </c>
      <c r="C6008">
        <v>13332</v>
      </c>
      <c r="D6008">
        <v>10.34</v>
      </c>
      <c r="E6008" s="289" t="s">
        <v>13515</v>
      </c>
      <c r="F6008">
        <v>5015622793</v>
      </c>
      <c r="G6008" s="276">
        <v>45754</v>
      </c>
      <c r="H6008">
        <v>20250331686168</v>
      </c>
      <c r="I6008">
        <v>19.84</v>
      </c>
      <c r="J6008" s="289" t="s">
        <v>324</v>
      </c>
      <c r="K6008" s="289" t="s">
        <v>13516</v>
      </c>
      <c r="L6008" s="289" t="s">
        <v>275</v>
      </c>
      <c r="M6008" s="289" t="s">
        <v>13517</v>
      </c>
      <c r="N6008" s="289" t="s">
        <v>2172</v>
      </c>
      <c r="O6008" s="289" t="s">
        <v>2173</v>
      </c>
      <c r="P6008" s="289" t="str">
        <f>VLOOKUP(CAT_Details[[#This Row],[Delivery Bp Customer Code]],Table6[],2,0)</f>
        <v>OYL1</v>
      </c>
    </row>
    <row r="6009" spans="1:16" x14ac:dyDescent="0.25">
      <c r="A6009" s="289" t="s">
        <v>874</v>
      </c>
      <c r="B6009">
        <v>7</v>
      </c>
      <c r="C6009">
        <v>2968</v>
      </c>
      <c r="D6009">
        <v>3.5</v>
      </c>
      <c r="E6009" s="289" t="s">
        <v>13518</v>
      </c>
      <c r="F6009">
        <v>5015622484</v>
      </c>
      <c r="G6009" s="276">
        <v>45754</v>
      </c>
      <c r="H6009">
        <v>20250331686135</v>
      </c>
      <c r="I6009">
        <v>8.4</v>
      </c>
      <c r="J6009" s="289" t="s">
        <v>350</v>
      </c>
      <c r="K6009" s="289" t="s">
        <v>13519</v>
      </c>
      <c r="L6009" s="289" t="s">
        <v>275</v>
      </c>
      <c r="M6009" s="289" t="s">
        <v>13520</v>
      </c>
      <c r="N6009" s="289" t="s">
        <v>1631</v>
      </c>
      <c r="O6009" s="289" t="s">
        <v>1014</v>
      </c>
      <c r="P6009" s="289" t="str">
        <f>VLOOKUP(CAT_Details[[#This Row],[Delivery Bp Customer Code]],Table6[],2,0)</f>
        <v>MZ07</v>
      </c>
    </row>
    <row r="6010" spans="1:16" x14ac:dyDescent="0.25">
      <c r="A6010" s="289" t="s">
        <v>3771</v>
      </c>
      <c r="B6010">
        <v>22</v>
      </c>
      <c r="C6010">
        <v>9460</v>
      </c>
      <c r="D6010">
        <v>9.24</v>
      </c>
      <c r="E6010" s="289" t="s">
        <v>13521</v>
      </c>
      <c r="F6010">
        <v>5015621984</v>
      </c>
      <c r="G6010" s="276">
        <v>45754</v>
      </c>
      <c r="H6010">
        <v>20250325681828</v>
      </c>
      <c r="I6010">
        <v>9.5359999999999996</v>
      </c>
      <c r="J6010" s="289" t="s">
        <v>350</v>
      </c>
      <c r="K6010" s="289" t="s">
        <v>13522</v>
      </c>
      <c r="L6010" s="289" t="s">
        <v>275</v>
      </c>
      <c r="M6010" s="289" t="s">
        <v>13523</v>
      </c>
      <c r="N6010" s="289" t="s">
        <v>4517</v>
      </c>
      <c r="O6010" s="289" t="s">
        <v>3775</v>
      </c>
      <c r="P6010" s="289">
        <f>VLOOKUP(CAT_Details[[#This Row],[Delivery Bp Customer Code]],Table6[],2,0)</f>
        <v>3401</v>
      </c>
    </row>
    <row r="6011" spans="1:16" x14ac:dyDescent="0.25">
      <c r="A6011" s="289" t="s">
        <v>3329</v>
      </c>
      <c r="B6011">
        <v>1</v>
      </c>
      <c r="C6011">
        <v>276</v>
      </c>
      <c r="D6011">
        <v>0.4</v>
      </c>
      <c r="E6011" s="289" t="s">
        <v>13524</v>
      </c>
      <c r="F6011">
        <v>5015622628</v>
      </c>
      <c r="G6011" s="276">
        <v>45754</v>
      </c>
      <c r="H6011">
        <v>20250324680735</v>
      </c>
      <c r="I6011">
        <v>1.536</v>
      </c>
      <c r="J6011" s="289" t="s">
        <v>350</v>
      </c>
      <c r="K6011" s="289" t="s">
        <v>13525</v>
      </c>
      <c r="L6011" s="289" t="s">
        <v>275</v>
      </c>
      <c r="M6011" s="289" t="s">
        <v>13418</v>
      </c>
      <c r="N6011" s="289" t="s">
        <v>3656</v>
      </c>
      <c r="O6011" s="289" t="s">
        <v>3332</v>
      </c>
      <c r="P6011" s="289">
        <f>VLOOKUP(CAT_Details[[#This Row],[Delivery Bp Customer Code]],Table6[],2,0)</f>
        <v>3402</v>
      </c>
    </row>
    <row r="6012" spans="1:16" x14ac:dyDescent="0.25">
      <c r="A6012" s="289" t="s">
        <v>3329</v>
      </c>
      <c r="B6012">
        <v>5</v>
      </c>
      <c r="C6012">
        <v>2040</v>
      </c>
      <c r="D6012">
        <v>1.8</v>
      </c>
      <c r="E6012" s="289" t="s">
        <v>13526</v>
      </c>
      <c r="F6012">
        <v>5015622739</v>
      </c>
      <c r="G6012" s="276">
        <v>45754</v>
      </c>
      <c r="H6012">
        <v>20250325682246</v>
      </c>
      <c r="I6012">
        <v>2.6880000000000002</v>
      </c>
      <c r="J6012" s="289" t="s">
        <v>350</v>
      </c>
      <c r="K6012" s="289" t="s">
        <v>13527</v>
      </c>
      <c r="L6012" s="289" t="s">
        <v>275</v>
      </c>
      <c r="M6012" s="289" t="s">
        <v>13520</v>
      </c>
      <c r="N6012" s="289" t="s">
        <v>3804</v>
      </c>
      <c r="O6012" s="289" t="s">
        <v>3332</v>
      </c>
      <c r="P6012" s="289">
        <f>VLOOKUP(CAT_Details[[#This Row],[Delivery Bp Customer Code]],Table6[],2,0)</f>
        <v>3402</v>
      </c>
    </row>
    <row r="6013" spans="1:16" x14ac:dyDescent="0.25">
      <c r="A6013" s="289" t="s">
        <v>3329</v>
      </c>
      <c r="B6013">
        <v>5</v>
      </c>
      <c r="C6013">
        <v>700</v>
      </c>
      <c r="D6013">
        <v>2</v>
      </c>
      <c r="E6013" s="289" t="s">
        <v>13528</v>
      </c>
      <c r="F6013">
        <v>5015622755</v>
      </c>
      <c r="G6013" s="276">
        <v>45754</v>
      </c>
      <c r="H6013">
        <v>20250327684408</v>
      </c>
      <c r="I6013">
        <v>3.7440000000000002</v>
      </c>
      <c r="J6013" s="289" t="s">
        <v>287</v>
      </c>
      <c r="K6013" s="289" t="s">
        <v>13529</v>
      </c>
      <c r="L6013" s="289" t="s">
        <v>275</v>
      </c>
      <c r="M6013" s="289" t="s">
        <v>13205</v>
      </c>
      <c r="N6013" s="289" t="s">
        <v>468</v>
      </c>
      <c r="O6013" s="289" t="s">
        <v>3332</v>
      </c>
      <c r="P6013" s="289">
        <f>VLOOKUP(CAT_Details[[#This Row],[Delivery Bp Customer Code]],Table6[],2,0)</f>
        <v>3402</v>
      </c>
    </row>
    <row r="6014" spans="1:16" x14ac:dyDescent="0.25">
      <c r="A6014" s="289" t="s">
        <v>76</v>
      </c>
      <c r="B6014">
        <v>2</v>
      </c>
      <c r="C6014">
        <v>112</v>
      </c>
      <c r="D6014">
        <v>0.55000000000000004</v>
      </c>
      <c r="E6014" s="289" t="s">
        <v>13530</v>
      </c>
      <c r="F6014">
        <v>5015622732</v>
      </c>
      <c r="G6014" s="276">
        <v>45754</v>
      </c>
      <c r="H6014">
        <v>20250331686234</v>
      </c>
      <c r="I6014">
        <v>1.042</v>
      </c>
      <c r="J6014" s="289" t="s">
        <v>350</v>
      </c>
      <c r="K6014" s="289" t="s">
        <v>13531</v>
      </c>
      <c r="L6014" s="289" t="s">
        <v>275</v>
      </c>
      <c r="M6014" s="289" t="s">
        <v>13520</v>
      </c>
      <c r="N6014" s="289" t="s">
        <v>1166</v>
      </c>
      <c r="O6014" s="289" t="s">
        <v>748</v>
      </c>
      <c r="P6014" s="289" t="str">
        <f>VLOOKUP(CAT_Details[[#This Row],[Delivery Bp Customer Code]],Table6[],2,0)</f>
        <v>No Loc</v>
      </c>
    </row>
    <row r="6015" spans="1:16" x14ac:dyDescent="0.25">
      <c r="A6015" s="289" t="s">
        <v>76</v>
      </c>
      <c r="B6015">
        <v>1</v>
      </c>
      <c r="C6015">
        <v>30</v>
      </c>
      <c r="D6015">
        <v>0.2</v>
      </c>
      <c r="E6015" s="289" t="s">
        <v>13532</v>
      </c>
      <c r="F6015">
        <v>5015622749</v>
      </c>
      <c r="G6015" s="276">
        <v>45754</v>
      </c>
      <c r="H6015">
        <v>20250331686593</v>
      </c>
      <c r="I6015">
        <v>0.36</v>
      </c>
      <c r="J6015" s="289" t="s">
        <v>350</v>
      </c>
      <c r="K6015" s="289" t="s">
        <v>13533</v>
      </c>
      <c r="L6015" s="289" t="s">
        <v>275</v>
      </c>
      <c r="M6015" s="289" t="s">
        <v>13534</v>
      </c>
      <c r="N6015" s="289" t="s">
        <v>1279</v>
      </c>
      <c r="O6015" s="289" t="s">
        <v>748</v>
      </c>
      <c r="P6015" s="289" t="str">
        <f>VLOOKUP(CAT_Details[[#This Row],[Delivery Bp Customer Code]],Table6[],2,0)</f>
        <v>No Loc</v>
      </c>
    </row>
    <row r="6016" spans="1:16" x14ac:dyDescent="0.25">
      <c r="A6016" s="289" t="s">
        <v>285</v>
      </c>
      <c r="B6016">
        <v>16</v>
      </c>
      <c r="C6016">
        <v>17250</v>
      </c>
      <c r="D6016">
        <v>6.4</v>
      </c>
      <c r="E6016" s="289" t="s">
        <v>13535</v>
      </c>
      <c r="F6016">
        <v>5015607457</v>
      </c>
      <c r="G6016" s="276">
        <v>45754</v>
      </c>
      <c r="H6016">
        <v>20250327684183</v>
      </c>
      <c r="I6016">
        <v>9.2159999999999993</v>
      </c>
      <c r="J6016" s="289" t="s">
        <v>324</v>
      </c>
      <c r="K6016" s="289" t="s">
        <v>13536</v>
      </c>
      <c r="L6016" s="289" t="s">
        <v>275</v>
      </c>
      <c r="M6016" s="289" t="s">
        <v>13537</v>
      </c>
      <c r="N6016" s="289" t="s">
        <v>333</v>
      </c>
      <c r="O6016" s="289" t="s">
        <v>291</v>
      </c>
      <c r="P6016" s="289" t="str">
        <f>VLOOKUP(CAT_Details[[#This Row],[Delivery Bp Customer Code]],Table6[],2,0)</f>
        <v>DX01-L5</v>
      </c>
    </row>
    <row r="6017" spans="1:16" x14ac:dyDescent="0.25">
      <c r="A6017" s="289" t="s">
        <v>285</v>
      </c>
      <c r="B6017">
        <v>6</v>
      </c>
      <c r="C6017">
        <v>528</v>
      </c>
      <c r="D6017">
        <v>1.45</v>
      </c>
      <c r="E6017" s="289" t="s">
        <v>13538</v>
      </c>
      <c r="F6017">
        <v>5015622662</v>
      </c>
      <c r="G6017" s="276">
        <v>45754</v>
      </c>
      <c r="H6017">
        <v>20250328685123</v>
      </c>
      <c r="I6017">
        <v>1.895</v>
      </c>
      <c r="J6017" s="289" t="s">
        <v>350</v>
      </c>
      <c r="K6017" s="289" t="s">
        <v>13539</v>
      </c>
      <c r="L6017" s="289" t="s">
        <v>275</v>
      </c>
      <c r="M6017" s="289" t="s">
        <v>13523</v>
      </c>
      <c r="N6017" s="289" t="s">
        <v>602</v>
      </c>
      <c r="O6017" s="289" t="s">
        <v>291</v>
      </c>
      <c r="P6017" s="289" t="str">
        <f>VLOOKUP(CAT_Details[[#This Row],[Delivery Bp Customer Code]],Table6[],2,0)</f>
        <v>DX01-L5</v>
      </c>
    </row>
    <row r="6018" spans="1:16" x14ac:dyDescent="0.25">
      <c r="A6018" s="289" t="s">
        <v>285</v>
      </c>
      <c r="B6018">
        <v>16</v>
      </c>
      <c r="C6018">
        <v>2960</v>
      </c>
      <c r="D6018">
        <v>7.1</v>
      </c>
      <c r="E6018" s="289" t="s">
        <v>13540</v>
      </c>
      <c r="F6018">
        <v>5015622663</v>
      </c>
      <c r="G6018" s="276">
        <v>45754</v>
      </c>
      <c r="H6018">
        <v>20250328685491</v>
      </c>
      <c r="I6018">
        <v>15.167999999999999</v>
      </c>
      <c r="J6018" s="289" t="s">
        <v>280</v>
      </c>
      <c r="K6018" s="289" t="s">
        <v>13541</v>
      </c>
      <c r="L6018" s="289" t="s">
        <v>275</v>
      </c>
      <c r="M6018" s="289" t="s">
        <v>13509</v>
      </c>
      <c r="N6018" s="289" t="s">
        <v>411</v>
      </c>
      <c r="O6018" s="289" t="s">
        <v>291</v>
      </c>
      <c r="P6018" s="289" t="str">
        <f>VLOOKUP(CAT_Details[[#This Row],[Delivery Bp Customer Code]],Table6[],2,0)</f>
        <v>DX01-L5</v>
      </c>
    </row>
    <row r="6019" spans="1:16" x14ac:dyDescent="0.25">
      <c r="A6019" s="289" t="s">
        <v>285</v>
      </c>
      <c r="B6019">
        <v>1</v>
      </c>
      <c r="C6019">
        <v>236</v>
      </c>
      <c r="D6019">
        <v>0.4</v>
      </c>
      <c r="E6019" s="289" t="s">
        <v>13542</v>
      </c>
      <c r="F6019">
        <v>5015622693</v>
      </c>
      <c r="G6019" s="276">
        <v>45754</v>
      </c>
      <c r="H6019">
        <v>20250327683935</v>
      </c>
      <c r="I6019">
        <v>0.624</v>
      </c>
      <c r="J6019" s="289" t="s">
        <v>280</v>
      </c>
      <c r="K6019" s="289" t="s">
        <v>13543</v>
      </c>
      <c r="L6019" s="289" t="s">
        <v>275</v>
      </c>
      <c r="M6019" s="289" t="s">
        <v>13506</v>
      </c>
      <c r="N6019" s="289" t="s">
        <v>10113</v>
      </c>
      <c r="O6019" s="289" t="s">
        <v>291</v>
      </c>
      <c r="P6019" s="289" t="str">
        <f>VLOOKUP(CAT_Details[[#This Row],[Delivery Bp Customer Code]],Table6[],2,0)</f>
        <v>DX01-L5</v>
      </c>
    </row>
    <row r="6020" spans="1:16" x14ac:dyDescent="0.25">
      <c r="A6020" s="289" t="s">
        <v>285</v>
      </c>
      <c r="B6020">
        <v>1</v>
      </c>
      <c r="C6020">
        <v>100</v>
      </c>
      <c r="D6020">
        <v>0.4</v>
      </c>
      <c r="E6020" s="289" t="s">
        <v>13544</v>
      </c>
      <c r="F6020">
        <v>5015622794</v>
      </c>
      <c r="G6020" s="276">
        <v>45754</v>
      </c>
      <c r="H6020">
        <v>20250331686266</v>
      </c>
      <c r="I6020">
        <v>0.96</v>
      </c>
      <c r="J6020" s="289" t="s">
        <v>350</v>
      </c>
      <c r="K6020" s="289" t="s">
        <v>13545</v>
      </c>
      <c r="L6020" s="289" t="s">
        <v>275</v>
      </c>
      <c r="M6020" s="289" t="s">
        <v>13418</v>
      </c>
      <c r="N6020" s="289" t="s">
        <v>353</v>
      </c>
      <c r="O6020" s="289" t="s">
        <v>291</v>
      </c>
      <c r="P6020" s="289" t="str">
        <f>VLOOKUP(CAT_Details[[#This Row],[Delivery Bp Customer Code]],Table6[],2,0)</f>
        <v>DX01-L5</v>
      </c>
    </row>
    <row r="6021" spans="1:16" x14ac:dyDescent="0.25">
      <c r="A6021" s="289" t="s">
        <v>285</v>
      </c>
      <c r="B6021">
        <v>20</v>
      </c>
      <c r="C6021">
        <v>1800</v>
      </c>
      <c r="D6021">
        <v>8</v>
      </c>
      <c r="E6021" s="289" t="s">
        <v>13544</v>
      </c>
      <c r="F6021">
        <v>5015622795</v>
      </c>
      <c r="G6021" s="276">
        <v>45754</v>
      </c>
      <c r="H6021">
        <v>20250331686260</v>
      </c>
      <c r="I6021">
        <v>19.2</v>
      </c>
      <c r="J6021" s="289" t="s">
        <v>350</v>
      </c>
      <c r="K6021" s="289" t="s">
        <v>13546</v>
      </c>
      <c r="L6021" s="289" t="s">
        <v>275</v>
      </c>
      <c r="M6021" s="289" t="s">
        <v>13418</v>
      </c>
      <c r="N6021" s="289" t="s">
        <v>353</v>
      </c>
      <c r="O6021" s="289" t="s">
        <v>291</v>
      </c>
      <c r="P6021" s="289" t="str">
        <f>VLOOKUP(CAT_Details[[#This Row],[Delivery Bp Customer Code]],Table6[],2,0)</f>
        <v>DX01-L5</v>
      </c>
    </row>
    <row r="6022" spans="1:16" x14ac:dyDescent="0.25">
      <c r="A6022" s="289" t="s">
        <v>521</v>
      </c>
      <c r="B6022">
        <v>24</v>
      </c>
      <c r="C6022">
        <v>17808</v>
      </c>
      <c r="D6022">
        <v>9.6</v>
      </c>
      <c r="E6022" s="289" t="s">
        <v>13547</v>
      </c>
      <c r="F6022">
        <v>5015622729</v>
      </c>
      <c r="G6022" s="276">
        <v>45754</v>
      </c>
      <c r="H6022">
        <v>20250328685404</v>
      </c>
      <c r="I6022">
        <v>24.192</v>
      </c>
      <c r="J6022" s="289" t="s">
        <v>350</v>
      </c>
      <c r="K6022" s="289" t="s">
        <v>13548</v>
      </c>
      <c r="L6022" s="289" t="s">
        <v>275</v>
      </c>
      <c r="M6022" s="289" t="s">
        <v>13549</v>
      </c>
      <c r="N6022" s="289" t="s">
        <v>524</v>
      </c>
      <c r="O6022" s="289" t="s">
        <v>525</v>
      </c>
      <c r="P6022" s="289" t="str">
        <f>VLOOKUP(CAT_Details[[#This Row],[Delivery Bp Customer Code]],Table6[],2,0)</f>
        <v>No Loc</v>
      </c>
    </row>
    <row r="6023" spans="1:16" x14ac:dyDescent="0.25">
      <c r="A6023" s="289" t="s">
        <v>272</v>
      </c>
      <c r="B6023">
        <v>53</v>
      </c>
      <c r="C6023">
        <v>1736</v>
      </c>
      <c r="D6023">
        <v>12.45</v>
      </c>
      <c r="E6023" s="289" t="s">
        <v>13550</v>
      </c>
      <c r="F6023">
        <v>5015607430</v>
      </c>
      <c r="G6023" s="276">
        <v>45754</v>
      </c>
      <c r="H6023">
        <v>20250324681180</v>
      </c>
      <c r="I6023">
        <v>28.044</v>
      </c>
      <c r="J6023" s="289" t="s">
        <v>280</v>
      </c>
      <c r="K6023" s="289" t="s">
        <v>13551</v>
      </c>
      <c r="L6023" s="289" t="s">
        <v>275</v>
      </c>
      <c r="M6023" s="289" t="s">
        <v>13552</v>
      </c>
      <c r="N6023" s="289" t="s">
        <v>1226</v>
      </c>
      <c r="O6023" s="289" t="s">
        <v>277</v>
      </c>
      <c r="P6023" s="289" t="str">
        <f>VLOOKUP(CAT_Details[[#This Row],[Delivery Bp Customer Code]],Table6[],2,0)</f>
        <v>U2-L5</v>
      </c>
    </row>
    <row r="6024" spans="1:16" x14ac:dyDescent="0.25">
      <c r="A6024" s="289" t="s">
        <v>272</v>
      </c>
      <c r="B6024">
        <v>2</v>
      </c>
      <c r="C6024">
        <v>1538</v>
      </c>
      <c r="D6024">
        <v>0.8</v>
      </c>
      <c r="E6024" s="289" t="s">
        <v>13553</v>
      </c>
      <c r="F6024">
        <v>5015607663</v>
      </c>
      <c r="G6024" s="276">
        <v>45754</v>
      </c>
      <c r="H6024">
        <v>20250325682287</v>
      </c>
      <c r="I6024">
        <v>1.1519999999999999</v>
      </c>
      <c r="J6024" s="289" t="s">
        <v>324</v>
      </c>
      <c r="K6024" s="289" t="s">
        <v>13554</v>
      </c>
      <c r="L6024" s="289" t="s">
        <v>275</v>
      </c>
      <c r="M6024" s="289" t="s">
        <v>13205</v>
      </c>
      <c r="N6024" s="289" t="s">
        <v>701</v>
      </c>
      <c r="O6024" s="289" t="s">
        <v>277</v>
      </c>
      <c r="P6024" s="289" t="str">
        <f>VLOOKUP(CAT_Details[[#This Row],[Delivery Bp Customer Code]],Table6[],2,0)</f>
        <v>U2-L5</v>
      </c>
    </row>
    <row r="6025" spans="1:16" x14ac:dyDescent="0.25">
      <c r="A6025" s="289" t="s">
        <v>272</v>
      </c>
      <c r="B6025">
        <v>1</v>
      </c>
      <c r="C6025">
        <v>31</v>
      </c>
      <c r="D6025">
        <v>0.2</v>
      </c>
      <c r="E6025" s="289" t="s">
        <v>13555</v>
      </c>
      <c r="F6025">
        <v>5015622735</v>
      </c>
      <c r="G6025" s="276">
        <v>45754</v>
      </c>
      <c r="H6025">
        <v>20250324681340</v>
      </c>
      <c r="I6025">
        <v>0.35</v>
      </c>
      <c r="J6025" s="289" t="s">
        <v>350</v>
      </c>
      <c r="K6025" s="289" t="s">
        <v>13556</v>
      </c>
      <c r="L6025" s="289" t="s">
        <v>275</v>
      </c>
      <c r="M6025" s="289" t="s">
        <v>13523</v>
      </c>
      <c r="N6025" s="289" t="s">
        <v>704</v>
      </c>
      <c r="O6025" s="289" t="s">
        <v>277</v>
      </c>
      <c r="P6025" s="289" t="str">
        <f>VLOOKUP(CAT_Details[[#This Row],[Delivery Bp Customer Code]],Table6[],2,0)</f>
        <v>U2-L5</v>
      </c>
    </row>
    <row r="6026" spans="1:16" x14ac:dyDescent="0.25">
      <c r="A6026" s="289" t="s">
        <v>272</v>
      </c>
      <c r="B6026">
        <v>1</v>
      </c>
      <c r="C6026">
        <v>65</v>
      </c>
      <c r="D6026">
        <v>0.4</v>
      </c>
      <c r="E6026" s="289" t="s">
        <v>13528</v>
      </c>
      <c r="F6026">
        <v>5015622754</v>
      </c>
      <c r="G6026" s="276">
        <v>45754</v>
      </c>
      <c r="H6026">
        <v>20250327684412</v>
      </c>
      <c r="I6026">
        <v>0.81599999999999995</v>
      </c>
      <c r="J6026" s="289" t="s">
        <v>287</v>
      </c>
      <c r="K6026" s="289" t="s">
        <v>13557</v>
      </c>
      <c r="L6026" s="289" t="s">
        <v>275</v>
      </c>
      <c r="M6026" s="289" t="s">
        <v>13205</v>
      </c>
      <c r="N6026" s="289" t="s">
        <v>468</v>
      </c>
      <c r="O6026" s="289" t="s">
        <v>277</v>
      </c>
      <c r="P6026" s="289" t="str">
        <f>VLOOKUP(CAT_Details[[#This Row],[Delivery Bp Customer Code]],Table6[],2,0)</f>
        <v>U2-L5</v>
      </c>
    </row>
    <row r="6027" spans="1:16" x14ac:dyDescent="0.25">
      <c r="A6027" s="289" t="s">
        <v>272</v>
      </c>
      <c r="B6027">
        <v>5</v>
      </c>
      <c r="C6027">
        <v>54.5</v>
      </c>
      <c r="D6027">
        <v>0.4</v>
      </c>
      <c r="E6027" s="289" t="s">
        <v>13558</v>
      </c>
      <c r="F6027">
        <v>5015670993</v>
      </c>
      <c r="G6027" s="276">
        <v>45754</v>
      </c>
      <c r="H6027">
        <v>20250327684736</v>
      </c>
      <c r="I6027">
        <v>0.29799999999999999</v>
      </c>
      <c r="J6027" s="289" t="s">
        <v>302</v>
      </c>
      <c r="K6027" s="289" t="s">
        <v>13559</v>
      </c>
      <c r="L6027" s="289" t="s">
        <v>275</v>
      </c>
      <c r="M6027" s="289" t="s">
        <v>13560</v>
      </c>
      <c r="N6027" s="289" t="s">
        <v>450</v>
      </c>
      <c r="O6027" s="289" t="s">
        <v>277</v>
      </c>
      <c r="P6027" s="289" t="str">
        <f>VLOOKUP(CAT_Details[[#This Row],[Delivery Bp Customer Code]],Table6[],2,0)</f>
        <v>U2-L5</v>
      </c>
    </row>
    <row r="6028" spans="1:16" x14ac:dyDescent="0.25">
      <c r="A6028" s="289" t="s">
        <v>4794</v>
      </c>
      <c r="B6028">
        <v>20</v>
      </c>
      <c r="C6028">
        <v>2638</v>
      </c>
      <c r="D6028">
        <v>8</v>
      </c>
      <c r="E6028" s="289" t="s">
        <v>13561</v>
      </c>
      <c r="F6028">
        <v>5015622403</v>
      </c>
      <c r="G6028" s="276">
        <v>45754</v>
      </c>
      <c r="H6028">
        <v>20250331685902</v>
      </c>
      <c r="I6028">
        <v>14.4</v>
      </c>
      <c r="J6028" s="289" t="s">
        <v>350</v>
      </c>
      <c r="K6028" s="289" t="s">
        <v>13562</v>
      </c>
      <c r="L6028" s="289" t="s">
        <v>275</v>
      </c>
      <c r="M6028" s="289" t="s">
        <v>13523</v>
      </c>
      <c r="N6028" s="289" t="s">
        <v>7086</v>
      </c>
      <c r="O6028" s="289" t="s">
        <v>4798</v>
      </c>
      <c r="P6028" s="289" t="str">
        <f>VLOOKUP(CAT_Details[[#This Row],[Delivery Bp Customer Code]],Table6[],2,0)</f>
        <v>MY02</v>
      </c>
    </row>
    <row r="6029" spans="1:16" x14ac:dyDescent="0.25">
      <c r="A6029" s="289" t="s">
        <v>278</v>
      </c>
      <c r="B6029">
        <v>10</v>
      </c>
      <c r="C6029">
        <v>5148</v>
      </c>
      <c r="D6029">
        <v>4</v>
      </c>
      <c r="E6029" s="289" t="s">
        <v>13563</v>
      </c>
      <c r="F6029">
        <v>5015590103</v>
      </c>
      <c r="G6029" s="276">
        <v>45755</v>
      </c>
      <c r="H6029" s="5">
        <v>20250327684512</v>
      </c>
      <c r="I6029">
        <v>5.28</v>
      </c>
      <c r="J6029" s="289" t="s">
        <v>317</v>
      </c>
      <c r="K6029" s="289" t="s">
        <v>13564</v>
      </c>
      <c r="L6029" s="289" t="s">
        <v>275</v>
      </c>
      <c r="M6029" s="289" t="s">
        <v>13565</v>
      </c>
      <c r="N6029" s="289" t="s">
        <v>320</v>
      </c>
      <c r="O6029" s="289" t="s">
        <v>498</v>
      </c>
      <c r="P6029" s="289" t="str">
        <f>VLOOKUP(CAT_Details[[#This Row],[Delivery Bp Customer Code]],Table6[],2,0)</f>
        <v>DK-BM01</v>
      </c>
    </row>
    <row r="6030" spans="1:16" x14ac:dyDescent="0.25">
      <c r="A6030" s="289" t="s">
        <v>3771</v>
      </c>
      <c r="B6030">
        <v>14</v>
      </c>
      <c r="C6030">
        <v>1295</v>
      </c>
      <c r="D6030">
        <v>5.6</v>
      </c>
      <c r="E6030" s="289" t="s">
        <v>13566</v>
      </c>
      <c r="F6030">
        <v>5015560572</v>
      </c>
      <c r="G6030" s="276">
        <v>45755</v>
      </c>
      <c r="H6030">
        <v>20250321680470</v>
      </c>
      <c r="I6030">
        <v>13.44</v>
      </c>
      <c r="J6030" s="289" t="s">
        <v>1435</v>
      </c>
      <c r="K6030" s="289" t="s">
        <v>13567</v>
      </c>
      <c r="L6030" s="289" t="s">
        <v>275</v>
      </c>
      <c r="M6030" s="289" t="s">
        <v>13568</v>
      </c>
      <c r="N6030" s="289" t="s">
        <v>1438</v>
      </c>
      <c r="O6030" s="289" t="s">
        <v>3775</v>
      </c>
      <c r="P6030" s="289">
        <f>VLOOKUP(CAT_Details[[#This Row],[Delivery Bp Customer Code]],Table6[],2,0)</f>
        <v>3401</v>
      </c>
    </row>
    <row r="6031" spans="1:16" x14ac:dyDescent="0.25">
      <c r="A6031" s="289" t="s">
        <v>278</v>
      </c>
      <c r="B6031">
        <v>12</v>
      </c>
      <c r="C6031">
        <v>4114</v>
      </c>
      <c r="D6031">
        <v>4.8</v>
      </c>
      <c r="E6031" s="289" t="s">
        <v>13569</v>
      </c>
      <c r="F6031">
        <v>5015607056</v>
      </c>
      <c r="G6031" s="276">
        <v>45755</v>
      </c>
      <c r="H6031">
        <v>20250327683939</v>
      </c>
      <c r="I6031">
        <v>9.2159999999999993</v>
      </c>
      <c r="J6031" s="289" t="s">
        <v>294</v>
      </c>
      <c r="K6031" s="289" t="s">
        <v>13570</v>
      </c>
      <c r="L6031" s="289" t="s">
        <v>275</v>
      </c>
      <c r="M6031" s="289" t="s">
        <v>13571</v>
      </c>
      <c r="N6031" s="289" t="s">
        <v>2328</v>
      </c>
      <c r="O6031" s="289" t="s">
        <v>498</v>
      </c>
      <c r="P6031" s="289" t="str">
        <f>VLOOKUP(CAT_Details[[#This Row],[Delivery Bp Customer Code]],Table6[],2,0)</f>
        <v>DK-BM01</v>
      </c>
    </row>
    <row r="6032" spans="1:16" x14ac:dyDescent="0.25">
      <c r="A6032" s="289" t="s">
        <v>278</v>
      </c>
      <c r="B6032">
        <v>5</v>
      </c>
      <c r="C6032">
        <v>4420</v>
      </c>
      <c r="D6032">
        <v>2.5499999999999998</v>
      </c>
      <c r="E6032" s="289" t="s">
        <v>13572</v>
      </c>
      <c r="F6032">
        <v>5015607638</v>
      </c>
      <c r="G6032" s="276">
        <v>45755</v>
      </c>
      <c r="H6032">
        <v>20250327684833</v>
      </c>
      <c r="I6032">
        <v>6.0540000000000003</v>
      </c>
      <c r="J6032" s="289" t="s">
        <v>324</v>
      </c>
      <c r="K6032" s="289" t="s">
        <v>13573</v>
      </c>
      <c r="L6032" s="289" t="s">
        <v>275</v>
      </c>
      <c r="M6032" s="289" t="s">
        <v>13411</v>
      </c>
      <c r="N6032" s="289" t="s">
        <v>1120</v>
      </c>
      <c r="O6032" s="289" t="s">
        <v>498</v>
      </c>
      <c r="P6032" s="289" t="str">
        <f>VLOOKUP(CAT_Details[[#This Row],[Delivery Bp Customer Code]],Table6[],2,0)</f>
        <v>DK-BM01</v>
      </c>
    </row>
    <row r="6033" spans="1:16" x14ac:dyDescent="0.25">
      <c r="A6033" s="289" t="s">
        <v>278</v>
      </c>
      <c r="B6033">
        <v>14</v>
      </c>
      <c r="C6033">
        <v>7644</v>
      </c>
      <c r="D6033">
        <v>5.6</v>
      </c>
      <c r="E6033" s="289" t="s">
        <v>13574</v>
      </c>
      <c r="F6033">
        <v>5015622623</v>
      </c>
      <c r="G6033" s="276">
        <v>45755</v>
      </c>
      <c r="H6033" s="5">
        <v>20250325682592</v>
      </c>
      <c r="I6033">
        <v>13.44</v>
      </c>
      <c r="J6033" s="289" t="s">
        <v>324</v>
      </c>
      <c r="K6033" s="289" t="s">
        <v>13575</v>
      </c>
      <c r="L6033" s="289" t="s">
        <v>275</v>
      </c>
      <c r="M6033" s="289" t="s">
        <v>13576</v>
      </c>
      <c r="N6033" s="289" t="s">
        <v>340</v>
      </c>
      <c r="O6033" s="289" t="s">
        <v>498</v>
      </c>
      <c r="P6033" s="289" t="str">
        <f>VLOOKUP(CAT_Details[[#This Row],[Delivery Bp Customer Code]],Table6[],2,0)</f>
        <v>DK-BM01</v>
      </c>
    </row>
    <row r="6034" spans="1:16" x14ac:dyDescent="0.25">
      <c r="A6034" s="289" t="s">
        <v>278</v>
      </c>
      <c r="B6034">
        <v>7</v>
      </c>
      <c r="C6034">
        <v>3215.8</v>
      </c>
      <c r="D6034">
        <v>2.8</v>
      </c>
      <c r="E6034" s="289" t="s">
        <v>13577</v>
      </c>
      <c r="F6034">
        <v>5015636835</v>
      </c>
      <c r="G6034" s="276">
        <v>45755</v>
      </c>
      <c r="H6034">
        <v>20250401686805</v>
      </c>
      <c r="I6034">
        <v>6.3840000000000003</v>
      </c>
      <c r="J6034" s="289" t="s">
        <v>350</v>
      </c>
      <c r="K6034" s="289" t="s">
        <v>13578</v>
      </c>
      <c r="L6034" s="289" t="s">
        <v>275</v>
      </c>
      <c r="M6034" s="289" t="s">
        <v>13520</v>
      </c>
      <c r="N6034" s="289" t="s">
        <v>999</v>
      </c>
      <c r="O6034" s="289" t="s">
        <v>498</v>
      </c>
      <c r="P6034" s="289" t="str">
        <f>VLOOKUP(CAT_Details[[#This Row],[Delivery Bp Customer Code]],Table6[],2,0)</f>
        <v>DK-BM01</v>
      </c>
    </row>
    <row r="6035" spans="1:16" x14ac:dyDescent="0.25">
      <c r="A6035" s="289" t="s">
        <v>278</v>
      </c>
      <c r="B6035">
        <v>2</v>
      </c>
      <c r="C6035">
        <v>239.96</v>
      </c>
      <c r="D6035">
        <v>0.8</v>
      </c>
      <c r="E6035" s="289" t="s">
        <v>13579</v>
      </c>
      <c r="F6035">
        <v>5015636871</v>
      </c>
      <c r="G6035" s="276">
        <v>45755</v>
      </c>
      <c r="H6035">
        <v>20250331685987</v>
      </c>
      <c r="I6035">
        <v>1.536</v>
      </c>
      <c r="J6035" s="289" t="s">
        <v>350</v>
      </c>
      <c r="K6035" s="289" t="s">
        <v>13580</v>
      </c>
      <c r="L6035" s="289" t="s">
        <v>275</v>
      </c>
      <c r="M6035" s="289" t="s">
        <v>13581</v>
      </c>
      <c r="N6035" s="289" t="s">
        <v>743</v>
      </c>
      <c r="O6035" s="289" t="s">
        <v>498</v>
      </c>
      <c r="P6035" s="289" t="str">
        <f>VLOOKUP(CAT_Details[[#This Row],[Delivery Bp Customer Code]],Table6[],2,0)</f>
        <v>DK-BM01</v>
      </c>
    </row>
    <row r="6036" spans="1:16" x14ac:dyDescent="0.25">
      <c r="A6036" s="289" t="s">
        <v>278</v>
      </c>
      <c r="B6036">
        <v>6</v>
      </c>
      <c r="C6036">
        <v>1359</v>
      </c>
      <c r="D6036">
        <v>1.2</v>
      </c>
      <c r="E6036" s="289" t="s">
        <v>13582</v>
      </c>
      <c r="F6036">
        <v>5015639801</v>
      </c>
      <c r="G6036" s="276">
        <v>45755</v>
      </c>
      <c r="H6036">
        <v>20250331685891</v>
      </c>
      <c r="I6036">
        <v>1.44</v>
      </c>
      <c r="J6036" s="289" t="s">
        <v>350</v>
      </c>
      <c r="K6036" s="289" t="s">
        <v>13583</v>
      </c>
      <c r="L6036" s="289" t="s">
        <v>275</v>
      </c>
      <c r="M6036" s="289" t="s">
        <v>13520</v>
      </c>
      <c r="N6036" s="289" t="s">
        <v>1395</v>
      </c>
      <c r="O6036" s="289" t="s">
        <v>498</v>
      </c>
      <c r="P6036" s="289" t="str">
        <f>VLOOKUP(CAT_Details[[#This Row],[Delivery Bp Customer Code]],Table6[],2,0)</f>
        <v>DK-BM01</v>
      </c>
    </row>
    <row r="6037" spans="1:16" x14ac:dyDescent="0.25">
      <c r="A6037" s="289" t="s">
        <v>278</v>
      </c>
      <c r="B6037">
        <v>3</v>
      </c>
      <c r="C6037">
        <v>1214.01</v>
      </c>
      <c r="D6037">
        <v>1.2</v>
      </c>
      <c r="E6037" s="289" t="s">
        <v>13584</v>
      </c>
      <c r="F6037">
        <v>5015644296</v>
      </c>
      <c r="G6037" s="276">
        <v>45755</v>
      </c>
      <c r="H6037">
        <v>20250331686192</v>
      </c>
      <c r="I6037">
        <v>1.44</v>
      </c>
      <c r="J6037" s="289" t="s">
        <v>280</v>
      </c>
      <c r="K6037" s="289" t="s">
        <v>13585</v>
      </c>
      <c r="L6037" s="289" t="s">
        <v>275</v>
      </c>
      <c r="M6037" s="289" t="s">
        <v>13509</v>
      </c>
      <c r="N6037" s="289" t="s">
        <v>643</v>
      </c>
      <c r="O6037" s="289" t="s">
        <v>498</v>
      </c>
      <c r="P6037" s="289" t="str">
        <f>VLOOKUP(CAT_Details[[#This Row],[Delivery Bp Customer Code]],Table6[],2,0)</f>
        <v>DK-BM01</v>
      </c>
    </row>
    <row r="6038" spans="1:16" x14ac:dyDescent="0.25">
      <c r="A6038" s="289" t="s">
        <v>75</v>
      </c>
      <c r="B6038">
        <v>4</v>
      </c>
      <c r="C6038">
        <v>745</v>
      </c>
      <c r="D6038">
        <v>1.6</v>
      </c>
      <c r="E6038" s="289" t="s">
        <v>13586</v>
      </c>
      <c r="F6038">
        <v>5015622426</v>
      </c>
      <c r="G6038" s="276">
        <v>45755</v>
      </c>
      <c r="H6038">
        <v>20250331686037</v>
      </c>
      <c r="I6038">
        <v>3.456</v>
      </c>
      <c r="J6038" s="289" t="s">
        <v>324</v>
      </c>
      <c r="K6038" s="289" t="s">
        <v>13587</v>
      </c>
      <c r="L6038" s="289" t="s">
        <v>275</v>
      </c>
      <c r="M6038" s="289" t="s">
        <v>13588</v>
      </c>
      <c r="N6038" s="289" t="s">
        <v>616</v>
      </c>
      <c r="O6038" s="289" t="s">
        <v>2173</v>
      </c>
      <c r="P6038" s="289" t="str">
        <f>VLOOKUP(CAT_Details[[#This Row],[Delivery Bp Customer Code]],Table6[],2,0)</f>
        <v>OYL1</v>
      </c>
    </row>
    <row r="6039" spans="1:16" x14ac:dyDescent="0.25">
      <c r="A6039" s="289" t="s">
        <v>75</v>
      </c>
      <c r="B6039">
        <v>4</v>
      </c>
      <c r="C6039">
        <v>32</v>
      </c>
      <c r="D6039">
        <v>0.1</v>
      </c>
      <c r="E6039" s="289" t="s">
        <v>13589</v>
      </c>
      <c r="F6039">
        <v>5015636787</v>
      </c>
      <c r="G6039" s="276">
        <v>45755</v>
      </c>
      <c r="H6039">
        <v>20250401687255</v>
      </c>
      <c r="I6039">
        <v>2.4E-2</v>
      </c>
      <c r="J6039" s="289" t="s">
        <v>324</v>
      </c>
      <c r="K6039" s="289" t="s">
        <v>13590</v>
      </c>
      <c r="L6039" s="289" t="s">
        <v>275</v>
      </c>
      <c r="M6039" s="289" t="s">
        <v>13576</v>
      </c>
      <c r="N6039" s="289" t="s">
        <v>2242</v>
      </c>
      <c r="O6039" s="289" t="s">
        <v>2173</v>
      </c>
      <c r="P6039" s="289" t="str">
        <f>VLOOKUP(CAT_Details[[#This Row],[Delivery Bp Customer Code]],Table6[],2,0)</f>
        <v>OYL1</v>
      </c>
    </row>
    <row r="6040" spans="1:16" x14ac:dyDescent="0.25">
      <c r="A6040" s="289" t="s">
        <v>75</v>
      </c>
      <c r="B6040">
        <v>1</v>
      </c>
      <c r="C6040">
        <v>31</v>
      </c>
      <c r="D6040">
        <v>0.4</v>
      </c>
      <c r="E6040" s="289" t="s">
        <v>13591</v>
      </c>
      <c r="F6040">
        <v>5015638017</v>
      </c>
      <c r="G6040" s="276">
        <v>45755</v>
      </c>
      <c r="H6040">
        <v>20250331686373</v>
      </c>
      <c r="I6040">
        <v>0.96</v>
      </c>
      <c r="J6040" s="289" t="s">
        <v>350</v>
      </c>
      <c r="K6040" s="289" t="s">
        <v>13592</v>
      </c>
      <c r="L6040" s="289" t="s">
        <v>275</v>
      </c>
      <c r="M6040" s="289" t="s">
        <v>13593</v>
      </c>
      <c r="N6040" s="289" t="s">
        <v>2422</v>
      </c>
      <c r="O6040" s="289" t="s">
        <v>2173</v>
      </c>
      <c r="P6040" s="289" t="str">
        <f>VLOOKUP(CAT_Details[[#This Row],[Delivery Bp Customer Code]],Table6[],2,0)</f>
        <v>OYL1</v>
      </c>
    </row>
    <row r="6041" spans="1:16" x14ac:dyDescent="0.25">
      <c r="A6041" s="289" t="s">
        <v>75</v>
      </c>
      <c r="B6041">
        <v>3</v>
      </c>
      <c r="C6041">
        <v>40.200000000000003</v>
      </c>
      <c r="D6041">
        <v>0.19</v>
      </c>
      <c r="E6041" s="289" t="s">
        <v>13594</v>
      </c>
      <c r="F6041">
        <v>5015638606</v>
      </c>
      <c r="G6041" s="276">
        <v>45755</v>
      </c>
      <c r="H6041">
        <v>20250328685544</v>
      </c>
      <c r="I6041">
        <v>0.14299999999999999</v>
      </c>
      <c r="J6041" s="289" t="s">
        <v>350</v>
      </c>
      <c r="K6041" s="289" t="s">
        <v>13595</v>
      </c>
      <c r="L6041" s="289" t="s">
        <v>275</v>
      </c>
      <c r="M6041" s="289" t="s">
        <v>13520</v>
      </c>
      <c r="N6041" s="289" t="s">
        <v>11974</v>
      </c>
      <c r="O6041" s="289" t="s">
        <v>2173</v>
      </c>
      <c r="P6041" s="289" t="str">
        <f>VLOOKUP(CAT_Details[[#This Row],[Delivery Bp Customer Code]],Table6[],2,0)</f>
        <v>OYL1</v>
      </c>
    </row>
    <row r="6042" spans="1:16" x14ac:dyDescent="0.25">
      <c r="A6042" s="289" t="s">
        <v>75</v>
      </c>
      <c r="B6042">
        <v>34</v>
      </c>
      <c r="C6042">
        <v>11770.12</v>
      </c>
      <c r="D6042">
        <v>11.34</v>
      </c>
      <c r="E6042" s="289" t="s">
        <v>13596</v>
      </c>
      <c r="F6042">
        <v>5015640848</v>
      </c>
      <c r="G6042" s="276">
        <v>45755</v>
      </c>
      <c r="H6042">
        <v>20250401687071</v>
      </c>
      <c r="I6042">
        <v>21.76</v>
      </c>
      <c r="J6042" s="289" t="s">
        <v>324</v>
      </c>
      <c r="K6042" s="289" t="s">
        <v>13597</v>
      </c>
      <c r="L6042" s="289" t="s">
        <v>275</v>
      </c>
      <c r="M6042" s="289" t="s">
        <v>13598</v>
      </c>
      <c r="N6042" s="289" t="s">
        <v>2172</v>
      </c>
      <c r="O6042" s="289" t="s">
        <v>2173</v>
      </c>
      <c r="P6042" s="289" t="str">
        <f>VLOOKUP(CAT_Details[[#This Row],[Delivery Bp Customer Code]],Table6[],2,0)</f>
        <v>OYL1</v>
      </c>
    </row>
    <row r="6043" spans="1:16" x14ac:dyDescent="0.25">
      <c r="A6043" s="289" t="s">
        <v>75</v>
      </c>
      <c r="B6043">
        <v>2</v>
      </c>
      <c r="C6043">
        <v>39.200000000000003</v>
      </c>
      <c r="D6043">
        <v>0.14000000000000001</v>
      </c>
      <c r="E6043" s="289" t="s">
        <v>13599</v>
      </c>
      <c r="F6043">
        <v>5015643703</v>
      </c>
      <c r="G6043" s="276">
        <v>45755</v>
      </c>
      <c r="H6043">
        <v>20250331686040</v>
      </c>
      <c r="I6043">
        <v>9.8000000000000004E-2</v>
      </c>
      <c r="J6043" s="289" t="s">
        <v>350</v>
      </c>
      <c r="K6043" s="289" t="s">
        <v>13600</v>
      </c>
      <c r="L6043" s="289" t="s">
        <v>275</v>
      </c>
      <c r="M6043" s="289" t="s">
        <v>13601</v>
      </c>
      <c r="N6043" s="289" t="s">
        <v>3173</v>
      </c>
      <c r="O6043" s="289" t="s">
        <v>2173</v>
      </c>
      <c r="P6043" s="289" t="str">
        <f>VLOOKUP(CAT_Details[[#This Row],[Delivery Bp Customer Code]],Table6[],2,0)</f>
        <v>OYL1</v>
      </c>
    </row>
    <row r="6044" spans="1:16" x14ac:dyDescent="0.25">
      <c r="A6044" s="289" t="s">
        <v>75</v>
      </c>
      <c r="B6044">
        <v>1</v>
      </c>
      <c r="C6044">
        <v>2.1</v>
      </c>
      <c r="D6044">
        <v>0.05</v>
      </c>
      <c r="E6044" s="289" t="s">
        <v>13602</v>
      </c>
      <c r="F6044">
        <v>5015643850</v>
      </c>
      <c r="G6044" s="276">
        <v>45755</v>
      </c>
      <c r="H6044">
        <v>20250401686969</v>
      </c>
      <c r="I6044">
        <v>1.2E-2</v>
      </c>
      <c r="J6044" s="289" t="s">
        <v>350</v>
      </c>
      <c r="K6044" s="289" t="s">
        <v>13603</v>
      </c>
      <c r="L6044" s="289" t="s">
        <v>275</v>
      </c>
      <c r="M6044" s="289" t="s">
        <v>13593</v>
      </c>
      <c r="N6044" s="289" t="s">
        <v>2177</v>
      </c>
      <c r="O6044" s="289" t="s">
        <v>2173</v>
      </c>
      <c r="P6044" s="289" t="str">
        <f>VLOOKUP(CAT_Details[[#This Row],[Delivery Bp Customer Code]],Table6[],2,0)</f>
        <v>OYL1</v>
      </c>
    </row>
    <row r="6045" spans="1:16" x14ac:dyDescent="0.25">
      <c r="A6045" s="289" t="s">
        <v>75</v>
      </c>
      <c r="B6045">
        <v>3</v>
      </c>
      <c r="C6045">
        <v>325</v>
      </c>
      <c r="D6045">
        <v>0.6</v>
      </c>
      <c r="E6045" s="289" t="s">
        <v>13604</v>
      </c>
      <c r="F6045">
        <v>5015645948</v>
      </c>
      <c r="G6045" s="276">
        <v>45755</v>
      </c>
      <c r="H6045">
        <v>20250331686403</v>
      </c>
      <c r="I6045">
        <v>0.85499999999999998</v>
      </c>
      <c r="J6045" s="289" t="s">
        <v>350</v>
      </c>
      <c r="K6045" s="289" t="s">
        <v>13605</v>
      </c>
      <c r="L6045" s="289" t="s">
        <v>275</v>
      </c>
      <c r="M6045" s="289" t="s">
        <v>13520</v>
      </c>
      <c r="N6045" s="289" t="s">
        <v>3949</v>
      </c>
      <c r="O6045" s="289" t="s">
        <v>2173</v>
      </c>
      <c r="P6045" s="289" t="str">
        <f>VLOOKUP(CAT_Details[[#This Row],[Delivery Bp Customer Code]],Table6[],2,0)</f>
        <v>OYL1</v>
      </c>
    </row>
    <row r="6046" spans="1:16" x14ac:dyDescent="0.25">
      <c r="A6046" s="289" t="s">
        <v>3771</v>
      </c>
      <c r="B6046">
        <v>1</v>
      </c>
      <c r="C6046">
        <v>56</v>
      </c>
      <c r="D6046">
        <v>0.2</v>
      </c>
      <c r="E6046" s="289" t="s">
        <v>13604</v>
      </c>
      <c r="F6046">
        <v>5015645947</v>
      </c>
      <c r="G6046" s="276">
        <v>45755</v>
      </c>
      <c r="H6046">
        <v>20250331686410</v>
      </c>
      <c r="I6046">
        <v>0.41299999999999998</v>
      </c>
      <c r="J6046" s="289" t="s">
        <v>350</v>
      </c>
      <c r="K6046" s="289" t="s">
        <v>13606</v>
      </c>
      <c r="L6046" s="289" t="s">
        <v>275</v>
      </c>
      <c r="M6046" s="289" t="s">
        <v>13520</v>
      </c>
      <c r="N6046" s="289" t="s">
        <v>3949</v>
      </c>
      <c r="O6046" s="289" t="s">
        <v>3775</v>
      </c>
      <c r="P6046" s="289">
        <f>VLOOKUP(CAT_Details[[#This Row],[Delivery Bp Customer Code]],Table6[],2,0)</f>
        <v>3401</v>
      </c>
    </row>
    <row r="6047" spans="1:16" x14ac:dyDescent="0.25">
      <c r="A6047" s="289" t="s">
        <v>3329</v>
      </c>
      <c r="B6047">
        <v>1</v>
      </c>
      <c r="C6047">
        <v>75</v>
      </c>
      <c r="D6047">
        <v>0.4</v>
      </c>
      <c r="E6047" s="289" t="s">
        <v>13607</v>
      </c>
      <c r="F6047">
        <v>5015607009</v>
      </c>
      <c r="G6047" s="276">
        <v>45755</v>
      </c>
      <c r="H6047">
        <v>20250327684371</v>
      </c>
      <c r="I6047">
        <v>0.96</v>
      </c>
      <c r="J6047" s="289" t="s">
        <v>324</v>
      </c>
      <c r="K6047" s="289" t="s">
        <v>13608</v>
      </c>
      <c r="L6047" s="289" t="s">
        <v>275</v>
      </c>
      <c r="M6047" s="289" t="s">
        <v>13411</v>
      </c>
      <c r="N6047" s="289" t="s">
        <v>375</v>
      </c>
      <c r="O6047" s="289" t="s">
        <v>3332</v>
      </c>
      <c r="P6047" s="289">
        <f>VLOOKUP(CAT_Details[[#This Row],[Delivery Bp Customer Code]],Table6[],2,0)</f>
        <v>3402</v>
      </c>
    </row>
    <row r="6048" spans="1:16" x14ac:dyDescent="0.25">
      <c r="A6048" s="289" t="s">
        <v>3329</v>
      </c>
      <c r="B6048">
        <v>19</v>
      </c>
      <c r="C6048">
        <v>4104</v>
      </c>
      <c r="D6048">
        <v>7.6</v>
      </c>
      <c r="E6048" s="289" t="s">
        <v>13609</v>
      </c>
      <c r="F6048">
        <v>5015607609</v>
      </c>
      <c r="G6048" s="276">
        <v>45755</v>
      </c>
      <c r="H6048">
        <v>20250327683976</v>
      </c>
      <c r="I6048">
        <v>22.8</v>
      </c>
      <c r="J6048" s="289" t="s">
        <v>3970</v>
      </c>
      <c r="K6048" s="289" t="s">
        <v>13610</v>
      </c>
      <c r="L6048" s="289" t="s">
        <v>275</v>
      </c>
      <c r="M6048" s="289" t="s">
        <v>13611</v>
      </c>
      <c r="N6048" s="289" t="s">
        <v>3973</v>
      </c>
      <c r="O6048" s="289" t="s">
        <v>3332</v>
      </c>
      <c r="P6048" s="289">
        <f>VLOOKUP(CAT_Details[[#This Row],[Delivery Bp Customer Code]],Table6[],2,0)</f>
        <v>3402</v>
      </c>
    </row>
    <row r="6049" spans="1:16" x14ac:dyDescent="0.25">
      <c r="A6049" s="289" t="s">
        <v>3329</v>
      </c>
      <c r="B6049">
        <v>4</v>
      </c>
      <c r="C6049">
        <v>318</v>
      </c>
      <c r="D6049">
        <v>1.4</v>
      </c>
      <c r="E6049" s="289" t="s">
        <v>13586</v>
      </c>
      <c r="F6049">
        <v>5015622425</v>
      </c>
      <c r="G6049" s="276">
        <v>45755</v>
      </c>
      <c r="H6049">
        <v>20250331686030</v>
      </c>
      <c r="I6049">
        <v>3.12</v>
      </c>
      <c r="J6049" s="289" t="s">
        <v>324</v>
      </c>
      <c r="K6049" s="289" t="s">
        <v>13612</v>
      </c>
      <c r="L6049" s="289" t="s">
        <v>275</v>
      </c>
      <c r="M6049" s="289" t="s">
        <v>13588</v>
      </c>
      <c r="N6049" s="289" t="s">
        <v>616</v>
      </c>
      <c r="O6049" s="289" t="s">
        <v>3332</v>
      </c>
      <c r="P6049" s="289">
        <f>VLOOKUP(CAT_Details[[#This Row],[Delivery Bp Customer Code]],Table6[],2,0)</f>
        <v>3402</v>
      </c>
    </row>
    <row r="6050" spans="1:16" x14ac:dyDescent="0.25">
      <c r="A6050" s="289" t="s">
        <v>3329</v>
      </c>
      <c r="B6050">
        <v>1</v>
      </c>
      <c r="C6050">
        <v>70</v>
      </c>
      <c r="D6050">
        <v>0.2</v>
      </c>
      <c r="E6050" s="289" t="s">
        <v>13613</v>
      </c>
      <c r="F6050">
        <v>5015622836</v>
      </c>
      <c r="G6050" s="276">
        <v>45755</v>
      </c>
      <c r="H6050">
        <v>20250326683563</v>
      </c>
      <c r="I6050">
        <v>0.192</v>
      </c>
      <c r="J6050" s="289" t="s">
        <v>324</v>
      </c>
      <c r="K6050" s="289" t="s">
        <v>13614</v>
      </c>
      <c r="L6050" s="289" t="s">
        <v>275</v>
      </c>
      <c r="M6050" s="289" t="s">
        <v>13205</v>
      </c>
      <c r="N6050" s="289" t="s">
        <v>579</v>
      </c>
      <c r="O6050" s="289" t="s">
        <v>3332</v>
      </c>
      <c r="P6050" s="289">
        <f>VLOOKUP(CAT_Details[[#This Row],[Delivery Bp Customer Code]],Table6[],2,0)</f>
        <v>3402</v>
      </c>
    </row>
    <row r="6051" spans="1:16" x14ac:dyDescent="0.25">
      <c r="A6051" s="289" t="s">
        <v>3329</v>
      </c>
      <c r="B6051">
        <v>1</v>
      </c>
      <c r="C6051">
        <v>325</v>
      </c>
      <c r="D6051">
        <v>0.37</v>
      </c>
      <c r="E6051" s="289" t="s">
        <v>13615</v>
      </c>
      <c r="F6051">
        <v>5015639980</v>
      </c>
      <c r="G6051" s="276">
        <v>45755</v>
      </c>
      <c r="H6051">
        <v>20250327684534</v>
      </c>
      <c r="I6051">
        <v>0.61599999999999999</v>
      </c>
      <c r="J6051" s="289" t="s">
        <v>350</v>
      </c>
      <c r="K6051" s="289" t="s">
        <v>13616</v>
      </c>
      <c r="L6051" s="289" t="s">
        <v>275</v>
      </c>
      <c r="M6051" s="289" t="s">
        <v>13581</v>
      </c>
      <c r="N6051" s="289" t="s">
        <v>4425</v>
      </c>
      <c r="O6051" s="289" t="s">
        <v>3332</v>
      </c>
      <c r="P6051" s="289">
        <f>VLOOKUP(CAT_Details[[#This Row],[Delivery Bp Customer Code]],Table6[],2,0)</f>
        <v>3402</v>
      </c>
    </row>
    <row r="6052" spans="1:16" x14ac:dyDescent="0.25">
      <c r="A6052" s="289" t="s">
        <v>3329</v>
      </c>
      <c r="B6052">
        <v>1</v>
      </c>
      <c r="C6052">
        <v>587</v>
      </c>
      <c r="D6052">
        <v>0.4</v>
      </c>
      <c r="E6052" s="289" t="s">
        <v>13617</v>
      </c>
      <c r="F6052">
        <v>5015640248</v>
      </c>
      <c r="G6052" s="276">
        <v>45755</v>
      </c>
      <c r="H6052">
        <v>20250331685947</v>
      </c>
      <c r="I6052">
        <v>0.57599999999999996</v>
      </c>
      <c r="J6052" s="289" t="s">
        <v>280</v>
      </c>
      <c r="K6052" s="289" t="s">
        <v>13618</v>
      </c>
      <c r="L6052" s="289" t="s">
        <v>275</v>
      </c>
      <c r="M6052" s="289" t="s">
        <v>13509</v>
      </c>
      <c r="N6052" s="289" t="s">
        <v>5086</v>
      </c>
      <c r="O6052" s="289" t="s">
        <v>3332</v>
      </c>
      <c r="P6052" s="289">
        <f>VLOOKUP(CAT_Details[[#This Row],[Delivery Bp Customer Code]],Table6[],2,0)</f>
        <v>3402</v>
      </c>
    </row>
    <row r="6053" spans="1:16" x14ac:dyDescent="0.25">
      <c r="A6053" s="289" t="s">
        <v>3329</v>
      </c>
      <c r="B6053">
        <v>1</v>
      </c>
      <c r="C6053">
        <v>2</v>
      </c>
      <c r="D6053">
        <v>0.05</v>
      </c>
      <c r="E6053" s="289" t="s">
        <v>13619</v>
      </c>
      <c r="F6053">
        <v>5015642499</v>
      </c>
      <c r="G6053" s="276">
        <v>45755</v>
      </c>
      <c r="H6053">
        <v>20250401686854</v>
      </c>
      <c r="I6053">
        <v>2.5999999999999999E-2</v>
      </c>
      <c r="J6053" s="289" t="s">
        <v>324</v>
      </c>
      <c r="K6053" s="289" t="s">
        <v>13620</v>
      </c>
      <c r="L6053" s="289" t="s">
        <v>275</v>
      </c>
      <c r="M6053" s="289" t="s">
        <v>13576</v>
      </c>
      <c r="N6053" s="289" t="s">
        <v>5079</v>
      </c>
      <c r="O6053" s="289" t="s">
        <v>3332</v>
      </c>
      <c r="P6053" s="289">
        <f>VLOOKUP(CAT_Details[[#This Row],[Delivery Bp Customer Code]],Table6[],2,0)</f>
        <v>3402</v>
      </c>
    </row>
    <row r="6054" spans="1:16" x14ac:dyDescent="0.25">
      <c r="A6054" s="289" t="s">
        <v>3329</v>
      </c>
      <c r="B6054">
        <v>1</v>
      </c>
      <c r="C6054">
        <v>171.6</v>
      </c>
      <c r="D6054">
        <v>0.4</v>
      </c>
      <c r="E6054" s="289" t="s">
        <v>13599</v>
      </c>
      <c r="F6054">
        <v>5015643700</v>
      </c>
      <c r="G6054" s="276">
        <v>45755</v>
      </c>
      <c r="H6054">
        <v>20250331685887</v>
      </c>
      <c r="I6054">
        <v>0.54700000000000004</v>
      </c>
      <c r="J6054" s="289" t="s">
        <v>350</v>
      </c>
      <c r="K6054" s="289" t="s">
        <v>13621</v>
      </c>
      <c r="L6054" s="289" t="s">
        <v>275</v>
      </c>
      <c r="M6054" s="289" t="s">
        <v>13601</v>
      </c>
      <c r="N6054" s="289" t="s">
        <v>3173</v>
      </c>
      <c r="O6054" s="289" t="s">
        <v>3332</v>
      </c>
      <c r="P6054" s="289">
        <f>VLOOKUP(CAT_Details[[#This Row],[Delivery Bp Customer Code]],Table6[],2,0)</f>
        <v>3402</v>
      </c>
    </row>
    <row r="6055" spans="1:16" x14ac:dyDescent="0.25">
      <c r="A6055" s="289" t="s">
        <v>3329</v>
      </c>
      <c r="B6055">
        <v>1</v>
      </c>
      <c r="C6055">
        <v>8.1</v>
      </c>
      <c r="D6055">
        <v>7.0000000000000007E-2</v>
      </c>
      <c r="E6055" s="289" t="s">
        <v>13599</v>
      </c>
      <c r="F6055">
        <v>5015643701</v>
      </c>
      <c r="G6055" s="276">
        <v>45755</v>
      </c>
      <c r="H6055">
        <v>20250331686005</v>
      </c>
      <c r="I6055">
        <v>5.3999999999999999E-2</v>
      </c>
      <c r="J6055" s="289" t="s">
        <v>350</v>
      </c>
      <c r="K6055" s="289" t="s">
        <v>13622</v>
      </c>
      <c r="L6055" s="289" t="s">
        <v>275</v>
      </c>
      <c r="M6055" s="289" t="s">
        <v>13601</v>
      </c>
      <c r="N6055" s="289" t="s">
        <v>3173</v>
      </c>
      <c r="O6055" s="289" t="s">
        <v>3332</v>
      </c>
      <c r="P6055" s="289">
        <f>VLOOKUP(CAT_Details[[#This Row],[Delivery Bp Customer Code]],Table6[],2,0)</f>
        <v>3402</v>
      </c>
    </row>
    <row r="6056" spans="1:16" x14ac:dyDescent="0.25">
      <c r="A6056" s="289" t="s">
        <v>3329</v>
      </c>
      <c r="B6056">
        <v>2</v>
      </c>
      <c r="C6056">
        <v>700</v>
      </c>
      <c r="D6056">
        <v>0.47</v>
      </c>
      <c r="E6056" s="289" t="s">
        <v>13623</v>
      </c>
      <c r="F6056">
        <v>5015645046</v>
      </c>
      <c r="G6056" s="276">
        <v>45755</v>
      </c>
      <c r="H6056">
        <v>20250331686474</v>
      </c>
      <c r="I6056">
        <v>0.67200000000000004</v>
      </c>
      <c r="J6056" s="289" t="s">
        <v>324</v>
      </c>
      <c r="K6056" s="289" t="s">
        <v>13624</v>
      </c>
      <c r="L6056" s="289" t="s">
        <v>275</v>
      </c>
      <c r="M6056" s="289" t="s">
        <v>13625</v>
      </c>
      <c r="N6056" s="289" t="s">
        <v>453</v>
      </c>
      <c r="O6056" s="289" t="s">
        <v>3332</v>
      </c>
      <c r="P6056" s="289">
        <f>VLOOKUP(CAT_Details[[#This Row],[Delivery Bp Customer Code]],Table6[],2,0)</f>
        <v>3402</v>
      </c>
    </row>
    <row r="6057" spans="1:16" x14ac:dyDescent="0.25">
      <c r="A6057" s="289" t="s">
        <v>3329</v>
      </c>
      <c r="B6057">
        <v>10</v>
      </c>
      <c r="C6057">
        <v>2500</v>
      </c>
      <c r="D6057">
        <v>4</v>
      </c>
      <c r="E6057" s="289" t="s">
        <v>13626</v>
      </c>
      <c r="F6057">
        <v>5015645953</v>
      </c>
      <c r="G6057" s="276">
        <v>45755</v>
      </c>
      <c r="H6057">
        <v>20250328685221</v>
      </c>
      <c r="I6057">
        <v>9.6</v>
      </c>
      <c r="J6057" s="289" t="s">
        <v>324</v>
      </c>
      <c r="K6057" s="289" t="s">
        <v>13627</v>
      </c>
      <c r="L6057" s="289" t="s">
        <v>275</v>
      </c>
      <c r="M6057" s="289" t="s">
        <v>13576</v>
      </c>
      <c r="N6057" s="289" t="s">
        <v>3991</v>
      </c>
      <c r="O6057" s="289" t="s">
        <v>3332</v>
      </c>
      <c r="P6057" s="289">
        <f>VLOOKUP(CAT_Details[[#This Row],[Delivery Bp Customer Code]],Table6[],2,0)</f>
        <v>3402</v>
      </c>
    </row>
    <row r="6058" spans="1:16" x14ac:dyDescent="0.25">
      <c r="A6058" s="289" t="s">
        <v>76</v>
      </c>
      <c r="B6058">
        <v>1</v>
      </c>
      <c r="C6058">
        <v>95</v>
      </c>
      <c r="D6058">
        <v>0.4</v>
      </c>
      <c r="E6058" s="289" t="s">
        <v>13628</v>
      </c>
      <c r="F6058">
        <v>5015640096</v>
      </c>
      <c r="G6058" s="276">
        <v>45755</v>
      </c>
      <c r="H6058">
        <v>20250401686922</v>
      </c>
      <c r="I6058">
        <v>0.97</v>
      </c>
      <c r="J6058" s="289" t="s">
        <v>350</v>
      </c>
      <c r="K6058" s="289" t="s">
        <v>13629</v>
      </c>
      <c r="L6058" s="289" t="s">
        <v>275</v>
      </c>
      <c r="M6058" s="289" t="s">
        <v>13520</v>
      </c>
      <c r="N6058" s="289" t="s">
        <v>690</v>
      </c>
      <c r="O6058" s="289" t="s">
        <v>748</v>
      </c>
      <c r="P6058" s="289" t="str">
        <f>VLOOKUP(CAT_Details[[#This Row],[Delivery Bp Customer Code]],Table6[],2,0)</f>
        <v>No Loc</v>
      </c>
    </row>
    <row r="6059" spans="1:16" x14ac:dyDescent="0.25">
      <c r="A6059" s="289" t="s">
        <v>76</v>
      </c>
      <c r="B6059">
        <v>3</v>
      </c>
      <c r="C6059">
        <v>185.4</v>
      </c>
      <c r="D6059">
        <v>1.2</v>
      </c>
      <c r="E6059" s="289" t="s">
        <v>13630</v>
      </c>
      <c r="F6059">
        <v>5015641602</v>
      </c>
      <c r="G6059" s="276">
        <v>45755</v>
      </c>
      <c r="H6059">
        <v>20250331685977</v>
      </c>
      <c r="I6059">
        <v>2.5059999999999998</v>
      </c>
      <c r="J6059" s="289" t="s">
        <v>350</v>
      </c>
      <c r="K6059" s="289" t="s">
        <v>13631</v>
      </c>
      <c r="L6059" s="289" t="s">
        <v>275</v>
      </c>
      <c r="M6059" s="289" t="s">
        <v>13581</v>
      </c>
      <c r="N6059" s="289" t="s">
        <v>390</v>
      </c>
      <c r="O6059" s="289" t="s">
        <v>748</v>
      </c>
      <c r="P6059" s="289" t="str">
        <f>VLOOKUP(CAT_Details[[#This Row],[Delivery Bp Customer Code]],Table6[],2,0)</f>
        <v>No Loc</v>
      </c>
    </row>
    <row r="6060" spans="1:16" x14ac:dyDescent="0.25">
      <c r="A6060" s="289" t="s">
        <v>76</v>
      </c>
      <c r="B6060">
        <v>8</v>
      </c>
      <c r="C6060">
        <v>3228</v>
      </c>
      <c r="D6060">
        <v>3.2</v>
      </c>
      <c r="E6060" s="289" t="s">
        <v>13632</v>
      </c>
      <c r="F6060">
        <v>5015644903</v>
      </c>
      <c r="G6060" s="276">
        <v>45755</v>
      </c>
      <c r="H6060">
        <v>20250402687873</v>
      </c>
      <c r="I6060">
        <v>7.68</v>
      </c>
      <c r="J6060" s="289" t="s">
        <v>350</v>
      </c>
      <c r="K6060" s="289" t="s">
        <v>13633</v>
      </c>
      <c r="L6060" s="289" t="s">
        <v>275</v>
      </c>
      <c r="M6060" s="289" t="s">
        <v>13593</v>
      </c>
      <c r="N6060" s="289" t="s">
        <v>1634</v>
      </c>
      <c r="O6060" s="289" t="s">
        <v>748</v>
      </c>
      <c r="P6060" s="289" t="str">
        <f>VLOOKUP(CAT_Details[[#This Row],[Delivery Bp Customer Code]],Table6[],2,0)</f>
        <v>No Loc</v>
      </c>
    </row>
    <row r="6061" spans="1:16" x14ac:dyDescent="0.25">
      <c r="A6061" s="289" t="s">
        <v>285</v>
      </c>
      <c r="B6061">
        <v>3</v>
      </c>
      <c r="C6061">
        <v>300</v>
      </c>
      <c r="D6061">
        <v>1.2</v>
      </c>
      <c r="E6061" s="289" t="s">
        <v>13607</v>
      </c>
      <c r="F6061">
        <v>5015607010</v>
      </c>
      <c r="G6061" s="276">
        <v>45755</v>
      </c>
      <c r="H6061">
        <v>20250327684364</v>
      </c>
      <c r="I6061">
        <v>2.88</v>
      </c>
      <c r="J6061" s="289" t="s">
        <v>324</v>
      </c>
      <c r="K6061" s="289" t="s">
        <v>13634</v>
      </c>
      <c r="L6061" s="289" t="s">
        <v>275</v>
      </c>
      <c r="M6061" s="289" t="s">
        <v>13411</v>
      </c>
      <c r="N6061" s="289" t="s">
        <v>375</v>
      </c>
      <c r="O6061" s="289" t="s">
        <v>291</v>
      </c>
      <c r="P6061" s="289" t="str">
        <f>VLOOKUP(CAT_Details[[#This Row],[Delivery Bp Customer Code]],Table6[],2,0)</f>
        <v>DX01-L5</v>
      </c>
    </row>
    <row r="6062" spans="1:16" x14ac:dyDescent="0.25">
      <c r="A6062" s="289" t="s">
        <v>285</v>
      </c>
      <c r="B6062">
        <v>36</v>
      </c>
      <c r="C6062">
        <v>17220</v>
      </c>
      <c r="D6062">
        <v>13.6</v>
      </c>
      <c r="E6062" s="289" t="s">
        <v>13635</v>
      </c>
      <c r="F6062">
        <v>5015607570</v>
      </c>
      <c r="G6062" s="276">
        <v>45755</v>
      </c>
      <c r="H6062">
        <v>20250327684749</v>
      </c>
      <c r="I6062">
        <v>34.56</v>
      </c>
      <c r="J6062" s="289" t="s">
        <v>383</v>
      </c>
      <c r="K6062" s="289" t="s">
        <v>13636</v>
      </c>
      <c r="L6062" s="289" t="s">
        <v>275</v>
      </c>
      <c r="M6062" s="289" t="s">
        <v>13637</v>
      </c>
      <c r="N6062" s="289" t="s">
        <v>386</v>
      </c>
      <c r="O6062" s="289" t="s">
        <v>291</v>
      </c>
      <c r="P6062" s="289" t="str">
        <f>VLOOKUP(CAT_Details[[#This Row],[Delivery Bp Customer Code]],Table6[],2,0)</f>
        <v>DX01-L5</v>
      </c>
    </row>
    <row r="6063" spans="1:16" x14ac:dyDescent="0.25">
      <c r="A6063" s="289" t="s">
        <v>285</v>
      </c>
      <c r="B6063">
        <v>15</v>
      </c>
      <c r="C6063">
        <v>4800</v>
      </c>
      <c r="D6063">
        <v>3.46</v>
      </c>
      <c r="E6063" s="289" t="s">
        <v>13638</v>
      </c>
      <c r="F6063">
        <v>5015608122</v>
      </c>
      <c r="G6063" s="276">
        <v>45755</v>
      </c>
      <c r="H6063">
        <v>20250328685190</v>
      </c>
      <c r="I6063">
        <v>5.8010000000000002</v>
      </c>
      <c r="J6063" s="289" t="s">
        <v>294</v>
      </c>
      <c r="K6063" s="289" t="s">
        <v>13639</v>
      </c>
      <c r="L6063" s="289" t="s">
        <v>275</v>
      </c>
      <c r="M6063" s="289" t="s">
        <v>13571</v>
      </c>
      <c r="N6063" s="289" t="s">
        <v>394</v>
      </c>
      <c r="O6063" s="289" t="s">
        <v>291</v>
      </c>
      <c r="P6063" s="289" t="str">
        <f>VLOOKUP(CAT_Details[[#This Row],[Delivery Bp Customer Code]],Table6[],2,0)</f>
        <v>DX01-L5</v>
      </c>
    </row>
    <row r="6064" spans="1:16" x14ac:dyDescent="0.25">
      <c r="A6064" s="289" t="s">
        <v>285</v>
      </c>
      <c r="B6064">
        <v>10</v>
      </c>
      <c r="C6064">
        <v>1000</v>
      </c>
      <c r="D6064">
        <v>4.78</v>
      </c>
      <c r="E6064" s="289" t="s">
        <v>13640</v>
      </c>
      <c r="F6064">
        <v>5015622723</v>
      </c>
      <c r="G6064" s="276">
        <v>45755</v>
      </c>
      <c r="H6064">
        <v>20250326683370</v>
      </c>
      <c r="I6064">
        <v>6.8810000000000002</v>
      </c>
      <c r="J6064" s="289" t="s">
        <v>345</v>
      </c>
      <c r="K6064" s="289" t="s">
        <v>13641</v>
      </c>
      <c r="L6064" s="289" t="s">
        <v>275</v>
      </c>
      <c r="M6064" s="289" t="s">
        <v>13642</v>
      </c>
      <c r="N6064" s="289" t="s">
        <v>427</v>
      </c>
      <c r="O6064" s="289" t="s">
        <v>291</v>
      </c>
      <c r="P6064" s="289" t="str">
        <f>VLOOKUP(CAT_Details[[#This Row],[Delivery Bp Customer Code]],Table6[],2,0)</f>
        <v>DX01-L5</v>
      </c>
    </row>
    <row r="6065" spans="1:16" x14ac:dyDescent="0.25">
      <c r="A6065" s="289" t="s">
        <v>285</v>
      </c>
      <c r="B6065">
        <v>37</v>
      </c>
      <c r="C6065">
        <v>17200</v>
      </c>
      <c r="D6065">
        <v>18.5</v>
      </c>
      <c r="E6065" s="289" t="s">
        <v>13643</v>
      </c>
      <c r="F6065">
        <v>5015622835</v>
      </c>
      <c r="G6065" s="276">
        <v>45755</v>
      </c>
      <c r="H6065">
        <v>20250328685315</v>
      </c>
      <c r="I6065">
        <v>44.4</v>
      </c>
      <c r="J6065" s="289" t="s">
        <v>287</v>
      </c>
      <c r="K6065" s="289" t="s">
        <v>13644</v>
      </c>
      <c r="L6065" s="289" t="s">
        <v>275</v>
      </c>
      <c r="M6065" s="289" t="s">
        <v>13645</v>
      </c>
      <c r="N6065" s="289" t="s">
        <v>889</v>
      </c>
      <c r="O6065" s="289" t="s">
        <v>291</v>
      </c>
      <c r="P6065" s="289" t="str">
        <f>VLOOKUP(CAT_Details[[#This Row],[Delivery Bp Customer Code]],Table6[],2,0)</f>
        <v>DX01-L5</v>
      </c>
    </row>
    <row r="6066" spans="1:16" x14ac:dyDescent="0.25">
      <c r="A6066" s="289" t="s">
        <v>285</v>
      </c>
      <c r="B6066">
        <v>15</v>
      </c>
      <c r="C6066">
        <v>2985</v>
      </c>
      <c r="D6066">
        <v>7.32</v>
      </c>
      <c r="E6066" s="289" t="s">
        <v>13646</v>
      </c>
      <c r="F6066">
        <v>5015622853</v>
      </c>
      <c r="G6066" s="276">
        <v>45755</v>
      </c>
      <c r="H6066">
        <v>20250331686303</v>
      </c>
      <c r="I6066">
        <v>15.795</v>
      </c>
      <c r="J6066" s="289" t="s">
        <v>345</v>
      </c>
      <c r="K6066" s="289" t="s">
        <v>13647</v>
      </c>
      <c r="L6066" s="289" t="s">
        <v>275</v>
      </c>
      <c r="M6066" s="289" t="s">
        <v>13642</v>
      </c>
      <c r="N6066" s="289" t="s">
        <v>415</v>
      </c>
      <c r="O6066" s="289" t="s">
        <v>291</v>
      </c>
      <c r="P6066" s="289" t="str">
        <f>VLOOKUP(CAT_Details[[#This Row],[Delivery Bp Customer Code]],Table6[],2,0)</f>
        <v>DX01-L5</v>
      </c>
    </row>
    <row r="6067" spans="1:16" x14ac:dyDescent="0.25">
      <c r="A6067" s="289" t="s">
        <v>285</v>
      </c>
      <c r="B6067">
        <v>1</v>
      </c>
      <c r="C6067">
        <v>92</v>
      </c>
      <c r="D6067">
        <v>0.34</v>
      </c>
      <c r="E6067" s="289" t="s">
        <v>13648</v>
      </c>
      <c r="F6067">
        <v>5015636793</v>
      </c>
      <c r="G6067" s="276">
        <v>45755</v>
      </c>
      <c r="H6067">
        <v>20250401687134</v>
      </c>
      <c r="I6067">
        <v>0.36</v>
      </c>
      <c r="J6067" s="289" t="s">
        <v>350</v>
      </c>
      <c r="K6067" s="289" t="s">
        <v>13649</v>
      </c>
      <c r="L6067" s="289" t="s">
        <v>275</v>
      </c>
      <c r="M6067" s="289" t="s">
        <v>13581</v>
      </c>
      <c r="N6067" s="289" t="s">
        <v>901</v>
      </c>
      <c r="O6067" s="289" t="s">
        <v>291</v>
      </c>
      <c r="P6067" s="289" t="str">
        <f>VLOOKUP(CAT_Details[[#This Row],[Delivery Bp Customer Code]],Table6[],2,0)</f>
        <v>DX01-L5</v>
      </c>
    </row>
    <row r="6068" spans="1:16" x14ac:dyDescent="0.25">
      <c r="A6068" s="289" t="s">
        <v>285</v>
      </c>
      <c r="B6068">
        <v>2</v>
      </c>
      <c r="C6068">
        <v>333</v>
      </c>
      <c r="D6068">
        <v>0.6</v>
      </c>
      <c r="E6068" s="289" t="s">
        <v>13650</v>
      </c>
      <c r="F6068">
        <v>5015636968</v>
      </c>
      <c r="G6068" s="276">
        <v>45755</v>
      </c>
      <c r="H6068">
        <v>20250331686495</v>
      </c>
      <c r="I6068">
        <v>1.3440000000000001</v>
      </c>
      <c r="J6068" s="289" t="s">
        <v>280</v>
      </c>
      <c r="K6068" s="289" t="s">
        <v>13651</v>
      </c>
      <c r="L6068" s="289" t="s">
        <v>275</v>
      </c>
      <c r="M6068" s="289" t="s">
        <v>13506</v>
      </c>
      <c r="N6068" s="289" t="s">
        <v>424</v>
      </c>
      <c r="O6068" s="289" t="s">
        <v>291</v>
      </c>
      <c r="P6068" s="289" t="str">
        <f>VLOOKUP(CAT_Details[[#This Row],[Delivery Bp Customer Code]],Table6[],2,0)</f>
        <v>DX01-L5</v>
      </c>
    </row>
    <row r="6069" spans="1:16" x14ac:dyDescent="0.25">
      <c r="A6069" s="289" t="s">
        <v>285</v>
      </c>
      <c r="B6069">
        <v>19</v>
      </c>
      <c r="C6069">
        <v>1356.2</v>
      </c>
      <c r="D6069">
        <v>7.2</v>
      </c>
      <c r="E6069" s="289" t="s">
        <v>13652</v>
      </c>
      <c r="F6069">
        <v>5015638457</v>
      </c>
      <c r="G6069" s="276">
        <v>45755</v>
      </c>
      <c r="H6069">
        <v>20250331685983</v>
      </c>
      <c r="I6069">
        <v>15.159000000000001</v>
      </c>
      <c r="J6069" s="289" t="s">
        <v>350</v>
      </c>
      <c r="K6069" s="289" t="s">
        <v>13653</v>
      </c>
      <c r="L6069" s="289" t="s">
        <v>275</v>
      </c>
      <c r="M6069" s="289" t="s">
        <v>13581</v>
      </c>
      <c r="N6069" s="289" t="s">
        <v>390</v>
      </c>
      <c r="O6069" s="289" t="s">
        <v>291</v>
      </c>
      <c r="P6069" s="289" t="str">
        <f>VLOOKUP(CAT_Details[[#This Row],[Delivery Bp Customer Code]],Table6[],2,0)</f>
        <v>DX01-L5</v>
      </c>
    </row>
    <row r="6070" spans="1:16" x14ac:dyDescent="0.25">
      <c r="A6070" s="289" t="s">
        <v>285</v>
      </c>
      <c r="B6070">
        <v>2</v>
      </c>
      <c r="C6070">
        <v>197.1</v>
      </c>
      <c r="D6070">
        <v>0.55000000000000004</v>
      </c>
      <c r="E6070" s="289" t="s">
        <v>13654</v>
      </c>
      <c r="F6070">
        <v>5015639653</v>
      </c>
      <c r="G6070" s="276">
        <v>45755</v>
      </c>
      <c r="H6070">
        <v>20250401687098</v>
      </c>
      <c r="I6070">
        <v>1.202</v>
      </c>
      <c r="J6070" s="289" t="s">
        <v>350</v>
      </c>
      <c r="K6070" s="289" t="s">
        <v>13655</v>
      </c>
      <c r="L6070" s="289" t="s">
        <v>275</v>
      </c>
      <c r="M6070" s="289" t="s">
        <v>13581</v>
      </c>
      <c r="N6070" s="289" t="s">
        <v>366</v>
      </c>
      <c r="O6070" s="289" t="s">
        <v>291</v>
      </c>
      <c r="P6070" s="289" t="str">
        <f>VLOOKUP(CAT_Details[[#This Row],[Delivery Bp Customer Code]],Table6[],2,0)</f>
        <v>DX01-L5</v>
      </c>
    </row>
    <row r="6071" spans="1:16" x14ac:dyDescent="0.25">
      <c r="A6071" s="289" t="s">
        <v>285</v>
      </c>
      <c r="B6071">
        <v>27</v>
      </c>
      <c r="C6071">
        <v>2278.4</v>
      </c>
      <c r="D6071">
        <v>9.5</v>
      </c>
      <c r="E6071" s="289" t="s">
        <v>13630</v>
      </c>
      <c r="F6071">
        <v>5015641604</v>
      </c>
      <c r="G6071" s="276">
        <v>45755</v>
      </c>
      <c r="H6071">
        <v>20250331685981</v>
      </c>
      <c r="I6071">
        <v>19.805</v>
      </c>
      <c r="J6071" s="289" t="s">
        <v>350</v>
      </c>
      <c r="K6071" s="289" t="s">
        <v>13656</v>
      </c>
      <c r="L6071" s="289" t="s">
        <v>275</v>
      </c>
      <c r="M6071" s="289" t="s">
        <v>13581</v>
      </c>
      <c r="N6071" s="289" t="s">
        <v>390</v>
      </c>
      <c r="O6071" s="289" t="s">
        <v>291</v>
      </c>
      <c r="P6071" s="289" t="str">
        <f>VLOOKUP(CAT_Details[[#This Row],[Delivery Bp Customer Code]],Table6[],2,0)</f>
        <v>DX01-L5</v>
      </c>
    </row>
    <row r="6072" spans="1:16" x14ac:dyDescent="0.25">
      <c r="A6072" s="289" t="s">
        <v>285</v>
      </c>
      <c r="B6072">
        <v>5</v>
      </c>
      <c r="C6072">
        <v>491</v>
      </c>
      <c r="D6072">
        <v>1.63</v>
      </c>
      <c r="E6072" s="289" t="s">
        <v>13657</v>
      </c>
      <c r="F6072">
        <v>5015642953</v>
      </c>
      <c r="G6072" s="276">
        <v>45755</v>
      </c>
      <c r="H6072">
        <v>20250401687258</v>
      </c>
      <c r="I6072">
        <v>3.4649999999999999</v>
      </c>
      <c r="J6072" s="289" t="s">
        <v>350</v>
      </c>
      <c r="K6072" s="289" t="s">
        <v>13658</v>
      </c>
      <c r="L6072" s="289" t="s">
        <v>275</v>
      </c>
      <c r="M6072" s="289" t="s">
        <v>13581</v>
      </c>
      <c r="N6072" s="289" t="s">
        <v>378</v>
      </c>
      <c r="O6072" s="289" t="s">
        <v>291</v>
      </c>
      <c r="P6072" s="289" t="str">
        <f>VLOOKUP(CAT_Details[[#This Row],[Delivery Bp Customer Code]],Table6[],2,0)</f>
        <v>DX01-L5</v>
      </c>
    </row>
    <row r="6073" spans="1:16" x14ac:dyDescent="0.25">
      <c r="A6073" s="289" t="s">
        <v>285</v>
      </c>
      <c r="B6073">
        <v>1</v>
      </c>
      <c r="C6073">
        <v>4</v>
      </c>
      <c r="D6073">
        <v>0.03</v>
      </c>
      <c r="E6073" s="289" t="s">
        <v>13657</v>
      </c>
      <c r="F6073">
        <v>5015642954</v>
      </c>
      <c r="G6073" s="276">
        <v>45755</v>
      </c>
      <c r="H6073">
        <v>20250328685333</v>
      </c>
      <c r="I6073">
        <v>8.9999999999999993E-3</v>
      </c>
      <c r="J6073" s="289" t="s">
        <v>350</v>
      </c>
      <c r="K6073" s="289" t="s">
        <v>13659</v>
      </c>
      <c r="L6073" s="289" t="s">
        <v>275</v>
      </c>
      <c r="M6073" s="289" t="s">
        <v>13581</v>
      </c>
      <c r="N6073" s="289" t="s">
        <v>378</v>
      </c>
      <c r="O6073" s="289" t="s">
        <v>291</v>
      </c>
      <c r="P6073" s="289" t="str">
        <f>VLOOKUP(CAT_Details[[#This Row],[Delivery Bp Customer Code]],Table6[],2,0)</f>
        <v>DX01-L5</v>
      </c>
    </row>
    <row r="6074" spans="1:16" x14ac:dyDescent="0.25">
      <c r="A6074" s="289" t="s">
        <v>285</v>
      </c>
      <c r="B6074">
        <v>6</v>
      </c>
      <c r="C6074">
        <v>212</v>
      </c>
      <c r="D6074">
        <v>1.25</v>
      </c>
      <c r="E6074" s="289" t="s">
        <v>13657</v>
      </c>
      <c r="F6074">
        <v>5015642955</v>
      </c>
      <c r="G6074" s="276">
        <v>45755</v>
      </c>
      <c r="H6074">
        <v>20250401687288</v>
      </c>
      <c r="I6074">
        <v>2.0150000000000001</v>
      </c>
      <c r="J6074" s="289" t="s">
        <v>350</v>
      </c>
      <c r="K6074" s="289" t="s">
        <v>13660</v>
      </c>
      <c r="L6074" s="289" t="s">
        <v>275</v>
      </c>
      <c r="M6074" s="289" t="s">
        <v>13581</v>
      </c>
      <c r="N6074" s="289" t="s">
        <v>378</v>
      </c>
      <c r="O6074" s="289" t="s">
        <v>291</v>
      </c>
      <c r="P6074" s="289" t="str">
        <f>VLOOKUP(CAT_Details[[#This Row],[Delivery Bp Customer Code]],Table6[],2,0)</f>
        <v>DX01-L5</v>
      </c>
    </row>
    <row r="6075" spans="1:16" x14ac:dyDescent="0.25">
      <c r="A6075" s="289" t="s">
        <v>285</v>
      </c>
      <c r="B6075">
        <v>13</v>
      </c>
      <c r="C6075">
        <v>1183.3800000000001</v>
      </c>
      <c r="D6075">
        <v>4.57</v>
      </c>
      <c r="E6075" s="289" t="s">
        <v>13661</v>
      </c>
      <c r="F6075">
        <v>5015644449</v>
      </c>
      <c r="G6075" s="276">
        <v>45755</v>
      </c>
      <c r="H6075">
        <v>20250401687192</v>
      </c>
      <c r="I6075">
        <v>8.2799999999999994</v>
      </c>
      <c r="J6075" s="289" t="s">
        <v>287</v>
      </c>
      <c r="K6075" s="289" t="s">
        <v>13662</v>
      </c>
      <c r="L6075" s="289" t="s">
        <v>275</v>
      </c>
      <c r="M6075" s="289" t="s">
        <v>13663</v>
      </c>
      <c r="N6075" s="289" t="s">
        <v>1198</v>
      </c>
      <c r="O6075" s="289" t="s">
        <v>291</v>
      </c>
      <c r="P6075" s="289" t="str">
        <f>VLOOKUP(CAT_Details[[#This Row],[Delivery Bp Customer Code]],Table6[],2,0)</f>
        <v>DX01-L5</v>
      </c>
    </row>
    <row r="6076" spans="1:16" x14ac:dyDescent="0.25">
      <c r="A6076" s="289" t="s">
        <v>285</v>
      </c>
      <c r="B6076">
        <v>44</v>
      </c>
      <c r="C6076">
        <v>3164</v>
      </c>
      <c r="D6076">
        <v>13</v>
      </c>
      <c r="E6076" s="289" t="s">
        <v>13664</v>
      </c>
      <c r="F6076">
        <v>5015645210</v>
      </c>
      <c r="G6076" s="276">
        <v>45755</v>
      </c>
      <c r="H6076">
        <v>20250401687103</v>
      </c>
      <c r="I6076">
        <v>29.76</v>
      </c>
      <c r="J6076" s="289" t="s">
        <v>350</v>
      </c>
      <c r="K6076" s="289" t="s">
        <v>13665</v>
      </c>
      <c r="L6076" s="289" t="s">
        <v>275</v>
      </c>
      <c r="M6076" s="289" t="s">
        <v>13601</v>
      </c>
      <c r="N6076" s="289" t="s">
        <v>12700</v>
      </c>
      <c r="O6076" s="289" t="s">
        <v>291</v>
      </c>
      <c r="P6076" s="289" t="str">
        <f>VLOOKUP(CAT_Details[[#This Row],[Delivery Bp Customer Code]],Table6[],2,0)</f>
        <v>DX01-L5</v>
      </c>
    </row>
    <row r="6077" spans="1:16" x14ac:dyDescent="0.25">
      <c r="A6077" s="289" t="s">
        <v>285</v>
      </c>
      <c r="B6077">
        <v>1</v>
      </c>
      <c r="C6077">
        <v>160</v>
      </c>
      <c r="D6077">
        <v>0.4</v>
      </c>
      <c r="E6077" s="289" t="s">
        <v>13666</v>
      </c>
      <c r="F6077">
        <v>5015645354</v>
      </c>
      <c r="G6077" s="276">
        <v>45755</v>
      </c>
      <c r="H6077">
        <v>20250331685940</v>
      </c>
      <c r="I6077">
        <v>0.33600000000000002</v>
      </c>
      <c r="J6077" s="289" t="s">
        <v>350</v>
      </c>
      <c r="K6077" s="289" t="s">
        <v>13667</v>
      </c>
      <c r="L6077" s="289" t="s">
        <v>275</v>
      </c>
      <c r="M6077" s="289" t="s">
        <v>13668</v>
      </c>
      <c r="N6077" s="289" t="s">
        <v>685</v>
      </c>
      <c r="O6077" s="289" t="s">
        <v>291</v>
      </c>
      <c r="P6077" s="289" t="str">
        <f>VLOOKUP(CAT_Details[[#This Row],[Delivery Bp Customer Code]],Table6[],2,0)</f>
        <v>DX01-L5</v>
      </c>
    </row>
    <row r="6078" spans="1:16" x14ac:dyDescent="0.25">
      <c r="A6078" s="289" t="s">
        <v>285</v>
      </c>
      <c r="B6078">
        <v>1</v>
      </c>
      <c r="C6078">
        <v>92</v>
      </c>
      <c r="D6078">
        <v>0.16</v>
      </c>
      <c r="E6078" s="289" t="s">
        <v>13666</v>
      </c>
      <c r="F6078">
        <v>5015645356</v>
      </c>
      <c r="G6078" s="276">
        <v>45755</v>
      </c>
      <c r="H6078">
        <v>20250401686841</v>
      </c>
      <c r="I6078">
        <v>0.13500000000000001</v>
      </c>
      <c r="J6078" s="289" t="s">
        <v>350</v>
      </c>
      <c r="K6078" s="289" t="s">
        <v>13669</v>
      </c>
      <c r="L6078" s="289" t="s">
        <v>275</v>
      </c>
      <c r="M6078" s="289" t="s">
        <v>13520</v>
      </c>
      <c r="N6078" s="289" t="s">
        <v>685</v>
      </c>
      <c r="O6078" s="289" t="s">
        <v>291</v>
      </c>
      <c r="P6078" s="289" t="str">
        <f>VLOOKUP(CAT_Details[[#This Row],[Delivery Bp Customer Code]],Table6[],2,0)</f>
        <v>DX01-L5</v>
      </c>
    </row>
    <row r="6079" spans="1:16" x14ac:dyDescent="0.25">
      <c r="A6079" s="289" t="s">
        <v>285</v>
      </c>
      <c r="B6079">
        <v>6</v>
      </c>
      <c r="C6079">
        <v>544</v>
      </c>
      <c r="D6079">
        <v>2.0499999999999998</v>
      </c>
      <c r="E6079" s="289" t="s">
        <v>13670</v>
      </c>
      <c r="F6079">
        <v>5015646552</v>
      </c>
      <c r="G6079" s="276">
        <v>45755</v>
      </c>
      <c r="H6079">
        <v>20250401687133</v>
      </c>
      <c r="I6079">
        <v>4.8239999999999998</v>
      </c>
      <c r="J6079" s="289" t="s">
        <v>350</v>
      </c>
      <c r="K6079" s="289" t="s">
        <v>13671</v>
      </c>
      <c r="L6079" s="289" t="s">
        <v>275</v>
      </c>
      <c r="M6079" s="289" t="s">
        <v>13581</v>
      </c>
      <c r="N6079" s="289" t="s">
        <v>430</v>
      </c>
      <c r="O6079" s="289" t="s">
        <v>291</v>
      </c>
      <c r="P6079" s="289" t="str">
        <f>VLOOKUP(CAT_Details[[#This Row],[Delivery Bp Customer Code]],Table6[],2,0)</f>
        <v>DX01-L5</v>
      </c>
    </row>
    <row r="6080" spans="1:16" x14ac:dyDescent="0.25">
      <c r="A6080" s="289" t="s">
        <v>272</v>
      </c>
      <c r="B6080">
        <v>1</v>
      </c>
      <c r="C6080">
        <v>32</v>
      </c>
      <c r="D6080">
        <v>0.2</v>
      </c>
      <c r="E6080" s="289" t="s">
        <v>13672</v>
      </c>
      <c r="F6080">
        <v>5015636989</v>
      </c>
      <c r="G6080" s="276">
        <v>45755</v>
      </c>
      <c r="H6080">
        <v>20250401686945</v>
      </c>
      <c r="I6080">
        <v>0.192</v>
      </c>
      <c r="J6080" s="289" t="s">
        <v>350</v>
      </c>
      <c r="K6080" s="289" t="s">
        <v>13673</v>
      </c>
      <c r="L6080" s="289" t="s">
        <v>275</v>
      </c>
      <c r="M6080" s="289" t="s">
        <v>13520</v>
      </c>
      <c r="N6080" s="289" t="s">
        <v>446</v>
      </c>
      <c r="O6080" s="289" t="s">
        <v>277</v>
      </c>
      <c r="P6080" s="289" t="str">
        <f>VLOOKUP(CAT_Details[[#This Row],[Delivery Bp Customer Code]],Table6[],2,0)</f>
        <v>U2-L5</v>
      </c>
    </row>
    <row r="6081" spans="1:16" x14ac:dyDescent="0.25">
      <c r="A6081" s="289" t="s">
        <v>272</v>
      </c>
      <c r="B6081">
        <v>9</v>
      </c>
      <c r="C6081">
        <v>2250</v>
      </c>
      <c r="D6081">
        <v>2.1</v>
      </c>
      <c r="E6081" s="289" t="s">
        <v>13623</v>
      </c>
      <c r="F6081">
        <v>5015645047</v>
      </c>
      <c r="G6081" s="276">
        <v>45755</v>
      </c>
      <c r="H6081">
        <v>20250331686472</v>
      </c>
      <c r="I6081">
        <v>3.024</v>
      </c>
      <c r="J6081" s="289" t="s">
        <v>324</v>
      </c>
      <c r="K6081" s="289" t="s">
        <v>13674</v>
      </c>
      <c r="L6081" s="289" t="s">
        <v>275</v>
      </c>
      <c r="M6081" s="289" t="s">
        <v>13576</v>
      </c>
      <c r="N6081" s="289" t="s">
        <v>453</v>
      </c>
      <c r="O6081" s="289" t="s">
        <v>277</v>
      </c>
      <c r="P6081" s="289" t="str">
        <f>VLOOKUP(CAT_Details[[#This Row],[Delivery Bp Customer Code]],Table6[],2,0)</f>
        <v>U2-L5</v>
      </c>
    </row>
    <row r="6082" spans="1:16" x14ac:dyDescent="0.25">
      <c r="A6082" s="289" t="s">
        <v>272</v>
      </c>
      <c r="B6082">
        <v>24</v>
      </c>
      <c r="C6082">
        <v>2112</v>
      </c>
      <c r="D6082">
        <v>10.8</v>
      </c>
      <c r="E6082" s="289" t="s">
        <v>13675</v>
      </c>
      <c r="F6082">
        <v>5015646702</v>
      </c>
      <c r="G6082" s="276">
        <v>45755</v>
      </c>
      <c r="H6082">
        <v>20250331685831</v>
      </c>
      <c r="I6082">
        <v>25.92</v>
      </c>
      <c r="J6082" s="289" t="s">
        <v>350</v>
      </c>
      <c r="K6082" s="289" t="s">
        <v>13676</v>
      </c>
      <c r="L6082" s="289" t="s">
        <v>275</v>
      </c>
      <c r="M6082" s="289" t="s">
        <v>13520</v>
      </c>
      <c r="N6082" s="289" t="s">
        <v>462</v>
      </c>
      <c r="O6082" s="289" t="s">
        <v>277</v>
      </c>
      <c r="P6082" s="289" t="str">
        <f>VLOOKUP(CAT_Details[[#This Row],[Delivery Bp Customer Code]],Table6[],2,0)</f>
        <v>U2-L5</v>
      </c>
    </row>
    <row r="6083" spans="1:16" x14ac:dyDescent="0.25">
      <c r="A6083" s="289" t="s">
        <v>272</v>
      </c>
      <c r="B6083">
        <v>6</v>
      </c>
      <c r="C6083">
        <v>300</v>
      </c>
      <c r="D6083">
        <v>3.2</v>
      </c>
      <c r="E6083" s="289" t="s">
        <v>13677</v>
      </c>
      <c r="F6083">
        <v>5015685013</v>
      </c>
      <c r="G6083" s="276">
        <v>45755</v>
      </c>
      <c r="H6083">
        <v>20250402688216</v>
      </c>
      <c r="I6083">
        <v>7.2960000000000003</v>
      </c>
      <c r="J6083" s="289" t="s">
        <v>273</v>
      </c>
      <c r="K6083" s="289" t="s">
        <v>13678</v>
      </c>
      <c r="L6083" s="289" t="s">
        <v>275</v>
      </c>
      <c r="M6083" s="289" t="s">
        <v>13679</v>
      </c>
      <c r="N6083" s="289" t="s">
        <v>1240</v>
      </c>
      <c r="O6083" s="289" t="s">
        <v>277</v>
      </c>
      <c r="P6083" s="289" t="str">
        <f>VLOOKUP(CAT_Details[[#This Row],[Delivery Bp Customer Code]],Table6[],2,0)</f>
        <v>U2-L5</v>
      </c>
    </row>
    <row r="6084" spans="1:16" x14ac:dyDescent="0.25">
      <c r="A6084" s="289" t="s">
        <v>272</v>
      </c>
      <c r="B6084">
        <v>16</v>
      </c>
      <c r="C6084">
        <v>1199.01</v>
      </c>
      <c r="D6084">
        <v>6.4</v>
      </c>
      <c r="E6084" s="289" t="s">
        <v>13680</v>
      </c>
      <c r="F6084">
        <v>5015685096</v>
      </c>
      <c r="G6084" s="276">
        <v>45755</v>
      </c>
      <c r="H6084">
        <v>20250401687396</v>
      </c>
      <c r="I6084">
        <v>19.968</v>
      </c>
      <c r="J6084" s="289" t="s">
        <v>302</v>
      </c>
      <c r="K6084" s="289" t="s">
        <v>13681</v>
      </c>
      <c r="L6084" s="289" t="s">
        <v>275</v>
      </c>
      <c r="M6084" s="289" t="s">
        <v>13457</v>
      </c>
      <c r="N6084" s="289" t="s">
        <v>305</v>
      </c>
      <c r="O6084" s="289" t="s">
        <v>277</v>
      </c>
      <c r="P6084" s="289" t="str">
        <f>VLOOKUP(CAT_Details[[#This Row],[Delivery Bp Customer Code]],Table6[],2,0)</f>
        <v>U2-L5</v>
      </c>
    </row>
    <row r="6085" spans="1:16" x14ac:dyDescent="0.25">
      <c r="A6085" s="289" t="s">
        <v>272</v>
      </c>
      <c r="B6085">
        <v>21</v>
      </c>
      <c r="C6085">
        <v>1050</v>
      </c>
      <c r="D6085">
        <v>11.34</v>
      </c>
      <c r="E6085" s="289" t="s">
        <v>13682</v>
      </c>
      <c r="F6085">
        <v>5015685344</v>
      </c>
      <c r="G6085" s="276">
        <v>45755</v>
      </c>
      <c r="H6085">
        <v>20250402688209</v>
      </c>
      <c r="I6085">
        <v>25.167999999999999</v>
      </c>
      <c r="J6085" s="289" t="s">
        <v>273</v>
      </c>
      <c r="K6085" s="289" t="s">
        <v>13683</v>
      </c>
      <c r="L6085" s="289" t="s">
        <v>275</v>
      </c>
      <c r="M6085" s="289" t="s">
        <v>13684</v>
      </c>
      <c r="N6085" s="289" t="s">
        <v>1240</v>
      </c>
      <c r="O6085" s="289" t="s">
        <v>277</v>
      </c>
      <c r="P6085" s="289" t="str">
        <f>VLOOKUP(CAT_Details[[#This Row],[Delivery Bp Customer Code]],Table6[],2,0)</f>
        <v>U2-L5</v>
      </c>
    </row>
    <row r="6086" spans="1:16" x14ac:dyDescent="0.25">
      <c r="A6086" s="289" t="s">
        <v>4794</v>
      </c>
      <c r="B6086">
        <v>1</v>
      </c>
      <c r="C6086">
        <v>48</v>
      </c>
      <c r="D6086">
        <v>0.2</v>
      </c>
      <c r="E6086" s="289" t="s">
        <v>13685</v>
      </c>
      <c r="F6086">
        <v>5015607259</v>
      </c>
      <c r="G6086" s="276">
        <v>45755</v>
      </c>
      <c r="H6086">
        <v>20250327684080</v>
      </c>
      <c r="I6086">
        <v>0.192</v>
      </c>
      <c r="J6086" s="289" t="s">
        <v>294</v>
      </c>
      <c r="K6086" s="289" t="s">
        <v>13686</v>
      </c>
      <c r="L6086" s="289" t="s">
        <v>275</v>
      </c>
      <c r="M6086" s="289" t="s">
        <v>12783</v>
      </c>
      <c r="N6086" s="289" t="s">
        <v>504</v>
      </c>
      <c r="O6086" s="289" t="s">
        <v>4798</v>
      </c>
      <c r="P6086" s="289" t="str">
        <f>VLOOKUP(CAT_Details[[#This Row],[Delivery Bp Customer Code]],Table6[],2,0)</f>
        <v>MY02</v>
      </c>
    </row>
    <row r="6087" spans="1:16" x14ac:dyDescent="0.25">
      <c r="A6087" s="289" t="s">
        <v>4794</v>
      </c>
      <c r="B6087">
        <v>1</v>
      </c>
      <c r="C6087">
        <v>183</v>
      </c>
      <c r="D6087">
        <v>0.4</v>
      </c>
      <c r="E6087" s="289" t="s">
        <v>13687</v>
      </c>
      <c r="F6087">
        <v>5015636693</v>
      </c>
      <c r="G6087" s="276">
        <v>45755</v>
      </c>
      <c r="H6087">
        <v>20250331686586</v>
      </c>
      <c r="I6087">
        <v>0.82599999999999996</v>
      </c>
      <c r="J6087" s="289" t="s">
        <v>350</v>
      </c>
      <c r="K6087" s="289" t="s">
        <v>13688</v>
      </c>
      <c r="L6087" s="289" t="s">
        <v>275</v>
      </c>
      <c r="M6087" s="289" t="s">
        <v>13593</v>
      </c>
      <c r="N6087" s="289" t="s">
        <v>5251</v>
      </c>
      <c r="O6087" s="289" t="s">
        <v>4798</v>
      </c>
      <c r="P6087" s="289" t="str">
        <f>VLOOKUP(CAT_Details[[#This Row],[Delivery Bp Customer Code]],Table6[],2,0)</f>
        <v>MY02</v>
      </c>
    </row>
    <row r="6088" spans="1:16" x14ac:dyDescent="0.25">
      <c r="A6088" s="289" t="s">
        <v>4794</v>
      </c>
      <c r="B6088">
        <v>2</v>
      </c>
      <c r="C6088">
        <v>540</v>
      </c>
      <c r="D6088">
        <v>0.8</v>
      </c>
      <c r="E6088" s="289" t="s">
        <v>13689</v>
      </c>
      <c r="F6088">
        <v>5015646258</v>
      </c>
      <c r="G6088" s="276">
        <v>45755</v>
      </c>
      <c r="H6088">
        <v>20250401686938</v>
      </c>
      <c r="I6088">
        <v>1.536</v>
      </c>
      <c r="J6088" s="289" t="s">
        <v>350</v>
      </c>
      <c r="K6088" s="289" t="s">
        <v>13690</v>
      </c>
      <c r="L6088" s="289" t="s">
        <v>275</v>
      </c>
      <c r="M6088" s="289" t="s">
        <v>13520</v>
      </c>
      <c r="N6088" s="289" t="s">
        <v>948</v>
      </c>
      <c r="O6088" s="289" t="s">
        <v>4798</v>
      </c>
      <c r="P6088" s="289" t="str">
        <f>VLOOKUP(CAT_Details[[#This Row],[Delivery Bp Customer Code]],Table6[],2,0)</f>
        <v>MY02</v>
      </c>
    </row>
    <row r="6089" spans="1:16" x14ac:dyDescent="0.25">
      <c r="A6089" s="289" t="s">
        <v>4794</v>
      </c>
      <c r="B6089">
        <v>1</v>
      </c>
      <c r="C6089">
        <v>4.33</v>
      </c>
      <c r="D6089">
        <v>0.04</v>
      </c>
      <c r="E6089" s="289" t="s">
        <v>13691</v>
      </c>
      <c r="F6089">
        <v>5015684914</v>
      </c>
      <c r="G6089" s="276">
        <v>45755</v>
      </c>
      <c r="H6089">
        <v>20250403688954</v>
      </c>
      <c r="I6089">
        <v>1.7999999999999999E-2</v>
      </c>
      <c r="J6089" s="289" t="s">
        <v>273</v>
      </c>
      <c r="K6089" s="289" t="s">
        <v>13692</v>
      </c>
      <c r="L6089" s="289" t="s">
        <v>275</v>
      </c>
      <c r="M6089" s="289" t="s">
        <v>13679</v>
      </c>
      <c r="N6089" s="289" t="s">
        <v>519</v>
      </c>
      <c r="O6089" s="289" t="s">
        <v>4798</v>
      </c>
      <c r="P6089" s="289" t="str">
        <f>VLOOKUP(CAT_Details[[#This Row],[Delivery Bp Customer Code]],Table6[],2,0)</f>
        <v>MY02</v>
      </c>
    </row>
    <row r="6090" spans="1:16" x14ac:dyDescent="0.25">
      <c r="A6090" s="289" t="s">
        <v>278</v>
      </c>
      <c r="B6090">
        <v>8</v>
      </c>
      <c r="C6090">
        <v>2560</v>
      </c>
      <c r="D6090">
        <v>3.2</v>
      </c>
      <c r="E6090" s="289" t="s">
        <v>13693</v>
      </c>
      <c r="F6090">
        <v>5015636864</v>
      </c>
      <c r="G6090" s="276">
        <v>45756</v>
      </c>
      <c r="H6090">
        <v>20250401687015</v>
      </c>
      <c r="I6090">
        <v>4.6079999999999997</v>
      </c>
      <c r="J6090" s="289" t="s">
        <v>324</v>
      </c>
      <c r="K6090" s="289" t="s">
        <v>13694</v>
      </c>
      <c r="L6090" s="289" t="s">
        <v>275</v>
      </c>
      <c r="M6090" s="289" t="s">
        <v>13695</v>
      </c>
      <c r="N6090" s="289" t="s">
        <v>336</v>
      </c>
      <c r="O6090" s="289" t="s">
        <v>498</v>
      </c>
      <c r="P6090" s="289" t="str">
        <f>VLOOKUP(CAT_Details[[#This Row],[Delivery Bp Customer Code]],Table6[],2,0)</f>
        <v>DK-BM01</v>
      </c>
    </row>
    <row r="6091" spans="1:16" x14ac:dyDescent="0.25">
      <c r="A6091" s="289" t="s">
        <v>278</v>
      </c>
      <c r="B6091">
        <v>2</v>
      </c>
      <c r="C6091">
        <v>828</v>
      </c>
      <c r="D6091">
        <v>0.8</v>
      </c>
      <c r="E6091" s="289" t="s">
        <v>13696</v>
      </c>
      <c r="F6091">
        <v>5015685309</v>
      </c>
      <c r="G6091" s="276">
        <v>45756</v>
      </c>
      <c r="H6091">
        <v>20250331686470</v>
      </c>
      <c r="I6091">
        <v>1.92</v>
      </c>
      <c r="J6091" s="289" t="s">
        <v>280</v>
      </c>
      <c r="K6091" s="289" t="s">
        <v>13697</v>
      </c>
      <c r="L6091" s="289" t="s">
        <v>275</v>
      </c>
      <c r="M6091" s="289" t="s">
        <v>13698</v>
      </c>
      <c r="N6091" s="289" t="s">
        <v>1399</v>
      </c>
      <c r="O6091" s="289" t="s">
        <v>498</v>
      </c>
      <c r="P6091" s="289" t="str">
        <f>VLOOKUP(CAT_Details[[#This Row],[Delivery Bp Customer Code]],Table6[],2,0)</f>
        <v>DK-BM01</v>
      </c>
    </row>
    <row r="6092" spans="1:16" x14ac:dyDescent="0.25">
      <c r="A6092" s="289" t="s">
        <v>278</v>
      </c>
      <c r="B6092">
        <v>1</v>
      </c>
      <c r="C6092">
        <v>614</v>
      </c>
      <c r="D6092">
        <v>0.4</v>
      </c>
      <c r="E6092" s="289" t="s">
        <v>13699</v>
      </c>
      <c r="F6092">
        <v>5015701789</v>
      </c>
      <c r="G6092" s="276">
        <v>45756</v>
      </c>
      <c r="H6092">
        <v>20250402688097</v>
      </c>
      <c r="I6092">
        <v>0.96</v>
      </c>
      <c r="J6092" s="289" t="s">
        <v>273</v>
      </c>
      <c r="K6092" s="289" t="s">
        <v>13700</v>
      </c>
      <c r="L6092" s="289" t="s">
        <v>275</v>
      </c>
      <c r="M6092" s="289" t="s">
        <v>13701</v>
      </c>
      <c r="N6092" s="289" t="s">
        <v>575</v>
      </c>
      <c r="O6092" s="289" t="s">
        <v>498</v>
      </c>
      <c r="P6092" s="289" t="str">
        <f>VLOOKUP(CAT_Details[[#This Row],[Delivery Bp Customer Code]],Table6[],2,0)</f>
        <v>DK-BM01</v>
      </c>
    </row>
    <row r="6093" spans="1:16" x14ac:dyDescent="0.25">
      <c r="A6093" s="289" t="s">
        <v>75</v>
      </c>
      <c r="B6093">
        <v>1</v>
      </c>
      <c r="C6093">
        <v>80</v>
      </c>
      <c r="D6093">
        <v>0.4</v>
      </c>
      <c r="E6093" s="289" t="s">
        <v>13702</v>
      </c>
      <c r="F6093">
        <v>5015670494</v>
      </c>
      <c r="G6093" s="276">
        <v>45756</v>
      </c>
      <c r="H6093">
        <v>20250328685186</v>
      </c>
      <c r="I6093">
        <v>0.48</v>
      </c>
      <c r="J6093" s="289" t="s">
        <v>287</v>
      </c>
      <c r="K6093" s="289" t="s">
        <v>13703</v>
      </c>
      <c r="L6093" s="289" t="s">
        <v>275</v>
      </c>
      <c r="M6093" s="289" t="s">
        <v>13645</v>
      </c>
      <c r="N6093" s="289" t="s">
        <v>468</v>
      </c>
      <c r="O6093" s="289" t="s">
        <v>2173</v>
      </c>
      <c r="P6093" s="289" t="str">
        <f>VLOOKUP(CAT_Details[[#This Row],[Delivery Bp Customer Code]],Table6[],2,0)</f>
        <v>OYL1</v>
      </c>
    </row>
    <row r="6094" spans="1:16" x14ac:dyDescent="0.25">
      <c r="A6094" s="289" t="s">
        <v>75</v>
      </c>
      <c r="B6094">
        <v>12</v>
      </c>
      <c r="C6094">
        <v>1857.85</v>
      </c>
      <c r="D6094">
        <v>4.43</v>
      </c>
      <c r="E6094" s="289" t="s">
        <v>13704</v>
      </c>
      <c r="F6094">
        <v>5015670682</v>
      </c>
      <c r="G6094" s="276">
        <v>45756</v>
      </c>
      <c r="H6094">
        <v>20250401687490</v>
      </c>
      <c r="I6094">
        <v>7.9320000000000004</v>
      </c>
      <c r="J6094" s="289" t="s">
        <v>280</v>
      </c>
      <c r="K6094" s="289" t="s">
        <v>13705</v>
      </c>
      <c r="L6094" s="289" t="s">
        <v>275</v>
      </c>
      <c r="M6094" s="289" t="s">
        <v>13706</v>
      </c>
      <c r="N6094" s="289" t="s">
        <v>5845</v>
      </c>
      <c r="O6094" s="289" t="s">
        <v>5281</v>
      </c>
      <c r="P6094" s="289" t="str">
        <f>VLOOKUP(CAT_Details[[#This Row],[Delivery Bp Customer Code]],Table6[],2,0)</f>
        <v>DK-LW08</v>
      </c>
    </row>
    <row r="6095" spans="1:16" x14ac:dyDescent="0.25">
      <c r="A6095" s="289" t="s">
        <v>75</v>
      </c>
      <c r="B6095">
        <v>1</v>
      </c>
      <c r="C6095">
        <v>178</v>
      </c>
      <c r="D6095">
        <v>0.2</v>
      </c>
      <c r="E6095" s="289" t="s">
        <v>13707</v>
      </c>
      <c r="F6095">
        <v>5015670724</v>
      </c>
      <c r="G6095" s="276">
        <v>45756</v>
      </c>
      <c r="H6095">
        <v>20250328685200</v>
      </c>
      <c r="I6095">
        <v>0.192</v>
      </c>
      <c r="J6095" s="289" t="s">
        <v>350</v>
      </c>
      <c r="K6095" s="289" t="s">
        <v>13708</v>
      </c>
      <c r="L6095" s="289" t="s">
        <v>275</v>
      </c>
      <c r="M6095" s="289" t="s">
        <v>13534</v>
      </c>
      <c r="N6095" s="289" t="s">
        <v>2656</v>
      </c>
      <c r="O6095" s="289" t="s">
        <v>2173</v>
      </c>
      <c r="P6095" s="289" t="str">
        <f>VLOOKUP(CAT_Details[[#This Row],[Delivery Bp Customer Code]],Table6[],2,0)</f>
        <v>OYL1</v>
      </c>
    </row>
    <row r="6096" spans="1:16" x14ac:dyDescent="0.25">
      <c r="A6096" s="289" t="s">
        <v>75</v>
      </c>
      <c r="B6096">
        <v>4</v>
      </c>
      <c r="C6096">
        <v>1901</v>
      </c>
      <c r="D6096">
        <v>1.6</v>
      </c>
      <c r="E6096" s="289" t="s">
        <v>13707</v>
      </c>
      <c r="F6096">
        <v>5015670726</v>
      </c>
      <c r="G6096" s="276">
        <v>45756</v>
      </c>
      <c r="H6096">
        <v>20250325682054</v>
      </c>
      <c r="I6096">
        <v>2.3039999999999998</v>
      </c>
      <c r="J6096" s="289" t="s">
        <v>350</v>
      </c>
      <c r="K6096" s="289" t="s">
        <v>13709</v>
      </c>
      <c r="L6096" s="289" t="s">
        <v>275</v>
      </c>
      <c r="M6096" s="289" t="s">
        <v>13534</v>
      </c>
      <c r="N6096" s="289" t="s">
        <v>2656</v>
      </c>
      <c r="O6096" s="289" t="s">
        <v>2173</v>
      </c>
      <c r="P6096" s="289" t="str">
        <f>VLOOKUP(CAT_Details[[#This Row],[Delivery Bp Customer Code]],Table6[],2,0)</f>
        <v>OYL1</v>
      </c>
    </row>
    <row r="6097" spans="1:16" x14ac:dyDescent="0.25">
      <c r="A6097" s="289" t="s">
        <v>75</v>
      </c>
      <c r="B6097">
        <v>1</v>
      </c>
      <c r="C6097">
        <v>90</v>
      </c>
      <c r="D6097">
        <v>0.2</v>
      </c>
      <c r="E6097" s="289" t="s">
        <v>13707</v>
      </c>
      <c r="F6097">
        <v>5015670727</v>
      </c>
      <c r="G6097" s="276">
        <v>45756</v>
      </c>
      <c r="H6097">
        <v>20250327684112</v>
      </c>
      <c r="I6097">
        <v>0.192</v>
      </c>
      <c r="J6097" s="289" t="s">
        <v>350</v>
      </c>
      <c r="K6097" s="289" t="s">
        <v>13710</v>
      </c>
      <c r="L6097" s="289" t="s">
        <v>275</v>
      </c>
      <c r="M6097" s="289" t="s">
        <v>13534</v>
      </c>
      <c r="N6097" s="289" t="s">
        <v>2656</v>
      </c>
      <c r="O6097" s="289" t="s">
        <v>2173</v>
      </c>
      <c r="P6097" s="289" t="str">
        <f>VLOOKUP(CAT_Details[[#This Row],[Delivery Bp Customer Code]],Table6[],2,0)</f>
        <v>OYL1</v>
      </c>
    </row>
    <row r="6098" spans="1:16" x14ac:dyDescent="0.25">
      <c r="A6098" s="289" t="s">
        <v>75</v>
      </c>
      <c r="B6098">
        <v>1</v>
      </c>
      <c r="C6098">
        <v>331</v>
      </c>
      <c r="D6098">
        <v>0.4</v>
      </c>
      <c r="E6098" s="289" t="s">
        <v>13711</v>
      </c>
      <c r="F6098">
        <v>5015670883</v>
      </c>
      <c r="G6098" s="276">
        <v>45756</v>
      </c>
      <c r="H6098">
        <v>20250331686214</v>
      </c>
      <c r="I6098">
        <v>0.52800000000000002</v>
      </c>
      <c r="J6098" s="289" t="s">
        <v>350</v>
      </c>
      <c r="K6098" s="289" t="s">
        <v>13712</v>
      </c>
      <c r="L6098" s="289" t="s">
        <v>275</v>
      </c>
      <c r="M6098" s="289" t="s">
        <v>13593</v>
      </c>
      <c r="N6098" s="289" t="s">
        <v>3420</v>
      </c>
      <c r="O6098" s="289" t="s">
        <v>2173</v>
      </c>
      <c r="P6098" s="289" t="str">
        <f>VLOOKUP(CAT_Details[[#This Row],[Delivery Bp Customer Code]],Table6[],2,0)</f>
        <v>OYL1</v>
      </c>
    </row>
    <row r="6099" spans="1:16" x14ac:dyDescent="0.25">
      <c r="A6099" s="289" t="s">
        <v>75</v>
      </c>
      <c r="B6099">
        <v>2</v>
      </c>
      <c r="C6099">
        <v>28.8</v>
      </c>
      <c r="D6099">
        <v>0.14000000000000001</v>
      </c>
      <c r="E6099" s="289" t="s">
        <v>13713</v>
      </c>
      <c r="F6099">
        <v>5015670906</v>
      </c>
      <c r="G6099" s="276">
        <v>45756</v>
      </c>
      <c r="H6099">
        <v>20250402688093</v>
      </c>
      <c r="I6099">
        <v>9.8000000000000004E-2</v>
      </c>
      <c r="J6099" s="289" t="s">
        <v>350</v>
      </c>
      <c r="K6099" s="289" t="s">
        <v>13714</v>
      </c>
      <c r="L6099" s="289" t="s">
        <v>275</v>
      </c>
      <c r="M6099" s="289" t="s">
        <v>13593</v>
      </c>
      <c r="N6099" s="289" t="s">
        <v>2953</v>
      </c>
      <c r="O6099" s="289" t="s">
        <v>2173</v>
      </c>
      <c r="P6099" s="289" t="str">
        <f>VLOOKUP(CAT_Details[[#This Row],[Delivery Bp Customer Code]],Table6[],2,0)</f>
        <v>OYL1</v>
      </c>
    </row>
    <row r="6100" spans="1:16" x14ac:dyDescent="0.25">
      <c r="A6100" s="289" t="s">
        <v>75</v>
      </c>
      <c r="B6100">
        <v>1</v>
      </c>
      <c r="C6100">
        <v>0.4</v>
      </c>
      <c r="D6100">
        <v>0.02</v>
      </c>
      <c r="E6100" s="289" t="s">
        <v>13715</v>
      </c>
      <c r="F6100">
        <v>5015670964</v>
      </c>
      <c r="G6100" s="276">
        <v>45756</v>
      </c>
      <c r="H6100">
        <v>20250401686885</v>
      </c>
      <c r="I6100">
        <v>6.0000000000000001E-3</v>
      </c>
      <c r="J6100" s="289" t="s">
        <v>350</v>
      </c>
      <c r="K6100" s="289" t="s">
        <v>13716</v>
      </c>
      <c r="L6100" s="289" t="s">
        <v>275</v>
      </c>
      <c r="M6100" s="289" t="s">
        <v>13593</v>
      </c>
      <c r="N6100" s="289" t="s">
        <v>13717</v>
      </c>
      <c r="O6100" s="289" t="s">
        <v>2173</v>
      </c>
      <c r="P6100" s="289" t="str">
        <f>VLOOKUP(CAT_Details[[#This Row],[Delivery Bp Customer Code]],Table6[],2,0)</f>
        <v>OYL1</v>
      </c>
    </row>
    <row r="6101" spans="1:16" x14ac:dyDescent="0.25">
      <c r="A6101" s="289" t="s">
        <v>75</v>
      </c>
      <c r="B6101">
        <v>4</v>
      </c>
      <c r="C6101">
        <v>1184</v>
      </c>
      <c r="D6101">
        <v>2</v>
      </c>
      <c r="E6101" s="289" t="s">
        <v>13718</v>
      </c>
      <c r="F6101">
        <v>5015671084</v>
      </c>
      <c r="G6101" s="276">
        <v>45756</v>
      </c>
      <c r="H6101">
        <v>20250402688050</v>
      </c>
      <c r="I6101">
        <v>4.08</v>
      </c>
      <c r="J6101" s="289" t="s">
        <v>350</v>
      </c>
      <c r="K6101" s="289" t="s">
        <v>13719</v>
      </c>
      <c r="L6101" s="289" t="s">
        <v>275</v>
      </c>
      <c r="M6101" s="289" t="s">
        <v>13720</v>
      </c>
      <c r="N6101" s="289" t="s">
        <v>1631</v>
      </c>
      <c r="O6101" s="289" t="s">
        <v>7849</v>
      </c>
      <c r="P6101" s="289" t="str">
        <f>VLOOKUP(CAT_Details[[#This Row],[Delivery Bp Customer Code]],Table6[],2,0)</f>
        <v>MZ03</v>
      </c>
    </row>
    <row r="6102" spans="1:16" x14ac:dyDescent="0.25">
      <c r="A6102" s="289" t="s">
        <v>75</v>
      </c>
      <c r="B6102">
        <v>1</v>
      </c>
      <c r="C6102">
        <v>1.3</v>
      </c>
      <c r="D6102">
        <v>0.02</v>
      </c>
      <c r="E6102" s="289" t="s">
        <v>13721</v>
      </c>
      <c r="F6102">
        <v>5015671092</v>
      </c>
      <c r="G6102" s="276">
        <v>45756</v>
      </c>
      <c r="H6102">
        <v>20250401687359</v>
      </c>
      <c r="I6102">
        <v>5.0000000000000001E-3</v>
      </c>
      <c r="J6102" s="289" t="s">
        <v>350</v>
      </c>
      <c r="K6102" s="289" t="s">
        <v>13722</v>
      </c>
      <c r="L6102" s="289" t="s">
        <v>275</v>
      </c>
      <c r="M6102" s="289" t="s">
        <v>13534</v>
      </c>
      <c r="N6102" s="289" t="s">
        <v>11974</v>
      </c>
      <c r="O6102" s="289" t="s">
        <v>2173</v>
      </c>
      <c r="P6102" s="289" t="str">
        <f>VLOOKUP(CAT_Details[[#This Row],[Delivery Bp Customer Code]],Table6[],2,0)</f>
        <v>OYL1</v>
      </c>
    </row>
    <row r="6103" spans="1:16" x14ac:dyDescent="0.25">
      <c r="A6103" s="289" t="s">
        <v>75</v>
      </c>
      <c r="B6103">
        <v>1</v>
      </c>
      <c r="C6103">
        <v>579</v>
      </c>
      <c r="D6103">
        <v>0.4</v>
      </c>
      <c r="E6103" s="289" t="s">
        <v>13723</v>
      </c>
      <c r="F6103">
        <v>5015685339</v>
      </c>
      <c r="G6103" s="276">
        <v>45756</v>
      </c>
      <c r="H6103">
        <v>20250402688668</v>
      </c>
      <c r="I6103">
        <v>0.96</v>
      </c>
      <c r="J6103" s="289" t="s">
        <v>280</v>
      </c>
      <c r="K6103" s="289" t="s">
        <v>13724</v>
      </c>
      <c r="L6103" s="289" t="s">
        <v>275</v>
      </c>
      <c r="M6103" s="289" t="s">
        <v>13698</v>
      </c>
      <c r="N6103" s="289" t="s">
        <v>1399</v>
      </c>
      <c r="O6103" s="289" t="s">
        <v>2173</v>
      </c>
      <c r="P6103" s="289" t="str">
        <f>VLOOKUP(CAT_Details[[#This Row],[Delivery Bp Customer Code]],Table6[],2,0)</f>
        <v>OYL1</v>
      </c>
    </row>
    <row r="6104" spans="1:16" x14ac:dyDescent="0.25">
      <c r="A6104" s="289" t="s">
        <v>75</v>
      </c>
      <c r="B6104">
        <v>1</v>
      </c>
      <c r="C6104">
        <v>36</v>
      </c>
      <c r="D6104">
        <v>0.4</v>
      </c>
      <c r="E6104" s="289" t="s">
        <v>13725</v>
      </c>
      <c r="F6104">
        <v>5015701543</v>
      </c>
      <c r="G6104" s="276">
        <v>45756</v>
      </c>
      <c r="H6104">
        <v>20250404690469</v>
      </c>
      <c r="I6104">
        <v>0.96</v>
      </c>
      <c r="J6104" s="289" t="s">
        <v>273</v>
      </c>
      <c r="K6104" s="289" t="s">
        <v>13726</v>
      </c>
      <c r="L6104" s="289" t="s">
        <v>275</v>
      </c>
      <c r="M6104" s="289" t="s">
        <v>13701</v>
      </c>
      <c r="N6104" s="289" t="s">
        <v>1003</v>
      </c>
      <c r="O6104" s="289" t="s">
        <v>2173</v>
      </c>
      <c r="P6104" s="289" t="str">
        <f>VLOOKUP(CAT_Details[[#This Row],[Delivery Bp Customer Code]],Table6[],2,0)</f>
        <v>OYL1</v>
      </c>
    </row>
    <row r="6105" spans="1:16" x14ac:dyDescent="0.25">
      <c r="A6105" s="289" t="s">
        <v>3329</v>
      </c>
      <c r="B6105">
        <v>1</v>
      </c>
      <c r="C6105">
        <v>175</v>
      </c>
      <c r="D6105">
        <v>0.4</v>
      </c>
      <c r="E6105" s="289" t="s">
        <v>13727</v>
      </c>
      <c r="F6105">
        <v>5015621997</v>
      </c>
      <c r="G6105" s="276">
        <v>45756</v>
      </c>
      <c r="H6105">
        <v>20250328685403</v>
      </c>
      <c r="I6105">
        <v>1.008</v>
      </c>
      <c r="J6105" s="289" t="s">
        <v>401</v>
      </c>
      <c r="K6105" s="289" t="s">
        <v>13728</v>
      </c>
      <c r="L6105" s="289" t="s">
        <v>275</v>
      </c>
      <c r="M6105" s="289" t="s">
        <v>13488</v>
      </c>
      <c r="N6105" s="289" t="s">
        <v>2533</v>
      </c>
      <c r="O6105" s="289" t="s">
        <v>3332</v>
      </c>
      <c r="P6105" s="289">
        <f>VLOOKUP(CAT_Details[[#This Row],[Delivery Bp Customer Code]],Table6[],2,0)</f>
        <v>3402</v>
      </c>
    </row>
    <row r="6106" spans="1:16" x14ac:dyDescent="0.25">
      <c r="A6106" s="289" t="s">
        <v>3329</v>
      </c>
      <c r="B6106">
        <v>6</v>
      </c>
      <c r="C6106">
        <v>1180</v>
      </c>
      <c r="D6106">
        <v>2.4</v>
      </c>
      <c r="E6106" s="289" t="s">
        <v>13729</v>
      </c>
      <c r="F6106">
        <v>5015622686</v>
      </c>
      <c r="G6106" s="276">
        <v>45756</v>
      </c>
      <c r="H6106">
        <v>20250326683611</v>
      </c>
      <c r="I6106">
        <v>5.1840000000000002</v>
      </c>
      <c r="J6106" s="289" t="s">
        <v>438</v>
      </c>
      <c r="K6106" s="289" t="s">
        <v>13730</v>
      </c>
      <c r="L6106" s="289" t="s">
        <v>275</v>
      </c>
      <c r="M6106" s="289" t="s">
        <v>13731</v>
      </c>
      <c r="N6106" s="289" t="s">
        <v>4090</v>
      </c>
      <c r="O6106" s="289" t="s">
        <v>3332</v>
      </c>
      <c r="P6106" s="289">
        <f>VLOOKUP(CAT_Details[[#This Row],[Delivery Bp Customer Code]],Table6[],2,0)</f>
        <v>3402</v>
      </c>
    </row>
    <row r="6107" spans="1:16" x14ac:dyDescent="0.25">
      <c r="A6107" s="289" t="s">
        <v>3329</v>
      </c>
      <c r="B6107">
        <v>18</v>
      </c>
      <c r="C6107">
        <v>540</v>
      </c>
      <c r="D6107">
        <v>7.2</v>
      </c>
      <c r="E6107" s="289" t="s">
        <v>13732</v>
      </c>
      <c r="F6107">
        <v>5015639654</v>
      </c>
      <c r="G6107" s="276">
        <v>45756</v>
      </c>
      <c r="H6107">
        <v>20250331686033</v>
      </c>
      <c r="I6107">
        <v>17.28</v>
      </c>
      <c r="J6107" s="289" t="s">
        <v>324</v>
      </c>
      <c r="K6107" s="289" t="s">
        <v>13733</v>
      </c>
      <c r="L6107" s="289" t="s">
        <v>275</v>
      </c>
      <c r="M6107" s="289" t="s">
        <v>13734</v>
      </c>
      <c r="N6107" s="289" t="s">
        <v>3571</v>
      </c>
      <c r="O6107" s="289" t="s">
        <v>3332</v>
      </c>
      <c r="P6107" s="289">
        <f>VLOOKUP(CAT_Details[[#This Row],[Delivery Bp Customer Code]],Table6[],2,0)</f>
        <v>3402</v>
      </c>
    </row>
    <row r="6108" spans="1:16" x14ac:dyDescent="0.25">
      <c r="A6108" s="289" t="s">
        <v>3329</v>
      </c>
      <c r="B6108">
        <v>6</v>
      </c>
      <c r="C6108">
        <v>516</v>
      </c>
      <c r="D6108">
        <v>2.4</v>
      </c>
      <c r="E6108" s="289" t="s">
        <v>13735</v>
      </c>
      <c r="F6108">
        <v>5015643706</v>
      </c>
      <c r="G6108" s="276">
        <v>45756</v>
      </c>
      <c r="H6108">
        <v>20250401686954</v>
      </c>
      <c r="I6108">
        <v>3.456</v>
      </c>
      <c r="J6108" s="289" t="s">
        <v>324</v>
      </c>
      <c r="K6108" s="289" t="s">
        <v>13736</v>
      </c>
      <c r="L6108" s="289" t="s">
        <v>275</v>
      </c>
      <c r="M6108" s="289" t="s">
        <v>13576</v>
      </c>
      <c r="N6108" s="289" t="s">
        <v>4634</v>
      </c>
      <c r="O6108" s="289" t="s">
        <v>3332</v>
      </c>
      <c r="P6108" s="289">
        <f>VLOOKUP(CAT_Details[[#This Row],[Delivery Bp Customer Code]],Table6[],2,0)</f>
        <v>3402</v>
      </c>
    </row>
    <row r="6109" spans="1:16" x14ac:dyDescent="0.25">
      <c r="A6109" s="289" t="s">
        <v>3329</v>
      </c>
      <c r="B6109">
        <v>1</v>
      </c>
      <c r="C6109">
        <v>9.9</v>
      </c>
      <c r="D6109">
        <v>0.09</v>
      </c>
      <c r="E6109" s="289" t="s">
        <v>13737</v>
      </c>
      <c r="F6109">
        <v>5015670676</v>
      </c>
      <c r="G6109" s="276">
        <v>45756</v>
      </c>
      <c r="H6109">
        <v>20250328685425</v>
      </c>
      <c r="I6109">
        <v>6.4000000000000001E-2</v>
      </c>
      <c r="J6109" s="289" t="s">
        <v>350</v>
      </c>
      <c r="K6109" s="289" t="s">
        <v>13738</v>
      </c>
      <c r="L6109" s="289" t="s">
        <v>275</v>
      </c>
      <c r="M6109" s="289" t="s">
        <v>13593</v>
      </c>
      <c r="N6109" s="289" t="s">
        <v>2177</v>
      </c>
      <c r="O6109" s="289" t="s">
        <v>3332</v>
      </c>
      <c r="P6109" s="289">
        <f>VLOOKUP(CAT_Details[[#This Row],[Delivery Bp Customer Code]],Table6[],2,0)</f>
        <v>3402</v>
      </c>
    </row>
    <row r="6110" spans="1:16" x14ac:dyDescent="0.25">
      <c r="A6110" s="289" t="s">
        <v>3329</v>
      </c>
      <c r="B6110">
        <v>1</v>
      </c>
      <c r="C6110">
        <v>1</v>
      </c>
      <c r="D6110">
        <v>0.03</v>
      </c>
      <c r="E6110" s="289" t="s">
        <v>13739</v>
      </c>
      <c r="F6110">
        <v>5015670705</v>
      </c>
      <c r="G6110" s="276">
        <v>45756</v>
      </c>
      <c r="H6110">
        <v>20250401686895</v>
      </c>
      <c r="I6110">
        <v>6.0000000000000001E-3</v>
      </c>
      <c r="J6110" s="289" t="s">
        <v>350</v>
      </c>
      <c r="K6110" s="289" t="s">
        <v>13740</v>
      </c>
      <c r="L6110" s="289" t="s">
        <v>275</v>
      </c>
      <c r="M6110" s="289" t="s">
        <v>13593</v>
      </c>
      <c r="N6110" s="289" t="s">
        <v>3656</v>
      </c>
      <c r="O6110" s="289" t="s">
        <v>3332</v>
      </c>
      <c r="P6110" s="289">
        <f>VLOOKUP(CAT_Details[[#This Row],[Delivery Bp Customer Code]],Table6[],2,0)</f>
        <v>3402</v>
      </c>
    </row>
    <row r="6111" spans="1:16" x14ac:dyDescent="0.25">
      <c r="A6111" s="289" t="s">
        <v>3329</v>
      </c>
      <c r="B6111">
        <v>2</v>
      </c>
      <c r="C6111">
        <v>141.18</v>
      </c>
      <c r="D6111">
        <v>0.4</v>
      </c>
      <c r="E6111" s="289" t="s">
        <v>13741</v>
      </c>
      <c r="F6111">
        <v>5015670743</v>
      </c>
      <c r="G6111" s="276">
        <v>45756</v>
      </c>
      <c r="H6111">
        <v>20250401686995</v>
      </c>
      <c r="I6111">
        <v>0.76800000000000002</v>
      </c>
      <c r="J6111" s="289" t="s">
        <v>350</v>
      </c>
      <c r="K6111" s="289" t="s">
        <v>13742</v>
      </c>
      <c r="L6111" s="289" t="s">
        <v>275</v>
      </c>
      <c r="M6111" s="289" t="s">
        <v>13593</v>
      </c>
      <c r="N6111" s="289" t="s">
        <v>743</v>
      </c>
      <c r="O6111" s="289" t="s">
        <v>3332</v>
      </c>
      <c r="P6111" s="289">
        <f>VLOOKUP(CAT_Details[[#This Row],[Delivery Bp Customer Code]],Table6[],2,0)</f>
        <v>3402</v>
      </c>
    </row>
    <row r="6112" spans="1:16" x14ac:dyDescent="0.25">
      <c r="A6112" s="289" t="s">
        <v>3329</v>
      </c>
      <c r="B6112">
        <v>13</v>
      </c>
      <c r="C6112">
        <v>1875.68</v>
      </c>
      <c r="D6112">
        <v>5.6</v>
      </c>
      <c r="E6112" s="289" t="s">
        <v>13743</v>
      </c>
      <c r="F6112">
        <v>5015670980</v>
      </c>
      <c r="G6112" s="276">
        <v>45756</v>
      </c>
      <c r="H6112">
        <v>20250402688344</v>
      </c>
      <c r="I6112">
        <v>11.98</v>
      </c>
      <c r="J6112" s="289" t="s">
        <v>350</v>
      </c>
      <c r="K6112" s="289" t="s">
        <v>13744</v>
      </c>
      <c r="L6112" s="289" t="s">
        <v>275</v>
      </c>
      <c r="M6112" s="289" t="s">
        <v>13534</v>
      </c>
      <c r="N6112" s="289" t="s">
        <v>625</v>
      </c>
      <c r="O6112" s="289" t="s">
        <v>3332</v>
      </c>
      <c r="P6112" s="289">
        <f>VLOOKUP(CAT_Details[[#This Row],[Delivery Bp Customer Code]],Table6[],2,0)</f>
        <v>3402</v>
      </c>
    </row>
    <row r="6113" spans="1:16" x14ac:dyDescent="0.25">
      <c r="A6113" s="289" t="s">
        <v>3329</v>
      </c>
      <c r="B6113">
        <v>2</v>
      </c>
      <c r="C6113">
        <v>128</v>
      </c>
      <c r="D6113">
        <v>0.8</v>
      </c>
      <c r="E6113" s="289" t="s">
        <v>13745</v>
      </c>
      <c r="F6113">
        <v>5015671102</v>
      </c>
      <c r="G6113" s="276">
        <v>45756</v>
      </c>
      <c r="H6113">
        <v>20250401686927</v>
      </c>
      <c r="I6113">
        <v>1.9390000000000001</v>
      </c>
      <c r="J6113" s="289" t="s">
        <v>350</v>
      </c>
      <c r="K6113" s="289" t="s">
        <v>13746</v>
      </c>
      <c r="L6113" s="289" t="s">
        <v>275</v>
      </c>
      <c r="M6113" s="289" t="s">
        <v>13534</v>
      </c>
      <c r="N6113" s="289" t="s">
        <v>690</v>
      </c>
      <c r="O6113" s="289" t="s">
        <v>3332</v>
      </c>
      <c r="P6113" s="289">
        <f>VLOOKUP(CAT_Details[[#This Row],[Delivery Bp Customer Code]],Table6[],2,0)</f>
        <v>3402</v>
      </c>
    </row>
    <row r="6114" spans="1:16" x14ac:dyDescent="0.25">
      <c r="A6114" s="289" t="s">
        <v>76</v>
      </c>
      <c r="B6114">
        <v>2</v>
      </c>
      <c r="C6114">
        <v>300</v>
      </c>
      <c r="D6114">
        <v>0.8</v>
      </c>
      <c r="E6114" s="289" t="s">
        <v>13747</v>
      </c>
      <c r="F6114">
        <v>5015636709</v>
      </c>
      <c r="G6114" s="276">
        <v>45756</v>
      </c>
      <c r="H6114">
        <v>20250331686432</v>
      </c>
      <c r="I6114">
        <v>1.3440000000000001</v>
      </c>
      <c r="J6114" s="289" t="s">
        <v>324</v>
      </c>
      <c r="K6114" s="289" t="s">
        <v>13748</v>
      </c>
      <c r="L6114" s="289" t="s">
        <v>275</v>
      </c>
      <c r="M6114" s="289" t="s">
        <v>13588</v>
      </c>
      <c r="N6114" s="289" t="s">
        <v>531</v>
      </c>
      <c r="O6114" s="289" t="s">
        <v>748</v>
      </c>
      <c r="P6114" s="289" t="str">
        <f>VLOOKUP(CAT_Details[[#This Row],[Delivery Bp Customer Code]],Table6[],2,0)</f>
        <v>No Loc</v>
      </c>
    </row>
    <row r="6115" spans="1:16" x14ac:dyDescent="0.25">
      <c r="A6115" s="289" t="s">
        <v>285</v>
      </c>
      <c r="B6115">
        <v>5</v>
      </c>
      <c r="C6115">
        <v>2252</v>
      </c>
      <c r="D6115">
        <v>2</v>
      </c>
      <c r="E6115" s="289" t="s">
        <v>13749</v>
      </c>
      <c r="F6115">
        <v>5015607580</v>
      </c>
      <c r="G6115" s="276">
        <v>45756</v>
      </c>
      <c r="H6115">
        <v>20250328685241</v>
      </c>
      <c r="I6115">
        <v>6.24</v>
      </c>
      <c r="J6115" s="289" t="s">
        <v>383</v>
      </c>
      <c r="K6115" s="289" t="s">
        <v>13750</v>
      </c>
      <c r="L6115" s="289" t="s">
        <v>275</v>
      </c>
      <c r="M6115" s="289" t="s">
        <v>13751</v>
      </c>
      <c r="N6115" s="289" t="s">
        <v>667</v>
      </c>
      <c r="O6115" s="289" t="s">
        <v>291</v>
      </c>
      <c r="P6115" s="289" t="str">
        <f>VLOOKUP(CAT_Details[[#This Row],[Delivery Bp Customer Code]],Table6[],2,0)</f>
        <v>DX01-L5</v>
      </c>
    </row>
    <row r="6116" spans="1:16" x14ac:dyDescent="0.25">
      <c r="A6116" s="289" t="s">
        <v>285</v>
      </c>
      <c r="B6116">
        <v>4</v>
      </c>
      <c r="C6116">
        <v>378</v>
      </c>
      <c r="D6116">
        <v>1.2</v>
      </c>
      <c r="E6116" s="289" t="s">
        <v>13752</v>
      </c>
      <c r="F6116">
        <v>5015622797</v>
      </c>
      <c r="G6116" s="276">
        <v>45756</v>
      </c>
      <c r="H6116">
        <v>20250327684093</v>
      </c>
      <c r="I6116">
        <v>2.0640000000000001</v>
      </c>
      <c r="J6116" s="289" t="s">
        <v>294</v>
      </c>
      <c r="K6116" s="289" t="s">
        <v>13753</v>
      </c>
      <c r="L6116" s="289" t="s">
        <v>275</v>
      </c>
      <c r="M6116" s="289" t="s">
        <v>13125</v>
      </c>
      <c r="N6116" s="289" t="s">
        <v>504</v>
      </c>
      <c r="O6116" s="289" t="s">
        <v>291</v>
      </c>
      <c r="P6116" s="289" t="str">
        <f>VLOOKUP(CAT_Details[[#This Row],[Delivery Bp Customer Code]],Table6[],2,0)</f>
        <v>DX01-L5</v>
      </c>
    </row>
    <row r="6117" spans="1:16" x14ac:dyDescent="0.25">
      <c r="A6117" s="289" t="s">
        <v>285</v>
      </c>
      <c r="B6117">
        <v>17</v>
      </c>
      <c r="C6117">
        <v>1530</v>
      </c>
      <c r="D6117">
        <v>6.8</v>
      </c>
      <c r="E6117" s="289" t="s">
        <v>13754</v>
      </c>
      <c r="F6117">
        <v>5015636953</v>
      </c>
      <c r="G6117" s="276">
        <v>45756</v>
      </c>
      <c r="H6117">
        <v>20250331686594</v>
      </c>
      <c r="I6117">
        <v>16.32</v>
      </c>
      <c r="J6117" s="289" t="s">
        <v>345</v>
      </c>
      <c r="K6117" s="289" t="s">
        <v>13755</v>
      </c>
      <c r="L6117" s="289" t="s">
        <v>275</v>
      </c>
      <c r="M6117" s="289" t="s">
        <v>13756</v>
      </c>
      <c r="N6117" s="289" t="s">
        <v>512</v>
      </c>
      <c r="O6117" s="289" t="s">
        <v>291</v>
      </c>
      <c r="P6117" s="289" t="str">
        <f>VLOOKUP(CAT_Details[[#This Row],[Delivery Bp Customer Code]],Table6[],2,0)</f>
        <v>DX01-L5</v>
      </c>
    </row>
    <row r="6118" spans="1:16" x14ac:dyDescent="0.25">
      <c r="A6118" s="289" t="s">
        <v>285</v>
      </c>
      <c r="B6118">
        <v>6</v>
      </c>
      <c r="C6118">
        <v>5750</v>
      </c>
      <c r="D6118">
        <v>2.4</v>
      </c>
      <c r="E6118" s="289" t="s">
        <v>13757</v>
      </c>
      <c r="F6118">
        <v>5015642647</v>
      </c>
      <c r="G6118" s="276">
        <v>45756</v>
      </c>
      <c r="H6118">
        <v>20250331686642</v>
      </c>
      <c r="I6118">
        <v>3.456</v>
      </c>
      <c r="J6118" s="289" t="s">
        <v>324</v>
      </c>
      <c r="K6118" s="289" t="s">
        <v>13758</v>
      </c>
      <c r="L6118" s="289" t="s">
        <v>275</v>
      </c>
      <c r="M6118" s="289" t="s">
        <v>13759</v>
      </c>
      <c r="N6118" s="289" t="s">
        <v>333</v>
      </c>
      <c r="O6118" s="289" t="s">
        <v>291</v>
      </c>
      <c r="P6118" s="289" t="str">
        <f>VLOOKUP(CAT_Details[[#This Row],[Delivery Bp Customer Code]],Table6[],2,0)</f>
        <v>DX01-L5</v>
      </c>
    </row>
    <row r="6119" spans="1:16" x14ac:dyDescent="0.25">
      <c r="A6119" s="289" t="s">
        <v>285</v>
      </c>
      <c r="B6119">
        <v>1</v>
      </c>
      <c r="C6119">
        <v>111</v>
      </c>
      <c r="D6119">
        <v>0.4</v>
      </c>
      <c r="E6119" s="289" t="s">
        <v>13760</v>
      </c>
      <c r="F6119">
        <v>5015644746</v>
      </c>
      <c r="G6119" s="276">
        <v>45756</v>
      </c>
      <c r="H6119">
        <v>20250401687296</v>
      </c>
      <c r="I6119">
        <v>0.96</v>
      </c>
      <c r="J6119" s="289" t="s">
        <v>345</v>
      </c>
      <c r="K6119" s="289" t="s">
        <v>13761</v>
      </c>
      <c r="L6119" s="289" t="s">
        <v>275</v>
      </c>
      <c r="M6119" s="289" t="s">
        <v>13756</v>
      </c>
      <c r="N6119" s="289" t="s">
        <v>371</v>
      </c>
      <c r="O6119" s="289" t="s">
        <v>291</v>
      </c>
      <c r="P6119" s="289" t="str">
        <f>VLOOKUP(CAT_Details[[#This Row],[Delivery Bp Customer Code]],Table6[],2,0)</f>
        <v>DX01-L5</v>
      </c>
    </row>
    <row r="6120" spans="1:16" x14ac:dyDescent="0.25">
      <c r="A6120" s="289" t="s">
        <v>285</v>
      </c>
      <c r="B6120">
        <v>1</v>
      </c>
      <c r="C6120">
        <v>72</v>
      </c>
      <c r="D6120">
        <v>0.4</v>
      </c>
      <c r="E6120" s="289" t="s">
        <v>13760</v>
      </c>
      <c r="F6120">
        <v>5015644747</v>
      </c>
      <c r="G6120" s="276">
        <v>45756</v>
      </c>
      <c r="H6120">
        <v>20250401687286</v>
      </c>
      <c r="I6120">
        <v>0.67200000000000004</v>
      </c>
      <c r="J6120" s="289" t="s">
        <v>345</v>
      </c>
      <c r="K6120" s="289" t="s">
        <v>13762</v>
      </c>
      <c r="L6120" s="289" t="s">
        <v>275</v>
      </c>
      <c r="M6120" s="289" t="s">
        <v>13756</v>
      </c>
      <c r="N6120" s="289" t="s">
        <v>371</v>
      </c>
      <c r="O6120" s="289" t="s">
        <v>291</v>
      </c>
      <c r="P6120" s="289" t="str">
        <f>VLOOKUP(CAT_Details[[#This Row],[Delivery Bp Customer Code]],Table6[],2,0)</f>
        <v>DX01-L5</v>
      </c>
    </row>
    <row r="6121" spans="1:16" x14ac:dyDescent="0.25">
      <c r="A6121" s="289" t="s">
        <v>285</v>
      </c>
      <c r="B6121">
        <v>2</v>
      </c>
      <c r="C6121">
        <v>80</v>
      </c>
      <c r="D6121">
        <v>0.4</v>
      </c>
      <c r="E6121" s="289" t="s">
        <v>13763</v>
      </c>
      <c r="F6121">
        <v>5015670612</v>
      </c>
      <c r="G6121" s="276">
        <v>45756</v>
      </c>
      <c r="H6121">
        <v>20250402688009</v>
      </c>
      <c r="I6121">
        <v>0.57599999999999996</v>
      </c>
      <c r="J6121" s="289" t="s">
        <v>350</v>
      </c>
      <c r="K6121" s="289" t="s">
        <v>13764</v>
      </c>
      <c r="L6121" s="289" t="s">
        <v>275</v>
      </c>
      <c r="M6121" s="289" t="s">
        <v>13593</v>
      </c>
      <c r="N6121" s="289" t="s">
        <v>407</v>
      </c>
      <c r="O6121" s="289" t="s">
        <v>291</v>
      </c>
      <c r="P6121" s="289" t="str">
        <f>VLOOKUP(CAT_Details[[#This Row],[Delivery Bp Customer Code]],Table6[],2,0)</f>
        <v>DX01-L5</v>
      </c>
    </row>
    <row r="6122" spans="1:16" x14ac:dyDescent="0.25">
      <c r="A6122" s="289" t="s">
        <v>285</v>
      </c>
      <c r="B6122">
        <v>2</v>
      </c>
      <c r="C6122">
        <v>31</v>
      </c>
      <c r="D6122">
        <v>0.06</v>
      </c>
      <c r="E6122" s="289" t="s">
        <v>13765</v>
      </c>
      <c r="F6122">
        <v>5015670617</v>
      </c>
      <c r="G6122" s="276">
        <v>45756</v>
      </c>
      <c r="H6122">
        <v>20250402687988</v>
      </c>
      <c r="I6122">
        <v>2.4E-2</v>
      </c>
      <c r="J6122" s="289" t="s">
        <v>350</v>
      </c>
      <c r="K6122" s="289" t="s">
        <v>13766</v>
      </c>
      <c r="L6122" s="289" t="s">
        <v>275</v>
      </c>
      <c r="M6122" s="289" t="s">
        <v>13593</v>
      </c>
      <c r="N6122" s="289" t="s">
        <v>360</v>
      </c>
      <c r="O6122" s="289" t="s">
        <v>291</v>
      </c>
      <c r="P6122" s="289" t="str">
        <f>VLOOKUP(CAT_Details[[#This Row],[Delivery Bp Customer Code]],Table6[],2,0)</f>
        <v>DX01-L5</v>
      </c>
    </row>
    <row r="6123" spans="1:16" x14ac:dyDescent="0.25">
      <c r="A6123" s="289" t="s">
        <v>285</v>
      </c>
      <c r="B6123">
        <v>36</v>
      </c>
      <c r="C6123">
        <v>2240</v>
      </c>
      <c r="D6123">
        <v>7.2</v>
      </c>
      <c r="E6123" s="289" t="s">
        <v>13767</v>
      </c>
      <c r="F6123">
        <v>5015670625</v>
      </c>
      <c r="G6123" s="276">
        <v>45756</v>
      </c>
      <c r="H6123">
        <v>20250401687525</v>
      </c>
      <c r="I6123">
        <v>15.552</v>
      </c>
      <c r="J6123" s="289" t="s">
        <v>350</v>
      </c>
      <c r="K6123" s="289" t="s">
        <v>13768</v>
      </c>
      <c r="L6123" s="289" t="s">
        <v>275</v>
      </c>
      <c r="M6123" s="289" t="s">
        <v>13593</v>
      </c>
      <c r="N6123" s="289" t="s">
        <v>12700</v>
      </c>
      <c r="O6123" s="289" t="s">
        <v>291</v>
      </c>
      <c r="P6123" s="289" t="str">
        <f>VLOOKUP(CAT_Details[[#This Row],[Delivery Bp Customer Code]],Table6[],2,0)</f>
        <v>DX01-L5</v>
      </c>
    </row>
    <row r="6124" spans="1:16" x14ac:dyDescent="0.25">
      <c r="A6124" s="289" t="s">
        <v>285</v>
      </c>
      <c r="B6124">
        <v>1</v>
      </c>
      <c r="C6124">
        <v>95</v>
      </c>
      <c r="D6124">
        <v>0.4</v>
      </c>
      <c r="E6124" s="289" t="s">
        <v>13769</v>
      </c>
      <c r="F6124">
        <v>5015670922</v>
      </c>
      <c r="G6124" s="276">
        <v>45756</v>
      </c>
      <c r="H6124">
        <v>20250402688019</v>
      </c>
      <c r="I6124">
        <v>0.96</v>
      </c>
      <c r="J6124" s="289" t="s">
        <v>350</v>
      </c>
      <c r="K6124" s="289" t="s">
        <v>13770</v>
      </c>
      <c r="L6124" s="289" t="s">
        <v>275</v>
      </c>
      <c r="M6124" s="289" t="s">
        <v>13593</v>
      </c>
      <c r="N6124" s="289" t="s">
        <v>353</v>
      </c>
      <c r="O6124" s="289" t="s">
        <v>291</v>
      </c>
      <c r="P6124" s="289" t="str">
        <f>VLOOKUP(CAT_Details[[#This Row],[Delivery Bp Customer Code]],Table6[],2,0)</f>
        <v>DX01-L5</v>
      </c>
    </row>
    <row r="6125" spans="1:16" x14ac:dyDescent="0.25">
      <c r="A6125" s="289" t="s">
        <v>285</v>
      </c>
      <c r="B6125">
        <v>6</v>
      </c>
      <c r="C6125">
        <v>570</v>
      </c>
      <c r="D6125">
        <v>2.4</v>
      </c>
      <c r="E6125" s="289" t="s">
        <v>13769</v>
      </c>
      <c r="F6125">
        <v>5015670928</v>
      </c>
      <c r="G6125" s="276">
        <v>45756</v>
      </c>
      <c r="H6125">
        <v>20250402688016</v>
      </c>
      <c r="I6125">
        <v>5.76</v>
      </c>
      <c r="J6125" s="289" t="s">
        <v>350</v>
      </c>
      <c r="K6125" s="289" t="s">
        <v>13771</v>
      </c>
      <c r="L6125" s="289" t="s">
        <v>275</v>
      </c>
      <c r="M6125" s="289" t="s">
        <v>13593</v>
      </c>
      <c r="N6125" s="289" t="s">
        <v>353</v>
      </c>
      <c r="O6125" s="289" t="s">
        <v>291</v>
      </c>
      <c r="P6125" s="289" t="str">
        <f>VLOOKUP(CAT_Details[[#This Row],[Delivery Bp Customer Code]],Table6[],2,0)</f>
        <v>DX01-L5</v>
      </c>
    </row>
    <row r="6126" spans="1:16" x14ac:dyDescent="0.25">
      <c r="A6126" s="289" t="s">
        <v>285</v>
      </c>
      <c r="B6126">
        <v>23</v>
      </c>
      <c r="C6126">
        <v>4370</v>
      </c>
      <c r="D6126">
        <v>11.52</v>
      </c>
      <c r="E6126" s="289" t="s">
        <v>13772</v>
      </c>
      <c r="F6126">
        <v>5015670963</v>
      </c>
      <c r="G6126" s="276">
        <v>45756</v>
      </c>
      <c r="H6126">
        <v>20250402688044</v>
      </c>
      <c r="I6126">
        <v>27.628</v>
      </c>
      <c r="J6126" s="289" t="s">
        <v>350</v>
      </c>
      <c r="K6126" s="289" t="s">
        <v>13773</v>
      </c>
      <c r="L6126" s="289" t="s">
        <v>275</v>
      </c>
      <c r="M6126" s="289" t="s">
        <v>13601</v>
      </c>
      <c r="N6126" s="289" t="s">
        <v>818</v>
      </c>
      <c r="O6126" s="289" t="s">
        <v>291</v>
      </c>
      <c r="P6126" s="289" t="str">
        <f>VLOOKUP(CAT_Details[[#This Row],[Delivery Bp Customer Code]],Table6[],2,0)</f>
        <v>DX01-L5</v>
      </c>
    </row>
    <row r="6127" spans="1:16" x14ac:dyDescent="0.25">
      <c r="A6127" s="289" t="s">
        <v>285</v>
      </c>
      <c r="B6127">
        <v>1</v>
      </c>
      <c r="C6127">
        <v>184</v>
      </c>
      <c r="D6127">
        <v>0.21</v>
      </c>
      <c r="E6127" s="289" t="s">
        <v>13774</v>
      </c>
      <c r="F6127">
        <v>5015671077</v>
      </c>
      <c r="G6127" s="276">
        <v>45756</v>
      </c>
      <c r="H6127">
        <v>20250401687480</v>
      </c>
      <c r="I6127">
        <v>0.186</v>
      </c>
      <c r="J6127" s="289" t="s">
        <v>350</v>
      </c>
      <c r="K6127" s="289" t="s">
        <v>13775</v>
      </c>
      <c r="L6127" s="289" t="s">
        <v>275</v>
      </c>
      <c r="M6127" s="289" t="s">
        <v>13593</v>
      </c>
      <c r="N6127" s="289" t="s">
        <v>685</v>
      </c>
      <c r="O6127" s="289" t="s">
        <v>291</v>
      </c>
      <c r="P6127" s="289" t="str">
        <f>VLOOKUP(CAT_Details[[#This Row],[Delivery Bp Customer Code]],Table6[],2,0)</f>
        <v>DX01-L5</v>
      </c>
    </row>
    <row r="6128" spans="1:16" x14ac:dyDescent="0.25">
      <c r="A6128" s="289" t="s">
        <v>285</v>
      </c>
      <c r="B6128">
        <v>1</v>
      </c>
      <c r="C6128">
        <v>414</v>
      </c>
      <c r="D6128">
        <v>0.5</v>
      </c>
      <c r="E6128" s="289" t="s">
        <v>13718</v>
      </c>
      <c r="F6128">
        <v>5015671085</v>
      </c>
      <c r="G6128" s="276">
        <v>45756</v>
      </c>
      <c r="H6128">
        <v>20250402688035</v>
      </c>
      <c r="I6128">
        <v>1.2</v>
      </c>
      <c r="J6128" s="289" t="s">
        <v>350</v>
      </c>
      <c r="K6128" s="289" t="s">
        <v>13776</v>
      </c>
      <c r="L6128" s="289" t="s">
        <v>275</v>
      </c>
      <c r="M6128" s="289" t="s">
        <v>13777</v>
      </c>
      <c r="N6128" s="289" t="s">
        <v>1631</v>
      </c>
      <c r="O6128" s="289" t="s">
        <v>291</v>
      </c>
      <c r="P6128" s="289" t="str">
        <f>VLOOKUP(CAT_Details[[#This Row],[Delivery Bp Customer Code]],Table6[],2,0)</f>
        <v>DX01-L5</v>
      </c>
    </row>
    <row r="6129" spans="1:16" x14ac:dyDescent="0.25">
      <c r="A6129" s="289" t="s">
        <v>285</v>
      </c>
      <c r="B6129">
        <v>15</v>
      </c>
      <c r="C6129">
        <v>1155</v>
      </c>
      <c r="D6129">
        <v>6</v>
      </c>
      <c r="E6129" s="289" t="s">
        <v>13745</v>
      </c>
      <c r="F6129">
        <v>5015671103</v>
      </c>
      <c r="G6129" s="276">
        <v>45756</v>
      </c>
      <c r="H6129">
        <v>20250401686865</v>
      </c>
      <c r="I6129">
        <v>14.544</v>
      </c>
      <c r="J6129" s="289" t="s">
        <v>350</v>
      </c>
      <c r="K6129" s="289" t="s">
        <v>13778</v>
      </c>
      <c r="L6129" s="289" t="s">
        <v>275</v>
      </c>
      <c r="M6129" s="289" t="s">
        <v>13534</v>
      </c>
      <c r="N6129" s="289" t="s">
        <v>690</v>
      </c>
      <c r="O6129" s="289" t="s">
        <v>291</v>
      </c>
      <c r="P6129" s="289" t="str">
        <f>VLOOKUP(CAT_Details[[#This Row],[Delivery Bp Customer Code]],Table6[],2,0)</f>
        <v>DX01-L5</v>
      </c>
    </row>
    <row r="6130" spans="1:16" x14ac:dyDescent="0.25">
      <c r="A6130" s="289" t="s">
        <v>285</v>
      </c>
      <c r="B6130">
        <v>23</v>
      </c>
      <c r="C6130">
        <v>3862</v>
      </c>
      <c r="D6130">
        <v>10.68</v>
      </c>
      <c r="E6130" s="289" t="s">
        <v>13779</v>
      </c>
      <c r="F6130">
        <v>5015671129</v>
      </c>
      <c r="G6130" s="276">
        <v>45756</v>
      </c>
      <c r="H6130">
        <v>20250401687083</v>
      </c>
      <c r="I6130">
        <v>22.99</v>
      </c>
      <c r="J6130" s="289" t="s">
        <v>350</v>
      </c>
      <c r="K6130" s="289" t="s">
        <v>13780</v>
      </c>
      <c r="L6130" s="289" t="s">
        <v>275</v>
      </c>
      <c r="M6130" s="289" t="s">
        <v>13781</v>
      </c>
      <c r="N6130" s="289" t="s">
        <v>357</v>
      </c>
      <c r="O6130" s="289" t="s">
        <v>291</v>
      </c>
      <c r="P6130" s="289" t="str">
        <f>VLOOKUP(CAT_Details[[#This Row],[Delivery Bp Customer Code]],Table6[],2,0)</f>
        <v>DX01-L5</v>
      </c>
    </row>
    <row r="6131" spans="1:16" x14ac:dyDescent="0.25">
      <c r="A6131" s="289" t="s">
        <v>285</v>
      </c>
      <c r="B6131">
        <v>23</v>
      </c>
      <c r="C6131">
        <v>3862</v>
      </c>
      <c r="D6131">
        <v>10.68</v>
      </c>
      <c r="E6131" s="289" t="s">
        <v>13779</v>
      </c>
      <c r="F6131">
        <v>5015685412</v>
      </c>
      <c r="G6131" s="276">
        <v>45756</v>
      </c>
      <c r="H6131">
        <v>20250401687083</v>
      </c>
      <c r="I6131">
        <v>22.99</v>
      </c>
      <c r="J6131" s="289" t="s">
        <v>350</v>
      </c>
      <c r="K6131" s="289" t="s">
        <v>13782</v>
      </c>
      <c r="L6131" s="289" t="s">
        <v>275</v>
      </c>
      <c r="M6131" s="289"/>
      <c r="N6131" s="289" t="s">
        <v>357</v>
      </c>
      <c r="O6131" s="289" t="s">
        <v>291</v>
      </c>
      <c r="P6131" s="289" t="str">
        <f>VLOOKUP(CAT_Details[[#This Row],[Delivery Bp Customer Code]],Table6[],2,0)</f>
        <v>DX01-L5</v>
      </c>
    </row>
    <row r="6132" spans="1:16" x14ac:dyDescent="0.25">
      <c r="A6132" s="289" t="s">
        <v>285</v>
      </c>
      <c r="B6132">
        <v>1</v>
      </c>
      <c r="C6132">
        <v>1.19</v>
      </c>
      <c r="D6132">
        <v>0.02</v>
      </c>
      <c r="E6132" s="289" t="s">
        <v>13783</v>
      </c>
      <c r="F6132">
        <v>5015701159</v>
      </c>
      <c r="G6132" s="276">
        <v>45756</v>
      </c>
      <c r="H6132">
        <v>20250404690020</v>
      </c>
      <c r="I6132">
        <v>8.9999999999999993E-3</v>
      </c>
      <c r="J6132" s="289" t="s">
        <v>273</v>
      </c>
      <c r="K6132" s="289" t="s">
        <v>13784</v>
      </c>
      <c r="L6132" s="289" t="s">
        <v>275</v>
      </c>
      <c r="M6132" s="289" t="s">
        <v>13701</v>
      </c>
      <c r="N6132" s="289" t="s">
        <v>519</v>
      </c>
      <c r="O6132" s="289" t="s">
        <v>291</v>
      </c>
      <c r="P6132" s="289" t="str">
        <f>VLOOKUP(CAT_Details[[#This Row],[Delivery Bp Customer Code]],Table6[],2,0)</f>
        <v>DX01-L5</v>
      </c>
    </row>
    <row r="6133" spans="1:16" x14ac:dyDescent="0.25">
      <c r="A6133" s="289" t="s">
        <v>285</v>
      </c>
      <c r="B6133">
        <v>2</v>
      </c>
      <c r="C6133">
        <v>207.35</v>
      </c>
      <c r="D6133">
        <v>0.52</v>
      </c>
      <c r="E6133" s="289" t="s">
        <v>13783</v>
      </c>
      <c r="F6133">
        <v>5015701160</v>
      </c>
      <c r="G6133" s="276">
        <v>45756</v>
      </c>
      <c r="H6133">
        <v>20250404690001</v>
      </c>
      <c r="I6133">
        <v>1.048</v>
      </c>
      <c r="J6133" s="289" t="s">
        <v>273</v>
      </c>
      <c r="K6133" s="289" t="s">
        <v>13785</v>
      </c>
      <c r="L6133" s="289" t="s">
        <v>275</v>
      </c>
      <c r="M6133" s="289" t="s">
        <v>13786</v>
      </c>
      <c r="N6133" s="289" t="s">
        <v>519</v>
      </c>
      <c r="O6133" s="289" t="s">
        <v>291</v>
      </c>
      <c r="P6133" s="289" t="str">
        <f>VLOOKUP(CAT_Details[[#This Row],[Delivery Bp Customer Code]],Table6[],2,0)</f>
        <v>DX01-L5</v>
      </c>
    </row>
    <row r="6134" spans="1:16" x14ac:dyDescent="0.25">
      <c r="A6134" s="289" t="s">
        <v>521</v>
      </c>
      <c r="B6134">
        <v>1</v>
      </c>
      <c r="C6134">
        <v>341</v>
      </c>
      <c r="D6134">
        <v>0.4</v>
      </c>
      <c r="E6134" s="289" t="s">
        <v>13787</v>
      </c>
      <c r="F6134">
        <v>5015642197</v>
      </c>
      <c r="G6134" s="276">
        <v>45756</v>
      </c>
      <c r="H6134">
        <v>20250401686914</v>
      </c>
      <c r="I6134">
        <v>0.96</v>
      </c>
      <c r="J6134" s="289" t="s">
        <v>324</v>
      </c>
      <c r="K6134" s="289" t="s">
        <v>13788</v>
      </c>
      <c r="L6134" s="289" t="s">
        <v>275</v>
      </c>
      <c r="M6134" s="289" t="s">
        <v>13588</v>
      </c>
      <c r="N6134" s="289" t="s">
        <v>5459</v>
      </c>
      <c r="O6134" s="289" t="s">
        <v>525</v>
      </c>
      <c r="P6134" s="289" t="str">
        <f>VLOOKUP(CAT_Details[[#This Row],[Delivery Bp Customer Code]],Table6[],2,0)</f>
        <v>No Loc</v>
      </c>
    </row>
    <row r="6135" spans="1:16" x14ac:dyDescent="0.25">
      <c r="A6135" s="289" t="s">
        <v>521</v>
      </c>
      <c r="B6135">
        <v>3</v>
      </c>
      <c r="C6135">
        <v>2360</v>
      </c>
      <c r="D6135">
        <v>1.35</v>
      </c>
      <c r="E6135" s="289" t="s">
        <v>13789</v>
      </c>
      <c r="F6135">
        <v>5015644450</v>
      </c>
      <c r="G6135" s="276">
        <v>45756</v>
      </c>
      <c r="H6135">
        <v>20250401686942</v>
      </c>
      <c r="I6135">
        <v>3.6059999999999999</v>
      </c>
      <c r="J6135" s="289" t="s">
        <v>294</v>
      </c>
      <c r="K6135" s="289" t="s">
        <v>13790</v>
      </c>
      <c r="L6135" s="289" t="s">
        <v>275</v>
      </c>
      <c r="M6135" s="289" t="s">
        <v>13791</v>
      </c>
      <c r="N6135" s="289" t="s">
        <v>606</v>
      </c>
      <c r="O6135" s="289" t="s">
        <v>525</v>
      </c>
      <c r="P6135" s="289" t="str">
        <f>VLOOKUP(CAT_Details[[#This Row],[Delivery Bp Customer Code]],Table6[],2,0)</f>
        <v>No Loc</v>
      </c>
    </row>
    <row r="6136" spans="1:16" x14ac:dyDescent="0.25">
      <c r="A6136" s="289" t="s">
        <v>521</v>
      </c>
      <c r="B6136">
        <v>4</v>
      </c>
      <c r="C6136">
        <v>3328</v>
      </c>
      <c r="D6136">
        <v>1.84</v>
      </c>
      <c r="E6136" s="289" t="s">
        <v>13789</v>
      </c>
      <c r="F6136">
        <v>5015644451</v>
      </c>
      <c r="G6136" s="276">
        <v>45756</v>
      </c>
      <c r="H6136">
        <v>20250401687312</v>
      </c>
      <c r="I6136">
        <v>4.5599999999999996</v>
      </c>
      <c r="J6136" s="289" t="s">
        <v>294</v>
      </c>
      <c r="K6136" s="289" t="s">
        <v>13792</v>
      </c>
      <c r="L6136" s="289" t="s">
        <v>275</v>
      </c>
      <c r="M6136" s="289" t="s">
        <v>13791</v>
      </c>
      <c r="N6136" s="289" t="s">
        <v>606</v>
      </c>
      <c r="O6136" s="289" t="s">
        <v>525</v>
      </c>
      <c r="P6136" s="289" t="str">
        <f>VLOOKUP(CAT_Details[[#This Row],[Delivery Bp Customer Code]],Table6[],2,0)</f>
        <v>No Loc</v>
      </c>
    </row>
    <row r="6137" spans="1:16" x14ac:dyDescent="0.25">
      <c r="A6137" s="289" t="s">
        <v>272</v>
      </c>
      <c r="B6137">
        <v>1</v>
      </c>
      <c r="C6137">
        <v>138</v>
      </c>
      <c r="D6137">
        <v>0.4</v>
      </c>
      <c r="E6137" s="289" t="s">
        <v>13793</v>
      </c>
      <c r="F6137">
        <v>5015622412</v>
      </c>
      <c r="G6137" s="276">
        <v>45756</v>
      </c>
      <c r="H6137">
        <v>20250328685598</v>
      </c>
      <c r="I6137">
        <v>0.72</v>
      </c>
      <c r="J6137" s="289" t="s">
        <v>383</v>
      </c>
      <c r="K6137" s="289" t="s">
        <v>13794</v>
      </c>
      <c r="L6137" s="289" t="s">
        <v>275</v>
      </c>
      <c r="M6137" s="289" t="s">
        <v>13751</v>
      </c>
      <c r="N6137" s="289" t="s">
        <v>3285</v>
      </c>
      <c r="O6137" s="289" t="s">
        <v>277</v>
      </c>
      <c r="P6137" s="289" t="str">
        <f>VLOOKUP(CAT_Details[[#This Row],[Delivery Bp Customer Code]],Table6[],2,0)</f>
        <v>U2-L5</v>
      </c>
    </row>
    <row r="6138" spans="1:16" x14ac:dyDescent="0.25">
      <c r="A6138" s="289" t="s">
        <v>272</v>
      </c>
      <c r="B6138">
        <v>1</v>
      </c>
      <c r="C6138">
        <v>105</v>
      </c>
      <c r="D6138">
        <v>0.4</v>
      </c>
      <c r="E6138" s="289" t="s">
        <v>13702</v>
      </c>
      <c r="F6138">
        <v>5015670497</v>
      </c>
      <c r="G6138" s="276">
        <v>45756</v>
      </c>
      <c r="H6138">
        <v>20250328685187</v>
      </c>
      <c r="I6138">
        <v>0.81599999999999995</v>
      </c>
      <c r="J6138" s="289" t="s">
        <v>287</v>
      </c>
      <c r="K6138" s="289" t="s">
        <v>13795</v>
      </c>
      <c r="L6138" s="289" t="s">
        <v>275</v>
      </c>
      <c r="M6138" s="289" t="s">
        <v>13645</v>
      </c>
      <c r="N6138" s="289" t="s">
        <v>468</v>
      </c>
      <c r="O6138" s="289" t="s">
        <v>277</v>
      </c>
      <c r="P6138" s="289" t="str">
        <f>VLOOKUP(CAT_Details[[#This Row],[Delivery Bp Customer Code]],Table6[],2,0)</f>
        <v>U2-L5</v>
      </c>
    </row>
    <row r="6139" spans="1:16" x14ac:dyDescent="0.25">
      <c r="A6139" s="289" t="s">
        <v>272</v>
      </c>
      <c r="B6139">
        <v>33</v>
      </c>
      <c r="C6139">
        <v>2880</v>
      </c>
      <c r="D6139">
        <v>13.2</v>
      </c>
      <c r="E6139" s="289" t="s">
        <v>13796</v>
      </c>
      <c r="F6139">
        <v>5015671009</v>
      </c>
      <c r="G6139" s="276">
        <v>45756</v>
      </c>
      <c r="H6139">
        <v>20250401687169</v>
      </c>
      <c r="I6139">
        <v>24.393999999999998</v>
      </c>
      <c r="J6139" s="289" t="s">
        <v>350</v>
      </c>
      <c r="K6139" s="289" t="s">
        <v>13797</v>
      </c>
      <c r="L6139" s="289" t="s">
        <v>275</v>
      </c>
      <c r="M6139" s="289" t="s">
        <v>13593</v>
      </c>
      <c r="N6139" s="289" t="s">
        <v>846</v>
      </c>
      <c r="O6139" s="289" t="s">
        <v>277</v>
      </c>
      <c r="P6139" s="289" t="str">
        <f>VLOOKUP(CAT_Details[[#This Row],[Delivery Bp Customer Code]],Table6[],2,0)</f>
        <v>U2-L5</v>
      </c>
    </row>
    <row r="6140" spans="1:16" x14ac:dyDescent="0.25">
      <c r="A6140" s="289" t="s">
        <v>4794</v>
      </c>
      <c r="B6140">
        <v>1</v>
      </c>
      <c r="C6140">
        <v>575</v>
      </c>
      <c r="D6140">
        <v>0.3</v>
      </c>
      <c r="E6140" s="289" t="s">
        <v>13798</v>
      </c>
      <c r="F6140">
        <v>5015670580</v>
      </c>
      <c r="G6140" s="276">
        <v>45756</v>
      </c>
      <c r="H6140">
        <v>20250402687859</v>
      </c>
      <c r="I6140">
        <v>0.33900000000000002</v>
      </c>
      <c r="J6140" s="289" t="s">
        <v>350</v>
      </c>
      <c r="K6140" s="289" t="s">
        <v>13799</v>
      </c>
      <c r="L6140" s="289" t="s">
        <v>275</v>
      </c>
      <c r="M6140" s="289" t="s">
        <v>13534</v>
      </c>
      <c r="N6140" s="289" t="s">
        <v>13800</v>
      </c>
      <c r="O6140" s="289" t="s">
        <v>4798</v>
      </c>
      <c r="P6140" s="289" t="str">
        <f>VLOOKUP(CAT_Details[[#This Row],[Delivery Bp Customer Code]],Table6[],2,0)</f>
        <v>MY02</v>
      </c>
    </row>
    <row r="6141" spans="1:16" x14ac:dyDescent="0.25">
      <c r="A6141" s="289" t="s">
        <v>4794</v>
      </c>
      <c r="B6141">
        <v>4</v>
      </c>
      <c r="C6141">
        <v>1184</v>
      </c>
      <c r="D6141">
        <v>1.8</v>
      </c>
      <c r="E6141" s="289" t="s">
        <v>13718</v>
      </c>
      <c r="F6141">
        <v>5015671083</v>
      </c>
      <c r="G6141" s="276">
        <v>45756</v>
      </c>
      <c r="H6141">
        <v>20250402688025</v>
      </c>
      <c r="I6141">
        <v>3.7149999999999999</v>
      </c>
      <c r="J6141" s="289" t="s">
        <v>350</v>
      </c>
      <c r="K6141" s="289" t="s">
        <v>13801</v>
      </c>
      <c r="L6141" s="289" t="s">
        <v>275</v>
      </c>
      <c r="M6141" s="289" t="s">
        <v>13534</v>
      </c>
      <c r="N6141" s="289" t="s">
        <v>1631</v>
      </c>
      <c r="O6141" s="289" t="s">
        <v>4798</v>
      </c>
      <c r="P6141" s="289" t="str">
        <f>VLOOKUP(CAT_Details[[#This Row],[Delivery Bp Customer Code]],Table6[],2,0)</f>
        <v>MY02</v>
      </c>
    </row>
    <row r="6142" spans="1:16" x14ac:dyDescent="0.25">
      <c r="A6142" s="289" t="s">
        <v>278</v>
      </c>
      <c r="B6142">
        <v>2</v>
      </c>
      <c r="C6142">
        <v>1200</v>
      </c>
      <c r="D6142">
        <v>0.8</v>
      </c>
      <c r="E6142" s="289" t="s">
        <v>13802</v>
      </c>
      <c r="F6142">
        <v>5015670875</v>
      </c>
      <c r="G6142" s="276">
        <v>45757</v>
      </c>
      <c r="H6142">
        <v>20250402687920</v>
      </c>
      <c r="I6142">
        <v>1.1519999999999999</v>
      </c>
      <c r="J6142" s="289" t="s">
        <v>324</v>
      </c>
      <c r="K6142" s="289" t="s">
        <v>13803</v>
      </c>
      <c r="L6142" s="289" t="s">
        <v>275</v>
      </c>
      <c r="M6142" s="289" t="s">
        <v>13734</v>
      </c>
      <c r="N6142" s="289" t="s">
        <v>333</v>
      </c>
      <c r="O6142" s="289" t="s">
        <v>498</v>
      </c>
      <c r="P6142" s="289" t="str">
        <f>VLOOKUP(CAT_Details[[#This Row],[Delivery Bp Customer Code]],Table6[],2,0)</f>
        <v>DK-BM01</v>
      </c>
    </row>
    <row r="6143" spans="1:16" x14ac:dyDescent="0.25">
      <c r="A6143" s="289" t="s">
        <v>278</v>
      </c>
      <c r="B6143">
        <v>40</v>
      </c>
      <c r="C6143">
        <v>7800</v>
      </c>
      <c r="D6143">
        <v>16</v>
      </c>
      <c r="E6143" s="289" t="s">
        <v>13804</v>
      </c>
      <c r="F6143">
        <v>5015670969</v>
      </c>
      <c r="G6143" s="276">
        <v>45757</v>
      </c>
      <c r="H6143">
        <v>20250402688069</v>
      </c>
      <c r="I6143">
        <v>38.4</v>
      </c>
      <c r="J6143" s="289" t="s">
        <v>324</v>
      </c>
      <c r="K6143" s="289" t="s">
        <v>13805</v>
      </c>
      <c r="L6143" s="289" t="s">
        <v>275</v>
      </c>
      <c r="M6143" s="289" t="s">
        <v>13695</v>
      </c>
      <c r="N6143" s="289" t="s">
        <v>343</v>
      </c>
      <c r="O6143" s="289" t="s">
        <v>498</v>
      </c>
      <c r="P6143" s="289" t="str">
        <f>VLOOKUP(CAT_Details[[#This Row],[Delivery Bp Customer Code]],Table6[],2,0)</f>
        <v>DK-BM01</v>
      </c>
    </row>
    <row r="6144" spans="1:16" x14ac:dyDescent="0.25">
      <c r="A6144" s="289" t="s">
        <v>278</v>
      </c>
      <c r="B6144">
        <v>1</v>
      </c>
      <c r="C6144">
        <v>295</v>
      </c>
      <c r="D6144">
        <v>0.4</v>
      </c>
      <c r="E6144" s="289" t="s">
        <v>13806</v>
      </c>
      <c r="F6144">
        <v>5015685145</v>
      </c>
      <c r="G6144" s="276">
        <v>45757</v>
      </c>
      <c r="H6144">
        <v>20250403689652</v>
      </c>
      <c r="I6144">
        <v>0.96</v>
      </c>
      <c r="J6144" s="289" t="s">
        <v>280</v>
      </c>
      <c r="K6144" s="289" t="s">
        <v>13807</v>
      </c>
      <c r="L6144" s="289" t="s">
        <v>275</v>
      </c>
      <c r="M6144" s="289" t="s">
        <v>13706</v>
      </c>
      <c r="N6144" s="289" t="s">
        <v>1132</v>
      </c>
      <c r="O6144" s="289" t="s">
        <v>498</v>
      </c>
      <c r="P6144" s="289" t="str">
        <f>VLOOKUP(CAT_Details[[#This Row],[Delivery Bp Customer Code]],Table6[],2,0)</f>
        <v>DK-BM01</v>
      </c>
    </row>
    <row r="6145" spans="1:16" x14ac:dyDescent="0.25">
      <c r="A6145" s="289" t="s">
        <v>278</v>
      </c>
      <c r="B6145">
        <v>2</v>
      </c>
      <c r="C6145">
        <v>1974</v>
      </c>
      <c r="D6145">
        <v>0.8</v>
      </c>
      <c r="E6145" s="289" t="s">
        <v>13808</v>
      </c>
      <c r="F6145">
        <v>5015685165</v>
      </c>
      <c r="G6145" s="276">
        <v>45757</v>
      </c>
      <c r="H6145">
        <v>20250403689653</v>
      </c>
      <c r="I6145">
        <v>1.92</v>
      </c>
      <c r="J6145" s="289" t="s">
        <v>280</v>
      </c>
      <c r="K6145" s="289" t="s">
        <v>13809</v>
      </c>
      <c r="L6145" s="289" t="s">
        <v>275</v>
      </c>
      <c r="M6145" s="289" t="s">
        <v>13698</v>
      </c>
      <c r="N6145" s="289" t="s">
        <v>566</v>
      </c>
      <c r="O6145" s="289" t="s">
        <v>498</v>
      </c>
      <c r="P6145" s="289" t="str">
        <f>VLOOKUP(CAT_Details[[#This Row],[Delivery Bp Customer Code]],Table6[],2,0)</f>
        <v>DK-BM01</v>
      </c>
    </row>
    <row r="6146" spans="1:16" x14ac:dyDescent="0.25">
      <c r="A6146" s="289" t="s">
        <v>75</v>
      </c>
      <c r="B6146">
        <v>1</v>
      </c>
      <c r="C6146">
        <v>2</v>
      </c>
      <c r="D6146">
        <v>0.05</v>
      </c>
      <c r="E6146" s="289" t="s">
        <v>13810</v>
      </c>
      <c r="F6146">
        <v>5015670558</v>
      </c>
      <c r="G6146" s="276">
        <v>45757</v>
      </c>
      <c r="H6146">
        <v>20250328685218</v>
      </c>
      <c r="I6146">
        <v>2.8000000000000001E-2</v>
      </c>
      <c r="J6146" s="289" t="s">
        <v>324</v>
      </c>
      <c r="K6146" s="289" t="s">
        <v>13811</v>
      </c>
      <c r="L6146" s="289" t="s">
        <v>275</v>
      </c>
      <c r="M6146" s="289" t="s">
        <v>13812</v>
      </c>
      <c r="N6146" s="289" t="s">
        <v>13813</v>
      </c>
      <c r="O6146" s="289" t="s">
        <v>5281</v>
      </c>
      <c r="P6146" s="289" t="str">
        <f>VLOOKUP(CAT_Details[[#This Row],[Delivery Bp Customer Code]],Table6[],2,0)</f>
        <v>DK-LW08</v>
      </c>
    </row>
    <row r="6147" spans="1:16" x14ac:dyDescent="0.25">
      <c r="A6147" s="289" t="s">
        <v>75</v>
      </c>
      <c r="B6147">
        <v>1</v>
      </c>
      <c r="C6147">
        <v>4</v>
      </c>
      <c r="D6147">
        <v>0.06</v>
      </c>
      <c r="E6147" s="289" t="s">
        <v>13810</v>
      </c>
      <c r="F6147">
        <v>5015670559</v>
      </c>
      <c r="G6147" s="276">
        <v>45757</v>
      </c>
      <c r="H6147">
        <v>20250328685474</v>
      </c>
      <c r="I6147">
        <v>4.2000000000000003E-2</v>
      </c>
      <c r="J6147" s="289" t="s">
        <v>324</v>
      </c>
      <c r="K6147" s="289" t="s">
        <v>13814</v>
      </c>
      <c r="L6147" s="289" t="s">
        <v>275</v>
      </c>
      <c r="M6147" s="289" t="s">
        <v>13663</v>
      </c>
      <c r="N6147" s="289" t="s">
        <v>13813</v>
      </c>
      <c r="O6147" s="289" t="s">
        <v>5281</v>
      </c>
      <c r="P6147" s="289" t="str">
        <f>VLOOKUP(CAT_Details[[#This Row],[Delivery Bp Customer Code]],Table6[],2,0)</f>
        <v>DK-LW08</v>
      </c>
    </row>
    <row r="6148" spans="1:16" x14ac:dyDescent="0.25">
      <c r="A6148" s="289" t="s">
        <v>75</v>
      </c>
      <c r="B6148">
        <v>1</v>
      </c>
      <c r="C6148">
        <v>14.5</v>
      </c>
      <c r="D6148">
        <v>0.14000000000000001</v>
      </c>
      <c r="E6148" s="289" t="s">
        <v>13815</v>
      </c>
      <c r="F6148">
        <v>5015670976</v>
      </c>
      <c r="G6148" s="276">
        <v>45757</v>
      </c>
      <c r="H6148">
        <v>20250401687388</v>
      </c>
      <c r="I6148">
        <v>9.8000000000000004E-2</v>
      </c>
      <c r="J6148" s="289" t="s">
        <v>345</v>
      </c>
      <c r="K6148" s="289" t="s">
        <v>13816</v>
      </c>
      <c r="L6148" s="289" t="s">
        <v>275</v>
      </c>
      <c r="M6148" s="289" t="s">
        <v>13756</v>
      </c>
      <c r="N6148" s="289" t="s">
        <v>5824</v>
      </c>
      <c r="O6148" s="289" t="s">
        <v>5281</v>
      </c>
      <c r="P6148" s="289" t="str">
        <f>VLOOKUP(CAT_Details[[#This Row],[Delivery Bp Customer Code]],Table6[],2,0)</f>
        <v>DK-LW08</v>
      </c>
    </row>
    <row r="6149" spans="1:16" x14ac:dyDescent="0.25">
      <c r="A6149" s="289" t="s">
        <v>75</v>
      </c>
      <c r="B6149">
        <v>1</v>
      </c>
      <c r="C6149">
        <v>190</v>
      </c>
      <c r="D6149">
        <v>0.4</v>
      </c>
      <c r="E6149" s="289" t="s">
        <v>13817</v>
      </c>
      <c r="F6149">
        <v>5015685018</v>
      </c>
      <c r="G6149" s="276">
        <v>45757</v>
      </c>
      <c r="H6149">
        <v>20250402687993</v>
      </c>
      <c r="I6149">
        <v>0.67200000000000004</v>
      </c>
      <c r="J6149" s="289" t="s">
        <v>350</v>
      </c>
      <c r="K6149" s="289" t="s">
        <v>13818</v>
      </c>
      <c r="L6149" s="289" t="s">
        <v>275</v>
      </c>
      <c r="M6149" s="289" t="s">
        <v>13781</v>
      </c>
      <c r="N6149" s="289" t="s">
        <v>5415</v>
      </c>
      <c r="O6149" s="289" t="s">
        <v>2173</v>
      </c>
      <c r="P6149" s="289" t="str">
        <f>VLOOKUP(CAT_Details[[#This Row],[Delivery Bp Customer Code]],Table6[],2,0)</f>
        <v>OYL1</v>
      </c>
    </row>
    <row r="6150" spans="1:16" x14ac:dyDescent="0.25">
      <c r="A6150" s="289" t="s">
        <v>75</v>
      </c>
      <c r="B6150">
        <v>33</v>
      </c>
      <c r="C6150">
        <v>15180</v>
      </c>
      <c r="D6150">
        <v>11</v>
      </c>
      <c r="E6150" s="289" t="s">
        <v>13819</v>
      </c>
      <c r="F6150">
        <v>5015685270</v>
      </c>
      <c r="G6150" s="276">
        <v>45757</v>
      </c>
      <c r="H6150">
        <v>20250403688929</v>
      </c>
      <c r="I6150">
        <v>21.12</v>
      </c>
      <c r="J6150" s="289" t="s">
        <v>324</v>
      </c>
      <c r="K6150" s="289" t="s">
        <v>13820</v>
      </c>
      <c r="L6150" s="289" t="s">
        <v>275</v>
      </c>
      <c r="M6150" s="289" t="s">
        <v>13821</v>
      </c>
      <c r="N6150" s="289" t="s">
        <v>2172</v>
      </c>
      <c r="O6150" s="289" t="s">
        <v>2173</v>
      </c>
      <c r="P6150" s="289" t="str">
        <f>VLOOKUP(CAT_Details[[#This Row],[Delivery Bp Customer Code]],Table6[],2,0)</f>
        <v>OYL1</v>
      </c>
    </row>
    <row r="6151" spans="1:16" x14ac:dyDescent="0.25">
      <c r="A6151" s="289" t="s">
        <v>75</v>
      </c>
      <c r="B6151">
        <v>1</v>
      </c>
      <c r="C6151">
        <v>14.5</v>
      </c>
      <c r="D6151">
        <v>0.1</v>
      </c>
      <c r="E6151" s="289" t="s">
        <v>13822</v>
      </c>
      <c r="F6151">
        <v>5015716452</v>
      </c>
      <c r="G6151" s="276">
        <v>45757</v>
      </c>
      <c r="H6151">
        <v>20250402688438</v>
      </c>
      <c r="I6151">
        <v>7.1999999999999995E-2</v>
      </c>
      <c r="J6151" s="289" t="s">
        <v>273</v>
      </c>
      <c r="K6151" s="289" t="s">
        <v>13823</v>
      </c>
      <c r="L6151" s="289" t="s">
        <v>275</v>
      </c>
      <c r="M6151" s="289" t="s">
        <v>13824</v>
      </c>
      <c r="N6151" s="289" t="s">
        <v>3252</v>
      </c>
      <c r="O6151" s="289" t="s">
        <v>2173</v>
      </c>
      <c r="P6151" s="289" t="str">
        <f>VLOOKUP(CAT_Details[[#This Row],[Delivery Bp Customer Code]],Table6[],2,0)</f>
        <v>OYL1</v>
      </c>
    </row>
    <row r="6152" spans="1:16" x14ac:dyDescent="0.25">
      <c r="A6152" s="289" t="s">
        <v>75</v>
      </c>
      <c r="B6152">
        <v>3</v>
      </c>
      <c r="C6152">
        <v>838</v>
      </c>
      <c r="D6152">
        <v>1.2</v>
      </c>
      <c r="E6152" s="289" t="s">
        <v>13825</v>
      </c>
      <c r="F6152">
        <v>5015716614</v>
      </c>
      <c r="G6152" s="276">
        <v>45757</v>
      </c>
      <c r="H6152">
        <v>20250407691257</v>
      </c>
      <c r="I6152">
        <v>1.728</v>
      </c>
      <c r="J6152" s="289" t="s">
        <v>273</v>
      </c>
      <c r="K6152" s="289" t="s">
        <v>13826</v>
      </c>
      <c r="L6152" s="289" t="s">
        <v>275</v>
      </c>
      <c r="M6152" s="289" t="s">
        <v>13824</v>
      </c>
      <c r="N6152" s="289" t="s">
        <v>2434</v>
      </c>
      <c r="O6152" s="289" t="s">
        <v>2173</v>
      </c>
      <c r="P6152" s="289" t="str">
        <f>VLOOKUP(CAT_Details[[#This Row],[Delivery Bp Customer Code]],Table6[],2,0)</f>
        <v>OYL1</v>
      </c>
    </row>
    <row r="6153" spans="1:16" x14ac:dyDescent="0.25">
      <c r="A6153" s="289" t="s">
        <v>874</v>
      </c>
      <c r="B6153">
        <v>22</v>
      </c>
      <c r="C6153">
        <v>2684</v>
      </c>
      <c r="D6153">
        <v>9.17</v>
      </c>
      <c r="E6153" s="289" t="s">
        <v>13827</v>
      </c>
      <c r="F6153">
        <v>5015636970</v>
      </c>
      <c r="G6153" s="276">
        <v>45757</v>
      </c>
      <c r="H6153">
        <v>20250326683135</v>
      </c>
      <c r="I6153">
        <v>46.2</v>
      </c>
      <c r="J6153" s="289" t="s">
        <v>294</v>
      </c>
      <c r="K6153" s="289" t="s">
        <v>13828</v>
      </c>
      <c r="L6153" s="289" t="s">
        <v>275</v>
      </c>
      <c r="M6153" s="289" t="s">
        <v>13829</v>
      </c>
      <c r="N6153" s="289" t="s">
        <v>5685</v>
      </c>
      <c r="O6153" s="289" t="s">
        <v>1014</v>
      </c>
      <c r="P6153" s="289" t="str">
        <f>VLOOKUP(CAT_Details[[#This Row],[Delivery Bp Customer Code]],Table6[],2,0)</f>
        <v>MZ07</v>
      </c>
    </row>
    <row r="6154" spans="1:16" x14ac:dyDescent="0.25">
      <c r="A6154" s="289" t="s">
        <v>874</v>
      </c>
      <c r="B6154">
        <v>7</v>
      </c>
      <c r="C6154">
        <v>840</v>
      </c>
      <c r="D6154">
        <v>3.35</v>
      </c>
      <c r="E6154" s="289" t="s">
        <v>13830</v>
      </c>
      <c r="F6154">
        <v>5015670648</v>
      </c>
      <c r="G6154" s="276">
        <v>45757</v>
      </c>
      <c r="H6154">
        <v>20250328685185</v>
      </c>
      <c r="I6154">
        <v>5.6189999999999998</v>
      </c>
      <c r="J6154" s="289" t="s">
        <v>345</v>
      </c>
      <c r="K6154" s="289" t="s">
        <v>13831</v>
      </c>
      <c r="L6154" s="289" t="s">
        <v>275</v>
      </c>
      <c r="M6154" s="289" t="s">
        <v>13832</v>
      </c>
      <c r="N6154" s="289" t="s">
        <v>427</v>
      </c>
      <c r="O6154" s="289" t="s">
        <v>1014</v>
      </c>
      <c r="P6154" s="289" t="str">
        <f>VLOOKUP(CAT_Details[[#This Row],[Delivery Bp Customer Code]],Table6[],2,0)</f>
        <v>MZ07</v>
      </c>
    </row>
    <row r="6155" spans="1:16" x14ac:dyDescent="0.25">
      <c r="A6155" s="289" t="s">
        <v>3771</v>
      </c>
      <c r="B6155">
        <v>1</v>
      </c>
      <c r="C6155">
        <v>115</v>
      </c>
      <c r="D6155">
        <v>0.4</v>
      </c>
      <c r="E6155" s="289" t="s">
        <v>13833</v>
      </c>
      <c r="F6155">
        <v>5015670633</v>
      </c>
      <c r="G6155" s="276">
        <v>45757</v>
      </c>
      <c r="H6155">
        <v>20250331686622</v>
      </c>
      <c r="I6155">
        <v>0.94099999999999995</v>
      </c>
      <c r="J6155" s="289" t="s">
        <v>324</v>
      </c>
      <c r="K6155" s="289" t="s">
        <v>13834</v>
      </c>
      <c r="L6155" s="289" t="s">
        <v>275</v>
      </c>
      <c r="M6155" s="289" t="s">
        <v>13734</v>
      </c>
      <c r="N6155" s="289" t="s">
        <v>5504</v>
      </c>
      <c r="O6155" s="289" t="s">
        <v>3775</v>
      </c>
      <c r="P6155" s="289">
        <f>VLOOKUP(CAT_Details[[#This Row],[Delivery Bp Customer Code]],Table6[],2,0)</f>
        <v>3401</v>
      </c>
    </row>
    <row r="6156" spans="1:16" x14ac:dyDescent="0.25">
      <c r="A6156" s="289" t="s">
        <v>3329</v>
      </c>
      <c r="B6156">
        <v>5</v>
      </c>
      <c r="C6156">
        <v>1405</v>
      </c>
      <c r="D6156">
        <v>1.7</v>
      </c>
      <c r="E6156" s="289" t="s">
        <v>13835</v>
      </c>
      <c r="F6156">
        <v>5015622070</v>
      </c>
      <c r="G6156" s="276">
        <v>45757</v>
      </c>
      <c r="H6156">
        <v>20250331685998</v>
      </c>
      <c r="I6156">
        <v>3.96</v>
      </c>
      <c r="J6156" s="289" t="s">
        <v>317</v>
      </c>
      <c r="K6156" s="289" t="s">
        <v>13836</v>
      </c>
      <c r="L6156" s="289" t="s">
        <v>275</v>
      </c>
      <c r="M6156" s="289" t="s">
        <v>13731</v>
      </c>
      <c r="N6156" s="289" t="s">
        <v>3966</v>
      </c>
      <c r="O6156" s="289" t="s">
        <v>3332</v>
      </c>
      <c r="P6156" s="289">
        <f>VLOOKUP(CAT_Details[[#This Row],[Delivery Bp Customer Code]],Table6[],2,0)</f>
        <v>3402</v>
      </c>
    </row>
    <row r="6157" spans="1:16" x14ac:dyDescent="0.25">
      <c r="A6157" s="289" t="s">
        <v>3329</v>
      </c>
      <c r="B6157">
        <v>3</v>
      </c>
      <c r="C6157">
        <v>309</v>
      </c>
      <c r="D6157">
        <v>0.94</v>
      </c>
      <c r="E6157" s="289" t="s">
        <v>13837</v>
      </c>
      <c r="F6157">
        <v>5015622689</v>
      </c>
      <c r="G6157" s="276">
        <v>45757</v>
      </c>
      <c r="H6157">
        <v>20250327684249</v>
      </c>
      <c r="I6157">
        <v>1.744</v>
      </c>
      <c r="J6157" s="289" t="s">
        <v>317</v>
      </c>
      <c r="K6157" s="289" t="s">
        <v>13838</v>
      </c>
      <c r="L6157" s="289" t="s">
        <v>275</v>
      </c>
      <c r="M6157" s="289" t="s">
        <v>13565</v>
      </c>
      <c r="N6157" s="289" t="s">
        <v>4189</v>
      </c>
      <c r="O6157" s="289" t="s">
        <v>3332</v>
      </c>
      <c r="P6157" s="289">
        <f>VLOOKUP(CAT_Details[[#This Row],[Delivery Bp Customer Code]],Table6[],2,0)</f>
        <v>3402</v>
      </c>
    </row>
    <row r="6158" spans="1:16" x14ac:dyDescent="0.25">
      <c r="A6158" s="289" t="s">
        <v>3329</v>
      </c>
      <c r="B6158">
        <v>1</v>
      </c>
      <c r="C6158">
        <v>242</v>
      </c>
      <c r="D6158">
        <v>0.4</v>
      </c>
      <c r="E6158" s="289" t="s">
        <v>13839</v>
      </c>
      <c r="F6158">
        <v>5015622718</v>
      </c>
      <c r="G6158" s="276">
        <v>45757</v>
      </c>
      <c r="H6158">
        <v>20250328685260</v>
      </c>
      <c r="I6158">
        <v>0.52800000000000002</v>
      </c>
      <c r="J6158" s="289" t="s">
        <v>317</v>
      </c>
      <c r="K6158" s="289" t="s">
        <v>13840</v>
      </c>
      <c r="L6158" s="289" t="s">
        <v>275</v>
      </c>
      <c r="M6158" s="289" t="s">
        <v>13565</v>
      </c>
      <c r="N6158" s="289" t="s">
        <v>320</v>
      </c>
      <c r="O6158" s="289" t="s">
        <v>3332</v>
      </c>
      <c r="P6158" s="289">
        <f>VLOOKUP(CAT_Details[[#This Row],[Delivery Bp Customer Code]],Table6[],2,0)</f>
        <v>3402</v>
      </c>
    </row>
    <row r="6159" spans="1:16" x14ac:dyDescent="0.25">
      <c r="A6159" s="289" t="s">
        <v>3329</v>
      </c>
      <c r="B6159">
        <v>6</v>
      </c>
      <c r="C6159">
        <v>1160</v>
      </c>
      <c r="D6159">
        <v>2.4</v>
      </c>
      <c r="E6159" s="289" t="s">
        <v>13841</v>
      </c>
      <c r="F6159">
        <v>5015636949</v>
      </c>
      <c r="G6159" s="276">
        <v>45757</v>
      </c>
      <c r="H6159">
        <v>20250331686162</v>
      </c>
      <c r="I6159">
        <v>6.3360000000000003</v>
      </c>
      <c r="J6159" s="289" t="s">
        <v>294</v>
      </c>
      <c r="K6159" s="289" t="s">
        <v>13842</v>
      </c>
      <c r="L6159" s="289" t="s">
        <v>275</v>
      </c>
      <c r="M6159" s="289" t="s">
        <v>13843</v>
      </c>
      <c r="N6159" s="289" t="s">
        <v>555</v>
      </c>
      <c r="O6159" s="289" t="s">
        <v>3332</v>
      </c>
      <c r="P6159" s="289">
        <f>VLOOKUP(CAT_Details[[#This Row],[Delivery Bp Customer Code]],Table6[],2,0)</f>
        <v>3402</v>
      </c>
    </row>
    <row r="6160" spans="1:16" x14ac:dyDescent="0.25">
      <c r="A6160" s="289" t="s">
        <v>3329</v>
      </c>
      <c r="B6160">
        <v>1</v>
      </c>
      <c r="C6160">
        <v>40</v>
      </c>
      <c r="D6160">
        <v>0.2</v>
      </c>
      <c r="E6160" s="289" t="s">
        <v>13844</v>
      </c>
      <c r="F6160">
        <v>5015684866</v>
      </c>
      <c r="G6160" s="276">
        <v>45757</v>
      </c>
      <c r="H6160">
        <v>20250331686187</v>
      </c>
      <c r="I6160">
        <v>0.26400000000000001</v>
      </c>
      <c r="J6160" s="289" t="s">
        <v>350</v>
      </c>
      <c r="K6160" s="289" t="s">
        <v>13845</v>
      </c>
      <c r="L6160" s="289" t="s">
        <v>275</v>
      </c>
      <c r="M6160" s="289" t="s">
        <v>13534</v>
      </c>
      <c r="N6160" s="289" t="s">
        <v>3661</v>
      </c>
      <c r="O6160" s="289" t="s">
        <v>3332</v>
      </c>
      <c r="P6160" s="289">
        <f>VLOOKUP(CAT_Details[[#This Row],[Delivery Bp Customer Code]],Table6[],2,0)</f>
        <v>3402</v>
      </c>
    </row>
    <row r="6161" spans="1:16" x14ac:dyDescent="0.25">
      <c r="A6161" s="289" t="s">
        <v>3329</v>
      </c>
      <c r="B6161">
        <v>19</v>
      </c>
      <c r="C6161">
        <v>272</v>
      </c>
      <c r="D6161">
        <v>1.35</v>
      </c>
      <c r="E6161" s="289" t="s">
        <v>13846</v>
      </c>
      <c r="F6161">
        <v>5015685007</v>
      </c>
      <c r="G6161" s="276">
        <v>45757</v>
      </c>
      <c r="H6161">
        <v>20250403689102</v>
      </c>
      <c r="I6161">
        <v>0.75600000000000001</v>
      </c>
      <c r="J6161" s="289" t="s">
        <v>350</v>
      </c>
      <c r="K6161" s="289" t="s">
        <v>13847</v>
      </c>
      <c r="L6161" s="289" t="s">
        <v>275</v>
      </c>
      <c r="M6161" s="289" t="s">
        <v>13534</v>
      </c>
      <c r="N6161" s="289" t="s">
        <v>446</v>
      </c>
      <c r="O6161" s="289" t="s">
        <v>3332</v>
      </c>
      <c r="P6161" s="289">
        <f>VLOOKUP(CAT_Details[[#This Row],[Delivery Bp Customer Code]],Table6[],2,0)</f>
        <v>3402</v>
      </c>
    </row>
    <row r="6162" spans="1:16" x14ac:dyDescent="0.25">
      <c r="A6162" s="289" t="s">
        <v>3329</v>
      </c>
      <c r="B6162">
        <v>5</v>
      </c>
      <c r="C6162">
        <v>1210</v>
      </c>
      <c r="D6162">
        <v>2.4</v>
      </c>
      <c r="E6162" s="289" t="s">
        <v>13817</v>
      </c>
      <c r="F6162">
        <v>5015685017</v>
      </c>
      <c r="G6162" s="276">
        <v>45757</v>
      </c>
      <c r="H6162">
        <v>20250402688288</v>
      </c>
      <c r="I6162">
        <v>7.92</v>
      </c>
      <c r="J6162" s="289" t="s">
        <v>350</v>
      </c>
      <c r="K6162" s="289" t="s">
        <v>13848</v>
      </c>
      <c r="L6162" s="289" t="s">
        <v>275</v>
      </c>
      <c r="M6162" s="289" t="s">
        <v>13781</v>
      </c>
      <c r="N6162" s="289" t="s">
        <v>5415</v>
      </c>
      <c r="O6162" s="289" t="s">
        <v>3332</v>
      </c>
      <c r="P6162" s="289">
        <f>VLOOKUP(CAT_Details[[#This Row],[Delivery Bp Customer Code]],Table6[],2,0)</f>
        <v>3402</v>
      </c>
    </row>
    <row r="6163" spans="1:16" x14ac:dyDescent="0.25">
      <c r="A6163" s="289" t="s">
        <v>3329</v>
      </c>
      <c r="B6163">
        <v>1</v>
      </c>
      <c r="C6163">
        <v>250</v>
      </c>
      <c r="D6163">
        <v>0.2</v>
      </c>
      <c r="E6163" s="289" t="s">
        <v>13849</v>
      </c>
      <c r="F6163">
        <v>5015685081</v>
      </c>
      <c r="G6163" s="276">
        <v>45757</v>
      </c>
      <c r="H6163">
        <v>20250328685334</v>
      </c>
      <c r="I6163">
        <v>0.40799999999999997</v>
      </c>
      <c r="J6163" s="289" t="s">
        <v>350</v>
      </c>
      <c r="K6163" s="289" t="s">
        <v>13850</v>
      </c>
      <c r="L6163" s="289" t="s">
        <v>275</v>
      </c>
      <c r="M6163" s="289" t="s">
        <v>13781</v>
      </c>
      <c r="N6163" s="289" t="s">
        <v>544</v>
      </c>
      <c r="O6163" s="289" t="s">
        <v>3332</v>
      </c>
      <c r="P6163" s="289">
        <f>VLOOKUP(CAT_Details[[#This Row],[Delivery Bp Customer Code]],Table6[],2,0)</f>
        <v>3402</v>
      </c>
    </row>
    <row r="6164" spans="1:16" x14ac:dyDescent="0.25">
      <c r="A6164" s="289" t="s">
        <v>3329</v>
      </c>
      <c r="B6164">
        <v>7</v>
      </c>
      <c r="C6164">
        <v>2576</v>
      </c>
      <c r="D6164">
        <v>2.8</v>
      </c>
      <c r="E6164" s="289" t="s">
        <v>13851</v>
      </c>
      <c r="F6164">
        <v>5015685164</v>
      </c>
      <c r="G6164" s="276">
        <v>45757</v>
      </c>
      <c r="H6164">
        <v>20250403689047</v>
      </c>
      <c r="I6164">
        <v>4.032</v>
      </c>
      <c r="J6164" s="289" t="s">
        <v>350</v>
      </c>
      <c r="K6164" s="289" t="s">
        <v>13852</v>
      </c>
      <c r="L6164" s="289" t="s">
        <v>275</v>
      </c>
      <c r="M6164" s="289" t="s">
        <v>13853</v>
      </c>
      <c r="N6164" s="289" t="s">
        <v>3793</v>
      </c>
      <c r="O6164" s="289" t="s">
        <v>3332</v>
      </c>
      <c r="P6164" s="289">
        <f>VLOOKUP(CAT_Details[[#This Row],[Delivery Bp Customer Code]],Table6[],2,0)</f>
        <v>3402</v>
      </c>
    </row>
    <row r="6165" spans="1:16" x14ac:dyDescent="0.25">
      <c r="A6165" s="289" t="s">
        <v>3329</v>
      </c>
      <c r="B6165">
        <v>4</v>
      </c>
      <c r="C6165">
        <v>253</v>
      </c>
      <c r="D6165">
        <v>1.45</v>
      </c>
      <c r="E6165" s="289" t="s">
        <v>13854</v>
      </c>
      <c r="F6165">
        <v>5015685308</v>
      </c>
      <c r="G6165" s="276">
        <v>45757</v>
      </c>
      <c r="H6165">
        <v>20250331685901</v>
      </c>
      <c r="I6165">
        <v>3.1560000000000001</v>
      </c>
      <c r="J6165" s="289" t="s">
        <v>350</v>
      </c>
      <c r="K6165" s="289" t="s">
        <v>13855</v>
      </c>
      <c r="L6165" s="289" t="s">
        <v>275</v>
      </c>
      <c r="M6165" s="289" t="s">
        <v>13856</v>
      </c>
      <c r="N6165" s="289" t="s">
        <v>1631</v>
      </c>
      <c r="O6165" s="289" t="s">
        <v>3332</v>
      </c>
      <c r="P6165" s="289">
        <f>VLOOKUP(CAT_Details[[#This Row],[Delivery Bp Customer Code]],Table6[],2,0)</f>
        <v>3402</v>
      </c>
    </row>
    <row r="6166" spans="1:16" x14ac:dyDescent="0.25">
      <c r="A6166" s="289" t="s">
        <v>3329</v>
      </c>
      <c r="B6166">
        <v>6</v>
      </c>
      <c r="C6166">
        <v>1016.73</v>
      </c>
      <c r="D6166">
        <v>2.5499999999999998</v>
      </c>
      <c r="E6166" s="289" t="s">
        <v>13857</v>
      </c>
      <c r="F6166">
        <v>5015716607</v>
      </c>
      <c r="G6166" s="276">
        <v>45757</v>
      </c>
      <c r="H6166">
        <v>20250407691162</v>
      </c>
      <c r="I6166">
        <v>6.3209999999999997</v>
      </c>
      <c r="J6166" s="289" t="s">
        <v>273</v>
      </c>
      <c r="K6166" s="289" t="s">
        <v>13858</v>
      </c>
      <c r="L6166" s="289" t="s">
        <v>275</v>
      </c>
      <c r="M6166" s="289" t="s">
        <v>13824</v>
      </c>
      <c r="N6166" s="289" t="s">
        <v>519</v>
      </c>
      <c r="O6166" s="289" t="s">
        <v>3332</v>
      </c>
      <c r="P6166" s="289">
        <f>VLOOKUP(CAT_Details[[#This Row],[Delivery Bp Customer Code]],Table6[],2,0)</f>
        <v>3402</v>
      </c>
    </row>
    <row r="6167" spans="1:16" x14ac:dyDescent="0.25">
      <c r="A6167" s="289" t="s">
        <v>76</v>
      </c>
      <c r="B6167">
        <v>2</v>
      </c>
      <c r="C6167">
        <v>101</v>
      </c>
      <c r="D6167">
        <v>0.8</v>
      </c>
      <c r="E6167" s="289" t="s">
        <v>13859</v>
      </c>
      <c r="F6167">
        <v>5015637003</v>
      </c>
      <c r="G6167" s="276">
        <v>45757</v>
      </c>
      <c r="H6167">
        <v>20250401687476</v>
      </c>
      <c r="I6167">
        <v>0.76800000000000002</v>
      </c>
      <c r="J6167" s="289" t="s">
        <v>383</v>
      </c>
      <c r="K6167" s="289" t="s">
        <v>13860</v>
      </c>
      <c r="L6167" s="289" t="s">
        <v>275</v>
      </c>
      <c r="M6167" s="289" t="s">
        <v>13625</v>
      </c>
      <c r="N6167" s="289" t="s">
        <v>609</v>
      </c>
      <c r="O6167" s="289" t="s">
        <v>748</v>
      </c>
      <c r="P6167" s="289" t="str">
        <f>VLOOKUP(CAT_Details[[#This Row],[Delivery Bp Customer Code]],Table6[],2,0)</f>
        <v>No Loc</v>
      </c>
    </row>
    <row r="6168" spans="1:16" x14ac:dyDescent="0.25">
      <c r="A6168" s="289" t="s">
        <v>76</v>
      </c>
      <c r="B6168">
        <v>1</v>
      </c>
      <c r="C6168">
        <v>410</v>
      </c>
      <c r="D6168">
        <v>0.34</v>
      </c>
      <c r="E6168" s="289" t="s">
        <v>13861</v>
      </c>
      <c r="F6168">
        <v>5015639347</v>
      </c>
      <c r="G6168" s="276">
        <v>45757</v>
      </c>
      <c r="H6168">
        <v>20250331686021</v>
      </c>
      <c r="I6168">
        <v>0.64</v>
      </c>
      <c r="J6168" s="289" t="s">
        <v>324</v>
      </c>
      <c r="K6168" s="289" t="s">
        <v>13862</v>
      </c>
      <c r="L6168" s="289" t="s">
        <v>275</v>
      </c>
      <c r="M6168" s="289" t="s">
        <v>13663</v>
      </c>
      <c r="N6168" s="289" t="s">
        <v>5891</v>
      </c>
      <c r="O6168" s="289" t="s">
        <v>748</v>
      </c>
      <c r="P6168" s="289" t="str">
        <f>VLOOKUP(CAT_Details[[#This Row],[Delivery Bp Customer Code]],Table6[],2,0)</f>
        <v>No Loc</v>
      </c>
    </row>
    <row r="6169" spans="1:16" x14ac:dyDescent="0.25">
      <c r="A6169" s="289" t="s">
        <v>76</v>
      </c>
      <c r="B6169">
        <v>2</v>
      </c>
      <c r="C6169">
        <v>200</v>
      </c>
      <c r="D6169">
        <v>0.8</v>
      </c>
      <c r="E6169" s="289" t="s">
        <v>13863</v>
      </c>
      <c r="F6169">
        <v>5015646103</v>
      </c>
      <c r="G6169" s="276">
        <v>45757</v>
      </c>
      <c r="H6169">
        <v>20250401687439</v>
      </c>
      <c r="I6169">
        <v>1.92</v>
      </c>
      <c r="J6169" s="289" t="s">
        <v>324</v>
      </c>
      <c r="K6169" s="289" t="s">
        <v>13864</v>
      </c>
      <c r="L6169" s="289" t="s">
        <v>275</v>
      </c>
      <c r="M6169" s="289" t="s">
        <v>13759</v>
      </c>
      <c r="N6169" s="289" t="s">
        <v>375</v>
      </c>
      <c r="O6169" s="289" t="s">
        <v>748</v>
      </c>
      <c r="P6169" s="289" t="str">
        <f>VLOOKUP(CAT_Details[[#This Row],[Delivery Bp Customer Code]],Table6[],2,0)</f>
        <v>No Loc</v>
      </c>
    </row>
    <row r="6170" spans="1:16" x14ac:dyDescent="0.25">
      <c r="A6170" s="289" t="s">
        <v>76</v>
      </c>
      <c r="B6170">
        <v>1</v>
      </c>
      <c r="C6170">
        <v>207</v>
      </c>
      <c r="D6170">
        <v>0.4</v>
      </c>
      <c r="E6170" s="289" t="s">
        <v>13865</v>
      </c>
      <c r="F6170">
        <v>5015670699</v>
      </c>
      <c r="G6170" s="276">
        <v>45757</v>
      </c>
      <c r="H6170">
        <v>20250401686904</v>
      </c>
      <c r="I6170">
        <v>0.96</v>
      </c>
      <c r="J6170" s="289" t="s">
        <v>294</v>
      </c>
      <c r="K6170" s="289" t="s">
        <v>13866</v>
      </c>
      <c r="L6170" s="289" t="s">
        <v>275</v>
      </c>
      <c r="M6170" s="289" t="s">
        <v>12958</v>
      </c>
      <c r="N6170" s="289" t="s">
        <v>1270</v>
      </c>
      <c r="O6170" s="289" t="s">
        <v>748</v>
      </c>
      <c r="P6170" s="289" t="str">
        <f>VLOOKUP(CAT_Details[[#This Row],[Delivery Bp Customer Code]],Table6[],2,0)</f>
        <v>No Loc</v>
      </c>
    </row>
    <row r="6171" spans="1:16" x14ac:dyDescent="0.25">
      <c r="A6171" s="289" t="s">
        <v>76</v>
      </c>
      <c r="B6171">
        <v>4</v>
      </c>
      <c r="C6171">
        <v>132</v>
      </c>
      <c r="D6171">
        <v>0.8</v>
      </c>
      <c r="E6171" s="289" t="s">
        <v>13867</v>
      </c>
      <c r="F6171">
        <v>5015670889</v>
      </c>
      <c r="G6171" s="276">
        <v>45757</v>
      </c>
      <c r="H6171">
        <v>20250328685271</v>
      </c>
      <c r="I6171">
        <v>0.57599999999999996</v>
      </c>
      <c r="J6171" s="289" t="s">
        <v>324</v>
      </c>
      <c r="K6171" s="289" t="s">
        <v>13868</v>
      </c>
      <c r="L6171" s="289" t="s">
        <v>275</v>
      </c>
      <c r="M6171" s="289" t="s">
        <v>13695</v>
      </c>
      <c r="N6171" s="289" t="s">
        <v>508</v>
      </c>
      <c r="O6171" s="289" t="s">
        <v>748</v>
      </c>
      <c r="P6171" s="289" t="str">
        <f>VLOOKUP(CAT_Details[[#This Row],[Delivery Bp Customer Code]],Table6[],2,0)</f>
        <v>No Loc</v>
      </c>
    </row>
    <row r="6172" spans="1:16" x14ac:dyDescent="0.25">
      <c r="A6172" s="289" t="s">
        <v>76</v>
      </c>
      <c r="B6172">
        <v>1</v>
      </c>
      <c r="C6172">
        <v>394</v>
      </c>
      <c r="D6172">
        <v>0.4</v>
      </c>
      <c r="E6172" s="289" t="s">
        <v>13869</v>
      </c>
      <c r="F6172">
        <v>5015685261</v>
      </c>
      <c r="G6172" s="276">
        <v>45757</v>
      </c>
      <c r="H6172">
        <v>20250403689546</v>
      </c>
      <c r="I6172">
        <v>0.96</v>
      </c>
      <c r="J6172" s="289" t="s">
        <v>350</v>
      </c>
      <c r="K6172" s="289" t="s">
        <v>13870</v>
      </c>
      <c r="L6172" s="289" t="s">
        <v>275</v>
      </c>
      <c r="M6172" s="289" t="s">
        <v>13534</v>
      </c>
      <c r="N6172" s="289" t="s">
        <v>4441</v>
      </c>
      <c r="O6172" s="289" t="s">
        <v>748</v>
      </c>
      <c r="P6172" s="289" t="str">
        <f>VLOOKUP(CAT_Details[[#This Row],[Delivery Bp Customer Code]],Table6[],2,0)</f>
        <v>No Loc</v>
      </c>
    </row>
    <row r="6173" spans="1:16" x14ac:dyDescent="0.25">
      <c r="A6173" s="289" t="s">
        <v>76</v>
      </c>
      <c r="B6173">
        <v>1</v>
      </c>
      <c r="C6173">
        <v>92</v>
      </c>
      <c r="D6173">
        <v>0.4</v>
      </c>
      <c r="E6173" s="289" t="s">
        <v>13871</v>
      </c>
      <c r="F6173">
        <v>5015685332</v>
      </c>
      <c r="G6173" s="276">
        <v>45757</v>
      </c>
      <c r="H6173">
        <v>20250403689152</v>
      </c>
      <c r="I6173">
        <v>0.76800000000000002</v>
      </c>
      <c r="J6173" s="289" t="s">
        <v>287</v>
      </c>
      <c r="K6173" s="289" t="s">
        <v>13872</v>
      </c>
      <c r="L6173" s="289" t="s">
        <v>275</v>
      </c>
      <c r="M6173" s="289" t="s">
        <v>13873</v>
      </c>
      <c r="N6173" s="289" t="s">
        <v>1198</v>
      </c>
      <c r="O6173" s="289" t="s">
        <v>748</v>
      </c>
      <c r="P6173" s="289" t="str">
        <f>VLOOKUP(CAT_Details[[#This Row],[Delivery Bp Customer Code]],Table6[],2,0)</f>
        <v>No Loc</v>
      </c>
    </row>
    <row r="6174" spans="1:16" x14ac:dyDescent="0.25">
      <c r="A6174" s="289" t="s">
        <v>285</v>
      </c>
      <c r="B6174">
        <v>25</v>
      </c>
      <c r="C6174">
        <v>10826</v>
      </c>
      <c r="D6174">
        <v>10</v>
      </c>
      <c r="E6174" s="289" t="s">
        <v>13874</v>
      </c>
      <c r="F6174">
        <v>5015607603</v>
      </c>
      <c r="G6174" s="276">
        <v>45757</v>
      </c>
      <c r="H6174">
        <v>20250328685230</v>
      </c>
      <c r="I6174">
        <v>31.2</v>
      </c>
      <c r="J6174" s="289" t="s">
        <v>383</v>
      </c>
      <c r="K6174" s="289" t="s">
        <v>13875</v>
      </c>
      <c r="L6174" s="289" t="s">
        <v>275</v>
      </c>
      <c r="M6174" s="289" t="s">
        <v>13637</v>
      </c>
      <c r="N6174" s="289" t="s">
        <v>667</v>
      </c>
      <c r="O6174" s="289" t="s">
        <v>291</v>
      </c>
      <c r="P6174" s="289" t="str">
        <f>VLOOKUP(CAT_Details[[#This Row],[Delivery Bp Customer Code]],Table6[],2,0)</f>
        <v>DX01-L5</v>
      </c>
    </row>
    <row r="6175" spans="1:16" x14ac:dyDescent="0.25">
      <c r="A6175" s="289" t="s">
        <v>285</v>
      </c>
      <c r="B6175">
        <v>20</v>
      </c>
      <c r="C6175">
        <v>1283</v>
      </c>
      <c r="D6175">
        <v>10.87</v>
      </c>
      <c r="E6175" s="289" t="s">
        <v>13876</v>
      </c>
      <c r="F6175">
        <v>5015640249</v>
      </c>
      <c r="G6175" s="276">
        <v>45757</v>
      </c>
      <c r="H6175">
        <v>20250326683287</v>
      </c>
      <c r="I6175">
        <v>29.216000000000001</v>
      </c>
      <c r="J6175" s="289" t="s">
        <v>294</v>
      </c>
      <c r="K6175" s="289" t="s">
        <v>13877</v>
      </c>
      <c r="L6175" s="289" t="s">
        <v>275</v>
      </c>
      <c r="M6175" s="289" t="s">
        <v>13878</v>
      </c>
      <c r="N6175" s="289" t="s">
        <v>5685</v>
      </c>
      <c r="O6175" s="289" t="s">
        <v>291</v>
      </c>
      <c r="P6175" s="289" t="str">
        <f>VLOOKUP(CAT_Details[[#This Row],[Delivery Bp Customer Code]],Table6[],2,0)</f>
        <v>DX01-L5</v>
      </c>
    </row>
    <row r="6176" spans="1:16" x14ac:dyDescent="0.25">
      <c r="A6176" s="289" t="s">
        <v>285</v>
      </c>
      <c r="B6176">
        <v>12</v>
      </c>
      <c r="C6176">
        <v>4200</v>
      </c>
      <c r="D6176">
        <v>4.8</v>
      </c>
      <c r="E6176" s="289" t="s">
        <v>13879</v>
      </c>
      <c r="F6176">
        <v>5015644147</v>
      </c>
      <c r="G6176" s="276">
        <v>45757</v>
      </c>
      <c r="H6176">
        <v>20250327684752</v>
      </c>
      <c r="I6176">
        <v>11.52</v>
      </c>
      <c r="J6176" s="289" t="s">
        <v>383</v>
      </c>
      <c r="K6176" s="289" t="s">
        <v>13880</v>
      </c>
      <c r="L6176" s="289" t="s">
        <v>275</v>
      </c>
      <c r="M6176" s="289" t="s">
        <v>13881</v>
      </c>
      <c r="N6176" s="289" t="s">
        <v>386</v>
      </c>
      <c r="O6176" s="289" t="s">
        <v>291</v>
      </c>
      <c r="P6176" s="289" t="str">
        <f>VLOOKUP(CAT_Details[[#This Row],[Delivery Bp Customer Code]],Table6[],2,0)</f>
        <v>DX01-L5</v>
      </c>
    </row>
    <row r="6177" spans="1:16" x14ac:dyDescent="0.25">
      <c r="A6177" s="289" t="s">
        <v>285</v>
      </c>
      <c r="B6177">
        <v>2</v>
      </c>
      <c r="C6177">
        <v>900</v>
      </c>
      <c r="D6177">
        <v>1</v>
      </c>
      <c r="E6177" s="289" t="s">
        <v>13882</v>
      </c>
      <c r="F6177">
        <v>5015670417</v>
      </c>
      <c r="G6177" s="276">
        <v>45757</v>
      </c>
      <c r="H6177">
        <v>20250401687220</v>
      </c>
      <c r="I6177">
        <v>2.4</v>
      </c>
      <c r="J6177" s="289" t="s">
        <v>280</v>
      </c>
      <c r="K6177" s="289" t="s">
        <v>13883</v>
      </c>
      <c r="L6177" s="289" t="s">
        <v>275</v>
      </c>
      <c r="M6177" s="289" t="s">
        <v>13706</v>
      </c>
      <c r="N6177" s="289" t="s">
        <v>534</v>
      </c>
      <c r="O6177" s="289" t="s">
        <v>291</v>
      </c>
      <c r="P6177" s="289" t="str">
        <f>VLOOKUP(CAT_Details[[#This Row],[Delivery Bp Customer Code]],Table6[],2,0)</f>
        <v>DX01-L5</v>
      </c>
    </row>
    <row r="6178" spans="1:16" x14ac:dyDescent="0.25">
      <c r="A6178" s="289" t="s">
        <v>285</v>
      </c>
      <c r="B6178">
        <v>12</v>
      </c>
      <c r="C6178">
        <v>3607</v>
      </c>
      <c r="D6178">
        <v>4.8</v>
      </c>
      <c r="E6178" s="289" t="s">
        <v>13884</v>
      </c>
      <c r="F6178">
        <v>5015670721</v>
      </c>
      <c r="G6178" s="276">
        <v>45757</v>
      </c>
      <c r="H6178">
        <v>20250331686601</v>
      </c>
      <c r="I6178">
        <v>5.4720000000000004</v>
      </c>
      <c r="J6178" s="289" t="s">
        <v>287</v>
      </c>
      <c r="K6178" s="289" t="s">
        <v>13885</v>
      </c>
      <c r="L6178" s="289" t="s">
        <v>275</v>
      </c>
      <c r="M6178" s="289" t="s">
        <v>13886</v>
      </c>
      <c r="N6178" s="289" t="s">
        <v>516</v>
      </c>
      <c r="O6178" s="289" t="s">
        <v>291</v>
      </c>
      <c r="P6178" s="289" t="str">
        <f>VLOOKUP(CAT_Details[[#This Row],[Delivery Bp Customer Code]],Table6[],2,0)</f>
        <v>DX01-L5</v>
      </c>
    </row>
    <row r="6179" spans="1:16" x14ac:dyDescent="0.25">
      <c r="A6179" s="289" t="s">
        <v>285</v>
      </c>
      <c r="B6179">
        <v>5</v>
      </c>
      <c r="C6179">
        <v>833</v>
      </c>
      <c r="D6179">
        <v>2</v>
      </c>
      <c r="E6179" s="289" t="s">
        <v>13887</v>
      </c>
      <c r="F6179">
        <v>5015670846</v>
      </c>
      <c r="G6179" s="276">
        <v>45757</v>
      </c>
      <c r="H6179">
        <v>20250402688012</v>
      </c>
      <c r="I6179">
        <v>3.0720000000000001</v>
      </c>
      <c r="J6179" s="289" t="s">
        <v>345</v>
      </c>
      <c r="K6179" s="289" t="s">
        <v>13888</v>
      </c>
      <c r="L6179" s="289" t="s">
        <v>275</v>
      </c>
      <c r="M6179" s="289" t="s">
        <v>13832</v>
      </c>
      <c r="N6179" s="289" t="s">
        <v>348</v>
      </c>
      <c r="O6179" s="289" t="s">
        <v>291</v>
      </c>
      <c r="P6179" s="289" t="str">
        <f>VLOOKUP(CAT_Details[[#This Row],[Delivery Bp Customer Code]],Table6[],2,0)</f>
        <v>DX01-L5</v>
      </c>
    </row>
    <row r="6180" spans="1:16" x14ac:dyDescent="0.25">
      <c r="A6180" s="289" t="s">
        <v>285</v>
      </c>
      <c r="B6180">
        <v>2</v>
      </c>
      <c r="C6180">
        <v>780</v>
      </c>
      <c r="D6180">
        <v>0.8</v>
      </c>
      <c r="E6180" s="289" t="s">
        <v>13889</v>
      </c>
      <c r="F6180">
        <v>5015670859</v>
      </c>
      <c r="G6180" s="276">
        <v>45757</v>
      </c>
      <c r="H6180">
        <v>20250402687901</v>
      </c>
      <c r="I6180">
        <v>1.92</v>
      </c>
      <c r="J6180" s="289" t="s">
        <v>294</v>
      </c>
      <c r="K6180" s="289" t="s">
        <v>13890</v>
      </c>
      <c r="L6180" s="289" t="s">
        <v>275</v>
      </c>
      <c r="M6180" s="289" t="s">
        <v>12958</v>
      </c>
      <c r="N6180" s="289" t="s">
        <v>297</v>
      </c>
      <c r="O6180" s="289" t="s">
        <v>291</v>
      </c>
      <c r="P6180" s="289" t="str">
        <f>VLOOKUP(CAT_Details[[#This Row],[Delivery Bp Customer Code]],Table6[],2,0)</f>
        <v>DX01-L5</v>
      </c>
    </row>
    <row r="6181" spans="1:16" x14ac:dyDescent="0.25">
      <c r="A6181" s="289" t="s">
        <v>285</v>
      </c>
      <c r="B6181">
        <v>16</v>
      </c>
      <c r="C6181">
        <v>5760</v>
      </c>
      <c r="D6181">
        <v>6.4</v>
      </c>
      <c r="E6181" s="289" t="s">
        <v>13891</v>
      </c>
      <c r="F6181">
        <v>5015685090</v>
      </c>
      <c r="G6181" s="276">
        <v>45757</v>
      </c>
      <c r="H6181">
        <v>20250403688921</v>
      </c>
      <c r="I6181">
        <v>5.53</v>
      </c>
      <c r="J6181" s="289" t="s">
        <v>350</v>
      </c>
      <c r="K6181" s="289" t="s">
        <v>13892</v>
      </c>
      <c r="L6181" s="289" t="s">
        <v>275</v>
      </c>
      <c r="M6181" s="289" t="s">
        <v>13893</v>
      </c>
      <c r="N6181" s="289" t="s">
        <v>528</v>
      </c>
      <c r="O6181" s="289" t="s">
        <v>291</v>
      </c>
      <c r="P6181" s="289" t="str">
        <f>VLOOKUP(CAT_Details[[#This Row],[Delivery Bp Customer Code]],Table6[],2,0)</f>
        <v>DX01-L5</v>
      </c>
    </row>
    <row r="6182" spans="1:16" x14ac:dyDescent="0.25">
      <c r="A6182" s="289" t="s">
        <v>285</v>
      </c>
      <c r="B6182">
        <v>25</v>
      </c>
      <c r="C6182">
        <v>2200</v>
      </c>
      <c r="D6182">
        <v>10</v>
      </c>
      <c r="E6182" s="289" t="s">
        <v>13894</v>
      </c>
      <c r="F6182">
        <v>5015685321</v>
      </c>
      <c r="G6182" s="276">
        <v>45757</v>
      </c>
      <c r="H6182">
        <v>20250402688278</v>
      </c>
      <c r="I6182">
        <v>24</v>
      </c>
      <c r="J6182" s="289" t="s">
        <v>350</v>
      </c>
      <c r="K6182" s="289" t="s">
        <v>13895</v>
      </c>
      <c r="L6182" s="289" t="s">
        <v>275</v>
      </c>
      <c r="M6182" s="289" t="s">
        <v>13893</v>
      </c>
      <c r="N6182" s="289" t="s">
        <v>462</v>
      </c>
      <c r="O6182" s="289" t="s">
        <v>291</v>
      </c>
      <c r="P6182" s="289" t="str">
        <f>VLOOKUP(CAT_Details[[#This Row],[Delivery Bp Customer Code]],Table6[],2,0)</f>
        <v>DX01-L5</v>
      </c>
    </row>
    <row r="6183" spans="1:16" x14ac:dyDescent="0.25">
      <c r="A6183" s="289" t="s">
        <v>285</v>
      </c>
      <c r="B6183">
        <v>13</v>
      </c>
      <c r="C6183">
        <v>1144</v>
      </c>
      <c r="D6183">
        <v>5.2</v>
      </c>
      <c r="E6183" s="289" t="s">
        <v>13894</v>
      </c>
      <c r="F6183">
        <v>5015685322</v>
      </c>
      <c r="G6183" s="276">
        <v>45757</v>
      </c>
      <c r="H6183">
        <v>20250402688275</v>
      </c>
      <c r="I6183">
        <v>12.48</v>
      </c>
      <c r="J6183" s="289" t="s">
        <v>350</v>
      </c>
      <c r="K6183" s="289" t="s">
        <v>13896</v>
      </c>
      <c r="L6183" s="289" t="s">
        <v>275</v>
      </c>
      <c r="M6183" s="289" t="s">
        <v>13893</v>
      </c>
      <c r="N6183" s="289" t="s">
        <v>462</v>
      </c>
      <c r="O6183" s="289" t="s">
        <v>291</v>
      </c>
      <c r="P6183" s="289" t="str">
        <f>VLOOKUP(CAT_Details[[#This Row],[Delivery Bp Customer Code]],Table6[],2,0)</f>
        <v>DX01-L5</v>
      </c>
    </row>
    <row r="6184" spans="1:16" x14ac:dyDescent="0.25">
      <c r="A6184" s="289" t="s">
        <v>285</v>
      </c>
      <c r="B6184">
        <v>26</v>
      </c>
      <c r="C6184">
        <v>1040</v>
      </c>
      <c r="D6184">
        <v>5.2</v>
      </c>
      <c r="E6184" s="289" t="s">
        <v>13897</v>
      </c>
      <c r="F6184">
        <v>5015685333</v>
      </c>
      <c r="G6184" s="276">
        <v>45757</v>
      </c>
      <c r="H6184">
        <v>20250403688952</v>
      </c>
      <c r="I6184">
        <v>11.231999999999999</v>
      </c>
      <c r="J6184" s="289" t="s">
        <v>350</v>
      </c>
      <c r="K6184" s="289" t="s">
        <v>13898</v>
      </c>
      <c r="L6184" s="289" t="s">
        <v>275</v>
      </c>
      <c r="M6184" s="289" t="s">
        <v>13853</v>
      </c>
      <c r="N6184" s="289" t="s">
        <v>12700</v>
      </c>
      <c r="O6184" s="289" t="s">
        <v>291</v>
      </c>
      <c r="P6184" s="289" t="str">
        <f>VLOOKUP(CAT_Details[[#This Row],[Delivery Bp Customer Code]],Table6[],2,0)</f>
        <v>DX01-L5</v>
      </c>
    </row>
    <row r="6185" spans="1:16" x14ac:dyDescent="0.25">
      <c r="A6185" s="289" t="s">
        <v>285</v>
      </c>
      <c r="B6185">
        <v>1</v>
      </c>
      <c r="C6185">
        <v>180</v>
      </c>
      <c r="D6185">
        <v>0.4</v>
      </c>
      <c r="E6185" s="289" t="s">
        <v>13899</v>
      </c>
      <c r="F6185">
        <v>5015685343</v>
      </c>
      <c r="G6185" s="276">
        <v>45757</v>
      </c>
      <c r="H6185">
        <v>20250403689166</v>
      </c>
      <c r="I6185">
        <v>0.76800000000000002</v>
      </c>
      <c r="J6185" s="289" t="s">
        <v>287</v>
      </c>
      <c r="K6185" s="289" t="s">
        <v>13900</v>
      </c>
      <c r="L6185" s="289" t="s">
        <v>275</v>
      </c>
      <c r="M6185" s="289" t="s">
        <v>13873</v>
      </c>
      <c r="N6185" s="289" t="s">
        <v>814</v>
      </c>
      <c r="O6185" s="289" t="s">
        <v>291</v>
      </c>
      <c r="P6185" s="289" t="str">
        <f>VLOOKUP(CAT_Details[[#This Row],[Delivery Bp Customer Code]],Table6[],2,0)</f>
        <v>DX01-L5</v>
      </c>
    </row>
    <row r="6186" spans="1:16" x14ac:dyDescent="0.25">
      <c r="A6186" s="289" t="s">
        <v>285</v>
      </c>
      <c r="B6186">
        <v>4</v>
      </c>
      <c r="C6186">
        <v>688</v>
      </c>
      <c r="D6186">
        <v>1.6</v>
      </c>
      <c r="E6186" s="289" t="s">
        <v>13899</v>
      </c>
      <c r="F6186">
        <v>5015685346</v>
      </c>
      <c r="G6186" s="276">
        <v>45757</v>
      </c>
      <c r="H6186">
        <v>20250403689165</v>
      </c>
      <c r="I6186">
        <v>3.13</v>
      </c>
      <c r="J6186" s="289" t="s">
        <v>287</v>
      </c>
      <c r="K6186" s="289" t="s">
        <v>13901</v>
      </c>
      <c r="L6186" s="289" t="s">
        <v>275</v>
      </c>
      <c r="M6186" s="289" t="s">
        <v>13873</v>
      </c>
      <c r="N6186" s="289" t="s">
        <v>814</v>
      </c>
      <c r="O6186" s="289" t="s">
        <v>291</v>
      </c>
      <c r="P6186" s="289" t="str">
        <f>VLOOKUP(CAT_Details[[#This Row],[Delivery Bp Customer Code]],Table6[],2,0)</f>
        <v>DX01-L5</v>
      </c>
    </row>
    <row r="6187" spans="1:16" x14ac:dyDescent="0.25">
      <c r="A6187" s="289" t="s">
        <v>521</v>
      </c>
      <c r="B6187">
        <v>10</v>
      </c>
      <c r="C6187">
        <v>772</v>
      </c>
      <c r="D6187">
        <v>4</v>
      </c>
      <c r="E6187" s="289" t="s">
        <v>13859</v>
      </c>
      <c r="F6187">
        <v>5015637002</v>
      </c>
      <c r="G6187" s="276">
        <v>45757</v>
      </c>
      <c r="H6187">
        <v>20250401687474</v>
      </c>
      <c r="I6187">
        <v>7.5839999999999996</v>
      </c>
      <c r="J6187" s="289" t="s">
        <v>383</v>
      </c>
      <c r="K6187" s="289" t="s">
        <v>13902</v>
      </c>
      <c r="L6187" s="289" t="s">
        <v>275</v>
      </c>
      <c r="M6187" s="289" t="s">
        <v>13751</v>
      </c>
      <c r="N6187" s="289" t="s">
        <v>609</v>
      </c>
      <c r="O6187" s="289" t="s">
        <v>525</v>
      </c>
      <c r="P6187" s="289" t="str">
        <f>VLOOKUP(CAT_Details[[#This Row],[Delivery Bp Customer Code]],Table6[],2,0)</f>
        <v>No Loc</v>
      </c>
    </row>
    <row r="6188" spans="1:16" x14ac:dyDescent="0.25">
      <c r="A6188" s="289" t="s">
        <v>521</v>
      </c>
      <c r="B6188">
        <v>2</v>
      </c>
      <c r="C6188">
        <v>300</v>
      </c>
      <c r="D6188">
        <v>0.8</v>
      </c>
      <c r="E6188" s="289" t="s">
        <v>13903</v>
      </c>
      <c r="F6188">
        <v>5015670866</v>
      </c>
      <c r="G6188" s="276">
        <v>45757</v>
      </c>
      <c r="H6188">
        <v>20250401687369</v>
      </c>
      <c r="I6188">
        <v>1.92</v>
      </c>
      <c r="J6188" s="289" t="s">
        <v>324</v>
      </c>
      <c r="K6188" s="289" t="s">
        <v>13904</v>
      </c>
      <c r="L6188" s="289" t="s">
        <v>275</v>
      </c>
      <c r="M6188" s="289" t="s">
        <v>13663</v>
      </c>
      <c r="N6188" s="289" t="s">
        <v>531</v>
      </c>
      <c r="O6188" s="289" t="s">
        <v>525</v>
      </c>
      <c r="P6188" s="289" t="str">
        <f>VLOOKUP(CAT_Details[[#This Row],[Delivery Bp Customer Code]],Table6[],2,0)</f>
        <v>No Loc</v>
      </c>
    </row>
    <row r="6189" spans="1:16" x14ac:dyDescent="0.25">
      <c r="A6189" s="289" t="s">
        <v>521</v>
      </c>
      <c r="B6189">
        <v>8</v>
      </c>
      <c r="C6189">
        <v>816</v>
      </c>
      <c r="D6189">
        <v>3.2</v>
      </c>
      <c r="E6189" s="289" t="s">
        <v>13905</v>
      </c>
      <c r="F6189">
        <v>5015715959</v>
      </c>
      <c r="G6189" s="276">
        <v>45757</v>
      </c>
      <c r="H6189">
        <v>20250403689218</v>
      </c>
      <c r="I6189">
        <v>8.4480000000000004</v>
      </c>
      <c r="J6189" s="289" t="s">
        <v>302</v>
      </c>
      <c r="K6189" s="289" t="s">
        <v>13906</v>
      </c>
      <c r="L6189" s="289" t="s">
        <v>275</v>
      </c>
      <c r="M6189" s="289" t="s">
        <v>13907</v>
      </c>
      <c r="N6189" s="289" t="s">
        <v>694</v>
      </c>
      <c r="O6189" s="289" t="s">
        <v>525</v>
      </c>
      <c r="P6189" s="289" t="str">
        <f>VLOOKUP(CAT_Details[[#This Row],[Delivery Bp Customer Code]],Table6[],2,0)</f>
        <v>No Loc</v>
      </c>
    </row>
    <row r="6190" spans="1:16" x14ac:dyDescent="0.25">
      <c r="A6190" s="289" t="s">
        <v>272</v>
      </c>
      <c r="B6190">
        <v>10</v>
      </c>
      <c r="C6190">
        <v>2055</v>
      </c>
      <c r="D6190">
        <v>4</v>
      </c>
      <c r="E6190" s="289" t="s">
        <v>13841</v>
      </c>
      <c r="F6190">
        <v>5015636950</v>
      </c>
      <c r="G6190" s="276">
        <v>45757</v>
      </c>
      <c r="H6190">
        <v>20250331686382</v>
      </c>
      <c r="I6190">
        <v>11.327999999999999</v>
      </c>
      <c r="J6190" s="289" t="s">
        <v>294</v>
      </c>
      <c r="K6190" s="289" t="s">
        <v>13908</v>
      </c>
      <c r="L6190" s="289" t="s">
        <v>275</v>
      </c>
      <c r="M6190" s="289" t="s">
        <v>13843</v>
      </c>
      <c r="N6190" s="289" t="s">
        <v>555</v>
      </c>
      <c r="O6190" s="289" t="s">
        <v>277</v>
      </c>
      <c r="P6190" s="289" t="str">
        <f>VLOOKUP(CAT_Details[[#This Row],[Delivery Bp Customer Code]],Table6[],2,0)</f>
        <v>U2-L5</v>
      </c>
    </row>
    <row r="6191" spans="1:16" x14ac:dyDescent="0.25">
      <c r="A6191" s="289" t="s">
        <v>272</v>
      </c>
      <c r="B6191">
        <v>4</v>
      </c>
      <c r="C6191">
        <v>1876</v>
      </c>
      <c r="D6191">
        <v>1.6</v>
      </c>
      <c r="E6191" s="289" t="s">
        <v>13909</v>
      </c>
      <c r="F6191">
        <v>5015642505</v>
      </c>
      <c r="G6191" s="276">
        <v>45757</v>
      </c>
      <c r="H6191">
        <v>20250401686959</v>
      </c>
      <c r="I6191">
        <v>1.92</v>
      </c>
      <c r="J6191" s="289" t="s">
        <v>324</v>
      </c>
      <c r="K6191" s="289" t="s">
        <v>13910</v>
      </c>
      <c r="L6191" s="289" t="s">
        <v>275</v>
      </c>
      <c r="M6191" s="289" t="s">
        <v>13366</v>
      </c>
      <c r="N6191" s="289" t="s">
        <v>399</v>
      </c>
      <c r="O6191" s="289" t="s">
        <v>277</v>
      </c>
      <c r="P6191" s="289" t="str">
        <f>VLOOKUP(CAT_Details[[#This Row],[Delivery Bp Customer Code]],Table6[],2,0)</f>
        <v>U2-L5</v>
      </c>
    </row>
    <row r="6192" spans="1:16" x14ac:dyDescent="0.25">
      <c r="A6192" s="289" t="s">
        <v>272</v>
      </c>
      <c r="B6192">
        <v>1</v>
      </c>
      <c r="C6192">
        <v>100</v>
      </c>
      <c r="D6192">
        <v>0.4</v>
      </c>
      <c r="E6192" s="289" t="s">
        <v>13911</v>
      </c>
      <c r="F6192">
        <v>5015671147</v>
      </c>
      <c r="G6192" s="276">
        <v>45757</v>
      </c>
      <c r="H6192">
        <v>20250331686576</v>
      </c>
      <c r="I6192">
        <v>0.96</v>
      </c>
      <c r="J6192" s="289" t="s">
        <v>324</v>
      </c>
      <c r="K6192" s="289" t="s">
        <v>13912</v>
      </c>
      <c r="L6192" s="289" t="s">
        <v>275</v>
      </c>
      <c r="M6192" s="289" t="s">
        <v>13759</v>
      </c>
      <c r="N6192" s="289" t="s">
        <v>562</v>
      </c>
      <c r="O6192" s="289" t="s">
        <v>277</v>
      </c>
      <c r="P6192" s="289" t="str">
        <f>VLOOKUP(CAT_Details[[#This Row],[Delivery Bp Customer Code]],Table6[],2,0)</f>
        <v>U2-L5</v>
      </c>
    </row>
    <row r="6193" spans="1:16" x14ac:dyDescent="0.25">
      <c r="A6193" s="289" t="s">
        <v>272</v>
      </c>
      <c r="B6193">
        <v>1</v>
      </c>
      <c r="C6193">
        <v>100</v>
      </c>
      <c r="D6193">
        <v>0.4</v>
      </c>
      <c r="E6193" s="289" t="s">
        <v>13911</v>
      </c>
      <c r="F6193">
        <v>5015671860</v>
      </c>
      <c r="G6193" s="276">
        <v>45757</v>
      </c>
      <c r="H6193">
        <v>20250331686576</v>
      </c>
      <c r="I6193">
        <v>0.96</v>
      </c>
      <c r="J6193" s="289" t="s">
        <v>324</v>
      </c>
      <c r="K6193" s="289" t="s">
        <v>13913</v>
      </c>
      <c r="L6193" s="289" t="s">
        <v>275</v>
      </c>
      <c r="M6193" s="289"/>
      <c r="N6193" s="289" t="s">
        <v>562</v>
      </c>
      <c r="O6193" s="289" t="s">
        <v>277</v>
      </c>
      <c r="P6193" s="289" t="str">
        <f>VLOOKUP(CAT_Details[[#This Row],[Delivery Bp Customer Code]],Table6[],2,0)</f>
        <v>U2-L5</v>
      </c>
    </row>
    <row r="6194" spans="1:16" x14ac:dyDescent="0.25">
      <c r="A6194" s="289" t="s">
        <v>272</v>
      </c>
      <c r="B6194">
        <v>40</v>
      </c>
      <c r="C6194">
        <v>5126</v>
      </c>
      <c r="D6194">
        <v>16</v>
      </c>
      <c r="E6194" s="289" t="s">
        <v>13914</v>
      </c>
      <c r="F6194">
        <v>5015684864</v>
      </c>
      <c r="G6194" s="276">
        <v>45757</v>
      </c>
      <c r="H6194">
        <v>20250403689024</v>
      </c>
      <c r="I6194">
        <v>36.479999999999997</v>
      </c>
      <c r="J6194" s="289" t="s">
        <v>350</v>
      </c>
      <c r="K6194" s="289" t="s">
        <v>13915</v>
      </c>
      <c r="L6194" s="289" t="s">
        <v>275</v>
      </c>
      <c r="M6194" s="289" t="s">
        <v>13853</v>
      </c>
      <c r="N6194" s="289" t="s">
        <v>472</v>
      </c>
      <c r="O6194" s="289" t="s">
        <v>277</v>
      </c>
      <c r="P6194" s="289" t="str">
        <f>VLOOKUP(CAT_Details[[#This Row],[Delivery Bp Customer Code]],Table6[],2,0)</f>
        <v>U2-L5</v>
      </c>
    </row>
    <row r="6195" spans="1:16" x14ac:dyDescent="0.25">
      <c r="A6195" s="289" t="s">
        <v>272</v>
      </c>
      <c r="B6195">
        <v>4</v>
      </c>
      <c r="C6195">
        <v>778</v>
      </c>
      <c r="D6195">
        <v>1.6</v>
      </c>
      <c r="E6195" s="289" t="s">
        <v>13916</v>
      </c>
      <c r="F6195">
        <v>5015684940</v>
      </c>
      <c r="G6195" s="276">
        <v>45757</v>
      </c>
      <c r="H6195">
        <v>20250403688941</v>
      </c>
      <c r="I6195">
        <v>3.84</v>
      </c>
      <c r="J6195" s="289" t="s">
        <v>350</v>
      </c>
      <c r="K6195" s="289" t="s">
        <v>13917</v>
      </c>
      <c r="L6195" s="289" t="s">
        <v>275</v>
      </c>
      <c r="M6195" s="289" t="s">
        <v>13781</v>
      </c>
      <c r="N6195" s="289" t="s">
        <v>999</v>
      </c>
      <c r="O6195" s="289" t="s">
        <v>277</v>
      </c>
      <c r="P6195" s="289" t="str">
        <f>VLOOKUP(CAT_Details[[#This Row],[Delivery Bp Customer Code]],Table6[],2,0)</f>
        <v>U2-L5</v>
      </c>
    </row>
    <row r="6196" spans="1:16" x14ac:dyDescent="0.25">
      <c r="A6196" s="289" t="s">
        <v>272</v>
      </c>
      <c r="B6196">
        <v>3</v>
      </c>
      <c r="C6196">
        <v>687</v>
      </c>
      <c r="D6196">
        <v>0.6</v>
      </c>
      <c r="E6196" s="289" t="s">
        <v>13849</v>
      </c>
      <c r="F6196">
        <v>5015685082</v>
      </c>
      <c r="G6196" s="276">
        <v>45757</v>
      </c>
      <c r="H6196">
        <v>20250328685431</v>
      </c>
      <c r="I6196">
        <v>0.99399999999999999</v>
      </c>
      <c r="J6196" s="289" t="s">
        <v>350</v>
      </c>
      <c r="K6196" s="289" t="s">
        <v>13918</v>
      </c>
      <c r="L6196" s="289" t="s">
        <v>275</v>
      </c>
      <c r="M6196" s="289" t="s">
        <v>13781</v>
      </c>
      <c r="N6196" s="289" t="s">
        <v>544</v>
      </c>
      <c r="O6196" s="289" t="s">
        <v>277</v>
      </c>
      <c r="P6196" s="289" t="str">
        <f>VLOOKUP(CAT_Details[[#This Row],[Delivery Bp Customer Code]],Table6[],2,0)</f>
        <v>U2-L5</v>
      </c>
    </row>
    <row r="6197" spans="1:16" x14ac:dyDescent="0.25">
      <c r="A6197" s="289" t="s">
        <v>272</v>
      </c>
      <c r="B6197">
        <v>4</v>
      </c>
      <c r="C6197">
        <v>1200</v>
      </c>
      <c r="D6197">
        <v>1.6</v>
      </c>
      <c r="E6197" s="289" t="s">
        <v>13919</v>
      </c>
      <c r="F6197">
        <v>5015685250</v>
      </c>
      <c r="G6197" s="276">
        <v>45757</v>
      </c>
      <c r="H6197">
        <v>20250403689135</v>
      </c>
      <c r="I6197">
        <v>1.3440000000000001</v>
      </c>
      <c r="J6197" s="289" t="s">
        <v>350</v>
      </c>
      <c r="K6197" s="289" t="s">
        <v>13920</v>
      </c>
      <c r="L6197" s="289" t="s">
        <v>275</v>
      </c>
      <c r="M6197" s="289" t="s">
        <v>13781</v>
      </c>
      <c r="N6197" s="289" t="s">
        <v>547</v>
      </c>
      <c r="O6197" s="289" t="s">
        <v>277</v>
      </c>
      <c r="P6197" s="289" t="str">
        <f>VLOOKUP(CAT_Details[[#This Row],[Delivery Bp Customer Code]],Table6[],2,0)</f>
        <v>U2-L5</v>
      </c>
    </row>
    <row r="6198" spans="1:16" x14ac:dyDescent="0.25">
      <c r="A6198" s="289" t="s">
        <v>272</v>
      </c>
      <c r="B6198">
        <v>1</v>
      </c>
      <c r="C6198">
        <v>63</v>
      </c>
      <c r="D6198">
        <v>0.4</v>
      </c>
      <c r="E6198" s="289" t="s">
        <v>13921</v>
      </c>
      <c r="F6198">
        <v>5015685277</v>
      </c>
      <c r="G6198" s="276">
        <v>45757</v>
      </c>
      <c r="H6198">
        <v>20250327684875</v>
      </c>
      <c r="I6198">
        <v>0.28799999999999998</v>
      </c>
      <c r="J6198" s="289" t="s">
        <v>280</v>
      </c>
      <c r="K6198" s="289" t="s">
        <v>13922</v>
      </c>
      <c r="L6198" s="289" t="s">
        <v>275</v>
      </c>
      <c r="M6198" s="289" t="s">
        <v>13923</v>
      </c>
      <c r="N6198" s="289" t="s">
        <v>619</v>
      </c>
      <c r="O6198" s="289" t="s">
        <v>277</v>
      </c>
      <c r="P6198" s="289" t="str">
        <f>VLOOKUP(CAT_Details[[#This Row],[Delivery Bp Customer Code]],Table6[],2,0)</f>
        <v>U2-L5</v>
      </c>
    </row>
    <row r="6199" spans="1:16" x14ac:dyDescent="0.25">
      <c r="A6199" s="289" t="s">
        <v>272</v>
      </c>
      <c r="B6199">
        <v>11</v>
      </c>
      <c r="C6199">
        <v>1648</v>
      </c>
      <c r="D6199">
        <v>3</v>
      </c>
      <c r="E6199" s="289" t="s">
        <v>13924</v>
      </c>
      <c r="F6199">
        <v>5015685303</v>
      </c>
      <c r="G6199" s="276">
        <v>45757</v>
      </c>
      <c r="H6199">
        <v>20250328685328</v>
      </c>
      <c r="I6199">
        <v>4.2919999999999998</v>
      </c>
      <c r="J6199" s="289" t="s">
        <v>350</v>
      </c>
      <c r="K6199" s="289" t="s">
        <v>13925</v>
      </c>
      <c r="L6199" s="289" t="s">
        <v>275</v>
      </c>
      <c r="M6199" s="289" t="s">
        <v>13781</v>
      </c>
      <c r="N6199" s="289" t="s">
        <v>540</v>
      </c>
      <c r="O6199" s="289" t="s">
        <v>277</v>
      </c>
      <c r="P6199" s="289" t="str">
        <f>VLOOKUP(CAT_Details[[#This Row],[Delivery Bp Customer Code]],Table6[],2,0)</f>
        <v>U2-L5</v>
      </c>
    </row>
    <row r="6200" spans="1:16" x14ac:dyDescent="0.25">
      <c r="A6200" s="289" t="s">
        <v>5576</v>
      </c>
      <c r="B6200">
        <v>12</v>
      </c>
      <c r="C6200">
        <v>13200</v>
      </c>
      <c r="D6200">
        <v>7.2</v>
      </c>
      <c r="E6200" s="289" t="s">
        <v>13926</v>
      </c>
      <c r="F6200">
        <v>5015716470</v>
      </c>
      <c r="G6200" s="276">
        <v>45757</v>
      </c>
      <c r="H6200">
        <v>20250331686489</v>
      </c>
      <c r="I6200">
        <v>31.103999999999999</v>
      </c>
      <c r="J6200" s="289" t="s">
        <v>273</v>
      </c>
      <c r="K6200" s="289" t="s">
        <v>13927</v>
      </c>
      <c r="L6200" s="289" t="s">
        <v>275</v>
      </c>
      <c r="M6200" s="289" t="s">
        <v>13824</v>
      </c>
      <c r="N6200" s="289" t="s">
        <v>6556</v>
      </c>
      <c r="O6200" s="289" t="s">
        <v>5579</v>
      </c>
      <c r="P6200" s="289" t="str">
        <f>VLOOKUP(CAT_Details[[#This Row],[Delivery Bp Customer Code]],Table6[],2,0)</f>
        <v>No Loc</v>
      </c>
    </row>
    <row r="6201" spans="1:16" x14ac:dyDescent="0.25">
      <c r="A6201" s="289" t="s">
        <v>278</v>
      </c>
      <c r="B6201">
        <v>2</v>
      </c>
      <c r="C6201">
        <v>477.52</v>
      </c>
      <c r="D6201">
        <v>0.6</v>
      </c>
      <c r="E6201" s="289" t="s">
        <v>13928</v>
      </c>
      <c r="F6201">
        <v>5015701508</v>
      </c>
      <c r="G6201" s="276">
        <v>45758</v>
      </c>
      <c r="H6201">
        <v>20250404689836</v>
      </c>
      <c r="I6201">
        <v>0.96</v>
      </c>
      <c r="J6201" s="289" t="s">
        <v>280</v>
      </c>
      <c r="K6201" s="289" t="s">
        <v>13929</v>
      </c>
      <c r="L6201" s="289" t="s">
        <v>275</v>
      </c>
      <c r="M6201" s="289" t="s">
        <v>13930</v>
      </c>
      <c r="N6201" s="289" t="s">
        <v>485</v>
      </c>
      <c r="O6201" s="289" t="s">
        <v>498</v>
      </c>
      <c r="P6201" s="289" t="str">
        <f>VLOOKUP(CAT_Details[[#This Row],[Delivery Bp Customer Code]],Table6[],2,0)</f>
        <v>DK-BM01</v>
      </c>
    </row>
    <row r="6202" spans="1:16" x14ac:dyDescent="0.25">
      <c r="A6202" s="289" t="s">
        <v>75</v>
      </c>
      <c r="B6202">
        <v>13</v>
      </c>
      <c r="C6202">
        <v>532</v>
      </c>
      <c r="D6202">
        <v>1.9</v>
      </c>
      <c r="E6202" s="289" t="s">
        <v>13931</v>
      </c>
      <c r="F6202">
        <v>5015641306</v>
      </c>
      <c r="G6202" s="276">
        <v>45758</v>
      </c>
      <c r="H6202">
        <v>20250401687182</v>
      </c>
      <c r="I6202">
        <v>1.738</v>
      </c>
      <c r="J6202" s="289" t="s">
        <v>294</v>
      </c>
      <c r="K6202" s="289" t="s">
        <v>13932</v>
      </c>
      <c r="L6202" s="289" t="s">
        <v>275</v>
      </c>
      <c r="M6202" s="289" t="s">
        <v>13560</v>
      </c>
      <c r="N6202" s="289" t="s">
        <v>1413</v>
      </c>
      <c r="O6202" s="289" t="s">
        <v>2173</v>
      </c>
      <c r="P6202" s="289" t="str">
        <f>VLOOKUP(CAT_Details[[#This Row],[Delivery Bp Customer Code]],Table6[],2,0)</f>
        <v>OYL1</v>
      </c>
    </row>
    <row r="6203" spans="1:16" x14ac:dyDescent="0.25">
      <c r="A6203" s="289" t="s">
        <v>75</v>
      </c>
      <c r="B6203">
        <v>1</v>
      </c>
      <c r="C6203">
        <v>1</v>
      </c>
      <c r="D6203">
        <v>0.04</v>
      </c>
      <c r="E6203" s="289" t="s">
        <v>13933</v>
      </c>
      <c r="F6203">
        <v>5015671127</v>
      </c>
      <c r="G6203" s="276">
        <v>45758</v>
      </c>
      <c r="H6203">
        <v>20250401687185</v>
      </c>
      <c r="I6203">
        <v>1.7999999999999999E-2</v>
      </c>
      <c r="J6203" s="289" t="s">
        <v>294</v>
      </c>
      <c r="K6203" s="289" t="s">
        <v>13934</v>
      </c>
      <c r="L6203" s="289" t="s">
        <v>275</v>
      </c>
      <c r="M6203" s="289" t="s">
        <v>12958</v>
      </c>
      <c r="N6203" s="289" t="s">
        <v>555</v>
      </c>
      <c r="O6203" s="289" t="s">
        <v>2173</v>
      </c>
      <c r="P6203" s="289" t="str">
        <f>VLOOKUP(CAT_Details[[#This Row],[Delivery Bp Customer Code]],Table6[],2,0)</f>
        <v>OYL1</v>
      </c>
    </row>
    <row r="6204" spans="1:16" x14ac:dyDescent="0.25">
      <c r="A6204" s="289" t="s">
        <v>75</v>
      </c>
      <c r="B6204">
        <v>1</v>
      </c>
      <c r="C6204">
        <v>25</v>
      </c>
      <c r="D6204">
        <v>0.4</v>
      </c>
      <c r="E6204" s="289" t="s">
        <v>13935</v>
      </c>
      <c r="F6204">
        <v>5015701085</v>
      </c>
      <c r="G6204" s="276">
        <v>45758</v>
      </c>
      <c r="H6204">
        <v>20250402688063</v>
      </c>
      <c r="I6204">
        <v>0.52800000000000002</v>
      </c>
      <c r="J6204" s="289" t="s">
        <v>350</v>
      </c>
      <c r="K6204" s="289" t="s">
        <v>13936</v>
      </c>
      <c r="L6204" s="289" t="s">
        <v>275</v>
      </c>
      <c r="M6204" s="289" t="s">
        <v>13853</v>
      </c>
      <c r="N6204" s="289" t="s">
        <v>2832</v>
      </c>
      <c r="O6204" s="289" t="s">
        <v>2173</v>
      </c>
      <c r="P6204" s="289" t="str">
        <f>VLOOKUP(CAT_Details[[#This Row],[Delivery Bp Customer Code]],Table6[],2,0)</f>
        <v>OYL1</v>
      </c>
    </row>
    <row r="6205" spans="1:16" x14ac:dyDescent="0.25">
      <c r="A6205" s="289" t="s">
        <v>75</v>
      </c>
      <c r="B6205">
        <v>3</v>
      </c>
      <c r="C6205">
        <v>62.7</v>
      </c>
      <c r="D6205">
        <v>0.33</v>
      </c>
      <c r="E6205" s="289" t="s">
        <v>13937</v>
      </c>
      <c r="F6205">
        <v>5015701128</v>
      </c>
      <c r="G6205" s="276">
        <v>45758</v>
      </c>
      <c r="H6205">
        <v>20250402688460</v>
      </c>
      <c r="I6205">
        <v>0.254</v>
      </c>
      <c r="J6205" s="289" t="s">
        <v>350</v>
      </c>
      <c r="K6205" s="289" t="s">
        <v>13938</v>
      </c>
      <c r="L6205" s="289" t="s">
        <v>275</v>
      </c>
      <c r="M6205" s="289" t="s">
        <v>13853</v>
      </c>
      <c r="N6205" s="289" t="s">
        <v>3173</v>
      </c>
      <c r="O6205" s="289" t="s">
        <v>2173</v>
      </c>
      <c r="P6205" s="289" t="str">
        <f>VLOOKUP(CAT_Details[[#This Row],[Delivery Bp Customer Code]],Table6[],2,0)</f>
        <v>OYL1</v>
      </c>
    </row>
    <row r="6206" spans="1:16" x14ac:dyDescent="0.25">
      <c r="A6206" s="289" t="s">
        <v>75</v>
      </c>
      <c r="B6206">
        <v>3</v>
      </c>
      <c r="C6206">
        <v>19.2</v>
      </c>
      <c r="D6206">
        <v>7.0000000000000007E-2</v>
      </c>
      <c r="E6206" s="289" t="s">
        <v>13939</v>
      </c>
      <c r="F6206">
        <v>5015701409</v>
      </c>
      <c r="G6206" s="276">
        <v>45758</v>
      </c>
      <c r="H6206">
        <v>20250403689287</v>
      </c>
      <c r="I6206">
        <v>1.7999999999999999E-2</v>
      </c>
      <c r="J6206" s="289" t="s">
        <v>324</v>
      </c>
      <c r="K6206" s="289" t="s">
        <v>13940</v>
      </c>
      <c r="L6206" s="289" t="s">
        <v>275</v>
      </c>
      <c r="M6206" s="289" t="s">
        <v>13941</v>
      </c>
      <c r="N6206" s="289" t="s">
        <v>2242</v>
      </c>
      <c r="O6206" s="289" t="s">
        <v>2173</v>
      </c>
      <c r="P6206" s="289" t="str">
        <f>VLOOKUP(CAT_Details[[#This Row],[Delivery Bp Customer Code]],Table6[],2,0)</f>
        <v>OYL1</v>
      </c>
    </row>
    <row r="6207" spans="1:16" x14ac:dyDescent="0.25">
      <c r="A6207" s="289" t="s">
        <v>75</v>
      </c>
      <c r="B6207">
        <v>14</v>
      </c>
      <c r="C6207">
        <v>9240</v>
      </c>
      <c r="D6207">
        <v>5.6</v>
      </c>
      <c r="E6207" s="289" t="s">
        <v>13942</v>
      </c>
      <c r="F6207">
        <v>5015701573</v>
      </c>
      <c r="G6207" s="276">
        <v>45758</v>
      </c>
      <c r="H6207">
        <v>20250403689216</v>
      </c>
      <c r="I6207">
        <v>8.0640000000000001</v>
      </c>
      <c r="J6207" s="289" t="s">
        <v>324</v>
      </c>
      <c r="K6207" s="289" t="s">
        <v>13943</v>
      </c>
      <c r="L6207" s="289" t="s">
        <v>275</v>
      </c>
      <c r="M6207" s="289" t="s">
        <v>13941</v>
      </c>
      <c r="N6207" s="289" t="s">
        <v>2496</v>
      </c>
      <c r="O6207" s="289" t="s">
        <v>2173</v>
      </c>
      <c r="P6207" s="289" t="str">
        <f>VLOOKUP(CAT_Details[[#This Row],[Delivery Bp Customer Code]],Table6[],2,0)</f>
        <v>OYL1</v>
      </c>
    </row>
    <row r="6208" spans="1:16" x14ac:dyDescent="0.25">
      <c r="A6208" s="289" t="s">
        <v>75</v>
      </c>
      <c r="B6208">
        <v>5</v>
      </c>
      <c r="C6208">
        <v>2845</v>
      </c>
      <c r="D6208">
        <v>2</v>
      </c>
      <c r="E6208" s="289" t="s">
        <v>13944</v>
      </c>
      <c r="F6208">
        <v>5015716542</v>
      </c>
      <c r="G6208" s="276">
        <v>45758</v>
      </c>
      <c r="H6208">
        <v>20250401687655</v>
      </c>
      <c r="I6208">
        <v>4.8</v>
      </c>
      <c r="J6208" s="289" t="s">
        <v>280</v>
      </c>
      <c r="K6208" s="289" t="s">
        <v>13945</v>
      </c>
      <c r="L6208" s="289" t="s">
        <v>275</v>
      </c>
      <c r="M6208" s="289" t="s">
        <v>13946</v>
      </c>
      <c r="N6208" s="289" t="s">
        <v>868</v>
      </c>
      <c r="O6208" s="289" t="s">
        <v>2173</v>
      </c>
      <c r="P6208" s="289" t="str">
        <f>VLOOKUP(CAT_Details[[#This Row],[Delivery Bp Customer Code]],Table6[],2,0)</f>
        <v>OYL1</v>
      </c>
    </row>
    <row r="6209" spans="1:16" x14ac:dyDescent="0.25">
      <c r="A6209" s="289" t="s">
        <v>75</v>
      </c>
      <c r="B6209">
        <v>18</v>
      </c>
      <c r="C6209">
        <v>9769.52</v>
      </c>
      <c r="D6209">
        <v>7.2</v>
      </c>
      <c r="E6209" s="289" t="s">
        <v>13947</v>
      </c>
      <c r="F6209">
        <v>5015731388</v>
      </c>
      <c r="G6209" s="276">
        <v>45758</v>
      </c>
      <c r="H6209">
        <v>20250408692187</v>
      </c>
      <c r="I6209">
        <v>17.28</v>
      </c>
      <c r="J6209" s="289" t="s">
        <v>273</v>
      </c>
      <c r="K6209" s="289" t="s">
        <v>13948</v>
      </c>
      <c r="L6209" s="289" t="s">
        <v>275</v>
      </c>
      <c r="M6209" s="289" t="s">
        <v>13949</v>
      </c>
      <c r="N6209" s="289" t="s">
        <v>1142</v>
      </c>
      <c r="O6209" s="289" t="s">
        <v>2173</v>
      </c>
      <c r="P6209" s="289" t="str">
        <f>VLOOKUP(CAT_Details[[#This Row],[Delivery Bp Customer Code]],Table6[],2,0)</f>
        <v>OYL1</v>
      </c>
    </row>
    <row r="6210" spans="1:16" x14ac:dyDescent="0.25">
      <c r="A6210" s="289" t="s">
        <v>3771</v>
      </c>
      <c r="B6210">
        <v>1</v>
      </c>
      <c r="C6210">
        <v>33</v>
      </c>
      <c r="D6210">
        <v>0.2</v>
      </c>
      <c r="E6210" s="289" t="s">
        <v>13950</v>
      </c>
      <c r="F6210">
        <v>5015685132</v>
      </c>
      <c r="G6210" s="276">
        <v>45758</v>
      </c>
      <c r="H6210">
        <v>20250402688579</v>
      </c>
      <c r="I6210">
        <v>0.59499999999999997</v>
      </c>
      <c r="J6210" s="289" t="s">
        <v>324</v>
      </c>
      <c r="K6210" s="289" t="s">
        <v>13951</v>
      </c>
      <c r="L6210" s="289" t="s">
        <v>275</v>
      </c>
      <c r="M6210" s="289" t="s">
        <v>13759</v>
      </c>
      <c r="N6210" s="289" t="s">
        <v>612</v>
      </c>
      <c r="O6210" s="289" t="s">
        <v>3775</v>
      </c>
      <c r="P6210" s="289">
        <f>VLOOKUP(CAT_Details[[#This Row],[Delivery Bp Customer Code]],Table6[],2,0)</f>
        <v>3401</v>
      </c>
    </row>
    <row r="6211" spans="1:16" x14ac:dyDescent="0.25">
      <c r="A6211" s="289" t="s">
        <v>3329</v>
      </c>
      <c r="B6211">
        <v>3</v>
      </c>
      <c r="C6211">
        <v>235</v>
      </c>
      <c r="D6211">
        <v>0.8</v>
      </c>
      <c r="E6211" s="289" t="s">
        <v>13952</v>
      </c>
      <c r="F6211">
        <v>5015670706</v>
      </c>
      <c r="G6211" s="276">
        <v>45758</v>
      </c>
      <c r="H6211">
        <v>20250401687393</v>
      </c>
      <c r="I6211">
        <v>1.44</v>
      </c>
      <c r="J6211" s="289" t="s">
        <v>401</v>
      </c>
      <c r="K6211" s="289" t="s">
        <v>13953</v>
      </c>
      <c r="L6211" s="289" t="s">
        <v>275</v>
      </c>
      <c r="M6211" s="289" t="s">
        <v>13954</v>
      </c>
      <c r="N6211" s="289" t="s">
        <v>2533</v>
      </c>
      <c r="O6211" s="289" t="s">
        <v>3332</v>
      </c>
      <c r="P6211" s="289">
        <f>VLOOKUP(CAT_Details[[#This Row],[Delivery Bp Customer Code]],Table6[],2,0)</f>
        <v>3402</v>
      </c>
    </row>
    <row r="6212" spans="1:16" x14ac:dyDescent="0.25">
      <c r="A6212" s="289" t="s">
        <v>3329</v>
      </c>
      <c r="B6212">
        <v>2</v>
      </c>
      <c r="C6212">
        <v>639</v>
      </c>
      <c r="D6212">
        <v>0.8</v>
      </c>
      <c r="E6212" s="289" t="s">
        <v>13955</v>
      </c>
      <c r="F6212">
        <v>5015685184</v>
      </c>
      <c r="G6212" s="276">
        <v>45758</v>
      </c>
      <c r="H6212">
        <v>20250402688004</v>
      </c>
      <c r="I6212">
        <v>0.64300000000000002</v>
      </c>
      <c r="J6212" s="289" t="s">
        <v>1047</v>
      </c>
      <c r="K6212" s="289" t="s">
        <v>13956</v>
      </c>
      <c r="L6212" s="289" t="s">
        <v>275</v>
      </c>
      <c r="M6212" s="289" t="s">
        <v>12958</v>
      </c>
      <c r="N6212" s="289" t="s">
        <v>1049</v>
      </c>
      <c r="O6212" s="289" t="s">
        <v>3332</v>
      </c>
      <c r="P6212" s="289">
        <f>VLOOKUP(CAT_Details[[#This Row],[Delivery Bp Customer Code]],Table6[],2,0)</f>
        <v>3402</v>
      </c>
    </row>
    <row r="6213" spans="1:16" x14ac:dyDescent="0.25">
      <c r="A6213" s="289" t="s">
        <v>3329</v>
      </c>
      <c r="B6213">
        <v>14</v>
      </c>
      <c r="C6213">
        <v>5593</v>
      </c>
      <c r="D6213">
        <v>4.4000000000000004</v>
      </c>
      <c r="E6213" s="289" t="s">
        <v>13957</v>
      </c>
      <c r="F6213">
        <v>5015701147</v>
      </c>
      <c r="G6213" s="276">
        <v>45758</v>
      </c>
      <c r="H6213">
        <v>20250331686569</v>
      </c>
      <c r="I6213">
        <v>12.456</v>
      </c>
      <c r="J6213" s="289" t="s">
        <v>287</v>
      </c>
      <c r="K6213" s="289" t="s">
        <v>13958</v>
      </c>
      <c r="L6213" s="289" t="s">
        <v>275</v>
      </c>
      <c r="M6213" s="289" t="s">
        <v>13959</v>
      </c>
      <c r="N6213" s="289" t="s">
        <v>3790</v>
      </c>
      <c r="O6213" s="289" t="s">
        <v>3332</v>
      </c>
      <c r="P6213" s="289">
        <f>VLOOKUP(CAT_Details[[#This Row],[Delivery Bp Customer Code]],Table6[],2,0)</f>
        <v>3402</v>
      </c>
    </row>
    <row r="6214" spans="1:16" x14ac:dyDescent="0.25">
      <c r="A6214" s="289" t="s">
        <v>3329</v>
      </c>
      <c r="B6214">
        <v>2</v>
      </c>
      <c r="C6214">
        <v>376</v>
      </c>
      <c r="D6214">
        <v>0.8</v>
      </c>
      <c r="E6214" s="289" t="s">
        <v>13960</v>
      </c>
      <c r="F6214">
        <v>5015701389</v>
      </c>
      <c r="G6214" s="276">
        <v>45758</v>
      </c>
      <c r="H6214">
        <v>20250404690637</v>
      </c>
      <c r="I6214">
        <v>1.248</v>
      </c>
      <c r="J6214" s="289" t="s">
        <v>350</v>
      </c>
      <c r="K6214" s="289" t="s">
        <v>13961</v>
      </c>
      <c r="L6214" s="289" t="s">
        <v>275</v>
      </c>
      <c r="M6214" s="289" t="s">
        <v>13853</v>
      </c>
      <c r="N6214" s="289" t="s">
        <v>4975</v>
      </c>
      <c r="O6214" s="289" t="s">
        <v>3332</v>
      </c>
      <c r="P6214" s="289">
        <f>VLOOKUP(CAT_Details[[#This Row],[Delivery Bp Customer Code]],Table6[],2,0)</f>
        <v>3402</v>
      </c>
    </row>
    <row r="6215" spans="1:16" x14ac:dyDescent="0.25">
      <c r="A6215" s="289" t="s">
        <v>3329</v>
      </c>
      <c r="B6215">
        <v>50</v>
      </c>
      <c r="C6215">
        <v>4050</v>
      </c>
      <c r="D6215">
        <v>13.6</v>
      </c>
      <c r="E6215" s="289" t="s">
        <v>13962</v>
      </c>
      <c r="F6215">
        <v>5015701546</v>
      </c>
      <c r="G6215" s="276">
        <v>45758</v>
      </c>
      <c r="H6215">
        <v>20250404689880</v>
      </c>
      <c r="I6215">
        <v>58.561</v>
      </c>
      <c r="J6215" s="289" t="s">
        <v>350</v>
      </c>
      <c r="K6215" s="289" t="s">
        <v>13963</v>
      </c>
      <c r="L6215" s="289" t="s">
        <v>275</v>
      </c>
      <c r="M6215" s="289" t="s">
        <v>13964</v>
      </c>
      <c r="N6215" s="289" t="s">
        <v>3433</v>
      </c>
      <c r="O6215" s="289" t="s">
        <v>3332</v>
      </c>
      <c r="P6215" s="289">
        <f>VLOOKUP(CAT_Details[[#This Row],[Delivery Bp Customer Code]],Table6[],2,0)</f>
        <v>3402</v>
      </c>
    </row>
    <row r="6216" spans="1:16" x14ac:dyDescent="0.25">
      <c r="A6216" s="289" t="s">
        <v>3329</v>
      </c>
      <c r="B6216">
        <v>3</v>
      </c>
      <c r="C6216">
        <v>579</v>
      </c>
      <c r="D6216">
        <v>1.2</v>
      </c>
      <c r="E6216" s="289" t="s">
        <v>13965</v>
      </c>
      <c r="F6216">
        <v>5015701661</v>
      </c>
      <c r="G6216" s="276">
        <v>45758</v>
      </c>
      <c r="H6216">
        <v>20250403689598</v>
      </c>
      <c r="I6216">
        <v>2.88</v>
      </c>
      <c r="J6216" s="289" t="s">
        <v>280</v>
      </c>
      <c r="K6216" s="289" t="s">
        <v>13966</v>
      </c>
      <c r="L6216" s="289" t="s">
        <v>275</v>
      </c>
      <c r="M6216" s="289" t="s">
        <v>13923</v>
      </c>
      <c r="N6216" s="289" t="s">
        <v>619</v>
      </c>
      <c r="O6216" s="289" t="s">
        <v>3332</v>
      </c>
      <c r="P6216" s="289">
        <f>VLOOKUP(CAT_Details[[#This Row],[Delivery Bp Customer Code]],Table6[],2,0)</f>
        <v>3402</v>
      </c>
    </row>
    <row r="6217" spans="1:16" x14ac:dyDescent="0.25">
      <c r="A6217" s="289" t="s">
        <v>3329</v>
      </c>
      <c r="B6217">
        <v>1</v>
      </c>
      <c r="C6217">
        <v>129</v>
      </c>
      <c r="D6217">
        <v>0.4</v>
      </c>
      <c r="E6217" s="289" t="s">
        <v>13965</v>
      </c>
      <c r="F6217">
        <v>5015701663</v>
      </c>
      <c r="G6217" s="276">
        <v>45758</v>
      </c>
      <c r="H6217">
        <v>20250403689595</v>
      </c>
      <c r="I6217">
        <v>0.48</v>
      </c>
      <c r="J6217" s="289" t="s">
        <v>280</v>
      </c>
      <c r="K6217" s="289" t="s">
        <v>13967</v>
      </c>
      <c r="L6217" s="289" t="s">
        <v>275</v>
      </c>
      <c r="M6217" s="289" t="s">
        <v>13923</v>
      </c>
      <c r="N6217" s="289" t="s">
        <v>619</v>
      </c>
      <c r="O6217" s="289" t="s">
        <v>3332</v>
      </c>
      <c r="P6217" s="289">
        <f>VLOOKUP(CAT_Details[[#This Row],[Delivery Bp Customer Code]],Table6[],2,0)</f>
        <v>3402</v>
      </c>
    </row>
    <row r="6218" spans="1:16" x14ac:dyDescent="0.25">
      <c r="A6218" s="289" t="s">
        <v>3329</v>
      </c>
      <c r="B6218">
        <v>10</v>
      </c>
      <c r="C6218">
        <v>500</v>
      </c>
      <c r="D6218">
        <v>7.5</v>
      </c>
      <c r="E6218" s="289" t="s">
        <v>13968</v>
      </c>
      <c r="F6218">
        <v>5015731856</v>
      </c>
      <c r="G6218" s="276">
        <v>45758</v>
      </c>
      <c r="H6218">
        <v>20250408692212</v>
      </c>
      <c r="I6218">
        <v>16.898</v>
      </c>
      <c r="J6218" s="289" t="s">
        <v>273</v>
      </c>
      <c r="K6218" s="289" t="s">
        <v>13969</v>
      </c>
      <c r="L6218" s="289" t="s">
        <v>275</v>
      </c>
      <c r="M6218" s="289" t="s">
        <v>13970</v>
      </c>
      <c r="N6218" s="289" t="s">
        <v>1240</v>
      </c>
      <c r="O6218" s="289" t="s">
        <v>3332</v>
      </c>
      <c r="P6218" s="289">
        <f>VLOOKUP(CAT_Details[[#This Row],[Delivery Bp Customer Code]],Table6[],2,0)</f>
        <v>3402</v>
      </c>
    </row>
    <row r="6219" spans="1:16" x14ac:dyDescent="0.25">
      <c r="A6219" s="289" t="s">
        <v>76</v>
      </c>
      <c r="B6219">
        <v>1</v>
      </c>
      <c r="C6219">
        <v>119</v>
      </c>
      <c r="D6219">
        <v>0.42</v>
      </c>
      <c r="E6219" s="289" t="s">
        <v>13971</v>
      </c>
      <c r="F6219">
        <v>5015670656</v>
      </c>
      <c r="G6219" s="276">
        <v>45758</v>
      </c>
      <c r="H6219">
        <v>20250331686525</v>
      </c>
      <c r="I6219">
        <v>2.2200000000000002</v>
      </c>
      <c r="J6219" s="289" t="s">
        <v>294</v>
      </c>
      <c r="K6219" s="289" t="s">
        <v>13972</v>
      </c>
      <c r="L6219" s="289" t="s">
        <v>275</v>
      </c>
      <c r="M6219" s="289" t="s">
        <v>13973</v>
      </c>
      <c r="N6219" s="289" t="s">
        <v>5685</v>
      </c>
      <c r="O6219" s="289" t="s">
        <v>748</v>
      </c>
      <c r="P6219" s="289" t="str">
        <f>VLOOKUP(CAT_Details[[#This Row],[Delivery Bp Customer Code]],Table6[],2,0)</f>
        <v>No Loc</v>
      </c>
    </row>
    <row r="6220" spans="1:16" x14ac:dyDescent="0.25">
      <c r="A6220" s="289" t="s">
        <v>76</v>
      </c>
      <c r="B6220">
        <v>3</v>
      </c>
      <c r="C6220">
        <v>265</v>
      </c>
      <c r="D6220">
        <v>1.2</v>
      </c>
      <c r="E6220" s="289" t="s">
        <v>13974</v>
      </c>
      <c r="F6220">
        <v>5015684982</v>
      </c>
      <c r="G6220" s="276">
        <v>45758</v>
      </c>
      <c r="H6220">
        <v>20250402688691</v>
      </c>
      <c r="I6220">
        <v>2.0459999999999998</v>
      </c>
      <c r="J6220" s="289" t="s">
        <v>324</v>
      </c>
      <c r="K6220" s="289" t="s">
        <v>13975</v>
      </c>
      <c r="L6220" s="289" t="s">
        <v>275</v>
      </c>
      <c r="M6220" s="289" t="s">
        <v>13734</v>
      </c>
      <c r="N6220" s="289" t="s">
        <v>1160</v>
      </c>
      <c r="O6220" s="289" t="s">
        <v>748</v>
      </c>
      <c r="P6220" s="289" t="str">
        <f>VLOOKUP(CAT_Details[[#This Row],[Delivery Bp Customer Code]],Table6[],2,0)</f>
        <v>No Loc</v>
      </c>
    </row>
    <row r="6221" spans="1:16" x14ac:dyDescent="0.25">
      <c r="A6221" s="289" t="s">
        <v>76</v>
      </c>
      <c r="B6221">
        <v>1</v>
      </c>
      <c r="C6221">
        <v>493</v>
      </c>
      <c r="D6221">
        <v>0.2</v>
      </c>
      <c r="E6221" s="289" t="s">
        <v>13976</v>
      </c>
      <c r="F6221">
        <v>5015701572</v>
      </c>
      <c r="G6221" s="276">
        <v>45758</v>
      </c>
      <c r="H6221">
        <v>20250403689209</v>
      </c>
      <c r="I6221">
        <v>0.32600000000000001</v>
      </c>
      <c r="J6221" s="289" t="s">
        <v>350</v>
      </c>
      <c r="K6221" s="289" t="s">
        <v>13977</v>
      </c>
      <c r="L6221" s="289" t="s">
        <v>275</v>
      </c>
      <c r="M6221" s="289" t="s">
        <v>13978</v>
      </c>
      <c r="N6221" s="289" t="s">
        <v>1275</v>
      </c>
      <c r="O6221" s="289" t="s">
        <v>748</v>
      </c>
      <c r="P6221" s="289" t="str">
        <f>VLOOKUP(CAT_Details[[#This Row],[Delivery Bp Customer Code]],Table6[],2,0)</f>
        <v>No Loc</v>
      </c>
    </row>
    <row r="6222" spans="1:16" x14ac:dyDescent="0.25">
      <c r="A6222" s="289" t="s">
        <v>285</v>
      </c>
      <c r="B6222">
        <v>32</v>
      </c>
      <c r="C6222">
        <v>452</v>
      </c>
      <c r="D6222">
        <v>1.25</v>
      </c>
      <c r="E6222" s="289" t="s">
        <v>13979</v>
      </c>
      <c r="F6222">
        <v>5015636739</v>
      </c>
      <c r="G6222" s="276">
        <v>45758</v>
      </c>
      <c r="H6222">
        <v>20250401687158</v>
      </c>
      <c r="I6222">
        <v>0.66200000000000003</v>
      </c>
      <c r="J6222" s="289" t="s">
        <v>294</v>
      </c>
      <c r="K6222" s="289" t="s">
        <v>13980</v>
      </c>
      <c r="L6222" s="289" t="s">
        <v>275</v>
      </c>
      <c r="M6222" s="289" t="s">
        <v>13560</v>
      </c>
      <c r="N6222" s="289" t="s">
        <v>1413</v>
      </c>
      <c r="O6222" s="289" t="s">
        <v>291</v>
      </c>
      <c r="P6222" s="289" t="str">
        <f>VLOOKUP(CAT_Details[[#This Row],[Delivery Bp Customer Code]],Table6[],2,0)</f>
        <v>DX01-L5</v>
      </c>
    </row>
    <row r="6223" spans="1:16" x14ac:dyDescent="0.25">
      <c r="A6223" s="289" t="s">
        <v>285</v>
      </c>
      <c r="B6223">
        <v>21</v>
      </c>
      <c r="C6223">
        <v>6195</v>
      </c>
      <c r="D6223">
        <v>8.4</v>
      </c>
      <c r="E6223" s="289" t="s">
        <v>13981</v>
      </c>
      <c r="F6223">
        <v>5015670797</v>
      </c>
      <c r="G6223" s="276">
        <v>45758</v>
      </c>
      <c r="H6223">
        <v>20250328685636</v>
      </c>
      <c r="I6223">
        <v>16.128</v>
      </c>
      <c r="J6223" s="289" t="s">
        <v>401</v>
      </c>
      <c r="K6223" s="289" t="s">
        <v>13982</v>
      </c>
      <c r="L6223" s="289" t="s">
        <v>275</v>
      </c>
      <c r="M6223" s="289" t="s">
        <v>13983</v>
      </c>
      <c r="N6223" s="289" t="s">
        <v>1028</v>
      </c>
      <c r="O6223" s="289" t="s">
        <v>291</v>
      </c>
      <c r="P6223" s="289" t="str">
        <f>VLOOKUP(CAT_Details[[#This Row],[Delivery Bp Customer Code]],Table6[],2,0)</f>
        <v>DX01-L5</v>
      </c>
    </row>
    <row r="6224" spans="1:16" x14ac:dyDescent="0.25">
      <c r="A6224" s="289" t="s">
        <v>285</v>
      </c>
      <c r="B6224">
        <v>7</v>
      </c>
      <c r="C6224">
        <v>2352</v>
      </c>
      <c r="D6224">
        <v>3.49</v>
      </c>
      <c r="E6224" s="289" t="s">
        <v>13984</v>
      </c>
      <c r="F6224">
        <v>5015670817</v>
      </c>
      <c r="G6224" s="276">
        <v>45758</v>
      </c>
      <c r="H6224">
        <v>20250402687927</v>
      </c>
      <c r="I6224">
        <v>7.702</v>
      </c>
      <c r="J6224" s="289" t="s">
        <v>401</v>
      </c>
      <c r="K6224" s="289" t="s">
        <v>13985</v>
      </c>
      <c r="L6224" s="289" t="s">
        <v>275</v>
      </c>
      <c r="M6224" s="289" t="s">
        <v>13986</v>
      </c>
      <c r="N6224" s="289" t="s">
        <v>673</v>
      </c>
      <c r="O6224" s="289" t="s">
        <v>291</v>
      </c>
      <c r="P6224" s="289" t="str">
        <f>VLOOKUP(CAT_Details[[#This Row],[Delivery Bp Customer Code]],Table6[],2,0)</f>
        <v>DX01-L5</v>
      </c>
    </row>
    <row r="6225" spans="1:16" x14ac:dyDescent="0.25">
      <c r="A6225" s="289" t="s">
        <v>285</v>
      </c>
      <c r="B6225">
        <v>54</v>
      </c>
      <c r="C6225">
        <v>15144</v>
      </c>
      <c r="D6225">
        <v>21.6</v>
      </c>
      <c r="E6225" s="289" t="s">
        <v>13987</v>
      </c>
      <c r="F6225">
        <v>5015670831</v>
      </c>
      <c r="G6225" s="276">
        <v>45758</v>
      </c>
      <c r="H6225">
        <v>20250328685633</v>
      </c>
      <c r="I6225">
        <v>48.96</v>
      </c>
      <c r="J6225" s="289" t="s">
        <v>401</v>
      </c>
      <c r="K6225" s="289" t="s">
        <v>13988</v>
      </c>
      <c r="L6225" s="289" t="s">
        <v>275</v>
      </c>
      <c r="M6225" s="289" t="s">
        <v>13954</v>
      </c>
      <c r="N6225" s="289" t="s">
        <v>1028</v>
      </c>
      <c r="O6225" s="289" t="s">
        <v>291</v>
      </c>
      <c r="P6225" s="289" t="str">
        <f>VLOOKUP(CAT_Details[[#This Row],[Delivery Bp Customer Code]],Table6[],2,0)</f>
        <v>DX01-L5</v>
      </c>
    </row>
    <row r="6226" spans="1:16" x14ac:dyDescent="0.25">
      <c r="A6226" s="289" t="s">
        <v>285</v>
      </c>
      <c r="B6226">
        <v>5</v>
      </c>
      <c r="C6226">
        <v>775</v>
      </c>
      <c r="D6226">
        <v>2.17</v>
      </c>
      <c r="E6226" s="289" t="s">
        <v>13989</v>
      </c>
      <c r="F6226">
        <v>5015670996</v>
      </c>
      <c r="G6226" s="276">
        <v>45758</v>
      </c>
      <c r="H6226">
        <v>20250331686156</v>
      </c>
      <c r="I6226">
        <v>5.2</v>
      </c>
      <c r="J6226" s="289" t="s">
        <v>294</v>
      </c>
      <c r="K6226" s="289" t="s">
        <v>13990</v>
      </c>
      <c r="L6226" s="289" t="s">
        <v>275</v>
      </c>
      <c r="M6226" s="289" t="s">
        <v>13560</v>
      </c>
      <c r="N6226" s="289" t="s">
        <v>769</v>
      </c>
      <c r="O6226" s="289" t="s">
        <v>291</v>
      </c>
      <c r="P6226" s="289" t="str">
        <f>VLOOKUP(CAT_Details[[#This Row],[Delivery Bp Customer Code]],Table6[],2,0)</f>
        <v>DX01-L5</v>
      </c>
    </row>
    <row r="6227" spans="1:16" x14ac:dyDescent="0.25">
      <c r="A6227" s="289" t="s">
        <v>285</v>
      </c>
      <c r="B6227">
        <v>52</v>
      </c>
      <c r="C6227">
        <v>17422</v>
      </c>
      <c r="D6227">
        <v>20.8</v>
      </c>
      <c r="E6227" s="289" t="s">
        <v>13991</v>
      </c>
      <c r="F6227">
        <v>5015671016</v>
      </c>
      <c r="G6227" s="276">
        <v>45758</v>
      </c>
      <c r="H6227">
        <v>20250328685627</v>
      </c>
      <c r="I6227">
        <v>43.584000000000003</v>
      </c>
      <c r="J6227" s="289" t="s">
        <v>401</v>
      </c>
      <c r="K6227" s="289" t="s">
        <v>13992</v>
      </c>
      <c r="L6227" s="289" t="s">
        <v>275</v>
      </c>
      <c r="M6227" s="289" t="s">
        <v>13993</v>
      </c>
      <c r="N6227" s="289" t="s">
        <v>1028</v>
      </c>
      <c r="O6227" s="289" t="s">
        <v>291</v>
      </c>
      <c r="P6227" s="289" t="str">
        <f>VLOOKUP(CAT_Details[[#This Row],[Delivery Bp Customer Code]],Table6[],2,0)</f>
        <v>DX01-L5</v>
      </c>
    </row>
    <row r="6228" spans="1:16" x14ac:dyDescent="0.25">
      <c r="A6228" s="289" t="s">
        <v>285</v>
      </c>
      <c r="B6228">
        <v>20</v>
      </c>
      <c r="C6228">
        <v>2680</v>
      </c>
      <c r="D6228">
        <v>6.4</v>
      </c>
      <c r="E6228" s="289" t="s">
        <v>13994</v>
      </c>
      <c r="F6228">
        <v>5015684913</v>
      </c>
      <c r="G6228" s="276">
        <v>45758</v>
      </c>
      <c r="H6228">
        <v>20250402688701</v>
      </c>
      <c r="I6228">
        <v>6.1440000000000001</v>
      </c>
      <c r="J6228" s="289" t="s">
        <v>324</v>
      </c>
      <c r="K6228" s="289" t="s">
        <v>13995</v>
      </c>
      <c r="L6228" s="289" t="s">
        <v>275</v>
      </c>
      <c r="M6228" s="289" t="s">
        <v>13734</v>
      </c>
      <c r="N6228" s="289" t="s">
        <v>579</v>
      </c>
      <c r="O6228" s="289" t="s">
        <v>291</v>
      </c>
      <c r="P6228" s="289" t="str">
        <f>VLOOKUP(CAT_Details[[#This Row],[Delivery Bp Customer Code]],Table6[],2,0)</f>
        <v>DX01-L5</v>
      </c>
    </row>
    <row r="6229" spans="1:16" x14ac:dyDescent="0.25">
      <c r="A6229" s="289" t="s">
        <v>285</v>
      </c>
      <c r="B6229">
        <v>1</v>
      </c>
      <c r="C6229">
        <v>30</v>
      </c>
      <c r="D6229">
        <v>0.2</v>
      </c>
      <c r="E6229" s="289" t="s">
        <v>13996</v>
      </c>
      <c r="F6229">
        <v>5015685183</v>
      </c>
      <c r="G6229" s="276">
        <v>45758</v>
      </c>
      <c r="H6229">
        <v>20250401687478</v>
      </c>
      <c r="I6229">
        <v>0.14399999999999999</v>
      </c>
      <c r="J6229" s="289" t="s">
        <v>324</v>
      </c>
      <c r="K6229" s="289" t="s">
        <v>13997</v>
      </c>
      <c r="L6229" s="289" t="s">
        <v>275</v>
      </c>
      <c r="M6229" s="289"/>
      <c r="N6229" s="289" t="s">
        <v>508</v>
      </c>
      <c r="O6229" s="289" t="s">
        <v>291</v>
      </c>
      <c r="P6229" s="289" t="str">
        <f>VLOOKUP(CAT_Details[[#This Row],[Delivery Bp Customer Code]],Table6[],2,0)</f>
        <v>DX01-L5</v>
      </c>
    </row>
    <row r="6230" spans="1:16" x14ac:dyDescent="0.25">
      <c r="A6230" s="289" t="s">
        <v>285</v>
      </c>
      <c r="B6230">
        <v>17</v>
      </c>
      <c r="C6230">
        <v>3065</v>
      </c>
      <c r="D6230">
        <v>6.8</v>
      </c>
      <c r="E6230" s="289" t="s">
        <v>13998</v>
      </c>
      <c r="F6230">
        <v>5015685238</v>
      </c>
      <c r="G6230" s="276">
        <v>45758</v>
      </c>
      <c r="H6230">
        <v>20250403688911</v>
      </c>
      <c r="I6230">
        <v>11.135999999999999</v>
      </c>
      <c r="J6230" s="289" t="s">
        <v>345</v>
      </c>
      <c r="K6230" s="289" t="s">
        <v>13999</v>
      </c>
      <c r="L6230" s="289" t="s">
        <v>275</v>
      </c>
      <c r="M6230" s="289" t="s">
        <v>13756</v>
      </c>
      <c r="N6230" s="289" t="s">
        <v>348</v>
      </c>
      <c r="O6230" s="289" t="s">
        <v>291</v>
      </c>
      <c r="P6230" s="289" t="str">
        <f>VLOOKUP(CAT_Details[[#This Row],[Delivery Bp Customer Code]],Table6[],2,0)</f>
        <v>DX01-L5</v>
      </c>
    </row>
    <row r="6231" spans="1:16" x14ac:dyDescent="0.25">
      <c r="A6231" s="289" t="s">
        <v>285</v>
      </c>
      <c r="B6231">
        <v>1</v>
      </c>
      <c r="C6231">
        <v>5</v>
      </c>
      <c r="D6231">
        <v>0.02</v>
      </c>
      <c r="E6231" s="289" t="s">
        <v>14000</v>
      </c>
      <c r="F6231">
        <v>5015701215</v>
      </c>
      <c r="G6231" s="276">
        <v>45758</v>
      </c>
      <c r="H6231">
        <v>20250402688540</v>
      </c>
      <c r="I6231">
        <v>8.9999999999999993E-3</v>
      </c>
      <c r="J6231" s="289" t="s">
        <v>350</v>
      </c>
      <c r="K6231" s="289" t="s">
        <v>14001</v>
      </c>
      <c r="L6231" s="289" t="s">
        <v>275</v>
      </c>
      <c r="M6231" s="289" t="s">
        <v>13853</v>
      </c>
      <c r="N6231" s="289" t="s">
        <v>2252</v>
      </c>
      <c r="O6231" s="289" t="s">
        <v>291</v>
      </c>
      <c r="P6231" s="289" t="str">
        <f>VLOOKUP(CAT_Details[[#This Row],[Delivery Bp Customer Code]],Table6[],2,0)</f>
        <v>DX01-L5</v>
      </c>
    </row>
    <row r="6232" spans="1:16" x14ac:dyDescent="0.25">
      <c r="A6232" s="289" t="s">
        <v>285</v>
      </c>
      <c r="B6232">
        <v>14</v>
      </c>
      <c r="C6232">
        <v>1260</v>
      </c>
      <c r="D6232">
        <v>5.6</v>
      </c>
      <c r="E6232" s="289" t="s">
        <v>14002</v>
      </c>
      <c r="F6232">
        <v>5015701322</v>
      </c>
      <c r="G6232" s="276">
        <v>45758</v>
      </c>
      <c r="H6232">
        <v>20250404689934</v>
      </c>
      <c r="I6232">
        <v>13.44</v>
      </c>
      <c r="J6232" s="289" t="s">
        <v>350</v>
      </c>
      <c r="K6232" s="289" t="s">
        <v>14003</v>
      </c>
      <c r="L6232" s="289" t="s">
        <v>275</v>
      </c>
      <c r="M6232" s="289" t="s">
        <v>13978</v>
      </c>
      <c r="N6232" s="289" t="s">
        <v>353</v>
      </c>
      <c r="O6232" s="289" t="s">
        <v>291</v>
      </c>
      <c r="P6232" s="289" t="str">
        <f>VLOOKUP(CAT_Details[[#This Row],[Delivery Bp Customer Code]],Table6[],2,0)</f>
        <v>DX01-L5</v>
      </c>
    </row>
    <row r="6233" spans="1:16" x14ac:dyDescent="0.25">
      <c r="A6233" s="289" t="s">
        <v>272</v>
      </c>
      <c r="B6233">
        <v>1</v>
      </c>
      <c r="C6233">
        <v>1</v>
      </c>
      <c r="D6233">
        <v>0.04</v>
      </c>
      <c r="E6233" s="289" t="s">
        <v>13950</v>
      </c>
      <c r="F6233">
        <v>5015685133</v>
      </c>
      <c r="G6233" s="276">
        <v>45758</v>
      </c>
      <c r="H6233">
        <v>20250402688573</v>
      </c>
      <c r="I6233">
        <v>1.2999999999999999E-2</v>
      </c>
      <c r="J6233" s="289" t="s">
        <v>324</v>
      </c>
      <c r="K6233" s="289" t="s">
        <v>14004</v>
      </c>
      <c r="L6233" s="289" t="s">
        <v>275</v>
      </c>
      <c r="M6233" s="289" t="s">
        <v>13759</v>
      </c>
      <c r="N6233" s="289" t="s">
        <v>612</v>
      </c>
      <c r="O6233" s="289" t="s">
        <v>277</v>
      </c>
      <c r="P6233" s="289" t="str">
        <f>VLOOKUP(CAT_Details[[#This Row],[Delivery Bp Customer Code]],Table6[],2,0)</f>
        <v>U2-L5</v>
      </c>
    </row>
    <row r="6234" spans="1:16" x14ac:dyDescent="0.25">
      <c r="A6234" s="289" t="s">
        <v>272</v>
      </c>
      <c r="B6234">
        <v>1</v>
      </c>
      <c r="C6234">
        <v>201</v>
      </c>
      <c r="D6234">
        <v>0.4</v>
      </c>
      <c r="E6234" s="289" t="s">
        <v>13955</v>
      </c>
      <c r="F6234">
        <v>5015685185</v>
      </c>
      <c r="G6234" s="276">
        <v>45758</v>
      </c>
      <c r="H6234">
        <v>20250402688011</v>
      </c>
      <c r="I6234">
        <v>0.25900000000000001</v>
      </c>
      <c r="J6234" s="289" t="s">
        <v>1047</v>
      </c>
      <c r="K6234" s="289" t="s">
        <v>14005</v>
      </c>
      <c r="L6234" s="289" t="s">
        <v>275</v>
      </c>
      <c r="M6234" s="289" t="s">
        <v>12958</v>
      </c>
      <c r="N6234" s="289" t="s">
        <v>1049</v>
      </c>
      <c r="O6234" s="289" t="s">
        <v>277</v>
      </c>
      <c r="P6234" s="289" t="str">
        <f>VLOOKUP(CAT_Details[[#This Row],[Delivery Bp Customer Code]],Table6[],2,0)</f>
        <v>U2-L5</v>
      </c>
    </row>
    <row r="6235" spans="1:16" x14ac:dyDescent="0.25">
      <c r="A6235" s="289" t="s">
        <v>272</v>
      </c>
      <c r="B6235">
        <v>9</v>
      </c>
      <c r="C6235">
        <v>3561.48</v>
      </c>
      <c r="D6235">
        <v>3.6</v>
      </c>
      <c r="E6235" s="289" t="s">
        <v>14006</v>
      </c>
      <c r="F6235">
        <v>5015701203</v>
      </c>
      <c r="G6235" s="276">
        <v>45758</v>
      </c>
      <c r="H6235">
        <v>20250404689950</v>
      </c>
      <c r="I6235">
        <v>4.9249999999999998</v>
      </c>
      <c r="J6235" s="289" t="s">
        <v>350</v>
      </c>
      <c r="K6235" s="289" t="s">
        <v>14007</v>
      </c>
      <c r="L6235" s="289" t="s">
        <v>275</v>
      </c>
      <c r="M6235" s="289" t="s">
        <v>13853</v>
      </c>
      <c r="N6235" s="289" t="s">
        <v>456</v>
      </c>
      <c r="O6235" s="289" t="s">
        <v>277</v>
      </c>
      <c r="P6235" s="289" t="str">
        <f>VLOOKUP(CAT_Details[[#This Row],[Delivery Bp Customer Code]],Table6[],2,0)</f>
        <v>U2-L5</v>
      </c>
    </row>
    <row r="6236" spans="1:16" x14ac:dyDescent="0.25">
      <c r="A6236" s="289" t="s">
        <v>272</v>
      </c>
      <c r="B6236">
        <v>40</v>
      </c>
      <c r="C6236">
        <v>3659.68</v>
      </c>
      <c r="D6236">
        <v>13.6</v>
      </c>
      <c r="E6236" s="289" t="s">
        <v>14008</v>
      </c>
      <c r="F6236">
        <v>5015701480</v>
      </c>
      <c r="G6236" s="276">
        <v>45758</v>
      </c>
      <c r="H6236">
        <v>20250404690329</v>
      </c>
      <c r="I6236">
        <v>24.744</v>
      </c>
      <c r="J6236" s="289" t="s">
        <v>350</v>
      </c>
      <c r="K6236" s="289" t="s">
        <v>14009</v>
      </c>
      <c r="L6236" s="289" t="s">
        <v>275</v>
      </c>
      <c r="M6236" s="289" t="s">
        <v>13893</v>
      </c>
      <c r="N6236" s="289" t="s">
        <v>625</v>
      </c>
      <c r="O6236" s="289" t="s">
        <v>277</v>
      </c>
      <c r="P6236" s="289" t="str">
        <f>VLOOKUP(CAT_Details[[#This Row],[Delivery Bp Customer Code]],Table6[],2,0)</f>
        <v>U2-L5</v>
      </c>
    </row>
    <row r="6237" spans="1:16" x14ac:dyDescent="0.25">
      <c r="A6237" s="289" t="s">
        <v>272</v>
      </c>
      <c r="B6237">
        <v>9</v>
      </c>
      <c r="C6237">
        <v>8037</v>
      </c>
      <c r="D6237">
        <v>3.6</v>
      </c>
      <c r="E6237" s="289" t="s">
        <v>14010</v>
      </c>
      <c r="F6237">
        <v>5015731564</v>
      </c>
      <c r="G6237" s="276">
        <v>45758</v>
      </c>
      <c r="H6237">
        <v>20250408692267</v>
      </c>
      <c r="I6237">
        <v>15.552</v>
      </c>
      <c r="J6237" s="289" t="s">
        <v>273</v>
      </c>
      <c r="K6237" s="289" t="s">
        <v>14011</v>
      </c>
      <c r="L6237" s="289" t="s">
        <v>275</v>
      </c>
      <c r="M6237" s="289" t="s">
        <v>13970</v>
      </c>
      <c r="N6237" s="289" t="s">
        <v>9613</v>
      </c>
      <c r="O6237" s="289" t="s">
        <v>277</v>
      </c>
      <c r="P6237" s="289" t="str">
        <f>VLOOKUP(CAT_Details[[#This Row],[Delivery Bp Customer Code]],Table6[],2,0)</f>
        <v>U2-L5</v>
      </c>
    </row>
    <row r="6238" spans="1:16" x14ac:dyDescent="0.25">
      <c r="A6238" s="289" t="s">
        <v>4794</v>
      </c>
      <c r="B6238">
        <v>1</v>
      </c>
      <c r="C6238">
        <v>151</v>
      </c>
      <c r="D6238">
        <v>0.4</v>
      </c>
      <c r="E6238" s="289" t="s">
        <v>13984</v>
      </c>
      <c r="F6238">
        <v>5015670818</v>
      </c>
      <c r="G6238" s="276">
        <v>45758</v>
      </c>
      <c r="H6238">
        <v>20250402688037</v>
      </c>
      <c r="I6238">
        <v>0.96</v>
      </c>
      <c r="J6238" s="289" t="s">
        <v>401</v>
      </c>
      <c r="K6238" s="289" t="s">
        <v>14012</v>
      </c>
      <c r="L6238" s="289" t="s">
        <v>275</v>
      </c>
      <c r="M6238" s="289" t="s">
        <v>13986</v>
      </c>
      <c r="N6238" s="289" t="s">
        <v>673</v>
      </c>
      <c r="O6238" s="289" t="s">
        <v>4798</v>
      </c>
      <c r="P6238" s="289" t="str">
        <f>VLOOKUP(CAT_Details[[#This Row],[Delivery Bp Customer Code]],Table6[],2,0)</f>
        <v>MY02</v>
      </c>
    </row>
    <row r="6239" spans="1:16" x14ac:dyDescent="0.25">
      <c r="A6239" s="289" t="s">
        <v>4794</v>
      </c>
      <c r="B6239">
        <v>1</v>
      </c>
      <c r="C6239">
        <v>342</v>
      </c>
      <c r="D6239">
        <v>0.22</v>
      </c>
      <c r="E6239" s="289" t="s">
        <v>14013</v>
      </c>
      <c r="F6239">
        <v>5015701630</v>
      </c>
      <c r="G6239" s="276">
        <v>45758</v>
      </c>
      <c r="H6239">
        <v>20250404690465</v>
      </c>
      <c r="I6239">
        <v>0.311</v>
      </c>
      <c r="J6239" s="289" t="s">
        <v>350</v>
      </c>
      <c r="K6239" s="289" t="s">
        <v>14014</v>
      </c>
      <c r="L6239" s="289" t="s">
        <v>275</v>
      </c>
      <c r="M6239" s="289" t="s">
        <v>13978</v>
      </c>
      <c r="N6239" s="289" t="s">
        <v>4441</v>
      </c>
      <c r="O6239" s="289" t="s">
        <v>4798</v>
      </c>
      <c r="P6239" s="289" t="str">
        <f>VLOOKUP(CAT_Details[[#This Row],[Delivery Bp Customer Code]],Table6[],2,0)</f>
        <v>MY02</v>
      </c>
    </row>
    <row r="6240" spans="1:16" x14ac:dyDescent="0.25">
      <c r="A6240" s="289" t="s">
        <v>278</v>
      </c>
      <c r="B6240">
        <v>1</v>
      </c>
      <c r="C6240">
        <v>113</v>
      </c>
      <c r="D6240">
        <v>0.5</v>
      </c>
      <c r="E6240" s="289" t="s">
        <v>14015</v>
      </c>
      <c r="F6240">
        <v>5015716243</v>
      </c>
      <c r="G6240" s="276">
        <v>45761</v>
      </c>
      <c r="H6240">
        <v>20250404690200</v>
      </c>
      <c r="I6240">
        <v>1.2</v>
      </c>
      <c r="J6240" s="289" t="s">
        <v>350</v>
      </c>
      <c r="K6240" s="289" t="s">
        <v>14016</v>
      </c>
      <c r="L6240" s="289" t="s">
        <v>275</v>
      </c>
      <c r="M6240" s="289" t="s">
        <v>13978</v>
      </c>
      <c r="N6240" s="289" t="s">
        <v>3401</v>
      </c>
      <c r="O6240" s="289" t="s">
        <v>498</v>
      </c>
      <c r="P6240" s="289" t="str">
        <f>VLOOKUP(CAT_Details[[#This Row],[Delivery Bp Customer Code]],Table6[],2,0)</f>
        <v>DK-BM01</v>
      </c>
    </row>
    <row r="6241" spans="1:16" x14ac:dyDescent="0.25">
      <c r="A6241" s="289" t="s">
        <v>278</v>
      </c>
      <c r="B6241">
        <v>11</v>
      </c>
      <c r="C6241">
        <v>5600</v>
      </c>
      <c r="D6241">
        <v>2.8</v>
      </c>
      <c r="E6241" s="289" t="s">
        <v>14017</v>
      </c>
      <c r="F6241">
        <v>5015731477</v>
      </c>
      <c r="G6241" s="276">
        <v>45761</v>
      </c>
      <c r="H6241">
        <v>20250407691683</v>
      </c>
      <c r="I6241">
        <v>5.9619999999999997</v>
      </c>
      <c r="J6241" s="289" t="s">
        <v>280</v>
      </c>
      <c r="K6241" s="289" t="s">
        <v>14018</v>
      </c>
      <c r="L6241" s="289" t="s">
        <v>275</v>
      </c>
      <c r="M6241" s="289" t="s">
        <v>14019</v>
      </c>
      <c r="N6241" s="289" t="s">
        <v>314</v>
      </c>
      <c r="O6241" s="289" t="s">
        <v>498</v>
      </c>
      <c r="P6241" s="289" t="str">
        <f>VLOOKUP(CAT_Details[[#This Row],[Delivery Bp Customer Code]],Table6[],2,0)</f>
        <v>DK-BM01</v>
      </c>
    </row>
    <row r="6242" spans="1:16" x14ac:dyDescent="0.25">
      <c r="A6242" s="289" t="s">
        <v>278</v>
      </c>
      <c r="B6242">
        <v>1</v>
      </c>
      <c r="C6242">
        <v>209.28</v>
      </c>
      <c r="D6242">
        <v>0.4</v>
      </c>
      <c r="E6242" s="289" t="s">
        <v>14020</v>
      </c>
      <c r="F6242">
        <v>5015746751</v>
      </c>
      <c r="G6242" s="276">
        <v>45761</v>
      </c>
      <c r="H6242">
        <v>20250408692540</v>
      </c>
      <c r="I6242">
        <v>0.96</v>
      </c>
      <c r="J6242" s="289" t="s">
        <v>273</v>
      </c>
      <c r="K6242" s="289" t="s">
        <v>14021</v>
      </c>
      <c r="L6242" s="289" t="s">
        <v>275</v>
      </c>
      <c r="M6242" s="289" t="s">
        <v>14022</v>
      </c>
      <c r="N6242" s="289" t="s">
        <v>493</v>
      </c>
      <c r="O6242" s="289" t="s">
        <v>498</v>
      </c>
      <c r="P6242" s="289" t="str">
        <f>VLOOKUP(CAT_Details[[#This Row],[Delivery Bp Customer Code]],Table6[],2,0)</f>
        <v>DK-BM01</v>
      </c>
    </row>
    <row r="6243" spans="1:16" x14ac:dyDescent="0.25">
      <c r="A6243" s="289" t="s">
        <v>75</v>
      </c>
      <c r="B6243">
        <v>1</v>
      </c>
      <c r="C6243">
        <v>35</v>
      </c>
      <c r="D6243">
        <v>0.2</v>
      </c>
      <c r="E6243" s="289" t="s">
        <v>14023</v>
      </c>
      <c r="F6243">
        <v>5015701087</v>
      </c>
      <c r="G6243" s="276">
        <v>45761</v>
      </c>
      <c r="H6243">
        <v>20250403689394</v>
      </c>
      <c r="I6243">
        <v>0.24</v>
      </c>
      <c r="J6243" s="289" t="s">
        <v>324</v>
      </c>
      <c r="K6243" s="289" t="s">
        <v>14024</v>
      </c>
      <c r="L6243" s="289" t="s">
        <v>275</v>
      </c>
      <c r="M6243" s="289" t="s">
        <v>14025</v>
      </c>
      <c r="N6243" s="289" t="s">
        <v>2727</v>
      </c>
      <c r="O6243" s="289" t="s">
        <v>2173</v>
      </c>
      <c r="P6243" s="289" t="str">
        <f>VLOOKUP(CAT_Details[[#This Row],[Delivery Bp Customer Code]],Table6[],2,0)</f>
        <v>OYL1</v>
      </c>
    </row>
    <row r="6244" spans="1:16" x14ac:dyDescent="0.25">
      <c r="A6244" s="289" t="s">
        <v>75</v>
      </c>
      <c r="B6244">
        <v>1</v>
      </c>
      <c r="C6244">
        <v>113</v>
      </c>
      <c r="D6244">
        <v>0.2</v>
      </c>
      <c r="E6244" s="289" t="s">
        <v>14023</v>
      </c>
      <c r="F6244">
        <v>5015701088</v>
      </c>
      <c r="G6244" s="276">
        <v>45761</v>
      </c>
      <c r="H6244">
        <v>20250403689392</v>
      </c>
      <c r="I6244">
        <v>0.48</v>
      </c>
      <c r="J6244" s="289" t="s">
        <v>324</v>
      </c>
      <c r="K6244" s="289" t="s">
        <v>14026</v>
      </c>
      <c r="L6244" s="289" t="s">
        <v>275</v>
      </c>
      <c r="M6244" s="289" t="s">
        <v>14025</v>
      </c>
      <c r="N6244" s="289" t="s">
        <v>2727</v>
      </c>
      <c r="O6244" s="289" t="s">
        <v>2173</v>
      </c>
      <c r="P6244" s="289" t="str">
        <f>VLOOKUP(CAT_Details[[#This Row],[Delivery Bp Customer Code]],Table6[],2,0)</f>
        <v>OYL1</v>
      </c>
    </row>
    <row r="6245" spans="1:16" x14ac:dyDescent="0.25">
      <c r="A6245" s="289" t="s">
        <v>75</v>
      </c>
      <c r="B6245">
        <v>1</v>
      </c>
      <c r="C6245">
        <v>195</v>
      </c>
      <c r="D6245">
        <v>0.4</v>
      </c>
      <c r="E6245" s="289" t="s">
        <v>14023</v>
      </c>
      <c r="F6245">
        <v>5015701090</v>
      </c>
      <c r="G6245" s="276">
        <v>45761</v>
      </c>
      <c r="H6245">
        <v>20250403689403</v>
      </c>
      <c r="I6245">
        <v>0.48</v>
      </c>
      <c r="J6245" s="289" t="s">
        <v>324</v>
      </c>
      <c r="K6245" s="289" t="s">
        <v>14027</v>
      </c>
      <c r="L6245" s="289" t="s">
        <v>275</v>
      </c>
      <c r="M6245" s="289" t="s">
        <v>14025</v>
      </c>
      <c r="N6245" s="289" t="s">
        <v>2727</v>
      </c>
      <c r="O6245" s="289" t="s">
        <v>2173</v>
      </c>
      <c r="P6245" s="289" t="str">
        <f>VLOOKUP(CAT_Details[[#This Row],[Delivery Bp Customer Code]],Table6[],2,0)</f>
        <v>OYL1</v>
      </c>
    </row>
    <row r="6246" spans="1:16" x14ac:dyDescent="0.25">
      <c r="A6246" s="289" t="s">
        <v>75</v>
      </c>
      <c r="B6246">
        <v>3</v>
      </c>
      <c r="C6246">
        <v>960</v>
      </c>
      <c r="D6246">
        <v>1.2</v>
      </c>
      <c r="E6246" s="289" t="s">
        <v>14023</v>
      </c>
      <c r="F6246">
        <v>5015701091</v>
      </c>
      <c r="G6246" s="276">
        <v>45761</v>
      </c>
      <c r="H6246">
        <v>20250403689412</v>
      </c>
      <c r="I6246">
        <v>2.88</v>
      </c>
      <c r="J6246" s="289" t="s">
        <v>324</v>
      </c>
      <c r="K6246" s="289" t="s">
        <v>14028</v>
      </c>
      <c r="L6246" s="289" t="s">
        <v>275</v>
      </c>
      <c r="M6246" s="289" t="s">
        <v>14025</v>
      </c>
      <c r="N6246" s="289" t="s">
        <v>2727</v>
      </c>
      <c r="O6246" s="289" t="s">
        <v>2173</v>
      </c>
      <c r="P6246" s="289" t="str">
        <f>VLOOKUP(CAT_Details[[#This Row],[Delivery Bp Customer Code]],Table6[],2,0)</f>
        <v>OYL1</v>
      </c>
    </row>
    <row r="6247" spans="1:16" x14ac:dyDescent="0.25">
      <c r="A6247" s="289" t="s">
        <v>75</v>
      </c>
      <c r="B6247">
        <v>1</v>
      </c>
      <c r="C6247">
        <v>492</v>
      </c>
      <c r="D6247">
        <v>0.4</v>
      </c>
      <c r="E6247" s="289" t="s">
        <v>14023</v>
      </c>
      <c r="F6247">
        <v>5015701092</v>
      </c>
      <c r="G6247" s="276">
        <v>45761</v>
      </c>
      <c r="H6247">
        <v>20250403689416</v>
      </c>
      <c r="I6247">
        <v>0.96</v>
      </c>
      <c r="J6247" s="289" t="s">
        <v>324</v>
      </c>
      <c r="K6247" s="289" t="s">
        <v>14029</v>
      </c>
      <c r="L6247" s="289" t="s">
        <v>275</v>
      </c>
      <c r="M6247" s="289" t="s">
        <v>14025</v>
      </c>
      <c r="N6247" s="289" t="s">
        <v>2727</v>
      </c>
      <c r="O6247" s="289" t="s">
        <v>2173</v>
      </c>
      <c r="P6247" s="289" t="str">
        <f>VLOOKUP(CAT_Details[[#This Row],[Delivery Bp Customer Code]],Table6[],2,0)</f>
        <v>OYL1</v>
      </c>
    </row>
    <row r="6248" spans="1:16" x14ac:dyDescent="0.25">
      <c r="A6248" s="289" t="s">
        <v>75</v>
      </c>
      <c r="B6248">
        <v>2</v>
      </c>
      <c r="C6248">
        <v>470</v>
      </c>
      <c r="D6248">
        <v>0.8</v>
      </c>
      <c r="E6248" s="289" t="s">
        <v>14023</v>
      </c>
      <c r="F6248">
        <v>5015701093</v>
      </c>
      <c r="G6248" s="276">
        <v>45761</v>
      </c>
      <c r="H6248">
        <v>20250403689402</v>
      </c>
      <c r="I6248">
        <v>1.92</v>
      </c>
      <c r="J6248" s="289" t="s">
        <v>324</v>
      </c>
      <c r="K6248" s="289" t="s">
        <v>14030</v>
      </c>
      <c r="L6248" s="289" t="s">
        <v>275</v>
      </c>
      <c r="M6248" s="289" t="s">
        <v>14025</v>
      </c>
      <c r="N6248" s="289" t="s">
        <v>2727</v>
      </c>
      <c r="O6248" s="289" t="s">
        <v>2173</v>
      </c>
      <c r="P6248" s="289" t="str">
        <f>VLOOKUP(CAT_Details[[#This Row],[Delivery Bp Customer Code]],Table6[],2,0)</f>
        <v>OYL1</v>
      </c>
    </row>
    <row r="6249" spans="1:16" x14ac:dyDescent="0.25">
      <c r="A6249" s="289" t="s">
        <v>75</v>
      </c>
      <c r="B6249">
        <v>1</v>
      </c>
      <c r="C6249">
        <v>32</v>
      </c>
      <c r="D6249">
        <v>0.2</v>
      </c>
      <c r="E6249" s="289" t="s">
        <v>14023</v>
      </c>
      <c r="F6249">
        <v>5015701094</v>
      </c>
      <c r="G6249" s="276">
        <v>45761</v>
      </c>
      <c r="H6249">
        <v>20250403689409</v>
      </c>
      <c r="I6249">
        <v>0.24</v>
      </c>
      <c r="J6249" s="289" t="s">
        <v>324</v>
      </c>
      <c r="K6249" s="289" t="s">
        <v>14031</v>
      </c>
      <c r="L6249" s="289" t="s">
        <v>275</v>
      </c>
      <c r="M6249" s="289" t="s">
        <v>14025</v>
      </c>
      <c r="N6249" s="289" t="s">
        <v>2727</v>
      </c>
      <c r="O6249" s="289" t="s">
        <v>2173</v>
      </c>
      <c r="P6249" s="289" t="str">
        <f>VLOOKUP(CAT_Details[[#This Row],[Delivery Bp Customer Code]],Table6[],2,0)</f>
        <v>OYL1</v>
      </c>
    </row>
    <row r="6250" spans="1:16" x14ac:dyDescent="0.25">
      <c r="A6250" s="289" t="s">
        <v>75</v>
      </c>
      <c r="B6250">
        <v>1</v>
      </c>
      <c r="C6250">
        <v>21.5</v>
      </c>
      <c r="D6250">
        <v>0.2</v>
      </c>
      <c r="E6250" s="289" t="s">
        <v>14032</v>
      </c>
      <c r="F6250">
        <v>5015701155</v>
      </c>
      <c r="G6250" s="276">
        <v>45761</v>
      </c>
      <c r="H6250">
        <v>20250402688226</v>
      </c>
      <c r="I6250">
        <v>0.28799999999999998</v>
      </c>
      <c r="J6250" s="289" t="s">
        <v>324</v>
      </c>
      <c r="K6250" s="289" t="s">
        <v>14033</v>
      </c>
      <c r="L6250" s="289" t="s">
        <v>275</v>
      </c>
      <c r="M6250" s="289" t="s">
        <v>13941</v>
      </c>
      <c r="N6250" s="289" t="s">
        <v>5482</v>
      </c>
      <c r="O6250" s="289" t="s">
        <v>2173</v>
      </c>
      <c r="P6250" s="289" t="str">
        <f>VLOOKUP(CAT_Details[[#This Row],[Delivery Bp Customer Code]],Table6[],2,0)</f>
        <v>OYL1</v>
      </c>
    </row>
    <row r="6251" spans="1:16" x14ac:dyDescent="0.25">
      <c r="A6251" s="289" t="s">
        <v>75</v>
      </c>
      <c r="B6251">
        <v>2</v>
      </c>
      <c r="C6251">
        <v>4</v>
      </c>
      <c r="D6251">
        <v>0.03</v>
      </c>
      <c r="E6251" s="289" t="s">
        <v>14034</v>
      </c>
      <c r="F6251">
        <v>5015701393</v>
      </c>
      <c r="G6251" s="276">
        <v>45761</v>
      </c>
      <c r="H6251">
        <v>20250403689573</v>
      </c>
      <c r="I6251">
        <v>7.0000000000000001E-3</v>
      </c>
      <c r="J6251" s="289" t="s">
        <v>324</v>
      </c>
      <c r="K6251" s="289" t="s">
        <v>14035</v>
      </c>
      <c r="L6251" s="289" t="s">
        <v>275</v>
      </c>
      <c r="M6251" s="289" t="s">
        <v>14036</v>
      </c>
      <c r="N6251" s="289" t="s">
        <v>2561</v>
      </c>
      <c r="O6251" s="289" t="s">
        <v>2173</v>
      </c>
      <c r="P6251" s="289" t="str">
        <f>VLOOKUP(CAT_Details[[#This Row],[Delivery Bp Customer Code]],Table6[],2,0)</f>
        <v>OYL1</v>
      </c>
    </row>
    <row r="6252" spans="1:16" x14ac:dyDescent="0.25">
      <c r="A6252" s="289" t="s">
        <v>75</v>
      </c>
      <c r="B6252">
        <v>33</v>
      </c>
      <c r="C6252">
        <v>8184</v>
      </c>
      <c r="D6252">
        <v>11</v>
      </c>
      <c r="E6252" s="289" t="s">
        <v>14037</v>
      </c>
      <c r="F6252">
        <v>5015716096</v>
      </c>
      <c r="G6252" s="276">
        <v>45761</v>
      </c>
      <c r="H6252">
        <v>20250407691177</v>
      </c>
      <c r="I6252">
        <v>21.12</v>
      </c>
      <c r="J6252" s="289" t="s">
        <v>324</v>
      </c>
      <c r="K6252" s="289" t="s">
        <v>14038</v>
      </c>
      <c r="L6252" s="289" t="s">
        <v>275</v>
      </c>
      <c r="M6252" s="289" t="s">
        <v>14039</v>
      </c>
      <c r="N6252" s="289" t="s">
        <v>2172</v>
      </c>
      <c r="O6252" s="289" t="s">
        <v>2173</v>
      </c>
      <c r="P6252" s="289" t="str">
        <f>VLOOKUP(CAT_Details[[#This Row],[Delivery Bp Customer Code]],Table6[],2,0)</f>
        <v>OYL1</v>
      </c>
    </row>
    <row r="6253" spans="1:16" x14ac:dyDescent="0.25">
      <c r="A6253" s="289" t="s">
        <v>75</v>
      </c>
      <c r="B6253">
        <v>3</v>
      </c>
      <c r="C6253">
        <v>40.200000000000003</v>
      </c>
      <c r="D6253">
        <v>0.19</v>
      </c>
      <c r="E6253" s="289" t="s">
        <v>14040</v>
      </c>
      <c r="F6253">
        <v>5015716116</v>
      </c>
      <c r="G6253" s="276">
        <v>45761</v>
      </c>
      <c r="H6253">
        <v>20250405690724</v>
      </c>
      <c r="I6253">
        <v>0.14299999999999999</v>
      </c>
      <c r="J6253" s="289" t="s">
        <v>350</v>
      </c>
      <c r="K6253" s="289" t="s">
        <v>14041</v>
      </c>
      <c r="L6253" s="289" t="s">
        <v>275</v>
      </c>
      <c r="M6253" s="289" t="s">
        <v>13978</v>
      </c>
      <c r="N6253" s="289" t="s">
        <v>11974</v>
      </c>
      <c r="O6253" s="289" t="s">
        <v>2173</v>
      </c>
      <c r="P6253" s="289" t="str">
        <f>VLOOKUP(CAT_Details[[#This Row],[Delivery Bp Customer Code]],Table6[],2,0)</f>
        <v>OYL1</v>
      </c>
    </row>
    <row r="6254" spans="1:16" x14ac:dyDescent="0.25">
      <c r="A6254" s="289" t="s">
        <v>75</v>
      </c>
      <c r="B6254">
        <v>2</v>
      </c>
      <c r="C6254">
        <v>38.9</v>
      </c>
      <c r="D6254">
        <v>0.14000000000000001</v>
      </c>
      <c r="E6254" s="289" t="s">
        <v>14042</v>
      </c>
      <c r="F6254">
        <v>5015716135</v>
      </c>
      <c r="G6254" s="276">
        <v>45761</v>
      </c>
      <c r="H6254">
        <v>20250403689355</v>
      </c>
      <c r="I6254">
        <v>9.8000000000000004E-2</v>
      </c>
      <c r="J6254" s="289" t="s">
        <v>350</v>
      </c>
      <c r="K6254" s="289" t="s">
        <v>14043</v>
      </c>
      <c r="L6254" s="289" t="s">
        <v>275</v>
      </c>
      <c r="M6254" s="289" t="s">
        <v>13978</v>
      </c>
      <c r="N6254" s="289" t="s">
        <v>3173</v>
      </c>
      <c r="O6254" s="289" t="s">
        <v>2173</v>
      </c>
      <c r="P6254" s="289" t="str">
        <f>VLOOKUP(CAT_Details[[#This Row],[Delivery Bp Customer Code]],Table6[],2,0)</f>
        <v>OYL1</v>
      </c>
    </row>
    <row r="6255" spans="1:16" x14ac:dyDescent="0.25">
      <c r="A6255" s="289" t="s">
        <v>75</v>
      </c>
      <c r="B6255">
        <v>18</v>
      </c>
      <c r="C6255">
        <v>5328</v>
      </c>
      <c r="D6255">
        <v>9</v>
      </c>
      <c r="E6255" s="289" t="s">
        <v>14044</v>
      </c>
      <c r="F6255">
        <v>5015716492</v>
      </c>
      <c r="G6255" s="276">
        <v>45761</v>
      </c>
      <c r="H6255">
        <v>20250407691268</v>
      </c>
      <c r="I6255">
        <v>18.36</v>
      </c>
      <c r="J6255" s="289" t="s">
        <v>350</v>
      </c>
      <c r="K6255" s="289" t="s">
        <v>14045</v>
      </c>
      <c r="L6255" s="289" t="s">
        <v>275</v>
      </c>
      <c r="M6255" s="289" t="s">
        <v>14046</v>
      </c>
      <c r="N6255" s="289" t="s">
        <v>1631</v>
      </c>
      <c r="O6255" s="289" t="s">
        <v>7849</v>
      </c>
      <c r="P6255" s="289" t="str">
        <f>VLOOKUP(CAT_Details[[#This Row],[Delivery Bp Customer Code]],Table6[],2,0)</f>
        <v>MZ03</v>
      </c>
    </row>
    <row r="6256" spans="1:16" x14ac:dyDescent="0.25">
      <c r="A6256" s="289" t="s">
        <v>75</v>
      </c>
      <c r="B6256">
        <v>33</v>
      </c>
      <c r="C6256">
        <v>13530</v>
      </c>
      <c r="D6256">
        <v>11</v>
      </c>
      <c r="E6256" s="289" t="s">
        <v>14047</v>
      </c>
      <c r="F6256">
        <v>5015716567</v>
      </c>
      <c r="G6256" s="276">
        <v>45761</v>
      </c>
      <c r="H6256">
        <v>20250401686913</v>
      </c>
      <c r="I6256">
        <v>21.12</v>
      </c>
      <c r="J6256" s="289" t="s">
        <v>324</v>
      </c>
      <c r="K6256" s="289" t="s">
        <v>14048</v>
      </c>
      <c r="L6256" s="289" t="s">
        <v>275</v>
      </c>
      <c r="M6256" s="289" t="s">
        <v>14049</v>
      </c>
      <c r="N6256" s="289" t="s">
        <v>2172</v>
      </c>
      <c r="O6256" s="289" t="s">
        <v>2173</v>
      </c>
      <c r="P6256" s="289" t="str">
        <f>VLOOKUP(CAT_Details[[#This Row],[Delivery Bp Customer Code]],Table6[],2,0)</f>
        <v>OYL1</v>
      </c>
    </row>
    <row r="6257" spans="1:16" x14ac:dyDescent="0.25">
      <c r="A6257" s="289" t="s">
        <v>75</v>
      </c>
      <c r="B6257">
        <v>1</v>
      </c>
      <c r="C6257">
        <v>4</v>
      </c>
      <c r="D6257">
        <v>0.02</v>
      </c>
      <c r="E6257" s="289" t="s">
        <v>14050</v>
      </c>
      <c r="F6257">
        <v>5015731353</v>
      </c>
      <c r="G6257" s="276">
        <v>45761</v>
      </c>
      <c r="H6257">
        <v>20250407691178</v>
      </c>
      <c r="I6257">
        <v>6.0000000000000001E-3</v>
      </c>
      <c r="J6257" s="289" t="s">
        <v>287</v>
      </c>
      <c r="K6257" s="289" t="s">
        <v>14051</v>
      </c>
      <c r="L6257" s="289" t="s">
        <v>275</v>
      </c>
      <c r="M6257" s="289" t="s">
        <v>14052</v>
      </c>
      <c r="N6257" s="289" t="s">
        <v>14053</v>
      </c>
      <c r="O6257" s="289" t="s">
        <v>5281</v>
      </c>
      <c r="P6257" s="289" t="str">
        <f>VLOOKUP(CAT_Details[[#This Row],[Delivery Bp Customer Code]],Table6[],2,0)</f>
        <v>DK-LW08</v>
      </c>
    </row>
    <row r="6258" spans="1:16" x14ac:dyDescent="0.25">
      <c r="A6258" s="289" t="s">
        <v>75</v>
      </c>
      <c r="B6258">
        <v>1</v>
      </c>
      <c r="C6258">
        <v>21</v>
      </c>
      <c r="D6258">
        <v>0.1</v>
      </c>
      <c r="E6258" s="289" t="s">
        <v>14054</v>
      </c>
      <c r="F6258">
        <v>5015731589</v>
      </c>
      <c r="G6258" s="276">
        <v>45761</v>
      </c>
      <c r="H6258">
        <v>20250407691554</v>
      </c>
      <c r="I6258">
        <v>3.5000000000000003E-2</v>
      </c>
      <c r="J6258" s="289" t="s">
        <v>280</v>
      </c>
      <c r="K6258" s="289" t="s">
        <v>14055</v>
      </c>
      <c r="L6258" s="289" t="s">
        <v>275</v>
      </c>
      <c r="M6258" s="289" t="s">
        <v>14019</v>
      </c>
      <c r="N6258" s="289" t="s">
        <v>2942</v>
      </c>
      <c r="O6258" s="289" t="s">
        <v>2173</v>
      </c>
      <c r="P6258" s="289" t="str">
        <f>VLOOKUP(CAT_Details[[#This Row],[Delivery Bp Customer Code]],Table6[],2,0)</f>
        <v>OYL1</v>
      </c>
    </row>
    <row r="6259" spans="1:16" x14ac:dyDescent="0.25">
      <c r="A6259" s="289" t="s">
        <v>75</v>
      </c>
      <c r="B6259">
        <v>1</v>
      </c>
      <c r="C6259">
        <v>29.68</v>
      </c>
      <c r="D6259">
        <v>0.4</v>
      </c>
      <c r="E6259" s="289" t="s">
        <v>14020</v>
      </c>
      <c r="F6259">
        <v>5015746752</v>
      </c>
      <c r="G6259" s="276">
        <v>45761</v>
      </c>
      <c r="H6259">
        <v>20250408692628</v>
      </c>
      <c r="I6259">
        <v>0.96</v>
      </c>
      <c r="J6259" s="289" t="s">
        <v>273</v>
      </c>
      <c r="K6259" s="289" t="s">
        <v>14056</v>
      </c>
      <c r="L6259" s="289" t="s">
        <v>275</v>
      </c>
      <c r="M6259" s="289" t="s">
        <v>14022</v>
      </c>
      <c r="N6259" s="289" t="s">
        <v>493</v>
      </c>
      <c r="O6259" s="289" t="s">
        <v>2173</v>
      </c>
      <c r="P6259" s="289" t="str">
        <f>VLOOKUP(CAT_Details[[#This Row],[Delivery Bp Customer Code]],Table6[],2,0)</f>
        <v>OYL1</v>
      </c>
    </row>
    <row r="6260" spans="1:16" x14ac:dyDescent="0.25">
      <c r="A6260" s="289" t="s">
        <v>874</v>
      </c>
      <c r="B6260">
        <v>12</v>
      </c>
      <c r="C6260">
        <v>4944</v>
      </c>
      <c r="D6260">
        <v>6</v>
      </c>
      <c r="E6260" s="289" t="s">
        <v>14044</v>
      </c>
      <c r="F6260">
        <v>5015716493</v>
      </c>
      <c r="G6260" s="276">
        <v>45761</v>
      </c>
      <c r="H6260">
        <v>20250407691258</v>
      </c>
      <c r="I6260">
        <v>14.4</v>
      </c>
      <c r="J6260" s="289" t="s">
        <v>350</v>
      </c>
      <c r="K6260" s="289" t="s">
        <v>14057</v>
      </c>
      <c r="L6260" s="289" t="s">
        <v>275</v>
      </c>
      <c r="M6260" s="289" t="s">
        <v>14046</v>
      </c>
      <c r="N6260" s="289" t="s">
        <v>1631</v>
      </c>
      <c r="O6260" s="289" t="s">
        <v>1014</v>
      </c>
      <c r="P6260" s="289" t="str">
        <f>VLOOKUP(CAT_Details[[#This Row],[Delivery Bp Customer Code]],Table6[],2,0)</f>
        <v>MZ07</v>
      </c>
    </row>
    <row r="6261" spans="1:16" x14ac:dyDescent="0.25">
      <c r="A6261" s="289" t="s">
        <v>3771</v>
      </c>
      <c r="B6261">
        <v>2</v>
      </c>
      <c r="C6261">
        <v>551</v>
      </c>
      <c r="D6261">
        <v>1.04</v>
      </c>
      <c r="E6261" s="289" t="s">
        <v>14058</v>
      </c>
      <c r="F6261">
        <v>5015685072</v>
      </c>
      <c r="G6261" s="276">
        <v>45761</v>
      </c>
      <c r="H6261">
        <v>20250401687465</v>
      </c>
      <c r="I6261">
        <v>3.7570000000000001</v>
      </c>
      <c r="J6261" s="289" t="s">
        <v>3890</v>
      </c>
      <c r="K6261" s="289" t="s">
        <v>14059</v>
      </c>
      <c r="L6261" s="289" t="s">
        <v>275</v>
      </c>
      <c r="M6261" s="289" t="s">
        <v>14060</v>
      </c>
      <c r="N6261" s="289" t="s">
        <v>3893</v>
      </c>
      <c r="O6261" s="289" t="s">
        <v>4956</v>
      </c>
      <c r="P6261" s="289">
        <f>VLOOKUP(CAT_Details[[#This Row],[Delivery Bp Customer Code]],Table6[],2,0)</f>
        <v>3417</v>
      </c>
    </row>
    <row r="6262" spans="1:16" x14ac:dyDescent="0.25">
      <c r="A6262" s="289" t="s">
        <v>3771</v>
      </c>
      <c r="B6262">
        <v>12</v>
      </c>
      <c r="C6262">
        <v>5160</v>
      </c>
      <c r="D6262">
        <v>5.04</v>
      </c>
      <c r="E6262" s="289" t="s">
        <v>14061</v>
      </c>
      <c r="F6262">
        <v>5015716402</v>
      </c>
      <c r="G6262" s="276">
        <v>45761</v>
      </c>
      <c r="H6262">
        <v>20250331686512</v>
      </c>
      <c r="I6262">
        <v>5.2009999999999996</v>
      </c>
      <c r="J6262" s="289" t="s">
        <v>350</v>
      </c>
      <c r="K6262" s="289" t="s">
        <v>14062</v>
      </c>
      <c r="L6262" s="289" t="s">
        <v>275</v>
      </c>
      <c r="M6262" s="289" t="s">
        <v>13978</v>
      </c>
      <c r="N6262" s="289" t="s">
        <v>4517</v>
      </c>
      <c r="O6262" s="289" t="s">
        <v>3775</v>
      </c>
      <c r="P6262" s="289">
        <f>VLOOKUP(CAT_Details[[#This Row],[Delivery Bp Customer Code]],Table6[],2,0)</f>
        <v>3401</v>
      </c>
    </row>
    <row r="6263" spans="1:16" x14ac:dyDescent="0.25">
      <c r="A6263" s="289" t="s">
        <v>3329</v>
      </c>
      <c r="B6263">
        <v>10</v>
      </c>
      <c r="C6263">
        <v>7175</v>
      </c>
      <c r="D6263">
        <v>4</v>
      </c>
      <c r="E6263" s="289" t="s">
        <v>14063</v>
      </c>
      <c r="F6263">
        <v>5015671113</v>
      </c>
      <c r="G6263" s="276">
        <v>45761</v>
      </c>
      <c r="H6263">
        <v>20250331686379</v>
      </c>
      <c r="I6263">
        <v>6.5289999999999999</v>
      </c>
      <c r="J6263" s="289" t="s">
        <v>383</v>
      </c>
      <c r="K6263" s="289" t="s">
        <v>14064</v>
      </c>
      <c r="L6263" s="289" t="s">
        <v>275</v>
      </c>
      <c r="M6263" s="289" t="s">
        <v>13881</v>
      </c>
      <c r="N6263" s="289" t="s">
        <v>3781</v>
      </c>
      <c r="O6263" s="289" t="s">
        <v>3332</v>
      </c>
      <c r="P6263" s="289">
        <f>VLOOKUP(CAT_Details[[#This Row],[Delivery Bp Customer Code]],Table6[],2,0)</f>
        <v>3402</v>
      </c>
    </row>
    <row r="6264" spans="1:16" x14ac:dyDescent="0.25">
      <c r="A6264" s="289" t="s">
        <v>3329</v>
      </c>
      <c r="B6264">
        <v>6</v>
      </c>
      <c r="C6264">
        <v>527</v>
      </c>
      <c r="D6264">
        <v>1.38</v>
      </c>
      <c r="E6264" s="289" t="s">
        <v>14065</v>
      </c>
      <c r="F6264">
        <v>5015685275</v>
      </c>
      <c r="G6264" s="276">
        <v>45761</v>
      </c>
      <c r="H6264">
        <v>20250403689005</v>
      </c>
      <c r="I6264">
        <v>3.3919999999999999</v>
      </c>
      <c r="J6264" s="289" t="s">
        <v>3890</v>
      </c>
      <c r="K6264" s="289" t="s">
        <v>14066</v>
      </c>
      <c r="L6264" s="289" t="s">
        <v>275</v>
      </c>
      <c r="M6264" s="289" t="s">
        <v>14060</v>
      </c>
      <c r="N6264" s="289" t="s">
        <v>3896</v>
      </c>
      <c r="O6264" s="289" t="s">
        <v>3332</v>
      </c>
      <c r="P6264" s="289">
        <f>VLOOKUP(CAT_Details[[#This Row],[Delivery Bp Customer Code]],Table6[],2,0)</f>
        <v>3402</v>
      </c>
    </row>
    <row r="6265" spans="1:16" x14ac:dyDescent="0.25">
      <c r="A6265" s="289" t="s">
        <v>3329</v>
      </c>
      <c r="B6265">
        <v>8</v>
      </c>
      <c r="C6265">
        <v>560</v>
      </c>
      <c r="D6265">
        <v>5.2</v>
      </c>
      <c r="E6265" s="289" t="s">
        <v>14067</v>
      </c>
      <c r="F6265">
        <v>5015701168</v>
      </c>
      <c r="G6265" s="276">
        <v>45761</v>
      </c>
      <c r="H6265">
        <v>20250404690065</v>
      </c>
      <c r="I6265">
        <v>10.32</v>
      </c>
      <c r="J6265" s="289" t="s">
        <v>324</v>
      </c>
      <c r="K6265" s="289" t="s">
        <v>14068</v>
      </c>
      <c r="L6265" s="289" t="s">
        <v>275</v>
      </c>
      <c r="M6265" s="289" t="s">
        <v>13663</v>
      </c>
      <c r="N6265" s="289" t="s">
        <v>4100</v>
      </c>
      <c r="O6265" s="289" t="s">
        <v>3332</v>
      </c>
      <c r="P6265" s="289">
        <f>VLOOKUP(CAT_Details[[#This Row],[Delivery Bp Customer Code]],Table6[],2,0)</f>
        <v>3402</v>
      </c>
    </row>
    <row r="6266" spans="1:16" x14ac:dyDescent="0.25">
      <c r="A6266" s="289" t="s">
        <v>3329</v>
      </c>
      <c r="B6266">
        <v>16</v>
      </c>
      <c r="C6266">
        <v>2880</v>
      </c>
      <c r="D6266">
        <v>5.31</v>
      </c>
      <c r="E6266" s="289" t="s">
        <v>14069</v>
      </c>
      <c r="F6266">
        <v>5015701818</v>
      </c>
      <c r="G6266" s="276">
        <v>45761</v>
      </c>
      <c r="H6266">
        <v>20250331685928</v>
      </c>
      <c r="I6266">
        <v>9.9290000000000003</v>
      </c>
      <c r="J6266" s="289" t="s">
        <v>287</v>
      </c>
      <c r="K6266" s="289" t="s">
        <v>14070</v>
      </c>
      <c r="L6266" s="289" t="s">
        <v>275</v>
      </c>
      <c r="M6266" s="289" t="s">
        <v>13959</v>
      </c>
      <c r="N6266" s="289" t="s">
        <v>4413</v>
      </c>
      <c r="O6266" s="289" t="s">
        <v>3332</v>
      </c>
      <c r="P6266" s="289">
        <f>VLOOKUP(CAT_Details[[#This Row],[Delivery Bp Customer Code]],Table6[],2,0)</f>
        <v>3402</v>
      </c>
    </row>
    <row r="6267" spans="1:16" x14ac:dyDescent="0.25">
      <c r="A6267" s="289" t="s">
        <v>3329</v>
      </c>
      <c r="B6267">
        <v>3</v>
      </c>
      <c r="C6267">
        <v>1854</v>
      </c>
      <c r="D6267">
        <v>1.2</v>
      </c>
      <c r="E6267" s="289" t="s">
        <v>14071</v>
      </c>
      <c r="F6267">
        <v>5015716080</v>
      </c>
      <c r="G6267" s="276">
        <v>45761</v>
      </c>
      <c r="H6267">
        <v>20250404690045</v>
      </c>
      <c r="I6267">
        <v>2.88</v>
      </c>
      <c r="J6267" s="289" t="s">
        <v>350</v>
      </c>
      <c r="K6267" s="289" t="s">
        <v>14072</v>
      </c>
      <c r="L6267" s="289" t="s">
        <v>275</v>
      </c>
      <c r="M6267" s="289" t="s">
        <v>13978</v>
      </c>
      <c r="N6267" s="289" t="s">
        <v>4421</v>
      </c>
      <c r="O6267" s="289" t="s">
        <v>3332</v>
      </c>
      <c r="P6267" s="289">
        <f>VLOOKUP(CAT_Details[[#This Row],[Delivery Bp Customer Code]],Table6[],2,0)</f>
        <v>3402</v>
      </c>
    </row>
    <row r="6268" spans="1:16" x14ac:dyDescent="0.25">
      <c r="A6268" s="289" t="s">
        <v>3329</v>
      </c>
      <c r="B6268">
        <v>5</v>
      </c>
      <c r="C6268">
        <v>880</v>
      </c>
      <c r="D6268">
        <v>2</v>
      </c>
      <c r="E6268" s="289" t="s">
        <v>14073</v>
      </c>
      <c r="F6268">
        <v>5015716187</v>
      </c>
      <c r="G6268" s="276">
        <v>45761</v>
      </c>
      <c r="H6268">
        <v>20250403689547</v>
      </c>
      <c r="I6268">
        <v>3.7440000000000002</v>
      </c>
      <c r="J6268" s="289" t="s">
        <v>287</v>
      </c>
      <c r="K6268" s="289" t="s">
        <v>14074</v>
      </c>
      <c r="L6268" s="289" t="s">
        <v>275</v>
      </c>
      <c r="M6268" s="289" t="s">
        <v>14075</v>
      </c>
      <c r="N6268" s="289" t="s">
        <v>468</v>
      </c>
      <c r="O6268" s="289" t="s">
        <v>3332</v>
      </c>
      <c r="P6268" s="289">
        <f>VLOOKUP(CAT_Details[[#This Row],[Delivery Bp Customer Code]],Table6[],2,0)</f>
        <v>3402</v>
      </c>
    </row>
    <row r="6269" spans="1:16" x14ac:dyDescent="0.25">
      <c r="A6269" s="289" t="s">
        <v>3329</v>
      </c>
      <c r="B6269">
        <v>1</v>
      </c>
      <c r="C6269">
        <v>31</v>
      </c>
      <c r="D6269">
        <v>0.2</v>
      </c>
      <c r="E6269" s="289" t="s">
        <v>14076</v>
      </c>
      <c r="F6269">
        <v>5015716477</v>
      </c>
      <c r="G6269" s="276">
        <v>45761</v>
      </c>
      <c r="H6269">
        <v>20250402688005</v>
      </c>
      <c r="I6269">
        <v>0.44600000000000001</v>
      </c>
      <c r="J6269" s="289" t="s">
        <v>350</v>
      </c>
      <c r="K6269" s="289" t="s">
        <v>14077</v>
      </c>
      <c r="L6269" s="289" t="s">
        <v>275</v>
      </c>
      <c r="M6269" s="289" t="s">
        <v>13978</v>
      </c>
      <c r="N6269" s="289" t="s">
        <v>704</v>
      </c>
      <c r="O6269" s="289" t="s">
        <v>3332</v>
      </c>
      <c r="P6269" s="289">
        <f>VLOOKUP(CAT_Details[[#This Row],[Delivery Bp Customer Code]],Table6[],2,0)</f>
        <v>3402</v>
      </c>
    </row>
    <row r="6270" spans="1:16" x14ac:dyDescent="0.25">
      <c r="A6270" s="289" t="s">
        <v>3329</v>
      </c>
      <c r="B6270">
        <v>3</v>
      </c>
      <c r="C6270">
        <v>1515</v>
      </c>
      <c r="D6270">
        <v>1.2</v>
      </c>
      <c r="E6270" s="289" t="s">
        <v>14078</v>
      </c>
      <c r="F6270">
        <v>5015716553</v>
      </c>
      <c r="G6270" s="276">
        <v>45761</v>
      </c>
      <c r="H6270">
        <v>20250407691294</v>
      </c>
      <c r="I6270">
        <v>1.728</v>
      </c>
      <c r="J6270" s="289" t="s">
        <v>350</v>
      </c>
      <c r="K6270" s="289" t="s">
        <v>14079</v>
      </c>
      <c r="L6270" s="289" t="s">
        <v>275</v>
      </c>
      <c r="M6270" s="289" t="s">
        <v>14080</v>
      </c>
      <c r="N6270" s="289" t="s">
        <v>3804</v>
      </c>
      <c r="O6270" s="289" t="s">
        <v>3332</v>
      </c>
      <c r="P6270" s="289">
        <f>VLOOKUP(CAT_Details[[#This Row],[Delivery Bp Customer Code]],Table6[],2,0)</f>
        <v>3402</v>
      </c>
    </row>
    <row r="6271" spans="1:16" x14ac:dyDescent="0.25">
      <c r="A6271" s="289" t="s">
        <v>76</v>
      </c>
      <c r="B6271">
        <v>8</v>
      </c>
      <c r="C6271">
        <v>206</v>
      </c>
      <c r="D6271">
        <v>1.6</v>
      </c>
      <c r="E6271" s="289" t="s">
        <v>14081</v>
      </c>
      <c r="F6271">
        <v>5015685271</v>
      </c>
      <c r="G6271" s="276">
        <v>45761</v>
      </c>
      <c r="H6271">
        <v>20250402688703</v>
      </c>
      <c r="I6271">
        <v>1.536</v>
      </c>
      <c r="J6271" s="289" t="s">
        <v>401</v>
      </c>
      <c r="K6271" s="289" t="s">
        <v>14082</v>
      </c>
      <c r="L6271" s="289" t="s">
        <v>275</v>
      </c>
      <c r="M6271" s="289" t="s">
        <v>13986</v>
      </c>
      <c r="N6271" s="289" t="s">
        <v>1028</v>
      </c>
      <c r="O6271" s="289" t="s">
        <v>748</v>
      </c>
      <c r="P6271" s="289" t="str">
        <f>VLOOKUP(CAT_Details[[#This Row],[Delivery Bp Customer Code]],Table6[],2,0)</f>
        <v>No Loc</v>
      </c>
    </row>
    <row r="6272" spans="1:16" x14ac:dyDescent="0.25">
      <c r="A6272" s="289" t="s">
        <v>76</v>
      </c>
      <c r="B6272">
        <v>1</v>
      </c>
      <c r="C6272">
        <v>80</v>
      </c>
      <c r="D6272">
        <v>0.4</v>
      </c>
      <c r="E6272" s="289" t="s">
        <v>14083</v>
      </c>
      <c r="F6272">
        <v>5015701218</v>
      </c>
      <c r="G6272" s="276">
        <v>45761</v>
      </c>
      <c r="H6272">
        <v>20250403688878</v>
      </c>
      <c r="I6272">
        <v>0.57599999999999996</v>
      </c>
      <c r="J6272" s="289" t="s">
        <v>345</v>
      </c>
      <c r="K6272" s="289" t="s">
        <v>14084</v>
      </c>
      <c r="L6272" s="289" t="s">
        <v>275</v>
      </c>
      <c r="M6272" s="289" t="s">
        <v>14085</v>
      </c>
      <c r="N6272" s="289" t="s">
        <v>427</v>
      </c>
      <c r="O6272" s="289" t="s">
        <v>748</v>
      </c>
      <c r="P6272" s="289" t="str">
        <f>VLOOKUP(CAT_Details[[#This Row],[Delivery Bp Customer Code]],Table6[],2,0)</f>
        <v>No Loc</v>
      </c>
    </row>
    <row r="6273" spans="1:16" x14ac:dyDescent="0.25">
      <c r="A6273" s="289" t="s">
        <v>76</v>
      </c>
      <c r="B6273">
        <v>1</v>
      </c>
      <c r="C6273">
        <v>235</v>
      </c>
      <c r="D6273">
        <v>0.4</v>
      </c>
      <c r="E6273" s="289" t="s">
        <v>14086</v>
      </c>
      <c r="F6273">
        <v>5015716555</v>
      </c>
      <c r="G6273" s="276">
        <v>45761</v>
      </c>
      <c r="H6273">
        <v>20250407691406</v>
      </c>
      <c r="I6273">
        <v>1.1519999999999999</v>
      </c>
      <c r="J6273" s="289" t="s">
        <v>350</v>
      </c>
      <c r="K6273" s="289" t="s">
        <v>14087</v>
      </c>
      <c r="L6273" s="289" t="s">
        <v>275</v>
      </c>
      <c r="M6273" s="289" t="s">
        <v>13978</v>
      </c>
      <c r="N6273" s="289" t="s">
        <v>3676</v>
      </c>
      <c r="O6273" s="289" t="s">
        <v>748</v>
      </c>
      <c r="P6273" s="289" t="str">
        <f>VLOOKUP(CAT_Details[[#This Row],[Delivery Bp Customer Code]],Table6[],2,0)</f>
        <v>No Loc</v>
      </c>
    </row>
    <row r="6274" spans="1:16" x14ac:dyDescent="0.25">
      <c r="A6274" s="289" t="s">
        <v>285</v>
      </c>
      <c r="B6274">
        <v>19</v>
      </c>
      <c r="C6274">
        <v>1030</v>
      </c>
      <c r="D6274">
        <v>9.5</v>
      </c>
      <c r="E6274" s="289" t="s">
        <v>14088</v>
      </c>
      <c r="F6274">
        <v>5015622872</v>
      </c>
      <c r="G6274" s="276">
        <v>45761</v>
      </c>
      <c r="H6274">
        <v>20250327684892</v>
      </c>
      <c r="I6274">
        <v>22.344000000000001</v>
      </c>
      <c r="J6274" s="289" t="s">
        <v>756</v>
      </c>
      <c r="K6274" s="289" t="s">
        <v>14089</v>
      </c>
      <c r="L6274" s="289" t="s">
        <v>275</v>
      </c>
      <c r="M6274" s="289" t="s">
        <v>14090</v>
      </c>
      <c r="N6274" s="289" t="s">
        <v>759</v>
      </c>
      <c r="O6274" s="289" t="s">
        <v>291</v>
      </c>
      <c r="P6274" s="289" t="str">
        <f>VLOOKUP(CAT_Details[[#This Row],[Delivery Bp Customer Code]],Table6[],2,0)</f>
        <v>DX01-L5</v>
      </c>
    </row>
    <row r="6275" spans="1:16" x14ac:dyDescent="0.25">
      <c r="A6275" s="289" t="s">
        <v>285</v>
      </c>
      <c r="B6275">
        <v>2</v>
      </c>
      <c r="C6275">
        <v>308</v>
      </c>
      <c r="D6275">
        <v>0.4</v>
      </c>
      <c r="E6275" s="289" t="s">
        <v>14091</v>
      </c>
      <c r="F6275">
        <v>5015671138</v>
      </c>
      <c r="G6275" s="276">
        <v>45761</v>
      </c>
      <c r="H6275">
        <v>20250401686993</v>
      </c>
      <c r="I6275">
        <v>0.38400000000000001</v>
      </c>
      <c r="J6275" s="289" t="s">
        <v>764</v>
      </c>
      <c r="K6275" s="289" t="s">
        <v>14092</v>
      </c>
      <c r="L6275" s="289" t="s">
        <v>275</v>
      </c>
      <c r="M6275" s="289" t="s">
        <v>12958</v>
      </c>
      <c r="N6275" s="289" t="s">
        <v>766</v>
      </c>
      <c r="O6275" s="289" t="s">
        <v>291</v>
      </c>
      <c r="P6275" s="289" t="str">
        <f>VLOOKUP(CAT_Details[[#This Row],[Delivery Bp Customer Code]],Table6[],2,0)</f>
        <v>DX01-L5</v>
      </c>
    </row>
    <row r="6276" spans="1:16" x14ac:dyDescent="0.25">
      <c r="A6276" s="289" t="s">
        <v>285</v>
      </c>
      <c r="B6276">
        <v>1</v>
      </c>
      <c r="C6276">
        <v>43</v>
      </c>
      <c r="D6276">
        <v>0.2</v>
      </c>
      <c r="E6276" s="289" t="s">
        <v>14093</v>
      </c>
      <c r="F6276">
        <v>5015684938</v>
      </c>
      <c r="G6276" s="276">
        <v>45761</v>
      </c>
      <c r="H6276">
        <v>20250402688694</v>
      </c>
      <c r="I6276">
        <v>0.254</v>
      </c>
      <c r="J6276" s="289" t="s">
        <v>438</v>
      </c>
      <c r="K6276" s="289" t="s">
        <v>14094</v>
      </c>
      <c r="L6276" s="289" t="s">
        <v>275</v>
      </c>
      <c r="M6276" s="289" t="s">
        <v>14095</v>
      </c>
      <c r="N6276" s="289" t="s">
        <v>751</v>
      </c>
      <c r="O6276" s="289" t="s">
        <v>291</v>
      </c>
      <c r="P6276" s="289" t="str">
        <f>VLOOKUP(CAT_Details[[#This Row],[Delivery Bp Customer Code]],Table6[],2,0)</f>
        <v>DX01-L5</v>
      </c>
    </row>
    <row r="6277" spans="1:16" x14ac:dyDescent="0.25">
      <c r="A6277" s="289" t="s">
        <v>285</v>
      </c>
      <c r="B6277">
        <v>14</v>
      </c>
      <c r="C6277">
        <v>4200</v>
      </c>
      <c r="D6277">
        <v>3.23</v>
      </c>
      <c r="E6277" s="289" t="s">
        <v>14096</v>
      </c>
      <c r="F6277">
        <v>5015684978</v>
      </c>
      <c r="G6277" s="276">
        <v>45761</v>
      </c>
      <c r="H6277">
        <v>20250403689446</v>
      </c>
      <c r="I6277">
        <v>5.415</v>
      </c>
      <c r="J6277" s="289" t="s">
        <v>294</v>
      </c>
      <c r="K6277" s="289" t="s">
        <v>14097</v>
      </c>
      <c r="L6277" s="289" t="s">
        <v>275</v>
      </c>
      <c r="M6277" s="289" t="s">
        <v>14098</v>
      </c>
      <c r="N6277" s="289" t="s">
        <v>394</v>
      </c>
      <c r="O6277" s="289" t="s">
        <v>291</v>
      </c>
      <c r="P6277" s="289" t="str">
        <f>VLOOKUP(CAT_Details[[#This Row],[Delivery Bp Customer Code]],Table6[],2,0)</f>
        <v>DX01-L5</v>
      </c>
    </row>
    <row r="6278" spans="1:16" x14ac:dyDescent="0.25">
      <c r="A6278" s="289" t="s">
        <v>285</v>
      </c>
      <c r="B6278">
        <v>16</v>
      </c>
      <c r="C6278">
        <v>2350</v>
      </c>
      <c r="D6278">
        <v>6.48</v>
      </c>
      <c r="E6278" s="289" t="s">
        <v>14083</v>
      </c>
      <c r="F6278">
        <v>5015701220</v>
      </c>
      <c r="G6278" s="276">
        <v>45761</v>
      </c>
      <c r="H6278">
        <v>20250403689161</v>
      </c>
      <c r="I6278">
        <v>13.648</v>
      </c>
      <c r="J6278" s="289" t="s">
        <v>345</v>
      </c>
      <c r="K6278" s="289" t="s">
        <v>14099</v>
      </c>
      <c r="L6278" s="289" t="s">
        <v>275</v>
      </c>
      <c r="M6278" s="289" t="s">
        <v>14085</v>
      </c>
      <c r="N6278" s="289" t="s">
        <v>427</v>
      </c>
      <c r="O6278" s="289" t="s">
        <v>291</v>
      </c>
      <c r="P6278" s="289" t="str">
        <f>VLOOKUP(CAT_Details[[#This Row],[Delivery Bp Customer Code]],Table6[],2,0)</f>
        <v>DX01-L5</v>
      </c>
    </row>
    <row r="6279" spans="1:16" x14ac:dyDescent="0.25">
      <c r="A6279" s="289" t="s">
        <v>285</v>
      </c>
      <c r="B6279">
        <v>10</v>
      </c>
      <c r="C6279">
        <v>10350</v>
      </c>
      <c r="D6279">
        <v>4</v>
      </c>
      <c r="E6279" s="289" t="s">
        <v>14100</v>
      </c>
      <c r="F6279">
        <v>5015701716</v>
      </c>
      <c r="G6279" s="276">
        <v>45761</v>
      </c>
      <c r="H6279">
        <v>20250403689588</v>
      </c>
      <c r="I6279">
        <v>5.76</v>
      </c>
      <c r="J6279" s="289" t="s">
        <v>324</v>
      </c>
      <c r="K6279" s="289" t="s">
        <v>14101</v>
      </c>
      <c r="L6279" s="289" t="s">
        <v>275</v>
      </c>
      <c r="M6279" s="289" t="s">
        <v>14102</v>
      </c>
      <c r="N6279" s="289" t="s">
        <v>333</v>
      </c>
      <c r="O6279" s="289" t="s">
        <v>291</v>
      </c>
      <c r="P6279" s="289" t="str">
        <f>VLOOKUP(CAT_Details[[#This Row],[Delivery Bp Customer Code]],Table6[],2,0)</f>
        <v>DX01-L5</v>
      </c>
    </row>
    <row r="6280" spans="1:16" x14ac:dyDescent="0.25">
      <c r="A6280" s="289" t="s">
        <v>285</v>
      </c>
      <c r="B6280">
        <v>2</v>
      </c>
      <c r="C6280">
        <v>105</v>
      </c>
      <c r="D6280">
        <v>0.25</v>
      </c>
      <c r="E6280" s="289" t="s">
        <v>14103</v>
      </c>
      <c r="F6280">
        <v>5015716039</v>
      </c>
      <c r="G6280" s="276">
        <v>45761</v>
      </c>
      <c r="H6280">
        <v>20250403689036</v>
      </c>
      <c r="I6280">
        <v>0.26300000000000001</v>
      </c>
      <c r="J6280" s="289" t="s">
        <v>350</v>
      </c>
      <c r="K6280" s="289" t="s">
        <v>14104</v>
      </c>
      <c r="L6280" s="289" t="s">
        <v>275</v>
      </c>
      <c r="M6280" s="289" t="s">
        <v>13978</v>
      </c>
      <c r="N6280" s="289" t="s">
        <v>602</v>
      </c>
      <c r="O6280" s="289" t="s">
        <v>291</v>
      </c>
      <c r="P6280" s="289" t="str">
        <f>VLOOKUP(CAT_Details[[#This Row],[Delivery Bp Customer Code]],Table6[],2,0)</f>
        <v>DX01-L5</v>
      </c>
    </row>
    <row r="6281" spans="1:16" x14ac:dyDescent="0.25">
      <c r="A6281" s="289" t="s">
        <v>285</v>
      </c>
      <c r="B6281">
        <v>7</v>
      </c>
      <c r="C6281">
        <v>630</v>
      </c>
      <c r="D6281">
        <v>2.8</v>
      </c>
      <c r="E6281" s="289" t="s">
        <v>14105</v>
      </c>
      <c r="F6281">
        <v>5015716286</v>
      </c>
      <c r="G6281" s="276">
        <v>45761</v>
      </c>
      <c r="H6281">
        <v>20250407691099</v>
      </c>
      <c r="I6281">
        <v>6.72</v>
      </c>
      <c r="J6281" s="289" t="s">
        <v>350</v>
      </c>
      <c r="K6281" s="289" t="s">
        <v>14106</v>
      </c>
      <c r="L6281" s="289" t="s">
        <v>275</v>
      </c>
      <c r="M6281" s="289" t="s">
        <v>13978</v>
      </c>
      <c r="N6281" s="289" t="s">
        <v>353</v>
      </c>
      <c r="O6281" s="289" t="s">
        <v>291</v>
      </c>
      <c r="P6281" s="289" t="str">
        <f>VLOOKUP(CAT_Details[[#This Row],[Delivery Bp Customer Code]],Table6[],2,0)</f>
        <v>DX01-L5</v>
      </c>
    </row>
    <row r="6282" spans="1:16" x14ac:dyDescent="0.25">
      <c r="A6282" s="289" t="s">
        <v>285</v>
      </c>
      <c r="B6282">
        <v>16</v>
      </c>
      <c r="C6282">
        <v>3020</v>
      </c>
      <c r="D6282">
        <v>6.58</v>
      </c>
      <c r="E6282" s="289" t="s">
        <v>14107</v>
      </c>
      <c r="F6282">
        <v>5015716334</v>
      </c>
      <c r="G6282" s="276">
        <v>45761</v>
      </c>
      <c r="H6282">
        <v>20250327684615</v>
      </c>
      <c r="I6282">
        <v>15.311999999999999</v>
      </c>
      <c r="J6282" s="289" t="s">
        <v>280</v>
      </c>
      <c r="K6282" s="289" t="s">
        <v>14108</v>
      </c>
      <c r="L6282" s="289" t="s">
        <v>275</v>
      </c>
      <c r="M6282" s="289" t="s">
        <v>13930</v>
      </c>
      <c r="N6282" s="289" t="s">
        <v>411</v>
      </c>
      <c r="O6282" s="289" t="s">
        <v>291</v>
      </c>
      <c r="P6282" s="289" t="str">
        <f>VLOOKUP(CAT_Details[[#This Row],[Delivery Bp Customer Code]],Table6[],2,0)</f>
        <v>DX01-L5</v>
      </c>
    </row>
    <row r="6283" spans="1:16" x14ac:dyDescent="0.25">
      <c r="A6283" s="289" t="s">
        <v>285</v>
      </c>
      <c r="B6283">
        <v>20</v>
      </c>
      <c r="C6283">
        <v>800</v>
      </c>
      <c r="D6283">
        <v>4</v>
      </c>
      <c r="E6283" s="289" t="s">
        <v>14109</v>
      </c>
      <c r="F6283">
        <v>5015716596</v>
      </c>
      <c r="G6283" s="276">
        <v>45761</v>
      </c>
      <c r="H6283">
        <v>20250407690912</v>
      </c>
      <c r="I6283">
        <v>8.64</v>
      </c>
      <c r="J6283" s="289" t="s">
        <v>350</v>
      </c>
      <c r="K6283" s="289" t="s">
        <v>14110</v>
      </c>
      <c r="L6283" s="289" t="s">
        <v>275</v>
      </c>
      <c r="M6283" s="289" t="s">
        <v>13978</v>
      </c>
      <c r="N6283" s="289" t="s">
        <v>12700</v>
      </c>
      <c r="O6283" s="289" t="s">
        <v>291</v>
      </c>
      <c r="P6283" s="289" t="str">
        <f>VLOOKUP(CAT_Details[[#This Row],[Delivery Bp Customer Code]],Table6[],2,0)</f>
        <v>DX01-L5</v>
      </c>
    </row>
    <row r="6284" spans="1:16" x14ac:dyDescent="0.25">
      <c r="A6284" s="289" t="s">
        <v>285</v>
      </c>
      <c r="B6284">
        <v>1</v>
      </c>
      <c r="C6284">
        <v>236</v>
      </c>
      <c r="D6284">
        <v>0.4</v>
      </c>
      <c r="E6284" s="289" t="s">
        <v>14111</v>
      </c>
      <c r="F6284">
        <v>5015716598</v>
      </c>
      <c r="G6284" s="276">
        <v>45761</v>
      </c>
      <c r="H6284">
        <v>20250403689014</v>
      </c>
      <c r="I6284">
        <v>0.624</v>
      </c>
      <c r="J6284" s="289" t="s">
        <v>280</v>
      </c>
      <c r="K6284" s="289" t="s">
        <v>14112</v>
      </c>
      <c r="L6284" s="289" t="s">
        <v>275</v>
      </c>
      <c r="M6284" s="289" t="s">
        <v>13946</v>
      </c>
      <c r="N6284" s="289" t="s">
        <v>10113</v>
      </c>
      <c r="O6284" s="289" t="s">
        <v>291</v>
      </c>
      <c r="P6284" s="289" t="str">
        <f>VLOOKUP(CAT_Details[[#This Row],[Delivery Bp Customer Code]],Table6[],2,0)</f>
        <v>DX01-L5</v>
      </c>
    </row>
    <row r="6285" spans="1:16" x14ac:dyDescent="0.25">
      <c r="A6285" s="289" t="s">
        <v>272</v>
      </c>
      <c r="B6285">
        <v>3</v>
      </c>
      <c r="C6285">
        <v>1665</v>
      </c>
      <c r="D6285">
        <v>2.4</v>
      </c>
      <c r="E6285" s="289" t="s">
        <v>14113</v>
      </c>
      <c r="F6285">
        <v>5015685146</v>
      </c>
      <c r="G6285" s="276">
        <v>45761</v>
      </c>
      <c r="H6285">
        <v>20250403689286</v>
      </c>
      <c r="I6285">
        <v>9.7919999999999998</v>
      </c>
      <c r="J6285" s="289" t="s">
        <v>401</v>
      </c>
      <c r="K6285" s="289" t="s">
        <v>14114</v>
      </c>
      <c r="L6285" s="289" t="s">
        <v>275</v>
      </c>
      <c r="M6285" s="289" t="s">
        <v>14115</v>
      </c>
      <c r="N6285" s="289" t="s">
        <v>465</v>
      </c>
      <c r="O6285" s="289" t="s">
        <v>277</v>
      </c>
      <c r="P6285" s="289" t="str">
        <f>VLOOKUP(CAT_Details[[#This Row],[Delivery Bp Customer Code]],Table6[],2,0)</f>
        <v>U2-L5</v>
      </c>
    </row>
    <row r="6286" spans="1:16" x14ac:dyDescent="0.25">
      <c r="A6286" s="289" t="s">
        <v>272</v>
      </c>
      <c r="B6286">
        <v>46</v>
      </c>
      <c r="C6286">
        <v>1528</v>
      </c>
      <c r="D6286">
        <v>10.85</v>
      </c>
      <c r="E6286" s="289" t="s">
        <v>14116</v>
      </c>
      <c r="F6286">
        <v>5015701677</v>
      </c>
      <c r="G6286" s="276">
        <v>45761</v>
      </c>
      <c r="H6286">
        <v>20250401687456</v>
      </c>
      <c r="I6286">
        <v>25.763999999999999</v>
      </c>
      <c r="J6286" s="289" t="s">
        <v>280</v>
      </c>
      <c r="K6286" s="289" t="s">
        <v>14117</v>
      </c>
      <c r="L6286" s="289" t="s">
        <v>275</v>
      </c>
      <c r="M6286" s="289" t="s">
        <v>14118</v>
      </c>
      <c r="N6286" s="289" t="s">
        <v>1226</v>
      </c>
      <c r="O6286" s="289" t="s">
        <v>277</v>
      </c>
      <c r="P6286" s="289" t="str">
        <f>VLOOKUP(CAT_Details[[#This Row],[Delivery Bp Customer Code]],Table6[],2,0)</f>
        <v>U2-L5</v>
      </c>
    </row>
    <row r="6287" spans="1:16" x14ac:dyDescent="0.25">
      <c r="A6287" s="289" t="s">
        <v>272</v>
      </c>
      <c r="B6287">
        <v>1</v>
      </c>
      <c r="C6287">
        <v>80</v>
      </c>
      <c r="D6287">
        <v>0.4</v>
      </c>
      <c r="E6287" s="289" t="s">
        <v>14073</v>
      </c>
      <c r="F6287">
        <v>5015716189</v>
      </c>
      <c r="G6287" s="276">
        <v>45761</v>
      </c>
      <c r="H6287">
        <v>20250403689551</v>
      </c>
      <c r="I6287">
        <v>0.81599999999999995</v>
      </c>
      <c r="J6287" s="289" t="s">
        <v>287</v>
      </c>
      <c r="K6287" s="289" t="s">
        <v>14119</v>
      </c>
      <c r="L6287" s="289" t="s">
        <v>275</v>
      </c>
      <c r="M6287" s="289" t="s">
        <v>14075</v>
      </c>
      <c r="N6287" s="289" t="s">
        <v>468</v>
      </c>
      <c r="O6287" s="289" t="s">
        <v>277</v>
      </c>
      <c r="P6287" s="289" t="str">
        <f>VLOOKUP(CAT_Details[[#This Row],[Delivery Bp Customer Code]],Table6[],2,0)</f>
        <v>U2-L5</v>
      </c>
    </row>
    <row r="6288" spans="1:16" x14ac:dyDescent="0.25">
      <c r="A6288" s="289" t="s">
        <v>272</v>
      </c>
      <c r="B6288">
        <v>1</v>
      </c>
      <c r="C6288">
        <v>44</v>
      </c>
      <c r="D6288">
        <v>0.2</v>
      </c>
      <c r="E6288" s="289" t="s">
        <v>14120</v>
      </c>
      <c r="F6288">
        <v>5015716445</v>
      </c>
      <c r="G6288" s="276">
        <v>45761</v>
      </c>
      <c r="H6288">
        <v>20250331686480</v>
      </c>
      <c r="I6288">
        <v>0.44600000000000001</v>
      </c>
      <c r="J6288" s="289" t="s">
        <v>350</v>
      </c>
      <c r="K6288" s="289" t="s">
        <v>14121</v>
      </c>
      <c r="L6288" s="289" t="s">
        <v>275</v>
      </c>
      <c r="M6288" s="289" t="s">
        <v>13978</v>
      </c>
      <c r="N6288" s="289" t="s">
        <v>704</v>
      </c>
      <c r="O6288" s="289" t="s">
        <v>277</v>
      </c>
      <c r="P6288" s="289" t="str">
        <f>VLOOKUP(CAT_Details[[#This Row],[Delivery Bp Customer Code]],Table6[],2,0)</f>
        <v>U2-L5</v>
      </c>
    </row>
    <row r="6289" spans="1:16" x14ac:dyDescent="0.25">
      <c r="A6289" s="289" t="s">
        <v>5576</v>
      </c>
      <c r="B6289">
        <v>8</v>
      </c>
      <c r="C6289">
        <v>4138</v>
      </c>
      <c r="D6289">
        <v>4.46</v>
      </c>
      <c r="E6289" s="289" t="s">
        <v>14122</v>
      </c>
      <c r="F6289">
        <v>5015716547</v>
      </c>
      <c r="G6289" s="276">
        <v>45761</v>
      </c>
      <c r="H6289">
        <v>20250404690290</v>
      </c>
      <c r="I6289">
        <v>7.9880000000000004</v>
      </c>
      <c r="J6289" s="289" t="s">
        <v>350</v>
      </c>
      <c r="K6289" s="289" t="s">
        <v>14123</v>
      </c>
      <c r="L6289" s="289" t="s">
        <v>275</v>
      </c>
      <c r="M6289" s="289" t="s">
        <v>14080</v>
      </c>
      <c r="N6289" s="289" t="s">
        <v>4178</v>
      </c>
      <c r="O6289" s="289" t="s">
        <v>5579</v>
      </c>
      <c r="P6289" s="289" t="str">
        <f>VLOOKUP(CAT_Details[[#This Row],[Delivery Bp Customer Code]],Table6[],2,0)</f>
        <v>No Loc</v>
      </c>
    </row>
    <row r="6290" spans="1:16" x14ac:dyDescent="0.25">
      <c r="A6290" s="289" t="s">
        <v>278</v>
      </c>
      <c r="B6290">
        <v>2</v>
      </c>
      <c r="C6290">
        <v>1665</v>
      </c>
      <c r="D6290">
        <v>0.8</v>
      </c>
      <c r="E6290" s="289" t="s">
        <v>14124</v>
      </c>
      <c r="F6290">
        <v>5015685291</v>
      </c>
      <c r="G6290" s="276">
        <v>45762</v>
      </c>
      <c r="H6290">
        <v>20250403689210</v>
      </c>
      <c r="I6290">
        <v>1.056</v>
      </c>
      <c r="J6290" s="289" t="s">
        <v>317</v>
      </c>
      <c r="K6290" s="289" t="s">
        <v>14125</v>
      </c>
      <c r="L6290" s="289" t="s">
        <v>275</v>
      </c>
      <c r="M6290" s="289" t="s">
        <v>14126</v>
      </c>
      <c r="N6290" s="289" t="s">
        <v>320</v>
      </c>
      <c r="O6290" s="289" t="s">
        <v>498</v>
      </c>
      <c r="P6290" s="289" t="str">
        <f>VLOOKUP(CAT_Details[[#This Row],[Delivery Bp Customer Code]],Table6[],2,0)</f>
        <v>DK-BM01</v>
      </c>
    </row>
    <row r="6291" spans="1:16" x14ac:dyDescent="0.25">
      <c r="A6291" s="289" t="s">
        <v>278</v>
      </c>
      <c r="B6291">
        <v>9</v>
      </c>
      <c r="C6291">
        <v>2862</v>
      </c>
      <c r="D6291">
        <v>3.6</v>
      </c>
      <c r="E6291" s="289" t="s">
        <v>14127</v>
      </c>
      <c r="F6291">
        <v>5015716444</v>
      </c>
      <c r="G6291" s="276">
        <v>45762</v>
      </c>
      <c r="H6291">
        <v>20250325682597</v>
      </c>
      <c r="I6291">
        <v>8.64</v>
      </c>
      <c r="J6291" s="289" t="s">
        <v>324</v>
      </c>
      <c r="K6291" s="289" t="s">
        <v>14128</v>
      </c>
      <c r="L6291" s="289" t="s">
        <v>275</v>
      </c>
      <c r="M6291" s="289" t="s">
        <v>14129</v>
      </c>
      <c r="N6291" s="289" t="s">
        <v>340</v>
      </c>
      <c r="O6291" s="289" t="s">
        <v>498</v>
      </c>
      <c r="P6291" s="289" t="str">
        <f>VLOOKUP(CAT_Details[[#This Row],[Delivery Bp Customer Code]],Table6[],2,0)</f>
        <v>DK-BM01</v>
      </c>
    </row>
    <row r="6292" spans="1:16" x14ac:dyDescent="0.25">
      <c r="A6292" s="289" t="s">
        <v>278</v>
      </c>
      <c r="B6292">
        <v>1</v>
      </c>
      <c r="C6292">
        <v>390</v>
      </c>
      <c r="D6292">
        <v>0.4</v>
      </c>
      <c r="E6292" s="289" t="s">
        <v>14130</v>
      </c>
      <c r="F6292">
        <v>5015716585</v>
      </c>
      <c r="G6292" s="276">
        <v>45762</v>
      </c>
      <c r="H6292">
        <v>20250407691065</v>
      </c>
      <c r="I6292">
        <v>0.96</v>
      </c>
      <c r="J6292" s="289" t="s">
        <v>324</v>
      </c>
      <c r="K6292" s="289" t="s">
        <v>14131</v>
      </c>
      <c r="L6292" s="289" t="s">
        <v>275</v>
      </c>
      <c r="M6292" s="289" t="s">
        <v>14036</v>
      </c>
      <c r="N6292" s="289" t="s">
        <v>343</v>
      </c>
      <c r="O6292" s="289" t="s">
        <v>498</v>
      </c>
      <c r="P6292" s="289" t="str">
        <f>VLOOKUP(CAT_Details[[#This Row],[Delivery Bp Customer Code]],Table6[],2,0)</f>
        <v>DK-BM01</v>
      </c>
    </row>
    <row r="6293" spans="1:16" x14ac:dyDescent="0.25">
      <c r="A6293" s="289" t="s">
        <v>278</v>
      </c>
      <c r="B6293">
        <v>4</v>
      </c>
      <c r="C6293">
        <v>1512</v>
      </c>
      <c r="D6293">
        <v>1.6</v>
      </c>
      <c r="E6293" s="289" t="s">
        <v>14132</v>
      </c>
      <c r="F6293">
        <v>5015731295</v>
      </c>
      <c r="G6293" s="276">
        <v>45762</v>
      </c>
      <c r="H6293">
        <v>20250404690324</v>
      </c>
      <c r="I6293">
        <v>1.92</v>
      </c>
      <c r="J6293" s="289" t="s">
        <v>280</v>
      </c>
      <c r="K6293" s="289" t="s">
        <v>14133</v>
      </c>
      <c r="L6293" s="289" t="s">
        <v>275</v>
      </c>
      <c r="M6293" s="289" t="s">
        <v>14019</v>
      </c>
      <c r="N6293" s="289" t="s">
        <v>643</v>
      </c>
      <c r="O6293" s="289" t="s">
        <v>498</v>
      </c>
      <c r="P6293" s="289" t="str">
        <f>VLOOKUP(CAT_Details[[#This Row],[Delivery Bp Customer Code]],Table6[],2,0)</f>
        <v>DK-BM01</v>
      </c>
    </row>
    <row r="6294" spans="1:16" x14ac:dyDescent="0.25">
      <c r="A6294" s="289" t="s">
        <v>278</v>
      </c>
      <c r="B6294">
        <v>1</v>
      </c>
      <c r="C6294">
        <v>213</v>
      </c>
      <c r="D6294">
        <v>0.4</v>
      </c>
      <c r="E6294" s="289" t="s">
        <v>14134</v>
      </c>
      <c r="F6294">
        <v>5015731490</v>
      </c>
      <c r="G6294" s="276">
        <v>45762</v>
      </c>
      <c r="H6294">
        <v>20250409692889</v>
      </c>
      <c r="I6294">
        <v>0.96</v>
      </c>
      <c r="J6294" s="289" t="s">
        <v>350</v>
      </c>
      <c r="K6294" s="289" t="s">
        <v>14135</v>
      </c>
      <c r="L6294" s="289" t="s">
        <v>275</v>
      </c>
      <c r="M6294" s="289" t="s">
        <v>14136</v>
      </c>
      <c r="N6294" s="289" t="s">
        <v>1395</v>
      </c>
      <c r="O6294" s="289" t="s">
        <v>498</v>
      </c>
      <c r="P6294" s="289" t="str">
        <f>VLOOKUP(CAT_Details[[#This Row],[Delivery Bp Customer Code]],Table6[],2,0)</f>
        <v>DK-BM01</v>
      </c>
    </row>
    <row r="6295" spans="1:16" x14ac:dyDescent="0.25">
      <c r="A6295" s="289" t="s">
        <v>278</v>
      </c>
      <c r="B6295">
        <v>1</v>
      </c>
      <c r="C6295">
        <v>27</v>
      </c>
      <c r="D6295">
        <v>0.08</v>
      </c>
      <c r="E6295" s="289" t="s">
        <v>14137</v>
      </c>
      <c r="F6295">
        <v>5015731791</v>
      </c>
      <c r="G6295" s="276">
        <v>45762</v>
      </c>
      <c r="H6295">
        <v>20250404690375</v>
      </c>
      <c r="I6295">
        <v>4.7E-2</v>
      </c>
      <c r="J6295" s="289" t="s">
        <v>350</v>
      </c>
      <c r="K6295" s="289" t="s">
        <v>14138</v>
      </c>
      <c r="L6295" s="289" t="s">
        <v>275</v>
      </c>
      <c r="M6295" s="289" t="s">
        <v>14046</v>
      </c>
      <c r="N6295" s="289" t="s">
        <v>482</v>
      </c>
      <c r="O6295" s="289" t="s">
        <v>498</v>
      </c>
      <c r="P6295" s="289" t="str">
        <f>VLOOKUP(CAT_Details[[#This Row],[Delivery Bp Customer Code]],Table6[],2,0)</f>
        <v>DK-BM01</v>
      </c>
    </row>
    <row r="6296" spans="1:16" x14ac:dyDescent="0.25">
      <c r="A6296" s="289" t="s">
        <v>278</v>
      </c>
      <c r="B6296">
        <v>6</v>
      </c>
      <c r="C6296">
        <v>3180</v>
      </c>
      <c r="D6296">
        <v>2.4</v>
      </c>
      <c r="E6296" s="289" t="s">
        <v>14139</v>
      </c>
      <c r="F6296">
        <v>5015762093</v>
      </c>
      <c r="G6296" s="276">
        <v>45762</v>
      </c>
      <c r="H6296">
        <v>20250410694315</v>
      </c>
      <c r="I6296">
        <v>6.2210000000000001</v>
      </c>
      <c r="J6296" s="289" t="s">
        <v>273</v>
      </c>
      <c r="K6296" s="289" t="s">
        <v>14140</v>
      </c>
      <c r="L6296" s="289" t="s">
        <v>275</v>
      </c>
      <c r="M6296" s="289" t="s">
        <v>14141</v>
      </c>
      <c r="N6296" s="289" t="s">
        <v>653</v>
      </c>
      <c r="O6296" s="289" t="s">
        <v>498</v>
      </c>
      <c r="P6296" s="289" t="str">
        <f>VLOOKUP(CAT_Details[[#This Row],[Delivery Bp Customer Code]],Table6[],2,0)</f>
        <v>DK-BM01</v>
      </c>
    </row>
    <row r="6297" spans="1:16" x14ac:dyDescent="0.25">
      <c r="A6297" s="289" t="s">
        <v>75</v>
      </c>
      <c r="B6297">
        <v>1</v>
      </c>
      <c r="C6297">
        <v>1</v>
      </c>
      <c r="D6297">
        <v>0.05</v>
      </c>
      <c r="E6297" s="289" t="s">
        <v>14142</v>
      </c>
      <c r="F6297">
        <v>5015731401</v>
      </c>
      <c r="G6297" s="276">
        <v>45762</v>
      </c>
      <c r="H6297">
        <v>20250407691101</v>
      </c>
      <c r="I6297">
        <v>3.5999999999999997E-2</v>
      </c>
      <c r="J6297" s="289" t="s">
        <v>350</v>
      </c>
      <c r="K6297" s="289" t="s">
        <v>14143</v>
      </c>
      <c r="L6297" s="289" t="s">
        <v>275</v>
      </c>
      <c r="M6297" s="289" t="s">
        <v>14046</v>
      </c>
      <c r="N6297" s="289" t="s">
        <v>5415</v>
      </c>
      <c r="O6297" s="289" t="s">
        <v>2173</v>
      </c>
      <c r="P6297" s="289" t="str">
        <f>VLOOKUP(CAT_Details[[#This Row],[Delivery Bp Customer Code]],Table6[],2,0)</f>
        <v>OYL1</v>
      </c>
    </row>
    <row r="6298" spans="1:16" x14ac:dyDescent="0.25">
      <c r="A6298" s="289" t="s">
        <v>75</v>
      </c>
      <c r="B6298">
        <v>33</v>
      </c>
      <c r="C6298">
        <v>15048</v>
      </c>
      <c r="D6298">
        <v>11</v>
      </c>
      <c r="E6298" s="289" t="s">
        <v>14144</v>
      </c>
      <c r="F6298">
        <v>5015731619</v>
      </c>
      <c r="G6298" s="276">
        <v>45762</v>
      </c>
      <c r="H6298">
        <v>20250401686939</v>
      </c>
      <c r="I6298">
        <v>21.12</v>
      </c>
      <c r="J6298" s="289" t="s">
        <v>324</v>
      </c>
      <c r="K6298" s="289" t="s">
        <v>14145</v>
      </c>
      <c r="L6298" s="289" t="s">
        <v>275</v>
      </c>
      <c r="M6298" s="289" t="s">
        <v>14146</v>
      </c>
      <c r="N6298" s="289" t="s">
        <v>2172</v>
      </c>
      <c r="O6298" s="289" t="s">
        <v>2173</v>
      </c>
      <c r="P6298" s="289" t="str">
        <f>VLOOKUP(CAT_Details[[#This Row],[Delivery Bp Customer Code]],Table6[],2,0)</f>
        <v>OYL1</v>
      </c>
    </row>
    <row r="6299" spans="1:16" x14ac:dyDescent="0.25">
      <c r="A6299" s="289" t="s">
        <v>75</v>
      </c>
      <c r="B6299">
        <v>2</v>
      </c>
      <c r="C6299">
        <v>575</v>
      </c>
      <c r="D6299">
        <v>0.8</v>
      </c>
      <c r="E6299" s="289" t="s">
        <v>14147</v>
      </c>
      <c r="F6299">
        <v>5015731625</v>
      </c>
      <c r="G6299" s="276">
        <v>45762</v>
      </c>
      <c r="H6299">
        <v>20250401686940</v>
      </c>
      <c r="I6299">
        <v>1.1519999999999999</v>
      </c>
      <c r="J6299" s="289" t="s">
        <v>350</v>
      </c>
      <c r="K6299" s="289" t="s">
        <v>14148</v>
      </c>
      <c r="L6299" s="289" t="s">
        <v>275</v>
      </c>
      <c r="M6299" s="289" t="s">
        <v>14046</v>
      </c>
      <c r="N6299" s="289" t="s">
        <v>2656</v>
      </c>
      <c r="O6299" s="289" t="s">
        <v>2173</v>
      </c>
      <c r="P6299" s="289" t="str">
        <f>VLOOKUP(CAT_Details[[#This Row],[Delivery Bp Customer Code]],Table6[],2,0)</f>
        <v>OYL1</v>
      </c>
    </row>
    <row r="6300" spans="1:16" x14ac:dyDescent="0.25">
      <c r="A6300" s="289" t="s">
        <v>75</v>
      </c>
      <c r="B6300">
        <v>31</v>
      </c>
      <c r="C6300">
        <v>11418</v>
      </c>
      <c r="D6300">
        <v>10.34</v>
      </c>
      <c r="E6300" s="289" t="s">
        <v>14149</v>
      </c>
      <c r="F6300">
        <v>5015731692</v>
      </c>
      <c r="G6300" s="276">
        <v>45762</v>
      </c>
      <c r="H6300">
        <v>20250408692044</v>
      </c>
      <c r="I6300">
        <v>19.84</v>
      </c>
      <c r="J6300" s="289" t="s">
        <v>324</v>
      </c>
      <c r="K6300" s="289" t="s">
        <v>14150</v>
      </c>
      <c r="L6300" s="289" t="s">
        <v>275</v>
      </c>
      <c r="M6300" s="289" t="s">
        <v>14151</v>
      </c>
      <c r="N6300" s="289" t="s">
        <v>2172</v>
      </c>
      <c r="O6300" s="289" t="s">
        <v>2173</v>
      </c>
      <c r="P6300" s="289" t="str">
        <f>VLOOKUP(CAT_Details[[#This Row],[Delivery Bp Customer Code]],Table6[],2,0)</f>
        <v>OYL1</v>
      </c>
    </row>
    <row r="6301" spans="1:16" x14ac:dyDescent="0.25">
      <c r="A6301" s="289" t="s">
        <v>75</v>
      </c>
      <c r="B6301">
        <v>17</v>
      </c>
      <c r="C6301">
        <v>5032</v>
      </c>
      <c r="D6301">
        <v>8.5</v>
      </c>
      <c r="E6301" s="289" t="s">
        <v>14152</v>
      </c>
      <c r="F6301">
        <v>5015731883</v>
      </c>
      <c r="G6301" s="276">
        <v>45762</v>
      </c>
      <c r="H6301">
        <v>20250408691937</v>
      </c>
      <c r="I6301">
        <v>17.34</v>
      </c>
      <c r="J6301" s="289" t="s">
        <v>350</v>
      </c>
      <c r="K6301" s="289" t="s">
        <v>14153</v>
      </c>
      <c r="L6301" s="289" t="s">
        <v>275</v>
      </c>
      <c r="M6301" s="289" t="s">
        <v>14154</v>
      </c>
      <c r="N6301" s="289" t="s">
        <v>1631</v>
      </c>
      <c r="O6301" s="289" t="s">
        <v>7849</v>
      </c>
      <c r="P6301" s="289" t="str">
        <f>VLOOKUP(CAT_Details[[#This Row],[Delivery Bp Customer Code]],Table6[],2,0)</f>
        <v>MZ03</v>
      </c>
    </row>
    <row r="6302" spans="1:16" x14ac:dyDescent="0.25">
      <c r="A6302" s="289" t="s">
        <v>75</v>
      </c>
      <c r="B6302">
        <v>1</v>
      </c>
      <c r="C6302">
        <v>17</v>
      </c>
      <c r="D6302">
        <v>0.1</v>
      </c>
      <c r="E6302" s="289" t="s">
        <v>14152</v>
      </c>
      <c r="F6302">
        <v>5015731887</v>
      </c>
      <c r="G6302" s="276">
        <v>45762</v>
      </c>
      <c r="H6302" s="5">
        <v>20250408692256</v>
      </c>
      <c r="I6302">
        <v>7.6999999999999999E-2</v>
      </c>
      <c r="J6302" s="289" t="s">
        <v>350</v>
      </c>
      <c r="K6302" s="289" t="s">
        <v>14155</v>
      </c>
      <c r="L6302" s="289" t="s">
        <v>275</v>
      </c>
      <c r="M6302" s="289" t="s">
        <v>14154</v>
      </c>
      <c r="N6302" s="289" t="s">
        <v>1631</v>
      </c>
      <c r="O6302" s="289" t="s">
        <v>2173</v>
      </c>
      <c r="P6302" s="289" t="str">
        <f>VLOOKUP(CAT_Details[[#This Row],[Delivery Bp Customer Code]],Table6[],2,0)</f>
        <v>OYL1</v>
      </c>
    </row>
    <row r="6303" spans="1:16" x14ac:dyDescent="0.25">
      <c r="A6303" s="289" t="s">
        <v>874</v>
      </c>
      <c r="B6303">
        <v>5</v>
      </c>
      <c r="C6303">
        <v>1710</v>
      </c>
      <c r="D6303">
        <v>2.5</v>
      </c>
      <c r="E6303" s="289" t="s">
        <v>14152</v>
      </c>
      <c r="F6303">
        <v>5015731885</v>
      </c>
      <c r="G6303" s="276">
        <v>45762</v>
      </c>
      <c r="H6303">
        <v>20250408692107</v>
      </c>
      <c r="I6303">
        <v>6</v>
      </c>
      <c r="J6303" s="289" t="s">
        <v>350</v>
      </c>
      <c r="K6303" s="289" t="s">
        <v>14156</v>
      </c>
      <c r="L6303" s="289" t="s">
        <v>275</v>
      </c>
      <c r="M6303" s="289" t="s">
        <v>14154</v>
      </c>
      <c r="N6303" s="289" t="s">
        <v>1631</v>
      </c>
      <c r="O6303" s="289" t="s">
        <v>1014</v>
      </c>
      <c r="P6303" s="289" t="str">
        <f>VLOOKUP(CAT_Details[[#This Row],[Delivery Bp Customer Code]],Table6[],2,0)</f>
        <v>MZ07</v>
      </c>
    </row>
    <row r="6304" spans="1:16" x14ac:dyDescent="0.25">
      <c r="A6304" s="289" t="s">
        <v>3329</v>
      </c>
      <c r="B6304">
        <v>7</v>
      </c>
      <c r="C6304">
        <v>676</v>
      </c>
      <c r="D6304">
        <v>2.6</v>
      </c>
      <c r="E6304" s="289" t="s">
        <v>14157</v>
      </c>
      <c r="F6304">
        <v>5015716479</v>
      </c>
      <c r="G6304" s="276">
        <v>45762</v>
      </c>
      <c r="H6304">
        <v>20250407691240</v>
      </c>
      <c r="I6304">
        <v>6</v>
      </c>
      <c r="J6304" s="289" t="s">
        <v>324</v>
      </c>
      <c r="K6304" s="289" t="s">
        <v>14158</v>
      </c>
      <c r="L6304" s="289" t="s">
        <v>275</v>
      </c>
      <c r="M6304" s="289" t="s">
        <v>14036</v>
      </c>
      <c r="N6304" s="289" t="s">
        <v>616</v>
      </c>
      <c r="O6304" s="289" t="s">
        <v>3332</v>
      </c>
      <c r="P6304" s="289">
        <f>VLOOKUP(CAT_Details[[#This Row],[Delivery Bp Customer Code]],Table6[],2,0)</f>
        <v>3402</v>
      </c>
    </row>
    <row r="6305" spans="1:16" x14ac:dyDescent="0.25">
      <c r="A6305" s="289" t="s">
        <v>3329</v>
      </c>
      <c r="B6305">
        <v>2</v>
      </c>
      <c r="C6305">
        <v>118</v>
      </c>
      <c r="D6305">
        <v>0.8</v>
      </c>
      <c r="E6305" s="289" t="s">
        <v>14159</v>
      </c>
      <c r="F6305">
        <v>5015731331</v>
      </c>
      <c r="G6305" s="276">
        <v>45762</v>
      </c>
      <c r="H6305">
        <v>20250408692586</v>
      </c>
      <c r="I6305">
        <v>1.325</v>
      </c>
      <c r="J6305" s="289" t="s">
        <v>350</v>
      </c>
      <c r="K6305" s="289" t="s">
        <v>14160</v>
      </c>
      <c r="L6305" s="289" t="s">
        <v>275</v>
      </c>
      <c r="M6305" s="289" t="s">
        <v>14136</v>
      </c>
      <c r="N6305" s="289" t="s">
        <v>4959</v>
      </c>
      <c r="O6305" s="289" t="s">
        <v>3332</v>
      </c>
      <c r="P6305" s="289">
        <f>VLOOKUP(CAT_Details[[#This Row],[Delivery Bp Customer Code]],Table6[],2,0)</f>
        <v>3402</v>
      </c>
    </row>
    <row r="6306" spans="1:16" x14ac:dyDescent="0.25">
      <c r="A6306" s="289" t="s">
        <v>3329</v>
      </c>
      <c r="B6306">
        <v>1</v>
      </c>
      <c r="C6306">
        <v>325</v>
      </c>
      <c r="D6306">
        <v>0.37</v>
      </c>
      <c r="E6306" s="289" t="s">
        <v>14161</v>
      </c>
      <c r="F6306">
        <v>5015731542</v>
      </c>
      <c r="G6306" s="276">
        <v>45762</v>
      </c>
      <c r="H6306">
        <v>20250407691282</v>
      </c>
      <c r="I6306">
        <v>0.61599999999999999</v>
      </c>
      <c r="J6306" s="289" t="s">
        <v>350</v>
      </c>
      <c r="K6306" s="289" t="s">
        <v>14162</v>
      </c>
      <c r="L6306" s="289" t="s">
        <v>275</v>
      </c>
      <c r="M6306" s="289" t="s">
        <v>14154</v>
      </c>
      <c r="N6306" s="289" t="s">
        <v>7995</v>
      </c>
      <c r="O6306" s="289" t="s">
        <v>3332</v>
      </c>
      <c r="P6306" s="289">
        <f>VLOOKUP(CAT_Details[[#This Row],[Delivery Bp Customer Code]],Table6[],2,0)</f>
        <v>3402</v>
      </c>
    </row>
    <row r="6307" spans="1:16" x14ac:dyDescent="0.25">
      <c r="A6307" s="289" t="s">
        <v>3329</v>
      </c>
      <c r="B6307">
        <v>9</v>
      </c>
      <c r="C6307">
        <v>1095.44</v>
      </c>
      <c r="D6307">
        <v>3.6</v>
      </c>
      <c r="E6307" s="289" t="s">
        <v>14163</v>
      </c>
      <c r="F6307">
        <v>5015731646</v>
      </c>
      <c r="G6307" s="276">
        <v>45762</v>
      </c>
      <c r="H6307">
        <v>20250408692250</v>
      </c>
      <c r="I6307">
        <v>6.72</v>
      </c>
      <c r="J6307" s="289" t="s">
        <v>350</v>
      </c>
      <c r="K6307" s="289" t="s">
        <v>14164</v>
      </c>
      <c r="L6307" s="289" t="s">
        <v>275</v>
      </c>
      <c r="M6307" s="289" t="s">
        <v>14046</v>
      </c>
      <c r="N6307" s="289" t="s">
        <v>625</v>
      </c>
      <c r="O6307" s="289" t="s">
        <v>3332</v>
      </c>
      <c r="P6307" s="289">
        <f>VLOOKUP(CAT_Details[[#This Row],[Delivery Bp Customer Code]],Table6[],2,0)</f>
        <v>3402</v>
      </c>
    </row>
    <row r="6308" spans="1:16" x14ac:dyDescent="0.25">
      <c r="A6308" s="289" t="s">
        <v>3329</v>
      </c>
      <c r="B6308">
        <v>14</v>
      </c>
      <c r="C6308">
        <v>2500</v>
      </c>
      <c r="D6308">
        <v>5.6</v>
      </c>
      <c r="E6308" s="289" t="s">
        <v>14165</v>
      </c>
      <c r="F6308">
        <v>5015731703</v>
      </c>
      <c r="G6308" s="276">
        <v>45762</v>
      </c>
      <c r="H6308">
        <v>20250407691262</v>
      </c>
      <c r="I6308">
        <v>13.44</v>
      </c>
      <c r="J6308" s="289" t="s">
        <v>324</v>
      </c>
      <c r="K6308" s="289" t="s">
        <v>14166</v>
      </c>
      <c r="L6308" s="289" t="s">
        <v>275</v>
      </c>
      <c r="M6308" s="289" t="s">
        <v>14129</v>
      </c>
      <c r="N6308" s="289" t="s">
        <v>3991</v>
      </c>
      <c r="O6308" s="289" t="s">
        <v>3332</v>
      </c>
      <c r="P6308" s="289">
        <f>VLOOKUP(CAT_Details[[#This Row],[Delivery Bp Customer Code]],Table6[],2,0)</f>
        <v>3402</v>
      </c>
    </row>
    <row r="6309" spans="1:16" x14ac:dyDescent="0.25">
      <c r="A6309" s="289" t="s">
        <v>3329</v>
      </c>
      <c r="B6309">
        <v>7</v>
      </c>
      <c r="C6309">
        <v>2940</v>
      </c>
      <c r="D6309">
        <v>1.64</v>
      </c>
      <c r="E6309" s="289" t="s">
        <v>14167</v>
      </c>
      <c r="F6309">
        <v>5015731723</v>
      </c>
      <c r="G6309" s="276">
        <v>45762</v>
      </c>
      <c r="H6309">
        <v>20250407691510</v>
      </c>
      <c r="I6309">
        <v>2.3519999999999999</v>
      </c>
      <c r="J6309" s="289" t="s">
        <v>324</v>
      </c>
      <c r="K6309" s="289" t="s">
        <v>14168</v>
      </c>
      <c r="L6309" s="289" t="s">
        <v>275</v>
      </c>
      <c r="M6309" s="289" t="s">
        <v>14129</v>
      </c>
      <c r="N6309" s="289" t="s">
        <v>453</v>
      </c>
      <c r="O6309" s="289" t="s">
        <v>3332</v>
      </c>
      <c r="P6309" s="289">
        <f>VLOOKUP(CAT_Details[[#This Row],[Delivery Bp Customer Code]],Table6[],2,0)</f>
        <v>3402</v>
      </c>
    </row>
    <row r="6310" spans="1:16" x14ac:dyDescent="0.25">
      <c r="A6310" s="289" t="s">
        <v>3329</v>
      </c>
      <c r="B6310">
        <v>1</v>
      </c>
      <c r="C6310">
        <v>4</v>
      </c>
      <c r="D6310">
        <v>7.0000000000000007E-2</v>
      </c>
      <c r="E6310" s="289" t="s">
        <v>14169</v>
      </c>
      <c r="F6310">
        <v>5015731812</v>
      </c>
      <c r="G6310" s="276">
        <v>45762</v>
      </c>
      <c r="H6310">
        <v>20250408692104</v>
      </c>
      <c r="I6310">
        <v>0.04</v>
      </c>
      <c r="J6310" s="289" t="s">
        <v>324</v>
      </c>
      <c r="K6310" s="289" t="s">
        <v>14170</v>
      </c>
      <c r="L6310" s="289" t="s">
        <v>275</v>
      </c>
      <c r="M6310" s="289" t="s">
        <v>14129</v>
      </c>
      <c r="N6310" s="289" t="s">
        <v>5079</v>
      </c>
      <c r="O6310" s="289" t="s">
        <v>3332</v>
      </c>
      <c r="P6310" s="289">
        <f>VLOOKUP(CAT_Details[[#This Row],[Delivery Bp Customer Code]],Table6[],2,0)</f>
        <v>3402</v>
      </c>
    </row>
    <row r="6311" spans="1:16" x14ac:dyDescent="0.25">
      <c r="A6311" s="289" t="s">
        <v>76</v>
      </c>
      <c r="B6311">
        <v>1</v>
      </c>
      <c r="C6311">
        <v>47</v>
      </c>
      <c r="D6311">
        <v>0.4</v>
      </c>
      <c r="E6311" s="289" t="s">
        <v>14171</v>
      </c>
      <c r="F6311">
        <v>5015731423</v>
      </c>
      <c r="G6311" s="276">
        <v>45762</v>
      </c>
      <c r="H6311">
        <v>20250408692214</v>
      </c>
      <c r="I6311">
        <v>0.36499999999999999</v>
      </c>
      <c r="J6311" s="289" t="s">
        <v>287</v>
      </c>
      <c r="K6311" s="289" t="s">
        <v>14172</v>
      </c>
      <c r="L6311" s="289" t="s">
        <v>275</v>
      </c>
      <c r="M6311" s="289" t="s">
        <v>14173</v>
      </c>
      <c r="N6311" s="289" t="s">
        <v>1198</v>
      </c>
      <c r="O6311" s="289" t="s">
        <v>748</v>
      </c>
      <c r="P6311" s="289" t="str">
        <f>VLOOKUP(CAT_Details[[#This Row],[Delivery Bp Customer Code]],Table6[],2,0)</f>
        <v>No Loc</v>
      </c>
    </row>
    <row r="6312" spans="1:16" x14ac:dyDescent="0.25">
      <c r="A6312" s="289" t="s">
        <v>76</v>
      </c>
      <c r="B6312">
        <v>5</v>
      </c>
      <c r="C6312">
        <v>164</v>
      </c>
      <c r="D6312">
        <v>1.4</v>
      </c>
      <c r="E6312" s="289" t="s">
        <v>14174</v>
      </c>
      <c r="F6312">
        <v>5015731712</v>
      </c>
      <c r="G6312" s="276">
        <v>45762</v>
      </c>
      <c r="H6312">
        <v>20250407690967</v>
      </c>
      <c r="I6312">
        <v>2.7360000000000002</v>
      </c>
      <c r="J6312" s="289" t="s">
        <v>350</v>
      </c>
      <c r="K6312" s="289" t="s">
        <v>14175</v>
      </c>
      <c r="L6312" s="289" t="s">
        <v>275</v>
      </c>
      <c r="M6312" s="289" t="s">
        <v>14080</v>
      </c>
      <c r="N6312" s="289" t="s">
        <v>390</v>
      </c>
      <c r="O6312" s="289" t="s">
        <v>748</v>
      </c>
      <c r="P6312" s="289" t="str">
        <f>VLOOKUP(CAT_Details[[#This Row],[Delivery Bp Customer Code]],Table6[],2,0)</f>
        <v>No Loc</v>
      </c>
    </row>
    <row r="6313" spans="1:16" x14ac:dyDescent="0.25">
      <c r="A6313" s="289" t="s">
        <v>76</v>
      </c>
      <c r="B6313">
        <v>14</v>
      </c>
      <c r="C6313">
        <v>5610.99</v>
      </c>
      <c r="D6313">
        <v>5.6</v>
      </c>
      <c r="E6313" s="289" t="s">
        <v>14176</v>
      </c>
      <c r="F6313">
        <v>5015731888</v>
      </c>
      <c r="G6313" s="276">
        <v>45762</v>
      </c>
      <c r="H6313">
        <v>20250408692299</v>
      </c>
      <c r="I6313">
        <v>13.44</v>
      </c>
      <c r="J6313" s="289" t="s">
        <v>350</v>
      </c>
      <c r="K6313" s="289" t="s">
        <v>14177</v>
      </c>
      <c r="L6313" s="289" t="s">
        <v>275</v>
      </c>
      <c r="M6313" s="289" t="s">
        <v>14080</v>
      </c>
      <c r="N6313" s="289" t="s">
        <v>1634</v>
      </c>
      <c r="O6313" s="289" t="s">
        <v>748</v>
      </c>
      <c r="P6313" s="289" t="str">
        <f>VLOOKUP(CAT_Details[[#This Row],[Delivery Bp Customer Code]],Table6[],2,0)</f>
        <v>No Loc</v>
      </c>
    </row>
    <row r="6314" spans="1:16" x14ac:dyDescent="0.25">
      <c r="A6314" s="289" t="s">
        <v>285</v>
      </c>
      <c r="B6314">
        <v>14</v>
      </c>
      <c r="C6314">
        <v>4200</v>
      </c>
      <c r="D6314">
        <v>3.23</v>
      </c>
      <c r="E6314" s="289" t="s">
        <v>14178</v>
      </c>
      <c r="F6314">
        <v>5015701113</v>
      </c>
      <c r="G6314" s="276">
        <v>45762</v>
      </c>
      <c r="H6314">
        <v>20250404690096</v>
      </c>
      <c r="I6314">
        <v>5.415</v>
      </c>
      <c r="J6314" s="289" t="s">
        <v>294</v>
      </c>
      <c r="K6314" s="289" t="s">
        <v>14179</v>
      </c>
      <c r="L6314" s="289" t="s">
        <v>275</v>
      </c>
      <c r="M6314" s="289"/>
      <c r="N6314" s="289" t="s">
        <v>394</v>
      </c>
      <c r="O6314" s="289" t="s">
        <v>291</v>
      </c>
      <c r="P6314" s="289" t="str">
        <f>VLOOKUP(CAT_Details[[#This Row],[Delivery Bp Customer Code]],Table6[],2,0)</f>
        <v>DX01-L5</v>
      </c>
    </row>
    <row r="6315" spans="1:16" x14ac:dyDescent="0.25">
      <c r="A6315" s="289" t="s">
        <v>285</v>
      </c>
      <c r="B6315">
        <v>23</v>
      </c>
      <c r="C6315">
        <v>13440</v>
      </c>
      <c r="D6315">
        <v>9.1999999999999993</v>
      </c>
      <c r="E6315" s="289" t="s">
        <v>14180</v>
      </c>
      <c r="F6315">
        <v>5015701279</v>
      </c>
      <c r="G6315" s="276">
        <v>45762</v>
      </c>
      <c r="H6315">
        <v>20250403689678</v>
      </c>
      <c r="I6315">
        <v>22.08</v>
      </c>
      <c r="J6315" s="289" t="s">
        <v>383</v>
      </c>
      <c r="K6315" s="289" t="s">
        <v>14181</v>
      </c>
      <c r="L6315" s="289" t="s">
        <v>275</v>
      </c>
      <c r="M6315" s="289" t="s">
        <v>14182</v>
      </c>
      <c r="N6315" s="289" t="s">
        <v>386</v>
      </c>
      <c r="O6315" s="289" t="s">
        <v>291</v>
      </c>
      <c r="P6315" s="289" t="str">
        <f>VLOOKUP(CAT_Details[[#This Row],[Delivery Bp Customer Code]],Table6[],2,0)</f>
        <v>DX01-L5</v>
      </c>
    </row>
    <row r="6316" spans="1:16" x14ac:dyDescent="0.25">
      <c r="A6316" s="289" t="s">
        <v>285</v>
      </c>
      <c r="B6316">
        <v>2</v>
      </c>
      <c r="C6316">
        <v>35</v>
      </c>
      <c r="D6316">
        <v>0.4</v>
      </c>
      <c r="E6316" s="289" t="s">
        <v>14183</v>
      </c>
      <c r="F6316">
        <v>5015701602</v>
      </c>
      <c r="G6316" s="276">
        <v>45762</v>
      </c>
      <c r="H6316">
        <v>20250401687331</v>
      </c>
      <c r="I6316">
        <v>0.96</v>
      </c>
      <c r="J6316" s="289" t="s">
        <v>324</v>
      </c>
      <c r="K6316" s="289" t="s">
        <v>14184</v>
      </c>
      <c r="L6316" s="289" t="s">
        <v>275</v>
      </c>
      <c r="M6316" s="289" t="s">
        <v>14129</v>
      </c>
      <c r="N6316" s="289" t="s">
        <v>375</v>
      </c>
      <c r="O6316" s="289" t="s">
        <v>291</v>
      </c>
      <c r="P6316" s="289" t="str">
        <f>VLOOKUP(CAT_Details[[#This Row],[Delivery Bp Customer Code]],Table6[],2,0)</f>
        <v>DX01-L5</v>
      </c>
    </row>
    <row r="6317" spans="1:16" x14ac:dyDescent="0.25">
      <c r="A6317" s="289" t="s">
        <v>285</v>
      </c>
      <c r="B6317">
        <v>6</v>
      </c>
      <c r="C6317">
        <v>698</v>
      </c>
      <c r="D6317">
        <v>2</v>
      </c>
      <c r="E6317" s="289" t="s">
        <v>14185</v>
      </c>
      <c r="F6317">
        <v>5015701813</v>
      </c>
      <c r="G6317" s="276">
        <v>45762</v>
      </c>
      <c r="H6317">
        <v>20250403688958</v>
      </c>
      <c r="I6317">
        <v>3.456</v>
      </c>
      <c r="J6317" s="289" t="s">
        <v>294</v>
      </c>
      <c r="K6317" s="289" t="s">
        <v>14186</v>
      </c>
      <c r="L6317" s="289" t="s">
        <v>275</v>
      </c>
      <c r="M6317" s="289" t="s">
        <v>14187</v>
      </c>
      <c r="N6317" s="289" t="s">
        <v>504</v>
      </c>
      <c r="O6317" s="289" t="s">
        <v>291</v>
      </c>
      <c r="P6317" s="289" t="str">
        <f>VLOOKUP(CAT_Details[[#This Row],[Delivery Bp Customer Code]],Table6[],2,0)</f>
        <v>DX01-L5</v>
      </c>
    </row>
    <row r="6318" spans="1:16" x14ac:dyDescent="0.25">
      <c r="A6318" s="289" t="s">
        <v>285</v>
      </c>
      <c r="B6318">
        <v>21</v>
      </c>
      <c r="C6318">
        <v>3615</v>
      </c>
      <c r="D6318">
        <v>8.4</v>
      </c>
      <c r="E6318" s="289" t="s">
        <v>14188</v>
      </c>
      <c r="F6318">
        <v>5015716133</v>
      </c>
      <c r="G6318" s="276">
        <v>45762</v>
      </c>
      <c r="H6318">
        <v>20250407690918</v>
      </c>
      <c r="I6318">
        <v>13.247999999999999</v>
      </c>
      <c r="J6318" s="289" t="s">
        <v>345</v>
      </c>
      <c r="K6318" s="289" t="s">
        <v>14189</v>
      </c>
      <c r="L6318" s="289" t="s">
        <v>275</v>
      </c>
      <c r="M6318" s="289" t="s">
        <v>14190</v>
      </c>
      <c r="N6318" s="289" t="s">
        <v>348</v>
      </c>
      <c r="O6318" s="289" t="s">
        <v>291</v>
      </c>
      <c r="P6318" s="289" t="str">
        <f>VLOOKUP(CAT_Details[[#This Row],[Delivery Bp Customer Code]],Table6[],2,0)</f>
        <v>DX01-L5</v>
      </c>
    </row>
    <row r="6319" spans="1:16" x14ac:dyDescent="0.25">
      <c r="A6319" s="289" t="s">
        <v>285</v>
      </c>
      <c r="B6319">
        <v>7</v>
      </c>
      <c r="C6319">
        <v>8050</v>
      </c>
      <c r="D6319">
        <v>2.8</v>
      </c>
      <c r="E6319" s="289" t="s">
        <v>14191</v>
      </c>
      <c r="F6319">
        <v>5015716298</v>
      </c>
      <c r="G6319" s="276">
        <v>45762</v>
      </c>
      <c r="H6319">
        <v>20250403689599</v>
      </c>
      <c r="I6319">
        <v>4.032</v>
      </c>
      <c r="J6319" s="289" t="s">
        <v>324</v>
      </c>
      <c r="K6319" s="289" t="s">
        <v>14192</v>
      </c>
      <c r="L6319" s="289" t="s">
        <v>275</v>
      </c>
      <c r="M6319" s="289" t="s">
        <v>14025</v>
      </c>
      <c r="N6319" s="289" t="s">
        <v>333</v>
      </c>
      <c r="O6319" s="289" t="s">
        <v>291</v>
      </c>
      <c r="P6319" s="289" t="str">
        <f>VLOOKUP(CAT_Details[[#This Row],[Delivery Bp Customer Code]],Table6[],2,0)</f>
        <v>DX01-L5</v>
      </c>
    </row>
    <row r="6320" spans="1:16" x14ac:dyDescent="0.25">
      <c r="A6320" s="289" t="s">
        <v>285</v>
      </c>
      <c r="B6320">
        <v>20</v>
      </c>
      <c r="C6320">
        <v>8000</v>
      </c>
      <c r="D6320">
        <v>10</v>
      </c>
      <c r="E6320" s="289" t="s">
        <v>14193</v>
      </c>
      <c r="F6320">
        <v>5015716414</v>
      </c>
      <c r="G6320" s="276">
        <v>45762</v>
      </c>
      <c r="H6320">
        <v>20250404690372</v>
      </c>
      <c r="I6320">
        <v>24</v>
      </c>
      <c r="J6320" s="289" t="s">
        <v>287</v>
      </c>
      <c r="K6320" s="289" t="s">
        <v>14194</v>
      </c>
      <c r="L6320" s="289" t="s">
        <v>275</v>
      </c>
      <c r="M6320" s="289" t="s">
        <v>14173</v>
      </c>
      <c r="N6320" s="289" t="s">
        <v>889</v>
      </c>
      <c r="O6320" s="289" t="s">
        <v>291</v>
      </c>
      <c r="P6320" s="289" t="str">
        <f>VLOOKUP(CAT_Details[[#This Row],[Delivery Bp Customer Code]],Table6[],2,0)</f>
        <v>DX01-L5</v>
      </c>
    </row>
    <row r="6321" spans="1:16" x14ac:dyDescent="0.25">
      <c r="A6321" s="289" t="s">
        <v>285</v>
      </c>
      <c r="B6321">
        <v>9</v>
      </c>
      <c r="C6321">
        <v>1008</v>
      </c>
      <c r="D6321">
        <v>4.5</v>
      </c>
      <c r="E6321" s="289" t="s">
        <v>14195</v>
      </c>
      <c r="F6321">
        <v>5015731245</v>
      </c>
      <c r="G6321" s="276">
        <v>45762</v>
      </c>
      <c r="H6321">
        <v>20250407690969</v>
      </c>
      <c r="I6321">
        <v>10.8</v>
      </c>
      <c r="J6321" s="289" t="s">
        <v>350</v>
      </c>
      <c r="K6321" s="289" t="s">
        <v>14196</v>
      </c>
      <c r="L6321" s="289" t="s">
        <v>275</v>
      </c>
      <c r="M6321" s="289" t="s">
        <v>14046</v>
      </c>
      <c r="N6321" s="289" t="s">
        <v>390</v>
      </c>
      <c r="O6321" s="289" t="s">
        <v>291</v>
      </c>
      <c r="P6321" s="289" t="str">
        <f>VLOOKUP(CAT_Details[[#This Row],[Delivery Bp Customer Code]],Table6[],2,0)</f>
        <v>DX01-L5</v>
      </c>
    </row>
    <row r="6322" spans="1:16" x14ac:dyDescent="0.25">
      <c r="A6322" s="289" t="s">
        <v>285</v>
      </c>
      <c r="B6322">
        <v>7</v>
      </c>
      <c r="C6322">
        <v>727</v>
      </c>
      <c r="D6322">
        <v>2.4500000000000002</v>
      </c>
      <c r="E6322" s="289" t="s">
        <v>14197</v>
      </c>
      <c r="F6322">
        <v>5015731370</v>
      </c>
      <c r="G6322" s="276">
        <v>45762</v>
      </c>
      <c r="H6322">
        <v>20250408692176</v>
      </c>
      <c r="I6322">
        <v>5.7839999999999998</v>
      </c>
      <c r="J6322" s="289" t="s">
        <v>350</v>
      </c>
      <c r="K6322" s="289" t="s">
        <v>14198</v>
      </c>
      <c r="L6322" s="289" t="s">
        <v>275</v>
      </c>
      <c r="M6322" s="289" t="s">
        <v>14154</v>
      </c>
      <c r="N6322" s="289" t="s">
        <v>430</v>
      </c>
      <c r="O6322" s="289" t="s">
        <v>291</v>
      </c>
      <c r="P6322" s="289" t="str">
        <f>VLOOKUP(CAT_Details[[#This Row],[Delivery Bp Customer Code]],Table6[],2,0)</f>
        <v>DX01-L5</v>
      </c>
    </row>
    <row r="6323" spans="1:16" x14ac:dyDescent="0.25">
      <c r="A6323" s="289" t="s">
        <v>285</v>
      </c>
      <c r="B6323">
        <v>19</v>
      </c>
      <c r="C6323">
        <v>2044.48</v>
      </c>
      <c r="D6323">
        <v>8.31</v>
      </c>
      <c r="E6323" s="289" t="s">
        <v>14171</v>
      </c>
      <c r="F6323">
        <v>5015731422</v>
      </c>
      <c r="G6323" s="276">
        <v>45762</v>
      </c>
      <c r="H6323">
        <v>20250408692208</v>
      </c>
      <c r="I6323">
        <v>16.120999999999999</v>
      </c>
      <c r="J6323" s="289" t="s">
        <v>287</v>
      </c>
      <c r="K6323" s="289" t="s">
        <v>14199</v>
      </c>
      <c r="L6323" s="289" t="s">
        <v>275</v>
      </c>
      <c r="M6323" s="289" t="s">
        <v>14173</v>
      </c>
      <c r="N6323" s="289" t="s">
        <v>1198</v>
      </c>
      <c r="O6323" s="289" t="s">
        <v>291</v>
      </c>
      <c r="P6323" s="289" t="str">
        <f>VLOOKUP(CAT_Details[[#This Row],[Delivery Bp Customer Code]],Table6[],2,0)</f>
        <v>DX01-L5</v>
      </c>
    </row>
    <row r="6324" spans="1:16" x14ac:dyDescent="0.25">
      <c r="A6324" s="289" t="s">
        <v>285</v>
      </c>
      <c r="B6324">
        <v>29</v>
      </c>
      <c r="C6324">
        <v>2276.1</v>
      </c>
      <c r="D6324">
        <v>11.2</v>
      </c>
      <c r="E6324" s="289" t="s">
        <v>14200</v>
      </c>
      <c r="F6324">
        <v>5015731441</v>
      </c>
      <c r="G6324" s="276">
        <v>45762</v>
      </c>
      <c r="H6324">
        <v>20250407690972</v>
      </c>
      <c r="I6324">
        <v>23.26</v>
      </c>
      <c r="J6324" s="289" t="s">
        <v>350</v>
      </c>
      <c r="K6324" s="289" t="s">
        <v>14201</v>
      </c>
      <c r="L6324" s="289" t="s">
        <v>275</v>
      </c>
      <c r="M6324" s="289" t="s">
        <v>14080</v>
      </c>
      <c r="N6324" s="289" t="s">
        <v>390</v>
      </c>
      <c r="O6324" s="289" t="s">
        <v>291</v>
      </c>
      <c r="P6324" s="289" t="str">
        <f>VLOOKUP(CAT_Details[[#This Row],[Delivery Bp Customer Code]],Table6[],2,0)</f>
        <v>DX01-L5</v>
      </c>
    </row>
    <row r="6325" spans="1:16" x14ac:dyDescent="0.25">
      <c r="A6325" s="289" t="s">
        <v>285</v>
      </c>
      <c r="B6325">
        <v>2</v>
      </c>
      <c r="C6325">
        <v>203</v>
      </c>
      <c r="D6325">
        <v>0.6</v>
      </c>
      <c r="E6325" s="289" t="s">
        <v>14202</v>
      </c>
      <c r="F6325">
        <v>5015731560</v>
      </c>
      <c r="G6325" s="276">
        <v>45762</v>
      </c>
      <c r="H6325">
        <v>20250407691653</v>
      </c>
      <c r="I6325">
        <v>1.248</v>
      </c>
      <c r="J6325" s="289" t="s">
        <v>280</v>
      </c>
      <c r="K6325" s="289" t="s">
        <v>14203</v>
      </c>
      <c r="L6325" s="289" t="s">
        <v>275</v>
      </c>
      <c r="M6325" s="289" t="s">
        <v>14204</v>
      </c>
      <c r="N6325" s="289" t="s">
        <v>424</v>
      </c>
      <c r="O6325" s="289" t="s">
        <v>291</v>
      </c>
      <c r="P6325" s="289" t="str">
        <f>VLOOKUP(CAT_Details[[#This Row],[Delivery Bp Customer Code]],Table6[],2,0)</f>
        <v>DX01-L5</v>
      </c>
    </row>
    <row r="6326" spans="1:16" x14ac:dyDescent="0.25">
      <c r="A6326" s="289" t="s">
        <v>285</v>
      </c>
      <c r="B6326">
        <v>11</v>
      </c>
      <c r="C6326">
        <v>814</v>
      </c>
      <c r="D6326">
        <v>4.4000000000000004</v>
      </c>
      <c r="E6326" s="289" t="s">
        <v>14205</v>
      </c>
      <c r="F6326">
        <v>5015731776</v>
      </c>
      <c r="G6326" s="276">
        <v>45762</v>
      </c>
      <c r="H6326">
        <v>20250408692536</v>
      </c>
      <c r="I6326">
        <v>10.56</v>
      </c>
      <c r="J6326" s="289" t="s">
        <v>350</v>
      </c>
      <c r="K6326" s="289" t="s">
        <v>14206</v>
      </c>
      <c r="L6326" s="289" t="s">
        <v>275</v>
      </c>
      <c r="M6326" s="289" t="s">
        <v>14154</v>
      </c>
      <c r="N6326" s="289" t="s">
        <v>690</v>
      </c>
      <c r="O6326" s="289" t="s">
        <v>291</v>
      </c>
      <c r="P6326" s="289" t="str">
        <f>VLOOKUP(CAT_Details[[#This Row],[Delivery Bp Customer Code]],Table6[],2,0)</f>
        <v>DX01-L5</v>
      </c>
    </row>
    <row r="6327" spans="1:16" x14ac:dyDescent="0.25">
      <c r="A6327" s="289" t="s">
        <v>285</v>
      </c>
      <c r="B6327">
        <v>3</v>
      </c>
      <c r="C6327">
        <v>232</v>
      </c>
      <c r="D6327">
        <v>0.8</v>
      </c>
      <c r="E6327" s="289" t="s">
        <v>14207</v>
      </c>
      <c r="F6327">
        <v>5015731823</v>
      </c>
      <c r="G6327" s="276">
        <v>45762</v>
      </c>
      <c r="H6327">
        <v>20250408692189</v>
      </c>
      <c r="I6327">
        <v>0.96</v>
      </c>
      <c r="J6327" s="289" t="s">
        <v>350</v>
      </c>
      <c r="K6327" s="289" t="s">
        <v>14208</v>
      </c>
      <c r="L6327" s="289" t="s">
        <v>275</v>
      </c>
      <c r="M6327" s="289" t="s">
        <v>14046</v>
      </c>
      <c r="N6327" s="289" t="s">
        <v>407</v>
      </c>
      <c r="O6327" s="289" t="s">
        <v>291</v>
      </c>
      <c r="P6327" s="289" t="str">
        <f>VLOOKUP(CAT_Details[[#This Row],[Delivery Bp Customer Code]],Table6[],2,0)</f>
        <v>DX01-L5</v>
      </c>
    </row>
    <row r="6328" spans="1:16" x14ac:dyDescent="0.25">
      <c r="A6328" s="289" t="s">
        <v>521</v>
      </c>
      <c r="B6328">
        <v>36</v>
      </c>
      <c r="C6328">
        <v>12753</v>
      </c>
      <c r="D6328">
        <v>13.6</v>
      </c>
      <c r="E6328" s="289" t="s">
        <v>14209</v>
      </c>
      <c r="F6328">
        <v>5015731368</v>
      </c>
      <c r="G6328" s="276">
        <v>45762</v>
      </c>
      <c r="H6328">
        <v>20250408691819</v>
      </c>
      <c r="I6328">
        <v>12.442</v>
      </c>
      <c r="J6328" s="289" t="s">
        <v>350</v>
      </c>
      <c r="K6328" s="289" t="s">
        <v>14210</v>
      </c>
      <c r="L6328" s="289" t="s">
        <v>275</v>
      </c>
      <c r="M6328" s="289" t="s">
        <v>14154</v>
      </c>
      <c r="N6328" s="289" t="s">
        <v>528</v>
      </c>
      <c r="O6328" s="289" t="s">
        <v>525</v>
      </c>
      <c r="P6328" s="289" t="str">
        <f>VLOOKUP(CAT_Details[[#This Row],[Delivery Bp Customer Code]],Table6[],2,0)</f>
        <v>No Loc</v>
      </c>
    </row>
    <row r="6329" spans="1:16" x14ac:dyDescent="0.25">
      <c r="A6329" s="289" t="s">
        <v>272</v>
      </c>
      <c r="B6329">
        <v>30</v>
      </c>
      <c r="C6329">
        <v>3924</v>
      </c>
      <c r="D6329">
        <v>12</v>
      </c>
      <c r="E6329" s="289" t="s">
        <v>14211</v>
      </c>
      <c r="F6329">
        <v>5015731520</v>
      </c>
      <c r="G6329" s="276">
        <v>45762</v>
      </c>
      <c r="H6329">
        <v>20250408692310</v>
      </c>
      <c r="I6329">
        <v>27.36</v>
      </c>
      <c r="J6329" s="289" t="s">
        <v>350</v>
      </c>
      <c r="K6329" s="289" t="s">
        <v>14212</v>
      </c>
      <c r="L6329" s="289" t="s">
        <v>275</v>
      </c>
      <c r="M6329" s="289" t="s">
        <v>14136</v>
      </c>
      <c r="N6329" s="289" t="s">
        <v>472</v>
      </c>
      <c r="O6329" s="289" t="s">
        <v>277</v>
      </c>
      <c r="P6329" s="289" t="str">
        <f>VLOOKUP(CAT_Details[[#This Row],[Delivery Bp Customer Code]],Table6[],2,0)</f>
        <v>U2-L5</v>
      </c>
    </row>
    <row r="6330" spans="1:16" x14ac:dyDescent="0.25">
      <c r="A6330" s="289" t="s">
        <v>272</v>
      </c>
      <c r="B6330">
        <v>1</v>
      </c>
      <c r="C6330">
        <v>101</v>
      </c>
      <c r="D6330">
        <v>0.4</v>
      </c>
      <c r="E6330" s="289" t="s">
        <v>14213</v>
      </c>
      <c r="F6330">
        <v>5015761705</v>
      </c>
      <c r="G6330" s="276">
        <v>45762</v>
      </c>
      <c r="H6330">
        <v>20250411695506</v>
      </c>
      <c r="I6330">
        <v>1.1519999999999999</v>
      </c>
      <c r="J6330" s="289" t="s">
        <v>350</v>
      </c>
      <c r="K6330" s="289" t="s">
        <v>14214</v>
      </c>
      <c r="L6330" s="289" t="s">
        <v>275</v>
      </c>
      <c r="M6330" s="289" t="s">
        <v>14215</v>
      </c>
      <c r="N6330" s="289" t="s">
        <v>1329</v>
      </c>
      <c r="O6330" s="289" t="s">
        <v>277</v>
      </c>
      <c r="P6330" s="289" t="str">
        <f>VLOOKUP(CAT_Details[[#This Row],[Delivery Bp Customer Code]],Table6[],2,0)</f>
        <v>U2-L5</v>
      </c>
    </row>
    <row r="6331" spans="1:16" x14ac:dyDescent="0.25">
      <c r="A6331" s="289" t="s">
        <v>4794</v>
      </c>
      <c r="B6331">
        <v>1</v>
      </c>
      <c r="C6331">
        <v>191</v>
      </c>
      <c r="D6331">
        <v>0.4</v>
      </c>
      <c r="E6331" s="289" t="s">
        <v>14216</v>
      </c>
      <c r="F6331">
        <v>5015731394</v>
      </c>
      <c r="G6331" s="276">
        <v>45762</v>
      </c>
      <c r="H6331">
        <v>20250407691312</v>
      </c>
      <c r="I6331">
        <v>0.61399999999999999</v>
      </c>
      <c r="J6331" s="289" t="s">
        <v>350</v>
      </c>
      <c r="K6331" s="289" t="s">
        <v>14217</v>
      </c>
      <c r="L6331" s="289" t="s">
        <v>275</v>
      </c>
      <c r="M6331" s="289" t="s">
        <v>14136</v>
      </c>
      <c r="N6331" s="289" t="s">
        <v>5251</v>
      </c>
      <c r="O6331" s="289" t="s">
        <v>4798</v>
      </c>
      <c r="P6331" s="289" t="str">
        <f>VLOOKUP(CAT_Details[[#This Row],[Delivery Bp Customer Code]],Table6[],2,0)</f>
        <v>MY02</v>
      </c>
    </row>
    <row r="6332" spans="1:16" x14ac:dyDescent="0.25">
      <c r="A6332" s="289" t="s">
        <v>4794</v>
      </c>
      <c r="B6332">
        <v>4</v>
      </c>
      <c r="C6332">
        <v>944</v>
      </c>
      <c r="D6332">
        <v>1.6</v>
      </c>
      <c r="E6332" s="289" t="s">
        <v>14218</v>
      </c>
      <c r="F6332">
        <v>5015731567</v>
      </c>
      <c r="G6332" s="276">
        <v>45762</v>
      </c>
      <c r="H6332">
        <v>20250408691975</v>
      </c>
      <c r="I6332">
        <v>1.92</v>
      </c>
      <c r="J6332" s="289" t="s">
        <v>350</v>
      </c>
      <c r="K6332" s="289" t="s">
        <v>14219</v>
      </c>
      <c r="L6332" s="289" t="s">
        <v>275</v>
      </c>
      <c r="M6332" s="289" t="s">
        <v>14154</v>
      </c>
      <c r="N6332" s="289" t="s">
        <v>948</v>
      </c>
      <c r="O6332" s="289" t="s">
        <v>4798</v>
      </c>
      <c r="P6332" s="289" t="str">
        <f>VLOOKUP(CAT_Details[[#This Row],[Delivery Bp Customer Code]],Table6[],2,0)</f>
        <v>MY02</v>
      </c>
    </row>
    <row r="6333" spans="1:16" x14ac:dyDescent="0.25">
      <c r="A6333" s="289" t="s">
        <v>278</v>
      </c>
      <c r="B6333">
        <v>10</v>
      </c>
      <c r="C6333">
        <v>2560</v>
      </c>
      <c r="D6333">
        <v>4</v>
      </c>
      <c r="E6333" s="289" t="s">
        <v>14220</v>
      </c>
      <c r="F6333">
        <v>5015716171</v>
      </c>
      <c r="G6333" s="276">
        <v>45763</v>
      </c>
      <c r="H6333">
        <v>20250407691017</v>
      </c>
      <c r="I6333">
        <v>9.6</v>
      </c>
      <c r="J6333" s="289" t="s">
        <v>853</v>
      </c>
      <c r="K6333" s="289" t="s">
        <v>14221</v>
      </c>
      <c r="L6333" s="289" t="s">
        <v>275</v>
      </c>
      <c r="M6333" s="289" t="s">
        <v>14222</v>
      </c>
      <c r="N6333" s="289" t="s">
        <v>856</v>
      </c>
      <c r="O6333" s="289" t="s">
        <v>498</v>
      </c>
      <c r="P6333" s="289" t="str">
        <f>VLOOKUP(CAT_Details[[#This Row],[Delivery Bp Customer Code]],Table6[],2,0)</f>
        <v>DK-BM01</v>
      </c>
    </row>
    <row r="6334" spans="1:16" x14ac:dyDescent="0.25">
      <c r="A6334" s="289" t="s">
        <v>278</v>
      </c>
      <c r="B6334">
        <v>20</v>
      </c>
      <c r="C6334">
        <v>5760</v>
      </c>
      <c r="D6334">
        <v>4</v>
      </c>
      <c r="E6334" s="289" t="s">
        <v>14223</v>
      </c>
      <c r="F6334">
        <v>5015731699</v>
      </c>
      <c r="G6334" s="276">
        <v>45763</v>
      </c>
      <c r="H6334">
        <v>20250408692105</v>
      </c>
      <c r="I6334">
        <v>4.8</v>
      </c>
      <c r="J6334" s="289" t="s">
        <v>324</v>
      </c>
      <c r="K6334" s="289" t="s">
        <v>14224</v>
      </c>
      <c r="L6334" s="289" t="s">
        <v>275</v>
      </c>
      <c r="M6334" s="289" t="s">
        <v>14036</v>
      </c>
      <c r="N6334" s="289" t="s">
        <v>336</v>
      </c>
      <c r="O6334" s="289" t="s">
        <v>498</v>
      </c>
      <c r="P6334" s="289" t="str">
        <f>VLOOKUP(CAT_Details[[#This Row],[Delivery Bp Customer Code]],Table6[],2,0)</f>
        <v>DK-BM01</v>
      </c>
    </row>
    <row r="6335" spans="1:16" x14ac:dyDescent="0.25">
      <c r="A6335" s="289" t="s">
        <v>278</v>
      </c>
      <c r="B6335">
        <v>1</v>
      </c>
      <c r="C6335">
        <v>488</v>
      </c>
      <c r="D6335">
        <v>0.4</v>
      </c>
      <c r="E6335" s="289" t="s">
        <v>14225</v>
      </c>
      <c r="F6335">
        <v>5015778098</v>
      </c>
      <c r="G6335" s="276">
        <v>45763</v>
      </c>
      <c r="H6335">
        <v>20250409693063</v>
      </c>
      <c r="I6335">
        <v>0.57599999999999996</v>
      </c>
      <c r="J6335" s="289" t="s">
        <v>273</v>
      </c>
      <c r="K6335" s="289" t="s">
        <v>14226</v>
      </c>
      <c r="L6335" s="289" t="s">
        <v>275</v>
      </c>
      <c r="M6335" s="289" t="s">
        <v>14222</v>
      </c>
      <c r="N6335" s="289" t="s">
        <v>575</v>
      </c>
      <c r="O6335" s="289" t="s">
        <v>498</v>
      </c>
      <c r="P6335" s="289" t="str">
        <f>VLOOKUP(CAT_Details[[#This Row],[Delivery Bp Customer Code]],Table6[],2,0)</f>
        <v>DK-BM01</v>
      </c>
    </row>
    <row r="6336" spans="1:16" x14ac:dyDescent="0.25">
      <c r="A6336" s="289" t="s">
        <v>278</v>
      </c>
      <c r="B6336">
        <v>1</v>
      </c>
      <c r="C6336">
        <v>72</v>
      </c>
      <c r="D6336">
        <v>0.4</v>
      </c>
      <c r="E6336" s="289" t="s">
        <v>14227</v>
      </c>
      <c r="F6336">
        <v>5015778213</v>
      </c>
      <c r="G6336" s="276">
        <v>45763</v>
      </c>
      <c r="H6336">
        <v>20250408692405</v>
      </c>
      <c r="I6336">
        <v>0.96</v>
      </c>
      <c r="J6336" s="289" t="s">
        <v>273</v>
      </c>
      <c r="K6336" s="289" t="s">
        <v>14228</v>
      </c>
      <c r="L6336" s="289" t="s">
        <v>275</v>
      </c>
      <c r="M6336" s="289" t="s">
        <v>14222</v>
      </c>
      <c r="N6336" s="289" t="s">
        <v>1003</v>
      </c>
      <c r="O6336" s="289" t="s">
        <v>498</v>
      </c>
      <c r="P6336" s="289" t="str">
        <f>VLOOKUP(CAT_Details[[#This Row],[Delivery Bp Customer Code]],Table6[],2,0)</f>
        <v>DK-BM01</v>
      </c>
    </row>
    <row r="6337" spans="1:16" x14ac:dyDescent="0.25">
      <c r="A6337" s="289" t="s">
        <v>75</v>
      </c>
      <c r="B6337">
        <v>1</v>
      </c>
      <c r="C6337">
        <v>200</v>
      </c>
      <c r="D6337">
        <v>0.4</v>
      </c>
      <c r="E6337" s="289" t="s">
        <v>14229</v>
      </c>
      <c r="F6337">
        <v>5015701707</v>
      </c>
      <c r="G6337" s="276">
        <v>45763</v>
      </c>
      <c r="H6337">
        <v>20250403689180</v>
      </c>
      <c r="I6337">
        <v>0.33600000000000002</v>
      </c>
      <c r="J6337" s="289" t="s">
        <v>317</v>
      </c>
      <c r="K6337" s="289" t="s">
        <v>14230</v>
      </c>
      <c r="L6337" s="289" t="s">
        <v>275</v>
      </c>
      <c r="M6337" s="289" t="s">
        <v>14126</v>
      </c>
      <c r="N6337" s="289" t="s">
        <v>320</v>
      </c>
      <c r="O6337" s="289" t="s">
        <v>2173</v>
      </c>
      <c r="P6337" s="289" t="str">
        <f>VLOOKUP(CAT_Details[[#This Row],[Delivery Bp Customer Code]],Table6[],2,0)</f>
        <v>OYL1</v>
      </c>
    </row>
    <row r="6338" spans="1:16" x14ac:dyDescent="0.25">
      <c r="A6338" s="289" t="s">
        <v>75</v>
      </c>
      <c r="B6338">
        <v>6</v>
      </c>
      <c r="C6338">
        <v>1070.82</v>
      </c>
      <c r="D6338">
        <v>2.68</v>
      </c>
      <c r="E6338" s="289" t="s">
        <v>2972</v>
      </c>
      <c r="F6338">
        <v>5015731618</v>
      </c>
      <c r="G6338" s="276">
        <v>45763</v>
      </c>
      <c r="H6338">
        <v>20250408691866</v>
      </c>
      <c r="I6338">
        <v>12.916</v>
      </c>
      <c r="J6338" s="289" t="s">
        <v>345</v>
      </c>
      <c r="K6338" s="289" t="s">
        <v>14231</v>
      </c>
      <c r="L6338" s="289" t="s">
        <v>275</v>
      </c>
      <c r="M6338" s="289" t="s">
        <v>14232</v>
      </c>
      <c r="N6338" s="289" t="s">
        <v>4779</v>
      </c>
      <c r="O6338" s="289" t="s">
        <v>5281</v>
      </c>
      <c r="P6338" s="289" t="str">
        <f>VLOOKUP(CAT_Details[[#This Row],[Delivery Bp Customer Code]],Table6[],2,0)</f>
        <v>DK-LW08</v>
      </c>
    </row>
    <row r="6339" spans="1:16" x14ac:dyDescent="0.25">
      <c r="A6339" s="289" t="s">
        <v>75</v>
      </c>
      <c r="B6339">
        <v>1</v>
      </c>
      <c r="C6339">
        <v>17</v>
      </c>
      <c r="D6339">
        <v>0.05</v>
      </c>
      <c r="E6339" s="289" t="s">
        <v>14233</v>
      </c>
      <c r="F6339">
        <v>5015746824</v>
      </c>
      <c r="G6339" s="276">
        <v>45763</v>
      </c>
      <c r="H6339">
        <v>20250408692484</v>
      </c>
      <c r="I6339">
        <v>2.1000000000000001E-2</v>
      </c>
      <c r="J6339" s="289" t="s">
        <v>324</v>
      </c>
      <c r="K6339" s="289" t="s">
        <v>14234</v>
      </c>
      <c r="L6339" s="289" t="s">
        <v>275</v>
      </c>
      <c r="M6339" s="289" t="s">
        <v>14235</v>
      </c>
      <c r="N6339" s="289" t="s">
        <v>3248</v>
      </c>
      <c r="O6339" s="289" t="s">
        <v>2173</v>
      </c>
      <c r="P6339" s="289" t="str">
        <f>VLOOKUP(CAT_Details[[#This Row],[Delivery Bp Customer Code]],Table6[],2,0)</f>
        <v>OYL1</v>
      </c>
    </row>
    <row r="6340" spans="1:16" x14ac:dyDescent="0.25">
      <c r="A6340" s="289" t="s">
        <v>75</v>
      </c>
      <c r="B6340">
        <v>1</v>
      </c>
      <c r="C6340">
        <v>46.9</v>
      </c>
      <c r="D6340">
        <v>0.4</v>
      </c>
      <c r="E6340" s="289" t="s">
        <v>14236</v>
      </c>
      <c r="F6340">
        <v>5015747284</v>
      </c>
      <c r="G6340" s="276">
        <v>45763</v>
      </c>
      <c r="H6340">
        <v>20250409693090</v>
      </c>
      <c r="I6340">
        <v>0.61399999999999999</v>
      </c>
      <c r="J6340" s="289" t="s">
        <v>350</v>
      </c>
      <c r="K6340" s="289" t="s">
        <v>14237</v>
      </c>
      <c r="L6340" s="289" t="s">
        <v>275</v>
      </c>
      <c r="M6340" s="289" t="s">
        <v>14136</v>
      </c>
      <c r="N6340" s="289" t="s">
        <v>625</v>
      </c>
      <c r="O6340" s="289" t="s">
        <v>5281</v>
      </c>
      <c r="P6340" s="289" t="str">
        <f>VLOOKUP(CAT_Details[[#This Row],[Delivery Bp Customer Code]],Table6[],2,0)</f>
        <v>DK-LW08</v>
      </c>
    </row>
    <row r="6341" spans="1:16" x14ac:dyDescent="0.25">
      <c r="A6341" s="289" t="s">
        <v>75</v>
      </c>
      <c r="B6341">
        <v>1</v>
      </c>
      <c r="C6341">
        <v>42</v>
      </c>
      <c r="D6341">
        <v>0.2</v>
      </c>
      <c r="E6341" s="289" t="s">
        <v>14238</v>
      </c>
      <c r="F6341">
        <v>5015761606</v>
      </c>
      <c r="G6341" s="276">
        <v>45763</v>
      </c>
      <c r="H6341">
        <v>20250410694450</v>
      </c>
      <c r="I6341">
        <v>0.48</v>
      </c>
      <c r="J6341" s="289" t="s">
        <v>280</v>
      </c>
      <c r="K6341" s="289" t="s">
        <v>14239</v>
      </c>
      <c r="L6341" s="289" t="s">
        <v>275</v>
      </c>
      <c r="M6341" s="289" t="s">
        <v>14204</v>
      </c>
      <c r="N6341" s="289" t="s">
        <v>1399</v>
      </c>
      <c r="O6341" s="289" t="s">
        <v>2173</v>
      </c>
      <c r="P6341" s="289" t="str">
        <f>VLOOKUP(CAT_Details[[#This Row],[Delivery Bp Customer Code]],Table6[],2,0)</f>
        <v>OYL1</v>
      </c>
    </row>
    <row r="6342" spans="1:16" x14ac:dyDescent="0.25">
      <c r="A6342" s="289" t="s">
        <v>3771</v>
      </c>
      <c r="B6342">
        <v>1</v>
      </c>
      <c r="C6342">
        <v>100</v>
      </c>
      <c r="D6342">
        <v>0.4</v>
      </c>
      <c r="E6342" s="289" t="s">
        <v>14240</v>
      </c>
      <c r="F6342">
        <v>5015731313</v>
      </c>
      <c r="G6342" s="276">
        <v>45763</v>
      </c>
      <c r="H6342">
        <v>20250403689240</v>
      </c>
      <c r="I6342">
        <v>0.94099999999999995</v>
      </c>
      <c r="J6342" s="289" t="s">
        <v>324</v>
      </c>
      <c r="K6342" s="289" t="s">
        <v>14241</v>
      </c>
      <c r="L6342" s="289" t="s">
        <v>275</v>
      </c>
      <c r="M6342" s="289" t="s">
        <v>14235</v>
      </c>
      <c r="N6342" s="289" t="s">
        <v>5504</v>
      </c>
      <c r="O6342" s="289" t="s">
        <v>3775</v>
      </c>
      <c r="P6342" s="289">
        <f>VLOOKUP(CAT_Details[[#This Row],[Delivery Bp Customer Code]],Table6[],2,0)</f>
        <v>3401</v>
      </c>
    </row>
    <row r="6343" spans="1:16" x14ac:dyDescent="0.25">
      <c r="A6343" s="289" t="s">
        <v>3771</v>
      </c>
      <c r="B6343">
        <v>2</v>
      </c>
      <c r="C6343">
        <v>884</v>
      </c>
      <c r="D6343">
        <v>0.4</v>
      </c>
      <c r="E6343" s="289" t="s">
        <v>14242</v>
      </c>
      <c r="F6343">
        <v>5015747186</v>
      </c>
      <c r="G6343" s="276">
        <v>45763</v>
      </c>
      <c r="H6343">
        <v>20250408692066</v>
      </c>
      <c r="I6343">
        <v>0.38400000000000001</v>
      </c>
      <c r="J6343" s="289" t="s">
        <v>324</v>
      </c>
      <c r="K6343" s="289" t="s">
        <v>14243</v>
      </c>
      <c r="L6343" s="289" t="s">
        <v>275</v>
      </c>
      <c r="M6343" s="289" t="s">
        <v>14036</v>
      </c>
      <c r="N6343" s="289" t="s">
        <v>7755</v>
      </c>
      <c r="O6343" s="289" t="s">
        <v>3775</v>
      </c>
      <c r="P6343" s="289">
        <f>VLOOKUP(CAT_Details[[#This Row],[Delivery Bp Customer Code]],Table6[],2,0)</f>
        <v>3401</v>
      </c>
    </row>
    <row r="6344" spans="1:16" x14ac:dyDescent="0.25">
      <c r="A6344" s="289" t="s">
        <v>3771</v>
      </c>
      <c r="B6344">
        <v>4</v>
      </c>
      <c r="C6344">
        <v>1472</v>
      </c>
      <c r="D6344">
        <v>0.83</v>
      </c>
      <c r="E6344" s="289" t="s">
        <v>14244</v>
      </c>
      <c r="F6344">
        <v>5015747271</v>
      </c>
      <c r="G6344" s="276">
        <v>45763</v>
      </c>
      <c r="H6344">
        <v>20250409693414</v>
      </c>
      <c r="I6344">
        <v>0.77700000000000002</v>
      </c>
      <c r="J6344" s="289" t="s">
        <v>324</v>
      </c>
      <c r="K6344" s="289" t="s">
        <v>14245</v>
      </c>
      <c r="L6344" s="289" t="s">
        <v>275</v>
      </c>
      <c r="M6344" s="289" t="s">
        <v>14036</v>
      </c>
      <c r="N6344" s="289" t="s">
        <v>7755</v>
      </c>
      <c r="O6344" s="289" t="s">
        <v>3775</v>
      </c>
      <c r="P6344" s="289">
        <f>VLOOKUP(CAT_Details[[#This Row],[Delivery Bp Customer Code]],Table6[],2,0)</f>
        <v>3401</v>
      </c>
    </row>
    <row r="6345" spans="1:16" x14ac:dyDescent="0.25">
      <c r="A6345" s="289" t="s">
        <v>3329</v>
      </c>
      <c r="B6345">
        <v>4</v>
      </c>
      <c r="C6345">
        <v>746</v>
      </c>
      <c r="D6345">
        <v>1.6</v>
      </c>
      <c r="E6345" s="289" t="s">
        <v>14246</v>
      </c>
      <c r="F6345">
        <v>5015716318</v>
      </c>
      <c r="G6345" s="276">
        <v>45763</v>
      </c>
      <c r="H6345">
        <v>20250402688254</v>
      </c>
      <c r="I6345">
        <v>3.456</v>
      </c>
      <c r="J6345" s="289" t="s">
        <v>438</v>
      </c>
      <c r="K6345" s="289" t="s">
        <v>14247</v>
      </c>
      <c r="L6345" s="289" t="s">
        <v>275</v>
      </c>
      <c r="M6345" s="289" t="s">
        <v>14248</v>
      </c>
      <c r="N6345" s="289" t="s">
        <v>4090</v>
      </c>
      <c r="O6345" s="289" t="s">
        <v>3332</v>
      </c>
      <c r="P6345" s="289">
        <f>VLOOKUP(CAT_Details[[#This Row],[Delivery Bp Customer Code]],Table6[],2,0)</f>
        <v>3402</v>
      </c>
    </row>
    <row r="6346" spans="1:16" x14ac:dyDescent="0.25">
      <c r="A6346" s="289" t="s">
        <v>3329</v>
      </c>
      <c r="B6346">
        <v>2</v>
      </c>
      <c r="C6346">
        <v>168</v>
      </c>
      <c r="D6346">
        <v>0.6</v>
      </c>
      <c r="E6346" s="289" t="s">
        <v>14249</v>
      </c>
      <c r="F6346">
        <v>5015716570</v>
      </c>
      <c r="G6346" s="276">
        <v>45763</v>
      </c>
      <c r="H6346">
        <v>20250404690175</v>
      </c>
      <c r="I6346">
        <v>1.224</v>
      </c>
      <c r="J6346" s="289" t="s">
        <v>401</v>
      </c>
      <c r="K6346" s="289" t="s">
        <v>14250</v>
      </c>
      <c r="L6346" s="289" t="s">
        <v>275</v>
      </c>
      <c r="M6346" s="289" t="s">
        <v>14251</v>
      </c>
      <c r="N6346" s="289" t="s">
        <v>2533</v>
      </c>
      <c r="O6346" s="289" t="s">
        <v>3332</v>
      </c>
      <c r="P6346" s="289">
        <f>VLOOKUP(CAT_Details[[#This Row],[Delivery Bp Customer Code]],Table6[],2,0)</f>
        <v>3402</v>
      </c>
    </row>
    <row r="6347" spans="1:16" x14ac:dyDescent="0.25">
      <c r="A6347" s="289" t="s">
        <v>3329</v>
      </c>
      <c r="B6347">
        <v>11</v>
      </c>
      <c r="C6347">
        <v>420</v>
      </c>
      <c r="D6347">
        <v>5.5</v>
      </c>
      <c r="E6347" s="289" t="s">
        <v>14252</v>
      </c>
      <c r="F6347">
        <v>5015731281</v>
      </c>
      <c r="G6347" s="276">
        <v>45763</v>
      </c>
      <c r="H6347">
        <v>20250407691586</v>
      </c>
      <c r="I6347">
        <v>12.54</v>
      </c>
      <c r="J6347" s="289" t="s">
        <v>324</v>
      </c>
      <c r="K6347" s="289" t="s">
        <v>14253</v>
      </c>
      <c r="L6347" s="289" t="s">
        <v>275</v>
      </c>
      <c r="M6347" s="289" t="s">
        <v>14254</v>
      </c>
      <c r="N6347" s="289" t="s">
        <v>4100</v>
      </c>
      <c r="O6347" s="289" t="s">
        <v>3332</v>
      </c>
      <c r="P6347" s="289">
        <f>VLOOKUP(CAT_Details[[#This Row],[Delivery Bp Customer Code]],Table6[],2,0)</f>
        <v>3402</v>
      </c>
    </row>
    <row r="6348" spans="1:16" x14ac:dyDescent="0.25">
      <c r="A6348" s="289" t="s">
        <v>3329</v>
      </c>
      <c r="B6348">
        <v>1</v>
      </c>
      <c r="C6348">
        <v>191.4</v>
      </c>
      <c r="D6348">
        <v>0.4</v>
      </c>
      <c r="E6348" s="289" t="s">
        <v>14255</v>
      </c>
      <c r="F6348">
        <v>5015731541</v>
      </c>
      <c r="G6348" s="276">
        <v>45763</v>
      </c>
      <c r="H6348">
        <v>20250407691478</v>
      </c>
      <c r="I6348">
        <v>0.624</v>
      </c>
      <c r="J6348" s="289" t="s">
        <v>324</v>
      </c>
      <c r="K6348" s="289" t="s">
        <v>14256</v>
      </c>
      <c r="L6348" s="289" t="s">
        <v>275</v>
      </c>
      <c r="M6348" s="289" t="s">
        <v>14235</v>
      </c>
      <c r="N6348" s="289" t="s">
        <v>3648</v>
      </c>
      <c r="O6348" s="289" t="s">
        <v>3332</v>
      </c>
      <c r="P6348" s="289">
        <f>VLOOKUP(CAT_Details[[#This Row],[Delivery Bp Customer Code]],Table6[],2,0)</f>
        <v>3402</v>
      </c>
    </row>
    <row r="6349" spans="1:16" x14ac:dyDescent="0.25">
      <c r="A6349" s="289" t="s">
        <v>3329</v>
      </c>
      <c r="B6349">
        <v>2</v>
      </c>
      <c r="C6349">
        <v>120</v>
      </c>
      <c r="D6349">
        <v>0.4</v>
      </c>
      <c r="E6349" s="289" t="s">
        <v>14257</v>
      </c>
      <c r="F6349">
        <v>5015731605</v>
      </c>
      <c r="G6349" s="276">
        <v>45763</v>
      </c>
      <c r="H6349">
        <v>20250403689282</v>
      </c>
      <c r="I6349">
        <v>0.38400000000000001</v>
      </c>
      <c r="J6349" s="289" t="s">
        <v>324</v>
      </c>
      <c r="K6349" s="289" t="s">
        <v>14258</v>
      </c>
      <c r="L6349" s="289" t="s">
        <v>275</v>
      </c>
      <c r="M6349" s="289" t="s">
        <v>14235</v>
      </c>
      <c r="N6349" s="289" t="s">
        <v>579</v>
      </c>
      <c r="O6349" s="289" t="s">
        <v>3332</v>
      </c>
      <c r="P6349" s="289">
        <f>VLOOKUP(CAT_Details[[#This Row],[Delivery Bp Customer Code]],Table6[],2,0)</f>
        <v>3402</v>
      </c>
    </row>
    <row r="6350" spans="1:16" x14ac:dyDescent="0.25">
      <c r="A6350" s="289" t="s">
        <v>3329</v>
      </c>
      <c r="B6350">
        <v>18</v>
      </c>
      <c r="C6350">
        <v>540</v>
      </c>
      <c r="D6350">
        <v>7.2</v>
      </c>
      <c r="E6350" s="289" t="s">
        <v>14259</v>
      </c>
      <c r="F6350">
        <v>5015731715</v>
      </c>
      <c r="G6350" s="276">
        <v>45763</v>
      </c>
      <c r="H6350">
        <v>20250408691972</v>
      </c>
      <c r="I6350">
        <v>17.28</v>
      </c>
      <c r="J6350" s="289" t="s">
        <v>324</v>
      </c>
      <c r="K6350" s="289" t="s">
        <v>14260</v>
      </c>
      <c r="L6350" s="289" t="s">
        <v>275</v>
      </c>
      <c r="M6350" s="289" t="s">
        <v>14254</v>
      </c>
      <c r="N6350" s="289" t="s">
        <v>3571</v>
      </c>
      <c r="O6350" s="289" t="s">
        <v>3332</v>
      </c>
      <c r="P6350" s="289">
        <f>VLOOKUP(CAT_Details[[#This Row],[Delivery Bp Customer Code]],Table6[],2,0)</f>
        <v>3402</v>
      </c>
    </row>
    <row r="6351" spans="1:16" x14ac:dyDescent="0.25">
      <c r="A6351" s="289" t="s">
        <v>3329</v>
      </c>
      <c r="B6351">
        <v>6</v>
      </c>
      <c r="C6351">
        <v>516</v>
      </c>
      <c r="D6351">
        <v>2.4</v>
      </c>
      <c r="E6351" s="289" t="s">
        <v>14261</v>
      </c>
      <c r="F6351">
        <v>5015731818</v>
      </c>
      <c r="G6351" s="276">
        <v>45763</v>
      </c>
      <c r="H6351">
        <v>20250407691547</v>
      </c>
      <c r="I6351">
        <v>3.456</v>
      </c>
      <c r="J6351" s="289" t="s">
        <v>324</v>
      </c>
      <c r="K6351" s="289" t="s">
        <v>14262</v>
      </c>
      <c r="L6351" s="289" t="s">
        <v>275</v>
      </c>
      <c r="M6351" s="289" t="s">
        <v>14129</v>
      </c>
      <c r="N6351" s="289" t="s">
        <v>4634</v>
      </c>
      <c r="O6351" s="289" t="s">
        <v>3332</v>
      </c>
      <c r="P6351" s="289">
        <f>VLOOKUP(CAT_Details[[#This Row],[Delivery Bp Customer Code]],Table6[],2,0)</f>
        <v>3402</v>
      </c>
    </row>
    <row r="6352" spans="1:16" x14ac:dyDescent="0.25">
      <c r="A6352" s="289" t="s">
        <v>3329</v>
      </c>
      <c r="B6352">
        <v>1</v>
      </c>
      <c r="C6352">
        <v>8.1</v>
      </c>
      <c r="D6352">
        <v>7.0000000000000007E-2</v>
      </c>
      <c r="E6352" s="289" t="s">
        <v>14263</v>
      </c>
      <c r="F6352">
        <v>5015746715</v>
      </c>
      <c r="G6352" s="276">
        <v>45763</v>
      </c>
      <c r="H6352">
        <v>20250407691239</v>
      </c>
      <c r="I6352">
        <v>5.3999999999999999E-2</v>
      </c>
      <c r="J6352" s="289" t="s">
        <v>350</v>
      </c>
      <c r="K6352" s="289" t="s">
        <v>14264</v>
      </c>
      <c r="L6352" s="289" t="s">
        <v>275</v>
      </c>
      <c r="M6352" s="289" t="s">
        <v>14265</v>
      </c>
      <c r="N6352" s="289" t="s">
        <v>3173</v>
      </c>
      <c r="O6352" s="289" t="s">
        <v>3332</v>
      </c>
      <c r="P6352" s="289">
        <f>VLOOKUP(CAT_Details[[#This Row],[Delivery Bp Customer Code]],Table6[],2,0)</f>
        <v>3402</v>
      </c>
    </row>
    <row r="6353" spans="1:16" x14ac:dyDescent="0.25">
      <c r="A6353" s="289" t="s">
        <v>3329</v>
      </c>
      <c r="B6353">
        <v>3</v>
      </c>
      <c r="C6353">
        <v>37.200000000000003</v>
      </c>
      <c r="D6353">
        <v>0.28999999999999998</v>
      </c>
      <c r="E6353" s="289" t="s">
        <v>14266</v>
      </c>
      <c r="F6353">
        <v>5015746799</v>
      </c>
      <c r="G6353" s="276">
        <v>45763</v>
      </c>
      <c r="H6353">
        <v>20250408691966</v>
      </c>
      <c r="I6353">
        <v>0.223</v>
      </c>
      <c r="J6353" s="289" t="s">
        <v>350</v>
      </c>
      <c r="K6353" s="289" t="s">
        <v>14267</v>
      </c>
      <c r="L6353" s="289" t="s">
        <v>275</v>
      </c>
      <c r="M6353" s="289" t="s">
        <v>14265</v>
      </c>
      <c r="N6353" s="289" t="s">
        <v>3173</v>
      </c>
      <c r="O6353" s="289" t="s">
        <v>3332</v>
      </c>
      <c r="P6353" s="289">
        <f>VLOOKUP(CAT_Details[[#This Row],[Delivery Bp Customer Code]],Table6[],2,0)</f>
        <v>3402</v>
      </c>
    </row>
    <row r="6354" spans="1:16" x14ac:dyDescent="0.25">
      <c r="A6354" s="289" t="s">
        <v>3329</v>
      </c>
      <c r="B6354">
        <v>3</v>
      </c>
      <c r="C6354">
        <v>585</v>
      </c>
      <c r="D6354">
        <v>1.2</v>
      </c>
      <c r="E6354" s="289" t="s">
        <v>14268</v>
      </c>
      <c r="F6354">
        <v>5015747242</v>
      </c>
      <c r="G6354" s="276">
        <v>45763</v>
      </c>
      <c r="H6354">
        <v>20250409693494</v>
      </c>
      <c r="I6354">
        <v>1.008</v>
      </c>
      <c r="J6354" s="289" t="s">
        <v>324</v>
      </c>
      <c r="K6354" s="289" t="s">
        <v>14269</v>
      </c>
      <c r="L6354" s="289" t="s">
        <v>275</v>
      </c>
      <c r="M6354" s="289" t="s">
        <v>14036</v>
      </c>
      <c r="N6354" s="289" t="s">
        <v>3986</v>
      </c>
      <c r="O6354" s="289" t="s">
        <v>3332</v>
      </c>
      <c r="P6354" s="289">
        <f>VLOOKUP(CAT_Details[[#This Row],[Delivery Bp Customer Code]],Table6[],2,0)</f>
        <v>3402</v>
      </c>
    </row>
    <row r="6355" spans="1:16" x14ac:dyDescent="0.25">
      <c r="A6355" s="289" t="s">
        <v>3329</v>
      </c>
      <c r="B6355">
        <v>1</v>
      </c>
      <c r="C6355">
        <v>0.2</v>
      </c>
      <c r="D6355">
        <v>0.02</v>
      </c>
      <c r="E6355" s="289" t="s">
        <v>14270</v>
      </c>
      <c r="F6355">
        <v>5015747295</v>
      </c>
      <c r="G6355" s="276">
        <v>45763</v>
      </c>
      <c r="H6355">
        <v>20250409692947</v>
      </c>
      <c r="I6355">
        <v>3.0000000000000001E-3</v>
      </c>
      <c r="J6355" s="289" t="s">
        <v>350</v>
      </c>
      <c r="K6355" s="289" t="s">
        <v>14271</v>
      </c>
      <c r="L6355" s="289" t="s">
        <v>275</v>
      </c>
      <c r="M6355" s="289" t="s">
        <v>14136</v>
      </c>
      <c r="N6355" s="289" t="s">
        <v>3656</v>
      </c>
      <c r="O6355" s="289" t="s">
        <v>3332</v>
      </c>
      <c r="P6355" s="289">
        <f>VLOOKUP(CAT_Details[[#This Row],[Delivery Bp Customer Code]],Table6[],2,0)</f>
        <v>3402</v>
      </c>
    </row>
    <row r="6356" spans="1:16" x14ac:dyDescent="0.25">
      <c r="A6356" s="289" t="s">
        <v>285</v>
      </c>
      <c r="B6356">
        <v>8</v>
      </c>
      <c r="C6356">
        <v>3635</v>
      </c>
      <c r="D6356">
        <v>3.2</v>
      </c>
      <c r="E6356" s="289" t="s">
        <v>14272</v>
      </c>
      <c r="F6356">
        <v>5015701411</v>
      </c>
      <c r="G6356" s="276">
        <v>45763</v>
      </c>
      <c r="H6356">
        <v>20250404690070</v>
      </c>
      <c r="I6356">
        <v>9.984</v>
      </c>
      <c r="J6356" s="289" t="s">
        <v>383</v>
      </c>
      <c r="K6356" s="289" t="s">
        <v>14273</v>
      </c>
      <c r="L6356" s="289" t="s">
        <v>275</v>
      </c>
      <c r="M6356" s="289" t="s">
        <v>14182</v>
      </c>
      <c r="N6356" s="289" t="s">
        <v>667</v>
      </c>
      <c r="O6356" s="289" t="s">
        <v>291</v>
      </c>
      <c r="P6356" s="289" t="str">
        <f>VLOOKUP(CAT_Details[[#This Row],[Delivery Bp Customer Code]],Table6[],2,0)</f>
        <v>DX01-L5</v>
      </c>
    </row>
    <row r="6357" spans="1:16" x14ac:dyDescent="0.25">
      <c r="A6357" s="289" t="s">
        <v>285</v>
      </c>
      <c r="B6357">
        <v>26</v>
      </c>
      <c r="C6357">
        <v>11558.04</v>
      </c>
      <c r="D6357">
        <v>10.4</v>
      </c>
      <c r="E6357" s="289" t="s">
        <v>2972</v>
      </c>
      <c r="F6357">
        <v>5015701772</v>
      </c>
      <c r="G6357" s="276">
        <v>45763</v>
      </c>
      <c r="H6357">
        <v>20250404690047</v>
      </c>
      <c r="I6357">
        <v>32.448</v>
      </c>
      <c r="J6357" s="289" t="s">
        <v>383</v>
      </c>
      <c r="K6357" s="289" t="s">
        <v>14274</v>
      </c>
      <c r="L6357" s="289" t="s">
        <v>275</v>
      </c>
      <c r="M6357" s="289" t="s">
        <v>14182</v>
      </c>
      <c r="N6357" s="289" t="s">
        <v>667</v>
      </c>
      <c r="O6357" s="289" t="s">
        <v>291</v>
      </c>
      <c r="P6357" s="289" t="str">
        <f>VLOOKUP(CAT_Details[[#This Row],[Delivery Bp Customer Code]],Table6[],2,0)</f>
        <v>DX01-L5</v>
      </c>
    </row>
    <row r="6358" spans="1:16" x14ac:dyDescent="0.25">
      <c r="A6358" s="289" t="s">
        <v>285</v>
      </c>
      <c r="B6358">
        <v>7</v>
      </c>
      <c r="C6358">
        <v>463</v>
      </c>
      <c r="D6358">
        <v>3.81</v>
      </c>
      <c r="E6358" s="289" t="s">
        <v>14275</v>
      </c>
      <c r="F6358">
        <v>5015716213</v>
      </c>
      <c r="G6358" s="276">
        <v>45763</v>
      </c>
      <c r="H6358">
        <v>20250407690943</v>
      </c>
      <c r="I6358">
        <v>9.93</v>
      </c>
      <c r="J6358" s="289" t="s">
        <v>294</v>
      </c>
      <c r="K6358" s="289" t="s">
        <v>14276</v>
      </c>
      <c r="L6358" s="289" t="s">
        <v>275</v>
      </c>
      <c r="M6358" s="289" t="s">
        <v>14187</v>
      </c>
      <c r="N6358" s="289" t="s">
        <v>5685</v>
      </c>
      <c r="O6358" s="289" t="s">
        <v>291</v>
      </c>
      <c r="P6358" s="289" t="str">
        <f>VLOOKUP(CAT_Details[[#This Row],[Delivery Bp Customer Code]],Table6[],2,0)</f>
        <v>DX01-L5</v>
      </c>
    </row>
    <row r="6359" spans="1:16" x14ac:dyDescent="0.25">
      <c r="A6359" s="289" t="s">
        <v>285</v>
      </c>
      <c r="B6359">
        <v>10</v>
      </c>
      <c r="C6359">
        <v>13800</v>
      </c>
      <c r="D6359">
        <v>4</v>
      </c>
      <c r="E6359" s="289" t="s">
        <v>14277</v>
      </c>
      <c r="F6359">
        <v>5015731479</v>
      </c>
      <c r="G6359" s="276">
        <v>45763</v>
      </c>
      <c r="H6359">
        <v>20250408692527</v>
      </c>
      <c r="I6359">
        <v>5.76</v>
      </c>
      <c r="J6359" s="289" t="s">
        <v>324</v>
      </c>
      <c r="K6359" s="289" t="s">
        <v>14278</v>
      </c>
      <c r="L6359" s="289" t="s">
        <v>275</v>
      </c>
      <c r="M6359" s="289" t="s">
        <v>14279</v>
      </c>
      <c r="N6359" s="289" t="s">
        <v>333</v>
      </c>
      <c r="O6359" s="289" t="s">
        <v>291</v>
      </c>
      <c r="P6359" s="289" t="str">
        <f>VLOOKUP(CAT_Details[[#This Row],[Delivery Bp Customer Code]],Table6[],2,0)</f>
        <v>DX01-L5</v>
      </c>
    </row>
    <row r="6360" spans="1:16" x14ac:dyDescent="0.25">
      <c r="A6360" s="289" t="s">
        <v>285</v>
      </c>
      <c r="B6360">
        <v>3</v>
      </c>
      <c r="C6360">
        <v>18.600000000000001</v>
      </c>
      <c r="D6360">
        <v>0.16</v>
      </c>
      <c r="E6360" s="289" t="s">
        <v>14280</v>
      </c>
      <c r="F6360">
        <v>5015731569</v>
      </c>
      <c r="G6360" s="276">
        <v>45763</v>
      </c>
      <c r="H6360">
        <v>20250408692174</v>
      </c>
      <c r="I6360">
        <v>0.111</v>
      </c>
      <c r="J6360" s="289" t="s">
        <v>345</v>
      </c>
      <c r="K6360" s="289" t="s">
        <v>14281</v>
      </c>
      <c r="L6360" s="289" t="s">
        <v>275</v>
      </c>
      <c r="M6360" s="289" t="s">
        <v>14282</v>
      </c>
      <c r="N6360" s="289" t="s">
        <v>371</v>
      </c>
      <c r="O6360" s="289" t="s">
        <v>291</v>
      </c>
      <c r="P6360" s="289" t="str">
        <f>VLOOKUP(CAT_Details[[#This Row],[Delivery Bp Customer Code]],Table6[],2,0)</f>
        <v>DX01-L5</v>
      </c>
    </row>
    <row r="6361" spans="1:16" x14ac:dyDescent="0.25">
      <c r="A6361" s="289" t="s">
        <v>285</v>
      </c>
      <c r="B6361">
        <v>11</v>
      </c>
      <c r="C6361">
        <v>880</v>
      </c>
      <c r="D6361">
        <v>4.4000000000000004</v>
      </c>
      <c r="E6361" s="289" t="s">
        <v>14283</v>
      </c>
      <c r="F6361">
        <v>5015731728</v>
      </c>
      <c r="G6361" s="276">
        <v>45763</v>
      </c>
      <c r="H6361">
        <v>20250407691612</v>
      </c>
      <c r="I6361">
        <v>10.56</v>
      </c>
      <c r="J6361" s="289" t="s">
        <v>345</v>
      </c>
      <c r="K6361" s="289" t="s">
        <v>14284</v>
      </c>
      <c r="L6361" s="289" t="s">
        <v>275</v>
      </c>
      <c r="M6361" s="289" t="s">
        <v>14282</v>
      </c>
      <c r="N6361" s="289" t="s">
        <v>512</v>
      </c>
      <c r="O6361" s="289" t="s">
        <v>291</v>
      </c>
      <c r="P6361" s="289" t="str">
        <f>VLOOKUP(CAT_Details[[#This Row],[Delivery Bp Customer Code]],Table6[],2,0)</f>
        <v>DX01-L5</v>
      </c>
    </row>
    <row r="6362" spans="1:16" x14ac:dyDescent="0.25">
      <c r="A6362" s="289" t="s">
        <v>285</v>
      </c>
      <c r="B6362">
        <v>20</v>
      </c>
      <c r="C6362">
        <v>3980</v>
      </c>
      <c r="D6362">
        <v>9.75</v>
      </c>
      <c r="E6362" s="289" t="s">
        <v>14285</v>
      </c>
      <c r="F6362">
        <v>5015731806</v>
      </c>
      <c r="G6362" s="276">
        <v>45763</v>
      </c>
      <c r="H6362">
        <v>20250408692185</v>
      </c>
      <c r="I6362">
        <v>21.06</v>
      </c>
      <c r="J6362" s="289" t="s">
        <v>345</v>
      </c>
      <c r="K6362" s="289" t="s">
        <v>14286</v>
      </c>
      <c r="L6362" s="289" t="s">
        <v>275</v>
      </c>
      <c r="M6362" s="289" t="s">
        <v>14232</v>
      </c>
      <c r="N6362" s="289" t="s">
        <v>415</v>
      </c>
      <c r="O6362" s="289" t="s">
        <v>291</v>
      </c>
      <c r="P6362" s="289" t="str">
        <f>VLOOKUP(CAT_Details[[#This Row],[Delivery Bp Customer Code]],Table6[],2,0)</f>
        <v>DX01-L5</v>
      </c>
    </row>
    <row r="6363" spans="1:16" x14ac:dyDescent="0.25">
      <c r="A6363" s="289" t="s">
        <v>285</v>
      </c>
      <c r="B6363">
        <v>16</v>
      </c>
      <c r="C6363">
        <v>15000</v>
      </c>
      <c r="D6363">
        <v>7.8</v>
      </c>
      <c r="E6363" s="289" t="s">
        <v>14287</v>
      </c>
      <c r="F6363">
        <v>5015746768</v>
      </c>
      <c r="G6363" s="276">
        <v>45763</v>
      </c>
      <c r="H6363">
        <v>20250408692504</v>
      </c>
      <c r="I6363">
        <v>16.786999999999999</v>
      </c>
      <c r="J6363" s="289" t="s">
        <v>350</v>
      </c>
      <c r="K6363" s="289" t="s">
        <v>14288</v>
      </c>
      <c r="L6363" s="289" t="s">
        <v>275</v>
      </c>
      <c r="M6363" s="289" t="s">
        <v>14136</v>
      </c>
      <c r="N6363" s="289" t="s">
        <v>357</v>
      </c>
      <c r="O6363" s="289" t="s">
        <v>291</v>
      </c>
      <c r="P6363" s="289" t="str">
        <f>VLOOKUP(CAT_Details[[#This Row],[Delivery Bp Customer Code]],Table6[],2,0)</f>
        <v>DX01-L5</v>
      </c>
    </row>
    <row r="6364" spans="1:16" x14ac:dyDescent="0.25">
      <c r="A6364" s="289" t="s">
        <v>285</v>
      </c>
      <c r="B6364">
        <v>28</v>
      </c>
      <c r="C6364">
        <v>5892</v>
      </c>
      <c r="D6364">
        <v>13.6</v>
      </c>
      <c r="E6364" s="289" t="s">
        <v>14289</v>
      </c>
      <c r="F6364">
        <v>5015746791</v>
      </c>
      <c r="G6364" s="276">
        <v>45763</v>
      </c>
      <c r="H6364">
        <v>20250409693119</v>
      </c>
      <c r="I6364">
        <v>32.444000000000003</v>
      </c>
      <c r="J6364" s="289" t="s">
        <v>350</v>
      </c>
      <c r="K6364" s="289" t="s">
        <v>14290</v>
      </c>
      <c r="L6364" s="289" t="s">
        <v>275</v>
      </c>
      <c r="M6364" s="289" t="s">
        <v>14291</v>
      </c>
      <c r="N6364" s="289" t="s">
        <v>818</v>
      </c>
      <c r="O6364" s="289" t="s">
        <v>291</v>
      </c>
      <c r="P6364" s="289" t="str">
        <f>VLOOKUP(CAT_Details[[#This Row],[Delivery Bp Customer Code]],Table6[],2,0)</f>
        <v>DX01-L5</v>
      </c>
    </row>
    <row r="6365" spans="1:16" x14ac:dyDescent="0.25">
      <c r="A6365" s="289" t="s">
        <v>285</v>
      </c>
      <c r="B6365">
        <v>3</v>
      </c>
      <c r="C6365">
        <v>270</v>
      </c>
      <c r="D6365">
        <v>1.2</v>
      </c>
      <c r="E6365" s="289" t="s">
        <v>14292</v>
      </c>
      <c r="F6365">
        <v>5015746829</v>
      </c>
      <c r="G6365" s="276">
        <v>45763</v>
      </c>
      <c r="H6365">
        <v>20250409692907</v>
      </c>
      <c r="I6365">
        <v>2.88</v>
      </c>
      <c r="J6365" s="289" t="s">
        <v>350</v>
      </c>
      <c r="K6365" s="289" t="s">
        <v>14293</v>
      </c>
      <c r="L6365" s="289" t="s">
        <v>275</v>
      </c>
      <c r="M6365" s="289" t="s">
        <v>14265</v>
      </c>
      <c r="N6365" s="289" t="s">
        <v>353</v>
      </c>
      <c r="O6365" s="289" t="s">
        <v>291</v>
      </c>
      <c r="P6365" s="289" t="str">
        <f>VLOOKUP(CAT_Details[[#This Row],[Delivery Bp Customer Code]],Table6[],2,0)</f>
        <v>DX01-L5</v>
      </c>
    </row>
    <row r="6366" spans="1:16" x14ac:dyDescent="0.25">
      <c r="A6366" s="289" t="s">
        <v>285</v>
      </c>
      <c r="B6366">
        <v>2</v>
      </c>
      <c r="C6366">
        <v>730</v>
      </c>
      <c r="D6366">
        <v>1</v>
      </c>
      <c r="E6366" s="289" t="s">
        <v>14294</v>
      </c>
      <c r="F6366">
        <v>5015747013</v>
      </c>
      <c r="G6366" s="276">
        <v>45763</v>
      </c>
      <c r="H6366">
        <v>20250409693255</v>
      </c>
      <c r="I6366">
        <v>2.4</v>
      </c>
      <c r="J6366" s="289" t="s">
        <v>350</v>
      </c>
      <c r="K6366" s="289" t="s">
        <v>14295</v>
      </c>
      <c r="L6366" s="289" t="s">
        <v>275</v>
      </c>
      <c r="M6366" s="289" t="s">
        <v>14296</v>
      </c>
      <c r="N6366" s="289" t="s">
        <v>1631</v>
      </c>
      <c r="O6366" s="289" t="s">
        <v>291</v>
      </c>
      <c r="P6366" s="289" t="str">
        <f>VLOOKUP(CAT_Details[[#This Row],[Delivery Bp Customer Code]],Table6[],2,0)</f>
        <v>DX01-L5</v>
      </c>
    </row>
    <row r="6367" spans="1:16" x14ac:dyDescent="0.25">
      <c r="A6367" s="289" t="s">
        <v>285</v>
      </c>
      <c r="B6367">
        <v>2</v>
      </c>
      <c r="C6367">
        <v>822</v>
      </c>
      <c r="D6367">
        <v>1</v>
      </c>
      <c r="E6367" s="289" t="s">
        <v>14294</v>
      </c>
      <c r="F6367">
        <v>5015747016</v>
      </c>
      <c r="G6367" s="276">
        <v>45763</v>
      </c>
      <c r="H6367">
        <v>20250409693250</v>
      </c>
      <c r="I6367">
        <v>2.4</v>
      </c>
      <c r="J6367" s="289" t="s">
        <v>350</v>
      </c>
      <c r="K6367" s="289" t="s">
        <v>14297</v>
      </c>
      <c r="L6367" s="289" t="s">
        <v>275</v>
      </c>
      <c r="M6367" s="289" t="s">
        <v>14265</v>
      </c>
      <c r="N6367" s="289" t="s">
        <v>1631</v>
      </c>
      <c r="O6367" s="289" t="s">
        <v>291</v>
      </c>
      <c r="P6367" s="289" t="str">
        <f>VLOOKUP(CAT_Details[[#This Row],[Delivery Bp Customer Code]],Table6[],2,0)</f>
        <v>DX01-L5</v>
      </c>
    </row>
    <row r="6368" spans="1:16" x14ac:dyDescent="0.25">
      <c r="A6368" s="289" t="s">
        <v>285</v>
      </c>
      <c r="B6368">
        <v>3</v>
      </c>
      <c r="C6368">
        <v>91</v>
      </c>
      <c r="D6368">
        <v>0.23</v>
      </c>
      <c r="E6368" s="289" t="s">
        <v>14298</v>
      </c>
      <c r="F6368">
        <v>5015747052</v>
      </c>
      <c r="G6368" s="276">
        <v>45763</v>
      </c>
      <c r="H6368">
        <v>20250409692913</v>
      </c>
      <c r="I6368">
        <v>0.18</v>
      </c>
      <c r="J6368" s="289" t="s">
        <v>350</v>
      </c>
      <c r="K6368" s="289" t="s">
        <v>14299</v>
      </c>
      <c r="L6368" s="289" t="s">
        <v>275</v>
      </c>
      <c r="M6368" s="289" t="s">
        <v>14136</v>
      </c>
      <c r="N6368" s="289" t="s">
        <v>360</v>
      </c>
      <c r="O6368" s="289" t="s">
        <v>291</v>
      </c>
      <c r="P6368" s="289" t="str">
        <f>VLOOKUP(CAT_Details[[#This Row],[Delivery Bp Customer Code]],Table6[],2,0)</f>
        <v>DX01-L5</v>
      </c>
    </row>
    <row r="6369" spans="1:16" x14ac:dyDescent="0.25">
      <c r="A6369" s="289" t="s">
        <v>272</v>
      </c>
      <c r="B6369">
        <v>1</v>
      </c>
      <c r="C6369">
        <v>40</v>
      </c>
      <c r="D6369">
        <v>0.2</v>
      </c>
      <c r="E6369" s="289" t="s">
        <v>14249</v>
      </c>
      <c r="F6369">
        <v>5015716569</v>
      </c>
      <c r="G6369" s="276">
        <v>45763</v>
      </c>
      <c r="H6369">
        <v>20250404690260</v>
      </c>
      <c r="I6369">
        <v>0.216</v>
      </c>
      <c r="J6369" s="289" t="s">
        <v>401</v>
      </c>
      <c r="K6369" s="289" t="s">
        <v>14300</v>
      </c>
      <c r="L6369" s="289" t="s">
        <v>275</v>
      </c>
      <c r="M6369" s="289" t="s">
        <v>14251</v>
      </c>
      <c r="N6369" s="289" t="s">
        <v>2533</v>
      </c>
      <c r="O6369" s="289" t="s">
        <v>277</v>
      </c>
      <c r="P6369" s="289" t="str">
        <f>VLOOKUP(CAT_Details[[#This Row],[Delivery Bp Customer Code]],Table6[],2,0)</f>
        <v>U2-L5</v>
      </c>
    </row>
    <row r="6370" spans="1:16" x14ac:dyDescent="0.25">
      <c r="A6370" s="289" t="s">
        <v>4794</v>
      </c>
      <c r="B6370">
        <v>1</v>
      </c>
      <c r="C6370">
        <v>303</v>
      </c>
      <c r="D6370">
        <v>0.3</v>
      </c>
      <c r="E6370" s="289" t="s">
        <v>14301</v>
      </c>
      <c r="F6370">
        <v>5015746635</v>
      </c>
      <c r="G6370" s="276">
        <v>45763</v>
      </c>
      <c r="H6370">
        <v>20250409692973</v>
      </c>
      <c r="I6370">
        <v>0.33900000000000002</v>
      </c>
      <c r="J6370" s="289" t="s">
        <v>350</v>
      </c>
      <c r="K6370" s="289" t="s">
        <v>14302</v>
      </c>
      <c r="L6370" s="289" t="s">
        <v>275</v>
      </c>
      <c r="M6370" s="289" t="s">
        <v>14265</v>
      </c>
      <c r="N6370" s="289" t="s">
        <v>528</v>
      </c>
      <c r="O6370" s="289" t="s">
        <v>4798</v>
      </c>
      <c r="P6370" s="289" t="str">
        <f>VLOOKUP(CAT_Details[[#This Row],[Delivery Bp Customer Code]],Table6[],2,0)</f>
        <v>MY02</v>
      </c>
    </row>
    <row r="6371" spans="1:16" x14ac:dyDescent="0.25">
      <c r="A6371" s="289" t="s">
        <v>4794</v>
      </c>
      <c r="B6371">
        <v>17</v>
      </c>
      <c r="C6371">
        <v>12206</v>
      </c>
      <c r="D6371">
        <v>5.01</v>
      </c>
      <c r="E6371" s="289" t="s">
        <v>14301</v>
      </c>
      <c r="F6371">
        <v>5015746637</v>
      </c>
      <c r="G6371" s="276">
        <v>45763</v>
      </c>
      <c r="H6371">
        <v>20250409692905</v>
      </c>
      <c r="I6371">
        <v>5.7670000000000003</v>
      </c>
      <c r="J6371" s="289" t="s">
        <v>350</v>
      </c>
      <c r="K6371" s="289" t="s">
        <v>14303</v>
      </c>
      <c r="L6371" s="289" t="s">
        <v>275</v>
      </c>
      <c r="M6371" s="289" t="s">
        <v>14265</v>
      </c>
      <c r="N6371" s="289" t="s">
        <v>528</v>
      </c>
      <c r="O6371" s="289" t="s">
        <v>4798</v>
      </c>
      <c r="P6371" s="289" t="str">
        <f>VLOOKUP(CAT_Details[[#This Row],[Delivery Bp Customer Code]],Table6[],2,0)</f>
        <v>MY02</v>
      </c>
    </row>
    <row r="6372" spans="1:16" x14ac:dyDescent="0.25">
      <c r="A6372" s="289" t="s">
        <v>278</v>
      </c>
      <c r="B6372">
        <v>2</v>
      </c>
      <c r="C6372">
        <v>265</v>
      </c>
      <c r="D6372">
        <v>0.4</v>
      </c>
      <c r="E6372" s="289" t="s">
        <v>14304</v>
      </c>
      <c r="F6372">
        <v>5015746815</v>
      </c>
      <c r="G6372" s="276">
        <v>45764</v>
      </c>
      <c r="H6372">
        <v>20250408692221</v>
      </c>
      <c r="I6372">
        <v>0.96</v>
      </c>
      <c r="J6372" s="289" t="s">
        <v>324</v>
      </c>
      <c r="K6372" s="289" t="s">
        <v>14305</v>
      </c>
      <c r="L6372" s="289" t="s">
        <v>275</v>
      </c>
      <c r="M6372" s="289" t="s">
        <v>14036</v>
      </c>
      <c r="N6372" s="289" t="s">
        <v>1067</v>
      </c>
      <c r="O6372" s="289" t="s">
        <v>498</v>
      </c>
      <c r="P6372" s="289" t="str">
        <f>VLOOKUP(CAT_Details[[#This Row],[Delivery Bp Customer Code]],Table6[],2,0)</f>
        <v>DK-BM01</v>
      </c>
    </row>
    <row r="6373" spans="1:16" x14ac:dyDescent="0.25">
      <c r="A6373" s="289" t="s">
        <v>278</v>
      </c>
      <c r="B6373">
        <v>8</v>
      </c>
      <c r="C6373">
        <v>5100.1099999999997</v>
      </c>
      <c r="D6373">
        <v>2.6</v>
      </c>
      <c r="E6373" s="289" t="s">
        <v>14306</v>
      </c>
      <c r="F6373">
        <v>5015761689</v>
      </c>
      <c r="G6373" s="276">
        <v>45764</v>
      </c>
      <c r="H6373">
        <v>20250410694897</v>
      </c>
      <c r="I6373">
        <v>4.1760000000000002</v>
      </c>
      <c r="J6373" s="289" t="s">
        <v>280</v>
      </c>
      <c r="K6373" s="289" t="s">
        <v>14307</v>
      </c>
      <c r="L6373" s="289" t="s">
        <v>275</v>
      </c>
      <c r="M6373" s="289" t="s">
        <v>14308</v>
      </c>
      <c r="N6373" s="289" t="s">
        <v>485</v>
      </c>
      <c r="O6373" s="289" t="s">
        <v>498</v>
      </c>
      <c r="P6373" s="289" t="str">
        <f>VLOOKUP(CAT_Details[[#This Row],[Delivery Bp Customer Code]],Table6[],2,0)</f>
        <v>DK-BM01</v>
      </c>
    </row>
    <row r="6374" spans="1:16" x14ac:dyDescent="0.25">
      <c r="A6374" s="289" t="s">
        <v>278</v>
      </c>
      <c r="B6374">
        <v>7</v>
      </c>
      <c r="C6374">
        <v>1851</v>
      </c>
      <c r="D6374">
        <v>3.04</v>
      </c>
      <c r="E6374" s="289" t="s">
        <v>14309</v>
      </c>
      <c r="F6374">
        <v>5015761956</v>
      </c>
      <c r="G6374" s="276">
        <v>45764</v>
      </c>
      <c r="H6374">
        <v>20250409693609</v>
      </c>
      <c r="I6374">
        <v>7.0730000000000004</v>
      </c>
      <c r="J6374" s="289" t="s">
        <v>350</v>
      </c>
      <c r="K6374" s="289" t="s">
        <v>14310</v>
      </c>
      <c r="L6374" s="289" t="s">
        <v>275</v>
      </c>
      <c r="M6374" s="289" t="s">
        <v>14265</v>
      </c>
      <c r="N6374" s="289" t="s">
        <v>940</v>
      </c>
      <c r="O6374" s="289" t="s">
        <v>498</v>
      </c>
      <c r="P6374" s="289" t="str">
        <f>VLOOKUP(CAT_Details[[#This Row],[Delivery Bp Customer Code]],Table6[],2,0)</f>
        <v>DK-BM01</v>
      </c>
    </row>
    <row r="6375" spans="1:16" x14ac:dyDescent="0.25">
      <c r="A6375" s="289" t="s">
        <v>278</v>
      </c>
      <c r="B6375">
        <v>4</v>
      </c>
      <c r="C6375">
        <v>2617.1999999999998</v>
      </c>
      <c r="D6375">
        <v>1.6</v>
      </c>
      <c r="E6375" s="289" t="s">
        <v>14311</v>
      </c>
      <c r="F6375">
        <v>5015762032</v>
      </c>
      <c r="G6375" s="276">
        <v>45764</v>
      </c>
      <c r="H6375">
        <v>20250408692465</v>
      </c>
      <c r="I6375">
        <v>3.84</v>
      </c>
      <c r="J6375" s="289" t="s">
        <v>280</v>
      </c>
      <c r="K6375" s="289" t="s">
        <v>14312</v>
      </c>
      <c r="L6375" s="289" t="s">
        <v>275</v>
      </c>
      <c r="M6375" s="289" t="s">
        <v>14313</v>
      </c>
      <c r="N6375" s="289" t="s">
        <v>566</v>
      </c>
      <c r="O6375" s="289" t="s">
        <v>498</v>
      </c>
      <c r="P6375" s="289" t="str">
        <f>VLOOKUP(CAT_Details[[#This Row],[Delivery Bp Customer Code]],Table6[],2,0)</f>
        <v>DK-BM01</v>
      </c>
    </row>
    <row r="6376" spans="1:16" x14ac:dyDescent="0.25">
      <c r="A6376" s="289" t="s">
        <v>278</v>
      </c>
      <c r="B6376">
        <v>2</v>
      </c>
      <c r="C6376">
        <v>38</v>
      </c>
      <c r="D6376">
        <v>0.09</v>
      </c>
      <c r="E6376" s="289" t="s">
        <v>14314</v>
      </c>
      <c r="F6376">
        <v>5015762036</v>
      </c>
      <c r="G6376" s="276">
        <v>45764</v>
      </c>
      <c r="H6376">
        <v>20250407691610</v>
      </c>
      <c r="I6376">
        <v>5.3999999999999999E-2</v>
      </c>
      <c r="J6376" s="289" t="s">
        <v>350</v>
      </c>
      <c r="K6376" s="289" t="s">
        <v>14315</v>
      </c>
      <c r="L6376" s="289" t="s">
        <v>275</v>
      </c>
      <c r="M6376" s="289" t="s">
        <v>14316</v>
      </c>
      <c r="N6376" s="289" t="s">
        <v>1831</v>
      </c>
      <c r="O6376" s="289" t="s">
        <v>498</v>
      </c>
      <c r="P6376" s="289" t="str">
        <f>VLOOKUP(CAT_Details[[#This Row],[Delivery Bp Customer Code]],Table6[],2,0)</f>
        <v>DK-BM01</v>
      </c>
    </row>
    <row r="6377" spans="1:16" x14ac:dyDescent="0.25">
      <c r="A6377" s="289" t="s">
        <v>278</v>
      </c>
      <c r="B6377">
        <v>1</v>
      </c>
      <c r="C6377">
        <v>362</v>
      </c>
      <c r="D6377">
        <v>0.4</v>
      </c>
      <c r="E6377" s="289" t="s">
        <v>14317</v>
      </c>
      <c r="F6377">
        <v>5015793290</v>
      </c>
      <c r="G6377" s="276">
        <v>45764</v>
      </c>
      <c r="H6377">
        <v>20250410694566</v>
      </c>
      <c r="I6377">
        <v>0.52800000000000002</v>
      </c>
      <c r="J6377" s="289" t="s">
        <v>273</v>
      </c>
      <c r="K6377" s="289" t="s">
        <v>14318</v>
      </c>
      <c r="L6377" s="289" t="s">
        <v>275</v>
      </c>
      <c r="M6377" s="289" t="s">
        <v>14319</v>
      </c>
      <c r="N6377" s="289" t="s">
        <v>657</v>
      </c>
      <c r="O6377" s="289" t="s">
        <v>498</v>
      </c>
      <c r="P6377" s="289" t="str">
        <f>VLOOKUP(CAT_Details[[#This Row],[Delivery Bp Customer Code]],Table6[],2,0)</f>
        <v>DK-BM01</v>
      </c>
    </row>
    <row r="6378" spans="1:16" x14ac:dyDescent="0.25">
      <c r="A6378" s="289" t="s">
        <v>75</v>
      </c>
      <c r="B6378">
        <v>1</v>
      </c>
      <c r="C6378">
        <v>76</v>
      </c>
      <c r="D6378">
        <v>0.4</v>
      </c>
      <c r="E6378" s="289" t="s">
        <v>14320</v>
      </c>
      <c r="F6378">
        <v>5015746934</v>
      </c>
      <c r="G6378" s="276">
        <v>45764</v>
      </c>
      <c r="H6378">
        <v>20250408691895</v>
      </c>
      <c r="I6378">
        <v>0.57599999999999996</v>
      </c>
      <c r="J6378" s="289" t="s">
        <v>345</v>
      </c>
      <c r="K6378" s="289" t="s">
        <v>14321</v>
      </c>
      <c r="L6378" s="289" t="s">
        <v>275</v>
      </c>
      <c r="M6378" s="289" t="s">
        <v>14282</v>
      </c>
      <c r="N6378" s="289" t="s">
        <v>5824</v>
      </c>
      <c r="O6378" s="289" t="s">
        <v>5281</v>
      </c>
      <c r="P6378" s="289" t="str">
        <f>VLOOKUP(CAT_Details[[#This Row],[Delivery Bp Customer Code]],Table6[],2,0)</f>
        <v>DK-LW08</v>
      </c>
    </row>
    <row r="6379" spans="1:16" x14ac:dyDescent="0.25">
      <c r="A6379" s="289" t="s">
        <v>75</v>
      </c>
      <c r="B6379">
        <v>1</v>
      </c>
      <c r="C6379">
        <v>70</v>
      </c>
      <c r="D6379">
        <v>0.4</v>
      </c>
      <c r="E6379" s="289" t="s">
        <v>14322</v>
      </c>
      <c r="F6379">
        <v>5015746939</v>
      </c>
      <c r="G6379" s="276">
        <v>45764</v>
      </c>
      <c r="H6379">
        <v>20250407691481</v>
      </c>
      <c r="I6379">
        <v>0.76800000000000002</v>
      </c>
      <c r="J6379" s="289" t="s">
        <v>324</v>
      </c>
      <c r="K6379" s="289" t="s">
        <v>14323</v>
      </c>
      <c r="L6379" s="289" t="s">
        <v>275</v>
      </c>
      <c r="M6379" s="289" t="s">
        <v>14235</v>
      </c>
      <c r="N6379" s="289" t="s">
        <v>562</v>
      </c>
      <c r="O6379" s="289" t="s">
        <v>2173</v>
      </c>
      <c r="P6379" s="289" t="str">
        <f>VLOOKUP(CAT_Details[[#This Row],[Delivery Bp Customer Code]],Table6[],2,0)</f>
        <v>OYL1</v>
      </c>
    </row>
    <row r="6380" spans="1:16" x14ac:dyDescent="0.25">
      <c r="A6380" s="289" t="s">
        <v>75</v>
      </c>
      <c r="B6380">
        <v>1</v>
      </c>
      <c r="C6380">
        <v>293</v>
      </c>
      <c r="D6380">
        <v>0.4</v>
      </c>
      <c r="E6380" s="289" t="s">
        <v>14324</v>
      </c>
      <c r="F6380">
        <v>5015761600</v>
      </c>
      <c r="G6380" s="276">
        <v>45764</v>
      </c>
      <c r="H6380">
        <v>20250410694650</v>
      </c>
      <c r="I6380">
        <v>0.24</v>
      </c>
      <c r="J6380" s="289" t="s">
        <v>350</v>
      </c>
      <c r="K6380" s="289" t="s">
        <v>14325</v>
      </c>
      <c r="L6380" s="289" t="s">
        <v>275</v>
      </c>
      <c r="M6380" s="289" t="s">
        <v>14326</v>
      </c>
      <c r="N6380" s="289" t="s">
        <v>2349</v>
      </c>
      <c r="O6380" s="289" t="s">
        <v>2173</v>
      </c>
      <c r="P6380" s="289" t="str">
        <f>VLOOKUP(CAT_Details[[#This Row],[Delivery Bp Customer Code]],Table6[],2,0)</f>
        <v>OYL1</v>
      </c>
    </row>
    <row r="6381" spans="1:16" x14ac:dyDescent="0.25">
      <c r="A6381" s="289" t="s">
        <v>75</v>
      </c>
      <c r="B6381">
        <v>2</v>
      </c>
      <c r="C6381">
        <v>39.299999999999997</v>
      </c>
      <c r="D6381">
        <v>0.14000000000000001</v>
      </c>
      <c r="E6381" s="289" t="s">
        <v>14327</v>
      </c>
      <c r="F6381">
        <v>5015761728</v>
      </c>
      <c r="G6381" s="276">
        <v>45764</v>
      </c>
      <c r="H6381">
        <v>20250410694009</v>
      </c>
      <c r="I6381">
        <v>9.8000000000000004E-2</v>
      </c>
      <c r="J6381" s="289" t="s">
        <v>350</v>
      </c>
      <c r="K6381" s="289" t="s">
        <v>14328</v>
      </c>
      <c r="L6381" s="289" t="s">
        <v>275</v>
      </c>
      <c r="M6381" s="289" t="s">
        <v>14329</v>
      </c>
      <c r="N6381" s="289" t="s">
        <v>3173</v>
      </c>
      <c r="O6381" s="289" t="s">
        <v>2173</v>
      </c>
      <c r="P6381" s="289" t="str">
        <f>VLOOKUP(CAT_Details[[#This Row],[Delivery Bp Customer Code]],Table6[],2,0)</f>
        <v>OYL1</v>
      </c>
    </row>
    <row r="6382" spans="1:16" x14ac:dyDescent="0.25">
      <c r="A6382" s="289" t="s">
        <v>75</v>
      </c>
      <c r="B6382">
        <v>1</v>
      </c>
      <c r="C6382">
        <v>97</v>
      </c>
      <c r="D6382">
        <v>0.4</v>
      </c>
      <c r="E6382" s="289" t="s">
        <v>14330</v>
      </c>
      <c r="F6382">
        <v>5015761980</v>
      </c>
      <c r="G6382" s="276">
        <v>45764</v>
      </c>
      <c r="H6382">
        <v>20250409692906</v>
      </c>
      <c r="I6382">
        <v>0.52800000000000002</v>
      </c>
      <c r="J6382" s="289" t="s">
        <v>350</v>
      </c>
      <c r="K6382" s="289" t="s">
        <v>14331</v>
      </c>
      <c r="L6382" s="289" t="s">
        <v>275</v>
      </c>
      <c r="M6382" s="289" t="s">
        <v>14326</v>
      </c>
      <c r="N6382" s="289" t="s">
        <v>2828</v>
      </c>
      <c r="O6382" s="289" t="s">
        <v>2173</v>
      </c>
      <c r="P6382" s="289" t="str">
        <f>VLOOKUP(CAT_Details[[#This Row],[Delivery Bp Customer Code]],Table6[],2,0)</f>
        <v>OYL1</v>
      </c>
    </row>
    <row r="6383" spans="1:16" x14ac:dyDescent="0.25">
      <c r="A6383" s="289" t="s">
        <v>75</v>
      </c>
      <c r="B6383">
        <v>1</v>
      </c>
      <c r="C6383">
        <v>100</v>
      </c>
      <c r="D6383">
        <v>0.2</v>
      </c>
      <c r="E6383" s="289" t="s">
        <v>14332</v>
      </c>
      <c r="F6383">
        <v>5015762069</v>
      </c>
      <c r="G6383" s="276">
        <v>45764</v>
      </c>
      <c r="H6383">
        <v>20250409693580</v>
      </c>
      <c r="I6383">
        <v>0.28799999999999998</v>
      </c>
      <c r="J6383" s="289" t="s">
        <v>280</v>
      </c>
      <c r="K6383" s="289" t="s">
        <v>14333</v>
      </c>
      <c r="L6383" s="289" t="s">
        <v>275</v>
      </c>
      <c r="M6383" s="289" t="s">
        <v>14313</v>
      </c>
      <c r="N6383" s="289" t="s">
        <v>2649</v>
      </c>
      <c r="O6383" s="289" t="s">
        <v>2173</v>
      </c>
      <c r="P6383" s="289" t="str">
        <f>VLOOKUP(CAT_Details[[#This Row],[Delivery Bp Customer Code]],Table6[],2,0)</f>
        <v>OYL1</v>
      </c>
    </row>
    <row r="6384" spans="1:16" x14ac:dyDescent="0.25">
      <c r="A6384" s="289" t="s">
        <v>75</v>
      </c>
      <c r="B6384">
        <v>34</v>
      </c>
      <c r="C6384">
        <v>11408</v>
      </c>
      <c r="D6384">
        <v>11.34</v>
      </c>
      <c r="E6384" s="289" t="s">
        <v>14334</v>
      </c>
      <c r="F6384">
        <v>5015762109</v>
      </c>
      <c r="G6384" s="276">
        <v>45764</v>
      </c>
      <c r="H6384">
        <v>20250410694094</v>
      </c>
      <c r="I6384">
        <v>21.76</v>
      </c>
      <c r="J6384" s="289" t="s">
        <v>324</v>
      </c>
      <c r="K6384" s="289" t="s">
        <v>14335</v>
      </c>
      <c r="L6384" s="289" t="s">
        <v>275</v>
      </c>
      <c r="M6384" s="289" t="s">
        <v>14336</v>
      </c>
      <c r="N6384" s="289" t="s">
        <v>2172</v>
      </c>
      <c r="O6384" s="289" t="s">
        <v>2173</v>
      </c>
      <c r="P6384" s="289" t="str">
        <f>VLOOKUP(CAT_Details[[#This Row],[Delivery Bp Customer Code]],Table6[],2,0)</f>
        <v>OYL1</v>
      </c>
    </row>
    <row r="6385" spans="1:16" x14ac:dyDescent="0.25">
      <c r="A6385" s="289" t="s">
        <v>75</v>
      </c>
      <c r="B6385">
        <v>34</v>
      </c>
      <c r="C6385">
        <v>12529</v>
      </c>
      <c r="D6385">
        <v>11.34</v>
      </c>
      <c r="E6385" s="289" t="s">
        <v>14337</v>
      </c>
      <c r="F6385">
        <v>5015762185</v>
      </c>
      <c r="G6385" s="276">
        <v>45764</v>
      </c>
      <c r="H6385">
        <v>20250410694044</v>
      </c>
      <c r="I6385">
        <v>21.76</v>
      </c>
      <c r="J6385" s="289" t="s">
        <v>324</v>
      </c>
      <c r="K6385" s="289" t="s">
        <v>14338</v>
      </c>
      <c r="L6385" s="289" t="s">
        <v>275</v>
      </c>
      <c r="M6385" s="289" t="s">
        <v>14339</v>
      </c>
      <c r="N6385" s="289" t="s">
        <v>2172</v>
      </c>
      <c r="O6385" s="289" t="s">
        <v>2173</v>
      </c>
      <c r="P6385" s="289" t="str">
        <f>VLOOKUP(CAT_Details[[#This Row],[Delivery Bp Customer Code]],Table6[],2,0)</f>
        <v>OYL1</v>
      </c>
    </row>
    <row r="6386" spans="1:16" x14ac:dyDescent="0.25">
      <c r="A6386" s="289" t="s">
        <v>75</v>
      </c>
      <c r="B6386">
        <v>50</v>
      </c>
      <c r="C6386">
        <v>368</v>
      </c>
      <c r="D6386">
        <v>1.43</v>
      </c>
      <c r="E6386" s="289" t="s">
        <v>14340</v>
      </c>
      <c r="F6386">
        <v>5015762208</v>
      </c>
      <c r="G6386" s="276">
        <v>45764</v>
      </c>
      <c r="H6386">
        <v>20250410694139</v>
      </c>
      <c r="I6386">
        <v>0.48599999999999999</v>
      </c>
      <c r="J6386" s="289" t="s">
        <v>350</v>
      </c>
      <c r="K6386" s="289" t="s">
        <v>14341</v>
      </c>
      <c r="L6386" s="289" t="s">
        <v>275</v>
      </c>
      <c r="M6386" s="289" t="s">
        <v>14265</v>
      </c>
      <c r="N6386" s="289" t="s">
        <v>446</v>
      </c>
      <c r="O6386" s="289" t="s">
        <v>2173</v>
      </c>
      <c r="P6386" s="289" t="str">
        <f>VLOOKUP(CAT_Details[[#This Row],[Delivery Bp Customer Code]],Table6[],2,0)</f>
        <v>OYL1</v>
      </c>
    </row>
    <row r="6387" spans="1:16" x14ac:dyDescent="0.25">
      <c r="A6387" s="289" t="s">
        <v>75</v>
      </c>
      <c r="B6387">
        <v>1</v>
      </c>
      <c r="C6387">
        <v>164</v>
      </c>
      <c r="D6387">
        <v>0.4</v>
      </c>
      <c r="E6387" s="289" t="s">
        <v>14342</v>
      </c>
      <c r="F6387">
        <v>5015793106</v>
      </c>
      <c r="G6387" s="276">
        <v>45764</v>
      </c>
      <c r="H6387">
        <v>20250408692223</v>
      </c>
      <c r="I6387">
        <v>0.28799999999999998</v>
      </c>
      <c r="J6387" s="289" t="s">
        <v>273</v>
      </c>
      <c r="K6387" s="289" t="s">
        <v>14343</v>
      </c>
      <c r="L6387" s="289" t="s">
        <v>275</v>
      </c>
      <c r="M6387" s="289" t="s">
        <v>14319</v>
      </c>
      <c r="N6387" s="289" t="s">
        <v>4712</v>
      </c>
      <c r="O6387" s="289" t="s">
        <v>2173</v>
      </c>
      <c r="P6387" s="289" t="str">
        <f>VLOOKUP(CAT_Details[[#This Row],[Delivery Bp Customer Code]],Table6[],2,0)</f>
        <v>OYL1</v>
      </c>
    </row>
    <row r="6388" spans="1:16" x14ac:dyDescent="0.25">
      <c r="A6388" s="289" t="s">
        <v>3329</v>
      </c>
      <c r="B6388">
        <v>3</v>
      </c>
      <c r="C6388">
        <v>926</v>
      </c>
      <c r="D6388">
        <v>1</v>
      </c>
      <c r="E6388" s="289" t="s">
        <v>14344</v>
      </c>
      <c r="F6388">
        <v>5015716241</v>
      </c>
      <c r="G6388" s="276">
        <v>45764</v>
      </c>
      <c r="H6388">
        <v>20250407691080</v>
      </c>
      <c r="I6388">
        <v>2.4</v>
      </c>
      <c r="J6388" s="289" t="s">
        <v>317</v>
      </c>
      <c r="K6388" s="289" t="s">
        <v>14345</v>
      </c>
      <c r="L6388" s="289" t="s">
        <v>275</v>
      </c>
      <c r="M6388" s="289" t="s">
        <v>14126</v>
      </c>
      <c r="N6388" s="289" t="s">
        <v>3966</v>
      </c>
      <c r="O6388" s="289" t="s">
        <v>3332</v>
      </c>
      <c r="P6388" s="289">
        <f>VLOOKUP(CAT_Details[[#This Row],[Delivery Bp Customer Code]],Table6[],2,0)</f>
        <v>3402</v>
      </c>
    </row>
    <row r="6389" spans="1:16" x14ac:dyDescent="0.25">
      <c r="A6389" s="289" t="s">
        <v>3329</v>
      </c>
      <c r="B6389">
        <v>1</v>
      </c>
      <c r="C6389">
        <v>150</v>
      </c>
      <c r="D6389">
        <v>0.4</v>
      </c>
      <c r="E6389" s="289" t="s">
        <v>14346</v>
      </c>
      <c r="F6389">
        <v>5015716468</v>
      </c>
      <c r="G6389" s="276">
        <v>45764</v>
      </c>
      <c r="H6389">
        <v>20250403689427</v>
      </c>
      <c r="I6389">
        <v>0.33600000000000002</v>
      </c>
      <c r="J6389" s="289" t="s">
        <v>317</v>
      </c>
      <c r="K6389" s="289" t="s">
        <v>14347</v>
      </c>
      <c r="L6389" s="289" t="s">
        <v>275</v>
      </c>
      <c r="M6389" s="289" t="s">
        <v>14126</v>
      </c>
      <c r="N6389" s="289" t="s">
        <v>320</v>
      </c>
      <c r="O6389" s="289" t="s">
        <v>3332</v>
      </c>
      <c r="P6389" s="289">
        <f>VLOOKUP(CAT_Details[[#This Row],[Delivery Bp Customer Code]],Table6[],2,0)</f>
        <v>3402</v>
      </c>
    </row>
    <row r="6390" spans="1:16" x14ac:dyDescent="0.25">
      <c r="A6390" s="289" t="s">
        <v>3329</v>
      </c>
      <c r="B6390">
        <v>5</v>
      </c>
      <c r="C6390">
        <v>399</v>
      </c>
      <c r="D6390">
        <v>1.48</v>
      </c>
      <c r="E6390" s="289" t="s">
        <v>14348</v>
      </c>
      <c r="F6390">
        <v>5015716584</v>
      </c>
      <c r="G6390" s="276">
        <v>45764</v>
      </c>
      <c r="H6390">
        <v>20250403689045</v>
      </c>
      <c r="I6390">
        <v>2.403</v>
      </c>
      <c r="J6390" s="289" t="s">
        <v>317</v>
      </c>
      <c r="K6390" s="289" t="s">
        <v>14349</v>
      </c>
      <c r="L6390" s="289" t="s">
        <v>275</v>
      </c>
      <c r="M6390" s="289" t="s">
        <v>14126</v>
      </c>
      <c r="N6390" s="289" t="s">
        <v>4189</v>
      </c>
      <c r="O6390" s="289" t="s">
        <v>3332</v>
      </c>
      <c r="P6390" s="289">
        <f>VLOOKUP(CAT_Details[[#This Row],[Delivery Bp Customer Code]],Table6[],2,0)</f>
        <v>3402</v>
      </c>
    </row>
    <row r="6391" spans="1:16" x14ac:dyDescent="0.25">
      <c r="A6391" s="289" t="s">
        <v>3329</v>
      </c>
      <c r="B6391">
        <v>1</v>
      </c>
      <c r="C6391">
        <v>35</v>
      </c>
      <c r="D6391">
        <v>0.2</v>
      </c>
      <c r="E6391" s="289" t="s">
        <v>14350</v>
      </c>
      <c r="F6391">
        <v>5015761628</v>
      </c>
      <c r="G6391" s="276">
        <v>45764</v>
      </c>
      <c r="H6391">
        <v>20250409693661</v>
      </c>
      <c r="I6391">
        <v>0.26400000000000001</v>
      </c>
      <c r="J6391" s="289" t="s">
        <v>350</v>
      </c>
      <c r="K6391" s="289" t="s">
        <v>14351</v>
      </c>
      <c r="L6391" s="289" t="s">
        <v>275</v>
      </c>
      <c r="M6391" s="289" t="s">
        <v>14265</v>
      </c>
      <c r="N6391" s="289" t="s">
        <v>3661</v>
      </c>
      <c r="O6391" s="289" t="s">
        <v>3332</v>
      </c>
      <c r="P6391" s="289">
        <f>VLOOKUP(CAT_Details[[#This Row],[Delivery Bp Customer Code]],Table6[],2,0)</f>
        <v>3402</v>
      </c>
    </row>
    <row r="6392" spans="1:16" x14ac:dyDescent="0.25">
      <c r="A6392" s="289" t="s">
        <v>3329</v>
      </c>
      <c r="B6392">
        <v>6</v>
      </c>
      <c r="C6392">
        <v>674</v>
      </c>
      <c r="D6392">
        <v>2.4</v>
      </c>
      <c r="E6392" s="289" t="s">
        <v>14352</v>
      </c>
      <c r="F6392">
        <v>5015761629</v>
      </c>
      <c r="G6392" s="276">
        <v>45764</v>
      </c>
      <c r="H6392">
        <v>20250408692507</v>
      </c>
      <c r="I6392">
        <v>5.5289999999999999</v>
      </c>
      <c r="J6392" s="289" t="s">
        <v>350</v>
      </c>
      <c r="K6392" s="289" t="s">
        <v>14353</v>
      </c>
      <c r="L6392" s="289" t="s">
        <v>275</v>
      </c>
      <c r="M6392" s="289" t="s">
        <v>14265</v>
      </c>
      <c r="N6392" s="289" t="s">
        <v>1631</v>
      </c>
      <c r="O6392" s="289" t="s">
        <v>3332</v>
      </c>
      <c r="P6392" s="289">
        <f>VLOOKUP(CAT_Details[[#This Row],[Delivery Bp Customer Code]],Table6[],2,0)</f>
        <v>3402</v>
      </c>
    </row>
    <row r="6393" spans="1:16" x14ac:dyDescent="0.25">
      <c r="A6393" s="289" t="s">
        <v>3329</v>
      </c>
      <c r="B6393">
        <v>2</v>
      </c>
      <c r="C6393">
        <v>69.5</v>
      </c>
      <c r="D6393">
        <v>0.23</v>
      </c>
      <c r="E6393" s="289" t="s">
        <v>14354</v>
      </c>
      <c r="F6393">
        <v>5015761769</v>
      </c>
      <c r="G6393" s="276">
        <v>45764</v>
      </c>
      <c r="H6393">
        <v>20250325681829</v>
      </c>
      <c r="I6393">
        <v>0.22800000000000001</v>
      </c>
      <c r="J6393" s="289" t="s">
        <v>350</v>
      </c>
      <c r="K6393" s="289" t="s">
        <v>14355</v>
      </c>
      <c r="L6393" s="289" t="s">
        <v>275</v>
      </c>
      <c r="M6393" s="289" t="s">
        <v>14265</v>
      </c>
      <c r="N6393" s="289" t="s">
        <v>540</v>
      </c>
      <c r="O6393" s="289" t="s">
        <v>3332</v>
      </c>
      <c r="P6393" s="289">
        <f>VLOOKUP(CAT_Details[[#This Row],[Delivery Bp Customer Code]],Table6[],2,0)</f>
        <v>3402</v>
      </c>
    </row>
    <row r="6394" spans="1:16" x14ac:dyDescent="0.25">
      <c r="A6394" s="289" t="s">
        <v>3329</v>
      </c>
      <c r="B6394">
        <v>5</v>
      </c>
      <c r="C6394">
        <v>611</v>
      </c>
      <c r="D6394">
        <v>2</v>
      </c>
      <c r="E6394" s="289" t="s">
        <v>14356</v>
      </c>
      <c r="F6394">
        <v>5015761905</v>
      </c>
      <c r="G6394" s="276">
        <v>45764</v>
      </c>
      <c r="H6394">
        <v>20250407690984</v>
      </c>
      <c r="I6394">
        <v>4.8099999999999996</v>
      </c>
      <c r="J6394" s="289" t="s">
        <v>350</v>
      </c>
      <c r="K6394" s="289" t="s">
        <v>14357</v>
      </c>
      <c r="L6394" s="289" t="s">
        <v>275</v>
      </c>
      <c r="M6394" s="289" t="s">
        <v>14265</v>
      </c>
      <c r="N6394" s="289" t="s">
        <v>1631</v>
      </c>
      <c r="O6394" s="289" t="s">
        <v>3332</v>
      </c>
      <c r="P6394" s="289">
        <f>VLOOKUP(CAT_Details[[#This Row],[Delivery Bp Customer Code]],Table6[],2,0)</f>
        <v>3402</v>
      </c>
    </row>
    <row r="6395" spans="1:16" x14ac:dyDescent="0.25">
      <c r="A6395" s="289" t="s">
        <v>3329</v>
      </c>
      <c r="B6395">
        <v>4</v>
      </c>
      <c r="C6395">
        <v>519</v>
      </c>
      <c r="D6395">
        <v>0.8</v>
      </c>
      <c r="E6395" s="289" t="s">
        <v>14358</v>
      </c>
      <c r="F6395">
        <v>5015761940</v>
      </c>
      <c r="G6395" s="276">
        <v>45764</v>
      </c>
      <c r="H6395">
        <v>20250404690012</v>
      </c>
      <c r="I6395">
        <v>1.0900000000000001</v>
      </c>
      <c r="J6395" s="289" t="s">
        <v>350</v>
      </c>
      <c r="K6395" s="289" t="s">
        <v>14359</v>
      </c>
      <c r="L6395" s="289" t="s">
        <v>275</v>
      </c>
      <c r="M6395" s="289" t="s">
        <v>14326</v>
      </c>
      <c r="N6395" s="289" t="s">
        <v>544</v>
      </c>
      <c r="O6395" s="289" t="s">
        <v>3332</v>
      </c>
      <c r="P6395" s="289">
        <f>VLOOKUP(CAT_Details[[#This Row],[Delivery Bp Customer Code]],Table6[],2,0)</f>
        <v>3402</v>
      </c>
    </row>
    <row r="6396" spans="1:16" x14ac:dyDescent="0.25">
      <c r="A6396" s="289" t="s">
        <v>3329</v>
      </c>
      <c r="B6396">
        <v>2</v>
      </c>
      <c r="C6396">
        <v>390</v>
      </c>
      <c r="D6396">
        <v>0.8</v>
      </c>
      <c r="E6396" s="289" t="s">
        <v>14360</v>
      </c>
      <c r="F6396">
        <v>5015761990</v>
      </c>
      <c r="G6396" s="276">
        <v>45764</v>
      </c>
      <c r="H6396">
        <v>20250410694353</v>
      </c>
      <c r="I6396">
        <v>0.67200000000000004</v>
      </c>
      <c r="J6396" s="289" t="s">
        <v>324</v>
      </c>
      <c r="K6396" s="289" t="s">
        <v>14361</v>
      </c>
      <c r="L6396" s="289" t="s">
        <v>275</v>
      </c>
      <c r="M6396" s="289" t="s">
        <v>14362</v>
      </c>
      <c r="N6396" s="289" t="s">
        <v>3986</v>
      </c>
      <c r="O6396" s="289" t="s">
        <v>3332</v>
      </c>
      <c r="P6396" s="289">
        <f>VLOOKUP(CAT_Details[[#This Row],[Delivery Bp Customer Code]],Table6[],2,0)</f>
        <v>3402</v>
      </c>
    </row>
    <row r="6397" spans="1:16" x14ac:dyDescent="0.25">
      <c r="A6397" s="289" t="s">
        <v>3329</v>
      </c>
      <c r="B6397">
        <v>7</v>
      </c>
      <c r="C6397">
        <v>1690</v>
      </c>
      <c r="D6397">
        <v>3.3</v>
      </c>
      <c r="E6397" s="289" t="s">
        <v>14363</v>
      </c>
      <c r="F6397">
        <v>5015762023</v>
      </c>
      <c r="G6397" s="276">
        <v>45764</v>
      </c>
      <c r="H6397">
        <v>20250409693189</v>
      </c>
      <c r="I6397">
        <v>9.4559999999999995</v>
      </c>
      <c r="J6397" s="289" t="s">
        <v>350</v>
      </c>
      <c r="K6397" s="289" t="s">
        <v>14364</v>
      </c>
      <c r="L6397" s="289" t="s">
        <v>275</v>
      </c>
      <c r="M6397" s="289" t="s">
        <v>14291</v>
      </c>
      <c r="N6397" s="289" t="s">
        <v>5415</v>
      </c>
      <c r="O6397" s="289" t="s">
        <v>3332</v>
      </c>
      <c r="P6397" s="289">
        <f>VLOOKUP(CAT_Details[[#This Row],[Delivery Bp Customer Code]],Table6[],2,0)</f>
        <v>3402</v>
      </c>
    </row>
    <row r="6398" spans="1:16" x14ac:dyDescent="0.25">
      <c r="A6398" s="289" t="s">
        <v>3329</v>
      </c>
      <c r="B6398">
        <v>1</v>
      </c>
      <c r="C6398">
        <v>0.23</v>
      </c>
      <c r="D6398">
        <v>0.02</v>
      </c>
      <c r="E6398" s="289" t="s">
        <v>14365</v>
      </c>
      <c r="F6398">
        <v>5015762046</v>
      </c>
      <c r="G6398" s="276">
        <v>45764</v>
      </c>
      <c r="H6398">
        <v>20250411695047</v>
      </c>
      <c r="I6398">
        <v>3.0000000000000001E-3</v>
      </c>
      <c r="J6398" s="289" t="s">
        <v>350</v>
      </c>
      <c r="K6398" s="289" t="s">
        <v>14366</v>
      </c>
      <c r="L6398" s="289" t="s">
        <v>275</v>
      </c>
      <c r="M6398" s="289"/>
      <c r="N6398" s="289" t="s">
        <v>3656</v>
      </c>
      <c r="O6398" s="289" t="s">
        <v>3332</v>
      </c>
      <c r="P6398" s="289">
        <f>VLOOKUP(CAT_Details[[#This Row],[Delivery Bp Customer Code]],Table6[],2,0)</f>
        <v>3402</v>
      </c>
    </row>
    <row r="6399" spans="1:16" x14ac:dyDescent="0.25">
      <c r="A6399" s="289" t="s">
        <v>3329</v>
      </c>
      <c r="B6399">
        <v>44</v>
      </c>
      <c r="C6399">
        <v>781</v>
      </c>
      <c r="D6399">
        <v>3.2</v>
      </c>
      <c r="E6399" s="289" t="s">
        <v>14340</v>
      </c>
      <c r="F6399">
        <v>5015762207</v>
      </c>
      <c r="G6399" s="276">
        <v>45764</v>
      </c>
      <c r="H6399">
        <v>20250410694110</v>
      </c>
      <c r="I6399">
        <v>1.8340000000000001</v>
      </c>
      <c r="J6399" s="289" t="s">
        <v>350</v>
      </c>
      <c r="K6399" s="289" t="s">
        <v>14367</v>
      </c>
      <c r="L6399" s="289" t="s">
        <v>275</v>
      </c>
      <c r="M6399" s="289" t="s">
        <v>14265</v>
      </c>
      <c r="N6399" s="289" t="s">
        <v>446</v>
      </c>
      <c r="O6399" s="289" t="s">
        <v>3332</v>
      </c>
      <c r="P6399" s="289">
        <f>VLOOKUP(CAT_Details[[#This Row],[Delivery Bp Customer Code]],Table6[],2,0)</f>
        <v>3402</v>
      </c>
    </row>
    <row r="6400" spans="1:16" x14ac:dyDescent="0.25">
      <c r="A6400" s="289" t="s">
        <v>3329</v>
      </c>
      <c r="B6400">
        <v>2</v>
      </c>
      <c r="C6400">
        <v>169</v>
      </c>
      <c r="D6400">
        <v>0.94</v>
      </c>
      <c r="E6400" s="289" t="s">
        <v>14368</v>
      </c>
      <c r="F6400">
        <v>5015793543</v>
      </c>
      <c r="G6400" s="276">
        <v>45764</v>
      </c>
      <c r="H6400">
        <v>20250414696114</v>
      </c>
      <c r="I6400">
        <v>2.4940000000000002</v>
      </c>
      <c r="J6400" s="289" t="s">
        <v>273</v>
      </c>
      <c r="K6400" s="289" t="s">
        <v>14369</v>
      </c>
      <c r="L6400" s="289" t="s">
        <v>275</v>
      </c>
      <c r="M6400" s="289" t="s">
        <v>14319</v>
      </c>
      <c r="N6400" s="289" t="s">
        <v>519</v>
      </c>
      <c r="O6400" s="289" t="s">
        <v>3332</v>
      </c>
      <c r="P6400" s="289">
        <f>VLOOKUP(CAT_Details[[#This Row],[Delivery Bp Customer Code]],Table6[],2,0)</f>
        <v>3402</v>
      </c>
    </row>
    <row r="6401" spans="1:16" x14ac:dyDescent="0.25">
      <c r="A6401" s="289" t="s">
        <v>76</v>
      </c>
      <c r="B6401">
        <v>5</v>
      </c>
      <c r="C6401">
        <v>150</v>
      </c>
      <c r="D6401">
        <v>2</v>
      </c>
      <c r="E6401" s="289" t="s">
        <v>14370</v>
      </c>
      <c r="F6401">
        <v>5015731236</v>
      </c>
      <c r="G6401" s="276">
        <v>45764</v>
      </c>
      <c r="H6401">
        <v>20250409692956</v>
      </c>
      <c r="I6401">
        <v>2.4</v>
      </c>
      <c r="J6401" s="289" t="s">
        <v>383</v>
      </c>
      <c r="K6401" s="289" t="s">
        <v>14371</v>
      </c>
      <c r="L6401" s="289" t="s">
        <v>275</v>
      </c>
      <c r="M6401" s="289" t="s">
        <v>14372</v>
      </c>
      <c r="N6401" s="289" t="s">
        <v>609</v>
      </c>
      <c r="O6401" s="289" t="s">
        <v>748</v>
      </c>
      <c r="P6401" s="289" t="str">
        <f>VLOOKUP(CAT_Details[[#This Row],[Delivery Bp Customer Code]],Table6[],2,0)</f>
        <v>No Loc</v>
      </c>
    </row>
    <row r="6402" spans="1:16" x14ac:dyDescent="0.25">
      <c r="A6402" s="289" t="s">
        <v>76</v>
      </c>
      <c r="B6402">
        <v>1</v>
      </c>
      <c r="C6402">
        <v>30</v>
      </c>
      <c r="D6402">
        <v>0.2</v>
      </c>
      <c r="E6402" s="289" t="s">
        <v>14373</v>
      </c>
      <c r="F6402">
        <v>5015746980</v>
      </c>
      <c r="G6402" s="276">
        <v>45764</v>
      </c>
      <c r="H6402">
        <v>20250408692313</v>
      </c>
      <c r="I6402">
        <v>0.14399999999999999</v>
      </c>
      <c r="J6402" s="289" t="s">
        <v>324</v>
      </c>
      <c r="K6402" s="289" t="s">
        <v>14374</v>
      </c>
      <c r="L6402" s="289" t="s">
        <v>275</v>
      </c>
      <c r="M6402" s="289" t="s">
        <v>14375</v>
      </c>
      <c r="N6402" s="289" t="s">
        <v>508</v>
      </c>
      <c r="O6402" s="289" t="s">
        <v>748</v>
      </c>
      <c r="P6402" s="289" t="str">
        <f>VLOOKUP(CAT_Details[[#This Row],[Delivery Bp Customer Code]],Table6[],2,0)</f>
        <v>No Loc</v>
      </c>
    </row>
    <row r="6403" spans="1:16" x14ac:dyDescent="0.25">
      <c r="A6403" s="289" t="s">
        <v>76</v>
      </c>
      <c r="B6403">
        <v>1</v>
      </c>
      <c r="C6403">
        <v>60</v>
      </c>
      <c r="D6403">
        <v>0.4</v>
      </c>
      <c r="E6403" s="289" t="s">
        <v>14376</v>
      </c>
      <c r="F6403">
        <v>5015761661</v>
      </c>
      <c r="G6403" s="276">
        <v>45764</v>
      </c>
      <c r="H6403">
        <v>20250410694818</v>
      </c>
      <c r="I6403">
        <v>0.28799999999999998</v>
      </c>
      <c r="J6403" s="289" t="s">
        <v>280</v>
      </c>
      <c r="K6403" s="289" t="s">
        <v>14377</v>
      </c>
      <c r="L6403" s="289" t="s">
        <v>275</v>
      </c>
      <c r="M6403" s="289" t="s">
        <v>14308</v>
      </c>
      <c r="N6403" s="289" t="s">
        <v>411</v>
      </c>
      <c r="O6403" s="289" t="s">
        <v>748</v>
      </c>
      <c r="P6403" s="289" t="str">
        <f>VLOOKUP(CAT_Details[[#This Row],[Delivery Bp Customer Code]],Table6[],2,0)</f>
        <v>No Loc</v>
      </c>
    </row>
    <row r="6404" spans="1:16" x14ac:dyDescent="0.25">
      <c r="A6404" s="289" t="s">
        <v>285</v>
      </c>
      <c r="B6404">
        <v>20</v>
      </c>
      <c r="C6404">
        <v>1186</v>
      </c>
      <c r="D6404">
        <v>10.86</v>
      </c>
      <c r="E6404" s="289" t="s">
        <v>14378</v>
      </c>
      <c r="F6404">
        <v>5015731597</v>
      </c>
      <c r="G6404" s="276">
        <v>45764</v>
      </c>
      <c r="H6404">
        <v>20250407690948</v>
      </c>
      <c r="I6404">
        <v>29.359000000000002</v>
      </c>
      <c r="J6404" s="289" t="s">
        <v>294</v>
      </c>
      <c r="K6404" s="289" t="s">
        <v>14379</v>
      </c>
      <c r="L6404" s="289" t="s">
        <v>275</v>
      </c>
      <c r="M6404" s="289" t="s">
        <v>13973</v>
      </c>
      <c r="N6404" s="289" t="s">
        <v>5685</v>
      </c>
      <c r="O6404" s="289" t="s">
        <v>291</v>
      </c>
      <c r="P6404" s="289" t="str">
        <f>VLOOKUP(CAT_Details[[#This Row],[Delivery Bp Customer Code]],Table6[],2,0)</f>
        <v>DX01-L5</v>
      </c>
    </row>
    <row r="6405" spans="1:16" x14ac:dyDescent="0.25">
      <c r="A6405" s="289" t="s">
        <v>285</v>
      </c>
      <c r="B6405">
        <v>15</v>
      </c>
      <c r="C6405">
        <v>3135</v>
      </c>
      <c r="D6405">
        <v>6</v>
      </c>
      <c r="E6405" s="289" t="s">
        <v>14380</v>
      </c>
      <c r="F6405">
        <v>5015731611</v>
      </c>
      <c r="G6405" s="276">
        <v>45764</v>
      </c>
      <c r="H6405">
        <v>20250403689680</v>
      </c>
      <c r="I6405">
        <v>14.4</v>
      </c>
      <c r="J6405" s="289" t="s">
        <v>383</v>
      </c>
      <c r="K6405" s="289" t="s">
        <v>14381</v>
      </c>
      <c r="L6405" s="289" t="s">
        <v>275</v>
      </c>
      <c r="M6405" s="289" t="s">
        <v>14372</v>
      </c>
      <c r="N6405" s="289" t="s">
        <v>386</v>
      </c>
      <c r="O6405" s="289" t="s">
        <v>291</v>
      </c>
      <c r="P6405" s="289" t="str">
        <f>VLOOKUP(CAT_Details[[#This Row],[Delivery Bp Customer Code]],Table6[],2,0)</f>
        <v>DX01-L5</v>
      </c>
    </row>
    <row r="6406" spans="1:16" x14ac:dyDescent="0.25">
      <c r="A6406" s="289" t="s">
        <v>285</v>
      </c>
      <c r="B6406">
        <v>21</v>
      </c>
      <c r="C6406">
        <v>1332</v>
      </c>
      <c r="D6406">
        <v>11.38</v>
      </c>
      <c r="E6406" s="289" t="s">
        <v>14382</v>
      </c>
      <c r="F6406">
        <v>5015731802</v>
      </c>
      <c r="G6406" s="276">
        <v>45764</v>
      </c>
      <c r="H6406">
        <v>20250407690951</v>
      </c>
      <c r="I6406">
        <v>30.97</v>
      </c>
      <c r="J6406" s="289" t="s">
        <v>294</v>
      </c>
      <c r="K6406" s="289" t="s">
        <v>14383</v>
      </c>
      <c r="L6406" s="289" t="s">
        <v>275</v>
      </c>
      <c r="M6406" s="289" t="s">
        <v>14384</v>
      </c>
      <c r="N6406" s="289" t="s">
        <v>5685</v>
      </c>
      <c r="O6406" s="289" t="s">
        <v>291</v>
      </c>
      <c r="P6406" s="289" t="str">
        <f>VLOOKUP(CAT_Details[[#This Row],[Delivery Bp Customer Code]],Table6[],2,0)</f>
        <v>DX01-L5</v>
      </c>
    </row>
    <row r="6407" spans="1:16" x14ac:dyDescent="0.25">
      <c r="A6407" s="289" t="s">
        <v>285</v>
      </c>
      <c r="B6407">
        <v>43</v>
      </c>
      <c r="C6407">
        <v>6189</v>
      </c>
      <c r="D6407">
        <v>9.42</v>
      </c>
      <c r="E6407" s="289" t="s">
        <v>14385</v>
      </c>
      <c r="F6407">
        <v>5015746774</v>
      </c>
      <c r="G6407" s="276">
        <v>45764</v>
      </c>
      <c r="H6407">
        <v>20250407691248</v>
      </c>
      <c r="I6407">
        <v>17.253</v>
      </c>
      <c r="J6407" s="289" t="s">
        <v>324</v>
      </c>
      <c r="K6407" s="289" t="s">
        <v>14386</v>
      </c>
      <c r="L6407" s="289" t="s">
        <v>275</v>
      </c>
      <c r="M6407" s="289" t="s">
        <v>14375</v>
      </c>
      <c r="N6407" s="289" t="s">
        <v>508</v>
      </c>
      <c r="O6407" s="289" t="s">
        <v>291</v>
      </c>
      <c r="P6407" s="289" t="str">
        <f>VLOOKUP(CAT_Details[[#This Row],[Delivery Bp Customer Code]],Table6[],2,0)</f>
        <v>DX01-L5</v>
      </c>
    </row>
    <row r="6408" spans="1:16" x14ac:dyDescent="0.25">
      <c r="A6408" s="289" t="s">
        <v>285</v>
      </c>
      <c r="B6408">
        <v>5</v>
      </c>
      <c r="C6408">
        <v>1443</v>
      </c>
      <c r="D6408">
        <v>2</v>
      </c>
      <c r="E6408" s="289" t="s">
        <v>14387</v>
      </c>
      <c r="F6408">
        <v>5015746857</v>
      </c>
      <c r="G6408" s="276">
        <v>45764</v>
      </c>
      <c r="H6408">
        <v>20250408692386</v>
      </c>
      <c r="I6408">
        <v>2.016</v>
      </c>
      <c r="J6408" s="289" t="s">
        <v>287</v>
      </c>
      <c r="K6408" s="289" t="s">
        <v>14388</v>
      </c>
      <c r="L6408" s="289" t="s">
        <v>275</v>
      </c>
      <c r="M6408" s="289" t="s">
        <v>14052</v>
      </c>
      <c r="N6408" s="289" t="s">
        <v>516</v>
      </c>
      <c r="O6408" s="289" t="s">
        <v>291</v>
      </c>
      <c r="P6408" s="289" t="str">
        <f>VLOOKUP(CAT_Details[[#This Row],[Delivery Bp Customer Code]],Table6[],2,0)</f>
        <v>DX01-L5</v>
      </c>
    </row>
    <row r="6409" spans="1:16" x14ac:dyDescent="0.25">
      <c r="A6409" s="289" t="s">
        <v>285</v>
      </c>
      <c r="B6409">
        <v>5</v>
      </c>
      <c r="C6409">
        <v>1950</v>
      </c>
      <c r="D6409">
        <v>2</v>
      </c>
      <c r="E6409" s="289" t="s">
        <v>14389</v>
      </c>
      <c r="F6409">
        <v>5015746890</v>
      </c>
      <c r="G6409" s="276">
        <v>45764</v>
      </c>
      <c r="H6409">
        <v>20250409693228</v>
      </c>
      <c r="I6409">
        <v>4.8</v>
      </c>
      <c r="J6409" s="289" t="s">
        <v>294</v>
      </c>
      <c r="K6409" s="289" t="s">
        <v>14390</v>
      </c>
      <c r="L6409" s="289" t="s">
        <v>275</v>
      </c>
      <c r="M6409" s="289" t="s">
        <v>14251</v>
      </c>
      <c r="N6409" s="289" t="s">
        <v>297</v>
      </c>
      <c r="O6409" s="289" t="s">
        <v>291</v>
      </c>
      <c r="P6409" s="289" t="str">
        <f>VLOOKUP(CAT_Details[[#This Row],[Delivery Bp Customer Code]],Table6[],2,0)</f>
        <v>DX01-L5</v>
      </c>
    </row>
    <row r="6410" spans="1:16" x14ac:dyDescent="0.25">
      <c r="A6410" s="289" t="s">
        <v>285</v>
      </c>
      <c r="B6410">
        <v>40</v>
      </c>
      <c r="C6410">
        <v>14800</v>
      </c>
      <c r="D6410">
        <v>13.6</v>
      </c>
      <c r="E6410" s="289" t="s">
        <v>14391</v>
      </c>
      <c r="F6410">
        <v>5015747226</v>
      </c>
      <c r="G6410" s="276">
        <v>45764</v>
      </c>
      <c r="H6410">
        <v>20250408692210</v>
      </c>
      <c r="I6410">
        <v>48</v>
      </c>
      <c r="J6410" s="289" t="s">
        <v>287</v>
      </c>
      <c r="K6410" s="289" t="s">
        <v>14392</v>
      </c>
      <c r="L6410" s="289" t="s">
        <v>275</v>
      </c>
      <c r="M6410" s="289" t="s">
        <v>14393</v>
      </c>
      <c r="N6410" s="289" t="s">
        <v>889</v>
      </c>
      <c r="O6410" s="289" t="s">
        <v>291</v>
      </c>
      <c r="P6410" s="289" t="str">
        <f>VLOOKUP(CAT_Details[[#This Row],[Delivery Bp Customer Code]],Table6[],2,0)</f>
        <v>DX01-L5</v>
      </c>
    </row>
    <row r="6411" spans="1:16" x14ac:dyDescent="0.25">
      <c r="A6411" s="289" t="s">
        <v>285</v>
      </c>
      <c r="B6411">
        <v>1</v>
      </c>
      <c r="C6411">
        <v>115</v>
      </c>
      <c r="D6411">
        <v>0.32</v>
      </c>
      <c r="E6411" s="289" t="s">
        <v>14394</v>
      </c>
      <c r="F6411">
        <v>5015761687</v>
      </c>
      <c r="G6411" s="276">
        <v>45764</v>
      </c>
      <c r="H6411">
        <v>20250409692879</v>
      </c>
      <c r="I6411">
        <v>0.27700000000000002</v>
      </c>
      <c r="J6411" s="289" t="s">
        <v>350</v>
      </c>
      <c r="K6411" s="289" t="s">
        <v>14395</v>
      </c>
      <c r="L6411" s="289" t="s">
        <v>275</v>
      </c>
      <c r="M6411" s="289" t="s">
        <v>14136</v>
      </c>
      <c r="N6411" s="289" t="s">
        <v>685</v>
      </c>
      <c r="O6411" s="289" t="s">
        <v>291</v>
      </c>
      <c r="P6411" s="289" t="str">
        <f>VLOOKUP(CAT_Details[[#This Row],[Delivery Bp Customer Code]],Table6[],2,0)</f>
        <v>DX01-L5</v>
      </c>
    </row>
    <row r="6412" spans="1:16" x14ac:dyDescent="0.25">
      <c r="A6412" s="289" t="s">
        <v>285</v>
      </c>
      <c r="B6412">
        <v>29</v>
      </c>
      <c r="C6412">
        <v>2422</v>
      </c>
      <c r="D6412">
        <v>11.6</v>
      </c>
      <c r="E6412" s="289" t="s">
        <v>14396</v>
      </c>
      <c r="F6412">
        <v>5015761863</v>
      </c>
      <c r="G6412" s="276">
        <v>45764</v>
      </c>
      <c r="H6412">
        <v>20250409693806</v>
      </c>
      <c r="I6412">
        <v>25.344000000000001</v>
      </c>
      <c r="J6412" s="289" t="s">
        <v>350</v>
      </c>
      <c r="K6412" s="289" t="s">
        <v>14397</v>
      </c>
      <c r="L6412" s="289" t="s">
        <v>275</v>
      </c>
      <c r="M6412" s="289" t="s">
        <v>14398</v>
      </c>
      <c r="N6412" s="289" t="s">
        <v>462</v>
      </c>
      <c r="O6412" s="289" t="s">
        <v>291</v>
      </c>
      <c r="P6412" s="289" t="str">
        <f>VLOOKUP(CAT_Details[[#This Row],[Delivery Bp Customer Code]],Table6[],2,0)</f>
        <v>DX01-L5</v>
      </c>
    </row>
    <row r="6413" spans="1:16" x14ac:dyDescent="0.25">
      <c r="A6413" s="289" t="s">
        <v>285</v>
      </c>
      <c r="B6413">
        <v>54</v>
      </c>
      <c r="C6413">
        <v>4302</v>
      </c>
      <c r="D6413">
        <v>13.6</v>
      </c>
      <c r="E6413" s="289" t="s">
        <v>14399</v>
      </c>
      <c r="F6413">
        <v>5015761866</v>
      </c>
      <c r="G6413" s="276">
        <v>45764</v>
      </c>
      <c r="H6413">
        <v>20250409693805</v>
      </c>
      <c r="I6413">
        <v>44.58</v>
      </c>
      <c r="J6413" s="289" t="s">
        <v>350</v>
      </c>
      <c r="K6413" s="289" t="s">
        <v>14400</v>
      </c>
      <c r="L6413" s="289" t="s">
        <v>275</v>
      </c>
      <c r="M6413" s="289" t="s">
        <v>14398</v>
      </c>
      <c r="N6413" s="289" t="s">
        <v>462</v>
      </c>
      <c r="O6413" s="289" t="s">
        <v>291</v>
      </c>
      <c r="P6413" s="289" t="str">
        <f>VLOOKUP(CAT_Details[[#This Row],[Delivery Bp Customer Code]],Table6[],2,0)</f>
        <v>DX01-L5</v>
      </c>
    </row>
    <row r="6414" spans="1:16" x14ac:dyDescent="0.25">
      <c r="A6414" s="289" t="s">
        <v>285</v>
      </c>
      <c r="B6414">
        <v>2</v>
      </c>
      <c r="C6414">
        <v>312</v>
      </c>
      <c r="D6414">
        <v>0.88</v>
      </c>
      <c r="E6414" s="289" t="s">
        <v>14368</v>
      </c>
      <c r="F6414">
        <v>5015793541</v>
      </c>
      <c r="G6414" s="276">
        <v>45764</v>
      </c>
      <c r="H6414">
        <v>20250414696134</v>
      </c>
      <c r="I6414">
        <v>1.399</v>
      </c>
      <c r="J6414" s="289" t="s">
        <v>273</v>
      </c>
      <c r="K6414" s="289" t="s">
        <v>14401</v>
      </c>
      <c r="L6414" s="289" t="s">
        <v>275</v>
      </c>
      <c r="M6414" s="289" t="s">
        <v>14319</v>
      </c>
      <c r="N6414" s="289" t="s">
        <v>519</v>
      </c>
      <c r="O6414" s="289" t="s">
        <v>291</v>
      </c>
      <c r="P6414" s="289" t="str">
        <f>VLOOKUP(CAT_Details[[#This Row],[Delivery Bp Customer Code]],Table6[],2,0)</f>
        <v>DX01-L5</v>
      </c>
    </row>
    <row r="6415" spans="1:16" x14ac:dyDescent="0.25">
      <c r="A6415" s="289" t="s">
        <v>285</v>
      </c>
      <c r="B6415">
        <v>3</v>
      </c>
      <c r="C6415">
        <v>401.17</v>
      </c>
      <c r="D6415">
        <v>0.98</v>
      </c>
      <c r="E6415" s="289" t="s">
        <v>14368</v>
      </c>
      <c r="F6415">
        <v>5015793542</v>
      </c>
      <c r="G6415" s="276">
        <v>45764</v>
      </c>
      <c r="H6415">
        <v>20250414696145</v>
      </c>
      <c r="I6415">
        <v>2.1160000000000001</v>
      </c>
      <c r="J6415" s="289" t="s">
        <v>273</v>
      </c>
      <c r="K6415" s="289" t="s">
        <v>14402</v>
      </c>
      <c r="L6415" s="289" t="s">
        <v>275</v>
      </c>
      <c r="M6415" s="289" t="s">
        <v>14319</v>
      </c>
      <c r="N6415" s="289" t="s">
        <v>519</v>
      </c>
      <c r="O6415" s="289" t="s">
        <v>291</v>
      </c>
      <c r="P6415" s="289" t="str">
        <f>VLOOKUP(CAT_Details[[#This Row],[Delivery Bp Customer Code]],Table6[],2,0)</f>
        <v>DX01-L5</v>
      </c>
    </row>
    <row r="6416" spans="1:16" x14ac:dyDescent="0.25">
      <c r="A6416" s="289" t="s">
        <v>521</v>
      </c>
      <c r="B6416">
        <v>10</v>
      </c>
      <c r="C6416">
        <v>731</v>
      </c>
      <c r="D6416">
        <v>4</v>
      </c>
      <c r="E6416" s="289" t="s">
        <v>14370</v>
      </c>
      <c r="F6416">
        <v>5015731232</v>
      </c>
      <c r="G6416" s="276">
        <v>45764</v>
      </c>
      <c r="H6416">
        <v>20250409692959</v>
      </c>
      <c r="I6416">
        <v>7.008</v>
      </c>
      <c r="J6416" s="289" t="s">
        <v>383</v>
      </c>
      <c r="K6416" s="289" t="s">
        <v>14403</v>
      </c>
      <c r="L6416" s="289" t="s">
        <v>275</v>
      </c>
      <c r="M6416" s="289" t="s">
        <v>14372</v>
      </c>
      <c r="N6416" s="289" t="s">
        <v>609</v>
      </c>
      <c r="O6416" s="289" t="s">
        <v>525</v>
      </c>
      <c r="P6416" s="289" t="str">
        <f>VLOOKUP(CAT_Details[[#This Row],[Delivery Bp Customer Code]],Table6[],2,0)</f>
        <v>No Loc</v>
      </c>
    </row>
    <row r="6417" spans="1:16" x14ac:dyDescent="0.25">
      <c r="A6417" s="289" t="s">
        <v>521</v>
      </c>
      <c r="B6417">
        <v>15</v>
      </c>
      <c r="C6417">
        <v>1530</v>
      </c>
      <c r="D6417">
        <v>6</v>
      </c>
      <c r="E6417" s="289" t="s">
        <v>14404</v>
      </c>
      <c r="F6417">
        <v>5015793232</v>
      </c>
      <c r="G6417" s="276">
        <v>45764</v>
      </c>
      <c r="H6417">
        <v>20250410694513</v>
      </c>
      <c r="I6417">
        <v>15.84</v>
      </c>
      <c r="J6417" s="289" t="s">
        <v>302</v>
      </c>
      <c r="K6417" s="289" t="s">
        <v>14405</v>
      </c>
      <c r="L6417" s="289" t="s">
        <v>275</v>
      </c>
      <c r="M6417" s="289" t="s">
        <v>14406</v>
      </c>
      <c r="N6417" s="289" t="s">
        <v>694</v>
      </c>
      <c r="O6417" s="289" t="s">
        <v>525</v>
      </c>
      <c r="P6417" s="289" t="str">
        <f>VLOOKUP(CAT_Details[[#This Row],[Delivery Bp Customer Code]],Table6[],2,0)</f>
        <v>No Loc</v>
      </c>
    </row>
    <row r="6418" spans="1:16" x14ac:dyDescent="0.25">
      <c r="A6418" s="289" t="s">
        <v>272</v>
      </c>
      <c r="B6418">
        <v>2</v>
      </c>
      <c r="C6418">
        <v>350</v>
      </c>
      <c r="D6418">
        <v>0.8</v>
      </c>
      <c r="E6418" s="289" t="s">
        <v>14407</v>
      </c>
      <c r="F6418">
        <v>5015731532</v>
      </c>
      <c r="G6418" s="276">
        <v>45764</v>
      </c>
      <c r="H6418">
        <v>20250407691371</v>
      </c>
      <c r="I6418">
        <v>1.728</v>
      </c>
      <c r="J6418" s="289" t="s">
        <v>294</v>
      </c>
      <c r="K6418" s="289" t="s">
        <v>14408</v>
      </c>
      <c r="L6418" s="289" t="s">
        <v>275</v>
      </c>
      <c r="M6418" s="289" t="s">
        <v>14251</v>
      </c>
      <c r="N6418" s="289" t="s">
        <v>555</v>
      </c>
      <c r="O6418" s="289" t="s">
        <v>277</v>
      </c>
      <c r="P6418" s="289" t="str">
        <f>VLOOKUP(CAT_Details[[#This Row],[Delivery Bp Customer Code]],Table6[],2,0)</f>
        <v>U2-L5</v>
      </c>
    </row>
    <row r="6419" spans="1:16" x14ac:dyDescent="0.25">
      <c r="A6419" s="289" t="s">
        <v>272</v>
      </c>
      <c r="B6419">
        <v>9</v>
      </c>
      <c r="C6419">
        <v>600</v>
      </c>
      <c r="D6419">
        <v>3.6</v>
      </c>
      <c r="E6419" s="289" t="s">
        <v>14409</v>
      </c>
      <c r="F6419">
        <v>5015746723</v>
      </c>
      <c r="G6419" s="276">
        <v>45764</v>
      </c>
      <c r="H6419">
        <v>20250407691601</v>
      </c>
      <c r="I6419">
        <v>8.64</v>
      </c>
      <c r="J6419" s="289" t="s">
        <v>324</v>
      </c>
      <c r="K6419" s="289" t="s">
        <v>14410</v>
      </c>
      <c r="L6419" s="289" t="s">
        <v>275</v>
      </c>
      <c r="M6419" s="289" t="s">
        <v>14235</v>
      </c>
      <c r="N6419" s="289" t="s">
        <v>562</v>
      </c>
      <c r="O6419" s="289" t="s">
        <v>277</v>
      </c>
      <c r="P6419" s="289" t="str">
        <f>VLOOKUP(CAT_Details[[#This Row],[Delivery Bp Customer Code]],Table6[],2,0)</f>
        <v>U2-L5</v>
      </c>
    </row>
    <row r="6420" spans="1:16" x14ac:dyDescent="0.25">
      <c r="A6420" s="289" t="s">
        <v>272</v>
      </c>
      <c r="B6420">
        <v>6</v>
      </c>
      <c r="C6420">
        <v>510</v>
      </c>
      <c r="D6420">
        <v>1.2</v>
      </c>
      <c r="E6420" s="289" t="s">
        <v>14354</v>
      </c>
      <c r="F6420">
        <v>5015761768</v>
      </c>
      <c r="G6420" s="276">
        <v>45764</v>
      </c>
      <c r="H6420">
        <v>20250408692601</v>
      </c>
      <c r="I6420">
        <v>1.6140000000000001</v>
      </c>
      <c r="J6420" s="289" t="s">
        <v>350</v>
      </c>
      <c r="K6420" s="289" t="s">
        <v>14411</v>
      </c>
      <c r="L6420" s="289" t="s">
        <v>275</v>
      </c>
      <c r="M6420" s="289" t="s">
        <v>14265</v>
      </c>
      <c r="N6420" s="289" t="s">
        <v>540</v>
      </c>
      <c r="O6420" s="289" t="s">
        <v>277</v>
      </c>
      <c r="P6420" s="289" t="str">
        <f>VLOOKUP(CAT_Details[[#This Row],[Delivery Bp Customer Code]],Table6[],2,0)</f>
        <v>U2-L5</v>
      </c>
    </row>
    <row r="6421" spans="1:16" x14ac:dyDescent="0.25">
      <c r="A6421" s="289" t="s">
        <v>272</v>
      </c>
      <c r="B6421">
        <v>4</v>
      </c>
      <c r="C6421">
        <v>725</v>
      </c>
      <c r="D6421">
        <v>0.63</v>
      </c>
      <c r="E6421" s="289" t="s">
        <v>14358</v>
      </c>
      <c r="F6421">
        <v>5015761939</v>
      </c>
      <c r="G6421" s="276">
        <v>45764</v>
      </c>
      <c r="H6421">
        <v>20250408692169</v>
      </c>
      <c r="I6421">
        <v>1.006</v>
      </c>
      <c r="J6421" s="289" t="s">
        <v>350</v>
      </c>
      <c r="K6421" s="289" t="s">
        <v>14412</v>
      </c>
      <c r="L6421" s="289" t="s">
        <v>275</v>
      </c>
      <c r="M6421" s="289" t="s">
        <v>14326</v>
      </c>
      <c r="N6421" s="289" t="s">
        <v>544</v>
      </c>
      <c r="O6421" s="289" t="s">
        <v>277</v>
      </c>
      <c r="P6421" s="289" t="str">
        <f>VLOOKUP(CAT_Details[[#This Row],[Delivery Bp Customer Code]],Table6[],2,0)</f>
        <v>U2-L5</v>
      </c>
    </row>
    <row r="6422" spans="1:16" x14ac:dyDescent="0.25">
      <c r="A6422" s="289" t="s">
        <v>272</v>
      </c>
      <c r="B6422">
        <v>4</v>
      </c>
      <c r="C6422">
        <v>1200</v>
      </c>
      <c r="D6422">
        <v>1.6</v>
      </c>
      <c r="E6422" s="289" t="s">
        <v>14413</v>
      </c>
      <c r="F6422">
        <v>5015762129</v>
      </c>
      <c r="G6422" s="276">
        <v>45764</v>
      </c>
      <c r="H6422">
        <v>20250410694213</v>
      </c>
      <c r="I6422">
        <v>1.3440000000000001</v>
      </c>
      <c r="J6422" s="289" t="s">
        <v>350</v>
      </c>
      <c r="K6422" s="289" t="s">
        <v>14414</v>
      </c>
      <c r="L6422" s="289" t="s">
        <v>275</v>
      </c>
      <c r="M6422" s="289" t="s">
        <v>14265</v>
      </c>
      <c r="N6422" s="289" t="s">
        <v>547</v>
      </c>
      <c r="O6422" s="289" t="s">
        <v>277</v>
      </c>
      <c r="P6422" s="289" t="str">
        <f>VLOOKUP(CAT_Details[[#This Row],[Delivery Bp Customer Code]],Table6[],2,0)</f>
        <v>U2-L5</v>
      </c>
    </row>
    <row r="6423" spans="1:16" x14ac:dyDescent="0.25">
      <c r="A6423" s="289" t="s">
        <v>272</v>
      </c>
      <c r="B6423">
        <v>2</v>
      </c>
      <c r="C6423">
        <v>179</v>
      </c>
      <c r="D6423">
        <v>0.87</v>
      </c>
      <c r="E6423" s="289" t="s">
        <v>14368</v>
      </c>
      <c r="F6423">
        <v>5015793540</v>
      </c>
      <c r="G6423" s="276">
        <v>45764</v>
      </c>
      <c r="H6423">
        <v>20250414696119</v>
      </c>
      <c r="I6423">
        <v>2.0390000000000001</v>
      </c>
      <c r="J6423" s="289" t="s">
        <v>273</v>
      </c>
      <c r="K6423" s="289" t="s">
        <v>14415</v>
      </c>
      <c r="L6423" s="289" t="s">
        <v>275</v>
      </c>
      <c r="M6423" s="289" t="s">
        <v>14319</v>
      </c>
      <c r="N6423" s="289" t="s">
        <v>519</v>
      </c>
      <c r="O6423" s="289" t="s">
        <v>277</v>
      </c>
      <c r="P6423" s="289" t="str">
        <f>VLOOKUP(CAT_Details[[#This Row],[Delivery Bp Customer Code]],Table6[],2,0)</f>
        <v>U2-L5</v>
      </c>
    </row>
    <row r="6424" spans="1:16" x14ac:dyDescent="0.25">
      <c r="A6424" s="289" t="s">
        <v>278</v>
      </c>
      <c r="B6424">
        <v>9</v>
      </c>
      <c r="C6424">
        <v>3771</v>
      </c>
      <c r="D6424">
        <v>3.6</v>
      </c>
      <c r="E6424" s="289" t="s">
        <v>14416</v>
      </c>
      <c r="F6424">
        <v>5015747338</v>
      </c>
      <c r="G6424" s="276">
        <v>45765</v>
      </c>
      <c r="H6424">
        <v>20250408692538</v>
      </c>
      <c r="I6424">
        <v>4.32</v>
      </c>
      <c r="J6424" s="289" t="s">
        <v>324</v>
      </c>
      <c r="K6424" s="289" t="s">
        <v>14417</v>
      </c>
      <c r="L6424" s="289" t="s">
        <v>275</v>
      </c>
      <c r="M6424" s="289" t="s">
        <v>14418</v>
      </c>
      <c r="N6424" s="289" t="s">
        <v>399</v>
      </c>
      <c r="O6424" s="289" t="s">
        <v>498</v>
      </c>
      <c r="P6424" s="289" t="str">
        <f>VLOOKUP(CAT_Details[[#This Row],[Delivery Bp Customer Code]],Table6[],2,0)</f>
        <v>DK-BM01</v>
      </c>
    </row>
    <row r="6425" spans="1:16" x14ac:dyDescent="0.25">
      <c r="A6425" s="289" t="s">
        <v>278</v>
      </c>
      <c r="B6425">
        <v>4</v>
      </c>
      <c r="C6425">
        <v>1460</v>
      </c>
      <c r="D6425">
        <v>1.6</v>
      </c>
      <c r="E6425" s="289" t="s">
        <v>14419</v>
      </c>
      <c r="F6425">
        <v>5015777878</v>
      </c>
      <c r="G6425" s="276">
        <v>45765</v>
      </c>
      <c r="H6425">
        <v>20250408691997</v>
      </c>
      <c r="I6425">
        <v>1.8819999999999999</v>
      </c>
      <c r="J6425" s="289" t="s">
        <v>324</v>
      </c>
      <c r="K6425" s="289" t="s">
        <v>14420</v>
      </c>
      <c r="L6425" s="289" t="s">
        <v>275</v>
      </c>
      <c r="M6425" s="289" t="s">
        <v>14362</v>
      </c>
      <c r="N6425" s="289" t="s">
        <v>1392</v>
      </c>
      <c r="O6425" s="289" t="s">
        <v>498</v>
      </c>
      <c r="P6425" s="289" t="str">
        <f>VLOOKUP(CAT_Details[[#This Row],[Delivery Bp Customer Code]],Table6[],2,0)</f>
        <v>DK-BM01</v>
      </c>
    </row>
    <row r="6426" spans="1:16" x14ac:dyDescent="0.25">
      <c r="A6426" s="289" t="s">
        <v>75</v>
      </c>
      <c r="B6426">
        <v>1</v>
      </c>
      <c r="C6426">
        <v>85</v>
      </c>
      <c r="D6426">
        <v>0.4</v>
      </c>
      <c r="E6426" s="289" t="s">
        <v>14421</v>
      </c>
      <c r="F6426">
        <v>5015747019</v>
      </c>
      <c r="G6426" s="276">
        <v>45765</v>
      </c>
      <c r="H6426">
        <v>20250408692136</v>
      </c>
      <c r="I6426">
        <v>0.57599999999999996</v>
      </c>
      <c r="J6426" s="289" t="s">
        <v>294</v>
      </c>
      <c r="K6426" s="289" t="s">
        <v>14422</v>
      </c>
      <c r="L6426" s="289" t="s">
        <v>275</v>
      </c>
      <c r="M6426" s="289" t="s">
        <v>14423</v>
      </c>
      <c r="N6426" s="289" t="s">
        <v>555</v>
      </c>
      <c r="O6426" s="289" t="s">
        <v>2173</v>
      </c>
      <c r="P6426" s="289" t="str">
        <f>VLOOKUP(CAT_Details[[#This Row],[Delivery Bp Customer Code]],Table6[],2,0)</f>
        <v>OYL1</v>
      </c>
    </row>
    <row r="6427" spans="1:16" x14ac:dyDescent="0.25">
      <c r="A6427" s="289" t="s">
        <v>75</v>
      </c>
      <c r="B6427">
        <v>1</v>
      </c>
      <c r="C6427">
        <v>608.08000000000004</v>
      </c>
      <c r="D6427">
        <v>0.4</v>
      </c>
      <c r="E6427" s="289" t="s">
        <v>14424</v>
      </c>
      <c r="F6427">
        <v>5015777912</v>
      </c>
      <c r="G6427" s="276">
        <v>45765</v>
      </c>
      <c r="H6427">
        <v>20250410694163</v>
      </c>
      <c r="I6427">
        <v>1.248</v>
      </c>
      <c r="J6427" s="289" t="s">
        <v>350</v>
      </c>
      <c r="K6427" s="289" t="s">
        <v>14425</v>
      </c>
      <c r="L6427" s="289" t="s">
        <v>275</v>
      </c>
      <c r="M6427" s="289" t="s">
        <v>14265</v>
      </c>
      <c r="N6427" s="289" t="s">
        <v>2571</v>
      </c>
      <c r="O6427" s="289" t="s">
        <v>2173</v>
      </c>
      <c r="P6427" s="289" t="str">
        <f>VLOOKUP(CAT_Details[[#This Row],[Delivery Bp Customer Code]],Table6[],2,0)</f>
        <v>OYL1</v>
      </c>
    </row>
    <row r="6428" spans="1:16" x14ac:dyDescent="0.25">
      <c r="A6428" s="289" t="s">
        <v>75</v>
      </c>
      <c r="B6428">
        <v>1</v>
      </c>
      <c r="C6428">
        <v>165</v>
      </c>
      <c r="D6428">
        <v>0.2</v>
      </c>
      <c r="E6428" s="289" t="s">
        <v>14426</v>
      </c>
      <c r="F6428">
        <v>5015777966</v>
      </c>
      <c r="G6428" s="276">
        <v>45765</v>
      </c>
      <c r="H6428">
        <v>20250408692560</v>
      </c>
      <c r="I6428">
        <v>0.28799999999999998</v>
      </c>
      <c r="J6428" s="289" t="s">
        <v>350</v>
      </c>
      <c r="K6428" s="289" t="s">
        <v>14427</v>
      </c>
      <c r="L6428" s="289" t="s">
        <v>275</v>
      </c>
      <c r="M6428" s="289" t="s">
        <v>14428</v>
      </c>
      <c r="N6428" s="289" t="s">
        <v>2177</v>
      </c>
      <c r="O6428" s="289" t="s">
        <v>2173</v>
      </c>
      <c r="P6428" s="289" t="str">
        <f>VLOOKUP(CAT_Details[[#This Row],[Delivery Bp Customer Code]],Table6[],2,0)</f>
        <v>OYL1</v>
      </c>
    </row>
    <row r="6429" spans="1:16" x14ac:dyDescent="0.25">
      <c r="A6429" s="289" t="s">
        <v>75</v>
      </c>
      <c r="B6429">
        <v>4</v>
      </c>
      <c r="C6429">
        <v>739</v>
      </c>
      <c r="D6429">
        <v>1.3</v>
      </c>
      <c r="E6429" s="289" t="s">
        <v>14429</v>
      </c>
      <c r="F6429">
        <v>5015778073</v>
      </c>
      <c r="G6429" s="276">
        <v>45765</v>
      </c>
      <c r="H6429">
        <v>20250403689337</v>
      </c>
      <c r="I6429">
        <v>3.927</v>
      </c>
      <c r="J6429" s="289" t="s">
        <v>350</v>
      </c>
      <c r="K6429" s="289" t="s">
        <v>14430</v>
      </c>
      <c r="L6429" s="289" t="s">
        <v>275</v>
      </c>
      <c r="M6429" s="289" t="s">
        <v>14326</v>
      </c>
      <c r="N6429" s="289" t="s">
        <v>704</v>
      </c>
      <c r="O6429" s="289" t="s">
        <v>2173</v>
      </c>
      <c r="P6429" s="289" t="str">
        <f>VLOOKUP(CAT_Details[[#This Row],[Delivery Bp Customer Code]],Table6[],2,0)</f>
        <v>OYL1</v>
      </c>
    </row>
    <row r="6430" spans="1:16" x14ac:dyDescent="0.25">
      <c r="A6430" s="289" t="s">
        <v>75</v>
      </c>
      <c r="B6430">
        <v>28</v>
      </c>
      <c r="C6430">
        <v>17360</v>
      </c>
      <c r="D6430">
        <v>11.2</v>
      </c>
      <c r="E6430" s="289" t="s">
        <v>14431</v>
      </c>
      <c r="F6430">
        <v>5015778082</v>
      </c>
      <c r="G6430" s="276">
        <v>45765</v>
      </c>
      <c r="H6430">
        <v>20250410694119</v>
      </c>
      <c r="I6430">
        <v>16.128</v>
      </c>
      <c r="J6430" s="289" t="s">
        <v>324</v>
      </c>
      <c r="K6430" s="289" t="s">
        <v>14432</v>
      </c>
      <c r="L6430" s="289" t="s">
        <v>275</v>
      </c>
      <c r="M6430" s="289" t="s">
        <v>14362</v>
      </c>
      <c r="N6430" s="289" t="s">
        <v>2496</v>
      </c>
      <c r="O6430" s="289" t="s">
        <v>2173</v>
      </c>
      <c r="P6430" s="289" t="str">
        <f>VLOOKUP(CAT_Details[[#This Row],[Delivery Bp Customer Code]],Table6[],2,0)</f>
        <v>OYL1</v>
      </c>
    </row>
    <row r="6431" spans="1:16" x14ac:dyDescent="0.25">
      <c r="A6431" s="289" t="s">
        <v>75</v>
      </c>
      <c r="B6431">
        <v>3</v>
      </c>
      <c r="C6431">
        <v>814.2</v>
      </c>
      <c r="D6431">
        <v>0.6</v>
      </c>
      <c r="E6431" s="289" t="s">
        <v>14433</v>
      </c>
      <c r="F6431">
        <v>5015778111</v>
      </c>
      <c r="G6431" s="276">
        <v>45765</v>
      </c>
      <c r="H6431">
        <v>20250411695089</v>
      </c>
      <c r="I6431">
        <v>1.44</v>
      </c>
      <c r="J6431" s="289" t="s">
        <v>350</v>
      </c>
      <c r="K6431" s="289" t="s">
        <v>14434</v>
      </c>
      <c r="L6431" s="289" t="s">
        <v>275</v>
      </c>
      <c r="M6431" s="289" t="s">
        <v>14326</v>
      </c>
      <c r="N6431" s="289" t="s">
        <v>999</v>
      </c>
      <c r="O6431" s="289" t="s">
        <v>2173</v>
      </c>
      <c r="P6431" s="289" t="str">
        <f>VLOOKUP(CAT_Details[[#This Row],[Delivery Bp Customer Code]],Table6[],2,0)</f>
        <v>OYL1</v>
      </c>
    </row>
    <row r="6432" spans="1:16" x14ac:dyDescent="0.25">
      <c r="A6432" s="289" t="s">
        <v>75</v>
      </c>
      <c r="B6432">
        <v>1</v>
      </c>
      <c r="C6432">
        <v>170</v>
      </c>
      <c r="D6432">
        <v>0.4</v>
      </c>
      <c r="E6432" s="289" t="s">
        <v>14435</v>
      </c>
      <c r="F6432">
        <v>5015778249</v>
      </c>
      <c r="G6432" s="276">
        <v>45765</v>
      </c>
      <c r="H6432">
        <v>20250411695397</v>
      </c>
      <c r="I6432">
        <v>0.38400000000000001</v>
      </c>
      <c r="J6432" s="289" t="s">
        <v>324</v>
      </c>
      <c r="K6432" s="289" t="s">
        <v>14436</v>
      </c>
      <c r="L6432" s="289" t="s">
        <v>275</v>
      </c>
      <c r="M6432" s="289" t="s">
        <v>14362</v>
      </c>
      <c r="N6432" s="289" t="s">
        <v>2242</v>
      </c>
      <c r="O6432" s="289" t="s">
        <v>2173</v>
      </c>
      <c r="P6432" s="289" t="str">
        <f>VLOOKUP(CAT_Details[[#This Row],[Delivery Bp Customer Code]],Table6[],2,0)</f>
        <v>OYL1</v>
      </c>
    </row>
    <row r="6433" spans="1:16" x14ac:dyDescent="0.25">
      <c r="A6433" s="289" t="s">
        <v>75</v>
      </c>
      <c r="B6433">
        <v>5</v>
      </c>
      <c r="C6433">
        <v>3390</v>
      </c>
      <c r="D6433">
        <v>2</v>
      </c>
      <c r="E6433" s="289" t="s">
        <v>14437</v>
      </c>
      <c r="F6433">
        <v>5015793139</v>
      </c>
      <c r="G6433" s="276">
        <v>45765</v>
      </c>
      <c r="H6433">
        <v>20250408692216</v>
      </c>
      <c r="I6433">
        <v>4.8</v>
      </c>
      <c r="J6433" s="289" t="s">
        <v>280</v>
      </c>
      <c r="K6433" s="289" t="s">
        <v>14438</v>
      </c>
      <c r="L6433" s="289" t="s">
        <v>275</v>
      </c>
      <c r="M6433" s="289" t="s">
        <v>14439</v>
      </c>
      <c r="N6433" s="289" t="s">
        <v>868</v>
      </c>
      <c r="O6433" s="289" t="s">
        <v>2173</v>
      </c>
      <c r="P6433" s="289" t="str">
        <f>VLOOKUP(CAT_Details[[#This Row],[Delivery Bp Customer Code]],Table6[],2,0)</f>
        <v>OYL1</v>
      </c>
    </row>
    <row r="6434" spans="1:16" x14ac:dyDescent="0.25">
      <c r="A6434" s="289" t="s">
        <v>874</v>
      </c>
      <c r="B6434">
        <v>16</v>
      </c>
      <c r="C6434">
        <v>2240</v>
      </c>
      <c r="D6434">
        <v>7.65</v>
      </c>
      <c r="E6434" s="289" t="s">
        <v>14440</v>
      </c>
      <c r="F6434">
        <v>5015761909</v>
      </c>
      <c r="G6434" s="276">
        <v>45765</v>
      </c>
      <c r="H6434">
        <v>20250409693153</v>
      </c>
      <c r="I6434">
        <v>12.843999999999999</v>
      </c>
      <c r="J6434" s="289" t="s">
        <v>345</v>
      </c>
      <c r="K6434" s="289" t="s">
        <v>14441</v>
      </c>
      <c r="L6434" s="289" t="s">
        <v>275</v>
      </c>
      <c r="M6434" s="289" t="s">
        <v>14282</v>
      </c>
      <c r="N6434" s="289" t="s">
        <v>427</v>
      </c>
      <c r="O6434" s="289" t="s">
        <v>1014</v>
      </c>
      <c r="P6434" s="289" t="str">
        <f>VLOOKUP(CAT_Details[[#This Row],[Delivery Bp Customer Code]],Table6[],2,0)</f>
        <v>MZ07</v>
      </c>
    </row>
    <row r="6435" spans="1:16" x14ac:dyDescent="0.25">
      <c r="A6435" s="289" t="s">
        <v>874</v>
      </c>
      <c r="B6435">
        <v>50</v>
      </c>
      <c r="C6435">
        <v>6520</v>
      </c>
      <c r="D6435">
        <v>13.6</v>
      </c>
      <c r="E6435" s="289" t="s">
        <v>14442</v>
      </c>
      <c r="F6435">
        <v>5015761953</v>
      </c>
      <c r="G6435" s="276">
        <v>45765</v>
      </c>
      <c r="H6435">
        <v>20250409693130</v>
      </c>
      <c r="I6435">
        <v>40.137999999999998</v>
      </c>
      <c r="J6435" s="289" t="s">
        <v>345</v>
      </c>
      <c r="K6435" s="289" t="s">
        <v>14443</v>
      </c>
      <c r="L6435" s="289" t="s">
        <v>345</v>
      </c>
      <c r="M6435" s="289" t="s">
        <v>14444</v>
      </c>
      <c r="N6435" s="289" t="s">
        <v>427</v>
      </c>
      <c r="O6435" s="289" t="s">
        <v>14445</v>
      </c>
      <c r="P6435" s="289" t="str">
        <f>VLOOKUP(CAT_Details[[#This Row],[Delivery Bp Customer Code]],Table6[],2,0)</f>
        <v>No Loc</v>
      </c>
    </row>
    <row r="6436" spans="1:16" x14ac:dyDescent="0.25">
      <c r="A6436" s="289" t="s">
        <v>874</v>
      </c>
      <c r="B6436">
        <v>15</v>
      </c>
      <c r="C6436">
        <v>6184.5</v>
      </c>
      <c r="D6436">
        <v>7.5</v>
      </c>
      <c r="E6436" s="289" t="s">
        <v>14446</v>
      </c>
      <c r="F6436">
        <v>5015778187</v>
      </c>
      <c r="G6436" s="276">
        <v>45765</v>
      </c>
      <c r="H6436">
        <v>20250411695391</v>
      </c>
      <c r="I6436">
        <v>17.64</v>
      </c>
      <c r="J6436" s="289" t="s">
        <v>350</v>
      </c>
      <c r="K6436" s="289" t="s">
        <v>14447</v>
      </c>
      <c r="L6436" s="289" t="s">
        <v>275</v>
      </c>
      <c r="M6436" s="289" t="s">
        <v>14316</v>
      </c>
      <c r="N6436" s="289" t="s">
        <v>1631</v>
      </c>
      <c r="O6436" s="289" t="s">
        <v>1014</v>
      </c>
      <c r="P6436" s="289" t="str">
        <f>VLOOKUP(CAT_Details[[#This Row],[Delivery Bp Customer Code]],Table6[],2,0)</f>
        <v>MZ07</v>
      </c>
    </row>
    <row r="6437" spans="1:16" x14ac:dyDescent="0.25">
      <c r="A6437" s="289" t="s">
        <v>3329</v>
      </c>
      <c r="B6437">
        <v>1</v>
      </c>
      <c r="C6437">
        <v>82</v>
      </c>
      <c r="D6437">
        <v>0.19</v>
      </c>
      <c r="E6437" s="289" t="s">
        <v>14448</v>
      </c>
      <c r="F6437">
        <v>5015761931</v>
      </c>
      <c r="G6437" s="276">
        <v>45765</v>
      </c>
      <c r="H6437">
        <v>20250409693195</v>
      </c>
      <c r="I6437">
        <v>0.123</v>
      </c>
      <c r="J6437" s="289" t="s">
        <v>1047</v>
      </c>
      <c r="K6437" s="289" t="s">
        <v>14449</v>
      </c>
      <c r="L6437" s="289" t="s">
        <v>275</v>
      </c>
      <c r="M6437" s="289" t="s">
        <v>14450</v>
      </c>
      <c r="N6437" s="289" t="s">
        <v>1049</v>
      </c>
      <c r="O6437" s="289" t="s">
        <v>3332</v>
      </c>
      <c r="P6437" s="289">
        <f>VLOOKUP(CAT_Details[[#This Row],[Delivery Bp Customer Code]],Table6[],2,0)</f>
        <v>3402</v>
      </c>
    </row>
    <row r="6438" spans="1:16" x14ac:dyDescent="0.25">
      <c r="A6438" s="289" t="s">
        <v>3329</v>
      </c>
      <c r="B6438">
        <v>2</v>
      </c>
      <c r="C6438">
        <v>128</v>
      </c>
      <c r="D6438">
        <v>0.8</v>
      </c>
      <c r="E6438" s="289" t="s">
        <v>14451</v>
      </c>
      <c r="F6438">
        <v>5015778123</v>
      </c>
      <c r="G6438" s="276">
        <v>45765</v>
      </c>
      <c r="H6438">
        <v>20250411695118</v>
      </c>
      <c r="I6438">
        <v>1.9390000000000001</v>
      </c>
      <c r="J6438" s="289" t="s">
        <v>350</v>
      </c>
      <c r="K6438" s="289" t="s">
        <v>14452</v>
      </c>
      <c r="L6438" s="289" t="s">
        <v>275</v>
      </c>
      <c r="M6438" s="289" t="s">
        <v>14326</v>
      </c>
      <c r="N6438" s="289" t="s">
        <v>690</v>
      </c>
      <c r="O6438" s="289" t="s">
        <v>3332</v>
      </c>
      <c r="P6438" s="289">
        <f>VLOOKUP(CAT_Details[[#This Row],[Delivery Bp Customer Code]],Table6[],2,0)</f>
        <v>3402</v>
      </c>
    </row>
    <row r="6439" spans="1:16" x14ac:dyDescent="0.25">
      <c r="A6439" s="289" t="s">
        <v>3329</v>
      </c>
      <c r="B6439">
        <v>7</v>
      </c>
      <c r="C6439">
        <v>2921.94</v>
      </c>
      <c r="D6439">
        <v>2.2000000000000002</v>
      </c>
      <c r="E6439" s="289" t="s">
        <v>14453</v>
      </c>
      <c r="F6439">
        <v>5015778165</v>
      </c>
      <c r="G6439" s="276">
        <v>45765</v>
      </c>
      <c r="H6439">
        <v>20250409692901</v>
      </c>
      <c r="I6439">
        <v>6.2279999999999998</v>
      </c>
      <c r="J6439" s="289" t="s">
        <v>287</v>
      </c>
      <c r="K6439" s="289" t="s">
        <v>14454</v>
      </c>
      <c r="L6439" s="289" t="s">
        <v>275</v>
      </c>
      <c r="M6439" s="289" t="s">
        <v>14052</v>
      </c>
      <c r="N6439" s="289" t="s">
        <v>3790</v>
      </c>
      <c r="O6439" s="289" t="s">
        <v>3332</v>
      </c>
      <c r="P6439" s="289">
        <f>VLOOKUP(CAT_Details[[#This Row],[Delivery Bp Customer Code]],Table6[],2,0)</f>
        <v>3402</v>
      </c>
    </row>
    <row r="6440" spans="1:16" x14ac:dyDescent="0.25">
      <c r="A6440" s="289" t="s">
        <v>3329</v>
      </c>
      <c r="B6440">
        <v>1</v>
      </c>
      <c r="C6440">
        <v>137</v>
      </c>
      <c r="D6440">
        <v>0.4</v>
      </c>
      <c r="E6440" s="289" t="s">
        <v>14455</v>
      </c>
      <c r="F6440">
        <v>5015778258</v>
      </c>
      <c r="G6440" s="276">
        <v>45765</v>
      </c>
      <c r="H6440">
        <v>20250403689613</v>
      </c>
      <c r="I6440">
        <v>0.48</v>
      </c>
      <c r="J6440" s="289" t="s">
        <v>280</v>
      </c>
      <c r="K6440" s="289" t="s">
        <v>14456</v>
      </c>
      <c r="L6440" s="289" t="s">
        <v>275</v>
      </c>
      <c r="M6440" s="289" t="s">
        <v>14457</v>
      </c>
      <c r="N6440" s="289" t="s">
        <v>619</v>
      </c>
      <c r="O6440" s="289" t="s">
        <v>3332</v>
      </c>
      <c r="P6440" s="289">
        <f>VLOOKUP(CAT_Details[[#This Row],[Delivery Bp Customer Code]],Table6[],2,0)</f>
        <v>3402</v>
      </c>
    </row>
    <row r="6441" spans="1:16" x14ac:dyDescent="0.25">
      <c r="A6441" s="289" t="s">
        <v>3329</v>
      </c>
      <c r="B6441">
        <v>2</v>
      </c>
      <c r="C6441">
        <v>528</v>
      </c>
      <c r="D6441">
        <v>0.8</v>
      </c>
      <c r="E6441" s="289" t="s">
        <v>14455</v>
      </c>
      <c r="F6441">
        <v>5015778259</v>
      </c>
      <c r="G6441" s="276">
        <v>45765</v>
      </c>
      <c r="H6441">
        <v>20250403689618</v>
      </c>
      <c r="I6441">
        <v>1.92</v>
      </c>
      <c r="J6441" s="289" t="s">
        <v>280</v>
      </c>
      <c r="K6441" s="289" t="s">
        <v>14458</v>
      </c>
      <c r="L6441" s="289" t="s">
        <v>275</v>
      </c>
      <c r="M6441" s="289" t="s">
        <v>14457</v>
      </c>
      <c r="N6441" s="289" t="s">
        <v>619</v>
      </c>
      <c r="O6441" s="289" t="s">
        <v>3332</v>
      </c>
      <c r="P6441" s="289">
        <f>VLOOKUP(CAT_Details[[#This Row],[Delivery Bp Customer Code]],Table6[],2,0)</f>
        <v>3402</v>
      </c>
    </row>
    <row r="6442" spans="1:16" x14ac:dyDescent="0.25">
      <c r="A6442" s="289" t="s">
        <v>3329</v>
      </c>
      <c r="B6442">
        <v>29</v>
      </c>
      <c r="C6442">
        <v>2291</v>
      </c>
      <c r="D6442">
        <v>11.6</v>
      </c>
      <c r="E6442" s="289" t="s">
        <v>14459</v>
      </c>
      <c r="F6442">
        <v>5015778261</v>
      </c>
      <c r="G6442" s="276">
        <v>45765</v>
      </c>
      <c r="H6442">
        <v>20250410694063</v>
      </c>
      <c r="I6442">
        <v>34.799999999999997</v>
      </c>
      <c r="J6442" s="289" t="s">
        <v>350</v>
      </c>
      <c r="K6442" s="289" t="s">
        <v>14460</v>
      </c>
      <c r="L6442" s="289" t="s">
        <v>275</v>
      </c>
      <c r="M6442" s="289" t="s">
        <v>14316</v>
      </c>
      <c r="N6442" s="289" t="s">
        <v>3433</v>
      </c>
      <c r="O6442" s="289" t="s">
        <v>3332</v>
      </c>
      <c r="P6442" s="289">
        <f>VLOOKUP(CAT_Details[[#This Row],[Delivery Bp Customer Code]],Table6[],2,0)</f>
        <v>3402</v>
      </c>
    </row>
    <row r="6443" spans="1:16" x14ac:dyDescent="0.25">
      <c r="A6443" s="289" t="s">
        <v>3329</v>
      </c>
      <c r="B6443">
        <v>1</v>
      </c>
      <c r="C6443">
        <v>28</v>
      </c>
      <c r="D6443">
        <v>0.2</v>
      </c>
      <c r="E6443" s="289" t="s">
        <v>14461</v>
      </c>
      <c r="F6443">
        <v>5015808099</v>
      </c>
      <c r="G6443" s="276">
        <v>45765</v>
      </c>
      <c r="H6443">
        <v>20250411695458</v>
      </c>
      <c r="I6443">
        <v>0.28799999999999998</v>
      </c>
      <c r="J6443" s="289" t="s">
        <v>302</v>
      </c>
      <c r="K6443" s="289" t="s">
        <v>14462</v>
      </c>
      <c r="L6443" s="289" t="s">
        <v>275</v>
      </c>
      <c r="M6443" s="289" t="s">
        <v>14463</v>
      </c>
      <c r="N6443" s="289" t="s">
        <v>3336</v>
      </c>
      <c r="O6443" s="289" t="s">
        <v>3332</v>
      </c>
      <c r="P6443" s="289">
        <f>VLOOKUP(CAT_Details[[#This Row],[Delivery Bp Customer Code]],Table6[],2,0)</f>
        <v>3402</v>
      </c>
    </row>
    <row r="6444" spans="1:16" x14ac:dyDescent="0.25">
      <c r="A6444" s="289" t="s">
        <v>3329</v>
      </c>
      <c r="B6444">
        <v>7</v>
      </c>
      <c r="C6444">
        <v>93</v>
      </c>
      <c r="D6444">
        <v>0.56000000000000005</v>
      </c>
      <c r="E6444" s="289" t="s">
        <v>14464</v>
      </c>
      <c r="F6444">
        <v>5015808524</v>
      </c>
      <c r="G6444" s="276">
        <v>45765</v>
      </c>
      <c r="H6444">
        <v>20250409693515</v>
      </c>
      <c r="I6444">
        <v>0.46200000000000002</v>
      </c>
      <c r="J6444" s="289" t="s">
        <v>302</v>
      </c>
      <c r="K6444" s="289" t="s">
        <v>14465</v>
      </c>
      <c r="L6444" s="289" t="s">
        <v>275</v>
      </c>
      <c r="M6444" s="289" t="s">
        <v>14466</v>
      </c>
      <c r="N6444" s="289" t="s">
        <v>450</v>
      </c>
      <c r="O6444" s="289" t="s">
        <v>3332</v>
      </c>
      <c r="P6444" s="289">
        <f>VLOOKUP(CAT_Details[[#This Row],[Delivery Bp Customer Code]],Table6[],2,0)</f>
        <v>3402</v>
      </c>
    </row>
    <row r="6445" spans="1:16" x14ac:dyDescent="0.25">
      <c r="A6445" s="289" t="s">
        <v>3329</v>
      </c>
      <c r="B6445">
        <v>9</v>
      </c>
      <c r="C6445">
        <v>450</v>
      </c>
      <c r="D6445">
        <v>5.6</v>
      </c>
      <c r="E6445" s="289" t="s">
        <v>14467</v>
      </c>
      <c r="F6445">
        <v>5015808844</v>
      </c>
      <c r="G6445" s="276">
        <v>45765</v>
      </c>
      <c r="H6445">
        <v>20250415697542</v>
      </c>
      <c r="I6445">
        <v>12.432</v>
      </c>
      <c r="J6445" s="289" t="s">
        <v>273</v>
      </c>
      <c r="K6445" s="289" t="s">
        <v>14468</v>
      </c>
      <c r="L6445" s="289" t="s">
        <v>275</v>
      </c>
      <c r="M6445" s="289" t="s">
        <v>14469</v>
      </c>
      <c r="N6445" s="289" t="s">
        <v>1240</v>
      </c>
      <c r="O6445" s="289" t="s">
        <v>3332</v>
      </c>
      <c r="P6445" s="289">
        <f>VLOOKUP(CAT_Details[[#This Row],[Delivery Bp Customer Code]],Table6[],2,0)</f>
        <v>3402</v>
      </c>
    </row>
    <row r="6446" spans="1:16" x14ac:dyDescent="0.25">
      <c r="A6446" s="289" t="s">
        <v>76</v>
      </c>
      <c r="B6446">
        <v>3</v>
      </c>
      <c r="C6446">
        <v>31</v>
      </c>
      <c r="D6446">
        <v>0.12</v>
      </c>
      <c r="E6446" s="289" t="s">
        <v>14470</v>
      </c>
      <c r="F6446">
        <v>5015731782</v>
      </c>
      <c r="G6446" s="276">
        <v>45765</v>
      </c>
      <c r="H6446">
        <v>20250408692312</v>
      </c>
      <c r="I6446">
        <v>5.0999999999999997E-2</v>
      </c>
      <c r="J6446" s="289" t="s">
        <v>294</v>
      </c>
      <c r="K6446" s="289" t="s">
        <v>14471</v>
      </c>
      <c r="L6446" s="289" t="s">
        <v>275</v>
      </c>
      <c r="M6446" s="289" t="s">
        <v>14450</v>
      </c>
      <c r="N6446" s="289" t="s">
        <v>1413</v>
      </c>
      <c r="O6446" s="289" t="s">
        <v>748</v>
      </c>
      <c r="P6446" s="289" t="str">
        <f>VLOOKUP(CAT_Details[[#This Row],[Delivery Bp Customer Code]],Table6[],2,0)</f>
        <v>No Loc</v>
      </c>
    </row>
    <row r="6447" spans="1:16" x14ac:dyDescent="0.25">
      <c r="A6447" s="289" t="s">
        <v>76</v>
      </c>
      <c r="B6447">
        <v>1</v>
      </c>
      <c r="C6447">
        <v>51</v>
      </c>
      <c r="D6447">
        <v>0.9</v>
      </c>
      <c r="E6447" s="289" t="s">
        <v>14472</v>
      </c>
      <c r="F6447">
        <v>5015777800</v>
      </c>
      <c r="G6447" s="276">
        <v>45765</v>
      </c>
      <c r="H6447">
        <v>20250410694264</v>
      </c>
      <c r="I6447">
        <v>1.08</v>
      </c>
      <c r="J6447" s="289" t="s">
        <v>350</v>
      </c>
      <c r="K6447" s="289" t="s">
        <v>14473</v>
      </c>
      <c r="L6447" s="289" t="s">
        <v>275</v>
      </c>
      <c r="M6447" s="289"/>
      <c r="N6447" s="289" t="s">
        <v>3676</v>
      </c>
      <c r="O6447" s="289" t="s">
        <v>748</v>
      </c>
      <c r="P6447" s="289" t="str">
        <f>VLOOKUP(CAT_Details[[#This Row],[Delivery Bp Customer Code]],Table6[],2,0)</f>
        <v>No Loc</v>
      </c>
    </row>
    <row r="6448" spans="1:16" x14ac:dyDescent="0.25">
      <c r="A6448" s="289" t="s">
        <v>76</v>
      </c>
      <c r="B6448">
        <v>1</v>
      </c>
      <c r="C6448">
        <v>51</v>
      </c>
      <c r="D6448">
        <v>0.9</v>
      </c>
      <c r="E6448" s="289" t="s">
        <v>14472</v>
      </c>
      <c r="F6448">
        <v>5015777801</v>
      </c>
      <c r="G6448" s="276">
        <v>45765</v>
      </c>
      <c r="H6448">
        <v>20250410694253</v>
      </c>
      <c r="I6448">
        <v>1.08</v>
      </c>
      <c r="J6448" s="289" t="s">
        <v>350</v>
      </c>
      <c r="K6448" s="289" t="s">
        <v>14474</v>
      </c>
      <c r="L6448" s="289" t="s">
        <v>275</v>
      </c>
      <c r="M6448" s="289" t="s">
        <v>14326</v>
      </c>
      <c r="N6448" s="289" t="s">
        <v>3676</v>
      </c>
      <c r="O6448" s="289" t="s">
        <v>748</v>
      </c>
      <c r="P6448" s="289" t="str">
        <f>VLOOKUP(CAT_Details[[#This Row],[Delivery Bp Customer Code]],Table6[],2,0)</f>
        <v>No Loc</v>
      </c>
    </row>
    <row r="6449" spans="1:16" x14ac:dyDescent="0.25">
      <c r="A6449" s="289" t="s">
        <v>285</v>
      </c>
      <c r="B6449">
        <v>35</v>
      </c>
      <c r="C6449">
        <v>605</v>
      </c>
      <c r="D6449">
        <v>1.47</v>
      </c>
      <c r="E6449" s="289" t="s">
        <v>14470</v>
      </c>
      <c r="F6449">
        <v>5015731783</v>
      </c>
      <c r="G6449" s="276">
        <v>45765</v>
      </c>
      <c r="H6449">
        <v>20250408692287</v>
      </c>
      <c r="I6449">
        <v>0.85199999999999998</v>
      </c>
      <c r="J6449" s="289" t="s">
        <v>294</v>
      </c>
      <c r="K6449" s="289" t="s">
        <v>14475</v>
      </c>
      <c r="L6449" s="289" t="s">
        <v>275</v>
      </c>
      <c r="M6449" s="289" t="s">
        <v>14450</v>
      </c>
      <c r="N6449" s="289" t="s">
        <v>1413</v>
      </c>
      <c r="O6449" s="289" t="s">
        <v>291</v>
      </c>
      <c r="P6449" s="289" t="str">
        <f>VLOOKUP(CAT_Details[[#This Row],[Delivery Bp Customer Code]],Table6[],2,0)</f>
        <v>DX01-L5</v>
      </c>
    </row>
    <row r="6450" spans="1:16" x14ac:dyDescent="0.25">
      <c r="A6450" s="289" t="s">
        <v>285</v>
      </c>
      <c r="B6450">
        <v>14</v>
      </c>
      <c r="C6450">
        <v>2170</v>
      </c>
      <c r="D6450">
        <v>6.07</v>
      </c>
      <c r="E6450" s="289" t="s">
        <v>14476</v>
      </c>
      <c r="F6450">
        <v>5015746719</v>
      </c>
      <c r="G6450" s="276">
        <v>45765</v>
      </c>
      <c r="H6450">
        <v>20250409692908</v>
      </c>
      <c r="I6450">
        <v>14.56</v>
      </c>
      <c r="J6450" s="289" t="s">
        <v>294</v>
      </c>
      <c r="K6450" s="289" t="s">
        <v>14477</v>
      </c>
      <c r="L6450" s="289" t="s">
        <v>275</v>
      </c>
      <c r="M6450" s="289" t="s">
        <v>14423</v>
      </c>
      <c r="N6450" s="289" t="s">
        <v>769</v>
      </c>
      <c r="O6450" s="289" t="s">
        <v>291</v>
      </c>
      <c r="P6450" s="289" t="str">
        <f>VLOOKUP(CAT_Details[[#This Row],[Delivery Bp Customer Code]],Table6[],2,0)</f>
        <v>DX01-L5</v>
      </c>
    </row>
    <row r="6451" spans="1:16" x14ac:dyDescent="0.25">
      <c r="A6451" s="289" t="s">
        <v>285</v>
      </c>
      <c r="B6451">
        <v>1</v>
      </c>
      <c r="C6451">
        <v>192</v>
      </c>
      <c r="D6451">
        <v>0.4</v>
      </c>
      <c r="E6451" s="289" t="s">
        <v>14478</v>
      </c>
      <c r="F6451">
        <v>5015747050</v>
      </c>
      <c r="G6451" s="276">
        <v>45765</v>
      </c>
      <c r="H6451">
        <v>20250408692719</v>
      </c>
      <c r="I6451">
        <v>0.96</v>
      </c>
      <c r="J6451" s="289" t="s">
        <v>345</v>
      </c>
      <c r="K6451" s="289" t="s">
        <v>14479</v>
      </c>
      <c r="L6451" s="289" t="s">
        <v>275</v>
      </c>
      <c r="M6451" s="289" t="s">
        <v>14480</v>
      </c>
      <c r="N6451" s="289" t="s">
        <v>13160</v>
      </c>
      <c r="O6451" s="289" t="s">
        <v>291</v>
      </c>
      <c r="P6451" s="289" t="str">
        <f>VLOOKUP(CAT_Details[[#This Row],[Delivery Bp Customer Code]],Table6[],2,0)</f>
        <v>DX01-L5</v>
      </c>
    </row>
    <row r="6452" spans="1:16" x14ac:dyDescent="0.25">
      <c r="A6452" s="289" t="s">
        <v>285</v>
      </c>
      <c r="B6452">
        <v>6</v>
      </c>
      <c r="C6452">
        <v>2016</v>
      </c>
      <c r="D6452">
        <v>2.99</v>
      </c>
      <c r="E6452" s="289" t="s">
        <v>14481</v>
      </c>
      <c r="F6452">
        <v>5015747251</v>
      </c>
      <c r="G6452" s="276">
        <v>45765</v>
      </c>
      <c r="H6452">
        <v>20250409693232</v>
      </c>
      <c r="I6452">
        <v>6.6020000000000003</v>
      </c>
      <c r="J6452" s="289" t="s">
        <v>401</v>
      </c>
      <c r="K6452" s="289" t="s">
        <v>14482</v>
      </c>
      <c r="L6452" s="289" t="s">
        <v>275</v>
      </c>
      <c r="M6452" s="289" t="s">
        <v>14483</v>
      </c>
      <c r="N6452" s="289" t="s">
        <v>673</v>
      </c>
      <c r="O6452" s="289" t="s">
        <v>291</v>
      </c>
      <c r="P6452" s="289" t="str">
        <f>VLOOKUP(CAT_Details[[#This Row],[Delivery Bp Customer Code]],Table6[],2,0)</f>
        <v>DX01-L5</v>
      </c>
    </row>
    <row r="6453" spans="1:16" x14ac:dyDescent="0.25">
      <c r="A6453" s="289" t="s">
        <v>285</v>
      </c>
      <c r="B6453">
        <v>1</v>
      </c>
      <c r="C6453">
        <v>1</v>
      </c>
      <c r="D6453">
        <v>0.02</v>
      </c>
      <c r="E6453" s="289" t="s">
        <v>14484</v>
      </c>
      <c r="F6453">
        <v>5015747310</v>
      </c>
      <c r="G6453" s="276">
        <v>45765</v>
      </c>
      <c r="H6453">
        <v>20250408692439</v>
      </c>
      <c r="I6453">
        <v>8.0000000000000002E-3</v>
      </c>
      <c r="J6453" s="289" t="s">
        <v>438</v>
      </c>
      <c r="K6453" s="289" t="s">
        <v>14485</v>
      </c>
      <c r="L6453" s="289" t="s">
        <v>275</v>
      </c>
      <c r="M6453" s="289" t="s">
        <v>14251</v>
      </c>
      <c r="N6453" s="289" t="s">
        <v>751</v>
      </c>
      <c r="O6453" s="289" t="s">
        <v>291</v>
      </c>
      <c r="P6453" s="289" t="str">
        <f>VLOOKUP(CAT_Details[[#This Row],[Delivery Bp Customer Code]],Table6[],2,0)</f>
        <v>DX01-L5</v>
      </c>
    </row>
    <row r="6454" spans="1:16" x14ac:dyDescent="0.25">
      <c r="A6454" s="289" t="s">
        <v>285</v>
      </c>
      <c r="B6454">
        <v>7</v>
      </c>
      <c r="C6454">
        <v>8050</v>
      </c>
      <c r="D6454">
        <v>2.8</v>
      </c>
      <c r="E6454" s="289" t="s">
        <v>14486</v>
      </c>
      <c r="F6454">
        <v>5015761910</v>
      </c>
      <c r="G6454" s="276">
        <v>45765</v>
      </c>
      <c r="H6454">
        <v>20250410694755</v>
      </c>
      <c r="I6454">
        <v>4.032</v>
      </c>
      <c r="J6454" s="289" t="s">
        <v>324</v>
      </c>
      <c r="K6454" s="289" t="s">
        <v>14487</v>
      </c>
      <c r="L6454" s="289" t="s">
        <v>275</v>
      </c>
      <c r="M6454" s="289" t="s">
        <v>14375</v>
      </c>
      <c r="N6454" s="289" t="s">
        <v>333</v>
      </c>
      <c r="O6454" s="289" t="s">
        <v>291</v>
      </c>
      <c r="P6454" s="289" t="str">
        <f>VLOOKUP(CAT_Details[[#This Row],[Delivery Bp Customer Code]],Table6[],2,0)</f>
        <v>DX01-L5</v>
      </c>
    </row>
    <row r="6455" spans="1:16" x14ac:dyDescent="0.25">
      <c r="A6455" s="289" t="s">
        <v>285</v>
      </c>
      <c r="B6455">
        <v>4</v>
      </c>
      <c r="C6455">
        <v>688</v>
      </c>
      <c r="D6455">
        <v>1.6</v>
      </c>
      <c r="E6455" s="289" t="s">
        <v>14488</v>
      </c>
      <c r="F6455">
        <v>5015778274</v>
      </c>
      <c r="G6455" s="276">
        <v>45765</v>
      </c>
      <c r="H6455">
        <v>20250411695375</v>
      </c>
      <c r="I6455">
        <v>3.13</v>
      </c>
      <c r="J6455" s="289" t="s">
        <v>287</v>
      </c>
      <c r="K6455" s="289" t="s">
        <v>14489</v>
      </c>
      <c r="L6455" s="289" t="s">
        <v>275</v>
      </c>
      <c r="M6455" s="289" t="s">
        <v>14490</v>
      </c>
      <c r="N6455" s="289" t="s">
        <v>814</v>
      </c>
      <c r="O6455" s="289" t="s">
        <v>291</v>
      </c>
      <c r="P6455" s="289" t="str">
        <f>VLOOKUP(CAT_Details[[#This Row],[Delivery Bp Customer Code]],Table6[],2,0)</f>
        <v>DX01-L5</v>
      </c>
    </row>
    <row r="6456" spans="1:16" x14ac:dyDescent="0.25">
      <c r="A6456" s="289" t="s">
        <v>285</v>
      </c>
      <c r="B6456">
        <v>2</v>
      </c>
      <c r="C6456">
        <v>360</v>
      </c>
      <c r="D6456">
        <v>0.8</v>
      </c>
      <c r="E6456" s="289" t="s">
        <v>14488</v>
      </c>
      <c r="F6456">
        <v>5015778275</v>
      </c>
      <c r="G6456" s="276">
        <v>45765</v>
      </c>
      <c r="H6456">
        <v>20250411695379</v>
      </c>
      <c r="I6456">
        <v>1.536</v>
      </c>
      <c r="J6456" s="289" t="s">
        <v>287</v>
      </c>
      <c r="K6456" s="289" t="s">
        <v>14491</v>
      </c>
      <c r="L6456" s="289" t="s">
        <v>275</v>
      </c>
      <c r="M6456" s="289" t="s">
        <v>14490</v>
      </c>
      <c r="N6456" s="289" t="s">
        <v>814</v>
      </c>
      <c r="O6456" s="289" t="s">
        <v>291</v>
      </c>
      <c r="P6456" s="289" t="str">
        <f>VLOOKUP(CAT_Details[[#This Row],[Delivery Bp Customer Code]],Table6[],2,0)</f>
        <v>DX01-L5</v>
      </c>
    </row>
    <row r="6457" spans="1:16" x14ac:dyDescent="0.25">
      <c r="A6457" s="289" t="s">
        <v>521</v>
      </c>
      <c r="B6457">
        <v>1</v>
      </c>
      <c r="C6457">
        <v>746</v>
      </c>
      <c r="D6457">
        <v>0.48</v>
      </c>
      <c r="E6457" s="289" t="s">
        <v>14492</v>
      </c>
      <c r="F6457">
        <v>5015761597</v>
      </c>
      <c r="G6457" s="276">
        <v>45765</v>
      </c>
      <c r="H6457">
        <v>20250410694039</v>
      </c>
      <c r="I6457">
        <v>1.0720000000000001</v>
      </c>
      <c r="J6457" s="289" t="s">
        <v>294</v>
      </c>
      <c r="K6457" s="289" t="s">
        <v>14493</v>
      </c>
      <c r="L6457" s="289" t="s">
        <v>275</v>
      </c>
      <c r="M6457" s="289" t="s">
        <v>14450</v>
      </c>
      <c r="N6457" s="289" t="s">
        <v>606</v>
      </c>
      <c r="O6457" s="289" t="s">
        <v>525</v>
      </c>
      <c r="P6457" s="289" t="str">
        <f>VLOOKUP(CAT_Details[[#This Row],[Delivery Bp Customer Code]],Table6[],2,0)</f>
        <v>No Loc</v>
      </c>
    </row>
    <row r="6458" spans="1:16" x14ac:dyDescent="0.25">
      <c r="A6458" s="289" t="s">
        <v>272</v>
      </c>
      <c r="B6458">
        <v>2</v>
      </c>
      <c r="C6458">
        <v>760</v>
      </c>
      <c r="D6458">
        <v>0.8</v>
      </c>
      <c r="E6458" s="289" t="s">
        <v>14494</v>
      </c>
      <c r="F6458">
        <v>5015731270</v>
      </c>
      <c r="G6458" s="276">
        <v>45765</v>
      </c>
      <c r="H6458">
        <v>20250403689385</v>
      </c>
      <c r="I6458">
        <v>1.92</v>
      </c>
      <c r="J6458" s="289" t="s">
        <v>324</v>
      </c>
      <c r="K6458" s="289" t="s">
        <v>14495</v>
      </c>
      <c r="L6458" s="289" t="s">
        <v>275</v>
      </c>
      <c r="M6458" s="289" t="s">
        <v>14036</v>
      </c>
      <c r="N6458" s="289" t="s">
        <v>622</v>
      </c>
      <c r="O6458" s="289" t="s">
        <v>277</v>
      </c>
      <c r="P6458" s="289" t="str">
        <f>VLOOKUP(CAT_Details[[#This Row],[Delivery Bp Customer Code]],Table6[],2,0)</f>
        <v>U2-L5</v>
      </c>
    </row>
    <row r="6459" spans="1:16" x14ac:dyDescent="0.25">
      <c r="A6459" s="289" t="s">
        <v>272</v>
      </c>
      <c r="B6459">
        <v>5</v>
      </c>
      <c r="C6459">
        <v>1717.2</v>
      </c>
      <c r="D6459">
        <v>1</v>
      </c>
      <c r="E6459" s="289" t="s">
        <v>14496</v>
      </c>
      <c r="F6459">
        <v>5015746873</v>
      </c>
      <c r="G6459" s="276">
        <v>45765</v>
      </c>
      <c r="H6459">
        <v>20250407691378</v>
      </c>
      <c r="I6459">
        <v>1.1519999999999999</v>
      </c>
      <c r="J6459" s="289" t="s">
        <v>294</v>
      </c>
      <c r="K6459" s="289" t="s">
        <v>14497</v>
      </c>
      <c r="L6459" s="289" t="s">
        <v>275</v>
      </c>
      <c r="M6459" s="289" t="s">
        <v>14251</v>
      </c>
      <c r="N6459" s="289" t="s">
        <v>698</v>
      </c>
      <c r="O6459" s="289" t="s">
        <v>277</v>
      </c>
      <c r="P6459" s="289" t="str">
        <f>VLOOKUP(CAT_Details[[#This Row],[Delivery Bp Customer Code]],Table6[],2,0)</f>
        <v>U2-L5</v>
      </c>
    </row>
    <row r="6460" spans="1:16" x14ac:dyDescent="0.25">
      <c r="A6460" s="289" t="s">
        <v>272</v>
      </c>
      <c r="B6460">
        <v>2</v>
      </c>
      <c r="C6460">
        <v>128</v>
      </c>
      <c r="D6460">
        <v>0.6</v>
      </c>
      <c r="E6460" s="289" t="s">
        <v>14498</v>
      </c>
      <c r="F6460">
        <v>5015761773</v>
      </c>
      <c r="G6460" s="276">
        <v>45765</v>
      </c>
      <c r="H6460">
        <v>20250409693767</v>
      </c>
      <c r="I6460">
        <v>1.8340000000000001</v>
      </c>
      <c r="J6460" s="289" t="s">
        <v>324</v>
      </c>
      <c r="K6460" s="289" t="s">
        <v>14499</v>
      </c>
      <c r="L6460" s="289" t="s">
        <v>275</v>
      </c>
      <c r="M6460" s="289" t="s">
        <v>14235</v>
      </c>
      <c r="N6460" s="289" t="s">
        <v>612</v>
      </c>
      <c r="O6460" s="289" t="s">
        <v>277</v>
      </c>
      <c r="P6460" s="289" t="str">
        <f>VLOOKUP(CAT_Details[[#This Row],[Delivery Bp Customer Code]],Table6[],2,0)</f>
        <v>U2-L5</v>
      </c>
    </row>
    <row r="6461" spans="1:16" x14ac:dyDescent="0.25">
      <c r="A6461" s="289" t="s">
        <v>272</v>
      </c>
      <c r="B6461">
        <v>2</v>
      </c>
      <c r="C6461">
        <v>266</v>
      </c>
      <c r="D6461">
        <v>0.8</v>
      </c>
      <c r="E6461" s="289" t="s">
        <v>14500</v>
      </c>
      <c r="F6461">
        <v>5015761983</v>
      </c>
      <c r="G6461" s="276">
        <v>45765</v>
      </c>
      <c r="H6461">
        <v>20250410694181</v>
      </c>
      <c r="I6461">
        <v>1.92</v>
      </c>
      <c r="J6461" s="289" t="s">
        <v>324</v>
      </c>
      <c r="K6461" s="289" t="s">
        <v>14501</v>
      </c>
      <c r="L6461" s="289" t="s">
        <v>275</v>
      </c>
      <c r="M6461" s="289" t="s">
        <v>14418</v>
      </c>
      <c r="N6461" s="289" t="s">
        <v>616</v>
      </c>
      <c r="O6461" s="289" t="s">
        <v>277</v>
      </c>
      <c r="P6461" s="289" t="str">
        <f>VLOOKUP(CAT_Details[[#This Row],[Delivery Bp Customer Code]],Table6[],2,0)</f>
        <v>U2-L5</v>
      </c>
    </row>
    <row r="6462" spans="1:16" x14ac:dyDescent="0.25">
      <c r="A6462" s="289" t="s">
        <v>272</v>
      </c>
      <c r="B6462">
        <v>1</v>
      </c>
      <c r="C6462">
        <v>115</v>
      </c>
      <c r="D6462">
        <v>0.4</v>
      </c>
      <c r="E6462" s="289" t="s">
        <v>14502</v>
      </c>
      <c r="F6462">
        <v>5015777935</v>
      </c>
      <c r="G6462" s="276">
        <v>45765</v>
      </c>
      <c r="H6462">
        <v>20250410694510</v>
      </c>
      <c r="I6462">
        <v>0.81599999999999995</v>
      </c>
      <c r="J6462" s="289" t="s">
        <v>287</v>
      </c>
      <c r="K6462" s="289" t="s">
        <v>14503</v>
      </c>
      <c r="L6462" s="289" t="s">
        <v>275</v>
      </c>
      <c r="M6462" s="289" t="s">
        <v>14490</v>
      </c>
      <c r="N6462" s="289" t="s">
        <v>468</v>
      </c>
      <c r="O6462" s="289" t="s">
        <v>277</v>
      </c>
      <c r="P6462" s="289" t="str">
        <f>VLOOKUP(CAT_Details[[#This Row],[Delivery Bp Customer Code]],Table6[],2,0)</f>
        <v>U2-L5</v>
      </c>
    </row>
    <row r="6463" spans="1:16" x14ac:dyDescent="0.25">
      <c r="A6463" s="289" t="s">
        <v>272</v>
      </c>
      <c r="B6463">
        <v>51</v>
      </c>
      <c r="C6463">
        <v>4828.46</v>
      </c>
      <c r="D6463">
        <v>20.6</v>
      </c>
      <c r="E6463" s="289" t="s">
        <v>14504</v>
      </c>
      <c r="F6463">
        <v>5015778139</v>
      </c>
      <c r="G6463" s="276">
        <v>45765</v>
      </c>
      <c r="H6463">
        <v>20250411695510</v>
      </c>
      <c r="I6463">
        <v>32.789000000000001</v>
      </c>
      <c r="J6463" s="289" t="s">
        <v>350</v>
      </c>
      <c r="K6463" s="289" t="s">
        <v>14505</v>
      </c>
      <c r="L6463" s="289" t="s">
        <v>275</v>
      </c>
      <c r="M6463" s="289" t="s">
        <v>14326</v>
      </c>
      <c r="N6463" s="289" t="s">
        <v>625</v>
      </c>
      <c r="O6463" s="289" t="s">
        <v>277</v>
      </c>
      <c r="P6463" s="289" t="str">
        <f>VLOOKUP(CAT_Details[[#This Row],[Delivery Bp Customer Code]],Table6[],2,0)</f>
        <v>U2-L5</v>
      </c>
    </row>
    <row r="6464" spans="1:16" x14ac:dyDescent="0.25">
      <c r="A6464" s="289" t="s">
        <v>14506</v>
      </c>
      <c r="B6464">
        <v>27</v>
      </c>
      <c r="C6464">
        <v>3888</v>
      </c>
      <c r="D6464">
        <v>10.8</v>
      </c>
      <c r="E6464" s="289" t="s">
        <v>14507</v>
      </c>
      <c r="F6464">
        <v>5015829564</v>
      </c>
      <c r="G6464" s="276">
        <v>45769</v>
      </c>
      <c r="I6464">
        <v>32.4</v>
      </c>
      <c r="J6464" s="289" t="s">
        <v>350</v>
      </c>
      <c r="K6464" s="289" t="s">
        <v>14508</v>
      </c>
      <c r="L6464" s="289" t="s">
        <v>273</v>
      </c>
      <c r="M6464" s="289" t="s">
        <v>14509</v>
      </c>
      <c r="N6464" s="289" t="s">
        <v>14510</v>
      </c>
      <c r="O6464" s="289" t="s">
        <v>14511</v>
      </c>
      <c r="P6464" s="289" t="str">
        <f>VLOOKUP(CAT_Details[[#This Row],[Delivery Bp Customer Code]],Table6[],2,0)</f>
        <v>No Loc</v>
      </c>
    </row>
    <row r="6465" spans="1:16" x14ac:dyDescent="0.25">
      <c r="A6465" s="289" t="s">
        <v>14512</v>
      </c>
      <c r="B6465">
        <v>11</v>
      </c>
      <c r="C6465">
        <v>1003.97</v>
      </c>
      <c r="D6465">
        <v>4.4000000000000004</v>
      </c>
      <c r="E6465" s="289" t="s">
        <v>14513</v>
      </c>
      <c r="F6465">
        <v>5015829414</v>
      </c>
      <c r="G6465" s="276">
        <v>45769</v>
      </c>
      <c r="I6465">
        <v>9.84</v>
      </c>
      <c r="J6465" s="289" t="s">
        <v>350</v>
      </c>
      <c r="K6465" s="289" t="s">
        <v>14514</v>
      </c>
      <c r="L6465" s="289" t="s">
        <v>273</v>
      </c>
      <c r="M6465" s="289" t="s">
        <v>14515</v>
      </c>
      <c r="N6465" s="289" t="s">
        <v>14516</v>
      </c>
      <c r="O6465" s="289" t="s">
        <v>14517</v>
      </c>
      <c r="P6465" s="289" t="str">
        <f>VLOOKUP(CAT_Details[[#This Row],[Delivery Bp Customer Code]],Table6[],2,0)</f>
        <v>No Loc</v>
      </c>
    </row>
    <row r="6466" spans="1:16" x14ac:dyDescent="0.25">
      <c r="A6466" s="289" t="s">
        <v>278</v>
      </c>
      <c r="B6466">
        <v>13</v>
      </c>
      <c r="C6466">
        <v>3328</v>
      </c>
      <c r="D6466">
        <v>5.2</v>
      </c>
      <c r="E6466" s="289" t="s">
        <v>14518</v>
      </c>
      <c r="F6466">
        <v>5015761701</v>
      </c>
      <c r="G6466" s="276">
        <v>45770</v>
      </c>
      <c r="H6466">
        <v>20250410694331</v>
      </c>
      <c r="I6466">
        <v>12.48</v>
      </c>
      <c r="J6466" s="289" t="s">
        <v>853</v>
      </c>
      <c r="K6466" s="289" t="s">
        <v>14519</v>
      </c>
      <c r="L6466" s="289" t="s">
        <v>275</v>
      </c>
      <c r="M6466" s="289" t="s">
        <v>14520</v>
      </c>
      <c r="N6466" s="289" t="s">
        <v>856</v>
      </c>
      <c r="O6466" s="289" t="s">
        <v>498</v>
      </c>
      <c r="P6466" s="289" t="str">
        <f>VLOOKUP(CAT_Details[[#This Row],[Delivery Bp Customer Code]],Table6[],2,0)</f>
        <v>DK-BM01</v>
      </c>
    </row>
    <row r="6467" spans="1:16" x14ac:dyDescent="0.25">
      <c r="A6467" s="289" t="s">
        <v>278</v>
      </c>
      <c r="B6467">
        <v>1</v>
      </c>
      <c r="C6467">
        <v>545</v>
      </c>
      <c r="D6467">
        <v>0.4</v>
      </c>
      <c r="E6467" s="289" t="s">
        <v>14521</v>
      </c>
      <c r="F6467">
        <v>5015762005</v>
      </c>
      <c r="G6467" s="276">
        <v>45770</v>
      </c>
      <c r="H6467">
        <v>20250409693316</v>
      </c>
      <c r="I6467">
        <v>0.86399999999999999</v>
      </c>
      <c r="J6467" s="289" t="s">
        <v>294</v>
      </c>
      <c r="K6467" s="289" t="s">
        <v>14522</v>
      </c>
      <c r="L6467" s="289" t="s">
        <v>275</v>
      </c>
      <c r="M6467" s="289" t="s">
        <v>14450</v>
      </c>
      <c r="N6467" s="289" t="s">
        <v>2328</v>
      </c>
      <c r="O6467" s="289" t="s">
        <v>498</v>
      </c>
      <c r="P6467" s="289" t="str">
        <f>VLOOKUP(CAT_Details[[#This Row],[Delivery Bp Customer Code]],Table6[],2,0)</f>
        <v>DK-BM01</v>
      </c>
    </row>
    <row r="6468" spans="1:16" x14ac:dyDescent="0.25">
      <c r="A6468" s="289" t="s">
        <v>278</v>
      </c>
      <c r="B6468">
        <v>14</v>
      </c>
      <c r="C6468">
        <v>7119</v>
      </c>
      <c r="D6468">
        <v>5.6</v>
      </c>
      <c r="E6468" s="289" t="s">
        <v>14523</v>
      </c>
      <c r="F6468">
        <v>5015793136</v>
      </c>
      <c r="G6468" s="276">
        <v>45770</v>
      </c>
      <c r="H6468">
        <v>20250414696023</v>
      </c>
      <c r="I6468">
        <v>12.768000000000001</v>
      </c>
      <c r="J6468" s="289" t="s">
        <v>350</v>
      </c>
      <c r="K6468" s="289" t="s">
        <v>14524</v>
      </c>
      <c r="L6468" s="289" t="s">
        <v>275</v>
      </c>
      <c r="M6468" s="289" t="s">
        <v>14525</v>
      </c>
      <c r="N6468" s="289" t="s">
        <v>999</v>
      </c>
      <c r="O6468" s="289" t="s">
        <v>498</v>
      </c>
      <c r="P6468" s="289" t="str">
        <f>VLOOKUP(CAT_Details[[#This Row],[Delivery Bp Customer Code]],Table6[],2,0)</f>
        <v>DK-BM01</v>
      </c>
    </row>
    <row r="6469" spans="1:16" x14ac:dyDescent="0.25">
      <c r="A6469" s="289" t="s">
        <v>278</v>
      </c>
      <c r="B6469">
        <v>7</v>
      </c>
      <c r="C6469">
        <v>2030</v>
      </c>
      <c r="D6469">
        <v>2.8</v>
      </c>
      <c r="E6469" s="289" t="s">
        <v>14526</v>
      </c>
      <c r="F6469">
        <v>5015793566</v>
      </c>
      <c r="G6469" s="276">
        <v>45770</v>
      </c>
      <c r="H6469">
        <v>20250404690571</v>
      </c>
      <c r="I6469">
        <v>6.72</v>
      </c>
      <c r="J6469" s="289" t="s">
        <v>324</v>
      </c>
      <c r="K6469" s="289" t="s">
        <v>14527</v>
      </c>
      <c r="L6469" s="289" t="s">
        <v>275</v>
      </c>
      <c r="M6469" s="289" t="s">
        <v>14528</v>
      </c>
      <c r="N6469" s="289" t="s">
        <v>340</v>
      </c>
      <c r="O6469" s="289" t="s">
        <v>498</v>
      </c>
      <c r="P6469" s="289" t="str">
        <f>VLOOKUP(CAT_Details[[#This Row],[Delivery Bp Customer Code]],Table6[],2,0)</f>
        <v>DK-BM01</v>
      </c>
    </row>
    <row r="6470" spans="1:16" x14ac:dyDescent="0.25">
      <c r="A6470" s="289" t="s">
        <v>278</v>
      </c>
      <c r="B6470">
        <v>1</v>
      </c>
      <c r="C6470">
        <v>1200</v>
      </c>
      <c r="D6470">
        <v>0.4</v>
      </c>
      <c r="E6470" s="289" t="s">
        <v>14529</v>
      </c>
      <c r="F6470">
        <v>5015808069</v>
      </c>
      <c r="G6470" s="276">
        <v>45770</v>
      </c>
      <c r="H6470">
        <v>20250415697546</v>
      </c>
      <c r="I6470">
        <v>0.57599999999999996</v>
      </c>
      <c r="J6470" s="289" t="s">
        <v>324</v>
      </c>
      <c r="K6470" s="289" t="s">
        <v>14530</v>
      </c>
      <c r="L6470" s="289" t="s">
        <v>275</v>
      </c>
      <c r="M6470" s="289" t="s">
        <v>14531</v>
      </c>
      <c r="N6470" s="289" t="s">
        <v>333</v>
      </c>
      <c r="O6470" s="289" t="s">
        <v>498</v>
      </c>
      <c r="P6470" s="289" t="str">
        <f>VLOOKUP(CAT_Details[[#This Row],[Delivery Bp Customer Code]],Table6[],2,0)</f>
        <v>DK-BM01</v>
      </c>
    </row>
    <row r="6471" spans="1:16" x14ac:dyDescent="0.25">
      <c r="A6471" s="289" t="s">
        <v>278</v>
      </c>
      <c r="B6471">
        <v>11</v>
      </c>
      <c r="C6471">
        <v>3200</v>
      </c>
      <c r="D6471">
        <v>4.4000000000000004</v>
      </c>
      <c r="E6471" s="289" t="s">
        <v>14532</v>
      </c>
      <c r="F6471">
        <v>5015808142</v>
      </c>
      <c r="G6471" s="276">
        <v>45770</v>
      </c>
      <c r="H6471">
        <v>20250415697292</v>
      </c>
      <c r="I6471">
        <v>6.3360000000000003</v>
      </c>
      <c r="J6471" s="289" t="s">
        <v>324</v>
      </c>
      <c r="K6471" s="289" t="s">
        <v>14533</v>
      </c>
      <c r="L6471" s="289" t="s">
        <v>275</v>
      </c>
      <c r="M6471" s="289" t="s">
        <v>14534</v>
      </c>
      <c r="N6471" s="289" t="s">
        <v>336</v>
      </c>
      <c r="O6471" s="289" t="s">
        <v>498</v>
      </c>
      <c r="P6471" s="289" t="str">
        <f>VLOOKUP(CAT_Details[[#This Row],[Delivery Bp Customer Code]],Table6[],2,0)</f>
        <v>DK-BM01</v>
      </c>
    </row>
    <row r="6472" spans="1:16" x14ac:dyDescent="0.25">
      <c r="A6472" s="289" t="s">
        <v>278</v>
      </c>
      <c r="B6472">
        <v>14</v>
      </c>
      <c r="C6472">
        <v>6750</v>
      </c>
      <c r="D6472">
        <v>4.5999999999999996</v>
      </c>
      <c r="E6472" s="289" t="s">
        <v>14535</v>
      </c>
      <c r="F6472">
        <v>5015808204</v>
      </c>
      <c r="G6472" s="276">
        <v>45770</v>
      </c>
      <c r="H6472">
        <v>20250414696905</v>
      </c>
      <c r="I6472">
        <v>10.224</v>
      </c>
      <c r="J6472" s="289" t="s">
        <v>280</v>
      </c>
      <c r="K6472" s="289" t="s">
        <v>14536</v>
      </c>
      <c r="L6472" s="289" t="s">
        <v>275</v>
      </c>
      <c r="M6472" s="289" t="s">
        <v>14537</v>
      </c>
      <c r="N6472" s="289" t="s">
        <v>314</v>
      </c>
      <c r="O6472" s="289" t="s">
        <v>498</v>
      </c>
      <c r="P6472" s="289" t="str">
        <f>VLOOKUP(CAT_Details[[#This Row],[Delivery Bp Customer Code]],Table6[],2,0)</f>
        <v>DK-BM01</v>
      </c>
    </row>
    <row r="6473" spans="1:16" x14ac:dyDescent="0.25">
      <c r="A6473" s="289" t="s">
        <v>278</v>
      </c>
      <c r="B6473">
        <v>5</v>
      </c>
      <c r="C6473">
        <v>1720</v>
      </c>
      <c r="D6473">
        <v>2</v>
      </c>
      <c r="E6473" s="289" t="s">
        <v>14538</v>
      </c>
      <c r="F6473">
        <v>5015808269</v>
      </c>
      <c r="G6473" s="276">
        <v>45770</v>
      </c>
      <c r="H6473">
        <v>20250409693364</v>
      </c>
      <c r="I6473">
        <v>2.4</v>
      </c>
      <c r="J6473" s="289" t="s">
        <v>280</v>
      </c>
      <c r="K6473" s="289" t="s">
        <v>14539</v>
      </c>
      <c r="L6473" s="289" t="s">
        <v>275</v>
      </c>
      <c r="M6473" s="289" t="s">
        <v>14537</v>
      </c>
      <c r="N6473" s="289" t="s">
        <v>643</v>
      </c>
      <c r="O6473" s="289" t="s">
        <v>498</v>
      </c>
      <c r="P6473" s="289" t="str">
        <f>VLOOKUP(CAT_Details[[#This Row],[Delivery Bp Customer Code]],Table6[],2,0)</f>
        <v>DK-BM01</v>
      </c>
    </row>
    <row r="6474" spans="1:16" x14ac:dyDescent="0.25">
      <c r="A6474" s="289" t="s">
        <v>278</v>
      </c>
      <c r="B6474">
        <v>2</v>
      </c>
      <c r="C6474">
        <v>394</v>
      </c>
      <c r="D6474">
        <v>0.8</v>
      </c>
      <c r="E6474" s="289" t="s">
        <v>14540</v>
      </c>
      <c r="F6474">
        <v>5015808558</v>
      </c>
      <c r="G6474" s="276">
        <v>45770</v>
      </c>
      <c r="H6474">
        <v>20250414696758</v>
      </c>
      <c r="I6474">
        <v>0.96</v>
      </c>
      <c r="J6474" s="289" t="s">
        <v>280</v>
      </c>
      <c r="K6474" s="289" t="s">
        <v>14541</v>
      </c>
      <c r="L6474" s="289" t="s">
        <v>275</v>
      </c>
      <c r="M6474" s="289" t="s">
        <v>14537</v>
      </c>
      <c r="N6474" s="289" t="s">
        <v>636</v>
      </c>
      <c r="O6474" s="289" t="s">
        <v>498</v>
      </c>
      <c r="P6474" s="289" t="str">
        <f>VLOOKUP(CAT_Details[[#This Row],[Delivery Bp Customer Code]],Table6[],2,0)</f>
        <v>DK-BM01</v>
      </c>
    </row>
    <row r="6475" spans="1:16" x14ac:dyDescent="0.25">
      <c r="A6475" s="289" t="s">
        <v>278</v>
      </c>
      <c r="B6475">
        <v>1</v>
      </c>
      <c r="C6475">
        <v>160</v>
      </c>
      <c r="D6475">
        <v>0.4</v>
      </c>
      <c r="E6475" s="289" t="s">
        <v>14542</v>
      </c>
      <c r="F6475">
        <v>5015822195</v>
      </c>
      <c r="G6475" s="276">
        <v>45770</v>
      </c>
      <c r="H6475">
        <v>20250416698343</v>
      </c>
      <c r="I6475">
        <v>0.57599999999999996</v>
      </c>
      <c r="J6475" s="289" t="s">
        <v>273</v>
      </c>
      <c r="K6475" s="289" t="s">
        <v>14543</v>
      </c>
      <c r="L6475" s="289" t="s">
        <v>275</v>
      </c>
      <c r="M6475" s="289"/>
      <c r="N6475" s="289" t="s">
        <v>653</v>
      </c>
      <c r="O6475" s="289" t="s">
        <v>498</v>
      </c>
      <c r="P6475" s="289" t="str">
        <f>VLOOKUP(CAT_Details[[#This Row],[Delivery Bp Customer Code]],Table6[],2,0)</f>
        <v>DK-BM01</v>
      </c>
    </row>
    <row r="6476" spans="1:16" x14ac:dyDescent="0.25">
      <c r="A6476" s="289" t="s">
        <v>278</v>
      </c>
      <c r="B6476">
        <v>6</v>
      </c>
      <c r="C6476">
        <v>3180</v>
      </c>
      <c r="D6476">
        <v>2.4</v>
      </c>
      <c r="E6476" s="289" t="s">
        <v>14542</v>
      </c>
      <c r="F6476">
        <v>5015822196</v>
      </c>
      <c r="G6476" s="276">
        <v>45770</v>
      </c>
      <c r="H6476">
        <v>20250416698341</v>
      </c>
      <c r="I6476">
        <v>6.2210000000000001</v>
      </c>
      <c r="J6476" s="289" t="s">
        <v>273</v>
      </c>
      <c r="K6476" s="289" t="s">
        <v>14544</v>
      </c>
      <c r="L6476" s="289" t="s">
        <v>275</v>
      </c>
      <c r="M6476" s="289" t="s">
        <v>14545</v>
      </c>
      <c r="N6476" s="289" t="s">
        <v>653</v>
      </c>
      <c r="O6476" s="289" t="s">
        <v>498</v>
      </c>
      <c r="P6476" s="289" t="str">
        <f>VLOOKUP(CAT_Details[[#This Row],[Delivery Bp Customer Code]],Table6[],2,0)</f>
        <v>DK-BM01</v>
      </c>
    </row>
    <row r="6477" spans="1:16" x14ac:dyDescent="0.25">
      <c r="A6477" s="289" t="s">
        <v>278</v>
      </c>
      <c r="B6477">
        <v>1</v>
      </c>
      <c r="C6477">
        <v>614</v>
      </c>
      <c r="D6477">
        <v>0.4</v>
      </c>
      <c r="E6477" s="289" t="s">
        <v>14546</v>
      </c>
      <c r="F6477">
        <v>5015839313</v>
      </c>
      <c r="G6477" s="276">
        <v>45770</v>
      </c>
      <c r="H6477">
        <v>20250416698931</v>
      </c>
      <c r="I6477">
        <v>0.57599999999999996</v>
      </c>
      <c r="J6477" s="289" t="s">
        <v>273</v>
      </c>
      <c r="K6477" s="289" t="s">
        <v>14547</v>
      </c>
      <c r="L6477" s="289" t="s">
        <v>275</v>
      </c>
      <c r="M6477" s="289" t="s">
        <v>14545</v>
      </c>
      <c r="N6477" s="289" t="s">
        <v>575</v>
      </c>
      <c r="O6477" s="289" t="s">
        <v>498</v>
      </c>
      <c r="P6477" s="289" t="str">
        <f>VLOOKUP(CAT_Details[[#This Row],[Delivery Bp Customer Code]],Table6[],2,0)</f>
        <v>DK-BM01</v>
      </c>
    </row>
    <row r="6478" spans="1:16" x14ac:dyDescent="0.25">
      <c r="A6478" s="289" t="s">
        <v>75</v>
      </c>
      <c r="B6478">
        <v>1</v>
      </c>
      <c r="C6478">
        <v>100</v>
      </c>
      <c r="D6478">
        <v>0.4</v>
      </c>
      <c r="E6478" s="289" t="s">
        <v>14548</v>
      </c>
      <c r="F6478">
        <v>5015760097</v>
      </c>
      <c r="G6478" s="276">
        <v>45770</v>
      </c>
      <c r="H6478">
        <v>20250407691246</v>
      </c>
      <c r="I6478">
        <v>0.38400000000000001</v>
      </c>
      <c r="J6478" s="289" t="s">
        <v>317</v>
      </c>
      <c r="K6478" s="289" t="s">
        <v>14549</v>
      </c>
      <c r="L6478" s="289" t="s">
        <v>275</v>
      </c>
      <c r="M6478" s="289" t="s">
        <v>14466</v>
      </c>
      <c r="N6478" s="289" t="s">
        <v>4494</v>
      </c>
      <c r="O6478" s="289" t="s">
        <v>2173</v>
      </c>
      <c r="P6478" s="289" t="str">
        <f>VLOOKUP(CAT_Details[[#This Row],[Delivery Bp Customer Code]],Table6[],2,0)</f>
        <v>OYL1</v>
      </c>
    </row>
    <row r="6479" spans="1:16" x14ac:dyDescent="0.25">
      <c r="A6479" s="289" t="s">
        <v>75</v>
      </c>
      <c r="B6479">
        <v>3</v>
      </c>
      <c r="C6479">
        <v>45.72</v>
      </c>
      <c r="D6479">
        <v>0.18</v>
      </c>
      <c r="E6479" s="289" t="s">
        <v>14550</v>
      </c>
      <c r="F6479">
        <v>5015761925</v>
      </c>
      <c r="G6479" s="276">
        <v>45770</v>
      </c>
      <c r="H6479">
        <v>20250408692068</v>
      </c>
      <c r="I6479">
        <v>8.5999999999999993E-2</v>
      </c>
      <c r="J6479" s="289" t="s">
        <v>3890</v>
      </c>
      <c r="K6479" s="289" t="s">
        <v>14551</v>
      </c>
      <c r="L6479" s="289" t="s">
        <v>275</v>
      </c>
      <c r="M6479" s="289" t="s">
        <v>14552</v>
      </c>
      <c r="N6479" s="289" t="s">
        <v>3896</v>
      </c>
      <c r="O6479" s="289" t="s">
        <v>2173</v>
      </c>
      <c r="P6479" s="289" t="str">
        <f>VLOOKUP(CAT_Details[[#This Row],[Delivery Bp Customer Code]],Table6[],2,0)</f>
        <v>OYL1</v>
      </c>
    </row>
    <row r="6480" spans="1:16" x14ac:dyDescent="0.25">
      <c r="A6480" s="289" t="s">
        <v>75</v>
      </c>
      <c r="B6480">
        <v>1</v>
      </c>
      <c r="C6480">
        <v>100</v>
      </c>
      <c r="D6480">
        <v>0.2</v>
      </c>
      <c r="E6480" s="289" t="s">
        <v>14553</v>
      </c>
      <c r="F6480">
        <v>5015778236</v>
      </c>
      <c r="G6480" s="276">
        <v>45770</v>
      </c>
      <c r="H6480">
        <v>20250410694442</v>
      </c>
      <c r="I6480">
        <v>0.48</v>
      </c>
      <c r="J6480" s="289" t="s">
        <v>324</v>
      </c>
      <c r="K6480" s="289" t="s">
        <v>14554</v>
      </c>
      <c r="L6480" s="289" t="s">
        <v>275</v>
      </c>
      <c r="M6480" s="289" t="s">
        <v>14362</v>
      </c>
      <c r="N6480" s="289" t="s">
        <v>8442</v>
      </c>
      <c r="O6480" s="289" t="s">
        <v>2173</v>
      </c>
      <c r="P6480" s="289" t="str">
        <f>VLOOKUP(CAT_Details[[#This Row],[Delivery Bp Customer Code]],Table6[],2,0)</f>
        <v>OYL1</v>
      </c>
    </row>
    <row r="6481" spans="1:16" x14ac:dyDescent="0.25">
      <c r="A6481" s="289" t="s">
        <v>75</v>
      </c>
      <c r="B6481">
        <v>33</v>
      </c>
      <c r="C6481">
        <v>15873</v>
      </c>
      <c r="D6481">
        <v>11</v>
      </c>
      <c r="E6481" s="289" t="s">
        <v>14555</v>
      </c>
      <c r="F6481">
        <v>5015793148</v>
      </c>
      <c r="G6481" s="276">
        <v>45770</v>
      </c>
      <c r="H6481">
        <v>20250414696126</v>
      </c>
      <c r="I6481">
        <v>21.12</v>
      </c>
      <c r="J6481" s="289" t="s">
        <v>324</v>
      </c>
      <c r="K6481" s="289" t="s">
        <v>14556</v>
      </c>
      <c r="L6481" s="289" t="s">
        <v>275</v>
      </c>
      <c r="M6481" s="289" t="s">
        <v>14557</v>
      </c>
      <c r="N6481" s="289" t="s">
        <v>2172</v>
      </c>
      <c r="O6481" s="289" t="s">
        <v>2173</v>
      </c>
      <c r="P6481" s="289" t="str">
        <f>VLOOKUP(CAT_Details[[#This Row],[Delivery Bp Customer Code]],Table6[],2,0)</f>
        <v>OYL1</v>
      </c>
    </row>
    <row r="6482" spans="1:16" x14ac:dyDescent="0.25">
      <c r="A6482" s="289" t="s">
        <v>75</v>
      </c>
      <c r="B6482">
        <v>4</v>
      </c>
      <c r="C6482">
        <v>635.54999999999995</v>
      </c>
      <c r="D6482">
        <v>1.25</v>
      </c>
      <c r="E6482" s="289" t="s">
        <v>14558</v>
      </c>
      <c r="F6482">
        <v>5015807814</v>
      </c>
      <c r="G6482" s="276">
        <v>45770</v>
      </c>
      <c r="H6482">
        <v>20250414696779</v>
      </c>
      <c r="I6482">
        <v>2.3980000000000001</v>
      </c>
      <c r="J6482" s="289" t="s">
        <v>280</v>
      </c>
      <c r="K6482" s="289" t="s">
        <v>14559</v>
      </c>
      <c r="L6482" s="289" t="s">
        <v>275</v>
      </c>
      <c r="M6482" s="289" t="s">
        <v>14537</v>
      </c>
      <c r="N6482" s="289" t="s">
        <v>5845</v>
      </c>
      <c r="O6482" s="289" t="s">
        <v>5281</v>
      </c>
      <c r="P6482" s="289" t="str">
        <f>VLOOKUP(CAT_Details[[#This Row],[Delivery Bp Customer Code]],Table6[],2,0)</f>
        <v>DK-LW08</v>
      </c>
    </row>
    <row r="6483" spans="1:16" x14ac:dyDescent="0.25">
      <c r="A6483" s="289" t="s">
        <v>75</v>
      </c>
      <c r="B6483">
        <v>1</v>
      </c>
      <c r="C6483">
        <v>57</v>
      </c>
      <c r="D6483">
        <v>0.2</v>
      </c>
      <c r="E6483" s="289" t="s">
        <v>14560</v>
      </c>
      <c r="F6483">
        <v>5015808060</v>
      </c>
      <c r="G6483" s="276">
        <v>45770</v>
      </c>
      <c r="H6483">
        <v>20250415697474</v>
      </c>
      <c r="I6483">
        <v>0.192</v>
      </c>
      <c r="J6483" s="289" t="s">
        <v>324</v>
      </c>
      <c r="K6483" s="289" t="s">
        <v>14561</v>
      </c>
      <c r="L6483" s="289" t="s">
        <v>275</v>
      </c>
      <c r="M6483" s="289" t="s">
        <v>14528</v>
      </c>
      <c r="N6483" s="289" t="s">
        <v>2242</v>
      </c>
      <c r="O6483" s="289" t="s">
        <v>2173</v>
      </c>
      <c r="P6483" s="289" t="str">
        <f>VLOOKUP(CAT_Details[[#This Row],[Delivery Bp Customer Code]],Table6[],2,0)</f>
        <v>OYL1</v>
      </c>
    </row>
    <row r="6484" spans="1:16" x14ac:dyDescent="0.25">
      <c r="A6484" s="289" t="s">
        <v>75</v>
      </c>
      <c r="B6484">
        <v>2</v>
      </c>
      <c r="C6484">
        <v>42.82</v>
      </c>
      <c r="D6484">
        <v>0.25</v>
      </c>
      <c r="E6484" s="289" t="s">
        <v>14562</v>
      </c>
      <c r="F6484">
        <v>5015808196</v>
      </c>
      <c r="G6484" s="276">
        <v>45770</v>
      </c>
      <c r="H6484">
        <v>20250415697255</v>
      </c>
      <c r="I6484">
        <v>0.318</v>
      </c>
      <c r="J6484" s="289" t="s">
        <v>280</v>
      </c>
      <c r="K6484" s="289" t="s">
        <v>14563</v>
      </c>
      <c r="L6484" s="289" t="s">
        <v>275</v>
      </c>
      <c r="M6484" s="289" t="s">
        <v>14439</v>
      </c>
      <c r="N6484" s="289" t="s">
        <v>14564</v>
      </c>
      <c r="O6484" s="289" t="s">
        <v>2173</v>
      </c>
      <c r="P6484" s="289" t="str">
        <f>VLOOKUP(CAT_Details[[#This Row],[Delivery Bp Customer Code]],Table6[],2,0)</f>
        <v>OYL1</v>
      </c>
    </row>
    <row r="6485" spans="1:16" x14ac:dyDescent="0.25">
      <c r="A6485" s="289" t="s">
        <v>75</v>
      </c>
      <c r="B6485">
        <v>33</v>
      </c>
      <c r="C6485">
        <v>10857</v>
      </c>
      <c r="D6485">
        <v>11</v>
      </c>
      <c r="E6485" s="289" t="s">
        <v>14565</v>
      </c>
      <c r="F6485">
        <v>5015808364</v>
      </c>
      <c r="G6485" s="276">
        <v>45770</v>
      </c>
      <c r="H6485">
        <v>20250415697476</v>
      </c>
      <c r="I6485">
        <v>21.12</v>
      </c>
      <c r="J6485" s="289" t="s">
        <v>324</v>
      </c>
      <c r="K6485" s="289" t="s">
        <v>14566</v>
      </c>
      <c r="L6485" s="289" t="s">
        <v>275</v>
      </c>
      <c r="M6485" s="289" t="s">
        <v>14567</v>
      </c>
      <c r="N6485" s="289" t="s">
        <v>2172</v>
      </c>
      <c r="O6485" s="289" t="s">
        <v>2173</v>
      </c>
      <c r="P6485" s="289" t="str">
        <f>VLOOKUP(CAT_Details[[#This Row],[Delivery Bp Customer Code]],Table6[],2,0)</f>
        <v>OYL1</v>
      </c>
    </row>
    <row r="6486" spans="1:16" x14ac:dyDescent="0.25">
      <c r="A6486" s="289" t="s">
        <v>75</v>
      </c>
      <c r="B6486">
        <v>31</v>
      </c>
      <c r="C6486">
        <v>12903</v>
      </c>
      <c r="D6486">
        <v>10.34</v>
      </c>
      <c r="E6486" s="289" t="s">
        <v>14568</v>
      </c>
      <c r="F6486">
        <v>5015808457</v>
      </c>
      <c r="G6486" s="276">
        <v>45770</v>
      </c>
      <c r="H6486">
        <v>20250415697503</v>
      </c>
      <c r="I6486">
        <v>19.84</v>
      </c>
      <c r="J6486" s="289" t="s">
        <v>324</v>
      </c>
      <c r="K6486" s="289" t="s">
        <v>14569</v>
      </c>
      <c r="L6486" s="289" t="s">
        <v>275</v>
      </c>
      <c r="M6486" s="289" t="s">
        <v>14570</v>
      </c>
      <c r="N6486" s="289" t="s">
        <v>2172</v>
      </c>
      <c r="O6486" s="289" t="s">
        <v>2173</v>
      </c>
      <c r="P6486" s="289" t="str">
        <f>VLOOKUP(CAT_Details[[#This Row],[Delivery Bp Customer Code]],Table6[],2,0)</f>
        <v>OYL1</v>
      </c>
    </row>
    <row r="6487" spans="1:16" x14ac:dyDescent="0.25">
      <c r="A6487" s="289" t="s">
        <v>75</v>
      </c>
      <c r="B6487">
        <v>1</v>
      </c>
      <c r="C6487">
        <v>164</v>
      </c>
      <c r="D6487">
        <v>0.4</v>
      </c>
      <c r="E6487" s="289" t="s">
        <v>14571</v>
      </c>
      <c r="F6487">
        <v>5015808778</v>
      </c>
      <c r="G6487" s="276">
        <v>45770</v>
      </c>
      <c r="H6487">
        <v>20250414696755</v>
      </c>
      <c r="I6487">
        <v>0.48</v>
      </c>
      <c r="J6487" s="289" t="s">
        <v>280</v>
      </c>
      <c r="K6487" s="289" t="s">
        <v>14572</v>
      </c>
      <c r="L6487" s="289" t="s">
        <v>275</v>
      </c>
      <c r="M6487" s="289" t="s">
        <v>14537</v>
      </c>
      <c r="N6487" s="289" t="s">
        <v>636</v>
      </c>
      <c r="O6487" s="289" t="s">
        <v>2173</v>
      </c>
      <c r="P6487" s="289" t="str">
        <f>VLOOKUP(CAT_Details[[#This Row],[Delivery Bp Customer Code]],Table6[],2,0)</f>
        <v>OYL1</v>
      </c>
    </row>
    <row r="6488" spans="1:16" x14ac:dyDescent="0.25">
      <c r="A6488" s="289" t="s">
        <v>75</v>
      </c>
      <c r="B6488">
        <v>1</v>
      </c>
      <c r="C6488">
        <v>83</v>
      </c>
      <c r="D6488">
        <v>0.2</v>
      </c>
      <c r="E6488" s="289" t="s">
        <v>14573</v>
      </c>
      <c r="F6488">
        <v>5015822229</v>
      </c>
      <c r="G6488" s="276">
        <v>45770</v>
      </c>
      <c r="H6488">
        <v>20250415697993</v>
      </c>
      <c r="I6488">
        <v>0.48</v>
      </c>
      <c r="J6488" s="289" t="s">
        <v>280</v>
      </c>
      <c r="K6488" s="289" t="s">
        <v>14574</v>
      </c>
      <c r="L6488" s="289" t="s">
        <v>275</v>
      </c>
      <c r="M6488" s="289" t="s">
        <v>14575</v>
      </c>
      <c r="N6488" s="289" t="s">
        <v>1399</v>
      </c>
      <c r="O6488" s="289" t="s">
        <v>2173</v>
      </c>
      <c r="P6488" s="289" t="str">
        <f>VLOOKUP(CAT_Details[[#This Row],[Delivery Bp Customer Code]],Table6[],2,0)</f>
        <v>OYL1</v>
      </c>
    </row>
    <row r="6489" spans="1:16" x14ac:dyDescent="0.25">
      <c r="A6489" s="289" t="s">
        <v>75</v>
      </c>
      <c r="B6489">
        <v>33</v>
      </c>
      <c r="C6489">
        <v>14223</v>
      </c>
      <c r="D6489">
        <v>11</v>
      </c>
      <c r="E6489" s="289" t="s">
        <v>14576</v>
      </c>
      <c r="F6489">
        <v>5015822454</v>
      </c>
      <c r="G6489" s="276">
        <v>45770</v>
      </c>
      <c r="H6489">
        <v>20250414696136</v>
      </c>
      <c r="I6489">
        <v>21.12</v>
      </c>
      <c r="J6489" s="289" t="s">
        <v>324</v>
      </c>
      <c r="K6489" s="289" t="s">
        <v>14577</v>
      </c>
      <c r="L6489" s="289" t="s">
        <v>275</v>
      </c>
      <c r="M6489" s="289" t="s">
        <v>14578</v>
      </c>
      <c r="N6489" s="289" t="s">
        <v>2172</v>
      </c>
      <c r="O6489" s="289" t="s">
        <v>2173</v>
      </c>
      <c r="P6489" s="289" t="str">
        <f>VLOOKUP(CAT_Details[[#This Row],[Delivery Bp Customer Code]],Table6[],2,0)</f>
        <v>OYL1</v>
      </c>
    </row>
    <row r="6490" spans="1:16" x14ac:dyDescent="0.25">
      <c r="A6490" s="289" t="s">
        <v>75</v>
      </c>
      <c r="B6490">
        <v>1</v>
      </c>
      <c r="C6490">
        <v>50</v>
      </c>
      <c r="D6490">
        <v>0.4</v>
      </c>
      <c r="E6490" s="289" t="s">
        <v>14579</v>
      </c>
      <c r="F6490">
        <v>5015837854</v>
      </c>
      <c r="G6490" s="276">
        <v>45770</v>
      </c>
      <c r="H6490">
        <v>20250417699814</v>
      </c>
      <c r="I6490">
        <v>0.70099999999999996</v>
      </c>
      <c r="J6490" s="289" t="s">
        <v>273</v>
      </c>
      <c r="K6490" s="289" t="s">
        <v>14580</v>
      </c>
      <c r="L6490" s="289" t="s">
        <v>275</v>
      </c>
      <c r="M6490" s="289" t="s">
        <v>14545</v>
      </c>
      <c r="N6490" s="289" t="s">
        <v>1240</v>
      </c>
      <c r="O6490" s="289" t="s">
        <v>2173</v>
      </c>
      <c r="P6490" s="289" t="str">
        <f>VLOOKUP(CAT_Details[[#This Row],[Delivery Bp Customer Code]],Table6[],2,0)</f>
        <v>OYL1</v>
      </c>
    </row>
    <row r="6491" spans="1:16" x14ac:dyDescent="0.25">
      <c r="A6491" s="289" t="s">
        <v>874</v>
      </c>
      <c r="B6491">
        <v>10</v>
      </c>
      <c r="C6491">
        <v>1200</v>
      </c>
      <c r="D6491">
        <v>4.78</v>
      </c>
      <c r="E6491" s="289" t="s">
        <v>14581</v>
      </c>
      <c r="F6491">
        <v>5015778116</v>
      </c>
      <c r="G6491" s="276">
        <v>45770</v>
      </c>
      <c r="H6491">
        <v>20250410693995</v>
      </c>
      <c r="I6491">
        <v>8.0280000000000005</v>
      </c>
      <c r="J6491" s="289" t="s">
        <v>345</v>
      </c>
      <c r="K6491" s="289" t="s">
        <v>14582</v>
      </c>
      <c r="L6491" s="289" t="s">
        <v>275</v>
      </c>
      <c r="M6491" s="289" t="s">
        <v>14583</v>
      </c>
      <c r="N6491" s="289" t="s">
        <v>427</v>
      </c>
      <c r="O6491" s="289" t="s">
        <v>1014</v>
      </c>
      <c r="P6491" s="289" t="str">
        <f>VLOOKUP(CAT_Details[[#This Row],[Delivery Bp Customer Code]],Table6[],2,0)</f>
        <v>MZ07</v>
      </c>
    </row>
    <row r="6492" spans="1:16" x14ac:dyDescent="0.25">
      <c r="A6492" s="289" t="s">
        <v>3771</v>
      </c>
      <c r="B6492">
        <v>12</v>
      </c>
      <c r="C6492">
        <v>3345</v>
      </c>
      <c r="D6492">
        <v>6.28</v>
      </c>
      <c r="E6492" s="289" t="s">
        <v>14584</v>
      </c>
      <c r="F6492">
        <v>5015761657</v>
      </c>
      <c r="G6492" s="276">
        <v>45770</v>
      </c>
      <c r="H6492">
        <v>20250408692283</v>
      </c>
      <c r="I6492">
        <v>23.038</v>
      </c>
      <c r="J6492" s="289" t="s">
        <v>3890</v>
      </c>
      <c r="K6492" s="289" t="s">
        <v>14585</v>
      </c>
      <c r="L6492" s="289" t="s">
        <v>275</v>
      </c>
      <c r="M6492" s="289" t="s">
        <v>14552</v>
      </c>
      <c r="N6492" s="289" t="s">
        <v>3893</v>
      </c>
      <c r="O6492" s="289" t="s">
        <v>4956</v>
      </c>
      <c r="P6492" s="289">
        <f>VLOOKUP(CAT_Details[[#This Row],[Delivery Bp Customer Code]],Table6[],2,0)</f>
        <v>3417</v>
      </c>
    </row>
    <row r="6493" spans="1:16" x14ac:dyDescent="0.25">
      <c r="A6493" s="289" t="s">
        <v>3771</v>
      </c>
      <c r="B6493">
        <v>10</v>
      </c>
      <c r="C6493">
        <v>4300</v>
      </c>
      <c r="D6493">
        <v>4.2</v>
      </c>
      <c r="E6493" s="289" t="s">
        <v>14586</v>
      </c>
      <c r="F6493">
        <v>5015793640</v>
      </c>
      <c r="G6493" s="276">
        <v>45770</v>
      </c>
      <c r="H6493">
        <v>20250408692184</v>
      </c>
      <c r="I6493">
        <v>4.3339999999999996</v>
      </c>
      <c r="J6493" s="289" t="s">
        <v>350</v>
      </c>
      <c r="K6493" s="289" t="s">
        <v>14587</v>
      </c>
      <c r="L6493" s="289" t="s">
        <v>275</v>
      </c>
      <c r="M6493" s="289" t="s">
        <v>14525</v>
      </c>
      <c r="N6493" s="289" t="s">
        <v>4517</v>
      </c>
      <c r="O6493" s="289" t="s">
        <v>3775</v>
      </c>
      <c r="P6493" s="289">
        <f>VLOOKUP(CAT_Details[[#This Row],[Delivery Bp Customer Code]],Table6[],2,0)</f>
        <v>3401</v>
      </c>
    </row>
    <row r="6494" spans="1:16" x14ac:dyDescent="0.25">
      <c r="A6494" s="289" t="s">
        <v>3771</v>
      </c>
      <c r="B6494">
        <v>1</v>
      </c>
      <c r="C6494">
        <v>16</v>
      </c>
      <c r="D6494">
        <v>0.03</v>
      </c>
      <c r="E6494" s="289" t="s">
        <v>14588</v>
      </c>
      <c r="F6494">
        <v>5015808689</v>
      </c>
      <c r="G6494" s="276">
        <v>45770</v>
      </c>
      <c r="H6494">
        <v>20250414696111</v>
      </c>
      <c r="I6494">
        <v>1.2E-2</v>
      </c>
      <c r="J6494" s="289" t="s">
        <v>280</v>
      </c>
      <c r="K6494" s="289" t="s">
        <v>14589</v>
      </c>
      <c r="L6494" s="289" t="s">
        <v>275</v>
      </c>
      <c r="M6494" s="289" t="s">
        <v>14575</v>
      </c>
      <c r="N6494" s="289" t="s">
        <v>4076</v>
      </c>
      <c r="O6494" s="289" t="s">
        <v>3775</v>
      </c>
      <c r="P6494" s="289">
        <f>VLOOKUP(CAT_Details[[#This Row],[Delivery Bp Customer Code]],Table6[],2,0)</f>
        <v>3401</v>
      </c>
    </row>
    <row r="6495" spans="1:16" x14ac:dyDescent="0.25">
      <c r="A6495" s="289" t="s">
        <v>3771</v>
      </c>
      <c r="B6495">
        <v>2</v>
      </c>
      <c r="C6495">
        <v>1054</v>
      </c>
      <c r="D6495">
        <v>0.8</v>
      </c>
      <c r="E6495" s="289" t="s">
        <v>14590</v>
      </c>
      <c r="F6495">
        <v>5015822414</v>
      </c>
      <c r="G6495" s="276">
        <v>45770</v>
      </c>
      <c r="H6495">
        <v>20250414696889</v>
      </c>
      <c r="I6495">
        <v>1.92</v>
      </c>
      <c r="J6495" s="289" t="s">
        <v>273</v>
      </c>
      <c r="K6495" s="289" t="s">
        <v>14591</v>
      </c>
      <c r="L6495" s="289" t="s">
        <v>275</v>
      </c>
      <c r="M6495" s="289" t="s">
        <v>14545</v>
      </c>
      <c r="N6495" s="289" t="s">
        <v>14592</v>
      </c>
      <c r="O6495" s="289" t="s">
        <v>4956</v>
      </c>
      <c r="P6495" s="289">
        <f>VLOOKUP(CAT_Details[[#This Row],[Delivery Bp Customer Code]],Table6[],2,0)</f>
        <v>3417</v>
      </c>
    </row>
    <row r="6496" spans="1:16" x14ac:dyDescent="0.25">
      <c r="A6496" s="289" t="s">
        <v>3329</v>
      </c>
      <c r="B6496">
        <v>19</v>
      </c>
      <c r="C6496">
        <v>11481</v>
      </c>
      <c r="D6496">
        <v>7.6</v>
      </c>
      <c r="E6496" s="289" t="s">
        <v>14593</v>
      </c>
      <c r="F6496">
        <v>5015746835</v>
      </c>
      <c r="G6496" s="276">
        <v>45770</v>
      </c>
      <c r="H6496">
        <v>20250408692150</v>
      </c>
      <c r="I6496">
        <v>12.404</v>
      </c>
      <c r="J6496" s="289" t="s">
        <v>383</v>
      </c>
      <c r="K6496" s="289" t="s">
        <v>14594</v>
      </c>
      <c r="L6496" s="289" t="s">
        <v>275</v>
      </c>
      <c r="M6496" s="289" t="s">
        <v>14595</v>
      </c>
      <c r="N6496" s="289" t="s">
        <v>3781</v>
      </c>
      <c r="O6496" s="289" t="s">
        <v>3332</v>
      </c>
      <c r="P6496" s="289">
        <f>VLOOKUP(CAT_Details[[#This Row],[Delivery Bp Customer Code]],Table6[],2,0)</f>
        <v>3402</v>
      </c>
    </row>
    <row r="6497" spans="1:16" x14ac:dyDescent="0.25">
      <c r="A6497" s="289" t="s">
        <v>3329</v>
      </c>
      <c r="B6497">
        <v>16</v>
      </c>
      <c r="C6497">
        <v>878</v>
      </c>
      <c r="D6497">
        <v>2.3199999999999998</v>
      </c>
      <c r="E6497" s="289" t="s">
        <v>14596</v>
      </c>
      <c r="F6497">
        <v>5015761643</v>
      </c>
      <c r="G6497" s="276">
        <v>45770</v>
      </c>
      <c r="H6497">
        <v>20250410694045</v>
      </c>
      <c r="I6497">
        <v>6.024</v>
      </c>
      <c r="J6497" s="289" t="s">
        <v>3890</v>
      </c>
      <c r="K6497" s="289" t="s">
        <v>14597</v>
      </c>
      <c r="L6497" s="289" t="s">
        <v>275</v>
      </c>
      <c r="M6497" s="289" t="s">
        <v>14552</v>
      </c>
      <c r="N6497" s="289" t="s">
        <v>3896</v>
      </c>
      <c r="O6497" s="289" t="s">
        <v>3332</v>
      </c>
      <c r="P6497" s="289">
        <f>VLOOKUP(CAT_Details[[#This Row],[Delivery Bp Customer Code]],Table6[],2,0)</f>
        <v>3402</v>
      </c>
    </row>
    <row r="6498" spans="1:16" x14ac:dyDescent="0.25">
      <c r="A6498" s="289" t="s">
        <v>3329</v>
      </c>
      <c r="B6498">
        <v>1</v>
      </c>
      <c r="C6498">
        <v>241</v>
      </c>
      <c r="D6498">
        <v>0.4</v>
      </c>
      <c r="E6498" s="289" t="s">
        <v>14598</v>
      </c>
      <c r="F6498">
        <v>5015761896</v>
      </c>
      <c r="G6498" s="276">
        <v>45770</v>
      </c>
      <c r="H6498">
        <v>20250409693254</v>
      </c>
      <c r="I6498">
        <v>0.91200000000000003</v>
      </c>
      <c r="J6498" s="289" t="s">
        <v>438</v>
      </c>
      <c r="K6498" s="289" t="s">
        <v>14599</v>
      </c>
      <c r="L6498" s="289" t="s">
        <v>275</v>
      </c>
      <c r="M6498" s="289" t="s">
        <v>14463</v>
      </c>
      <c r="N6498" s="289" t="s">
        <v>4090</v>
      </c>
      <c r="O6498" s="289" t="s">
        <v>3332</v>
      </c>
      <c r="P6498" s="289">
        <f>VLOOKUP(CAT_Details[[#This Row],[Delivery Bp Customer Code]],Table6[],2,0)</f>
        <v>3402</v>
      </c>
    </row>
    <row r="6499" spans="1:16" x14ac:dyDescent="0.25">
      <c r="A6499" s="289" t="s">
        <v>3329</v>
      </c>
      <c r="B6499">
        <v>1</v>
      </c>
      <c r="C6499">
        <v>75</v>
      </c>
      <c r="D6499">
        <v>0.4</v>
      </c>
      <c r="E6499" s="289" t="s">
        <v>14600</v>
      </c>
      <c r="F6499">
        <v>5015778043</v>
      </c>
      <c r="G6499" s="276">
        <v>45770</v>
      </c>
      <c r="H6499">
        <v>20250407691541</v>
      </c>
      <c r="I6499">
        <v>0.96</v>
      </c>
      <c r="J6499" s="289" t="s">
        <v>324</v>
      </c>
      <c r="K6499" s="289" t="s">
        <v>14601</v>
      </c>
      <c r="L6499" s="289" t="s">
        <v>275</v>
      </c>
      <c r="M6499" s="289" t="s">
        <v>14528</v>
      </c>
      <c r="N6499" s="289" t="s">
        <v>375</v>
      </c>
      <c r="O6499" s="289" t="s">
        <v>3332</v>
      </c>
      <c r="P6499" s="289">
        <f>VLOOKUP(CAT_Details[[#This Row],[Delivery Bp Customer Code]],Table6[],2,0)</f>
        <v>3402</v>
      </c>
    </row>
    <row r="6500" spans="1:16" x14ac:dyDescent="0.25">
      <c r="A6500" s="289" t="s">
        <v>3329</v>
      </c>
      <c r="B6500">
        <v>6</v>
      </c>
      <c r="C6500">
        <v>420</v>
      </c>
      <c r="D6500">
        <v>3</v>
      </c>
      <c r="E6500" s="289" t="s">
        <v>14602</v>
      </c>
      <c r="F6500">
        <v>5015778085</v>
      </c>
      <c r="G6500" s="276">
        <v>45770</v>
      </c>
      <c r="H6500">
        <v>20250410694720</v>
      </c>
      <c r="I6500">
        <v>6.84</v>
      </c>
      <c r="J6500" s="289" t="s">
        <v>324</v>
      </c>
      <c r="K6500" s="289" t="s">
        <v>14603</v>
      </c>
      <c r="L6500" s="289" t="s">
        <v>275</v>
      </c>
      <c r="M6500" s="289" t="s">
        <v>14418</v>
      </c>
      <c r="N6500" s="289" t="s">
        <v>4100</v>
      </c>
      <c r="O6500" s="289" t="s">
        <v>3332</v>
      </c>
      <c r="P6500" s="289">
        <f>VLOOKUP(CAT_Details[[#This Row],[Delivery Bp Customer Code]],Table6[],2,0)</f>
        <v>3402</v>
      </c>
    </row>
    <row r="6501" spans="1:16" x14ac:dyDescent="0.25">
      <c r="A6501" s="289" t="s">
        <v>3329</v>
      </c>
      <c r="B6501">
        <v>6</v>
      </c>
      <c r="C6501">
        <v>1240</v>
      </c>
      <c r="D6501">
        <v>2.4</v>
      </c>
      <c r="E6501" s="289" t="s">
        <v>14604</v>
      </c>
      <c r="F6501">
        <v>5015793057</v>
      </c>
      <c r="G6501" s="276">
        <v>45770</v>
      </c>
      <c r="H6501">
        <v>20250411695196</v>
      </c>
      <c r="I6501">
        <v>4.8959999999999999</v>
      </c>
      <c r="J6501" s="289" t="s">
        <v>287</v>
      </c>
      <c r="K6501" s="289" t="s">
        <v>14605</v>
      </c>
      <c r="L6501" s="289" t="s">
        <v>275</v>
      </c>
      <c r="M6501" s="289" t="s">
        <v>14606</v>
      </c>
      <c r="N6501" s="289" t="s">
        <v>468</v>
      </c>
      <c r="O6501" s="289" t="s">
        <v>3332</v>
      </c>
      <c r="P6501" s="289">
        <f>VLOOKUP(CAT_Details[[#This Row],[Delivery Bp Customer Code]],Table6[],2,0)</f>
        <v>3402</v>
      </c>
    </row>
    <row r="6502" spans="1:16" x14ac:dyDescent="0.25">
      <c r="A6502" s="289" t="s">
        <v>3329</v>
      </c>
      <c r="B6502">
        <v>8</v>
      </c>
      <c r="C6502">
        <v>840</v>
      </c>
      <c r="D6502">
        <v>3</v>
      </c>
      <c r="E6502" s="289" t="s">
        <v>14607</v>
      </c>
      <c r="F6502">
        <v>5015793162</v>
      </c>
      <c r="G6502" s="276">
        <v>45770</v>
      </c>
      <c r="H6502">
        <v>20250414696213</v>
      </c>
      <c r="I6502">
        <v>7.008</v>
      </c>
      <c r="J6502" s="289" t="s">
        <v>324</v>
      </c>
      <c r="K6502" s="289" t="s">
        <v>14608</v>
      </c>
      <c r="L6502" s="289" t="s">
        <v>275</v>
      </c>
      <c r="M6502" s="289" t="s">
        <v>14534</v>
      </c>
      <c r="N6502" s="289" t="s">
        <v>616</v>
      </c>
      <c r="O6502" s="289" t="s">
        <v>3332</v>
      </c>
      <c r="P6502" s="289">
        <f>VLOOKUP(CAT_Details[[#This Row],[Delivery Bp Customer Code]],Table6[],2,0)</f>
        <v>3402</v>
      </c>
    </row>
    <row r="6503" spans="1:16" x14ac:dyDescent="0.25">
      <c r="A6503" s="289" t="s">
        <v>3329</v>
      </c>
      <c r="B6503">
        <v>1</v>
      </c>
      <c r="C6503">
        <v>71</v>
      </c>
      <c r="D6503">
        <v>0.2</v>
      </c>
      <c r="E6503" s="289" t="s">
        <v>14609</v>
      </c>
      <c r="F6503">
        <v>5015793274</v>
      </c>
      <c r="G6503" s="276">
        <v>45770</v>
      </c>
      <c r="H6503">
        <v>20250408692229</v>
      </c>
      <c r="I6503">
        <v>0.44600000000000001</v>
      </c>
      <c r="J6503" s="289" t="s">
        <v>350</v>
      </c>
      <c r="K6503" s="289" t="s">
        <v>14610</v>
      </c>
      <c r="L6503" s="289" t="s">
        <v>275</v>
      </c>
      <c r="M6503" s="289" t="s">
        <v>14611</v>
      </c>
      <c r="N6503" s="289" t="s">
        <v>704</v>
      </c>
      <c r="O6503" s="289" t="s">
        <v>3332</v>
      </c>
      <c r="P6503" s="289">
        <f>VLOOKUP(CAT_Details[[#This Row],[Delivery Bp Customer Code]],Table6[],2,0)</f>
        <v>3402</v>
      </c>
    </row>
    <row r="6504" spans="1:16" x14ac:dyDescent="0.25">
      <c r="A6504" s="289" t="s">
        <v>3329</v>
      </c>
      <c r="B6504">
        <v>1</v>
      </c>
      <c r="C6504">
        <v>55</v>
      </c>
      <c r="D6504">
        <v>0.4</v>
      </c>
      <c r="E6504" s="289" t="s">
        <v>14612</v>
      </c>
      <c r="F6504">
        <v>5015793339</v>
      </c>
      <c r="G6504" s="276">
        <v>45770</v>
      </c>
      <c r="H6504">
        <v>20250411695586</v>
      </c>
      <c r="I6504">
        <v>0.57599999999999996</v>
      </c>
      <c r="J6504" s="289" t="s">
        <v>350</v>
      </c>
      <c r="K6504" s="289" t="s">
        <v>14613</v>
      </c>
      <c r="L6504" s="289" t="s">
        <v>275</v>
      </c>
      <c r="M6504" s="289" t="s">
        <v>14428</v>
      </c>
      <c r="N6504" s="289" t="s">
        <v>3804</v>
      </c>
      <c r="O6504" s="289" t="s">
        <v>3332</v>
      </c>
      <c r="P6504" s="289">
        <f>VLOOKUP(CAT_Details[[#This Row],[Delivery Bp Customer Code]],Table6[],2,0)</f>
        <v>3402</v>
      </c>
    </row>
    <row r="6505" spans="1:16" x14ac:dyDescent="0.25">
      <c r="A6505" s="289" t="s">
        <v>3329</v>
      </c>
      <c r="B6505">
        <v>4</v>
      </c>
      <c r="C6505">
        <v>2192</v>
      </c>
      <c r="D6505">
        <v>1.6</v>
      </c>
      <c r="E6505" s="289" t="s">
        <v>14614</v>
      </c>
      <c r="F6505">
        <v>5015793410</v>
      </c>
      <c r="G6505" s="276">
        <v>45770</v>
      </c>
      <c r="H6505">
        <v>20250409693603</v>
      </c>
      <c r="I6505">
        <v>2.3039999999999998</v>
      </c>
      <c r="J6505" s="289" t="s">
        <v>350</v>
      </c>
      <c r="K6505" s="289" t="s">
        <v>14615</v>
      </c>
      <c r="L6505" s="289" t="s">
        <v>275</v>
      </c>
      <c r="M6505" s="289" t="s">
        <v>14428</v>
      </c>
      <c r="N6505" s="289" t="s">
        <v>3804</v>
      </c>
      <c r="O6505" s="289" t="s">
        <v>3332</v>
      </c>
      <c r="P6505" s="289">
        <f>VLOOKUP(CAT_Details[[#This Row],[Delivery Bp Customer Code]],Table6[],2,0)</f>
        <v>3402</v>
      </c>
    </row>
    <row r="6506" spans="1:16" x14ac:dyDescent="0.25">
      <c r="A6506" s="289" t="s">
        <v>3329</v>
      </c>
      <c r="B6506">
        <v>1</v>
      </c>
      <c r="C6506">
        <v>1</v>
      </c>
      <c r="D6506">
        <v>0.02</v>
      </c>
      <c r="E6506" s="289" t="s">
        <v>14616</v>
      </c>
      <c r="F6506">
        <v>5015793570</v>
      </c>
      <c r="G6506" s="276">
        <v>45770</v>
      </c>
      <c r="H6506">
        <v>20250408692202</v>
      </c>
      <c r="I6506">
        <v>5.0000000000000001E-3</v>
      </c>
      <c r="J6506" s="289" t="s">
        <v>350</v>
      </c>
      <c r="K6506" s="289" t="s">
        <v>14617</v>
      </c>
      <c r="L6506" s="289" t="s">
        <v>275</v>
      </c>
      <c r="M6506" s="289"/>
      <c r="N6506" s="289" t="s">
        <v>3656</v>
      </c>
      <c r="O6506" s="289" t="s">
        <v>3332</v>
      </c>
      <c r="P6506" s="289">
        <f>VLOOKUP(CAT_Details[[#This Row],[Delivery Bp Customer Code]],Table6[],2,0)</f>
        <v>3402</v>
      </c>
    </row>
    <row r="6507" spans="1:16" x14ac:dyDescent="0.25">
      <c r="A6507" s="289" t="s">
        <v>3329</v>
      </c>
      <c r="B6507">
        <v>10</v>
      </c>
      <c r="C6507">
        <v>3460</v>
      </c>
      <c r="D6507">
        <v>4</v>
      </c>
      <c r="E6507" s="289" t="s">
        <v>14618</v>
      </c>
      <c r="F6507">
        <v>5015793590</v>
      </c>
      <c r="G6507" s="276">
        <v>45770</v>
      </c>
      <c r="H6507">
        <v>20250414696717</v>
      </c>
      <c r="I6507">
        <v>9.6</v>
      </c>
      <c r="J6507" s="289" t="s">
        <v>350</v>
      </c>
      <c r="K6507" s="289" t="s">
        <v>14619</v>
      </c>
      <c r="L6507" s="289" t="s">
        <v>275</v>
      </c>
      <c r="M6507" s="289" t="s">
        <v>14525</v>
      </c>
      <c r="N6507" s="289" t="s">
        <v>4421</v>
      </c>
      <c r="O6507" s="289" t="s">
        <v>3332</v>
      </c>
      <c r="P6507" s="289">
        <f>VLOOKUP(CAT_Details[[#This Row],[Delivery Bp Customer Code]],Table6[],2,0)</f>
        <v>3402</v>
      </c>
    </row>
    <row r="6508" spans="1:16" x14ac:dyDescent="0.25">
      <c r="A6508" s="289" t="s">
        <v>3329</v>
      </c>
      <c r="B6508">
        <v>2</v>
      </c>
      <c r="C6508">
        <v>310</v>
      </c>
      <c r="D6508">
        <v>0.6</v>
      </c>
      <c r="E6508" s="289" t="s">
        <v>14620</v>
      </c>
      <c r="F6508">
        <v>5015807790</v>
      </c>
      <c r="G6508" s="276">
        <v>45770</v>
      </c>
      <c r="H6508">
        <v>20250409693774</v>
      </c>
      <c r="I6508">
        <v>0.57599999999999996</v>
      </c>
      <c r="J6508" s="289" t="s">
        <v>324</v>
      </c>
      <c r="K6508" s="289" t="s">
        <v>14621</v>
      </c>
      <c r="L6508" s="289" t="s">
        <v>275</v>
      </c>
      <c r="M6508" s="289" t="s">
        <v>14622</v>
      </c>
      <c r="N6508" s="289" t="s">
        <v>579</v>
      </c>
      <c r="O6508" s="289" t="s">
        <v>3332</v>
      </c>
      <c r="P6508" s="289">
        <f>VLOOKUP(CAT_Details[[#This Row],[Delivery Bp Customer Code]],Table6[],2,0)</f>
        <v>3402</v>
      </c>
    </row>
    <row r="6509" spans="1:16" x14ac:dyDescent="0.25">
      <c r="A6509" s="289" t="s">
        <v>3329</v>
      </c>
      <c r="B6509">
        <v>22</v>
      </c>
      <c r="C6509">
        <v>1890</v>
      </c>
      <c r="D6509">
        <v>11</v>
      </c>
      <c r="E6509" s="289" t="s">
        <v>14623</v>
      </c>
      <c r="F6509">
        <v>5015807987</v>
      </c>
      <c r="G6509" s="276">
        <v>45770</v>
      </c>
      <c r="H6509">
        <v>20250410694723</v>
      </c>
      <c r="I6509">
        <v>25.08</v>
      </c>
      <c r="J6509" s="289" t="s">
        <v>324</v>
      </c>
      <c r="K6509" s="289" t="s">
        <v>14624</v>
      </c>
      <c r="L6509" s="289" t="s">
        <v>275</v>
      </c>
      <c r="M6509" s="289" t="s">
        <v>14625</v>
      </c>
      <c r="N6509" s="289" t="s">
        <v>4100</v>
      </c>
      <c r="O6509" s="289" t="s">
        <v>3332</v>
      </c>
      <c r="P6509" s="289">
        <f>VLOOKUP(CAT_Details[[#This Row],[Delivery Bp Customer Code]],Table6[],2,0)</f>
        <v>3402</v>
      </c>
    </row>
    <row r="6510" spans="1:16" x14ac:dyDescent="0.25">
      <c r="A6510" s="289" t="s">
        <v>3329</v>
      </c>
      <c r="B6510">
        <v>8</v>
      </c>
      <c r="C6510">
        <v>688</v>
      </c>
      <c r="D6510">
        <v>3.2</v>
      </c>
      <c r="E6510" s="289" t="s">
        <v>14626</v>
      </c>
      <c r="F6510">
        <v>5015807998</v>
      </c>
      <c r="G6510" s="276">
        <v>45770</v>
      </c>
      <c r="H6510">
        <v>20250415697489</v>
      </c>
      <c r="I6510">
        <v>4.6079999999999997</v>
      </c>
      <c r="J6510" s="289" t="s">
        <v>324</v>
      </c>
      <c r="K6510" s="289" t="s">
        <v>14627</v>
      </c>
      <c r="L6510" s="289" t="s">
        <v>275</v>
      </c>
      <c r="M6510" s="289" t="s">
        <v>14528</v>
      </c>
      <c r="N6510" s="289" t="s">
        <v>4634</v>
      </c>
      <c r="O6510" s="289" t="s">
        <v>3332</v>
      </c>
      <c r="P6510" s="289">
        <f>VLOOKUP(CAT_Details[[#This Row],[Delivery Bp Customer Code]],Table6[],2,0)</f>
        <v>3402</v>
      </c>
    </row>
    <row r="6511" spans="1:16" x14ac:dyDescent="0.25">
      <c r="A6511" s="289" t="s">
        <v>3329</v>
      </c>
      <c r="B6511">
        <v>3</v>
      </c>
      <c r="C6511">
        <v>377</v>
      </c>
      <c r="D6511">
        <v>0.85</v>
      </c>
      <c r="E6511" s="289" t="s">
        <v>14628</v>
      </c>
      <c r="F6511">
        <v>5015808107</v>
      </c>
      <c r="G6511" s="276">
        <v>45770</v>
      </c>
      <c r="H6511">
        <v>20250415697451</v>
      </c>
      <c r="I6511">
        <v>1.946</v>
      </c>
      <c r="J6511" s="289" t="s">
        <v>324</v>
      </c>
      <c r="K6511" s="289" t="s">
        <v>14629</v>
      </c>
      <c r="L6511" s="289" t="s">
        <v>275</v>
      </c>
      <c r="M6511" s="289" t="s">
        <v>14528</v>
      </c>
      <c r="N6511" s="289" t="s">
        <v>5079</v>
      </c>
      <c r="O6511" s="289" t="s">
        <v>3332</v>
      </c>
      <c r="P6511" s="289">
        <f>VLOOKUP(CAT_Details[[#This Row],[Delivery Bp Customer Code]],Table6[],2,0)</f>
        <v>3402</v>
      </c>
    </row>
    <row r="6512" spans="1:16" x14ac:dyDescent="0.25">
      <c r="A6512" s="289" t="s">
        <v>3329</v>
      </c>
      <c r="B6512">
        <v>1</v>
      </c>
      <c r="C6512">
        <v>191.4</v>
      </c>
      <c r="D6512">
        <v>0.4</v>
      </c>
      <c r="E6512" s="289" t="s">
        <v>14630</v>
      </c>
      <c r="F6512">
        <v>5015808511</v>
      </c>
      <c r="G6512" s="276">
        <v>45770</v>
      </c>
      <c r="H6512">
        <v>20250414696215</v>
      </c>
      <c r="I6512">
        <v>0.624</v>
      </c>
      <c r="J6512" s="289" t="s">
        <v>324</v>
      </c>
      <c r="K6512" s="289" t="s">
        <v>14631</v>
      </c>
      <c r="L6512" s="289" t="s">
        <v>275</v>
      </c>
      <c r="M6512" s="289" t="s">
        <v>14534</v>
      </c>
      <c r="N6512" s="289" t="s">
        <v>3648</v>
      </c>
      <c r="O6512" s="289" t="s">
        <v>3332</v>
      </c>
      <c r="P6512" s="289">
        <f>VLOOKUP(CAT_Details[[#This Row],[Delivery Bp Customer Code]],Table6[],2,0)</f>
        <v>3402</v>
      </c>
    </row>
    <row r="6513" spans="1:16" x14ac:dyDescent="0.25">
      <c r="A6513" s="289" t="s">
        <v>76</v>
      </c>
      <c r="B6513">
        <v>3</v>
      </c>
      <c r="C6513">
        <v>135</v>
      </c>
      <c r="D6513">
        <v>0.3</v>
      </c>
      <c r="E6513" s="289" t="s">
        <v>14632</v>
      </c>
      <c r="F6513">
        <v>5015716101</v>
      </c>
      <c r="G6513" s="276">
        <v>45770</v>
      </c>
      <c r="H6513">
        <v>20250403689659</v>
      </c>
      <c r="I6513">
        <v>0.45800000000000002</v>
      </c>
      <c r="J6513" s="289" t="s">
        <v>756</v>
      </c>
      <c r="K6513" s="289" t="s">
        <v>14633</v>
      </c>
      <c r="L6513" s="289" t="s">
        <v>275</v>
      </c>
      <c r="M6513" s="289" t="s">
        <v>14634</v>
      </c>
      <c r="N6513" s="289" t="s">
        <v>759</v>
      </c>
      <c r="O6513" s="289" t="s">
        <v>748</v>
      </c>
      <c r="P6513" s="289" t="str">
        <f>VLOOKUP(CAT_Details[[#This Row],[Delivery Bp Customer Code]],Table6[],2,0)</f>
        <v>No Loc</v>
      </c>
    </row>
    <row r="6514" spans="1:16" x14ac:dyDescent="0.25">
      <c r="A6514" s="289" t="s">
        <v>76</v>
      </c>
      <c r="B6514">
        <v>7</v>
      </c>
      <c r="C6514">
        <v>1360</v>
      </c>
      <c r="D6514">
        <v>2.75</v>
      </c>
      <c r="E6514" s="289" t="s">
        <v>14635</v>
      </c>
      <c r="F6514">
        <v>5015777983</v>
      </c>
      <c r="G6514" s="276">
        <v>45770</v>
      </c>
      <c r="H6514">
        <v>20250410694309</v>
      </c>
      <c r="I6514">
        <v>5.1280000000000001</v>
      </c>
      <c r="J6514" s="289" t="s">
        <v>324</v>
      </c>
      <c r="K6514" s="289" t="s">
        <v>14636</v>
      </c>
      <c r="L6514" s="289" t="s">
        <v>275</v>
      </c>
      <c r="M6514" s="289" t="s">
        <v>14418</v>
      </c>
      <c r="N6514" s="289" t="s">
        <v>1160</v>
      </c>
      <c r="O6514" s="289" t="s">
        <v>748</v>
      </c>
      <c r="P6514" s="289" t="str">
        <f>VLOOKUP(CAT_Details[[#This Row],[Delivery Bp Customer Code]],Table6[],2,0)</f>
        <v>No Loc</v>
      </c>
    </row>
    <row r="6515" spans="1:16" x14ac:dyDescent="0.25">
      <c r="A6515" s="289" t="s">
        <v>76</v>
      </c>
      <c r="B6515">
        <v>1</v>
      </c>
      <c r="C6515">
        <v>60</v>
      </c>
      <c r="D6515">
        <v>0.4</v>
      </c>
      <c r="E6515" s="289" t="s">
        <v>14637</v>
      </c>
      <c r="F6515">
        <v>5015778061</v>
      </c>
      <c r="G6515" s="276">
        <v>45770</v>
      </c>
      <c r="H6515">
        <v>20250409692988</v>
      </c>
      <c r="I6515">
        <v>0.38400000000000001</v>
      </c>
      <c r="J6515" s="289" t="s">
        <v>345</v>
      </c>
      <c r="K6515" s="289" t="s">
        <v>14638</v>
      </c>
      <c r="L6515" s="289" t="s">
        <v>275</v>
      </c>
      <c r="M6515" s="289" t="s">
        <v>14639</v>
      </c>
      <c r="N6515" s="289" t="s">
        <v>427</v>
      </c>
      <c r="O6515" s="289" t="s">
        <v>748</v>
      </c>
      <c r="P6515" s="289" t="str">
        <f>VLOOKUP(CAT_Details[[#This Row],[Delivery Bp Customer Code]],Table6[],2,0)</f>
        <v>No Loc</v>
      </c>
    </row>
    <row r="6516" spans="1:16" x14ac:dyDescent="0.25">
      <c r="A6516" s="289" t="s">
        <v>76</v>
      </c>
      <c r="B6516">
        <v>1</v>
      </c>
      <c r="C6516">
        <v>67</v>
      </c>
      <c r="D6516">
        <v>0.4</v>
      </c>
      <c r="E6516" s="289" t="s">
        <v>14640</v>
      </c>
      <c r="F6516">
        <v>5015793087</v>
      </c>
      <c r="G6516" s="276">
        <v>45770</v>
      </c>
      <c r="H6516">
        <v>20250414696182</v>
      </c>
      <c r="I6516">
        <v>0.69099999999999995</v>
      </c>
      <c r="J6516" s="289" t="s">
        <v>287</v>
      </c>
      <c r="K6516" s="289" t="s">
        <v>14641</v>
      </c>
      <c r="L6516" s="289" t="s">
        <v>275</v>
      </c>
      <c r="M6516" s="289" t="s">
        <v>14642</v>
      </c>
      <c r="N6516" s="289" t="s">
        <v>1198</v>
      </c>
      <c r="O6516" s="289" t="s">
        <v>748</v>
      </c>
      <c r="P6516" s="289" t="str">
        <f>VLOOKUP(CAT_Details[[#This Row],[Delivery Bp Customer Code]],Table6[],2,0)</f>
        <v>No Loc</v>
      </c>
    </row>
    <row r="6517" spans="1:16" x14ac:dyDescent="0.25">
      <c r="A6517" s="289" t="s">
        <v>76</v>
      </c>
      <c r="B6517">
        <v>2</v>
      </c>
      <c r="C6517">
        <v>577</v>
      </c>
      <c r="D6517">
        <v>0.8</v>
      </c>
      <c r="E6517" s="289" t="s">
        <v>14643</v>
      </c>
      <c r="F6517">
        <v>5015793385</v>
      </c>
      <c r="G6517" s="276">
        <v>45770</v>
      </c>
      <c r="H6517">
        <v>20250414696337</v>
      </c>
      <c r="I6517">
        <v>1.92</v>
      </c>
      <c r="J6517" s="289" t="s">
        <v>350</v>
      </c>
      <c r="K6517" s="289" t="s">
        <v>14644</v>
      </c>
      <c r="L6517" s="289" t="s">
        <v>275</v>
      </c>
      <c r="M6517" s="289" t="s">
        <v>14611</v>
      </c>
      <c r="N6517" s="289" t="s">
        <v>602</v>
      </c>
      <c r="O6517" s="289" t="s">
        <v>748</v>
      </c>
      <c r="P6517" s="289" t="str">
        <f>VLOOKUP(CAT_Details[[#This Row],[Delivery Bp Customer Code]],Table6[],2,0)</f>
        <v>No Loc</v>
      </c>
    </row>
    <row r="6518" spans="1:16" x14ac:dyDescent="0.25">
      <c r="A6518" s="289" t="s">
        <v>76</v>
      </c>
      <c r="B6518">
        <v>2</v>
      </c>
      <c r="C6518">
        <v>340</v>
      </c>
      <c r="D6518">
        <v>0.8</v>
      </c>
      <c r="E6518" s="289" t="s">
        <v>14645</v>
      </c>
      <c r="F6518">
        <v>5015793428</v>
      </c>
      <c r="G6518" s="276">
        <v>45770</v>
      </c>
      <c r="H6518">
        <v>20250411695685</v>
      </c>
      <c r="I6518">
        <v>1.536</v>
      </c>
      <c r="J6518" s="289" t="s">
        <v>324</v>
      </c>
      <c r="K6518" s="289" t="s">
        <v>14646</v>
      </c>
      <c r="L6518" s="289" t="s">
        <v>275</v>
      </c>
      <c r="M6518" s="289" t="s">
        <v>14531</v>
      </c>
      <c r="N6518" s="289" t="s">
        <v>531</v>
      </c>
      <c r="O6518" s="289" t="s">
        <v>748</v>
      </c>
      <c r="P6518" s="289" t="str">
        <f>VLOOKUP(CAT_Details[[#This Row],[Delivery Bp Customer Code]],Table6[],2,0)</f>
        <v>No Loc</v>
      </c>
    </row>
    <row r="6519" spans="1:16" x14ac:dyDescent="0.25">
      <c r="A6519" s="289" t="s">
        <v>285</v>
      </c>
      <c r="B6519">
        <v>21</v>
      </c>
      <c r="C6519">
        <v>1785</v>
      </c>
      <c r="D6519">
        <v>6</v>
      </c>
      <c r="E6519" s="289" t="s">
        <v>14647</v>
      </c>
      <c r="F6519">
        <v>5015716386</v>
      </c>
      <c r="G6519" s="276">
        <v>45770</v>
      </c>
      <c r="H6519">
        <v>20250403689660</v>
      </c>
      <c r="I6519">
        <v>12.672000000000001</v>
      </c>
      <c r="J6519" s="289" t="s">
        <v>756</v>
      </c>
      <c r="K6519" s="289" t="s">
        <v>14648</v>
      </c>
      <c r="L6519" s="289" t="s">
        <v>275</v>
      </c>
      <c r="M6519" s="289" t="s">
        <v>14634</v>
      </c>
      <c r="N6519" s="289" t="s">
        <v>759</v>
      </c>
      <c r="O6519" s="289" t="s">
        <v>291</v>
      </c>
      <c r="P6519" s="289" t="str">
        <f>VLOOKUP(CAT_Details[[#This Row],[Delivery Bp Customer Code]],Table6[],2,0)</f>
        <v>DX01-L5</v>
      </c>
    </row>
    <row r="6520" spans="1:16" x14ac:dyDescent="0.25">
      <c r="A6520" s="289" t="s">
        <v>285</v>
      </c>
      <c r="B6520">
        <v>57</v>
      </c>
      <c r="C6520">
        <v>4816</v>
      </c>
      <c r="D6520">
        <v>11.4</v>
      </c>
      <c r="E6520" s="289" t="s">
        <v>14649</v>
      </c>
      <c r="F6520">
        <v>5015716526</v>
      </c>
      <c r="G6520" s="276">
        <v>45770</v>
      </c>
      <c r="H6520">
        <v>20250403689661</v>
      </c>
      <c r="I6520">
        <v>24.077000000000002</v>
      </c>
      <c r="J6520" s="289" t="s">
        <v>756</v>
      </c>
      <c r="K6520" s="289" t="s">
        <v>14650</v>
      </c>
      <c r="L6520" s="289" t="s">
        <v>275</v>
      </c>
      <c r="M6520" s="289" t="s">
        <v>14634</v>
      </c>
      <c r="N6520" s="289" t="s">
        <v>759</v>
      </c>
      <c r="O6520" s="289" t="s">
        <v>291</v>
      </c>
      <c r="P6520" s="289" t="str">
        <f>VLOOKUP(CAT_Details[[#This Row],[Delivery Bp Customer Code]],Table6[],2,0)</f>
        <v>DX01-L5</v>
      </c>
    </row>
    <row r="6521" spans="1:16" x14ac:dyDescent="0.25">
      <c r="A6521" s="289" t="s">
        <v>285</v>
      </c>
      <c r="B6521">
        <v>2</v>
      </c>
      <c r="C6521">
        <v>602</v>
      </c>
      <c r="D6521">
        <v>0.6</v>
      </c>
      <c r="E6521" s="289" t="s">
        <v>14651</v>
      </c>
      <c r="F6521">
        <v>5015746845</v>
      </c>
      <c r="G6521" s="276">
        <v>45770</v>
      </c>
      <c r="H6521">
        <v>20250408692659</v>
      </c>
      <c r="I6521">
        <v>0.67200000000000004</v>
      </c>
      <c r="J6521" s="289" t="s">
        <v>764</v>
      </c>
      <c r="K6521" s="289" t="s">
        <v>14652</v>
      </c>
      <c r="L6521" s="289" t="s">
        <v>275</v>
      </c>
      <c r="M6521" s="289" t="s">
        <v>14450</v>
      </c>
      <c r="N6521" s="289" t="s">
        <v>766</v>
      </c>
      <c r="O6521" s="289" t="s">
        <v>291</v>
      </c>
      <c r="P6521" s="289" t="str">
        <f>VLOOKUP(CAT_Details[[#This Row],[Delivery Bp Customer Code]],Table6[],2,0)</f>
        <v>DX01-L5</v>
      </c>
    </row>
    <row r="6522" spans="1:16" x14ac:dyDescent="0.25">
      <c r="A6522" s="289" t="s">
        <v>285</v>
      </c>
      <c r="B6522">
        <v>23</v>
      </c>
      <c r="C6522">
        <v>1380</v>
      </c>
      <c r="D6522">
        <v>9.1999999999999993</v>
      </c>
      <c r="E6522" s="289" t="s">
        <v>14653</v>
      </c>
      <c r="F6522">
        <v>5015761895</v>
      </c>
      <c r="G6522" s="276">
        <v>45770</v>
      </c>
      <c r="H6522">
        <v>20250410694465</v>
      </c>
      <c r="I6522">
        <v>22.08</v>
      </c>
      <c r="J6522" s="289" t="s">
        <v>294</v>
      </c>
      <c r="K6522" s="289" t="s">
        <v>14654</v>
      </c>
      <c r="L6522" s="289" t="s">
        <v>275</v>
      </c>
      <c r="M6522" s="289" t="s">
        <v>14655</v>
      </c>
      <c r="N6522" s="289" t="s">
        <v>1181</v>
      </c>
      <c r="O6522" s="289" t="s">
        <v>291</v>
      </c>
      <c r="P6522" s="289" t="str">
        <f>VLOOKUP(CAT_Details[[#This Row],[Delivery Bp Customer Code]],Table6[],2,0)</f>
        <v>DX01-L5</v>
      </c>
    </row>
    <row r="6523" spans="1:16" x14ac:dyDescent="0.25">
      <c r="A6523" s="289" t="s">
        <v>285</v>
      </c>
      <c r="B6523">
        <v>1</v>
      </c>
      <c r="C6523">
        <v>110</v>
      </c>
      <c r="D6523">
        <v>0.4</v>
      </c>
      <c r="E6523" s="289" t="s">
        <v>14656</v>
      </c>
      <c r="F6523">
        <v>5015762119</v>
      </c>
      <c r="G6523" s="276">
        <v>45770</v>
      </c>
      <c r="H6523">
        <v>20250409693198</v>
      </c>
      <c r="I6523">
        <v>0.96</v>
      </c>
      <c r="J6523" s="289" t="s">
        <v>438</v>
      </c>
      <c r="K6523" s="289" t="s">
        <v>14657</v>
      </c>
      <c r="L6523" s="289" t="s">
        <v>275</v>
      </c>
      <c r="M6523" s="289" t="s">
        <v>14463</v>
      </c>
      <c r="N6523" s="289" t="s">
        <v>11351</v>
      </c>
      <c r="O6523" s="289" t="s">
        <v>291</v>
      </c>
      <c r="P6523" s="289" t="str">
        <f>VLOOKUP(CAT_Details[[#This Row],[Delivery Bp Customer Code]],Table6[],2,0)</f>
        <v>DX01-L5</v>
      </c>
    </row>
    <row r="6524" spans="1:16" x14ac:dyDescent="0.25">
      <c r="A6524" s="289" t="s">
        <v>285</v>
      </c>
      <c r="B6524">
        <v>23</v>
      </c>
      <c r="C6524">
        <v>9200</v>
      </c>
      <c r="D6524">
        <v>11.5</v>
      </c>
      <c r="E6524" s="289" t="s">
        <v>14658</v>
      </c>
      <c r="F6524">
        <v>5015777982</v>
      </c>
      <c r="G6524" s="276">
        <v>45770</v>
      </c>
      <c r="H6524">
        <v>20250411695549</v>
      </c>
      <c r="I6524">
        <v>27.6</v>
      </c>
      <c r="J6524" s="289" t="s">
        <v>287</v>
      </c>
      <c r="K6524" s="289" t="s">
        <v>14659</v>
      </c>
      <c r="L6524" s="289" t="s">
        <v>275</v>
      </c>
      <c r="M6524" s="289" t="s">
        <v>14490</v>
      </c>
      <c r="N6524" s="289" t="s">
        <v>889</v>
      </c>
      <c r="O6524" s="289" t="s">
        <v>291</v>
      </c>
      <c r="P6524" s="289" t="str">
        <f>VLOOKUP(CAT_Details[[#This Row],[Delivery Bp Customer Code]],Table6[],2,0)</f>
        <v>DX01-L5</v>
      </c>
    </row>
    <row r="6525" spans="1:16" x14ac:dyDescent="0.25">
      <c r="A6525" s="289" t="s">
        <v>285</v>
      </c>
      <c r="B6525">
        <v>12</v>
      </c>
      <c r="C6525">
        <v>13800</v>
      </c>
      <c r="D6525">
        <v>4.8</v>
      </c>
      <c r="E6525" s="289" t="s">
        <v>14660</v>
      </c>
      <c r="F6525">
        <v>5015778021</v>
      </c>
      <c r="G6525" s="276">
        <v>45770</v>
      </c>
      <c r="H6525">
        <v>20250410694768</v>
      </c>
      <c r="I6525">
        <v>6.9119999999999999</v>
      </c>
      <c r="J6525" s="289" t="s">
        <v>324</v>
      </c>
      <c r="K6525" s="289" t="s">
        <v>14661</v>
      </c>
      <c r="L6525" s="289" t="s">
        <v>275</v>
      </c>
      <c r="M6525" s="289" t="s">
        <v>14418</v>
      </c>
      <c r="N6525" s="289" t="s">
        <v>333</v>
      </c>
      <c r="O6525" s="289" t="s">
        <v>291</v>
      </c>
      <c r="P6525" s="289" t="str">
        <f>VLOOKUP(CAT_Details[[#This Row],[Delivery Bp Customer Code]],Table6[],2,0)</f>
        <v>DX01-L5</v>
      </c>
    </row>
    <row r="6526" spans="1:16" x14ac:dyDescent="0.25">
      <c r="A6526" s="289" t="s">
        <v>285</v>
      </c>
      <c r="B6526">
        <v>4</v>
      </c>
      <c r="C6526">
        <v>475</v>
      </c>
      <c r="D6526">
        <v>1.6</v>
      </c>
      <c r="E6526" s="289" t="s">
        <v>14600</v>
      </c>
      <c r="F6526">
        <v>5015778042</v>
      </c>
      <c r="G6526" s="276">
        <v>45770</v>
      </c>
      <c r="H6526">
        <v>20250407691540</v>
      </c>
      <c r="I6526">
        <v>3.84</v>
      </c>
      <c r="J6526" s="289" t="s">
        <v>324</v>
      </c>
      <c r="K6526" s="289" t="s">
        <v>14662</v>
      </c>
      <c r="L6526" s="289" t="s">
        <v>275</v>
      </c>
      <c r="M6526" s="289" t="s">
        <v>14528</v>
      </c>
      <c r="N6526" s="289" t="s">
        <v>375</v>
      </c>
      <c r="O6526" s="289" t="s">
        <v>291</v>
      </c>
      <c r="P6526" s="289" t="str">
        <f>VLOOKUP(CAT_Details[[#This Row],[Delivery Bp Customer Code]],Table6[],2,0)</f>
        <v>DX01-L5</v>
      </c>
    </row>
    <row r="6527" spans="1:16" x14ac:dyDescent="0.25">
      <c r="A6527" s="289" t="s">
        <v>285</v>
      </c>
      <c r="B6527">
        <v>13</v>
      </c>
      <c r="C6527">
        <v>3900</v>
      </c>
      <c r="D6527">
        <v>3</v>
      </c>
      <c r="E6527" s="289" t="s">
        <v>14663</v>
      </c>
      <c r="F6527">
        <v>5015778119</v>
      </c>
      <c r="G6527" s="276">
        <v>45770</v>
      </c>
      <c r="H6527">
        <v>20250411695016</v>
      </c>
      <c r="I6527">
        <v>5.0279999999999996</v>
      </c>
      <c r="J6527" s="289" t="s">
        <v>294</v>
      </c>
      <c r="K6527" s="289" t="s">
        <v>14664</v>
      </c>
      <c r="L6527" s="289" t="s">
        <v>275</v>
      </c>
      <c r="M6527" s="289" t="s">
        <v>14665</v>
      </c>
      <c r="N6527" s="289" t="s">
        <v>394</v>
      </c>
      <c r="O6527" s="289" t="s">
        <v>291</v>
      </c>
      <c r="P6527" s="289" t="str">
        <f>VLOOKUP(CAT_Details[[#This Row],[Delivery Bp Customer Code]],Table6[],2,0)</f>
        <v>DX01-L5</v>
      </c>
    </row>
    <row r="6528" spans="1:16" x14ac:dyDescent="0.25">
      <c r="A6528" s="289" t="s">
        <v>285</v>
      </c>
      <c r="B6528">
        <v>9</v>
      </c>
      <c r="C6528">
        <v>1480</v>
      </c>
      <c r="D6528">
        <v>3.6</v>
      </c>
      <c r="E6528" s="289" t="s">
        <v>14666</v>
      </c>
      <c r="F6528">
        <v>5015793042</v>
      </c>
      <c r="G6528" s="276">
        <v>45770</v>
      </c>
      <c r="H6528">
        <v>20250414696030</v>
      </c>
      <c r="I6528">
        <v>3.456</v>
      </c>
      <c r="J6528" s="289" t="s">
        <v>345</v>
      </c>
      <c r="K6528" s="289" t="s">
        <v>14667</v>
      </c>
      <c r="L6528" s="289" t="s">
        <v>275</v>
      </c>
      <c r="M6528" s="289" t="s">
        <v>14639</v>
      </c>
      <c r="N6528" s="289" t="s">
        <v>348</v>
      </c>
      <c r="O6528" s="289" t="s">
        <v>291</v>
      </c>
      <c r="P6528" s="289" t="str">
        <f>VLOOKUP(CAT_Details[[#This Row],[Delivery Bp Customer Code]],Table6[],2,0)</f>
        <v>DX01-L5</v>
      </c>
    </row>
    <row r="6529" spans="1:16" x14ac:dyDescent="0.25">
      <c r="A6529" s="289" t="s">
        <v>285</v>
      </c>
      <c r="B6529">
        <v>5</v>
      </c>
      <c r="C6529">
        <v>960</v>
      </c>
      <c r="D6529">
        <v>2</v>
      </c>
      <c r="E6529" s="289" t="s">
        <v>14668</v>
      </c>
      <c r="F6529">
        <v>5015793067</v>
      </c>
      <c r="G6529" s="276">
        <v>45770</v>
      </c>
      <c r="H6529">
        <v>20250410694041</v>
      </c>
      <c r="I6529">
        <v>3.12</v>
      </c>
      <c r="J6529" s="289" t="s">
        <v>280</v>
      </c>
      <c r="K6529" s="289" t="s">
        <v>14669</v>
      </c>
      <c r="L6529" s="289" t="s">
        <v>275</v>
      </c>
      <c r="M6529" s="289" t="s">
        <v>14439</v>
      </c>
      <c r="N6529" s="289" t="s">
        <v>10113</v>
      </c>
      <c r="O6529" s="289" t="s">
        <v>291</v>
      </c>
      <c r="P6529" s="289" t="str">
        <f>VLOOKUP(CAT_Details[[#This Row],[Delivery Bp Customer Code]],Table6[],2,0)</f>
        <v>DX01-L5</v>
      </c>
    </row>
    <row r="6530" spans="1:16" x14ac:dyDescent="0.25">
      <c r="A6530" s="289" t="s">
        <v>285</v>
      </c>
      <c r="B6530">
        <v>12</v>
      </c>
      <c r="C6530">
        <v>1143.99</v>
      </c>
      <c r="D6530">
        <v>4.67</v>
      </c>
      <c r="E6530" s="289" t="s">
        <v>14640</v>
      </c>
      <c r="F6530">
        <v>5015793086</v>
      </c>
      <c r="G6530" s="276">
        <v>45770</v>
      </c>
      <c r="H6530">
        <v>20250414696284</v>
      </c>
      <c r="I6530">
        <v>8.93</v>
      </c>
      <c r="J6530" s="289" t="s">
        <v>287</v>
      </c>
      <c r="K6530" s="289" t="s">
        <v>14670</v>
      </c>
      <c r="L6530" s="289" t="s">
        <v>275</v>
      </c>
      <c r="M6530" s="289" t="s">
        <v>14642</v>
      </c>
      <c r="N6530" s="289" t="s">
        <v>1198</v>
      </c>
      <c r="O6530" s="289" t="s">
        <v>291</v>
      </c>
      <c r="P6530" s="289" t="str">
        <f>VLOOKUP(CAT_Details[[#This Row],[Delivery Bp Customer Code]],Table6[],2,0)</f>
        <v>DX01-L5</v>
      </c>
    </row>
    <row r="6531" spans="1:16" x14ac:dyDescent="0.25">
      <c r="A6531" s="289" t="s">
        <v>285</v>
      </c>
      <c r="B6531">
        <v>8</v>
      </c>
      <c r="C6531">
        <v>1592</v>
      </c>
      <c r="D6531">
        <v>3.9</v>
      </c>
      <c r="E6531" s="289" t="s">
        <v>14671</v>
      </c>
      <c r="F6531">
        <v>5015793109</v>
      </c>
      <c r="G6531" s="276">
        <v>45770</v>
      </c>
      <c r="H6531">
        <v>20250414696141</v>
      </c>
      <c r="I6531">
        <v>8.4239999999999995</v>
      </c>
      <c r="J6531" s="289" t="s">
        <v>345</v>
      </c>
      <c r="K6531" s="289" t="s">
        <v>14672</v>
      </c>
      <c r="L6531" s="289" t="s">
        <v>275</v>
      </c>
      <c r="M6531" s="289" t="s">
        <v>14583</v>
      </c>
      <c r="N6531" s="289" t="s">
        <v>415</v>
      </c>
      <c r="O6531" s="289" t="s">
        <v>291</v>
      </c>
      <c r="P6531" s="289" t="str">
        <f>VLOOKUP(CAT_Details[[#This Row],[Delivery Bp Customer Code]],Table6[],2,0)</f>
        <v>DX01-L5</v>
      </c>
    </row>
    <row r="6532" spans="1:16" x14ac:dyDescent="0.25">
      <c r="A6532" s="289" t="s">
        <v>285</v>
      </c>
      <c r="B6532">
        <v>20</v>
      </c>
      <c r="C6532">
        <v>3790</v>
      </c>
      <c r="D6532">
        <v>8.44</v>
      </c>
      <c r="E6532" s="289" t="s">
        <v>14673</v>
      </c>
      <c r="F6532">
        <v>5015793204</v>
      </c>
      <c r="G6532" s="276">
        <v>45770</v>
      </c>
      <c r="H6532">
        <v>20250411695291</v>
      </c>
      <c r="I6532">
        <v>19.079999999999998</v>
      </c>
      <c r="J6532" s="289" t="s">
        <v>280</v>
      </c>
      <c r="K6532" s="289" t="s">
        <v>14674</v>
      </c>
      <c r="L6532" s="289" t="s">
        <v>275</v>
      </c>
      <c r="M6532" s="289" t="s">
        <v>14308</v>
      </c>
      <c r="N6532" s="289" t="s">
        <v>411</v>
      </c>
      <c r="O6532" s="289" t="s">
        <v>291</v>
      </c>
      <c r="P6532" s="289" t="str">
        <f>VLOOKUP(CAT_Details[[#This Row],[Delivery Bp Customer Code]],Table6[],2,0)</f>
        <v>DX01-L5</v>
      </c>
    </row>
    <row r="6533" spans="1:16" x14ac:dyDescent="0.25">
      <c r="A6533" s="289" t="s">
        <v>285</v>
      </c>
      <c r="B6533">
        <v>36</v>
      </c>
      <c r="C6533">
        <v>7038</v>
      </c>
      <c r="D6533">
        <v>10.84</v>
      </c>
      <c r="E6533" s="289" t="s">
        <v>14675</v>
      </c>
      <c r="F6533">
        <v>5015793319</v>
      </c>
      <c r="G6533" s="276">
        <v>45770</v>
      </c>
      <c r="H6533">
        <v>20250414696361</v>
      </c>
      <c r="I6533">
        <v>24.507000000000001</v>
      </c>
      <c r="J6533" s="289" t="s">
        <v>350</v>
      </c>
      <c r="K6533" s="289" t="s">
        <v>14676</v>
      </c>
      <c r="L6533" s="289" t="s">
        <v>275</v>
      </c>
      <c r="M6533" s="289" t="s">
        <v>14611</v>
      </c>
      <c r="N6533" s="289" t="s">
        <v>602</v>
      </c>
      <c r="O6533" s="289" t="s">
        <v>291</v>
      </c>
      <c r="P6533" s="289" t="str">
        <f>VLOOKUP(CAT_Details[[#This Row],[Delivery Bp Customer Code]],Table6[],2,0)</f>
        <v>DX01-L5</v>
      </c>
    </row>
    <row r="6534" spans="1:16" x14ac:dyDescent="0.25">
      <c r="A6534" s="289" t="s">
        <v>285</v>
      </c>
      <c r="B6534">
        <v>3</v>
      </c>
      <c r="C6534">
        <v>453</v>
      </c>
      <c r="D6534">
        <v>0.82</v>
      </c>
      <c r="E6534" s="289" t="s">
        <v>14643</v>
      </c>
      <c r="F6534">
        <v>5015793384</v>
      </c>
      <c r="G6534" s="276">
        <v>45770</v>
      </c>
      <c r="H6534">
        <v>20250414696577</v>
      </c>
      <c r="I6534">
        <v>1.8029999999999999</v>
      </c>
      <c r="J6534" s="289" t="s">
        <v>350</v>
      </c>
      <c r="K6534" s="289" t="s">
        <v>14677</v>
      </c>
      <c r="L6534" s="289" t="s">
        <v>275</v>
      </c>
      <c r="M6534" s="289" t="s">
        <v>14611</v>
      </c>
      <c r="N6534" s="289" t="s">
        <v>602</v>
      </c>
      <c r="O6534" s="289" t="s">
        <v>291</v>
      </c>
      <c r="P6534" s="289" t="str">
        <f>VLOOKUP(CAT_Details[[#This Row],[Delivery Bp Customer Code]],Table6[],2,0)</f>
        <v>DX01-L5</v>
      </c>
    </row>
    <row r="6535" spans="1:16" x14ac:dyDescent="0.25">
      <c r="A6535" s="289" t="s">
        <v>285</v>
      </c>
      <c r="B6535">
        <v>112</v>
      </c>
      <c r="C6535">
        <v>4480</v>
      </c>
      <c r="D6535">
        <v>13.6</v>
      </c>
      <c r="E6535" s="289" t="s">
        <v>14678</v>
      </c>
      <c r="F6535">
        <v>5015793386</v>
      </c>
      <c r="G6535" s="276">
        <v>45770</v>
      </c>
      <c r="H6535">
        <v>20250411695260</v>
      </c>
      <c r="I6535">
        <v>53.76</v>
      </c>
      <c r="J6535" s="289" t="s">
        <v>350</v>
      </c>
      <c r="K6535" s="289" t="s">
        <v>14679</v>
      </c>
      <c r="L6535" s="289" t="s">
        <v>275</v>
      </c>
      <c r="M6535" s="289" t="s">
        <v>14680</v>
      </c>
      <c r="N6535" s="289" t="s">
        <v>12700</v>
      </c>
      <c r="O6535" s="289" t="s">
        <v>291</v>
      </c>
      <c r="P6535" s="289" t="str">
        <f>VLOOKUP(CAT_Details[[#This Row],[Delivery Bp Customer Code]],Table6[],2,0)</f>
        <v>DX01-L5</v>
      </c>
    </row>
    <row r="6536" spans="1:16" x14ac:dyDescent="0.25">
      <c r="A6536" s="289" t="s">
        <v>285</v>
      </c>
      <c r="B6536">
        <v>6</v>
      </c>
      <c r="C6536">
        <v>900</v>
      </c>
      <c r="D6536">
        <v>2.4</v>
      </c>
      <c r="E6536" s="289" t="s">
        <v>14681</v>
      </c>
      <c r="F6536">
        <v>5015793438</v>
      </c>
      <c r="G6536" s="276">
        <v>45770</v>
      </c>
      <c r="H6536">
        <v>20250410694000</v>
      </c>
      <c r="I6536">
        <v>5.1840000000000002</v>
      </c>
      <c r="J6536" s="289" t="s">
        <v>345</v>
      </c>
      <c r="K6536" s="289" t="s">
        <v>14682</v>
      </c>
      <c r="L6536" s="289" t="s">
        <v>275</v>
      </c>
      <c r="M6536" s="289" t="s">
        <v>14639</v>
      </c>
      <c r="N6536" s="289" t="s">
        <v>427</v>
      </c>
      <c r="O6536" s="289" t="s">
        <v>291</v>
      </c>
      <c r="P6536" s="289" t="str">
        <f>VLOOKUP(CAT_Details[[#This Row],[Delivery Bp Customer Code]],Table6[],2,0)</f>
        <v>DX01-L5</v>
      </c>
    </row>
    <row r="6537" spans="1:16" x14ac:dyDescent="0.25">
      <c r="A6537" s="289" t="s">
        <v>285</v>
      </c>
      <c r="B6537">
        <v>17</v>
      </c>
      <c r="C6537">
        <v>1530</v>
      </c>
      <c r="D6537">
        <v>6.8</v>
      </c>
      <c r="E6537" s="289" t="s">
        <v>14683</v>
      </c>
      <c r="F6537">
        <v>5015793456</v>
      </c>
      <c r="G6537" s="276">
        <v>45770</v>
      </c>
      <c r="H6537">
        <v>20250414696116</v>
      </c>
      <c r="I6537">
        <v>16.32</v>
      </c>
      <c r="J6537" s="289" t="s">
        <v>350</v>
      </c>
      <c r="K6537" s="289" t="s">
        <v>14684</v>
      </c>
      <c r="L6537" s="289" t="s">
        <v>275</v>
      </c>
      <c r="M6537" s="289" t="s">
        <v>14611</v>
      </c>
      <c r="N6537" s="289" t="s">
        <v>353</v>
      </c>
      <c r="O6537" s="289" t="s">
        <v>291</v>
      </c>
      <c r="P6537" s="289" t="str">
        <f>VLOOKUP(CAT_Details[[#This Row],[Delivery Bp Customer Code]],Table6[],2,0)</f>
        <v>DX01-L5</v>
      </c>
    </row>
    <row r="6538" spans="1:16" x14ac:dyDescent="0.25">
      <c r="A6538" s="289" t="s">
        <v>285</v>
      </c>
      <c r="B6538">
        <v>112</v>
      </c>
      <c r="C6538">
        <v>4480</v>
      </c>
      <c r="D6538">
        <v>22.4</v>
      </c>
      <c r="E6538" s="289" t="s">
        <v>14685</v>
      </c>
      <c r="F6538">
        <v>5015793478</v>
      </c>
      <c r="G6538" s="276">
        <v>45770</v>
      </c>
      <c r="H6538">
        <v>20250411695265</v>
      </c>
      <c r="I6538">
        <v>53.76</v>
      </c>
      <c r="J6538" s="289" t="s">
        <v>350</v>
      </c>
      <c r="K6538" s="289" t="s">
        <v>14686</v>
      </c>
      <c r="L6538" s="289" t="s">
        <v>275</v>
      </c>
      <c r="M6538" s="289" t="s">
        <v>14687</v>
      </c>
      <c r="N6538" s="289" t="s">
        <v>12700</v>
      </c>
      <c r="O6538" s="289" t="s">
        <v>291</v>
      </c>
      <c r="P6538" s="289" t="str">
        <f>VLOOKUP(CAT_Details[[#This Row],[Delivery Bp Customer Code]],Table6[],2,0)</f>
        <v>DX01-L5</v>
      </c>
    </row>
    <row r="6539" spans="1:16" x14ac:dyDescent="0.25">
      <c r="A6539" s="289" t="s">
        <v>285</v>
      </c>
      <c r="B6539">
        <v>6</v>
      </c>
      <c r="C6539">
        <v>651</v>
      </c>
      <c r="D6539">
        <v>1.35</v>
      </c>
      <c r="E6539" s="289" t="s">
        <v>14688</v>
      </c>
      <c r="F6539">
        <v>5015793547</v>
      </c>
      <c r="G6539" s="276">
        <v>45770</v>
      </c>
      <c r="H6539">
        <v>20250411695149</v>
      </c>
      <c r="I6539">
        <v>1.7190000000000001</v>
      </c>
      <c r="J6539" s="289" t="s">
        <v>350</v>
      </c>
      <c r="K6539" s="289" t="s">
        <v>14689</v>
      </c>
      <c r="L6539" s="289" t="s">
        <v>275</v>
      </c>
      <c r="M6539" s="289" t="s">
        <v>14611</v>
      </c>
      <c r="N6539" s="289" t="s">
        <v>602</v>
      </c>
      <c r="O6539" s="289" t="s">
        <v>291</v>
      </c>
      <c r="P6539" s="289" t="str">
        <f>VLOOKUP(CAT_Details[[#This Row],[Delivery Bp Customer Code]],Table6[],2,0)</f>
        <v>DX01-L5</v>
      </c>
    </row>
    <row r="6540" spans="1:16" x14ac:dyDescent="0.25">
      <c r="A6540" s="289" t="s">
        <v>285</v>
      </c>
      <c r="B6540">
        <v>2</v>
      </c>
      <c r="C6540">
        <v>731</v>
      </c>
      <c r="D6540">
        <v>1</v>
      </c>
      <c r="E6540" s="289" t="s">
        <v>14690</v>
      </c>
      <c r="F6540">
        <v>5015793555</v>
      </c>
      <c r="G6540" s="276">
        <v>45770</v>
      </c>
      <c r="H6540">
        <v>20250414696835</v>
      </c>
      <c r="I6540">
        <v>2.2200000000000002</v>
      </c>
      <c r="J6540" s="289" t="s">
        <v>350</v>
      </c>
      <c r="K6540" s="289" t="s">
        <v>14691</v>
      </c>
      <c r="L6540" s="289" t="s">
        <v>275</v>
      </c>
      <c r="M6540" s="289" t="s">
        <v>14525</v>
      </c>
      <c r="N6540" s="289" t="s">
        <v>1631</v>
      </c>
      <c r="O6540" s="289" t="s">
        <v>291</v>
      </c>
      <c r="P6540" s="289" t="str">
        <f>VLOOKUP(CAT_Details[[#This Row],[Delivery Bp Customer Code]],Table6[],2,0)</f>
        <v>DX01-L5</v>
      </c>
    </row>
    <row r="6541" spans="1:16" x14ac:dyDescent="0.25">
      <c r="A6541" s="289" t="s">
        <v>285</v>
      </c>
      <c r="B6541">
        <v>9</v>
      </c>
      <c r="C6541">
        <v>8707</v>
      </c>
      <c r="D6541">
        <v>3.6</v>
      </c>
      <c r="E6541" s="289" t="s">
        <v>14692</v>
      </c>
      <c r="F6541">
        <v>5015793597</v>
      </c>
      <c r="G6541" s="276">
        <v>45770</v>
      </c>
      <c r="H6541">
        <v>20250411695472</v>
      </c>
      <c r="I6541">
        <v>5.1840000000000002</v>
      </c>
      <c r="J6541" s="289" t="s">
        <v>324</v>
      </c>
      <c r="K6541" s="289" t="s">
        <v>14693</v>
      </c>
      <c r="L6541" s="289" t="s">
        <v>275</v>
      </c>
      <c r="M6541" s="289" t="s">
        <v>14694</v>
      </c>
      <c r="N6541" s="289" t="s">
        <v>333</v>
      </c>
      <c r="O6541" s="289" t="s">
        <v>291</v>
      </c>
      <c r="P6541" s="289" t="str">
        <f>VLOOKUP(CAT_Details[[#This Row],[Delivery Bp Customer Code]],Table6[],2,0)</f>
        <v>DX01-L5</v>
      </c>
    </row>
    <row r="6542" spans="1:16" x14ac:dyDescent="0.25">
      <c r="A6542" s="289" t="s">
        <v>285</v>
      </c>
      <c r="B6542">
        <v>2</v>
      </c>
      <c r="C6542">
        <v>291</v>
      </c>
      <c r="D6542">
        <v>0.6</v>
      </c>
      <c r="E6542" s="289" t="s">
        <v>14695</v>
      </c>
      <c r="F6542">
        <v>5015808003</v>
      </c>
      <c r="G6542" s="276">
        <v>45770</v>
      </c>
      <c r="H6542">
        <v>20250414696876</v>
      </c>
      <c r="I6542">
        <v>1.3440000000000001</v>
      </c>
      <c r="J6542" s="289" t="s">
        <v>280</v>
      </c>
      <c r="K6542" s="289" t="s">
        <v>14696</v>
      </c>
      <c r="L6542" s="289" t="s">
        <v>275</v>
      </c>
      <c r="M6542" s="289" t="s">
        <v>14575</v>
      </c>
      <c r="N6542" s="289" t="s">
        <v>424</v>
      </c>
      <c r="O6542" s="289" t="s">
        <v>291</v>
      </c>
      <c r="P6542" s="289" t="str">
        <f>VLOOKUP(CAT_Details[[#This Row],[Delivery Bp Customer Code]],Table6[],2,0)</f>
        <v>DX01-L5</v>
      </c>
    </row>
    <row r="6543" spans="1:16" x14ac:dyDescent="0.25">
      <c r="A6543" s="289" t="s">
        <v>285</v>
      </c>
      <c r="B6543">
        <v>3</v>
      </c>
      <c r="C6543">
        <v>591</v>
      </c>
      <c r="D6543">
        <v>1.44</v>
      </c>
      <c r="E6543" s="289" t="s">
        <v>14697</v>
      </c>
      <c r="F6543">
        <v>5015839527</v>
      </c>
      <c r="G6543" s="276">
        <v>45770</v>
      </c>
      <c r="H6543">
        <v>20250418700345</v>
      </c>
      <c r="I6543">
        <v>3.16</v>
      </c>
      <c r="J6543" s="289" t="s">
        <v>273</v>
      </c>
      <c r="K6543" s="289" t="s">
        <v>14698</v>
      </c>
      <c r="L6543" s="289" t="s">
        <v>275</v>
      </c>
      <c r="M6543" s="289" t="s">
        <v>14545</v>
      </c>
      <c r="N6543" s="289" t="s">
        <v>519</v>
      </c>
      <c r="O6543" s="289" t="s">
        <v>291</v>
      </c>
      <c r="P6543" s="289" t="str">
        <f>VLOOKUP(CAT_Details[[#This Row],[Delivery Bp Customer Code]],Table6[],2,0)</f>
        <v>DX01-L5</v>
      </c>
    </row>
    <row r="6544" spans="1:16" x14ac:dyDescent="0.25">
      <c r="A6544" s="289" t="s">
        <v>521</v>
      </c>
      <c r="B6544">
        <v>2</v>
      </c>
      <c r="C6544">
        <v>270</v>
      </c>
      <c r="D6544">
        <v>0.8</v>
      </c>
      <c r="E6544" s="289" t="s">
        <v>14699</v>
      </c>
      <c r="F6544">
        <v>5015778277</v>
      </c>
      <c r="G6544" s="276">
        <v>45770</v>
      </c>
      <c r="H6544">
        <v>20250408692675</v>
      </c>
      <c r="I6544">
        <v>1.536</v>
      </c>
      <c r="J6544" s="289" t="s">
        <v>324</v>
      </c>
      <c r="K6544" s="289" t="s">
        <v>14700</v>
      </c>
      <c r="L6544" s="289" t="s">
        <v>275</v>
      </c>
      <c r="M6544" s="289" t="s">
        <v>14418</v>
      </c>
      <c r="N6544" s="289" t="s">
        <v>531</v>
      </c>
      <c r="O6544" s="289" t="s">
        <v>525</v>
      </c>
      <c r="P6544" s="289" t="str">
        <f>VLOOKUP(CAT_Details[[#This Row],[Delivery Bp Customer Code]],Table6[],2,0)</f>
        <v>No Loc</v>
      </c>
    </row>
    <row r="6545" spans="1:16" x14ac:dyDescent="0.25">
      <c r="A6545" s="289" t="s">
        <v>521</v>
      </c>
      <c r="B6545">
        <v>1</v>
      </c>
      <c r="C6545">
        <v>338</v>
      </c>
      <c r="D6545">
        <v>0.4</v>
      </c>
      <c r="E6545" s="289" t="s">
        <v>14701</v>
      </c>
      <c r="F6545">
        <v>5015793629</v>
      </c>
      <c r="G6545" s="276">
        <v>45770</v>
      </c>
      <c r="H6545">
        <v>20250415697157</v>
      </c>
      <c r="I6545">
        <v>0.96</v>
      </c>
      <c r="J6545" s="289" t="s">
        <v>324</v>
      </c>
      <c r="K6545" s="289" t="s">
        <v>14702</v>
      </c>
      <c r="L6545" s="289" t="s">
        <v>275</v>
      </c>
      <c r="M6545" s="289" t="s">
        <v>14622</v>
      </c>
      <c r="N6545" s="289" t="s">
        <v>5459</v>
      </c>
      <c r="O6545" s="289" t="s">
        <v>525</v>
      </c>
      <c r="P6545" s="289" t="str">
        <f>VLOOKUP(CAT_Details[[#This Row],[Delivery Bp Customer Code]],Table6[],2,0)</f>
        <v>No Loc</v>
      </c>
    </row>
    <row r="6546" spans="1:16" x14ac:dyDescent="0.25">
      <c r="A6546" s="289" t="s">
        <v>521</v>
      </c>
      <c r="B6546">
        <v>4</v>
      </c>
      <c r="C6546">
        <v>617</v>
      </c>
      <c r="D6546">
        <v>1.46</v>
      </c>
      <c r="E6546" s="289" t="s">
        <v>14703</v>
      </c>
      <c r="F6546">
        <v>5015839582</v>
      </c>
      <c r="G6546" s="276">
        <v>45770</v>
      </c>
      <c r="H6546">
        <v>20250418700340</v>
      </c>
      <c r="I6546">
        <v>3.169</v>
      </c>
      <c r="J6546" s="289" t="s">
        <v>273</v>
      </c>
      <c r="K6546" s="289" t="s">
        <v>14704</v>
      </c>
      <c r="L6546" s="289" t="s">
        <v>275</v>
      </c>
      <c r="M6546" s="289" t="s">
        <v>14545</v>
      </c>
      <c r="N6546" s="289" t="s">
        <v>14705</v>
      </c>
      <c r="O6546" s="289" t="s">
        <v>525</v>
      </c>
      <c r="P6546" s="289" t="str">
        <f>VLOOKUP(CAT_Details[[#This Row],[Delivery Bp Customer Code]],Table6[],2,0)</f>
        <v>No Loc</v>
      </c>
    </row>
    <row r="6547" spans="1:16" x14ac:dyDescent="0.25">
      <c r="A6547" s="289" t="s">
        <v>272</v>
      </c>
      <c r="B6547">
        <v>5</v>
      </c>
      <c r="C6547">
        <v>2775</v>
      </c>
      <c r="D6547">
        <v>4</v>
      </c>
      <c r="E6547" s="289" t="s">
        <v>14706</v>
      </c>
      <c r="F6547">
        <v>5015761715</v>
      </c>
      <c r="G6547" s="276">
        <v>45770</v>
      </c>
      <c r="H6547">
        <v>20250410694158</v>
      </c>
      <c r="I6547">
        <v>16.32</v>
      </c>
      <c r="J6547" s="289" t="s">
        <v>401</v>
      </c>
      <c r="K6547" s="289" t="s">
        <v>14707</v>
      </c>
      <c r="L6547" s="289" t="s">
        <v>275</v>
      </c>
      <c r="M6547" s="289" t="s">
        <v>14708</v>
      </c>
      <c r="N6547" s="289" t="s">
        <v>465</v>
      </c>
      <c r="O6547" s="289" t="s">
        <v>277</v>
      </c>
      <c r="P6547" s="289" t="str">
        <f>VLOOKUP(CAT_Details[[#This Row],[Delivery Bp Customer Code]],Table6[],2,0)</f>
        <v>U2-L5</v>
      </c>
    </row>
    <row r="6548" spans="1:16" x14ac:dyDescent="0.25">
      <c r="A6548" s="289" t="s">
        <v>272</v>
      </c>
      <c r="B6548">
        <v>3</v>
      </c>
      <c r="C6548">
        <v>2307</v>
      </c>
      <c r="D6548">
        <v>1.2</v>
      </c>
      <c r="E6548" s="289" t="s">
        <v>14709</v>
      </c>
      <c r="F6548">
        <v>5015777865</v>
      </c>
      <c r="G6548" s="276">
        <v>45770</v>
      </c>
      <c r="H6548">
        <v>20250409693306</v>
      </c>
      <c r="I6548">
        <v>1.728</v>
      </c>
      <c r="J6548" s="289" t="s">
        <v>324</v>
      </c>
      <c r="K6548" s="289" t="s">
        <v>14710</v>
      </c>
      <c r="L6548" s="289" t="s">
        <v>275</v>
      </c>
      <c r="M6548" s="289" t="s">
        <v>14534</v>
      </c>
      <c r="N6548" s="289" t="s">
        <v>701</v>
      </c>
      <c r="O6548" s="289" t="s">
        <v>277</v>
      </c>
      <c r="P6548" s="289" t="str">
        <f>VLOOKUP(CAT_Details[[#This Row],[Delivery Bp Customer Code]],Table6[],2,0)</f>
        <v>U2-L5</v>
      </c>
    </row>
    <row r="6549" spans="1:16" x14ac:dyDescent="0.25">
      <c r="A6549" s="289" t="s">
        <v>272</v>
      </c>
      <c r="B6549">
        <v>52</v>
      </c>
      <c r="C6549">
        <v>1846</v>
      </c>
      <c r="D6549">
        <v>13.05</v>
      </c>
      <c r="E6549" s="289" t="s">
        <v>14711</v>
      </c>
      <c r="F6549">
        <v>5015778101</v>
      </c>
      <c r="G6549" s="276">
        <v>45770</v>
      </c>
      <c r="H6549">
        <v>20250407691575</v>
      </c>
      <c r="I6549">
        <v>30.78</v>
      </c>
      <c r="J6549" s="289" t="s">
        <v>280</v>
      </c>
      <c r="K6549" s="289" t="s">
        <v>14712</v>
      </c>
      <c r="L6549" s="289" t="s">
        <v>275</v>
      </c>
      <c r="M6549" s="289" t="s">
        <v>14713</v>
      </c>
      <c r="N6549" s="289" t="s">
        <v>1226</v>
      </c>
      <c r="O6549" s="289" t="s">
        <v>277</v>
      </c>
      <c r="P6549" s="289" t="str">
        <f>VLOOKUP(CAT_Details[[#This Row],[Delivery Bp Customer Code]],Table6[],2,0)</f>
        <v>U2-L5</v>
      </c>
    </row>
    <row r="6550" spans="1:16" x14ac:dyDescent="0.25">
      <c r="A6550" s="289" t="s">
        <v>272</v>
      </c>
      <c r="B6550">
        <v>1</v>
      </c>
      <c r="C6550">
        <v>68</v>
      </c>
      <c r="D6550">
        <v>0.2</v>
      </c>
      <c r="E6550" s="289" t="s">
        <v>14609</v>
      </c>
      <c r="F6550">
        <v>5015793275</v>
      </c>
      <c r="G6550" s="276">
        <v>45770</v>
      </c>
      <c r="H6550">
        <v>20250408692177</v>
      </c>
      <c r="I6550">
        <v>0.44600000000000001</v>
      </c>
      <c r="J6550" s="289" t="s">
        <v>350</v>
      </c>
      <c r="K6550" s="289" t="s">
        <v>14714</v>
      </c>
      <c r="L6550" s="289" t="s">
        <v>275</v>
      </c>
      <c r="M6550" s="289" t="s">
        <v>14611</v>
      </c>
      <c r="N6550" s="289" t="s">
        <v>704</v>
      </c>
      <c r="O6550" s="289" t="s">
        <v>277</v>
      </c>
      <c r="P6550" s="289" t="str">
        <f>VLOOKUP(CAT_Details[[#This Row],[Delivery Bp Customer Code]],Table6[],2,0)</f>
        <v>U2-L5</v>
      </c>
    </row>
    <row r="6551" spans="1:16" x14ac:dyDescent="0.25">
      <c r="A6551" s="289" t="s">
        <v>272</v>
      </c>
      <c r="B6551">
        <v>12</v>
      </c>
      <c r="C6551">
        <v>4815.51</v>
      </c>
      <c r="D6551">
        <v>4.5999999999999996</v>
      </c>
      <c r="E6551" s="289" t="s">
        <v>14715</v>
      </c>
      <c r="F6551">
        <v>5015793411</v>
      </c>
      <c r="G6551" s="276">
        <v>45770</v>
      </c>
      <c r="H6551">
        <v>20250414696123</v>
      </c>
      <c r="I6551">
        <v>6.2930000000000001</v>
      </c>
      <c r="J6551" s="289" t="s">
        <v>350</v>
      </c>
      <c r="K6551" s="289" t="s">
        <v>14716</v>
      </c>
      <c r="L6551" s="289" t="s">
        <v>275</v>
      </c>
      <c r="M6551" s="289" t="s">
        <v>14611</v>
      </c>
      <c r="N6551" s="289" t="s">
        <v>456</v>
      </c>
      <c r="O6551" s="289" t="s">
        <v>277</v>
      </c>
      <c r="P6551" s="289" t="str">
        <f>VLOOKUP(CAT_Details[[#This Row],[Delivery Bp Customer Code]],Table6[],2,0)</f>
        <v>U2-L5</v>
      </c>
    </row>
    <row r="6552" spans="1:16" x14ac:dyDescent="0.25">
      <c r="A6552" s="289" t="s">
        <v>272</v>
      </c>
      <c r="B6552">
        <v>14</v>
      </c>
      <c r="C6552">
        <v>3280.2</v>
      </c>
      <c r="D6552">
        <v>3.27</v>
      </c>
      <c r="E6552" s="289" t="s">
        <v>14717</v>
      </c>
      <c r="F6552">
        <v>5015808497</v>
      </c>
      <c r="G6552" s="276">
        <v>45770</v>
      </c>
      <c r="H6552">
        <v>20250414696576</v>
      </c>
      <c r="I6552">
        <v>4.7039999999999997</v>
      </c>
      <c r="J6552" s="289" t="s">
        <v>324</v>
      </c>
      <c r="K6552" s="289" t="s">
        <v>14718</v>
      </c>
      <c r="L6552" s="289" t="s">
        <v>275</v>
      </c>
      <c r="M6552" s="289" t="s">
        <v>14528</v>
      </c>
      <c r="N6552" s="289" t="s">
        <v>453</v>
      </c>
      <c r="O6552" s="289" t="s">
        <v>277</v>
      </c>
      <c r="P6552" s="289" t="str">
        <f>VLOOKUP(CAT_Details[[#This Row],[Delivery Bp Customer Code]],Table6[],2,0)</f>
        <v>U2-L5</v>
      </c>
    </row>
    <row r="6553" spans="1:16" x14ac:dyDescent="0.25">
      <c r="A6553" s="289" t="s">
        <v>272</v>
      </c>
      <c r="B6553">
        <v>4</v>
      </c>
      <c r="C6553">
        <v>50.5</v>
      </c>
      <c r="D6553">
        <v>0.32</v>
      </c>
      <c r="E6553" s="289" t="s">
        <v>14719</v>
      </c>
      <c r="F6553">
        <v>5015822442</v>
      </c>
      <c r="G6553" s="276">
        <v>45770</v>
      </c>
      <c r="H6553">
        <v>20250410694628</v>
      </c>
      <c r="I6553">
        <v>0.246</v>
      </c>
      <c r="J6553" s="289" t="s">
        <v>302</v>
      </c>
      <c r="K6553" s="289" t="s">
        <v>14720</v>
      </c>
      <c r="L6553" s="289" t="s">
        <v>275</v>
      </c>
      <c r="M6553" s="289" t="s">
        <v>14721</v>
      </c>
      <c r="N6553" s="289" t="s">
        <v>450</v>
      </c>
      <c r="O6553" s="289" t="s">
        <v>277</v>
      </c>
      <c r="P6553" s="289" t="str">
        <f>VLOOKUP(CAT_Details[[#This Row],[Delivery Bp Customer Code]],Table6[],2,0)</f>
        <v>U2-L5</v>
      </c>
    </row>
    <row r="6554" spans="1:16" x14ac:dyDescent="0.25">
      <c r="A6554" s="289" t="s">
        <v>272</v>
      </c>
      <c r="B6554">
        <v>8</v>
      </c>
      <c r="C6554">
        <v>835</v>
      </c>
      <c r="D6554">
        <v>3.2</v>
      </c>
      <c r="E6554" s="289" t="s">
        <v>14722</v>
      </c>
      <c r="F6554">
        <v>5015835814</v>
      </c>
      <c r="G6554" s="276">
        <v>45770</v>
      </c>
      <c r="H6554">
        <v>20250415697676</v>
      </c>
      <c r="I6554">
        <v>7.2960000000000003</v>
      </c>
      <c r="J6554" s="289" t="s">
        <v>302</v>
      </c>
      <c r="K6554" s="289" t="s">
        <v>14723</v>
      </c>
      <c r="L6554" s="289" t="s">
        <v>275</v>
      </c>
      <c r="M6554" s="289" t="s">
        <v>14721</v>
      </c>
      <c r="N6554" s="289" t="s">
        <v>305</v>
      </c>
      <c r="O6554" s="289" t="s">
        <v>277</v>
      </c>
      <c r="P6554" s="289" t="str">
        <f>VLOOKUP(CAT_Details[[#This Row],[Delivery Bp Customer Code]],Table6[],2,0)</f>
        <v>U2-L5</v>
      </c>
    </row>
    <row r="6555" spans="1:16" x14ac:dyDescent="0.25">
      <c r="A6555" s="289" t="s">
        <v>272</v>
      </c>
      <c r="B6555">
        <v>3</v>
      </c>
      <c r="C6555">
        <v>651</v>
      </c>
      <c r="D6555">
        <v>1.56</v>
      </c>
      <c r="E6555" s="289" t="s">
        <v>14724</v>
      </c>
      <c r="F6555">
        <v>5015836117</v>
      </c>
      <c r="G6555" s="276">
        <v>45770</v>
      </c>
      <c r="H6555">
        <v>20250417699403</v>
      </c>
      <c r="I6555">
        <v>4.4429999999999996</v>
      </c>
      <c r="J6555" s="289" t="s">
        <v>273</v>
      </c>
      <c r="K6555" s="289" t="s">
        <v>14725</v>
      </c>
      <c r="L6555" s="289" t="s">
        <v>275</v>
      </c>
      <c r="M6555" s="289" t="s">
        <v>14545</v>
      </c>
      <c r="N6555" s="289" t="s">
        <v>519</v>
      </c>
      <c r="O6555" s="289" t="s">
        <v>277</v>
      </c>
      <c r="P6555" s="289" t="str">
        <f>VLOOKUP(CAT_Details[[#This Row],[Delivery Bp Customer Code]],Table6[],2,0)</f>
        <v>U2-L5</v>
      </c>
    </row>
    <row r="6556" spans="1:16" x14ac:dyDescent="0.25">
      <c r="A6556" s="289" t="s">
        <v>4794</v>
      </c>
      <c r="B6556">
        <v>8</v>
      </c>
      <c r="C6556">
        <v>1560</v>
      </c>
      <c r="D6556">
        <v>4</v>
      </c>
      <c r="E6556" s="289" t="s">
        <v>14726</v>
      </c>
      <c r="F6556">
        <v>5015778239</v>
      </c>
      <c r="G6556" s="276">
        <v>45770</v>
      </c>
      <c r="H6556">
        <v>20250411695524</v>
      </c>
      <c r="I6556">
        <v>9.6</v>
      </c>
      <c r="J6556" s="289" t="s">
        <v>287</v>
      </c>
      <c r="K6556" s="289" t="s">
        <v>14727</v>
      </c>
      <c r="L6556" s="289" t="s">
        <v>275</v>
      </c>
      <c r="M6556" s="289" t="s">
        <v>14490</v>
      </c>
      <c r="N6556" s="289" t="s">
        <v>889</v>
      </c>
      <c r="O6556" s="289" t="s">
        <v>4798</v>
      </c>
      <c r="P6556" s="289" t="str">
        <f>VLOOKUP(CAT_Details[[#This Row],[Delivery Bp Customer Code]],Table6[],2,0)</f>
        <v>MY02</v>
      </c>
    </row>
    <row r="6557" spans="1:16" x14ac:dyDescent="0.25">
      <c r="A6557" s="289" t="s">
        <v>4794</v>
      </c>
      <c r="B6557">
        <v>4</v>
      </c>
      <c r="C6557">
        <v>1040</v>
      </c>
      <c r="D6557">
        <v>1.6</v>
      </c>
      <c r="E6557" s="289" t="s">
        <v>14728</v>
      </c>
      <c r="F6557">
        <v>5015808190</v>
      </c>
      <c r="G6557" s="276">
        <v>45770</v>
      </c>
      <c r="H6557">
        <v>20250414696746</v>
      </c>
      <c r="I6557">
        <v>1.92</v>
      </c>
      <c r="J6557" s="289" t="s">
        <v>350</v>
      </c>
      <c r="K6557" s="289" t="s">
        <v>14729</v>
      </c>
      <c r="L6557" s="289" t="s">
        <v>275</v>
      </c>
      <c r="M6557" s="289" t="s">
        <v>14730</v>
      </c>
      <c r="N6557" s="289" t="s">
        <v>948</v>
      </c>
      <c r="O6557" s="289" t="s">
        <v>4798</v>
      </c>
      <c r="P6557" s="289" t="str">
        <f>VLOOKUP(CAT_Details[[#This Row],[Delivery Bp Customer Code]],Table6[],2,0)</f>
        <v>MY02</v>
      </c>
    </row>
    <row r="6558" spans="1:16" x14ac:dyDescent="0.25">
      <c r="A6558" s="289" t="s">
        <v>4794</v>
      </c>
      <c r="B6558">
        <v>13</v>
      </c>
      <c r="C6558">
        <v>1475.39</v>
      </c>
      <c r="D6558">
        <v>5.98</v>
      </c>
      <c r="E6558" s="289" t="s">
        <v>14697</v>
      </c>
      <c r="F6558">
        <v>5015839525</v>
      </c>
      <c r="G6558" s="276">
        <v>45770</v>
      </c>
      <c r="H6558">
        <v>20250418700377</v>
      </c>
      <c r="I6558">
        <v>17.125</v>
      </c>
      <c r="J6558" s="289" t="s">
        <v>273</v>
      </c>
      <c r="K6558" s="289" t="s">
        <v>14731</v>
      </c>
      <c r="L6558" s="289" t="s">
        <v>275</v>
      </c>
      <c r="M6558" s="289" t="s">
        <v>14545</v>
      </c>
      <c r="N6558" s="289" t="s">
        <v>519</v>
      </c>
      <c r="O6558" s="289" t="s">
        <v>4798</v>
      </c>
      <c r="P6558" s="289" t="str">
        <f>VLOOKUP(CAT_Details[[#This Row],[Delivery Bp Customer Code]],Table6[],2,0)</f>
        <v>MY02</v>
      </c>
    </row>
    <row r="6559" spans="1:16" x14ac:dyDescent="0.25">
      <c r="A6559" s="289" t="s">
        <v>5576</v>
      </c>
      <c r="B6559">
        <v>8</v>
      </c>
      <c r="C6559">
        <v>4138</v>
      </c>
      <c r="D6559">
        <v>4.46</v>
      </c>
      <c r="E6559" s="289" t="s">
        <v>14732</v>
      </c>
      <c r="F6559">
        <v>5015793634</v>
      </c>
      <c r="G6559" s="276">
        <v>45770</v>
      </c>
      <c r="H6559">
        <v>20250414695960</v>
      </c>
      <c r="I6559">
        <v>7.9880000000000004</v>
      </c>
      <c r="J6559" s="289" t="s">
        <v>350</v>
      </c>
      <c r="K6559" s="289" t="s">
        <v>14733</v>
      </c>
      <c r="L6559" s="289" t="s">
        <v>275</v>
      </c>
      <c r="M6559" s="289" t="s">
        <v>14734</v>
      </c>
      <c r="N6559" s="289" t="s">
        <v>4178</v>
      </c>
      <c r="O6559" s="289" t="s">
        <v>5579</v>
      </c>
      <c r="P6559" s="289" t="str">
        <f>VLOOKUP(CAT_Details[[#This Row],[Delivery Bp Customer Code]],Table6[],2,0)</f>
        <v>No Loc</v>
      </c>
    </row>
    <row r="6560" spans="1:16" x14ac:dyDescent="0.25">
      <c r="A6560" s="289" t="s">
        <v>5576</v>
      </c>
      <c r="B6560">
        <v>1</v>
      </c>
      <c r="C6560">
        <v>55</v>
      </c>
      <c r="D6560">
        <v>0.13</v>
      </c>
      <c r="E6560" s="289" t="s">
        <v>14735</v>
      </c>
      <c r="F6560">
        <v>5015808880</v>
      </c>
      <c r="G6560" s="276">
        <v>45770</v>
      </c>
      <c r="H6560">
        <v>20250415697168</v>
      </c>
      <c r="I6560">
        <v>0.14599999999999999</v>
      </c>
      <c r="J6560" s="289" t="s">
        <v>280</v>
      </c>
      <c r="K6560" s="289" t="s">
        <v>14736</v>
      </c>
      <c r="L6560" s="289" t="s">
        <v>275</v>
      </c>
      <c r="M6560" s="289" t="s">
        <v>14439</v>
      </c>
      <c r="N6560" s="289" t="s">
        <v>14737</v>
      </c>
      <c r="O6560" s="289" t="s">
        <v>5579</v>
      </c>
      <c r="P6560" s="289" t="str">
        <f>VLOOKUP(CAT_Details[[#This Row],[Delivery Bp Customer Code]],Table6[],2,0)</f>
        <v>No Loc</v>
      </c>
    </row>
    <row r="6561" spans="1:16" x14ac:dyDescent="0.25">
      <c r="A6561" s="289" t="s">
        <v>278</v>
      </c>
      <c r="B6561">
        <v>11</v>
      </c>
      <c r="C6561">
        <v>2739</v>
      </c>
      <c r="D6561">
        <v>4.4000000000000004</v>
      </c>
      <c r="E6561" s="289" t="s">
        <v>14738</v>
      </c>
      <c r="F6561">
        <v>5015775239</v>
      </c>
      <c r="G6561" s="276">
        <v>45771</v>
      </c>
      <c r="H6561">
        <v>20250404690579</v>
      </c>
      <c r="I6561">
        <v>10.56</v>
      </c>
      <c r="J6561" s="289" t="s">
        <v>324</v>
      </c>
      <c r="K6561" s="289" t="s">
        <v>14739</v>
      </c>
      <c r="L6561" s="289" t="s">
        <v>275</v>
      </c>
      <c r="M6561" s="289" t="s">
        <v>14531</v>
      </c>
      <c r="N6561" s="289" t="s">
        <v>340</v>
      </c>
      <c r="O6561" s="289" t="s">
        <v>498</v>
      </c>
      <c r="P6561" s="289" t="str">
        <f>VLOOKUP(CAT_Details[[#This Row],[Delivery Bp Customer Code]],Table6[],2,0)</f>
        <v>DK-BM01</v>
      </c>
    </row>
    <row r="6562" spans="1:16" x14ac:dyDescent="0.25">
      <c r="A6562" s="289" t="s">
        <v>278</v>
      </c>
      <c r="B6562">
        <v>18</v>
      </c>
      <c r="C6562">
        <v>4860</v>
      </c>
      <c r="D6562">
        <v>7.82</v>
      </c>
      <c r="E6562" s="289" t="s">
        <v>14740</v>
      </c>
      <c r="F6562">
        <v>5015808009</v>
      </c>
      <c r="G6562" s="276">
        <v>45771</v>
      </c>
      <c r="H6562">
        <v>20250414696351</v>
      </c>
      <c r="I6562">
        <v>18.186</v>
      </c>
      <c r="J6562" s="289" t="s">
        <v>350</v>
      </c>
      <c r="K6562" s="289" t="s">
        <v>14741</v>
      </c>
      <c r="L6562" s="289" t="s">
        <v>275</v>
      </c>
      <c r="M6562" s="289" t="s">
        <v>14742</v>
      </c>
      <c r="N6562" s="289" t="s">
        <v>940</v>
      </c>
      <c r="O6562" s="289" t="s">
        <v>498</v>
      </c>
      <c r="P6562" s="289" t="str">
        <f>VLOOKUP(CAT_Details[[#This Row],[Delivery Bp Customer Code]],Table6[],2,0)</f>
        <v>DK-BM01</v>
      </c>
    </row>
    <row r="6563" spans="1:16" x14ac:dyDescent="0.25">
      <c r="A6563" s="289" t="s">
        <v>278</v>
      </c>
      <c r="B6563">
        <v>1</v>
      </c>
      <c r="C6563">
        <v>11</v>
      </c>
      <c r="D6563">
        <v>0.06</v>
      </c>
      <c r="E6563" s="289" t="s">
        <v>14743</v>
      </c>
      <c r="F6563">
        <v>5015808036</v>
      </c>
      <c r="G6563" s="276">
        <v>45771</v>
      </c>
      <c r="H6563">
        <v>20250414696249</v>
      </c>
      <c r="I6563">
        <v>2.1999999999999999E-2</v>
      </c>
      <c r="J6563" s="289" t="s">
        <v>350</v>
      </c>
      <c r="K6563" s="289" t="s">
        <v>14744</v>
      </c>
      <c r="L6563" s="289" t="s">
        <v>275</v>
      </c>
      <c r="M6563" s="289" t="s">
        <v>14745</v>
      </c>
      <c r="N6563" s="289" t="s">
        <v>482</v>
      </c>
      <c r="O6563" s="289" t="s">
        <v>498</v>
      </c>
      <c r="P6563" s="289" t="str">
        <f>VLOOKUP(CAT_Details[[#This Row],[Delivery Bp Customer Code]],Table6[],2,0)</f>
        <v>DK-BM01</v>
      </c>
    </row>
    <row r="6564" spans="1:16" x14ac:dyDescent="0.25">
      <c r="A6564" s="289" t="s">
        <v>278</v>
      </c>
      <c r="B6564">
        <v>1</v>
      </c>
      <c r="C6564">
        <v>367</v>
      </c>
      <c r="D6564">
        <v>0.4</v>
      </c>
      <c r="E6564" s="289" t="s">
        <v>14746</v>
      </c>
      <c r="F6564">
        <v>5015808076</v>
      </c>
      <c r="G6564" s="276">
        <v>45771</v>
      </c>
      <c r="H6564">
        <v>20250414696251</v>
      </c>
      <c r="I6564">
        <v>0.33600000000000002</v>
      </c>
      <c r="J6564" s="289" t="s">
        <v>324</v>
      </c>
      <c r="K6564" s="289" t="s">
        <v>14747</v>
      </c>
      <c r="L6564" s="289" t="s">
        <v>275</v>
      </c>
      <c r="M6564" s="289" t="s">
        <v>14748</v>
      </c>
      <c r="N6564" s="289" t="s">
        <v>1817</v>
      </c>
      <c r="O6564" s="289" t="s">
        <v>498</v>
      </c>
      <c r="P6564" s="289" t="str">
        <f>VLOOKUP(CAT_Details[[#This Row],[Delivery Bp Customer Code]],Table6[],2,0)</f>
        <v>DK-BM01</v>
      </c>
    </row>
    <row r="6565" spans="1:16" x14ac:dyDescent="0.25">
      <c r="A6565" s="289" t="s">
        <v>278</v>
      </c>
      <c r="B6565">
        <v>1</v>
      </c>
      <c r="C6565">
        <v>175</v>
      </c>
      <c r="D6565">
        <v>0.4</v>
      </c>
      <c r="E6565" s="289" t="s">
        <v>14749</v>
      </c>
      <c r="F6565">
        <v>5015808495</v>
      </c>
      <c r="G6565" s="276">
        <v>45771</v>
      </c>
      <c r="H6565">
        <v>20250414696177</v>
      </c>
      <c r="I6565">
        <v>0.96</v>
      </c>
      <c r="J6565" s="289" t="s">
        <v>350</v>
      </c>
      <c r="K6565" s="289" t="s">
        <v>14750</v>
      </c>
      <c r="L6565" s="289" t="s">
        <v>275</v>
      </c>
      <c r="M6565" s="289" t="s">
        <v>14745</v>
      </c>
      <c r="N6565" s="289" t="s">
        <v>743</v>
      </c>
      <c r="O6565" s="289" t="s">
        <v>498</v>
      </c>
      <c r="P6565" s="289" t="str">
        <f>VLOOKUP(CAT_Details[[#This Row],[Delivery Bp Customer Code]],Table6[],2,0)</f>
        <v>DK-BM01</v>
      </c>
    </row>
    <row r="6566" spans="1:16" x14ac:dyDescent="0.25">
      <c r="A6566" s="289" t="s">
        <v>278</v>
      </c>
      <c r="B6566">
        <v>7</v>
      </c>
      <c r="C6566">
        <v>1307.3599999999999</v>
      </c>
      <c r="D6566">
        <v>2.8</v>
      </c>
      <c r="E6566" s="289" t="s">
        <v>14751</v>
      </c>
      <c r="F6566">
        <v>5015845283</v>
      </c>
      <c r="G6566" s="276">
        <v>45771</v>
      </c>
      <c r="H6566">
        <v>20250418700479</v>
      </c>
      <c r="I6566">
        <v>6.72</v>
      </c>
      <c r="J6566" s="289" t="s">
        <v>273</v>
      </c>
      <c r="K6566" s="289" t="s">
        <v>14752</v>
      </c>
      <c r="L6566" s="289" t="s">
        <v>275</v>
      </c>
      <c r="M6566" s="289" t="s">
        <v>14753</v>
      </c>
      <c r="N6566" s="289" t="s">
        <v>493</v>
      </c>
      <c r="O6566" s="289" t="s">
        <v>498</v>
      </c>
      <c r="P6566" s="289" t="str">
        <f>VLOOKUP(CAT_Details[[#This Row],[Delivery Bp Customer Code]],Table6[],2,0)</f>
        <v>DK-BM01</v>
      </c>
    </row>
    <row r="6567" spans="1:16" x14ac:dyDescent="0.25">
      <c r="A6567" s="289" t="s">
        <v>75</v>
      </c>
      <c r="B6567">
        <v>1</v>
      </c>
      <c r="C6567">
        <v>34</v>
      </c>
      <c r="D6567">
        <v>0.2</v>
      </c>
      <c r="E6567" s="289" t="s">
        <v>14754</v>
      </c>
      <c r="F6567">
        <v>5015807581</v>
      </c>
      <c r="G6567" s="276">
        <v>45771</v>
      </c>
      <c r="H6567">
        <v>20250414696318</v>
      </c>
      <c r="I6567">
        <v>0.20200000000000001</v>
      </c>
      <c r="J6567" s="289" t="s">
        <v>350</v>
      </c>
      <c r="K6567" s="289" t="s">
        <v>14755</v>
      </c>
      <c r="L6567" s="289" t="s">
        <v>275</v>
      </c>
      <c r="M6567" s="289" t="s">
        <v>14730</v>
      </c>
      <c r="N6567" s="289" t="s">
        <v>482</v>
      </c>
      <c r="O6567" s="289" t="s">
        <v>2173</v>
      </c>
      <c r="P6567" s="289" t="str">
        <f>VLOOKUP(CAT_Details[[#This Row],[Delivery Bp Customer Code]],Table6[],2,0)</f>
        <v>OYL1</v>
      </c>
    </row>
    <row r="6568" spans="1:16" x14ac:dyDescent="0.25">
      <c r="A6568" s="289" t="s">
        <v>75</v>
      </c>
      <c r="B6568">
        <v>1</v>
      </c>
      <c r="C6568">
        <v>66</v>
      </c>
      <c r="D6568">
        <v>0.4</v>
      </c>
      <c r="E6568" s="289" t="s">
        <v>14756</v>
      </c>
      <c r="F6568">
        <v>5015808120</v>
      </c>
      <c r="G6568" s="276">
        <v>45771</v>
      </c>
      <c r="H6568">
        <v>20250414696007</v>
      </c>
      <c r="I6568">
        <v>0.432</v>
      </c>
      <c r="J6568" s="289" t="s">
        <v>345</v>
      </c>
      <c r="K6568" s="289" t="s">
        <v>14757</v>
      </c>
      <c r="L6568" s="289" t="s">
        <v>275</v>
      </c>
      <c r="M6568" s="289" t="s">
        <v>14758</v>
      </c>
      <c r="N6568" s="289" t="s">
        <v>5824</v>
      </c>
      <c r="O6568" s="289" t="s">
        <v>5281</v>
      </c>
      <c r="P6568" s="289" t="str">
        <f>VLOOKUP(CAT_Details[[#This Row],[Delivery Bp Customer Code]],Table6[],2,0)</f>
        <v>DK-LW08</v>
      </c>
    </row>
    <row r="6569" spans="1:16" x14ac:dyDescent="0.25">
      <c r="A6569" s="289" t="s">
        <v>75</v>
      </c>
      <c r="B6569">
        <v>39</v>
      </c>
      <c r="C6569">
        <v>11418</v>
      </c>
      <c r="D6569">
        <v>13</v>
      </c>
      <c r="E6569" s="289" t="s">
        <v>14759</v>
      </c>
      <c r="F6569">
        <v>5015808580</v>
      </c>
      <c r="G6569" s="276">
        <v>45771</v>
      </c>
      <c r="H6569">
        <v>20250414696241</v>
      </c>
      <c r="I6569">
        <v>24.96</v>
      </c>
      <c r="J6569" s="289" t="s">
        <v>324</v>
      </c>
      <c r="K6569" s="289" t="s">
        <v>14760</v>
      </c>
      <c r="L6569" s="289" t="s">
        <v>275</v>
      </c>
      <c r="M6569" s="289" t="s">
        <v>14761</v>
      </c>
      <c r="N6569" s="289" t="s">
        <v>2172</v>
      </c>
      <c r="O6569" s="289" t="s">
        <v>2173</v>
      </c>
      <c r="P6569" s="289" t="str">
        <f>VLOOKUP(CAT_Details[[#This Row],[Delivery Bp Customer Code]],Table6[],2,0)</f>
        <v>OYL1</v>
      </c>
    </row>
    <row r="6570" spans="1:16" x14ac:dyDescent="0.25">
      <c r="A6570" s="289" t="s">
        <v>75</v>
      </c>
      <c r="B6570">
        <v>1</v>
      </c>
      <c r="C6570">
        <v>2</v>
      </c>
      <c r="D6570">
        <v>0.03</v>
      </c>
      <c r="E6570" s="289" t="s">
        <v>14762</v>
      </c>
      <c r="F6570">
        <v>5015808709</v>
      </c>
      <c r="G6570" s="276">
        <v>45771</v>
      </c>
      <c r="H6570">
        <v>20250415697117</v>
      </c>
      <c r="I6570">
        <v>1.6E-2</v>
      </c>
      <c r="J6570" s="289" t="s">
        <v>350</v>
      </c>
      <c r="K6570" s="289" t="s">
        <v>14763</v>
      </c>
      <c r="L6570" s="289" t="s">
        <v>275</v>
      </c>
      <c r="M6570" s="289" t="s">
        <v>14742</v>
      </c>
      <c r="N6570" s="289" t="s">
        <v>2252</v>
      </c>
      <c r="O6570" s="289" t="s">
        <v>2173</v>
      </c>
      <c r="P6570" s="289" t="str">
        <f>VLOOKUP(CAT_Details[[#This Row],[Delivery Bp Customer Code]],Table6[],2,0)</f>
        <v>OYL1</v>
      </c>
    </row>
    <row r="6571" spans="1:16" x14ac:dyDescent="0.25">
      <c r="A6571" s="289" t="s">
        <v>75</v>
      </c>
      <c r="B6571">
        <v>3</v>
      </c>
      <c r="C6571">
        <v>45</v>
      </c>
      <c r="D6571">
        <v>0.38</v>
      </c>
      <c r="E6571" s="289" t="s">
        <v>14762</v>
      </c>
      <c r="F6571">
        <v>5015808710</v>
      </c>
      <c r="G6571" s="276">
        <v>45771</v>
      </c>
      <c r="H6571">
        <v>20250415697120</v>
      </c>
      <c r="I6571">
        <v>0.38300000000000001</v>
      </c>
      <c r="J6571" s="289" t="s">
        <v>350</v>
      </c>
      <c r="K6571" s="289" t="s">
        <v>14764</v>
      </c>
      <c r="L6571" s="289" t="s">
        <v>275</v>
      </c>
      <c r="M6571" s="289" t="s">
        <v>14742</v>
      </c>
      <c r="N6571" s="289" t="s">
        <v>2252</v>
      </c>
      <c r="O6571" s="289" t="s">
        <v>2173</v>
      </c>
      <c r="P6571" s="289" t="str">
        <f>VLOOKUP(CAT_Details[[#This Row],[Delivery Bp Customer Code]],Table6[],2,0)</f>
        <v>OYL1</v>
      </c>
    </row>
    <row r="6572" spans="1:16" x14ac:dyDescent="0.25">
      <c r="A6572" s="289" t="s">
        <v>75</v>
      </c>
      <c r="B6572">
        <v>1</v>
      </c>
      <c r="C6572">
        <v>166</v>
      </c>
      <c r="D6572">
        <v>0.4</v>
      </c>
      <c r="E6572" s="289" t="s">
        <v>14765</v>
      </c>
      <c r="F6572">
        <v>5015808750</v>
      </c>
      <c r="G6572" s="276">
        <v>45771</v>
      </c>
      <c r="H6572">
        <v>20250410694550</v>
      </c>
      <c r="I6572">
        <v>0.96</v>
      </c>
      <c r="J6572" s="289" t="s">
        <v>350</v>
      </c>
      <c r="K6572" s="289" t="s">
        <v>14766</v>
      </c>
      <c r="L6572" s="289" t="s">
        <v>275</v>
      </c>
      <c r="M6572" s="289" t="s">
        <v>14730</v>
      </c>
      <c r="N6572" s="289" t="s">
        <v>2262</v>
      </c>
      <c r="O6572" s="289" t="s">
        <v>2173</v>
      </c>
      <c r="P6572" s="289" t="str">
        <f>VLOOKUP(CAT_Details[[#This Row],[Delivery Bp Customer Code]],Table6[],2,0)</f>
        <v>OYL1</v>
      </c>
    </row>
    <row r="6573" spans="1:16" x14ac:dyDescent="0.25">
      <c r="A6573" s="289" t="s">
        <v>75</v>
      </c>
      <c r="B6573">
        <v>3</v>
      </c>
      <c r="C6573">
        <v>6</v>
      </c>
      <c r="D6573">
        <v>0.3</v>
      </c>
      <c r="E6573" s="289" t="s">
        <v>14767</v>
      </c>
      <c r="F6573">
        <v>5015808768</v>
      </c>
      <c r="G6573" s="276">
        <v>45771</v>
      </c>
      <c r="H6573">
        <v>20250409693168</v>
      </c>
      <c r="I6573">
        <v>0.17299999999999999</v>
      </c>
      <c r="J6573" s="289" t="s">
        <v>345</v>
      </c>
      <c r="K6573" s="289" t="s">
        <v>14768</v>
      </c>
      <c r="L6573" s="289" t="s">
        <v>275</v>
      </c>
      <c r="M6573" s="289" t="s">
        <v>14758</v>
      </c>
      <c r="N6573" s="289" t="s">
        <v>427</v>
      </c>
      <c r="O6573" s="289" t="s">
        <v>2173</v>
      </c>
      <c r="P6573" s="289" t="str">
        <f>VLOOKUP(CAT_Details[[#This Row],[Delivery Bp Customer Code]],Table6[],2,0)</f>
        <v>OYL1</v>
      </c>
    </row>
    <row r="6574" spans="1:16" x14ac:dyDescent="0.25">
      <c r="A6574" s="289" t="s">
        <v>75</v>
      </c>
      <c r="B6574">
        <v>1</v>
      </c>
      <c r="C6574">
        <v>397</v>
      </c>
      <c r="D6574">
        <v>0.4</v>
      </c>
      <c r="E6574" s="289" t="s">
        <v>14769</v>
      </c>
      <c r="F6574">
        <v>5015808834</v>
      </c>
      <c r="G6574" s="276">
        <v>45771</v>
      </c>
      <c r="H6574">
        <v>20250415697293</v>
      </c>
      <c r="I6574">
        <v>1.056</v>
      </c>
      <c r="J6574" s="289" t="s">
        <v>350</v>
      </c>
      <c r="K6574" s="289" t="s">
        <v>14770</v>
      </c>
      <c r="L6574" s="289" t="s">
        <v>275</v>
      </c>
      <c r="M6574" s="289" t="s">
        <v>14742</v>
      </c>
      <c r="N6574" s="289" t="s">
        <v>2177</v>
      </c>
      <c r="O6574" s="289" t="s">
        <v>2173</v>
      </c>
      <c r="P6574" s="289" t="str">
        <f>VLOOKUP(CAT_Details[[#This Row],[Delivery Bp Customer Code]],Table6[],2,0)</f>
        <v>OYL1</v>
      </c>
    </row>
    <row r="6575" spans="1:16" x14ac:dyDescent="0.25">
      <c r="A6575" s="289" t="s">
        <v>75</v>
      </c>
      <c r="B6575">
        <v>11</v>
      </c>
      <c r="C6575">
        <v>4950</v>
      </c>
      <c r="D6575">
        <v>4.4000000000000004</v>
      </c>
      <c r="E6575" s="289" t="s">
        <v>14771</v>
      </c>
      <c r="F6575">
        <v>5015808860</v>
      </c>
      <c r="G6575" s="276">
        <v>45771</v>
      </c>
      <c r="H6575">
        <v>20250414696549</v>
      </c>
      <c r="I6575">
        <v>10.56</v>
      </c>
      <c r="J6575" s="289" t="s">
        <v>324</v>
      </c>
      <c r="K6575" s="289" t="s">
        <v>14772</v>
      </c>
      <c r="L6575" s="289" t="s">
        <v>275</v>
      </c>
      <c r="M6575" s="289"/>
      <c r="N6575" s="289" t="s">
        <v>2496</v>
      </c>
      <c r="O6575" s="289" t="s">
        <v>2173</v>
      </c>
      <c r="P6575" s="289" t="str">
        <f>VLOOKUP(CAT_Details[[#This Row],[Delivery Bp Customer Code]],Table6[],2,0)</f>
        <v>OYL1</v>
      </c>
    </row>
    <row r="6576" spans="1:16" x14ac:dyDescent="0.25">
      <c r="A6576" s="289" t="s">
        <v>75</v>
      </c>
      <c r="B6576">
        <v>3</v>
      </c>
      <c r="C6576">
        <v>1070</v>
      </c>
      <c r="D6576">
        <v>1.2</v>
      </c>
      <c r="E6576" s="289" t="s">
        <v>14773</v>
      </c>
      <c r="F6576">
        <v>5015808871</v>
      </c>
      <c r="G6576" s="276">
        <v>45771</v>
      </c>
      <c r="H6576">
        <v>20250407691134</v>
      </c>
      <c r="I6576">
        <v>1.728</v>
      </c>
      <c r="J6576" s="289" t="s">
        <v>350</v>
      </c>
      <c r="K6576" s="289" t="s">
        <v>14774</v>
      </c>
      <c r="L6576" s="289" t="s">
        <v>275</v>
      </c>
      <c r="M6576" s="289" t="s">
        <v>14742</v>
      </c>
      <c r="N6576" s="289" t="s">
        <v>2656</v>
      </c>
      <c r="O6576" s="289" t="s">
        <v>2173</v>
      </c>
      <c r="P6576" s="289" t="str">
        <f>VLOOKUP(CAT_Details[[#This Row],[Delivery Bp Customer Code]],Table6[],2,0)</f>
        <v>OYL1</v>
      </c>
    </row>
    <row r="6577" spans="1:16" x14ac:dyDescent="0.25">
      <c r="A6577" s="289" t="s">
        <v>75</v>
      </c>
      <c r="B6577">
        <v>1</v>
      </c>
      <c r="C6577">
        <v>100</v>
      </c>
      <c r="D6577">
        <v>0.4</v>
      </c>
      <c r="E6577" s="289" t="s">
        <v>14775</v>
      </c>
      <c r="F6577">
        <v>5015845387</v>
      </c>
      <c r="G6577" s="276">
        <v>45771</v>
      </c>
      <c r="H6577">
        <v>20250417699847</v>
      </c>
      <c r="I6577">
        <v>0.33600000000000002</v>
      </c>
      <c r="J6577" s="289" t="s">
        <v>273</v>
      </c>
      <c r="K6577" s="289" t="s">
        <v>14776</v>
      </c>
      <c r="L6577" s="289" t="s">
        <v>275</v>
      </c>
      <c r="M6577" s="289" t="s">
        <v>14753</v>
      </c>
      <c r="N6577" s="289" t="s">
        <v>657</v>
      </c>
      <c r="O6577" s="289" t="s">
        <v>2173</v>
      </c>
      <c r="P6577" s="289" t="str">
        <f>VLOOKUP(CAT_Details[[#This Row],[Delivery Bp Customer Code]],Table6[],2,0)</f>
        <v>OYL1</v>
      </c>
    </row>
    <row r="6578" spans="1:16" x14ac:dyDescent="0.25">
      <c r="A6578" s="289" t="s">
        <v>3329</v>
      </c>
      <c r="B6578">
        <v>2</v>
      </c>
      <c r="C6578">
        <v>131.30000000000001</v>
      </c>
      <c r="D6578">
        <v>0.47</v>
      </c>
      <c r="E6578" s="289" t="s">
        <v>14777</v>
      </c>
      <c r="F6578">
        <v>5015808001</v>
      </c>
      <c r="G6578" s="276">
        <v>45771</v>
      </c>
      <c r="H6578">
        <v>20250415697160</v>
      </c>
      <c r="I6578">
        <v>1.107</v>
      </c>
      <c r="J6578" s="289" t="s">
        <v>350</v>
      </c>
      <c r="K6578" s="289" t="s">
        <v>14778</v>
      </c>
      <c r="L6578" s="289" t="s">
        <v>275</v>
      </c>
      <c r="M6578" s="289" t="s">
        <v>14730</v>
      </c>
      <c r="N6578" s="289" t="s">
        <v>625</v>
      </c>
      <c r="O6578" s="289" t="s">
        <v>3332</v>
      </c>
      <c r="P6578" s="289">
        <f>VLOOKUP(CAT_Details[[#This Row],[Delivery Bp Customer Code]],Table6[],2,0)</f>
        <v>3402</v>
      </c>
    </row>
    <row r="6579" spans="1:16" x14ac:dyDescent="0.25">
      <c r="A6579" s="289" t="s">
        <v>3329</v>
      </c>
      <c r="B6579">
        <v>2</v>
      </c>
      <c r="C6579">
        <v>580</v>
      </c>
      <c r="D6579">
        <v>0.76</v>
      </c>
      <c r="E6579" s="289" t="s">
        <v>14779</v>
      </c>
      <c r="F6579">
        <v>5015808064</v>
      </c>
      <c r="G6579" s="276">
        <v>45771</v>
      </c>
      <c r="H6579">
        <v>20250415697468</v>
      </c>
      <c r="I6579">
        <v>1.55</v>
      </c>
      <c r="J6579" s="289" t="s">
        <v>350</v>
      </c>
      <c r="K6579" s="289" t="s">
        <v>14780</v>
      </c>
      <c r="L6579" s="289" t="s">
        <v>275</v>
      </c>
      <c r="M6579" s="289" t="s">
        <v>14781</v>
      </c>
      <c r="N6579" s="289" t="s">
        <v>5657</v>
      </c>
      <c r="O6579" s="289" t="s">
        <v>3332</v>
      </c>
      <c r="P6579" s="289">
        <f>VLOOKUP(CAT_Details[[#This Row],[Delivery Bp Customer Code]],Table6[],2,0)</f>
        <v>3402</v>
      </c>
    </row>
    <row r="6580" spans="1:16" x14ac:dyDescent="0.25">
      <c r="A6580" s="289" t="s">
        <v>3329</v>
      </c>
      <c r="B6580">
        <v>2</v>
      </c>
      <c r="C6580">
        <v>25</v>
      </c>
      <c r="D6580">
        <v>0.08</v>
      </c>
      <c r="E6580" s="289" t="s">
        <v>14782</v>
      </c>
      <c r="F6580">
        <v>5015808093</v>
      </c>
      <c r="G6580" s="276">
        <v>45771</v>
      </c>
      <c r="H6580">
        <v>20250414695986</v>
      </c>
      <c r="I6580">
        <v>1.9E-2</v>
      </c>
      <c r="J6580" s="289" t="s">
        <v>350</v>
      </c>
      <c r="K6580" s="289" t="s">
        <v>14783</v>
      </c>
      <c r="L6580" s="289" t="s">
        <v>275</v>
      </c>
      <c r="M6580" s="289" t="s">
        <v>14745</v>
      </c>
      <c r="N6580" s="289" t="s">
        <v>3809</v>
      </c>
      <c r="O6580" s="289" t="s">
        <v>3332</v>
      </c>
      <c r="P6580" s="289">
        <f>VLOOKUP(CAT_Details[[#This Row],[Delivery Bp Customer Code]],Table6[],2,0)</f>
        <v>3402</v>
      </c>
    </row>
    <row r="6581" spans="1:16" x14ac:dyDescent="0.25">
      <c r="A6581" s="289" t="s">
        <v>3329</v>
      </c>
      <c r="B6581">
        <v>1</v>
      </c>
      <c r="C6581">
        <v>325</v>
      </c>
      <c r="D6581">
        <v>0.37</v>
      </c>
      <c r="E6581" s="289" t="s">
        <v>14784</v>
      </c>
      <c r="F6581">
        <v>5015808138</v>
      </c>
      <c r="G6581" s="276">
        <v>45771</v>
      </c>
      <c r="H6581">
        <v>20250411695139</v>
      </c>
      <c r="I6581">
        <v>0.61599999999999999</v>
      </c>
      <c r="J6581" s="289" t="s">
        <v>350</v>
      </c>
      <c r="K6581" s="289" t="s">
        <v>14785</v>
      </c>
      <c r="L6581" s="289" t="s">
        <v>275</v>
      </c>
      <c r="M6581" s="289" t="s">
        <v>14730</v>
      </c>
      <c r="N6581" s="289" t="s">
        <v>7995</v>
      </c>
      <c r="O6581" s="289" t="s">
        <v>3332</v>
      </c>
      <c r="P6581" s="289">
        <f>VLOOKUP(CAT_Details[[#This Row],[Delivery Bp Customer Code]],Table6[],2,0)</f>
        <v>3402</v>
      </c>
    </row>
    <row r="6582" spans="1:16" x14ac:dyDescent="0.25">
      <c r="A6582" s="289" t="s">
        <v>3329</v>
      </c>
      <c r="B6582">
        <v>2</v>
      </c>
      <c r="C6582">
        <v>900</v>
      </c>
      <c r="D6582">
        <v>0.47</v>
      </c>
      <c r="E6582" s="289" t="s">
        <v>14786</v>
      </c>
      <c r="F6582">
        <v>5015808205</v>
      </c>
      <c r="G6582" s="276">
        <v>45771</v>
      </c>
      <c r="H6582">
        <v>20250414696578</v>
      </c>
      <c r="I6582">
        <v>0.67200000000000004</v>
      </c>
      <c r="J6582" s="289" t="s">
        <v>324</v>
      </c>
      <c r="K6582" s="289" t="s">
        <v>14787</v>
      </c>
      <c r="L6582" s="289" t="s">
        <v>275</v>
      </c>
      <c r="M6582" s="289" t="s">
        <v>14528</v>
      </c>
      <c r="N6582" s="289" t="s">
        <v>453</v>
      </c>
      <c r="O6582" s="289" t="s">
        <v>3332</v>
      </c>
      <c r="P6582" s="289">
        <f>VLOOKUP(CAT_Details[[#This Row],[Delivery Bp Customer Code]],Table6[],2,0)</f>
        <v>3402</v>
      </c>
    </row>
    <row r="6583" spans="1:16" x14ac:dyDescent="0.25">
      <c r="A6583" s="289" t="s">
        <v>3329</v>
      </c>
      <c r="B6583">
        <v>2</v>
      </c>
      <c r="C6583">
        <v>164.12</v>
      </c>
      <c r="D6583">
        <v>0.4</v>
      </c>
      <c r="E6583" s="289" t="s">
        <v>14749</v>
      </c>
      <c r="F6583">
        <v>5015808494</v>
      </c>
      <c r="G6583" s="276">
        <v>45771</v>
      </c>
      <c r="H6583">
        <v>20250414696196</v>
      </c>
      <c r="I6583">
        <v>0.76800000000000002</v>
      </c>
      <c r="J6583" s="289" t="s">
        <v>350</v>
      </c>
      <c r="K6583" s="289" t="s">
        <v>14788</v>
      </c>
      <c r="L6583" s="289" t="s">
        <v>275</v>
      </c>
      <c r="M6583" s="289" t="s">
        <v>14745</v>
      </c>
      <c r="N6583" s="289" t="s">
        <v>743</v>
      </c>
      <c r="O6583" s="289" t="s">
        <v>3332</v>
      </c>
      <c r="P6583" s="289">
        <f>VLOOKUP(CAT_Details[[#This Row],[Delivery Bp Customer Code]],Table6[],2,0)</f>
        <v>3402</v>
      </c>
    </row>
    <row r="6584" spans="1:16" x14ac:dyDescent="0.25">
      <c r="A6584" s="289" t="s">
        <v>3329</v>
      </c>
      <c r="B6584">
        <v>14</v>
      </c>
      <c r="C6584">
        <v>2000</v>
      </c>
      <c r="D6584">
        <v>5.6</v>
      </c>
      <c r="E6584" s="289" t="s">
        <v>14789</v>
      </c>
      <c r="F6584">
        <v>5015808507</v>
      </c>
      <c r="G6584" s="276">
        <v>45771</v>
      </c>
      <c r="H6584">
        <v>20250410694589</v>
      </c>
      <c r="I6584">
        <v>13.44</v>
      </c>
      <c r="J6584" s="289" t="s">
        <v>324</v>
      </c>
      <c r="K6584" s="289" t="s">
        <v>14790</v>
      </c>
      <c r="L6584" s="289" t="s">
        <v>275</v>
      </c>
      <c r="M6584" s="289" t="s">
        <v>14528</v>
      </c>
      <c r="N6584" s="289" t="s">
        <v>3991</v>
      </c>
      <c r="O6584" s="289" t="s">
        <v>3332</v>
      </c>
      <c r="P6584" s="289">
        <f>VLOOKUP(CAT_Details[[#This Row],[Delivery Bp Customer Code]],Table6[],2,0)</f>
        <v>3402</v>
      </c>
    </row>
    <row r="6585" spans="1:16" x14ac:dyDescent="0.25">
      <c r="A6585" s="289" t="s">
        <v>3329</v>
      </c>
      <c r="B6585">
        <v>45</v>
      </c>
      <c r="C6585">
        <v>1350</v>
      </c>
      <c r="D6585">
        <v>18</v>
      </c>
      <c r="E6585" s="289" t="s">
        <v>14791</v>
      </c>
      <c r="F6585">
        <v>5015808518</v>
      </c>
      <c r="G6585" s="276">
        <v>45771</v>
      </c>
      <c r="H6585">
        <v>20250414696087</v>
      </c>
      <c r="I6585">
        <v>43.2</v>
      </c>
      <c r="J6585" s="289" t="s">
        <v>324</v>
      </c>
      <c r="K6585" s="289" t="s">
        <v>14792</v>
      </c>
      <c r="L6585" s="289" t="s">
        <v>275</v>
      </c>
      <c r="M6585" s="289" t="s">
        <v>14694</v>
      </c>
      <c r="N6585" s="289" t="s">
        <v>3571</v>
      </c>
      <c r="O6585" s="289" t="s">
        <v>3332</v>
      </c>
      <c r="P6585" s="289">
        <f>VLOOKUP(CAT_Details[[#This Row],[Delivery Bp Customer Code]],Table6[],2,0)</f>
        <v>3402</v>
      </c>
    </row>
    <row r="6586" spans="1:16" x14ac:dyDescent="0.25">
      <c r="A6586" s="289" t="s">
        <v>3329</v>
      </c>
      <c r="B6586">
        <v>1</v>
      </c>
      <c r="C6586">
        <v>68</v>
      </c>
      <c r="D6586">
        <v>0.2</v>
      </c>
      <c r="E6586" s="289" t="s">
        <v>14793</v>
      </c>
      <c r="F6586">
        <v>5015808728</v>
      </c>
      <c r="G6586" s="276">
        <v>45771</v>
      </c>
      <c r="H6586">
        <v>20250415697323</v>
      </c>
      <c r="I6586">
        <v>0.20599999999999999</v>
      </c>
      <c r="J6586" s="289" t="s">
        <v>350</v>
      </c>
      <c r="K6586" s="289" t="s">
        <v>14794</v>
      </c>
      <c r="L6586" s="289" t="s">
        <v>275</v>
      </c>
      <c r="M6586" s="289" t="s">
        <v>14730</v>
      </c>
      <c r="N6586" s="289" t="s">
        <v>540</v>
      </c>
      <c r="O6586" s="289" t="s">
        <v>3332</v>
      </c>
      <c r="P6586" s="289">
        <f>VLOOKUP(CAT_Details[[#This Row],[Delivery Bp Customer Code]],Table6[],2,0)</f>
        <v>3402</v>
      </c>
    </row>
    <row r="6587" spans="1:16" x14ac:dyDescent="0.25">
      <c r="A6587" s="289" t="s">
        <v>76</v>
      </c>
      <c r="B6587">
        <v>2</v>
      </c>
      <c r="C6587">
        <v>210</v>
      </c>
      <c r="D6587">
        <v>0.8</v>
      </c>
      <c r="E6587" s="289" t="s">
        <v>14795</v>
      </c>
      <c r="F6587">
        <v>5015793532</v>
      </c>
      <c r="G6587" s="276">
        <v>45771</v>
      </c>
      <c r="H6587">
        <v>20250411695211</v>
      </c>
      <c r="I6587">
        <v>1.92</v>
      </c>
      <c r="J6587" s="289" t="s">
        <v>294</v>
      </c>
      <c r="K6587" s="289" t="s">
        <v>14796</v>
      </c>
      <c r="L6587" s="289" t="s">
        <v>275</v>
      </c>
      <c r="M6587" s="289" t="s">
        <v>14665</v>
      </c>
      <c r="N6587" s="289" t="s">
        <v>3219</v>
      </c>
      <c r="O6587" s="289" t="s">
        <v>748</v>
      </c>
      <c r="P6587" s="289" t="str">
        <f>VLOOKUP(CAT_Details[[#This Row],[Delivery Bp Customer Code]],Table6[],2,0)</f>
        <v>No Loc</v>
      </c>
    </row>
    <row r="6588" spans="1:16" x14ac:dyDescent="0.25">
      <c r="A6588" s="289" t="s">
        <v>76</v>
      </c>
      <c r="B6588">
        <v>2</v>
      </c>
      <c r="C6588">
        <v>734</v>
      </c>
      <c r="D6588">
        <v>0.8</v>
      </c>
      <c r="E6588" s="289" t="s">
        <v>14797</v>
      </c>
      <c r="F6588">
        <v>5015808145</v>
      </c>
      <c r="G6588" s="276">
        <v>45771</v>
      </c>
      <c r="H6588">
        <v>20250416698208</v>
      </c>
      <c r="I6588">
        <v>1.92</v>
      </c>
      <c r="J6588" s="289" t="s">
        <v>350</v>
      </c>
      <c r="K6588" s="289" t="s">
        <v>14798</v>
      </c>
      <c r="L6588" s="289" t="s">
        <v>275</v>
      </c>
      <c r="M6588" s="289" t="s">
        <v>14742</v>
      </c>
      <c r="N6588" s="289" t="s">
        <v>1634</v>
      </c>
      <c r="O6588" s="289" t="s">
        <v>748</v>
      </c>
      <c r="P6588" s="289" t="str">
        <f>VLOOKUP(CAT_Details[[#This Row],[Delivery Bp Customer Code]],Table6[],2,0)</f>
        <v>No Loc</v>
      </c>
    </row>
    <row r="6589" spans="1:16" x14ac:dyDescent="0.25">
      <c r="A6589" s="289" t="s">
        <v>76</v>
      </c>
      <c r="B6589">
        <v>1</v>
      </c>
      <c r="C6589">
        <v>72</v>
      </c>
      <c r="D6589">
        <v>0.2</v>
      </c>
      <c r="E6589" s="289" t="s">
        <v>14799</v>
      </c>
      <c r="F6589">
        <v>5015808461</v>
      </c>
      <c r="G6589" s="276">
        <v>45771</v>
      </c>
      <c r="H6589">
        <v>20250414696556</v>
      </c>
      <c r="I6589">
        <v>0.24</v>
      </c>
      <c r="J6589" s="289" t="s">
        <v>324</v>
      </c>
      <c r="K6589" s="289" t="s">
        <v>14800</v>
      </c>
      <c r="L6589" s="289" t="s">
        <v>275</v>
      </c>
      <c r="M6589" s="289" t="s">
        <v>14801</v>
      </c>
      <c r="N6589" s="289" t="s">
        <v>508</v>
      </c>
      <c r="O6589" s="289" t="s">
        <v>748</v>
      </c>
      <c r="P6589" s="289" t="str">
        <f>VLOOKUP(CAT_Details[[#This Row],[Delivery Bp Customer Code]],Table6[],2,0)</f>
        <v>No Loc</v>
      </c>
    </row>
    <row r="6590" spans="1:16" x14ac:dyDescent="0.25">
      <c r="A6590" s="289" t="s">
        <v>76</v>
      </c>
      <c r="B6590">
        <v>2</v>
      </c>
      <c r="C6590">
        <v>177</v>
      </c>
      <c r="D6590">
        <v>0.9</v>
      </c>
      <c r="E6590" s="289" t="s">
        <v>14802</v>
      </c>
      <c r="F6590">
        <v>5015808464</v>
      </c>
      <c r="G6590" s="276">
        <v>45771</v>
      </c>
      <c r="H6590">
        <v>20250414696207</v>
      </c>
      <c r="I6590">
        <v>2.16</v>
      </c>
      <c r="J6590" s="289" t="s">
        <v>350</v>
      </c>
      <c r="K6590" s="289" t="s">
        <v>14803</v>
      </c>
      <c r="L6590" s="289" t="s">
        <v>275</v>
      </c>
      <c r="M6590" s="289" t="s">
        <v>14745</v>
      </c>
      <c r="N6590" s="289" t="s">
        <v>390</v>
      </c>
      <c r="O6590" s="289" t="s">
        <v>748</v>
      </c>
      <c r="P6590" s="289" t="str">
        <f>VLOOKUP(CAT_Details[[#This Row],[Delivery Bp Customer Code]],Table6[],2,0)</f>
        <v>No Loc</v>
      </c>
    </row>
    <row r="6591" spans="1:16" x14ac:dyDescent="0.25">
      <c r="A6591" s="289" t="s">
        <v>76</v>
      </c>
      <c r="B6591">
        <v>7</v>
      </c>
      <c r="C6591">
        <v>247</v>
      </c>
      <c r="D6591">
        <v>3.6</v>
      </c>
      <c r="E6591" s="289" t="s">
        <v>14804</v>
      </c>
      <c r="F6591">
        <v>5015808698</v>
      </c>
      <c r="G6591" s="276">
        <v>45771</v>
      </c>
      <c r="H6591">
        <v>20250415697472</v>
      </c>
      <c r="I6591">
        <v>5.28</v>
      </c>
      <c r="J6591" s="289" t="s">
        <v>383</v>
      </c>
      <c r="K6591" s="289" t="s">
        <v>14805</v>
      </c>
      <c r="L6591" s="289" t="s">
        <v>275</v>
      </c>
      <c r="M6591" s="289" t="s">
        <v>14595</v>
      </c>
      <c r="N6591" s="289" t="s">
        <v>609</v>
      </c>
      <c r="O6591" s="289" t="s">
        <v>748</v>
      </c>
      <c r="P6591" s="289" t="str">
        <f>VLOOKUP(CAT_Details[[#This Row],[Delivery Bp Customer Code]],Table6[],2,0)</f>
        <v>No Loc</v>
      </c>
    </row>
    <row r="6592" spans="1:16" x14ac:dyDescent="0.25">
      <c r="A6592" s="289" t="s">
        <v>285</v>
      </c>
      <c r="B6592">
        <v>74</v>
      </c>
      <c r="C6592">
        <v>9446</v>
      </c>
      <c r="D6592">
        <v>13.6</v>
      </c>
      <c r="E6592" s="289" t="s">
        <v>14806</v>
      </c>
      <c r="F6592">
        <v>5015761541</v>
      </c>
      <c r="G6592" s="276">
        <v>45771</v>
      </c>
      <c r="H6592">
        <v>20250410694756</v>
      </c>
      <c r="I6592">
        <v>35.146000000000001</v>
      </c>
      <c r="J6592" s="289" t="s">
        <v>756</v>
      </c>
      <c r="K6592" s="289" t="s">
        <v>14807</v>
      </c>
      <c r="L6592" s="289" t="s">
        <v>275</v>
      </c>
      <c r="M6592" s="289" t="s">
        <v>14808</v>
      </c>
      <c r="N6592" s="289" t="s">
        <v>759</v>
      </c>
      <c r="O6592" s="289" t="s">
        <v>291</v>
      </c>
      <c r="P6592" s="289" t="str">
        <f>VLOOKUP(CAT_Details[[#This Row],[Delivery Bp Customer Code]],Table6[],2,0)</f>
        <v>DX01-L5</v>
      </c>
    </row>
    <row r="6593" spans="1:16" x14ac:dyDescent="0.25">
      <c r="A6593" s="289" t="s">
        <v>285</v>
      </c>
      <c r="B6593">
        <v>4</v>
      </c>
      <c r="C6593">
        <v>1318</v>
      </c>
      <c r="D6593">
        <v>1.6</v>
      </c>
      <c r="E6593" s="289" t="s">
        <v>14809</v>
      </c>
      <c r="F6593">
        <v>5015777788</v>
      </c>
      <c r="G6593" s="276">
        <v>45771</v>
      </c>
      <c r="H6593">
        <v>20250411695256</v>
      </c>
      <c r="I6593">
        <v>4.992</v>
      </c>
      <c r="J6593" s="289" t="s">
        <v>383</v>
      </c>
      <c r="K6593" s="289" t="s">
        <v>14810</v>
      </c>
      <c r="L6593" s="289" t="s">
        <v>275</v>
      </c>
      <c r="M6593" s="289" t="s">
        <v>14811</v>
      </c>
      <c r="N6593" s="289" t="s">
        <v>667</v>
      </c>
      <c r="O6593" s="289" t="s">
        <v>291</v>
      </c>
      <c r="P6593" s="289" t="str">
        <f>VLOOKUP(CAT_Details[[#This Row],[Delivery Bp Customer Code]],Table6[],2,0)</f>
        <v>DX01-L5</v>
      </c>
    </row>
    <row r="6594" spans="1:16" x14ac:dyDescent="0.25">
      <c r="A6594" s="289" t="s">
        <v>285</v>
      </c>
      <c r="B6594">
        <v>13</v>
      </c>
      <c r="C6594">
        <v>5116.0200000000004</v>
      </c>
      <c r="D6594">
        <v>5.2</v>
      </c>
      <c r="E6594" s="289" t="s">
        <v>14809</v>
      </c>
      <c r="F6594">
        <v>5015777790</v>
      </c>
      <c r="G6594" s="276">
        <v>45771</v>
      </c>
      <c r="H6594">
        <v>20250411695232</v>
      </c>
      <c r="I6594">
        <v>16.224</v>
      </c>
      <c r="J6594" s="289" t="s">
        <v>383</v>
      </c>
      <c r="K6594" s="289" t="s">
        <v>14812</v>
      </c>
      <c r="L6594" s="289" t="s">
        <v>275</v>
      </c>
      <c r="M6594" s="289" t="s">
        <v>14811</v>
      </c>
      <c r="N6594" s="289" t="s">
        <v>667</v>
      </c>
      <c r="O6594" s="289" t="s">
        <v>291</v>
      </c>
      <c r="P6594" s="289" t="str">
        <f>VLOOKUP(CAT_Details[[#This Row],[Delivery Bp Customer Code]],Table6[],2,0)</f>
        <v>DX01-L5</v>
      </c>
    </row>
    <row r="6595" spans="1:16" x14ac:dyDescent="0.25">
      <c r="A6595" s="289" t="s">
        <v>285</v>
      </c>
      <c r="B6595">
        <v>38</v>
      </c>
      <c r="C6595">
        <v>16800</v>
      </c>
      <c r="D6595">
        <v>13.6</v>
      </c>
      <c r="E6595" s="289" t="s">
        <v>14813</v>
      </c>
      <c r="F6595">
        <v>5015778219</v>
      </c>
      <c r="G6595" s="276">
        <v>45771</v>
      </c>
      <c r="H6595">
        <v>20250410694864</v>
      </c>
      <c r="I6595">
        <v>36.479999999999997</v>
      </c>
      <c r="J6595" s="289" t="s">
        <v>383</v>
      </c>
      <c r="K6595" s="289" t="s">
        <v>14814</v>
      </c>
      <c r="L6595" s="289" t="s">
        <v>275</v>
      </c>
      <c r="M6595" s="289" t="s">
        <v>14811</v>
      </c>
      <c r="N6595" s="289" t="s">
        <v>386</v>
      </c>
      <c r="O6595" s="289" t="s">
        <v>291</v>
      </c>
      <c r="P6595" s="289" t="str">
        <f>VLOOKUP(CAT_Details[[#This Row],[Delivery Bp Customer Code]],Table6[],2,0)</f>
        <v>DX01-L5</v>
      </c>
    </row>
    <row r="6596" spans="1:16" x14ac:dyDescent="0.25">
      <c r="A6596" s="289" t="s">
        <v>285</v>
      </c>
      <c r="B6596">
        <v>9</v>
      </c>
      <c r="C6596">
        <v>684</v>
      </c>
      <c r="D6596">
        <v>3.6</v>
      </c>
      <c r="E6596" s="289" t="s">
        <v>14815</v>
      </c>
      <c r="F6596">
        <v>5015807985</v>
      </c>
      <c r="G6596" s="276">
        <v>45771</v>
      </c>
      <c r="H6596">
        <v>20250414696286</v>
      </c>
      <c r="I6596">
        <v>8.7260000000000009</v>
      </c>
      <c r="J6596" s="289" t="s">
        <v>350</v>
      </c>
      <c r="K6596" s="289" t="s">
        <v>14816</v>
      </c>
      <c r="L6596" s="289" t="s">
        <v>275</v>
      </c>
      <c r="M6596" s="289" t="s">
        <v>14730</v>
      </c>
      <c r="N6596" s="289" t="s">
        <v>690</v>
      </c>
      <c r="O6596" s="289" t="s">
        <v>291</v>
      </c>
      <c r="P6596" s="289" t="str">
        <f>VLOOKUP(CAT_Details[[#This Row],[Delivery Bp Customer Code]],Table6[],2,0)</f>
        <v>DX01-L5</v>
      </c>
    </row>
    <row r="6597" spans="1:16" x14ac:dyDescent="0.25">
      <c r="A6597" s="289" t="s">
        <v>285</v>
      </c>
      <c r="B6597">
        <v>5</v>
      </c>
      <c r="C6597">
        <v>414</v>
      </c>
      <c r="D6597">
        <v>1.2</v>
      </c>
      <c r="E6597" s="289" t="s">
        <v>14817</v>
      </c>
      <c r="F6597">
        <v>5015808010</v>
      </c>
      <c r="G6597" s="276">
        <v>45771</v>
      </c>
      <c r="H6597">
        <v>20250415697289</v>
      </c>
      <c r="I6597">
        <v>1.8720000000000001</v>
      </c>
      <c r="J6597" s="289" t="s">
        <v>350</v>
      </c>
      <c r="K6597" s="289" t="s">
        <v>14818</v>
      </c>
      <c r="L6597" s="289" t="s">
        <v>275</v>
      </c>
      <c r="M6597" s="289" t="s">
        <v>14730</v>
      </c>
      <c r="N6597" s="289" t="s">
        <v>407</v>
      </c>
      <c r="O6597" s="289" t="s">
        <v>291</v>
      </c>
      <c r="P6597" s="289" t="str">
        <f>VLOOKUP(CAT_Details[[#This Row],[Delivery Bp Customer Code]],Table6[],2,0)</f>
        <v>DX01-L5</v>
      </c>
    </row>
    <row r="6598" spans="1:16" x14ac:dyDescent="0.25">
      <c r="A6598" s="289" t="s">
        <v>285</v>
      </c>
      <c r="B6598">
        <v>1</v>
      </c>
      <c r="C6598">
        <v>10</v>
      </c>
      <c r="D6598">
        <v>0.03</v>
      </c>
      <c r="E6598" s="289" t="s">
        <v>14819</v>
      </c>
      <c r="F6598">
        <v>5015808080</v>
      </c>
      <c r="G6598" s="276">
        <v>45771</v>
      </c>
      <c r="H6598">
        <v>20250415697325</v>
      </c>
      <c r="I6598">
        <v>1.2E-2</v>
      </c>
      <c r="J6598" s="289" t="s">
        <v>350</v>
      </c>
      <c r="K6598" s="289" t="s">
        <v>14820</v>
      </c>
      <c r="L6598" s="289" t="s">
        <v>275</v>
      </c>
      <c r="M6598" s="289" t="s">
        <v>14745</v>
      </c>
      <c r="N6598" s="289" t="s">
        <v>360</v>
      </c>
      <c r="O6598" s="289" t="s">
        <v>291</v>
      </c>
      <c r="P6598" s="289" t="str">
        <f>VLOOKUP(CAT_Details[[#This Row],[Delivery Bp Customer Code]],Table6[],2,0)</f>
        <v>DX01-L5</v>
      </c>
    </row>
    <row r="6599" spans="1:16" x14ac:dyDescent="0.25">
      <c r="A6599" s="289" t="s">
        <v>285</v>
      </c>
      <c r="B6599">
        <v>15</v>
      </c>
      <c r="C6599">
        <v>2596</v>
      </c>
      <c r="D6599">
        <v>6</v>
      </c>
      <c r="E6599" s="289" t="s">
        <v>14821</v>
      </c>
      <c r="F6599">
        <v>5015808108</v>
      </c>
      <c r="G6599" s="276">
        <v>45771</v>
      </c>
      <c r="H6599">
        <v>20250414696036</v>
      </c>
      <c r="I6599">
        <v>9.5039999999999996</v>
      </c>
      <c r="J6599" s="289" t="s">
        <v>345</v>
      </c>
      <c r="K6599" s="289" t="s">
        <v>14822</v>
      </c>
      <c r="L6599" s="289" t="s">
        <v>275</v>
      </c>
      <c r="M6599" s="289" t="s">
        <v>14583</v>
      </c>
      <c r="N6599" s="289" t="s">
        <v>348</v>
      </c>
      <c r="O6599" s="289" t="s">
        <v>291</v>
      </c>
      <c r="P6599" s="289" t="str">
        <f>VLOOKUP(CAT_Details[[#This Row],[Delivery Bp Customer Code]],Table6[],2,0)</f>
        <v>DX01-L5</v>
      </c>
    </row>
    <row r="6600" spans="1:16" x14ac:dyDescent="0.25">
      <c r="A6600" s="289" t="s">
        <v>285</v>
      </c>
      <c r="B6600">
        <v>13</v>
      </c>
      <c r="C6600">
        <v>14950</v>
      </c>
      <c r="D6600">
        <v>5.2</v>
      </c>
      <c r="E6600" s="289" t="s">
        <v>14823</v>
      </c>
      <c r="F6600">
        <v>5015808174</v>
      </c>
      <c r="G6600" s="276">
        <v>45771</v>
      </c>
      <c r="H6600">
        <v>20250414696782</v>
      </c>
      <c r="I6600">
        <v>7.4880000000000004</v>
      </c>
      <c r="J6600" s="289" t="s">
        <v>324</v>
      </c>
      <c r="K6600" s="289" t="s">
        <v>14824</v>
      </c>
      <c r="L6600" s="289" t="s">
        <v>275</v>
      </c>
      <c r="M6600" s="289" t="s">
        <v>14531</v>
      </c>
      <c r="N6600" s="289" t="s">
        <v>333</v>
      </c>
      <c r="O6600" s="289" t="s">
        <v>291</v>
      </c>
      <c r="P6600" s="289" t="str">
        <f>VLOOKUP(CAT_Details[[#This Row],[Delivery Bp Customer Code]],Table6[],2,0)</f>
        <v>DX01-L5</v>
      </c>
    </row>
    <row r="6601" spans="1:16" x14ac:dyDescent="0.25">
      <c r="A6601" s="289" t="s">
        <v>285</v>
      </c>
      <c r="B6601">
        <v>4</v>
      </c>
      <c r="C6601">
        <v>265.2</v>
      </c>
      <c r="D6601">
        <v>1.48</v>
      </c>
      <c r="E6601" s="289" t="s">
        <v>14825</v>
      </c>
      <c r="F6601">
        <v>5015808227</v>
      </c>
      <c r="G6601" s="276">
        <v>45771</v>
      </c>
      <c r="H6601">
        <v>20250415697506</v>
      </c>
      <c r="I6601">
        <v>1.7529999999999999</v>
      </c>
      <c r="J6601" s="289" t="s">
        <v>350</v>
      </c>
      <c r="K6601" s="289" t="s">
        <v>14826</v>
      </c>
      <c r="L6601" s="289" t="s">
        <v>275</v>
      </c>
      <c r="M6601" s="289" t="s">
        <v>14742</v>
      </c>
      <c r="N6601" s="289" t="s">
        <v>366</v>
      </c>
      <c r="O6601" s="289" t="s">
        <v>291</v>
      </c>
      <c r="P6601" s="289" t="str">
        <f>VLOOKUP(CAT_Details[[#This Row],[Delivery Bp Customer Code]],Table6[],2,0)</f>
        <v>DX01-L5</v>
      </c>
    </row>
    <row r="6602" spans="1:16" x14ac:dyDescent="0.25">
      <c r="A6602" s="289" t="s">
        <v>285</v>
      </c>
      <c r="B6602">
        <v>13</v>
      </c>
      <c r="C6602">
        <v>1105</v>
      </c>
      <c r="D6602">
        <v>5.2</v>
      </c>
      <c r="E6602" s="289" t="s">
        <v>14827</v>
      </c>
      <c r="F6602">
        <v>5015808241</v>
      </c>
      <c r="G6602" s="276">
        <v>45771</v>
      </c>
      <c r="H6602">
        <v>20250414696043</v>
      </c>
      <c r="I6602">
        <v>12.48</v>
      </c>
      <c r="J6602" s="289" t="s">
        <v>345</v>
      </c>
      <c r="K6602" s="289" t="s">
        <v>14828</v>
      </c>
      <c r="L6602" s="289" t="s">
        <v>275</v>
      </c>
      <c r="M6602" s="289" t="s">
        <v>14639</v>
      </c>
      <c r="N6602" s="289" t="s">
        <v>512</v>
      </c>
      <c r="O6602" s="289" t="s">
        <v>291</v>
      </c>
      <c r="P6602" s="289" t="str">
        <f>VLOOKUP(CAT_Details[[#This Row],[Delivery Bp Customer Code]],Table6[],2,0)</f>
        <v>DX01-L5</v>
      </c>
    </row>
    <row r="6603" spans="1:16" x14ac:dyDescent="0.25">
      <c r="A6603" s="289" t="s">
        <v>285</v>
      </c>
      <c r="B6603">
        <v>1</v>
      </c>
      <c r="C6603">
        <v>410</v>
      </c>
      <c r="D6603">
        <v>0.5</v>
      </c>
      <c r="E6603" s="289" t="s">
        <v>14829</v>
      </c>
      <c r="F6603">
        <v>5015808252</v>
      </c>
      <c r="G6603" s="276">
        <v>45771</v>
      </c>
      <c r="H6603">
        <v>20250415697361</v>
      </c>
      <c r="I6603">
        <v>1.2</v>
      </c>
      <c r="J6603" s="289" t="s">
        <v>350</v>
      </c>
      <c r="K6603" s="289" t="s">
        <v>14830</v>
      </c>
      <c r="L6603" s="289" t="s">
        <v>275</v>
      </c>
      <c r="M6603" s="289" t="s">
        <v>14745</v>
      </c>
      <c r="N6603" s="289" t="s">
        <v>1631</v>
      </c>
      <c r="O6603" s="289" t="s">
        <v>291</v>
      </c>
      <c r="P6603" s="289" t="str">
        <f>VLOOKUP(CAT_Details[[#This Row],[Delivery Bp Customer Code]],Table6[],2,0)</f>
        <v>DX01-L5</v>
      </c>
    </row>
    <row r="6604" spans="1:16" x14ac:dyDescent="0.25">
      <c r="A6604" s="289" t="s">
        <v>285</v>
      </c>
      <c r="B6604">
        <v>1</v>
      </c>
      <c r="C6604">
        <v>331</v>
      </c>
      <c r="D6604">
        <v>0.5</v>
      </c>
      <c r="E6604" s="289" t="s">
        <v>14829</v>
      </c>
      <c r="F6604">
        <v>5015808253</v>
      </c>
      <c r="G6604" s="276">
        <v>45771</v>
      </c>
      <c r="H6604">
        <v>20250415697338</v>
      </c>
      <c r="I6604">
        <v>1.2</v>
      </c>
      <c r="J6604" s="289" t="s">
        <v>350</v>
      </c>
      <c r="K6604" s="289" t="s">
        <v>14831</v>
      </c>
      <c r="L6604" s="289" t="s">
        <v>275</v>
      </c>
      <c r="M6604" s="289" t="s">
        <v>14745</v>
      </c>
      <c r="N6604" s="289" t="s">
        <v>1631</v>
      </c>
      <c r="O6604" s="289" t="s">
        <v>291</v>
      </c>
      <c r="P6604" s="289" t="str">
        <f>VLOOKUP(CAT_Details[[#This Row],[Delivery Bp Customer Code]],Table6[],2,0)</f>
        <v>DX01-L5</v>
      </c>
    </row>
    <row r="6605" spans="1:16" x14ac:dyDescent="0.25">
      <c r="A6605" s="289" t="s">
        <v>285</v>
      </c>
      <c r="B6605">
        <v>59</v>
      </c>
      <c r="C6605">
        <v>7815</v>
      </c>
      <c r="D6605">
        <v>12.49</v>
      </c>
      <c r="E6605" s="289" t="s">
        <v>14799</v>
      </c>
      <c r="F6605">
        <v>5015808460</v>
      </c>
      <c r="G6605" s="276">
        <v>45771</v>
      </c>
      <c r="H6605">
        <v>20250414696833</v>
      </c>
      <c r="I6605">
        <v>24.669</v>
      </c>
      <c r="J6605" s="289" t="s">
        <v>324</v>
      </c>
      <c r="K6605" s="289" t="s">
        <v>14832</v>
      </c>
      <c r="L6605" s="289" t="s">
        <v>275</v>
      </c>
      <c r="M6605" s="289" t="s">
        <v>14801</v>
      </c>
      <c r="N6605" s="289" t="s">
        <v>508</v>
      </c>
      <c r="O6605" s="289" t="s">
        <v>291</v>
      </c>
      <c r="P6605" s="289" t="str">
        <f>VLOOKUP(CAT_Details[[#This Row],[Delivery Bp Customer Code]],Table6[],2,0)</f>
        <v>DX01-L5</v>
      </c>
    </row>
    <row r="6606" spans="1:16" x14ac:dyDescent="0.25">
      <c r="A6606" s="289" t="s">
        <v>285</v>
      </c>
      <c r="B6606">
        <v>21</v>
      </c>
      <c r="C6606">
        <v>1805</v>
      </c>
      <c r="D6606">
        <v>9.4</v>
      </c>
      <c r="E6606" s="289" t="s">
        <v>14802</v>
      </c>
      <c r="F6606">
        <v>5015808463</v>
      </c>
      <c r="G6606" s="276">
        <v>45771</v>
      </c>
      <c r="H6606">
        <v>20250414696233</v>
      </c>
      <c r="I6606">
        <v>21.936</v>
      </c>
      <c r="J6606" s="289" t="s">
        <v>350</v>
      </c>
      <c r="K6606" s="289" t="s">
        <v>14833</v>
      </c>
      <c r="L6606" s="289" t="s">
        <v>275</v>
      </c>
      <c r="M6606" s="289" t="s">
        <v>14745</v>
      </c>
      <c r="N6606" s="289" t="s">
        <v>390</v>
      </c>
      <c r="O6606" s="289" t="s">
        <v>291</v>
      </c>
      <c r="P6606" s="289" t="str">
        <f>VLOOKUP(CAT_Details[[#This Row],[Delivery Bp Customer Code]],Table6[],2,0)</f>
        <v>DX01-L5</v>
      </c>
    </row>
    <row r="6607" spans="1:16" x14ac:dyDescent="0.25">
      <c r="A6607" s="289" t="s">
        <v>285</v>
      </c>
      <c r="B6607">
        <v>20</v>
      </c>
      <c r="C6607">
        <v>4922</v>
      </c>
      <c r="D6607">
        <v>8</v>
      </c>
      <c r="E6607" s="289" t="s">
        <v>14834</v>
      </c>
      <c r="F6607">
        <v>5015808512</v>
      </c>
      <c r="G6607" s="276">
        <v>45771</v>
      </c>
      <c r="H6607">
        <v>20250410694865</v>
      </c>
      <c r="I6607">
        <v>19.2</v>
      </c>
      <c r="J6607" s="289" t="s">
        <v>383</v>
      </c>
      <c r="K6607" s="289" t="s">
        <v>14835</v>
      </c>
      <c r="L6607" s="289" t="s">
        <v>275</v>
      </c>
      <c r="M6607" s="289" t="s">
        <v>14836</v>
      </c>
      <c r="N6607" s="289" t="s">
        <v>386</v>
      </c>
      <c r="O6607" s="289" t="s">
        <v>291</v>
      </c>
      <c r="P6607" s="289" t="str">
        <f>VLOOKUP(CAT_Details[[#This Row],[Delivery Bp Customer Code]],Table6[],2,0)</f>
        <v>DX01-L5</v>
      </c>
    </row>
    <row r="6608" spans="1:16" x14ac:dyDescent="0.25">
      <c r="A6608" s="289" t="s">
        <v>285</v>
      </c>
      <c r="B6608">
        <v>18</v>
      </c>
      <c r="C6608">
        <v>1620</v>
      </c>
      <c r="D6608">
        <v>7.2</v>
      </c>
      <c r="E6608" s="289" t="s">
        <v>14837</v>
      </c>
      <c r="F6608">
        <v>5015808561</v>
      </c>
      <c r="G6608" s="276">
        <v>45771</v>
      </c>
      <c r="H6608">
        <v>20250414696342</v>
      </c>
      <c r="I6608">
        <v>17.28</v>
      </c>
      <c r="J6608" s="289" t="s">
        <v>350</v>
      </c>
      <c r="K6608" s="289" t="s">
        <v>14838</v>
      </c>
      <c r="L6608" s="289" t="s">
        <v>275</v>
      </c>
      <c r="M6608" s="289" t="s">
        <v>14730</v>
      </c>
      <c r="N6608" s="289" t="s">
        <v>353</v>
      </c>
      <c r="O6608" s="289" t="s">
        <v>291</v>
      </c>
      <c r="P6608" s="289" t="str">
        <f>VLOOKUP(CAT_Details[[#This Row],[Delivery Bp Customer Code]],Table6[],2,0)</f>
        <v>DX01-L5</v>
      </c>
    </row>
    <row r="6609" spans="1:16" x14ac:dyDescent="0.25">
      <c r="A6609" s="289" t="s">
        <v>285</v>
      </c>
      <c r="B6609">
        <v>24</v>
      </c>
      <c r="C6609">
        <v>4680</v>
      </c>
      <c r="D6609">
        <v>12.02</v>
      </c>
      <c r="E6609" s="289" t="s">
        <v>14839</v>
      </c>
      <c r="F6609">
        <v>5015808614</v>
      </c>
      <c r="G6609" s="276">
        <v>45771</v>
      </c>
      <c r="H6609">
        <v>20250415697499</v>
      </c>
      <c r="I6609">
        <v>28.829000000000001</v>
      </c>
      <c r="J6609" s="289" t="s">
        <v>350</v>
      </c>
      <c r="K6609" s="289" t="s">
        <v>14840</v>
      </c>
      <c r="L6609" s="289" t="s">
        <v>275</v>
      </c>
      <c r="M6609" s="289" t="s">
        <v>14745</v>
      </c>
      <c r="N6609" s="289" t="s">
        <v>818</v>
      </c>
      <c r="O6609" s="289" t="s">
        <v>291</v>
      </c>
      <c r="P6609" s="289" t="str">
        <f>VLOOKUP(CAT_Details[[#This Row],[Delivery Bp Customer Code]],Table6[],2,0)</f>
        <v>DX01-L5</v>
      </c>
    </row>
    <row r="6610" spans="1:16" x14ac:dyDescent="0.25">
      <c r="A6610" s="289" t="s">
        <v>285</v>
      </c>
      <c r="B6610">
        <v>7</v>
      </c>
      <c r="C6610">
        <v>616</v>
      </c>
      <c r="D6610">
        <v>2.25</v>
      </c>
      <c r="E6610" s="289" t="s">
        <v>14841</v>
      </c>
      <c r="F6610">
        <v>5015808678</v>
      </c>
      <c r="G6610" s="276">
        <v>45771</v>
      </c>
      <c r="H6610">
        <v>20250415697615</v>
      </c>
      <c r="I6610">
        <v>5.22</v>
      </c>
      <c r="J6610" s="289" t="s">
        <v>350</v>
      </c>
      <c r="K6610" s="289" t="s">
        <v>14842</v>
      </c>
      <c r="L6610" s="289" t="s">
        <v>275</v>
      </c>
      <c r="M6610" s="289" t="s">
        <v>14730</v>
      </c>
      <c r="N6610" s="289" t="s">
        <v>430</v>
      </c>
      <c r="O6610" s="289" t="s">
        <v>291</v>
      </c>
      <c r="P6610" s="289" t="str">
        <f>VLOOKUP(CAT_Details[[#This Row],[Delivery Bp Customer Code]],Table6[],2,0)</f>
        <v>DX01-L5</v>
      </c>
    </row>
    <row r="6611" spans="1:16" x14ac:dyDescent="0.25">
      <c r="A6611" s="289" t="s">
        <v>285</v>
      </c>
      <c r="B6611">
        <v>1</v>
      </c>
      <c r="C6611">
        <v>99</v>
      </c>
      <c r="D6611">
        <v>0.4</v>
      </c>
      <c r="E6611" s="289" t="s">
        <v>14843</v>
      </c>
      <c r="F6611">
        <v>5015808685</v>
      </c>
      <c r="G6611" s="276">
        <v>45771</v>
      </c>
      <c r="H6611">
        <v>20250415697444</v>
      </c>
      <c r="I6611">
        <v>0.81599999999999995</v>
      </c>
      <c r="J6611" s="289" t="s">
        <v>345</v>
      </c>
      <c r="K6611" s="289" t="s">
        <v>14844</v>
      </c>
      <c r="L6611" s="289" t="s">
        <v>275</v>
      </c>
      <c r="M6611" s="289" t="s">
        <v>14639</v>
      </c>
      <c r="N6611" s="289" t="s">
        <v>371</v>
      </c>
      <c r="O6611" s="289" t="s">
        <v>291</v>
      </c>
      <c r="P6611" s="289" t="str">
        <f>VLOOKUP(CAT_Details[[#This Row],[Delivery Bp Customer Code]],Table6[],2,0)</f>
        <v>DX01-L5</v>
      </c>
    </row>
    <row r="6612" spans="1:16" x14ac:dyDescent="0.25">
      <c r="A6612" s="289" t="s">
        <v>285</v>
      </c>
      <c r="B6612">
        <v>2</v>
      </c>
      <c r="C6612">
        <v>13.2</v>
      </c>
      <c r="D6612">
        <v>0.11</v>
      </c>
      <c r="E6612" s="289" t="s">
        <v>14843</v>
      </c>
      <c r="F6612">
        <v>5015808687</v>
      </c>
      <c r="G6612" s="276">
        <v>45771</v>
      </c>
      <c r="H6612">
        <v>20250415697483</v>
      </c>
      <c r="I6612">
        <v>6.3E-2</v>
      </c>
      <c r="J6612" s="289" t="s">
        <v>345</v>
      </c>
      <c r="K6612" s="289" t="s">
        <v>14845</v>
      </c>
      <c r="L6612" s="289" t="s">
        <v>275</v>
      </c>
      <c r="M6612" s="289" t="s">
        <v>14639</v>
      </c>
      <c r="N6612" s="289" t="s">
        <v>371</v>
      </c>
      <c r="O6612" s="289" t="s">
        <v>291</v>
      </c>
      <c r="P6612" s="289" t="str">
        <f>VLOOKUP(CAT_Details[[#This Row],[Delivery Bp Customer Code]],Table6[],2,0)</f>
        <v>DX01-L5</v>
      </c>
    </row>
    <row r="6613" spans="1:16" x14ac:dyDescent="0.25">
      <c r="A6613" s="289" t="s">
        <v>285</v>
      </c>
      <c r="B6613">
        <v>1</v>
      </c>
      <c r="C6613">
        <v>224</v>
      </c>
      <c r="D6613">
        <v>0.4</v>
      </c>
      <c r="E6613" s="289" t="s">
        <v>14846</v>
      </c>
      <c r="F6613">
        <v>5015808797</v>
      </c>
      <c r="G6613" s="276">
        <v>45771</v>
      </c>
      <c r="H6613">
        <v>20250415697789</v>
      </c>
      <c r="I6613">
        <v>0.33600000000000002</v>
      </c>
      <c r="J6613" s="289" t="s">
        <v>350</v>
      </c>
      <c r="K6613" s="289" t="s">
        <v>14847</v>
      </c>
      <c r="L6613" s="289" t="s">
        <v>275</v>
      </c>
      <c r="M6613" s="289" t="s">
        <v>14730</v>
      </c>
      <c r="N6613" s="289" t="s">
        <v>685</v>
      </c>
      <c r="O6613" s="289" t="s">
        <v>291</v>
      </c>
      <c r="P6613" s="289" t="str">
        <f>VLOOKUP(CAT_Details[[#This Row],[Delivery Bp Customer Code]],Table6[],2,0)</f>
        <v>DX01-L5</v>
      </c>
    </row>
    <row r="6614" spans="1:16" x14ac:dyDescent="0.25">
      <c r="A6614" s="289" t="s">
        <v>285</v>
      </c>
      <c r="B6614">
        <v>22</v>
      </c>
      <c r="C6614">
        <v>3434</v>
      </c>
      <c r="D6614">
        <v>9.48</v>
      </c>
      <c r="E6614" s="289" t="s">
        <v>14848</v>
      </c>
      <c r="F6614">
        <v>5015808853</v>
      </c>
      <c r="G6614" s="276">
        <v>45771</v>
      </c>
      <c r="H6614">
        <v>20250414696388</v>
      </c>
      <c r="I6614">
        <v>20.234999999999999</v>
      </c>
      <c r="J6614" s="289" t="s">
        <v>350</v>
      </c>
      <c r="K6614" s="289" t="s">
        <v>14849</v>
      </c>
      <c r="L6614" s="289" t="s">
        <v>275</v>
      </c>
      <c r="M6614" s="289" t="s">
        <v>14428</v>
      </c>
      <c r="N6614" s="289" t="s">
        <v>357</v>
      </c>
      <c r="O6614" s="289" t="s">
        <v>291</v>
      </c>
      <c r="P6614" s="289" t="str">
        <f>VLOOKUP(CAT_Details[[#This Row],[Delivery Bp Customer Code]],Table6[],2,0)</f>
        <v>DX01-L5</v>
      </c>
    </row>
    <row r="6615" spans="1:16" x14ac:dyDescent="0.25">
      <c r="A6615" s="289" t="s">
        <v>285</v>
      </c>
      <c r="B6615">
        <v>1</v>
      </c>
      <c r="C6615">
        <v>363</v>
      </c>
      <c r="D6615">
        <v>0.5</v>
      </c>
      <c r="E6615" s="289" t="s">
        <v>14850</v>
      </c>
      <c r="F6615">
        <v>5015822308</v>
      </c>
      <c r="G6615" s="276">
        <v>45771</v>
      </c>
      <c r="H6615">
        <v>20250415697977</v>
      </c>
      <c r="I6615">
        <v>1.2</v>
      </c>
      <c r="J6615" s="289" t="s">
        <v>280</v>
      </c>
      <c r="K6615" s="289" t="s">
        <v>14851</v>
      </c>
      <c r="L6615" s="289" t="s">
        <v>275</v>
      </c>
      <c r="M6615" s="289" t="s">
        <v>14852</v>
      </c>
      <c r="N6615" s="289" t="s">
        <v>534</v>
      </c>
      <c r="O6615" s="289" t="s">
        <v>291</v>
      </c>
      <c r="P6615" s="289" t="str">
        <f>VLOOKUP(CAT_Details[[#This Row],[Delivery Bp Customer Code]],Table6[],2,0)</f>
        <v>DX01-L5</v>
      </c>
    </row>
    <row r="6616" spans="1:16" x14ac:dyDescent="0.25">
      <c r="A6616" s="289" t="s">
        <v>285</v>
      </c>
      <c r="B6616">
        <v>15</v>
      </c>
      <c r="C6616">
        <v>1640</v>
      </c>
      <c r="D6616">
        <v>4</v>
      </c>
      <c r="E6616" s="289" t="s">
        <v>14853</v>
      </c>
      <c r="F6616">
        <v>5015822453</v>
      </c>
      <c r="G6616" s="276">
        <v>45771</v>
      </c>
      <c r="H6616">
        <v>20250414696610</v>
      </c>
      <c r="I6616">
        <v>4.32</v>
      </c>
      <c r="J6616" s="289" t="s">
        <v>324</v>
      </c>
      <c r="K6616" s="289" t="s">
        <v>14854</v>
      </c>
      <c r="L6616" s="289" t="s">
        <v>275</v>
      </c>
      <c r="M6616" s="289" t="s">
        <v>14531</v>
      </c>
      <c r="N6616" s="289" t="s">
        <v>579</v>
      </c>
      <c r="O6616" s="289" t="s">
        <v>291</v>
      </c>
      <c r="P6616" s="289" t="str">
        <f>VLOOKUP(CAT_Details[[#This Row],[Delivery Bp Customer Code]],Table6[],2,0)</f>
        <v>DX01-L5</v>
      </c>
    </row>
    <row r="6617" spans="1:16" x14ac:dyDescent="0.25">
      <c r="A6617" s="289" t="s">
        <v>521</v>
      </c>
      <c r="B6617">
        <v>11</v>
      </c>
      <c r="C6617">
        <v>881</v>
      </c>
      <c r="D6617">
        <v>4.4000000000000004</v>
      </c>
      <c r="E6617" s="289" t="s">
        <v>14804</v>
      </c>
      <c r="F6617">
        <v>5015808699</v>
      </c>
      <c r="G6617" s="276">
        <v>45771</v>
      </c>
      <c r="H6617">
        <v>20250415697453</v>
      </c>
      <c r="I6617">
        <v>7.008</v>
      </c>
      <c r="J6617" s="289" t="s">
        <v>383</v>
      </c>
      <c r="K6617" s="289" t="s">
        <v>14855</v>
      </c>
      <c r="L6617" s="289" t="s">
        <v>275</v>
      </c>
      <c r="M6617" s="289" t="s">
        <v>14595</v>
      </c>
      <c r="N6617" s="289" t="s">
        <v>609</v>
      </c>
      <c r="O6617" s="289" t="s">
        <v>525</v>
      </c>
      <c r="P6617" s="289" t="str">
        <f>VLOOKUP(CAT_Details[[#This Row],[Delivery Bp Customer Code]],Table6[],2,0)</f>
        <v>No Loc</v>
      </c>
    </row>
    <row r="6618" spans="1:16" x14ac:dyDescent="0.25">
      <c r="A6618" s="289" t="s">
        <v>521</v>
      </c>
      <c r="B6618">
        <v>1</v>
      </c>
      <c r="C6618">
        <v>510</v>
      </c>
      <c r="D6618">
        <v>0.4</v>
      </c>
      <c r="E6618" s="289" t="s">
        <v>14856</v>
      </c>
      <c r="F6618">
        <v>5015808866</v>
      </c>
      <c r="G6618" s="276">
        <v>45771</v>
      </c>
      <c r="H6618">
        <v>20250415697177</v>
      </c>
      <c r="I6618">
        <v>0.34599999999999997</v>
      </c>
      <c r="J6618" s="289" t="s">
        <v>350</v>
      </c>
      <c r="K6618" s="289" t="s">
        <v>14857</v>
      </c>
      <c r="L6618" s="289" t="s">
        <v>275</v>
      </c>
      <c r="M6618" s="289" t="s">
        <v>14730</v>
      </c>
      <c r="N6618" s="289" t="s">
        <v>528</v>
      </c>
      <c r="O6618" s="289" t="s">
        <v>525</v>
      </c>
      <c r="P6618" s="289" t="str">
        <f>VLOOKUP(CAT_Details[[#This Row],[Delivery Bp Customer Code]],Table6[],2,0)</f>
        <v>No Loc</v>
      </c>
    </row>
    <row r="6619" spans="1:16" x14ac:dyDescent="0.25">
      <c r="A6619" s="289" t="s">
        <v>521</v>
      </c>
      <c r="B6619">
        <v>27</v>
      </c>
      <c r="C6619">
        <v>2754</v>
      </c>
      <c r="D6619">
        <v>10.8</v>
      </c>
      <c r="E6619" s="289" t="s">
        <v>14858</v>
      </c>
      <c r="F6619">
        <v>5015845218</v>
      </c>
      <c r="G6619" s="276">
        <v>45771</v>
      </c>
      <c r="H6619">
        <v>20250418700364</v>
      </c>
      <c r="I6619">
        <v>25.92</v>
      </c>
      <c r="J6619" s="289" t="s">
        <v>302</v>
      </c>
      <c r="K6619" s="289" t="s">
        <v>14859</v>
      </c>
      <c r="L6619" s="289" t="s">
        <v>275</v>
      </c>
      <c r="M6619" s="289" t="s">
        <v>14721</v>
      </c>
      <c r="N6619" s="289" t="s">
        <v>694</v>
      </c>
      <c r="O6619" s="289" t="s">
        <v>525</v>
      </c>
      <c r="P6619" s="289" t="str">
        <f>VLOOKUP(CAT_Details[[#This Row],[Delivery Bp Customer Code]],Table6[],2,0)</f>
        <v>No Loc</v>
      </c>
    </row>
    <row r="6620" spans="1:16" x14ac:dyDescent="0.25">
      <c r="A6620" s="289" t="s">
        <v>272</v>
      </c>
      <c r="B6620">
        <v>44</v>
      </c>
      <c r="C6620">
        <v>3960</v>
      </c>
      <c r="D6620">
        <v>17.600000000000001</v>
      </c>
      <c r="E6620" s="289" t="s">
        <v>14860</v>
      </c>
      <c r="F6620">
        <v>5015808098</v>
      </c>
      <c r="G6620" s="276">
        <v>45771</v>
      </c>
      <c r="H6620">
        <v>20250414696470</v>
      </c>
      <c r="I6620">
        <v>31.68</v>
      </c>
      <c r="J6620" s="289" t="s">
        <v>350</v>
      </c>
      <c r="K6620" s="289" t="s">
        <v>14861</v>
      </c>
      <c r="L6620" s="289" t="s">
        <v>275</v>
      </c>
      <c r="M6620" s="289" t="s">
        <v>14428</v>
      </c>
      <c r="N6620" s="289" t="s">
        <v>846</v>
      </c>
      <c r="O6620" s="289" t="s">
        <v>277</v>
      </c>
      <c r="P6620" s="289" t="str">
        <f>VLOOKUP(CAT_Details[[#This Row],[Delivery Bp Customer Code]],Table6[],2,0)</f>
        <v>U2-L5</v>
      </c>
    </row>
    <row r="6621" spans="1:16" x14ac:dyDescent="0.25">
      <c r="A6621" s="289" t="s">
        <v>272</v>
      </c>
      <c r="B6621">
        <v>1</v>
      </c>
      <c r="C6621">
        <v>32</v>
      </c>
      <c r="D6621">
        <v>0.2</v>
      </c>
      <c r="E6621" s="289" t="s">
        <v>14862</v>
      </c>
      <c r="F6621">
        <v>5015808156</v>
      </c>
      <c r="G6621" s="276">
        <v>45771</v>
      </c>
      <c r="H6621">
        <v>20250415697220</v>
      </c>
      <c r="I6621">
        <v>0.192</v>
      </c>
      <c r="J6621" s="289" t="s">
        <v>350</v>
      </c>
      <c r="K6621" s="289" t="s">
        <v>14863</v>
      </c>
      <c r="L6621" s="289" t="s">
        <v>275</v>
      </c>
      <c r="M6621" s="289" t="s">
        <v>14864</v>
      </c>
      <c r="N6621" s="289" t="s">
        <v>446</v>
      </c>
      <c r="O6621" s="289" t="s">
        <v>277</v>
      </c>
      <c r="P6621" s="289" t="str">
        <f>VLOOKUP(CAT_Details[[#This Row],[Delivery Bp Customer Code]],Table6[],2,0)</f>
        <v>U2-L5</v>
      </c>
    </row>
    <row r="6622" spans="1:16" x14ac:dyDescent="0.25">
      <c r="A6622" s="289" t="s">
        <v>272</v>
      </c>
      <c r="B6622">
        <v>24</v>
      </c>
      <c r="C6622">
        <v>1738.8</v>
      </c>
      <c r="D6622">
        <v>10.8</v>
      </c>
      <c r="E6622" s="289" t="s">
        <v>14865</v>
      </c>
      <c r="F6622">
        <v>5015808228</v>
      </c>
      <c r="G6622" s="276">
        <v>45771</v>
      </c>
      <c r="H6622">
        <v>20250411695469</v>
      </c>
      <c r="I6622">
        <v>20.274999999999999</v>
      </c>
      <c r="J6622" s="289" t="s">
        <v>350</v>
      </c>
      <c r="K6622" s="289" t="s">
        <v>14866</v>
      </c>
      <c r="L6622" s="289" t="s">
        <v>275</v>
      </c>
      <c r="M6622" s="289" t="s">
        <v>14730</v>
      </c>
      <c r="N6622" s="289" t="s">
        <v>462</v>
      </c>
      <c r="O6622" s="289" t="s">
        <v>277</v>
      </c>
      <c r="P6622" s="289" t="str">
        <f>VLOOKUP(CAT_Details[[#This Row],[Delivery Bp Customer Code]],Table6[],2,0)</f>
        <v>U2-L5</v>
      </c>
    </row>
    <row r="6623" spans="1:16" x14ac:dyDescent="0.25">
      <c r="A6623" s="289" t="s">
        <v>272</v>
      </c>
      <c r="B6623">
        <v>1</v>
      </c>
      <c r="C6623">
        <v>45</v>
      </c>
      <c r="D6623">
        <v>0.4</v>
      </c>
      <c r="E6623" s="289" t="s">
        <v>14867</v>
      </c>
      <c r="F6623">
        <v>5015808505</v>
      </c>
      <c r="G6623" s="276">
        <v>45771</v>
      </c>
      <c r="H6623">
        <v>20250411695531</v>
      </c>
      <c r="I6623">
        <v>0.76800000000000002</v>
      </c>
      <c r="J6623" s="289" t="s">
        <v>345</v>
      </c>
      <c r="K6623" s="289" t="s">
        <v>14868</v>
      </c>
      <c r="L6623" s="289" t="s">
        <v>275</v>
      </c>
      <c r="M6623" s="289" t="s">
        <v>14639</v>
      </c>
      <c r="N6623" s="289" t="s">
        <v>2014</v>
      </c>
      <c r="O6623" s="289" t="s">
        <v>277</v>
      </c>
      <c r="P6623" s="289" t="str">
        <f>VLOOKUP(CAT_Details[[#This Row],[Delivery Bp Customer Code]],Table6[],2,0)</f>
        <v>U2-L5</v>
      </c>
    </row>
    <row r="6624" spans="1:16" x14ac:dyDescent="0.25">
      <c r="A6624" s="289" t="s">
        <v>272</v>
      </c>
      <c r="B6624">
        <v>7</v>
      </c>
      <c r="C6624">
        <v>1417</v>
      </c>
      <c r="D6624">
        <v>1.23</v>
      </c>
      <c r="E6624" s="289" t="s">
        <v>14869</v>
      </c>
      <c r="F6624">
        <v>5015808631</v>
      </c>
      <c r="G6624" s="276">
        <v>45771</v>
      </c>
      <c r="H6624">
        <v>20250414696601</v>
      </c>
      <c r="I6624">
        <v>2.23</v>
      </c>
      <c r="J6624" s="289" t="s">
        <v>350</v>
      </c>
      <c r="K6624" s="289" t="s">
        <v>14870</v>
      </c>
      <c r="L6624" s="289" t="s">
        <v>275</v>
      </c>
      <c r="M6624" s="289" t="s">
        <v>14871</v>
      </c>
      <c r="N6624" s="289" t="s">
        <v>544</v>
      </c>
      <c r="O6624" s="289" t="s">
        <v>277</v>
      </c>
      <c r="P6624" s="289" t="str">
        <f>VLOOKUP(CAT_Details[[#This Row],[Delivery Bp Customer Code]],Table6[],2,0)</f>
        <v>U2-L5</v>
      </c>
    </row>
    <row r="6625" spans="1:16" x14ac:dyDescent="0.25">
      <c r="A6625" s="289" t="s">
        <v>272</v>
      </c>
      <c r="B6625">
        <v>5</v>
      </c>
      <c r="C6625">
        <v>1119</v>
      </c>
      <c r="D6625">
        <v>2</v>
      </c>
      <c r="E6625" s="289" t="s">
        <v>14872</v>
      </c>
      <c r="F6625">
        <v>5015808639</v>
      </c>
      <c r="G6625" s="276">
        <v>45771</v>
      </c>
      <c r="H6625">
        <v>20250415697123</v>
      </c>
      <c r="I6625">
        <v>4.8</v>
      </c>
      <c r="J6625" s="289" t="s">
        <v>350</v>
      </c>
      <c r="K6625" s="289" t="s">
        <v>14873</v>
      </c>
      <c r="L6625" s="289" t="s">
        <v>275</v>
      </c>
      <c r="M6625" s="289" t="s">
        <v>14730</v>
      </c>
      <c r="N6625" s="289" t="s">
        <v>999</v>
      </c>
      <c r="O6625" s="289" t="s">
        <v>277</v>
      </c>
      <c r="P6625" s="289" t="str">
        <f>VLOOKUP(CAT_Details[[#This Row],[Delivery Bp Customer Code]],Table6[],2,0)</f>
        <v>U2-L5</v>
      </c>
    </row>
    <row r="6626" spans="1:16" x14ac:dyDescent="0.25">
      <c r="A6626" s="289" t="s">
        <v>272</v>
      </c>
      <c r="B6626">
        <v>2</v>
      </c>
      <c r="C6626">
        <v>292</v>
      </c>
      <c r="D6626">
        <v>0.8</v>
      </c>
      <c r="E6626" s="289" t="s">
        <v>14793</v>
      </c>
      <c r="F6626">
        <v>5015808727</v>
      </c>
      <c r="G6626" s="276">
        <v>45771</v>
      </c>
      <c r="H6626">
        <v>20250415697297</v>
      </c>
      <c r="I6626">
        <v>1.901</v>
      </c>
      <c r="J6626" s="289" t="s">
        <v>350</v>
      </c>
      <c r="K6626" s="289" t="s">
        <v>14874</v>
      </c>
      <c r="L6626" s="289" t="s">
        <v>275</v>
      </c>
      <c r="M6626" s="289" t="s">
        <v>14730</v>
      </c>
      <c r="N6626" s="289" t="s">
        <v>540</v>
      </c>
      <c r="O6626" s="289" t="s">
        <v>277</v>
      </c>
      <c r="P6626" s="289" t="str">
        <f>VLOOKUP(CAT_Details[[#This Row],[Delivery Bp Customer Code]],Table6[],2,0)</f>
        <v>U2-L5</v>
      </c>
    </row>
    <row r="6627" spans="1:16" x14ac:dyDescent="0.25">
      <c r="A6627" s="289" t="s">
        <v>4794</v>
      </c>
      <c r="B6627">
        <v>1</v>
      </c>
      <c r="C6627">
        <v>180</v>
      </c>
      <c r="D6627">
        <v>0.4</v>
      </c>
      <c r="E6627" s="289" t="s">
        <v>14875</v>
      </c>
      <c r="F6627">
        <v>5015807882</v>
      </c>
      <c r="G6627" s="276">
        <v>45771</v>
      </c>
      <c r="H6627">
        <v>20250414696692</v>
      </c>
      <c r="I6627">
        <v>0.85399999999999998</v>
      </c>
      <c r="J6627" s="289" t="s">
        <v>350</v>
      </c>
      <c r="K6627" s="289" t="s">
        <v>14876</v>
      </c>
      <c r="L6627" s="289" t="s">
        <v>275</v>
      </c>
      <c r="M6627" s="289" t="s">
        <v>14742</v>
      </c>
      <c r="N6627" s="289" t="s">
        <v>5251</v>
      </c>
      <c r="O6627" s="289" t="s">
        <v>4798</v>
      </c>
      <c r="P6627" s="289" t="str">
        <f>VLOOKUP(CAT_Details[[#This Row],[Delivery Bp Customer Code]],Table6[],2,0)</f>
        <v>MY02</v>
      </c>
    </row>
    <row r="6628" spans="1:16" x14ac:dyDescent="0.25">
      <c r="A6628" s="289" t="s">
        <v>4794</v>
      </c>
      <c r="B6628">
        <v>1</v>
      </c>
      <c r="C6628">
        <v>150</v>
      </c>
      <c r="D6628">
        <v>0.4</v>
      </c>
      <c r="E6628" s="289" t="s">
        <v>14875</v>
      </c>
      <c r="F6628">
        <v>5015807884</v>
      </c>
      <c r="G6628" s="276">
        <v>45771</v>
      </c>
      <c r="H6628">
        <v>20250414696687</v>
      </c>
      <c r="I6628">
        <v>0.60499999999999998</v>
      </c>
      <c r="J6628" s="289" t="s">
        <v>350</v>
      </c>
      <c r="K6628" s="289" t="s">
        <v>14877</v>
      </c>
      <c r="L6628" s="289" t="s">
        <v>275</v>
      </c>
      <c r="M6628" s="289" t="s">
        <v>14742</v>
      </c>
      <c r="N6628" s="289" t="s">
        <v>5251</v>
      </c>
      <c r="O6628" s="289" t="s">
        <v>4798</v>
      </c>
      <c r="P6628" s="289" t="str">
        <f>VLOOKUP(CAT_Details[[#This Row],[Delivery Bp Customer Code]],Table6[],2,0)</f>
        <v>MY02</v>
      </c>
    </row>
    <row r="6629" spans="1:16" x14ac:dyDescent="0.25">
      <c r="A6629" s="289" t="s">
        <v>4794</v>
      </c>
      <c r="B6629">
        <v>1</v>
      </c>
      <c r="C6629">
        <v>14.8</v>
      </c>
      <c r="D6629">
        <v>0.06</v>
      </c>
      <c r="E6629" s="289" t="s">
        <v>14875</v>
      </c>
      <c r="F6629">
        <v>5015807885</v>
      </c>
      <c r="G6629" s="276">
        <v>45771</v>
      </c>
      <c r="H6629">
        <v>20250414696759</v>
      </c>
      <c r="I6629">
        <v>3.9E-2</v>
      </c>
      <c r="J6629" s="289" t="s">
        <v>350</v>
      </c>
      <c r="K6629" s="289" t="s">
        <v>14878</v>
      </c>
      <c r="L6629" s="289" t="s">
        <v>275</v>
      </c>
      <c r="M6629" s="289" t="s">
        <v>14742</v>
      </c>
      <c r="N6629" s="289" t="s">
        <v>5251</v>
      </c>
      <c r="O6629" s="289" t="s">
        <v>4798</v>
      </c>
      <c r="P6629" s="289" t="str">
        <f>VLOOKUP(CAT_Details[[#This Row],[Delivery Bp Customer Code]],Table6[],2,0)</f>
        <v>MY02</v>
      </c>
    </row>
    <row r="6630" spans="1:16" x14ac:dyDescent="0.25">
      <c r="A6630" s="289" t="s">
        <v>4794</v>
      </c>
      <c r="B6630">
        <v>1</v>
      </c>
      <c r="C6630">
        <v>440</v>
      </c>
      <c r="D6630">
        <v>0.4</v>
      </c>
      <c r="E6630" s="289" t="s">
        <v>14875</v>
      </c>
      <c r="F6630">
        <v>5015807887</v>
      </c>
      <c r="G6630" s="276">
        <v>45771</v>
      </c>
      <c r="H6630">
        <v>20250414696684</v>
      </c>
      <c r="I6630">
        <v>1.325</v>
      </c>
      <c r="J6630" s="289" t="s">
        <v>350</v>
      </c>
      <c r="K6630" s="289" t="s">
        <v>14879</v>
      </c>
      <c r="L6630" s="289" t="s">
        <v>275</v>
      </c>
      <c r="M6630" s="289" t="s">
        <v>14742</v>
      </c>
      <c r="N6630" s="289" t="s">
        <v>5251</v>
      </c>
      <c r="O6630" s="289" t="s">
        <v>4798</v>
      </c>
      <c r="P6630" s="289" t="str">
        <f>VLOOKUP(CAT_Details[[#This Row],[Delivery Bp Customer Code]],Table6[],2,0)</f>
        <v>MY02</v>
      </c>
    </row>
    <row r="6631" spans="1:16" x14ac:dyDescent="0.25">
      <c r="A6631" s="289" t="s">
        <v>4794</v>
      </c>
      <c r="B6631">
        <v>4</v>
      </c>
      <c r="C6631">
        <v>928</v>
      </c>
      <c r="D6631">
        <v>1.6</v>
      </c>
      <c r="E6631" s="289" t="s">
        <v>14875</v>
      </c>
      <c r="F6631">
        <v>5015807889</v>
      </c>
      <c r="G6631" s="276">
        <v>45771</v>
      </c>
      <c r="H6631">
        <v>20250414696680</v>
      </c>
      <c r="I6631">
        <v>2.456</v>
      </c>
      <c r="J6631" s="289" t="s">
        <v>350</v>
      </c>
      <c r="K6631" s="289" t="s">
        <v>14880</v>
      </c>
      <c r="L6631" s="289" t="s">
        <v>275</v>
      </c>
      <c r="M6631" s="289" t="s">
        <v>14742</v>
      </c>
      <c r="N6631" s="289" t="s">
        <v>5251</v>
      </c>
      <c r="O6631" s="289" t="s">
        <v>4798</v>
      </c>
      <c r="P6631" s="289" t="str">
        <f>VLOOKUP(CAT_Details[[#This Row],[Delivery Bp Customer Code]],Table6[],2,0)</f>
        <v>MY02</v>
      </c>
    </row>
    <row r="6632" spans="1:16" x14ac:dyDescent="0.25">
      <c r="A6632" s="289" t="s">
        <v>4794</v>
      </c>
      <c r="B6632">
        <v>1</v>
      </c>
      <c r="C6632">
        <v>232</v>
      </c>
      <c r="D6632">
        <v>0.4</v>
      </c>
      <c r="E6632" s="289" t="s">
        <v>14881</v>
      </c>
      <c r="F6632">
        <v>5015808091</v>
      </c>
      <c r="G6632" s="276">
        <v>45771</v>
      </c>
      <c r="H6632">
        <v>20250414696675</v>
      </c>
      <c r="I6632">
        <v>0.61399999999999999</v>
      </c>
      <c r="J6632" s="289" t="s">
        <v>350</v>
      </c>
      <c r="K6632" s="289" t="s">
        <v>14882</v>
      </c>
      <c r="L6632" s="289" t="s">
        <v>275</v>
      </c>
      <c r="M6632" s="289" t="s">
        <v>14742</v>
      </c>
      <c r="N6632" s="289" t="s">
        <v>5251</v>
      </c>
      <c r="O6632" s="289" t="s">
        <v>4798</v>
      </c>
      <c r="P6632" s="289" t="str">
        <f>VLOOKUP(CAT_Details[[#This Row],[Delivery Bp Customer Code]],Table6[],2,0)</f>
        <v>MY02</v>
      </c>
    </row>
    <row r="6633" spans="1:16" x14ac:dyDescent="0.25">
      <c r="A6633" s="289" t="s">
        <v>278</v>
      </c>
      <c r="B6633">
        <v>11</v>
      </c>
      <c r="C6633">
        <v>5356</v>
      </c>
      <c r="D6633">
        <v>4.4000000000000004</v>
      </c>
      <c r="E6633" s="289" t="s">
        <v>14883</v>
      </c>
      <c r="F6633">
        <v>5015762011</v>
      </c>
      <c r="G6633" s="276">
        <v>45772</v>
      </c>
      <c r="H6633">
        <v>20250409693712</v>
      </c>
      <c r="I6633">
        <v>5.8079999999999998</v>
      </c>
      <c r="J6633" s="289" t="s">
        <v>317</v>
      </c>
      <c r="K6633" s="289" t="s">
        <v>14884</v>
      </c>
      <c r="L6633" s="289" t="s">
        <v>275</v>
      </c>
      <c r="M6633" s="289" t="s">
        <v>14885</v>
      </c>
      <c r="N6633" s="289" t="s">
        <v>320</v>
      </c>
      <c r="O6633" s="289" t="s">
        <v>498</v>
      </c>
      <c r="P6633" s="289" t="str">
        <f>VLOOKUP(CAT_Details[[#This Row],[Delivery Bp Customer Code]],Table6[],2,0)</f>
        <v>DK-BM01</v>
      </c>
    </row>
    <row r="6634" spans="1:16" x14ac:dyDescent="0.25">
      <c r="A6634" s="289" t="s">
        <v>278</v>
      </c>
      <c r="B6634">
        <v>11</v>
      </c>
      <c r="C6634">
        <v>2739</v>
      </c>
      <c r="D6634">
        <v>4.4000000000000004</v>
      </c>
      <c r="E6634" s="289" t="s">
        <v>14738</v>
      </c>
      <c r="F6634">
        <v>5015822245</v>
      </c>
      <c r="G6634" s="276">
        <v>45772</v>
      </c>
      <c r="H6634">
        <v>20250404690579</v>
      </c>
      <c r="I6634">
        <v>10.56</v>
      </c>
      <c r="J6634" s="289" t="s">
        <v>324</v>
      </c>
      <c r="K6634" s="289" t="s">
        <v>14886</v>
      </c>
      <c r="L6634" s="289" t="s">
        <v>275</v>
      </c>
      <c r="M6634" s="289"/>
      <c r="N6634" s="289" t="s">
        <v>340</v>
      </c>
      <c r="O6634" s="289" t="s">
        <v>498</v>
      </c>
      <c r="P6634" s="289" t="str">
        <f>VLOOKUP(CAT_Details[[#This Row],[Delivery Bp Customer Code]],Table6[],2,0)</f>
        <v>DK-BM01</v>
      </c>
    </row>
    <row r="6635" spans="1:16" x14ac:dyDescent="0.25">
      <c r="A6635" s="289" t="s">
        <v>278</v>
      </c>
      <c r="B6635">
        <v>14</v>
      </c>
      <c r="C6635">
        <v>5215</v>
      </c>
      <c r="D6635">
        <v>5.2</v>
      </c>
      <c r="E6635" s="289" t="s">
        <v>14887</v>
      </c>
      <c r="F6635">
        <v>5015822385</v>
      </c>
      <c r="G6635" s="276">
        <v>45772</v>
      </c>
      <c r="H6635">
        <v>20250415697885</v>
      </c>
      <c r="I6635">
        <v>6.6239999999999997</v>
      </c>
      <c r="J6635" s="289" t="s">
        <v>324</v>
      </c>
      <c r="K6635" s="289" t="s">
        <v>14888</v>
      </c>
      <c r="L6635" s="289" t="s">
        <v>275</v>
      </c>
      <c r="M6635" s="289" t="s">
        <v>14889</v>
      </c>
      <c r="N6635" s="289" t="s">
        <v>399</v>
      </c>
      <c r="O6635" s="289" t="s">
        <v>498</v>
      </c>
      <c r="P6635" s="289" t="str">
        <f>VLOOKUP(CAT_Details[[#This Row],[Delivery Bp Customer Code]],Table6[],2,0)</f>
        <v>DK-BM01</v>
      </c>
    </row>
    <row r="6636" spans="1:16" x14ac:dyDescent="0.25">
      <c r="A6636" s="289" t="s">
        <v>278</v>
      </c>
      <c r="B6636">
        <v>1</v>
      </c>
      <c r="C6636">
        <v>118</v>
      </c>
      <c r="D6636">
        <v>0.4</v>
      </c>
      <c r="E6636" s="289" t="s">
        <v>14890</v>
      </c>
      <c r="F6636">
        <v>5015835679</v>
      </c>
      <c r="G6636" s="276">
        <v>45772</v>
      </c>
      <c r="H6636">
        <v>20250415697935</v>
      </c>
      <c r="I6636">
        <v>0.48</v>
      </c>
      <c r="J6636" s="289" t="s">
        <v>280</v>
      </c>
      <c r="K6636" s="289" t="s">
        <v>14891</v>
      </c>
      <c r="L6636" s="289" t="s">
        <v>275</v>
      </c>
      <c r="M6636" s="289" t="s">
        <v>14892</v>
      </c>
      <c r="N6636" s="289" t="s">
        <v>636</v>
      </c>
      <c r="O6636" s="289" t="s">
        <v>498</v>
      </c>
      <c r="P6636" s="289" t="str">
        <f>VLOOKUP(CAT_Details[[#This Row],[Delivery Bp Customer Code]],Table6[],2,0)</f>
        <v>DK-BM01</v>
      </c>
    </row>
    <row r="6637" spans="1:16" x14ac:dyDescent="0.25">
      <c r="A6637" s="289" t="s">
        <v>278</v>
      </c>
      <c r="B6637">
        <v>8</v>
      </c>
      <c r="C6637">
        <v>6960</v>
      </c>
      <c r="D6637">
        <v>3.2</v>
      </c>
      <c r="E6637" s="289" t="s">
        <v>14893</v>
      </c>
      <c r="F6637">
        <v>5015836602</v>
      </c>
      <c r="G6637" s="276">
        <v>45772</v>
      </c>
      <c r="H6637">
        <v>20250416698286</v>
      </c>
      <c r="I6637">
        <v>7.68</v>
      </c>
      <c r="J6637" s="289" t="s">
        <v>350</v>
      </c>
      <c r="K6637" s="289" t="s">
        <v>14894</v>
      </c>
      <c r="L6637" s="289" t="s">
        <v>275</v>
      </c>
      <c r="M6637" s="289" t="s">
        <v>14895</v>
      </c>
      <c r="N6637" s="289" t="s">
        <v>3401</v>
      </c>
      <c r="O6637" s="289" t="s">
        <v>498</v>
      </c>
      <c r="P6637" s="289" t="str">
        <f>VLOOKUP(CAT_Details[[#This Row],[Delivery Bp Customer Code]],Table6[],2,0)</f>
        <v>DK-BM01</v>
      </c>
    </row>
    <row r="6638" spans="1:16" x14ac:dyDescent="0.25">
      <c r="A6638" s="289" t="s">
        <v>278</v>
      </c>
      <c r="B6638">
        <v>1</v>
      </c>
      <c r="C6638">
        <v>361</v>
      </c>
      <c r="D6638">
        <v>0.4</v>
      </c>
      <c r="E6638" s="289" t="s">
        <v>14896</v>
      </c>
      <c r="F6638">
        <v>5015836614</v>
      </c>
      <c r="G6638" s="276">
        <v>45772</v>
      </c>
      <c r="H6638">
        <v>20250414696442</v>
      </c>
      <c r="I6638">
        <v>0.48</v>
      </c>
      <c r="J6638" s="289" t="s">
        <v>280</v>
      </c>
      <c r="K6638" s="289" t="s">
        <v>14897</v>
      </c>
      <c r="L6638" s="289" t="s">
        <v>275</v>
      </c>
      <c r="M6638" s="289" t="s">
        <v>14892</v>
      </c>
      <c r="N6638" s="289" t="s">
        <v>643</v>
      </c>
      <c r="O6638" s="289" t="s">
        <v>498</v>
      </c>
      <c r="P6638" s="289" t="str">
        <f>VLOOKUP(CAT_Details[[#This Row],[Delivery Bp Customer Code]],Table6[],2,0)</f>
        <v>DK-BM01</v>
      </c>
    </row>
    <row r="6639" spans="1:16" x14ac:dyDescent="0.25">
      <c r="A6639" s="289" t="s">
        <v>278</v>
      </c>
      <c r="B6639">
        <v>7</v>
      </c>
      <c r="C6639">
        <v>5334</v>
      </c>
      <c r="D6639">
        <v>2.8</v>
      </c>
      <c r="E6639" s="289" t="s">
        <v>14898</v>
      </c>
      <c r="F6639">
        <v>5015837985</v>
      </c>
      <c r="G6639" s="276">
        <v>45772</v>
      </c>
      <c r="H6639">
        <v>20250417699672</v>
      </c>
      <c r="I6639">
        <v>6.72</v>
      </c>
      <c r="J6639" s="289" t="s">
        <v>350</v>
      </c>
      <c r="K6639" s="289" t="s">
        <v>14899</v>
      </c>
      <c r="L6639" s="289" t="s">
        <v>275</v>
      </c>
      <c r="M6639" s="289" t="s">
        <v>14742</v>
      </c>
      <c r="N6639" s="289" t="s">
        <v>3401</v>
      </c>
      <c r="O6639" s="289" t="s">
        <v>498</v>
      </c>
      <c r="P6639" s="289" t="str">
        <f>VLOOKUP(CAT_Details[[#This Row],[Delivery Bp Customer Code]],Table6[],2,0)</f>
        <v>DK-BM01</v>
      </c>
    </row>
    <row r="6640" spans="1:16" x14ac:dyDescent="0.25">
      <c r="A6640" s="289" t="s">
        <v>278</v>
      </c>
      <c r="B6640">
        <v>4</v>
      </c>
      <c r="C6640">
        <v>2173.6</v>
      </c>
      <c r="D6640">
        <v>1.6</v>
      </c>
      <c r="E6640" s="289" t="s">
        <v>14900</v>
      </c>
      <c r="F6640">
        <v>5015839056</v>
      </c>
      <c r="G6640" s="276">
        <v>45772</v>
      </c>
      <c r="H6640">
        <v>20250416699063</v>
      </c>
      <c r="I6640">
        <v>3.84</v>
      </c>
      <c r="J6640" s="289" t="s">
        <v>280</v>
      </c>
      <c r="K6640" s="289" t="s">
        <v>14901</v>
      </c>
      <c r="L6640" s="289" t="s">
        <v>275</v>
      </c>
      <c r="M6640" s="289" t="s">
        <v>14902</v>
      </c>
      <c r="N6640" s="289" t="s">
        <v>566</v>
      </c>
      <c r="O6640" s="289" t="s">
        <v>498</v>
      </c>
      <c r="P6640" s="289" t="str">
        <f>VLOOKUP(CAT_Details[[#This Row],[Delivery Bp Customer Code]],Table6[],2,0)</f>
        <v>DK-BM01</v>
      </c>
    </row>
    <row r="6641" spans="1:16" x14ac:dyDescent="0.25">
      <c r="A6641" s="289" t="s">
        <v>278</v>
      </c>
      <c r="B6641">
        <v>8</v>
      </c>
      <c r="C6641">
        <v>6960</v>
      </c>
      <c r="D6641">
        <v>3.2</v>
      </c>
      <c r="E6641" s="289" t="s">
        <v>14903</v>
      </c>
      <c r="F6641">
        <v>5015839459</v>
      </c>
      <c r="G6641" s="276">
        <v>45772</v>
      </c>
      <c r="H6641">
        <v>20250416698271</v>
      </c>
      <c r="I6641">
        <v>7.68</v>
      </c>
      <c r="J6641" s="289" t="s">
        <v>350</v>
      </c>
      <c r="K6641" s="289" t="s">
        <v>14904</v>
      </c>
      <c r="L6641" s="289" t="s">
        <v>275</v>
      </c>
      <c r="M6641" s="289" t="s">
        <v>14905</v>
      </c>
      <c r="N6641" s="289" t="s">
        <v>3401</v>
      </c>
      <c r="O6641" s="289" t="s">
        <v>498</v>
      </c>
      <c r="P6641" s="289" t="str">
        <f>VLOOKUP(CAT_Details[[#This Row],[Delivery Bp Customer Code]],Table6[],2,0)</f>
        <v>DK-BM01</v>
      </c>
    </row>
    <row r="6642" spans="1:16" x14ac:dyDescent="0.25">
      <c r="A6642" s="289" t="s">
        <v>278</v>
      </c>
      <c r="B6642">
        <v>8</v>
      </c>
      <c r="C6642">
        <v>3100</v>
      </c>
      <c r="D6642">
        <v>2.8</v>
      </c>
      <c r="E6642" s="289" t="s">
        <v>14906</v>
      </c>
      <c r="F6642">
        <v>5015845357</v>
      </c>
      <c r="G6642" s="276">
        <v>45772</v>
      </c>
      <c r="H6642">
        <v>20250418700608</v>
      </c>
      <c r="I6642">
        <v>6.2779999999999996</v>
      </c>
      <c r="J6642" s="289" t="s">
        <v>280</v>
      </c>
      <c r="K6642" s="289" t="s">
        <v>14907</v>
      </c>
      <c r="L6642" s="289" t="s">
        <v>275</v>
      </c>
      <c r="M6642" s="289" t="s">
        <v>14892</v>
      </c>
      <c r="N6642" s="289" t="s">
        <v>314</v>
      </c>
      <c r="O6642" s="289" t="s">
        <v>498</v>
      </c>
      <c r="P6642" s="289" t="str">
        <f>VLOOKUP(CAT_Details[[#This Row],[Delivery Bp Customer Code]],Table6[],2,0)</f>
        <v>DK-BM01</v>
      </c>
    </row>
    <row r="6643" spans="1:16" x14ac:dyDescent="0.25">
      <c r="A6643" s="289" t="s">
        <v>278</v>
      </c>
      <c r="B6643">
        <v>5</v>
      </c>
      <c r="C6643">
        <v>1755</v>
      </c>
      <c r="D6643">
        <v>2</v>
      </c>
      <c r="E6643" s="289" t="s">
        <v>14908</v>
      </c>
      <c r="F6643">
        <v>5015861440</v>
      </c>
      <c r="G6643" s="276">
        <v>45772</v>
      </c>
      <c r="H6643">
        <v>20250422700885</v>
      </c>
      <c r="I6643">
        <v>2.016</v>
      </c>
      <c r="J6643" s="289" t="s">
        <v>273</v>
      </c>
      <c r="K6643" s="289" t="s">
        <v>14909</v>
      </c>
      <c r="L6643" s="289" t="s">
        <v>275</v>
      </c>
      <c r="M6643" s="289" t="s">
        <v>14910</v>
      </c>
      <c r="N6643" s="289" t="s">
        <v>1011</v>
      </c>
      <c r="O6643" s="289" t="s">
        <v>498</v>
      </c>
      <c r="P6643" s="289" t="str">
        <f>VLOOKUP(CAT_Details[[#This Row],[Delivery Bp Customer Code]],Table6[],2,0)</f>
        <v>DK-BM01</v>
      </c>
    </row>
    <row r="6644" spans="1:16" x14ac:dyDescent="0.25">
      <c r="A6644" s="289" t="s">
        <v>75</v>
      </c>
      <c r="B6644">
        <v>3</v>
      </c>
      <c r="C6644">
        <v>23</v>
      </c>
      <c r="D6644">
        <v>0.13</v>
      </c>
      <c r="E6644" s="289" t="s">
        <v>14911</v>
      </c>
      <c r="F6644">
        <v>5015822421</v>
      </c>
      <c r="G6644" s="276">
        <v>45772</v>
      </c>
      <c r="H6644">
        <v>20250415697519</v>
      </c>
      <c r="I6644">
        <v>5.1999999999999998E-2</v>
      </c>
      <c r="J6644" s="289" t="s">
        <v>324</v>
      </c>
      <c r="K6644" s="289" t="s">
        <v>14912</v>
      </c>
      <c r="L6644" s="289" t="s">
        <v>275</v>
      </c>
      <c r="M6644" s="289" t="s">
        <v>14534</v>
      </c>
      <c r="N6644" s="289" t="s">
        <v>3248</v>
      </c>
      <c r="O6644" s="289" t="s">
        <v>2173</v>
      </c>
      <c r="P6644" s="289" t="str">
        <f>VLOOKUP(CAT_Details[[#This Row],[Delivery Bp Customer Code]],Table6[],2,0)</f>
        <v>OYL1</v>
      </c>
    </row>
    <row r="6645" spans="1:16" x14ac:dyDescent="0.25">
      <c r="A6645" s="289" t="s">
        <v>75</v>
      </c>
      <c r="B6645">
        <v>2</v>
      </c>
      <c r="C6645">
        <v>714</v>
      </c>
      <c r="D6645">
        <v>0.8</v>
      </c>
      <c r="E6645" s="289" t="s">
        <v>14913</v>
      </c>
      <c r="F6645">
        <v>5015836021</v>
      </c>
      <c r="G6645" s="276">
        <v>45772</v>
      </c>
      <c r="H6645">
        <v>20250417699830</v>
      </c>
      <c r="I6645">
        <v>1.3440000000000001</v>
      </c>
      <c r="J6645" s="289" t="s">
        <v>324</v>
      </c>
      <c r="K6645" s="289" t="s">
        <v>14914</v>
      </c>
      <c r="L6645" s="289" t="s">
        <v>275</v>
      </c>
      <c r="M6645" s="289" t="s">
        <v>14889</v>
      </c>
      <c r="N6645" s="289" t="s">
        <v>2242</v>
      </c>
      <c r="O6645" s="289" t="s">
        <v>2173</v>
      </c>
      <c r="P6645" s="289" t="str">
        <f>VLOOKUP(CAT_Details[[#This Row],[Delivery Bp Customer Code]],Table6[],2,0)</f>
        <v>OYL1</v>
      </c>
    </row>
    <row r="6646" spans="1:16" x14ac:dyDescent="0.25">
      <c r="A6646" s="289" t="s">
        <v>75</v>
      </c>
      <c r="B6646">
        <v>2</v>
      </c>
      <c r="C6646">
        <v>26.8</v>
      </c>
      <c r="D6646">
        <v>0.13</v>
      </c>
      <c r="E6646" s="289" t="s">
        <v>14915</v>
      </c>
      <c r="F6646">
        <v>5015838987</v>
      </c>
      <c r="G6646" s="276">
        <v>45772</v>
      </c>
      <c r="H6646">
        <v>20250416698123</v>
      </c>
      <c r="I6646">
        <v>9.5000000000000001E-2</v>
      </c>
      <c r="J6646" s="289" t="s">
        <v>350</v>
      </c>
      <c r="K6646" s="289" t="s">
        <v>14916</v>
      </c>
      <c r="L6646" s="289" t="s">
        <v>275</v>
      </c>
      <c r="M6646" s="289" t="s">
        <v>14742</v>
      </c>
      <c r="N6646" s="289" t="s">
        <v>11974</v>
      </c>
      <c r="O6646" s="289" t="s">
        <v>2173</v>
      </c>
      <c r="P6646" s="289" t="str">
        <f>VLOOKUP(CAT_Details[[#This Row],[Delivery Bp Customer Code]],Table6[],2,0)</f>
        <v>OYL1</v>
      </c>
    </row>
    <row r="6647" spans="1:16" x14ac:dyDescent="0.25">
      <c r="A6647" s="289" t="s">
        <v>75</v>
      </c>
      <c r="B6647">
        <v>6</v>
      </c>
      <c r="C6647">
        <v>3759</v>
      </c>
      <c r="D6647">
        <v>2.4</v>
      </c>
      <c r="E6647" s="289" t="s">
        <v>14917</v>
      </c>
      <c r="F6647">
        <v>5015845220</v>
      </c>
      <c r="G6647" s="276">
        <v>45772</v>
      </c>
      <c r="H6647">
        <v>20250414696825</v>
      </c>
      <c r="I6647">
        <v>5.76</v>
      </c>
      <c r="J6647" s="289" t="s">
        <v>280</v>
      </c>
      <c r="K6647" s="289" t="s">
        <v>14918</v>
      </c>
      <c r="L6647" s="289" t="s">
        <v>275</v>
      </c>
      <c r="M6647" s="289" t="s">
        <v>14902</v>
      </c>
      <c r="N6647" s="289" t="s">
        <v>868</v>
      </c>
      <c r="O6647" s="289" t="s">
        <v>2173</v>
      </c>
      <c r="P6647" s="289" t="str">
        <f>VLOOKUP(CAT_Details[[#This Row],[Delivery Bp Customer Code]],Table6[],2,0)</f>
        <v>OYL1</v>
      </c>
    </row>
    <row r="6648" spans="1:16" x14ac:dyDescent="0.25">
      <c r="A6648" s="289" t="s">
        <v>75</v>
      </c>
      <c r="B6648">
        <v>1</v>
      </c>
      <c r="C6648">
        <v>49</v>
      </c>
      <c r="D6648">
        <v>0.2</v>
      </c>
      <c r="E6648" s="289" t="s">
        <v>14919</v>
      </c>
      <c r="F6648">
        <v>5015861396</v>
      </c>
      <c r="G6648" s="276">
        <v>45772</v>
      </c>
      <c r="H6648">
        <v>20250411695691</v>
      </c>
      <c r="I6648">
        <v>0.24</v>
      </c>
      <c r="J6648" s="289" t="s">
        <v>273</v>
      </c>
      <c r="K6648" s="289" t="s">
        <v>14920</v>
      </c>
      <c r="L6648" s="289" t="s">
        <v>275</v>
      </c>
      <c r="M6648" s="289" t="s">
        <v>14910</v>
      </c>
      <c r="N6648" s="289" t="s">
        <v>1011</v>
      </c>
      <c r="O6648" s="289" t="s">
        <v>2173</v>
      </c>
      <c r="P6648" s="289" t="str">
        <f>VLOOKUP(CAT_Details[[#This Row],[Delivery Bp Customer Code]],Table6[],2,0)</f>
        <v>OYL1</v>
      </c>
    </row>
    <row r="6649" spans="1:16" x14ac:dyDescent="0.25">
      <c r="A6649" s="289" t="s">
        <v>874</v>
      </c>
      <c r="B6649">
        <v>16</v>
      </c>
      <c r="C6649">
        <v>6592</v>
      </c>
      <c r="D6649">
        <v>8</v>
      </c>
      <c r="E6649" s="289" t="s">
        <v>14921</v>
      </c>
      <c r="F6649">
        <v>5015837754</v>
      </c>
      <c r="G6649" s="276">
        <v>45772</v>
      </c>
      <c r="H6649">
        <v>20250417699671</v>
      </c>
      <c r="I6649">
        <v>19.2</v>
      </c>
      <c r="J6649" s="289" t="s">
        <v>350</v>
      </c>
      <c r="K6649" s="289" t="s">
        <v>14922</v>
      </c>
      <c r="L6649" s="289" t="s">
        <v>275</v>
      </c>
      <c r="M6649" s="289" t="s">
        <v>14864</v>
      </c>
      <c r="N6649" s="289" t="s">
        <v>1631</v>
      </c>
      <c r="O6649" s="289" t="s">
        <v>1014</v>
      </c>
      <c r="P6649" s="289" t="str">
        <f>VLOOKUP(CAT_Details[[#This Row],[Delivery Bp Customer Code]],Table6[],2,0)</f>
        <v>MZ07</v>
      </c>
    </row>
    <row r="6650" spans="1:16" x14ac:dyDescent="0.25">
      <c r="A6650" s="289" t="s">
        <v>3771</v>
      </c>
      <c r="B6650">
        <v>1</v>
      </c>
      <c r="C6650">
        <v>380</v>
      </c>
      <c r="D6650">
        <v>0.14000000000000001</v>
      </c>
      <c r="E6650" s="289" t="s">
        <v>14923</v>
      </c>
      <c r="F6650">
        <v>5015835596</v>
      </c>
      <c r="G6650" s="276">
        <v>45772</v>
      </c>
      <c r="H6650">
        <v>20250414696885</v>
      </c>
      <c r="I6650">
        <v>0.21299999999999999</v>
      </c>
      <c r="J6650" s="289" t="s">
        <v>287</v>
      </c>
      <c r="K6650" s="289" t="s">
        <v>14924</v>
      </c>
      <c r="L6650" s="289" t="s">
        <v>275</v>
      </c>
      <c r="M6650" s="289" t="s">
        <v>14925</v>
      </c>
      <c r="N6650" s="289" t="s">
        <v>4619</v>
      </c>
      <c r="O6650" s="289" t="s">
        <v>3775</v>
      </c>
      <c r="P6650" s="289">
        <f>VLOOKUP(CAT_Details[[#This Row],[Delivery Bp Customer Code]],Table6[],2,0)</f>
        <v>3401</v>
      </c>
    </row>
    <row r="6651" spans="1:16" x14ac:dyDescent="0.25">
      <c r="A6651" s="289" t="s">
        <v>3771</v>
      </c>
      <c r="B6651">
        <v>2</v>
      </c>
      <c r="C6651">
        <v>630</v>
      </c>
      <c r="D6651">
        <v>0.6</v>
      </c>
      <c r="E6651" s="289" t="s">
        <v>14926</v>
      </c>
      <c r="F6651">
        <v>5015835643</v>
      </c>
      <c r="G6651" s="276">
        <v>45772</v>
      </c>
      <c r="H6651">
        <v>20250415697917</v>
      </c>
      <c r="I6651">
        <v>0.57599999999999996</v>
      </c>
      <c r="J6651" s="289" t="s">
        <v>324</v>
      </c>
      <c r="K6651" s="289" t="s">
        <v>14927</v>
      </c>
      <c r="L6651" s="289" t="s">
        <v>275</v>
      </c>
      <c r="M6651" s="289" t="s">
        <v>14801</v>
      </c>
      <c r="N6651" s="289" t="s">
        <v>7755</v>
      </c>
      <c r="O6651" s="289" t="s">
        <v>3775</v>
      </c>
      <c r="P6651" s="289">
        <f>VLOOKUP(CAT_Details[[#This Row],[Delivery Bp Customer Code]],Table6[],2,0)</f>
        <v>3401</v>
      </c>
    </row>
    <row r="6652" spans="1:16" x14ac:dyDescent="0.25">
      <c r="A6652" s="289" t="s">
        <v>3329</v>
      </c>
      <c r="B6652">
        <v>3</v>
      </c>
      <c r="C6652">
        <v>705</v>
      </c>
      <c r="D6652">
        <v>1.2</v>
      </c>
      <c r="E6652" s="289" t="s">
        <v>14928</v>
      </c>
      <c r="F6652">
        <v>5015793096</v>
      </c>
      <c r="G6652" s="276">
        <v>45772</v>
      </c>
      <c r="H6652">
        <v>20250410694613</v>
      </c>
      <c r="I6652">
        <v>2.7360000000000002</v>
      </c>
      <c r="J6652" s="289" t="s">
        <v>438</v>
      </c>
      <c r="K6652" s="289" t="s">
        <v>14929</v>
      </c>
      <c r="L6652" s="289" t="s">
        <v>275</v>
      </c>
      <c r="M6652" s="289" t="s">
        <v>14466</v>
      </c>
      <c r="N6652" s="289" t="s">
        <v>4090</v>
      </c>
      <c r="O6652" s="289" t="s">
        <v>3332</v>
      </c>
      <c r="P6652" s="289">
        <f>VLOOKUP(CAT_Details[[#This Row],[Delivery Bp Customer Code]],Table6[],2,0)</f>
        <v>3402</v>
      </c>
    </row>
    <row r="6653" spans="1:16" x14ac:dyDescent="0.25">
      <c r="A6653" s="289" t="s">
        <v>3329</v>
      </c>
      <c r="B6653">
        <v>7</v>
      </c>
      <c r="C6653">
        <v>654</v>
      </c>
      <c r="D6653">
        <v>2</v>
      </c>
      <c r="E6653" s="289" t="s">
        <v>14930</v>
      </c>
      <c r="F6653">
        <v>5015793455</v>
      </c>
      <c r="G6653" s="276">
        <v>45772</v>
      </c>
      <c r="H6653">
        <v>20250411695417</v>
      </c>
      <c r="I6653">
        <v>4.6559999999999997</v>
      </c>
      <c r="J6653" s="289" t="s">
        <v>401</v>
      </c>
      <c r="K6653" s="289" t="s">
        <v>14931</v>
      </c>
      <c r="L6653" s="289" t="s">
        <v>275</v>
      </c>
      <c r="M6653" s="289" t="s">
        <v>14932</v>
      </c>
      <c r="N6653" s="289" t="s">
        <v>2533</v>
      </c>
      <c r="O6653" s="289" t="s">
        <v>3332</v>
      </c>
      <c r="P6653" s="289">
        <f>VLOOKUP(CAT_Details[[#This Row],[Delivery Bp Customer Code]],Table6[],2,0)</f>
        <v>3402</v>
      </c>
    </row>
    <row r="6654" spans="1:16" x14ac:dyDescent="0.25">
      <c r="A6654" s="289" t="s">
        <v>3329</v>
      </c>
      <c r="B6654">
        <v>7</v>
      </c>
      <c r="C6654">
        <v>1181.5</v>
      </c>
      <c r="D6654">
        <v>2.4500000000000002</v>
      </c>
      <c r="E6654" s="289" t="s">
        <v>14933</v>
      </c>
      <c r="F6654">
        <v>5015808234</v>
      </c>
      <c r="G6654" s="276">
        <v>45772</v>
      </c>
      <c r="H6654">
        <v>20250414696465</v>
      </c>
      <c r="I6654">
        <v>6.5540000000000003</v>
      </c>
      <c r="J6654" s="289" t="s">
        <v>294</v>
      </c>
      <c r="K6654" s="289" t="s">
        <v>14934</v>
      </c>
      <c r="L6654" s="289" t="s">
        <v>275</v>
      </c>
      <c r="M6654" s="289" t="s">
        <v>14935</v>
      </c>
      <c r="N6654" s="289" t="s">
        <v>555</v>
      </c>
      <c r="O6654" s="289" t="s">
        <v>3332</v>
      </c>
      <c r="P6654" s="289">
        <f>VLOOKUP(CAT_Details[[#This Row],[Delivery Bp Customer Code]],Table6[],2,0)</f>
        <v>3402</v>
      </c>
    </row>
    <row r="6655" spans="1:16" x14ac:dyDescent="0.25">
      <c r="A6655" s="289" t="s">
        <v>3329</v>
      </c>
      <c r="B6655">
        <v>39</v>
      </c>
      <c r="C6655">
        <v>3120</v>
      </c>
      <c r="D6655">
        <v>13.6</v>
      </c>
      <c r="E6655" s="289" t="s">
        <v>14936</v>
      </c>
      <c r="F6655">
        <v>5015836476</v>
      </c>
      <c r="G6655" s="276">
        <v>45772</v>
      </c>
      <c r="H6655">
        <v>20250417699323</v>
      </c>
      <c r="I6655">
        <v>46.8</v>
      </c>
      <c r="J6655" s="289" t="s">
        <v>350</v>
      </c>
      <c r="K6655" s="289" t="s">
        <v>14937</v>
      </c>
      <c r="L6655" s="289" t="s">
        <v>275</v>
      </c>
      <c r="M6655" s="289" t="s">
        <v>14938</v>
      </c>
      <c r="N6655" s="289" t="s">
        <v>3433</v>
      </c>
      <c r="O6655" s="289" t="s">
        <v>3332</v>
      </c>
      <c r="P6655" s="289">
        <f>VLOOKUP(CAT_Details[[#This Row],[Delivery Bp Customer Code]],Table6[],2,0)</f>
        <v>3402</v>
      </c>
    </row>
    <row r="6656" spans="1:16" x14ac:dyDescent="0.25">
      <c r="A6656" s="289" t="s">
        <v>3329</v>
      </c>
      <c r="B6656">
        <v>37</v>
      </c>
      <c r="C6656">
        <v>14464.04</v>
      </c>
      <c r="D6656">
        <v>13.18</v>
      </c>
      <c r="E6656" s="289" t="s">
        <v>14939</v>
      </c>
      <c r="F6656">
        <v>5015838097</v>
      </c>
      <c r="G6656" s="276">
        <v>45772</v>
      </c>
      <c r="H6656">
        <v>20250409692902</v>
      </c>
      <c r="I6656">
        <v>38.561999999999998</v>
      </c>
      <c r="J6656" s="289" t="s">
        <v>287</v>
      </c>
      <c r="K6656" s="289" t="s">
        <v>14940</v>
      </c>
      <c r="L6656" s="289" t="s">
        <v>275</v>
      </c>
      <c r="M6656" s="289" t="s">
        <v>14941</v>
      </c>
      <c r="N6656" s="289" t="s">
        <v>3790</v>
      </c>
      <c r="O6656" s="289" t="s">
        <v>3332</v>
      </c>
      <c r="P6656" s="289">
        <f>VLOOKUP(CAT_Details[[#This Row],[Delivery Bp Customer Code]],Table6[],2,0)</f>
        <v>3402</v>
      </c>
    </row>
    <row r="6657" spans="1:16" x14ac:dyDescent="0.25">
      <c r="A6657" s="289" t="s">
        <v>3329</v>
      </c>
      <c r="B6657">
        <v>2</v>
      </c>
      <c r="C6657">
        <v>30.8</v>
      </c>
      <c r="D6657">
        <v>0.17</v>
      </c>
      <c r="E6657" s="289" t="s">
        <v>14942</v>
      </c>
      <c r="F6657">
        <v>5015839328</v>
      </c>
      <c r="G6657" s="276">
        <v>45772</v>
      </c>
      <c r="H6657">
        <v>20250414696350</v>
      </c>
      <c r="I6657">
        <v>0.17699999999999999</v>
      </c>
      <c r="J6657" s="289" t="s">
        <v>350</v>
      </c>
      <c r="K6657" s="289" t="s">
        <v>14943</v>
      </c>
      <c r="L6657" s="289" t="s">
        <v>275</v>
      </c>
      <c r="M6657" s="289" t="s">
        <v>14742</v>
      </c>
      <c r="N6657" s="289" t="s">
        <v>3173</v>
      </c>
      <c r="O6657" s="289" t="s">
        <v>3332</v>
      </c>
      <c r="P6657" s="289">
        <f>VLOOKUP(CAT_Details[[#This Row],[Delivery Bp Customer Code]],Table6[],2,0)</f>
        <v>3402</v>
      </c>
    </row>
    <row r="6658" spans="1:16" x14ac:dyDescent="0.25">
      <c r="A6658" s="289" t="s">
        <v>3329</v>
      </c>
      <c r="B6658">
        <v>1</v>
      </c>
      <c r="C6658">
        <v>169</v>
      </c>
      <c r="D6658">
        <v>0.4</v>
      </c>
      <c r="E6658" s="289" t="s">
        <v>14944</v>
      </c>
      <c r="F6658">
        <v>5015839995</v>
      </c>
      <c r="G6658" s="276">
        <v>45772</v>
      </c>
      <c r="H6658">
        <v>20250417700048</v>
      </c>
      <c r="I6658">
        <v>0.96</v>
      </c>
      <c r="J6658" s="289" t="s">
        <v>280</v>
      </c>
      <c r="K6658" s="289" t="s">
        <v>14945</v>
      </c>
      <c r="L6658" s="289" t="s">
        <v>275</v>
      </c>
      <c r="M6658" s="289" t="s">
        <v>14892</v>
      </c>
      <c r="N6658" s="289" t="s">
        <v>619</v>
      </c>
      <c r="O6658" s="289" t="s">
        <v>3332</v>
      </c>
      <c r="P6658" s="289">
        <f>VLOOKUP(CAT_Details[[#This Row],[Delivery Bp Customer Code]],Table6[],2,0)</f>
        <v>3402</v>
      </c>
    </row>
    <row r="6659" spans="1:16" x14ac:dyDescent="0.25">
      <c r="A6659" s="289" t="s">
        <v>3329</v>
      </c>
      <c r="B6659">
        <v>2</v>
      </c>
      <c r="C6659">
        <v>414</v>
      </c>
      <c r="D6659">
        <v>0.8</v>
      </c>
      <c r="E6659" s="289" t="s">
        <v>14944</v>
      </c>
      <c r="F6659">
        <v>5015839996</v>
      </c>
      <c r="G6659" s="276">
        <v>45772</v>
      </c>
      <c r="H6659">
        <v>20250417700047</v>
      </c>
      <c r="I6659">
        <v>1.92</v>
      </c>
      <c r="J6659" s="289" t="s">
        <v>280</v>
      </c>
      <c r="K6659" s="289" t="s">
        <v>14946</v>
      </c>
      <c r="L6659" s="289" t="s">
        <v>275</v>
      </c>
      <c r="M6659" s="289" t="s">
        <v>14892</v>
      </c>
      <c r="N6659" s="289" t="s">
        <v>619</v>
      </c>
      <c r="O6659" s="289" t="s">
        <v>3332</v>
      </c>
      <c r="P6659" s="289">
        <f>VLOOKUP(CAT_Details[[#This Row],[Delivery Bp Customer Code]],Table6[],2,0)</f>
        <v>3402</v>
      </c>
    </row>
    <row r="6660" spans="1:16" x14ac:dyDescent="0.25">
      <c r="A6660" s="289" t="s">
        <v>3329</v>
      </c>
      <c r="B6660">
        <v>13</v>
      </c>
      <c r="C6660">
        <v>650</v>
      </c>
      <c r="D6660">
        <v>8.6999999999999993</v>
      </c>
      <c r="E6660" s="289" t="s">
        <v>14947</v>
      </c>
      <c r="F6660">
        <v>5015861370</v>
      </c>
      <c r="G6660" s="276">
        <v>45772</v>
      </c>
      <c r="H6660">
        <v>20250422701280</v>
      </c>
      <c r="I6660">
        <v>19.433</v>
      </c>
      <c r="J6660" s="289" t="s">
        <v>273</v>
      </c>
      <c r="K6660" s="289" t="s">
        <v>14948</v>
      </c>
      <c r="L6660" s="289" t="s">
        <v>275</v>
      </c>
      <c r="M6660" s="289" t="s">
        <v>14910</v>
      </c>
      <c r="N6660" s="289" t="s">
        <v>1240</v>
      </c>
      <c r="O6660" s="289" t="s">
        <v>3332</v>
      </c>
      <c r="P6660" s="289">
        <f>VLOOKUP(CAT_Details[[#This Row],[Delivery Bp Customer Code]],Table6[],2,0)</f>
        <v>3402</v>
      </c>
    </row>
    <row r="6661" spans="1:16" x14ac:dyDescent="0.25">
      <c r="A6661" s="289" t="s">
        <v>3329</v>
      </c>
      <c r="B6661">
        <v>1</v>
      </c>
      <c r="C6661">
        <v>28</v>
      </c>
      <c r="D6661">
        <v>0.2</v>
      </c>
      <c r="E6661" s="289" t="s">
        <v>14949</v>
      </c>
      <c r="F6661">
        <v>5015861381</v>
      </c>
      <c r="G6661" s="276">
        <v>45772</v>
      </c>
      <c r="H6661">
        <v>20250411695461</v>
      </c>
      <c r="I6661">
        <v>0.28799999999999998</v>
      </c>
      <c r="J6661" s="289" t="s">
        <v>302</v>
      </c>
      <c r="K6661" s="289" t="s">
        <v>14950</v>
      </c>
      <c r="L6661" s="289" t="s">
        <v>275</v>
      </c>
      <c r="M6661" s="289" t="s">
        <v>14951</v>
      </c>
      <c r="N6661" s="289" t="s">
        <v>3336</v>
      </c>
      <c r="O6661" s="289" t="s">
        <v>3332</v>
      </c>
      <c r="P6661" s="289">
        <f>VLOOKUP(CAT_Details[[#This Row],[Delivery Bp Customer Code]],Table6[],2,0)</f>
        <v>3402</v>
      </c>
    </row>
    <row r="6662" spans="1:16" x14ac:dyDescent="0.25">
      <c r="A6662" s="289" t="s">
        <v>3329</v>
      </c>
      <c r="B6662">
        <v>8</v>
      </c>
      <c r="C6662">
        <v>708.9</v>
      </c>
      <c r="D6662">
        <v>3.96</v>
      </c>
      <c r="E6662" s="289" t="s">
        <v>14952</v>
      </c>
      <c r="F6662">
        <v>5015861432</v>
      </c>
      <c r="G6662" s="276">
        <v>45772</v>
      </c>
      <c r="H6662">
        <v>20250422701090</v>
      </c>
      <c r="I6662">
        <v>8.7959999999999994</v>
      </c>
      <c r="J6662" s="289" t="s">
        <v>273</v>
      </c>
      <c r="K6662" s="289" t="s">
        <v>14953</v>
      </c>
      <c r="L6662" s="289" t="s">
        <v>275</v>
      </c>
      <c r="M6662" s="289" t="s">
        <v>14910</v>
      </c>
      <c r="N6662" s="289" t="s">
        <v>519</v>
      </c>
      <c r="O6662" s="289" t="s">
        <v>3332</v>
      </c>
      <c r="P6662" s="289">
        <f>VLOOKUP(CAT_Details[[#This Row],[Delivery Bp Customer Code]],Table6[],2,0)</f>
        <v>3402</v>
      </c>
    </row>
    <row r="6663" spans="1:16" x14ac:dyDescent="0.25">
      <c r="A6663" s="289" t="s">
        <v>76</v>
      </c>
      <c r="B6663">
        <v>1</v>
      </c>
      <c r="C6663">
        <v>18</v>
      </c>
      <c r="D6663">
        <v>0.2</v>
      </c>
      <c r="E6663" s="289" t="s">
        <v>14954</v>
      </c>
      <c r="F6663">
        <v>5015761836</v>
      </c>
      <c r="G6663" s="276">
        <v>45772</v>
      </c>
      <c r="H6663">
        <v>20250409693625</v>
      </c>
      <c r="I6663">
        <v>0.192</v>
      </c>
      <c r="J6663" s="289" t="s">
        <v>401</v>
      </c>
      <c r="K6663" s="289" t="s">
        <v>14955</v>
      </c>
      <c r="L6663" s="289" t="s">
        <v>275</v>
      </c>
      <c r="M6663" s="289" t="s">
        <v>14932</v>
      </c>
      <c r="N6663" s="289" t="s">
        <v>1028</v>
      </c>
      <c r="O6663" s="289" t="s">
        <v>748</v>
      </c>
      <c r="P6663" s="289" t="str">
        <f>VLOOKUP(CAT_Details[[#This Row],[Delivery Bp Customer Code]],Table6[],2,0)</f>
        <v>No Loc</v>
      </c>
    </row>
    <row r="6664" spans="1:16" x14ac:dyDescent="0.25">
      <c r="A6664" s="289" t="s">
        <v>76</v>
      </c>
      <c r="B6664">
        <v>1</v>
      </c>
      <c r="C6664">
        <v>5</v>
      </c>
      <c r="D6664">
        <v>0.2</v>
      </c>
      <c r="E6664" s="289" t="s">
        <v>14956</v>
      </c>
      <c r="F6664">
        <v>5015793182</v>
      </c>
      <c r="G6664" s="276">
        <v>45772</v>
      </c>
      <c r="H6664">
        <v>20250414696639</v>
      </c>
      <c r="I6664">
        <v>0.14399999999999999</v>
      </c>
      <c r="J6664" s="289" t="s">
        <v>294</v>
      </c>
      <c r="K6664" s="289" t="s">
        <v>14957</v>
      </c>
      <c r="L6664" s="289" t="s">
        <v>275</v>
      </c>
      <c r="M6664" s="289" t="s">
        <v>14958</v>
      </c>
      <c r="N6664" s="289" t="s">
        <v>1181</v>
      </c>
      <c r="O6664" s="289" t="s">
        <v>748</v>
      </c>
      <c r="P6664" s="289" t="str">
        <f>VLOOKUP(CAT_Details[[#This Row],[Delivery Bp Customer Code]],Table6[],2,0)</f>
        <v>No Loc</v>
      </c>
    </row>
    <row r="6665" spans="1:16" x14ac:dyDescent="0.25">
      <c r="A6665" s="289" t="s">
        <v>76</v>
      </c>
      <c r="B6665">
        <v>2</v>
      </c>
      <c r="C6665">
        <v>260</v>
      </c>
      <c r="D6665">
        <v>0.5</v>
      </c>
      <c r="E6665" s="289" t="s">
        <v>14959</v>
      </c>
      <c r="F6665">
        <v>5015836486</v>
      </c>
      <c r="G6665" s="276">
        <v>45772</v>
      </c>
      <c r="H6665">
        <v>20250416698819</v>
      </c>
      <c r="I6665">
        <v>0.57599999999999996</v>
      </c>
      <c r="J6665" s="289" t="s">
        <v>350</v>
      </c>
      <c r="K6665" s="289" t="s">
        <v>14960</v>
      </c>
      <c r="L6665" s="289" t="s">
        <v>275</v>
      </c>
      <c r="M6665" s="289" t="s">
        <v>14742</v>
      </c>
      <c r="N6665" s="289" t="s">
        <v>948</v>
      </c>
      <c r="O6665" s="289" t="s">
        <v>748</v>
      </c>
      <c r="P6665" s="289" t="str">
        <f>VLOOKUP(CAT_Details[[#This Row],[Delivery Bp Customer Code]],Table6[],2,0)</f>
        <v>No Loc</v>
      </c>
    </row>
    <row r="6666" spans="1:16" x14ac:dyDescent="0.25">
      <c r="A6666" s="289" t="s">
        <v>285</v>
      </c>
      <c r="B6666">
        <v>7</v>
      </c>
      <c r="C6666">
        <v>607</v>
      </c>
      <c r="D6666">
        <v>2.4</v>
      </c>
      <c r="E6666" s="289" t="s">
        <v>14961</v>
      </c>
      <c r="F6666">
        <v>5015793195</v>
      </c>
      <c r="G6666" s="276">
        <v>45772</v>
      </c>
      <c r="H6666">
        <v>20250410694240</v>
      </c>
      <c r="I6666">
        <v>3.3119999999999998</v>
      </c>
      <c r="J6666" s="289" t="s">
        <v>294</v>
      </c>
      <c r="K6666" s="289" t="s">
        <v>14962</v>
      </c>
      <c r="L6666" s="289" t="s">
        <v>275</v>
      </c>
      <c r="M6666" s="289" t="s">
        <v>14665</v>
      </c>
      <c r="N6666" s="289" t="s">
        <v>504</v>
      </c>
      <c r="O6666" s="289" t="s">
        <v>291</v>
      </c>
      <c r="P6666" s="289" t="str">
        <f>VLOOKUP(CAT_Details[[#This Row],[Delivery Bp Customer Code]],Table6[],2,0)</f>
        <v>DX01-L5</v>
      </c>
    </row>
    <row r="6667" spans="1:16" x14ac:dyDescent="0.25">
      <c r="A6667" s="289" t="s">
        <v>285</v>
      </c>
      <c r="B6667">
        <v>14</v>
      </c>
      <c r="C6667">
        <v>840</v>
      </c>
      <c r="D6667">
        <v>5.6</v>
      </c>
      <c r="E6667" s="289" t="s">
        <v>14963</v>
      </c>
      <c r="F6667">
        <v>5015793281</v>
      </c>
      <c r="G6667" s="276">
        <v>45772</v>
      </c>
      <c r="H6667">
        <v>20250410694470</v>
      </c>
      <c r="I6667">
        <v>13.44</v>
      </c>
      <c r="J6667" s="289" t="s">
        <v>294</v>
      </c>
      <c r="K6667" s="289" t="s">
        <v>14964</v>
      </c>
      <c r="L6667" s="289" t="s">
        <v>275</v>
      </c>
      <c r="M6667" s="289" t="s">
        <v>14958</v>
      </c>
      <c r="N6667" s="289" t="s">
        <v>1181</v>
      </c>
      <c r="O6667" s="289" t="s">
        <v>291</v>
      </c>
      <c r="P6667" s="289" t="str">
        <f>VLOOKUP(CAT_Details[[#This Row],[Delivery Bp Customer Code]],Table6[],2,0)</f>
        <v>DX01-L5</v>
      </c>
    </row>
    <row r="6668" spans="1:16" x14ac:dyDescent="0.25">
      <c r="A6668" s="289" t="s">
        <v>285</v>
      </c>
      <c r="B6668">
        <v>3</v>
      </c>
      <c r="C6668">
        <v>1170</v>
      </c>
      <c r="D6668">
        <v>1.2</v>
      </c>
      <c r="E6668" s="289" t="s">
        <v>14965</v>
      </c>
      <c r="F6668">
        <v>5015808519</v>
      </c>
      <c r="G6668" s="276">
        <v>45772</v>
      </c>
      <c r="H6668">
        <v>20250415697209</v>
      </c>
      <c r="I6668">
        <v>2.88</v>
      </c>
      <c r="J6668" s="289" t="s">
        <v>294</v>
      </c>
      <c r="K6668" s="289" t="s">
        <v>14966</v>
      </c>
      <c r="L6668" s="289" t="s">
        <v>275</v>
      </c>
      <c r="M6668" s="289" t="s">
        <v>14466</v>
      </c>
      <c r="N6668" s="289" t="s">
        <v>297</v>
      </c>
      <c r="O6668" s="289" t="s">
        <v>291</v>
      </c>
      <c r="P6668" s="289" t="str">
        <f>VLOOKUP(CAT_Details[[#This Row],[Delivery Bp Customer Code]],Table6[],2,0)</f>
        <v>DX01-L5</v>
      </c>
    </row>
    <row r="6669" spans="1:16" x14ac:dyDescent="0.25">
      <c r="A6669" s="289" t="s">
        <v>285</v>
      </c>
      <c r="B6669">
        <v>2</v>
      </c>
      <c r="C6669">
        <v>308</v>
      </c>
      <c r="D6669">
        <v>1</v>
      </c>
      <c r="E6669" s="289" t="s">
        <v>14967</v>
      </c>
      <c r="F6669">
        <v>5015836434</v>
      </c>
      <c r="G6669" s="276">
        <v>45772</v>
      </c>
      <c r="H6669">
        <v>20250416698454</v>
      </c>
      <c r="I6669">
        <v>2.2799999999999998</v>
      </c>
      <c r="J6669" s="289" t="s">
        <v>350</v>
      </c>
      <c r="K6669" s="289" t="s">
        <v>14968</v>
      </c>
      <c r="L6669" s="289" t="s">
        <v>275</v>
      </c>
      <c r="M6669" s="289" t="s">
        <v>14742</v>
      </c>
      <c r="N6669" s="289" t="s">
        <v>1095</v>
      </c>
      <c r="O6669" s="289" t="s">
        <v>291</v>
      </c>
      <c r="P6669" s="289" t="str">
        <f>VLOOKUP(CAT_Details[[#This Row],[Delivery Bp Customer Code]],Table6[],2,0)</f>
        <v>DX01-L5</v>
      </c>
    </row>
    <row r="6670" spans="1:16" x14ac:dyDescent="0.25">
      <c r="A6670" s="289" t="s">
        <v>285</v>
      </c>
      <c r="B6670">
        <v>4</v>
      </c>
      <c r="C6670">
        <v>36</v>
      </c>
      <c r="D6670">
        <v>0.1</v>
      </c>
      <c r="E6670" s="289" t="s">
        <v>14969</v>
      </c>
      <c r="F6670">
        <v>5015836510</v>
      </c>
      <c r="G6670" s="276">
        <v>45772</v>
      </c>
      <c r="H6670">
        <v>20250416698636</v>
      </c>
      <c r="I6670">
        <v>3.5999999999999997E-2</v>
      </c>
      <c r="J6670" s="289" t="s">
        <v>350</v>
      </c>
      <c r="K6670" s="289" t="s">
        <v>14970</v>
      </c>
      <c r="L6670" s="289" t="s">
        <v>275</v>
      </c>
      <c r="M6670" s="289" t="s">
        <v>14864</v>
      </c>
      <c r="N6670" s="289" t="s">
        <v>378</v>
      </c>
      <c r="O6670" s="289" t="s">
        <v>291</v>
      </c>
      <c r="P6670" s="289" t="str">
        <f>VLOOKUP(CAT_Details[[#This Row],[Delivery Bp Customer Code]],Table6[],2,0)</f>
        <v>DX01-L5</v>
      </c>
    </row>
    <row r="6671" spans="1:16" x14ac:dyDescent="0.25">
      <c r="A6671" s="289" t="s">
        <v>285</v>
      </c>
      <c r="B6671">
        <v>6</v>
      </c>
      <c r="C6671">
        <v>1048</v>
      </c>
      <c r="D6671">
        <v>2.4</v>
      </c>
      <c r="E6671" s="289" t="s">
        <v>14971</v>
      </c>
      <c r="F6671">
        <v>5015839477</v>
      </c>
      <c r="G6671" s="276">
        <v>45772</v>
      </c>
      <c r="H6671">
        <v>20250415697759</v>
      </c>
      <c r="I6671">
        <v>5.76</v>
      </c>
      <c r="J6671" s="289" t="s">
        <v>287</v>
      </c>
      <c r="K6671" s="289" t="s">
        <v>14972</v>
      </c>
      <c r="L6671" s="289" t="s">
        <v>275</v>
      </c>
      <c r="M6671" s="289" t="s">
        <v>14925</v>
      </c>
      <c r="N6671" s="289" t="s">
        <v>814</v>
      </c>
      <c r="O6671" s="289" t="s">
        <v>291</v>
      </c>
      <c r="P6671" s="289" t="str">
        <f>VLOOKUP(CAT_Details[[#This Row],[Delivery Bp Customer Code]],Table6[],2,0)</f>
        <v>DX01-L5</v>
      </c>
    </row>
    <row r="6672" spans="1:16" x14ac:dyDescent="0.25">
      <c r="A6672" s="289" t="s">
        <v>285</v>
      </c>
      <c r="B6672">
        <v>2</v>
      </c>
      <c r="C6672">
        <v>364</v>
      </c>
      <c r="D6672">
        <v>0.8</v>
      </c>
      <c r="E6672" s="289" t="s">
        <v>14973</v>
      </c>
      <c r="F6672">
        <v>5015839685</v>
      </c>
      <c r="G6672" s="276">
        <v>45772</v>
      </c>
      <c r="H6672">
        <v>20250417699235</v>
      </c>
      <c r="I6672">
        <v>0.67200000000000004</v>
      </c>
      <c r="J6672" s="289" t="s">
        <v>350</v>
      </c>
      <c r="K6672" s="289" t="s">
        <v>14974</v>
      </c>
      <c r="L6672" s="289" t="s">
        <v>275</v>
      </c>
      <c r="M6672" s="289" t="s">
        <v>14742</v>
      </c>
      <c r="N6672" s="289" t="s">
        <v>685</v>
      </c>
      <c r="O6672" s="289" t="s">
        <v>291</v>
      </c>
      <c r="P6672" s="289" t="str">
        <f>VLOOKUP(CAT_Details[[#This Row],[Delivery Bp Customer Code]],Table6[],2,0)</f>
        <v>DX01-L5</v>
      </c>
    </row>
    <row r="6673" spans="1:16" x14ac:dyDescent="0.25">
      <c r="A6673" s="289" t="s">
        <v>521</v>
      </c>
      <c r="B6673">
        <v>1</v>
      </c>
      <c r="C6673">
        <v>764</v>
      </c>
      <c r="D6673">
        <v>0.46</v>
      </c>
      <c r="E6673" s="289" t="s">
        <v>14975</v>
      </c>
      <c r="F6673">
        <v>5015808475</v>
      </c>
      <c r="G6673" s="276">
        <v>45772</v>
      </c>
      <c r="H6673">
        <v>20250415697180</v>
      </c>
      <c r="I6673">
        <v>1.03</v>
      </c>
      <c r="J6673" s="289" t="s">
        <v>294</v>
      </c>
      <c r="K6673" s="289" t="s">
        <v>14976</v>
      </c>
      <c r="L6673" s="289" t="s">
        <v>275</v>
      </c>
      <c r="M6673" s="289" t="s">
        <v>14951</v>
      </c>
      <c r="N6673" s="289" t="s">
        <v>606</v>
      </c>
      <c r="O6673" s="289" t="s">
        <v>525</v>
      </c>
      <c r="P6673" s="289" t="str">
        <f>VLOOKUP(CAT_Details[[#This Row],[Delivery Bp Customer Code]],Table6[],2,0)</f>
        <v>No Loc</v>
      </c>
    </row>
    <row r="6674" spans="1:16" x14ac:dyDescent="0.25">
      <c r="A6674" s="289" t="s">
        <v>272</v>
      </c>
      <c r="B6674">
        <v>1</v>
      </c>
      <c r="C6674">
        <v>123</v>
      </c>
      <c r="D6674">
        <v>0.2</v>
      </c>
      <c r="E6674" s="289" t="s">
        <v>14977</v>
      </c>
      <c r="F6674">
        <v>5015777947</v>
      </c>
      <c r="G6674" s="276">
        <v>45772</v>
      </c>
      <c r="H6674">
        <v>20250410694341</v>
      </c>
      <c r="I6674">
        <v>0.38400000000000001</v>
      </c>
      <c r="J6674" s="289" t="s">
        <v>438</v>
      </c>
      <c r="K6674" s="289" t="s">
        <v>14978</v>
      </c>
      <c r="L6674" s="289" t="s">
        <v>275</v>
      </c>
      <c r="M6674" s="289" t="s">
        <v>14463</v>
      </c>
      <c r="N6674" s="289" t="s">
        <v>440</v>
      </c>
      <c r="O6674" s="289" t="s">
        <v>277</v>
      </c>
      <c r="P6674" s="289" t="str">
        <f>VLOOKUP(CAT_Details[[#This Row],[Delivery Bp Customer Code]],Table6[],2,0)</f>
        <v>U2-L5</v>
      </c>
    </row>
    <row r="6675" spans="1:16" x14ac:dyDescent="0.25">
      <c r="A6675" s="289" t="s">
        <v>272</v>
      </c>
      <c r="B6675">
        <v>1</v>
      </c>
      <c r="C6675">
        <v>45</v>
      </c>
      <c r="D6675">
        <v>0.2</v>
      </c>
      <c r="E6675" s="289" t="s">
        <v>14979</v>
      </c>
      <c r="F6675">
        <v>5015793293</v>
      </c>
      <c r="G6675" s="276">
        <v>45772</v>
      </c>
      <c r="H6675">
        <v>20250414696013</v>
      </c>
      <c r="I6675">
        <v>0.216</v>
      </c>
      <c r="J6675" s="289" t="s">
        <v>401</v>
      </c>
      <c r="K6675" s="289" t="s">
        <v>14980</v>
      </c>
      <c r="L6675" s="289" t="s">
        <v>275</v>
      </c>
      <c r="M6675" s="289" t="s">
        <v>14932</v>
      </c>
      <c r="N6675" s="289" t="s">
        <v>2533</v>
      </c>
      <c r="O6675" s="289" t="s">
        <v>277</v>
      </c>
      <c r="P6675" s="289" t="str">
        <f>VLOOKUP(CAT_Details[[#This Row],[Delivery Bp Customer Code]],Table6[],2,0)</f>
        <v>U2-L5</v>
      </c>
    </row>
    <row r="6676" spans="1:16" x14ac:dyDescent="0.25">
      <c r="A6676" s="289" t="s">
        <v>272</v>
      </c>
      <c r="B6676">
        <v>9</v>
      </c>
      <c r="C6676">
        <v>1905</v>
      </c>
      <c r="D6676">
        <v>3.6</v>
      </c>
      <c r="E6676" s="289" t="s">
        <v>14933</v>
      </c>
      <c r="F6676">
        <v>5015808235</v>
      </c>
      <c r="G6676" s="276">
        <v>45772</v>
      </c>
      <c r="H6676">
        <v>20250414696312</v>
      </c>
      <c r="I6676">
        <v>10.368</v>
      </c>
      <c r="J6676" s="289" t="s">
        <v>294</v>
      </c>
      <c r="K6676" s="289" t="s">
        <v>14981</v>
      </c>
      <c r="L6676" s="289" t="s">
        <v>275</v>
      </c>
      <c r="M6676" s="289" t="s">
        <v>14935</v>
      </c>
      <c r="N6676" s="289" t="s">
        <v>555</v>
      </c>
      <c r="O6676" s="289" t="s">
        <v>277</v>
      </c>
      <c r="P6676" s="289" t="str">
        <f>VLOOKUP(CAT_Details[[#This Row],[Delivery Bp Customer Code]],Table6[],2,0)</f>
        <v>U2-L5</v>
      </c>
    </row>
    <row r="6677" spans="1:16" x14ac:dyDescent="0.25">
      <c r="A6677" s="289" t="s">
        <v>272</v>
      </c>
      <c r="B6677">
        <v>9</v>
      </c>
      <c r="C6677">
        <v>4662</v>
      </c>
      <c r="D6677">
        <v>3.6</v>
      </c>
      <c r="E6677" s="289" t="s">
        <v>14982</v>
      </c>
      <c r="F6677">
        <v>5015808586</v>
      </c>
      <c r="G6677" s="276">
        <v>45772</v>
      </c>
      <c r="H6677">
        <v>20250410694112</v>
      </c>
      <c r="I6677">
        <v>8.64</v>
      </c>
      <c r="J6677" s="289" t="s">
        <v>324</v>
      </c>
      <c r="K6677" s="289" t="s">
        <v>14983</v>
      </c>
      <c r="L6677" s="289" t="s">
        <v>275</v>
      </c>
      <c r="M6677" s="289" t="s">
        <v>14801</v>
      </c>
      <c r="N6677" s="289" t="s">
        <v>622</v>
      </c>
      <c r="O6677" s="289" t="s">
        <v>277</v>
      </c>
      <c r="P6677" s="289" t="str">
        <f>VLOOKUP(CAT_Details[[#This Row],[Delivery Bp Customer Code]],Table6[],2,0)</f>
        <v>U2-L5</v>
      </c>
    </row>
    <row r="6678" spans="1:16" x14ac:dyDescent="0.25">
      <c r="A6678" s="289" t="s">
        <v>272</v>
      </c>
      <c r="B6678">
        <v>12</v>
      </c>
      <c r="C6678">
        <v>6120</v>
      </c>
      <c r="D6678">
        <v>4.8</v>
      </c>
      <c r="E6678" s="289" t="s">
        <v>14984</v>
      </c>
      <c r="F6678">
        <v>5015808849</v>
      </c>
      <c r="G6678" s="276">
        <v>45772</v>
      </c>
      <c r="H6678">
        <v>20250415697395</v>
      </c>
      <c r="I6678">
        <v>11.52</v>
      </c>
      <c r="J6678" s="289" t="s">
        <v>324</v>
      </c>
      <c r="K6678" s="289" t="s">
        <v>14985</v>
      </c>
      <c r="L6678" s="289" t="s">
        <v>275</v>
      </c>
      <c r="M6678" s="289" t="s">
        <v>14986</v>
      </c>
      <c r="N6678" s="289" t="s">
        <v>14987</v>
      </c>
      <c r="O6678" s="289" t="s">
        <v>277</v>
      </c>
      <c r="P6678" s="289" t="str">
        <f>VLOOKUP(CAT_Details[[#This Row],[Delivery Bp Customer Code]],Table6[],2,0)</f>
        <v>U2-L5</v>
      </c>
    </row>
    <row r="6679" spans="1:16" x14ac:dyDescent="0.25">
      <c r="A6679" s="289" t="s">
        <v>272</v>
      </c>
      <c r="B6679">
        <v>3</v>
      </c>
      <c r="C6679">
        <v>1485</v>
      </c>
      <c r="D6679">
        <v>1.2</v>
      </c>
      <c r="E6679" s="289" t="s">
        <v>14988</v>
      </c>
      <c r="F6679">
        <v>5015822394</v>
      </c>
      <c r="G6679" s="276">
        <v>45772</v>
      </c>
      <c r="H6679">
        <v>20250415697890</v>
      </c>
      <c r="I6679">
        <v>1.1519999999999999</v>
      </c>
      <c r="J6679" s="289" t="s">
        <v>324</v>
      </c>
      <c r="K6679" s="289" t="s">
        <v>14989</v>
      </c>
      <c r="L6679" s="289" t="s">
        <v>275</v>
      </c>
      <c r="M6679" s="289" t="s">
        <v>14889</v>
      </c>
      <c r="N6679" s="289" t="s">
        <v>399</v>
      </c>
      <c r="O6679" s="289" t="s">
        <v>277</v>
      </c>
      <c r="P6679" s="289" t="str">
        <f>VLOOKUP(CAT_Details[[#This Row],[Delivery Bp Customer Code]],Table6[],2,0)</f>
        <v>U2-L5</v>
      </c>
    </row>
    <row r="6680" spans="1:16" x14ac:dyDescent="0.25">
      <c r="A6680" s="289" t="s">
        <v>272</v>
      </c>
      <c r="B6680">
        <v>25</v>
      </c>
      <c r="C6680">
        <v>3150</v>
      </c>
      <c r="D6680">
        <v>10</v>
      </c>
      <c r="E6680" s="289" t="s">
        <v>14990</v>
      </c>
      <c r="F6680">
        <v>5015835958</v>
      </c>
      <c r="G6680" s="276">
        <v>45772</v>
      </c>
      <c r="H6680">
        <v>20250416698137</v>
      </c>
      <c r="I6680">
        <v>22.8</v>
      </c>
      <c r="J6680" s="289" t="s">
        <v>350</v>
      </c>
      <c r="K6680" s="289" t="s">
        <v>14991</v>
      </c>
      <c r="L6680" s="289" t="s">
        <v>275</v>
      </c>
      <c r="M6680" s="289" t="s">
        <v>14938</v>
      </c>
      <c r="N6680" s="289" t="s">
        <v>472</v>
      </c>
      <c r="O6680" s="289" t="s">
        <v>277</v>
      </c>
      <c r="P6680" s="289" t="str">
        <f>VLOOKUP(CAT_Details[[#This Row],[Delivery Bp Customer Code]],Table6[],2,0)</f>
        <v>U2-L5</v>
      </c>
    </row>
    <row r="6681" spans="1:16" x14ac:dyDescent="0.25">
      <c r="A6681" s="289" t="s">
        <v>272</v>
      </c>
      <c r="B6681">
        <v>58</v>
      </c>
      <c r="C6681">
        <v>5294.8</v>
      </c>
      <c r="D6681">
        <v>13.6</v>
      </c>
      <c r="E6681" s="289" t="s">
        <v>14992</v>
      </c>
      <c r="F6681">
        <v>5015836548</v>
      </c>
      <c r="G6681" s="276">
        <v>45772</v>
      </c>
      <c r="H6681">
        <v>20250417699752</v>
      </c>
      <c r="I6681">
        <v>37.417999999999999</v>
      </c>
      <c r="J6681" s="289" t="s">
        <v>350</v>
      </c>
      <c r="K6681" s="289" t="s">
        <v>14993</v>
      </c>
      <c r="L6681" s="289" t="s">
        <v>275</v>
      </c>
      <c r="M6681" s="289" t="s">
        <v>14864</v>
      </c>
      <c r="N6681" s="289" t="s">
        <v>625</v>
      </c>
      <c r="O6681" s="289" t="s">
        <v>277</v>
      </c>
      <c r="P6681" s="289" t="str">
        <f>VLOOKUP(CAT_Details[[#This Row],[Delivery Bp Customer Code]],Table6[],2,0)</f>
        <v>U2-L5</v>
      </c>
    </row>
    <row r="6682" spans="1:16" x14ac:dyDescent="0.25">
      <c r="A6682" s="289" t="s">
        <v>272</v>
      </c>
      <c r="B6682">
        <v>1</v>
      </c>
      <c r="C6682">
        <v>559</v>
      </c>
      <c r="D6682">
        <v>0.4</v>
      </c>
      <c r="E6682" s="289" t="s">
        <v>14994</v>
      </c>
      <c r="F6682">
        <v>5015839176</v>
      </c>
      <c r="G6682" s="276">
        <v>45772</v>
      </c>
      <c r="H6682">
        <v>20250416698442</v>
      </c>
      <c r="I6682">
        <v>0.52800000000000002</v>
      </c>
      <c r="J6682" s="289" t="s">
        <v>350</v>
      </c>
      <c r="K6682" s="289" t="s">
        <v>14995</v>
      </c>
      <c r="L6682" s="289" t="s">
        <v>275</v>
      </c>
      <c r="M6682" s="289" t="s">
        <v>14742</v>
      </c>
      <c r="N6682" s="289" t="s">
        <v>982</v>
      </c>
      <c r="O6682" s="289" t="s">
        <v>277</v>
      </c>
      <c r="P6682" s="289" t="str">
        <f>VLOOKUP(CAT_Details[[#This Row],[Delivery Bp Customer Code]],Table6[],2,0)</f>
        <v>U2-L5</v>
      </c>
    </row>
    <row r="6683" spans="1:16" x14ac:dyDescent="0.25">
      <c r="A6683" s="289" t="s">
        <v>272</v>
      </c>
      <c r="B6683">
        <v>13</v>
      </c>
      <c r="C6683">
        <v>5491.56</v>
      </c>
      <c r="D6683">
        <v>5</v>
      </c>
      <c r="E6683" s="289" t="s">
        <v>14996</v>
      </c>
      <c r="F6683">
        <v>5015839298</v>
      </c>
      <c r="G6683" s="276">
        <v>45772</v>
      </c>
      <c r="H6683">
        <v>20250416698329</v>
      </c>
      <c r="I6683">
        <v>6.8250000000000002</v>
      </c>
      <c r="J6683" s="289" t="s">
        <v>350</v>
      </c>
      <c r="K6683" s="289" t="s">
        <v>14997</v>
      </c>
      <c r="L6683" s="289" t="s">
        <v>275</v>
      </c>
      <c r="M6683" s="289" t="s">
        <v>14871</v>
      </c>
      <c r="N6683" s="289" t="s">
        <v>456</v>
      </c>
      <c r="O6683" s="289" t="s">
        <v>277</v>
      </c>
      <c r="P6683" s="289" t="str">
        <f>VLOOKUP(CAT_Details[[#This Row],[Delivery Bp Customer Code]],Table6[],2,0)</f>
        <v>U2-L5</v>
      </c>
    </row>
    <row r="6684" spans="1:16" x14ac:dyDescent="0.25">
      <c r="A6684" s="289" t="s">
        <v>278</v>
      </c>
      <c r="B6684">
        <v>10</v>
      </c>
      <c r="C6684">
        <v>5760</v>
      </c>
      <c r="D6684">
        <v>4</v>
      </c>
      <c r="E6684" s="289" t="s">
        <v>14998</v>
      </c>
      <c r="F6684">
        <v>5015808162</v>
      </c>
      <c r="G6684" s="276">
        <v>45775</v>
      </c>
      <c r="H6684">
        <v>20250415697669</v>
      </c>
      <c r="I6684">
        <v>9.1199999999999992</v>
      </c>
      <c r="J6684" s="289" t="s">
        <v>401</v>
      </c>
      <c r="K6684" s="289" t="s">
        <v>14999</v>
      </c>
      <c r="L6684" s="289" t="s">
        <v>275</v>
      </c>
      <c r="M6684" s="289" t="s">
        <v>15000</v>
      </c>
      <c r="N6684" s="289" t="s">
        <v>1378</v>
      </c>
      <c r="O6684" s="289" t="s">
        <v>498</v>
      </c>
      <c r="P6684" s="289" t="str">
        <f>VLOOKUP(CAT_Details[[#This Row],[Delivery Bp Customer Code]],Table6[],2,0)</f>
        <v>DK-BM01</v>
      </c>
    </row>
    <row r="6685" spans="1:16" x14ac:dyDescent="0.25">
      <c r="A6685" s="289" t="s">
        <v>278</v>
      </c>
      <c r="B6685">
        <v>9</v>
      </c>
      <c r="C6685">
        <v>2304</v>
      </c>
      <c r="D6685">
        <v>3.6</v>
      </c>
      <c r="E6685" s="289" t="s">
        <v>15001</v>
      </c>
      <c r="F6685">
        <v>5015808793</v>
      </c>
      <c r="G6685" s="276">
        <v>45775</v>
      </c>
      <c r="H6685">
        <v>20250415697101</v>
      </c>
      <c r="I6685">
        <v>8.64</v>
      </c>
      <c r="J6685" s="289" t="s">
        <v>853</v>
      </c>
      <c r="K6685" s="289" t="s">
        <v>15002</v>
      </c>
      <c r="L6685" s="289" t="s">
        <v>275</v>
      </c>
      <c r="M6685" s="289" t="s">
        <v>15003</v>
      </c>
      <c r="N6685" s="289" t="s">
        <v>856</v>
      </c>
      <c r="O6685" s="289" t="s">
        <v>498</v>
      </c>
      <c r="P6685" s="289" t="str">
        <f>VLOOKUP(CAT_Details[[#This Row],[Delivery Bp Customer Code]],Table6[],2,0)</f>
        <v>DK-BM01</v>
      </c>
    </row>
    <row r="6686" spans="1:16" x14ac:dyDescent="0.25">
      <c r="A6686" s="289" t="s">
        <v>278</v>
      </c>
      <c r="B6686">
        <v>9</v>
      </c>
      <c r="C6686">
        <v>5143.79</v>
      </c>
      <c r="D6686">
        <v>3.6</v>
      </c>
      <c r="E6686" s="289" t="s">
        <v>15004</v>
      </c>
      <c r="F6686">
        <v>5015845674</v>
      </c>
      <c r="G6686" s="276">
        <v>45775</v>
      </c>
      <c r="H6686">
        <v>20250418700277</v>
      </c>
      <c r="I6686">
        <v>5.5679999999999996</v>
      </c>
      <c r="J6686" s="289" t="s">
        <v>280</v>
      </c>
      <c r="K6686" s="289" t="s">
        <v>15005</v>
      </c>
      <c r="L6686" s="289" t="s">
        <v>275</v>
      </c>
      <c r="M6686" s="289" t="s">
        <v>14892</v>
      </c>
      <c r="N6686" s="289" t="s">
        <v>485</v>
      </c>
      <c r="O6686" s="289" t="s">
        <v>498</v>
      </c>
      <c r="P6686" s="289" t="str">
        <f>VLOOKUP(CAT_Details[[#This Row],[Delivery Bp Customer Code]],Table6[],2,0)</f>
        <v>DK-BM01</v>
      </c>
    </row>
    <row r="6687" spans="1:16" x14ac:dyDescent="0.25">
      <c r="A6687" s="289" t="s">
        <v>278</v>
      </c>
      <c r="B6687">
        <v>6</v>
      </c>
      <c r="C6687">
        <v>3180</v>
      </c>
      <c r="D6687">
        <v>2.4</v>
      </c>
      <c r="E6687" s="289" t="s">
        <v>15006</v>
      </c>
      <c r="F6687">
        <v>5015877182</v>
      </c>
      <c r="G6687" s="276">
        <v>45775</v>
      </c>
      <c r="H6687">
        <v>20250423702229</v>
      </c>
      <c r="I6687">
        <v>6.2210000000000001</v>
      </c>
      <c r="J6687" s="289" t="s">
        <v>273</v>
      </c>
      <c r="K6687" s="289" t="s">
        <v>15007</v>
      </c>
      <c r="L6687" s="289" t="s">
        <v>275</v>
      </c>
      <c r="M6687" s="289" t="s">
        <v>15003</v>
      </c>
      <c r="N6687" s="289" t="s">
        <v>653</v>
      </c>
      <c r="O6687" s="289" t="s">
        <v>498</v>
      </c>
      <c r="P6687" s="289" t="str">
        <f>VLOOKUP(CAT_Details[[#This Row],[Delivery Bp Customer Code]],Table6[],2,0)</f>
        <v>DK-BM01</v>
      </c>
    </row>
    <row r="6688" spans="1:16" x14ac:dyDescent="0.25">
      <c r="A6688" s="289" t="s">
        <v>75</v>
      </c>
      <c r="B6688">
        <v>2</v>
      </c>
      <c r="C6688">
        <v>20</v>
      </c>
      <c r="D6688">
        <v>0.14000000000000001</v>
      </c>
      <c r="E6688" s="289" t="s">
        <v>15008</v>
      </c>
      <c r="F6688">
        <v>5015822217</v>
      </c>
      <c r="G6688" s="276">
        <v>45775</v>
      </c>
      <c r="H6688">
        <v>20250415697726</v>
      </c>
      <c r="I6688">
        <v>9.6000000000000002E-2</v>
      </c>
      <c r="J6688" s="289" t="s">
        <v>294</v>
      </c>
      <c r="K6688" s="289" t="s">
        <v>15009</v>
      </c>
      <c r="L6688" s="289" t="s">
        <v>275</v>
      </c>
      <c r="M6688" s="289" t="s">
        <v>14466</v>
      </c>
      <c r="N6688" s="289" t="s">
        <v>10832</v>
      </c>
      <c r="O6688" s="289" t="s">
        <v>2173</v>
      </c>
      <c r="P6688" s="289" t="str">
        <f>VLOOKUP(CAT_Details[[#This Row],[Delivery Bp Customer Code]],Table6[],2,0)</f>
        <v>OYL1</v>
      </c>
    </row>
    <row r="6689" spans="1:16" x14ac:dyDescent="0.25">
      <c r="A6689" s="289" t="s">
        <v>75</v>
      </c>
      <c r="B6689">
        <v>1</v>
      </c>
      <c r="C6689">
        <v>20</v>
      </c>
      <c r="D6689">
        <v>0.2</v>
      </c>
      <c r="E6689" s="289" t="s">
        <v>15010</v>
      </c>
      <c r="F6689">
        <v>5015835926</v>
      </c>
      <c r="G6689" s="276">
        <v>45775</v>
      </c>
      <c r="H6689">
        <v>20250414696709</v>
      </c>
      <c r="I6689">
        <v>0.24</v>
      </c>
      <c r="J6689" s="289" t="s">
        <v>324</v>
      </c>
      <c r="K6689" s="289" t="s">
        <v>15011</v>
      </c>
      <c r="L6689" s="289" t="s">
        <v>275</v>
      </c>
      <c r="M6689" s="289" t="s">
        <v>14606</v>
      </c>
      <c r="N6689" s="289" t="s">
        <v>562</v>
      </c>
      <c r="O6689" s="289" t="s">
        <v>2173</v>
      </c>
      <c r="P6689" s="289" t="str">
        <f>VLOOKUP(CAT_Details[[#This Row],[Delivery Bp Customer Code]],Table6[],2,0)</f>
        <v>OYL1</v>
      </c>
    </row>
    <row r="6690" spans="1:16" x14ac:dyDescent="0.25">
      <c r="A6690" s="289" t="s">
        <v>75</v>
      </c>
      <c r="B6690">
        <v>3</v>
      </c>
      <c r="C6690">
        <v>44</v>
      </c>
      <c r="D6690">
        <v>0.24</v>
      </c>
      <c r="E6690" s="289" t="s">
        <v>15012</v>
      </c>
      <c r="F6690">
        <v>5015837803</v>
      </c>
      <c r="G6690" s="276">
        <v>45775</v>
      </c>
      <c r="H6690">
        <v>20250417699951</v>
      </c>
      <c r="I6690">
        <v>0.18</v>
      </c>
      <c r="J6690" s="289" t="s">
        <v>324</v>
      </c>
      <c r="K6690" s="289" t="s">
        <v>15013</v>
      </c>
      <c r="L6690" s="289" t="s">
        <v>275</v>
      </c>
      <c r="M6690" s="289" t="s">
        <v>14889</v>
      </c>
      <c r="N6690" s="289" t="s">
        <v>2561</v>
      </c>
      <c r="O6690" s="289" t="s">
        <v>2173</v>
      </c>
      <c r="P6690" s="289" t="str">
        <f>VLOOKUP(CAT_Details[[#This Row],[Delivery Bp Customer Code]],Table6[],2,0)</f>
        <v>OYL1</v>
      </c>
    </row>
    <row r="6691" spans="1:16" x14ac:dyDescent="0.25">
      <c r="A6691" s="289" t="s">
        <v>75</v>
      </c>
      <c r="B6691">
        <v>33</v>
      </c>
      <c r="C6691">
        <v>11088</v>
      </c>
      <c r="D6691">
        <v>11</v>
      </c>
      <c r="E6691" s="289" t="s">
        <v>15014</v>
      </c>
      <c r="F6691">
        <v>5015845134</v>
      </c>
      <c r="G6691" s="276">
        <v>45775</v>
      </c>
      <c r="H6691">
        <v>20250417700084</v>
      </c>
      <c r="I6691">
        <v>21.12</v>
      </c>
      <c r="J6691" s="289" t="s">
        <v>324</v>
      </c>
      <c r="K6691" s="289" t="s">
        <v>15015</v>
      </c>
      <c r="L6691" s="289" t="s">
        <v>275</v>
      </c>
      <c r="M6691" s="289" t="s">
        <v>15016</v>
      </c>
      <c r="N6691" s="289" t="s">
        <v>2172</v>
      </c>
      <c r="O6691" s="289" t="s">
        <v>2173</v>
      </c>
      <c r="P6691" s="289" t="str">
        <f>VLOOKUP(CAT_Details[[#This Row],[Delivery Bp Customer Code]],Table6[],2,0)</f>
        <v>OYL1</v>
      </c>
    </row>
    <row r="6692" spans="1:16" x14ac:dyDescent="0.25">
      <c r="A6692" s="289" t="s">
        <v>75</v>
      </c>
      <c r="B6692">
        <v>8</v>
      </c>
      <c r="C6692">
        <v>3092</v>
      </c>
      <c r="D6692">
        <v>4</v>
      </c>
      <c r="E6692" s="289" t="s">
        <v>15017</v>
      </c>
      <c r="F6692">
        <v>5015845250</v>
      </c>
      <c r="G6692" s="276">
        <v>45775</v>
      </c>
      <c r="H6692">
        <v>20250417699696</v>
      </c>
      <c r="I6692">
        <v>9.6</v>
      </c>
      <c r="J6692" s="289" t="s">
        <v>350</v>
      </c>
      <c r="K6692" s="289" t="s">
        <v>15018</v>
      </c>
      <c r="L6692" s="289" t="s">
        <v>275</v>
      </c>
      <c r="M6692" s="289" t="s">
        <v>15019</v>
      </c>
      <c r="N6692" s="289" t="s">
        <v>1631</v>
      </c>
      <c r="O6692" s="289" t="s">
        <v>7849</v>
      </c>
      <c r="P6692" s="289" t="str">
        <f>VLOOKUP(CAT_Details[[#This Row],[Delivery Bp Customer Code]],Table6[],2,0)</f>
        <v>MZ03</v>
      </c>
    </row>
    <row r="6693" spans="1:16" x14ac:dyDescent="0.25">
      <c r="A6693" s="289" t="s">
        <v>75</v>
      </c>
      <c r="B6693">
        <v>2</v>
      </c>
      <c r="C6693">
        <v>40</v>
      </c>
      <c r="D6693">
        <v>0.14000000000000001</v>
      </c>
      <c r="E6693" s="289" t="s">
        <v>15020</v>
      </c>
      <c r="F6693">
        <v>5015845646</v>
      </c>
      <c r="G6693" s="276">
        <v>45775</v>
      </c>
      <c r="H6693">
        <v>20250417699207</v>
      </c>
      <c r="I6693">
        <v>0.108</v>
      </c>
      <c r="J6693" s="289" t="s">
        <v>350</v>
      </c>
      <c r="K6693" s="289" t="s">
        <v>15021</v>
      </c>
      <c r="L6693" s="289" t="s">
        <v>275</v>
      </c>
      <c r="M6693" s="289" t="s">
        <v>14871</v>
      </c>
      <c r="N6693" s="289" t="s">
        <v>3173</v>
      </c>
      <c r="O6693" s="289" t="s">
        <v>2173</v>
      </c>
      <c r="P6693" s="289" t="str">
        <f>VLOOKUP(CAT_Details[[#This Row],[Delivery Bp Customer Code]],Table6[],2,0)</f>
        <v>OYL1</v>
      </c>
    </row>
    <row r="6694" spans="1:16" x14ac:dyDescent="0.25">
      <c r="A6694" s="289" t="s">
        <v>874</v>
      </c>
      <c r="B6694">
        <v>62</v>
      </c>
      <c r="C6694">
        <v>8680</v>
      </c>
      <c r="D6694">
        <v>13.6</v>
      </c>
      <c r="E6694" s="289" t="s">
        <v>15022</v>
      </c>
      <c r="F6694">
        <v>5015838904</v>
      </c>
      <c r="G6694" s="276">
        <v>45775</v>
      </c>
      <c r="H6694">
        <v>20250416698697</v>
      </c>
      <c r="I6694">
        <v>49.771000000000001</v>
      </c>
      <c r="J6694" s="289" t="s">
        <v>345</v>
      </c>
      <c r="K6694" s="289" t="s">
        <v>15023</v>
      </c>
      <c r="L6694" s="289" t="s">
        <v>275</v>
      </c>
      <c r="M6694" s="289" t="s">
        <v>15024</v>
      </c>
      <c r="N6694" s="289" t="s">
        <v>427</v>
      </c>
      <c r="O6694" s="289" t="s">
        <v>1014</v>
      </c>
      <c r="P6694" s="289" t="str">
        <f>VLOOKUP(CAT_Details[[#This Row],[Delivery Bp Customer Code]],Table6[],2,0)</f>
        <v>MZ07</v>
      </c>
    </row>
    <row r="6695" spans="1:16" x14ac:dyDescent="0.25">
      <c r="A6695" s="289" t="s">
        <v>874</v>
      </c>
      <c r="B6695">
        <v>20</v>
      </c>
      <c r="C6695">
        <v>2800</v>
      </c>
      <c r="D6695">
        <v>9.56</v>
      </c>
      <c r="E6695" s="289" t="s">
        <v>15025</v>
      </c>
      <c r="F6695">
        <v>5015839202</v>
      </c>
      <c r="G6695" s="276">
        <v>45775</v>
      </c>
      <c r="H6695">
        <v>20250416698704</v>
      </c>
      <c r="I6695">
        <v>16.055</v>
      </c>
      <c r="J6695" s="289" t="s">
        <v>345</v>
      </c>
      <c r="K6695" s="289" t="s">
        <v>15026</v>
      </c>
      <c r="L6695" s="289" t="s">
        <v>275</v>
      </c>
      <c r="M6695" s="289" t="s">
        <v>15024</v>
      </c>
      <c r="N6695" s="289" t="s">
        <v>427</v>
      </c>
      <c r="O6695" s="289" t="s">
        <v>1014</v>
      </c>
      <c r="P6695" s="289" t="str">
        <f>VLOOKUP(CAT_Details[[#This Row],[Delivery Bp Customer Code]],Table6[],2,0)</f>
        <v>MZ07</v>
      </c>
    </row>
    <row r="6696" spans="1:16" x14ac:dyDescent="0.25">
      <c r="A6696" s="289" t="s">
        <v>3771</v>
      </c>
      <c r="B6696">
        <v>12</v>
      </c>
      <c r="C6696">
        <v>5160</v>
      </c>
      <c r="D6696">
        <v>5.04</v>
      </c>
      <c r="E6696" s="289" t="s">
        <v>15027</v>
      </c>
      <c r="F6696">
        <v>5015845585</v>
      </c>
      <c r="G6696" s="276">
        <v>45775</v>
      </c>
      <c r="H6696">
        <v>20250414696385</v>
      </c>
      <c r="I6696">
        <v>5.2009999999999996</v>
      </c>
      <c r="J6696" s="289" t="s">
        <v>350</v>
      </c>
      <c r="K6696" s="289" t="s">
        <v>15028</v>
      </c>
      <c r="L6696" s="289" t="s">
        <v>275</v>
      </c>
      <c r="M6696" s="289" t="s">
        <v>14871</v>
      </c>
      <c r="N6696" s="289" t="s">
        <v>4517</v>
      </c>
      <c r="O6696" s="289" t="s">
        <v>3775</v>
      </c>
      <c r="P6696" s="289">
        <f>VLOOKUP(CAT_Details[[#This Row],[Delivery Bp Customer Code]],Table6[],2,0)</f>
        <v>3401</v>
      </c>
    </row>
    <row r="6697" spans="1:16" x14ac:dyDescent="0.25">
      <c r="A6697" s="289" t="s">
        <v>3329</v>
      </c>
      <c r="B6697">
        <v>1</v>
      </c>
      <c r="C6697">
        <v>56</v>
      </c>
      <c r="D6697">
        <v>0.27</v>
      </c>
      <c r="E6697" s="289" t="s">
        <v>15029</v>
      </c>
      <c r="F6697">
        <v>5015793304</v>
      </c>
      <c r="G6697" s="276">
        <v>45775</v>
      </c>
      <c r="H6697">
        <v>20250410694026</v>
      </c>
      <c r="I6697">
        <v>0.36499999999999999</v>
      </c>
      <c r="J6697" s="289" t="s">
        <v>317</v>
      </c>
      <c r="K6697" s="289" t="s">
        <v>15030</v>
      </c>
      <c r="L6697" s="289" t="s">
        <v>275</v>
      </c>
      <c r="M6697" s="289" t="s">
        <v>14466</v>
      </c>
      <c r="N6697" s="289" t="s">
        <v>4189</v>
      </c>
      <c r="O6697" s="289" t="s">
        <v>3332</v>
      </c>
      <c r="P6697" s="289">
        <f>VLOOKUP(CAT_Details[[#This Row],[Delivery Bp Customer Code]],Table6[],2,0)</f>
        <v>3402</v>
      </c>
    </row>
    <row r="6698" spans="1:16" x14ac:dyDescent="0.25">
      <c r="A6698" s="289" t="s">
        <v>3329</v>
      </c>
      <c r="B6698">
        <v>1</v>
      </c>
      <c r="C6698">
        <v>196</v>
      </c>
      <c r="D6698">
        <v>0.4</v>
      </c>
      <c r="E6698" s="289" t="s">
        <v>15031</v>
      </c>
      <c r="F6698">
        <v>5015793311</v>
      </c>
      <c r="G6698" s="276">
        <v>45775</v>
      </c>
      <c r="H6698">
        <v>20250411695388</v>
      </c>
      <c r="I6698">
        <v>0.52800000000000002</v>
      </c>
      <c r="J6698" s="289" t="s">
        <v>317</v>
      </c>
      <c r="K6698" s="289" t="s">
        <v>15032</v>
      </c>
      <c r="L6698" s="289" t="s">
        <v>275</v>
      </c>
      <c r="M6698" s="289" t="s">
        <v>14466</v>
      </c>
      <c r="N6698" s="289" t="s">
        <v>320</v>
      </c>
      <c r="O6698" s="289" t="s">
        <v>3332</v>
      </c>
      <c r="P6698" s="289">
        <f>VLOOKUP(CAT_Details[[#This Row],[Delivery Bp Customer Code]],Table6[],2,0)</f>
        <v>3402</v>
      </c>
    </row>
    <row r="6699" spans="1:16" x14ac:dyDescent="0.25">
      <c r="A6699" s="289" t="s">
        <v>3329</v>
      </c>
      <c r="B6699">
        <v>4</v>
      </c>
      <c r="C6699">
        <v>1482</v>
      </c>
      <c r="D6699">
        <v>1.6</v>
      </c>
      <c r="E6699" s="289" t="s">
        <v>15033</v>
      </c>
      <c r="F6699">
        <v>5015793439</v>
      </c>
      <c r="G6699" s="276">
        <v>45775</v>
      </c>
      <c r="H6699">
        <v>20250414696092</v>
      </c>
      <c r="I6699">
        <v>3.84</v>
      </c>
      <c r="J6699" s="289" t="s">
        <v>317</v>
      </c>
      <c r="K6699" s="289" t="s">
        <v>15034</v>
      </c>
      <c r="L6699" s="289" t="s">
        <v>275</v>
      </c>
      <c r="M6699" s="289" t="s">
        <v>14466</v>
      </c>
      <c r="N6699" s="289" t="s">
        <v>3966</v>
      </c>
      <c r="O6699" s="289" t="s">
        <v>3332</v>
      </c>
      <c r="P6699" s="289">
        <f>VLOOKUP(CAT_Details[[#This Row],[Delivery Bp Customer Code]],Table6[],2,0)</f>
        <v>3402</v>
      </c>
    </row>
    <row r="6700" spans="1:16" x14ac:dyDescent="0.25">
      <c r="A6700" s="289" t="s">
        <v>3329</v>
      </c>
      <c r="B6700">
        <v>3</v>
      </c>
      <c r="C6700">
        <v>849</v>
      </c>
      <c r="D6700">
        <v>0.99</v>
      </c>
      <c r="E6700" s="289" t="s">
        <v>15035</v>
      </c>
      <c r="F6700">
        <v>5015835986</v>
      </c>
      <c r="G6700" s="276">
        <v>45775</v>
      </c>
      <c r="H6700">
        <v>20250416698248</v>
      </c>
      <c r="I6700">
        <v>0.86799999999999999</v>
      </c>
      <c r="J6700" s="289" t="s">
        <v>1047</v>
      </c>
      <c r="K6700" s="289" t="s">
        <v>15036</v>
      </c>
      <c r="L6700" s="289" t="s">
        <v>275</v>
      </c>
      <c r="M6700" s="289" t="s">
        <v>14466</v>
      </c>
      <c r="N6700" s="289" t="s">
        <v>1049</v>
      </c>
      <c r="O6700" s="289" t="s">
        <v>3332</v>
      </c>
      <c r="P6700" s="289">
        <f>VLOOKUP(CAT_Details[[#This Row],[Delivery Bp Customer Code]],Table6[],2,0)</f>
        <v>3402</v>
      </c>
    </row>
    <row r="6701" spans="1:16" x14ac:dyDescent="0.25">
      <c r="A6701" s="289" t="s">
        <v>3329</v>
      </c>
      <c r="B6701">
        <v>12</v>
      </c>
      <c r="C6701">
        <v>2160</v>
      </c>
      <c r="D6701">
        <v>3.98</v>
      </c>
      <c r="E6701" s="289" t="s">
        <v>15037</v>
      </c>
      <c r="F6701">
        <v>5015836527</v>
      </c>
      <c r="G6701" s="276">
        <v>45775</v>
      </c>
      <c r="H6701">
        <v>20250408691974</v>
      </c>
      <c r="I6701">
        <v>7.4470000000000001</v>
      </c>
      <c r="J6701" s="289" t="s">
        <v>287</v>
      </c>
      <c r="K6701" s="289" t="s">
        <v>15038</v>
      </c>
      <c r="L6701" s="289" t="s">
        <v>275</v>
      </c>
      <c r="M6701" s="289" t="s">
        <v>15039</v>
      </c>
      <c r="N6701" s="289" t="s">
        <v>4413</v>
      </c>
      <c r="O6701" s="289" t="s">
        <v>3332</v>
      </c>
      <c r="P6701" s="289">
        <f>VLOOKUP(CAT_Details[[#This Row],[Delivery Bp Customer Code]],Table6[],2,0)</f>
        <v>3402</v>
      </c>
    </row>
    <row r="6702" spans="1:16" x14ac:dyDescent="0.25">
      <c r="A6702" s="289" t="s">
        <v>3329</v>
      </c>
      <c r="B6702">
        <v>1</v>
      </c>
      <c r="C6702">
        <v>301</v>
      </c>
      <c r="D6702">
        <v>0.6</v>
      </c>
      <c r="E6702" s="289" t="s">
        <v>15040</v>
      </c>
      <c r="F6702">
        <v>5015845153</v>
      </c>
      <c r="G6702" s="276">
        <v>45775</v>
      </c>
      <c r="H6702">
        <v>20250417700071</v>
      </c>
      <c r="I6702">
        <v>1.728</v>
      </c>
      <c r="J6702" s="289" t="s">
        <v>350</v>
      </c>
      <c r="K6702" s="289" t="s">
        <v>15041</v>
      </c>
      <c r="L6702" s="289" t="s">
        <v>275</v>
      </c>
      <c r="M6702" s="289" t="s">
        <v>14864</v>
      </c>
      <c r="N6702" s="289" t="s">
        <v>1329</v>
      </c>
      <c r="O6702" s="289" t="s">
        <v>3332</v>
      </c>
      <c r="P6702" s="289">
        <f>VLOOKUP(CAT_Details[[#This Row],[Delivery Bp Customer Code]],Table6[],2,0)</f>
        <v>3402</v>
      </c>
    </row>
    <row r="6703" spans="1:16" x14ac:dyDescent="0.25">
      <c r="A6703" s="289" t="s">
        <v>3329</v>
      </c>
      <c r="B6703">
        <v>14</v>
      </c>
      <c r="C6703">
        <v>6266.56</v>
      </c>
      <c r="D6703">
        <v>5.6</v>
      </c>
      <c r="E6703" s="289" t="s">
        <v>15042</v>
      </c>
      <c r="F6703">
        <v>5015845366</v>
      </c>
      <c r="G6703" s="276">
        <v>45775</v>
      </c>
      <c r="H6703">
        <v>20250417699424</v>
      </c>
      <c r="I6703">
        <v>8.0640000000000001</v>
      </c>
      <c r="J6703" s="289" t="s">
        <v>350</v>
      </c>
      <c r="K6703" s="289" t="s">
        <v>15043</v>
      </c>
      <c r="L6703" s="289" t="s">
        <v>275</v>
      </c>
      <c r="M6703" s="289" t="s">
        <v>15019</v>
      </c>
      <c r="N6703" s="289" t="s">
        <v>3793</v>
      </c>
      <c r="O6703" s="289" t="s">
        <v>3332</v>
      </c>
      <c r="P6703" s="289">
        <f>VLOOKUP(CAT_Details[[#This Row],[Delivery Bp Customer Code]],Table6[],2,0)</f>
        <v>3402</v>
      </c>
    </row>
    <row r="6704" spans="1:16" x14ac:dyDescent="0.25">
      <c r="A6704" s="289" t="s">
        <v>3329</v>
      </c>
      <c r="B6704">
        <v>8</v>
      </c>
      <c r="C6704">
        <v>1455</v>
      </c>
      <c r="D6704">
        <v>3.2</v>
      </c>
      <c r="E6704" s="289" t="s">
        <v>15044</v>
      </c>
      <c r="F6704">
        <v>5015845382</v>
      </c>
      <c r="G6704" s="276">
        <v>45775</v>
      </c>
      <c r="H6704">
        <v>20250415697897</v>
      </c>
      <c r="I6704">
        <v>6.5279999999999996</v>
      </c>
      <c r="J6704" s="289" t="s">
        <v>287</v>
      </c>
      <c r="K6704" s="289" t="s">
        <v>15045</v>
      </c>
      <c r="L6704" s="289" t="s">
        <v>275</v>
      </c>
      <c r="M6704" s="289" t="s">
        <v>14925</v>
      </c>
      <c r="N6704" s="289" t="s">
        <v>468</v>
      </c>
      <c r="O6704" s="289" t="s">
        <v>3332</v>
      </c>
      <c r="P6704" s="289">
        <f>VLOOKUP(CAT_Details[[#This Row],[Delivery Bp Customer Code]],Table6[],2,0)</f>
        <v>3402</v>
      </c>
    </row>
    <row r="6705" spans="1:16" x14ac:dyDescent="0.25">
      <c r="A6705" s="289" t="s">
        <v>3329</v>
      </c>
      <c r="B6705">
        <v>1</v>
      </c>
      <c r="C6705">
        <v>200</v>
      </c>
      <c r="D6705">
        <v>0.4</v>
      </c>
      <c r="E6705" s="289" t="s">
        <v>15046</v>
      </c>
      <c r="F6705">
        <v>5015845451</v>
      </c>
      <c r="G6705" s="276">
        <v>45775</v>
      </c>
      <c r="H6705">
        <v>20250415697129</v>
      </c>
      <c r="I6705">
        <v>1.44</v>
      </c>
      <c r="J6705" s="289" t="s">
        <v>350</v>
      </c>
      <c r="K6705" s="289" t="s">
        <v>15047</v>
      </c>
      <c r="L6705" s="289" t="s">
        <v>275</v>
      </c>
      <c r="M6705" s="289" t="s">
        <v>14871</v>
      </c>
      <c r="N6705" s="289" t="s">
        <v>3656</v>
      </c>
      <c r="O6705" s="289" t="s">
        <v>3332</v>
      </c>
      <c r="P6705" s="289">
        <f>VLOOKUP(CAT_Details[[#This Row],[Delivery Bp Customer Code]],Table6[],2,0)</f>
        <v>3402</v>
      </c>
    </row>
    <row r="6706" spans="1:16" x14ac:dyDescent="0.25">
      <c r="A6706" s="289" t="s">
        <v>3329</v>
      </c>
      <c r="B6706">
        <v>1</v>
      </c>
      <c r="C6706">
        <v>165</v>
      </c>
      <c r="D6706">
        <v>0.4</v>
      </c>
      <c r="E6706" s="289" t="s">
        <v>15048</v>
      </c>
      <c r="F6706">
        <v>5015845575</v>
      </c>
      <c r="G6706" s="276">
        <v>45775</v>
      </c>
      <c r="H6706">
        <v>20250407691082</v>
      </c>
      <c r="I6706">
        <v>1.1140000000000001</v>
      </c>
      <c r="J6706" s="289" t="s">
        <v>350</v>
      </c>
      <c r="K6706" s="289" t="s">
        <v>15049</v>
      </c>
      <c r="L6706" s="289" t="s">
        <v>275</v>
      </c>
      <c r="M6706" s="289" t="s">
        <v>14871</v>
      </c>
      <c r="N6706" s="289" t="s">
        <v>3656</v>
      </c>
      <c r="O6706" s="289" t="s">
        <v>3332</v>
      </c>
      <c r="P6706" s="289">
        <f>VLOOKUP(CAT_Details[[#This Row],[Delivery Bp Customer Code]],Table6[],2,0)</f>
        <v>3402</v>
      </c>
    </row>
    <row r="6707" spans="1:16" x14ac:dyDescent="0.25">
      <c r="A6707" s="289" t="s">
        <v>3329</v>
      </c>
      <c r="B6707">
        <v>4</v>
      </c>
      <c r="C6707">
        <v>1340</v>
      </c>
      <c r="D6707">
        <v>1.6</v>
      </c>
      <c r="E6707" s="289" t="s">
        <v>15050</v>
      </c>
      <c r="F6707">
        <v>5015845619</v>
      </c>
      <c r="G6707" s="276">
        <v>45775</v>
      </c>
      <c r="H6707">
        <v>20250422700850</v>
      </c>
      <c r="I6707">
        <v>3.84</v>
      </c>
      <c r="J6707" s="289" t="s">
        <v>350</v>
      </c>
      <c r="K6707" s="289" t="s">
        <v>15051</v>
      </c>
      <c r="L6707" s="289" t="s">
        <v>275</v>
      </c>
      <c r="M6707" s="289" t="s">
        <v>14871</v>
      </c>
      <c r="N6707" s="289" t="s">
        <v>4421</v>
      </c>
      <c r="O6707" s="289" t="s">
        <v>3332</v>
      </c>
      <c r="P6707" s="289">
        <f>VLOOKUP(CAT_Details[[#This Row],[Delivery Bp Customer Code]],Table6[],2,0)</f>
        <v>3402</v>
      </c>
    </row>
    <row r="6708" spans="1:16" x14ac:dyDescent="0.25">
      <c r="A6708" s="289" t="s">
        <v>3329</v>
      </c>
      <c r="B6708">
        <v>1</v>
      </c>
      <c r="C6708">
        <v>1</v>
      </c>
      <c r="D6708">
        <v>0.02</v>
      </c>
      <c r="E6708" s="289" t="s">
        <v>15052</v>
      </c>
      <c r="F6708">
        <v>5015845697</v>
      </c>
      <c r="G6708" s="276">
        <v>45775</v>
      </c>
      <c r="H6708">
        <v>20250422700937</v>
      </c>
      <c r="I6708">
        <v>3.0000000000000001E-3</v>
      </c>
      <c r="J6708" s="289" t="s">
        <v>350</v>
      </c>
      <c r="K6708" s="289" t="s">
        <v>15053</v>
      </c>
      <c r="L6708" s="289" t="s">
        <v>275</v>
      </c>
      <c r="M6708" s="289" t="s">
        <v>14871</v>
      </c>
      <c r="N6708" s="289" t="s">
        <v>3656</v>
      </c>
      <c r="O6708" s="289" t="s">
        <v>3332</v>
      </c>
      <c r="P6708" s="289">
        <f>VLOOKUP(CAT_Details[[#This Row],[Delivery Bp Customer Code]],Table6[],2,0)</f>
        <v>3402</v>
      </c>
    </row>
    <row r="6709" spans="1:16" x14ac:dyDescent="0.25">
      <c r="A6709" s="289" t="s">
        <v>707</v>
      </c>
      <c r="B6709">
        <v>22</v>
      </c>
      <c r="C6709">
        <v>9395</v>
      </c>
      <c r="D6709">
        <v>12.94</v>
      </c>
      <c r="E6709" s="289" t="s">
        <v>15054</v>
      </c>
      <c r="F6709">
        <v>5015870507</v>
      </c>
      <c r="G6709" s="276">
        <v>45775</v>
      </c>
      <c r="I6709">
        <v>16.576000000000001</v>
      </c>
      <c r="J6709" s="289" t="s">
        <v>350</v>
      </c>
      <c r="K6709" s="289" t="s">
        <v>15055</v>
      </c>
      <c r="L6709" s="289" t="s">
        <v>273</v>
      </c>
      <c r="M6709" s="289" t="s">
        <v>15056</v>
      </c>
      <c r="N6709" s="289" t="s">
        <v>15057</v>
      </c>
      <c r="O6709" s="289" t="s">
        <v>711</v>
      </c>
      <c r="P6709" s="289" t="str">
        <f>VLOOKUP(CAT_Details[[#This Row],[Delivery Bp Customer Code]],Table6[],2,0)</f>
        <v>No Loc</v>
      </c>
    </row>
    <row r="6710" spans="1:16" x14ac:dyDescent="0.25">
      <c r="A6710" s="289" t="s">
        <v>76</v>
      </c>
      <c r="B6710">
        <v>1</v>
      </c>
      <c r="C6710">
        <v>5</v>
      </c>
      <c r="D6710">
        <v>0.1</v>
      </c>
      <c r="E6710" s="289" t="s">
        <v>15058</v>
      </c>
      <c r="F6710">
        <v>5015845633</v>
      </c>
      <c r="G6710" s="276">
        <v>45775</v>
      </c>
      <c r="H6710">
        <v>20250416699046</v>
      </c>
      <c r="I6710">
        <v>9.6000000000000002E-2</v>
      </c>
      <c r="J6710" s="289" t="s">
        <v>280</v>
      </c>
      <c r="K6710" s="289" t="s">
        <v>15059</v>
      </c>
      <c r="L6710" s="289" t="s">
        <v>275</v>
      </c>
      <c r="M6710" s="289" t="s">
        <v>14892</v>
      </c>
      <c r="N6710" s="289" t="s">
        <v>8613</v>
      </c>
      <c r="O6710" s="289" t="s">
        <v>748</v>
      </c>
      <c r="P6710" s="289" t="str">
        <f>VLOOKUP(CAT_Details[[#This Row],[Delivery Bp Customer Code]],Table6[],2,0)</f>
        <v>No Loc</v>
      </c>
    </row>
    <row r="6711" spans="1:16" x14ac:dyDescent="0.25">
      <c r="A6711" s="289" t="s">
        <v>15060</v>
      </c>
      <c r="B6711">
        <v>1</v>
      </c>
      <c r="C6711">
        <v>35</v>
      </c>
      <c r="D6711">
        <v>0.32</v>
      </c>
      <c r="E6711" s="289" t="s">
        <v>15061</v>
      </c>
      <c r="F6711">
        <v>5015870678</v>
      </c>
      <c r="G6711" s="276">
        <v>45775</v>
      </c>
      <c r="I6711">
        <v>0.501</v>
      </c>
      <c r="J6711" s="289" t="s">
        <v>273</v>
      </c>
      <c r="K6711" s="289" t="s">
        <v>15062</v>
      </c>
      <c r="L6711" s="289" t="s">
        <v>15063</v>
      </c>
      <c r="M6711" s="289"/>
      <c r="N6711" s="289" t="s">
        <v>15064</v>
      </c>
      <c r="O6711" s="289" t="s">
        <v>15065</v>
      </c>
      <c r="P6711" s="289" t="e">
        <f>VLOOKUP(CAT_Details[[#This Row],[Delivery Bp Customer Code]],Table6[],2,0)</f>
        <v>#N/A</v>
      </c>
    </row>
    <row r="6712" spans="1:16" x14ac:dyDescent="0.25">
      <c r="A6712" s="289" t="s">
        <v>285</v>
      </c>
      <c r="B6712">
        <v>4</v>
      </c>
      <c r="C6712">
        <v>1344</v>
      </c>
      <c r="D6712">
        <v>2</v>
      </c>
      <c r="E6712" s="289" t="s">
        <v>15066</v>
      </c>
      <c r="F6712">
        <v>5015808355</v>
      </c>
      <c r="G6712" s="276">
        <v>45775</v>
      </c>
      <c r="H6712">
        <v>20250415697510</v>
      </c>
      <c r="I6712">
        <v>4.4009999999999998</v>
      </c>
      <c r="J6712" s="289" t="s">
        <v>401</v>
      </c>
      <c r="K6712" s="289" t="s">
        <v>15067</v>
      </c>
      <c r="L6712" s="289" t="s">
        <v>275</v>
      </c>
      <c r="M6712" s="289" t="s">
        <v>15000</v>
      </c>
      <c r="N6712" s="289" t="s">
        <v>673</v>
      </c>
      <c r="O6712" s="289" t="s">
        <v>291</v>
      </c>
      <c r="P6712" s="289" t="str">
        <f>VLOOKUP(CAT_Details[[#This Row],[Delivery Bp Customer Code]],Table6[],2,0)</f>
        <v>DX01-L5</v>
      </c>
    </row>
    <row r="6713" spans="1:16" x14ac:dyDescent="0.25">
      <c r="A6713" s="289" t="s">
        <v>285</v>
      </c>
      <c r="B6713">
        <v>45</v>
      </c>
      <c r="C6713">
        <v>14235</v>
      </c>
      <c r="D6713">
        <v>18.78</v>
      </c>
      <c r="E6713" s="289" t="s">
        <v>15068</v>
      </c>
      <c r="F6713">
        <v>5015808555</v>
      </c>
      <c r="G6713" s="276">
        <v>45775</v>
      </c>
      <c r="H6713">
        <v>20250411695748</v>
      </c>
      <c r="I6713">
        <v>38.771999999999998</v>
      </c>
      <c r="J6713" s="289" t="s">
        <v>401</v>
      </c>
      <c r="K6713" s="289" t="s">
        <v>15069</v>
      </c>
      <c r="L6713" s="289" t="s">
        <v>275</v>
      </c>
      <c r="M6713" s="289" t="s">
        <v>14932</v>
      </c>
      <c r="N6713" s="289" t="s">
        <v>1028</v>
      </c>
      <c r="O6713" s="289" t="s">
        <v>291</v>
      </c>
      <c r="P6713" s="289" t="str">
        <f>VLOOKUP(CAT_Details[[#This Row],[Delivery Bp Customer Code]],Table6[],2,0)</f>
        <v>DX01-L5</v>
      </c>
    </row>
    <row r="6714" spans="1:16" x14ac:dyDescent="0.25">
      <c r="A6714" s="289" t="s">
        <v>285</v>
      </c>
      <c r="B6714">
        <v>16</v>
      </c>
      <c r="C6714">
        <v>2480</v>
      </c>
      <c r="D6714">
        <v>6.94</v>
      </c>
      <c r="E6714" s="289" t="s">
        <v>15070</v>
      </c>
      <c r="F6714">
        <v>5015822386</v>
      </c>
      <c r="G6714" s="276">
        <v>45775</v>
      </c>
      <c r="H6714">
        <v>20250414696492</v>
      </c>
      <c r="I6714">
        <v>16.64</v>
      </c>
      <c r="J6714" s="289" t="s">
        <v>294</v>
      </c>
      <c r="K6714" s="289" t="s">
        <v>15071</v>
      </c>
      <c r="L6714" s="289" t="s">
        <v>275</v>
      </c>
      <c r="M6714" s="289" t="s">
        <v>14935</v>
      </c>
      <c r="N6714" s="289" t="s">
        <v>769</v>
      </c>
      <c r="O6714" s="289" t="s">
        <v>291</v>
      </c>
      <c r="P6714" s="289" t="str">
        <f>VLOOKUP(CAT_Details[[#This Row],[Delivery Bp Customer Code]],Table6[],2,0)</f>
        <v>DX01-L5</v>
      </c>
    </row>
    <row r="6715" spans="1:16" x14ac:dyDescent="0.25">
      <c r="A6715" s="289" t="s">
        <v>285</v>
      </c>
      <c r="B6715">
        <v>10</v>
      </c>
      <c r="C6715">
        <v>10350</v>
      </c>
      <c r="D6715">
        <v>4</v>
      </c>
      <c r="E6715" s="289" t="s">
        <v>15072</v>
      </c>
      <c r="F6715">
        <v>5015836456</v>
      </c>
      <c r="G6715" s="276">
        <v>45775</v>
      </c>
      <c r="H6715">
        <v>20250417699525</v>
      </c>
      <c r="I6715">
        <v>5.76</v>
      </c>
      <c r="J6715" s="289" t="s">
        <v>324</v>
      </c>
      <c r="K6715" s="289" t="s">
        <v>15073</v>
      </c>
      <c r="L6715" s="289" t="s">
        <v>275</v>
      </c>
      <c r="M6715" s="289" t="s">
        <v>14889</v>
      </c>
      <c r="N6715" s="289" t="s">
        <v>333</v>
      </c>
      <c r="O6715" s="289" t="s">
        <v>291</v>
      </c>
      <c r="P6715" s="289" t="str">
        <f>VLOOKUP(CAT_Details[[#This Row],[Delivery Bp Customer Code]],Table6[],2,0)</f>
        <v>DX01-L5</v>
      </c>
    </row>
    <row r="6716" spans="1:16" x14ac:dyDescent="0.25">
      <c r="A6716" s="289" t="s">
        <v>285</v>
      </c>
      <c r="B6716">
        <v>2</v>
      </c>
      <c r="C6716">
        <v>678</v>
      </c>
      <c r="D6716">
        <v>1</v>
      </c>
      <c r="E6716" s="289" t="s">
        <v>15074</v>
      </c>
      <c r="F6716">
        <v>5015839227</v>
      </c>
      <c r="G6716" s="276">
        <v>45775</v>
      </c>
      <c r="H6716">
        <v>20250414696958</v>
      </c>
      <c r="I6716">
        <v>2.4</v>
      </c>
      <c r="J6716" s="289" t="s">
        <v>280</v>
      </c>
      <c r="K6716" s="289" t="s">
        <v>15075</v>
      </c>
      <c r="L6716" s="289" t="s">
        <v>275</v>
      </c>
      <c r="M6716" s="289" t="s">
        <v>14902</v>
      </c>
      <c r="N6716" s="289" t="s">
        <v>534</v>
      </c>
      <c r="O6716" s="289" t="s">
        <v>291</v>
      </c>
      <c r="P6716" s="289" t="str">
        <f>VLOOKUP(CAT_Details[[#This Row],[Delivery Bp Customer Code]],Table6[],2,0)</f>
        <v>DX01-L5</v>
      </c>
    </row>
    <row r="6717" spans="1:16" x14ac:dyDescent="0.25">
      <c r="A6717" s="289" t="s">
        <v>285</v>
      </c>
      <c r="B6717">
        <v>14</v>
      </c>
      <c r="C6717">
        <v>2038</v>
      </c>
      <c r="D6717">
        <v>3.82</v>
      </c>
      <c r="E6717" s="289" t="s">
        <v>15076</v>
      </c>
      <c r="F6717">
        <v>5015845164</v>
      </c>
      <c r="G6717" s="276">
        <v>45775</v>
      </c>
      <c r="H6717">
        <v>20250417699564</v>
      </c>
      <c r="I6717">
        <v>8.4130000000000003</v>
      </c>
      <c r="J6717" s="289" t="s">
        <v>350</v>
      </c>
      <c r="K6717" s="289" t="s">
        <v>15077</v>
      </c>
      <c r="L6717" s="289" t="s">
        <v>275</v>
      </c>
      <c r="M6717" s="289" t="s">
        <v>15019</v>
      </c>
      <c r="N6717" s="289" t="s">
        <v>602</v>
      </c>
      <c r="O6717" s="289" t="s">
        <v>291</v>
      </c>
      <c r="P6717" s="289" t="str">
        <f>VLOOKUP(CAT_Details[[#This Row],[Delivery Bp Customer Code]],Table6[],2,0)</f>
        <v>DX01-L5</v>
      </c>
    </row>
    <row r="6718" spans="1:16" x14ac:dyDescent="0.25">
      <c r="A6718" s="289" t="s">
        <v>285</v>
      </c>
      <c r="B6718">
        <v>16</v>
      </c>
      <c r="C6718">
        <v>1440</v>
      </c>
      <c r="D6718">
        <v>6.4</v>
      </c>
      <c r="E6718" s="289" t="s">
        <v>15078</v>
      </c>
      <c r="F6718">
        <v>5015845528</v>
      </c>
      <c r="G6718" s="276">
        <v>45775</v>
      </c>
      <c r="H6718">
        <v>20250417699590</v>
      </c>
      <c r="I6718">
        <v>15.36</v>
      </c>
      <c r="J6718" s="289" t="s">
        <v>350</v>
      </c>
      <c r="K6718" s="289" t="s">
        <v>15079</v>
      </c>
      <c r="L6718" s="289" t="s">
        <v>275</v>
      </c>
      <c r="M6718" s="289" t="s">
        <v>15019</v>
      </c>
      <c r="N6718" s="289" t="s">
        <v>353</v>
      </c>
      <c r="O6718" s="289" t="s">
        <v>291</v>
      </c>
      <c r="P6718" s="289" t="str">
        <f>VLOOKUP(CAT_Details[[#This Row],[Delivery Bp Customer Code]],Table6[],2,0)</f>
        <v>DX01-L5</v>
      </c>
    </row>
    <row r="6719" spans="1:16" x14ac:dyDescent="0.25">
      <c r="A6719" s="289" t="s">
        <v>285</v>
      </c>
      <c r="B6719">
        <v>1</v>
      </c>
      <c r="C6719">
        <v>153</v>
      </c>
      <c r="D6719">
        <v>0.4</v>
      </c>
      <c r="E6719" s="289" t="s">
        <v>15080</v>
      </c>
      <c r="F6719">
        <v>5015845655</v>
      </c>
      <c r="G6719" s="276">
        <v>45775</v>
      </c>
      <c r="H6719">
        <v>20250416698282</v>
      </c>
      <c r="I6719">
        <v>0.499</v>
      </c>
      <c r="J6719" s="289" t="s">
        <v>350</v>
      </c>
      <c r="K6719" s="289" t="s">
        <v>15081</v>
      </c>
      <c r="L6719" s="289" t="s">
        <v>275</v>
      </c>
      <c r="M6719" s="289" t="s">
        <v>14938</v>
      </c>
      <c r="N6719" s="289" t="s">
        <v>602</v>
      </c>
      <c r="O6719" s="289" t="s">
        <v>291</v>
      </c>
      <c r="P6719" s="289" t="str">
        <f>VLOOKUP(CAT_Details[[#This Row],[Delivery Bp Customer Code]],Table6[],2,0)</f>
        <v>DX01-L5</v>
      </c>
    </row>
    <row r="6720" spans="1:16" x14ac:dyDescent="0.25">
      <c r="A6720" s="289" t="s">
        <v>285</v>
      </c>
      <c r="B6720">
        <v>2</v>
      </c>
      <c r="C6720">
        <v>300</v>
      </c>
      <c r="D6720">
        <v>0.8</v>
      </c>
      <c r="E6720" s="289" t="s">
        <v>15082</v>
      </c>
      <c r="F6720">
        <v>5015845719</v>
      </c>
      <c r="G6720" s="276">
        <v>45775</v>
      </c>
      <c r="H6720">
        <v>20250417699223</v>
      </c>
      <c r="I6720">
        <v>1.248</v>
      </c>
      <c r="J6720" s="289" t="s">
        <v>280</v>
      </c>
      <c r="K6720" s="289" t="s">
        <v>15083</v>
      </c>
      <c r="L6720" s="289" t="s">
        <v>275</v>
      </c>
      <c r="M6720" s="289" t="s">
        <v>14902</v>
      </c>
      <c r="N6720" s="289" t="s">
        <v>10113</v>
      </c>
      <c r="O6720" s="289" t="s">
        <v>291</v>
      </c>
      <c r="P6720" s="289" t="str">
        <f>VLOOKUP(CAT_Details[[#This Row],[Delivery Bp Customer Code]],Table6[],2,0)</f>
        <v>DX01-L5</v>
      </c>
    </row>
    <row r="6721" spans="1:16" x14ac:dyDescent="0.25">
      <c r="A6721" s="289" t="s">
        <v>521</v>
      </c>
      <c r="B6721">
        <v>2</v>
      </c>
      <c r="C6721">
        <v>1322</v>
      </c>
      <c r="D6721">
        <v>0.92</v>
      </c>
      <c r="E6721" s="289" t="s">
        <v>15084</v>
      </c>
      <c r="F6721">
        <v>5015822429</v>
      </c>
      <c r="G6721" s="276">
        <v>45775</v>
      </c>
      <c r="H6721">
        <v>20250416698335</v>
      </c>
      <c r="I6721">
        <v>1.9830000000000001</v>
      </c>
      <c r="J6721" s="289" t="s">
        <v>294</v>
      </c>
      <c r="K6721" s="289" t="s">
        <v>15085</v>
      </c>
      <c r="L6721" s="289" t="s">
        <v>275</v>
      </c>
      <c r="M6721" s="289" t="s">
        <v>14951</v>
      </c>
      <c r="N6721" s="289" t="s">
        <v>606</v>
      </c>
      <c r="O6721" s="289" t="s">
        <v>525</v>
      </c>
      <c r="P6721" s="289" t="str">
        <f>VLOOKUP(CAT_Details[[#This Row],[Delivery Bp Customer Code]],Table6[],2,0)</f>
        <v>No Loc</v>
      </c>
    </row>
    <row r="6722" spans="1:16" x14ac:dyDescent="0.25">
      <c r="A6722" s="289" t="s">
        <v>272</v>
      </c>
      <c r="B6722">
        <v>2</v>
      </c>
      <c r="C6722">
        <v>2220</v>
      </c>
      <c r="D6722">
        <v>1.6</v>
      </c>
      <c r="E6722" s="289" t="s">
        <v>15086</v>
      </c>
      <c r="F6722">
        <v>5015808199</v>
      </c>
      <c r="G6722" s="276">
        <v>45775</v>
      </c>
      <c r="H6722">
        <v>20250415697320</v>
      </c>
      <c r="I6722">
        <v>6.5279999999999996</v>
      </c>
      <c r="J6722" s="289" t="s">
        <v>401</v>
      </c>
      <c r="K6722" s="289" t="s">
        <v>15087</v>
      </c>
      <c r="L6722" s="289" t="s">
        <v>275</v>
      </c>
      <c r="M6722" s="289" t="s">
        <v>15000</v>
      </c>
      <c r="N6722" s="289" t="s">
        <v>465</v>
      </c>
      <c r="O6722" s="289" t="s">
        <v>277</v>
      </c>
      <c r="P6722" s="289" t="str">
        <f>VLOOKUP(CAT_Details[[#This Row],[Delivery Bp Customer Code]],Table6[],2,0)</f>
        <v>U2-L5</v>
      </c>
    </row>
    <row r="6723" spans="1:16" x14ac:dyDescent="0.25">
      <c r="A6723" s="289" t="s">
        <v>272</v>
      </c>
      <c r="B6723">
        <v>44</v>
      </c>
      <c r="C6723">
        <v>1562</v>
      </c>
      <c r="D6723">
        <v>11</v>
      </c>
      <c r="E6723" s="289" t="s">
        <v>15088</v>
      </c>
      <c r="F6723">
        <v>5015835780</v>
      </c>
      <c r="G6723" s="276">
        <v>45775</v>
      </c>
      <c r="H6723">
        <v>20250414696678</v>
      </c>
      <c r="I6723">
        <v>26.495999999999999</v>
      </c>
      <c r="J6723" s="289" t="s">
        <v>280</v>
      </c>
      <c r="K6723" s="289" t="s">
        <v>15089</v>
      </c>
      <c r="L6723" s="289" t="s">
        <v>275</v>
      </c>
      <c r="M6723" s="289" t="s">
        <v>15090</v>
      </c>
      <c r="N6723" s="289" t="s">
        <v>1226</v>
      </c>
      <c r="O6723" s="289" t="s">
        <v>277</v>
      </c>
      <c r="P6723" s="289" t="str">
        <f>VLOOKUP(CAT_Details[[#This Row],[Delivery Bp Customer Code]],Table6[],2,0)</f>
        <v>U2-L5</v>
      </c>
    </row>
    <row r="6724" spans="1:16" x14ac:dyDescent="0.25">
      <c r="A6724" s="289" t="s">
        <v>272</v>
      </c>
      <c r="B6724">
        <v>1</v>
      </c>
      <c r="C6724">
        <v>75</v>
      </c>
      <c r="D6724">
        <v>0.4</v>
      </c>
      <c r="E6724" s="289" t="s">
        <v>15010</v>
      </c>
      <c r="F6724">
        <v>5015835927</v>
      </c>
      <c r="G6724" s="276">
        <v>45775</v>
      </c>
      <c r="H6724">
        <v>20250414696713</v>
      </c>
      <c r="I6724">
        <v>0.86399999999999999</v>
      </c>
      <c r="J6724" s="289" t="s">
        <v>324</v>
      </c>
      <c r="K6724" s="289" t="s">
        <v>15091</v>
      </c>
      <c r="L6724" s="289" t="s">
        <v>275</v>
      </c>
      <c r="M6724" s="289" t="s">
        <v>14606</v>
      </c>
      <c r="N6724" s="289" t="s">
        <v>562</v>
      </c>
      <c r="O6724" s="289" t="s">
        <v>277</v>
      </c>
      <c r="P6724" s="289" t="str">
        <f>VLOOKUP(CAT_Details[[#This Row],[Delivery Bp Customer Code]],Table6[],2,0)</f>
        <v>U2-L5</v>
      </c>
    </row>
    <row r="6725" spans="1:16" x14ac:dyDescent="0.25">
      <c r="A6725" s="289" t="s">
        <v>272</v>
      </c>
      <c r="B6725">
        <v>1</v>
      </c>
      <c r="C6725">
        <v>562</v>
      </c>
      <c r="D6725">
        <v>0.4</v>
      </c>
      <c r="E6725" s="289" t="s">
        <v>15035</v>
      </c>
      <c r="F6725">
        <v>5015835984</v>
      </c>
      <c r="G6725" s="276">
        <v>45775</v>
      </c>
      <c r="H6725">
        <v>20250416698262</v>
      </c>
      <c r="I6725">
        <v>0.38400000000000001</v>
      </c>
      <c r="J6725" s="289" t="s">
        <v>1047</v>
      </c>
      <c r="K6725" s="289" t="s">
        <v>15092</v>
      </c>
      <c r="L6725" s="289" t="s">
        <v>275</v>
      </c>
      <c r="M6725" s="289" t="s">
        <v>14466</v>
      </c>
      <c r="N6725" s="289" t="s">
        <v>1049</v>
      </c>
      <c r="O6725" s="289" t="s">
        <v>277</v>
      </c>
      <c r="P6725" s="289" t="str">
        <f>VLOOKUP(CAT_Details[[#This Row],[Delivery Bp Customer Code]],Table6[],2,0)</f>
        <v>U2-L5</v>
      </c>
    </row>
    <row r="6726" spans="1:16" x14ac:dyDescent="0.25">
      <c r="A6726" s="289" t="s">
        <v>272</v>
      </c>
      <c r="B6726">
        <v>1</v>
      </c>
      <c r="C6726">
        <v>205</v>
      </c>
      <c r="D6726">
        <v>0.4</v>
      </c>
      <c r="E6726" s="289" t="s">
        <v>15044</v>
      </c>
      <c r="F6726">
        <v>5015845381</v>
      </c>
      <c r="G6726" s="276">
        <v>45775</v>
      </c>
      <c r="H6726">
        <v>20250415697900</v>
      </c>
      <c r="I6726">
        <v>0.81599999999999995</v>
      </c>
      <c r="J6726" s="289" t="s">
        <v>287</v>
      </c>
      <c r="K6726" s="289" t="s">
        <v>15093</v>
      </c>
      <c r="L6726" s="289" t="s">
        <v>275</v>
      </c>
      <c r="M6726" s="289" t="s">
        <v>14925</v>
      </c>
      <c r="N6726" s="289" t="s">
        <v>468</v>
      </c>
      <c r="O6726" s="289" t="s">
        <v>277</v>
      </c>
      <c r="P6726" s="289" t="str">
        <f>VLOOKUP(CAT_Details[[#This Row],[Delivery Bp Customer Code]],Table6[],2,0)</f>
        <v>U2-L5</v>
      </c>
    </row>
    <row r="6727" spans="1:16" x14ac:dyDescent="0.25">
      <c r="A6727" s="289" t="s">
        <v>272</v>
      </c>
      <c r="B6727">
        <v>1</v>
      </c>
      <c r="C6727">
        <v>50</v>
      </c>
      <c r="D6727">
        <v>0.2</v>
      </c>
      <c r="E6727" s="289" t="s">
        <v>15094</v>
      </c>
      <c r="F6727">
        <v>5015845753</v>
      </c>
      <c r="G6727" s="276">
        <v>45775</v>
      </c>
      <c r="H6727">
        <v>20250415697798</v>
      </c>
      <c r="I6727">
        <v>0.35499999999999998</v>
      </c>
      <c r="J6727" s="289" t="s">
        <v>350</v>
      </c>
      <c r="K6727" s="289" t="s">
        <v>15095</v>
      </c>
      <c r="L6727" s="289" t="s">
        <v>275</v>
      </c>
      <c r="M6727" s="289" t="s">
        <v>14864</v>
      </c>
      <c r="N6727" s="289" t="s">
        <v>704</v>
      </c>
      <c r="O6727" s="289" t="s">
        <v>277</v>
      </c>
      <c r="P6727" s="289" t="str">
        <f>VLOOKUP(CAT_Details[[#This Row],[Delivery Bp Customer Code]],Table6[],2,0)</f>
        <v>U2-L5</v>
      </c>
    </row>
    <row r="6728" spans="1:16" x14ac:dyDescent="0.25">
      <c r="A6728" s="289" t="s">
        <v>4794</v>
      </c>
      <c r="B6728">
        <v>1</v>
      </c>
      <c r="C6728">
        <v>15</v>
      </c>
      <c r="D6728">
        <v>0.4</v>
      </c>
      <c r="E6728" s="289" t="s">
        <v>15096</v>
      </c>
      <c r="F6728">
        <v>5015845138</v>
      </c>
      <c r="G6728" s="276">
        <v>45775</v>
      </c>
      <c r="H6728">
        <v>20250418700389</v>
      </c>
      <c r="I6728">
        <v>0.499</v>
      </c>
      <c r="J6728" s="289" t="s">
        <v>280</v>
      </c>
      <c r="K6728" s="289" t="s">
        <v>15097</v>
      </c>
      <c r="L6728" s="289" t="s">
        <v>275</v>
      </c>
      <c r="M6728" s="289"/>
      <c r="N6728" s="289" t="s">
        <v>5809</v>
      </c>
      <c r="O6728" s="289" t="s">
        <v>4798</v>
      </c>
      <c r="P6728" s="289" t="str">
        <f>VLOOKUP(CAT_Details[[#This Row],[Delivery Bp Customer Code]],Table6[],2,0)</f>
        <v>MY02</v>
      </c>
    </row>
    <row r="6729" spans="1:16" x14ac:dyDescent="0.25">
      <c r="A6729" s="289" t="s">
        <v>4794</v>
      </c>
      <c r="B6729">
        <v>1</v>
      </c>
      <c r="C6729">
        <v>29</v>
      </c>
      <c r="D6729">
        <v>0.4</v>
      </c>
      <c r="E6729" s="289" t="s">
        <v>15096</v>
      </c>
      <c r="F6729">
        <v>5015845139</v>
      </c>
      <c r="G6729" s="276">
        <v>45775</v>
      </c>
      <c r="H6729">
        <v>20250418700396</v>
      </c>
      <c r="I6729">
        <v>0.40300000000000002</v>
      </c>
      <c r="J6729" s="289" t="s">
        <v>280</v>
      </c>
      <c r="K6729" s="289" t="s">
        <v>15098</v>
      </c>
      <c r="L6729" s="289" t="s">
        <v>275</v>
      </c>
      <c r="M6729" s="289"/>
      <c r="N6729" s="289" t="s">
        <v>5809</v>
      </c>
      <c r="O6729" s="289" t="s">
        <v>4798</v>
      </c>
      <c r="P6729" s="289" t="str">
        <f>VLOOKUP(CAT_Details[[#This Row],[Delivery Bp Customer Code]],Table6[],2,0)</f>
        <v>MY02</v>
      </c>
    </row>
    <row r="6730" spans="1:16" x14ac:dyDescent="0.25">
      <c r="A6730" s="289" t="s">
        <v>4794</v>
      </c>
      <c r="B6730">
        <v>1</v>
      </c>
      <c r="C6730">
        <v>29</v>
      </c>
      <c r="D6730">
        <v>0.4</v>
      </c>
      <c r="E6730" s="289" t="s">
        <v>15096</v>
      </c>
      <c r="F6730">
        <v>5015845140</v>
      </c>
      <c r="G6730" s="276">
        <v>45775</v>
      </c>
      <c r="H6730">
        <v>20250418700401</v>
      </c>
      <c r="I6730">
        <v>0.499</v>
      </c>
      <c r="J6730" s="289" t="s">
        <v>280</v>
      </c>
      <c r="K6730" s="289" t="s">
        <v>15099</v>
      </c>
      <c r="L6730" s="289" t="s">
        <v>275</v>
      </c>
      <c r="M6730" s="289"/>
      <c r="N6730" s="289" t="s">
        <v>5809</v>
      </c>
      <c r="O6730" s="289" t="s">
        <v>4798</v>
      </c>
      <c r="P6730" s="289" t="str">
        <f>VLOOKUP(CAT_Details[[#This Row],[Delivery Bp Customer Code]],Table6[],2,0)</f>
        <v>MY02</v>
      </c>
    </row>
    <row r="6731" spans="1:16" x14ac:dyDescent="0.25">
      <c r="A6731" s="289" t="s">
        <v>4794</v>
      </c>
      <c r="B6731">
        <v>1</v>
      </c>
      <c r="C6731">
        <v>22</v>
      </c>
      <c r="D6731">
        <v>0.4</v>
      </c>
      <c r="E6731" s="289" t="s">
        <v>15096</v>
      </c>
      <c r="F6731">
        <v>5015845142</v>
      </c>
      <c r="G6731" s="276">
        <v>45775</v>
      </c>
      <c r="H6731">
        <v>20250418700403</v>
      </c>
      <c r="I6731">
        <v>0.499</v>
      </c>
      <c r="J6731" s="289" t="s">
        <v>280</v>
      </c>
      <c r="K6731" s="289" t="s">
        <v>15100</v>
      </c>
      <c r="L6731" s="289" t="s">
        <v>275</v>
      </c>
      <c r="M6731" s="289"/>
      <c r="N6731" s="289" t="s">
        <v>5809</v>
      </c>
      <c r="O6731" s="289" t="s">
        <v>4798</v>
      </c>
      <c r="P6731" s="289" t="str">
        <f>VLOOKUP(CAT_Details[[#This Row],[Delivery Bp Customer Code]],Table6[],2,0)</f>
        <v>MY02</v>
      </c>
    </row>
    <row r="6732" spans="1:16" x14ac:dyDescent="0.25">
      <c r="A6732" s="289" t="s">
        <v>4794</v>
      </c>
      <c r="B6732">
        <v>1</v>
      </c>
      <c r="C6732">
        <v>106</v>
      </c>
      <c r="D6732">
        <v>0.2</v>
      </c>
      <c r="E6732" s="289" t="s">
        <v>15101</v>
      </c>
      <c r="F6732">
        <v>5015845349</v>
      </c>
      <c r="G6732" s="276">
        <v>45775</v>
      </c>
      <c r="H6732">
        <v>20250417699858</v>
      </c>
      <c r="I6732">
        <v>0.29799999999999999</v>
      </c>
      <c r="J6732" s="289" t="s">
        <v>350</v>
      </c>
      <c r="K6732" s="289" t="s">
        <v>15102</v>
      </c>
      <c r="L6732" s="289" t="s">
        <v>275</v>
      </c>
      <c r="M6732" s="289" t="s">
        <v>14781</v>
      </c>
      <c r="N6732" s="289" t="s">
        <v>5251</v>
      </c>
      <c r="O6732" s="289" t="s">
        <v>4798</v>
      </c>
      <c r="P6732" s="289" t="str">
        <f>VLOOKUP(CAT_Details[[#This Row],[Delivery Bp Customer Code]],Table6[],2,0)</f>
        <v>MY02</v>
      </c>
    </row>
    <row r="6733" spans="1:16" x14ac:dyDescent="0.25">
      <c r="A6733" s="289" t="s">
        <v>278</v>
      </c>
      <c r="B6733">
        <v>8</v>
      </c>
      <c r="C6733">
        <v>2736</v>
      </c>
      <c r="D6733">
        <v>3.2</v>
      </c>
      <c r="E6733" s="289" t="s">
        <v>15103</v>
      </c>
      <c r="F6733">
        <v>5015808444</v>
      </c>
      <c r="G6733" s="276">
        <v>45776</v>
      </c>
      <c r="H6733">
        <v>20250415697594</v>
      </c>
      <c r="I6733">
        <v>4.2240000000000002</v>
      </c>
      <c r="J6733" s="289" t="s">
        <v>317</v>
      </c>
      <c r="K6733" s="289" t="s">
        <v>15104</v>
      </c>
      <c r="L6733" s="289" t="s">
        <v>275</v>
      </c>
      <c r="M6733" s="289" t="s">
        <v>14885</v>
      </c>
      <c r="N6733" s="289" t="s">
        <v>320</v>
      </c>
      <c r="O6733" s="289" t="s">
        <v>498</v>
      </c>
      <c r="P6733" s="289" t="str">
        <f>VLOOKUP(CAT_Details[[#This Row],[Delivery Bp Customer Code]],Table6[],2,0)</f>
        <v>DK-BM01</v>
      </c>
    </row>
    <row r="6734" spans="1:16" x14ac:dyDescent="0.25">
      <c r="A6734" s="289" t="s">
        <v>278</v>
      </c>
      <c r="B6734">
        <v>8</v>
      </c>
      <c r="C6734">
        <v>720</v>
      </c>
      <c r="D6734">
        <v>3.2</v>
      </c>
      <c r="E6734" s="289" t="s">
        <v>15105</v>
      </c>
      <c r="F6734">
        <v>5015837737</v>
      </c>
      <c r="G6734" s="276">
        <v>45776</v>
      </c>
      <c r="H6734">
        <v>20250417699433</v>
      </c>
      <c r="I6734">
        <v>7.68</v>
      </c>
      <c r="J6734" s="289" t="s">
        <v>324</v>
      </c>
      <c r="K6734" s="289" t="s">
        <v>15106</v>
      </c>
      <c r="L6734" s="289" t="s">
        <v>275</v>
      </c>
      <c r="M6734" s="289" t="s">
        <v>14889</v>
      </c>
      <c r="N6734" s="289" t="s">
        <v>343</v>
      </c>
      <c r="O6734" s="289" t="s">
        <v>498</v>
      </c>
      <c r="P6734" s="289" t="str">
        <f>VLOOKUP(CAT_Details[[#This Row],[Delivery Bp Customer Code]],Table6[],2,0)</f>
        <v>DK-BM01</v>
      </c>
    </row>
    <row r="6735" spans="1:16" x14ac:dyDescent="0.25">
      <c r="A6735" s="289" t="s">
        <v>278</v>
      </c>
      <c r="B6735">
        <v>2</v>
      </c>
      <c r="C6735">
        <v>1300</v>
      </c>
      <c r="D6735">
        <v>0.8</v>
      </c>
      <c r="E6735" s="289" t="s">
        <v>15107</v>
      </c>
      <c r="F6735">
        <v>5015845767</v>
      </c>
      <c r="G6735" s="276">
        <v>45776</v>
      </c>
      <c r="H6735">
        <v>20250415697553</v>
      </c>
      <c r="I6735">
        <v>1.1519999999999999</v>
      </c>
      <c r="J6735" s="289" t="s">
        <v>324</v>
      </c>
      <c r="K6735" s="289" t="s">
        <v>15108</v>
      </c>
      <c r="L6735" s="289" t="s">
        <v>275</v>
      </c>
      <c r="M6735" s="289"/>
      <c r="N6735" s="289" t="s">
        <v>333</v>
      </c>
      <c r="O6735" s="289" t="s">
        <v>498</v>
      </c>
      <c r="P6735" s="289" t="str">
        <f>VLOOKUP(CAT_Details[[#This Row],[Delivery Bp Customer Code]],Table6[],2,0)</f>
        <v>DK-BM01</v>
      </c>
    </row>
    <row r="6736" spans="1:16" x14ac:dyDescent="0.25">
      <c r="A6736" s="289" t="s">
        <v>278</v>
      </c>
      <c r="B6736">
        <v>1</v>
      </c>
      <c r="C6736">
        <v>20</v>
      </c>
      <c r="D6736">
        <v>0.06</v>
      </c>
      <c r="E6736" s="289" t="s">
        <v>15109</v>
      </c>
      <c r="F6736">
        <v>5015861133</v>
      </c>
      <c r="G6736" s="276">
        <v>45776</v>
      </c>
      <c r="H6736">
        <v>20250416698818</v>
      </c>
      <c r="I6736">
        <v>2.1999999999999999E-2</v>
      </c>
      <c r="J6736" s="289" t="s">
        <v>350</v>
      </c>
      <c r="K6736" s="289" t="s">
        <v>15110</v>
      </c>
      <c r="L6736" s="289" t="s">
        <v>275</v>
      </c>
      <c r="M6736" s="289" t="s">
        <v>15019</v>
      </c>
      <c r="N6736" s="289" t="s">
        <v>482</v>
      </c>
      <c r="O6736" s="289" t="s">
        <v>498</v>
      </c>
      <c r="P6736" s="289" t="str">
        <f>VLOOKUP(CAT_Details[[#This Row],[Delivery Bp Customer Code]],Table6[],2,0)</f>
        <v>DK-BM01</v>
      </c>
    </row>
    <row r="6737" spans="1:16" x14ac:dyDescent="0.25">
      <c r="A6737" s="289" t="s">
        <v>278</v>
      </c>
      <c r="B6737">
        <v>2</v>
      </c>
      <c r="C6737">
        <v>1312.4</v>
      </c>
      <c r="D6737">
        <v>0.8</v>
      </c>
      <c r="E6737" s="289" t="s">
        <v>15111</v>
      </c>
      <c r="F6737">
        <v>5015861175</v>
      </c>
      <c r="G6737" s="276">
        <v>45776</v>
      </c>
      <c r="H6737">
        <v>20250416698929</v>
      </c>
      <c r="I6737">
        <v>1.92</v>
      </c>
      <c r="J6737" s="289" t="s">
        <v>280</v>
      </c>
      <c r="K6737" s="289" t="s">
        <v>15112</v>
      </c>
      <c r="L6737" s="289" t="s">
        <v>275</v>
      </c>
      <c r="M6737" s="289" t="s">
        <v>15113</v>
      </c>
      <c r="N6737" s="289" t="s">
        <v>1132</v>
      </c>
      <c r="O6737" s="289" t="s">
        <v>498</v>
      </c>
      <c r="P6737" s="289" t="str">
        <f>VLOOKUP(CAT_Details[[#This Row],[Delivery Bp Customer Code]],Table6[],2,0)</f>
        <v>DK-BM01</v>
      </c>
    </row>
    <row r="6738" spans="1:16" x14ac:dyDescent="0.25">
      <c r="A6738" s="289" t="s">
        <v>278</v>
      </c>
      <c r="B6738">
        <v>8</v>
      </c>
      <c r="C6738">
        <v>2446</v>
      </c>
      <c r="D6738">
        <v>3.2</v>
      </c>
      <c r="E6738" s="289" t="s">
        <v>15114</v>
      </c>
      <c r="F6738">
        <v>5015861559</v>
      </c>
      <c r="G6738" s="276">
        <v>45776</v>
      </c>
      <c r="H6738">
        <v>20250416698531</v>
      </c>
      <c r="I6738">
        <v>3.84</v>
      </c>
      <c r="J6738" s="289" t="s">
        <v>280</v>
      </c>
      <c r="K6738" s="289" t="s">
        <v>15115</v>
      </c>
      <c r="L6738" s="289" t="s">
        <v>275</v>
      </c>
      <c r="M6738" s="289" t="s">
        <v>15113</v>
      </c>
      <c r="N6738" s="289" t="s">
        <v>643</v>
      </c>
      <c r="O6738" s="289" t="s">
        <v>498</v>
      </c>
      <c r="P6738" s="289" t="str">
        <f>VLOOKUP(CAT_Details[[#This Row],[Delivery Bp Customer Code]],Table6[],2,0)</f>
        <v>DK-BM01</v>
      </c>
    </row>
    <row r="6739" spans="1:16" x14ac:dyDescent="0.25">
      <c r="A6739" s="289" t="s">
        <v>278</v>
      </c>
      <c r="B6739">
        <v>9</v>
      </c>
      <c r="C6739">
        <v>7720</v>
      </c>
      <c r="D6739">
        <v>3.2</v>
      </c>
      <c r="E6739" s="289" t="s">
        <v>15116</v>
      </c>
      <c r="F6739">
        <v>5015877150</v>
      </c>
      <c r="G6739" s="276">
        <v>45776</v>
      </c>
      <c r="H6739">
        <v>20250418700609</v>
      </c>
      <c r="I6739">
        <v>7.19</v>
      </c>
      <c r="J6739" s="289" t="s">
        <v>280</v>
      </c>
      <c r="K6739" s="289" t="s">
        <v>15117</v>
      </c>
      <c r="L6739" s="289" t="s">
        <v>275</v>
      </c>
      <c r="M6739" s="289" t="s">
        <v>15118</v>
      </c>
      <c r="N6739" s="289" t="s">
        <v>314</v>
      </c>
      <c r="O6739" s="289" t="s">
        <v>498</v>
      </c>
      <c r="P6739" s="289" t="str">
        <f>VLOOKUP(CAT_Details[[#This Row],[Delivery Bp Customer Code]],Table6[],2,0)</f>
        <v>DK-BM01</v>
      </c>
    </row>
    <row r="6740" spans="1:16" x14ac:dyDescent="0.25">
      <c r="A6740" s="289" t="s">
        <v>278</v>
      </c>
      <c r="B6740">
        <v>2</v>
      </c>
      <c r="C6740">
        <v>1228</v>
      </c>
      <c r="D6740">
        <v>0.8</v>
      </c>
      <c r="E6740" s="289" t="s">
        <v>15119</v>
      </c>
      <c r="F6740">
        <v>5015890450</v>
      </c>
      <c r="G6740" s="276">
        <v>45776</v>
      </c>
      <c r="H6740">
        <v>20250423702862</v>
      </c>
      <c r="I6740">
        <v>1.1519999999999999</v>
      </c>
      <c r="J6740" s="289" t="s">
        <v>273</v>
      </c>
      <c r="K6740" s="289" t="s">
        <v>15120</v>
      </c>
      <c r="L6740" s="289" t="s">
        <v>275</v>
      </c>
      <c r="M6740" s="289" t="s">
        <v>15121</v>
      </c>
      <c r="N6740" s="289" t="s">
        <v>575</v>
      </c>
      <c r="O6740" s="289" t="s">
        <v>498</v>
      </c>
      <c r="P6740" s="289" t="str">
        <f>VLOOKUP(CAT_Details[[#This Row],[Delivery Bp Customer Code]],Table6[],2,0)</f>
        <v>DK-BM01</v>
      </c>
    </row>
    <row r="6741" spans="1:16" x14ac:dyDescent="0.25">
      <c r="A6741" s="289" t="s">
        <v>75</v>
      </c>
      <c r="B6741">
        <v>1</v>
      </c>
      <c r="C6741">
        <v>94</v>
      </c>
      <c r="D6741">
        <v>0.4</v>
      </c>
      <c r="E6741" s="289" t="s">
        <v>15122</v>
      </c>
      <c r="F6741">
        <v>5015839262</v>
      </c>
      <c r="G6741" s="276">
        <v>45776</v>
      </c>
      <c r="H6741">
        <v>20250415697525</v>
      </c>
      <c r="I6741">
        <v>0.48</v>
      </c>
      <c r="J6741" s="289" t="s">
        <v>3890</v>
      </c>
      <c r="K6741" s="289" t="s">
        <v>15123</v>
      </c>
      <c r="L6741" s="289" t="s">
        <v>275</v>
      </c>
      <c r="M6741" s="289" t="s">
        <v>15124</v>
      </c>
      <c r="N6741" s="289" t="s">
        <v>3896</v>
      </c>
      <c r="O6741" s="289" t="s">
        <v>2173</v>
      </c>
      <c r="P6741" s="289" t="str">
        <f>VLOOKUP(CAT_Details[[#This Row],[Delivery Bp Customer Code]],Table6[],2,0)</f>
        <v>OYL1</v>
      </c>
    </row>
    <row r="6742" spans="1:16" x14ac:dyDescent="0.25">
      <c r="A6742" s="289" t="s">
        <v>75</v>
      </c>
      <c r="B6742">
        <v>1</v>
      </c>
      <c r="C6742">
        <v>17</v>
      </c>
      <c r="D6742">
        <v>0.05</v>
      </c>
      <c r="E6742" s="289" t="s">
        <v>15125</v>
      </c>
      <c r="F6742">
        <v>5015839783</v>
      </c>
      <c r="G6742" s="276">
        <v>45776</v>
      </c>
      <c r="H6742">
        <v>20250415697868</v>
      </c>
      <c r="I6742">
        <v>0.03</v>
      </c>
      <c r="J6742" s="289" t="s">
        <v>438</v>
      </c>
      <c r="K6742" s="289" t="s">
        <v>15126</v>
      </c>
      <c r="L6742" s="289" t="s">
        <v>275</v>
      </c>
      <c r="M6742" s="289" t="s">
        <v>14951</v>
      </c>
      <c r="N6742" s="289" t="s">
        <v>1774</v>
      </c>
      <c r="O6742" s="289" t="s">
        <v>5281</v>
      </c>
      <c r="P6742" s="289" t="str">
        <f>VLOOKUP(CAT_Details[[#This Row],[Delivery Bp Customer Code]],Table6[],2,0)</f>
        <v>DK-LW08</v>
      </c>
    </row>
    <row r="6743" spans="1:16" x14ac:dyDescent="0.25">
      <c r="A6743" s="289" t="s">
        <v>75</v>
      </c>
      <c r="B6743">
        <v>33</v>
      </c>
      <c r="C6743">
        <v>13002</v>
      </c>
      <c r="D6743">
        <v>11</v>
      </c>
      <c r="E6743" s="289" t="s">
        <v>15127</v>
      </c>
      <c r="F6743">
        <v>5015861238</v>
      </c>
      <c r="G6743" s="276">
        <v>45776</v>
      </c>
      <c r="H6743">
        <v>20250414696140</v>
      </c>
      <c r="I6743">
        <v>21.12</v>
      </c>
      <c r="J6743" s="289" t="s">
        <v>324</v>
      </c>
      <c r="K6743" s="289" t="s">
        <v>15128</v>
      </c>
      <c r="L6743" s="289" t="s">
        <v>275</v>
      </c>
      <c r="M6743" s="289" t="s">
        <v>15129</v>
      </c>
      <c r="N6743" s="289" t="s">
        <v>2172</v>
      </c>
      <c r="O6743" s="289" t="s">
        <v>2173</v>
      </c>
      <c r="P6743" s="289" t="str">
        <f>VLOOKUP(CAT_Details[[#This Row],[Delivery Bp Customer Code]],Table6[],2,0)</f>
        <v>OYL1</v>
      </c>
    </row>
    <row r="6744" spans="1:16" x14ac:dyDescent="0.25">
      <c r="A6744" s="289" t="s">
        <v>75</v>
      </c>
      <c r="B6744">
        <v>36</v>
      </c>
      <c r="C6744">
        <v>14553</v>
      </c>
      <c r="D6744">
        <v>12</v>
      </c>
      <c r="E6744" s="289" t="s">
        <v>15130</v>
      </c>
      <c r="F6744">
        <v>5015861278</v>
      </c>
      <c r="G6744" s="276">
        <v>45776</v>
      </c>
      <c r="H6744">
        <v>20250422701235</v>
      </c>
      <c r="I6744">
        <v>23.04</v>
      </c>
      <c r="J6744" s="289" t="s">
        <v>324</v>
      </c>
      <c r="K6744" s="289" t="s">
        <v>15131</v>
      </c>
      <c r="L6744" s="289" t="s">
        <v>275</v>
      </c>
      <c r="M6744" s="289" t="s">
        <v>15132</v>
      </c>
      <c r="N6744" s="289" t="s">
        <v>2172</v>
      </c>
      <c r="O6744" s="289" t="s">
        <v>2173</v>
      </c>
      <c r="P6744" s="289" t="str">
        <f>VLOOKUP(CAT_Details[[#This Row],[Delivery Bp Customer Code]],Table6[],2,0)</f>
        <v>OYL1</v>
      </c>
    </row>
    <row r="6745" spans="1:16" x14ac:dyDescent="0.25">
      <c r="A6745" s="289" t="s">
        <v>75</v>
      </c>
      <c r="B6745">
        <v>13</v>
      </c>
      <c r="C6745">
        <v>5164</v>
      </c>
      <c r="D6745">
        <v>4.75</v>
      </c>
      <c r="E6745" s="289" t="s">
        <v>15133</v>
      </c>
      <c r="F6745">
        <v>5015861395</v>
      </c>
      <c r="G6745" s="276">
        <v>45776</v>
      </c>
      <c r="H6745">
        <v>20250416698310</v>
      </c>
      <c r="I6745">
        <v>5.6139999999999999</v>
      </c>
      <c r="J6745" s="289" t="s">
        <v>324</v>
      </c>
      <c r="K6745" s="289" t="s">
        <v>15134</v>
      </c>
      <c r="L6745" s="289" t="s">
        <v>275</v>
      </c>
      <c r="M6745" s="289" t="s">
        <v>15135</v>
      </c>
      <c r="N6745" s="289" t="s">
        <v>13103</v>
      </c>
      <c r="O6745" s="289" t="s">
        <v>2173</v>
      </c>
      <c r="P6745" s="289" t="str">
        <f>VLOOKUP(CAT_Details[[#This Row],[Delivery Bp Customer Code]],Table6[],2,0)</f>
        <v>OYL1</v>
      </c>
    </row>
    <row r="6746" spans="1:16" x14ac:dyDescent="0.25">
      <c r="A6746" s="289" t="s">
        <v>75</v>
      </c>
      <c r="B6746">
        <v>1</v>
      </c>
      <c r="C6746">
        <v>12</v>
      </c>
      <c r="D6746">
        <v>0.2</v>
      </c>
      <c r="E6746" s="289" t="s">
        <v>15136</v>
      </c>
      <c r="F6746">
        <v>5015861526</v>
      </c>
      <c r="G6746" s="276">
        <v>45776</v>
      </c>
      <c r="H6746">
        <v>20250417699751</v>
      </c>
      <c r="I6746">
        <v>0.26400000000000001</v>
      </c>
      <c r="J6746" s="289" t="s">
        <v>350</v>
      </c>
      <c r="K6746" s="289" t="s">
        <v>15137</v>
      </c>
      <c r="L6746" s="289" t="s">
        <v>275</v>
      </c>
      <c r="M6746" s="289" t="s">
        <v>14781</v>
      </c>
      <c r="N6746" s="289" t="s">
        <v>2832</v>
      </c>
      <c r="O6746" s="289" t="s">
        <v>2173</v>
      </c>
      <c r="P6746" s="289" t="str">
        <f>VLOOKUP(CAT_Details[[#This Row],[Delivery Bp Customer Code]],Table6[],2,0)</f>
        <v>OYL1</v>
      </c>
    </row>
    <row r="6747" spans="1:16" x14ac:dyDescent="0.25">
      <c r="A6747" s="289" t="s">
        <v>874</v>
      </c>
      <c r="B6747">
        <v>50</v>
      </c>
      <c r="C6747">
        <v>6520</v>
      </c>
      <c r="D6747">
        <v>13.6</v>
      </c>
      <c r="E6747" s="289" t="s">
        <v>15138</v>
      </c>
      <c r="F6747">
        <v>5015845193</v>
      </c>
      <c r="G6747" s="276">
        <v>45776</v>
      </c>
      <c r="H6747">
        <v>20250416698712</v>
      </c>
      <c r="I6747">
        <v>40.137999999999998</v>
      </c>
      <c r="J6747" s="289" t="s">
        <v>345</v>
      </c>
      <c r="K6747" s="289" t="s">
        <v>15139</v>
      </c>
      <c r="L6747" s="289" t="s">
        <v>275</v>
      </c>
      <c r="M6747" s="289" t="s">
        <v>15140</v>
      </c>
      <c r="N6747" s="289" t="s">
        <v>427</v>
      </c>
      <c r="O6747" s="289" t="s">
        <v>1014</v>
      </c>
      <c r="P6747" s="289" t="str">
        <f>VLOOKUP(CAT_Details[[#This Row],[Delivery Bp Customer Code]],Table6[],2,0)</f>
        <v>MZ07</v>
      </c>
    </row>
    <row r="6748" spans="1:16" x14ac:dyDescent="0.25">
      <c r="A6748" s="289" t="s">
        <v>3771</v>
      </c>
      <c r="B6748">
        <v>5</v>
      </c>
      <c r="C6748">
        <v>5175</v>
      </c>
      <c r="D6748">
        <v>1</v>
      </c>
      <c r="E6748" s="289" t="s">
        <v>15141</v>
      </c>
      <c r="F6748">
        <v>5015861289</v>
      </c>
      <c r="G6748" s="276">
        <v>45776</v>
      </c>
      <c r="H6748">
        <v>20250422701110</v>
      </c>
      <c r="I6748">
        <v>0.96</v>
      </c>
      <c r="J6748" s="289" t="s">
        <v>324</v>
      </c>
      <c r="K6748" s="289" t="s">
        <v>15142</v>
      </c>
      <c r="L6748" s="289" t="s">
        <v>275</v>
      </c>
      <c r="M6748" s="289" t="s">
        <v>15135</v>
      </c>
      <c r="N6748" s="289" t="s">
        <v>7755</v>
      </c>
      <c r="O6748" s="289" t="s">
        <v>3775</v>
      </c>
      <c r="P6748" s="289">
        <f>VLOOKUP(CAT_Details[[#This Row],[Delivery Bp Customer Code]],Table6[],2,0)</f>
        <v>3401</v>
      </c>
    </row>
    <row r="6749" spans="1:16" x14ac:dyDescent="0.25">
      <c r="A6749" s="289" t="s">
        <v>3329</v>
      </c>
      <c r="B6749">
        <v>1</v>
      </c>
      <c r="C6749">
        <v>300</v>
      </c>
      <c r="D6749">
        <v>0.4</v>
      </c>
      <c r="E6749" s="289" t="s">
        <v>15143</v>
      </c>
      <c r="F6749">
        <v>5015836089</v>
      </c>
      <c r="G6749" s="276">
        <v>45776</v>
      </c>
      <c r="H6749">
        <v>20250417699968</v>
      </c>
      <c r="I6749">
        <v>0.38400000000000001</v>
      </c>
      <c r="J6749" s="289" t="s">
        <v>294</v>
      </c>
      <c r="K6749" s="289" t="s">
        <v>15144</v>
      </c>
      <c r="L6749" s="289" t="s">
        <v>275</v>
      </c>
      <c r="M6749" s="289" t="s">
        <v>15145</v>
      </c>
      <c r="N6749" s="289" t="s">
        <v>394</v>
      </c>
      <c r="O6749" s="289" t="s">
        <v>3332</v>
      </c>
      <c r="P6749" s="289">
        <f>VLOOKUP(CAT_Details[[#This Row],[Delivery Bp Customer Code]],Table6[],2,0)</f>
        <v>3402</v>
      </c>
    </row>
    <row r="6750" spans="1:16" x14ac:dyDescent="0.25">
      <c r="A6750" s="289" t="s">
        <v>3329</v>
      </c>
      <c r="B6750">
        <v>3</v>
      </c>
      <c r="C6750">
        <v>411</v>
      </c>
      <c r="D6750">
        <v>1.2</v>
      </c>
      <c r="E6750" s="289" t="s">
        <v>15146</v>
      </c>
      <c r="F6750">
        <v>5015839821</v>
      </c>
      <c r="G6750" s="276">
        <v>45776</v>
      </c>
      <c r="H6750">
        <v>20250416698289</v>
      </c>
      <c r="I6750">
        <v>3.629</v>
      </c>
      <c r="J6750" s="289" t="s">
        <v>3890</v>
      </c>
      <c r="K6750" s="289" t="s">
        <v>15147</v>
      </c>
      <c r="L6750" s="289" t="s">
        <v>275</v>
      </c>
      <c r="M6750" s="289" t="s">
        <v>15124</v>
      </c>
      <c r="N6750" s="289" t="s">
        <v>3896</v>
      </c>
      <c r="O6750" s="289" t="s">
        <v>3332</v>
      </c>
      <c r="P6750" s="289">
        <f>VLOOKUP(CAT_Details[[#This Row],[Delivery Bp Customer Code]],Table6[],2,0)</f>
        <v>3402</v>
      </c>
    </row>
    <row r="6751" spans="1:16" x14ac:dyDescent="0.25">
      <c r="A6751" s="289" t="s">
        <v>3329</v>
      </c>
      <c r="B6751">
        <v>2</v>
      </c>
      <c r="C6751">
        <v>270</v>
      </c>
      <c r="D6751">
        <v>0.6</v>
      </c>
      <c r="E6751" s="289" t="s">
        <v>15148</v>
      </c>
      <c r="F6751">
        <v>5015845288</v>
      </c>
      <c r="G6751" s="276">
        <v>45776</v>
      </c>
      <c r="H6751">
        <v>20250416698398</v>
      </c>
      <c r="I6751">
        <v>0.57599999999999996</v>
      </c>
      <c r="J6751" s="289" t="s">
        <v>324</v>
      </c>
      <c r="K6751" s="289" t="s">
        <v>15149</v>
      </c>
      <c r="L6751" s="289" t="s">
        <v>275</v>
      </c>
      <c r="M6751" s="289" t="s">
        <v>14606</v>
      </c>
      <c r="N6751" s="289" t="s">
        <v>579</v>
      </c>
      <c r="O6751" s="289" t="s">
        <v>3332</v>
      </c>
      <c r="P6751" s="289">
        <f>VLOOKUP(CAT_Details[[#This Row],[Delivery Bp Customer Code]],Table6[],2,0)</f>
        <v>3402</v>
      </c>
    </row>
    <row r="6752" spans="1:16" x14ac:dyDescent="0.25">
      <c r="A6752" s="289" t="s">
        <v>3329</v>
      </c>
      <c r="B6752">
        <v>1</v>
      </c>
      <c r="C6752">
        <v>325</v>
      </c>
      <c r="D6752">
        <v>0.37</v>
      </c>
      <c r="E6752" s="289" t="s">
        <v>15150</v>
      </c>
      <c r="F6752">
        <v>5015861164</v>
      </c>
      <c r="G6752" s="276">
        <v>45776</v>
      </c>
      <c r="H6752">
        <v>20250416699025</v>
      </c>
      <c r="I6752">
        <v>0.61599999999999999</v>
      </c>
      <c r="J6752" s="289" t="s">
        <v>350</v>
      </c>
      <c r="K6752" s="289" t="s">
        <v>15151</v>
      </c>
      <c r="L6752" s="289" t="s">
        <v>275</v>
      </c>
      <c r="M6752" s="289" t="s">
        <v>15019</v>
      </c>
      <c r="N6752" s="289" t="s">
        <v>7995</v>
      </c>
      <c r="O6752" s="289" t="s">
        <v>3332</v>
      </c>
      <c r="P6752" s="289">
        <f>VLOOKUP(CAT_Details[[#This Row],[Delivery Bp Customer Code]],Table6[],2,0)</f>
        <v>3402</v>
      </c>
    </row>
    <row r="6753" spans="1:16" x14ac:dyDescent="0.25">
      <c r="A6753" s="289" t="s">
        <v>3329</v>
      </c>
      <c r="B6753">
        <v>6</v>
      </c>
      <c r="C6753">
        <v>2310</v>
      </c>
      <c r="D6753">
        <v>1.4</v>
      </c>
      <c r="E6753" s="289" t="s">
        <v>15152</v>
      </c>
      <c r="F6753">
        <v>5015861207</v>
      </c>
      <c r="G6753" s="276">
        <v>45776</v>
      </c>
      <c r="H6753">
        <v>20250418700538</v>
      </c>
      <c r="I6753">
        <v>2.016</v>
      </c>
      <c r="J6753" s="289" t="s">
        <v>324</v>
      </c>
      <c r="K6753" s="289" t="s">
        <v>15153</v>
      </c>
      <c r="L6753" s="289" t="s">
        <v>275</v>
      </c>
      <c r="M6753" s="289" t="s">
        <v>15135</v>
      </c>
      <c r="N6753" s="289" t="s">
        <v>453</v>
      </c>
      <c r="O6753" s="289" t="s">
        <v>3332</v>
      </c>
      <c r="P6753" s="289">
        <f>VLOOKUP(CAT_Details[[#This Row],[Delivery Bp Customer Code]],Table6[],2,0)</f>
        <v>3402</v>
      </c>
    </row>
    <row r="6754" spans="1:16" x14ac:dyDescent="0.25">
      <c r="A6754" s="289" t="s">
        <v>3329</v>
      </c>
      <c r="B6754">
        <v>5</v>
      </c>
      <c r="C6754">
        <v>3000</v>
      </c>
      <c r="D6754">
        <v>2</v>
      </c>
      <c r="E6754" s="289" t="s">
        <v>15154</v>
      </c>
      <c r="F6754">
        <v>5015861535</v>
      </c>
      <c r="G6754" s="276">
        <v>45776</v>
      </c>
      <c r="H6754">
        <v>20250417699632</v>
      </c>
      <c r="I6754">
        <v>4.8</v>
      </c>
      <c r="J6754" s="289" t="s">
        <v>324</v>
      </c>
      <c r="K6754" s="289" t="s">
        <v>15155</v>
      </c>
      <c r="L6754" s="289" t="s">
        <v>275</v>
      </c>
      <c r="M6754" s="289" t="s">
        <v>15135</v>
      </c>
      <c r="N6754" s="289" t="s">
        <v>3991</v>
      </c>
      <c r="O6754" s="289" t="s">
        <v>3332</v>
      </c>
      <c r="P6754" s="289">
        <f>VLOOKUP(CAT_Details[[#This Row],[Delivery Bp Customer Code]],Table6[],2,0)</f>
        <v>3402</v>
      </c>
    </row>
    <row r="6755" spans="1:16" x14ac:dyDescent="0.25">
      <c r="A6755" s="289" t="s">
        <v>76</v>
      </c>
      <c r="B6755">
        <v>1</v>
      </c>
      <c r="C6755">
        <v>5</v>
      </c>
      <c r="D6755">
        <v>0.05</v>
      </c>
      <c r="E6755" s="289" t="s">
        <v>15156</v>
      </c>
      <c r="F6755">
        <v>5015822186</v>
      </c>
      <c r="G6755" s="276">
        <v>45776</v>
      </c>
      <c r="H6755">
        <v>20250416698950</v>
      </c>
      <c r="I6755">
        <v>2.4E-2</v>
      </c>
      <c r="J6755" s="289" t="s">
        <v>294</v>
      </c>
      <c r="K6755" s="289" t="s">
        <v>15157</v>
      </c>
      <c r="L6755" s="289" t="s">
        <v>275</v>
      </c>
      <c r="M6755" s="289" t="s">
        <v>15158</v>
      </c>
      <c r="N6755" s="289" t="s">
        <v>1181</v>
      </c>
      <c r="O6755" s="289" t="s">
        <v>748</v>
      </c>
      <c r="P6755" s="289" t="str">
        <f>VLOOKUP(CAT_Details[[#This Row],[Delivery Bp Customer Code]],Table6[],2,0)</f>
        <v>No Loc</v>
      </c>
    </row>
    <row r="6756" spans="1:16" x14ac:dyDescent="0.25">
      <c r="A6756" s="289" t="s">
        <v>76</v>
      </c>
      <c r="B6756">
        <v>5</v>
      </c>
      <c r="C6756">
        <v>264</v>
      </c>
      <c r="D6756">
        <v>1</v>
      </c>
      <c r="E6756" s="289" t="s">
        <v>15159</v>
      </c>
      <c r="F6756">
        <v>5015839352</v>
      </c>
      <c r="G6756" s="276">
        <v>45776</v>
      </c>
      <c r="H6756">
        <v>20250415697929</v>
      </c>
      <c r="I6756">
        <v>0.96</v>
      </c>
      <c r="J6756" s="289" t="s">
        <v>401</v>
      </c>
      <c r="K6756" s="289" t="s">
        <v>15160</v>
      </c>
      <c r="L6756" s="289" t="s">
        <v>275</v>
      </c>
      <c r="M6756" s="289" t="s">
        <v>15000</v>
      </c>
      <c r="N6756" s="289" t="s">
        <v>1028</v>
      </c>
      <c r="O6756" s="289" t="s">
        <v>748</v>
      </c>
      <c r="P6756" s="289" t="str">
        <f>VLOOKUP(CAT_Details[[#This Row],[Delivery Bp Customer Code]],Table6[],2,0)</f>
        <v>No Loc</v>
      </c>
    </row>
    <row r="6757" spans="1:16" x14ac:dyDescent="0.25">
      <c r="A6757" s="289" t="s">
        <v>76</v>
      </c>
      <c r="B6757">
        <v>7</v>
      </c>
      <c r="C6757">
        <v>356</v>
      </c>
      <c r="D6757">
        <v>2.2000000000000002</v>
      </c>
      <c r="E6757" s="289" t="s">
        <v>15161</v>
      </c>
      <c r="F6757">
        <v>5015861171</v>
      </c>
      <c r="G6757" s="276">
        <v>45776</v>
      </c>
      <c r="H6757">
        <v>20250417699562</v>
      </c>
      <c r="I6757">
        <v>4.9059999999999997</v>
      </c>
      <c r="J6757" s="289" t="s">
        <v>350</v>
      </c>
      <c r="K6757" s="289" t="s">
        <v>15162</v>
      </c>
      <c r="L6757" s="289" t="s">
        <v>275</v>
      </c>
      <c r="M6757" s="289" t="s">
        <v>14781</v>
      </c>
      <c r="N6757" s="289" t="s">
        <v>390</v>
      </c>
      <c r="O6757" s="289" t="s">
        <v>748</v>
      </c>
      <c r="P6757" s="289" t="str">
        <f>VLOOKUP(CAT_Details[[#This Row],[Delivery Bp Customer Code]],Table6[],2,0)</f>
        <v>No Loc</v>
      </c>
    </row>
    <row r="6758" spans="1:16" x14ac:dyDescent="0.25">
      <c r="A6758" s="289" t="s">
        <v>76</v>
      </c>
      <c r="B6758">
        <v>4</v>
      </c>
      <c r="C6758">
        <v>300</v>
      </c>
      <c r="D6758">
        <v>1.6</v>
      </c>
      <c r="E6758" s="289" t="s">
        <v>15163</v>
      </c>
      <c r="F6758">
        <v>5015861460</v>
      </c>
      <c r="G6758" s="276">
        <v>45776</v>
      </c>
      <c r="H6758">
        <v>20250422701027</v>
      </c>
      <c r="I6758">
        <v>3.8780000000000001</v>
      </c>
      <c r="J6758" s="289" t="s">
        <v>350</v>
      </c>
      <c r="K6758" s="289" t="s">
        <v>15164</v>
      </c>
      <c r="L6758" s="289" t="s">
        <v>275</v>
      </c>
      <c r="M6758" s="289" t="s">
        <v>15019</v>
      </c>
      <c r="N6758" s="289" t="s">
        <v>690</v>
      </c>
      <c r="O6758" s="289" t="s">
        <v>748</v>
      </c>
      <c r="P6758" s="289" t="str">
        <f>VLOOKUP(CAT_Details[[#This Row],[Delivery Bp Customer Code]],Table6[],2,0)</f>
        <v>No Loc</v>
      </c>
    </row>
    <row r="6759" spans="1:16" x14ac:dyDescent="0.25">
      <c r="A6759" s="289" t="s">
        <v>285</v>
      </c>
      <c r="B6759">
        <v>34</v>
      </c>
      <c r="C6759">
        <v>464</v>
      </c>
      <c r="D6759">
        <v>1.27</v>
      </c>
      <c r="E6759" s="289" t="s">
        <v>15165</v>
      </c>
      <c r="F6759">
        <v>5015808746</v>
      </c>
      <c r="G6759" s="276">
        <v>45776</v>
      </c>
      <c r="H6759">
        <v>20250415697419</v>
      </c>
      <c r="I6759">
        <v>0.66800000000000004</v>
      </c>
      <c r="J6759" s="289" t="s">
        <v>294</v>
      </c>
      <c r="K6759" s="289" t="s">
        <v>15166</v>
      </c>
      <c r="L6759" s="289" t="s">
        <v>275</v>
      </c>
      <c r="M6759" s="289" t="s">
        <v>14951</v>
      </c>
      <c r="N6759" s="289" t="s">
        <v>1413</v>
      </c>
      <c r="O6759" s="289" t="s">
        <v>291</v>
      </c>
      <c r="P6759" s="289" t="str">
        <f>VLOOKUP(CAT_Details[[#This Row],[Delivery Bp Customer Code]],Table6[],2,0)</f>
        <v>DX01-L5</v>
      </c>
    </row>
    <row r="6760" spans="1:16" x14ac:dyDescent="0.25">
      <c r="A6760" s="289" t="s">
        <v>285</v>
      </c>
      <c r="B6760">
        <v>12</v>
      </c>
      <c r="C6760">
        <v>3360</v>
      </c>
      <c r="D6760">
        <v>2.77</v>
      </c>
      <c r="E6760" s="289" t="s">
        <v>15167</v>
      </c>
      <c r="F6760">
        <v>5015836106</v>
      </c>
      <c r="G6760" s="276">
        <v>45776</v>
      </c>
      <c r="H6760">
        <v>20250417699894</v>
      </c>
      <c r="I6760">
        <v>4.641</v>
      </c>
      <c r="J6760" s="289" t="s">
        <v>294</v>
      </c>
      <c r="K6760" s="289" t="s">
        <v>15168</v>
      </c>
      <c r="L6760" s="289" t="s">
        <v>275</v>
      </c>
      <c r="M6760" s="289" t="s">
        <v>15145</v>
      </c>
      <c r="N6760" s="289" t="s">
        <v>394</v>
      </c>
      <c r="O6760" s="289" t="s">
        <v>291</v>
      </c>
      <c r="P6760" s="289" t="str">
        <f>VLOOKUP(CAT_Details[[#This Row],[Delivery Bp Customer Code]],Table6[],2,0)</f>
        <v>DX01-L5</v>
      </c>
    </row>
    <row r="6761" spans="1:16" x14ac:dyDescent="0.25">
      <c r="A6761" s="289" t="s">
        <v>285</v>
      </c>
      <c r="B6761">
        <v>36</v>
      </c>
      <c r="C6761">
        <v>14700</v>
      </c>
      <c r="D6761">
        <v>13.6</v>
      </c>
      <c r="E6761" s="289" t="s">
        <v>15169</v>
      </c>
      <c r="F6761">
        <v>5015839654</v>
      </c>
      <c r="G6761" s="276">
        <v>45776</v>
      </c>
      <c r="H6761">
        <v>20250417700022</v>
      </c>
      <c r="I6761">
        <v>34.56</v>
      </c>
      <c r="J6761" s="289" t="s">
        <v>383</v>
      </c>
      <c r="K6761" s="289" t="s">
        <v>15170</v>
      </c>
      <c r="L6761" s="289" t="s">
        <v>275</v>
      </c>
      <c r="M6761" s="289" t="s">
        <v>15171</v>
      </c>
      <c r="N6761" s="289" t="s">
        <v>386</v>
      </c>
      <c r="O6761" s="289" t="s">
        <v>291</v>
      </c>
      <c r="P6761" s="289" t="str">
        <f>VLOOKUP(CAT_Details[[#This Row],[Delivery Bp Customer Code]],Table6[],2,0)</f>
        <v>DX01-L5</v>
      </c>
    </row>
    <row r="6762" spans="1:16" x14ac:dyDescent="0.25">
      <c r="A6762" s="289" t="s">
        <v>285</v>
      </c>
      <c r="B6762">
        <v>20</v>
      </c>
      <c r="C6762">
        <v>2550</v>
      </c>
      <c r="D6762">
        <v>8.7100000000000009</v>
      </c>
      <c r="E6762" s="289" t="s">
        <v>15172</v>
      </c>
      <c r="F6762">
        <v>5015845178</v>
      </c>
      <c r="G6762" s="276">
        <v>45776</v>
      </c>
      <c r="H6762">
        <v>20250416698747</v>
      </c>
      <c r="I6762">
        <v>15.696999999999999</v>
      </c>
      <c r="J6762" s="289" t="s">
        <v>345</v>
      </c>
      <c r="K6762" s="289" t="s">
        <v>15173</v>
      </c>
      <c r="L6762" s="289" t="s">
        <v>275</v>
      </c>
      <c r="M6762" s="289" t="s">
        <v>15174</v>
      </c>
      <c r="N6762" s="289" t="s">
        <v>427</v>
      </c>
      <c r="O6762" s="289" t="s">
        <v>291</v>
      </c>
      <c r="P6762" s="289" t="str">
        <f>VLOOKUP(CAT_Details[[#This Row],[Delivery Bp Customer Code]],Table6[],2,0)</f>
        <v>DX01-L5</v>
      </c>
    </row>
    <row r="6763" spans="1:16" x14ac:dyDescent="0.25">
      <c r="A6763" s="289" t="s">
        <v>285</v>
      </c>
      <c r="B6763">
        <v>6</v>
      </c>
      <c r="C6763">
        <v>8050</v>
      </c>
      <c r="D6763">
        <v>2.4</v>
      </c>
      <c r="E6763" s="289" t="s">
        <v>15175</v>
      </c>
      <c r="F6763">
        <v>5015845204</v>
      </c>
      <c r="G6763" s="276">
        <v>45776</v>
      </c>
      <c r="H6763">
        <v>20250417699532</v>
      </c>
      <c r="I6763">
        <v>3.456</v>
      </c>
      <c r="J6763" s="289" t="s">
        <v>324</v>
      </c>
      <c r="K6763" s="289" t="s">
        <v>15176</v>
      </c>
      <c r="L6763" s="289" t="s">
        <v>275</v>
      </c>
      <c r="M6763" s="289" t="s">
        <v>15177</v>
      </c>
      <c r="N6763" s="289" t="s">
        <v>333</v>
      </c>
      <c r="O6763" s="289" t="s">
        <v>291</v>
      </c>
      <c r="P6763" s="289" t="str">
        <f>VLOOKUP(CAT_Details[[#This Row],[Delivery Bp Customer Code]],Table6[],2,0)</f>
        <v>DX01-L5</v>
      </c>
    </row>
    <row r="6764" spans="1:16" x14ac:dyDescent="0.25">
      <c r="A6764" s="289" t="s">
        <v>285</v>
      </c>
      <c r="B6764">
        <v>23</v>
      </c>
      <c r="C6764">
        <v>10800</v>
      </c>
      <c r="D6764">
        <v>11.5</v>
      </c>
      <c r="E6764" s="289" t="s">
        <v>15178</v>
      </c>
      <c r="F6764">
        <v>5015845234</v>
      </c>
      <c r="G6764" s="276">
        <v>45776</v>
      </c>
      <c r="H6764">
        <v>20250416698586</v>
      </c>
      <c r="I6764">
        <v>27.6</v>
      </c>
      <c r="J6764" s="289" t="s">
        <v>287</v>
      </c>
      <c r="K6764" s="289" t="s">
        <v>15179</v>
      </c>
      <c r="L6764" s="289" t="s">
        <v>275</v>
      </c>
      <c r="M6764" s="289" t="s">
        <v>15180</v>
      </c>
      <c r="N6764" s="289" t="s">
        <v>889</v>
      </c>
      <c r="O6764" s="289" t="s">
        <v>291</v>
      </c>
      <c r="P6764" s="289" t="str">
        <f>VLOOKUP(CAT_Details[[#This Row],[Delivery Bp Customer Code]],Table6[],2,0)</f>
        <v>DX01-L5</v>
      </c>
    </row>
    <row r="6765" spans="1:16" x14ac:dyDescent="0.25">
      <c r="A6765" s="289" t="s">
        <v>285</v>
      </c>
      <c r="B6765">
        <v>4</v>
      </c>
      <c r="C6765">
        <v>744</v>
      </c>
      <c r="D6765">
        <v>1.6</v>
      </c>
      <c r="E6765" s="289" t="s">
        <v>15181</v>
      </c>
      <c r="F6765">
        <v>5015845406</v>
      </c>
      <c r="G6765" s="276">
        <v>45776</v>
      </c>
      <c r="H6765">
        <v>20250417699600</v>
      </c>
      <c r="I6765">
        <v>2.6880000000000002</v>
      </c>
      <c r="J6765" s="289" t="s">
        <v>345</v>
      </c>
      <c r="K6765" s="289" t="s">
        <v>15182</v>
      </c>
      <c r="L6765" s="289" t="s">
        <v>275</v>
      </c>
      <c r="M6765" s="289" t="s">
        <v>15183</v>
      </c>
      <c r="N6765" s="289" t="s">
        <v>348</v>
      </c>
      <c r="O6765" s="289" t="s">
        <v>291</v>
      </c>
      <c r="P6765" s="289" t="str">
        <f>VLOOKUP(CAT_Details[[#This Row],[Delivery Bp Customer Code]],Table6[],2,0)</f>
        <v>DX01-L5</v>
      </c>
    </row>
    <row r="6766" spans="1:16" x14ac:dyDescent="0.25">
      <c r="A6766" s="289" t="s">
        <v>285</v>
      </c>
      <c r="B6766">
        <v>14</v>
      </c>
      <c r="C6766">
        <v>2786</v>
      </c>
      <c r="D6766">
        <v>6.83</v>
      </c>
      <c r="E6766" s="289" t="s">
        <v>15184</v>
      </c>
      <c r="F6766">
        <v>5015845677</v>
      </c>
      <c r="G6766" s="276">
        <v>45776</v>
      </c>
      <c r="H6766">
        <v>20250417699828</v>
      </c>
      <c r="I6766">
        <v>14.742000000000001</v>
      </c>
      <c r="J6766" s="289" t="s">
        <v>345</v>
      </c>
      <c r="K6766" s="289" t="s">
        <v>15185</v>
      </c>
      <c r="L6766" s="289" t="s">
        <v>275</v>
      </c>
      <c r="M6766" s="289" t="s">
        <v>15174</v>
      </c>
      <c r="N6766" s="289" t="s">
        <v>415</v>
      </c>
      <c r="O6766" s="289" t="s">
        <v>291</v>
      </c>
      <c r="P6766" s="289" t="str">
        <f>VLOOKUP(CAT_Details[[#This Row],[Delivery Bp Customer Code]],Table6[],2,0)</f>
        <v>DX01-L5</v>
      </c>
    </row>
    <row r="6767" spans="1:16" x14ac:dyDescent="0.25">
      <c r="A6767" s="289" t="s">
        <v>285</v>
      </c>
      <c r="B6767">
        <v>23</v>
      </c>
      <c r="C6767">
        <v>1732</v>
      </c>
      <c r="D6767">
        <v>8.1999999999999993</v>
      </c>
      <c r="E6767" s="289" t="s">
        <v>15161</v>
      </c>
      <c r="F6767">
        <v>5015861172</v>
      </c>
      <c r="G6767" s="276">
        <v>45776</v>
      </c>
      <c r="H6767">
        <v>20250417699576</v>
      </c>
      <c r="I6767">
        <v>18.806000000000001</v>
      </c>
      <c r="J6767" s="289" t="s">
        <v>350</v>
      </c>
      <c r="K6767" s="289" t="s">
        <v>15186</v>
      </c>
      <c r="L6767" s="289" t="s">
        <v>275</v>
      </c>
      <c r="M6767" s="289" t="s">
        <v>14781</v>
      </c>
      <c r="N6767" s="289" t="s">
        <v>390</v>
      </c>
      <c r="O6767" s="289" t="s">
        <v>291</v>
      </c>
      <c r="P6767" s="289" t="str">
        <f>VLOOKUP(CAT_Details[[#This Row],[Delivery Bp Customer Code]],Table6[],2,0)</f>
        <v>DX01-L5</v>
      </c>
    </row>
    <row r="6768" spans="1:16" x14ac:dyDescent="0.25">
      <c r="A6768" s="289" t="s">
        <v>285</v>
      </c>
      <c r="B6768">
        <v>24</v>
      </c>
      <c r="C6768">
        <v>2675.2</v>
      </c>
      <c r="D6768">
        <v>10.43</v>
      </c>
      <c r="E6768" s="289" t="s">
        <v>15187</v>
      </c>
      <c r="F6768">
        <v>5015861212</v>
      </c>
      <c r="G6768" s="276">
        <v>45776</v>
      </c>
      <c r="H6768">
        <v>20250422701121</v>
      </c>
      <c r="I6768">
        <v>20.922000000000001</v>
      </c>
      <c r="J6768" s="289" t="s">
        <v>287</v>
      </c>
      <c r="K6768" s="289" t="s">
        <v>15188</v>
      </c>
      <c r="L6768" s="289" t="s">
        <v>275</v>
      </c>
      <c r="M6768" s="289" t="s">
        <v>15180</v>
      </c>
      <c r="N6768" s="289" t="s">
        <v>1198</v>
      </c>
      <c r="O6768" s="289" t="s">
        <v>291</v>
      </c>
      <c r="P6768" s="289" t="str">
        <f>VLOOKUP(CAT_Details[[#This Row],[Delivery Bp Customer Code]],Table6[],2,0)</f>
        <v>DX01-L5</v>
      </c>
    </row>
    <row r="6769" spans="1:16" x14ac:dyDescent="0.25">
      <c r="A6769" s="289" t="s">
        <v>285</v>
      </c>
      <c r="B6769">
        <v>19</v>
      </c>
      <c r="C6769">
        <v>3420</v>
      </c>
      <c r="D6769">
        <v>8.2200000000000006</v>
      </c>
      <c r="E6769" s="289" t="s">
        <v>15189</v>
      </c>
      <c r="F6769">
        <v>5015861445</v>
      </c>
      <c r="G6769" s="276">
        <v>45776</v>
      </c>
      <c r="H6769">
        <v>20250416698666</v>
      </c>
      <c r="I6769">
        <v>18.071999999999999</v>
      </c>
      <c r="J6769" s="289" t="s">
        <v>280</v>
      </c>
      <c r="K6769" s="289" t="s">
        <v>15190</v>
      </c>
      <c r="L6769" s="289" t="s">
        <v>275</v>
      </c>
      <c r="M6769" s="289" t="s">
        <v>15113</v>
      </c>
      <c r="N6769" s="289" t="s">
        <v>411</v>
      </c>
      <c r="O6769" s="289" t="s">
        <v>291</v>
      </c>
      <c r="P6769" s="289" t="str">
        <f>VLOOKUP(CAT_Details[[#This Row],[Delivery Bp Customer Code]],Table6[],2,0)</f>
        <v>DX01-L5</v>
      </c>
    </row>
    <row r="6770" spans="1:16" x14ac:dyDescent="0.25">
      <c r="A6770" s="289" t="s">
        <v>285</v>
      </c>
      <c r="B6770">
        <v>2</v>
      </c>
      <c r="C6770">
        <v>792</v>
      </c>
      <c r="D6770">
        <v>0.8</v>
      </c>
      <c r="E6770" s="289" t="s">
        <v>15163</v>
      </c>
      <c r="F6770">
        <v>5015861459</v>
      </c>
      <c r="G6770" s="276">
        <v>45776</v>
      </c>
      <c r="H6770">
        <v>20250422701023</v>
      </c>
      <c r="I6770">
        <v>1.9390000000000001</v>
      </c>
      <c r="J6770" s="289" t="s">
        <v>350</v>
      </c>
      <c r="K6770" s="289" t="s">
        <v>15191</v>
      </c>
      <c r="L6770" s="289" t="s">
        <v>275</v>
      </c>
      <c r="M6770" s="289" t="s">
        <v>15019</v>
      </c>
      <c r="N6770" s="289" t="s">
        <v>690</v>
      </c>
      <c r="O6770" s="289" t="s">
        <v>291</v>
      </c>
      <c r="P6770" s="289" t="str">
        <f>VLOOKUP(CAT_Details[[#This Row],[Delivery Bp Customer Code]],Table6[],2,0)</f>
        <v>DX01-L5</v>
      </c>
    </row>
    <row r="6771" spans="1:16" x14ac:dyDescent="0.25">
      <c r="A6771" s="289" t="s">
        <v>285</v>
      </c>
      <c r="B6771">
        <v>2</v>
      </c>
      <c r="C6771">
        <v>343</v>
      </c>
      <c r="D6771">
        <v>0.8</v>
      </c>
      <c r="E6771" s="289" t="s">
        <v>15192</v>
      </c>
      <c r="F6771">
        <v>5015861520</v>
      </c>
      <c r="G6771" s="276">
        <v>45776</v>
      </c>
      <c r="H6771">
        <v>20250422700928</v>
      </c>
      <c r="I6771">
        <v>1.92</v>
      </c>
      <c r="J6771" s="289" t="s">
        <v>280</v>
      </c>
      <c r="K6771" s="289" t="s">
        <v>15193</v>
      </c>
      <c r="L6771" s="289" t="s">
        <v>275</v>
      </c>
      <c r="M6771" s="289" t="s">
        <v>14852</v>
      </c>
      <c r="N6771" s="289" t="s">
        <v>424</v>
      </c>
      <c r="O6771" s="289" t="s">
        <v>291</v>
      </c>
      <c r="P6771" s="289" t="str">
        <f>VLOOKUP(CAT_Details[[#This Row],[Delivery Bp Customer Code]],Table6[],2,0)</f>
        <v>DX01-L5</v>
      </c>
    </row>
    <row r="6772" spans="1:16" x14ac:dyDescent="0.25">
      <c r="A6772" s="289" t="s">
        <v>521</v>
      </c>
      <c r="B6772">
        <v>1</v>
      </c>
      <c r="C6772">
        <v>26</v>
      </c>
      <c r="D6772">
        <v>0.2</v>
      </c>
      <c r="E6772" s="289" t="s">
        <v>15194</v>
      </c>
      <c r="F6772">
        <v>5015838346</v>
      </c>
      <c r="G6772" s="276">
        <v>45776</v>
      </c>
      <c r="H6772">
        <v>20250417699800</v>
      </c>
      <c r="I6772">
        <v>0.192</v>
      </c>
      <c r="J6772" s="289" t="s">
        <v>438</v>
      </c>
      <c r="K6772" s="289" t="s">
        <v>15195</v>
      </c>
      <c r="L6772" s="289" t="s">
        <v>275</v>
      </c>
      <c r="M6772" s="289" t="s">
        <v>14951</v>
      </c>
      <c r="N6772" s="289" t="s">
        <v>3360</v>
      </c>
      <c r="O6772" s="289" t="s">
        <v>525</v>
      </c>
      <c r="P6772" s="289" t="str">
        <f>VLOOKUP(CAT_Details[[#This Row],[Delivery Bp Customer Code]],Table6[],2,0)</f>
        <v>No Loc</v>
      </c>
    </row>
    <row r="6773" spans="1:16" x14ac:dyDescent="0.25">
      <c r="A6773" s="289" t="s">
        <v>278</v>
      </c>
      <c r="B6773">
        <v>2</v>
      </c>
      <c r="C6773">
        <v>1272</v>
      </c>
      <c r="D6773">
        <v>0.8</v>
      </c>
      <c r="E6773" s="289" t="s">
        <v>15196</v>
      </c>
      <c r="F6773">
        <v>5015845118</v>
      </c>
      <c r="G6773" s="276">
        <v>45777</v>
      </c>
      <c r="H6773">
        <v>20250417699787</v>
      </c>
      <c r="I6773">
        <v>1.8240000000000001</v>
      </c>
      <c r="J6773" s="289" t="s">
        <v>317</v>
      </c>
      <c r="K6773" s="289" t="s">
        <v>15197</v>
      </c>
      <c r="L6773" s="289" t="s">
        <v>275</v>
      </c>
      <c r="M6773" s="289" t="s">
        <v>15124</v>
      </c>
      <c r="N6773" s="289" t="s">
        <v>320</v>
      </c>
      <c r="O6773" s="289" t="s">
        <v>498</v>
      </c>
      <c r="P6773" s="289" t="str">
        <f>VLOOKUP(CAT_Details[[#This Row],[Delivery Bp Customer Code]],Table6[],2,0)</f>
        <v>DK-BM01</v>
      </c>
    </row>
    <row r="6774" spans="1:16" x14ac:dyDescent="0.25">
      <c r="A6774" s="289" t="s">
        <v>278</v>
      </c>
      <c r="B6774">
        <v>3</v>
      </c>
      <c r="C6774">
        <v>1409</v>
      </c>
      <c r="D6774">
        <v>1.2</v>
      </c>
      <c r="E6774" s="289" t="s">
        <v>15198</v>
      </c>
      <c r="F6774">
        <v>5015845396</v>
      </c>
      <c r="G6774" s="276">
        <v>45777</v>
      </c>
      <c r="H6774">
        <v>20250416698825</v>
      </c>
      <c r="I6774">
        <v>2.5920000000000001</v>
      </c>
      <c r="J6774" s="289" t="s">
        <v>294</v>
      </c>
      <c r="K6774" s="289" t="s">
        <v>15199</v>
      </c>
      <c r="L6774" s="289" t="s">
        <v>275</v>
      </c>
      <c r="M6774" s="289" t="s">
        <v>15145</v>
      </c>
      <c r="N6774" s="289" t="s">
        <v>2328</v>
      </c>
      <c r="O6774" s="289" t="s">
        <v>498</v>
      </c>
      <c r="P6774" s="289" t="str">
        <f>VLOOKUP(CAT_Details[[#This Row],[Delivery Bp Customer Code]],Table6[],2,0)</f>
        <v>DK-BM01</v>
      </c>
    </row>
    <row r="6775" spans="1:16" x14ac:dyDescent="0.25">
      <c r="A6775" s="289" t="s">
        <v>278</v>
      </c>
      <c r="B6775">
        <v>12</v>
      </c>
      <c r="C6775">
        <v>1368</v>
      </c>
      <c r="D6775">
        <v>2.4</v>
      </c>
      <c r="E6775" s="289" t="s">
        <v>15200</v>
      </c>
      <c r="F6775">
        <v>5015861155</v>
      </c>
      <c r="G6775" s="276">
        <v>45777</v>
      </c>
      <c r="H6775">
        <v>20250418700430</v>
      </c>
      <c r="I6775">
        <v>5.76</v>
      </c>
      <c r="J6775" s="289" t="s">
        <v>324</v>
      </c>
      <c r="K6775" s="289" t="s">
        <v>15201</v>
      </c>
      <c r="L6775" s="289" t="s">
        <v>275</v>
      </c>
      <c r="M6775" s="289" t="s">
        <v>15202</v>
      </c>
      <c r="N6775" s="289" t="s">
        <v>1067</v>
      </c>
      <c r="O6775" s="289" t="s">
        <v>498</v>
      </c>
      <c r="P6775" s="289" t="str">
        <f>VLOOKUP(CAT_Details[[#This Row],[Delivery Bp Customer Code]],Table6[],2,0)</f>
        <v>DK-BM01</v>
      </c>
    </row>
    <row r="6776" spans="1:16" x14ac:dyDescent="0.25">
      <c r="A6776" s="289" t="s">
        <v>278</v>
      </c>
      <c r="B6776">
        <v>12</v>
      </c>
      <c r="C6776">
        <v>5440</v>
      </c>
      <c r="D6776">
        <v>4.8</v>
      </c>
      <c r="E6776" s="289" t="s">
        <v>15203</v>
      </c>
      <c r="F6776">
        <v>5015861378</v>
      </c>
      <c r="G6776" s="276">
        <v>45777</v>
      </c>
      <c r="H6776">
        <v>20250422701103</v>
      </c>
      <c r="I6776">
        <v>9.2159999999999993</v>
      </c>
      <c r="J6776" s="289" t="s">
        <v>324</v>
      </c>
      <c r="K6776" s="289" t="s">
        <v>15204</v>
      </c>
      <c r="L6776" s="289" t="s">
        <v>275</v>
      </c>
      <c r="M6776" s="289" t="s">
        <v>15205</v>
      </c>
      <c r="N6776" s="289" t="s">
        <v>336</v>
      </c>
      <c r="O6776" s="289" t="s">
        <v>498</v>
      </c>
      <c r="P6776" s="289" t="str">
        <f>VLOOKUP(CAT_Details[[#This Row],[Delivery Bp Customer Code]],Table6[],2,0)</f>
        <v>DK-BM01</v>
      </c>
    </row>
    <row r="6777" spans="1:16" x14ac:dyDescent="0.25">
      <c r="A6777" s="289" t="s">
        <v>278</v>
      </c>
      <c r="B6777">
        <v>14</v>
      </c>
      <c r="C6777">
        <v>3600.02</v>
      </c>
      <c r="D6777">
        <v>4.68</v>
      </c>
      <c r="E6777" s="289" t="s">
        <v>15206</v>
      </c>
      <c r="F6777">
        <v>5015877190</v>
      </c>
      <c r="G6777" s="276">
        <v>45777</v>
      </c>
      <c r="H6777">
        <v>20250423701918</v>
      </c>
      <c r="I6777">
        <v>6.6020000000000003</v>
      </c>
      <c r="J6777" s="289" t="s">
        <v>280</v>
      </c>
      <c r="K6777" s="289" t="s">
        <v>15207</v>
      </c>
      <c r="L6777" s="289" t="s">
        <v>275</v>
      </c>
      <c r="M6777" s="289" t="s">
        <v>15208</v>
      </c>
      <c r="N6777" s="289" t="s">
        <v>485</v>
      </c>
      <c r="O6777" s="289" t="s">
        <v>498</v>
      </c>
      <c r="P6777" s="289" t="str">
        <f>VLOOKUP(CAT_Details[[#This Row],[Delivery Bp Customer Code]],Table6[],2,0)</f>
        <v>DK-BM01</v>
      </c>
    </row>
    <row r="6778" spans="1:16" x14ac:dyDescent="0.25">
      <c r="A6778" s="289" t="s">
        <v>278</v>
      </c>
      <c r="B6778">
        <v>1</v>
      </c>
      <c r="C6778">
        <v>244.88</v>
      </c>
      <c r="D6778">
        <v>0.4</v>
      </c>
      <c r="E6778" s="289" t="s">
        <v>15206</v>
      </c>
      <c r="F6778">
        <v>5015877191</v>
      </c>
      <c r="G6778" s="276">
        <v>45777</v>
      </c>
      <c r="H6778">
        <v>20250423702248</v>
      </c>
      <c r="I6778">
        <v>0.57599999999999996</v>
      </c>
      <c r="J6778" s="289" t="s">
        <v>280</v>
      </c>
      <c r="K6778" s="289" t="s">
        <v>15209</v>
      </c>
      <c r="L6778" s="289" t="s">
        <v>275</v>
      </c>
      <c r="M6778" s="289" t="s">
        <v>15208</v>
      </c>
      <c r="N6778" s="289" t="s">
        <v>485</v>
      </c>
      <c r="O6778" s="289" t="s">
        <v>498</v>
      </c>
      <c r="P6778" s="289" t="str">
        <f>VLOOKUP(CAT_Details[[#This Row],[Delivery Bp Customer Code]],Table6[],2,0)</f>
        <v>DK-BM01</v>
      </c>
    </row>
    <row r="6779" spans="1:16" x14ac:dyDescent="0.25">
      <c r="A6779" s="289" t="s">
        <v>75</v>
      </c>
      <c r="B6779">
        <v>1</v>
      </c>
      <c r="C6779">
        <v>135</v>
      </c>
      <c r="D6779">
        <v>0.2</v>
      </c>
      <c r="E6779" s="289" t="s">
        <v>15210</v>
      </c>
      <c r="F6779">
        <v>5015877156</v>
      </c>
      <c r="G6779" s="276">
        <v>45777</v>
      </c>
      <c r="H6779">
        <v>20250422701147</v>
      </c>
      <c r="I6779">
        <v>0.14399999999999999</v>
      </c>
      <c r="J6779" s="289" t="s">
        <v>350</v>
      </c>
      <c r="K6779" s="289" t="s">
        <v>15211</v>
      </c>
      <c r="L6779" s="289" t="s">
        <v>275</v>
      </c>
      <c r="M6779" s="289" t="s">
        <v>15212</v>
      </c>
      <c r="N6779" s="289" t="s">
        <v>2656</v>
      </c>
      <c r="O6779" s="289" t="s">
        <v>2173</v>
      </c>
      <c r="P6779" s="289" t="str">
        <f>VLOOKUP(CAT_Details[[#This Row],[Delivery Bp Customer Code]],Table6[],2,0)</f>
        <v>OYL1</v>
      </c>
    </row>
    <row r="6780" spans="1:16" x14ac:dyDescent="0.25">
      <c r="A6780" s="289" t="s">
        <v>75</v>
      </c>
      <c r="B6780">
        <v>9</v>
      </c>
      <c r="C6780">
        <v>2597</v>
      </c>
      <c r="D6780">
        <v>3.6</v>
      </c>
      <c r="E6780" s="289" t="s">
        <v>15213</v>
      </c>
      <c r="F6780">
        <v>5015877261</v>
      </c>
      <c r="G6780" s="276">
        <v>45777</v>
      </c>
      <c r="H6780">
        <v>20250422701171</v>
      </c>
      <c r="I6780">
        <v>4.7519999999999998</v>
      </c>
      <c r="J6780" s="289" t="s">
        <v>350</v>
      </c>
      <c r="K6780" s="289" t="s">
        <v>15214</v>
      </c>
      <c r="L6780" s="289" t="s">
        <v>275</v>
      </c>
      <c r="M6780" s="289" t="s">
        <v>15215</v>
      </c>
      <c r="N6780" s="289" t="s">
        <v>3420</v>
      </c>
      <c r="O6780" s="289" t="s">
        <v>2173</v>
      </c>
      <c r="P6780" s="289" t="str">
        <f>VLOOKUP(CAT_Details[[#This Row],[Delivery Bp Customer Code]],Table6[],2,0)</f>
        <v>OYL1</v>
      </c>
    </row>
    <row r="6781" spans="1:16" x14ac:dyDescent="0.25">
      <c r="A6781" s="289" t="s">
        <v>75</v>
      </c>
      <c r="B6781">
        <v>2</v>
      </c>
      <c r="C6781">
        <v>567</v>
      </c>
      <c r="D6781">
        <v>0.8</v>
      </c>
      <c r="E6781" s="289" t="s">
        <v>15216</v>
      </c>
      <c r="F6781">
        <v>5015877285</v>
      </c>
      <c r="G6781" s="276">
        <v>45777</v>
      </c>
      <c r="H6781">
        <v>20250414696489</v>
      </c>
      <c r="I6781">
        <v>1.1519999999999999</v>
      </c>
      <c r="J6781" s="289" t="s">
        <v>350</v>
      </c>
      <c r="K6781" s="289" t="s">
        <v>15217</v>
      </c>
      <c r="L6781" s="289" t="s">
        <v>275</v>
      </c>
      <c r="M6781" s="289" t="s">
        <v>15212</v>
      </c>
      <c r="N6781" s="289" t="s">
        <v>2656</v>
      </c>
      <c r="O6781" s="289" t="s">
        <v>2173</v>
      </c>
      <c r="P6781" s="289" t="str">
        <f>VLOOKUP(CAT_Details[[#This Row],[Delivery Bp Customer Code]],Table6[],2,0)</f>
        <v>OYL1</v>
      </c>
    </row>
    <row r="6782" spans="1:16" x14ac:dyDescent="0.25">
      <c r="A6782" s="289" t="s">
        <v>75</v>
      </c>
      <c r="B6782">
        <v>1</v>
      </c>
      <c r="C6782">
        <v>40</v>
      </c>
      <c r="D6782">
        <v>0.4</v>
      </c>
      <c r="E6782" s="289" t="s">
        <v>15218</v>
      </c>
      <c r="F6782">
        <v>5015907658</v>
      </c>
      <c r="G6782" s="276">
        <v>45777</v>
      </c>
      <c r="H6782">
        <v>20250425704306</v>
      </c>
      <c r="I6782">
        <v>0.96</v>
      </c>
      <c r="J6782" s="289" t="s">
        <v>273</v>
      </c>
      <c r="K6782" s="289" t="s">
        <v>15219</v>
      </c>
      <c r="L6782" s="289" t="s">
        <v>275</v>
      </c>
      <c r="M6782" s="289" t="s">
        <v>15220</v>
      </c>
      <c r="N6782" s="289" t="s">
        <v>3563</v>
      </c>
      <c r="O6782" s="289" t="s">
        <v>2173</v>
      </c>
      <c r="P6782" s="289" t="str">
        <f>VLOOKUP(CAT_Details[[#This Row],[Delivery Bp Customer Code]],Table6[],2,0)</f>
        <v>OYL1</v>
      </c>
    </row>
    <row r="6783" spans="1:16" x14ac:dyDescent="0.25">
      <c r="A6783" s="289" t="s">
        <v>75</v>
      </c>
      <c r="B6783">
        <v>2</v>
      </c>
      <c r="C6783">
        <v>250</v>
      </c>
      <c r="D6783">
        <v>0.8</v>
      </c>
      <c r="E6783" s="289" t="s">
        <v>15221</v>
      </c>
      <c r="F6783">
        <v>5015907680</v>
      </c>
      <c r="G6783" s="276">
        <v>45777</v>
      </c>
      <c r="H6783">
        <v>20250424703863</v>
      </c>
      <c r="I6783">
        <v>1.92</v>
      </c>
      <c r="J6783" s="289" t="s">
        <v>273</v>
      </c>
      <c r="K6783" s="289" t="s">
        <v>15222</v>
      </c>
      <c r="L6783" s="289" t="s">
        <v>275</v>
      </c>
      <c r="M6783" s="289" t="s">
        <v>15223</v>
      </c>
      <c r="N6783" s="289" t="s">
        <v>1003</v>
      </c>
      <c r="O6783" s="289" t="s">
        <v>2173</v>
      </c>
      <c r="P6783" s="289" t="str">
        <f>VLOOKUP(CAT_Details[[#This Row],[Delivery Bp Customer Code]],Table6[],2,0)</f>
        <v>OYL1</v>
      </c>
    </row>
    <row r="6784" spans="1:16" x14ac:dyDescent="0.25">
      <c r="A6784" s="289" t="s">
        <v>75</v>
      </c>
      <c r="B6784">
        <v>1</v>
      </c>
      <c r="C6784">
        <v>2</v>
      </c>
      <c r="D6784">
        <v>0.03</v>
      </c>
      <c r="E6784" s="289" t="s">
        <v>15224</v>
      </c>
      <c r="F6784">
        <v>5015907837</v>
      </c>
      <c r="G6784" s="276">
        <v>45777</v>
      </c>
      <c r="H6784">
        <v>20250407691223</v>
      </c>
      <c r="I6784">
        <v>8.9999999999999993E-3</v>
      </c>
      <c r="J6784" s="289" t="s">
        <v>273</v>
      </c>
      <c r="K6784" s="289" t="s">
        <v>15225</v>
      </c>
      <c r="L6784" s="289" t="s">
        <v>275</v>
      </c>
      <c r="M6784" s="289" t="s">
        <v>15223</v>
      </c>
      <c r="N6784" s="289" t="s">
        <v>2738</v>
      </c>
      <c r="O6784" s="289" t="s">
        <v>2173</v>
      </c>
      <c r="P6784" s="289" t="str">
        <f>VLOOKUP(CAT_Details[[#This Row],[Delivery Bp Customer Code]],Table6[],2,0)</f>
        <v>OYL1</v>
      </c>
    </row>
    <row r="6785" spans="1:16" x14ac:dyDescent="0.25">
      <c r="A6785" s="289" t="s">
        <v>14506</v>
      </c>
      <c r="B6785">
        <v>18</v>
      </c>
      <c r="C6785">
        <v>18988.990000000002</v>
      </c>
      <c r="D6785">
        <v>10.8</v>
      </c>
      <c r="E6785" s="289" t="s">
        <v>15226</v>
      </c>
      <c r="F6785">
        <v>5015919357</v>
      </c>
      <c r="G6785" s="276">
        <v>45777</v>
      </c>
      <c r="I6785">
        <v>33.695999999999998</v>
      </c>
      <c r="J6785" s="289" t="s">
        <v>280</v>
      </c>
      <c r="K6785" s="289" t="s">
        <v>15227</v>
      </c>
      <c r="L6785" s="289" t="s">
        <v>273</v>
      </c>
      <c r="M6785" s="289" t="s">
        <v>15228</v>
      </c>
      <c r="N6785" s="289" t="s">
        <v>15229</v>
      </c>
      <c r="O6785" s="289" t="s">
        <v>15230</v>
      </c>
      <c r="P6785" s="289" t="str">
        <f>VLOOKUP(CAT_Details[[#This Row],[Delivery Bp Customer Code]],Table6[],2,0)</f>
        <v>No Loc</v>
      </c>
    </row>
    <row r="6786" spans="1:16" x14ac:dyDescent="0.25">
      <c r="A6786" s="289" t="s">
        <v>874</v>
      </c>
      <c r="B6786">
        <v>50</v>
      </c>
      <c r="C6786">
        <v>6960</v>
      </c>
      <c r="D6786">
        <v>13.6</v>
      </c>
      <c r="E6786" s="289" t="s">
        <v>15231</v>
      </c>
      <c r="F6786">
        <v>5015861298</v>
      </c>
      <c r="G6786" s="276">
        <v>45777</v>
      </c>
      <c r="H6786">
        <v>20250416698720</v>
      </c>
      <c r="I6786">
        <v>40.137999999999998</v>
      </c>
      <c r="J6786" s="289" t="s">
        <v>345</v>
      </c>
      <c r="K6786" s="289" t="s">
        <v>15232</v>
      </c>
      <c r="L6786" s="289" t="s">
        <v>275</v>
      </c>
      <c r="M6786" s="289"/>
      <c r="N6786" s="289" t="s">
        <v>427</v>
      </c>
      <c r="O6786" s="289" t="s">
        <v>1014</v>
      </c>
      <c r="P6786" s="289" t="str">
        <f>VLOOKUP(CAT_Details[[#This Row],[Delivery Bp Customer Code]],Table6[],2,0)</f>
        <v>MZ07</v>
      </c>
    </row>
    <row r="6787" spans="1:16" x14ac:dyDescent="0.25">
      <c r="A6787" s="289" t="s">
        <v>3771</v>
      </c>
      <c r="B6787">
        <v>1</v>
      </c>
      <c r="C6787">
        <v>20</v>
      </c>
      <c r="D6787">
        <v>0.2</v>
      </c>
      <c r="E6787" s="289" t="s">
        <v>15233</v>
      </c>
      <c r="F6787">
        <v>5015861471</v>
      </c>
      <c r="G6787" s="276">
        <v>45777</v>
      </c>
      <c r="H6787">
        <v>20250417699808</v>
      </c>
      <c r="I6787">
        <v>0.317</v>
      </c>
      <c r="J6787" s="289" t="s">
        <v>324</v>
      </c>
      <c r="K6787" s="289" t="s">
        <v>15234</v>
      </c>
      <c r="L6787" s="289" t="s">
        <v>275</v>
      </c>
      <c r="M6787" s="289" t="s">
        <v>15202</v>
      </c>
      <c r="N6787" s="289" t="s">
        <v>612</v>
      </c>
      <c r="O6787" s="289" t="s">
        <v>3775</v>
      </c>
      <c r="P6787" s="289">
        <f>VLOOKUP(CAT_Details[[#This Row],[Delivery Bp Customer Code]],Table6[],2,0)</f>
        <v>3401</v>
      </c>
    </row>
    <row r="6788" spans="1:16" x14ac:dyDescent="0.25">
      <c r="A6788" s="289" t="s">
        <v>3329</v>
      </c>
      <c r="B6788">
        <v>3</v>
      </c>
      <c r="C6788">
        <v>300</v>
      </c>
      <c r="D6788">
        <v>1.2</v>
      </c>
      <c r="E6788" s="289" t="s">
        <v>15235</v>
      </c>
      <c r="F6788">
        <v>5015845494</v>
      </c>
      <c r="G6788" s="276">
        <v>45777</v>
      </c>
      <c r="H6788">
        <v>20250417699724</v>
      </c>
      <c r="I6788">
        <v>2.88</v>
      </c>
      <c r="J6788" s="289" t="s">
        <v>324</v>
      </c>
      <c r="K6788" s="289" t="s">
        <v>15236</v>
      </c>
      <c r="L6788" s="289" t="s">
        <v>275</v>
      </c>
      <c r="M6788" s="289" t="s">
        <v>14889</v>
      </c>
      <c r="N6788" s="289" t="s">
        <v>616</v>
      </c>
      <c r="O6788" s="289" t="s">
        <v>3332</v>
      </c>
      <c r="P6788" s="289">
        <f>VLOOKUP(CAT_Details[[#This Row],[Delivery Bp Customer Code]],Table6[],2,0)</f>
        <v>3402</v>
      </c>
    </row>
    <row r="6789" spans="1:16" x14ac:dyDescent="0.25">
      <c r="A6789" s="289" t="s">
        <v>3329</v>
      </c>
      <c r="B6789">
        <v>8</v>
      </c>
      <c r="C6789">
        <v>688</v>
      </c>
      <c r="D6789">
        <v>3.2</v>
      </c>
      <c r="E6789" s="289" t="s">
        <v>15237</v>
      </c>
      <c r="F6789">
        <v>5015861199</v>
      </c>
      <c r="G6789" s="276">
        <v>45777</v>
      </c>
      <c r="H6789">
        <v>20250418700338</v>
      </c>
      <c r="I6789">
        <v>4.6079999999999997</v>
      </c>
      <c r="J6789" s="289" t="s">
        <v>324</v>
      </c>
      <c r="K6789" s="289" t="s">
        <v>15238</v>
      </c>
      <c r="L6789" s="289" t="s">
        <v>275</v>
      </c>
      <c r="M6789" s="289" t="s">
        <v>15135</v>
      </c>
      <c r="N6789" s="289" t="s">
        <v>4634</v>
      </c>
      <c r="O6789" s="289" t="s">
        <v>3332</v>
      </c>
      <c r="P6789" s="289">
        <f>VLOOKUP(CAT_Details[[#This Row],[Delivery Bp Customer Code]],Table6[],2,0)</f>
        <v>3402</v>
      </c>
    </row>
    <row r="6790" spans="1:16" x14ac:dyDescent="0.25">
      <c r="A6790" s="289" t="s">
        <v>3329</v>
      </c>
      <c r="B6790">
        <v>2</v>
      </c>
      <c r="C6790">
        <v>50</v>
      </c>
      <c r="D6790">
        <v>0.08</v>
      </c>
      <c r="E6790" s="289" t="s">
        <v>15239</v>
      </c>
      <c r="F6790">
        <v>5015877199</v>
      </c>
      <c r="G6790" s="276">
        <v>45777</v>
      </c>
      <c r="H6790">
        <v>20250422700845</v>
      </c>
      <c r="I6790">
        <v>1.9E-2</v>
      </c>
      <c r="J6790" s="289" t="s">
        <v>350</v>
      </c>
      <c r="K6790" s="289" t="s">
        <v>15240</v>
      </c>
      <c r="L6790" s="289" t="s">
        <v>275</v>
      </c>
      <c r="M6790" s="289" t="s">
        <v>15212</v>
      </c>
      <c r="N6790" s="289" t="s">
        <v>3809</v>
      </c>
      <c r="O6790" s="289" t="s">
        <v>3332</v>
      </c>
      <c r="P6790" s="289">
        <f>VLOOKUP(CAT_Details[[#This Row],[Delivery Bp Customer Code]],Table6[],2,0)</f>
        <v>3402</v>
      </c>
    </row>
    <row r="6791" spans="1:16" x14ac:dyDescent="0.25">
      <c r="A6791" s="289" t="s">
        <v>3329</v>
      </c>
      <c r="B6791">
        <v>2</v>
      </c>
      <c r="C6791">
        <v>128</v>
      </c>
      <c r="D6791">
        <v>0.8</v>
      </c>
      <c r="E6791" s="289" t="s">
        <v>15241</v>
      </c>
      <c r="F6791">
        <v>5015877217</v>
      </c>
      <c r="G6791" s="276">
        <v>45777</v>
      </c>
      <c r="H6791">
        <v>20250423702391</v>
      </c>
      <c r="I6791">
        <v>1.9390000000000001</v>
      </c>
      <c r="J6791" s="289" t="s">
        <v>350</v>
      </c>
      <c r="K6791" s="289" t="s">
        <v>15242</v>
      </c>
      <c r="L6791" s="289" t="s">
        <v>275</v>
      </c>
      <c r="M6791" s="289" t="s">
        <v>15212</v>
      </c>
      <c r="N6791" s="289" t="s">
        <v>690</v>
      </c>
      <c r="O6791" s="289" t="s">
        <v>3332</v>
      </c>
      <c r="P6791" s="289">
        <f>VLOOKUP(CAT_Details[[#This Row],[Delivery Bp Customer Code]],Table6[],2,0)</f>
        <v>3402</v>
      </c>
    </row>
    <row r="6792" spans="1:16" x14ac:dyDescent="0.25">
      <c r="A6792" s="289" t="s">
        <v>3329</v>
      </c>
      <c r="B6792">
        <v>2</v>
      </c>
      <c r="C6792">
        <v>114.62</v>
      </c>
      <c r="D6792">
        <v>0.4</v>
      </c>
      <c r="E6792" s="289" t="s">
        <v>15243</v>
      </c>
      <c r="F6792">
        <v>5015877256</v>
      </c>
      <c r="G6792" s="276">
        <v>45777</v>
      </c>
      <c r="H6792">
        <v>20250422701141</v>
      </c>
      <c r="I6792">
        <v>0.76800000000000002</v>
      </c>
      <c r="J6792" s="289" t="s">
        <v>350</v>
      </c>
      <c r="K6792" s="289" t="s">
        <v>15244</v>
      </c>
      <c r="L6792" s="289" t="s">
        <v>275</v>
      </c>
      <c r="M6792" s="289" t="s">
        <v>14781</v>
      </c>
      <c r="N6792" s="289" t="s">
        <v>743</v>
      </c>
      <c r="O6792" s="289" t="s">
        <v>3332</v>
      </c>
      <c r="P6792" s="289">
        <f>VLOOKUP(CAT_Details[[#This Row],[Delivery Bp Customer Code]],Table6[],2,0)</f>
        <v>3402</v>
      </c>
    </row>
    <row r="6793" spans="1:16" x14ac:dyDescent="0.25">
      <c r="A6793" s="289" t="s">
        <v>3329</v>
      </c>
      <c r="B6793">
        <v>3</v>
      </c>
      <c r="C6793">
        <v>36.299999999999997</v>
      </c>
      <c r="D6793">
        <v>0.22</v>
      </c>
      <c r="E6793" s="289" t="s">
        <v>15245</v>
      </c>
      <c r="F6793">
        <v>5015877278</v>
      </c>
      <c r="G6793" s="276">
        <v>45777</v>
      </c>
      <c r="H6793">
        <v>20250417699475</v>
      </c>
      <c r="I6793">
        <v>0.21</v>
      </c>
      <c r="J6793" s="289" t="s">
        <v>350</v>
      </c>
      <c r="K6793" s="289" t="s">
        <v>15246</v>
      </c>
      <c r="L6793" s="289" t="s">
        <v>275</v>
      </c>
      <c r="M6793" s="289" t="s">
        <v>15212</v>
      </c>
      <c r="N6793" s="289" t="s">
        <v>3173</v>
      </c>
      <c r="O6793" s="289" t="s">
        <v>3332</v>
      </c>
      <c r="P6793" s="289">
        <f>VLOOKUP(CAT_Details[[#This Row],[Delivery Bp Customer Code]],Table6[],2,0)</f>
        <v>3402</v>
      </c>
    </row>
    <row r="6794" spans="1:16" x14ac:dyDescent="0.25">
      <c r="A6794" s="289" t="s">
        <v>3329</v>
      </c>
      <c r="B6794">
        <v>7</v>
      </c>
      <c r="C6794">
        <v>416</v>
      </c>
      <c r="D6794">
        <v>3.25</v>
      </c>
      <c r="E6794" s="289" t="s">
        <v>15247</v>
      </c>
      <c r="F6794">
        <v>5015907106</v>
      </c>
      <c r="G6794" s="276">
        <v>45777</v>
      </c>
      <c r="H6794">
        <v>20250425704503</v>
      </c>
      <c r="I6794">
        <v>7.1870000000000003</v>
      </c>
      <c r="J6794" s="289" t="s">
        <v>273</v>
      </c>
      <c r="K6794" s="289" t="s">
        <v>15248</v>
      </c>
      <c r="L6794" s="289" t="s">
        <v>275</v>
      </c>
      <c r="M6794" s="289" t="s">
        <v>15249</v>
      </c>
      <c r="N6794" s="289" t="s">
        <v>519</v>
      </c>
      <c r="O6794" s="289" t="s">
        <v>3332</v>
      </c>
      <c r="P6794" s="289">
        <f>VLOOKUP(CAT_Details[[#This Row],[Delivery Bp Customer Code]],Table6[],2,0)</f>
        <v>3402</v>
      </c>
    </row>
    <row r="6795" spans="1:16" x14ac:dyDescent="0.25">
      <c r="A6795" s="289" t="s">
        <v>3329</v>
      </c>
      <c r="B6795">
        <v>2</v>
      </c>
      <c r="C6795">
        <v>746</v>
      </c>
      <c r="D6795">
        <v>0.8</v>
      </c>
      <c r="E6795" s="289" t="s">
        <v>15250</v>
      </c>
      <c r="F6795">
        <v>5015924448</v>
      </c>
      <c r="G6795" s="276">
        <v>45777</v>
      </c>
      <c r="H6795">
        <v>20250428705499</v>
      </c>
      <c r="I6795">
        <v>1.248</v>
      </c>
      <c r="J6795" s="289" t="s">
        <v>350</v>
      </c>
      <c r="K6795" s="289" t="s">
        <v>15251</v>
      </c>
      <c r="L6795" s="289" t="s">
        <v>275</v>
      </c>
      <c r="M6795" s="289" t="s">
        <v>15252</v>
      </c>
      <c r="N6795" s="289" t="s">
        <v>4975</v>
      </c>
      <c r="O6795" s="289" t="s">
        <v>3332</v>
      </c>
      <c r="P6795" s="289">
        <f>VLOOKUP(CAT_Details[[#This Row],[Delivery Bp Customer Code]],Table6[],2,0)</f>
        <v>3402</v>
      </c>
    </row>
    <row r="6796" spans="1:16" x14ac:dyDescent="0.25">
      <c r="A6796" s="289" t="s">
        <v>3329</v>
      </c>
      <c r="B6796">
        <v>10</v>
      </c>
      <c r="C6796">
        <v>3460</v>
      </c>
      <c r="D6796">
        <v>4</v>
      </c>
      <c r="E6796" s="289" t="s">
        <v>15253</v>
      </c>
      <c r="F6796">
        <v>5015924638</v>
      </c>
      <c r="G6796" s="276">
        <v>45777</v>
      </c>
      <c r="H6796">
        <v>20250428705622</v>
      </c>
      <c r="I6796">
        <v>9.6</v>
      </c>
      <c r="J6796" s="289" t="s">
        <v>350</v>
      </c>
      <c r="K6796" s="289" t="s">
        <v>15254</v>
      </c>
      <c r="L6796" s="289" t="s">
        <v>275</v>
      </c>
      <c r="M6796" s="289" t="s">
        <v>15255</v>
      </c>
      <c r="N6796" s="289" t="s">
        <v>4421</v>
      </c>
      <c r="O6796" s="289" t="s">
        <v>3332</v>
      </c>
      <c r="P6796" s="289">
        <f>VLOOKUP(CAT_Details[[#This Row],[Delivery Bp Customer Code]],Table6[],2,0)</f>
        <v>3402</v>
      </c>
    </row>
    <row r="6797" spans="1:16" x14ac:dyDescent="0.25">
      <c r="A6797" s="289" t="s">
        <v>707</v>
      </c>
      <c r="B6797">
        <v>11</v>
      </c>
      <c r="C6797">
        <v>400.46</v>
      </c>
      <c r="D6797">
        <v>6.6</v>
      </c>
      <c r="E6797" s="289" t="s">
        <v>15256</v>
      </c>
      <c r="F6797">
        <v>5015920244</v>
      </c>
      <c r="G6797" s="276">
        <v>45777</v>
      </c>
      <c r="I6797">
        <v>7.92</v>
      </c>
      <c r="J6797" s="289" t="s">
        <v>350</v>
      </c>
      <c r="K6797" s="289" t="s">
        <v>15257</v>
      </c>
      <c r="L6797" s="289" t="s">
        <v>273</v>
      </c>
      <c r="M6797" s="289" t="s">
        <v>15258</v>
      </c>
      <c r="N6797" s="289" t="s">
        <v>15057</v>
      </c>
      <c r="O6797" s="289" t="s">
        <v>711</v>
      </c>
      <c r="P6797" s="289" t="str">
        <f>VLOOKUP(CAT_Details[[#This Row],[Delivery Bp Customer Code]],Table6[],2,0)</f>
        <v>No Loc</v>
      </c>
    </row>
    <row r="6798" spans="1:16" x14ac:dyDescent="0.25">
      <c r="A6798" s="289" t="s">
        <v>707</v>
      </c>
      <c r="B6798">
        <v>26</v>
      </c>
      <c r="C6798">
        <v>6400</v>
      </c>
      <c r="D6798">
        <v>12.6</v>
      </c>
      <c r="E6798" s="289" t="s">
        <v>15259</v>
      </c>
      <c r="F6798">
        <v>5015920251</v>
      </c>
      <c r="G6798" s="276">
        <v>45777</v>
      </c>
      <c r="I6798">
        <v>16.559999999999999</v>
      </c>
      <c r="J6798" s="289" t="s">
        <v>350</v>
      </c>
      <c r="K6798" s="289" t="s">
        <v>15260</v>
      </c>
      <c r="L6798" s="289" t="s">
        <v>273</v>
      </c>
      <c r="M6798" s="289" t="s">
        <v>15261</v>
      </c>
      <c r="N6798" s="289" t="s">
        <v>3804</v>
      </c>
      <c r="O6798" s="289" t="s">
        <v>711</v>
      </c>
      <c r="P6798" s="289" t="str">
        <f>VLOOKUP(CAT_Details[[#This Row],[Delivery Bp Customer Code]],Table6[],2,0)</f>
        <v>No Loc</v>
      </c>
    </row>
    <row r="6799" spans="1:16" x14ac:dyDescent="0.25">
      <c r="A6799" s="289" t="s">
        <v>76</v>
      </c>
      <c r="B6799">
        <v>1</v>
      </c>
      <c r="C6799">
        <v>30</v>
      </c>
      <c r="D6799">
        <v>0.2</v>
      </c>
      <c r="E6799" s="289" t="s">
        <v>15262</v>
      </c>
      <c r="F6799">
        <v>5015822438</v>
      </c>
      <c r="G6799" s="276">
        <v>45777</v>
      </c>
      <c r="H6799">
        <v>20250414696624</v>
      </c>
      <c r="I6799">
        <v>0.192</v>
      </c>
      <c r="J6799" s="289" t="s">
        <v>764</v>
      </c>
      <c r="K6799" s="289" t="s">
        <v>15263</v>
      </c>
      <c r="L6799" s="289" t="s">
        <v>275</v>
      </c>
      <c r="M6799" s="289" t="s">
        <v>15264</v>
      </c>
      <c r="N6799" s="289" t="s">
        <v>766</v>
      </c>
      <c r="O6799" s="289" t="s">
        <v>748</v>
      </c>
      <c r="P6799" s="289" t="str">
        <f>VLOOKUP(CAT_Details[[#This Row],[Delivery Bp Customer Code]],Table6[],2,0)</f>
        <v>No Loc</v>
      </c>
    </row>
    <row r="6800" spans="1:16" x14ac:dyDescent="0.25">
      <c r="A6800" s="289" t="s">
        <v>76</v>
      </c>
      <c r="B6800">
        <v>1</v>
      </c>
      <c r="C6800">
        <v>8</v>
      </c>
      <c r="D6800">
        <v>0.1</v>
      </c>
      <c r="E6800" s="289" t="s">
        <v>15265</v>
      </c>
      <c r="F6800">
        <v>5015861331</v>
      </c>
      <c r="G6800" s="276">
        <v>45777</v>
      </c>
      <c r="H6800">
        <v>20250417699886</v>
      </c>
      <c r="I6800">
        <v>5.8000000000000003E-2</v>
      </c>
      <c r="J6800" s="289" t="s">
        <v>345</v>
      </c>
      <c r="K6800" s="289" t="s">
        <v>15266</v>
      </c>
      <c r="L6800" s="289" t="s">
        <v>275</v>
      </c>
      <c r="M6800" s="289" t="s">
        <v>15267</v>
      </c>
      <c r="N6800" s="289" t="s">
        <v>427</v>
      </c>
      <c r="O6800" s="289" t="s">
        <v>748</v>
      </c>
      <c r="P6800" s="289" t="str">
        <f>VLOOKUP(CAT_Details[[#This Row],[Delivery Bp Customer Code]],Table6[],2,0)</f>
        <v>No Loc</v>
      </c>
    </row>
    <row r="6801" spans="1:16" x14ac:dyDescent="0.25">
      <c r="A6801" s="289" t="s">
        <v>76</v>
      </c>
      <c r="B6801">
        <v>3</v>
      </c>
      <c r="C6801">
        <v>2460</v>
      </c>
      <c r="D6801">
        <v>0.9</v>
      </c>
      <c r="E6801" s="289" t="s">
        <v>15268</v>
      </c>
      <c r="F6801">
        <v>5015924526</v>
      </c>
      <c r="G6801" s="276">
        <v>45777</v>
      </c>
      <c r="H6801">
        <v>20250428705547</v>
      </c>
      <c r="I6801">
        <v>2.2029999999999998</v>
      </c>
      <c r="J6801" s="289" t="s">
        <v>350</v>
      </c>
      <c r="K6801" s="289" t="s">
        <v>15269</v>
      </c>
      <c r="L6801" s="289" t="s">
        <v>275</v>
      </c>
      <c r="M6801" s="289" t="s">
        <v>15252</v>
      </c>
      <c r="N6801" s="289" t="s">
        <v>4441</v>
      </c>
      <c r="O6801" s="289" t="s">
        <v>748</v>
      </c>
      <c r="P6801" s="289" t="str">
        <f>VLOOKUP(CAT_Details[[#This Row],[Delivery Bp Customer Code]],Table6[],2,0)</f>
        <v>No Loc</v>
      </c>
    </row>
    <row r="6802" spans="1:16" x14ac:dyDescent="0.25">
      <c r="A6802" s="289" t="s">
        <v>285</v>
      </c>
      <c r="B6802">
        <v>38</v>
      </c>
      <c r="C6802">
        <v>3312</v>
      </c>
      <c r="D6802">
        <v>18.7</v>
      </c>
      <c r="E6802" s="289" t="s">
        <v>15270</v>
      </c>
      <c r="F6802">
        <v>5015793575</v>
      </c>
      <c r="G6802" s="276">
        <v>45777</v>
      </c>
      <c r="H6802">
        <v>20250411695415</v>
      </c>
      <c r="I6802">
        <v>43.933999999999997</v>
      </c>
      <c r="J6802" s="289" t="s">
        <v>756</v>
      </c>
      <c r="K6802" s="289" t="s">
        <v>15271</v>
      </c>
      <c r="L6802" s="289" t="s">
        <v>275</v>
      </c>
      <c r="M6802" s="289" t="s">
        <v>15272</v>
      </c>
      <c r="N6802" s="289" t="s">
        <v>759</v>
      </c>
      <c r="O6802" s="289" t="s">
        <v>291</v>
      </c>
      <c r="P6802" s="289" t="str">
        <f>VLOOKUP(CAT_Details[[#This Row],[Delivery Bp Customer Code]],Table6[],2,0)</f>
        <v>DX01-L5</v>
      </c>
    </row>
    <row r="6803" spans="1:16" x14ac:dyDescent="0.25">
      <c r="A6803" s="289" t="s">
        <v>285</v>
      </c>
      <c r="B6803">
        <v>2</v>
      </c>
      <c r="C6803">
        <v>530</v>
      </c>
      <c r="D6803">
        <v>0.6</v>
      </c>
      <c r="E6803" s="289" t="s">
        <v>15262</v>
      </c>
      <c r="F6803">
        <v>5015822440</v>
      </c>
      <c r="G6803" s="276">
        <v>45777</v>
      </c>
      <c r="H6803">
        <v>20250414696617</v>
      </c>
      <c r="I6803">
        <v>0.67200000000000004</v>
      </c>
      <c r="J6803" s="289" t="s">
        <v>764</v>
      </c>
      <c r="K6803" s="289" t="s">
        <v>15273</v>
      </c>
      <c r="L6803" s="289" t="s">
        <v>275</v>
      </c>
      <c r="M6803" s="289" t="s">
        <v>15264</v>
      </c>
      <c r="N6803" s="289" t="s">
        <v>766</v>
      </c>
      <c r="O6803" s="289" t="s">
        <v>291</v>
      </c>
      <c r="P6803" s="289" t="str">
        <f>VLOOKUP(CAT_Details[[#This Row],[Delivery Bp Customer Code]],Table6[],2,0)</f>
        <v>DX01-L5</v>
      </c>
    </row>
    <row r="6804" spans="1:16" x14ac:dyDescent="0.25">
      <c r="A6804" s="289" t="s">
        <v>285</v>
      </c>
      <c r="B6804">
        <v>11</v>
      </c>
      <c r="C6804">
        <v>4170</v>
      </c>
      <c r="D6804">
        <v>4.4000000000000004</v>
      </c>
      <c r="E6804" s="289" t="s">
        <v>15274</v>
      </c>
      <c r="F6804">
        <v>5015836584</v>
      </c>
      <c r="G6804" s="276">
        <v>45777</v>
      </c>
      <c r="H6804">
        <v>20250416698729</v>
      </c>
      <c r="I6804">
        <v>13.728</v>
      </c>
      <c r="J6804" s="289" t="s">
        <v>383</v>
      </c>
      <c r="K6804" s="289" t="s">
        <v>15275</v>
      </c>
      <c r="L6804" s="289" t="s">
        <v>275</v>
      </c>
      <c r="M6804" s="289" t="s">
        <v>15171</v>
      </c>
      <c r="N6804" s="289" t="s">
        <v>667</v>
      </c>
      <c r="O6804" s="289" t="s">
        <v>291</v>
      </c>
      <c r="P6804" s="289" t="str">
        <f>VLOOKUP(CAT_Details[[#This Row],[Delivery Bp Customer Code]],Table6[],2,0)</f>
        <v>DX01-L5</v>
      </c>
    </row>
    <row r="6805" spans="1:16" x14ac:dyDescent="0.25">
      <c r="A6805" s="289" t="s">
        <v>285</v>
      </c>
      <c r="B6805">
        <v>23</v>
      </c>
      <c r="C6805">
        <v>9806.94</v>
      </c>
      <c r="D6805">
        <v>9.1999999999999993</v>
      </c>
      <c r="E6805" s="289" t="s">
        <v>15276</v>
      </c>
      <c r="F6805">
        <v>5015839747</v>
      </c>
      <c r="G6805" s="276">
        <v>45777</v>
      </c>
      <c r="H6805">
        <v>20250416698709</v>
      </c>
      <c r="I6805">
        <v>28.704000000000001</v>
      </c>
      <c r="J6805" s="289" t="s">
        <v>383</v>
      </c>
      <c r="K6805" s="289" t="s">
        <v>15277</v>
      </c>
      <c r="L6805" s="289" t="s">
        <v>275</v>
      </c>
      <c r="M6805" s="289" t="s">
        <v>14836</v>
      </c>
      <c r="N6805" s="289" t="s">
        <v>667</v>
      </c>
      <c r="O6805" s="289" t="s">
        <v>291</v>
      </c>
      <c r="P6805" s="289" t="str">
        <f>VLOOKUP(CAT_Details[[#This Row],[Delivery Bp Customer Code]],Table6[],2,0)</f>
        <v>DX01-L5</v>
      </c>
    </row>
    <row r="6806" spans="1:16" x14ac:dyDescent="0.25">
      <c r="A6806" s="289" t="s">
        <v>285</v>
      </c>
      <c r="B6806">
        <v>1</v>
      </c>
      <c r="C6806">
        <v>45</v>
      </c>
      <c r="D6806">
        <v>0.2</v>
      </c>
      <c r="E6806" s="289" t="s">
        <v>15278</v>
      </c>
      <c r="F6806">
        <v>5015845194</v>
      </c>
      <c r="G6806" s="276">
        <v>45777</v>
      </c>
      <c r="H6806">
        <v>20250414696859</v>
      </c>
      <c r="I6806">
        <v>0.48</v>
      </c>
      <c r="J6806" s="289" t="s">
        <v>324</v>
      </c>
      <c r="K6806" s="289" t="s">
        <v>15279</v>
      </c>
      <c r="L6806" s="289" t="s">
        <v>275</v>
      </c>
      <c r="M6806" s="289" t="s">
        <v>15135</v>
      </c>
      <c r="N6806" s="289" t="s">
        <v>375</v>
      </c>
      <c r="O6806" s="289" t="s">
        <v>291</v>
      </c>
      <c r="P6806" s="289" t="str">
        <f>VLOOKUP(CAT_Details[[#This Row],[Delivery Bp Customer Code]],Table6[],2,0)</f>
        <v>DX01-L5</v>
      </c>
    </row>
    <row r="6807" spans="1:16" x14ac:dyDescent="0.25">
      <c r="A6807" s="289" t="s">
        <v>285</v>
      </c>
      <c r="B6807">
        <v>7</v>
      </c>
      <c r="C6807">
        <v>663</v>
      </c>
      <c r="D6807">
        <v>2.2000000000000002</v>
      </c>
      <c r="E6807" s="289" t="s">
        <v>15280</v>
      </c>
      <c r="F6807">
        <v>5015845737</v>
      </c>
      <c r="G6807" s="276">
        <v>45777</v>
      </c>
      <c r="H6807">
        <v>20250416698399</v>
      </c>
      <c r="I6807">
        <v>3.6240000000000001</v>
      </c>
      <c r="J6807" s="289" t="s">
        <v>294</v>
      </c>
      <c r="K6807" s="289" t="s">
        <v>15281</v>
      </c>
      <c r="L6807" s="289" t="s">
        <v>275</v>
      </c>
      <c r="M6807" s="289" t="s">
        <v>15282</v>
      </c>
      <c r="N6807" s="289" t="s">
        <v>504</v>
      </c>
      <c r="O6807" s="289" t="s">
        <v>291</v>
      </c>
      <c r="P6807" s="289" t="str">
        <f>VLOOKUP(CAT_Details[[#This Row],[Delivery Bp Customer Code]],Table6[],2,0)</f>
        <v>DX01-L5</v>
      </c>
    </row>
    <row r="6808" spans="1:16" x14ac:dyDescent="0.25">
      <c r="A6808" s="289" t="s">
        <v>285</v>
      </c>
      <c r="B6808">
        <v>12</v>
      </c>
      <c r="C6808">
        <v>10326</v>
      </c>
      <c r="D6808">
        <v>4.8</v>
      </c>
      <c r="E6808" s="289" t="s">
        <v>15283</v>
      </c>
      <c r="F6808">
        <v>5015861329</v>
      </c>
      <c r="G6808" s="276">
        <v>45777</v>
      </c>
      <c r="H6808">
        <v>20250417699539</v>
      </c>
      <c r="I6808">
        <v>6.9119999999999999</v>
      </c>
      <c r="J6808" s="289" t="s">
        <v>324</v>
      </c>
      <c r="K6808" s="289" t="s">
        <v>15284</v>
      </c>
      <c r="L6808" s="289" t="s">
        <v>275</v>
      </c>
      <c r="M6808" s="289" t="s">
        <v>15177</v>
      </c>
      <c r="N6808" s="289" t="s">
        <v>333</v>
      </c>
      <c r="O6808" s="289" t="s">
        <v>291</v>
      </c>
      <c r="P6808" s="289" t="str">
        <f>VLOOKUP(CAT_Details[[#This Row],[Delivery Bp Customer Code]],Table6[],2,0)</f>
        <v>DX01-L5</v>
      </c>
    </row>
    <row r="6809" spans="1:16" x14ac:dyDescent="0.25">
      <c r="A6809" s="289" t="s">
        <v>285</v>
      </c>
      <c r="B6809">
        <v>10</v>
      </c>
      <c r="C6809">
        <v>800</v>
      </c>
      <c r="D6809">
        <v>4</v>
      </c>
      <c r="E6809" s="289" t="s">
        <v>15285</v>
      </c>
      <c r="F6809">
        <v>5015861457</v>
      </c>
      <c r="G6809" s="276">
        <v>45777</v>
      </c>
      <c r="H6809">
        <v>20250417699835</v>
      </c>
      <c r="I6809">
        <v>9.6</v>
      </c>
      <c r="J6809" s="289" t="s">
        <v>345</v>
      </c>
      <c r="K6809" s="289" t="s">
        <v>15286</v>
      </c>
      <c r="L6809" s="289" t="s">
        <v>275</v>
      </c>
      <c r="M6809" s="289" t="s">
        <v>15267</v>
      </c>
      <c r="N6809" s="289" t="s">
        <v>512</v>
      </c>
      <c r="O6809" s="289" t="s">
        <v>291</v>
      </c>
      <c r="P6809" s="289" t="str">
        <f>VLOOKUP(CAT_Details[[#This Row],[Delivery Bp Customer Code]],Table6[],2,0)</f>
        <v>DX01-L5</v>
      </c>
    </row>
    <row r="6810" spans="1:16" x14ac:dyDescent="0.25">
      <c r="A6810" s="289" t="s">
        <v>285</v>
      </c>
      <c r="B6810">
        <v>43</v>
      </c>
      <c r="C6810">
        <v>5892</v>
      </c>
      <c r="D6810">
        <v>9.23</v>
      </c>
      <c r="E6810" s="289" t="s">
        <v>15287</v>
      </c>
      <c r="F6810">
        <v>5015861504</v>
      </c>
      <c r="G6810" s="276">
        <v>45777</v>
      </c>
      <c r="H6810">
        <v>20250422701226</v>
      </c>
      <c r="I6810">
        <v>18.341999999999999</v>
      </c>
      <c r="J6810" s="289" t="s">
        <v>324</v>
      </c>
      <c r="K6810" s="289" t="s">
        <v>15288</v>
      </c>
      <c r="L6810" s="289" t="s">
        <v>275</v>
      </c>
      <c r="M6810" s="289" t="s">
        <v>15202</v>
      </c>
      <c r="N6810" s="289" t="s">
        <v>508</v>
      </c>
      <c r="O6810" s="289" t="s">
        <v>291</v>
      </c>
      <c r="P6810" s="289" t="str">
        <f>VLOOKUP(CAT_Details[[#This Row],[Delivery Bp Customer Code]],Table6[],2,0)</f>
        <v>DX01-L5</v>
      </c>
    </row>
    <row r="6811" spans="1:16" x14ac:dyDescent="0.25">
      <c r="A6811" s="289" t="s">
        <v>285</v>
      </c>
      <c r="B6811">
        <v>2</v>
      </c>
      <c r="C6811">
        <v>176</v>
      </c>
      <c r="D6811">
        <v>0.8</v>
      </c>
      <c r="E6811" s="289" t="s">
        <v>15289</v>
      </c>
      <c r="F6811">
        <v>5015876836</v>
      </c>
      <c r="G6811" s="276">
        <v>45777</v>
      </c>
      <c r="H6811">
        <v>20250422701143</v>
      </c>
      <c r="I6811">
        <v>1.92</v>
      </c>
      <c r="J6811" s="289" t="s">
        <v>350</v>
      </c>
      <c r="K6811" s="289" t="s">
        <v>15290</v>
      </c>
      <c r="L6811" s="289" t="s">
        <v>275</v>
      </c>
      <c r="M6811" s="289" t="s">
        <v>14781</v>
      </c>
      <c r="N6811" s="289" t="s">
        <v>462</v>
      </c>
      <c r="O6811" s="289" t="s">
        <v>291</v>
      </c>
      <c r="P6811" s="289" t="str">
        <f>VLOOKUP(CAT_Details[[#This Row],[Delivery Bp Customer Code]],Table6[],2,0)</f>
        <v>DX01-L5</v>
      </c>
    </row>
    <row r="6812" spans="1:16" x14ac:dyDescent="0.25">
      <c r="A6812" s="289" t="s">
        <v>285</v>
      </c>
      <c r="B6812">
        <v>14</v>
      </c>
      <c r="C6812">
        <v>1232</v>
      </c>
      <c r="D6812">
        <v>5.6</v>
      </c>
      <c r="E6812" s="289" t="s">
        <v>15289</v>
      </c>
      <c r="F6812">
        <v>5015876840</v>
      </c>
      <c r="G6812" s="276">
        <v>45777</v>
      </c>
      <c r="H6812">
        <v>20250422701150</v>
      </c>
      <c r="I6812">
        <v>13.44</v>
      </c>
      <c r="J6812" s="289" t="s">
        <v>350</v>
      </c>
      <c r="K6812" s="289" t="s">
        <v>15291</v>
      </c>
      <c r="L6812" s="289" t="s">
        <v>275</v>
      </c>
      <c r="M6812" s="289" t="s">
        <v>14781</v>
      </c>
      <c r="N6812" s="289" t="s">
        <v>462</v>
      </c>
      <c r="O6812" s="289" t="s">
        <v>291</v>
      </c>
      <c r="P6812" s="289" t="str">
        <f>VLOOKUP(CAT_Details[[#This Row],[Delivery Bp Customer Code]],Table6[],2,0)</f>
        <v>DX01-L5</v>
      </c>
    </row>
    <row r="6813" spans="1:16" x14ac:dyDescent="0.25">
      <c r="A6813" s="289" t="s">
        <v>285</v>
      </c>
      <c r="B6813">
        <v>6</v>
      </c>
      <c r="C6813">
        <v>540</v>
      </c>
      <c r="D6813">
        <v>2.4</v>
      </c>
      <c r="E6813" s="289" t="s">
        <v>15292</v>
      </c>
      <c r="F6813">
        <v>5015876949</v>
      </c>
      <c r="G6813" s="276">
        <v>45777</v>
      </c>
      <c r="H6813">
        <v>20250423702330</v>
      </c>
      <c r="I6813">
        <v>5.76</v>
      </c>
      <c r="J6813" s="289" t="s">
        <v>350</v>
      </c>
      <c r="K6813" s="289" t="s">
        <v>15293</v>
      </c>
      <c r="L6813" s="289" t="s">
        <v>275</v>
      </c>
      <c r="M6813" s="289" t="s">
        <v>14781</v>
      </c>
      <c r="N6813" s="289" t="s">
        <v>353</v>
      </c>
      <c r="O6813" s="289" t="s">
        <v>291</v>
      </c>
      <c r="P6813" s="289" t="str">
        <f>VLOOKUP(CAT_Details[[#This Row],[Delivery Bp Customer Code]],Table6[],2,0)</f>
        <v>DX01-L5</v>
      </c>
    </row>
    <row r="6814" spans="1:16" x14ac:dyDescent="0.25">
      <c r="A6814" s="289" t="s">
        <v>285</v>
      </c>
      <c r="B6814">
        <v>2</v>
      </c>
      <c r="C6814">
        <v>816</v>
      </c>
      <c r="D6814">
        <v>1</v>
      </c>
      <c r="E6814" s="289" t="s">
        <v>15294</v>
      </c>
      <c r="F6814">
        <v>5015876965</v>
      </c>
      <c r="G6814" s="276">
        <v>45777</v>
      </c>
      <c r="H6814">
        <v>20250423702269</v>
      </c>
      <c r="I6814">
        <v>2.4</v>
      </c>
      <c r="J6814" s="289" t="s">
        <v>350</v>
      </c>
      <c r="K6814" s="289" t="s">
        <v>15295</v>
      </c>
      <c r="L6814" s="289" t="s">
        <v>275</v>
      </c>
      <c r="M6814" s="289"/>
      <c r="N6814" s="289" t="s">
        <v>1631</v>
      </c>
      <c r="O6814" s="289" t="s">
        <v>291</v>
      </c>
      <c r="P6814" s="289" t="str">
        <f>VLOOKUP(CAT_Details[[#This Row],[Delivery Bp Customer Code]],Table6[],2,0)</f>
        <v>DX01-L5</v>
      </c>
    </row>
    <row r="6815" spans="1:16" x14ac:dyDescent="0.25">
      <c r="A6815" s="289" t="s">
        <v>285</v>
      </c>
      <c r="B6815">
        <v>3</v>
      </c>
      <c r="C6815">
        <v>1238</v>
      </c>
      <c r="D6815">
        <v>1.5</v>
      </c>
      <c r="E6815" s="289" t="s">
        <v>15294</v>
      </c>
      <c r="F6815">
        <v>5015876967</v>
      </c>
      <c r="G6815" s="276">
        <v>45777</v>
      </c>
      <c r="H6815">
        <v>20250423702263</v>
      </c>
      <c r="I6815">
        <v>3.6</v>
      </c>
      <c r="J6815" s="289" t="s">
        <v>350</v>
      </c>
      <c r="K6815" s="289" t="s">
        <v>15296</v>
      </c>
      <c r="L6815" s="289" t="s">
        <v>275</v>
      </c>
      <c r="M6815" s="289" t="s">
        <v>15297</v>
      </c>
      <c r="N6815" s="289" t="s">
        <v>1631</v>
      </c>
      <c r="O6815" s="289" t="s">
        <v>291</v>
      </c>
      <c r="P6815" s="289" t="str">
        <f>VLOOKUP(CAT_Details[[#This Row],[Delivery Bp Customer Code]],Table6[],2,0)</f>
        <v>DX01-L5</v>
      </c>
    </row>
    <row r="6816" spans="1:16" x14ac:dyDescent="0.25">
      <c r="A6816" s="289" t="s">
        <v>285</v>
      </c>
      <c r="B6816">
        <v>17</v>
      </c>
      <c r="C6816">
        <v>6120</v>
      </c>
      <c r="D6816">
        <v>6.8</v>
      </c>
      <c r="E6816" s="289" t="s">
        <v>15298</v>
      </c>
      <c r="F6816">
        <v>5015877093</v>
      </c>
      <c r="G6816" s="276">
        <v>45777</v>
      </c>
      <c r="H6816">
        <v>20250423702002</v>
      </c>
      <c r="I6816">
        <v>5.875</v>
      </c>
      <c r="J6816" s="289" t="s">
        <v>350</v>
      </c>
      <c r="K6816" s="289" t="s">
        <v>15299</v>
      </c>
      <c r="L6816" s="289" t="s">
        <v>275</v>
      </c>
      <c r="M6816" s="289" t="s">
        <v>14781</v>
      </c>
      <c r="N6816" s="289" t="s">
        <v>528</v>
      </c>
      <c r="O6816" s="289" t="s">
        <v>291</v>
      </c>
      <c r="P6816" s="289" t="str">
        <f>VLOOKUP(CAT_Details[[#This Row],[Delivery Bp Customer Code]],Table6[],2,0)</f>
        <v>DX01-L5</v>
      </c>
    </row>
    <row r="6817" spans="1:16" x14ac:dyDescent="0.25">
      <c r="A6817" s="289" t="s">
        <v>285</v>
      </c>
      <c r="B6817">
        <v>21</v>
      </c>
      <c r="C6817">
        <v>3513</v>
      </c>
      <c r="D6817">
        <v>9.66</v>
      </c>
      <c r="E6817" s="289" t="s">
        <v>15300</v>
      </c>
      <c r="F6817">
        <v>5015877252</v>
      </c>
      <c r="G6817" s="276">
        <v>45777</v>
      </c>
      <c r="H6817">
        <v>20250423702246</v>
      </c>
      <c r="I6817">
        <v>20.710999999999999</v>
      </c>
      <c r="J6817" s="289" t="s">
        <v>350</v>
      </c>
      <c r="K6817" s="289" t="s">
        <v>15301</v>
      </c>
      <c r="L6817" s="289" t="s">
        <v>275</v>
      </c>
      <c r="M6817" s="289" t="s">
        <v>15212</v>
      </c>
      <c r="N6817" s="289" t="s">
        <v>357</v>
      </c>
      <c r="O6817" s="289" t="s">
        <v>291</v>
      </c>
      <c r="P6817" s="289" t="str">
        <f>VLOOKUP(CAT_Details[[#This Row],[Delivery Bp Customer Code]],Table6[],2,0)</f>
        <v>DX01-L5</v>
      </c>
    </row>
    <row r="6818" spans="1:16" x14ac:dyDescent="0.25">
      <c r="A6818" s="289" t="s">
        <v>285</v>
      </c>
      <c r="B6818">
        <v>2</v>
      </c>
      <c r="C6818">
        <v>31</v>
      </c>
      <c r="D6818">
        <v>0.06</v>
      </c>
      <c r="E6818" s="289" t="s">
        <v>15302</v>
      </c>
      <c r="F6818">
        <v>5015877262</v>
      </c>
      <c r="G6818" s="276">
        <v>45777</v>
      </c>
      <c r="H6818">
        <v>20250423702158</v>
      </c>
      <c r="I6818">
        <v>2.4E-2</v>
      </c>
      <c r="J6818" s="289" t="s">
        <v>350</v>
      </c>
      <c r="K6818" s="289" t="s">
        <v>15303</v>
      </c>
      <c r="L6818" s="289" t="s">
        <v>275</v>
      </c>
      <c r="M6818" s="289" t="s">
        <v>14781</v>
      </c>
      <c r="N6818" s="289" t="s">
        <v>360</v>
      </c>
      <c r="O6818" s="289" t="s">
        <v>291</v>
      </c>
      <c r="P6818" s="289" t="str">
        <f>VLOOKUP(CAT_Details[[#This Row],[Delivery Bp Customer Code]],Table6[],2,0)</f>
        <v>DX01-L5</v>
      </c>
    </row>
    <row r="6819" spans="1:16" x14ac:dyDescent="0.25">
      <c r="A6819" s="289" t="s">
        <v>285</v>
      </c>
      <c r="B6819">
        <v>5</v>
      </c>
      <c r="C6819">
        <v>446</v>
      </c>
      <c r="D6819">
        <v>1.65</v>
      </c>
      <c r="E6819" s="289" t="s">
        <v>15304</v>
      </c>
      <c r="F6819">
        <v>5015877269</v>
      </c>
      <c r="G6819" s="276">
        <v>45777</v>
      </c>
      <c r="H6819">
        <v>20250423702090</v>
      </c>
      <c r="I6819">
        <v>3.8759999999999999</v>
      </c>
      <c r="J6819" s="289" t="s">
        <v>350</v>
      </c>
      <c r="K6819" s="289" t="s">
        <v>15305</v>
      </c>
      <c r="L6819" s="289" t="s">
        <v>275</v>
      </c>
      <c r="M6819" s="289" t="s">
        <v>14781</v>
      </c>
      <c r="N6819" s="289" t="s">
        <v>430</v>
      </c>
      <c r="O6819" s="289" t="s">
        <v>291</v>
      </c>
      <c r="P6819" s="289" t="str">
        <f>VLOOKUP(CAT_Details[[#This Row],[Delivery Bp Customer Code]],Table6[],2,0)</f>
        <v>DX01-L5</v>
      </c>
    </row>
    <row r="6820" spans="1:16" x14ac:dyDescent="0.25">
      <c r="A6820" s="289" t="s">
        <v>285</v>
      </c>
      <c r="B6820">
        <v>5</v>
      </c>
      <c r="C6820">
        <v>506</v>
      </c>
      <c r="D6820">
        <v>1.4</v>
      </c>
      <c r="E6820" s="289" t="s">
        <v>15306</v>
      </c>
      <c r="F6820">
        <v>5015877485</v>
      </c>
      <c r="G6820" s="276">
        <v>45777</v>
      </c>
      <c r="H6820">
        <v>20250423702473</v>
      </c>
      <c r="I6820">
        <v>1.8720000000000001</v>
      </c>
      <c r="J6820" s="289" t="s">
        <v>350</v>
      </c>
      <c r="K6820" s="289" t="s">
        <v>15307</v>
      </c>
      <c r="L6820" s="289" t="s">
        <v>275</v>
      </c>
      <c r="M6820" s="289" t="s">
        <v>14781</v>
      </c>
      <c r="N6820" s="289" t="s">
        <v>407</v>
      </c>
      <c r="O6820" s="289" t="s">
        <v>291</v>
      </c>
      <c r="P6820" s="289" t="str">
        <f>VLOOKUP(CAT_Details[[#This Row],[Delivery Bp Customer Code]],Table6[],2,0)</f>
        <v>DX01-L5</v>
      </c>
    </row>
    <row r="6821" spans="1:16" x14ac:dyDescent="0.25">
      <c r="A6821" s="289" t="s">
        <v>285</v>
      </c>
      <c r="B6821">
        <v>1</v>
      </c>
      <c r="C6821">
        <v>3.33</v>
      </c>
      <c r="D6821">
        <v>0.04</v>
      </c>
      <c r="E6821" s="289" t="s">
        <v>15247</v>
      </c>
      <c r="F6821">
        <v>5015907103</v>
      </c>
      <c r="G6821" s="276">
        <v>45777</v>
      </c>
      <c r="H6821">
        <v>20250425704523</v>
      </c>
      <c r="I6821">
        <v>1.7999999999999999E-2</v>
      </c>
      <c r="J6821" s="289" t="s">
        <v>273</v>
      </c>
      <c r="K6821" s="289" t="s">
        <v>15308</v>
      </c>
      <c r="L6821" s="289" t="s">
        <v>275</v>
      </c>
      <c r="M6821" s="289" t="s">
        <v>15249</v>
      </c>
      <c r="N6821" s="289" t="s">
        <v>519</v>
      </c>
      <c r="O6821" s="289" t="s">
        <v>291</v>
      </c>
      <c r="P6821" s="289" t="str">
        <f>VLOOKUP(CAT_Details[[#This Row],[Delivery Bp Customer Code]],Table6[],2,0)</f>
        <v>DX01-L5</v>
      </c>
    </row>
    <row r="6822" spans="1:16" x14ac:dyDescent="0.25">
      <c r="A6822" s="289" t="s">
        <v>285</v>
      </c>
      <c r="B6822">
        <v>3</v>
      </c>
      <c r="C6822">
        <v>405.2</v>
      </c>
      <c r="D6822">
        <v>0.98</v>
      </c>
      <c r="E6822" s="289" t="s">
        <v>15247</v>
      </c>
      <c r="F6822">
        <v>5015907105</v>
      </c>
      <c r="G6822" s="276">
        <v>45777</v>
      </c>
      <c r="H6822">
        <v>20250425704508</v>
      </c>
      <c r="I6822">
        <v>2.0699999999999998</v>
      </c>
      <c r="J6822" s="289" t="s">
        <v>273</v>
      </c>
      <c r="K6822" s="289" t="s">
        <v>15309</v>
      </c>
      <c r="L6822" s="289" t="s">
        <v>275</v>
      </c>
      <c r="M6822" s="289" t="s">
        <v>15249</v>
      </c>
      <c r="N6822" s="289" t="s">
        <v>519</v>
      </c>
      <c r="O6822" s="289" t="s">
        <v>291</v>
      </c>
      <c r="P6822" s="289" t="str">
        <f>VLOOKUP(CAT_Details[[#This Row],[Delivery Bp Customer Code]],Table6[],2,0)</f>
        <v>DX01-L5</v>
      </c>
    </row>
    <row r="6823" spans="1:16" x14ac:dyDescent="0.25">
      <c r="A6823" s="289" t="s">
        <v>285</v>
      </c>
      <c r="B6823">
        <v>112</v>
      </c>
      <c r="C6823">
        <v>4480</v>
      </c>
      <c r="D6823">
        <v>22.4</v>
      </c>
      <c r="E6823" s="289" t="s">
        <v>15310</v>
      </c>
      <c r="F6823">
        <v>5015923529</v>
      </c>
      <c r="G6823" s="276">
        <v>45777</v>
      </c>
      <c r="H6823">
        <v>20250428705517</v>
      </c>
      <c r="I6823">
        <v>53.76</v>
      </c>
      <c r="J6823" s="289" t="s">
        <v>350</v>
      </c>
      <c r="K6823" s="289" t="s">
        <v>15311</v>
      </c>
      <c r="L6823" s="289" t="s">
        <v>275</v>
      </c>
      <c r="M6823" s="289" t="s">
        <v>15312</v>
      </c>
      <c r="N6823" s="289" t="s">
        <v>12700</v>
      </c>
      <c r="O6823" s="289" t="s">
        <v>291</v>
      </c>
      <c r="P6823" s="289" t="str">
        <f>VLOOKUP(CAT_Details[[#This Row],[Delivery Bp Customer Code]],Table6[],2,0)</f>
        <v>DX01-L5</v>
      </c>
    </row>
    <row r="6824" spans="1:16" x14ac:dyDescent="0.25">
      <c r="A6824" s="289" t="s">
        <v>285</v>
      </c>
      <c r="B6824">
        <v>42</v>
      </c>
      <c r="C6824">
        <v>2772</v>
      </c>
      <c r="D6824">
        <v>21</v>
      </c>
      <c r="E6824" s="289" t="s">
        <v>15313</v>
      </c>
      <c r="F6824">
        <v>5015923764</v>
      </c>
      <c r="G6824" s="276">
        <v>45777</v>
      </c>
      <c r="H6824">
        <v>20250428705526</v>
      </c>
      <c r="I6824">
        <v>50.4</v>
      </c>
      <c r="J6824" s="289" t="s">
        <v>350</v>
      </c>
      <c r="K6824" s="289" t="s">
        <v>15314</v>
      </c>
      <c r="L6824" s="289" t="s">
        <v>275</v>
      </c>
      <c r="M6824" s="289"/>
      <c r="N6824" s="289" t="s">
        <v>12700</v>
      </c>
      <c r="O6824" s="289" t="s">
        <v>291</v>
      </c>
      <c r="P6824" s="289" t="str">
        <f>VLOOKUP(CAT_Details[[#This Row],[Delivery Bp Customer Code]],Table6[],2,0)</f>
        <v>DX01-L5</v>
      </c>
    </row>
    <row r="6825" spans="1:16" x14ac:dyDescent="0.25">
      <c r="A6825" s="289" t="s">
        <v>285</v>
      </c>
      <c r="B6825">
        <v>1</v>
      </c>
      <c r="C6825">
        <v>175</v>
      </c>
      <c r="D6825">
        <v>0.34</v>
      </c>
      <c r="E6825" s="289" t="s">
        <v>15315</v>
      </c>
      <c r="F6825">
        <v>5015924390</v>
      </c>
      <c r="G6825" s="276">
        <v>45777</v>
      </c>
      <c r="H6825">
        <v>20250428705490</v>
      </c>
      <c r="I6825">
        <v>0.61699999999999999</v>
      </c>
      <c r="J6825" s="289" t="s">
        <v>350</v>
      </c>
      <c r="K6825" s="289" t="s">
        <v>15316</v>
      </c>
      <c r="L6825" s="289" t="s">
        <v>275</v>
      </c>
      <c r="M6825" s="289" t="s">
        <v>15252</v>
      </c>
      <c r="N6825" s="289" t="s">
        <v>901</v>
      </c>
      <c r="O6825" s="289" t="s">
        <v>291</v>
      </c>
      <c r="P6825" s="289" t="str">
        <f>VLOOKUP(CAT_Details[[#This Row],[Delivery Bp Customer Code]],Table6[],2,0)</f>
        <v>DX01-L5</v>
      </c>
    </row>
    <row r="6826" spans="1:16" x14ac:dyDescent="0.25">
      <c r="A6826" s="289" t="s">
        <v>285</v>
      </c>
      <c r="B6826">
        <v>9</v>
      </c>
      <c r="C6826">
        <v>3065.2</v>
      </c>
      <c r="D6826">
        <v>3.6</v>
      </c>
      <c r="E6826" s="289" t="s">
        <v>15317</v>
      </c>
      <c r="F6826">
        <v>5015924781</v>
      </c>
      <c r="G6826" s="276">
        <v>45777</v>
      </c>
      <c r="H6826">
        <v>20250428705671</v>
      </c>
      <c r="I6826">
        <v>8.64</v>
      </c>
      <c r="J6826" s="289" t="s">
        <v>350</v>
      </c>
      <c r="K6826" s="289" t="s">
        <v>15318</v>
      </c>
      <c r="L6826" s="289" t="s">
        <v>275</v>
      </c>
      <c r="M6826" s="289" t="s">
        <v>15255</v>
      </c>
      <c r="N6826" s="289" t="s">
        <v>602</v>
      </c>
      <c r="O6826" s="289" t="s">
        <v>291</v>
      </c>
      <c r="P6826" s="289" t="str">
        <f>VLOOKUP(CAT_Details[[#This Row],[Delivery Bp Customer Code]],Table6[],2,0)</f>
        <v>DX01-L5</v>
      </c>
    </row>
    <row r="6827" spans="1:16" x14ac:dyDescent="0.25">
      <c r="A6827" s="289" t="s">
        <v>285</v>
      </c>
      <c r="B6827">
        <v>16</v>
      </c>
      <c r="C6827">
        <v>1440</v>
      </c>
      <c r="D6827">
        <v>6.4</v>
      </c>
      <c r="E6827" s="289" t="s">
        <v>15319</v>
      </c>
      <c r="F6827">
        <v>5015924789</v>
      </c>
      <c r="G6827" s="276">
        <v>45777</v>
      </c>
      <c r="H6827">
        <v>20250428705647</v>
      </c>
      <c r="I6827">
        <v>15.36</v>
      </c>
      <c r="J6827" s="289" t="s">
        <v>350</v>
      </c>
      <c r="K6827" s="289" t="s">
        <v>15320</v>
      </c>
      <c r="L6827" s="289" t="s">
        <v>275</v>
      </c>
      <c r="M6827" s="289" t="s">
        <v>15252</v>
      </c>
      <c r="N6827" s="289" t="s">
        <v>15321</v>
      </c>
      <c r="O6827" s="289" t="s">
        <v>291</v>
      </c>
      <c r="P6827" s="289" t="str">
        <f>VLOOKUP(CAT_Details[[#This Row],[Delivery Bp Customer Code]],Table6[],2,0)</f>
        <v>DX01-L5</v>
      </c>
    </row>
    <row r="6828" spans="1:16" x14ac:dyDescent="0.25">
      <c r="A6828" s="289" t="s">
        <v>521</v>
      </c>
      <c r="B6828">
        <v>1</v>
      </c>
      <c r="C6828">
        <v>123</v>
      </c>
      <c r="D6828">
        <v>0.4</v>
      </c>
      <c r="E6828" s="289" t="s">
        <v>15322</v>
      </c>
      <c r="F6828">
        <v>5015876908</v>
      </c>
      <c r="G6828" s="276">
        <v>45777</v>
      </c>
      <c r="H6828">
        <v>20250417699404</v>
      </c>
      <c r="I6828">
        <v>0.48</v>
      </c>
      <c r="J6828" s="289" t="s">
        <v>350</v>
      </c>
      <c r="K6828" s="289" t="s">
        <v>15323</v>
      </c>
      <c r="L6828" s="289" t="s">
        <v>275</v>
      </c>
      <c r="M6828" s="289" t="s">
        <v>14781</v>
      </c>
      <c r="N6828" s="289" t="s">
        <v>1631</v>
      </c>
      <c r="O6828" s="289" t="s">
        <v>525</v>
      </c>
      <c r="P6828" s="289" t="str">
        <f>VLOOKUP(CAT_Details[[#This Row],[Delivery Bp Customer Code]],Table6[],2,0)</f>
        <v>No Loc</v>
      </c>
    </row>
    <row r="6829" spans="1:16" x14ac:dyDescent="0.25">
      <c r="A6829" s="289" t="s">
        <v>272</v>
      </c>
      <c r="B6829">
        <v>18</v>
      </c>
      <c r="C6829">
        <v>7608.6</v>
      </c>
      <c r="D6829">
        <v>7.2</v>
      </c>
      <c r="E6829" s="289" t="s">
        <v>15324</v>
      </c>
      <c r="F6829">
        <v>5015877301</v>
      </c>
      <c r="G6829" s="276">
        <v>45777</v>
      </c>
      <c r="H6829">
        <v>20250423702123</v>
      </c>
      <c r="I6829">
        <v>9.85</v>
      </c>
      <c r="J6829" s="289" t="s">
        <v>350</v>
      </c>
      <c r="K6829" s="289" t="s">
        <v>15325</v>
      </c>
      <c r="L6829" s="289" t="s">
        <v>275</v>
      </c>
      <c r="M6829" s="289" t="s">
        <v>15215</v>
      </c>
      <c r="N6829" s="289" t="s">
        <v>456</v>
      </c>
      <c r="O6829" s="289" t="s">
        <v>277</v>
      </c>
      <c r="P6829" s="289" t="str">
        <f>VLOOKUP(CAT_Details[[#This Row],[Delivery Bp Customer Code]],Table6[],2,0)</f>
        <v>U2-L5</v>
      </c>
    </row>
    <row r="6830" spans="1:16" x14ac:dyDescent="0.25">
      <c r="A6830" s="289" t="s">
        <v>272</v>
      </c>
      <c r="B6830">
        <v>23</v>
      </c>
      <c r="C6830">
        <v>2469.9899999999998</v>
      </c>
      <c r="D6830">
        <v>9.1999999999999993</v>
      </c>
      <c r="E6830" s="289" t="s">
        <v>15326</v>
      </c>
      <c r="F6830">
        <v>5015907880</v>
      </c>
      <c r="G6830" s="276">
        <v>45777</v>
      </c>
      <c r="H6830">
        <v>20250425704326</v>
      </c>
      <c r="I6830">
        <v>39.744</v>
      </c>
      <c r="J6830" s="289" t="s">
        <v>273</v>
      </c>
      <c r="K6830" s="289" t="s">
        <v>15327</v>
      </c>
      <c r="L6830" s="289" t="s">
        <v>275</v>
      </c>
      <c r="M6830" s="289" t="s">
        <v>15223</v>
      </c>
      <c r="N6830" s="289" t="s">
        <v>9613</v>
      </c>
      <c r="O6830" s="289" t="s">
        <v>277</v>
      </c>
      <c r="P6830" s="289" t="str">
        <f>VLOOKUP(CAT_Details[[#This Row],[Delivery Bp Customer Code]],Table6[],2,0)</f>
        <v>U2-L5</v>
      </c>
    </row>
    <row r="6831" spans="1:16" x14ac:dyDescent="0.25">
      <c r="A6831" s="289" t="s">
        <v>272</v>
      </c>
      <c r="B6831">
        <v>1</v>
      </c>
      <c r="C6831">
        <v>252</v>
      </c>
      <c r="D6831">
        <v>0.4</v>
      </c>
      <c r="E6831" s="289" t="s">
        <v>15328</v>
      </c>
      <c r="F6831">
        <v>5015924326</v>
      </c>
      <c r="G6831" s="276">
        <v>45777</v>
      </c>
      <c r="H6831">
        <v>20250428705446</v>
      </c>
      <c r="I6831">
        <v>0.96</v>
      </c>
      <c r="J6831" s="289" t="s">
        <v>350</v>
      </c>
      <c r="K6831" s="289" t="s">
        <v>15329</v>
      </c>
      <c r="L6831" s="289" t="s">
        <v>275</v>
      </c>
      <c r="M6831" s="289" t="s">
        <v>15252</v>
      </c>
      <c r="N6831" s="289" t="s">
        <v>999</v>
      </c>
      <c r="O6831" s="289" t="s">
        <v>277</v>
      </c>
      <c r="P6831" s="289" t="str">
        <f>VLOOKUP(CAT_Details[[#This Row],[Delivery Bp Customer Code]],Table6[],2,0)</f>
        <v>U2-L5</v>
      </c>
    </row>
    <row r="6832" spans="1:16" x14ac:dyDescent="0.25">
      <c r="A6832" s="289" t="s">
        <v>272</v>
      </c>
      <c r="B6832">
        <v>17</v>
      </c>
      <c r="C6832">
        <v>1042.92</v>
      </c>
      <c r="D6832">
        <v>6.8</v>
      </c>
      <c r="E6832" s="289" t="s">
        <v>15330</v>
      </c>
      <c r="F6832">
        <v>5015924677</v>
      </c>
      <c r="G6832" s="276">
        <v>45777</v>
      </c>
      <c r="H6832">
        <v>20250428705418</v>
      </c>
      <c r="I6832">
        <v>12.403</v>
      </c>
      <c r="J6832" s="289" t="s">
        <v>350</v>
      </c>
      <c r="K6832" s="289" t="s">
        <v>15331</v>
      </c>
      <c r="L6832" s="289" t="s">
        <v>275</v>
      </c>
      <c r="M6832" s="289" t="s">
        <v>15252</v>
      </c>
      <c r="N6832" s="289" t="s">
        <v>462</v>
      </c>
      <c r="O6832" s="289" t="s">
        <v>277</v>
      </c>
      <c r="P6832" s="289" t="str">
        <f>VLOOKUP(CAT_Details[[#This Row],[Delivery Bp Customer Code]],Table6[],2,0)</f>
        <v>U2-L5</v>
      </c>
    </row>
    <row r="6833" spans="1:16" x14ac:dyDescent="0.25">
      <c r="A6833" s="289" t="s">
        <v>4794</v>
      </c>
      <c r="B6833">
        <v>2</v>
      </c>
      <c r="C6833">
        <v>29</v>
      </c>
      <c r="D6833">
        <v>0.17</v>
      </c>
      <c r="E6833" s="289" t="s">
        <v>15332</v>
      </c>
      <c r="F6833">
        <v>5015837784</v>
      </c>
      <c r="G6833" s="276">
        <v>45777</v>
      </c>
      <c r="H6833">
        <v>20250416698370</v>
      </c>
      <c r="I6833">
        <v>9.5000000000000001E-2</v>
      </c>
      <c r="J6833" s="289" t="s">
        <v>294</v>
      </c>
      <c r="K6833" s="289" t="s">
        <v>15333</v>
      </c>
      <c r="L6833" s="289" t="s">
        <v>275</v>
      </c>
      <c r="M6833" s="289" t="s">
        <v>15264</v>
      </c>
      <c r="N6833" s="289" t="s">
        <v>1413</v>
      </c>
      <c r="O6833" s="289" t="s">
        <v>4798</v>
      </c>
      <c r="P6833" s="289" t="str">
        <f>VLOOKUP(CAT_Details[[#This Row],[Delivery Bp Customer Code]],Table6[],2,0)</f>
        <v>MY02</v>
      </c>
    </row>
    <row r="6834" spans="1:16" x14ac:dyDescent="0.25">
      <c r="A6834" s="289" t="s">
        <v>4794</v>
      </c>
      <c r="B6834">
        <v>1</v>
      </c>
      <c r="C6834">
        <v>182</v>
      </c>
      <c r="D6834">
        <v>0.4</v>
      </c>
      <c r="E6834" s="289" t="s">
        <v>15334</v>
      </c>
      <c r="F6834">
        <v>5015876706</v>
      </c>
      <c r="G6834" s="276">
        <v>45777</v>
      </c>
      <c r="H6834">
        <v>20250422701474</v>
      </c>
      <c r="I6834">
        <v>0.83499999999999996</v>
      </c>
      <c r="J6834" s="289" t="s">
        <v>350</v>
      </c>
      <c r="K6834" s="289" t="s">
        <v>15335</v>
      </c>
      <c r="L6834" s="289" t="s">
        <v>275</v>
      </c>
      <c r="M6834" s="289" t="s">
        <v>15212</v>
      </c>
      <c r="N6834" s="289" t="s">
        <v>5251</v>
      </c>
      <c r="O6834" s="289" t="s">
        <v>4798</v>
      </c>
      <c r="P6834" s="289" t="str">
        <f>VLOOKUP(CAT_Details[[#This Row],[Delivery Bp Customer Code]],Table6[],2,0)</f>
        <v>MY02</v>
      </c>
    </row>
    <row r="6835" spans="1:16" x14ac:dyDescent="0.25">
      <c r="A6835" s="289" t="s">
        <v>4794</v>
      </c>
      <c r="B6835">
        <v>1</v>
      </c>
      <c r="C6835">
        <v>13.9</v>
      </c>
      <c r="D6835">
        <v>0.04</v>
      </c>
      <c r="E6835" s="289" t="s">
        <v>15334</v>
      </c>
      <c r="F6835">
        <v>5015876707</v>
      </c>
      <c r="G6835" s="276">
        <v>45777</v>
      </c>
      <c r="H6835">
        <v>20250422701466</v>
      </c>
      <c r="I6835">
        <v>2.1000000000000001E-2</v>
      </c>
      <c r="J6835" s="289" t="s">
        <v>350</v>
      </c>
      <c r="K6835" s="289" t="s">
        <v>15336</v>
      </c>
      <c r="L6835" s="289" t="s">
        <v>275</v>
      </c>
      <c r="M6835" s="289" t="s">
        <v>15212</v>
      </c>
      <c r="N6835" s="289" t="s">
        <v>5251</v>
      </c>
      <c r="O6835" s="289" t="s">
        <v>4798</v>
      </c>
      <c r="P6835" s="289" t="str">
        <f>VLOOKUP(CAT_Details[[#This Row],[Delivery Bp Customer Code]],Table6[],2,0)</f>
        <v>MY02</v>
      </c>
    </row>
    <row r="6836" spans="1:16" x14ac:dyDescent="0.25">
      <c r="A6836" s="289" t="s">
        <v>4794</v>
      </c>
      <c r="B6836">
        <v>1</v>
      </c>
      <c r="C6836">
        <v>361</v>
      </c>
      <c r="D6836">
        <v>0.4</v>
      </c>
      <c r="E6836" s="289" t="s">
        <v>15334</v>
      </c>
      <c r="F6836">
        <v>5015876709</v>
      </c>
      <c r="G6836" s="276">
        <v>45777</v>
      </c>
      <c r="H6836">
        <v>20250422701494</v>
      </c>
      <c r="I6836">
        <v>1.075</v>
      </c>
      <c r="J6836" s="289" t="s">
        <v>350</v>
      </c>
      <c r="K6836" s="289" t="s">
        <v>15337</v>
      </c>
      <c r="L6836" s="289" t="s">
        <v>275</v>
      </c>
      <c r="M6836" s="289" t="s">
        <v>15212</v>
      </c>
      <c r="N6836" s="289" t="s">
        <v>5251</v>
      </c>
      <c r="O6836" s="289" t="s">
        <v>4798</v>
      </c>
      <c r="P6836" s="289" t="str">
        <f>VLOOKUP(CAT_Details[[#This Row],[Delivery Bp Customer Code]],Table6[],2,0)</f>
        <v>MY02</v>
      </c>
    </row>
    <row r="6837" spans="1:16" x14ac:dyDescent="0.25">
      <c r="A6837" s="289" t="s">
        <v>4794</v>
      </c>
      <c r="B6837">
        <v>1</v>
      </c>
      <c r="C6837">
        <v>191</v>
      </c>
      <c r="D6837">
        <v>0.4</v>
      </c>
      <c r="E6837" s="289" t="s">
        <v>15334</v>
      </c>
      <c r="F6837">
        <v>5015876712</v>
      </c>
      <c r="G6837" s="276">
        <v>45777</v>
      </c>
      <c r="H6837">
        <v>20250422701499</v>
      </c>
      <c r="I6837">
        <v>0.624</v>
      </c>
      <c r="J6837" s="289" t="s">
        <v>350</v>
      </c>
      <c r="K6837" s="289" t="s">
        <v>15338</v>
      </c>
      <c r="L6837" s="289" t="s">
        <v>275</v>
      </c>
      <c r="M6837" s="289" t="s">
        <v>15212</v>
      </c>
      <c r="N6837" s="289" t="s">
        <v>5251</v>
      </c>
      <c r="O6837" s="289" t="s">
        <v>4798</v>
      </c>
      <c r="P6837" s="289" t="str">
        <f>VLOOKUP(CAT_Details[[#This Row],[Delivery Bp Customer Code]],Table6[],2,0)</f>
        <v>MY02</v>
      </c>
    </row>
    <row r="6838" spans="1:16" x14ac:dyDescent="0.25">
      <c r="A6838" s="289" t="s">
        <v>4794</v>
      </c>
      <c r="B6838">
        <v>5</v>
      </c>
      <c r="C6838">
        <v>1300</v>
      </c>
      <c r="D6838">
        <v>2</v>
      </c>
      <c r="E6838" s="289" t="s">
        <v>15339</v>
      </c>
      <c r="F6838">
        <v>5015877140</v>
      </c>
      <c r="G6838" s="276">
        <v>45777</v>
      </c>
      <c r="H6838">
        <v>20250423702154</v>
      </c>
      <c r="I6838">
        <v>2.4</v>
      </c>
      <c r="J6838" s="289" t="s">
        <v>350</v>
      </c>
      <c r="K6838" s="289" t="s">
        <v>15340</v>
      </c>
      <c r="L6838" s="289" t="s">
        <v>275</v>
      </c>
      <c r="M6838" s="289" t="s">
        <v>15215</v>
      </c>
      <c r="N6838" s="289" t="s">
        <v>948</v>
      </c>
      <c r="O6838" s="289" t="s">
        <v>4798</v>
      </c>
      <c r="P6838" s="289" t="str">
        <f>VLOOKUP(CAT_Details[[#This Row],[Delivery Bp Customer Code]],Table6[],2,0)</f>
        <v>MY02</v>
      </c>
    </row>
    <row r="6839" spans="1:16" x14ac:dyDescent="0.25">
      <c r="A6839" s="289" t="s">
        <v>4794</v>
      </c>
      <c r="B6839">
        <v>2</v>
      </c>
      <c r="C6839">
        <v>466</v>
      </c>
      <c r="D6839">
        <v>0.8</v>
      </c>
      <c r="E6839" s="289" t="s">
        <v>15341</v>
      </c>
      <c r="F6839">
        <v>5015877172</v>
      </c>
      <c r="G6839" s="276">
        <v>45777</v>
      </c>
      <c r="H6839">
        <v>20250423702063</v>
      </c>
      <c r="I6839">
        <v>1.21</v>
      </c>
      <c r="J6839" s="289" t="s">
        <v>350</v>
      </c>
      <c r="K6839" s="289" t="s">
        <v>15342</v>
      </c>
      <c r="L6839" s="289" t="s">
        <v>275</v>
      </c>
      <c r="M6839" s="289" t="s">
        <v>15212</v>
      </c>
      <c r="N6839" s="289" t="s">
        <v>5251</v>
      </c>
      <c r="O6839" s="289" t="s">
        <v>4798</v>
      </c>
      <c r="P6839" s="289" t="str">
        <f>VLOOKUP(CAT_Details[[#This Row],[Delivery Bp Customer Code]],Table6[],2,0)</f>
        <v>MY02</v>
      </c>
    </row>
    <row r="6840" spans="1:16" x14ac:dyDescent="0.25">
      <c r="A6840" s="289" t="s">
        <v>4794</v>
      </c>
      <c r="B6840">
        <v>4</v>
      </c>
      <c r="C6840">
        <v>1040</v>
      </c>
      <c r="D6840">
        <v>1.6</v>
      </c>
      <c r="E6840" s="289" t="s">
        <v>15343</v>
      </c>
      <c r="F6840">
        <v>5015924778</v>
      </c>
      <c r="G6840" s="276">
        <v>45777</v>
      </c>
      <c r="H6840">
        <v>20250428705455</v>
      </c>
      <c r="I6840">
        <v>1.92</v>
      </c>
      <c r="J6840" s="289" t="s">
        <v>350</v>
      </c>
      <c r="K6840" s="289" t="s">
        <v>15344</v>
      </c>
      <c r="L6840" s="289" t="s">
        <v>275</v>
      </c>
      <c r="M6840" s="289" t="s">
        <v>15252</v>
      </c>
      <c r="N6840" s="289" t="s">
        <v>948</v>
      </c>
      <c r="O6840" s="289" t="s">
        <v>4798</v>
      </c>
      <c r="P6840" s="289" t="str">
        <f>VLOOKUP(CAT_Details[[#This Row],[Delivery Bp Customer Code]],Table6[],2,0)</f>
        <v>MY02</v>
      </c>
    </row>
    <row r="6841" spans="1:16" x14ac:dyDescent="0.25">
      <c r="A6841" s="289" t="s">
        <v>4794</v>
      </c>
      <c r="B6841">
        <v>1</v>
      </c>
      <c r="C6841">
        <v>58</v>
      </c>
      <c r="D6841">
        <v>0.56999999999999995</v>
      </c>
      <c r="E6841" s="289" t="s">
        <v>15345</v>
      </c>
      <c r="F6841">
        <v>5015924794</v>
      </c>
      <c r="G6841" s="276">
        <v>45777</v>
      </c>
      <c r="H6841">
        <v>20250428705793</v>
      </c>
      <c r="I6841">
        <v>0.68</v>
      </c>
      <c r="J6841" s="289" t="s">
        <v>350</v>
      </c>
      <c r="K6841" s="289" t="s">
        <v>15346</v>
      </c>
      <c r="L6841" s="289" t="s">
        <v>275</v>
      </c>
      <c r="M6841" s="289" t="s">
        <v>15252</v>
      </c>
      <c r="N6841" s="289" t="s">
        <v>3676</v>
      </c>
      <c r="O6841" s="289" t="s">
        <v>4798</v>
      </c>
      <c r="P6841" s="289" t="str">
        <f>VLOOKUP(CAT_Details[[#This Row],[Delivery Bp Customer Code]],Table6[],2,0)</f>
        <v>MY02</v>
      </c>
    </row>
    <row r="6842" spans="1:16" x14ac:dyDescent="0.25">
      <c r="A6842" s="289" t="s">
        <v>5576</v>
      </c>
      <c r="B6842">
        <v>8</v>
      </c>
      <c r="C6842">
        <v>4138</v>
      </c>
      <c r="D6842">
        <v>4.46</v>
      </c>
      <c r="E6842" s="289" t="s">
        <v>15347</v>
      </c>
      <c r="F6842">
        <v>5015877315</v>
      </c>
      <c r="G6842" s="276">
        <v>45777</v>
      </c>
      <c r="H6842">
        <v>20250422701354</v>
      </c>
      <c r="I6842">
        <v>7.9880000000000004</v>
      </c>
      <c r="J6842" s="289" t="s">
        <v>350</v>
      </c>
      <c r="K6842" s="289" t="s">
        <v>15348</v>
      </c>
      <c r="L6842" s="289" t="s">
        <v>275</v>
      </c>
      <c r="M6842" s="289" t="s">
        <v>15215</v>
      </c>
      <c r="N6842" s="289" t="s">
        <v>4178</v>
      </c>
      <c r="O6842" s="289" t="s">
        <v>5579</v>
      </c>
      <c r="P6842" s="289" t="str">
        <f>VLOOKUP(CAT_Details[[#This Row],[Delivery Bp Customer Code]],Table6[],2,0)</f>
        <v>No Loc</v>
      </c>
    </row>
    <row r="6843" spans="1:16" x14ac:dyDescent="0.25">
      <c r="A6843" s="289" t="s">
        <v>3329</v>
      </c>
      <c r="B6843">
        <v>1</v>
      </c>
      <c r="C6843">
        <v>191.4</v>
      </c>
      <c r="D6843">
        <v>0.4</v>
      </c>
      <c r="E6843" s="289" t="s">
        <v>15349</v>
      </c>
      <c r="F6843">
        <v>5015861269</v>
      </c>
      <c r="G6843" s="276">
        <v>45779</v>
      </c>
      <c r="H6843">
        <v>20250418700533</v>
      </c>
      <c r="I6843">
        <v>0.624</v>
      </c>
      <c r="J6843" s="289" t="s">
        <v>324</v>
      </c>
      <c r="K6843" s="289" t="s">
        <v>15350</v>
      </c>
      <c r="L6843" s="289" t="s">
        <v>275</v>
      </c>
      <c r="M6843" s="289" t="s">
        <v>15205</v>
      </c>
      <c r="N6843" s="289" t="s">
        <v>3648</v>
      </c>
      <c r="O6843" s="289" t="s">
        <v>3332</v>
      </c>
      <c r="P6843" s="289">
        <f>VLOOKUP(CAT_Details[[#This Row],[Delivery Bp Customer Code]],Table6[],2,0)</f>
        <v>3402</v>
      </c>
    </row>
    <row r="6844" spans="1:16" x14ac:dyDescent="0.25">
      <c r="A6844" s="289" t="s">
        <v>278</v>
      </c>
      <c r="B6844">
        <v>5</v>
      </c>
      <c r="C6844">
        <v>1982</v>
      </c>
      <c r="D6844">
        <v>2</v>
      </c>
      <c r="E6844" s="289" t="s">
        <v>15351</v>
      </c>
      <c r="F6844">
        <v>5015890755</v>
      </c>
      <c r="G6844" s="276">
        <v>45782</v>
      </c>
      <c r="H6844">
        <v>20250424703144</v>
      </c>
      <c r="I6844">
        <v>4.5599999999999996</v>
      </c>
      <c r="J6844" s="289" t="s">
        <v>350</v>
      </c>
      <c r="K6844" s="289" t="s">
        <v>15352</v>
      </c>
      <c r="L6844" s="289" t="s">
        <v>275</v>
      </c>
      <c r="M6844" s="289" t="s">
        <v>15212</v>
      </c>
      <c r="N6844" s="289" t="s">
        <v>999</v>
      </c>
      <c r="O6844" s="289" t="s">
        <v>498</v>
      </c>
      <c r="P6844" s="289" t="str">
        <f>VLOOKUP(CAT_Details[[#This Row],[Delivery Bp Customer Code]],Table6[],2,0)</f>
        <v>DK-BM01</v>
      </c>
    </row>
    <row r="6845" spans="1:16" x14ac:dyDescent="0.25">
      <c r="A6845" s="289" t="s">
        <v>278</v>
      </c>
      <c r="B6845">
        <v>7</v>
      </c>
      <c r="C6845">
        <v>1616.02</v>
      </c>
      <c r="D6845">
        <v>2.8</v>
      </c>
      <c r="E6845" s="289" t="s">
        <v>15353</v>
      </c>
      <c r="F6845">
        <v>5015890776</v>
      </c>
      <c r="G6845" s="276">
        <v>45782</v>
      </c>
      <c r="H6845">
        <v>20250422701722</v>
      </c>
      <c r="I6845">
        <v>3.36</v>
      </c>
      <c r="J6845" s="289" t="s">
        <v>280</v>
      </c>
      <c r="K6845" s="289" t="s">
        <v>15354</v>
      </c>
      <c r="L6845" s="289" t="s">
        <v>275</v>
      </c>
      <c r="M6845" s="289" t="s">
        <v>15208</v>
      </c>
      <c r="N6845" s="289" t="s">
        <v>636</v>
      </c>
      <c r="O6845" s="289" t="s">
        <v>498</v>
      </c>
      <c r="P6845" s="289" t="str">
        <f>VLOOKUP(CAT_Details[[#This Row],[Delivery Bp Customer Code]],Table6[],2,0)</f>
        <v>DK-BM01</v>
      </c>
    </row>
    <row r="6846" spans="1:16" x14ac:dyDescent="0.25">
      <c r="A6846" s="289" t="s">
        <v>278</v>
      </c>
      <c r="B6846">
        <v>1</v>
      </c>
      <c r="C6846">
        <v>30</v>
      </c>
      <c r="D6846">
        <v>0.2</v>
      </c>
      <c r="E6846" s="289" t="s">
        <v>15355</v>
      </c>
      <c r="F6846">
        <v>5015890777</v>
      </c>
      <c r="G6846" s="276">
        <v>45782</v>
      </c>
      <c r="H6846">
        <v>20250422701195</v>
      </c>
      <c r="I6846">
        <v>0.192</v>
      </c>
      <c r="J6846" s="289" t="s">
        <v>324</v>
      </c>
      <c r="K6846" s="289" t="s">
        <v>15356</v>
      </c>
      <c r="L6846" s="289" t="s">
        <v>275</v>
      </c>
      <c r="M6846" s="289" t="s">
        <v>15357</v>
      </c>
      <c r="N6846" s="289" t="s">
        <v>5482</v>
      </c>
      <c r="O6846" s="289" t="s">
        <v>498</v>
      </c>
      <c r="P6846" s="289" t="str">
        <f>VLOOKUP(CAT_Details[[#This Row],[Delivery Bp Customer Code]],Table6[],2,0)</f>
        <v>DK-BM01</v>
      </c>
    </row>
    <row r="6847" spans="1:16" x14ac:dyDescent="0.25">
      <c r="A6847" s="289" t="s">
        <v>278</v>
      </c>
      <c r="B6847">
        <v>2</v>
      </c>
      <c r="C6847">
        <v>1200</v>
      </c>
      <c r="D6847">
        <v>0.8</v>
      </c>
      <c r="E6847" s="289" t="s">
        <v>15358</v>
      </c>
      <c r="F6847">
        <v>5015890794</v>
      </c>
      <c r="G6847" s="276">
        <v>45782</v>
      </c>
      <c r="H6847">
        <v>20250424703948</v>
      </c>
      <c r="I6847">
        <v>1.1519999999999999</v>
      </c>
      <c r="J6847" s="289" t="s">
        <v>324</v>
      </c>
      <c r="K6847" s="289" t="s">
        <v>15359</v>
      </c>
      <c r="L6847" s="289" t="s">
        <v>275</v>
      </c>
      <c r="M6847" s="289" t="s">
        <v>15360</v>
      </c>
      <c r="N6847" s="289" t="s">
        <v>333</v>
      </c>
      <c r="O6847" s="289" t="s">
        <v>498</v>
      </c>
      <c r="P6847" s="289" t="str">
        <f>VLOOKUP(CAT_Details[[#This Row],[Delivery Bp Customer Code]],Table6[],2,0)</f>
        <v>DK-BM01</v>
      </c>
    </row>
    <row r="6848" spans="1:16" x14ac:dyDescent="0.25">
      <c r="A6848" s="289" t="s">
        <v>278</v>
      </c>
      <c r="B6848">
        <v>6</v>
      </c>
      <c r="C6848">
        <v>1626.87</v>
      </c>
      <c r="D6848">
        <v>1.8</v>
      </c>
      <c r="E6848" s="289" t="s">
        <v>15361</v>
      </c>
      <c r="F6848">
        <v>5015907388</v>
      </c>
      <c r="G6848" s="276">
        <v>45782</v>
      </c>
      <c r="H6848">
        <v>20250425704754</v>
      </c>
      <c r="I6848">
        <v>2.448</v>
      </c>
      <c r="J6848" s="289" t="s">
        <v>280</v>
      </c>
      <c r="K6848" s="289" t="s">
        <v>15362</v>
      </c>
      <c r="L6848" s="289" t="s">
        <v>275</v>
      </c>
      <c r="M6848" s="289" t="s">
        <v>15363</v>
      </c>
      <c r="N6848" s="289" t="s">
        <v>485</v>
      </c>
      <c r="O6848" s="289" t="s">
        <v>498</v>
      </c>
      <c r="P6848" s="289" t="str">
        <f>VLOOKUP(CAT_Details[[#This Row],[Delivery Bp Customer Code]],Table6[],2,0)</f>
        <v>DK-BM01</v>
      </c>
    </row>
    <row r="6849" spans="1:16" x14ac:dyDescent="0.25">
      <c r="A6849" s="289" t="s">
        <v>278</v>
      </c>
      <c r="B6849">
        <v>5</v>
      </c>
      <c r="C6849">
        <v>209</v>
      </c>
      <c r="D6849">
        <v>1</v>
      </c>
      <c r="E6849" s="289" t="s">
        <v>15364</v>
      </c>
      <c r="F6849">
        <v>5015907487</v>
      </c>
      <c r="G6849" s="276">
        <v>45782</v>
      </c>
      <c r="H6849">
        <v>20250424703352</v>
      </c>
      <c r="I6849">
        <v>2.4</v>
      </c>
      <c r="J6849" s="289" t="s">
        <v>324</v>
      </c>
      <c r="K6849" s="289" t="s">
        <v>15365</v>
      </c>
      <c r="L6849" s="289" t="s">
        <v>275</v>
      </c>
      <c r="M6849" s="289" t="s">
        <v>15366</v>
      </c>
      <c r="N6849" s="289" t="s">
        <v>1067</v>
      </c>
      <c r="O6849" s="289" t="s">
        <v>498</v>
      </c>
      <c r="P6849" s="289" t="str">
        <f>VLOOKUP(CAT_Details[[#This Row],[Delivery Bp Customer Code]],Table6[],2,0)</f>
        <v>DK-BM01</v>
      </c>
    </row>
    <row r="6850" spans="1:16" x14ac:dyDescent="0.25">
      <c r="A6850" s="289" t="s">
        <v>278</v>
      </c>
      <c r="B6850">
        <v>1</v>
      </c>
      <c r="C6850">
        <v>200</v>
      </c>
      <c r="D6850">
        <v>0.4</v>
      </c>
      <c r="E6850" s="289" t="s">
        <v>15367</v>
      </c>
      <c r="F6850">
        <v>5015907527</v>
      </c>
      <c r="G6850" s="276">
        <v>45782</v>
      </c>
      <c r="H6850">
        <v>20250424703803</v>
      </c>
      <c r="I6850">
        <v>0.38400000000000001</v>
      </c>
      <c r="J6850" s="289" t="s">
        <v>350</v>
      </c>
      <c r="K6850" s="289" t="s">
        <v>15368</v>
      </c>
      <c r="L6850" s="289" t="s">
        <v>275</v>
      </c>
      <c r="M6850" s="289" t="s">
        <v>15369</v>
      </c>
      <c r="N6850" s="289" t="s">
        <v>482</v>
      </c>
      <c r="O6850" s="289" t="s">
        <v>498</v>
      </c>
      <c r="P6850" s="289" t="str">
        <f>VLOOKUP(CAT_Details[[#This Row],[Delivery Bp Customer Code]],Table6[],2,0)</f>
        <v>DK-BM01</v>
      </c>
    </row>
    <row r="6851" spans="1:16" x14ac:dyDescent="0.25">
      <c r="A6851" s="289" t="s">
        <v>278</v>
      </c>
      <c r="B6851">
        <v>2</v>
      </c>
      <c r="C6851">
        <v>600</v>
      </c>
      <c r="D6851">
        <v>0.8</v>
      </c>
      <c r="E6851" s="289" t="s">
        <v>15370</v>
      </c>
      <c r="F6851">
        <v>5015924161</v>
      </c>
      <c r="G6851" s="276">
        <v>45782</v>
      </c>
      <c r="H6851">
        <v>20250425704939</v>
      </c>
      <c r="I6851">
        <v>1.1519999999999999</v>
      </c>
      <c r="J6851" s="289" t="s">
        <v>273</v>
      </c>
      <c r="K6851" s="289" t="s">
        <v>15371</v>
      </c>
      <c r="L6851" s="289" t="s">
        <v>275</v>
      </c>
      <c r="M6851" s="289" t="s">
        <v>15249</v>
      </c>
      <c r="N6851" s="289" t="s">
        <v>653</v>
      </c>
      <c r="O6851" s="289" t="s">
        <v>498</v>
      </c>
      <c r="P6851" s="289" t="str">
        <f>VLOOKUP(CAT_Details[[#This Row],[Delivery Bp Customer Code]],Table6[],2,0)</f>
        <v>DK-BM01</v>
      </c>
    </row>
    <row r="6852" spans="1:16" x14ac:dyDescent="0.25">
      <c r="A6852" s="289" t="s">
        <v>278</v>
      </c>
      <c r="B6852">
        <v>12</v>
      </c>
      <c r="C6852">
        <v>6360</v>
      </c>
      <c r="D6852">
        <v>4.8</v>
      </c>
      <c r="E6852" s="289" t="s">
        <v>15370</v>
      </c>
      <c r="F6852">
        <v>5015924163</v>
      </c>
      <c r="G6852" s="276">
        <v>45782</v>
      </c>
      <c r="H6852">
        <v>20250425704935</v>
      </c>
      <c r="I6852">
        <v>12.442</v>
      </c>
      <c r="J6852" s="289" t="s">
        <v>273</v>
      </c>
      <c r="K6852" s="289" t="s">
        <v>15372</v>
      </c>
      <c r="L6852" s="289" t="s">
        <v>275</v>
      </c>
      <c r="M6852" s="289" t="s">
        <v>15249</v>
      </c>
      <c r="N6852" s="289" t="s">
        <v>653</v>
      </c>
      <c r="O6852" s="289" t="s">
        <v>498</v>
      </c>
      <c r="P6852" s="289" t="str">
        <f>VLOOKUP(CAT_Details[[#This Row],[Delivery Bp Customer Code]],Table6[],2,0)</f>
        <v>DK-BM01</v>
      </c>
    </row>
    <row r="6853" spans="1:16" x14ac:dyDescent="0.25">
      <c r="A6853" s="289" t="s">
        <v>278</v>
      </c>
      <c r="B6853">
        <v>1</v>
      </c>
      <c r="C6853">
        <v>95</v>
      </c>
      <c r="D6853">
        <v>0.2</v>
      </c>
      <c r="E6853" s="289" t="s">
        <v>15373</v>
      </c>
      <c r="F6853">
        <v>5015924174</v>
      </c>
      <c r="G6853" s="276">
        <v>45782</v>
      </c>
      <c r="H6853">
        <v>20250428705693</v>
      </c>
      <c r="I6853">
        <v>0.14399999999999999</v>
      </c>
      <c r="J6853" s="289" t="s">
        <v>273</v>
      </c>
      <c r="K6853" s="289" t="s">
        <v>15374</v>
      </c>
      <c r="L6853" s="289" t="s">
        <v>275</v>
      </c>
      <c r="M6853" s="289" t="s">
        <v>15220</v>
      </c>
      <c r="N6853" s="289" t="s">
        <v>657</v>
      </c>
      <c r="O6853" s="289" t="s">
        <v>498</v>
      </c>
      <c r="P6853" s="289" t="str">
        <f>VLOOKUP(CAT_Details[[#This Row],[Delivery Bp Customer Code]],Table6[],2,0)</f>
        <v>DK-BM01</v>
      </c>
    </row>
    <row r="6854" spans="1:16" x14ac:dyDescent="0.25">
      <c r="A6854" s="289" t="s">
        <v>278</v>
      </c>
      <c r="B6854">
        <v>1</v>
      </c>
      <c r="C6854">
        <v>220</v>
      </c>
      <c r="D6854">
        <v>0.4</v>
      </c>
      <c r="E6854" s="289" t="s">
        <v>15375</v>
      </c>
      <c r="F6854">
        <v>5015924399</v>
      </c>
      <c r="G6854" s="276">
        <v>45782</v>
      </c>
      <c r="H6854">
        <v>20250425704891</v>
      </c>
      <c r="I6854">
        <v>0.96</v>
      </c>
      <c r="J6854" s="289" t="s">
        <v>273</v>
      </c>
      <c r="K6854" s="289" t="s">
        <v>15376</v>
      </c>
      <c r="L6854" s="289" t="s">
        <v>275</v>
      </c>
      <c r="M6854" s="289" t="s">
        <v>15220</v>
      </c>
      <c r="N6854" s="289" t="s">
        <v>493</v>
      </c>
      <c r="O6854" s="289" t="s">
        <v>498</v>
      </c>
      <c r="P6854" s="289" t="str">
        <f>VLOOKUP(CAT_Details[[#This Row],[Delivery Bp Customer Code]],Table6[],2,0)</f>
        <v>DK-BM01</v>
      </c>
    </row>
    <row r="6855" spans="1:16" x14ac:dyDescent="0.25">
      <c r="A6855" s="289" t="s">
        <v>278</v>
      </c>
      <c r="B6855">
        <v>2</v>
      </c>
      <c r="C6855">
        <v>320</v>
      </c>
      <c r="D6855">
        <v>0.8</v>
      </c>
      <c r="E6855" s="289" t="s">
        <v>15377</v>
      </c>
      <c r="F6855">
        <v>5015924411</v>
      </c>
      <c r="G6855" s="276">
        <v>45782</v>
      </c>
      <c r="H6855">
        <v>20250428705637</v>
      </c>
      <c r="I6855">
        <v>1.1519999999999999</v>
      </c>
      <c r="J6855" s="289" t="s">
        <v>273</v>
      </c>
      <c r="K6855" s="289" t="s">
        <v>15378</v>
      </c>
      <c r="L6855" s="289" t="s">
        <v>275</v>
      </c>
      <c r="M6855" s="289" t="s">
        <v>15249</v>
      </c>
      <c r="N6855" s="289" t="s">
        <v>653</v>
      </c>
      <c r="O6855" s="289" t="s">
        <v>498</v>
      </c>
      <c r="P6855" s="289" t="str">
        <f>VLOOKUP(CAT_Details[[#This Row],[Delivery Bp Customer Code]],Table6[],2,0)</f>
        <v>DK-BM01</v>
      </c>
    </row>
    <row r="6856" spans="1:16" x14ac:dyDescent="0.25">
      <c r="A6856" s="289" t="s">
        <v>75</v>
      </c>
      <c r="B6856">
        <v>2</v>
      </c>
      <c r="C6856">
        <v>7</v>
      </c>
      <c r="D6856">
        <v>0.09</v>
      </c>
      <c r="E6856" s="289" t="s">
        <v>15379</v>
      </c>
      <c r="F6856">
        <v>5015877020</v>
      </c>
      <c r="G6856" s="276">
        <v>45782</v>
      </c>
      <c r="H6856">
        <v>20250418700611</v>
      </c>
      <c r="I6856">
        <v>4.1000000000000002E-2</v>
      </c>
      <c r="J6856" s="289" t="s">
        <v>294</v>
      </c>
      <c r="K6856" s="289" t="s">
        <v>15380</v>
      </c>
      <c r="L6856" s="289" t="s">
        <v>275</v>
      </c>
      <c r="M6856" s="289" t="s">
        <v>15124</v>
      </c>
      <c r="N6856" s="289" t="s">
        <v>555</v>
      </c>
      <c r="O6856" s="289" t="s">
        <v>2173</v>
      </c>
      <c r="P6856" s="289" t="str">
        <f>VLOOKUP(CAT_Details[[#This Row],[Delivery Bp Customer Code]],Table6[],2,0)</f>
        <v>OYL1</v>
      </c>
    </row>
    <row r="6857" spans="1:16" x14ac:dyDescent="0.25">
      <c r="A6857" s="289" t="s">
        <v>75</v>
      </c>
      <c r="B6857">
        <v>1</v>
      </c>
      <c r="C6857">
        <v>29</v>
      </c>
      <c r="D6857">
        <v>0.2</v>
      </c>
      <c r="E6857" s="289" t="s">
        <v>15381</v>
      </c>
      <c r="F6857">
        <v>5015877163</v>
      </c>
      <c r="G6857" s="276">
        <v>45782</v>
      </c>
      <c r="H6857">
        <v>20250422700826</v>
      </c>
      <c r="I6857">
        <v>0.33600000000000002</v>
      </c>
      <c r="J6857" s="289" t="s">
        <v>345</v>
      </c>
      <c r="K6857" s="289" t="s">
        <v>15382</v>
      </c>
      <c r="L6857" s="289" t="s">
        <v>275</v>
      </c>
      <c r="M6857" s="289" t="s">
        <v>15267</v>
      </c>
      <c r="N6857" s="289" t="s">
        <v>5824</v>
      </c>
      <c r="O6857" s="289" t="s">
        <v>5281</v>
      </c>
      <c r="P6857" s="289" t="str">
        <f>VLOOKUP(CAT_Details[[#This Row],[Delivery Bp Customer Code]],Table6[],2,0)</f>
        <v>DK-LW08</v>
      </c>
    </row>
    <row r="6858" spans="1:16" x14ac:dyDescent="0.25">
      <c r="A6858" s="289" t="s">
        <v>75</v>
      </c>
      <c r="B6858">
        <v>35</v>
      </c>
      <c r="C6858">
        <v>14685</v>
      </c>
      <c r="D6858">
        <v>11.67</v>
      </c>
      <c r="E6858" s="289" t="s">
        <v>15383</v>
      </c>
      <c r="F6858">
        <v>5015890426</v>
      </c>
      <c r="G6858" s="276">
        <v>45782</v>
      </c>
      <c r="H6858">
        <v>20250414696164</v>
      </c>
      <c r="I6858">
        <v>22.4</v>
      </c>
      <c r="J6858" s="289" t="s">
        <v>324</v>
      </c>
      <c r="K6858" s="289" t="s">
        <v>15384</v>
      </c>
      <c r="L6858" s="289" t="s">
        <v>275</v>
      </c>
      <c r="M6858" s="289" t="s">
        <v>15385</v>
      </c>
      <c r="N6858" s="289" t="s">
        <v>2172</v>
      </c>
      <c r="O6858" s="289" t="s">
        <v>2173</v>
      </c>
      <c r="P6858" s="289" t="str">
        <f>VLOOKUP(CAT_Details[[#This Row],[Delivery Bp Customer Code]],Table6[],2,0)</f>
        <v>OYL1</v>
      </c>
    </row>
    <row r="6859" spans="1:16" x14ac:dyDescent="0.25">
      <c r="A6859" s="289" t="s">
        <v>75</v>
      </c>
      <c r="B6859">
        <v>1</v>
      </c>
      <c r="C6859">
        <v>10</v>
      </c>
      <c r="D6859">
        <v>0.11</v>
      </c>
      <c r="E6859" s="289" t="s">
        <v>15386</v>
      </c>
      <c r="F6859">
        <v>5015890430</v>
      </c>
      <c r="G6859" s="276">
        <v>45782</v>
      </c>
      <c r="H6859">
        <v>20250423702766</v>
      </c>
      <c r="I6859">
        <v>7.4999999999999997E-2</v>
      </c>
      <c r="J6859" s="289" t="s">
        <v>324</v>
      </c>
      <c r="K6859" s="289" t="s">
        <v>15387</v>
      </c>
      <c r="L6859" s="289" t="s">
        <v>275</v>
      </c>
      <c r="M6859" s="289" t="s">
        <v>15360</v>
      </c>
      <c r="N6859" s="289" t="s">
        <v>562</v>
      </c>
      <c r="O6859" s="289" t="s">
        <v>2173</v>
      </c>
      <c r="P6859" s="289" t="str">
        <f>VLOOKUP(CAT_Details[[#This Row],[Delivery Bp Customer Code]],Table6[],2,0)</f>
        <v>OYL1</v>
      </c>
    </row>
    <row r="6860" spans="1:16" x14ac:dyDescent="0.25">
      <c r="A6860" s="289" t="s">
        <v>75</v>
      </c>
      <c r="B6860">
        <v>1</v>
      </c>
      <c r="C6860">
        <v>0.3</v>
      </c>
      <c r="D6860">
        <v>0.02</v>
      </c>
      <c r="E6860" s="289" t="s">
        <v>15388</v>
      </c>
      <c r="F6860">
        <v>5015890465</v>
      </c>
      <c r="G6860" s="276">
        <v>45782</v>
      </c>
      <c r="H6860">
        <v>20250424704100</v>
      </c>
      <c r="I6860">
        <v>5.0000000000000001E-3</v>
      </c>
      <c r="J6860" s="289" t="s">
        <v>350</v>
      </c>
      <c r="K6860" s="289" t="s">
        <v>15389</v>
      </c>
      <c r="L6860" s="289" t="s">
        <v>275</v>
      </c>
      <c r="M6860" s="289" t="s">
        <v>15252</v>
      </c>
      <c r="N6860" s="289" t="s">
        <v>4606</v>
      </c>
      <c r="O6860" s="289" t="s">
        <v>2173</v>
      </c>
      <c r="P6860" s="289" t="str">
        <f>VLOOKUP(CAT_Details[[#This Row],[Delivery Bp Customer Code]],Table6[],2,0)</f>
        <v>OYL1</v>
      </c>
    </row>
    <row r="6861" spans="1:16" x14ac:dyDescent="0.25">
      <c r="A6861" s="289" t="s">
        <v>75</v>
      </c>
      <c r="B6861">
        <v>1</v>
      </c>
      <c r="C6861">
        <v>2</v>
      </c>
      <c r="D6861">
        <v>0.03</v>
      </c>
      <c r="E6861" s="289" t="s">
        <v>15390</v>
      </c>
      <c r="F6861">
        <v>5015890505</v>
      </c>
      <c r="G6861" s="276">
        <v>45782</v>
      </c>
      <c r="H6861">
        <v>20250415697657</v>
      </c>
      <c r="I6861">
        <v>6.0000000000000001E-3</v>
      </c>
      <c r="J6861" s="289" t="s">
        <v>345</v>
      </c>
      <c r="K6861" s="289" t="s">
        <v>15391</v>
      </c>
      <c r="L6861" s="289" t="s">
        <v>275</v>
      </c>
      <c r="M6861" s="289" t="s">
        <v>15267</v>
      </c>
      <c r="N6861" s="289" t="s">
        <v>3082</v>
      </c>
      <c r="O6861" s="289" t="s">
        <v>2173</v>
      </c>
      <c r="P6861" s="289" t="str">
        <f>VLOOKUP(CAT_Details[[#This Row],[Delivery Bp Customer Code]],Table6[],2,0)</f>
        <v>OYL1</v>
      </c>
    </row>
    <row r="6862" spans="1:16" x14ac:dyDescent="0.25">
      <c r="A6862" s="289" t="s">
        <v>75</v>
      </c>
      <c r="B6862">
        <v>33</v>
      </c>
      <c r="C6862">
        <v>12300.86</v>
      </c>
      <c r="D6862">
        <v>11</v>
      </c>
      <c r="E6862" s="289" t="s">
        <v>15392</v>
      </c>
      <c r="F6862">
        <v>5015890783</v>
      </c>
      <c r="G6862" s="276">
        <v>45782</v>
      </c>
      <c r="H6862">
        <v>20250423702164</v>
      </c>
      <c r="I6862">
        <v>21.12</v>
      </c>
      <c r="J6862" s="289" t="s">
        <v>324</v>
      </c>
      <c r="K6862" s="289" t="s">
        <v>15393</v>
      </c>
      <c r="L6862" s="289" t="s">
        <v>275</v>
      </c>
      <c r="M6862" s="289" t="s">
        <v>15394</v>
      </c>
      <c r="N6862" s="289" t="s">
        <v>2172</v>
      </c>
      <c r="O6862" s="289" t="s">
        <v>2173</v>
      </c>
      <c r="P6862" s="289" t="str">
        <f>VLOOKUP(CAT_Details[[#This Row],[Delivery Bp Customer Code]],Table6[],2,0)</f>
        <v>OYL1</v>
      </c>
    </row>
    <row r="6863" spans="1:16" x14ac:dyDescent="0.25">
      <c r="A6863" s="289" t="s">
        <v>75</v>
      </c>
      <c r="B6863">
        <v>3</v>
      </c>
      <c r="C6863">
        <v>740</v>
      </c>
      <c r="D6863">
        <v>1.2</v>
      </c>
      <c r="E6863" s="289" t="s">
        <v>15395</v>
      </c>
      <c r="F6863">
        <v>5015907212</v>
      </c>
      <c r="G6863" s="276">
        <v>45782</v>
      </c>
      <c r="H6863">
        <v>20250423702328</v>
      </c>
      <c r="I6863">
        <v>1.728</v>
      </c>
      <c r="J6863" s="289" t="s">
        <v>350</v>
      </c>
      <c r="K6863" s="289" t="s">
        <v>15396</v>
      </c>
      <c r="L6863" s="289" t="s">
        <v>275</v>
      </c>
      <c r="M6863" s="289" t="s">
        <v>15297</v>
      </c>
      <c r="N6863" s="289" t="s">
        <v>2656</v>
      </c>
      <c r="O6863" s="289" t="s">
        <v>2173</v>
      </c>
      <c r="P6863" s="289" t="str">
        <f>VLOOKUP(CAT_Details[[#This Row],[Delivery Bp Customer Code]],Table6[],2,0)</f>
        <v>OYL1</v>
      </c>
    </row>
    <row r="6864" spans="1:16" x14ac:dyDescent="0.25">
      <c r="A6864" s="289" t="s">
        <v>75</v>
      </c>
      <c r="B6864">
        <v>1</v>
      </c>
      <c r="C6864">
        <v>1</v>
      </c>
      <c r="D6864">
        <v>0.02</v>
      </c>
      <c r="E6864" s="289" t="s">
        <v>15397</v>
      </c>
      <c r="F6864">
        <v>5015907283</v>
      </c>
      <c r="G6864" s="276">
        <v>45782</v>
      </c>
      <c r="H6864">
        <v>20250425704987</v>
      </c>
      <c r="I6864">
        <v>5.0000000000000001E-3</v>
      </c>
      <c r="J6864" s="289" t="s">
        <v>350</v>
      </c>
      <c r="K6864" s="289" t="s">
        <v>15398</v>
      </c>
      <c r="L6864" s="289" t="s">
        <v>275</v>
      </c>
      <c r="M6864" s="289" t="s">
        <v>15369</v>
      </c>
      <c r="N6864" s="289" t="s">
        <v>4606</v>
      </c>
      <c r="O6864" s="289" t="s">
        <v>2173</v>
      </c>
      <c r="P6864" s="289" t="str">
        <f>VLOOKUP(CAT_Details[[#This Row],[Delivery Bp Customer Code]],Table6[],2,0)</f>
        <v>OYL1</v>
      </c>
    </row>
    <row r="6865" spans="1:16" x14ac:dyDescent="0.25">
      <c r="A6865" s="289" t="s">
        <v>75</v>
      </c>
      <c r="B6865">
        <v>33</v>
      </c>
      <c r="C6865">
        <v>13299</v>
      </c>
      <c r="D6865">
        <v>11</v>
      </c>
      <c r="E6865" s="289" t="s">
        <v>15399</v>
      </c>
      <c r="F6865">
        <v>5015907296</v>
      </c>
      <c r="G6865" s="276">
        <v>45782</v>
      </c>
      <c r="H6865">
        <v>20250417699976</v>
      </c>
      <c r="I6865">
        <v>21.12</v>
      </c>
      <c r="J6865" s="289" t="s">
        <v>324</v>
      </c>
      <c r="K6865" s="289" t="s">
        <v>15400</v>
      </c>
      <c r="L6865" s="289" t="s">
        <v>275</v>
      </c>
      <c r="M6865" s="289" t="s">
        <v>15401</v>
      </c>
      <c r="N6865" s="289" t="s">
        <v>2172</v>
      </c>
      <c r="O6865" s="289" t="s">
        <v>2173</v>
      </c>
      <c r="P6865" s="289" t="str">
        <f>VLOOKUP(CAT_Details[[#This Row],[Delivery Bp Customer Code]],Table6[],2,0)</f>
        <v>OYL1</v>
      </c>
    </row>
    <row r="6866" spans="1:16" x14ac:dyDescent="0.25">
      <c r="A6866" s="289" t="s">
        <v>75</v>
      </c>
      <c r="B6866">
        <v>33</v>
      </c>
      <c r="C6866">
        <v>13200</v>
      </c>
      <c r="D6866">
        <v>11</v>
      </c>
      <c r="E6866" s="289" t="s">
        <v>15402</v>
      </c>
      <c r="F6866">
        <v>5015907324</v>
      </c>
      <c r="G6866" s="276">
        <v>45782</v>
      </c>
      <c r="H6866">
        <v>20250422701228</v>
      </c>
      <c r="I6866">
        <v>21.12</v>
      </c>
      <c r="J6866" s="289" t="s">
        <v>324</v>
      </c>
      <c r="K6866" s="289" t="s">
        <v>15403</v>
      </c>
      <c r="L6866" s="289" t="s">
        <v>275</v>
      </c>
      <c r="M6866" s="289" t="s">
        <v>15404</v>
      </c>
      <c r="N6866" s="289" t="s">
        <v>2172</v>
      </c>
      <c r="O6866" s="289" t="s">
        <v>2173</v>
      </c>
      <c r="P6866" s="289" t="str">
        <f>VLOOKUP(CAT_Details[[#This Row],[Delivery Bp Customer Code]],Table6[],2,0)</f>
        <v>OYL1</v>
      </c>
    </row>
    <row r="6867" spans="1:16" x14ac:dyDescent="0.25">
      <c r="A6867" s="289" t="s">
        <v>75</v>
      </c>
      <c r="B6867">
        <v>13</v>
      </c>
      <c r="C6867">
        <v>2500</v>
      </c>
      <c r="D6867">
        <v>5.2</v>
      </c>
      <c r="E6867" s="289" t="s">
        <v>15405</v>
      </c>
      <c r="F6867">
        <v>5015907403</v>
      </c>
      <c r="G6867" s="276">
        <v>45782</v>
      </c>
      <c r="H6867">
        <v>20250424703208</v>
      </c>
      <c r="I6867">
        <v>8.7360000000000007</v>
      </c>
      <c r="J6867" s="289" t="s">
        <v>350</v>
      </c>
      <c r="K6867" s="289" t="s">
        <v>15406</v>
      </c>
      <c r="L6867" s="289" t="s">
        <v>275</v>
      </c>
      <c r="M6867" s="289" t="s">
        <v>15369</v>
      </c>
      <c r="N6867" s="289" t="s">
        <v>2832</v>
      </c>
      <c r="O6867" s="289" t="s">
        <v>2173</v>
      </c>
      <c r="P6867" s="289" t="str">
        <f>VLOOKUP(CAT_Details[[#This Row],[Delivery Bp Customer Code]],Table6[],2,0)</f>
        <v>OYL1</v>
      </c>
    </row>
    <row r="6868" spans="1:16" x14ac:dyDescent="0.25">
      <c r="A6868" s="289" t="s">
        <v>75</v>
      </c>
      <c r="B6868">
        <v>13</v>
      </c>
      <c r="C6868">
        <v>4232</v>
      </c>
      <c r="D6868">
        <v>3.7</v>
      </c>
      <c r="E6868" s="289" t="s">
        <v>15407</v>
      </c>
      <c r="F6868">
        <v>5015907545</v>
      </c>
      <c r="G6868" s="276">
        <v>45782</v>
      </c>
      <c r="H6868">
        <v>20250424703320</v>
      </c>
      <c r="I6868">
        <v>6.0720000000000001</v>
      </c>
      <c r="J6868" s="289" t="s">
        <v>324</v>
      </c>
      <c r="K6868" s="289" t="s">
        <v>15408</v>
      </c>
      <c r="L6868" s="289" t="s">
        <v>275</v>
      </c>
      <c r="M6868" s="289" t="s">
        <v>15409</v>
      </c>
      <c r="N6868" s="289" t="s">
        <v>2242</v>
      </c>
      <c r="O6868" s="289" t="s">
        <v>2173</v>
      </c>
      <c r="P6868" s="289" t="str">
        <f>VLOOKUP(CAT_Details[[#This Row],[Delivery Bp Customer Code]],Table6[],2,0)</f>
        <v>OYL1</v>
      </c>
    </row>
    <row r="6869" spans="1:16" x14ac:dyDescent="0.25">
      <c r="A6869" s="289" t="s">
        <v>75</v>
      </c>
      <c r="B6869">
        <v>32</v>
      </c>
      <c r="C6869">
        <v>13167</v>
      </c>
      <c r="D6869">
        <v>10.67</v>
      </c>
      <c r="E6869" s="289" t="s">
        <v>15410</v>
      </c>
      <c r="F6869">
        <v>5015907645</v>
      </c>
      <c r="G6869" s="276">
        <v>45782</v>
      </c>
      <c r="H6869">
        <v>20250414696175</v>
      </c>
      <c r="I6869">
        <v>20.48</v>
      </c>
      <c r="J6869" s="289" t="s">
        <v>324</v>
      </c>
      <c r="K6869" s="289" t="s">
        <v>15411</v>
      </c>
      <c r="L6869" s="289" t="s">
        <v>275</v>
      </c>
      <c r="M6869" s="289" t="s">
        <v>15412</v>
      </c>
      <c r="N6869" s="289" t="s">
        <v>2172</v>
      </c>
      <c r="O6869" s="289" t="s">
        <v>2173</v>
      </c>
      <c r="P6869" s="289" t="str">
        <f>VLOOKUP(CAT_Details[[#This Row],[Delivery Bp Customer Code]],Table6[],2,0)</f>
        <v>OYL1</v>
      </c>
    </row>
    <row r="6870" spans="1:16" x14ac:dyDescent="0.25">
      <c r="A6870" s="289" t="s">
        <v>75</v>
      </c>
      <c r="B6870">
        <v>2</v>
      </c>
      <c r="C6870">
        <v>26.8</v>
      </c>
      <c r="D6870">
        <v>0.13</v>
      </c>
      <c r="E6870" s="289" t="s">
        <v>15413</v>
      </c>
      <c r="F6870">
        <v>5015907930</v>
      </c>
      <c r="G6870" s="276">
        <v>45782</v>
      </c>
      <c r="H6870">
        <v>20250424703778</v>
      </c>
      <c r="I6870">
        <v>9.5000000000000001E-2</v>
      </c>
      <c r="J6870" s="289" t="s">
        <v>350</v>
      </c>
      <c r="K6870" s="289" t="s">
        <v>15414</v>
      </c>
      <c r="L6870" s="289" t="s">
        <v>275</v>
      </c>
      <c r="M6870" s="289" t="s">
        <v>15369</v>
      </c>
      <c r="N6870" s="289" t="s">
        <v>11974</v>
      </c>
      <c r="O6870" s="289" t="s">
        <v>2173</v>
      </c>
      <c r="P6870" s="289" t="str">
        <f>VLOOKUP(CAT_Details[[#This Row],[Delivery Bp Customer Code]],Table6[],2,0)</f>
        <v>OYL1</v>
      </c>
    </row>
    <row r="6871" spans="1:16" x14ac:dyDescent="0.25">
      <c r="A6871" s="289" t="s">
        <v>75</v>
      </c>
      <c r="B6871">
        <v>1</v>
      </c>
      <c r="C6871">
        <v>156.19999999999999</v>
      </c>
      <c r="D6871">
        <v>0.25</v>
      </c>
      <c r="E6871" s="289" t="s">
        <v>15415</v>
      </c>
      <c r="F6871">
        <v>5015908091</v>
      </c>
      <c r="G6871" s="276">
        <v>45782</v>
      </c>
      <c r="H6871">
        <v>20250423702712</v>
      </c>
      <c r="I6871">
        <v>0.23799999999999999</v>
      </c>
      <c r="J6871" s="289" t="s">
        <v>350</v>
      </c>
      <c r="K6871" s="289" t="s">
        <v>15416</v>
      </c>
      <c r="L6871" s="289" t="s">
        <v>275</v>
      </c>
      <c r="M6871" s="289" t="s">
        <v>15369</v>
      </c>
      <c r="N6871" s="289" t="s">
        <v>2571</v>
      </c>
      <c r="O6871" s="289" t="s">
        <v>2173</v>
      </c>
      <c r="P6871" s="289" t="str">
        <f>VLOOKUP(CAT_Details[[#This Row],[Delivery Bp Customer Code]],Table6[],2,0)</f>
        <v>OYL1</v>
      </c>
    </row>
    <row r="6872" spans="1:16" x14ac:dyDescent="0.25">
      <c r="A6872" s="289" t="s">
        <v>75</v>
      </c>
      <c r="B6872">
        <v>8</v>
      </c>
      <c r="C6872">
        <v>662</v>
      </c>
      <c r="D6872">
        <v>1.7</v>
      </c>
      <c r="E6872" s="289" t="s">
        <v>15417</v>
      </c>
      <c r="F6872">
        <v>5015923913</v>
      </c>
      <c r="G6872" s="276">
        <v>45782</v>
      </c>
      <c r="H6872">
        <v>20250416699027</v>
      </c>
      <c r="I6872">
        <v>1.0349999999999999</v>
      </c>
      <c r="J6872" s="289" t="s">
        <v>280</v>
      </c>
      <c r="K6872" s="289" t="s">
        <v>15418</v>
      </c>
      <c r="L6872" s="289" t="s">
        <v>275</v>
      </c>
      <c r="M6872" s="289" t="s">
        <v>15419</v>
      </c>
      <c r="N6872" s="289" t="s">
        <v>2942</v>
      </c>
      <c r="O6872" s="289" t="s">
        <v>2173</v>
      </c>
      <c r="P6872" s="289" t="str">
        <f>VLOOKUP(CAT_Details[[#This Row],[Delivery Bp Customer Code]],Table6[],2,0)</f>
        <v>OYL1</v>
      </c>
    </row>
    <row r="6873" spans="1:16" x14ac:dyDescent="0.25">
      <c r="A6873" s="289" t="s">
        <v>75</v>
      </c>
      <c r="B6873">
        <v>7</v>
      </c>
      <c r="C6873">
        <v>4585</v>
      </c>
      <c r="D6873">
        <v>2.8</v>
      </c>
      <c r="E6873" s="289" t="s">
        <v>15420</v>
      </c>
      <c r="F6873">
        <v>5015924120</v>
      </c>
      <c r="G6873" s="276">
        <v>45782</v>
      </c>
      <c r="H6873">
        <v>20250428705848</v>
      </c>
      <c r="I6873">
        <v>4.032</v>
      </c>
      <c r="J6873" s="289" t="s">
        <v>324</v>
      </c>
      <c r="K6873" s="289" t="s">
        <v>15421</v>
      </c>
      <c r="L6873" s="289" t="s">
        <v>275</v>
      </c>
      <c r="M6873" s="289" t="s">
        <v>15422</v>
      </c>
      <c r="N6873" s="289" t="s">
        <v>2932</v>
      </c>
      <c r="O6873" s="289" t="s">
        <v>2173</v>
      </c>
      <c r="P6873" s="289" t="str">
        <f>VLOOKUP(CAT_Details[[#This Row],[Delivery Bp Customer Code]],Table6[],2,0)</f>
        <v>OYL1</v>
      </c>
    </row>
    <row r="6874" spans="1:16" x14ac:dyDescent="0.25">
      <c r="A6874" s="289" t="s">
        <v>75</v>
      </c>
      <c r="B6874">
        <v>1</v>
      </c>
      <c r="C6874">
        <v>50</v>
      </c>
      <c r="D6874">
        <v>0.4</v>
      </c>
      <c r="E6874" s="289" t="s">
        <v>15423</v>
      </c>
      <c r="F6874">
        <v>5015924389</v>
      </c>
      <c r="G6874" s="276">
        <v>45782</v>
      </c>
      <c r="H6874">
        <v>20250425704879</v>
      </c>
      <c r="I6874">
        <v>0.48</v>
      </c>
      <c r="J6874" s="289" t="s">
        <v>287</v>
      </c>
      <c r="K6874" s="289" t="s">
        <v>15424</v>
      </c>
      <c r="L6874" s="289" t="s">
        <v>275</v>
      </c>
      <c r="M6874" s="289" t="s">
        <v>15425</v>
      </c>
      <c r="N6874" s="289" t="s">
        <v>468</v>
      </c>
      <c r="O6874" s="289" t="s">
        <v>2173</v>
      </c>
      <c r="P6874" s="289" t="str">
        <f>VLOOKUP(CAT_Details[[#This Row],[Delivery Bp Customer Code]],Table6[],2,0)</f>
        <v>OYL1</v>
      </c>
    </row>
    <row r="6875" spans="1:16" x14ac:dyDescent="0.25">
      <c r="A6875" s="289" t="s">
        <v>3771</v>
      </c>
      <c r="B6875">
        <v>7</v>
      </c>
      <c r="C6875">
        <v>1792</v>
      </c>
      <c r="D6875">
        <v>3.5</v>
      </c>
      <c r="E6875" s="289" t="s">
        <v>15426</v>
      </c>
      <c r="F6875">
        <v>5015890669</v>
      </c>
      <c r="G6875" s="276">
        <v>45782</v>
      </c>
      <c r="H6875">
        <v>20250422701078</v>
      </c>
      <c r="I6875">
        <v>11.423999999999999</v>
      </c>
      <c r="J6875" s="289" t="s">
        <v>3890</v>
      </c>
      <c r="K6875" s="289" t="s">
        <v>15427</v>
      </c>
      <c r="L6875" s="289" t="s">
        <v>275</v>
      </c>
      <c r="M6875" s="289" t="s">
        <v>15428</v>
      </c>
      <c r="N6875" s="289" t="s">
        <v>3893</v>
      </c>
      <c r="O6875" s="289" t="s">
        <v>4956</v>
      </c>
      <c r="P6875" s="289">
        <f>VLOOKUP(CAT_Details[[#This Row],[Delivery Bp Customer Code]],Table6[],2,0)</f>
        <v>3417</v>
      </c>
    </row>
    <row r="6876" spans="1:16" x14ac:dyDescent="0.25">
      <c r="A6876" s="289" t="s">
        <v>3771</v>
      </c>
      <c r="B6876">
        <v>6</v>
      </c>
      <c r="C6876">
        <v>4410</v>
      </c>
      <c r="D6876">
        <v>1.1000000000000001</v>
      </c>
      <c r="E6876" s="289" t="s">
        <v>15429</v>
      </c>
      <c r="F6876">
        <v>5015924796</v>
      </c>
      <c r="G6876" s="276">
        <v>45782</v>
      </c>
      <c r="H6876">
        <v>20250424703534</v>
      </c>
      <c r="I6876">
        <v>1.056</v>
      </c>
      <c r="J6876" s="289" t="s">
        <v>324</v>
      </c>
      <c r="K6876" s="289" t="s">
        <v>15430</v>
      </c>
      <c r="L6876" s="289" t="s">
        <v>275</v>
      </c>
      <c r="M6876" s="289" t="s">
        <v>15409</v>
      </c>
      <c r="N6876" s="289" t="s">
        <v>7755</v>
      </c>
      <c r="O6876" s="289" t="s">
        <v>3775</v>
      </c>
      <c r="P6876" s="289">
        <f>VLOOKUP(CAT_Details[[#This Row],[Delivery Bp Customer Code]],Table6[],2,0)</f>
        <v>3401</v>
      </c>
    </row>
    <row r="6877" spans="1:16" x14ac:dyDescent="0.25">
      <c r="A6877" s="289" t="s">
        <v>3329</v>
      </c>
      <c r="B6877">
        <v>7</v>
      </c>
      <c r="C6877">
        <v>1726</v>
      </c>
      <c r="D6877">
        <v>2.2999999999999998</v>
      </c>
      <c r="E6877" s="289" t="s">
        <v>15431</v>
      </c>
      <c r="F6877">
        <v>5015845124</v>
      </c>
      <c r="G6877" s="276">
        <v>45782</v>
      </c>
      <c r="H6877">
        <v>20250417699436</v>
      </c>
      <c r="I6877">
        <v>5.4</v>
      </c>
      <c r="J6877" s="289" t="s">
        <v>317</v>
      </c>
      <c r="K6877" s="289" t="s">
        <v>15432</v>
      </c>
      <c r="L6877" s="289" t="s">
        <v>275</v>
      </c>
      <c r="M6877" s="289" t="s">
        <v>15433</v>
      </c>
      <c r="N6877" s="289" t="s">
        <v>3966</v>
      </c>
      <c r="O6877" s="289" t="s">
        <v>3332</v>
      </c>
      <c r="P6877" s="289">
        <f>VLOOKUP(CAT_Details[[#This Row],[Delivery Bp Customer Code]],Table6[],2,0)</f>
        <v>3402</v>
      </c>
    </row>
    <row r="6878" spans="1:16" x14ac:dyDescent="0.25">
      <c r="A6878" s="289" t="s">
        <v>3329</v>
      </c>
      <c r="B6878">
        <v>5</v>
      </c>
      <c r="C6878">
        <v>470</v>
      </c>
      <c r="D6878">
        <v>1.61</v>
      </c>
      <c r="E6878" s="289" t="s">
        <v>15434</v>
      </c>
      <c r="F6878">
        <v>5015845728</v>
      </c>
      <c r="G6878" s="276">
        <v>45782</v>
      </c>
      <c r="H6878">
        <v>20250416698134</v>
      </c>
      <c r="I6878">
        <v>2.637</v>
      </c>
      <c r="J6878" s="289" t="s">
        <v>317</v>
      </c>
      <c r="K6878" s="289" t="s">
        <v>15435</v>
      </c>
      <c r="L6878" s="289" t="s">
        <v>275</v>
      </c>
      <c r="M6878" s="289" t="s">
        <v>15124</v>
      </c>
      <c r="N6878" s="289" t="s">
        <v>4189</v>
      </c>
      <c r="O6878" s="289" t="s">
        <v>3332</v>
      </c>
      <c r="P6878" s="289">
        <f>VLOOKUP(CAT_Details[[#This Row],[Delivery Bp Customer Code]],Table6[],2,0)</f>
        <v>3402</v>
      </c>
    </row>
    <row r="6879" spans="1:16" x14ac:dyDescent="0.25">
      <c r="A6879" s="289" t="s">
        <v>3329</v>
      </c>
      <c r="B6879">
        <v>5</v>
      </c>
      <c r="C6879">
        <v>1137</v>
      </c>
      <c r="D6879">
        <v>2</v>
      </c>
      <c r="E6879" s="289" t="s">
        <v>15436</v>
      </c>
      <c r="F6879">
        <v>5015861537</v>
      </c>
      <c r="G6879" s="276">
        <v>45782</v>
      </c>
      <c r="H6879">
        <v>20250416698126</v>
      </c>
      <c r="I6879">
        <v>4.5599999999999996</v>
      </c>
      <c r="J6879" s="289" t="s">
        <v>438</v>
      </c>
      <c r="K6879" s="289" t="s">
        <v>15437</v>
      </c>
      <c r="L6879" s="289" t="s">
        <v>275</v>
      </c>
      <c r="M6879" s="289" t="s">
        <v>15158</v>
      </c>
      <c r="N6879" s="289" t="s">
        <v>4090</v>
      </c>
      <c r="O6879" s="289" t="s">
        <v>3332</v>
      </c>
      <c r="P6879" s="289">
        <f>VLOOKUP(CAT_Details[[#This Row],[Delivery Bp Customer Code]],Table6[],2,0)</f>
        <v>3402</v>
      </c>
    </row>
    <row r="6880" spans="1:16" x14ac:dyDescent="0.25">
      <c r="A6880" s="289" t="s">
        <v>3329</v>
      </c>
      <c r="B6880">
        <v>16</v>
      </c>
      <c r="C6880">
        <v>11460</v>
      </c>
      <c r="D6880">
        <v>6.55</v>
      </c>
      <c r="E6880" s="289" t="s">
        <v>15438</v>
      </c>
      <c r="F6880">
        <v>5015877174</v>
      </c>
      <c r="G6880" s="276">
        <v>45782</v>
      </c>
      <c r="H6880">
        <v>20250414696657</v>
      </c>
      <c r="I6880">
        <v>12.757999999999999</v>
      </c>
      <c r="J6880" s="289" t="s">
        <v>383</v>
      </c>
      <c r="K6880" s="289" t="s">
        <v>15439</v>
      </c>
      <c r="L6880" s="289" t="s">
        <v>275</v>
      </c>
      <c r="M6880" s="289" t="s">
        <v>15440</v>
      </c>
      <c r="N6880" s="289" t="s">
        <v>3781</v>
      </c>
      <c r="O6880" s="289" t="s">
        <v>3332</v>
      </c>
      <c r="P6880" s="289">
        <f>VLOOKUP(CAT_Details[[#This Row],[Delivery Bp Customer Code]],Table6[],2,0)</f>
        <v>3402</v>
      </c>
    </row>
    <row r="6881" spans="1:16" x14ac:dyDescent="0.25">
      <c r="A6881" s="289" t="s">
        <v>3329</v>
      </c>
      <c r="B6881">
        <v>7</v>
      </c>
      <c r="C6881">
        <v>729</v>
      </c>
      <c r="D6881">
        <v>2.8</v>
      </c>
      <c r="E6881" s="289" t="s">
        <v>15441</v>
      </c>
      <c r="F6881">
        <v>5015890490</v>
      </c>
      <c r="G6881" s="276">
        <v>45782</v>
      </c>
      <c r="H6881">
        <v>20250422701565</v>
      </c>
      <c r="I6881">
        <v>6.298</v>
      </c>
      <c r="J6881" s="289" t="s">
        <v>350</v>
      </c>
      <c r="K6881" s="289" t="s">
        <v>15442</v>
      </c>
      <c r="L6881" s="289" t="s">
        <v>275</v>
      </c>
      <c r="M6881" s="289" t="s">
        <v>15212</v>
      </c>
      <c r="N6881" s="289" t="s">
        <v>1631</v>
      </c>
      <c r="O6881" s="289" t="s">
        <v>3332</v>
      </c>
      <c r="P6881" s="289">
        <f>VLOOKUP(CAT_Details[[#This Row],[Delivery Bp Customer Code]],Table6[],2,0)</f>
        <v>3402</v>
      </c>
    </row>
    <row r="6882" spans="1:16" x14ac:dyDescent="0.25">
      <c r="A6882" s="289" t="s">
        <v>3329</v>
      </c>
      <c r="B6882">
        <v>2</v>
      </c>
      <c r="C6882">
        <v>408</v>
      </c>
      <c r="D6882">
        <v>0.4</v>
      </c>
      <c r="E6882" s="289" t="s">
        <v>15443</v>
      </c>
      <c r="F6882">
        <v>5015890590</v>
      </c>
      <c r="G6882" s="276">
        <v>45782</v>
      </c>
      <c r="H6882">
        <v>20250424703331</v>
      </c>
      <c r="I6882">
        <v>0.81599999999999995</v>
      </c>
      <c r="J6882" s="289" t="s">
        <v>350</v>
      </c>
      <c r="K6882" s="289" t="s">
        <v>15444</v>
      </c>
      <c r="L6882" s="289" t="s">
        <v>275</v>
      </c>
      <c r="M6882" s="289" t="s">
        <v>15297</v>
      </c>
      <c r="N6882" s="289" t="s">
        <v>544</v>
      </c>
      <c r="O6882" s="289" t="s">
        <v>3332</v>
      </c>
      <c r="P6882" s="289">
        <f>VLOOKUP(CAT_Details[[#This Row],[Delivery Bp Customer Code]],Table6[],2,0)</f>
        <v>3402</v>
      </c>
    </row>
    <row r="6883" spans="1:16" x14ac:dyDescent="0.25">
      <c r="A6883" s="289" t="s">
        <v>3329</v>
      </c>
      <c r="B6883">
        <v>11</v>
      </c>
      <c r="C6883">
        <v>4752</v>
      </c>
      <c r="D6883">
        <v>4.4000000000000004</v>
      </c>
      <c r="E6883" s="289" t="s">
        <v>15445</v>
      </c>
      <c r="F6883">
        <v>5015890607</v>
      </c>
      <c r="G6883" s="276">
        <v>45782</v>
      </c>
      <c r="H6883">
        <v>20250424703159</v>
      </c>
      <c r="I6883">
        <v>6.3360000000000003</v>
      </c>
      <c r="J6883" s="289" t="s">
        <v>350</v>
      </c>
      <c r="K6883" s="289" t="s">
        <v>15446</v>
      </c>
      <c r="L6883" s="289" t="s">
        <v>275</v>
      </c>
      <c r="M6883" s="289" t="s">
        <v>15212</v>
      </c>
      <c r="N6883" s="289" t="s">
        <v>3793</v>
      </c>
      <c r="O6883" s="289" t="s">
        <v>3332</v>
      </c>
      <c r="P6883" s="289">
        <f>VLOOKUP(CAT_Details[[#This Row],[Delivery Bp Customer Code]],Table6[],2,0)</f>
        <v>3402</v>
      </c>
    </row>
    <row r="6884" spans="1:16" x14ac:dyDescent="0.25">
      <c r="A6884" s="289" t="s">
        <v>3329</v>
      </c>
      <c r="B6884">
        <v>9</v>
      </c>
      <c r="C6884">
        <v>1585</v>
      </c>
      <c r="D6884">
        <v>3.44</v>
      </c>
      <c r="E6884" s="289" t="s">
        <v>15447</v>
      </c>
      <c r="F6884">
        <v>5015890612</v>
      </c>
      <c r="G6884" s="276">
        <v>45782</v>
      </c>
      <c r="H6884">
        <v>20250423702516</v>
      </c>
      <c r="I6884">
        <v>9.7759999999999998</v>
      </c>
      <c r="J6884" s="289" t="s">
        <v>350</v>
      </c>
      <c r="K6884" s="289" t="s">
        <v>15448</v>
      </c>
      <c r="L6884" s="289" t="s">
        <v>275</v>
      </c>
      <c r="M6884" s="289" t="s">
        <v>15369</v>
      </c>
      <c r="N6884" s="289" t="s">
        <v>5415</v>
      </c>
      <c r="O6884" s="289" t="s">
        <v>3332</v>
      </c>
      <c r="P6884" s="289">
        <f>VLOOKUP(CAT_Details[[#This Row],[Delivery Bp Customer Code]],Table6[],2,0)</f>
        <v>3402</v>
      </c>
    </row>
    <row r="6885" spans="1:16" x14ac:dyDescent="0.25">
      <c r="A6885" s="289" t="s">
        <v>3329</v>
      </c>
      <c r="B6885">
        <v>1</v>
      </c>
      <c r="C6885">
        <v>195</v>
      </c>
      <c r="D6885">
        <v>0.4</v>
      </c>
      <c r="E6885" s="289" t="s">
        <v>15449</v>
      </c>
      <c r="F6885">
        <v>5015890701</v>
      </c>
      <c r="G6885" s="276">
        <v>45782</v>
      </c>
      <c r="H6885">
        <v>20250418700376</v>
      </c>
      <c r="I6885">
        <v>0.33600000000000002</v>
      </c>
      <c r="J6885" s="289" t="s">
        <v>324</v>
      </c>
      <c r="K6885" s="289" t="s">
        <v>15450</v>
      </c>
      <c r="L6885" s="289" t="s">
        <v>275</v>
      </c>
      <c r="M6885" s="289" t="s">
        <v>15357</v>
      </c>
      <c r="N6885" s="289" t="s">
        <v>3986</v>
      </c>
      <c r="O6885" s="289" t="s">
        <v>3332</v>
      </c>
      <c r="P6885" s="289">
        <f>VLOOKUP(CAT_Details[[#This Row],[Delivery Bp Customer Code]],Table6[],2,0)</f>
        <v>3402</v>
      </c>
    </row>
    <row r="6886" spans="1:16" x14ac:dyDescent="0.25">
      <c r="A6886" s="289" t="s">
        <v>3329</v>
      </c>
      <c r="B6886">
        <v>2</v>
      </c>
      <c r="C6886">
        <v>75</v>
      </c>
      <c r="D6886">
        <v>0.4</v>
      </c>
      <c r="E6886" s="289" t="s">
        <v>15451</v>
      </c>
      <c r="F6886">
        <v>5015890711</v>
      </c>
      <c r="G6886" s="276">
        <v>45782</v>
      </c>
      <c r="H6886">
        <v>20250424703334</v>
      </c>
      <c r="I6886">
        <v>0.432</v>
      </c>
      <c r="J6886" s="289" t="s">
        <v>350</v>
      </c>
      <c r="K6886" s="289" t="s">
        <v>15452</v>
      </c>
      <c r="L6886" s="289" t="s">
        <v>275</v>
      </c>
      <c r="M6886" s="289" t="s">
        <v>15212</v>
      </c>
      <c r="N6886" s="289" t="s">
        <v>3661</v>
      </c>
      <c r="O6886" s="289" t="s">
        <v>3332</v>
      </c>
      <c r="P6886" s="289">
        <f>VLOOKUP(CAT_Details[[#This Row],[Delivery Bp Customer Code]],Table6[],2,0)</f>
        <v>3402</v>
      </c>
    </row>
    <row r="6887" spans="1:16" x14ac:dyDescent="0.25">
      <c r="A6887" s="289" t="s">
        <v>3329</v>
      </c>
      <c r="B6887">
        <v>11</v>
      </c>
      <c r="C6887">
        <v>451</v>
      </c>
      <c r="D6887">
        <v>1.66</v>
      </c>
      <c r="E6887" s="289" t="s">
        <v>15453</v>
      </c>
      <c r="F6887">
        <v>5015890742</v>
      </c>
      <c r="G6887" s="276">
        <v>45782</v>
      </c>
      <c r="H6887">
        <v>20250424703183</v>
      </c>
      <c r="I6887">
        <v>2.802</v>
      </c>
      <c r="J6887" s="289" t="s">
        <v>3890</v>
      </c>
      <c r="K6887" s="289" t="s">
        <v>15454</v>
      </c>
      <c r="L6887" s="289" t="s">
        <v>275</v>
      </c>
      <c r="M6887" s="289" t="s">
        <v>15455</v>
      </c>
      <c r="N6887" s="289" t="s">
        <v>3896</v>
      </c>
      <c r="O6887" s="289" t="s">
        <v>3332</v>
      </c>
      <c r="P6887" s="289">
        <f>VLOOKUP(CAT_Details[[#This Row],[Delivery Bp Customer Code]],Table6[],2,0)</f>
        <v>3402</v>
      </c>
    </row>
    <row r="6888" spans="1:16" x14ac:dyDescent="0.25">
      <c r="A6888" s="289" t="s">
        <v>3329</v>
      </c>
      <c r="B6888">
        <v>2</v>
      </c>
      <c r="C6888">
        <v>121</v>
      </c>
      <c r="D6888">
        <v>0.8</v>
      </c>
      <c r="E6888" s="289" t="s">
        <v>15456</v>
      </c>
      <c r="F6888">
        <v>5015890749</v>
      </c>
      <c r="G6888" s="276">
        <v>45782</v>
      </c>
      <c r="H6888">
        <v>20250423702551</v>
      </c>
      <c r="I6888">
        <v>1.8240000000000001</v>
      </c>
      <c r="J6888" s="289" t="s">
        <v>350</v>
      </c>
      <c r="K6888" s="289" t="s">
        <v>15457</v>
      </c>
      <c r="L6888" s="289" t="s">
        <v>275</v>
      </c>
      <c r="M6888" s="289" t="s">
        <v>15458</v>
      </c>
      <c r="N6888" s="289" t="s">
        <v>1631</v>
      </c>
      <c r="O6888" s="289" t="s">
        <v>3332</v>
      </c>
      <c r="P6888" s="289">
        <f>VLOOKUP(CAT_Details[[#This Row],[Delivery Bp Customer Code]],Table6[],2,0)</f>
        <v>3402</v>
      </c>
    </row>
    <row r="6889" spans="1:16" x14ac:dyDescent="0.25">
      <c r="A6889" s="289" t="s">
        <v>3329</v>
      </c>
      <c r="B6889">
        <v>2</v>
      </c>
      <c r="C6889">
        <v>412</v>
      </c>
      <c r="D6889">
        <v>0.59</v>
      </c>
      <c r="E6889" s="289" t="s">
        <v>15459</v>
      </c>
      <c r="F6889">
        <v>5015890893</v>
      </c>
      <c r="G6889" s="276">
        <v>45782</v>
      </c>
      <c r="H6889">
        <v>20250423702223</v>
      </c>
      <c r="I6889">
        <v>0.60899999999999999</v>
      </c>
      <c r="J6889" s="289" t="s">
        <v>1047</v>
      </c>
      <c r="K6889" s="289" t="s">
        <v>15460</v>
      </c>
      <c r="L6889" s="289" t="s">
        <v>275</v>
      </c>
      <c r="M6889" s="289" t="s">
        <v>15124</v>
      </c>
      <c r="N6889" s="289" t="s">
        <v>1049</v>
      </c>
      <c r="O6889" s="289" t="s">
        <v>3332</v>
      </c>
      <c r="P6889" s="289">
        <f>VLOOKUP(CAT_Details[[#This Row],[Delivery Bp Customer Code]],Table6[],2,0)</f>
        <v>3402</v>
      </c>
    </row>
    <row r="6890" spans="1:16" x14ac:dyDescent="0.25">
      <c r="A6890" s="289" t="s">
        <v>3329</v>
      </c>
      <c r="B6890">
        <v>46</v>
      </c>
      <c r="C6890">
        <v>3680</v>
      </c>
      <c r="D6890">
        <v>13.6</v>
      </c>
      <c r="E6890" s="289" t="s">
        <v>15461</v>
      </c>
      <c r="F6890">
        <v>5015907259</v>
      </c>
      <c r="G6890" s="276">
        <v>45782</v>
      </c>
      <c r="H6890">
        <v>20250425704340</v>
      </c>
      <c r="I6890">
        <v>54.442999999999998</v>
      </c>
      <c r="J6890" s="289" t="s">
        <v>350</v>
      </c>
      <c r="K6890" s="289" t="s">
        <v>15462</v>
      </c>
      <c r="L6890" s="289" t="s">
        <v>275</v>
      </c>
      <c r="M6890" s="289" t="s">
        <v>15463</v>
      </c>
      <c r="N6890" s="289" t="s">
        <v>3433</v>
      </c>
      <c r="O6890" s="289" t="s">
        <v>3332</v>
      </c>
      <c r="P6890" s="289">
        <f>VLOOKUP(CAT_Details[[#This Row],[Delivery Bp Customer Code]],Table6[],2,0)</f>
        <v>3402</v>
      </c>
    </row>
    <row r="6891" spans="1:16" x14ac:dyDescent="0.25">
      <c r="A6891" s="289" t="s">
        <v>3329</v>
      </c>
      <c r="B6891">
        <v>5</v>
      </c>
      <c r="C6891">
        <v>2955</v>
      </c>
      <c r="D6891">
        <v>2</v>
      </c>
      <c r="E6891" s="289" t="s">
        <v>15464</v>
      </c>
      <c r="F6891">
        <v>5015907535</v>
      </c>
      <c r="G6891" s="276">
        <v>45782</v>
      </c>
      <c r="H6891">
        <v>20250424703989</v>
      </c>
      <c r="I6891">
        <v>2.88</v>
      </c>
      <c r="J6891" s="289" t="s">
        <v>350</v>
      </c>
      <c r="K6891" s="289" t="s">
        <v>15465</v>
      </c>
      <c r="L6891" s="289" t="s">
        <v>275</v>
      </c>
      <c r="M6891" s="289" t="s">
        <v>15297</v>
      </c>
      <c r="N6891" s="289" t="s">
        <v>3804</v>
      </c>
      <c r="O6891" s="289" t="s">
        <v>3332</v>
      </c>
      <c r="P6891" s="289">
        <f>VLOOKUP(CAT_Details[[#This Row],[Delivery Bp Customer Code]],Table6[],2,0)</f>
        <v>3402</v>
      </c>
    </row>
    <row r="6892" spans="1:16" x14ac:dyDescent="0.25">
      <c r="A6892" s="289" t="s">
        <v>3329</v>
      </c>
      <c r="B6892">
        <v>2</v>
      </c>
      <c r="C6892">
        <v>840</v>
      </c>
      <c r="D6892">
        <v>0.8</v>
      </c>
      <c r="E6892" s="289" t="s">
        <v>15464</v>
      </c>
      <c r="F6892">
        <v>5015907536</v>
      </c>
      <c r="G6892" s="276">
        <v>45782</v>
      </c>
      <c r="H6892">
        <v>20250425704496</v>
      </c>
      <c r="I6892">
        <v>1.1519999999999999</v>
      </c>
      <c r="J6892" s="289" t="s">
        <v>350</v>
      </c>
      <c r="K6892" s="289" t="s">
        <v>15466</v>
      </c>
      <c r="L6892" s="289" t="s">
        <v>275</v>
      </c>
      <c r="M6892" s="289" t="s">
        <v>15297</v>
      </c>
      <c r="N6892" s="289" t="s">
        <v>3804</v>
      </c>
      <c r="O6892" s="289" t="s">
        <v>3332</v>
      </c>
      <c r="P6892" s="289">
        <f>VLOOKUP(CAT_Details[[#This Row],[Delivery Bp Customer Code]],Table6[],2,0)</f>
        <v>3402</v>
      </c>
    </row>
    <row r="6893" spans="1:16" x14ac:dyDescent="0.25">
      <c r="A6893" s="289" t="s">
        <v>3329</v>
      </c>
      <c r="B6893">
        <v>7</v>
      </c>
      <c r="C6893">
        <v>2804.97</v>
      </c>
      <c r="D6893">
        <v>2.8</v>
      </c>
      <c r="E6893" s="289" t="s">
        <v>15464</v>
      </c>
      <c r="F6893">
        <v>5015907537</v>
      </c>
      <c r="G6893" s="276">
        <v>45782</v>
      </c>
      <c r="H6893">
        <v>20250424703992</v>
      </c>
      <c r="I6893">
        <v>4.032</v>
      </c>
      <c r="J6893" s="289" t="s">
        <v>350</v>
      </c>
      <c r="K6893" s="289" t="s">
        <v>15467</v>
      </c>
      <c r="L6893" s="289" t="s">
        <v>275</v>
      </c>
      <c r="M6893" s="289" t="s">
        <v>15297</v>
      </c>
      <c r="N6893" s="289" t="s">
        <v>3804</v>
      </c>
      <c r="O6893" s="289" t="s">
        <v>3332</v>
      </c>
      <c r="P6893" s="289">
        <f>VLOOKUP(CAT_Details[[#This Row],[Delivery Bp Customer Code]],Table6[],2,0)</f>
        <v>3402</v>
      </c>
    </row>
    <row r="6894" spans="1:16" x14ac:dyDescent="0.25">
      <c r="A6894" s="289" t="s">
        <v>3329</v>
      </c>
      <c r="B6894">
        <v>44</v>
      </c>
      <c r="C6894">
        <v>2590</v>
      </c>
      <c r="D6894">
        <v>22</v>
      </c>
      <c r="E6894" s="289" t="s">
        <v>15468</v>
      </c>
      <c r="F6894">
        <v>5015907655</v>
      </c>
      <c r="G6894" s="276">
        <v>45782</v>
      </c>
      <c r="H6894">
        <v>20250418700425</v>
      </c>
      <c r="I6894">
        <v>50.16</v>
      </c>
      <c r="J6894" s="289" t="s">
        <v>324</v>
      </c>
      <c r="K6894" s="289" t="s">
        <v>15469</v>
      </c>
      <c r="L6894" s="289" t="s">
        <v>275</v>
      </c>
      <c r="M6894" s="289" t="s">
        <v>15470</v>
      </c>
      <c r="N6894" s="289" t="s">
        <v>4100</v>
      </c>
      <c r="O6894" s="289" t="s">
        <v>3332</v>
      </c>
      <c r="P6894" s="289">
        <f>VLOOKUP(CAT_Details[[#This Row],[Delivery Bp Customer Code]],Table6[],2,0)</f>
        <v>3402</v>
      </c>
    </row>
    <row r="6895" spans="1:16" x14ac:dyDescent="0.25">
      <c r="A6895" s="289" t="s">
        <v>3329</v>
      </c>
      <c r="B6895">
        <v>12</v>
      </c>
      <c r="C6895">
        <v>840</v>
      </c>
      <c r="D6895">
        <v>9.6</v>
      </c>
      <c r="E6895" s="289" t="s">
        <v>15471</v>
      </c>
      <c r="F6895">
        <v>5015907720</v>
      </c>
      <c r="G6895" s="276">
        <v>45782</v>
      </c>
      <c r="H6895">
        <v>20250422700855</v>
      </c>
      <c r="I6895">
        <v>27.648</v>
      </c>
      <c r="J6895" s="289" t="s">
        <v>324</v>
      </c>
      <c r="K6895" s="289" t="s">
        <v>15472</v>
      </c>
      <c r="L6895" s="289" t="s">
        <v>275</v>
      </c>
      <c r="M6895" s="289" t="s">
        <v>15360</v>
      </c>
      <c r="N6895" s="289" t="s">
        <v>4100</v>
      </c>
      <c r="O6895" s="289" t="s">
        <v>3332</v>
      </c>
      <c r="P6895" s="289">
        <f>VLOOKUP(CAT_Details[[#This Row],[Delivery Bp Customer Code]],Table6[],2,0)</f>
        <v>3402</v>
      </c>
    </row>
    <row r="6896" spans="1:16" x14ac:dyDescent="0.25">
      <c r="A6896" s="289" t="s">
        <v>3329</v>
      </c>
      <c r="B6896">
        <v>1</v>
      </c>
      <c r="C6896">
        <v>70</v>
      </c>
      <c r="D6896">
        <v>0.2</v>
      </c>
      <c r="E6896" s="289" t="s">
        <v>15473</v>
      </c>
      <c r="F6896">
        <v>5015907814</v>
      </c>
      <c r="G6896" s="276">
        <v>45782</v>
      </c>
      <c r="H6896">
        <v>20250423702901</v>
      </c>
      <c r="I6896">
        <v>0.192</v>
      </c>
      <c r="J6896" s="289" t="s">
        <v>324</v>
      </c>
      <c r="K6896" s="289" t="s">
        <v>15474</v>
      </c>
      <c r="L6896" s="289" t="s">
        <v>275</v>
      </c>
      <c r="M6896" s="289" t="s">
        <v>15366</v>
      </c>
      <c r="N6896" s="289" t="s">
        <v>579</v>
      </c>
      <c r="O6896" s="289" t="s">
        <v>3332</v>
      </c>
      <c r="P6896" s="289">
        <f>VLOOKUP(CAT_Details[[#This Row],[Delivery Bp Customer Code]],Table6[],2,0)</f>
        <v>3402</v>
      </c>
    </row>
    <row r="6897" spans="1:16" x14ac:dyDescent="0.25">
      <c r="A6897" s="289" t="s">
        <v>3329</v>
      </c>
      <c r="B6897">
        <v>1</v>
      </c>
      <c r="C6897">
        <v>153</v>
      </c>
      <c r="D6897">
        <v>0.4</v>
      </c>
      <c r="E6897" s="289" t="s">
        <v>15475</v>
      </c>
      <c r="F6897">
        <v>5015907855</v>
      </c>
      <c r="G6897" s="276">
        <v>45782</v>
      </c>
      <c r="H6897">
        <v>20250417700054</v>
      </c>
      <c r="I6897">
        <v>0.96</v>
      </c>
      <c r="J6897" s="289" t="s">
        <v>280</v>
      </c>
      <c r="K6897" s="289" t="s">
        <v>15476</v>
      </c>
      <c r="L6897" s="289" t="s">
        <v>275</v>
      </c>
      <c r="M6897" s="289" t="s">
        <v>15419</v>
      </c>
      <c r="N6897" s="289" t="s">
        <v>619</v>
      </c>
      <c r="O6897" s="289" t="s">
        <v>3332</v>
      </c>
      <c r="P6897" s="289">
        <f>VLOOKUP(CAT_Details[[#This Row],[Delivery Bp Customer Code]],Table6[],2,0)</f>
        <v>3402</v>
      </c>
    </row>
    <row r="6898" spans="1:16" x14ac:dyDescent="0.25">
      <c r="A6898" s="289" t="s">
        <v>3329</v>
      </c>
      <c r="B6898">
        <v>3</v>
      </c>
      <c r="C6898">
        <v>804</v>
      </c>
      <c r="D6898">
        <v>1.2</v>
      </c>
      <c r="E6898" s="289" t="s">
        <v>15475</v>
      </c>
      <c r="F6898">
        <v>5015907857</v>
      </c>
      <c r="G6898" s="276">
        <v>45782</v>
      </c>
      <c r="H6898">
        <v>20250417700051</v>
      </c>
      <c r="I6898">
        <v>2.88</v>
      </c>
      <c r="J6898" s="289" t="s">
        <v>280</v>
      </c>
      <c r="K6898" s="289" t="s">
        <v>15477</v>
      </c>
      <c r="L6898" s="289" t="s">
        <v>275</v>
      </c>
      <c r="M6898" s="289" t="s">
        <v>15419</v>
      </c>
      <c r="N6898" s="289" t="s">
        <v>619</v>
      </c>
      <c r="O6898" s="289" t="s">
        <v>3332</v>
      </c>
      <c r="P6898" s="289">
        <f>VLOOKUP(CAT_Details[[#This Row],[Delivery Bp Customer Code]],Table6[],2,0)</f>
        <v>3402</v>
      </c>
    </row>
    <row r="6899" spans="1:16" x14ac:dyDescent="0.25">
      <c r="A6899" s="289" t="s">
        <v>3329</v>
      </c>
      <c r="B6899">
        <v>16</v>
      </c>
      <c r="C6899">
        <v>2864</v>
      </c>
      <c r="D6899">
        <v>5.31</v>
      </c>
      <c r="E6899" s="289" t="s">
        <v>15478</v>
      </c>
      <c r="F6899">
        <v>5015907859</v>
      </c>
      <c r="G6899" s="276">
        <v>45782</v>
      </c>
      <c r="H6899">
        <v>20250408692541</v>
      </c>
      <c r="I6899">
        <v>9.9290000000000003</v>
      </c>
      <c r="J6899" s="289" t="s">
        <v>287</v>
      </c>
      <c r="K6899" s="289" t="s">
        <v>15479</v>
      </c>
      <c r="L6899" s="289" t="s">
        <v>275</v>
      </c>
      <c r="M6899" s="289" t="s">
        <v>15480</v>
      </c>
      <c r="N6899" s="289" t="s">
        <v>4413</v>
      </c>
      <c r="O6899" s="289" t="s">
        <v>3332</v>
      </c>
      <c r="P6899" s="289">
        <f>VLOOKUP(CAT_Details[[#This Row],[Delivery Bp Customer Code]],Table6[],2,0)</f>
        <v>3402</v>
      </c>
    </row>
    <row r="6900" spans="1:16" x14ac:dyDescent="0.25">
      <c r="A6900" s="289" t="s">
        <v>3329</v>
      </c>
      <c r="B6900">
        <v>6</v>
      </c>
      <c r="C6900">
        <v>2400</v>
      </c>
      <c r="D6900">
        <v>1.4</v>
      </c>
      <c r="E6900" s="289" t="s">
        <v>15481</v>
      </c>
      <c r="F6900">
        <v>5015923925</v>
      </c>
      <c r="G6900" s="276">
        <v>45782</v>
      </c>
      <c r="H6900">
        <v>20250424703721</v>
      </c>
      <c r="I6900">
        <v>2.016</v>
      </c>
      <c r="J6900" s="289" t="s">
        <v>324</v>
      </c>
      <c r="K6900" s="289" t="s">
        <v>15482</v>
      </c>
      <c r="L6900" s="289" t="s">
        <v>275</v>
      </c>
      <c r="M6900" s="289" t="s">
        <v>15409</v>
      </c>
      <c r="N6900" s="289" t="s">
        <v>453</v>
      </c>
      <c r="O6900" s="289" t="s">
        <v>3332</v>
      </c>
      <c r="P6900" s="289">
        <f>VLOOKUP(CAT_Details[[#This Row],[Delivery Bp Customer Code]],Table6[],2,0)</f>
        <v>3402</v>
      </c>
    </row>
    <row r="6901" spans="1:16" x14ac:dyDescent="0.25">
      <c r="A6901" s="289" t="s">
        <v>3329</v>
      </c>
      <c r="B6901">
        <v>4</v>
      </c>
      <c r="C6901">
        <v>2000</v>
      </c>
      <c r="D6901">
        <v>1.6</v>
      </c>
      <c r="E6901" s="289" t="s">
        <v>15483</v>
      </c>
      <c r="F6901">
        <v>5015924184</v>
      </c>
      <c r="G6901" s="276">
        <v>45782</v>
      </c>
      <c r="H6901">
        <v>20250428705271</v>
      </c>
      <c r="I6901">
        <v>3.84</v>
      </c>
      <c r="J6901" s="289" t="s">
        <v>324</v>
      </c>
      <c r="K6901" s="289" t="s">
        <v>15484</v>
      </c>
      <c r="L6901" s="289" t="s">
        <v>275</v>
      </c>
      <c r="M6901" s="289" t="s">
        <v>15409</v>
      </c>
      <c r="N6901" s="289" t="s">
        <v>3991</v>
      </c>
      <c r="O6901" s="289" t="s">
        <v>3332</v>
      </c>
      <c r="P6901" s="289">
        <f>VLOOKUP(CAT_Details[[#This Row],[Delivery Bp Customer Code]],Table6[],2,0)</f>
        <v>3402</v>
      </c>
    </row>
    <row r="6902" spans="1:16" x14ac:dyDescent="0.25">
      <c r="A6902" s="289" t="s">
        <v>3329</v>
      </c>
      <c r="B6902">
        <v>8</v>
      </c>
      <c r="C6902">
        <v>1645</v>
      </c>
      <c r="D6902">
        <v>3.2</v>
      </c>
      <c r="E6902" s="289" t="s">
        <v>15423</v>
      </c>
      <c r="F6902">
        <v>5015924392</v>
      </c>
      <c r="G6902" s="276">
        <v>45782</v>
      </c>
      <c r="H6902">
        <v>20250425704889</v>
      </c>
      <c r="I6902">
        <v>6.5279999999999996</v>
      </c>
      <c r="J6902" s="289" t="s">
        <v>287</v>
      </c>
      <c r="K6902" s="289" t="s">
        <v>15485</v>
      </c>
      <c r="L6902" s="289" t="s">
        <v>275</v>
      </c>
      <c r="M6902" s="289" t="s">
        <v>15425</v>
      </c>
      <c r="N6902" s="289" t="s">
        <v>468</v>
      </c>
      <c r="O6902" s="289" t="s">
        <v>3332</v>
      </c>
      <c r="P6902" s="289">
        <f>VLOOKUP(CAT_Details[[#This Row],[Delivery Bp Customer Code]],Table6[],2,0)</f>
        <v>3402</v>
      </c>
    </row>
    <row r="6903" spans="1:16" x14ac:dyDescent="0.25">
      <c r="A6903" s="289" t="s">
        <v>3329</v>
      </c>
      <c r="B6903">
        <v>13</v>
      </c>
      <c r="C6903">
        <v>650</v>
      </c>
      <c r="D6903">
        <v>8.6999999999999993</v>
      </c>
      <c r="E6903" s="289" t="s">
        <v>15486</v>
      </c>
      <c r="F6903">
        <v>5015924562</v>
      </c>
      <c r="G6903" s="276">
        <v>45782</v>
      </c>
      <c r="H6903">
        <v>20250428705625</v>
      </c>
      <c r="I6903">
        <v>19.433</v>
      </c>
      <c r="J6903" s="289" t="s">
        <v>273</v>
      </c>
      <c r="K6903" s="289" t="s">
        <v>15487</v>
      </c>
      <c r="L6903" s="289" t="s">
        <v>275</v>
      </c>
      <c r="M6903" s="289" t="s">
        <v>15488</v>
      </c>
      <c r="N6903" s="289" t="s">
        <v>1240</v>
      </c>
      <c r="O6903" s="289" t="s">
        <v>3332</v>
      </c>
      <c r="P6903" s="289">
        <f>VLOOKUP(CAT_Details[[#This Row],[Delivery Bp Customer Code]],Table6[],2,0)</f>
        <v>3402</v>
      </c>
    </row>
    <row r="6904" spans="1:16" x14ac:dyDescent="0.25">
      <c r="A6904" s="289" t="s">
        <v>3329</v>
      </c>
      <c r="B6904">
        <v>2</v>
      </c>
      <c r="C6904">
        <v>432</v>
      </c>
      <c r="D6904">
        <v>0.8</v>
      </c>
      <c r="E6904" s="289" t="s">
        <v>15489</v>
      </c>
      <c r="F6904">
        <v>5015924569</v>
      </c>
      <c r="G6904" s="276">
        <v>45782</v>
      </c>
      <c r="H6904">
        <v>20250428705532</v>
      </c>
      <c r="I6904">
        <v>1.92</v>
      </c>
      <c r="J6904" s="289" t="s">
        <v>324</v>
      </c>
      <c r="K6904" s="289" t="s">
        <v>15490</v>
      </c>
      <c r="L6904" s="289" t="s">
        <v>275</v>
      </c>
      <c r="M6904" s="289" t="s">
        <v>15409</v>
      </c>
      <c r="N6904" s="289" t="s">
        <v>5079</v>
      </c>
      <c r="O6904" s="289" t="s">
        <v>3332</v>
      </c>
      <c r="P6904" s="289">
        <f>VLOOKUP(CAT_Details[[#This Row],[Delivery Bp Customer Code]],Table6[],2,0)</f>
        <v>3402</v>
      </c>
    </row>
    <row r="6905" spans="1:16" x14ac:dyDescent="0.25">
      <c r="A6905" s="289" t="s">
        <v>3329</v>
      </c>
      <c r="B6905">
        <v>7</v>
      </c>
      <c r="C6905">
        <v>86.5</v>
      </c>
      <c r="D6905">
        <v>0.56000000000000005</v>
      </c>
      <c r="E6905" s="289" t="s">
        <v>15491</v>
      </c>
      <c r="F6905">
        <v>5015939264</v>
      </c>
      <c r="G6905" s="276">
        <v>45782</v>
      </c>
      <c r="H6905">
        <v>20250424703398</v>
      </c>
      <c r="I6905">
        <v>0.39700000000000002</v>
      </c>
      <c r="J6905" s="289" t="s">
        <v>302</v>
      </c>
      <c r="K6905" s="289" t="s">
        <v>15492</v>
      </c>
      <c r="L6905" s="289" t="s">
        <v>275</v>
      </c>
      <c r="M6905" s="289" t="s">
        <v>15455</v>
      </c>
      <c r="N6905" s="289" t="s">
        <v>15493</v>
      </c>
      <c r="O6905" s="289" t="s">
        <v>3332</v>
      </c>
      <c r="P6905" s="289">
        <f>VLOOKUP(CAT_Details[[#This Row],[Delivery Bp Customer Code]],Table6[],2,0)</f>
        <v>3402</v>
      </c>
    </row>
    <row r="6906" spans="1:16" x14ac:dyDescent="0.25">
      <c r="A6906" s="289" t="s">
        <v>3329</v>
      </c>
      <c r="B6906">
        <v>1</v>
      </c>
      <c r="C6906">
        <v>28</v>
      </c>
      <c r="D6906">
        <v>0.2</v>
      </c>
      <c r="E6906" s="289" t="s">
        <v>15494</v>
      </c>
      <c r="F6906">
        <v>5015945887</v>
      </c>
      <c r="G6906" s="276">
        <v>45782</v>
      </c>
      <c r="H6906">
        <v>20250414696729</v>
      </c>
      <c r="I6906">
        <v>0.28799999999999998</v>
      </c>
      <c r="J6906" s="289" t="s">
        <v>302</v>
      </c>
      <c r="K6906" s="289" t="s">
        <v>15495</v>
      </c>
      <c r="L6906" s="289" t="s">
        <v>275</v>
      </c>
      <c r="M6906" s="289" t="s">
        <v>15496</v>
      </c>
      <c r="N6906" s="289" t="s">
        <v>15497</v>
      </c>
      <c r="O6906" s="289" t="s">
        <v>3332</v>
      </c>
      <c r="P6906" s="289">
        <f>VLOOKUP(CAT_Details[[#This Row],[Delivery Bp Customer Code]],Table6[],2,0)</f>
        <v>3402</v>
      </c>
    </row>
    <row r="6907" spans="1:16" x14ac:dyDescent="0.25">
      <c r="A6907" s="289" t="s">
        <v>76</v>
      </c>
      <c r="B6907">
        <v>6</v>
      </c>
      <c r="C6907">
        <v>84</v>
      </c>
      <c r="D6907">
        <v>0.24</v>
      </c>
      <c r="E6907" s="289" t="s">
        <v>15498</v>
      </c>
      <c r="F6907">
        <v>5015861271</v>
      </c>
      <c r="G6907" s="276">
        <v>45782</v>
      </c>
      <c r="H6907">
        <v>20250422701055</v>
      </c>
      <c r="I6907">
        <v>0.129</v>
      </c>
      <c r="J6907" s="289" t="s">
        <v>294</v>
      </c>
      <c r="K6907" s="289" t="s">
        <v>15499</v>
      </c>
      <c r="L6907" s="289" t="s">
        <v>275</v>
      </c>
      <c r="M6907" s="289" t="s">
        <v>15500</v>
      </c>
      <c r="N6907" s="289" t="s">
        <v>1413</v>
      </c>
      <c r="O6907" s="289" t="s">
        <v>748</v>
      </c>
      <c r="P6907" s="289" t="str">
        <f>VLOOKUP(CAT_Details[[#This Row],[Delivery Bp Customer Code]],Table6[],2,0)</f>
        <v>No Loc</v>
      </c>
    </row>
    <row r="6908" spans="1:16" x14ac:dyDescent="0.25">
      <c r="A6908" s="289" t="s">
        <v>76</v>
      </c>
      <c r="B6908">
        <v>4</v>
      </c>
      <c r="C6908">
        <v>245</v>
      </c>
      <c r="D6908">
        <v>1.6</v>
      </c>
      <c r="E6908" s="289" t="s">
        <v>15501</v>
      </c>
      <c r="F6908">
        <v>5015861492</v>
      </c>
      <c r="G6908" s="276">
        <v>45782</v>
      </c>
      <c r="H6908">
        <v>20250422700932</v>
      </c>
      <c r="I6908">
        <v>2.6880000000000002</v>
      </c>
      <c r="J6908" s="289" t="s">
        <v>383</v>
      </c>
      <c r="K6908" s="289" t="s">
        <v>15502</v>
      </c>
      <c r="L6908" s="289" t="s">
        <v>275</v>
      </c>
      <c r="M6908" s="289" t="s">
        <v>15171</v>
      </c>
      <c r="N6908" s="289" t="s">
        <v>609</v>
      </c>
      <c r="O6908" s="289" t="s">
        <v>748</v>
      </c>
      <c r="P6908" s="289" t="str">
        <f>VLOOKUP(CAT_Details[[#This Row],[Delivery Bp Customer Code]],Table6[],2,0)</f>
        <v>No Loc</v>
      </c>
    </row>
    <row r="6909" spans="1:16" x14ac:dyDescent="0.25">
      <c r="A6909" s="289" t="s">
        <v>76</v>
      </c>
      <c r="B6909">
        <v>1</v>
      </c>
      <c r="C6909">
        <v>15</v>
      </c>
      <c r="D6909">
        <v>0.2</v>
      </c>
      <c r="E6909" s="289" t="s">
        <v>15503</v>
      </c>
      <c r="F6909">
        <v>5015877286</v>
      </c>
      <c r="G6909" s="276">
        <v>45782</v>
      </c>
      <c r="H6909">
        <v>20250422701034</v>
      </c>
      <c r="I6909">
        <v>0.38400000000000001</v>
      </c>
      <c r="J6909" s="289" t="s">
        <v>294</v>
      </c>
      <c r="K6909" s="289" t="s">
        <v>15504</v>
      </c>
      <c r="L6909" s="289" t="s">
        <v>275</v>
      </c>
      <c r="M6909" s="289" t="s">
        <v>15505</v>
      </c>
      <c r="N6909" s="289" t="s">
        <v>769</v>
      </c>
      <c r="O6909" s="289" t="s">
        <v>748</v>
      </c>
      <c r="P6909" s="289" t="str">
        <f>VLOOKUP(CAT_Details[[#This Row],[Delivery Bp Customer Code]],Table6[],2,0)</f>
        <v>No Loc</v>
      </c>
    </row>
    <row r="6910" spans="1:16" x14ac:dyDescent="0.25">
      <c r="A6910" s="289" t="s">
        <v>76</v>
      </c>
      <c r="B6910">
        <v>4</v>
      </c>
      <c r="C6910">
        <v>780</v>
      </c>
      <c r="D6910">
        <v>2</v>
      </c>
      <c r="E6910" s="289" t="s">
        <v>15506</v>
      </c>
      <c r="F6910">
        <v>5015890759</v>
      </c>
      <c r="G6910" s="276">
        <v>45782</v>
      </c>
      <c r="H6910">
        <v>20250424703951</v>
      </c>
      <c r="I6910">
        <v>4.8</v>
      </c>
      <c r="J6910" s="289" t="s">
        <v>287</v>
      </c>
      <c r="K6910" s="289" t="s">
        <v>15507</v>
      </c>
      <c r="L6910" s="289" t="s">
        <v>275</v>
      </c>
      <c r="M6910" s="289" t="s">
        <v>15508</v>
      </c>
      <c r="N6910" s="289" t="s">
        <v>889</v>
      </c>
      <c r="O6910" s="289" t="s">
        <v>748</v>
      </c>
      <c r="P6910" s="289" t="str">
        <f>VLOOKUP(CAT_Details[[#This Row],[Delivery Bp Customer Code]],Table6[],2,0)</f>
        <v>No Loc</v>
      </c>
    </row>
    <row r="6911" spans="1:16" x14ac:dyDescent="0.25">
      <c r="A6911" s="289" t="s">
        <v>76</v>
      </c>
      <c r="B6911">
        <v>6</v>
      </c>
      <c r="C6911">
        <v>306</v>
      </c>
      <c r="D6911">
        <v>1.98</v>
      </c>
      <c r="E6911" s="289" t="s">
        <v>15509</v>
      </c>
      <c r="F6911">
        <v>5015890804</v>
      </c>
      <c r="G6911" s="276">
        <v>45782</v>
      </c>
      <c r="H6911">
        <v>20250424703452</v>
      </c>
      <c r="I6911">
        <v>1.8959999999999999</v>
      </c>
      <c r="J6911" s="289" t="s">
        <v>401</v>
      </c>
      <c r="K6911" s="289" t="s">
        <v>15510</v>
      </c>
      <c r="L6911" s="289" t="s">
        <v>275</v>
      </c>
      <c r="M6911" s="289" t="s">
        <v>15511</v>
      </c>
      <c r="N6911" s="289" t="s">
        <v>1028</v>
      </c>
      <c r="O6911" s="289" t="s">
        <v>748</v>
      </c>
      <c r="P6911" s="289" t="str">
        <f>VLOOKUP(CAT_Details[[#This Row],[Delivery Bp Customer Code]],Table6[],2,0)</f>
        <v>No Loc</v>
      </c>
    </row>
    <row r="6912" spans="1:16" x14ac:dyDescent="0.25">
      <c r="A6912" s="289" t="s">
        <v>76</v>
      </c>
      <c r="B6912">
        <v>6</v>
      </c>
      <c r="C6912">
        <v>432</v>
      </c>
      <c r="D6912">
        <v>2.4</v>
      </c>
      <c r="E6912" s="289" t="s">
        <v>15512</v>
      </c>
      <c r="F6912">
        <v>5015907333</v>
      </c>
      <c r="G6912" s="276">
        <v>45782</v>
      </c>
      <c r="H6912">
        <v>20250424703177</v>
      </c>
      <c r="I6912">
        <v>5.8179999999999996</v>
      </c>
      <c r="J6912" s="289" t="s">
        <v>350</v>
      </c>
      <c r="K6912" s="289" t="s">
        <v>15513</v>
      </c>
      <c r="L6912" s="289" t="s">
        <v>275</v>
      </c>
      <c r="M6912" s="289" t="s">
        <v>15297</v>
      </c>
      <c r="N6912" s="289" t="s">
        <v>690</v>
      </c>
      <c r="O6912" s="289" t="s">
        <v>748</v>
      </c>
      <c r="P6912" s="289" t="str">
        <f>VLOOKUP(CAT_Details[[#This Row],[Delivery Bp Customer Code]],Table6[],2,0)</f>
        <v>No Loc</v>
      </c>
    </row>
    <row r="6913" spans="1:16" x14ac:dyDescent="0.25">
      <c r="A6913" s="289" t="s">
        <v>285</v>
      </c>
      <c r="B6913">
        <v>9</v>
      </c>
      <c r="C6913">
        <v>660</v>
      </c>
      <c r="D6913">
        <v>4.9000000000000004</v>
      </c>
      <c r="E6913" s="289" t="s">
        <v>15514</v>
      </c>
      <c r="F6913">
        <v>5015861152</v>
      </c>
      <c r="G6913" s="276">
        <v>45782</v>
      </c>
      <c r="H6913">
        <v>20250416698771</v>
      </c>
      <c r="I6913">
        <v>16.364000000000001</v>
      </c>
      <c r="J6913" s="289" t="s">
        <v>294</v>
      </c>
      <c r="K6913" s="289" t="s">
        <v>15515</v>
      </c>
      <c r="L6913" s="289" t="s">
        <v>275</v>
      </c>
      <c r="M6913" s="289" t="s">
        <v>15145</v>
      </c>
      <c r="N6913" s="289" t="s">
        <v>5685</v>
      </c>
      <c r="O6913" s="289" t="s">
        <v>291</v>
      </c>
      <c r="P6913" s="289" t="str">
        <f>VLOOKUP(CAT_Details[[#This Row],[Delivery Bp Customer Code]],Table6[],2,0)</f>
        <v>DX01-L5</v>
      </c>
    </row>
    <row r="6914" spans="1:16" x14ac:dyDescent="0.25">
      <c r="A6914" s="289" t="s">
        <v>285</v>
      </c>
      <c r="B6914">
        <v>22</v>
      </c>
      <c r="C6914">
        <v>1293</v>
      </c>
      <c r="D6914">
        <v>11.95</v>
      </c>
      <c r="E6914" s="289" t="s">
        <v>15516</v>
      </c>
      <c r="F6914">
        <v>5015861220</v>
      </c>
      <c r="G6914" s="276">
        <v>45782</v>
      </c>
      <c r="H6914">
        <v>20250416698686</v>
      </c>
      <c r="I6914">
        <v>32.244</v>
      </c>
      <c r="J6914" s="289" t="s">
        <v>294</v>
      </c>
      <c r="K6914" s="289" t="s">
        <v>15517</v>
      </c>
      <c r="L6914" s="289" t="s">
        <v>275</v>
      </c>
      <c r="M6914" s="289" t="s">
        <v>15518</v>
      </c>
      <c r="N6914" s="289" t="s">
        <v>5685</v>
      </c>
      <c r="O6914" s="289" t="s">
        <v>291</v>
      </c>
      <c r="P6914" s="289" t="str">
        <f>VLOOKUP(CAT_Details[[#This Row],[Delivery Bp Customer Code]],Table6[],2,0)</f>
        <v>DX01-L5</v>
      </c>
    </row>
    <row r="6915" spans="1:16" x14ac:dyDescent="0.25">
      <c r="A6915" s="289" t="s">
        <v>285</v>
      </c>
      <c r="B6915">
        <v>30</v>
      </c>
      <c r="C6915">
        <v>464</v>
      </c>
      <c r="D6915">
        <v>1.1200000000000001</v>
      </c>
      <c r="E6915" s="289" t="s">
        <v>15498</v>
      </c>
      <c r="F6915">
        <v>5015861270</v>
      </c>
      <c r="G6915" s="276">
        <v>45782</v>
      </c>
      <c r="H6915">
        <v>20250422701179</v>
      </c>
      <c r="I6915">
        <v>0.64700000000000002</v>
      </c>
      <c r="J6915" s="289" t="s">
        <v>294</v>
      </c>
      <c r="K6915" s="289" t="s">
        <v>15519</v>
      </c>
      <c r="L6915" s="289" t="s">
        <v>275</v>
      </c>
      <c r="M6915" s="289" t="s">
        <v>15500</v>
      </c>
      <c r="N6915" s="289" t="s">
        <v>1413</v>
      </c>
      <c r="O6915" s="289" t="s">
        <v>291</v>
      </c>
      <c r="P6915" s="289" t="str">
        <f>VLOOKUP(CAT_Details[[#This Row],[Delivery Bp Customer Code]],Table6[],2,0)</f>
        <v>DX01-L5</v>
      </c>
    </row>
    <row r="6916" spans="1:16" x14ac:dyDescent="0.25">
      <c r="A6916" s="289" t="s">
        <v>285</v>
      </c>
      <c r="B6916">
        <v>21</v>
      </c>
      <c r="C6916">
        <v>8400</v>
      </c>
      <c r="D6916">
        <v>8.4</v>
      </c>
      <c r="E6916" s="289" t="s">
        <v>15520</v>
      </c>
      <c r="F6916">
        <v>5015861352</v>
      </c>
      <c r="G6916" s="276">
        <v>45782</v>
      </c>
      <c r="H6916">
        <v>20250417700027</v>
      </c>
      <c r="I6916">
        <v>20.16</v>
      </c>
      <c r="J6916" s="289" t="s">
        <v>383</v>
      </c>
      <c r="K6916" s="289" t="s">
        <v>15521</v>
      </c>
      <c r="L6916" s="289" t="s">
        <v>275</v>
      </c>
      <c r="M6916" s="289" t="s">
        <v>15522</v>
      </c>
      <c r="N6916" s="289" t="s">
        <v>386</v>
      </c>
      <c r="O6916" s="289" t="s">
        <v>291</v>
      </c>
      <c r="P6916" s="289" t="str">
        <f>VLOOKUP(CAT_Details[[#This Row],[Delivery Bp Customer Code]],Table6[],2,0)</f>
        <v>DX01-L5</v>
      </c>
    </row>
    <row r="6917" spans="1:16" x14ac:dyDescent="0.25">
      <c r="A6917" s="289" t="s">
        <v>285</v>
      </c>
      <c r="B6917">
        <v>5</v>
      </c>
      <c r="C6917">
        <v>1950</v>
      </c>
      <c r="D6917">
        <v>2</v>
      </c>
      <c r="E6917" s="289" t="s">
        <v>15523</v>
      </c>
      <c r="F6917">
        <v>5015876881</v>
      </c>
      <c r="G6917" s="276">
        <v>45782</v>
      </c>
      <c r="H6917">
        <v>20250422701307</v>
      </c>
      <c r="I6917">
        <v>4.8</v>
      </c>
      <c r="J6917" s="289" t="s">
        <v>294</v>
      </c>
      <c r="K6917" s="289" t="s">
        <v>15524</v>
      </c>
      <c r="L6917" s="289" t="s">
        <v>275</v>
      </c>
      <c r="M6917" s="289" t="s">
        <v>15124</v>
      </c>
      <c r="N6917" s="289" t="s">
        <v>297</v>
      </c>
      <c r="O6917" s="289" t="s">
        <v>291</v>
      </c>
      <c r="P6917" s="289" t="str">
        <f>VLOOKUP(CAT_Details[[#This Row],[Delivery Bp Customer Code]],Table6[],2,0)</f>
        <v>DX01-L5</v>
      </c>
    </row>
    <row r="6918" spans="1:16" x14ac:dyDescent="0.25">
      <c r="A6918" s="289" t="s">
        <v>285</v>
      </c>
      <c r="B6918">
        <v>7</v>
      </c>
      <c r="C6918">
        <v>1205</v>
      </c>
      <c r="D6918">
        <v>2.8</v>
      </c>
      <c r="E6918" s="289" t="s">
        <v>15525</v>
      </c>
      <c r="F6918">
        <v>5015877179</v>
      </c>
      <c r="G6918" s="276">
        <v>45782</v>
      </c>
      <c r="H6918">
        <v>20250423702245</v>
      </c>
      <c r="I6918">
        <v>4.4160000000000004</v>
      </c>
      <c r="J6918" s="289" t="s">
        <v>345</v>
      </c>
      <c r="K6918" s="289" t="s">
        <v>15526</v>
      </c>
      <c r="L6918" s="289" t="s">
        <v>275</v>
      </c>
      <c r="M6918" s="289" t="s">
        <v>15183</v>
      </c>
      <c r="N6918" s="289" t="s">
        <v>348</v>
      </c>
      <c r="O6918" s="289" t="s">
        <v>291</v>
      </c>
      <c r="P6918" s="289" t="str">
        <f>VLOOKUP(CAT_Details[[#This Row],[Delivery Bp Customer Code]],Table6[],2,0)</f>
        <v>DX01-L5</v>
      </c>
    </row>
    <row r="6919" spans="1:16" x14ac:dyDescent="0.25">
      <c r="A6919" s="289" t="s">
        <v>285</v>
      </c>
      <c r="B6919">
        <v>23</v>
      </c>
      <c r="C6919">
        <v>7030</v>
      </c>
      <c r="D6919">
        <v>9.1999999999999993</v>
      </c>
      <c r="E6919" s="289" t="s">
        <v>15527</v>
      </c>
      <c r="F6919">
        <v>5015877226</v>
      </c>
      <c r="G6919" s="276">
        <v>45782</v>
      </c>
      <c r="H6919">
        <v>20250422701511</v>
      </c>
      <c r="I6919">
        <v>8.64</v>
      </c>
      <c r="J6919" s="289" t="s">
        <v>287</v>
      </c>
      <c r="K6919" s="289" t="s">
        <v>15528</v>
      </c>
      <c r="L6919" s="289" t="s">
        <v>275</v>
      </c>
      <c r="M6919" s="289" t="s">
        <v>15039</v>
      </c>
      <c r="N6919" s="289" t="s">
        <v>516</v>
      </c>
      <c r="O6919" s="289" t="s">
        <v>291</v>
      </c>
      <c r="P6919" s="289" t="str">
        <f>VLOOKUP(CAT_Details[[#This Row],[Delivery Bp Customer Code]],Table6[],2,0)</f>
        <v>DX01-L5</v>
      </c>
    </row>
    <row r="6920" spans="1:16" x14ac:dyDescent="0.25">
      <c r="A6920" s="289" t="s">
        <v>285</v>
      </c>
      <c r="B6920">
        <v>1</v>
      </c>
      <c r="C6920">
        <v>450</v>
      </c>
      <c r="D6920">
        <v>0.5</v>
      </c>
      <c r="E6920" s="289" t="s">
        <v>15529</v>
      </c>
      <c r="F6920">
        <v>5015877296</v>
      </c>
      <c r="G6920" s="276">
        <v>45782</v>
      </c>
      <c r="H6920">
        <v>20250327684650</v>
      </c>
      <c r="I6920">
        <v>1.2</v>
      </c>
      <c r="J6920" s="289" t="s">
        <v>280</v>
      </c>
      <c r="K6920" s="289" t="s">
        <v>15530</v>
      </c>
      <c r="L6920" s="289" t="s">
        <v>275</v>
      </c>
      <c r="M6920" s="289" t="s">
        <v>14852</v>
      </c>
      <c r="N6920" s="289" t="s">
        <v>534</v>
      </c>
      <c r="O6920" s="289" t="s">
        <v>291</v>
      </c>
      <c r="P6920" s="289" t="str">
        <f>VLOOKUP(CAT_Details[[#This Row],[Delivery Bp Customer Code]],Table6[],2,0)</f>
        <v>DX01-L5</v>
      </c>
    </row>
    <row r="6921" spans="1:16" x14ac:dyDescent="0.25">
      <c r="A6921" s="289" t="s">
        <v>285</v>
      </c>
      <c r="B6921">
        <v>11</v>
      </c>
      <c r="C6921">
        <v>1705</v>
      </c>
      <c r="D6921">
        <v>4.7699999999999996</v>
      </c>
      <c r="E6921" s="289" t="s">
        <v>15531</v>
      </c>
      <c r="F6921">
        <v>5015877309</v>
      </c>
      <c r="G6921" s="276">
        <v>45782</v>
      </c>
      <c r="H6921">
        <v>20250422701022</v>
      </c>
      <c r="I6921">
        <v>11.44</v>
      </c>
      <c r="J6921" s="289" t="s">
        <v>294</v>
      </c>
      <c r="K6921" s="289" t="s">
        <v>15532</v>
      </c>
      <c r="L6921" s="289" t="s">
        <v>275</v>
      </c>
      <c r="M6921" s="289" t="s">
        <v>15505</v>
      </c>
      <c r="N6921" s="289" t="s">
        <v>769</v>
      </c>
      <c r="O6921" s="289" t="s">
        <v>291</v>
      </c>
      <c r="P6921" s="289" t="str">
        <f>VLOOKUP(CAT_Details[[#This Row],[Delivery Bp Customer Code]],Table6[],2,0)</f>
        <v>DX01-L5</v>
      </c>
    </row>
    <row r="6922" spans="1:16" x14ac:dyDescent="0.25">
      <c r="A6922" s="289" t="s">
        <v>285</v>
      </c>
      <c r="B6922">
        <v>7</v>
      </c>
      <c r="C6922">
        <v>6900</v>
      </c>
      <c r="D6922">
        <v>2.8</v>
      </c>
      <c r="E6922" s="289" t="s">
        <v>15533</v>
      </c>
      <c r="F6922">
        <v>5015890621</v>
      </c>
      <c r="G6922" s="276">
        <v>45782</v>
      </c>
      <c r="H6922">
        <v>20250423702677</v>
      </c>
      <c r="I6922">
        <v>4.032</v>
      </c>
      <c r="J6922" s="289" t="s">
        <v>324</v>
      </c>
      <c r="K6922" s="289" t="s">
        <v>15534</v>
      </c>
      <c r="L6922" s="289" t="s">
        <v>275</v>
      </c>
      <c r="M6922" s="289" t="s">
        <v>15357</v>
      </c>
      <c r="N6922" s="289" t="s">
        <v>333</v>
      </c>
      <c r="O6922" s="289" t="s">
        <v>291</v>
      </c>
      <c r="P6922" s="289" t="str">
        <f>VLOOKUP(CAT_Details[[#This Row],[Delivery Bp Customer Code]],Table6[],2,0)</f>
        <v>DX01-L5</v>
      </c>
    </row>
    <row r="6923" spans="1:16" x14ac:dyDescent="0.25">
      <c r="A6923" s="289" t="s">
        <v>285</v>
      </c>
      <c r="B6923">
        <v>13</v>
      </c>
      <c r="C6923">
        <v>2772</v>
      </c>
      <c r="D6923">
        <v>6.51</v>
      </c>
      <c r="E6923" s="289" t="s">
        <v>15535</v>
      </c>
      <c r="F6923">
        <v>5015890736</v>
      </c>
      <c r="G6923" s="276">
        <v>45782</v>
      </c>
      <c r="H6923">
        <v>20250423702486</v>
      </c>
      <c r="I6923">
        <v>15.616</v>
      </c>
      <c r="J6923" s="289" t="s">
        <v>350</v>
      </c>
      <c r="K6923" s="289" t="s">
        <v>15536</v>
      </c>
      <c r="L6923" s="289" t="s">
        <v>275</v>
      </c>
      <c r="M6923" s="289" t="s">
        <v>15537</v>
      </c>
      <c r="N6923" s="289" t="s">
        <v>818</v>
      </c>
      <c r="O6923" s="289" t="s">
        <v>291</v>
      </c>
      <c r="P6923" s="289" t="str">
        <f>VLOOKUP(CAT_Details[[#This Row],[Delivery Bp Customer Code]],Table6[],2,0)</f>
        <v>DX01-L5</v>
      </c>
    </row>
    <row r="6924" spans="1:16" x14ac:dyDescent="0.25">
      <c r="A6924" s="289" t="s">
        <v>285</v>
      </c>
      <c r="B6924">
        <v>37</v>
      </c>
      <c r="C6924">
        <v>12871</v>
      </c>
      <c r="D6924">
        <v>14.98</v>
      </c>
      <c r="E6924" s="289" t="s">
        <v>15509</v>
      </c>
      <c r="F6924">
        <v>5015890802</v>
      </c>
      <c r="G6924" s="276">
        <v>45782</v>
      </c>
      <c r="H6924">
        <v>20250424703405</v>
      </c>
      <c r="I6924">
        <v>33.018000000000001</v>
      </c>
      <c r="J6924" s="289" t="s">
        <v>401</v>
      </c>
      <c r="K6924" s="289" t="s">
        <v>15538</v>
      </c>
      <c r="L6924" s="289" t="s">
        <v>275</v>
      </c>
      <c r="M6924" s="289" t="s">
        <v>15511</v>
      </c>
      <c r="N6924" s="289" t="s">
        <v>1028</v>
      </c>
      <c r="O6924" s="289" t="s">
        <v>291</v>
      </c>
      <c r="P6924" s="289" t="str">
        <f>VLOOKUP(CAT_Details[[#This Row],[Delivery Bp Customer Code]],Table6[],2,0)</f>
        <v>DX01-L5</v>
      </c>
    </row>
    <row r="6925" spans="1:16" x14ac:dyDescent="0.25">
      <c r="A6925" s="289" t="s">
        <v>285</v>
      </c>
      <c r="B6925">
        <v>10</v>
      </c>
      <c r="C6925">
        <v>11500</v>
      </c>
      <c r="D6925">
        <v>4</v>
      </c>
      <c r="E6925" s="289" t="s">
        <v>15539</v>
      </c>
      <c r="F6925">
        <v>5015907375</v>
      </c>
      <c r="G6925" s="276">
        <v>45782</v>
      </c>
      <c r="H6925">
        <v>20250424703690</v>
      </c>
      <c r="I6925">
        <v>5.76</v>
      </c>
      <c r="J6925" s="289" t="s">
        <v>324</v>
      </c>
      <c r="K6925" s="289" t="s">
        <v>15540</v>
      </c>
      <c r="L6925" s="289" t="s">
        <v>275</v>
      </c>
      <c r="M6925" s="289" t="s">
        <v>15360</v>
      </c>
      <c r="N6925" s="289" t="s">
        <v>333</v>
      </c>
      <c r="O6925" s="289" t="s">
        <v>291</v>
      </c>
      <c r="P6925" s="289" t="str">
        <f>VLOOKUP(CAT_Details[[#This Row],[Delivery Bp Customer Code]],Table6[],2,0)</f>
        <v>DX01-L5</v>
      </c>
    </row>
    <row r="6926" spans="1:16" x14ac:dyDescent="0.25">
      <c r="A6926" s="289" t="s">
        <v>285</v>
      </c>
      <c r="B6926">
        <v>1</v>
      </c>
      <c r="C6926">
        <v>90</v>
      </c>
      <c r="D6926">
        <v>0.34</v>
      </c>
      <c r="E6926" s="289" t="s">
        <v>15541</v>
      </c>
      <c r="F6926">
        <v>5015907399</v>
      </c>
      <c r="G6926" s="276">
        <v>45782</v>
      </c>
      <c r="H6926">
        <v>20250425704420</v>
      </c>
      <c r="I6926">
        <v>0.33600000000000002</v>
      </c>
      <c r="J6926" s="289" t="s">
        <v>350</v>
      </c>
      <c r="K6926" s="289" t="s">
        <v>15542</v>
      </c>
      <c r="L6926" s="289" t="s">
        <v>275</v>
      </c>
      <c r="M6926" s="289" t="s">
        <v>15369</v>
      </c>
      <c r="N6926" s="289" t="s">
        <v>901</v>
      </c>
      <c r="O6926" s="289" t="s">
        <v>291</v>
      </c>
      <c r="P6926" s="289" t="str">
        <f>VLOOKUP(CAT_Details[[#This Row],[Delivery Bp Customer Code]],Table6[],2,0)</f>
        <v>DX01-L5</v>
      </c>
    </row>
    <row r="6927" spans="1:16" x14ac:dyDescent="0.25">
      <c r="A6927" s="289" t="s">
        <v>285</v>
      </c>
      <c r="B6927">
        <v>5</v>
      </c>
      <c r="C6927">
        <v>852</v>
      </c>
      <c r="D6927">
        <v>2</v>
      </c>
      <c r="E6927" s="289" t="s">
        <v>15543</v>
      </c>
      <c r="F6927">
        <v>5015907621</v>
      </c>
      <c r="G6927" s="276">
        <v>45782</v>
      </c>
      <c r="H6927">
        <v>20250425704683</v>
      </c>
      <c r="I6927">
        <v>3.9260000000000002</v>
      </c>
      <c r="J6927" s="289" t="s">
        <v>287</v>
      </c>
      <c r="K6927" s="289" t="s">
        <v>15544</v>
      </c>
      <c r="L6927" s="289" t="s">
        <v>275</v>
      </c>
      <c r="M6927" s="289" t="s">
        <v>15422</v>
      </c>
      <c r="N6927" s="289" t="s">
        <v>814</v>
      </c>
      <c r="O6927" s="289" t="s">
        <v>291</v>
      </c>
      <c r="P6927" s="289" t="str">
        <f>VLOOKUP(CAT_Details[[#This Row],[Delivery Bp Customer Code]],Table6[],2,0)</f>
        <v>DX01-L5</v>
      </c>
    </row>
    <row r="6928" spans="1:16" x14ac:dyDescent="0.25">
      <c r="A6928" s="289" t="s">
        <v>285</v>
      </c>
      <c r="B6928">
        <v>2</v>
      </c>
      <c r="C6928">
        <v>360</v>
      </c>
      <c r="D6928">
        <v>0.8</v>
      </c>
      <c r="E6928" s="289" t="s">
        <v>15543</v>
      </c>
      <c r="F6928">
        <v>5015907624</v>
      </c>
      <c r="G6928" s="276">
        <v>45782</v>
      </c>
      <c r="H6928">
        <v>20250425704690</v>
      </c>
      <c r="I6928">
        <v>1.536</v>
      </c>
      <c r="J6928" s="289" t="s">
        <v>287</v>
      </c>
      <c r="K6928" s="289" t="s">
        <v>15545</v>
      </c>
      <c r="L6928" s="289" t="s">
        <v>275</v>
      </c>
      <c r="M6928" s="289" t="s">
        <v>15422</v>
      </c>
      <c r="N6928" s="289" t="s">
        <v>814</v>
      </c>
      <c r="O6928" s="289" t="s">
        <v>291</v>
      </c>
      <c r="P6928" s="289" t="str">
        <f>VLOOKUP(CAT_Details[[#This Row],[Delivery Bp Customer Code]],Table6[],2,0)</f>
        <v>DX01-L5</v>
      </c>
    </row>
    <row r="6929" spans="1:16" x14ac:dyDescent="0.25">
      <c r="A6929" s="289" t="s">
        <v>285</v>
      </c>
      <c r="B6929">
        <v>27</v>
      </c>
      <c r="C6929">
        <v>4020</v>
      </c>
      <c r="D6929">
        <v>8.6</v>
      </c>
      <c r="E6929" s="289" t="s">
        <v>15473</v>
      </c>
      <c r="F6929">
        <v>5015907813</v>
      </c>
      <c r="G6929" s="276">
        <v>45782</v>
      </c>
      <c r="H6929">
        <v>20250423702875</v>
      </c>
      <c r="I6929">
        <v>8.2560000000000002</v>
      </c>
      <c r="J6929" s="289" t="s">
        <v>324</v>
      </c>
      <c r="K6929" s="289" t="s">
        <v>15546</v>
      </c>
      <c r="L6929" s="289" t="s">
        <v>275</v>
      </c>
      <c r="M6929" s="289" t="s">
        <v>15366</v>
      </c>
      <c r="N6929" s="289" t="s">
        <v>579</v>
      </c>
      <c r="O6929" s="289" t="s">
        <v>291</v>
      </c>
      <c r="P6929" s="289" t="str">
        <f>VLOOKUP(CAT_Details[[#This Row],[Delivery Bp Customer Code]],Table6[],2,0)</f>
        <v>DX01-L5</v>
      </c>
    </row>
    <row r="6930" spans="1:16" x14ac:dyDescent="0.25">
      <c r="A6930" s="289" t="s">
        <v>285</v>
      </c>
      <c r="B6930">
        <v>14</v>
      </c>
      <c r="C6930">
        <v>1503.88</v>
      </c>
      <c r="D6930">
        <v>6.25</v>
      </c>
      <c r="E6930" s="289" t="s">
        <v>15547</v>
      </c>
      <c r="F6930">
        <v>5015924837</v>
      </c>
      <c r="G6930" s="276">
        <v>45782</v>
      </c>
      <c r="H6930">
        <v>20250428705680</v>
      </c>
      <c r="I6930">
        <v>12.561999999999999</v>
      </c>
      <c r="J6930" s="289" t="s">
        <v>287</v>
      </c>
      <c r="K6930" s="289" t="s">
        <v>15548</v>
      </c>
      <c r="L6930" s="289" t="s">
        <v>275</v>
      </c>
      <c r="M6930" s="289" t="s">
        <v>15422</v>
      </c>
      <c r="N6930" s="289" t="s">
        <v>1198</v>
      </c>
      <c r="O6930" s="289" t="s">
        <v>291</v>
      </c>
      <c r="P6930" s="289" t="str">
        <f>VLOOKUP(CAT_Details[[#This Row],[Delivery Bp Customer Code]],Table6[],2,0)</f>
        <v>DX01-L5</v>
      </c>
    </row>
    <row r="6931" spans="1:16" x14ac:dyDescent="0.25">
      <c r="A6931" s="289" t="s">
        <v>521</v>
      </c>
      <c r="B6931">
        <v>10</v>
      </c>
      <c r="C6931">
        <v>785</v>
      </c>
      <c r="D6931">
        <v>4</v>
      </c>
      <c r="E6931" s="289" t="s">
        <v>15501</v>
      </c>
      <c r="F6931">
        <v>5015861489</v>
      </c>
      <c r="G6931" s="276">
        <v>45782</v>
      </c>
      <c r="H6931">
        <v>20250422700936</v>
      </c>
      <c r="I6931">
        <v>8.0640000000000001</v>
      </c>
      <c r="J6931" s="289" t="s">
        <v>383</v>
      </c>
      <c r="K6931" s="289" t="s">
        <v>15549</v>
      </c>
      <c r="L6931" s="289" t="s">
        <v>275</v>
      </c>
      <c r="M6931" s="289" t="s">
        <v>15171</v>
      </c>
      <c r="N6931" s="289" t="s">
        <v>609</v>
      </c>
      <c r="O6931" s="289" t="s">
        <v>525</v>
      </c>
      <c r="P6931" s="289" t="str">
        <f>VLOOKUP(CAT_Details[[#This Row],[Delivery Bp Customer Code]],Table6[],2,0)</f>
        <v>No Loc</v>
      </c>
    </row>
    <row r="6932" spans="1:16" x14ac:dyDescent="0.25">
      <c r="A6932" s="289" t="s">
        <v>521</v>
      </c>
      <c r="B6932">
        <v>1</v>
      </c>
      <c r="C6932">
        <v>750</v>
      </c>
      <c r="D6932">
        <v>0.46</v>
      </c>
      <c r="E6932" s="289" t="s">
        <v>15550</v>
      </c>
      <c r="F6932">
        <v>5015877231</v>
      </c>
      <c r="G6932" s="276">
        <v>45782</v>
      </c>
      <c r="H6932">
        <v>20250424703138</v>
      </c>
      <c r="I6932">
        <v>0.98599999999999999</v>
      </c>
      <c r="J6932" s="289" t="s">
        <v>294</v>
      </c>
      <c r="K6932" s="289" t="s">
        <v>15551</v>
      </c>
      <c r="L6932" s="289" t="s">
        <v>275</v>
      </c>
      <c r="M6932" s="289" t="s">
        <v>15552</v>
      </c>
      <c r="N6932" s="289" t="s">
        <v>606</v>
      </c>
      <c r="O6932" s="289" t="s">
        <v>525</v>
      </c>
      <c r="P6932" s="289" t="str">
        <f>VLOOKUP(CAT_Details[[#This Row],[Delivery Bp Customer Code]],Table6[],2,0)</f>
        <v>No Loc</v>
      </c>
    </row>
    <row r="6933" spans="1:16" x14ac:dyDescent="0.25">
      <c r="A6933" s="289" t="s">
        <v>521</v>
      </c>
      <c r="B6933">
        <v>1</v>
      </c>
      <c r="C6933">
        <v>920</v>
      </c>
      <c r="D6933">
        <v>0.46</v>
      </c>
      <c r="E6933" s="289" t="s">
        <v>15550</v>
      </c>
      <c r="F6933">
        <v>5015877232</v>
      </c>
      <c r="G6933" s="276">
        <v>45782</v>
      </c>
      <c r="H6933">
        <v>20250424703134</v>
      </c>
      <c r="I6933">
        <v>1.25</v>
      </c>
      <c r="J6933" s="289" t="s">
        <v>294</v>
      </c>
      <c r="K6933" s="289" t="s">
        <v>15553</v>
      </c>
      <c r="L6933" s="289" t="s">
        <v>275</v>
      </c>
      <c r="M6933" s="289" t="s">
        <v>15552</v>
      </c>
      <c r="N6933" s="289" t="s">
        <v>606</v>
      </c>
      <c r="O6933" s="289" t="s">
        <v>525</v>
      </c>
      <c r="P6933" s="289" t="str">
        <f>VLOOKUP(CAT_Details[[#This Row],[Delivery Bp Customer Code]],Table6[],2,0)</f>
        <v>No Loc</v>
      </c>
    </row>
    <row r="6934" spans="1:16" x14ac:dyDescent="0.25">
      <c r="A6934" s="289" t="s">
        <v>521</v>
      </c>
      <c r="B6934">
        <v>5</v>
      </c>
      <c r="C6934">
        <v>510</v>
      </c>
      <c r="D6934">
        <v>2</v>
      </c>
      <c r="E6934" s="289" t="s">
        <v>15554</v>
      </c>
      <c r="F6934">
        <v>5015924772</v>
      </c>
      <c r="G6934" s="276">
        <v>45782</v>
      </c>
      <c r="H6934">
        <v>20250424703402</v>
      </c>
      <c r="I6934">
        <v>4.8</v>
      </c>
      <c r="J6934" s="289" t="s">
        <v>302</v>
      </c>
      <c r="K6934" s="289" t="s">
        <v>15555</v>
      </c>
      <c r="L6934" s="289" t="s">
        <v>275</v>
      </c>
      <c r="M6934" s="289" t="s">
        <v>15556</v>
      </c>
      <c r="N6934" s="289" t="s">
        <v>694</v>
      </c>
      <c r="O6934" s="289" t="s">
        <v>525</v>
      </c>
      <c r="P6934" s="289" t="str">
        <f>VLOOKUP(CAT_Details[[#This Row],[Delivery Bp Customer Code]],Table6[],2,0)</f>
        <v>No Loc</v>
      </c>
    </row>
    <row r="6935" spans="1:16" x14ac:dyDescent="0.25">
      <c r="A6935" s="289" t="s">
        <v>272</v>
      </c>
      <c r="B6935">
        <v>4</v>
      </c>
      <c r="C6935">
        <v>1399.4</v>
      </c>
      <c r="D6935">
        <v>0.8</v>
      </c>
      <c r="E6935" s="289" t="s">
        <v>15557</v>
      </c>
      <c r="F6935">
        <v>5015876938</v>
      </c>
      <c r="G6935" s="276">
        <v>45782</v>
      </c>
      <c r="H6935">
        <v>20250422701468</v>
      </c>
      <c r="I6935">
        <v>0.96</v>
      </c>
      <c r="J6935" s="289" t="s">
        <v>294</v>
      </c>
      <c r="K6935" s="289" t="s">
        <v>15558</v>
      </c>
      <c r="L6935" s="289" t="s">
        <v>275</v>
      </c>
      <c r="M6935" s="289" t="s">
        <v>15124</v>
      </c>
      <c r="N6935" s="289" t="s">
        <v>698</v>
      </c>
      <c r="O6935" s="289" t="s">
        <v>277</v>
      </c>
      <c r="P6935" s="289" t="str">
        <f>VLOOKUP(CAT_Details[[#This Row],[Delivery Bp Customer Code]],Table6[],2,0)</f>
        <v>U2-L5</v>
      </c>
    </row>
    <row r="6936" spans="1:16" x14ac:dyDescent="0.25">
      <c r="A6936" s="289" t="s">
        <v>272</v>
      </c>
      <c r="B6936">
        <v>3</v>
      </c>
      <c r="C6936">
        <v>520</v>
      </c>
      <c r="D6936">
        <v>1.2</v>
      </c>
      <c r="E6936" s="289" t="s">
        <v>15379</v>
      </c>
      <c r="F6936">
        <v>5015877023</v>
      </c>
      <c r="G6936" s="276">
        <v>45782</v>
      </c>
      <c r="H6936">
        <v>20250418700613</v>
      </c>
      <c r="I6936">
        <v>3.2639999999999998</v>
      </c>
      <c r="J6936" s="289" t="s">
        <v>294</v>
      </c>
      <c r="K6936" s="289" t="s">
        <v>15559</v>
      </c>
      <c r="L6936" s="289" t="s">
        <v>275</v>
      </c>
      <c r="M6936" s="289" t="s">
        <v>15124</v>
      </c>
      <c r="N6936" s="289" t="s">
        <v>555</v>
      </c>
      <c r="O6936" s="289" t="s">
        <v>277</v>
      </c>
      <c r="P6936" s="289" t="str">
        <f>VLOOKUP(CAT_Details[[#This Row],[Delivery Bp Customer Code]],Table6[],2,0)</f>
        <v>U2-L5</v>
      </c>
    </row>
    <row r="6937" spans="1:16" x14ac:dyDescent="0.25">
      <c r="A6937" s="289" t="s">
        <v>272</v>
      </c>
      <c r="B6937">
        <v>10</v>
      </c>
      <c r="C6937">
        <v>1310</v>
      </c>
      <c r="D6937">
        <v>4</v>
      </c>
      <c r="E6937" s="289" t="s">
        <v>15560</v>
      </c>
      <c r="F6937">
        <v>5015890463</v>
      </c>
      <c r="G6937" s="276">
        <v>45782</v>
      </c>
      <c r="H6937">
        <v>20250423702036</v>
      </c>
      <c r="I6937">
        <v>9.1199999999999992</v>
      </c>
      <c r="J6937" s="289" t="s">
        <v>350</v>
      </c>
      <c r="K6937" s="289" t="s">
        <v>15561</v>
      </c>
      <c r="L6937" s="289" t="s">
        <v>275</v>
      </c>
      <c r="M6937" s="289" t="s">
        <v>15369</v>
      </c>
      <c r="N6937" s="289" t="s">
        <v>472</v>
      </c>
      <c r="O6937" s="289" t="s">
        <v>277</v>
      </c>
      <c r="P6937" s="289" t="str">
        <f>VLOOKUP(CAT_Details[[#This Row],[Delivery Bp Customer Code]],Table6[],2,0)</f>
        <v>U2-L5</v>
      </c>
    </row>
    <row r="6938" spans="1:16" x14ac:dyDescent="0.25">
      <c r="A6938" s="289" t="s">
        <v>272</v>
      </c>
      <c r="B6938">
        <v>1</v>
      </c>
      <c r="C6938">
        <v>64</v>
      </c>
      <c r="D6938">
        <v>0.4</v>
      </c>
      <c r="E6938" s="289" t="s">
        <v>15562</v>
      </c>
      <c r="F6938">
        <v>5015890562</v>
      </c>
      <c r="G6938" s="276">
        <v>45782</v>
      </c>
      <c r="H6938">
        <v>20250423702293</v>
      </c>
      <c r="I6938">
        <v>1.181</v>
      </c>
      <c r="J6938" s="289" t="s">
        <v>324</v>
      </c>
      <c r="K6938" s="289" t="s">
        <v>15563</v>
      </c>
      <c r="L6938" s="289" t="s">
        <v>275</v>
      </c>
      <c r="M6938" s="289" t="s">
        <v>15357</v>
      </c>
      <c r="N6938" s="289" t="s">
        <v>612</v>
      </c>
      <c r="O6938" s="289" t="s">
        <v>277</v>
      </c>
      <c r="P6938" s="289" t="str">
        <f>VLOOKUP(CAT_Details[[#This Row],[Delivery Bp Customer Code]],Table6[],2,0)</f>
        <v>U2-L5</v>
      </c>
    </row>
    <row r="6939" spans="1:16" x14ac:dyDescent="0.25">
      <c r="A6939" s="289" t="s">
        <v>272</v>
      </c>
      <c r="B6939">
        <v>8</v>
      </c>
      <c r="C6939">
        <v>2080</v>
      </c>
      <c r="D6939">
        <v>1.6</v>
      </c>
      <c r="E6939" s="289" t="s">
        <v>15443</v>
      </c>
      <c r="F6939">
        <v>5015890591</v>
      </c>
      <c r="G6939" s="276">
        <v>45782</v>
      </c>
      <c r="H6939">
        <v>20250424703300</v>
      </c>
      <c r="I6939">
        <v>3.2639999999999998</v>
      </c>
      <c r="J6939" s="289" t="s">
        <v>350</v>
      </c>
      <c r="K6939" s="289" t="s">
        <v>15564</v>
      </c>
      <c r="L6939" s="289" t="s">
        <v>275</v>
      </c>
      <c r="M6939" s="289" t="s">
        <v>15297</v>
      </c>
      <c r="N6939" s="289" t="s">
        <v>544</v>
      </c>
      <c r="O6939" s="289" t="s">
        <v>277</v>
      </c>
      <c r="P6939" s="289" t="str">
        <f>VLOOKUP(CAT_Details[[#This Row],[Delivery Bp Customer Code]],Table6[],2,0)</f>
        <v>U2-L5</v>
      </c>
    </row>
    <row r="6940" spans="1:16" x14ac:dyDescent="0.25">
      <c r="A6940" s="289" t="s">
        <v>272</v>
      </c>
      <c r="B6940">
        <v>4</v>
      </c>
      <c r="C6940">
        <v>755</v>
      </c>
      <c r="D6940">
        <v>1.2</v>
      </c>
      <c r="E6940" s="289" t="s">
        <v>15565</v>
      </c>
      <c r="F6940">
        <v>5015890594</v>
      </c>
      <c r="G6940" s="276">
        <v>45782</v>
      </c>
      <c r="H6940">
        <v>20250424703306</v>
      </c>
      <c r="I6940">
        <v>2.2749999999999999</v>
      </c>
      <c r="J6940" s="289" t="s">
        <v>350</v>
      </c>
      <c r="K6940" s="289" t="s">
        <v>15566</v>
      </c>
      <c r="L6940" s="289" t="s">
        <v>275</v>
      </c>
      <c r="M6940" s="289" t="s">
        <v>15212</v>
      </c>
      <c r="N6940" s="289" t="s">
        <v>540</v>
      </c>
      <c r="O6940" s="289" t="s">
        <v>277</v>
      </c>
      <c r="P6940" s="289" t="str">
        <f>VLOOKUP(CAT_Details[[#This Row],[Delivery Bp Customer Code]],Table6[],2,0)</f>
        <v>U2-L5</v>
      </c>
    </row>
    <row r="6941" spans="1:16" x14ac:dyDescent="0.25">
      <c r="A6941" s="289" t="s">
        <v>272</v>
      </c>
      <c r="B6941">
        <v>3</v>
      </c>
      <c r="C6941">
        <v>1665</v>
      </c>
      <c r="D6941">
        <v>2.4</v>
      </c>
      <c r="E6941" s="289" t="s">
        <v>15567</v>
      </c>
      <c r="F6941">
        <v>5015890630</v>
      </c>
      <c r="G6941" s="276">
        <v>45782</v>
      </c>
      <c r="H6941">
        <v>20250424703318</v>
      </c>
      <c r="I6941">
        <v>9.7919999999999998</v>
      </c>
      <c r="J6941" s="289" t="s">
        <v>401</v>
      </c>
      <c r="K6941" s="289" t="s">
        <v>15568</v>
      </c>
      <c r="L6941" s="289" t="s">
        <v>275</v>
      </c>
      <c r="M6941" s="289" t="s">
        <v>15569</v>
      </c>
      <c r="N6941" s="289" t="s">
        <v>465</v>
      </c>
      <c r="O6941" s="289" t="s">
        <v>277</v>
      </c>
      <c r="P6941" s="289" t="str">
        <f>VLOOKUP(CAT_Details[[#This Row],[Delivery Bp Customer Code]],Table6[],2,0)</f>
        <v>U2-L5</v>
      </c>
    </row>
    <row r="6942" spans="1:16" x14ac:dyDescent="0.25">
      <c r="A6942" s="289" t="s">
        <v>272</v>
      </c>
      <c r="B6942">
        <v>1</v>
      </c>
      <c r="C6942">
        <v>135</v>
      </c>
      <c r="D6942">
        <v>0.4</v>
      </c>
      <c r="E6942" s="289" t="s">
        <v>15570</v>
      </c>
      <c r="F6942">
        <v>5015890690</v>
      </c>
      <c r="G6942" s="276">
        <v>45782</v>
      </c>
      <c r="H6942">
        <v>20250423702226</v>
      </c>
      <c r="I6942">
        <v>0.96</v>
      </c>
      <c r="J6942" s="289" t="s">
        <v>324</v>
      </c>
      <c r="K6942" s="289" t="s">
        <v>15571</v>
      </c>
      <c r="L6942" s="289" t="s">
        <v>275</v>
      </c>
      <c r="M6942" s="289" t="s">
        <v>15360</v>
      </c>
      <c r="N6942" s="289" t="s">
        <v>616</v>
      </c>
      <c r="O6942" s="289" t="s">
        <v>277</v>
      </c>
      <c r="P6942" s="289" t="str">
        <f>VLOOKUP(CAT_Details[[#This Row],[Delivery Bp Customer Code]],Table6[],2,0)</f>
        <v>U2-L5</v>
      </c>
    </row>
    <row r="6943" spans="1:16" x14ac:dyDescent="0.25">
      <c r="A6943" s="289" t="s">
        <v>272</v>
      </c>
      <c r="B6943">
        <v>1</v>
      </c>
      <c r="C6943">
        <v>0.3</v>
      </c>
      <c r="D6943">
        <v>0.4</v>
      </c>
      <c r="E6943" s="289" t="s">
        <v>15572</v>
      </c>
      <c r="F6943">
        <v>5015890702</v>
      </c>
      <c r="G6943" s="276">
        <v>45782</v>
      </c>
      <c r="H6943">
        <v>20250407691588</v>
      </c>
      <c r="I6943">
        <v>0.38400000000000001</v>
      </c>
      <c r="J6943" s="289" t="s">
        <v>280</v>
      </c>
      <c r="K6943" s="289" t="s">
        <v>15573</v>
      </c>
      <c r="L6943" s="289" t="s">
        <v>275</v>
      </c>
      <c r="M6943" s="289" t="s">
        <v>15208</v>
      </c>
      <c r="N6943" s="289" t="s">
        <v>619</v>
      </c>
      <c r="O6943" s="289" t="s">
        <v>277</v>
      </c>
      <c r="P6943" s="289" t="str">
        <f>VLOOKUP(CAT_Details[[#This Row],[Delivery Bp Customer Code]],Table6[],2,0)</f>
        <v>U2-L5</v>
      </c>
    </row>
    <row r="6944" spans="1:16" x14ac:dyDescent="0.25">
      <c r="A6944" s="289" t="s">
        <v>272</v>
      </c>
      <c r="B6944">
        <v>1</v>
      </c>
      <c r="C6944">
        <v>566</v>
      </c>
      <c r="D6944">
        <v>0.4</v>
      </c>
      <c r="E6944" s="289" t="s">
        <v>15574</v>
      </c>
      <c r="F6944">
        <v>5015890744</v>
      </c>
      <c r="G6944" s="276">
        <v>45782</v>
      </c>
      <c r="H6944">
        <v>20250423702251</v>
      </c>
      <c r="I6944">
        <v>0.69099999999999995</v>
      </c>
      <c r="J6944" s="289" t="s">
        <v>350</v>
      </c>
      <c r="K6944" s="289" t="s">
        <v>15575</v>
      </c>
      <c r="L6944" s="289" t="s">
        <v>275</v>
      </c>
      <c r="M6944" s="289" t="s">
        <v>15297</v>
      </c>
      <c r="N6944" s="289" t="s">
        <v>982</v>
      </c>
      <c r="O6944" s="289" t="s">
        <v>277</v>
      </c>
      <c r="P6944" s="289" t="str">
        <f>VLOOKUP(CAT_Details[[#This Row],[Delivery Bp Customer Code]],Table6[],2,0)</f>
        <v>U2-L5</v>
      </c>
    </row>
    <row r="6945" spans="1:16" x14ac:dyDescent="0.25">
      <c r="A6945" s="289" t="s">
        <v>272</v>
      </c>
      <c r="B6945">
        <v>1</v>
      </c>
      <c r="C6945">
        <v>203</v>
      </c>
      <c r="D6945">
        <v>0.4</v>
      </c>
      <c r="E6945" s="289" t="s">
        <v>15459</v>
      </c>
      <c r="F6945">
        <v>5015890892</v>
      </c>
      <c r="G6945" s="276">
        <v>45782</v>
      </c>
      <c r="H6945">
        <v>20250423702211</v>
      </c>
      <c r="I6945">
        <v>0.25900000000000001</v>
      </c>
      <c r="J6945" s="289" t="s">
        <v>1047</v>
      </c>
      <c r="K6945" s="289" t="s">
        <v>15576</v>
      </c>
      <c r="L6945" s="289" t="s">
        <v>275</v>
      </c>
      <c r="M6945" s="289" t="s">
        <v>15124</v>
      </c>
      <c r="N6945" s="289" t="s">
        <v>1049</v>
      </c>
      <c r="O6945" s="289" t="s">
        <v>277</v>
      </c>
      <c r="P6945" s="289" t="str">
        <f>VLOOKUP(CAT_Details[[#This Row],[Delivery Bp Customer Code]],Table6[],2,0)</f>
        <v>U2-L5</v>
      </c>
    </row>
    <row r="6946" spans="1:16" x14ac:dyDescent="0.25">
      <c r="A6946" s="289" t="s">
        <v>272</v>
      </c>
      <c r="B6946">
        <v>1</v>
      </c>
      <c r="C6946">
        <v>769</v>
      </c>
      <c r="D6946">
        <v>0.4</v>
      </c>
      <c r="E6946" s="289" t="s">
        <v>15577</v>
      </c>
      <c r="F6946">
        <v>5015907679</v>
      </c>
      <c r="G6946" s="276">
        <v>45782</v>
      </c>
      <c r="H6946">
        <v>20250424703770</v>
      </c>
      <c r="I6946">
        <v>0.57599999999999996</v>
      </c>
      <c r="J6946" s="289" t="s">
        <v>324</v>
      </c>
      <c r="K6946" s="289" t="s">
        <v>15578</v>
      </c>
      <c r="L6946" s="289" t="s">
        <v>275</v>
      </c>
      <c r="M6946" s="289" t="s">
        <v>15360</v>
      </c>
      <c r="N6946" s="289" t="s">
        <v>701</v>
      </c>
      <c r="O6946" s="289" t="s">
        <v>277</v>
      </c>
      <c r="P6946" s="289" t="str">
        <f>VLOOKUP(CAT_Details[[#This Row],[Delivery Bp Customer Code]],Table6[],2,0)</f>
        <v>U2-L5</v>
      </c>
    </row>
    <row r="6947" spans="1:16" x14ac:dyDescent="0.25">
      <c r="A6947" s="289" t="s">
        <v>272</v>
      </c>
      <c r="B6947">
        <v>5</v>
      </c>
      <c r="C6947">
        <v>630</v>
      </c>
      <c r="D6947">
        <v>2</v>
      </c>
      <c r="E6947" s="289" t="s">
        <v>15579</v>
      </c>
      <c r="F6947">
        <v>5015907744</v>
      </c>
      <c r="G6947" s="276">
        <v>45782</v>
      </c>
      <c r="H6947">
        <v>20250425704290</v>
      </c>
      <c r="I6947">
        <v>4.5599999999999996</v>
      </c>
      <c r="J6947" s="289" t="s">
        <v>350</v>
      </c>
      <c r="K6947" s="289" t="s">
        <v>15580</v>
      </c>
      <c r="L6947" s="289" t="s">
        <v>275</v>
      </c>
      <c r="M6947" s="289" t="s">
        <v>15369</v>
      </c>
      <c r="N6947" s="289" t="s">
        <v>472</v>
      </c>
      <c r="O6947" s="289" t="s">
        <v>277</v>
      </c>
      <c r="P6947" s="289" t="str">
        <f>VLOOKUP(CAT_Details[[#This Row],[Delivery Bp Customer Code]],Table6[],2,0)</f>
        <v>U2-L5</v>
      </c>
    </row>
    <row r="6948" spans="1:16" x14ac:dyDescent="0.25">
      <c r="A6948" s="289" t="s">
        <v>272</v>
      </c>
      <c r="B6948">
        <v>10</v>
      </c>
      <c r="C6948">
        <v>3000</v>
      </c>
      <c r="D6948">
        <v>4</v>
      </c>
      <c r="E6948" s="289" t="s">
        <v>15581</v>
      </c>
      <c r="F6948">
        <v>5015907790</v>
      </c>
      <c r="G6948" s="276">
        <v>45782</v>
      </c>
      <c r="H6948">
        <v>20250424703518</v>
      </c>
      <c r="I6948">
        <v>3.36</v>
      </c>
      <c r="J6948" s="289" t="s">
        <v>350</v>
      </c>
      <c r="K6948" s="289" t="s">
        <v>15582</v>
      </c>
      <c r="L6948" s="289" t="s">
        <v>275</v>
      </c>
      <c r="M6948" s="289" t="s">
        <v>15369</v>
      </c>
      <c r="N6948" s="289" t="s">
        <v>547</v>
      </c>
      <c r="O6948" s="289" t="s">
        <v>277</v>
      </c>
      <c r="P6948" s="289" t="str">
        <f>VLOOKUP(CAT_Details[[#This Row],[Delivery Bp Customer Code]],Table6[],2,0)</f>
        <v>U2-L5</v>
      </c>
    </row>
    <row r="6949" spans="1:16" x14ac:dyDescent="0.25">
      <c r="A6949" s="289" t="s">
        <v>272</v>
      </c>
      <c r="B6949">
        <v>54</v>
      </c>
      <c r="C6949">
        <v>1812</v>
      </c>
      <c r="D6949">
        <v>12.9</v>
      </c>
      <c r="E6949" s="289" t="s">
        <v>15583</v>
      </c>
      <c r="F6949">
        <v>5015907885</v>
      </c>
      <c r="G6949" s="276">
        <v>45782</v>
      </c>
      <c r="H6949">
        <v>20250422701398</v>
      </c>
      <c r="I6949">
        <v>30.024000000000001</v>
      </c>
      <c r="J6949" s="289" t="s">
        <v>280</v>
      </c>
      <c r="K6949" s="289" t="s">
        <v>15584</v>
      </c>
      <c r="L6949" s="289" t="s">
        <v>275</v>
      </c>
      <c r="M6949" s="289" t="s">
        <v>15585</v>
      </c>
      <c r="N6949" s="289" t="s">
        <v>1226</v>
      </c>
      <c r="O6949" s="289" t="s">
        <v>277</v>
      </c>
      <c r="P6949" s="289" t="str">
        <f>VLOOKUP(CAT_Details[[#This Row],[Delivery Bp Customer Code]],Table6[],2,0)</f>
        <v>U2-L5</v>
      </c>
    </row>
    <row r="6950" spans="1:16" x14ac:dyDescent="0.25">
      <c r="A6950" s="289" t="s">
        <v>272</v>
      </c>
      <c r="B6950">
        <v>1</v>
      </c>
      <c r="C6950">
        <v>108</v>
      </c>
      <c r="D6950">
        <v>0.18</v>
      </c>
      <c r="E6950" s="289" t="s">
        <v>15586</v>
      </c>
      <c r="F6950">
        <v>5015907939</v>
      </c>
      <c r="G6950" s="276">
        <v>45782</v>
      </c>
      <c r="H6950">
        <v>20250425704603</v>
      </c>
      <c r="I6950">
        <v>0.55200000000000005</v>
      </c>
      <c r="J6950" s="289" t="s">
        <v>350</v>
      </c>
      <c r="K6950" s="289" t="s">
        <v>15587</v>
      </c>
      <c r="L6950" s="289" t="s">
        <v>275</v>
      </c>
      <c r="M6950" s="289" t="s">
        <v>15369</v>
      </c>
      <c r="N6950" s="289" t="s">
        <v>1054</v>
      </c>
      <c r="O6950" s="289" t="s">
        <v>277</v>
      </c>
      <c r="P6950" s="289" t="str">
        <f>VLOOKUP(CAT_Details[[#This Row],[Delivery Bp Customer Code]],Table6[],2,0)</f>
        <v>U2-L5</v>
      </c>
    </row>
    <row r="6951" spans="1:16" x14ac:dyDescent="0.25">
      <c r="A6951" s="289" t="s">
        <v>272</v>
      </c>
      <c r="B6951">
        <v>10</v>
      </c>
      <c r="C6951">
        <v>2430</v>
      </c>
      <c r="D6951">
        <v>2.34</v>
      </c>
      <c r="E6951" s="289" t="s">
        <v>15481</v>
      </c>
      <c r="F6951">
        <v>5015923934</v>
      </c>
      <c r="G6951" s="276">
        <v>45782</v>
      </c>
      <c r="H6951">
        <v>20250424703719</v>
      </c>
      <c r="I6951">
        <v>3.36</v>
      </c>
      <c r="J6951" s="289" t="s">
        <v>324</v>
      </c>
      <c r="K6951" s="289" t="s">
        <v>15588</v>
      </c>
      <c r="L6951" s="289" t="s">
        <v>275</v>
      </c>
      <c r="M6951" s="289" t="s">
        <v>15409</v>
      </c>
      <c r="N6951" s="289" t="s">
        <v>453</v>
      </c>
      <c r="O6951" s="289" t="s">
        <v>277</v>
      </c>
      <c r="P6951" s="289" t="str">
        <f>VLOOKUP(CAT_Details[[#This Row],[Delivery Bp Customer Code]],Table6[],2,0)</f>
        <v>U2-L5</v>
      </c>
    </row>
    <row r="6952" spans="1:16" x14ac:dyDescent="0.25">
      <c r="A6952" s="289" t="s">
        <v>272</v>
      </c>
      <c r="B6952">
        <v>2</v>
      </c>
      <c r="C6952">
        <v>270</v>
      </c>
      <c r="D6952">
        <v>0.8</v>
      </c>
      <c r="E6952" s="289" t="s">
        <v>15423</v>
      </c>
      <c r="F6952">
        <v>5015924391</v>
      </c>
      <c r="G6952" s="276">
        <v>45782</v>
      </c>
      <c r="H6952">
        <v>20250425704881</v>
      </c>
      <c r="I6952">
        <v>1.296</v>
      </c>
      <c r="J6952" s="289" t="s">
        <v>287</v>
      </c>
      <c r="K6952" s="289" t="s">
        <v>15589</v>
      </c>
      <c r="L6952" s="289" t="s">
        <v>275</v>
      </c>
      <c r="M6952" s="289" t="s">
        <v>15425</v>
      </c>
      <c r="N6952" s="289" t="s">
        <v>468</v>
      </c>
      <c r="O6952" s="289" t="s">
        <v>277</v>
      </c>
      <c r="P6952" s="289" t="str">
        <f>VLOOKUP(CAT_Details[[#This Row],[Delivery Bp Customer Code]],Table6[],2,0)</f>
        <v>U2-L5</v>
      </c>
    </row>
    <row r="6953" spans="1:16" x14ac:dyDescent="0.25">
      <c r="A6953" s="289" t="s">
        <v>272</v>
      </c>
      <c r="B6953">
        <v>3</v>
      </c>
      <c r="C6953">
        <v>38.5</v>
      </c>
      <c r="D6953">
        <v>0.24</v>
      </c>
      <c r="E6953" s="289" t="s">
        <v>15590</v>
      </c>
      <c r="F6953">
        <v>5015945250</v>
      </c>
      <c r="G6953" s="276">
        <v>45782</v>
      </c>
      <c r="H6953">
        <v>20250425704619</v>
      </c>
      <c r="I6953">
        <v>0.19500000000000001</v>
      </c>
      <c r="J6953" s="289" t="s">
        <v>302</v>
      </c>
      <c r="K6953" s="289" t="s">
        <v>15591</v>
      </c>
      <c r="L6953" s="289" t="s">
        <v>275</v>
      </c>
      <c r="M6953" s="289" t="s">
        <v>15455</v>
      </c>
      <c r="N6953" s="289" t="s">
        <v>15493</v>
      </c>
      <c r="O6953" s="289" t="s">
        <v>277</v>
      </c>
      <c r="P6953" s="289" t="str">
        <f>VLOOKUP(CAT_Details[[#This Row],[Delivery Bp Customer Code]],Table6[],2,0)</f>
        <v>U2-L5</v>
      </c>
    </row>
    <row r="6954" spans="1:16" x14ac:dyDescent="0.25">
      <c r="A6954" s="289" t="s">
        <v>4794</v>
      </c>
      <c r="B6954">
        <v>1</v>
      </c>
      <c r="C6954">
        <v>278</v>
      </c>
      <c r="D6954">
        <v>0.45</v>
      </c>
      <c r="E6954" s="289" t="s">
        <v>15592</v>
      </c>
      <c r="F6954">
        <v>5015890420</v>
      </c>
      <c r="G6954" s="276">
        <v>45782</v>
      </c>
      <c r="H6954">
        <v>20250424703322</v>
      </c>
      <c r="I6954">
        <v>1.08</v>
      </c>
      <c r="J6954" s="289" t="s">
        <v>350</v>
      </c>
      <c r="K6954" s="289" t="s">
        <v>15593</v>
      </c>
      <c r="L6954" s="289" t="s">
        <v>275</v>
      </c>
      <c r="M6954" s="289" t="s">
        <v>15297</v>
      </c>
      <c r="N6954" s="289" t="s">
        <v>1631</v>
      </c>
      <c r="O6954" s="289" t="s">
        <v>4798</v>
      </c>
      <c r="P6954" s="289" t="str">
        <f>VLOOKUP(CAT_Details[[#This Row],[Delivery Bp Customer Code]],Table6[],2,0)</f>
        <v>MY02</v>
      </c>
    </row>
    <row r="6955" spans="1:16" x14ac:dyDescent="0.25">
      <c r="A6955" s="289" t="s">
        <v>4794</v>
      </c>
      <c r="B6955">
        <v>7</v>
      </c>
      <c r="C6955">
        <v>5131</v>
      </c>
      <c r="D6955">
        <v>2.17</v>
      </c>
      <c r="E6955" s="289" t="s">
        <v>15594</v>
      </c>
      <c r="F6955">
        <v>5015890610</v>
      </c>
      <c r="G6955" s="276">
        <v>45782</v>
      </c>
      <c r="H6955">
        <v>20250424703079</v>
      </c>
      <c r="I6955">
        <v>2.5</v>
      </c>
      <c r="J6955" s="289" t="s">
        <v>350</v>
      </c>
      <c r="K6955" s="289" t="s">
        <v>15595</v>
      </c>
      <c r="L6955" s="289" t="s">
        <v>275</v>
      </c>
      <c r="M6955" s="289" t="s">
        <v>15297</v>
      </c>
      <c r="N6955" s="289" t="s">
        <v>528</v>
      </c>
      <c r="O6955" s="289" t="s">
        <v>4798</v>
      </c>
      <c r="P6955" s="289" t="str">
        <f>VLOOKUP(CAT_Details[[#This Row],[Delivery Bp Customer Code]],Table6[],2,0)</f>
        <v>MY02</v>
      </c>
    </row>
    <row r="6956" spans="1:16" x14ac:dyDescent="0.25">
      <c r="A6956" s="289" t="s">
        <v>5576</v>
      </c>
      <c r="B6956">
        <v>12</v>
      </c>
      <c r="C6956">
        <v>13200</v>
      </c>
      <c r="D6956">
        <v>7.2</v>
      </c>
      <c r="E6956" s="289" t="s">
        <v>15596</v>
      </c>
      <c r="F6956">
        <v>5015924214</v>
      </c>
      <c r="G6956" s="276">
        <v>45782</v>
      </c>
      <c r="H6956">
        <v>20250415697558</v>
      </c>
      <c r="I6956">
        <v>31.103999999999999</v>
      </c>
      <c r="J6956" s="289" t="s">
        <v>273</v>
      </c>
      <c r="K6956" s="289" t="s">
        <v>15597</v>
      </c>
      <c r="L6956" s="289" t="s">
        <v>275</v>
      </c>
      <c r="M6956" s="289" t="s">
        <v>15220</v>
      </c>
      <c r="N6956" s="289" t="s">
        <v>6556</v>
      </c>
      <c r="O6956" s="289" t="s">
        <v>5579</v>
      </c>
      <c r="P6956" s="289" t="str">
        <f>VLOOKUP(CAT_Details[[#This Row],[Delivery Bp Customer Code]],Table6[],2,0)</f>
        <v>No Loc</v>
      </c>
    </row>
    <row r="6957" spans="1:16" x14ac:dyDescent="0.25">
      <c r="A6957" s="289" t="s">
        <v>278</v>
      </c>
      <c r="B6957">
        <v>7</v>
      </c>
      <c r="C6957">
        <v>1792</v>
      </c>
      <c r="D6957">
        <v>2.8</v>
      </c>
      <c r="E6957" s="289" t="s">
        <v>15598</v>
      </c>
      <c r="F6957">
        <v>5015861528</v>
      </c>
      <c r="G6957" s="276">
        <v>45783</v>
      </c>
      <c r="H6957">
        <v>20250422700846</v>
      </c>
      <c r="I6957">
        <v>6.72</v>
      </c>
      <c r="J6957" s="289" t="s">
        <v>853</v>
      </c>
      <c r="K6957" s="289" t="s">
        <v>15599</v>
      </c>
      <c r="L6957" s="289" t="s">
        <v>275</v>
      </c>
      <c r="M6957" s="289" t="s">
        <v>15600</v>
      </c>
      <c r="N6957" s="289" t="s">
        <v>856</v>
      </c>
      <c r="O6957" s="289" t="s">
        <v>498</v>
      </c>
      <c r="P6957" s="289" t="str">
        <f>VLOOKUP(CAT_Details[[#This Row],[Delivery Bp Customer Code]],Table6[],2,0)</f>
        <v>DK-BM01</v>
      </c>
    </row>
    <row r="6958" spans="1:16" x14ac:dyDescent="0.25">
      <c r="A6958" s="289" t="s">
        <v>278</v>
      </c>
      <c r="B6958">
        <v>33</v>
      </c>
      <c r="C6958">
        <v>17919</v>
      </c>
      <c r="D6958">
        <v>13.2</v>
      </c>
      <c r="E6958" s="289" t="s">
        <v>15601</v>
      </c>
      <c r="F6958">
        <v>5015877216</v>
      </c>
      <c r="G6958" s="276">
        <v>45783</v>
      </c>
      <c r="H6958">
        <v>20250423702190</v>
      </c>
      <c r="I6958">
        <v>30.096</v>
      </c>
      <c r="J6958" s="289" t="s">
        <v>401</v>
      </c>
      <c r="K6958" s="289" t="s">
        <v>15602</v>
      </c>
      <c r="L6958" s="289" t="s">
        <v>275</v>
      </c>
      <c r="M6958" s="289" t="s">
        <v>15603</v>
      </c>
      <c r="N6958" s="289" t="s">
        <v>1378</v>
      </c>
      <c r="O6958" s="289" t="s">
        <v>498</v>
      </c>
      <c r="P6958" s="289" t="str">
        <f>VLOOKUP(CAT_Details[[#This Row],[Delivery Bp Customer Code]],Table6[],2,0)</f>
        <v>DK-BM01</v>
      </c>
    </row>
    <row r="6959" spans="1:16" x14ac:dyDescent="0.25">
      <c r="A6959" s="289" t="s">
        <v>278</v>
      </c>
      <c r="B6959">
        <v>9</v>
      </c>
      <c r="C6959">
        <v>2304</v>
      </c>
      <c r="D6959">
        <v>3.6</v>
      </c>
      <c r="E6959" s="289" t="s">
        <v>15604</v>
      </c>
      <c r="F6959">
        <v>5015890444</v>
      </c>
      <c r="G6959" s="276">
        <v>45783</v>
      </c>
      <c r="H6959">
        <v>20250424703710</v>
      </c>
      <c r="I6959">
        <v>8.64</v>
      </c>
      <c r="J6959" s="289" t="s">
        <v>853</v>
      </c>
      <c r="K6959" s="289" t="s">
        <v>15605</v>
      </c>
      <c r="L6959" s="289" t="s">
        <v>275</v>
      </c>
      <c r="M6959" s="289" t="s">
        <v>15600</v>
      </c>
      <c r="N6959" s="289" t="s">
        <v>856</v>
      </c>
      <c r="O6959" s="289" t="s">
        <v>498</v>
      </c>
      <c r="P6959" s="289" t="str">
        <f>VLOOKUP(CAT_Details[[#This Row],[Delivery Bp Customer Code]],Table6[],2,0)</f>
        <v>DK-BM01</v>
      </c>
    </row>
    <row r="6960" spans="1:16" x14ac:dyDescent="0.25">
      <c r="A6960" s="289" t="s">
        <v>278</v>
      </c>
      <c r="B6960">
        <v>3</v>
      </c>
      <c r="C6960">
        <v>1091</v>
      </c>
      <c r="D6960">
        <v>1.2</v>
      </c>
      <c r="E6960" s="289" t="s">
        <v>15606</v>
      </c>
      <c r="F6960">
        <v>5015890681</v>
      </c>
      <c r="G6960" s="276">
        <v>45783</v>
      </c>
      <c r="H6960">
        <v>20250423702560</v>
      </c>
      <c r="I6960">
        <v>2.5920000000000001</v>
      </c>
      <c r="J6960" s="289" t="s">
        <v>294</v>
      </c>
      <c r="K6960" s="289" t="s">
        <v>15607</v>
      </c>
      <c r="L6960" s="289" t="s">
        <v>275</v>
      </c>
      <c r="M6960" s="289" t="s">
        <v>15608</v>
      </c>
      <c r="N6960" s="289" t="s">
        <v>2328</v>
      </c>
      <c r="O6960" s="289" t="s">
        <v>498</v>
      </c>
      <c r="P6960" s="289" t="str">
        <f>VLOOKUP(CAT_Details[[#This Row],[Delivery Bp Customer Code]],Table6[],2,0)</f>
        <v>DK-BM01</v>
      </c>
    </row>
    <row r="6961" spans="1:16" x14ac:dyDescent="0.25">
      <c r="A6961" s="289" t="s">
        <v>278</v>
      </c>
      <c r="B6961">
        <v>8</v>
      </c>
      <c r="C6961">
        <v>3056</v>
      </c>
      <c r="D6961">
        <v>3.2</v>
      </c>
      <c r="E6961" s="289" t="s">
        <v>15609</v>
      </c>
      <c r="F6961">
        <v>5015890737</v>
      </c>
      <c r="G6961" s="276">
        <v>45783</v>
      </c>
      <c r="H6961">
        <v>20250424703470</v>
      </c>
      <c r="I6961">
        <v>4.2240000000000002</v>
      </c>
      <c r="J6961" s="289" t="s">
        <v>317</v>
      </c>
      <c r="K6961" s="289" t="s">
        <v>15610</v>
      </c>
      <c r="L6961" s="289" t="s">
        <v>275</v>
      </c>
      <c r="M6961" s="289" t="s">
        <v>15611</v>
      </c>
      <c r="N6961" s="289" t="s">
        <v>320</v>
      </c>
      <c r="O6961" s="289" t="s">
        <v>498</v>
      </c>
      <c r="P6961" s="289" t="str">
        <f>VLOOKUP(CAT_Details[[#This Row],[Delivery Bp Customer Code]],Table6[],2,0)</f>
        <v>DK-BM01</v>
      </c>
    </row>
    <row r="6962" spans="1:16" x14ac:dyDescent="0.25">
      <c r="A6962" s="289" t="s">
        <v>278</v>
      </c>
      <c r="B6962">
        <v>3</v>
      </c>
      <c r="C6962">
        <v>1091</v>
      </c>
      <c r="D6962">
        <v>1.2</v>
      </c>
      <c r="E6962" s="289" t="s">
        <v>15606</v>
      </c>
      <c r="F6962">
        <v>5015907406</v>
      </c>
      <c r="G6962" s="276">
        <v>45783</v>
      </c>
      <c r="H6962">
        <v>20250423702560</v>
      </c>
      <c r="I6962">
        <v>2.5920000000000001</v>
      </c>
      <c r="J6962" s="289" t="s">
        <v>294</v>
      </c>
      <c r="K6962" s="289" t="s">
        <v>15612</v>
      </c>
      <c r="L6962" s="289" t="s">
        <v>275</v>
      </c>
      <c r="M6962" s="289"/>
      <c r="N6962" s="289" t="s">
        <v>2328</v>
      </c>
      <c r="O6962" s="289" t="s">
        <v>498</v>
      </c>
      <c r="P6962" s="289" t="str">
        <f>VLOOKUP(CAT_Details[[#This Row],[Delivery Bp Customer Code]],Table6[],2,0)</f>
        <v>DK-BM01</v>
      </c>
    </row>
    <row r="6963" spans="1:16" x14ac:dyDescent="0.25">
      <c r="A6963" s="289" t="s">
        <v>278</v>
      </c>
      <c r="B6963">
        <v>1</v>
      </c>
      <c r="C6963">
        <v>987</v>
      </c>
      <c r="D6963">
        <v>0.4</v>
      </c>
      <c r="E6963" s="289" t="s">
        <v>15613</v>
      </c>
      <c r="F6963">
        <v>5015907474</v>
      </c>
      <c r="G6963" s="276">
        <v>45783</v>
      </c>
      <c r="H6963">
        <v>20250424703938</v>
      </c>
      <c r="I6963">
        <v>0.96</v>
      </c>
      <c r="J6963" s="289" t="s">
        <v>280</v>
      </c>
      <c r="K6963" s="289" t="s">
        <v>15614</v>
      </c>
      <c r="L6963" s="289" t="s">
        <v>275</v>
      </c>
      <c r="M6963" s="289" t="s">
        <v>15615</v>
      </c>
      <c r="N6963" s="289" t="s">
        <v>566</v>
      </c>
      <c r="O6963" s="289" t="s">
        <v>498</v>
      </c>
      <c r="P6963" s="289" t="str">
        <f>VLOOKUP(CAT_Details[[#This Row],[Delivery Bp Customer Code]],Table6[],2,0)</f>
        <v>DK-BM01</v>
      </c>
    </row>
    <row r="6964" spans="1:16" x14ac:dyDescent="0.25">
      <c r="A6964" s="289" t="s">
        <v>278</v>
      </c>
      <c r="B6964">
        <v>1</v>
      </c>
      <c r="C6964">
        <v>174.96</v>
      </c>
      <c r="D6964">
        <v>0.4</v>
      </c>
      <c r="E6964" s="289" t="s">
        <v>15616</v>
      </c>
      <c r="F6964">
        <v>5015924004</v>
      </c>
      <c r="G6964" s="276">
        <v>45783</v>
      </c>
      <c r="H6964">
        <v>20250425704440</v>
      </c>
      <c r="I6964">
        <v>0.96</v>
      </c>
      <c r="J6964" s="289" t="s">
        <v>350</v>
      </c>
      <c r="K6964" s="289" t="s">
        <v>15617</v>
      </c>
      <c r="L6964" s="289" t="s">
        <v>275</v>
      </c>
      <c r="M6964" s="289" t="s">
        <v>15252</v>
      </c>
      <c r="N6964" s="289" t="s">
        <v>743</v>
      </c>
      <c r="O6964" s="289" t="s">
        <v>498</v>
      </c>
      <c r="P6964" s="289" t="str">
        <f>VLOOKUP(CAT_Details[[#This Row],[Delivery Bp Customer Code]],Table6[],2,0)</f>
        <v>DK-BM01</v>
      </c>
    </row>
    <row r="6965" spans="1:16" x14ac:dyDescent="0.25">
      <c r="A6965" s="289" t="s">
        <v>278</v>
      </c>
      <c r="B6965">
        <v>22</v>
      </c>
      <c r="C6965">
        <v>7837</v>
      </c>
      <c r="D6965">
        <v>8.8000000000000007</v>
      </c>
      <c r="E6965" s="289" t="s">
        <v>15618</v>
      </c>
      <c r="F6965">
        <v>5015924350</v>
      </c>
      <c r="G6965" s="276">
        <v>45783</v>
      </c>
      <c r="H6965">
        <v>20250404690581</v>
      </c>
      <c r="I6965">
        <v>21.12</v>
      </c>
      <c r="J6965" s="289" t="s">
        <v>324</v>
      </c>
      <c r="K6965" s="289" t="s">
        <v>15619</v>
      </c>
      <c r="L6965" s="289" t="s">
        <v>275</v>
      </c>
      <c r="M6965" s="289" t="s">
        <v>15409</v>
      </c>
      <c r="N6965" s="289" t="s">
        <v>340</v>
      </c>
      <c r="O6965" s="289" t="s">
        <v>498</v>
      </c>
      <c r="P6965" s="289" t="str">
        <f>VLOOKUP(CAT_Details[[#This Row],[Delivery Bp Customer Code]],Table6[],2,0)</f>
        <v>DK-BM01</v>
      </c>
    </row>
    <row r="6966" spans="1:16" x14ac:dyDescent="0.25">
      <c r="A6966" s="289" t="s">
        <v>278</v>
      </c>
      <c r="B6966">
        <v>5</v>
      </c>
      <c r="C6966">
        <v>1600</v>
      </c>
      <c r="D6966">
        <v>1</v>
      </c>
      <c r="E6966" s="289" t="s">
        <v>15620</v>
      </c>
      <c r="F6966">
        <v>5015924407</v>
      </c>
      <c r="G6966" s="276">
        <v>45783</v>
      </c>
      <c r="H6966">
        <v>20250424703222</v>
      </c>
      <c r="I6966">
        <v>1.2</v>
      </c>
      <c r="J6966" s="289" t="s">
        <v>324</v>
      </c>
      <c r="K6966" s="289" t="s">
        <v>15621</v>
      </c>
      <c r="L6966" s="289" t="s">
        <v>275</v>
      </c>
      <c r="M6966" s="289" t="s">
        <v>15622</v>
      </c>
      <c r="N6966" s="289" t="s">
        <v>336</v>
      </c>
      <c r="O6966" s="289" t="s">
        <v>498</v>
      </c>
      <c r="P6966" s="289" t="str">
        <f>VLOOKUP(CAT_Details[[#This Row],[Delivery Bp Customer Code]],Table6[],2,0)</f>
        <v>DK-BM01</v>
      </c>
    </row>
    <row r="6967" spans="1:16" x14ac:dyDescent="0.25">
      <c r="A6967" s="289" t="s">
        <v>278</v>
      </c>
      <c r="B6967">
        <v>2</v>
      </c>
      <c r="C6967">
        <v>966</v>
      </c>
      <c r="D6967">
        <v>0.8</v>
      </c>
      <c r="E6967" s="289" t="s">
        <v>15623</v>
      </c>
      <c r="F6967">
        <v>5015924517</v>
      </c>
      <c r="G6967" s="276">
        <v>45783</v>
      </c>
      <c r="H6967">
        <v>20250422701557</v>
      </c>
      <c r="I6967">
        <v>1.92</v>
      </c>
      <c r="J6967" s="289" t="s">
        <v>280</v>
      </c>
      <c r="K6967" s="289" t="s">
        <v>15624</v>
      </c>
      <c r="L6967" s="289" t="s">
        <v>275</v>
      </c>
      <c r="M6967" s="289"/>
      <c r="N6967" s="289" t="s">
        <v>868</v>
      </c>
      <c r="O6967" s="289" t="s">
        <v>498</v>
      </c>
      <c r="P6967" s="289" t="str">
        <f>VLOOKUP(CAT_Details[[#This Row],[Delivery Bp Customer Code]],Table6[],2,0)</f>
        <v>DK-BM01</v>
      </c>
    </row>
    <row r="6968" spans="1:16" x14ac:dyDescent="0.25">
      <c r="A6968" s="289" t="s">
        <v>278</v>
      </c>
      <c r="B6968">
        <v>6</v>
      </c>
      <c r="C6968">
        <v>3690</v>
      </c>
      <c r="D6968">
        <v>1.2</v>
      </c>
      <c r="E6968" s="289" t="s">
        <v>15625</v>
      </c>
      <c r="F6968">
        <v>5015945695</v>
      </c>
      <c r="G6968" s="276">
        <v>45783</v>
      </c>
      <c r="H6968">
        <v>20250429706545</v>
      </c>
      <c r="I6968">
        <v>2.419</v>
      </c>
      <c r="J6968" s="289" t="s">
        <v>280</v>
      </c>
      <c r="K6968" s="289" t="s">
        <v>15626</v>
      </c>
      <c r="L6968" s="289" t="s">
        <v>275</v>
      </c>
      <c r="M6968" s="289" t="s">
        <v>15363</v>
      </c>
      <c r="N6968" s="289" t="s">
        <v>314</v>
      </c>
      <c r="O6968" s="289" t="s">
        <v>498</v>
      </c>
      <c r="P6968" s="289" t="str">
        <f>VLOOKUP(CAT_Details[[#This Row],[Delivery Bp Customer Code]],Table6[],2,0)</f>
        <v>DK-BM01</v>
      </c>
    </row>
    <row r="6969" spans="1:16" x14ac:dyDescent="0.25">
      <c r="A6969" s="289" t="s">
        <v>278</v>
      </c>
      <c r="B6969">
        <v>1</v>
      </c>
      <c r="C6969">
        <v>488</v>
      </c>
      <c r="D6969">
        <v>0.4</v>
      </c>
      <c r="E6969" s="289" t="s">
        <v>15627</v>
      </c>
      <c r="F6969">
        <v>5015952384</v>
      </c>
      <c r="G6969" s="276">
        <v>45783</v>
      </c>
      <c r="H6969">
        <v>20250429706686</v>
      </c>
      <c r="I6969">
        <v>0.57599999999999996</v>
      </c>
      <c r="J6969" s="289" t="s">
        <v>273</v>
      </c>
      <c r="K6969" s="289" t="s">
        <v>15628</v>
      </c>
      <c r="L6969" s="289" t="s">
        <v>275</v>
      </c>
      <c r="M6969" s="289" t="s">
        <v>15600</v>
      </c>
      <c r="N6969" s="289" t="s">
        <v>575</v>
      </c>
      <c r="O6969" s="289" t="s">
        <v>498</v>
      </c>
      <c r="P6969" s="289" t="str">
        <f>VLOOKUP(CAT_Details[[#This Row],[Delivery Bp Customer Code]],Table6[],2,0)</f>
        <v>DK-BM01</v>
      </c>
    </row>
    <row r="6970" spans="1:16" x14ac:dyDescent="0.25">
      <c r="A6970" s="289" t="s">
        <v>278</v>
      </c>
      <c r="B6970">
        <v>2</v>
      </c>
      <c r="C6970">
        <v>320</v>
      </c>
      <c r="D6970">
        <v>0.8</v>
      </c>
      <c r="E6970" s="289" t="s">
        <v>15377</v>
      </c>
      <c r="F6970">
        <v>5015952463</v>
      </c>
      <c r="G6970" s="276">
        <v>45783</v>
      </c>
      <c r="H6970">
        <v>20250428705637</v>
      </c>
      <c r="I6970">
        <v>1.1519999999999999</v>
      </c>
      <c r="J6970" s="289" t="s">
        <v>273</v>
      </c>
      <c r="K6970" s="289" t="s">
        <v>15629</v>
      </c>
      <c r="L6970" s="289" t="s">
        <v>275</v>
      </c>
      <c r="M6970" s="289"/>
      <c r="N6970" s="289" t="s">
        <v>653</v>
      </c>
      <c r="O6970" s="289" t="s">
        <v>498</v>
      </c>
      <c r="P6970" s="289" t="str">
        <f>VLOOKUP(CAT_Details[[#This Row],[Delivery Bp Customer Code]],Table6[],2,0)</f>
        <v>DK-BM01</v>
      </c>
    </row>
    <row r="6971" spans="1:16" x14ac:dyDescent="0.25">
      <c r="A6971" s="289" t="s">
        <v>278</v>
      </c>
      <c r="B6971">
        <v>12</v>
      </c>
      <c r="C6971">
        <v>6360</v>
      </c>
      <c r="D6971">
        <v>4.8</v>
      </c>
      <c r="E6971" s="289" t="s">
        <v>15370</v>
      </c>
      <c r="F6971">
        <v>5015952529</v>
      </c>
      <c r="G6971" s="276">
        <v>45783</v>
      </c>
      <c r="H6971">
        <v>20250425704935</v>
      </c>
      <c r="I6971">
        <v>12.442</v>
      </c>
      <c r="J6971" s="289" t="s">
        <v>273</v>
      </c>
      <c r="K6971" s="289" t="s">
        <v>15630</v>
      </c>
      <c r="L6971" s="289" t="s">
        <v>275</v>
      </c>
      <c r="M6971" s="289"/>
      <c r="N6971" s="289" t="s">
        <v>653</v>
      </c>
      <c r="O6971" s="289" t="s">
        <v>498</v>
      </c>
      <c r="P6971" s="289" t="str">
        <f>VLOOKUP(CAT_Details[[#This Row],[Delivery Bp Customer Code]],Table6[],2,0)</f>
        <v>DK-BM01</v>
      </c>
    </row>
    <row r="6972" spans="1:16" x14ac:dyDescent="0.25">
      <c r="A6972" s="289" t="s">
        <v>278</v>
      </c>
      <c r="B6972">
        <v>2</v>
      </c>
      <c r="C6972">
        <v>600</v>
      </c>
      <c r="D6972">
        <v>0.8</v>
      </c>
      <c r="E6972" s="289" t="s">
        <v>15370</v>
      </c>
      <c r="F6972">
        <v>5015952530</v>
      </c>
      <c r="G6972" s="276">
        <v>45783</v>
      </c>
      <c r="H6972">
        <v>20250425704939</v>
      </c>
      <c r="I6972">
        <v>1.1519999999999999</v>
      </c>
      <c r="J6972" s="289" t="s">
        <v>273</v>
      </c>
      <c r="K6972" s="289" t="s">
        <v>15631</v>
      </c>
      <c r="L6972" s="289" t="s">
        <v>275</v>
      </c>
      <c r="M6972" s="289"/>
      <c r="N6972" s="289" t="s">
        <v>653</v>
      </c>
      <c r="O6972" s="289" t="s">
        <v>498</v>
      </c>
      <c r="P6972" s="289" t="str">
        <f>VLOOKUP(CAT_Details[[#This Row],[Delivery Bp Customer Code]],Table6[],2,0)</f>
        <v>DK-BM01</v>
      </c>
    </row>
    <row r="6973" spans="1:16" x14ac:dyDescent="0.25">
      <c r="A6973" s="289" t="s">
        <v>75</v>
      </c>
      <c r="B6973">
        <v>3</v>
      </c>
      <c r="C6973">
        <v>514.79999999999995</v>
      </c>
      <c r="D6973">
        <v>1.63</v>
      </c>
      <c r="E6973" s="289" t="s">
        <v>15632</v>
      </c>
      <c r="F6973">
        <v>5015907565</v>
      </c>
      <c r="G6973" s="276">
        <v>45783</v>
      </c>
      <c r="H6973">
        <v>20250425704302</v>
      </c>
      <c r="I6973">
        <v>7.798</v>
      </c>
      <c r="J6973" s="289" t="s">
        <v>345</v>
      </c>
      <c r="K6973" s="289" t="s">
        <v>15633</v>
      </c>
      <c r="L6973" s="289" t="s">
        <v>275</v>
      </c>
      <c r="M6973" s="289" t="s">
        <v>15634</v>
      </c>
      <c r="N6973" s="289" t="s">
        <v>4779</v>
      </c>
      <c r="O6973" s="289" t="s">
        <v>5281</v>
      </c>
      <c r="P6973" s="289" t="str">
        <f>VLOOKUP(CAT_Details[[#This Row],[Delivery Bp Customer Code]],Table6[],2,0)</f>
        <v>DK-LW08</v>
      </c>
    </row>
    <row r="6974" spans="1:16" x14ac:dyDescent="0.25">
      <c r="A6974" s="289" t="s">
        <v>75</v>
      </c>
      <c r="B6974">
        <v>7</v>
      </c>
      <c r="C6974">
        <v>3199</v>
      </c>
      <c r="D6974">
        <v>2.8</v>
      </c>
      <c r="E6974" s="289" t="s">
        <v>15635</v>
      </c>
      <c r="F6974">
        <v>5015923876</v>
      </c>
      <c r="G6974" s="276">
        <v>45783</v>
      </c>
      <c r="H6974">
        <v>20250422700968</v>
      </c>
      <c r="I6974">
        <v>6.72</v>
      </c>
      <c r="J6974" s="289" t="s">
        <v>280</v>
      </c>
      <c r="K6974" s="289" t="s">
        <v>15636</v>
      </c>
      <c r="L6974" s="289" t="s">
        <v>275</v>
      </c>
      <c r="M6974" s="289" t="s">
        <v>15615</v>
      </c>
      <c r="N6974" s="289" t="s">
        <v>868</v>
      </c>
      <c r="O6974" s="289" t="s">
        <v>2173</v>
      </c>
      <c r="P6974" s="289" t="str">
        <f>VLOOKUP(CAT_Details[[#This Row],[Delivery Bp Customer Code]],Table6[],2,0)</f>
        <v>OYL1</v>
      </c>
    </row>
    <row r="6975" spans="1:16" x14ac:dyDescent="0.25">
      <c r="A6975" s="289" t="s">
        <v>75</v>
      </c>
      <c r="B6975">
        <v>1</v>
      </c>
      <c r="C6975">
        <v>100</v>
      </c>
      <c r="D6975">
        <v>0.2</v>
      </c>
      <c r="E6975" s="289" t="s">
        <v>15637</v>
      </c>
      <c r="F6975">
        <v>5015923987</v>
      </c>
      <c r="G6975" s="276">
        <v>45783</v>
      </c>
      <c r="H6975">
        <v>20250428705560</v>
      </c>
      <c r="I6975">
        <v>0.48</v>
      </c>
      <c r="J6975" s="289" t="s">
        <v>280</v>
      </c>
      <c r="K6975" s="289" t="s">
        <v>15638</v>
      </c>
      <c r="L6975" s="289" t="s">
        <v>275</v>
      </c>
      <c r="M6975" s="289" t="s">
        <v>15639</v>
      </c>
      <c r="N6975" s="289" t="s">
        <v>1399</v>
      </c>
      <c r="O6975" s="289" t="s">
        <v>2173</v>
      </c>
      <c r="P6975" s="289" t="str">
        <f>VLOOKUP(CAT_Details[[#This Row],[Delivery Bp Customer Code]],Table6[],2,0)</f>
        <v>OYL1</v>
      </c>
    </row>
    <row r="6976" spans="1:16" x14ac:dyDescent="0.25">
      <c r="A6976" s="289" t="s">
        <v>75</v>
      </c>
      <c r="B6976">
        <v>1</v>
      </c>
      <c r="C6976">
        <v>41</v>
      </c>
      <c r="D6976">
        <v>0.2</v>
      </c>
      <c r="E6976" s="289" t="s">
        <v>15640</v>
      </c>
      <c r="F6976">
        <v>5015924373</v>
      </c>
      <c r="G6976" s="276">
        <v>45783</v>
      </c>
      <c r="H6976">
        <v>20250417699873</v>
      </c>
      <c r="I6976">
        <v>0.254</v>
      </c>
      <c r="J6976" s="289" t="s">
        <v>350</v>
      </c>
      <c r="K6976" s="289" t="s">
        <v>15641</v>
      </c>
      <c r="L6976" s="289" t="s">
        <v>275</v>
      </c>
      <c r="M6976" s="289" t="s">
        <v>15252</v>
      </c>
      <c r="N6976" s="289" t="s">
        <v>704</v>
      </c>
      <c r="O6976" s="289" t="s">
        <v>2173</v>
      </c>
      <c r="P6976" s="289" t="str">
        <f>VLOOKUP(CAT_Details[[#This Row],[Delivery Bp Customer Code]],Table6[],2,0)</f>
        <v>OYL1</v>
      </c>
    </row>
    <row r="6977" spans="1:16" x14ac:dyDescent="0.25">
      <c r="A6977" s="289" t="s">
        <v>75</v>
      </c>
      <c r="B6977">
        <v>2</v>
      </c>
      <c r="C6977">
        <v>558</v>
      </c>
      <c r="D6977">
        <v>0.8</v>
      </c>
      <c r="E6977" s="289" t="s">
        <v>15642</v>
      </c>
      <c r="F6977">
        <v>5015924454</v>
      </c>
      <c r="G6977" s="276">
        <v>45783</v>
      </c>
      <c r="H6977">
        <v>20250428705456</v>
      </c>
      <c r="I6977">
        <v>1.92</v>
      </c>
      <c r="J6977" s="289" t="s">
        <v>324</v>
      </c>
      <c r="K6977" s="289" t="s">
        <v>15643</v>
      </c>
      <c r="L6977" s="289" t="s">
        <v>275</v>
      </c>
      <c r="M6977" s="289" t="s">
        <v>15644</v>
      </c>
      <c r="N6977" s="289" t="s">
        <v>2727</v>
      </c>
      <c r="O6977" s="289" t="s">
        <v>2173</v>
      </c>
      <c r="P6977" s="289" t="str">
        <f>VLOOKUP(CAT_Details[[#This Row],[Delivery Bp Customer Code]],Table6[],2,0)</f>
        <v>OYL1</v>
      </c>
    </row>
    <row r="6978" spans="1:16" x14ac:dyDescent="0.25">
      <c r="A6978" s="289" t="s">
        <v>75</v>
      </c>
      <c r="B6978">
        <v>1</v>
      </c>
      <c r="C6978">
        <v>450</v>
      </c>
      <c r="D6978">
        <v>0.4</v>
      </c>
      <c r="E6978" s="289" t="s">
        <v>15642</v>
      </c>
      <c r="F6978">
        <v>5015924455</v>
      </c>
      <c r="G6978" s="276">
        <v>45783</v>
      </c>
      <c r="H6978">
        <v>20250428705445</v>
      </c>
      <c r="I6978">
        <v>0.96</v>
      </c>
      <c r="J6978" s="289" t="s">
        <v>324</v>
      </c>
      <c r="K6978" s="289" t="s">
        <v>15645</v>
      </c>
      <c r="L6978" s="289" t="s">
        <v>275</v>
      </c>
      <c r="M6978" s="289" t="s">
        <v>15644</v>
      </c>
      <c r="N6978" s="289" t="s">
        <v>2727</v>
      </c>
      <c r="O6978" s="289" t="s">
        <v>2173</v>
      </c>
      <c r="P6978" s="289" t="str">
        <f>VLOOKUP(CAT_Details[[#This Row],[Delivery Bp Customer Code]],Table6[],2,0)</f>
        <v>OYL1</v>
      </c>
    </row>
    <row r="6979" spans="1:16" x14ac:dyDescent="0.25">
      <c r="A6979" s="289" t="s">
        <v>75</v>
      </c>
      <c r="B6979">
        <v>1</v>
      </c>
      <c r="C6979">
        <v>150</v>
      </c>
      <c r="D6979">
        <v>0.4</v>
      </c>
      <c r="E6979" s="289" t="s">
        <v>15642</v>
      </c>
      <c r="F6979">
        <v>5015924456</v>
      </c>
      <c r="G6979" s="276">
        <v>45783</v>
      </c>
      <c r="H6979">
        <v>20250428705466</v>
      </c>
      <c r="I6979">
        <v>0.48</v>
      </c>
      <c r="J6979" s="289" t="s">
        <v>324</v>
      </c>
      <c r="K6979" s="289" t="s">
        <v>15646</v>
      </c>
      <c r="L6979" s="289" t="s">
        <v>275</v>
      </c>
      <c r="M6979" s="289" t="s">
        <v>15644</v>
      </c>
      <c r="N6979" s="289" t="s">
        <v>2727</v>
      </c>
      <c r="O6979" s="289" t="s">
        <v>2173</v>
      </c>
      <c r="P6979" s="289" t="str">
        <f>VLOOKUP(CAT_Details[[#This Row],[Delivery Bp Customer Code]],Table6[],2,0)</f>
        <v>OYL1</v>
      </c>
    </row>
    <row r="6980" spans="1:16" x14ac:dyDescent="0.25">
      <c r="A6980" s="289" t="s">
        <v>75</v>
      </c>
      <c r="B6980">
        <v>1</v>
      </c>
      <c r="C6980">
        <v>284</v>
      </c>
      <c r="D6980">
        <v>0.4</v>
      </c>
      <c r="E6980" s="289" t="s">
        <v>15642</v>
      </c>
      <c r="F6980">
        <v>5015924457</v>
      </c>
      <c r="G6980" s="276">
        <v>45783</v>
      </c>
      <c r="H6980">
        <v>20250428705452</v>
      </c>
      <c r="I6980">
        <v>0.96</v>
      </c>
      <c r="J6980" s="289" t="s">
        <v>324</v>
      </c>
      <c r="K6980" s="289" t="s">
        <v>15647</v>
      </c>
      <c r="L6980" s="289" t="s">
        <v>275</v>
      </c>
      <c r="M6980" s="289" t="s">
        <v>15644</v>
      </c>
      <c r="N6980" s="289" t="s">
        <v>2727</v>
      </c>
      <c r="O6980" s="289" t="s">
        <v>2173</v>
      </c>
      <c r="P6980" s="289" t="str">
        <f>VLOOKUP(CAT_Details[[#This Row],[Delivery Bp Customer Code]],Table6[],2,0)</f>
        <v>OYL1</v>
      </c>
    </row>
    <row r="6981" spans="1:16" x14ac:dyDescent="0.25">
      <c r="A6981" s="289" t="s">
        <v>75</v>
      </c>
      <c r="B6981">
        <v>1</v>
      </c>
      <c r="C6981">
        <v>88</v>
      </c>
      <c r="D6981">
        <v>0.4</v>
      </c>
      <c r="E6981" s="289" t="s">
        <v>15642</v>
      </c>
      <c r="F6981">
        <v>5015924459</v>
      </c>
      <c r="G6981" s="276">
        <v>45783</v>
      </c>
      <c r="H6981">
        <v>20250428705461</v>
      </c>
      <c r="I6981">
        <v>0.48</v>
      </c>
      <c r="J6981" s="289" t="s">
        <v>324</v>
      </c>
      <c r="K6981" s="289" t="s">
        <v>15648</v>
      </c>
      <c r="L6981" s="289" t="s">
        <v>275</v>
      </c>
      <c r="M6981" s="289" t="s">
        <v>15644</v>
      </c>
      <c r="N6981" s="289" t="s">
        <v>2727</v>
      </c>
      <c r="O6981" s="289" t="s">
        <v>2173</v>
      </c>
      <c r="P6981" s="289" t="str">
        <f>VLOOKUP(CAT_Details[[#This Row],[Delivery Bp Customer Code]],Table6[],2,0)</f>
        <v>OYL1</v>
      </c>
    </row>
    <row r="6982" spans="1:16" x14ac:dyDescent="0.25">
      <c r="A6982" s="289" t="s">
        <v>75</v>
      </c>
      <c r="B6982">
        <v>1</v>
      </c>
      <c r="C6982">
        <v>16</v>
      </c>
      <c r="D6982">
        <v>0.03</v>
      </c>
      <c r="E6982" s="289" t="s">
        <v>15649</v>
      </c>
      <c r="F6982">
        <v>5015983221</v>
      </c>
      <c r="G6982" s="276">
        <v>45783</v>
      </c>
      <c r="H6982">
        <v>20250502709630</v>
      </c>
      <c r="I6982">
        <v>1.2E-2</v>
      </c>
      <c r="J6982" s="289" t="s">
        <v>280</v>
      </c>
      <c r="K6982" s="289" t="s">
        <v>15650</v>
      </c>
      <c r="L6982" s="289" t="s">
        <v>275</v>
      </c>
      <c r="M6982" s="289" t="s">
        <v>15651</v>
      </c>
      <c r="N6982" s="289" t="s">
        <v>4076</v>
      </c>
      <c r="O6982" s="289" t="s">
        <v>2173</v>
      </c>
      <c r="P6982" s="289" t="str">
        <f>VLOOKUP(CAT_Details[[#This Row],[Delivery Bp Customer Code]],Table6[],2,0)</f>
        <v>OYL1</v>
      </c>
    </row>
    <row r="6983" spans="1:16" x14ac:dyDescent="0.25">
      <c r="A6983" s="289" t="s">
        <v>14506</v>
      </c>
      <c r="B6983">
        <v>16</v>
      </c>
      <c r="C6983">
        <v>2304</v>
      </c>
      <c r="D6983">
        <v>6.4</v>
      </c>
      <c r="E6983" s="289" t="s">
        <v>15652</v>
      </c>
      <c r="F6983">
        <v>5015961406</v>
      </c>
      <c r="G6983" s="276">
        <v>45783</v>
      </c>
      <c r="I6983">
        <v>19.2</v>
      </c>
      <c r="J6983" s="289" t="s">
        <v>350</v>
      </c>
      <c r="K6983" s="289" t="s">
        <v>15653</v>
      </c>
      <c r="L6983" s="289" t="s">
        <v>273</v>
      </c>
      <c r="M6983" s="289" t="s">
        <v>15654</v>
      </c>
      <c r="N6983" s="289" t="s">
        <v>14510</v>
      </c>
      <c r="O6983" s="289" t="s">
        <v>14511</v>
      </c>
      <c r="P6983" s="289" t="str">
        <f>VLOOKUP(CAT_Details[[#This Row],[Delivery Bp Customer Code]],Table6[],2,0)</f>
        <v>No Loc</v>
      </c>
    </row>
    <row r="6984" spans="1:16" x14ac:dyDescent="0.25">
      <c r="A6984" s="289" t="s">
        <v>874</v>
      </c>
      <c r="B6984">
        <v>16</v>
      </c>
      <c r="C6984">
        <v>1952</v>
      </c>
      <c r="D6984">
        <v>6.67</v>
      </c>
      <c r="E6984" s="289" t="s">
        <v>15655</v>
      </c>
      <c r="F6984">
        <v>5015907944</v>
      </c>
      <c r="G6984" s="276">
        <v>45783</v>
      </c>
      <c r="H6984">
        <v>20250424703355</v>
      </c>
      <c r="I6984">
        <v>33.6</v>
      </c>
      <c r="J6984" s="289" t="s">
        <v>294</v>
      </c>
      <c r="K6984" s="289" t="s">
        <v>15656</v>
      </c>
      <c r="L6984" s="289" t="s">
        <v>275</v>
      </c>
      <c r="M6984" s="289" t="s">
        <v>15608</v>
      </c>
      <c r="N6984" s="289" t="s">
        <v>5685</v>
      </c>
      <c r="O6984" s="289" t="s">
        <v>1014</v>
      </c>
      <c r="P6984" s="289" t="str">
        <f>VLOOKUP(CAT_Details[[#This Row],[Delivery Bp Customer Code]],Table6[],2,0)</f>
        <v>MZ07</v>
      </c>
    </row>
    <row r="6985" spans="1:16" x14ac:dyDescent="0.25">
      <c r="A6985" s="289" t="s">
        <v>3771</v>
      </c>
      <c r="B6985">
        <v>12</v>
      </c>
      <c r="C6985">
        <v>5160</v>
      </c>
      <c r="D6985">
        <v>5.04</v>
      </c>
      <c r="E6985" s="289" t="s">
        <v>15657</v>
      </c>
      <c r="F6985">
        <v>5015923850</v>
      </c>
      <c r="G6985" s="276">
        <v>45783</v>
      </c>
      <c r="H6985">
        <v>20250422701555</v>
      </c>
      <c r="I6985">
        <v>5.2009999999999996</v>
      </c>
      <c r="J6985" s="289" t="s">
        <v>350</v>
      </c>
      <c r="K6985" s="289" t="s">
        <v>15658</v>
      </c>
      <c r="L6985" s="289" t="s">
        <v>275</v>
      </c>
      <c r="M6985" s="289" t="s">
        <v>15255</v>
      </c>
      <c r="N6985" s="289" t="s">
        <v>4517</v>
      </c>
      <c r="O6985" s="289" t="s">
        <v>3775</v>
      </c>
      <c r="P6985" s="289">
        <f>VLOOKUP(CAT_Details[[#This Row],[Delivery Bp Customer Code]],Table6[],2,0)</f>
        <v>3401</v>
      </c>
    </row>
    <row r="6986" spans="1:16" x14ac:dyDescent="0.25">
      <c r="A6986" s="289" t="s">
        <v>3771</v>
      </c>
      <c r="B6986">
        <v>2</v>
      </c>
      <c r="C6986">
        <v>1054</v>
      </c>
      <c r="D6986">
        <v>0.8</v>
      </c>
      <c r="E6986" s="289" t="s">
        <v>15659</v>
      </c>
      <c r="F6986">
        <v>5015952709</v>
      </c>
      <c r="G6986" s="276">
        <v>45783</v>
      </c>
      <c r="H6986">
        <v>20250425704991</v>
      </c>
      <c r="I6986">
        <v>1.92</v>
      </c>
      <c r="J6986" s="289" t="s">
        <v>273</v>
      </c>
      <c r="K6986" s="289" t="s">
        <v>15660</v>
      </c>
      <c r="L6986" s="289" t="s">
        <v>275</v>
      </c>
      <c r="M6986" s="289" t="s">
        <v>15249</v>
      </c>
      <c r="N6986" s="289" t="s">
        <v>15661</v>
      </c>
      <c r="O6986" s="289" t="s">
        <v>4956</v>
      </c>
      <c r="P6986" s="289">
        <f>VLOOKUP(CAT_Details[[#This Row],[Delivery Bp Customer Code]],Table6[],2,0)</f>
        <v>3417</v>
      </c>
    </row>
    <row r="6987" spans="1:16" x14ac:dyDescent="0.25">
      <c r="A6987" s="289" t="s">
        <v>3329</v>
      </c>
      <c r="B6987">
        <v>3</v>
      </c>
      <c r="C6987">
        <v>217</v>
      </c>
      <c r="D6987">
        <v>0.8</v>
      </c>
      <c r="E6987" s="289" t="s">
        <v>15662</v>
      </c>
      <c r="F6987">
        <v>5015877228</v>
      </c>
      <c r="G6987" s="276">
        <v>45783</v>
      </c>
      <c r="H6987">
        <v>20250417699950</v>
      </c>
      <c r="I6987">
        <v>1.44</v>
      </c>
      <c r="J6987" s="289" t="s">
        <v>401</v>
      </c>
      <c r="K6987" s="289" t="s">
        <v>15663</v>
      </c>
      <c r="L6987" s="289" t="s">
        <v>275</v>
      </c>
      <c r="M6987" s="289" t="s">
        <v>15664</v>
      </c>
      <c r="N6987" s="289" t="s">
        <v>2533</v>
      </c>
      <c r="O6987" s="289" t="s">
        <v>3332</v>
      </c>
      <c r="P6987" s="289">
        <f>VLOOKUP(CAT_Details[[#This Row],[Delivery Bp Customer Code]],Table6[],2,0)</f>
        <v>3402</v>
      </c>
    </row>
    <row r="6988" spans="1:16" x14ac:dyDescent="0.25">
      <c r="A6988" s="289" t="s">
        <v>3329</v>
      </c>
      <c r="B6988">
        <v>2</v>
      </c>
      <c r="C6988">
        <v>61</v>
      </c>
      <c r="D6988">
        <v>0.8</v>
      </c>
      <c r="E6988" s="289" t="s">
        <v>15665</v>
      </c>
      <c r="F6988">
        <v>5015923559</v>
      </c>
      <c r="G6988" s="276">
        <v>45783</v>
      </c>
      <c r="H6988">
        <v>20250424703998</v>
      </c>
      <c r="I6988">
        <v>1.325</v>
      </c>
      <c r="J6988" s="289" t="s">
        <v>350</v>
      </c>
      <c r="K6988" s="289" t="s">
        <v>15666</v>
      </c>
      <c r="L6988" s="289" t="s">
        <v>275</v>
      </c>
      <c r="M6988" s="289" t="s">
        <v>15252</v>
      </c>
      <c r="N6988" s="289" t="s">
        <v>4959</v>
      </c>
      <c r="O6988" s="289" t="s">
        <v>3332</v>
      </c>
      <c r="P6988" s="289">
        <f>VLOOKUP(CAT_Details[[#This Row],[Delivery Bp Customer Code]],Table6[],2,0)</f>
        <v>3402</v>
      </c>
    </row>
    <row r="6989" spans="1:16" x14ac:dyDescent="0.25">
      <c r="A6989" s="289" t="s">
        <v>3329</v>
      </c>
      <c r="B6989">
        <v>1</v>
      </c>
      <c r="C6989">
        <v>0.8</v>
      </c>
      <c r="D6989">
        <v>0.03</v>
      </c>
      <c r="E6989" s="289" t="s">
        <v>15667</v>
      </c>
      <c r="F6989">
        <v>5015923803</v>
      </c>
      <c r="G6989" s="276">
        <v>45783</v>
      </c>
      <c r="H6989">
        <v>20250423702444</v>
      </c>
      <c r="I6989">
        <v>8.0000000000000002E-3</v>
      </c>
      <c r="J6989" s="289" t="s">
        <v>350</v>
      </c>
      <c r="K6989" s="289" t="s">
        <v>15668</v>
      </c>
      <c r="L6989" s="289" t="s">
        <v>275</v>
      </c>
      <c r="M6989" s="289" t="s">
        <v>15669</v>
      </c>
      <c r="N6989" s="289" t="s">
        <v>2177</v>
      </c>
      <c r="O6989" s="289" t="s">
        <v>3332</v>
      </c>
      <c r="P6989" s="289">
        <f>VLOOKUP(CAT_Details[[#This Row],[Delivery Bp Customer Code]],Table6[],2,0)</f>
        <v>3402</v>
      </c>
    </row>
    <row r="6990" spans="1:16" x14ac:dyDescent="0.25">
      <c r="A6990" s="289" t="s">
        <v>3329</v>
      </c>
      <c r="B6990">
        <v>1</v>
      </c>
      <c r="C6990">
        <v>44</v>
      </c>
      <c r="D6990">
        <v>0.2</v>
      </c>
      <c r="E6990" s="289" t="s">
        <v>15670</v>
      </c>
      <c r="F6990">
        <v>5015923816</v>
      </c>
      <c r="G6990" s="276">
        <v>45783</v>
      </c>
      <c r="H6990">
        <v>20250417699913</v>
      </c>
      <c r="I6990">
        <v>0.39800000000000002</v>
      </c>
      <c r="J6990" s="289" t="s">
        <v>350</v>
      </c>
      <c r="K6990" s="289" t="s">
        <v>15671</v>
      </c>
      <c r="L6990" s="289" t="s">
        <v>275</v>
      </c>
      <c r="M6990" s="289" t="s">
        <v>15252</v>
      </c>
      <c r="N6990" s="289" t="s">
        <v>704</v>
      </c>
      <c r="O6990" s="289" t="s">
        <v>3332</v>
      </c>
      <c r="P6990" s="289">
        <f>VLOOKUP(CAT_Details[[#This Row],[Delivery Bp Customer Code]],Table6[],2,0)</f>
        <v>3402</v>
      </c>
    </row>
    <row r="6991" spans="1:16" x14ac:dyDescent="0.25">
      <c r="A6991" s="289" t="s">
        <v>3329</v>
      </c>
      <c r="B6991">
        <v>2</v>
      </c>
      <c r="C6991">
        <v>650</v>
      </c>
      <c r="D6991">
        <v>0.74</v>
      </c>
      <c r="E6991" s="289" t="s">
        <v>15672</v>
      </c>
      <c r="F6991">
        <v>5015923898</v>
      </c>
      <c r="G6991" s="276">
        <v>45783</v>
      </c>
      <c r="H6991">
        <v>20250425704476</v>
      </c>
      <c r="I6991">
        <v>1.232</v>
      </c>
      <c r="J6991" s="289" t="s">
        <v>350</v>
      </c>
      <c r="K6991" s="289" t="s">
        <v>15673</v>
      </c>
      <c r="L6991" s="289" t="s">
        <v>275</v>
      </c>
      <c r="M6991" s="289" t="s">
        <v>15252</v>
      </c>
      <c r="N6991" s="289" t="s">
        <v>7995</v>
      </c>
      <c r="O6991" s="289" t="s">
        <v>3332</v>
      </c>
      <c r="P6991" s="289">
        <f>VLOOKUP(CAT_Details[[#This Row],[Delivery Bp Customer Code]],Table6[],2,0)</f>
        <v>3402</v>
      </c>
    </row>
    <row r="6992" spans="1:16" x14ac:dyDescent="0.25">
      <c r="A6992" s="289" t="s">
        <v>3329</v>
      </c>
      <c r="B6992">
        <v>22</v>
      </c>
      <c r="C6992">
        <v>4752</v>
      </c>
      <c r="D6992">
        <v>8.8000000000000007</v>
      </c>
      <c r="E6992" s="289" t="s">
        <v>15674</v>
      </c>
      <c r="F6992">
        <v>5015923943</v>
      </c>
      <c r="G6992" s="276">
        <v>45783</v>
      </c>
      <c r="H6992">
        <v>20250423702536</v>
      </c>
      <c r="I6992">
        <v>25.344000000000001</v>
      </c>
      <c r="J6992" s="289" t="s">
        <v>3970</v>
      </c>
      <c r="K6992" s="289" t="s">
        <v>15675</v>
      </c>
      <c r="L6992" s="289" t="s">
        <v>275</v>
      </c>
      <c r="M6992" s="289" t="s">
        <v>15676</v>
      </c>
      <c r="N6992" s="289" t="s">
        <v>3973</v>
      </c>
      <c r="O6992" s="289" t="s">
        <v>3332</v>
      </c>
      <c r="P6992" s="289">
        <f>VLOOKUP(CAT_Details[[#This Row],[Delivery Bp Customer Code]],Table6[],2,0)</f>
        <v>3402</v>
      </c>
    </row>
    <row r="6993" spans="1:16" x14ac:dyDescent="0.25">
      <c r="A6993" s="289" t="s">
        <v>3329</v>
      </c>
      <c r="B6993">
        <v>9</v>
      </c>
      <c r="C6993">
        <v>1031</v>
      </c>
      <c r="D6993">
        <v>3.4</v>
      </c>
      <c r="E6993" s="289" t="s">
        <v>15677</v>
      </c>
      <c r="F6993">
        <v>5015924080</v>
      </c>
      <c r="G6993" s="276">
        <v>45783</v>
      </c>
      <c r="H6993">
        <v>20250428705505</v>
      </c>
      <c r="I6993">
        <v>7.992</v>
      </c>
      <c r="J6993" s="289" t="s">
        <v>324</v>
      </c>
      <c r="K6993" s="289" t="s">
        <v>15678</v>
      </c>
      <c r="L6993" s="289" t="s">
        <v>275</v>
      </c>
      <c r="M6993" s="289" t="s">
        <v>15622</v>
      </c>
      <c r="N6993" s="289" t="s">
        <v>616</v>
      </c>
      <c r="O6993" s="289" t="s">
        <v>3332</v>
      </c>
      <c r="P6993" s="289">
        <f>VLOOKUP(CAT_Details[[#This Row],[Delivery Bp Customer Code]],Table6[],2,0)</f>
        <v>3402</v>
      </c>
    </row>
    <row r="6994" spans="1:16" x14ac:dyDescent="0.25">
      <c r="A6994" s="289" t="s">
        <v>3329</v>
      </c>
      <c r="B6994">
        <v>1</v>
      </c>
      <c r="C6994">
        <v>191.4</v>
      </c>
      <c r="D6994">
        <v>0.4</v>
      </c>
      <c r="E6994" s="289" t="s">
        <v>15679</v>
      </c>
      <c r="F6994">
        <v>5015924150</v>
      </c>
      <c r="G6994" s="276">
        <v>45783</v>
      </c>
      <c r="H6994">
        <v>20250428705688</v>
      </c>
      <c r="I6994">
        <v>0.624</v>
      </c>
      <c r="J6994" s="289" t="s">
        <v>324</v>
      </c>
      <c r="K6994" s="289" t="s">
        <v>15680</v>
      </c>
      <c r="L6994" s="289" t="s">
        <v>275</v>
      </c>
      <c r="M6994" s="289" t="s">
        <v>15622</v>
      </c>
      <c r="N6994" s="289" t="s">
        <v>3648</v>
      </c>
      <c r="O6994" s="289" t="s">
        <v>3332</v>
      </c>
      <c r="P6994" s="289">
        <f>VLOOKUP(CAT_Details[[#This Row],[Delivery Bp Customer Code]],Table6[],2,0)</f>
        <v>3402</v>
      </c>
    </row>
    <row r="6995" spans="1:16" x14ac:dyDescent="0.25">
      <c r="A6995" s="289" t="s">
        <v>3329</v>
      </c>
      <c r="B6995">
        <v>1</v>
      </c>
      <c r="C6995">
        <v>15</v>
      </c>
      <c r="D6995">
        <v>0.13</v>
      </c>
      <c r="E6995" s="289" t="s">
        <v>15681</v>
      </c>
      <c r="F6995">
        <v>5015924310</v>
      </c>
      <c r="G6995" s="276">
        <v>45783</v>
      </c>
      <c r="H6995">
        <v>20250422701504</v>
      </c>
      <c r="I6995">
        <v>7.4999999999999997E-2</v>
      </c>
      <c r="J6995" s="289" t="s">
        <v>350</v>
      </c>
      <c r="K6995" s="289" t="s">
        <v>15682</v>
      </c>
      <c r="L6995" s="289" t="s">
        <v>275</v>
      </c>
      <c r="M6995" s="289" t="s">
        <v>15297</v>
      </c>
      <c r="N6995" s="289" t="s">
        <v>3656</v>
      </c>
      <c r="O6995" s="289" t="s">
        <v>3332</v>
      </c>
      <c r="P6995" s="289">
        <f>VLOOKUP(CAT_Details[[#This Row],[Delivery Bp Customer Code]],Table6[],2,0)</f>
        <v>3402</v>
      </c>
    </row>
    <row r="6996" spans="1:16" x14ac:dyDescent="0.25">
      <c r="A6996" s="289" t="s">
        <v>3329</v>
      </c>
      <c r="B6996">
        <v>2</v>
      </c>
      <c r="C6996">
        <v>128</v>
      </c>
      <c r="D6996">
        <v>0.8</v>
      </c>
      <c r="E6996" s="289" t="s">
        <v>15683</v>
      </c>
      <c r="F6996">
        <v>5015924409</v>
      </c>
      <c r="G6996" s="276">
        <v>45783</v>
      </c>
      <c r="H6996">
        <v>20250425704421</v>
      </c>
      <c r="I6996">
        <v>1.9390000000000001</v>
      </c>
      <c r="J6996" s="289" t="s">
        <v>350</v>
      </c>
      <c r="K6996" s="289" t="s">
        <v>15684</v>
      </c>
      <c r="L6996" s="289" t="s">
        <v>275</v>
      </c>
      <c r="M6996" s="289" t="s">
        <v>15255</v>
      </c>
      <c r="N6996" s="289" t="s">
        <v>690</v>
      </c>
      <c r="O6996" s="289" t="s">
        <v>3332</v>
      </c>
      <c r="P6996" s="289">
        <f>VLOOKUP(CAT_Details[[#This Row],[Delivery Bp Customer Code]],Table6[],2,0)</f>
        <v>3402</v>
      </c>
    </row>
    <row r="6997" spans="1:16" x14ac:dyDescent="0.25">
      <c r="A6997" s="289" t="s">
        <v>3329</v>
      </c>
      <c r="B6997">
        <v>19</v>
      </c>
      <c r="C6997">
        <v>570</v>
      </c>
      <c r="D6997">
        <v>7.6</v>
      </c>
      <c r="E6997" s="289" t="s">
        <v>15685</v>
      </c>
      <c r="F6997">
        <v>5015924450</v>
      </c>
      <c r="G6997" s="276">
        <v>45783</v>
      </c>
      <c r="H6997">
        <v>20250428705359</v>
      </c>
      <c r="I6997">
        <v>18.239999999999998</v>
      </c>
      <c r="J6997" s="289" t="s">
        <v>324</v>
      </c>
      <c r="K6997" s="289" t="s">
        <v>15686</v>
      </c>
      <c r="L6997" s="289" t="s">
        <v>275</v>
      </c>
      <c r="M6997" s="289" t="s">
        <v>15622</v>
      </c>
      <c r="N6997" s="289" t="s">
        <v>3571</v>
      </c>
      <c r="O6997" s="289" t="s">
        <v>3332</v>
      </c>
      <c r="P6997" s="289">
        <f>VLOOKUP(CAT_Details[[#This Row],[Delivery Bp Customer Code]],Table6[],2,0)</f>
        <v>3402</v>
      </c>
    </row>
    <row r="6998" spans="1:16" x14ac:dyDescent="0.25">
      <c r="A6998" s="289" t="s">
        <v>3329</v>
      </c>
      <c r="B6998">
        <v>6</v>
      </c>
      <c r="C6998">
        <v>510</v>
      </c>
      <c r="D6998">
        <v>2.4</v>
      </c>
      <c r="E6998" s="289" t="s">
        <v>15687</v>
      </c>
      <c r="F6998">
        <v>5015924602</v>
      </c>
      <c r="G6998" s="276">
        <v>45783</v>
      </c>
      <c r="H6998">
        <v>20250428705414</v>
      </c>
      <c r="I6998">
        <v>3.456</v>
      </c>
      <c r="J6998" s="289" t="s">
        <v>324</v>
      </c>
      <c r="K6998" s="289" t="s">
        <v>15688</v>
      </c>
      <c r="L6998" s="289" t="s">
        <v>275</v>
      </c>
      <c r="M6998" s="289" t="s">
        <v>15409</v>
      </c>
      <c r="N6998" s="289" t="s">
        <v>4634</v>
      </c>
      <c r="O6998" s="289" t="s">
        <v>3332</v>
      </c>
      <c r="P6998" s="289">
        <f>VLOOKUP(CAT_Details[[#This Row],[Delivery Bp Customer Code]],Table6[],2,0)</f>
        <v>3402</v>
      </c>
    </row>
    <row r="6999" spans="1:16" x14ac:dyDescent="0.25">
      <c r="A6999" s="289" t="s">
        <v>3329</v>
      </c>
      <c r="B6999">
        <v>1</v>
      </c>
      <c r="C6999">
        <v>100</v>
      </c>
      <c r="D6999">
        <v>0.4</v>
      </c>
      <c r="E6999" s="289" t="s">
        <v>15689</v>
      </c>
      <c r="F6999">
        <v>5015924813</v>
      </c>
      <c r="G6999" s="276">
        <v>45783</v>
      </c>
      <c r="H6999">
        <v>20250418700584</v>
      </c>
      <c r="I6999">
        <v>0.94099999999999995</v>
      </c>
      <c r="J6999" s="289" t="s">
        <v>324</v>
      </c>
      <c r="K6999" s="289" t="s">
        <v>15690</v>
      </c>
      <c r="L6999" s="289" t="s">
        <v>275</v>
      </c>
      <c r="M6999" s="289" t="s">
        <v>15622</v>
      </c>
      <c r="N6999" s="289" t="s">
        <v>5504</v>
      </c>
      <c r="O6999" s="289" t="s">
        <v>3332</v>
      </c>
      <c r="P6999" s="289">
        <f>VLOOKUP(CAT_Details[[#This Row],[Delivery Bp Customer Code]],Table6[],2,0)</f>
        <v>3402</v>
      </c>
    </row>
    <row r="7000" spans="1:16" x14ac:dyDescent="0.25">
      <c r="A7000" s="289" t="s">
        <v>707</v>
      </c>
      <c r="B7000">
        <v>28</v>
      </c>
      <c r="C7000">
        <v>5404.97</v>
      </c>
      <c r="D7000">
        <v>12.83</v>
      </c>
      <c r="E7000" s="289" t="s">
        <v>15691</v>
      </c>
      <c r="F7000">
        <v>5015961564</v>
      </c>
      <c r="G7000" s="276">
        <v>45783</v>
      </c>
      <c r="I7000">
        <v>17.213999999999999</v>
      </c>
      <c r="J7000" s="289" t="s">
        <v>350</v>
      </c>
      <c r="K7000" s="289" t="s">
        <v>15692</v>
      </c>
      <c r="L7000" s="289" t="s">
        <v>273</v>
      </c>
      <c r="M7000" s="289" t="s">
        <v>15693</v>
      </c>
      <c r="N7000" s="289" t="s">
        <v>15057</v>
      </c>
      <c r="O7000" s="289" t="s">
        <v>711</v>
      </c>
      <c r="P7000" s="289" t="str">
        <f>VLOOKUP(CAT_Details[[#This Row],[Delivery Bp Customer Code]],Table6[],2,0)</f>
        <v>No Loc</v>
      </c>
    </row>
    <row r="7001" spans="1:16" x14ac:dyDescent="0.25">
      <c r="A7001" s="289" t="s">
        <v>76</v>
      </c>
      <c r="B7001">
        <v>4</v>
      </c>
      <c r="C7001">
        <v>1182</v>
      </c>
      <c r="D7001">
        <v>1.31</v>
      </c>
      <c r="E7001" s="289" t="s">
        <v>15694</v>
      </c>
      <c r="F7001">
        <v>5015923996</v>
      </c>
      <c r="G7001" s="276">
        <v>45783</v>
      </c>
      <c r="H7001">
        <v>20250428706044</v>
      </c>
      <c r="I7001">
        <v>2.9710000000000001</v>
      </c>
      <c r="J7001" s="289" t="s">
        <v>324</v>
      </c>
      <c r="K7001" s="289" t="s">
        <v>15695</v>
      </c>
      <c r="L7001" s="289" t="s">
        <v>275</v>
      </c>
      <c r="M7001" s="289" t="s">
        <v>15622</v>
      </c>
      <c r="N7001" s="289" t="s">
        <v>1160</v>
      </c>
      <c r="O7001" s="289" t="s">
        <v>748</v>
      </c>
      <c r="P7001" s="289" t="str">
        <f>VLOOKUP(CAT_Details[[#This Row],[Delivery Bp Customer Code]],Table6[],2,0)</f>
        <v>No Loc</v>
      </c>
    </row>
    <row r="7002" spans="1:16" x14ac:dyDescent="0.25">
      <c r="A7002" s="289" t="s">
        <v>76</v>
      </c>
      <c r="B7002">
        <v>5</v>
      </c>
      <c r="C7002">
        <v>310</v>
      </c>
      <c r="D7002">
        <v>2</v>
      </c>
      <c r="E7002" s="289" t="s">
        <v>15696</v>
      </c>
      <c r="F7002">
        <v>5015924444</v>
      </c>
      <c r="G7002" s="276">
        <v>45783</v>
      </c>
      <c r="H7002">
        <v>20250425704295</v>
      </c>
      <c r="I7002">
        <v>4.1760000000000002</v>
      </c>
      <c r="J7002" s="289" t="s">
        <v>350</v>
      </c>
      <c r="K7002" s="289" t="s">
        <v>15697</v>
      </c>
      <c r="L7002" s="289" t="s">
        <v>275</v>
      </c>
      <c r="M7002" s="289" t="s">
        <v>15252</v>
      </c>
      <c r="N7002" s="289" t="s">
        <v>390</v>
      </c>
      <c r="O7002" s="289" t="s">
        <v>748</v>
      </c>
      <c r="P7002" s="289" t="str">
        <f>VLOOKUP(CAT_Details[[#This Row],[Delivery Bp Customer Code]],Table6[],2,0)</f>
        <v>No Loc</v>
      </c>
    </row>
    <row r="7003" spans="1:16" x14ac:dyDescent="0.25">
      <c r="A7003" s="289" t="s">
        <v>285</v>
      </c>
      <c r="B7003">
        <v>56</v>
      </c>
      <c r="C7003">
        <v>17325</v>
      </c>
      <c r="D7003">
        <v>13.6</v>
      </c>
      <c r="E7003" s="289" t="s">
        <v>15698</v>
      </c>
      <c r="F7003">
        <v>5015876930</v>
      </c>
      <c r="G7003" s="276">
        <v>45783</v>
      </c>
      <c r="H7003">
        <v>20250417699898</v>
      </c>
      <c r="I7003">
        <v>52.646000000000001</v>
      </c>
      <c r="J7003" s="289" t="s">
        <v>401</v>
      </c>
      <c r="K7003" s="289" t="s">
        <v>15699</v>
      </c>
      <c r="L7003" s="289" t="s">
        <v>275</v>
      </c>
      <c r="M7003" s="289" t="s">
        <v>15700</v>
      </c>
      <c r="N7003" s="289" t="s">
        <v>1028</v>
      </c>
      <c r="O7003" s="289" t="s">
        <v>291</v>
      </c>
      <c r="P7003" s="289" t="str">
        <f>VLOOKUP(CAT_Details[[#This Row],[Delivery Bp Customer Code]],Table6[],2,0)</f>
        <v>DX01-L5</v>
      </c>
    </row>
    <row r="7004" spans="1:16" x14ac:dyDescent="0.25">
      <c r="A7004" s="289" t="s">
        <v>285</v>
      </c>
      <c r="B7004">
        <v>5</v>
      </c>
      <c r="C7004">
        <v>1680</v>
      </c>
      <c r="D7004">
        <v>2.5</v>
      </c>
      <c r="E7004" s="289" t="s">
        <v>15701</v>
      </c>
      <c r="F7004">
        <v>5015877275</v>
      </c>
      <c r="G7004" s="276">
        <v>45783</v>
      </c>
      <c r="H7004">
        <v>20250423702366</v>
      </c>
      <c r="I7004">
        <v>5.5019999999999998</v>
      </c>
      <c r="J7004" s="289" t="s">
        <v>401</v>
      </c>
      <c r="K7004" s="289" t="s">
        <v>15702</v>
      </c>
      <c r="L7004" s="289" t="s">
        <v>275</v>
      </c>
      <c r="M7004" s="289" t="s">
        <v>15703</v>
      </c>
      <c r="N7004" s="289" t="s">
        <v>673</v>
      </c>
      <c r="O7004" s="289" t="s">
        <v>291</v>
      </c>
      <c r="P7004" s="289" t="str">
        <f>VLOOKUP(CAT_Details[[#This Row],[Delivery Bp Customer Code]],Table6[],2,0)</f>
        <v>DX01-L5</v>
      </c>
    </row>
    <row r="7005" spans="1:16" x14ac:dyDescent="0.25">
      <c r="A7005" s="289" t="s">
        <v>285</v>
      </c>
      <c r="B7005">
        <v>30</v>
      </c>
      <c r="C7005">
        <v>10166</v>
      </c>
      <c r="D7005">
        <v>13.6</v>
      </c>
      <c r="E7005" s="289" t="s">
        <v>15704</v>
      </c>
      <c r="F7005">
        <v>5015877295</v>
      </c>
      <c r="G7005" s="276">
        <v>45783</v>
      </c>
      <c r="H7005">
        <v>20250417699917</v>
      </c>
      <c r="I7005">
        <v>29.04</v>
      </c>
      <c r="J7005" s="289" t="s">
        <v>401</v>
      </c>
      <c r="K7005" s="289" t="s">
        <v>15705</v>
      </c>
      <c r="L7005" s="289" t="s">
        <v>275</v>
      </c>
      <c r="M7005" s="289" t="s">
        <v>15664</v>
      </c>
      <c r="N7005" s="289" t="s">
        <v>1028</v>
      </c>
      <c r="O7005" s="289" t="s">
        <v>291</v>
      </c>
      <c r="P7005" s="289" t="str">
        <f>VLOOKUP(CAT_Details[[#This Row],[Delivery Bp Customer Code]],Table6[],2,0)</f>
        <v>DX01-L5</v>
      </c>
    </row>
    <row r="7006" spans="1:16" x14ac:dyDescent="0.25">
      <c r="A7006" s="289" t="s">
        <v>285</v>
      </c>
      <c r="B7006">
        <v>41</v>
      </c>
      <c r="C7006">
        <v>16800</v>
      </c>
      <c r="D7006">
        <v>16.399999999999999</v>
      </c>
      <c r="E7006" s="289" t="s">
        <v>15706</v>
      </c>
      <c r="F7006">
        <v>5015907816</v>
      </c>
      <c r="G7006" s="276">
        <v>45783</v>
      </c>
      <c r="H7006">
        <v>20250424704067</v>
      </c>
      <c r="I7006">
        <v>39.36</v>
      </c>
      <c r="J7006" s="289" t="s">
        <v>383</v>
      </c>
      <c r="K7006" s="289" t="s">
        <v>15707</v>
      </c>
      <c r="L7006" s="289" t="s">
        <v>275</v>
      </c>
      <c r="M7006" s="289" t="s">
        <v>15708</v>
      </c>
      <c r="N7006" s="289" t="s">
        <v>386</v>
      </c>
      <c r="O7006" s="289" t="s">
        <v>291</v>
      </c>
      <c r="P7006" s="289" t="str">
        <f>VLOOKUP(CAT_Details[[#This Row],[Delivery Bp Customer Code]],Table6[],2,0)</f>
        <v>DX01-L5</v>
      </c>
    </row>
    <row r="7007" spans="1:16" x14ac:dyDescent="0.25">
      <c r="A7007" s="289" t="s">
        <v>285</v>
      </c>
      <c r="B7007">
        <v>12</v>
      </c>
      <c r="C7007">
        <v>3600</v>
      </c>
      <c r="D7007">
        <v>2.77</v>
      </c>
      <c r="E7007" s="289" t="s">
        <v>15709</v>
      </c>
      <c r="F7007">
        <v>5015907890</v>
      </c>
      <c r="G7007" s="276">
        <v>45783</v>
      </c>
      <c r="H7007">
        <v>20250425704372</v>
      </c>
      <c r="I7007">
        <v>4.641</v>
      </c>
      <c r="J7007" s="289" t="s">
        <v>294</v>
      </c>
      <c r="K7007" s="289" t="s">
        <v>15710</v>
      </c>
      <c r="L7007" s="289" t="s">
        <v>275</v>
      </c>
      <c r="M7007" s="289" t="s">
        <v>15608</v>
      </c>
      <c r="N7007" s="289" t="s">
        <v>394</v>
      </c>
      <c r="O7007" s="289" t="s">
        <v>291</v>
      </c>
      <c r="P7007" s="289" t="str">
        <f>VLOOKUP(CAT_Details[[#This Row],[Delivery Bp Customer Code]],Table6[],2,0)</f>
        <v>DX01-L5</v>
      </c>
    </row>
    <row r="7008" spans="1:16" x14ac:dyDescent="0.25">
      <c r="A7008" s="289" t="s">
        <v>285</v>
      </c>
      <c r="B7008">
        <v>40</v>
      </c>
      <c r="C7008">
        <v>16000</v>
      </c>
      <c r="D7008">
        <v>20</v>
      </c>
      <c r="E7008" s="289" t="s">
        <v>15711</v>
      </c>
      <c r="F7008">
        <v>5015923862</v>
      </c>
      <c r="G7008" s="276">
        <v>45783</v>
      </c>
      <c r="H7008">
        <v>20250425704974</v>
      </c>
      <c r="I7008">
        <v>48</v>
      </c>
      <c r="J7008" s="289" t="s">
        <v>287</v>
      </c>
      <c r="K7008" s="289" t="s">
        <v>15712</v>
      </c>
      <c r="L7008" s="289" t="s">
        <v>275</v>
      </c>
      <c r="M7008" s="289" t="s">
        <v>15713</v>
      </c>
      <c r="N7008" s="289" t="s">
        <v>889</v>
      </c>
      <c r="O7008" s="289" t="s">
        <v>291</v>
      </c>
      <c r="P7008" s="289" t="str">
        <f>VLOOKUP(CAT_Details[[#This Row],[Delivery Bp Customer Code]],Table6[],2,0)</f>
        <v>DX01-L5</v>
      </c>
    </row>
    <row r="7009" spans="1:16" x14ac:dyDescent="0.25">
      <c r="A7009" s="289" t="s">
        <v>285</v>
      </c>
      <c r="B7009">
        <v>4</v>
      </c>
      <c r="C7009">
        <v>940</v>
      </c>
      <c r="D7009">
        <v>1.6</v>
      </c>
      <c r="E7009" s="289" t="s">
        <v>15714</v>
      </c>
      <c r="F7009">
        <v>5015924078</v>
      </c>
      <c r="G7009" s="276">
        <v>45783</v>
      </c>
      <c r="H7009">
        <v>20250424703151</v>
      </c>
      <c r="I7009">
        <v>2.496</v>
      </c>
      <c r="J7009" s="289" t="s">
        <v>280</v>
      </c>
      <c r="K7009" s="289" t="s">
        <v>15715</v>
      </c>
      <c r="L7009" s="289" t="s">
        <v>275</v>
      </c>
      <c r="M7009" s="289" t="s">
        <v>15639</v>
      </c>
      <c r="N7009" s="289" t="s">
        <v>10113</v>
      </c>
      <c r="O7009" s="289" t="s">
        <v>291</v>
      </c>
      <c r="P7009" s="289" t="str">
        <f>VLOOKUP(CAT_Details[[#This Row],[Delivery Bp Customer Code]],Table6[],2,0)</f>
        <v>DX01-L5</v>
      </c>
    </row>
    <row r="7010" spans="1:16" x14ac:dyDescent="0.25">
      <c r="A7010" s="289" t="s">
        <v>285</v>
      </c>
      <c r="B7010">
        <v>10</v>
      </c>
      <c r="C7010">
        <v>11500</v>
      </c>
      <c r="D7010">
        <v>4</v>
      </c>
      <c r="E7010" s="289" t="s">
        <v>15716</v>
      </c>
      <c r="F7010">
        <v>5015924109</v>
      </c>
      <c r="G7010" s="276">
        <v>45783</v>
      </c>
      <c r="H7010">
        <v>20250424703708</v>
      </c>
      <c r="I7010">
        <v>5.76</v>
      </c>
      <c r="J7010" s="289" t="s">
        <v>324</v>
      </c>
      <c r="K7010" s="289" t="s">
        <v>15717</v>
      </c>
      <c r="L7010" s="289" t="s">
        <v>275</v>
      </c>
      <c r="M7010" s="289" t="s">
        <v>15718</v>
      </c>
      <c r="N7010" s="289" t="s">
        <v>333</v>
      </c>
      <c r="O7010" s="289" t="s">
        <v>291</v>
      </c>
      <c r="P7010" s="289" t="str">
        <f>VLOOKUP(CAT_Details[[#This Row],[Delivery Bp Customer Code]],Table6[],2,0)</f>
        <v>DX01-L5</v>
      </c>
    </row>
    <row r="7011" spans="1:16" x14ac:dyDescent="0.25">
      <c r="A7011" s="289" t="s">
        <v>285</v>
      </c>
      <c r="B7011">
        <v>20</v>
      </c>
      <c r="C7011">
        <v>1440</v>
      </c>
      <c r="D7011">
        <v>8</v>
      </c>
      <c r="E7011" s="289" t="s">
        <v>15683</v>
      </c>
      <c r="F7011">
        <v>5015924410</v>
      </c>
      <c r="G7011" s="276">
        <v>45783</v>
      </c>
      <c r="H7011">
        <v>20250425704415</v>
      </c>
      <c r="I7011">
        <v>19.391999999999999</v>
      </c>
      <c r="J7011" s="289" t="s">
        <v>350</v>
      </c>
      <c r="K7011" s="289" t="s">
        <v>15719</v>
      </c>
      <c r="L7011" s="289" t="s">
        <v>275</v>
      </c>
      <c r="M7011" s="289" t="s">
        <v>15255</v>
      </c>
      <c r="N7011" s="289" t="s">
        <v>690</v>
      </c>
      <c r="O7011" s="289" t="s">
        <v>291</v>
      </c>
      <c r="P7011" s="289" t="str">
        <f>VLOOKUP(CAT_Details[[#This Row],[Delivery Bp Customer Code]],Table6[],2,0)</f>
        <v>DX01-L5</v>
      </c>
    </row>
    <row r="7012" spans="1:16" x14ac:dyDescent="0.25">
      <c r="A7012" s="289" t="s">
        <v>285</v>
      </c>
      <c r="B7012">
        <v>3</v>
      </c>
      <c r="C7012">
        <v>308</v>
      </c>
      <c r="D7012">
        <v>0.85</v>
      </c>
      <c r="E7012" s="289" t="s">
        <v>15720</v>
      </c>
      <c r="F7012">
        <v>5015924413</v>
      </c>
      <c r="G7012" s="276">
        <v>45783</v>
      </c>
      <c r="H7012">
        <v>20250425704425</v>
      </c>
      <c r="I7012">
        <v>0.877</v>
      </c>
      <c r="J7012" s="289" t="s">
        <v>350</v>
      </c>
      <c r="K7012" s="289" t="s">
        <v>15721</v>
      </c>
      <c r="L7012" s="289" t="s">
        <v>275</v>
      </c>
      <c r="M7012" s="289" t="s">
        <v>15252</v>
      </c>
      <c r="N7012" s="289" t="s">
        <v>602</v>
      </c>
      <c r="O7012" s="289" t="s">
        <v>291</v>
      </c>
      <c r="P7012" s="289" t="str">
        <f>VLOOKUP(CAT_Details[[#This Row],[Delivery Bp Customer Code]],Table6[],2,0)</f>
        <v>DX01-L5</v>
      </c>
    </row>
    <row r="7013" spans="1:16" x14ac:dyDescent="0.25">
      <c r="A7013" s="289" t="s">
        <v>285</v>
      </c>
      <c r="B7013">
        <v>8</v>
      </c>
      <c r="C7013">
        <v>10350</v>
      </c>
      <c r="D7013">
        <v>3.2</v>
      </c>
      <c r="E7013" s="289" t="s">
        <v>15722</v>
      </c>
      <c r="F7013">
        <v>5015924477</v>
      </c>
      <c r="G7013" s="276">
        <v>45783</v>
      </c>
      <c r="H7013">
        <v>20250428705904</v>
      </c>
      <c r="I7013">
        <v>4.6079999999999997</v>
      </c>
      <c r="J7013" s="289" t="s">
        <v>324</v>
      </c>
      <c r="K7013" s="289" t="s">
        <v>15723</v>
      </c>
      <c r="L7013" s="289" t="s">
        <v>275</v>
      </c>
      <c r="M7013" s="289" t="s">
        <v>15718</v>
      </c>
      <c r="N7013" s="289" t="s">
        <v>333</v>
      </c>
      <c r="O7013" s="289" t="s">
        <v>291</v>
      </c>
      <c r="P7013" s="289" t="str">
        <f>VLOOKUP(CAT_Details[[#This Row],[Delivery Bp Customer Code]],Table6[],2,0)</f>
        <v>DX01-L5</v>
      </c>
    </row>
    <row r="7014" spans="1:16" x14ac:dyDescent="0.25">
      <c r="A7014" s="289" t="s">
        <v>285</v>
      </c>
      <c r="B7014">
        <v>1</v>
      </c>
      <c r="C7014">
        <v>390</v>
      </c>
      <c r="D7014">
        <v>0.4</v>
      </c>
      <c r="E7014" s="289" t="s">
        <v>15724</v>
      </c>
      <c r="F7014">
        <v>5015924490</v>
      </c>
      <c r="G7014" s="276">
        <v>45783</v>
      </c>
      <c r="H7014">
        <v>20250425704981</v>
      </c>
      <c r="I7014">
        <v>0.96</v>
      </c>
      <c r="J7014" s="289" t="s">
        <v>294</v>
      </c>
      <c r="K7014" s="289" t="s">
        <v>15725</v>
      </c>
      <c r="L7014" s="289" t="s">
        <v>275</v>
      </c>
      <c r="M7014" s="289" t="s">
        <v>15726</v>
      </c>
      <c r="N7014" s="289" t="s">
        <v>297</v>
      </c>
      <c r="O7014" s="289" t="s">
        <v>291</v>
      </c>
      <c r="P7014" s="289" t="str">
        <f>VLOOKUP(CAT_Details[[#This Row],[Delivery Bp Customer Code]],Table6[],2,0)</f>
        <v>DX01-L5</v>
      </c>
    </row>
    <row r="7015" spans="1:16" x14ac:dyDescent="0.25">
      <c r="A7015" s="289" t="s">
        <v>285</v>
      </c>
      <c r="B7015">
        <v>19</v>
      </c>
      <c r="C7015">
        <v>3510</v>
      </c>
      <c r="D7015">
        <v>8.48</v>
      </c>
      <c r="E7015" s="289" t="s">
        <v>15727</v>
      </c>
      <c r="F7015">
        <v>5015924534</v>
      </c>
      <c r="G7015" s="276">
        <v>45783</v>
      </c>
      <c r="H7015">
        <v>20250425704438</v>
      </c>
      <c r="I7015">
        <v>18</v>
      </c>
      <c r="J7015" s="289" t="s">
        <v>280</v>
      </c>
      <c r="K7015" s="289" t="s">
        <v>15728</v>
      </c>
      <c r="L7015" s="289" t="s">
        <v>275</v>
      </c>
      <c r="M7015" s="289" t="s">
        <v>15419</v>
      </c>
      <c r="N7015" s="289" t="s">
        <v>411</v>
      </c>
      <c r="O7015" s="289" t="s">
        <v>291</v>
      </c>
      <c r="P7015" s="289" t="str">
        <f>VLOOKUP(CAT_Details[[#This Row],[Delivery Bp Customer Code]],Table6[],2,0)</f>
        <v>DX01-L5</v>
      </c>
    </row>
    <row r="7016" spans="1:16" x14ac:dyDescent="0.25">
      <c r="A7016" s="289" t="s">
        <v>285</v>
      </c>
      <c r="B7016">
        <v>2</v>
      </c>
      <c r="C7016">
        <v>340</v>
      </c>
      <c r="D7016">
        <v>0.8</v>
      </c>
      <c r="E7016" s="289" t="s">
        <v>15729</v>
      </c>
      <c r="F7016">
        <v>5015924557</v>
      </c>
      <c r="G7016" s="276">
        <v>45783</v>
      </c>
      <c r="H7016">
        <v>20250428705667</v>
      </c>
      <c r="I7016">
        <v>1.92</v>
      </c>
      <c r="J7016" s="289" t="s">
        <v>280</v>
      </c>
      <c r="K7016" s="289" t="s">
        <v>15730</v>
      </c>
      <c r="L7016" s="289" t="s">
        <v>275</v>
      </c>
      <c r="M7016" s="289" t="s">
        <v>15639</v>
      </c>
      <c r="N7016" s="289" t="s">
        <v>424</v>
      </c>
      <c r="O7016" s="289" t="s">
        <v>291</v>
      </c>
      <c r="P7016" s="289" t="str">
        <f>VLOOKUP(CAT_Details[[#This Row],[Delivery Bp Customer Code]],Table6[],2,0)</f>
        <v>DX01-L5</v>
      </c>
    </row>
    <row r="7017" spans="1:16" x14ac:dyDescent="0.25">
      <c r="A7017" s="289" t="s">
        <v>285</v>
      </c>
      <c r="B7017">
        <v>1</v>
      </c>
      <c r="C7017">
        <v>98.55</v>
      </c>
      <c r="D7017">
        <v>0.28000000000000003</v>
      </c>
      <c r="E7017" s="289" t="s">
        <v>15731</v>
      </c>
      <c r="F7017">
        <v>5015924571</v>
      </c>
      <c r="G7017" s="276">
        <v>45783</v>
      </c>
      <c r="H7017">
        <v>20250429706515</v>
      </c>
      <c r="I7017">
        <v>0.60099999999999998</v>
      </c>
      <c r="J7017" s="289" t="s">
        <v>350</v>
      </c>
      <c r="K7017" s="289" t="s">
        <v>15732</v>
      </c>
      <c r="L7017" s="289" t="s">
        <v>275</v>
      </c>
      <c r="M7017" s="289" t="s">
        <v>15297</v>
      </c>
      <c r="N7017" s="289" t="s">
        <v>366</v>
      </c>
      <c r="O7017" s="289" t="s">
        <v>291</v>
      </c>
      <c r="P7017" s="289" t="str">
        <f>VLOOKUP(CAT_Details[[#This Row],[Delivery Bp Customer Code]],Table6[],2,0)</f>
        <v>DX01-L5</v>
      </c>
    </row>
    <row r="7018" spans="1:16" x14ac:dyDescent="0.25">
      <c r="A7018" s="289" t="s">
        <v>285</v>
      </c>
      <c r="B7018">
        <v>112</v>
      </c>
      <c r="C7018">
        <v>4480</v>
      </c>
      <c r="D7018">
        <v>13.6</v>
      </c>
      <c r="E7018" s="289" t="s">
        <v>15310</v>
      </c>
      <c r="F7018">
        <v>5015952051</v>
      </c>
      <c r="G7018" s="276">
        <v>45783</v>
      </c>
      <c r="H7018">
        <v>20250428705517</v>
      </c>
      <c r="I7018">
        <v>53.76</v>
      </c>
      <c r="J7018" s="289" t="s">
        <v>350</v>
      </c>
      <c r="K7018" s="289" t="s">
        <v>15733</v>
      </c>
      <c r="L7018" s="289" t="s">
        <v>275</v>
      </c>
      <c r="M7018" s="289"/>
      <c r="N7018" s="289" t="s">
        <v>12700</v>
      </c>
      <c r="O7018" s="289" t="s">
        <v>291</v>
      </c>
      <c r="P7018" s="289" t="str">
        <f>VLOOKUP(CAT_Details[[#This Row],[Delivery Bp Customer Code]],Table6[],2,0)</f>
        <v>DX01-L5</v>
      </c>
    </row>
    <row r="7019" spans="1:16" x14ac:dyDescent="0.25">
      <c r="A7019" s="289" t="s">
        <v>285</v>
      </c>
      <c r="B7019">
        <v>42</v>
      </c>
      <c r="C7019">
        <v>2772</v>
      </c>
      <c r="D7019">
        <v>13.6</v>
      </c>
      <c r="E7019" s="289" t="s">
        <v>15313</v>
      </c>
      <c r="F7019">
        <v>5015952083</v>
      </c>
      <c r="G7019" s="276">
        <v>45783</v>
      </c>
      <c r="H7019">
        <v>20250428705526</v>
      </c>
      <c r="I7019">
        <v>50.4</v>
      </c>
      <c r="J7019" s="289" t="s">
        <v>350</v>
      </c>
      <c r="K7019" s="289" t="s">
        <v>15734</v>
      </c>
      <c r="L7019" s="289" t="s">
        <v>275</v>
      </c>
      <c r="M7019" s="289" t="s">
        <v>15735</v>
      </c>
      <c r="N7019" s="289" t="s">
        <v>12700</v>
      </c>
      <c r="O7019" s="289" t="s">
        <v>291</v>
      </c>
      <c r="P7019" s="289" t="str">
        <f>VLOOKUP(CAT_Details[[#This Row],[Delivery Bp Customer Code]],Table6[],2,0)</f>
        <v>DX01-L5</v>
      </c>
    </row>
    <row r="7020" spans="1:16" x14ac:dyDescent="0.25">
      <c r="A7020" s="289" t="s">
        <v>285</v>
      </c>
      <c r="B7020">
        <v>112</v>
      </c>
      <c r="C7020">
        <v>4480</v>
      </c>
      <c r="D7020">
        <v>13.6</v>
      </c>
      <c r="E7020" s="289" t="s">
        <v>15736</v>
      </c>
      <c r="F7020">
        <v>5015952188</v>
      </c>
      <c r="G7020" s="276">
        <v>45783</v>
      </c>
      <c r="H7020">
        <v>20250428705521</v>
      </c>
      <c r="I7020">
        <v>53.76</v>
      </c>
      <c r="J7020" s="289" t="s">
        <v>350</v>
      </c>
      <c r="K7020" s="289" t="s">
        <v>15737</v>
      </c>
      <c r="L7020" s="289" t="s">
        <v>275</v>
      </c>
      <c r="M7020" s="289" t="s">
        <v>15738</v>
      </c>
      <c r="N7020" s="289" t="s">
        <v>12700</v>
      </c>
      <c r="O7020" s="289" t="s">
        <v>291</v>
      </c>
      <c r="P7020" s="289" t="str">
        <f>VLOOKUP(CAT_Details[[#This Row],[Delivery Bp Customer Code]],Table6[],2,0)</f>
        <v>DX01-L5</v>
      </c>
    </row>
    <row r="7021" spans="1:16" x14ac:dyDescent="0.25">
      <c r="A7021" s="289" t="s">
        <v>521</v>
      </c>
      <c r="B7021">
        <v>1</v>
      </c>
      <c r="C7021">
        <v>204</v>
      </c>
      <c r="D7021">
        <v>0.2</v>
      </c>
      <c r="E7021" s="289" t="s">
        <v>15739</v>
      </c>
      <c r="F7021">
        <v>5015907927</v>
      </c>
      <c r="G7021" s="276">
        <v>45783</v>
      </c>
      <c r="H7021">
        <v>20250424703474</v>
      </c>
      <c r="I7021">
        <v>0.192</v>
      </c>
      <c r="J7021" s="289" t="s">
        <v>438</v>
      </c>
      <c r="K7021" s="289" t="s">
        <v>15740</v>
      </c>
      <c r="L7021" s="289" t="s">
        <v>275</v>
      </c>
      <c r="M7021" s="289" t="s">
        <v>15455</v>
      </c>
      <c r="N7021" s="289" t="s">
        <v>3360</v>
      </c>
      <c r="O7021" s="289" t="s">
        <v>525</v>
      </c>
      <c r="P7021" s="289" t="str">
        <f>VLOOKUP(CAT_Details[[#This Row],[Delivery Bp Customer Code]],Table6[],2,0)</f>
        <v>No Loc</v>
      </c>
    </row>
    <row r="7022" spans="1:16" x14ac:dyDescent="0.25">
      <c r="A7022" s="289" t="s">
        <v>521</v>
      </c>
      <c r="B7022">
        <v>1</v>
      </c>
      <c r="C7022">
        <v>917</v>
      </c>
      <c r="D7022">
        <v>0.46</v>
      </c>
      <c r="E7022" s="289" t="s">
        <v>15741</v>
      </c>
      <c r="F7022">
        <v>5015924327</v>
      </c>
      <c r="G7022" s="276">
        <v>45783</v>
      </c>
      <c r="H7022">
        <v>20250425704698</v>
      </c>
      <c r="I7022">
        <v>1.25</v>
      </c>
      <c r="J7022" s="289" t="s">
        <v>294</v>
      </c>
      <c r="K7022" s="289" t="s">
        <v>15742</v>
      </c>
      <c r="L7022" s="289" t="s">
        <v>275</v>
      </c>
      <c r="M7022" s="289" t="s">
        <v>15496</v>
      </c>
      <c r="N7022" s="289" t="s">
        <v>606</v>
      </c>
      <c r="O7022" s="289" t="s">
        <v>525</v>
      </c>
      <c r="P7022" s="289" t="str">
        <f>VLOOKUP(CAT_Details[[#This Row],[Delivery Bp Customer Code]],Table6[],2,0)</f>
        <v>No Loc</v>
      </c>
    </row>
    <row r="7023" spans="1:16" x14ac:dyDescent="0.25">
      <c r="A7023" s="289" t="s">
        <v>521</v>
      </c>
      <c r="B7023">
        <v>1</v>
      </c>
      <c r="C7023">
        <v>917</v>
      </c>
      <c r="D7023">
        <v>0.46</v>
      </c>
      <c r="E7023" s="289" t="s">
        <v>15741</v>
      </c>
      <c r="F7023">
        <v>5015924328</v>
      </c>
      <c r="G7023" s="276">
        <v>45783</v>
      </c>
      <c r="H7023">
        <v>20250425704721</v>
      </c>
      <c r="I7023">
        <v>1.25</v>
      </c>
      <c r="J7023" s="289" t="s">
        <v>294</v>
      </c>
      <c r="K7023" s="289" t="s">
        <v>15743</v>
      </c>
      <c r="L7023" s="289" t="s">
        <v>275</v>
      </c>
      <c r="M7023" s="289" t="s">
        <v>15496</v>
      </c>
      <c r="N7023" s="289" t="s">
        <v>606</v>
      </c>
      <c r="O7023" s="289" t="s">
        <v>525</v>
      </c>
      <c r="P7023" s="289" t="str">
        <f>VLOOKUP(CAT_Details[[#This Row],[Delivery Bp Customer Code]],Table6[],2,0)</f>
        <v>No Loc</v>
      </c>
    </row>
    <row r="7024" spans="1:16" x14ac:dyDescent="0.25">
      <c r="A7024" s="289" t="s">
        <v>521</v>
      </c>
      <c r="B7024">
        <v>1</v>
      </c>
      <c r="C7024">
        <v>738</v>
      </c>
      <c r="D7024">
        <v>0.46</v>
      </c>
      <c r="E7024" s="289" t="s">
        <v>15741</v>
      </c>
      <c r="F7024">
        <v>5015924329</v>
      </c>
      <c r="G7024" s="276">
        <v>45783</v>
      </c>
      <c r="H7024">
        <v>20250425704701</v>
      </c>
      <c r="I7024">
        <v>1.03</v>
      </c>
      <c r="J7024" s="289" t="s">
        <v>294</v>
      </c>
      <c r="K7024" s="289" t="s">
        <v>15744</v>
      </c>
      <c r="L7024" s="289" t="s">
        <v>275</v>
      </c>
      <c r="M7024" s="289" t="s">
        <v>15496</v>
      </c>
      <c r="N7024" s="289" t="s">
        <v>606</v>
      </c>
      <c r="O7024" s="289" t="s">
        <v>525</v>
      </c>
      <c r="P7024" s="289" t="str">
        <f>VLOOKUP(CAT_Details[[#This Row],[Delivery Bp Customer Code]],Table6[],2,0)</f>
        <v>No Loc</v>
      </c>
    </row>
    <row r="7025" spans="1:16" x14ac:dyDescent="0.25">
      <c r="A7025" s="289" t="s">
        <v>272</v>
      </c>
      <c r="B7025">
        <v>1</v>
      </c>
      <c r="C7025">
        <v>47</v>
      </c>
      <c r="D7025">
        <v>0.2</v>
      </c>
      <c r="E7025" s="289" t="s">
        <v>15662</v>
      </c>
      <c r="F7025">
        <v>5015877230</v>
      </c>
      <c r="G7025" s="276">
        <v>45783</v>
      </c>
      <c r="H7025">
        <v>20250417699955</v>
      </c>
      <c r="I7025">
        <v>0.216</v>
      </c>
      <c r="J7025" s="289" t="s">
        <v>401</v>
      </c>
      <c r="K7025" s="289" t="s">
        <v>15745</v>
      </c>
      <c r="L7025" s="289" t="s">
        <v>275</v>
      </c>
      <c r="M7025" s="289"/>
      <c r="N7025" s="289" t="s">
        <v>2533</v>
      </c>
      <c r="O7025" s="289" t="s">
        <v>277</v>
      </c>
      <c r="P7025" s="289" t="str">
        <f>VLOOKUP(CAT_Details[[#This Row],[Delivery Bp Customer Code]],Table6[],2,0)</f>
        <v>U2-L5</v>
      </c>
    </row>
    <row r="7026" spans="1:16" x14ac:dyDescent="0.25">
      <c r="A7026" s="289" t="s">
        <v>272</v>
      </c>
      <c r="B7026">
        <v>1</v>
      </c>
      <c r="C7026">
        <v>28</v>
      </c>
      <c r="D7026">
        <v>0.2</v>
      </c>
      <c r="E7026" s="289" t="s">
        <v>15640</v>
      </c>
      <c r="F7026">
        <v>5015924372</v>
      </c>
      <c r="G7026" s="276">
        <v>45783</v>
      </c>
      <c r="H7026">
        <v>20250417699856</v>
      </c>
      <c r="I7026">
        <v>0.254</v>
      </c>
      <c r="J7026" s="289" t="s">
        <v>350</v>
      </c>
      <c r="K7026" s="289" t="s">
        <v>15746</v>
      </c>
      <c r="L7026" s="289" t="s">
        <v>275</v>
      </c>
      <c r="M7026" s="289" t="s">
        <v>15252</v>
      </c>
      <c r="N7026" s="289" t="s">
        <v>704</v>
      </c>
      <c r="O7026" s="289" t="s">
        <v>277</v>
      </c>
      <c r="P7026" s="289" t="str">
        <f>VLOOKUP(CAT_Details[[#This Row],[Delivery Bp Customer Code]],Table6[],2,0)</f>
        <v>U2-L5</v>
      </c>
    </row>
    <row r="7027" spans="1:16" x14ac:dyDescent="0.25">
      <c r="A7027" s="289" t="s">
        <v>272</v>
      </c>
      <c r="B7027">
        <v>4</v>
      </c>
      <c r="C7027">
        <v>200</v>
      </c>
      <c r="D7027">
        <v>2.14</v>
      </c>
      <c r="E7027" s="289" t="s">
        <v>15747</v>
      </c>
      <c r="F7027">
        <v>5015952205</v>
      </c>
      <c r="G7027" s="276">
        <v>45783</v>
      </c>
      <c r="H7027">
        <v>20250429706974</v>
      </c>
      <c r="I7027">
        <v>4.8639999999999999</v>
      </c>
      <c r="J7027" s="289" t="s">
        <v>273</v>
      </c>
      <c r="K7027" s="289" t="s">
        <v>15748</v>
      </c>
      <c r="L7027" s="289" t="s">
        <v>275</v>
      </c>
      <c r="M7027" s="289" t="s">
        <v>15249</v>
      </c>
      <c r="N7027" s="289" t="s">
        <v>1240</v>
      </c>
      <c r="O7027" s="289" t="s">
        <v>277</v>
      </c>
      <c r="P7027" s="289" t="str">
        <f>VLOOKUP(CAT_Details[[#This Row],[Delivery Bp Customer Code]],Table6[],2,0)</f>
        <v>U2-L5</v>
      </c>
    </row>
    <row r="7028" spans="1:16" x14ac:dyDescent="0.25">
      <c r="A7028" s="289" t="s">
        <v>278</v>
      </c>
      <c r="B7028">
        <v>1</v>
      </c>
      <c r="C7028">
        <v>45</v>
      </c>
      <c r="D7028">
        <v>0.2</v>
      </c>
      <c r="E7028" s="289" t="s">
        <v>15749</v>
      </c>
      <c r="F7028">
        <v>5015945278</v>
      </c>
      <c r="G7028" s="276">
        <v>45784</v>
      </c>
      <c r="H7028">
        <v>20250428705705</v>
      </c>
      <c r="I7028">
        <v>0.182</v>
      </c>
      <c r="J7028" s="289" t="s">
        <v>350</v>
      </c>
      <c r="K7028" s="289" t="s">
        <v>15750</v>
      </c>
      <c r="L7028" s="289" t="s">
        <v>275</v>
      </c>
      <c r="M7028" s="289" t="s">
        <v>15252</v>
      </c>
      <c r="N7028" s="289" t="s">
        <v>482</v>
      </c>
      <c r="O7028" s="289" t="s">
        <v>498</v>
      </c>
      <c r="P7028" s="289" t="str">
        <f>VLOOKUP(CAT_Details[[#This Row],[Delivery Bp Customer Code]],Table6[],2,0)</f>
        <v>DK-BM01</v>
      </c>
    </row>
    <row r="7029" spans="1:16" x14ac:dyDescent="0.25">
      <c r="A7029" s="289" t="s">
        <v>278</v>
      </c>
      <c r="B7029">
        <v>3</v>
      </c>
      <c r="C7029">
        <v>1401</v>
      </c>
      <c r="D7029">
        <v>1.2</v>
      </c>
      <c r="E7029" s="289" t="s">
        <v>15751</v>
      </c>
      <c r="F7029">
        <v>5015952292</v>
      </c>
      <c r="G7029" s="276">
        <v>45784</v>
      </c>
      <c r="H7029">
        <v>20250428705654</v>
      </c>
      <c r="I7029">
        <v>2.88</v>
      </c>
      <c r="J7029" s="289" t="s">
        <v>280</v>
      </c>
      <c r="K7029" s="289" t="s">
        <v>15752</v>
      </c>
      <c r="L7029" s="289" t="s">
        <v>275</v>
      </c>
      <c r="M7029" s="289" t="s">
        <v>15639</v>
      </c>
      <c r="N7029" s="289" t="s">
        <v>868</v>
      </c>
      <c r="O7029" s="289" t="s">
        <v>498</v>
      </c>
      <c r="P7029" s="289" t="str">
        <f>VLOOKUP(CAT_Details[[#This Row],[Delivery Bp Customer Code]],Table6[],2,0)</f>
        <v>DK-BM01</v>
      </c>
    </row>
    <row r="7030" spans="1:16" x14ac:dyDescent="0.25">
      <c r="A7030" s="289" t="s">
        <v>278</v>
      </c>
      <c r="B7030">
        <v>2</v>
      </c>
      <c r="C7030">
        <v>788</v>
      </c>
      <c r="D7030">
        <v>0.8</v>
      </c>
      <c r="E7030" s="289" t="s">
        <v>15753</v>
      </c>
      <c r="F7030">
        <v>5015952409</v>
      </c>
      <c r="G7030" s="276">
        <v>45784</v>
      </c>
      <c r="H7030">
        <v>20250429707004</v>
      </c>
      <c r="I7030">
        <v>1.92</v>
      </c>
      <c r="J7030" s="289" t="s">
        <v>280</v>
      </c>
      <c r="K7030" s="289" t="s">
        <v>15754</v>
      </c>
      <c r="L7030" s="289" t="s">
        <v>275</v>
      </c>
      <c r="M7030" s="289" t="s">
        <v>15639</v>
      </c>
      <c r="N7030" s="289" t="s">
        <v>15755</v>
      </c>
      <c r="O7030" s="289" t="s">
        <v>498</v>
      </c>
      <c r="P7030" s="289" t="str">
        <f>VLOOKUP(CAT_Details[[#This Row],[Delivery Bp Customer Code]],Table6[],2,0)</f>
        <v>DK-BM01</v>
      </c>
    </row>
    <row r="7031" spans="1:16" x14ac:dyDescent="0.25">
      <c r="A7031" s="289" t="s">
        <v>75</v>
      </c>
      <c r="B7031">
        <v>1</v>
      </c>
      <c r="C7031">
        <v>123</v>
      </c>
      <c r="D7031">
        <v>0.4</v>
      </c>
      <c r="E7031" s="289" t="s">
        <v>15756</v>
      </c>
      <c r="F7031">
        <v>5015923953</v>
      </c>
      <c r="G7031" s="276">
        <v>45784</v>
      </c>
      <c r="H7031">
        <v>20250425704214</v>
      </c>
      <c r="I7031">
        <v>0.57599999999999996</v>
      </c>
      <c r="J7031" s="289" t="s">
        <v>345</v>
      </c>
      <c r="K7031" s="289" t="s">
        <v>15757</v>
      </c>
      <c r="L7031" s="289" t="s">
        <v>275</v>
      </c>
      <c r="M7031" s="289" t="s">
        <v>15758</v>
      </c>
      <c r="N7031" s="289" t="s">
        <v>5824</v>
      </c>
      <c r="O7031" s="289" t="s">
        <v>5281</v>
      </c>
      <c r="P7031" s="289" t="str">
        <f>VLOOKUP(CAT_Details[[#This Row],[Delivery Bp Customer Code]],Table6[],2,0)</f>
        <v>DK-LW08</v>
      </c>
    </row>
    <row r="7032" spans="1:16" x14ac:dyDescent="0.25">
      <c r="A7032" s="289" t="s">
        <v>75</v>
      </c>
      <c r="B7032">
        <v>2</v>
      </c>
      <c r="C7032">
        <v>4.3</v>
      </c>
      <c r="D7032">
        <v>0.04</v>
      </c>
      <c r="E7032" s="289" t="s">
        <v>15759</v>
      </c>
      <c r="F7032">
        <v>5015946127</v>
      </c>
      <c r="G7032" s="276">
        <v>45784</v>
      </c>
      <c r="H7032">
        <v>20250429706564</v>
      </c>
      <c r="I7032">
        <v>0.01</v>
      </c>
      <c r="J7032" s="289" t="s">
        <v>350</v>
      </c>
      <c r="K7032" s="289" t="s">
        <v>15760</v>
      </c>
      <c r="L7032" s="289" t="s">
        <v>275</v>
      </c>
      <c r="M7032" s="289" t="s">
        <v>15252</v>
      </c>
      <c r="N7032" s="289" t="s">
        <v>2953</v>
      </c>
      <c r="O7032" s="289" t="s">
        <v>2173</v>
      </c>
      <c r="P7032" s="289" t="str">
        <f>VLOOKUP(CAT_Details[[#This Row],[Delivery Bp Customer Code]],Table6[],2,0)</f>
        <v>OYL1</v>
      </c>
    </row>
    <row r="7033" spans="1:16" x14ac:dyDescent="0.25">
      <c r="A7033" s="289" t="s">
        <v>874</v>
      </c>
      <c r="B7033">
        <v>50</v>
      </c>
      <c r="C7033">
        <v>10800</v>
      </c>
      <c r="D7033">
        <v>23.9</v>
      </c>
      <c r="E7033" s="289" t="s">
        <v>15761</v>
      </c>
      <c r="F7033">
        <v>5015924493</v>
      </c>
      <c r="G7033" s="276">
        <v>45784</v>
      </c>
      <c r="H7033">
        <v>20250428705235</v>
      </c>
      <c r="I7033">
        <v>40.137999999999998</v>
      </c>
      <c r="J7033" s="289" t="s">
        <v>345</v>
      </c>
      <c r="K7033" s="289" t="s">
        <v>15762</v>
      </c>
      <c r="L7033" s="289" t="s">
        <v>275</v>
      </c>
      <c r="M7033" s="289" t="s">
        <v>15763</v>
      </c>
      <c r="N7033" s="289" t="s">
        <v>427</v>
      </c>
      <c r="O7033" s="289" t="s">
        <v>1014</v>
      </c>
      <c r="P7033" s="289" t="str">
        <f>VLOOKUP(CAT_Details[[#This Row],[Delivery Bp Customer Code]],Table6[],2,0)</f>
        <v>MZ07</v>
      </c>
    </row>
    <row r="7034" spans="1:16" x14ac:dyDescent="0.25">
      <c r="A7034" s="289" t="s">
        <v>874</v>
      </c>
      <c r="B7034">
        <v>6</v>
      </c>
      <c r="C7034">
        <v>2094</v>
      </c>
      <c r="D7034">
        <v>3</v>
      </c>
      <c r="E7034" s="289" t="s">
        <v>15764</v>
      </c>
      <c r="F7034">
        <v>5015945209</v>
      </c>
      <c r="G7034" s="276">
        <v>45784</v>
      </c>
      <c r="H7034">
        <v>20250429706509</v>
      </c>
      <c r="I7034">
        <v>7.2</v>
      </c>
      <c r="J7034" s="289" t="s">
        <v>350</v>
      </c>
      <c r="K7034" s="289" t="s">
        <v>15765</v>
      </c>
      <c r="L7034" s="289" t="s">
        <v>275</v>
      </c>
      <c r="M7034" s="289" t="s">
        <v>15766</v>
      </c>
      <c r="N7034" s="289" t="s">
        <v>381</v>
      </c>
      <c r="O7034" s="289" t="s">
        <v>1014</v>
      </c>
      <c r="P7034" s="289" t="str">
        <f>VLOOKUP(CAT_Details[[#This Row],[Delivery Bp Customer Code]],Table6[],2,0)</f>
        <v>MZ07</v>
      </c>
    </row>
    <row r="7035" spans="1:16" x14ac:dyDescent="0.25">
      <c r="A7035" s="289" t="s">
        <v>3329</v>
      </c>
      <c r="B7035">
        <v>1</v>
      </c>
      <c r="C7035">
        <v>82</v>
      </c>
      <c r="D7035">
        <v>0.4</v>
      </c>
      <c r="E7035" s="289" t="s">
        <v>15767</v>
      </c>
      <c r="F7035">
        <v>5015923965</v>
      </c>
      <c r="G7035" s="276">
        <v>45784</v>
      </c>
      <c r="H7035">
        <v>20250422701590</v>
      </c>
      <c r="I7035">
        <v>0.96</v>
      </c>
      <c r="J7035" s="289" t="s">
        <v>324</v>
      </c>
      <c r="K7035" s="289" t="s">
        <v>15768</v>
      </c>
      <c r="L7035" s="289" t="s">
        <v>275</v>
      </c>
      <c r="M7035" s="289" t="s">
        <v>15622</v>
      </c>
      <c r="N7035" s="289" t="s">
        <v>375</v>
      </c>
      <c r="O7035" s="289" t="s">
        <v>3332</v>
      </c>
      <c r="P7035" s="289">
        <f>VLOOKUP(CAT_Details[[#This Row],[Delivery Bp Customer Code]],Table6[],2,0)</f>
        <v>3402</v>
      </c>
    </row>
    <row r="7036" spans="1:16" x14ac:dyDescent="0.25">
      <c r="A7036" s="289" t="s">
        <v>3329</v>
      </c>
      <c r="B7036">
        <v>3</v>
      </c>
      <c r="C7036">
        <v>550</v>
      </c>
      <c r="D7036">
        <v>1.2</v>
      </c>
      <c r="E7036" s="289" t="s">
        <v>15769</v>
      </c>
      <c r="F7036">
        <v>5015924141</v>
      </c>
      <c r="G7036" s="276">
        <v>45784</v>
      </c>
      <c r="H7036">
        <v>20250424703711</v>
      </c>
      <c r="I7036">
        <v>3.2639999999999998</v>
      </c>
      <c r="J7036" s="289" t="s">
        <v>294</v>
      </c>
      <c r="K7036" s="289" t="s">
        <v>15770</v>
      </c>
      <c r="L7036" s="289" t="s">
        <v>275</v>
      </c>
      <c r="M7036" s="289" t="s">
        <v>15726</v>
      </c>
      <c r="N7036" s="289" t="s">
        <v>555</v>
      </c>
      <c r="O7036" s="289" t="s">
        <v>3332</v>
      </c>
      <c r="P7036" s="289">
        <f>VLOOKUP(CAT_Details[[#This Row],[Delivery Bp Customer Code]],Table6[],2,0)</f>
        <v>3402</v>
      </c>
    </row>
    <row r="7037" spans="1:16" x14ac:dyDescent="0.25">
      <c r="A7037" s="289" t="s">
        <v>3329</v>
      </c>
      <c r="B7037">
        <v>6</v>
      </c>
      <c r="C7037">
        <v>1267</v>
      </c>
      <c r="D7037">
        <v>2.4</v>
      </c>
      <c r="E7037" s="289" t="s">
        <v>15771</v>
      </c>
      <c r="F7037">
        <v>5015924634</v>
      </c>
      <c r="G7037" s="276">
        <v>45784</v>
      </c>
      <c r="H7037">
        <v>20250423702716</v>
      </c>
      <c r="I7037">
        <v>5.1840000000000002</v>
      </c>
      <c r="J7037" s="289" t="s">
        <v>438</v>
      </c>
      <c r="K7037" s="289" t="s">
        <v>15772</v>
      </c>
      <c r="L7037" s="289" t="s">
        <v>275</v>
      </c>
      <c r="M7037" s="289" t="s">
        <v>15773</v>
      </c>
      <c r="N7037" s="289" t="s">
        <v>4090</v>
      </c>
      <c r="O7037" s="289" t="s">
        <v>3332</v>
      </c>
      <c r="P7037" s="289">
        <f>VLOOKUP(CAT_Details[[#This Row],[Delivery Bp Customer Code]],Table6[],2,0)</f>
        <v>3402</v>
      </c>
    </row>
    <row r="7038" spans="1:16" x14ac:dyDescent="0.25">
      <c r="A7038" s="289" t="s">
        <v>3329</v>
      </c>
      <c r="B7038">
        <v>3</v>
      </c>
      <c r="C7038">
        <v>256</v>
      </c>
      <c r="D7038">
        <v>0.8</v>
      </c>
      <c r="E7038" s="289" t="s">
        <v>15774</v>
      </c>
      <c r="F7038">
        <v>5015945587</v>
      </c>
      <c r="G7038" s="276">
        <v>45784</v>
      </c>
      <c r="H7038">
        <v>20250513716333</v>
      </c>
      <c r="I7038">
        <v>1.3440000000000001</v>
      </c>
      <c r="J7038" s="289" t="s">
        <v>350</v>
      </c>
      <c r="K7038" s="289" t="s">
        <v>15775</v>
      </c>
      <c r="L7038" s="289" t="s">
        <v>275</v>
      </c>
      <c r="M7038" s="289" t="s">
        <v>15252</v>
      </c>
      <c r="N7038" s="289" t="s">
        <v>743</v>
      </c>
      <c r="O7038" s="289" t="s">
        <v>3332</v>
      </c>
      <c r="P7038" s="289">
        <f>VLOOKUP(CAT_Details[[#This Row],[Delivery Bp Customer Code]],Table6[],2,0)</f>
        <v>3402</v>
      </c>
    </row>
    <row r="7039" spans="1:16" x14ac:dyDescent="0.25">
      <c r="A7039" s="289" t="s">
        <v>76</v>
      </c>
      <c r="B7039">
        <v>1</v>
      </c>
      <c r="C7039">
        <v>4</v>
      </c>
      <c r="D7039">
        <v>0.05</v>
      </c>
      <c r="E7039" s="289" t="s">
        <v>15776</v>
      </c>
      <c r="F7039">
        <v>5015844999</v>
      </c>
      <c r="G7039" s="276">
        <v>45784</v>
      </c>
      <c r="H7039">
        <v>20250417700032</v>
      </c>
      <c r="I7039">
        <v>1.7999999999999999E-2</v>
      </c>
      <c r="J7039" s="289" t="s">
        <v>756</v>
      </c>
      <c r="K7039" s="289" t="s">
        <v>15777</v>
      </c>
      <c r="L7039" s="289" t="s">
        <v>275</v>
      </c>
      <c r="M7039" s="289" t="s">
        <v>15778</v>
      </c>
      <c r="N7039" s="289" t="s">
        <v>759</v>
      </c>
      <c r="O7039" s="289" t="s">
        <v>748</v>
      </c>
      <c r="P7039" s="289" t="str">
        <f>VLOOKUP(CAT_Details[[#This Row],[Delivery Bp Customer Code]],Table6[],2,0)</f>
        <v>No Loc</v>
      </c>
    </row>
    <row r="7040" spans="1:16" x14ac:dyDescent="0.25">
      <c r="A7040" s="289" t="s">
        <v>76</v>
      </c>
      <c r="B7040">
        <v>1</v>
      </c>
      <c r="C7040">
        <v>55</v>
      </c>
      <c r="D7040">
        <v>0.2</v>
      </c>
      <c r="E7040" s="289" t="s">
        <v>15779</v>
      </c>
      <c r="F7040">
        <v>5015877120</v>
      </c>
      <c r="G7040" s="276">
        <v>45784</v>
      </c>
      <c r="H7040">
        <v>20250417699826</v>
      </c>
      <c r="I7040">
        <v>0.192</v>
      </c>
      <c r="J7040" s="289" t="s">
        <v>764</v>
      </c>
      <c r="K7040" s="289" t="s">
        <v>15780</v>
      </c>
      <c r="L7040" s="289" t="s">
        <v>275</v>
      </c>
      <c r="M7040" s="289" t="s">
        <v>15552</v>
      </c>
      <c r="N7040" s="289" t="s">
        <v>766</v>
      </c>
      <c r="O7040" s="289" t="s">
        <v>748</v>
      </c>
      <c r="P7040" s="289" t="str">
        <f>VLOOKUP(CAT_Details[[#This Row],[Delivery Bp Customer Code]],Table6[],2,0)</f>
        <v>No Loc</v>
      </c>
    </row>
    <row r="7041" spans="1:16" x14ac:dyDescent="0.25">
      <c r="A7041" s="289" t="s">
        <v>76</v>
      </c>
      <c r="B7041">
        <v>5</v>
      </c>
      <c r="C7041">
        <v>125</v>
      </c>
      <c r="D7041">
        <v>2</v>
      </c>
      <c r="E7041" s="289" t="s">
        <v>15781</v>
      </c>
      <c r="F7041">
        <v>5015924302</v>
      </c>
      <c r="G7041" s="276">
        <v>45784</v>
      </c>
      <c r="H7041">
        <v>20250429706224</v>
      </c>
      <c r="I7041">
        <v>2.4</v>
      </c>
      <c r="J7041" s="289" t="s">
        <v>383</v>
      </c>
      <c r="K7041" s="289" t="s">
        <v>15782</v>
      </c>
      <c r="L7041" s="289" t="s">
        <v>275</v>
      </c>
      <c r="M7041" s="289" t="s">
        <v>15783</v>
      </c>
      <c r="N7041" s="289" t="s">
        <v>609</v>
      </c>
      <c r="O7041" s="289" t="s">
        <v>748</v>
      </c>
      <c r="P7041" s="289" t="str">
        <f>VLOOKUP(CAT_Details[[#This Row],[Delivery Bp Customer Code]],Table6[],2,0)</f>
        <v>No Loc</v>
      </c>
    </row>
    <row r="7042" spans="1:16" x14ac:dyDescent="0.25">
      <c r="A7042" s="289" t="s">
        <v>285</v>
      </c>
      <c r="B7042">
        <v>17</v>
      </c>
      <c r="C7042">
        <v>1740</v>
      </c>
      <c r="D7042">
        <v>7.9</v>
      </c>
      <c r="E7042" s="289" t="s">
        <v>15776</v>
      </c>
      <c r="F7042">
        <v>5015845001</v>
      </c>
      <c r="G7042" s="276">
        <v>45784</v>
      </c>
      <c r="H7042">
        <v>20250417700037</v>
      </c>
      <c r="I7042">
        <v>18.484999999999999</v>
      </c>
      <c r="J7042" s="289" t="s">
        <v>756</v>
      </c>
      <c r="K7042" s="289" t="s">
        <v>15784</v>
      </c>
      <c r="L7042" s="289" t="s">
        <v>275</v>
      </c>
      <c r="M7042" s="289" t="s">
        <v>15778</v>
      </c>
      <c r="N7042" s="289" t="s">
        <v>759</v>
      </c>
      <c r="O7042" s="289" t="s">
        <v>291</v>
      </c>
      <c r="P7042" s="289" t="str">
        <f>VLOOKUP(CAT_Details[[#This Row],[Delivery Bp Customer Code]],Table6[],2,0)</f>
        <v>DX01-L5</v>
      </c>
    </row>
    <row r="7043" spans="1:16" x14ac:dyDescent="0.25">
      <c r="A7043" s="289" t="s">
        <v>285</v>
      </c>
      <c r="B7043">
        <v>87</v>
      </c>
      <c r="C7043">
        <v>7221</v>
      </c>
      <c r="D7043">
        <v>13.6</v>
      </c>
      <c r="E7043" s="289" t="s">
        <v>15785</v>
      </c>
      <c r="F7043">
        <v>5015845062</v>
      </c>
      <c r="G7043" s="276">
        <v>45784</v>
      </c>
      <c r="H7043">
        <v>20250417700035</v>
      </c>
      <c r="I7043">
        <v>36.749000000000002</v>
      </c>
      <c r="J7043" s="289" t="s">
        <v>756</v>
      </c>
      <c r="K7043" s="289" t="s">
        <v>15786</v>
      </c>
      <c r="L7043" s="289" t="s">
        <v>275</v>
      </c>
      <c r="M7043" s="289" t="s">
        <v>15778</v>
      </c>
      <c r="N7043" s="289" t="s">
        <v>759</v>
      </c>
      <c r="O7043" s="289" t="s">
        <v>291</v>
      </c>
      <c r="P7043" s="289" t="str">
        <f>VLOOKUP(CAT_Details[[#This Row],[Delivery Bp Customer Code]],Table6[],2,0)</f>
        <v>DX01-L5</v>
      </c>
    </row>
    <row r="7044" spans="1:16" x14ac:dyDescent="0.25">
      <c r="A7044" s="289" t="s">
        <v>285</v>
      </c>
      <c r="B7044">
        <v>3</v>
      </c>
      <c r="C7044">
        <v>560</v>
      </c>
      <c r="D7044">
        <v>1</v>
      </c>
      <c r="E7044" s="289" t="s">
        <v>15779</v>
      </c>
      <c r="F7044">
        <v>5015877119</v>
      </c>
      <c r="G7044" s="276">
        <v>45784</v>
      </c>
      <c r="H7044">
        <v>20250417699825</v>
      </c>
      <c r="I7044">
        <v>1.1519999999999999</v>
      </c>
      <c r="J7044" s="289" t="s">
        <v>764</v>
      </c>
      <c r="K7044" s="289" t="s">
        <v>15787</v>
      </c>
      <c r="L7044" s="289" t="s">
        <v>275</v>
      </c>
      <c r="M7044" s="289" t="s">
        <v>15552</v>
      </c>
      <c r="N7044" s="289" t="s">
        <v>766</v>
      </c>
      <c r="O7044" s="289" t="s">
        <v>291</v>
      </c>
      <c r="P7044" s="289" t="str">
        <f>VLOOKUP(CAT_Details[[#This Row],[Delivery Bp Customer Code]],Table6[],2,0)</f>
        <v>DX01-L5</v>
      </c>
    </row>
    <row r="7045" spans="1:16" x14ac:dyDescent="0.25">
      <c r="A7045" s="289" t="s">
        <v>285</v>
      </c>
      <c r="B7045">
        <v>6</v>
      </c>
      <c r="C7045">
        <v>2916</v>
      </c>
      <c r="D7045">
        <v>2.4</v>
      </c>
      <c r="E7045" s="289" t="s">
        <v>15788</v>
      </c>
      <c r="F7045">
        <v>5015907764</v>
      </c>
      <c r="G7045" s="276">
        <v>45784</v>
      </c>
      <c r="H7045">
        <v>20250425704572</v>
      </c>
      <c r="I7045">
        <v>7.4880000000000004</v>
      </c>
      <c r="J7045" s="289" t="s">
        <v>383</v>
      </c>
      <c r="K7045" s="289" t="s">
        <v>15789</v>
      </c>
      <c r="L7045" s="289" t="s">
        <v>275</v>
      </c>
      <c r="M7045" s="289" t="s">
        <v>15790</v>
      </c>
      <c r="N7045" s="289" t="s">
        <v>667</v>
      </c>
      <c r="O7045" s="289" t="s">
        <v>291</v>
      </c>
      <c r="P7045" s="289" t="str">
        <f>VLOOKUP(CAT_Details[[#This Row],[Delivery Bp Customer Code]],Table6[],2,0)</f>
        <v>DX01-L5</v>
      </c>
    </row>
    <row r="7046" spans="1:16" x14ac:dyDescent="0.25">
      <c r="A7046" s="289" t="s">
        <v>285</v>
      </c>
      <c r="B7046">
        <v>3</v>
      </c>
      <c r="C7046">
        <v>225</v>
      </c>
      <c r="D7046">
        <v>1.2</v>
      </c>
      <c r="E7046" s="289" t="s">
        <v>15767</v>
      </c>
      <c r="F7046">
        <v>5015923966</v>
      </c>
      <c r="G7046" s="276">
        <v>45784</v>
      </c>
      <c r="H7046">
        <v>20250422701589</v>
      </c>
      <c r="I7046">
        <v>2.88</v>
      </c>
      <c r="J7046" s="289" t="s">
        <v>324</v>
      </c>
      <c r="K7046" s="289" t="s">
        <v>15791</v>
      </c>
      <c r="L7046" s="289" t="s">
        <v>275</v>
      </c>
      <c r="M7046" s="289" t="s">
        <v>15622</v>
      </c>
      <c r="N7046" s="289" t="s">
        <v>375</v>
      </c>
      <c r="O7046" s="289" t="s">
        <v>291</v>
      </c>
      <c r="P7046" s="289" t="str">
        <f>VLOOKUP(CAT_Details[[#This Row],[Delivery Bp Customer Code]],Table6[],2,0)</f>
        <v>DX01-L5</v>
      </c>
    </row>
    <row r="7047" spans="1:16" x14ac:dyDescent="0.25">
      <c r="A7047" s="289" t="s">
        <v>285</v>
      </c>
      <c r="B7047">
        <v>24</v>
      </c>
      <c r="C7047">
        <v>1440</v>
      </c>
      <c r="D7047">
        <v>9.6</v>
      </c>
      <c r="E7047" s="289" t="s">
        <v>15792</v>
      </c>
      <c r="F7047">
        <v>5015924387</v>
      </c>
      <c r="G7047" s="276">
        <v>45784</v>
      </c>
      <c r="H7047">
        <v>20250425704596</v>
      </c>
      <c r="I7047">
        <v>23.04</v>
      </c>
      <c r="J7047" s="289" t="s">
        <v>294</v>
      </c>
      <c r="K7047" s="289" t="s">
        <v>15793</v>
      </c>
      <c r="L7047" s="289" t="s">
        <v>275</v>
      </c>
      <c r="M7047" s="289" t="s">
        <v>15794</v>
      </c>
      <c r="N7047" s="289" t="s">
        <v>1181</v>
      </c>
      <c r="O7047" s="289" t="s">
        <v>291</v>
      </c>
      <c r="P7047" s="289" t="str">
        <f>VLOOKUP(CAT_Details[[#This Row],[Delivery Bp Customer Code]],Table6[],2,0)</f>
        <v>DX01-L5</v>
      </c>
    </row>
    <row r="7048" spans="1:16" x14ac:dyDescent="0.25">
      <c r="A7048" s="289" t="s">
        <v>285</v>
      </c>
      <c r="B7048">
        <v>13</v>
      </c>
      <c r="C7048">
        <v>757</v>
      </c>
      <c r="D7048">
        <v>7.05</v>
      </c>
      <c r="E7048" s="289" t="s">
        <v>15795</v>
      </c>
      <c r="F7048">
        <v>5015924472</v>
      </c>
      <c r="G7048" s="276">
        <v>45784</v>
      </c>
      <c r="H7048">
        <v>20250424703581</v>
      </c>
      <c r="I7048">
        <v>19.091000000000001</v>
      </c>
      <c r="J7048" s="289" t="s">
        <v>294</v>
      </c>
      <c r="K7048" s="289" t="s">
        <v>15796</v>
      </c>
      <c r="L7048" s="289" t="s">
        <v>275</v>
      </c>
      <c r="M7048" s="289" t="s">
        <v>15797</v>
      </c>
      <c r="N7048" s="289" t="s">
        <v>5685</v>
      </c>
      <c r="O7048" s="289" t="s">
        <v>291</v>
      </c>
      <c r="P7048" s="289" t="str">
        <f>VLOOKUP(CAT_Details[[#This Row],[Delivery Bp Customer Code]],Table6[],2,0)</f>
        <v>DX01-L5</v>
      </c>
    </row>
    <row r="7049" spans="1:16" x14ac:dyDescent="0.25">
      <c r="A7049" s="289" t="s">
        <v>285</v>
      </c>
      <c r="B7049">
        <v>6</v>
      </c>
      <c r="C7049">
        <v>400</v>
      </c>
      <c r="D7049">
        <v>3.26</v>
      </c>
      <c r="E7049" s="289" t="s">
        <v>15798</v>
      </c>
      <c r="F7049">
        <v>5015924503</v>
      </c>
      <c r="G7049" s="276">
        <v>45784</v>
      </c>
      <c r="H7049">
        <v>20250424703541</v>
      </c>
      <c r="I7049">
        <v>8.2270000000000003</v>
      </c>
      <c r="J7049" s="289" t="s">
        <v>294</v>
      </c>
      <c r="K7049" s="289" t="s">
        <v>15799</v>
      </c>
      <c r="L7049" s="289" t="s">
        <v>275</v>
      </c>
      <c r="M7049" s="289" t="s">
        <v>15800</v>
      </c>
      <c r="N7049" s="289" t="s">
        <v>5685</v>
      </c>
      <c r="O7049" s="289" t="s">
        <v>291</v>
      </c>
      <c r="P7049" s="289" t="str">
        <f>VLOOKUP(CAT_Details[[#This Row],[Delivery Bp Customer Code]],Table6[],2,0)</f>
        <v>DX01-L5</v>
      </c>
    </row>
    <row r="7050" spans="1:16" x14ac:dyDescent="0.25">
      <c r="A7050" s="289" t="s">
        <v>285</v>
      </c>
      <c r="B7050">
        <v>20</v>
      </c>
      <c r="C7050">
        <v>1329</v>
      </c>
      <c r="D7050">
        <v>10.84</v>
      </c>
      <c r="E7050" s="289" t="s">
        <v>15801</v>
      </c>
      <c r="F7050">
        <v>5015924509</v>
      </c>
      <c r="G7050" s="276">
        <v>45784</v>
      </c>
      <c r="H7050">
        <v>20250424703574</v>
      </c>
      <c r="I7050">
        <v>29.02</v>
      </c>
      <c r="J7050" s="289" t="s">
        <v>294</v>
      </c>
      <c r="K7050" s="289" t="s">
        <v>15802</v>
      </c>
      <c r="L7050" s="289" t="s">
        <v>275</v>
      </c>
      <c r="M7050" s="289" t="s">
        <v>15803</v>
      </c>
      <c r="N7050" s="289" t="s">
        <v>5685</v>
      </c>
      <c r="O7050" s="289" t="s">
        <v>291</v>
      </c>
      <c r="P7050" s="289" t="str">
        <f>VLOOKUP(CAT_Details[[#This Row],[Delivery Bp Customer Code]],Table6[],2,0)</f>
        <v>DX01-L5</v>
      </c>
    </row>
    <row r="7051" spans="1:16" x14ac:dyDescent="0.25">
      <c r="A7051" s="289" t="s">
        <v>285</v>
      </c>
      <c r="B7051">
        <v>16</v>
      </c>
      <c r="C7051">
        <v>3184</v>
      </c>
      <c r="D7051">
        <v>7.8</v>
      </c>
      <c r="E7051" s="289" t="s">
        <v>15804</v>
      </c>
      <c r="F7051">
        <v>5015924560</v>
      </c>
      <c r="G7051" s="276">
        <v>45784</v>
      </c>
      <c r="H7051">
        <v>20250428705407</v>
      </c>
      <c r="I7051">
        <v>16.847999999999999</v>
      </c>
      <c r="J7051" s="289" t="s">
        <v>345</v>
      </c>
      <c r="K7051" s="289" t="s">
        <v>15805</v>
      </c>
      <c r="L7051" s="289" t="s">
        <v>275</v>
      </c>
      <c r="M7051" s="289" t="s">
        <v>15634</v>
      </c>
      <c r="N7051" s="289" t="s">
        <v>415</v>
      </c>
      <c r="O7051" s="289" t="s">
        <v>291</v>
      </c>
      <c r="P7051" s="289" t="str">
        <f>VLOOKUP(CAT_Details[[#This Row],[Delivery Bp Customer Code]],Table6[],2,0)</f>
        <v>DX01-L5</v>
      </c>
    </row>
    <row r="7052" spans="1:16" x14ac:dyDescent="0.25">
      <c r="A7052" s="289" t="s">
        <v>285</v>
      </c>
      <c r="B7052">
        <v>6</v>
      </c>
      <c r="C7052">
        <v>7140</v>
      </c>
      <c r="D7052">
        <v>2.4</v>
      </c>
      <c r="E7052" s="289" t="s">
        <v>15806</v>
      </c>
      <c r="F7052">
        <v>5015924573</v>
      </c>
      <c r="G7052" s="276">
        <v>45784</v>
      </c>
      <c r="H7052">
        <v>20250424704068</v>
      </c>
      <c r="I7052">
        <v>5.76</v>
      </c>
      <c r="J7052" s="289" t="s">
        <v>383</v>
      </c>
      <c r="K7052" s="289" t="s">
        <v>15807</v>
      </c>
      <c r="L7052" s="289" t="s">
        <v>275</v>
      </c>
      <c r="M7052" s="289" t="s">
        <v>15790</v>
      </c>
      <c r="N7052" s="289" t="s">
        <v>386</v>
      </c>
      <c r="O7052" s="289" t="s">
        <v>291</v>
      </c>
      <c r="P7052" s="289" t="str">
        <f>VLOOKUP(CAT_Details[[#This Row],[Delivery Bp Customer Code]],Table6[],2,0)</f>
        <v>DX01-L5</v>
      </c>
    </row>
    <row r="7053" spans="1:16" x14ac:dyDescent="0.25">
      <c r="A7053" s="289" t="s">
        <v>285</v>
      </c>
      <c r="B7053">
        <v>10</v>
      </c>
      <c r="C7053">
        <v>1472</v>
      </c>
      <c r="D7053">
        <v>4</v>
      </c>
      <c r="E7053" s="289" t="s">
        <v>15808</v>
      </c>
      <c r="F7053">
        <v>5015924645</v>
      </c>
      <c r="G7053" s="276">
        <v>45784</v>
      </c>
      <c r="H7053">
        <v>20250428705561</v>
      </c>
      <c r="I7053">
        <v>5.5679999999999996</v>
      </c>
      <c r="J7053" s="289" t="s">
        <v>345</v>
      </c>
      <c r="K7053" s="289" t="s">
        <v>15809</v>
      </c>
      <c r="L7053" s="289" t="s">
        <v>275</v>
      </c>
      <c r="M7053" s="289" t="s">
        <v>15810</v>
      </c>
      <c r="N7053" s="289" t="s">
        <v>348</v>
      </c>
      <c r="O7053" s="289" t="s">
        <v>291</v>
      </c>
      <c r="P7053" s="289" t="str">
        <f>VLOOKUP(CAT_Details[[#This Row],[Delivery Bp Customer Code]],Table6[],2,0)</f>
        <v>DX01-L5</v>
      </c>
    </row>
    <row r="7054" spans="1:16" x14ac:dyDescent="0.25">
      <c r="A7054" s="289" t="s">
        <v>285</v>
      </c>
      <c r="B7054">
        <v>4</v>
      </c>
      <c r="C7054">
        <v>1800</v>
      </c>
      <c r="D7054">
        <v>2</v>
      </c>
      <c r="E7054" s="289" t="s">
        <v>15811</v>
      </c>
      <c r="F7054">
        <v>5015924648</v>
      </c>
      <c r="G7054" s="276">
        <v>45784</v>
      </c>
      <c r="H7054">
        <v>20250425704315</v>
      </c>
      <c r="I7054">
        <v>4.8</v>
      </c>
      <c r="J7054" s="289" t="s">
        <v>280</v>
      </c>
      <c r="K7054" s="289" t="s">
        <v>15812</v>
      </c>
      <c r="L7054" s="289" t="s">
        <v>275</v>
      </c>
      <c r="M7054" s="289" t="s">
        <v>15639</v>
      </c>
      <c r="N7054" s="289" t="s">
        <v>534</v>
      </c>
      <c r="O7054" s="289" t="s">
        <v>291</v>
      </c>
      <c r="P7054" s="289" t="str">
        <f>VLOOKUP(CAT_Details[[#This Row],[Delivery Bp Customer Code]],Table6[],2,0)</f>
        <v>DX01-L5</v>
      </c>
    </row>
    <row r="7055" spans="1:16" x14ac:dyDescent="0.25">
      <c r="A7055" s="289" t="s">
        <v>285</v>
      </c>
      <c r="B7055">
        <v>3</v>
      </c>
      <c r="C7055">
        <v>77</v>
      </c>
      <c r="D7055">
        <v>0.16</v>
      </c>
      <c r="E7055" s="289" t="s">
        <v>15813</v>
      </c>
      <c r="F7055">
        <v>5015945167</v>
      </c>
      <c r="G7055" s="276">
        <v>45784</v>
      </c>
      <c r="H7055">
        <v>20250429706602</v>
      </c>
      <c r="I7055">
        <v>0.12</v>
      </c>
      <c r="J7055" s="289" t="s">
        <v>350</v>
      </c>
      <c r="K7055" s="289" t="s">
        <v>15814</v>
      </c>
      <c r="L7055" s="289" t="s">
        <v>275</v>
      </c>
      <c r="M7055" s="289" t="s">
        <v>15252</v>
      </c>
      <c r="N7055" s="289" t="s">
        <v>360</v>
      </c>
      <c r="O7055" s="289" t="s">
        <v>291</v>
      </c>
      <c r="P7055" s="289" t="str">
        <f>VLOOKUP(CAT_Details[[#This Row],[Delivery Bp Customer Code]],Table6[],2,0)</f>
        <v>DX01-L5</v>
      </c>
    </row>
    <row r="7056" spans="1:16" x14ac:dyDescent="0.25">
      <c r="A7056" s="289" t="s">
        <v>285</v>
      </c>
      <c r="B7056">
        <v>2</v>
      </c>
      <c r="C7056">
        <v>817</v>
      </c>
      <c r="D7056">
        <v>1</v>
      </c>
      <c r="E7056" s="289" t="s">
        <v>15764</v>
      </c>
      <c r="F7056">
        <v>5015945210</v>
      </c>
      <c r="G7056" s="276">
        <v>45784</v>
      </c>
      <c r="H7056">
        <v>20250429706503</v>
      </c>
      <c r="I7056">
        <v>2.4</v>
      </c>
      <c r="J7056" s="289" t="s">
        <v>350</v>
      </c>
      <c r="K7056" s="289" t="s">
        <v>15815</v>
      </c>
      <c r="L7056" s="289" t="s">
        <v>275</v>
      </c>
      <c r="M7056" s="289" t="s">
        <v>15766</v>
      </c>
      <c r="N7056" s="289" t="s">
        <v>381</v>
      </c>
      <c r="O7056" s="289" t="s">
        <v>291</v>
      </c>
      <c r="P7056" s="289" t="str">
        <f>VLOOKUP(CAT_Details[[#This Row],[Delivery Bp Customer Code]],Table6[],2,0)</f>
        <v>DX01-L5</v>
      </c>
    </row>
    <row r="7057" spans="1:16" x14ac:dyDescent="0.25">
      <c r="A7057" s="289" t="s">
        <v>285</v>
      </c>
      <c r="B7057">
        <v>1</v>
      </c>
      <c r="C7057">
        <v>130</v>
      </c>
      <c r="D7057">
        <v>0.21</v>
      </c>
      <c r="E7057" s="289" t="s">
        <v>15816</v>
      </c>
      <c r="F7057">
        <v>5015945304</v>
      </c>
      <c r="G7057" s="276">
        <v>45784</v>
      </c>
      <c r="H7057">
        <v>20250429706274</v>
      </c>
      <c r="I7057">
        <v>0.186</v>
      </c>
      <c r="J7057" s="289" t="s">
        <v>350</v>
      </c>
      <c r="K7057" s="289" t="s">
        <v>15817</v>
      </c>
      <c r="L7057" s="289" t="s">
        <v>275</v>
      </c>
      <c r="M7057" s="289" t="s">
        <v>15252</v>
      </c>
      <c r="N7057" s="289" t="s">
        <v>685</v>
      </c>
      <c r="O7057" s="289" t="s">
        <v>291</v>
      </c>
      <c r="P7057" s="289" t="str">
        <f>VLOOKUP(CAT_Details[[#This Row],[Delivery Bp Customer Code]],Table6[],2,0)</f>
        <v>DX01-L5</v>
      </c>
    </row>
    <row r="7058" spans="1:16" x14ac:dyDescent="0.25">
      <c r="A7058" s="289" t="s">
        <v>285</v>
      </c>
      <c r="B7058">
        <v>19</v>
      </c>
      <c r="C7058">
        <v>4032</v>
      </c>
      <c r="D7058">
        <v>9.51</v>
      </c>
      <c r="E7058" s="289" t="s">
        <v>15818</v>
      </c>
      <c r="F7058">
        <v>5015945641</v>
      </c>
      <c r="G7058" s="276">
        <v>45784</v>
      </c>
      <c r="H7058">
        <v>20250429707175</v>
      </c>
      <c r="I7058">
        <v>22.823</v>
      </c>
      <c r="J7058" s="289" t="s">
        <v>350</v>
      </c>
      <c r="K7058" s="289" t="s">
        <v>15819</v>
      </c>
      <c r="L7058" s="289" t="s">
        <v>275</v>
      </c>
      <c r="M7058" s="289" t="s">
        <v>15820</v>
      </c>
      <c r="N7058" s="289" t="s">
        <v>818</v>
      </c>
      <c r="O7058" s="289" t="s">
        <v>291</v>
      </c>
      <c r="P7058" s="289" t="str">
        <f>VLOOKUP(CAT_Details[[#This Row],[Delivery Bp Customer Code]],Table6[],2,0)</f>
        <v>DX01-L5</v>
      </c>
    </row>
    <row r="7059" spans="1:16" x14ac:dyDescent="0.25">
      <c r="A7059" s="289" t="s">
        <v>285</v>
      </c>
      <c r="B7059">
        <v>23</v>
      </c>
      <c r="C7059">
        <v>3646</v>
      </c>
      <c r="D7059">
        <v>10</v>
      </c>
      <c r="E7059" s="289" t="s">
        <v>15821</v>
      </c>
      <c r="F7059">
        <v>5015945860</v>
      </c>
      <c r="G7059" s="276">
        <v>45784</v>
      </c>
      <c r="H7059">
        <v>20250429706538</v>
      </c>
      <c r="I7059">
        <v>21.295000000000002</v>
      </c>
      <c r="J7059" s="289" t="s">
        <v>350</v>
      </c>
      <c r="K7059" s="289" t="s">
        <v>15822</v>
      </c>
      <c r="L7059" s="289" t="s">
        <v>275</v>
      </c>
      <c r="M7059" s="289" t="s">
        <v>15766</v>
      </c>
      <c r="N7059" s="289" t="s">
        <v>357</v>
      </c>
      <c r="O7059" s="289" t="s">
        <v>291</v>
      </c>
      <c r="P7059" s="289" t="str">
        <f>VLOOKUP(CAT_Details[[#This Row],[Delivery Bp Customer Code]],Table6[],2,0)</f>
        <v>DX01-L5</v>
      </c>
    </row>
    <row r="7060" spans="1:16" x14ac:dyDescent="0.25">
      <c r="A7060" s="289" t="s">
        <v>285</v>
      </c>
      <c r="B7060">
        <v>1</v>
      </c>
      <c r="C7060">
        <v>414</v>
      </c>
      <c r="D7060">
        <v>0.5</v>
      </c>
      <c r="E7060" s="289" t="s">
        <v>15823</v>
      </c>
      <c r="F7060">
        <v>5015945963</v>
      </c>
      <c r="G7060" s="276">
        <v>45784</v>
      </c>
      <c r="H7060">
        <v>20250430707839</v>
      </c>
      <c r="I7060">
        <v>1.2</v>
      </c>
      <c r="J7060" s="289" t="s">
        <v>350</v>
      </c>
      <c r="K7060" s="289" t="s">
        <v>15824</v>
      </c>
      <c r="L7060" s="289" t="s">
        <v>275</v>
      </c>
      <c r="M7060" s="289" t="s">
        <v>15766</v>
      </c>
      <c r="N7060" s="289" t="s">
        <v>381</v>
      </c>
      <c r="O7060" s="289" t="s">
        <v>291</v>
      </c>
      <c r="P7060" s="289" t="str">
        <f>VLOOKUP(CAT_Details[[#This Row],[Delivery Bp Customer Code]],Table6[],2,0)</f>
        <v>DX01-L5</v>
      </c>
    </row>
    <row r="7061" spans="1:16" x14ac:dyDescent="0.25">
      <c r="A7061" s="289" t="s">
        <v>285</v>
      </c>
      <c r="B7061">
        <v>2</v>
      </c>
      <c r="C7061">
        <v>745</v>
      </c>
      <c r="D7061">
        <v>1</v>
      </c>
      <c r="E7061" s="289" t="s">
        <v>15823</v>
      </c>
      <c r="F7061">
        <v>5015946046</v>
      </c>
      <c r="G7061" s="276">
        <v>45784</v>
      </c>
      <c r="H7061">
        <v>20250430707846</v>
      </c>
      <c r="I7061">
        <v>2.4</v>
      </c>
      <c r="J7061" s="289" t="s">
        <v>350</v>
      </c>
      <c r="K7061" s="289" t="s">
        <v>15825</v>
      </c>
      <c r="L7061" s="289" t="s">
        <v>275</v>
      </c>
      <c r="M7061" s="289" t="s">
        <v>15766</v>
      </c>
      <c r="N7061" s="289" t="s">
        <v>381</v>
      </c>
      <c r="O7061" s="289" t="s">
        <v>291</v>
      </c>
      <c r="P7061" s="289" t="str">
        <f>VLOOKUP(CAT_Details[[#This Row],[Delivery Bp Customer Code]],Table6[],2,0)</f>
        <v>DX01-L5</v>
      </c>
    </row>
    <row r="7062" spans="1:16" x14ac:dyDescent="0.25">
      <c r="A7062" s="289" t="s">
        <v>285</v>
      </c>
      <c r="B7062">
        <v>5</v>
      </c>
      <c r="C7062">
        <v>159</v>
      </c>
      <c r="D7062">
        <v>1</v>
      </c>
      <c r="E7062" s="289" t="s">
        <v>15826</v>
      </c>
      <c r="F7062">
        <v>5015946129</v>
      </c>
      <c r="G7062" s="276">
        <v>45784</v>
      </c>
      <c r="H7062">
        <v>20250429706520</v>
      </c>
      <c r="I7062">
        <v>1.3919999999999999</v>
      </c>
      <c r="J7062" s="289" t="s">
        <v>350</v>
      </c>
      <c r="K7062" s="289" t="s">
        <v>15827</v>
      </c>
      <c r="L7062" s="289" t="s">
        <v>275</v>
      </c>
      <c r="M7062" s="289" t="s">
        <v>15766</v>
      </c>
      <c r="N7062" s="289" t="s">
        <v>407</v>
      </c>
      <c r="O7062" s="289" t="s">
        <v>291</v>
      </c>
      <c r="P7062" s="289" t="str">
        <f>VLOOKUP(CAT_Details[[#This Row],[Delivery Bp Customer Code]],Table6[],2,0)</f>
        <v>DX01-L5</v>
      </c>
    </row>
    <row r="7063" spans="1:16" x14ac:dyDescent="0.25">
      <c r="A7063" s="289" t="s">
        <v>285</v>
      </c>
      <c r="B7063">
        <v>13</v>
      </c>
      <c r="C7063">
        <v>757</v>
      </c>
      <c r="D7063">
        <v>7.05</v>
      </c>
      <c r="E7063" s="289" t="s">
        <v>15795</v>
      </c>
      <c r="F7063">
        <v>5015952047</v>
      </c>
      <c r="G7063" s="276">
        <v>45784</v>
      </c>
      <c r="H7063">
        <v>20250424703581</v>
      </c>
      <c r="I7063">
        <v>19.091000000000001</v>
      </c>
      <c r="J7063" s="289" t="s">
        <v>294</v>
      </c>
      <c r="K7063" s="289" t="s">
        <v>15828</v>
      </c>
      <c r="L7063" s="289" t="s">
        <v>275</v>
      </c>
      <c r="M7063" s="289"/>
      <c r="N7063" s="289" t="s">
        <v>5685</v>
      </c>
      <c r="O7063" s="289" t="s">
        <v>291</v>
      </c>
      <c r="P7063" s="289" t="str">
        <f>VLOOKUP(CAT_Details[[#This Row],[Delivery Bp Customer Code]],Table6[],2,0)</f>
        <v>DX01-L5</v>
      </c>
    </row>
    <row r="7064" spans="1:16" x14ac:dyDescent="0.25">
      <c r="A7064" s="289" t="s">
        <v>285</v>
      </c>
      <c r="B7064">
        <v>2</v>
      </c>
      <c r="C7064">
        <v>200.22</v>
      </c>
      <c r="D7064">
        <v>0.5</v>
      </c>
      <c r="E7064" s="289" t="s">
        <v>15829</v>
      </c>
      <c r="F7064">
        <v>5015967452</v>
      </c>
      <c r="G7064" s="276">
        <v>45784</v>
      </c>
      <c r="H7064">
        <v>20250502709452</v>
      </c>
      <c r="I7064">
        <v>1.0620000000000001</v>
      </c>
      <c r="J7064" s="289" t="s">
        <v>273</v>
      </c>
      <c r="K7064" s="289" t="s">
        <v>15830</v>
      </c>
      <c r="L7064" s="289" t="s">
        <v>275</v>
      </c>
      <c r="M7064" s="289" t="s">
        <v>15831</v>
      </c>
      <c r="N7064" s="289" t="s">
        <v>519</v>
      </c>
      <c r="O7064" s="289" t="s">
        <v>291</v>
      </c>
      <c r="P7064" s="289" t="str">
        <f>VLOOKUP(CAT_Details[[#This Row],[Delivery Bp Customer Code]],Table6[],2,0)</f>
        <v>DX01-L5</v>
      </c>
    </row>
    <row r="7065" spans="1:16" x14ac:dyDescent="0.25">
      <c r="A7065" s="289" t="s">
        <v>285</v>
      </c>
      <c r="B7065">
        <v>2</v>
      </c>
      <c r="C7065">
        <v>199.22</v>
      </c>
      <c r="D7065">
        <v>0.52</v>
      </c>
      <c r="E7065" s="289" t="s">
        <v>15829</v>
      </c>
      <c r="F7065">
        <v>5015967453</v>
      </c>
      <c r="G7065" s="276">
        <v>45784</v>
      </c>
      <c r="H7065">
        <v>20250502709446</v>
      </c>
      <c r="I7065">
        <v>1.071</v>
      </c>
      <c r="J7065" s="289" t="s">
        <v>273</v>
      </c>
      <c r="K7065" s="289" t="s">
        <v>15832</v>
      </c>
      <c r="L7065" s="289" t="s">
        <v>275</v>
      </c>
      <c r="M7065" s="289" t="s">
        <v>15831</v>
      </c>
      <c r="N7065" s="289" t="s">
        <v>519</v>
      </c>
      <c r="O7065" s="289" t="s">
        <v>291</v>
      </c>
      <c r="P7065" s="289" t="str">
        <f>VLOOKUP(CAT_Details[[#This Row],[Delivery Bp Customer Code]],Table6[],2,0)</f>
        <v>DX01-L5</v>
      </c>
    </row>
    <row r="7066" spans="1:16" x14ac:dyDescent="0.25">
      <c r="A7066" s="289" t="s">
        <v>521</v>
      </c>
      <c r="B7066">
        <v>5</v>
      </c>
      <c r="C7066">
        <v>140</v>
      </c>
      <c r="D7066">
        <v>2</v>
      </c>
      <c r="E7066" s="289" t="s">
        <v>15781</v>
      </c>
      <c r="F7066">
        <v>5015924301</v>
      </c>
      <c r="G7066" s="276">
        <v>45784</v>
      </c>
      <c r="H7066">
        <v>20250429706227</v>
      </c>
      <c r="I7066">
        <v>2.4</v>
      </c>
      <c r="J7066" s="289" t="s">
        <v>383</v>
      </c>
      <c r="K7066" s="289" t="s">
        <v>15833</v>
      </c>
      <c r="L7066" s="289" t="s">
        <v>275</v>
      </c>
      <c r="M7066" s="289" t="s">
        <v>15783</v>
      </c>
      <c r="N7066" s="289" t="s">
        <v>609</v>
      </c>
      <c r="O7066" s="289" t="s">
        <v>525</v>
      </c>
      <c r="P7066" s="289" t="str">
        <f>VLOOKUP(CAT_Details[[#This Row],[Delivery Bp Customer Code]],Table6[],2,0)</f>
        <v>No Loc</v>
      </c>
    </row>
    <row r="7067" spans="1:16" x14ac:dyDescent="0.25">
      <c r="A7067" s="289" t="s">
        <v>272</v>
      </c>
      <c r="B7067">
        <v>2</v>
      </c>
      <c r="C7067">
        <v>779.9</v>
      </c>
      <c r="D7067">
        <v>0.4</v>
      </c>
      <c r="E7067" s="289" t="s">
        <v>15834</v>
      </c>
      <c r="F7067">
        <v>5015923972</v>
      </c>
      <c r="G7067" s="276">
        <v>45784</v>
      </c>
      <c r="H7067">
        <v>20250425704873</v>
      </c>
      <c r="I7067">
        <v>0.57599999999999996</v>
      </c>
      <c r="J7067" s="289" t="s">
        <v>294</v>
      </c>
      <c r="K7067" s="289" t="s">
        <v>15835</v>
      </c>
      <c r="L7067" s="289" t="s">
        <v>275</v>
      </c>
      <c r="M7067" s="289" t="s">
        <v>15773</v>
      </c>
      <c r="N7067" s="289" t="s">
        <v>698</v>
      </c>
      <c r="O7067" s="289" t="s">
        <v>277</v>
      </c>
      <c r="P7067" s="289" t="str">
        <f>VLOOKUP(CAT_Details[[#This Row],[Delivery Bp Customer Code]],Table6[],2,0)</f>
        <v>U2-L5</v>
      </c>
    </row>
    <row r="7068" spans="1:16" x14ac:dyDescent="0.25">
      <c r="A7068" s="289" t="s">
        <v>272</v>
      </c>
      <c r="B7068">
        <v>1</v>
      </c>
      <c r="C7068">
        <v>45</v>
      </c>
      <c r="D7068">
        <v>0.4</v>
      </c>
      <c r="E7068" s="289" t="s">
        <v>15836</v>
      </c>
      <c r="F7068">
        <v>5015924242</v>
      </c>
      <c r="G7068" s="276">
        <v>45784</v>
      </c>
      <c r="H7068">
        <v>20250418700612</v>
      </c>
      <c r="I7068">
        <v>0.76800000000000002</v>
      </c>
      <c r="J7068" s="289" t="s">
        <v>345</v>
      </c>
      <c r="K7068" s="289" t="s">
        <v>15837</v>
      </c>
      <c r="L7068" s="289" t="s">
        <v>275</v>
      </c>
      <c r="M7068" s="289" t="s">
        <v>15758</v>
      </c>
      <c r="N7068" s="289" t="s">
        <v>2014</v>
      </c>
      <c r="O7068" s="289" t="s">
        <v>277</v>
      </c>
      <c r="P7068" s="289" t="str">
        <f>VLOOKUP(CAT_Details[[#This Row],[Delivery Bp Customer Code]],Table6[],2,0)</f>
        <v>U2-L5</v>
      </c>
    </row>
    <row r="7069" spans="1:16" x14ac:dyDescent="0.25">
      <c r="A7069" s="289" t="s">
        <v>272</v>
      </c>
      <c r="B7069">
        <v>1</v>
      </c>
      <c r="C7069">
        <v>120</v>
      </c>
      <c r="D7069">
        <v>0.2</v>
      </c>
      <c r="E7069" s="289" t="s">
        <v>15838</v>
      </c>
      <c r="F7069">
        <v>5015924395</v>
      </c>
      <c r="G7069" s="276">
        <v>45784</v>
      </c>
      <c r="H7069">
        <v>20250425704675</v>
      </c>
      <c r="I7069">
        <v>0.38400000000000001</v>
      </c>
      <c r="J7069" s="289" t="s">
        <v>438</v>
      </c>
      <c r="K7069" s="289" t="s">
        <v>15839</v>
      </c>
      <c r="L7069" s="289" t="s">
        <v>275</v>
      </c>
      <c r="M7069" s="289" t="s">
        <v>15726</v>
      </c>
      <c r="N7069" s="289" t="s">
        <v>440</v>
      </c>
      <c r="O7069" s="289" t="s">
        <v>277</v>
      </c>
      <c r="P7069" s="289" t="str">
        <f>VLOOKUP(CAT_Details[[#This Row],[Delivery Bp Customer Code]],Table6[],2,0)</f>
        <v>U2-L5</v>
      </c>
    </row>
    <row r="7070" spans="1:16" x14ac:dyDescent="0.25">
      <c r="A7070" s="289" t="s">
        <v>272</v>
      </c>
      <c r="B7070">
        <v>20</v>
      </c>
      <c r="C7070">
        <v>1800</v>
      </c>
      <c r="D7070">
        <v>8</v>
      </c>
      <c r="E7070" s="289" t="s">
        <v>15840</v>
      </c>
      <c r="F7070">
        <v>5015945087</v>
      </c>
      <c r="G7070" s="276">
        <v>45784</v>
      </c>
      <c r="H7070">
        <v>20250429706240</v>
      </c>
      <c r="I7070">
        <v>14.784000000000001</v>
      </c>
      <c r="J7070" s="289" t="s">
        <v>350</v>
      </c>
      <c r="K7070" s="289" t="s">
        <v>15841</v>
      </c>
      <c r="L7070" s="289" t="s">
        <v>275</v>
      </c>
      <c r="M7070" s="289" t="s">
        <v>15252</v>
      </c>
      <c r="N7070" s="289" t="s">
        <v>846</v>
      </c>
      <c r="O7070" s="289" t="s">
        <v>277</v>
      </c>
      <c r="P7070" s="289" t="str">
        <f>VLOOKUP(CAT_Details[[#This Row],[Delivery Bp Customer Code]],Table6[],2,0)</f>
        <v>U2-L5</v>
      </c>
    </row>
    <row r="7071" spans="1:16" x14ac:dyDescent="0.25">
      <c r="A7071" s="289" t="s">
        <v>278</v>
      </c>
      <c r="B7071">
        <v>1</v>
      </c>
      <c r="C7071">
        <v>700</v>
      </c>
      <c r="D7071">
        <v>0.4</v>
      </c>
      <c r="E7071" s="289" t="s">
        <v>15842</v>
      </c>
      <c r="F7071">
        <v>5015924530</v>
      </c>
      <c r="G7071" s="276">
        <v>45785</v>
      </c>
      <c r="H7071">
        <v>20250428705720</v>
      </c>
      <c r="I7071">
        <v>0.91200000000000003</v>
      </c>
      <c r="J7071" s="289" t="s">
        <v>317</v>
      </c>
      <c r="K7071" s="289" t="s">
        <v>15843</v>
      </c>
      <c r="L7071" s="289" t="s">
        <v>275</v>
      </c>
      <c r="M7071" s="289" t="s">
        <v>15611</v>
      </c>
      <c r="N7071" s="289" t="s">
        <v>320</v>
      </c>
      <c r="O7071" s="289" t="s">
        <v>498</v>
      </c>
      <c r="P7071" s="289" t="str">
        <f>VLOOKUP(CAT_Details[[#This Row],[Delivery Bp Customer Code]],Table6[],2,0)</f>
        <v>DK-BM01</v>
      </c>
    </row>
    <row r="7072" spans="1:16" x14ac:dyDescent="0.25">
      <c r="A7072" s="289" t="s">
        <v>278</v>
      </c>
      <c r="B7072">
        <v>3</v>
      </c>
      <c r="C7072">
        <v>1631</v>
      </c>
      <c r="D7072">
        <v>1.2</v>
      </c>
      <c r="E7072" s="289" t="s">
        <v>15844</v>
      </c>
      <c r="F7072">
        <v>5015952330</v>
      </c>
      <c r="G7072" s="276">
        <v>45785</v>
      </c>
      <c r="H7072">
        <v>20250430707704</v>
      </c>
      <c r="I7072">
        <v>2.88</v>
      </c>
      <c r="J7072" s="289" t="s">
        <v>280</v>
      </c>
      <c r="K7072" s="289" t="s">
        <v>15845</v>
      </c>
      <c r="L7072" s="289" t="s">
        <v>275</v>
      </c>
      <c r="M7072" s="289" t="s">
        <v>15846</v>
      </c>
      <c r="N7072" s="289" t="s">
        <v>566</v>
      </c>
      <c r="O7072" s="289" t="s">
        <v>498</v>
      </c>
      <c r="P7072" s="289" t="str">
        <f>VLOOKUP(CAT_Details[[#This Row],[Delivery Bp Customer Code]],Table6[],2,0)</f>
        <v>DK-BM01</v>
      </c>
    </row>
    <row r="7073" spans="1:16" x14ac:dyDescent="0.25">
      <c r="A7073" s="289" t="s">
        <v>278</v>
      </c>
      <c r="B7073">
        <v>1</v>
      </c>
      <c r="C7073">
        <v>450</v>
      </c>
      <c r="D7073">
        <v>0.4</v>
      </c>
      <c r="E7073" s="289" t="s">
        <v>15847</v>
      </c>
      <c r="F7073">
        <v>5015982570</v>
      </c>
      <c r="G7073" s="276">
        <v>45785</v>
      </c>
      <c r="H7073">
        <v>20250505710533</v>
      </c>
      <c r="I7073">
        <v>0.52800000000000002</v>
      </c>
      <c r="J7073" s="289" t="s">
        <v>273</v>
      </c>
      <c r="K7073" s="289" t="s">
        <v>15848</v>
      </c>
      <c r="L7073" s="289" t="s">
        <v>275</v>
      </c>
      <c r="M7073" s="289" t="s">
        <v>15849</v>
      </c>
      <c r="N7073" s="289" t="s">
        <v>15850</v>
      </c>
      <c r="O7073" s="289" t="s">
        <v>498</v>
      </c>
      <c r="P7073" s="289" t="str">
        <f>VLOOKUP(CAT_Details[[#This Row],[Delivery Bp Customer Code]],Table6[],2,0)</f>
        <v>DK-BM01</v>
      </c>
    </row>
    <row r="7074" spans="1:16" x14ac:dyDescent="0.25">
      <c r="A7074" s="289" t="s">
        <v>75</v>
      </c>
      <c r="B7074">
        <v>2</v>
      </c>
      <c r="C7074">
        <v>39.6</v>
      </c>
      <c r="D7074">
        <v>0.14000000000000001</v>
      </c>
      <c r="E7074" s="289" t="s">
        <v>15851</v>
      </c>
      <c r="F7074">
        <v>5015952010</v>
      </c>
      <c r="G7074" s="276">
        <v>45785</v>
      </c>
      <c r="H7074">
        <v>20250425704589</v>
      </c>
      <c r="I7074">
        <v>0.108</v>
      </c>
      <c r="J7074" s="289" t="s">
        <v>350</v>
      </c>
      <c r="K7074" s="289" t="s">
        <v>15852</v>
      </c>
      <c r="L7074" s="289" t="s">
        <v>275</v>
      </c>
      <c r="M7074" s="289" t="s">
        <v>15853</v>
      </c>
      <c r="N7074" s="289" t="s">
        <v>3173</v>
      </c>
      <c r="O7074" s="289" t="s">
        <v>2173</v>
      </c>
      <c r="P7074" s="289" t="str">
        <f>VLOOKUP(CAT_Details[[#This Row],[Delivery Bp Customer Code]],Table6[],2,0)</f>
        <v>OYL1</v>
      </c>
    </row>
    <row r="7075" spans="1:16" x14ac:dyDescent="0.25">
      <c r="A7075" s="289" t="s">
        <v>75</v>
      </c>
      <c r="B7075">
        <v>1</v>
      </c>
      <c r="C7075">
        <v>1</v>
      </c>
      <c r="D7075">
        <v>0.03</v>
      </c>
      <c r="E7075" s="289" t="s">
        <v>15854</v>
      </c>
      <c r="F7075">
        <v>5015952259</v>
      </c>
      <c r="G7075" s="276">
        <v>45785</v>
      </c>
      <c r="H7075">
        <v>20250429706288</v>
      </c>
      <c r="I7075">
        <v>1.0999999999999999E-2</v>
      </c>
      <c r="J7075" s="289" t="s">
        <v>350</v>
      </c>
      <c r="K7075" s="289" t="s">
        <v>15855</v>
      </c>
      <c r="L7075" s="289" t="s">
        <v>275</v>
      </c>
      <c r="M7075" s="289" t="s">
        <v>15820</v>
      </c>
      <c r="N7075" s="289" t="s">
        <v>5415</v>
      </c>
      <c r="O7075" s="289" t="s">
        <v>2173</v>
      </c>
      <c r="P7075" s="289" t="str">
        <f>VLOOKUP(CAT_Details[[#This Row],[Delivery Bp Customer Code]],Table6[],2,0)</f>
        <v>OYL1</v>
      </c>
    </row>
    <row r="7076" spans="1:16" x14ac:dyDescent="0.25">
      <c r="A7076" s="289" t="s">
        <v>75</v>
      </c>
      <c r="B7076">
        <v>8</v>
      </c>
      <c r="C7076">
        <v>932</v>
      </c>
      <c r="D7076">
        <v>0.94</v>
      </c>
      <c r="E7076" s="289" t="s">
        <v>15856</v>
      </c>
      <c r="F7076">
        <v>5015952336</v>
      </c>
      <c r="G7076" s="276">
        <v>45785</v>
      </c>
      <c r="H7076">
        <v>20250429707065</v>
      </c>
      <c r="I7076">
        <v>1.38</v>
      </c>
      <c r="J7076" s="289" t="s">
        <v>324</v>
      </c>
      <c r="K7076" s="289" t="s">
        <v>15857</v>
      </c>
      <c r="L7076" s="289" t="s">
        <v>275</v>
      </c>
      <c r="M7076" s="289" t="s">
        <v>15644</v>
      </c>
      <c r="N7076" s="289" t="s">
        <v>15858</v>
      </c>
      <c r="O7076" s="289" t="s">
        <v>2173</v>
      </c>
      <c r="P7076" s="289" t="str">
        <f>VLOOKUP(CAT_Details[[#This Row],[Delivery Bp Customer Code]],Table6[],2,0)</f>
        <v>OYL1</v>
      </c>
    </row>
    <row r="7077" spans="1:16" x14ac:dyDescent="0.25">
      <c r="A7077" s="289" t="s">
        <v>75</v>
      </c>
      <c r="B7077">
        <v>1</v>
      </c>
      <c r="C7077">
        <v>27.6</v>
      </c>
      <c r="D7077">
        <v>0.2</v>
      </c>
      <c r="E7077" s="289" t="s">
        <v>15859</v>
      </c>
      <c r="F7077">
        <v>5015952347</v>
      </c>
      <c r="G7077" s="276">
        <v>45785</v>
      </c>
      <c r="H7077">
        <v>20250415697719</v>
      </c>
      <c r="I7077">
        <v>0.24</v>
      </c>
      <c r="J7077" s="289" t="s">
        <v>280</v>
      </c>
      <c r="K7077" s="289" t="s">
        <v>15860</v>
      </c>
      <c r="L7077" s="289" t="s">
        <v>275</v>
      </c>
      <c r="M7077" s="289" t="s">
        <v>15861</v>
      </c>
      <c r="N7077" s="289" t="s">
        <v>2921</v>
      </c>
      <c r="O7077" s="289" t="s">
        <v>2173</v>
      </c>
      <c r="P7077" s="289" t="str">
        <f>VLOOKUP(CAT_Details[[#This Row],[Delivery Bp Customer Code]],Table6[],2,0)</f>
        <v>OYL1</v>
      </c>
    </row>
    <row r="7078" spans="1:16" x14ac:dyDescent="0.25">
      <c r="A7078" s="289" t="s">
        <v>75</v>
      </c>
      <c r="B7078">
        <v>32</v>
      </c>
      <c r="C7078">
        <v>14256</v>
      </c>
      <c r="D7078">
        <v>10.67</v>
      </c>
      <c r="E7078" s="289" t="s">
        <v>15862</v>
      </c>
      <c r="F7078">
        <v>5015952380</v>
      </c>
      <c r="G7078" s="276">
        <v>45785</v>
      </c>
      <c r="H7078">
        <v>20250429706841</v>
      </c>
      <c r="I7078">
        <v>20.48</v>
      </c>
      <c r="J7078" s="289" t="s">
        <v>324</v>
      </c>
      <c r="K7078" s="289" t="s">
        <v>15863</v>
      </c>
      <c r="L7078" s="289" t="s">
        <v>275</v>
      </c>
      <c r="M7078" s="289" t="s">
        <v>15864</v>
      </c>
      <c r="N7078" s="289" t="s">
        <v>2172</v>
      </c>
      <c r="O7078" s="289" t="s">
        <v>2173</v>
      </c>
      <c r="P7078" s="289" t="str">
        <f>VLOOKUP(CAT_Details[[#This Row],[Delivery Bp Customer Code]],Table6[],2,0)</f>
        <v>OYL1</v>
      </c>
    </row>
    <row r="7079" spans="1:16" x14ac:dyDescent="0.25">
      <c r="A7079" s="289" t="s">
        <v>75</v>
      </c>
      <c r="B7079">
        <v>1</v>
      </c>
      <c r="C7079">
        <v>355</v>
      </c>
      <c r="D7079">
        <v>0.4</v>
      </c>
      <c r="E7079" s="289" t="s">
        <v>15865</v>
      </c>
      <c r="F7079">
        <v>5015952467</v>
      </c>
      <c r="G7079" s="276">
        <v>45785</v>
      </c>
      <c r="H7079">
        <v>20250430707735</v>
      </c>
      <c r="I7079">
        <v>0.48</v>
      </c>
      <c r="J7079" s="289" t="s">
        <v>350</v>
      </c>
      <c r="K7079" s="289" t="s">
        <v>15866</v>
      </c>
      <c r="L7079" s="289" t="s">
        <v>275</v>
      </c>
      <c r="M7079" s="289" t="s">
        <v>15669</v>
      </c>
      <c r="N7079" s="289" t="s">
        <v>2349</v>
      </c>
      <c r="O7079" s="289" t="s">
        <v>2173</v>
      </c>
      <c r="P7079" s="289" t="str">
        <f>VLOOKUP(CAT_Details[[#This Row],[Delivery Bp Customer Code]],Table6[],2,0)</f>
        <v>OYL1</v>
      </c>
    </row>
    <row r="7080" spans="1:16" x14ac:dyDescent="0.25">
      <c r="A7080" s="289" t="s">
        <v>75</v>
      </c>
      <c r="B7080">
        <v>3</v>
      </c>
      <c r="C7080">
        <v>384</v>
      </c>
      <c r="D7080">
        <v>0.42</v>
      </c>
      <c r="E7080" s="289" t="s">
        <v>15867</v>
      </c>
      <c r="F7080">
        <v>5015952510</v>
      </c>
      <c r="G7080" s="276">
        <v>45785</v>
      </c>
      <c r="H7080">
        <v>20250430707711</v>
      </c>
      <c r="I7080">
        <v>0.61899999999999999</v>
      </c>
      <c r="J7080" s="289" t="s">
        <v>324</v>
      </c>
      <c r="K7080" s="289" t="s">
        <v>15868</v>
      </c>
      <c r="L7080" s="289" t="s">
        <v>275</v>
      </c>
      <c r="M7080" s="289" t="s">
        <v>15644</v>
      </c>
      <c r="N7080" s="289" t="s">
        <v>3248</v>
      </c>
      <c r="O7080" s="289" t="s">
        <v>2173</v>
      </c>
      <c r="P7080" s="289" t="str">
        <f>VLOOKUP(CAT_Details[[#This Row],[Delivery Bp Customer Code]],Table6[],2,0)</f>
        <v>OYL1</v>
      </c>
    </row>
    <row r="7081" spans="1:16" x14ac:dyDescent="0.25">
      <c r="A7081" s="289" t="s">
        <v>75</v>
      </c>
      <c r="B7081">
        <v>3</v>
      </c>
      <c r="C7081">
        <v>342.6</v>
      </c>
      <c r="D7081">
        <v>0.75</v>
      </c>
      <c r="E7081" s="289" t="s">
        <v>15869</v>
      </c>
      <c r="F7081">
        <v>5015952537</v>
      </c>
      <c r="G7081" s="276">
        <v>45785</v>
      </c>
      <c r="H7081">
        <v>20250429706341</v>
      </c>
      <c r="I7081">
        <v>0.71399999999999997</v>
      </c>
      <c r="J7081" s="289" t="s">
        <v>350</v>
      </c>
      <c r="K7081" s="289" t="s">
        <v>15870</v>
      </c>
      <c r="L7081" s="289" t="s">
        <v>275</v>
      </c>
      <c r="M7081" s="289" t="s">
        <v>15766</v>
      </c>
      <c r="N7081" s="289" t="s">
        <v>5967</v>
      </c>
      <c r="O7081" s="289" t="s">
        <v>2173</v>
      </c>
      <c r="P7081" s="289" t="str">
        <f>VLOOKUP(CAT_Details[[#This Row],[Delivery Bp Customer Code]],Table6[],2,0)</f>
        <v>OYL1</v>
      </c>
    </row>
    <row r="7082" spans="1:16" x14ac:dyDescent="0.25">
      <c r="A7082" s="289" t="s">
        <v>75</v>
      </c>
      <c r="B7082">
        <v>5</v>
      </c>
      <c r="C7082">
        <v>585.6</v>
      </c>
      <c r="D7082">
        <v>1.7</v>
      </c>
      <c r="E7082" s="289" t="s">
        <v>15871</v>
      </c>
      <c r="F7082">
        <v>5015952560</v>
      </c>
      <c r="G7082" s="276">
        <v>45785</v>
      </c>
      <c r="H7082">
        <v>20250428705847</v>
      </c>
      <c r="I7082">
        <v>4.7350000000000003</v>
      </c>
      <c r="J7082" s="289" t="s">
        <v>280</v>
      </c>
      <c r="K7082" s="289" t="s">
        <v>15872</v>
      </c>
      <c r="L7082" s="289" t="s">
        <v>275</v>
      </c>
      <c r="M7082" s="289" t="s">
        <v>15861</v>
      </c>
      <c r="N7082" s="289" t="s">
        <v>5845</v>
      </c>
      <c r="O7082" s="289" t="s">
        <v>5281</v>
      </c>
      <c r="P7082" s="289" t="str">
        <f>VLOOKUP(CAT_Details[[#This Row],[Delivery Bp Customer Code]],Table6[],2,0)</f>
        <v>DK-LW08</v>
      </c>
    </row>
    <row r="7083" spans="1:16" x14ac:dyDescent="0.25">
      <c r="A7083" s="289" t="s">
        <v>75</v>
      </c>
      <c r="B7083">
        <v>11</v>
      </c>
      <c r="C7083">
        <v>3681</v>
      </c>
      <c r="D7083">
        <v>4.4000000000000004</v>
      </c>
      <c r="E7083" s="289" t="s">
        <v>15873</v>
      </c>
      <c r="F7083">
        <v>5015952724</v>
      </c>
      <c r="G7083" s="276">
        <v>45785</v>
      </c>
      <c r="H7083">
        <v>20250428705938</v>
      </c>
      <c r="I7083">
        <v>14.496</v>
      </c>
      <c r="J7083" s="289" t="s">
        <v>294</v>
      </c>
      <c r="K7083" s="289" t="s">
        <v>15874</v>
      </c>
      <c r="L7083" s="289" t="s">
        <v>275</v>
      </c>
      <c r="M7083" s="289" t="s">
        <v>15875</v>
      </c>
      <c r="N7083" s="289" t="s">
        <v>10832</v>
      </c>
      <c r="O7083" s="289" t="s">
        <v>2173</v>
      </c>
      <c r="P7083" s="289" t="str">
        <f>VLOOKUP(CAT_Details[[#This Row],[Delivery Bp Customer Code]],Table6[],2,0)</f>
        <v>OYL1</v>
      </c>
    </row>
    <row r="7084" spans="1:16" x14ac:dyDescent="0.25">
      <c r="A7084" s="289" t="s">
        <v>75</v>
      </c>
      <c r="B7084">
        <v>3</v>
      </c>
      <c r="C7084">
        <v>418</v>
      </c>
      <c r="D7084">
        <v>0.8</v>
      </c>
      <c r="E7084" s="289" t="s">
        <v>15876</v>
      </c>
      <c r="F7084">
        <v>5015952738</v>
      </c>
      <c r="G7084" s="276">
        <v>45785</v>
      </c>
      <c r="H7084">
        <v>20250429706800</v>
      </c>
      <c r="I7084">
        <v>1.282</v>
      </c>
      <c r="J7084" s="289" t="s">
        <v>350</v>
      </c>
      <c r="K7084" s="289" t="s">
        <v>15877</v>
      </c>
      <c r="L7084" s="289" t="s">
        <v>275</v>
      </c>
      <c r="M7084" s="289" t="s">
        <v>15853</v>
      </c>
      <c r="N7084" s="289" t="s">
        <v>5597</v>
      </c>
      <c r="O7084" s="289" t="s">
        <v>2173</v>
      </c>
      <c r="P7084" s="289" t="str">
        <f>VLOOKUP(CAT_Details[[#This Row],[Delivery Bp Customer Code]],Table6[],2,0)</f>
        <v>OYL1</v>
      </c>
    </row>
    <row r="7085" spans="1:16" x14ac:dyDescent="0.25">
      <c r="A7085" s="289" t="s">
        <v>75</v>
      </c>
      <c r="B7085">
        <v>1</v>
      </c>
      <c r="C7085">
        <v>51</v>
      </c>
      <c r="D7085">
        <v>0.4</v>
      </c>
      <c r="E7085" s="289" t="s">
        <v>15878</v>
      </c>
      <c r="F7085">
        <v>5015952743</v>
      </c>
      <c r="G7085" s="276">
        <v>45785</v>
      </c>
      <c r="H7085">
        <v>20250429707005</v>
      </c>
      <c r="I7085">
        <v>0.48</v>
      </c>
      <c r="J7085" s="289" t="s">
        <v>280</v>
      </c>
      <c r="K7085" s="289" t="s">
        <v>15879</v>
      </c>
      <c r="L7085" s="289" t="s">
        <v>275</v>
      </c>
      <c r="M7085" s="289" t="s">
        <v>15363</v>
      </c>
      <c r="N7085" s="289" t="s">
        <v>636</v>
      </c>
      <c r="O7085" s="289" t="s">
        <v>2173</v>
      </c>
      <c r="P7085" s="289" t="str">
        <f>VLOOKUP(CAT_Details[[#This Row],[Delivery Bp Customer Code]],Table6[],2,0)</f>
        <v>OYL1</v>
      </c>
    </row>
    <row r="7086" spans="1:16" x14ac:dyDescent="0.25">
      <c r="A7086" s="289" t="s">
        <v>75</v>
      </c>
      <c r="B7086">
        <v>33</v>
      </c>
      <c r="C7086">
        <v>14421</v>
      </c>
      <c r="D7086">
        <v>11</v>
      </c>
      <c r="E7086" s="289" t="s">
        <v>15880</v>
      </c>
      <c r="F7086">
        <v>5015967460</v>
      </c>
      <c r="G7086" s="276">
        <v>45785</v>
      </c>
      <c r="H7086">
        <v>20250423702174</v>
      </c>
      <c r="I7086">
        <v>21.12</v>
      </c>
      <c r="J7086" s="289" t="s">
        <v>324</v>
      </c>
      <c r="K7086" s="289" t="s">
        <v>15881</v>
      </c>
      <c r="L7086" s="289" t="s">
        <v>275</v>
      </c>
      <c r="M7086" s="289" t="s">
        <v>15882</v>
      </c>
      <c r="N7086" s="289" t="s">
        <v>2172</v>
      </c>
      <c r="O7086" s="289" t="s">
        <v>2173</v>
      </c>
      <c r="P7086" s="289" t="str">
        <f>VLOOKUP(CAT_Details[[#This Row],[Delivery Bp Customer Code]],Table6[],2,0)</f>
        <v>OYL1</v>
      </c>
    </row>
    <row r="7087" spans="1:16" x14ac:dyDescent="0.25">
      <c r="A7087" s="289" t="s">
        <v>75</v>
      </c>
      <c r="B7087">
        <v>3</v>
      </c>
      <c r="C7087">
        <v>54</v>
      </c>
      <c r="D7087">
        <v>0.31</v>
      </c>
      <c r="E7087" s="289" t="s">
        <v>15883</v>
      </c>
      <c r="F7087">
        <v>5015982240</v>
      </c>
      <c r="G7087" s="276">
        <v>45785</v>
      </c>
      <c r="H7087">
        <v>20250430707854</v>
      </c>
      <c r="I7087">
        <v>0.45200000000000001</v>
      </c>
      <c r="J7087" s="289" t="s">
        <v>273</v>
      </c>
      <c r="K7087" s="289" t="s">
        <v>15884</v>
      </c>
      <c r="L7087" s="289" t="s">
        <v>275</v>
      </c>
      <c r="M7087" s="289" t="s">
        <v>15849</v>
      </c>
      <c r="N7087" s="289" t="s">
        <v>3252</v>
      </c>
      <c r="O7087" s="289" t="s">
        <v>2173</v>
      </c>
      <c r="P7087" s="289" t="str">
        <f>VLOOKUP(CAT_Details[[#This Row],[Delivery Bp Customer Code]],Table6[],2,0)</f>
        <v>OYL1</v>
      </c>
    </row>
    <row r="7088" spans="1:16" x14ac:dyDescent="0.25">
      <c r="A7088" s="289" t="s">
        <v>75</v>
      </c>
      <c r="B7088">
        <v>2</v>
      </c>
      <c r="C7088">
        <v>796</v>
      </c>
      <c r="D7088">
        <v>0.8</v>
      </c>
      <c r="E7088" s="289" t="s">
        <v>15885</v>
      </c>
      <c r="F7088">
        <v>5015982358</v>
      </c>
      <c r="G7088" s="276">
        <v>45785</v>
      </c>
      <c r="H7088">
        <v>20250430708442</v>
      </c>
      <c r="I7088">
        <v>1.92</v>
      </c>
      <c r="J7088" s="289" t="s">
        <v>273</v>
      </c>
      <c r="K7088" s="289" t="s">
        <v>15886</v>
      </c>
      <c r="L7088" s="289" t="s">
        <v>275</v>
      </c>
      <c r="M7088" s="289" t="s">
        <v>15849</v>
      </c>
      <c r="N7088" s="289" t="s">
        <v>2434</v>
      </c>
      <c r="O7088" s="289" t="s">
        <v>2173</v>
      </c>
      <c r="P7088" s="289" t="str">
        <f>VLOOKUP(CAT_Details[[#This Row],[Delivery Bp Customer Code]],Table6[],2,0)</f>
        <v>OYL1</v>
      </c>
    </row>
    <row r="7089" spans="1:16" x14ac:dyDescent="0.25">
      <c r="A7089" s="289" t="s">
        <v>75</v>
      </c>
      <c r="B7089">
        <v>11</v>
      </c>
      <c r="C7089">
        <v>6189.37</v>
      </c>
      <c r="D7089">
        <v>4.4000000000000004</v>
      </c>
      <c r="E7089" s="289" t="s">
        <v>15887</v>
      </c>
      <c r="F7089">
        <v>5015982513</v>
      </c>
      <c r="G7089" s="276">
        <v>45785</v>
      </c>
      <c r="H7089">
        <v>20250424703881</v>
      </c>
      <c r="I7089">
        <v>10.56</v>
      </c>
      <c r="J7089" s="289" t="s">
        <v>273</v>
      </c>
      <c r="K7089" s="289" t="s">
        <v>15888</v>
      </c>
      <c r="L7089" s="289" t="s">
        <v>275</v>
      </c>
      <c r="M7089" s="289" t="s">
        <v>15849</v>
      </c>
      <c r="N7089" s="289" t="s">
        <v>1142</v>
      </c>
      <c r="O7089" s="289" t="s">
        <v>2173</v>
      </c>
      <c r="P7089" s="289" t="str">
        <f>VLOOKUP(CAT_Details[[#This Row],[Delivery Bp Customer Code]],Table6[],2,0)</f>
        <v>OYL1</v>
      </c>
    </row>
    <row r="7090" spans="1:16" x14ac:dyDescent="0.25">
      <c r="A7090" s="289" t="s">
        <v>874</v>
      </c>
      <c r="B7090">
        <v>42</v>
      </c>
      <c r="C7090">
        <v>5880</v>
      </c>
      <c r="D7090">
        <v>13.6</v>
      </c>
      <c r="E7090" s="289" t="s">
        <v>15889</v>
      </c>
      <c r="F7090">
        <v>5015945227</v>
      </c>
      <c r="G7090" s="276">
        <v>45785</v>
      </c>
      <c r="H7090">
        <v>20250424703232</v>
      </c>
      <c r="I7090">
        <v>33.716000000000001</v>
      </c>
      <c r="J7090" s="289" t="s">
        <v>345</v>
      </c>
      <c r="K7090" s="289" t="s">
        <v>15890</v>
      </c>
      <c r="L7090" s="289" t="s">
        <v>275</v>
      </c>
      <c r="M7090" s="289" t="s">
        <v>15891</v>
      </c>
      <c r="N7090" s="289" t="s">
        <v>427</v>
      </c>
      <c r="O7090" s="289" t="s">
        <v>1014</v>
      </c>
      <c r="P7090" s="289" t="str">
        <f>VLOOKUP(CAT_Details[[#This Row],[Delivery Bp Customer Code]],Table6[],2,0)</f>
        <v>MZ07</v>
      </c>
    </row>
    <row r="7091" spans="1:16" x14ac:dyDescent="0.25">
      <c r="A7091" s="289" t="s">
        <v>874</v>
      </c>
      <c r="B7091">
        <v>19</v>
      </c>
      <c r="C7091">
        <v>2340</v>
      </c>
      <c r="D7091">
        <v>9.09</v>
      </c>
      <c r="E7091" s="289" t="s">
        <v>15892</v>
      </c>
      <c r="F7091">
        <v>5015945725</v>
      </c>
      <c r="G7091" s="276">
        <v>45785</v>
      </c>
      <c r="H7091">
        <v>20250424703235</v>
      </c>
      <c r="I7091">
        <v>15.252000000000001</v>
      </c>
      <c r="J7091" s="289" t="s">
        <v>345</v>
      </c>
      <c r="K7091" s="289" t="s">
        <v>15893</v>
      </c>
      <c r="L7091" s="289" t="s">
        <v>275</v>
      </c>
      <c r="M7091" s="289" t="s">
        <v>15894</v>
      </c>
      <c r="N7091" s="289" t="s">
        <v>427</v>
      </c>
      <c r="O7091" s="289" t="s">
        <v>1014</v>
      </c>
      <c r="P7091" s="289" t="str">
        <f>VLOOKUP(CAT_Details[[#This Row],[Delivery Bp Customer Code]],Table6[],2,0)</f>
        <v>MZ07</v>
      </c>
    </row>
    <row r="7092" spans="1:16" x14ac:dyDescent="0.25">
      <c r="A7092" s="289" t="s">
        <v>3771</v>
      </c>
      <c r="B7092">
        <v>5</v>
      </c>
      <c r="C7092">
        <v>600</v>
      </c>
      <c r="D7092">
        <v>2</v>
      </c>
      <c r="E7092" s="289" t="s">
        <v>15895</v>
      </c>
      <c r="F7092">
        <v>5015861483</v>
      </c>
      <c r="G7092" s="276">
        <v>45785</v>
      </c>
      <c r="H7092">
        <v>20250418700528</v>
      </c>
      <c r="I7092">
        <v>4.8</v>
      </c>
      <c r="J7092" s="289" t="s">
        <v>1435</v>
      </c>
      <c r="K7092" s="289" t="s">
        <v>15896</v>
      </c>
      <c r="L7092" s="289" t="s">
        <v>275</v>
      </c>
      <c r="M7092" s="289" t="s">
        <v>15897</v>
      </c>
      <c r="N7092" s="289" t="s">
        <v>1438</v>
      </c>
      <c r="O7092" s="289" t="s">
        <v>3775</v>
      </c>
      <c r="P7092" s="289">
        <f>VLOOKUP(CAT_Details[[#This Row],[Delivery Bp Customer Code]],Table6[],2,0)</f>
        <v>3401</v>
      </c>
    </row>
    <row r="7093" spans="1:16" x14ac:dyDescent="0.25">
      <c r="A7093" s="289" t="s">
        <v>3329</v>
      </c>
      <c r="B7093">
        <v>4</v>
      </c>
      <c r="C7093">
        <v>315</v>
      </c>
      <c r="D7093">
        <v>1</v>
      </c>
      <c r="E7093" s="289" t="s">
        <v>15898</v>
      </c>
      <c r="F7093">
        <v>5015908076</v>
      </c>
      <c r="G7093" s="276">
        <v>45785</v>
      </c>
      <c r="H7093">
        <v>20250424703698</v>
      </c>
      <c r="I7093">
        <v>1.8</v>
      </c>
      <c r="J7093" s="289" t="s">
        <v>401</v>
      </c>
      <c r="K7093" s="289" t="s">
        <v>15899</v>
      </c>
      <c r="L7093" s="289" t="s">
        <v>275</v>
      </c>
      <c r="M7093" s="289" t="s">
        <v>15703</v>
      </c>
      <c r="N7093" s="289" t="s">
        <v>2533</v>
      </c>
      <c r="O7093" s="289" t="s">
        <v>3332</v>
      </c>
      <c r="P7093" s="289">
        <f>VLOOKUP(CAT_Details[[#This Row],[Delivery Bp Customer Code]],Table6[],2,0)</f>
        <v>3402</v>
      </c>
    </row>
    <row r="7094" spans="1:16" x14ac:dyDescent="0.25">
      <c r="A7094" s="289" t="s">
        <v>3329</v>
      </c>
      <c r="B7094">
        <v>22</v>
      </c>
      <c r="C7094">
        <v>14258</v>
      </c>
      <c r="D7094">
        <v>8.9</v>
      </c>
      <c r="E7094" s="289" t="s">
        <v>15900</v>
      </c>
      <c r="F7094">
        <v>5015924464</v>
      </c>
      <c r="G7094" s="276">
        <v>45785</v>
      </c>
      <c r="H7094">
        <v>20250425704899</v>
      </c>
      <c r="I7094">
        <v>16.541</v>
      </c>
      <c r="J7094" s="289" t="s">
        <v>383</v>
      </c>
      <c r="K7094" s="289" t="s">
        <v>15901</v>
      </c>
      <c r="L7094" s="289" t="s">
        <v>275</v>
      </c>
      <c r="M7094" s="289" t="s">
        <v>15790</v>
      </c>
      <c r="N7094" s="289" t="s">
        <v>3781</v>
      </c>
      <c r="O7094" s="289" t="s">
        <v>3332</v>
      </c>
      <c r="P7094" s="289">
        <f>VLOOKUP(CAT_Details[[#This Row],[Delivery Bp Customer Code]],Table6[],2,0)</f>
        <v>3402</v>
      </c>
    </row>
    <row r="7095" spans="1:16" x14ac:dyDescent="0.25">
      <c r="A7095" s="289" t="s">
        <v>3329</v>
      </c>
      <c r="B7095">
        <v>4</v>
      </c>
      <c r="C7095">
        <v>306</v>
      </c>
      <c r="D7095">
        <v>1.21</v>
      </c>
      <c r="E7095" s="289" t="s">
        <v>15902</v>
      </c>
      <c r="F7095">
        <v>5015924616</v>
      </c>
      <c r="G7095" s="276">
        <v>45785</v>
      </c>
      <c r="H7095">
        <v>20250424703394</v>
      </c>
      <c r="I7095">
        <v>1.897</v>
      </c>
      <c r="J7095" s="289" t="s">
        <v>317</v>
      </c>
      <c r="K7095" s="289" t="s">
        <v>15903</v>
      </c>
      <c r="L7095" s="289" t="s">
        <v>275</v>
      </c>
      <c r="M7095" s="289" t="s">
        <v>15726</v>
      </c>
      <c r="N7095" s="289" t="s">
        <v>4189</v>
      </c>
      <c r="O7095" s="289" t="s">
        <v>3332</v>
      </c>
      <c r="P7095" s="289">
        <f>VLOOKUP(CAT_Details[[#This Row],[Delivery Bp Customer Code]],Table6[],2,0)</f>
        <v>3402</v>
      </c>
    </row>
    <row r="7096" spans="1:16" x14ac:dyDescent="0.25">
      <c r="A7096" s="289" t="s">
        <v>3329</v>
      </c>
      <c r="B7096">
        <v>6</v>
      </c>
      <c r="C7096">
        <v>1332</v>
      </c>
      <c r="D7096">
        <v>1.64</v>
      </c>
      <c r="E7096" s="289" t="s">
        <v>15904</v>
      </c>
      <c r="F7096">
        <v>5015924626</v>
      </c>
      <c r="G7096" s="276">
        <v>45785</v>
      </c>
      <c r="H7096">
        <v>20250428705602</v>
      </c>
      <c r="I7096">
        <v>3.88</v>
      </c>
      <c r="J7096" s="289" t="s">
        <v>317</v>
      </c>
      <c r="K7096" s="289" t="s">
        <v>15905</v>
      </c>
      <c r="L7096" s="289" t="s">
        <v>275</v>
      </c>
      <c r="M7096" s="289" t="s">
        <v>15773</v>
      </c>
      <c r="N7096" s="289" t="s">
        <v>3966</v>
      </c>
      <c r="O7096" s="289" t="s">
        <v>3332</v>
      </c>
      <c r="P7096" s="289">
        <f>VLOOKUP(CAT_Details[[#This Row],[Delivery Bp Customer Code]],Table6[],2,0)</f>
        <v>3402</v>
      </c>
    </row>
    <row r="7097" spans="1:16" x14ac:dyDescent="0.25">
      <c r="A7097" s="289" t="s">
        <v>3329</v>
      </c>
      <c r="B7097">
        <v>4</v>
      </c>
      <c r="C7097">
        <v>284.3</v>
      </c>
      <c r="D7097">
        <v>1.05</v>
      </c>
      <c r="E7097" s="289" t="s">
        <v>15851</v>
      </c>
      <c r="F7097">
        <v>5015952009</v>
      </c>
      <c r="G7097" s="276">
        <v>45785</v>
      </c>
      <c r="H7097">
        <v>20250428705479</v>
      </c>
      <c r="I7097">
        <v>1.2909999999999999</v>
      </c>
      <c r="J7097" s="289" t="s">
        <v>350</v>
      </c>
      <c r="K7097" s="289" t="s">
        <v>15906</v>
      </c>
      <c r="L7097" s="289" t="s">
        <v>275</v>
      </c>
      <c r="M7097" s="289" t="s">
        <v>15853</v>
      </c>
      <c r="N7097" s="289" t="s">
        <v>3173</v>
      </c>
      <c r="O7097" s="289" t="s">
        <v>3332</v>
      </c>
      <c r="P7097" s="289">
        <f>VLOOKUP(CAT_Details[[#This Row],[Delivery Bp Customer Code]],Table6[],2,0)</f>
        <v>3402</v>
      </c>
    </row>
    <row r="7098" spans="1:16" x14ac:dyDescent="0.25">
      <c r="A7098" s="289" t="s">
        <v>3329</v>
      </c>
      <c r="B7098">
        <v>1</v>
      </c>
      <c r="C7098">
        <v>8.1</v>
      </c>
      <c r="D7098">
        <v>7.0000000000000007E-2</v>
      </c>
      <c r="E7098" s="289" t="s">
        <v>15851</v>
      </c>
      <c r="F7098">
        <v>5015952011</v>
      </c>
      <c r="G7098" s="276">
        <v>45785</v>
      </c>
      <c r="H7098">
        <v>20250428705356</v>
      </c>
      <c r="I7098">
        <v>4.9000000000000002E-2</v>
      </c>
      <c r="J7098" s="289" t="s">
        <v>350</v>
      </c>
      <c r="K7098" s="289" t="s">
        <v>15907</v>
      </c>
      <c r="L7098" s="289" t="s">
        <v>275</v>
      </c>
      <c r="M7098" s="289" t="s">
        <v>15853</v>
      </c>
      <c r="N7098" s="289" t="s">
        <v>3173</v>
      </c>
      <c r="O7098" s="289" t="s">
        <v>3332</v>
      </c>
      <c r="P7098" s="289">
        <f>VLOOKUP(CAT_Details[[#This Row],[Delivery Bp Customer Code]],Table6[],2,0)</f>
        <v>3402</v>
      </c>
    </row>
    <row r="7099" spans="1:16" x14ac:dyDescent="0.25">
      <c r="A7099" s="289" t="s">
        <v>3329</v>
      </c>
      <c r="B7099">
        <v>6</v>
      </c>
      <c r="C7099">
        <v>554.99</v>
      </c>
      <c r="D7099">
        <v>2.4</v>
      </c>
      <c r="E7099" s="289" t="s">
        <v>15908</v>
      </c>
      <c r="F7099">
        <v>5015952034</v>
      </c>
      <c r="G7099" s="276">
        <v>45785</v>
      </c>
      <c r="H7099">
        <v>20250428705228</v>
      </c>
      <c r="I7099">
        <v>5.5010000000000003</v>
      </c>
      <c r="J7099" s="289" t="s">
        <v>350</v>
      </c>
      <c r="K7099" s="289" t="s">
        <v>15909</v>
      </c>
      <c r="L7099" s="289" t="s">
        <v>275</v>
      </c>
      <c r="M7099" s="289" t="s">
        <v>15853</v>
      </c>
      <c r="N7099" s="289" t="s">
        <v>15910</v>
      </c>
      <c r="O7099" s="289" t="s">
        <v>3332</v>
      </c>
      <c r="P7099" s="289">
        <f>VLOOKUP(CAT_Details[[#This Row],[Delivery Bp Customer Code]],Table6[],2,0)</f>
        <v>3402</v>
      </c>
    </row>
    <row r="7100" spans="1:16" x14ac:dyDescent="0.25">
      <c r="A7100" s="289" t="s">
        <v>3329</v>
      </c>
      <c r="B7100">
        <v>2</v>
      </c>
      <c r="C7100">
        <v>203</v>
      </c>
      <c r="D7100">
        <v>0.8</v>
      </c>
      <c r="E7100" s="289" t="s">
        <v>15908</v>
      </c>
      <c r="F7100">
        <v>5015952036</v>
      </c>
      <c r="G7100" s="276">
        <v>45785</v>
      </c>
      <c r="H7100">
        <v>20250430707429</v>
      </c>
      <c r="I7100">
        <v>1.901</v>
      </c>
      <c r="J7100" s="289" t="s">
        <v>350</v>
      </c>
      <c r="K7100" s="289" t="s">
        <v>15911</v>
      </c>
      <c r="L7100" s="289" t="s">
        <v>275</v>
      </c>
      <c r="M7100" s="289" t="s">
        <v>15853</v>
      </c>
      <c r="N7100" s="289" t="s">
        <v>15910</v>
      </c>
      <c r="O7100" s="289" t="s">
        <v>3332</v>
      </c>
      <c r="P7100" s="289">
        <f>VLOOKUP(CAT_Details[[#This Row],[Delivery Bp Customer Code]],Table6[],2,0)</f>
        <v>3402</v>
      </c>
    </row>
    <row r="7101" spans="1:16" x14ac:dyDescent="0.25">
      <c r="A7101" s="289" t="s">
        <v>3329</v>
      </c>
      <c r="B7101">
        <v>2</v>
      </c>
      <c r="C7101">
        <v>14</v>
      </c>
      <c r="D7101">
        <v>0.18</v>
      </c>
      <c r="E7101" s="289" t="s">
        <v>15912</v>
      </c>
      <c r="F7101">
        <v>5015952050</v>
      </c>
      <c r="G7101" s="276">
        <v>45785</v>
      </c>
      <c r="H7101">
        <v>20250430707753</v>
      </c>
      <c r="I7101">
        <v>6.4000000000000001E-2</v>
      </c>
      <c r="J7101" s="289" t="s">
        <v>350</v>
      </c>
      <c r="K7101" s="289" t="s">
        <v>15913</v>
      </c>
      <c r="L7101" s="289" t="s">
        <v>275</v>
      </c>
      <c r="M7101" s="289" t="s">
        <v>15853</v>
      </c>
      <c r="N7101" s="289" t="s">
        <v>2177</v>
      </c>
      <c r="O7101" s="289" t="s">
        <v>3332</v>
      </c>
      <c r="P7101" s="289">
        <f>VLOOKUP(CAT_Details[[#This Row],[Delivery Bp Customer Code]],Table6[],2,0)</f>
        <v>3402</v>
      </c>
    </row>
    <row r="7102" spans="1:16" x14ac:dyDescent="0.25">
      <c r="A7102" s="289" t="s">
        <v>3329</v>
      </c>
      <c r="B7102">
        <v>1</v>
      </c>
      <c r="C7102">
        <v>128</v>
      </c>
      <c r="D7102">
        <v>0.2</v>
      </c>
      <c r="E7102" s="289" t="s">
        <v>15914</v>
      </c>
      <c r="F7102">
        <v>5015952057</v>
      </c>
      <c r="G7102" s="276">
        <v>45785</v>
      </c>
      <c r="H7102">
        <v>20250428705541</v>
      </c>
      <c r="I7102">
        <v>2.9000000000000001E-2</v>
      </c>
      <c r="J7102" s="289" t="s">
        <v>350</v>
      </c>
      <c r="K7102" s="289" t="s">
        <v>15915</v>
      </c>
      <c r="L7102" s="289" t="s">
        <v>275</v>
      </c>
      <c r="M7102" s="289" t="s">
        <v>15766</v>
      </c>
      <c r="N7102" s="289" t="s">
        <v>544</v>
      </c>
      <c r="O7102" s="289" t="s">
        <v>3332</v>
      </c>
      <c r="P7102" s="289">
        <f>VLOOKUP(CAT_Details[[#This Row],[Delivery Bp Customer Code]],Table6[],2,0)</f>
        <v>3402</v>
      </c>
    </row>
    <row r="7103" spans="1:16" x14ac:dyDescent="0.25">
      <c r="A7103" s="289" t="s">
        <v>3329</v>
      </c>
      <c r="B7103">
        <v>1</v>
      </c>
      <c r="C7103">
        <v>68</v>
      </c>
      <c r="D7103">
        <v>0.2</v>
      </c>
      <c r="E7103" s="289" t="s">
        <v>15916</v>
      </c>
      <c r="F7103">
        <v>5015952212</v>
      </c>
      <c r="G7103" s="276">
        <v>45785</v>
      </c>
      <c r="H7103">
        <v>20250428705539</v>
      </c>
      <c r="I7103">
        <v>0.17799999999999999</v>
      </c>
      <c r="J7103" s="289" t="s">
        <v>350</v>
      </c>
      <c r="K7103" s="289" t="s">
        <v>15917</v>
      </c>
      <c r="L7103" s="289" t="s">
        <v>275</v>
      </c>
      <c r="M7103" s="289" t="s">
        <v>15766</v>
      </c>
      <c r="N7103" s="289" t="s">
        <v>540</v>
      </c>
      <c r="O7103" s="289" t="s">
        <v>3332</v>
      </c>
      <c r="P7103" s="289">
        <f>VLOOKUP(CAT_Details[[#This Row],[Delivery Bp Customer Code]],Table6[],2,0)</f>
        <v>3402</v>
      </c>
    </row>
    <row r="7104" spans="1:16" x14ac:dyDescent="0.25">
      <c r="A7104" s="289" t="s">
        <v>3329</v>
      </c>
      <c r="B7104">
        <v>2</v>
      </c>
      <c r="C7104">
        <v>505</v>
      </c>
      <c r="D7104">
        <v>0.9</v>
      </c>
      <c r="E7104" s="289" t="s">
        <v>15854</v>
      </c>
      <c r="F7104">
        <v>5015952260</v>
      </c>
      <c r="G7104" s="276">
        <v>45785</v>
      </c>
      <c r="H7104">
        <v>20250429706282</v>
      </c>
      <c r="I7104">
        <v>3.12</v>
      </c>
      <c r="J7104" s="289" t="s">
        <v>350</v>
      </c>
      <c r="K7104" s="289" t="s">
        <v>15918</v>
      </c>
      <c r="L7104" s="289" t="s">
        <v>275</v>
      </c>
      <c r="M7104" s="289" t="s">
        <v>15820</v>
      </c>
      <c r="N7104" s="289" t="s">
        <v>5415</v>
      </c>
      <c r="O7104" s="289" t="s">
        <v>3332</v>
      </c>
      <c r="P7104" s="289">
        <f>VLOOKUP(CAT_Details[[#This Row],[Delivery Bp Customer Code]],Table6[],2,0)</f>
        <v>3402</v>
      </c>
    </row>
    <row r="7105" spans="1:16" x14ac:dyDescent="0.25">
      <c r="A7105" s="289" t="s">
        <v>3329</v>
      </c>
      <c r="B7105">
        <v>1</v>
      </c>
      <c r="C7105">
        <v>40</v>
      </c>
      <c r="D7105">
        <v>0.2</v>
      </c>
      <c r="E7105" s="289" t="s">
        <v>15919</v>
      </c>
      <c r="F7105">
        <v>5015952339</v>
      </c>
      <c r="G7105" s="276">
        <v>45785</v>
      </c>
      <c r="H7105">
        <v>20250428705548</v>
      </c>
      <c r="I7105">
        <v>0.26400000000000001</v>
      </c>
      <c r="J7105" s="289" t="s">
        <v>350</v>
      </c>
      <c r="K7105" s="289" t="s">
        <v>15920</v>
      </c>
      <c r="L7105" s="289" t="s">
        <v>275</v>
      </c>
      <c r="M7105" s="289" t="s">
        <v>15766</v>
      </c>
      <c r="N7105" s="289" t="s">
        <v>3661</v>
      </c>
      <c r="O7105" s="289" t="s">
        <v>3332</v>
      </c>
      <c r="P7105" s="289">
        <f>VLOOKUP(CAT_Details[[#This Row],[Delivery Bp Customer Code]],Table6[],2,0)</f>
        <v>3402</v>
      </c>
    </row>
    <row r="7106" spans="1:16" x14ac:dyDescent="0.25">
      <c r="A7106" s="289" t="s">
        <v>3329</v>
      </c>
      <c r="B7106">
        <v>1</v>
      </c>
      <c r="C7106">
        <v>72</v>
      </c>
      <c r="D7106">
        <v>0.4</v>
      </c>
      <c r="E7106" s="289" t="s">
        <v>15921</v>
      </c>
      <c r="F7106">
        <v>5015952354</v>
      </c>
      <c r="G7106" s="276">
        <v>45785</v>
      </c>
      <c r="H7106">
        <v>20250430707925</v>
      </c>
      <c r="I7106">
        <v>0.48</v>
      </c>
      <c r="J7106" s="289" t="s">
        <v>280</v>
      </c>
      <c r="K7106" s="289" t="s">
        <v>15922</v>
      </c>
      <c r="L7106" s="289" t="s">
        <v>275</v>
      </c>
      <c r="M7106" s="289" t="s">
        <v>15861</v>
      </c>
      <c r="N7106" s="289" t="s">
        <v>619</v>
      </c>
      <c r="O7106" s="289" t="s">
        <v>3332</v>
      </c>
      <c r="P7106" s="289">
        <f>VLOOKUP(CAT_Details[[#This Row],[Delivery Bp Customer Code]],Table6[],2,0)</f>
        <v>3402</v>
      </c>
    </row>
    <row r="7107" spans="1:16" x14ac:dyDescent="0.25">
      <c r="A7107" s="289" t="s">
        <v>3329</v>
      </c>
      <c r="B7107">
        <v>9</v>
      </c>
      <c r="C7107">
        <v>3840</v>
      </c>
      <c r="D7107">
        <v>3.6</v>
      </c>
      <c r="E7107" s="289" t="s">
        <v>15923</v>
      </c>
      <c r="F7107">
        <v>5015952369</v>
      </c>
      <c r="G7107" s="276">
        <v>45785</v>
      </c>
      <c r="H7107">
        <v>20250430707345</v>
      </c>
      <c r="I7107">
        <v>5.1840000000000002</v>
      </c>
      <c r="J7107" s="289" t="s">
        <v>350</v>
      </c>
      <c r="K7107" s="289" t="s">
        <v>15924</v>
      </c>
      <c r="L7107" s="289" t="s">
        <v>275</v>
      </c>
      <c r="M7107" s="289" t="s">
        <v>15669</v>
      </c>
      <c r="N7107" s="289" t="s">
        <v>3793</v>
      </c>
      <c r="O7107" s="289" t="s">
        <v>3332</v>
      </c>
      <c r="P7107" s="289">
        <f>VLOOKUP(CAT_Details[[#This Row],[Delivery Bp Customer Code]],Table6[],2,0)</f>
        <v>3402</v>
      </c>
    </row>
    <row r="7108" spans="1:16" x14ac:dyDescent="0.25">
      <c r="A7108" s="289" t="s">
        <v>3329</v>
      </c>
      <c r="B7108">
        <v>24</v>
      </c>
      <c r="C7108">
        <v>435</v>
      </c>
      <c r="D7108">
        <v>1.78</v>
      </c>
      <c r="E7108" s="289" t="s">
        <v>15925</v>
      </c>
      <c r="F7108">
        <v>5015952577</v>
      </c>
      <c r="G7108" s="276">
        <v>45785</v>
      </c>
      <c r="H7108">
        <v>20250430707765</v>
      </c>
      <c r="I7108">
        <v>1.0620000000000001</v>
      </c>
      <c r="J7108" s="289" t="s">
        <v>350</v>
      </c>
      <c r="K7108" s="289" t="s">
        <v>15926</v>
      </c>
      <c r="L7108" s="289" t="s">
        <v>275</v>
      </c>
      <c r="M7108" s="289" t="s">
        <v>15853</v>
      </c>
      <c r="N7108" s="289" t="s">
        <v>446</v>
      </c>
      <c r="O7108" s="289" t="s">
        <v>3332</v>
      </c>
      <c r="P7108" s="289">
        <f>VLOOKUP(CAT_Details[[#This Row],[Delivery Bp Customer Code]],Table6[],2,0)</f>
        <v>3402</v>
      </c>
    </row>
    <row r="7109" spans="1:16" x14ac:dyDescent="0.25">
      <c r="A7109" s="289" t="s">
        <v>3329</v>
      </c>
      <c r="B7109">
        <v>1</v>
      </c>
      <c r="C7109">
        <v>56</v>
      </c>
      <c r="D7109">
        <v>0.2</v>
      </c>
      <c r="E7109" s="289" t="s">
        <v>15876</v>
      </c>
      <c r="F7109">
        <v>5015952734</v>
      </c>
      <c r="G7109" s="276">
        <v>45785</v>
      </c>
      <c r="H7109">
        <v>20250429706900</v>
      </c>
      <c r="I7109">
        <v>0.41299999999999998</v>
      </c>
      <c r="J7109" s="289" t="s">
        <v>350</v>
      </c>
      <c r="K7109" s="289" t="s">
        <v>15927</v>
      </c>
      <c r="L7109" s="289" t="s">
        <v>275</v>
      </c>
      <c r="M7109" s="289" t="s">
        <v>15853</v>
      </c>
      <c r="N7109" s="289" t="s">
        <v>5597</v>
      </c>
      <c r="O7109" s="289" t="s">
        <v>3332</v>
      </c>
      <c r="P7109" s="289">
        <f>VLOOKUP(CAT_Details[[#This Row],[Delivery Bp Customer Code]],Table6[],2,0)</f>
        <v>3402</v>
      </c>
    </row>
    <row r="7110" spans="1:16" x14ac:dyDescent="0.25">
      <c r="A7110" s="289" t="s">
        <v>3329</v>
      </c>
      <c r="B7110">
        <v>7</v>
      </c>
      <c r="C7110">
        <v>574.1</v>
      </c>
      <c r="D7110">
        <v>3.48</v>
      </c>
      <c r="E7110" s="289" t="s">
        <v>15928</v>
      </c>
      <c r="F7110">
        <v>5015982339</v>
      </c>
      <c r="G7110" s="276">
        <v>45785</v>
      </c>
      <c r="H7110">
        <v>20250505710391</v>
      </c>
      <c r="I7110">
        <v>8.1359999999999992</v>
      </c>
      <c r="J7110" s="289" t="s">
        <v>273</v>
      </c>
      <c r="K7110" s="289" t="s">
        <v>15929</v>
      </c>
      <c r="L7110" s="289" t="s">
        <v>275</v>
      </c>
      <c r="M7110" s="289" t="s">
        <v>15930</v>
      </c>
      <c r="N7110" s="289" t="s">
        <v>519</v>
      </c>
      <c r="O7110" s="289" t="s">
        <v>3332</v>
      </c>
      <c r="P7110" s="289">
        <f>VLOOKUP(CAT_Details[[#This Row],[Delivery Bp Customer Code]],Table6[],2,0)</f>
        <v>3402</v>
      </c>
    </row>
    <row r="7111" spans="1:16" x14ac:dyDescent="0.25">
      <c r="A7111" s="289" t="s">
        <v>707</v>
      </c>
      <c r="B7111">
        <v>24</v>
      </c>
      <c r="C7111">
        <v>575.11</v>
      </c>
      <c r="D7111">
        <v>13.4</v>
      </c>
      <c r="E7111" s="289" t="s">
        <v>15931</v>
      </c>
      <c r="F7111">
        <v>5015998239</v>
      </c>
      <c r="G7111" s="276">
        <v>45785</v>
      </c>
      <c r="I7111">
        <v>16.559999999999999</v>
      </c>
      <c r="J7111" s="289" t="s">
        <v>350</v>
      </c>
      <c r="K7111" s="289" t="s">
        <v>15932</v>
      </c>
      <c r="L7111" s="289" t="s">
        <v>273</v>
      </c>
      <c r="M7111" s="289" t="s">
        <v>15933</v>
      </c>
      <c r="N7111" s="289" t="s">
        <v>15057</v>
      </c>
      <c r="O7111" s="289" t="s">
        <v>711</v>
      </c>
      <c r="P7111" s="289" t="str">
        <f>VLOOKUP(CAT_Details[[#This Row],[Delivery Bp Customer Code]],Table6[],2,0)</f>
        <v>No Loc</v>
      </c>
    </row>
    <row r="7112" spans="1:16" x14ac:dyDescent="0.25">
      <c r="A7112" s="289" t="s">
        <v>76</v>
      </c>
      <c r="B7112">
        <v>1</v>
      </c>
      <c r="C7112">
        <v>168.6</v>
      </c>
      <c r="D7112">
        <v>0.4</v>
      </c>
      <c r="E7112" s="289" t="s">
        <v>15934</v>
      </c>
      <c r="F7112">
        <v>5015952224</v>
      </c>
      <c r="G7112" s="276">
        <v>45785</v>
      </c>
      <c r="H7112">
        <v>20250429706699</v>
      </c>
      <c r="I7112">
        <v>0.624</v>
      </c>
      <c r="J7112" s="289" t="s">
        <v>350</v>
      </c>
      <c r="K7112" s="289" t="s">
        <v>15935</v>
      </c>
      <c r="L7112" s="289" t="s">
        <v>275</v>
      </c>
      <c r="M7112" s="289" t="s">
        <v>15853</v>
      </c>
      <c r="N7112" s="289" t="s">
        <v>15936</v>
      </c>
      <c r="O7112" s="289" t="s">
        <v>748</v>
      </c>
      <c r="P7112" s="289" t="str">
        <f>VLOOKUP(CAT_Details[[#This Row],[Delivery Bp Customer Code]],Table6[],2,0)</f>
        <v>No Loc</v>
      </c>
    </row>
    <row r="7113" spans="1:16" x14ac:dyDescent="0.25">
      <c r="A7113" s="289" t="s">
        <v>76</v>
      </c>
      <c r="B7113">
        <v>1</v>
      </c>
      <c r="C7113">
        <v>48</v>
      </c>
      <c r="D7113">
        <v>0.4</v>
      </c>
      <c r="E7113" s="289" t="s">
        <v>15937</v>
      </c>
      <c r="F7113">
        <v>5015952682</v>
      </c>
      <c r="G7113" s="276">
        <v>45785</v>
      </c>
      <c r="H7113">
        <v>20250430707642</v>
      </c>
      <c r="I7113">
        <v>0.442</v>
      </c>
      <c r="J7113" s="289" t="s">
        <v>287</v>
      </c>
      <c r="K7113" s="289" t="s">
        <v>15938</v>
      </c>
      <c r="L7113" s="289" t="s">
        <v>275</v>
      </c>
      <c r="M7113" s="289" t="s">
        <v>15939</v>
      </c>
      <c r="N7113" s="289" t="s">
        <v>1198</v>
      </c>
      <c r="O7113" s="289" t="s">
        <v>748</v>
      </c>
      <c r="P7113" s="289" t="str">
        <f>VLOOKUP(CAT_Details[[#This Row],[Delivery Bp Customer Code]],Table6[],2,0)</f>
        <v>No Loc</v>
      </c>
    </row>
    <row r="7114" spans="1:16" x14ac:dyDescent="0.25">
      <c r="A7114" s="289" t="s">
        <v>285</v>
      </c>
      <c r="B7114">
        <v>30</v>
      </c>
      <c r="C7114">
        <v>461</v>
      </c>
      <c r="D7114">
        <v>1.21</v>
      </c>
      <c r="E7114" s="289" t="s">
        <v>15940</v>
      </c>
      <c r="F7114">
        <v>5015924397</v>
      </c>
      <c r="G7114" s="276">
        <v>45785</v>
      </c>
      <c r="H7114">
        <v>20250428705338</v>
      </c>
      <c r="I7114">
        <v>0.66900000000000004</v>
      </c>
      <c r="J7114" s="289" t="s">
        <v>294</v>
      </c>
      <c r="K7114" s="289" t="s">
        <v>15941</v>
      </c>
      <c r="L7114" s="289" t="s">
        <v>275</v>
      </c>
      <c r="M7114" s="289" t="s">
        <v>15773</v>
      </c>
      <c r="N7114" s="289" t="s">
        <v>1413</v>
      </c>
      <c r="O7114" s="289" t="s">
        <v>291</v>
      </c>
      <c r="P7114" s="289" t="str">
        <f>VLOOKUP(CAT_Details[[#This Row],[Delivery Bp Customer Code]],Table6[],2,0)</f>
        <v>DX01-L5</v>
      </c>
    </row>
    <row r="7115" spans="1:16" x14ac:dyDescent="0.25">
      <c r="A7115" s="289" t="s">
        <v>285</v>
      </c>
      <c r="B7115">
        <v>2</v>
      </c>
      <c r="C7115">
        <v>179</v>
      </c>
      <c r="D7115">
        <v>0.24</v>
      </c>
      <c r="E7115" s="289" t="s">
        <v>15942</v>
      </c>
      <c r="F7115">
        <v>5015924498</v>
      </c>
      <c r="G7115" s="276">
        <v>45785</v>
      </c>
      <c r="H7115">
        <v>20250425704679</v>
      </c>
      <c r="I7115">
        <v>0.21099999999999999</v>
      </c>
      <c r="J7115" s="289" t="s">
        <v>764</v>
      </c>
      <c r="K7115" s="289" t="s">
        <v>15943</v>
      </c>
      <c r="L7115" s="289" t="s">
        <v>275</v>
      </c>
      <c r="M7115" s="289" t="s">
        <v>15726</v>
      </c>
      <c r="N7115" s="289" t="s">
        <v>766</v>
      </c>
      <c r="O7115" s="289" t="s">
        <v>291</v>
      </c>
      <c r="P7115" s="289" t="str">
        <f>VLOOKUP(CAT_Details[[#This Row],[Delivery Bp Customer Code]],Table6[],2,0)</f>
        <v>DX01-L5</v>
      </c>
    </row>
    <row r="7116" spans="1:16" x14ac:dyDescent="0.25">
      <c r="A7116" s="289" t="s">
        <v>285</v>
      </c>
      <c r="B7116">
        <v>23</v>
      </c>
      <c r="C7116">
        <v>1955</v>
      </c>
      <c r="D7116">
        <v>9.1999999999999993</v>
      </c>
      <c r="E7116" s="289" t="s">
        <v>15944</v>
      </c>
      <c r="F7116">
        <v>5015945065</v>
      </c>
      <c r="G7116" s="276">
        <v>45785</v>
      </c>
      <c r="H7116">
        <v>20250425704912</v>
      </c>
      <c r="I7116">
        <v>22.08</v>
      </c>
      <c r="J7116" s="289" t="s">
        <v>345</v>
      </c>
      <c r="K7116" s="289" t="s">
        <v>15945</v>
      </c>
      <c r="L7116" s="289" t="s">
        <v>275</v>
      </c>
      <c r="M7116" s="289" t="s">
        <v>15894</v>
      </c>
      <c r="N7116" s="289" t="s">
        <v>512</v>
      </c>
      <c r="O7116" s="289" t="s">
        <v>291</v>
      </c>
      <c r="P7116" s="289" t="str">
        <f>VLOOKUP(CAT_Details[[#This Row],[Delivery Bp Customer Code]],Table6[],2,0)</f>
        <v>DX01-L5</v>
      </c>
    </row>
    <row r="7117" spans="1:16" x14ac:dyDescent="0.25">
      <c r="A7117" s="289" t="s">
        <v>285</v>
      </c>
      <c r="B7117">
        <v>2</v>
      </c>
      <c r="C7117">
        <v>884</v>
      </c>
      <c r="D7117">
        <v>1.6</v>
      </c>
      <c r="E7117" s="289" t="s">
        <v>15946</v>
      </c>
      <c r="F7117">
        <v>5015945673</v>
      </c>
      <c r="G7117" s="276">
        <v>45785</v>
      </c>
      <c r="H7117">
        <v>20250429706279</v>
      </c>
      <c r="I7117">
        <v>1.1519999999999999</v>
      </c>
      <c r="J7117" s="289" t="s">
        <v>287</v>
      </c>
      <c r="K7117" s="289" t="s">
        <v>15947</v>
      </c>
      <c r="L7117" s="289" t="s">
        <v>275</v>
      </c>
      <c r="M7117" s="289" t="s">
        <v>15480</v>
      </c>
      <c r="N7117" s="289" t="s">
        <v>516</v>
      </c>
      <c r="O7117" s="289" t="s">
        <v>291</v>
      </c>
      <c r="P7117" s="289" t="str">
        <f>VLOOKUP(CAT_Details[[#This Row],[Delivery Bp Customer Code]],Table6[],2,0)</f>
        <v>DX01-L5</v>
      </c>
    </row>
    <row r="7118" spans="1:16" x14ac:dyDescent="0.25">
      <c r="A7118" s="289" t="s">
        <v>285</v>
      </c>
      <c r="B7118">
        <v>1</v>
      </c>
      <c r="C7118">
        <v>150</v>
      </c>
      <c r="D7118">
        <v>0.4</v>
      </c>
      <c r="E7118" s="289" t="s">
        <v>15892</v>
      </c>
      <c r="F7118">
        <v>5015945726</v>
      </c>
      <c r="G7118" s="276">
        <v>45785</v>
      </c>
      <c r="H7118">
        <v>20250424703239</v>
      </c>
      <c r="I7118">
        <v>0.86399999999999999</v>
      </c>
      <c r="J7118" s="289" t="s">
        <v>345</v>
      </c>
      <c r="K7118" s="289" t="s">
        <v>15948</v>
      </c>
      <c r="L7118" s="289" t="s">
        <v>275</v>
      </c>
      <c r="M7118" s="289" t="s">
        <v>15894</v>
      </c>
      <c r="N7118" s="289" t="s">
        <v>427</v>
      </c>
      <c r="O7118" s="289" t="s">
        <v>291</v>
      </c>
      <c r="P7118" s="289" t="str">
        <f>VLOOKUP(CAT_Details[[#This Row],[Delivery Bp Customer Code]],Table6[],2,0)</f>
        <v>DX01-L5</v>
      </c>
    </row>
    <row r="7119" spans="1:16" x14ac:dyDescent="0.25">
      <c r="A7119" s="289" t="s">
        <v>285</v>
      </c>
      <c r="B7119">
        <v>4</v>
      </c>
      <c r="C7119">
        <v>14.1</v>
      </c>
      <c r="D7119">
        <v>0.12</v>
      </c>
      <c r="E7119" s="289" t="s">
        <v>15949</v>
      </c>
      <c r="F7119">
        <v>5015946124</v>
      </c>
      <c r="G7119" s="276">
        <v>45785</v>
      </c>
      <c r="H7119">
        <v>20250429706505</v>
      </c>
      <c r="I7119">
        <v>4.3999999999999997E-2</v>
      </c>
      <c r="J7119" s="289" t="s">
        <v>345</v>
      </c>
      <c r="K7119" s="289" t="s">
        <v>15950</v>
      </c>
      <c r="L7119" s="289" t="s">
        <v>275</v>
      </c>
      <c r="M7119" s="289" t="s">
        <v>15758</v>
      </c>
      <c r="N7119" s="289" t="s">
        <v>371</v>
      </c>
      <c r="O7119" s="289" t="s">
        <v>291</v>
      </c>
      <c r="P7119" s="289" t="str">
        <f>VLOOKUP(CAT_Details[[#This Row],[Delivery Bp Customer Code]],Table6[],2,0)</f>
        <v>DX01-L5</v>
      </c>
    </row>
    <row r="7120" spans="1:16" x14ac:dyDescent="0.25">
      <c r="A7120" s="289" t="s">
        <v>285</v>
      </c>
      <c r="B7120">
        <v>1</v>
      </c>
      <c r="C7120">
        <v>1</v>
      </c>
      <c r="D7120">
        <v>0.03</v>
      </c>
      <c r="E7120" s="289" t="s">
        <v>15949</v>
      </c>
      <c r="F7120">
        <v>5015946126</v>
      </c>
      <c r="G7120" s="276">
        <v>45785</v>
      </c>
      <c r="H7120">
        <v>20250429706525</v>
      </c>
      <c r="I7120">
        <v>1.2E-2</v>
      </c>
      <c r="J7120" s="289" t="s">
        <v>345</v>
      </c>
      <c r="K7120" s="289" t="s">
        <v>15951</v>
      </c>
      <c r="L7120" s="289" t="s">
        <v>275</v>
      </c>
      <c r="M7120" s="289" t="s">
        <v>15758</v>
      </c>
      <c r="N7120" s="289" t="s">
        <v>371</v>
      </c>
      <c r="O7120" s="289" t="s">
        <v>291</v>
      </c>
      <c r="P7120" s="289" t="str">
        <f>VLOOKUP(CAT_Details[[#This Row],[Delivery Bp Customer Code]],Table6[],2,0)</f>
        <v>DX01-L5</v>
      </c>
    </row>
    <row r="7121" spans="1:16" x14ac:dyDescent="0.25">
      <c r="A7121" s="289" t="s">
        <v>285</v>
      </c>
      <c r="B7121">
        <v>38</v>
      </c>
      <c r="C7121">
        <v>5332</v>
      </c>
      <c r="D7121">
        <v>8.23</v>
      </c>
      <c r="E7121" s="289" t="s">
        <v>15952</v>
      </c>
      <c r="F7121">
        <v>5015946133</v>
      </c>
      <c r="G7121" s="276">
        <v>45785</v>
      </c>
      <c r="H7121">
        <v>20250428705673</v>
      </c>
      <c r="I7121">
        <v>16.422000000000001</v>
      </c>
      <c r="J7121" s="289" t="s">
        <v>324</v>
      </c>
      <c r="K7121" s="289" t="s">
        <v>15953</v>
      </c>
      <c r="L7121" s="289" t="s">
        <v>275</v>
      </c>
      <c r="M7121" s="289" t="s">
        <v>15622</v>
      </c>
      <c r="N7121" s="289" t="s">
        <v>15954</v>
      </c>
      <c r="O7121" s="289" t="s">
        <v>291</v>
      </c>
      <c r="P7121" s="289" t="str">
        <f>VLOOKUP(CAT_Details[[#This Row],[Delivery Bp Customer Code]],Table6[],2,0)</f>
        <v>DX01-L5</v>
      </c>
    </row>
    <row r="7122" spans="1:16" x14ac:dyDescent="0.25">
      <c r="A7122" s="289" t="s">
        <v>285</v>
      </c>
      <c r="B7122">
        <v>10</v>
      </c>
      <c r="C7122">
        <v>900</v>
      </c>
      <c r="D7122">
        <v>4</v>
      </c>
      <c r="E7122" s="289" t="s">
        <v>15955</v>
      </c>
      <c r="F7122">
        <v>5015952294</v>
      </c>
      <c r="G7122" s="276">
        <v>45785</v>
      </c>
      <c r="H7122">
        <v>20250428705738</v>
      </c>
      <c r="I7122">
        <v>9.6</v>
      </c>
      <c r="J7122" s="289" t="s">
        <v>350</v>
      </c>
      <c r="K7122" s="289" t="s">
        <v>15956</v>
      </c>
      <c r="L7122" s="289" t="s">
        <v>275</v>
      </c>
      <c r="M7122" s="289" t="s">
        <v>15766</v>
      </c>
      <c r="N7122" s="289" t="s">
        <v>15321</v>
      </c>
      <c r="O7122" s="289" t="s">
        <v>291</v>
      </c>
      <c r="P7122" s="289" t="str">
        <f>VLOOKUP(CAT_Details[[#This Row],[Delivery Bp Customer Code]],Table6[],2,0)</f>
        <v>DX01-L5</v>
      </c>
    </row>
    <row r="7123" spans="1:16" x14ac:dyDescent="0.25">
      <c r="A7123" s="289" t="s">
        <v>285</v>
      </c>
      <c r="B7123">
        <v>8</v>
      </c>
      <c r="C7123">
        <v>662</v>
      </c>
      <c r="D7123">
        <v>3.2</v>
      </c>
      <c r="E7123" s="289" t="s">
        <v>15957</v>
      </c>
      <c r="F7123">
        <v>5015952434</v>
      </c>
      <c r="G7123" s="276">
        <v>45785</v>
      </c>
      <c r="H7123">
        <v>20250430708117</v>
      </c>
      <c r="I7123">
        <v>6.548</v>
      </c>
      <c r="J7123" s="289" t="s">
        <v>350</v>
      </c>
      <c r="K7123" s="289" t="s">
        <v>15958</v>
      </c>
      <c r="L7123" s="289" t="s">
        <v>275</v>
      </c>
      <c r="M7123" s="289" t="s">
        <v>15853</v>
      </c>
      <c r="N7123" s="289" t="s">
        <v>462</v>
      </c>
      <c r="O7123" s="289" t="s">
        <v>291</v>
      </c>
      <c r="P7123" s="289" t="str">
        <f>VLOOKUP(CAT_Details[[#This Row],[Delivery Bp Customer Code]],Table6[],2,0)</f>
        <v>DX01-L5</v>
      </c>
    </row>
    <row r="7124" spans="1:16" x14ac:dyDescent="0.25">
      <c r="A7124" s="289" t="s">
        <v>285</v>
      </c>
      <c r="B7124">
        <v>30</v>
      </c>
      <c r="C7124">
        <v>2588.08</v>
      </c>
      <c r="D7124">
        <v>12</v>
      </c>
      <c r="E7124" s="289" t="s">
        <v>15959</v>
      </c>
      <c r="F7124">
        <v>5015952519</v>
      </c>
      <c r="G7124" s="276">
        <v>45785</v>
      </c>
      <c r="H7124">
        <v>20250430708129</v>
      </c>
      <c r="I7124">
        <v>27.571000000000002</v>
      </c>
      <c r="J7124" s="289" t="s">
        <v>350</v>
      </c>
      <c r="K7124" s="289" t="s">
        <v>15960</v>
      </c>
      <c r="L7124" s="289" t="s">
        <v>275</v>
      </c>
      <c r="M7124" s="289" t="s">
        <v>15853</v>
      </c>
      <c r="N7124" s="289" t="s">
        <v>462</v>
      </c>
      <c r="O7124" s="289" t="s">
        <v>291</v>
      </c>
      <c r="P7124" s="289" t="str">
        <f>VLOOKUP(CAT_Details[[#This Row],[Delivery Bp Customer Code]],Table6[],2,0)</f>
        <v>DX01-L5</v>
      </c>
    </row>
    <row r="7125" spans="1:16" x14ac:dyDescent="0.25">
      <c r="A7125" s="289" t="s">
        <v>285</v>
      </c>
      <c r="B7125">
        <v>6</v>
      </c>
      <c r="C7125">
        <v>162</v>
      </c>
      <c r="D7125">
        <v>0.9</v>
      </c>
      <c r="E7125" s="289" t="s">
        <v>15961</v>
      </c>
      <c r="F7125">
        <v>5015952750</v>
      </c>
      <c r="G7125" s="276">
        <v>45785</v>
      </c>
      <c r="H7125">
        <v>20250429706328</v>
      </c>
      <c r="I7125">
        <v>1.3680000000000001</v>
      </c>
      <c r="J7125" s="289" t="s">
        <v>350</v>
      </c>
      <c r="K7125" s="289" t="s">
        <v>15962</v>
      </c>
      <c r="L7125" s="289" t="s">
        <v>275</v>
      </c>
      <c r="M7125" s="289" t="s">
        <v>15853</v>
      </c>
      <c r="N7125" s="289" t="s">
        <v>430</v>
      </c>
      <c r="O7125" s="289" t="s">
        <v>291</v>
      </c>
      <c r="P7125" s="289" t="str">
        <f>VLOOKUP(CAT_Details[[#This Row],[Delivery Bp Customer Code]],Table6[],2,0)</f>
        <v>DX01-L5</v>
      </c>
    </row>
    <row r="7126" spans="1:16" x14ac:dyDescent="0.25">
      <c r="A7126" s="289" t="s">
        <v>521</v>
      </c>
      <c r="B7126">
        <v>9</v>
      </c>
      <c r="C7126">
        <v>918</v>
      </c>
      <c r="D7126">
        <v>3.6</v>
      </c>
      <c r="E7126" s="289" t="s">
        <v>15963</v>
      </c>
      <c r="F7126">
        <v>5015982377</v>
      </c>
      <c r="G7126" s="276">
        <v>45785</v>
      </c>
      <c r="H7126">
        <v>20250501708925</v>
      </c>
      <c r="I7126">
        <v>9.5039999999999996</v>
      </c>
      <c r="J7126" s="289" t="s">
        <v>302</v>
      </c>
      <c r="K7126" s="289" t="s">
        <v>15964</v>
      </c>
      <c r="L7126" s="289" t="s">
        <v>275</v>
      </c>
      <c r="M7126" s="289" t="s">
        <v>15965</v>
      </c>
      <c r="N7126" s="289" t="s">
        <v>694</v>
      </c>
      <c r="O7126" s="289" t="s">
        <v>15966</v>
      </c>
      <c r="P7126" s="289" t="str">
        <f>VLOOKUP(CAT_Details[[#This Row],[Delivery Bp Customer Code]],Table6[],2,0)</f>
        <v>DX01</v>
      </c>
    </row>
    <row r="7127" spans="1:16" x14ac:dyDescent="0.25">
      <c r="A7127" s="289" t="s">
        <v>15967</v>
      </c>
      <c r="B7127">
        <v>1</v>
      </c>
      <c r="C7127">
        <v>135</v>
      </c>
      <c r="D7127">
        <v>0.4</v>
      </c>
      <c r="E7127" s="289" t="s">
        <v>15968</v>
      </c>
      <c r="F7127">
        <v>5015945664</v>
      </c>
      <c r="G7127" s="276">
        <v>45785</v>
      </c>
      <c r="H7127">
        <v>20250429707022</v>
      </c>
      <c r="I7127">
        <v>0.67200000000000004</v>
      </c>
      <c r="J7127" s="289" t="s">
        <v>324</v>
      </c>
      <c r="K7127" s="289" t="s">
        <v>15969</v>
      </c>
      <c r="L7127" s="289" t="s">
        <v>275</v>
      </c>
      <c r="M7127" s="289" t="s">
        <v>15970</v>
      </c>
      <c r="N7127" s="289" t="s">
        <v>531</v>
      </c>
      <c r="O7127" s="289" t="s">
        <v>15971</v>
      </c>
      <c r="P7127" s="289" t="str">
        <f>VLOOKUP(CAT_Details[[#This Row],[Delivery Bp Customer Code]],Table6[],2,0)</f>
        <v>DX01</v>
      </c>
    </row>
    <row r="7128" spans="1:16" x14ac:dyDescent="0.25">
      <c r="A7128" s="289" t="s">
        <v>272</v>
      </c>
      <c r="B7128">
        <v>1</v>
      </c>
      <c r="C7128">
        <v>55</v>
      </c>
      <c r="D7128">
        <v>0.2</v>
      </c>
      <c r="E7128" s="289" t="s">
        <v>15972</v>
      </c>
      <c r="F7128">
        <v>5015907367</v>
      </c>
      <c r="G7128" s="276">
        <v>45785</v>
      </c>
      <c r="H7128">
        <v>20250424703133</v>
      </c>
      <c r="I7128">
        <v>0.36</v>
      </c>
      <c r="J7128" s="289" t="s">
        <v>401</v>
      </c>
      <c r="K7128" s="289" t="s">
        <v>15973</v>
      </c>
      <c r="L7128" s="289" t="s">
        <v>275</v>
      </c>
      <c r="M7128" s="289" t="s">
        <v>15703</v>
      </c>
      <c r="N7128" s="289" t="s">
        <v>2533</v>
      </c>
      <c r="O7128" s="289" t="s">
        <v>277</v>
      </c>
      <c r="P7128" s="289" t="str">
        <f>VLOOKUP(CAT_Details[[#This Row],[Delivery Bp Customer Code]],Table6[],2,0)</f>
        <v>U2-L5</v>
      </c>
    </row>
    <row r="7129" spans="1:16" x14ac:dyDescent="0.25">
      <c r="A7129" s="289" t="s">
        <v>272</v>
      </c>
      <c r="B7129">
        <v>5</v>
      </c>
      <c r="C7129">
        <v>2375</v>
      </c>
      <c r="D7129">
        <v>2</v>
      </c>
      <c r="E7129" s="289" t="s">
        <v>15974</v>
      </c>
      <c r="F7129">
        <v>5015924785</v>
      </c>
      <c r="G7129" s="276">
        <v>45785</v>
      </c>
      <c r="H7129">
        <v>20250423702270</v>
      </c>
      <c r="I7129">
        <v>4.8</v>
      </c>
      <c r="J7129" s="289" t="s">
        <v>324</v>
      </c>
      <c r="K7129" s="289" t="s">
        <v>15975</v>
      </c>
      <c r="L7129" s="289" t="s">
        <v>275</v>
      </c>
      <c r="M7129" s="289" t="s">
        <v>15644</v>
      </c>
      <c r="N7129" s="289" t="s">
        <v>622</v>
      </c>
      <c r="O7129" s="289" t="s">
        <v>277</v>
      </c>
      <c r="P7129" s="289" t="str">
        <f>VLOOKUP(CAT_Details[[#This Row],[Delivery Bp Customer Code]],Table6[],2,0)</f>
        <v>U2-L5</v>
      </c>
    </row>
    <row r="7130" spans="1:16" x14ac:dyDescent="0.25">
      <c r="A7130" s="289" t="s">
        <v>272</v>
      </c>
      <c r="B7130">
        <v>18</v>
      </c>
      <c r="C7130">
        <v>1340</v>
      </c>
      <c r="D7130">
        <v>4.4000000000000004</v>
      </c>
      <c r="E7130" s="289" t="s">
        <v>15976</v>
      </c>
      <c r="F7130">
        <v>5015946130</v>
      </c>
      <c r="G7130" s="276">
        <v>45785</v>
      </c>
      <c r="H7130">
        <v>20250428705890</v>
      </c>
      <c r="I7130">
        <v>7.2</v>
      </c>
      <c r="J7130" s="289" t="s">
        <v>324</v>
      </c>
      <c r="K7130" s="289" t="s">
        <v>15977</v>
      </c>
      <c r="L7130" s="289" t="s">
        <v>275</v>
      </c>
      <c r="M7130" s="289" t="s">
        <v>15978</v>
      </c>
      <c r="N7130" s="289" t="s">
        <v>562</v>
      </c>
      <c r="O7130" s="289" t="s">
        <v>277</v>
      </c>
      <c r="P7130" s="289" t="str">
        <f>VLOOKUP(CAT_Details[[#This Row],[Delivery Bp Customer Code]],Table6[],2,0)</f>
        <v>U2-L5</v>
      </c>
    </row>
    <row r="7131" spans="1:16" x14ac:dyDescent="0.25">
      <c r="A7131" s="289" t="s">
        <v>272</v>
      </c>
      <c r="B7131">
        <v>14</v>
      </c>
      <c r="C7131">
        <v>1634</v>
      </c>
      <c r="D7131">
        <v>2.99</v>
      </c>
      <c r="E7131" s="289" t="s">
        <v>15916</v>
      </c>
      <c r="F7131">
        <v>5015952211</v>
      </c>
      <c r="G7131" s="276">
        <v>45785</v>
      </c>
      <c r="H7131">
        <v>20250428705554</v>
      </c>
      <c r="I7131">
        <v>4.74</v>
      </c>
      <c r="J7131" s="289" t="s">
        <v>350</v>
      </c>
      <c r="K7131" s="289" t="s">
        <v>15979</v>
      </c>
      <c r="L7131" s="289" t="s">
        <v>275</v>
      </c>
      <c r="M7131" s="289" t="s">
        <v>15766</v>
      </c>
      <c r="N7131" s="289" t="s">
        <v>540</v>
      </c>
      <c r="O7131" s="289" t="s">
        <v>277</v>
      </c>
      <c r="P7131" s="289" t="str">
        <f>VLOOKUP(CAT_Details[[#This Row],[Delivery Bp Customer Code]],Table6[],2,0)</f>
        <v>U2-L5</v>
      </c>
    </row>
    <row r="7132" spans="1:16" x14ac:dyDescent="0.25">
      <c r="A7132" s="289" t="s">
        <v>272</v>
      </c>
      <c r="B7132">
        <v>5</v>
      </c>
      <c r="C7132">
        <v>1500</v>
      </c>
      <c r="D7132">
        <v>2</v>
      </c>
      <c r="E7132" s="289" t="s">
        <v>15980</v>
      </c>
      <c r="F7132">
        <v>5015952280</v>
      </c>
      <c r="G7132" s="276">
        <v>45785</v>
      </c>
      <c r="H7132">
        <v>20250430707709</v>
      </c>
      <c r="I7132">
        <v>1.68</v>
      </c>
      <c r="J7132" s="289" t="s">
        <v>350</v>
      </c>
      <c r="K7132" s="289" t="s">
        <v>15981</v>
      </c>
      <c r="L7132" s="289" t="s">
        <v>275</v>
      </c>
      <c r="M7132" s="289" t="s">
        <v>15669</v>
      </c>
      <c r="N7132" s="289" t="s">
        <v>15982</v>
      </c>
      <c r="O7132" s="289" t="s">
        <v>277</v>
      </c>
      <c r="P7132" s="289" t="str">
        <f>VLOOKUP(CAT_Details[[#This Row],[Delivery Bp Customer Code]],Table6[],2,0)</f>
        <v>U2-L5</v>
      </c>
    </row>
    <row r="7133" spans="1:16" x14ac:dyDescent="0.25">
      <c r="A7133" s="289" t="s">
        <v>272</v>
      </c>
      <c r="B7133">
        <v>2</v>
      </c>
      <c r="C7133">
        <v>360</v>
      </c>
      <c r="D7133">
        <v>0.6</v>
      </c>
      <c r="E7133" s="289" t="s">
        <v>15980</v>
      </c>
      <c r="F7133">
        <v>5015952281</v>
      </c>
      <c r="G7133" s="276">
        <v>45785</v>
      </c>
      <c r="H7133">
        <v>20250430707729</v>
      </c>
      <c r="I7133">
        <v>0.504</v>
      </c>
      <c r="J7133" s="289" t="s">
        <v>350</v>
      </c>
      <c r="K7133" s="289" t="s">
        <v>15983</v>
      </c>
      <c r="L7133" s="289" t="s">
        <v>275</v>
      </c>
      <c r="M7133" s="289" t="s">
        <v>15669</v>
      </c>
      <c r="N7133" s="289" t="s">
        <v>15982</v>
      </c>
      <c r="O7133" s="289" t="s">
        <v>277</v>
      </c>
      <c r="P7133" s="289" t="str">
        <f>VLOOKUP(CAT_Details[[#This Row],[Delivery Bp Customer Code]],Table6[],2,0)</f>
        <v>U2-L5</v>
      </c>
    </row>
    <row r="7134" spans="1:16" x14ac:dyDescent="0.25">
      <c r="A7134" s="289" t="s">
        <v>272</v>
      </c>
      <c r="B7134">
        <v>14</v>
      </c>
      <c r="C7134">
        <v>5670.56</v>
      </c>
      <c r="D7134">
        <v>5.2</v>
      </c>
      <c r="E7134" s="289" t="s">
        <v>15984</v>
      </c>
      <c r="F7134">
        <v>5015952374</v>
      </c>
      <c r="G7134" s="276">
        <v>45785</v>
      </c>
      <c r="H7134">
        <v>20250430707633</v>
      </c>
      <c r="I7134">
        <v>7.0839999999999996</v>
      </c>
      <c r="J7134" s="289" t="s">
        <v>350</v>
      </c>
      <c r="K7134" s="289" t="s">
        <v>15985</v>
      </c>
      <c r="L7134" s="289" t="s">
        <v>275</v>
      </c>
      <c r="M7134" s="289" t="s">
        <v>15853</v>
      </c>
      <c r="N7134" s="289" t="s">
        <v>456</v>
      </c>
      <c r="O7134" s="289" t="s">
        <v>277</v>
      </c>
      <c r="P7134" s="289" t="str">
        <f>VLOOKUP(CAT_Details[[#This Row],[Delivery Bp Customer Code]],Table6[],2,0)</f>
        <v>U2-L5</v>
      </c>
    </row>
    <row r="7135" spans="1:16" x14ac:dyDescent="0.25">
      <c r="A7135" s="289" t="s">
        <v>272</v>
      </c>
      <c r="B7135">
        <v>1</v>
      </c>
      <c r="C7135">
        <v>229</v>
      </c>
      <c r="D7135">
        <v>0.55000000000000004</v>
      </c>
      <c r="E7135" s="289" t="s">
        <v>15986</v>
      </c>
      <c r="F7135">
        <v>5015952732</v>
      </c>
      <c r="G7135" s="276">
        <v>45785</v>
      </c>
      <c r="H7135">
        <v>20250430707676</v>
      </c>
      <c r="I7135">
        <v>1.56</v>
      </c>
      <c r="J7135" s="289" t="s">
        <v>350</v>
      </c>
      <c r="K7135" s="289" t="s">
        <v>15987</v>
      </c>
      <c r="L7135" s="289" t="s">
        <v>275</v>
      </c>
      <c r="M7135" s="289" t="s">
        <v>15820</v>
      </c>
      <c r="N7135" s="289" t="s">
        <v>15988</v>
      </c>
      <c r="O7135" s="289" t="s">
        <v>277</v>
      </c>
      <c r="P7135" s="289" t="str">
        <f>VLOOKUP(CAT_Details[[#This Row],[Delivery Bp Customer Code]],Table6[],2,0)</f>
        <v>U2-L5</v>
      </c>
    </row>
    <row r="7136" spans="1:16" x14ac:dyDescent="0.25">
      <c r="A7136" s="289" t="s">
        <v>272</v>
      </c>
      <c r="B7136">
        <v>53</v>
      </c>
      <c r="C7136">
        <v>4426.8100000000004</v>
      </c>
      <c r="D7136">
        <v>13.6</v>
      </c>
      <c r="E7136" s="289" t="s">
        <v>15989</v>
      </c>
      <c r="F7136">
        <v>5015952929</v>
      </c>
      <c r="G7136" s="276">
        <v>45785</v>
      </c>
      <c r="H7136">
        <v>20250430707670</v>
      </c>
      <c r="I7136">
        <v>26.244</v>
      </c>
      <c r="J7136" s="289" t="s">
        <v>350</v>
      </c>
      <c r="K7136" s="289" t="s">
        <v>15990</v>
      </c>
      <c r="L7136" s="289" t="s">
        <v>275</v>
      </c>
      <c r="M7136" s="289" t="s">
        <v>15820</v>
      </c>
      <c r="N7136" s="289" t="s">
        <v>625</v>
      </c>
      <c r="O7136" s="289" t="s">
        <v>277</v>
      </c>
      <c r="P7136" s="289" t="str">
        <f>VLOOKUP(CAT_Details[[#This Row],[Delivery Bp Customer Code]],Table6[],2,0)</f>
        <v>U2-L5</v>
      </c>
    </row>
    <row r="7137" spans="1:16" x14ac:dyDescent="0.25">
      <c r="A7137" s="289" t="s">
        <v>272</v>
      </c>
      <c r="B7137">
        <v>2</v>
      </c>
      <c r="C7137">
        <v>111</v>
      </c>
      <c r="D7137">
        <v>0.94</v>
      </c>
      <c r="E7137" s="289" t="s">
        <v>15928</v>
      </c>
      <c r="F7137">
        <v>5015984749</v>
      </c>
      <c r="G7137" s="276">
        <v>45785</v>
      </c>
      <c r="H7137">
        <v>20250505710006</v>
      </c>
      <c r="I7137">
        <v>2.157</v>
      </c>
      <c r="J7137" s="289" t="s">
        <v>273</v>
      </c>
      <c r="K7137" s="289" t="s">
        <v>15991</v>
      </c>
      <c r="L7137" s="289" t="s">
        <v>275</v>
      </c>
      <c r="M7137" s="289" t="s">
        <v>15930</v>
      </c>
      <c r="N7137" s="289" t="s">
        <v>519</v>
      </c>
      <c r="O7137" s="289" t="s">
        <v>277</v>
      </c>
      <c r="P7137" s="289" t="str">
        <f>VLOOKUP(CAT_Details[[#This Row],[Delivery Bp Customer Code]],Table6[],2,0)</f>
        <v>U2-L5</v>
      </c>
    </row>
    <row r="7138" spans="1:16" x14ac:dyDescent="0.25">
      <c r="A7138" s="289" t="s">
        <v>4794</v>
      </c>
      <c r="B7138">
        <v>6</v>
      </c>
      <c r="C7138">
        <v>693</v>
      </c>
      <c r="D7138">
        <v>1.8</v>
      </c>
      <c r="E7138" s="289" t="s">
        <v>15992</v>
      </c>
      <c r="F7138">
        <v>5015924840</v>
      </c>
      <c r="G7138" s="276">
        <v>45785</v>
      </c>
      <c r="H7138">
        <v>20250423702801</v>
      </c>
      <c r="I7138">
        <v>3.0720000000000001</v>
      </c>
      <c r="J7138" s="289" t="s">
        <v>294</v>
      </c>
      <c r="K7138" s="289" t="s">
        <v>15993</v>
      </c>
      <c r="L7138" s="289" t="s">
        <v>275</v>
      </c>
      <c r="M7138" s="289"/>
      <c r="N7138" s="289" t="s">
        <v>504</v>
      </c>
      <c r="O7138" s="289" t="s">
        <v>4798</v>
      </c>
      <c r="P7138" s="289" t="str">
        <f>VLOOKUP(CAT_Details[[#This Row],[Delivery Bp Customer Code]],Table6[],2,0)</f>
        <v>MY02</v>
      </c>
    </row>
    <row r="7139" spans="1:16" x14ac:dyDescent="0.25">
      <c r="A7139" s="289" t="s">
        <v>5576</v>
      </c>
      <c r="B7139">
        <v>12</v>
      </c>
      <c r="C7139">
        <v>13200</v>
      </c>
      <c r="D7139">
        <v>7.2</v>
      </c>
      <c r="E7139" s="289" t="s">
        <v>15994</v>
      </c>
      <c r="F7139">
        <v>5015982759</v>
      </c>
      <c r="G7139" s="276">
        <v>45785</v>
      </c>
      <c r="H7139">
        <v>20250429706353</v>
      </c>
      <c r="I7139">
        <v>31.103999999999999</v>
      </c>
      <c r="J7139" s="289" t="s">
        <v>273</v>
      </c>
      <c r="K7139" s="289" t="s">
        <v>15995</v>
      </c>
      <c r="L7139" s="289" t="s">
        <v>275</v>
      </c>
      <c r="M7139" s="289" t="s">
        <v>15849</v>
      </c>
      <c r="N7139" s="289" t="s">
        <v>6556</v>
      </c>
      <c r="O7139" s="289" t="s">
        <v>15996</v>
      </c>
      <c r="P7139" s="289" t="str">
        <f>VLOOKUP(CAT_Details[[#This Row],[Delivery Bp Customer Code]],Table6[],2,0)</f>
        <v>ES01</v>
      </c>
    </row>
    <row r="7140" spans="1:16" x14ac:dyDescent="0.25">
      <c r="A7140" s="289" t="s">
        <v>278</v>
      </c>
      <c r="B7140">
        <v>2</v>
      </c>
      <c r="C7140">
        <v>418.5</v>
      </c>
      <c r="D7140">
        <v>0.8</v>
      </c>
      <c r="E7140" s="289" t="s">
        <v>15997</v>
      </c>
      <c r="F7140">
        <v>5015946132</v>
      </c>
      <c r="G7140" s="276">
        <v>45786</v>
      </c>
      <c r="H7140">
        <v>20250428705666</v>
      </c>
      <c r="I7140">
        <v>1.92</v>
      </c>
      <c r="J7140" s="289" t="s">
        <v>324</v>
      </c>
      <c r="K7140" s="289" t="s">
        <v>15998</v>
      </c>
      <c r="L7140" s="289" t="s">
        <v>275</v>
      </c>
      <c r="M7140" s="289" t="s">
        <v>15644</v>
      </c>
      <c r="N7140" s="289" t="s">
        <v>15999</v>
      </c>
      <c r="O7140" s="289" t="s">
        <v>498</v>
      </c>
      <c r="P7140" s="289" t="str">
        <f>VLOOKUP(CAT_Details[[#This Row],[Delivery Bp Customer Code]],Table6[],2,0)</f>
        <v>DK-BM01</v>
      </c>
    </row>
    <row r="7141" spans="1:16" x14ac:dyDescent="0.25">
      <c r="A7141" s="289" t="s">
        <v>75</v>
      </c>
      <c r="B7141">
        <v>1</v>
      </c>
      <c r="C7141">
        <v>14.6</v>
      </c>
      <c r="D7141">
        <v>0.04</v>
      </c>
      <c r="E7141" s="289" t="s">
        <v>16000</v>
      </c>
      <c r="F7141">
        <v>5015946131</v>
      </c>
      <c r="G7141" s="276">
        <v>45786</v>
      </c>
      <c r="H7141">
        <v>20250428705958</v>
      </c>
      <c r="I7141">
        <v>1.4999999999999999E-2</v>
      </c>
      <c r="J7141" s="289" t="s">
        <v>438</v>
      </c>
      <c r="K7141" s="289" t="s">
        <v>16001</v>
      </c>
      <c r="L7141" s="289" t="s">
        <v>275</v>
      </c>
      <c r="M7141" s="289" t="s">
        <v>15726</v>
      </c>
      <c r="N7141" s="289" t="s">
        <v>16002</v>
      </c>
      <c r="O7141" s="289" t="s">
        <v>5281</v>
      </c>
      <c r="P7141" s="289" t="str">
        <f>VLOOKUP(CAT_Details[[#This Row],[Delivery Bp Customer Code]],Table6[],2,0)</f>
        <v>DK-LW08</v>
      </c>
    </row>
    <row r="7142" spans="1:16" x14ac:dyDescent="0.25">
      <c r="A7142" s="289" t="s">
        <v>75</v>
      </c>
      <c r="B7142">
        <v>1</v>
      </c>
      <c r="C7142">
        <v>125</v>
      </c>
      <c r="D7142">
        <v>0.4</v>
      </c>
      <c r="E7142" s="289" t="s">
        <v>16003</v>
      </c>
      <c r="F7142">
        <v>5015952298</v>
      </c>
      <c r="G7142" s="276">
        <v>45786</v>
      </c>
      <c r="H7142">
        <v>20250429706920</v>
      </c>
      <c r="I7142">
        <v>0.38400000000000001</v>
      </c>
      <c r="J7142" s="289" t="s">
        <v>345</v>
      </c>
      <c r="K7142" s="289" t="s">
        <v>16004</v>
      </c>
      <c r="L7142" s="289" t="s">
        <v>275</v>
      </c>
      <c r="M7142" s="289" t="s">
        <v>15758</v>
      </c>
      <c r="N7142" s="289" t="s">
        <v>3308</v>
      </c>
      <c r="O7142" s="289" t="s">
        <v>2173</v>
      </c>
      <c r="P7142" s="289" t="str">
        <f>VLOOKUP(CAT_Details[[#This Row],[Delivery Bp Customer Code]],Table6[],2,0)</f>
        <v>OYL1</v>
      </c>
    </row>
    <row r="7143" spans="1:16" x14ac:dyDescent="0.25">
      <c r="A7143" s="289" t="s">
        <v>75</v>
      </c>
      <c r="B7143">
        <v>1</v>
      </c>
      <c r="C7143">
        <v>4</v>
      </c>
      <c r="D7143">
        <v>0.05</v>
      </c>
      <c r="E7143" s="289" t="s">
        <v>16005</v>
      </c>
      <c r="F7143">
        <v>5015967454</v>
      </c>
      <c r="G7143" s="276">
        <v>45786</v>
      </c>
      <c r="H7143">
        <v>20250430708109</v>
      </c>
      <c r="I7143">
        <v>0.03</v>
      </c>
      <c r="J7143" s="289" t="s">
        <v>350</v>
      </c>
      <c r="K7143" s="289" t="s">
        <v>16006</v>
      </c>
      <c r="L7143" s="289" t="s">
        <v>275</v>
      </c>
      <c r="M7143" s="289" t="s">
        <v>15669</v>
      </c>
      <c r="N7143" s="289" t="s">
        <v>16007</v>
      </c>
      <c r="O7143" s="289" t="s">
        <v>2173</v>
      </c>
      <c r="P7143" s="289" t="str">
        <f>VLOOKUP(CAT_Details[[#This Row],[Delivery Bp Customer Code]],Table6[],2,0)</f>
        <v>OYL1</v>
      </c>
    </row>
    <row r="7144" spans="1:16" x14ac:dyDescent="0.25">
      <c r="A7144" s="289" t="s">
        <v>75</v>
      </c>
      <c r="B7144">
        <v>1</v>
      </c>
      <c r="C7144">
        <v>299.2</v>
      </c>
      <c r="D7144">
        <v>0.25</v>
      </c>
      <c r="E7144" s="289" t="s">
        <v>16008</v>
      </c>
      <c r="F7144">
        <v>5015967456</v>
      </c>
      <c r="G7144" s="276">
        <v>45786</v>
      </c>
      <c r="H7144">
        <v>20250430708347</v>
      </c>
      <c r="I7144">
        <v>0.23799999999999999</v>
      </c>
      <c r="J7144" s="289" t="s">
        <v>350</v>
      </c>
      <c r="K7144" s="289" t="s">
        <v>16009</v>
      </c>
      <c r="L7144" s="289" t="s">
        <v>275</v>
      </c>
      <c r="M7144" s="289" t="s">
        <v>15669</v>
      </c>
      <c r="N7144" s="289" t="s">
        <v>2571</v>
      </c>
      <c r="O7144" s="289" t="s">
        <v>2173</v>
      </c>
      <c r="P7144" s="289" t="str">
        <f>VLOOKUP(CAT_Details[[#This Row],[Delivery Bp Customer Code]],Table6[],2,0)</f>
        <v>OYL1</v>
      </c>
    </row>
    <row r="7145" spans="1:16" x14ac:dyDescent="0.25">
      <c r="A7145" s="289" t="s">
        <v>75</v>
      </c>
      <c r="B7145">
        <v>1</v>
      </c>
      <c r="C7145">
        <v>125</v>
      </c>
      <c r="D7145">
        <v>0.4</v>
      </c>
      <c r="E7145" s="289" t="s">
        <v>16010</v>
      </c>
      <c r="F7145">
        <v>5015967461</v>
      </c>
      <c r="G7145" s="276">
        <v>45786</v>
      </c>
      <c r="H7145">
        <v>20250502709569</v>
      </c>
      <c r="I7145">
        <v>0.96</v>
      </c>
      <c r="J7145" s="289" t="s">
        <v>350</v>
      </c>
      <c r="K7145" s="289" t="s">
        <v>16011</v>
      </c>
      <c r="L7145" s="289" t="s">
        <v>275</v>
      </c>
      <c r="M7145" s="289" t="s">
        <v>16012</v>
      </c>
      <c r="N7145" s="289" t="s">
        <v>2422</v>
      </c>
      <c r="O7145" s="289" t="s">
        <v>2173</v>
      </c>
      <c r="P7145" s="289" t="str">
        <f>VLOOKUP(CAT_Details[[#This Row],[Delivery Bp Customer Code]],Table6[],2,0)</f>
        <v>OYL1</v>
      </c>
    </row>
    <row r="7146" spans="1:16" x14ac:dyDescent="0.25">
      <c r="A7146" s="289" t="s">
        <v>75</v>
      </c>
      <c r="B7146">
        <v>1</v>
      </c>
      <c r="C7146">
        <v>2</v>
      </c>
      <c r="D7146">
        <v>0.4</v>
      </c>
      <c r="E7146" s="289" t="s">
        <v>16010</v>
      </c>
      <c r="F7146">
        <v>5015967462</v>
      </c>
      <c r="G7146" s="276">
        <v>45786</v>
      </c>
      <c r="H7146">
        <v>20250502709566</v>
      </c>
      <c r="I7146">
        <v>1.248</v>
      </c>
      <c r="J7146" s="289" t="s">
        <v>350</v>
      </c>
      <c r="K7146" s="289" t="s">
        <v>16013</v>
      </c>
      <c r="L7146" s="289" t="s">
        <v>275</v>
      </c>
      <c r="M7146" s="289" t="s">
        <v>16012</v>
      </c>
      <c r="N7146" s="289" t="s">
        <v>2422</v>
      </c>
      <c r="O7146" s="289" t="s">
        <v>2173</v>
      </c>
      <c r="P7146" s="289" t="str">
        <f>VLOOKUP(CAT_Details[[#This Row],[Delivery Bp Customer Code]],Table6[],2,0)</f>
        <v>OYL1</v>
      </c>
    </row>
    <row r="7147" spans="1:16" x14ac:dyDescent="0.25">
      <c r="A7147" s="289" t="s">
        <v>75</v>
      </c>
      <c r="B7147">
        <v>22</v>
      </c>
      <c r="C7147">
        <v>11600</v>
      </c>
      <c r="D7147">
        <v>8.8000000000000007</v>
      </c>
      <c r="E7147" s="289" t="s">
        <v>16014</v>
      </c>
      <c r="F7147">
        <v>5015968091</v>
      </c>
      <c r="G7147" s="276">
        <v>45786</v>
      </c>
      <c r="H7147">
        <v>20250430708042</v>
      </c>
      <c r="I7147">
        <v>12.672000000000001</v>
      </c>
      <c r="J7147" s="289" t="s">
        <v>324</v>
      </c>
      <c r="K7147" s="289" t="s">
        <v>16015</v>
      </c>
      <c r="L7147" s="289" t="s">
        <v>275</v>
      </c>
      <c r="M7147" s="289" t="s">
        <v>16016</v>
      </c>
      <c r="N7147" s="289" t="s">
        <v>2496</v>
      </c>
      <c r="O7147" s="289" t="s">
        <v>2173</v>
      </c>
      <c r="P7147" s="289" t="str">
        <f>VLOOKUP(CAT_Details[[#This Row],[Delivery Bp Customer Code]],Table6[],2,0)</f>
        <v>OYL1</v>
      </c>
    </row>
    <row r="7148" spans="1:16" x14ac:dyDescent="0.25">
      <c r="A7148" s="289" t="s">
        <v>75</v>
      </c>
      <c r="B7148">
        <v>1</v>
      </c>
      <c r="C7148">
        <v>283</v>
      </c>
      <c r="D7148">
        <v>0.4</v>
      </c>
      <c r="E7148" s="289" t="s">
        <v>16017</v>
      </c>
      <c r="F7148">
        <v>5015998212</v>
      </c>
      <c r="G7148" s="276">
        <v>45786</v>
      </c>
      <c r="H7148">
        <v>20250505710778</v>
      </c>
      <c r="I7148">
        <v>0.67200000000000004</v>
      </c>
      <c r="J7148" s="289" t="s">
        <v>273</v>
      </c>
      <c r="K7148" s="289" t="s">
        <v>16018</v>
      </c>
      <c r="L7148" s="289" t="s">
        <v>275</v>
      </c>
      <c r="M7148" s="289" t="s">
        <v>16019</v>
      </c>
      <c r="N7148" s="289" t="s">
        <v>1011</v>
      </c>
      <c r="O7148" s="289" t="s">
        <v>2173</v>
      </c>
      <c r="P7148" s="289" t="str">
        <f>VLOOKUP(CAT_Details[[#This Row],[Delivery Bp Customer Code]],Table6[],2,0)</f>
        <v>OYL1</v>
      </c>
    </row>
    <row r="7149" spans="1:16" x14ac:dyDescent="0.25">
      <c r="A7149" s="289" t="s">
        <v>75</v>
      </c>
      <c r="B7149">
        <v>1</v>
      </c>
      <c r="C7149">
        <v>47</v>
      </c>
      <c r="D7149">
        <v>0.2</v>
      </c>
      <c r="E7149" s="289" t="s">
        <v>16020</v>
      </c>
      <c r="F7149">
        <v>5015998498</v>
      </c>
      <c r="G7149" s="276">
        <v>45786</v>
      </c>
      <c r="H7149">
        <v>20250506711460</v>
      </c>
      <c r="I7149">
        <v>0.14399999999999999</v>
      </c>
      <c r="J7149" s="289" t="s">
        <v>273</v>
      </c>
      <c r="K7149" s="289" t="s">
        <v>16021</v>
      </c>
      <c r="L7149" s="289" t="s">
        <v>275</v>
      </c>
      <c r="M7149" s="289" t="s">
        <v>16019</v>
      </c>
      <c r="N7149" s="289" t="s">
        <v>15850</v>
      </c>
      <c r="O7149" s="289" t="s">
        <v>2173</v>
      </c>
      <c r="P7149" s="289" t="str">
        <f>VLOOKUP(CAT_Details[[#This Row],[Delivery Bp Customer Code]],Table6[],2,0)</f>
        <v>OYL1</v>
      </c>
    </row>
    <row r="7150" spans="1:16" x14ac:dyDescent="0.25">
      <c r="A7150" s="289" t="s">
        <v>14506</v>
      </c>
      <c r="B7150">
        <v>9</v>
      </c>
      <c r="C7150">
        <v>22680</v>
      </c>
      <c r="D7150">
        <v>10.17</v>
      </c>
      <c r="E7150" s="289" t="s">
        <v>16022</v>
      </c>
      <c r="F7150">
        <v>5016011794</v>
      </c>
      <c r="G7150" s="276">
        <v>45786</v>
      </c>
      <c r="I7150">
        <v>26.605</v>
      </c>
      <c r="J7150" s="289" t="s">
        <v>350</v>
      </c>
      <c r="K7150" s="289" t="s">
        <v>16023</v>
      </c>
      <c r="L7150" s="289" t="s">
        <v>273</v>
      </c>
      <c r="M7150" s="289" t="s">
        <v>16024</v>
      </c>
      <c r="N7150" s="289" t="s">
        <v>16025</v>
      </c>
      <c r="O7150" s="289" t="s">
        <v>15230</v>
      </c>
      <c r="P7150" s="289" t="str">
        <f>VLOOKUP(CAT_Details[[#This Row],[Delivery Bp Customer Code]],Table6[],2,0)</f>
        <v>No Loc</v>
      </c>
    </row>
    <row r="7151" spans="1:16" x14ac:dyDescent="0.25">
      <c r="A7151" s="289" t="s">
        <v>941</v>
      </c>
      <c r="B7151">
        <v>1</v>
      </c>
      <c r="C7151">
        <v>1</v>
      </c>
      <c r="D7151">
        <v>0.02</v>
      </c>
      <c r="E7151" s="289" t="s">
        <v>16026</v>
      </c>
      <c r="F7151">
        <v>5015967457</v>
      </c>
      <c r="G7151" s="276">
        <v>45786</v>
      </c>
      <c r="H7151">
        <v>20250429706938</v>
      </c>
      <c r="I7151">
        <v>8.9999999999999993E-3</v>
      </c>
      <c r="J7151" s="289" t="s">
        <v>350</v>
      </c>
      <c r="K7151" s="289" t="s">
        <v>16027</v>
      </c>
      <c r="L7151" s="289" t="s">
        <v>275</v>
      </c>
      <c r="M7151" s="289" t="s">
        <v>15669</v>
      </c>
      <c r="N7151" s="289" t="s">
        <v>2252</v>
      </c>
      <c r="O7151" s="289" t="s">
        <v>945</v>
      </c>
      <c r="P7151" s="289" t="str">
        <f>VLOOKUP(CAT_Details[[#This Row],[Delivery Bp Customer Code]],Table6[],2,0)</f>
        <v>DK-LW01</v>
      </c>
    </row>
    <row r="7152" spans="1:16" x14ac:dyDescent="0.25">
      <c r="A7152" s="289" t="s">
        <v>3329</v>
      </c>
      <c r="B7152">
        <v>3</v>
      </c>
      <c r="C7152">
        <v>810</v>
      </c>
      <c r="D7152">
        <v>0.9</v>
      </c>
      <c r="E7152" s="289" t="s">
        <v>16028</v>
      </c>
      <c r="F7152">
        <v>5015952728</v>
      </c>
      <c r="G7152" s="276">
        <v>45786</v>
      </c>
      <c r="H7152">
        <v>20250430707755</v>
      </c>
      <c r="I7152">
        <v>0.80800000000000005</v>
      </c>
      <c r="J7152" s="289" t="s">
        <v>1047</v>
      </c>
      <c r="K7152" s="289" t="s">
        <v>16029</v>
      </c>
      <c r="L7152" s="289" t="s">
        <v>275</v>
      </c>
      <c r="M7152" s="289" t="s">
        <v>15773</v>
      </c>
      <c r="N7152" s="289" t="s">
        <v>1049</v>
      </c>
      <c r="O7152" s="289" t="s">
        <v>3332</v>
      </c>
      <c r="P7152" s="289">
        <f>VLOOKUP(CAT_Details[[#This Row],[Delivery Bp Customer Code]],Table6[],2,0)</f>
        <v>3402</v>
      </c>
    </row>
    <row r="7153" spans="1:16" x14ac:dyDescent="0.25">
      <c r="A7153" s="289" t="s">
        <v>3329</v>
      </c>
      <c r="B7153">
        <v>3</v>
      </c>
      <c r="C7153">
        <v>585</v>
      </c>
      <c r="D7153">
        <v>1.2</v>
      </c>
      <c r="E7153" s="289" t="s">
        <v>16030</v>
      </c>
      <c r="F7153">
        <v>5015967455</v>
      </c>
      <c r="G7153" s="276">
        <v>45786</v>
      </c>
      <c r="H7153">
        <v>20250502709309</v>
      </c>
      <c r="I7153">
        <v>1.008</v>
      </c>
      <c r="J7153" s="289" t="s">
        <v>324</v>
      </c>
      <c r="K7153" s="289" t="s">
        <v>16031</v>
      </c>
      <c r="L7153" s="289" t="s">
        <v>275</v>
      </c>
      <c r="M7153" s="289" t="s">
        <v>16016</v>
      </c>
      <c r="N7153" s="289" t="s">
        <v>3986</v>
      </c>
      <c r="O7153" s="289" t="s">
        <v>3332</v>
      </c>
      <c r="P7153" s="289">
        <f>VLOOKUP(CAT_Details[[#This Row],[Delivery Bp Customer Code]],Table6[],2,0)</f>
        <v>3402</v>
      </c>
    </row>
    <row r="7154" spans="1:16" x14ac:dyDescent="0.25">
      <c r="A7154" s="289" t="s">
        <v>3329</v>
      </c>
      <c r="B7154">
        <v>24</v>
      </c>
      <c r="C7154">
        <v>3206</v>
      </c>
      <c r="D7154">
        <v>9.6999999999999993</v>
      </c>
      <c r="E7154" s="289" t="s">
        <v>16032</v>
      </c>
      <c r="F7154">
        <v>5015967466</v>
      </c>
      <c r="G7154" s="276">
        <v>45786</v>
      </c>
      <c r="H7154">
        <v>20250502709589</v>
      </c>
      <c r="I7154">
        <v>19.684999999999999</v>
      </c>
      <c r="J7154" s="289" t="s">
        <v>350</v>
      </c>
      <c r="K7154" s="289" t="s">
        <v>16033</v>
      </c>
      <c r="L7154" s="289" t="s">
        <v>275</v>
      </c>
      <c r="M7154" s="289" t="s">
        <v>15669</v>
      </c>
      <c r="N7154" s="289" t="s">
        <v>625</v>
      </c>
      <c r="O7154" s="289" t="s">
        <v>3332</v>
      </c>
      <c r="P7154" s="289">
        <f>VLOOKUP(CAT_Details[[#This Row],[Delivery Bp Customer Code]],Table6[],2,0)</f>
        <v>3402</v>
      </c>
    </row>
    <row r="7155" spans="1:16" x14ac:dyDescent="0.25">
      <c r="A7155" s="289" t="s">
        <v>3329</v>
      </c>
      <c r="B7155">
        <v>4</v>
      </c>
      <c r="C7155">
        <v>964</v>
      </c>
      <c r="D7155">
        <v>1.6</v>
      </c>
      <c r="E7155" s="289" t="s">
        <v>16034</v>
      </c>
      <c r="F7155">
        <v>5015967551</v>
      </c>
      <c r="G7155" s="276">
        <v>45786</v>
      </c>
      <c r="H7155">
        <v>20250430707931</v>
      </c>
      <c r="I7155">
        <v>3.84</v>
      </c>
      <c r="J7155" s="289" t="s">
        <v>280</v>
      </c>
      <c r="K7155" s="289" t="s">
        <v>16035</v>
      </c>
      <c r="L7155" s="289" t="s">
        <v>275</v>
      </c>
      <c r="M7155" s="289" t="s">
        <v>15861</v>
      </c>
      <c r="N7155" s="289" t="s">
        <v>619</v>
      </c>
      <c r="O7155" s="289" t="s">
        <v>3332</v>
      </c>
      <c r="P7155" s="289">
        <f>VLOOKUP(CAT_Details[[#This Row],[Delivery Bp Customer Code]],Table6[],2,0)</f>
        <v>3402</v>
      </c>
    </row>
    <row r="7156" spans="1:16" x14ac:dyDescent="0.25">
      <c r="A7156" s="289" t="s">
        <v>3329</v>
      </c>
      <c r="B7156">
        <v>1</v>
      </c>
      <c r="C7156">
        <v>113</v>
      </c>
      <c r="D7156">
        <v>0.4</v>
      </c>
      <c r="E7156" s="289" t="s">
        <v>16034</v>
      </c>
      <c r="F7156">
        <v>5015967552</v>
      </c>
      <c r="G7156" s="276">
        <v>45786</v>
      </c>
      <c r="H7156">
        <v>20250430707939</v>
      </c>
      <c r="I7156">
        <v>0.48</v>
      </c>
      <c r="J7156" s="289" t="s">
        <v>280</v>
      </c>
      <c r="K7156" s="289" t="s">
        <v>16036</v>
      </c>
      <c r="L7156" s="289" t="s">
        <v>275</v>
      </c>
      <c r="M7156" s="289" t="s">
        <v>15861</v>
      </c>
      <c r="N7156" s="289" t="s">
        <v>619</v>
      </c>
      <c r="O7156" s="289" t="s">
        <v>3332</v>
      </c>
      <c r="P7156" s="289">
        <f>VLOOKUP(CAT_Details[[#This Row],[Delivery Bp Customer Code]],Table6[],2,0)</f>
        <v>3402</v>
      </c>
    </row>
    <row r="7157" spans="1:16" x14ac:dyDescent="0.25">
      <c r="A7157" s="289" t="s">
        <v>3329</v>
      </c>
      <c r="B7157">
        <v>45</v>
      </c>
      <c r="C7157">
        <v>3710</v>
      </c>
      <c r="D7157">
        <v>13.6</v>
      </c>
      <c r="E7157" s="289" t="s">
        <v>16037</v>
      </c>
      <c r="F7157">
        <v>5015968113</v>
      </c>
      <c r="G7157" s="276">
        <v>45786</v>
      </c>
      <c r="H7157">
        <v>20250430707299</v>
      </c>
      <c r="I7157">
        <v>52.787999999999997</v>
      </c>
      <c r="J7157" s="289" t="s">
        <v>350</v>
      </c>
      <c r="K7157" s="289" t="s">
        <v>16038</v>
      </c>
      <c r="L7157" s="289" t="s">
        <v>275</v>
      </c>
      <c r="M7157" s="289" t="s">
        <v>16039</v>
      </c>
      <c r="N7157" s="289" t="s">
        <v>3433</v>
      </c>
      <c r="O7157" s="289" t="s">
        <v>3332</v>
      </c>
      <c r="P7157" s="289">
        <f>VLOOKUP(CAT_Details[[#This Row],[Delivery Bp Customer Code]],Table6[],2,0)</f>
        <v>3402</v>
      </c>
    </row>
    <row r="7158" spans="1:16" x14ac:dyDescent="0.25">
      <c r="A7158" s="289" t="s">
        <v>3329</v>
      </c>
      <c r="B7158">
        <v>9</v>
      </c>
      <c r="C7158">
        <v>450</v>
      </c>
      <c r="D7158">
        <v>6.1</v>
      </c>
      <c r="E7158" s="289" t="s">
        <v>16040</v>
      </c>
      <c r="F7158">
        <v>5015998386</v>
      </c>
      <c r="G7158" s="276">
        <v>45786</v>
      </c>
      <c r="H7158">
        <v>20250506711468</v>
      </c>
      <c r="I7158">
        <v>13.638999999999999</v>
      </c>
      <c r="J7158" s="289" t="s">
        <v>273</v>
      </c>
      <c r="K7158" s="289" t="s">
        <v>16041</v>
      </c>
      <c r="L7158" s="289" t="s">
        <v>275</v>
      </c>
      <c r="M7158" s="289" t="s">
        <v>16019</v>
      </c>
      <c r="N7158" s="289" t="s">
        <v>1240</v>
      </c>
      <c r="O7158" s="289" t="s">
        <v>3332</v>
      </c>
      <c r="P7158" s="289">
        <f>VLOOKUP(CAT_Details[[#This Row],[Delivery Bp Customer Code]],Table6[],2,0)</f>
        <v>3402</v>
      </c>
    </row>
    <row r="7159" spans="1:16" x14ac:dyDescent="0.25">
      <c r="A7159" s="289" t="s">
        <v>3329</v>
      </c>
      <c r="B7159">
        <v>8</v>
      </c>
      <c r="C7159">
        <v>101</v>
      </c>
      <c r="D7159">
        <v>0.64</v>
      </c>
      <c r="E7159" s="289" t="s">
        <v>16042</v>
      </c>
      <c r="F7159">
        <v>5015998393</v>
      </c>
      <c r="G7159" s="276">
        <v>45786</v>
      </c>
      <c r="H7159">
        <v>20250502709578</v>
      </c>
      <c r="I7159">
        <v>0.51100000000000001</v>
      </c>
      <c r="J7159" s="289" t="s">
        <v>302</v>
      </c>
      <c r="K7159" s="289" t="s">
        <v>16043</v>
      </c>
      <c r="L7159" s="289" t="s">
        <v>275</v>
      </c>
      <c r="M7159" s="289" t="s">
        <v>16044</v>
      </c>
      <c r="N7159" s="289" t="s">
        <v>15493</v>
      </c>
      <c r="O7159" s="289" t="s">
        <v>3332</v>
      </c>
      <c r="P7159" s="289">
        <f>VLOOKUP(CAT_Details[[#This Row],[Delivery Bp Customer Code]],Table6[],2,0)</f>
        <v>3402</v>
      </c>
    </row>
    <row r="7160" spans="1:16" x14ac:dyDescent="0.25">
      <c r="A7160" s="289" t="s">
        <v>76</v>
      </c>
      <c r="B7160">
        <v>1</v>
      </c>
      <c r="C7160">
        <v>235</v>
      </c>
      <c r="D7160">
        <v>0.4</v>
      </c>
      <c r="E7160" s="289" t="s">
        <v>16045</v>
      </c>
      <c r="F7160">
        <v>5015952562</v>
      </c>
      <c r="G7160" s="276">
        <v>45786</v>
      </c>
      <c r="H7160">
        <v>20250429707025</v>
      </c>
      <c r="I7160">
        <v>1.123</v>
      </c>
      <c r="J7160" s="289" t="s">
        <v>294</v>
      </c>
      <c r="K7160" s="289" t="s">
        <v>16046</v>
      </c>
      <c r="L7160" s="289" t="s">
        <v>275</v>
      </c>
      <c r="M7160" s="289" t="s">
        <v>15496</v>
      </c>
      <c r="N7160" s="289" t="s">
        <v>1270</v>
      </c>
      <c r="O7160" s="289" t="s">
        <v>748</v>
      </c>
      <c r="P7160" s="289" t="str">
        <f>VLOOKUP(CAT_Details[[#This Row],[Delivery Bp Customer Code]],Table6[],2,0)</f>
        <v>No Loc</v>
      </c>
    </row>
    <row r="7161" spans="1:16" x14ac:dyDescent="0.25">
      <c r="A7161" s="289" t="s">
        <v>76</v>
      </c>
      <c r="B7161">
        <v>1</v>
      </c>
      <c r="C7161">
        <v>256</v>
      </c>
      <c r="D7161">
        <v>0.4</v>
      </c>
      <c r="E7161" s="289" t="s">
        <v>16047</v>
      </c>
      <c r="F7161">
        <v>5015998445</v>
      </c>
      <c r="G7161" s="276">
        <v>45786</v>
      </c>
      <c r="H7161">
        <v>20250506711300</v>
      </c>
      <c r="I7161">
        <v>0.57599999999999996</v>
      </c>
      <c r="J7161" s="289" t="s">
        <v>273</v>
      </c>
      <c r="K7161" s="289" t="s">
        <v>16048</v>
      </c>
      <c r="L7161" s="289" t="s">
        <v>275</v>
      </c>
      <c r="M7161" s="289" t="s">
        <v>16019</v>
      </c>
      <c r="N7161" s="289" t="s">
        <v>653</v>
      </c>
      <c r="O7161" s="289" t="s">
        <v>16049</v>
      </c>
      <c r="P7161" s="289" t="str">
        <f>VLOOKUP(CAT_Details[[#This Row],[Delivery Bp Customer Code]],Table6[],2,0)</f>
        <v>MZ02</v>
      </c>
    </row>
    <row r="7162" spans="1:16" x14ac:dyDescent="0.25">
      <c r="A7162" s="289" t="s">
        <v>285</v>
      </c>
      <c r="B7162">
        <v>6</v>
      </c>
      <c r="C7162">
        <v>2016</v>
      </c>
      <c r="D7162">
        <v>2.99</v>
      </c>
      <c r="E7162" s="289" t="s">
        <v>16050</v>
      </c>
      <c r="F7162">
        <v>5015924737</v>
      </c>
      <c r="G7162" s="276">
        <v>45786</v>
      </c>
      <c r="H7162">
        <v>20250428705719</v>
      </c>
      <c r="I7162">
        <v>6.6020000000000003</v>
      </c>
      <c r="J7162" s="289" t="s">
        <v>401</v>
      </c>
      <c r="K7162" s="289" t="s">
        <v>16051</v>
      </c>
      <c r="L7162" s="289" t="s">
        <v>275</v>
      </c>
      <c r="M7162" s="289" t="s">
        <v>15496</v>
      </c>
      <c r="N7162" s="289" t="s">
        <v>673</v>
      </c>
      <c r="O7162" s="289" t="s">
        <v>291</v>
      </c>
      <c r="P7162" s="289" t="str">
        <f>VLOOKUP(CAT_Details[[#This Row],[Delivery Bp Customer Code]],Table6[],2,0)</f>
        <v>DX01-L5</v>
      </c>
    </row>
    <row r="7163" spans="1:16" x14ac:dyDescent="0.25">
      <c r="A7163" s="289" t="s">
        <v>285</v>
      </c>
      <c r="B7163">
        <v>11</v>
      </c>
      <c r="C7163">
        <v>11500</v>
      </c>
      <c r="D7163">
        <v>4.4000000000000004</v>
      </c>
      <c r="E7163" s="289" t="s">
        <v>16052</v>
      </c>
      <c r="F7163">
        <v>5015952101</v>
      </c>
      <c r="G7163" s="276">
        <v>45786</v>
      </c>
      <c r="H7163">
        <v>20250430707462</v>
      </c>
      <c r="I7163">
        <v>6.3360000000000003</v>
      </c>
      <c r="J7163" s="289" t="s">
        <v>324</v>
      </c>
      <c r="K7163" s="289" t="s">
        <v>16053</v>
      </c>
      <c r="L7163" s="289" t="s">
        <v>275</v>
      </c>
      <c r="M7163" s="289" t="s">
        <v>16054</v>
      </c>
      <c r="N7163" s="289" t="s">
        <v>333</v>
      </c>
      <c r="O7163" s="289" t="s">
        <v>291</v>
      </c>
      <c r="P7163" s="289" t="str">
        <f>VLOOKUP(CAT_Details[[#This Row],[Delivery Bp Customer Code]],Table6[],2,0)</f>
        <v>DX01-L5</v>
      </c>
    </row>
    <row r="7164" spans="1:16" x14ac:dyDescent="0.25">
      <c r="A7164" s="289" t="s">
        <v>285</v>
      </c>
      <c r="B7164">
        <v>13</v>
      </c>
      <c r="C7164">
        <v>2418</v>
      </c>
      <c r="D7164">
        <v>5.2</v>
      </c>
      <c r="E7164" s="289" t="s">
        <v>16055</v>
      </c>
      <c r="F7164">
        <v>5015952287</v>
      </c>
      <c r="G7164" s="276">
        <v>45786</v>
      </c>
      <c r="H7164">
        <v>20250430707740</v>
      </c>
      <c r="I7164">
        <v>8.7360000000000007</v>
      </c>
      <c r="J7164" s="289" t="s">
        <v>345</v>
      </c>
      <c r="K7164" s="289" t="s">
        <v>16056</v>
      </c>
      <c r="L7164" s="289" t="s">
        <v>275</v>
      </c>
      <c r="M7164" s="289" t="s">
        <v>15758</v>
      </c>
      <c r="N7164" s="289" t="s">
        <v>348</v>
      </c>
      <c r="O7164" s="289" t="s">
        <v>291</v>
      </c>
      <c r="P7164" s="289" t="str">
        <f>VLOOKUP(CAT_Details[[#This Row],[Delivery Bp Customer Code]],Table6[],2,0)</f>
        <v>DX01-L5</v>
      </c>
    </row>
    <row r="7165" spans="1:16" x14ac:dyDescent="0.25">
      <c r="A7165" s="289" t="s">
        <v>285</v>
      </c>
      <c r="B7165">
        <v>3</v>
      </c>
      <c r="C7165">
        <v>262</v>
      </c>
      <c r="D7165">
        <v>0.73</v>
      </c>
      <c r="E7165" s="289" t="s">
        <v>16057</v>
      </c>
      <c r="F7165">
        <v>5015952517</v>
      </c>
      <c r="G7165" s="276">
        <v>45786</v>
      </c>
      <c r="H7165">
        <v>20250429706851</v>
      </c>
      <c r="I7165">
        <v>1.278</v>
      </c>
      <c r="J7165" s="289" t="s">
        <v>324</v>
      </c>
      <c r="K7165" s="289" t="s">
        <v>16058</v>
      </c>
      <c r="L7165" s="289" t="s">
        <v>275</v>
      </c>
      <c r="M7165" s="289" t="s">
        <v>15644</v>
      </c>
      <c r="N7165" s="289" t="s">
        <v>15954</v>
      </c>
      <c r="O7165" s="289" t="s">
        <v>291</v>
      </c>
      <c r="P7165" s="289" t="str">
        <f>VLOOKUP(CAT_Details[[#This Row],[Delivery Bp Customer Code]],Table6[],2,0)</f>
        <v>DX01-L5</v>
      </c>
    </row>
    <row r="7166" spans="1:16" x14ac:dyDescent="0.25">
      <c r="A7166" s="289" t="s">
        <v>285</v>
      </c>
      <c r="B7166">
        <v>2</v>
      </c>
      <c r="C7166">
        <v>360</v>
      </c>
      <c r="D7166">
        <v>0.8</v>
      </c>
      <c r="E7166" s="289" t="s">
        <v>16059</v>
      </c>
      <c r="F7166">
        <v>5015967568</v>
      </c>
      <c r="G7166" s="276">
        <v>45786</v>
      </c>
      <c r="H7166">
        <v>20250430708357</v>
      </c>
      <c r="I7166">
        <v>1.536</v>
      </c>
      <c r="J7166" s="289" t="s">
        <v>287</v>
      </c>
      <c r="K7166" s="289" t="s">
        <v>16060</v>
      </c>
      <c r="L7166" s="289" t="s">
        <v>275</v>
      </c>
      <c r="M7166" s="289" t="s">
        <v>15939</v>
      </c>
      <c r="N7166" s="289" t="s">
        <v>814</v>
      </c>
      <c r="O7166" s="289" t="s">
        <v>291</v>
      </c>
      <c r="P7166" s="289" t="str">
        <f>VLOOKUP(CAT_Details[[#This Row],[Delivery Bp Customer Code]],Table6[],2,0)</f>
        <v>DX01-L5</v>
      </c>
    </row>
    <row r="7167" spans="1:16" x14ac:dyDescent="0.25">
      <c r="A7167" s="289" t="s">
        <v>285</v>
      </c>
      <c r="B7167">
        <v>5</v>
      </c>
      <c r="C7167">
        <v>868</v>
      </c>
      <c r="D7167">
        <v>2</v>
      </c>
      <c r="E7167" s="289" t="s">
        <v>16059</v>
      </c>
      <c r="F7167">
        <v>5015967569</v>
      </c>
      <c r="G7167" s="276">
        <v>45786</v>
      </c>
      <c r="H7167">
        <v>20250430708352</v>
      </c>
      <c r="I7167">
        <v>3.8980000000000001</v>
      </c>
      <c r="J7167" s="289" t="s">
        <v>287</v>
      </c>
      <c r="K7167" s="289" t="s">
        <v>16061</v>
      </c>
      <c r="L7167" s="289" t="s">
        <v>275</v>
      </c>
      <c r="M7167" s="289" t="s">
        <v>15939</v>
      </c>
      <c r="N7167" s="289" t="s">
        <v>814</v>
      </c>
      <c r="O7167" s="289" t="s">
        <v>291</v>
      </c>
      <c r="P7167" s="289" t="str">
        <f>VLOOKUP(CAT_Details[[#This Row],[Delivery Bp Customer Code]],Table6[],2,0)</f>
        <v>DX01-L5</v>
      </c>
    </row>
    <row r="7168" spans="1:16" x14ac:dyDescent="0.25">
      <c r="A7168" s="289" t="s">
        <v>272</v>
      </c>
      <c r="B7168">
        <v>1</v>
      </c>
      <c r="C7168">
        <v>49</v>
      </c>
      <c r="D7168">
        <v>0.2</v>
      </c>
      <c r="E7168" s="289" t="s">
        <v>16062</v>
      </c>
      <c r="F7168">
        <v>5015924506</v>
      </c>
      <c r="G7168" s="276">
        <v>45786</v>
      </c>
      <c r="H7168">
        <v>20250428705795</v>
      </c>
      <c r="I7168">
        <v>0.216</v>
      </c>
      <c r="J7168" s="289" t="s">
        <v>401</v>
      </c>
      <c r="K7168" s="289" t="s">
        <v>16063</v>
      </c>
      <c r="L7168" s="289" t="s">
        <v>275</v>
      </c>
      <c r="M7168" s="289" t="s">
        <v>15496</v>
      </c>
      <c r="N7168" s="289" t="s">
        <v>2533</v>
      </c>
      <c r="O7168" s="289" t="s">
        <v>277</v>
      </c>
      <c r="P7168" s="289" t="str">
        <f>VLOOKUP(CAT_Details[[#This Row],[Delivery Bp Customer Code]],Table6[],2,0)</f>
        <v>U2-L5</v>
      </c>
    </row>
    <row r="7169" spans="1:16" x14ac:dyDescent="0.25">
      <c r="A7169" s="289" t="s">
        <v>272</v>
      </c>
      <c r="B7169">
        <v>1</v>
      </c>
      <c r="C7169">
        <v>70</v>
      </c>
      <c r="D7169">
        <v>0.4</v>
      </c>
      <c r="E7169" s="289" t="s">
        <v>16064</v>
      </c>
      <c r="F7169">
        <v>5015952407</v>
      </c>
      <c r="G7169" s="276">
        <v>45786</v>
      </c>
      <c r="H7169">
        <v>20250429707063</v>
      </c>
      <c r="I7169">
        <v>1.181</v>
      </c>
      <c r="J7169" s="289" t="s">
        <v>324</v>
      </c>
      <c r="K7169" s="289" t="s">
        <v>16065</v>
      </c>
      <c r="L7169" s="289" t="s">
        <v>275</v>
      </c>
      <c r="M7169" s="289" t="s">
        <v>15644</v>
      </c>
      <c r="N7169" s="289" t="s">
        <v>612</v>
      </c>
      <c r="O7169" s="289" t="s">
        <v>277</v>
      </c>
      <c r="P7169" s="289" t="str">
        <f>VLOOKUP(CAT_Details[[#This Row],[Delivery Bp Customer Code]],Table6[],2,0)</f>
        <v>U2-L5</v>
      </c>
    </row>
    <row r="7170" spans="1:16" x14ac:dyDescent="0.25">
      <c r="A7170" s="289" t="s">
        <v>272</v>
      </c>
      <c r="B7170">
        <v>1</v>
      </c>
      <c r="C7170">
        <v>138</v>
      </c>
      <c r="D7170">
        <v>0.4</v>
      </c>
      <c r="E7170" s="289" t="s">
        <v>16066</v>
      </c>
      <c r="F7170">
        <v>5015952433</v>
      </c>
      <c r="G7170" s="276">
        <v>45786</v>
      </c>
      <c r="H7170">
        <v>20250430707483</v>
      </c>
      <c r="I7170">
        <v>0.96</v>
      </c>
      <c r="J7170" s="289" t="s">
        <v>324</v>
      </c>
      <c r="K7170" s="289" t="s">
        <v>16067</v>
      </c>
      <c r="L7170" s="289" t="s">
        <v>275</v>
      </c>
      <c r="M7170" s="289" t="s">
        <v>15644</v>
      </c>
      <c r="N7170" s="289" t="s">
        <v>616</v>
      </c>
      <c r="O7170" s="289" t="s">
        <v>277</v>
      </c>
      <c r="P7170" s="289" t="str">
        <f>VLOOKUP(CAT_Details[[#This Row],[Delivery Bp Customer Code]],Table6[],2,0)</f>
        <v>U2-L5</v>
      </c>
    </row>
    <row r="7171" spans="1:16" x14ac:dyDescent="0.25">
      <c r="A7171" s="289" t="s">
        <v>272</v>
      </c>
      <c r="B7171">
        <v>1</v>
      </c>
      <c r="C7171">
        <v>202</v>
      </c>
      <c r="D7171">
        <v>0.4</v>
      </c>
      <c r="E7171" s="289" t="s">
        <v>16028</v>
      </c>
      <c r="F7171">
        <v>5015952722</v>
      </c>
      <c r="G7171" s="276">
        <v>45786</v>
      </c>
      <c r="H7171">
        <v>20250430707738</v>
      </c>
      <c r="I7171">
        <v>0.25900000000000001</v>
      </c>
      <c r="J7171" s="289" t="s">
        <v>1047</v>
      </c>
      <c r="K7171" s="289" t="s">
        <v>16068</v>
      </c>
      <c r="L7171" s="289" t="s">
        <v>275</v>
      </c>
      <c r="M7171" s="289" t="s">
        <v>15773</v>
      </c>
      <c r="N7171" s="289" t="s">
        <v>1049</v>
      </c>
      <c r="O7171" s="289" t="s">
        <v>277</v>
      </c>
      <c r="P7171" s="289" t="str">
        <f>VLOOKUP(CAT_Details[[#This Row],[Delivery Bp Customer Code]],Table6[],2,0)</f>
        <v>U2-L5</v>
      </c>
    </row>
    <row r="7172" spans="1:16" x14ac:dyDescent="0.25">
      <c r="A7172" s="289" t="s">
        <v>272</v>
      </c>
      <c r="B7172">
        <v>5</v>
      </c>
      <c r="C7172">
        <v>548.91</v>
      </c>
      <c r="D7172">
        <v>2</v>
      </c>
      <c r="E7172" s="289" t="s">
        <v>16032</v>
      </c>
      <c r="F7172">
        <v>5015967450</v>
      </c>
      <c r="G7172" s="276">
        <v>45786</v>
      </c>
      <c r="H7172">
        <v>20250502709581</v>
      </c>
      <c r="I7172">
        <v>3.802</v>
      </c>
      <c r="J7172" s="289" t="s">
        <v>350</v>
      </c>
      <c r="K7172" s="289" t="s">
        <v>16069</v>
      </c>
      <c r="L7172" s="289" t="s">
        <v>275</v>
      </c>
      <c r="M7172" s="289" t="s">
        <v>15669</v>
      </c>
      <c r="N7172" s="289" t="s">
        <v>625</v>
      </c>
      <c r="O7172" s="289" t="s">
        <v>277</v>
      </c>
      <c r="P7172" s="289" t="str">
        <f>VLOOKUP(CAT_Details[[#This Row],[Delivery Bp Customer Code]],Table6[],2,0)</f>
        <v>U2-L5</v>
      </c>
    </row>
    <row r="7173" spans="1:16" x14ac:dyDescent="0.25">
      <c r="A7173" s="289" t="s">
        <v>272</v>
      </c>
      <c r="B7173">
        <v>2</v>
      </c>
      <c r="C7173">
        <v>410</v>
      </c>
      <c r="D7173">
        <v>0.8</v>
      </c>
      <c r="E7173" s="289" t="s">
        <v>16070</v>
      </c>
      <c r="F7173">
        <v>5015967891</v>
      </c>
      <c r="G7173" s="276">
        <v>45786</v>
      </c>
      <c r="H7173">
        <v>20250430707637</v>
      </c>
      <c r="I7173">
        <v>1.92</v>
      </c>
      <c r="J7173" s="289" t="s">
        <v>350</v>
      </c>
      <c r="K7173" s="289" t="s">
        <v>16071</v>
      </c>
      <c r="L7173" s="289" t="s">
        <v>275</v>
      </c>
      <c r="M7173" s="289" t="s">
        <v>15669</v>
      </c>
      <c r="N7173" s="289" t="s">
        <v>999</v>
      </c>
      <c r="O7173" s="289" t="s">
        <v>277</v>
      </c>
      <c r="P7173" s="289" t="str">
        <f>VLOOKUP(CAT_Details[[#This Row],[Delivery Bp Customer Code]],Table6[],2,0)</f>
        <v>U2-L5</v>
      </c>
    </row>
    <row r="7174" spans="1:16" x14ac:dyDescent="0.25">
      <c r="A7174" s="289" t="s">
        <v>278</v>
      </c>
      <c r="B7174">
        <v>1</v>
      </c>
      <c r="C7174">
        <v>431</v>
      </c>
      <c r="D7174">
        <v>0.2</v>
      </c>
      <c r="E7174" s="289" t="s">
        <v>16072</v>
      </c>
      <c r="F7174">
        <v>5015952524</v>
      </c>
      <c r="G7174" s="276">
        <v>45789</v>
      </c>
      <c r="H7174">
        <v>20250429706360</v>
      </c>
      <c r="I7174">
        <v>0.33600000000000002</v>
      </c>
      <c r="J7174" s="289" t="s">
        <v>324</v>
      </c>
      <c r="K7174" s="289" t="s">
        <v>16073</v>
      </c>
      <c r="L7174" s="289" t="s">
        <v>275</v>
      </c>
      <c r="M7174" s="289" t="s">
        <v>16016</v>
      </c>
      <c r="N7174" s="289" t="s">
        <v>1120</v>
      </c>
      <c r="O7174" s="289" t="s">
        <v>498</v>
      </c>
      <c r="P7174" s="289" t="str">
        <f>VLOOKUP(CAT_Details[[#This Row],[Delivery Bp Customer Code]],Table6[],2,0)</f>
        <v>DK-BM01</v>
      </c>
    </row>
    <row r="7175" spans="1:16" x14ac:dyDescent="0.25">
      <c r="A7175" s="289" t="s">
        <v>278</v>
      </c>
      <c r="B7175">
        <v>1</v>
      </c>
      <c r="C7175">
        <v>500</v>
      </c>
      <c r="D7175">
        <v>0.4</v>
      </c>
      <c r="E7175" s="289" t="s">
        <v>16074</v>
      </c>
      <c r="F7175">
        <v>5015967169</v>
      </c>
      <c r="G7175" s="276">
        <v>45789</v>
      </c>
      <c r="H7175">
        <v>20250429707019</v>
      </c>
      <c r="I7175">
        <v>0.57599999999999996</v>
      </c>
      <c r="J7175" s="289" t="s">
        <v>324</v>
      </c>
      <c r="K7175" s="289" t="s">
        <v>16075</v>
      </c>
      <c r="L7175" s="289" t="s">
        <v>275</v>
      </c>
      <c r="M7175" s="289" t="s">
        <v>16076</v>
      </c>
      <c r="N7175" s="289" t="s">
        <v>333</v>
      </c>
      <c r="O7175" s="289" t="s">
        <v>498</v>
      </c>
      <c r="P7175" s="289" t="str">
        <f>VLOOKUP(CAT_Details[[#This Row],[Delivery Bp Customer Code]],Table6[],2,0)</f>
        <v>DK-BM01</v>
      </c>
    </row>
    <row r="7176" spans="1:16" x14ac:dyDescent="0.25">
      <c r="A7176" s="289" t="s">
        <v>278</v>
      </c>
      <c r="B7176">
        <v>4</v>
      </c>
      <c r="C7176">
        <v>1400</v>
      </c>
      <c r="D7176">
        <v>0.8</v>
      </c>
      <c r="E7176" s="289" t="s">
        <v>16077</v>
      </c>
      <c r="F7176">
        <v>5015982302</v>
      </c>
      <c r="G7176" s="276">
        <v>45789</v>
      </c>
      <c r="H7176">
        <v>20250430708369</v>
      </c>
      <c r="I7176">
        <v>1.613</v>
      </c>
      <c r="J7176" s="289" t="s">
        <v>280</v>
      </c>
      <c r="K7176" s="289" t="s">
        <v>16078</v>
      </c>
      <c r="L7176" s="289" t="s">
        <v>275</v>
      </c>
      <c r="M7176" s="289" t="s">
        <v>16079</v>
      </c>
      <c r="N7176" s="289" t="s">
        <v>314</v>
      </c>
      <c r="O7176" s="289" t="s">
        <v>498</v>
      </c>
      <c r="P7176" s="289" t="str">
        <f>VLOOKUP(CAT_Details[[#This Row],[Delivery Bp Customer Code]],Table6[],2,0)</f>
        <v>DK-BM01</v>
      </c>
    </row>
    <row r="7177" spans="1:16" x14ac:dyDescent="0.25">
      <c r="A7177" s="289" t="s">
        <v>278</v>
      </c>
      <c r="B7177">
        <v>3</v>
      </c>
      <c r="C7177">
        <v>1311.9</v>
      </c>
      <c r="D7177">
        <v>1.2</v>
      </c>
      <c r="E7177" s="289" t="s">
        <v>16080</v>
      </c>
      <c r="F7177">
        <v>5015982386</v>
      </c>
      <c r="G7177" s="276">
        <v>45789</v>
      </c>
      <c r="H7177">
        <v>20250505709911</v>
      </c>
      <c r="I7177">
        <v>2.7360000000000002</v>
      </c>
      <c r="J7177" s="289" t="s">
        <v>350</v>
      </c>
      <c r="K7177" s="289" t="s">
        <v>16081</v>
      </c>
      <c r="L7177" s="289" t="s">
        <v>275</v>
      </c>
      <c r="M7177" s="289" t="s">
        <v>15669</v>
      </c>
      <c r="N7177" s="289" t="s">
        <v>999</v>
      </c>
      <c r="O7177" s="289" t="s">
        <v>498</v>
      </c>
      <c r="P7177" s="289" t="str">
        <f>VLOOKUP(CAT_Details[[#This Row],[Delivery Bp Customer Code]],Table6[],2,0)</f>
        <v>DK-BM01</v>
      </c>
    </row>
    <row r="7178" spans="1:16" x14ac:dyDescent="0.25">
      <c r="A7178" s="289" t="s">
        <v>278</v>
      </c>
      <c r="B7178">
        <v>44</v>
      </c>
      <c r="C7178">
        <v>11595</v>
      </c>
      <c r="D7178">
        <v>17.600000000000001</v>
      </c>
      <c r="E7178" s="289" t="s">
        <v>16082</v>
      </c>
      <c r="F7178">
        <v>5015982586</v>
      </c>
      <c r="G7178" s="276">
        <v>45789</v>
      </c>
      <c r="H7178">
        <v>20250505710625</v>
      </c>
      <c r="I7178">
        <v>40.128</v>
      </c>
      <c r="J7178" s="289" t="s">
        <v>350</v>
      </c>
      <c r="K7178" s="289" t="s">
        <v>16083</v>
      </c>
      <c r="L7178" s="289" t="s">
        <v>275</v>
      </c>
      <c r="M7178" s="289" t="s">
        <v>16084</v>
      </c>
      <c r="N7178" s="289" t="s">
        <v>7625</v>
      </c>
      <c r="O7178" s="289" t="s">
        <v>498</v>
      </c>
      <c r="P7178" s="289" t="str">
        <f>VLOOKUP(CAT_Details[[#This Row],[Delivery Bp Customer Code]],Table6[],2,0)</f>
        <v>DK-BM01</v>
      </c>
    </row>
    <row r="7179" spans="1:16" x14ac:dyDescent="0.25">
      <c r="A7179" s="289" t="s">
        <v>278</v>
      </c>
      <c r="B7179">
        <v>1</v>
      </c>
      <c r="C7179">
        <v>568.1</v>
      </c>
      <c r="D7179">
        <v>0.4</v>
      </c>
      <c r="E7179" s="289" t="s">
        <v>16085</v>
      </c>
      <c r="F7179">
        <v>5016012306</v>
      </c>
      <c r="G7179" s="276">
        <v>45789</v>
      </c>
      <c r="H7179">
        <v>20250506711342</v>
      </c>
      <c r="I7179">
        <v>0.96</v>
      </c>
      <c r="J7179" s="289" t="s">
        <v>273</v>
      </c>
      <c r="K7179" s="289" t="s">
        <v>16086</v>
      </c>
      <c r="L7179" s="289" t="s">
        <v>275</v>
      </c>
      <c r="M7179" s="289" t="s">
        <v>16087</v>
      </c>
      <c r="N7179" s="289" t="s">
        <v>2434</v>
      </c>
      <c r="O7179" s="289" t="s">
        <v>498</v>
      </c>
      <c r="P7179" s="289" t="str">
        <f>VLOOKUP(CAT_Details[[#This Row],[Delivery Bp Customer Code]],Table6[],2,0)</f>
        <v>DK-BM01</v>
      </c>
    </row>
    <row r="7180" spans="1:16" x14ac:dyDescent="0.25">
      <c r="A7180" s="289" t="s">
        <v>75</v>
      </c>
      <c r="B7180">
        <v>1</v>
      </c>
      <c r="C7180">
        <v>7.5</v>
      </c>
      <c r="D7180">
        <v>0.05</v>
      </c>
      <c r="E7180" s="289" t="s">
        <v>16088</v>
      </c>
      <c r="F7180">
        <v>5015967458</v>
      </c>
      <c r="G7180" s="276">
        <v>45789</v>
      </c>
      <c r="H7180">
        <v>20250430708422</v>
      </c>
      <c r="I7180">
        <v>1.7999999999999999E-2</v>
      </c>
      <c r="J7180" s="289" t="s">
        <v>324</v>
      </c>
      <c r="K7180" s="289" t="s">
        <v>16089</v>
      </c>
      <c r="L7180" s="289" t="s">
        <v>275</v>
      </c>
      <c r="M7180" s="289" t="s">
        <v>16016</v>
      </c>
      <c r="N7180" s="289" t="s">
        <v>734</v>
      </c>
      <c r="O7180" s="289" t="s">
        <v>2173</v>
      </c>
      <c r="P7180" s="289" t="str">
        <f>VLOOKUP(CAT_Details[[#This Row],[Delivery Bp Customer Code]],Table6[],2,0)</f>
        <v>OYL1</v>
      </c>
    </row>
    <row r="7181" spans="1:16" x14ac:dyDescent="0.25">
      <c r="A7181" s="289" t="s">
        <v>75</v>
      </c>
      <c r="B7181">
        <v>2</v>
      </c>
      <c r="C7181">
        <v>38.9</v>
      </c>
      <c r="D7181">
        <v>0.14000000000000001</v>
      </c>
      <c r="E7181" s="289" t="s">
        <v>16090</v>
      </c>
      <c r="F7181">
        <v>5015982444</v>
      </c>
      <c r="G7181" s="276">
        <v>45789</v>
      </c>
      <c r="H7181">
        <v>20250428705562</v>
      </c>
      <c r="I7181">
        <v>9.8000000000000004E-2</v>
      </c>
      <c r="J7181" s="289" t="s">
        <v>350</v>
      </c>
      <c r="K7181" s="289" t="s">
        <v>16091</v>
      </c>
      <c r="L7181" s="289" t="s">
        <v>275</v>
      </c>
      <c r="M7181" s="289" t="s">
        <v>15669</v>
      </c>
      <c r="N7181" s="289" t="s">
        <v>3173</v>
      </c>
      <c r="O7181" s="289" t="s">
        <v>2173</v>
      </c>
      <c r="P7181" s="289" t="str">
        <f>VLOOKUP(CAT_Details[[#This Row],[Delivery Bp Customer Code]],Table6[],2,0)</f>
        <v>OYL1</v>
      </c>
    </row>
    <row r="7182" spans="1:16" x14ac:dyDescent="0.25">
      <c r="A7182" s="289" t="s">
        <v>75</v>
      </c>
      <c r="B7182">
        <v>10</v>
      </c>
      <c r="C7182">
        <v>4583.3</v>
      </c>
      <c r="D7182">
        <v>4</v>
      </c>
      <c r="E7182" s="289" t="s">
        <v>16092</v>
      </c>
      <c r="F7182">
        <v>5015982667</v>
      </c>
      <c r="G7182" s="276">
        <v>45789</v>
      </c>
      <c r="H7182">
        <v>20250428705892</v>
      </c>
      <c r="I7182">
        <v>9.6</v>
      </c>
      <c r="J7182" s="289" t="s">
        <v>280</v>
      </c>
      <c r="K7182" s="289" t="s">
        <v>16093</v>
      </c>
      <c r="L7182" s="289" t="s">
        <v>275</v>
      </c>
      <c r="M7182" s="289" t="s">
        <v>15846</v>
      </c>
      <c r="N7182" s="289" t="s">
        <v>868</v>
      </c>
      <c r="O7182" s="289" t="s">
        <v>2173</v>
      </c>
      <c r="P7182" s="289" t="str">
        <f>VLOOKUP(CAT_Details[[#This Row],[Delivery Bp Customer Code]],Table6[],2,0)</f>
        <v>OYL1</v>
      </c>
    </row>
    <row r="7183" spans="1:16" x14ac:dyDescent="0.25">
      <c r="A7183" s="289" t="s">
        <v>75</v>
      </c>
      <c r="B7183">
        <v>33</v>
      </c>
      <c r="C7183">
        <v>11946</v>
      </c>
      <c r="D7183">
        <v>11</v>
      </c>
      <c r="E7183" s="289" t="s">
        <v>16094</v>
      </c>
      <c r="F7183">
        <v>5015982787</v>
      </c>
      <c r="G7183" s="276">
        <v>45789</v>
      </c>
      <c r="H7183">
        <v>20250505710354</v>
      </c>
      <c r="I7183">
        <v>21.12</v>
      </c>
      <c r="J7183" s="289" t="s">
        <v>324</v>
      </c>
      <c r="K7183" s="289" t="s">
        <v>16095</v>
      </c>
      <c r="L7183" s="289" t="s">
        <v>275</v>
      </c>
      <c r="M7183" s="289" t="s">
        <v>16096</v>
      </c>
      <c r="N7183" s="289" t="s">
        <v>2172</v>
      </c>
      <c r="O7183" s="289" t="s">
        <v>2173</v>
      </c>
      <c r="P7183" s="289" t="str">
        <f>VLOOKUP(CAT_Details[[#This Row],[Delivery Bp Customer Code]],Table6[],2,0)</f>
        <v>OYL1</v>
      </c>
    </row>
    <row r="7184" spans="1:16" x14ac:dyDescent="0.25">
      <c r="A7184" s="289" t="s">
        <v>874</v>
      </c>
      <c r="B7184">
        <v>11</v>
      </c>
      <c r="C7184">
        <v>3124</v>
      </c>
      <c r="D7184">
        <v>4.95</v>
      </c>
      <c r="E7184" s="289" t="s">
        <v>16097</v>
      </c>
      <c r="F7184">
        <v>5015982571</v>
      </c>
      <c r="G7184" s="276">
        <v>45789</v>
      </c>
      <c r="H7184">
        <v>20250505710257</v>
      </c>
      <c r="I7184">
        <v>10.098000000000001</v>
      </c>
      <c r="J7184" s="289" t="s">
        <v>350</v>
      </c>
      <c r="K7184" s="289" t="s">
        <v>16098</v>
      </c>
      <c r="L7184" s="289" t="s">
        <v>275</v>
      </c>
      <c r="M7184" s="289" t="s">
        <v>16099</v>
      </c>
      <c r="N7184" s="289" t="s">
        <v>381</v>
      </c>
      <c r="O7184" s="289" t="s">
        <v>1014</v>
      </c>
      <c r="P7184" s="289" t="str">
        <f>VLOOKUP(CAT_Details[[#This Row],[Delivery Bp Customer Code]],Table6[],2,0)</f>
        <v>MZ07</v>
      </c>
    </row>
    <row r="7185" spans="1:16" x14ac:dyDescent="0.25">
      <c r="A7185" s="289" t="s">
        <v>3771</v>
      </c>
      <c r="B7185">
        <v>17</v>
      </c>
      <c r="C7185">
        <v>1540</v>
      </c>
      <c r="D7185">
        <v>6.8</v>
      </c>
      <c r="E7185" s="289" t="s">
        <v>16100</v>
      </c>
      <c r="F7185">
        <v>5015924484</v>
      </c>
      <c r="G7185" s="276">
        <v>45789</v>
      </c>
      <c r="H7185">
        <v>20250425704688</v>
      </c>
      <c r="I7185">
        <v>16.32</v>
      </c>
      <c r="J7185" s="289" t="s">
        <v>1435</v>
      </c>
      <c r="K7185" s="289" t="s">
        <v>16101</v>
      </c>
      <c r="L7185" s="289" t="s">
        <v>275</v>
      </c>
      <c r="M7185" s="289" t="s">
        <v>16102</v>
      </c>
      <c r="N7185" s="289" t="s">
        <v>1438</v>
      </c>
      <c r="O7185" s="289" t="s">
        <v>3775</v>
      </c>
      <c r="P7185" s="289">
        <f>VLOOKUP(CAT_Details[[#This Row],[Delivery Bp Customer Code]],Table6[],2,0)</f>
        <v>3401</v>
      </c>
    </row>
    <row r="7186" spans="1:16" x14ac:dyDescent="0.25">
      <c r="A7186" s="289" t="s">
        <v>3771</v>
      </c>
      <c r="B7186">
        <v>1</v>
      </c>
      <c r="C7186">
        <v>7</v>
      </c>
      <c r="D7186">
        <v>7.0000000000000007E-2</v>
      </c>
      <c r="E7186" s="289" t="s">
        <v>16103</v>
      </c>
      <c r="F7186">
        <v>5015952182</v>
      </c>
      <c r="G7186" s="276">
        <v>45789</v>
      </c>
      <c r="H7186">
        <v>20250430708371</v>
      </c>
      <c r="I7186">
        <v>6.4000000000000001E-2</v>
      </c>
      <c r="J7186" s="289" t="s">
        <v>294</v>
      </c>
      <c r="K7186" s="289" t="s">
        <v>16104</v>
      </c>
      <c r="L7186" s="289" t="s">
        <v>275</v>
      </c>
      <c r="M7186" s="289" t="s">
        <v>16105</v>
      </c>
      <c r="N7186" s="289" t="s">
        <v>555</v>
      </c>
      <c r="O7186" s="289" t="s">
        <v>16106</v>
      </c>
      <c r="P7186" s="289" t="str">
        <f>VLOOKUP(CAT_Details[[#This Row],[Delivery Bp Customer Code]],Table6[],2,0)</f>
        <v>AJ15</v>
      </c>
    </row>
    <row r="7187" spans="1:16" x14ac:dyDescent="0.25">
      <c r="A7187" s="289" t="s">
        <v>3771</v>
      </c>
      <c r="B7187">
        <v>10</v>
      </c>
      <c r="C7187">
        <v>4300</v>
      </c>
      <c r="D7187">
        <v>4.2</v>
      </c>
      <c r="E7187" s="289" t="s">
        <v>16107</v>
      </c>
      <c r="F7187">
        <v>5015982672</v>
      </c>
      <c r="G7187" s="276">
        <v>45789</v>
      </c>
      <c r="H7187">
        <v>20250505710117</v>
      </c>
      <c r="I7187">
        <v>4.3339999999999996</v>
      </c>
      <c r="J7187" s="289" t="s">
        <v>350</v>
      </c>
      <c r="K7187" s="289" t="s">
        <v>16108</v>
      </c>
      <c r="L7187" s="289" t="s">
        <v>275</v>
      </c>
      <c r="M7187" s="289" t="s">
        <v>16109</v>
      </c>
      <c r="N7187" s="289" t="s">
        <v>16110</v>
      </c>
      <c r="O7187" s="289" t="s">
        <v>3775</v>
      </c>
      <c r="P7187" s="289">
        <f>VLOOKUP(CAT_Details[[#This Row],[Delivery Bp Customer Code]],Table6[],2,0)</f>
        <v>3401</v>
      </c>
    </row>
    <row r="7188" spans="1:16" x14ac:dyDescent="0.25">
      <c r="A7188" s="289" t="s">
        <v>3329</v>
      </c>
      <c r="B7188">
        <v>1</v>
      </c>
      <c r="C7188">
        <v>1.5</v>
      </c>
      <c r="D7188">
        <v>0.05</v>
      </c>
      <c r="E7188" s="289" t="s">
        <v>16111</v>
      </c>
      <c r="F7188">
        <v>5015945264</v>
      </c>
      <c r="G7188" s="276">
        <v>45789</v>
      </c>
      <c r="H7188">
        <v>20250429706892</v>
      </c>
      <c r="I7188">
        <v>4.3999999999999997E-2</v>
      </c>
      <c r="J7188" s="289" t="s">
        <v>317</v>
      </c>
      <c r="K7188" s="289" t="s">
        <v>16112</v>
      </c>
      <c r="L7188" s="289" t="s">
        <v>275</v>
      </c>
      <c r="M7188" s="289" t="s">
        <v>15773</v>
      </c>
      <c r="N7188" s="289" t="s">
        <v>3966</v>
      </c>
      <c r="O7188" s="289" t="s">
        <v>3332</v>
      </c>
      <c r="P7188" s="289">
        <f>VLOOKUP(CAT_Details[[#This Row],[Delivery Bp Customer Code]],Table6[],2,0)</f>
        <v>3402</v>
      </c>
    </row>
    <row r="7189" spans="1:16" x14ac:dyDescent="0.25">
      <c r="A7189" s="289" t="s">
        <v>3329</v>
      </c>
      <c r="B7189">
        <v>2</v>
      </c>
      <c r="C7189">
        <v>243</v>
      </c>
      <c r="D7189">
        <v>0.8</v>
      </c>
      <c r="E7189" s="289" t="s">
        <v>16113</v>
      </c>
      <c r="F7189">
        <v>5015952419</v>
      </c>
      <c r="G7189" s="276">
        <v>45789</v>
      </c>
      <c r="H7189">
        <v>20250430707837</v>
      </c>
      <c r="I7189">
        <v>2.1309999999999998</v>
      </c>
      <c r="J7189" s="289" t="s">
        <v>3890</v>
      </c>
      <c r="K7189" s="289" t="s">
        <v>16114</v>
      </c>
      <c r="L7189" s="289" t="s">
        <v>275</v>
      </c>
      <c r="M7189" s="289" t="s">
        <v>16115</v>
      </c>
      <c r="N7189" s="289" t="s">
        <v>3896</v>
      </c>
      <c r="O7189" s="289" t="s">
        <v>3332</v>
      </c>
      <c r="P7189" s="289">
        <f>VLOOKUP(CAT_Details[[#This Row],[Delivery Bp Customer Code]],Table6[],2,0)</f>
        <v>3402</v>
      </c>
    </row>
    <row r="7190" spans="1:16" x14ac:dyDescent="0.25">
      <c r="A7190" s="289" t="s">
        <v>3329</v>
      </c>
      <c r="B7190">
        <v>1</v>
      </c>
      <c r="C7190">
        <v>32</v>
      </c>
      <c r="D7190">
        <v>0.2</v>
      </c>
      <c r="E7190" s="289" t="s">
        <v>16116</v>
      </c>
      <c r="F7190">
        <v>5015952749</v>
      </c>
      <c r="G7190" s="276">
        <v>45789</v>
      </c>
      <c r="H7190">
        <v>20250428705877</v>
      </c>
      <c r="I7190">
        <v>0.216</v>
      </c>
      <c r="J7190" s="289" t="s">
        <v>401</v>
      </c>
      <c r="K7190" s="289" t="s">
        <v>16117</v>
      </c>
      <c r="L7190" s="289" t="s">
        <v>275</v>
      </c>
      <c r="M7190" s="289" t="s">
        <v>16118</v>
      </c>
      <c r="N7190" s="289" t="s">
        <v>2533</v>
      </c>
      <c r="O7190" s="289" t="s">
        <v>3332</v>
      </c>
      <c r="P7190" s="289">
        <f>VLOOKUP(CAT_Details[[#This Row],[Delivery Bp Customer Code]],Table6[],2,0)</f>
        <v>3402</v>
      </c>
    </row>
    <row r="7191" spans="1:16" x14ac:dyDescent="0.25">
      <c r="A7191" s="289" t="s">
        <v>3329</v>
      </c>
      <c r="B7191">
        <v>8</v>
      </c>
      <c r="C7191">
        <v>1448</v>
      </c>
      <c r="D7191">
        <v>2.66</v>
      </c>
      <c r="E7191" s="289" t="s">
        <v>16119</v>
      </c>
      <c r="F7191">
        <v>5015967529</v>
      </c>
      <c r="G7191" s="276">
        <v>45789</v>
      </c>
      <c r="H7191">
        <v>20250424703431</v>
      </c>
      <c r="I7191">
        <v>4.9649999999999999</v>
      </c>
      <c r="J7191" s="289" t="s">
        <v>287</v>
      </c>
      <c r="K7191" s="289" t="s">
        <v>16120</v>
      </c>
      <c r="L7191" s="289" t="s">
        <v>275</v>
      </c>
      <c r="M7191" s="289" t="s">
        <v>16121</v>
      </c>
      <c r="N7191" s="289" t="s">
        <v>4413</v>
      </c>
      <c r="O7191" s="289" t="s">
        <v>3332</v>
      </c>
      <c r="P7191" s="289">
        <f>VLOOKUP(CAT_Details[[#This Row],[Delivery Bp Customer Code]],Table6[],2,0)</f>
        <v>3402</v>
      </c>
    </row>
    <row r="7192" spans="1:16" x14ac:dyDescent="0.25">
      <c r="A7192" s="289" t="s">
        <v>3329</v>
      </c>
      <c r="B7192">
        <v>7</v>
      </c>
      <c r="C7192">
        <v>1280</v>
      </c>
      <c r="D7192">
        <v>2.8</v>
      </c>
      <c r="E7192" s="289" t="s">
        <v>16122</v>
      </c>
      <c r="F7192">
        <v>5015982279</v>
      </c>
      <c r="G7192" s="276">
        <v>45789</v>
      </c>
      <c r="H7192">
        <v>20250502709419</v>
      </c>
      <c r="I7192">
        <v>5.7119999999999997</v>
      </c>
      <c r="J7192" s="289" t="s">
        <v>287</v>
      </c>
      <c r="K7192" s="289" t="s">
        <v>16123</v>
      </c>
      <c r="L7192" s="289" t="s">
        <v>275</v>
      </c>
      <c r="M7192" s="289" t="s">
        <v>15939</v>
      </c>
      <c r="N7192" s="289" t="s">
        <v>468</v>
      </c>
      <c r="O7192" s="289" t="s">
        <v>3332</v>
      </c>
      <c r="P7192" s="289">
        <f>VLOOKUP(CAT_Details[[#This Row],[Delivery Bp Customer Code]],Table6[],2,0)</f>
        <v>3402</v>
      </c>
    </row>
    <row r="7193" spans="1:16" x14ac:dyDescent="0.25">
      <c r="A7193" s="289" t="s">
        <v>3329</v>
      </c>
      <c r="B7193">
        <v>1</v>
      </c>
      <c r="C7193">
        <v>420</v>
      </c>
      <c r="D7193">
        <v>0.4</v>
      </c>
      <c r="E7193" s="289" t="s">
        <v>16124</v>
      </c>
      <c r="F7193">
        <v>5015982450</v>
      </c>
      <c r="G7193" s="276">
        <v>45789</v>
      </c>
      <c r="H7193">
        <v>20250505710378</v>
      </c>
      <c r="I7193">
        <v>0.57599999999999996</v>
      </c>
      <c r="J7193" s="289" t="s">
        <v>350</v>
      </c>
      <c r="K7193" s="289" t="s">
        <v>16125</v>
      </c>
      <c r="L7193" s="289" t="s">
        <v>275</v>
      </c>
      <c r="M7193" s="289" t="s">
        <v>15669</v>
      </c>
      <c r="N7193" s="289" t="s">
        <v>3804</v>
      </c>
      <c r="O7193" s="289" t="s">
        <v>3332</v>
      </c>
      <c r="P7193" s="289">
        <f>VLOOKUP(CAT_Details[[#This Row],[Delivery Bp Customer Code]],Table6[],2,0)</f>
        <v>3402</v>
      </c>
    </row>
    <row r="7194" spans="1:16" x14ac:dyDescent="0.25">
      <c r="A7194" s="289" t="s">
        <v>3329</v>
      </c>
      <c r="B7194">
        <v>1</v>
      </c>
      <c r="C7194">
        <v>129</v>
      </c>
      <c r="D7194">
        <v>0.4</v>
      </c>
      <c r="E7194" s="289" t="s">
        <v>16126</v>
      </c>
      <c r="F7194">
        <v>5015982460</v>
      </c>
      <c r="G7194" s="276">
        <v>45789</v>
      </c>
      <c r="H7194">
        <v>20250428705899</v>
      </c>
      <c r="I7194">
        <v>0.86399999999999999</v>
      </c>
      <c r="J7194" s="289" t="s">
        <v>350</v>
      </c>
      <c r="K7194" s="289" t="s">
        <v>16127</v>
      </c>
      <c r="L7194" s="289" t="s">
        <v>275</v>
      </c>
      <c r="M7194" s="289" t="s">
        <v>15669</v>
      </c>
      <c r="N7194" s="289" t="s">
        <v>3656</v>
      </c>
      <c r="O7194" s="289" t="s">
        <v>3332</v>
      </c>
      <c r="P7194" s="289">
        <f>VLOOKUP(CAT_Details[[#This Row],[Delivery Bp Customer Code]],Table6[],2,0)</f>
        <v>3402</v>
      </c>
    </row>
    <row r="7195" spans="1:16" x14ac:dyDescent="0.25">
      <c r="A7195" s="289" t="s">
        <v>3329</v>
      </c>
      <c r="B7195">
        <v>1</v>
      </c>
      <c r="C7195">
        <v>1</v>
      </c>
      <c r="D7195">
        <v>0.02</v>
      </c>
      <c r="E7195" s="289" t="s">
        <v>16126</v>
      </c>
      <c r="F7195">
        <v>5015982462</v>
      </c>
      <c r="G7195" s="276">
        <v>45789</v>
      </c>
      <c r="H7195">
        <v>20250429706577</v>
      </c>
      <c r="I7195">
        <v>5.0000000000000001E-3</v>
      </c>
      <c r="J7195" s="289" t="s">
        <v>350</v>
      </c>
      <c r="K7195" s="289" t="s">
        <v>16128</v>
      </c>
      <c r="L7195" s="289" t="s">
        <v>275</v>
      </c>
      <c r="M7195" s="289" t="s">
        <v>15669</v>
      </c>
      <c r="N7195" s="289" t="s">
        <v>3656</v>
      </c>
      <c r="O7195" s="289" t="s">
        <v>3332</v>
      </c>
      <c r="P7195" s="289">
        <f>VLOOKUP(CAT_Details[[#This Row],[Delivery Bp Customer Code]],Table6[],2,0)</f>
        <v>3402</v>
      </c>
    </row>
    <row r="7196" spans="1:16" x14ac:dyDescent="0.25">
      <c r="A7196" s="289" t="s">
        <v>3329</v>
      </c>
      <c r="B7196">
        <v>1</v>
      </c>
      <c r="C7196">
        <v>61</v>
      </c>
      <c r="D7196">
        <v>0.2</v>
      </c>
      <c r="E7196" s="289" t="s">
        <v>16129</v>
      </c>
      <c r="F7196">
        <v>5015982541</v>
      </c>
      <c r="G7196" s="276">
        <v>45789</v>
      </c>
      <c r="H7196">
        <v>20250502709161</v>
      </c>
      <c r="I7196">
        <v>0.35</v>
      </c>
      <c r="J7196" s="289" t="s">
        <v>350</v>
      </c>
      <c r="K7196" s="289" t="s">
        <v>16130</v>
      </c>
      <c r="L7196" s="289" t="s">
        <v>275</v>
      </c>
      <c r="M7196" s="289" t="s">
        <v>15669</v>
      </c>
      <c r="N7196" s="289" t="s">
        <v>704</v>
      </c>
      <c r="O7196" s="289" t="s">
        <v>3332</v>
      </c>
      <c r="P7196" s="289">
        <f>VLOOKUP(CAT_Details[[#This Row],[Delivery Bp Customer Code]],Table6[],2,0)</f>
        <v>3402</v>
      </c>
    </row>
    <row r="7197" spans="1:16" x14ac:dyDescent="0.25">
      <c r="A7197" s="289" t="s">
        <v>3329</v>
      </c>
      <c r="B7197">
        <v>3</v>
      </c>
      <c r="C7197">
        <v>1854</v>
      </c>
      <c r="D7197">
        <v>1.2</v>
      </c>
      <c r="E7197" s="289" t="s">
        <v>16131</v>
      </c>
      <c r="F7197">
        <v>5015982751</v>
      </c>
      <c r="G7197" s="276">
        <v>45789</v>
      </c>
      <c r="H7197">
        <v>20250506711026</v>
      </c>
      <c r="I7197">
        <v>2.88</v>
      </c>
      <c r="J7197" s="289" t="s">
        <v>350</v>
      </c>
      <c r="K7197" s="289" t="s">
        <v>16132</v>
      </c>
      <c r="L7197" s="289" t="s">
        <v>275</v>
      </c>
      <c r="M7197" s="289" t="s">
        <v>15669</v>
      </c>
      <c r="N7197" s="289" t="s">
        <v>4421</v>
      </c>
      <c r="O7197" s="289" t="s">
        <v>3332</v>
      </c>
      <c r="P7197" s="289">
        <f>VLOOKUP(CAT_Details[[#This Row],[Delivery Bp Customer Code]],Table6[],2,0)</f>
        <v>3402</v>
      </c>
    </row>
    <row r="7198" spans="1:16" x14ac:dyDescent="0.25">
      <c r="A7198" s="289" t="s">
        <v>707</v>
      </c>
      <c r="B7198">
        <v>26</v>
      </c>
      <c r="C7198">
        <v>2049</v>
      </c>
      <c r="D7198">
        <v>13.2</v>
      </c>
      <c r="E7198" s="289" t="s">
        <v>16133</v>
      </c>
      <c r="F7198">
        <v>5016019872</v>
      </c>
      <c r="G7198" s="276">
        <v>45789</v>
      </c>
      <c r="I7198">
        <v>19.488</v>
      </c>
      <c r="J7198" s="289" t="s">
        <v>350</v>
      </c>
      <c r="K7198" s="289" t="s">
        <v>16134</v>
      </c>
      <c r="L7198" s="289" t="s">
        <v>273</v>
      </c>
      <c r="M7198" s="289" t="s">
        <v>16135</v>
      </c>
      <c r="N7198" s="289" t="s">
        <v>15057</v>
      </c>
      <c r="O7198" s="289" t="s">
        <v>711</v>
      </c>
      <c r="P7198" s="289" t="str">
        <f>VLOOKUP(CAT_Details[[#This Row],[Delivery Bp Customer Code]],Table6[],2,0)</f>
        <v>No Loc</v>
      </c>
    </row>
    <row r="7199" spans="1:16" x14ac:dyDescent="0.25">
      <c r="A7199" s="289" t="s">
        <v>14512</v>
      </c>
      <c r="B7199">
        <v>45</v>
      </c>
      <c r="C7199">
        <v>12393.63</v>
      </c>
      <c r="D7199">
        <v>12.17</v>
      </c>
      <c r="E7199" s="289" t="s">
        <v>16136</v>
      </c>
      <c r="F7199">
        <v>5016021048</v>
      </c>
      <c r="G7199" s="276">
        <v>45789</v>
      </c>
      <c r="I7199">
        <v>18.065999999999999</v>
      </c>
      <c r="J7199" s="289" t="s">
        <v>350</v>
      </c>
      <c r="K7199" s="289" t="s">
        <v>16137</v>
      </c>
      <c r="L7199" s="289" t="s">
        <v>273</v>
      </c>
      <c r="M7199" s="289" t="s">
        <v>16138</v>
      </c>
      <c r="N7199" s="289" t="s">
        <v>16139</v>
      </c>
      <c r="O7199" s="289" t="s">
        <v>14517</v>
      </c>
      <c r="P7199" s="289" t="str">
        <f>VLOOKUP(CAT_Details[[#This Row],[Delivery Bp Customer Code]],Table6[],2,0)</f>
        <v>No Loc</v>
      </c>
    </row>
    <row r="7200" spans="1:16" x14ac:dyDescent="0.25">
      <c r="A7200" s="289" t="s">
        <v>76</v>
      </c>
      <c r="B7200">
        <v>7</v>
      </c>
      <c r="C7200">
        <v>21</v>
      </c>
      <c r="D7200">
        <v>0.35</v>
      </c>
      <c r="E7200" s="289" t="s">
        <v>16140</v>
      </c>
      <c r="F7200">
        <v>5015924607</v>
      </c>
      <c r="G7200" s="276">
        <v>45789</v>
      </c>
      <c r="H7200">
        <v>20250424703993</v>
      </c>
      <c r="I7200">
        <v>0.126</v>
      </c>
      <c r="J7200" s="289" t="s">
        <v>756</v>
      </c>
      <c r="K7200" s="289" t="s">
        <v>16141</v>
      </c>
      <c r="L7200" s="289" t="s">
        <v>275</v>
      </c>
      <c r="M7200" s="289" t="s">
        <v>15773</v>
      </c>
      <c r="N7200" s="289" t="s">
        <v>759</v>
      </c>
      <c r="O7200" s="289" t="s">
        <v>748</v>
      </c>
      <c r="P7200" s="289" t="str">
        <f>VLOOKUP(CAT_Details[[#This Row],[Delivery Bp Customer Code]],Table6[],2,0)</f>
        <v>No Loc</v>
      </c>
    </row>
    <row r="7201" spans="1:16" x14ac:dyDescent="0.25">
      <c r="A7201" s="289" t="s">
        <v>76</v>
      </c>
      <c r="B7201">
        <v>6</v>
      </c>
      <c r="C7201">
        <v>292</v>
      </c>
      <c r="D7201">
        <v>1.72</v>
      </c>
      <c r="E7201" s="289" t="s">
        <v>16142</v>
      </c>
      <c r="F7201">
        <v>5015952021</v>
      </c>
      <c r="G7201" s="276">
        <v>45789</v>
      </c>
      <c r="H7201">
        <v>20250430707898</v>
      </c>
      <c r="I7201">
        <v>1.6479999999999999</v>
      </c>
      <c r="J7201" s="289" t="s">
        <v>401</v>
      </c>
      <c r="K7201" s="289" t="s">
        <v>16143</v>
      </c>
      <c r="L7201" s="289" t="s">
        <v>275</v>
      </c>
      <c r="M7201" s="289" t="s">
        <v>16118</v>
      </c>
      <c r="N7201" s="289" t="s">
        <v>1028</v>
      </c>
      <c r="O7201" s="289" t="s">
        <v>748</v>
      </c>
      <c r="P7201" s="289" t="str">
        <f>VLOOKUP(CAT_Details[[#This Row],[Delivery Bp Customer Code]],Table6[],2,0)</f>
        <v>No Loc</v>
      </c>
    </row>
    <row r="7202" spans="1:16" x14ac:dyDescent="0.25">
      <c r="A7202" s="289" t="s">
        <v>76</v>
      </c>
      <c r="B7202">
        <v>2</v>
      </c>
      <c r="C7202">
        <v>280</v>
      </c>
      <c r="D7202">
        <v>0.8</v>
      </c>
      <c r="E7202" s="289" t="s">
        <v>16144</v>
      </c>
      <c r="F7202">
        <v>5015952346</v>
      </c>
      <c r="G7202" s="276">
        <v>45789</v>
      </c>
      <c r="H7202">
        <v>20250429707009</v>
      </c>
      <c r="I7202">
        <v>1.92</v>
      </c>
      <c r="J7202" s="289" t="s">
        <v>324</v>
      </c>
      <c r="K7202" s="289" t="s">
        <v>16145</v>
      </c>
      <c r="L7202" s="289" t="s">
        <v>275</v>
      </c>
      <c r="M7202" s="289" t="s">
        <v>16146</v>
      </c>
      <c r="N7202" s="289" t="s">
        <v>375</v>
      </c>
      <c r="O7202" s="289" t="s">
        <v>748</v>
      </c>
      <c r="P7202" s="289" t="str">
        <f>VLOOKUP(CAT_Details[[#This Row],[Delivery Bp Customer Code]],Table6[],2,0)</f>
        <v>No Loc</v>
      </c>
    </row>
    <row r="7203" spans="1:16" x14ac:dyDescent="0.25">
      <c r="A7203" s="289" t="s">
        <v>76</v>
      </c>
      <c r="B7203">
        <v>1</v>
      </c>
      <c r="C7203">
        <v>65</v>
      </c>
      <c r="D7203">
        <v>0.4</v>
      </c>
      <c r="E7203" s="289" t="s">
        <v>16147</v>
      </c>
      <c r="F7203">
        <v>5015952424</v>
      </c>
      <c r="G7203" s="276">
        <v>45789</v>
      </c>
      <c r="H7203">
        <v>20250429706638</v>
      </c>
      <c r="I7203">
        <v>0.57599999999999996</v>
      </c>
      <c r="J7203" s="289" t="s">
        <v>294</v>
      </c>
      <c r="K7203" s="289" t="s">
        <v>16148</v>
      </c>
      <c r="L7203" s="289" t="s">
        <v>275</v>
      </c>
      <c r="M7203" s="289" t="s">
        <v>16105</v>
      </c>
      <c r="N7203" s="289" t="s">
        <v>16149</v>
      </c>
      <c r="O7203" s="289" t="s">
        <v>748</v>
      </c>
      <c r="P7203" s="289" t="str">
        <f>VLOOKUP(CAT_Details[[#This Row],[Delivery Bp Customer Code]],Table6[],2,0)</f>
        <v>No Loc</v>
      </c>
    </row>
    <row r="7204" spans="1:16" x14ac:dyDescent="0.25">
      <c r="A7204" s="289" t="s">
        <v>76</v>
      </c>
      <c r="B7204">
        <v>1</v>
      </c>
      <c r="C7204">
        <v>45</v>
      </c>
      <c r="D7204">
        <v>0.2</v>
      </c>
      <c r="E7204" s="289" t="s">
        <v>16150</v>
      </c>
      <c r="F7204">
        <v>5015968082</v>
      </c>
      <c r="G7204" s="276">
        <v>45789</v>
      </c>
      <c r="H7204">
        <v>20250430707792</v>
      </c>
      <c r="I7204">
        <v>0.192</v>
      </c>
      <c r="J7204" s="289" t="s">
        <v>324</v>
      </c>
      <c r="K7204" s="289" t="s">
        <v>16151</v>
      </c>
      <c r="L7204" s="289" t="s">
        <v>275</v>
      </c>
      <c r="M7204" s="289" t="s">
        <v>16152</v>
      </c>
      <c r="N7204" s="289" t="s">
        <v>16153</v>
      </c>
      <c r="O7204" s="289" t="s">
        <v>16049</v>
      </c>
      <c r="P7204" s="289" t="str">
        <f>VLOOKUP(CAT_Details[[#This Row],[Delivery Bp Customer Code]],Table6[],2,0)</f>
        <v>MZ02</v>
      </c>
    </row>
    <row r="7205" spans="1:16" x14ac:dyDescent="0.25">
      <c r="A7205" s="289" t="s">
        <v>76</v>
      </c>
      <c r="B7205">
        <v>1</v>
      </c>
      <c r="C7205">
        <v>178</v>
      </c>
      <c r="D7205">
        <v>0.4</v>
      </c>
      <c r="E7205" s="289" t="s">
        <v>16154</v>
      </c>
      <c r="F7205">
        <v>5015982483</v>
      </c>
      <c r="G7205" s="276">
        <v>45789</v>
      </c>
      <c r="H7205">
        <v>20250505710237</v>
      </c>
      <c r="I7205">
        <v>0.96</v>
      </c>
      <c r="J7205" s="289" t="s">
        <v>350</v>
      </c>
      <c r="K7205" s="289" t="s">
        <v>16155</v>
      </c>
      <c r="L7205" s="289" t="s">
        <v>275</v>
      </c>
      <c r="M7205" s="289" t="s">
        <v>16109</v>
      </c>
      <c r="N7205" s="289" t="s">
        <v>602</v>
      </c>
      <c r="O7205" s="289" t="s">
        <v>16049</v>
      </c>
      <c r="P7205" s="289" t="str">
        <f>VLOOKUP(CAT_Details[[#This Row],[Delivery Bp Customer Code]],Table6[],2,0)</f>
        <v>MZ02</v>
      </c>
    </row>
    <row r="7206" spans="1:16" x14ac:dyDescent="0.25">
      <c r="A7206" s="289" t="s">
        <v>76</v>
      </c>
      <c r="B7206">
        <v>1</v>
      </c>
      <c r="C7206">
        <v>170</v>
      </c>
      <c r="D7206">
        <v>0.45</v>
      </c>
      <c r="E7206" s="289" t="s">
        <v>16097</v>
      </c>
      <c r="F7206">
        <v>5015982569</v>
      </c>
      <c r="G7206" s="276">
        <v>45789</v>
      </c>
      <c r="H7206">
        <v>20250505710264</v>
      </c>
      <c r="I7206">
        <v>0.81</v>
      </c>
      <c r="J7206" s="289" t="s">
        <v>350</v>
      </c>
      <c r="K7206" s="289" t="s">
        <v>16156</v>
      </c>
      <c r="L7206" s="289" t="s">
        <v>275</v>
      </c>
      <c r="M7206" s="289" t="s">
        <v>16099</v>
      </c>
      <c r="N7206" s="289" t="s">
        <v>381</v>
      </c>
      <c r="O7206" s="289" t="s">
        <v>16049</v>
      </c>
      <c r="P7206" s="289" t="str">
        <f>VLOOKUP(CAT_Details[[#This Row],[Delivery Bp Customer Code]],Table6[],2,0)</f>
        <v>MZ02</v>
      </c>
    </row>
    <row r="7207" spans="1:16" x14ac:dyDescent="0.25">
      <c r="A7207" s="289" t="s">
        <v>285</v>
      </c>
      <c r="B7207">
        <v>13</v>
      </c>
      <c r="C7207">
        <v>2015</v>
      </c>
      <c r="D7207">
        <v>5.64</v>
      </c>
      <c r="E7207" s="289" t="s">
        <v>16157</v>
      </c>
      <c r="F7207">
        <v>5015952019</v>
      </c>
      <c r="G7207" s="276">
        <v>45789</v>
      </c>
      <c r="H7207">
        <v>20250429706632</v>
      </c>
      <c r="I7207">
        <v>13.52</v>
      </c>
      <c r="J7207" s="289" t="s">
        <v>294</v>
      </c>
      <c r="K7207" s="289" t="s">
        <v>16158</v>
      </c>
      <c r="L7207" s="289" t="s">
        <v>275</v>
      </c>
      <c r="M7207" s="289" t="s">
        <v>16105</v>
      </c>
      <c r="N7207" s="289" t="s">
        <v>16159</v>
      </c>
      <c r="O7207" s="289" t="s">
        <v>291</v>
      </c>
      <c r="P7207" s="289" t="str">
        <f>VLOOKUP(CAT_Details[[#This Row],[Delivery Bp Customer Code]],Table6[],2,0)</f>
        <v>DX01-L5</v>
      </c>
    </row>
    <row r="7208" spans="1:16" x14ac:dyDescent="0.25">
      <c r="A7208" s="289" t="s">
        <v>285</v>
      </c>
      <c r="B7208">
        <v>6</v>
      </c>
      <c r="C7208">
        <v>693</v>
      </c>
      <c r="D7208">
        <v>1.8</v>
      </c>
      <c r="E7208" s="289" t="s">
        <v>16160</v>
      </c>
      <c r="F7208">
        <v>5015952398</v>
      </c>
      <c r="G7208" s="276">
        <v>45789</v>
      </c>
      <c r="H7208">
        <v>20250430707395</v>
      </c>
      <c r="I7208">
        <v>3.0720000000000001</v>
      </c>
      <c r="J7208" s="289" t="s">
        <v>294</v>
      </c>
      <c r="K7208" s="289" t="s">
        <v>16161</v>
      </c>
      <c r="L7208" s="289" t="s">
        <v>275</v>
      </c>
      <c r="M7208" s="289" t="s">
        <v>16115</v>
      </c>
      <c r="N7208" s="289" t="s">
        <v>504</v>
      </c>
      <c r="O7208" s="289" t="s">
        <v>291</v>
      </c>
      <c r="P7208" s="289" t="str">
        <f>VLOOKUP(CAT_Details[[#This Row],[Delivery Bp Customer Code]],Table6[],2,0)</f>
        <v>DX01-L5</v>
      </c>
    </row>
    <row r="7209" spans="1:16" x14ac:dyDescent="0.25">
      <c r="A7209" s="289" t="s">
        <v>285</v>
      </c>
      <c r="B7209">
        <v>5</v>
      </c>
      <c r="C7209">
        <v>9200</v>
      </c>
      <c r="D7209">
        <v>2</v>
      </c>
      <c r="E7209" s="289" t="s">
        <v>16162</v>
      </c>
      <c r="F7209">
        <v>5015967498</v>
      </c>
      <c r="G7209" s="276">
        <v>45789</v>
      </c>
      <c r="H7209">
        <v>20250430707475</v>
      </c>
      <c r="I7209">
        <v>2.88</v>
      </c>
      <c r="J7209" s="289" t="s">
        <v>324</v>
      </c>
      <c r="K7209" s="289" t="s">
        <v>16163</v>
      </c>
      <c r="L7209" s="289" t="s">
        <v>275</v>
      </c>
      <c r="M7209" s="289" t="s">
        <v>16076</v>
      </c>
      <c r="N7209" s="289" t="s">
        <v>333</v>
      </c>
      <c r="O7209" s="289" t="s">
        <v>291</v>
      </c>
      <c r="P7209" s="289" t="str">
        <f>VLOOKUP(CAT_Details[[#This Row],[Delivery Bp Customer Code]],Table6[],2,0)</f>
        <v>DX01-L5</v>
      </c>
    </row>
    <row r="7210" spans="1:16" x14ac:dyDescent="0.25">
      <c r="A7210" s="289" t="s">
        <v>285</v>
      </c>
      <c r="B7210">
        <v>30</v>
      </c>
      <c r="C7210">
        <v>3545</v>
      </c>
      <c r="D7210">
        <v>8.1999999999999993</v>
      </c>
      <c r="E7210" s="289" t="s">
        <v>16150</v>
      </c>
      <c r="F7210">
        <v>5015968083</v>
      </c>
      <c r="G7210" s="276">
        <v>45789</v>
      </c>
      <c r="H7210">
        <v>20250430707776</v>
      </c>
      <c r="I7210">
        <v>7.8719999999999999</v>
      </c>
      <c r="J7210" s="289" t="s">
        <v>324</v>
      </c>
      <c r="K7210" s="289" t="s">
        <v>16164</v>
      </c>
      <c r="L7210" s="289" t="s">
        <v>275</v>
      </c>
      <c r="M7210" s="289" t="s">
        <v>16076</v>
      </c>
      <c r="N7210" s="289" t="s">
        <v>16153</v>
      </c>
      <c r="O7210" s="289" t="s">
        <v>291</v>
      </c>
      <c r="P7210" s="289" t="str">
        <f>VLOOKUP(CAT_Details[[#This Row],[Delivery Bp Customer Code]],Table6[],2,0)</f>
        <v>DX01-L5</v>
      </c>
    </row>
    <row r="7211" spans="1:16" x14ac:dyDescent="0.25">
      <c r="A7211" s="289" t="s">
        <v>285</v>
      </c>
      <c r="B7211">
        <v>2</v>
      </c>
      <c r="C7211">
        <v>172</v>
      </c>
      <c r="D7211">
        <v>0.66</v>
      </c>
      <c r="E7211" s="289" t="s">
        <v>16165</v>
      </c>
      <c r="F7211">
        <v>5015982197</v>
      </c>
      <c r="G7211" s="276">
        <v>45789</v>
      </c>
      <c r="H7211">
        <v>20250505710062</v>
      </c>
      <c r="I7211">
        <v>1.1739999999999999</v>
      </c>
      <c r="J7211" s="289" t="s">
        <v>350</v>
      </c>
      <c r="K7211" s="289" t="s">
        <v>16166</v>
      </c>
      <c r="L7211" s="289" t="s">
        <v>275</v>
      </c>
      <c r="M7211" s="289" t="s">
        <v>15669</v>
      </c>
      <c r="N7211" s="289" t="s">
        <v>16167</v>
      </c>
      <c r="O7211" s="289" t="s">
        <v>291</v>
      </c>
      <c r="P7211" s="289" t="str">
        <f>VLOOKUP(CAT_Details[[#This Row],[Delivery Bp Customer Code]],Table6[],2,0)</f>
        <v>DX01-L5</v>
      </c>
    </row>
    <row r="7212" spans="1:16" x14ac:dyDescent="0.25">
      <c r="A7212" s="289" t="s">
        <v>285</v>
      </c>
      <c r="B7212">
        <v>10</v>
      </c>
      <c r="C7212">
        <v>3022</v>
      </c>
      <c r="D7212">
        <v>4</v>
      </c>
      <c r="E7212" s="289" t="s">
        <v>16154</v>
      </c>
      <c r="F7212">
        <v>5015982482</v>
      </c>
      <c r="G7212" s="276">
        <v>45789</v>
      </c>
      <c r="H7212">
        <v>20250505710249</v>
      </c>
      <c r="I7212">
        <v>9.6</v>
      </c>
      <c r="J7212" s="289" t="s">
        <v>350</v>
      </c>
      <c r="K7212" s="289" t="s">
        <v>16168</v>
      </c>
      <c r="L7212" s="289" t="s">
        <v>275</v>
      </c>
      <c r="M7212" s="289" t="s">
        <v>16109</v>
      </c>
      <c r="N7212" s="289" t="s">
        <v>602</v>
      </c>
      <c r="O7212" s="289" t="s">
        <v>291</v>
      </c>
      <c r="P7212" s="289" t="str">
        <f>VLOOKUP(CAT_Details[[#This Row],[Delivery Bp Customer Code]],Table6[],2,0)</f>
        <v>DX01-L5</v>
      </c>
    </row>
    <row r="7213" spans="1:16" x14ac:dyDescent="0.25">
      <c r="A7213" s="289" t="s">
        <v>285</v>
      </c>
      <c r="B7213">
        <v>1</v>
      </c>
      <c r="C7213">
        <v>5</v>
      </c>
      <c r="D7213">
        <v>0.02</v>
      </c>
      <c r="E7213" s="289" t="s">
        <v>16169</v>
      </c>
      <c r="F7213">
        <v>5015982685</v>
      </c>
      <c r="G7213" s="276">
        <v>45789</v>
      </c>
      <c r="H7213">
        <v>20250505710737</v>
      </c>
      <c r="I7213">
        <v>8.9999999999999993E-3</v>
      </c>
      <c r="J7213" s="289" t="s">
        <v>350</v>
      </c>
      <c r="K7213" s="289" t="s">
        <v>16170</v>
      </c>
      <c r="L7213" s="289" t="s">
        <v>275</v>
      </c>
      <c r="M7213" s="289" t="s">
        <v>15669</v>
      </c>
      <c r="N7213" s="289" t="s">
        <v>2252</v>
      </c>
      <c r="O7213" s="289" t="s">
        <v>291</v>
      </c>
      <c r="P7213" s="289" t="str">
        <f>VLOOKUP(CAT_Details[[#This Row],[Delivery Bp Customer Code]],Table6[],2,0)</f>
        <v>DX01-L5</v>
      </c>
    </row>
    <row r="7214" spans="1:16" x14ac:dyDescent="0.25">
      <c r="A7214" s="289" t="s">
        <v>285</v>
      </c>
      <c r="B7214">
        <v>5</v>
      </c>
      <c r="C7214">
        <v>728</v>
      </c>
      <c r="D7214">
        <v>1.45</v>
      </c>
      <c r="E7214" s="289" t="s">
        <v>16171</v>
      </c>
      <c r="F7214">
        <v>5015982699</v>
      </c>
      <c r="G7214" s="276">
        <v>45789</v>
      </c>
      <c r="H7214">
        <v>20250502709166</v>
      </c>
      <c r="I7214">
        <v>1.889</v>
      </c>
      <c r="J7214" s="289" t="s">
        <v>350</v>
      </c>
      <c r="K7214" s="289" t="s">
        <v>16172</v>
      </c>
      <c r="L7214" s="289" t="s">
        <v>275</v>
      </c>
      <c r="M7214" s="289" t="s">
        <v>15669</v>
      </c>
      <c r="N7214" s="289" t="s">
        <v>602</v>
      </c>
      <c r="O7214" s="289" t="s">
        <v>291</v>
      </c>
      <c r="P7214" s="289" t="str">
        <f>VLOOKUP(CAT_Details[[#This Row],[Delivery Bp Customer Code]],Table6[],2,0)</f>
        <v>DX01-L5</v>
      </c>
    </row>
    <row r="7215" spans="1:16" x14ac:dyDescent="0.25">
      <c r="A7215" s="289" t="s">
        <v>285</v>
      </c>
      <c r="B7215">
        <v>6</v>
      </c>
      <c r="C7215">
        <v>630</v>
      </c>
      <c r="D7215">
        <v>2.4</v>
      </c>
      <c r="E7215" s="289" t="s">
        <v>16173</v>
      </c>
      <c r="F7215">
        <v>5015982779</v>
      </c>
      <c r="G7215" s="276">
        <v>45789</v>
      </c>
      <c r="H7215">
        <v>20250505710102</v>
      </c>
      <c r="I7215">
        <v>5.76</v>
      </c>
      <c r="J7215" s="289" t="s">
        <v>350</v>
      </c>
      <c r="K7215" s="289" t="s">
        <v>16174</v>
      </c>
      <c r="L7215" s="289" t="s">
        <v>275</v>
      </c>
      <c r="M7215" s="289" t="s">
        <v>16109</v>
      </c>
      <c r="N7215" s="289" t="s">
        <v>15321</v>
      </c>
      <c r="O7215" s="289" t="s">
        <v>291</v>
      </c>
      <c r="P7215" s="289" t="str">
        <f>VLOOKUP(CAT_Details[[#This Row],[Delivery Bp Customer Code]],Table6[],2,0)</f>
        <v>DX01-L5</v>
      </c>
    </row>
    <row r="7216" spans="1:16" x14ac:dyDescent="0.25">
      <c r="A7216" s="289" t="s">
        <v>521</v>
      </c>
      <c r="B7216">
        <v>19</v>
      </c>
      <c r="C7216">
        <v>6646.01</v>
      </c>
      <c r="D7216">
        <v>7.6</v>
      </c>
      <c r="E7216" s="289" t="s">
        <v>16175</v>
      </c>
      <c r="F7216">
        <v>5015982769</v>
      </c>
      <c r="G7216" s="276">
        <v>45789</v>
      </c>
      <c r="H7216">
        <v>20250505709952</v>
      </c>
      <c r="I7216">
        <v>6.5659999999999998</v>
      </c>
      <c r="J7216" s="289" t="s">
        <v>350</v>
      </c>
      <c r="K7216" s="289" t="s">
        <v>16176</v>
      </c>
      <c r="L7216" s="289" t="s">
        <v>275</v>
      </c>
      <c r="M7216" s="289" t="s">
        <v>16177</v>
      </c>
      <c r="N7216" s="289" t="s">
        <v>528</v>
      </c>
      <c r="O7216" s="289" t="s">
        <v>15966</v>
      </c>
      <c r="P7216" s="289" t="str">
        <f>VLOOKUP(CAT_Details[[#This Row],[Delivery Bp Customer Code]],Table6[],2,0)</f>
        <v>DX01</v>
      </c>
    </row>
    <row r="7217" spans="1:16" x14ac:dyDescent="0.25">
      <c r="A7217" s="289" t="s">
        <v>15967</v>
      </c>
      <c r="B7217">
        <v>1</v>
      </c>
      <c r="C7217">
        <v>70</v>
      </c>
      <c r="D7217">
        <v>0.2</v>
      </c>
      <c r="E7217" s="289" t="s">
        <v>16178</v>
      </c>
      <c r="F7217">
        <v>5015952006</v>
      </c>
      <c r="G7217" s="276">
        <v>45789</v>
      </c>
      <c r="H7217">
        <v>20250430707909</v>
      </c>
      <c r="I7217">
        <v>0.14399999999999999</v>
      </c>
      <c r="J7217" s="289" t="s">
        <v>438</v>
      </c>
      <c r="K7217" s="289" t="s">
        <v>16179</v>
      </c>
      <c r="L7217" s="289" t="s">
        <v>275</v>
      </c>
      <c r="M7217" s="289" t="s">
        <v>15496</v>
      </c>
      <c r="N7217" s="289" t="s">
        <v>3360</v>
      </c>
      <c r="O7217" s="289" t="s">
        <v>15971</v>
      </c>
      <c r="P7217" s="289" t="str">
        <f>VLOOKUP(CAT_Details[[#This Row],[Delivery Bp Customer Code]],Table6[],2,0)</f>
        <v>DX01</v>
      </c>
    </row>
    <row r="7218" spans="1:16" x14ac:dyDescent="0.25">
      <c r="A7218" s="289" t="s">
        <v>272</v>
      </c>
      <c r="B7218">
        <v>6</v>
      </c>
      <c r="C7218">
        <v>1274</v>
      </c>
      <c r="D7218">
        <v>2.4</v>
      </c>
      <c r="E7218" s="289" t="s">
        <v>16180</v>
      </c>
      <c r="F7218">
        <v>5015952028</v>
      </c>
      <c r="G7218" s="276">
        <v>45789</v>
      </c>
      <c r="H7218">
        <v>20250428705624</v>
      </c>
      <c r="I7218">
        <v>6.72</v>
      </c>
      <c r="J7218" s="289" t="s">
        <v>294</v>
      </c>
      <c r="K7218" s="289" t="s">
        <v>16181</v>
      </c>
      <c r="L7218" s="289" t="s">
        <v>275</v>
      </c>
      <c r="M7218" s="289" t="s">
        <v>16105</v>
      </c>
      <c r="N7218" s="289" t="s">
        <v>555</v>
      </c>
      <c r="O7218" s="289" t="s">
        <v>277</v>
      </c>
      <c r="P7218" s="289" t="str">
        <f>VLOOKUP(CAT_Details[[#This Row],[Delivery Bp Customer Code]],Table6[],2,0)</f>
        <v>U2-L5</v>
      </c>
    </row>
    <row r="7219" spans="1:16" x14ac:dyDescent="0.25">
      <c r="A7219" s="289" t="s">
        <v>272</v>
      </c>
      <c r="B7219">
        <v>4</v>
      </c>
      <c r="C7219">
        <v>2220</v>
      </c>
      <c r="D7219">
        <v>3.2</v>
      </c>
      <c r="E7219" s="289" t="s">
        <v>16182</v>
      </c>
      <c r="F7219">
        <v>5015952041</v>
      </c>
      <c r="G7219" s="276">
        <v>45789</v>
      </c>
      <c r="H7219">
        <v>20250424703321</v>
      </c>
      <c r="I7219">
        <v>13.055999999999999</v>
      </c>
      <c r="J7219" s="289" t="s">
        <v>401</v>
      </c>
      <c r="K7219" s="289" t="s">
        <v>16183</v>
      </c>
      <c r="L7219" s="289" t="s">
        <v>275</v>
      </c>
      <c r="M7219" s="289" t="s">
        <v>16118</v>
      </c>
      <c r="N7219" s="289" t="s">
        <v>465</v>
      </c>
      <c r="O7219" s="289" t="s">
        <v>277</v>
      </c>
      <c r="P7219" s="289" t="str">
        <f>VLOOKUP(CAT_Details[[#This Row],[Delivery Bp Customer Code]],Table6[],2,0)</f>
        <v>U2-L5</v>
      </c>
    </row>
    <row r="7220" spans="1:16" x14ac:dyDescent="0.25">
      <c r="A7220" s="289" t="s">
        <v>272</v>
      </c>
      <c r="B7220">
        <v>1</v>
      </c>
      <c r="C7220">
        <v>107</v>
      </c>
      <c r="D7220">
        <v>0.2</v>
      </c>
      <c r="E7220" s="289" t="s">
        <v>16184</v>
      </c>
      <c r="F7220">
        <v>5015952276</v>
      </c>
      <c r="G7220" s="276">
        <v>45789</v>
      </c>
      <c r="H7220">
        <v>20250430707536</v>
      </c>
      <c r="I7220">
        <v>0.38400000000000001</v>
      </c>
      <c r="J7220" s="289" t="s">
        <v>438</v>
      </c>
      <c r="K7220" s="289" t="s">
        <v>16185</v>
      </c>
      <c r="L7220" s="289" t="s">
        <v>275</v>
      </c>
      <c r="M7220" s="289" t="s">
        <v>15773</v>
      </c>
      <c r="N7220" s="289" t="s">
        <v>440</v>
      </c>
      <c r="O7220" s="289" t="s">
        <v>277</v>
      </c>
      <c r="P7220" s="289" t="str">
        <f>VLOOKUP(CAT_Details[[#This Row],[Delivery Bp Customer Code]],Table6[],2,0)</f>
        <v>U2-L5</v>
      </c>
    </row>
    <row r="7221" spans="1:16" x14ac:dyDescent="0.25">
      <c r="A7221" s="289" t="s">
        <v>272</v>
      </c>
      <c r="B7221">
        <v>2</v>
      </c>
      <c r="C7221">
        <v>1538</v>
      </c>
      <c r="D7221">
        <v>0.8</v>
      </c>
      <c r="E7221" s="289" t="s">
        <v>16186</v>
      </c>
      <c r="F7221">
        <v>5015967366</v>
      </c>
      <c r="G7221" s="276">
        <v>45789</v>
      </c>
      <c r="H7221">
        <v>20250430707404</v>
      </c>
      <c r="I7221">
        <v>1.1519999999999999</v>
      </c>
      <c r="J7221" s="289" t="s">
        <v>324</v>
      </c>
      <c r="K7221" s="289" t="s">
        <v>16187</v>
      </c>
      <c r="L7221" s="289" t="s">
        <v>275</v>
      </c>
      <c r="M7221" s="289" t="s">
        <v>16188</v>
      </c>
      <c r="N7221" s="289" t="s">
        <v>16189</v>
      </c>
      <c r="O7221" s="289" t="s">
        <v>277</v>
      </c>
      <c r="P7221" s="289" t="str">
        <f>VLOOKUP(CAT_Details[[#This Row],[Delivery Bp Customer Code]],Table6[],2,0)</f>
        <v>U2-L5</v>
      </c>
    </row>
    <row r="7222" spans="1:16" x14ac:dyDescent="0.25">
      <c r="A7222" s="289" t="s">
        <v>272</v>
      </c>
      <c r="B7222">
        <v>59</v>
      </c>
      <c r="C7222">
        <v>2082</v>
      </c>
      <c r="D7222">
        <v>13.6</v>
      </c>
      <c r="E7222" s="289" t="s">
        <v>16190</v>
      </c>
      <c r="F7222">
        <v>5015967797</v>
      </c>
      <c r="G7222" s="276">
        <v>45789</v>
      </c>
      <c r="H7222">
        <v>20250429706539</v>
      </c>
      <c r="I7222">
        <v>35.064</v>
      </c>
      <c r="J7222" s="289" t="s">
        <v>280</v>
      </c>
      <c r="K7222" s="289" t="s">
        <v>16191</v>
      </c>
      <c r="L7222" s="289" t="s">
        <v>275</v>
      </c>
      <c r="M7222" s="289" t="s">
        <v>16192</v>
      </c>
      <c r="N7222" s="289" t="s">
        <v>1226</v>
      </c>
      <c r="O7222" s="289" t="s">
        <v>277</v>
      </c>
      <c r="P7222" s="289" t="str">
        <f>VLOOKUP(CAT_Details[[#This Row],[Delivery Bp Customer Code]],Table6[],2,0)</f>
        <v>U2-L5</v>
      </c>
    </row>
    <row r="7223" spans="1:16" x14ac:dyDescent="0.25">
      <c r="A7223" s="289" t="s">
        <v>272</v>
      </c>
      <c r="B7223">
        <v>2</v>
      </c>
      <c r="C7223">
        <v>340</v>
      </c>
      <c r="D7223">
        <v>0.8</v>
      </c>
      <c r="E7223" s="289" t="s">
        <v>16122</v>
      </c>
      <c r="F7223">
        <v>5015982276</v>
      </c>
      <c r="G7223" s="276">
        <v>45789</v>
      </c>
      <c r="H7223">
        <v>20250502709422</v>
      </c>
      <c r="I7223">
        <v>1.6319999999999999</v>
      </c>
      <c r="J7223" s="289" t="s">
        <v>287</v>
      </c>
      <c r="K7223" s="289" t="s">
        <v>16193</v>
      </c>
      <c r="L7223" s="289" t="s">
        <v>275</v>
      </c>
      <c r="M7223" s="289" t="s">
        <v>15939</v>
      </c>
      <c r="N7223" s="289" t="s">
        <v>468</v>
      </c>
      <c r="O7223" s="289" t="s">
        <v>277</v>
      </c>
      <c r="P7223" s="289" t="str">
        <f>VLOOKUP(CAT_Details[[#This Row],[Delivery Bp Customer Code]],Table6[],2,0)</f>
        <v>U2-L5</v>
      </c>
    </row>
    <row r="7224" spans="1:16" x14ac:dyDescent="0.25">
      <c r="A7224" s="289" t="s">
        <v>272</v>
      </c>
      <c r="B7224">
        <v>4</v>
      </c>
      <c r="C7224">
        <v>2007</v>
      </c>
      <c r="D7224">
        <v>1.6</v>
      </c>
      <c r="E7224" s="289" t="s">
        <v>16194</v>
      </c>
      <c r="F7224">
        <v>5015982473</v>
      </c>
      <c r="G7224" s="276">
        <v>45789</v>
      </c>
      <c r="H7224">
        <v>20250505710449</v>
      </c>
      <c r="I7224">
        <v>2.6589999999999998</v>
      </c>
      <c r="J7224" s="289" t="s">
        <v>350</v>
      </c>
      <c r="K7224" s="289" t="s">
        <v>16195</v>
      </c>
      <c r="L7224" s="289" t="s">
        <v>275</v>
      </c>
      <c r="M7224" s="289" t="s">
        <v>16109</v>
      </c>
      <c r="N7224" s="289" t="s">
        <v>1054</v>
      </c>
      <c r="O7224" s="289" t="s">
        <v>277</v>
      </c>
      <c r="P7224" s="289" t="str">
        <f>VLOOKUP(CAT_Details[[#This Row],[Delivery Bp Customer Code]],Table6[],2,0)</f>
        <v>U2-L5</v>
      </c>
    </row>
    <row r="7225" spans="1:16" x14ac:dyDescent="0.25">
      <c r="A7225" s="289" t="s">
        <v>272</v>
      </c>
      <c r="B7225">
        <v>1</v>
      </c>
      <c r="C7225">
        <v>66</v>
      </c>
      <c r="D7225">
        <v>0.2</v>
      </c>
      <c r="E7225" s="289" t="s">
        <v>16129</v>
      </c>
      <c r="F7225">
        <v>5015982540</v>
      </c>
      <c r="G7225" s="276">
        <v>45789</v>
      </c>
      <c r="H7225">
        <v>20250502709157</v>
      </c>
      <c r="I7225">
        <v>0.44600000000000001</v>
      </c>
      <c r="J7225" s="289" t="s">
        <v>350</v>
      </c>
      <c r="K7225" s="289" t="s">
        <v>16196</v>
      </c>
      <c r="L7225" s="289" t="s">
        <v>275</v>
      </c>
      <c r="M7225" s="289" t="s">
        <v>15669</v>
      </c>
      <c r="N7225" s="289" t="s">
        <v>704</v>
      </c>
      <c r="O7225" s="289" t="s">
        <v>277</v>
      </c>
      <c r="P7225" s="289" t="str">
        <f>VLOOKUP(CAT_Details[[#This Row],[Delivery Bp Customer Code]],Table6[],2,0)</f>
        <v>U2-L5</v>
      </c>
    </row>
    <row r="7226" spans="1:16" x14ac:dyDescent="0.25">
      <c r="A7226" s="289" t="s">
        <v>272</v>
      </c>
      <c r="B7226">
        <v>3</v>
      </c>
      <c r="C7226">
        <v>36</v>
      </c>
      <c r="D7226">
        <v>0.24</v>
      </c>
      <c r="E7226" s="289" t="s">
        <v>16197</v>
      </c>
      <c r="F7226">
        <v>5016012502</v>
      </c>
      <c r="G7226" s="276">
        <v>45789</v>
      </c>
      <c r="H7226">
        <v>20250505710369</v>
      </c>
      <c r="I7226">
        <v>0.19500000000000001</v>
      </c>
      <c r="J7226" s="289" t="s">
        <v>302</v>
      </c>
      <c r="K7226" s="289" t="s">
        <v>16198</v>
      </c>
      <c r="L7226" s="289" t="s">
        <v>275</v>
      </c>
      <c r="M7226" s="289" t="s">
        <v>16199</v>
      </c>
      <c r="N7226" s="289" t="s">
        <v>15493</v>
      </c>
      <c r="O7226" s="289" t="s">
        <v>277</v>
      </c>
      <c r="P7226" s="289" t="str">
        <f>VLOOKUP(CAT_Details[[#This Row],[Delivery Bp Customer Code]],Table6[],2,0)</f>
        <v>U2-L5</v>
      </c>
    </row>
    <row r="7227" spans="1:16" x14ac:dyDescent="0.25">
      <c r="A7227" s="289" t="s">
        <v>4794</v>
      </c>
      <c r="B7227">
        <v>21</v>
      </c>
      <c r="C7227">
        <v>14917.14</v>
      </c>
      <c r="D7227">
        <v>6.19</v>
      </c>
      <c r="E7227" s="289" t="s">
        <v>16200</v>
      </c>
      <c r="F7227">
        <v>5015982563</v>
      </c>
      <c r="G7227" s="276">
        <v>45789</v>
      </c>
      <c r="H7227">
        <v>20250505710020</v>
      </c>
      <c r="I7227">
        <v>7.125</v>
      </c>
      <c r="J7227" s="289" t="s">
        <v>350</v>
      </c>
      <c r="K7227" s="289" t="s">
        <v>16201</v>
      </c>
      <c r="L7227" s="289" t="s">
        <v>275</v>
      </c>
      <c r="M7227" s="289" t="s">
        <v>16177</v>
      </c>
      <c r="N7227" s="289" t="s">
        <v>528</v>
      </c>
      <c r="O7227" s="289" t="s">
        <v>4798</v>
      </c>
      <c r="P7227" s="289" t="str">
        <f>VLOOKUP(CAT_Details[[#This Row],[Delivery Bp Customer Code]],Table6[],2,0)</f>
        <v>MY02</v>
      </c>
    </row>
    <row r="7228" spans="1:16" x14ac:dyDescent="0.25">
      <c r="A7228" s="289" t="s">
        <v>4794</v>
      </c>
      <c r="B7228">
        <v>1</v>
      </c>
      <c r="C7228">
        <v>22</v>
      </c>
      <c r="D7228">
        <v>0.1</v>
      </c>
      <c r="E7228" s="289" t="s">
        <v>16202</v>
      </c>
      <c r="F7228">
        <v>5015982692</v>
      </c>
      <c r="G7228" s="276">
        <v>45789</v>
      </c>
      <c r="H7228">
        <v>20250505710064</v>
      </c>
      <c r="I7228">
        <v>0.14399999999999999</v>
      </c>
      <c r="J7228" s="289" t="s">
        <v>350</v>
      </c>
      <c r="K7228" s="289" t="s">
        <v>16203</v>
      </c>
      <c r="L7228" s="289" t="s">
        <v>275</v>
      </c>
      <c r="M7228" s="289" t="s">
        <v>15669</v>
      </c>
      <c r="N7228" s="289" t="s">
        <v>948</v>
      </c>
      <c r="O7228" s="289" t="s">
        <v>4798</v>
      </c>
      <c r="P7228" s="289" t="str">
        <f>VLOOKUP(CAT_Details[[#This Row],[Delivery Bp Customer Code]],Table6[],2,0)</f>
        <v>MY02</v>
      </c>
    </row>
    <row r="7229" spans="1:16" x14ac:dyDescent="0.25">
      <c r="A7229" s="289" t="s">
        <v>5576</v>
      </c>
      <c r="B7229">
        <v>8</v>
      </c>
      <c r="C7229">
        <v>4138</v>
      </c>
      <c r="D7229">
        <v>4.46</v>
      </c>
      <c r="E7229" s="289" t="s">
        <v>16204</v>
      </c>
      <c r="F7229">
        <v>5015982545</v>
      </c>
      <c r="G7229" s="276">
        <v>45789</v>
      </c>
      <c r="H7229">
        <v>20250428705605</v>
      </c>
      <c r="I7229">
        <v>7.9880000000000004</v>
      </c>
      <c r="J7229" s="289" t="s">
        <v>350</v>
      </c>
      <c r="K7229" s="289" t="s">
        <v>16205</v>
      </c>
      <c r="L7229" s="289" t="s">
        <v>275</v>
      </c>
      <c r="M7229" s="289" t="s">
        <v>16099</v>
      </c>
      <c r="N7229" s="289" t="s">
        <v>16206</v>
      </c>
      <c r="O7229" s="289" t="s">
        <v>15996</v>
      </c>
      <c r="P7229" s="289" t="str">
        <f>VLOOKUP(CAT_Details[[#This Row],[Delivery Bp Customer Code]],Table6[],2,0)</f>
        <v>ES01</v>
      </c>
    </row>
    <row r="7230" spans="1:16" x14ac:dyDescent="0.25">
      <c r="A7230" s="289" t="s">
        <v>278</v>
      </c>
      <c r="B7230">
        <v>3</v>
      </c>
      <c r="C7230">
        <v>1925</v>
      </c>
      <c r="D7230">
        <v>1.2</v>
      </c>
      <c r="E7230" s="289" t="s">
        <v>16207</v>
      </c>
      <c r="F7230">
        <v>5015952198</v>
      </c>
      <c r="G7230" s="276">
        <v>45790</v>
      </c>
      <c r="H7230">
        <v>20250501709079</v>
      </c>
      <c r="I7230">
        <v>2.88</v>
      </c>
      <c r="J7230" s="289" t="s">
        <v>317</v>
      </c>
      <c r="K7230" s="289" t="s">
        <v>16208</v>
      </c>
      <c r="L7230" s="289" t="s">
        <v>275</v>
      </c>
      <c r="M7230" s="289" t="s">
        <v>16209</v>
      </c>
      <c r="N7230" s="289" t="s">
        <v>16210</v>
      </c>
      <c r="O7230" s="289" t="s">
        <v>498</v>
      </c>
      <c r="P7230" s="289" t="str">
        <f>VLOOKUP(CAT_Details[[#This Row],[Delivery Bp Customer Code]],Table6[],2,0)</f>
        <v>DK-BM01</v>
      </c>
    </row>
    <row r="7231" spans="1:16" x14ac:dyDescent="0.25">
      <c r="A7231" s="289" t="s">
        <v>278</v>
      </c>
      <c r="B7231">
        <v>9</v>
      </c>
      <c r="C7231">
        <v>5590</v>
      </c>
      <c r="D7231">
        <v>3.6</v>
      </c>
      <c r="E7231" s="289" t="s">
        <v>16211</v>
      </c>
      <c r="F7231">
        <v>5015967482</v>
      </c>
      <c r="G7231" s="276">
        <v>45790</v>
      </c>
      <c r="H7231">
        <v>20250424703977</v>
      </c>
      <c r="I7231">
        <v>4.32</v>
      </c>
      <c r="J7231" s="289" t="s">
        <v>324</v>
      </c>
      <c r="K7231" s="289" t="s">
        <v>16212</v>
      </c>
      <c r="L7231" s="289" t="s">
        <v>275</v>
      </c>
      <c r="M7231" s="289" t="s">
        <v>16213</v>
      </c>
      <c r="N7231" s="289" t="s">
        <v>399</v>
      </c>
      <c r="O7231" s="289" t="s">
        <v>498</v>
      </c>
      <c r="P7231" s="289" t="str">
        <f>VLOOKUP(CAT_Details[[#This Row],[Delivery Bp Customer Code]],Table6[],2,0)</f>
        <v>DK-BM01</v>
      </c>
    </row>
    <row r="7232" spans="1:16" x14ac:dyDescent="0.25">
      <c r="A7232" s="289" t="s">
        <v>278</v>
      </c>
      <c r="B7232">
        <v>9</v>
      </c>
      <c r="C7232">
        <v>2578.0500000000002</v>
      </c>
      <c r="D7232">
        <v>3.6</v>
      </c>
      <c r="E7232" s="289" t="s">
        <v>16214</v>
      </c>
      <c r="F7232">
        <v>5015982747</v>
      </c>
      <c r="G7232" s="276">
        <v>45790</v>
      </c>
      <c r="H7232">
        <v>20250430707841</v>
      </c>
      <c r="I7232">
        <v>4.32</v>
      </c>
      <c r="J7232" s="289" t="s">
        <v>280</v>
      </c>
      <c r="K7232" s="289" t="s">
        <v>16215</v>
      </c>
      <c r="L7232" s="289" t="s">
        <v>275</v>
      </c>
      <c r="M7232" s="289" t="s">
        <v>16216</v>
      </c>
      <c r="N7232" s="289" t="s">
        <v>643</v>
      </c>
      <c r="O7232" s="289" t="s">
        <v>498</v>
      </c>
      <c r="P7232" s="289" t="str">
        <f>VLOOKUP(CAT_Details[[#This Row],[Delivery Bp Customer Code]],Table6[],2,0)</f>
        <v>DK-BM01</v>
      </c>
    </row>
    <row r="7233" spans="1:16" x14ac:dyDescent="0.25">
      <c r="A7233" s="289" t="s">
        <v>278</v>
      </c>
      <c r="B7233">
        <v>13</v>
      </c>
      <c r="C7233">
        <v>1170</v>
      </c>
      <c r="D7233">
        <v>5.2</v>
      </c>
      <c r="E7233" s="289" t="s">
        <v>16217</v>
      </c>
      <c r="F7233">
        <v>5015982805</v>
      </c>
      <c r="G7233" s="276">
        <v>45790</v>
      </c>
      <c r="H7233">
        <v>20250505710009</v>
      </c>
      <c r="I7233">
        <v>12.48</v>
      </c>
      <c r="J7233" s="289" t="s">
        <v>324</v>
      </c>
      <c r="K7233" s="289" t="s">
        <v>16218</v>
      </c>
      <c r="L7233" s="289" t="s">
        <v>275</v>
      </c>
      <c r="M7233" s="289" t="s">
        <v>16188</v>
      </c>
      <c r="N7233" s="289" t="s">
        <v>343</v>
      </c>
      <c r="O7233" s="289" t="s">
        <v>498</v>
      </c>
      <c r="P7233" s="289" t="str">
        <f>VLOOKUP(CAT_Details[[#This Row],[Delivery Bp Customer Code]],Table6[],2,0)</f>
        <v>DK-BM01</v>
      </c>
    </row>
    <row r="7234" spans="1:16" x14ac:dyDescent="0.25">
      <c r="A7234" s="289" t="s">
        <v>278</v>
      </c>
      <c r="B7234">
        <v>3</v>
      </c>
      <c r="C7234">
        <v>845.01</v>
      </c>
      <c r="D7234">
        <v>1.2</v>
      </c>
      <c r="E7234" s="289" t="s">
        <v>16219</v>
      </c>
      <c r="F7234">
        <v>5015982807</v>
      </c>
      <c r="G7234" s="276">
        <v>45790</v>
      </c>
      <c r="H7234">
        <v>20250429706513</v>
      </c>
      <c r="I7234">
        <v>1.44</v>
      </c>
      <c r="J7234" s="289" t="s">
        <v>280</v>
      </c>
      <c r="K7234" s="289" t="s">
        <v>16220</v>
      </c>
      <c r="L7234" s="289" t="s">
        <v>275</v>
      </c>
      <c r="M7234" s="289" t="s">
        <v>16079</v>
      </c>
      <c r="N7234" s="289" t="s">
        <v>1389</v>
      </c>
      <c r="O7234" s="289" t="s">
        <v>498</v>
      </c>
      <c r="P7234" s="289" t="str">
        <f>VLOOKUP(CAT_Details[[#This Row],[Delivery Bp Customer Code]],Table6[],2,0)</f>
        <v>DK-BM01</v>
      </c>
    </row>
    <row r="7235" spans="1:16" x14ac:dyDescent="0.25">
      <c r="A7235" s="289" t="s">
        <v>75</v>
      </c>
      <c r="B7235">
        <v>4</v>
      </c>
      <c r="C7235">
        <v>132</v>
      </c>
      <c r="D7235">
        <v>0.27</v>
      </c>
      <c r="E7235" s="289" t="s">
        <v>16221</v>
      </c>
      <c r="F7235">
        <v>5015998331</v>
      </c>
      <c r="G7235" s="276">
        <v>45790</v>
      </c>
      <c r="H7235">
        <v>20250506711477</v>
      </c>
      <c r="I7235">
        <v>0.25800000000000001</v>
      </c>
      <c r="J7235" s="289" t="s">
        <v>324</v>
      </c>
      <c r="K7235" s="289" t="s">
        <v>16222</v>
      </c>
      <c r="L7235" s="289" t="s">
        <v>275</v>
      </c>
      <c r="M7235" s="289" t="s">
        <v>16223</v>
      </c>
      <c r="N7235" s="289" t="s">
        <v>15858</v>
      </c>
      <c r="O7235" s="289" t="s">
        <v>2173</v>
      </c>
      <c r="P7235" s="289" t="str">
        <f>VLOOKUP(CAT_Details[[#This Row],[Delivery Bp Customer Code]],Table6[],2,0)</f>
        <v>OYL1</v>
      </c>
    </row>
    <row r="7236" spans="1:16" x14ac:dyDescent="0.25">
      <c r="A7236" s="289" t="s">
        <v>75</v>
      </c>
      <c r="B7236">
        <v>1</v>
      </c>
      <c r="C7236">
        <v>4</v>
      </c>
      <c r="D7236">
        <v>0.05</v>
      </c>
      <c r="E7236" s="289" t="s">
        <v>16224</v>
      </c>
      <c r="F7236">
        <v>5015998334</v>
      </c>
      <c r="G7236" s="276">
        <v>45790</v>
      </c>
      <c r="H7236">
        <v>20250429706700</v>
      </c>
      <c r="I7236">
        <v>2.4E-2</v>
      </c>
      <c r="J7236" s="289" t="s">
        <v>350</v>
      </c>
      <c r="K7236" s="289" t="s">
        <v>16225</v>
      </c>
      <c r="L7236" s="289" t="s">
        <v>275</v>
      </c>
      <c r="M7236" s="289" t="s">
        <v>16012</v>
      </c>
      <c r="N7236" s="289" t="s">
        <v>2656</v>
      </c>
      <c r="O7236" s="289" t="s">
        <v>2173</v>
      </c>
      <c r="P7236" s="289" t="str">
        <f>VLOOKUP(CAT_Details[[#This Row],[Delivery Bp Customer Code]],Table6[],2,0)</f>
        <v>OYL1</v>
      </c>
    </row>
    <row r="7237" spans="1:16" x14ac:dyDescent="0.25">
      <c r="A7237" s="289" t="s">
        <v>75</v>
      </c>
      <c r="B7237">
        <v>33</v>
      </c>
      <c r="C7237">
        <v>12309</v>
      </c>
      <c r="D7237">
        <v>11</v>
      </c>
      <c r="E7237" s="289" t="s">
        <v>16226</v>
      </c>
      <c r="F7237">
        <v>5015998620</v>
      </c>
      <c r="G7237" s="276">
        <v>45790</v>
      </c>
      <c r="H7237">
        <v>20250506711404</v>
      </c>
      <c r="I7237">
        <v>21.12</v>
      </c>
      <c r="J7237" s="289" t="s">
        <v>324</v>
      </c>
      <c r="K7237" s="289" t="s">
        <v>16227</v>
      </c>
      <c r="L7237" s="289" t="s">
        <v>275</v>
      </c>
      <c r="M7237" s="289" t="s">
        <v>16228</v>
      </c>
      <c r="N7237" s="289" t="s">
        <v>2172</v>
      </c>
      <c r="O7237" s="289" t="s">
        <v>2173</v>
      </c>
      <c r="P7237" s="289" t="str">
        <f>VLOOKUP(CAT_Details[[#This Row],[Delivery Bp Customer Code]],Table6[],2,0)</f>
        <v>OYL1</v>
      </c>
    </row>
    <row r="7238" spans="1:16" x14ac:dyDescent="0.25">
      <c r="A7238" s="289" t="s">
        <v>75</v>
      </c>
      <c r="B7238">
        <v>1</v>
      </c>
      <c r="C7238">
        <v>3</v>
      </c>
      <c r="D7238">
        <v>0.4</v>
      </c>
      <c r="E7238" s="289" t="s">
        <v>16229</v>
      </c>
      <c r="F7238">
        <v>5015998723</v>
      </c>
      <c r="G7238" s="276">
        <v>45790</v>
      </c>
      <c r="H7238">
        <v>20250506711676</v>
      </c>
      <c r="I7238">
        <v>1.248</v>
      </c>
      <c r="J7238" s="289" t="s">
        <v>350</v>
      </c>
      <c r="K7238" s="289" t="s">
        <v>16230</v>
      </c>
      <c r="L7238" s="289" t="s">
        <v>275</v>
      </c>
      <c r="M7238" s="289" t="s">
        <v>16231</v>
      </c>
      <c r="N7238" s="289" t="s">
        <v>2422</v>
      </c>
      <c r="O7238" s="289" t="s">
        <v>2173</v>
      </c>
      <c r="P7238" s="289" t="str">
        <f>VLOOKUP(CAT_Details[[#This Row],[Delivery Bp Customer Code]],Table6[],2,0)</f>
        <v>OYL1</v>
      </c>
    </row>
    <row r="7239" spans="1:16" x14ac:dyDescent="0.25">
      <c r="A7239" s="289" t="s">
        <v>14506</v>
      </c>
      <c r="B7239">
        <v>33</v>
      </c>
      <c r="C7239">
        <v>4752</v>
      </c>
      <c r="D7239">
        <v>13.2</v>
      </c>
      <c r="E7239" s="289" t="s">
        <v>16232</v>
      </c>
      <c r="F7239">
        <v>5016038639</v>
      </c>
      <c r="G7239" s="276">
        <v>45790</v>
      </c>
      <c r="I7239">
        <v>39.6</v>
      </c>
      <c r="J7239" s="289" t="s">
        <v>350</v>
      </c>
      <c r="K7239" s="289" t="s">
        <v>16233</v>
      </c>
      <c r="L7239" s="289" t="s">
        <v>273</v>
      </c>
      <c r="M7239" s="289" t="s">
        <v>16234</v>
      </c>
      <c r="N7239" s="289" t="s">
        <v>16235</v>
      </c>
      <c r="O7239" s="289" t="s">
        <v>14511</v>
      </c>
      <c r="P7239" s="289" t="str">
        <f>VLOOKUP(CAT_Details[[#This Row],[Delivery Bp Customer Code]],Table6[],2,0)</f>
        <v>No Loc</v>
      </c>
    </row>
    <row r="7240" spans="1:16" x14ac:dyDescent="0.25">
      <c r="A7240" s="289" t="s">
        <v>874</v>
      </c>
      <c r="B7240">
        <v>3</v>
      </c>
      <c r="C7240">
        <v>1029</v>
      </c>
      <c r="D7240">
        <v>1.5</v>
      </c>
      <c r="E7240" s="289" t="s">
        <v>16236</v>
      </c>
      <c r="F7240">
        <v>5015998749</v>
      </c>
      <c r="G7240" s="276">
        <v>45790</v>
      </c>
      <c r="H7240">
        <v>20250506711381</v>
      </c>
      <c r="I7240">
        <v>3.6</v>
      </c>
      <c r="J7240" s="289" t="s">
        <v>350</v>
      </c>
      <c r="K7240" s="289" t="s">
        <v>16237</v>
      </c>
      <c r="L7240" s="289" t="s">
        <v>275</v>
      </c>
      <c r="M7240" s="289" t="s">
        <v>16099</v>
      </c>
      <c r="N7240" s="289" t="s">
        <v>381</v>
      </c>
      <c r="O7240" s="289" t="s">
        <v>1014</v>
      </c>
      <c r="P7240" s="289" t="str">
        <f>VLOOKUP(CAT_Details[[#This Row],[Delivery Bp Customer Code]],Table6[],2,0)</f>
        <v>MZ07</v>
      </c>
    </row>
    <row r="7241" spans="1:16" x14ac:dyDescent="0.25">
      <c r="A7241" s="289" t="s">
        <v>941</v>
      </c>
      <c r="B7241">
        <v>1</v>
      </c>
      <c r="C7241">
        <v>450</v>
      </c>
      <c r="D7241">
        <v>0.96</v>
      </c>
      <c r="E7241" s="289" t="s">
        <v>16238</v>
      </c>
      <c r="F7241">
        <v>5015967222</v>
      </c>
      <c r="G7241" s="276">
        <v>45790</v>
      </c>
      <c r="H7241">
        <v>20250430707504</v>
      </c>
      <c r="I7241">
        <v>3.3839999999999999</v>
      </c>
      <c r="J7241" s="289" t="s">
        <v>12996</v>
      </c>
      <c r="K7241" s="289" t="s">
        <v>16239</v>
      </c>
      <c r="L7241" s="289" t="s">
        <v>275</v>
      </c>
      <c r="M7241" s="289" t="s">
        <v>16240</v>
      </c>
      <c r="N7241" s="289" t="s">
        <v>12999</v>
      </c>
      <c r="O7241" s="289" t="s">
        <v>945</v>
      </c>
      <c r="P7241" s="289" t="str">
        <f>VLOOKUP(CAT_Details[[#This Row],[Delivery Bp Customer Code]],Table6[],2,0)</f>
        <v>DK-LW01</v>
      </c>
    </row>
    <row r="7242" spans="1:16" x14ac:dyDescent="0.25">
      <c r="A7242" s="289" t="s">
        <v>3329</v>
      </c>
      <c r="B7242">
        <v>1</v>
      </c>
      <c r="C7242">
        <v>130</v>
      </c>
      <c r="D7242">
        <v>0.4</v>
      </c>
      <c r="E7242" s="289" t="s">
        <v>16241</v>
      </c>
      <c r="F7242">
        <v>5015967451</v>
      </c>
      <c r="G7242" s="276">
        <v>45790</v>
      </c>
      <c r="H7242">
        <v>20250430707946</v>
      </c>
      <c r="I7242">
        <v>0.96</v>
      </c>
      <c r="J7242" s="289" t="s">
        <v>324</v>
      </c>
      <c r="K7242" s="289" t="s">
        <v>16242</v>
      </c>
      <c r="L7242" s="289" t="s">
        <v>275</v>
      </c>
      <c r="M7242" s="289" t="s">
        <v>16223</v>
      </c>
      <c r="N7242" s="289" t="s">
        <v>375</v>
      </c>
      <c r="O7242" s="289" t="s">
        <v>3332</v>
      </c>
      <c r="P7242" s="289">
        <f>VLOOKUP(CAT_Details[[#This Row],[Delivery Bp Customer Code]],Table6[],2,0)</f>
        <v>3402</v>
      </c>
    </row>
    <row r="7243" spans="1:16" x14ac:dyDescent="0.25">
      <c r="A7243" s="289" t="s">
        <v>3329</v>
      </c>
      <c r="B7243">
        <v>20</v>
      </c>
      <c r="C7243">
        <v>1400</v>
      </c>
      <c r="D7243">
        <v>16</v>
      </c>
      <c r="E7243" s="289" t="s">
        <v>16243</v>
      </c>
      <c r="F7243">
        <v>5015982457</v>
      </c>
      <c r="G7243" s="276">
        <v>45790</v>
      </c>
      <c r="H7243">
        <v>20250429706983</v>
      </c>
      <c r="I7243">
        <v>40.031999999999996</v>
      </c>
      <c r="J7243" s="289" t="s">
        <v>324</v>
      </c>
      <c r="K7243" s="289" t="s">
        <v>16244</v>
      </c>
      <c r="L7243" s="289" t="s">
        <v>275</v>
      </c>
      <c r="M7243" s="289" t="s">
        <v>16188</v>
      </c>
      <c r="N7243" s="289" t="s">
        <v>4100</v>
      </c>
      <c r="O7243" s="289" t="s">
        <v>3332</v>
      </c>
      <c r="P7243" s="289">
        <f>VLOOKUP(CAT_Details[[#This Row],[Delivery Bp Customer Code]],Table6[],2,0)</f>
        <v>3402</v>
      </c>
    </row>
    <row r="7244" spans="1:16" x14ac:dyDescent="0.25">
      <c r="A7244" s="289" t="s">
        <v>3329</v>
      </c>
      <c r="B7244">
        <v>1</v>
      </c>
      <c r="C7244">
        <v>70</v>
      </c>
      <c r="D7244">
        <v>0.2</v>
      </c>
      <c r="E7244" s="289" t="s">
        <v>16245</v>
      </c>
      <c r="F7244">
        <v>5015982780</v>
      </c>
      <c r="G7244" s="276">
        <v>45790</v>
      </c>
      <c r="H7244">
        <v>20250430707812</v>
      </c>
      <c r="I7244">
        <v>0.192</v>
      </c>
      <c r="J7244" s="289" t="s">
        <v>324</v>
      </c>
      <c r="K7244" s="289" t="s">
        <v>16246</v>
      </c>
      <c r="L7244" s="289" t="s">
        <v>275</v>
      </c>
      <c r="M7244" s="289" t="s">
        <v>16247</v>
      </c>
      <c r="N7244" s="289" t="s">
        <v>16153</v>
      </c>
      <c r="O7244" s="289" t="s">
        <v>3332</v>
      </c>
      <c r="P7244" s="289">
        <f>VLOOKUP(CAT_Details[[#This Row],[Delivery Bp Customer Code]],Table6[],2,0)</f>
        <v>3402</v>
      </c>
    </row>
    <row r="7245" spans="1:16" x14ac:dyDescent="0.25">
      <c r="A7245" s="289" t="s">
        <v>3329</v>
      </c>
      <c r="B7245">
        <v>7</v>
      </c>
      <c r="C7245">
        <v>596</v>
      </c>
      <c r="D7245">
        <v>2.8</v>
      </c>
      <c r="E7245" s="289" t="s">
        <v>16248</v>
      </c>
      <c r="F7245">
        <v>5015998243</v>
      </c>
      <c r="G7245" s="276">
        <v>45790</v>
      </c>
      <c r="H7245">
        <v>20250505709871</v>
      </c>
      <c r="I7245">
        <v>6.72</v>
      </c>
      <c r="J7245" s="289" t="s">
        <v>324</v>
      </c>
      <c r="K7245" s="289" t="s">
        <v>16249</v>
      </c>
      <c r="L7245" s="289" t="s">
        <v>275</v>
      </c>
      <c r="M7245" s="289" t="s">
        <v>16223</v>
      </c>
      <c r="N7245" s="289" t="s">
        <v>16250</v>
      </c>
      <c r="O7245" s="289" t="s">
        <v>3332</v>
      </c>
      <c r="P7245" s="289">
        <f>VLOOKUP(CAT_Details[[#This Row],[Delivery Bp Customer Code]],Table6[],2,0)</f>
        <v>3402</v>
      </c>
    </row>
    <row r="7246" spans="1:16" x14ac:dyDescent="0.25">
      <c r="A7246" s="289" t="s">
        <v>3329</v>
      </c>
      <c r="B7246">
        <v>1</v>
      </c>
      <c r="C7246">
        <v>4</v>
      </c>
      <c r="D7246">
        <v>0.05</v>
      </c>
      <c r="E7246" s="289" t="s">
        <v>16251</v>
      </c>
      <c r="F7246">
        <v>5015998366</v>
      </c>
      <c r="G7246" s="276">
        <v>45790</v>
      </c>
      <c r="H7246">
        <v>20250506711313</v>
      </c>
      <c r="I7246">
        <v>2.1000000000000001E-2</v>
      </c>
      <c r="J7246" s="289" t="s">
        <v>324</v>
      </c>
      <c r="K7246" s="289" t="s">
        <v>16252</v>
      </c>
      <c r="L7246" s="289" t="s">
        <v>275</v>
      </c>
      <c r="M7246" s="289" t="s">
        <v>16253</v>
      </c>
      <c r="N7246" s="289" t="s">
        <v>5079</v>
      </c>
      <c r="O7246" s="289" t="s">
        <v>3332</v>
      </c>
      <c r="P7246" s="289">
        <f>VLOOKUP(CAT_Details[[#This Row],[Delivery Bp Customer Code]],Table6[],2,0)</f>
        <v>3402</v>
      </c>
    </row>
    <row r="7247" spans="1:16" x14ac:dyDescent="0.25">
      <c r="A7247" s="289" t="s">
        <v>3329</v>
      </c>
      <c r="B7247">
        <v>4</v>
      </c>
      <c r="C7247">
        <v>1800</v>
      </c>
      <c r="D7247">
        <v>0.94</v>
      </c>
      <c r="E7247" s="289" t="s">
        <v>16254</v>
      </c>
      <c r="F7247">
        <v>5015998368</v>
      </c>
      <c r="G7247" s="276">
        <v>45790</v>
      </c>
      <c r="H7247">
        <v>20250505710580</v>
      </c>
      <c r="I7247">
        <v>1.3440000000000001</v>
      </c>
      <c r="J7247" s="289" t="s">
        <v>324</v>
      </c>
      <c r="K7247" s="289" t="s">
        <v>16255</v>
      </c>
      <c r="L7247" s="289" t="s">
        <v>275</v>
      </c>
      <c r="M7247" s="289" t="s">
        <v>16223</v>
      </c>
      <c r="N7247" s="289" t="s">
        <v>16256</v>
      </c>
      <c r="O7247" s="289" t="s">
        <v>3332</v>
      </c>
      <c r="P7247" s="289">
        <f>VLOOKUP(CAT_Details[[#This Row],[Delivery Bp Customer Code]],Table6[],2,0)</f>
        <v>3402</v>
      </c>
    </row>
    <row r="7248" spans="1:16" x14ac:dyDescent="0.25">
      <c r="A7248" s="289" t="s">
        <v>3329</v>
      </c>
      <c r="B7248">
        <v>4</v>
      </c>
      <c r="C7248">
        <v>1780</v>
      </c>
      <c r="D7248">
        <v>1.6</v>
      </c>
      <c r="E7248" s="289" t="s">
        <v>16257</v>
      </c>
      <c r="F7248">
        <v>5015998632</v>
      </c>
      <c r="G7248" s="276">
        <v>45790</v>
      </c>
      <c r="H7248">
        <v>20250506711733</v>
      </c>
      <c r="I7248">
        <v>2.3039999999999998</v>
      </c>
      <c r="J7248" s="289" t="s">
        <v>350</v>
      </c>
      <c r="K7248" s="289" t="s">
        <v>16258</v>
      </c>
      <c r="L7248" s="289" t="s">
        <v>275</v>
      </c>
      <c r="M7248" s="289" t="s">
        <v>16012</v>
      </c>
      <c r="N7248" s="289" t="s">
        <v>3804</v>
      </c>
      <c r="O7248" s="289" t="s">
        <v>3332</v>
      </c>
      <c r="P7248" s="289">
        <f>VLOOKUP(CAT_Details[[#This Row],[Delivery Bp Customer Code]],Table6[],2,0)</f>
        <v>3402</v>
      </c>
    </row>
    <row r="7249" spans="1:16" x14ac:dyDescent="0.25">
      <c r="A7249" s="289" t="s">
        <v>3329</v>
      </c>
      <c r="B7249">
        <v>2</v>
      </c>
      <c r="C7249">
        <v>25</v>
      </c>
      <c r="D7249">
        <v>0.08</v>
      </c>
      <c r="E7249" s="289" t="s">
        <v>16259</v>
      </c>
      <c r="F7249">
        <v>5015998648</v>
      </c>
      <c r="G7249" s="276">
        <v>45790</v>
      </c>
      <c r="H7249">
        <v>20250505710299</v>
      </c>
      <c r="I7249">
        <v>1.9E-2</v>
      </c>
      <c r="J7249" s="289" t="s">
        <v>350</v>
      </c>
      <c r="K7249" s="289" t="s">
        <v>16260</v>
      </c>
      <c r="L7249" s="289" t="s">
        <v>275</v>
      </c>
      <c r="M7249" s="289" t="s">
        <v>16099</v>
      </c>
      <c r="N7249" s="289" t="s">
        <v>3809</v>
      </c>
      <c r="O7249" s="289" t="s">
        <v>3332</v>
      </c>
      <c r="P7249" s="289">
        <f>VLOOKUP(CAT_Details[[#This Row],[Delivery Bp Customer Code]],Table6[],2,0)</f>
        <v>3402</v>
      </c>
    </row>
    <row r="7250" spans="1:16" x14ac:dyDescent="0.25">
      <c r="A7250" s="289" t="s">
        <v>3329</v>
      </c>
      <c r="B7250">
        <v>2</v>
      </c>
      <c r="C7250">
        <v>118</v>
      </c>
      <c r="D7250">
        <v>0.8</v>
      </c>
      <c r="E7250" s="289" t="s">
        <v>16261</v>
      </c>
      <c r="F7250">
        <v>5015998801</v>
      </c>
      <c r="G7250" s="276">
        <v>45790</v>
      </c>
      <c r="H7250">
        <v>20250506711474</v>
      </c>
      <c r="I7250">
        <v>1.325</v>
      </c>
      <c r="J7250" s="289" t="s">
        <v>350</v>
      </c>
      <c r="K7250" s="289" t="s">
        <v>16262</v>
      </c>
      <c r="L7250" s="289" t="s">
        <v>275</v>
      </c>
      <c r="M7250" s="289" t="s">
        <v>16099</v>
      </c>
      <c r="N7250" s="289" t="s">
        <v>16263</v>
      </c>
      <c r="O7250" s="289" t="s">
        <v>3332</v>
      </c>
      <c r="P7250" s="289">
        <f>VLOOKUP(CAT_Details[[#This Row],[Delivery Bp Customer Code]],Table6[],2,0)</f>
        <v>3402</v>
      </c>
    </row>
    <row r="7251" spans="1:16" x14ac:dyDescent="0.25">
      <c r="A7251" s="289" t="s">
        <v>707</v>
      </c>
      <c r="B7251">
        <v>29</v>
      </c>
      <c r="C7251">
        <v>6605</v>
      </c>
      <c r="D7251">
        <v>13.2</v>
      </c>
      <c r="E7251" s="289" t="s">
        <v>16264</v>
      </c>
      <c r="F7251">
        <v>5016021194</v>
      </c>
      <c r="G7251" s="276">
        <v>45790</v>
      </c>
      <c r="I7251">
        <v>17.856000000000002</v>
      </c>
      <c r="J7251" s="289" t="s">
        <v>350</v>
      </c>
      <c r="K7251" s="289" t="s">
        <v>16265</v>
      </c>
      <c r="L7251" s="289" t="s">
        <v>273</v>
      </c>
      <c r="M7251" s="289" t="s">
        <v>16266</v>
      </c>
      <c r="N7251" s="289" t="s">
        <v>3804</v>
      </c>
      <c r="O7251" s="289" t="s">
        <v>711</v>
      </c>
      <c r="P7251" s="289" t="str">
        <f>VLOOKUP(CAT_Details[[#This Row],[Delivery Bp Customer Code]],Table6[],2,0)</f>
        <v>No Loc</v>
      </c>
    </row>
    <row r="7252" spans="1:16" x14ac:dyDescent="0.25">
      <c r="A7252" s="289" t="s">
        <v>707</v>
      </c>
      <c r="B7252">
        <v>19</v>
      </c>
      <c r="C7252">
        <v>6350</v>
      </c>
      <c r="D7252">
        <v>12.17</v>
      </c>
      <c r="E7252" s="289" t="s">
        <v>16267</v>
      </c>
      <c r="F7252">
        <v>5016033622</v>
      </c>
      <c r="G7252" s="276">
        <v>45790</v>
      </c>
      <c r="I7252">
        <v>14.984</v>
      </c>
      <c r="J7252" s="289" t="s">
        <v>350</v>
      </c>
      <c r="K7252" s="289" t="s">
        <v>16268</v>
      </c>
      <c r="L7252" s="289" t="s">
        <v>273</v>
      </c>
      <c r="M7252" s="289" t="s">
        <v>16269</v>
      </c>
      <c r="N7252" s="289" t="s">
        <v>15057</v>
      </c>
      <c r="O7252" s="289" t="s">
        <v>711</v>
      </c>
      <c r="P7252" s="289" t="str">
        <f>VLOOKUP(CAT_Details[[#This Row],[Delivery Bp Customer Code]],Table6[],2,0)</f>
        <v>No Loc</v>
      </c>
    </row>
    <row r="7253" spans="1:16" x14ac:dyDescent="0.25">
      <c r="A7253" s="289" t="s">
        <v>14512</v>
      </c>
      <c r="B7253">
        <v>15</v>
      </c>
      <c r="C7253">
        <v>11269.99</v>
      </c>
      <c r="D7253">
        <v>8.74</v>
      </c>
      <c r="E7253" s="289" t="s">
        <v>16270</v>
      </c>
      <c r="F7253">
        <v>5016021189</v>
      </c>
      <c r="G7253" s="276">
        <v>45790</v>
      </c>
      <c r="I7253">
        <v>15.72</v>
      </c>
      <c r="J7253" s="289" t="s">
        <v>350</v>
      </c>
      <c r="K7253" s="289" t="s">
        <v>16271</v>
      </c>
      <c r="L7253" s="289" t="s">
        <v>273</v>
      </c>
      <c r="M7253" s="289" t="s">
        <v>16272</v>
      </c>
      <c r="N7253" s="289" t="s">
        <v>15057</v>
      </c>
      <c r="O7253" s="289" t="s">
        <v>14517</v>
      </c>
      <c r="P7253" s="289" t="str">
        <f>VLOOKUP(CAT_Details[[#This Row],[Delivery Bp Customer Code]],Table6[],2,0)</f>
        <v>No Loc</v>
      </c>
    </row>
    <row r="7254" spans="1:16" x14ac:dyDescent="0.25">
      <c r="A7254" s="289" t="s">
        <v>76</v>
      </c>
      <c r="B7254">
        <v>13</v>
      </c>
      <c r="C7254">
        <v>790</v>
      </c>
      <c r="D7254">
        <v>4.05</v>
      </c>
      <c r="E7254" s="289" t="s">
        <v>16273</v>
      </c>
      <c r="F7254">
        <v>5015998264</v>
      </c>
      <c r="G7254" s="276">
        <v>45790</v>
      </c>
      <c r="H7254">
        <v>20250505710279</v>
      </c>
      <c r="I7254">
        <v>6.6070000000000002</v>
      </c>
      <c r="J7254" s="289" t="s">
        <v>350</v>
      </c>
      <c r="K7254" s="289" t="s">
        <v>16274</v>
      </c>
      <c r="L7254" s="289" t="s">
        <v>275</v>
      </c>
      <c r="M7254" s="289" t="s">
        <v>16099</v>
      </c>
      <c r="N7254" s="289" t="s">
        <v>1166</v>
      </c>
      <c r="O7254" s="289" t="s">
        <v>16049</v>
      </c>
      <c r="P7254" s="289" t="str">
        <f>VLOOKUP(CAT_Details[[#This Row],[Delivery Bp Customer Code]],Table6[],2,0)</f>
        <v>MZ02</v>
      </c>
    </row>
    <row r="7255" spans="1:16" x14ac:dyDescent="0.25">
      <c r="A7255" s="289" t="s">
        <v>285</v>
      </c>
      <c r="B7255">
        <v>6</v>
      </c>
      <c r="C7255">
        <v>1800</v>
      </c>
      <c r="D7255">
        <v>1.39</v>
      </c>
      <c r="E7255" s="289" t="s">
        <v>16275</v>
      </c>
      <c r="F7255">
        <v>5015967426</v>
      </c>
      <c r="G7255" s="276">
        <v>45790</v>
      </c>
      <c r="H7255">
        <v>20250430708175</v>
      </c>
      <c r="I7255">
        <v>2.3210000000000002</v>
      </c>
      <c r="J7255" s="289" t="s">
        <v>294</v>
      </c>
      <c r="K7255" s="289" t="s">
        <v>16276</v>
      </c>
      <c r="L7255" s="289" t="s">
        <v>275</v>
      </c>
      <c r="M7255" s="289" t="s">
        <v>15496</v>
      </c>
      <c r="N7255" s="289" t="s">
        <v>394</v>
      </c>
      <c r="O7255" s="289" t="s">
        <v>291</v>
      </c>
      <c r="P7255" s="289" t="str">
        <f>VLOOKUP(CAT_Details[[#This Row],[Delivery Bp Customer Code]],Table6[],2,0)</f>
        <v>DX01-L5</v>
      </c>
    </row>
    <row r="7256" spans="1:16" x14ac:dyDescent="0.25">
      <c r="A7256" s="289" t="s">
        <v>285</v>
      </c>
      <c r="B7256">
        <v>3</v>
      </c>
      <c r="C7256">
        <v>285</v>
      </c>
      <c r="D7256">
        <v>1.2</v>
      </c>
      <c r="E7256" s="289" t="s">
        <v>16241</v>
      </c>
      <c r="F7256">
        <v>5015967465</v>
      </c>
      <c r="G7256" s="276">
        <v>45790</v>
      </c>
      <c r="H7256">
        <v>20250430707927</v>
      </c>
      <c r="I7256">
        <v>2.88</v>
      </c>
      <c r="J7256" s="289" t="s">
        <v>324</v>
      </c>
      <c r="K7256" s="289" t="s">
        <v>16277</v>
      </c>
      <c r="L7256" s="289" t="s">
        <v>275</v>
      </c>
      <c r="M7256" s="289" t="s">
        <v>16223</v>
      </c>
      <c r="N7256" s="289" t="s">
        <v>375</v>
      </c>
      <c r="O7256" s="289" t="s">
        <v>291</v>
      </c>
      <c r="P7256" s="289" t="str">
        <f>VLOOKUP(CAT_Details[[#This Row],[Delivery Bp Customer Code]],Table6[],2,0)</f>
        <v>DX01-L5</v>
      </c>
    </row>
    <row r="7257" spans="1:16" x14ac:dyDescent="0.25">
      <c r="A7257" s="289" t="s">
        <v>285</v>
      </c>
      <c r="B7257">
        <v>41</v>
      </c>
      <c r="C7257">
        <v>18480</v>
      </c>
      <c r="D7257">
        <v>13.6</v>
      </c>
      <c r="E7257" s="289" t="s">
        <v>16278</v>
      </c>
      <c r="F7257">
        <v>5015967469</v>
      </c>
      <c r="G7257" s="276">
        <v>45790</v>
      </c>
      <c r="H7257">
        <v>20250501708929</v>
      </c>
      <c r="I7257">
        <v>39.36</v>
      </c>
      <c r="J7257" s="289" t="s">
        <v>383</v>
      </c>
      <c r="K7257" s="289" t="s">
        <v>16279</v>
      </c>
      <c r="L7257" s="289" t="s">
        <v>275</v>
      </c>
      <c r="M7257" s="289" t="s">
        <v>16280</v>
      </c>
      <c r="N7257" s="289" t="s">
        <v>386</v>
      </c>
      <c r="O7257" s="289" t="s">
        <v>291</v>
      </c>
      <c r="P7257" s="289" t="str">
        <f>VLOOKUP(CAT_Details[[#This Row],[Delivery Bp Customer Code]],Table6[],2,0)</f>
        <v>DX01-L5</v>
      </c>
    </row>
    <row r="7258" spans="1:16" x14ac:dyDescent="0.25">
      <c r="A7258" s="289" t="s">
        <v>285</v>
      </c>
      <c r="B7258">
        <v>1</v>
      </c>
      <c r="C7258">
        <v>102</v>
      </c>
      <c r="D7258">
        <v>0.2</v>
      </c>
      <c r="E7258" s="289" t="s">
        <v>16211</v>
      </c>
      <c r="F7258">
        <v>5015967483</v>
      </c>
      <c r="G7258" s="276">
        <v>45790</v>
      </c>
      <c r="H7258">
        <v>20250424703964</v>
      </c>
      <c r="I7258">
        <v>0.192</v>
      </c>
      <c r="J7258" s="289" t="s">
        <v>324</v>
      </c>
      <c r="K7258" s="289" t="s">
        <v>16281</v>
      </c>
      <c r="L7258" s="289" t="s">
        <v>275</v>
      </c>
      <c r="M7258" s="289" t="s">
        <v>16213</v>
      </c>
      <c r="N7258" s="289" t="s">
        <v>399</v>
      </c>
      <c r="O7258" s="289" t="s">
        <v>291</v>
      </c>
      <c r="P7258" s="289" t="str">
        <f>VLOOKUP(CAT_Details[[#This Row],[Delivery Bp Customer Code]],Table6[],2,0)</f>
        <v>DX01-L5</v>
      </c>
    </row>
    <row r="7259" spans="1:16" x14ac:dyDescent="0.25">
      <c r="A7259" s="289" t="s">
        <v>285</v>
      </c>
      <c r="B7259">
        <v>12</v>
      </c>
      <c r="C7259">
        <v>2388</v>
      </c>
      <c r="D7259">
        <v>5.85</v>
      </c>
      <c r="E7259" s="289" t="s">
        <v>16282</v>
      </c>
      <c r="F7259">
        <v>5015982176</v>
      </c>
      <c r="G7259" s="276">
        <v>45790</v>
      </c>
      <c r="H7259">
        <v>20250505710367</v>
      </c>
      <c r="I7259">
        <v>12.635999999999999</v>
      </c>
      <c r="J7259" s="289" t="s">
        <v>345</v>
      </c>
      <c r="K7259" s="289" t="s">
        <v>16283</v>
      </c>
      <c r="L7259" s="289" t="s">
        <v>275</v>
      </c>
      <c r="M7259" s="289" t="s">
        <v>16284</v>
      </c>
      <c r="N7259" s="289" t="s">
        <v>415</v>
      </c>
      <c r="O7259" s="289" t="s">
        <v>291</v>
      </c>
      <c r="P7259" s="289" t="str">
        <f>VLOOKUP(CAT_Details[[#This Row],[Delivery Bp Customer Code]],Table6[],2,0)</f>
        <v>DX01-L5</v>
      </c>
    </row>
    <row r="7260" spans="1:16" x14ac:dyDescent="0.25">
      <c r="A7260" s="289" t="s">
        <v>285</v>
      </c>
      <c r="B7260">
        <v>11</v>
      </c>
      <c r="C7260">
        <v>1045</v>
      </c>
      <c r="D7260">
        <v>4.4000000000000004</v>
      </c>
      <c r="E7260" s="289" t="s">
        <v>16285</v>
      </c>
      <c r="F7260">
        <v>5015982201</v>
      </c>
      <c r="G7260" s="276">
        <v>45790</v>
      </c>
      <c r="H7260">
        <v>20250502709672</v>
      </c>
      <c r="I7260">
        <v>10.56</v>
      </c>
      <c r="J7260" s="289" t="s">
        <v>345</v>
      </c>
      <c r="K7260" s="289" t="s">
        <v>16286</v>
      </c>
      <c r="L7260" s="289" t="s">
        <v>275</v>
      </c>
      <c r="M7260" s="289" t="s">
        <v>16287</v>
      </c>
      <c r="N7260" s="289" t="s">
        <v>512</v>
      </c>
      <c r="O7260" s="289" t="s">
        <v>291</v>
      </c>
      <c r="P7260" s="289" t="str">
        <f>VLOOKUP(CAT_Details[[#This Row],[Delivery Bp Customer Code]],Table6[],2,0)</f>
        <v>DX01-L5</v>
      </c>
    </row>
    <row r="7261" spans="1:16" x14ac:dyDescent="0.25">
      <c r="A7261" s="289" t="s">
        <v>285</v>
      </c>
      <c r="B7261">
        <v>17</v>
      </c>
      <c r="C7261">
        <v>3065</v>
      </c>
      <c r="D7261">
        <v>6.8</v>
      </c>
      <c r="E7261" s="289" t="s">
        <v>16288</v>
      </c>
      <c r="F7261">
        <v>5015982232</v>
      </c>
      <c r="G7261" s="276">
        <v>45790</v>
      </c>
      <c r="H7261">
        <v>20250505710141</v>
      </c>
      <c r="I7261">
        <v>11.135999999999999</v>
      </c>
      <c r="J7261" s="289" t="s">
        <v>345</v>
      </c>
      <c r="K7261" s="289" t="s">
        <v>16289</v>
      </c>
      <c r="L7261" s="289" t="s">
        <v>275</v>
      </c>
      <c r="M7261" s="289" t="s">
        <v>16284</v>
      </c>
      <c r="N7261" s="289" t="s">
        <v>348</v>
      </c>
      <c r="O7261" s="289" t="s">
        <v>291</v>
      </c>
      <c r="P7261" s="289" t="str">
        <f>VLOOKUP(CAT_Details[[#This Row],[Delivery Bp Customer Code]],Table6[],2,0)</f>
        <v>DX01-L5</v>
      </c>
    </row>
    <row r="7262" spans="1:16" x14ac:dyDescent="0.25">
      <c r="A7262" s="289" t="s">
        <v>285</v>
      </c>
      <c r="B7262">
        <v>1</v>
      </c>
      <c r="C7262">
        <v>191</v>
      </c>
      <c r="D7262">
        <v>0.4</v>
      </c>
      <c r="E7262" s="289" t="s">
        <v>16290</v>
      </c>
      <c r="F7262">
        <v>5015982280</v>
      </c>
      <c r="G7262" s="276">
        <v>45790</v>
      </c>
      <c r="H7262">
        <v>20250502709586</v>
      </c>
      <c r="I7262">
        <v>0.96</v>
      </c>
      <c r="J7262" s="289" t="s">
        <v>345</v>
      </c>
      <c r="K7262" s="289" t="s">
        <v>16291</v>
      </c>
      <c r="L7262" s="289" t="s">
        <v>275</v>
      </c>
      <c r="M7262" s="289" t="s">
        <v>16292</v>
      </c>
      <c r="N7262" s="289" t="s">
        <v>16293</v>
      </c>
      <c r="O7262" s="289" t="s">
        <v>291</v>
      </c>
      <c r="P7262" s="289" t="str">
        <f>VLOOKUP(CAT_Details[[#This Row],[Delivery Bp Customer Code]],Table6[],2,0)</f>
        <v>DX01-L5</v>
      </c>
    </row>
    <row r="7263" spans="1:16" x14ac:dyDescent="0.25">
      <c r="A7263" s="289" t="s">
        <v>285</v>
      </c>
      <c r="B7263">
        <v>23</v>
      </c>
      <c r="C7263">
        <v>3600</v>
      </c>
      <c r="D7263">
        <v>9.75</v>
      </c>
      <c r="E7263" s="289" t="s">
        <v>16294</v>
      </c>
      <c r="F7263">
        <v>5015982488</v>
      </c>
      <c r="G7263" s="276">
        <v>45790</v>
      </c>
      <c r="H7263">
        <v>20250502709512</v>
      </c>
      <c r="I7263">
        <v>21.058</v>
      </c>
      <c r="J7263" s="289" t="s">
        <v>280</v>
      </c>
      <c r="K7263" s="289" t="s">
        <v>16295</v>
      </c>
      <c r="L7263" s="289" t="s">
        <v>275</v>
      </c>
      <c r="M7263" s="289" t="s">
        <v>16079</v>
      </c>
      <c r="N7263" s="289" t="s">
        <v>411</v>
      </c>
      <c r="O7263" s="289" t="s">
        <v>291</v>
      </c>
      <c r="P7263" s="289" t="str">
        <f>VLOOKUP(CAT_Details[[#This Row],[Delivery Bp Customer Code]],Table6[],2,0)</f>
        <v>DX01-L5</v>
      </c>
    </row>
    <row r="7264" spans="1:16" x14ac:dyDescent="0.25">
      <c r="A7264" s="289" t="s">
        <v>285</v>
      </c>
      <c r="B7264">
        <v>7</v>
      </c>
      <c r="C7264">
        <v>8050</v>
      </c>
      <c r="D7264">
        <v>2.8</v>
      </c>
      <c r="E7264" s="289" t="s">
        <v>16296</v>
      </c>
      <c r="F7264">
        <v>5015982501</v>
      </c>
      <c r="G7264" s="276">
        <v>45790</v>
      </c>
      <c r="H7264">
        <v>20250430707490</v>
      </c>
      <c r="I7264">
        <v>4.032</v>
      </c>
      <c r="J7264" s="289" t="s">
        <v>324</v>
      </c>
      <c r="K7264" s="289" t="s">
        <v>16297</v>
      </c>
      <c r="L7264" s="289" t="s">
        <v>275</v>
      </c>
      <c r="M7264" s="289" t="s">
        <v>16247</v>
      </c>
      <c r="N7264" s="289" t="s">
        <v>333</v>
      </c>
      <c r="O7264" s="289" t="s">
        <v>291</v>
      </c>
      <c r="P7264" s="289" t="str">
        <f>VLOOKUP(CAT_Details[[#This Row],[Delivery Bp Customer Code]],Table6[],2,0)</f>
        <v>DX01-L5</v>
      </c>
    </row>
    <row r="7265" spans="1:16" x14ac:dyDescent="0.25">
      <c r="A7265" s="289" t="s">
        <v>285</v>
      </c>
      <c r="B7265">
        <v>11</v>
      </c>
      <c r="C7265">
        <v>1025.79</v>
      </c>
      <c r="D7265">
        <v>4.5599999999999996</v>
      </c>
      <c r="E7265" s="289" t="s">
        <v>16298</v>
      </c>
      <c r="F7265">
        <v>5015998002</v>
      </c>
      <c r="G7265" s="276">
        <v>45790</v>
      </c>
      <c r="H7265">
        <v>20250506711406</v>
      </c>
      <c r="I7265">
        <v>7.5720000000000001</v>
      </c>
      <c r="J7265" s="289" t="s">
        <v>287</v>
      </c>
      <c r="K7265" s="289" t="s">
        <v>16299</v>
      </c>
      <c r="L7265" s="289" t="s">
        <v>275</v>
      </c>
      <c r="M7265" s="289" t="s">
        <v>16146</v>
      </c>
      <c r="N7265" s="289" t="s">
        <v>1198</v>
      </c>
      <c r="O7265" s="289" t="s">
        <v>291</v>
      </c>
      <c r="P7265" s="289" t="str">
        <f>VLOOKUP(CAT_Details[[#This Row],[Delivery Bp Customer Code]],Table6[],2,0)</f>
        <v>DX01-L5</v>
      </c>
    </row>
    <row r="7266" spans="1:16" x14ac:dyDescent="0.25">
      <c r="A7266" s="289" t="s">
        <v>285</v>
      </c>
      <c r="B7266">
        <v>1</v>
      </c>
      <c r="C7266">
        <v>55.55</v>
      </c>
      <c r="D7266">
        <v>0.4</v>
      </c>
      <c r="E7266" s="289" t="s">
        <v>16300</v>
      </c>
      <c r="F7266">
        <v>5015998530</v>
      </c>
      <c r="G7266" s="276">
        <v>45790</v>
      </c>
      <c r="H7266">
        <v>20250506711543</v>
      </c>
      <c r="I7266">
        <v>0.38400000000000001</v>
      </c>
      <c r="J7266" s="289" t="s">
        <v>350</v>
      </c>
      <c r="K7266" s="289" t="s">
        <v>16301</v>
      </c>
      <c r="L7266" s="289" t="s">
        <v>275</v>
      </c>
      <c r="M7266" s="289" t="s">
        <v>16099</v>
      </c>
      <c r="N7266" s="289" t="s">
        <v>366</v>
      </c>
      <c r="O7266" s="289" t="s">
        <v>291</v>
      </c>
      <c r="P7266" s="289" t="str">
        <f>VLOOKUP(CAT_Details[[#This Row],[Delivery Bp Customer Code]],Table6[],2,0)</f>
        <v>DX01-L5</v>
      </c>
    </row>
    <row r="7267" spans="1:16" x14ac:dyDescent="0.25">
      <c r="A7267" s="289" t="s">
        <v>285</v>
      </c>
      <c r="B7267">
        <v>8</v>
      </c>
      <c r="C7267">
        <v>917</v>
      </c>
      <c r="D7267">
        <v>2.85</v>
      </c>
      <c r="E7267" s="289" t="s">
        <v>16302</v>
      </c>
      <c r="F7267">
        <v>5015998540</v>
      </c>
      <c r="G7267" s="276">
        <v>45790</v>
      </c>
      <c r="H7267">
        <v>20250506711497</v>
      </c>
      <c r="I7267">
        <v>6.7439999999999998</v>
      </c>
      <c r="J7267" s="289" t="s">
        <v>350</v>
      </c>
      <c r="K7267" s="289" t="s">
        <v>16303</v>
      </c>
      <c r="L7267" s="289" t="s">
        <v>275</v>
      </c>
      <c r="M7267" s="289" t="s">
        <v>16012</v>
      </c>
      <c r="N7267" s="289" t="s">
        <v>430</v>
      </c>
      <c r="O7267" s="289" t="s">
        <v>291</v>
      </c>
      <c r="P7267" s="289" t="str">
        <f>VLOOKUP(CAT_Details[[#This Row],[Delivery Bp Customer Code]],Table6[],2,0)</f>
        <v>DX01-L5</v>
      </c>
    </row>
    <row r="7268" spans="1:16" x14ac:dyDescent="0.25">
      <c r="A7268" s="289" t="s">
        <v>521</v>
      </c>
      <c r="B7268">
        <v>4</v>
      </c>
      <c r="C7268">
        <v>640</v>
      </c>
      <c r="D7268">
        <v>1.6</v>
      </c>
      <c r="E7268" s="289" t="s">
        <v>16304</v>
      </c>
      <c r="F7268">
        <v>5015982141</v>
      </c>
      <c r="G7268" s="276">
        <v>45790</v>
      </c>
      <c r="H7268">
        <v>20250430708550</v>
      </c>
      <c r="I7268">
        <v>2.3039999999999998</v>
      </c>
      <c r="J7268" s="289" t="s">
        <v>280</v>
      </c>
      <c r="K7268" s="289" t="s">
        <v>16305</v>
      </c>
      <c r="L7268" s="289" t="s">
        <v>275</v>
      </c>
      <c r="M7268" s="289" t="s">
        <v>16306</v>
      </c>
      <c r="N7268" s="289" t="s">
        <v>10113</v>
      </c>
      <c r="O7268" s="289" t="s">
        <v>16307</v>
      </c>
      <c r="P7268" s="289" t="str">
        <f>VLOOKUP(CAT_Details[[#This Row],[Delivery Bp Customer Code]],Table6[],2,0)</f>
        <v>DX01</v>
      </c>
    </row>
    <row r="7269" spans="1:16" x14ac:dyDescent="0.25">
      <c r="A7269" s="289" t="s">
        <v>521</v>
      </c>
      <c r="B7269">
        <v>1</v>
      </c>
      <c r="C7269">
        <v>135</v>
      </c>
      <c r="D7269">
        <v>0.4</v>
      </c>
      <c r="E7269" s="289" t="s">
        <v>16308</v>
      </c>
      <c r="F7269">
        <v>5015982294</v>
      </c>
      <c r="G7269" s="276">
        <v>45790</v>
      </c>
      <c r="H7269">
        <v>20250502709677</v>
      </c>
      <c r="I7269">
        <v>0.76800000000000002</v>
      </c>
      <c r="J7269" s="289" t="s">
        <v>324</v>
      </c>
      <c r="K7269" s="289" t="s">
        <v>16309</v>
      </c>
      <c r="L7269" s="289" t="s">
        <v>275</v>
      </c>
      <c r="M7269" s="289" t="s">
        <v>15970</v>
      </c>
      <c r="N7269" s="289" t="s">
        <v>531</v>
      </c>
      <c r="O7269" s="289" t="s">
        <v>15966</v>
      </c>
      <c r="P7269" s="289" t="str">
        <f>VLOOKUP(CAT_Details[[#This Row],[Delivery Bp Customer Code]],Table6[],2,0)</f>
        <v>DX01</v>
      </c>
    </row>
    <row r="7270" spans="1:16" x14ac:dyDescent="0.25">
      <c r="A7270" s="289" t="s">
        <v>272</v>
      </c>
      <c r="B7270">
        <v>3</v>
      </c>
      <c r="C7270">
        <v>1485</v>
      </c>
      <c r="D7270">
        <v>1.2</v>
      </c>
      <c r="E7270" s="289" t="s">
        <v>16211</v>
      </c>
      <c r="F7270">
        <v>5015967468</v>
      </c>
      <c r="G7270" s="276">
        <v>45790</v>
      </c>
      <c r="H7270">
        <v>20250424703967</v>
      </c>
      <c r="I7270">
        <v>1.1519999999999999</v>
      </c>
      <c r="J7270" s="289" t="s">
        <v>324</v>
      </c>
      <c r="K7270" s="289" t="s">
        <v>16310</v>
      </c>
      <c r="L7270" s="289" t="s">
        <v>275</v>
      </c>
      <c r="M7270" s="289" t="s">
        <v>16213</v>
      </c>
      <c r="N7270" s="289" t="s">
        <v>399</v>
      </c>
      <c r="O7270" s="289" t="s">
        <v>277</v>
      </c>
      <c r="P7270" s="289" t="str">
        <f>VLOOKUP(CAT_Details[[#This Row],[Delivery Bp Customer Code]],Table6[],2,0)</f>
        <v>U2-L5</v>
      </c>
    </row>
    <row r="7271" spans="1:16" x14ac:dyDescent="0.25">
      <c r="A7271" s="289" t="s">
        <v>272</v>
      </c>
      <c r="B7271">
        <v>1</v>
      </c>
      <c r="C7271">
        <v>546.5</v>
      </c>
      <c r="D7271">
        <v>0.2</v>
      </c>
      <c r="E7271" s="289" t="s">
        <v>16311</v>
      </c>
      <c r="F7271">
        <v>5015998085</v>
      </c>
      <c r="G7271" s="276">
        <v>45790</v>
      </c>
      <c r="H7271">
        <v>20250505710045</v>
      </c>
      <c r="I7271">
        <v>0.35499999999999998</v>
      </c>
      <c r="J7271" s="289" t="s">
        <v>350</v>
      </c>
      <c r="K7271" s="289" t="s">
        <v>16312</v>
      </c>
      <c r="L7271" s="289" t="s">
        <v>275</v>
      </c>
      <c r="M7271" s="289" t="s">
        <v>16012</v>
      </c>
      <c r="N7271" s="289" t="s">
        <v>982</v>
      </c>
      <c r="O7271" s="289" t="s">
        <v>277</v>
      </c>
      <c r="P7271" s="289" t="str">
        <f>VLOOKUP(CAT_Details[[#This Row],[Delivery Bp Customer Code]],Table6[],2,0)</f>
        <v>U2-L5</v>
      </c>
    </row>
    <row r="7272" spans="1:16" x14ac:dyDescent="0.25">
      <c r="A7272" s="289" t="s">
        <v>272</v>
      </c>
      <c r="B7272">
        <v>13</v>
      </c>
      <c r="C7272">
        <v>2675</v>
      </c>
      <c r="D7272">
        <v>2.72</v>
      </c>
      <c r="E7272" s="289" t="s">
        <v>16254</v>
      </c>
      <c r="F7272">
        <v>5015998369</v>
      </c>
      <c r="G7272" s="276">
        <v>45790</v>
      </c>
      <c r="H7272">
        <v>20250505710578</v>
      </c>
      <c r="I7272">
        <v>3.9</v>
      </c>
      <c r="J7272" s="289" t="s">
        <v>324</v>
      </c>
      <c r="K7272" s="289" t="s">
        <v>16313</v>
      </c>
      <c r="L7272" s="289" t="s">
        <v>275</v>
      </c>
      <c r="M7272" s="289" t="s">
        <v>16223</v>
      </c>
      <c r="N7272" s="289" t="s">
        <v>16256</v>
      </c>
      <c r="O7272" s="289" t="s">
        <v>277</v>
      </c>
      <c r="P7272" s="289" t="str">
        <f>VLOOKUP(CAT_Details[[#This Row],[Delivery Bp Customer Code]],Table6[],2,0)</f>
        <v>U2-L5</v>
      </c>
    </row>
    <row r="7273" spans="1:16" x14ac:dyDescent="0.25">
      <c r="A7273" s="289" t="s">
        <v>272</v>
      </c>
      <c r="B7273">
        <v>1</v>
      </c>
      <c r="C7273">
        <v>32</v>
      </c>
      <c r="D7273">
        <v>0.2</v>
      </c>
      <c r="E7273" s="289" t="s">
        <v>16314</v>
      </c>
      <c r="F7273">
        <v>5015998410</v>
      </c>
      <c r="G7273" s="276">
        <v>45790</v>
      </c>
      <c r="H7273">
        <v>20250506711447</v>
      </c>
      <c r="I7273">
        <v>0.192</v>
      </c>
      <c r="J7273" s="289" t="s">
        <v>350</v>
      </c>
      <c r="K7273" s="289" t="s">
        <v>16315</v>
      </c>
      <c r="L7273" s="289" t="s">
        <v>275</v>
      </c>
      <c r="M7273" s="289" t="s">
        <v>16099</v>
      </c>
      <c r="N7273" s="289" t="s">
        <v>446</v>
      </c>
      <c r="O7273" s="289" t="s">
        <v>277</v>
      </c>
      <c r="P7273" s="289" t="str">
        <f>VLOOKUP(CAT_Details[[#This Row],[Delivery Bp Customer Code]],Table6[],2,0)</f>
        <v>U2-L5</v>
      </c>
    </row>
    <row r="7274" spans="1:16" x14ac:dyDescent="0.25">
      <c r="A7274" s="289" t="s">
        <v>272</v>
      </c>
      <c r="B7274">
        <v>1</v>
      </c>
      <c r="C7274">
        <v>1532</v>
      </c>
      <c r="D7274">
        <v>1.4</v>
      </c>
      <c r="E7274" s="289" t="s">
        <v>16316</v>
      </c>
      <c r="F7274">
        <v>5015998428</v>
      </c>
      <c r="G7274" s="276">
        <v>45790</v>
      </c>
      <c r="H7274">
        <v>20250505710495</v>
      </c>
      <c r="I7274">
        <v>1.901</v>
      </c>
      <c r="J7274" s="289" t="s">
        <v>350</v>
      </c>
      <c r="K7274" s="289" t="s">
        <v>16317</v>
      </c>
      <c r="L7274" s="289" t="s">
        <v>275</v>
      </c>
      <c r="M7274" s="289" t="s">
        <v>16318</v>
      </c>
      <c r="N7274" s="289" t="s">
        <v>456</v>
      </c>
      <c r="O7274" s="289" t="s">
        <v>277</v>
      </c>
      <c r="P7274" s="289" t="str">
        <f>VLOOKUP(CAT_Details[[#This Row],[Delivery Bp Customer Code]],Table6[],2,0)</f>
        <v>U2-L5</v>
      </c>
    </row>
    <row r="7275" spans="1:16" x14ac:dyDescent="0.25">
      <c r="A7275" s="289" t="s">
        <v>272</v>
      </c>
      <c r="B7275">
        <v>12</v>
      </c>
      <c r="C7275">
        <v>1056</v>
      </c>
      <c r="D7275">
        <v>4.8</v>
      </c>
      <c r="E7275" s="289" t="s">
        <v>16319</v>
      </c>
      <c r="F7275">
        <v>5015998808</v>
      </c>
      <c r="G7275" s="276">
        <v>45790</v>
      </c>
      <c r="H7275">
        <v>20250505710878</v>
      </c>
      <c r="I7275">
        <v>11.52</v>
      </c>
      <c r="J7275" s="289" t="s">
        <v>350</v>
      </c>
      <c r="K7275" s="289" t="s">
        <v>16320</v>
      </c>
      <c r="L7275" s="289" t="s">
        <v>275</v>
      </c>
      <c r="M7275" s="289" t="s">
        <v>16109</v>
      </c>
      <c r="N7275" s="289" t="s">
        <v>462</v>
      </c>
      <c r="O7275" s="289" t="s">
        <v>277</v>
      </c>
      <c r="P7275" s="289" t="str">
        <f>VLOOKUP(CAT_Details[[#This Row],[Delivery Bp Customer Code]],Table6[],2,0)</f>
        <v>U2-L5</v>
      </c>
    </row>
    <row r="7276" spans="1:16" x14ac:dyDescent="0.25">
      <c r="A7276" s="289" t="s">
        <v>272</v>
      </c>
      <c r="B7276">
        <v>18</v>
      </c>
      <c r="C7276">
        <v>1188</v>
      </c>
      <c r="D7276">
        <v>7.2</v>
      </c>
      <c r="E7276" s="289" t="s">
        <v>16321</v>
      </c>
      <c r="F7276">
        <v>5016026501</v>
      </c>
      <c r="G7276" s="276">
        <v>45790</v>
      </c>
      <c r="H7276">
        <v>20250508713333</v>
      </c>
      <c r="I7276">
        <v>19.007999999999999</v>
      </c>
      <c r="J7276" s="289" t="s">
        <v>302</v>
      </c>
      <c r="K7276" s="289" t="s">
        <v>16322</v>
      </c>
      <c r="L7276" s="289" t="s">
        <v>275</v>
      </c>
      <c r="M7276" s="289" t="s">
        <v>16323</v>
      </c>
      <c r="N7276" s="289" t="s">
        <v>305</v>
      </c>
      <c r="O7276" s="289" t="s">
        <v>277</v>
      </c>
      <c r="P7276" s="289" t="str">
        <f>VLOOKUP(CAT_Details[[#This Row],[Delivery Bp Customer Code]],Table6[],2,0)</f>
        <v>U2-L5</v>
      </c>
    </row>
    <row r="7277" spans="1:16" x14ac:dyDescent="0.25">
      <c r="A7277" s="289" t="s">
        <v>272</v>
      </c>
      <c r="B7277">
        <v>17</v>
      </c>
      <c r="C7277">
        <v>850</v>
      </c>
      <c r="D7277">
        <v>9.24</v>
      </c>
      <c r="E7277" s="289" t="s">
        <v>16324</v>
      </c>
      <c r="F7277">
        <v>5016026620</v>
      </c>
      <c r="G7277" s="276">
        <v>45790</v>
      </c>
      <c r="H7277">
        <v>20250508713701</v>
      </c>
      <c r="I7277">
        <v>20.582000000000001</v>
      </c>
      <c r="J7277" s="289" t="s">
        <v>273</v>
      </c>
      <c r="K7277" s="289" t="s">
        <v>16325</v>
      </c>
      <c r="L7277" s="289" t="s">
        <v>275</v>
      </c>
      <c r="M7277" s="289" t="s">
        <v>16326</v>
      </c>
      <c r="N7277" s="289" t="s">
        <v>1240</v>
      </c>
      <c r="O7277" s="289" t="s">
        <v>277</v>
      </c>
      <c r="P7277" s="289" t="str">
        <f>VLOOKUP(CAT_Details[[#This Row],[Delivery Bp Customer Code]],Table6[],2,0)</f>
        <v>U2-L5</v>
      </c>
    </row>
    <row r="7278" spans="1:16" x14ac:dyDescent="0.25">
      <c r="A7278" s="289" t="s">
        <v>4794</v>
      </c>
      <c r="B7278">
        <v>1</v>
      </c>
      <c r="C7278">
        <v>183</v>
      </c>
      <c r="D7278">
        <v>0.4</v>
      </c>
      <c r="E7278" s="289" t="s">
        <v>16327</v>
      </c>
      <c r="F7278">
        <v>5015998554</v>
      </c>
      <c r="G7278" s="276">
        <v>45790</v>
      </c>
      <c r="H7278">
        <v>20250506711511</v>
      </c>
      <c r="I7278">
        <v>0.85399999999999998</v>
      </c>
      <c r="J7278" s="289" t="s">
        <v>350</v>
      </c>
      <c r="K7278" s="289" t="s">
        <v>16328</v>
      </c>
      <c r="L7278" s="289" t="s">
        <v>275</v>
      </c>
      <c r="M7278" s="289" t="s">
        <v>16109</v>
      </c>
      <c r="N7278" s="289" t="s">
        <v>5251</v>
      </c>
      <c r="O7278" s="289" t="s">
        <v>4798</v>
      </c>
      <c r="P7278" s="289" t="str">
        <f>VLOOKUP(CAT_Details[[#This Row],[Delivery Bp Customer Code]],Table6[],2,0)</f>
        <v>MY02</v>
      </c>
    </row>
    <row r="7279" spans="1:16" x14ac:dyDescent="0.25">
      <c r="A7279" s="289" t="s">
        <v>4794</v>
      </c>
      <c r="B7279">
        <v>4</v>
      </c>
      <c r="C7279">
        <v>1040</v>
      </c>
      <c r="D7279">
        <v>1.6</v>
      </c>
      <c r="E7279" s="289" t="s">
        <v>16329</v>
      </c>
      <c r="F7279">
        <v>5015998755</v>
      </c>
      <c r="G7279" s="276">
        <v>45790</v>
      </c>
      <c r="H7279">
        <v>20250506711060</v>
      </c>
      <c r="I7279">
        <v>1.92</v>
      </c>
      <c r="J7279" s="289" t="s">
        <v>350</v>
      </c>
      <c r="K7279" s="289" t="s">
        <v>16330</v>
      </c>
      <c r="L7279" s="289" t="s">
        <v>275</v>
      </c>
      <c r="M7279" s="289" t="s">
        <v>16099</v>
      </c>
      <c r="N7279" s="289" t="s">
        <v>948</v>
      </c>
      <c r="O7279" s="289" t="s">
        <v>4798</v>
      </c>
      <c r="P7279" s="289" t="str">
        <f>VLOOKUP(CAT_Details[[#This Row],[Delivery Bp Customer Code]],Table6[],2,0)</f>
        <v>MY02</v>
      </c>
    </row>
    <row r="7280" spans="1:16" x14ac:dyDescent="0.25">
      <c r="A7280" s="289" t="s">
        <v>4794</v>
      </c>
      <c r="B7280">
        <v>3</v>
      </c>
      <c r="C7280">
        <v>707</v>
      </c>
      <c r="D7280">
        <v>1.2</v>
      </c>
      <c r="E7280" s="289" t="s">
        <v>16331</v>
      </c>
      <c r="F7280">
        <v>5015998813</v>
      </c>
      <c r="G7280" s="276">
        <v>45790</v>
      </c>
      <c r="H7280">
        <v>20250505710540</v>
      </c>
      <c r="I7280">
        <v>1.8149999999999999</v>
      </c>
      <c r="J7280" s="289" t="s">
        <v>350</v>
      </c>
      <c r="K7280" s="289" t="s">
        <v>16332</v>
      </c>
      <c r="L7280" s="289" t="s">
        <v>275</v>
      </c>
      <c r="M7280" s="289" t="s">
        <v>16109</v>
      </c>
      <c r="N7280" s="289" t="s">
        <v>5251</v>
      </c>
      <c r="O7280" s="289" t="s">
        <v>4798</v>
      </c>
      <c r="P7280" s="289" t="str">
        <f>VLOOKUP(CAT_Details[[#This Row],[Delivery Bp Customer Code]],Table6[],2,0)</f>
        <v>MY02</v>
      </c>
    </row>
    <row r="7281" spans="1:16" x14ac:dyDescent="0.25">
      <c r="A7281" s="289" t="s">
        <v>4794</v>
      </c>
      <c r="B7281">
        <v>1</v>
      </c>
      <c r="C7281">
        <v>41</v>
      </c>
      <c r="D7281">
        <v>0.2</v>
      </c>
      <c r="E7281" s="289" t="s">
        <v>16331</v>
      </c>
      <c r="F7281">
        <v>5015998814</v>
      </c>
      <c r="G7281" s="276">
        <v>45790</v>
      </c>
      <c r="H7281">
        <v>20250505710522</v>
      </c>
      <c r="I7281">
        <v>0.17299999999999999</v>
      </c>
      <c r="J7281" s="289" t="s">
        <v>350</v>
      </c>
      <c r="K7281" s="289" t="s">
        <v>16333</v>
      </c>
      <c r="L7281" s="289" t="s">
        <v>275</v>
      </c>
      <c r="M7281" s="289" t="s">
        <v>16109</v>
      </c>
      <c r="N7281" s="289" t="s">
        <v>5251</v>
      </c>
      <c r="O7281" s="289" t="s">
        <v>4798</v>
      </c>
      <c r="P7281" s="289" t="str">
        <f>VLOOKUP(CAT_Details[[#This Row],[Delivery Bp Customer Code]],Table6[],2,0)</f>
        <v>MY02</v>
      </c>
    </row>
    <row r="7282" spans="1:16" x14ac:dyDescent="0.25">
      <c r="A7282" s="289" t="s">
        <v>4794</v>
      </c>
      <c r="B7282">
        <v>1</v>
      </c>
      <c r="C7282">
        <v>30</v>
      </c>
      <c r="D7282">
        <v>0.2</v>
      </c>
      <c r="E7282" s="289" t="s">
        <v>16331</v>
      </c>
      <c r="F7282">
        <v>5015998815</v>
      </c>
      <c r="G7282" s="276">
        <v>45790</v>
      </c>
      <c r="H7282">
        <v>20250505710750</v>
      </c>
      <c r="I7282">
        <v>0.23</v>
      </c>
      <c r="J7282" s="289" t="s">
        <v>350</v>
      </c>
      <c r="K7282" s="289" t="s">
        <v>16334</v>
      </c>
      <c r="L7282" s="289" t="s">
        <v>275</v>
      </c>
      <c r="M7282" s="289" t="s">
        <v>16109</v>
      </c>
      <c r="N7282" s="289" t="s">
        <v>5251</v>
      </c>
      <c r="O7282" s="289" t="s">
        <v>4798</v>
      </c>
      <c r="P7282" s="289" t="str">
        <f>VLOOKUP(CAT_Details[[#This Row],[Delivery Bp Customer Code]],Table6[],2,0)</f>
        <v>MY02</v>
      </c>
    </row>
    <row r="7283" spans="1:16" x14ac:dyDescent="0.25">
      <c r="A7283" s="289" t="s">
        <v>4794</v>
      </c>
      <c r="B7283">
        <v>1</v>
      </c>
      <c r="C7283">
        <v>366</v>
      </c>
      <c r="D7283">
        <v>0.4</v>
      </c>
      <c r="E7283" s="289" t="s">
        <v>16331</v>
      </c>
      <c r="F7283">
        <v>5015998817</v>
      </c>
      <c r="G7283" s="276">
        <v>45790</v>
      </c>
      <c r="H7283">
        <v>20250505710529</v>
      </c>
      <c r="I7283">
        <v>1.056</v>
      </c>
      <c r="J7283" s="289" t="s">
        <v>350</v>
      </c>
      <c r="K7283" s="289" t="s">
        <v>16335</v>
      </c>
      <c r="L7283" s="289" t="s">
        <v>275</v>
      </c>
      <c r="M7283" s="289" t="s">
        <v>16109</v>
      </c>
      <c r="N7283" s="289" t="s">
        <v>5251</v>
      </c>
      <c r="O7283" s="289" t="s">
        <v>4798</v>
      </c>
      <c r="P7283" s="289" t="str">
        <f>VLOOKUP(CAT_Details[[#This Row],[Delivery Bp Customer Code]],Table6[],2,0)</f>
        <v>MY02</v>
      </c>
    </row>
    <row r="7284" spans="1:16" x14ac:dyDescent="0.25">
      <c r="A7284" s="289" t="s">
        <v>278</v>
      </c>
      <c r="B7284">
        <v>12</v>
      </c>
      <c r="C7284">
        <v>3840</v>
      </c>
      <c r="D7284">
        <v>2.4</v>
      </c>
      <c r="E7284" s="289" t="s">
        <v>16336</v>
      </c>
      <c r="F7284">
        <v>5015997968</v>
      </c>
      <c r="G7284" s="276">
        <v>45791</v>
      </c>
      <c r="H7284">
        <v>20250506711270</v>
      </c>
      <c r="I7284">
        <v>2.88</v>
      </c>
      <c r="J7284" s="289" t="s">
        <v>324</v>
      </c>
      <c r="K7284" s="289" t="s">
        <v>16337</v>
      </c>
      <c r="L7284" s="289" t="s">
        <v>275</v>
      </c>
      <c r="M7284" s="289" t="s">
        <v>16146</v>
      </c>
      <c r="N7284" s="289" t="s">
        <v>16338</v>
      </c>
      <c r="O7284" s="289" t="s">
        <v>498</v>
      </c>
      <c r="P7284" s="289" t="str">
        <f>VLOOKUP(CAT_Details[[#This Row],[Delivery Bp Customer Code]],Table6[],2,0)</f>
        <v>DK-BM01</v>
      </c>
    </row>
    <row r="7285" spans="1:16" x14ac:dyDescent="0.25">
      <c r="A7285" s="289" t="s">
        <v>278</v>
      </c>
      <c r="B7285">
        <v>8</v>
      </c>
      <c r="C7285">
        <v>1080</v>
      </c>
      <c r="D7285">
        <v>3.2</v>
      </c>
      <c r="E7285" s="289" t="s">
        <v>16339</v>
      </c>
      <c r="F7285">
        <v>5015998440</v>
      </c>
      <c r="G7285" s="276">
        <v>45791</v>
      </c>
      <c r="H7285">
        <v>20250506711129</v>
      </c>
      <c r="I7285">
        <v>7.68</v>
      </c>
      <c r="J7285" s="289" t="s">
        <v>324</v>
      </c>
      <c r="K7285" s="289" t="s">
        <v>16340</v>
      </c>
      <c r="L7285" s="289" t="s">
        <v>275</v>
      </c>
      <c r="M7285" s="289" t="s">
        <v>16146</v>
      </c>
      <c r="N7285" s="289" t="s">
        <v>343</v>
      </c>
      <c r="O7285" s="289" t="s">
        <v>498</v>
      </c>
      <c r="P7285" s="289" t="str">
        <f>VLOOKUP(CAT_Details[[#This Row],[Delivery Bp Customer Code]],Table6[],2,0)</f>
        <v>DK-BM01</v>
      </c>
    </row>
    <row r="7286" spans="1:16" x14ac:dyDescent="0.25">
      <c r="A7286" s="289" t="s">
        <v>278</v>
      </c>
      <c r="B7286">
        <v>1</v>
      </c>
      <c r="C7286">
        <v>160</v>
      </c>
      <c r="D7286">
        <v>0.4</v>
      </c>
      <c r="E7286" s="289" t="s">
        <v>16341</v>
      </c>
      <c r="F7286">
        <v>5016042565</v>
      </c>
      <c r="G7286" s="276">
        <v>45791</v>
      </c>
      <c r="H7286">
        <v>20250509714361</v>
      </c>
      <c r="I7286">
        <v>0.57599999999999996</v>
      </c>
      <c r="J7286" s="289" t="s">
        <v>273</v>
      </c>
      <c r="K7286" s="289" t="s">
        <v>16342</v>
      </c>
      <c r="L7286" s="289" t="s">
        <v>275</v>
      </c>
      <c r="M7286" s="289" t="s">
        <v>16343</v>
      </c>
      <c r="N7286" s="289" t="s">
        <v>653</v>
      </c>
      <c r="O7286" s="289" t="s">
        <v>498</v>
      </c>
      <c r="P7286" s="289" t="str">
        <f>VLOOKUP(CAT_Details[[#This Row],[Delivery Bp Customer Code]],Table6[],2,0)</f>
        <v>DK-BM01</v>
      </c>
    </row>
    <row r="7287" spans="1:16" x14ac:dyDescent="0.25">
      <c r="A7287" s="289" t="s">
        <v>278</v>
      </c>
      <c r="B7287">
        <v>6</v>
      </c>
      <c r="C7287">
        <v>3180</v>
      </c>
      <c r="D7287">
        <v>2.4</v>
      </c>
      <c r="E7287" s="289" t="s">
        <v>16341</v>
      </c>
      <c r="F7287">
        <v>5016042567</v>
      </c>
      <c r="G7287" s="276">
        <v>45791</v>
      </c>
      <c r="H7287">
        <v>20250509714357</v>
      </c>
      <c r="I7287">
        <v>6.2210000000000001</v>
      </c>
      <c r="J7287" s="289" t="s">
        <v>273</v>
      </c>
      <c r="K7287" s="289" t="s">
        <v>16344</v>
      </c>
      <c r="L7287" s="289" t="s">
        <v>275</v>
      </c>
      <c r="M7287" s="289" t="s">
        <v>16343</v>
      </c>
      <c r="N7287" s="289" t="s">
        <v>653</v>
      </c>
      <c r="O7287" s="289" t="s">
        <v>498</v>
      </c>
      <c r="P7287" s="289" t="str">
        <f>VLOOKUP(CAT_Details[[#This Row],[Delivery Bp Customer Code]],Table6[],2,0)</f>
        <v>DK-BM01</v>
      </c>
    </row>
    <row r="7288" spans="1:16" x14ac:dyDescent="0.25">
      <c r="A7288" s="289" t="s">
        <v>278</v>
      </c>
      <c r="B7288">
        <v>1</v>
      </c>
      <c r="C7288">
        <v>111.5</v>
      </c>
      <c r="D7288">
        <v>0.2</v>
      </c>
      <c r="E7288" s="289" t="s">
        <v>16345</v>
      </c>
      <c r="F7288">
        <v>5016042904</v>
      </c>
      <c r="G7288" s="276">
        <v>45791</v>
      </c>
      <c r="H7288">
        <v>20250506711344</v>
      </c>
      <c r="I7288">
        <v>0.48</v>
      </c>
      <c r="J7288" s="289" t="s">
        <v>273</v>
      </c>
      <c r="K7288" s="289" t="s">
        <v>16346</v>
      </c>
      <c r="L7288" s="289" t="s">
        <v>275</v>
      </c>
      <c r="M7288" s="289" t="s">
        <v>16343</v>
      </c>
      <c r="N7288" s="289" t="s">
        <v>2434</v>
      </c>
      <c r="O7288" s="289" t="s">
        <v>498</v>
      </c>
      <c r="P7288" s="289" t="str">
        <f>VLOOKUP(CAT_Details[[#This Row],[Delivery Bp Customer Code]],Table6[],2,0)</f>
        <v>DK-BM01</v>
      </c>
    </row>
    <row r="7289" spans="1:16" x14ac:dyDescent="0.25">
      <c r="A7289" s="289" t="s">
        <v>75</v>
      </c>
      <c r="B7289">
        <v>1</v>
      </c>
      <c r="C7289">
        <v>150</v>
      </c>
      <c r="D7289">
        <v>0.4</v>
      </c>
      <c r="E7289" s="289" t="s">
        <v>16347</v>
      </c>
      <c r="F7289">
        <v>5015967463</v>
      </c>
      <c r="G7289" s="276">
        <v>45791</v>
      </c>
      <c r="H7289">
        <v>20250429706374</v>
      </c>
      <c r="I7289">
        <v>0.52800000000000002</v>
      </c>
      <c r="J7289" s="289" t="s">
        <v>317</v>
      </c>
      <c r="K7289" s="289" t="s">
        <v>16348</v>
      </c>
      <c r="L7289" s="289" t="s">
        <v>275</v>
      </c>
      <c r="M7289" s="289" t="s">
        <v>15496</v>
      </c>
      <c r="N7289" s="289" t="s">
        <v>16210</v>
      </c>
      <c r="O7289" s="289" t="s">
        <v>2173</v>
      </c>
      <c r="P7289" s="289" t="str">
        <f>VLOOKUP(CAT_Details[[#This Row],[Delivery Bp Customer Code]],Table6[],2,0)</f>
        <v>OYL1</v>
      </c>
    </row>
    <row r="7290" spans="1:16" x14ac:dyDescent="0.25">
      <c r="A7290" s="289" t="s">
        <v>75</v>
      </c>
      <c r="B7290">
        <v>12</v>
      </c>
      <c r="C7290">
        <v>2037</v>
      </c>
      <c r="D7290">
        <v>4.5999999999999996</v>
      </c>
      <c r="E7290" s="289" t="s">
        <v>16349</v>
      </c>
      <c r="F7290">
        <v>5015998737</v>
      </c>
      <c r="G7290" s="276">
        <v>45791</v>
      </c>
      <c r="H7290">
        <v>20250506711528</v>
      </c>
      <c r="I7290">
        <v>10.224</v>
      </c>
      <c r="J7290" s="289" t="s">
        <v>324</v>
      </c>
      <c r="K7290" s="289" t="s">
        <v>16350</v>
      </c>
      <c r="L7290" s="289" t="s">
        <v>275</v>
      </c>
      <c r="M7290" s="289" t="s">
        <v>16351</v>
      </c>
      <c r="N7290" s="289" t="s">
        <v>616</v>
      </c>
      <c r="O7290" s="289" t="s">
        <v>2173</v>
      </c>
      <c r="P7290" s="289" t="str">
        <f>VLOOKUP(CAT_Details[[#This Row],[Delivery Bp Customer Code]],Table6[],2,0)</f>
        <v>OYL1</v>
      </c>
    </row>
    <row r="7291" spans="1:16" x14ac:dyDescent="0.25">
      <c r="A7291" s="289" t="s">
        <v>75</v>
      </c>
      <c r="B7291">
        <v>1</v>
      </c>
      <c r="C7291">
        <v>1</v>
      </c>
      <c r="D7291">
        <v>0.02</v>
      </c>
      <c r="E7291" s="289" t="s">
        <v>16352</v>
      </c>
      <c r="F7291">
        <v>5016012217</v>
      </c>
      <c r="G7291" s="276">
        <v>45791</v>
      </c>
      <c r="H7291">
        <v>20250506711678</v>
      </c>
      <c r="I7291">
        <v>4.0000000000000001E-3</v>
      </c>
      <c r="J7291" s="289" t="s">
        <v>287</v>
      </c>
      <c r="K7291" s="289" t="s">
        <v>16353</v>
      </c>
      <c r="L7291" s="289" t="s">
        <v>275</v>
      </c>
      <c r="M7291" s="289" t="s">
        <v>16354</v>
      </c>
      <c r="N7291" s="289" t="s">
        <v>468</v>
      </c>
      <c r="O7291" s="289" t="s">
        <v>2173</v>
      </c>
      <c r="P7291" s="289" t="str">
        <f>VLOOKUP(CAT_Details[[#This Row],[Delivery Bp Customer Code]],Table6[],2,0)</f>
        <v>OYL1</v>
      </c>
    </row>
    <row r="7292" spans="1:16" x14ac:dyDescent="0.25">
      <c r="A7292" s="289" t="s">
        <v>75</v>
      </c>
      <c r="B7292">
        <v>3</v>
      </c>
      <c r="C7292">
        <v>980</v>
      </c>
      <c r="D7292">
        <v>1.2</v>
      </c>
      <c r="E7292" s="289" t="s">
        <v>16355</v>
      </c>
      <c r="F7292">
        <v>5016012478</v>
      </c>
      <c r="G7292" s="276">
        <v>45791</v>
      </c>
      <c r="H7292">
        <v>20250428705898</v>
      </c>
      <c r="I7292">
        <v>1.44</v>
      </c>
      <c r="J7292" s="289" t="s">
        <v>350</v>
      </c>
      <c r="K7292" s="289" t="s">
        <v>16356</v>
      </c>
      <c r="L7292" s="289" t="s">
        <v>275</v>
      </c>
      <c r="M7292" s="289" t="s">
        <v>16012</v>
      </c>
      <c r="N7292" s="289" t="s">
        <v>2656</v>
      </c>
      <c r="O7292" s="289" t="s">
        <v>2173</v>
      </c>
      <c r="P7292" s="289" t="str">
        <f>VLOOKUP(CAT_Details[[#This Row],[Delivery Bp Customer Code]],Table6[],2,0)</f>
        <v>OYL1</v>
      </c>
    </row>
    <row r="7293" spans="1:16" x14ac:dyDescent="0.25">
      <c r="A7293" s="289" t="s">
        <v>75</v>
      </c>
      <c r="B7293">
        <v>1</v>
      </c>
      <c r="C7293">
        <v>0.5</v>
      </c>
      <c r="D7293">
        <v>0.02</v>
      </c>
      <c r="E7293" s="289" t="s">
        <v>16357</v>
      </c>
      <c r="F7293">
        <v>5016012534</v>
      </c>
      <c r="G7293" s="276">
        <v>45791</v>
      </c>
      <c r="H7293">
        <v>20250506711089</v>
      </c>
      <c r="I7293">
        <v>6.0000000000000001E-3</v>
      </c>
      <c r="J7293" s="289" t="s">
        <v>350</v>
      </c>
      <c r="K7293" s="289" t="s">
        <v>16358</v>
      </c>
      <c r="L7293" s="289" t="s">
        <v>275</v>
      </c>
      <c r="M7293" s="289" t="s">
        <v>16012</v>
      </c>
      <c r="N7293" s="289" t="s">
        <v>13717</v>
      </c>
      <c r="O7293" s="289" t="s">
        <v>2173</v>
      </c>
      <c r="P7293" s="289" t="str">
        <f>VLOOKUP(CAT_Details[[#This Row],[Delivery Bp Customer Code]],Table6[],2,0)</f>
        <v>OYL1</v>
      </c>
    </row>
    <row r="7294" spans="1:16" x14ac:dyDescent="0.25">
      <c r="A7294" s="289" t="s">
        <v>75</v>
      </c>
      <c r="B7294">
        <v>4</v>
      </c>
      <c r="C7294">
        <v>804</v>
      </c>
      <c r="D7294">
        <v>1.6</v>
      </c>
      <c r="E7294" s="289" t="s">
        <v>16359</v>
      </c>
      <c r="F7294">
        <v>5016012581</v>
      </c>
      <c r="G7294" s="276">
        <v>45791</v>
      </c>
      <c r="H7294">
        <v>20250505710784</v>
      </c>
      <c r="I7294">
        <v>3.0720000000000001</v>
      </c>
      <c r="J7294" s="289" t="s">
        <v>280</v>
      </c>
      <c r="K7294" s="289" t="s">
        <v>16360</v>
      </c>
      <c r="L7294" s="289" t="s">
        <v>275</v>
      </c>
      <c r="M7294" s="289" t="s">
        <v>16079</v>
      </c>
      <c r="N7294" s="289" t="s">
        <v>5845</v>
      </c>
      <c r="O7294" s="289" t="s">
        <v>5281</v>
      </c>
      <c r="P7294" s="289" t="str">
        <f>VLOOKUP(CAT_Details[[#This Row],[Delivery Bp Customer Code]],Table6[],2,0)</f>
        <v>DK-LW08</v>
      </c>
    </row>
    <row r="7295" spans="1:16" x14ac:dyDescent="0.25">
      <c r="A7295" s="289" t="s">
        <v>75</v>
      </c>
      <c r="B7295">
        <v>1</v>
      </c>
      <c r="C7295">
        <v>4.5</v>
      </c>
      <c r="D7295">
        <v>0.03</v>
      </c>
      <c r="E7295" s="289" t="s">
        <v>16361</v>
      </c>
      <c r="F7295">
        <v>5016012689</v>
      </c>
      <c r="G7295" s="276">
        <v>45791</v>
      </c>
      <c r="H7295">
        <v>20250506711877</v>
      </c>
      <c r="I7295">
        <v>0.01</v>
      </c>
      <c r="J7295" s="289" t="s">
        <v>324</v>
      </c>
      <c r="K7295" s="289" t="s">
        <v>16362</v>
      </c>
      <c r="L7295" s="289" t="s">
        <v>275</v>
      </c>
      <c r="M7295" s="289" t="s">
        <v>16351</v>
      </c>
      <c r="N7295" s="289" t="s">
        <v>3248</v>
      </c>
      <c r="O7295" s="289" t="s">
        <v>2173</v>
      </c>
      <c r="P7295" s="289" t="str">
        <f>VLOOKUP(CAT_Details[[#This Row],[Delivery Bp Customer Code]],Table6[],2,0)</f>
        <v>OYL1</v>
      </c>
    </row>
    <row r="7296" spans="1:16" x14ac:dyDescent="0.25">
      <c r="A7296" s="289" t="s">
        <v>75</v>
      </c>
      <c r="B7296">
        <v>1</v>
      </c>
      <c r="C7296">
        <v>50</v>
      </c>
      <c r="D7296">
        <v>0.4</v>
      </c>
      <c r="E7296" s="289" t="s">
        <v>16363</v>
      </c>
      <c r="F7296">
        <v>5016042930</v>
      </c>
      <c r="G7296" s="276">
        <v>45791</v>
      </c>
      <c r="H7296">
        <v>20250508713396</v>
      </c>
      <c r="I7296">
        <v>0.96</v>
      </c>
      <c r="J7296" s="289" t="s">
        <v>273</v>
      </c>
      <c r="K7296" s="289" t="s">
        <v>16364</v>
      </c>
      <c r="L7296" s="289" t="s">
        <v>275</v>
      </c>
      <c r="M7296" s="289" t="s">
        <v>16343</v>
      </c>
      <c r="N7296" s="289" t="s">
        <v>1003</v>
      </c>
      <c r="O7296" s="289" t="s">
        <v>2173</v>
      </c>
      <c r="P7296" s="289" t="str">
        <f>VLOOKUP(CAT_Details[[#This Row],[Delivery Bp Customer Code]],Table6[],2,0)</f>
        <v>OYL1</v>
      </c>
    </row>
    <row r="7297" spans="1:16" x14ac:dyDescent="0.25">
      <c r="A7297" s="289" t="s">
        <v>75</v>
      </c>
      <c r="B7297">
        <v>1</v>
      </c>
      <c r="C7297">
        <v>52</v>
      </c>
      <c r="D7297">
        <v>0.2</v>
      </c>
      <c r="E7297" s="289" t="s">
        <v>16365</v>
      </c>
      <c r="F7297">
        <v>5016043004</v>
      </c>
      <c r="G7297" s="276">
        <v>45791</v>
      </c>
      <c r="H7297">
        <v>20250508713920</v>
      </c>
      <c r="I7297">
        <v>0.14399999999999999</v>
      </c>
      <c r="J7297" s="289" t="s">
        <v>273</v>
      </c>
      <c r="K7297" s="289" t="s">
        <v>16366</v>
      </c>
      <c r="L7297" s="289" t="s">
        <v>275</v>
      </c>
      <c r="M7297" s="289" t="s">
        <v>16367</v>
      </c>
      <c r="N7297" s="289" t="s">
        <v>15850</v>
      </c>
      <c r="O7297" s="289" t="s">
        <v>2173</v>
      </c>
      <c r="P7297" s="289" t="str">
        <f>VLOOKUP(CAT_Details[[#This Row],[Delivery Bp Customer Code]],Table6[],2,0)</f>
        <v>OYL1</v>
      </c>
    </row>
    <row r="7298" spans="1:16" x14ac:dyDescent="0.25">
      <c r="A7298" s="289" t="s">
        <v>3771</v>
      </c>
      <c r="B7298">
        <v>1</v>
      </c>
      <c r="C7298">
        <v>55</v>
      </c>
      <c r="D7298">
        <v>0.4</v>
      </c>
      <c r="E7298" s="289" t="s">
        <v>16368</v>
      </c>
      <c r="F7298">
        <v>5015998075</v>
      </c>
      <c r="G7298" s="276">
        <v>45791</v>
      </c>
      <c r="H7298">
        <v>20250429707112</v>
      </c>
      <c r="I7298">
        <v>1.19</v>
      </c>
      <c r="J7298" s="289" t="s">
        <v>324</v>
      </c>
      <c r="K7298" s="289" t="s">
        <v>16369</v>
      </c>
      <c r="L7298" s="289" t="s">
        <v>275</v>
      </c>
      <c r="M7298" s="289" t="s">
        <v>16370</v>
      </c>
      <c r="N7298" s="289" t="s">
        <v>612</v>
      </c>
      <c r="O7298" s="289" t="s">
        <v>3775</v>
      </c>
      <c r="P7298" s="289">
        <f>VLOOKUP(CAT_Details[[#This Row],[Delivery Bp Customer Code]],Table6[],2,0)</f>
        <v>3401</v>
      </c>
    </row>
    <row r="7299" spans="1:16" x14ac:dyDescent="0.25">
      <c r="A7299" s="289" t="s">
        <v>3771</v>
      </c>
      <c r="B7299">
        <v>1</v>
      </c>
      <c r="C7299">
        <v>326</v>
      </c>
      <c r="D7299">
        <v>0.4</v>
      </c>
      <c r="E7299" s="289" t="s">
        <v>16371</v>
      </c>
      <c r="F7299">
        <v>5016012486</v>
      </c>
      <c r="G7299" s="276">
        <v>45791</v>
      </c>
      <c r="H7299">
        <v>20250507713000</v>
      </c>
      <c r="I7299">
        <v>0.38400000000000001</v>
      </c>
      <c r="J7299" s="289" t="s">
        <v>324</v>
      </c>
      <c r="K7299" s="289" t="s">
        <v>16372</v>
      </c>
      <c r="L7299" s="289" t="s">
        <v>275</v>
      </c>
      <c r="M7299" s="289" t="s">
        <v>16223</v>
      </c>
      <c r="N7299" s="289" t="s">
        <v>5856</v>
      </c>
      <c r="O7299" s="289" t="s">
        <v>3775</v>
      </c>
      <c r="P7299" s="289">
        <f>VLOOKUP(CAT_Details[[#This Row],[Delivery Bp Customer Code]],Table6[],2,0)</f>
        <v>3401</v>
      </c>
    </row>
    <row r="7300" spans="1:16" x14ac:dyDescent="0.25">
      <c r="A7300" s="289" t="s">
        <v>3771</v>
      </c>
      <c r="B7300">
        <v>4</v>
      </c>
      <c r="C7300">
        <v>3400</v>
      </c>
      <c r="D7300">
        <v>0.8</v>
      </c>
      <c r="E7300" s="289" t="s">
        <v>16373</v>
      </c>
      <c r="F7300">
        <v>5016012489</v>
      </c>
      <c r="G7300" s="276">
        <v>45791</v>
      </c>
      <c r="H7300">
        <v>20250506711391</v>
      </c>
      <c r="I7300">
        <v>0.76800000000000002</v>
      </c>
      <c r="J7300" s="289" t="s">
        <v>324</v>
      </c>
      <c r="K7300" s="289" t="s">
        <v>16374</v>
      </c>
      <c r="L7300" s="289" t="s">
        <v>275</v>
      </c>
      <c r="M7300" s="289" t="s">
        <v>16375</v>
      </c>
      <c r="N7300" s="289" t="s">
        <v>7755</v>
      </c>
      <c r="O7300" s="289" t="s">
        <v>3775</v>
      </c>
      <c r="P7300" s="289">
        <f>VLOOKUP(CAT_Details[[#This Row],[Delivery Bp Customer Code]],Table6[],2,0)</f>
        <v>3401</v>
      </c>
    </row>
    <row r="7301" spans="1:16" x14ac:dyDescent="0.25">
      <c r="A7301" s="289" t="s">
        <v>3771</v>
      </c>
      <c r="B7301">
        <v>1</v>
      </c>
      <c r="C7301">
        <v>227</v>
      </c>
      <c r="D7301">
        <v>0.2</v>
      </c>
      <c r="E7301" s="289" t="s">
        <v>16373</v>
      </c>
      <c r="F7301">
        <v>5016012491</v>
      </c>
      <c r="G7301" s="276">
        <v>45791</v>
      </c>
      <c r="H7301">
        <v>20250507712288</v>
      </c>
      <c r="I7301">
        <v>0.192</v>
      </c>
      <c r="J7301" s="289" t="s">
        <v>324</v>
      </c>
      <c r="K7301" s="289" t="s">
        <v>16376</v>
      </c>
      <c r="L7301" s="289" t="s">
        <v>275</v>
      </c>
      <c r="M7301" s="289" t="s">
        <v>16223</v>
      </c>
      <c r="N7301" s="289" t="s">
        <v>7755</v>
      </c>
      <c r="O7301" s="289" t="s">
        <v>3775</v>
      </c>
      <c r="P7301" s="289">
        <f>VLOOKUP(CAT_Details[[#This Row],[Delivery Bp Customer Code]],Table6[],2,0)</f>
        <v>3401</v>
      </c>
    </row>
    <row r="7302" spans="1:16" x14ac:dyDescent="0.25">
      <c r="A7302" s="289" t="s">
        <v>3329</v>
      </c>
      <c r="B7302">
        <v>2</v>
      </c>
      <c r="C7302">
        <v>460</v>
      </c>
      <c r="D7302">
        <v>0.8</v>
      </c>
      <c r="E7302" s="289" t="s">
        <v>16377</v>
      </c>
      <c r="F7302">
        <v>5015982627</v>
      </c>
      <c r="G7302" s="276">
        <v>45791</v>
      </c>
      <c r="H7302">
        <v>20250430708182</v>
      </c>
      <c r="I7302">
        <v>1.8240000000000001</v>
      </c>
      <c r="J7302" s="289" t="s">
        <v>438</v>
      </c>
      <c r="K7302" s="289" t="s">
        <v>16378</v>
      </c>
      <c r="L7302" s="289" t="s">
        <v>275</v>
      </c>
      <c r="M7302" s="289" t="s">
        <v>16115</v>
      </c>
      <c r="N7302" s="289" t="s">
        <v>4090</v>
      </c>
      <c r="O7302" s="289" t="s">
        <v>3332</v>
      </c>
      <c r="P7302" s="289">
        <f>VLOOKUP(CAT_Details[[#This Row],[Delivery Bp Customer Code]],Table6[],2,0)</f>
        <v>3402</v>
      </c>
    </row>
    <row r="7303" spans="1:16" x14ac:dyDescent="0.25">
      <c r="A7303" s="289" t="s">
        <v>3329</v>
      </c>
      <c r="B7303">
        <v>15</v>
      </c>
      <c r="C7303">
        <v>1050</v>
      </c>
      <c r="D7303">
        <v>12</v>
      </c>
      <c r="E7303" s="289" t="s">
        <v>16379</v>
      </c>
      <c r="F7303">
        <v>5015998227</v>
      </c>
      <c r="G7303" s="276">
        <v>45791</v>
      </c>
      <c r="H7303">
        <v>20250430708479</v>
      </c>
      <c r="I7303">
        <v>21.6</v>
      </c>
      <c r="J7303" s="289" t="s">
        <v>324</v>
      </c>
      <c r="K7303" s="289" t="s">
        <v>16380</v>
      </c>
      <c r="L7303" s="289" t="s">
        <v>275</v>
      </c>
      <c r="M7303" s="289" t="s">
        <v>16370</v>
      </c>
      <c r="N7303" s="289" t="s">
        <v>4100</v>
      </c>
      <c r="O7303" s="289" t="s">
        <v>3332</v>
      </c>
      <c r="P7303" s="289">
        <f>VLOOKUP(CAT_Details[[#This Row],[Delivery Bp Customer Code]],Table6[],2,0)</f>
        <v>3402</v>
      </c>
    </row>
    <row r="7304" spans="1:16" x14ac:dyDescent="0.25">
      <c r="A7304" s="289" t="s">
        <v>3329</v>
      </c>
      <c r="B7304">
        <v>8</v>
      </c>
      <c r="C7304">
        <v>688</v>
      </c>
      <c r="D7304">
        <v>3.2</v>
      </c>
      <c r="E7304" s="289" t="s">
        <v>16381</v>
      </c>
      <c r="F7304">
        <v>5015998347</v>
      </c>
      <c r="G7304" s="276">
        <v>45791</v>
      </c>
      <c r="H7304">
        <v>20250506711241</v>
      </c>
      <c r="I7304">
        <v>4.6079999999999997</v>
      </c>
      <c r="J7304" s="289" t="s">
        <v>324</v>
      </c>
      <c r="K7304" s="289" t="s">
        <v>16382</v>
      </c>
      <c r="L7304" s="289" t="s">
        <v>275</v>
      </c>
      <c r="M7304" s="289" t="s">
        <v>16223</v>
      </c>
      <c r="N7304" s="289" t="s">
        <v>4634</v>
      </c>
      <c r="O7304" s="289" t="s">
        <v>3332</v>
      </c>
      <c r="P7304" s="289">
        <f>VLOOKUP(CAT_Details[[#This Row],[Delivery Bp Customer Code]],Table6[],2,0)</f>
        <v>3402</v>
      </c>
    </row>
    <row r="7305" spans="1:16" x14ac:dyDescent="0.25">
      <c r="A7305" s="289" t="s">
        <v>3329</v>
      </c>
      <c r="B7305">
        <v>19</v>
      </c>
      <c r="C7305">
        <v>570</v>
      </c>
      <c r="D7305">
        <v>7.6</v>
      </c>
      <c r="E7305" s="289" t="s">
        <v>16383</v>
      </c>
      <c r="F7305">
        <v>5015998423</v>
      </c>
      <c r="G7305" s="276">
        <v>45791</v>
      </c>
      <c r="H7305">
        <v>20250506711163</v>
      </c>
      <c r="I7305">
        <v>18.239999999999998</v>
      </c>
      <c r="J7305" s="289" t="s">
        <v>324</v>
      </c>
      <c r="K7305" s="289" t="s">
        <v>16384</v>
      </c>
      <c r="L7305" s="289" t="s">
        <v>275</v>
      </c>
      <c r="M7305" s="289" t="s">
        <v>16370</v>
      </c>
      <c r="N7305" s="289" t="s">
        <v>3571</v>
      </c>
      <c r="O7305" s="289" t="s">
        <v>3332</v>
      </c>
      <c r="P7305" s="289">
        <f>VLOOKUP(CAT_Details[[#This Row],[Delivery Bp Customer Code]],Table6[],2,0)</f>
        <v>3402</v>
      </c>
    </row>
    <row r="7306" spans="1:16" x14ac:dyDescent="0.25">
      <c r="A7306" s="289" t="s">
        <v>3329</v>
      </c>
      <c r="B7306">
        <v>1</v>
      </c>
      <c r="C7306">
        <v>85.2</v>
      </c>
      <c r="D7306">
        <v>0.2</v>
      </c>
      <c r="E7306" s="289" t="s">
        <v>16385</v>
      </c>
      <c r="F7306">
        <v>5016012265</v>
      </c>
      <c r="G7306" s="276">
        <v>45791</v>
      </c>
      <c r="H7306">
        <v>20250506711176</v>
      </c>
      <c r="I7306">
        <v>0.38400000000000001</v>
      </c>
      <c r="J7306" s="289" t="s">
        <v>350</v>
      </c>
      <c r="K7306" s="289" t="s">
        <v>16386</v>
      </c>
      <c r="L7306" s="289" t="s">
        <v>275</v>
      </c>
      <c r="M7306" s="289" t="s">
        <v>16012</v>
      </c>
      <c r="N7306" s="289" t="s">
        <v>743</v>
      </c>
      <c r="O7306" s="289" t="s">
        <v>3332</v>
      </c>
      <c r="P7306" s="289">
        <f>VLOOKUP(CAT_Details[[#This Row],[Delivery Bp Customer Code]],Table6[],2,0)</f>
        <v>3402</v>
      </c>
    </row>
    <row r="7307" spans="1:16" x14ac:dyDescent="0.25">
      <c r="A7307" s="289" t="s">
        <v>3329</v>
      </c>
      <c r="B7307">
        <v>1</v>
      </c>
      <c r="C7307">
        <v>15.3</v>
      </c>
      <c r="D7307">
        <v>0.09</v>
      </c>
      <c r="E7307" s="289" t="s">
        <v>16387</v>
      </c>
      <c r="F7307">
        <v>5016012485</v>
      </c>
      <c r="G7307" s="276">
        <v>45791</v>
      </c>
      <c r="H7307">
        <v>20250505710589</v>
      </c>
      <c r="I7307">
        <v>8.8999999999999996E-2</v>
      </c>
      <c r="J7307" s="289" t="s">
        <v>350</v>
      </c>
      <c r="K7307" s="289" t="s">
        <v>16388</v>
      </c>
      <c r="L7307" s="289" t="s">
        <v>275</v>
      </c>
      <c r="M7307" s="289" t="s">
        <v>16012</v>
      </c>
      <c r="N7307" s="289" t="s">
        <v>3173</v>
      </c>
      <c r="O7307" s="289" t="s">
        <v>3332</v>
      </c>
      <c r="P7307" s="289">
        <f>VLOOKUP(CAT_Details[[#This Row],[Delivery Bp Customer Code]],Table6[],2,0)</f>
        <v>3402</v>
      </c>
    </row>
    <row r="7308" spans="1:16" x14ac:dyDescent="0.25">
      <c r="A7308" s="289" t="s">
        <v>3329</v>
      </c>
      <c r="B7308">
        <v>2</v>
      </c>
      <c r="C7308">
        <v>128</v>
      </c>
      <c r="D7308">
        <v>0.8</v>
      </c>
      <c r="E7308" s="289" t="s">
        <v>16389</v>
      </c>
      <c r="F7308">
        <v>5016012512</v>
      </c>
      <c r="G7308" s="276">
        <v>45791</v>
      </c>
      <c r="H7308">
        <v>20250506711081</v>
      </c>
      <c r="I7308">
        <v>1.9390000000000001</v>
      </c>
      <c r="J7308" s="289" t="s">
        <v>350</v>
      </c>
      <c r="K7308" s="289" t="s">
        <v>16390</v>
      </c>
      <c r="L7308" s="289" t="s">
        <v>275</v>
      </c>
      <c r="M7308" s="289" t="s">
        <v>16012</v>
      </c>
      <c r="N7308" s="289" t="s">
        <v>690</v>
      </c>
      <c r="O7308" s="289" t="s">
        <v>3332</v>
      </c>
      <c r="P7308" s="289">
        <f>VLOOKUP(CAT_Details[[#This Row],[Delivery Bp Customer Code]],Table6[],2,0)</f>
        <v>3402</v>
      </c>
    </row>
    <row r="7309" spans="1:16" x14ac:dyDescent="0.25">
      <c r="A7309" s="289" t="s">
        <v>3329</v>
      </c>
      <c r="B7309">
        <v>8</v>
      </c>
      <c r="C7309">
        <v>688</v>
      </c>
      <c r="D7309">
        <v>3.2</v>
      </c>
      <c r="E7309" s="289" t="s">
        <v>16381</v>
      </c>
      <c r="F7309">
        <v>5016058876</v>
      </c>
      <c r="G7309" s="276">
        <v>45791</v>
      </c>
      <c r="H7309">
        <v>20250506711241</v>
      </c>
      <c r="I7309">
        <v>4.6079999999999997</v>
      </c>
      <c r="J7309" s="289" t="s">
        <v>324</v>
      </c>
      <c r="K7309" s="289" t="s">
        <v>16391</v>
      </c>
      <c r="L7309" s="289" t="s">
        <v>275</v>
      </c>
      <c r="M7309" s="289"/>
      <c r="N7309" s="289" t="s">
        <v>4634</v>
      </c>
      <c r="O7309" s="289" t="s">
        <v>3332</v>
      </c>
      <c r="P7309" s="289">
        <f>VLOOKUP(CAT_Details[[#This Row],[Delivery Bp Customer Code]],Table6[],2,0)</f>
        <v>3402</v>
      </c>
    </row>
    <row r="7310" spans="1:16" x14ac:dyDescent="0.25">
      <c r="A7310" s="289" t="s">
        <v>3329</v>
      </c>
      <c r="B7310">
        <v>6</v>
      </c>
      <c r="C7310">
        <v>510</v>
      </c>
      <c r="D7310">
        <v>2.4</v>
      </c>
      <c r="E7310" s="289" t="s">
        <v>16381</v>
      </c>
      <c r="F7310">
        <v>5016058877</v>
      </c>
      <c r="G7310" s="276">
        <v>45791</v>
      </c>
      <c r="H7310">
        <v>20250506711811</v>
      </c>
      <c r="I7310">
        <v>3.456</v>
      </c>
      <c r="J7310" s="289" t="s">
        <v>324</v>
      </c>
      <c r="K7310" s="289" t="s">
        <v>16392</v>
      </c>
      <c r="L7310" s="289" t="s">
        <v>275</v>
      </c>
      <c r="M7310" s="289" t="s">
        <v>16393</v>
      </c>
      <c r="N7310" s="289" t="s">
        <v>4634</v>
      </c>
      <c r="O7310" s="289" t="s">
        <v>3332</v>
      </c>
      <c r="P7310" s="289">
        <f>VLOOKUP(CAT_Details[[#This Row],[Delivery Bp Customer Code]],Table6[],2,0)</f>
        <v>3402</v>
      </c>
    </row>
    <row r="7311" spans="1:16" x14ac:dyDescent="0.25">
      <c r="A7311" s="289" t="s">
        <v>14512</v>
      </c>
      <c r="B7311">
        <v>19</v>
      </c>
      <c r="C7311">
        <v>12790</v>
      </c>
      <c r="D7311">
        <v>6.54</v>
      </c>
      <c r="E7311" s="289" t="s">
        <v>16394</v>
      </c>
      <c r="F7311">
        <v>5016051125</v>
      </c>
      <c r="G7311" s="276">
        <v>45791</v>
      </c>
      <c r="I7311">
        <v>7.266</v>
      </c>
      <c r="J7311" s="289" t="s">
        <v>350</v>
      </c>
      <c r="K7311" s="289" t="s">
        <v>16395</v>
      </c>
      <c r="L7311" s="289" t="s">
        <v>273</v>
      </c>
      <c r="M7311" s="289" t="s">
        <v>16396</v>
      </c>
      <c r="N7311" s="289" t="s">
        <v>16397</v>
      </c>
      <c r="O7311" s="289" t="s">
        <v>14517</v>
      </c>
      <c r="P7311" s="289" t="str">
        <f>VLOOKUP(CAT_Details[[#This Row],[Delivery Bp Customer Code]],Table6[],2,0)</f>
        <v>No Loc</v>
      </c>
    </row>
    <row r="7312" spans="1:16" x14ac:dyDescent="0.25">
      <c r="A7312" s="289" t="s">
        <v>14512</v>
      </c>
      <c r="B7312">
        <v>26</v>
      </c>
      <c r="C7312">
        <v>13156</v>
      </c>
      <c r="D7312">
        <v>10.84</v>
      </c>
      <c r="E7312" s="289" t="s">
        <v>16398</v>
      </c>
      <c r="F7312">
        <v>5016057143</v>
      </c>
      <c r="G7312" s="276">
        <v>45791</v>
      </c>
      <c r="I7312">
        <v>26</v>
      </c>
      <c r="J7312" s="289" t="s">
        <v>280</v>
      </c>
      <c r="K7312" s="289" t="s">
        <v>16399</v>
      </c>
      <c r="L7312" s="289" t="s">
        <v>273</v>
      </c>
      <c r="M7312" s="289" t="s">
        <v>16400</v>
      </c>
      <c r="N7312" s="289" t="s">
        <v>16401</v>
      </c>
      <c r="O7312" s="289" t="s">
        <v>14517</v>
      </c>
      <c r="P7312" s="289" t="str">
        <f>VLOOKUP(CAT_Details[[#This Row],[Delivery Bp Customer Code]],Table6[],2,0)</f>
        <v>No Loc</v>
      </c>
    </row>
    <row r="7313" spans="1:16" x14ac:dyDescent="0.25">
      <c r="A7313" s="289" t="s">
        <v>76</v>
      </c>
      <c r="B7313">
        <v>1</v>
      </c>
      <c r="C7313">
        <v>100</v>
      </c>
      <c r="D7313">
        <v>0.4</v>
      </c>
      <c r="E7313" s="289" t="s">
        <v>16402</v>
      </c>
      <c r="F7313">
        <v>5015998136</v>
      </c>
      <c r="G7313" s="276">
        <v>45791</v>
      </c>
      <c r="H7313">
        <v>20250505710792</v>
      </c>
      <c r="I7313">
        <v>0.38400000000000001</v>
      </c>
      <c r="J7313" s="289" t="s">
        <v>324</v>
      </c>
      <c r="K7313" s="289" t="s">
        <v>16403</v>
      </c>
      <c r="L7313" s="289" t="s">
        <v>275</v>
      </c>
      <c r="M7313" s="289" t="s">
        <v>16146</v>
      </c>
      <c r="N7313" s="289" t="s">
        <v>16153</v>
      </c>
      <c r="O7313" s="289" t="s">
        <v>16049</v>
      </c>
      <c r="P7313" s="289" t="str">
        <f>VLOOKUP(CAT_Details[[#This Row],[Delivery Bp Customer Code]],Table6[],2,0)</f>
        <v>MZ02</v>
      </c>
    </row>
    <row r="7314" spans="1:16" x14ac:dyDescent="0.25">
      <c r="A7314" s="289" t="s">
        <v>76</v>
      </c>
      <c r="B7314">
        <v>1</v>
      </c>
      <c r="C7314">
        <v>135</v>
      </c>
      <c r="D7314">
        <v>0.34</v>
      </c>
      <c r="E7314" s="289" t="s">
        <v>16404</v>
      </c>
      <c r="F7314">
        <v>5016012584</v>
      </c>
      <c r="G7314" s="276">
        <v>45791</v>
      </c>
      <c r="H7314">
        <v>20250507712339</v>
      </c>
      <c r="I7314">
        <v>0.64</v>
      </c>
      <c r="J7314" s="289" t="s">
        <v>324</v>
      </c>
      <c r="K7314" s="289" t="s">
        <v>16405</v>
      </c>
      <c r="L7314" s="289" t="s">
        <v>275</v>
      </c>
      <c r="M7314" s="289" t="s">
        <v>16370</v>
      </c>
      <c r="N7314" s="289" t="s">
        <v>2172</v>
      </c>
      <c r="O7314" s="289" t="s">
        <v>16049</v>
      </c>
      <c r="P7314" s="289" t="str">
        <f>VLOOKUP(CAT_Details[[#This Row],[Delivery Bp Customer Code]],Table6[],2,0)</f>
        <v>MZ02</v>
      </c>
    </row>
    <row r="7315" spans="1:16" x14ac:dyDescent="0.25">
      <c r="A7315" s="289" t="s">
        <v>285</v>
      </c>
      <c r="B7315">
        <v>20</v>
      </c>
      <c r="C7315">
        <v>8654</v>
      </c>
      <c r="D7315">
        <v>8</v>
      </c>
      <c r="E7315" s="289" t="s">
        <v>16406</v>
      </c>
      <c r="F7315">
        <v>5015967180</v>
      </c>
      <c r="G7315" s="276">
        <v>45791</v>
      </c>
      <c r="H7315">
        <v>20250430707565</v>
      </c>
      <c r="I7315">
        <v>24.96</v>
      </c>
      <c r="J7315" s="289" t="s">
        <v>383</v>
      </c>
      <c r="K7315" s="289" t="s">
        <v>16407</v>
      </c>
      <c r="L7315" s="289" t="s">
        <v>275</v>
      </c>
      <c r="M7315" s="289" t="s">
        <v>16408</v>
      </c>
      <c r="N7315" s="289" t="s">
        <v>667</v>
      </c>
      <c r="O7315" s="289" t="s">
        <v>291</v>
      </c>
      <c r="P7315" s="289" t="str">
        <f>VLOOKUP(CAT_Details[[#This Row],[Delivery Bp Customer Code]],Table6[],2,0)</f>
        <v>DX01-L5</v>
      </c>
    </row>
    <row r="7316" spans="1:16" x14ac:dyDescent="0.25">
      <c r="A7316" s="289" t="s">
        <v>285</v>
      </c>
      <c r="B7316">
        <v>10</v>
      </c>
      <c r="C7316">
        <v>4173</v>
      </c>
      <c r="D7316">
        <v>4</v>
      </c>
      <c r="E7316" s="289" t="s">
        <v>16409</v>
      </c>
      <c r="F7316">
        <v>5015967464</v>
      </c>
      <c r="G7316" s="276">
        <v>45791</v>
      </c>
      <c r="H7316">
        <v>20250430707571</v>
      </c>
      <c r="I7316">
        <v>12.48</v>
      </c>
      <c r="J7316" s="289" t="s">
        <v>383</v>
      </c>
      <c r="K7316" s="289" t="s">
        <v>16410</v>
      </c>
      <c r="L7316" s="289" t="s">
        <v>275</v>
      </c>
      <c r="M7316" s="289" t="s">
        <v>16411</v>
      </c>
      <c r="N7316" s="289" t="s">
        <v>667</v>
      </c>
      <c r="O7316" s="289" t="s">
        <v>291</v>
      </c>
      <c r="P7316" s="289" t="str">
        <f>VLOOKUP(CAT_Details[[#This Row],[Delivery Bp Customer Code]],Table6[],2,0)</f>
        <v>DX01-L5</v>
      </c>
    </row>
    <row r="7317" spans="1:16" x14ac:dyDescent="0.25">
      <c r="A7317" s="289" t="s">
        <v>285</v>
      </c>
      <c r="B7317">
        <v>2</v>
      </c>
      <c r="C7317">
        <v>129</v>
      </c>
      <c r="D7317">
        <v>0.6</v>
      </c>
      <c r="E7317" s="289" t="s">
        <v>16412</v>
      </c>
      <c r="F7317">
        <v>5015982766</v>
      </c>
      <c r="G7317" s="276">
        <v>45791</v>
      </c>
      <c r="H7317">
        <v>20250430707519</v>
      </c>
      <c r="I7317">
        <v>0.57599999999999996</v>
      </c>
      <c r="J7317" s="289" t="s">
        <v>294</v>
      </c>
      <c r="K7317" s="289" t="s">
        <v>16413</v>
      </c>
      <c r="L7317" s="289" t="s">
        <v>275</v>
      </c>
      <c r="M7317" s="289" t="s">
        <v>15496</v>
      </c>
      <c r="N7317" s="289" t="s">
        <v>504</v>
      </c>
      <c r="O7317" s="289" t="s">
        <v>291</v>
      </c>
      <c r="P7317" s="289" t="str">
        <f>VLOOKUP(CAT_Details[[#This Row],[Delivery Bp Customer Code]],Table6[],2,0)</f>
        <v>DX01-L5</v>
      </c>
    </row>
    <row r="7318" spans="1:16" x14ac:dyDescent="0.25">
      <c r="A7318" s="289" t="s">
        <v>285</v>
      </c>
      <c r="B7318">
        <v>6</v>
      </c>
      <c r="C7318">
        <v>5199</v>
      </c>
      <c r="D7318">
        <v>2.4</v>
      </c>
      <c r="E7318" s="289" t="s">
        <v>16414</v>
      </c>
      <c r="F7318">
        <v>5015997981</v>
      </c>
      <c r="G7318" s="276">
        <v>45791</v>
      </c>
      <c r="H7318">
        <v>20250505710303</v>
      </c>
      <c r="I7318">
        <v>3.456</v>
      </c>
      <c r="J7318" s="289" t="s">
        <v>324</v>
      </c>
      <c r="K7318" s="289" t="s">
        <v>16415</v>
      </c>
      <c r="L7318" s="289" t="s">
        <v>275</v>
      </c>
      <c r="M7318" s="289" t="s">
        <v>16247</v>
      </c>
      <c r="N7318" s="289" t="s">
        <v>333</v>
      </c>
      <c r="O7318" s="289" t="s">
        <v>291</v>
      </c>
      <c r="P7318" s="289" t="str">
        <f>VLOOKUP(CAT_Details[[#This Row],[Delivery Bp Customer Code]],Table6[],2,0)</f>
        <v>DX01-L5</v>
      </c>
    </row>
    <row r="7319" spans="1:16" x14ac:dyDescent="0.25">
      <c r="A7319" s="289" t="s">
        <v>285</v>
      </c>
      <c r="B7319">
        <v>2</v>
      </c>
      <c r="C7319">
        <v>30</v>
      </c>
      <c r="D7319">
        <v>0.06</v>
      </c>
      <c r="E7319" s="289" t="s">
        <v>16416</v>
      </c>
      <c r="F7319">
        <v>5016012194</v>
      </c>
      <c r="G7319" s="276">
        <v>45791</v>
      </c>
      <c r="H7319">
        <v>20250507712614</v>
      </c>
      <c r="I7319">
        <v>2.4E-2</v>
      </c>
      <c r="J7319" s="289" t="s">
        <v>350</v>
      </c>
      <c r="K7319" s="289" t="s">
        <v>16417</v>
      </c>
      <c r="L7319" s="289" t="s">
        <v>275</v>
      </c>
      <c r="M7319" s="289" t="s">
        <v>16012</v>
      </c>
      <c r="N7319" s="289" t="s">
        <v>360</v>
      </c>
      <c r="O7319" s="289" t="s">
        <v>291</v>
      </c>
      <c r="P7319" s="289" t="str">
        <f>VLOOKUP(CAT_Details[[#This Row],[Delivery Bp Customer Code]],Table6[],2,0)</f>
        <v>DX01-L5</v>
      </c>
    </row>
    <row r="7320" spans="1:16" x14ac:dyDescent="0.25">
      <c r="A7320" s="289" t="s">
        <v>285</v>
      </c>
      <c r="B7320">
        <v>25</v>
      </c>
      <c r="C7320">
        <v>6272</v>
      </c>
      <c r="D7320">
        <v>13.6</v>
      </c>
      <c r="E7320" s="289" t="s">
        <v>16418</v>
      </c>
      <c r="F7320">
        <v>5016012196</v>
      </c>
      <c r="G7320" s="276">
        <v>45791</v>
      </c>
      <c r="H7320">
        <v>20250507712854</v>
      </c>
      <c r="I7320">
        <v>30.03</v>
      </c>
      <c r="J7320" s="289" t="s">
        <v>350</v>
      </c>
      <c r="K7320" s="289" t="s">
        <v>16419</v>
      </c>
      <c r="L7320" s="289" t="s">
        <v>275</v>
      </c>
      <c r="M7320" s="289" t="s">
        <v>16420</v>
      </c>
      <c r="N7320" s="289" t="s">
        <v>16421</v>
      </c>
      <c r="O7320" s="289" t="s">
        <v>291</v>
      </c>
      <c r="P7320" s="289" t="str">
        <f>VLOOKUP(CAT_Details[[#This Row],[Delivery Bp Customer Code]],Table6[],2,0)</f>
        <v>DX01-L5</v>
      </c>
    </row>
    <row r="7321" spans="1:16" x14ac:dyDescent="0.25">
      <c r="A7321" s="289" t="s">
        <v>285</v>
      </c>
      <c r="B7321">
        <v>13</v>
      </c>
      <c r="C7321">
        <v>1170</v>
      </c>
      <c r="D7321">
        <v>5.2</v>
      </c>
      <c r="E7321" s="289" t="s">
        <v>16422</v>
      </c>
      <c r="F7321">
        <v>5016012376</v>
      </c>
      <c r="G7321" s="276">
        <v>45791</v>
      </c>
      <c r="H7321">
        <v>20250507712540</v>
      </c>
      <c r="I7321">
        <v>12.48</v>
      </c>
      <c r="J7321" s="289" t="s">
        <v>350</v>
      </c>
      <c r="K7321" s="289" t="s">
        <v>16423</v>
      </c>
      <c r="L7321" s="289" t="s">
        <v>275</v>
      </c>
      <c r="M7321" s="289" t="s">
        <v>16012</v>
      </c>
      <c r="N7321" s="289" t="s">
        <v>15321</v>
      </c>
      <c r="O7321" s="289" t="s">
        <v>291</v>
      </c>
      <c r="P7321" s="289" t="str">
        <f>VLOOKUP(CAT_Details[[#This Row],[Delivery Bp Customer Code]],Table6[],2,0)</f>
        <v>DX01-L5</v>
      </c>
    </row>
    <row r="7322" spans="1:16" x14ac:dyDescent="0.25">
      <c r="A7322" s="289" t="s">
        <v>285</v>
      </c>
      <c r="B7322">
        <v>1</v>
      </c>
      <c r="C7322">
        <v>100</v>
      </c>
      <c r="D7322">
        <v>0.4</v>
      </c>
      <c r="E7322" s="289" t="s">
        <v>16422</v>
      </c>
      <c r="F7322">
        <v>5016012397</v>
      </c>
      <c r="G7322" s="276">
        <v>45791</v>
      </c>
      <c r="H7322">
        <v>20250507712547</v>
      </c>
      <c r="I7322">
        <v>0.96</v>
      </c>
      <c r="J7322" s="289" t="s">
        <v>350</v>
      </c>
      <c r="K7322" s="289" t="s">
        <v>16424</v>
      </c>
      <c r="L7322" s="289" t="s">
        <v>275</v>
      </c>
      <c r="M7322" s="289" t="s">
        <v>16012</v>
      </c>
      <c r="N7322" s="289" t="s">
        <v>15321</v>
      </c>
      <c r="O7322" s="289" t="s">
        <v>291</v>
      </c>
      <c r="P7322" s="289" t="str">
        <f>VLOOKUP(CAT_Details[[#This Row],[Delivery Bp Customer Code]],Table6[],2,0)</f>
        <v>DX01-L5</v>
      </c>
    </row>
    <row r="7323" spans="1:16" x14ac:dyDescent="0.25">
      <c r="A7323" s="289" t="s">
        <v>285</v>
      </c>
      <c r="B7323">
        <v>1</v>
      </c>
      <c r="C7323">
        <v>240</v>
      </c>
      <c r="D7323">
        <v>0.4</v>
      </c>
      <c r="E7323" s="289" t="s">
        <v>16422</v>
      </c>
      <c r="F7323">
        <v>5016012458</v>
      </c>
      <c r="G7323" s="276">
        <v>45791</v>
      </c>
      <c r="H7323">
        <v>20250507712707</v>
      </c>
      <c r="I7323">
        <v>0.96</v>
      </c>
      <c r="J7323" s="289" t="s">
        <v>350</v>
      </c>
      <c r="K7323" s="289" t="s">
        <v>16425</v>
      </c>
      <c r="L7323" s="289" t="s">
        <v>275</v>
      </c>
      <c r="M7323" s="289" t="s">
        <v>16012</v>
      </c>
      <c r="N7323" s="289" t="s">
        <v>15321</v>
      </c>
      <c r="O7323" s="289" t="s">
        <v>291</v>
      </c>
      <c r="P7323" s="289" t="str">
        <f>VLOOKUP(CAT_Details[[#This Row],[Delivery Bp Customer Code]],Table6[],2,0)</f>
        <v>DX01-L5</v>
      </c>
    </row>
    <row r="7324" spans="1:16" x14ac:dyDescent="0.25">
      <c r="A7324" s="289" t="s">
        <v>285</v>
      </c>
      <c r="B7324">
        <v>13</v>
      </c>
      <c r="C7324">
        <v>1746</v>
      </c>
      <c r="D7324">
        <v>4.84</v>
      </c>
      <c r="E7324" s="289" t="s">
        <v>16426</v>
      </c>
      <c r="F7324">
        <v>5016012487</v>
      </c>
      <c r="G7324" s="276">
        <v>45791</v>
      </c>
      <c r="H7324">
        <v>20250507712145</v>
      </c>
      <c r="I7324">
        <v>10.163</v>
      </c>
      <c r="J7324" s="289" t="s">
        <v>350</v>
      </c>
      <c r="K7324" s="289" t="s">
        <v>16427</v>
      </c>
      <c r="L7324" s="289" t="s">
        <v>275</v>
      </c>
      <c r="M7324" s="289" t="s">
        <v>16428</v>
      </c>
      <c r="N7324" s="289" t="s">
        <v>357</v>
      </c>
      <c r="O7324" s="289" t="s">
        <v>291</v>
      </c>
      <c r="P7324" s="289" t="str">
        <f>VLOOKUP(CAT_Details[[#This Row],[Delivery Bp Customer Code]],Table6[],2,0)</f>
        <v>DX01-L5</v>
      </c>
    </row>
    <row r="7325" spans="1:16" x14ac:dyDescent="0.25">
      <c r="A7325" s="289" t="s">
        <v>285</v>
      </c>
      <c r="B7325">
        <v>5</v>
      </c>
      <c r="C7325">
        <v>745</v>
      </c>
      <c r="D7325">
        <v>1.4</v>
      </c>
      <c r="E7325" s="289" t="s">
        <v>16429</v>
      </c>
      <c r="F7325">
        <v>5016012504</v>
      </c>
      <c r="G7325" s="276">
        <v>45791</v>
      </c>
      <c r="H7325">
        <v>20250507712801</v>
      </c>
      <c r="I7325">
        <v>2.4</v>
      </c>
      <c r="J7325" s="289" t="s">
        <v>350</v>
      </c>
      <c r="K7325" s="289" t="s">
        <v>16430</v>
      </c>
      <c r="L7325" s="289" t="s">
        <v>275</v>
      </c>
      <c r="M7325" s="289" t="s">
        <v>16012</v>
      </c>
      <c r="N7325" s="289" t="s">
        <v>12031</v>
      </c>
      <c r="O7325" s="289" t="s">
        <v>291</v>
      </c>
      <c r="P7325" s="289" t="str">
        <f>VLOOKUP(CAT_Details[[#This Row],[Delivery Bp Customer Code]],Table6[],2,0)</f>
        <v>DX01-L5</v>
      </c>
    </row>
    <row r="7326" spans="1:16" x14ac:dyDescent="0.25">
      <c r="A7326" s="289" t="s">
        <v>285</v>
      </c>
      <c r="B7326">
        <v>1</v>
      </c>
      <c r="C7326">
        <v>253</v>
      </c>
      <c r="D7326">
        <v>0.4</v>
      </c>
      <c r="E7326" s="289" t="s">
        <v>16431</v>
      </c>
      <c r="F7326">
        <v>5016012517</v>
      </c>
      <c r="G7326" s="276">
        <v>45791</v>
      </c>
      <c r="H7326">
        <v>20250505710621</v>
      </c>
      <c r="I7326">
        <v>0.96</v>
      </c>
      <c r="J7326" s="289" t="s">
        <v>280</v>
      </c>
      <c r="K7326" s="289" t="s">
        <v>16432</v>
      </c>
      <c r="L7326" s="289" t="s">
        <v>275</v>
      </c>
      <c r="M7326" s="289" t="s">
        <v>16306</v>
      </c>
      <c r="N7326" s="289" t="s">
        <v>424</v>
      </c>
      <c r="O7326" s="289" t="s">
        <v>291</v>
      </c>
      <c r="P7326" s="289" t="str">
        <f>VLOOKUP(CAT_Details[[#This Row],[Delivery Bp Customer Code]],Table6[],2,0)</f>
        <v>DX01-L5</v>
      </c>
    </row>
    <row r="7327" spans="1:16" x14ac:dyDescent="0.25">
      <c r="A7327" s="289" t="s">
        <v>285</v>
      </c>
      <c r="B7327">
        <v>1</v>
      </c>
      <c r="C7327">
        <v>410</v>
      </c>
      <c r="D7327">
        <v>0.5</v>
      </c>
      <c r="E7327" s="289" t="s">
        <v>16433</v>
      </c>
      <c r="F7327">
        <v>5016012549</v>
      </c>
      <c r="G7327" s="276">
        <v>45791</v>
      </c>
      <c r="H7327">
        <v>20250507712369</v>
      </c>
      <c r="I7327">
        <v>1.2</v>
      </c>
      <c r="J7327" s="289" t="s">
        <v>350</v>
      </c>
      <c r="K7327" s="289" t="s">
        <v>16434</v>
      </c>
      <c r="L7327" s="289" t="s">
        <v>275</v>
      </c>
      <c r="M7327" s="289" t="s">
        <v>16012</v>
      </c>
      <c r="N7327" s="289" t="s">
        <v>381</v>
      </c>
      <c r="O7327" s="289" t="s">
        <v>291</v>
      </c>
      <c r="P7327" s="289" t="str">
        <f>VLOOKUP(CAT_Details[[#This Row],[Delivery Bp Customer Code]],Table6[],2,0)</f>
        <v>DX01-L5</v>
      </c>
    </row>
    <row r="7328" spans="1:16" x14ac:dyDescent="0.25">
      <c r="A7328" s="289" t="s">
        <v>285</v>
      </c>
      <c r="B7328">
        <v>11</v>
      </c>
      <c r="C7328">
        <v>1258</v>
      </c>
      <c r="D7328">
        <v>4.4000000000000004</v>
      </c>
      <c r="E7328" s="289" t="s">
        <v>16435</v>
      </c>
      <c r="F7328">
        <v>5016012602</v>
      </c>
      <c r="G7328" s="276">
        <v>45791</v>
      </c>
      <c r="H7328">
        <v>20250505710548</v>
      </c>
      <c r="I7328">
        <v>10.666</v>
      </c>
      <c r="J7328" s="289" t="s">
        <v>350</v>
      </c>
      <c r="K7328" s="289" t="s">
        <v>16436</v>
      </c>
      <c r="L7328" s="289" t="s">
        <v>275</v>
      </c>
      <c r="M7328" s="289" t="s">
        <v>16012</v>
      </c>
      <c r="N7328" s="289" t="s">
        <v>690</v>
      </c>
      <c r="O7328" s="289" t="s">
        <v>291</v>
      </c>
      <c r="P7328" s="289" t="str">
        <f>VLOOKUP(CAT_Details[[#This Row],[Delivery Bp Customer Code]],Table6[],2,0)</f>
        <v>DX01-L5</v>
      </c>
    </row>
    <row r="7329" spans="1:16" x14ac:dyDescent="0.25">
      <c r="A7329" s="289" t="s">
        <v>285</v>
      </c>
      <c r="B7329">
        <v>5</v>
      </c>
      <c r="C7329">
        <v>524</v>
      </c>
      <c r="D7329">
        <v>2.1800000000000002</v>
      </c>
      <c r="E7329" s="289" t="s">
        <v>16437</v>
      </c>
      <c r="F7329">
        <v>5016042825</v>
      </c>
      <c r="G7329" s="276">
        <v>45791</v>
      </c>
      <c r="H7329">
        <v>20250509714269</v>
      </c>
      <c r="I7329">
        <v>4.3040000000000003</v>
      </c>
      <c r="J7329" s="289" t="s">
        <v>273</v>
      </c>
      <c r="K7329" s="289" t="s">
        <v>16438</v>
      </c>
      <c r="L7329" s="289" t="s">
        <v>275</v>
      </c>
      <c r="M7329" s="289" t="s">
        <v>16367</v>
      </c>
      <c r="N7329" s="289" t="s">
        <v>519</v>
      </c>
      <c r="O7329" s="289" t="s">
        <v>291</v>
      </c>
      <c r="P7329" s="289" t="str">
        <f>VLOOKUP(CAT_Details[[#This Row],[Delivery Bp Customer Code]],Table6[],2,0)</f>
        <v>DX01-L5</v>
      </c>
    </row>
    <row r="7330" spans="1:16" x14ac:dyDescent="0.25">
      <c r="A7330" s="289" t="s">
        <v>285</v>
      </c>
      <c r="B7330">
        <v>2</v>
      </c>
      <c r="C7330">
        <v>205</v>
      </c>
      <c r="D7330">
        <v>0.5</v>
      </c>
      <c r="E7330" s="289" t="s">
        <v>16437</v>
      </c>
      <c r="F7330">
        <v>5016042826</v>
      </c>
      <c r="G7330" s="276">
        <v>45791</v>
      </c>
      <c r="H7330">
        <v>20250509714253</v>
      </c>
      <c r="I7330">
        <v>1.0389999999999999</v>
      </c>
      <c r="J7330" s="289" t="s">
        <v>273</v>
      </c>
      <c r="K7330" s="289" t="s">
        <v>16439</v>
      </c>
      <c r="L7330" s="289" t="s">
        <v>275</v>
      </c>
      <c r="M7330" s="289" t="s">
        <v>16367</v>
      </c>
      <c r="N7330" s="289" t="s">
        <v>519</v>
      </c>
      <c r="O7330" s="289" t="s">
        <v>291</v>
      </c>
      <c r="P7330" s="289" t="str">
        <f>VLOOKUP(CAT_Details[[#This Row],[Delivery Bp Customer Code]],Table6[],2,0)</f>
        <v>DX01-L5</v>
      </c>
    </row>
    <row r="7331" spans="1:16" x14ac:dyDescent="0.25">
      <c r="A7331" s="289" t="s">
        <v>272</v>
      </c>
      <c r="B7331">
        <v>30</v>
      </c>
      <c r="C7331">
        <v>3924</v>
      </c>
      <c r="D7331">
        <v>12</v>
      </c>
      <c r="E7331" s="289" t="s">
        <v>16440</v>
      </c>
      <c r="F7331">
        <v>5016012492</v>
      </c>
      <c r="G7331" s="276">
        <v>45791</v>
      </c>
      <c r="H7331">
        <v>20250507712425</v>
      </c>
      <c r="I7331">
        <v>27.36</v>
      </c>
      <c r="J7331" s="289" t="s">
        <v>350</v>
      </c>
      <c r="K7331" s="289" t="s">
        <v>16441</v>
      </c>
      <c r="L7331" s="289" t="s">
        <v>275</v>
      </c>
      <c r="M7331" s="289" t="s">
        <v>16231</v>
      </c>
      <c r="N7331" s="289" t="s">
        <v>472</v>
      </c>
      <c r="O7331" s="289" t="s">
        <v>277</v>
      </c>
      <c r="P7331" s="289" t="str">
        <f>VLOOKUP(CAT_Details[[#This Row],[Delivery Bp Customer Code]],Table6[],2,0)</f>
        <v>U2-L5</v>
      </c>
    </row>
    <row r="7332" spans="1:16" x14ac:dyDescent="0.25">
      <c r="A7332" s="289" t="s">
        <v>272</v>
      </c>
      <c r="B7332">
        <v>33</v>
      </c>
      <c r="C7332">
        <v>2970</v>
      </c>
      <c r="D7332">
        <v>13.2</v>
      </c>
      <c r="E7332" s="289" t="s">
        <v>16442</v>
      </c>
      <c r="F7332">
        <v>5016012537</v>
      </c>
      <c r="G7332" s="276">
        <v>45791</v>
      </c>
      <c r="H7332">
        <v>20250506711290</v>
      </c>
      <c r="I7332">
        <v>24.393999999999998</v>
      </c>
      <c r="J7332" s="289" t="s">
        <v>350</v>
      </c>
      <c r="K7332" s="289" t="s">
        <v>16443</v>
      </c>
      <c r="L7332" s="289" t="s">
        <v>275</v>
      </c>
      <c r="M7332" s="289" t="s">
        <v>16420</v>
      </c>
      <c r="N7332" s="289" t="s">
        <v>846</v>
      </c>
      <c r="O7332" s="289" t="s">
        <v>277</v>
      </c>
      <c r="P7332" s="289" t="str">
        <f>VLOOKUP(CAT_Details[[#This Row],[Delivery Bp Customer Code]],Table6[],2,0)</f>
        <v>U2-L5</v>
      </c>
    </row>
    <row r="7333" spans="1:16" x14ac:dyDescent="0.25">
      <c r="A7333" s="289" t="s">
        <v>4794</v>
      </c>
      <c r="B7333">
        <v>6</v>
      </c>
      <c r="C7333">
        <v>1170</v>
      </c>
      <c r="D7333">
        <v>3</v>
      </c>
      <c r="E7333" s="289" t="s">
        <v>16444</v>
      </c>
      <c r="F7333">
        <v>5015998303</v>
      </c>
      <c r="G7333" s="276">
        <v>45791</v>
      </c>
      <c r="H7333">
        <v>20250506711202</v>
      </c>
      <c r="I7333">
        <v>7.2</v>
      </c>
      <c r="J7333" s="289" t="s">
        <v>287</v>
      </c>
      <c r="K7333" s="289" t="s">
        <v>16445</v>
      </c>
      <c r="L7333" s="289" t="s">
        <v>275</v>
      </c>
      <c r="M7333" s="289" t="s">
        <v>16354</v>
      </c>
      <c r="N7333" s="289" t="s">
        <v>889</v>
      </c>
      <c r="O7333" s="289" t="s">
        <v>4798</v>
      </c>
      <c r="P7333" s="289" t="str">
        <f>VLOOKUP(CAT_Details[[#This Row],[Delivery Bp Customer Code]],Table6[],2,0)</f>
        <v>MY02</v>
      </c>
    </row>
    <row r="7334" spans="1:16" x14ac:dyDescent="0.25">
      <c r="A7334" s="289" t="s">
        <v>278</v>
      </c>
      <c r="B7334">
        <v>12</v>
      </c>
      <c r="C7334">
        <v>3072</v>
      </c>
      <c r="D7334">
        <v>4.8</v>
      </c>
      <c r="E7334" s="289" t="s">
        <v>16446</v>
      </c>
      <c r="F7334">
        <v>5015998203</v>
      </c>
      <c r="G7334" s="276">
        <v>45792</v>
      </c>
      <c r="H7334">
        <v>20250506711738</v>
      </c>
      <c r="I7334">
        <v>11.52</v>
      </c>
      <c r="J7334" s="289" t="s">
        <v>853</v>
      </c>
      <c r="K7334" s="289" t="s">
        <v>16447</v>
      </c>
      <c r="L7334" s="289" t="s">
        <v>275</v>
      </c>
      <c r="M7334" s="289" t="s">
        <v>16367</v>
      </c>
      <c r="N7334" s="289" t="s">
        <v>856</v>
      </c>
      <c r="O7334" s="289" t="s">
        <v>498</v>
      </c>
      <c r="P7334" s="289" t="str">
        <f>VLOOKUP(CAT_Details[[#This Row],[Delivery Bp Customer Code]],Table6[],2,0)</f>
        <v>DK-BM01</v>
      </c>
    </row>
    <row r="7335" spans="1:16" x14ac:dyDescent="0.25">
      <c r="A7335" s="289" t="s">
        <v>278</v>
      </c>
      <c r="B7335">
        <v>1</v>
      </c>
      <c r="C7335">
        <v>125</v>
      </c>
      <c r="D7335">
        <v>0.2</v>
      </c>
      <c r="E7335" s="289" t="s">
        <v>16448</v>
      </c>
      <c r="F7335">
        <v>5016012250</v>
      </c>
      <c r="G7335" s="276">
        <v>45792</v>
      </c>
      <c r="H7335">
        <v>20250506711063</v>
      </c>
      <c r="I7335">
        <v>0.48</v>
      </c>
      <c r="J7335" s="289" t="s">
        <v>324</v>
      </c>
      <c r="K7335" s="289" t="s">
        <v>16449</v>
      </c>
      <c r="L7335" s="289" t="s">
        <v>275</v>
      </c>
      <c r="M7335" s="289" t="s">
        <v>16450</v>
      </c>
      <c r="N7335" s="289" t="s">
        <v>1067</v>
      </c>
      <c r="O7335" s="289" t="s">
        <v>498</v>
      </c>
      <c r="P7335" s="289" t="str">
        <f>VLOOKUP(CAT_Details[[#This Row],[Delivery Bp Customer Code]],Table6[],2,0)</f>
        <v>DK-BM01</v>
      </c>
    </row>
    <row r="7336" spans="1:16" x14ac:dyDescent="0.25">
      <c r="A7336" s="289" t="s">
        <v>278</v>
      </c>
      <c r="B7336">
        <v>1</v>
      </c>
      <c r="C7336">
        <v>700</v>
      </c>
      <c r="D7336">
        <v>0.4</v>
      </c>
      <c r="E7336" s="289" t="s">
        <v>16451</v>
      </c>
      <c r="F7336">
        <v>5016012495</v>
      </c>
      <c r="G7336" s="276">
        <v>45792</v>
      </c>
      <c r="H7336">
        <v>20250429707037</v>
      </c>
      <c r="I7336">
        <v>0.57599999999999996</v>
      </c>
      <c r="J7336" s="289" t="s">
        <v>324</v>
      </c>
      <c r="K7336" s="289" t="s">
        <v>16452</v>
      </c>
      <c r="L7336" s="289" t="s">
        <v>275</v>
      </c>
      <c r="M7336" s="289" t="s">
        <v>16450</v>
      </c>
      <c r="N7336" s="289" t="s">
        <v>333</v>
      </c>
      <c r="O7336" s="289" t="s">
        <v>498</v>
      </c>
      <c r="P7336" s="289" t="str">
        <f>VLOOKUP(CAT_Details[[#This Row],[Delivery Bp Customer Code]],Table6[],2,0)</f>
        <v>DK-BM01</v>
      </c>
    </row>
    <row r="7337" spans="1:16" x14ac:dyDescent="0.25">
      <c r="A7337" s="289" t="s">
        <v>278</v>
      </c>
      <c r="B7337">
        <v>3</v>
      </c>
      <c r="C7337">
        <v>1630.2</v>
      </c>
      <c r="D7337">
        <v>1.2</v>
      </c>
      <c r="E7337" s="289" t="s">
        <v>16453</v>
      </c>
      <c r="F7337">
        <v>5016026484</v>
      </c>
      <c r="G7337" s="276">
        <v>45792</v>
      </c>
      <c r="H7337">
        <v>20250507713015</v>
      </c>
      <c r="I7337">
        <v>2.88</v>
      </c>
      <c r="J7337" s="289" t="s">
        <v>280</v>
      </c>
      <c r="K7337" s="289" t="s">
        <v>16454</v>
      </c>
      <c r="L7337" s="289" t="s">
        <v>275</v>
      </c>
      <c r="M7337" s="289" t="s">
        <v>16455</v>
      </c>
      <c r="N7337" s="289" t="s">
        <v>566</v>
      </c>
      <c r="O7337" s="289" t="s">
        <v>498</v>
      </c>
      <c r="P7337" s="289" t="str">
        <f>VLOOKUP(CAT_Details[[#This Row],[Delivery Bp Customer Code]],Table6[],2,0)</f>
        <v>DK-BM01</v>
      </c>
    </row>
    <row r="7338" spans="1:16" x14ac:dyDescent="0.25">
      <c r="A7338" s="289" t="s">
        <v>278</v>
      </c>
      <c r="B7338">
        <v>4</v>
      </c>
      <c r="C7338">
        <v>908</v>
      </c>
      <c r="D7338">
        <v>1.6</v>
      </c>
      <c r="E7338" s="289" t="s">
        <v>16456</v>
      </c>
      <c r="F7338">
        <v>5016026645</v>
      </c>
      <c r="G7338" s="276">
        <v>45792</v>
      </c>
      <c r="H7338">
        <v>20250508713917</v>
      </c>
      <c r="I7338">
        <v>3.84</v>
      </c>
      <c r="J7338" s="289" t="s">
        <v>350</v>
      </c>
      <c r="K7338" s="289" t="s">
        <v>16457</v>
      </c>
      <c r="L7338" s="289" t="s">
        <v>275</v>
      </c>
      <c r="M7338" s="289" t="s">
        <v>16428</v>
      </c>
      <c r="N7338" s="289" t="s">
        <v>1395</v>
      </c>
      <c r="O7338" s="289" t="s">
        <v>498</v>
      </c>
      <c r="P7338" s="289" t="str">
        <f>VLOOKUP(CAT_Details[[#This Row],[Delivery Bp Customer Code]],Table6[],2,0)</f>
        <v>DK-BM01</v>
      </c>
    </row>
    <row r="7339" spans="1:16" x14ac:dyDescent="0.25">
      <c r="A7339" s="289" t="s">
        <v>278</v>
      </c>
      <c r="B7339">
        <v>1</v>
      </c>
      <c r="C7339">
        <v>513</v>
      </c>
      <c r="D7339">
        <v>0.4</v>
      </c>
      <c r="E7339" s="289" t="s">
        <v>16458</v>
      </c>
      <c r="F7339">
        <v>5016058021</v>
      </c>
      <c r="G7339" s="276">
        <v>45792</v>
      </c>
      <c r="H7339">
        <v>20250512715172</v>
      </c>
      <c r="I7339">
        <v>0.96</v>
      </c>
      <c r="J7339" s="289" t="s">
        <v>273</v>
      </c>
      <c r="K7339" s="289" t="s">
        <v>16459</v>
      </c>
      <c r="L7339" s="289" t="s">
        <v>275</v>
      </c>
      <c r="M7339" s="289" t="s">
        <v>16367</v>
      </c>
      <c r="N7339" s="289" t="s">
        <v>1003</v>
      </c>
      <c r="O7339" s="289" t="s">
        <v>498</v>
      </c>
      <c r="P7339" s="289" t="str">
        <f>VLOOKUP(CAT_Details[[#This Row],[Delivery Bp Customer Code]],Table6[],2,0)</f>
        <v>DK-BM01</v>
      </c>
    </row>
    <row r="7340" spans="1:16" x14ac:dyDescent="0.25">
      <c r="A7340" s="289" t="s">
        <v>278</v>
      </c>
      <c r="B7340">
        <v>1</v>
      </c>
      <c r="C7340">
        <v>209.28</v>
      </c>
      <c r="D7340">
        <v>0.4</v>
      </c>
      <c r="E7340" s="289" t="s">
        <v>16460</v>
      </c>
      <c r="F7340">
        <v>5016058032</v>
      </c>
      <c r="G7340" s="276">
        <v>45792</v>
      </c>
      <c r="H7340">
        <v>20250509714714</v>
      </c>
      <c r="I7340">
        <v>0.96</v>
      </c>
      <c r="J7340" s="289" t="s">
        <v>273</v>
      </c>
      <c r="K7340" s="289" t="s">
        <v>16461</v>
      </c>
      <c r="L7340" s="289" t="s">
        <v>275</v>
      </c>
      <c r="M7340" s="289" t="s">
        <v>16367</v>
      </c>
      <c r="N7340" s="289" t="s">
        <v>493</v>
      </c>
      <c r="O7340" s="289" t="s">
        <v>498</v>
      </c>
      <c r="P7340" s="289" t="str">
        <f>VLOOKUP(CAT_Details[[#This Row],[Delivery Bp Customer Code]],Table6[],2,0)</f>
        <v>DK-BM01</v>
      </c>
    </row>
    <row r="7341" spans="1:16" x14ac:dyDescent="0.25">
      <c r="A7341" s="289" t="s">
        <v>75</v>
      </c>
      <c r="B7341">
        <v>3</v>
      </c>
      <c r="C7341">
        <v>615</v>
      </c>
      <c r="D7341">
        <v>1.63</v>
      </c>
      <c r="E7341" s="289" t="s">
        <v>16462</v>
      </c>
      <c r="F7341">
        <v>5016012456</v>
      </c>
      <c r="G7341" s="276">
        <v>45792</v>
      </c>
      <c r="H7341">
        <v>20250506711085</v>
      </c>
      <c r="I7341">
        <v>7.4080000000000004</v>
      </c>
      <c r="J7341" s="289" t="s">
        <v>345</v>
      </c>
      <c r="K7341" s="289" t="s">
        <v>16463</v>
      </c>
      <c r="L7341" s="289" t="s">
        <v>275</v>
      </c>
      <c r="M7341" s="289" t="s">
        <v>16464</v>
      </c>
      <c r="N7341" s="289" t="s">
        <v>4779</v>
      </c>
      <c r="O7341" s="289" t="s">
        <v>5281</v>
      </c>
      <c r="P7341" s="289" t="str">
        <f>VLOOKUP(CAT_Details[[#This Row],[Delivery Bp Customer Code]],Table6[],2,0)</f>
        <v>DK-LW08</v>
      </c>
    </row>
    <row r="7342" spans="1:16" x14ac:dyDescent="0.25">
      <c r="A7342" s="289" t="s">
        <v>75</v>
      </c>
      <c r="B7342">
        <v>1</v>
      </c>
      <c r="C7342">
        <v>44</v>
      </c>
      <c r="D7342">
        <v>0.2</v>
      </c>
      <c r="E7342" s="289" t="s">
        <v>16465</v>
      </c>
      <c r="F7342">
        <v>5016012488</v>
      </c>
      <c r="G7342" s="276">
        <v>45792</v>
      </c>
      <c r="H7342">
        <v>20250506711039</v>
      </c>
      <c r="I7342">
        <v>0.432</v>
      </c>
      <c r="J7342" s="289" t="s">
        <v>345</v>
      </c>
      <c r="K7342" s="289" t="s">
        <v>16466</v>
      </c>
      <c r="L7342" s="289" t="s">
        <v>275</v>
      </c>
      <c r="M7342" s="289" t="s">
        <v>16467</v>
      </c>
      <c r="N7342" s="289" t="s">
        <v>5824</v>
      </c>
      <c r="O7342" s="289" t="s">
        <v>5281</v>
      </c>
      <c r="P7342" s="289" t="str">
        <f>VLOOKUP(CAT_Details[[#This Row],[Delivery Bp Customer Code]],Table6[],2,0)</f>
        <v>DK-LW08</v>
      </c>
    </row>
    <row r="7343" spans="1:16" x14ac:dyDescent="0.25">
      <c r="A7343" s="289" t="s">
        <v>75</v>
      </c>
      <c r="B7343">
        <v>33</v>
      </c>
      <c r="C7343">
        <v>13167</v>
      </c>
      <c r="D7343">
        <v>11</v>
      </c>
      <c r="E7343" s="289" t="s">
        <v>16468</v>
      </c>
      <c r="F7343">
        <v>5016026464</v>
      </c>
      <c r="G7343" s="276">
        <v>45792</v>
      </c>
      <c r="H7343">
        <v>20250508713579</v>
      </c>
      <c r="I7343">
        <v>21.12</v>
      </c>
      <c r="J7343" s="289" t="s">
        <v>324</v>
      </c>
      <c r="K7343" s="289" t="s">
        <v>16469</v>
      </c>
      <c r="L7343" s="289" t="s">
        <v>275</v>
      </c>
      <c r="M7343" s="289" t="s">
        <v>16470</v>
      </c>
      <c r="N7343" s="289" t="s">
        <v>2172</v>
      </c>
      <c r="O7343" s="289" t="s">
        <v>2173</v>
      </c>
      <c r="P7343" s="289" t="str">
        <f>VLOOKUP(CAT_Details[[#This Row],[Delivery Bp Customer Code]],Table6[],2,0)</f>
        <v>OYL1</v>
      </c>
    </row>
    <row r="7344" spans="1:16" x14ac:dyDescent="0.25">
      <c r="A7344" s="289" t="s">
        <v>75</v>
      </c>
      <c r="B7344">
        <v>3</v>
      </c>
      <c r="C7344">
        <v>420</v>
      </c>
      <c r="D7344">
        <v>1.4</v>
      </c>
      <c r="E7344" s="289" t="s">
        <v>16471</v>
      </c>
      <c r="F7344">
        <v>5016026578</v>
      </c>
      <c r="G7344" s="276">
        <v>45792</v>
      </c>
      <c r="H7344">
        <v>20250507712539</v>
      </c>
      <c r="I7344">
        <v>3.0720000000000001</v>
      </c>
      <c r="J7344" s="289" t="s">
        <v>350</v>
      </c>
      <c r="K7344" s="289" t="s">
        <v>16472</v>
      </c>
      <c r="L7344" s="289" t="s">
        <v>275</v>
      </c>
      <c r="M7344" s="289" t="s">
        <v>16231</v>
      </c>
      <c r="N7344" s="289" t="s">
        <v>5415</v>
      </c>
      <c r="O7344" s="289" t="s">
        <v>2173</v>
      </c>
      <c r="P7344" s="289" t="str">
        <f>VLOOKUP(CAT_Details[[#This Row],[Delivery Bp Customer Code]],Table6[],2,0)</f>
        <v>OYL1</v>
      </c>
    </row>
    <row r="7345" spans="1:16" x14ac:dyDescent="0.25">
      <c r="A7345" s="289" t="s">
        <v>75</v>
      </c>
      <c r="B7345">
        <v>2</v>
      </c>
      <c r="C7345">
        <v>34</v>
      </c>
      <c r="D7345">
        <v>0.46</v>
      </c>
      <c r="E7345" s="289" t="s">
        <v>16473</v>
      </c>
      <c r="F7345">
        <v>5016026609</v>
      </c>
      <c r="G7345" s="276">
        <v>45792</v>
      </c>
      <c r="H7345">
        <v>20250506711417</v>
      </c>
      <c r="I7345">
        <v>0.36399999999999999</v>
      </c>
      <c r="J7345" s="289" t="s">
        <v>350</v>
      </c>
      <c r="K7345" s="289" t="s">
        <v>16474</v>
      </c>
      <c r="L7345" s="289" t="s">
        <v>275</v>
      </c>
      <c r="M7345" s="289" t="s">
        <v>16231</v>
      </c>
      <c r="N7345" s="289" t="s">
        <v>15910</v>
      </c>
      <c r="O7345" s="289" t="s">
        <v>2173</v>
      </c>
      <c r="P7345" s="289" t="str">
        <f>VLOOKUP(CAT_Details[[#This Row],[Delivery Bp Customer Code]],Table6[],2,0)</f>
        <v>OYL1</v>
      </c>
    </row>
    <row r="7346" spans="1:16" x14ac:dyDescent="0.25">
      <c r="A7346" s="289" t="s">
        <v>75</v>
      </c>
      <c r="B7346">
        <v>33</v>
      </c>
      <c r="C7346">
        <v>15114</v>
      </c>
      <c r="D7346">
        <v>11</v>
      </c>
      <c r="E7346" s="289" t="s">
        <v>16475</v>
      </c>
      <c r="F7346">
        <v>5016026657</v>
      </c>
      <c r="G7346" s="276">
        <v>45792</v>
      </c>
      <c r="H7346">
        <v>20250506711307</v>
      </c>
      <c r="I7346">
        <v>21.12</v>
      </c>
      <c r="J7346" s="289" t="s">
        <v>324</v>
      </c>
      <c r="K7346" s="289" t="s">
        <v>16476</v>
      </c>
      <c r="L7346" s="289" t="s">
        <v>275</v>
      </c>
      <c r="M7346" s="289" t="s">
        <v>16477</v>
      </c>
      <c r="N7346" s="289" t="s">
        <v>2172</v>
      </c>
      <c r="O7346" s="289" t="s">
        <v>2173</v>
      </c>
      <c r="P7346" s="289" t="str">
        <f>VLOOKUP(CAT_Details[[#This Row],[Delivery Bp Customer Code]],Table6[],2,0)</f>
        <v>OYL1</v>
      </c>
    </row>
    <row r="7347" spans="1:16" x14ac:dyDescent="0.25">
      <c r="A7347" s="289" t="s">
        <v>75</v>
      </c>
      <c r="B7347">
        <v>1</v>
      </c>
      <c r="C7347">
        <v>41</v>
      </c>
      <c r="D7347">
        <v>0.2</v>
      </c>
      <c r="E7347" s="289" t="s">
        <v>16478</v>
      </c>
      <c r="F7347">
        <v>5016042602</v>
      </c>
      <c r="G7347" s="276">
        <v>45792</v>
      </c>
      <c r="H7347">
        <v>20250506711703</v>
      </c>
      <c r="I7347">
        <v>0.48</v>
      </c>
      <c r="J7347" s="289" t="s">
        <v>280</v>
      </c>
      <c r="K7347" s="289" t="s">
        <v>16479</v>
      </c>
      <c r="L7347" s="289" t="s">
        <v>275</v>
      </c>
      <c r="M7347" s="289" t="s">
        <v>16455</v>
      </c>
      <c r="N7347" s="289" t="s">
        <v>15755</v>
      </c>
      <c r="O7347" s="289" t="s">
        <v>2173</v>
      </c>
      <c r="P7347" s="289" t="str">
        <f>VLOOKUP(CAT_Details[[#This Row],[Delivery Bp Customer Code]],Table6[],2,0)</f>
        <v>OYL1</v>
      </c>
    </row>
    <row r="7348" spans="1:16" x14ac:dyDescent="0.25">
      <c r="A7348" s="289" t="s">
        <v>75</v>
      </c>
      <c r="B7348">
        <v>1</v>
      </c>
      <c r="C7348">
        <v>18</v>
      </c>
      <c r="D7348">
        <v>0.08</v>
      </c>
      <c r="E7348" s="289" t="s">
        <v>16480</v>
      </c>
      <c r="F7348">
        <v>5016057888</v>
      </c>
      <c r="G7348" s="276">
        <v>45792</v>
      </c>
      <c r="H7348">
        <v>20250508713526</v>
      </c>
      <c r="I7348">
        <v>7.1999999999999995E-2</v>
      </c>
      <c r="J7348" s="289" t="s">
        <v>302</v>
      </c>
      <c r="K7348" s="289" t="s">
        <v>16481</v>
      </c>
      <c r="L7348" s="289" t="s">
        <v>275</v>
      </c>
      <c r="M7348" s="289" t="s">
        <v>16240</v>
      </c>
      <c r="N7348" s="289" t="s">
        <v>15493</v>
      </c>
      <c r="O7348" s="289" t="s">
        <v>2173</v>
      </c>
      <c r="P7348" s="289" t="str">
        <f>VLOOKUP(CAT_Details[[#This Row],[Delivery Bp Customer Code]],Table6[],2,0)</f>
        <v>OYL1</v>
      </c>
    </row>
    <row r="7349" spans="1:16" x14ac:dyDescent="0.25">
      <c r="A7349" s="289" t="s">
        <v>14506</v>
      </c>
      <c r="B7349">
        <v>30</v>
      </c>
      <c r="C7349">
        <v>4320</v>
      </c>
      <c r="D7349">
        <v>12</v>
      </c>
      <c r="E7349" s="289" t="s">
        <v>16482</v>
      </c>
      <c r="F7349">
        <v>5016070698</v>
      </c>
      <c r="G7349" s="276">
        <v>45792</v>
      </c>
      <c r="I7349">
        <v>36</v>
      </c>
      <c r="J7349" s="289" t="s">
        <v>350</v>
      </c>
      <c r="K7349" s="289" t="s">
        <v>16483</v>
      </c>
      <c r="L7349" s="289" t="s">
        <v>273</v>
      </c>
      <c r="M7349" s="289" t="s">
        <v>16484</v>
      </c>
      <c r="N7349" s="289" t="s">
        <v>14510</v>
      </c>
      <c r="O7349" s="289" t="s">
        <v>14511</v>
      </c>
      <c r="P7349" s="289" t="str">
        <f>VLOOKUP(CAT_Details[[#This Row],[Delivery Bp Customer Code]],Table6[],2,0)</f>
        <v>No Loc</v>
      </c>
    </row>
    <row r="7350" spans="1:16" x14ac:dyDescent="0.25">
      <c r="A7350" s="289" t="s">
        <v>874</v>
      </c>
      <c r="B7350">
        <v>28</v>
      </c>
      <c r="C7350">
        <v>3920</v>
      </c>
      <c r="D7350">
        <v>13.38</v>
      </c>
      <c r="E7350" s="289" t="s">
        <v>16485</v>
      </c>
      <c r="F7350">
        <v>5016012170</v>
      </c>
      <c r="G7350" s="276">
        <v>45792</v>
      </c>
      <c r="H7350">
        <v>20250429706256</v>
      </c>
      <c r="I7350">
        <v>22.477</v>
      </c>
      <c r="J7350" s="289" t="s">
        <v>345</v>
      </c>
      <c r="K7350" s="289" t="s">
        <v>16486</v>
      </c>
      <c r="L7350" s="289" t="s">
        <v>275</v>
      </c>
      <c r="M7350" s="289" t="s">
        <v>16487</v>
      </c>
      <c r="N7350" s="289" t="s">
        <v>427</v>
      </c>
      <c r="O7350" s="289" t="s">
        <v>1014</v>
      </c>
      <c r="P7350" s="289" t="str">
        <f>VLOOKUP(CAT_Details[[#This Row],[Delivery Bp Customer Code]],Table6[],2,0)</f>
        <v>MZ07</v>
      </c>
    </row>
    <row r="7351" spans="1:16" x14ac:dyDescent="0.25">
      <c r="A7351" s="289" t="s">
        <v>874</v>
      </c>
      <c r="B7351">
        <v>27</v>
      </c>
      <c r="C7351">
        <v>5880</v>
      </c>
      <c r="D7351">
        <v>13.6</v>
      </c>
      <c r="E7351" s="289" t="s">
        <v>16488</v>
      </c>
      <c r="F7351">
        <v>5016012622</v>
      </c>
      <c r="G7351" s="276">
        <v>45792</v>
      </c>
      <c r="H7351">
        <v>20250429706254</v>
      </c>
      <c r="I7351">
        <v>21.675000000000001</v>
      </c>
      <c r="J7351" s="289" t="s">
        <v>345</v>
      </c>
      <c r="K7351" s="289" t="s">
        <v>16489</v>
      </c>
      <c r="L7351" s="289" t="s">
        <v>275</v>
      </c>
      <c r="M7351" s="289" t="s">
        <v>16284</v>
      </c>
      <c r="N7351" s="289" t="s">
        <v>427</v>
      </c>
      <c r="O7351" s="289" t="s">
        <v>1014</v>
      </c>
      <c r="P7351" s="289" t="str">
        <f>VLOOKUP(CAT_Details[[#This Row],[Delivery Bp Customer Code]],Table6[],2,0)</f>
        <v>MZ07</v>
      </c>
    </row>
    <row r="7352" spans="1:16" x14ac:dyDescent="0.25">
      <c r="A7352" s="289" t="s">
        <v>3329</v>
      </c>
      <c r="B7352">
        <v>3</v>
      </c>
      <c r="C7352">
        <v>256</v>
      </c>
      <c r="D7352">
        <v>0.94</v>
      </c>
      <c r="E7352" s="289" t="s">
        <v>16490</v>
      </c>
      <c r="F7352">
        <v>5015982537</v>
      </c>
      <c r="G7352" s="276">
        <v>45792</v>
      </c>
      <c r="H7352">
        <v>20250430707745</v>
      </c>
      <c r="I7352">
        <v>1.341</v>
      </c>
      <c r="J7352" s="289" t="s">
        <v>317</v>
      </c>
      <c r="K7352" s="289" t="s">
        <v>16491</v>
      </c>
      <c r="L7352" s="289" t="s">
        <v>275</v>
      </c>
      <c r="M7352" s="289" t="s">
        <v>16209</v>
      </c>
      <c r="N7352" s="289" t="s">
        <v>4189</v>
      </c>
      <c r="O7352" s="289" t="s">
        <v>3332</v>
      </c>
      <c r="P7352" s="289">
        <f>VLOOKUP(CAT_Details[[#This Row],[Delivery Bp Customer Code]],Table6[],2,0)</f>
        <v>3402</v>
      </c>
    </row>
    <row r="7353" spans="1:16" x14ac:dyDescent="0.25">
      <c r="A7353" s="289" t="s">
        <v>3329</v>
      </c>
      <c r="B7353">
        <v>4</v>
      </c>
      <c r="C7353">
        <v>1297</v>
      </c>
      <c r="D7353">
        <v>1.6</v>
      </c>
      <c r="E7353" s="289" t="s">
        <v>16492</v>
      </c>
      <c r="F7353">
        <v>5015982591</v>
      </c>
      <c r="G7353" s="276">
        <v>45792</v>
      </c>
      <c r="H7353">
        <v>20250505710015</v>
      </c>
      <c r="I7353">
        <v>3.84</v>
      </c>
      <c r="J7353" s="289" t="s">
        <v>317</v>
      </c>
      <c r="K7353" s="289" t="s">
        <v>16493</v>
      </c>
      <c r="L7353" s="289" t="s">
        <v>275</v>
      </c>
      <c r="M7353" s="289" t="s">
        <v>16494</v>
      </c>
      <c r="N7353" s="289" t="s">
        <v>3966</v>
      </c>
      <c r="O7353" s="289" t="s">
        <v>3332</v>
      </c>
      <c r="P7353" s="289">
        <f>VLOOKUP(CAT_Details[[#This Row],[Delivery Bp Customer Code]],Table6[],2,0)</f>
        <v>3402</v>
      </c>
    </row>
    <row r="7354" spans="1:16" x14ac:dyDescent="0.25">
      <c r="A7354" s="289" t="s">
        <v>3329</v>
      </c>
      <c r="B7354">
        <v>2</v>
      </c>
      <c r="C7354">
        <v>440</v>
      </c>
      <c r="D7354">
        <v>0.8</v>
      </c>
      <c r="E7354" s="289" t="s">
        <v>16495</v>
      </c>
      <c r="F7354">
        <v>5015982790</v>
      </c>
      <c r="G7354" s="276">
        <v>45792</v>
      </c>
      <c r="H7354">
        <v>20250502709383</v>
      </c>
      <c r="I7354">
        <v>1.056</v>
      </c>
      <c r="J7354" s="289" t="s">
        <v>317</v>
      </c>
      <c r="K7354" s="289" t="s">
        <v>16496</v>
      </c>
      <c r="L7354" s="289" t="s">
        <v>275</v>
      </c>
      <c r="M7354" s="289" t="s">
        <v>16209</v>
      </c>
      <c r="N7354" s="289" t="s">
        <v>16210</v>
      </c>
      <c r="O7354" s="289" t="s">
        <v>3332</v>
      </c>
      <c r="P7354" s="289">
        <f>VLOOKUP(CAT_Details[[#This Row],[Delivery Bp Customer Code]],Table6[],2,0)</f>
        <v>3402</v>
      </c>
    </row>
    <row r="7355" spans="1:16" x14ac:dyDescent="0.25">
      <c r="A7355" s="289" t="s">
        <v>3329</v>
      </c>
      <c r="B7355">
        <v>8</v>
      </c>
      <c r="C7355">
        <v>1560</v>
      </c>
      <c r="D7355">
        <v>3.2</v>
      </c>
      <c r="E7355" s="289" t="s">
        <v>16497</v>
      </c>
      <c r="F7355">
        <v>5015998403</v>
      </c>
      <c r="G7355" s="276">
        <v>45792</v>
      </c>
      <c r="H7355">
        <v>20250505710791</v>
      </c>
      <c r="I7355">
        <v>8.64</v>
      </c>
      <c r="J7355" s="289" t="s">
        <v>294</v>
      </c>
      <c r="K7355" s="289" t="s">
        <v>16498</v>
      </c>
      <c r="L7355" s="289" t="s">
        <v>275</v>
      </c>
      <c r="M7355" s="289" t="s">
        <v>16499</v>
      </c>
      <c r="N7355" s="289" t="s">
        <v>555</v>
      </c>
      <c r="O7355" s="289" t="s">
        <v>3332</v>
      </c>
      <c r="P7355" s="289">
        <f>VLOOKUP(CAT_Details[[#This Row],[Delivery Bp Customer Code]],Table6[],2,0)</f>
        <v>3402</v>
      </c>
    </row>
    <row r="7356" spans="1:16" x14ac:dyDescent="0.25">
      <c r="A7356" s="289" t="s">
        <v>3329</v>
      </c>
      <c r="B7356">
        <v>1</v>
      </c>
      <c r="C7356">
        <v>100</v>
      </c>
      <c r="D7356">
        <v>0.4</v>
      </c>
      <c r="E7356" s="289" t="s">
        <v>16500</v>
      </c>
      <c r="F7356">
        <v>5016012354</v>
      </c>
      <c r="G7356" s="276">
        <v>45792</v>
      </c>
      <c r="H7356">
        <v>20250506711117</v>
      </c>
      <c r="I7356">
        <v>0.94099999999999995</v>
      </c>
      <c r="J7356" s="289" t="s">
        <v>324</v>
      </c>
      <c r="K7356" s="289" t="s">
        <v>16501</v>
      </c>
      <c r="L7356" s="289" t="s">
        <v>275</v>
      </c>
      <c r="M7356" s="289" t="s">
        <v>16450</v>
      </c>
      <c r="N7356" s="289" t="s">
        <v>5504</v>
      </c>
      <c r="O7356" s="289" t="s">
        <v>3332</v>
      </c>
      <c r="P7356" s="289">
        <f>VLOOKUP(CAT_Details[[#This Row],[Delivery Bp Customer Code]],Table6[],2,0)</f>
        <v>3402</v>
      </c>
    </row>
    <row r="7357" spans="1:16" x14ac:dyDescent="0.25">
      <c r="A7357" s="289" t="s">
        <v>3329</v>
      </c>
      <c r="B7357">
        <v>4</v>
      </c>
      <c r="C7357">
        <v>400</v>
      </c>
      <c r="D7357">
        <v>1.6</v>
      </c>
      <c r="E7357" s="289" t="s">
        <v>16502</v>
      </c>
      <c r="F7357">
        <v>5016012388</v>
      </c>
      <c r="G7357" s="276">
        <v>45792</v>
      </c>
      <c r="H7357">
        <v>20250506711742</v>
      </c>
      <c r="I7357">
        <v>3.84</v>
      </c>
      <c r="J7357" s="289" t="s">
        <v>324</v>
      </c>
      <c r="K7357" s="289" t="s">
        <v>16503</v>
      </c>
      <c r="L7357" s="289" t="s">
        <v>275</v>
      </c>
      <c r="M7357" s="289" t="s">
        <v>16351</v>
      </c>
      <c r="N7357" s="289" t="s">
        <v>616</v>
      </c>
      <c r="O7357" s="289" t="s">
        <v>3332</v>
      </c>
      <c r="P7357" s="289">
        <f>VLOOKUP(CAT_Details[[#This Row],[Delivery Bp Customer Code]],Table6[],2,0)</f>
        <v>3402</v>
      </c>
    </row>
    <row r="7358" spans="1:16" x14ac:dyDescent="0.25">
      <c r="A7358" s="289" t="s">
        <v>3329</v>
      </c>
      <c r="B7358">
        <v>2</v>
      </c>
      <c r="C7358">
        <v>363</v>
      </c>
      <c r="D7358">
        <v>0.4</v>
      </c>
      <c r="E7358" s="289" t="s">
        <v>16504</v>
      </c>
      <c r="F7358">
        <v>5016026490</v>
      </c>
      <c r="G7358" s="276">
        <v>45792</v>
      </c>
      <c r="H7358">
        <v>20250508713580</v>
      </c>
      <c r="I7358">
        <v>0.67200000000000004</v>
      </c>
      <c r="J7358" s="289" t="s">
        <v>350</v>
      </c>
      <c r="K7358" s="289" t="s">
        <v>16505</v>
      </c>
      <c r="L7358" s="289" t="s">
        <v>275</v>
      </c>
      <c r="M7358" s="289" t="s">
        <v>16231</v>
      </c>
      <c r="N7358" s="289" t="s">
        <v>544</v>
      </c>
      <c r="O7358" s="289" t="s">
        <v>3332</v>
      </c>
      <c r="P7358" s="289">
        <f>VLOOKUP(CAT_Details[[#This Row],[Delivery Bp Customer Code]],Table6[],2,0)</f>
        <v>3402</v>
      </c>
    </row>
    <row r="7359" spans="1:16" x14ac:dyDescent="0.25">
      <c r="A7359" s="289" t="s">
        <v>3329</v>
      </c>
      <c r="B7359">
        <v>9</v>
      </c>
      <c r="C7359">
        <v>2045</v>
      </c>
      <c r="D7359">
        <v>3.87</v>
      </c>
      <c r="E7359" s="289" t="s">
        <v>16471</v>
      </c>
      <c r="F7359">
        <v>5016026575</v>
      </c>
      <c r="G7359" s="276">
        <v>45792</v>
      </c>
      <c r="H7359">
        <v>20250507712844</v>
      </c>
      <c r="I7359">
        <v>11.12</v>
      </c>
      <c r="J7359" s="289" t="s">
        <v>350</v>
      </c>
      <c r="K7359" s="289" t="s">
        <v>16506</v>
      </c>
      <c r="L7359" s="289" t="s">
        <v>275</v>
      </c>
      <c r="M7359" s="289" t="s">
        <v>16231</v>
      </c>
      <c r="N7359" s="289" t="s">
        <v>5415</v>
      </c>
      <c r="O7359" s="289" t="s">
        <v>3332</v>
      </c>
      <c r="P7359" s="289">
        <f>VLOOKUP(CAT_Details[[#This Row],[Delivery Bp Customer Code]],Table6[],2,0)</f>
        <v>3402</v>
      </c>
    </row>
    <row r="7360" spans="1:16" x14ac:dyDescent="0.25">
      <c r="A7360" s="289" t="s">
        <v>3329</v>
      </c>
      <c r="B7360">
        <v>1</v>
      </c>
      <c r="C7360">
        <v>10</v>
      </c>
      <c r="D7360">
        <v>0.2</v>
      </c>
      <c r="E7360" s="289" t="s">
        <v>16471</v>
      </c>
      <c r="F7360">
        <v>5016026576</v>
      </c>
      <c r="G7360" s="276">
        <v>45792</v>
      </c>
      <c r="H7360">
        <v>20250508713226</v>
      </c>
      <c r="I7360">
        <v>0.20200000000000001</v>
      </c>
      <c r="J7360" s="289" t="s">
        <v>350</v>
      </c>
      <c r="K7360" s="289" t="s">
        <v>16507</v>
      </c>
      <c r="L7360" s="289" t="s">
        <v>275</v>
      </c>
      <c r="M7360" s="289" t="s">
        <v>16231</v>
      </c>
      <c r="N7360" s="289" t="s">
        <v>5415</v>
      </c>
      <c r="O7360" s="289" t="s">
        <v>3332</v>
      </c>
      <c r="P7360" s="289">
        <f>VLOOKUP(CAT_Details[[#This Row],[Delivery Bp Customer Code]],Table6[],2,0)</f>
        <v>3402</v>
      </c>
    </row>
    <row r="7361" spans="1:16" x14ac:dyDescent="0.25">
      <c r="A7361" s="289" t="s">
        <v>3329</v>
      </c>
      <c r="B7361">
        <v>1</v>
      </c>
      <c r="C7361">
        <v>35</v>
      </c>
      <c r="D7361">
        <v>0.2</v>
      </c>
      <c r="E7361" s="289" t="s">
        <v>16508</v>
      </c>
      <c r="F7361">
        <v>5016026588</v>
      </c>
      <c r="G7361" s="276">
        <v>45792</v>
      </c>
      <c r="H7361">
        <v>20250508713574</v>
      </c>
      <c r="I7361">
        <v>0.26400000000000001</v>
      </c>
      <c r="J7361" s="289" t="s">
        <v>350</v>
      </c>
      <c r="K7361" s="289" t="s">
        <v>16509</v>
      </c>
      <c r="L7361" s="289" t="s">
        <v>275</v>
      </c>
      <c r="M7361" s="289" t="s">
        <v>16231</v>
      </c>
      <c r="N7361" s="289" t="s">
        <v>3661</v>
      </c>
      <c r="O7361" s="289" t="s">
        <v>3332</v>
      </c>
      <c r="P7361" s="289">
        <f>VLOOKUP(CAT_Details[[#This Row],[Delivery Bp Customer Code]],Table6[],2,0)</f>
        <v>3402</v>
      </c>
    </row>
    <row r="7362" spans="1:16" x14ac:dyDescent="0.25">
      <c r="A7362" s="289" t="s">
        <v>3329</v>
      </c>
      <c r="B7362">
        <v>1</v>
      </c>
      <c r="C7362">
        <v>103</v>
      </c>
      <c r="D7362">
        <v>0.4</v>
      </c>
      <c r="E7362" s="289" t="s">
        <v>16473</v>
      </c>
      <c r="F7362">
        <v>5016026635</v>
      </c>
      <c r="G7362" s="276">
        <v>45792</v>
      </c>
      <c r="H7362">
        <v>20250506711062</v>
      </c>
      <c r="I7362">
        <v>0.91200000000000003</v>
      </c>
      <c r="J7362" s="289" t="s">
        <v>350</v>
      </c>
      <c r="K7362" s="289" t="s">
        <v>16510</v>
      </c>
      <c r="L7362" s="289" t="s">
        <v>275</v>
      </c>
      <c r="M7362" s="289" t="s">
        <v>16231</v>
      </c>
      <c r="N7362" s="289" t="s">
        <v>15910</v>
      </c>
      <c r="O7362" s="289" t="s">
        <v>3332</v>
      </c>
      <c r="P7362" s="289">
        <f>VLOOKUP(CAT_Details[[#This Row],[Delivery Bp Customer Code]],Table6[],2,0)</f>
        <v>3402</v>
      </c>
    </row>
    <row r="7363" spans="1:16" x14ac:dyDescent="0.25">
      <c r="A7363" s="289" t="s">
        <v>3329</v>
      </c>
      <c r="B7363">
        <v>11</v>
      </c>
      <c r="C7363">
        <v>4487.92</v>
      </c>
      <c r="D7363">
        <v>4.4000000000000004</v>
      </c>
      <c r="E7363" s="289" t="s">
        <v>16511</v>
      </c>
      <c r="F7363">
        <v>5016026665</v>
      </c>
      <c r="G7363" s="276">
        <v>45792</v>
      </c>
      <c r="H7363">
        <v>20250508713372</v>
      </c>
      <c r="I7363">
        <v>6.3360000000000003</v>
      </c>
      <c r="J7363" s="289" t="s">
        <v>350</v>
      </c>
      <c r="K7363" s="289" t="s">
        <v>16512</v>
      </c>
      <c r="L7363" s="289" t="s">
        <v>275</v>
      </c>
      <c r="M7363" s="289" t="s">
        <v>16513</v>
      </c>
      <c r="N7363" s="289" t="s">
        <v>3793</v>
      </c>
      <c r="O7363" s="289" t="s">
        <v>3332</v>
      </c>
      <c r="P7363" s="289">
        <f>VLOOKUP(CAT_Details[[#This Row],[Delivery Bp Customer Code]],Table6[],2,0)</f>
        <v>3402</v>
      </c>
    </row>
    <row r="7364" spans="1:16" x14ac:dyDescent="0.25">
      <c r="A7364" s="289" t="s">
        <v>3329</v>
      </c>
      <c r="B7364">
        <v>1</v>
      </c>
      <c r="C7364">
        <v>230</v>
      </c>
      <c r="D7364">
        <v>0.4</v>
      </c>
      <c r="E7364" s="289" t="s">
        <v>16514</v>
      </c>
      <c r="F7364">
        <v>5016026694</v>
      </c>
      <c r="G7364" s="276">
        <v>45792</v>
      </c>
      <c r="H7364">
        <v>20250507712740</v>
      </c>
      <c r="I7364">
        <v>0.81599999999999995</v>
      </c>
      <c r="J7364" s="289" t="s">
        <v>287</v>
      </c>
      <c r="K7364" s="289" t="s">
        <v>16515</v>
      </c>
      <c r="L7364" s="289" t="s">
        <v>275</v>
      </c>
      <c r="M7364" s="289" t="s">
        <v>16516</v>
      </c>
      <c r="N7364" s="289" t="s">
        <v>468</v>
      </c>
      <c r="O7364" s="289" t="s">
        <v>3332</v>
      </c>
      <c r="P7364" s="289">
        <f>VLOOKUP(CAT_Details[[#This Row],[Delivery Bp Customer Code]],Table6[],2,0)</f>
        <v>3402</v>
      </c>
    </row>
    <row r="7365" spans="1:16" x14ac:dyDescent="0.25">
      <c r="A7365" s="289" t="s">
        <v>3329</v>
      </c>
      <c r="B7365">
        <v>25</v>
      </c>
      <c r="C7365">
        <v>582</v>
      </c>
      <c r="D7365">
        <v>2.2799999999999998</v>
      </c>
      <c r="E7365" s="289" t="s">
        <v>16517</v>
      </c>
      <c r="F7365">
        <v>5016026753</v>
      </c>
      <c r="G7365" s="276">
        <v>45792</v>
      </c>
      <c r="H7365">
        <v>20250508713517</v>
      </c>
      <c r="I7365">
        <v>1.6379999999999999</v>
      </c>
      <c r="J7365" s="289" t="s">
        <v>350</v>
      </c>
      <c r="K7365" s="289" t="s">
        <v>16518</v>
      </c>
      <c r="L7365" s="289" t="s">
        <v>275</v>
      </c>
      <c r="M7365" s="289" t="s">
        <v>16513</v>
      </c>
      <c r="N7365" s="289" t="s">
        <v>446</v>
      </c>
      <c r="O7365" s="289" t="s">
        <v>3332</v>
      </c>
      <c r="P7365" s="289">
        <f>VLOOKUP(CAT_Details[[#This Row],[Delivery Bp Customer Code]],Table6[],2,0)</f>
        <v>3402</v>
      </c>
    </row>
    <row r="7366" spans="1:16" x14ac:dyDescent="0.25">
      <c r="A7366" s="289" t="s">
        <v>3329</v>
      </c>
      <c r="B7366">
        <v>10</v>
      </c>
      <c r="C7366">
        <v>1136</v>
      </c>
      <c r="D7366">
        <v>4.8099999999999996</v>
      </c>
      <c r="E7366" s="289" t="s">
        <v>16519</v>
      </c>
      <c r="F7366">
        <v>5016058287</v>
      </c>
      <c r="G7366" s="276">
        <v>45792</v>
      </c>
      <c r="H7366">
        <v>20250512715265</v>
      </c>
      <c r="I7366">
        <v>11.084</v>
      </c>
      <c r="J7366" s="289" t="s">
        <v>273</v>
      </c>
      <c r="K7366" s="289" t="s">
        <v>16520</v>
      </c>
      <c r="L7366" s="289" t="s">
        <v>275</v>
      </c>
      <c r="M7366" s="289" t="s">
        <v>16367</v>
      </c>
      <c r="N7366" s="289" t="s">
        <v>519</v>
      </c>
      <c r="O7366" s="289" t="s">
        <v>3332</v>
      </c>
      <c r="P7366" s="289">
        <f>VLOOKUP(CAT_Details[[#This Row],[Delivery Bp Customer Code]],Table6[],2,0)</f>
        <v>3402</v>
      </c>
    </row>
    <row r="7367" spans="1:16" x14ac:dyDescent="0.25">
      <c r="A7367" s="289" t="s">
        <v>707</v>
      </c>
      <c r="B7367">
        <v>25</v>
      </c>
      <c r="C7367">
        <v>23033</v>
      </c>
      <c r="D7367">
        <v>13.6</v>
      </c>
      <c r="E7367" s="289" t="s">
        <v>16521</v>
      </c>
      <c r="F7367">
        <v>5016070941</v>
      </c>
      <c r="G7367" s="276">
        <v>45792</v>
      </c>
      <c r="I7367">
        <v>70</v>
      </c>
      <c r="J7367" s="289" t="s">
        <v>350</v>
      </c>
      <c r="K7367" s="289" t="s">
        <v>16522</v>
      </c>
      <c r="L7367" s="289" t="s">
        <v>273</v>
      </c>
      <c r="M7367" s="289" t="s">
        <v>16523</v>
      </c>
      <c r="N7367" s="289" t="s">
        <v>15057</v>
      </c>
      <c r="O7367" s="289" t="s">
        <v>711</v>
      </c>
      <c r="P7367" s="289" t="str">
        <f>VLOOKUP(CAT_Details[[#This Row],[Delivery Bp Customer Code]],Table6[],2,0)</f>
        <v>No Loc</v>
      </c>
    </row>
    <row r="7368" spans="1:16" x14ac:dyDescent="0.25">
      <c r="A7368" s="289" t="s">
        <v>14512</v>
      </c>
      <c r="B7368">
        <v>22</v>
      </c>
      <c r="C7368">
        <v>23326</v>
      </c>
      <c r="D7368">
        <v>13.6</v>
      </c>
      <c r="E7368" s="289" t="s">
        <v>16524</v>
      </c>
      <c r="F7368">
        <v>5016070794</v>
      </c>
      <c r="G7368" s="276">
        <v>45792</v>
      </c>
      <c r="I7368">
        <v>70</v>
      </c>
      <c r="J7368" s="289" t="s">
        <v>350</v>
      </c>
      <c r="K7368" s="289" t="s">
        <v>16525</v>
      </c>
      <c r="L7368" s="289" t="s">
        <v>273</v>
      </c>
      <c r="M7368" s="289" t="s">
        <v>16526</v>
      </c>
      <c r="N7368" s="289" t="s">
        <v>15057</v>
      </c>
      <c r="O7368" s="289" t="s">
        <v>14517</v>
      </c>
      <c r="P7368" s="289" t="str">
        <f>VLOOKUP(CAT_Details[[#This Row],[Delivery Bp Customer Code]],Table6[],2,0)</f>
        <v>No Loc</v>
      </c>
    </row>
    <row r="7369" spans="1:16" x14ac:dyDescent="0.25">
      <c r="A7369" s="289" t="s">
        <v>76</v>
      </c>
      <c r="B7369">
        <v>2</v>
      </c>
      <c r="C7369">
        <v>126</v>
      </c>
      <c r="D7369">
        <v>0.8</v>
      </c>
      <c r="E7369" s="289" t="s">
        <v>16527</v>
      </c>
      <c r="F7369">
        <v>5015998170</v>
      </c>
      <c r="G7369" s="276">
        <v>45792</v>
      </c>
      <c r="H7369">
        <v>20250507712136</v>
      </c>
      <c r="I7369">
        <v>1.536</v>
      </c>
      <c r="J7369" s="289" t="s">
        <v>383</v>
      </c>
      <c r="K7369" s="289" t="s">
        <v>16528</v>
      </c>
      <c r="L7369" s="289" t="s">
        <v>275</v>
      </c>
      <c r="M7369" s="289" t="s">
        <v>16529</v>
      </c>
      <c r="N7369" s="289" t="s">
        <v>609</v>
      </c>
      <c r="O7369" s="289" t="s">
        <v>16049</v>
      </c>
      <c r="P7369" s="289" t="str">
        <f>VLOOKUP(CAT_Details[[#This Row],[Delivery Bp Customer Code]],Table6[],2,0)</f>
        <v>MZ02</v>
      </c>
    </row>
    <row r="7370" spans="1:16" x14ac:dyDescent="0.25">
      <c r="A7370" s="289" t="s">
        <v>76</v>
      </c>
      <c r="B7370">
        <v>3</v>
      </c>
      <c r="C7370">
        <v>262</v>
      </c>
      <c r="D7370">
        <v>0.73</v>
      </c>
      <c r="E7370" s="289" t="s">
        <v>16530</v>
      </c>
      <c r="F7370">
        <v>5016012349</v>
      </c>
      <c r="G7370" s="276">
        <v>45792</v>
      </c>
      <c r="H7370">
        <v>20250508713850</v>
      </c>
      <c r="I7370">
        <v>1.278</v>
      </c>
      <c r="J7370" s="289" t="s">
        <v>324</v>
      </c>
      <c r="K7370" s="289" t="s">
        <v>16531</v>
      </c>
      <c r="L7370" s="289" t="s">
        <v>275</v>
      </c>
      <c r="M7370" s="289" t="s">
        <v>16532</v>
      </c>
      <c r="N7370" s="289" t="s">
        <v>508</v>
      </c>
      <c r="O7370" s="289" t="s">
        <v>16049</v>
      </c>
      <c r="P7370" s="289" t="str">
        <f>VLOOKUP(CAT_Details[[#This Row],[Delivery Bp Customer Code]],Table6[],2,0)</f>
        <v>MZ02</v>
      </c>
    </row>
    <row r="7371" spans="1:16" x14ac:dyDescent="0.25">
      <c r="A7371" s="289" t="s">
        <v>76</v>
      </c>
      <c r="B7371">
        <v>1</v>
      </c>
      <c r="C7371">
        <v>50</v>
      </c>
      <c r="D7371">
        <v>0.4</v>
      </c>
      <c r="E7371" s="289" t="s">
        <v>16533</v>
      </c>
      <c r="F7371">
        <v>5016012490</v>
      </c>
      <c r="G7371" s="276">
        <v>45792</v>
      </c>
      <c r="H7371">
        <v>20250507712461</v>
      </c>
      <c r="I7371">
        <v>0.96</v>
      </c>
      <c r="J7371" s="289" t="s">
        <v>294</v>
      </c>
      <c r="K7371" s="289" t="s">
        <v>16534</v>
      </c>
      <c r="L7371" s="289" t="s">
        <v>275</v>
      </c>
      <c r="M7371" s="289" t="s">
        <v>16199</v>
      </c>
      <c r="N7371" s="289" t="s">
        <v>297</v>
      </c>
      <c r="O7371" s="289" t="s">
        <v>16049</v>
      </c>
      <c r="P7371" s="289" t="str">
        <f>VLOOKUP(CAT_Details[[#This Row],[Delivery Bp Customer Code]],Table6[],2,0)</f>
        <v>MZ02</v>
      </c>
    </row>
    <row r="7372" spans="1:16" x14ac:dyDescent="0.25">
      <c r="A7372" s="289" t="s">
        <v>76</v>
      </c>
      <c r="B7372">
        <v>2</v>
      </c>
      <c r="C7372">
        <v>200</v>
      </c>
      <c r="D7372">
        <v>0.4</v>
      </c>
      <c r="E7372" s="289" t="s">
        <v>16535</v>
      </c>
      <c r="F7372">
        <v>5016012627</v>
      </c>
      <c r="G7372" s="276">
        <v>45792</v>
      </c>
      <c r="H7372">
        <v>20250505710786</v>
      </c>
      <c r="I7372">
        <v>0.28799999999999998</v>
      </c>
      <c r="J7372" s="289" t="s">
        <v>324</v>
      </c>
      <c r="K7372" s="289" t="s">
        <v>16536</v>
      </c>
      <c r="L7372" s="289" t="s">
        <v>275</v>
      </c>
      <c r="M7372" s="289" t="s">
        <v>16351</v>
      </c>
      <c r="N7372" s="289" t="s">
        <v>508</v>
      </c>
      <c r="O7372" s="289" t="s">
        <v>16049</v>
      </c>
      <c r="P7372" s="289" t="str">
        <f>VLOOKUP(CAT_Details[[#This Row],[Delivery Bp Customer Code]],Table6[],2,0)</f>
        <v>MZ02</v>
      </c>
    </row>
    <row r="7373" spans="1:16" x14ac:dyDescent="0.25">
      <c r="A7373" s="289" t="s">
        <v>76</v>
      </c>
      <c r="B7373">
        <v>1</v>
      </c>
      <c r="C7373">
        <v>2</v>
      </c>
      <c r="D7373">
        <v>0.06</v>
      </c>
      <c r="E7373" s="289" t="s">
        <v>16473</v>
      </c>
      <c r="F7373">
        <v>5016026624</v>
      </c>
      <c r="G7373" s="276">
        <v>45792</v>
      </c>
      <c r="H7373">
        <v>20250506711034</v>
      </c>
      <c r="I7373">
        <v>2.8000000000000001E-2</v>
      </c>
      <c r="J7373" s="289" t="s">
        <v>350</v>
      </c>
      <c r="K7373" s="289" t="s">
        <v>16537</v>
      </c>
      <c r="L7373" s="289" t="s">
        <v>275</v>
      </c>
      <c r="M7373" s="289" t="s">
        <v>16231</v>
      </c>
      <c r="N7373" s="289" t="s">
        <v>15910</v>
      </c>
      <c r="O7373" s="289" t="s">
        <v>16049</v>
      </c>
      <c r="P7373" s="289" t="str">
        <f>VLOOKUP(CAT_Details[[#This Row],[Delivery Bp Customer Code]],Table6[],2,0)</f>
        <v>MZ02</v>
      </c>
    </row>
    <row r="7374" spans="1:16" x14ac:dyDescent="0.25">
      <c r="A7374" s="289" t="s">
        <v>285</v>
      </c>
      <c r="B7374">
        <v>12</v>
      </c>
      <c r="C7374">
        <v>6720</v>
      </c>
      <c r="D7374">
        <v>4.8</v>
      </c>
      <c r="E7374" s="289" t="s">
        <v>16538</v>
      </c>
      <c r="F7374">
        <v>5015998486</v>
      </c>
      <c r="G7374" s="276">
        <v>45792</v>
      </c>
      <c r="H7374">
        <v>20250501708932</v>
      </c>
      <c r="I7374">
        <v>11.52</v>
      </c>
      <c r="J7374" s="289" t="s">
        <v>383</v>
      </c>
      <c r="K7374" s="289" t="s">
        <v>16539</v>
      </c>
      <c r="L7374" s="289" t="s">
        <v>275</v>
      </c>
      <c r="M7374" s="289" t="s">
        <v>16411</v>
      </c>
      <c r="N7374" s="289" t="s">
        <v>386</v>
      </c>
      <c r="O7374" s="289" t="s">
        <v>291</v>
      </c>
      <c r="P7374" s="289" t="str">
        <f>VLOOKUP(CAT_Details[[#This Row],[Delivery Bp Customer Code]],Table6[],2,0)</f>
        <v>DX01-L5</v>
      </c>
    </row>
    <row r="7375" spans="1:16" x14ac:dyDescent="0.25">
      <c r="A7375" s="289" t="s">
        <v>285</v>
      </c>
      <c r="B7375">
        <v>1</v>
      </c>
      <c r="C7375">
        <v>68</v>
      </c>
      <c r="D7375">
        <v>0.2</v>
      </c>
      <c r="E7375" s="289" t="s">
        <v>16540</v>
      </c>
      <c r="F7375">
        <v>5015998495</v>
      </c>
      <c r="G7375" s="276">
        <v>45792</v>
      </c>
      <c r="H7375">
        <v>20250506711383</v>
      </c>
      <c r="I7375">
        <v>0.192</v>
      </c>
      <c r="J7375" s="289" t="s">
        <v>324</v>
      </c>
      <c r="K7375" s="289" t="s">
        <v>16541</v>
      </c>
      <c r="L7375" s="289" t="s">
        <v>275</v>
      </c>
      <c r="M7375" s="289" t="s">
        <v>16370</v>
      </c>
      <c r="N7375" s="289" t="s">
        <v>399</v>
      </c>
      <c r="O7375" s="289" t="s">
        <v>291</v>
      </c>
      <c r="P7375" s="289" t="str">
        <f>VLOOKUP(CAT_Details[[#This Row],[Delivery Bp Customer Code]],Table6[],2,0)</f>
        <v>DX01-L5</v>
      </c>
    </row>
    <row r="7376" spans="1:16" x14ac:dyDescent="0.25">
      <c r="A7376" s="289" t="s">
        <v>285</v>
      </c>
      <c r="B7376">
        <v>15</v>
      </c>
      <c r="C7376">
        <v>914</v>
      </c>
      <c r="D7376">
        <v>8.14</v>
      </c>
      <c r="E7376" s="289" t="s">
        <v>16542</v>
      </c>
      <c r="F7376">
        <v>5015998644</v>
      </c>
      <c r="G7376" s="276">
        <v>45792</v>
      </c>
      <c r="H7376">
        <v>20250430707567</v>
      </c>
      <c r="I7376">
        <v>22.106999999999999</v>
      </c>
      <c r="J7376" s="289" t="s">
        <v>294</v>
      </c>
      <c r="K7376" s="289" t="s">
        <v>16543</v>
      </c>
      <c r="L7376" s="289" t="s">
        <v>275</v>
      </c>
      <c r="M7376" s="289" t="s">
        <v>16544</v>
      </c>
      <c r="N7376" s="289" t="s">
        <v>5685</v>
      </c>
      <c r="O7376" s="289" t="s">
        <v>291</v>
      </c>
      <c r="P7376" s="289" t="str">
        <f>VLOOKUP(CAT_Details[[#This Row],[Delivery Bp Customer Code]],Table6[],2,0)</f>
        <v>DX01-L5</v>
      </c>
    </row>
    <row r="7377" spans="1:16" x14ac:dyDescent="0.25">
      <c r="A7377" s="289" t="s">
        <v>285</v>
      </c>
      <c r="B7377">
        <v>1</v>
      </c>
      <c r="C7377">
        <v>1150</v>
      </c>
      <c r="D7377">
        <v>0.4</v>
      </c>
      <c r="E7377" s="289" t="s">
        <v>16545</v>
      </c>
      <c r="F7377">
        <v>5016012107</v>
      </c>
      <c r="G7377" s="276">
        <v>45792</v>
      </c>
      <c r="H7377">
        <v>20250507712999</v>
      </c>
      <c r="I7377">
        <v>0.57599999999999996</v>
      </c>
      <c r="J7377" s="289" t="s">
        <v>324</v>
      </c>
      <c r="K7377" s="289" t="s">
        <v>16546</v>
      </c>
      <c r="L7377" s="289" t="s">
        <v>275</v>
      </c>
      <c r="M7377" s="289" t="s">
        <v>16450</v>
      </c>
      <c r="N7377" s="289" t="s">
        <v>333</v>
      </c>
      <c r="O7377" s="289" t="s">
        <v>291</v>
      </c>
      <c r="P7377" s="289" t="str">
        <f>VLOOKUP(CAT_Details[[#This Row],[Delivery Bp Customer Code]],Table6[],2,0)</f>
        <v>DX01-L5</v>
      </c>
    </row>
    <row r="7378" spans="1:16" x14ac:dyDescent="0.25">
      <c r="A7378" s="289" t="s">
        <v>285</v>
      </c>
      <c r="B7378">
        <v>9</v>
      </c>
      <c r="C7378">
        <v>1350</v>
      </c>
      <c r="D7378">
        <v>3.6</v>
      </c>
      <c r="E7378" s="289" t="s">
        <v>16485</v>
      </c>
      <c r="F7378">
        <v>5016012135</v>
      </c>
      <c r="G7378" s="276">
        <v>45792</v>
      </c>
      <c r="H7378">
        <v>20250429706241</v>
      </c>
      <c r="I7378">
        <v>7.7759999999999998</v>
      </c>
      <c r="J7378" s="289" t="s">
        <v>345</v>
      </c>
      <c r="K7378" s="289" t="s">
        <v>16547</v>
      </c>
      <c r="L7378" s="289" t="s">
        <v>275</v>
      </c>
      <c r="M7378" s="289" t="s">
        <v>16548</v>
      </c>
      <c r="N7378" s="289" t="s">
        <v>427</v>
      </c>
      <c r="O7378" s="289" t="s">
        <v>291</v>
      </c>
      <c r="P7378" s="289" t="str">
        <f>VLOOKUP(CAT_Details[[#This Row],[Delivery Bp Customer Code]],Table6[],2,0)</f>
        <v>DX01-L5</v>
      </c>
    </row>
    <row r="7379" spans="1:16" x14ac:dyDescent="0.25">
      <c r="A7379" s="289" t="s">
        <v>285</v>
      </c>
      <c r="B7379">
        <v>1</v>
      </c>
      <c r="C7379">
        <v>118</v>
      </c>
      <c r="D7379">
        <v>0.4</v>
      </c>
      <c r="E7379" s="289" t="s">
        <v>16549</v>
      </c>
      <c r="F7379">
        <v>5016012373</v>
      </c>
      <c r="G7379" s="276">
        <v>45792</v>
      </c>
      <c r="H7379">
        <v>20250506711522</v>
      </c>
      <c r="I7379">
        <v>0.96</v>
      </c>
      <c r="J7379" s="289" t="s">
        <v>345</v>
      </c>
      <c r="K7379" s="289" t="s">
        <v>16550</v>
      </c>
      <c r="L7379" s="289" t="s">
        <v>275</v>
      </c>
      <c r="M7379" s="289" t="s">
        <v>16467</v>
      </c>
      <c r="N7379" s="289" t="s">
        <v>371</v>
      </c>
      <c r="O7379" s="289" t="s">
        <v>291</v>
      </c>
      <c r="P7379" s="289" t="str">
        <f>VLOOKUP(CAT_Details[[#This Row],[Delivery Bp Customer Code]],Table6[],2,0)</f>
        <v>DX01-L5</v>
      </c>
    </row>
    <row r="7380" spans="1:16" x14ac:dyDescent="0.25">
      <c r="A7380" s="289" t="s">
        <v>285</v>
      </c>
      <c r="B7380">
        <v>4</v>
      </c>
      <c r="C7380">
        <v>1560</v>
      </c>
      <c r="D7380">
        <v>1.6</v>
      </c>
      <c r="E7380" s="289" t="s">
        <v>16533</v>
      </c>
      <c r="F7380">
        <v>5016012494</v>
      </c>
      <c r="G7380" s="276">
        <v>45792</v>
      </c>
      <c r="H7380">
        <v>20250507712351</v>
      </c>
      <c r="I7380">
        <v>3.84</v>
      </c>
      <c r="J7380" s="289" t="s">
        <v>294</v>
      </c>
      <c r="K7380" s="289" t="s">
        <v>16551</v>
      </c>
      <c r="L7380" s="289" t="s">
        <v>275</v>
      </c>
      <c r="M7380" s="289" t="s">
        <v>16199</v>
      </c>
      <c r="N7380" s="289" t="s">
        <v>297</v>
      </c>
      <c r="O7380" s="289" t="s">
        <v>291</v>
      </c>
      <c r="P7380" s="289" t="str">
        <f>VLOOKUP(CAT_Details[[#This Row],[Delivery Bp Customer Code]],Table6[],2,0)</f>
        <v>DX01-L5</v>
      </c>
    </row>
    <row r="7381" spans="1:16" x14ac:dyDescent="0.25">
      <c r="A7381" s="289" t="s">
        <v>285</v>
      </c>
      <c r="B7381">
        <v>60</v>
      </c>
      <c r="C7381">
        <v>7929</v>
      </c>
      <c r="D7381">
        <v>12.69</v>
      </c>
      <c r="E7381" s="289" t="s">
        <v>16535</v>
      </c>
      <c r="F7381">
        <v>5016012628</v>
      </c>
      <c r="G7381" s="276">
        <v>45792</v>
      </c>
      <c r="H7381">
        <v>20250505710806</v>
      </c>
      <c r="I7381">
        <v>25.053000000000001</v>
      </c>
      <c r="J7381" s="289" t="s">
        <v>324</v>
      </c>
      <c r="K7381" s="289" t="s">
        <v>16552</v>
      </c>
      <c r="L7381" s="289" t="s">
        <v>275</v>
      </c>
      <c r="M7381" s="289" t="s">
        <v>16351</v>
      </c>
      <c r="N7381" s="289" t="s">
        <v>508</v>
      </c>
      <c r="O7381" s="289" t="s">
        <v>291</v>
      </c>
      <c r="P7381" s="289" t="str">
        <f>VLOOKUP(CAT_Details[[#This Row],[Delivery Bp Customer Code]],Table6[],2,0)</f>
        <v>DX01-L5</v>
      </c>
    </row>
    <row r="7382" spans="1:16" x14ac:dyDescent="0.25">
      <c r="A7382" s="289" t="s">
        <v>285</v>
      </c>
      <c r="B7382">
        <v>16</v>
      </c>
      <c r="C7382">
        <v>1652</v>
      </c>
      <c r="D7382">
        <v>6.4</v>
      </c>
      <c r="E7382" s="289" t="s">
        <v>16553</v>
      </c>
      <c r="F7382">
        <v>5016026526</v>
      </c>
      <c r="G7382" s="276">
        <v>45792</v>
      </c>
      <c r="H7382">
        <v>20250507712765</v>
      </c>
      <c r="I7382">
        <v>17.202999999999999</v>
      </c>
      <c r="J7382" s="289" t="s">
        <v>350</v>
      </c>
      <c r="K7382" s="289" t="s">
        <v>16554</v>
      </c>
      <c r="L7382" s="289" t="s">
        <v>275</v>
      </c>
      <c r="M7382" s="289" t="s">
        <v>16428</v>
      </c>
      <c r="N7382" s="289" t="s">
        <v>462</v>
      </c>
      <c r="O7382" s="289" t="s">
        <v>291</v>
      </c>
      <c r="P7382" s="289" t="str">
        <f>VLOOKUP(CAT_Details[[#This Row],[Delivery Bp Customer Code]],Table6[],2,0)</f>
        <v>DX01-L5</v>
      </c>
    </row>
    <row r="7383" spans="1:16" x14ac:dyDescent="0.25">
      <c r="A7383" s="289" t="s">
        <v>285</v>
      </c>
      <c r="B7383">
        <v>29</v>
      </c>
      <c r="C7383">
        <v>2796</v>
      </c>
      <c r="D7383">
        <v>11.6</v>
      </c>
      <c r="E7383" s="289" t="s">
        <v>16553</v>
      </c>
      <c r="F7383">
        <v>5016026527</v>
      </c>
      <c r="G7383" s="276">
        <v>45792</v>
      </c>
      <c r="H7383">
        <v>20250507712773</v>
      </c>
      <c r="I7383">
        <v>26.687999999999999</v>
      </c>
      <c r="J7383" s="289" t="s">
        <v>350</v>
      </c>
      <c r="K7383" s="289" t="s">
        <v>16555</v>
      </c>
      <c r="L7383" s="289" t="s">
        <v>275</v>
      </c>
      <c r="M7383" s="289" t="s">
        <v>16428</v>
      </c>
      <c r="N7383" s="289" t="s">
        <v>462</v>
      </c>
      <c r="O7383" s="289" t="s">
        <v>291</v>
      </c>
      <c r="P7383" s="289" t="str">
        <f>VLOOKUP(CAT_Details[[#This Row],[Delivery Bp Customer Code]],Table6[],2,0)</f>
        <v>DX01-L5</v>
      </c>
    </row>
    <row r="7384" spans="1:16" x14ac:dyDescent="0.25">
      <c r="A7384" s="289" t="s">
        <v>285</v>
      </c>
      <c r="B7384">
        <v>1</v>
      </c>
      <c r="C7384">
        <v>77</v>
      </c>
      <c r="D7384">
        <v>0.5</v>
      </c>
      <c r="E7384" s="289" t="s">
        <v>16556</v>
      </c>
      <c r="F7384">
        <v>5016026586</v>
      </c>
      <c r="G7384" s="276">
        <v>45792</v>
      </c>
      <c r="H7384">
        <v>20250508713330</v>
      </c>
      <c r="I7384">
        <v>1.1399999999999999</v>
      </c>
      <c r="J7384" s="289" t="s">
        <v>350</v>
      </c>
      <c r="K7384" s="289" t="s">
        <v>16557</v>
      </c>
      <c r="L7384" s="289" t="s">
        <v>275</v>
      </c>
      <c r="M7384" s="289" t="s">
        <v>16428</v>
      </c>
      <c r="N7384" s="289" t="s">
        <v>1095</v>
      </c>
      <c r="O7384" s="289" t="s">
        <v>291</v>
      </c>
      <c r="P7384" s="289" t="str">
        <f>VLOOKUP(CAT_Details[[#This Row],[Delivery Bp Customer Code]],Table6[],2,0)</f>
        <v>DX01-L5</v>
      </c>
    </row>
    <row r="7385" spans="1:16" x14ac:dyDescent="0.25">
      <c r="A7385" s="289" t="s">
        <v>285</v>
      </c>
      <c r="B7385">
        <v>2</v>
      </c>
      <c r="C7385">
        <v>306</v>
      </c>
      <c r="D7385">
        <v>1</v>
      </c>
      <c r="E7385" s="289" t="s">
        <v>16556</v>
      </c>
      <c r="F7385">
        <v>5016026587</v>
      </c>
      <c r="G7385" s="276">
        <v>45792</v>
      </c>
      <c r="H7385">
        <v>20250508713320</v>
      </c>
      <c r="I7385">
        <v>2.2799999999999998</v>
      </c>
      <c r="J7385" s="289" t="s">
        <v>350</v>
      </c>
      <c r="K7385" s="289" t="s">
        <v>16558</v>
      </c>
      <c r="L7385" s="289" t="s">
        <v>275</v>
      </c>
      <c r="M7385" s="289" t="s">
        <v>16559</v>
      </c>
      <c r="N7385" s="289" t="s">
        <v>1095</v>
      </c>
      <c r="O7385" s="289" t="s">
        <v>291</v>
      </c>
      <c r="P7385" s="289" t="str">
        <f>VLOOKUP(CAT_Details[[#This Row],[Delivery Bp Customer Code]],Table6[],2,0)</f>
        <v>DX01-L5</v>
      </c>
    </row>
    <row r="7386" spans="1:16" x14ac:dyDescent="0.25">
      <c r="A7386" s="289" t="s">
        <v>285</v>
      </c>
      <c r="B7386">
        <v>9</v>
      </c>
      <c r="C7386">
        <v>801</v>
      </c>
      <c r="D7386">
        <v>3.6</v>
      </c>
      <c r="E7386" s="289" t="s">
        <v>16560</v>
      </c>
      <c r="F7386">
        <v>5016026602</v>
      </c>
      <c r="G7386" s="276">
        <v>45792</v>
      </c>
      <c r="H7386">
        <v>20250508713493</v>
      </c>
      <c r="I7386">
        <v>8.64</v>
      </c>
      <c r="J7386" s="289" t="s">
        <v>350</v>
      </c>
      <c r="K7386" s="289" t="s">
        <v>16561</v>
      </c>
      <c r="L7386" s="289" t="s">
        <v>275</v>
      </c>
      <c r="M7386" s="289" t="s">
        <v>16428</v>
      </c>
      <c r="N7386" s="289" t="s">
        <v>15321</v>
      </c>
      <c r="O7386" s="289" t="s">
        <v>291</v>
      </c>
      <c r="P7386" s="289" t="str">
        <f>VLOOKUP(CAT_Details[[#This Row],[Delivery Bp Customer Code]],Table6[],2,0)</f>
        <v>DX01-L5</v>
      </c>
    </row>
    <row r="7387" spans="1:16" x14ac:dyDescent="0.25">
      <c r="A7387" s="289" t="s">
        <v>521</v>
      </c>
      <c r="B7387">
        <v>9</v>
      </c>
      <c r="C7387">
        <v>1034</v>
      </c>
      <c r="D7387">
        <v>3.6</v>
      </c>
      <c r="E7387" s="289" t="s">
        <v>16527</v>
      </c>
      <c r="F7387">
        <v>5015998169</v>
      </c>
      <c r="G7387" s="276">
        <v>45792</v>
      </c>
      <c r="H7387">
        <v>20250507712132</v>
      </c>
      <c r="I7387">
        <v>8.64</v>
      </c>
      <c r="J7387" s="289" t="s">
        <v>383</v>
      </c>
      <c r="K7387" s="289" t="s">
        <v>16562</v>
      </c>
      <c r="L7387" s="289" t="s">
        <v>275</v>
      </c>
      <c r="M7387" s="289" t="s">
        <v>16529</v>
      </c>
      <c r="N7387" s="289" t="s">
        <v>609</v>
      </c>
      <c r="O7387" s="289" t="s">
        <v>16307</v>
      </c>
      <c r="P7387" s="289" t="str">
        <f>VLOOKUP(CAT_Details[[#This Row],[Delivery Bp Customer Code]],Table6[],2,0)</f>
        <v>DX01</v>
      </c>
    </row>
    <row r="7388" spans="1:16" x14ac:dyDescent="0.25">
      <c r="A7388" s="289" t="s">
        <v>521</v>
      </c>
      <c r="B7388">
        <v>1</v>
      </c>
      <c r="C7388">
        <v>745</v>
      </c>
      <c r="D7388">
        <v>0.46</v>
      </c>
      <c r="E7388" s="289" t="s">
        <v>16563</v>
      </c>
      <c r="F7388">
        <v>5016012254</v>
      </c>
      <c r="G7388" s="276">
        <v>45792</v>
      </c>
      <c r="H7388">
        <v>20250507712487</v>
      </c>
      <c r="I7388">
        <v>1.03</v>
      </c>
      <c r="J7388" s="289" t="s">
        <v>294</v>
      </c>
      <c r="K7388" s="289" t="s">
        <v>16564</v>
      </c>
      <c r="L7388" s="289" t="s">
        <v>275</v>
      </c>
      <c r="M7388" s="289" t="s">
        <v>16565</v>
      </c>
      <c r="N7388" s="289" t="s">
        <v>3907</v>
      </c>
      <c r="O7388" s="289" t="s">
        <v>16307</v>
      </c>
      <c r="P7388" s="289" t="str">
        <f>VLOOKUP(CAT_Details[[#This Row],[Delivery Bp Customer Code]],Table6[],2,0)</f>
        <v>DX01</v>
      </c>
    </row>
    <row r="7389" spans="1:16" x14ac:dyDescent="0.25">
      <c r="A7389" s="289" t="s">
        <v>521</v>
      </c>
      <c r="B7389">
        <v>1</v>
      </c>
      <c r="C7389">
        <v>764</v>
      </c>
      <c r="D7389">
        <v>0.46</v>
      </c>
      <c r="E7389" s="289" t="s">
        <v>16563</v>
      </c>
      <c r="F7389">
        <v>5016012271</v>
      </c>
      <c r="G7389" s="276">
        <v>45792</v>
      </c>
      <c r="H7389">
        <v>20250507712474</v>
      </c>
      <c r="I7389">
        <v>1.03</v>
      </c>
      <c r="J7389" s="289" t="s">
        <v>294</v>
      </c>
      <c r="K7389" s="289" t="s">
        <v>16566</v>
      </c>
      <c r="L7389" s="289" t="s">
        <v>275</v>
      </c>
      <c r="M7389" s="289" t="s">
        <v>16565</v>
      </c>
      <c r="N7389" s="289" t="s">
        <v>16567</v>
      </c>
      <c r="O7389" s="289" t="s">
        <v>16307</v>
      </c>
      <c r="P7389" s="289" t="str">
        <f>VLOOKUP(CAT_Details[[#This Row],[Delivery Bp Customer Code]],Table6[],2,0)</f>
        <v>DX01</v>
      </c>
    </row>
    <row r="7390" spans="1:16" x14ac:dyDescent="0.25">
      <c r="A7390" s="289" t="s">
        <v>521</v>
      </c>
      <c r="B7390">
        <v>14</v>
      </c>
      <c r="C7390">
        <v>5217.9399999999996</v>
      </c>
      <c r="D7390">
        <v>5.6</v>
      </c>
      <c r="E7390" s="289" t="s">
        <v>16568</v>
      </c>
      <c r="F7390">
        <v>5016026596</v>
      </c>
      <c r="G7390" s="276">
        <v>45792</v>
      </c>
      <c r="H7390">
        <v>20250507712122</v>
      </c>
      <c r="I7390">
        <v>4.8380000000000001</v>
      </c>
      <c r="J7390" s="289" t="s">
        <v>350</v>
      </c>
      <c r="K7390" s="289" t="s">
        <v>16569</v>
      </c>
      <c r="L7390" s="289" t="s">
        <v>275</v>
      </c>
      <c r="M7390" s="289" t="s">
        <v>16231</v>
      </c>
      <c r="N7390" s="289" t="s">
        <v>528</v>
      </c>
      <c r="O7390" s="289" t="s">
        <v>16307</v>
      </c>
      <c r="P7390" s="289" t="str">
        <f>VLOOKUP(CAT_Details[[#This Row],[Delivery Bp Customer Code]],Table6[],2,0)</f>
        <v>DX01</v>
      </c>
    </row>
    <row r="7391" spans="1:16" x14ac:dyDescent="0.25">
      <c r="A7391" s="289" t="s">
        <v>521</v>
      </c>
      <c r="B7391">
        <v>25</v>
      </c>
      <c r="C7391">
        <v>2550</v>
      </c>
      <c r="D7391">
        <v>10</v>
      </c>
      <c r="E7391" s="289" t="s">
        <v>16570</v>
      </c>
      <c r="F7391">
        <v>5016058010</v>
      </c>
      <c r="G7391" s="276">
        <v>45792</v>
      </c>
      <c r="H7391">
        <v>20250508713910</v>
      </c>
      <c r="I7391">
        <v>26.4</v>
      </c>
      <c r="J7391" s="289" t="s">
        <v>302</v>
      </c>
      <c r="K7391" s="289" t="s">
        <v>16571</v>
      </c>
      <c r="L7391" s="289" t="s">
        <v>275</v>
      </c>
      <c r="M7391" s="289" t="s">
        <v>16572</v>
      </c>
      <c r="N7391" s="289" t="s">
        <v>694</v>
      </c>
      <c r="O7391" s="289" t="s">
        <v>16307</v>
      </c>
      <c r="P7391" s="289" t="str">
        <f>VLOOKUP(CAT_Details[[#This Row],[Delivery Bp Customer Code]],Table6[],2,0)</f>
        <v>DX01</v>
      </c>
    </row>
    <row r="7392" spans="1:16" x14ac:dyDescent="0.25">
      <c r="A7392" s="289" t="s">
        <v>272</v>
      </c>
      <c r="B7392">
        <v>6</v>
      </c>
      <c r="C7392">
        <v>1330</v>
      </c>
      <c r="D7392">
        <v>2.4</v>
      </c>
      <c r="E7392" s="289" t="s">
        <v>16573</v>
      </c>
      <c r="F7392">
        <v>5015998046</v>
      </c>
      <c r="G7392" s="276">
        <v>45792</v>
      </c>
      <c r="H7392">
        <v>20250505710617</v>
      </c>
      <c r="I7392">
        <v>6.9119999999999999</v>
      </c>
      <c r="J7392" s="289" t="s">
        <v>294</v>
      </c>
      <c r="K7392" s="289" t="s">
        <v>16574</v>
      </c>
      <c r="L7392" s="289" t="s">
        <v>275</v>
      </c>
      <c r="M7392" s="289" t="s">
        <v>16499</v>
      </c>
      <c r="N7392" s="289" t="s">
        <v>555</v>
      </c>
      <c r="O7392" s="289" t="s">
        <v>277</v>
      </c>
      <c r="P7392" s="289" t="str">
        <f>VLOOKUP(CAT_Details[[#This Row],[Delivery Bp Customer Code]],Table6[],2,0)</f>
        <v>U2-L5</v>
      </c>
    </row>
    <row r="7393" spans="1:16" x14ac:dyDescent="0.25">
      <c r="A7393" s="289" t="s">
        <v>272</v>
      </c>
      <c r="B7393">
        <v>3</v>
      </c>
      <c r="C7393">
        <v>1485</v>
      </c>
      <c r="D7393">
        <v>1.2</v>
      </c>
      <c r="E7393" s="289" t="s">
        <v>16540</v>
      </c>
      <c r="F7393">
        <v>5015998492</v>
      </c>
      <c r="G7393" s="276">
        <v>45792</v>
      </c>
      <c r="H7393">
        <v>20250506711376</v>
      </c>
      <c r="I7393">
        <v>1.1519999999999999</v>
      </c>
      <c r="J7393" s="289" t="s">
        <v>324</v>
      </c>
      <c r="K7393" s="289" t="s">
        <v>16575</v>
      </c>
      <c r="L7393" s="289" t="s">
        <v>275</v>
      </c>
      <c r="M7393" s="289" t="s">
        <v>16370</v>
      </c>
      <c r="N7393" s="289" t="s">
        <v>399</v>
      </c>
      <c r="O7393" s="289" t="s">
        <v>277</v>
      </c>
      <c r="P7393" s="289" t="str">
        <f>VLOOKUP(CAT_Details[[#This Row],[Delivery Bp Customer Code]],Table6[],2,0)</f>
        <v>U2-L5</v>
      </c>
    </row>
    <row r="7394" spans="1:16" x14ac:dyDescent="0.25">
      <c r="A7394" s="289" t="s">
        <v>272</v>
      </c>
      <c r="B7394">
        <v>1</v>
      </c>
      <c r="C7394">
        <v>10</v>
      </c>
      <c r="D7394">
        <v>0.05</v>
      </c>
      <c r="E7394" s="289" t="s">
        <v>16576</v>
      </c>
      <c r="F7394">
        <v>5016012136</v>
      </c>
      <c r="G7394" s="276">
        <v>45792</v>
      </c>
      <c r="H7394">
        <v>20250505710787</v>
      </c>
      <c r="I7394">
        <v>3.5999999999999997E-2</v>
      </c>
      <c r="J7394" s="289" t="s">
        <v>324</v>
      </c>
      <c r="K7394" s="289" t="s">
        <v>16577</v>
      </c>
      <c r="L7394" s="289" t="s">
        <v>275</v>
      </c>
      <c r="M7394" s="289" t="s">
        <v>16351</v>
      </c>
      <c r="N7394" s="289" t="s">
        <v>562</v>
      </c>
      <c r="O7394" s="289" t="s">
        <v>277</v>
      </c>
      <c r="P7394" s="289" t="str">
        <f>VLOOKUP(CAT_Details[[#This Row],[Delivery Bp Customer Code]],Table6[],2,0)</f>
        <v>U2-L5</v>
      </c>
    </row>
    <row r="7395" spans="1:16" x14ac:dyDescent="0.25">
      <c r="A7395" s="289" t="s">
        <v>272</v>
      </c>
      <c r="B7395">
        <v>5</v>
      </c>
      <c r="C7395">
        <v>350</v>
      </c>
      <c r="D7395">
        <v>2</v>
      </c>
      <c r="E7395" s="289" t="s">
        <v>16578</v>
      </c>
      <c r="F7395">
        <v>5016012498</v>
      </c>
      <c r="G7395" s="276">
        <v>45792</v>
      </c>
      <c r="H7395">
        <v>20250505709998</v>
      </c>
      <c r="I7395">
        <v>4.8</v>
      </c>
      <c r="J7395" s="289" t="s">
        <v>287</v>
      </c>
      <c r="K7395" s="289" t="s">
        <v>16579</v>
      </c>
      <c r="L7395" s="289" t="s">
        <v>275</v>
      </c>
      <c r="M7395" s="289" t="s">
        <v>16354</v>
      </c>
      <c r="N7395" s="289" t="s">
        <v>889</v>
      </c>
      <c r="O7395" s="289" t="s">
        <v>277</v>
      </c>
      <c r="P7395" s="289" t="str">
        <f>VLOOKUP(CAT_Details[[#This Row],[Delivery Bp Customer Code]],Table6[],2,0)</f>
        <v>U2-L5</v>
      </c>
    </row>
    <row r="7396" spans="1:16" x14ac:dyDescent="0.25">
      <c r="A7396" s="289" t="s">
        <v>272</v>
      </c>
      <c r="B7396">
        <v>11</v>
      </c>
      <c r="C7396">
        <v>2344</v>
      </c>
      <c r="D7396">
        <v>2.2000000000000002</v>
      </c>
      <c r="E7396" s="289" t="s">
        <v>16504</v>
      </c>
      <c r="F7396">
        <v>5016026491</v>
      </c>
      <c r="G7396" s="276">
        <v>45792</v>
      </c>
      <c r="H7396">
        <v>20250508713567</v>
      </c>
      <c r="I7396">
        <v>3.97</v>
      </c>
      <c r="J7396" s="289" t="s">
        <v>350</v>
      </c>
      <c r="K7396" s="289" t="s">
        <v>16580</v>
      </c>
      <c r="L7396" s="289" t="s">
        <v>275</v>
      </c>
      <c r="M7396" s="289" t="s">
        <v>16231</v>
      </c>
      <c r="N7396" s="289" t="s">
        <v>544</v>
      </c>
      <c r="O7396" s="289" t="s">
        <v>277</v>
      </c>
      <c r="P7396" s="289" t="str">
        <f>VLOOKUP(CAT_Details[[#This Row],[Delivery Bp Customer Code]],Table6[],2,0)</f>
        <v>U2-L5</v>
      </c>
    </row>
    <row r="7397" spans="1:16" x14ac:dyDescent="0.25">
      <c r="A7397" s="289" t="s">
        <v>272</v>
      </c>
      <c r="B7397">
        <v>4</v>
      </c>
      <c r="C7397">
        <v>136</v>
      </c>
      <c r="D7397">
        <v>0.8</v>
      </c>
      <c r="E7397" s="289" t="s">
        <v>16581</v>
      </c>
      <c r="F7397">
        <v>5016026546</v>
      </c>
      <c r="G7397" s="276">
        <v>45792</v>
      </c>
      <c r="H7397">
        <v>20250508713572</v>
      </c>
      <c r="I7397">
        <v>0.84</v>
      </c>
      <c r="J7397" s="289" t="s">
        <v>350</v>
      </c>
      <c r="K7397" s="289" t="s">
        <v>16582</v>
      </c>
      <c r="L7397" s="289" t="s">
        <v>275</v>
      </c>
      <c r="M7397" s="289" t="s">
        <v>16231</v>
      </c>
      <c r="N7397" s="289" t="s">
        <v>540</v>
      </c>
      <c r="O7397" s="289" t="s">
        <v>277</v>
      </c>
      <c r="P7397" s="289" t="str">
        <f>VLOOKUP(CAT_Details[[#This Row],[Delivery Bp Customer Code]],Table6[],2,0)</f>
        <v>U2-L5</v>
      </c>
    </row>
    <row r="7398" spans="1:16" x14ac:dyDescent="0.25">
      <c r="A7398" s="289" t="s">
        <v>272</v>
      </c>
      <c r="B7398">
        <v>1</v>
      </c>
      <c r="C7398">
        <v>63</v>
      </c>
      <c r="D7398">
        <v>0.4</v>
      </c>
      <c r="E7398" s="289" t="s">
        <v>16583</v>
      </c>
      <c r="F7398">
        <v>5016026644</v>
      </c>
      <c r="G7398" s="276">
        <v>45792</v>
      </c>
      <c r="H7398">
        <v>20250430707953</v>
      </c>
      <c r="I7398">
        <v>0.48</v>
      </c>
      <c r="J7398" s="289" t="s">
        <v>280</v>
      </c>
      <c r="K7398" s="289" t="s">
        <v>16584</v>
      </c>
      <c r="L7398" s="289" t="s">
        <v>275</v>
      </c>
      <c r="M7398" s="289" t="s">
        <v>16216</v>
      </c>
      <c r="N7398" s="289" t="s">
        <v>619</v>
      </c>
      <c r="O7398" s="289" t="s">
        <v>277</v>
      </c>
      <c r="P7398" s="289" t="str">
        <f>VLOOKUP(CAT_Details[[#This Row],[Delivery Bp Customer Code]],Table6[],2,0)</f>
        <v>U2-L5</v>
      </c>
    </row>
    <row r="7399" spans="1:16" x14ac:dyDescent="0.25">
      <c r="A7399" s="289" t="s">
        <v>272</v>
      </c>
      <c r="B7399">
        <v>3</v>
      </c>
      <c r="C7399">
        <v>663</v>
      </c>
      <c r="D7399">
        <v>1.2</v>
      </c>
      <c r="E7399" s="289" t="s">
        <v>16585</v>
      </c>
      <c r="F7399">
        <v>5016026655</v>
      </c>
      <c r="G7399" s="276">
        <v>45792</v>
      </c>
      <c r="H7399">
        <v>20250508713233</v>
      </c>
      <c r="I7399">
        <v>2.88</v>
      </c>
      <c r="J7399" s="289" t="s">
        <v>350</v>
      </c>
      <c r="K7399" s="289" t="s">
        <v>16586</v>
      </c>
      <c r="L7399" s="289" t="s">
        <v>275</v>
      </c>
      <c r="M7399" s="289" t="s">
        <v>16428</v>
      </c>
      <c r="N7399" s="289" t="s">
        <v>999</v>
      </c>
      <c r="O7399" s="289" t="s">
        <v>277</v>
      </c>
      <c r="P7399" s="289" t="str">
        <f>VLOOKUP(CAT_Details[[#This Row],[Delivery Bp Customer Code]],Table6[],2,0)</f>
        <v>U2-L5</v>
      </c>
    </row>
    <row r="7400" spans="1:16" x14ac:dyDescent="0.25">
      <c r="A7400" s="289" t="s">
        <v>272</v>
      </c>
      <c r="B7400">
        <v>4</v>
      </c>
      <c r="C7400">
        <v>1200</v>
      </c>
      <c r="D7400">
        <v>1.6</v>
      </c>
      <c r="E7400" s="289" t="s">
        <v>16587</v>
      </c>
      <c r="F7400">
        <v>5016026711</v>
      </c>
      <c r="G7400" s="276">
        <v>45792</v>
      </c>
      <c r="H7400">
        <v>20250508713336</v>
      </c>
      <c r="I7400">
        <v>1.3440000000000001</v>
      </c>
      <c r="J7400" s="289" t="s">
        <v>350</v>
      </c>
      <c r="K7400" s="289" t="s">
        <v>16588</v>
      </c>
      <c r="L7400" s="289" t="s">
        <v>275</v>
      </c>
      <c r="M7400" s="289" t="s">
        <v>16513</v>
      </c>
      <c r="N7400" s="289" t="s">
        <v>15982</v>
      </c>
      <c r="O7400" s="289" t="s">
        <v>277</v>
      </c>
      <c r="P7400" s="289" t="str">
        <f>VLOOKUP(CAT_Details[[#This Row],[Delivery Bp Customer Code]],Table6[],2,0)</f>
        <v>U2-L5</v>
      </c>
    </row>
    <row r="7401" spans="1:16" x14ac:dyDescent="0.25">
      <c r="A7401" s="289" t="s">
        <v>4794</v>
      </c>
      <c r="B7401">
        <v>20</v>
      </c>
      <c r="C7401">
        <v>2638</v>
      </c>
      <c r="D7401">
        <v>8</v>
      </c>
      <c r="E7401" s="289" t="s">
        <v>16589</v>
      </c>
      <c r="F7401">
        <v>5016026581</v>
      </c>
      <c r="G7401" s="276">
        <v>45792</v>
      </c>
      <c r="H7401">
        <v>20250508713892</v>
      </c>
      <c r="I7401">
        <v>14.4</v>
      </c>
      <c r="J7401" s="289" t="s">
        <v>350</v>
      </c>
      <c r="K7401" s="289" t="s">
        <v>16590</v>
      </c>
      <c r="L7401" s="289" t="s">
        <v>275</v>
      </c>
      <c r="M7401" s="289" t="s">
        <v>16513</v>
      </c>
      <c r="N7401" s="289" t="s">
        <v>7086</v>
      </c>
      <c r="O7401" s="289" t="s">
        <v>4798</v>
      </c>
      <c r="P7401" s="289" t="str">
        <f>VLOOKUP(CAT_Details[[#This Row],[Delivery Bp Customer Code]],Table6[],2,0)</f>
        <v>MY02</v>
      </c>
    </row>
    <row r="7402" spans="1:16" x14ac:dyDescent="0.25">
      <c r="A7402" s="289" t="s">
        <v>278</v>
      </c>
      <c r="B7402">
        <v>5</v>
      </c>
      <c r="C7402">
        <v>2550</v>
      </c>
      <c r="D7402">
        <v>2</v>
      </c>
      <c r="E7402" s="289" t="s">
        <v>16591</v>
      </c>
      <c r="F7402">
        <v>5016026593</v>
      </c>
      <c r="G7402" s="276">
        <v>45793</v>
      </c>
      <c r="H7402">
        <v>20250508713476</v>
      </c>
      <c r="I7402">
        <v>4.8</v>
      </c>
      <c r="J7402" s="289" t="s">
        <v>324</v>
      </c>
      <c r="K7402" s="289" t="s">
        <v>16592</v>
      </c>
      <c r="L7402" s="289" t="s">
        <v>275</v>
      </c>
      <c r="M7402" s="289" t="s">
        <v>16351</v>
      </c>
      <c r="N7402" s="289" t="s">
        <v>343</v>
      </c>
      <c r="O7402" s="289" t="s">
        <v>498</v>
      </c>
      <c r="P7402" s="289" t="str">
        <f>VLOOKUP(CAT_Details[[#This Row],[Delivery Bp Customer Code]],Table6[],2,0)</f>
        <v>DK-BM01</v>
      </c>
    </row>
    <row r="7403" spans="1:16" x14ac:dyDescent="0.25">
      <c r="A7403" s="289" t="s">
        <v>75</v>
      </c>
      <c r="B7403">
        <v>9</v>
      </c>
      <c r="C7403">
        <v>382</v>
      </c>
      <c r="D7403">
        <v>1.1499999999999999</v>
      </c>
      <c r="E7403" s="289" t="s">
        <v>16593</v>
      </c>
      <c r="F7403">
        <v>5015998587</v>
      </c>
      <c r="G7403" s="276">
        <v>45793</v>
      </c>
      <c r="H7403">
        <v>20250506711517</v>
      </c>
      <c r="I7403">
        <v>1.2529999999999999</v>
      </c>
      <c r="J7403" s="289" t="s">
        <v>294</v>
      </c>
      <c r="K7403" s="289" t="s">
        <v>16594</v>
      </c>
      <c r="L7403" s="289" t="s">
        <v>275</v>
      </c>
      <c r="M7403" s="289" t="s">
        <v>16565</v>
      </c>
      <c r="N7403" s="289" t="s">
        <v>1413</v>
      </c>
      <c r="O7403" s="289" t="s">
        <v>2173</v>
      </c>
      <c r="P7403" s="289" t="str">
        <f>VLOOKUP(CAT_Details[[#This Row],[Delivery Bp Customer Code]],Table6[],2,0)</f>
        <v>OYL1</v>
      </c>
    </row>
    <row r="7404" spans="1:16" x14ac:dyDescent="0.25">
      <c r="A7404" s="289" t="s">
        <v>75</v>
      </c>
      <c r="B7404">
        <v>1</v>
      </c>
      <c r="C7404">
        <v>5</v>
      </c>
      <c r="D7404">
        <v>0.06</v>
      </c>
      <c r="E7404" s="289" t="s">
        <v>16595</v>
      </c>
      <c r="F7404">
        <v>5016026556</v>
      </c>
      <c r="G7404" s="276">
        <v>45793</v>
      </c>
      <c r="H7404">
        <v>20250507712697</v>
      </c>
      <c r="I7404">
        <v>4.2000000000000003E-2</v>
      </c>
      <c r="J7404" s="289" t="s">
        <v>324</v>
      </c>
      <c r="K7404" s="289" t="s">
        <v>16596</v>
      </c>
      <c r="L7404" s="289" t="s">
        <v>275</v>
      </c>
      <c r="M7404" s="289" t="s">
        <v>16597</v>
      </c>
      <c r="N7404" s="289" t="s">
        <v>13813</v>
      </c>
      <c r="O7404" s="289" t="s">
        <v>5281</v>
      </c>
      <c r="P7404" s="289" t="str">
        <f>VLOOKUP(CAT_Details[[#This Row],[Delivery Bp Customer Code]],Table6[],2,0)</f>
        <v>DK-LW08</v>
      </c>
    </row>
    <row r="7405" spans="1:16" x14ac:dyDescent="0.25">
      <c r="A7405" s="289" t="s">
        <v>75</v>
      </c>
      <c r="B7405">
        <v>2</v>
      </c>
      <c r="C7405">
        <v>21.4</v>
      </c>
      <c r="D7405">
        <v>0.14000000000000001</v>
      </c>
      <c r="E7405" s="289" t="s">
        <v>16598</v>
      </c>
      <c r="F7405">
        <v>5016042731</v>
      </c>
      <c r="G7405" s="276">
        <v>45793</v>
      </c>
      <c r="H7405">
        <v>20250508713749</v>
      </c>
      <c r="I7405">
        <v>7.3999999999999996E-2</v>
      </c>
      <c r="J7405" s="289" t="s">
        <v>350</v>
      </c>
      <c r="K7405" s="289" t="s">
        <v>16599</v>
      </c>
      <c r="L7405" s="289" t="s">
        <v>275</v>
      </c>
      <c r="M7405" s="289" t="s">
        <v>16513</v>
      </c>
      <c r="N7405" s="289" t="s">
        <v>11974</v>
      </c>
      <c r="O7405" s="289" t="s">
        <v>2173</v>
      </c>
      <c r="P7405" s="289" t="str">
        <f>VLOOKUP(CAT_Details[[#This Row],[Delivery Bp Customer Code]],Table6[],2,0)</f>
        <v>OYL1</v>
      </c>
    </row>
    <row r="7406" spans="1:16" x14ac:dyDescent="0.25">
      <c r="A7406" s="289" t="s">
        <v>75</v>
      </c>
      <c r="B7406">
        <v>1</v>
      </c>
      <c r="C7406">
        <v>21.8</v>
      </c>
      <c r="D7406">
        <v>0.2</v>
      </c>
      <c r="E7406" s="289" t="s">
        <v>16600</v>
      </c>
      <c r="F7406">
        <v>5016042981</v>
      </c>
      <c r="G7406" s="276">
        <v>45793</v>
      </c>
      <c r="H7406">
        <v>20250512715378</v>
      </c>
      <c r="I7406">
        <v>0.38400000000000001</v>
      </c>
      <c r="J7406" s="289" t="s">
        <v>280</v>
      </c>
      <c r="K7406" s="289" t="s">
        <v>16601</v>
      </c>
      <c r="L7406" s="289" t="s">
        <v>275</v>
      </c>
      <c r="M7406" s="289" t="s">
        <v>16602</v>
      </c>
      <c r="N7406" s="289" t="s">
        <v>16603</v>
      </c>
      <c r="O7406" s="289" t="s">
        <v>2173</v>
      </c>
      <c r="P7406" s="289" t="str">
        <f>VLOOKUP(CAT_Details[[#This Row],[Delivery Bp Customer Code]],Table6[],2,0)</f>
        <v>OYL1</v>
      </c>
    </row>
    <row r="7407" spans="1:16" x14ac:dyDescent="0.25">
      <c r="A7407" s="289" t="s">
        <v>75</v>
      </c>
      <c r="B7407">
        <v>8</v>
      </c>
      <c r="C7407">
        <v>4785</v>
      </c>
      <c r="D7407">
        <v>3.2</v>
      </c>
      <c r="E7407" s="289" t="s">
        <v>16604</v>
      </c>
      <c r="F7407">
        <v>5016058001</v>
      </c>
      <c r="G7407" s="276">
        <v>45793</v>
      </c>
      <c r="H7407">
        <v>20250506711527</v>
      </c>
      <c r="I7407">
        <v>7.68</v>
      </c>
      <c r="J7407" s="289" t="s">
        <v>280</v>
      </c>
      <c r="K7407" s="289" t="s">
        <v>16605</v>
      </c>
      <c r="L7407" s="289" t="s">
        <v>275</v>
      </c>
      <c r="M7407" s="289" t="s">
        <v>16606</v>
      </c>
      <c r="N7407" s="289" t="s">
        <v>868</v>
      </c>
      <c r="O7407" s="289" t="s">
        <v>2173</v>
      </c>
      <c r="P7407" s="289" t="str">
        <f>VLOOKUP(CAT_Details[[#This Row],[Delivery Bp Customer Code]],Table6[],2,0)</f>
        <v>OYL1</v>
      </c>
    </row>
    <row r="7408" spans="1:16" x14ac:dyDescent="0.25">
      <c r="A7408" s="289" t="s">
        <v>75</v>
      </c>
      <c r="B7408">
        <v>1</v>
      </c>
      <c r="C7408">
        <v>30.1</v>
      </c>
      <c r="D7408">
        <v>0.4</v>
      </c>
      <c r="E7408" s="289" t="s">
        <v>16607</v>
      </c>
      <c r="F7408">
        <v>5016073779</v>
      </c>
      <c r="G7408" s="276">
        <v>45793</v>
      </c>
      <c r="H7408">
        <v>20250513716258</v>
      </c>
      <c r="I7408">
        <v>0.96</v>
      </c>
      <c r="J7408" s="289" t="s">
        <v>273</v>
      </c>
      <c r="K7408" s="289" t="s">
        <v>16608</v>
      </c>
      <c r="L7408" s="289" t="s">
        <v>275</v>
      </c>
      <c r="M7408" s="289" t="s">
        <v>16609</v>
      </c>
      <c r="N7408" s="289" t="s">
        <v>1142</v>
      </c>
      <c r="O7408" s="289" t="s">
        <v>2173</v>
      </c>
      <c r="P7408" s="289" t="str">
        <f>VLOOKUP(CAT_Details[[#This Row],[Delivery Bp Customer Code]],Table6[],2,0)</f>
        <v>OYL1</v>
      </c>
    </row>
    <row r="7409" spans="1:16" x14ac:dyDescent="0.25">
      <c r="A7409" s="289" t="s">
        <v>75</v>
      </c>
      <c r="B7409">
        <v>1</v>
      </c>
      <c r="C7409">
        <v>209</v>
      </c>
      <c r="D7409">
        <v>0.4</v>
      </c>
      <c r="E7409" s="289" t="s">
        <v>16610</v>
      </c>
      <c r="F7409">
        <v>5016073794</v>
      </c>
      <c r="G7409" s="276">
        <v>45793</v>
      </c>
      <c r="H7409">
        <v>20250512715405</v>
      </c>
      <c r="I7409">
        <v>0.67200000000000004</v>
      </c>
      <c r="J7409" s="289" t="s">
        <v>273</v>
      </c>
      <c r="K7409" s="289" t="s">
        <v>16611</v>
      </c>
      <c r="L7409" s="289" t="s">
        <v>275</v>
      </c>
      <c r="M7409" s="289" t="s">
        <v>16609</v>
      </c>
      <c r="N7409" s="289" t="s">
        <v>1011</v>
      </c>
      <c r="O7409" s="289" t="s">
        <v>2173</v>
      </c>
      <c r="P7409" s="289" t="str">
        <f>VLOOKUP(CAT_Details[[#This Row],[Delivery Bp Customer Code]],Table6[],2,0)</f>
        <v>OYL1</v>
      </c>
    </row>
    <row r="7410" spans="1:16" x14ac:dyDescent="0.25">
      <c r="A7410" s="289" t="s">
        <v>14506</v>
      </c>
      <c r="B7410">
        <v>5</v>
      </c>
      <c r="C7410">
        <v>3210</v>
      </c>
      <c r="D7410">
        <v>7.19</v>
      </c>
      <c r="E7410" s="289" t="s">
        <v>16612</v>
      </c>
      <c r="F7410">
        <v>5016085785</v>
      </c>
      <c r="G7410" s="276">
        <v>45793</v>
      </c>
      <c r="I7410">
        <v>18.446999999999999</v>
      </c>
      <c r="J7410" s="289" t="s">
        <v>350</v>
      </c>
      <c r="K7410" s="289" t="s">
        <v>16613</v>
      </c>
      <c r="L7410" s="289" t="s">
        <v>273</v>
      </c>
      <c r="M7410" s="289" t="s">
        <v>16614</v>
      </c>
      <c r="N7410" s="289" t="s">
        <v>16615</v>
      </c>
      <c r="O7410" s="289" t="s">
        <v>16616</v>
      </c>
      <c r="P7410" s="289" t="str">
        <f>VLOOKUP(CAT_Details[[#This Row],[Delivery Bp Customer Code]],Table6[],2,0)</f>
        <v>No Loc</v>
      </c>
    </row>
    <row r="7411" spans="1:16" x14ac:dyDescent="0.25">
      <c r="A7411" s="289" t="s">
        <v>14506</v>
      </c>
      <c r="B7411">
        <v>1</v>
      </c>
      <c r="C7411">
        <v>1533</v>
      </c>
      <c r="D7411">
        <v>0.94</v>
      </c>
      <c r="E7411" s="289" t="s">
        <v>16617</v>
      </c>
      <c r="F7411">
        <v>5016085922</v>
      </c>
      <c r="G7411" s="276">
        <v>45793</v>
      </c>
      <c r="I7411">
        <v>1.681</v>
      </c>
      <c r="J7411" s="289" t="s">
        <v>350</v>
      </c>
      <c r="K7411" s="289" t="s">
        <v>16618</v>
      </c>
      <c r="L7411" s="289" t="s">
        <v>273</v>
      </c>
      <c r="M7411" s="289" t="s">
        <v>16619</v>
      </c>
      <c r="N7411" s="289" t="s">
        <v>16620</v>
      </c>
      <c r="O7411" s="289" t="s">
        <v>14511</v>
      </c>
      <c r="P7411" s="289" t="str">
        <f>VLOOKUP(CAT_Details[[#This Row],[Delivery Bp Customer Code]],Table6[],2,0)</f>
        <v>No Loc</v>
      </c>
    </row>
    <row r="7412" spans="1:16" x14ac:dyDescent="0.25">
      <c r="A7412" s="289" t="s">
        <v>14506</v>
      </c>
      <c r="B7412">
        <v>4</v>
      </c>
      <c r="C7412">
        <v>4902</v>
      </c>
      <c r="D7412">
        <v>4.5999999999999996</v>
      </c>
      <c r="E7412" s="289" t="s">
        <v>16617</v>
      </c>
      <c r="F7412">
        <v>5016086037</v>
      </c>
      <c r="G7412" s="276">
        <v>45793</v>
      </c>
      <c r="I7412">
        <v>9.15</v>
      </c>
      <c r="J7412" s="289" t="s">
        <v>350</v>
      </c>
      <c r="K7412" s="289" t="s">
        <v>16621</v>
      </c>
      <c r="L7412" s="289" t="s">
        <v>273</v>
      </c>
      <c r="M7412" s="289" t="s">
        <v>16619</v>
      </c>
      <c r="N7412" s="289" t="s">
        <v>16620</v>
      </c>
      <c r="O7412" s="289" t="s">
        <v>16622</v>
      </c>
      <c r="P7412" s="289" t="str">
        <f>VLOOKUP(CAT_Details[[#This Row],[Delivery Bp Customer Code]],Table6[],2,0)</f>
        <v>No Loc</v>
      </c>
    </row>
    <row r="7413" spans="1:16" x14ac:dyDescent="0.25">
      <c r="A7413" s="289" t="s">
        <v>3329</v>
      </c>
      <c r="B7413">
        <v>1</v>
      </c>
      <c r="C7413">
        <v>241</v>
      </c>
      <c r="D7413">
        <v>0.4</v>
      </c>
      <c r="E7413" s="289" t="s">
        <v>16623</v>
      </c>
      <c r="F7413">
        <v>5016012159</v>
      </c>
      <c r="G7413" s="276">
        <v>45793</v>
      </c>
      <c r="H7413">
        <v>20250506711810</v>
      </c>
      <c r="I7413">
        <v>0.91200000000000003</v>
      </c>
      <c r="J7413" s="289" t="s">
        <v>438</v>
      </c>
      <c r="K7413" s="289" t="s">
        <v>16624</v>
      </c>
      <c r="L7413" s="289" t="s">
        <v>275</v>
      </c>
      <c r="M7413" s="289" t="s">
        <v>16209</v>
      </c>
      <c r="N7413" s="289" t="s">
        <v>4090</v>
      </c>
      <c r="O7413" s="289" t="s">
        <v>3332</v>
      </c>
      <c r="P7413" s="289">
        <f>VLOOKUP(CAT_Details[[#This Row],[Delivery Bp Customer Code]],Table6[],2,0)</f>
        <v>3402</v>
      </c>
    </row>
    <row r="7414" spans="1:16" x14ac:dyDescent="0.25">
      <c r="A7414" s="289" t="s">
        <v>3329</v>
      </c>
      <c r="B7414">
        <v>4</v>
      </c>
      <c r="C7414">
        <v>395</v>
      </c>
      <c r="D7414">
        <v>1.2</v>
      </c>
      <c r="E7414" s="289" t="s">
        <v>16625</v>
      </c>
      <c r="F7414">
        <v>5016012500</v>
      </c>
      <c r="G7414" s="276">
        <v>45793</v>
      </c>
      <c r="H7414">
        <v>20250507712141</v>
      </c>
      <c r="I7414">
        <v>2.6880000000000002</v>
      </c>
      <c r="J7414" s="289" t="s">
        <v>401</v>
      </c>
      <c r="K7414" s="289" t="s">
        <v>16626</v>
      </c>
      <c r="L7414" s="289" t="s">
        <v>275</v>
      </c>
      <c r="M7414" s="289" t="s">
        <v>16240</v>
      </c>
      <c r="N7414" s="289" t="s">
        <v>2533</v>
      </c>
      <c r="O7414" s="289" t="s">
        <v>3332</v>
      </c>
      <c r="P7414" s="289">
        <f>VLOOKUP(CAT_Details[[#This Row],[Delivery Bp Customer Code]],Table6[],2,0)</f>
        <v>3402</v>
      </c>
    </row>
    <row r="7415" spans="1:16" x14ac:dyDescent="0.25">
      <c r="A7415" s="289" t="s">
        <v>3329</v>
      </c>
      <c r="B7415">
        <v>1</v>
      </c>
      <c r="C7415">
        <v>173</v>
      </c>
      <c r="D7415">
        <v>0.4</v>
      </c>
      <c r="E7415" s="289" t="s">
        <v>16627</v>
      </c>
      <c r="F7415">
        <v>5016026625</v>
      </c>
      <c r="G7415" s="276">
        <v>45793</v>
      </c>
      <c r="H7415">
        <v>20250507712450</v>
      </c>
      <c r="I7415">
        <v>0.25900000000000001</v>
      </c>
      <c r="J7415" s="289" t="s">
        <v>1047</v>
      </c>
      <c r="K7415" s="289" t="s">
        <v>16628</v>
      </c>
      <c r="L7415" s="289" t="s">
        <v>275</v>
      </c>
      <c r="M7415" s="289" t="s">
        <v>16494</v>
      </c>
      <c r="N7415" s="289" t="s">
        <v>1049</v>
      </c>
      <c r="O7415" s="289" t="s">
        <v>3332</v>
      </c>
      <c r="P7415" s="289">
        <f>VLOOKUP(CAT_Details[[#This Row],[Delivery Bp Customer Code]],Table6[],2,0)</f>
        <v>3402</v>
      </c>
    </row>
    <row r="7416" spans="1:16" x14ac:dyDescent="0.25">
      <c r="A7416" s="289" t="s">
        <v>3329</v>
      </c>
      <c r="B7416">
        <v>12</v>
      </c>
      <c r="C7416">
        <v>1493</v>
      </c>
      <c r="D7416">
        <v>4.5999999999999996</v>
      </c>
      <c r="E7416" s="289" t="s">
        <v>16629</v>
      </c>
      <c r="F7416">
        <v>5016026755</v>
      </c>
      <c r="G7416" s="276">
        <v>45793</v>
      </c>
      <c r="H7416">
        <v>20250508713581</v>
      </c>
      <c r="I7416">
        <v>10.848000000000001</v>
      </c>
      <c r="J7416" s="289" t="s">
        <v>324</v>
      </c>
      <c r="K7416" s="289" t="s">
        <v>16630</v>
      </c>
      <c r="L7416" s="289" t="s">
        <v>275</v>
      </c>
      <c r="M7416" s="289" t="s">
        <v>16351</v>
      </c>
      <c r="N7416" s="289" t="s">
        <v>616</v>
      </c>
      <c r="O7416" s="289" t="s">
        <v>3332</v>
      </c>
      <c r="P7416" s="289">
        <f>VLOOKUP(CAT_Details[[#This Row],[Delivery Bp Customer Code]],Table6[],2,0)</f>
        <v>3402</v>
      </c>
    </row>
    <row r="7417" spans="1:16" x14ac:dyDescent="0.25">
      <c r="A7417" s="289" t="s">
        <v>3329</v>
      </c>
      <c r="B7417">
        <v>2</v>
      </c>
      <c r="C7417">
        <v>452</v>
      </c>
      <c r="D7417">
        <v>0.8</v>
      </c>
      <c r="E7417" s="289" t="s">
        <v>16631</v>
      </c>
      <c r="F7417">
        <v>5016043076</v>
      </c>
      <c r="G7417" s="276">
        <v>45793</v>
      </c>
      <c r="H7417">
        <v>20250430707965</v>
      </c>
      <c r="I7417">
        <v>1.92</v>
      </c>
      <c r="J7417" s="289" t="s">
        <v>280</v>
      </c>
      <c r="K7417" s="289" t="s">
        <v>16632</v>
      </c>
      <c r="L7417" s="289" t="s">
        <v>275</v>
      </c>
      <c r="M7417" s="289" t="s">
        <v>16633</v>
      </c>
      <c r="N7417" s="289" t="s">
        <v>619</v>
      </c>
      <c r="O7417" s="289" t="s">
        <v>3332</v>
      </c>
      <c r="P7417" s="289">
        <f>VLOOKUP(CAT_Details[[#This Row],[Delivery Bp Customer Code]],Table6[],2,0)</f>
        <v>3402</v>
      </c>
    </row>
    <row r="7418" spans="1:16" x14ac:dyDescent="0.25">
      <c r="A7418" s="289" t="s">
        <v>3329</v>
      </c>
      <c r="B7418">
        <v>1</v>
      </c>
      <c r="C7418">
        <v>89</v>
      </c>
      <c r="D7418">
        <v>0.4</v>
      </c>
      <c r="E7418" s="289" t="s">
        <v>16631</v>
      </c>
      <c r="F7418">
        <v>5016043077</v>
      </c>
      <c r="G7418" s="276">
        <v>45793</v>
      </c>
      <c r="H7418">
        <v>20250430707958</v>
      </c>
      <c r="I7418">
        <v>0.48</v>
      </c>
      <c r="J7418" s="289" t="s">
        <v>280</v>
      </c>
      <c r="K7418" s="289" t="s">
        <v>16634</v>
      </c>
      <c r="L7418" s="289" t="s">
        <v>275</v>
      </c>
      <c r="M7418" s="289" t="s">
        <v>16633</v>
      </c>
      <c r="N7418" s="289" t="s">
        <v>619</v>
      </c>
      <c r="O7418" s="289" t="s">
        <v>3332</v>
      </c>
      <c r="P7418" s="289">
        <f>VLOOKUP(CAT_Details[[#This Row],[Delivery Bp Customer Code]],Table6[],2,0)</f>
        <v>3402</v>
      </c>
    </row>
    <row r="7419" spans="1:16" x14ac:dyDescent="0.25">
      <c r="A7419" s="289" t="s">
        <v>3329</v>
      </c>
      <c r="B7419">
        <v>21</v>
      </c>
      <c r="C7419">
        <v>8100.33</v>
      </c>
      <c r="D7419">
        <v>7.96</v>
      </c>
      <c r="E7419" s="289" t="s">
        <v>16635</v>
      </c>
      <c r="F7419">
        <v>5016043120</v>
      </c>
      <c r="G7419" s="276">
        <v>45793</v>
      </c>
      <c r="H7419">
        <v>20250409692904</v>
      </c>
      <c r="I7419">
        <v>23.620999999999999</v>
      </c>
      <c r="J7419" s="289" t="s">
        <v>287</v>
      </c>
      <c r="K7419" s="289" t="s">
        <v>16636</v>
      </c>
      <c r="L7419" s="289" t="s">
        <v>275</v>
      </c>
      <c r="M7419" s="289" t="s">
        <v>16637</v>
      </c>
      <c r="N7419" s="289" t="s">
        <v>16638</v>
      </c>
      <c r="O7419" s="289" t="s">
        <v>3332</v>
      </c>
      <c r="P7419" s="289">
        <f>VLOOKUP(CAT_Details[[#This Row],[Delivery Bp Customer Code]],Table6[],2,0)</f>
        <v>3402</v>
      </c>
    </row>
    <row r="7420" spans="1:16" x14ac:dyDescent="0.25">
      <c r="A7420" s="289" t="s">
        <v>3329</v>
      </c>
      <c r="B7420">
        <v>10</v>
      </c>
      <c r="C7420">
        <v>500</v>
      </c>
      <c r="D7420">
        <v>6.5</v>
      </c>
      <c r="E7420" s="289" t="s">
        <v>16639</v>
      </c>
      <c r="F7420">
        <v>5016074185</v>
      </c>
      <c r="G7420" s="276">
        <v>45793</v>
      </c>
      <c r="H7420">
        <v>20250513716572</v>
      </c>
      <c r="I7420">
        <v>14.484</v>
      </c>
      <c r="J7420" s="289" t="s">
        <v>273</v>
      </c>
      <c r="K7420" s="289" t="s">
        <v>16640</v>
      </c>
      <c r="L7420" s="289" t="s">
        <v>275</v>
      </c>
      <c r="M7420" s="289" t="s">
        <v>16609</v>
      </c>
      <c r="N7420" s="289" t="s">
        <v>1240</v>
      </c>
      <c r="O7420" s="289" t="s">
        <v>3332</v>
      </c>
      <c r="P7420" s="289">
        <f>VLOOKUP(CAT_Details[[#This Row],[Delivery Bp Customer Code]],Table6[],2,0)</f>
        <v>3402</v>
      </c>
    </row>
    <row r="7421" spans="1:16" x14ac:dyDescent="0.25">
      <c r="A7421" s="289" t="s">
        <v>707</v>
      </c>
      <c r="B7421">
        <v>3</v>
      </c>
      <c r="C7421">
        <v>3436</v>
      </c>
      <c r="D7421">
        <v>2.66</v>
      </c>
      <c r="E7421" s="289" t="s">
        <v>16641</v>
      </c>
      <c r="F7421">
        <v>5016085721</v>
      </c>
      <c r="G7421" s="276">
        <v>45793</v>
      </c>
      <c r="I7421">
        <v>2.4390000000000001</v>
      </c>
      <c r="J7421" s="289" t="s">
        <v>350</v>
      </c>
      <c r="K7421" s="289" t="s">
        <v>16642</v>
      </c>
      <c r="L7421" s="289" t="s">
        <v>273</v>
      </c>
      <c r="M7421" s="289" t="s">
        <v>16643</v>
      </c>
      <c r="N7421" s="289" t="s">
        <v>16620</v>
      </c>
      <c r="O7421" s="289" t="s">
        <v>16644</v>
      </c>
      <c r="P7421" s="289" t="str">
        <f>VLOOKUP(CAT_Details[[#This Row],[Delivery Bp Customer Code]],Table6[],2,0)</f>
        <v>No Loc</v>
      </c>
    </row>
    <row r="7422" spans="1:16" x14ac:dyDescent="0.25">
      <c r="A7422" s="289" t="s">
        <v>14512</v>
      </c>
      <c r="B7422">
        <v>24</v>
      </c>
      <c r="C7422">
        <v>16764.009999999998</v>
      </c>
      <c r="D7422">
        <v>13.6</v>
      </c>
      <c r="E7422" s="289" t="s">
        <v>16645</v>
      </c>
      <c r="F7422">
        <v>5016086217</v>
      </c>
      <c r="G7422" s="276">
        <v>45793</v>
      </c>
      <c r="I7422">
        <v>21.96</v>
      </c>
      <c r="J7422" s="289" t="s">
        <v>350</v>
      </c>
      <c r="K7422" s="289" t="s">
        <v>16646</v>
      </c>
      <c r="L7422" s="289" t="s">
        <v>273</v>
      </c>
      <c r="M7422" s="289" t="s">
        <v>16647</v>
      </c>
      <c r="N7422" s="289" t="s">
        <v>16139</v>
      </c>
      <c r="O7422" s="289" t="s">
        <v>14517</v>
      </c>
      <c r="P7422" s="289" t="str">
        <f>VLOOKUP(CAT_Details[[#This Row],[Delivery Bp Customer Code]],Table6[],2,0)</f>
        <v>No Loc</v>
      </c>
    </row>
    <row r="7423" spans="1:16" x14ac:dyDescent="0.25">
      <c r="A7423" s="289" t="s">
        <v>76</v>
      </c>
      <c r="B7423">
        <v>4</v>
      </c>
      <c r="C7423">
        <v>240</v>
      </c>
      <c r="D7423">
        <v>1.6</v>
      </c>
      <c r="E7423" s="289" t="s">
        <v>16648</v>
      </c>
      <c r="F7423">
        <v>5016012568</v>
      </c>
      <c r="G7423" s="276">
        <v>45793</v>
      </c>
      <c r="H7423">
        <v>20250506711330</v>
      </c>
      <c r="I7423">
        <v>3.0720000000000001</v>
      </c>
      <c r="J7423" s="289" t="s">
        <v>294</v>
      </c>
      <c r="K7423" s="289" t="s">
        <v>16649</v>
      </c>
      <c r="L7423" s="289" t="s">
        <v>275</v>
      </c>
      <c r="M7423" s="289" t="s">
        <v>16499</v>
      </c>
      <c r="N7423" s="289" t="s">
        <v>16650</v>
      </c>
      <c r="O7423" s="289" t="s">
        <v>16049</v>
      </c>
      <c r="P7423" s="289" t="str">
        <f>VLOOKUP(CAT_Details[[#This Row],[Delivery Bp Customer Code]],Table6[],2,0)</f>
        <v>MZ02</v>
      </c>
    </row>
    <row r="7424" spans="1:16" x14ac:dyDescent="0.25">
      <c r="A7424" s="289" t="s">
        <v>76</v>
      </c>
      <c r="B7424">
        <v>1</v>
      </c>
      <c r="C7424">
        <v>205</v>
      </c>
      <c r="D7424">
        <v>0.4</v>
      </c>
      <c r="E7424" s="289" t="s">
        <v>16651</v>
      </c>
      <c r="F7424">
        <v>5016043069</v>
      </c>
      <c r="G7424" s="276">
        <v>45793</v>
      </c>
      <c r="H7424">
        <v>20250509714577</v>
      </c>
      <c r="I7424">
        <v>0.96</v>
      </c>
      <c r="J7424" s="289" t="s">
        <v>350</v>
      </c>
      <c r="K7424" s="289" t="s">
        <v>16652</v>
      </c>
      <c r="L7424" s="289" t="s">
        <v>275</v>
      </c>
      <c r="M7424" s="289" t="s">
        <v>16513</v>
      </c>
      <c r="N7424" s="289" t="s">
        <v>16653</v>
      </c>
      <c r="O7424" s="289" t="s">
        <v>16049</v>
      </c>
      <c r="P7424" s="289" t="str">
        <f>VLOOKUP(CAT_Details[[#This Row],[Delivery Bp Customer Code]],Table6[],2,0)</f>
        <v>MZ02</v>
      </c>
    </row>
    <row r="7425" spans="1:16" x14ac:dyDescent="0.25">
      <c r="A7425" s="289" t="s">
        <v>285</v>
      </c>
      <c r="B7425">
        <v>32</v>
      </c>
      <c r="C7425">
        <v>459</v>
      </c>
      <c r="D7425">
        <v>1.28</v>
      </c>
      <c r="E7425" s="289" t="s">
        <v>16593</v>
      </c>
      <c r="F7425">
        <v>5015998588</v>
      </c>
      <c r="G7425" s="276">
        <v>45793</v>
      </c>
      <c r="H7425">
        <v>20250506711437</v>
      </c>
      <c r="I7425">
        <v>0.66100000000000003</v>
      </c>
      <c r="J7425" s="289" t="s">
        <v>294</v>
      </c>
      <c r="K7425" s="289" t="s">
        <v>16654</v>
      </c>
      <c r="L7425" s="289" t="s">
        <v>275</v>
      </c>
      <c r="M7425" s="289" t="s">
        <v>16565</v>
      </c>
      <c r="N7425" s="289" t="s">
        <v>1413</v>
      </c>
      <c r="O7425" s="289" t="s">
        <v>291</v>
      </c>
      <c r="P7425" s="289" t="str">
        <f>VLOOKUP(CAT_Details[[#This Row],[Delivery Bp Customer Code]],Table6[],2,0)</f>
        <v>DX01-L5</v>
      </c>
    </row>
    <row r="7426" spans="1:16" x14ac:dyDescent="0.25">
      <c r="A7426" s="289" t="s">
        <v>285</v>
      </c>
      <c r="B7426">
        <v>8</v>
      </c>
      <c r="C7426">
        <v>1240</v>
      </c>
      <c r="D7426">
        <v>3.47</v>
      </c>
      <c r="E7426" s="289" t="s">
        <v>16655</v>
      </c>
      <c r="F7426">
        <v>5016012497</v>
      </c>
      <c r="G7426" s="276">
        <v>45793</v>
      </c>
      <c r="H7426">
        <v>20250506711185</v>
      </c>
      <c r="I7426">
        <v>8.32</v>
      </c>
      <c r="J7426" s="289" t="s">
        <v>294</v>
      </c>
      <c r="K7426" s="289" t="s">
        <v>16656</v>
      </c>
      <c r="L7426" s="289" t="s">
        <v>275</v>
      </c>
      <c r="M7426" s="289" t="s">
        <v>16499</v>
      </c>
      <c r="N7426" s="289" t="s">
        <v>16159</v>
      </c>
      <c r="O7426" s="289" t="s">
        <v>291</v>
      </c>
      <c r="P7426" s="289" t="str">
        <f>VLOOKUP(CAT_Details[[#This Row],[Delivery Bp Customer Code]],Table6[],2,0)</f>
        <v>DX01-L5</v>
      </c>
    </row>
    <row r="7427" spans="1:16" x14ac:dyDescent="0.25">
      <c r="A7427" s="289" t="s">
        <v>285</v>
      </c>
      <c r="B7427">
        <v>2</v>
      </c>
      <c r="C7427">
        <v>672</v>
      </c>
      <c r="D7427">
        <v>1</v>
      </c>
      <c r="E7427" s="289" t="s">
        <v>16657</v>
      </c>
      <c r="F7427">
        <v>5016012572</v>
      </c>
      <c r="G7427" s="276">
        <v>45793</v>
      </c>
      <c r="H7427">
        <v>20250507712605</v>
      </c>
      <c r="I7427">
        <v>2.2010000000000001</v>
      </c>
      <c r="J7427" s="289" t="s">
        <v>401</v>
      </c>
      <c r="K7427" s="289" t="s">
        <v>16658</v>
      </c>
      <c r="L7427" s="289" t="s">
        <v>275</v>
      </c>
      <c r="M7427" s="289" t="s">
        <v>16240</v>
      </c>
      <c r="N7427" s="289" t="s">
        <v>16659</v>
      </c>
      <c r="O7427" s="289" t="s">
        <v>291</v>
      </c>
      <c r="P7427" s="289" t="str">
        <f>VLOOKUP(CAT_Details[[#This Row],[Delivery Bp Customer Code]],Table6[],2,0)</f>
        <v>DX01-L5</v>
      </c>
    </row>
    <row r="7428" spans="1:16" x14ac:dyDescent="0.25">
      <c r="A7428" s="289" t="s">
        <v>285</v>
      </c>
      <c r="B7428">
        <v>3</v>
      </c>
      <c r="C7428">
        <v>380</v>
      </c>
      <c r="D7428">
        <v>1.2</v>
      </c>
      <c r="E7428" s="289" t="s">
        <v>16660</v>
      </c>
      <c r="F7428">
        <v>5016012669</v>
      </c>
      <c r="G7428" s="276">
        <v>45793</v>
      </c>
      <c r="H7428">
        <v>20250430707961</v>
      </c>
      <c r="I7428">
        <v>2.88</v>
      </c>
      <c r="J7428" s="289" t="s">
        <v>324</v>
      </c>
      <c r="K7428" s="289" t="s">
        <v>16661</v>
      </c>
      <c r="L7428" s="289" t="s">
        <v>275</v>
      </c>
      <c r="M7428" s="289" t="s">
        <v>16351</v>
      </c>
      <c r="N7428" s="289" t="s">
        <v>375</v>
      </c>
      <c r="O7428" s="289" t="s">
        <v>291</v>
      </c>
      <c r="P7428" s="289" t="str">
        <f>VLOOKUP(CAT_Details[[#This Row],[Delivery Bp Customer Code]],Table6[],2,0)</f>
        <v>DX01-L5</v>
      </c>
    </row>
    <row r="7429" spans="1:16" x14ac:dyDescent="0.25">
      <c r="A7429" s="289" t="s">
        <v>285</v>
      </c>
      <c r="B7429">
        <v>2</v>
      </c>
      <c r="C7429">
        <v>2300</v>
      </c>
      <c r="D7429">
        <v>0.8</v>
      </c>
      <c r="E7429" s="289" t="s">
        <v>16662</v>
      </c>
      <c r="F7429">
        <v>5016026632</v>
      </c>
      <c r="G7429" s="276">
        <v>45793</v>
      </c>
      <c r="H7429">
        <v>20250508713972</v>
      </c>
      <c r="I7429">
        <v>1.1519999999999999</v>
      </c>
      <c r="J7429" s="289" t="s">
        <v>324</v>
      </c>
      <c r="K7429" s="289" t="s">
        <v>16663</v>
      </c>
      <c r="L7429" s="289" t="s">
        <v>275</v>
      </c>
      <c r="M7429" s="289"/>
      <c r="N7429" s="289" t="s">
        <v>333</v>
      </c>
      <c r="O7429" s="289" t="s">
        <v>291</v>
      </c>
      <c r="P7429" s="289" t="str">
        <f>VLOOKUP(CAT_Details[[#This Row],[Delivery Bp Customer Code]],Table6[],2,0)</f>
        <v>DX01-L5</v>
      </c>
    </row>
    <row r="7430" spans="1:16" x14ac:dyDescent="0.25">
      <c r="A7430" s="289" t="s">
        <v>285</v>
      </c>
      <c r="B7430">
        <v>24</v>
      </c>
      <c r="C7430">
        <v>4173</v>
      </c>
      <c r="D7430">
        <v>9.6</v>
      </c>
      <c r="E7430" s="289" t="s">
        <v>16664</v>
      </c>
      <c r="F7430">
        <v>5016026679</v>
      </c>
      <c r="G7430" s="276">
        <v>45793</v>
      </c>
      <c r="H7430">
        <v>20250507712285</v>
      </c>
      <c r="I7430">
        <v>15.263999999999999</v>
      </c>
      <c r="J7430" s="289" t="s">
        <v>345</v>
      </c>
      <c r="K7430" s="289" t="s">
        <v>16665</v>
      </c>
      <c r="L7430" s="289" t="s">
        <v>275</v>
      </c>
      <c r="M7430" s="289" t="s">
        <v>16467</v>
      </c>
      <c r="N7430" s="289" t="s">
        <v>348</v>
      </c>
      <c r="O7430" s="289" t="s">
        <v>291</v>
      </c>
      <c r="P7430" s="289" t="str">
        <f>VLOOKUP(CAT_Details[[#This Row],[Delivery Bp Customer Code]],Table6[],2,0)</f>
        <v>DX01-L5</v>
      </c>
    </row>
    <row r="7431" spans="1:16" x14ac:dyDescent="0.25">
      <c r="A7431" s="289" t="s">
        <v>285</v>
      </c>
      <c r="B7431">
        <v>31</v>
      </c>
      <c r="C7431">
        <v>3630</v>
      </c>
      <c r="D7431">
        <v>8.8000000000000007</v>
      </c>
      <c r="E7431" s="289" t="s">
        <v>16666</v>
      </c>
      <c r="F7431">
        <v>5016026702</v>
      </c>
      <c r="G7431" s="276">
        <v>45793</v>
      </c>
      <c r="H7431">
        <v>20250507712959</v>
      </c>
      <c r="I7431">
        <v>8.4480000000000004</v>
      </c>
      <c r="J7431" s="289" t="s">
        <v>324</v>
      </c>
      <c r="K7431" s="289" t="s">
        <v>16667</v>
      </c>
      <c r="L7431" s="289" t="s">
        <v>275</v>
      </c>
      <c r="M7431" s="289" t="s">
        <v>16450</v>
      </c>
      <c r="N7431" s="289" t="s">
        <v>16153</v>
      </c>
      <c r="O7431" s="289" t="s">
        <v>291</v>
      </c>
      <c r="P7431" s="289" t="str">
        <f>VLOOKUP(CAT_Details[[#This Row],[Delivery Bp Customer Code]],Table6[],2,0)</f>
        <v>DX01-L5</v>
      </c>
    </row>
    <row r="7432" spans="1:16" x14ac:dyDescent="0.25">
      <c r="A7432" s="289" t="s">
        <v>285</v>
      </c>
      <c r="B7432">
        <v>3</v>
      </c>
      <c r="C7432">
        <v>164.73</v>
      </c>
      <c r="D7432">
        <v>1.2</v>
      </c>
      <c r="E7432" s="289" t="s">
        <v>16668</v>
      </c>
      <c r="F7432">
        <v>5016042858</v>
      </c>
      <c r="G7432" s="276">
        <v>45793</v>
      </c>
      <c r="H7432">
        <v>20250509714526</v>
      </c>
      <c r="I7432">
        <v>1.1519999999999999</v>
      </c>
      <c r="J7432" s="289" t="s">
        <v>350</v>
      </c>
      <c r="K7432" s="289" t="s">
        <v>16669</v>
      </c>
      <c r="L7432" s="289" t="s">
        <v>275</v>
      </c>
      <c r="M7432" s="289" t="s">
        <v>16513</v>
      </c>
      <c r="N7432" s="289" t="s">
        <v>366</v>
      </c>
      <c r="O7432" s="289" t="s">
        <v>291</v>
      </c>
      <c r="P7432" s="289" t="str">
        <f>VLOOKUP(CAT_Details[[#This Row],[Delivery Bp Customer Code]],Table6[],2,0)</f>
        <v>DX01-L5</v>
      </c>
    </row>
    <row r="7433" spans="1:16" x14ac:dyDescent="0.25">
      <c r="A7433" s="289" t="s">
        <v>285</v>
      </c>
      <c r="B7433">
        <v>5</v>
      </c>
      <c r="C7433">
        <v>868</v>
      </c>
      <c r="D7433">
        <v>2</v>
      </c>
      <c r="E7433" s="289" t="s">
        <v>16670</v>
      </c>
      <c r="F7433">
        <v>5016043036</v>
      </c>
      <c r="G7433" s="276">
        <v>45793</v>
      </c>
      <c r="H7433">
        <v>20250509714570</v>
      </c>
      <c r="I7433">
        <v>3.8980000000000001</v>
      </c>
      <c r="J7433" s="289" t="s">
        <v>287</v>
      </c>
      <c r="K7433" s="289" t="s">
        <v>16671</v>
      </c>
      <c r="L7433" s="289" t="s">
        <v>275</v>
      </c>
      <c r="M7433" s="289" t="s">
        <v>16516</v>
      </c>
      <c r="N7433" s="289" t="s">
        <v>814</v>
      </c>
      <c r="O7433" s="289" t="s">
        <v>291</v>
      </c>
      <c r="P7433" s="289" t="str">
        <f>VLOOKUP(CAT_Details[[#This Row],[Delivery Bp Customer Code]],Table6[],2,0)</f>
        <v>DX01-L5</v>
      </c>
    </row>
    <row r="7434" spans="1:16" x14ac:dyDescent="0.25">
      <c r="A7434" s="289" t="s">
        <v>285</v>
      </c>
      <c r="B7434">
        <v>3</v>
      </c>
      <c r="C7434">
        <v>540</v>
      </c>
      <c r="D7434">
        <v>1.2</v>
      </c>
      <c r="E7434" s="289" t="s">
        <v>16670</v>
      </c>
      <c r="F7434">
        <v>5016043037</v>
      </c>
      <c r="G7434" s="276">
        <v>45793</v>
      </c>
      <c r="H7434">
        <v>20250509714573</v>
      </c>
      <c r="I7434">
        <v>2.3039999999999998</v>
      </c>
      <c r="J7434" s="289" t="s">
        <v>287</v>
      </c>
      <c r="K7434" s="289" t="s">
        <v>16672</v>
      </c>
      <c r="L7434" s="289" t="s">
        <v>275</v>
      </c>
      <c r="M7434" s="289" t="s">
        <v>16516</v>
      </c>
      <c r="N7434" s="289" t="s">
        <v>814</v>
      </c>
      <c r="O7434" s="289" t="s">
        <v>291</v>
      </c>
      <c r="P7434" s="289" t="str">
        <f>VLOOKUP(CAT_Details[[#This Row],[Delivery Bp Customer Code]],Table6[],2,0)</f>
        <v>DX01-L5</v>
      </c>
    </row>
    <row r="7435" spans="1:16" x14ac:dyDescent="0.25">
      <c r="A7435" s="289" t="s">
        <v>285</v>
      </c>
      <c r="B7435">
        <v>1</v>
      </c>
      <c r="C7435">
        <v>5</v>
      </c>
      <c r="D7435">
        <v>0.02</v>
      </c>
      <c r="E7435" s="289" t="s">
        <v>16673</v>
      </c>
      <c r="F7435">
        <v>5016043143</v>
      </c>
      <c r="G7435" s="276">
        <v>45793</v>
      </c>
      <c r="H7435">
        <v>20250508713816</v>
      </c>
      <c r="I7435">
        <v>8.9999999999999993E-3</v>
      </c>
      <c r="J7435" s="289" t="s">
        <v>350</v>
      </c>
      <c r="K7435" s="289" t="s">
        <v>16674</v>
      </c>
      <c r="L7435" s="289" t="s">
        <v>275</v>
      </c>
      <c r="M7435" s="289" t="s">
        <v>16513</v>
      </c>
      <c r="N7435" s="289" t="s">
        <v>2252</v>
      </c>
      <c r="O7435" s="289" t="s">
        <v>291</v>
      </c>
      <c r="P7435" s="289" t="str">
        <f>VLOOKUP(CAT_Details[[#This Row],[Delivery Bp Customer Code]],Table6[],2,0)</f>
        <v>DX01-L5</v>
      </c>
    </row>
    <row r="7436" spans="1:16" x14ac:dyDescent="0.25">
      <c r="A7436" s="289" t="s">
        <v>521</v>
      </c>
      <c r="B7436">
        <v>1</v>
      </c>
      <c r="C7436">
        <v>924</v>
      </c>
      <c r="D7436">
        <v>0.46</v>
      </c>
      <c r="E7436" s="289" t="s">
        <v>16675</v>
      </c>
      <c r="F7436">
        <v>5016026516</v>
      </c>
      <c r="G7436" s="276">
        <v>45793</v>
      </c>
      <c r="H7436">
        <v>20250508713591</v>
      </c>
      <c r="I7436">
        <v>1.03</v>
      </c>
      <c r="J7436" s="289" t="s">
        <v>294</v>
      </c>
      <c r="K7436" s="289" t="s">
        <v>16676</v>
      </c>
      <c r="L7436" s="289" t="s">
        <v>275</v>
      </c>
      <c r="M7436" s="289" t="s">
        <v>16565</v>
      </c>
      <c r="N7436" s="289" t="s">
        <v>3907</v>
      </c>
      <c r="O7436" s="289" t="s">
        <v>16307</v>
      </c>
      <c r="P7436" s="289" t="str">
        <f>VLOOKUP(CAT_Details[[#This Row],[Delivery Bp Customer Code]],Table6[],2,0)</f>
        <v>DX01</v>
      </c>
    </row>
    <row r="7437" spans="1:16" x14ac:dyDescent="0.25">
      <c r="A7437" s="289" t="s">
        <v>521</v>
      </c>
      <c r="B7437">
        <v>1</v>
      </c>
      <c r="C7437">
        <v>360</v>
      </c>
      <c r="D7437">
        <v>0.46</v>
      </c>
      <c r="E7437" s="289" t="s">
        <v>16675</v>
      </c>
      <c r="F7437">
        <v>5016026519</v>
      </c>
      <c r="G7437" s="276">
        <v>45793</v>
      </c>
      <c r="H7437">
        <v>20250508713734</v>
      </c>
      <c r="I7437">
        <v>0.58099999999999996</v>
      </c>
      <c r="J7437" s="289" t="s">
        <v>294</v>
      </c>
      <c r="K7437" s="289" t="s">
        <v>16677</v>
      </c>
      <c r="L7437" s="289" t="s">
        <v>275</v>
      </c>
      <c r="M7437" s="289" t="s">
        <v>16565</v>
      </c>
      <c r="N7437" s="289" t="s">
        <v>3907</v>
      </c>
      <c r="O7437" s="289" t="s">
        <v>16307</v>
      </c>
      <c r="P7437" s="289" t="str">
        <f>VLOOKUP(CAT_Details[[#This Row],[Delivery Bp Customer Code]],Table6[],2,0)</f>
        <v>DX01</v>
      </c>
    </row>
    <row r="7438" spans="1:16" x14ac:dyDescent="0.25">
      <c r="A7438" s="289" t="s">
        <v>521</v>
      </c>
      <c r="B7438">
        <v>1</v>
      </c>
      <c r="C7438">
        <v>850</v>
      </c>
      <c r="D7438">
        <v>0.49</v>
      </c>
      <c r="E7438" s="289" t="s">
        <v>16675</v>
      </c>
      <c r="F7438">
        <v>5016026522</v>
      </c>
      <c r="G7438" s="276">
        <v>45793</v>
      </c>
      <c r="H7438">
        <v>20250508713713</v>
      </c>
      <c r="I7438">
        <v>1.129</v>
      </c>
      <c r="J7438" s="289" t="s">
        <v>294</v>
      </c>
      <c r="K7438" s="289" t="s">
        <v>16678</v>
      </c>
      <c r="L7438" s="289" t="s">
        <v>275</v>
      </c>
      <c r="M7438" s="289" t="s">
        <v>16565</v>
      </c>
      <c r="N7438" s="289" t="s">
        <v>3907</v>
      </c>
      <c r="O7438" s="289" t="s">
        <v>16307</v>
      </c>
      <c r="P7438" s="289" t="str">
        <f>VLOOKUP(CAT_Details[[#This Row],[Delivery Bp Customer Code]],Table6[],2,0)</f>
        <v>DX01</v>
      </c>
    </row>
    <row r="7439" spans="1:16" x14ac:dyDescent="0.25">
      <c r="A7439" s="289" t="s">
        <v>521</v>
      </c>
      <c r="B7439">
        <v>1</v>
      </c>
      <c r="C7439">
        <v>746</v>
      </c>
      <c r="D7439">
        <v>0.46</v>
      </c>
      <c r="E7439" s="289" t="s">
        <v>16675</v>
      </c>
      <c r="F7439">
        <v>5016026524</v>
      </c>
      <c r="G7439" s="276">
        <v>45793</v>
      </c>
      <c r="H7439">
        <v>20250508713597</v>
      </c>
      <c r="I7439">
        <v>1.0189999999999999</v>
      </c>
      <c r="J7439" s="289" t="s">
        <v>294</v>
      </c>
      <c r="K7439" s="289" t="s">
        <v>16679</v>
      </c>
      <c r="L7439" s="289" t="s">
        <v>275</v>
      </c>
      <c r="M7439" s="289" t="s">
        <v>16565</v>
      </c>
      <c r="N7439" s="289" t="s">
        <v>3907</v>
      </c>
      <c r="O7439" s="289" t="s">
        <v>16307</v>
      </c>
      <c r="P7439" s="289" t="str">
        <f>VLOOKUP(CAT_Details[[#This Row],[Delivery Bp Customer Code]],Table6[],2,0)</f>
        <v>DX01</v>
      </c>
    </row>
    <row r="7440" spans="1:16" x14ac:dyDescent="0.25">
      <c r="A7440" s="289" t="s">
        <v>272</v>
      </c>
      <c r="B7440">
        <v>11</v>
      </c>
      <c r="C7440">
        <v>1350</v>
      </c>
      <c r="D7440">
        <v>4.4000000000000004</v>
      </c>
      <c r="E7440" s="289" t="s">
        <v>16680</v>
      </c>
      <c r="F7440">
        <v>5015967194</v>
      </c>
      <c r="G7440" s="276">
        <v>45793</v>
      </c>
      <c r="H7440">
        <v>20250430708300</v>
      </c>
      <c r="I7440">
        <v>10.56</v>
      </c>
      <c r="J7440" s="289" t="s">
        <v>1435</v>
      </c>
      <c r="K7440" s="289" t="s">
        <v>16681</v>
      </c>
      <c r="L7440" s="289" t="s">
        <v>275</v>
      </c>
      <c r="M7440" s="289" t="s">
        <v>16682</v>
      </c>
      <c r="N7440" s="289" t="s">
        <v>1438</v>
      </c>
      <c r="O7440" s="289" t="s">
        <v>277</v>
      </c>
      <c r="P7440" s="289" t="str">
        <f>VLOOKUP(CAT_Details[[#This Row],[Delivery Bp Customer Code]],Table6[],2,0)</f>
        <v>U2-L5</v>
      </c>
    </row>
    <row r="7441" spans="1:16" x14ac:dyDescent="0.25">
      <c r="A7441" s="289" t="s">
        <v>272</v>
      </c>
      <c r="B7441">
        <v>4</v>
      </c>
      <c r="C7441">
        <v>1760</v>
      </c>
      <c r="D7441">
        <v>1.6</v>
      </c>
      <c r="E7441" s="289" t="s">
        <v>16683</v>
      </c>
      <c r="F7441">
        <v>5015998028</v>
      </c>
      <c r="G7441" s="276">
        <v>45793</v>
      </c>
      <c r="H7441">
        <v>20250430707850</v>
      </c>
      <c r="I7441">
        <v>3.84</v>
      </c>
      <c r="J7441" s="289" t="s">
        <v>324</v>
      </c>
      <c r="K7441" s="289" t="s">
        <v>16684</v>
      </c>
      <c r="L7441" s="289" t="s">
        <v>275</v>
      </c>
      <c r="M7441" s="289" t="s">
        <v>16597</v>
      </c>
      <c r="N7441" s="289" t="s">
        <v>622</v>
      </c>
      <c r="O7441" s="289" t="s">
        <v>277</v>
      </c>
      <c r="P7441" s="289" t="str">
        <f>VLOOKUP(CAT_Details[[#This Row],[Delivery Bp Customer Code]],Table6[],2,0)</f>
        <v>U2-L5</v>
      </c>
    </row>
    <row r="7442" spans="1:16" x14ac:dyDescent="0.25">
      <c r="A7442" s="289" t="s">
        <v>272</v>
      </c>
      <c r="B7442">
        <v>2</v>
      </c>
      <c r="C7442">
        <v>289</v>
      </c>
      <c r="D7442">
        <v>0.8</v>
      </c>
      <c r="E7442" s="289" t="s">
        <v>16685</v>
      </c>
      <c r="F7442">
        <v>5016012047</v>
      </c>
      <c r="G7442" s="276">
        <v>45793</v>
      </c>
      <c r="H7442">
        <v>20250507712196</v>
      </c>
      <c r="I7442">
        <v>1.44</v>
      </c>
      <c r="J7442" s="289" t="s">
        <v>383</v>
      </c>
      <c r="K7442" s="289" t="s">
        <v>16686</v>
      </c>
      <c r="L7442" s="289" t="s">
        <v>275</v>
      </c>
      <c r="M7442" s="289" t="s">
        <v>16411</v>
      </c>
      <c r="N7442" s="289" t="s">
        <v>3285</v>
      </c>
      <c r="O7442" s="289" t="s">
        <v>277</v>
      </c>
      <c r="P7442" s="289" t="str">
        <f>VLOOKUP(CAT_Details[[#This Row],[Delivery Bp Customer Code]],Table6[],2,0)</f>
        <v>U2-L5</v>
      </c>
    </row>
    <row r="7443" spans="1:16" x14ac:dyDescent="0.25">
      <c r="A7443" s="289" t="s">
        <v>272</v>
      </c>
      <c r="B7443">
        <v>1</v>
      </c>
      <c r="C7443">
        <v>45</v>
      </c>
      <c r="D7443">
        <v>0.2</v>
      </c>
      <c r="E7443" s="289" t="s">
        <v>16625</v>
      </c>
      <c r="F7443">
        <v>5016012501</v>
      </c>
      <c r="G7443" s="276">
        <v>45793</v>
      </c>
      <c r="H7443">
        <v>20250507712137</v>
      </c>
      <c r="I7443">
        <v>0.216</v>
      </c>
      <c r="J7443" s="289" t="s">
        <v>401</v>
      </c>
      <c r="K7443" s="289" t="s">
        <v>16687</v>
      </c>
      <c r="L7443" s="289" t="s">
        <v>275</v>
      </c>
      <c r="M7443" s="289" t="s">
        <v>16240</v>
      </c>
      <c r="N7443" s="289" t="s">
        <v>2533</v>
      </c>
      <c r="O7443" s="289" t="s">
        <v>277</v>
      </c>
      <c r="P7443" s="289" t="str">
        <f>VLOOKUP(CAT_Details[[#This Row],[Delivery Bp Customer Code]],Table6[],2,0)</f>
        <v>U2-L5</v>
      </c>
    </row>
    <row r="7444" spans="1:16" x14ac:dyDescent="0.25">
      <c r="A7444" s="289" t="s">
        <v>272</v>
      </c>
      <c r="B7444">
        <v>1</v>
      </c>
      <c r="C7444">
        <v>202</v>
      </c>
      <c r="D7444">
        <v>0.4</v>
      </c>
      <c r="E7444" s="289" t="s">
        <v>16627</v>
      </c>
      <c r="F7444">
        <v>5016026626</v>
      </c>
      <c r="G7444" s="276">
        <v>45793</v>
      </c>
      <c r="H7444">
        <v>20250507712455</v>
      </c>
      <c r="I7444">
        <v>0.25900000000000001</v>
      </c>
      <c r="J7444" s="289" t="s">
        <v>1047</v>
      </c>
      <c r="K7444" s="289" t="s">
        <v>16688</v>
      </c>
      <c r="L7444" s="289" t="s">
        <v>275</v>
      </c>
      <c r="M7444" s="289" t="s">
        <v>16494</v>
      </c>
      <c r="N7444" s="289" t="s">
        <v>1049</v>
      </c>
      <c r="O7444" s="289" t="s">
        <v>277</v>
      </c>
      <c r="P7444" s="289" t="str">
        <f>VLOOKUP(CAT_Details[[#This Row],[Delivery Bp Customer Code]],Table6[],2,0)</f>
        <v>U2-L5</v>
      </c>
    </row>
    <row r="7445" spans="1:16" x14ac:dyDescent="0.25">
      <c r="A7445" s="289" t="s">
        <v>272</v>
      </c>
      <c r="B7445">
        <v>1</v>
      </c>
      <c r="C7445">
        <v>35.799999999999997</v>
      </c>
      <c r="D7445">
        <v>0.4</v>
      </c>
      <c r="E7445" s="289" t="s">
        <v>16689</v>
      </c>
      <c r="F7445">
        <v>5016042621</v>
      </c>
      <c r="G7445" s="276">
        <v>45793</v>
      </c>
      <c r="H7445">
        <v>20250509714522</v>
      </c>
      <c r="I7445">
        <v>0.32600000000000001</v>
      </c>
      <c r="J7445" s="289" t="s">
        <v>350</v>
      </c>
      <c r="K7445" s="289" t="s">
        <v>16690</v>
      </c>
      <c r="L7445" s="289" t="s">
        <v>275</v>
      </c>
      <c r="M7445" s="289" t="s">
        <v>16513</v>
      </c>
      <c r="N7445" s="289" t="s">
        <v>625</v>
      </c>
      <c r="O7445" s="289" t="s">
        <v>277</v>
      </c>
      <c r="P7445" s="289" t="str">
        <f>VLOOKUP(CAT_Details[[#This Row],[Delivery Bp Customer Code]],Table6[],2,0)</f>
        <v>U2-L5</v>
      </c>
    </row>
    <row r="7446" spans="1:16" x14ac:dyDescent="0.25">
      <c r="A7446" s="289" t="s">
        <v>4794</v>
      </c>
      <c r="B7446">
        <v>1</v>
      </c>
      <c r="C7446">
        <v>4</v>
      </c>
      <c r="D7446">
        <v>0.03</v>
      </c>
      <c r="E7446" s="289" t="s">
        <v>16691</v>
      </c>
      <c r="F7446">
        <v>5016042849</v>
      </c>
      <c r="G7446" s="276">
        <v>45793</v>
      </c>
      <c r="H7446">
        <v>20250509714160</v>
      </c>
      <c r="I7446">
        <v>1.2999999999999999E-2</v>
      </c>
      <c r="J7446" s="289" t="s">
        <v>350</v>
      </c>
      <c r="K7446" s="289" t="s">
        <v>16692</v>
      </c>
      <c r="L7446" s="289" t="s">
        <v>275</v>
      </c>
      <c r="M7446" s="289" t="s">
        <v>16513</v>
      </c>
      <c r="N7446" s="289" t="s">
        <v>948</v>
      </c>
      <c r="O7446" s="289" t="s">
        <v>4798</v>
      </c>
      <c r="P7446" s="289" t="str">
        <f>VLOOKUP(CAT_Details[[#This Row],[Delivery Bp Customer Code]],Table6[],2,0)</f>
        <v>MY02</v>
      </c>
    </row>
    <row r="7447" spans="1:16" x14ac:dyDescent="0.25">
      <c r="A7447" s="289" t="s">
        <v>5576</v>
      </c>
      <c r="B7447">
        <v>12</v>
      </c>
      <c r="C7447">
        <v>13200</v>
      </c>
      <c r="D7447">
        <v>7.2</v>
      </c>
      <c r="E7447" s="289" t="s">
        <v>16693</v>
      </c>
      <c r="F7447">
        <v>5016074341</v>
      </c>
      <c r="G7447" s="276">
        <v>45793</v>
      </c>
      <c r="H7447">
        <v>20250429706378</v>
      </c>
      <c r="I7447">
        <v>31.103999999999999</v>
      </c>
      <c r="J7447" s="289" t="s">
        <v>273</v>
      </c>
      <c r="K7447" s="289" t="s">
        <v>16694</v>
      </c>
      <c r="L7447" s="289" t="s">
        <v>275</v>
      </c>
      <c r="M7447" s="289" t="s">
        <v>16609</v>
      </c>
      <c r="N7447" s="289" t="s">
        <v>6556</v>
      </c>
      <c r="O7447" s="289" t="s">
        <v>15996</v>
      </c>
      <c r="P7447" s="289" t="str">
        <f>VLOOKUP(CAT_Details[[#This Row],[Delivery Bp Customer Code]],Table6[],2,0)</f>
        <v>ES01</v>
      </c>
    </row>
    <row r="7448" spans="1:16" x14ac:dyDescent="0.25">
      <c r="A7448" s="289" t="s">
        <v>278</v>
      </c>
      <c r="B7448">
        <v>1</v>
      </c>
      <c r="C7448">
        <v>85</v>
      </c>
      <c r="D7448">
        <v>0.4</v>
      </c>
      <c r="E7448" s="289" t="s">
        <v>16695</v>
      </c>
      <c r="F7448">
        <v>5016058019</v>
      </c>
      <c r="G7448" s="276">
        <v>45796</v>
      </c>
      <c r="H7448">
        <v>20250509714636</v>
      </c>
      <c r="I7448">
        <v>0.26900000000000002</v>
      </c>
      <c r="J7448" s="289" t="s">
        <v>350</v>
      </c>
      <c r="K7448" s="289" t="s">
        <v>16696</v>
      </c>
      <c r="L7448" s="289" t="s">
        <v>275</v>
      </c>
      <c r="M7448" s="289" t="s">
        <v>16697</v>
      </c>
      <c r="N7448" s="289" t="s">
        <v>482</v>
      </c>
      <c r="O7448" s="289" t="s">
        <v>498</v>
      </c>
      <c r="P7448" s="289" t="str">
        <f>VLOOKUP(CAT_Details[[#This Row],[Delivery Bp Customer Code]],Table6[],2,0)</f>
        <v>DK-BM01</v>
      </c>
    </row>
    <row r="7449" spans="1:16" x14ac:dyDescent="0.25">
      <c r="A7449" s="289" t="s">
        <v>278</v>
      </c>
      <c r="B7449">
        <v>7</v>
      </c>
      <c r="C7449">
        <v>4305</v>
      </c>
      <c r="D7449">
        <v>1.4</v>
      </c>
      <c r="E7449" s="289" t="s">
        <v>16698</v>
      </c>
      <c r="F7449">
        <v>5016073845</v>
      </c>
      <c r="G7449" s="276">
        <v>45796</v>
      </c>
      <c r="H7449">
        <v>20250512715923</v>
      </c>
      <c r="I7449">
        <v>2.8220000000000001</v>
      </c>
      <c r="J7449" s="289" t="s">
        <v>280</v>
      </c>
      <c r="K7449" s="289" t="s">
        <v>16699</v>
      </c>
      <c r="L7449" s="289" t="s">
        <v>275</v>
      </c>
      <c r="M7449" s="289" t="s">
        <v>16700</v>
      </c>
      <c r="N7449" s="289" t="s">
        <v>314</v>
      </c>
      <c r="O7449" s="289" t="s">
        <v>498</v>
      </c>
      <c r="P7449" s="289" t="str">
        <f>VLOOKUP(CAT_Details[[#This Row],[Delivery Bp Customer Code]],Table6[],2,0)</f>
        <v>DK-BM01</v>
      </c>
    </row>
    <row r="7450" spans="1:16" x14ac:dyDescent="0.25">
      <c r="A7450" s="289" t="s">
        <v>278</v>
      </c>
      <c r="B7450">
        <v>6</v>
      </c>
      <c r="C7450">
        <v>3180</v>
      </c>
      <c r="D7450">
        <v>2.4</v>
      </c>
      <c r="E7450" s="289" t="s">
        <v>16701</v>
      </c>
      <c r="F7450">
        <v>5016089605</v>
      </c>
      <c r="G7450" s="276">
        <v>45796</v>
      </c>
      <c r="H7450">
        <v>20250514717451</v>
      </c>
      <c r="I7450">
        <v>6.2210000000000001</v>
      </c>
      <c r="J7450" s="289" t="s">
        <v>273</v>
      </c>
      <c r="K7450" s="289" t="s">
        <v>16702</v>
      </c>
      <c r="L7450" s="289" t="s">
        <v>275</v>
      </c>
      <c r="M7450" s="289" t="s">
        <v>16703</v>
      </c>
      <c r="N7450" s="289" t="s">
        <v>653</v>
      </c>
      <c r="O7450" s="289" t="s">
        <v>498</v>
      </c>
      <c r="P7450" s="289" t="str">
        <f>VLOOKUP(CAT_Details[[#This Row],[Delivery Bp Customer Code]],Table6[],2,0)</f>
        <v>DK-BM01</v>
      </c>
    </row>
    <row r="7451" spans="1:16" x14ac:dyDescent="0.25">
      <c r="A7451" s="289" t="s">
        <v>75</v>
      </c>
      <c r="B7451">
        <v>32</v>
      </c>
      <c r="C7451">
        <v>10197</v>
      </c>
      <c r="D7451">
        <v>10.67</v>
      </c>
      <c r="E7451" s="289" t="s">
        <v>16704</v>
      </c>
      <c r="F7451">
        <v>5016057906</v>
      </c>
      <c r="G7451" s="276">
        <v>45796</v>
      </c>
      <c r="H7451">
        <v>20250512715310</v>
      </c>
      <c r="I7451">
        <v>20.48</v>
      </c>
      <c r="J7451" s="289" t="s">
        <v>324</v>
      </c>
      <c r="K7451" s="289" t="s">
        <v>16705</v>
      </c>
      <c r="L7451" s="289" t="s">
        <v>275</v>
      </c>
      <c r="M7451" s="289" t="s">
        <v>16706</v>
      </c>
      <c r="N7451" s="289" t="s">
        <v>2172</v>
      </c>
      <c r="O7451" s="289" t="s">
        <v>2173</v>
      </c>
      <c r="P7451" s="289" t="str">
        <f>VLOOKUP(CAT_Details[[#This Row],[Delivery Bp Customer Code]],Table6[],2,0)</f>
        <v>OYL1</v>
      </c>
    </row>
    <row r="7452" spans="1:16" x14ac:dyDescent="0.25">
      <c r="A7452" s="289" t="s">
        <v>75</v>
      </c>
      <c r="B7452">
        <v>2</v>
      </c>
      <c r="C7452">
        <v>98</v>
      </c>
      <c r="D7452">
        <v>0.25</v>
      </c>
      <c r="E7452" s="289" t="s">
        <v>16707</v>
      </c>
      <c r="F7452">
        <v>5016058083</v>
      </c>
      <c r="G7452" s="276">
        <v>45796</v>
      </c>
      <c r="H7452">
        <v>20250512715292</v>
      </c>
      <c r="I7452">
        <v>0.20399999999999999</v>
      </c>
      <c r="J7452" s="289" t="s">
        <v>350</v>
      </c>
      <c r="K7452" s="289" t="s">
        <v>16708</v>
      </c>
      <c r="L7452" s="289" t="s">
        <v>275</v>
      </c>
      <c r="M7452" s="289" t="s">
        <v>16513</v>
      </c>
      <c r="N7452" s="289" t="s">
        <v>446</v>
      </c>
      <c r="O7452" s="289" t="s">
        <v>2173</v>
      </c>
      <c r="P7452" s="289" t="str">
        <f>VLOOKUP(CAT_Details[[#This Row],[Delivery Bp Customer Code]],Table6[],2,0)</f>
        <v>OYL1</v>
      </c>
    </row>
    <row r="7453" spans="1:16" x14ac:dyDescent="0.25">
      <c r="A7453" s="289" t="s">
        <v>75</v>
      </c>
      <c r="B7453">
        <v>6</v>
      </c>
      <c r="C7453">
        <v>192.51</v>
      </c>
      <c r="D7453">
        <v>0.77</v>
      </c>
      <c r="E7453" s="289" t="s">
        <v>16709</v>
      </c>
      <c r="F7453">
        <v>5016058091</v>
      </c>
      <c r="G7453" s="276">
        <v>45796</v>
      </c>
      <c r="H7453">
        <v>20250509714456</v>
      </c>
      <c r="I7453">
        <v>1.002</v>
      </c>
      <c r="J7453" s="289" t="s">
        <v>350</v>
      </c>
      <c r="K7453" s="289" t="s">
        <v>16710</v>
      </c>
      <c r="L7453" s="289" t="s">
        <v>275</v>
      </c>
      <c r="M7453" s="289" t="s">
        <v>16513</v>
      </c>
      <c r="N7453" s="289" t="s">
        <v>482</v>
      </c>
      <c r="O7453" s="289" t="s">
        <v>2173</v>
      </c>
      <c r="P7453" s="289" t="str">
        <f>VLOOKUP(CAT_Details[[#This Row],[Delivery Bp Customer Code]],Table6[],2,0)</f>
        <v>OYL1</v>
      </c>
    </row>
    <row r="7454" spans="1:16" x14ac:dyDescent="0.25">
      <c r="A7454" s="289" t="s">
        <v>75</v>
      </c>
      <c r="B7454">
        <v>1</v>
      </c>
      <c r="C7454">
        <v>100</v>
      </c>
      <c r="D7454">
        <v>0.2</v>
      </c>
      <c r="E7454" s="289" t="s">
        <v>16711</v>
      </c>
      <c r="F7454">
        <v>5016074017</v>
      </c>
      <c r="G7454" s="276">
        <v>45796</v>
      </c>
      <c r="H7454">
        <v>20250512715019</v>
      </c>
      <c r="I7454">
        <v>0.48</v>
      </c>
      <c r="J7454" s="289" t="s">
        <v>280</v>
      </c>
      <c r="K7454" s="289" t="s">
        <v>16712</v>
      </c>
      <c r="L7454" s="289" t="s">
        <v>275</v>
      </c>
      <c r="M7454" s="289" t="s">
        <v>16713</v>
      </c>
      <c r="N7454" s="289" t="s">
        <v>4076</v>
      </c>
      <c r="O7454" s="289" t="s">
        <v>2173</v>
      </c>
      <c r="P7454" s="289" t="str">
        <f>VLOOKUP(CAT_Details[[#This Row],[Delivery Bp Customer Code]],Table6[],2,0)</f>
        <v>OYL1</v>
      </c>
    </row>
    <row r="7455" spans="1:16" x14ac:dyDescent="0.25">
      <c r="A7455" s="289" t="s">
        <v>874</v>
      </c>
      <c r="B7455">
        <v>15</v>
      </c>
      <c r="C7455">
        <v>2100</v>
      </c>
      <c r="D7455">
        <v>7.17</v>
      </c>
      <c r="E7455" s="289" t="s">
        <v>16714</v>
      </c>
      <c r="F7455">
        <v>5016042980</v>
      </c>
      <c r="G7455" s="276">
        <v>45796</v>
      </c>
      <c r="H7455">
        <v>20250509714297</v>
      </c>
      <c r="I7455">
        <v>12.041</v>
      </c>
      <c r="J7455" s="289" t="s">
        <v>345</v>
      </c>
      <c r="K7455" s="289" t="s">
        <v>16715</v>
      </c>
      <c r="L7455" s="289" t="s">
        <v>275</v>
      </c>
      <c r="M7455" s="289" t="s">
        <v>16716</v>
      </c>
      <c r="N7455" s="289" t="s">
        <v>427</v>
      </c>
      <c r="O7455" s="289" t="s">
        <v>1014</v>
      </c>
      <c r="P7455" s="289" t="str">
        <f>VLOOKUP(CAT_Details[[#This Row],[Delivery Bp Customer Code]],Table6[],2,0)</f>
        <v>MZ07</v>
      </c>
    </row>
    <row r="7456" spans="1:16" x14ac:dyDescent="0.25">
      <c r="A7456" s="289" t="s">
        <v>874</v>
      </c>
      <c r="B7456">
        <v>6</v>
      </c>
      <c r="C7456">
        <v>2094</v>
      </c>
      <c r="D7456">
        <v>3</v>
      </c>
      <c r="E7456" s="289" t="s">
        <v>16717</v>
      </c>
      <c r="F7456">
        <v>5016057935</v>
      </c>
      <c r="G7456" s="276">
        <v>45796</v>
      </c>
      <c r="H7456">
        <v>20250512715279</v>
      </c>
      <c r="I7456">
        <v>7.2</v>
      </c>
      <c r="J7456" s="289" t="s">
        <v>350</v>
      </c>
      <c r="K7456" s="289" t="s">
        <v>16718</v>
      </c>
      <c r="L7456" s="289" t="s">
        <v>275</v>
      </c>
      <c r="M7456" s="289" t="s">
        <v>16719</v>
      </c>
      <c r="N7456" s="289" t="s">
        <v>381</v>
      </c>
      <c r="O7456" s="289" t="s">
        <v>1014</v>
      </c>
      <c r="P7456" s="289" t="str">
        <f>VLOOKUP(CAT_Details[[#This Row],[Delivery Bp Customer Code]],Table6[],2,0)</f>
        <v>MZ07</v>
      </c>
    </row>
    <row r="7457" spans="1:16" x14ac:dyDescent="0.25">
      <c r="A7457" s="289" t="s">
        <v>3771</v>
      </c>
      <c r="B7457">
        <v>18</v>
      </c>
      <c r="C7457">
        <v>6204</v>
      </c>
      <c r="D7457">
        <v>10.38</v>
      </c>
      <c r="E7457" s="289" t="s">
        <v>16720</v>
      </c>
      <c r="F7457">
        <v>5016026595</v>
      </c>
      <c r="G7457" s="276">
        <v>45796</v>
      </c>
      <c r="H7457">
        <v>20250505710382</v>
      </c>
      <c r="I7457">
        <v>42.817</v>
      </c>
      <c r="J7457" s="289" t="s">
        <v>3890</v>
      </c>
      <c r="K7457" s="289" t="s">
        <v>16721</v>
      </c>
      <c r="L7457" s="289" t="s">
        <v>275</v>
      </c>
      <c r="M7457" s="289" t="s">
        <v>16722</v>
      </c>
      <c r="N7457" s="289" t="s">
        <v>3893</v>
      </c>
      <c r="O7457" s="289" t="s">
        <v>4956</v>
      </c>
      <c r="P7457" s="289">
        <f>VLOOKUP(CAT_Details[[#This Row],[Delivery Bp Customer Code]],Table6[],2,0)</f>
        <v>3417</v>
      </c>
    </row>
    <row r="7458" spans="1:16" x14ac:dyDescent="0.25">
      <c r="A7458" s="289" t="s">
        <v>3771</v>
      </c>
      <c r="B7458">
        <v>1</v>
      </c>
      <c r="C7458">
        <v>240</v>
      </c>
      <c r="D7458">
        <v>0.2</v>
      </c>
      <c r="E7458" s="289" t="s">
        <v>16723</v>
      </c>
      <c r="F7458">
        <v>5016058433</v>
      </c>
      <c r="G7458" s="276">
        <v>45796</v>
      </c>
      <c r="H7458">
        <v>20250508713954</v>
      </c>
      <c r="I7458">
        <v>0.192</v>
      </c>
      <c r="J7458" s="289" t="s">
        <v>324</v>
      </c>
      <c r="K7458" s="289" t="s">
        <v>16724</v>
      </c>
      <c r="L7458" s="289" t="s">
        <v>275</v>
      </c>
      <c r="M7458" s="289" t="s">
        <v>16725</v>
      </c>
      <c r="N7458" s="289" t="s">
        <v>5856</v>
      </c>
      <c r="O7458" s="289" t="s">
        <v>3775</v>
      </c>
      <c r="P7458" s="289">
        <f>VLOOKUP(CAT_Details[[#This Row],[Delivery Bp Customer Code]],Table6[],2,0)</f>
        <v>3401</v>
      </c>
    </row>
    <row r="7459" spans="1:16" x14ac:dyDescent="0.25">
      <c r="A7459" s="289" t="s">
        <v>3771</v>
      </c>
      <c r="B7459">
        <v>13</v>
      </c>
      <c r="C7459">
        <v>5590</v>
      </c>
      <c r="D7459">
        <v>5.46</v>
      </c>
      <c r="E7459" s="289" t="s">
        <v>16726</v>
      </c>
      <c r="F7459">
        <v>5016058612</v>
      </c>
      <c r="G7459" s="276">
        <v>45796</v>
      </c>
      <c r="H7459">
        <v>20250507712757</v>
      </c>
      <c r="I7459">
        <v>5.6349999999999998</v>
      </c>
      <c r="J7459" s="289" t="s">
        <v>350</v>
      </c>
      <c r="K7459" s="289" t="s">
        <v>16727</v>
      </c>
      <c r="L7459" s="289" t="s">
        <v>275</v>
      </c>
      <c r="M7459" s="289" t="s">
        <v>16728</v>
      </c>
      <c r="N7459" s="289" t="s">
        <v>16110</v>
      </c>
      <c r="O7459" s="289" t="s">
        <v>3775</v>
      </c>
      <c r="P7459" s="289">
        <f>VLOOKUP(CAT_Details[[#This Row],[Delivery Bp Customer Code]],Table6[],2,0)</f>
        <v>3401</v>
      </c>
    </row>
    <row r="7460" spans="1:16" x14ac:dyDescent="0.25">
      <c r="A7460" s="289" t="s">
        <v>3329</v>
      </c>
      <c r="B7460">
        <v>21</v>
      </c>
      <c r="C7460">
        <v>13048</v>
      </c>
      <c r="D7460">
        <v>8.4499999999999993</v>
      </c>
      <c r="E7460" s="289" t="s">
        <v>16729</v>
      </c>
      <c r="F7460">
        <v>5016012644</v>
      </c>
      <c r="G7460" s="276">
        <v>45796</v>
      </c>
      <c r="H7460">
        <v>20250430708277</v>
      </c>
      <c r="I7460">
        <v>13.272</v>
      </c>
      <c r="J7460" s="289" t="s">
        <v>383</v>
      </c>
      <c r="K7460" s="289" t="s">
        <v>16730</v>
      </c>
      <c r="L7460" s="289" t="s">
        <v>275</v>
      </c>
      <c r="M7460" s="289" t="s">
        <v>16411</v>
      </c>
      <c r="N7460" s="289" t="s">
        <v>3781</v>
      </c>
      <c r="O7460" s="289" t="s">
        <v>3332</v>
      </c>
      <c r="P7460" s="289">
        <f>VLOOKUP(CAT_Details[[#This Row],[Delivery Bp Customer Code]],Table6[],2,0)</f>
        <v>3402</v>
      </c>
    </row>
    <row r="7461" spans="1:16" x14ac:dyDescent="0.25">
      <c r="A7461" s="289" t="s">
        <v>3329</v>
      </c>
      <c r="B7461">
        <v>11</v>
      </c>
      <c r="C7461">
        <v>1517</v>
      </c>
      <c r="D7461">
        <v>3.72</v>
      </c>
      <c r="E7461" s="289" t="s">
        <v>16731</v>
      </c>
      <c r="F7461">
        <v>5016026677</v>
      </c>
      <c r="G7461" s="276">
        <v>45796</v>
      </c>
      <c r="H7461">
        <v>20250508713617</v>
      </c>
      <c r="I7461">
        <v>11.11</v>
      </c>
      <c r="J7461" s="289" t="s">
        <v>3890</v>
      </c>
      <c r="K7461" s="289" t="s">
        <v>16732</v>
      </c>
      <c r="L7461" s="289" t="s">
        <v>275</v>
      </c>
      <c r="M7461" s="289" t="s">
        <v>16722</v>
      </c>
      <c r="N7461" s="289" t="s">
        <v>3896</v>
      </c>
      <c r="O7461" s="289" t="s">
        <v>3332</v>
      </c>
      <c r="P7461" s="289">
        <f>VLOOKUP(CAT_Details[[#This Row],[Delivery Bp Customer Code]],Table6[],2,0)</f>
        <v>3402</v>
      </c>
    </row>
    <row r="7462" spans="1:16" x14ac:dyDescent="0.25">
      <c r="A7462" s="289" t="s">
        <v>3329</v>
      </c>
      <c r="B7462">
        <v>1</v>
      </c>
      <c r="C7462">
        <v>177</v>
      </c>
      <c r="D7462">
        <v>0.4</v>
      </c>
      <c r="E7462" s="289" t="s">
        <v>16733</v>
      </c>
      <c r="F7462">
        <v>5016057960</v>
      </c>
      <c r="G7462" s="276">
        <v>45796</v>
      </c>
      <c r="H7462">
        <v>20250507712123</v>
      </c>
      <c r="I7462">
        <v>1.44</v>
      </c>
      <c r="J7462" s="289" t="s">
        <v>350</v>
      </c>
      <c r="K7462" s="289" t="s">
        <v>16734</v>
      </c>
      <c r="L7462" s="289" t="s">
        <v>275</v>
      </c>
      <c r="M7462" s="289" t="s">
        <v>16513</v>
      </c>
      <c r="N7462" s="289" t="s">
        <v>3656</v>
      </c>
      <c r="O7462" s="289" t="s">
        <v>3332</v>
      </c>
      <c r="P7462" s="289">
        <f>VLOOKUP(CAT_Details[[#This Row],[Delivery Bp Customer Code]],Table6[],2,0)</f>
        <v>3402</v>
      </c>
    </row>
    <row r="7463" spans="1:16" x14ac:dyDescent="0.25">
      <c r="A7463" s="289" t="s">
        <v>3329</v>
      </c>
      <c r="B7463">
        <v>1</v>
      </c>
      <c r="C7463">
        <v>1</v>
      </c>
      <c r="D7463">
        <v>0.02</v>
      </c>
      <c r="E7463" s="289" t="s">
        <v>16733</v>
      </c>
      <c r="F7463">
        <v>5016057961</v>
      </c>
      <c r="G7463" s="276">
        <v>45796</v>
      </c>
      <c r="H7463">
        <v>20250506711024</v>
      </c>
      <c r="I7463">
        <v>5.0000000000000001E-3</v>
      </c>
      <c r="J7463" s="289" t="s">
        <v>350</v>
      </c>
      <c r="K7463" s="289" t="s">
        <v>16735</v>
      </c>
      <c r="L7463" s="289" t="s">
        <v>275</v>
      </c>
      <c r="M7463" s="289" t="s">
        <v>16513</v>
      </c>
      <c r="N7463" s="289" t="s">
        <v>3656</v>
      </c>
      <c r="O7463" s="289" t="s">
        <v>3332</v>
      </c>
      <c r="P7463" s="289">
        <f>VLOOKUP(CAT_Details[[#This Row],[Delivery Bp Customer Code]],Table6[],2,0)</f>
        <v>3402</v>
      </c>
    </row>
    <row r="7464" spans="1:16" x14ac:dyDescent="0.25">
      <c r="A7464" s="289" t="s">
        <v>3329</v>
      </c>
      <c r="B7464">
        <v>8</v>
      </c>
      <c r="C7464">
        <v>4128</v>
      </c>
      <c r="D7464">
        <v>3.2</v>
      </c>
      <c r="E7464" s="289" t="s">
        <v>16736</v>
      </c>
      <c r="F7464">
        <v>5016058135</v>
      </c>
      <c r="G7464" s="276">
        <v>45796</v>
      </c>
      <c r="H7464">
        <v>20250512715336</v>
      </c>
      <c r="I7464">
        <v>4.6079999999999997</v>
      </c>
      <c r="J7464" s="289" t="s">
        <v>350</v>
      </c>
      <c r="K7464" s="289" t="s">
        <v>16737</v>
      </c>
      <c r="L7464" s="289" t="s">
        <v>275</v>
      </c>
      <c r="M7464" s="289" t="s">
        <v>16728</v>
      </c>
      <c r="N7464" s="289" t="s">
        <v>3804</v>
      </c>
      <c r="O7464" s="289" t="s">
        <v>3332</v>
      </c>
      <c r="P7464" s="289">
        <f>VLOOKUP(CAT_Details[[#This Row],[Delivery Bp Customer Code]],Table6[],2,0)</f>
        <v>3402</v>
      </c>
    </row>
    <row r="7465" spans="1:16" x14ac:dyDescent="0.25">
      <c r="A7465" s="289" t="s">
        <v>3329</v>
      </c>
      <c r="B7465">
        <v>1</v>
      </c>
      <c r="C7465">
        <v>286</v>
      </c>
      <c r="D7465">
        <v>0.4</v>
      </c>
      <c r="E7465" s="289" t="s">
        <v>16738</v>
      </c>
      <c r="F7465">
        <v>5016058177</v>
      </c>
      <c r="G7465" s="276">
        <v>45796</v>
      </c>
      <c r="H7465">
        <v>20250507712147</v>
      </c>
      <c r="I7465">
        <v>1.661</v>
      </c>
      <c r="J7465" s="289" t="s">
        <v>350</v>
      </c>
      <c r="K7465" s="289" t="s">
        <v>16739</v>
      </c>
      <c r="L7465" s="289" t="s">
        <v>275</v>
      </c>
      <c r="M7465" s="289" t="s">
        <v>16513</v>
      </c>
      <c r="N7465" s="289" t="s">
        <v>704</v>
      </c>
      <c r="O7465" s="289" t="s">
        <v>3332</v>
      </c>
      <c r="P7465" s="289">
        <f>VLOOKUP(CAT_Details[[#This Row],[Delivery Bp Customer Code]],Table6[],2,0)</f>
        <v>3402</v>
      </c>
    </row>
    <row r="7466" spans="1:16" x14ac:dyDescent="0.25">
      <c r="A7466" s="289" t="s">
        <v>3329</v>
      </c>
      <c r="B7466">
        <v>7</v>
      </c>
      <c r="C7466">
        <v>1785</v>
      </c>
      <c r="D7466">
        <v>3.6</v>
      </c>
      <c r="E7466" s="289" t="s">
        <v>16740</v>
      </c>
      <c r="F7466">
        <v>5016058203</v>
      </c>
      <c r="G7466" s="276">
        <v>45796</v>
      </c>
      <c r="H7466">
        <v>20250509714196</v>
      </c>
      <c r="I7466">
        <v>7.3440000000000003</v>
      </c>
      <c r="J7466" s="289" t="s">
        <v>287</v>
      </c>
      <c r="K7466" s="289" t="s">
        <v>16741</v>
      </c>
      <c r="L7466" s="289" t="s">
        <v>275</v>
      </c>
      <c r="M7466" s="289" t="s">
        <v>16742</v>
      </c>
      <c r="N7466" s="289" t="s">
        <v>468</v>
      </c>
      <c r="O7466" s="289" t="s">
        <v>3332</v>
      </c>
      <c r="P7466" s="289">
        <f>VLOOKUP(CAT_Details[[#This Row],[Delivery Bp Customer Code]],Table6[],2,0)</f>
        <v>3402</v>
      </c>
    </row>
    <row r="7467" spans="1:16" x14ac:dyDescent="0.25">
      <c r="A7467" s="289" t="s">
        <v>3329</v>
      </c>
      <c r="B7467">
        <v>1</v>
      </c>
      <c r="C7467">
        <v>325</v>
      </c>
      <c r="D7467">
        <v>0.37</v>
      </c>
      <c r="E7467" s="289" t="s">
        <v>16743</v>
      </c>
      <c r="F7467">
        <v>5016058237</v>
      </c>
      <c r="G7467" s="276">
        <v>45796</v>
      </c>
      <c r="H7467">
        <v>20250509714447</v>
      </c>
      <c r="I7467">
        <v>0.61599999999999999</v>
      </c>
      <c r="J7467" s="289" t="s">
        <v>350</v>
      </c>
      <c r="K7467" s="289" t="s">
        <v>16744</v>
      </c>
      <c r="L7467" s="289" t="s">
        <v>275</v>
      </c>
      <c r="M7467" s="289" t="s">
        <v>16745</v>
      </c>
      <c r="N7467" s="289" t="s">
        <v>7995</v>
      </c>
      <c r="O7467" s="289" t="s">
        <v>3332</v>
      </c>
      <c r="P7467" s="289">
        <f>VLOOKUP(CAT_Details[[#This Row],[Delivery Bp Customer Code]],Table6[],2,0)</f>
        <v>3402</v>
      </c>
    </row>
    <row r="7468" spans="1:16" x14ac:dyDescent="0.25">
      <c r="A7468" s="289" t="s">
        <v>707</v>
      </c>
      <c r="B7468">
        <v>19</v>
      </c>
      <c r="C7468">
        <v>7325</v>
      </c>
      <c r="D7468">
        <v>9.1300000000000008</v>
      </c>
      <c r="E7468" s="289" t="s">
        <v>16746</v>
      </c>
      <c r="F7468">
        <v>5016097121</v>
      </c>
      <c r="G7468" s="276">
        <v>45796</v>
      </c>
      <c r="I7468">
        <v>12.624000000000001</v>
      </c>
      <c r="J7468" s="289" t="s">
        <v>350</v>
      </c>
      <c r="K7468" s="289" t="s">
        <v>16747</v>
      </c>
      <c r="L7468" s="289" t="s">
        <v>273</v>
      </c>
      <c r="M7468" s="289" t="s">
        <v>16748</v>
      </c>
      <c r="N7468" s="289" t="s">
        <v>3804</v>
      </c>
      <c r="O7468" s="289" t="s">
        <v>16644</v>
      </c>
      <c r="P7468" s="289" t="str">
        <f>VLOOKUP(CAT_Details[[#This Row],[Delivery Bp Customer Code]],Table6[],2,0)</f>
        <v>No Loc</v>
      </c>
    </row>
    <row r="7469" spans="1:16" x14ac:dyDescent="0.25">
      <c r="A7469" s="289" t="s">
        <v>76</v>
      </c>
      <c r="B7469">
        <v>9</v>
      </c>
      <c r="C7469">
        <v>32</v>
      </c>
      <c r="D7469">
        <v>0.45</v>
      </c>
      <c r="E7469" s="289" t="s">
        <v>16749</v>
      </c>
      <c r="F7469">
        <v>5015982137</v>
      </c>
      <c r="G7469" s="276">
        <v>45796</v>
      </c>
      <c r="H7469">
        <v>20250430708477</v>
      </c>
      <c r="I7469">
        <v>0.16200000000000001</v>
      </c>
      <c r="J7469" s="289" t="s">
        <v>756</v>
      </c>
      <c r="K7469" s="289" t="s">
        <v>16750</v>
      </c>
      <c r="L7469" s="289" t="s">
        <v>275</v>
      </c>
      <c r="M7469" s="289" t="s">
        <v>16751</v>
      </c>
      <c r="N7469" s="289" t="s">
        <v>759</v>
      </c>
      <c r="O7469" s="289" t="s">
        <v>16049</v>
      </c>
      <c r="P7469" s="289" t="str">
        <f>VLOOKUP(CAT_Details[[#This Row],[Delivery Bp Customer Code]],Table6[],2,0)</f>
        <v>MZ02</v>
      </c>
    </row>
    <row r="7470" spans="1:16" x14ac:dyDescent="0.25">
      <c r="A7470" s="289" t="s">
        <v>76</v>
      </c>
      <c r="B7470">
        <v>6</v>
      </c>
      <c r="C7470">
        <v>352</v>
      </c>
      <c r="D7470">
        <v>1.2</v>
      </c>
      <c r="E7470" s="289" t="s">
        <v>16752</v>
      </c>
      <c r="F7470">
        <v>5016026642</v>
      </c>
      <c r="G7470" s="276">
        <v>45796</v>
      </c>
      <c r="H7470">
        <v>20250507712460</v>
      </c>
      <c r="I7470">
        <v>1.1519999999999999</v>
      </c>
      <c r="J7470" s="289" t="s">
        <v>401</v>
      </c>
      <c r="K7470" s="289" t="s">
        <v>16753</v>
      </c>
      <c r="L7470" s="289" t="s">
        <v>275</v>
      </c>
      <c r="M7470" s="289" t="s">
        <v>16754</v>
      </c>
      <c r="N7470" s="289" t="s">
        <v>1028</v>
      </c>
      <c r="O7470" s="289" t="s">
        <v>16049</v>
      </c>
      <c r="P7470" s="289" t="str">
        <f>VLOOKUP(CAT_Details[[#This Row],[Delivery Bp Customer Code]],Table6[],2,0)</f>
        <v>MZ02</v>
      </c>
    </row>
    <row r="7471" spans="1:16" x14ac:dyDescent="0.25">
      <c r="A7471" s="289" t="s">
        <v>76</v>
      </c>
      <c r="B7471">
        <v>2</v>
      </c>
      <c r="C7471">
        <v>144</v>
      </c>
      <c r="D7471">
        <v>0.8</v>
      </c>
      <c r="E7471" s="289" t="s">
        <v>16755</v>
      </c>
      <c r="F7471">
        <v>5016058524</v>
      </c>
      <c r="G7471" s="276">
        <v>45796</v>
      </c>
      <c r="H7471">
        <v>20250512715438</v>
      </c>
      <c r="I7471">
        <v>1.9390000000000001</v>
      </c>
      <c r="J7471" s="289" t="s">
        <v>350</v>
      </c>
      <c r="K7471" s="289" t="s">
        <v>16756</v>
      </c>
      <c r="L7471" s="289" t="s">
        <v>275</v>
      </c>
      <c r="M7471" s="289" t="s">
        <v>16728</v>
      </c>
      <c r="N7471" s="289" t="s">
        <v>690</v>
      </c>
      <c r="O7471" s="289" t="s">
        <v>16049</v>
      </c>
      <c r="P7471" s="289" t="str">
        <f>VLOOKUP(CAT_Details[[#This Row],[Delivery Bp Customer Code]],Table6[],2,0)</f>
        <v>MZ02</v>
      </c>
    </row>
    <row r="7472" spans="1:16" x14ac:dyDescent="0.25">
      <c r="A7472" s="289" t="s">
        <v>285</v>
      </c>
      <c r="B7472">
        <v>10</v>
      </c>
      <c r="C7472">
        <v>1000</v>
      </c>
      <c r="D7472">
        <v>4.7</v>
      </c>
      <c r="E7472" s="289" t="s">
        <v>16749</v>
      </c>
      <c r="F7472">
        <v>5015982097</v>
      </c>
      <c r="G7472" s="276">
        <v>45796</v>
      </c>
      <c r="H7472">
        <v>20250430708482</v>
      </c>
      <c r="I7472">
        <v>11.006</v>
      </c>
      <c r="J7472" s="289" t="s">
        <v>756</v>
      </c>
      <c r="K7472" s="289" t="s">
        <v>16757</v>
      </c>
      <c r="L7472" s="289" t="s">
        <v>275</v>
      </c>
      <c r="M7472" s="289" t="s">
        <v>16751</v>
      </c>
      <c r="N7472" s="289" t="s">
        <v>759</v>
      </c>
      <c r="O7472" s="289" t="s">
        <v>291</v>
      </c>
      <c r="P7472" s="289" t="str">
        <f>VLOOKUP(CAT_Details[[#This Row],[Delivery Bp Customer Code]],Table6[],2,0)</f>
        <v>DX01-L5</v>
      </c>
    </row>
    <row r="7473" spans="1:16" x14ac:dyDescent="0.25">
      <c r="A7473" s="289" t="s">
        <v>285</v>
      </c>
      <c r="B7473">
        <v>74</v>
      </c>
      <c r="C7473">
        <v>6264</v>
      </c>
      <c r="D7473">
        <v>13.6</v>
      </c>
      <c r="E7473" s="289" t="s">
        <v>16749</v>
      </c>
      <c r="F7473">
        <v>5015982163</v>
      </c>
      <c r="G7473" s="276">
        <v>45796</v>
      </c>
      <c r="H7473">
        <v>20250430708488</v>
      </c>
      <c r="I7473">
        <v>31.257999999999999</v>
      </c>
      <c r="J7473" s="289" t="s">
        <v>756</v>
      </c>
      <c r="K7473" s="289" t="s">
        <v>16758</v>
      </c>
      <c r="L7473" s="289" t="s">
        <v>275</v>
      </c>
      <c r="M7473" s="289" t="s">
        <v>16751</v>
      </c>
      <c r="N7473" s="289" t="s">
        <v>759</v>
      </c>
      <c r="O7473" s="289" t="s">
        <v>291</v>
      </c>
      <c r="P7473" s="289" t="str">
        <f>VLOOKUP(CAT_Details[[#This Row],[Delivery Bp Customer Code]],Table6[],2,0)</f>
        <v>DX01-L5</v>
      </c>
    </row>
    <row r="7474" spans="1:16" x14ac:dyDescent="0.25">
      <c r="A7474" s="289" t="s">
        <v>285</v>
      </c>
      <c r="B7474">
        <v>2</v>
      </c>
      <c r="C7474">
        <v>480</v>
      </c>
      <c r="D7474">
        <v>0.4</v>
      </c>
      <c r="E7474" s="289" t="s">
        <v>16759</v>
      </c>
      <c r="F7474">
        <v>5016012182</v>
      </c>
      <c r="G7474" s="276">
        <v>45796</v>
      </c>
      <c r="H7474">
        <v>20250505710776</v>
      </c>
      <c r="I7474">
        <v>0.38400000000000001</v>
      </c>
      <c r="J7474" s="289" t="s">
        <v>764</v>
      </c>
      <c r="K7474" s="289" t="s">
        <v>16760</v>
      </c>
      <c r="L7474" s="289" t="s">
        <v>275</v>
      </c>
      <c r="M7474" s="289" t="s">
        <v>16240</v>
      </c>
      <c r="N7474" s="289" t="s">
        <v>766</v>
      </c>
      <c r="O7474" s="289" t="s">
        <v>291</v>
      </c>
      <c r="P7474" s="289" t="str">
        <f>VLOOKUP(CAT_Details[[#This Row],[Delivery Bp Customer Code]],Table6[],2,0)</f>
        <v>DX01-L5</v>
      </c>
    </row>
    <row r="7475" spans="1:16" x14ac:dyDescent="0.25">
      <c r="A7475" s="289" t="s">
        <v>285</v>
      </c>
      <c r="B7475">
        <v>20</v>
      </c>
      <c r="C7475">
        <v>1200</v>
      </c>
      <c r="D7475">
        <v>8</v>
      </c>
      <c r="E7475" s="289" t="s">
        <v>16761</v>
      </c>
      <c r="F7475">
        <v>5016026483</v>
      </c>
      <c r="G7475" s="276">
        <v>45796</v>
      </c>
      <c r="H7475">
        <v>20250507712465</v>
      </c>
      <c r="I7475">
        <v>19.2</v>
      </c>
      <c r="J7475" s="289" t="s">
        <v>294</v>
      </c>
      <c r="K7475" s="289" t="s">
        <v>16762</v>
      </c>
      <c r="L7475" s="289" t="s">
        <v>275</v>
      </c>
      <c r="M7475" s="289" t="s">
        <v>16763</v>
      </c>
      <c r="N7475" s="289" t="s">
        <v>16650</v>
      </c>
      <c r="O7475" s="289" t="s">
        <v>291</v>
      </c>
      <c r="P7475" s="289" t="str">
        <f>VLOOKUP(CAT_Details[[#This Row],[Delivery Bp Customer Code]],Table6[],2,0)</f>
        <v>DX01-L5</v>
      </c>
    </row>
    <row r="7476" spans="1:16" x14ac:dyDescent="0.25">
      <c r="A7476" s="289" t="s">
        <v>285</v>
      </c>
      <c r="B7476">
        <v>4</v>
      </c>
      <c r="C7476">
        <v>647</v>
      </c>
      <c r="D7476">
        <v>1.6</v>
      </c>
      <c r="E7476" s="289" t="s">
        <v>16764</v>
      </c>
      <c r="F7476">
        <v>5016042859</v>
      </c>
      <c r="G7476" s="276">
        <v>45796</v>
      </c>
      <c r="H7476">
        <v>20250509714512</v>
      </c>
      <c r="I7476">
        <v>2.4</v>
      </c>
      <c r="J7476" s="289" t="s">
        <v>345</v>
      </c>
      <c r="K7476" s="289" t="s">
        <v>16765</v>
      </c>
      <c r="L7476" s="289" t="s">
        <v>275</v>
      </c>
      <c r="M7476" s="289" t="s">
        <v>16766</v>
      </c>
      <c r="N7476" s="289" t="s">
        <v>348</v>
      </c>
      <c r="O7476" s="289" t="s">
        <v>291</v>
      </c>
      <c r="P7476" s="289" t="str">
        <f>VLOOKUP(CAT_Details[[#This Row],[Delivery Bp Customer Code]],Table6[],2,0)</f>
        <v>DX01-L5</v>
      </c>
    </row>
    <row r="7477" spans="1:16" x14ac:dyDescent="0.25">
      <c r="A7477" s="289" t="s">
        <v>285</v>
      </c>
      <c r="B7477">
        <v>8</v>
      </c>
      <c r="C7477">
        <v>8012</v>
      </c>
      <c r="D7477">
        <v>3.2</v>
      </c>
      <c r="E7477" s="289" t="s">
        <v>16767</v>
      </c>
      <c r="F7477">
        <v>5016042888</v>
      </c>
      <c r="G7477" s="276">
        <v>45796</v>
      </c>
      <c r="H7477">
        <v>20250508713976</v>
      </c>
      <c r="I7477">
        <v>4.6079999999999997</v>
      </c>
      <c r="J7477" s="289" t="s">
        <v>324</v>
      </c>
      <c r="K7477" s="289" t="s">
        <v>16768</v>
      </c>
      <c r="L7477" s="289" t="s">
        <v>275</v>
      </c>
      <c r="M7477" s="289" t="s">
        <v>16769</v>
      </c>
      <c r="N7477" s="289" t="s">
        <v>333</v>
      </c>
      <c r="O7477" s="289" t="s">
        <v>291</v>
      </c>
      <c r="P7477" s="289" t="str">
        <f>VLOOKUP(CAT_Details[[#This Row],[Delivery Bp Customer Code]],Table6[],2,0)</f>
        <v>DX01-L5</v>
      </c>
    </row>
    <row r="7478" spans="1:16" x14ac:dyDescent="0.25">
      <c r="A7478" s="289" t="s">
        <v>285</v>
      </c>
      <c r="B7478">
        <v>15</v>
      </c>
      <c r="C7478">
        <v>1350</v>
      </c>
      <c r="D7478">
        <v>6</v>
      </c>
      <c r="E7478" s="289" t="s">
        <v>16770</v>
      </c>
      <c r="F7478">
        <v>5016057997</v>
      </c>
      <c r="G7478" s="276">
        <v>45796</v>
      </c>
      <c r="H7478">
        <v>20250512715340</v>
      </c>
      <c r="I7478">
        <v>14.4</v>
      </c>
      <c r="J7478" s="289" t="s">
        <v>350</v>
      </c>
      <c r="K7478" s="289" t="s">
        <v>16771</v>
      </c>
      <c r="L7478" s="289" t="s">
        <v>275</v>
      </c>
      <c r="M7478" s="289" t="s">
        <v>16772</v>
      </c>
      <c r="N7478" s="289" t="s">
        <v>15321</v>
      </c>
      <c r="O7478" s="289" t="s">
        <v>291</v>
      </c>
      <c r="P7478" s="289" t="str">
        <f>VLOOKUP(CAT_Details[[#This Row],[Delivery Bp Customer Code]],Table6[],2,0)</f>
        <v>DX01-L5</v>
      </c>
    </row>
    <row r="7479" spans="1:16" x14ac:dyDescent="0.25">
      <c r="A7479" s="289" t="s">
        <v>285</v>
      </c>
      <c r="B7479">
        <v>4</v>
      </c>
      <c r="C7479">
        <v>828</v>
      </c>
      <c r="D7479">
        <v>1.6</v>
      </c>
      <c r="E7479" s="289" t="s">
        <v>16773</v>
      </c>
      <c r="F7479">
        <v>5016058011</v>
      </c>
      <c r="G7479" s="276">
        <v>45796</v>
      </c>
      <c r="H7479">
        <v>20250507712659</v>
      </c>
      <c r="I7479">
        <v>2.496</v>
      </c>
      <c r="J7479" s="289" t="s">
        <v>280</v>
      </c>
      <c r="K7479" s="289" t="s">
        <v>16774</v>
      </c>
      <c r="L7479" s="289" t="s">
        <v>275</v>
      </c>
      <c r="M7479" s="289" t="s">
        <v>16775</v>
      </c>
      <c r="N7479" s="289" t="s">
        <v>10113</v>
      </c>
      <c r="O7479" s="289" t="s">
        <v>291</v>
      </c>
      <c r="P7479" s="289" t="str">
        <f>VLOOKUP(CAT_Details[[#This Row],[Delivery Bp Customer Code]],Table6[],2,0)</f>
        <v>DX01-L5</v>
      </c>
    </row>
    <row r="7480" spans="1:16" x14ac:dyDescent="0.25">
      <c r="A7480" s="289" t="s">
        <v>285</v>
      </c>
      <c r="B7480">
        <v>1</v>
      </c>
      <c r="C7480">
        <v>124</v>
      </c>
      <c r="D7480">
        <v>0.4</v>
      </c>
      <c r="E7480" s="289" t="s">
        <v>16776</v>
      </c>
      <c r="F7480">
        <v>5016058052</v>
      </c>
      <c r="G7480" s="276">
        <v>45796</v>
      </c>
      <c r="H7480">
        <v>20250508713941</v>
      </c>
      <c r="I7480">
        <v>0.33600000000000002</v>
      </c>
      <c r="J7480" s="289" t="s">
        <v>350</v>
      </c>
      <c r="K7480" s="289" t="s">
        <v>16777</v>
      </c>
      <c r="L7480" s="289" t="s">
        <v>275</v>
      </c>
      <c r="M7480" s="289" t="s">
        <v>16513</v>
      </c>
      <c r="N7480" s="289" t="s">
        <v>602</v>
      </c>
      <c r="O7480" s="289" t="s">
        <v>291</v>
      </c>
      <c r="P7480" s="289" t="str">
        <f>VLOOKUP(CAT_Details[[#This Row],[Delivery Bp Customer Code]],Table6[],2,0)</f>
        <v>DX01-L5</v>
      </c>
    </row>
    <row r="7481" spans="1:16" x14ac:dyDescent="0.25">
      <c r="A7481" s="289" t="s">
        <v>285</v>
      </c>
      <c r="B7481">
        <v>14</v>
      </c>
      <c r="C7481">
        <v>924</v>
      </c>
      <c r="D7481">
        <v>7</v>
      </c>
      <c r="E7481" s="289" t="s">
        <v>16778</v>
      </c>
      <c r="F7481">
        <v>5016058099</v>
      </c>
      <c r="G7481" s="276">
        <v>45796</v>
      </c>
      <c r="H7481">
        <v>20250509714417</v>
      </c>
      <c r="I7481">
        <v>16.8</v>
      </c>
      <c r="J7481" s="289" t="s">
        <v>350</v>
      </c>
      <c r="K7481" s="289" t="s">
        <v>16779</v>
      </c>
      <c r="L7481" s="289" t="s">
        <v>275</v>
      </c>
      <c r="M7481" s="289" t="s">
        <v>16728</v>
      </c>
      <c r="N7481" s="289" t="s">
        <v>12700</v>
      </c>
      <c r="O7481" s="289" t="s">
        <v>291</v>
      </c>
      <c r="P7481" s="289" t="str">
        <f>VLOOKUP(CAT_Details[[#This Row],[Delivery Bp Customer Code]],Table6[],2,0)</f>
        <v>DX01-L5</v>
      </c>
    </row>
    <row r="7482" spans="1:16" x14ac:dyDescent="0.25">
      <c r="A7482" s="289" t="s">
        <v>285</v>
      </c>
      <c r="B7482">
        <v>1</v>
      </c>
      <c r="C7482">
        <v>160</v>
      </c>
      <c r="D7482">
        <v>0.4</v>
      </c>
      <c r="E7482" s="289" t="s">
        <v>16780</v>
      </c>
      <c r="F7482">
        <v>5016058225</v>
      </c>
      <c r="G7482" s="276">
        <v>45796</v>
      </c>
      <c r="H7482">
        <v>20250509714146</v>
      </c>
      <c r="I7482">
        <v>0.33600000000000002</v>
      </c>
      <c r="J7482" s="289" t="s">
        <v>350</v>
      </c>
      <c r="K7482" s="289" t="s">
        <v>16781</v>
      </c>
      <c r="L7482" s="289" t="s">
        <v>275</v>
      </c>
      <c r="M7482" s="289" t="s">
        <v>16513</v>
      </c>
      <c r="N7482" s="289" t="s">
        <v>685</v>
      </c>
      <c r="O7482" s="289" t="s">
        <v>291</v>
      </c>
      <c r="P7482" s="289" t="str">
        <f>VLOOKUP(CAT_Details[[#This Row],[Delivery Bp Customer Code]],Table6[],2,0)</f>
        <v>DX01-L5</v>
      </c>
    </row>
    <row r="7483" spans="1:16" x14ac:dyDescent="0.25">
      <c r="A7483" s="289" t="s">
        <v>285</v>
      </c>
      <c r="B7483">
        <v>9</v>
      </c>
      <c r="C7483">
        <v>1552.6</v>
      </c>
      <c r="D7483">
        <v>2.57</v>
      </c>
      <c r="E7483" s="289" t="s">
        <v>16782</v>
      </c>
      <c r="F7483">
        <v>5016058644</v>
      </c>
      <c r="G7483" s="276">
        <v>45796</v>
      </c>
      <c r="H7483">
        <v>20250512715508</v>
      </c>
      <c r="I7483">
        <v>5.923</v>
      </c>
      <c r="J7483" s="289" t="s">
        <v>350</v>
      </c>
      <c r="K7483" s="289" t="s">
        <v>16783</v>
      </c>
      <c r="L7483" s="289" t="s">
        <v>275</v>
      </c>
      <c r="M7483" s="289" t="s">
        <v>16772</v>
      </c>
      <c r="N7483" s="289" t="s">
        <v>602</v>
      </c>
      <c r="O7483" s="289" t="s">
        <v>291</v>
      </c>
      <c r="P7483" s="289" t="str">
        <f>VLOOKUP(CAT_Details[[#This Row],[Delivery Bp Customer Code]],Table6[],2,0)</f>
        <v>DX01-L5</v>
      </c>
    </row>
    <row r="7484" spans="1:16" x14ac:dyDescent="0.25">
      <c r="A7484" s="289" t="s">
        <v>285</v>
      </c>
      <c r="B7484">
        <v>110</v>
      </c>
      <c r="C7484">
        <v>4480</v>
      </c>
      <c r="D7484">
        <v>13.6</v>
      </c>
      <c r="E7484" s="289" t="s">
        <v>16784</v>
      </c>
      <c r="F7484">
        <v>5016065856</v>
      </c>
      <c r="G7484" s="276">
        <v>45796</v>
      </c>
      <c r="H7484">
        <v>20250509714409</v>
      </c>
      <c r="I7484">
        <v>52.8</v>
      </c>
      <c r="J7484" s="289" t="s">
        <v>350</v>
      </c>
      <c r="K7484" s="289" t="s">
        <v>16785</v>
      </c>
      <c r="L7484" s="289" t="s">
        <v>275</v>
      </c>
      <c r="M7484" s="289" t="s">
        <v>16786</v>
      </c>
      <c r="N7484" s="289" t="s">
        <v>12700</v>
      </c>
      <c r="O7484" s="289" t="s">
        <v>291</v>
      </c>
      <c r="P7484" s="289" t="str">
        <f>VLOOKUP(CAT_Details[[#This Row],[Delivery Bp Customer Code]],Table6[],2,0)</f>
        <v>DX01-L5</v>
      </c>
    </row>
    <row r="7485" spans="1:16" x14ac:dyDescent="0.25">
      <c r="A7485" s="289" t="s">
        <v>272</v>
      </c>
      <c r="B7485">
        <v>4</v>
      </c>
      <c r="C7485">
        <v>2220</v>
      </c>
      <c r="D7485">
        <v>3.2</v>
      </c>
      <c r="E7485" s="289" t="s">
        <v>16787</v>
      </c>
      <c r="F7485">
        <v>5016026673</v>
      </c>
      <c r="G7485" s="276">
        <v>45796</v>
      </c>
      <c r="H7485">
        <v>20250508713630</v>
      </c>
      <c r="I7485">
        <v>13.055999999999999</v>
      </c>
      <c r="J7485" s="289" t="s">
        <v>401</v>
      </c>
      <c r="K7485" s="289" t="s">
        <v>16788</v>
      </c>
      <c r="L7485" s="289" t="s">
        <v>275</v>
      </c>
      <c r="M7485" s="289" t="s">
        <v>16754</v>
      </c>
      <c r="N7485" s="289" t="s">
        <v>465</v>
      </c>
      <c r="O7485" s="289" t="s">
        <v>277</v>
      </c>
      <c r="P7485" s="289" t="str">
        <f>VLOOKUP(CAT_Details[[#This Row],[Delivery Bp Customer Code]],Table6[],2,0)</f>
        <v>U2-L5</v>
      </c>
    </row>
    <row r="7486" spans="1:16" x14ac:dyDescent="0.25">
      <c r="A7486" s="289" t="s">
        <v>272</v>
      </c>
      <c r="B7486">
        <v>1</v>
      </c>
      <c r="C7486">
        <v>68</v>
      </c>
      <c r="D7486">
        <v>0.2</v>
      </c>
      <c r="E7486" s="289" t="s">
        <v>16738</v>
      </c>
      <c r="F7486">
        <v>5016058173</v>
      </c>
      <c r="G7486" s="276">
        <v>45796</v>
      </c>
      <c r="H7486">
        <v>20250506711585</v>
      </c>
      <c r="I7486">
        <v>0.44600000000000001</v>
      </c>
      <c r="J7486" s="289" t="s">
        <v>350</v>
      </c>
      <c r="K7486" s="289" t="s">
        <v>16789</v>
      </c>
      <c r="L7486" s="289" t="s">
        <v>275</v>
      </c>
      <c r="M7486" s="289" t="s">
        <v>16513</v>
      </c>
      <c r="N7486" s="289" t="s">
        <v>704</v>
      </c>
      <c r="O7486" s="289" t="s">
        <v>277</v>
      </c>
      <c r="P7486" s="289" t="str">
        <f>VLOOKUP(CAT_Details[[#This Row],[Delivery Bp Customer Code]],Table6[],2,0)</f>
        <v>U2-L5</v>
      </c>
    </row>
    <row r="7487" spans="1:16" x14ac:dyDescent="0.25">
      <c r="A7487" s="289" t="s">
        <v>272</v>
      </c>
      <c r="B7487">
        <v>15</v>
      </c>
      <c r="C7487">
        <v>6285</v>
      </c>
      <c r="D7487">
        <v>6</v>
      </c>
      <c r="E7487" s="289" t="s">
        <v>16790</v>
      </c>
      <c r="F7487">
        <v>5016058298</v>
      </c>
      <c r="G7487" s="276">
        <v>45796</v>
      </c>
      <c r="H7487">
        <v>20250512715267</v>
      </c>
      <c r="I7487">
        <v>8.2080000000000002</v>
      </c>
      <c r="J7487" s="289" t="s">
        <v>350</v>
      </c>
      <c r="K7487" s="289" t="s">
        <v>16791</v>
      </c>
      <c r="L7487" s="289" t="s">
        <v>275</v>
      </c>
      <c r="M7487" s="289" t="s">
        <v>16728</v>
      </c>
      <c r="N7487" s="289" t="s">
        <v>456</v>
      </c>
      <c r="O7487" s="289" t="s">
        <v>277</v>
      </c>
      <c r="P7487" s="289" t="str">
        <f>VLOOKUP(CAT_Details[[#This Row],[Delivery Bp Customer Code]],Table6[],2,0)</f>
        <v>U2-L5</v>
      </c>
    </row>
    <row r="7488" spans="1:16" x14ac:dyDescent="0.25">
      <c r="A7488" s="289" t="s">
        <v>272</v>
      </c>
      <c r="B7488">
        <v>9</v>
      </c>
      <c r="C7488">
        <v>723.9</v>
      </c>
      <c r="D7488">
        <v>3.4</v>
      </c>
      <c r="E7488" s="289" t="s">
        <v>16792</v>
      </c>
      <c r="F7488">
        <v>5016090313</v>
      </c>
      <c r="G7488" s="276">
        <v>45796</v>
      </c>
      <c r="H7488">
        <v>20250515719924</v>
      </c>
      <c r="I7488">
        <v>3.7440000000000002</v>
      </c>
      <c r="J7488" s="289" t="s">
        <v>3970</v>
      </c>
      <c r="K7488" s="289" t="s">
        <v>16793</v>
      </c>
      <c r="L7488" s="289" t="s">
        <v>275</v>
      </c>
      <c r="M7488" s="289"/>
      <c r="N7488" s="289" t="s">
        <v>16794</v>
      </c>
      <c r="O7488" s="289" t="s">
        <v>277</v>
      </c>
      <c r="P7488" s="289" t="str">
        <f>VLOOKUP(CAT_Details[[#This Row],[Delivery Bp Customer Code]],Table6[],2,0)</f>
        <v>U2-L5</v>
      </c>
    </row>
    <row r="7489" spans="1:16" x14ac:dyDescent="0.25">
      <c r="A7489" s="289" t="s">
        <v>278</v>
      </c>
      <c r="B7489">
        <v>1</v>
      </c>
      <c r="C7489">
        <v>230</v>
      </c>
      <c r="D7489">
        <v>0.25</v>
      </c>
      <c r="E7489" s="289" t="s">
        <v>16795</v>
      </c>
      <c r="F7489">
        <v>5016058044</v>
      </c>
      <c r="G7489" s="276">
        <v>45797</v>
      </c>
      <c r="H7489">
        <v>20250509714532</v>
      </c>
      <c r="I7489">
        <v>0.32500000000000001</v>
      </c>
      <c r="J7489" s="289" t="s">
        <v>324</v>
      </c>
      <c r="K7489" s="289" t="s">
        <v>16796</v>
      </c>
      <c r="L7489" s="289" t="s">
        <v>275</v>
      </c>
      <c r="M7489" s="289" t="s">
        <v>16725</v>
      </c>
      <c r="N7489" s="289" t="s">
        <v>1384</v>
      </c>
      <c r="O7489" s="289" t="s">
        <v>498</v>
      </c>
      <c r="P7489" s="289" t="str">
        <f>VLOOKUP(CAT_Details[[#This Row],[Delivery Bp Customer Code]],Table6[],2,0)</f>
        <v>DK-BM01</v>
      </c>
    </row>
    <row r="7490" spans="1:16" x14ac:dyDescent="0.25">
      <c r="A7490" s="289" t="s">
        <v>278</v>
      </c>
      <c r="B7490">
        <v>1</v>
      </c>
      <c r="C7490">
        <v>503</v>
      </c>
      <c r="D7490">
        <v>0.4</v>
      </c>
      <c r="E7490" s="289" t="s">
        <v>16797</v>
      </c>
      <c r="F7490">
        <v>5016058153</v>
      </c>
      <c r="G7490" s="276">
        <v>45797</v>
      </c>
      <c r="H7490">
        <v>20250506711134</v>
      </c>
      <c r="I7490">
        <v>0.96</v>
      </c>
      <c r="J7490" s="289" t="s">
        <v>324</v>
      </c>
      <c r="K7490" s="289" t="s">
        <v>16798</v>
      </c>
      <c r="L7490" s="289" t="s">
        <v>275</v>
      </c>
      <c r="M7490" s="289" t="s">
        <v>16725</v>
      </c>
      <c r="N7490" s="289" t="s">
        <v>340</v>
      </c>
      <c r="O7490" s="289" t="s">
        <v>498</v>
      </c>
      <c r="P7490" s="289" t="str">
        <f>VLOOKUP(CAT_Details[[#This Row],[Delivery Bp Customer Code]],Table6[],2,0)</f>
        <v>DK-BM01</v>
      </c>
    </row>
    <row r="7491" spans="1:16" x14ac:dyDescent="0.25">
      <c r="A7491" s="289" t="s">
        <v>75</v>
      </c>
      <c r="B7491">
        <v>1</v>
      </c>
      <c r="C7491">
        <v>1</v>
      </c>
      <c r="D7491">
        <v>0.02</v>
      </c>
      <c r="E7491" s="289" t="s">
        <v>16799</v>
      </c>
      <c r="F7491">
        <v>5016073821</v>
      </c>
      <c r="G7491" s="276">
        <v>45797</v>
      </c>
      <c r="H7491">
        <v>20250512715841</v>
      </c>
      <c r="I7491">
        <v>5.0000000000000001E-3</v>
      </c>
      <c r="J7491" s="289" t="s">
        <v>350</v>
      </c>
      <c r="K7491" s="289" t="s">
        <v>16800</v>
      </c>
      <c r="L7491" s="289" t="s">
        <v>275</v>
      </c>
      <c r="M7491" s="289" t="s">
        <v>16801</v>
      </c>
      <c r="N7491" s="289" t="s">
        <v>16206</v>
      </c>
      <c r="O7491" s="289" t="s">
        <v>2173</v>
      </c>
      <c r="P7491" s="289" t="str">
        <f>VLOOKUP(CAT_Details[[#This Row],[Delivery Bp Customer Code]],Table6[],2,0)</f>
        <v>OYL1</v>
      </c>
    </row>
    <row r="7492" spans="1:16" x14ac:dyDescent="0.25">
      <c r="A7492" s="289" t="s">
        <v>75</v>
      </c>
      <c r="B7492">
        <v>1</v>
      </c>
      <c r="C7492">
        <v>84</v>
      </c>
      <c r="D7492">
        <v>0.4</v>
      </c>
      <c r="E7492" s="289" t="s">
        <v>16802</v>
      </c>
      <c r="F7492">
        <v>5016073844</v>
      </c>
      <c r="G7492" s="276">
        <v>45797</v>
      </c>
      <c r="H7492">
        <v>20250508713473</v>
      </c>
      <c r="I7492">
        <v>0.28799999999999998</v>
      </c>
      <c r="J7492" s="289" t="s">
        <v>350</v>
      </c>
      <c r="K7492" s="289" t="s">
        <v>16803</v>
      </c>
      <c r="L7492" s="289" t="s">
        <v>275</v>
      </c>
      <c r="M7492" s="289" t="s">
        <v>16801</v>
      </c>
      <c r="N7492" s="289" t="s">
        <v>2262</v>
      </c>
      <c r="O7492" s="289" t="s">
        <v>2173</v>
      </c>
      <c r="P7492" s="289" t="str">
        <f>VLOOKUP(CAT_Details[[#This Row],[Delivery Bp Customer Code]],Table6[],2,0)</f>
        <v>OYL1</v>
      </c>
    </row>
    <row r="7493" spans="1:16" x14ac:dyDescent="0.25">
      <c r="A7493" s="289" t="s">
        <v>75</v>
      </c>
      <c r="B7493">
        <v>1</v>
      </c>
      <c r="C7493">
        <v>407</v>
      </c>
      <c r="D7493">
        <v>0.4</v>
      </c>
      <c r="E7493" s="289" t="s">
        <v>16804</v>
      </c>
      <c r="F7493">
        <v>5016073869</v>
      </c>
      <c r="G7493" s="276">
        <v>45797</v>
      </c>
      <c r="H7493">
        <v>20250513716431</v>
      </c>
      <c r="I7493">
        <v>1.1519999999999999</v>
      </c>
      <c r="J7493" s="289" t="s">
        <v>350</v>
      </c>
      <c r="K7493" s="289" t="s">
        <v>16805</v>
      </c>
      <c r="L7493" s="289" t="s">
        <v>275</v>
      </c>
      <c r="M7493" s="289" t="s">
        <v>16801</v>
      </c>
      <c r="N7493" s="289" t="s">
        <v>2177</v>
      </c>
      <c r="O7493" s="289" t="s">
        <v>2173</v>
      </c>
      <c r="P7493" s="289" t="str">
        <f>VLOOKUP(CAT_Details[[#This Row],[Delivery Bp Customer Code]],Table6[],2,0)</f>
        <v>OYL1</v>
      </c>
    </row>
    <row r="7494" spans="1:16" x14ac:dyDescent="0.25">
      <c r="A7494" s="289" t="s">
        <v>75</v>
      </c>
      <c r="B7494">
        <v>2</v>
      </c>
      <c r="C7494">
        <v>238</v>
      </c>
      <c r="D7494">
        <v>0.4</v>
      </c>
      <c r="E7494" s="289" t="s">
        <v>16806</v>
      </c>
      <c r="F7494">
        <v>5016074085</v>
      </c>
      <c r="G7494" s="276">
        <v>45797</v>
      </c>
      <c r="H7494">
        <v>20250513716464</v>
      </c>
      <c r="I7494">
        <v>0.48</v>
      </c>
      <c r="J7494" s="289" t="s">
        <v>324</v>
      </c>
      <c r="K7494" s="289" t="s">
        <v>16807</v>
      </c>
      <c r="L7494" s="289" t="s">
        <v>275</v>
      </c>
      <c r="M7494" s="289" t="s">
        <v>16725</v>
      </c>
      <c r="N7494" s="289" t="s">
        <v>15858</v>
      </c>
      <c r="O7494" s="289" t="s">
        <v>2173</v>
      </c>
      <c r="P7494" s="289" t="str">
        <f>VLOOKUP(CAT_Details[[#This Row],[Delivery Bp Customer Code]],Table6[],2,0)</f>
        <v>OYL1</v>
      </c>
    </row>
    <row r="7495" spans="1:16" x14ac:dyDescent="0.25">
      <c r="A7495" s="289" t="s">
        <v>75</v>
      </c>
      <c r="B7495">
        <v>12</v>
      </c>
      <c r="C7495">
        <v>1260</v>
      </c>
      <c r="D7495">
        <v>2.4</v>
      </c>
      <c r="E7495" s="289" t="s">
        <v>16808</v>
      </c>
      <c r="F7495">
        <v>5016074162</v>
      </c>
      <c r="G7495" s="276">
        <v>45797</v>
      </c>
      <c r="H7495">
        <v>20250513716192</v>
      </c>
      <c r="I7495">
        <v>2.88</v>
      </c>
      <c r="J7495" s="289" t="s">
        <v>350</v>
      </c>
      <c r="K7495" s="289" t="s">
        <v>16809</v>
      </c>
      <c r="L7495" s="289" t="s">
        <v>275</v>
      </c>
      <c r="M7495" s="289" t="s">
        <v>16801</v>
      </c>
      <c r="N7495" s="289" t="s">
        <v>602</v>
      </c>
      <c r="O7495" s="289" t="s">
        <v>2173</v>
      </c>
      <c r="P7495" s="289" t="str">
        <f>VLOOKUP(CAT_Details[[#This Row],[Delivery Bp Customer Code]],Table6[],2,0)</f>
        <v>OYL1</v>
      </c>
    </row>
    <row r="7496" spans="1:16" x14ac:dyDescent="0.25">
      <c r="A7496" s="289" t="s">
        <v>75</v>
      </c>
      <c r="B7496">
        <v>33</v>
      </c>
      <c r="C7496">
        <v>12276</v>
      </c>
      <c r="D7496">
        <v>11</v>
      </c>
      <c r="E7496" s="289" t="s">
        <v>16810</v>
      </c>
      <c r="F7496">
        <v>5016074236</v>
      </c>
      <c r="G7496" s="276">
        <v>45797</v>
      </c>
      <c r="H7496">
        <v>20250513716407</v>
      </c>
      <c r="I7496">
        <v>21.12</v>
      </c>
      <c r="J7496" s="289" t="s">
        <v>324</v>
      </c>
      <c r="K7496" s="289" t="s">
        <v>16811</v>
      </c>
      <c r="L7496" s="289" t="s">
        <v>275</v>
      </c>
      <c r="M7496" s="289" t="s">
        <v>16812</v>
      </c>
      <c r="N7496" s="289" t="s">
        <v>2172</v>
      </c>
      <c r="O7496" s="289" t="s">
        <v>2173</v>
      </c>
      <c r="P7496" s="289" t="str">
        <f>VLOOKUP(CAT_Details[[#This Row],[Delivery Bp Customer Code]],Table6[],2,0)</f>
        <v>OYL1</v>
      </c>
    </row>
    <row r="7497" spans="1:16" x14ac:dyDescent="0.25">
      <c r="A7497" s="289" t="s">
        <v>14506</v>
      </c>
      <c r="B7497">
        <v>8</v>
      </c>
      <c r="C7497">
        <v>3888</v>
      </c>
      <c r="D7497">
        <v>3.41</v>
      </c>
      <c r="E7497" s="289" t="s">
        <v>16813</v>
      </c>
      <c r="F7497">
        <v>5016114532</v>
      </c>
      <c r="G7497" s="276">
        <v>45797</v>
      </c>
      <c r="I7497">
        <v>10.199999999999999</v>
      </c>
      <c r="J7497" s="289" t="s">
        <v>280</v>
      </c>
      <c r="K7497" s="289" t="s">
        <v>16814</v>
      </c>
      <c r="L7497" s="289" t="s">
        <v>273</v>
      </c>
      <c r="M7497" s="289" t="s">
        <v>16815</v>
      </c>
      <c r="N7497" s="289" t="s">
        <v>3770</v>
      </c>
      <c r="O7497" s="289" t="s">
        <v>16622</v>
      </c>
      <c r="P7497" s="289" t="str">
        <f>VLOOKUP(CAT_Details[[#This Row],[Delivery Bp Customer Code]],Table6[],2,0)</f>
        <v>No Loc</v>
      </c>
    </row>
    <row r="7498" spans="1:16" x14ac:dyDescent="0.25">
      <c r="A7498" s="289" t="s">
        <v>3771</v>
      </c>
      <c r="B7498">
        <v>1</v>
      </c>
      <c r="C7498">
        <v>117</v>
      </c>
      <c r="D7498">
        <v>0.4</v>
      </c>
      <c r="E7498" s="289" t="s">
        <v>16816</v>
      </c>
      <c r="F7498">
        <v>5016042779</v>
      </c>
      <c r="G7498" s="276">
        <v>45797</v>
      </c>
      <c r="H7498">
        <v>20250508713318</v>
      </c>
      <c r="I7498">
        <v>0.76800000000000002</v>
      </c>
      <c r="J7498" s="289" t="s">
        <v>294</v>
      </c>
      <c r="K7498" s="289" t="s">
        <v>16817</v>
      </c>
      <c r="L7498" s="289" t="s">
        <v>275</v>
      </c>
      <c r="M7498" s="289" t="s">
        <v>16818</v>
      </c>
      <c r="N7498" s="289" t="s">
        <v>555</v>
      </c>
      <c r="O7498" s="289" t="s">
        <v>16106</v>
      </c>
      <c r="P7498" s="289" t="str">
        <f>VLOOKUP(CAT_Details[[#This Row],[Delivery Bp Customer Code]],Table6[],2,0)</f>
        <v>AJ15</v>
      </c>
    </row>
    <row r="7499" spans="1:16" x14ac:dyDescent="0.25">
      <c r="A7499" s="289" t="s">
        <v>3329</v>
      </c>
      <c r="B7499">
        <v>15</v>
      </c>
      <c r="C7499">
        <v>3240</v>
      </c>
      <c r="D7499">
        <v>6</v>
      </c>
      <c r="E7499" s="289" t="s">
        <v>16819</v>
      </c>
      <c r="F7499">
        <v>5016042851</v>
      </c>
      <c r="G7499" s="276">
        <v>45797</v>
      </c>
      <c r="H7499">
        <v>20250508713502</v>
      </c>
      <c r="I7499">
        <v>18</v>
      </c>
      <c r="J7499" s="289" t="s">
        <v>3970</v>
      </c>
      <c r="K7499" s="289" t="s">
        <v>16820</v>
      </c>
      <c r="L7499" s="289" t="s">
        <v>275</v>
      </c>
      <c r="M7499" s="289" t="s">
        <v>16821</v>
      </c>
      <c r="N7499" s="289" t="s">
        <v>3973</v>
      </c>
      <c r="O7499" s="289" t="s">
        <v>3332</v>
      </c>
      <c r="P7499" s="289">
        <f>VLOOKUP(CAT_Details[[#This Row],[Delivery Bp Customer Code]],Table6[],2,0)</f>
        <v>3402</v>
      </c>
    </row>
    <row r="7500" spans="1:16" x14ac:dyDescent="0.25">
      <c r="A7500" s="289" t="s">
        <v>3329</v>
      </c>
      <c r="B7500">
        <v>1</v>
      </c>
      <c r="C7500">
        <v>115</v>
      </c>
      <c r="D7500">
        <v>0.4</v>
      </c>
      <c r="E7500" s="289" t="s">
        <v>16822</v>
      </c>
      <c r="F7500">
        <v>5016058366</v>
      </c>
      <c r="G7500" s="276">
        <v>45797</v>
      </c>
      <c r="H7500">
        <v>20250509714492</v>
      </c>
      <c r="I7500">
        <v>0.94099999999999995</v>
      </c>
      <c r="J7500" s="289" t="s">
        <v>324</v>
      </c>
      <c r="K7500" s="289" t="s">
        <v>16823</v>
      </c>
      <c r="L7500" s="289" t="s">
        <v>275</v>
      </c>
      <c r="M7500" s="289" t="s">
        <v>16824</v>
      </c>
      <c r="N7500" s="289" t="s">
        <v>5504</v>
      </c>
      <c r="O7500" s="289" t="s">
        <v>3332</v>
      </c>
      <c r="P7500" s="289">
        <f>VLOOKUP(CAT_Details[[#This Row],[Delivery Bp Customer Code]],Table6[],2,0)</f>
        <v>3402</v>
      </c>
    </row>
    <row r="7501" spans="1:16" x14ac:dyDescent="0.25">
      <c r="A7501" s="289" t="s">
        <v>3329</v>
      </c>
      <c r="B7501">
        <v>1</v>
      </c>
      <c r="C7501">
        <v>70</v>
      </c>
      <c r="D7501">
        <v>0.2</v>
      </c>
      <c r="E7501" s="289" t="s">
        <v>16825</v>
      </c>
      <c r="F7501">
        <v>5016058378</v>
      </c>
      <c r="G7501" s="276">
        <v>45797</v>
      </c>
      <c r="H7501">
        <v>20250507712995</v>
      </c>
      <c r="I7501">
        <v>0.192</v>
      </c>
      <c r="J7501" s="289" t="s">
        <v>324</v>
      </c>
      <c r="K7501" s="289" t="s">
        <v>16826</v>
      </c>
      <c r="L7501" s="289" t="s">
        <v>275</v>
      </c>
      <c r="M7501" s="289" t="s">
        <v>16824</v>
      </c>
      <c r="N7501" s="289" t="s">
        <v>16153</v>
      </c>
      <c r="O7501" s="289" t="s">
        <v>3332</v>
      </c>
      <c r="P7501" s="289">
        <f>VLOOKUP(CAT_Details[[#This Row],[Delivery Bp Customer Code]],Table6[],2,0)</f>
        <v>3402</v>
      </c>
    </row>
    <row r="7502" spans="1:16" x14ac:dyDescent="0.25">
      <c r="A7502" s="289" t="s">
        <v>3329</v>
      </c>
      <c r="B7502">
        <v>3</v>
      </c>
      <c r="C7502">
        <v>437</v>
      </c>
      <c r="D7502">
        <v>0.85</v>
      </c>
      <c r="E7502" s="289" t="s">
        <v>16827</v>
      </c>
      <c r="F7502">
        <v>5016073792</v>
      </c>
      <c r="G7502" s="276">
        <v>45797</v>
      </c>
      <c r="H7502">
        <v>20250513716197</v>
      </c>
      <c r="I7502">
        <v>1.946</v>
      </c>
      <c r="J7502" s="289" t="s">
        <v>324</v>
      </c>
      <c r="K7502" s="289" t="s">
        <v>16828</v>
      </c>
      <c r="L7502" s="289" t="s">
        <v>275</v>
      </c>
      <c r="M7502" s="289" t="s">
        <v>16725</v>
      </c>
      <c r="N7502" s="289" t="s">
        <v>5079</v>
      </c>
      <c r="O7502" s="289" t="s">
        <v>3332</v>
      </c>
      <c r="P7502" s="289">
        <f>VLOOKUP(CAT_Details[[#This Row],[Delivery Bp Customer Code]],Table6[],2,0)</f>
        <v>3402</v>
      </c>
    </row>
    <row r="7503" spans="1:16" x14ac:dyDescent="0.25">
      <c r="A7503" s="289" t="s">
        <v>3329</v>
      </c>
      <c r="B7503">
        <v>2</v>
      </c>
      <c r="C7503">
        <v>25.4</v>
      </c>
      <c r="D7503">
        <v>0.08</v>
      </c>
      <c r="E7503" s="289" t="s">
        <v>16829</v>
      </c>
      <c r="F7503">
        <v>5016073886</v>
      </c>
      <c r="G7503" s="276">
        <v>45797</v>
      </c>
      <c r="H7503">
        <v>20250512715460</v>
      </c>
      <c r="I7503">
        <v>1.9E-2</v>
      </c>
      <c r="J7503" s="289" t="s">
        <v>350</v>
      </c>
      <c r="K7503" s="289" t="s">
        <v>16830</v>
      </c>
      <c r="L7503" s="289" t="s">
        <v>275</v>
      </c>
      <c r="M7503" s="289" t="s">
        <v>16772</v>
      </c>
      <c r="N7503" s="289" t="s">
        <v>3809</v>
      </c>
      <c r="O7503" s="289" t="s">
        <v>3332</v>
      </c>
      <c r="P7503" s="289">
        <f>VLOOKUP(CAT_Details[[#This Row],[Delivery Bp Customer Code]],Table6[],2,0)</f>
        <v>3402</v>
      </c>
    </row>
    <row r="7504" spans="1:16" x14ac:dyDescent="0.25">
      <c r="A7504" s="289" t="s">
        <v>3329</v>
      </c>
      <c r="B7504">
        <v>1</v>
      </c>
      <c r="C7504">
        <v>587</v>
      </c>
      <c r="D7504">
        <v>0.4</v>
      </c>
      <c r="E7504" s="289" t="s">
        <v>16831</v>
      </c>
      <c r="F7504">
        <v>5016073911</v>
      </c>
      <c r="G7504" s="276">
        <v>45797</v>
      </c>
      <c r="H7504">
        <v>20250512715107</v>
      </c>
      <c r="I7504">
        <v>0.57599999999999996</v>
      </c>
      <c r="J7504" s="289" t="s">
        <v>280</v>
      </c>
      <c r="K7504" s="289" t="s">
        <v>16832</v>
      </c>
      <c r="L7504" s="289" t="s">
        <v>275</v>
      </c>
      <c r="M7504" s="289" t="s">
        <v>16833</v>
      </c>
      <c r="N7504" s="289" t="s">
        <v>16834</v>
      </c>
      <c r="O7504" s="289" t="s">
        <v>3332</v>
      </c>
      <c r="P7504" s="289">
        <f>VLOOKUP(CAT_Details[[#This Row],[Delivery Bp Customer Code]],Table6[],2,0)</f>
        <v>3402</v>
      </c>
    </row>
    <row r="7505" spans="1:16" x14ac:dyDescent="0.25">
      <c r="A7505" s="289" t="s">
        <v>3329</v>
      </c>
      <c r="B7505">
        <v>19</v>
      </c>
      <c r="C7505">
        <v>2000</v>
      </c>
      <c r="D7505">
        <v>7.6</v>
      </c>
      <c r="E7505" s="289" t="s">
        <v>16835</v>
      </c>
      <c r="F7505">
        <v>5016074108</v>
      </c>
      <c r="G7505" s="276">
        <v>45797</v>
      </c>
      <c r="H7505">
        <v>20250509714684</v>
      </c>
      <c r="I7505">
        <v>18.239999999999998</v>
      </c>
      <c r="J7505" s="289" t="s">
        <v>324</v>
      </c>
      <c r="K7505" s="289" t="s">
        <v>16836</v>
      </c>
      <c r="L7505" s="289" t="s">
        <v>275</v>
      </c>
      <c r="M7505" s="289" t="s">
        <v>16725</v>
      </c>
      <c r="N7505" s="289" t="s">
        <v>16250</v>
      </c>
      <c r="O7505" s="289" t="s">
        <v>3332</v>
      </c>
      <c r="P7505" s="289">
        <f>VLOOKUP(CAT_Details[[#This Row],[Delivery Bp Customer Code]],Table6[],2,0)</f>
        <v>3402</v>
      </c>
    </row>
    <row r="7506" spans="1:16" x14ac:dyDescent="0.25">
      <c r="A7506" s="289" t="s">
        <v>3329</v>
      </c>
      <c r="B7506">
        <v>7</v>
      </c>
      <c r="C7506">
        <v>2590</v>
      </c>
      <c r="D7506">
        <v>1.64</v>
      </c>
      <c r="E7506" s="289" t="s">
        <v>16837</v>
      </c>
      <c r="F7506">
        <v>5016074226</v>
      </c>
      <c r="G7506" s="276">
        <v>45797</v>
      </c>
      <c r="H7506">
        <v>20250512715687</v>
      </c>
      <c r="I7506">
        <v>2.3519999999999999</v>
      </c>
      <c r="J7506" s="289" t="s">
        <v>324</v>
      </c>
      <c r="K7506" s="289" t="s">
        <v>16838</v>
      </c>
      <c r="L7506" s="289" t="s">
        <v>275</v>
      </c>
      <c r="M7506" s="289" t="s">
        <v>16725</v>
      </c>
      <c r="N7506" s="289" t="s">
        <v>16256</v>
      </c>
      <c r="O7506" s="289" t="s">
        <v>3332</v>
      </c>
      <c r="P7506" s="289">
        <f>VLOOKUP(CAT_Details[[#This Row],[Delivery Bp Customer Code]],Table6[],2,0)</f>
        <v>3402</v>
      </c>
    </row>
    <row r="7507" spans="1:16" x14ac:dyDescent="0.25">
      <c r="A7507" s="289" t="s">
        <v>3329</v>
      </c>
      <c r="B7507">
        <v>1</v>
      </c>
      <c r="C7507">
        <v>28</v>
      </c>
      <c r="D7507">
        <v>0.2</v>
      </c>
      <c r="E7507" s="289" t="s">
        <v>16839</v>
      </c>
      <c r="F7507">
        <v>5016104739</v>
      </c>
      <c r="G7507" s="276">
        <v>45797</v>
      </c>
      <c r="H7507">
        <v>20250514718001</v>
      </c>
      <c r="I7507">
        <v>0.28799999999999998</v>
      </c>
      <c r="J7507" s="289" t="s">
        <v>302</v>
      </c>
      <c r="K7507" s="289" t="s">
        <v>16840</v>
      </c>
      <c r="L7507" s="289" t="s">
        <v>275</v>
      </c>
      <c r="M7507" s="289" t="s">
        <v>16841</v>
      </c>
      <c r="N7507" s="289" t="s">
        <v>15497</v>
      </c>
      <c r="O7507" s="289" t="s">
        <v>3332</v>
      </c>
      <c r="P7507" s="289">
        <f>VLOOKUP(CAT_Details[[#This Row],[Delivery Bp Customer Code]],Table6[],2,0)</f>
        <v>3402</v>
      </c>
    </row>
    <row r="7508" spans="1:16" x14ac:dyDescent="0.25">
      <c r="A7508" s="289" t="s">
        <v>76</v>
      </c>
      <c r="B7508">
        <v>1</v>
      </c>
      <c r="C7508">
        <v>60</v>
      </c>
      <c r="D7508">
        <v>0.4</v>
      </c>
      <c r="E7508" s="289" t="s">
        <v>16842</v>
      </c>
      <c r="F7508">
        <v>5016042696</v>
      </c>
      <c r="G7508" s="276">
        <v>45797</v>
      </c>
      <c r="H7508">
        <v>20250509714801</v>
      </c>
      <c r="I7508">
        <v>0.96</v>
      </c>
      <c r="J7508" s="289" t="s">
        <v>294</v>
      </c>
      <c r="K7508" s="289" t="s">
        <v>16843</v>
      </c>
      <c r="L7508" s="289" t="s">
        <v>275</v>
      </c>
      <c r="M7508" s="289" t="s">
        <v>16565</v>
      </c>
      <c r="N7508" s="289" t="s">
        <v>16650</v>
      </c>
      <c r="O7508" s="289" t="s">
        <v>16049</v>
      </c>
      <c r="P7508" s="289" t="str">
        <f>VLOOKUP(CAT_Details[[#This Row],[Delivery Bp Customer Code]],Table6[],2,0)</f>
        <v>MZ02</v>
      </c>
    </row>
    <row r="7509" spans="1:16" x14ac:dyDescent="0.25">
      <c r="A7509" s="289" t="s">
        <v>76</v>
      </c>
      <c r="B7509">
        <v>3</v>
      </c>
      <c r="C7509">
        <v>258</v>
      </c>
      <c r="D7509">
        <v>1.51</v>
      </c>
      <c r="E7509" s="289" t="s">
        <v>16844</v>
      </c>
      <c r="F7509">
        <v>5016042712</v>
      </c>
      <c r="G7509" s="276">
        <v>45797</v>
      </c>
      <c r="H7509">
        <v>20250508713525</v>
      </c>
      <c r="I7509">
        <v>5.2190000000000003</v>
      </c>
      <c r="J7509" s="289" t="s">
        <v>294</v>
      </c>
      <c r="K7509" s="289" t="s">
        <v>16845</v>
      </c>
      <c r="L7509" s="289" t="s">
        <v>275</v>
      </c>
      <c r="M7509" s="289" t="s">
        <v>16846</v>
      </c>
      <c r="N7509" s="289" t="s">
        <v>5685</v>
      </c>
      <c r="O7509" s="289" t="s">
        <v>16049</v>
      </c>
      <c r="P7509" s="289" t="str">
        <f>VLOOKUP(CAT_Details[[#This Row],[Delivery Bp Customer Code]],Table6[],2,0)</f>
        <v>MZ02</v>
      </c>
    </row>
    <row r="7510" spans="1:16" x14ac:dyDescent="0.25">
      <c r="A7510" s="289" t="s">
        <v>76</v>
      </c>
      <c r="B7510">
        <v>15</v>
      </c>
      <c r="C7510">
        <v>2925</v>
      </c>
      <c r="D7510">
        <v>7.5</v>
      </c>
      <c r="E7510" s="289" t="s">
        <v>16847</v>
      </c>
      <c r="F7510">
        <v>5016057855</v>
      </c>
      <c r="G7510" s="276">
        <v>45797</v>
      </c>
      <c r="H7510">
        <v>20250509714769</v>
      </c>
      <c r="I7510">
        <v>18</v>
      </c>
      <c r="J7510" s="289" t="s">
        <v>287</v>
      </c>
      <c r="K7510" s="289" t="s">
        <v>16848</v>
      </c>
      <c r="L7510" s="289" t="s">
        <v>275</v>
      </c>
      <c r="M7510" s="289" t="s">
        <v>16849</v>
      </c>
      <c r="N7510" s="289" t="s">
        <v>889</v>
      </c>
      <c r="O7510" s="289" t="s">
        <v>16049</v>
      </c>
      <c r="P7510" s="289" t="str">
        <f>VLOOKUP(CAT_Details[[#This Row],[Delivery Bp Customer Code]],Table6[],2,0)</f>
        <v>MZ02</v>
      </c>
    </row>
    <row r="7511" spans="1:16" x14ac:dyDescent="0.25">
      <c r="A7511" s="289" t="s">
        <v>76</v>
      </c>
      <c r="B7511">
        <v>3</v>
      </c>
      <c r="C7511">
        <v>608</v>
      </c>
      <c r="D7511">
        <v>1.6</v>
      </c>
      <c r="E7511" s="289" t="s">
        <v>16850</v>
      </c>
      <c r="F7511">
        <v>5016074105</v>
      </c>
      <c r="G7511" s="276">
        <v>45797</v>
      </c>
      <c r="H7511">
        <v>20250513716559</v>
      </c>
      <c r="I7511">
        <v>2.794</v>
      </c>
      <c r="J7511" s="289" t="s">
        <v>280</v>
      </c>
      <c r="K7511" s="289" t="s">
        <v>16851</v>
      </c>
      <c r="L7511" s="289" t="s">
        <v>275</v>
      </c>
      <c r="M7511" s="289" t="s">
        <v>16700</v>
      </c>
      <c r="N7511" s="289" t="s">
        <v>3770</v>
      </c>
      <c r="O7511" s="289" t="s">
        <v>16049</v>
      </c>
      <c r="P7511" s="289" t="str">
        <f>VLOOKUP(CAT_Details[[#This Row],[Delivery Bp Customer Code]],Table6[],2,0)</f>
        <v>MZ02</v>
      </c>
    </row>
    <row r="7512" spans="1:16" x14ac:dyDescent="0.25">
      <c r="A7512" s="289" t="s">
        <v>285</v>
      </c>
      <c r="B7512">
        <v>23</v>
      </c>
      <c r="C7512">
        <v>6900</v>
      </c>
      <c r="D7512">
        <v>5.3</v>
      </c>
      <c r="E7512" s="289" t="s">
        <v>16852</v>
      </c>
      <c r="F7512">
        <v>5016042791</v>
      </c>
      <c r="G7512" s="276">
        <v>45797</v>
      </c>
      <c r="H7512">
        <v>20250509714325</v>
      </c>
      <c r="I7512">
        <v>8.8949999999999996</v>
      </c>
      <c r="J7512" s="289" t="s">
        <v>294</v>
      </c>
      <c r="K7512" s="289" t="s">
        <v>16853</v>
      </c>
      <c r="L7512" s="289" t="s">
        <v>275</v>
      </c>
      <c r="M7512" s="289" t="s">
        <v>16854</v>
      </c>
      <c r="N7512" s="289" t="s">
        <v>394</v>
      </c>
      <c r="O7512" s="289" t="s">
        <v>291</v>
      </c>
      <c r="P7512" s="289" t="str">
        <f>VLOOKUP(CAT_Details[[#This Row],[Delivery Bp Customer Code]],Table6[],2,0)</f>
        <v>DX01-L5</v>
      </c>
    </row>
    <row r="7513" spans="1:16" x14ac:dyDescent="0.25">
      <c r="A7513" s="289" t="s">
        <v>285</v>
      </c>
      <c r="B7513">
        <v>34</v>
      </c>
      <c r="C7513">
        <v>15540</v>
      </c>
      <c r="D7513">
        <v>13.6</v>
      </c>
      <c r="E7513" s="289" t="s">
        <v>16855</v>
      </c>
      <c r="F7513">
        <v>5016042997</v>
      </c>
      <c r="G7513" s="276">
        <v>45797</v>
      </c>
      <c r="H7513">
        <v>20250508713998</v>
      </c>
      <c r="I7513">
        <v>32.64</v>
      </c>
      <c r="J7513" s="289" t="s">
        <v>383</v>
      </c>
      <c r="K7513" s="289" t="s">
        <v>16856</v>
      </c>
      <c r="L7513" s="289" t="s">
        <v>275</v>
      </c>
      <c r="M7513" s="289" t="s">
        <v>16857</v>
      </c>
      <c r="N7513" s="289" t="s">
        <v>386</v>
      </c>
      <c r="O7513" s="289" t="s">
        <v>291</v>
      </c>
      <c r="P7513" s="289" t="str">
        <f>VLOOKUP(CAT_Details[[#This Row],[Delivery Bp Customer Code]],Table6[],2,0)</f>
        <v>DX01-L5</v>
      </c>
    </row>
    <row r="7514" spans="1:16" x14ac:dyDescent="0.25">
      <c r="A7514" s="289" t="s">
        <v>285</v>
      </c>
      <c r="B7514">
        <v>21</v>
      </c>
      <c r="C7514">
        <v>9200</v>
      </c>
      <c r="D7514">
        <v>10.5</v>
      </c>
      <c r="E7514" s="289" t="s">
        <v>16847</v>
      </c>
      <c r="F7514">
        <v>5016057853</v>
      </c>
      <c r="G7514" s="276">
        <v>45797</v>
      </c>
      <c r="H7514">
        <v>20250509714767</v>
      </c>
      <c r="I7514">
        <v>25.2</v>
      </c>
      <c r="J7514" s="289" t="s">
        <v>287</v>
      </c>
      <c r="K7514" s="289" t="s">
        <v>16858</v>
      </c>
      <c r="L7514" s="289" t="s">
        <v>275</v>
      </c>
      <c r="M7514" s="289" t="s">
        <v>16849</v>
      </c>
      <c r="N7514" s="289" t="s">
        <v>889</v>
      </c>
      <c r="O7514" s="289" t="s">
        <v>291</v>
      </c>
      <c r="P7514" s="289" t="str">
        <f>VLOOKUP(CAT_Details[[#This Row],[Delivery Bp Customer Code]],Table6[],2,0)</f>
        <v>DX01-L5</v>
      </c>
    </row>
    <row r="7515" spans="1:16" x14ac:dyDescent="0.25">
      <c r="A7515" s="289" t="s">
        <v>285</v>
      </c>
      <c r="B7515">
        <v>16</v>
      </c>
      <c r="C7515">
        <v>3184</v>
      </c>
      <c r="D7515">
        <v>7.8</v>
      </c>
      <c r="E7515" s="289" t="s">
        <v>16859</v>
      </c>
      <c r="F7515">
        <v>5016057972</v>
      </c>
      <c r="G7515" s="276">
        <v>45797</v>
      </c>
      <c r="H7515">
        <v>20250512715458</v>
      </c>
      <c r="I7515">
        <v>16.847999999999999</v>
      </c>
      <c r="J7515" s="289" t="s">
        <v>345</v>
      </c>
      <c r="K7515" s="289" t="s">
        <v>16860</v>
      </c>
      <c r="L7515" s="289" t="s">
        <v>275</v>
      </c>
      <c r="M7515" s="289" t="s">
        <v>16861</v>
      </c>
      <c r="N7515" s="289" t="s">
        <v>415</v>
      </c>
      <c r="O7515" s="289" t="s">
        <v>291</v>
      </c>
      <c r="P7515" s="289" t="str">
        <f>VLOOKUP(CAT_Details[[#This Row],[Delivery Bp Customer Code]],Table6[],2,0)</f>
        <v>DX01-L5</v>
      </c>
    </row>
    <row r="7516" spans="1:16" x14ac:dyDescent="0.25">
      <c r="A7516" s="289" t="s">
        <v>285</v>
      </c>
      <c r="B7516">
        <v>27</v>
      </c>
      <c r="C7516">
        <v>4000</v>
      </c>
      <c r="D7516">
        <v>10.88</v>
      </c>
      <c r="E7516" s="289" t="s">
        <v>16862</v>
      </c>
      <c r="F7516">
        <v>5016058024</v>
      </c>
      <c r="G7516" s="276">
        <v>45797</v>
      </c>
      <c r="H7516">
        <v>20250507712476</v>
      </c>
      <c r="I7516">
        <v>23.152000000000001</v>
      </c>
      <c r="J7516" s="289" t="s">
        <v>345</v>
      </c>
      <c r="K7516" s="289" t="s">
        <v>16863</v>
      </c>
      <c r="L7516" s="289" t="s">
        <v>275</v>
      </c>
      <c r="M7516" s="289" t="s">
        <v>16864</v>
      </c>
      <c r="N7516" s="289" t="s">
        <v>427</v>
      </c>
      <c r="O7516" s="289" t="s">
        <v>291</v>
      </c>
      <c r="P7516" s="289" t="str">
        <f>VLOOKUP(CAT_Details[[#This Row],[Delivery Bp Customer Code]],Table6[],2,0)</f>
        <v>DX01-L5</v>
      </c>
    </row>
    <row r="7517" spans="1:16" x14ac:dyDescent="0.25">
      <c r="A7517" s="289" t="s">
        <v>285</v>
      </c>
      <c r="B7517">
        <v>2</v>
      </c>
      <c r="C7517">
        <v>900</v>
      </c>
      <c r="D7517">
        <v>1</v>
      </c>
      <c r="E7517" s="289" t="s">
        <v>16865</v>
      </c>
      <c r="F7517">
        <v>5016058038</v>
      </c>
      <c r="G7517" s="276">
        <v>45797</v>
      </c>
      <c r="H7517">
        <v>20250512715234</v>
      </c>
      <c r="I7517">
        <v>2.4</v>
      </c>
      <c r="J7517" s="289" t="s">
        <v>280</v>
      </c>
      <c r="K7517" s="289" t="s">
        <v>16866</v>
      </c>
      <c r="L7517" s="289" t="s">
        <v>275</v>
      </c>
      <c r="M7517" s="289" t="s">
        <v>16775</v>
      </c>
      <c r="N7517" s="289" t="s">
        <v>534</v>
      </c>
      <c r="O7517" s="289" t="s">
        <v>291</v>
      </c>
      <c r="P7517" s="289" t="str">
        <f>VLOOKUP(CAT_Details[[#This Row],[Delivery Bp Customer Code]],Table6[],2,0)</f>
        <v>DX01-L5</v>
      </c>
    </row>
    <row r="7518" spans="1:16" x14ac:dyDescent="0.25">
      <c r="A7518" s="289" t="s">
        <v>285</v>
      </c>
      <c r="B7518">
        <v>1</v>
      </c>
      <c r="C7518">
        <v>89</v>
      </c>
      <c r="D7518">
        <v>0.4</v>
      </c>
      <c r="E7518" s="289" t="s">
        <v>16867</v>
      </c>
      <c r="F7518">
        <v>5016058126</v>
      </c>
      <c r="G7518" s="276">
        <v>45797</v>
      </c>
      <c r="H7518">
        <v>20250512715448</v>
      </c>
      <c r="I7518">
        <v>0.38400000000000001</v>
      </c>
      <c r="J7518" s="289" t="s">
        <v>345</v>
      </c>
      <c r="K7518" s="289" t="s">
        <v>16868</v>
      </c>
      <c r="L7518" s="289" t="s">
        <v>275</v>
      </c>
      <c r="M7518" s="289" t="s">
        <v>16869</v>
      </c>
      <c r="N7518" s="289" t="s">
        <v>348</v>
      </c>
      <c r="O7518" s="289" t="s">
        <v>291</v>
      </c>
      <c r="P7518" s="289" t="str">
        <f>VLOOKUP(CAT_Details[[#This Row],[Delivery Bp Customer Code]],Table6[],2,0)</f>
        <v>DX01-L5</v>
      </c>
    </row>
    <row r="7519" spans="1:16" x14ac:dyDescent="0.25">
      <c r="A7519" s="289" t="s">
        <v>285</v>
      </c>
      <c r="B7519">
        <v>10</v>
      </c>
      <c r="C7519">
        <v>1000</v>
      </c>
      <c r="D7519">
        <v>4.78</v>
      </c>
      <c r="E7519" s="289" t="s">
        <v>16870</v>
      </c>
      <c r="F7519">
        <v>5016058215</v>
      </c>
      <c r="G7519" s="276">
        <v>45797</v>
      </c>
      <c r="H7519">
        <v>20250507712482</v>
      </c>
      <c r="I7519">
        <v>6.8810000000000002</v>
      </c>
      <c r="J7519" s="289" t="s">
        <v>345</v>
      </c>
      <c r="K7519" s="289" t="s">
        <v>16871</v>
      </c>
      <c r="L7519" s="289" t="s">
        <v>275</v>
      </c>
      <c r="M7519" s="289" t="s">
        <v>16861</v>
      </c>
      <c r="N7519" s="289" t="s">
        <v>427</v>
      </c>
      <c r="O7519" s="289" t="s">
        <v>291</v>
      </c>
      <c r="P7519" s="289" t="str">
        <f>VLOOKUP(CAT_Details[[#This Row],[Delivery Bp Customer Code]],Table6[],2,0)</f>
        <v>DX01-L5</v>
      </c>
    </row>
    <row r="7520" spans="1:16" x14ac:dyDescent="0.25">
      <c r="A7520" s="289" t="s">
        <v>285</v>
      </c>
      <c r="B7520">
        <v>4</v>
      </c>
      <c r="C7520">
        <v>360</v>
      </c>
      <c r="D7520">
        <v>1.6</v>
      </c>
      <c r="E7520" s="289" t="s">
        <v>16872</v>
      </c>
      <c r="F7520">
        <v>5016073737</v>
      </c>
      <c r="G7520" s="276">
        <v>45797</v>
      </c>
      <c r="H7520">
        <v>20250513716517</v>
      </c>
      <c r="I7520">
        <v>3.84</v>
      </c>
      <c r="J7520" s="289" t="s">
        <v>350</v>
      </c>
      <c r="K7520" s="289" t="s">
        <v>16873</v>
      </c>
      <c r="L7520" s="289" t="s">
        <v>275</v>
      </c>
      <c r="M7520" s="289" t="s">
        <v>16772</v>
      </c>
      <c r="N7520" s="289" t="s">
        <v>15321</v>
      </c>
      <c r="O7520" s="289" t="s">
        <v>291</v>
      </c>
      <c r="P7520" s="289" t="str">
        <f>VLOOKUP(CAT_Details[[#This Row],[Delivery Bp Customer Code]],Table6[],2,0)</f>
        <v>DX01-L5</v>
      </c>
    </row>
    <row r="7521" spans="1:16" x14ac:dyDescent="0.25">
      <c r="A7521" s="289" t="s">
        <v>285</v>
      </c>
      <c r="B7521">
        <v>23</v>
      </c>
      <c r="C7521">
        <v>2768.87</v>
      </c>
      <c r="D7521">
        <v>8.99</v>
      </c>
      <c r="E7521" s="289" t="s">
        <v>16874</v>
      </c>
      <c r="F7521">
        <v>5016073766</v>
      </c>
      <c r="G7521" s="276">
        <v>45797</v>
      </c>
      <c r="H7521">
        <v>20250513716631</v>
      </c>
      <c r="I7521">
        <v>17.292000000000002</v>
      </c>
      <c r="J7521" s="289" t="s">
        <v>287</v>
      </c>
      <c r="K7521" s="289" t="s">
        <v>16875</v>
      </c>
      <c r="L7521" s="289" t="s">
        <v>275</v>
      </c>
      <c r="M7521" s="289" t="s">
        <v>16742</v>
      </c>
      <c r="N7521" s="289" t="s">
        <v>1198</v>
      </c>
      <c r="O7521" s="289" t="s">
        <v>291</v>
      </c>
      <c r="P7521" s="289" t="str">
        <f>VLOOKUP(CAT_Details[[#This Row],[Delivery Bp Customer Code]],Table6[],2,0)</f>
        <v>DX01-L5</v>
      </c>
    </row>
    <row r="7522" spans="1:16" x14ac:dyDescent="0.25">
      <c r="A7522" s="289" t="s">
        <v>285</v>
      </c>
      <c r="B7522">
        <v>1</v>
      </c>
      <c r="C7522">
        <v>44</v>
      </c>
      <c r="D7522">
        <v>0.16</v>
      </c>
      <c r="E7522" s="289" t="s">
        <v>16876</v>
      </c>
      <c r="F7522">
        <v>5016073781</v>
      </c>
      <c r="G7522" s="276">
        <v>45797</v>
      </c>
      <c r="H7522">
        <v>20250512715032</v>
      </c>
      <c r="I7522">
        <v>0.112</v>
      </c>
      <c r="J7522" s="289" t="s">
        <v>350</v>
      </c>
      <c r="K7522" s="289" t="s">
        <v>16877</v>
      </c>
      <c r="L7522" s="289" t="s">
        <v>275</v>
      </c>
      <c r="M7522" s="289" t="s">
        <v>16801</v>
      </c>
      <c r="N7522" s="289" t="s">
        <v>685</v>
      </c>
      <c r="O7522" s="289" t="s">
        <v>291</v>
      </c>
      <c r="P7522" s="289" t="str">
        <f>VLOOKUP(CAT_Details[[#This Row],[Delivery Bp Customer Code]],Table6[],2,0)</f>
        <v>DX01-L5</v>
      </c>
    </row>
    <row r="7523" spans="1:16" x14ac:dyDescent="0.25">
      <c r="A7523" s="289" t="s">
        <v>285</v>
      </c>
      <c r="B7523">
        <v>25</v>
      </c>
      <c r="C7523">
        <v>4692</v>
      </c>
      <c r="D7523">
        <v>10.35</v>
      </c>
      <c r="E7523" s="289" t="s">
        <v>16878</v>
      </c>
      <c r="F7523">
        <v>5016073827</v>
      </c>
      <c r="G7523" s="276">
        <v>45797</v>
      </c>
      <c r="H7523">
        <v>20250509714736</v>
      </c>
      <c r="I7523">
        <v>23.904</v>
      </c>
      <c r="J7523" s="289" t="s">
        <v>280</v>
      </c>
      <c r="K7523" s="289" t="s">
        <v>16879</v>
      </c>
      <c r="L7523" s="289" t="s">
        <v>275</v>
      </c>
      <c r="M7523" s="289" t="s">
        <v>16700</v>
      </c>
      <c r="N7523" s="289" t="s">
        <v>411</v>
      </c>
      <c r="O7523" s="289" t="s">
        <v>291</v>
      </c>
      <c r="P7523" s="289" t="str">
        <f>VLOOKUP(CAT_Details[[#This Row],[Delivery Bp Customer Code]],Table6[],2,0)</f>
        <v>DX01-L5</v>
      </c>
    </row>
    <row r="7524" spans="1:16" x14ac:dyDescent="0.25">
      <c r="A7524" s="289" t="s">
        <v>285</v>
      </c>
      <c r="B7524">
        <v>1</v>
      </c>
      <c r="C7524">
        <v>55.55</v>
      </c>
      <c r="D7524">
        <v>0.4</v>
      </c>
      <c r="E7524" s="289" t="s">
        <v>16880</v>
      </c>
      <c r="F7524">
        <v>5016074064</v>
      </c>
      <c r="G7524" s="276">
        <v>45797</v>
      </c>
      <c r="H7524">
        <v>20250513716386</v>
      </c>
      <c r="I7524">
        <v>0.38400000000000001</v>
      </c>
      <c r="J7524" s="289" t="s">
        <v>350</v>
      </c>
      <c r="K7524" s="289" t="s">
        <v>16881</v>
      </c>
      <c r="L7524" s="289" t="s">
        <v>275</v>
      </c>
      <c r="M7524" s="289" t="s">
        <v>16772</v>
      </c>
      <c r="N7524" s="289" t="s">
        <v>366</v>
      </c>
      <c r="O7524" s="289" t="s">
        <v>291</v>
      </c>
      <c r="P7524" s="289" t="str">
        <f>VLOOKUP(CAT_Details[[#This Row],[Delivery Bp Customer Code]],Table6[],2,0)</f>
        <v>DX01-L5</v>
      </c>
    </row>
    <row r="7525" spans="1:16" x14ac:dyDescent="0.25">
      <c r="A7525" s="289" t="s">
        <v>285</v>
      </c>
      <c r="B7525">
        <v>5</v>
      </c>
      <c r="C7525">
        <v>440</v>
      </c>
      <c r="D7525">
        <v>1.2</v>
      </c>
      <c r="E7525" s="289" t="s">
        <v>16882</v>
      </c>
      <c r="F7525">
        <v>5016074092</v>
      </c>
      <c r="G7525" s="276">
        <v>45797</v>
      </c>
      <c r="H7525">
        <v>20250513716408</v>
      </c>
      <c r="I7525">
        <v>1.8720000000000001</v>
      </c>
      <c r="J7525" s="289" t="s">
        <v>350</v>
      </c>
      <c r="K7525" s="289" t="s">
        <v>16883</v>
      </c>
      <c r="L7525" s="289" t="s">
        <v>275</v>
      </c>
      <c r="M7525" s="289" t="s">
        <v>16772</v>
      </c>
      <c r="N7525" s="289" t="s">
        <v>12031</v>
      </c>
      <c r="O7525" s="289" t="s">
        <v>291</v>
      </c>
      <c r="P7525" s="289" t="str">
        <f>VLOOKUP(CAT_Details[[#This Row],[Delivery Bp Customer Code]],Table6[],2,0)</f>
        <v>DX01-L5</v>
      </c>
    </row>
    <row r="7526" spans="1:16" x14ac:dyDescent="0.25">
      <c r="A7526" s="289" t="s">
        <v>285</v>
      </c>
      <c r="B7526">
        <v>2</v>
      </c>
      <c r="C7526">
        <v>201</v>
      </c>
      <c r="D7526">
        <v>0.6</v>
      </c>
      <c r="E7526" s="289" t="s">
        <v>16884</v>
      </c>
      <c r="F7526">
        <v>5016074118</v>
      </c>
      <c r="G7526" s="276">
        <v>45797</v>
      </c>
      <c r="H7526">
        <v>20250512715785</v>
      </c>
      <c r="I7526">
        <v>1.248</v>
      </c>
      <c r="J7526" s="289" t="s">
        <v>280</v>
      </c>
      <c r="K7526" s="289" t="s">
        <v>16885</v>
      </c>
      <c r="L7526" s="289" t="s">
        <v>275</v>
      </c>
      <c r="M7526" s="289" t="s">
        <v>16713</v>
      </c>
      <c r="N7526" s="289" t="s">
        <v>424</v>
      </c>
      <c r="O7526" s="289" t="s">
        <v>291</v>
      </c>
      <c r="P7526" s="289" t="str">
        <f>VLOOKUP(CAT_Details[[#This Row],[Delivery Bp Customer Code]],Table6[],2,0)</f>
        <v>DX01-L5</v>
      </c>
    </row>
    <row r="7527" spans="1:16" x14ac:dyDescent="0.25">
      <c r="A7527" s="289" t="s">
        <v>272</v>
      </c>
      <c r="B7527">
        <v>1</v>
      </c>
      <c r="C7527">
        <v>261</v>
      </c>
      <c r="D7527">
        <v>0.4</v>
      </c>
      <c r="E7527" s="289" t="s">
        <v>16886</v>
      </c>
      <c r="F7527">
        <v>5016074015</v>
      </c>
      <c r="G7527" s="276">
        <v>45797</v>
      </c>
      <c r="H7527">
        <v>20250513716600</v>
      </c>
      <c r="I7527">
        <v>0.93100000000000005</v>
      </c>
      <c r="J7527" s="289" t="s">
        <v>350</v>
      </c>
      <c r="K7527" s="289" t="s">
        <v>16887</v>
      </c>
      <c r="L7527" s="289" t="s">
        <v>275</v>
      </c>
      <c r="M7527" s="289" t="s">
        <v>16772</v>
      </c>
      <c r="N7527" s="289" t="s">
        <v>16888</v>
      </c>
      <c r="O7527" s="289" t="s">
        <v>277</v>
      </c>
      <c r="P7527" s="289" t="str">
        <f>VLOOKUP(CAT_Details[[#This Row],[Delivery Bp Customer Code]],Table6[],2,0)</f>
        <v>U2-L5</v>
      </c>
    </row>
    <row r="7528" spans="1:16" x14ac:dyDescent="0.25">
      <c r="A7528" s="289" t="s">
        <v>272</v>
      </c>
      <c r="B7528">
        <v>1</v>
      </c>
      <c r="C7528">
        <v>1069.5</v>
      </c>
      <c r="D7528">
        <v>0.4</v>
      </c>
      <c r="E7528" s="289" t="s">
        <v>16889</v>
      </c>
      <c r="F7528">
        <v>5016074190</v>
      </c>
      <c r="G7528" s="276">
        <v>45797</v>
      </c>
      <c r="H7528">
        <v>20250512715174</v>
      </c>
      <c r="I7528">
        <v>0.66200000000000003</v>
      </c>
      <c r="J7528" s="289" t="s">
        <v>350</v>
      </c>
      <c r="K7528" s="289" t="s">
        <v>16890</v>
      </c>
      <c r="L7528" s="289" t="s">
        <v>275</v>
      </c>
      <c r="M7528" s="289" t="s">
        <v>16772</v>
      </c>
      <c r="N7528" s="289" t="s">
        <v>982</v>
      </c>
      <c r="O7528" s="289" t="s">
        <v>277</v>
      </c>
      <c r="P7528" s="289" t="str">
        <f>VLOOKUP(CAT_Details[[#This Row],[Delivery Bp Customer Code]],Table6[],2,0)</f>
        <v>U2-L5</v>
      </c>
    </row>
    <row r="7529" spans="1:16" x14ac:dyDescent="0.25">
      <c r="A7529" s="289" t="s">
        <v>4794</v>
      </c>
      <c r="B7529">
        <v>2</v>
      </c>
      <c r="C7529">
        <v>470</v>
      </c>
      <c r="D7529">
        <v>0.8</v>
      </c>
      <c r="E7529" s="289" t="s">
        <v>16891</v>
      </c>
      <c r="F7529">
        <v>5016073981</v>
      </c>
      <c r="G7529" s="276">
        <v>45797</v>
      </c>
      <c r="H7529">
        <v>20250512715833</v>
      </c>
      <c r="I7529">
        <v>1.21</v>
      </c>
      <c r="J7529" s="289" t="s">
        <v>350</v>
      </c>
      <c r="K7529" s="289" t="s">
        <v>16892</v>
      </c>
      <c r="L7529" s="289" t="s">
        <v>275</v>
      </c>
      <c r="M7529" s="289" t="s">
        <v>16801</v>
      </c>
      <c r="N7529" s="289" t="s">
        <v>5251</v>
      </c>
      <c r="O7529" s="289" t="s">
        <v>4798</v>
      </c>
      <c r="P7529" s="289" t="str">
        <f>VLOOKUP(CAT_Details[[#This Row],[Delivery Bp Customer Code]],Table6[],2,0)</f>
        <v>MY02</v>
      </c>
    </row>
    <row r="7530" spans="1:16" x14ac:dyDescent="0.25">
      <c r="A7530" s="289" t="s">
        <v>4794</v>
      </c>
      <c r="B7530">
        <v>2</v>
      </c>
      <c r="C7530">
        <v>482</v>
      </c>
      <c r="D7530">
        <v>0.8</v>
      </c>
      <c r="E7530" s="289" t="s">
        <v>16891</v>
      </c>
      <c r="F7530">
        <v>5016073982</v>
      </c>
      <c r="G7530" s="276">
        <v>45797</v>
      </c>
      <c r="H7530">
        <v>20250512715734</v>
      </c>
      <c r="I7530">
        <v>1.363</v>
      </c>
      <c r="J7530" s="289" t="s">
        <v>350</v>
      </c>
      <c r="K7530" s="289" t="s">
        <v>16893</v>
      </c>
      <c r="L7530" s="289" t="s">
        <v>275</v>
      </c>
      <c r="M7530" s="289" t="s">
        <v>16801</v>
      </c>
      <c r="N7530" s="289" t="s">
        <v>5251</v>
      </c>
      <c r="O7530" s="289" t="s">
        <v>4798</v>
      </c>
      <c r="P7530" s="289" t="str">
        <f>VLOOKUP(CAT_Details[[#This Row],[Delivery Bp Customer Code]],Table6[],2,0)</f>
        <v>MY02</v>
      </c>
    </row>
    <row r="7531" spans="1:16" x14ac:dyDescent="0.25">
      <c r="A7531" s="289" t="s">
        <v>4794</v>
      </c>
      <c r="B7531">
        <v>2</v>
      </c>
      <c r="C7531">
        <v>364</v>
      </c>
      <c r="D7531">
        <v>0.8</v>
      </c>
      <c r="E7531" s="289" t="s">
        <v>16891</v>
      </c>
      <c r="F7531">
        <v>5016073983</v>
      </c>
      <c r="G7531" s="276">
        <v>45797</v>
      </c>
      <c r="H7531">
        <v>20250512715846</v>
      </c>
      <c r="I7531">
        <v>1.708</v>
      </c>
      <c r="J7531" s="289" t="s">
        <v>350</v>
      </c>
      <c r="K7531" s="289" t="s">
        <v>16894</v>
      </c>
      <c r="L7531" s="289" t="s">
        <v>275</v>
      </c>
      <c r="M7531" s="289" t="s">
        <v>16801</v>
      </c>
      <c r="N7531" s="289" t="s">
        <v>5251</v>
      </c>
      <c r="O7531" s="289" t="s">
        <v>4798</v>
      </c>
      <c r="P7531" s="289" t="str">
        <f>VLOOKUP(CAT_Details[[#This Row],[Delivery Bp Customer Code]],Table6[],2,0)</f>
        <v>MY02</v>
      </c>
    </row>
    <row r="7532" spans="1:16" x14ac:dyDescent="0.25">
      <c r="A7532" s="289" t="s">
        <v>4794</v>
      </c>
      <c r="B7532">
        <v>2</v>
      </c>
      <c r="C7532">
        <v>467</v>
      </c>
      <c r="D7532">
        <v>0.8</v>
      </c>
      <c r="E7532" s="289" t="s">
        <v>16891</v>
      </c>
      <c r="F7532">
        <v>5016073985</v>
      </c>
      <c r="G7532" s="276">
        <v>45797</v>
      </c>
      <c r="H7532">
        <v>20250512715838</v>
      </c>
      <c r="I7532">
        <v>1.21</v>
      </c>
      <c r="J7532" s="289" t="s">
        <v>350</v>
      </c>
      <c r="K7532" s="289" t="s">
        <v>16895</v>
      </c>
      <c r="L7532" s="289" t="s">
        <v>275</v>
      </c>
      <c r="M7532" s="289" t="s">
        <v>16801</v>
      </c>
      <c r="N7532" s="289" t="s">
        <v>5251</v>
      </c>
      <c r="O7532" s="289" t="s">
        <v>4798</v>
      </c>
      <c r="P7532" s="289" t="str">
        <f>VLOOKUP(CAT_Details[[#This Row],[Delivery Bp Customer Code]],Table6[],2,0)</f>
        <v>MY02</v>
      </c>
    </row>
    <row r="7533" spans="1:16" x14ac:dyDescent="0.25">
      <c r="A7533" s="289" t="s">
        <v>4794</v>
      </c>
      <c r="B7533">
        <v>1</v>
      </c>
      <c r="C7533">
        <v>123</v>
      </c>
      <c r="D7533">
        <v>0.4</v>
      </c>
      <c r="E7533" s="289" t="s">
        <v>16891</v>
      </c>
      <c r="F7533">
        <v>5016073986</v>
      </c>
      <c r="G7533" s="276">
        <v>45797</v>
      </c>
      <c r="H7533">
        <v>20250512715842</v>
      </c>
      <c r="I7533">
        <v>0.38400000000000001</v>
      </c>
      <c r="J7533" s="289" t="s">
        <v>350</v>
      </c>
      <c r="K7533" s="289" t="s">
        <v>16896</v>
      </c>
      <c r="L7533" s="289" t="s">
        <v>275</v>
      </c>
      <c r="M7533" s="289" t="s">
        <v>16801</v>
      </c>
      <c r="N7533" s="289" t="s">
        <v>5251</v>
      </c>
      <c r="O7533" s="289" t="s">
        <v>4798</v>
      </c>
      <c r="P7533" s="289" t="str">
        <f>VLOOKUP(CAT_Details[[#This Row],[Delivery Bp Customer Code]],Table6[],2,0)</f>
        <v>MY02</v>
      </c>
    </row>
    <row r="7534" spans="1:16" x14ac:dyDescent="0.25">
      <c r="A7534" s="289" t="s">
        <v>4794</v>
      </c>
      <c r="B7534">
        <v>1</v>
      </c>
      <c r="C7534">
        <v>1108</v>
      </c>
      <c r="D7534">
        <v>0.4</v>
      </c>
      <c r="E7534" s="289" t="s">
        <v>16897</v>
      </c>
      <c r="F7534">
        <v>5016074119</v>
      </c>
      <c r="G7534" s="276">
        <v>45797</v>
      </c>
      <c r="H7534">
        <v>20250513716254</v>
      </c>
      <c r="I7534">
        <v>1.68</v>
      </c>
      <c r="J7534" s="289" t="s">
        <v>350</v>
      </c>
      <c r="K7534" s="289" t="s">
        <v>16898</v>
      </c>
      <c r="L7534" s="289" t="s">
        <v>275</v>
      </c>
      <c r="M7534" s="289" t="s">
        <v>16801</v>
      </c>
      <c r="N7534" s="289" t="s">
        <v>948</v>
      </c>
      <c r="O7534" s="289" t="s">
        <v>4798</v>
      </c>
      <c r="P7534" s="289" t="str">
        <f>VLOOKUP(CAT_Details[[#This Row],[Delivery Bp Customer Code]],Table6[],2,0)</f>
        <v>MY02</v>
      </c>
    </row>
    <row r="7535" spans="1:16" x14ac:dyDescent="0.25">
      <c r="A7535" s="289" t="s">
        <v>5576</v>
      </c>
      <c r="B7535">
        <v>8</v>
      </c>
      <c r="C7535">
        <v>4138</v>
      </c>
      <c r="D7535">
        <v>4.46</v>
      </c>
      <c r="E7535" s="289" t="s">
        <v>16799</v>
      </c>
      <c r="F7535">
        <v>5016073824</v>
      </c>
      <c r="G7535" s="276">
        <v>45797</v>
      </c>
      <c r="H7535">
        <v>20250512715836</v>
      </c>
      <c r="I7535">
        <v>7.9880000000000004</v>
      </c>
      <c r="J7535" s="289" t="s">
        <v>350</v>
      </c>
      <c r="K7535" s="289" t="s">
        <v>16899</v>
      </c>
      <c r="L7535" s="289" t="s">
        <v>275</v>
      </c>
      <c r="M7535" s="289" t="s">
        <v>16801</v>
      </c>
      <c r="N7535" s="289" t="s">
        <v>16206</v>
      </c>
      <c r="O7535" s="289" t="s">
        <v>15996</v>
      </c>
      <c r="P7535" s="289" t="str">
        <f>VLOOKUP(CAT_Details[[#This Row],[Delivery Bp Customer Code]],Table6[],2,0)</f>
        <v>ES01</v>
      </c>
    </row>
    <row r="7536" spans="1:16" x14ac:dyDescent="0.25">
      <c r="A7536" s="289" t="s">
        <v>278</v>
      </c>
      <c r="B7536">
        <v>3</v>
      </c>
      <c r="C7536">
        <v>1185</v>
      </c>
      <c r="D7536">
        <v>1.2</v>
      </c>
      <c r="E7536" s="289" t="s">
        <v>16900</v>
      </c>
      <c r="F7536">
        <v>5016042881</v>
      </c>
      <c r="G7536" s="276">
        <v>45798</v>
      </c>
      <c r="H7536">
        <v>20250509714459</v>
      </c>
      <c r="I7536">
        <v>2.7360000000000002</v>
      </c>
      <c r="J7536" s="289" t="s">
        <v>317</v>
      </c>
      <c r="K7536" s="289" t="s">
        <v>16901</v>
      </c>
      <c r="L7536" s="289" t="s">
        <v>275</v>
      </c>
      <c r="M7536" s="289" t="s">
        <v>16902</v>
      </c>
      <c r="N7536" s="289" t="s">
        <v>16210</v>
      </c>
      <c r="O7536" s="289" t="s">
        <v>498</v>
      </c>
      <c r="P7536" s="289" t="str">
        <f>VLOOKUP(CAT_Details[[#This Row],[Delivery Bp Customer Code]],Table6[],2,0)</f>
        <v>DK-BM01</v>
      </c>
    </row>
    <row r="7537" spans="1:16" x14ac:dyDescent="0.25">
      <c r="A7537" s="289" t="s">
        <v>278</v>
      </c>
      <c r="B7537">
        <v>5</v>
      </c>
      <c r="C7537">
        <v>1600</v>
      </c>
      <c r="D7537">
        <v>2</v>
      </c>
      <c r="E7537" s="289" t="s">
        <v>16903</v>
      </c>
      <c r="F7537">
        <v>5016073811</v>
      </c>
      <c r="G7537" s="276">
        <v>45798</v>
      </c>
      <c r="H7537">
        <v>20250513716343</v>
      </c>
      <c r="I7537">
        <v>3.84</v>
      </c>
      <c r="J7537" s="289" t="s">
        <v>324</v>
      </c>
      <c r="K7537" s="289" t="s">
        <v>16904</v>
      </c>
      <c r="L7537" s="289" t="s">
        <v>275</v>
      </c>
      <c r="M7537" s="289" t="s">
        <v>16905</v>
      </c>
      <c r="N7537" s="289" t="s">
        <v>16338</v>
      </c>
      <c r="O7537" s="289" t="s">
        <v>498</v>
      </c>
      <c r="P7537" s="289" t="str">
        <f>VLOOKUP(CAT_Details[[#This Row],[Delivery Bp Customer Code]],Table6[],2,0)</f>
        <v>DK-BM01</v>
      </c>
    </row>
    <row r="7538" spans="1:16" x14ac:dyDescent="0.25">
      <c r="A7538" s="289" t="s">
        <v>278</v>
      </c>
      <c r="B7538">
        <v>1</v>
      </c>
      <c r="C7538">
        <v>367</v>
      </c>
      <c r="D7538">
        <v>0.4</v>
      </c>
      <c r="E7538" s="289" t="s">
        <v>16906</v>
      </c>
      <c r="F7538">
        <v>5016074177</v>
      </c>
      <c r="G7538" s="276">
        <v>45798</v>
      </c>
      <c r="H7538">
        <v>20250512715649</v>
      </c>
      <c r="I7538">
        <v>0.33600000000000002</v>
      </c>
      <c r="J7538" s="289" t="s">
        <v>324</v>
      </c>
      <c r="K7538" s="289" t="s">
        <v>16907</v>
      </c>
      <c r="L7538" s="289" t="s">
        <v>275</v>
      </c>
      <c r="M7538" s="289" t="s">
        <v>16905</v>
      </c>
      <c r="N7538" s="289" t="s">
        <v>1817</v>
      </c>
      <c r="O7538" s="289" t="s">
        <v>498</v>
      </c>
      <c r="P7538" s="289" t="str">
        <f>VLOOKUP(CAT_Details[[#This Row],[Delivery Bp Customer Code]],Table6[],2,0)</f>
        <v>DK-BM01</v>
      </c>
    </row>
    <row r="7539" spans="1:16" x14ac:dyDescent="0.25">
      <c r="A7539" s="289" t="s">
        <v>278</v>
      </c>
      <c r="B7539">
        <v>24</v>
      </c>
      <c r="C7539">
        <v>10800</v>
      </c>
      <c r="D7539">
        <v>9.6</v>
      </c>
      <c r="E7539" s="289" t="s">
        <v>16908</v>
      </c>
      <c r="F7539">
        <v>5016104735</v>
      </c>
      <c r="G7539" s="276">
        <v>45798</v>
      </c>
      <c r="H7539">
        <v>20250512715713</v>
      </c>
      <c r="I7539">
        <v>21.888000000000002</v>
      </c>
      <c r="J7539" s="289" t="s">
        <v>280</v>
      </c>
      <c r="K7539" s="289" t="s">
        <v>16909</v>
      </c>
      <c r="L7539" s="289" t="s">
        <v>275</v>
      </c>
      <c r="M7539" s="289" t="s">
        <v>16910</v>
      </c>
      <c r="N7539" s="289" t="s">
        <v>1402</v>
      </c>
      <c r="O7539" s="289" t="s">
        <v>498</v>
      </c>
      <c r="P7539" s="289" t="str">
        <f>VLOOKUP(CAT_Details[[#This Row],[Delivery Bp Customer Code]],Table6[],2,0)</f>
        <v>DK-BM01</v>
      </c>
    </row>
    <row r="7540" spans="1:16" x14ac:dyDescent="0.25">
      <c r="A7540" s="289" t="s">
        <v>75</v>
      </c>
      <c r="B7540">
        <v>4</v>
      </c>
      <c r="C7540">
        <v>52.24</v>
      </c>
      <c r="D7540">
        <v>0.12</v>
      </c>
      <c r="E7540" s="289" t="s">
        <v>16911</v>
      </c>
      <c r="F7540">
        <v>5016042916</v>
      </c>
      <c r="G7540" s="276">
        <v>45798</v>
      </c>
      <c r="H7540">
        <v>20250508713797</v>
      </c>
      <c r="I7540">
        <v>0.04</v>
      </c>
      <c r="J7540" s="289" t="s">
        <v>324</v>
      </c>
      <c r="K7540" s="289" t="s">
        <v>16912</v>
      </c>
      <c r="L7540" s="289" t="s">
        <v>275</v>
      </c>
      <c r="M7540" s="289" t="s">
        <v>16905</v>
      </c>
      <c r="N7540" s="289" t="s">
        <v>3884</v>
      </c>
      <c r="O7540" s="289" t="s">
        <v>2173</v>
      </c>
      <c r="P7540" s="289" t="str">
        <f>VLOOKUP(CAT_Details[[#This Row],[Delivery Bp Customer Code]],Table6[],2,0)</f>
        <v>OYL1</v>
      </c>
    </row>
    <row r="7541" spans="1:16" x14ac:dyDescent="0.25">
      <c r="A7541" s="289" t="s">
        <v>75</v>
      </c>
      <c r="B7541">
        <v>1</v>
      </c>
      <c r="C7541">
        <v>196</v>
      </c>
      <c r="D7541">
        <v>0.4</v>
      </c>
      <c r="E7541" s="289" t="s">
        <v>16911</v>
      </c>
      <c r="F7541">
        <v>5016042920</v>
      </c>
      <c r="G7541" s="276">
        <v>45798</v>
      </c>
      <c r="H7541">
        <v>20250508713365</v>
      </c>
      <c r="I7541">
        <v>0.67200000000000004</v>
      </c>
      <c r="J7541" s="289" t="s">
        <v>324</v>
      </c>
      <c r="K7541" s="289" t="s">
        <v>16913</v>
      </c>
      <c r="L7541" s="289" t="s">
        <v>275</v>
      </c>
      <c r="M7541" s="289" t="s">
        <v>16905</v>
      </c>
      <c r="N7541" s="289" t="s">
        <v>3884</v>
      </c>
      <c r="O7541" s="289" t="s">
        <v>2173</v>
      </c>
      <c r="P7541" s="289" t="str">
        <f>VLOOKUP(CAT_Details[[#This Row],[Delivery Bp Customer Code]],Table6[],2,0)</f>
        <v>OYL1</v>
      </c>
    </row>
    <row r="7542" spans="1:16" x14ac:dyDescent="0.25">
      <c r="A7542" s="289" t="s">
        <v>75</v>
      </c>
      <c r="B7542">
        <v>3</v>
      </c>
      <c r="C7542">
        <v>45</v>
      </c>
      <c r="D7542">
        <v>0.38</v>
      </c>
      <c r="E7542" s="289" t="s">
        <v>16914</v>
      </c>
      <c r="F7542">
        <v>5016089698</v>
      </c>
      <c r="G7542" s="276">
        <v>45798</v>
      </c>
      <c r="H7542">
        <v>20250513716483</v>
      </c>
      <c r="I7542">
        <v>0.38300000000000001</v>
      </c>
      <c r="J7542" s="289" t="s">
        <v>350</v>
      </c>
      <c r="K7542" s="289" t="s">
        <v>16915</v>
      </c>
      <c r="L7542" s="289" t="s">
        <v>275</v>
      </c>
      <c r="M7542" s="289" t="s">
        <v>16697</v>
      </c>
      <c r="N7542" s="289" t="s">
        <v>2252</v>
      </c>
      <c r="O7542" s="289" t="s">
        <v>2173</v>
      </c>
      <c r="P7542" s="289" t="str">
        <f>VLOOKUP(CAT_Details[[#This Row],[Delivery Bp Customer Code]],Table6[],2,0)</f>
        <v>OYL1</v>
      </c>
    </row>
    <row r="7543" spans="1:16" x14ac:dyDescent="0.25">
      <c r="A7543" s="289" t="s">
        <v>75</v>
      </c>
      <c r="B7543">
        <v>1</v>
      </c>
      <c r="C7543">
        <v>2</v>
      </c>
      <c r="D7543">
        <v>0.03</v>
      </c>
      <c r="E7543" s="289" t="s">
        <v>16914</v>
      </c>
      <c r="F7543">
        <v>5016089699</v>
      </c>
      <c r="G7543" s="276">
        <v>45798</v>
      </c>
      <c r="H7543">
        <v>20250513716569</v>
      </c>
      <c r="I7543">
        <v>1.6E-2</v>
      </c>
      <c r="J7543" s="289" t="s">
        <v>350</v>
      </c>
      <c r="K7543" s="289" t="s">
        <v>16916</v>
      </c>
      <c r="L7543" s="289" t="s">
        <v>275</v>
      </c>
      <c r="M7543" s="289" t="s">
        <v>16697</v>
      </c>
      <c r="N7543" s="289" t="s">
        <v>2252</v>
      </c>
      <c r="O7543" s="289" t="s">
        <v>2173</v>
      </c>
      <c r="P7543" s="289" t="str">
        <f>VLOOKUP(CAT_Details[[#This Row],[Delivery Bp Customer Code]],Table6[],2,0)</f>
        <v>OYL1</v>
      </c>
    </row>
    <row r="7544" spans="1:16" x14ac:dyDescent="0.25">
      <c r="A7544" s="289" t="s">
        <v>75</v>
      </c>
      <c r="B7544">
        <v>1</v>
      </c>
      <c r="C7544">
        <v>20</v>
      </c>
      <c r="D7544">
        <v>0.16</v>
      </c>
      <c r="E7544" s="289" t="s">
        <v>16914</v>
      </c>
      <c r="F7544">
        <v>5016089700</v>
      </c>
      <c r="G7544" s="276">
        <v>45798</v>
      </c>
      <c r="H7544">
        <v>20250513716545</v>
      </c>
      <c r="I7544">
        <v>0.13</v>
      </c>
      <c r="J7544" s="289" t="s">
        <v>350</v>
      </c>
      <c r="K7544" s="289" t="s">
        <v>16917</v>
      </c>
      <c r="L7544" s="289" t="s">
        <v>275</v>
      </c>
      <c r="M7544" s="289" t="s">
        <v>16697</v>
      </c>
      <c r="N7544" s="289" t="s">
        <v>2252</v>
      </c>
      <c r="O7544" s="289" t="s">
        <v>2173</v>
      </c>
      <c r="P7544" s="289" t="str">
        <f>VLOOKUP(CAT_Details[[#This Row],[Delivery Bp Customer Code]],Table6[],2,0)</f>
        <v>OYL1</v>
      </c>
    </row>
    <row r="7545" spans="1:16" x14ac:dyDescent="0.25">
      <c r="A7545" s="289" t="s">
        <v>75</v>
      </c>
      <c r="B7545">
        <v>1</v>
      </c>
      <c r="C7545">
        <v>312</v>
      </c>
      <c r="D7545">
        <v>0.4</v>
      </c>
      <c r="E7545" s="289" t="s">
        <v>16918</v>
      </c>
      <c r="F7545">
        <v>5016089842</v>
      </c>
      <c r="G7545" s="276">
        <v>45798</v>
      </c>
      <c r="H7545">
        <v>20250512715305</v>
      </c>
      <c r="I7545">
        <v>0.52800000000000002</v>
      </c>
      <c r="J7545" s="289" t="s">
        <v>350</v>
      </c>
      <c r="K7545" s="289" t="s">
        <v>16919</v>
      </c>
      <c r="L7545" s="289" t="s">
        <v>275</v>
      </c>
      <c r="M7545" s="289" t="s">
        <v>16801</v>
      </c>
      <c r="N7545" s="289" t="s">
        <v>3420</v>
      </c>
      <c r="O7545" s="289" t="s">
        <v>2173</v>
      </c>
      <c r="P7545" s="289" t="str">
        <f>VLOOKUP(CAT_Details[[#This Row],[Delivery Bp Customer Code]],Table6[],2,0)</f>
        <v>OYL1</v>
      </c>
    </row>
    <row r="7546" spans="1:16" x14ac:dyDescent="0.25">
      <c r="A7546" s="289" t="s">
        <v>75</v>
      </c>
      <c r="B7546">
        <v>1</v>
      </c>
      <c r="C7546">
        <v>28</v>
      </c>
      <c r="D7546">
        <v>0.2</v>
      </c>
      <c r="E7546" s="289" t="s">
        <v>16920</v>
      </c>
      <c r="F7546">
        <v>5016090210</v>
      </c>
      <c r="G7546" s="276">
        <v>45798</v>
      </c>
      <c r="H7546">
        <v>20250513716455</v>
      </c>
      <c r="I7546">
        <v>0.20200000000000001</v>
      </c>
      <c r="J7546" s="289" t="s">
        <v>350</v>
      </c>
      <c r="K7546" s="289" t="s">
        <v>16921</v>
      </c>
      <c r="L7546" s="289" t="s">
        <v>275</v>
      </c>
      <c r="M7546" s="289" t="s">
        <v>16801</v>
      </c>
      <c r="N7546" s="289" t="s">
        <v>482</v>
      </c>
      <c r="O7546" s="289" t="s">
        <v>2173</v>
      </c>
      <c r="P7546" s="289" t="str">
        <f>VLOOKUP(CAT_Details[[#This Row],[Delivery Bp Customer Code]],Table6[],2,0)</f>
        <v>OYL1</v>
      </c>
    </row>
    <row r="7547" spans="1:16" x14ac:dyDescent="0.25">
      <c r="A7547" s="289" t="s">
        <v>75</v>
      </c>
      <c r="B7547">
        <v>6</v>
      </c>
      <c r="C7547">
        <v>2395</v>
      </c>
      <c r="D7547">
        <v>2.4</v>
      </c>
      <c r="E7547" s="289" t="s">
        <v>16922</v>
      </c>
      <c r="F7547">
        <v>5016090249</v>
      </c>
      <c r="G7547" s="276">
        <v>45798</v>
      </c>
      <c r="H7547">
        <v>20250507712498</v>
      </c>
      <c r="I7547">
        <v>3.456</v>
      </c>
      <c r="J7547" s="289" t="s">
        <v>350</v>
      </c>
      <c r="K7547" s="289" t="s">
        <v>16923</v>
      </c>
      <c r="L7547" s="289" t="s">
        <v>275</v>
      </c>
      <c r="M7547" s="289" t="s">
        <v>16697</v>
      </c>
      <c r="N7547" s="289" t="s">
        <v>2656</v>
      </c>
      <c r="O7547" s="289" t="s">
        <v>2173</v>
      </c>
      <c r="P7547" s="289" t="str">
        <f>VLOOKUP(CAT_Details[[#This Row],[Delivery Bp Customer Code]],Table6[],2,0)</f>
        <v>OYL1</v>
      </c>
    </row>
    <row r="7548" spans="1:16" x14ac:dyDescent="0.25">
      <c r="A7548" s="289" t="s">
        <v>75</v>
      </c>
      <c r="B7548">
        <v>5</v>
      </c>
      <c r="C7548">
        <v>610</v>
      </c>
      <c r="D7548">
        <v>1</v>
      </c>
      <c r="E7548" s="289" t="s">
        <v>16924</v>
      </c>
      <c r="F7548">
        <v>5016090258</v>
      </c>
      <c r="G7548" s="276">
        <v>45798</v>
      </c>
      <c r="H7548">
        <v>20250514717431</v>
      </c>
      <c r="I7548">
        <v>1.224</v>
      </c>
      <c r="J7548" s="289" t="s">
        <v>350</v>
      </c>
      <c r="K7548" s="289" t="s">
        <v>16925</v>
      </c>
      <c r="L7548" s="289" t="s">
        <v>275</v>
      </c>
      <c r="M7548" s="289" t="s">
        <v>16801</v>
      </c>
      <c r="N7548" s="289" t="s">
        <v>602</v>
      </c>
      <c r="O7548" s="289" t="s">
        <v>2173</v>
      </c>
      <c r="P7548" s="289" t="str">
        <f>VLOOKUP(CAT_Details[[#This Row],[Delivery Bp Customer Code]],Table6[],2,0)</f>
        <v>OYL1</v>
      </c>
    </row>
    <row r="7549" spans="1:16" x14ac:dyDescent="0.25">
      <c r="A7549" s="289" t="s">
        <v>75</v>
      </c>
      <c r="B7549">
        <v>1</v>
      </c>
      <c r="C7549">
        <v>80</v>
      </c>
      <c r="D7549">
        <v>0.2</v>
      </c>
      <c r="E7549" s="289" t="s">
        <v>16926</v>
      </c>
      <c r="F7549">
        <v>5016090329</v>
      </c>
      <c r="G7549" s="276">
        <v>45798</v>
      </c>
      <c r="H7549">
        <v>20250513716652</v>
      </c>
      <c r="I7549">
        <v>0.14399999999999999</v>
      </c>
      <c r="J7549" s="289" t="s">
        <v>280</v>
      </c>
      <c r="K7549" s="289" t="s">
        <v>16927</v>
      </c>
      <c r="L7549" s="289" t="s">
        <v>275</v>
      </c>
      <c r="M7549" s="289" t="s">
        <v>16910</v>
      </c>
      <c r="N7549" s="289" t="s">
        <v>2813</v>
      </c>
      <c r="O7549" s="289" t="s">
        <v>2173</v>
      </c>
      <c r="P7549" s="289" t="str">
        <f>VLOOKUP(CAT_Details[[#This Row],[Delivery Bp Customer Code]],Table6[],2,0)</f>
        <v>OYL1</v>
      </c>
    </row>
    <row r="7550" spans="1:16" x14ac:dyDescent="0.25">
      <c r="A7550" s="289" t="s">
        <v>75</v>
      </c>
      <c r="B7550">
        <v>3</v>
      </c>
      <c r="C7550">
        <v>43.08</v>
      </c>
      <c r="D7550">
        <v>0.27</v>
      </c>
      <c r="E7550" s="289" t="s">
        <v>16928</v>
      </c>
      <c r="F7550">
        <v>5016104787</v>
      </c>
      <c r="G7550" s="276">
        <v>45798</v>
      </c>
      <c r="H7550">
        <v>20250515718288</v>
      </c>
      <c r="I7550">
        <v>0.26400000000000001</v>
      </c>
      <c r="J7550" s="289" t="s">
        <v>280</v>
      </c>
      <c r="K7550" s="289" t="s">
        <v>16929</v>
      </c>
      <c r="L7550" s="289" t="s">
        <v>275</v>
      </c>
      <c r="M7550" s="289" t="s">
        <v>16910</v>
      </c>
      <c r="N7550" s="289" t="s">
        <v>14564</v>
      </c>
      <c r="O7550" s="289" t="s">
        <v>2173</v>
      </c>
      <c r="P7550" s="289" t="str">
        <f>VLOOKUP(CAT_Details[[#This Row],[Delivery Bp Customer Code]],Table6[],2,0)</f>
        <v>OYL1</v>
      </c>
    </row>
    <row r="7551" spans="1:16" x14ac:dyDescent="0.25">
      <c r="A7551" s="289" t="s">
        <v>75</v>
      </c>
      <c r="B7551">
        <v>4</v>
      </c>
      <c r="C7551">
        <v>200</v>
      </c>
      <c r="D7551">
        <v>1.6</v>
      </c>
      <c r="E7551" s="289" t="s">
        <v>16930</v>
      </c>
      <c r="F7551">
        <v>5016120479</v>
      </c>
      <c r="G7551" s="276">
        <v>45798</v>
      </c>
      <c r="H7551">
        <v>20250515719884</v>
      </c>
      <c r="I7551">
        <v>4.07</v>
      </c>
      <c r="J7551" s="289" t="s">
        <v>273</v>
      </c>
      <c r="K7551" s="289" t="s">
        <v>16931</v>
      </c>
      <c r="L7551" s="289" t="s">
        <v>275</v>
      </c>
      <c r="M7551" s="289" t="s">
        <v>16932</v>
      </c>
      <c r="N7551" s="289" t="s">
        <v>1240</v>
      </c>
      <c r="O7551" s="289" t="s">
        <v>2173</v>
      </c>
      <c r="P7551" s="289" t="str">
        <f>VLOOKUP(CAT_Details[[#This Row],[Delivery Bp Customer Code]],Table6[],2,0)</f>
        <v>OYL1</v>
      </c>
    </row>
    <row r="7552" spans="1:16" x14ac:dyDescent="0.25">
      <c r="A7552" s="289" t="s">
        <v>75</v>
      </c>
      <c r="B7552">
        <v>39</v>
      </c>
      <c r="C7552">
        <v>16731</v>
      </c>
      <c r="D7552">
        <v>13</v>
      </c>
      <c r="E7552" s="289" t="s">
        <v>16933</v>
      </c>
      <c r="F7552">
        <v>5016133059</v>
      </c>
      <c r="G7552" s="276">
        <v>45798</v>
      </c>
      <c r="I7552">
        <v>24.96</v>
      </c>
      <c r="J7552" s="289" t="s">
        <v>324</v>
      </c>
      <c r="K7552" s="289" t="s">
        <v>16934</v>
      </c>
      <c r="L7552" s="289" t="s">
        <v>275</v>
      </c>
      <c r="M7552" s="289" t="s">
        <v>16935</v>
      </c>
      <c r="N7552" s="289" t="s">
        <v>2172</v>
      </c>
      <c r="O7552" s="289" t="s">
        <v>16936</v>
      </c>
      <c r="P7552" s="289" t="str">
        <f>VLOOKUP(CAT_Details[[#This Row],[Delivery Bp Customer Code]],Table6[],2,0)</f>
        <v>OYL1</v>
      </c>
    </row>
    <row r="7553" spans="1:16" x14ac:dyDescent="0.25">
      <c r="A7553" s="289" t="s">
        <v>874</v>
      </c>
      <c r="B7553">
        <v>10</v>
      </c>
      <c r="C7553">
        <v>1320</v>
      </c>
      <c r="D7553">
        <v>4.79</v>
      </c>
      <c r="E7553" s="289" t="s">
        <v>16937</v>
      </c>
      <c r="F7553">
        <v>5016073989</v>
      </c>
      <c r="G7553" s="276">
        <v>45798</v>
      </c>
      <c r="H7553">
        <v>20250512715639</v>
      </c>
      <c r="I7553">
        <v>8.0280000000000005</v>
      </c>
      <c r="J7553" s="289" t="s">
        <v>345</v>
      </c>
      <c r="K7553" s="289" t="s">
        <v>16938</v>
      </c>
      <c r="L7553" s="289" t="s">
        <v>275</v>
      </c>
      <c r="M7553" s="289" t="s">
        <v>16869</v>
      </c>
      <c r="N7553" s="289" t="s">
        <v>427</v>
      </c>
      <c r="O7553" s="289" t="s">
        <v>1014</v>
      </c>
      <c r="P7553" s="289" t="str">
        <f>VLOOKUP(CAT_Details[[#This Row],[Delivery Bp Customer Code]],Table6[],2,0)</f>
        <v>MZ07</v>
      </c>
    </row>
    <row r="7554" spans="1:16" x14ac:dyDescent="0.25">
      <c r="A7554" s="289" t="s">
        <v>3771</v>
      </c>
      <c r="B7554">
        <v>7</v>
      </c>
      <c r="C7554">
        <v>11074</v>
      </c>
      <c r="D7554">
        <v>1.4</v>
      </c>
      <c r="E7554" s="289" t="s">
        <v>16939</v>
      </c>
      <c r="F7554">
        <v>5016090043</v>
      </c>
      <c r="G7554" s="276">
        <v>45798</v>
      </c>
      <c r="H7554">
        <v>20250514717630</v>
      </c>
      <c r="I7554">
        <v>1.3440000000000001</v>
      </c>
      <c r="J7554" s="289" t="s">
        <v>324</v>
      </c>
      <c r="K7554" s="289" t="s">
        <v>16940</v>
      </c>
      <c r="L7554" s="289" t="s">
        <v>275</v>
      </c>
      <c r="M7554" s="289" t="s">
        <v>16941</v>
      </c>
      <c r="N7554" s="289" t="s">
        <v>5856</v>
      </c>
      <c r="O7554" s="289" t="s">
        <v>3775</v>
      </c>
      <c r="P7554" s="289">
        <f>VLOOKUP(CAT_Details[[#This Row],[Delivery Bp Customer Code]],Table6[],2,0)</f>
        <v>3401</v>
      </c>
    </row>
    <row r="7555" spans="1:16" x14ac:dyDescent="0.25">
      <c r="A7555" s="289" t="s">
        <v>3771</v>
      </c>
      <c r="B7555">
        <v>2</v>
      </c>
      <c r="C7555">
        <v>411</v>
      </c>
      <c r="D7555">
        <v>0.4</v>
      </c>
      <c r="E7555" s="289" t="s">
        <v>16939</v>
      </c>
      <c r="F7555">
        <v>5016090045</v>
      </c>
      <c r="G7555" s="276">
        <v>45798</v>
      </c>
      <c r="H7555">
        <v>20250514718003</v>
      </c>
      <c r="I7555">
        <v>0.38400000000000001</v>
      </c>
      <c r="J7555" s="289" t="s">
        <v>324</v>
      </c>
      <c r="K7555" s="289" t="s">
        <v>16942</v>
      </c>
      <c r="L7555" s="289" t="s">
        <v>275</v>
      </c>
      <c r="M7555" s="289" t="s">
        <v>16941</v>
      </c>
      <c r="N7555" s="289" t="s">
        <v>5856</v>
      </c>
      <c r="O7555" s="289" t="s">
        <v>3775</v>
      </c>
      <c r="P7555" s="289">
        <f>VLOOKUP(CAT_Details[[#This Row],[Delivery Bp Customer Code]],Table6[],2,0)</f>
        <v>3401</v>
      </c>
    </row>
    <row r="7556" spans="1:16" x14ac:dyDescent="0.25">
      <c r="A7556" s="289" t="s">
        <v>3329</v>
      </c>
      <c r="B7556">
        <v>1</v>
      </c>
      <c r="C7556">
        <v>191.4</v>
      </c>
      <c r="D7556">
        <v>0.4</v>
      </c>
      <c r="E7556" s="289" t="s">
        <v>16943</v>
      </c>
      <c r="F7556">
        <v>5016073966</v>
      </c>
      <c r="G7556" s="276">
        <v>45798</v>
      </c>
      <c r="H7556">
        <v>20250512715727</v>
      </c>
      <c r="I7556">
        <v>0.624</v>
      </c>
      <c r="J7556" s="289" t="s">
        <v>324</v>
      </c>
      <c r="K7556" s="289" t="s">
        <v>16944</v>
      </c>
      <c r="L7556" s="289" t="s">
        <v>275</v>
      </c>
      <c r="M7556" s="289" t="s">
        <v>16945</v>
      </c>
      <c r="N7556" s="289" t="s">
        <v>16946</v>
      </c>
      <c r="O7556" s="289" t="s">
        <v>3332</v>
      </c>
      <c r="P7556" s="289">
        <f>VLOOKUP(CAT_Details[[#This Row],[Delivery Bp Customer Code]],Table6[],2,0)</f>
        <v>3402</v>
      </c>
    </row>
    <row r="7557" spans="1:16" x14ac:dyDescent="0.25">
      <c r="A7557" s="289" t="s">
        <v>3329</v>
      </c>
      <c r="B7557">
        <v>24</v>
      </c>
      <c r="C7557">
        <v>1680</v>
      </c>
      <c r="D7557">
        <v>17.7</v>
      </c>
      <c r="E7557" s="289" t="s">
        <v>16947</v>
      </c>
      <c r="F7557">
        <v>5016074158</v>
      </c>
      <c r="G7557" s="276">
        <v>45798</v>
      </c>
      <c r="H7557">
        <v>20250508713861</v>
      </c>
      <c r="I7557">
        <v>42.564</v>
      </c>
      <c r="J7557" s="289" t="s">
        <v>324</v>
      </c>
      <c r="K7557" s="289" t="s">
        <v>16948</v>
      </c>
      <c r="L7557" s="289" t="s">
        <v>275</v>
      </c>
      <c r="M7557" s="289" t="s">
        <v>16949</v>
      </c>
      <c r="N7557" s="289" t="s">
        <v>4100</v>
      </c>
      <c r="O7557" s="289" t="s">
        <v>3332</v>
      </c>
      <c r="P7557" s="289">
        <f>VLOOKUP(CAT_Details[[#This Row],[Delivery Bp Customer Code]],Table6[],2,0)</f>
        <v>3402</v>
      </c>
    </row>
    <row r="7558" spans="1:16" x14ac:dyDescent="0.25">
      <c r="A7558" s="289" t="s">
        <v>3329</v>
      </c>
      <c r="B7558">
        <v>13</v>
      </c>
      <c r="C7558">
        <v>390</v>
      </c>
      <c r="D7558">
        <v>5.2</v>
      </c>
      <c r="E7558" s="289" t="s">
        <v>16950</v>
      </c>
      <c r="F7558">
        <v>5016074173</v>
      </c>
      <c r="G7558" s="276">
        <v>45798</v>
      </c>
      <c r="H7558">
        <v>20250512715191</v>
      </c>
      <c r="I7558">
        <v>12.48</v>
      </c>
      <c r="J7558" s="289" t="s">
        <v>324</v>
      </c>
      <c r="K7558" s="289" t="s">
        <v>16951</v>
      </c>
      <c r="L7558" s="289" t="s">
        <v>275</v>
      </c>
      <c r="M7558" s="289" t="s">
        <v>16949</v>
      </c>
      <c r="N7558" s="289" t="s">
        <v>3571</v>
      </c>
      <c r="O7558" s="289" t="s">
        <v>3332</v>
      </c>
      <c r="P7558" s="289">
        <f>VLOOKUP(CAT_Details[[#This Row],[Delivery Bp Customer Code]],Table6[],2,0)</f>
        <v>3402</v>
      </c>
    </row>
    <row r="7559" spans="1:16" x14ac:dyDescent="0.25">
      <c r="A7559" s="289" t="s">
        <v>3329</v>
      </c>
      <c r="B7559">
        <v>3</v>
      </c>
      <c r="C7559">
        <v>256</v>
      </c>
      <c r="D7559">
        <v>0.8</v>
      </c>
      <c r="E7559" s="289" t="s">
        <v>15774</v>
      </c>
      <c r="F7559">
        <v>5016075284</v>
      </c>
      <c r="G7559" s="276">
        <v>45798</v>
      </c>
      <c r="H7559">
        <v>20250513716333</v>
      </c>
      <c r="I7559">
        <v>1.3440000000000001</v>
      </c>
      <c r="J7559" s="289" t="s">
        <v>350</v>
      </c>
      <c r="K7559" s="289" t="s">
        <v>16952</v>
      </c>
      <c r="L7559" s="289" t="s">
        <v>275</v>
      </c>
      <c r="M7559" s="289"/>
      <c r="N7559" s="289" t="s">
        <v>743</v>
      </c>
      <c r="O7559" s="289" t="s">
        <v>3332</v>
      </c>
      <c r="P7559" s="289">
        <f>VLOOKUP(CAT_Details[[#This Row],[Delivery Bp Customer Code]],Table6[],2,0)</f>
        <v>3402</v>
      </c>
    </row>
    <row r="7560" spans="1:16" x14ac:dyDescent="0.25">
      <c r="A7560" s="289" t="s">
        <v>3329</v>
      </c>
      <c r="B7560">
        <v>1</v>
      </c>
      <c r="C7560">
        <v>75</v>
      </c>
      <c r="D7560">
        <v>0.4</v>
      </c>
      <c r="E7560" s="289" t="s">
        <v>16953</v>
      </c>
      <c r="F7560">
        <v>5016089583</v>
      </c>
      <c r="G7560" s="276">
        <v>45798</v>
      </c>
      <c r="H7560">
        <v>20250515718296</v>
      </c>
      <c r="I7560">
        <v>0.96</v>
      </c>
      <c r="J7560" s="289" t="s">
        <v>287</v>
      </c>
      <c r="K7560" s="289" t="s">
        <v>16954</v>
      </c>
      <c r="L7560" s="289" t="s">
        <v>275</v>
      </c>
      <c r="M7560" s="289" t="s">
        <v>16742</v>
      </c>
      <c r="N7560" s="289" t="s">
        <v>16955</v>
      </c>
      <c r="O7560" s="289" t="s">
        <v>3332</v>
      </c>
      <c r="P7560" s="289">
        <f>VLOOKUP(CAT_Details[[#This Row],[Delivery Bp Customer Code]],Table6[],2,0)</f>
        <v>3402</v>
      </c>
    </row>
    <row r="7561" spans="1:16" x14ac:dyDescent="0.25">
      <c r="A7561" s="289" t="s">
        <v>3329</v>
      </c>
      <c r="B7561">
        <v>1</v>
      </c>
      <c r="C7561">
        <v>47.65</v>
      </c>
      <c r="D7561">
        <v>0.2</v>
      </c>
      <c r="E7561" s="289" t="s">
        <v>16956</v>
      </c>
      <c r="F7561">
        <v>5016089616</v>
      </c>
      <c r="G7561" s="276">
        <v>45798</v>
      </c>
      <c r="H7561">
        <v>20250513716586</v>
      </c>
      <c r="I7561">
        <v>0.38400000000000001</v>
      </c>
      <c r="J7561" s="289" t="s">
        <v>350</v>
      </c>
      <c r="K7561" s="289" t="s">
        <v>16957</v>
      </c>
      <c r="L7561" s="289" t="s">
        <v>275</v>
      </c>
      <c r="M7561" s="289" t="s">
        <v>16801</v>
      </c>
      <c r="N7561" s="289" t="s">
        <v>743</v>
      </c>
      <c r="O7561" s="289" t="s">
        <v>3332</v>
      </c>
      <c r="P7561" s="289">
        <f>VLOOKUP(CAT_Details[[#This Row],[Delivery Bp Customer Code]],Table6[],2,0)</f>
        <v>3402</v>
      </c>
    </row>
    <row r="7562" spans="1:16" x14ac:dyDescent="0.25">
      <c r="A7562" s="289" t="s">
        <v>3329</v>
      </c>
      <c r="B7562">
        <v>3</v>
      </c>
      <c r="C7562">
        <v>256</v>
      </c>
      <c r="D7562">
        <v>0.8</v>
      </c>
      <c r="E7562" s="289" t="s">
        <v>15774</v>
      </c>
      <c r="F7562">
        <v>5016089637</v>
      </c>
      <c r="G7562" s="276">
        <v>45798</v>
      </c>
      <c r="H7562">
        <v>20250513716333</v>
      </c>
      <c r="I7562">
        <v>1.3440000000000001</v>
      </c>
      <c r="J7562" s="289" t="s">
        <v>350</v>
      </c>
      <c r="K7562" s="289" t="s">
        <v>16958</v>
      </c>
      <c r="L7562" s="289" t="s">
        <v>275</v>
      </c>
      <c r="M7562" s="289"/>
      <c r="N7562" s="289" t="s">
        <v>743</v>
      </c>
      <c r="O7562" s="289" t="s">
        <v>3332</v>
      </c>
      <c r="P7562" s="289">
        <f>VLOOKUP(CAT_Details[[#This Row],[Delivery Bp Customer Code]],Table6[],2,0)</f>
        <v>3402</v>
      </c>
    </row>
    <row r="7563" spans="1:16" x14ac:dyDescent="0.25">
      <c r="A7563" s="289" t="s">
        <v>3329</v>
      </c>
      <c r="B7563">
        <v>3</v>
      </c>
      <c r="C7563">
        <v>515</v>
      </c>
      <c r="D7563">
        <v>1.03</v>
      </c>
      <c r="E7563" s="289" t="s">
        <v>16959</v>
      </c>
      <c r="F7563">
        <v>5016089944</v>
      </c>
      <c r="G7563" s="276">
        <v>45798</v>
      </c>
      <c r="H7563">
        <v>20250514717901</v>
      </c>
      <c r="I7563">
        <v>1.8620000000000001</v>
      </c>
      <c r="J7563" s="289" t="s">
        <v>287</v>
      </c>
      <c r="K7563" s="289" t="s">
        <v>16960</v>
      </c>
      <c r="L7563" s="289" t="s">
        <v>275</v>
      </c>
      <c r="M7563" s="289" t="s">
        <v>16742</v>
      </c>
      <c r="N7563" s="289" t="s">
        <v>468</v>
      </c>
      <c r="O7563" s="289" t="s">
        <v>3332</v>
      </c>
      <c r="P7563" s="289">
        <f>VLOOKUP(CAT_Details[[#This Row],[Delivery Bp Customer Code]],Table6[],2,0)</f>
        <v>3402</v>
      </c>
    </row>
    <row r="7564" spans="1:16" x14ac:dyDescent="0.25">
      <c r="A7564" s="289" t="s">
        <v>3329</v>
      </c>
      <c r="B7564">
        <v>2</v>
      </c>
      <c r="C7564">
        <v>22</v>
      </c>
      <c r="D7564">
        <v>0.16</v>
      </c>
      <c r="E7564" s="289" t="s">
        <v>16961</v>
      </c>
      <c r="F7564">
        <v>5016090060</v>
      </c>
      <c r="G7564" s="276">
        <v>45798</v>
      </c>
      <c r="H7564">
        <v>20250513716379</v>
      </c>
      <c r="I7564">
        <v>0.13800000000000001</v>
      </c>
      <c r="J7564" s="289" t="s">
        <v>350</v>
      </c>
      <c r="K7564" s="289" t="s">
        <v>16962</v>
      </c>
      <c r="L7564" s="289" t="s">
        <v>275</v>
      </c>
      <c r="M7564" s="289" t="s">
        <v>16963</v>
      </c>
      <c r="N7564" s="289" t="s">
        <v>3173</v>
      </c>
      <c r="O7564" s="289" t="s">
        <v>3332</v>
      </c>
      <c r="P7564" s="289">
        <f>VLOOKUP(CAT_Details[[#This Row],[Delivery Bp Customer Code]],Table6[],2,0)</f>
        <v>3402</v>
      </c>
    </row>
    <row r="7565" spans="1:16" x14ac:dyDescent="0.25">
      <c r="A7565" s="289" t="s">
        <v>3329</v>
      </c>
      <c r="B7565">
        <v>1</v>
      </c>
      <c r="C7565">
        <v>287</v>
      </c>
      <c r="D7565">
        <v>0.6</v>
      </c>
      <c r="E7565" s="289" t="s">
        <v>16964</v>
      </c>
      <c r="F7565">
        <v>5016090265</v>
      </c>
      <c r="G7565" s="276">
        <v>45798</v>
      </c>
      <c r="H7565">
        <v>20250513716930</v>
      </c>
      <c r="I7565">
        <v>1.728</v>
      </c>
      <c r="J7565" s="289" t="s">
        <v>350</v>
      </c>
      <c r="K7565" s="289" t="s">
        <v>16965</v>
      </c>
      <c r="L7565" s="289" t="s">
        <v>275</v>
      </c>
      <c r="M7565" s="289" t="s">
        <v>16801</v>
      </c>
      <c r="N7565" s="289" t="s">
        <v>15988</v>
      </c>
      <c r="O7565" s="289" t="s">
        <v>3332</v>
      </c>
      <c r="P7565" s="289">
        <f>VLOOKUP(CAT_Details[[#This Row],[Delivery Bp Customer Code]],Table6[],2,0)</f>
        <v>3402</v>
      </c>
    </row>
    <row r="7566" spans="1:16" x14ac:dyDescent="0.25">
      <c r="A7566" s="289" t="s">
        <v>14512</v>
      </c>
      <c r="B7566">
        <v>41</v>
      </c>
      <c r="C7566">
        <v>11123</v>
      </c>
      <c r="D7566">
        <v>11.71</v>
      </c>
      <c r="E7566" s="289" t="s">
        <v>16966</v>
      </c>
      <c r="F7566">
        <v>5016097891</v>
      </c>
      <c r="G7566" s="276">
        <v>45798</v>
      </c>
      <c r="I7566">
        <v>17.454999999999998</v>
      </c>
      <c r="J7566" s="289" t="s">
        <v>350</v>
      </c>
      <c r="K7566" s="289" t="s">
        <v>16967</v>
      </c>
      <c r="L7566" s="289" t="s">
        <v>273</v>
      </c>
      <c r="M7566" s="289" t="s">
        <v>16968</v>
      </c>
      <c r="N7566" s="289" t="s">
        <v>16139</v>
      </c>
      <c r="O7566" s="289" t="s">
        <v>14517</v>
      </c>
      <c r="P7566" s="289" t="str">
        <f>VLOOKUP(CAT_Details[[#This Row],[Delivery Bp Customer Code]],Table6[],2,0)</f>
        <v>No Loc</v>
      </c>
    </row>
    <row r="7567" spans="1:16" x14ac:dyDescent="0.25">
      <c r="A7567" s="289" t="s">
        <v>14512</v>
      </c>
      <c r="B7567">
        <v>23</v>
      </c>
      <c r="C7567">
        <v>14784.01</v>
      </c>
      <c r="D7567">
        <v>8.41</v>
      </c>
      <c r="E7567" s="289" t="s">
        <v>16969</v>
      </c>
      <c r="F7567">
        <v>5016097896</v>
      </c>
      <c r="G7567" s="276">
        <v>45798</v>
      </c>
      <c r="I7567">
        <v>18.161999999999999</v>
      </c>
      <c r="J7567" s="289" t="s">
        <v>350</v>
      </c>
      <c r="K7567" s="289" t="s">
        <v>16970</v>
      </c>
      <c r="L7567" s="289" t="s">
        <v>273</v>
      </c>
      <c r="M7567" s="289" t="s">
        <v>16971</v>
      </c>
      <c r="N7567" s="289" t="s">
        <v>16972</v>
      </c>
      <c r="O7567" s="289" t="s">
        <v>14517</v>
      </c>
      <c r="P7567" s="289" t="str">
        <f>VLOOKUP(CAT_Details[[#This Row],[Delivery Bp Customer Code]],Table6[],2,0)</f>
        <v>No Loc</v>
      </c>
    </row>
    <row r="7568" spans="1:16" x14ac:dyDescent="0.25">
      <c r="A7568" s="289" t="s">
        <v>14512</v>
      </c>
      <c r="B7568">
        <v>20</v>
      </c>
      <c r="C7568">
        <v>16055</v>
      </c>
      <c r="D7568">
        <v>11.7</v>
      </c>
      <c r="E7568" s="289" t="s">
        <v>16973</v>
      </c>
      <c r="F7568">
        <v>5016097951</v>
      </c>
      <c r="G7568" s="276">
        <v>45798</v>
      </c>
      <c r="I7568">
        <v>20.58</v>
      </c>
      <c r="J7568" s="289" t="s">
        <v>350</v>
      </c>
      <c r="K7568" s="289" t="s">
        <v>16974</v>
      </c>
      <c r="L7568" s="289" t="s">
        <v>273</v>
      </c>
      <c r="M7568" s="289" t="s">
        <v>16975</v>
      </c>
      <c r="N7568" s="289" t="s">
        <v>3804</v>
      </c>
      <c r="O7568" s="289" t="s">
        <v>14517</v>
      </c>
      <c r="P7568" s="289" t="str">
        <f>VLOOKUP(CAT_Details[[#This Row],[Delivery Bp Customer Code]],Table6[],2,0)</f>
        <v>No Loc</v>
      </c>
    </row>
    <row r="7569" spans="1:16" x14ac:dyDescent="0.25">
      <c r="A7569" s="289" t="s">
        <v>76</v>
      </c>
      <c r="B7569">
        <v>1</v>
      </c>
      <c r="C7569">
        <v>160</v>
      </c>
      <c r="D7569">
        <v>0.4</v>
      </c>
      <c r="E7569" s="289" t="s">
        <v>16937</v>
      </c>
      <c r="F7569">
        <v>5016073990</v>
      </c>
      <c r="G7569" s="276">
        <v>45798</v>
      </c>
      <c r="H7569">
        <v>20250512715644</v>
      </c>
      <c r="I7569">
        <v>0.86399999999999999</v>
      </c>
      <c r="J7569" s="289" t="s">
        <v>345</v>
      </c>
      <c r="K7569" s="289" t="s">
        <v>16976</v>
      </c>
      <c r="L7569" s="289" t="s">
        <v>275</v>
      </c>
      <c r="M7569" s="289" t="s">
        <v>16869</v>
      </c>
      <c r="N7569" s="289" t="s">
        <v>427</v>
      </c>
      <c r="O7569" s="289" t="s">
        <v>16049</v>
      </c>
      <c r="P7569" s="289" t="str">
        <f>VLOOKUP(CAT_Details[[#This Row],[Delivery Bp Customer Code]],Table6[],2,0)</f>
        <v>MZ02</v>
      </c>
    </row>
    <row r="7570" spans="1:16" x14ac:dyDescent="0.25">
      <c r="A7570" s="289" t="s">
        <v>76</v>
      </c>
      <c r="B7570">
        <v>1</v>
      </c>
      <c r="C7570">
        <v>54</v>
      </c>
      <c r="D7570">
        <v>0.2</v>
      </c>
      <c r="E7570" s="289" t="s">
        <v>16977</v>
      </c>
      <c r="F7570">
        <v>5016090164</v>
      </c>
      <c r="G7570" s="276">
        <v>45798</v>
      </c>
      <c r="H7570">
        <v>20250514717208</v>
      </c>
      <c r="I7570">
        <v>0.28799999999999998</v>
      </c>
      <c r="J7570" s="289" t="s">
        <v>280</v>
      </c>
      <c r="K7570" s="289" t="s">
        <v>16978</v>
      </c>
      <c r="L7570" s="289" t="s">
        <v>275</v>
      </c>
      <c r="M7570" s="289" t="s">
        <v>16910</v>
      </c>
      <c r="N7570" s="289" t="s">
        <v>424</v>
      </c>
      <c r="O7570" s="289" t="s">
        <v>16049</v>
      </c>
      <c r="P7570" s="289" t="str">
        <f>VLOOKUP(CAT_Details[[#This Row],[Delivery Bp Customer Code]],Table6[],2,0)</f>
        <v>MZ02</v>
      </c>
    </row>
    <row r="7571" spans="1:16" x14ac:dyDescent="0.25">
      <c r="A7571" s="289" t="s">
        <v>285</v>
      </c>
      <c r="B7571">
        <v>15</v>
      </c>
      <c r="C7571">
        <v>6984</v>
      </c>
      <c r="D7571">
        <v>6</v>
      </c>
      <c r="E7571" s="289" t="s">
        <v>16979</v>
      </c>
      <c r="F7571">
        <v>5016042544</v>
      </c>
      <c r="G7571" s="276">
        <v>45798</v>
      </c>
      <c r="H7571">
        <v>20250509714282</v>
      </c>
      <c r="I7571">
        <v>18.72</v>
      </c>
      <c r="J7571" s="289" t="s">
        <v>383</v>
      </c>
      <c r="K7571" s="289" t="s">
        <v>16980</v>
      </c>
      <c r="L7571" s="289" t="s">
        <v>275</v>
      </c>
      <c r="M7571" s="289" t="s">
        <v>16857</v>
      </c>
      <c r="N7571" s="289" t="s">
        <v>667</v>
      </c>
      <c r="O7571" s="289" t="s">
        <v>291</v>
      </c>
      <c r="P7571" s="289" t="str">
        <f>VLOOKUP(CAT_Details[[#This Row],[Delivery Bp Customer Code]],Table6[],2,0)</f>
        <v>DX01-L5</v>
      </c>
    </row>
    <row r="7572" spans="1:16" x14ac:dyDescent="0.25">
      <c r="A7572" s="289" t="s">
        <v>285</v>
      </c>
      <c r="B7572">
        <v>9</v>
      </c>
      <c r="C7572">
        <v>3975.03</v>
      </c>
      <c r="D7572">
        <v>3.6</v>
      </c>
      <c r="E7572" s="289" t="s">
        <v>16979</v>
      </c>
      <c r="F7572">
        <v>5016042545</v>
      </c>
      <c r="G7572" s="276">
        <v>45798</v>
      </c>
      <c r="H7572">
        <v>20250509714288</v>
      </c>
      <c r="I7572">
        <v>11.231999999999999</v>
      </c>
      <c r="J7572" s="289" t="s">
        <v>383</v>
      </c>
      <c r="K7572" s="289" t="s">
        <v>16981</v>
      </c>
      <c r="L7572" s="289" t="s">
        <v>275</v>
      </c>
      <c r="M7572" s="289" t="s">
        <v>16857</v>
      </c>
      <c r="N7572" s="289" t="s">
        <v>667</v>
      </c>
      <c r="O7572" s="289" t="s">
        <v>291</v>
      </c>
      <c r="P7572" s="289" t="str">
        <f>VLOOKUP(CAT_Details[[#This Row],[Delivery Bp Customer Code]],Table6[],2,0)</f>
        <v>DX01-L5</v>
      </c>
    </row>
    <row r="7573" spans="1:16" x14ac:dyDescent="0.25">
      <c r="A7573" s="289" t="s">
        <v>285</v>
      </c>
      <c r="B7573">
        <v>2</v>
      </c>
      <c r="C7573">
        <v>58</v>
      </c>
      <c r="D7573">
        <v>0.4</v>
      </c>
      <c r="E7573" s="289" t="s">
        <v>16982</v>
      </c>
      <c r="F7573">
        <v>5016058389</v>
      </c>
      <c r="G7573" s="276">
        <v>45798</v>
      </c>
      <c r="H7573">
        <v>20250508713536</v>
      </c>
      <c r="I7573">
        <v>0.432</v>
      </c>
      <c r="J7573" s="289" t="s">
        <v>294</v>
      </c>
      <c r="K7573" s="289" t="s">
        <v>16983</v>
      </c>
      <c r="L7573" s="289" t="s">
        <v>275</v>
      </c>
      <c r="M7573" s="289" t="s">
        <v>16565</v>
      </c>
      <c r="N7573" s="289" t="s">
        <v>504</v>
      </c>
      <c r="O7573" s="289" t="s">
        <v>291</v>
      </c>
      <c r="P7573" s="289" t="str">
        <f>VLOOKUP(CAT_Details[[#This Row],[Delivery Bp Customer Code]],Table6[],2,0)</f>
        <v>DX01-L5</v>
      </c>
    </row>
    <row r="7574" spans="1:16" x14ac:dyDescent="0.25">
      <c r="A7574" s="289" t="s">
        <v>285</v>
      </c>
      <c r="B7574">
        <v>14</v>
      </c>
      <c r="C7574">
        <v>14950</v>
      </c>
      <c r="D7574">
        <v>5.6</v>
      </c>
      <c r="E7574" s="289" t="s">
        <v>16984</v>
      </c>
      <c r="F7574">
        <v>5016073744</v>
      </c>
      <c r="G7574" s="276">
        <v>45798</v>
      </c>
      <c r="H7574">
        <v>20250513716404</v>
      </c>
      <c r="I7574">
        <v>8.0640000000000001</v>
      </c>
      <c r="J7574" s="289" t="s">
        <v>324</v>
      </c>
      <c r="K7574" s="289" t="s">
        <v>16985</v>
      </c>
      <c r="L7574" s="289" t="s">
        <v>275</v>
      </c>
      <c r="M7574" s="289" t="s">
        <v>16986</v>
      </c>
      <c r="N7574" s="289" t="s">
        <v>333</v>
      </c>
      <c r="O7574" s="289" t="s">
        <v>291</v>
      </c>
      <c r="P7574" s="289" t="str">
        <f>VLOOKUP(CAT_Details[[#This Row],[Delivery Bp Customer Code]],Table6[],2,0)</f>
        <v>DX01-L5</v>
      </c>
    </row>
    <row r="7575" spans="1:16" x14ac:dyDescent="0.25">
      <c r="A7575" s="289" t="s">
        <v>285</v>
      </c>
      <c r="B7575">
        <v>4</v>
      </c>
      <c r="C7575">
        <v>280</v>
      </c>
      <c r="D7575">
        <v>1.4</v>
      </c>
      <c r="E7575" s="289" t="s">
        <v>16987</v>
      </c>
      <c r="F7575">
        <v>5016073865</v>
      </c>
      <c r="G7575" s="276">
        <v>45798</v>
      </c>
      <c r="H7575">
        <v>20250509714794</v>
      </c>
      <c r="I7575">
        <v>3.36</v>
      </c>
      <c r="J7575" s="289" t="s">
        <v>345</v>
      </c>
      <c r="K7575" s="289" t="s">
        <v>16988</v>
      </c>
      <c r="L7575" s="289" t="s">
        <v>275</v>
      </c>
      <c r="M7575" s="289" t="s">
        <v>16989</v>
      </c>
      <c r="N7575" s="289" t="s">
        <v>512</v>
      </c>
      <c r="O7575" s="289" t="s">
        <v>291</v>
      </c>
      <c r="P7575" s="289" t="str">
        <f>VLOOKUP(CAT_Details[[#This Row],[Delivery Bp Customer Code]],Table6[],2,0)</f>
        <v>DX01-L5</v>
      </c>
    </row>
    <row r="7576" spans="1:16" x14ac:dyDescent="0.25">
      <c r="A7576" s="289" t="s">
        <v>285</v>
      </c>
      <c r="B7576">
        <v>9</v>
      </c>
      <c r="C7576">
        <v>810</v>
      </c>
      <c r="D7576">
        <v>3.6</v>
      </c>
      <c r="E7576" s="289" t="s">
        <v>16990</v>
      </c>
      <c r="F7576">
        <v>5016089502</v>
      </c>
      <c r="G7576" s="276">
        <v>45798</v>
      </c>
      <c r="H7576">
        <v>20250514717231</v>
      </c>
      <c r="I7576">
        <v>8.64</v>
      </c>
      <c r="J7576" s="289" t="s">
        <v>350</v>
      </c>
      <c r="K7576" s="289" t="s">
        <v>16991</v>
      </c>
      <c r="L7576" s="289" t="s">
        <v>275</v>
      </c>
      <c r="M7576" s="289" t="s">
        <v>16801</v>
      </c>
      <c r="N7576" s="289" t="s">
        <v>15321</v>
      </c>
      <c r="O7576" s="289" t="s">
        <v>291</v>
      </c>
      <c r="P7576" s="289" t="str">
        <f>VLOOKUP(CAT_Details[[#This Row],[Delivery Bp Customer Code]],Table6[],2,0)</f>
        <v>DX01-L5</v>
      </c>
    </row>
    <row r="7577" spans="1:16" x14ac:dyDescent="0.25">
      <c r="A7577" s="289" t="s">
        <v>285</v>
      </c>
      <c r="B7577">
        <v>2</v>
      </c>
      <c r="C7577">
        <v>811</v>
      </c>
      <c r="D7577">
        <v>1</v>
      </c>
      <c r="E7577" s="289" t="s">
        <v>16992</v>
      </c>
      <c r="F7577">
        <v>5016089537</v>
      </c>
      <c r="G7577" s="276">
        <v>45798</v>
      </c>
      <c r="H7577">
        <v>20250514717338</v>
      </c>
      <c r="I7577">
        <v>2.4</v>
      </c>
      <c r="J7577" s="289" t="s">
        <v>350</v>
      </c>
      <c r="K7577" s="289" t="s">
        <v>16993</v>
      </c>
      <c r="L7577" s="289" t="s">
        <v>275</v>
      </c>
      <c r="M7577" s="289" t="s">
        <v>16697</v>
      </c>
      <c r="N7577" s="289" t="s">
        <v>381</v>
      </c>
      <c r="O7577" s="289" t="s">
        <v>291</v>
      </c>
      <c r="P7577" s="289" t="str">
        <f>VLOOKUP(CAT_Details[[#This Row],[Delivery Bp Customer Code]],Table6[],2,0)</f>
        <v>DX01-L5</v>
      </c>
    </row>
    <row r="7578" spans="1:16" x14ac:dyDescent="0.25">
      <c r="A7578" s="289" t="s">
        <v>285</v>
      </c>
      <c r="B7578">
        <v>1</v>
      </c>
      <c r="C7578">
        <v>414</v>
      </c>
      <c r="D7578">
        <v>0.5</v>
      </c>
      <c r="E7578" s="289" t="s">
        <v>16992</v>
      </c>
      <c r="F7578">
        <v>5016089540</v>
      </c>
      <c r="G7578" s="276">
        <v>45798</v>
      </c>
      <c r="H7578">
        <v>20250514717334</v>
      </c>
      <c r="I7578">
        <v>1.2</v>
      </c>
      <c r="J7578" s="289" t="s">
        <v>350</v>
      </c>
      <c r="K7578" s="289" t="s">
        <v>16994</v>
      </c>
      <c r="L7578" s="289" t="s">
        <v>275</v>
      </c>
      <c r="M7578" s="289" t="s">
        <v>16697</v>
      </c>
      <c r="N7578" s="289" t="s">
        <v>381</v>
      </c>
      <c r="O7578" s="289" t="s">
        <v>291</v>
      </c>
      <c r="P7578" s="289" t="str">
        <f>VLOOKUP(CAT_Details[[#This Row],[Delivery Bp Customer Code]],Table6[],2,0)</f>
        <v>DX01-L5</v>
      </c>
    </row>
    <row r="7579" spans="1:16" x14ac:dyDescent="0.25">
      <c r="A7579" s="289" t="s">
        <v>285</v>
      </c>
      <c r="B7579">
        <v>3</v>
      </c>
      <c r="C7579">
        <v>217</v>
      </c>
      <c r="D7579">
        <v>0.85</v>
      </c>
      <c r="E7579" s="289" t="s">
        <v>16995</v>
      </c>
      <c r="F7579">
        <v>5016089933</v>
      </c>
      <c r="G7579" s="276">
        <v>45798</v>
      </c>
      <c r="H7579">
        <v>20250513716848</v>
      </c>
      <c r="I7579">
        <v>1.956</v>
      </c>
      <c r="J7579" s="289" t="s">
        <v>350</v>
      </c>
      <c r="K7579" s="289" t="s">
        <v>16996</v>
      </c>
      <c r="L7579" s="289" t="s">
        <v>275</v>
      </c>
      <c r="M7579" s="289" t="s">
        <v>16697</v>
      </c>
      <c r="N7579" s="289" t="s">
        <v>430</v>
      </c>
      <c r="O7579" s="289" t="s">
        <v>291</v>
      </c>
      <c r="P7579" s="289" t="str">
        <f>VLOOKUP(CAT_Details[[#This Row],[Delivery Bp Customer Code]],Table6[],2,0)</f>
        <v>DX01-L5</v>
      </c>
    </row>
    <row r="7580" spans="1:16" x14ac:dyDescent="0.25">
      <c r="A7580" s="289" t="s">
        <v>285</v>
      </c>
      <c r="B7580">
        <v>22</v>
      </c>
      <c r="C7580">
        <v>3435</v>
      </c>
      <c r="D7580">
        <v>9.4700000000000006</v>
      </c>
      <c r="E7580" s="289" t="s">
        <v>16997</v>
      </c>
      <c r="F7580">
        <v>5016090087</v>
      </c>
      <c r="G7580" s="276">
        <v>45798</v>
      </c>
      <c r="H7580">
        <v>20250513716749</v>
      </c>
      <c r="I7580">
        <v>20.234999999999999</v>
      </c>
      <c r="J7580" s="289" t="s">
        <v>350</v>
      </c>
      <c r="K7580" s="289" t="s">
        <v>16998</v>
      </c>
      <c r="L7580" s="289" t="s">
        <v>275</v>
      </c>
      <c r="M7580" s="289" t="s">
        <v>16697</v>
      </c>
      <c r="N7580" s="289" t="s">
        <v>357</v>
      </c>
      <c r="O7580" s="289" t="s">
        <v>291</v>
      </c>
      <c r="P7580" s="289" t="str">
        <f>VLOOKUP(CAT_Details[[#This Row],[Delivery Bp Customer Code]],Table6[],2,0)</f>
        <v>DX01-L5</v>
      </c>
    </row>
    <row r="7581" spans="1:16" x14ac:dyDescent="0.25">
      <c r="A7581" s="289" t="s">
        <v>285</v>
      </c>
      <c r="B7581">
        <v>15</v>
      </c>
      <c r="C7581">
        <v>1425</v>
      </c>
      <c r="D7581">
        <v>6</v>
      </c>
      <c r="E7581" s="289" t="s">
        <v>16999</v>
      </c>
      <c r="F7581">
        <v>5016090117</v>
      </c>
      <c r="G7581" s="276">
        <v>45798</v>
      </c>
      <c r="H7581">
        <v>20250512715477</v>
      </c>
      <c r="I7581">
        <v>14.544</v>
      </c>
      <c r="J7581" s="289" t="s">
        <v>350</v>
      </c>
      <c r="K7581" s="289" t="s">
        <v>17000</v>
      </c>
      <c r="L7581" s="289" t="s">
        <v>275</v>
      </c>
      <c r="M7581" s="289" t="s">
        <v>16801</v>
      </c>
      <c r="N7581" s="289" t="s">
        <v>690</v>
      </c>
      <c r="O7581" s="289" t="s">
        <v>291</v>
      </c>
      <c r="P7581" s="289" t="str">
        <f>VLOOKUP(CAT_Details[[#This Row],[Delivery Bp Customer Code]],Table6[],2,0)</f>
        <v>DX01-L5</v>
      </c>
    </row>
    <row r="7582" spans="1:16" x14ac:dyDescent="0.25">
      <c r="A7582" s="289" t="s">
        <v>285</v>
      </c>
      <c r="B7582">
        <v>3</v>
      </c>
      <c r="C7582">
        <v>66</v>
      </c>
      <c r="D7582">
        <v>0.16</v>
      </c>
      <c r="E7582" s="289" t="s">
        <v>17001</v>
      </c>
      <c r="F7582">
        <v>5016090176</v>
      </c>
      <c r="G7582" s="276">
        <v>45798</v>
      </c>
      <c r="H7582">
        <v>20250514717403</v>
      </c>
      <c r="I7582">
        <v>0.12</v>
      </c>
      <c r="J7582" s="289" t="s">
        <v>350</v>
      </c>
      <c r="K7582" s="289" t="s">
        <v>17002</v>
      </c>
      <c r="L7582" s="289" t="s">
        <v>275</v>
      </c>
      <c r="M7582" s="289" t="s">
        <v>16801</v>
      </c>
      <c r="N7582" s="289" t="s">
        <v>360</v>
      </c>
      <c r="O7582" s="289" t="s">
        <v>291</v>
      </c>
      <c r="P7582" s="289" t="str">
        <f>VLOOKUP(CAT_Details[[#This Row],[Delivery Bp Customer Code]],Table6[],2,0)</f>
        <v>DX01-L5</v>
      </c>
    </row>
    <row r="7583" spans="1:16" x14ac:dyDescent="0.25">
      <c r="A7583" s="289" t="s">
        <v>285</v>
      </c>
      <c r="B7583">
        <v>1</v>
      </c>
      <c r="C7583">
        <v>43</v>
      </c>
      <c r="D7583">
        <v>0.16</v>
      </c>
      <c r="E7583" s="289" t="s">
        <v>17003</v>
      </c>
      <c r="F7583">
        <v>5016090196</v>
      </c>
      <c r="G7583" s="276">
        <v>45798</v>
      </c>
      <c r="H7583">
        <v>20250513716179</v>
      </c>
      <c r="I7583">
        <v>0.09</v>
      </c>
      <c r="J7583" s="289" t="s">
        <v>350</v>
      </c>
      <c r="K7583" s="289" t="s">
        <v>17004</v>
      </c>
      <c r="L7583" s="289" t="s">
        <v>275</v>
      </c>
      <c r="M7583" s="289" t="s">
        <v>16801</v>
      </c>
      <c r="N7583" s="289" t="s">
        <v>685</v>
      </c>
      <c r="O7583" s="289" t="s">
        <v>291</v>
      </c>
      <c r="P7583" s="289" t="str">
        <f>VLOOKUP(CAT_Details[[#This Row],[Delivery Bp Customer Code]],Table6[],2,0)</f>
        <v>DX01-L5</v>
      </c>
    </row>
    <row r="7584" spans="1:16" x14ac:dyDescent="0.25">
      <c r="A7584" s="289" t="s">
        <v>285</v>
      </c>
      <c r="B7584">
        <v>25</v>
      </c>
      <c r="C7584">
        <v>5184</v>
      </c>
      <c r="D7584">
        <v>12.52</v>
      </c>
      <c r="E7584" s="289" t="s">
        <v>17005</v>
      </c>
      <c r="F7584">
        <v>5016090248</v>
      </c>
      <c r="G7584" s="276">
        <v>45798</v>
      </c>
      <c r="H7584">
        <v>20250514717655</v>
      </c>
      <c r="I7584">
        <v>30.03</v>
      </c>
      <c r="J7584" s="289" t="s">
        <v>350</v>
      </c>
      <c r="K7584" s="289" t="s">
        <v>17006</v>
      </c>
      <c r="L7584" s="289" t="s">
        <v>275</v>
      </c>
      <c r="M7584" s="289" t="s">
        <v>16772</v>
      </c>
      <c r="N7584" s="289" t="s">
        <v>16421</v>
      </c>
      <c r="O7584" s="289" t="s">
        <v>291</v>
      </c>
      <c r="P7584" s="289" t="str">
        <f>VLOOKUP(CAT_Details[[#This Row],[Delivery Bp Customer Code]],Table6[],2,0)</f>
        <v>DX01-L5</v>
      </c>
    </row>
    <row r="7585" spans="1:16" x14ac:dyDescent="0.25">
      <c r="A7585" s="289" t="s">
        <v>285</v>
      </c>
      <c r="B7585">
        <v>1</v>
      </c>
      <c r="C7585">
        <v>81.94</v>
      </c>
      <c r="D7585">
        <v>0.5</v>
      </c>
      <c r="E7585" s="289" t="s">
        <v>17007</v>
      </c>
      <c r="F7585">
        <v>5016090326</v>
      </c>
      <c r="G7585" s="276">
        <v>45798</v>
      </c>
      <c r="H7585">
        <v>20250515718176</v>
      </c>
      <c r="I7585">
        <v>1.1399999999999999</v>
      </c>
      <c r="J7585" s="289" t="s">
        <v>350</v>
      </c>
      <c r="K7585" s="289" t="s">
        <v>17008</v>
      </c>
      <c r="L7585" s="289" t="s">
        <v>275</v>
      </c>
      <c r="M7585" s="289" t="s">
        <v>16697</v>
      </c>
      <c r="N7585" s="289" t="s">
        <v>1095</v>
      </c>
      <c r="O7585" s="289" t="s">
        <v>291</v>
      </c>
      <c r="P7585" s="289" t="str">
        <f>VLOOKUP(CAT_Details[[#This Row],[Delivery Bp Customer Code]],Table6[],2,0)</f>
        <v>DX01-L5</v>
      </c>
    </row>
    <row r="7586" spans="1:16" x14ac:dyDescent="0.25">
      <c r="A7586" s="289" t="s">
        <v>285</v>
      </c>
      <c r="B7586">
        <v>22</v>
      </c>
      <c r="C7586">
        <v>3435</v>
      </c>
      <c r="D7586">
        <v>9.4700000000000006</v>
      </c>
      <c r="E7586" s="289" t="s">
        <v>16997</v>
      </c>
      <c r="F7586">
        <v>5016104833</v>
      </c>
      <c r="G7586" s="276">
        <v>45798</v>
      </c>
      <c r="H7586">
        <v>20250513716749</v>
      </c>
      <c r="I7586">
        <v>20.234999999999999</v>
      </c>
      <c r="J7586" s="289" t="s">
        <v>350</v>
      </c>
      <c r="K7586" s="289" t="s">
        <v>17009</v>
      </c>
      <c r="L7586" s="289" t="s">
        <v>275</v>
      </c>
      <c r="M7586" s="289"/>
      <c r="N7586" s="289" t="s">
        <v>357</v>
      </c>
      <c r="O7586" s="289" t="s">
        <v>291</v>
      </c>
      <c r="P7586" s="289" t="str">
        <f>VLOOKUP(CAT_Details[[#This Row],[Delivery Bp Customer Code]],Table6[],2,0)</f>
        <v>DX01-L5</v>
      </c>
    </row>
    <row r="7587" spans="1:16" x14ac:dyDescent="0.25">
      <c r="A7587" s="289" t="s">
        <v>285</v>
      </c>
      <c r="B7587">
        <v>5</v>
      </c>
      <c r="C7587">
        <v>478.35</v>
      </c>
      <c r="D7587">
        <v>2</v>
      </c>
      <c r="E7587" s="289" t="s">
        <v>17010</v>
      </c>
      <c r="F7587">
        <v>5016120861</v>
      </c>
      <c r="G7587" s="276">
        <v>45798</v>
      </c>
      <c r="H7587">
        <v>20250516720267</v>
      </c>
      <c r="I7587">
        <v>4.1959999999999997</v>
      </c>
      <c r="J7587" s="289" t="s">
        <v>273</v>
      </c>
      <c r="K7587" s="289" t="s">
        <v>17011</v>
      </c>
      <c r="L7587" s="289" t="s">
        <v>275</v>
      </c>
      <c r="M7587" s="289" t="s">
        <v>16932</v>
      </c>
      <c r="N7587" s="289" t="s">
        <v>519</v>
      </c>
      <c r="O7587" s="289" t="s">
        <v>291</v>
      </c>
      <c r="P7587" s="289" t="str">
        <f>VLOOKUP(CAT_Details[[#This Row],[Delivery Bp Customer Code]],Table6[],2,0)</f>
        <v>DX01-L5</v>
      </c>
    </row>
    <row r="7588" spans="1:16" x14ac:dyDescent="0.25">
      <c r="A7588" s="289" t="s">
        <v>285</v>
      </c>
      <c r="B7588">
        <v>3</v>
      </c>
      <c r="C7588">
        <v>400.12</v>
      </c>
      <c r="D7588">
        <v>0.98</v>
      </c>
      <c r="E7588" s="289" t="s">
        <v>17010</v>
      </c>
      <c r="F7588">
        <v>5016120862</v>
      </c>
      <c r="G7588" s="276">
        <v>45798</v>
      </c>
      <c r="H7588" s="5">
        <v>20250516720285</v>
      </c>
      <c r="I7588">
        <v>2.0920000000000001</v>
      </c>
      <c r="J7588" s="289" t="s">
        <v>273</v>
      </c>
      <c r="K7588" s="289" t="s">
        <v>17012</v>
      </c>
      <c r="L7588" s="289" t="s">
        <v>275</v>
      </c>
      <c r="M7588" s="289" t="s">
        <v>16932</v>
      </c>
      <c r="N7588" s="289" t="s">
        <v>519</v>
      </c>
      <c r="O7588" s="289" t="s">
        <v>291</v>
      </c>
      <c r="P7588" s="289" t="str">
        <f>VLOOKUP(CAT_Details[[#This Row],[Delivery Bp Customer Code]],Table6[],2,0)</f>
        <v>DX01-L5</v>
      </c>
    </row>
    <row r="7589" spans="1:16" x14ac:dyDescent="0.25">
      <c r="A7589" s="289" t="s">
        <v>521</v>
      </c>
      <c r="B7589">
        <v>9</v>
      </c>
      <c r="C7589">
        <v>3147.93</v>
      </c>
      <c r="D7589">
        <v>3.6</v>
      </c>
      <c r="E7589" s="289" t="s">
        <v>17013</v>
      </c>
      <c r="F7589">
        <v>5016089860</v>
      </c>
      <c r="G7589" s="276">
        <v>45798</v>
      </c>
      <c r="H7589">
        <v>20250514717138</v>
      </c>
      <c r="I7589">
        <v>3.11</v>
      </c>
      <c r="J7589" s="289" t="s">
        <v>350</v>
      </c>
      <c r="K7589" s="289" t="s">
        <v>17014</v>
      </c>
      <c r="L7589" s="289" t="s">
        <v>275</v>
      </c>
      <c r="M7589" s="289" t="s">
        <v>16801</v>
      </c>
      <c r="N7589" s="289" t="s">
        <v>528</v>
      </c>
      <c r="O7589" s="289" t="s">
        <v>16307</v>
      </c>
      <c r="P7589" s="289" t="str">
        <f>VLOOKUP(CAT_Details[[#This Row],[Delivery Bp Customer Code]],Table6[],2,0)</f>
        <v>DX01</v>
      </c>
    </row>
    <row r="7590" spans="1:16" x14ac:dyDescent="0.25">
      <c r="A7590" s="289" t="s">
        <v>272</v>
      </c>
      <c r="B7590">
        <v>1</v>
      </c>
      <c r="C7590">
        <v>15</v>
      </c>
      <c r="D7590">
        <v>7.0000000000000007E-2</v>
      </c>
      <c r="E7590" s="289" t="s">
        <v>16959</v>
      </c>
      <c r="F7590">
        <v>5016089943</v>
      </c>
      <c r="G7590" s="276">
        <v>45798</v>
      </c>
      <c r="H7590">
        <v>20250513716177</v>
      </c>
      <c r="I7590">
        <v>5.8999999999999997E-2</v>
      </c>
      <c r="J7590" s="289" t="s">
        <v>287</v>
      </c>
      <c r="K7590" s="289" t="s">
        <v>17015</v>
      </c>
      <c r="L7590" s="289" t="s">
        <v>275</v>
      </c>
      <c r="M7590" s="289" t="s">
        <v>16742</v>
      </c>
      <c r="N7590" s="289" t="s">
        <v>468</v>
      </c>
      <c r="O7590" s="289" t="s">
        <v>277</v>
      </c>
      <c r="P7590" s="289" t="str">
        <f>VLOOKUP(CAT_Details[[#This Row],[Delivery Bp Customer Code]],Table6[],2,0)</f>
        <v>U2-L5</v>
      </c>
    </row>
    <row r="7591" spans="1:16" x14ac:dyDescent="0.25">
      <c r="A7591" s="289" t="s">
        <v>272</v>
      </c>
      <c r="B7591">
        <v>1</v>
      </c>
      <c r="C7591">
        <v>73</v>
      </c>
      <c r="D7591">
        <v>0.4</v>
      </c>
      <c r="E7591" s="289" t="s">
        <v>17016</v>
      </c>
      <c r="F7591">
        <v>5016120251</v>
      </c>
      <c r="G7591" s="276">
        <v>45798</v>
      </c>
      <c r="H7591">
        <v>20250515719951</v>
      </c>
      <c r="I7591">
        <v>1.3440000000000001</v>
      </c>
      <c r="J7591" s="289" t="s">
        <v>273</v>
      </c>
      <c r="K7591" s="289" t="s">
        <v>17017</v>
      </c>
      <c r="L7591" s="289" t="s">
        <v>275</v>
      </c>
      <c r="M7591" s="289" t="s">
        <v>16932</v>
      </c>
      <c r="N7591" s="289" t="s">
        <v>9613</v>
      </c>
      <c r="O7591" s="289" t="s">
        <v>277</v>
      </c>
      <c r="P7591" s="289" t="str">
        <f>VLOOKUP(CAT_Details[[#This Row],[Delivery Bp Customer Code]],Table6[],2,0)</f>
        <v>U2-L5</v>
      </c>
    </row>
    <row r="7592" spans="1:16" x14ac:dyDescent="0.25">
      <c r="A7592" s="289" t="s">
        <v>272</v>
      </c>
      <c r="B7592">
        <v>18</v>
      </c>
      <c r="C7592">
        <v>1372.14</v>
      </c>
      <c r="D7592">
        <v>7.2</v>
      </c>
      <c r="E7592" s="289" t="s">
        <v>17018</v>
      </c>
      <c r="F7592">
        <v>5016120628</v>
      </c>
      <c r="G7592" s="276">
        <v>45798</v>
      </c>
      <c r="H7592">
        <v>20250515718854</v>
      </c>
      <c r="I7592">
        <v>16.416</v>
      </c>
      <c r="J7592" s="289" t="s">
        <v>302</v>
      </c>
      <c r="K7592" s="289" t="s">
        <v>17019</v>
      </c>
      <c r="L7592" s="289" t="s">
        <v>275</v>
      </c>
      <c r="M7592" s="289" t="s">
        <v>17020</v>
      </c>
      <c r="N7592" s="289" t="s">
        <v>305</v>
      </c>
      <c r="O7592" s="289" t="s">
        <v>277</v>
      </c>
      <c r="P7592" s="289" t="str">
        <f>VLOOKUP(CAT_Details[[#This Row],[Delivery Bp Customer Code]],Table6[],2,0)</f>
        <v>U2-L5</v>
      </c>
    </row>
    <row r="7593" spans="1:16" x14ac:dyDescent="0.25">
      <c r="A7593" s="289" t="s">
        <v>4794</v>
      </c>
      <c r="B7593">
        <v>2</v>
      </c>
      <c r="C7593">
        <v>472</v>
      </c>
      <c r="D7593">
        <v>0.8</v>
      </c>
      <c r="E7593" s="289" t="s">
        <v>17021</v>
      </c>
      <c r="F7593">
        <v>5016090380</v>
      </c>
      <c r="G7593" s="276">
        <v>45798</v>
      </c>
      <c r="H7593">
        <v>20250514717185</v>
      </c>
      <c r="I7593">
        <v>0.96</v>
      </c>
      <c r="J7593" s="289" t="s">
        <v>350</v>
      </c>
      <c r="K7593" s="289" t="s">
        <v>17022</v>
      </c>
      <c r="L7593" s="289" t="s">
        <v>275</v>
      </c>
      <c r="M7593" s="289" t="s">
        <v>16801</v>
      </c>
      <c r="N7593" s="289" t="s">
        <v>948</v>
      </c>
      <c r="O7593" s="289" t="s">
        <v>4798</v>
      </c>
      <c r="P7593" s="289" t="str">
        <f>VLOOKUP(CAT_Details[[#This Row],[Delivery Bp Customer Code]],Table6[],2,0)</f>
        <v>MY02</v>
      </c>
    </row>
    <row r="7594" spans="1:16" x14ac:dyDescent="0.25">
      <c r="A7594" s="289" t="s">
        <v>278</v>
      </c>
      <c r="B7594">
        <v>2</v>
      </c>
      <c r="C7594">
        <v>240</v>
      </c>
      <c r="D7594">
        <v>0.8</v>
      </c>
      <c r="E7594" s="289" t="s">
        <v>17023</v>
      </c>
      <c r="F7594">
        <v>5016104331</v>
      </c>
      <c r="G7594" s="276">
        <v>45799</v>
      </c>
      <c r="H7594">
        <v>20250513716952</v>
      </c>
      <c r="I7594">
        <v>0.96</v>
      </c>
      <c r="J7594" s="289" t="s">
        <v>280</v>
      </c>
      <c r="K7594" s="289" t="s">
        <v>17024</v>
      </c>
      <c r="L7594" s="289" t="s">
        <v>275</v>
      </c>
      <c r="M7594" s="289" t="s">
        <v>16833</v>
      </c>
      <c r="N7594" s="289" t="s">
        <v>636</v>
      </c>
      <c r="O7594" s="289" t="s">
        <v>498</v>
      </c>
      <c r="P7594" s="289" t="str">
        <f>VLOOKUP(CAT_Details[[#This Row],[Delivery Bp Customer Code]],Table6[],2,0)</f>
        <v>DK-BM01</v>
      </c>
    </row>
    <row r="7595" spans="1:16" x14ac:dyDescent="0.25">
      <c r="A7595" s="289" t="s">
        <v>278</v>
      </c>
      <c r="B7595">
        <v>4</v>
      </c>
      <c r="C7595">
        <v>2173.6</v>
      </c>
      <c r="D7595">
        <v>1.6</v>
      </c>
      <c r="E7595" s="289" t="s">
        <v>17025</v>
      </c>
      <c r="F7595">
        <v>5016104664</v>
      </c>
      <c r="G7595" s="276">
        <v>45799</v>
      </c>
      <c r="H7595">
        <v>20250514717687</v>
      </c>
      <c r="I7595">
        <v>3.84</v>
      </c>
      <c r="J7595" s="289" t="s">
        <v>280</v>
      </c>
      <c r="K7595" s="289" t="s">
        <v>17026</v>
      </c>
      <c r="L7595" s="289" t="s">
        <v>275</v>
      </c>
      <c r="M7595" s="289" t="s">
        <v>16910</v>
      </c>
      <c r="N7595" s="289" t="s">
        <v>566</v>
      </c>
      <c r="O7595" s="289" t="s">
        <v>498</v>
      </c>
      <c r="P7595" s="289" t="str">
        <f>VLOOKUP(CAT_Details[[#This Row],[Delivery Bp Customer Code]],Table6[],2,0)</f>
        <v>DK-BM01</v>
      </c>
    </row>
    <row r="7596" spans="1:16" x14ac:dyDescent="0.25">
      <c r="A7596" s="289" t="s">
        <v>75</v>
      </c>
      <c r="B7596">
        <v>1</v>
      </c>
      <c r="C7596">
        <v>54</v>
      </c>
      <c r="D7596">
        <v>0.4</v>
      </c>
      <c r="E7596" s="289" t="s">
        <v>17027</v>
      </c>
      <c r="F7596">
        <v>5016058246</v>
      </c>
      <c r="G7596" s="276">
        <v>45799</v>
      </c>
      <c r="H7596">
        <v>20250512715275</v>
      </c>
      <c r="I7596">
        <v>0.38400000000000001</v>
      </c>
      <c r="J7596" s="289" t="s">
        <v>317</v>
      </c>
      <c r="K7596" s="289" t="s">
        <v>17028</v>
      </c>
      <c r="L7596" s="289" t="s">
        <v>275</v>
      </c>
      <c r="M7596" s="289" t="s">
        <v>16841</v>
      </c>
      <c r="N7596" s="289" t="s">
        <v>4494</v>
      </c>
      <c r="O7596" s="289" t="s">
        <v>2173</v>
      </c>
      <c r="P7596" s="289" t="str">
        <f>VLOOKUP(CAT_Details[[#This Row],[Delivery Bp Customer Code]],Table6[],2,0)</f>
        <v>OYL1</v>
      </c>
    </row>
    <row r="7597" spans="1:16" x14ac:dyDescent="0.25">
      <c r="A7597" s="289" t="s">
        <v>75</v>
      </c>
      <c r="B7597">
        <v>2</v>
      </c>
      <c r="C7597">
        <v>360</v>
      </c>
      <c r="D7597">
        <v>0.8</v>
      </c>
      <c r="E7597" s="289" t="s">
        <v>17029</v>
      </c>
      <c r="F7597">
        <v>5016074262</v>
      </c>
      <c r="G7597" s="276">
        <v>45799</v>
      </c>
      <c r="H7597">
        <v>20250512715386</v>
      </c>
      <c r="I7597">
        <v>1.536</v>
      </c>
      <c r="J7597" s="289" t="s">
        <v>294</v>
      </c>
      <c r="K7597" s="289" t="s">
        <v>17030</v>
      </c>
      <c r="L7597" s="289" t="s">
        <v>275</v>
      </c>
      <c r="M7597" s="289" t="s">
        <v>16841</v>
      </c>
      <c r="N7597" s="289" t="s">
        <v>555</v>
      </c>
      <c r="O7597" s="289" t="s">
        <v>2173</v>
      </c>
      <c r="P7597" s="289" t="str">
        <f>VLOOKUP(CAT_Details[[#This Row],[Delivery Bp Customer Code]],Table6[],2,0)</f>
        <v>OYL1</v>
      </c>
    </row>
    <row r="7598" spans="1:16" x14ac:dyDescent="0.25">
      <c r="A7598" s="289" t="s">
        <v>75</v>
      </c>
      <c r="B7598">
        <v>1</v>
      </c>
      <c r="C7598">
        <v>8.8000000000000007</v>
      </c>
      <c r="D7598">
        <v>0.08</v>
      </c>
      <c r="E7598" s="289" t="s">
        <v>17031</v>
      </c>
      <c r="F7598">
        <v>5016090330</v>
      </c>
      <c r="G7598" s="276">
        <v>45799</v>
      </c>
      <c r="H7598">
        <v>20250513716571</v>
      </c>
      <c r="I7598">
        <v>6.3E-2</v>
      </c>
      <c r="J7598" s="289" t="s">
        <v>345</v>
      </c>
      <c r="K7598" s="289" t="s">
        <v>17032</v>
      </c>
      <c r="L7598" s="289" t="s">
        <v>275</v>
      </c>
      <c r="M7598" s="289" t="s">
        <v>16989</v>
      </c>
      <c r="N7598" s="289" t="s">
        <v>5824</v>
      </c>
      <c r="O7598" s="289" t="s">
        <v>5281</v>
      </c>
      <c r="P7598" s="289" t="str">
        <f>VLOOKUP(CAT_Details[[#This Row],[Delivery Bp Customer Code]],Table6[],2,0)</f>
        <v>DK-LW08</v>
      </c>
    </row>
    <row r="7599" spans="1:16" x14ac:dyDescent="0.25">
      <c r="A7599" s="289" t="s">
        <v>75</v>
      </c>
      <c r="B7599">
        <v>3</v>
      </c>
      <c r="C7599">
        <v>765</v>
      </c>
      <c r="D7599">
        <v>1.2</v>
      </c>
      <c r="E7599" s="289" t="s">
        <v>17033</v>
      </c>
      <c r="F7599">
        <v>5016104301</v>
      </c>
      <c r="G7599" s="276">
        <v>45799</v>
      </c>
      <c r="H7599">
        <v>20250509714122</v>
      </c>
      <c r="I7599">
        <v>4.2149999999999999</v>
      </c>
      <c r="J7599" s="289" t="s">
        <v>350</v>
      </c>
      <c r="K7599" s="289" t="s">
        <v>17034</v>
      </c>
      <c r="L7599" s="289" t="s">
        <v>275</v>
      </c>
      <c r="M7599" s="289" t="s">
        <v>16697</v>
      </c>
      <c r="N7599" s="289" t="s">
        <v>704</v>
      </c>
      <c r="O7599" s="289" t="s">
        <v>2173</v>
      </c>
      <c r="P7599" s="289" t="str">
        <f>VLOOKUP(CAT_Details[[#This Row],[Delivery Bp Customer Code]],Table6[],2,0)</f>
        <v>OYL1</v>
      </c>
    </row>
    <row r="7600" spans="1:16" x14ac:dyDescent="0.25">
      <c r="A7600" s="289" t="s">
        <v>75</v>
      </c>
      <c r="B7600">
        <v>2</v>
      </c>
      <c r="C7600">
        <v>874</v>
      </c>
      <c r="D7600">
        <v>0.8</v>
      </c>
      <c r="E7600" s="289" t="s">
        <v>17035</v>
      </c>
      <c r="F7600">
        <v>5016104325</v>
      </c>
      <c r="G7600" s="276">
        <v>45799</v>
      </c>
      <c r="H7600">
        <v>20250515718834</v>
      </c>
      <c r="I7600">
        <v>1.3440000000000001</v>
      </c>
      <c r="J7600" s="289" t="s">
        <v>324</v>
      </c>
      <c r="K7600" s="289" t="s">
        <v>17036</v>
      </c>
      <c r="L7600" s="289" t="s">
        <v>275</v>
      </c>
      <c r="M7600" s="289" t="s">
        <v>17037</v>
      </c>
      <c r="N7600" s="289" t="s">
        <v>15858</v>
      </c>
      <c r="O7600" s="289" t="s">
        <v>2173</v>
      </c>
      <c r="P7600" s="289" t="str">
        <f>VLOOKUP(CAT_Details[[#This Row],[Delivery Bp Customer Code]],Table6[],2,0)</f>
        <v>OYL1</v>
      </c>
    </row>
    <row r="7601" spans="1:16" x14ac:dyDescent="0.25">
      <c r="A7601" s="289" t="s">
        <v>75</v>
      </c>
      <c r="B7601">
        <v>33</v>
      </c>
      <c r="C7601">
        <v>12012</v>
      </c>
      <c r="D7601">
        <v>11</v>
      </c>
      <c r="E7601" s="289" t="s">
        <v>17038</v>
      </c>
      <c r="F7601">
        <v>5016104329</v>
      </c>
      <c r="G7601" s="276">
        <v>45799</v>
      </c>
      <c r="H7601">
        <v>20250515719577</v>
      </c>
      <c r="I7601">
        <v>21.12</v>
      </c>
      <c r="J7601" s="289" t="s">
        <v>324</v>
      </c>
      <c r="K7601" s="289" t="s">
        <v>17039</v>
      </c>
      <c r="L7601" s="289" t="s">
        <v>275</v>
      </c>
      <c r="M7601" s="289" t="s">
        <v>16945</v>
      </c>
      <c r="N7601" s="289" t="s">
        <v>2172</v>
      </c>
      <c r="O7601" s="289" t="s">
        <v>2173</v>
      </c>
      <c r="P7601" s="289" t="str">
        <f>VLOOKUP(CAT_Details[[#This Row],[Delivery Bp Customer Code]],Table6[],2,0)</f>
        <v>OYL1</v>
      </c>
    </row>
    <row r="7602" spans="1:16" x14ac:dyDescent="0.25">
      <c r="A7602" s="289" t="s">
        <v>75</v>
      </c>
      <c r="B7602">
        <v>10</v>
      </c>
      <c r="C7602">
        <v>5</v>
      </c>
      <c r="D7602">
        <v>0.17</v>
      </c>
      <c r="E7602" s="289" t="s">
        <v>17040</v>
      </c>
      <c r="F7602">
        <v>5016104407</v>
      </c>
      <c r="G7602" s="276">
        <v>45799</v>
      </c>
      <c r="H7602">
        <v>20250512715461</v>
      </c>
      <c r="I7602">
        <v>5.1999999999999998E-2</v>
      </c>
      <c r="J7602" s="289" t="s">
        <v>350</v>
      </c>
      <c r="K7602" s="289" t="s">
        <v>17041</v>
      </c>
      <c r="L7602" s="289" t="s">
        <v>275</v>
      </c>
      <c r="M7602" s="289" t="s">
        <v>16697</v>
      </c>
      <c r="N7602" s="289" t="s">
        <v>15910</v>
      </c>
      <c r="O7602" s="289" t="s">
        <v>2173</v>
      </c>
      <c r="P7602" s="289" t="str">
        <f>VLOOKUP(CAT_Details[[#This Row],[Delivery Bp Customer Code]],Table6[],2,0)</f>
        <v>OYL1</v>
      </c>
    </row>
    <row r="7603" spans="1:16" x14ac:dyDescent="0.25">
      <c r="A7603" s="289" t="s">
        <v>75</v>
      </c>
      <c r="B7603">
        <v>32</v>
      </c>
      <c r="C7603">
        <v>13596</v>
      </c>
      <c r="D7603">
        <v>10.67</v>
      </c>
      <c r="E7603" s="289" t="s">
        <v>17042</v>
      </c>
      <c r="F7603">
        <v>5016104582</v>
      </c>
      <c r="G7603" s="276">
        <v>45799</v>
      </c>
      <c r="H7603">
        <v>20250515719555</v>
      </c>
      <c r="I7603">
        <v>20.48</v>
      </c>
      <c r="J7603" s="289" t="s">
        <v>324</v>
      </c>
      <c r="K7603" s="289" t="s">
        <v>17043</v>
      </c>
      <c r="L7603" s="289" t="s">
        <v>275</v>
      </c>
      <c r="M7603" s="289" t="s">
        <v>17044</v>
      </c>
      <c r="N7603" s="289" t="s">
        <v>2172</v>
      </c>
      <c r="O7603" s="289" t="s">
        <v>2173</v>
      </c>
      <c r="P7603" s="289" t="str">
        <f>VLOOKUP(CAT_Details[[#This Row],[Delivery Bp Customer Code]],Table6[],2,0)</f>
        <v>OYL1</v>
      </c>
    </row>
    <row r="7604" spans="1:16" x14ac:dyDescent="0.25">
      <c r="A7604" s="289" t="s">
        <v>75</v>
      </c>
      <c r="B7604">
        <v>1</v>
      </c>
      <c r="C7604">
        <v>3.4</v>
      </c>
      <c r="D7604">
        <v>0.06</v>
      </c>
      <c r="E7604" s="289" t="s">
        <v>17045</v>
      </c>
      <c r="F7604">
        <v>5016104783</v>
      </c>
      <c r="G7604" s="276">
        <v>45799</v>
      </c>
      <c r="H7604">
        <v>20250515718656</v>
      </c>
      <c r="I7604">
        <v>1.7999999999999999E-2</v>
      </c>
      <c r="J7604" s="289" t="s">
        <v>324</v>
      </c>
      <c r="K7604" s="289" t="s">
        <v>17046</v>
      </c>
      <c r="L7604" s="289" t="s">
        <v>275</v>
      </c>
      <c r="M7604" s="289" t="s">
        <v>17037</v>
      </c>
      <c r="N7604" s="289" t="s">
        <v>3240</v>
      </c>
      <c r="O7604" s="289" t="s">
        <v>2173</v>
      </c>
      <c r="P7604" s="289" t="str">
        <f>VLOOKUP(CAT_Details[[#This Row],[Delivery Bp Customer Code]],Table6[],2,0)</f>
        <v>OYL1</v>
      </c>
    </row>
    <row r="7605" spans="1:16" x14ac:dyDescent="0.25">
      <c r="A7605" s="289" t="s">
        <v>75</v>
      </c>
      <c r="B7605">
        <v>1</v>
      </c>
      <c r="C7605">
        <v>18.2</v>
      </c>
      <c r="D7605">
        <v>7.0000000000000007E-2</v>
      </c>
      <c r="E7605" s="289" t="s">
        <v>17047</v>
      </c>
      <c r="F7605">
        <v>5016104920</v>
      </c>
      <c r="G7605" s="276">
        <v>45799</v>
      </c>
      <c r="H7605">
        <v>20250514717491</v>
      </c>
      <c r="I7605">
        <v>4.8000000000000001E-2</v>
      </c>
      <c r="J7605" s="289" t="s">
        <v>350</v>
      </c>
      <c r="K7605" s="289" t="s">
        <v>17048</v>
      </c>
      <c r="L7605" s="289" t="s">
        <v>275</v>
      </c>
      <c r="M7605" s="289" t="s">
        <v>17049</v>
      </c>
      <c r="N7605" s="289" t="s">
        <v>11974</v>
      </c>
      <c r="O7605" s="289" t="s">
        <v>2173</v>
      </c>
      <c r="P7605" s="289" t="str">
        <f>VLOOKUP(CAT_Details[[#This Row],[Delivery Bp Customer Code]],Table6[],2,0)</f>
        <v>OYL1</v>
      </c>
    </row>
    <row r="7606" spans="1:16" x14ac:dyDescent="0.25">
      <c r="A7606" s="289" t="s">
        <v>75</v>
      </c>
      <c r="B7606">
        <v>1</v>
      </c>
      <c r="C7606">
        <v>93</v>
      </c>
      <c r="D7606">
        <v>0.2</v>
      </c>
      <c r="E7606" s="289" t="s">
        <v>17050</v>
      </c>
      <c r="F7606">
        <v>5016120451</v>
      </c>
      <c r="G7606" s="276">
        <v>45799</v>
      </c>
      <c r="H7606">
        <v>20250514717987</v>
      </c>
      <c r="I7606">
        <v>0.48</v>
      </c>
      <c r="J7606" s="289" t="s">
        <v>280</v>
      </c>
      <c r="K7606" s="289" t="s">
        <v>17051</v>
      </c>
      <c r="L7606" s="289" t="s">
        <v>275</v>
      </c>
      <c r="M7606" s="289" t="s">
        <v>16910</v>
      </c>
      <c r="N7606" s="289" t="s">
        <v>1399</v>
      </c>
      <c r="O7606" s="289" t="s">
        <v>2173</v>
      </c>
      <c r="P7606" s="289" t="str">
        <f>VLOOKUP(CAT_Details[[#This Row],[Delivery Bp Customer Code]],Table6[],2,0)</f>
        <v>OYL1</v>
      </c>
    </row>
    <row r="7607" spans="1:16" x14ac:dyDescent="0.25">
      <c r="A7607" s="289" t="s">
        <v>17052</v>
      </c>
      <c r="B7607">
        <v>73</v>
      </c>
      <c r="C7607">
        <v>7559</v>
      </c>
      <c r="D7607">
        <v>9.23</v>
      </c>
      <c r="E7607" s="289" t="s">
        <v>17053</v>
      </c>
      <c r="F7607">
        <v>5016157182</v>
      </c>
      <c r="G7607" s="276">
        <v>45799</v>
      </c>
      <c r="I7607">
        <v>40.795999999999999</v>
      </c>
      <c r="J7607" s="289" t="s">
        <v>273</v>
      </c>
      <c r="K7607" s="289" t="s">
        <v>17054</v>
      </c>
      <c r="L7607" s="289" t="s">
        <v>280</v>
      </c>
      <c r="M7607" s="289"/>
      <c r="N7607" s="289" t="s">
        <v>17055</v>
      </c>
      <c r="O7607" s="289" t="s">
        <v>17056</v>
      </c>
      <c r="P7607" s="289" t="e">
        <f>VLOOKUP(CAT_Details[[#This Row],[Delivery Bp Customer Code]],Table6[],2,0)</f>
        <v>#N/A</v>
      </c>
    </row>
    <row r="7608" spans="1:16" x14ac:dyDescent="0.25">
      <c r="A7608" s="289" t="s">
        <v>874</v>
      </c>
      <c r="B7608">
        <v>18</v>
      </c>
      <c r="C7608">
        <v>2196</v>
      </c>
      <c r="D7608">
        <v>7.5</v>
      </c>
      <c r="E7608" s="289" t="s">
        <v>17057</v>
      </c>
      <c r="F7608">
        <v>5016074098</v>
      </c>
      <c r="G7608" s="276">
        <v>45799</v>
      </c>
      <c r="H7608">
        <v>20250508713555</v>
      </c>
      <c r="I7608">
        <v>37.799999999999997</v>
      </c>
      <c r="J7608" s="289" t="s">
        <v>294</v>
      </c>
      <c r="K7608" s="289" t="s">
        <v>17058</v>
      </c>
      <c r="L7608" s="289" t="s">
        <v>275</v>
      </c>
      <c r="M7608" s="289" t="s">
        <v>17059</v>
      </c>
      <c r="N7608" s="289" t="s">
        <v>5685</v>
      </c>
      <c r="O7608" s="289" t="s">
        <v>1014</v>
      </c>
      <c r="P7608" s="289" t="str">
        <f>VLOOKUP(CAT_Details[[#This Row],[Delivery Bp Customer Code]],Table6[],2,0)</f>
        <v>MZ07</v>
      </c>
    </row>
    <row r="7609" spans="1:16" x14ac:dyDescent="0.25">
      <c r="A7609" s="289" t="s">
        <v>3329</v>
      </c>
      <c r="B7609">
        <v>1</v>
      </c>
      <c r="C7609">
        <v>140</v>
      </c>
      <c r="D7609">
        <v>0.4</v>
      </c>
      <c r="E7609" s="289" t="s">
        <v>17060</v>
      </c>
      <c r="F7609">
        <v>5016058347</v>
      </c>
      <c r="G7609" s="276">
        <v>45799</v>
      </c>
      <c r="H7609">
        <v>20250509714215</v>
      </c>
      <c r="I7609">
        <v>0.52800000000000002</v>
      </c>
      <c r="J7609" s="289" t="s">
        <v>317</v>
      </c>
      <c r="K7609" s="289" t="s">
        <v>17061</v>
      </c>
      <c r="L7609" s="289" t="s">
        <v>275</v>
      </c>
      <c r="M7609" s="289" t="s">
        <v>16841</v>
      </c>
      <c r="N7609" s="289" t="s">
        <v>16210</v>
      </c>
      <c r="O7609" s="289" t="s">
        <v>3332</v>
      </c>
      <c r="P7609" s="289">
        <f>VLOOKUP(CAT_Details[[#This Row],[Delivery Bp Customer Code]],Table6[],2,0)</f>
        <v>3402</v>
      </c>
    </row>
    <row r="7610" spans="1:16" x14ac:dyDescent="0.25">
      <c r="A7610" s="289" t="s">
        <v>3329</v>
      </c>
      <c r="B7610">
        <v>8</v>
      </c>
      <c r="C7610">
        <v>2161</v>
      </c>
      <c r="D7610">
        <v>2.8</v>
      </c>
      <c r="E7610" s="289" t="s">
        <v>17062</v>
      </c>
      <c r="F7610">
        <v>5016058479</v>
      </c>
      <c r="G7610" s="276">
        <v>45799</v>
      </c>
      <c r="H7610">
        <v>20250512715385</v>
      </c>
      <c r="I7610">
        <v>6.72</v>
      </c>
      <c r="J7610" s="289" t="s">
        <v>317</v>
      </c>
      <c r="K7610" s="289" t="s">
        <v>17063</v>
      </c>
      <c r="L7610" s="289" t="s">
        <v>275</v>
      </c>
      <c r="M7610" s="289" t="s">
        <v>17064</v>
      </c>
      <c r="N7610" s="289" t="s">
        <v>3966</v>
      </c>
      <c r="O7610" s="289" t="s">
        <v>3332</v>
      </c>
      <c r="P7610" s="289">
        <f>VLOOKUP(CAT_Details[[#This Row],[Delivery Bp Customer Code]],Table6[],2,0)</f>
        <v>3402</v>
      </c>
    </row>
    <row r="7611" spans="1:16" x14ac:dyDescent="0.25">
      <c r="A7611" s="289" t="s">
        <v>3329</v>
      </c>
      <c r="B7611">
        <v>5</v>
      </c>
      <c r="C7611">
        <v>355</v>
      </c>
      <c r="D7611">
        <v>1.61</v>
      </c>
      <c r="E7611" s="289" t="s">
        <v>17065</v>
      </c>
      <c r="F7611">
        <v>5016058535</v>
      </c>
      <c r="G7611" s="276">
        <v>45799</v>
      </c>
      <c r="H7611">
        <v>20250507712458</v>
      </c>
      <c r="I7611">
        <v>2.2269999999999999</v>
      </c>
      <c r="J7611" s="289" t="s">
        <v>317</v>
      </c>
      <c r="K7611" s="289" t="s">
        <v>17066</v>
      </c>
      <c r="L7611" s="289" t="s">
        <v>275</v>
      </c>
      <c r="M7611" s="289" t="s">
        <v>16841</v>
      </c>
      <c r="N7611" s="289" t="s">
        <v>4189</v>
      </c>
      <c r="O7611" s="289" t="s">
        <v>3332</v>
      </c>
      <c r="P7611" s="289">
        <f>VLOOKUP(CAT_Details[[#This Row],[Delivery Bp Customer Code]],Table6[],2,0)</f>
        <v>3402</v>
      </c>
    </row>
    <row r="7612" spans="1:16" x14ac:dyDescent="0.25">
      <c r="A7612" s="289" t="s">
        <v>3329</v>
      </c>
      <c r="B7612">
        <v>7</v>
      </c>
      <c r="C7612">
        <v>1595</v>
      </c>
      <c r="D7612">
        <v>2.8</v>
      </c>
      <c r="E7612" s="289" t="s">
        <v>17067</v>
      </c>
      <c r="F7612">
        <v>5016073808</v>
      </c>
      <c r="G7612" s="276">
        <v>45799</v>
      </c>
      <c r="H7612">
        <v>20250508713854</v>
      </c>
      <c r="I7612">
        <v>6.3840000000000003</v>
      </c>
      <c r="J7612" s="289" t="s">
        <v>438</v>
      </c>
      <c r="K7612" s="289" t="s">
        <v>17068</v>
      </c>
      <c r="L7612" s="289" t="s">
        <v>275</v>
      </c>
      <c r="M7612" s="289" t="s">
        <v>16841</v>
      </c>
      <c r="N7612" s="289" t="s">
        <v>4090</v>
      </c>
      <c r="O7612" s="289" t="s">
        <v>3332</v>
      </c>
      <c r="P7612" s="289">
        <f>VLOOKUP(CAT_Details[[#This Row],[Delivery Bp Customer Code]],Table6[],2,0)</f>
        <v>3402</v>
      </c>
    </row>
    <row r="7613" spans="1:16" x14ac:dyDescent="0.25">
      <c r="A7613" s="289" t="s">
        <v>3329</v>
      </c>
      <c r="B7613">
        <v>4</v>
      </c>
      <c r="C7613">
        <v>478.98</v>
      </c>
      <c r="D7613">
        <v>1.6</v>
      </c>
      <c r="E7613" s="289" t="s">
        <v>17040</v>
      </c>
      <c r="F7613">
        <v>5016104406</v>
      </c>
      <c r="G7613" s="276">
        <v>45799</v>
      </c>
      <c r="H7613">
        <v>20250514717224</v>
      </c>
      <c r="I7613">
        <v>3.6579999999999999</v>
      </c>
      <c r="J7613" s="289" t="s">
        <v>350</v>
      </c>
      <c r="K7613" s="289" t="s">
        <v>17069</v>
      </c>
      <c r="L7613" s="289" t="s">
        <v>275</v>
      </c>
      <c r="M7613" s="289" t="s">
        <v>16697</v>
      </c>
      <c r="N7613" s="289" t="s">
        <v>15910</v>
      </c>
      <c r="O7613" s="289" t="s">
        <v>3332</v>
      </c>
      <c r="P7613" s="289">
        <f>VLOOKUP(CAT_Details[[#This Row],[Delivery Bp Customer Code]],Table6[],2,0)</f>
        <v>3402</v>
      </c>
    </row>
    <row r="7614" spans="1:16" x14ac:dyDescent="0.25">
      <c r="A7614" s="289" t="s">
        <v>3329</v>
      </c>
      <c r="B7614">
        <v>1</v>
      </c>
      <c r="C7614">
        <v>65</v>
      </c>
      <c r="D7614">
        <v>0.2</v>
      </c>
      <c r="E7614" s="289" t="s">
        <v>17070</v>
      </c>
      <c r="F7614">
        <v>5016104507</v>
      </c>
      <c r="G7614" s="276">
        <v>45799</v>
      </c>
      <c r="H7614">
        <v>20250513716244</v>
      </c>
      <c r="I7614">
        <v>0.17799999999999999</v>
      </c>
      <c r="J7614" s="289" t="s">
        <v>350</v>
      </c>
      <c r="K7614" s="289" t="s">
        <v>17071</v>
      </c>
      <c r="L7614" s="289" t="s">
        <v>275</v>
      </c>
      <c r="M7614" s="289" t="s">
        <v>16697</v>
      </c>
      <c r="N7614" s="289" t="s">
        <v>540</v>
      </c>
      <c r="O7614" s="289" t="s">
        <v>3332</v>
      </c>
      <c r="P7614" s="289">
        <f>VLOOKUP(CAT_Details[[#This Row],[Delivery Bp Customer Code]],Table6[],2,0)</f>
        <v>3402</v>
      </c>
    </row>
    <row r="7615" spans="1:16" x14ac:dyDescent="0.25">
      <c r="A7615" s="289" t="s">
        <v>3329</v>
      </c>
      <c r="B7615">
        <v>2</v>
      </c>
      <c r="C7615">
        <v>390</v>
      </c>
      <c r="D7615">
        <v>0.7</v>
      </c>
      <c r="E7615" s="289" t="s">
        <v>17072</v>
      </c>
      <c r="F7615">
        <v>5016104661</v>
      </c>
      <c r="G7615" s="276">
        <v>45799</v>
      </c>
      <c r="H7615">
        <v>20250514717378</v>
      </c>
      <c r="I7615">
        <v>2.4</v>
      </c>
      <c r="J7615" s="289" t="s">
        <v>350</v>
      </c>
      <c r="K7615" s="289" t="s">
        <v>17073</v>
      </c>
      <c r="L7615" s="289" t="s">
        <v>275</v>
      </c>
      <c r="M7615" s="289" t="s">
        <v>16697</v>
      </c>
      <c r="N7615" s="289" t="s">
        <v>5415</v>
      </c>
      <c r="O7615" s="289" t="s">
        <v>3332</v>
      </c>
      <c r="P7615" s="289">
        <f>VLOOKUP(CAT_Details[[#This Row],[Delivery Bp Customer Code]],Table6[],2,0)</f>
        <v>3402</v>
      </c>
    </row>
    <row r="7616" spans="1:16" x14ac:dyDescent="0.25">
      <c r="A7616" s="289" t="s">
        <v>3329</v>
      </c>
      <c r="B7616">
        <v>7</v>
      </c>
      <c r="C7616">
        <v>270</v>
      </c>
      <c r="D7616">
        <v>0.65</v>
      </c>
      <c r="E7616" s="289" t="s">
        <v>17074</v>
      </c>
      <c r="F7616">
        <v>5016104708</v>
      </c>
      <c r="G7616" s="276">
        <v>45799</v>
      </c>
      <c r="H7616">
        <v>20250515718335</v>
      </c>
      <c r="I7616">
        <v>0.504</v>
      </c>
      <c r="J7616" s="289" t="s">
        <v>350</v>
      </c>
      <c r="K7616" s="289" t="s">
        <v>17075</v>
      </c>
      <c r="L7616" s="289" t="s">
        <v>275</v>
      </c>
      <c r="M7616" s="289" t="s">
        <v>16697</v>
      </c>
      <c r="N7616" s="289" t="s">
        <v>446</v>
      </c>
      <c r="O7616" s="289" t="s">
        <v>3332</v>
      </c>
      <c r="P7616" s="289">
        <f>VLOOKUP(CAT_Details[[#This Row],[Delivery Bp Customer Code]],Table6[],2,0)</f>
        <v>3402</v>
      </c>
    </row>
    <row r="7617" spans="1:16" x14ac:dyDescent="0.25">
      <c r="A7617" s="289" t="s">
        <v>3329</v>
      </c>
      <c r="B7617">
        <v>2</v>
      </c>
      <c r="C7617">
        <v>200</v>
      </c>
      <c r="D7617">
        <v>0.4</v>
      </c>
      <c r="E7617" s="289" t="s">
        <v>17076</v>
      </c>
      <c r="F7617">
        <v>5016104796</v>
      </c>
      <c r="G7617" s="276">
        <v>45799</v>
      </c>
      <c r="H7617">
        <v>20250512715741</v>
      </c>
      <c r="I7617">
        <v>0.49</v>
      </c>
      <c r="J7617" s="289" t="s">
        <v>350</v>
      </c>
      <c r="K7617" s="289" t="s">
        <v>17077</v>
      </c>
      <c r="L7617" s="289" t="s">
        <v>275</v>
      </c>
      <c r="M7617" s="289" t="s">
        <v>17049</v>
      </c>
      <c r="N7617" s="289" t="s">
        <v>544</v>
      </c>
      <c r="O7617" s="289" t="s">
        <v>3332</v>
      </c>
      <c r="P7617" s="289">
        <f>VLOOKUP(CAT_Details[[#This Row],[Delivery Bp Customer Code]],Table6[],2,0)</f>
        <v>3402</v>
      </c>
    </row>
    <row r="7618" spans="1:16" x14ac:dyDescent="0.25">
      <c r="A7618" s="289" t="s">
        <v>3329</v>
      </c>
      <c r="B7618">
        <v>3</v>
      </c>
      <c r="C7618">
        <v>192</v>
      </c>
      <c r="D7618">
        <v>1.2</v>
      </c>
      <c r="E7618" s="289" t="s">
        <v>17078</v>
      </c>
      <c r="F7618">
        <v>5016104809</v>
      </c>
      <c r="G7618" s="276">
        <v>45799</v>
      </c>
      <c r="H7618">
        <v>20250515719655</v>
      </c>
      <c r="I7618">
        <v>2.9089999999999998</v>
      </c>
      <c r="J7618" s="289" t="s">
        <v>350</v>
      </c>
      <c r="K7618" s="289" t="s">
        <v>17079</v>
      </c>
      <c r="L7618" s="289" t="s">
        <v>275</v>
      </c>
      <c r="M7618" s="289" t="s">
        <v>17049</v>
      </c>
      <c r="N7618" s="289" t="s">
        <v>690</v>
      </c>
      <c r="O7618" s="289" t="s">
        <v>3332</v>
      </c>
      <c r="P7618" s="289">
        <f>VLOOKUP(CAT_Details[[#This Row],[Delivery Bp Customer Code]],Table6[],2,0)</f>
        <v>3402</v>
      </c>
    </row>
    <row r="7619" spans="1:16" x14ac:dyDescent="0.25">
      <c r="A7619" s="289" t="s">
        <v>3329</v>
      </c>
      <c r="B7619">
        <v>12</v>
      </c>
      <c r="C7619">
        <v>4855.92</v>
      </c>
      <c r="D7619">
        <v>4.8</v>
      </c>
      <c r="E7619" s="289" t="s">
        <v>17080</v>
      </c>
      <c r="F7619">
        <v>5016104828</v>
      </c>
      <c r="G7619" s="276">
        <v>45799</v>
      </c>
      <c r="H7619">
        <v>20250515718277</v>
      </c>
      <c r="I7619">
        <v>6.9119999999999999</v>
      </c>
      <c r="J7619" s="289" t="s">
        <v>350</v>
      </c>
      <c r="K7619" s="289" t="s">
        <v>17081</v>
      </c>
      <c r="L7619" s="289" t="s">
        <v>275</v>
      </c>
      <c r="M7619" s="289" t="s">
        <v>16697</v>
      </c>
      <c r="N7619" s="289" t="s">
        <v>3793</v>
      </c>
      <c r="O7619" s="289" t="s">
        <v>3332</v>
      </c>
      <c r="P7619" s="289">
        <f>VLOOKUP(CAT_Details[[#This Row],[Delivery Bp Customer Code]],Table6[],2,0)</f>
        <v>3402</v>
      </c>
    </row>
    <row r="7620" spans="1:16" x14ac:dyDescent="0.25">
      <c r="A7620" s="289" t="s">
        <v>3329</v>
      </c>
      <c r="B7620">
        <v>2</v>
      </c>
      <c r="C7620">
        <v>88</v>
      </c>
      <c r="D7620">
        <v>0.4</v>
      </c>
      <c r="E7620" s="289" t="s">
        <v>17082</v>
      </c>
      <c r="F7620">
        <v>5016104843</v>
      </c>
      <c r="G7620" s="276">
        <v>45799</v>
      </c>
      <c r="H7620">
        <v>20250514717376</v>
      </c>
      <c r="I7620">
        <v>0.67200000000000004</v>
      </c>
      <c r="J7620" s="289" t="s">
        <v>350</v>
      </c>
      <c r="K7620" s="289" t="s">
        <v>17083</v>
      </c>
      <c r="L7620" s="289" t="s">
        <v>275</v>
      </c>
      <c r="M7620" s="289" t="s">
        <v>17049</v>
      </c>
      <c r="N7620" s="289" t="s">
        <v>3661</v>
      </c>
      <c r="O7620" s="289" t="s">
        <v>3332</v>
      </c>
      <c r="P7620" s="289">
        <f>VLOOKUP(CAT_Details[[#This Row],[Delivery Bp Customer Code]],Table6[],2,0)</f>
        <v>3402</v>
      </c>
    </row>
    <row r="7621" spans="1:16" x14ac:dyDescent="0.25">
      <c r="A7621" s="289" t="s">
        <v>3329</v>
      </c>
      <c r="B7621">
        <v>10</v>
      </c>
      <c r="C7621">
        <v>842</v>
      </c>
      <c r="D7621">
        <v>4.99</v>
      </c>
      <c r="E7621" s="289" t="s">
        <v>17084</v>
      </c>
      <c r="F7621">
        <v>5016136064</v>
      </c>
      <c r="G7621" s="276">
        <v>45799</v>
      </c>
      <c r="H7621">
        <v>20250519721250</v>
      </c>
      <c r="I7621">
        <v>11.324</v>
      </c>
      <c r="J7621" s="289" t="s">
        <v>273</v>
      </c>
      <c r="K7621" s="289" t="s">
        <v>17085</v>
      </c>
      <c r="L7621" s="289" t="s">
        <v>275</v>
      </c>
      <c r="M7621" s="289" t="s">
        <v>17086</v>
      </c>
      <c r="N7621" s="289" t="s">
        <v>519</v>
      </c>
      <c r="O7621" s="289" t="s">
        <v>3332</v>
      </c>
      <c r="P7621" s="289">
        <f>VLOOKUP(CAT_Details[[#This Row],[Delivery Bp Customer Code]],Table6[],2,0)</f>
        <v>3402</v>
      </c>
    </row>
    <row r="7622" spans="1:16" x14ac:dyDescent="0.25">
      <c r="A7622" s="289" t="s">
        <v>76</v>
      </c>
      <c r="B7622">
        <v>2</v>
      </c>
      <c r="C7622">
        <v>135</v>
      </c>
      <c r="D7622">
        <v>0.8</v>
      </c>
      <c r="E7622" s="289" t="s">
        <v>17087</v>
      </c>
      <c r="F7622">
        <v>5016074071</v>
      </c>
      <c r="G7622" s="276">
        <v>45799</v>
      </c>
      <c r="H7622">
        <v>20250512715126</v>
      </c>
      <c r="I7622">
        <v>0.48</v>
      </c>
      <c r="J7622" s="289" t="s">
        <v>383</v>
      </c>
      <c r="K7622" s="289" t="s">
        <v>17088</v>
      </c>
      <c r="L7622" s="289" t="s">
        <v>275</v>
      </c>
      <c r="M7622" s="289" t="s">
        <v>16857</v>
      </c>
      <c r="N7622" s="289" t="s">
        <v>609</v>
      </c>
      <c r="O7622" s="289" t="s">
        <v>16049</v>
      </c>
      <c r="P7622" s="289" t="str">
        <f>VLOOKUP(CAT_Details[[#This Row],[Delivery Bp Customer Code]],Table6[],2,0)</f>
        <v>MZ02</v>
      </c>
    </row>
    <row r="7623" spans="1:16" x14ac:dyDescent="0.25">
      <c r="A7623" s="289" t="s">
        <v>76</v>
      </c>
      <c r="B7623">
        <v>1</v>
      </c>
      <c r="C7623">
        <v>50</v>
      </c>
      <c r="D7623">
        <v>0.4</v>
      </c>
      <c r="E7623" s="289" t="s">
        <v>17089</v>
      </c>
      <c r="F7623">
        <v>5016089987</v>
      </c>
      <c r="G7623" s="276">
        <v>45799</v>
      </c>
      <c r="H7623">
        <v>20250512715363</v>
      </c>
      <c r="I7623">
        <v>0.96</v>
      </c>
      <c r="J7623" s="289" t="s">
        <v>345</v>
      </c>
      <c r="K7623" s="289" t="s">
        <v>17090</v>
      </c>
      <c r="L7623" s="289" t="s">
        <v>275</v>
      </c>
      <c r="M7623" s="289" t="s">
        <v>16989</v>
      </c>
      <c r="N7623" s="289" t="s">
        <v>512</v>
      </c>
      <c r="O7623" s="289" t="s">
        <v>16049</v>
      </c>
      <c r="P7623" s="289" t="str">
        <f>VLOOKUP(CAT_Details[[#This Row],[Delivery Bp Customer Code]],Table6[],2,0)</f>
        <v>MZ02</v>
      </c>
    </row>
    <row r="7624" spans="1:16" x14ac:dyDescent="0.25">
      <c r="A7624" s="289" t="s">
        <v>76</v>
      </c>
      <c r="B7624">
        <v>1</v>
      </c>
      <c r="C7624">
        <v>75</v>
      </c>
      <c r="D7624">
        <v>0.2</v>
      </c>
      <c r="E7624" s="289" t="s">
        <v>17091</v>
      </c>
      <c r="F7624">
        <v>5016090071</v>
      </c>
      <c r="G7624" s="276">
        <v>45799</v>
      </c>
      <c r="H7624">
        <v>20250513716397</v>
      </c>
      <c r="I7624">
        <v>0.14399999999999999</v>
      </c>
      <c r="J7624" s="289" t="s">
        <v>324</v>
      </c>
      <c r="K7624" s="289" t="s">
        <v>17092</v>
      </c>
      <c r="L7624" s="289" t="s">
        <v>275</v>
      </c>
      <c r="M7624" s="289" t="s">
        <v>16905</v>
      </c>
      <c r="N7624" s="289" t="s">
        <v>508</v>
      </c>
      <c r="O7624" s="289" t="s">
        <v>16049</v>
      </c>
      <c r="P7624" s="289" t="str">
        <f>VLOOKUP(CAT_Details[[#This Row],[Delivery Bp Customer Code]],Table6[],2,0)</f>
        <v>MZ02</v>
      </c>
    </row>
    <row r="7625" spans="1:16" x14ac:dyDescent="0.25">
      <c r="A7625" s="289" t="s">
        <v>76</v>
      </c>
      <c r="B7625">
        <v>1</v>
      </c>
      <c r="C7625">
        <v>16.100000000000001</v>
      </c>
      <c r="D7625">
        <v>0.1</v>
      </c>
      <c r="E7625" s="289" t="s">
        <v>17093</v>
      </c>
      <c r="F7625">
        <v>5016090386</v>
      </c>
      <c r="G7625" s="276">
        <v>45799</v>
      </c>
      <c r="H7625">
        <v>20250513716899</v>
      </c>
      <c r="I7625">
        <v>9.6000000000000002E-2</v>
      </c>
      <c r="J7625" s="289" t="s">
        <v>294</v>
      </c>
      <c r="K7625" s="289" t="s">
        <v>17094</v>
      </c>
      <c r="L7625" s="289" t="s">
        <v>275</v>
      </c>
      <c r="M7625" s="289" t="s">
        <v>16565</v>
      </c>
      <c r="N7625" s="289" t="s">
        <v>1270</v>
      </c>
      <c r="O7625" s="289" t="s">
        <v>16049</v>
      </c>
      <c r="P7625" s="289" t="str">
        <f>VLOOKUP(CAT_Details[[#This Row],[Delivery Bp Customer Code]],Table6[],2,0)</f>
        <v>MZ02</v>
      </c>
    </row>
    <row r="7626" spans="1:16" x14ac:dyDescent="0.25">
      <c r="A7626" s="289" t="s">
        <v>76</v>
      </c>
      <c r="B7626">
        <v>1</v>
      </c>
      <c r="C7626">
        <v>125</v>
      </c>
      <c r="D7626">
        <v>0.4</v>
      </c>
      <c r="E7626" s="289" t="s">
        <v>17095</v>
      </c>
      <c r="F7626">
        <v>5016104728</v>
      </c>
      <c r="G7626" s="276">
        <v>45799</v>
      </c>
      <c r="H7626">
        <v>20250515718637</v>
      </c>
      <c r="I7626">
        <v>0.57599999999999996</v>
      </c>
      <c r="J7626" s="289" t="s">
        <v>350</v>
      </c>
      <c r="K7626" s="289" t="s">
        <v>17096</v>
      </c>
      <c r="L7626" s="289" t="s">
        <v>275</v>
      </c>
      <c r="M7626" s="289" t="s">
        <v>17049</v>
      </c>
      <c r="N7626" s="289" t="s">
        <v>378</v>
      </c>
      <c r="O7626" s="289" t="s">
        <v>16049</v>
      </c>
      <c r="P7626" s="289" t="str">
        <f>VLOOKUP(CAT_Details[[#This Row],[Delivery Bp Customer Code]],Table6[],2,0)</f>
        <v>MZ02</v>
      </c>
    </row>
    <row r="7627" spans="1:16" x14ac:dyDescent="0.25">
      <c r="A7627" s="289" t="s">
        <v>17097</v>
      </c>
      <c r="B7627">
        <v>2</v>
      </c>
      <c r="C7627">
        <v>216</v>
      </c>
      <c r="D7627">
        <v>0.8</v>
      </c>
      <c r="E7627" s="289" t="s">
        <v>17098</v>
      </c>
      <c r="F7627">
        <v>5016146721</v>
      </c>
      <c r="G7627" s="276">
        <v>45799</v>
      </c>
      <c r="I7627">
        <v>1.92</v>
      </c>
      <c r="J7627" s="289" t="s">
        <v>345</v>
      </c>
      <c r="K7627" s="289" t="s">
        <v>17099</v>
      </c>
      <c r="L7627" s="289" t="s">
        <v>324</v>
      </c>
      <c r="M7627" s="289"/>
      <c r="N7627" s="289" t="s">
        <v>17100</v>
      </c>
      <c r="O7627" s="289" t="s">
        <v>17101</v>
      </c>
      <c r="P7627" s="289" t="e">
        <f>VLOOKUP(CAT_Details[[#This Row],[Delivery Bp Customer Code]],Table6[],2,0)</f>
        <v>#N/A</v>
      </c>
    </row>
    <row r="7628" spans="1:16" x14ac:dyDescent="0.25">
      <c r="A7628" s="289" t="s">
        <v>285</v>
      </c>
      <c r="B7628">
        <v>20</v>
      </c>
      <c r="C7628">
        <v>10500</v>
      </c>
      <c r="D7628">
        <v>8</v>
      </c>
      <c r="E7628" s="289" t="s">
        <v>17102</v>
      </c>
      <c r="F7628">
        <v>5016073802</v>
      </c>
      <c r="G7628" s="276">
        <v>45799</v>
      </c>
      <c r="H7628">
        <v>20250508714001</v>
      </c>
      <c r="I7628">
        <v>19.2</v>
      </c>
      <c r="J7628" s="289" t="s">
        <v>383</v>
      </c>
      <c r="K7628" s="289" t="s">
        <v>17103</v>
      </c>
      <c r="L7628" s="289" t="s">
        <v>275</v>
      </c>
      <c r="M7628" s="289" t="s">
        <v>17104</v>
      </c>
      <c r="N7628" s="289" t="s">
        <v>386</v>
      </c>
      <c r="O7628" s="289" t="s">
        <v>291</v>
      </c>
      <c r="P7628" s="289" t="str">
        <f>VLOOKUP(CAT_Details[[#This Row],[Delivery Bp Customer Code]],Table6[],2,0)</f>
        <v>DX01-L5</v>
      </c>
    </row>
    <row r="7629" spans="1:16" x14ac:dyDescent="0.25">
      <c r="A7629" s="289" t="s">
        <v>285</v>
      </c>
      <c r="B7629">
        <v>13</v>
      </c>
      <c r="C7629">
        <v>849</v>
      </c>
      <c r="D7629">
        <v>7.07</v>
      </c>
      <c r="E7629" s="289" t="s">
        <v>17105</v>
      </c>
      <c r="F7629">
        <v>5016073895</v>
      </c>
      <c r="G7629" s="276">
        <v>45799</v>
      </c>
      <c r="H7629">
        <v>20250508713666</v>
      </c>
      <c r="I7629">
        <v>18.585000000000001</v>
      </c>
      <c r="J7629" s="289" t="s">
        <v>294</v>
      </c>
      <c r="K7629" s="289" t="s">
        <v>17106</v>
      </c>
      <c r="L7629" s="289" t="s">
        <v>275</v>
      </c>
      <c r="M7629" s="289" t="s">
        <v>17107</v>
      </c>
      <c r="N7629" s="289" t="s">
        <v>5685</v>
      </c>
      <c r="O7629" s="289" t="s">
        <v>291</v>
      </c>
      <c r="P7629" s="289" t="str">
        <f>VLOOKUP(CAT_Details[[#This Row],[Delivery Bp Customer Code]],Table6[],2,0)</f>
        <v>DX01-L5</v>
      </c>
    </row>
    <row r="7630" spans="1:16" x14ac:dyDescent="0.25">
      <c r="A7630" s="289" t="s">
        <v>285</v>
      </c>
      <c r="B7630">
        <v>18</v>
      </c>
      <c r="C7630">
        <v>1095</v>
      </c>
      <c r="D7630">
        <v>9.8000000000000007</v>
      </c>
      <c r="E7630" s="289" t="s">
        <v>17108</v>
      </c>
      <c r="F7630">
        <v>5016074078</v>
      </c>
      <c r="G7630" s="276">
        <v>45799</v>
      </c>
      <c r="H7630">
        <v>20250508713623</v>
      </c>
      <c r="I7630">
        <v>26.41</v>
      </c>
      <c r="J7630" s="289" t="s">
        <v>294</v>
      </c>
      <c r="K7630" s="289" t="s">
        <v>17109</v>
      </c>
      <c r="L7630" s="289" t="s">
        <v>275</v>
      </c>
      <c r="M7630" s="289" t="s">
        <v>17110</v>
      </c>
      <c r="N7630" s="289" t="s">
        <v>5685</v>
      </c>
      <c r="O7630" s="289" t="s">
        <v>291</v>
      </c>
      <c r="P7630" s="289" t="str">
        <f>VLOOKUP(CAT_Details[[#This Row],[Delivery Bp Customer Code]],Table6[],2,0)</f>
        <v>DX01-L5</v>
      </c>
    </row>
    <row r="7631" spans="1:16" x14ac:dyDescent="0.25">
      <c r="A7631" s="289" t="s">
        <v>285</v>
      </c>
      <c r="B7631">
        <v>21</v>
      </c>
      <c r="C7631">
        <v>3906</v>
      </c>
      <c r="D7631">
        <v>8.4</v>
      </c>
      <c r="E7631" s="289" t="s">
        <v>17111</v>
      </c>
      <c r="F7631">
        <v>5016089510</v>
      </c>
      <c r="G7631" s="276">
        <v>45799</v>
      </c>
      <c r="H7631">
        <v>20250514717278</v>
      </c>
      <c r="I7631">
        <v>14.112</v>
      </c>
      <c r="J7631" s="289" t="s">
        <v>345</v>
      </c>
      <c r="K7631" s="289" t="s">
        <v>17112</v>
      </c>
      <c r="L7631" s="289" t="s">
        <v>275</v>
      </c>
      <c r="M7631" s="289" t="s">
        <v>17113</v>
      </c>
      <c r="N7631" s="289" t="s">
        <v>348</v>
      </c>
      <c r="O7631" s="289" t="s">
        <v>291</v>
      </c>
      <c r="P7631" s="289" t="str">
        <f>VLOOKUP(CAT_Details[[#This Row],[Delivery Bp Customer Code]],Table6[],2,0)</f>
        <v>DX01-L5</v>
      </c>
    </row>
    <row r="7632" spans="1:16" x14ac:dyDescent="0.25">
      <c r="A7632" s="289" t="s">
        <v>285</v>
      </c>
      <c r="B7632">
        <v>9</v>
      </c>
      <c r="C7632">
        <v>2213</v>
      </c>
      <c r="D7632">
        <v>3.6</v>
      </c>
      <c r="E7632" s="289" t="s">
        <v>17114</v>
      </c>
      <c r="F7632">
        <v>5016089982</v>
      </c>
      <c r="G7632" s="276">
        <v>45799</v>
      </c>
      <c r="H7632">
        <v>20250513716768</v>
      </c>
      <c r="I7632">
        <v>3.1680000000000001</v>
      </c>
      <c r="J7632" s="289" t="s">
        <v>287</v>
      </c>
      <c r="K7632" s="289" t="s">
        <v>17115</v>
      </c>
      <c r="L7632" s="289" t="s">
        <v>275</v>
      </c>
      <c r="M7632" s="289" t="s">
        <v>17116</v>
      </c>
      <c r="N7632" s="289" t="s">
        <v>17117</v>
      </c>
      <c r="O7632" s="289" t="s">
        <v>291</v>
      </c>
      <c r="P7632" s="289" t="str">
        <f>VLOOKUP(CAT_Details[[#This Row],[Delivery Bp Customer Code]],Table6[],2,0)</f>
        <v>DX01-L5</v>
      </c>
    </row>
    <row r="7633" spans="1:16" x14ac:dyDescent="0.25">
      <c r="A7633" s="289" t="s">
        <v>285</v>
      </c>
      <c r="B7633">
        <v>48</v>
      </c>
      <c r="C7633">
        <v>6475</v>
      </c>
      <c r="D7633">
        <v>10.29</v>
      </c>
      <c r="E7633" s="289" t="s">
        <v>17091</v>
      </c>
      <c r="F7633">
        <v>5016090073</v>
      </c>
      <c r="G7633" s="276">
        <v>45799</v>
      </c>
      <c r="H7633">
        <v>20250512715752</v>
      </c>
      <c r="I7633">
        <v>23.757000000000001</v>
      </c>
      <c r="J7633" s="289" t="s">
        <v>324</v>
      </c>
      <c r="K7633" s="289" t="s">
        <v>17118</v>
      </c>
      <c r="L7633" s="289" t="s">
        <v>275</v>
      </c>
      <c r="M7633" s="289" t="s">
        <v>16905</v>
      </c>
      <c r="N7633" s="289" t="s">
        <v>508</v>
      </c>
      <c r="O7633" s="289" t="s">
        <v>291</v>
      </c>
      <c r="P7633" s="289" t="str">
        <f>VLOOKUP(CAT_Details[[#This Row],[Delivery Bp Customer Code]],Table6[],2,0)</f>
        <v>DX01-L5</v>
      </c>
    </row>
    <row r="7634" spans="1:16" x14ac:dyDescent="0.25">
      <c r="A7634" s="289" t="s">
        <v>285</v>
      </c>
      <c r="B7634">
        <v>12</v>
      </c>
      <c r="C7634">
        <v>12650</v>
      </c>
      <c r="D7634">
        <v>4.8</v>
      </c>
      <c r="E7634" s="289" t="s">
        <v>17119</v>
      </c>
      <c r="F7634">
        <v>5016090144</v>
      </c>
      <c r="G7634" s="276">
        <v>45799</v>
      </c>
      <c r="H7634">
        <v>20250513716434</v>
      </c>
      <c r="I7634">
        <v>6.9119999999999999</v>
      </c>
      <c r="J7634" s="289" t="s">
        <v>324</v>
      </c>
      <c r="K7634" s="289" t="s">
        <v>17120</v>
      </c>
      <c r="L7634" s="289" t="s">
        <v>275</v>
      </c>
      <c r="M7634" s="289" t="s">
        <v>17121</v>
      </c>
      <c r="N7634" s="289" t="s">
        <v>333</v>
      </c>
      <c r="O7634" s="289" t="s">
        <v>291</v>
      </c>
      <c r="P7634" s="289" t="str">
        <f>VLOOKUP(CAT_Details[[#This Row],[Delivery Bp Customer Code]],Table6[],2,0)</f>
        <v>DX01-L5</v>
      </c>
    </row>
    <row r="7635" spans="1:16" x14ac:dyDescent="0.25">
      <c r="A7635" s="289" t="s">
        <v>285</v>
      </c>
      <c r="B7635">
        <v>4</v>
      </c>
      <c r="C7635">
        <v>1560</v>
      </c>
      <c r="D7635">
        <v>1.6</v>
      </c>
      <c r="E7635" s="289" t="s">
        <v>17122</v>
      </c>
      <c r="F7635">
        <v>5016090382</v>
      </c>
      <c r="G7635" s="276">
        <v>45799</v>
      </c>
      <c r="H7635">
        <v>20250514717281</v>
      </c>
      <c r="I7635">
        <v>3.84</v>
      </c>
      <c r="J7635" s="289" t="s">
        <v>294</v>
      </c>
      <c r="K7635" s="289" t="s">
        <v>17123</v>
      </c>
      <c r="L7635" s="289" t="s">
        <v>275</v>
      </c>
      <c r="M7635" s="289" t="s">
        <v>17124</v>
      </c>
      <c r="N7635" s="289" t="s">
        <v>297</v>
      </c>
      <c r="O7635" s="289" t="s">
        <v>291</v>
      </c>
      <c r="P7635" s="289" t="str">
        <f>VLOOKUP(CAT_Details[[#This Row],[Delivery Bp Customer Code]],Table6[],2,0)</f>
        <v>DX01-L5</v>
      </c>
    </row>
    <row r="7636" spans="1:16" x14ac:dyDescent="0.25">
      <c r="A7636" s="289" t="s">
        <v>285</v>
      </c>
      <c r="B7636">
        <v>14</v>
      </c>
      <c r="C7636">
        <v>1316</v>
      </c>
      <c r="D7636">
        <v>5.6</v>
      </c>
      <c r="E7636" s="289" t="s">
        <v>17125</v>
      </c>
      <c r="F7636">
        <v>5016104792</v>
      </c>
      <c r="G7636" s="276">
        <v>45799</v>
      </c>
      <c r="H7636">
        <v>20250514717991</v>
      </c>
      <c r="I7636">
        <v>13.67</v>
      </c>
      <c r="J7636" s="289" t="s">
        <v>350</v>
      </c>
      <c r="K7636" s="289" t="s">
        <v>17126</v>
      </c>
      <c r="L7636" s="289" t="s">
        <v>275</v>
      </c>
      <c r="M7636" s="289" t="s">
        <v>17049</v>
      </c>
      <c r="N7636" s="289" t="s">
        <v>462</v>
      </c>
      <c r="O7636" s="289" t="s">
        <v>291</v>
      </c>
      <c r="P7636" s="289" t="str">
        <f>VLOOKUP(CAT_Details[[#This Row],[Delivery Bp Customer Code]],Table6[],2,0)</f>
        <v>DX01-L5</v>
      </c>
    </row>
    <row r="7637" spans="1:16" x14ac:dyDescent="0.25">
      <c r="A7637" s="289" t="s">
        <v>285</v>
      </c>
      <c r="B7637">
        <v>23</v>
      </c>
      <c r="C7637">
        <v>2295</v>
      </c>
      <c r="D7637">
        <v>9.4</v>
      </c>
      <c r="E7637" s="289" t="s">
        <v>17125</v>
      </c>
      <c r="F7637">
        <v>5016104793</v>
      </c>
      <c r="G7637" s="276">
        <v>45799</v>
      </c>
      <c r="H7637">
        <v>20250514717995</v>
      </c>
      <c r="I7637">
        <v>24.855</v>
      </c>
      <c r="J7637" s="289" t="s">
        <v>350</v>
      </c>
      <c r="K7637" s="289" t="s">
        <v>17127</v>
      </c>
      <c r="L7637" s="289" t="s">
        <v>275</v>
      </c>
      <c r="M7637" s="289" t="s">
        <v>17049</v>
      </c>
      <c r="N7637" s="289" t="s">
        <v>462</v>
      </c>
      <c r="O7637" s="289" t="s">
        <v>291</v>
      </c>
      <c r="P7637" s="289" t="str">
        <f>VLOOKUP(CAT_Details[[#This Row],[Delivery Bp Customer Code]],Table6[],2,0)</f>
        <v>DX01-L5</v>
      </c>
    </row>
    <row r="7638" spans="1:16" x14ac:dyDescent="0.25">
      <c r="A7638" s="289" t="s">
        <v>521</v>
      </c>
      <c r="B7638">
        <v>7</v>
      </c>
      <c r="C7638">
        <v>875</v>
      </c>
      <c r="D7638">
        <v>6.8</v>
      </c>
      <c r="E7638" s="289" t="s">
        <v>17087</v>
      </c>
      <c r="F7638">
        <v>5016074072</v>
      </c>
      <c r="G7638" s="276">
        <v>45799</v>
      </c>
      <c r="H7638">
        <v>20250512715133</v>
      </c>
      <c r="I7638">
        <v>14.4</v>
      </c>
      <c r="J7638" s="289" t="s">
        <v>383</v>
      </c>
      <c r="K7638" s="289" t="s">
        <v>17128</v>
      </c>
      <c r="L7638" s="289" t="s">
        <v>275</v>
      </c>
      <c r="M7638" s="289" t="s">
        <v>16857</v>
      </c>
      <c r="N7638" s="289" t="s">
        <v>609</v>
      </c>
      <c r="O7638" s="289" t="s">
        <v>16307</v>
      </c>
      <c r="P7638" s="289" t="str">
        <f>VLOOKUP(CAT_Details[[#This Row],[Delivery Bp Customer Code]],Table6[],2,0)</f>
        <v>DX01</v>
      </c>
    </row>
    <row r="7639" spans="1:16" x14ac:dyDescent="0.25">
      <c r="A7639" s="289" t="s">
        <v>521</v>
      </c>
      <c r="B7639">
        <v>1</v>
      </c>
      <c r="C7639">
        <v>135</v>
      </c>
      <c r="D7639">
        <v>0.4</v>
      </c>
      <c r="E7639" s="289" t="s">
        <v>17129</v>
      </c>
      <c r="F7639">
        <v>5016089786</v>
      </c>
      <c r="G7639" s="276">
        <v>45799</v>
      </c>
      <c r="H7639">
        <v>20250513716965</v>
      </c>
      <c r="I7639">
        <v>0.76800000000000002</v>
      </c>
      <c r="J7639" s="289" t="s">
        <v>324</v>
      </c>
      <c r="K7639" s="289" t="s">
        <v>17130</v>
      </c>
      <c r="L7639" s="289" t="s">
        <v>275</v>
      </c>
      <c r="M7639" s="289" t="s">
        <v>17044</v>
      </c>
      <c r="N7639" s="289" t="s">
        <v>531</v>
      </c>
      <c r="O7639" s="289" t="s">
        <v>16307</v>
      </c>
      <c r="P7639" s="289" t="str">
        <f>VLOOKUP(CAT_Details[[#This Row],[Delivery Bp Customer Code]],Table6[],2,0)</f>
        <v>DX01</v>
      </c>
    </row>
    <row r="7640" spans="1:16" x14ac:dyDescent="0.25">
      <c r="A7640" s="289" t="s">
        <v>521</v>
      </c>
      <c r="B7640">
        <v>1</v>
      </c>
      <c r="C7640">
        <v>750</v>
      </c>
      <c r="D7640">
        <v>0.46</v>
      </c>
      <c r="E7640" s="289" t="s">
        <v>17131</v>
      </c>
      <c r="F7640">
        <v>5016090155</v>
      </c>
      <c r="G7640" s="276">
        <v>45799</v>
      </c>
      <c r="H7640">
        <v>20250513716162</v>
      </c>
      <c r="I7640">
        <v>1.0189999999999999</v>
      </c>
      <c r="J7640" s="289" t="s">
        <v>294</v>
      </c>
      <c r="K7640" s="289" t="s">
        <v>17132</v>
      </c>
      <c r="L7640" s="289" t="s">
        <v>275</v>
      </c>
      <c r="M7640" s="289" t="s">
        <v>16565</v>
      </c>
      <c r="N7640" s="289" t="s">
        <v>3907</v>
      </c>
      <c r="O7640" s="289" t="s">
        <v>16307</v>
      </c>
      <c r="P7640" s="289" t="str">
        <f>VLOOKUP(CAT_Details[[#This Row],[Delivery Bp Customer Code]],Table6[],2,0)</f>
        <v>DX01</v>
      </c>
    </row>
    <row r="7641" spans="1:16" x14ac:dyDescent="0.25">
      <c r="A7641" s="289" t="s">
        <v>521</v>
      </c>
      <c r="B7641">
        <v>1</v>
      </c>
      <c r="C7641">
        <v>746</v>
      </c>
      <c r="D7641">
        <v>0.46</v>
      </c>
      <c r="E7641" s="289" t="s">
        <v>17131</v>
      </c>
      <c r="F7641">
        <v>5016090159</v>
      </c>
      <c r="G7641" s="276">
        <v>45799</v>
      </c>
      <c r="H7641">
        <v>20250513716167</v>
      </c>
      <c r="I7641">
        <v>1.0189999999999999</v>
      </c>
      <c r="J7641" s="289" t="s">
        <v>294</v>
      </c>
      <c r="K7641" s="289" t="s">
        <v>17133</v>
      </c>
      <c r="L7641" s="289" t="s">
        <v>275</v>
      </c>
      <c r="M7641" s="289" t="s">
        <v>16565</v>
      </c>
      <c r="N7641" s="289" t="s">
        <v>3907</v>
      </c>
      <c r="O7641" s="289" t="s">
        <v>16307</v>
      </c>
      <c r="P7641" s="289" t="str">
        <f>VLOOKUP(CAT_Details[[#This Row],[Delivery Bp Customer Code]],Table6[],2,0)</f>
        <v>DX01</v>
      </c>
    </row>
    <row r="7642" spans="1:16" x14ac:dyDescent="0.25">
      <c r="A7642" s="289" t="s">
        <v>521</v>
      </c>
      <c r="B7642">
        <v>27</v>
      </c>
      <c r="C7642">
        <v>2754</v>
      </c>
      <c r="D7642">
        <v>10.8</v>
      </c>
      <c r="E7642" s="289" t="s">
        <v>17134</v>
      </c>
      <c r="F7642">
        <v>5016136160</v>
      </c>
      <c r="G7642" s="276">
        <v>45799</v>
      </c>
      <c r="H7642">
        <v>20250514717891</v>
      </c>
      <c r="I7642">
        <v>28.512</v>
      </c>
      <c r="J7642" s="289" t="s">
        <v>302</v>
      </c>
      <c r="K7642" s="289" t="s">
        <v>17135</v>
      </c>
      <c r="L7642" s="289" t="s">
        <v>275</v>
      </c>
      <c r="M7642" s="289" t="s">
        <v>17136</v>
      </c>
      <c r="N7642" s="289" t="s">
        <v>694</v>
      </c>
      <c r="O7642" s="289" t="s">
        <v>16307</v>
      </c>
      <c r="P7642" s="289" t="str">
        <f>VLOOKUP(CAT_Details[[#This Row],[Delivery Bp Customer Code]],Table6[],2,0)</f>
        <v>DX01</v>
      </c>
    </row>
    <row r="7643" spans="1:16" x14ac:dyDescent="0.25">
      <c r="A7643" s="289" t="s">
        <v>272</v>
      </c>
      <c r="B7643">
        <v>1</v>
      </c>
      <c r="C7643">
        <v>153</v>
      </c>
      <c r="D7643">
        <v>0.4</v>
      </c>
      <c r="E7643" s="289" t="s">
        <v>17137</v>
      </c>
      <c r="F7643">
        <v>5016104311</v>
      </c>
      <c r="G7643" s="276">
        <v>45799</v>
      </c>
      <c r="H7643">
        <v>20250514717917</v>
      </c>
      <c r="I7643">
        <v>0.57599999999999996</v>
      </c>
      <c r="J7643" s="289" t="s">
        <v>350</v>
      </c>
      <c r="K7643" s="289" t="s">
        <v>17138</v>
      </c>
      <c r="L7643" s="289" t="s">
        <v>275</v>
      </c>
      <c r="M7643" s="289" t="s">
        <v>16697</v>
      </c>
      <c r="N7643" s="289" t="s">
        <v>16888</v>
      </c>
      <c r="O7643" s="289" t="s">
        <v>277</v>
      </c>
      <c r="P7643" s="289" t="str">
        <f>VLOOKUP(CAT_Details[[#This Row],[Delivery Bp Customer Code]],Table6[],2,0)</f>
        <v>U2-L5</v>
      </c>
    </row>
    <row r="7644" spans="1:16" x14ac:dyDescent="0.25">
      <c r="A7644" s="289" t="s">
        <v>272</v>
      </c>
      <c r="B7644">
        <v>1</v>
      </c>
      <c r="C7644">
        <v>235</v>
      </c>
      <c r="D7644">
        <v>0.4</v>
      </c>
      <c r="E7644" s="289" t="s">
        <v>17070</v>
      </c>
      <c r="F7644">
        <v>5016104508</v>
      </c>
      <c r="G7644" s="276">
        <v>45799</v>
      </c>
      <c r="H7644">
        <v>20250515718280</v>
      </c>
      <c r="I7644">
        <v>0.55700000000000005</v>
      </c>
      <c r="J7644" s="289" t="s">
        <v>350</v>
      </c>
      <c r="K7644" s="289" t="s">
        <v>17139</v>
      </c>
      <c r="L7644" s="289" t="s">
        <v>275</v>
      </c>
      <c r="M7644" s="289" t="s">
        <v>16697</v>
      </c>
      <c r="N7644" s="289" t="s">
        <v>540</v>
      </c>
      <c r="O7644" s="289" t="s">
        <v>277</v>
      </c>
      <c r="P7644" s="289" t="str">
        <f>VLOOKUP(CAT_Details[[#This Row],[Delivery Bp Customer Code]],Table6[],2,0)</f>
        <v>U2-L5</v>
      </c>
    </row>
    <row r="7645" spans="1:16" x14ac:dyDescent="0.25">
      <c r="A7645" s="289" t="s">
        <v>272</v>
      </c>
      <c r="B7645">
        <v>1</v>
      </c>
      <c r="C7645">
        <v>132</v>
      </c>
      <c r="D7645">
        <v>0.4</v>
      </c>
      <c r="E7645" s="289" t="s">
        <v>17140</v>
      </c>
      <c r="F7645">
        <v>5016104651</v>
      </c>
      <c r="G7645" s="276">
        <v>45799</v>
      </c>
      <c r="H7645">
        <v>20250514717399</v>
      </c>
      <c r="I7645">
        <v>0.96</v>
      </c>
      <c r="J7645" s="289" t="s">
        <v>350</v>
      </c>
      <c r="K7645" s="289" t="s">
        <v>17141</v>
      </c>
      <c r="L7645" s="289" t="s">
        <v>275</v>
      </c>
      <c r="M7645" s="289" t="s">
        <v>16697</v>
      </c>
      <c r="N7645" s="289" t="s">
        <v>15988</v>
      </c>
      <c r="O7645" s="289" t="s">
        <v>277</v>
      </c>
      <c r="P7645" s="289" t="str">
        <f>VLOOKUP(CAT_Details[[#This Row],[Delivery Bp Customer Code]],Table6[],2,0)</f>
        <v>U2-L5</v>
      </c>
    </row>
    <row r="7646" spans="1:16" x14ac:dyDescent="0.25">
      <c r="A7646" s="289" t="s">
        <v>272</v>
      </c>
      <c r="B7646">
        <v>1</v>
      </c>
      <c r="C7646">
        <v>55</v>
      </c>
      <c r="D7646">
        <v>0.47</v>
      </c>
      <c r="E7646" s="289" t="s">
        <v>17084</v>
      </c>
      <c r="F7646">
        <v>5016136056</v>
      </c>
      <c r="G7646" s="276">
        <v>45799</v>
      </c>
      <c r="H7646">
        <v>20250519721257</v>
      </c>
      <c r="I7646">
        <v>1.079</v>
      </c>
      <c r="J7646" s="289" t="s">
        <v>273</v>
      </c>
      <c r="K7646" s="289" t="s">
        <v>17142</v>
      </c>
      <c r="L7646" s="289" t="s">
        <v>275</v>
      </c>
      <c r="M7646" s="289" t="s">
        <v>17086</v>
      </c>
      <c r="N7646" s="289" t="s">
        <v>519</v>
      </c>
      <c r="O7646" s="289" t="s">
        <v>277</v>
      </c>
      <c r="P7646" s="289" t="str">
        <f>VLOOKUP(CAT_Details[[#This Row],[Delivery Bp Customer Code]],Table6[],2,0)</f>
        <v>U2-L5</v>
      </c>
    </row>
    <row r="7647" spans="1:16" x14ac:dyDescent="0.25">
      <c r="A7647" s="289" t="s">
        <v>278</v>
      </c>
      <c r="B7647">
        <v>8</v>
      </c>
      <c r="C7647">
        <v>2678</v>
      </c>
      <c r="D7647">
        <v>3.2</v>
      </c>
      <c r="E7647" s="289" t="s">
        <v>17143</v>
      </c>
      <c r="F7647">
        <v>5016090044</v>
      </c>
      <c r="G7647" s="276">
        <v>45800</v>
      </c>
      <c r="H7647">
        <v>20250512715591</v>
      </c>
      <c r="I7647">
        <v>5.76</v>
      </c>
      <c r="J7647" s="289" t="s">
        <v>294</v>
      </c>
      <c r="K7647" s="289" t="s">
        <v>17144</v>
      </c>
      <c r="L7647" s="289" t="s">
        <v>275</v>
      </c>
      <c r="M7647" s="289" t="s">
        <v>17145</v>
      </c>
      <c r="N7647" s="289" t="s">
        <v>2328</v>
      </c>
      <c r="O7647" s="289" t="s">
        <v>498</v>
      </c>
      <c r="P7647" s="289" t="str">
        <f>VLOOKUP(CAT_Details[[#This Row],[Delivery Bp Customer Code]],Table6[],2,0)</f>
        <v>DK-BM01</v>
      </c>
    </row>
    <row r="7648" spans="1:16" x14ac:dyDescent="0.25">
      <c r="A7648" s="289" t="s">
        <v>278</v>
      </c>
      <c r="B7648">
        <v>1</v>
      </c>
      <c r="C7648">
        <v>41</v>
      </c>
      <c r="D7648">
        <v>0.2</v>
      </c>
      <c r="E7648" s="289" t="s">
        <v>17146</v>
      </c>
      <c r="F7648">
        <v>5016104753</v>
      </c>
      <c r="G7648" s="276">
        <v>45800</v>
      </c>
      <c r="H7648">
        <v>20250515720033</v>
      </c>
      <c r="I7648">
        <v>0.48</v>
      </c>
      <c r="J7648" s="289" t="s">
        <v>324</v>
      </c>
      <c r="K7648" s="289" t="s">
        <v>17147</v>
      </c>
      <c r="L7648" s="289" t="s">
        <v>275</v>
      </c>
      <c r="M7648" s="289" t="s">
        <v>17148</v>
      </c>
      <c r="N7648" s="289" t="s">
        <v>1067</v>
      </c>
      <c r="O7648" s="289" t="s">
        <v>498</v>
      </c>
      <c r="P7648" s="289" t="str">
        <f>VLOOKUP(CAT_Details[[#This Row],[Delivery Bp Customer Code]],Table6[],2,0)</f>
        <v>DK-BM01</v>
      </c>
    </row>
    <row r="7649" spans="1:16" x14ac:dyDescent="0.25">
      <c r="A7649" s="289" t="s">
        <v>278</v>
      </c>
      <c r="B7649">
        <v>1</v>
      </c>
      <c r="C7649">
        <v>80</v>
      </c>
      <c r="D7649">
        <v>0.4</v>
      </c>
      <c r="E7649" s="289" t="s">
        <v>17149</v>
      </c>
      <c r="F7649">
        <v>5016104879</v>
      </c>
      <c r="G7649" s="276">
        <v>45800</v>
      </c>
      <c r="H7649">
        <v>20250512715523</v>
      </c>
      <c r="I7649">
        <v>1.44</v>
      </c>
      <c r="J7649" s="289" t="s">
        <v>345</v>
      </c>
      <c r="K7649" s="289" t="s">
        <v>17150</v>
      </c>
      <c r="L7649" s="289" t="s">
        <v>275</v>
      </c>
      <c r="M7649" s="289" t="s">
        <v>16989</v>
      </c>
      <c r="N7649" s="289" t="s">
        <v>512</v>
      </c>
      <c r="O7649" s="289" t="s">
        <v>498</v>
      </c>
      <c r="P7649" s="289" t="str">
        <f>VLOOKUP(CAT_Details[[#This Row],[Delivery Bp Customer Code]],Table6[],2,0)</f>
        <v>DK-BM01</v>
      </c>
    </row>
    <row r="7650" spans="1:16" x14ac:dyDescent="0.25">
      <c r="A7650" s="289" t="s">
        <v>75</v>
      </c>
      <c r="B7650">
        <v>1</v>
      </c>
      <c r="C7650">
        <v>5</v>
      </c>
      <c r="D7650">
        <v>0.04</v>
      </c>
      <c r="E7650" s="289" t="s">
        <v>17151</v>
      </c>
      <c r="F7650">
        <v>5016104848</v>
      </c>
      <c r="G7650" s="276">
        <v>45800</v>
      </c>
      <c r="H7650">
        <v>20250512715721</v>
      </c>
      <c r="I7650">
        <v>1.7999999999999999E-2</v>
      </c>
      <c r="J7650" s="289" t="s">
        <v>324</v>
      </c>
      <c r="K7650" s="289" t="s">
        <v>17152</v>
      </c>
      <c r="L7650" s="289" t="s">
        <v>275</v>
      </c>
      <c r="M7650" s="289" t="s">
        <v>17037</v>
      </c>
      <c r="N7650" s="289" t="s">
        <v>562</v>
      </c>
      <c r="O7650" s="289" t="s">
        <v>2173</v>
      </c>
      <c r="P7650" s="289" t="str">
        <f>VLOOKUP(CAT_Details[[#This Row],[Delivery Bp Customer Code]],Table6[],2,0)</f>
        <v>OYL1</v>
      </c>
    </row>
    <row r="7651" spans="1:16" x14ac:dyDescent="0.25">
      <c r="A7651" s="289" t="s">
        <v>75</v>
      </c>
      <c r="B7651">
        <v>9</v>
      </c>
      <c r="C7651">
        <v>5940</v>
      </c>
      <c r="D7651">
        <v>3.6</v>
      </c>
      <c r="E7651" s="289" t="s">
        <v>17153</v>
      </c>
      <c r="F7651">
        <v>5016120102</v>
      </c>
      <c r="G7651" s="276">
        <v>45800</v>
      </c>
      <c r="H7651">
        <v>20250516720398</v>
      </c>
      <c r="I7651">
        <v>5.1840000000000002</v>
      </c>
      <c r="J7651" s="289" t="s">
        <v>324</v>
      </c>
      <c r="K7651" s="289" t="s">
        <v>17154</v>
      </c>
      <c r="L7651" s="289" t="s">
        <v>275</v>
      </c>
      <c r="M7651" s="289" t="s">
        <v>17155</v>
      </c>
      <c r="N7651" s="289" t="s">
        <v>2496</v>
      </c>
      <c r="O7651" s="289" t="s">
        <v>2173</v>
      </c>
      <c r="P7651" s="289" t="str">
        <f>VLOOKUP(CAT_Details[[#This Row],[Delivery Bp Customer Code]],Table6[],2,0)</f>
        <v>OYL1</v>
      </c>
    </row>
    <row r="7652" spans="1:16" x14ac:dyDescent="0.25">
      <c r="A7652" s="289" t="s">
        <v>75</v>
      </c>
      <c r="B7652">
        <v>1</v>
      </c>
      <c r="C7652">
        <v>123</v>
      </c>
      <c r="D7652">
        <v>0.2</v>
      </c>
      <c r="E7652" s="289" t="s">
        <v>17156</v>
      </c>
      <c r="F7652">
        <v>5016120533</v>
      </c>
      <c r="G7652" s="276">
        <v>45800</v>
      </c>
      <c r="H7652">
        <v>20250516720187</v>
      </c>
      <c r="I7652">
        <v>0.48</v>
      </c>
      <c r="J7652" s="289" t="s">
        <v>350</v>
      </c>
      <c r="K7652" s="289" t="s">
        <v>17157</v>
      </c>
      <c r="L7652" s="289" t="s">
        <v>275</v>
      </c>
      <c r="M7652" s="289" t="s">
        <v>17049</v>
      </c>
      <c r="N7652" s="289" t="s">
        <v>602</v>
      </c>
      <c r="O7652" s="289" t="s">
        <v>2173</v>
      </c>
      <c r="P7652" s="289" t="str">
        <f>VLOOKUP(CAT_Details[[#This Row],[Delivery Bp Customer Code]],Table6[],2,0)</f>
        <v>OYL1</v>
      </c>
    </row>
    <row r="7653" spans="1:16" x14ac:dyDescent="0.25">
      <c r="A7653" s="289" t="s">
        <v>75</v>
      </c>
      <c r="B7653">
        <v>1</v>
      </c>
      <c r="C7653">
        <v>2</v>
      </c>
      <c r="D7653">
        <v>0.05</v>
      </c>
      <c r="E7653" s="289" t="s">
        <v>17158</v>
      </c>
      <c r="F7653">
        <v>5016120814</v>
      </c>
      <c r="G7653" s="276">
        <v>45800</v>
      </c>
      <c r="H7653">
        <v>20250515719120</v>
      </c>
      <c r="I7653">
        <v>3.5999999999999997E-2</v>
      </c>
      <c r="J7653" s="289" t="s">
        <v>350</v>
      </c>
      <c r="K7653" s="289" t="s">
        <v>17159</v>
      </c>
      <c r="L7653" s="289" t="s">
        <v>275</v>
      </c>
      <c r="M7653" s="289" t="s">
        <v>17049</v>
      </c>
      <c r="N7653" s="289" t="s">
        <v>5415</v>
      </c>
      <c r="O7653" s="289" t="s">
        <v>2173</v>
      </c>
      <c r="P7653" s="289" t="str">
        <f>VLOOKUP(CAT_Details[[#This Row],[Delivery Bp Customer Code]],Table6[],2,0)</f>
        <v>OYL1</v>
      </c>
    </row>
    <row r="7654" spans="1:16" x14ac:dyDescent="0.25">
      <c r="A7654" s="289" t="s">
        <v>75</v>
      </c>
      <c r="B7654">
        <v>9</v>
      </c>
      <c r="C7654">
        <v>4959</v>
      </c>
      <c r="D7654">
        <v>3.6</v>
      </c>
      <c r="E7654" s="289" t="s">
        <v>17160</v>
      </c>
      <c r="F7654">
        <v>5016136070</v>
      </c>
      <c r="G7654" s="276">
        <v>45800</v>
      </c>
      <c r="H7654">
        <v>20250514717637</v>
      </c>
      <c r="I7654">
        <v>8.64</v>
      </c>
      <c r="J7654" s="289" t="s">
        <v>280</v>
      </c>
      <c r="K7654" s="289" t="s">
        <v>17161</v>
      </c>
      <c r="L7654" s="289" t="s">
        <v>275</v>
      </c>
      <c r="M7654" s="289" t="s">
        <v>17162</v>
      </c>
      <c r="N7654" s="289" t="s">
        <v>868</v>
      </c>
      <c r="O7654" s="289" t="s">
        <v>2173</v>
      </c>
      <c r="P7654" s="289" t="str">
        <f>VLOOKUP(CAT_Details[[#This Row],[Delivery Bp Customer Code]],Table6[],2,0)</f>
        <v>OYL1</v>
      </c>
    </row>
    <row r="7655" spans="1:16" x14ac:dyDescent="0.25">
      <c r="A7655" s="289" t="s">
        <v>75</v>
      </c>
      <c r="B7655">
        <v>1</v>
      </c>
      <c r="C7655">
        <v>52.6</v>
      </c>
      <c r="D7655">
        <v>0.4</v>
      </c>
      <c r="E7655" s="289" t="s">
        <v>17163</v>
      </c>
      <c r="F7655">
        <v>5016150898</v>
      </c>
      <c r="G7655" s="276">
        <v>45800</v>
      </c>
      <c r="H7655">
        <v>20250520722692</v>
      </c>
      <c r="I7655">
        <v>0.96</v>
      </c>
      <c r="J7655" s="289" t="s">
        <v>273</v>
      </c>
      <c r="K7655" s="289" t="s">
        <v>17164</v>
      </c>
      <c r="L7655" s="289" t="s">
        <v>275</v>
      </c>
      <c r="M7655" s="289" t="s">
        <v>17165</v>
      </c>
      <c r="N7655" s="289" t="s">
        <v>1142</v>
      </c>
      <c r="O7655" s="289" t="s">
        <v>2173</v>
      </c>
      <c r="P7655" s="289" t="str">
        <f>VLOOKUP(CAT_Details[[#This Row],[Delivery Bp Customer Code]],Table6[],2,0)</f>
        <v>OYL1</v>
      </c>
    </row>
    <row r="7656" spans="1:16" x14ac:dyDescent="0.25">
      <c r="A7656" s="289" t="s">
        <v>75</v>
      </c>
      <c r="B7656">
        <v>1</v>
      </c>
      <c r="C7656">
        <v>36.700000000000003</v>
      </c>
      <c r="D7656">
        <v>0.2</v>
      </c>
      <c r="E7656" s="289" t="s">
        <v>17166</v>
      </c>
      <c r="F7656">
        <v>5016151688</v>
      </c>
      <c r="G7656" s="276">
        <v>45800</v>
      </c>
      <c r="H7656">
        <v>20250520722058</v>
      </c>
      <c r="I7656">
        <v>0.28799999999999998</v>
      </c>
      <c r="J7656" s="289" t="s">
        <v>273</v>
      </c>
      <c r="K7656" s="289" t="s">
        <v>17167</v>
      </c>
      <c r="L7656" s="289" t="s">
        <v>275</v>
      </c>
      <c r="M7656" s="289" t="s">
        <v>17165</v>
      </c>
      <c r="N7656" s="289" t="s">
        <v>2434</v>
      </c>
      <c r="O7656" s="289" t="s">
        <v>2173</v>
      </c>
      <c r="P7656" s="289" t="str">
        <f>VLOOKUP(CAT_Details[[#This Row],[Delivery Bp Customer Code]],Table6[],2,0)</f>
        <v>OYL1</v>
      </c>
    </row>
    <row r="7657" spans="1:16" x14ac:dyDescent="0.25">
      <c r="A7657" s="289" t="s">
        <v>75</v>
      </c>
      <c r="B7657">
        <v>1</v>
      </c>
      <c r="C7657">
        <v>241</v>
      </c>
      <c r="D7657">
        <v>0.4</v>
      </c>
      <c r="E7657" s="289" t="s">
        <v>17168</v>
      </c>
      <c r="F7657">
        <v>5016151711</v>
      </c>
      <c r="G7657" s="276">
        <v>45800</v>
      </c>
      <c r="H7657">
        <v>20250520722088</v>
      </c>
      <c r="I7657">
        <v>0.57599999999999996</v>
      </c>
      <c r="J7657" s="289" t="s">
        <v>273</v>
      </c>
      <c r="K7657" s="289" t="s">
        <v>17169</v>
      </c>
      <c r="L7657" s="289" t="s">
        <v>275</v>
      </c>
      <c r="M7657" s="289" t="s">
        <v>17165</v>
      </c>
      <c r="N7657" s="289" t="s">
        <v>1011</v>
      </c>
      <c r="O7657" s="289" t="s">
        <v>2173</v>
      </c>
      <c r="P7657" s="289" t="str">
        <f>VLOOKUP(CAT_Details[[#This Row],[Delivery Bp Customer Code]],Table6[],2,0)</f>
        <v>OYL1</v>
      </c>
    </row>
    <row r="7658" spans="1:16" x14ac:dyDescent="0.25">
      <c r="A7658" s="289" t="s">
        <v>874</v>
      </c>
      <c r="B7658">
        <v>15</v>
      </c>
      <c r="C7658">
        <v>6180</v>
      </c>
      <c r="D7658">
        <v>7.5</v>
      </c>
      <c r="E7658" s="289" t="s">
        <v>17170</v>
      </c>
      <c r="F7658">
        <v>5016120587</v>
      </c>
      <c r="G7658" s="276">
        <v>45800</v>
      </c>
      <c r="H7658">
        <v>20250516720282</v>
      </c>
      <c r="I7658">
        <v>18</v>
      </c>
      <c r="J7658" s="289" t="s">
        <v>350</v>
      </c>
      <c r="K7658" s="289" t="s">
        <v>17171</v>
      </c>
      <c r="L7658" s="289" t="s">
        <v>275</v>
      </c>
      <c r="M7658" s="289" t="s">
        <v>17049</v>
      </c>
      <c r="N7658" s="289" t="s">
        <v>381</v>
      </c>
      <c r="O7658" s="289" t="s">
        <v>1014</v>
      </c>
      <c r="P7658" s="289" t="str">
        <f>VLOOKUP(CAT_Details[[#This Row],[Delivery Bp Customer Code]],Table6[],2,0)</f>
        <v>MZ07</v>
      </c>
    </row>
    <row r="7659" spans="1:16" x14ac:dyDescent="0.25">
      <c r="A7659" s="289" t="s">
        <v>941</v>
      </c>
      <c r="B7659">
        <v>1</v>
      </c>
      <c r="C7659">
        <v>2</v>
      </c>
      <c r="D7659">
        <v>0.03</v>
      </c>
      <c r="E7659" s="289" t="s">
        <v>17172</v>
      </c>
      <c r="F7659">
        <v>5016120548</v>
      </c>
      <c r="G7659" s="276">
        <v>45800</v>
      </c>
      <c r="H7659">
        <v>20250514717643</v>
      </c>
      <c r="I7659">
        <v>1.6E-2</v>
      </c>
      <c r="J7659" s="289" t="s">
        <v>350</v>
      </c>
      <c r="K7659" s="289" t="s">
        <v>17173</v>
      </c>
      <c r="L7659" s="289" t="s">
        <v>275</v>
      </c>
      <c r="M7659" s="289" t="s">
        <v>17049</v>
      </c>
      <c r="N7659" s="289" t="s">
        <v>2252</v>
      </c>
      <c r="O7659" s="289" t="s">
        <v>945</v>
      </c>
      <c r="P7659" s="289" t="str">
        <f>VLOOKUP(CAT_Details[[#This Row],[Delivery Bp Customer Code]],Table6[],2,0)</f>
        <v>DK-LW01</v>
      </c>
    </row>
    <row r="7660" spans="1:16" x14ac:dyDescent="0.25">
      <c r="A7660" s="289" t="s">
        <v>3771</v>
      </c>
      <c r="B7660">
        <v>1</v>
      </c>
      <c r="C7660">
        <v>51</v>
      </c>
      <c r="D7660">
        <v>0.4</v>
      </c>
      <c r="E7660" s="289" t="s">
        <v>17174</v>
      </c>
      <c r="F7660">
        <v>5016104438</v>
      </c>
      <c r="G7660" s="276">
        <v>45800</v>
      </c>
      <c r="H7660">
        <v>20250514717881</v>
      </c>
      <c r="I7660">
        <v>1.181</v>
      </c>
      <c r="J7660" s="289" t="s">
        <v>324</v>
      </c>
      <c r="K7660" s="289" t="s">
        <v>17175</v>
      </c>
      <c r="L7660" s="289" t="s">
        <v>275</v>
      </c>
      <c r="M7660" s="289" t="s">
        <v>17148</v>
      </c>
      <c r="N7660" s="289" t="s">
        <v>612</v>
      </c>
      <c r="O7660" s="289" t="s">
        <v>3775</v>
      </c>
      <c r="P7660" s="289">
        <f>VLOOKUP(CAT_Details[[#This Row],[Delivery Bp Customer Code]],Table6[],2,0)</f>
        <v>3401</v>
      </c>
    </row>
    <row r="7661" spans="1:16" x14ac:dyDescent="0.25">
      <c r="A7661" s="289" t="s">
        <v>3329</v>
      </c>
      <c r="B7661">
        <v>7</v>
      </c>
      <c r="C7661">
        <v>636</v>
      </c>
      <c r="D7661">
        <v>1.8</v>
      </c>
      <c r="E7661" s="289" t="s">
        <v>17176</v>
      </c>
      <c r="F7661">
        <v>5016090198</v>
      </c>
      <c r="G7661" s="276">
        <v>45800</v>
      </c>
      <c r="H7661">
        <v>20250513716457</v>
      </c>
      <c r="I7661">
        <v>3.9119999999999999</v>
      </c>
      <c r="J7661" s="289" t="s">
        <v>401</v>
      </c>
      <c r="K7661" s="289" t="s">
        <v>17177</v>
      </c>
      <c r="L7661" s="289" t="s">
        <v>275</v>
      </c>
      <c r="M7661" s="289" t="s">
        <v>17178</v>
      </c>
      <c r="N7661" s="289" t="s">
        <v>2533</v>
      </c>
      <c r="O7661" s="289" t="s">
        <v>3332</v>
      </c>
      <c r="P7661" s="289">
        <f>VLOOKUP(CAT_Details[[#This Row],[Delivery Bp Customer Code]],Table6[],2,0)</f>
        <v>3402</v>
      </c>
    </row>
    <row r="7662" spans="1:16" x14ac:dyDescent="0.25">
      <c r="A7662" s="289" t="s">
        <v>3329</v>
      </c>
      <c r="B7662">
        <v>5</v>
      </c>
      <c r="C7662">
        <v>1082</v>
      </c>
      <c r="D7662">
        <v>1.18</v>
      </c>
      <c r="E7662" s="289" t="s">
        <v>17179</v>
      </c>
      <c r="F7662">
        <v>5016104882</v>
      </c>
      <c r="G7662" s="276">
        <v>45800</v>
      </c>
      <c r="H7662">
        <v>20250514717389</v>
      </c>
      <c r="I7662">
        <v>0.98699999999999999</v>
      </c>
      <c r="J7662" s="289" t="s">
        <v>1047</v>
      </c>
      <c r="K7662" s="289" t="s">
        <v>17180</v>
      </c>
      <c r="L7662" s="289" t="s">
        <v>275</v>
      </c>
      <c r="M7662" s="289" t="s">
        <v>17181</v>
      </c>
      <c r="N7662" s="289" t="s">
        <v>1049</v>
      </c>
      <c r="O7662" s="289" t="s">
        <v>3332</v>
      </c>
      <c r="P7662" s="289">
        <f>VLOOKUP(CAT_Details[[#This Row],[Delivery Bp Customer Code]],Table6[],2,0)</f>
        <v>3402</v>
      </c>
    </row>
    <row r="7663" spans="1:16" x14ac:dyDescent="0.25">
      <c r="A7663" s="289" t="s">
        <v>3329</v>
      </c>
      <c r="B7663">
        <v>1</v>
      </c>
      <c r="C7663">
        <v>105</v>
      </c>
      <c r="D7663">
        <v>0.4</v>
      </c>
      <c r="E7663" s="289" t="s">
        <v>17182</v>
      </c>
      <c r="F7663">
        <v>5016120043</v>
      </c>
      <c r="G7663" s="276">
        <v>45800</v>
      </c>
      <c r="H7663">
        <v>20250514717921</v>
      </c>
      <c r="I7663">
        <v>0.28799999999999998</v>
      </c>
      <c r="J7663" s="289" t="s">
        <v>280</v>
      </c>
      <c r="K7663" s="289" t="s">
        <v>17183</v>
      </c>
      <c r="L7663" s="289" t="s">
        <v>275</v>
      </c>
      <c r="M7663" s="289" t="s">
        <v>17184</v>
      </c>
      <c r="N7663" s="289" t="s">
        <v>619</v>
      </c>
      <c r="O7663" s="289" t="s">
        <v>3332</v>
      </c>
      <c r="P7663" s="289">
        <f>VLOOKUP(CAT_Details[[#This Row],[Delivery Bp Customer Code]],Table6[],2,0)</f>
        <v>3402</v>
      </c>
    </row>
    <row r="7664" spans="1:16" x14ac:dyDescent="0.25">
      <c r="A7664" s="289" t="s">
        <v>3329</v>
      </c>
      <c r="B7664">
        <v>4</v>
      </c>
      <c r="C7664">
        <v>920</v>
      </c>
      <c r="D7664">
        <v>1.6</v>
      </c>
      <c r="E7664" s="289" t="s">
        <v>17182</v>
      </c>
      <c r="F7664">
        <v>5016120045</v>
      </c>
      <c r="G7664" s="276">
        <v>45800</v>
      </c>
      <c r="H7664">
        <v>20250514717925</v>
      </c>
      <c r="I7664">
        <v>3.84</v>
      </c>
      <c r="J7664" s="289" t="s">
        <v>280</v>
      </c>
      <c r="K7664" s="289" t="s">
        <v>17185</v>
      </c>
      <c r="L7664" s="289" t="s">
        <v>275</v>
      </c>
      <c r="M7664" s="289" t="s">
        <v>17184</v>
      </c>
      <c r="N7664" s="289" t="s">
        <v>619</v>
      </c>
      <c r="O7664" s="289" t="s">
        <v>3332</v>
      </c>
      <c r="P7664" s="289">
        <f>VLOOKUP(CAT_Details[[#This Row],[Delivery Bp Customer Code]],Table6[],2,0)</f>
        <v>3402</v>
      </c>
    </row>
    <row r="7665" spans="1:16" x14ac:dyDescent="0.25">
      <c r="A7665" s="289" t="s">
        <v>3329</v>
      </c>
      <c r="B7665">
        <v>7</v>
      </c>
      <c r="C7665">
        <v>2795.94</v>
      </c>
      <c r="D7665">
        <v>2.2000000000000002</v>
      </c>
      <c r="E7665" s="289" t="s">
        <v>17186</v>
      </c>
      <c r="F7665">
        <v>5016120260</v>
      </c>
      <c r="G7665" s="276">
        <v>45800</v>
      </c>
      <c r="H7665">
        <v>20250513716462</v>
      </c>
      <c r="I7665">
        <v>6.2279999999999998</v>
      </c>
      <c r="J7665" s="289" t="s">
        <v>287</v>
      </c>
      <c r="K7665" s="289" t="s">
        <v>17187</v>
      </c>
      <c r="L7665" s="289" t="s">
        <v>275</v>
      </c>
      <c r="M7665" s="289" t="s">
        <v>17116</v>
      </c>
      <c r="N7665" s="289" t="s">
        <v>16638</v>
      </c>
      <c r="O7665" s="289" t="s">
        <v>3332</v>
      </c>
      <c r="P7665" s="289">
        <f>VLOOKUP(CAT_Details[[#This Row],[Delivery Bp Customer Code]],Table6[],2,0)</f>
        <v>3402</v>
      </c>
    </row>
    <row r="7666" spans="1:16" x14ac:dyDescent="0.25">
      <c r="A7666" s="289" t="s">
        <v>3329</v>
      </c>
      <c r="B7666">
        <v>3</v>
      </c>
      <c r="C7666">
        <v>1302</v>
      </c>
      <c r="D7666">
        <v>1.2</v>
      </c>
      <c r="E7666" s="289" t="s">
        <v>17188</v>
      </c>
      <c r="F7666">
        <v>5016124324</v>
      </c>
      <c r="G7666" s="276">
        <v>45800</v>
      </c>
      <c r="H7666">
        <v>20250514717461</v>
      </c>
      <c r="I7666">
        <v>1.728</v>
      </c>
      <c r="J7666" s="289" t="s">
        <v>350</v>
      </c>
      <c r="K7666" s="289" t="s">
        <v>17189</v>
      </c>
      <c r="L7666" s="289" t="s">
        <v>275</v>
      </c>
      <c r="M7666" s="289" t="s">
        <v>17049</v>
      </c>
      <c r="N7666" s="289" t="s">
        <v>3804</v>
      </c>
      <c r="O7666" s="289" t="s">
        <v>3332</v>
      </c>
      <c r="P7666" s="289">
        <f>VLOOKUP(CAT_Details[[#This Row],[Delivery Bp Customer Code]],Table6[],2,0)</f>
        <v>3402</v>
      </c>
    </row>
    <row r="7667" spans="1:16" x14ac:dyDescent="0.25">
      <c r="A7667" s="289" t="s">
        <v>3329</v>
      </c>
      <c r="B7667">
        <v>5</v>
      </c>
      <c r="C7667">
        <v>59.5</v>
      </c>
      <c r="D7667">
        <v>0.4</v>
      </c>
      <c r="E7667" s="289" t="s">
        <v>17190</v>
      </c>
      <c r="F7667">
        <v>5016151300</v>
      </c>
      <c r="G7667" s="276">
        <v>45800</v>
      </c>
      <c r="H7667">
        <v>20250514717804</v>
      </c>
      <c r="I7667">
        <v>0.29399999999999998</v>
      </c>
      <c r="J7667" s="289" t="s">
        <v>302</v>
      </c>
      <c r="K7667" s="289" t="s">
        <v>17191</v>
      </c>
      <c r="L7667" s="289" t="s">
        <v>275</v>
      </c>
      <c r="M7667" s="289" t="s">
        <v>17192</v>
      </c>
      <c r="N7667" s="289" t="s">
        <v>15493</v>
      </c>
      <c r="O7667" s="289" t="s">
        <v>3332</v>
      </c>
      <c r="P7667" s="289">
        <f>VLOOKUP(CAT_Details[[#This Row],[Delivery Bp Customer Code]],Table6[],2,0)</f>
        <v>3402</v>
      </c>
    </row>
    <row r="7668" spans="1:16" x14ac:dyDescent="0.25">
      <c r="A7668" s="289" t="s">
        <v>3329</v>
      </c>
      <c r="B7668">
        <v>9</v>
      </c>
      <c r="C7668">
        <v>450</v>
      </c>
      <c r="D7668">
        <v>6.6</v>
      </c>
      <c r="E7668" s="289" t="s">
        <v>17193</v>
      </c>
      <c r="F7668">
        <v>5016151721</v>
      </c>
      <c r="G7668" s="276">
        <v>45800</v>
      </c>
      <c r="H7668">
        <v>20250520722351</v>
      </c>
      <c r="I7668">
        <v>14.846</v>
      </c>
      <c r="J7668" s="289" t="s">
        <v>273</v>
      </c>
      <c r="K7668" s="289" t="s">
        <v>17194</v>
      </c>
      <c r="L7668" s="289" t="s">
        <v>275</v>
      </c>
      <c r="M7668" s="289" t="s">
        <v>17165</v>
      </c>
      <c r="N7668" s="289" t="s">
        <v>1240</v>
      </c>
      <c r="O7668" s="289" t="s">
        <v>3332</v>
      </c>
      <c r="P7668" s="289">
        <f>VLOOKUP(CAT_Details[[#This Row],[Delivery Bp Customer Code]],Table6[],2,0)</f>
        <v>3402</v>
      </c>
    </row>
    <row r="7669" spans="1:16" x14ac:dyDescent="0.25">
      <c r="A7669" s="289" t="s">
        <v>14512</v>
      </c>
      <c r="B7669">
        <v>18</v>
      </c>
      <c r="C7669">
        <v>14940.03</v>
      </c>
      <c r="D7669">
        <v>9.6</v>
      </c>
      <c r="E7669" s="289" t="s">
        <v>17195</v>
      </c>
      <c r="F7669">
        <v>5016160677</v>
      </c>
      <c r="G7669" s="276">
        <v>45800</v>
      </c>
      <c r="I7669">
        <v>17.327999999999999</v>
      </c>
      <c r="J7669" s="289" t="s">
        <v>350</v>
      </c>
      <c r="K7669" s="289" t="s">
        <v>17196</v>
      </c>
      <c r="L7669" s="289" t="s">
        <v>273</v>
      </c>
      <c r="M7669" s="289" t="s">
        <v>17197</v>
      </c>
      <c r="N7669" s="289" t="s">
        <v>15057</v>
      </c>
      <c r="O7669" s="289" t="s">
        <v>14517</v>
      </c>
      <c r="P7669" s="289" t="str">
        <f>VLOOKUP(CAT_Details[[#This Row],[Delivery Bp Customer Code]],Table6[],2,0)</f>
        <v>No Loc</v>
      </c>
    </row>
    <row r="7670" spans="1:16" x14ac:dyDescent="0.25">
      <c r="A7670" s="289" t="s">
        <v>76</v>
      </c>
      <c r="B7670">
        <v>8</v>
      </c>
      <c r="C7670">
        <v>151</v>
      </c>
      <c r="D7670">
        <v>0.4</v>
      </c>
      <c r="E7670" s="289" t="s">
        <v>17198</v>
      </c>
      <c r="F7670">
        <v>5016073717</v>
      </c>
      <c r="G7670" s="276">
        <v>45800</v>
      </c>
      <c r="H7670">
        <v>20250513716443</v>
      </c>
      <c r="I7670">
        <v>0.33400000000000002</v>
      </c>
      <c r="J7670" s="289" t="s">
        <v>294</v>
      </c>
      <c r="K7670" s="289" t="s">
        <v>17199</v>
      </c>
      <c r="L7670" s="289" t="s">
        <v>275</v>
      </c>
      <c r="M7670" s="289" t="s">
        <v>16841</v>
      </c>
      <c r="N7670" s="289" t="s">
        <v>1413</v>
      </c>
      <c r="O7670" s="289" t="s">
        <v>16049</v>
      </c>
      <c r="P7670" s="289" t="str">
        <f>VLOOKUP(CAT_Details[[#This Row],[Delivery Bp Customer Code]],Table6[],2,0)</f>
        <v>MZ02</v>
      </c>
    </row>
    <row r="7671" spans="1:16" x14ac:dyDescent="0.25">
      <c r="A7671" s="289" t="s">
        <v>76</v>
      </c>
      <c r="B7671">
        <v>1</v>
      </c>
      <c r="C7671">
        <v>10.1</v>
      </c>
      <c r="D7671">
        <v>0.03</v>
      </c>
      <c r="E7671" s="289" t="s">
        <v>17200</v>
      </c>
      <c r="F7671">
        <v>5016104319</v>
      </c>
      <c r="G7671" s="276">
        <v>45800</v>
      </c>
      <c r="H7671">
        <v>20250515719127</v>
      </c>
      <c r="I7671">
        <v>8.0000000000000002E-3</v>
      </c>
      <c r="J7671" s="289" t="s">
        <v>324</v>
      </c>
      <c r="K7671" s="289" t="s">
        <v>17201</v>
      </c>
      <c r="L7671" s="289" t="s">
        <v>275</v>
      </c>
      <c r="M7671" s="289" t="s">
        <v>17037</v>
      </c>
      <c r="N7671" s="289" t="s">
        <v>17202</v>
      </c>
      <c r="O7671" s="289" t="s">
        <v>16049</v>
      </c>
      <c r="P7671" s="289" t="str">
        <f>VLOOKUP(CAT_Details[[#This Row],[Delivery Bp Customer Code]],Table6[],2,0)</f>
        <v>MZ02</v>
      </c>
    </row>
    <row r="7672" spans="1:16" x14ac:dyDescent="0.25">
      <c r="A7672" s="289" t="s">
        <v>76</v>
      </c>
      <c r="B7672">
        <v>2</v>
      </c>
      <c r="C7672">
        <v>423</v>
      </c>
      <c r="D7672">
        <v>0.6</v>
      </c>
      <c r="E7672" s="289" t="s">
        <v>17203</v>
      </c>
      <c r="F7672">
        <v>5016104604</v>
      </c>
      <c r="G7672" s="276">
        <v>45800</v>
      </c>
      <c r="H7672">
        <v>20250514717741</v>
      </c>
      <c r="I7672">
        <v>1.1519999999999999</v>
      </c>
      <c r="J7672" s="289" t="s">
        <v>324</v>
      </c>
      <c r="K7672" s="289" t="s">
        <v>17204</v>
      </c>
      <c r="L7672" s="289" t="s">
        <v>275</v>
      </c>
      <c r="M7672" s="289" t="s">
        <v>17148</v>
      </c>
      <c r="N7672" s="289" t="s">
        <v>1160</v>
      </c>
      <c r="O7672" s="289" t="s">
        <v>16049</v>
      </c>
      <c r="P7672" s="289" t="str">
        <f>VLOOKUP(CAT_Details[[#This Row],[Delivery Bp Customer Code]],Table6[],2,0)</f>
        <v>MZ02</v>
      </c>
    </row>
    <row r="7673" spans="1:16" x14ac:dyDescent="0.25">
      <c r="A7673" s="289" t="s">
        <v>285</v>
      </c>
      <c r="B7673">
        <v>36</v>
      </c>
      <c r="C7673">
        <v>594</v>
      </c>
      <c r="D7673">
        <v>1.59</v>
      </c>
      <c r="E7673" s="289" t="s">
        <v>17198</v>
      </c>
      <c r="F7673">
        <v>5016073713</v>
      </c>
      <c r="G7673" s="276">
        <v>45800</v>
      </c>
      <c r="H7673">
        <v>20250513716357</v>
      </c>
      <c r="I7673">
        <v>0.92100000000000004</v>
      </c>
      <c r="J7673" s="289" t="s">
        <v>294</v>
      </c>
      <c r="K7673" s="289" t="s">
        <v>17205</v>
      </c>
      <c r="L7673" s="289" t="s">
        <v>275</v>
      </c>
      <c r="M7673" s="289" t="s">
        <v>16841</v>
      </c>
      <c r="N7673" s="289" t="s">
        <v>1413</v>
      </c>
      <c r="O7673" s="289" t="s">
        <v>291</v>
      </c>
      <c r="P7673" s="289" t="str">
        <f>VLOOKUP(CAT_Details[[#This Row],[Delivery Bp Customer Code]],Table6[],2,0)</f>
        <v>DX01-L5</v>
      </c>
    </row>
    <row r="7674" spans="1:16" x14ac:dyDescent="0.25">
      <c r="A7674" s="289" t="s">
        <v>285</v>
      </c>
      <c r="B7674">
        <v>13</v>
      </c>
      <c r="C7674">
        <v>1915.03</v>
      </c>
      <c r="D7674">
        <v>5.64</v>
      </c>
      <c r="E7674" s="289" t="s">
        <v>17206</v>
      </c>
      <c r="F7674">
        <v>5016090033</v>
      </c>
      <c r="G7674" s="276">
        <v>45800</v>
      </c>
      <c r="H7674">
        <v>20250513716353</v>
      </c>
      <c r="I7674">
        <v>13.52</v>
      </c>
      <c r="J7674" s="289" t="s">
        <v>294</v>
      </c>
      <c r="K7674" s="289" t="s">
        <v>17207</v>
      </c>
      <c r="L7674" s="289" t="s">
        <v>275</v>
      </c>
      <c r="M7674" s="289" t="s">
        <v>17145</v>
      </c>
      <c r="N7674" s="289" t="s">
        <v>16159</v>
      </c>
      <c r="O7674" s="289" t="s">
        <v>291</v>
      </c>
      <c r="P7674" s="289" t="str">
        <f>VLOOKUP(CAT_Details[[#This Row],[Delivery Bp Customer Code]],Table6[],2,0)</f>
        <v>DX01-L5</v>
      </c>
    </row>
    <row r="7675" spans="1:16" x14ac:dyDescent="0.25">
      <c r="A7675" s="289" t="s">
        <v>285</v>
      </c>
      <c r="B7675">
        <v>8</v>
      </c>
      <c r="C7675">
        <v>2616</v>
      </c>
      <c r="D7675">
        <v>3.99</v>
      </c>
      <c r="E7675" s="289" t="s">
        <v>17208</v>
      </c>
      <c r="F7675">
        <v>5016090321</v>
      </c>
      <c r="G7675" s="276">
        <v>45800</v>
      </c>
      <c r="H7675">
        <v>20250514717393</v>
      </c>
      <c r="I7675">
        <v>8.8030000000000008</v>
      </c>
      <c r="J7675" s="289" t="s">
        <v>401</v>
      </c>
      <c r="K7675" s="289" t="s">
        <v>17209</v>
      </c>
      <c r="L7675" s="289" t="s">
        <v>275</v>
      </c>
      <c r="M7675" s="289" t="s">
        <v>17178</v>
      </c>
      <c r="N7675" s="289" t="s">
        <v>16659</v>
      </c>
      <c r="O7675" s="289" t="s">
        <v>291</v>
      </c>
      <c r="P7675" s="289" t="str">
        <f>VLOOKUP(CAT_Details[[#This Row],[Delivery Bp Customer Code]],Table6[],2,0)</f>
        <v>DX01-L5</v>
      </c>
    </row>
    <row r="7676" spans="1:16" x14ac:dyDescent="0.25">
      <c r="A7676" s="289" t="s">
        <v>285</v>
      </c>
      <c r="B7676">
        <v>19</v>
      </c>
      <c r="C7676">
        <v>6887</v>
      </c>
      <c r="D7676">
        <v>8.74</v>
      </c>
      <c r="E7676" s="289" t="s">
        <v>17210</v>
      </c>
      <c r="F7676">
        <v>5016090341</v>
      </c>
      <c r="G7676" s="276">
        <v>45800</v>
      </c>
      <c r="H7676">
        <v>20250509714827</v>
      </c>
      <c r="I7676">
        <v>24.42</v>
      </c>
      <c r="J7676" s="289" t="s">
        <v>401</v>
      </c>
      <c r="K7676" s="289" t="s">
        <v>17211</v>
      </c>
      <c r="L7676" s="289" t="s">
        <v>275</v>
      </c>
      <c r="M7676" s="289" t="s">
        <v>17178</v>
      </c>
      <c r="N7676" s="289" t="s">
        <v>1028</v>
      </c>
      <c r="O7676" s="289" t="s">
        <v>291</v>
      </c>
      <c r="P7676" s="289" t="str">
        <f>VLOOKUP(CAT_Details[[#This Row],[Delivery Bp Customer Code]],Table6[],2,0)</f>
        <v>DX01-L5</v>
      </c>
    </row>
    <row r="7677" spans="1:16" x14ac:dyDescent="0.25">
      <c r="A7677" s="289" t="s">
        <v>285</v>
      </c>
      <c r="B7677">
        <v>1</v>
      </c>
      <c r="C7677">
        <v>89</v>
      </c>
      <c r="D7677">
        <v>0.4</v>
      </c>
      <c r="E7677" s="289" t="s">
        <v>17212</v>
      </c>
      <c r="F7677">
        <v>5016104232</v>
      </c>
      <c r="G7677" s="276">
        <v>45800</v>
      </c>
      <c r="H7677">
        <v>20250515719578</v>
      </c>
      <c r="I7677">
        <v>0.38400000000000001</v>
      </c>
      <c r="J7677" s="289" t="s">
        <v>345</v>
      </c>
      <c r="K7677" s="289" t="s">
        <v>17213</v>
      </c>
      <c r="L7677" s="289" t="s">
        <v>275</v>
      </c>
      <c r="M7677" s="289" t="s">
        <v>17214</v>
      </c>
      <c r="N7677" s="289" t="s">
        <v>348</v>
      </c>
      <c r="O7677" s="289" t="s">
        <v>291</v>
      </c>
      <c r="P7677" s="289" t="str">
        <f>VLOOKUP(CAT_Details[[#This Row],[Delivery Bp Customer Code]],Table6[],2,0)</f>
        <v>DX01-L5</v>
      </c>
    </row>
    <row r="7678" spans="1:16" x14ac:dyDescent="0.25">
      <c r="A7678" s="289" t="s">
        <v>285</v>
      </c>
      <c r="B7678">
        <v>26</v>
      </c>
      <c r="C7678">
        <v>3640</v>
      </c>
      <c r="D7678">
        <v>7.8</v>
      </c>
      <c r="E7678" s="289" t="s">
        <v>17215</v>
      </c>
      <c r="F7678">
        <v>5016104506</v>
      </c>
      <c r="G7678" s="276">
        <v>45800</v>
      </c>
      <c r="H7678">
        <v>20250514718022</v>
      </c>
      <c r="I7678">
        <v>7.4880000000000004</v>
      </c>
      <c r="J7678" s="289" t="s">
        <v>324</v>
      </c>
      <c r="K7678" s="289" t="s">
        <v>17216</v>
      </c>
      <c r="L7678" s="289" t="s">
        <v>275</v>
      </c>
      <c r="M7678" s="289" t="s">
        <v>17217</v>
      </c>
      <c r="N7678" s="289" t="s">
        <v>16153</v>
      </c>
      <c r="O7678" s="289" t="s">
        <v>291</v>
      </c>
      <c r="P7678" s="289" t="str">
        <f>VLOOKUP(CAT_Details[[#This Row],[Delivery Bp Customer Code]],Table6[],2,0)</f>
        <v>DX01-L5</v>
      </c>
    </row>
    <row r="7679" spans="1:16" x14ac:dyDescent="0.25">
      <c r="A7679" s="289" t="s">
        <v>285</v>
      </c>
      <c r="B7679">
        <v>14</v>
      </c>
      <c r="C7679">
        <v>14950</v>
      </c>
      <c r="D7679">
        <v>5.6</v>
      </c>
      <c r="E7679" s="289" t="s">
        <v>17218</v>
      </c>
      <c r="F7679">
        <v>5016104742</v>
      </c>
      <c r="G7679" s="276">
        <v>45800</v>
      </c>
      <c r="H7679">
        <v>20250515719929</v>
      </c>
      <c r="I7679">
        <v>8.0640000000000001</v>
      </c>
      <c r="J7679" s="289" t="s">
        <v>324</v>
      </c>
      <c r="K7679" s="289" t="s">
        <v>17219</v>
      </c>
      <c r="L7679" s="289" t="s">
        <v>275</v>
      </c>
      <c r="M7679" s="289" t="s">
        <v>17217</v>
      </c>
      <c r="N7679" s="289" t="s">
        <v>333</v>
      </c>
      <c r="O7679" s="289" t="s">
        <v>291</v>
      </c>
      <c r="P7679" s="289" t="str">
        <f>VLOOKUP(CAT_Details[[#This Row],[Delivery Bp Customer Code]],Table6[],2,0)</f>
        <v>DX01-L5</v>
      </c>
    </row>
    <row r="7680" spans="1:16" x14ac:dyDescent="0.25">
      <c r="A7680" s="289" t="s">
        <v>285</v>
      </c>
      <c r="B7680">
        <v>2</v>
      </c>
      <c r="C7680">
        <v>360</v>
      </c>
      <c r="D7680">
        <v>0.8</v>
      </c>
      <c r="E7680" s="289" t="s">
        <v>17220</v>
      </c>
      <c r="F7680">
        <v>5016119970</v>
      </c>
      <c r="G7680" s="276">
        <v>45800</v>
      </c>
      <c r="H7680">
        <v>20250516720529</v>
      </c>
      <c r="I7680">
        <v>1.536</v>
      </c>
      <c r="J7680" s="289" t="s">
        <v>287</v>
      </c>
      <c r="K7680" s="289" t="s">
        <v>17221</v>
      </c>
      <c r="L7680" s="289" t="s">
        <v>275</v>
      </c>
      <c r="M7680" s="289" t="s">
        <v>17222</v>
      </c>
      <c r="N7680" s="289" t="s">
        <v>814</v>
      </c>
      <c r="O7680" s="289" t="s">
        <v>291</v>
      </c>
      <c r="P7680" s="289" t="str">
        <f>VLOOKUP(CAT_Details[[#This Row],[Delivery Bp Customer Code]],Table6[],2,0)</f>
        <v>DX01-L5</v>
      </c>
    </row>
    <row r="7681" spans="1:16" x14ac:dyDescent="0.25">
      <c r="A7681" s="289" t="s">
        <v>285</v>
      </c>
      <c r="B7681">
        <v>6</v>
      </c>
      <c r="C7681">
        <v>1032</v>
      </c>
      <c r="D7681">
        <v>2.4</v>
      </c>
      <c r="E7681" s="289" t="s">
        <v>17220</v>
      </c>
      <c r="F7681">
        <v>5016119975</v>
      </c>
      <c r="G7681" s="276">
        <v>45800</v>
      </c>
      <c r="H7681">
        <v>20250516720527</v>
      </c>
      <c r="I7681">
        <v>4.694</v>
      </c>
      <c r="J7681" s="289" t="s">
        <v>287</v>
      </c>
      <c r="K7681" s="289" t="s">
        <v>17223</v>
      </c>
      <c r="L7681" s="289" t="s">
        <v>275</v>
      </c>
      <c r="M7681" s="289" t="s">
        <v>17222</v>
      </c>
      <c r="N7681" s="289" t="s">
        <v>814</v>
      </c>
      <c r="O7681" s="289" t="s">
        <v>291</v>
      </c>
      <c r="P7681" s="289" t="str">
        <f>VLOOKUP(CAT_Details[[#This Row],[Delivery Bp Customer Code]],Table6[],2,0)</f>
        <v>DX01-L5</v>
      </c>
    </row>
    <row r="7682" spans="1:16" x14ac:dyDescent="0.25">
      <c r="A7682" s="289" t="s">
        <v>521</v>
      </c>
      <c r="B7682">
        <v>1</v>
      </c>
      <c r="C7682">
        <v>266</v>
      </c>
      <c r="D7682">
        <v>0.2</v>
      </c>
      <c r="E7682" s="289" t="s">
        <v>17224</v>
      </c>
      <c r="F7682">
        <v>5016090259</v>
      </c>
      <c r="G7682" s="276">
        <v>45800</v>
      </c>
      <c r="H7682">
        <v>20250513716102</v>
      </c>
      <c r="I7682">
        <v>0.14399999999999999</v>
      </c>
      <c r="J7682" s="289" t="s">
        <v>438</v>
      </c>
      <c r="K7682" s="289" t="s">
        <v>17225</v>
      </c>
      <c r="L7682" s="289" t="s">
        <v>275</v>
      </c>
      <c r="M7682" s="289" t="s">
        <v>17181</v>
      </c>
      <c r="N7682" s="289" t="s">
        <v>3360</v>
      </c>
      <c r="O7682" s="289" t="s">
        <v>16307</v>
      </c>
      <c r="P7682" s="289" t="str">
        <f>VLOOKUP(CAT_Details[[#This Row],[Delivery Bp Customer Code]],Table6[],2,0)</f>
        <v>DX01</v>
      </c>
    </row>
    <row r="7683" spans="1:16" x14ac:dyDescent="0.25">
      <c r="A7683" s="289" t="s">
        <v>272</v>
      </c>
      <c r="B7683">
        <v>3</v>
      </c>
      <c r="C7683">
        <v>1082.4000000000001</v>
      </c>
      <c r="D7683">
        <v>0.6</v>
      </c>
      <c r="E7683" s="289" t="s">
        <v>17226</v>
      </c>
      <c r="F7683">
        <v>5016090011</v>
      </c>
      <c r="G7683" s="276">
        <v>45800</v>
      </c>
      <c r="H7683">
        <v>20250512715599</v>
      </c>
      <c r="I7683">
        <v>0.76800000000000002</v>
      </c>
      <c r="J7683" s="289" t="s">
        <v>294</v>
      </c>
      <c r="K7683" s="289" t="s">
        <v>17227</v>
      </c>
      <c r="L7683" s="289" t="s">
        <v>275</v>
      </c>
      <c r="M7683" s="289" t="s">
        <v>16565</v>
      </c>
      <c r="N7683" s="289" t="s">
        <v>698</v>
      </c>
      <c r="O7683" s="289" t="s">
        <v>277</v>
      </c>
      <c r="P7683" s="289" t="str">
        <f>VLOOKUP(CAT_Details[[#This Row],[Delivery Bp Customer Code]],Table6[],2,0)</f>
        <v>U2-L5</v>
      </c>
    </row>
    <row r="7684" spans="1:16" x14ac:dyDescent="0.25">
      <c r="A7684" s="289" t="s">
        <v>272</v>
      </c>
      <c r="B7684">
        <v>4</v>
      </c>
      <c r="C7684">
        <v>536</v>
      </c>
      <c r="D7684">
        <v>1.6</v>
      </c>
      <c r="E7684" s="289" t="s">
        <v>17228</v>
      </c>
      <c r="F7684">
        <v>5016104386</v>
      </c>
      <c r="G7684" s="276">
        <v>45800</v>
      </c>
      <c r="H7684">
        <v>20250515719815</v>
      </c>
      <c r="I7684">
        <v>3.84</v>
      </c>
      <c r="J7684" s="289" t="s">
        <v>324</v>
      </c>
      <c r="K7684" s="289" t="s">
        <v>17229</v>
      </c>
      <c r="L7684" s="289" t="s">
        <v>275</v>
      </c>
      <c r="M7684" s="289" t="s">
        <v>17037</v>
      </c>
      <c r="N7684" s="289" t="s">
        <v>616</v>
      </c>
      <c r="O7684" s="289" t="s">
        <v>277</v>
      </c>
      <c r="P7684" s="289" t="str">
        <f>VLOOKUP(CAT_Details[[#This Row],[Delivery Bp Customer Code]],Table6[],2,0)</f>
        <v>U2-L5</v>
      </c>
    </row>
    <row r="7685" spans="1:16" x14ac:dyDescent="0.25">
      <c r="A7685" s="289" t="s">
        <v>272</v>
      </c>
      <c r="B7685">
        <v>1</v>
      </c>
      <c r="C7685">
        <v>80</v>
      </c>
      <c r="D7685">
        <v>0.4</v>
      </c>
      <c r="E7685" s="289" t="s">
        <v>17174</v>
      </c>
      <c r="F7685">
        <v>5016104437</v>
      </c>
      <c r="G7685" s="276">
        <v>45800</v>
      </c>
      <c r="H7685">
        <v>20250514717873</v>
      </c>
      <c r="I7685">
        <v>1.181</v>
      </c>
      <c r="J7685" s="289" t="s">
        <v>324</v>
      </c>
      <c r="K7685" s="289" t="s">
        <v>17230</v>
      </c>
      <c r="L7685" s="289" t="s">
        <v>275</v>
      </c>
      <c r="M7685" s="289" t="s">
        <v>17148</v>
      </c>
      <c r="N7685" s="289" t="s">
        <v>612</v>
      </c>
      <c r="O7685" s="289" t="s">
        <v>277</v>
      </c>
      <c r="P7685" s="289" t="str">
        <f>VLOOKUP(CAT_Details[[#This Row],[Delivery Bp Customer Code]],Table6[],2,0)</f>
        <v>U2-L5</v>
      </c>
    </row>
    <row r="7686" spans="1:16" x14ac:dyDescent="0.25">
      <c r="A7686" s="289" t="s">
        <v>272</v>
      </c>
      <c r="B7686">
        <v>9</v>
      </c>
      <c r="C7686">
        <v>700</v>
      </c>
      <c r="D7686">
        <v>3.6</v>
      </c>
      <c r="E7686" s="289" t="s">
        <v>17151</v>
      </c>
      <c r="F7686">
        <v>5016104847</v>
      </c>
      <c r="G7686" s="276">
        <v>45800</v>
      </c>
      <c r="H7686">
        <v>20250512715718</v>
      </c>
      <c r="I7686">
        <v>8.64</v>
      </c>
      <c r="J7686" s="289" t="s">
        <v>324</v>
      </c>
      <c r="K7686" s="289" t="s">
        <v>17231</v>
      </c>
      <c r="L7686" s="289" t="s">
        <v>275</v>
      </c>
      <c r="M7686" s="289" t="s">
        <v>17037</v>
      </c>
      <c r="N7686" s="289" t="s">
        <v>562</v>
      </c>
      <c r="O7686" s="289" t="s">
        <v>277</v>
      </c>
      <c r="P7686" s="289" t="str">
        <f>VLOOKUP(CAT_Details[[#This Row],[Delivery Bp Customer Code]],Table6[],2,0)</f>
        <v>U2-L5</v>
      </c>
    </row>
    <row r="7687" spans="1:16" x14ac:dyDescent="0.25">
      <c r="A7687" s="289" t="s">
        <v>272</v>
      </c>
      <c r="B7687">
        <v>2</v>
      </c>
      <c r="C7687">
        <v>388</v>
      </c>
      <c r="D7687">
        <v>0.59</v>
      </c>
      <c r="E7687" s="289" t="s">
        <v>17179</v>
      </c>
      <c r="F7687">
        <v>5016104884</v>
      </c>
      <c r="G7687" s="276">
        <v>45800</v>
      </c>
      <c r="H7687">
        <v>20250514717383</v>
      </c>
      <c r="I7687">
        <v>0.378</v>
      </c>
      <c r="J7687" s="289" t="s">
        <v>1047</v>
      </c>
      <c r="K7687" s="289" t="s">
        <v>17232</v>
      </c>
      <c r="L7687" s="289" t="s">
        <v>275</v>
      </c>
      <c r="M7687" s="289" t="s">
        <v>17181</v>
      </c>
      <c r="N7687" s="289" t="s">
        <v>1049</v>
      </c>
      <c r="O7687" s="289" t="s">
        <v>277</v>
      </c>
      <c r="P7687" s="289" t="str">
        <f>VLOOKUP(CAT_Details[[#This Row],[Delivery Bp Customer Code]],Table6[],2,0)</f>
        <v>U2-L5</v>
      </c>
    </row>
    <row r="7688" spans="1:16" x14ac:dyDescent="0.25">
      <c r="A7688" s="289" t="s">
        <v>4794</v>
      </c>
      <c r="B7688">
        <v>5</v>
      </c>
      <c r="C7688">
        <v>3092</v>
      </c>
      <c r="D7688">
        <v>1.08</v>
      </c>
      <c r="E7688" s="289" t="s">
        <v>17233</v>
      </c>
      <c r="F7688">
        <v>5016120872</v>
      </c>
      <c r="G7688" s="276">
        <v>45800</v>
      </c>
      <c r="H7688">
        <v>20250516720777</v>
      </c>
      <c r="I7688">
        <v>1.5549999999999999</v>
      </c>
      <c r="J7688" s="289" t="s">
        <v>350</v>
      </c>
      <c r="K7688" s="289" t="s">
        <v>17234</v>
      </c>
      <c r="L7688" s="289" t="s">
        <v>275</v>
      </c>
      <c r="M7688" s="289" t="s">
        <v>17049</v>
      </c>
      <c r="N7688" s="289" t="s">
        <v>4441</v>
      </c>
      <c r="O7688" s="289" t="s">
        <v>4798</v>
      </c>
      <c r="P7688" s="289" t="str">
        <f>VLOOKUP(CAT_Details[[#This Row],[Delivery Bp Customer Code]],Table6[],2,0)</f>
        <v>MY02</v>
      </c>
    </row>
    <row r="7689" spans="1:16" x14ac:dyDescent="0.25">
      <c r="A7689" s="289" t="s">
        <v>4794</v>
      </c>
      <c r="B7689">
        <v>28</v>
      </c>
      <c r="C7689">
        <v>3360</v>
      </c>
      <c r="D7689">
        <v>13.86</v>
      </c>
      <c r="E7689" s="289" t="s">
        <v>17235</v>
      </c>
      <c r="F7689">
        <v>5016151843</v>
      </c>
      <c r="G7689" s="276">
        <v>45800</v>
      </c>
      <c r="H7689">
        <v>20250520722066</v>
      </c>
      <c r="I7689">
        <v>39.917000000000002</v>
      </c>
      <c r="J7689" s="289" t="s">
        <v>273</v>
      </c>
      <c r="K7689" s="289" t="s">
        <v>17236</v>
      </c>
      <c r="L7689" s="289" t="s">
        <v>275</v>
      </c>
      <c r="M7689" s="289" t="s">
        <v>17165</v>
      </c>
      <c r="N7689" s="289" t="s">
        <v>519</v>
      </c>
      <c r="O7689" s="289" t="s">
        <v>4798</v>
      </c>
      <c r="P7689" s="289" t="str">
        <f>VLOOKUP(CAT_Details[[#This Row],[Delivery Bp Customer Code]],Table6[],2,0)</f>
        <v>MY02</v>
      </c>
    </row>
    <row r="7690" spans="1:16" x14ac:dyDescent="0.25">
      <c r="A7690" s="289" t="s">
        <v>278</v>
      </c>
      <c r="B7690">
        <v>12</v>
      </c>
      <c r="C7690">
        <v>3072</v>
      </c>
      <c r="D7690">
        <v>4.8</v>
      </c>
      <c r="E7690" s="289" t="s">
        <v>17237</v>
      </c>
      <c r="F7690">
        <v>5016104242</v>
      </c>
      <c r="G7690" s="276">
        <v>45803</v>
      </c>
      <c r="H7690">
        <v>20250515719605</v>
      </c>
      <c r="I7690">
        <v>11.52</v>
      </c>
      <c r="J7690" s="289" t="s">
        <v>853</v>
      </c>
      <c r="K7690" s="289" t="s">
        <v>17238</v>
      </c>
      <c r="L7690" s="289" t="s">
        <v>275</v>
      </c>
      <c r="M7690" s="289" t="s">
        <v>17239</v>
      </c>
      <c r="N7690" s="289" t="s">
        <v>856</v>
      </c>
      <c r="O7690" s="289" t="s">
        <v>498</v>
      </c>
      <c r="P7690" s="289" t="str">
        <f>VLOOKUP(CAT_Details[[#This Row],[Delivery Bp Customer Code]],Table6[],2,0)</f>
        <v>DK-BM01</v>
      </c>
    </row>
    <row r="7691" spans="1:16" x14ac:dyDescent="0.25">
      <c r="A7691" s="289" t="s">
        <v>278</v>
      </c>
      <c r="B7691">
        <v>4</v>
      </c>
      <c r="C7691">
        <v>2592</v>
      </c>
      <c r="D7691">
        <v>1.6</v>
      </c>
      <c r="E7691" s="289" t="s">
        <v>17240</v>
      </c>
      <c r="F7691">
        <v>5016135328</v>
      </c>
      <c r="G7691" s="276">
        <v>45803</v>
      </c>
      <c r="H7691">
        <v>20250519721140</v>
      </c>
      <c r="I7691">
        <v>3.6480000000000001</v>
      </c>
      <c r="J7691" s="289" t="s">
        <v>350</v>
      </c>
      <c r="K7691" s="289" t="s">
        <v>17241</v>
      </c>
      <c r="L7691" s="289" t="s">
        <v>275</v>
      </c>
      <c r="M7691" s="289" t="s">
        <v>17242</v>
      </c>
      <c r="N7691" s="289" t="s">
        <v>999</v>
      </c>
      <c r="O7691" s="289" t="s">
        <v>498</v>
      </c>
      <c r="P7691" s="289" t="str">
        <f>VLOOKUP(CAT_Details[[#This Row],[Delivery Bp Customer Code]],Table6[],2,0)</f>
        <v>DK-BM01</v>
      </c>
    </row>
    <row r="7692" spans="1:16" x14ac:dyDescent="0.25">
      <c r="A7692" s="289" t="s">
        <v>278</v>
      </c>
      <c r="B7692">
        <v>20</v>
      </c>
      <c r="C7692">
        <v>8987.3700000000008</v>
      </c>
      <c r="D7692">
        <v>7</v>
      </c>
      <c r="E7692" s="289" t="s">
        <v>17243</v>
      </c>
      <c r="F7692">
        <v>5016136077</v>
      </c>
      <c r="G7692" s="276">
        <v>45803</v>
      </c>
      <c r="H7692">
        <v>20250516720747</v>
      </c>
      <c r="I7692">
        <v>9.84</v>
      </c>
      <c r="J7692" s="289" t="s">
        <v>280</v>
      </c>
      <c r="K7692" s="289" t="s">
        <v>17244</v>
      </c>
      <c r="L7692" s="289" t="s">
        <v>275</v>
      </c>
      <c r="M7692" s="289" t="s">
        <v>17184</v>
      </c>
      <c r="N7692" s="289" t="s">
        <v>485</v>
      </c>
      <c r="O7692" s="289" t="s">
        <v>498</v>
      </c>
      <c r="P7692" s="289" t="str">
        <f>VLOOKUP(CAT_Details[[#This Row],[Delivery Bp Customer Code]],Table6[],2,0)</f>
        <v>DK-BM01</v>
      </c>
    </row>
    <row r="7693" spans="1:16" x14ac:dyDescent="0.25">
      <c r="A7693" s="289" t="s">
        <v>278</v>
      </c>
      <c r="B7693">
        <v>4</v>
      </c>
      <c r="C7693">
        <v>1300</v>
      </c>
      <c r="D7693">
        <v>1.6</v>
      </c>
      <c r="E7693" s="289" t="s">
        <v>17245</v>
      </c>
      <c r="F7693">
        <v>5016136206</v>
      </c>
      <c r="G7693" s="276">
        <v>45803</v>
      </c>
      <c r="H7693">
        <v>20250515719835</v>
      </c>
      <c r="I7693">
        <v>1.92</v>
      </c>
      <c r="J7693" s="289" t="s">
        <v>280</v>
      </c>
      <c r="K7693" s="289" t="s">
        <v>17246</v>
      </c>
      <c r="L7693" s="289" t="s">
        <v>275</v>
      </c>
      <c r="M7693" s="289" t="s">
        <v>17184</v>
      </c>
      <c r="N7693" s="289" t="s">
        <v>17247</v>
      </c>
      <c r="O7693" s="289" t="s">
        <v>498</v>
      </c>
      <c r="P7693" s="289" t="str">
        <f>VLOOKUP(CAT_Details[[#This Row],[Delivery Bp Customer Code]],Table6[],2,0)</f>
        <v>DK-BM01</v>
      </c>
    </row>
    <row r="7694" spans="1:16" x14ac:dyDescent="0.25">
      <c r="A7694" s="289" t="s">
        <v>278</v>
      </c>
      <c r="B7694">
        <v>8</v>
      </c>
      <c r="C7694">
        <v>4950</v>
      </c>
      <c r="D7694">
        <v>2.6</v>
      </c>
      <c r="E7694" s="289" t="s">
        <v>17248</v>
      </c>
      <c r="F7694">
        <v>5016151200</v>
      </c>
      <c r="G7694" s="276">
        <v>45803</v>
      </c>
      <c r="H7694">
        <v>20250519721854</v>
      </c>
      <c r="I7694">
        <v>5.77</v>
      </c>
      <c r="J7694" s="289" t="s">
        <v>280</v>
      </c>
      <c r="K7694" s="289" t="s">
        <v>17249</v>
      </c>
      <c r="L7694" s="289" t="s">
        <v>275</v>
      </c>
      <c r="M7694" s="289" t="s">
        <v>17250</v>
      </c>
      <c r="N7694" s="289" t="s">
        <v>314</v>
      </c>
      <c r="O7694" s="289" t="s">
        <v>498</v>
      </c>
      <c r="P7694" s="289" t="str">
        <f>VLOOKUP(CAT_Details[[#This Row],[Delivery Bp Customer Code]],Table6[],2,0)</f>
        <v>DK-BM01</v>
      </c>
    </row>
    <row r="7695" spans="1:16" x14ac:dyDescent="0.25">
      <c r="A7695" s="289" t="s">
        <v>278</v>
      </c>
      <c r="B7695">
        <v>12</v>
      </c>
      <c r="C7695">
        <v>6360</v>
      </c>
      <c r="D7695">
        <v>4.8</v>
      </c>
      <c r="E7695" s="289" t="s">
        <v>17251</v>
      </c>
      <c r="F7695">
        <v>5016166845</v>
      </c>
      <c r="G7695" s="276">
        <v>45803</v>
      </c>
      <c r="H7695">
        <v>20250521723377</v>
      </c>
      <c r="I7695">
        <v>12.442</v>
      </c>
      <c r="J7695" s="289" t="s">
        <v>273</v>
      </c>
      <c r="K7695" s="289" t="s">
        <v>17252</v>
      </c>
      <c r="L7695" s="289" t="s">
        <v>275</v>
      </c>
      <c r="M7695" s="289" t="s">
        <v>17239</v>
      </c>
      <c r="N7695" s="289" t="s">
        <v>653</v>
      </c>
      <c r="O7695" s="289" t="s">
        <v>498</v>
      </c>
      <c r="P7695" s="289" t="str">
        <f>VLOOKUP(CAT_Details[[#This Row],[Delivery Bp Customer Code]],Table6[],2,0)</f>
        <v>DK-BM01</v>
      </c>
    </row>
    <row r="7696" spans="1:16" x14ac:dyDescent="0.25">
      <c r="A7696" s="289" t="s">
        <v>75</v>
      </c>
      <c r="B7696">
        <v>1</v>
      </c>
      <c r="C7696">
        <v>76</v>
      </c>
      <c r="D7696">
        <v>0.4</v>
      </c>
      <c r="E7696" s="289" t="s">
        <v>17253</v>
      </c>
      <c r="F7696">
        <v>5016104912</v>
      </c>
      <c r="G7696" s="276">
        <v>45803</v>
      </c>
      <c r="H7696">
        <v>20250514717844</v>
      </c>
      <c r="I7696">
        <v>0.35499999999999998</v>
      </c>
      <c r="J7696" s="289" t="s">
        <v>3890</v>
      </c>
      <c r="K7696" s="289" t="s">
        <v>17254</v>
      </c>
      <c r="L7696" s="289" t="s">
        <v>275</v>
      </c>
      <c r="M7696" s="289" t="s">
        <v>17255</v>
      </c>
      <c r="N7696" s="289" t="s">
        <v>3896</v>
      </c>
      <c r="O7696" s="289" t="s">
        <v>2173</v>
      </c>
      <c r="P7696" s="289" t="str">
        <f>VLOOKUP(CAT_Details[[#This Row],[Delivery Bp Customer Code]],Table6[],2,0)</f>
        <v>OYL1</v>
      </c>
    </row>
    <row r="7697" spans="1:16" x14ac:dyDescent="0.25">
      <c r="A7697" s="289" t="s">
        <v>75</v>
      </c>
      <c r="B7697">
        <v>33</v>
      </c>
      <c r="C7697">
        <v>13860</v>
      </c>
      <c r="D7697">
        <v>11</v>
      </c>
      <c r="E7697" s="289" t="s">
        <v>17256</v>
      </c>
      <c r="F7697">
        <v>5016135343</v>
      </c>
      <c r="G7697" s="276">
        <v>45803</v>
      </c>
      <c r="H7697">
        <v>20250515719595</v>
      </c>
      <c r="I7697">
        <v>21.12</v>
      </c>
      <c r="J7697" s="289" t="s">
        <v>324</v>
      </c>
      <c r="K7697" s="289" t="s">
        <v>17257</v>
      </c>
      <c r="L7697" s="289" t="s">
        <v>275</v>
      </c>
      <c r="M7697" s="289" t="s">
        <v>17258</v>
      </c>
      <c r="N7697" s="289" t="s">
        <v>2172</v>
      </c>
      <c r="O7697" s="289" t="s">
        <v>2173</v>
      </c>
      <c r="P7697" s="289" t="str">
        <f>VLOOKUP(CAT_Details[[#This Row],[Delivery Bp Customer Code]],Table6[],2,0)</f>
        <v>OYL1</v>
      </c>
    </row>
    <row r="7698" spans="1:16" x14ac:dyDescent="0.25">
      <c r="A7698" s="289" t="s">
        <v>75</v>
      </c>
      <c r="B7698">
        <v>2</v>
      </c>
      <c r="C7698">
        <v>16</v>
      </c>
      <c r="D7698">
        <v>0.04</v>
      </c>
      <c r="E7698" s="289" t="s">
        <v>17259</v>
      </c>
      <c r="F7698">
        <v>5016136039</v>
      </c>
      <c r="G7698" s="276">
        <v>45803</v>
      </c>
      <c r="H7698">
        <v>20250517720973</v>
      </c>
      <c r="I7698">
        <v>0.01</v>
      </c>
      <c r="J7698" s="289" t="s">
        <v>280</v>
      </c>
      <c r="K7698" s="289" t="s">
        <v>17260</v>
      </c>
      <c r="L7698" s="289" t="s">
        <v>275</v>
      </c>
      <c r="M7698" s="289" t="s">
        <v>17162</v>
      </c>
      <c r="N7698" s="289" t="s">
        <v>2813</v>
      </c>
      <c r="O7698" s="289" t="s">
        <v>2173</v>
      </c>
      <c r="P7698" s="289" t="str">
        <f>VLOOKUP(CAT_Details[[#This Row],[Delivery Bp Customer Code]],Table6[],2,0)</f>
        <v>OYL1</v>
      </c>
    </row>
    <row r="7699" spans="1:16" x14ac:dyDescent="0.25">
      <c r="A7699" s="289" t="s">
        <v>75</v>
      </c>
      <c r="B7699">
        <v>4</v>
      </c>
      <c r="C7699">
        <v>1962.04</v>
      </c>
      <c r="D7699">
        <v>1.6</v>
      </c>
      <c r="E7699" s="289" t="s">
        <v>17261</v>
      </c>
      <c r="F7699">
        <v>5016167072</v>
      </c>
      <c r="G7699" s="276">
        <v>45803</v>
      </c>
      <c r="H7699">
        <v>20250520722742</v>
      </c>
      <c r="I7699">
        <v>3.84</v>
      </c>
      <c r="J7699" s="289" t="s">
        <v>273</v>
      </c>
      <c r="K7699" s="289" t="s">
        <v>17262</v>
      </c>
      <c r="L7699" s="289" t="s">
        <v>275</v>
      </c>
      <c r="M7699" s="289" t="s">
        <v>17239</v>
      </c>
      <c r="N7699" s="289" t="s">
        <v>1142</v>
      </c>
      <c r="O7699" s="289" t="s">
        <v>2173</v>
      </c>
      <c r="P7699" s="289" t="str">
        <f>VLOOKUP(CAT_Details[[#This Row],[Delivery Bp Customer Code]],Table6[],2,0)</f>
        <v>OYL1</v>
      </c>
    </row>
    <row r="7700" spans="1:16" x14ac:dyDescent="0.25">
      <c r="A7700" s="289" t="s">
        <v>874</v>
      </c>
      <c r="B7700">
        <v>13</v>
      </c>
      <c r="C7700">
        <v>5512</v>
      </c>
      <c r="D7700">
        <v>6.5</v>
      </c>
      <c r="E7700" s="289" t="s">
        <v>17263</v>
      </c>
      <c r="F7700">
        <v>5016136110</v>
      </c>
      <c r="G7700" s="276">
        <v>45803</v>
      </c>
      <c r="H7700">
        <v>20250519721405</v>
      </c>
      <c r="I7700">
        <v>15.6</v>
      </c>
      <c r="J7700" s="289" t="s">
        <v>350</v>
      </c>
      <c r="K7700" s="289" t="s">
        <v>17264</v>
      </c>
      <c r="L7700" s="289" t="s">
        <v>275</v>
      </c>
      <c r="M7700" s="289" t="s">
        <v>17242</v>
      </c>
      <c r="N7700" s="289" t="s">
        <v>381</v>
      </c>
      <c r="O7700" s="289" t="s">
        <v>1014</v>
      </c>
      <c r="P7700" s="289" t="str">
        <f>VLOOKUP(CAT_Details[[#This Row],[Delivery Bp Customer Code]],Table6[],2,0)</f>
        <v>MZ07</v>
      </c>
    </row>
    <row r="7701" spans="1:16" x14ac:dyDescent="0.25">
      <c r="A7701" s="289" t="s">
        <v>3771</v>
      </c>
      <c r="B7701">
        <v>7</v>
      </c>
      <c r="C7701">
        <v>1792</v>
      </c>
      <c r="D7701">
        <v>3.5</v>
      </c>
      <c r="E7701" s="289" t="s">
        <v>17265</v>
      </c>
      <c r="F7701">
        <v>5016104241</v>
      </c>
      <c r="G7701" s="276">
        <v>45803</v>
      </c>
      <c r="H7701">
        <v>20250513716556</v>
      </c>
      <c r="I7701">
        <v>11.423999999999999</v>
      </c>
      <c r="J7701" s="289" t="s">
        <v>3890</v>
      </c>
      <c r="K7701" s="289" t="s">
        <v>17266</v>
      </c>
      <c r="L7701" s="289" t="s">
        <v>275</v>
      </c>
      <c r="M7701" s="289" t="s">
        <v>17255</v>
      </c>
      <c r="N7701" s="289" t="s">
        <v>3893</v>
      </c>
      <c r="O7701" s="289" t="s">
        <v>4956</v>
      </c>
      <c r="P7701" s="289">
        <f>VLOOKUP(CAT_Details[[#This Row],[Delivery Bp Customer Code]],Table6[],2,0)</f>
        <v>3417</v>
      </c>
    </row>
    <row r="7702" spans="1:16" x14ac:dyDescent="0.25">
      <c r="A7702" s="289" t="s">
        <v>3771</v>
      </c>
      <c r="B7702">
        <v>5</v>
      </c>
      <c r="C7702">
        <v>2965</v>
      </c>
      <c r="D7702">
        <v>3.8</v>
      </c>
      <c r="E7702" s="289" t="s">
        <v>17265</v>
      </c>
      <c r="F7702">
        <v>5016104243</v>
      </c>
      <c r="G7702" s="276">
        <v>45803</v>
      </c>
      <c r="H7702">
        <v>20250512715272</v>
      </c>
      <c r="I7702">
        <v>18.225000000000001</v>
      </c>
      <c r="J7702" s="289" t="s">
        <v>3890</v>
      </c>
      <c r="K7702" s="289" t="s">
        <v>17267</v>
      </c>
      <c r="L7702" s="289" t="s">
        <v>275</v>
      </c>
      <c r="M7702" s="289" t="s">
        <v>17255</v>
      </c>
      <c r="N7702" s="289" t="s">
        <v>3893</v>
      </c>
      <c r="O7702" s="289" t="s">
        <v>4956</v>
      </c>
      <c r="P7702" s="289">
        <f>VLOOKUP(CAT_Details[[#This Row],[Delivery Bp Customer Code]],Table6[],2,0)</f>
        <v>3417</v>
      </c>
    </row>
    <row r="7703" spans="1:16" x14ac:dyDescent="0.25">
      <c r="A7703" s="289" t="s">
        <v>3771</v>
      </c>
      <c r="B7703">
        <v>15</v>
      </c>
      <c r="C7703">
        <v>6450</v>
      </c>
      <c r="D7703">
        <v>6</v>
      </c>
      <c r="E7703" s="289" t="s">
        <v>17268</v>
      </c>
      <c r="F7703">
        <v>5016135459</v>
      </c>
      <c r="G7703" s="276">
        <v>45803</v>
      </c>
      <c r="H7703">
        <v>20250515718999</v>
      </c>
      <c r="I7703">
        <v>12.96</v>
      </c>
      <c r="J7703" s="289" t="s">
        <v>350</v>
      </c>
      <c r="K7703" s="289" t="s">
        <v>17269</v>
      </c>
      <c r="L7703" s="289" t="s">
        <v>275</v>
      </c>
      <c r="M7703" s="289" t="s">
        <v>17270</v>
      </c>
      <c r="N7703" s="289" t="s">
        <v>16110</v>
      </c>
      <c r="O7703" s="289" t="s">
        <v>3775</v>
      </c>
      <c r="P7703" s="289">
        <f>VLOOKUP(CAT_Details[[#This Row],[Delivery Bp Customer Code]],Table6[],2,0)</f>
        <v>3401</v>
      </c>
    </row>
    <row r="7704" spans="1:16" x14ac:dyDescent="0.25">
      <c r="A7704" s="289" t="s">
        <v>3329</v>
      </c>
      <c r="B7704">
        <v>7</v>
      </c>
      <c r="C7704">
        <v>478</v>
      </c>
      <c r="D7704">
        <v>1.44</v>
      </c>
      <c r="E7704" s="289" t="s">
        <v>17253</v>
      </c>
      <c r="F7704">
        <v>5016104913</v>
      </c>
      <c r="G7704" s="276">
        <v>45803</v>
      </c>
      <c r="H7704">
        <v>20250515718263</v>
      </c>
      <c r="I7704">
        <v>3.9319999999999999</v>
      </c>
      <c r="J7704" s="289" t="s">
        <v>3890</v>
      </c>
      <c r="K7704" s="289" t="s">
        <v>17271</v>
      </c>
      <c r="L7704" s="289" t="s">
        <v>275</v>
      </c>
      <c r="M7704" s="289" t="s">
        <v>17255</v>
      </c>
      <c r="N7704" s="289" t="s">
        <v>3896</v>
      </c>
      <c r="O7704" s="289" t="s">
        <v>3332</v>
      </c>
      <c r="P7704" s="289">
        <f>VLOOKUP(CAT_Details[[#This Row],[Delivery Bp Customer Code]],Table6[],2,0)</f>
        <v>3402</v>
      </c>
    </row>
    <row r="7705" spans="1:16" x14ac:dyDescent="0.25">
      <c r="A7705" s="289" t="s">
        <v>3329</v>
      </c>
      <c r="B7705">
        <v>1</v>
      </c>
      <c r="C7705">
        <v>60</v>
      </c>
      <c r="D7705">
        <v>0.1</v>
      </c>
      <c r="E7705" s="289" t="s">
        <v>17272</v>
      </c>
      <c r="F7705">
        <v>5016120124</v>
      </c>
      <c r="G7705" s="276">
        <v>45803</v>
      </c>
      <c r="H7705">
        <v>20250515719891</v>
      </c>
      <c r="I7705">
        <v>0.108</v>
      </c>
      <c r="J7705" s="289" t="s">
        <v>324</v>
      </c>
      <c r="K7705" s="289" t="s">
        <v>17273</v>
      </c>
      <c r="L7705" s="289" t="s">
        <v>275</v>
      </c>
      <c r="M7705" s="289" t="s">
        <v>17274</v>
      </c>
      <c r="N7705" s="289" t="s">
        <v>5074</v>
      </c>
      <c r="O7705" s="289" t="s">
        <v>3332</v>
      </c>
      <c r="P7705" s="289">
        <f>VLOOKUP(CAT_Details[[#This Row],[Delivery Bp Customer Code]],Table6[],2,0)</f>
        <v>3402</v>
      </c>
    </row>
    <row r="7706" spans="1:16" x14ac:dyDescent="0.25">
      <c r="A7706" s="289" t="s">
        <v>3329</v>
      </c>
      <c r="B7706">
        <v>8</v>
      </c>
      <c r="C7706">
        <v>1440</v>
      </c>
      <c r="D7706">
        <v>2.66</v>
      </c>
      <c r="E7706" s="289" t="s">
        <v>17275</v>
      </c>
      <c r="F7706">
        <v>5016120240</v>
      </c>
      <c r="G7706" s="276">
        <v>45803</v>
      </c>
      <c r="H7706">
        <v>20250508713530</v>
      </c>
      <c r="I7706">
        <v>4.9649999999999999</v>
      </c>
      <c r="J7706" s="289" t="s">
        <v>287</v>
      </c>
      <c r="K7706" s="289" t="s">
        <v>17276</v>
      </c>
      <c r="L7706" s="289" t="s">
        <v>275</v>
      </c>
      <c r="M7706" s="289" t="s">
        <v>17116</v>
      </c>
      <c r="N7706" s="289" t="s">
        <v>4413</v>
      </c>
      <c r="O7706" s="289" t="s">
        <v>3332</v>
      </c>
      <c r="P7706" s="289">
        <f>VLOOKUP(CAT_Details[[#This Row],[Delivery Bp Customer Code]],Table6[],2,0)</f>
        <v>3402</v>
      </c>
    </row>
    <row r="7707" spans="1:16" x14ac:dyDescent="0.25">
      <c r="A7707" s="289" t="s">
        <v>3329</v>
      </c>
      <c r="B7707">
        <v>6</v>
      </c>
      <c r="C7707">
        <v>1075</v>
      </c>
      <c r="D7707">
        <v>2.4</v>
      </c>
      <c r="E7707" s="289" t="s">
        <v>17277</v>
      </c>
      <c r="F7707">
        <v>5016135484</v>
      </c>
      <c r="G7707" s="276">
        <v>45803</v>
      </c>
      <c r="H7707">
        <v>20250516720330</v>
      </c>
      <c r="I7707">
        <v>4.5599999999999996</v>
      </c>
      <c r="J7707" s="289" t="s">
        <v>287</v>
      </c>
      <c r="K7707" s="289" t="s">
        <v>17278</v>
      </c>
      <c r="L7707" s="289" t="s">
        <v>275</v>
      </c>
      <c r="M7707" s="289" t="s">
        <v>17222</v>
      </c>
      <c r="N7707" s="289" t="s">
        <v>468</v>
      </c>
      <c r="O7707" s="289" t="s">
        <v>3332</v>
      </c>
      <c r="P7707" s="289">
        <f>VLOOKUP(CAT_Details[[#This Row],[Delivery Bp Customer Code]],Table6[],2,0)</f>
        <v>3402</v>
      </c>
    </row>
    <row r="7708" spans="1:16" x14ac:dyDescent="0.25">
      <c r="A7708" s="289" t="s">
        <v>3329</v>
      </c>
      <c r="B7708">
        <v>2</v>
      </c>
      <c r="C7708">
        <v>26</v>
      </c>
      <c r="D7708">
        <v>0.08</v>
      </c>
      <c r="E7708" s="289" t="s">
        <v>17279</v>
      </c>
      <c r="F7708">
        <v>5016135504</v>
      </c>
      <c r="G7708" s="276">
        <v>45803</v>
      </c>
      <c r="H7708">
        <v>20250516720774</v>
      </c>
      <c r="I7708">
        <v>2.5999999999999999E-2</v>
      </c>
      <c r="J7708" s="289" t="s">
        <v>350</v>
      </c>
      <c r="K7708" s="289" t="s">
        <v>17280</v>
      </c>
      <c r="L7708" s="289" t="s">
        <v>275</v>
      </c>
      <c r="M7708" s="289" t="s">
        <v>17242</v>
      </c>
      <c r="N7708" s="289" t="s">
        <v>3809</v>
      </c>
      <c r="O7708" s="289" t="s">
        <v>3332</v>
      </c>
      <c r="P7708" s="289">
        <f>VLOOKUP(CAT_Details[[#This Row],[Delivery Bp Customer Code]],Table6[],2,0)</f>
        <v>3402</v>
      </c>
    </row>
    <row r="7709" spans="1:16" x14ac:dyDescent="0.25">
      <c r="A7709" s="289" t="s">
        <v>3329</v>
      </c>
      <c r="B7709">
        <v>1</v>
      </c>
      <c r="C7709">
        <v>152.9</v>
      </c>
      <c r="D7709">
        <v>0.4</v>
      </c>
      <c r="E7709" s="289" t="s">
        <v>17281</v>
      </c>
      <c r="F7709">
        <v>5016135841</v>
      </c>
      <c r="G7709" s="276">
        <v>45803</v>
      </c>
      <c r="H7709">
        <v>20250514717321</v>
      </c>
      <c r="I7709">
        <v>1.1140000000000001</v>
      </c>
      <c r="J7709" s="289" t="s">
        <v>350</v>
      </c>
      <c r="K7709" s="289" t="s">
        <v>17282</v>
      </c>
      <c r="L7709" s="289" t="s">
        <v>275</v>
      </c>
      <c r="M7709" s="289" t="s">
        <v>17242</v>
      </c>
      <c r="N7709" s="289" t="s">
        <v>3656</v>
      </c>
      <c r="O7709" s="289" t="s">
        <v>3332</v>
      </c>
      <c r="P7709" s="289">
        <f>VLOOKUP(CAT_Details[[#This Row],[Delivery Bp Customer Code]],Table6[],2,0)</f>
        <v>3402</v>
      </c>
    </row>
    <row r="7710" spans="1:16" x14ac:dyDescent="0.25">
      <c r="A7710" s="289" t="s">
        <v>3329</v>
      </c>
      <c r="B7710">
        <v>1</v>
      </c>
      <c r="C7710">
        <v>76</v>
      </c>
      <c r="D7710">
        <v>0.2</v>
      </c>
      <c r="E7710" s="289" t="s">
        <v>17283</v>
      </c>
      <c r="F7710">
        <v>5016135888</v>
      </c>
      <c r="G7710" s="276">
        <v>45803</v>
      </c>
      <c r="H7710">
        <v>20250512715208</v>
      </c>
      <c r="I7710">
        <v>0.35</v>
      </c>
      <c r="J7710" s="289" t="s">
        <v>350</v>
      </c>
      <c r="K7710" s="289" t="s">
        <v>17284</v>
      </c>
      <c r="L7710" s="289" t="s">
        <v>275</v>
      </c>
      <c r="M7710" s="289" t="s">
        <v>17242</v>
      </c>
      <c r="N7710" s="289" t="s">
        <v>704</v>
      </c>
      <c r="O7710" s="289" t="s">
        <v>3332</v>
      </c>
      <c r="P7710" s="289">
        <f>VLOOKUP(CAT_Details[[#This Row],[Delivery Bp Customer Code]],Table6[],2,0)</f>
        <v>3402</v>
      </c>
    </row>
    <row r="7711" spans="1:16" x14ac:dyDescent="0.25">
      <c r="A7711" s="289" t="s">
        <v>3329</v>
      </c>
      <c r="B7711">
        <v>10</v>
      </c>
      <c r="C7711">
        <v>3460</v>
      </c>
      <c r="D7711">
        <v>4</v>
      </c>
      <c r="E7711" s="289" t="s">
        <v>17285</v>
      </c>
      <c r="F7711">
        <v>5016135892</v>
      </c>
      <c r="G7711" s="276">
        <v>45803</v>
      </c>
      <c r="H7711">
        <v>20250520722025</v>
      </c>
      <c r="I7711">
        <v>9.6</v>
      </c>
      <c r="J7711" s="289" t="s">
        <v>350</v>
      </c>
      <c r="K7711" s="289" t="s">
        <v>17286</v>
      </c>
      <c r="L7711" s="289" t="s">
        <v>275</v>
      </c>
      <c r="M7711" s="289" t="s">
        <v>17242</v>
      </c>
      <c r="N7711" s="289" t="s">
        <v>4421</v>
      </c>
      <c r="O7711" s="289" t="s">
        <v>3332</v>
      </c>
      <c r="P7711" s="289">
        <f>VLOOKUP(CAT_Details[[#This Row],[Delivery Bp Customer Code]],Table6[],2,0)</f>
        <v>3402</v>
      </c>
    </row>
    <row r="7712" spans="1:16" x14ac:dyDescent="0.25">
      <c r="A7712" s="289" t="s">
        <v>707</v>
      </c>
      <c r="B7712">
        <v>9</v>
      </c>
      <c r="C7712">
        <v>2740</v>
      </c>
      <c r="D7712">
        <v>11.67</v>
      </c>
      <c r="E7712" s="289" t="s">
        <v>17287</v>
      </c>
      <c r="F7712">
        <v>5016179773</v>
      </c>
      <c r="G7712" s="276">
        <v>45803</v>
      </c>
      <c r="I7712">
        <v>30.529</v>
      </c>
      <c r="J7712" s="289" t="s">
        <v>350</v>
      </c>
      <c r="K7712" s="289" t="s">
        <v>17288</v>
      </c>
      <c r="L7712" s="289" t="s">
        <v>273</v>
      </c>
      <c r="M7712" s="289" t="s">
        <v>17289</v>
      </c>
      <c r="N7712" s="289" t="s">
        <v>16615</v>
      </c>
      <c r="O7712" s="289" t="s">
        <v>16644</v>
      </c>
      <c r="P7712" s="289" t="str">
        <f>VLOOKUP(CAT_Details[[#This Row],[Delivery Bp Customer Code]],Table6[],2,0)</f>
        <v>No Loc</v>
      </c>
    </row>
    <row r="7713" spans="1:16" x14ac:dyDescent="0.25">
      <c r="A7713" s="289" t="s">
        <v>76</v>
      </c>
      <c r="B7713">
        <v>1</v>
      </c>
      <c r="C7713">
        <v>120</v>
      </c>
      <c r="D7713">
        <v>0.2</v>
      </c>
      <c r="E7713" s="289" t="s">
        <v>17290</v>
      </c>
      <c r="F7713">
        <v>5016090276</v>
      </c>
      <c r="G7713" s="276">
        <v>45803</v>
      </c>
      <c r="H7713">
        <v>20250512715744</v>
      </c>
      <c r="I7713">
        <v>0.192</v>
      </c>
      <c r="J7713" s="289" t="s">
        <v>764</v>
      </c>
      <c r="K7713" s="289" t="s">
        <v>17291</v>
      </c>
      <c r="L7713" s="289" t="s">
        <v>275</v>
      </c>
      <c r="M7713" s="289" t="s">
        <v>17181</v>
      </c>
      <c r="N7713" s="289" t="s">
        <v>766</v>
      </c>
      <c r="O7713" s="289" t="s">
        <v>16049</v>
      </c>
      <c r="P7713" s="289" t="str">
        <f>VLOOKUP(CAT_Details[[#This Row],[Delivery Bp Customer Code]],Table6[],2,0)</f>
        <v>MZ02</v>
      </c>
    </row>
    <row r="7714" spans="1:16" x14ac:dyDescent="0.25">
      <c r="A7714" s="289" t="s">
        <v>76</v>
      </c>
      <c r="B7714">
        <v>22</v>
      </c>
      <c r="C7714">
        <v>1926</v>
      </c>
      <c r="D7714">
        <v>9.0500000000000007</v>
      </c>
      <c r="E7714" s="289" t="s">
        <v>17292</v>
      </c>
      <c r="F7714">
        <v>5016104288</v>
      </c>
      <c r="G7714" s="276">
        <v>45803</v>
      </c>
      <c r="H7714">
        <v>20250514717788</v>
      </c>
      <c r="I7714">
        <v>8.6880000000000006</v>
      </c>
      <c r="J7714" s="289" t="s">
        <v>401</v>
      </c>
      <c r="K7714" s="289" t="s">
        <v>17293</v>
      </c>
      <c r="L7714" s="289" t="s">
        <v>275</v>
      </c>
      <c r="M7714" s="289" t="s">
        <v>17294</v>
      </c>
      <c r="N7714" s="289" t="s">
        <v>1028</v>
      </c>
      <c r="O7714" s="289" t="s">
        <v>16049</v>
      </c>
      <c r="P7714" s="289" t="str">
        <f>VLOOKUP(CAT_Details[[#This Row],[Delivery Bp Customer Code]],Table6[],2,0)</f>
        <v>MZ02</v>
      </c>
    </row>
    <row r="7715" spans="1:16" x14ac:dyDescent="0.25">
      <c r="A7715" s="289" t="s">
        <v>285</v>
      </c>
      <c r="B7715">
        <v>67</v>
      </c>
      <c r="C7715">
        <v>5829</v>
      </c>
      <c r="D7715">
        <v>13.4</v>
      </c>
      <c r="E7715" s="289" t="s">
        <v>17295</v>
      </c>
      <c r="F7715">
        <v>5016058401</v>
      </c>
      <c r="G7715" s="276">
        <v>45803</v>
      </c>
      <c r="H7715">
        <v>20250508714055</v>
      </c>
      <c r="I7715">
        <v>28.300999999999998</v>
      </c>
      <c r="J7715" s="289" t="s">
        <v>756</v>
      </c>
      <c r="K7715" s="289" t="s">
        <v>17296</v>
      </c>
      <c r="L7715" s="289" t="s">
        <v>275</v>
      </c>
      <c r="M7715" s="289" t="s">
        <v>17297</v>
      </c>
      <c r="N7715" s="289" t="s">
        <v>759</v>
      </c>
      <c r="O7715" s="289" t="s">
        <v>291</v>
      </c>
      <c r="P7715" s="289" t="str">
        <f>VLOOKUP(CAT_Details[[#This Row],[Delivery Bp Customer Code]],Table6[],2,0)</f>
        <v>DX01-L5</v>
      </c>
    </row>
    <row r="7716" spans="1:16" x14ac:dyDescent="0.25">
      <c r="A7716" s="289" t="s">
        <v>285</v>
      </c>
      <c r="B7716">
        <v>2</v>
      </c>
      <c r="C7716">
        <v>598</v>
      </c>
      <c r="D7716">
        <v>0.6</v>
      </c>
      <c r="E7716" s="289" t="s">
        <v>17290</v>
      </c>
      <c r="F7716">
        <v>5016090278</v>
      </c>
      <c r="G7716" s="276">
        <v>45803</v>
      </c>
      <c r="H7716">
        <v>20250512715743</v>
      </c>
      <c r="I7716">
        <v>0.67200000000000004</v>
      </c>
      <c r="J7716" s="289" t="s">
        <v>764</v>
      </c>
      <c r="K7716" s="289" t="s">
        <v>17298</v>
      </c>
      <c r="L7716" s="289" t="s">
        <v>275</v>
      </c>
      <c r="M7716" s="289" t="s">
        <v>17181</v>
      </c>
      <c r="N7716" s="289" t="s">
        <v>766</v>
      </c>
      <c r="O7716" s="289" t="s">
        <v>291</v>
      </c>
      <c r="P7716" s="289" t="str">
        <f>VLOOKUP(CAT_Details[[#This Row],[Delivery Bp Customer Code]],Table6[],2,0)</f>
        <v>DX01-L5</v>
      </c>
    </row>
    <row r="7717" spans="1:16" x14ac:dyDescent="0.25">
      <c r="A7717" s="289" t="s">
        <v>285</v>
      </c>
      <c r="B7717">
        <v>17</v>
      </c>
      <c r="C7717">
        <v>1140</v>
      </c>
      <c r="D7717">
        <v>6.8</v>
      </c>
      <c r="E7717" s="289" t="s">
        <v>17299</v>
      </c>
      <c r="F7717">
        <v>5016104285</v>
      </c>
      <c r="G7717" s="276">
        <v>45803</v>
      </c>
      <c r="H7717">
        <v>20250515719859</v>
      </c>
      <c r="I7717">
        <v>16.32</v>
      </c>
      <c r="J7717" s="289" t="s">
        <v>294</v>
      </c>
      <c r="K7717" s="289" t="s">
        <v>17300</v>
      </c>
      <c r="L7717" s="289" t="s">
        <v>275</v>
      </c>
      <c r="M7717" s="289" t="s">
        <v>17301</v>
      </c>
      <c r="N7717" s="289" t="s">
        <v>16650</v>
      </c>
      <c r="O7717" s="289" t="s">
        <v>291</v>
      </c>
      <c r="P7717" s="289" t="str">
        <f>VLOOKUP(CAT_Details[[#This Row],[Delivery Bp Customer Code]],Table6[],2,0)</f>
        <v>DX01-L5</v>
      </c>
    </row>
    <row r="7718" spans="1:16" x14ac:dyDescent="0.25">
      <c r="A7718" s="289" t="s">
        <v>285</v>
      </c>
      <c r="B7718">
        <v>7</v>
      </c>
      <c r="C7718">
        <v>8050</v>
      </c>
      <c r="D7718">
        <v>2.8</v>
      </c>
      <c r="E7718" s="289" t="s">
        <v>17302</v>
      </c>
      <c r="F7718">
        <v>5016120075</v>
      </c>
      <c r="G7718" s="276">
        <v>45803</v>
      </c>
      <c r="H7718">
        <v>20250515719953</v>
      </c>
      <c r="I7718">
        <v>4.032</v>
      </c>
      <c r="J7718" s="289" t="s">
        <v>324</v>
      </c>
      <c r="K7718" s="289" t="s">
        <v>17303</v>
      </c>
      <c r="L7718" s="289" t="s">
        <v>275</v>
      </c>
      <c r="M7718" s="289" t="s">
        <v>17148</v>
      </c>
      <c r="N7718" s="289" t="s">
        <v>333</v>
      </c>
      <c r="O7718" s="289" t="s">
        <v>291</v>
      </c>
      <c r="P7718" s="289" t="str">
        <f>VLOOKUP(CAT_Details[[#This Row],[Delivery Bp Customer Code]],Table6[],2,0)</f>
        <v>DX01-L5</v>
      </c>
    </row>
    <row r="7719" spans="1:16" x14ac:dyDescent="0.25">
      <c r="A7719" s="289" t="s">
        <v>285</v>
      </c>
      <c r="B7719">
        <v>1</v>
      </c>
      <c r="C7719">
        <v>10</v>
      </c>
      <c r="D7719">
        <v>0.1</v>
      </c>
      <c r="E7719" s="289" t="s">
        <v>17304</v>
      </c>
      <c r="F7719">
        <v>5016120085</v>
      </c>
      <c r="G7719" s="276">
        <v>45803</v>
      </c>
      <c r="H7719">
        <v>20250515719606</v>
      </c>
      <c r="I7719">
        <v>0.04</v>
      </c>
      <c r="J7719" s="289" t="s">
        <v>294</v>
      </c>
      <c r="K7719" s="289" t="s">
        <v>17305</v>
      </c>
      <c r="L7719" s="289" t="s">
        <v>275</v>
      </c>
      <c r="M7719" s="289" t="s">
        <v>17306</v>
      </c>
      <c r="N7719" s="289" t="s">
        <v>660</v>
      </c>
      <c r="O7719" s="289" t="s">
        <v>291</v>
      </c>
      <c r="P7719" s="289" t="str">
        <f>VLOOKUP(CAT_Details[[#This Row],[Delivery Bp Customer Code]],Table6[],2,0)</f>
        <v>DX01-L5</v>
      </c>
    </row>
    <row r="7720" spans="1:16" x14ac:dyDescent="0.25">
      <c r="A7720" s="289" t="s">
        <v>285</v>
      </c>
      <c r="B7720">
        <v>14</v>
      </c>
      <c r="C7720">
        <v>1008</v>
      </c>
      <c r="D7720">
        <v>5.6</v>
      </c>
      <c r="E7720" s="289" t="s">
        <v>17307</v>
      </c>
      <c r="F7720">
        <v>5016135835</v>
      </c>
      <c r="G7720" s="276">
        <v>45803</v>
      </c>
      <c r="H7720">
        <v>20250519721378</v>
      </c>
      <c r="I7720">
        <v>13.574</v>
      </c>
      <c r="J7720" s="289" t="s">
        <v>350</v>
      </c>
      <c r="K7720" s="289" t="s">
        <v>17308</v>
      </c>
      <c r="L7720" s="289" t="s">
        <v>275</v>
      </c>
      <c r="M7720" s="289" t="s">
        <v>17242</v>
      </c>
      <c r="N7720" s="289" t="s">
        <v>690</v>
      </c>
      <c r="O7720" s="289" t="s">
        <v>291</v>
      </c>
      <c r="P7720" s="289" t="str">
        <f>VLOOKUP(CAT_Details[[#This Row],[Delivery Bp Customer Code]],Table6[],2,0)</f>
        <v>DX01-L5</v>
      </c>
    </row>
    <row r="7721" spans="1:16" x14ac:dyDescent="0.25">
      <c r="A7721" s="289" t="s">
        <v>285</v>
      </c>
      <c r="B7721">
        <v>1</v>
      </c>
      <c r="C7721">
        <v>95</v>
      </c>
      <c r="D7721">
        <v>0.4</v>
      </c>
      <c r="E7721" s="289" t="s">
        <v>17309</v>
      </c>
      <c r="F7721">
        <v>5016135969</v>
      </c>
      <c r="G7721" s="276">
        <v>45803</v>
      </c>
      <c r="H7721">
        <v>20250519721155</v>
      </c>
      <c r="I7721">
        <v>0.96</v>
      </c>
      <c r="J7721" s="289" t="s">
        <v>350</v>
      </c>
      <c r="K7721" s="289" t="s">
        <v>17310</v>
      </c>
      <c r="L7721" s="289" t="s">
        <v>275</v>
      </c>
      <c r="M7721" s="289" t="s">
        <v>17242</v>
      </c>
      <c r="N7721" s="289" t="s">
        <v>15321</v>
      </c>
      <c r="O7721" s="289" t="s">
        <v>291</v>
      </c>
      <c r="P7721" s="289" t="str">
        <f>VLOOKUP(CAT_Details[[#This Row],[Delivery Bp Customer Code]],Table6[],2,0)</f>
        <v>DX01-L5</v>
      </c>
    </row>
    <row r="7722" spans="1:16" x14ac:dyDescent="0.25">
      <c r="A7722" s="289" t="s">
        <v>285</v>
      </c>
      <c r="B7722">
        <v>3</v>
      </c>
      <c r="C7722">
        <v>270</v>
      </c>
      <c r="D7722">
        <v>1.2</v>
      </c>
      <c r="E7722" s="289" t="s">
        <v>17309</v>
      </c>
      <c r="F7722">
        <v>5016135977</v>
      </c>
      <c r="G7722" s="276">
        <v>45803</v>
      </c>
      <c r="H7722">
        <v>20250519721153</v>
      </c>
      <c r="I7722">
        <v>2.88</v>
      </c>
      <c r="J7722" s="289" t="s">
        <v>350</v>
      </c>
      <c r="K7722" s="289" t="s">
        <v>17311</v>
      </c>
      <c r="L7722" s="289" t="s">
        <v>275</v>
      </c>
      <c r="M7722" s="289" t="s">
        <v>17242</v>
      </c>
      <c r="N7722" s="289" t="s">
        <v>15321</v>
      </c>
      <c r="O7722" s="289" t="s">
        <v>291</v>
      </c>
      <c r="P7722" s="289" t="str">
        <f>VLOOKUP(CAT_Details[[#This Row],[Delivery Bp Customer Code]],Table6[],2,0)</f>
        <v>DX01-L5</v>
      </c>
    </row>
    <row r="7723" spans="1:16" x14ac:dyDescent="0.25">
      <c r="A7723" s="289" t="s">
        <v>285</v>
      </c>
      <c r="B7723">
        <v>3</v>
      </c>
      <c r="C7723">
        <v>498</v>
      </c>
      <c r="D7723">
        <v>1.2</v>
      </c>
      <c r="E7723" s="289" t="s">
        <v>17312</v>
      </c>
      <c r="F7723">
        <v>5016136116</v>
      </c>
      <c r="G7723" s="276">
        <v>45803</v>
      </c>
      <c r="H7723">
        <v>20250515719956</v>
      </c>
      <c r="I7723">
        <v>1.8720000000000001</v>
      </c>
      <c r="J7723" s="289" t="s">
        <v>280</v>
      </c>
      <c r="K7723" s="289" t="s">
        <v>17313</v>
      </c>
      <c r="L7723" s="289" t="s">
        <v>275</v>
      </c>
      <c r="M7723" s="289" t="s">
        <v>17162</v>
      </c>
      <c r="N7723" s="289" t="s">
        <v>10113</v>
      </c>
      <c r="O7723" s="289" t="s">
        <v>291</v>
      </c>
      <c r="P7723" s="289" t="str">
        <f>VLOOKUP(CAT_Details[[#This Row],[Delivery Bp Customer Code]],Table6[],2,0)</f>
        <v>DX01-L5</v>
      </c>
    </row>
    <row r="7724" spans="1:16" x14ac:dyDescent="0.25">
      <c r="A7724" s="289" t="s">
        <v>285</v>
      </c>
      <c r="B7724">
        <v>7</v>
      </c>
      <c r="C7724">
        <v>1435</v>
      </c>
      <c r="D7724">
        <v>1.91</v>
      </c>
      <c r="E7724" s="289" t="s">
        <v>17314</v>
      </c>
      <c r="F7724">
        <v>5016136154</v>
      </c>
      <c r="G7724" s="276">
        <v>45803</v>
      </c>
      <c r="H7724">
        <v>20250519721370</v>
      </c>
      <c r="I7724">
        <v>4.2069999999999999</v>
      </c>
      <c r="J7724" s="289" t="s">
        <v>350</v>
      </c>
      <c r="K7724" s="289" t="s">
        <v>17315</v>
      </c>
      <c r="L7724" s="289" t="s">
        <v>275</v>
      </c>
      <c r="M7724" s="289" t="s">
        <v>17242</v>
      </c>
      <c r="N7724" s="289" t="s">
        <v>602</v>
      </c>
      <c r="O7724" s="289" t="s">
        <v>291</v>
      </c>
      <c r="P7724" s="289" t="str">
        <f>VLOOKUP(CAT_Details[[#This Row],[Delivery Bp Customer Code]],Table6[],2,0)</f>
        <v>DX01-L5</v>
      </c>
    </row>
    <row r="7725" spans="1:16" x14ac:dyDescent="0.25">
      <c r="A7725" s="289" t="s">
        <v>285</v>
      </c>
      <c r="B7725">
        <v>1</v>
      </c>
      <c r="C7725">
        <v>110</v>
      </c>
      <c r="D7725">
        <v>0.2</v>
      </c>
      <c r="E7725" s="289" t="s">
        <v>17316</v>
      </c>
      <c r="F7725">
        <v>5016167909</v>
      </c>
      <c r="G7725" s="276">
        <v>45803</v>
      </c>
      <c r="H7725">
        <v>20250519721171</v>
      </c>
      <c r="I7725">
        <v>0.216</v>
      </c>
      <c r="J7725" s="289" t="s">
        <v>350</v>
      </c>
      <c r="K7725" s="289" t="s">
        <v>17317</v>
      </c>
      <c r="L7725" s="289" t="s">
        <v>275</v>
      </c>
      <c r="M7725" s="289" t="s">
        <v>17242</v>
      </c>
      <c r="N7725" s="289" t="s">
        <v>602</v>
      </c>
      <c r="O7725" s="289" t="s">
        <v>291</v>
      </c>
      <c r="P7725" s="289" t="str">
        <f>VLOOKUP(CAT_Details[[#This Row],[Delivery Bp Customer Code]],Table6[],2,0)</f>
        <v>DX01-L5</v>
      </c>
    </row>
    <row r="7726" spans="1:16" x14ac:dyDescent="0.25">
      <c r="A7726" s="289" t="s">
        <v>285</v>
      </c>
      <c r="B7726">
        <v>8</v>
      </c>
      <c r="C7726">
        <v>535</v>
      </c>
      <c r="D7726">
        <v>1.8</v>
      </c>
      <c r="E7726" s="289" t="s">
        <v>17316</v>
      </c>
      <c r="F7726">
        <v>5016167910</v>
      </c>
      <c r="G7726" s="276">
        <v>45803</v>
      </c>
      <c r="H7726">
        <v>20250516720608</v>
      </c>
      <c r="I7726">
        <v>1.569</v>
      </c>
      <c r="J7726" s="289" t="s">
        <v>350</v>
      </c>
      <c r="K7726" s="289" t="s">
        <v>17318</v>
      </c>
      <c r="L7726" s="289" t="s">
        <v>275</v>
      </c>
      <c r="M7726" s="289" t="s">
        <v>17242</v>
      </c>
      <c r="N7726" s="289" t="s">
        <v>602</v>
      </c>
      <c r="O7726" s="289" t="s">
        <v>291</v>
      </c>
      <c r="P7726" s="289" t="str">
        <f>VLOOKUP(CAT_Details[[#This Row],[Delivery Bp Customer Code]],Table6[],2,0)</f>
        <v>DX01-L5</v>
      </c>
    </row>
    <row r="7727" spans="1:16" x14ac:dyDescent="0.25">
      <c r="A7727" s="289" t="s">
        <v>272</v>
      </c>
      <c r="B7727">
        <v>3</v>
      </c>
      <c r="C7727">
        <v>368</v>
      </c>
      <c r="D7727">
        <v>0.6</v>
      </c>
      <c r="E7727" s="289" t="s">
        <v>17319</v>
      </c>
      <c r="F7727">
        <v>5016104369</v>
      </c>
      <c r="G7727" s="276">
        <v>45803</v>
      </c>
      <c r="H7727">
        <v>20250515718750</v>
      </c>
      <c r="I7727">
        <v>1.1519999999999999</v>
      </c>
      <c r="J7727" s="289" t="s">
        <v>438</v>
      </c>
      <c r="K7727" s="289" t="s">
        <v>17320</v>
      </c>
      <c r="L7727" s="289" t="s">
        <v>275</v>
      </c>
      <c r="M7727" s="289" t="s">
        <v>17181</v>
      </c>
      <c r="N7727" s="289" t="s">
        <v>440</v>
      </c>
      <c r="O7727" s="289" t="s">
        <v>277</v>
      </c>
      <c r="P7727" s="289" t="str">
        <f>VLOOKUP(CAT_Details[[#This Row],[Delivery Bp Customer Code]],Table6[],2,0)</f>
        <v>U2-L5</v>
      </c>
    </row>
    <row r="7728" spans="1:16" x14ac:dyDescent="0.25">
      <c r="A7728" s="289" t="s">
        <v>272</v>
      </c>
      <c r="B7728">
        <v>2</v>
      </c>
      <c r="C7728">
        <v>1538</v>
      </c>
      <c r="D7728">
        <v>0.8</v>
      </c>
      <c r="E7728" s="289" t="s">
        <v>17321</v>
      </c>
      <c r="F7728">
        <v>5016120297</v>
      </c>
      <c r="G7728" s="276">
        <v>45803</v>
      </c>
      <c r="H7728">
        <v>20250514717257</v>
      </c>
      <c r="I7728">
        <v>1.1519999999999999</v>
      </c>
      <c r="J7728" s="289" t="s">
        <v>324</v>
      </c>
      <c r="K7728" s="289" t="s">
        <v>17322</v>
      </c>
      <c r="L7728" s="289" t="s">
        <v>275</v>
      </c>
      <c r="M7728" s="289" t="s">
        <v>17148</v>
      </c>
      <c r="N7728" s="289" t="s">
        <v>16189</v>
      </c>
      <c r="O7728" s="289" t="s">
        <v>277</v>
      </c>
      <c r="P7728" s="289" t="str">
        <f>VLOOKUP(CAT_Details[[#This Row],[Delivery Bp Customer Code]],Table6[],2,0)</f>
        <v>U2-L5</v>
      </c>
    </row>
    <row r="7729" spans="1:16" x14ac:dyDescent="0.25">
      <c r="A7729" s="289" t="s">
        <v>272</v>
      </c>
      <c r="B7729">
        <v>1</v>
      </c>
      <c r="C7729">
        <v>55</v>
      </c>
      <c r="D7729">
        <v>0.4</v>
      </c>
      <c r="E7729" s="289" t="s">
        <v>17277</v>
      </c>
      <c r="F7729">
        <v>5016135482</v>
      </c>
      <c r="G7729" s="276">
        <v>45803</v>
      </c>
      <c r="H7729">
        <v>20250516720323</v>
      </c>
      <c r="I7729">
        <v>0.48</v>
      </c>
      <c r="J7729" s="289" t="s">
        <v>287</v>
      </c>
      <c r="K7729" s="289" t="s">
        <v>17323</v>
      </c>
      <c r="L7729" s="289" t="s">
        <v>275</v>
      </c>
      <c r="M7729" s="289" t="s">
        <v>17222</v>
      </c>
      <c r="N7729" s="289" t="s">
        <v>468</v>
      </c>
      <c r="O7729" s="289" t="s">
        <v>277</v>
      </c>
      <c r="P7729" s="289" t="str">
        <f>VLOOKUP(CAT_Details[[#This Row],[Delivery Bp Customer Code]],Table6[],2,0)</f>
        <v>U2-L5</v>
      </c>
    </row>
    <row r="7730" spans="1:16" x14ac:dyDescent="0.25">
      <c r="A7730" s="289" t="s">
        <v>272</v>
      </c>
      <c r="B7730">
        <v>1</v>
      </c>
      <c r="C7730">
        <v>135</v>
      </c>
      <c r="D7730">
        <v>0.4</v>
      </c>
      <c r="E7730" s="289" t="s">
        <v>17324</v>
      </c>
      <c r="F7730">
        <v>5016135518</v>
      </c>
      <c r="G7730" s="276">
        <v>45803</v>
      </c>
      <c r="H7730">
        <v>20250516720511</v>
      </c>
      <c r="I7730">
        <v>0.96</v>
      </c>
      <c r="J7730" s="289" t="s">
        <v>350</v>
      </c>
      <c r="K7730" s="289" t="s">
        <v>17325</v>
      </c>
      <c r="L7730" s="289" t="s">
        <v>275</v>
      </c>
      <c r="M7730" s="289" t="s">
        <v>17270</v>
      </c>
      <c r="N7730" s="289" t="s">
        <v>15988</v>
      </c>
      <c r="O7730" s="289" t="s">
        <v>277</v>
      </c>
      <c r="P7730" s="289" t="str">
        <f>VLOOKUP(CAT_Details[[#This Row],[Delivery Bp Customer Code]],Table6[],2,0)</f>
        <v>U2-L5</v>
      </c>
    </row>
    <row r="7731" spans="1:16" x14ac:dyDescent="0.25">
      <c r="A7731" s="289" t="s">
        <v>272</v>
      </c>
      <c r="B7731">
        <v>2</v>
      </c>
      <c r="C7731">
        <v>383</v>
      </c>
      <c r="D7731">
        <v>0.57999999999999996</v>
      </c>
      <c r="E7731" s="289" t="s">
        <v>17326</v>
      </c>
      <c r="F7731">
        <v>5016136092</v>
      </c>
      <c r="G7731" s="276">
        <v>45803</v>
      </c>
      <c r="H7731">
        <v>20250519721278</v>
      </c>
      <c r="I7731">
        <v>1.1779999999999999</v>
      </c>
      <c r="J7731" s="289" t="s">
        <v>350</v>
      </c>
      <c r="K7731" s="289" t="s">
        <v>17327</v>
      </c>
      <c r="L7731" s="289" t="s">
        <v>275</v>
      </c>
      <c r="M7731" s="289" t="s">
        <v>17270</v>
      </c>
      <c r="N7731" s="289" t="s">
        <v>1054</v>
      </c>
      <c r="O7731" s="289" t="s">
        <v>277</v>
      </c>
      <c r="P7731" s="289" t="str">
        <f>VLOOKUP(CAT_Details[[#This Row],[Delivery Bp Customer Code]],Table6[],2,0)</f>
        <v>U2-L5</v>
      </c>
    </row>
    <row r="7732" spans="1:16" x14ac:dyDescent="0.25">
      <c r="A7732" s="289" t="s">
        <v>272</v>
      </c>
      <c r="B7732">
        <v>12</v>
      </c>
      <c r="C7732">
        <v>5052</v>
      </c>
      <c r="D7732">
        <v>4.8</v>
      </c>
      <c r="E7732" s="289" t="s">
        <v>17328</v>
      </c>
      <c r="F7732">
        <v>5016136097</v>
      </c>
      <c r="G7732" s="276">
        <v>45803</v>
      </c>
      <c r="H7732">
        <v>20250519721203</v>
      </c>
      <c r="I7732">
        <v>6.5659999999999998</v>
      </c>
      <c r="J7732" s="289" t="s">
        <v>350</v>
      </c>
      <c r="K7732" s="289" t="s">
        <v>17329</v>
      </c>
      <c r="L7732" s="289" t="s">
        <v>275</v>
      </c>
      <c r="M7732" s="289" t="s">
        <v>17242</v>
      </c>
      <c r="N7732" s="289" t="s">
        <v>456</v>
      </c>
      <c r="O7732" s="289" t="s">
        <v>277</v>
      </c>
      <c r="P7732" s="289" t="str">
        <f>VLOOKUP(CAT_Details[[#This Row],[Delivery Bp Customer Code]],Table6[],2,0)</f>
        <v>U2-L5</v>
      </c>
    </row>
    <row r="7733" spans="1:16" x14ac:dyDescent="0.25">
      <c r="A7733" s="289" t="s">
        <v>272</v>
      </c>
      <c r="B7733">
        <v>6</v>
      </c>
      <c r="C7733">
        <v>846</v>
      </c>
      <c r="D7733">
        <v>3.2</v>
      </c>
      <c r="E7733" s="289" t="s">
        <v>17330</v>
      </c>
      <c r="F7733">
        <v>5016166736</v>
      </c>
      <c r="G7733" s="276">
        <v>45803</v>
      </c>
      <c r="H7733">
        <v>20250520722694</v>
      </c>
      <c r="I7733">
        <v>7.2960000000000003</v>
      </c>
      <c r="J7733" s="289" t="s">
        <v>302</v>
      </c>
      <c r="K7733" s="289" t="s">
        <v>17331</v>
      </c>
      <c r="L7733" s="289" t="s">
        <v>275</v>
      </c>
      <c r="M7733" s="289" t="s">
        <v>17332</v>
      </c>
      <c r="N7733" s="289" t="s">
        <v>305</v>
      </c>
      <c r="O7733" s="289" t="s">
        <v>277</v>
      </c>
      <c r="P7733" s="289" t="str">
        <f>VLOOKUP(CAT_Details[[#This Row],[Delivery Bp Customer Code]],Table6[],2,0)</f>
        <v>U2-L5</v>
      </c>
    </row>
    <row r="7734" spans="1:16" x14ac:dyDescent="0.25">
      <c r="A7734" s="289" t="s">
        <v>272</v>
      </c>
      <c r="B7734">
        <v>3</v>
      </c>
      <c r="C7734">
        <v>44</v>
      </c>
      <c r="D7734">
        <v>0.24</v>
      </c>
      <c r="E7734" s="289" t="s">
        <v>17333</v>
      </c>
      <c r="F7734">
        <v>5016166749</v>
      </c>
      <c r="G7734" s="276">
        <v>45803</v>
      </c>
      <c r="H7734">
        <v>20250515719918</v>
      </c>
      <c r="I7734">
        <v>0.216</v>
      </c>
      <c r="J7734" s="289" t="s">
        <v>302</v>
      </c>
      <c r="K7734" s="289" t="s">
        <v>17334</v>
      </c>
      <c r="L7734" s="289" t="s">
        <v>275</v>
      </c>
      <c r="M7734" s="289" t="s">
        <v>17335</v>
      </c>
      <c r="N7734" s="289" t="s">
        <v>15493</v>
      </c>
      <c r="O7734" s="289" t="s">
        <v>277</v>
      </c>
      <c r="P7734" s="289" t="str">
        <f>VLOOKUP(CAT_Details[[#This Row],[Delivery Bp Customer Code]],Table6[],2,0)</f>
        <v>U2-L5</v>
      </c>
    </row>
    <row r="7735" spans="1:16" x14ac:dyDescent="0.25">
      <c r="A7735" s="289" t="s">
        <v>4794</v>
      </c>
      <c r="B7735">
        <v>1</v>
      </c>
      <c r="C7735">
        <v>3</v>
      </c>
      <c r="D7735">
        <v>0.09</v>
      </c>
      <c r="E7735" s="289" t="s">
        <v>17336</v>
      </c>
      <c r="F7735">
        <v>5016135319</v>
      </c>
      <c r="G7735" s="276">
        <v>45803</v>
      </c>
      <c r="H7735">
        <v>20250519721135</v>
      </c>
      <c r="I7735">
        <v>4.5999999999999999E-2</v>
      </c>
      <c r="J7735" s="289" t="s">
        <v>350</v>
      </c>
      <c r="K7735" s="289" t="s">
        <v>17337</v>
      </c>
      <c r="L7735" s="289" t="s">
        <v>275</v>
      </c>
      <c r="M7735" s="289" t="s">
        <v>17270</v>
      </c>
      <c r="N7735" s="289" t="s">
        <v>948</v>
      </c>
      <c r="O7735" s="289" t="s">
        <v>4798</v>
      </c>
      <c r="P7735" s="289" t="str">
        <f>VLOOKUP(CAT_Details[[#This Row],[Delivery Bp Customer Code]],Table6[],2,0)</f>
        <v>MY02</v>
      </c>
    </row>
    <row r="7736" spans="1:16" x14ac:dyDescent="0.25">
      <c r="A7736" s="289" t="s">
        <v>4794</v>
      </c>
      <c r="B7736">
        <v>2</v>
      </c>
      <c r="C7736">
        <v>472</v>
      </c>
      <c r="D7736">
        <v>0.8</v>
      </c>
      <c r="E7736" s="289" t="s">
        <v>17336</v>
      </c>
      <c r="F7736">
        <v>5016135320</v>
      </c>
      <c r="G7736" s="276">
        <v>45803</v>
      </c>
      <c r="H7736">
        <v>20250514717190</v>
      </c>
      <c r="I7736">
        <v>0.96</v>
      </c>
      <c r="J7736" s="289" t="s">
        <v>350</v>
      </c>
      <c r="K7736" s="289" t="s">
        <v>17338</v>
      </c>
      <c r="L7736" s="289" t="s">
        <v>275</v>
      </c>
      <c r="M7736" s="289" t="s">
        <v>17270</v>
      </c>
      <c r="N7736" s="289" t="s">
        <v>948</v>
      </c>
      <c r="O7736" s="289" t="s">
        <v>4798</v>
      </c>
      <c r="P7736" s="289" t="str">
        <f>VLOOKUP(CAT_Details[[#This Row],[Delivery Bp Customer Code]],Table6[],2,0)</f>
        <v>MY02</v>
      </c>
    </row>
    <row r="7737" spans="1:16" x14ac:dyDescent="0.25">
      <c r="A7737" s="289" t="s">
        <v>4794</v>
      </c>
      <c r="B7737">
        <v>1</v>
      </c>
      <c r="C7737">
        <v>22</v>
      </c>
      <c r="D7737">
        <v>0.4</v>
      </c>
      <c r="E7737" s="289" t="s">
        <v>17339</v>
      </c>
      <c r="F7737">
        <v>5016135970</v>
      </c>
      <c r="G7737" s="276">
        <v>45803</v>
      </c>
      <c r="H7737">
        <v>20250516720660</v>
      </c>
      <c r="I7737">
        <v>0.499</v>
      </c>
      <c r="J7737" s="289" t="s">
        <v>280</v>
      </c>
      <c r="K7737" s="289" t="s">
        <v>17340</v>
      </c>
      <c r="L7737" s="289" t="s">
        <v>275</v>
      </c>
      <c r="M7737" s="289" t="s">
        <v>17162</v>
      </c>
      <c r="N7737" s="289" t="s">
        <v>5809</v>
      </c>
      <c r="O7737" s="289" t="s">
        <v>4798</v>
      </c>
      <c r="P7737" s="289" t="str">
        <f>VLOOKUP(CAT_Details[[#This Row],[Delivery Bp Customer Code]],Table6[],2,0)</f>
        <v>MY02</v>
      </c>
    </row>
    <row r="7738" spans="1:16" x14ac:dyDescent="0.25">
      <c r="A7738" s="289" t="s">
        <v>4794</v>
      </c>
      <c r="B7738">
        <v>1</v>
      </c>
      <c r="C7738">
        <v>29</v>
      </c>
      <c r="D7738">
        <v>0.4</v>
      </c>
      <c r="E7738" s="289" t="s">
        <v>17339</v>
      </c>
      <c r="F7738">
        <v>5016135971</v>
      </c>
      <c r="G7738" s="276">
        <v>45803</v>
      </c>
      <c r="H7738">
        <v>20250516720654</v>
      </c>
      <c r="I7738">
        <v>0.40300000000000002</v>
      </c>
      <c r="J7738" s="289" t="s">
        <v>280</v>
      </c>
      <c r="K7738" s="289" t="s">
        <v>17341</v>
      </c>
      <c r="L7738" s="289" t="s">
        <v>275</v>
      </c>
      <c r="M7738" s="289" t="s">
        <v>17162</v>
      </c>
      <c r="N7738" s="289" t="s">
        <v>5809</v>
      </c>
      <c r="O7738" s="289" t="s">
        <v>4798</v>
      </c>
      <c r="P7738" s="289" t="str">
        <f>VLOOKUP(CAT_Details[[#This Row],[Delivery Bp Customer Code]],Table6[],2,0)</f>
        <v>MY02</v>
      </c>
    </row>
    <row r="7739" spans="1:16" x14ac:dyDescent="0.25">
      <c r="A7739" s="289" t="s">
        <v>4794</v>
      </c>
      <c r="B7739">
        <v>1</v>
      </c>
      <c r="C7739">
        <v>26</v>
      </c>
      <c r="D7739">
        <v>0.4</v>
      </c>
      <c r="E7739" s="289" t="s">
        <v>17339</v>
      </c>
      <c r="F7739">
        <v>5016135972</v>
      </c>
      <c r="G7739" s="276">
        <v>45803</v>
      </c>
      <c r="H7739">
        <v>20250516720658</v>
      </c>
      <c r="I7739">
        <v>0.40300000000000002</v>
      </c>
      <c r="J7739" s="289" t="s">
        <v>280</v>
      </c>
      <c r="K7739" s="289" t="s">
        <v>17342</v>
      </c>
      <c r="L7739" s="289" t="s">
        <v>275</v>
      </c>
      <c r="M7739" s="289" t="s">
        <v>17162</v>
      </c>
      <c r="N7739" s="289" t="s">
        <v>5809</v>
      </c>
      <c r="O7739" s="289" t="s">
        <v>4798</v>
      </c>
      <c r="P7739" s="289" t="str">
        <f>VLOOKUP(CAT_Details[[#This Row],[Delivery Bp Customer Code]],Table6[],2,0)</f>
        <v>MY02</v>
      </c>
    </row>
    <row r="7740" spans="1:16" x14ac:dyDescent="0.25">
      <c r="A7740" s="289" t="s">
        <v>4794</v>
      </c>
      <c r="B7740">
        <v>1</v>
      </c>
      <c r="C7740">
        <v>28</v>
      </c>
      <c r="D7740">
        <v>0.4</v>
      </c>
      <c r="E7740" s="289" t="s">
        <v>17339</v>
      </c>
      <c r="F7740">
        <v>5016135973</v>
      </c>
      <c r="G7740" s="276">
        <v>45803</v>
      </c>
      <c r="H7740">
        <v>20250516720659</v>
      </c>
      <c r="I7740">
        <v>0.499</v>
      </c>
      <c r="J7740" s="289" t="s">
        <v>280</v>
      </c>
      <c r="K7740" s="289" t="s">
        <v>17343</v>
      </c>
      <c r="L7740" s="289" t="s">
        <v>275</v>
      </c>
      <c r="M7740" s="289" t="s">
        <v>17162</v>
      </c>
      <c r="N7740" s="289" t="s">
        <v>5809</v>
      </c>
      <c r="O7740" s="289" t="s">
        <v>4798</v>
      </c>
      <c r="P7740" s="289" t="str">
        <f>VLOOKUP(CAT_Details[[#This Row],[Delivery Bp Customer Code]],Table6[],2,0)</f>
        <v>MY02</v>
      </c>
    </row>
    <row r="7741" spans="1:16" x14ac:dyDescent="0.25">
      <c r="A7741" s="289" t="s">
        <v>278</v>
      </c>
      <c r="B7741">
        <v>5</v>
      </c>
      <c r="C7741">
        <v>2166</v>
      </c>
      <c r="D7741">
        <v>2</v>
      </c>
      <c r="E7741" s="289" t="s">
        <v>17344</v>
      </c>
      <c r="F7741">
        <v>5016104780</v>
      </c>
      <c r="G7741" s="276">
        <v>45804</v>
      </c>
      <c r="H7741">
        <v>20250515719303</v>
      </c>
      <c r="I7741">
        <v>4.5599999999999996</v>
      </c>
      <c r="J7741" s="289" t="s">
        <v>317</v>
      </c>
      <c r="K7741" s="289" t="s">
        <v>17345</v>
      </c>
      <c r="L7741" s="289" t="s">
        <v>275</v>
      </c>
      <c r="M7741" s="289" t="s">
        <v>17306</v>
      </c>
      <c r="N7741" s="289" t="s">
        <v>16210</v>
      </c>
      <c r="O7741" s="289" t="s">
        <v>498</v>
      </c>
      <c r="P7741" s="289" t="str">
        <f>VLOOKUP(CAT_Details[[#This Row],[Delivery Bp Customer Code]],Table6[],2,0)</f>
        <v>DK-BM01</v>
      </c>
    </row>
    <row r="7742" spans="1:16" x14ac:dyDescent="0.25">
      <c r="A7742" s="289" t="s">
        <v>278</v>
      </c>
      <c r="B7742">
        <v>5</v>
      </c>
      <c r="C7742">
        <v>2550</v>
      </c>
      <c r="D7742">
        <v>2</v>
      </c>
      <c r="E7742" s="289" t="s">
        <v>17346</v>
      </c>
      <c r="F7742">
        <v>5016135923</v>
      </c>
      <c r="G7742" s="276">
        <v>45804</v>
      </c>
      <c r="H7742">
        <v>20250519721217</v>
      </c>
      <c r="I7742">
        <v>4.8</v>
      </c>
      <c r="J7742" s="289" t="s">
        <v>324</v>
      </c>
      <c r="K7742" s="289" t="s">
        <v>17347</v>
      </c>
      <c r="L7742" s="289" t="s">
        <v>275</v>
      </c>
      <c r="M7742" s="289" t="s">
        <v>17348</v>
      </c>
      <c r="N7742" s="289" t="s">
        <v>343</v>
      </c>
      <c r="O7742" s="289" t="s">
        <v>498</v>
      </c>
      <c r="P7742" s="289" t="str">
        <f>VLOOKUP(CAT_Details[[#This Row],[Delivery Bp Customer Code]],Table6[],2,0)</f>
        <v>DK-BM01</v>
      </c>
    </row>
    <row r="7743" spans="1:16" x14ac:dyDescent="0.25">
      <c r="A7743" s="289" t="s">
        <v>278</v>
      </c>
      <c r="B7743">
        <v>21</v>
      </c>
      <c r="C7743">
        <v>8800</v>
      </c>
      <c r="D7743">
        <v>8.4</v>
      </c>
      <c r="E7743" s="289" t="s">
        <v>17349</v>
      </c>
      <c r="F7743">
        <v>5016135961</v>
      </c>
      <c r="G7743" s="276">
        <v>45804</v>
      </c>
      <c r="H7743">
        <v>20250513716904</v>
      </c>
      <c r="I7743">
        <v>20.16</v>
      </c>
      <c r="J7743" s="289" t="s">
        <v>324</v>
      </c>
      <c r="K7743" s="289" t="s">
        <v>17350</v>
      </c>
      <c r="L7743" s="289" t="s">
        <v>275</v>
      </c>
      <c r="M7743" s="289" t="s">
        <v>17274</v>
      </c>
      <c r="N7743" s="289" t="s">
        <v>340</v>
      </c>
      <c r="O7743" s="289" t="s">
        <v>498</v>
      </c>
      <c r="P7743" s="289" t="str">
        <f>VLOOKUP(CAT_Details[[#This Row],[Delivery Bp Customer Code]],Table6[],2,0)</f>
        <v>DK-BM01</v>
      </c>
    </row>
    <row r="7744" spans="1:16" x14ac:dyDescent="0.25">
      <c r="A7744" s="289" t="s">
        <v>278</v>
      </c>
      <c r="B7744">
        <v>1</v>
      </c>
      <c r="C7744">
        <v>175</v>
      </c>
      <c r="D7744">
        <v>0.4</v>
      </c>
      <c r="E7744" s="289" t="s">
        <v>17351</v>
      </c>
      <c r="F7744">
        <v>5016151637</v>
      </c>
      <c r="G7744" s="276">
        <v>45804</v>
      </c>
      <c r="H7744">
        <v>20250519721258</v>
      </c>
      <c r="I7744">
        <v>0.76800000000000002</v>
      </c>
      <c r="J7744" s="289" t="s">
        <v>350</v>
      </c>
      <c r="K7744" s="289" t="s">
        <v>17352</v>
      </c>
      <c r="L7744" s="289" t="s">
        <v>275</v>
      </c>
      <c r="M7744" s="289" t="s">
        <v>17270</v>
      </c>
      <c r="N7744" s="289" t="s">
        <v>743</v>
      </c>
      <c r="O7744" s="289" t="s">
        <v>498</v>
      </c>
      <c r="P7744" s="289" t="str">
        <f>VLOOKUP(CAT_Details[[#This Row],[Delivery Bp Customer Code]],Table6[],2,0)</f>
        <v>DK-BM01</v>
      </c>
    </row>
    <row r="7745" spans="1:16" x14ac:dyDescent="0.25">
      <c r="A7745" s="289" t="s">
        <v>75</v>
      </c>
      <c r="B7745">
        <v>1</v>
      </c>
      <c r="C7745">
        <v>3.4</v>
      </c>
      <c r="D7745">
        <v>0.06</v>
      </c>
      <c r="E7745" s="289" t="s">
        <v>17353</v>
      </c>
      <c r="F7745">
        <v>5016150992</v>
      </c>
      <c r="G7745" s="276">
        <v>45804</v>
      </c>
      <c r="H7745">
        <v>20250520722877</v>
      </c>
      <c r="I7745">
        <v>1.7999999999999999E-2</v>
      </c>
      <c r="J7745" s="289" t="s">
        <v>324</v>
      </c>
      <c r="K7745" s="289" t="s">
        <v>17354</v>
      </c>
      <c r="L7745" s="289" t="s">
        <v>275</v>
      </c>
      <c r="M7745" s="289" t="s">
        <v>17348</v>
      </c>
      <c r="N7745" s="289" t="s">
        <v>3240</v>
      </c>
      <c r="O7745" s="289" t="s">
        <v>2173</v>
      </c>
      <c r="P7745" s="289" t="str">
        <f>VLOOKUP(CAT_Details[[#This Row],[Delivery Bp Customer Code]],Table6[],2,0)</f>
        <v>OYL1</v>
      </c>
    </row>
    <row r="7746" spans="1:16" x14ac:dyDescent="0.25">
      <c r="A7746" s="289" t="s">
        <v>75</v>
      </c>
      <c r="B7746">
        <v>2</v>
      </c>
      <c r="C7746">
        <v>157</v>
      </c>
      <c r="D7746">
        <v>0.4</v>
      </c>
      <c r="E7746" s="289" t="s">
        <v>17355</v>
      </c>
      <c r="F7746">
        <v>5016150997</v>
      </c>
      <c r="G7746" s="276">
        <v>45804</v>
      </c>
      <c r="H7746">
        <v>20250520722172</v>
      </c>
      <c r="I7746">
        <v>0.57599999999999996</v>
      </c>
      <c r="J7746" s="289" t="s">
        <v>324</v>
      </c>
      <c r="K7746" s="289" t="s">
        <v>17356</v>
      </c>
      <c r="L7746" s="289" t="s">
        <v>275</v>
      </c>
      <c r="M7746" s="289" t="s">
        <v>17357</v>
      </c>
      <c r="N7746" s="289" t="s">
        <v>15858</v>
      </c>
      <c r="O7746" s="289" t="s">
        <v>2173</v>
      </c>
      <c r="P7746" s="289" t="str">
        <f>VLOOKUP(CAT_Details[[#This Row],[Delivery Bp Customer Code]],Table6[],2,0)</f>
        <v>OYL1</v>
      </c>
    </row>
    <row r="7747" spans="1:16" x14ac:dyDescent="0.25">
      <c r="A7747" s="289" t="s">
        <v>75</v>
      </c>
      <c r="B7747">
        <v>3</v>
      </c>
      <c r="C7747">
        <v>297.99</v>
      </c>
      <c r="D7747">
        <v>1</v>
      </c>
      <c r="E7747" s="289" t="s">
        <v>17358</v>
      </c>
      <c r="F7747">
        <v>5016151051</v>
      </c>
      <c r="G7747" s="276">
        <v>45804</v>
      </c>
      <c r="H7747">
        <v>20250519721714</v>
      </c>
      <c r="I7747">
        <v>1.728</v>
      </c>
      <c r="J7747" s="289" t="s">
        <v>350</v>
      </c>
      <c r="K7747" s="289" t="s">
        <v>17359</v>
      </c>
      <c r="L7747" s="289" t="s">
        <v>275</v>
      </c>
      <c r="M7747" s="289" t="s">
        <v>17270</v>
      </c>
      <c r="N7747" s="289" t="s">
        <v>482</v>
      </c>
      <c r="O7747" s="289" t="s">
        <v>2173</v>
      </c>
      <c r="P7747" s="289" t="str">
        <f>VLOOKUP(CAT_Details[[#This Row],[Delivery Bp Customer Code]],Table6[],2,0)</f>
        <v>OYL1</v>
      </c>
    </row>
    <row r="7748" spans="1:16" x14ac:dyDescent="0.25">
      <c r="A7748" s="289" t="s">
        <v>75</v>
      </c>
      <c r="B7748">
        <v>1</v>
      </c>
      <c r="C7748">
        <v>30</v>
      </c>
      <c r="D7748">
        <v>0.2</v>
      </c>
      <c r="E7748" s="289" t="s">
        <v>17360</v>
      </c>
      <c r="F7748">
        <v>5016151780</v>
      </c>
      <c r="G7748" s="276">
        <v>45804</v>
      </c>
      <c r="H7748">
        <v>20250516720830</v>
      </c>
      <c r="I7748">
        <v>0.192</v>
      </c>
      <c r="J7748" s="289" t="s">
        <v>324</v>
      </c>
      <c r="K7748" s="289" t="s">
        <v>17361</v>
      </c>
      <c r="L7748" s="289" t="s">
        <v>275</v>
      </c>
      <c r="M7748" s="289"/>
      <c r="N7748" s="289" t="s">
        <v>2496</v>
      </c>
      <c r="O7748" s="289" t="s">
        <v>2173</v>
      </c>
      <c r="P7748" s="289" t="str">
        <f>VLOOKUP(CAT_Details[[#This Row],[Delivery Bp Customer Code]],Table6[],2,0)</f>
        <v>OYL1</v>
      </c>
    </row>
    <row r="7749" spans="1:16" x14ac:dyDescent="0.25">
      <c r="A7749" s="289" t="s">
        <v>3329</v>
      </c>
      <c r="B7749">
        <v>1</v>
      </c>
      <c r="C7749">
        <v>35</v>
      </c>
      <c r="D7749">
        <v>0.2</v>
      </c>
      <c r="E7749" s="289" t="s">
        <v>17362</v>
      </c>
      <c r="F7749">
        <v>5016120779</v>
      </c>
      <c r="G7749" s="276">
        <v>45804</v>
      </c>
      <c r="H7749">
        <v>20250506711761</v>
      </c>
      <c r="I7749">
        <v>0.48</v>
      </c>
      <c r="J7749" s="289" t="s">
        <v>324</v>
      </c>
      <c r="K7749" s="289" t="s">
        <v>17363</v>
      </c>
      <c r="L7749" s="289" t="s">
        <v>275</v>
      </c>
      <c r="M7749" s="289" t="s">
        <v>17357</v>
      </c>
      <c r="N7749" s="289" t="s">
        <v>375</v>
      </c>
      <c r="O7749" s="289" t="s">
        <v>3332</v>
      </c>
      <c r="P7749" s="289">
        <f>VLOOKUP(CAT_Details[[#This Row],[Delivery Bp Customer Code]],Table6[],2,0)</f>
        <v>3402</v>
      </c>
    </row>
    <row r="7750" spans="1:16" x14ac:dyDescent="0.25">
      <c r="A7750" s="289" t="s">
        <v>3329</v>
      </c>
      <c r="B7750">
        <v>1</v>
      </c>
      <c r="C7750">
        <v>100</v>
      </c>
      <c r="D7750">
        <v>0.4</v>
      </c>
      <c r="E7750" s="289" t="s">
        <v>17364</v>
      </c>
      <c r="F7750">
        <v>5016135265</v>
      </c>
      <c r="G7750" s="276">
        <v>45804</v>
      </c>
      <c r="H7750">
        <v>20250514717329</v>
      </c>
      <c r="I7750">
        <v>0.94099999999999995</v>
      </c>
      <c r="J7750" s="289" t="s">
        <v>324</v>
      </c>
      <c r="K7750" s="289" t="s">
        <v>17365</v>
      </c>
      <c r="L7750" s="289" t="s">
        <v>275</v>
      </c>
      <c r="M7750" s="289" t="s">
        <v>17274</v>
      </c>
      <c r="N7750" s="289" t="s">
        <v>5504</v>
      </c>
      <c r="O7750" s="289" t="s">
        <v>3332</v>
      </c>
      <c r="P7750" s="289">
        <f>VLOOKUP(CAT_Details[[#This Row],[Delivery Bp Customer Code]],Table6[],2,0)</f>
        <v>3402</v>
      </c>
    </row>
    <row r="7751" spans="1:16" x14ac:dyDescent="0.25">
      <c r="A7751" s="289" t="s">
        <v>3329</v>
      </c>
      <c r="B7751">
        <v>1</v>
      </c>
      <c r="C7751">
        <v>70</v>
      </c>
      <c r="D7751">
        <v>0.2</v>
      </c>
      <c r="E7751" s="289" t="s">
        <v>17366</v>
      </c>
      <c r="F7751">
        <v>5016135308</v>
      </c>
      <c r="G7751" s="276">
        <v>45804</v>
      </c>
      <c r="H7751">
        <v>20250514718036</v>
      </c>
      <c r="I7751">
        <v>0.192</v>
      </c>
      <c r="J7751" s="289" t="s">
        <v>324</v>
      </c>
      <c r="K7751" s="289" t="s">
        <v>17367</v>
      </c>
      <c r="L7751" s="289" t="s">
        <v>275</v>
      </c>
      <c r="M7751" s="289" t="s">
        <v>17274</v>
      </c>
      <c r="N7751" s="289" t="s">
        <v>16153</v>
      </c>
      <c r="O7751" s="289" t="s">
        <v>3332</v>
      </c>
      <c r="P7751" s="289">
        <f>VLOOKUP(CAT_Details[[#This Row],[Delivery Bp Customer Code]],Table6[],2,0)</f>
        <v>3402</v>
      </c>
    </row>
    <row r="7752" spans="1:16" x14ac:dyDescent="0.25">
      <c r="A7752" s="289" t="s">
        <v>3329</v>
      </c>
      <c r="B7752">
        <v>10</v>
      </c>
      <c r="C7752">
        <v>840</v>
      </c>
      <c r="D7752">
        <v>8</v>
      </c>
      <c r="E7752" s="289" t="s">
        <v>17368</v>
      </c>
      <c r="F7752">
        <v>5016135984</v>
      </c>
      <c r="G7752" s="276">
        <v>45804</v>
      </c>
      <c r="H7752">
        <v>20250519721422</v>
      </c>
      <c r="I7752">
        <v>23.04</v>
      </c>
      <c r="J7752" s="289" t="s">
        <v>324</v>
      </c>
      <c r="K7752" s="289" t="s">
        <v>17369</v>
      </c>
      <c r="L7752" s="289" t="s">
        <v>275</v>
      </c>
      <c r="M7752" s="289" t="s">
        <v>17274</v>
      </c>
      <c r="N7752" s="289" t="s">
        <v>4100</v>
      </c>
      <c r="O7752" s="289" t="s">
        <v>3332</v>
      </c>
      <c r="P7752" s="289">
        <f>VLOOKUP(CAT_Details[[#This Row],[Delivery Bp Customer Code]],Table6[],2,0)</f>
        <v>3402</v>
      </c>
    </row>
    <row r="7753" spans="1:16" x14ac:dyDescent="0.25">
      <c r="A7753" s="289" t="s">
        <v>3329</v>
      </c>
      <c r="B7753">
        <v>4</v>
      </c>
      <c r="C7753">
        <v>430</v>
      </c>
      <c r="D7753">
        <v>1.4</v>
      </c>
      <c r="E7753" s="289" t="s">
        <v>17370</v>
      </c>
      <c r="F7753">
        <v>5016136119</v>
      </c>
      <c r="G7753" s="276">
        <v>45804</v>
      </c>
      <c r="H7753">
        <v>20250519721354</v>
      </c>
      <c r="I7753">
        <v>3.0230000000000001</v>
      </c>
      <c r="J7753" s="289" t="s">
        <v>324</v>
      </c>
      <c r="K7753" s="289" t="s">
        <v>17371</v>
      </c>
      <c r="L7753" s="289" t="s">
        <v>275</v>
      </c>
      <c r="M7753" s="289" t="s">
        <v>17348</v>
      </c>
      <c r="N7753" s="289" t="s">
        <v>616</v>
      </c>
      <c r="O7753" s="289" t="s">
        <v>3332</v>
      </c>
      <c r="P7753" s="289">
        <f>VLOOKUP(CAT_Details[[#This Row],[Delivery Bp Customer Code]],Table6[],2,0)</f>
        <v>3402</v>
      </c>
    </row>
    <row r="7754" spans="1:16" x14ac:dyDescent="0.25">
      <c r="A7754" s="289" t="s">
        <v>3329</v>
      </c>
      <c r="B7754">
        <v>13</v>
      </c>
      <c r="C7754">
        <v>1980</v>
      </c>
      <c r="D7754">
        <v>5.2</v>
      </c>
      <c r="E7754" s="289" t="s">
        <v>17372</v>
      </c>
      <c r="F7754">
        <v>5016150968</v>
      </c>
      <c r="G7754" s="276">
        <v>45804</v>
      </c>
      <c r="H7754">
        <v>20250516720790</v>
      </c>
      <c r="I7754">
        <v>12.48</v>
      </c>
      <c r="J7754" s="289" t="s">
        <v>324</v>
      </c>
      <c r="K7754" s="289" t="s">
        <v>17373</v>
      </c>
      <c r="L7754" s="289" t="s">
        <v>275</v>
      </c>
      <c r="M7754" s="289" t="s">
        <v>17357</v>
      </c>
      <c r="N7754" s="289" t="s">
        <v>5660</v>
      </c>
      <c r="O7754" s="289" t="s">
        <v>3332</v>
      </c>
      <c r="P7754" s="289">
        <f>VLOOKUP(CAT_Details[[#This Row],[Delivery Bp Customer Code]],Table6[],2,0)</f>
        <v>3402</v>
      </c>
    </row>
    <row r="7755" spans="1:16" x14ac:dyDescent="0.25">
      <c r="A7755" s="289" t="s">
        <v>3329</v>
      </c>
      <c r="B7755">
        <v>1</v>
      </c>
      <c r="C7755">
        <v>55.7</v>
      </c>
      <c r="D7755">
        <v>0.4</v>
      </c>
      <c r="E7755" s="289" t="s">
        <v>17374</v>
      </c>
      <c r="F7755">
        <v>5016151145</v>
      </c>
      <c r="G7755" s="276">
        <v>45804</v>
      </c>
      <c r="H7755">
        <v>20250520722041</v>
      </c>
      <c r="I7755">
        <v>0.499</v>
      </c>
      <c r="J7755" s="289" t="s">
        <v>350</v>
      </c>
      <c r="K7755" s="289" t="s">
        <v>17375</v>
      </c>
      <c r="L7755" s="289" t="s">
        <v>275</v>
      </c>
      <c r="M7755" s="289" t="s">
        <v>17270</v>
      </c>
      <c r="N7755" s="289" t="s">
        <v>625</v>
      </c>
      <c r="O7755" s="289" t="s">
        <v>3332</v>
      </c>
      <c r="P7755" s="289">
        <f>VLOOKUP(CAT_Details[[#This Row],[Delivery Bp Customer Code]],Table6[],2,0)</f>
        <v>3402</v>
      </c>
    </row>
    <row r="7756" spans="1:16" x14ac:dyDescent="0.25">
      <c r="A7756" s="289" t="s">
        <v>3329</v>
      </c>
      <c r="B7756">
        <v>5</v>
      </c>
      <c r="C7756">
        <v>2050</v>
      </c>
      <c r="D7756">
        <v>1.17</v>
      </c>
      <c r="E7756" s="289" t="s">
        <v>17376</v>
      </c>
      <c r="F7756">
        <v>5016151205</v>
      </c>
      <c r="G7756" s="276">
        <v>45804</v>
      </c>
      <c r="H7756">
        <v>20250519721712</v>
      </c>
      <c r="I7756">
        <v>1.68</v>
      </c>
      <c r="J7756" s="289" t="s">
        <v>324</v>
      </c>
      <c r="K7756" s="289" t="s">
        <v>17377</v>
      </c>
      <c r="L7756" s="289" t="s">
        <v>275</v>
      </c>
      <c r="M7756" s="289" t="s">
        <v>17357</v>
      </c>
      <c r="N7756" s="289" t="s">
        <v>16256</v>
      </c>
      <c r="O7756" s="289" t="s">
        <v>3332</v>
      </c>
      <c r="P7756" s="289">
        <f>VLOOKUP(CAT_Details[[#This Row],[Delivery Bp Customer Code]],Table6[],2,0)</f>
        <v>3402</v>
      </c>
    </row>
    <row r="7757" spans="1:16" x14ac:dyDescent="0.25">
      <c r="A7757" s="289" t="s">
        <v>3329</v>
      </c>
      <c r="B7757">
        <v>1</v>
      </c>
      <c r="C7757">
        <v>181</v>
      </c>
      <c r="D7757">
        <v>0.37</v>
      </c>
      <c r="E7757" s="289" t="s">
        <v>17378</v>
      </c>
      <c r="F7757">
        <v>5016151244</v>
      </c>
      <c r="G7757" s="276">
        <v>45804</v>
      </c>
      <c r="H7757">
        <v>20250516720433</v>
      </c>
      <c r="I7757">
        <v>0.61599999999999999</v>
      </c>
      <c r="J7757" s="289" t="s">
        <v>350</v>
      </c>
      <c r="K7757" s="289" t="s">
        <v>17379</v>
      </c>
      <c r="L7757" s="289" t="s">
        <v>275</v>
      </c>
      <c r="M7757" s="289" t="s">
        <v>17270</v>
      </c>
      <c r="N7757" s="289" t="s">
        <v>7995</v>
      </c>
      <c r="O7757" s="289" t="s">
        <v>3332</v>
      </c>
      <c r="P7757" s="289">
        <f>VLOOKUP(CAT_Details[[#This Row],[Delivery Bp Customer Code]],Table6[],2,0)</f>
        <v>3402</v>
      </c>
    </row>
    <row r="7758" spans="1:16" x14ac:dyDescent="0.25">
      <c r="A7758" s="289" t="s">
        <v>3329</v>
      </c>
      <c r="B7758">
        <v>2</v>
      </c>
      <c r="C7758">
        <v>139.78</v>
      </c>
      <c r="D7758">
        <v>0.4</v>
      </c>
      <c r="E7758" s="289" t="s">
        <v>17351</v>
      </c>
      <c r="F7758">
        <v>5016151642</v>
      </c>
      <c r="G7758" s="276">
        <v>45804</v>
      </c>
      <c r="H7758">
        <v>20250519721251</v>
      </c>
      <c r="I7758">
        <v>0.76800000000000002</v>
      </c>
      <c r="J7758" s="289" t="s">
        <v>350</v>
      </c>
      <c r="K7758" s="289" t="s">
        <v>17380</v>
      </c>
      <c r="L7758" s="289" t="s">
        <v>275</v>
      </c>
      <c r="M7758" s="289" t="s">
        <v>17270</v>
      </c>
      <c r="N7758" s="289" t="s">
        <v>743</v>
      </c>
      <c r="O7758" s="289" t="s">
        <v>3332</v>
      </c>
      <c r="P7758" s="289">
        <f>VLOOKUP(CAT_Details[[#This Row],[Delivery Bp Customer Code]],Table6[],2,0)</f>
        <v>3402</v>
      </c>
    </row>
    <row r="7759" spans="1:16" x14ac:dyDescent="0.25">
      <c r="A7759" s="289" t="s">
        <v>3329</v>
      </c>
      <c r="B7759">
        <v>1</v>
      </c>
      <c r="C7759">
        <v>5</v>
      </c>
      <c r="D7759">
        <v>7.0000000000000007E-2</v>
      </c>
      <c r="E7759" s="289" t="s">
        <v>17381</v>
      </c>
      <c r="F7759">
        <v>5016151802</v>
      </c>
      <c r="G7759" s="276">
        <v>45804</v>
      </c>
      <c r="H7759">
        <v>20250520722190</v>
      </c>
      <c r="I7759">
        <v>0.04</v>
      </c>
      <c r="J7759" s="289" t="s">
        <v>324</v>
      </c>
      <c r="K7759" s="289" t="s">
        <v>17382</v>
      </c>
      <c r="L7759" s="289" t="s">
        <v>275</v>
      </c>
      <c r="M7759" s="289" t="s">
        <v>17357</v>
      </c>
      <c r="N7759" s="289" t="s">
        <v>5079</v>
      </c>
      <c r="O7759" s="289" t="s">
        <v>3332</v>
      </c>
      <c r="P7759" s="289">
        <f>VLOOKUP(CAT_Details[[#This Row],[Delivery Bp Customer Code]],Table6[],2,0)</f>
        <v>3402</v>
      </c>
    </row>
    <row r="7760" spans="1:16" x14ac:dyDescent="0.25">
      <c r="A7760" s="289" t="s">
        <v>3329</v>
      </c>
      <c r="B7760">
        <v>2</v>
      </c>
      <c r="C7760">
        <v>126</v>
      </c>
      <c r="D7760">
        <v>0.8</v>
      </c>
      <c r="E7760" s="289" t="s">
        <v>17383</v>
      </c>
      <c r="F7760">
        <v>5016151832</v>
      </c>
      <c r="G7760" s="276">
        <v>45804</v>
      </c>
      <c r="H7760">
        <v>20250519721469</v>
      </c>
      <c r="I7760">
        <v>1.978</v>
      </c>
      <c r="J7760" s="289" t="s">
        <v>350</v>
      </c>
      <c r="K7760" s="289" t="s">
        <v>17384</v>
      </c>
      <c r="L7760" s="289" t="s">
        <v>275</v>
      </c>
      <c r="M7760" s="289" t="s">
        <v>17270</v>
      </c>
      <c r="N7760" s="289" t="s">
        <v>16263</v>
      </c>
      <c r="O7760" s="289" t="s">
        <v>3332</v>
      </c>
      <c r="P7760" s="289">
        <f>VLOOKUP(CAT_Details[[#This Row],[Delivery Bp Customer Code]],Table6[],2,0)</f>
        <v>3402</v>
      </c>
    </row>
    <row r="7761" spans="1:16" x14ac:dyDescent="0.25">
      <c r="A7761" s="289" t="s">
        <v>3329</v>
      </c>
      <c r="B7761">
        <v>5</v>
      </c>
      <c r="C7761">
        <v>975</v>
      </c>
      <c r="D7761">
        <v>2</v>
      </c>
      <c r="E7761" s="289" t="s">
        <v>17385</v>
      </c>
      <c r="F7761">
        <v>5016151856</v>
      </c>
      <c r="G7761" s="276">
        <v>45804</v>
      </c>
      <c r="H7761">
        <v>20250516720742</v>
      </c>
      <c r="I7761">
        <v>1.68</v>
      </c>
      <c r="J7761" s="289" t="s">
        <v>324</v>
      </c>
      <c r="K7761" s="289" t="s">
        <v>17386</v>
      </c>
      <c r="L7761" s="289" t="s">
        <v>275</v>
      </c>
      <c r="M7761" s="289" t="s">
        <v>17357</v>
      </c>
      <c r="N7761" s="289" t="s">
        <v>3986</v>
      </c>
      <c r="O7761" s="289" t="s">
        <v>3332</v>
      </c>
      <c r="P7761" s="289">
        <f>VLOOKUP(CAT_Details[[#This Row],[Delivery Bp Customer Code]],Table6[],2,0)</f>
        <v>3402</v>
      </c>
    </row>
    <row r="7762" spans="1:16" x14ac:dyDescent="0.25">
      <c r="A7762" s="289" t="s">
        <v>285</v>
      </c>
      <c r="B7762">
        <v>30</v>
      </c>
      <c r="C7762">
        <v>16800</v>
      </c>
      <c r="D7762">
        <v>13.6</v>
      </c>
      <c r="E7762" s="289" t="s">
        <v>17387</v>
      </c>
      <c r="F7762">
        <v>5016120169</v>
      </c>
      <c r="G7762" s="276">
        <v>45804</v>
      </c>
      <c r="H7762">
        <v>20250515720005</v>
      </c>
      <c r="I7762">
        <v>28.8</v>
      </c>
      <c r="J7762" s="289" t="s">
        <v>383</v>
      </c>
      <c r="K7762" s="289" t="s">
        <v>17388</v>
      </c>
      <c r="L7762" s="289" t="s">
        <v>275</v>
      </c>
      <c r="M7762" s="289" t="s">
        <v>17389</v>
      </c>
      <c r="N7762" s="289" t="s">
        <v>386</v>
      </c>
      <c r="O7762" s="289" t="s">
        <v>291</v>
      </c>
      <c r="P7762" s="289" t="str">
        <f>VLOOKUP(CAT_Details[[#This Row],[Delivery Bp Customer Code]],Table6[],2,0)</f>
        <v>DX01-L5</v>
      </c>
    </row>
    <row r="7763" spans="1:16" x14ac:dyDescent="0.25">
      <c r="A7763" s="289" t="s">
        <v>285</v>
      </c>
      <c r="B7763">
        <v>13</v>
      </c>
      <c r="C7763">
        <v>3900</v>
      </c>
      <c r="D7763">
        <v>3</v>
      </c>
      <c r="E7763" s="289" t="s">
        <v>17390</v>
      </c>
      <c r="F7763">
        <v>5016120488</v>
      </c>
      <c r="G7763" s="276">
        <v>45804</v>
      </c>
      <c r="H7763">
        <v>20250516720261</v>
      </c>
      <c r="I7763">
        <v>5.0279999999999996</v>
      </c>
      <c r="J7763" s="289" t="s">
        <v>294</v>
      </c>
      <c r="K7763" s="289" t="s">
        <v>17391</v>
      </c>
      <c r="L7763" s="289" t="s">
        <v>275</v>
      </c>
      <c r="M7763" s="289" t="s">
        <v>17392</v>
      </c>
      <c r="N7763" s="289" t="s">
        <v>394</v>
      </c>
      <c r="O7763" s="289" t="s">
        <v>291</v>
      </c>
      <c r="P7763" s="289" t="str">
        <f>VLOOKUP(CAT_Details[[#This Row],[Delivery Bp Customer Code]],Table6[],2,0)</f>
        <v>DX01-L5</v>
      </c>
    </row>
    <row r="7764" spans="1:16" x14ac:dyDescent="0.25">
      <c r="A7764" s="289" t="s">
        <v>285</v>
      </c>
      <c r="B7764">
        <v>2</v>
      </c>
      <c r="C7764">
        <v>285</v>
      </c>
      <c r="D7764">
        <v>0.8</v>
      </c>
      <c r="E7764" s="289" t="s">
        <v>17362</v>
      </c>
      <c r="F7764">
        <v>5016120780</v>
      </c>
      <c r="G7764" s="276">
        <v>45804</v>
      </c>
      <c r="H7764">
        <v>20250506711751</v>
      </c>
      <c r="I7764">
        <v>1.92</v>
      </c>
      <c r="J7764" s="289" t="s">
        <v>324</v>
      </c>
      <c r="K7764" s="289" t="s">
        <v>17393</v>
      </c>
      <c r="L7764" s="289" t="s">
        <v>275</v>
      </c>
      <c r="M7764" s="289" t="s">
        <v>17357</v>
      </c>
      <c r="N7764" s="289" t="s">
        <v>375</v>
      </c>
      <c r="O7764" s="289" t="s">
        <v>291</v>
      </c>
      <c r="P7764" s="289" t="str">
        <f>VLOOKUP(CAT_Details[[#This Row],[Delivery Bp Customer Code]],Table6[],2,0)</f>
        <v>DX01-L5</v>
      </c>
    </row>
    <row r="7765" spans="1:16" x14ac:dyDescent="0.25">
      <c r="A7765" s="289" t="s">
        <v>285</v>
      </c>
      <c r="B7765">
        <v>5</v>
      </c>
      <c r="C7765">
        <v>4858</v>
      </c>
      <c r="D7765">
        <v>2</v>
      </c>
      <c r="E7765" s="289" t="s">
        <v>17394</v>
      </c>
      <c r="F7765">
        <v>5016135731</v>
      </c>
      <c r="G7765" s="276">
        <v>45804</v>
      </c>
      <c r="H7765">
        <v>20250516720799</v>
      </c>
      <c r="I7765">
        <v>2.88</v>
      </c>
      <c r="J7765" s="289" t="s">
        <v>324</v>
      </c>
      <c r="K7765" s="289" t="s">
        <v>17395</v>
      </c>
      <c r="L7765" s="289" t="s">
        <v>275</v>
      </c>
      <c r="M7765" s="289" t="s">
        <v>17274</v>
      </c>
      <c r="N7765" s="289" t="s">
        <v>333</v>
      </c>
      <c r="O7765" s="289" t="s">
        <v>291</v>
      </c>
      <c r="P7765" s="289" t="str">
        <f>VLOOKUP(CAT_Details[[#This Row],[Delivery Bp Customer Code]],Table6[],2,0)</f>
        <v>DX01-L5</v>
      </c>
    </row>
    <row r="7766" spans="1:16" x14ac:dyDescent="0.25">
      <c r="A7766" s="289" t="s">
        <v>285</v>
      </c>
      <c r="B7766">
        <v>18</v>
      </c>
      <c r="C7766">
        <v>6000</v>
      </c>
      <c r="D7766">
        <v>9</v>
      </c>
      <c r="E7766" s="289" t="s">
        <v>17396</v>
      </c>
      <c r="F7766">
        <v>5016135786</v>
      </c>
      <c r="G7766" s="276">
        <v>45804</v>
      </c>
      <c r="H7766">
        <v>20250516720523</v>
      </c>
      <c r="I7766">
        <v>21.6</v>
      </c>
      <c r="J7766" s="289" t="s">
        <v>287</v>
      </c>
      <c r="K7766" s="289" t="s">
        <v>17397</v>
      </c>
      <c r="L7766" s="289" t="s">
        <v>275</v>
      </c>
      <c r="M7766" s="289" t="s">
        <v>17398</v>
      </c>
      <c r="N7766" s="289" t="s">
        <v>889</v>
      </c>
      <c r="O7766" s="289" t="s">
        <v>291</v>
      </c>
      <c r="P7766" s="289" t="str">
        <f>VLOOKUP(CAT_Details[[#This Row],[Delivery Bp Customer Code]],Table6[],2,0)</f>
        <v>DX01-L5</v>
      </c>
    </row>
    <row r="7767" spans="1:16" x14ac:dyDescent="0.25">
      <c r="A7767" s="289" t="s">
        <v>285</v>
      </c>
      <c r="B7767">
        <v>26</v>
      </c>
      <c r="C7767">
        <v>3650</v>
      </c>
      <c r="D7767">
        <v>10.79</v>
      </c>
      <c r="E7767" s="289" t="s">
        <v>17399</v>
      </c>
      <c r="F7767">
        <v>5016135844</v>
      </c>
      <c r="G7767" s="276">
        <v>45804</v>
      </c>
      <c r="H7767">
        <v>20250515719665</v>
      </c>
      <c r="I7767">
        <v>21.584</v>
      </c>
      <c r="J7767" s="289" t="s">
        <v>345</v>
      </c>
      <c r="K7767" s="289" t="s">
        <v>17400</v>
      </c>
      <c r="L7767" s="289" t="s">
        <v>275</v>
      </c>
      <c r="M7767" s="289" t="s">
        <v>17401</v>
      </c>
      <c r="N7767" s="289" t="s">
        <v>427</v>
      </c>
      <c r="O7767" s="289" t="s">
        <v>291</v>
      </c>
      <c r="P7767" s="289" t="str">
        <f>VLOOKUP(CAT_Details[[#This Row],[Delivery Bp Customer Code]],Table6[],2,0)</f>
        <v>DX01-L5</v>
      </c>
    </row>
    <row r="7768" spans="1:16" x14ac:dyDescent="0.25">
      <c r="A7768" s="289" t="s">
        <v>285</v>
      </c>
      <c r="B7768">
        <v>20</v>
      </c>
      <c r="C7768">
        <v>3980</v>
      </c>
      <c r="D7768">
        <v>9.75</v>
      </c>
      <c r="E7768" s="289" t="s">
        <v>17402</v>
      </c>
      <c r="F7768">
        <v>5016135927</v>
      </c>
      <c r="G7768" s="276">
        <v>45804</v>
      </c>
      <c r="H7768">
        <v>20250519721583</v>
      </c>
      <c r="I7768">
        <v>21.06</v>
      </c>
      <c r="J7768" s="289" t="s">
        <v>345</v>
      </c>
      <c r="K7768" s="289" t="s">
        <v>17403</v>
      </c>
      <c r="L7768" s="289" t="s">
        <v>275</v>
      </c>
      <c r="M7768" s="289" t="s">
        <v>17404</v>
      </c>
      <c r="N7768" s="289" t="s">
        <v>415</v>
      </c>
      <c r="O7768" s="289" t="s">
        <v>291</v>
      </c>
      <c r="P7768" s="289" t="str">
        <f>VLOOKUP(CAT_Details[[#This Row],[Delivery Bp Customer Code]],Table6[],2,0)</f>
        <v>DX01-L5</v>
      </c>
    </row>
    <row r="7769" spans="1:16" x14ac:dyDescent="0.25">
      <c r="A7769" s="289" t="s">
        <v>285</v>
      </c>
      <c r="B7769">
        <v>8</v>
      </c>
      <c r="C7769">
        <v>1391</v>
      </c>
      <c r="D7769">
        <v>3.2</v>
      </c>
      <c r="E7769" s="289" t="s">
        <v>17405</v>
      </c>
      <c r="F7769">
        <v>5016136057</v>
      </c>
      <c r="G7769" s="276">
        <v>45804</v>
      </c>
      <c r="H7769">
        <v>20250519721525</v>
      </c>
      <c r="I7769">
        <v>5.0880000000000001</v>
      </c>
      <c r="J7769" s="289" t="s">
        <v>345</v>
      </c>
      <c r="K7769" s="289" t="s">
        <v>17406</v>
      </c>
      <c r="L7769" s="289" t="s">
        <v>275</v>
      </c>
      <c r="M7769" s="289" t="s">
        <v>17407</v>
      </c>
      <c r="N7769" s="289" t="s">
        <v>348</v>
      </c>
      <c r="O7769" s="289" t="s">
        <v>291</v>
      </c>
      <c r="P7769" s="289" t="str">
        <f>VLOOKUP(CAT_Details[[#This Row],[Delivery Bp Customer Code]],Table6[],2,0)</f>
        <v>DX01-L5</v>
      </c>
    </row>
    <row r="7770" spans="1:16" x14ac:dyDescent="0.25">
      <c r="A7770" s="289" t="s">
        <v>285</v>
      </c>
      <c r="B7770">
        <v>2</v>
      </c>
      <c r="C7770">
        <v>271</v>
      </c>
      <c r="D7770">
        <v>0.6</v>
      </c>
      <c r="E7770" s="289" t="s">
        <v>17408</v>
      </c>
      <c r="F7770">
        <v>5016150914</v>
      </c>
      <c r="G7770" s="276">
        <v>45804</v>
      </c>
      <c r="H7770">
        <v>20250519721801</v>
      </c>
      <c r="I7770">
        <v>1.248</v>
      </c>
      <c r="J7770" s="289" t="s">
        <v>280</v>
      </c>
      <c r="K7770" s="289" t="s">
        <v>17409</v>
      </c>
      <c r="L7770" s="289" t="s">
        <v>275</v>
      </c>
      <c r="M7770" s="289" t="s">
        <v>17410</v>
      </c>
      <c r="N7770" s="289" t="s">
        <v>424</v>
      </c>
      <c r="O7770" s="289" t="s">
        <v>291</v>
      </c>
      <c r="P7770" s="289" t="str">
        <f>VLOOKUP(CAT_Details[[#This Row],[Delivery Bp Customer Code]],Table6[],2,0)</f>
        <v>DX01-L5</v>
      </c>
    </row>
    <row r="7771" spans="1:16" x14ac:dyDescent="0.25">
      <c r="A7771" s="289" t="s">
        <v>285</v>
      </c>
      <c r="B7771">
        <v>2</v>
      </c>
      <c r="C7771">
        <v>172</v>
      </c>
      <c r="D7771">
        <v>0.66</v>
      </c>
      <c r="E7771" s="289" t="s">
        <v>17411</v>
      </c>
      <c r="F7771">
        <v>5016151129</v>
      </c>
      <c r="G7771" s="276">
        <v>45804</v>
      </c>
      <c r="H7771">
        <v>20250520722219</v>
      </c>
      <c r="I7771">
        <v>1.1739999999999999</v>
      </c>
      <c r="J7771" s="289" t="s">
        <v>350</v>
      </c>
      <c r="K7771" s="289" t="s">
        <v>17412</v>
      </c>
      <c r="L7771" s="289" t="s">
        <v>275</v>
      </c>
      <c r="M7771" s="289" t="s">
        <v>17413</v>
      </c>
      <c r="N7771" s="289" t="s">
        <v>16167</v>
      </c>
      <c r="O7771" s="289" t="s">
        <v>291</v>
      </c>
      <c r="P7771" s="289" t="str">
        <f>VLOOKUP(CAT_Details[[#This Row],[Delivery Bp Customer Code]],Table6[],2,0)</f>
        <v>DX01-L5</v>
      </c>
    </row>
    <row r="7772" spans="1:16" x14ac:dyDescent="0.25">
      <c r="A7772" s="289" t="s">
        <v>285</v>
      </c>
      <c r="B7772">
        <v>23</v>
      </c>
      <c r="C7772">
        <v>2293.9899999999998</v>
      </c>
      <c r="D7772">
        <v>9.6999999999999993</v>
      </c>
      <c r="E7772" s="289" t="s">
        <v>17414</v>
      </c>
      <c r="F7772">
        <v>5016151225</v>
      </c>
      <c r="G7772" s="276">
        <v>45804</v>
      </c>
      <c r="H7772">
        <v>20250520722408</v>
      </c>
      <c r="I7772">
        <v>18.331</v>
      </c>
      <c r="J7772" s="289" t="s">
        <v>287</v>
      </c>
      <c r="K7772" s="289" t="s">
        <v>17415</v>
      </c>
      <c r="L7772" s="289" t="s">
        <v>275</v>
      </c>
      <c r="M7772" s="289" t="s">
        <v>17398</v>
      </c>
      <c r="N7772" s="289" t="s">
        <v>1198</v>
      </c>
      <c r="O7772" s="289" t="s">
        <v>291</v>
      </c>
      <c r="P7772" s="289" t="str">
        <f>VLOOKUP(CAT_Details[[#This Row],[Delivery Bp Customer Code]],Table6[],2,0)</f>
        <v>DX01-L5</v>
      </c>
    </row>
    <row r="7773" spans="1:16" x14ac:dyDescent="0.25">
      <c r="A7773" s="289" t="s">
        <v>285</v>
      </c>
      <c r="B7773">
        <v>112</v>
      </c>
      <c r="C7773">
        <v>4480</v>
      </c>
      <c r="D7773">
        <v>13.6</v>
      </c>
      <c r="E7773" s="289" t="s">
        <v>17416</v>
      </c>
      <c r="F7773">
        <v>5016151592</v>
      </c>
      <c r="G7773" s="276">
        <v>45804</v>
      </c>
      <c r="H7773">
        <v>20250519721685</v>
      </c>
      <c r="I7773">
        <v>53.76</v>
      </c>
      <c r="J7773" s="289" t="s">
        <v>350</v>
      </c>
      <c r="K7773" s="289" t="s">
        <v>17417</v>
      </c>
      <c r="L7773" s="289" t="s">
        <v>275</v>
      </c>
      <c r="M7773" s="289" t="s">
        <v>17418</v>
      </c>
      <c r="N7773" s="289" t="s">
        <v>12700</v>
      </c>
      <c r="O7773" s="289" t="s">
        <v>291</v>
      </c>
      <c r="P7773" s="289" t="str">
        <f>VLOOKUP(CAT_Details[[#This Row],[Delivery Bp Customer Code]],Table6[],2,0)</f>
        <v>DX01-L5</v>
      </c>
    </row>
    <row r="7774" spans="1:16" x14ac:dyDescent="0.25">
      <c r="A7774" s="289" t="s">
        <v>285</v>
      </c>
      <c r="B7774">
        <v>5</v>
      </c>
      <c r="C7774">
        <v>30</v>
      </c>
      <c r="D7774">
        <v>0.15</v>
      </c>
      <c r="E7774" s="289" t="s">
        <v>17419</v>
      </c>
      <c r="F7774">
        <v>5016151681</v>
      </c>
      <c r="G7774" s="276">
        <v>45804</v>
      </c>
      <c r="H7774">
        <v>20250519721567</v>
      </c>
      <c r="I7774">
        <v>5.3999999999999999E-2</v>
      </c>
      <c r="J7774" s="289" t="s">
        <v>350</v>
      </c>
      <c r="K7774" s="289" t="s">
        <v>17420</v>
      </c>
      <c r="L7774" s="289" t="s">
        <v>275</v>
      </c>
      <c r="M7774" s="289" t="s">
        <v>17421</v>
      </c>
      <c r="N7774" s="289" t="s">
        <v>378</v>
      </c>
      <c r="O7774" s="289" t="s">
        <v>291</v>
      </c>
      <c r="P7774" s="289" t="str">
        <f>VLOOKUP(CAT_Details[[#This Row],[Delivery Bp Customer Code]],Table6[],2,0)</f>
        <v>DX01-L5</v>
      </c>
    </row>
    <row r="7775" spans="1:16" x14ac:dyDescent="0.25">
      <c r="A7775" s="289" t="s">
        <v>285</v>
      </c>
      <c r="B7775">
        <v>1</v>
      </c>
      <c r="C7775">
        <v>204</v>
      </c>
      <c r="D7775">
        <v>0.83</v>
      </c>
      <c r="E7775" s="289" t="s">
        <v>17419</v>
      </c>
      <c r="F7775">
        <v>5016151682</v>
      </c>
      <c r="G7775" s="276">
        <v>45804</v>
      </c>
      <c r="H7775">
        <v>20250519721744</v>
      </c>
      <c r="I7775">
        <v>8.9999999999999993E-3</v>
      </c>
      <c r="J7775" s="289" t="s">
        <v>350</v>
      </c>
      <c r="K7775" s="289" t="s">
        <v>17422</v>
      </c>
      <c r="L7775" s="289" t="s">
        <v>275</v>
      </c>
      <c r="M7775" s="289" t="s">
        <v>17421</v>
      </c>
      <c r="N7775" s="289" t="s">
        <v>378</v>
      </c>
      <c r="O7775" s="289" t="s">
        <v>291</v>
      </c>
      <c r="P7775" s="289" t="str">
        <f>VLOOKUP(CAT_Details[[#This Row],[Delivery Bp Customer Code]],Table6[],2,0)</f>
        <v>DX01-L5</v>
      </c>
    </row>
    <row r="7776" spans="1:16" x14ac:dyDescent="0.25">
      <c r="A7776" s="289" t="s">
        <v>285</v>
      </c>
      <c r="B7776">
        <v>1</v>
      </c>
      <c r="C7776">
        <v>105</v>
      </c>
      <c r="D7776">
        <v>0.63</v>
      </c>
      <c r="E7776" s="289" t="s">
        <v>17419</v>
      </c>
      <c r="F7776">
        <v>5016151684</v>
      </c>
      <c r="G7776" s="276">
        <v>45804</v>
      </c>
      <c r="H7776">
        <v>20250520722117</v>
      </c>
      <c r="I7776">
        <v>0.53700000000000003</v>
      </c>
      <c r="J7776" s="289" t="s">
        <v>350</v>
      </c>
      <c r="K7776" s="289" t="s">
        <v>17423</v>
      </c>
      <c r="L7776" s="289" t="s">
        <v>275</v>
      </c>
      <c r="M7776" s="289" t="s">
        <v>17421</v>
      </c>
      <c r="N7776" s="289" t="s">
        <v>378</v>
      </c>
      <c r="O7776" s="289" t="s">
        <v>291</v>
      </c>
      <c r="P7776" s="289" t="str">
        <f>VLOOKUP(CAT_Details[[#This Row],[Delivery Bp Customer Code]],Table6[],2,0)</f>
        <v>DX01-L5</v>
      </c>
    </row>
    <row r="7777" spans="1:16" x14ac:dyDescent="0.25">
      <c r="A7777" s="289" t="s">
        <v>285</v>
      </c>
      <c r="B7777">
        <v>18</v>
      </c>
      <c r="C7777">
        <v>3355</v>
      </c>
      <c r="D7777">
        <v>7.73</v>
      </c>
      <c r="E7777" s="289" t="s">
        <v>17424</v>
      </c>
      <c r="F7777">
        <v>5016151850</v>
      </c>
      <c r="G7777" s="276">
        <v>45804</v>
      </c>
      <c r="H7777">
        <v>20250516720359</v>
      </c>
      <c r="I7777">
        <v>17.135999999999999</v>
      </c>
      <c r="J7777" s="289" t="s">
        <v>280</v>
      </c>
      <c r="K7777" s="289" t="s">
        <v>17425</v>
      </c>
      <c r="L7777" s="289" t="s">
        <v>275</v>
      </c>
      <c r="M7777" s="289" t="s">
        <v>17250</v>
      </c>
      <c r="N7777" s="289" t="s">
        <v>411</v>
      </c>
      <c r="O7777" s="289" t="s">
        <v>291</v>
      </c>
      <c r="P7777" s="289" t="str">
        <f>VLOOKUP(CAT_Details[[#This Row],[Delivery Bp Customer Code]],Table6[],2,0)</f>
        <v>DX01-L5</v>
      </c>
    </row>
    <row r="7778" spans="1:16" x14ac:dyDescent="0.25">
      <c r="A7778" s="289" t="s">
        <v>521</v>
      </c>
      <c r="B7778">
        <v>1</v>
      </c>
      <c r="C7778">
        <v>750</v>
      </c>
      <c r="D7778">
        <v>0.46</v>
      </c>
      <c r="E7778" s="289" t="s">
        <v>17426</v>
      </c>
      <c r="F7778">
        <v>5016135774</v>
      </c>
      <c r="G7778" s="276">
        <v>45804</v>
      </c>
      <c r="H7778">
        <v>20250519721179</v>
      </c>
      <c r="I7778">
        <v>1.0189999999999999</v>
      </c>
      <c r="J7778" s="289" t="s">
        <v>294</v>
      </c>
      <c r="K7778" s="289" t="s">
        <v>17427</v>
      </c>
      <c r="L7778" s="289" t="s">
        <v>275</v>
      </c>
      <c r="M7778" s="289" t="s">
        <v>17306</v>
      </c>
      <c r="N7778" s="289" t="s">
        <v>3907</v>
      </c>
      <c r="O7778" s="289" t="s">
        <v>16307</v>
      </c>
      <c r="P7778" s="289" t="str">
        <f>VLOOKUP(CAT_Details[[#This Row],[Delivery Bp Customer Code]],Table6[],2,0)</f>
        <v>DX01</v>
      </c>
    </row>
    <row r="7779" spans="1:16" x14ac:dyDescent="0.25">
      <c r="A7779" s="289" t="s">
        <v>272</v>
      </c>
      <c r="B7779">
        <v>10</v>
      </c>
      <c r="C7779">
        <v>1935</v>
      </c>
      <c r="D7779">
        <v>2.02</v>
      </c>
      <c r="E7779" s="289" t="s">
        <v>17376</v>
      </c>
      <c r="F7779">
        <v>5016151204</v>
      </c>
      <c r="G7779" s="276">
        <v>45804</v>
      </c>
      <c r="H7779">
        <v>20250519721710</v>
      </c>
      <c r="I7779">
        <v>2.8919999999999999</v>
      </c>
      <c r="J7779" s="289" t="s">
        <v>324</v>
      </c>
      <c r="K7779" s="289" t="s">
        <v>17428</v>
      </c>
      <c r="L7779" s="289" t="s">
        <v>275</v>
      </c>
      <c r="M7779" s="289" t="s">
        <v>17357</v>
      </c>
      <c r="N7779" s="289" t="s">
        <v>16256</v>
      </c>
      <c r="O7779" s="289" t="s">
        <v>277</v>
      </c>
      <c r="P7779" s="289" t="str">
        <f>VLOOKUP(CAT_Details[[#This Row],[Delivery Bp Customer Code]],Table6[],2,0)</f>
        <v>U2-L5</v>
      </c>
    </row>
    <row r="7780" spans="1:16" x14ac:dyDescent="0.25">
      <c r="A7780" s="289" t="s">
        <v>272</v>
      </c>
      <c r="B7780">
        <v>19</v>
      </c>
      <c r="C7780">
        <v>1341.26</v>
      </c>
      <c r="D7780">
        <v>8.9</v>
      </c>
      <c r="E7780" s="289" t="s">
        <v>17429</v>
      </c>
      <c r="F7780">
        <v>5016151917</v>
      </c>
      <c r="G7780" s="276">
        <v>45804</v>
      </c>
      <c r="H7780">
        <v>20250516720784</v>
      </c>
      <c r="I7780">
        <v>16.858000000000001</v>
      </c>
      <c r="J7780" s="289" t="s">
        <v>350</v>
      </c>
      <c r="K7780" s="289" t="s">
        <v>17430</v>
      </c>
      <c r="L7780" s="289" t="s">
        <v>275</v>
      </c>
      <c r="M7780" s="289" t="s">
        <v>17270</v>
      </c>
      <c r="N7780" s="289" t="s">
        <v>462</v>
      </c>
      <c r="O7780" s="289" t="s">
        <v>277</v>
      </c>
      <c r="P7780" s="289" t="str">
        <f>VLOOKUP(CAT_Details[[#This Row],[Delivery Bp Customer Code]],Table6[],2,0)</f>
        <v>U2-L5</v>
      </c>
    </row>
    <row r="7781" spans="1:16" x14ac:dyDescent="0.25">
      <c r="A7781" s="289" t="s">
        <v>272</v>
      </c>
      <c r="B7781">
        <v>3</v>
      </c>
      <c r="C7781">
        <v>663</v>
      </c>
      <c r="D7781">
        <v>1.2</v>
      </c>
      <c r="E7781" s="289" t="s">
        <v>17431</v>
      </c>
      <c r="F7781">
        <v>5016182180</v>
      </c>
      <c r="G7781" s="276">
        <v>45804</v>
      </c>
      <c r="H7781">
        <v>20250521723847</v>
      </c>
      <c r="I7781">
        <v>5.1840000000000002</v>
      </c>
      <c r="J7781" s="289" t="s">
        <v>273</v>
      </c>
      <c r="K7781" s="289" t="s">
        <v>17432</v>
      </c>
      <c r="L7781" s="289" t="s">
        <v>275</v>
      </c>
      <c r="M7781" s="289" t="s">
        <v>17433</v>
      </c>
      <c r="N7781" s="289" t="s">
        <v>9613</v>
      </c>
      <c r="O7781" s="289" t="s">
        <v>277</v>
      </c>
      <c r="P7781" s="289" t="str">
        <f>VLOOKUP(CAT_Details[[#This Row],[Delivery Bp Customer Code]],Table6[],2,0)</f>
        <v>U2-L5</v>
      </c>
    </row>
    <row r="7782" spans="1:16" x14ac:dyDescent="0.25">
      <c r="A7782" s="289" t="s">
        <v>272</v>
      </c>
      <c r="B7782">
        <v>18</v>
      </c>
      <c r="C7782">
        <v>556.16</v>
      </c>
      <c r="D7782">
        <v>9.4</v>
      </c>
      <c r="E7782" s="289" t="s">
        <v>17434</v>
      </c>
      <c r="F7782">
        <v>5016182385</v>
      </c>
      <c r="G7782" s="276">
        <v>45804</v>
      </c>
      <c r="H7782">
        <v>20250522724724</v>
      </c>
      <c r="I7782">
        <v>20.962</v>
      </c>
      <c r="J7782" s="289" t="s">
        <v>273</v>
      </c>
      <c r="K7782" s="289" t="s">
        <v>17435</v>
      </c>
      <c r="L7782" s="289" t="s">
        <v>275</v>
      </c>
      <c r="M7782" s="289" t="s">
        <v>17433</v>
      </c>
      <c r="N7782" s="289" t="s">
        <v>1240</v>
      </c>
      <c r="O7782" s="289" t="s">
        <v>277</v>
      </c>
      <c r="P7782" s="289" t="str">
        <f>VLOOKUP(CAT_Details[[#This Row],[Delivery Bp Customer Code]],Table6[],2,0)</f>
        <v>U2-L5</v>
      </c>
    </row>
    <row r="7783" spans="1:16" x14ac:dyDescent="0.25">
      <c r="A7783" s="289" t="s">
        <v>4794</v>
      </c>
      <c r="B7783">
        <v>1</v>
      </c>
      <c r="C7783">
        <v>162</v>
      </c>
      <c r="D7783">
        <v>0.4</v>
      </c>
      <c r="E7783" s="289" t="s">
        <v>17436</v>
      </c>
      <c r="F7783">
        <v>5016120606</v>
      </c>
      <c r="G7783" s="276">
        <v>45804</v>
      </c>
      <c r="H7783">
        <v>20250515718275</v>
      </c>
      <c r="I7783">
        <v>0.57599999999999996</v>
      </c>
      <c r="J7783" s="289" t="s">
        <v>294</v>
      </c>
      <c r="K7783" s="289" t="s">
        <v>17437</v>
      </c>
      <c r="L7783" s="289" t="s">
        <v>275</v>
      </c>
      <c r="M7783" s="289" t="s">
        <v>17306</v>
      </c>
      <c r="N7783" s="289" t="s">
        <v>504</v>
      </c>
      <c r="O7783" s="289" t="s">
        <v>4798</v>
      </c>
      <c r="P7783" s="289" t="str">
        <f>VLOOKUP(CAT_Details[[#This Row],[Delivery Bp Customer Code]],Table6[],2,0)</f>
        <v>MY02</v>
      </c>
    </row>
    <row r="7784" spans="1:16" x14ac:dyDescent="0.25">
      <c r="A7784" s="289" t="s">
        <v>4794</v>
      </c>
      <c r="B7784">
        <v>4</v>
      </c>
      <c r="C7784">
        <v>780</v>
      </c>
      <c r="D7784">
        <v>2</v>
      </c>
      <c r="E7784" s="289" t="s">
        <v>17396</v>
      </c>
      <c r="F7784">
        <v>5016135810</v>
      </c>
      <c r="G7784" s="276">
        <v>45804</v>
      </c>
      <c r="H7784">
        <v>20250519721265</v>
      </c>
      <c r="I7784">
        <v>4.8</v>
      </c>
      <c r="J7784" s="289" t="s">
        <v>287</v>
      </c>
      <c r="K7784" s="289" t="s">
        <v>17438</v>
      </c>
      <c r="L7784" s="289" t="s">
        <v>275</v>
      </c>
      <c r="M7784" s="289" t="s">
        <v>17398</v>
      </c>
      <c r="N7784" s="289" t="s">
        <v>889</v>
      </c>
      <c r="O7784" s="289" t="s">
        <v>4798</v>
      </c>
      <c r="P7784" s="289" t="str">
        <f>VLOOKUP(CAT_Details[[#This Row],[Delivery Bp Customer Code]],Table6[],2,0)</f>
        <v>MY02</v>
      </c>
    </row>
    <row r="7785" spans="1:16" x14ac:dyDescent="0.25">
      <c r="A7785" s="289" t="s">
        <v>4794</v>
      </c>
      <c r="B7785">
        <v>3</v>
      </c>
      <c r="C7785">
        <v>702</v>
      </c>
      <c r="D7785">
        <v>1.2</v>
      </c>
      <c r="E7785" s="289" t="s">
        <v>17439</v>
      </c>
      <c r="F7785">
        <v>5016151350</v>
      </c>
      <c r="G7785" s="276">
        <v>45804</v>
      </c>
      <c r="H7785">
        <v>20250520722031</v>
      </c>
      <c r="I7785">
        <v>1.8420000000000001</v>
      </c>
      <c r="J7785" s="289" t="s">
        <v>350</v>
      </c>
      <c r="K7785" s="289" t="s">
        <v>17440</v>
      </c>
      <c r="L7785" s="289" t="s">
        <v>275</v>
      </c>
      <c r="M7785" s="289" t="s">
        <v>17270</v>
      </c>
      <c r="N7785" s="289" t="s">
        <v>17441</v>
      </c>
      <c r="O7785" s="289" t="s">
        <v>4798</v>
      </c>
      <c r="P7785" s="289" t="str">
        <f>VLOOKUP(CAT_Details[[#This Row],[Delivery Bp Customer Code]],Table6[],2,0)</f>
        <v>MY02</v>
      </c>
    </row>
    <row r="7786" spans="1:16" x14ac:dyDescent="0.25">
      <c r="A7786" s="289" t="s">
        <v>4794</v>
      </c>
      <c r="B7786">
        <v>2</v>
      </c>
      <c r="C7786">
        <v>384</v>
      </c>
      <c r="D7786">
        <v>0.8</v>
      </c>
      <c r="E7786" s="289" t="s">
        <v>17439</v>
      </c>
      <c r="F7786">
        <v>5016151351</v>
      </c>
      <c r="G7786" s="276">
        <v>45804</v>
      </c>
      <c r="H7786">
        <v>20250520722168</v>
      </c>
      <c r="I7786">
        <v>1.228</v>
      </c>
      <c r="J7786" s="289" t="s">
        <v>350</v>
      </c>
      <c r="K7786" s="289" t="s">
        <v>17442</v>
      </c>
      <c r="L7786" s="289" t="s">
        <v>275</v>
      </c>
      <c r="M7786" s="289" t="s">
        <v>17270</v>
      </c>
      <c r="N7786" s="289" t="s">
        <v>17441</v>
      </c>
      <c r="O7786" s="289" t="s">
        <v>4798</v>
      </c>
      <c r="P7786" s="289" t="str">
        <f>VLOOKUP(CAT_Details[[#This Row],[Delivery Bp Customer Code]],Table6[],2,0)</f>
        <v>MY02</v>
      </c>
    </row>
    <row r="7787" spans="1:16" x14ac:dyDescent="0.25">
      <c r="A7787" s="289" t="s">
        <v>4794</v>
      </c>
      <c r="B7787">
        <v>1</v>
      </c>
      <c r="C7787">
        <v>3</v>
      </c>
      <c r="D7787">
        <v>0.03</v>
      </c>
      <c r="E7787" s="289" t="s">
        <v>17439</v>
      </c>
      <c r="F7787">
        <v>5016151352</v>
      </c>
      <c r="G7787" s="276">
        <v>45804</v>
      </c>
      <c r="H7787">
        <v>20250520722035</v>
      </c>
      <c r="I7787">
        <v>8.9999999999999993E-3</v>
      </c>
      <c r="J7787" s="289" t="s">
        <v>350</v>
      </c>
      <c r="K7787" s="289" t="s">
        <v>17443</v>
      </c>
      <c r="L7787" s="289" t="s">
        <v>275</v>
      </c>
      <c r="M7787" s="289" t="s">
        <v>17270</v>
      </c>
      <c r="N7787" s="289" t="s">
        <v>17441</v>
      </c>
      <c r="O7787" s="289" t="s">
        <v>4798</v>
      </c>
      <c r="P7787" s="289" t="str">
        <f>VLOOKUP(CAT_Details[[#This Row],[Delivery Bp Customer Code]],Table6[],2,0)</f>
        <v>MY02</v>
      </c>
    </row>
    <row r="7788" spans="1:16" x14ac:dyDescent="0.25">
      <c r="A7788" s="289" t="s">
        <v>4794</v>
      </c>
      <c r="B7788">
        <v>1</v>
      </c>
      <c r="C7788">
        <v>14</v>
      </c>
      <c r="D7788">
        <v>0.06</v>
      </c>
      <c r="E7788" s="289" t="s">
        <v>17439</v>
      </c>
      <c r="F7788">
        <v>5016151353</v>
      </c>
      <c r="G7788" s="276">
        <v>45804</v>
      </c>
      <c r="H7788">
        <v>20250520722032</v>
      </c>
      <c r="I7788">
        <v>0.03</v>
      </c>
      <c r="J7788" s="289" t="s">
        <v>350</v>
      </c>
      <c r="K7788" s="289" t="s">
        <v>17444</v>
      </c>
      <c r="L7788" s="289" t="s">
        <v>275</v>
      </c>
      <c r="M7788" s="289" t="s">
        <v>17270</v>
      </c>
      <c r="N7788" s="289" t="s">
        <v>17441</v>
      </c>
      <c r="O7788" s="289" t="s">
        <v>4798</v>
      </c>
      <c r="P7788" s="289" t="str">
        <f>VLOOKUP(CAT_Details[[#This Row],[Delivery Bp Customer Code]],Table6[],2,0)</f>
        <v>MY02</v>
      </c>
    </row>
    <row r="7789" spans="1:16" x14ac:dyDescent="0.25">
      <c r="A7789" s="289" t="s">
        <v>4794</v>
      </c>
      <c r="B7789">
        <v>1</v>
      </c>
      <c r="C7789">
        <v>275</v>
      </c>
      <c r="D7789">
        <v>0.4</v>
      </c>
      <c r="E7789" s="289" t="s">
        <v>17445</v>
      </c>
      <c r="F7789">
        <v>5016151747</v>
      </c>
      <c r="G7789" s="276">
        <v>45804</v>
      </c>
      <c r="H7789">
        <v>20250520722112</v>
      </c>
      <c r="I7789">
        <v>0.96</v>
      </c>
      <c r="J7789" s="289" t="s">
        <v>350</v>
      </c>
      <c r="K7789" s="289" t="s">
        <v>17446</v>
      </c>
      <c r="L7789" s="289" t="s">
        <v>275</v>
      </c>
      <c r="M7789" s="289" t="s">
        <v>17270</v>
      </c>
      <c r="N7789" s="289" t="s">
        <v>948</v>
      </c>
      <c r="O7789" s="289" t="s">
        <v>4798</v>
      </c>
      <c r="P7789" s="289" t="str">
        <f>VLOOKUP(CAT_Details[[#This Row],[Delivery Bp Customer Code]],Table6[],2,0)</f>
        <v>MY02</v>
      </c>
    </row>
    <row r="7790" spans="1:16" x14ac:dyDescent="0.25">
      <c r="A7790" s="289" t="s">
        <v>4794</v>
      </c>
      <c r="B7790">
        <v>11</v>
      </c>
      <c r="C7790">
        <v>8060.91</v>
      </c>
      <c r="D7790">
        <v>3.24</v>
      </c>
      <c r="E7790" s="289" t="s">
        <v>17447</v>
      </c>
      <c r="F7790">
        <v>5016151793</v>
      </c>
      <c r="G7790" s="276">
        <v>45804</v>
      </c>
      <c r="H7790">
        <v>20250520722283</v>
      </c>
      <c r="I7790">
        <v>3.7320000000000002</v>
      </c>
      <c r="J7790" s="289" t="s">
        <v>350</v>
      </c>
      <c r="K7790" s="289" t="s">
        <v>17448</v>
      </c>
      <c r="L7790" s="289" t="s">
        <v>275</v>
      </c>
      <c r="M7790" s="289" t="s">
        <v>17449</v>
      </c>
      <c r="N7790" s="289" t="s">
        <v>528</v>
      </c>
      <c r="O7790" s="289" t="s">
        <v>4798</v>
      </c>
      <c r="P7790" s="289" t="str">
        <f>VLOOKUP(CAT_Details[[#This Row],[Delivery Bp Customer Code]],Table6[],2,0)</f>
        <v>MY02</v>
      </c>
    </row>
    <row r="7791" spans="1:16" x14ac:dyDescent="0.25">
      <c r="A7791" s="289" t="s">
        <v>278</v>
      </c>
      <c r="B7791">
        <v>1</v>
      </c>
      <c r="C7791">
        <v>800</v>
      </c>
      <c r="D7791">
        <v>0.4</v>
      </c>
      <c r="E7791" s="289" t="s">
        <v>17450</v>
      </c>
      <c r="F7791">
        <v>5016150908</v>
      </c>
      <c r="G7791" s="276">
        <v>45805</v>
      </c>
      <c r="H7791">
        <v>20250519721211</v>
      </c>
      <c r="I7791">
        <v>0.57599999999999996</v>
      </c>
      <c r="J7791" s="289" t="s">
        <v>324</v>
      </c>
      <c r="K7791" s="289" t="s">
        <v>17451</v>
      </c>
      <c r="L7791" s="289" t="s">
        <v>275</v>
      </c>
      <c r="M7791" s="289" t="s">
        <v>17348</v>
      </c>
      <c r="N7791" s="289" t="s">
        <v>333</v>
      </c>
      <c r="O7791" s="289" t="s">
        <v>498</v>
      </c>
      <c r="P7791" s="289" t="str">
        <f>VLOOKUP(CAT_Details[[#This Row],[Delivery Bp Customer Code]],Table6[],2,0)</f>
        <v>DK-BM01</v>
      </c>
    </row>
    <row r="7792" spans="1:16" x14ac:dyDescent="0.25">
      <c r="A7792" s="289" t="s">
        <v>278</v>
      </c>
      <c r="B7792">
        <v>10</v>
      </c>
      <c r="C7792">
        <v>2880</v>
      </c>
      <c r="D7792">
        <v>4</v>
      </c>
      <c r="E7792" s="289" t="s">
        <v>17452</v>
      </c>
      <c r="F7792">
        <v>5016151676</v>
      </c>
      <c r="G7792" s="276">
        <v>45805</v>
      </c>
      <c r="H7792">
        <v>20250520722232</v>
      </c>
      <c r="I7792">
        <v>7.68</v>
      </c>
      <c r="J7792" s="289" t="s">
        <v>324</v>
      </c>
      <c r="K7792" s="289" t="s">
        <v>17453</v>
      </c>
      <c r="L7792" s="289" t="s">
        <v>275</v>
      </c>
      <c r="M7792" s="289" t="s">
        <v>17348</v>
      </c>
      <c r="N7792" s="289" t="s">
        <v>16338</v>
      </c>
      <c r="O7792" s="289" t="s">
        <v>498</v>
      </c>
      <c r="P7792" s="289" t="str">
        <f>VLOOKUP(CAT_Details[[#This Row],[Delivery Bp Customer Code]],Table6[],2,0)</f>
        <v>DK-BM01</v>
      </c>
    </row>
    <row r="7793" spans="1:16" x14ac:dyDescent="0.25">
      <c r="A7793" s="289" t="s">
        <v>278</v>
      </c>
      <c r="B7793">
        <v>2</v>
      </c>
      <c r="C7793">
        <v>1107.2</v>
      </c>
      <c r="D7793">
        <v>0.8</v>
      </c>
      <c r="E7793" s="289" t="s">
        <v>17454</v>
      </c>
      <c r="F7793">
        <v>5016166893</v>
      </c>
      <c r="G7793" s="276">
        <v>45805</v>
      </c>
      <c r="H7793">
        <v>20250514717696</v>
      </c>
      <c r="I7793">
        <v>1.92</v>
      </c>
      <c r="J7793" s="289" t="s">
        <v>280</v>
      </c>
      <c r="K7793" s="289" t="s">
        <v>17455</v>
      </c>
      <c r="L7793" s="289" t="s">
        <v>275</v>
      </c>
      <c r="M7793" s="289" t="s">
        <v>17456</v>
      </c>
      <c r="N7793" s="289" t="s">
        <v>1132</v>
      </c>
      <c r="O7793" s="289" t="s">
        <v>498</v>
      </c>
      <c r="P7793" s="289" t="str">
        <f>VLOOKUP(CAT_Details[[#This Row],[Delivery Bp Customer Code]],Table6[],2,0)</f>
        <v>DK-BM01</v>
      </c>
    </row>
    <row r="7794" spans="1:16" x14ac:dyDescent="0.25">
      <c r="A7794" s="289" t="s">
        <v>278</v>
      </c>
      <c r="B7794">
        <v>6</v>
      </c>
      <c r="C7794">
        <v>1860</v>
      </c>
      <c r="D7794">
        <v>2.4</v>
      </c>
      <c r="E7794" s="289" t="s">
        <v>17457</v>
      </c>
      <c r="F7794">
        <v>5016167000</v>
      </c>
      <c r="G7794" s="276">
        <v>45805</v>
      </c>
      <c r="H7794">
        <v>20250519721539</v>
      </c>
      <c r="I7794">
        <v>2.88</v>
      </c>
      <c r="J7794" s="289" t="s">
        <v>280</v>
      </c>
      <c r="K7794" s="289" t="s">
        <v>17458</v>
      </c>
      <c r="L7794" s="289" t="s">
        <v>275</v>
      </c>
      <c r="M7794" s="289" t="s">
        <v>17456</v>
      </c>
      <c r="N7794" s="289" t="s">
        <v>17247</v>
      </c>
      <c r="O7794" s="289" t="s">
        <v>498</v>
      </c>
      <c r="P7794" s="289" t="str">
        <f>VLOOKUP(CAT_Details[[#This Row],[Delivery Bp Customer Code]],Table6[],2,0)</f>
        <v>DK-BM01</v>
      </c>
    </row>
    <row r="7795" spans="1:16" x14ac:dyDescent="0.25">
      <c r="A7795" s="289" t="s">
        <v>278</v>
      </c>
      <c r="B7795">
        <v>1</v>
      </c>
      <c r="C7795">
        <v>48</v>
      </c>
      <c r="D7795">
        <v>0.2</v>
      </c>
      <c r="E7795" s="289" t="s">
        <v>17459</v>
      </c>
      <c r="F7795">
        <v>5016167354</v>
      </c>
      <c r="G7795" s="276">
        <v>45805</v>
      </c>
      <c r="H7795">
        <v>20250520722532</v>
      </c>
      <c r="I7795">
        <v>0.13400000000000001</v>
      </c>
      <c r="J7795" s="289" t="s">
        <v>350</v>
      </c>
      <c r="K7795" s="289" t="s">
        <v>17460</v>
      </c>
      <c r="L7795" s="289" t="s">
        <v>275</v>
      </c>
      <c r="M7795" s="289" t="s">
        <v>17449</v>
      </c>
      <c r="N7795" s="289" t="s">
        <v>482</v>
      </c>
      <c r="O7795" s="289" t="s">
        <v>498</v>
      </c>
      <c r="P7795" s="289" t="str">
        <f>VLOOKUP(CAT_Details[[#This Row],[Delivery Bp Customer Code]],Table6[],2,0)</f>
        <v>DK-BM01</v>
      </c>
    </row>
    <row r="7796" spans="1:16" x14ac:dyDescent="0.25">
      <c r="A7796" s="289" t="s">
        <v>278</v>
      </c>
      <c r="B7796">
        <v>1</v>
      </c>
      <c r="C7796">
        <v>72</v>
      </c>
      <c r="D7796">
        <v>0.4</v>
      </c>
      <c r="E7796" s="289" t="s">
        <v>17461</v>
      </c>
      <c r="F7796">
        <v>5016198002</v>
      </c>
      <c r="G7796" s="276">
        <v>45805</v>
      </c>
      <c r="H7796">
        <v>20250513716791</v>
      </c>
      <c r="I7796">
        <v>0.96</v>
      </c>
      <c r="J7796" s="289" t="s">
        <v>273</v>
      </c>
      <c r="K7796" s="289" t="s">
        <v>17462</v>
      </c>
      <c r="L7796" s="289" t="s">
        <v>275</v>
      </c>
      <c r="M7796" s="289" t="s">
        <v>17463</v>
      </c>
      <c r="N7796" s="289" t="s">
        <v>1003</v>
      </c>
      <c r="O7796" s="289" t="s">
        <v>498</v>
      </c>
      <c r="P7796" s="289" t="str">
        <f>VLOOKUP(CAT_Details[[#This Row],[Delivery Bp Customer Code]],Table6[],2,0)</f>
        <v>DK-BM01</v>
      </c>
    </row>
    <row r="7797" spans="1:16" x14ac:dyDescent="0.25">
      <c r="A7797" s="289" t="s">
        <v>278</v>
      </c>
      <c r="B7797">
        <v>44</v>
      </c>
      <c r="C7797">
        <v>21780</v>
      </c>
      <c r="D7797">
        <v>8.8000000000000007</v>
      </c>
      <c r="E7797" s="289" t="s">
        <v>17464</v>
      </c>
      <c r="F7797">
        <v>5016210239</v>
      </c>
      <c r="G7797" s="276">
        <v>45805</v>
      </c>
      <c r="I7797">
        <v>40.128</v>
      </c>
      <c r="J7797" s="289" t="s">
        <v>350</v>
      </c>
      <c r="K7797" s="289" t="s">
        <v>17465</v>
      </c>
      <c r="L7797" s="289" t="s">
        <v>275</v>
      </c>
      <c r="M7797" s="289"/>
      <c r="N7797" s="289" t="s">
        <v>7625</v>
      </c>
      <c r="O7797" s="289" t="s">
        <v>498</v>
      </c>
      <c r="P7797" s="289" t="str">
        <f>VLOOKUP(CAT_Details[[#This Row],[Delivery Bp Customer Code]],Table6[],2,0)</f>
        <v>DK-BM01</v>
      </c>
    </row>
    <row r="7798" spans="1:16" x14ac:dyDescent="0.25">
      <c r="A7798" s="289" t="s">
        <v>75</v>
      </c>
      <c r="B7798">
        <v>1</v>
      </c>
      <c r="C7798">
        <v>7</v>
      </c>
      <c r="D7798">
        <v>0.06</v>
      </c>
      <c r="E7798" s="289" t="s">
        <v>17466</v>
      </c>
      <c r="F7798">
        <v>5016135931</v>
      </c>
      <c r="G7798" s="276">
        <v>45805</v>
      </c>
      <c r="H7798">
        <v>20250519721229</v>
      </c>
      <c r="I7798">
        <v>3.7999999999999999E-2</v>
      </c>
      <c r="J7798" s="289" t="s">
        <v>3970</v>
      </c>
      <c r="K7798" s="289" t="s">
        <v>17467</v>
      </c>
      <c r="L7798" s="289" t="s">
        <v>275</v>
      </c>
      <c r="M7798" s="289" t="s">
        <v>17468</v>
      </c>
      <c r="N7798" s="289" t="s">
        <v>16794</v>
      </c>
      <c r="O7798" s="289" t="s">
        <v>5281</v>
      </c>
      <c r="P7798" s="289" t="str">
        <f>VLOOKUP(CAT_Details[[#This Row],[Delivery Bp Customer Code]],Table6[],2,0)</f>
        <v>DK-LW08</v>
      </c>
    </row>
    <row r="7799" spans="1:16" x14ac:dyDescent="0.25">
      <c r="A7799" s="289" t="s">
        <v>75</v>
      </c>
      <c r="B7799">
        <v>1</v>
      </c>
      <c r="C7799">
        <v>138</v>
      </c>
      <c r="D7799">
        <v>0.16</v>
      </c>
      <c r="E7799" s="289" t="s">
        <v>17469</v>
      </c>
      <c r="F7799">
        <v>5016166593</v>
      </c>
      <c r="G7799" s="276">
        <v>45805</v>
      </c>
      <c r="H7799">
        <v>20250520722311</v>
      </c>
      <c r="I7799">
        <v>6.0999999999999999E-2</v>
      </c>
      <c r="J7799" s="289" t="s">
        <v>324</v>
      </c>
      <c r="K7799" s="289" t="s">
        <v>17470</v>
      </c>
      <c r="L7799" s="289" t="s">
        <v>275</v>
      </c>
      <c r="M7799" s="289" t="s">
        <v>17471</v>
      </c>
      <c r="N7799" s="289" t="s">
        <v>3248</v>
      </c>
      <c r="O7799" s="289" t="s">
        <v>2173</v>
      </c>
      <c r="P7799" s="289" t="str">
        <f>VLOOKUP(CAT_Details[[#This Row],[Delivery Bp Customer Code]],Table6[],2,0)</f>
        <v>OYL1</v>
      </c>
    </row>
    <row r="7800" spans="1:16" x14ac:dyDescent="0.25">
      <c r="A7800" s="289" t="s">
        <v>75</v>
      </c>
      <c r="B7800">
        <v>4</v>
      </c>
      <c r="C7800">
        <v>905.6</v>
      </c>
      <c r="D7800">
        <v>2.21</v>
      </c>
      <c r="E7800" s="289" t="s">
        <v>17472</v>
      </c>
      <c r="F7800">
        <v>5016166798</v>
      </c>
      <c r="G7800" s="276">
        <v>45805</v>
      </c>
      <c r="H7800">
        <v>20250519721706</v>
      </c>
      <c r="I7800">
        <v>5.0229999999999997</v>
      </c>
      <c r="J7800" s="289" t="s">
        <v>280</v>
      </c>
      <c r="K7800" s="289" t="s">
        <v>17473</v>
      </c>
      <c r="L7800" s="289" t="s">
        <v>275</v>
      </c>
      <c r="M7800" s="289" t="s">
        <v>17456</v>
      </c>
      <c r="N7800" s="289" t="s">
        <v>5845</v>
      </c>
      <c r="O7800" s="289" t="s">
        <v>5281</v>
      </c>
      <c r="P7800" s="289" t="str">
        <f>VLOOKUP(CAT_Details[[#This Row],[Delivery Bp Customer Code]],Table6[],2,0)</f>
        <v>DK-LW08</v>
      </c>
    </row>
    <row r="7801" spans="1:16" x14ac:dyDescent="0.25">
      <c r="A7801" s="289" t="s">
        <v>75</v>
      </c>
      <c r="B7801">
        <v>2</v>
      </c>
      <c r="C7801">
        <v>690</v>
      </c>
      <c r="D7801">
        <v>0.8</v>
      </c>
      <c r="E7801" s="289" t="s">
        <v>17474</v>
      </c>
      <c r="F7801">
        <v>5016167347</v>
      </c>
      <c r="G7801" s="276">
        <v>45805</v>
      </c>
      <c r="H7801">
        <v>20250515719221</v>
      </c>
      <c r="I7801">
        <v>1.1519999999999999</v>
      </c>
      <c r="J7801" s="289" t="s">
        <v>350</v>
      </c>
      <c r="K7801" s="289" t="s">
        <v>17475</v>
      </c>
      <c r="L7801" s="289" t="s">
        <v>275</v>
      </c>
      <c r="M7801" s="289" t="s">
        <v>17449</v>
      </c>
      <c r="N7801" s="289" t="s">
        <v>2656</v>
      </c>
      <c r="O7801" s="289" t="s">
        <v>2173</v>
      </c>
      <c r="P7801" s="289" t="str">
        <f>VLOOKUP(CAT_Details[[#This Row],[Delivery Bp Customer Code]],Table6[],2,0)</f>
        <v>OYL1</v>
      </c>
    </row>
    <row r="7802" spans="1:16" x14ac:dyDescent="0.25">
      <c r="A7802" s="289" t="s">
        <v>3329</v>
      </c>
      <c r="B7802">
        <v>1</v>
      </c>
      <c r="C7802">
        <v>191.4</v>
      </c>
      <c r="D7802">
        <v>0.4</v>
      </c>
      <c r="E7802" s="289" t="s">
        <v>17476</v>
      </c>
      <c r="F7802">
        <v>5016151093</v>
      </c>
      <c r="G7802" s="276">
        <v>45805</v>
      </c>
      <c r="H7802">
        <v>20250519721687</v>
      </c>
      <c r="I7802">
        <v>0.624</v>
      </c>
      <c r="J7802" s="289" t="s">
        <v>324</v>
      </c>
      <c r="K7802" s="289" t="s">
        <v>17477</v>
      </c>
      <c r="L7802" s="289" t="s">
        <v>275</v>
      </c>
      <c r="M7802" s="289" t="s">
        <v>17348</v>
      </c>
      <c r="N7802" s="289" t="s">
        <v>16946</v>
      </c>
      <c r="O7802" s="289" t="s">
        <v>3332</v>
      </c>
      <c r="P7802" s="289">
        <f>VLOOKUP(CAT_Details[[#This Row],[Delivery Bp Customer Code]],Table6[],2,0)</f>
        <v>3402</v>
      </c>
    </row>
    <row r="7803" spans="1:16" x14ac:dyDescent="0.25">
      <c r="A7803" s="289" t="s">
        <v>3329</v>
      </c>
      <c r="B7803">
        <v>23</v>
      </c>
      <c r="C7803">
        <v>690</v>
      </c>
      <c r="D7803">
        <v>9.1999999999999993</v>
      </c>
      <c r="E7803" s="289" t="s">
        <v>17478</v>
      </c>
      <c r="F7803">
        <v>5016151216</v>
      </c>
      <c r="G7803" s="276">
        <v>45805</v>
      </c>
      <c r="H7803">
        <v>20250519721295</v>
      </c>
      <c r="I7803">
        <v>22.08</v>
      </c>
      <c r="J7803" s="289" t="s">
        <v>324</v>
      </c>
      <c r="K7803" s="289" t="s">
        <v>17479</v>
      </c>
      <c r="L7803" s="289" t="s">
        <v>275</v>
      </c>
      <c r="M7803" s="289" t="s">
        <v>17480</v>
      </c>
      <c r="N7803" s="289" t="s">
        <v>3571</v>
      </c>
      <c r="O7803" s="289" t="s">
        <v>3332</v>
      </c>
      <c r="P7803" s="289">
        <f>VLOOKUP(CAT_Details[[#This Row],[Delivery Bp Customer Code]],Table6[],2,0)</f>
        <v>3402</v>
      </c>
    </row>
    <row r="7804" spans="1:16" x14ac:dyDescent="0.25">
      <c r="A7804" s="289" t="s">
        <v>3329</v>
      </c>
      <c r="B7804">
        <v>8</v>
      </c>
      <c r="C7804">
        <v>688</v>
      </c>
      <c r="D7804">
        <v>3.2</v>
      </c>
      <c r="E7804" s="289" t="s">
        <v>17481</v>
      </c>
      <c r="F7804">
        <v>5016151755</v>
      </c>
      <c r="G7804" s="276">
        <v>45805</v>
      </c>
      <c r="H7804">
        <v>20250520722296</v>
      </c>
      <c r="I7804">
        <v>4.6079999999999997</v>
      </c>
      <c r="J7804" s="289" t="s">
        <v>324</v>
      </c>
      <c r="K7804" s="289" t="s">
        <v>17482</v>
      </c>
      <c r="L7804" s="289" t="s">
        <v>275</v>
      </c>
      <c r="M7804" s="289" t="s">
        <v>17357</v>
      </c>
      <c r="N7804" s="289" t="s">
        <v>4634</v>
      </c>
      <c r="O7804" s="289" t="s">
        <v>3332</v>
      </c>
      <c r="P7804" s="289">
        <f>VLOOKUP(CAT_Details[[#This Row],[Delivery Bp Customer Code]],Table6[],2,0)</f>
        <v>3402</v>
      </c>
    </row>
    <row r="7805" spans="1:16" x14ac:dyDescent="0.25">
      <c r="A7805" s="289" t="s">
        <v>3329</v>
      </c>
      <c r="B7805">
        <v>2</v>
      </c>
      <c r="C7805">
        <v>130</v>
      </c>
      <c r="D7805">
        <v>0.8</v>
      </c>
      <c r="E7805" s="289" t="s">
        <v>17483</v>
      </c>
      <c r="F7805">
        <v>5016166927</v>
      </c>
      <c r="G7805" s="276">
        <v>45805</v>
      </c>
      <c r="H7805">
        <v>20250521723191</v>
      </c>
      <c r="I7805">
        <v>1.9390000000000001</v>
      </c>
      <c r="J7805" s="289" t="s">
        <v>350</v>
      </c>
      <c r="K7805" s="289" t="s">
        <v>17484</v>
      </c>
      <c r="L7805" s="289" t="s">
        <v>275</v>
      </c>
      <c r="M7805" s="289" t="s">
        <v>17449</v>
      </c>
      <c r="N7805" s="289" t="s">
        <v>690</v>
      </c>
      <c r="O7805" s="289" t="s">
        <v>3332</v>
      </c>
      <c r="P7805" s="289">
        <f>VLOOKUP(CAT_Details[[#This Row],[Delivery Bp Customer Code]],Table6[],2,0)</f>
        <v>3402</v>
      </c>
    </row>
    <row r="7806" spans="1:16" x14ac:dyDescent="0.25">
      <c r="A7806" s="289" t="s">
        <v>3329</v>
      </c>
      <c r="B7806">
        <v>2</v>
      </c>
      <c r="C7806">
        <v>216</v>
      </c>
      <c r="D7806">
        <v>0.8</v>
      </c>
      <c r="E7806" s="289" t="s">
        <v>17485</v>
      </c>
      <c r="F7806">
        <v>5016167104</v>
      </c>
      <c r="G7806" s="276">
        <v>45805</v>
      </c>
      <c r="H7806">
        <v>20250519721102</v>
      </c>
      <c r="I7806">
        <v>1.92</v>
      </c>
      <c r="J7806" s="289" t="s">
        <v>350</v>
      </c>
      <c r="K7806" s="289" t="s">
        <v>17486</v>
      </c>
      <c r="L7806" s="289" t="s">
        <v>275</v>
      </c>
      <c r="M7806" s="289" t="s">
        <v>17449</v>
      </c>
      <c r="N7806" s="289" t="s">
        <v>15910</v>
      </c>
      <c r="O7806" s="289" t="s">
        <v>3332</v>
      </c>
      <c r="P7806" s="289">
        <f>VLOOKUP(CAT_Details[[#This Row],[Delivery Bp Customer Code]],Table6[],2,0)</f>
        <v>3402</v>
      </c>
    </row>
    <row r="7807" spans="1:16" x14ac:dyDescent="0.25">
      <c r="A7807" s="289" t="s">
        <v>3329</v>
      </c>
      <c r="B7807">
        <v>3</v>
      </c>
      <c r="C7807">
        <v>36.200000000000003</v>
      </c>
      <c r="D7807">
        <v>0.27</v>
      </c>
      <c r="E7807" s="289" t="s">
        <v>17487</v>
      </c>
      <c r="F7807">
        <v>5016167330</v>
      </c>
      <c r="G7807" s="276">
        <v>45805</v>
      </c>
      <c r="H7807">
        <v>20250520722731</v>
      </c>
      <c r="I7807">
        <v>0.20200000000000001</v>
      </c>
      <c r="J7807" s="289" t="s">
        <v>350</v>
      </c>
      <c r="K7807" s="289" t="s">
        <v>17488</v>
      </c>
      <c r="L7807" s="289" t="s">
        <v>275</v>
      </c>
      <c r="M7807" s="289" t="s">
        <v>17449</v>
      </c>
      <c r="N7807" s="289" t="s">
        <v>3173</v>
      </c>
      <c r="O7807" s="289" t="s">
        <v>3332</v>
      </c>
      <c r="P7807" s="289">
        <f>VLOOKUP(CAT_Details[[#This Row],[Delivery Bp Customer Code]],Table6[],2,0)</f>
        <v>3402</v>
      </c>
    </row>
    <row r="7808" spans="1:16" x14ac:dyDescent="0.25">
      <c r="A7808" s="289" t="s">
        <v>3329</v>
      </c>
      <c r="B7808">
        <v>1</v>
      </c>
      <c r="C7808">
        <v>15.3</v>
      </c>
      <c r="D7808">
        <v>0.11</v>
      </c>
      <c r="E7808" s="289" t="s">
        <v>17487</v>
      </c>
      <c r="F7808">
        <v>5016167331</v>
      </c>
      <c r="G7808" s="276">
        <v>45805</v>
      </c>
      <c r="H7808">
        <v>20250520722702</v>
      </c>
      <c r="I7808">
        <v>8.5000000000000006E-2</v>
      </c>
      <c r="J7808" s="289" t="s">
        <v>350</v>
      </c>
      <c r="K7808" s="289" t="s">
        <v>17489</v>
      </c>
      <c r="L7808" s="289" t="s">
        <v>275</v>
      </c>
      <c r="M7808" s="289" t="s">
        <v>17449</v>
      </c>
      <c r="N7808" s="289" t="s">
        <v>3173</v>
      </c>
      <c r="O7808" s="289" t="s">
        <v>3332</v>
      </c>
      <c r="P7808" s="289">
        <f>VLOOKUP(CAT_Details[[#This Row],[Delivery Bp Customer Code]],Table6[],2,0)</f>
        <v>3402</v>
      </c>
    </row>
    <row r="7809" spans="1:16" x14ac:dyDescent="0.25">
      <c r="A7809" s="289" t="s">
        <v>3329</v>
      </c>
      <c r="B7809">
        <v>4</v>
      </c>
      <c r="C7809">
        <v>707</v>
      </c>
      <c r="D7809">
        <v>1.96</v>
      </c>
      <c r="E7809" s="289" t="s">
        <v>17490</v>
      </c>
      <c r="F7809">
        <v>5016197776</v>
      </c>
      <c r="G7809" s="276">
        <v>45805</v>
      </c>
      <c r="H7809">
        <v>20250523725482</v>
      </c>
      <c r="I7809">
        <v>5.0220000000000002</v>
      </c>
      <c r="J7809" s="289" t="s">
        <v>273</v>
      </c>
      <c r="K7809" s="289" t="s">
        <v>17491</v>
      </c>
      <c r="L7809" s="289" t="s">
        <v>275</v>
      </c>
      <c r="M7809" s="289" t="s">
        <v>17463</v>
      </c>
      <c r="N7809" s="289" t="s">
        <v>519</v>
      </c>
      <c r="O7809" s="289" t="s">
        <v>3332</v>
      </c>
      <c r="P7809" s="289">
        <f>VLOOKUP(CAT_Details[[#This Row],[Delivery Bp Customer Code]],Table6[],2,0)</f>
        <v>3402</v>
      </c>
    </row>
    <row r="7810" spans="1:16" x14ac:dyDescent="0.25">
      <c r="A7810" s="289" t="s">
        <v>14512</v>
      </c>
      <c r="B7810">
        <v>18</v>
      </c>
      <c r="C7810">
        <v>21497</v>
      </c>
      <c r="D7810">
        <v>13.6</v>
      </c>
      <c r="E7810" s="289" t="s">
        <v>17492</v>
      </c>
      <c r="F7810">
        <v>5016213637</v>
      </c>
      <c r="G7810" s="276">
        <v>45805</v>
      </c>
      <c r="I7810">
        <v>21.289000000000001</v>
      </c>
      <c r="J7810" s="289" t="s">
        <v>280</v>
      </c>
      <c r="K7810" s="289" t="s">
        <v>17493</v>
      </c>
      <c r="L7810" s="289" t="s">
        <v>273</v>
      </c>
      <c r="M7810" s="289" t="s">
        <v>17494</v>
      </c>
      <c r="N7810" s="289" t="s">
        <v>17495</v>
      </c>
      <c r="O7810" s="289" t="s">
        <v>14517</v>
      </c>
      <c r="P7810" s="289" t="str">
        <f>VLOOKUP(CAT_Details[[#This Row],[Delivery Bp Customer Code]],Table6[],2,0)</f>
        <v>No Loc</v>
      </c>
    </row>
    <row r="7811" spans="1:16" x14ac:dyDescent="0.25">
      <c r="A7811" s="289" t="s">
        <v>76</v>
      </c>
      <c r="B7811">
        <v>1</v>
      </c>
      <c r="C7811">
        <v>503</v>
      </c>
      <c r="D7811">
        <v>0.4</v>
      </c>
      <c r="E7811" s="289" t="s">
        <v>17496</v>
      </c>
      <c r="F7811">
        <v>5016120201</v>
      </c>
      <c r="G7811" s="276">
        <v>45805</v>
      </c>
      <c r="H7811">
        <v>20250516720363</v>
      </c>
      <c r="I7811">
        <v>1.248</v>
      </c>
      <c r="J7811" s="289" t="s">
        <v>383</v>
      </c>
      <c r="K7811" s="289" t="s">
        <v>17497</v>
      </c>
      <c r="L7811" s="289" t="s">
        <v>275</v>
      </c>
      <c r="M7811" s="289" t="s">
        <v>17389</v>
      </c>
      <c r="N7811" s="289" t="s">
        <v>667</v>
      </c>
      <c r="O7811" s="289" t="s">
        <v>16049</v>
      </c>
      <c r="P7811" s="289" t="str">
        <f>VLOOKUP(CAT_Details[[#This Row],[Delivery Bp Customer Code]],Table6[],2,0)</f>
        <v>MZ02</v>
      </c>
    </row>
    <row r="7812" spans="1:16" x14ac:dyDescent="0.25">
      <c r="A7812" s="289" t="s">
        <v>76</v>
      </c>
      <c r="B7812">
        <v>1</v>
      </c>
      <c r="C7812">
        <v>270</v>
      </c>
      <c r="D7812">
        <v>0.4</v>
      </c>
      <c r="E7812" s="289" t="s">
        <v>17498</v>
      </c>
      <c r="F7812">
        <v>5016151177</v>
      </c>
      <c r="G7812" s="276">
        <v>45805</v>
      </c>
      <c r="H7812">
        <v>20250519721850</v>
      </c>
      <c r="I7812">
        <v>0.76800000000000002</v>
      </c>
      <c r="J7812" s="289" t="s">
        <v>324</v>
      </c>
      <c r="K7812" s="289" t="s">
        <v>17499</v>
      </c>
      <c r="L7812" s="289" t="s">
        <v>275</v>
      </c>
      <c r="M7812" s="289" t="s">
        <v>17500</v>
      </c>
      <c r="N7812" s="289" t="s">
        <v>531</v>
      </c>
      <c r="O7812" s="289" t="s">
        <v>16049</v>
      </c>
      <c r="P7812" s="289" t="str">
        <f>VLOOKUP(CAT_Details[[#This Row],[Delivery Bp Customer Code]],Table6[],2,0)</f>
        <v>MZ02</v>
      </c>
    </row>
    <row r="7813" spans="1:16" x14ac:dyDescent="0.25">
      <c r="A7813" s="289" t="s">
        <v>76</v>
      </c>
      <c r="B7813">
        <v>1</v>
      </c>
      <c r="C7813">
        <v>236</v>
      </c>
      <c r="D7813">
        <v>0.4</v>
      </c>
      <c r="E7813" s="289" t="s">
        <v>17501</v>
      </c>
      <c r="F7813">
        <v>5016166658</v>
      </c>
      <c r="G7813" s="276">
        <v>45805</v>
      </c>
      <c r="H7813">
        <v>20250521723293</v>
      </c>
      <c r="I7813">
        <v>0.48</v>
      </c>
      <c r="J7813" s="289" t="s">
        <v>350</v>
      </c>
      <c r="K7813" s="289" t="s">
        <v>17502</v>
      </c>
      <c r="L7813" s="289" t="s">
        <v>275</v>
      </c>
      <c r="M7813" s="289" t="s">
        <v>17449</v>
      </c>
      <c r="N7813" s="289" t="s">
        <v>948</v>
      </c>
      <c r="O7813" s="289" t="s">
        <v>16049</v>
      </c>
      <c r="P7813" s="289" t="str">
        <f>VLOOKUP(CAT_Details[[#This Row],[Delivery Bp Customer Code]],Table6[],2,0)</f>
        <v>MZ02</v>
      </c>
    </row>
    <row r="7814" spans="1:16" x14ac:dyDescent="0.25">
      <c r="A7814" s="289" t="s">
        <v>76</v>
      </c>
      <c r="B7814">
        <v>1</v>
      </c>
      <c r="C7814">
        <v>255</v>
      </c>
      <c r="D7814">
        <v>0.32</v>
      </c>
      <c r="E7814" s="289" t="s">
        <v>17503</v>
      </c>
      <c r="F7814">
        <v>5016182076</v>
      </c>
      <c r="G7814" s="276">
        <v>45805</v>
      </c>
      <c r="H7814">
        <v>20250520722728</v>
      </c>
      <c r="I7814">
        <v>0.75</v>
      </c>
      <c r="J7814" s="289" t="s">
        <v>280</v>
      </c>
      <c r="K7814" s="289" t="s">
        <v>17504</v>
      </c>
      <c r="L7814" s="289" t="s">
        <v>275</v>
      </c>
      <c r="M7814" s="289" t="s">
        <v>17456</v>
      </c>
      <c r="N7814" s="289" t="s">
        <v>3770</v>
      </c>
      <c r="O7814" s="289" t="s">
        <v>16049</v>
      </c>
      <c r="P7814" s="289" t="str">
        <f>VLOOKUP(CAT_Details[[#This Row],[Delivery Bp Customer Code]],Table6[],2,0)</f>
        <v>MZ02</v>
      </c>
    </row>
    <row r="7815" spans="1:16" x14ac:dyDescent="0.25">
      <c r="A7815" s="289" t="s">
        <v>285</v>
      </c>
      <c r="B7815">
        <v>2</v>
      </c>
      <c r="C7815">
        <v>1000</v>
      </c>
      <c r="D7815">
        <v>0.8</v>
      </c>
      <c r="E7815" s="289" t="s">
        <v>17496</v>
      </c>
      <c r="F7815">
        <v>5016120202</v>
      </c>
      <c r="G7815" s="276">
        <v>45805</v>
      </c>
      <c r="H7815">
        <v>20250516720355</v>
      </c>
      <c r="I7815">
        <v>2.496</v>
      </c>
      <c r="J7815" s="289" t="s">
        <v>383</v>
      </c>
      <c r="K7815" s="289" t="s">
        <v>17505</v>
      </c>
      <c r="L7815" s="289" t="s">
        <v>275</v>
      </c>
      <c r="M7815" s="289" t="s">
        <v>17389</v>
      </c>
      <c r="N7815" s="289" t="s">
        <v>667</v>
      </c>
      <c r="O7815" s="289" t="s">
        <v>291</v>
      </c>
      <c r="P7815" s="289" t="str">
        <f>VLOOKUP(CAT_Details[[#This Row],[Delivery Bp Customer Code]],Table6[],2,0)</f>
        <v>DX01-L5</v>
      </c>
    </row>
    <row r="7816" spans="1:16" x14ac:dyDescent="0.25">
      <c r="A7816" s="289" t="s">
        <v>285</v>
      </c>
      <c r="B7816">
        <v>21</v>
      </c>
      <c r="C7816">
        <v>9351.93</v>
      </c>
      <c r="D7816">
        <v>8.4</v>
      </c>
      <c r="E7816" s="289" t="s">
        <v>17496</v>
      </c>
      <c r="F7816">
        <v>5016120203</v>
      </c>
      <c r="G7816" s="276">
        <v>45805</v>
      </c>
      <c r="H7816">
        <v>20250516720350</v>
      </c>
      <c r="I7816">
        <v>26.207999999999998</v>
      </c>
      <c r="J7816" s="289" t="s">
        <v>383</v>
      </c>
      <c r="K7816" s="289" t="s">
        <v>17506</v>
      </c>
      <c r="L7816" s="289" t="s">
        <v>275</v>
      </c>
      <c r="M7816" s="289" t="s">
        <v>17389</v>
      </c>
      <c r="N7816" s="289" t="s">
        <v>667</v>
      </c>
      <c r="O7816" s="289" t="s">
        <v>291</v>
      </c>
      <c r="P7816" s="289" t="str">
        <f>VLOOKUP(CAT_Details[[#This Row],[Delivery Bp Customer Code]],Table6[],2,0)</f>
        <v>DX01-L5</v>
      </c>
    </row>
    <row r="7817" spans="1:16" x14ac:dyDescent="0.25">
      <c r="A7817" s="289" t="s">
        <v>285</v>
      </c>
      <c r="B7817">
        <v>6</v>
      </c>
      <c r="C7817">
        <v>5750</v>
      </c>
      <c r="D7817">
        <v>2.4</v>
      </c>
      <c r="E7817" s="289" t="s">
        <v>17507</v>
      </c>
      <c r="F7817">
        <v>5016150885</v>
      </c>
      <c r="G7817" s="276">
        <v>45805</v>
      </c>
      <c r="H7817">
        <v>20250516720802</v>
      </c>
      <c r="I7817">
        <v>3.456</v>
      </c>
      <c r="J7817" s="289" t="s">
        <v>324</v>
      </c>
      <c r="K7817" s="289" t="s">
        <v>17508</v>
      </c>
      <c r="L7817" s="289" t="s">
        <v>275</v>
      </c>
      <c r="M7817" s="289" t="s">
        <v>17348</v>
      </c>
      <c r="N7817" s="289" t="s">
        <v>333</v>
      </c>
      <c r="O7817" s="289" t="s">
        <v>291</v>
      </c>
      <c r="P7817" s="289" t="str">
        <f>VLOOKUP(CAT_Details[[#This Row],[Delivery Bp Customer Code]],Table6[],2,0)</f>
        <v>DX01-L5</v>
      </c>
    </row>
    <row r="7818" spans="1:16" x14ac:dyDescent="0.25">
      <c r="A7818" s="289" t="s">
        <v>285</v>
      </c>
      <c r="B7818">
        <v>1</v>
      </c>
      <c r="C7818">
        <v>450</v>
      </c>
      <c r="D7818">
        <v>0.5</v>
      </c>
      <c r="E7818" s="289" t="s">
        <v>17509</v>
      </c>
      <c r="F7818">
        <v>5016151168</v>
      </c>
      <c r="G7818" s="276">
        <v>45805</v>
      </c>
      <c r="H7818">
        <v>20250519721702</v>
      </c>
      <c r="I7818">
        <v>1.2</v>
      </c>
      <c r="J7818" s="289" t="s">
        <v>280</v>
      </c>
      <c r="K7818" s="289" t="s">
        <v>17510</v>
      </c>
      <c r="L7818" s="289" t="s">
        <v>275</v>
      </c>
      <c r="M7818" s="289" t="s">
        <v>17410</v>
      </c>
      <c r="N7818" s="289" t="s">
        <v>534</v>
      </c>
      <c r="O7818" s="289" t="s">
        <v>291</v>
      </c>
      <c r="P7818" s="289" t="str">
        <f>VLOOKUP(CAT_Details[[#This Row],[Delivery Bp Customer Code]],Table6[],2,0)</f>
        <v>DX01-L5</v>
      </c>
    </row>
    <row r="7819" spans="1:16" x14ac:dyDescent="0.25">
      <c r="A7819" s="289" t="s">
        <v>285</v>
      </c>
      <c r="B7819">
        <v>1</v>
      </c>
      <c r="C7819">
        <v>7.2</v>
      </c>
      <c r="D7819">
        <v>0.05</v>
      </c>
      <c r="E7819" s="289" t="s">
        <v>17511</v>
      </c>
      <c r="F7819">
        <v>5016151186</v>
      </c>
      <c r="G7819" s="276">
        <v>45805</v>
      </c>
      <c r="H7819">
        <v>20250520722200</v>
      </c>
      <c r="I7819">
        <v>2.4E-2</v>
      </c>
      <c r="J7819" s="289" t="s">
        <v>345</v>
      </c>
      <c r="K7819" s="289" t="s">
        <v>17512</v>
      </c>
      <c r="L7819" s="289" t="s">
        <v>275</v>
      </c>
      <c r="M7819" s="289" t="s">
        <v>17513</v>
      </c>
      <c r="N7819" s="289" t="s">
        <v>371</v>
      </c>
      <c r="O7819" s="289" t="s">
        <v>291</v>
      </c>
      <c r="P7819" s="289" t="str">
        <f>VLOOKUP(CAT_Details[[#This Row],[Delivery Bp Customer Code]],Table6[],2,0)</f>
        <v>DX01-L5</v>
      </c>
    </row>
    <row r="7820" spans="1:16" x14ac:dyDescent="0.25">
      <c r="A7820" s="289" t="s">
        <v>285</v>
      </c>
      <c r="B7820">
        <v>13</v>
      </c>
      <c r="C7820">
        <v>1105</v>
      </c>
      <c r="D7820">
        <v>5</v>
      </c>
      <c r="E7820" s="289" t="s">
        <v>17514</v>
      </c>
      <c r="F7820">
        <v>5016151769</v>
      </c>
      <c r="G7820" s="276">
        <v>45805</v>
      </c>
      <c r="H7820">
        <v>20250519721308</v>
      </c>
      <c r="I7820">
        <v>12</v>
      </c>
      <c r="J7820" s="289" t="s">
        <v>345</v>
      </c>
      <c r="K7820" s="289" t="s">
        <v>17515</v>
      </c>
      <c r="L7820" s="289" t="s">
        <v>275</v>
      </c>
      <c r="M7820" s="289" t="s">
        <v>17513</v>
      </c>
      <c r="N7820" s="289" t="s">
        <v>512</v>
      </c>
      <c r="O7820" s="289" t="s">
        <v>291</v>
      </c>
      <c r="P7820" s="289" t="str">
        <f>VLOOKUP(CAT_Details[[#This Row],[Delivery Bp Customer Code]],Table6[],2,0)</f>
        <v>DX01-L5</v>
      </c>
    </row>
    <row r="7821" spans="1:16" x14ac:dyDescent="0.25">
      <c r="A7821" s="289" t="s">
        <v>285</v>
      </c>
      <c r="B7821">
        <v>6</v>
      </c>
      <c r="C7821">
        <v>540</v>
      </c>
      <c r="D7821">
        <v>2.4</v>
      </c>
      <c r="E7821" s="289" t="s">
        <v>17516</v>
      </c>
      <c r="F7821">
        <v>5016166820</v>
      </c>
      <c r="G7821" s="276">
        <v>45805</v>
      </c>
      <c r="H7821">
        <v>20250521723234</v>
      </c>
      <c r="I7821">
        <v>5.76</v>
      </c>
      <c r="J7821" s="289" t="s">
        <v>350</v>
      </c>
      <c r="K7821" s="289" t="s">
        <v>17517</v>
      </c>
      <c r="L7821" s="289" t="s">
        <v>275</v>
      </c>
      <c r="M7821" s="289" t="s">
        <v>17449</v>
      </c>
      <c r="N7821" s="289" t="s">
        <v>15321</v>
      </c>
      <c r="O7821" s="289" t="s">
        <v>291</v>
      </c>
      <c r="P7821" s="289" t="str">
        <f>VLOOKUP(CAT_Details[[#This Row],[Delivery Bp Customer Code]],Table6[],2,0)</f>
        <v>DX01-L5</v>
      </c>
    </row>
    <row r="7822" spans="1:16" x14ac:dyDescent="0.25">
      <c r="A7822" s="289" t="s">
        <v>285</v>
      </c>
      <c r="B7822">
        <v>3</v>
      </c>
      <c r="C7822">
        <v>1155</v>
      </c>
      <c r="D7822">
        <v>1.5</v>
      </c>
      <c r="E7822" s="289" t="s">
        <v>17518</v>
      </c>
      <c r="F7822">
        <v>5016166828</v>
      </c>
      <c r="G7822" s="276">
        <v>45805</v>
      </c>
      <c r="H7822">
        <v>20250521723362</v>
      </c>
      <c r="I7822">
        <v>3.6</v>
      </c>
      <c r="J7822" s="289" t="s">
        <v>350</v>
      </c>
      <c r="K7822" s="289" t="s">
        <v>17519</v>
      </c>
      <c r="L7822" s="289" t="s">
        <v>275</v>
      </c>
      <c r="M7822" s="289" t="s">
        <v>17520</v>
      </c>
      <c r="N7822" s="289" t="s">
        <v>381</v>
      </c>
      <c r="O7822" s="289" t="s">
        <v>291</v>
      </c>
      <c r="P7822" s="289" t="str">
        <f>VLOOKUP(CAT_Details[[#This Row],[Delivery Bp Customer Code]],Table6[],2,0)</f>
        <v>DX01-L5</v>
      </c>
    </row>
    <row r="7823" spans="1:16" x14ac:dyDescent="0.25">
      <c r="A7823" s="289" t="s">
        <v>285</v>
      </c>
      <c r="B7823">
        <v>1</v>
      </c>
      <c r="C7823">
        <v>14</v>
      </c>
      <c r="D7823">
        <v>0.1</v>
      </c>
      <c r="E7823" s="289" t="s">
        <v>17518</v>
      </c>
      <c r="F7823">
        <v>5016166830</v>
      </c>
      <c r="G7823" s="276">
        <v>45805</v>
      </c>
      <c r="H7823">
        <v>20250521723590</v>
      </c>
      <c r="I7823">
        <v>5.7000000000000002E-2</v>
      </c>
      <c r="J7823" s="289" t="s">
        <v>350</v>
      </c>
      <c r="K7823" s="289" t="s">
        <v>17521</v>
      </c>
      <c r="L7823" s="289" t="s">
        <v>275</v>
      </c>
      <c r="M7823" s="289" t="s">
        <v>17520</v>
      </c>
      <c r="N7823" s="289" t="s">
        <v>381</v>
      </c>
      <c r="O7823" s="289" t="s">
        <v>291</v>
      </c>
      <c r="P7823" s="289" t="str">
        <f>VLOOKUP(CAT_Details[[#This Row],[Delivery Bp Customer Code]],Table6[],2,0)</f>
        <v>DX01-L5</v>
      </c>
    </row>
    <row r="7824" spans="1:16" x14ac:dyDescent="0.25">
      <c r="A7824" s="289" t="s">
        <v>285</v>
      </c>
      <c r="B7824">
        <v>2</v>
      </c>
      <c r="C7824">
        <v>31</v>
      </c>
      <c r="D7824">
        <v>0.06</v>
      </c>
      <c r="E7824" s="289" t="s">
        <v>17522</v>
      </c>
      <c r="F7824">
        <v>5016166907</v>
      </c>
      <c r="G7824" s="276">
        <v>45805</v>
      </c>
      <c r="H7824">
        <v>20250521723193</v>
      </c>
      <c r="I7824">
        <v>2.4E-2</v>
      </c>
      <c r="J7824" s="289" t="s">
        <v>350</v>
      </c>
      <c r="K7824" s="289" t="s">
        <v>17523</v>
      </c>
      <c r="L7824" s="289" t="s">
        <v>275</v>
      </c>
      <c r="M7824" s="289" t="s">
        <v>17449</v>
      </c>
      <c r="N7824" s="289" t="s">
        <v>360</v>
      </c>
      <c r="O7824" s="289" t="s">
        <v>291</v>
      </c>
      <c r="P7824" s="289" t="str">
        <f>VLOOKUP(CAT_Details[[#This Row],[Delivery Bp Customer Code]],Table6[],2,0)</f>
        <v>DX01-L5</v>
      </c>
    </row>
    <row r="7825" spans="1:16" x14ac:dyDescent="0.25">
      <c r="A7825" s="289" t="s">
        <v>285</v>
      </c>
      <c r="B7825">
        <v>5</v>
      </c>
      <c r="C7825">
        <v>254</v>
      </c>
      <c r="D7825">
        <v>1</v>
      </c>
      <c r="E7825" s="289" t="s">
        <v>17524</v>
      </c>
      <c r="F7825">
        <v>5016167040</v>
      </c>
      <c r="G7825" s="276">
        <v>45805</v>
      </c>
      <c r="H7825">
        <v>20250521723361</v>
      </c>
      <c r="I7825">
        <v>1.44</v>
      </c>
      <c r="J7825" s="289" t="s">
        <v>350</v>
      </c>
      <c r="K7825" s="289" t="s">
        <v>17525</v>
      </c>
      <c r="L7825" s="289" t="s">
        <v>275</v>
      </c>
      <c r="M7825" s="289" t="s">
        <v>17449</v>
      </c>
      <c r="N7825" s="289" t="s">
        <v>17526</v>
      </c>
      <c r="O7825" s="289" t="s">
        <v>291</v>
      </c>
      <c r="P7825" s="289" t="str">
        <f>VLOOKUP(CAT_Details[[#This Row],[Delivery Bp Customer Code]],Table6[],2,0)</f>
        <v>DX01-L5</v>
      </c>
    </row>
    <row r="7826" spans="1:16" x14ac:dyDescent="0.25">
      <c r="A7826" s="289" t="s">
        <v>285</v>
      </c>
      <c r="B7826">
        <v>2</v>
      </c>
      <c r="C7826">
        <v>111.1</v>
      </c>
      <c r="D7826">
        <v>0.8</v>
      </c>
      <c r="E7826" s="289" t="s">
        <v>17527</v>
      </c>
      <c r="F7826">
        <v>5016167368</v>
      </c>
      <c r="G7826" s="276">
        <v>45805</v>
      </c>
      <c r="H7826">
        <v>20250521723428</v>
      </c>
      <c r="I7826">
        <v>0.76800000000000002</v>
      </c>
      <c r="J7826" s="289" t="s">
        <v>350</v>
      </c>
      <c r="K7826" s="289" t="s">
        <v>17528</v>
      </c>
      <c r="L7826" s="289" t="s">
        <v>275</v>
      </c>
      <c r="M7826" s="289" t="s">
        <v>17529</v>
      </c>
      <c r="N7826" s="289" t="s">
        <v>366</v>
      </c>
      <c r="O7826" s="289" t="s">
        <v>291</v>
      </c>
      <c r="P7826" s="289" t="str">
        <f>VLOOKUP(CAT_Details[[#This Row],[Delivery Bp Customer Code]],Table6[],2,0)</f>
        <v>DX01-L5</v>
      </c>
    </row>
    <row r="7827" spans="1:16" x14ac:dyDescent="0.25">
      <c r="A7827" s="289" t="s">
        <v>285</v>
      </c>
      <c r="B7827">
        <v>35</v>
      </c>
      <c r="C7827">
        <v>1528</v>
      </c>
      <c r="D7827">
        <v>7.4</v>
      </c>
      <c r="E7827" s="289" t="s">
        <v>17530</v>
      </c>
      <c r="F7827">
        <v>5016167396</v>
      </c>
      <c r="G7827" s="276">
        <v>45805</v>
      </c>
      <c r="H7827">
        <v>20250521723398</v>
      </c>
      <c r="I7827">
        <v>14.808</v>
      </c>
      <c r="J7827" s="289" t="s">
        <v>350</v>
      </c>
      <c r="K7827" s="289" t="s">
        <v>17531</v>
      </c>
      <c r="L7827" s="289" t="s">
        <v>275</v>
      </c>
      <c r="M7827" s="289" t="s">
        <v>17449</v>
      </c>
      <c r="N7827" s="289" t="s">
        <v>430</v>
      </c>
      <c r="O7827" s="289" t="s">
        <v>291</v>
      </c>
      <c r="P7827" s="289" t="str">
        <f>VLOOKUP(CAT_Details[[#This Row],[Delivery Bp Customer Code]],Table6[],2,0)</f>
        <v>DX01-L5</v>
      </c>
    </row>
    <row r="7828" spans="1:16" x14ac:dyDescent="0.25">
      <c r="A7828" s="289" t="s">
        <v>285</v>
      </c>
      <c r="B7828">
        <v>25</v>
      </c>
      <c r="C7828">
        <v>4194</v>
      </c>
      <c r="D7828">
        <v>11.49</v>
      </c>
      <c r="E7828" s="289" t="s">
        <v>17532</v>
      </c>
      <c r="F7828">
        <v>5016181944</v>
      </c>
      <c r="G7828" s="276">
        <v>45805</v>
      </c>
      <c r="H7828">
        <v>20250520722554</v>
      </c>
      <c r="I7828">
        <v>24.651</v>
      </c>
      <c r="J7828" s="289" t="s">
        <v>350</v>
      </c>
      <c r="K7828" s="289" t="s">
        <v>17533</v>
      </c>
      <c r="L7828" s="289" t="s">
        <v>275</v>
      </c>
      <c r="M7828" s="289" t="s">
        <v>17534</v>
      </c>
      <c r="N7828" s="289" t="s">
        <v>357</v>
      </c>
      <c r="O7828" s="289" t="s">
        <v>291</v>
      </c>
      <c r="P7828" s="289" t="str">
        <f>VLOOKUP(CAT_Details[[#This Row],[Delivery Bp Customer Code]],Table6[],2,0)</f>
        <v>DX01-L5</v>
      </c>
    </row>
    <row r="7829" spans="1:16" x14ac:dyDescent="0.25">
      <c r="A7829" s="289" t="s">
        <v>285</v>
      </c>
      <c r="B7829">
        <v>3</v>
      </c>
      <c r="C7829">
        <v>406.3</v>
      </c>
      <c r="D7829">
        <v>1</v>
      </c>
      <c r="E7829" s="289" t="s">
        <v>17490</v>
      </c>
      <c r="F7829">
        <v>5016197775</v>
      </c>
      <c r="G7829" s="276">
        <v>45805</v>
      </c>
      <c r="H7829">
        <v>20250523725470</v>
      </c>
      <c r="I7829">
        <v>2.101</v>
      </c>
      <c r="J7829" s="289" t="s">
        <v>273</v>
      </c>
      <c r="K7829" s="289" t="s">
        <v>17535</v>
      </c>
      <c r="L7829" s="289" t="s">
        <v>275</v>
      </c>
      <c r="M7829" s="289" t="s">
        <v>17463</v>
      </c>
      <c r="N7829" s="289" t="s">
        <v>519</v>
      </c>
      <c r="O7829" s="289" t="s">
        <v>291</v>
      </c>
      <c r="P7829" s="289" t="str">
        <f>VLOOKUP(CAT_Details[[#This Row],[Delivery Bp Customer Code]],Table6[],2,0)</f>
        <v>DX01-L5</v>
      </c>
    </row>
    <row r="7830" spans="1:16" x14ac:dyDescent="0.25">
      <c r="A7830" s="289" t="s">
        <v>285</v>
      </c>
      <c r="B7830">
        <v>1</v>
      </c>
      <c r="C7830">
        <v>1.19</v>
      </c>
      <c r="D7830">
        <v>0.02</v>
      </c>
      <c r="E7830" s="289" t="s">
        <v>17490</v>
      </c>
      <c r="F7830">
        <v>5016197777</v>
      </c>
      <c r="G7830" s="276">
        <v>45805</v>
      </c>
      <c r="H7830">
        <v>20250523725404</v>
      </c>
      <c r="I7830">
        <v>8.9999999999999993E-3</v>
      </c>
      <c r="J7830" s="289" t="s">
        <v>273</v>
      </c>
      <c r="K7830" s="289" t="s">
        <v>17536</v>
      </c>
      <c r="L7830" s="289" t="s">
        <v>275</v>
      </c>
      <c r="M7830" s="289" t="s">
        <v>17463</v>
      </c>
      <c r="N7830" s="289" t="s">
        <v>519</v>
      </c>
      <c r="O7830" s="289" t="s">
        <v>291</v>
      </c>
      <c r="P7830" s="289" t="str">
        <f>VLOOKUP(CAT_Details[[#This Row],[Delivery Bp Customer Code]],Table6[],2,0)</f>
        <v>DX01-L5</v>
      </c>
    </row>
    <row r="7831" spans="1:16" x14ac:dyDescent="0.25">
      <c r="A7831" s="289" t="s">
        <v>521</v>
      </c>
      <c r="B7831">
        <v>1</v>
      </c>
      <c r="C7831">
        <v>753</v>
      </c>
      <c r="D7831">
        <v>0.46</v>
      </c>
      <c r="E7831" s="289" t="s">
        <v>17537</v>
      </c>
      <c r="F7831">
        <v>5016151151</v>
      </c>
      <c r="G7831" s="276">
        <v>45805</v>
      </c>
      <c r="H7831">
        <v>20250520722437</v>
      </c>
      <c r="I7831">
        <v>1.03</v>
      </c>
      <c r="J7831" s="289" t="s">
        <v>294</v>
      </c>
      <c r="K7831" s="289" t="s">
        <v>17538</v>
      </c>
      <c r="L7831" s="289" t="s">
        <v>275</v>
      </c>
      <c r="M7831" s="289" t="s">
        <v>17335</v>
      </c>
      <c r="N7831" s="289" t="s">
        <v>3907</v>
      </c>
      <c r="O7831" s="289" t="s">
        <v>16307</v>
      </c>
      <c r="P7831" s="289" t="str">
        <f>VLOOKUP(CAT_Details[[#This Row],[Delivery Bp Customer Code]],Table6[],2,0)</f>
        <v>DX01</v>
      </c>
    </row>
    <row r="7832" spans="1:16" x14ac:dyDescent="0.25">
      <c r="A7832" s="289" t="s">
        <v>272</v>
      </c>
      <c r="B7832">
        <v>1</v>
      </c>
      <c r="C7832">
        <v>91</v>
      </c>
      <c r="D7832">
        <v>0.4</v>
      </c>
      <c r="E7832" s="289" t="s">
        <v>17539</v>
      </c>
      <c r="F7832">
        <v>5016135292</v>
      </c>
      <c r="G7832" s="276">
        <v>45805</v>
      </c>
      <c r="H7832">
        <v>20250516720783</v>
      </c>
      <c r="I7832">
        <v>0.52800000000000002</v>
      </c>
      <c r="J7832" s="289" t="s">
        <v>383</v>
      </c>
      <c r="K7832" s="289" t="s">
        <v>17540</v>
      </c>
      <c r="L7832" s="289" t="s">
        <v>275</v>
      </c>
      <c r="M7832" s="289" t="s">
        <v>17541</v>
      </c>
      <c r="N7832" s="289" t="s">
        <v>3285</v>
      </c>
      <c r="O7832" s="289" t="s">
        <v>277</v>
      </c>
      <c r="P7832" s="289" t="str">
        <f>VLOOKUP(CAT_Details[[#This Row],[Delivery Bp Customer Code]],Table6[],2,0)</f>
        <v>U2-L5</v>
      </c>
    </row>
    <row r="7833" spans="1:16" x14ac:dyDescent="0.25">
      <c r="A7833" s="289" t="s">
        <v>272</v>
      </c>
      <c r="B7833">
        <v>1</v>
      </c>
      <c r="C7833">
        <v>45</v>
      </c>
      <c r="D7833">
        <v>0.4</v>
      </c>
      <c r="E7833" s="289" t="s">
        <v>17542</v>
      </c>
      <c r="F7833">
        <v>5016151787</v>
      </c>
      <c r="G7833" s="276">
        <v>45805</v>
      </c>
      <c r="H7833">
        <v>20250516720309</v>
      </c>
      <c r="I7833">
        <v>0.76800000000000002</v>
      </c>
      <c r="J7833" s="289" t="s">
        <v>345</v>
      </c>
      <c r="K7833" s="289" t="s">
        <v>17543</v>
      </c>
      <c r="L7833" s="289" t="s">
        <v>275</v>
      </c>
      <c r="M7833" s="289" t="s">
        <v>17513</v>
      </c>
      <c r="N7833" s="289" t="s">
        <v>2014</v>
      </c>
      <c r="O7833" s="289" t="s">
        <v>277</v>
      </c>
      <c r="P7833" s="289" t="str">
        <f>VLOOKUP(CAT_Details[[#This Row],[Delivery Bp Customer Code]],Table6[],2,0)</f>
        <v>U2-L5</v>
      </c>
    </row>
    <row r="7834" spans="1:16" x14ac:dyDescent="0.25">
      <c r="A7834" s="289" t="s">
        <v>272</v>
      </c>
      <c r="B7834">
        <v>30</v>
      </c>
      <c r="C7834">
        <v>3930</v>
      </c>
      <c r="D7834">
        <v>12</v>
      </c>
      <c r="E7834" s="289" t="s">
        <v>17544</v>
      </c>
      <c r="F7834">
        <v>5016167034</v>
      </c>
      <c r="G7834" s="276">
        <v>45805</v>
      </c>
      <c r="H7834">
        <v>20250520722640</v>
      </c>
      <c r="I7834">
        <v>27.36</v>
      </c>
      <c r="J7834" s="289" t="s">
        <v>350</v>
      </c>
      <c r="K7834" s="289" t="s">
        <v>17545</v>
      </c>
      <c r="L7834" s="289" t="s">
        <v>275</v>
      </c>
      <c r="M7834" s="289" t="s">
        <v>17534</v>
      </c>
      <c r="N7834" s="289" t="s">
        <v>472</v>
      </c>
      <c r="O7834" s="289" t="s">
        <v>277</v>
      </c>
      <c r="P7834" s="289" t="str">
        <f>VLOOKUP(CAT_Details[[#This Row],[Delivery Bp Customer Code]],Table6[],2,0)</f>
        <v>U2-L5</v>
      </c>
    </row>
    <row r="7835" spans="1:16" x14ac:dyDescent="0.25">
      <c r="A7835" s="289" t="s">
        <v>4794</v>
      </c>
      <c r="B7835">
        <v>4</v>
      </c>
      <c r="C7835">
        <v>1184</v>
      </c>
      <c r="D7835">
        <v>1.8</v>
      </c>
      <c r="E7835" s="289" t="s">
        <v>17518</v>
      </c>
      <c r="F7835">
        <v>5016166832</v>
      </c>
      <c r="G7835" s="276">
        <v>45805</v>
      </c>
      <c r="H7835">
        <v>20250521723375</v>
      </c>
      <c r="I7835">
        <v>3.7149999999999999</v>
      </c>
      <c r="J7835" s="289" t="s">
        <v>350</v>
      </c>
      <c r="K7835" s="289" t="s">
        <v>17546</v>
      </c>
      <c r="L7835" s="289" t="s">
        <v>275</v>
      </c>
      <c r="M7835" s="289" t="s">
        <v>17520</v>
      </c>
      <c r="N7835" s="289" t="s">
        <v>381</v>
      </c>
      <c r="O7835" s="289" t="s">
        <v>4798</v>
      </c>
      <c r="P7835" s="289" t="str">
        <f>VLOOKUP(CAT_Details[[#This Row],[Delivery Bp Customer Code]],Table6[],2,0)</f>
        <v>MY02</v>
      </c>
    </row>
    <row r="7836" spans="1:16" x14ac:dyDescent="0.25">
      <c r="A7836" s="289" t="s">
        <v>4794</v>
      </c>
      <c r="B7836">
        <v>2</v>
      </c>
      <c r="C7836">
        <v>520</v>
      </c>
      <c r="D7836">
        <v>0.8</v>
      </c>
      <c r="E7836" s="289" t="s">
        <v>17547</v>
      </c>
      <c r="F7836">
        <v>5016167171</v>
      </c>
      <c r="G7836" s="276">
        <v>45805</v>
      </c>
      <c r="H7836">
        <v>20250521723335</v>
      </c>
      <c r="I7836">
        <v>0.96</v>
      </c>
      <c r="J7836" s="289" t="s">
        <v>350</v>
      </c>
      <c r="K7836" s="289" t="s">
        <v>17548</v>
      </c>
      <c r="L7836" s="289" t="s">
        <v>275</v>
      </c>
      <c r="M7836" s="289" t="s">
        <v>17449</v>
      </c>
      <c r="N7836" s="289" t="s">
        <v>948</v>
      </c>
      <c r="O7836" s="289" t="s">
        <v>4798</v>
      </c>
      <c r="P7836" s="289" t="str">
        <f>VLOOKUP(CAT_Details[[#This Row],[Delivery Bp Customer Code]],Table6[],2,0)</f>
        <v>MY02</v>
      </c>
    </row>
    <row r="7837" spans="1:16" x14ac:dyDescent="0.25">
      <c r="A7837" s="289" t="s">
        <v>4794</v>
      </c>
      <c r="B7837">
        <v>1</v>
      </c>
      <c r="C7837">
        <v>16.649999999999999</v>
      </c>
      <c r="D7837">
        <v>7.0000000000000007E-2</v>
      </c>
      <c r="E7837" s="289" t="s">
        <v>17490</v>
      </c>
      <c r="F7837">
        <v>5016197773</v>
      </c>
      <c r="G7837" s="276">
        <v>45805</v>
      </c>
      <c r="H7837">
        <v>20250523725391</v>
      </c>
      <c r="I7837">
        <v>4.4999999999999998E-2</v>
      </c>
      <c r="J7837" s="289" t="s">
        <v>273</v>
      </c>
      <c r="K7837" s="289" t="s">
        <v>17549</v>
      </c>
      <c r="L7837" s="289" t="s">
        <v>275</v>
      </c>
      <c r="M7837" s="289" t="s">
        <v>17463</v>
      </c>
      <c r="N7837" s="289" t="s">
        <v>519</v>
      </c>
      <c r="O7837" s="289" t="s">
        <v>4798</v>
      </c>
      <c r="P7837" s="289" t="str">
        <f>VLOOKUP(CAT_Details[[#This Row],[Delivery Bp Customer Code]],Table6[],2,0)</f>
        <v>MY02</v>
      </c>
    </row>
    <row r="7838" spans="1:16" x14ac:dyDescent="0.25">
      <c r="A7838" s="289" t="s">
        <v>17550</v>
      </c>
      <c r="B7838">
        <v>2</v>
      </c>
      <c r="C7838">
        <v>3799</v>
      </c>
      <c r="D7838">
        <v>13.6</v>
      </c>
      <c r="E7838" s="289" t="s">
        <v>17551</v>
      </c>
      <c r="F7838">
        <v>5016228618</v>
      </c>
      <c r="G7838" s="276">
        <v>45807</v>
      </c>
      <c r="I7838">
        <v>24.983000000000001</v>
      </c>
      <c r="J7838" s="289" t="s">
        <v>350</v>
      </c>
      <c r="K7838" s="289" t="s">
        <v>17552</v>
      </c>
      <c r="L7838" s="289" t="s">
        <v>275</v>
      </c>
      <c r="M7838" s="289"/>
      <c r="N7838" s="289" t="s">
        <v>7086</v>
      </c>
      <c r="O7838" s="289" t="s">
        <v>17553</v>
      </c>
      <c r="P7838" s="289" t="e">
        <f>VLOOKUP(CAT_Details[[#This Row],[Delivery Bp Customer Code]],Table6[],2,0)</f>
        <v>#N/A</v>
      </c>
    </row>
    <row r="7839" spans="1:16" x14ac:dyDescent="0.25">
      <c r="A7839" s="289" t="s">
        <v>278</v>
      </c>
      <c r="B7839">
        <v>11</v>
      </c>
      <c r="C7839">
        <v>4202</v>
      </c>
      <c r="D7839">
        <v>4.4000000000000004</v>
      </c>
      <c r="E7839" s="289" t="s">
        <v>17554</v>
      </c>
      <c r="F7839">
        <v>5016166708</v>
      </c>
      <c r="G7839" s="276">
        <v>45810</v>
      </c>
      <c r="H7839">
        <v>20250521723369</v>
      </c>
      <c r="I7839">
        <v>5.28</v>
      </c>
      <c r="J7839" s="289" t="s">
        <v>324</v>
      </c>
      <c r="K7839" s="289" t="s">
        <v>17555</v>
      </c>
      <c r="L7839" s="289" t="s">
        <v>275</v>
      </c>
      <c r="M7839" s="289" t="s">
        <v>17556</v>
      </c>
      <c r="N7839" s="289" t="s">
        <v>399</v>
      </c>
      <c r="O7839" s="289" t="s">
        <v>498</v>
      </c>
      <c r="P7839" s="289" t="str">
        <f>VLOOKUP(CAT_Details[[#This Row],[Delivery Bp Customer Code]],Table6[],2,0)</f>
        <v>DK-BM01</v>
      </c>
    </row>
    <row r="7840" spans="1:16" x14ac:dyDescent="0.25">
      <c r="A7840" s="289" t="s">
        <v>278</v>
      </c>
      <c r="B7840">
        <v>10</v>
      </c>
      <c r="C7840">
        <v>2560</v>
      </c>
      <c r="D7840">
        <v>4</v>
      </c>
      <c r="E7840" s="289" t="s">
        <v>17557</v>
      </c>
      <c r="F7840">
        <v>5016167388</v>
      </c>
      <c r="G7840" s="276">
        <v>45810</v>
      </c>
      <c r="H7840">
        <v>20250521723751</v>
      </c>
      <c r="I7840">
        <v>9.6</v>
      </c>
      <c r="J7840" s="289" t="s">
        <v>853</v>
      </c>
      <c r="K7840" s="289" t="s">
        <v>17558</v>
      </c>
      <c r="L7840" s="289" t="s">
        <v>275</v>
      </c>
      <c r="M7840" s="289" t="s">
        <v>17559</v>
      </c>
      <c r="N7840" s="289" t="s">
        <v>856</v>
      </c>
      <c r="O7840" s="289" t="s">
        <v>498</v>
      </c>
      <c r="P7840" s="289" t="str">
        <f>VLOOKUP(CAT_Details[[#This Row],[Delivery Bp Customer Code]],Table6[],2,0)</f>
        <v>DK-BM01</v>
      </c>
    </row>
    <row r="7841" spans="1:16" x14ac:dyDescent="0.25">
      <c r="A7841" s="289" t="s">
        <v>278</v>
      </c>
      <c r="B7841">
        <v>5</v>
      </c>
      <c r="C7841">
        <v>4591.2</v>
      </c>
      <c r="D7841">
        <v>2</v>
      </c>
      <c r="E7841" s="289" t="s">
        <v>17560</v>
      </c>
      <c r="F7841">
        <v>5016181982</v>
      </c>
      <c r="G7841" s="276">
        <v>45810</v>
      </c>
      <c r="H7841">
        <v>20250522724672</v>
      </c>
      <c r="I7841">
        <v>4.8</v>
      </c>
      <c r="J7841" s="289" t="s">
        <v>280</v>
      </c>
      <c r="K7841" s="289" t="s">
        <v>17561</v>
      </c>
      <c r="L7841" s="289" t="s">
        <v>275</v>
      </c>
      <c r="M7841" s="289" t="s">
        <v>17562</v>
      </c>
      <c r="N7841" s="289" t="s">
        <v>566</v>
      </c>
      <c r="O7841" s="289" t="s">
        <v>498</v>
      </c>
      <c r="P7841" s="289" t="str">
        <f>VLOOKUP(CAT_Details[[#This Row],[Delivery Bp Customer Code]],Table6[],2,0)</f>
        <v>DK-BM01</v>
      </c>
    </row>
    <row r="7842" spans="1:16" x14ac:dyDescent="0.25">
      <c r="A7842" s="289" t="s">
        <v>278</v>
      </c>
      <c r="B7842">
        <v>4</v>
      </c>
      <c r="C7842">
        <v>1060</v>
      </c>
      <c r="D7842">
        <v>1.74</v>
      </c>
      <c r="E7842" s="289" t="s">
        <v>17563</v>
      </c>
      <c r="F7842">
        <v>5016182344</v>
      </c>
      <c r="G7842" s="276">
        <v>45810</v>
      </c>
      <c r="H7842">
        <v>20250521723928</v>
      </c>
      <c r="I7842">
        <v>4.0419999999999998</v>
      </c>
      <c r="J7842" s="289" t="s">
        <v>350</v>
      </c>
      <c r="K7842" s="289" t="s">
        <v>17564</v>
      </c>
      <c r="L7842" s="289" t="s">
        <v>275</v>
      </c>
      <c r="M7842" s="289" t="s">
        <v>17520</v>
      </c>
      <c r="N7842" s="289" t="s">
        <v>940</v>
      </c>
      <c r="O7842" s="289" t="s">
        <v>498</v>
      </c>
      <c r="P7842" s="289" t="str">
        <f>VLOOKUP(CAT_Details[[#This Row],[Delivery Bp Customer Code]],Table6[],2,0)</f>
        <v>DK-BM01</v>
      </c>
    </row>
    <row r="7843" spans="1:16" x14ac:dyDescent="0.25">
      <c r="A7843" s="289" t="s">
        <v>278</v>
      </c>
      <c r="B7843">
        <v>15</v>
      </c>
      <c r="C7843">
        <v>1290</v>
      </c>
      <c r="D7843">
        <v>3</v>
      </c>
      <c r="E7843" s="289" t="s">
        <v>17565</v>
      </c>
      <c r="F7843">
        <v>5016197742</v>
      </c>
      <c r="G7843" s="276">
        <v>45810</v>
      </c>
      <c r="H7843">
        <v>20250522724540</v>
      </c>
      <c r="I7843">
        <v>7.2</v>
      </c>
      <c r="J7843" s="289" t="s">
        <v>324</v>
      </c>
      <c r="K7843" s="289" t="s">
        <v>17566</v>
      </c>
      <c r="L7843" s="289" t="s">
        <v>275</v>
      </c>
      <c r="M7843" s="289" t="s">
        <v>17567</v>
      </c>
      <c r="N7843" s="289" t="s">
        <v>1067</v>
      </c>
      <c r="O7843" s="289" t="s">
        <v>498</v>
      </c>
      <c r="P7843" s="289" t="str">
        <f>VLOOKUP(CAT_Details[[#This Row],[Delivery Bp Customer Code]],Table6[],2,0)</f>
        <v>DK-BM01</v>
      </c>
    </row>
    <row r="7844" spans="1:16" x14ac:dyDescent="0.25">
      <c r="A7844" s="289" t="s">
        <v>278</v>
      </c>
      <c r="B7844">
        <v>2</v>
      </c>
      <c r="C7844">
        <v>12</v>
      </c>
      <c r="D7844">
        <v>7.0000000000000007E-2</v>
      </c>
      <c r="E7844" s="289" t="s">
        <v>17568</v>
      </c>
      <c r="F7844">
        <v>5016197907</v>
      </c>
      <c r="G7844" s="276">
        <v>45810</v>
      </c>
      <c r="H7844">
        <v>20250521723157</v>
      </c>
      <c r="I7844">
        <v>2.8000000000000001E-2</v>
      </c>
      <c r="J7844" s="289" t="s">
        <v>350</v>
      </c>
      <c r="K7844" s="289" t="s">
        <v>17569</v>
      </c>
      <c r="L7844" s="289" t="s">
        <v>275</v>
      </c>
      <c r="M7844" s="289" t="s">
        <v>17421</v>
      </c>
      <c r="N7844" s="289" t="s">
        <v>1831</v>
      </c>
      <c r="O7844" s="289" t="s">
        <v>498</v>
      </c>
      <c r="P7844" s="289" t="str">
        <f>VLOOKUP(CAT_Details[[#This Row],[Delivery Bp Customer Code]],Table6[],2,0)</f>
        <v>DK-BM01</v>
      </c>
    </row>
    <row r="7845" spans="1:16" x14ac:dyDescent="0.25">
      <c r="A7845" s="289" t="s">
        <v>278</v>
      </c>
      <c r="B7845">
        <v>4</v>
      </c>
      <c r="C7845">
        <v>1460</v>
      </c>
      <c r="D7845">
        <v>1.6</v>
      </c>
      <c r="E7845" s="289" t="s">
        <v>17570</v>
      </c>
      <c r="F7845">
        <v>5016198067</v>
      </c>
      <c r="G7845" s="276">
        <v>45810</v>
      </c>
      <c r="H7845">
        <v>20250519721218</v>
      </c>
      <c r="I7845">
        <v>1.8819999999999999</v>
      </c>
      <c r="J7845" s="289" t="s">
        <v>324</v>
      </c>
      <c r="K7845" s="289" t="s">
        <v>17571</v>
      </c>
      <c r="L7845" s="289" t="s">
        <v>275</v>
      </c>
      <c r="M7845" s="289" t="s">
        <v>17572</v>
      </c>
      <c r="N7845" s="289" t="s">
        <v>1392</v>
      </c>
      <c r="O7845" s="289" t="s">
        <v>498</v>
      </c>
      <c r="P7845" s="289" t="str">
        <f>VLOOKUP(CAT_Details[[#This Row],[Delivery Bp Customer Code]],Table6[],2,0)</f>
        <v>DK-BM01</v>
      </c>
    </row>
    <row r="7846" spans="1:16" x14ac:dyDescent="0.25">
      <c r="A7846" s="289" t="s">
        <v>75</v>
      </c>
      <c r="B7846">
        <v>1</v>
      </c>
      <c r="C7846">
        <v>39</v>
      </c>
      <c r="D7846">
        <v>0.2</v>
      </c>
      <c r="E7846" s="289" t="s">
        <v>17573</v>
      </c>
      <c r="F7846">
        <v>5016166947</v>
      </c>
      <c r="G7846" s="276">
        <v>45810</v>
      </c>
      <c r="H7846">
        <v>20250520722014</v>
      </c>
      <c r="I7846">
        <v>0.23</v>
      </c>
      <c r="J7846" s="289" t="s">
        <v>345</v>
      </c>
      <c r="K7846" s="289" t="s">
        <v>17574</v>
      </c>
      <c r="L7846" s="289" t="s">
        <v>275</v>
      </c>
      <c r="M7846" s="289" t="s">
        <v>17513</v>
      </c>
      <c r="N7846" s="289" t="s">
        <v>5824</v>
      </c>
      <c r="O7846" s="289" t="s">
        <v>5281</v>
      </c>
      <c r="P7846" s="289" t="str">
        <f>VLOOKUP(CAT_Details[[#This Row],[Delivery Bp Customer Code]],Table6[],2,0)</f>
        <v>DK-LW08</v>
      </c>
    </row>
    <row r="7847" spans="1:16" x14ac:dyDescent="0.25">
      <c r="A7847" s="289" t="s">
        <v>75</v>
      </c>
      <c r="B7847">
        <v>1</v>
      </c>
      <c r="C7847">
        <v>2</v>
      </c>
      <c r="D7847">
        <v>0.05</v>
      </c>
      <c r="E7847" s="289" t="s">
        <v>17575</v>
      </c>
      <c r="F7847">
        <v>5016197766</v>
      </c>
      <c r="G7847" s="276">
        <v>45810</v>
      </c>
      <c r="H7847">
        <v>20250522725078</v>
      </c>
      <c r="I7847">
        <v>2.3E-2</v>
      </c>
      <c r="J7847" s="289" t="s">
        <v>350</v>
      </c>
      <c r="K7847" s="289" t="s">
        <v>17576</v>
      </c>
      <c r="L7847" s="289" t="s">
        <v>275</v>
      </c>
      <c r="M7847" s="289" t="s">
        <v>17421</v>
      </c>
      <c r="N7847" s="289" t="s">
        <v>2964</v>
      </c>
      <c r="O7847" s="289" t="s">
        <v>2173</v>
      </c>
      <c r="P7847" s="289" t="str">
        <f>VLOOKUP(CAT_Details[[#This Row],[Delivery Bp Customer Code]],Table6[],2,0)</f>
        <v>OYL1</v>
      </c>
    </row>
    <row r="7848" spans="1:16" x14ac:dyDescent="0.25">
      <c r="A7848" s="289" t="s">
        <v>75</v>
      </c>
      <c r="B7848">
        <v>8</v>
      </c>
      <c r="C7848">
        <v>1055</v>
      </c>
      <c r="D7848">
        <v>3.2</v>
      </c>
      <c r="E7848" s="289" t="s">
        <v>17577</v>
      </c>
      <c r="F7848">
        <v>5016197810</v>
      </c>
      <c r="G7848" s="276">
        <v>45810</v>
      </c>
      <c r="H7848">
        <v>20250521723203</v>
      </c>
      <c r="I7848">
        <v>5.1840000000000002</v>
      </c>
      <c r="J7848" s="289" t="s">
        <v>350</v>
      </c>
      <c r="K7848" s="289" t="s">
        <v>17578</v>
      </c>
      <c r="L7848" s="289" t="s">
        <v>275</v>
      </c>
      <c r="M7848" s="289" t="s">
        <v>17579</v>
      </c>
      <c r="N7848" s="289" t="s">
        <v>16007</v>
      </c>
      <c r="O7848" s="289" t="s">
        <v>2173</v>
      </c>
      <c r="P7848" s="289" t="str">
        <f>VLOOKUP(CAT_Details[[#This Row],[Delivery Bp Customer Code]],Table6[],2,0)</f>
        <v>OYL1</v>
      </c>
    </row>
    <row r="7849" spans="1:16" x14ac:dyDescent="0.25">
      <c r="A7849" s="289" t="s">
        <v>75</v>
      </c>
      <c r="B7849">
        <v>4</v>
      </c>
      <c r="C7849">
        <v>115</v>
      </c>
      <c r="D7849">
        <v>0.33</v>
      </c>
      <c r="E7849" s="289" t="s">
        <v>17580</v>
      </c>
      <c r="F7849">
        <v>5016197852</v>
      </c>
      <c r="G7849" s="276">
        <v>45810</v>
      </c>
      <c r="H7849">
        <v>20250522725070</v>
      </c>
      <c r="I7849">
        <v>0.30099999999999999</v>
      </c>
      <c r="J7849" s="289" t="s">
        <v>324</v>
      </c>
      <c r="K7849" s="289" t="s">
        <v>17581</v>
      </c>
      <c r="L7849" s="289" t="s">
        <v>275</v>
      </c>
      <c r="M7849" s="289" t="s">
        <v>17556</v>
      </c>
      <c r="N7849" s="289" t="s">
        <v>2561</v>
      </c>
      <c r="O7849" s="289" t="s">
        <v>2173</v>
      </c>
      <c r="P7849" s="289" t="str">
        <f>VLOOKUP(CAT_Details[[#This Row],[Delivery Bp Customer Code]],Table6[],2,0)</f>
        <v>OYL1</v>
      </c>
    </row>
    <row r="7850" spans="1:16" x14ac:dyDescent="0.25">
      <c r="A7850" s="289" t="s">
        <v>75</v>
      </c>
      <c r="B7850">
        <v>1</v>
      </c>
      <c r="C7850">
        <v>254</v>
      </c>
      <c r="D7850">
        <v>0.4</v>
      </c>
      <c r="E7850" s="289" t="s">
        <v>17582</v>
      </c>
      <c r="F7850">
        <v>5016197928</v>
      </c>
      <c r="G7850" s="276">
        <v>45810</v>
      </c>
      <c r="H7850">
        <v>20250523725901</v>
      </c>
      <c r="I7850">
        <v>0.38400000000000001</v>
      </c>
      <c r="J7850" s="289" t="s">
        <v>350</v>
      </c>
      <c r="K7850" s="289" t="s">
        <v>17583</v>
      </c>
      <c r="L7850" s="289" t="s">
        <v>275</v>
      </c>
      <c r="M7850" s="289" t="s">
        <v>17579</v>
      </c>
      <c r="N7850" s="289" t="s">
        <v>17584</v>
      </c>
      <c r="O7850" s="289" t="s">
        <v>2173</v>
      </c>
      <c r="P7850" s="289" t="str">
        <f>VLOOKUP(CAT_Details[[#This Row],[Delivery Bp Customer Code]],Table6[],2,0)</f>
        <v>OYL1</v>
      </c>
    </row>
    <row r="7851" spans="1:16" x14ac:dyDescent="0.25">
      <c r="A7851" s="289" t="s">
        <v>75</v>
      </c>
      <c r="B7851">
        <v>6</v>
      </c>
      <c r="C7851">
        <v>2160</v>
      </c>
      <c r="D7851">
        <v>2</v>
      </c>
      <c r="E7851" s="289" t="s">
        <v>17585</v>
      </c>
      <c r="F7851">
        <v>5016197991</v>
      </c>
      <c r="G7851" s="276">
        <v>45810</v>
      </c>
      <c r="H7851">
        <v>20250522724949</v>
      </c>
      <c r="I7851">
        <v>3.36</v>
      </c>
      <c r="J7851" s="289" t="s">
        <v>324</v>
      </c>
      <c r="K7851" s="289" t="s">
        <v>17586</v>
      </c>
      <c r="L7851" s="289" t="s">
        <v>275</v>
      </c>
      <c r="M7851" s="289" t="s">
        <v>17572</v>
      </c>
      <c r="N7851" s="289" t="s">
        <v>15858</v>
      </c>
      <c r="O7851" s="289" t="s">
        <v>2173</v>
      </c>
      <c r="P7851" s="289" t="str">
        <f>VLOOKUP(CAT_Details[[#This Row],[Delivery Bp Customer Code]],Table6[],2,0)</f>
        <v>OYL1</v>
      </c>
    </row>
    <row r="7852" spans="1:16" x14ac:dyDescent="0.25">
      <c r="A7852" s="289" t="s">
        <v>75</v>
      </c>
      <c r="B7852">
        <v>1</v>
      </c>
      <c r="C7852">
        <v>565</v>
      </c>
      <c r="D7852">
        <v>0.2</v>
      </c>
      <c r="E7852" s="289" t="s">
        <v>17587</v>
      </c>
      <c r="F7852">
        <v>5016197992</v>
      </c>
      <c r="G7852" s="276">
        <v>45810</v>
      </c>
      <c r="H7852">
        <v>20250520722142</v>
      </c>
      <c r="I7852">
        <v>0.48</v>
      </c>
      <c r="J7852" s="289" t="s">
        <v>280</v>
      </c>
      <c r="K7852" s="289" t="s">
        <v>17588</v>
      </c>
      <c r="L7852" s="289" t="s">
        <v>275</v>
      </c>
      <c r="M7852" s="289" t="s">
        <v>17589</v>
      </c>
      <c r="N7852" s="289" t="s">
        <v>1399</v>
      </c>
      <c r="O7852" s="289" t="s">
        <v>2173</v>
      </c>
      <c r="P7852" s="289" t="str">
        <f>VLOOKUP(CAT_Details[[#This Row],[Delivery Bp Customer Code]],Table6[],2,0)</f>
        <v>OYL1</v>
      </c>
    </row>
    <row r="7853" spans="1:16" x14ac:dyDescent="0.25">
      <c r="A7853" s="289" t="s">
        <v>75</v>
      </c>
      <c r="B7853">
        <v>3</v>
      </c>
      <c r="C7853">
        <v>1543</v>
      </c>
      <c r="D7853">
        <v>1</v>
      </c>
      <c r="E7853" s="289" t="s">
        <v>17590</v>
      </c>
      <c r="F7853">
        <v>5016198089</v>
      </c>
      <c r="G7853" s="276">
        <v>45810</v>
      </c>
      <c r="H7853">
        <v>20250523726064</v>
      </c>
      <c r="I7853">
        <v>1.44</v>
      </c>
      <c r="J7853" s="289" t="s">
        <v>324</v>
      </c>
      <c r="K7853" s="289" t="s">
        <v>17591</v>
      </c>
      <c r="L7853" s="289" t="s">
        <v>275</v>
      </c>
      <c r="M7853" s="289" t="s">
        <v>17592</v>
      </c>
      <c r="N7853" s="289" t="s">
        <v>17593</v>
      </c>
      <c r="O7853" s="289" t="s">
        <v>2173</v>
      </c>
      <c r="P7853" s="289" t="str">
        <f>VLOOKUP(CAT_Details[[#This Row],[Delivery Bp Customer Code]],Table6[],2,0)</f>
        <v>OYL1</v>
      </c>
    </row>
    <row r="7854" spans="1:16" x14ac:dyDescent="0.25">
      <c r="A7854" s="289" t="s">
        <v>75</v>
      </c>
      <c r="B7854">
        <v>15</v>
      </c>
      <c r="C7854">
        <v>9100</v>
      </c>
      <c r="D7854">
        <v>6</v>
      </c>
      <c r="E7854" s="289" t="s">
        <v>17594</v>
      </c>
      <c r="F7854">
        <v>5016198117</v>
      </c>
      <c r="G7854" s="276">
        <v>45810</v>
      </c>
      <c r="H7854">
        <v>20250522724791</v>
      </c>
      <c r="I7854">
        <v>14.4</v>
      </c>
      <c r="J7854" s="289" t="s">
        <v>324</v>
      </c>
      <c r="K7854" s="289" t="s">
        <v>17595</v>
      </c>
      <c r="L7854" s="289" t="s">
        <v>275</v>
      </c>
      <c r="M7854" s="289" t="s">
        <v>17572</v>
      </c>
      <c r="N7854" s="289" t="s">
        <v>2496</v>
      </c>
      <c r="O7854" s="289" t="s">
        <v>2173</v>
      </c>
      <c r="P7854" s="289" t="str">
        <f>VLOOKUP(CAT_Details[[#This Row],[Delivery Bp Customer Code]],Table6[],2,0)</f>
        <v>OYL1</v>
      </c>
    </row>
    <row r="7855" spans="1:16" x14ac:dyDescent="0.25">
      <c r="A7855" s="289" t="s">
        <v>75</v>
      </c>
      <c r="B7855">
        <v>5</v>
      </c>
      <c r="C7855">
        <v>610</v>
      </c>
      <c r="D7855">
        <v>1</v>
      </c>
      <c r="E7855" s="289" t="s">
        <v>17596</v>
      </c>
      <c r="F7855">
        <v>5016198178</v>
      </c>
      <c r="G7855" s="276">
        <v>45810</v>
      </c>
      <c r="H7855">
        <v>20250521723806</v>
      </c>
      <c r="I7855">
        <v>1.272</v>
      </c>
      <c r="J7855" s="289" t="s">
        <v>350</v>
      </c>
      <c r="K7855" s="289" t="s">
        <v>17597</v>
      </c>
      <c r="L7855" s="289" t="s">
        <v>275</v>
      </c>
      <c r="M7855" s="289" t="s">
        <v>17421</v>
      </c>
      <c r="N7855" s="289" t="s">
        <v>602</v>
      </c>
      <c r="O7855" s="289" t="s">
        <v>2173</v>
      </c>
      <c r="P7855" s="289" t="str">
        <f>VLOOKUP(CAT_Details[[#This Row],[Delivery Bp Customer Code]],Table6[],2,0)</f>
        <v>OYL1</v>
      </c>
    </row>
    <row r="7856" spans="1:16" x14ac:dyDescent="0.25">
      <c r="A7856" s="289" t="s">
        <v>75</v>
      </c>
      <c r="B7856">
        <v>1</v>
      </c>
      <c r="C7856">
        <v>82</v>
      </c>
      <c r="D7856">
        <v>0.2</v>
      </c>
      <c r="E7856" s="289" t="s">
        <v>17598</v>
      </c>
      <c r="F7856">
        <v>5016198293</v>
      </c>
      <c r="G7856" s="276">
        <v>45810</v>
      </c>
      <c r="H7856">
        <v>20250523725507</v>
      </c>
      <c r="I7856">
        <v>0.24</v>
      </c>
      <c r="J7856" s="289" t="s">
        <v>324</v>
      </c>
      <c r="K7856" s="289" t="s">
        <v>17599</v>
      </c>
      <c r="L7856" s="289" t="s">
        <v>275</v>
      </c>
      <c r="M7856" s="289" t="s">
        <v>17556</v>
      </c>
      <c r="N7856" s="289" t="s">
        <v>2727</v>
      </c>
      <c r="O7856" s="289" t="s">
        <v>2173</v>
      </c>
      <c r="P7856" s="289" t="str">
        <f>VLOOKUP(CAT_Details[[#This Row],[Delivery Bp Customer Code]],Table6[],2,0)</f>
        <v>OYL1</v>
      </c>
    </row>
    <row r="7857" spans="1:16" x14ac:dyDescent="0.25">
      <c r="A7857" s="289" t="s">
        <v>75</v>
      </c>
      <c r="B7857">
        <v>1</v>
      </c>
      <c r="C7857">
        <v>150</v>
      </c>
      <c r="D7857">
        <v>0.4</v>
      </c>
      <c r="E7857" s="289" t="s">
        <v>17598</v>
      </c>
      <c r="F7857">
        <v>5016198294</v>
      </c>
      <c r="G7857" s="276">
        <v>45810</v>
      </c>
      <c r="H7857">
        <v>20250523725492</v>
      </c>
      <c r="I7857">
        <v>0.48</v>
      </c>
      <c r="J7857" s="289" t="s">
        <v>324</v>
      </c>
      <c r="K7857" s="289" t="s">
        <v>17600</v>
      </c>
      <c r="L7857" s="289" t="s">
        <v>275</v>
      </c>
      <c r="M7857" s="289" t="s">
        <v>17556</v>
      </c>
      <c r="N7857" s="289" t="s">
        <v>2727</v>
      </c>
      <c r="O7857" s="289" t="s">
        <v>2173</v>
      </c>
      <c r="P7857" s="289" t="str">
        <f>VLOOKUP(CAT_Details[[#This Row],[Delivery Bp Customer Code]],Table6[],2,0)</f>
        <v>OYL1</v>
      </c>
    </row>
    <row r="7858" spans="1:16" x14ac:dyDescent="0.25">
      <c r="A7858" s="289" t="s">
        <v>75</v>
      </c>
      <c r="B7858">
        <v>1</v>
      </c>
      <c r="C7858">
        <v>28</v>
      </c>
      <c r="D7858">
        <v>0.2</v>
      </c>
      <c r="E7858" s="289" t="s">
        <v>17598</v>
      </c>
      <c r="F7858">
        <v>5016198295</v>
      </c>
      <c r="G7858" s="276">
        <v>45810</v>
      </c>
      <c r="H7858">
        <v>20250523725475</v>
      </c>
      <c r="I7858">
        <v>0.48</v>
      </c>
      <c r="J7858" s="289" t="s">
        <v>324</v>
      </c>
      <c r="K7858" s="289" t="s">
        <v>17601</v>
      </c>
      <c r="L7858" s="289" t="s">
        <v>275</v>
      </c>
      <c r="M7858" s="289" t="s">
        <v>17556</v>
      </c>
      <c r="N7858" s="289" t="s">
        <v>2727</v>
      </c>
      <c r="O7858" s="289" t="s">
        <v>2173</v>
      </c>
      <c r="P7858" s="289" t="str">
        <f>VLOOKUP(CAT_Details[[#This Row],[Delivery Bp Customer Code]],Table6[],2,0)</f>
        <v>OYL1</v>
      </c>
    </row>
    <row r="7859" spans="1:16" x14ac:dyDescent="0.25">
      <c r="A7859" s="289" t="s">
        <v>75</v>
      </c>
      <c r="B7859">
        <v>1</v>
      </c>
      <c r="C7859">
        <v>78</v>
      </c>
      <c r="D7859">
        <v>0.2</v>
      </c>
      <c r="E7859" s="289" t="s">
        <v>17598</v>
      </c>
      <c r="F7859">
        <v>5016198296</v>
      </c>
      <c r="G7859" s="276">
        <v>45810</v>
      </c>
      <c r="H7859">
        <v>20250523725483</v>
      </c>
      <c r="I7859">
        <v>0.24</v>
      </c>
      <c r="J7859" s="289" t="s">
        <v>324</v>
      </c>
      <c r="K7859" s="289" t="s">
        <v>17602</v>
      </c>
      <c r="L7859" s="289" t="s">
        <v>275</v>
      </c>
      <c r="M7859" s="289" t="s">
        <v>17556</v>
      </c>
      <c r="N7859" s="289" t="s">
        <v>2727</v>
      </c>
      <c r="O7859" s="289" t="s">
        <v>2173</v>
      </c>
      <c r="P7859" s="289" t="str">
        <f>VLOOKUP(CAT_Details[[#This Row],[Delivery Bp Customer Code]],Table6[],2,0)</f>
        <v>OYL1</v>
      </c>
    </row>
    <row r="7860" spans="1:16" x14ac:dyDescent="0.25">
      <c r="A7860" s="289" t="s">
        <v>874</v>
      </c>
      <c r="B7860">
        <v>21</v>
      </c>
      <c r="C7860">
        <v>8856</v>
      </c>
      <c r="D7860">
        <v>10.5</v>
      </c>
      <c r="E7860" s="289" t="s">
        <v>17603</v>
      </c>
      <c r="F7860">
        <v>5016182400</v>
      </c>
      <c r="G7860" s="276">
        <v>45810</v>
      </c>
      <c r="H7860">
        <v>20250522724469</v>
      </c>
      <c r="I7860">
        <v>25.2</v>
      </c>
      <c r="J7860" s="289" t="s">
        <v>350</v>
      </c>
      <c r="K7860" s="289" t="s">
        <v>17604</v>
      </c>
      <c r="L7860" s="289" t="s">
        <v>275</v>
      </c>
      <c r="M7860" s="289" t="s">
        <v>17421</v>
      </c>
      <c r="N7860" s="289" t="s">
        <v>381</v>
      </c>
      <c r="O7860" s="289" t="s">
        <v>1014</v>
      </c>
      <c r="P7860" s="289" t="str">
        <f>VLOOKUP(CAT_Details[[#This Row],[Delivery Bp Customer Code]],Table6[],2,0)</f>
        <v>MZ07</v>
      </c>
    </row>
    <row r="7861" spans="1:16" x14ac:dyDescent="0.25">
      <c r="A7861" s="289" t="s">
        <v>3771</v>
      </c>
      <c r="B7861">
        <v>1</v>
      </c>
      <c r="C7861">
        <v>593</v>
      </c>
      <c r="D7861">
        <v>0.76</v>
      </c>
      <c r="E7861" s="289" t="s">
        <v>17605</v>
      </c>
      <c r="F7861">
        <v>5016182474</v>
      </c>
      <c r="G7861" s="276">
        <v>45810</v>
      </c>
      <c r="H7861">
        <v>20250519721645</v>
      </c>
      <c r="I7861">
        <v>3.645</v>
      </c>
      <c r="J7861" s="289" t="s">
        <v>3890</v>
      </c>
      <c r="K7861" s="289" t="s">
        <v>17606</v>
      </c>
      <c r="L7861" s="289" t="s">
        <v>275</v>
      </c>
      <c r="M7861" s="289" t="s">
        <v>17607</v>
      </c>
      <c r="N7861" s="289" t="s">
        <v>3893</v>
      </c>
      <c r="O7861" s="289" t="s">
        <v>4956</v>
      </c>
      <c r="P7861" s="289">
        <f>VLOOKUP(CAT_Details[[#This Row],[Delivery Bp Customer Code]],Table6[],2,0)</f>
        <v>3417</v>
      </c>
    </row>
    <row r="7862" spans="1:16" x14ac:dyDescent="0.25">
      <c r="A7862" s="289" t="s">
        <v>3329</v>
      </c>
      <c r="B7862">
        <v>4</v>
      </c>
      <c r="C7862">
        <v>1352</v>
      </c>
      <c r="D7862">
        <v>1.6</v>
      </c>
      <c r="E7862" s="289" t="s">
        <v>17608</v>
      </c>
      <c r="F7862">
        <v>5016135278</v>
      </c>
      <c r="G7862" s="276">
        <v>45810</v>
      </c>
      <c r="H7862">
        <v>20250519721425</v>
      </c>
      <c r="I7862">
        <v>3.84</v>
      </c>
      <c r="J7862" s="289" t="s">
        <v>317</v>
      </c>
      <c r="K7862" s="289" t="s">
        <v>17609</v>
      </c>
      <c r="L7862" s="289" t="s">
        <v>275</v>
      </c>
      <c r="M7862" s="289" t="s">
        <v>17335</v>
      </c>
      <c r="N7862" s="289" t="s">
        <v>3966</v>
      </c>
      <c r="O7862" s="289" t="s">
        <v>3332</v>
      </c>
      <c r="P7862" s="289">
        <f>VLOOKUP(CAT_Details[[#This Row],[Delivery Bp Customer Code]],Table6[],2,0)</f>
        <v>3402</v>
      </c>
    </row>
    <row r="7863" spans="1:16" x14ac:dyDescent="0.25">
      <c r="A7863" s="289" t="s">
        <v>3329</v>
      </c>
      <c r="B7863">
        <v>5</v>
      </c>
      <c r="C7863">
        <v>441</v>
      </c>
      <c r="D7863">
        <v>1.61</v>
      </c>
      <c r="E7863" s="289" t="s">
        <v>17610</v>
      </c>
      <c r="F7863">
        <v>5016135918</v>
      </c>
      <c r="G7863" s="276">
        <v>45810</v>
      </c>
      <c r="H7863">
        <v>20250515718359</v>
      </c>
      <c r="I7863">
        <v>2.63</v>
      </c>
      <c r="J7863" s="289" t="s">
        <v>317</v>
      </c>
      <c r="K7863" s="289" t="s">
        <v>17611</v>
      </c>
      <c r="L7863" s="289" t="s">
        <v>275</v>
      </c>
      <c r="M7863" s="289" t="s">
        <v>17306</v>
      </c>
      <c r="N7863" s="289" t="s">
        <v>4189</v>
      </c>
      <c r="O7863" s="289" t="s">
        <v>3332</v>
      </c>
      <c r="P7863" s="289">
        <f>VLOOKUP(CAT_Details[[#This Row],[Delivery Bp Customer Code]],Table6[],2,0)</f>
        <v>3402</v>
      </c>
    </row>
    <row r="7864" spans="1:16" x14ac:dyDescent="0.25">
      <c r="A7864" s="289" t="s">
        <v>3329</v>
      </c>
      <c r="B7864">
        <v>7</v>
      </c>
      <c r="C7864">
        <v>2117</v>
      </c>
      <c r="D7864">
        <v>2.8</v>
      </c>
      <c r="E7864" s="289" t="s">
        <v>17612</v>
      </c>
      <c r="F7864">
        <v>5016151080</v>
      </c>
      <c r="G7864" s="276">
        <v>45810</v>
      </c>
      <c r="H7864">
        <v>20250516720622</v>
      </c>
      <c r="I7864">
        <v>6.24</v>
      </c>
      <c r="J7864" s="289" t="s">
        <v>438</v>
      </c>
      <c r="K7864" s="289" t="s">
        <v>17613</v>
      </c>
      <c r="L7864" s="289" t="s">
        <v>275</v>
      </c>
      <c r="M7864" s="289" t="s">
        <v>17614</v>
      </c>
      <c r="N7864" s="289" t="s">
        <v>4090</v>
      </c>
      <c r="O7864" s="289" t="s">
        <v>3332</v>
      </c>
      <c r="P7864" s="289">
        <f>VLOOKUP(CAT_Details[[#This Row],[Delivery Bp Customer Code]],Table6[],2,0)</f>
        <v>3402</v>
      </c>
    </row>
    <row r="7865" spans="1:16" x14ac:dyDescent="0.25">
      <c r="A7865" s="289" t="s">
        <v>3329</v>
      </c>
      <c r="B7865">
        <v>4</v>
      </c>
      <c r="C7865">
        <v>830</v>
      </c>
      <c r="D7865">
        <v>1.6</v>
      </c>
      <c r="E7865" s="289" t="s">
        <v>17615</v>
      </c>
      <c r="F7865">
        <v>5016151102</v>
      </c>
      <c r="G7865" s="276">
        <v>45810</v>
      </c>
      <c r="H7865">
        <v>20250519721477</v>
      </c>
      <c r="I7865">
        <v>4.6079999999999997</v>
      </c>
      <c r="J7865" s="289" t="s">
        <v>294</v>
      </c>
      <c r="K7865" s="289" t="s">
        <v>17616</v>
      </c>
      <c r="L7865" s="289" t="s">
        <v>275</v>
      </c>
      <c r="M7865" s="289" t="s">
        <v>17392</v>
      </c>
      <c r="N7865" s="289" t="s">
        <v>555</v>
      </c>
      <c r="O7865" s="289" t="s">
        <v>3332</v>
      </c>
      <c r="P7865" s="289">
        <f>VLOOKUP(CAT_Details[[#This Row],[Delivery Bp Customer Code]],Table6[],2,0)</f>
        <v>3402</v>
      </c>
    </row>
    <row r="7866" spans="1:16" x14ac:dyDescent="0.25">
      <c r="A7866" s="289" t="s">
        <v>3329</v>
      </c>
      <c r="B7866">
        <v>17</v>
      </c>
      <c r="C7866">
        <v>11539</v>
      </c>
      <c r="D7866">
        <v>6.85</v>
      </c>
      <c r="E7866" s="289" t="s">
        <v>17617</v>
      </c>
      <c r="F7866">
        <v>5016166981</v>
      </c>
      <c r="G7866" s="276">
        <v>45810</v>
      </c>
      <c r="H7866">
        <v>20250520722747</v>
      </c>
      <c r="I7866">
        <v>10.372999999999999</v>
      </c>
      <c r="J7866" s="289" t="s">
        <v>383</v>
      </c>
      <c r="K7866" s="289" t="s">
        <v>17618</v>
      </c>
      <c r="L7866" s="289" t="s">
        <v>275</v>
      </c>
      <c r="M7866" s="289" t="s">
        <v>17619</v>
      </c>
      <c r="N7866" s="289" t="s">
        <v>3781</v>
      </c>
      <c r="O7866" s="289" t="s">
        <v>3332</v>
      </c>
      <c r="P7866" s="289">
        <f>VLOOKUP(CAT_Details[[#This Row],[Delivery Bp Customer Code]],Table6[],2,0)</f>
        <v>3402</v>
      </c>
    </row>
    <row r="7867" spans="1:16" x14ac:dyDescent="0.25">
      <c r="A7867" s="289" t="s">
        <v>3329</v>
      </c>
      <c r="B7867">
        <v>5</v>
      </c>
      <c r="C7867">
        <v>330</v>
      </c>
      <c r="D7867">
        <v>1.4</v>
      </c>
      <c r="E7867" s="289" t="s">
        <v>17620</v>
      </c>
      <c r="F7867">
        <v>5016167329</v>
      </c>
      <c r="G7867" s="276">
        <v>45810</v>
      </c>
      <c r="H7867">
        <v>20250519721828</v>
      </c>
      <c r="I7867">
        <v>2.0880000000000001</v>
      </c>
      <c r="J7867" s="289" t="s">
        <v>401</v>
      </c>
      <c r="K7867" s="289" t="s">
        <v>17621</v>
      </c>
      <c r="L7867" s="289" t="s">
        <v>275</v>
      </c>
      <c r="M7867" s="289" t="s">
        <v>17622</v>
      </c>
      <c r="N7867" s="289" t="s">
        <v>2533</v>
      </c>
      <c r="O7867" s="289" t="s">
        <v>3332</v>
      </c>
      <c r="P7867" s="289">
        <f>VLOOKUP(CAT_Details[[#This Row],[Delivery Bp Customer Code]],Table6[],2,0)</f>
        <v>3402</v>
      </c>
    </row>
    <row r="7868" spans="1:16" x14ac:dyDescent="0.25">
      <c r="A7868" s="289" t="s">
        <v>3329</v>
      </c>
      <c r="B7868">
        <v>25</v>
      </c>
      <c r="C7868">
        <v>1750</v>
      </c>
      <c r="D7868">
        <v>13.6</v>
      </c>
      <c r="E7868" s="289" t="s">
        <v>17623</v>
      </c>
      <c r="F7868">
        <v>5016176052</v>
      </c>
      <c r="G7868" s="276">
        <v>45810</v>
      </c>
      <c r="H7868">
        <v>20250521723739</v>
      </c>
      <c r="I7868">
        <v>32.700000000000003</v>
      </c>
      <c r="J7868" s="289" t="s">
        <v>324</v>
      </c>
      <c r="K7868" s="289" t="s">
        <v>17624</v>
      </c>
      <c r="L7868" s="289" t="s">
        <v>275</v>
      </c>
      <c r="M7868" s="289" t="s">
        <v>17567</v>
      </c>
      <c r="N7868" s="289" t="s">
        <v>4100</v>
      </c>
      <c r="O7868" s="289" t="s">
        <v>3332</v>
      </c>
      <c r="P7868" s="289">
        <f>VLOOKUP(CAT_Details[[#This Row],[Delivery Bp Customer Code]],Table6[],2,0)</f>
        <v>3402</v>
      </c>
    </row>
    <row r="7869" spans="1:16" x14ac:dyDescent="0.25">
      <c r="A7869" s="289" t="s">
        <v>3329</v>
      </c>
      <c r="B7869">
        <v>13</v>
      </c>
      <c r="C7869">
        <v>5840</v>
      </c>
      <c r="D7869">
        <v>5.2</v>
      </c>
      <c r="E7869" s="289" t="s">
        <v>17625</v>
      </c>
      <c r="F7869">
        <v>5016181955</v>
      </c>
      <c r="G7869" s="276">
        <v>45810</v>
      </c>
      <c r="H7869">
        <v>20250522724213</v>
      </c>
      <c r="I7869">
        <v>7.4880000000000004</v>
      </c>
      <c r="J7869" s="289" t="s">
        <v>350</v>
      </c>
      <c r="K7869" s="289" t="s">
        <v>17626</v>
      </c>
      <c r="L7869" s="289" t="s">
        <v>275</v>
      </c>
      <c r="M7869" s="289" t="s">
        <v>17421</v>
      </c>
      <c r="N7869" s="289" t="s">
        <v>3793</v>
      </c>
      <c r="O7869" s="289" t="s">
        <v>3332</v>
      </c>
      <c r="P7869" s="289">
        <f>VLOOKUP(CAT_Details[[#This Row],[Delivery Bp Customer Code]],Table6[],2,0)</f>
        <v>3402</v>
      </c>
    </row>
    <row r="7870" spans="1:16" x14ac:dyDescent="0.25">
      <c r="A7870" s="289" t="s">
        <v>3329</v>
      </c>
      <c r="B7870">
        <v>1</v>
      </c>
      <c r="C7870">
        <v>196</v>
      </c>
      <c r="D7870">
        <v>0.27</v>
      </c>
      <c r="E7870" s="289" t="s">
        <v>17627</v>
      </c>
      <c r="F7870">
        <v>5016181981</v>
      </c>
      <c r="G7870" s="276">
        <v>45810</v>
      </c>
      <c r="H7870">
        <v>20250521723354</v>
      </c>
      <c r="I7870">
        <v>0.76800000000000002</v>
      </c>
      <c r="J7870" s="289" t="s">
        <v>350</v>
      </c>
      <c r="K7870" s="289" t="s">
        <v>17628</v>
      </c>
      <c r="L7870" s="289" t="s">
        <v>275</v>
      </c>
      <c r="M7870" s="289" t="s">
        <v>17520</v>
      </c>
      <c r="N7870" s="289" t="s">
        <v>5415</v>
      </c>
      <c r="O7870" s="289" t="s">
        <v>3332</v>
      </c>
      <c r="P7870" s="289">
        <f>VLOOKUP(CAT_Details[[#This Row],[Delivery Bp Customer Code]],Table6[],2,0)</f>
        <v>3402</v>
      </c>
    </row>
    <row r="7871" spans="1:16" x14ac:dyDescent="0.25">
      <c r="A7871" s="289" t="s">
        <v>3329</v>
      </c>
      <c r="B7871">
        <v>3</v>
      </c>
      <c r="C7871">
        <v>416</v>
      </c>
      <c r="D7871">
        <v>1.2</v>
      </c>
      <c r="E7871" s="289" t="s">
        <v>17629</v>
      </c>
      <c r="F7871">
        <v>5016182003</v>
      </c>
      <c r="G7871" s="276">
        <v>45810</v>
      </c>
      <c r="H7871">
        <v>20250522724317</v>
      </c>
      <c r="I7871">
        <v>3.6579999999999999</v>
      </c>
      <c r="J7871" s="289" t="s">
        <v>3890</v>
      </c>
      <c r="K7871" s="289" t="s">
        <v>17630</v>
      </c>
      <c r="L7871" s="289" t="s">
        <v>275</v>
      </c>
      <c r="M7871" s="289" t="s">
        <v>17607</v>
      </c>
      <c r="N7871" s="289" t="s">
        <v>3896</v>
      </c>
      <c r="O7871" s="289" t="s">
        <v>3332</v>
      </c>
      <c r="P7871" s="289">
        <f>VLOOKUP(CAT_Details[[#This Row],[Delivery Bp Customer Code]],Table6[],2,0)</f>
        <v>3402</v>
      </c>
    </row>
    <row r="7872" spans="1:16" x14ac:dyDescent="0.25">
      <c r="A7872" s="289" t="s">
        <v>3329</v>
      </c>
      <c r="B7872">
        <v>1</v>
      </c>
      <c r="C7872">
        <v>50</v>
      </c>
      <c r="D7872">
        <v>0.2</v>
      </c>
      <c r="E7872" s="289" t="s">
        <v>17631</v>
      </c>
      <c r="F7872">
        <v>5016182082</v>
      </c>
      <c r="G7872" s="276">
        <v>45810</v>
      </c>
      <c r="H7872">
        <v>20250520722755</v>
      </c>
      <c r="I7872">
        <v>0.40799999999999997</v>
      </c>
      <c r="J7872" s="289" t="s">
        <v>350</v>
      </c>
      <c r="K7872" s="289" t="s">
        <v>17632</v>
      </c>
      <c r="L7872" s="289" t="s">
        <v>275</v>
      </c>
      <c r="M7872" s="289" t="s">
        <v>17579</v>
      </c>
      <c r="N7872" s="289" t="s">
        <v>3661</v>
      </c>
      <c r="O7872" s="289" t="s">
        <v>3332</v>
      </c>
      <c r="P7872" s="289">
        <f>VLOOKUP(CAT_Details[[#This Row],[Delivery Bp Customer Code]],Table6[],2,0)</f>
        <v>3402</v>
      </c>
    </row>
    <row r="7873" spans="1:16" x14ac:dyDescent="0.25">
      <c r="A7873" s="289" t="s">
        <v>3329</v>
      </c>
      <c r="B7873">
        <v>2</v>
      </c>
      <c r="C7873">
        <v>425</v>
      </c>
      <c r="D7873">
        <v>0.4</v>
      </c>
      <c r="E7873" s="289" t="s">
        <v>17633</v>
      </c>
      <c r="F7873">
        <v>5016182094</v>
      </c>
      <c r="G7873" s="276">
        <v>45810</v>
      </c>
      <c r="H7873">
        <v>20250519721629</v>
      </c>
      <c r="I7873">
        <v>0.81599999999999995</v>
      </c>
      <c r="J7873" s="289" t="s">
        <v>350</v>
      </c>
      <c r="K7873" s="289" t="s">
        <v>17634</v>
      </c>
      <c r="L7873" s="289" t="s">
        <v>275</v>
      </c>
      <c r="M7873" s="289" t="s">
        <v>17579</v>
      </c>
      <c r="N7873" s="289" t="s">
        <v>544</v>
      </c>
      <c r="O7873" s="289" t="s">
        <v>3332</v>
      </c>
      <c r="P7873" s="289">
        <f>VLOOKUP(CAT_Details[[#This Row],[Delivery Bp Customer Code]],Table6[],2,0)</f>
        <v>3402</v>
      </c>
    </row>
    <row r="7874" spans="1:16" x14ac:dyDescent="0.25">
      <c r="A7874" s="289" t="s">
        <v>3329</v>
      </c>
      <c r="B7874">
        <v>3</v>
      </c>
      <c r="C7874">
        <v>685</v>
      </c>
      <c r="D7874">
        <v>0.99</v>
      </c>
      <c r="E7874" s="289" t="s">
        <v>17635</v>
      </c>
      <c r="F7874">
        <v>5016182203</v>
      </c>
      <c r="G7874" s="276">
        <v>45810</v>
      </c>
      <c r="H7874">
        <v>20250521723658</v>
      </c>
      <c r="I7874">
        <v>0.76200000000000001</v>
      </c>
      <c r="J7874" s="289" t="s">
        <v>1047</v>
      </c>
      <c r="K7874" s="289" t="s">
        <v>17636</v>
      </c>
      <c r="L7874" s="289" t="s">
        <v>275</v>
      </c>
      <c r="M7874" s="289" t="s">
        <v>17607</v>
      </c>
      <c r="N7874" s="289" t="s">
        <v>1049</v>
      </c>
      <c r="O7874" s="289" t="s">
        <v>3332</v>
      </c>
      <c r="P7874" s="289">
        <f>VLOOKUP(CAT_Details[[#This Row],[Delivery Bp Customer Code]],Table6[],2,0)</f>
        <v>3402</v>
      </c>
    </row>
    <row r="7875" spans="1:16" x14ac:dyDescent="0.25">
      <c r="A7875" s="289" t="s">
        <v>3329</v>
      </c>
      <c r="B7875">
        <v>1</v>
      </c>
      <c r="C7875">
        <v>241</v>
      </c>
      <c r="D7875">
        <v>0.4</v>
      </c>
      <c r="E7875" s="289" t="s">
        <v>17637</v>
      </c>
      <c r="F7875">
        <v>5016182223</v>
      </c>
      <c r="G7875" s="276">
        <v>45810</v>
      </c>
      <c r="H7875">
        <v>20250522724613</v>
      </c>
      <c r="I7875">
        <v>0.91200000000000003</v>
      </c>
      <c r="J7875" s="289" t="s">
        <v>438</v>
      </c>
      <c r="K7875" s="289" t="s">
        <v>17638</v>
      </c>
      <c r="L7875" s="289" t="s">
        <v>275</v>
      </c>
      <c r="M7875" s="289" t="s">
        <v>17639</v>
      </c>
      <c r="N7875" s="289" t="s">
        <v>4090</v>
      </c>
      <c r="O7875" s="289" t="s">
        <v>3332</v>
      </c>
      <c r="P7875" s="289">
        <f>VLOOKUP(CAT_Details[[#This Row],[Delivery Bp Customer Code]],Table6[],2,0)</f>
        <v>3402</v>
      </c>
    </row>
    <row r="7876" spans="1:16" x14ac:dyDescent="0.25">
      <c r="A7876" s="289" t="s">
        <v>3329</v>
      </c>
      <c r="B7876">
        <v>5</v>
      </c>
      <c r="C7876">
        <v>472</v>
      </c>
      <c r="D7876">
        <v>2.0499999999999998</v>
      </c>
      <c r="E7876" s="289" t="s">
        <v>17640</v>
      </c>
      <c r="F7876">
        <v>5016182407</v>
      </c>
      <c r="G7876" s="276">
        <v>45810</v>
      </c>
      <c r="H7876">
        <v>20250519721178</v>
      </c>
      <c r="I7876">
        <v>4.5540000000000003</v>
      </c>
      <c r="J7876" s="289" t="s">
        <v>350</v>
      </c>
      <c r="K7876" s="289" t="s">
        <v>17641</v>
      </c>
      <c r="L7876" s="289" t="s">
        <v>275</v>
      </c>
      <c r="M7876" s="289" t="s">
        <v>17534</v>
      </c>
      <c r="N7876" s="289" t="s">
        <v>15910</v>
      </c>
      <c r="O7876" s="289" t="s">
        <v>3332</v>
      </c>
      <c r="P7876" s="289">
        <f>VLOOKUP(CAT_Details[[#This Row],[Delivery Bp Customer Code]],Table6[],2,0)</f>
        <v>3402</v>
      </c>
    </row>
    <row r="7877" spans="1:16" x14ac:dyDescent="0.25">
      <c r="A7877" s="289" t="s">
        <v>3329</v>
      </c>
      <c r="B7877">
        <v>2</v>
      </c>
      <c r="C7877">
        <v>28</v>
      </c>
      <c r="D7877">
        <v>0.05</v>
      </c>
      <c r="E7877" s="289" t="s">
        <v>17642</v>
      </c>
      <c r="F7877">
        <v>5016182414</v>
      </c>
      <c r="G7877" s="276">
        <v>45810</v>
      </c>
      <c r="H7877">
        <v>20250521723586</v>
      </c>
      <c r="I7877">
        <v>1.2E-2</v>
      </c>
      <c r="J7877" s="289" t="s">
        <v>350</v>
      </c>
      <c r="K7877" s="289" t="s">
        <v>17643</v>
      </c>
      <c r="L7877" s="289" t="s">
        <v>275</v>
      </c>
      <c r="M7877" s="289" t="s">
        <v>17520</v>
      </c>
      <c r="N7877" s="289" t="s">
        <v>446</v>
      </c>
      <c r="O7877" s="289" t="s">
        <v>3332</v>
      </c>
      <c r="P7877" s="289">
        <f>VLOOKUP(CAT_Details[[#This Row],[Delivery Bp Customer Code]],Table6[],2,0)</f>
        <v>3402</v>
      </c>
    </row>
    <row r="7878" spans="1:16" x14ac:dyDescent="0.25">
      <c r="A7878" s="289" t="s">
        <v>3329</v>
      </c>
      <c r="B7878">
        <v>1</v>
      </c>
      <c r="C7878">
        <v>51</v>
      </c>
      <c r="D7878">
        <v>0.4</v>
      </c>
      <c r="E7878" s="289" t="s">
        <v>17644</v>
      </c>
      <c r="F7878">
        <v>5016198005</v>
      </c>
      <c r="G7878" s="276">
        <v>45810</v>
      </c>
      <c r="H7878">
        <v>20250521723815</v>
      </c>
      <c r="I7878">
        <v>1.181</v>
      </c>
      <c r="J7878" s="289" t="s">
        <v>324</v>
      </c>
      <c r="K7878" s="289" t="s">
        <v>17645</v>
      </c>
      <c r="L7878" s="289" t="s">
        <v>275</v>
      </c>
      <c r="M7878" s="289" t="s">
        <v>17567</v>
      </c>
      <c r="N7878" s="289" t="s">
        <v>612</v>
      </c>
      <c r="O7878" s="289" t="s">
        <v>3332</v>
      </c>
      <c r="P7878" s="289">
        <f>VLOOKUP(CAT_Details[[#This Row],[Delivery Bp Customer Code]],Table6[],2,0)</f>
        <v>3402</v>
      </c>
    </row>
    <row r="7879" spans="1:16" x14ac:dyDescent="0.25">
      <c r="A7879" s="289" t="s">
        <v>3329</v>
      </c>
      <c r="B7879">
        <v>16</v>
      </c>
      <c r="C7879">
        <v>6461.92</v>
      </c>
      <c r="D7879">
        <v>5.4</v>
      </c>
      <c r="E7879" s="289" t="s">
        <v>17646</v>
      </c>
      <c r="F7879">
        <v>5016198152</v>
      </c>
      <c r="G7879" s="276">
        <v>45810</v>
      </c>
      <c r="H7879">
        <v>20250521723707</v>
      </c>
      <c r="I7879">
        <v>15.673999999999999</v>
      </c>
      <c r="J7879" s="289" t="s">
        <v>287</v>
      </c>
      <c r="K7879" s="289" t="s">
        <v>17647</v>
      </c>
      <c r="L7879" s="289" t="s">
        <v>275</v>
      </c>
      <c r="M7879" s="289" t="s">
        <v>17648</v>
      </c>
      <c r="N7879" s="289" t="s">
        <v>16638</v>
      </c>
      <c r="O7879" s="289" t="s">
        <v>3332</v>
      </c>
      <c r="P7879" s="289">
        <f>VLOOKUP(CAT_Details[[#This Row],[Delivery Bp Customer Code]],Table6[],2,0)</f>
        <v>3402</v>
      </c>
    </row>
    <row r="7880" spans="1:16" x14ac:dyDescent="0.25">
      <c r="A7880" s="289" t="s">
        <v>707</v>
      </c>
      <c r="B7880">
        <v>19</v>
      </c>
      <c r="C7880">
        <v>15200.5</v>
      </c>
      <c r="D7880">
        <v>10.35</v>
      </c>
      <c r="E7880" s="289" t="s">
        <v>17649</v>
      </c>
      <c r="F7880">
        <v>5016228776</v>
      </c>
      <c r="G7880" s="276">
        <v>45810</v>
      </c>
      <c r="I7880">
        <v>10.185</v>
      </c>
      <c r="J7880" s="289" t="s">
        <v>350</v>
      </c>
      <c r="K7880" s="289" t="s">
        <v>17650</v>
      </c>
      <c r="L7880" s="289" t="s">
        <v>273</v>
      </c>
      <c r="M7880" s="289" t="s">
        <v>17651</v>
      </c>
      <c r="N7880" s="289" t="s">
        <v>16620</v>
      </c>
      <c r="O7880" s="289" t="s">
        <v>711</v>
      </c>
      <c r="P7880" s="289" t="str">
        <f>VLOOKUP(CAT_Details[[#This Row],[Delivery Bp Customer Code]],Table6[],2,0)</f>
        <v>No Loc</v>
      </c>
    </row>
    <row r="7881" spans="1:16" x14ac:dyDescent="0.25">
      <c r="A7881" s="289" t="s">
        <v>76</v>
      </c>
      <c r="B7881">
        <v>14</v>
      </c>
      <c r="C7881">
        <v>13</v>
      </c>
      <c r="D7881">
        <v>2.8</v>
      </c>
      <c r="E7881" s="289" t="s">
        <v>17652</v>
      </c>
      <c r="F7881">
        <v>5016136034</v>
      </c>
      <c r="G7881" s="276">
        <v>45810</v>
      </c>
      <c r="H7881">
        <v>20250515720018</v>
      </c>
      <c r="I7881">
        <v>5.9139999999999997</v>
      </c>
      <c r="J7881" s="289" t="s">
        <v>756</v>
      </c>
      <c r="K7881" s="289" t="s">
        <v>17653</v>
      </c>
      <c r="L7881" s="289" t="s">
        <v>275</v>
      </c>
      <c r="M7881" s="289" t="s">
        <v>17654</v>
      </c>
      <c r="N7881" s="289" t="s">
        <v>759</v>
      </c>
      <c r="O7881" s="289" t="s">
        <v>16049</v>
      </c>
      <c r="P7881" s="289" t="str">
        <f>VLOOKUP(CAT_Details[[#This Row],[Delivery Bp Customer Code]],Table6[],2,0)</f>
        <v>MZ02</v>
      </c>
    </row>
    <row r="7882" spans="1:16" x14ac:dyDescent="0.25">
      <c r="A7882" s="289" t="s">
        <v>76</v>
      </c>
      <c r="B7882">
        <v>2</v>
      </c>
      <c r="C7882">
        <v>125</v>
      </c>
      <c r="D7882">
        <v>2</v>
      </c>
      <c r="E7882" s="289" t="s">
        <v>17655</v>
      </c>
      <c r="F7882">
        <v>5016151726</v>
      </c>
      <c r="G7882" s="276">
        <v>45810</v>
      </c>
      <c r="H7882">
        <v>20250519721349</v>
      </c>
      <c r="I7882">
        <v>2.4</v>
      </c>
      <c r="J7882" s="289" t="s">
        <v>383</v>
      </c>
      <c r="K7882" s="289" t="s">
        <v>17656</v>
      </c>
      <c r="L7882" s="289" t="s">
        <v>275</v>
      </c>
      <c r="M7882" s="289" t="s">
        <v>17541</v>
      </c>
      <c r="N7882" s="289" t="s">
        <v>609</v>
      </c>
      <c r="O7882" s="289" t="s">
        <v>16049</v>
      </c>
      <c r="P7882" s="289" t="str">
        <f>VLOOKUP(CAT_Details[[#This Row],[Delivery Bp Customer Code]],Table6[],2,0)</f>
        <v>MZ02</v>
      </c>
    </row>
    <row r="7883" spans="1:16" x14ac:dyDescent="0.25">
      <c r="A7883" s="289" t="s">
        <v>76</v>
      </c>
      <c r="B7883">
        <v>1</v>
      </c>
      <c r="C7883">
        <v>12</v>
      </c>
      <c r="D7883">
        <v>0.03</v>
      </c>
      <c r="E7883" s="289" t="s">
        <v>17657</v>
      </c>
      <c r="F7883">
        <v>5016166624</v>
      </c>
      <c r="G7883" s="276">
        <v>45810</v>
      </c>
      <c r="H7883">
        <v>20250519721682</v>
      </c>
      <c r="I7883">
        <v>1.7999999999999999E-2</v>
      </c>
      <c r="J7883" s="289" t="s">
        <v>764</v>
      </c>
      <c r="K7883" s="289" t="s">
        <v>17658</v>
      </c>
      <c r="L7883" s="289" t="s">
        <v>275</v>
      </c>
      <c r="M7883" s="289" t="s">
        <v>17607</v>
      </c>
      <c r="N7883" s="289" t="s">
        <v>766</v>
      </c>
      <c r="O7883" s="289" t="s">
        <v>16049</v>
      </c>
      <c r="P7883" s="289" t="str">
        <f>VLOOKUP(CAT_Details[[#This Row],[Delivery Bp Customer Code]],Table6[],2,0)</f>
        <v>MZ02</v>
      </c>
    </row>
    <row r="7884" spans="1:16" x14ac:dyDescent="0.25">
      <c r="A7884" s="289" t="s">
        <v>76</v>
      </c>
      <c r="B7884">
        <v>1</v>
      </c>
      <c r="C7884">
        <v>95</v>
      </c>
      <c r="D7884">
        <v>0.2</v>
      </c>
      <c r="E7884" s="289" t="s">
        <v>17659</v>
      </c>
      <c r="F7884">
        <v>5016166985</v>
      </c>
      <c r="G7884" s="276">
        <v>45810</v>
      </c>
      <c r="H7884">
        <v>20250520722741</v>
      </c>
      <c r="I7884">
        <v>0.53300000000000003</v>
      </c>
      <c r="J7884" s="289" t="s">
        <v>294</v>
      </c>
      <c r="K7884" s="289" t="s">
        <v>17660</v>
      </c>
      <c r="L7884" s="289" t="s">
        <v>275</v>
      </c>
      <c r="M7884" s="289" t="s">
        <v>17607</v>
      </c>
      <c r="N7884" s="289" t="s">
        <v>1270</v>
      </c>
      <c r="O7884" s="289" t="s">
        <v>16049</v>
      </c>
      <c r="P7884" s="289" t="str">
        <f>VLOOKUP(CAT_Details[[#This Row],[Delivery Bp Customer Code]],Table6[],2,0)</f>
        <v>MZ02</v>
      </c>
    </row>
    <row r="7885" spans="1:16" x14ac:dyDescent="0.25">
      <c r="A7885" s="289" t="s">
        <v>76</v>
      </c>
      <c r="B7885">
        <v>2</v>
      </c>
      <c r="C7885">
        <v>64</v>
      </c>
      <c r="D7885">
        <v>0.4</v>
      </c>
      <c r="E7885" s="289" t="s">
        <v>17661</v>
      </c>
      <c r="F7885">
        <v>5016167067</v>
      </c>
      <c r="G7885" s="276">
        <v>45810</v>
      </c>
      <c r="H7885">
        <v>20250519721455</v>
      </c>
      <c r="I7885">
        <v>0.28799999999999998</v>
      </c>
      <c r="J7885" s="289" t="s">
        <v>324</v>
      </c>
      <c r="K7885" s="289" t="s">
        <v>17662</v>
      </c>
      <c r="L7885" s="289" t="s">
        <v>275</v>
      </c>
      <c r="M7885" s="289" t="s">
        <v>17471</v>
      </c>
      <c r="N7885" s="289" t="s">
        <v>508</v>
      </c>
      <c r="O7885" s="289" t="s">
        <v>16049</v>
      </c>
      <c r="P7885" s="289" t="str">
        <f>VLOOKUP(CAT_Details[[#This Row],[Delivery Bp Customer Code]],Table6[],2,0)</f>
        <v>MZ02</v>
      </c>
    </row>
    <row r="7886" spans="1:16" x14ac:dyDescent="0.25">
      <c r="A7886" s="289" t="s">
        <v>76</v>
      </c>
      <c r="B7886">
        <v>1</v>
      </c>
      <c r="C7886">
        <v>36</v>
      </c>
      <c r="D7886">
        <v>0.2</v>
      </c>
      <c r="E7886" s="289" t="s">
        <v>17663</v>
      </c>
      <c r="F7886">
        <v>5016167201</v>
      </c>
      <c r="G7886" s="276">
        <v>45810</v>
      </c>
      <c r="H7886">
        <v>20250519721184</v>
      </c>
      <c r="I7886">
        <v>0.38400000000000001</v>
      </c>
      <c r="J7886" s="289" t="s">
        <v>294</v>
      </c>
      <c r="K7886" s="289" t="s">
        <v>17664</v>
      </c>
      <c r="L7886" s="289" t="s">
        <v>275</v>
      </c>
      <c r="M7886" s="289" t="s">
        <v>17665</v>
      </c>
      <c r="N7886" s="289" t="s">
        <v>16159</v>
      </c>
      <c r="O7886" s="289" t="s">
        <v>16049</v>
      </c>
      <c r="P7886" s="289" t="str">
        <f>VLOOKUP(CAT_Details[[#This Row],[Delivery Bp Customer Code]],Table6[],2,0)</f>
        <v>MZ02</v>
      </c>
    </row>
    <row r="7887" spans="1:16" x14ac:dyDescent="0.25">
      <c r="A7887" s="289" t="s">
        <v>76</v>
      </c>
      <c r="B7887">
        <v>5</v>
      </c>
      <c r="C7887">
        <v>944</v>
      </c>
      <c r="D7887">
        <v>2</v>
      </c>
      <c r="E7887" s="289" t="s">
        <v>17666</v>
      </c>
      <c r="F7887">
        <v>5016182024</v>
      </c>
      <c r="G7887" s="276">
        <v>45810</v>
      </c>
      <c r="H7887">
        <v>20250521723436</v>
      </c>
      <c r="I7887">
        <v>3.1309999999999998</v>
      </c>
      <c r="J7887" s="289" t="s">
        <v>324</v>
      </c>
      <c r="K7887" s="289" t="s">
        <v>17667</v>
      </c>
      <c r="L7887" s="289" t="s">
        <v>275</v>
      </c>
      <c r="M7887" s="289" t="s">
        <v>17668</v>
      </c>
      <c r="N7887" s="289" t="s">
        <v>1160</v>
      </c>
      <c r="O7887" s="289" t="s">
        <v>16049</v>
      </c>
      <c r="P7887" s="289" t="str">
        <f>VLOOKUP(CAT_Details[[#This Row],[Delivery Bp Customer Code]],Table6[],2,0)</f>
        <v>MZ02</v>
      </c>
    </row>
    <row r="7888" spans="1:16" x14ac:dyDescent="0.25">
      <c r="A7888" s="289" t="s">
        <v>76</v>
      </c>
      <c r="B7888">
        <v>1</v>
      </c>
      <c r="C7888">
        <v>50</v>
      </c>
      <c r="D7888">
        <v>0.2</v>
      </c>
      <c r="E7888" s="289" t="s">
        <v>17669</v>
      </c>
      <c r="F7888">
        <v>5016182045</v>
      </c>
      <c r="G7888" s="276">
        <v>45810</v>
      </c>
      <c r="H7888">
        <v>20250520722517</v>
      </c>
      <c r="I7888">
        <v>0.14399999999999999</v>
      </c>
      <c r="J7888" s="289" t="s">
        <v>324</v>
      </c>
      <c r="K7888" s="289" t="s">
        <v>17670</v>
      </c>
      <c r="L7888" s="289" t="s">
        <v>275</v>
      </c>
      <c r="M7888" s="289" t="s">
        <v>17592</v>
      </c>
      <c r="N7888" s="289" t="s">
        <v>508</v>
      </c>
      <c r="O7888" s="289" t="s">
        <v>16049</v>
      </c>
      <c r="P7888" s="289" t="str">
        <f>VLOOKUP(CAT_Details[[#This Row],[Delivery Bp Customer Code]],Table6[],2,0)</f>
        <v>MZ02</v>
      </c>
    </row>
    <row r="7889" spans="1:16" x14ac:dyDescent="0.25">
      <c r="A7889" s="289" t="s">
        <v>76</v>
      </c>
      <c r="B7889">
        <v>15</v>
      </c>
      <c r="C7889">
        <v>2191</v>
      </c>
      <c r="D7889">
        <v>3</v>
      </c>
      <c r="E7889" s="289" t="s">
        <v>17671</v>
      </c>
      <c r="F7889">
        <v>5016182087</v>
      </c>
      <c r="G7889" s="276">
        <v>45810</v>
      </c>
      <c r="H7889">
        <v>20250521723870</v>
      </c>
      <c r="I7889">
        <v>2.88</v>
      </c>
      <c r="J7889" s="289" t="s">
        <v>401</v>
      </c>
      <c r="K7889" s="289" t="s">
        <v>17672</v>
      </c>
      <c r="L7889" s="289" t="s">
        <v>275</v>
      </c>
      <c r="M7889" s="289" t="s">
        <v>17673</v>
      </c>
      <c r="N7889" s="289" t="s">
        <v>1028</v>
      </c>
      <c r="O7889" s="289" t="s">
        <v>16049</v>
      </c>
      <c r="P7889" s="289" t="str">
        <f>VLOOKUP(CAT_Details[[#This Row],[Delivery Bp Customer Code]],Table6[],2,0)</f>
        <v>MZ02</v>
      </c>
    </row>
    <row r="7890" spans="1:16" x14ac:dyDescent="0.25">
      <c r="A7890" s="289" t="s">
        <v>76</v>
      </c>
      <c r="B7890">
        <v>1</v>
      </c>
      <c r="C7890">
        <v>5</v>
      </c>
      <c r="D7890">
        <v>0.1</v>
      </c>
      <c r="E7890" s="289" t="s">
        <v>17674</v>
      </c>
      <c r="F7890">
        <v>5016182403</v>
      </c>
      <c r="G7890" s="276">
        <v>45810</v>
      </c>
      <c r="H7890">
        <v>20250520722652</v>
      </c>
      <c r="I7890">
        <v>4.8000000000000001E-2</v>
      </c>
      <c r="J7890" s="289" t="s">
        <v>280</v>
      </c>
      <c r="K7890" s="289" t="s">
        <v>17675</v>
      </c>
      <c r="L7890" s="289" t="s">
        <v>275</v>
      </c>
      <c r="M7890" s="289" t="s">
        <v>17676</v>
      </c>
      <c r="N7890" s="289" t="s">
        <v>17677</v>
      </c>
      <c r="O7890" s="289" t="s">
        <v>16049</v>
      </c>
      <c r="P7890" s="289" t="str">
        <f>VLOOKUP(CAT_Details[[#This Row],[Delivery Bp Customer Code]],Table6[],2,0)</f>
        <v>MZ02</v>
      </c>
    </row>
    <row r="7891" spans="1:16" x14ac:dyDescent="0.25">
      <c r="A7891" s="289" t="s">
        <v>76</v>
      </c>
      <c r="B7891">
        <v>6</v>
      </c>
      <c r="C7891">
        <v>378</v>
      </c>
      <c r="D7891">
        <v>3.01</v>
      </c>
      <c r="E7891" s="289" t="s">
        <v>17678</v>
      </c>
      <c r="F7891">
        <v>5016182547</v>
      </c>
      <c r="G7891" s="276">
        <v>45810</v>
      </c>
      <c r="H7891">
        <v>20250521723687</v>
      </c>
      <c r="I7891">
        <v>7.2069999999999999</v>
      </c>
      <c r="J7891" s="289" t="s">
        <v>350</v>
      </c>
      <c r="K7891" s="289" t="s">
        <v>17679</v>
      </c>
      <c r="L7891" s="289" t="s">
        <v>275</v>
      </c>
      <c r="M7891" s="289" t="s">
        <v>17520</v>
      </c>
      <c r="N7891" s="289" t="s">
        <v>16421</v>
      </c>
      <c r="O7891" s="289" t="s">
        <v>16049</v>
      </c>
      <c r="P7891" s="289" t="str">
        <f>VLOOKUP(CAT_Details[[#This Row],[Delivery Bp Customer Code]],Table6[],2,0)</f>
        <v>MZ02</v>
      </c>
    </row>
    <row r="7892" spans="1:16" x14ac:dyDescent="0.25">
      <c r="A7892" s="289" t="s">
        <v>76</v>
      </c>
      <c r="B7892">
        <v>12</v>
      </c>
      <c r="C7892">
        <v>312</v>
      </c>
      <c r="D7892">
        <v>1.2</v>
      </c>
      <c r="E7892" s="289" t="s">
        <v>17680</v>
      </c>
      <c r="F7892">
        <v>5016197811</v>
      </c>
      <c r="G7892" s="276">
        <v>45810</v>
      </c>
      <c r="H7892">
        <v>20250520722729</v>
      </c>
      <c r="I7892">
        <v>1.44</v>
      </c>
      <c r="J7892" s="289" t="s">
        <v>350</v>
      </c>
      <c r="K7892" s="289" t="s">
        <v>17681</v>
      </c>
      <c r="L7892" s="289" t="s">
        <v>275</v>
      </c>
      <c r="M7892" s="289" t="s">
        <v>17421</v>
      </c>
      <c r="N7892" s="289" t="s">
        <v>1166</v>
      </c>
      <c r="O7892" s="289" t="s">
        <v>16049</v>
      </c>
      <c r="P7892" s="289" t="str">
        <f>VLOOKUP(CAT_Details[[#This Row],[Delivery Bp Customer Code]],Table6[],2,0)</f>
        <v>MZ02</v>
      </c>
    </row>
    <row r="7893" spans="1:16" x14ac:dyDescent="0.25">
      <c r="A7893" s="289" t="s">
        <v>76</v>
      </c>
      <c r="B7893">
        <v>2</v>
      </c>
      <c r="C7893">
        <v>90</v>
      </c>
      <c r="D7893">
        <v>0.4</v>
      </c>
      <c r="E7893" s="289" t="s">
        <v>17682</v>
      </c>
      <c r="F7893">
        <v>5016197939</v>
      </c>
      <c r="G7893" s="276">
        <v>45810</v>
      </c>
      <c r="H7893">
        <v>20250522724787</v>
      </c>
      <c r="I7893">
        <v>0.38400000000000001</v>
      </c>
      <c r="J7893" s="289" t="s">
        <v>324</v>
      </c>
      <c r="K7893" s="289" t="s">
        <v>17683</v>
      </c>
      <c r="L7893" s="289" t="s">
        <v>275</v>
      </c>
      <c r="M7893" s="289" t="s">
        <v>17567</v>
      </c>
      <c r="N7893" s="289" t="s">
        <v>16153</v>
      </c>
      <c r="O7893" s="289" t="s">
        <v>16049</v>
      </c>
      <c r="P7893" s="289" t="str">
        <f>VLOOKUP(CAT_Details[[#This Row],[Delivery Bp Customer Code]],Table6[],2,0)</f>
        <v>MZ02</v>
      </c>
    </row>
    <row r="7894" spans="1:16" x14ac:dyDescent="0.25">
      <c r="A7894" s="289" t="s">
        <v>76</v>
      </c>
      <c r="B7894">
        <v>2</v>
      </c>
      <c r="C7894">
        <v>763</v>
      </c>
      <c r="D7894">
        <v>0.67</v>
      </c>
      <c r="E7894" s="289" t="s">
        <v>17684</v>
      </c>
      <c r="F7894">
        <v>5016197977</v>
      </c>
      <c r="G7894" s="276">
        <v>45810</v>
      </c>
      <c r="H7894">
        <v>20250522724289</v>
      </c>
      <c r="I7894">
        <v>1.28</v>
      </c>
      <c r="J7894" s="289" t="s">
        <v>324</v>
      </c>
      <c r="K7894" s="289" t="s">
        <v>17685</v>
      </c>
      <c r="L7894" s="289" t="s">
        <v>275</v>
      </c>
      <c r="M7894" s="289" t="s">
        <v>17592</v>
      </c>
      <c r="N7894" s="289" t="s">
        <v>2172</v>
      </c>
      <c r="O7894" s="289" t="s">
        <v>16049</v>
      </c>
      <c r="P7894" s="289" t="str">
        <f>VLOOKUP(CAT_Details[[#This Row],[Delivery Bp Customer Code]],Table6[],2,0)</f>
        <v>MZ02</v>
      </c>
    </row>
    <row r="7895" spans="1:16" x14ac:dyDescent="0.25">
      <c r="A7895" s="289" t="s">
        <v>76</v>
      </c>
      <c r="B7895">
        <v>1</v>
      </c>
      <c r="C7895">
        <v>117</v>
      </c>
      <c r="D7895">
        <v>0.47</v>
      </c>
      <c r="E7895" s="289" t="s">
        <v>17686</v>
      </c>
      <c r="F7895">
        <v>5016198222</v>
      </c>
      <c r="G7895" s="276">
        <v>45810</v>
      </c>
      <c r="H7895">
        <v>20250523725724</v>
      </c>
      <c r="I7895">
        <v>0.98299999999999998</v>
      </c>
      <c r="J7895" s="289" t="s">
        <v>287</v>
      </c>
      <c r="K7895" s="289" t="s">
        <v>17687</v>
      </c>
      <c r="L7895" s="289" t="s">
        <v>275</v>
      </c>
      <c r="M7895" s="289" t="s">
        <v>17688</v>
      </c>
      <c r="N7895" s="289" t="s">
        <v>1198</v>
      </c>
      <c r="O7895" s="289" t="s">
        <v>16049</v>
      </c>
      <c r="P7895" s="289" t="str">
        <f>VLOOKUP(CAT_Details[[#This Row],[Delivery Bp Customer Code]],Table6[],2,0)</f>
        <v>MZ02</v>
      </c>
    </row>
    <row r="7896" spans="1:16" x14ac:dyDescent="0.25">
      <c r="A7896" s="289" t="s">
        <v>285</v>
      </c>
      <c r="B7896">
        <v>92</v>
      </c>
      <c r="C7896">
        <v>7872</v>
      </c>
      <c r="D7896">
        <v>13.6</v>
      </c>
      <c r="E7896" s="289" t="s">
        <v>17652</v>
      </c>
      <c r="F7896">
        <v>5016136035</v>
      </c>
      <c r="G7896" s="276">
        <v>45810</v>
      </c>
      <c r="H7896">
        <v>20250515720025</v>
      </c>
      <c r="I7896">
        <v>38.860999999999997</v>
      </c>
      <c r="J7896" s="289" t="s">
        <v>756</v>
      </c>
      <c r="K7896" s="289" t="s">
        <v>17689</v>
      </c>
      <c r="L7896" s="289" t="s">
        <v>275</v>
      </c>
      <c r="M7896" s="289" t="s">
        <v>17654</v>
      </c>
      <c r="N7896" s="289" t="s">
        <v>759</v>
      </c>
      <c r="O7896" s="289" t="s">
        <v>291</v>
      </c>
      <c r="P7896" s="289" t="str">
        <f>VLOOKUP(CAT_Details[[#This Row],[Delivery Bp Customer Code]],Table6[],2,0)</f>
        <v>DX01-L5</v>
      </c>
    </row>
    <row r="7897" spans="1:16" x14ac:dyDescent="0.25">
      <c r="A7897" s="289" t="s">
        <v>285</v>
      </c>
      <c r="B7897">
        <v>1</v>
      </c>
      <c r="C7897">
        <v>20</v>
      </c>
      <c r="D7897">
        <v>0.17</v>
      </c>
      <c r="E7897" s="289" t="s">
        <v>17690</v>
      </c>
      <c r="F7897">
        <v>5016136079</v>
      </c>
      <c r="G7897" s="276">
        <v>45810</v>
      </c>
      <c r="H7897">
        <v>20250514718015</v>
      </c>
      <c r="I7897">
        <v>0.2</v>
      </c>
      <c r="J7897" s="289" t="s">
        <v>756</v>
      </c>
      <c r="K7897" s="289" t="s">
        <v>17691</v>
      </c>
      <c r="L7897" s="289" t="s">
        <v>275</v>
      </c>
      <c r="M7897" s="289" t="s">
        <v>17654</v>
      </c>
      <c r="N7897" s="289" t="s">
        <v>17692</v>
      </c>
      <c r="O7897" s="289" t="s">
        <v>291</v>
      </c>
      <c r="P7897" s="289" t="str">
        <f>VLOOKUP(CAT_Details[[#This Row],[Delivery Bp Customer Code]],Table6[],2,0)</f>
        <v>DX01-L5</v>
      </c>
    </row>
    <row r="7898" spans="1:16" x14ac:dyDescent="0.25">
      <c r="A7898" s="289" t="s">
        <v>285</v>
      </c>
      <c r="B7898">
        <v>36</v>
      </c>
      <c r="C7898">
        <v>557</v>
      </c>
      <c r="D7898">
        <v>1.46</v>
      </c>
      <c r="E7898" s="289" t="s">
        <v>17693</v>
      </c>
      <c r="F7898">
        <v>5016150865</v>
      </c>
      <c r="G7898" s="276">
        <v>45810</v>
      </c>
      <c r="H7898">
        <v>20250520722252</v>
      </c>
      <c r="I7898">
        <v>0.83899999999999997</v>
      </c>
      <c r="J7898" s="289" t="s">
        <v>294</v>
      </c>
      <c r="K7898" s="289" t="s">
        <v>17694</v>
      </c>
      <c r="L7898" s="289" t="s">
        <v>275</v>
      </c>
      <c r="M7898" s="289" t="s">
        <v>17607</v>
      </c>
      <c r="N7898" s="289" t="s">
        <v>1413</v>
      </c>
      <c r="O7898" s="289" t="s">
        <v>291</v>
      </c>
      <c r="P7898" s="289" t="str">
        <f>VLOOKUP(CAT_Details[[#This Row],[Delivery Bp Customer Code]],Table6[],2,0)</f>
        <v>DX01-L5</v>
      </c>
    </row>
    <row r="7899" spans="1:16" x14ac:dyDescent="0.25">
      <c r="A7899" s="289" t="s">
        <v>285</v>
      </c>
      <c r="B7899">
        <v>13</v>
      </c>
      <c r="C7899">
        <v>843</v>
      </c>
      <c r="D7899">
        <v>7.05</v>
      </c>
      <c r="E7899" s="289" t="s">
        <v>17695</v>
      </c>
      <c r="F7899">
        <v>5016150872</v>
      </c>
      <c r="G7899" s="276">
        <v>45810</v>
      </c>
      <c r="H7899">
        <v>20250514717680</v>
      </c>
      <c r="I7899">
        <v>18.39</v>
      </c>
      <c r="J7899" s="289" t="s">
        <v>294</v>
      </c>
      <c r="K7899" s="289" t="s">
        <v>17696</v>
      </c>
      <c r="L7899" s="289" t="s">
        <v>275</v>
      </c>
      <c r="M7899" s="289" t="s">
        <v>17392</v>
      </c>
      <c r="N7899" s="289" t="s">
        <v>5685</v>
      </c>
      <c r="O7899" s="289" t="s">
        <v>291</v>
      </c>
      <c r="P7899" s="289" t="str">
        <f>VLOOKUP(CAT_Details[[#This Row],[Delivery Bp Customer Code]],Table6[],2,0)</f>
        <v>DX01-L5</v>
      </c>
    </row>
    <row r="7900" spans="1:16" x14ac:dyDescent="0.25">
      <c r="A7900" s="289" t="s">
        <v>285</v>
      </c>
      <c r="B7900">
        <v>13</v>
      </c>
      <c r="C7900">
        <v>6300</v>
      </c>
      <c r="D7900">
        <v>5.2</v>
      </c>
      <c r="E7900" s="289" t="s">
        <v>17697</v>
      </c>
      <c r="F7900">
        <v>5016151710</v>
      </c>
      <c r="G7900" s="276">
        <v>45810</v>
      </c>
      <c r="H7900">
        <v>20250515720006</v>
      </c>
      <c r="I7900">
        <v>12.48</v>
      </c>
      <c r="J7900" s="289" t="s">
        <v>383</v>
      </c>
      <c r="K7900" s="289" t="s">
        <v>17698</v>
      </c>
      <c r="L7900" s="289" t="s">
        <v>275</v>
      </c>
      <c r="M7900" s="289" t="s">
        <v>17619</v>
      </c>
      <c r="N7900" s="289" t="s">
        <v>386</v>
      </c>
      <c r="O7900" s="289" t="s">
        <v>291</v>
      </c>
      <c r="P7900" s="289" t="str">
        <f>VLOOKUP(CAT_Details[[#This Row],[Delivery Bp Customer Code]],Table6[],2,0)</f>
        <v>DX01-L5</v>
      </c>
    </row>
    <row r="7901" spans="1:16" x14ac:dyDescent="0.25">
      <c r="A7901" s="289" t="s">
        <v>285</v>
      </c>
      <c r="B7901">
        <v>1</v>
      </c>
      <c r="C7901">
        <v>68</v>
      </c>
      <c r="D7901">
        <v>0.2</v>
      </c>
      <c r="E7901" s="289" t="s">
        <v>17699</v>
      </c>
      <c r="F7901">
        <v>5016151763</v>
      </c>
      <c r="G7901" s="276">
        <v>45810</v>
      </c>
      <c r="H7901">
        <v>20250520722134</v>
      </c>
      <c r="I7901">
        <v>0.192</v>
      </c>
      <c r="J7901" s="289" t="s">
        <v>324</v>
      </c>
      <c r="K7901" s="289" t="s">
        <v>17700</v>
      </c>
      <c r="L7901" s="289" t="s">
        <v>275</v>
      </c>
      <c r="M7901" s="289" t="s">
        <v>17567</v>
      </c>
      <c r="N7901" s="289" t="s">
        <v>399</v>
      </c>
      <c r="O7901" s="289" t="s">
        <v>291</v>
      </c>
      <c r="P7901" s="289" t="str">
        <f>VLOOKUP(CAT_Details[[#This Row],[Delivery Bp Customer Code]],Table6[],2,0)</f>
        <v>DX01-L5</v>
      </c>
    </row>
    <row r="7902" spans="1:16" x14ac:dyDescent="0.25">
      <c r="A7902" s="289" t="s">
        <v>285</v>
      </c>
      <c r="B7902">
        <v>19</v>
      </c>
      <c r="C7902">
        <v>1136</v>
      </c>
      <c r="D7902">
        <v>10.31</v>
      </c>
      <c r="E7902" s="289" t="s">
        <v>17701</v>
      </c>
      <c r="F7902">
        <v>5016151803</v>
      </c>
      <c r="G7902" s="276">
        <v>45810</v>
      </c>
      <c r="H7902">
        <v>20250514717663</v>
      </c>
      <c r="I7902">
        <v>27.786000000000001</v>
      </c>
      <c r="J7902" s="289" t="s">
        <v>294</v>
      </c>
      <c r="K7902" s="289" t="s">
        <v>17702</v>
      </c>
      <c r="L7902" s="289" t="s">
        <v>275</v>
      </c>
      <c r="M7902" s="289" t="s">
        <v>17703</v>
      </c>
      <c r="N7902" s="289" t="s">
        <v>5685</v>
      </c>
      <c r="O7902" s="289" t="s">
        <v>291</v>
      </c>
      <c r="P7902" s="289" t="str">
        <f>VLOOKUP(CAT_Details[[#This Row],[Delivery Bp Customer Code]],Table6[],2,0)</f>
        <v>DX01-L5</v>
      </c>
    </row>
    <row r="7903" spans="1:16" x14ac:dyDescent="0.25">
      <c r="A7903" s="289" t="s">
        <v>285</v>
      </c>
      <c r="B7903">
        <v>2</v>
      </c>
      <c r="C7903">
        <v>350</v>
      </c>
      <c r="D7903">
        <v>0.4</v>
      </c>
      <c r="E7903" s="289" t="s">
        <v>17657</v>
      </c>
      <c r="F7903">
        <v>5016166625</v>
      </c>
      <c r="G7903" s="276">
        <v>45810</v>
      </c>
      <c r="H7903">
        <v>20250519721680</v>
      </c>
      <c r="I7903">
        <v>0.432</v>
      </c>
      <c r="J7903" s="289" t="s">
        <v>764</v>
      </c>
      <c r="K7903" s="289" t="s">
        <v>17704</v>
      </c>
      <c r="L7903" s="289" t="s">
        <v>275</v>
      </c>
      <c r="M7903" s="289" t="s">
        <v>17607</v>
      </c>
      <c r="N7903" s="289" t="s">
        <v>766</v>
      </c>
      <c r="O7903" s="289" t="s">
        <v>291</v>
      </c>
      <c r="P7903" s="289" t="str">
        <f>VLOOKUP(CAT_Details[[#This Row],[Delivery Bp Customer Code]],Table6[],2,0)</f>
        <v>DX01-L5</v>
      </c>
    </row>
    <row r="7904" spans="1:16" x14ac:dyDescent="0.25">
      <c r="A7904" s="289" t="s">
        <v>285</v>
      </c>
      <c r="B7904">
        <v>35</v>
      </c>
      <c r="C7904">
        <v>10499</v>
      </c>
      <c r="D7904">
        <v>13.6</v>
      </c>
      <c r="E7904" s="289" t="s">
        <v>17705</v>
      </c>
      <c r="F7904">
        <v>5016166782</v>
      </c>
      <c r="G7904" s="276">
        <v>45810</v>
      </c>
      <c r="H7904">
        <v>20250516720842</v>
      </c>
      <c r="I7904">
        <v>29.81</v>
      </c>
      <c r="J7904" s="289" t="s">
        <v>401</v>
      </c>
      <c r="K7904" s="289" t="s">
        <v>17706</v>
      </c>
      <c r="L7904" s="289" t="s">
        <v>275</v>
      </c>
      <c r="M7904" s="289" t="s">
        <v>17707</v>
      </c>
      <c r="N7904" s="289" t="s">
        <v>1028</v>
      </c>
      <c r="O7904" s="289" t="s">
        <v>291</v>
      </c>
      <c r="P7904" s="289" t="str">
        <f>VLOOKUP(CAT_Details[[#This Row],[Delivery Bp Customer Code]],Table6[],2,0)</f>
        <v>DX01-L5</v>
      </c>
    </row>
    <row r="7905" spans="1:16" x14ac:dyDescent="0.25">
      <c r="A7905" s="289" t="s">
        <v>285</v>
      </c>
      <c r="B7905">
        <v>8</v>
      </c>
      <c r="C7905">
        <v>2688</v>
      </c>
      <c r="D7905">
        <v>3.99</v>
      </c>
      <c r="E7905" s="289" t="s">
        <v>17708</v>
      </c>
      <c r="F7905">
        <v>5016166916</v>
      </c>
      <c r="G7905" s="276">
        <v>45810</v>
      </c>
      <c r="H7905">
        <v>20250521723450</v>
      </c>
      <c r="I7905">
        <v>8.8030000000000008</v>
      </c>
      <c r="J7905" s="289" t="s">
        <v>401</v>
      </c>
      <c r="K7905" s="289" t="s">
        <v>17709</v>
      </c>
      <c r="L7905" s="289" t="s">
        <v>275</v>
      </c>
      <c r="M7905" s="289" t="s">
        <v>17707</v>
      </c>
      <c r="N7905" s="289" t="s">
        <v>16659</v>
      </c>
      <c r="O7905" s="289" t="s">
        <v>291</v>
      </c>
      <c r="P7905" s="289" t="str">
        <f>VLOOKUP(CAT_Details[[#This Row],[Delivery Bp Customer Code]],Table6[],2,0)</f>
        <v>DX01-L5</v>
      </c>
    </row>
    <row r="7906" spans="1:16" x14ac:dyDescent="0.25">
      <c r="A7906" s="289" t="s">
        <v>285</v>
      </c>
      <c r="B7906">
        <v>54</v>
      </c>
      <c r="C7906">
        <v>16800</v>
      </c>
      <c r="D7906">
        <v>13.6</v>
      </c>
      <c r="E7906" s="289" t="s">
        <v>17710</v>
      </c>
      <c r="F7906">
        <v>5016166968</v>
      </c>
      <c r="G7906" s="276">
        <v>45810</v>
      </c>
      <c r="H7906">
        <v>20250516720821</v>
      </c>
      <c r="I7906">
        <v>45.887999999999998</v>
      </c>
      <c r="J7906" s="289" t="s">
        <v>401</v>
      </c>
      <c r="K7906" s="289" t="s">
        <v>17711</v>
      </c>
      <c r="L7906" s="289" t="s">
        <v>275</v>
      </c>
      <c r="M7906" s="289" t="s">
        <v>17712</v>
      </c>
      <c r="N7906" s="289" t="s">
        <v>1028</v>
      </c>
      <c r="O7906" s="289" t="s">
        <v>291</v>
      </c>
      <c r="P7906" s="289" t="str">
        <f>VLOOKUP(CAT_Details[[#This Row],[Delivery Bp Customer Code]],Table6[],2,0)</f>
        <v>DX01-L5</v>
      </c>
    </row>
    <row r="7907" spans="1:16" x14ac:dyDescent="0.25">
      <c r="A7907" s="289" t="s">
        <v>285</v>
      </c>
      <c r="B7907">
        <v>4</v>
      </c>
      <c r="C7907">
        <v>600</v>
      </c>
      <c r="D7907">
        <v>1.84</v>
      </c>
      <c r="E7907" s="289" t="s">
        <v>17713</v>
      </c>
      <c r="F7907">
        <v>5016166999</v>
      </c>
      <c r="G7907" s="276">
        <v>45810</v>
      </c>
      <c r="H7907">
        <v>20250515719689</v>
      </c>
      <c r="I7907">
        <v>2.9279999999999999</v>
      </c>
      <c r="J7907" s="289" t="s">
        <v>345</v>
      </c>
      <c r="K7907" s="289" t="s">
        <v>17714</v>
      </c>
      <c r="L7907" s="289" t="s">
        <v>275</v>
      </c>
      <c r="M7907" s="289" t="s">
        <v>17513</v>
      </c>
      <c r="N7907" s="289" t="s">
        <v>427</v>
      </c>
      <c r="O7907" s="289" t="s">
        <v>291</v>
      </c>
      <c r="P7907" s="289" t="str">
        <f>VLOOKUP(CAT_Details[[#This Row],[Delivery Bp Customer Code]],Table6[],2,0)</f>
        <v>DX01-L5</v>
      </c>
    </row>
    <row r="7908" spans="1:16" x14ac:dyDescent="0.25">
      <c r="A7908" s="289" t="s">
        <v>285</v>
      </c>
      <c r="B7908">
        <v>66</v>
      </c>
      <c r="C7908">
        <v>8613</v>
      </c>
      <c r="D7908">
        <v>13.89</v>
      </c>
      <c r="E7908" s="289" t="s">
        <v>17661</v>
      </c>
      <c r="F7908">
        <v>5016167066</v>
      </c>
      <c r="G7908" s="276">
        <v>45810</v>
      </c>
      <c r="H7908">
        <v>20250519721637</v>
      </c>
      <c r="I7908">
        <v>27.356999999999999</v>
      </c>
      <c r="J7908" s="289" t="s">
        <v>324</v>
      </c>
      <c r="K7908" s="289" t="s">
        <v>17715</v>
      </c>
      <c r="L7908" s="289" t="s">
        <v>275</v>
      </c>
      <c r="M7908" s="289" t="s">
        <v>17471</v>
      </c>
      <c r="N7908" s="289" t="s">
        <v>508</v>
      </c>
      <c r="O7908" s="289" t="s">
        <v>291</v>
      </c>
      <c r="P7908" s="289" t="str">
        <f>VLOOKUP(CAT_Details[[#This Row],[Delivery Bp Customer Code]],Table6[],2,0)</f>
        <v>DX01-L5</v>
      </c>
    </row>
    <row r="7909" spans="1:16" x14ac:dyDescent="0.25">
      <c r="A7909" s="289" t="s">
        <v>285</v>
      </c>
      <c r="B7909">
        <v>6</v>
      </c>
      <c r="C7909">
        <v>1850</v>
      </c>
      <c r="D7909">
        <v>2.4</v>
      </c>
      <c r="E7909" s="289" t="s">
        <v>17716</v>
      </c>
      <c r="F7909">
        <v>5016167154</v>
      </c>
      <c r="G7909" s="276">
        <v>45810</v>
      </c>
      <c r="H7909">
        <v>20250521723683</v>
      </c>
      <c r="I7909">
        <v>1.728</v>
      </c>
      <c r="J7909" s="289" t="s">
        <v>287</v>
      </c>
      <c r="K7909" s="289" t="s">
        <v>17717</v>
      </c>
      <c r="L7909" s="289" t="s">
        <v>275</v>
      </c>
      <c r="M7909" s="289" t="s">
        <v>17648</v>
      </c>
      <c r="N7909" s="289" t="s">
        <v>17117</v>
      </c>
      <c r="O7909" s="289" t="s">
        <v>291</v>
      </c>
      <c r="P7909" s="289" t="str">
        <f>VLOOKUP(CAT_Details[[#This Row],[Delivery Bp Customer Code]],Table6[],2,0)</f>
        <v>DX01-L5</v>
      </c>
    </row>
    <row r="7910" spans="1:16" x14ac:dyDescent="0.25">
      <c r="A7910" s="289" t="s">
        <v>285</v>
      </c>
      <c r="B7910">
        <v>14</v>
      </c>
      <c r="C7910">
        <v>2170</v>
      </c>
      <c r="D7910">
        <v>6.07</v>
      </c>
      <c r="E7910" s="289" t="s">
        <v>17663</v>
      </c>
      <c r="F7910">
        <v>5016167208</v>
      </c>
      <c r="G7910" s="276">
        <v>45810</v>
      </c>
      <c r="H7910">
        <v>20250519721420</v>
      </c>
      <c r="I7910">
        <v>14.56</v>
      </c>
      <c r="J7910" s="289" t="s">
        <v>294</v>
      </c>
      <c r="K7910" s="289" t="s">
        <v>17718</v>
      </c>
      <c r="L7910" s="289" t="s">
        <v>275</v>
      </c>
      <c r="M7910" s="289" t="s">
        <v>17665</v>
      </c>
      <c r="N7910" s="289" t="s">
        <v>16159</v>
      </c>
      <c r="O7910" s="289" t="s">
        <v>291</v>
      </c>
      <c r="P7910" s="289" t="str">
        <f>VLOOKUP(CAT_Details[[#This Row],[Delivery Bp Customer Code]],Table6[],2,0)</f>
        <v>DX01-L5</v>
      </c>
    </row>
    <row r="7911" spans="1:16" x14ac:dyDescent="0.25">
      <c r="A7911" s="289" t="s">
        <v>285</v>
      </c>
      <c r="B7911">
        <v>9</v>
      </c>
      <c r="C7911">
        <v>1175</v>
      </c>
      <c r="D7911">
        <v>3.2</v>
      </c>
      <c r="E7911" s="289" t="s">
        <v>17719</v>
      </c>
      <c r="F7911">
        <v>5016167404</v>
      </c>
      <c r="G7911" s="276">
        <v>45810</v>
      </c>
      <c r="H7911">
        <v>20250520722945</v>
      </c>
      <c r="I7911">
        <v>5.76</v>
      </c>
      <c r="J7911" s="289" t="s">
        <v>294</v>
      </c>
      <c r="K7911" s="289" t="s">
        <v>17720</v>
      </c>
      <c r="L7911" s="289" t="s">
        <v>275</v>
      </c>
      <c r="M7911" s="289" t="s">
        <v>17721</v>
      </c>
      <c r="N7911" s="289" t="s">
        <v>504</v>
      </c>
      <c r="O7911" s="289" t="s">
        <v>291</v>
      </c>
      <c r="P7911" s="289" t="str">
        <f>VLOOKUP(CAT_Details[[#This Row],[Delivery Bp Customer Code]],Table6[],2,0)</f>
        <v>DX01-L5</v>
      </c>
    </row>
    <row r="7912" spans="1:16" x14ac:dyDescent="0.25">
      <c r="A7912" s="289" t="s">
        <v>285</v>
      </c>
      <c r="B7912">
        <v>4</v>
      </c>
      <c r="C7912">
        <v>1560</v>
      </c>
      <c r="D7912">
        <v>1.6</v>
      </c>
      <c r="E7912" s="289" t="s">
        <v>17722</v>
      </c>
      <c r="F7912">
        <v>5016167407</v>
      </c>
      <c r="G7912" s="276">
        <v>45810</v>
      </c>
      <c r="H7912">
        <v>20250520722678</v>
      </c>
      <c r="I7912">
        <v>3.84</v>
      </c>
      <c r="J7912" s="289" t="s">
        <v>294</v>
      </c>
      <c r="K7912" s="289" t="s">
        <v>17723</v>
      </c>
      <c r="L7912" s="289" t="s">
        <v>275</v>
      </c>
      <c r="M7912" s="289" t="s">
        <v>17607</v>
      </c>
      <c r="N7912" s="289" t="s">
        <v>297</v>
      </c>
      <c r="O7912" s="289" t="s">
        <v>291</v>
      </c>
      <c r="P7912" s="289" t="str">
        <f>VLOOKUP(CAT_Details[[#This Row],[Delivery Bp Customer Code]],Table6[],2,0)</f>
        <v>DX01-L5</v>
      </c>
    </row>
    <row r="7913" spans="1:16" x14ac:dyDescent="0.25">
      <c r="A7913" s="289" t="s">
        <v>285</v>
      </c>
      <c r="B7913">
        <v>17</v>
      </c>
      <c r="C7913">
        <v>3065</v>
      </c>
      <c r="D7913">
        <v>6.8</v>
      </c>
      <c r="E7913" s="289" t="s">
        <v>17724</v>
      </c>
      <c r="F7913">
        <v>5016181968</v>
      </c>
      <c r="G7913" s="276">
        <v>45810</v>
      </c>
      <c r="H7913">
        <v>20250522724399</v>
      </c>
      <c r="I7913">
        <v>11.135999999999999</v>
      </c>
      <c r="J7913" s="289" t="s">
        <v>345</v>
      </c>
      <c r="K7913" s="289" t="s">
        <v>17725</v>
      </c>
      <c r="L7913" s="289" t="s">
        <v>275</v>
      </c>
      <c r="M7913" s="289" t="s">
        <v>17726</v>
      </c>
      <c r="N7913" s="289" t="s">
        <v>348</v>
      </c>
      <c r="O7913" s="289" t="s">
        <v>291</v>
      </c>
      <c r="P7913" s="289" t="str">
        <f>VLOOKUP(CAT_Details[[#This Row],[Delivery Bp Customer Code]],Table6[],2,0)</f>
        <v>DX01-L5</v>
      </c>
    </row>
    <row r="7914" spans="1:16" x14ac:dyDescent="0.25">
      <c r="A7914" s="289" t="s">
        <v>285</v>
      </c>
      <c r="B7914">
        <v>5</v>
      </c>
      <c r="C7914">
        <v>1813</v>
      </c>
      <c r="D7914">
        <v>2</v>
      </c>
      <c r="E7914" s="289" t="s">
        <v>17727</v>
      </c>
      <c r="F7914">
        <v>5016181975</v>
      </c>
      <c r="G7914" s="276">
        <v>45810</v>
      </c>
      <c r="H7914">
        <v>20250522724499</v>
      </c>
      <c r="I7914">
        <v>4.8</v>
      </c>
      <c r="J7914" s="289" t="s">
        <v>401</v>
      </c>
      <c r="K7914" s="289" t="s">
        <v>17728</v>
      </c>
      <c r="L7914" s="289" t="s">
        <v>275</v>
      </c>
      <c r="M7914" s="289" t="s">
        <v>17673</v>
      </c>
      <c r="N7914" s="289" t="s">
        <v>17729</v>
      </c>
      <c r="O7914" s="289" t="s">
        <v>291</v>
      </c>
      <c r="P7914" s="289" t="str">
        <f>VLOOKUP(CAT_Details[[#This Row],[Delivery Bp Customer Code]],Table6[],2,0)</f>
        <v>DX01-L5</v>
      </c>
    </row>
    <row r="7915" spans="1:16" x14ac:dyDescent="0.25">
      <c r="A7915" s="289" t="s">
        <v>285</v>
      </c>
      <c r="B7915">
        <v>11</v>
      </c>
      <c r="C7915">
        <v>1122</v>
      </c>
      <c r="D7915">
        <v>4.4000000000000004</v>
      </c>
      <c r="E7915" s="289" t="s">
        <v>17730</v>
      </c>
      <c r="F7915">
        <v>5016182261</v>
      </c>
      <c r="G7915" s="276">
        <v>45810</v>
      </c>
      <c r="H7915">
        <v>20250521723749</v>
      </c>
      <c r="I7915">
        <v>11.827</v>
      </c>
      <c r="J7915" s="289" t="s">
        <v>350</v>
      </c>
      <c r="K7915" s="289" t="s">
        <v>17731</v>
      </c>
      <c r="L7915" s="289" t="s">
        <v>275</v>
      </c>
      <c r="M7915" s="289" t="s">
        <v>17732</v>
      </c>
      <c r="N7915" s="289" t="s">
        <v>462</v>
      </c>
      <c r="O7915" s="289" t="s">
        <v>291</v>
      </c>
      <c r="P7915" s="289" t="str">
        <f>VLOOKUP(CAT_Details[[#This Row],[Delivery Bp Customer Code]],Table6[],2,0)</f>
        <v>DX01-L5</v>
      </c>
    </row>
    <row r="7916" spans="1:16" x14ac:dyDescent="0.25">
      <c r="A7916" s="289" t="s">
        <v>285</v>
      </c>
      <c r="B7916">
        <v>26</v>
      </c>
      <c r="C7916">
        <v>2410</v>
      </c>
      <c r="D7916">
        <v>10.4</v>
      </c>
      <c r="E7916" s="289" t="s">
        <v>17730</v>
      </c>
      <c r="F7916">
        <v>5016182262</v>
      </c>
      <c r="G7916" s="276">
        <v>45810</v>
      </c>
      <c r="H7916">
        <v>20250521723754</v>
      </c>
      <c r="I7916">
        <v>24.844000000000001</v>
      </c>
      <c r="J7916" s="289" t="s">
        <v>350</v>
      </c>
      <c r="K7916" s="289" t="s">
        <v>17733</v>
      </c>
      <c r="L7916" s="289" t="s">
        <v>275</v>
      </c>
      <c r="M7916" s="289" t="s">
        <v>17732</v>
      </c>
      <c r="N7916" s="289" t="s">
        <v>462</v>
      </c>
      <c r="O7916" s="289" t="s">
        <v>291</v>
      </c>
      <c r="P7916" s="289" t="str">
        <f>VLOOKUP(CAT_Details[[#This Row],[Delivery Bp Customer Code]],Table6[],2,0)</f>
        <v>DX01-L5</v>
      </c>
    </row>
    <row r="7917" spans="1:16" x14ac:dyDescent="0.25">
      <c r="A7917" s="289" t="s">
        <v>285</v>
      </c>
      <c r="B7917">
        <v>21</v>
      </c>
      <c r="C7917">
        <v>1320</v>
      </c>
      <c r="D7917">
        <v>8.4</v>
      </c>
      <c r="E7917" s="289" t="s">
        <v>17734</v>
      </c>
      <c r="F7917">
        <v>5016182284</v>
      </c>
      <c r="G7917" s="276">
        <v>45810</v>
      </c>
      <c r="H7917">
        <v>20250521723938</v>
      </c>
      <c r="I7917">
        <v>20.16</v>
      </c>
      <c r="J7917" s="289" t="s">
        <v>294</v>
      </c>
      <c r="K7917" s="289" t="s">
        <v>17735</v>
      </c>
      <c r="L7917" s="289" t="s">
        <v>275</v>
      </c>
      <c r="M7917" s="289" t="s">
        <v>17736</v>
      </c>
      <c r="N7917" s="289" t="s">
        <v>16650</v>
      </c>
      <c r="O7917" s="289" t="s">
        <v>291</v>
      </c>
      <c r="P7917" s="289" t="str">
        <f>VLOOKUP(CAT_Details[[#This Row],[Delivery Bp Customer Code]],Table6[],2,0)</f>
        <v>DX01-L5</v>
      </c>
    </row>
    <row r="7918" spans="1:16" x14ac:dyDescent="0.25">
      <c r="A7918" s="289" t="s">
        <v>285</v>
      </c>
      <c r="B7918">
        <v>3</v>
      </c>
      <c r="C7918">
        <v>231</v>
      </c>
      <c r="D7918">
        <v>1.5</v>
      </c>
      <c r="E7918" s="289" t="s">
        <v>17737</v>
      </c>
      <c r="F7918">
        <v>5016182346</v>
      </c>
      <c r="G7918" s="276">
        <v>45810</v>
      </c>
      <c r="H7918">
        <v>20250523725561</v>
      </c>
      <c r="I7918">
        <v>3.6</v>
      </c>
      <c r="J7918" s="289" t="s">
        <v>350</v>
      </c>
      <c r="K7918" s="289" t="s">
        <v>17738</v>
      </c>
      <c r="L7918" s="289" t="s">
        <v>275</v>
      </c>
      <c r="M7918" s="289" t="s">
        <v>17421</v>
      </c>
      <c r="N7918" s="289" t="s">
        <v>1095</v>
      </c>
      <c r="O7918" s="289" t="s">
        <v>291</v>
      </c>
      <c r="P7918" s="289" t="str">
        <f>VLOOKUP(CAT_Details[[#This Row],[Delivery Bp Customer Code]],Table6[],2,0)</f>
        <v>DX01-L5</v>
      </c>
    </row>
    <row r="7919" spans="1:16" x14ac:dyDescent="0.25">
      <c r="A7919" s="289" t="s">
        <v>285</v>
      </c>
      <c r="B7919">
        <v>1</v>
      </c>
      <c r="C7919">
        <v>46</v>
      </c>
      <c r="D7919">
        <v>0.16</v>
      </c>
      <c r="E7919" s="289" t="s">
        <v>17739</v>
      </c>
      <c r="F7919">
        <v>5016182372</v>
      </c>
      <c r="G7919" s="276">
        <v>45810</v>
      </c>
      <c r="H7919">
        <v>20250521723534</v>
      </c>
      <c r="I7919">
        <v>0.13500000000000001</v>
      </c>
      <c r="J7919" s="289" t="s">
        <v>350</v>
      </c>
      <c r="K7919" s="289" t="s">
        <v>17740</v>
      </c>
      <c r="L7919" s="289" t="s">
        <v>275</v>
      </c>
      <c r="M7919" s="289" t="s">
        <v>17520</v>
      </c>
      <c r="N7919" s="289" t="s">
        <v>685</v>
      </c>
      <c r="O7919" s="289" t="s">
        <v>291</v>
      </c>
      <c r="P7919" s="289" t="str">
        <f>VLOOKUP(CAT_Details[[#This Row],[Delivery Bp Customer Code]],Table6[],2,0)</f>
        <v>DX01-L5</v>
      </c>
    </row>
    <row r="7920" spans="1:16" x14ac:dyDescent="0.25">
      <c r="A7920" s="289" t="s">
        <v>285</v>
      </c>
      <c r="B7920">
        <v>8</v>
      </c>
      <c r="C7920">
        <v>9200</v>
      </c>
      <c r="D7920">
        <v>3.2</v>
      </c>
      <c r="E7920" s="289" t="s">
        <v>17741</v>
      </c>
      <c r="F7920">
        <v>5016182389</v>
      </c>
      <c r="G7920" s="276">
        <v>45810</v>
      </c>
      <c r="H7920">
        <v>20250521723858</v>
      </c>
      <c r="I7920">
        <v>4.6079999999999997</v>
      </c>
      <c r="J7920" s="289" t="s">
        <v>324</v>
      </c>
      <c r="K7920" s="289" t="s">
        <v>17742</v>
      </c>
      <c r="L7920" s="289" t="s">
        <v>275</v>
      </c>
      <c r="M7920" s="289" t="s">
        <v>17743</v>
      </c>
      <c r="N7920" s="289" t="s">
        <v>333</v>
      </c>
      <c r="O7920" s="289" t="s">
        <v>291</v>
      </c>
      <c r="P7920" s="289" t="str">
        <f>VLOOKUP(CAT_Details[[#This Row],[Delivery Bp Customer Code]],Table6[],2,0)</f>
        <v>DX01-L5</v>
      </c>
    </row>
    <row r="7921" spans="1:16" x14ac:dyDescent="0.25">
      <c r="A7921" s="289" t="s">
        <v>285</v>
      </c>
      <c r="B7921">
        <v>27</v>
      </c>
      <c r="C7921">
        <v>3005</v>
      </c>
      <c r="D7921">
        <v>7.4</v>
      </c>
      <c r="E7921" s="289" t="s">
        <v>17744</v>
      </c>
      <c r="F7921">
        <v>5016182452</v>
      </c>
      <c r="G7921" s="276">
        <v>45810</v>
      </c>
      <c r="H7921">
        <v>20250521723885</v>
      </c>
      <c r="I7921">
        <v>7.1040000000000001</v>
      </c>
      <c r="J7921" s="289" t="s">
        <v>324</v>
      </c>
      <c r="K7921" s="289" t="s">
        <v>17745</v>
      </c>
      <c r="L7921" s="289" t="s">
        <v>275</v>
      </c>
      <c r="M7921" s="289" t="s">
        <v>17668</v>
      </c>
      <c r="N7921" s="289" t="s">
        <v>16153</v>
      </c>
      <c r="O7921" s="289" t="s">
        <v>291</v>
      </c>
      <c r="P7921" s="289" t="str">
        <f>VLOOKUP(CAT_Details[[#This Row],[Delivery Bp Customer Code]],Table6[],2,0)</f>
        <v>DX01-L5</v>
      </c>
    </row>
    <row r="7922" spans="1:16" x14ac:dyDescent="0.25">
      <c r="A7922" s="289" t="s">
        <v>285</v>
      </c>
      <c r="B7922">
        <v>25</v>
      </c>
      <c r="C7922">
        <v>4875</v>
      </c>
      <c r="D7922">
        <v>12.52</v>
      </c>
      <c r="E7922" s="289" t="s">
        <v>17678</v>
      </c>
      <c r="F7922">
        <v>5016182546</v>
      </c>
      <c r="G7922" s="276">
        <v>45810</v>
      </c>
      <c r="H7922">
        <v>20250521723694</v>
      </c>
      <c r="I7922">
        <v>30.03</v>
      </c>
      <c r="J7922" s="289" t="s">
        <v>350</v>
      </c>
      <c r="K7922" s="289" t="s">
        <v>17746</v>
      </c>
      <c r="L7922" s="289" t="s">
        <v>275</v>
      </c>
      <c r="M7922" s="289" t="s">
        <v>17520</v>
      </c>
      <c r="N7922" s="289" t="s">
        <v>16421</v>
      </c>
      <c r="O7922" s="289" t="s">
        <v>291</v>
      </c>
      <c r="P7922" s="289" t="str">
        <f>VLOOKUP(CAT_Details[[#This Row],[Delivery Bp Customer Code]],Table6[],2,0)</f>
        <v>DX01-L5</v>
      </c>
    </row>
    <row r="7923" spans="1:16" x14ac:dyDescent="0.25">
      <c r="A7923" s="289" t="s">
        <v>285</v>
      </c>
      <c r="B7923">
        <v>1</v>
      </c>
      <c r="C7923">
        <v>171</v>
      </c>
      <c r="D7923">
        <v>0.32</v>
      </c>
      <c r="E7923" s="289" t="s">
        <v>17747</v>
      </c>
      <c r="F7923">
        <v>5016197820</v>
      </c>
      <c r="G7923" s="276">
        <v>45810</v>
      </c>
      <c r="H7923">
        <v>20250523725499</v>
      </c>
      <c r="I7923">
        <v>0.54300000000000004</v>
      </c>
      <c r="J7923" s="289" t="s">
        <v>350</v>
      </c>
      <c r="K7923" s="289" t="s">
        <v>17748</v>
      </c>
      <c r="L7923" s="289" t="s">
        <v>275</v>
      </c>
      <c r="M7923" s="289" t="s">
        <v>17421</v>
      </c>
      <c r="N7923" s="289" t="s">
        <v>16167</v>
      </c>
      <c r="O7923" s="289" t="s">
        <v>291</v>
      </c>
      <c r="P7923" s="289" t="str">
        <f>VLOOKUP(CAT_Details[[#This Row],[Delivery Bp Customer Code]],Table6[],2,0)</f>
        <v>DX01-L5</v>
      </c>
    </row>
    <row r="7924" spans="1:16" x14ac:dyDescent="0.25">
      <c r="A7924" s="289" t="s">
        <v>285</v>
      </c>
      <c r="B7924">
        <v>5</v>
      </c>
      <c r="C7924">
        <v>868</v>
      </c>
      <c r="D7924">
        <v>2</v>
      </c>
      <c r="E7924" s="289" t="s">
        <v>17749</v>
      </c>
      <c r="F7924">
        <v>5016197924</v>
      </c>
      <c r="G7924" s="276">
        <v>45810</v>
      </c>
      <c r="H7924">
        <v>20250522724992</v>
      </c>
      <c r="I7924">
        <v>3.8980000000000001</v>
      </c>
      <c r="J7924" s="289" t="s">
        <v>287</v>
      </c>
      <c r="K7924" s="289" t="s">
        <v>17750</v>
      </c>
      <c r="L7924" s="289" t="s">
        <v>275</v>
      </c>
      <c r="M7924" s="289" t="s">
        <v>17592</v>
      </c>
      <c r="N7924" s="289" t="s">
        <v>814</v>
      </c>
      <c r="O7924" s="289" t="s">
        <v>291</v>
      </c>
      <c r="P7924" s="289" t="str">
        <f>VLOOKUP(CAT_Details[[#This Row],[Delivery Bp Customer Code]],Table6[],2,0)</f>
        <v>DX01-L5</v>
      </c>
    </row>
    <row r="7925" spans="1:16" x14ac:dyDescent="0.25">
      <c r="A7925" s="289" t="s">
        <v>285</v>
      </c>
      <c r="B7925">
        <v>1</v>
      </c>
      <c r="C7925">
        <v>180</v>
      </c>
      <c r="D7925">
        <v>0.4</v>
      </c>
      <c r="E7925" s="289" t="s">
        <v>17749</v>
      </c>
      <c r="F7925">
        <v>5016197925</v>
      </c>
      <c r="G7925" s="276">
        <v>45810</v>
      </c>
      <c r="H7925">
        <v>20250522725001</v>
      </c>
      <c r="I7925">
        <v>0.76800000000000002</v>
      </c>
      <c r="J7925" s="289" t="s">
        <v>287</v>
      </c>
      <c r="K7925" s="289" t="s">
        <v>17751</v>
      </c>
      <c r="L7925" s="289" t="s">
        <v>275</v>
      </c>
      <c r="M7925" s="289" t="s">
        <v>17592</v>
      </c>
      <c r="N7925" s="289" t="s">
        <v>814</v>
      </c>
      <c r="O7925" s="289" t="s">
        <v>291</v>
      </c>
      <c r="P7925" s="289" t="str">
        <f>VLOOKUP(CAT_Details[[#This Row],[Delivery Bp Customer Code]],Table6[],2,0)</f>
        <v>DX01-L5</v>
      </c>
    </row>
    <row r="7926" spans="1:16" x14ac:dyDescent="0.25">
      <c r="A7926" s="289" t="s">
        <v>285</v>
      </c>
      <c r="B7926">
        <v>4</v>
      </c>
      <c r="C7926">
        <v>4034</v>
      </c>
      <c r="D7926">
        <v>1.6</v>
      </c>
      <c r="E7926" s="289" t="s">
        <v>17752</v>
      </c>
      <c r="F7926">
        <v>5016198143</v>
      </c>
      <c r="G7926" s="276">
        <v>45810</v>
      </c>
      <c r="H7926">
        <v>20250522725008</v>
      </c>
      <c r="I7926">
        <v>2.3039999999999998</v>
      </c>
      <c r="J7926" s="289" t="s">
        <v>324</v>
      </c>
      <c r="K7926" s="289" t="s">
        <v>17753</v>
      </c>
      <c r="L7926" s="289" t="s">
        <v>275</v>
      </c>
      <c r="M7926" s="289" t="s">
        <v>17743</v>
      </c>
      <c r="N7926" s="289" t="s">
        <v>333</v>
      </c>
      <c r="O7926" s="289" t="s">
        <v>291</v>
      </c>
      <c r="P7926" s="289" t="str">
        <f>VLOOKUP(CAT_Details[[#This Row],[Delivery Bp Customer Code]],Table6[],2,0)</f>
        <v>DX01-L5</v>
      </c>
    </row>
    <row r="7927" spans="1:16" x14ac:dyDescent="0.25">
      <c r="A7927" s="289" t="s">
        <v>285</v>
      </c>
      <c r="B7927">
        <v>3</v>
      </c>
      <c r="C7927">
        <v>347</v>
      </c>
      <c r="D7927">
        <v>0.85</v>
      </c>
      <c r="E7927" s="289" t="s">
        <v>17596</v>
      </c>
      <c r="F7927">
        <v>5016198177</v>
      </c>
      <c r="G7927" s="276">
        <v>45810</v>
      </c>
      <c r="H7927">
        <v>20250522724844</v>
      </c>
      <c r="I7927">
        <v>1.0309999999999999</v>
      </c>
      <c r="J7927" s="289" t="s">
        <v>350</v>
      </c>
      <c r="K7927" s="289" t="s">
        <v>17754</v>
      </c>
      <c r="L7927" s="289" t="s">
        <v>275</v>
      </c>
      <c r="M7927" s="289" t="s">
        <v>17421</v>
      </c>
      <c r="N7927" s="289" t="s">
        <v>602</v>
      </c>
      <c r="O7927" s="289" t="s">
        <v>291</v>
      </c>
      <c r="P7927" s="289" t="str">
        <f>VLOOKUP(CAT_Details[[#This Row],[Delivery Bp Customer Code]],Table6[],2,0)</f>
        <v>DX01-L5</v>
      </c>
    </row>
    <row r="7928" spans="1:16" x14ac:dyDescent="0.25">
      <c r="A7928" s="289" t="s">
        <v>285</v>
      </c>
      <c r="B7928">
        <v>1</v>
      </c>
      <c r="C7928">
        <v>5</v>
      </c>
      <c r="D7928">
        <v>0.02</v>
      </c>
      <c r="E7928" s="289" t="s">
        <v>17755</v>
      </c>
      <c r="F7928">
        <v>5016198259</v>
      </c>
      <c r="G7928" s="276">
        <v>45810</v>
      </c>
      <c r="H7928">
        <v>20250521723782</v>
      </c>
      <c r="I7928">
        <v>8.9999999999999993E-3</v>
      </c>
      <c r="J7928" s="289" t="s">
        <v>350</v>
      </c>
      <c r="K7928" s="289" t="s">
        <v>17756</v>
      </c>
      <c r="L7928" s="289" t="s">
        <v>275</v>
      </c>
      <c r="M7928" s="289" t="s">
        <v>17421</v>
      </c>
      <c r="N7928" s="289" t="s">
        <v>2252</v>
      </c>
      <c r="O7928" s="289" t="s">
        <v>291</v>
      </c>
      <c r="P7928" s="289" t="str">
        <f>VLOOKUP(CAT_Details[[#This Row],[Delivery Bp Customer Code]],Table6[],2,0)</f>
        <v>DX01-L5</v>
      </c>
    </row>
    <row r="7929" spans="1:16" x14ac:dyDescent="0.25">
      <c r="A7929" s="289" t="s">
        <v>521</v>
      </c>
      <c r="B7929">
        <v>1</v>
      </c>
      <c r="C7929">
        <v>103</v>
      </c>
      <c r="D7929">
        <v>0.2</v>
      </c>
      <c r="E7929" s="289" t="s">
        <v>17757</v>
      </c>
      <c r="F7929">
        <v>5016151266</v>
      </c>
      <c r="G7929" s="276">
        <v>45810</v>
      </c>
      <c r="H7929">
        <v>20250519721476</v>
      </c>
      <c r="I7929">
        <v>0.24</v>
      </c>
      <c r="J7929" s="289" t="s">
        <v>438</v>
      </c>
      <c r="K7929" s="289" t="s">
        <v>17758</v>
      </c>
      <c r="L7929" s="289" t="s">
        <v>275</v>
      </c>
      <c r="M7929" s="289" t="s">
        <v>17332</v>
      </c>
      <c r="N7929" s="289" t="s">
        <v>3360</v>
      </c>
      <c r="O7929" s="289" t="s">
        <v>16307</v>
      </c>
      <c r="P7929" s="289" t="str">
        <f>VLOOKUP(CAT_Details[[#This Row],[Delivery Bp Customer Code]],Table6[],2,0)</f>
        <v>DX01</v>
      </c>
    </row>
    <row r="7930" spans="1:16" x14ac:dyDescent="0.25">
      <c r="A7930" s="289" t="s">
        <v>521</v>
      </c>
      <c r="B7930">
        <v>10</v>
      </c>
      <c r="C7930">
        <v>3455</v>
      </c>
      <c r="D7930">
        <v>11.6</v>
      </c>
      <c r="E7930" s="289" t="s">
        <v>17655</v>
      </c>
      <c r="F7930">
        <v>5016151729</v>
      </c>
      <c r="G7930" s="276">
        <v>45810</v>
      </c>
      <c r="H7930">
        <v>20250519721381</v>
      </c>
      <c r="I7930">
        <v>24.576000000000001</v>
      </c>
      <c r="J7930" s="289" t="s">
        <v>383</v>
      </c>
      <c r="K7930" s="289" t="s">
        <v>17759</v>
      </c>
      <c r="L7930" s="289" t="s">
        <v>275</v>
      </c>
      <c r="M7930" s="289" t="s">
        <v>17541</v>
      </c>
      <c r="N7930" s="289" t="s">
        <v>609</v>
      </c>
      <c r="O7930" s="289" t="s">
        <v>16307</v>
      </c>
      <c r="P7930" s="289" t="str">
        <f>VLOOKUP(CAT_Details[[#This Row],[Delivery Bp Customer Code]],Table6[],2,0)</f>
        <v>DX01</v>
      </c>
    </row>
    <row r="7931" spans="1:16" x14ac:dyDescent="0.25">
      <c r="A7931" s="289" t="s">
        <v>521</v>
      </c>
      <c r="B7931">
        <v>15</v>
      </c>
      <c r="C7931">
        <v>5760</v>
      </c>
      <c r="D7931">
        <v>6.4</v>
      </c>
      <c r="E7931" s="289" t="s">
        <v>17760</v>
      </c>
      <c r="F7931">
        <v>5016181894</v>
      </c>
      <c r="G7931" s="276">
        <v>45810</v>
      </c>
      <c r="H7931">
        <v>20250522724242</v>
      </c>
      <c r="I7931">
        <v>5.1840000000000002</v>
      </c>
      <c r="J7931" s="289" t="s">
        <v>350</v>
      </c>
      <c r="K7931" s="289" t="s">
        <v>17761</v>
      </c>
      <c r="L7931" s="289" t="s">
        <v>275</v>
      </c>
      <c r="M7931" s="289" t="s">
        <v>17534</v>
      </c>
      <c r="N7931" s="289" t="s">
        <v>528</v>
      </c>
      <c r="O7931" s="289" t="s">
        <v>16307</v>
      </c>
      <c r="P7931" s="289" t="str">
        <f>VLOOKUP(CAT_Details[[#This Row],[Delivery Bp Customer Code]],Table6[],2,0)</f>
        <v>DX01</v>
      </c>
    </row>
    <row r="7932" spans="1:16" x14ac:dyDescent="0.25">
      <c r="A7932" s="289" t="s">
        <v>521</v>
      </c>
      <c r="B7932">
        <v>1</v>
      </c>
      <c r="C7932">
        <v>510</v>
      </c>
      <c r="D7932">
        <v>0.4</v>
      </c>
      <c r="E7932" s="289" t="s">
        <v>17760</v>
      </c>
      <c r="F7932">
        <v>5016181896</v>
      </c>
      <c r="G7932" s="276">
        <v>45810</v>
      </c>
      <c r="H7932">
        <v>20250522724219</v>
      </c>
      <c r="I7932">
        <v>0.34599999999999997</v>
      </c>
      <c r="J7932" s="289" t="s">
        <v>350</v>
      </c>
      <c r="K7932" s="289" t="s">
        <v>17762</v>
      </c>
      <c r="L7932" s="289" t="s">
        <v>275</v>
      </c>
      <c r="M7932" s="289" t="s">
        <v>17534</v>
      </c>
      <c r="N7932" s="289" t="s">
        <v>528</v>
      </c>
      <c r="O7932" s="289" t="s">
        <v>16307</v>
      </c>
      <c r="P7932" s="289" t="str">
        <f>VLOOKUP(CAT_Details[[#This Row],[Delivery Bp Customer Code]],Table6[],2,0)</f>
        <v>DX01</v>
      </c>
    </row>
    <row r="7933" spans="1:16" x14ac:dyDescent="0.25">
      <c r="A7933" s="289" t="s">
        <v>521</v>
      </c>
      <c r="B7933">
        <v>1</v>
      </c>
      <c r="C7933">
        <v>160</v>
      </c>
      <c r="D7933">
        <v>0.4</v>
      </c>
      <c r="E7933" s="289" t="s">
        <v>17763</v>
      </c>
      <c r="F7933">
        <v>5016182025</v>
      </c>
      <c r="G7933" s="276">
        <v>45810</v>
      </c>
      <c r="H7933">
        <v>20250522724544</v>
      </c>
      <c r="I7933">
        <v>0.96</v>
      </c>
      <c r="J7933" s="289" t="s">
        <v>438</v>
      </c>
      <c r="K7933" s="289" t="s">
        <v>17764</v>
      </c>
      <c r="L7933" s="289" t="s">
        <v>275</v>
      </c>
      <c r="M7933" s="289" t="s">
        <v>17639</v>
      </c>
      <c r="N7933" s="289" t="s">
        <v>12944</v>
      </c>
      <c r="O7933" s="289" t="s">
        <v>16307</v>
      </c>
      <c r="P7933" s="289" t="str">
        <f>VLOOKUP(CAT_Details[[#This Row],[Delivery Bp Customer Code]],Table6[],2,0)</f>
        <v>DX01</v>
      </c>
    </row>
    <row r="7934" spans="1:16" x14ac:dyDescent="0.25">
      <c r="A7934" s="289" t="s">
        <v>272</v>
      </c>
      <c r="B7934">
        <v>4</v>
      </c>
      <c r="C7934">
        <v>1712</v>
      </c>
      <c r="D7934">
        <v>1.6</v>
      </c>
      <c r="E7934" s="289" t="s">
        <v>17765</v>
      </c>
      <c r="F7934">
        <v>5016151004</v>
      </c>
      <c r="G7934" s="276">
        <v>45810</v>
      </c>
      <c r="H7934">
        <v>20250514717842</v>
      </c>
      <c r="I7934">
        <v>3.84</v>
      </c>
      <c r="J7934" s="289" t="s">
        <v>324</v>
      </c>
      <c r="K7934" s="289" t="s">
        <v>17766</v>
      </c>
      <c r="L7934" s="289" t="s">
        <v>275</v>
      </c>
      <c r="M7934" s="289" t="s">
        <v>17471</v>
      </c>
      <c r="N7934" s="289" t="s">
        <v>622</v>
      </c>
      <c r="O7934" s="289" t="s">
        <v>277</v>
      </c>
      <c r="P7934" s="289" t="str">
        <f>VLOOKUP(CAT_Details[[#This Row],[Delivery Bp Customer Code]],Table6[],2,0)</f>
        <v>U2-L5</v>
      </c>
    </row>
    <row r="7935" spans="1:16" x14ac:dyDescent="0.25">
      <c r="A7935" s="289" t="s">
        <v>272</v>
      </c>
      <c r="B7935">
        <v>9</v>
      </c>
      <c r="C7935">
        <v>1820</v>
      </c>
      <c r="D7935">
        <v>3.6</v>
      </c>
      <c r="E7935" s="289" t="s">
        <v>17615</v>
      </c>
      <c r="F7935">
        <v>5016151100</v>
      </c>
      <c r="G7935" s="276">
        <v>45810</v>
      </c>
      <c r="H7935">
        <v>20250519721443</v>
      </c>
      <c r="I7935">
        <v>10.176</v>
      </c>
      <c r="J7935" s="289" t="s">
        <v>294</v>
      </c>
      <c r="K7935" s="289" t="s">
        <v>17767</v>
      </c>
      <c r="L7935" s="289" t="s">
        <v>275</v>
      </c>
      <c r="M7935" s="289" t="s">
        <v>17392</v>
      </c>
      <c r="N7935" s="289" t="s">
        <v>555</v>
      </c>
      <c r="O7935" s="289" t="s">
        <v>277</v>
      </c>
      <c r="P7935" s="289" t="str">
        <f>VLOOKUP(CAT_Details[[#This Row],[Delivery Bp Customer Code]],Table6[],2,0)</f>
        <v>U2-L5</v>
      </c>
    </row>
    <row r="7936" spans="1:16" x14ac:dyDescent="0.25">
      <c r="A7936" s="289" t="s">
        <v>272</v>
      </c>
      <c r="B7936">
        <v>2</v>
      </c>
      <c r="C7936">
        <v>880</v>
      </c>
      <c r="D7936">
        <v>0.8</v>
      </c>
      <c r="E7936" s="289" t="s">
        <v>17699</v>
      </c>
      <c r="F7936">
        <v>5016151762</v>
      </c>
      <c r="G7936" s="276">
        <v>45810</v>
      </c>
      <c r="H7936">
        <v>20250520722127</v>
      </c>
      <c r="I7936">
        <v>0.76800000000000002</v>
      </c>
      <c r="J7936" s="289" t="s">
        <v>324</v>
      </c>
      <c r="K7936" s="289" t="s">
        <v>17768</v>
      </c>
      <c r="L7936" s="289" t="s">
        <v>275</v>
      </c>
      <c r="M7936" s="289" t="s">
        <v>17567</v>
      </c>
      <c r="N7936" s="289" t="s">
        <v>399</v>
      </c>
      <c r="O7936" s="289" t="s">
        <v>277</v>
      </c>
      <c r="P7936" s="289" t="str">
        <f>VLOOKUP(CAT_Details[[#This Row],[Delivery Bp Customer Code]],Table6[],2,0)</f>
        <v>U2-L5</v>
      </c>
    </row>
    <row r="7937" spans="1:16" x14ac:dyDescent="0.25">
      <c r="A7937" s="289" t="s">
        <v>272</v>
      </c>
      <c r="B7937">
        <v>1</v>
      </c>
      <c r="C7937">
        <v>60</v>
      </c>
      <c r="D7937">
        <v>0.4</v>
      </c>
      <c r="E7937" s="289" t="s">
        <v>17769</v>
      </c>
      <c r="F7937">
        <v>5016166863</v>
      </c>
      <c r="G7937" s="276">
        <v>45810</v>
      </c>
      <c r="H7937">
        <v>20250520722462</v>
      </c>
      <c r="I7937">
        <v>0.57599999999999996</v>
      </c>
      <c r="J7937" s="289" t="s">
        <v>294</v>
      </c>
      <c r="K7937" s="289" t="s">
        <v>17770</v>
      </c>
      <c r="L7937" s="289" t="s">
        <v>275</v>
      </c>
      <c r="M7937" s="289" t="s">
        <v>17332</v>
      </c>
      <c r="N7937" s="289" t="s">
        <v>555</v>
      </c>
      <c r="O7937" s="289" t="s">
        <v>277</v>
      </c>
      <c r="P7937" s="289" t="str">
        <f>VLOOKUP(CAT_Details[[#This Row],[Delivery Bp Customer Code]],Table6[],2,0)</f>
        <v>U2-L5</v>
      </c>
    </row>
    <row r="7938" spans="1:16" x14ac:dyDescent="0.25">
      <c r="A7938" s="289" t="s">
        <v>272</v>
      </c>
      <c r="B7938">
        <v>1</v>
      </c>
      <c r="C7938">
        <v>106</v>
      </c>
      <c r="D7938">
        <v>0.4</v>
      </c>
      <c r="E7938" s="289" t="s">
        <v>17771</v>
      </c>
      <c r="F7938">
        <v>5016166967</v>
      </c>
      <c r="G7938" s="276">
        <v>45810</v>
      </c>
      <c r="H7938">
        <v>20250522724258</v>
      </c>
      <c r="I7938">
        <v>0.50900000000000001</v>
      </c>
      <c r="J7938" s="289" t="s">
        <v>3970</v>
      </c>
      <c r="K7938" s="289" t="s">
        <v>17772</v>
      </c>
      <c r="L7938" s="289" t="s">
        <v>275</v>
      </c>
      <c r="M7938" s="289" t="s">
        <v>17468</v>
      </c>
      <c r="N7938" s="289" t="s">
        <v>16794</v>
      </c>
      <c r="O7938" s="289" t="s">
        <v>277</v>
      </c>
      <c r="P7938" s="289" t="str">
        <f>VLOOKUP(CAT_Details[[#This Row],[Delivery Bp Customer Code]],Table6[],2,0)</f>
        <v>U2-L5</v>
      </c>
    </row>
    <row r="7939" spans="1:16" x14ac:dyDescent="0.25">
      <c r="A7939" s="289" t="s">
        <v>272</v>
      </c>
      <c r="B7939">
        <v>7</v>
      </c>
      <c r="C7939">
        <v>455</v>
      </c>
      <c r="D7939">
        <v>2.8</v>
      </c>
      <c r="E7939" s="289" t="s">
        <v>17773</v>
      </c>
      <c r="F7939">
        <v>5016166991</v>
      </c>
      <c r="G7939" s="276">
        <v>45810</v>
      </c>
      <c r="H7939">
        <v>20250519721697</v>
      </c>
      <c r="I7939">
        <v>4.032</v>
      </c>
      <c r="J7939" s="289" t="s">
        <v>324</v>
      </c>
      <c r="K7939" s="289" t="s">
        <v>17774</v>
      </c>
      <c r="L7939" s="289" t="s">
        <v>275</v>
      </c>
      <c r="M7939" s="289" t="s">
        <v>17567</v>
      </c>
      <c r="N7939" s="289" t="s">
        <v>562</v>
      </c>
      <c r="O7939" s="289" t="s">
        <v>277</v>
      </c>
      <c r="P7939" s="289" t="str">
        <f>VLOOKUP(CAT_Details[[#This Row],[Delivery Bp Customer Code]],Table6[],2,0)</f>
        <v>U2-L5</v>
      </c>
    </row>
    <row r="7940" spans="1:16" x14ac:dyDescent="0.25">
      <c r="A7940" s="289" t="s">
        <v>272</v>
      </c>
      <c r="B7940">
        <v>1</v>
      </c>
      <c r="C7940">
        <v>45</v>
      </c>
      <c r="D7940">
        <v>0.2</v>
      </c>
      <c r="E7940" s="289" t="s">
        <v>17620</v>
      </c>
      <c r="F7940">
        <v>5016167327</v>
      </c>
      <c r="G7940" s="276">
        <v>45810</v>
      </c>
      <c r="H7940">
        <v>20250519721824</v>
      </c>
      <c r="I7940">
        <v>0.216</v>
      </c>
      <c r="J7940" s="289" t="s">
        <v>401</v>
      </c>
      <c r="K7940" s="289" t="s">
        <v>17775</v>
      </c>
      <c r="L7940" s="289" t="s">
        <v>275</v>
      </c>
      <c r="M7940" s="289" t="s">
        <v>17622</v>
      </c>
      <c r="N7940" s="289" t="s">
        <v>2533</v>
      </c>
      <c r="O7940" s="289" t="s">
        <v>277</v>
      </c>
      <c r="P7940" s="289" t="str">
        <f>VLOOKUP(CAT_Details[[#This Row],[Delivery Bp Customer Code]],Table6[],2,0)</f>
        <v>U2-L5</v>
      </c>
    </row>
    <row r="7941" spans="1:16" x14ac:dyDescent="0.25">
      <c r="A7941" s="289" t="s">
        <v>272</v>
      </c>
      <c r="B7941">
        <v>2</v>
      </c>
      <c r="C7941">
        <v>752.9</v>
      </c>
      <c r="D7941">
        <v>0.4</v>
      </c>
      <c r="E7941" s="289" t="s">
        <v>17776</v>
      </c>
      <c r="F7941">
        <v>5016167379</v>
      </c>
      <c r="G7941" s="276">
        <v>45810</v>
      </c>
      <c r="H7941">
        <v>20250519721639</v>
      </c>
      <c r="I7941">
        <v>0.57599999999999996</v>
      </c>
      <c r="J7941" s="289" t="s">
        <v>294</v>
      </c>
      <c r="K7941" s="289" t="s">
        <v>17777</v>
      </c>
      <c r="L7941" s="289" t="s">
        <v>275</v>
      </c>
      <c r="M7941" s="289" t="s">
        <v>17607</v>
      </c>
      <c r="N7941" s="289" t="s">
        <v>698</v>
      </c>
      <c r="O7941" s="289" t="s">
        <v>277</v>
      </c>
      <c r="P7941" s="289" t="str">
        <f>VLOOKUP(CAT_Details[[#This Row],[Delivery Bp Customer Code]],Table6[],2,0)</f>
        <v>U2-L5</v>
      </c>
    </row>
    <row r="7942" spans="1:16" x14ac:dyDescent="0.25">
      <c r="A7942" s="289" t="s">
        <v>272</v>
      </c>
      <c r="B7942">
        <v>1</v>
      </c>
      <c r="C7942">
        <v>70</v>
      </c>
      <c r="D7942">
        <v>0.4</v>
      </c>
      <c r="E7942" s="289" t="s">
        <v>17778</v>
      </c>
      <c r="F7942">
        <v>5016182004</v>
      </c>
      <c r="G7942" s="276">
        <v>45810</v>
      </c>
      <c r="H7942">
        <v>20250521723775</v>
      </c>
      <c r="I7942">
        <v>1.181</v>
      </c>
      <c r="J7942" s="289" t="s">
        <v>324</v>
      </c>
      <c r="K7942" s="289" t="s">
        <v>17779</v>
      </c>
      <c r="L7942" s="289" t="s">
        <v>275</v>
      </c>
      <c r="M7942" s="289" t="s">
        <v>17567</v>
      </c>
      <c r="N7942" s="289" t="s">
        <v>612</v>
      </c>
      <c r="O7942" s="289" t="s">
        <v>277</v>
      </c>
      <c r="P7942" s="289" t="str">
        <f>VLOOKUP(CAT_Details[[#This Row],[Delivery Bp Customer Code]],Table6[],2,0)</f>
        <v>U2-L5</v>
      </c>
    </row>
    <row r="7943" spans="1:16" x14ac:dyDescent="0.25">
      <c r="A7943" s="289" t="s">
        <v>272</v>
      </c>
      <c r="B7943">
        <v>7</v>
      </c>
      <c r="C7943">
        <v>528</v>
      </c>
      <c r="D7943">
        <v>1.4</v>
      </c>
      <c r="E7943" s="289" t="s">
        <v>17780</v>
      </c>
      <c r="F7943">
        <v>5016182052</v>
      </c>
      <c r="G7943" s="276">
        <v>45810</v>
      </c>
      <c r="H7943">
        <v>20250516720437</v>
      </c>
      <c r="I7943">
        <v>2.1659999999999999</v>
      </c>
      <c r="J7943" s="289" t="s">
        <v>350</v>
      </c>
      <c r="K7943" s="289" t="s">
        <v>17781</v>
      </c>
      <c r="L7943" s="289" t="s">
        <v>275</v>
      </c>
      <c r="M7943" s="289" t="s">
        <v>17579</v>
      </c>
      <c r="N7943" s="289" t="s">
        <v>540</v>
      </c>
      <c r="O7943" s="289" t="s">
        <v>277</v>
      </c>
      <c r="P7943" s="289" t="str">
        <f>VLOOKUP(CAT_Details[[#This Row],[Delivery Bp Customer Code]],Table6[],2,0)</f>
        <v>U2-L5</v>
      </c>
    </row>
    <row r="7944" spans="1:16" x14ac:dyDescent="0.25">
      <c r="A7944" s="289" t="s">
        <v>272</v>
      </c>
      <c r="B7944">
        <v>15</v>
      </c>
      <c r="C7944">
        <v>3985</v>
      </c>
      <c r="D7944">
        <v>3</v>
      </c>
      <c r="E7944" s="289" t="s">
        <v>17633</v>
      </c>
      <c r="F7944">
        <v>5016182095</v>
      </c>
      <c r="G7944" s="276">
        <v>45810</v>
      </c>
      <c r="H7944">
        <v>20250519721633</v>
      </c>
      <c r="I7944">
        <v>6.12</v>
      </c>
      <c r="J7944" s="289" t="s">
        <v>350</v>
      </c>
      <c r="K7944" s="289" t="s">
        <v>17782</v>
      </c>
      <c r="L7944" s="289" t="s">
        <v>275</v>
      </c>
      <c r="M7944" s="289" t="s">
        <v>17579</v>
      </c>
      <c r="N7944" s="289" t="s">
        <v>544</v>
      </c>
      <c r="O7944" s="289" t="s">
        <v>277</v>
      </c>
      <c r="P7944" s="289" t="str">
        <f>VLOOKUP(CAT_Details[[#This Row],[Delivery Bp Customer Code]],Table6[],2,0)</f>
        <v>U2-L5</v>
      </c>
    </row>
    <row r="7945" spans="1:16" x14ac:dyDescent="0.25">
      <c r="A7945" s="289" t="s">
        <v>272</v>
      </c>
      <c r="B7945">
        <v>6</v>
      </c>
      <c r="C7945">
        <v>1800</v>
      </c>
      <c r="D7945">
        <v>2.4</v>
      </c>
      <c r="E7945" s="289" t="s">
        <v>17783</v>
      </c>
      <c r="F7945">
        <v>5016182217</v>
      </c>
      <c r="G7945" s="276">
        <v>45810</v>
      </c>
      <c r="H7945">
        <v>20250522724497</v>
      </c>
      <c r="I7945">
        <v>2.016</v>
      </c>
      <c r="J7945" s="289" t="s">
        <v>350</v>
      </c>
      <c r="K7945" s="289" t="s">
        <v>17784</v>
      </c>
      <c r="L7945" s="289" t="s">
        <v>275</v>
      </c>
      <c r="M7945" s="289" t="s">
        <v>17421</v>
      </c>
      <c r="N7945" s="289" t="s">
        <v>15982</v>
      </c>
      <c r="O7945" s="289" t="s">
        <v>277</v>
      </c>
      <c r="P7945" s="289" t="str">
        <f>VLOOKUP(CAT_Details[[#This Row],[Delivery Bp Customer Code]],Table6[],2,0)</f>
        <v>U2-L5</v>
      </c>
    </row>
    <row r="7946" spans="1:16" x14ac:dyDescent="0.25">
      <c r="A7946" s="289" t="s">
        <v>272</v>
      </c>
      <c r="B7946">
        <v>1</v>
      </c>
      <c r="C7946">
        <v>137</v>
      </c>
      <c r="D7946">
        <v>0.4</v>
      </c>
      <c r="E7946" s="289" t="s">
        <v>17785</v>
      </c>
      <c r="F7946">
        <v>5016182305</v>
      </c>
      <c r="G7946" s="276">
        <v>45810</v>
      </c>
      <c r="H7946">
        <v>20250522724480</v>
      </c>
      <c r="I7946">
        <v>0.96</v>
      </c>
      <c r="J7946" s="289" t="s">
        <v>324</v>
      </c>
      <c r="K7946" s="289" t="s">
        <v>17786</v>
      </c>
      <c r="L7946" s="289" t="s">
        <v>275</v>
      </c>
      <c r="M7946" s="289" t="s">
        <v>17787</v>
      </c>
      <c r="N7946" s="289" t="s">
        <v>616</v>
      </c>
      <c r="O7946" s="289" t="s">
        <v>277</v>
      </c>
      <c r="P7946" s="289" t="str">
        <f>VLOOKUP(CAT_Details[[#This Row],[Delivery Bp Customer Code]],Table6[],2,0)</f>
        <v>U2-L5</v>
      </c>
    </row>
    <row r="7947" spans="1:16" x14ac:dyDescent="0.25">
      <c r="A7947" s="289" t="s">
        <v>272</v>
      </c>
      <c r="B7947">
        <v>4</v>
      </c>
      <c r="C7947">
        <v>864</v>
      </c>
      <c r="D7947">
        <v>1.6</v>
      </c>
      <c r="E7947" s="289" t="s">
        <v>17788</v>
      </c>
      <c r="F7947">
        <v>5016182447</v>
      </c>
      <c r="G7947" s="276">
        <v>45810</v>
      </c>
      <c r="H7947">
        <v>20250522724253</v>
      </c>
      <c r="I7947">
        <v>3.84</v>
      </c>
      <c r="J7947" s="289" t="s">
        <v>350</v>
      </c>
      <c r="K7947" s="289" t="s">
        <v>17789</v>
      </c>
      <c r="L7947" s="289" t="s">
        <v>275</v>
      </c>
      <c r="M7947" s="289" t="s">
        <v>17520</v>
      </c>
      <c r="N7947" s="289" t="s">
        <v>999</v>
      </c>
      <c r="O7947" s="289" t="s">
        <v>277</v>
      </c>
      <c r="P7947" s="289" t="str">
        <f>VLOOKUP(CAT_Details[[#This Row],[Delivery Bp Customer Code]],Table6[],2,0)</f>
        <v>U2-L5</v>
      </c>
    </row>
    <row r="7948" spans="1:16" x14ac:dyDescent="0.25">
      <c r="A7948" s="289" t="s">
        <v>272</v>
      </c>
      <c r="B7948">
        <v>3</v>
      </c>
      <c r="C7948">
        <v>1665</v>
      </c>
      <c r="D7948">
        <v>2.4</v>
      </c>
      <c r="E7948" s="289" t="s">
        <v>17790</v>
      </c>
      <c r="F7948">
        <v>5016182470</v>
      </c>
      <c r="G7948" s="276">
        <v>45810</v>
      </c>
      <c r="H7948">
        <v>20250522724875</v>
      </c>
      <c r="I7948">
        <v>9.7919999999999998</v>
      </c>
      <c r="J7948" s="289" t="s">
        <v>401</v>
      </c>
      <c r="K7948" s="289" t="s">
        <v>17791</v>
      </c>
      <c r="L7948" s="289" t="s">
        <v>275</v>
      </c>
      <c r="M7948" s="289" t="s">
        <v>17673</v>
      </c>
      <c r="N7948" s="289" t="s">
        <v>465</v>
      </c>
      <c r="O7948" s="289" t="s">
        <v>277</v>
      </c>
      <c r="P7948" s="289" t="str">
        <f>VLOOKUP(CAT_Details[[#This Row],[Delivery Bp Customer Code]],Table6[],2,0)</f>
        <v>U2-L5</v>
      </c>
    </row>
    <row r="7949" spans="1:16" x14ac:dyDescent="0.25">
      <c r="A7949" s="289" t="s">
        <v>272</v>
      </c>
      <c r="B7949">
        <v>2</v>
      </c>
      <c r="C7949">
        <v>1538</v>
      </c>
      <c r="D7949">
        <v>0.8</v>
      </c>
      <c r="E7949" s="289" t="s">
        <v>17792</v>
      </c>
      <c r="F7949">
        <v>5016198056</v>
      </c>
      <c r="G7949" s="276">
        <v>45810</v>
      </c>
      <c r="H7949">
        <v>20250520722722</v>
      </c>
      <c r="I7949">
        <v>1.1519999999999999</v>
      </c>
      <c r="J7949" s="289" t="s">
        <v>324</v>
      </c>
      <c r="K7949" s="289" t="s">
        <v>17793</v>
      </c>
      <c r="L7949" s="289" t="s">
        <v>275</v>
      </c>
      <c r="M7949" s="289" t="s">
        <v>17592</v>
      </c>
      <c r="N7949" s="289" t="s">
        <v>16189</v>
      </c>
      <c r="O7949" s="289" t="s">
        <v>277</v>
      </c>
      <c r="P7949" s="289" t="str">
        <f>VLOOKUP(CAT_Details[[#This Row],[Delivery Bp Customer Code]],Table6[],2,0)</f>
        <v>U2-L5</v>
      </c>
    </row>
    <row r="7950" spans="1:16" x14ac:dyDescent="0.25">
      <c r="A7950" s="289" t="s">
        <v>272</v>
      </c>
      <c r="B7950">
        <v>60</v>
      </c>
      <c r="C7950">
        <v>1968</v>
      </c>
      <c r="D7950">
        <v>14.05</v>
      </c>
      <c r="E7950" s="289" t="s">
        <v>17794</v>
      </c>
      <c r="F7950">
        <v>5016198136</v>
      </c>
      <c r="G7950" s="276">
        <v>45810</v>
      </c>
      <c r="H7950">
        <v>20250519721805</v>
      </c>
      <c r="I7950">
        <v>32.268000000000001</v>
      </c>
      <c r="J7950" s="289" t="s">
        <v>280</v>
      </c>
      <c r="K7950" s="289" t="s">
        <v>17795</v>
      </c>
      <c r="L7950" s="289" t="s">
        <v>275</v>
      </c>
      <c r="M7950" s="289" t="s">
        <v>17796</v>
      </c>
      <c r="N7950" s="289" t="s">
        <v>1226</v>
      </c>
      <c r="O7950" s="289" t="s">
        <v>277</v>
      </c>
      <c r="P7950" s="289" t="str">
        <f>VLOOKUP(CAT_Details[[#This Row],[Delivery Bp Customer Code]],Table6[],2,0)</f>
        <v>U2-L5</v>
      </c>
    </row>
    <row r="7951" spans="1:16" x14ac:dyDescent="0.25">
      <c r="A7951" s="289" t="s">
        <v>272</v>
      </c>
      <c r="B7951">
        <v>4</v>
      </c>
      <c r="C7951">
        <v>338.31</v>
      </c>
      <c r="D7951">
        <v>1.6</v>
      </c>
      <c r="E7951" s="289" t="s">
        <v>17797</v>
      </c>
      <c r="F7951">
        <v>5016198138</v>
      </c>
      <c r="G7951" s="276">
        <v>45810</v>
      </c>
      <c r="H7951">
        <v>20250523725850</v>
      </c>
      <c r="I7951">
        <v>2.5150000000000001</v>
      </c>
      <c r="J7951" s="289" t="s">
        <v>350</v>
      </c>
      <c r="K7951" s="289" t="s">
        <v>17798</v>
      </c>
      <c r="L7951" s="289" t="s">
        <v>275</v>
      </c>
      <c r="M7951" s="289" t="s">
        <v>17421</v>
      </c>
      <c r="N7951" s="289" t="s">
        <v>625</v>
      </c>
      <c r="O7951" s="289" t="s">
        <v>277</v>
      </c>
      <c r="P7951" s="289" t="str">
        <f>VLOOKUP(CAT_Details[[#This Row],[Delivery Bp Customer Code]],Table6[],2,0)</f>
        <v>U2-L5</v>
      </c>
    </row>
    <row r="7952" spans="1:16" x14ac:dyDescent="0.25">
      <c r="A7952" s="289" t="s">
        <v>4794</v>
      </c>
      <c r="B7952">
        <v>7</v>
      </c>
      <c r="C7952">
        <v>1365</v>
      </c>
      <c r="D7952">
        <v>3.5</v>
      </c>
      <c r="E7952" s="289" t="s">
        <v>17799</v>
      </c>
      <c r="F7952">
        <v>5016182528</v>
      </c>
      <c r="G7952" s="276">
        <v>45810</v>
      </c>
      <c r="H7952">
        <v>20250523725348</v>
      </c>
      <c r="I7952">
        <v>8.4</v>
      </c>
      <c r="J7952" s="289" t="s">
        <v>287</v>
      </c>
      <c r="K7952" s="289" t="s">
        <v>17800</v>
      </c>
      <c r="L7952" s="289" t="s">
        <v>275</v>
      </c>
      <c r="M7952" s="289" t="s">
        <v>17688</v>
      </c>
      <c r="N7952" s="289" t="s">
        <v>889</v>
      </c>
      <c r="O7952" s="289" t="s">
        <v>4798</v>
      </c>
      <c r="P7952" s="289" t="str">
        <f>VLOOKUP(CAT_Details[[#This Row],[Delivery Bp Customer Code]],Table6[],2,0)</f>
        <v>MY02</v>
      </c>
    </row>
    <row r="7953" spans="1:16" x14ac:dyDescent="0.25">
      <c r="A7953" s="289" t="s">
        <v>4794</v>
      </c>
      <c r="B7953">
        <v>23</v>
      </c>
      <c r="C7953">
        <v>10027.08</v>
      </c>
      <c r="D7953">
        <v>4.97</v>
      </c>
      <c r="E7953" s="289" t="s">
        <v>17801</v>
      </c>
      <c r="F7953">
        <v>5016198013</v>
      </c>
      <c r="G7953" s="276">
        <v>45810</v>
      </c>
      <c r="H7953">
        <v>20250523725614</v>
      </c>
      <c r="I7953">
        <v>7.1539999999999999</v>
      </c>
      <c r="J7953" s="289" t="s">
        <v>350</v>
      </c>
      <c r="K7953" s="289" t="s">
        <v>17802</v>
      </c>
      <c r="L7953" s="289" t="s">
        <v>275</v>
      </c>
      <c r="M7953" s="289" t="s">
        <v>17732</v>
      </c>
      <c r="N7953" s="289" t="s">
        <v>4441</v>
      </c>
      <c r="O7953" s="289" t="s">
        <v>4798</v>
      </c>
      <c r="P7953" s="289" t="str">
        <f>VLOOKUP(CAT_Details[[#This Row],[Delivery Bp Customer Code]],Table6[],2,0)</f>
        <v>MY02</v>
      </c>
    </row>
    <row r="7954" spans="1:16" x14ac:dyDescent="0.25">
      <c r="A7954" s="289" t="s">
        <v>5576</v>
      </c>
      <c r="B7954">
        <v>8</v>
      </c>
      <c r="C7954">
        <v>4138</v>
      </c>
      <c r="D7954">
        <v>4.46</v>
      </c>
      <c r="E7954" s="289" t="s">
        <v>17803</v>
      </c>
      <c r="F7954">
        <v>5016198163</v>
      </c>
      <c r="G7954" s="276">
        <v>45810</v>
      </c>
      <c r="H7954">
        <v>20250521723128</v>
      </c>
      <c r="I7954">
        <v>7.9880000000000004</v>
      </c>
      <c r="J7954" s="289" t="s">
        <v>350</v>
      </c>
      <c r="K7954" s="289" t="s">
        <v>17804</v>
      </c>
      <c r="L7954" s="289" t="s">
        <v>275</v>
      </c>
      <c r="M7954" s="289" t="s">
        <v>17421</v>
      </c>
      <c r="N7954" s="289" t="s">
        <v>16206</v>
      </c>
      <c r="O7954" s="289" t="s">
        <v>15996</v>
      </c>
      <c r="P7954" s="289" t="str">
        <f>VLOOKUP(CAT_Details[[#This Row],[Delivery Bp Customer Code]],Table6[],2,0)</f>
        <v>ES01</v>
      </c>
    </row>
    <row r="7955" spans="1:16" x14ac:dyDescent="0.25">
      <c r="A7955" s="289" t="s">
        <v>278</v>
      </c>
      <c r="B7955">
        <v>4</v>
      </c>
      <c r="C7955">
        <v>2420</v>
      </c>
      <c r="D7955">
        <v>1.6</v>
      </c>
      <c r="E7955" s="289" t="s">
        <v>17805</v>
      </c>
      <c r="F7955">
        <v>5016182111</v>
      </c>
      <c r="G7955" s="276">
        <v>45811</v>
      </c>
      <c r="H7955">
        <v>20250522724571</v>
      </c>
      <c r="I7955">
        <v>3.84</v>
      </c>
      <c r="J7955" s="289" t="s">
        <v>317</v>
      </c>
      <c r="K7955" s="289" t="s">
        <v>17806</v>
      </c>
      <c r="L7955" s="289" t="s">
        <v>275</v>
      </c>
      <c r="M7955" s="289" t="s">
        <v>17639</v>
      </c>
      <c r="N7955" s="289" t="s">
        <v>16210</v>
      </c>
      <c r="O7955" s="289" t="s">
        <v>498</v>
      </c>
      <c r="P7955" s="289" t="str">
        <f>VLOOKUP(CAT_Details[[#This Row],[Delivery Bp Customer Code]],Table6[],2,0)</f>
        <v>DK-BM01</v>
      </c>
    </row>
    <row r="7956" spans="1:16" x14ac:dyDescent="0.25">
      <c r="A7956" s="289" t="s">
        <v>278</v>
      </c>
      <c r="B7956">
        <v>2</v>
      </c>
      <c r="C7956">
        <v>797</v>
      </c>
      <c r="D7956">
        <v>0.8</v>
      </c>
      <c r="E7956" s="289" t="s">
        <v>17807</v>
      </c>
      <c r="F7956">
        <v>5016198014</v>
      </c>
      <c r="G7956" s="276">
        <v>45811</v>
      </c>
      <c r="H7956">
        <v>20250520722625</v>
      </c>
      <c r="I7956">
        <v>0.96</v>
      </c>
      <c r="J7956" s="289" t="s">
        <v>280</v>
      </c>
      <c r="K7956" s="289" t="s">
        <v>17808</v>
      </c>
      <c r="L7956" s="289" t="s">
        <v>275</v>
      </c>
      <c r="M7956" s="289" t="s">
        <v>17676</v>
      </c>
      <c r="N7956" s="289" t="s">
        <v>17247</v>
      </c>
      <c r="O7956" s="289" t="s">
        <v>498</v>
      </c>
      <c r="P7956" s="289" t="str">
        <f>VLOOKUP(CAT_Details[[#This Row],[Delivery Bp Customer Code]],Table6[],2,0)</f>
        <v>DK-BM01</v>
      </c>
    </row>
    <row r="7957" spans="1:16" x14ac:dyDescent="0.25">
      <c r="A7957" s="289" t="s">
        <v>278</v>
      </c>
      <c r="B7957">
        <v>12</v>
      </c>
      <c r="C7957">
        <v>5268</v>
      </c>
      <c r="D7957">
        <v>4.8</v>
      </c>
      <c r="E7957" s="289" t="s">
        <v>17809</v>
      </c>
      <c r="F7957">
        <v>5016214091</v>
      </c>
      <c r="G7957" s="276">
        <v>45811</v>
      </c>
      <c r="H7957">
        <v>20250513716781</v>
      </c>
      <c r="I7957">
        <v>11.52</v>
      </c>
      <c r="J7957" s="289" t="s">
        <v>273</v>
      </c>
      <c r="K7957" s="289" t="s">
        <v>17810</v>
      </c>
      <c r="L7957" s="289" t="s">
        <v>275</v>
      </c>
      <c r="M7957" s="289" t="s">
        <v>17811</v>
      </c>
      <c r="N7957" s="289" t="s">
        <v>1142</v>
      </c>
      <c r="O7957" s="289" t="s">
        <v>498</v>
      </c>
      <c r="P7957" s="289" t="str">
        <f>VLOOKUP(CAT_Details[[#This Row],[Delivery Bp Customer Code]],Table6[],2,0)</f>
        <v>DK-BM01</v>
      </c>
    </row>
    <row r="7958" spans="1:16" x14ac:dyDescent="0.25">
      <c r="A7958" s="289" t="s">
        <v>278</v>
      </c>
      <c r="B7958">
        <v>2</v>
      </c>
      <c r="C7958">
        <v>1000</v>
      </c>
      <c r="D7958">
        <v>0.8</v>
      </c>
      <c r="E7958" s="289" t="s">
        <v>17812</v>
      </c>
      <c r="F7958">
        <v>5016214258</v>
      </c>
      <c r="G7958" s="276">
        <v>45811</v>
      </c>
      <c r="H7958">
        <v>20250519721209</v>
      </c>
      <c r="I7958">
        <v>1.1519999999999999</v>
      </c>
      <c r="J7958" s="289" t="s">
        <v>324</v>
      </c>
      <c r="K7958" s="289" t="s">
        <v>17813</v>
      </c>
      <c r="L7958" s="289" t="s">
        <v>275</v>
      </c>
      <c r="M7958" s="289" t="s">
        <v>17556</v>
      </c>
      <c r="N7958" s="289" t="s">
        <v>333</v>
      </c>
      <c r="O7958" s="289" t="s">
        <v>498</v>
      </c>
      <c r="P7958" s="289" t="str">
        <f>VLOOKUP(CAT_Details[[#This Row],[Delivery Bp Customer Code]],Table6[],2,0)</f>
        <v>DK-BM01</v>
      </c>
    </row>
    <row r="7959" spans="1:16" x14ac:dyDescent="0.25">
      <c r="A7959" s="289" t="s">
        <v>278</v>
      </c>
      <c r="B7959">
        <v>10</v>
      </c>
      <c r="C7959">
        <v>4600</v>
      </c>
      <c r="D7959">
        <v>4</v>
      </c>
      <c r="E7959" s="289" t="s">
        <v>17814</v>
      </c>
      <c r="F7959">
        <v>5016214428</v>
      </c>
      <c r="G7959" s="276">
        <v>45811</v>
      </c>
      <c r="H7959">
        <v>20250526726558</v>
      </c>
      <c r="I7959">
        <v>9.1199999999999992</v>
      </c>
      <c r="J7959" s="289" t="s">
        <v>350</v>
      </c>
      <c r="K7959" s="289" t="s">
        <v>17815</v>
      </c>
      <c r="L7959" s="289" t="s">
        <v>275</v>
      </c>
      <c r="M7959" s="289" t="s">
        <v>17816</v>
      </c>
      <c r="N7959" s="289" t="s">
        <v>999</v>
      </c>
      <c r="O7959" s="289" t="s">
        <v>498</v>
      </c>
      <c r="P7959" s="289" t="str">
        <f>VLOOKUP(CAT_Details[[#This Row],[Delivery Bp Customer Code]],Table6[],2,0)</f>
        <v>DK-BM01</v>
      </c>
    </row>
    <row r="7960" spans="1:16" x14ac:dyDescent="0.25">
      <c r="A7960" s="289" t="s">
        <v>278</v>
      </c>
      <c r="B7960">
        <v>22</v>
      </c>
      <c r="C7960">
        <v>6194.23</v>
      </c>
      <c r="D7960">
        <v>6.52</v>
      </c>
      <c r="E7960" s="289" t="s">
        <v>17817</v>
      </c>
      <c r="F7960">
        <v>5016214435</v>
      </c>
      <c r="G7960" s="276">
        <v>45811</v>
      </c>
      <c r="H7960">
        <v>20250526726369</v>
      </c>
      <c r="I7960">
        <v>9.3179999999999996</v>
      </c>
      <c r="J7960" s="289" t="s">
        <v>280</v>
      </c>
      <c r="K7960" s="289" t="s">
        <v>17818</v>
      </c>
      <c r="L7960" s="289" t="s">
        <v>275</v>
      </c>
      <c r="M7960" s="289" t="s">
        <v>17819</v>
      </c>
      <c r="N7960" s="289" t="s">
        <v>485</v>
      </c>
      <c r="O7960" s="289" t="s">
        <v>498</v>
      </c>
      <c r="P7960" s="289" t="str">
        <f>VLOOKUP(CAT_Details[[#This Row],[Delivery Bp Customer Code]],Table6[],2,0)</f>
        <v>DK-BM01</v>
      </c>
    </row>
    <row r="7961" spans="1:16" x14ac:dyDescent="0.25">
      <c r="A7961" s="289" t="s">
        <v>278</v>
      </c>
      <c r="B7961">
        <v>24</v>
      </c>
      <c r="C7961">
        <v>6103</v>
      </c>
      <c r="D7961">
        <v>9.6</v>
      </c>
      <c r="E7961" s="289" t="s">
        <v>17820</v>
      </c>
      <c r="F7961">
        <v>5016214437</v>
      </c>
      <c r="G7961" s="276">
        <v>45811</v>
      </c>
      <c r="H7961">
        <v>20250513716908</v>
      </c>
      <c r="I7961">
        <v>23.04</v>
      </c>
      <c r="J7961" s="289" t="s">
        <v>324</v>
      </c>
      <c r="K7961" s="289" t="s">
        <v>17821</v>
      </c>
      <c r="L7961" s="289" t="s">
        <v>275</v>
      </c>
      <c r="M7961" s="289" t="s">
        <v>17556</v>
      </c>
      <c r="N7961" s="289" t="s">
        <v>340</v>
      </c>
      <c r="O7961" s="289" t="s">
        <v>498</v>
      </c>
      <c r="P7961" s="289" t="str">
        <f>VLOOKUP(CAT_Details[[#This Row],[Delivery Bp Customer Code]],Table6[],2,0)</f>
        <v>DK-BM01</v>
      </c>
    </row>
    <row r="7962" spans="1:16" x14ac:dyDescent="0.25">
      <c r="A7962" s="289" t="s">
        <v>278</v>
      </c>
      <c r="B7962">
        <v>1</v>
      </c>
      <c r="C7962">
        <v>65</v>
      </c>
      <c r="D7962">
        <v>0.4</v>
      </c>
      <c r="E7962" s="289" t="s">
        <v>17822</v>
      </c>
      <c r="F7962">
        <v>5016214564</v>
      </c>
      <c r="G7962" s="276">
        <v>45811</v>
      </c>
      <c r="H7962">
        <v>20250523726090</v>
      </c>
      <c r="I7962">
        <v>0.48</v>
      </c>
      <c r="J7962" s="289" t="s">
        <v>273</v>
      </c>
      <c r="K7962" s="289" t="s">
        <v>17823</v>
      </c>
      <c r="L7962" s="289" t="s">
        <v>275</v>
      </c>
      <c r="M7962" s="289" t="s">
        <v>17824</v>
      </c>
      <c r="N7962" s="289" t="s">
        <v>1011</v>
      </c>
      <c r="O7962" s="289" t="s">
        <v>498</v>
      </c>
      <c r="P7962" s="289" t="str">
        <f>VLOOKUP(CAT_Details[[#This Row],[Delivery Bp Customer Code]],Table6[],2,0)</f>
        <v>DK-BM01</v>
      </c>
    </row>
    <row r="7963" spans="1:16" x14ac:dyDescent="0.25">
      <c r="A7963" s="289" t="s">
        <v>278</v>
      </c>
      <c r="B7963">
        <v>9</v>
      </c>
      <c r="C7963">
        <v>5320</v>
      </c>
      <c r="D7963">
        <v>1.8</v>
      </c>
      <c r="E7963" s="289" t="s">
        <v>17825</v>
      </c>
      <c r="F7963">
        <v>5016214591</v>
      </c>
      <c r="G7963" s="276">
        <v>45811</v>
      </c>
      <c r="H7963">
        <v>20250526726999</v>
      </c>
      <c r="I7963">
        <v>3.629</v>
      </c>
      <c r="J7963" s="289" t="s">
        <v>280</v>
      </c>
      <c r="K7963" s="289" t="s">
        <v>17826</v>
      </c>
      <c r="L7963" s="289" t="s">
        <v>275</v>
      </c>
      <c r="M7963" s="289" t="s">
        <v>17676</v>
      </c>
      <c r="N7963" s="289" t="s">
        <v>314</v>
      </c>
      <c r="O7963" s="289" t="s">
        <v>498</v>
      </c>
      <c r="P7963" s="289" t="str">
        <f>VLOOKUP(CAT_Details[[#This Row],[Delivery Bp Customer Code]],Table6[],2,0)</f>
        <v>DK-BM01</v>
      </c>
    </row>
    <row r="7964" spans="1:16" x14ac:dyDescent="0.25">
      <c r="A7964" s="289" t="s">
        <v>278</v>
      </c>
      <c r="B7964">
        <v>2</v>
      </c>
      <c r="C7964">
        <v>820.2</v>
      </c>
      <c r="D7964">
        <v>0.8</v>
      </c>
      <c r="E7964" s="289" t="s">
        <v>17827</v>
      </c>
      <c r="F7964">
        <v>5016214824</v>
      </c>
      <c r="G7964" s="276">
        <v>45811</v>
      </c>
      <c r="H7964">
        <v>20250523725407</v>
      </c>
      <c r="I7964">
        <v>1.92</v>
      </c>
      <c r="J7964" s="289" t="s">
        <v>273</v>
      </c>
      <c r="K7964" s="289" t="s">
        <v>17828</v>
      </c>
      <c r="L7964" s="289" t="s">
        <v>275</v>
      </c>
      <c r="M7964" s="289" t="s">
        <v>17824</v>
      </c>
      <c r="N7964" s="289" t="s">
        <v>2434</v>
      </c>
      <c r="O7964" s="289" t="s">
        <v>498</v>
      </c>
      <c r="P7964" s="289" t="str">
        <f>VLOOKUP(CAT_Details[[#This Row],[Delivery Bp Customer Code]],Table6[],2,0)</f>
        <v>DK-BM01</v>
      </c>
    </row>
    <row r="7965" spans="1:16" x14ac:dyDescent="0.25">
      <c r="A7965" s="289" t="s">
        <v>278</v>
      </c>
      <c r="B7965">
        <v>10</v>
      </c>
      <c r="C7965">
        <v>5300</v>
      </c>
      <c r="D7965">
        <v>4</v>
      </c>
      <c r="E7965" s="289" t="s">
        <v>17829</v>
      </c>
      <c r="F7965">
        <v>5016214848</v>
      </c>
      <c r="G7965" s="276">
        <v>45811</v>
      </c>
      <c r="H7965">
        <v>20250526726689</v>
      </c>
      <c r="I7965">
        <v>10.368</v>
      </c>
      <c r="J7965" s="289" t="s">
        <v>273</v>
      </c>
      <c r="K7965" s="289" t="s">
        <v>17830</v>
      </c>
      <c r="L7965" s="289" t="s">
        <v>275</v>
      </c>
      <c r="M7965" s="289" t="s">
        <v>17831</v>
      </c>
      <c r="N7965" s="289" t="s">
        <v>653</v>
      </c>
      <c r="O7965" s="289" t="s">
        <v>498</v>
      </c>
      <c r="P7965" s="289" t="str">
        <f>VLOOKUP(CAT_Details[[#This Row],[Delivery Bp Customer Code]],Table6[],2,0)</f>
        <v>DK-BM01</v>
      </c>
    </row>
    <row r="7966" spans="1:16" x14ac:dyDescent="0.25">
      <c r="A7966" s="289" t="s">
        <v>75</v>
      </c>
      <c r="B7966">
        <v>5</v>
      </c>
      <c r="C7966">
        <v>1395</v>
      </c>
      <c r="D7966">
        <v>2</v>
      </c>
      <c r="E7966" s="289" t="s">
        <v>17832</v>
      </c>
      <c r="F7966">
        <v>5016197831</v>
      </c>
      <c r="G7966" s="276">
        <v>45811</v>
      </c>
      <c r="H7966">
        <v>20250523725583</v>
      </c>
      <c r="I7966">
        <v>3.6</v>
      </c>
      <c r="J7966" s="289" t="s">
        <v>324</v>
      </c>
      <c r="K7966" s="289" t="s">
        <v>17833</v>
      </c>
      <c r="L7966" s="289" t="s">
        <v>275</v>
      </c>
      <c r="M7966" s="289" t="s">
        <v>17834</v>
      </c>
      <c r="N7966" s="289" t="s">
        <v>2939</v>
      </c>
      <c r="O7966" s="289" t="s">
        <v>2173</v>
      </c>
      <c r="P7966" s="289" t="str">
        <f>VLOOKUP(CAT_Details[[#This Row],[Delivery Bp Customer Code]],Table6[],2,0)</f>
        <v>OYL1</v>
      </c>
    </row>
    <row r="7967" spans="1:16" x14ac:dyDescent="0.25">
      <c r="A7967" s="289" t="s">
        <v>75</v>
      </c>
      <c r="B7967">
        <v>4</v>
      </c>
      <c r="C7967">
        <v>1515</v>
      </c>
      <c r="D7967">
        <v>1.6</v>
      </c>
      <c r="E7967" s="289" t="s">
        <v>17835</v>
      </c>
      <c r="F7967">
        <v>5016214013</v>
      </c>
      <c r="G7967" s="276">
        <v>45811</v>
      </c>
      <c r="H7967">
        <v>20250522724696</v>
      </c>
      <c r="I7967">
        <v>2.3039999999999998</v>
      </c>
      <c r="J7967" s="289" t="s">
        <v>350</v>
      </c>
      <c r="K7967" s="289" t="s">
        <v>17836</v>
      </c>
      <c r="L7967" s="289" t="s">
        <v>275</v>
      </c>
      <c r="M7967" s="289" t="s">
        <v>17837</v>
      </c>
      <c r="N7967" s="289" t="s">
        <v>2656</v>
      </c>
      <c r="O7967" s="289" t="s">
        <v>2173</v>
      </c>
      <c r="P7967" s="289" t="str">
        <f>VLOOKUP(CAT_Details[[#This Row],[Delivery Bp Customer Code]],Table6[],2,0)</f>
        <v>OYL1</v>
      </c>
    </row>
    <row r="7968" spans="1:16" x14ac:dyDescent="0.25">
      <c r="A7968" s="289" t="s">
        <v>75</v>
      </c>
      <c r="B7968">
        <v>1</v>
      </c>
      <c r="C7968">
        <v>85.71</v>
      </c>
      <c r="D7968">
        <v>0.4</v>
      </c>
      <c r="E7968" s="289" t="s">
        <v>17809</v>
      </c>
      <c r="F7968">
        <v>5016214090</v>
      </c>
      <c r="G7968" s="276">
        <v>45811</v>
      </c>
      <c r="H7968">
        <v>20250526726536</v>
      </c>
      <c r="I7968">
        <v>0.96</v>
      </c>
      <c r="J7968" s="289" t="s">
        <v>273</v>
      </c>
      <c r="K7968" s="289" t="s">
        <v>17838</v>
      </c>
      <c r="L7968" s="289" t="s">
        <v>275</v>
      </c>
      <c r="M7968" s="289" t="s">
        <v>17811</v>
      </c>
      <c r="N7968" s="289" t="s">
        <v>1142</v>
      </c>
      <c r="O7968" s="289" t="s">
        <v>2173</v>
      </c>
      <c r="P7968" s="289" t="str">
        <f>VLOOKUP(CAT_Details[[#This Row],[Delivery Bp Customer Code]],Table6[],2,0)</f>
        <v>OYL1</v>
      </c>
    </row>
    <row r="7969" spans="1:16" x14ac:dyDescent="0.25">
      <c r="A7969" s="289" t="s">
        <v>75</v>
      </c>
      <c r="B7969">
        <v>8</v>
      </c>
      <c r="C7969">
        <v>975</v>
      </c>
      <c r="D7969">
        <v>1.65</v>
      </c>
      <c r="E7969" s="289" t="s">
        <v>17839</v>
      </c>
      <c r="F7969">
        <v>5016214117</v>
      </c>
      <c r="G7969" s="276">
        <v>45811</v>
      </c>
      <c r="H7969">
        <v>20250521723652</v>
      </c>
      <c r="I7969">
        <v>1.0169999999999999</v>
      </c>
      <c r="J7969" s="289" t="s">
        <v>280</v>
      </c>
      <c r="K7969" s="289" t="s">
        <v>17840</v>
      </c>
      <c r="L7969" s="289" t="s">
        <v>275</v>
      </c>
      <c r="M7969" s="289" t="s">
        <v>17676</v>
      </c>
      <c r="N7969" s="289" t="s">
        <v>2942</v>
      </c>
      <c r="O7969" s="289" t="s">
        <v>2173</v>
      </c>
      <c r="P7969" s="289" t="str">
        <f>VLOOKUP(CAT_Details[[#This Row],[Delivery Bp Customer Code]],Table6[],2,0)</f>
        <v>OYL1</v>
      </c>
    </row>
    <row r="7970" spans="1:16" x14ac:dyDescent="0.25">
      <c r="A7970" s="289" t="s">
        <v>75</v>
      </c>
      <c r="B7970">
        <v>3</v>
      </c>
      <c r="C7970">
        <v>433.98</v>
      </c>
      <c r="D7970">
        <v>1.2</v>
      </c>
      <c r="E7970" s="289" t="s">
        <v>17841</v>
      </c>
      <c r="F7970">
        <v>5016214197</v>
      </c>
      <c r="G7970" s="276">
        <v>45811</v>
      </c>
      <c r="H7970">
        <v>20250522725017</v>
      </c>
      <c r="I7970">
        <v>2.88</v>
      </c>
      <c r="J7970" s="289" t="s">
        <v>273</v>
      </c>
      <c r="K7970" s="289" t="s">
        <v>17842</v>
      </c>
      <c r="L7970" s="289" t="s">
        <v>275</v>
      </c>
      <c r="M7970" s="289" t="s">
        <v>17831</v>
      </c>
      <c r="N7970" s="289" t="s">
        <v>493</v>
      </c>
      <c r="O7970" s="289" t="s">
        <v>2173</v>
      </c>
      <c r="P7970" s="289" t="str">
        <f>VLOOKUP(CAT_Details[[#This Row],[Delivery Bp Customer Code]],Table6[],2,0)</f>
        <v>OYL1</v>
      </c>
    </row>
    <row r="7971" spans="1:16" x14ac:dyDescent="0.25">
      <c r="A7971" s="289" t="s">
        <v>75</v>
      </c>
      <c r="B7971">
        <v>3</v>
      </c>
      <c r="C7971">
        <v>1509</v>
      </c>
      <c r="D7971">
        <v>1.2</v>
      </c>
      <c r="E7971" s="289" t="s">
        <v>17843</v>
      </c>
      <c r="F7971">
        <v>5016214294</v>
      </c>
      <c r="G7971" s="276">
        <v>45811</v>
      </c>
      <c r="H7971">
        <v>20250523725946</v>
      </c>
      <c r="I7971">
        <v>2.88</v>
      </c>
      <c r="J7971" s="289" t="s">
        <v>273</v>
      </c>
      <c r="K7971" s="289" t="s">
        <v>17844</v>
      </c>
      <c r="L7971" s="289" t="s">
        <v>275</v>
      </c>
      <c r="M7971" s="289" t="s">
        <v>17824</v>
      </c>
      <c r="N7971" s="289" t="s">
        <v>1003</v>
      </c>
      <c r="O7971" s="289" t="s">
        <v>2173</v>
      </c>
      <c r="P7971" s="289" t="str">
        <f>VLOOKUP(CAT_Details[[#This Row],[Delivery Bp Customer Code]],Table6[],2,0)</f>
        <v>OYL1</v>
      </c>
    </row>
    <row r="7972" spans="1:16" x14ac:dyDescent="0.25">
      <c r="A7972" s="289" t="s">
        <v>75</v>
      </c>
      <c r="B7972">
        <v>1</v>
      </c>
      <c r="C7972">
        <v>69</v>
      </c>
      <c r="D7972">
        <v>0.2</v>
      </c>
      <c r="E7972" s="289" t="s">
        <v>17845</v>
      </c>
      <c r="F7972">
        <v>5016214426</v>
      </c>
      <c r="G7972" s="276">
        <v>45811</v>
      </c>
      <c r="H7972">
        <v>20250523726107</v>
      </c>
      <c r="I7972">
        <v>0.27400000000000002</v>
      </c>
      <c r="J7972" s="289" t="s">
        <v>350</v>
      </c>
      <c r="K7972" s="289" t="s">
        <v>17846</v>
      </c>
      <c r="L7972" s="289" t="s">
        <v>275</v>
      </c>
      <c r="M7972" s="289" t="s">
        <v>17847</v>
      </c>
      <c r="N7972" s="289" t="s">
        <v>2828</v>
      </c>
      <c r="O7972" s="289" t="s">
        <v>2173</v>
      </c>
      <c r="P7972" s="289" t="str">
        <f>VLOOKUP(CAT_Details[[#This Row],[Delivery Bp Customer Code]],Table6[],2,0)</f>
        <v>OYL1</v>
      </c>
    </row>
    <row r="7973" spans="1:16" x14ac:dyDescent="0.25">
      <c r="A7973" s="289" t="s">
        <v>75</v>
      </c>
      <c r="B7973">
        <v>1</v>
      </c>
      <c r="C7973">
        <v>475</v>
      </c>
      <c r="D7973">
        <v>0.4</v>
      </c>
      <c r="E7973" s="289" t="s">
        <v>17848</v>
      </c>
      <c r="F7973">
        <v>5016214427</v>
      </c>
      <c r="G7973" s="276">
        <v>45811</v>
      </c>
      <c r="H7973">
        <v>20250526726774</v>
      </c>
      <c r="I7973">
        <v>0.72</v>
      </c>
      <c r="J7973" s="289" t="s">
        <v>273</v>
      </c>
      <c r="K7973" s="289" t="s">
        <v>17849</v>
      </c>
      <c r="L7973" s="289" t="s">
        <v>275</v>
      </c>
      <c r="M7973" s="289" t="s">
        <v>17824</v>
      </c>
      <c r="N7973" s="289" t="s">
        <v>15850</v>
      </c>
      <c r="O7973" s="289" t="s">
        <v>2173</v>
      </c>
      <c r="P7973" s="289" t="str">
        <f>VLOOKUP(CAT_Details[[#This Row],[Delivery Bp Customer Code]],Table6[],2,0)</f>
        <v>OYL1</v>
      </c>
    </row>
    <row r="7974" spans="1:16" x14ac:dyDescent="0.25">
      <c r="A7974" s="289" t="s">
        <v>75</v>
      </c>
      <c r="B7974">
        <v>2</v>
      </c>
      <c r="C7974">
        <v>896</v>
      </c>
      <c r="D7974">
        <v>0.8</v>
      </c>
      <c r="E7974" s="289" t="s">
        <v>17850</v>
      </c>
      <c r="F7974">
        <v>5016214429</v>
      </c>
      <c r="G7974" s="276">
        <v>45811</v>
      </c>
      <c r="H7974">
        <v>20250526726741</v>
      </c>
      <c r="I7974">
        <v>3.2639999999999998</v>
      </c>
      <c r="J7974" s="289" t="s">
        <v>273</v>
      </c>
      <c r="K7974" s="289" t="s">
        <v>17851</v>
      </c>
      <c r="L7974" s="289" t="s">
        <v>275</v>
      </c>
      <c r="M7974" s="289" t="s">
        <v>17824</v>
      </c>
      <c r="N7974" s="289" t="s">
        <v>2431</v>
      </c>
      <c r="O7974" s="289" t="s">
        <v>2173</v>
      </c>
      <c r="P7974" s="289" t="str">
        <f>VLOOKUP(CAT_Details[[#This Row],[Delivery Bp Customer Code]],Table6[],2,0)</f>
        <v>OYL1</v>
      </c>
    </row>
    <row r="7975" spans="1:16" x14ac:dyDescent="0.25">
      <c r="A7975" s="289" t="s">
        <v>75</v>
      </c>
      <c r="B7975">
        <v>1</v>
      </c>
      <c r="C7975">
        <v>47</v>
      </c>
      <c r="D7975">
        <v>0.2</v>
      </c>
      <c r="E7975" s="289" t="s">
        <v>17852</v>
      </c>
      <c r="F7975">
        <v>5016214430</v>
      </c>
      <c r="G7975" s="276">
        <v>45811</v>
      </c>
      <c r="H7975">
        <v>20250523725485</v>
      </c>
      <c r="I7975">
        <v>0.192</v>
      </c>
      <c r="J7975" s="289" t="s">
        <v>350</v>
      </c>
      <c r="K7975" s="289" t="s">
        <v>17853</v>
      </c>
      <c r="L7975" s="289" t="s">
        <v>275</v>
      </c>
      <c r="M7975" s="289"/>
      <c r="N7975" s="289" t="s">
        <v>743</v>
      </c>
      <c r="O7975" s="289" t="s">
        <v>2173</v>
      </c>
      <c r="P7975" s="289" t="str">
        <f>VLOOKUP(CAT_Details[[#This Row],[Delivery Bp Customer Code]],Table6[],2,0)</f>
        <v>OYL1</v>
      </c>
    </row>
    <row r="7976" spans="1:16" x14ac:dyDescent="0.25">
      <c r="A7976" s="289" t="s">
        <v>75</v>
      </c>
      <c r="B7976">
        <v>10</v>
      </c>
      <c r="C7976">
        <v>4800</v>
      </c>
      <c r="D7976">
        <v>4</v>
      </c>
      <c r="E7976" s="289" t="s">
        <v>17854</v>
      </c>
      <c r="F7976">
        <v>5016214436</v>
      </c>
      <c r="G7976" s="276">
        <v>45811</v>
      </c>
      <c r="H7976">
        <v>20250520722748</v>
      </c>
      <c r="I7976">
        <v>9.6</v>
      </c>
      <c r="J7976" s="289" t="s">
        <v>280</v>
      </c>
      <c r="K7976" s="289" t="s">
        <v>17855</v>
      </c>
      <c r="L7976" s="289" t="s">
        <v>275</v>
      </c>
      <c r="M7976" s="289" t="s">
        <v>17589</v>
      </c>
      <c r="N7976" s="289" t="s">
        <v>868</v>
      </c>
      <c r="O7976" s="289" t="s">
        <v>2173</v>
      </c>
      <c r="P7976" s="289" t="str">
        <f>VLOOKUP(CAT_Details[[#This Row],[Delivery Bp Customer Code]],Table6[],2,0)</f>
        <v>OYL1</v>
      </c>
    </row>
    <row r="7977" spans="1:16" x14ac:dyDescent="0.25">
      <c r="A7977" s="289" t="s">
        <v>75</v>
      </c>
      <c r="B7977">
        <v>1</v>
      </c>
      <c r="C7977">
        <v>662</v>
      </c>
      <c r="D7977">
        <v>0.4</v>
      </c>
      <c r="E7977" s="289" t="s">
        <v>17856</v>
      </c>
      <c r="F7977">
        <v>5016214846</v>
      </c>
      <c r="G7977" s="276">
        <v>45811</v>
      </c>
      <c r="H7977">
        <v>20250428705370</v>
      </c>
      <c r="I7977">
        <v>0.48</v>
      </c>
      <c r="J7977" s="289" t="s">
        <v>273</v>
      </c>
      <c r="K7977" s="289" t="s">
        <v>17857</v>
      </c>
      <c r="L7977" s="289" t="s">
        <v>275</v>
      </c>
      <c r="M7977" s="289" t="s">
        <v>17824</v>
      </c>
      <c r="N7977" s="289" t="s">
        <v>4712</v>
      </c>
      <c r="O7977" s="289" t="s">
        <v>2173</v>
      </c>
      <c r="P7977" s="289" t="str">
        <f>VLOOKUP(CAT_Details[[#This Row],[Delivery Bp Customer Code]],Table6[],2,0)</f>
        <v>OYL1</v>
      </c>
    </row>
    <row r="7978" spans="1:16" x14ac:dyDescent="0.25">
      <c r="A7978" s="289" t="s">
        <v>75</v>
      </c>
      <c r="B7978">
        <v>35</v>
      </c>
      <c r="C7978">
        <v>16029</v>
      </c>
      <c r="D7978">
        <v>11.67</v>
      </c>
      <c r="E7978" s="289" t="s">
        <v>17858</v>
      </c>
      <c r="F7978">
        <v>5016230621</v>
      </c>
      <c r="G7978" s="276">
        <v>45811</v>
      </c>
      <c r="H7978">
        <v>20250527727645</v>
      </c>
      <c r="I7978">
        <v>22.4</v>
      </c>
      <c r="J7978" s="289" t="s">
        <v>324</v>
      </c>
      <c r="K7978" s="289" t="s">
        <v>17859</v>
      </c>
      <c r="L7978" s="289" t="s">
        <v>275</v>
      </c>
      <c r="M7978" s="289" t="s">
        <v>17860</v>
      </c>
      <c r="N7978" s="289" t="s">
        <v>2172</v>
      </c>
      <c r="O7978" s="289" t="s">
        <v>2173</v>
      </c>
      <c r="P7978" s="289" t="str">
        <f>VLOOKUP(CAT_Details[[#This Row],[Delivery Bp Customer Code]],Table6[],2,0)</f>
        <v>OYL1</v>
      </c>
    </row>
    <row r="7979" spans="1:16" x14ac:dyDescent="0.25">
      <c r="A7979" s="289" t="s">
        <v>75</v>
      </c>
      <c r="B7979">
        <v>1</v>
      </c>
      <c r="C7979">
        <v>11</v>
      </c>
      <c r="D7979">
        <v>0.11</v>
      </c>
      <c r="E7979" s="289" t="s">
        <v>17861</v>
      </c>
      <c r="F7979">
        <v>5016275452</v>
      </c>
      <c r="G7979" s="276">
        <v>45811</v>
      </c>
      <c r="H7979">
        <v>20250527727340</v>
      </c>
      <c r="I7979">
        <v>0.125</v>
      </c>
      <c r="J7979" s="289" t="s">
        <v>273</v>
      </c>
      <c r="K7979" s="289" t="s">
        <v>17862</v>
      </c>
      <c r="L7979" s="289" t="s">
        <v>275</v>
      </c>
      <c r="M7979" s="289" t="s">
        <v>17863</v>
      </c>
      <c r="N7979" s="289" t="s">
        <v>519</v>
      </c>
      <c r="O7979" s="289" t="s">
        <v>5281</v>
      </c>
      <c r="P7979" s="289" t="str">
        <f>VLOOKUP(CAT_Details[[#This Row],[Delivery Bp Customer Code]],Table6[],2,0)</f>
        <v>DK-LW08</v>
      </c>
    </row>
    <row r="7980" spans="1:16" x14ac:dyDescent="0.25">
      <c r="A7980" s="289" t="s">
        <v>874</v>
      </c>
      <c r="B7980">
        <v>31</v>
      </c>
      <c r="C7980">
        <v>4340</v>
      </c>
      <c r="D7980">
        <v>13.6</v>
      </c>
      <c r="E7980" s="289" t="s">
        <v>17864</v>
      </c>
      <c r="F7980">
        <v>5016198352</v>
      </c>
      <c r="G7980" s="276">
        <v>45811</v>
      </c>
      <c r="H7980">
        <v>20250523725421</v>
      </c>
      <c r="I7980">
        <v>24.885999999999999</v>
      </c>
      <c r="J7980" s="289" t="s">
        <v>345</v>
      </c>
      <c r="K7980" s="289" t="s">
        <v>17865</v>
      </c>
      <c r="L7980" s="289" t="s">
        <v>275</v>
      </c>
      <c r="M7980" s="289" t="s">
        <v>17866</v>
      </c>
      <c r="N7980" s="289" t="s">
        <v>427</v>
      </c>
      <c r="O7980" s="289" t="s">
        <v>1014</v>
      </c>
      <c r="P7980" s="289" t="str">
        <f>VLOOKUP(CAT_Details[[#This Row],[Delivery Bp Customer Code]],Table6[],2,0)</f>
        <v>MZ07</v>
      </c>
    </row>
    <row r="7981" spans="1:16" x14ac:dyDescent="0.25">
      <c r="A7981" s="289" t="s">
        <v>874</v>
      </c>
      <c r="B7981">
        <v>1</v>
      </c>
      <c r="C7981">
        <v>383</v>
      </c>
      <c r="D7981">
        <v>0.5</v>
      </c>
      <c r="E7981" s="289" t="s">
        <v>17867</v>
      </c>
      <c r="F7981">
        <v>5016214432</v>
      </c>
      <c r="G7981" s="276">
        <v>45811</v>
      </c>
      <c r="H7981">
        <v>20250526726800</v>
      </c>
      <c r="I7981">
        <v>1.2</v>
      </c>
      <c r="J7981" s="289" t="s">
        <v>350</v>
      </c>
      <c r="K7981" s="289" t="s">
        <v>17868</v>
      </c>
      <c r="L7981" s="289" t="s">
        <v>275</v>
      </c>
      <c r="M7981" s="289" t="s">
        <v>17579</v>
      </c>
      <c r="N7981" s="289" t="s">
        <v>381</v>
      </c>
      <c r="O7981" s="289" t="s">
        <v>1014</v>
      </c>
      <c r="P7981" s="289" t="str">
        <f>VLOOKUP(CAT_Details[[#This Row],[Delivery Bp Customer Code]],Table6[],2,0)</f>
        <v>MZ07</v>
      </c>
    </row>
    <row r="7982" spans="1:16" x14ac:dyDescent="0.25">
      <c r="A7982" s="289" t="s">
        <v>3771</v>
      </c>
      <c r="B7982">
        <v>5</v>
      </c>
      <c r="C7982">
        <v>600</v>
      </c>
      <c r="D7982">
        <v>2</v>
      </c>
      <c r="E7982" s="289" t="s">
        <v>17869</v>
      </c>
      <c r="F7982">
        <v>5016150887</v>
      </c>
      <c r="G7982" s="276">
        <v>45811</v>
      </c>
      <c r="H7982">
        <v>20250515718643</v>
      </c>
      <c r="I7982">
        <v>4.8</v>
      </c>
      <c r="J7982" s="289" t="s">
        <v>1435</v>
      </c>
      <c r="K7982" s="289" t="s">
        <v>17870</v>
      </c>
      <c r="L7982" s="289" t="s">
        <v>275</v>
      </c>
      <c r="M7982" s="289" t="s">
        <v>17871</v>
      </c>
      <c r="N7982" s="289" t="s">
        <v>1438</v>
      </c>
      <c r="O7982" s="289" t="s">
        <v>3775</v>
      </c>
      <c r="P7982" s="289">
        <f>VLOOKUP(CAT_Details[[#This Row],[Delivery Bp Customer Code]],Table6[],2,0)</f>
        <v>3401</v>
      </c>
    </row>
    <row r="7983" spans="1:16" x14ac:dyDescent="0.25">
      <c r="A7983" s="289" t="s">
        <v>3771</v>
      </c>
      <c r="B7983">
        <v>15</v>
      </c>
      <c r="C7983">
        <v>6450</v>
      </c>
      <c r="D7983">
        <v>6.3</v>
      </c>
      <c r="E7983" s="289" t="s">
        <v>17872</v>
      </c>
      <c r="F7983">
        <v>5016214434</v>
      </c>
      <c r="G7983" s="276">
        <v>45811</v>
      </c>
      <c r="H7983">
        <v>20250522724252</v>
      </c>
      <c r="I7983">
        <v>6.5019999999999998</v>
      </c>
      <c r="J7983" s="289" t="s">
        <v>350</v>
      </c>
      <c r="K7983" s="289" t="s">
        <v>17873</v>
      </c>
      <c r="L7983" s="289" t="s">
        <v>275</v>
      </c>
      <c r="M7983" s="289" t="s">
        <v>17847</v>
      </c>
      <c r="N7983" s="289" t="s">
        <v>16110</v>
      </c>
      <c r="O7983" s="289" t="s">
        <v>3775</v>
      </c>
      <c r="P7983" s="289">
        <f>VLOOKUP(CAT_Details[[#This Row],[Delivery Bp Customer Code]],Table6[],2,0)</f>
        <v>3401</v>
      </c>
    </row>
    <row r="7984" spans="1:16" x14ac:dyDescent="0.25">
      <c r="A7984" s="289" t="s">
        <v>3771</v>
      </c>
      <c r="B7984">
        <v>2</v>
      </c>
      <c r="C7984">
        <v>2606</v>
      </c>
      <c r="D7984">
        <v>0.8</v>
      </c>
      <c r="E7984" s="289" t="s">
        <v>17874</v>
      </c>
      <c r="F7984">
        <v>5016250807</v>
      </c>
      <c r="G7984" s="276">
        <v>45811</v>
      </c>
      <c r="H7984">
        <v>20250523726196</v>
      </c>
      <c r="I7984">
        <v>1.92</v>
      </c>
      <c r="J7984" s="289" t="s">
        <v>273</v>
      </c>
      <c r="K7984" s="289" t="s">
        <v>17875</v>
      </c>
      <c r="L7984" s="289" t="s">
        <v>275</v>
      </c>
      <c r="M7984" s="289" t="s">
        <v>17876</v>
      </c>
      <c r="N7984" s="289" t="s">
        <v>15661</v>
      </c>
      <c r="O7984" s="289" t="s">
        <v>4956</v>
      </c>
      <c r="P7984" s="289">
        <f>VLOOKUP(CAT_Details[[#This Row],[Delivery Bp Customer Code]],Table6[],2,0)</f>
        <v>3417</v>
      </c>
    </row>
    <row r="7985" spans="1:16" x14ac:dyDescent="0.25">
      <c r="A7985" s="289" t="s">
        <v>3329</v>
      </c>
      <c r="B7985">
        <v>1</v>
      </c>
      <c r="C7985">
        <v>75</v>
      </c>
      <c r="D7985">
        <v>0.2</v>
      </c>
      <c r="E7985" s="289" t="s">
        <v>17877</v>
      </c>
      <c r="F7985">
        <v>5016197901</v>
      </c>
      <c r="G7985" s="276">
        <v>45811</v>
      </c>
      <c r="H7985">
        <v>20250520722875</v>
      </c>
      <c r="I7985">
        <v>0.48</v>
      </c>
      <c r="J7985" s="289" t="s">
        <v>324</v>
      </c>
      <c r="K7985" s="289" t="s">
        <v>17878</v>
      </c>
      <c r="L7985" s="289" t="s">
        <v>275</v>
      </c>
      <c r="M7985" s="289" t="s">
        <v>17879</v>
      </c>
      <c r="N7985" s="289" t="s">
        <v>375</v>
      </c>
      <c r="O7985" s="289" t="s">
        <v>3332</v>
      </c>
      <c r="P7985" s="289">
        <f>VLOOKUP(CAT_Details[[#This Row],[Delivery Bp Customer Code]],Table6[],2,0)</f>
        <v>3402</v>
      </c>
    </row>
    <row r="7986" spans="1:16" x14ac:dyDescent="0.25">
      <c r="A7986" s="289" t="s">
        <v>3329</v>
      </c>
      <c r="B7986">
        <v>5</v>
      </c>
      <c r="C7986">
        <v>1096</v>
      </c>
      <c r="D7986">
        <v>2</v>
      </c>
      <c r="E7986" s="289" t="s">
        <v>17880</v>
      </c>
      <c r="F7986">
        <v>5016198021</v>
      </c>
      <c r="G7986" s="276">
        <v>45811</v>
      </c>
      <c r="H7986">
        <v>20250522724851</v>
      </c>
      <c r="I7986">
        <v>4.8</v>
      </c>
      <c r="J7986" s="289" t="s">
        <v>280</v>
      </c>
      <c r="K7986" s="289" t="s">
        <v>17881</v>
      </c>
      <c r="L7986" s="289" t="s">
        <v>275</v>
      </c>
      <c r="M7986" s="289" t="s">
        <v>17676</v>
      </c>
      <c r="N7986" s="289" t="s">
        <v>619</v>
      </c>
      <c r="O7986" s="289" t="s">
        <v>3332</v>
      </c>
      <c r="P7986" s="289">
        <f>VLOOKUP(CAT_Details[[#This Row],[Delivery Bp Customer Code]],Table6[],2,0)</f>
        <v>3402</v>
      </c>
    </row>
    <row r="7987" spans="1:16" x14ac:dyDescent="0.25">
      <c r="A7987" s="289" t="s">
        <v>3329</v>
      </c>
      <c r="B7987">
        <v>1</v>
      </c>
      <c r="C7987">
        <v>105</v>
      </c>
      <c r="D7987">
        <v>0.4</v>
      </c>
      <c r="E7987" s="289" t="s">
        <v>17880</v>
      </c>
      <c r="F7987">
        <v>5016198022</v>
      </c>
      <c r="G7987" s="276">
        <v>45811</v>
      </c>
      <c r="H7987">
        <v>20250522724852</v>
      </c>
      <c r="I7987">
        <v>0.96</v>
      </c>
      <c r="J7987" s="289" t="s">
        <v>280</v>
      </c>
      <c r="K7987" s="289" t="s">
        <v>17882</v>
      </c>
      <c r="L7987" s="289" t="s">
        <v>275</v>
      </c>
      <c r="M7987" s="289" t="s">
        <v>17676</v>
      </c>
      <c r="N7987" s="289" t="s">
        <v>619</v>
      </c>
      <c r="O7987" s="289" t="s">
        <v>3332</v>
      </c>
      <c r="P7987" s="289">
        <f>VLOOKUP(CAT_Details[[#This Row],[Delivery Bp Customer Code]],Table6[],2,0)</f>
        <v>3402</v>
      </c>
    </row>
    <row r="7988" spans="1:16" x14ac:dyDescent="0.25">
      <c r="A7988" s="289" t="s">
        <v>3329</v>
      </c>
      <c r="B7988">
        <v>1</v>
      </c>
      <c r="C7988">
        <v>58</v>
      </c>
      <c r="D7988">
        <v>0.2</v>
      </c>
      <c r="E7988" s="289" t="s">
        <v>17883</v>
      </c>
      <c r="F7988">
        <v>5016214021</v>
      </c>
      <c r="G7988" s="276">
        <v>45811</v>
      </c>
      <c r="H7988">
        <v>20250519721456</v>
      </c>
      <c r="I7988">
        <v>0.39800000000000002</v>
      </c>
      <c r="J7988" s="289" t="s">
        <v>350</v>
      </c>
      <c r="K7988" s="289" t="s">
        <v>17884</v>
      </c>
      <c r="L7988" s="289" t="s">
        <v>275</v>
      </c>
      <c r="M7988" s="289" t="s">
        <v>17847</v>
      </c>
      <c r="N7988" s="289" t="s">
        <v>704</v>
      </c>
      <c r="O7988" s="289" t="s">
        <v>3332</v>
      </c>
      <c r="P7988" s="289">
        <f>VLOOKUP(CAT_Details[[#This Row],[Delivery Bp Customer Code]],Table6[],2,0)</f>
        <v>3402</v>
      </c>
    </row>
    <row r="7989" spans="1:16" x14ac:dyDescent="0.25">
      <c r="A7989" s="289" t="s">
        <v>3329</v>
      </c>
      <c r="B7989">
        <v>2</v>
      </c>
      <c r="C7989">
        <v>840</v>
      </c>
      <c r="D7989">
        <v>0.8</v>
      </c>
      <c r="E7989" s="289" t="s">
        <v>17885</v>
      </c>
      <c r="F7989">
        <v>5016214078</v>
      </c>
      <c r="G7989" s="276">
        <v>45811</v>
      </c>
      <c r="H7989">
        <v>20250522724265</v>
      </c>
      <c r="I7989">
        <v>1.1519999999999999</v>
      </c>
      <c r="J7989" s="289" t="s">
        <v>350</v>
      </c>
      <c r="K7989" s="289" t="s">
        <v>17886</v>
      </c>
      <c r="L7989" s="289" t="s">
        <v>275</v>
      </c>
      <c r="M7989" s="289" t="s">
        <v>17837</v>
      </c>
      <c r="N7989" s="289" t="s">
        <v>3804</v>
      </c>
      <c r="O7989" s="289" t="s">
        <v>3332</v>
      </c>
      <c r="P7989" s="289">
        <f>VLOOKUP(CAT_Details[[#This Row],[Delivery Bp Customer Code]],Table6[],2,0)</f>
        <v>3402</v>
      </c>
    </row>
    <row r="7990" spans="1:16" x14ac:dyDescent="0.25">
      <c r="A7990" s="289" t="s">
        <v>3329</v>
      </c>
      <c r="B7990">
        <v>5</v>
      </c>
      <c r="C7990">
        <v>2665</v>
      </c>
      <c r="D7990">
        <v>2</v>
      </c>
      <c r="E7990" s="289" t="s">
        <v>17885</v>
      </c>
      <c r="F7990">
        <v>5016214079</v>
      </c>
      <c r="G7990" s="276">
        <v>45811</v>
      </c>
      <c r="H7990">
        <v>20250522724302</v>
      </c>
      <c r="I7990">
        <v>2.88</v>
      </c>
      <c r="J7990" s="289" t="s">
        <v>350</v>
      </c>
      <c r="K7990" s="289" t="s">
        <v>17887</v>
      </c>
      <c r="L7990" s="289" t="s">
        <v>275</v>
      </c>
      <c r="M7990" s="289" t="s">
        <v>17837</v>
      </c>
      <c r="N7990" s="289" t="s">
        <v>3804</v>
      </c>
      <c r="O7990" s="289" t="s">
        <v>3332</v>
      </c>
      <c r="P7990" s="289">
        <f>VLOOKUP(CAT_Details[[#This Row],[Delivery Bp Customer Code]],Table6[],2,0)</f>
        <v>3402</v>
      </c>
    </row>
    <row r="7991" spans="1:16" x14ac:dyDescent="0.25">
      <c r="A7991" s="289" t="s">
        <v>3329</v>
      </c>
      <c r="B7991">
        <v>6</v>
      </c>
      <c r="C7991">
        <v>1530</v>
      </c>
      <c r="D7991">
        <v>3.2</v>
      </c>
      <c r="E7991" s="289" t="s">
        <v>17888</v>
      </c>
      <c r="F7991">
        <v>5016214127</v>
      </c>
      <c r="G7991" s="276">
        <v>45811</v>
      </c>
      <c r="H7991">
        <v>20250523725865</v>
      </c>
      <c r="I7991">
        <v>6.5279999999999996</v>
      </c>
      <c r="J7991" s="289" t="s">
        <v>287</v>
      </c>
      <c r="K7991" s="289" t="s">
        <v>17889</v>
      </c>
      <c r="L7991" s="289" t="s">
        <v>275</v>
      </c>
      <c r="M7991" s="289" t="s">
        <v>17688</v>
      </c>
      <c r="N7991" s="289" t="s">
        <v>468</v>
      </c>
      <c r="O7991" s="289" t="s">
        <v>3332</v>
      </c>
      <c r="P7991" s="289">
        <f>VLOOKUP(CAT_Details[[#This Row],[Delivery Bp Customer Code]],Table6[],2,0)</f>
        <v>3402</v>
      </c>
    </row>
    <row r="7992" spans="1:16" x14ac:dyDescent="0.25">
      <c r="A7992" s="289" t="s">
        <v>3329</v>
      </c>
      <c r="B7992">
        <v>3</v>
      </c>
      <c r="C7992">
        <v>192</v>
      </c>
      <c r="D7992">
        <v>1.2</v>
      </c>
      <c r="E7992" s="289" t="s">
        <v>17890</v>
      </c>
      <c r="F7992">
        <v>5016214155</v>
      </c>
      <c r="G7992" s="276">
        <v>45811</v>
      </c>
      <c r="H7992">
        <v>20250523725601</v>
      </c>
      <c r="I7992">
        <v>2.9089999999999998</v>
      </c>
      <c r="J7992" s="289" t="s">
        <v>350</v>
      </c>
      <c r="K7992" s="289" t="s">
        <v>17891</v>
      </c>
      <c r="L7992" s="289" t="s">
        <v>275</v>
      </c>
      <c r="M7992" s="289" t="s">
        <v>17847</v>
      </c>
      <c r="N7992" s="289" t="s">
        <v>690</v>
      </c>
      <c r="O7992" s="289" t="s">
        <v>3332</v>
      </c>
      <c r="P7992" s="289">
        <f>VLOOKUP(CAT_Details[[#This Row],[Delivery Bp Customer Code]],Table6[],2,0)</f>
        <v>3402</v>
      </c>
    </row>
    <row r="7993" spans="1:16" x14ac:dyDescent="0.25">
      <c r="A7993" s="289" t="s">
        <v>3329</v>
      </c>
      <c r="B7993">
        <v>4</v>
      </c>
      <c r="C7993">
        <v>424</v>
      </c>
      <c r="D7993">
        <v>1.4</v>
      </c>
      <c r="E7993" s="289" t="s">
        <v>17892</v>
      </c>
      <c r="F7993">
        <v>5016214173</v>
      </c>
      <c r="G7993" s="276">
        <v>45811</v>
      </c>
      <c r="H7993">
        <v>20250526726682</v>
      </c>
      <c r="I7993">
        <v>3.12</v>
      </c>
      <c r="J7993" s="289" t="s">
        <v>324</v>
      </c>
      <c r="K7993" s="289" t="s">
        <v>17893</v>
      </c>
      <c r="L7993" s="289" t="s">
        <v>275</v>
      </c>
      <c r="M7993" s="289" t="s">
        <v>17592</v>
      </c>
      <c r="N7993" s="289" t="s">
        <v>616</v>
      </c>
      <c r="O7993" s="289" t="s">
        <v>3332</v>
      </c>
      <c r="P7993" s="289">
        <f>VLOOKUP(CAT_Details[[#This Row],[Delivery Bp Customer Code]],Table6[],2,0)</f>
        <v>3402</v>
      </c>
    </row>
    <row r="7994" spans="1:16" x14ac:dyDescent="0.25">
      <c r="A7994" s="289" t="s">
        <v>3329</v>
      </c>
      <c r="B7994">
        <v>1</v>
      </c>
      <c r="C7994">
        <v>2</v>
      </c>
      <c r="D7994">
        <v>0.05</v>
      </c>
      <c r="E7994" s="289" t="s">
        <v>17894</v>
      </c>
      <c r="F7994">
        <v>5016214245</v>
      </c>
      <c r="G7994" s="276">
        <v>45811</v>
      </c>
      <c r="H7994">
        <v>20250526726459</v>
      </c>
      <c r="I7994">
        <v>2.1000000000000001E-2</v>
      </c>
      <c r="J7994" s="289" t="s">
        <v>350</v>
      </c>
      <c r="K7994" s="289" t="s">
        <v>17895</v>
      </c>
      <c r="L7994" s="289" t="s">
        <v>275</v>
      </c>
      <c r="M7994" s="289" t="s">
        <v>17896</v>
      </c>
      <c r="N7994" s="289" t="s">
        <v>3656</v>
      </c>
      <c r="O7994" s="289" t="s">
        <v>3332</v>
      </c>
      <c r="P7994" s="289">
        <f>VLOOKUP(CAT_Details[[#This Row],[Delivery Bp Customer Code]],Table6[],2,0)</f>
        <v>3402</v>
      </c>
    </row>
    <row r="7995" spans="1:16" x14ac:dyDescent="0.25">
      <c r="A7995" s="289" t="s">
        <v>3329</v>
      </c>
      <c r="B7995">
        <v>1</v>
      </c>
      <c r="C7995">
        <v>200</v>
      </c>
      <c r="D7995">
        <v>0.4</v>
      </c>
      <c r="E7995" s="289" t="s">
        <v>17894</v>
      </c>
      <c r="F7995">
        <v>5016214247</v>
      </c>
      <c r="G7995" s="276">
        <v>45811</v>
      </c>
      <c r="H7995">
        <v>20250522724967</v>
      </c>
      <c r="I7995">
        <v>1.3919999999999999</v>
      </c>
      <c r="J7995" s="289" t="s">
        <v>350</v>
      </c>
      <c r="K7995" s="289" t="s">
        <v>17897</v>
      </c>
      <c r="L7995" s="289" t="s">
        <v>275</v>
      </c>
      <c r="M7995" s="289" t="s">
        <v>17896</v>
      </c>
      <c r="N7995" s="289" t="s">
        <v>3656</v>
      </c>
      <c r="O7995" s="289" t="s">
        <v>3332</v>
      </c>
      <c r="P7995" s="289">
        <f>VLOOKUP(CAT_Details[[#This Row],[Delivery Bp Customer Code]],Table6[],2,0)</f>
        <v>3402</v>
      </c>
    </row>
    <row r="7996" spans="1:16" x14ac:dyDescent="0.25">
      <c r="A7996" s="289" t="s">
        <v>3329</v>
      </c>
      <c r="B7996">
        <v>2</v>
      </c>
      <c r="C7996">
        <v>14</v>
      </c>
      <c r="D7996">
        <v>0.1</v>
      </c>
      <c r="E7996" s="289" t="s">
        <v>17898</v>
      </c>
      <c r="F7996">
        <v>5016214424</v>
      </c>
      <c r="G7996" s="276">
        <v>45811</v>
      </c>
      <c r="H7996">
        <v>20250526726886</v>
      </c>
      <c r="I7996">
        <v>4.8000000000000001E-2</v>
      </c>
      <c r="J7996" s="289" t="s">
        <v>350</v>
      </c>
      <c r="K7996" s="289" t="s">
        <v>17899</v>
      </c>
      <c r="L7996" s="289" t="s">
        <v>275</v>
      </c>
      <c r="M7996" s="289" t="s">
        <v>17579</v>
      </c>
      <c r="N7996" s="289" t="s">
        <v>446</v>
      </c>
      <c r="O7996" s="289" t="s">
        <v>3332</v>
      </c>
      <c r="P7996" s="289">
        <f>VLOOKUP(CAT_Details[[#This Row],[Delivery Bp Customer Code]],Table6[],2,0)</f>
        <v>3402</v>
      </c>
    </row>
    <row r="7997" spans="1:16" x14ac:dyDescent="0.25">
      <c r="A7997" s="289" t="s">
        <v>3329</v>
      </c>
      <c r="B7997">
        <v>1</v>
      </c>
      <c r="C7997">
        <v>100</v>
      </c>
      <c r="D7997">
        <v>0.4</v>
      </c>
      <c r="E7997" s="289" t="s">
        <v>17900</v>
      </c>
      <c r="F7997">
        <v>5016214440</v>
      </c>
      <c r="G7997" s="276">
        <v>45811</v>
      </c>
      <c r="H7997">
        <v>20250521723753</v>
      </c>
      <c r="I7997">
        <v>0.94099999999999995</v>
      </c>
      <c r="J7997" s="289" t="s">
        <v>324</v>
      </c>
      <c r="K7997" s="289" t="s">
        <v>17901</v>
      </c>
      <c r="L7997" s="289" t="s">
        <v>275</v>
      </c>
      <c r="M7997" s="289"/>
      <c r="N7997" s="289" t="s">
        <v>5504</v>
      </c>
      <c r="O7997" s="289" t="s">
        <v>3332</v>
      </c>
      <c r="P7997" s="289">
        <f>VLOOKUP(CAT_Details[[#This Row],[Delivery Bp Customer Code]],Table6[],2,0)</f>
        <v>3402</v>
      </c>
    </row>
    <row r="7998" spans="1:16" x14ac:dyDescent="0.25">
      <c r="A7998" s="289" t="s">
        <v>3329</v>
      </c>
      <c r="B7998">
        <v>2</v>
      </c>
      <c r="C7998">
        <v>130</v>
      </c>
      <c r="D7998">
        <v>0.8</v>
      </c>
      <c r="E7998" s="289" t="s">
        <v>17902</v>
      </c>
      <c r="F7998">
        <v>5016214657</v>
      </c>
      <c r="G7998" s="276">
        <v>45811</v>
      </c>
      <c r="H7998">
        <v>20250523725716</v>
      </c>
      <c r="I7998">
        <v>1.6220000000000001</v>
      </c>
      <c r="J7998" s="289" t="s">
        <v>350</v>
      </c>
      <c r="K7998" s="289" t="s">
        <v>17903</v>
      </c>
      <c r="L7998" s="289" t="s">
        <v>275</v>
      </c>
      <c r="M7998" s="289" t="s">
        <v>17847</v>
      </c>
      <c r="N7998" s="289" t="s">
        <v>16263</v>
      </c>
      <c r="O7998" s="289" t="s">
        <v>3332</v>
      </c>
      <c r="P7998" s="289">
        <f>VLOOKUP(CAT_Details[[#This Row],[Delivery Bp Customer Code]],Table6[],2,0)</f>
        <v>3402</v>
      </c>
    </row>
    <row r="7999" spans="1:16" x14ac:dyDescent="0.25">
      <c r="A7999" s="289" t="s">
        <v>3329</v>
      </c>
      <c r="B7999">
        <v>3</v>
      </c>
      <c r="C7999">
        <v>150</v>
      </c>
      <c r="D7999">
        <v>1.2</v>
      </c>
      <c r="E7999" s="289" t="s">
        <v>17904</v>
      </c>
      <c r="F7999">
        <v>5016214737</v>
      </c>
      <c r="G7999" s="276">
        <v>45811</v>
      </c>
      <c r="H7999">
        <v>20250526726678</v>
      </c>
      <c r="I7999">
        <v>2.5339999999999998</v>
      </c>
      <c r="J7999" s="289" t="s">
        <v>273</v>
      </c>
      <c r="K7999" s="289" t="s">
        <v>17905</v>
      </c>
      <c r="L7999" s="289" t="s">
        <v>275</v>
      </c>
      <c r="M7999" s="289" t="s">
        <v>17824</v>
      </c>
      <c r="N7999" s="289" t="s">
        <v>1240</v>
      </c>
      <c r="O7999" s="289" t="s">
        <v>3332</v>
      </c>
      <c r="P7999" s="289">
        <f>VLOOKUP(CAT_Details[[#This Row],[Delivery Bp Customer Code]],Table6[],2,0)</f>
        <v>3402</v>
      </c>
    </row>
    <row r="8000" spans="1:16" x14ac:dyDescent="0.25">
      <c r="A8000" s="289" t="s">
        <v>3329</v>
      </c>
      <c r="B8000">
        <v>5</v>
      </c>
      <c r="C8000">
        <v>60</v>
      </c>
      <c r="D8000">
        <v>0.4</v>
      </c>
      <c r="E8000" s="289" t="s">
        <v>17906</v>
      </c>
      <c r="F8000">
        <v>5016214744</v>
      </c>
      <c r="G8000" s="276">
        <v>45811</v>
      </c>
      <c r="H8000">
        <v>20250523725412</v>
      </c>
      <c r="I8000">
        <v>0.31900000000000001</v>
      </c>
      <c r="J8000" s="289" t="s">
        <v>302</v>
      </c>
      <c r="K8000" s="289" t="s">
        <v>17907</v>
      </c>
      <c r="L8000" s="289" t="s">
        <v>275</v>
      </c>
      <c r="M8000" s="289" t="s">
        <v>17908</v>
      </c>
      <c r="N8000" s="289" t="s">
        <v>450</v>
      </c>
      <c r="O8000" s="289" t="s">
        <v>3332</v>
      </c>
      <c r="P8000" s="289">
        <f>VLOOKUP(CAT_Details[[#This Row],[Delivery Bp Customer Code]],Table6[],2,0)</f>
        <v>3402</v>
      </c>
    </row>
    <row r="8001" spans="1:16" x14ac:dyDescent="0.25">
      <c r="A8001" s="289" t="s">
        <v>3329</v>
      </c>
      <c r="B8001">
        <v>4</v>
      </c>
      <c r="C8001">
        <v>1340</v>
      </c>
      <c r="D8001">
        <v>1.6</v>
      </c>
      <c r="E8001" s="289" t="s">
        <v>17909</v>
      </c>
      <c r="F8001">
        <v>5016214840</v>
      </c>
      <c r="G8001" s="276">
        <v>45811</v>
      </c>
      <c r="H8001">
        <v>20250523725369</v>
      </c>
      <c r="I8001">
        <v>3.84</v>
      </c>
      <c r="J8001" s="289" t="s">
        <v>350</v>
      </c>
      <c r="K8001" s="289" t="s">
        <v>17910</v>
      </c>
      <c r="L8001" s="289" t="s">
        <v>275</v>
      </c>
      <c r="M8001" s="289" t="s">
        <v>17911</v>
      </c>
      <c r="N8001" s="289" t="s">
        <v>4421</v>
      </c>
      <c r="O8001" s="289" t="s">
        <v>3332</v>
      </c>
      <c r="P8001" s="289">
        <f>VLOOKUP(CAT_Details[[#This Row],[Delivery Bp Customer Code]],Table6[],2,0)</f>
        <v>3402</v>
      </c>
    </row>
    <row r="8002" spans="1:16" x14ac:dyDescent="0.25">
      <c r="A8002" s="289" t="s">
        <v>3329</v>
      </c>
      <c r="B8002">
        <v>7</v>
      </c>
      <c r="C8002">
        <v>2800</v>
      </c>
      <c r="D8002">
        <v>1.64</v>
      </c>
      <c r="E8002" s="289" t="s">
        <v>17912</v>
      </c>
      <c r="F8002">
        <v>5016230094</v>
      </c>
      <c r="G8002" s="276">
        <v>45811</v>
      </c>
      <c r="H8002">
        <v>20250526726808</v>
      </c>
      <c r="I8002">
        <v>2.3519999999999999</v>
      </c>
      <c r="J8002" s="289" t="s">
        <v>324</v>
      </c>
      <c r="K8002" s="289" t="s">
        <v>17913</v>
      </c>
      <c r="L8002" s="289" t="s">
        <v>275</v>
      </c>
      <c r="M8002" s="289" t="s">
        <v>17879</v>
      </c>
      <c r="N8002" s="289" t="s">
        <v>16256</v>
      </c>
      <c r="O8002" s="289" t="s">
        <v>3332</v>
      </c>
      <c r="P8002" s="289">
        <f>VLOOKUP(CAT_Details[[#This Row],[Delivery Bp Customer Code]],Table6[],2,0)</f>
        <v>3402</v>
      </c>
    </row>
    <row r="8003" spans="1:16" x14ac:dyDescent="0.25">
      <c r="A8003" s="289" t="s">
        <v>3329</v>
      </c>
      <c r="B8003">
        <v>9</v>
      </c>
      <c r="C8003">
        <v>2200</v>
      </c>
      <c r="D8003">
        <v>3.6</v>
      </c>
      <c r="E8003" s="289" t="s">
        <v>17914</v>
      </c>
      <c r="F8003">
        <v>5016230637</v>
      </c>
      <c r="G8003" s="276">
        <v>45811</v>
      </c>
      <c r="H8003">
        <v>20250526726381</v>
      </c>
      <c r="I8003">
        <v>8.64</v>
      </c>
      <c r="J8003" s="289" t="s">
        <v>324</v>
      </c>
      <c r="K8003" s="289" t="s">
        <v>17915</v>
      </c>
      <c r="L8003" s="289" t="s">
        <v>275</v>
      </c>
      <c r="M8003" s="289" t="s">
        <v>17879</v>
      </c>
      <c r="N8003" s="289" t="s">
        <v>5660</v>
      </c>
      <c r="O8003" s="289" t="s">
        <v>3332</v>
      </c>
      <c r="P8003" s="289">
        <f>VLOOKUP(CAT_Details[[#This Row],[Delivery Bp Customer Code]],Table6[],2,0)</f>
        <v>3402</v>
      </c>
    </row>
    <row r="8004" spans="1:16" x14ac:dyDescent="0.25">
      <c r="A8004" s="289" t="s">
        <v>3329</v>
      </c>
      <c r="B8004">
        <v>2</v>
      </c>
      <c r="C8004">
        <v>432</v>
      </c>
      <c r="D8004">
        <v>0.8</v>
      </c>
      <c r="E8004" s="289" t="s">
        <v>17916</v>
      </c>
      <c r="F8004">
        <v>5016230665</v>
      </c>
      <c r="G8004" s="276">
        <v>45811</v>
      </c>
      <c r="H8004">
        <v>20250527727365</v>
      </c>
      <c r="I8004">
        <v>1.92</v>
      </c>
      <c r="J8004" s="289" t="s">
        <v>324</v>
      </c>
      <c r="K8004" s="289" t="s">
        <v>17917</v>
      </c>
      <c r="L8004" s="289" t="s">
        <v>275</v>
      </c>
      <c r="M8004" s="289" t="s">
        <v>17879</v>
      </c>
      <c r="N8004" s="289" t="s">
        <v>5079</v>
      </c>
      <c r="O8004" s="289" t="s">
        <v>3332</v>
      </c>
      <c r="P8004" s="289">
        <f>VLOOKUP(CAT_Details[[#This Row],[Delivery Bp Customer Code]],Table6[],2,0)</f>
        <v>3402</v>
      </c>
    </row>
    <row r="8005" spans="1:16" x14ac:dyDescent="0.25">
      <c r="A8005" s="289" t="s">
        <v>3329</v>
      </c>
      <c r="B8005">
        <v>33</v>
      </c>
      <c r="C8005">
        <v>2520</v>
      </c>
      <c r="D8005">
        <v>12.1</v>
      </c>
      <c r="E8005" s="289" t="s">
        <v>17918</v>
      </c>
      <c r="F8005">
        <v>5016231740</v>
      </c>
      <c r="G8005" s="276">
        <v>45811</v>
      </c>
      <c r="H8005">
        <v>20250522724636</v>
      </c>
      <c r="I8005">
        <v>41.82</v>
      </c>
      <c r="J8005" s="289" t="s">
        <v>324</v>
      </c>
      <c r="K8005" s="289" t="s">
        <v>17919</v>
      </c>
      <c r="L8005" s="289" t="s">
        <v>275</v>
      </c>
      <c r="M8005" s="289" t="s">
        <v>17834</v>
      </c>
      <c r="N8005" s="289" t="s">
        <v>4100</v>
      </c>
      <c r="O8005" s="289" t="s">
        <v>3332</v>
      </c>
      <c r="P8005" s="289">
        <f>VLOOKUP(CAT_Details[[#This Row],[Delivery Bp Customer Code]],Table6[],2,0)</f>
        <v>3402</v>
      </c>
    </row>
    <row r="8006" spans="1:16" x14ac:dyDescent="0.25">
      <c r="A8006" s="289" t="s">
        <v>3329</v>
      </c>
      <c r="B8006">
        <v>1</v>
      </c>
      <c r="C8006">
        <v>28</v>
      </c>
      <c r="D8006">
        <v>0.2</v>
      </c>
      <c r="E8006" s="289" t="s">
        <v>17920</v>
      </c>
      <c r="F8006">
        <v>5016239770</v>
      </c>
      <c r="G8006" s="276">
        <v>45811</v>
      </c>
      <c r="H8006">
        <v>20250522725060</v>
      </c>
      <c r="I8006">
        <v>0.28799999999999998</v>
      </c>
      <c r="J8006" s="289" t="s">
        <v>302</v>
      </c>
      <c r="K8006" s="289" t="s">
        <v>17921</v>
      </c>
      <c r="L8006" s="289" t="s">
        <v>275</v>
      </c>
      <c r="M8006" s="289" t="s">
        <v>17908</v>
      </c>
      <c r="N8006" s="289" t="s">
        <v>15497</v>
      </c>
      <c r="O8006" s="289" t="s">
        <v>3332</v>
      </c>
      <c r="P8006" s="289">
        <f>VLOOKUP(CAT_Details[[#This Row],[Delivery Bp Customer Code]],Table6[],2,0)</f>
        <v>3402</v>
      </c>
    </row>
    <row r="8007" spans="1:16" x14ac:dyDescent="0.25">
      <c r="A8007" s="289" t="s">
        <v>76</v>
      </c>
      <c r="B8007">
        <v>1</v>
      </c>
      <c r="C8007">
        <v>70</v>
      </c>
      <c r="D8007">
        <v>0.4</v>
      </c>
      <c r="E8007" s="289" t="s">
        <v>17864</v>
      </c>
      <c r="F8007">
        <v>5016198351</v>
      </c>
      <c r="G8007" s="276">
        <v>45811</v>
      </c>
      <c r="H8007">
        <v>20250523725426</v>
      </c>
      <c r="I8007">
        <v>0.57599999999999996</v>
      </c>
      <c r="J8007" s="289" t="s">
        <v>345</v>
      </c>
      <c r="K8007" s="289" t="s">
        <v>17922</v>
      </c>
      <c r="L8007" s="289" t="s">
        <v>275</v>
      </c>
      <c r="M8007" s="289" t="s">
        <v>17866</v>
      </c>
      <c r="N8007" s="289" t="s">
        <v>427</v>
      </c>
      <c r="O8007" s="289" t="s">
        <v>16049</v>
      </c>
      <c r="P8007" s="289" t="str">
        <f>VLOOKUP(CAT_Details[[#This Row],[Delivery Bp Customer Code]],Table6[],2,0)</f>
        <v>MZ02</v>
      </c>
    </row>
    <row r="8008" spans="1:16" x14ac:dyDescent="0.25">
      <c r="A8008" s="289" t="s">
        <v>76</v>
      </c>
      <c r="B8008">
        <v>5</v>
      </c>
      <c r="C8008">
        <v>375</v>
      </c>
      <c r="D8008">
        <v>2</v>
      </c>
      <c r="E8008" s="289" t="s">
        <v>17890</v>
      </c>
      <c r="F8008">
        <v>5016214152</v>
      </c>
      <c r="G8008" s="276">
        <v>45811</v>
      </c>
      <c r="H8008">
        <v>20250526726644</v>
      </c>
      <c r="I8008">
        <v>4.8479999999999999</v>
      </c>
      <c r="J8008" s="289" t="s">
        <v>350</v>
      </c>
      <c r="K8008" s="289" t="s">
        <v>17923</v>
      </c>
      <c r="L8008" s="289" t="s">
        <v>275</v>
      </c>
      <c r="M8008" s="289" t="s">
        <v>17847</v>
      </c>
      <c r="N8008" s="289" t="s">
        <v>690</v>
      </c>
      <c r="O8008" s="289" t="s">
        <v>16049</v>
      </c>
      <c r="P8008" s="289" t="str">
        <f>VLOOKUP(CAT_Details[[#This Row],[Delivery Bp Customer Code]],Table6[],2,0)</f>
        <v>MZ02</v>
      </c>
    </row>
    <row r="8009" spans="1:16" x14ac:dyDescent="0.25">
      <c r="A8009" s="289" t="s">
        <v>76</v>
      </c>
      <c r="B8009">
        <v>5</v>
      </c>
      <c r="C8009">
        <v>352</v>
      </c>
      <c r="D8009">
        <v>2</v>
      </c>
      <c r="E8009" s="289" t="s">
        <v>17924</v>
      </c>
      <c r="F8009">
        <v>5016230698</v>
      </c>
      <c r="G8009" s="276">
        <v>45811</v>
      </c>
      <c r="H8009">
        <v>20250527727596</v>
      </c>
      <c r="I8009">
        <v>4.3490000000000002</v>
      </c>
      <c r="J8009" s="289" t="s">
        <v>287</v>
      </c>
      <c r="K8009" s="289" t="s">
        <v>17925</v>
      </c>
      <c r="L8009" s="289" t="s">
        <v>275</v>
      </c>
      <c r="M8009" s="289" t="s">
        <v>17688</v>
      </c>
      <c r="N8009" s="289" t="s">
        <v>1198</v>
      </c>
      <c r="O8009" s="289" t="s">
        <v>16049</v>
      </c>
      <c r="P8009" s="289" t="str">
        <f>VLOOKUP(CAT_Details[[#This Row],[Delivery Bp Customer Code]],Table6[],2,0)</f>
        <v>MZ02</v>
      </c>
    </row>
    <row r="8010" spans="1:16" x14ac:dyDescent="0.25">
      <c r="A8010" s="289" t="s">
        <v>285</v>
      </c>
      <c r="B8010">
        <v>4</v>
      </c>
      <c r="C8010">
        <v>1560</v>
      </c>
      <c r="D8010">
        <v>1.6</v>
      </c>
      <c r="E8010" s="289" t="s">
        <v>17722</v>
      </c>
      <c r="F8010">
        <v>5016182171</v>
      </c>
      <c r="G8010" s="276">
        <v>45811</v>
      </c>
      <c r="H8010">
        <v>20250520722678</v>
      </c>
      <c r="I8010">
        <v>3.84</v>
      </c>
      <c r="J8010" s="289" t="s">
        <v>294</v>
      </c>
      <c r="K8010" s="289" t="s">
        <v>17926</v>
      </c>
      <c r="L8010" s="289" t="s">
        <v>275</v>
      </c>
      <c r="M8010" s="289" t="s">
        <v>17607</v>
      </c>
      <c r="N8010" s="289" t="s">
        <v>297</v>
      </c>
      <c r="O8010" s="289" t="s">
        <v>291</v>
      </c>
      <c r="P8010" s="289" t="str">
        <f>VLOOKUP(CAT_Details[[#This Row],[Delivery Bp Customer Code]],Table6[],2,0)</f>
        <v>DX01-L5</v>
      </c>
    </row>
    <row r="8011" spans="1:16" x14ac:dyDescent="0.25">
      <c r="A8011" s="289" t="s">
        <v>285</v>
      </c>
      <c r="B8011">
        <v>38</v>
      </c>
      <c r="C8011">
        <v>15540</v>
      </c>
      <c r="D8011">
        <v>13.6</v>
      </c>
      <c r="E8011" s="289" t="s">
        <v>17927</v>
      </c>
      <c r="F8011">
        <v>5016197796</v>
      </c>
      <c r="G8011" s="276">
        <v>45811</v>
      </c>
      <c r="H8011">
        <v>20250522725131</v>
      </c>
      <c r="I8011">
        <v>36.479999999999997</v>
      </c>
      <c r="J8011" s="289" t="s">
        <v>383</v>
      </c>
      <c r="K8011" s="289" t="s">
        <v>17928</v>
      </c>
      <c r="L8011" s="289" t="s">
        <v>275</v>
      </c>
      <c r="M8011" s="289" t="s">
        <v>17929</v>
      </c>
      <c r="N8011" s="289" t="s">
        <v>386</v>
      </c>
      <c r="O8011" s="289" t="s">
        <v>291</v>
      </c>
      <c r="P8011" s="289" t="str">
        <f>VLOOKUP(CAT_Details[[#This Row],[Delivery Bp Customer Code]],Table6[],2,0)</f>
        <v>DX01-L5</v>
      </c>
    </row>
    <row r="8012" spans="1:16" x14ac:dyDescent="0.25">
      <c r="A8012" s="289" t="s">
        <v>285</v>
      </c>
      <c r="B8012">
        <v>4</v>
      </c>
      <c r="C8012">
        <v>380</v>
      </c>
      <c r="D8012">
        <v>1.6</v>
      </c>
      <c r="E8012" s="289" t="s">
        <v>17877</v>
      </c>
      <c r="F8012">
        <v>5016197899</v>
      </c>
      <c r="G8012" s="276">
        <v>45811</v>
      </c>
      <c r="H8012">
        <v>20250520722872</v>
      </c>
      <c r="I8012">
        <v>3.84</v>
      </c>
      <c r="J8012" s="289" t="s">
        <v>324</v>
      </c>
      <c r="K8012" s="289" t="s">
        <v>17930</v>
      </c>
      <c r="L8012" s="289" t="s">
        <v>275</v>
      </c>
      <c r="M8012" s="289" t="s">
        <v>17879</v>
      </c>
      <c r="N8012" s="289" t="s">
        <v>375</v>
      </c>
      <c r="O8012" s="289" t="s">
        <v>291</v>
      </c>
      <c r="P8012" s="289" t="str">
        <f>VLOOKUP(CAT_Details[[#This Row],[Delivery Bp Customer Code]],Table6[],2,0)</f>
        <v>DX01-L5</v>
      </c>
    </row>
    <row r="8013" spans="1:16" x14ac:dyDescent="0.25">
      <c r="A8013" s="289" t="s">
        <v>285</v>
      </c>
      <c r="B8013">
        <v>4</v>
      </c>
      <c r="C8013">
        <v>1200</v>
      </c>
      <c r="D8013">
        <v>0.93</v>
      </c>
      <c r="E8013" s="289" t="s">
        <v>17931</v>
      </c>
      <c r="F8013">
        <v>5016198038</v>
      </c>
      <c r="G8013" s="276">
        <v>45811</v>
      </c>
      <c r="H8013">
        <v>20250522724744</v>
      </c>
      <c r="I8013">
        <v>1.5469999999999999</v>
      </c>
      <c r="J8013" s="289" t="s">
        <v>294</v>
      </c>
      <c r="K8013" s="289" t="s">
        <v>17932</v>
      </c>
      <c r="L8013" s="289" t="s">
        <v>275</v>
      </c>
      <c r="M8013" s="289" t="s">
        <v>17639</v>
      </c>
      <c r="N8013" s="289" t="s">
        <v>394</v>
      </c>
      <c r="O8013" s="289" t="s">
        <v>291</v>
      </c>
      <c r="P8013" s="289" t="str">
        <f>VLOOKUP(CAT_Details[[#This Row],[Delivery Bp Customer Code]],Table6[],2,0)</f>
        <v>DX01-L5</v>
      </c>
    </row>
    <row r="8014" spans="1:16" x14ac:dyDescent="0.25">
      <c r="A8014" s="289" t="s">
        <v>285</v>
      </c>
      <c r="B8014">
        <v>7</v>
      </c>
      <c r="C8014">
        <v>573</v>
      </c>
      <c r="D8014">
        <v>1.4</v>
      </c>
      <c r="E8014" s="289" t="s">
        <v>17933</v>
      </c>
      <c r="F8014">
        <v>5016213933</v>
      </c>
      <c r="G8014" s="276">
        <v>45811</v>
      </c>
      <c r="H8014">
        <v>20250526726568</v>
      </c>
      <c r="I8014">
        <v>2.0640000000000001</v>
      </c>
      <c r="J8014" s="289" t="s">
        <v>350</v>
      </c>
      <c r="K8014" s="289" t="s">
        <v>17934</v>
      </c>
      <c r="L8014" s="289" t="s">
        <v>275</v>
      </c>
      <c r="M8014" s="289" t="s">
        <v>17847</v>
      </c>
      <c r="N8014" s="289" t="s">
        <v>17526</v>
      </c>
      <c r="O8014" s="289" t="s">
        <v>291</v>
      </c>
      <c r="P8014" s="289" t="str">
        <f>VLOOKUP(CAT_Details[[#This Row],[Delivery Bp Customer Code]],Table6[],2,0)</f>
        <v>DX01-L5</v>
      </c>
    </row>
    <row r="8015" spans="1:16" x14ac:dyDescent="0.25">
      <c r="A8015" s="289" t="s">
        <v>285</v>
      </c>
      <c r="B8015">
        <v>2</v>
      </c>
      <c r="C8015">
        <v>20</v>
      </c>
      <c r="D8015">
        <v>0.05</v>
      </c>
      <c r="E8015" s="289" t="s">
        <v>17935</v>
      </c>
      <c r="F8015">
        <v>5016213936</v>
      </c>
      <c r="G8015" s="276">
        <v>45811</v>
      </c>
      <c r="H8015">
        <v>20250522724838</v>
      </c>
      <c r="I8015">
        <v>1.7999999999999999E-2</v>
      </c>
      <c r="J8015" s="289" t="s">
        <v>350</v>
      </c>
      <c r="K8015" s="289" t="s">
        <v>17936</v>
      </c>
      <c r="L8015" s="289" t="s">
        <v>275</v>
      </c>
      <c r="M8015" s="289" t="s">
        <v>17579</v>
      </c>
      <c r="N8015" s="289" t="s">
        <v>378</v>
      </c>
      <c r="O8015" s="289" t="s">
        <v>291</v>
      </c>
      <c r="P8015" s="289" t="str">
        <f>VLOOKUP(CAT_Details[[#This Row],[Delivery Bp Customer Code]],Table6[],2,0)</f>
        <v>DX01-L5</v>
      </c>
    </row>
    <row r="8016" spans="1:16" x14ac:dyDescent="0.25">
      <c r="A8016" s="289" t="s">
        <v>285</v>
      </c>
      <c r="B8016">
        <v>2</v>
      </c>
      <c r="C8016">
        <v>12</v>
      </c>
      <c r="D8016">
        <v>0.05</v>
      </c>
      <c r="E8016" s="289" t="s">
        <v>17935</v>
      </c>
      <c r="F8016">
        <v>5016213940</v>
      </c>
      <c r="G8016" s="276">
        <v>45811</v>
      </c>
      <c r="H8016">
        <v>20250521723549</v>
      </c>
      <c r="I8016">
        <v>1.7999999999999999E-2</v>
      </c>
      <c r="J8016" s="289" t="s">
        <v>350</v>
      </c>
      <c r="K8016" s="289" t="s">
        <v>17937</v>
      </c>
      <c r="L8016" s="289" t="s">
        <v>275</v>
      </c>
      <c r="M8016" s="289" t="s">
        <v>17579</v>
      </c>
      <c r="N8016" s="289" t="s">
        <v>378</v>
      </c>
      <c r="O8016" s="289" t="s">
        <v>291</v>
      </c>
      <c r="P8016" s="289" t="str">
        <f>VLOOKUP(CAT_Details[[#This Row],[Delivery Bp Customer Code]],Table6[],2,0)</f>
        <v>DX01-L5</v>
      </c>
    </row>
    <row r="8017" spans="1:16" x14ac:dyDescent="0.25">
      <c r="A8017" s="289" t="s">
        <v>285</v>
      </c>
      <c r="B8017">
        <v>1</v>
      </c>
      <c r="C8017">
        <v>12</v>
      </c>
      <c r="D8017">
        <v>0.03</v>
      </c>
      <c r="E8017" s="289" t="s">
        <v>17935</v>
      </c>
      <c r="F8017">
        <v>5016213941</v>
      </c>
      <c r="G8017" s="276">
        <v>45811</v>
      </c>
      <c r="H8017">
        <v>20250522724880</v>
      </c>
      <c r="I8017">
        <v>8.9999999999999993E-3</v>
      </c>
      <c r="J8017" s="289" t="s">
        <v>350</v>
      </c>
      <c r="K8017" s="289" t="s">
        <v>17938</v>
      </c>
      <c r="L8017" s="289" t="s">
        <v>275</v>
      </c>
      <c r="M8017" s="289" t="s">
        <v>17579</v>
      </c>
      <c r="N8017" s="289" t="s">
        <v>378</v>
      </c>
      <c r="O8017" s="289" t="s">
        <v>291</v>
      </c>
      <c r="P8017" s="289" t="str">
        <f>VLOOKUP(CAT_Details[[#This Row],[Delivery Bp Customer Code]],Table6[],2,0)</f>
        <v>DX01-L5</v>
      </c>
    </row>
    <row r="8018" spans="1:16" x14ac:dyDescent="0.25">
      <c r="A8018" s="289" t="s">
        <v>285</v>
      </c>
      <c r="B8018">
        <v>3</v>
      </c>
      <c r="C8018">
        <v>90</v>
      </c>
      <c r="D8018">
        <v>0.63</v>
      </c>
      <c r="E8018" s="289" t="s">
        <v>17935</v>
      </c>
      <c r="F8018">
        <v>5016213942</v>
      </c>
      <c r="G8018" s="276">
        <v>45811</v>
      </c>
      <c r="H8018">
        <v>20250526726817</v>
      </c>
      <c r="I8018">
        <v>0.53700000000000003</v>
      </c>
      <c r="J8018" s="289" t="s">
        <v>350</v>
      </c>
      <c r="K8018" s="289" t="s">
        <v>17939</v>
      </c>
      <c r="L8018" s="289" t="s">
        <v>275</v>
      </c>
      <c r="M8018" s="289" t="s">
        <v>17579</v>
      </c>
      <c r="N8018" s="289" t="s">
        <v>378</v>
      </c>
      <c r="O8018" s="289" t="s">
        <v>291</v>
      </c>
      <c r="P8018" s="289" t="str">
        <f>VLOOKUP(CAT_Details[[#This Row],[Delivery Bp Customer Code]],Table6[],2,0)</f>
        <v>DX01-L5</v>
      </c>
    </row>
    <row r="8019" spans="1:16" x14ac:dyDescent="0.25">
      <c r="A8019" s="289" t="s">
        <v>285</v>
      </c>
      <c r="B8019">
        <v>1</v>
      </c>
      <c r="C8019">
        <v>40</v>
      </c>
      <c r="D8019">
        <v>0.4</v>
      </c>
      <c r="E8019" s="289" t="s">
        <v>17935</v>
      </c>
      <c r="F8019">
        <v>5016213944</v>
      </c>
      <c r="G8019" s="276">
        <v>45811</v>
      </c>
      <c r="H8019">
        <v>20250523725598</v>
      </c>
      <c r="I8019">
        <v>0.28799999999999998</v>
      </c>
      <c r="J8019" s="289" t="s">
        <v>350</v>
      </c>
      <c r="K8019" s="289" t="s">
        <v>17940</v>
      </c>
      <c r="L8019" s="289" t="s">
        <v>275</v>
      </c>
      <c r="M8019" s="289" t="s">
        <v>17579</v>
      </c>
      <c r="N8019" s="289" t="s">
        <v>378</v>
      </c>
      <c r="O8019" s="289" t="s">
        <v>291</v>
      </c>
      <c r="P8019" s="289" t="str">
        <f>VLOOKUP(CAT_Details[[#This Row],[Delivery Bp Customer Code]],Table6[],2,0)</f>
        <v>DX01-L5</v>
      </c>
    </row>
    <row r="8020" spans="1:16" x14ac:dyDescent="0.25">
      <c r="A8020" s="289" t="s">
        <v>285</v>
      </c>
      <c r="B8020">
        <v>4</v>
      </c>
      <c r="C8020">
        <v>36</v>
      </c>
      <c r="D8020">
        <v>0.1</v>
      </c>
      <c r="E8020" s="289" t="s">
        <v>17935</v>
      </c>
      <c r="F8020">
        <v>5016213945</v>
      </c>
      <c r="G8020" s="276">
        <v>45811</v>
      </c>
      <c r="H8020">
        <v>20250526726773</v>
      </c>
      <c r="I8020">
        <v>3.5999999999999997E-2</v>
      </c>
      <c r="J8020" s="289" t="s">
        <v>350</v>
      </c>
      <c r="K8020" s="289" t="s">
        <v>17941</v>
      </c>
      <c r="L8020" s="289" t="s">
        <v>275</v>
      </c>
      <c r="M8020" s="289" t="s">
        <v>17579</v>
      </c>
      <c r="N8020" s="289" t="s">
        <v>378</v>
      </c>
      <c r="O8020" s="289" t="s">
        <v>291</v>
      </c>
      <c r="P8020" s="289" t="str">
        <f>VLOOKUP(CAT_Details[[#This Row],[Delivery Bp Customer Code]],Table6[],2,0)</f>
        <v>DX01-L5</v>
      </c>
    </row>
    <row r="8021" spans="1:16" x14ac:dyDescent="0.25">
      <c r="A8021" s="289" t="s">
        <v>285</v>
      </c>
      <c r="B8021">
        <v>108</v>
      </c>
      <c r="C8021">
        <v>4480</v>
      </c>
      <c r="D8021">
        <v>13.6</v>
      </c>
      <c r="E8021" s="289" t="s">
        <v>17942</v>
      </c>
      <c r="F8021">
        <v>5016214046</v>
      </c>
      <c r="G8021" s="276">
        <v>45811</v>
      </c>
      <c r="H8021">
        <v>20250523725800</v>
      </c>
      <c r="I8021">
        <v>51.84</v>
      </c>
      <c r="J8021" s="289" t="s">
        <v>350</v>
      </c>
      <c r="K8021" s="289" t="s">
        <v>17943</v>
      </c>
      <c r="L8021" s="289" t="s">
        <v>275</v>
      </c>
      <c r="M8021" s="289" t="s">
        <v>17944</v>
      </c>
      <c r="N8021" s="289" t="s">
        <v>12700</v>
      </c>
      <c r="O8021" s="289" t="s">
        <v>291</v>
      </c>
      <c r="P8021" s="289" t="str">
        <f>VLOOKUP(CAT_Details[[#This Row],[Delivery Bp Customer Code]],Table6[],2,0)</f>
        <v>DX01-L5</v>
      </c>
    </row>
    <row r="8022" spans="1:16" x14ac:dyDescent="0.25">
      <c r="A8022" s="289" t="s">
        <v>285</v>
      </c>
      <c r="B8022">
        <v>39</v>
      </c>
      <c r="C8022">
        <v>15200</v>
      </c>
      <c r="D8022">
        <v>13.6</v>
      </c>
      <c r="E8022" s="289" t="s">
        <v>17945</v>
      </c>
      <c r="F8022">
        <v>5016214130</v>
      </c>
      <c r="G8022" s="276">
        <v>45811</v>
      </c>
      <c r="H8022">
        <v>20250523725395</v>
      </c>
      <c r="I8022">
        <v>46.8</v>
      </c>
      <c r="J8022" s="289" t="s">
        <v>287</v>
      </c>
      <c r="K8022" s="289" t="s">
        <v>17946</v>
      </c>
      <c r="L8022" s="289" t="s">
        <v>275</v>
      </c>
      <c r="M8022" s="289" t="s">
        <v>17688</v>
      </c>
      <c r="N8022" s="289" t="s">
        <v>889</v>
      </c>
      <c r="O8022" s="289" t="s">
        <v>291</v>
      </c>
      <c r="P8022" s="289" t="str">
        <f>VLOOKUP(CAT_Details[[#This Row],[Delivery Bp Customer Code]],Table6[],2,0)</f>
        <v>DX01-L5</v>
      </c>
    </row>
    <row r="8023" spans="1:16" x14ac:dyDescent="0.25">
      <c r="A8023" s="289" t="s">
        <v>285</v>
      </c>
      <c r="B8023">
        <v>5</v>
      </c>
      <c r="C8023">
        <v>380</v>
      </c>
      <c r="D8023">
        <v>2</v>
      </c>
      <c r="E8023" s="289" t="s">
        <v>17890</v>
      </c>
      <c r="F8023">
        <v>5016214154</v>
      </c>
      <c r="G8023" s="276">
        <v>45811</v>
      </c>
      <c r="H8023">
        <v>20250526726648</v>
      </c>
      <c r="I8023">
        <v>4.8479999999999999</v>
      </c>
      <c r="J8023" s="289" t="s">
        <v>350</v>
      </c>
      <c r="K8023" s="289" t="s">
        <v>17947</v>
      </c>
      <c r="L8023" s="289" t="s">
        <v>275</v>
      </c>
      <c r="M8023" s="289" t="s">
        <v>17847</v>
      </c>
      <c r="N8023" s="289" t="s">
        <v>690</v>
      </c>
      <c r="O8023" s="289" t="s">
        <v>291</v>
      </c>
      <c r="P8023" s="289" t="str">
        <f>VLOOKUP(CAT_Details[[#This Row],[Delivery Bp Customer Code]],Table6[],2,0)</f>
        <v>DX01-L5</v>
      </c>
    </row>
    <row r="8024" spans="1:16" x14ac:dyDescent="0.25">
      <c r="A8024" s="289" t="s">
        <v>285</v>
      </c>
      <c r="B8024">
        <v>1</v>
      </c>
      <c r="C8024">
        <v>95</v>
      </c>
      <c r="D8024">
        <v>0.4</v>
      </c>
      <c r="E8024" s="289" t="s">
        <v>17948</v>
      </c>
      <c r="F8024">
        <v>5016214216</v>
      </c>
      <c r="G8024" s="276">
        <v>45811</v>
      </c>
      <c r="H8024">
        <v>20250526726424</v>
      </c>
      <c r="I8024">
        <v>0.96</v>
      </c>
      <c r="J8024" s="289" t="s">
        <v>350</v>
      </c>
      <c r="K8024" s="289" t="s">
        <v>17949</v>
      </c>
      <c r="L8024" s="289" t="s">
        <v>275</v>
      </c>
      <c r="M8024" s="289" t="s">
        <v>17816</v>
      </c>
      <c r="N8024" s="289" t="s">
        <v>15321</v>
      </c>
      <c r="O8024" s="289" t="s">
        <v>291</v>
      </c>
      <c r="P8024" s="289" t="str">
        <f>VLOOKUP(CAT_Details[[#This Row],[Delivery Bp Customer Code]],Table6[],2,0)</f>
        <v>DX01-L5</v>
      </c>
    </row>
    <row r="8025" spans="1:16" x14ac:dyDescent="0.25">
      <c r="A8025" s="289" t="s">
        <v>285</v>
      </c>
      <c r="B8025">
        <v>26</v>
      </c>
      <c r="C8025">
        <v>2340</v>
      </c>
      <c r="D8025">
        <v>10.4</v>
      </c>
      <c r="E8025" s="289" t="s">
        <v>17948</v>
      </c>
      <c r="F8025">
        <v>5016214219</v>
      </c>
      <c r="G8025" s="276">
        <v>45811</v>
      </c>
      <c r="H8025">
        <v>20250526726422</v>
      </c>
      <c r="I8025">
        <v>24.96</v>
      </c>
      <c r="J8025" s="289" t="s">
        <v>350</v>
      </c>
      <c r="K8025" s="289" t="s">
        <v>17950</v>
      </c>
      <c r="L8025" s="289" t="s">
        <v>275</v>
      </c>
      <c r="M8025" s="289" t="s">
        <v>17816</v>
      </c>
      <c r="N8025" s="289" t="s">
        <v>15321</v>
      </c>
      <c r="O8025" s="289" t="s">
        <v>291</v>
      </c>
      <c r="P8025" s="289" t="str">
        <f>VLOOKUP(CAT_Details[[#This Row],[Delivery Bp Customer Code]],Table6[],2,0)</f>
        <v>DX01-L5</v>
      </c>
    </row>
    <row r="8026" spans="1:16" x14ac:dyDescent="0.25">
      <c r="A8026" s="289" t="s">
        <v>285</v>
      </c>
      <c r="B8026">
        <v>2</v>
      </c>
      <c r="C8026">
        <v>340</v>
      </c>
      <c r="D8026">
        <v>0.8</v>
      </c>
      <c r="E8026" s="289" t="s">
        <v>17951</v>
      </c>
      <c r="F8026">
        <v>5016214243</v>
      </c>
      <c r="G8026" s="276">
        <v>45811</v>
      </c>
      <c r="H8026">
        <v>20250522724448</v>
      </c>
      <c r="I8026">
        <v>1.248</v>
      </c>
      <c r="J8026" s="289" t="s">
        <v>280</v>
      </c>
      <c r="K8026" s="289" t="s">
        <v>17952</v>
      </c>
      <c r="L8026" s="289" t="s">
        <v>275</v>
      </c>
      <c r="M8026" s="289" t="s">
        <v>17953</v>
      </c>
      <c r="N8026" s="289" t="s">
        <v>10113</v>
      </c>
      <c r="O8026" s="289" t="s">
        <v>291</v>
      </c>
      <c r="P8026" s="289" t="str">
        <f>VLOOKUP(CAT_Details[[#This Row],[Delivery Bp Customer Code]],Table6[],2,0)</f>
        <v>DX01-L5</v>
      </c>
    </row>
    <row r="8027" spans="1:16" x14ac:dyDescent="0.25">
      <c r="A8027" s="289" t="s">
        <v>285</v>
      </c>
      <c r="B8027">
        <v>1</v>
      </c>
      <c r="C8027">
        <v>63</v>
      </c>
      <c r="D8027">
        <v>0.16</v>
      </c>
      <c r="E8027" s="289" t="s">
        <v>17954</v>
      </c>
      <c r="F8027">
        <v>5016214431</v>
      </c>
      <c r="G8027" s="276">
        <v>45811</v>
      </c>
      <c r="H8027">
        <v>20250526726464</v>
      </c>
      <c r="I8027">
        <v>0.112</v>
      </c>
      <c r="J8027" s="289" t="s">
        <v>350</v>
      </c>
      <c r="K8027" s="289" t="s">
        <v>17955</v>
      </c>
      <c r="L8027" s="289" t="s">
        <v>275</v>
      </c>
      <c r="M8027" s="289" t="s">
        <v>17847</v>
      </c>
      <c r="N8027" s="289" t="s">
        <v>685</v>
      </c>
      <c r="O8027" s="289" t="s">
        <v>291</v>
      </c>
      <c r="P8027" s="289" t="str">
        <f>VLOOKUP(CAT_Details[[#This Row],[Delivery Bp Customer Code]],Table6[],2,0)</f>
        <v>DX01-L5</v>
      </c>
    </row>
    <row r="8028" spans="1:16" x14ac:dyDescent="0.25">
      <c r="A8028" s="289" t="s">
        <v>285</v>
      </c>
      <c r="B8028">
        <v>15</v>
      </c>
      <c r="C8028">
        <v>2700</v>
      </c>
      <c r="D8028">
        <v>6.35</v>
      </c>
      <c r="E8028" s="289" t="s">
        <v>17956</v>
      </c>
      <c r="F8028">
        <v>5016214442</v>
      </c>
      <c r="G8028" s="276">
        <v>45811</v>
      </c>
      <c r="H8028">
        <v>20250523725849</v>
      </c>
      <c r="I8028">
        <v>14.304</v>
      </c>
      <c r="J8028" s="289" t="s">
        <v>280</v>
      </c>
      <c r="K8028" s="289" t="s">
        <v>17957</v>
      </c>
      <c r="L8028" s="289" t="s">
        <v>275</v>
      </c>
      <c r="M8028" s="289" t="s">
        <v>17958</v>
      </c>
      <c r="N8028" s="289" t="s">
        <v>411</v>
      </c>
      <c r="O8028" s="289" t="s">
        <v>291</v>
      </c>
      <c r="P8028" s="289" t="str">
        <f>VLOOKUP(CAT_Details[[#This Row],[Delivery Bp Customer Code]],Table6[],2,0)</f>
        <v>DX01-L5</v>
      </c>
    </row>
    <row r="8029" spans="1:16" x14ac:dyDescent="0.25">
      <c r="A8029" s="289" t="s">
        <v>285</v>
      </c>
      <c r="B8029">
        <v>2</v>
      </c>
      <c r="C8029">
        <v>300</v>
      </c>
      <c r="D8029">
        <v>0.8</v>
      </c>
      <c r="E8029" s="289" t="s">
        <v>17959</v>
      </c>
      <c r="F8029">
        <v>5016214554</v>
      </c>
      <c r="G8029" s="276">
        <v>45811</v>
      </c>
      <c r="H8029">
        <v>20250523725963</v>
      </c>
      <c r="I8029">
        <v>1.92</v>
      </c>
      <c r="J8029" s="289" t="s">
        <v>280</v>
      </c>
      <c r="K8029" s="289" t="s">
        <v>17960</v>
      </c>
      <c r="L8029" s="289" t="s">
        <v>275</v>
      </c>
      <c r="M8029" s="289" t="s">
        <v>17556</v>
      </c>
      <c r="N8029" s="289" t="s">
        <v>424</v>
      </c>
      <c r="O8029" s="289" t="s">
        <v>291</v>
      </c>
      <c r="P8029" s="289" t="str">
        <f>VLOOKUP(CAT_Details[[#This Row],[Delivery Bp Customer Code]],Table6[],2,0)</f>
        <v>DX01-L5</v>
      </c>
    </row>
    <row r="8030" spans="1:16" x14ac:dyDescent="0.25">
      <c r="A8030" s="289" t="s">
        <v>285</v>
      </c>
      <c r="B8030">
        <v>28</v>
      </c>
      <c r="C8030">
        <v>4480</v>
      </c>
      <c r="D8030">
        <v>5.6</v>
      </c>
      <c r="E8030" s="289" t="s">
        <v>17961</v>
      </c>
      <c r="F8030">
        <v>5016214572</v>
      </c>
      <c r="G8030" s="276">
        <v>45811</v>
      </c>
      <c r="H8030">
        <v>20250523725805</v>
      </c>
      <c r="I8030">
        <v>13.44</v>
      </c>
      <c r="J8030" s="289" t="s">
        <v>350</v>
      </c>
      <c r="K8030" s="289" t="s">
        <v>17962</v>
      </c>
      <c r="L8030" s="289" t="s">
        <v>275</v>
      </c>
      <c r="M8030" s="289" t="s">
        <v>17963</v>
      </c>
      <c r="N8030" s="289" t="s">
        <v>12700</v>
      </c>
      <c r="O8030" s="289" t="s">
        <v>291</v>
      </c>
      <c r="P8030" s="289" t="str">
        <f>VLOOKUP(CAT_Details[[#This Row],[Delivery Bp Customer Code]],Table6[],2,0)</f>
        <v>DX01-L5</v>
      </c>
    </row>
    <row r="8031" spans="1:16" x14ac:dyDescent="0.25">
      <c r="A8031" s="289" t="s">
        <v>285</v>
      </c>
      <c r="B8031">
        <v>7</v>
      </c>
      <c r="C8031">
        <v>8050</v>
      </c>
      <c r="D8031">
        <v>2.8</v>
      </c>
      <c r="E8031" s="289" t="s">
        <v>17964</v>
      </c>
      <c r="F8031">
        <v>5016214850</v>
      </c>
      <c r="G8031" s="276">
        <v>45811</v>
      </c>
      <c r="H8031">
        <v>20250523725602</v>
      </c>
      <c r="I8031">
        <v>4.032</v>
      </c>
      <c r="J8031" s="289" t="s">
        <v>324</v>
      </c>
      <c r="K8031" s="289" t="s">
        <v>17965</v>
      </c>
      <c r="L8031" s="289" t="s">
        <v>275</v>
      </c>
      <c r="M8031" s="289" t="s">
        <v>17556</v>
      </c>
      <c r="N8031" s="289" t="s">
        <v>333</v>
      </c>
      <c r="O8031" s="289" t="s">
        <v>291</v>
      </c>
      <c r="P8031" s="289" t="str">
        <f>VLOOKUP(CAT_Details[[#This Row],[Delivery Bp Customer Code]],Table6[],2,0)</f>
        <v>DX01-L5</v>
      </c>
    </row>
    <row r="8032" spans="1:16" x14ac:dyDescent="0.25">
      <c r="A8032" s="289" t="s">
        <v>285</v>
      </c>
      <c r="B8032">
        <v>15</v>
      </c>
      <c r="C8032">
        <v>1541.59</v>
      </c>
      <c r="D8032">
        <v>5.89</v>
      </c>
      <c r="E8032" s="289" t="s">
        <v>17924</v>
      </c>
      <c r="F8032">
        <v>5016230697</v>
      </c>
      <c r="G8032" s="276">
        <v>45811</v>
      </c>
      <c r="H8032">
        <v>20250527727529</v>
      </c>
      <c r="I8032">
        <v>11.076000000000001</v>
      </c>
      <c r="J8032" s="289" t="s">
        <v>287</v>
      </c>
      <c r="K8032" s="289" t="s">
        <v>17966</v>
      </c>
      <c r="L8032" s="289" t="s">
        <v>275</v>
      </c>
      <c r="M8032" s="289" t="s">
        <v>17688</v>
      </c>
      <c r="N8032" s="289" t="s">
        <v>1198</v>
      </c>
      <c r="O8032" s="289" t="s">
        <v>291</v>
      </c>
      <c r="P8032" s="289" t="str">
        <f>VLOOKUP(CAT_Details[[#This Row],[Delivery Bp Customer Code]],Table6[],2,0)</f>
        <v>DX01-L5</v>
      </c>
    </row>
    <row r="8033" spans="1:16" x14ac:dyDescent="0.25">
      <c r="A8033" s="289" t="s">
        <v>521</v>
      </c>
      <c r="B8033">
        <v>1</v>
      </c>
      <c r="C8033">
        <v>905</v>
      </c>
      <c r="D8033">
        <v>0.46</v>
      </c>
      <c r="E8033" s="289" t="s">
        <v>17967</v>
      </c>
      <c r="F8033">
        <v>5016214055</v>
      </c>
      <c r="G8033" s="276">
        <v>45811</v>
      </c>
      <c r="H8033">
        <v>20250526726824</v>
      </c>
      <c r="I8033">
        <v>1.206</v>
      </c>
      <c r="J8033" s="289" t="s">
        <v>294</v>
      </c>
      <c r="K8033" s="289" t="s">
        <v>17968</v>
      </c>
      <c r="L8033" s="289" t="s">
        <v>275</v>
      </c>
      <c r="M8033" s="289" t="s">
        <v>17969</v>
      </c>
      <c r="N8033" s="289" t="s">
        <v>3907</v>
      </c>
      <c r="O8033" s="289" t="s">
        <v>16307</v>
      </c>
      <c r="P8033" s="289" t="str">
        <f>VLOOKUP(CAT_Details[[#This Row],[Delivery Bp Customer Code]],Table6[],2,0)</f>
        <v>DX01</v>
      </c>
    </row>
    <row r="8034" spans="1:16" x14ac:dyDescent="0.25">
      <c r="A8034" s="289" t="s">
        <v>521</v>
      </c>
      <c r="B8034">
        <v>1</v>
      </c>
      <c r="C8034">
        <v>746</v>
      </c>
      <c r="D8034">
        <v>0.46</v>
      </c>
      <c r="E8034" s="289" t="s">
        <v>17967</v>
      </c>
      <c r="F8034">
        <v>5016214056</v>
      </c>
      <c r="G8034" s="276">
        <v>45811</v>
      </c>
      <c r="H8034">
        <v>20250526726826</v>
      </c>
      <c r="I8034">
        <v>1.0409999999999999</v>
      </c>
      <c r="J8034" s="289" t="s">
        <v>294</v>
      </c>
      <c r="K8034" s="289" t="s">
        <v>17970</v>
      </c>
      <c r="L8034" s="289" t="s">
        <v>275</v>
      </c>
      <c r="M8034" s="289" t="s">
        <v>17908</v>
      </c>
      <c r="N8034" s="289" t="s">
        <v>3907</v>
      </c>
      <c r="O8034" s="289" t="s">
        <v>16307</v>
      </c>
      <c r="P8034" s="289" t="str">
        <f>VLOOKUP(CAT_Details[[#This Row],[Delivery Bp Customer Code]],Table6[],2,0)</f>
        <v>DX01</v>
      </c>
    </row>
    <row r="8035" spans="1:16" x14ac:dyDescent="0.25">
      <c r="A8035" s="289" t="s">
        <v>521</v>
      </c>
      <c r="B8035">
        <v>1</v>
      </c>
      <c r="C8035">
        <v>738</v>
      </c>
      <c r="D8035">
        <v>0.46</v>
      </c>
      <c r="E8035" s="289" t="s">
        <v>17967</v>
      </c>
      <c r="F8035">
        <v>5016214057</v>
      </c>
      <c r="G8035" s="276">
        <v>45811</v>
      </c>
      <c r="H8035">
        <v>20250526726829</v>
      </c>
      <c r="I8035">
        <v>1.0409999999999999</v>
      </c>
      <c r="J8035" s="289" t="s">
        <v>294</v>
      </c>
      <c r="K8035" s="289" t="s">
        <v>17971</v>
      </c>
      <c r="L8035" s="289" t="s">
        <v>275</v>
      </c>
      <c r="M8035" s="289" t="s">
        <v>17908</v>
      </c>
      <c r="N8035" s="289" t="s">
        <v>3907</v>
      </c>
      <c r="O8035" s="289" t="s">
        <v>16307</v>
      </c>
      <c r="P8035" s="289" t="str">
        <f>VLOOKUP(CAT_Details[[#This Row],[Delivery Bp Customer Code]],Table6[],2,0)</f>
        <v>DX01</v>
      </c>
    </row>
    <row r="8036" spans="1:16" x14ac:dyDescent="0.25">
      <c r="A8036" s="289" t="s">
        <v>521</v>
      </c>
      <c r="B8036">
        <v>9</v>
      </c>
      <c r="C8036">
        <v>918</v>
      </c>
      <c r="D8036">
        <v>3.6</v>
      </c>
      <c r="E8036" s="289" t="s">
        <v>17972</v>
      </c>
      <c r="F8036">
        <v>5016214233</v>
      </c>
      <c r="G8036" s="276">
        <v>45811</v>
      </c>
      <c r="H8036">
        <v>20250526726555</v>
      </c>
      <c r="I8036">
        <v>8.64</v>
      </c>
      <c r="J8036" s="289" t="s">
        <v>302</v>
      </c>
      <c r="K8036" s="289" t="s">
        <v>17973</v>
      </c>
      <c r="L8036" s="289" t="s">
        <v>275</v>
      </c>
      <c r="M8036" s="289" t="s">
        <v>17974</v>
      </c>
      <c r="N8036" s="289" t="s">
        <v>694</v>
      </c>
      <c r="O8036" s="289" t="s">
        <v>16307</v>
      </c>
      <c r="P8036" s="289" t="str">
        <f>VLOOKUP(CAT_Details[[#This Row],[Delivery Bp Customer Code]],Table6[],2,0)</f>
        <v>DX01</v>
      </c>
    </row>
    <row r="8037" spans="1:16" x14ac:dyDescent="0.25">
      <c r="A8037" s="289" t="s">
        <v>272</v>
      </c>
      <c r="B8037">
        <v>11</v>
      </c>
      <c r="C8037">
        <v>1245</v>
      </c>
      <c r="D8037">
        <v>2.2000000000000002</v>
      </c>
      <c r="E8037" s="289" t="s">
        <v>17975</v>
      </c>
      <c r="F8037">
        <v>5016197783</v>
      </c>
      <c r="G8037" s="276">
        <v>45811</v>
      </c>
      <c r="H8037">
        <v>20250522724567</v>
      </c>
      <c r="I8037">
        <v>4.1660000000000004</v>
      </c>
      <c r="J8037" s="289" t="s">
        <v>438</v>
      </c>
      <c r="K8037" s="289" t="s">
        <v>17976</v>
      </c>
      <c r="L8037" s="289" t="s">
        <v>275</v>
      </c>
      <c r="M8037" s="289" t="s">
        <v>17977</v>
      </c>
      <c r="N8037" s="289" t="s">
        <v>440</v>
      </c>
      <c r="O8037" s="289" t="s">
        <v>277</v>
      </c>
      <c r="P8037" s="289" t="str">
        <f>VLOOKUP(CAT_Details[[#This Row],[Delivery Bp Customer Code]],Table6[],2,0)</f>
        <v>U2-L5</v>
      </c>
    </row>
    <row r="8038" spans="1:16" x14ac:dyDescent="0.25">
      <c r="A8038" s="289" t="s">
        <v>272</v>
      </c>
      <c r="B8038">
        <v>1</v>
      </c>
      <c r="C8038">
        <v>50</v>
      </c>
      <c r="D8038">
        <v>0.2</v>
      </c>
      <c r="E8038" s="289" t="s">
        <v>17883</v>
      </c>
      <c r="F8038">
        <v>5016214023</v>
      </c>
      <c r="G8038" s="276">
        <v>45811</v>
      </c>
      <c r="H8038">
        <v>20250519721249</v>
      </c>
      <c r="I8038">
        <v>0.35</v>
      </c>
      <c r="J8038" s="289" t="s">
        <v>350</v>
      </c>
      <c r="K8038" s="289" t="s">
        <v>17978</v>
      </c>
      <c r="L8038" s="289" t="s">
        <v>275</v>
      </c>
      <c r="M8038" s="289" t="s">
        <v>17847</v>
      </c>
      <c r="N8038" s="289" t="s">
        <v>704</v>
      </c>
      <c r="O8038" s="289" t="s">
        <v>277</v>
      </c>
      <c r="P8038" s="289" t="str">
        <f>VLOOKUP(CAT_Details[[#This Row],[Delivery Bp Customer Code]],Table6[],2,0)</f>
        <v>U2-L5</v>
      </c>
    </row>
    <row r="8039" spans="1:16" x14ac:dyDescent="0.25">
      <c r="A8039" s="289" t="s">
        <v>272</v>
      </c>
      <c r="B8039">
        <v>1</v>
      </c>
      <c r="C8039">
        <v>235</v>
      </c>
      <c r="D8039">
        <v>0.4</v>
      </c>
      <c r="E8039" s="289" t="s">
        <v>17888</v>
      </c>
      <c r="F8039">
        <v>5016214126</v>
      </c>
      <c r="G8039" s="276">
        <v>45811</v>
      </c>
      <c r="H8039">
        <v>20250523725853</v>
      </c>
      <c r="I8039">
        <v>0.81599999999999995</v>
      </c>
      <c r="J8039" s="289" t="s">
        <v>287</v>
      </c>
      <c r="K8039" s="289" t="s">
        <v>17979</v>
      </c>
      <c r="L8039" s="289" t="s">
        <v>275</v>
      </c>
      <c r="M8039" s="289" t="s">
        <v>17688</v>
      </c>
      <c r="N8039" s="289" t="s">
        <v>468</v>
      </c>
      <c r="O8039" s="289" t="s">
        <v>277</v>
      </c>
      <c r="P8039" s="289" t="str">
        <f>VLOOKUP(CAT_Details[[#This Row],[Delivery Bp Customer Code]],Table6[],2,0)</f>
        <v>U2-L5</v>
      </c>
    </row>
    <row r="8040" spans="1:16" x14ac:dyDescent="0.25">
      <c r="A8040" s="289" t="s">
        <v>272</v>
      </c>
      <c r="B8040">
        <v>1</v>
      </c>
      <c r="C8040">
        <v>118</v>
      </c>
      <c r="D8040">
        <v>0.4</v>
      </c>
      <c r="E8040" s="289" t="s">
        <v>17980</v>
      </c>
      <c r="F8040">
        <v>5016214439</v>
      </c>
      <c r="G8040" s="276">
        <v>45811</v>
      </c>
      <c r="H8040">
        <v>20250526726482</v>
      </c>
      <c r="I8040">
        <v>0.749</v>
      </c>
      <c r="J8040" s="289" t="s">
        <v>273</v>
      </c>
      <c r="K8040" s="289" t="s">
        <v>17981</v>
      </c>
      <c r="L8040" s="289" t="s">
        <v>275</v>
      </c>
      <c r="M8040" s="289" t="s">
        <v>17824</v>
      </c>
      <c r="N8040" s="289" t="s">
        <v>519</v>
      </c>
      <c r="O8040" s="289" t="s">
        <v>277</v>
      </c>
      <c r="P8040" s="289" t="str">
        <f>VLOOKUP(CAT_Details[[#This Row],[Delivery Bp Customer Code]],Table6[],2,0)</f>
        <v>U2-L5</v>
      </c>
    </row>
    <row r="8041" spans="1:16" x14ac:dyDescent="0.25">
      <c r="A8041" s="289" t="s">
        <v>272</v>
      </c>
      <c r="B8041">
        <v>26</v>
      </c>
      <c r="C8041">
        <v>1786.98</v>
      </c>
      <c r="D8041">
        <v>10.4</v>
      </c>
      <c r="E8041" s="289" t="s">
        <v>17982</v>
      </c>
      <c r="F8041">
        <v>5016214832</v>
      </c>
      <c r="G8041" s="276">
        <v>45811</v>
      </c>
      <c r="H8041">
        <v>20250523725306</v>
      </c>
      <c r="I8041">
        <v>18.97</v>
      </c>
      <c r="J8041" s="289" t="s">
        <v>350</v>
      </c>
      <c r="K8041" s="289" t="s">
        <v>17983</v>
      </c>
      <c r="L8041" s="289" t="s">
        <v>275</v>
      </c>
      <c r="M8041" s="289" t="s">
        <v>17579</v>
      </c>
      <c r="N8041" s="289" t="s">
        <v>462</v>
      </c>
      <c r="O8041" s="289" t="s">
        <v>277</v>
      </c>
      <c r="P8041" s="289" t="str">
        <f>VLOOKUP(CAT_Details[[#This Row],[Delivery Bp Customer Code]],Table6[],2,0)</f>
        <v>U2-L5</v>
      </c>
    </row>
    <row r="8042" spans="1:16" x14ac:dyDescent="0.25">
      <c r="A8042" s="289" t="s">
        <v>272</v>
      </c>
      <c r="B8042">
        <v>30</v>
      </c>
      <c r="C8042">
        <v>3930</v>
      </c>
      <c r="D8042">
        <v>12</v>
      </c>
      <c r="E8042" s="289" t="s">
        <v>17984</v>
      </c>
      <c r="F8042">
        <v>5016214853</v>
      </c>
      <c r="G8042" s="276">
        <v>45811</v>
      </c>
      <c r="H8042">
        <v>20250526726405</v>
      </c>
      <c r="I8042">
        <v>27.36</v>
      </c>
      <c r="J8042" s="289" t="s">
        <v>350</v>
      </c>
      <c r="K8042" s="289" t="s">
        <v>17985</v>
      </c>
      <c r="L8042" s="289" t="s">
        <v>275</v>
      </c>
      <c r="M8042" s="289" t="s">
        <v>17816</v>
      </c>
      <c r="N8042" s="289" t="s">
        <v>472</v>
      </c>
      <c r="O8042" s="289" t="s">
        <v>277</v>
      </c>
      <c r="P8042" s="289" t="str">
        <f>VLOOKUP(CAT_Details[[#This Row],[Delivery Bp Customer Code]],Table6[],2,0)</f>
        <v>U2-L5</v>
      </c>
    </row>
    <row r="8043" spans="1:16" x14ac:dyDescent="0.25">
      <c r="A8043" s="289" t="s">
        <v>272</v>
      </c>
      <c r="B8043">
        <v>10</v>
      </c>
      <c r="C8043">
        <v>1773</v>
      </c>
      <c r="D8043">
        <v>1.8</v>
      </c>
      <c r="E8043" s="289" t="s">
        <v>17912</v>
      </c>
      <c r="F8043">
        <v>5016230095</v>
      </c>
      <c r="G8043" s="276">
        <v>45811</v>
      </c>
      <c r="H8043">
        <v>20250526726805</v>
      </c>
      <c r="I8043">
        <v>2.86</v>
      </c>
      <c r="J8043" s="289" t="s">
        <v>324</v>
      </c>
      <c r="K8043" s="289" t="s">
        <v>17986</v>
      </c>
      <c r="L8043" s="289" t="s">
        <v>275</v>
      </c>
      <c r="M8043" s="289" t="s">
        <v>17879</v>
      </c>
      <c r="N8043" s="289" t="s">
        <v>16256</v>
      </c>
      <c r="O8043" s="289" t="s">
        <v>277</v>
      </c>
      <c r="P8043" s="289" t="str">
        <f>VLOOKUP(CAT_Details[[#This Row],[Delivery Bp Customer Code]],Table6[],2,0)</f>
        <v>U2-L5</v>
      </c>
    </row>
    <row r="8044" spans="1:16" x14ac:dyDescent="0.25">
      <c r="A8044" s="289" t="s">
        <v>272</v>
      </c>
      <c r="B8044">
        <v>3</v>
      </c>
      <c r="C8044">
        <v>36</v>
      </c>
      <c r="D8044">
        <v>0.24</v>
      </c>
      <c r="E8044" s="289" t="s">
        <v>17987</v>
      </c>
      <c r="F8044">
        <v>5016250518</v>
      </c>
      <c r="G8044" s="276">
        <v>45811</v>
      </c>
      <c r="H8044">
        <v>20250526726435</v>
      </c>
      <c r="I8044">
        <v>0.19500000000000001</v>
      </c>
      <c r="J8044" s="289" t="s">
        <v>302</v>
      </c>
      <c r="K8044" s="289" t="s">
        <v>17988</v>
      </c>
      <c r="L8044" s="289" t="s">
        <v>275</v>
      </c>
      <c r="M8044" s="289" t="s">
        <v>17989</v>
      </c>
      <c r="N8044" s="289" t="s">
        <v>450</v>
      </c>
      <c r="O8044" s="289" t="s">
        <v>277</v>
      </c>
      <c r="P8044" s="289" t="str">
        <f>VLOOKUP(CAT_Details[[#This Row],[Delivery Bp Customer Code]],Table6[],2,0)</f>
        <v>U2-L5</v>
      </c>
    </row>
    <row r="8045" spans="1:16" x14ac:dyDescent="0.25">
      <c r="A8045" s="289" t="s">
        <v>272</v>
      </c>
      <c r="B8045">
        <v>19</v>
      </c>
      <c r="C8045">
        <v>900</v>
      </c>
      <c r="D8045">
        <v>10.039999999999999</v>
      </c>
      <c r="E8045" s="289" t="s">
        <v>17990</v>
      </c>
      <c r="F8045">
        <v>5016250838</v>
      </c>
      <c r="G8045" s="276">
        <v>45811</v>
      </c>
      <c r="H8045">
        <v>20250528728853</v>
      </c>
      <c r="I8045">
        <v>22.53</v>
      </c>
      <c r="J8045" s="289" t="s">
        <v>273</v>
      </c>
      <c r="K8045" s="289" t="s">
        <v>17991</v>
      </c>
      <c r="L8045" s="289" t="s">
        <v>275</v>
      </c>
      <c r="M8045" s="289" t="s">
        <v>17876</v>
      </c>
      <c r="N8045" s="289" t="s">
        <v>1240</v>
      </c>
      <c r="O8045" s="289" t="s">
        <v>277</v>
      </c>
      <c r="P8045" s="289" t="str">
        <f>VLOOKUP(CAT_Details[[#This Row],[Delivery Bp Customer Code]],Table6[],2,0)</f>
        <v>U2-L5</v>
      </c>
    </row>
    <row r="8046" spans="1:16" x14ac:dyDescent="0.25">
      <c r="A8046" s="289" t="s">
        <v>4794</v>
      </c>
      <c r="B8046">
        <v>4</v>
      </c>
      <c r="C8046">
        <v>1040</v>
      </c>
      <c r="D8046">
        <v>1.6</v>
      </c>
      <c r="E8046" s="289" t="s">
        <v>17992</v>
      </c>
      <c r="F8046">
        <v>5016214032</v>
      </c>
      <c r="G8046" s="276">
        <v>45811</v>
      </c>
      <c r="H8046">
        <v>20250526726425</v>
      </c>
      <c r="I8046">
        <v>1.92</v>
      </c>
      <c r="J8046" s="289" t="s">
        <v>350</v>
      </c>
      <c r="K8046" s="289" t="s">
        <v>17993</v>
      </c>
      <c r="L8046" s="289" t="s">
        <v>275</v>
      </c>
      <c r="M8046" s="289" t="s">
        <v>17847</v>
      </c>
      <c r="N8046" s="289" t="s">
        <v>948</v>
      </c>
      <c r="O8046" s="289" t="s">
        <v>4798</v>
      </c>
      <c r="P8046" s="289" t="str">
        <f>VLOOKUP(CAT_Details[[#This Row],[Delivery Bp Customer Code]],Table6[],2,0)</f>
        <v>MY02</v>
      </c>
    </row>
    <row r="8047" spans="1:16" x14ac:dyDescent="0.25">
      <c r="A8047" s="289" t="s">
        <v>4794</v>
      </c>
      <c r="B8047">
        <v>1</v>
      </c>
      <c r="C8047">
        <v>234</v>
      </c>
      <c r="D8047">
        <v>0.4</v>
      </c>
      <c r="E8047" s="289" t="s">
        <v>17994</v>
      </c>
      <c r="F8047">
        <v>5016214757</v>
      </c>
      <c r="G8047" s="276">
        <v>45811</v>
      </c>
      <c r="H8047">
        <v>20250526726606</v>
      </c>
      <c r="I8047">
        <v>0.61399999999999999</v>
      </c>
      <c r="J8047" s="289" t="s">
        <v>350</v>
      </c>
      <c r="K8047" s="289" t="s">
        <v>17995</v>
      </c>
      <c r="L8047" s="289" t="s">
        <v>275</v>
      </c>
      <c r="M8047" s="289" t="s">
        <v>17579</v>
      </c>
      <c r="N8047" s="289" t="s">
        <v>5251</v>
      </c>
      <c r="O8047" s="289" t="s">
        <v>4798</v>
      </c>
      <c r="P8047" s="289" t="str">
        <f>VLOOKUP(CAT_Details[[#This Row],[Delivery Bp Customer Code]],Table6[],2,0)</f>
        <v>MY02</v>
      </c>
    </row>
    <row r="8048" spans="1:16" x14ac:dyDescent="0.25">
      <c r="A8048" s="289" t="s">
        <v>5576</v>
      </c>
      <c r="B8048">
        <v>1</v>
      </c>
      <c r="C8048">
        <v>195</v>
      </c>
      <c r="D8048">
        <v>0.2</v>
      </c>
      <c r="E8048" s="289" t="s">
        <v>17996</v>
      </c>
      <c r="F8048">
        <v>5016213988</v>
      </c>
      <c r="G8048" s="276">
        <v>45811</v>
      </c>
      <c r="H8048">
        <v>20250527727361</v>
      </c>
      <c r="I8048">
        <v>0.28799999999999998</v>
      </c>
      <c r="J8048" s="289" t="s">
        <v>280</v>
      </c>
      <c r="K8048" s="289" t="s">
        <v>17997</v>
      </c>
      <c r="L8048" s="289" t="s">
        <v>275</v>
      </c>
      <c r="M8048" s="289" t="s">
        <v>17589</v>
      </c>
      <c r="N8048" s="289" t="s">
        <v>14737</v>
      </c>
      <c r="O8048" s="289" t="s">
        <v>15996</v>
      </c>
      <c r="P8048" s="289" t="str">
        <f>VLOOKUP(CAT_Details[[#This Row],[Delivery Bp Customer Code]],Table6[],2,0)</f>
        <v>ES01</v>
      </c>
    </row>
    <row r="8049" spans="1:16" x14ac:dyDescent="0.25">
      <c r="A8049" s="289" t="s">
        <v>5576</v>
      </c>
      <c r="B8049">
        <v>12</v>
      </c>
      <c r="C8049">
        <v>13200</v>
      </c>
      <c r="D8049">
        <v>7.2</v>
      </c>
      <c r="E8049" s="289" t="s">
        <v>17998</v>
      </c>
      <c r="F8049">
        <v>5016214422</v>
      </c>
      <c r="G8049" s="276">
        <v>45811</v>
      </c>
      <c r="H8049">
        <v>20250526727033</v>
      </c>
      <c r="I8049">
        <v>31.103999999999999</v>
      </c>
      <c r="J8049" s="289" t="s">
        <v>273</v>
      </c>
      <c r="K8049" s="289" t="s">
        <v>17999</v>
      </c>
      <c r="L8049" s="289" t="s">
        <v>275</v>
      </c>
      <c r="M8049" s="289" t="s">
        <v>17831</v>
      </c>
      <c r="N8049" s="289" t="s">
        <v>11177</v>
      </c>
      <c r="O8049" s="289" t="s">
        <v>15996</v>
      </c>
      <c r="P8049" s="289" t="str">
        <f>VLOOKUP(CAT_Details[[#This Row],[Delivery Bp Customer Code]],Table6[],2,0)</f>
        <v>ES01</v>
      </c>
    </row>
    <row r="8050" spans="1:16" x14ac:dyDescent="0.25">
      <c r="A8050" s="289" t="s">
        <v>5576</v>
      </c>
      <c r="B8050">
        <v>12</v>
      </c>
      <c r="C8050">
        <v>13200</v>
      </c>
      <c r="D8050">
        <v>7.2</v>
      </c>
      <c r="E8050" s="289" t="s">
        <v>18000</v>
      </c>
      <c r="F8050">
        <v>5016214423</v>
      </c>
      <c r="G8050" s="276">
        <v>45811</v>
      </c>
      <c r="H8050">
        <v>20250512715765</v>
      </c>
      <c r="I8050">
        <v>31.103999999999999</v>
      </c>
      <c r="J8050" s="289" t="s">
        <v>273</v>
      </c>
      <c r="K8050" s="289" t="s">
        <v>18001</v>
      </c>
      <c r="L8050" s="289" t="s">
        <v>275</v>
      </c>
      <c r="M8050" s="289" t="s">
        <v>17811</v>
      </c>
      <c r="N8050" s="289" t="s">
        <v>6556</v>
      </c>
      <c r="O8050" s="289" t="s">
        <v>15996</v>
      </c>
      <c r="P8050" s="289" t="str">
        <f>VLOOKUP(CAT_Details[[#This Row],[Delivery Bp Customer Code]],Table6[],2,0)</f>
        <v>ES01</v>
      </c>
    </row>
    <row r="8051" spans="1:16" x14ac:dyDescent="0.25">
      <c r="A8051" s="289" t="s">
        <v>278</v>
      </c>
      <c r="B8051">
        <v>10</v>
      </c>
      <c r="C8051">
        <v>2560</v>
      </c>
      <c r="D8051">
        <v>4</v>
      </c>
      <c r="E8051" s="289" t="s">
        <v>18002</v>
      </c>
      <c r="F8051">
        <v>5016230595</v>
      </c>
      <c r="G8051" s="276">
        <v>45812</v>
      </c>
      <c r="H8051">
        <v>20250527727445</v>
      </c>
      <c r="I8051">
        <v>9.6</v>
      </c>
      <c r="J8051" s="289" t="s">
        <v>324</v>
      </c>
      <c r="K8051" s="289" t="s">
        <v>18003</v>
      </c>
      <c r="L8051" s="289" t="s">
        <v>275</v>
      </c>
      <c r="M8051" s="289" t="s">
        <v>18004</v>
      </c>
      <c r="N8051" s="289" t="s">
        <v>16338</v>
      </c>
      <c r="O8051" s="289" t="s">
        <v>498</v>
      </c>
      <c r="P8051" s="289" t="str">
        <f>VLOOKUP(CAT_Details[[#This Row],[Delivery Bp Customer Code]],Table6[],2,0)</f>
        <v>DK-BM01</v>
      </c>
    </row>
    <row r="8052" spans="1:16" x14ac:dyDescent="0.25">
      <c r="A8052" s="289" t="s">
        <v>278</v>
      </c>
      <c r="B8052">
        <v>1</v>
      </c>
      <c r="C8052">
        <v>600</v>
      </c>
      <c r="D8052">
        <v>0.4</v>
      </c>
      <c r="E8052" s="289" t="s">
        <v>18005</v>
      </c>
      <c r="F8052">
        <v>5016230916</v>
      </c>
      <c r="G8052" s="276">
        <v>45812</v>
      </c>
      <c r="H8052">
        <v>20250527728101</v>
      </c>
      <c r="I8052">
        <v>0.57599999999999996</v>
      </c>
      <c r="J8052" s="289" t="s">
        <v>324</v>
      </c>
      <c r="K8052" s="289" t="s">
        <v>18006</v>
      </c>
      <c r="L8052" s="289" t="s">
        <v>275</v>
      </c>
      <c r="M8052" s="289" t="s">
        <v>18007</v>
      </c>
      <c r="N8052" s="289" t="s">
        <v>333</v>
      </c>
      <c r="O8052" s="289" t="s">
        <v>498</v>
      </c>
      <c r="P8052" s="289" t="str">
        <f>VLOOKUP(CAT_Details[[#This Row],[Delivery Bp Customer Code]],Table6[],2,0)</f>
        <v>DK-BM01</v>
      </c>
    </row>
    <row r="8053" spans="1:16" x14ac:dyDescent="0.25">
      <c r="A8053" s="289" t="s">
        <v>278</v>
      </c>
      <c r="B8053">
        <v>1</v>
      </c>
      <c r="C8053">
        <v>45</v>
      </c>
      <c r="D8053">
        <v>0.2</v>
      </c>
      <c r="E8053" s="289" t="s">
        <v>18008</v>
      </c>
      <c r="F8053">
        <v>5016240051</v>
      </c>
      <c r="G8053" s="276">
        <v>45812</v>
      </c>
      <c r="H8053">
        <v>20250526726652</v>
      </c>
      <c r="I8053">
        <v>0.182</v>
      </c>
      <c r="J8053" s="289" t="s">
        <v>350</v>
      </c>
      <c r="K8053" s="289" t="s">
        <v>18009</v>
      </c>
      <c r="L8053" s="289" t="s">
        <v>275</v>
      </c>
      <c r="M8053" s="289" t="s">
        <v>17837</v>
      </c>
      <c r="N8053" s="289" t="s">
        <v>482</v>
      </c>
      <c r="O8053" s="289" t="s">
        <v>498</v>
      </c>
      <c r="P8053" s="289" t="str">
        <f>VLOOKUP(CAT_Details[[#This Row],[Delivery Bp Customer Code]],Table6[],2,0)</f>
        <v>DK-BM01</v>
      </c>
    </row>
    <row r="8054" spans="1:16" x14ac:dyDescent="0.25">
      <c r="A8054" s="289" t="s">
        <v>278</v>
      </c>
      <c r="B8054">
        <v>31</v>
      </c>
      <c r="C8054">
        <v>13650</v>
      </c>
      <c r="D8054">
        <v>12.74</v>
      </c>
      <c r="E8054" s="289" t="s">
        <v>18010</v>
      </c>
      <c r="F8054">
        <v>5016250704</v>
      </c>
      <c r="G8054" s="276">
        <v>45812</v>
      </c>
      <c r="H8054">
        <v>20250512715720</v>
      </c>
      <c r="I8054">
        <v>27.4</v>
      </c>
      <c r="J8054" s="289" t="s">
        <v>280</v>
      </c>
      <c r="K8054" s="289" t="s">
        <v>18011</v>
      </c>
      <c r="L8054" s="289" t="s">
        <v>275</v>
      </c>
      <c r="M8054" s="289"/>
      <c r="N8054" s="289" t="s">
        <v>1402</v>
      </c>
      <c r="O8054" s="289" t="s">
        <v>498</v>
      </c>
      <c r="P8054" s="289" t="str">
        <f>VLOOKUP(CAT_Details[[#This Row],[Delivery Bp Customer Code]],Table6[],2,0)</f>
        <v>DK-BM01</v>
      </c>
    </row>
    <row r="8055" spans="1:16" x14ac:dyDescent="0.25">
      <c r="A8055" s="289" t="s">
        <v>75</v>
      </c>
      <c r="B8055">
        <v>2</v>
      </c>
      <c r="C8055">
        <v>322</v>
      </c>
      <c r="D8055">
        <v>0.8</v>
      </c>
      <c r="E8055" s="289" t="s">
        <v>18012</v>
      </c>
      <c r="F8055">
        <v>5016230894</v>
      </c>
      <c r="G8055" s="276">
        <v>45812</v>
      </c>
      <c r="H8055">
        <v>20250527727527</v>
      </c>
      <c r="I8055">
        <v>1.056</v>
      </c>
      <c r="J8055" s="289" t="s">
        <v>324</v>
      </c>
      <c r="K8055" s="289" t="s">
        <v>18013</v>
      </c>
      <c r="L8055" s="289" t="s">
        <v>275</v>
      </c>
      <c r="M8055" s="289" t="s">
        <v>18014</v>
      </c>
      <c r="N8055" s="289" t="s">
        <v>616</v>
      </c>
      <c r="O8055" s="289" t="s">
        <v>2173</v>
      </c>
      <c r="P8055" s="289" t="str">
        <f>VLOOKUP(CAT_Details[[#This Row],[Delivery Bp Customer Code]],Table6[],2,0)</f>
        <v>OYL1</v>
      </c>
    </row>
    <row r="8056" spans="1:16" x14ac:dyDescent="0.25">
      <c r="A8056" s="289" t="s">
        <v>75</v>
      </c>
      <c r="B8056">
        <v>1</v>
      </c>
      <c r="C8056">
        <v>306.5</v>
      </c>
      <c r="D8056">
        <v>0.4</v>
      </c>
      <c r="E8056" s="289" t="s">
        <v>18015</v>
      </c>
      <c r="F8056">
        <v>5016239800</v>
      </c>
      <c r="G8056" s="276">
        <v>45812</v>
      </c>
      <c r="H8056">
        <v>20250527727661</v>
      </c>
      <c r="I8056">
        <v>0.38400000000000001</v>
      </c>
      <c r="J8056" s="289" t="s">
        <v>324</v>
      </c>
      <c r="K8056" s="289" t="s">
        <v>18016</v>
      </c>
      <c r="L8056" s="289" t="s">
        <v>275</v>
      </c>
      <c r="M8056" s="289" t="s">
        <v>18014</v>
      </c>
      <c r="N8056" s="289" t="s">
        <v>3248</v>
      </c>
      <c r="O8056" s="289" t="s">
        <v>2173</v>
      </c>
      <c r="P8056" s="289" t="str">
        <f>VLOOKUP(CAT_Details[[#This Row],[Delivery Bp Customer Code]],Table6[],2,0)</f>
        <v>OYL1</v>
      </c>
    </row>
    <row r="8057" spans="1:16" x14ac:dyDescent="0.25">
      <c r="A8057" s="289" t="s">
        <v>75</v>
      </c>
      <c r="B8057">
        <v>1</v>
      </c>
      <c r="C8057">
        <v>332.5</v>
      </c>
      <c r="D8057">
        <v>0.4</v>
      </c>
      <c r="E8057" s="289" t="s">
        <v>18015</v>
      </c>
      <c r="F8057">
        <v>5016239802</v>
      </c>
      <c r="G8057" s="276">
        <v>45812</v>
      </c>
      <c r="H8057">
        <v>20250527727671</v>
      </c>
      <c r="I8057">
        <v>0.38400000000000001</v>
      </c>
      <c r="J8057" s="289" t="s">
        <v>324</v>
      </c>
      <c r="K8057" s="289" t="s">
        <v>18017</v>
      </c>
      <c r="L8057" s="289" t="s">
        <v>275</v>
      </c>
      <c r="M8057" s="289" t="s">
        <v>18014</v>
      </c>
      <c r="N8057" s="289" t="s">
        <v>3248</v>
      </c>
      <c r="O8057" s="289" t="s">
        <v>2173</v>
      </c>
      <c r="P8057" s="289" t="str">
        <f>VLOOKUP(CAT_Details[[#This Row],[Delivery Bp Customer Code]],Table6[],2,0)</f>
        <v>OYL1</v>
      </c>
    </row>
    <row r="8058" spans="1:16" x14ac:dyDescent="0.25">
      <c r="A8058" s="289" t="s">
        <v>75</v>
      </c>
      <c r="B8058">
        <v>1</v>
      </c>
      <c r="C8058">
        <v>2</v>
      </c>
      <c r="D8058">
        <v>0.03</v>
      </c>
      <c r="E8058" s="289" t="s">
        <v>18015</v>
      </c>
      <c r="F8058">
        <v>5016239803</v>
      </c>
      <c r="G8058" s="276">
        <v>45812</v>
      </c>
      <c r="H8058">
        <v>20250527728014</v>
      </c>
      <c r="I8058">
        <v>0.01</v>
      </c>
      <c r="J8058" s="289" t="s">
        <v>324</v>
      </c>
      <c r="K8058" s="289" t="s">
        <v>18018</v>
      </c>
      <c r="L8058" s="289" t="s">
        <v>275</v>
      </c>
      <c r="M8058" s="289" t="s">
        <v>18014</v>
      </c>
      <c r="N8058" s="289" t="s">
        <v>3248</v>
      </c>
      <c r="O8058" s="289" t="s">
        <v>2173</v>
      </c>
      <c r="P8058" s="289" t="str">
        <f>VLOOKUP(CAT_Details[[#This Row],[Delivery Bp Customer Code]],Table6[],2,0)</f>
        <v>OYL1</v>
      </c>
    </row>
    <row r="8059" spans="1:16" x14ac:dyDescent="0.25">
      <c r="A8059" s="289" t="s">
        <v>75</v>
      </c>
      <c r="B8059">
        <v>6</v>
      </c>
      <c r="C8059">
        <v>209.2</v>
      </c>
      <c r="D8059">
        <v>0.5</v>
      </c>
      <c r="E8059" s="289" t="s">
        <v>18019</v>
      </c>
      <c r="F8059">
        <v>5016239834</v>
      </c>
      <c r="G8059" s="276">
        <v>45812</v>
      </c>
      <c r="H8059">
        <v>20250528728849</v>
      </c>
      <c r="I8059">
        <v>0.6</v>
      </c>
      <c r="J8059" s="289" t="s">
        <v>324</v>
      </c>
      <c r="K8059" s="289" t="s">
        <v>18020</v>
      </c>
      <c r="L8059" s="289" t="s">
        <v>275</v>
      </c>
      <c r="M8059" s="289" t="s">
        <v>18021</v>
      </c>
      <c r="N8059" s="289" t="s">
        <v>15858</v>
      </c>
      <c r="O8059" s="289" t="s">
        <v>2173</v>
      </c>
      <c r="P8059" s="289" t="str">
        <f>VLOOKUP(CAT_Details[[#This Row],[Delivery Bp Customer Code]],Table6[],2,0)</f>
        <v>OYL1</v>
      </c>
    </row>
    <row r="8060" spans="1:16" x14ac:dyDescent="0.25">
      <c r="A8060" s="289" t="s">
        <v>75</v>
      </c>
      <c r="B8060">
        <v>3</v>
      </c>
      <c r="C8060">
        <v>369</v>
      </c>
      <c r="D8060">
        <v>0.6</v>
      </c>
      <c r="E8060" s="289" t="s">
        <v>18022</v>
      </c>
      <c r="F8060">
        <v>5016239940</v>
      </c>
      <c r="G8060" s="276">
        <v>45812</v>
      </c>
      <c r="H8060">
        <v>20250526726409</v>
      </c>
      <c r="I8060">
        <v>0.76300000000000001</v>
      </c>
      <c r="J8060" s="289" t="s">
        <v>350</v>
      </c>
      <c r="K8060" s="289" t="s">
        <v>18023</v>
      </c>
      <c r="L8060" s="289" t="s">
        <v>275</v>
      </c>
      <c r="M8060" s="289" t="s">
        <v>17837</v>
      </c>
      <c r="N8060" s="289" t="s">
        <v>602</v>
      </c>
      <c r="O8060" s="289" t="s">
        <v>2173</v>
      </c>
      <c r="P8060" s="289" t="str">
        <f>VLOOKUP(CAT_Details[[#This Row],[Delivery Bp Customer Code]],Table6[],2,0)</f>
        <v>OYL1</v>
      </c>
    </row>
    <row r="8061" spans="1:16" x14ac:dyDescent="0.25">
      <c r="A8061" s="289" t="s">
        <v>75</v>
      </c>
      <c r="B8061">
        <v>7</v>
      </c>
      <c r="C8061">
        <v>3151</v>
      </c>
      <c r="D8061">
        <v>2.69</v>
      </c>
      <c r="E8061" s="289" t="s">
        <v>18024</v>
      </c>
      <c r="F8061">
        <v>5016240127</v>
      </c>
      <c r="G8061" s="276">
        <v>45812</v>
      </c>
      <c r="H8061">
        <v>20250523725480</v>
      </c>
      <c r="I8061">
        <v>3.1669999999999998</v>
      </c>
      <c r="J8061" s="289" t="s">
        <v>324</v>
      </c>
      <c r="K8061" s="289" t="s">
        <v>18025</v>
      </c>
      <c r="L8061" s="289" t="s">
        <v>275</v>
      </c>
      <c r="M8061" s="289" t="s">
        <v>18021</v>
      </c>
      <c r="N8061" s="289" t="s">
        <v>13103</v>
      </c>
      <c r="O8061" s="289" t="s">
        <v>2173</v>
      </c>
      <c r="P8061" s="289" t="str">
        <f>VLOOKUP(CAT_Details[[#This Row],[Delivery Bp Customer Code]],Table6[],2,0)</f>
        <v>OYL1</v>
      </c>
    </row>
    <row r="8062" spans="1:16" x14ac:dyDescent="0.25">
      <c r="A8062" s="289" t="s">
        <v>75</v>
      </c>
      <c r="B8062">
        <v>2</v>
      </c>
      <c r="C8062">
        <v>350</v>
      </c>
      <c r="D8062">
        <v>0.57999999999999996</v>
      </c>
      <c r="E8062" s="289" t="s">
        <v>18024</v>
      </c>
      <c r="F8062">
        <v>5016240128</v>
      </c>
      <c r="G8062" s="276">
        <v>45812</v>
      </c>
      <c r="H8062">
        <v>20250523725488</v>
      </c>
      <c r="I8062">
        <v>0.69</v>
      </c>
      <c r="J8062" s="289" t="s">
        <v>324</v>
      </c>
      <c r="K8062" s="289" t="s">
        <v>18026</v>
      </c>
      <c r="L8062" s="289" t="s">
        <v>275</v>
      </c>
      <c r="M8062" s="289" t="s">
        <v>18021</v>
      </c>
      <c r="N8062" s="289" t="s">
        <v>13103</v>
      </c>
      <c r="O8062" s="289" t="s">
        <v>2173</v>
      </c>
      <c r="P8062" s="289" t="str">
        <f>VLOOKUP(CAT_Details[[#This Row],[Delivery Bp Customer Code]],Table6[],2,0)</f>
        <v>OYL1</v>
      </c>
    </row>
    <row r="8063" spans="1:16" x14ac:dyDescent="0.25">
      <c r="A8063" s="289" t="s">
        <v>75</v>
      </c>
      <c r="B8063">
        <v>52</v>
      </c>
      <c r="C8063">
        <v>266</v>
      </c>
      <c r="D8063">
        <v>2.6</v>
      </c>
      <c r="E8063" s="289" t="s">
        <v>18027</v>
      </c>
      <c r="F8063">
        <v>5016250475</v>
      </c>
      <c r="G8063" s="276">
        <v>45812</v>
      </c>
      <c r="H8063">
        <v>20250528728825</v>
      </c>
      <c r="I8063">
        <v>0.63600000000000001</v>
      </c>
      <c r="J8063" s="289" t="s">
        <v>350</v>
      </c>
      <c r="K8063" s="289" t="s">
        <v>18028</v>
      </c>
      <c r="L8063" s="289" t="s">
        <v>275</v>
      </c>
      <c r="M8063" s="289" t="s">
        <v>17911</v>
      </c>
      <c r="N8063" s="289" t="s">
        <v>446</v>
      </c>
      <c r="O8063" s="289" t="s">
        <v>2173</v>
      </c>
      <c r="P8063" s="289" t="str">
        <f>VLOOKUP(CAT_Details[[#This Row],[Delivery Bp Customer Code]],Table6[],2,0)</f>
        <v>OYL1</v>
      </c>
    </row>
    <row r="8064" spans="1:16" x14ac:dyDescent="0.25">
      <c r="A8064" s="289" t="s">
        <v>75</v>
      </c>
      <c r="B8064">
        <v>1</v>
      </c>
      <c r="C8064">
        <v>2</v>
      </c>
      <c r="D8064">
        <v>0.03</v>
      </c>
      <c r="E8064" s="289" t="s">
        <v>18029</v>
      </c>
      <c r="F8064">
        <v>5016266367</v>
      </c>
      <c r="G8064" s="276">
        <v>45812</v>
      </c>
      <c r="H8064">
        <v>20250526726736</v>
      </c>
      <c r="I8064">
        <v>8.9999999999999993E-3</v>
      </c>
      <c r="J8064" s="289" t="s">
        <v>273</v>
      </c>
      <c r="K8064" s="289" t="s">
        <v>18030</v>
      </c>
      <c r="L8064" s="289" t="s">
        <v>275</v>
      </c>
      <c r="M8064" s="289" t="s">
        <v>18031</v>
      </c>
      <c r="N8064" s="289" t="s">
        <v>2738</v>
      </c>
      <c r="O8064" s="289" t="s">
        <v>2173</v>
      </c>
      <c r="P8064" s="289" t="str">
        <f>VLOOKUP(CAT_Details[[#This Row],[Delivery Bp Customer Code]],Table6[],2,0)</f>
        <v>OYL1</v>
      </c>
    </row>
    <row r="8065" spans="1:16" x14ac:dyDescent="0.25">
      <c r="A8065" s="289" t="s">
        <v>874</v>
      </c>
      <c r="B8065">
        <v>26</v>
      </c>
      <c r="C8065">
        <v>3480</v>
      </c>
      <c r="D8065">
        <v>12.44</v>
      </c>
      <c r="E8065" s="289" t="s">
        <v>18032</v>
      </c>
      <c r="F8065">
        <v>5016214148</v>
      </c>
      <c r="G8065" s="276">
        <v>45812</v>
      </c>
      <c r="H8065">
        <v>20250523725552</v>
      </c>
      <c r="I8065">
        <v>20.872</v>
      </c>
      <c r="J8065" s="289" t="s">
        <v>345</v>
      </c>
      <c r="K8065" s="289" t="s">
        <v>18033</v>
      </c>
      <c r="L8065" s="289" t="s">
        <v>275</v>
      </c>
      <c r="M8065" s="289" t="s">
        <v>18034</v>
      </c>
      <c r="N8065" s="289" t="s">
        <v>427</v>
      </c>
      <c r="O8065" s="289" t="s">
        <v>1014</v>
      </c>
      <c r="P8065" s="289" t="str">
        <f>VLOOKUP(CAT_Details[[#This Row],[Delivery Bp Customer Code]],Table6[],2,0)</f>
        <v>MZ07</v>
      </c>
    </row>
    <row r="8066" spans="1:16" x14ac:dyDescent="0.25">
      <c r="A8066" s="289" t="s">
        <v>874</v>
      </c>
      <c r="B8066">
        <v>66</v>
      </c>
      <c r="C8066">
        <v>9240</v>
      </c>
      <c r="D8066">
        <v>13.6</v>
      </c>
      <c r="E8066" s="289" t="s">
        <v>18035</v>
      </c>
      <c r="F8066">
        <v>5016214603</v>
      </c>
      <c r="G8066" s="276">
        <v>45812</v>
      </c>
      <c r="H8066">
        <v>20250523725539</v>
      </c>
      <c r="I8066">
        <v>52.981999999999999</v>
      </c>
      <c r="J8066" s="289" t="s">
        <v>345</v>
      </c>
      <c r="K8066" s="289" t="s">
        <v>18036</v>
      </c>
      <c r="L8066" s="289" t="s">
        <v>275</v>
      </c>
      <c r="M8066" s="289" t="s">
        <v>18037</v>
      </c>
      <c r="N8066" s="289" t="s">
        <v>427</v>
      </c>
      <c r="O8066" s="289" t="s">
        <v>1014</v>
      </c>
      <c r="P8066" s="289" t="str">
        <f>VLOOKUP(CAT_Details[[#This Row],[Delivery Bp Customer Code]],Table6[],2,0)</f>
        <v>MZ07</v>
      </c>
    </row>
    <row r="8067" spans="1:16" x14ac:dyDescent="0.25">
      <c r="A8067" s="289" t="s">
        <v>3771</v>
      </c>
      <c r="B8067">
        <v>4</v>
      </c>
      <c r="C8067">
        <v>4120</v>
      </c>
      <c r="D8067">
        <v>0.8</v>
      </c>
      <c r="E8067" s="289" t="s">
        <v>18038</v>
      </c>
      <c r="F8067">
        <v>5016240094</v>
      </c>
      <c r="G8067" s="276">
        <v>45812</v>
      </c>
      <c r="H8067">
        <v>20250528728711</v>
      </c>
      <c r="I8067">
        <v>0.76800000000000002</v>
      </c>
      <c r="J8067" s="289" t="s">
        <v>324</v>
      </c>
      <c r="K8067" s="289" t="s">
        <v>18039</v>
      </c>
      <c r="L8067" s="289" t="s">
        <v>275</v>
      </c>
      <c r="M8067" s="289" t="s">
        <v>18021</v>
      </c>
      <c r="N8067" s="289" t="s">
        <v>5856</v>
      </c>
      <c r="O8067" s="289" t="s">
        <v>3775</v>
      </c>
      <c r="P8067" s="289">
        <f>VLOOKUP(CAT_Details[[#This Row],[Delivery Bp Customer Code]],Table6[],2,0)</f>
        <v>3401</v>
      </c>
    </row>
    <row r="8068" spans="1:16" x14ac:dyDescent="0.25">
      <c r="A8068" s="289" t="s">
        <v>3329</v>
      </c>
      <c r="B8068">
        <v>6</v>
      </c>
      <c r="C8068">
        <v>340</v>
      </c>
      <c r="D8068">
        <v>1.4</v>
      </c>
      <c r="E8068" s="289" t="s">
        <v>18040</v>
      </c>
      <c r="F8068">
        <v>5016197973</v>
      </c>
      <c r="G8068" s="276">
        <v>45812</v>
      </c>
      <c r="H8068">
        <v>20250523725273</v>
      </c>
      <c r="I8068">
        <v>2.472</v>
      </c>
      <c r="J8068" s="289" t="s">
        <v>401</v>
      </c>
      <c r="K8068" s="289" t="s">
        <v>18041</v>
      </c>
      <c r="L8068" s="289" t="s">
        <v>275</v>
      </c>
      <c r="M8068" s="289" t="s">
        <v>17673</v>
      </c>
      <c r="N8068" s="289" t="s">
        <v>2533</v>
      </c>
      <c r="O8068" s="289" t="s">
        <v>3332</v>
      </c>
      <c r="P8068" s="289">
        <f>VLOOKUP(CAT_Details[[#This Row],[Delivery Bp Customer Code]],Table6[],2,0)</f>
        <v>3402</v>
      </c>
    </row>
    <row r="8069" spans="1:16" x14ac:dyDescent="0.25">
      <c r="A8069" s="289" t="s">
        <v>3329</v>
      </c>
      <c r="B8069">
        <v>8</v>
      </c>
      <c r="C8069">
        <v>1644</v>
      </c>
      <c r="D8069">
        <v>3.2</v>
      </c>
      <c r="E8069" s="289" t="s">
        <v>18042</v>
      </c>
      <c r="F8069">
        <v>5016214505</v>
      </c>
      <c r="G8069" s="276">
        <v>45812</v>
      </c>
      <c r="H8069">
        <v>20250523725645</v>
      </c>
      <c r="I8069">
        <v>6.8159999999999998</v>
      </c>
      <c r="J8069" s="289" t="s">
        <v>438</v>
      </c>
      <c r="K8069" s="289" t="s">
        <v>18043</v>
      </c>
      <c r="L8069" s="289" t="s">
        <v>275</v>
      </c>
      <c r="M8069" s="289" t="s">
        <v>18044</v>
      </c>
      <c r="N8069" s="289" t="s">
        <v>4090</v>
      </c>
      <c r="O8069" s="289" t="s">
        <v>3332</v>
      </c>
      <c r="P8069" s="289">
        <f>VLOOKUP(CAT_Details[[#This Row],[Delivery Bp Customer Code]],Table6[],2,0)</f>
        <v>3402</v>
      </c>
    </row>
    <row r="8070" spans="1:16" x14ac:dyDescent="0.25">
      <c r="A8070" s="289" t="s">
        <v>3329</v>
      </c>
      <c r="B8070">
        <v>19</v>
      </c>
      <c r="C8070">
        <v>1400</v>
      </c>
      <c r="D8070">
        <v>13.6</v>
      </c>
      <c r="E8070" s="289" t="s">
        <v>18045</v>
      </c>
      <c r="F8070">
        <v>5016230392</v>
      </c>
      <c r="G8070" s="276">
        <v>45812</v>
      </c>
      <c r="H8070">
        <v>20250527727802</v>
      </c>
      <c r="I8070">
        <v>43.776000000000003</v>
      </c>
      <c r="J8070" s="289" t="s">
        <v>324</v>
      </c>
      <c r="K8070" s="289" t="s">
        <v>18046</v>
      </c>
      <c r="L8070" s="289" t="s">
        <v>275</v>
      </c>
      <c r="M8070" s="289" t="s">
        <v>18007</v>
      </c>
      <c r="N8070" s="289" t="s">
        <v>4100</v>
      </c>
      <c r="O8070" s="289" t="s">
        <v>3332</v>
      </c>
      <c r="P8070" s="289">
        <f>VLOOKUP(CAT_Details[[#This Row],[Delivery Bp Customer Code]],Table6[],2,0)</f>
        <v>3402</v>
      </c>
    </row>
    <row r="8071" spans="1:16" x14ac:dyDescent="0.25">
      <c r="A8071" s="289" t="s">
        <v>3329</v>
      </c>
      <c r="B8071">
        <v>8</v>
      </c>
      <c r="C8071">
        <v>688</v>
      </c>
      <c r="D8071">
        <v>3.2</v>
      </c>
      <c r="E8071" s="289" t="s">
        <v>18047</v>
      </c>
      <c r="F8071">
        <v>5016230508</v>
      </c>
      <c r="G8071" s="276">
        <v>45812</v>
      </c>
      <c r="H8071">
        <v>20250527727480</v>
      </c>
      <c r="I8071">
        <v>4.6079999999999997</v>
      </c>
      <c r="J8071" s="289" t="s">
        <v>324</v>
      </c>
      <c r="K8071" s="289" t="s">
        <v>18048</v>
      </c>
      <c r="L8071" s="289" t="s">
        <v>275</v>
      </c>
      <c r="M8071" s="289" t="s">
        <v>17879</v>
      </c>
      <c r="N8071" s="289" t="s">
        <v>4634</v>
      </c>
      <c r="O8071" s="289" t="s">
        <v>3332</v>
      </c>
      <c r="P8071" s="289">
        <f>VLOOKUP(CAT_Details[[#This Row],[Delivery Bp Customer Code]],Table6[],2,0)</f>
        <v>3402</v>
      </c>
    </row>
    <row r="8072" spans="1:16" x14ac:dyDescent="0.25">
      <c r="A8072" s="289" t="s">
        <v>3329</v>
      </c>
      <c r="B8072">
        <v>1</v>
      </c>
      <c r="C8072">
        <v>191.4</v>
      </c>
      <c r="D8072">
        <v>0.4</v>
      </c>
      <c r="E8072" s="289" t="s">
        <v>18049</v>
      </c>
      <c r="F8072">
        <v>5016230865</v>
      </c>
      <c r="G8072" s="276">
        <v>45812</v>
      </c>
      <c r="H8072">
        <v>20250526726812</v>
      </c>
      <c r="I8072">
        <v>0.624</v>
      </c>
      <c r="J8072" s="289" t="s">
        <v>324</v>
      </c>
      <c r="K8072" s="289" t="s">
        <v>18050</v>
      </c>
      <c r="L8072" s="289" t="s">
        <v>275</v>
      </c>
      <c r="M8072" s="289" t="s">
        <v>18014</v>
      </c>
      <c r="N8072" s="289" t="s">
        <v>16946</v>
      </c>
      <c r="O8072" s="289" t="s">
        <v>3332</v>
      </c>
      <c r="P8072" s="289">
        <f>VLOOKUP(CAT_Details[[#This Row],[Delivery Bp Customer Code]],Table6[],2,0)</f>
        <v>3402</v>
      </c>
    </row>
    <row r="8073" spans="1:16" x14ac:dyDescent="0.25">
      <c r="A8073" s="289" t="s">
        <v>3329</v>
      </c>
      <c r="B8073">
        <v>17</v>
      </c>
      <c r="C8073">
        <v>510</v>
      </c>
      <c r="D8073">
        <v>6.8</v>
      </c>
      <c r="E8073" s="289" t="s">
        <v>18051</v>
      </c>
      <c r="F8073">
        <v>5016230904</v>
      </c>
      <c r="G8073" s="276">
        <v>45812</v>
      </c>
      <c r="H8073">
        <v>20250526726447</v>
      </c>
      <c r="I8073">
        <v>16.32</v>
      </c>
      <c r="J8073" s="289" t="s">
        <v>324</v>
      </c>
      <c r="K8073" s="289" t="s">
        <v>18052</v>
      </c>
      <c r="L8073" s="289" t="s">
        <v>275</v>
      </c>
      <c r="M8073" s="289" t="s">
        <v>17556</v>
      </c>
      <c r="N8073" s="289" t="s">
        <v>3571</v>
      </c>
      <c r="O8073" s="289" t="s">
        <v>3332</v>
      </c>
      <c r="P8073" s="289">
        <f>VLOOKUP(CAT_Details[[#This Row],[Delivery Bp Customer Code]],Table6[],2,0)</f>
        <v>3402</v>
      </c>
    </row>
    <row r="8074" spans="1:16" x14ac:dyDescent="0.25">
      <c r="A8074" s="289" t="s">
        <v>3329</v>
      </c>
      <c r="B8074">
        <v>8</v>
      </c>
      <c r="C8074">
        <v>980</v>
      </c>
      <c r="D8074">
        <v>3.2</v>
      </c>
      <c r="E8074" s="289" t="s">
        <v>18053</v>
      </c>
      <c r="F8074">
        <v>5016239836</v>
      </c>
      <c r="G8074" s="276">
        <v>45812</v>
      </c>
      <c r="H8074">
        <v>20250522724819</v>
      </c>
      <c r="I8074">
        <v>7.6520000000000001</v>
      </c>
      <c r="J8074" s="289" t="s">
        <v>350</v>
      </c>
      <c r="K8074" s="289" t="s">
        <v>18054</v>
      </c>
      <c r="L8074" s="289" t="s">
        <v>275</v>
      </c>
      <c r="M8074" s="289" t="s">
        <v>17911</v>
      </c>
      <c r="N8074" s="289" t="s">
        <v>15910</v>
      </c>
      <c r="O8074" s="289" t="s">
        <v>3332</v>
      </c>
      <c r="P8074" s="289">
        <f>VLOOKUP(CAT_Details[[#This Row],[Delivery Bp Customer Code]],Table6[],2,0)</f>
        <v>3402</v>
      </c>
    </row>
    <row r="8075" spans="1:16" x14ac:dyDescent="0.25">
      <c r="A8075" s="289" t="s">
        <v>3329</v>
      </c>
      <c r="B8075">
        <v>2</v>
      </c>
      <c r="C8075">
        <v>207</v>
      </c>
      <c r="D8075">
        <v>0.8</v>
      </c>
      <c r="E8075" s="289" t="s">
        <v>18053</v>
      </c>
      <c r="F8075">
        <v>5016239837</v>
      </c>
      <c r="G8075" s="276">
        <v>45812</v>
      </c>
      <c r="H8075">
        <v>20250526726362</v>
      </c>
      <c r="I8075">
        <v>1.843</v>
      </c>
      <c r="J8075" s="289" t="s">
        <v>350</v>
      </c>
      <c r="K8075" s="289" t="s">
        <v>18055</v>
      </c>
      <c r="L8075" s="289" t="s">
        <v>275</v>
      </c>
      <c r="M8075" s="289" t="s">
        <v>17911</v>
      </c>
      <c r="N8075" s="289" t="s">
        <v>15910</v>
      </c>
      <c r="O8075" s="289" t="s">
        <v>3332</v>
      </c>
      <c r="P8075" s="289">
        <f>VLOOKUP(CAT_Details[[#This Row],[Delivery Bp Customer Code]],Table6[],2,0)</f>
        <v>3402</v>
      </c>
    </row>
    <row r="8076" spans="1:16" x14ac:dyDescent="0.25">
      <c r="A8076" s="289" t="s">
        <v>76</v>
      </c>
      <c r="B8076">
        <v>1</v>
      </c>
      <c r="C8076">
        <v>211</v>
      </c>
      <c r="D8076">
        <v>0.4</v>
      </c>
      <c r="E8076" s="289" t="s">
        <v>18056</v>
      </c>
      <c r="F8076">
        <v>5016198105</v>
      </c>
      <c r="G8076" s="276">
        <v>45812</v>
      </c>
      <c r="H8076">
        <v>20250523725533</v>
      </c>
      <c r="I8076">
        <v>1.248</v>
      </c>
      <c r="J8076" s="289" t="s">
        <v>383</v>
      </c>
      <c r="K8076" s="289" t="s">
        <v>18057</v>
      </c>
      <c r="L8076" s="289" t="s">
        <v>275</v>
      </c>
      <c r="M8076" s="289" t="s">
        <v>18058</v>
      </c>
      <c r="N8076" s="289" t="s">
        <v>667</v>
      </c>
      <c r="O8076" s="289" t="s">
        <v>16049</v>
      </c>
      <c r="P8076" s="289" t="str">
        <f>VLOOKUP(CAT_Details[[#This Row],[Delivery Bp Customer Code]],Table6[],2,0)</f>
        <v>MZ02</v>
      </c>
    </row>
    <row r="8077" spans="1:16" x14ac:dyDescent="0.25">
      <c r="A8077" s="289" t="s">
        <v>76</v>
      </c>
      <c r="B8077">
        <v>5</v>
      </c>
      <c r="C8077">
        <v>823</v>
      </c>
      <c r="D8077">
        <v>1.76</v>
      </c>
      <c r="E8077" s="289" t="s">
        <v>18059</v>
      </c>
      <c r="F8077">
        <v>5016230839</v>
      </c>
      <c r="G8077" s="276">
        <v>45812</v>
      </c>
      <c r="H8077">
        <v>20250526727114</v>
      </c>
      <c r="I8077">
        <v>3.1019999999999999</v>
      </c>
      <c r="J8077" s="289" t="s">
        <v>324</v>
      </c>
      <c r="K8077" s="289" t="s">
        <v>18060</v>
      </c>
      <c r="L8077" s="289" t="s">
        <v>275</v>
      </c>
      <c r="M8077" s="289" t="s">
        <v>18007</v>
      </c>
      <c r="N8077" s="289" t="s">
        <v>1160</v>
      </c>
      <c r="O8077" s="289" t="s">
        <v>16049</v>
      </c>
      <c r="P8077" s="289" t="str">
        <f>VLOOKUP(CAT_Details[[#This Row],[Delivery Bp Customer Code]],Table6[],2,0)</f>
        <v>MZ02</v>
      </c>
    </row>
    <row r="8078" spans="1:16" x14ac:dyDescent="0.25">
      <c r="A8078" s="289" t="s">
        <v>76</v>
      </c>
      <c r="B8078">
        <v>3</v>
      </c>
      <c r="C8078">
        <v>2457.9899999999998</v>
      </c>
      <c r="D8078">
        <v>0.78</v>
      </c>
      <c r="E8078" s="289" t="s">
        <v>18061</v>
      </c>
      <c r="F8078">
        <v>5016240003</v>
      </c>
      <c r="G8078" s="276">
        <v>45812</v>
      </c>
      <c r="H8078">
        <v>20250527727888</v>
      </c>
      <c r="I8078">
        <v>1.891</v>
      </c>
      <c r="J8078" s="289" t="s">
        <v>350</v>
      </c>
      <c r="K8078" s="289" t="s">
        <v>18062</v>
      </c>
      <c r="L8078" s="289" t="s">
        <v>275</v>
      </c>
      <c r="M8078" s="289" t="s">
        <v>17837</v>
      </c>
      <c r="N8078" s="289" t="s">
        <v>4441</v>
      </c>
      <c r="O8078" s="289" t="s">
        <v>16049</v>
      </c>
      <c r="P8078" s="289" t="str">
        <f>VLOOKUP(CAT_Details[[#This Row],[Delivery Bp Customer Code]],Table6[],2,0)</f>
        <v>MZ02</v>
      </c>
    </row>
    <row r="8079" spans="1:16" x14ac:dyDescent="0.25">
      <c r="A8079" s="289" t="s">
        <v>285</v>
      </c>
      <c r="B8079">
        <v>3</v>
      </c>
      <c r="C8079">
        <v>1134.99</v>
      </c>
      <c r="D8079">
        <v>1.2</v>
      </c>
      <c r="E8079" s="289" t="s">
        <v>18056</v>
      </c>
      <c r="F8079">
        <v>5016198106</v>
      </c>
      <c r="G8079" s="276">
        <v>45812</v>
      </c>
      <c r="H8079">
        <v>20250523725528</v>
      </c>
      <c r="I8079">
        <v>3.7440000000000002</v>
      </c>
      <c r="J8079" s="289" t="s">
        <v>383</v>
      </c>
      <c r="K8079" s="289" t="s">
        <v>18063</v>
      </c>
      <c r="L8079" s="289" t="s">
        <v>275</v>
      </c>
      <c r="M8079" s="289" t="s">
        <v>18058</v>
      </c>
      <c r="N8079" s="289" t="s">
        <v>667</v>
      </c>
      <c r="O8079" s="289" t="s">
        <v>291</v>
      </c>
      <c r="P8079" s="289" t="str">
        <f>VLOOKUP(CAT_Details[[#This Row],[Delivery Bp Customer Code]],Table6[],2,0)</f>
        <v>DX01-L5</v>
      </c>
    </row>
    <row r="8080" spans="1:16" x14ac:dyDescent="0.25">
      <c r="A8080" s="289" t="s">
        <v>285</v>
      </c>
      <c r="B8080">
        <v>22</v>
      </c>
      <c r="C8080">
        <v>9997.02</v>
      </c>
      <c r="D8080">
        <v>8.8000000000000007</v>
      </c>
      <c r="E8080" s="289" t="s">
        <v>18056</v>
      </c>
      <c r="F8080">
        <v>5016198107</v>
      </c>
      <c r="G8080" s="276">
        <v>45812</v>
      </c>
      <c r="H8080">
        <v>20250523725523</v>
      </c>
      <c r="I8080">
        <v>27.456</v>
      </c>
      <c r="J8080" s="289" t="s">
        <v>383</v>
      </c>
      <c r="K8080" s="289" t="s">
        <v>18064</v>
      </c>
      <c r="L8080" s="289" t="s">
        <v>275</v>
      </c>
      <c r="M8080" s="289" t="s">
        <v>18058</v>
      </c>
      <c r="N8080" s="289" t="s">
        <v>667</v>
      </c>
      <c r="O8080" s="289" t="s">
        <v>291</v>
      </c>
      <c r="P8080" s="289" t="str">
        <f>VLOOKUP(CAT_Details[[#This Row],[Delivery Bp Customer Code]],Table6[],2,0)</f>
        <v>DX01-L5</v>
      </c>
    </row>
    <row r="8081" spans="1:16" x14ac:dyDescent="0.25">
      <c r="A8081" s="289" t="s">
        <v>285</v>
      </c>
      <c r="B8081">
        <v>6</v>
      </c>
      <c r="C8081">
        <v>900</v>
      </c>
      <c r="D8081">
        <v>2.4</v>
      </c>
      <c r="E8081" s="289" t="s">
        <v>18065</v>
      </c>
      <c r="F8081">
        <v>5016213967</v>
      </c>
      <c r="G8081" s="276">
        <v>45812</v>
      </c>
      <c r="H8081">
        <v>20250526726615</v>
      </c>
      <c r="I8081">
        <v>3.379</v>
      </c>
      <c r="J8081" s="289" t="s">
        <v>345</v>
      </c>
      <c r="K8081" s="289" t="s">
        <v>18066</v>
      </c>
      <c r="L8081" s="289" t="s">
        <v>275</v>
      </c>
      <c r="M8081" s="289" t="s">
        <v>18067</v>
      </c>
      <c r="N8081" s="289" t="s">
        <v>348</v>
      </c>
      <c r="O8081" s="289" t="s">
        <v>291</v>
      </c>
      <c r="P8081" s="289" t="str">
        <f>VLOOKUP(CAT_Details[[#This Row],[Delivery Bp Customer Code]],Table6[],2,0)</f>
        <v>DX01-L5</v>
      </c>
    </row>
    <row r="8082" spans="1:16" x14ac:dyDescent="0.25">
      <c r="A8082" s="289" t="s">
        <v>285</v>
      </c>
      <c r="B8082">
        <v>2</v>
      </c>
      <c r="C8082">
        <v>900</v>
      </c>
      <c r="D8082">
        <v>1</v>
      </c>
      <c r="E8082" s="289" t="s">
        <v>18068</v>
      </c>
      <c r="F8082">
        <v>5016214425</v>
      </c>
      <c r="G8082" s="276">
        <v>45812</v>
      </c>
      <c r="H8082">
        <v>20250526726468</v>
      </c>
      <c r="I8082">
        <v>2.4</v>
      </c>
      <c r="J8082" s="289" t="s">
        <v>280</v>
      </c>
      <c r="K8082" s="289" t="s">
        <v>18069</v>
      </c>
      <c r="L8082" s="289" t="s">
        <v>275</v>
      </c>
      <c r="M8082" s="289" t="s">
        <v>17953</v>
      </c>
      <c r="N8082" s="289" t="s">
        <v>534</v>
      </c>
      <c r="O8082" s="289" t="s">
        <v>291</v>
      </c>
      <c r="P8082" s="289" t="str">
        <f>VLOOKUP(CAT_Details[[#This Row],[Delivery Bp Customer Code]],Table6[],2,0)</f>
        <v>DX01-L5</v>
      </c>
    </row>
    <row r="8083" spans="1:16" x14ac:dyDescent="0.25">
      <c r="A8083" s="289" t="s">
        <v>285</v>
      </c>
      <c r="B8083">
        <v>6</v>
      </c>
      <c r="C8083">
        <v>468</v>
      </c>
      <c r="D8083">
        <v>2</v>
      </c>
      <c r="E8083" s="289" t="s">
        <v>18070</v>
      </c>
      <c r="F8083">
        <v>5016214433</v>
      </c>
      <c r="G8083" s="276">
        <v>45812</v>
      </c>
      <c r="H8083">
        <v>20250523725356</v>
      </c>
      <c r="I8083">
        <v>2.6880000000000002</v>
      </c>
      <c r="J8083" s="289" t="s">
        <v>294</v>
      </c>
      <c r="K8083" s="289" t="s">
        <v>18071</v>
      </c>
      <c r="L8083" s="289" t="s">
        <v>275</v>
      </c>
      <c r="M8083" s="289" t="s">
        <v>18072</v>
      </c>
      <c r="N8083" s="289" t="s">
        <v>504</v>
      </c>
      <c r="O8083" s="289" t="s">
        <v>291</v>
      </c>
      <c r="P8083" s="289" t="str">
        <f>VLOOKUP(CAT_Details[[#This Row],[Delivery Bp Customer Code]],Table6[],2,0)</f>
        <v>DX01-L5</v>
      </c>
    </row>
    <row r="8084" spans="1:16" x14ac:dyDescent="0.25">
      <c r="A8084" s="289" t="s">
        <v>285</v>
      </c>
      <c r="B8084">
        <v>17</v>
      </c>
      <c r="C8084">
        <v>3383</v>
      </c>
      <c r="D8084">
        <v>8.2899999999999991</v>
      </c>
      <c r="E8084" s="289" t="s">
        <v>18073</v>
      </c>
      <c r="F8084">
        <v>5016214576</v>
      </c>
      <c r="G8084" s="276">
        <v>45812</v>
      </c>
      <c r="H8084">
        <v>20250526726733</v>
      </c>
      <c r="I8084">
        <v>17.901</v>
      </c>
      <c r="J8084" s="289" t="s">
        <v>345</v>
      </c>
      <c r="K8084" s="289" t="s">
        <v>18074</v>
      </c>
      <c r="L8084" s="289" t="s">
        <v>275</v>
      </c>
      <c r="M8084" s="289"/>
      <c r="N8084" s="289" t="s">
        <v>415</v>
      </c>
      <c r="O8084" s="289" t="s">
        <v>291</v>
      </c>
      <c r="P8084" s="289" t="str">
        <f>VLOOKUP(CAT_Details[[#This Row],[Delivery Bp Customer Code]],Table6[],2,0)</f>
        <v>DX01-L5</v>
      </c>
    </row>
    <row r="8085" spans="1:16" x14ac:dyDescent="0.25">
      <c r="A8085" s="289" t="s">
        <v>285</v>
      </c>
      <c r="B8085">
        <v>7</v>
      </c>
      <c r="C8085">
        <v>2001</v>
      </c>
      <c r="D8085">
        <v>2.8</v>
      </c>
      <c r="E8085" s="289" t="s">
        <v>18075</v>
      </c>
      <c r="F8085">
        <v>5016230167</v>
      </c>
      <c r="G8085" s="276">
        <v>45812</v>
      </c>
      <c r="H8085">
        <v>20250526727021</v>
      </c>
      <c r="I8085">
        <v>3.1680000000000001</v>
      </c>
      <c r="J8085" s="289" t="s">
        <v>287</v>
      </c>
      <c r="K8085" s="289" t="s">
        <v>18076</v>
      </c>
      <c r="L8085" s="289" t="s">
        <v>275</v>
      </c>
      <c r="M8085" s="289" t="s">
        <v>18077</v>
      </c>
      <c r="N8085" s="289" t="s">
        <v>17117</v>
      </c>
      <c r="O8085" s="289" t="s">
        <v>291</v>
      </c>
      <c r="P8085" s="289" t="str">
        <f>VLOOKUP(CAT_Details[[#This Row],[Delivery Bp Customer Code]],Table6[],2,0)</f>
        <v>DX01-L5</v>
      </c>
    </row>
    <row r="8086" spans="1:16" x14ac:dyDescent="0.25">
      <c r="A8086" s="289" t="s">
        <v>285</v>
      </c>
      <c r="B8086">
        <v>24</v>
      </c>
      <c r="C8086">
        <v>2520</v>
      </c>
      <c r="D8086">
        <v>9.6</v>
      </c>
      <c r="E8086" s="289" t="s">
        <v>18078</v>
      </c>
      <c r="F8086">
        <v>5016230495</v>
      </c>
      <c r="G8086" s="276">
        <v>45812</v>
      </c>
      <c r="H8086">
        <v>20250522725051</v>
      </c>
      <c r="I8086">
        <v>23.04</v>
      </c>
      <c r="J8086" s="289" t="s">
        <v>345</v>
      </c>
      <c r="K8086" s="289" t="s">
        <v>18079</v>
      </c>
      <c r="L8086" s="289" t="s">
        <v>275</v>
      </c>
      <c r="M8086" s="289" t="s">
        <v>18080</v>
      </c>
      <c r="N8086" s="289" t="s">
        <v>512</v>
      </c>
      <c r="O8086" s="289" t="s">
        <v>291</v>
      </c>
      <c r="P8086" s="289" t="str">
        <f>VLOOKUP(CAT_Details[[#This Row],[Delivery Bp Customer Code]],Table6[],2,0)</f>
        <v>DX01-L5</v>
      </c>
    </row>
    <row r="8087" spans="1:16" x14ac:dyDescent="0.25">
      <c r="A8087" s="289" t="s">
        <v>285</v>
      </c>
      <c r="B8087">
        <v>8</v>
      </c>
      <c r="C8087">
        <v>9200</v>
      </c>
      <c r="D8087">
        <v>3.2</v>
      </c>
      <c r="E8087" s="289" t="s">
        <v>18081</v>
      </c>
      <c r="F8087">
        <v>5016230569</v>
      </c>
      <c r="G8087" s="276">
        <v>45812</v>
      </c>
      <c r="H8087">
        <v>20250526727089</v>
      </c>
      <c r="I8087">
        <v>4.6079999999999997</v>
      </c>
      <c r="J8087" s="289" t="s">
        <v>324</v>
      </c>
      <c r="K8087" s="289" t="s">
        <v>18082</v>
      </c>
      <c r="L8087" s="289" t="s">
        <v>275</v>
      </c>
      <c r="M8087" s="289" t="s">
        <v>17556</v>
      </c>
      <c r="N8087" s="289" t="s">
        <v>333</v>
      </c>
      <c r="O8087" s="289" t="s">
        <v>291</v>
      </c>
      <c r="P8087" s="289" t="str">
        <f>VLOOKUP(CAT_Details[[#This Row],[Delivery Bp Customer Code]],Table6[],2,0)</f>
        <v>DX01-L5</v>
      </c>
    </row>
    <row r="8088" spans="1:16" x14ac:dyDescent="0.25">
      <c r="A8088" s="289" t="s">
        <v>285</v>
      </c>
      <c r="B8088">
        <v>6</v>
      </c>
      <c r="C8088">
        <v>39.6</v>
      </c>
      <c r="D8088">
        <v>0.28999999999999998</v>
      </c>
      <c r="E8088" s="289" t="s">
        <v>18083</v>
      </c>
      <c r="F8088">
        <v>5016230649</v>
      </c>
      <c r="G8088" s="276">
        <v>45812</v>
      </c>
      <c r="H8088">
        <v>20250527727334</v>
      </c>
      <c r="I8088">
        <v>0.184</v>
      </c>
      <c r="J8088" s="289" t="s">
        <v>345</v>
      </c>
      <c r="K8088" s="289" t="s">
        <v>18084</v>
      </c>
      <c r="L8088" s="289" t="s">
        <v>275</v>
      </c>
      <c r="M8088" s="289" t="s">
        <v>18085</v>
      </c>
      <c r="N8088" s="289" t="s">
        <v>371</v>
      </c>
      <c r="O8088" s="289" t="s">
        <v>291</v>
      </c>
      <c r="P8088" s="289" t="str">
        <f>VLOOKUP(CAT_Details[[#This Row],[Delivery Bp Customer Code]],Table6[],2,0)</f>
        <v>DX01-L5</v>
      </c>
    </row>
    <row r="8089" spans="1:16" x14ac:dyDescent="0.25">
      <c r="A8089" s="289" t="s">
        <v>285</v>
      </c>
      <c r="B8089">
        <v>1</v>
      </c>
      <c r="C8089">
        <v>414</v>
      </c>
      <c r="D8089">
        <v>0.5</v>
      </c>
      <c r="E8089" s="289" t="s">
        <v>18086</v>
      </c>
      <c r="F8089">
        <v>5016239984</v>
      </c>
      <c r="G8089" s="276">
        <v>45812</v>
      </c>
      <c r="H8089">
        <v>20250528728552</v>
      </c>
      <c r="I8089">
        <v>1.2</v>
      </c>
      <c r="J8089" s="289" t="s">
        <v>350</v>
      </c>
      <c r="K8089" s="289" t="s">
        <v>18087</v>
      </c>
      <c r="L8089" s="289" t="s">
        <v>275</v>
      </c>
      <c r="M8089" s="289" t="s">
        <v>18088</v>
      </c>
      <c r="N8089" s="289" t="s">
        <v>381</v>
      </c>
      <c r="O8089" s="289" t="s">
        <v>291</v>
      </c>
      <c r="P8089" s="289" t="str">
        <f>VLOOKUP(CAT_Details[[#This Row],[Delivery Bp Customer Code]],Table6[],2,0)</f>
        <v>DX01-L5</v>
      </c>
    </row>
    <row r="8090" spans="1:16" x14ac:dyDescent="0.25">
      <c r="A8090" s="289" t="s">
        <v>285</v>
      </c>
      <c r="B8090">
        <v>3</v>
      </c>
      <c r="C8090">
        <v>1072</v>
      </c>
      <c r="D8090">
        <v>1.5</v>
      </c>
      <c r="E8090" s="289" t="s">
        <v>18086</v>
      </c>
      <c r="F8090">
        <v>5016239985</v>
      </c>
      <c r="G8090" s="276">
        <v>45812</v>
      </c>
      <c r="H8090">
        <v>20250528728558</v>
      </c>
      <c r="I8090">
        <v>3.6</v>
      </c>
      <c r="J8090" s="289" t="s">
        <v>350</v>
      </c>
      <c r="K8090" s="289" t="s">
        <v>18089</v>
      </c>
      <c r="L8090" s="289" t="s">
        <v>275</v>
      </c>
      <c r="M8090" s="289" t="s">
        <v>18088</v>
      </c>
      <c r="N8090" s="289" t="s">
        <v>381</v>
      </c>
      <c r="O8090" s="289" t="s">
        <v>291</v>
      </c>
      <c r="P8090" s="289" t="str">
        <f>VLOOKUP(CAT_Details[[#This Row],[Delivery Bp Customer Code]],Table6[],2,0)</f>
        <v>DX01-L5</v>
      </c>
    </row>
    <row r="8091" spans="1:16" x14ac:dyDescent="0.25">
      <c r="A8091" s="289" t="s">
        <v>285</v>
      </c>
      <c r="B8091">
        <v>2</v>
      </c>
      <c r="C8091">
        <v>111.1</v>
      </c>
      <c r="D8091">
        <v>0.8</v>
      </c>
      <c r="E8091" s="289" t="s">
        <v>18090</v>
      </c>
      <c r="F8091">
        <v>5016240008</v>
      </c>
      <c r="G8091" s="276">
        <v>45812</v>
      </c>
      <c r="H8091">
        <v>20250527727635</v>
      </c>
      <c r="I8091">
        <v>0.76800000000000002</v>
      </c>
      <c r="J8091" s="289" t="s">
        <v>350</v>
      </c>
      <c r="K8091" s="289" t="s">
        <v>18091</v>
      </c>
      <c r="L8091" s="289" t="s">
        <v>275</v>
      </c>
      <c r="M8091" s="289" t="s">
        <v>17837</v>
      </c>
      <c r="N8091" s="289" t="s">
        <v>366</v>
      </c>
      <c r="O8091" s="289" t="s">
        <v>291</v>
      </c>
      <c r="P8091" s="289" t="str">
        <f>VLOOKUP(CAT_Details[[#This Row],[Delivery Bp Customer Code]],Table6[],2,0)</f>
        <v>DX01-L5</v>
      </c>
    </row>
    <row r="8092" spans="1:16" x14ac:dyDescent="0.25">
      <c r="A8092" s="289" t="s">
        <v>285</v>
      </c>
      <c r="B8092">
        <v>2</v>
      </c>
      <c r="C8092">
        <v>30</v>
      </c>
      <c r="D8092">
        <v>0.06</v>
      </c>
      <c r="E8092" s="289" t="s">
        <v>18092</v>
      </c>
      <c r="F8092">
        <v>5016240041</v>
      </c>
      <c r="G8092" s="276">
        <v>45812</v>
      </c>
      <c r="H8092">
        <v>20250526726734</v>
      </c>
      <c r="I8092">
        <v>2.4E-2</v>
      </c>
      <c r="J8092" s="289" t="s">
        <v>350</v>
      </c>
      <c r="K8092" s="289" t="s">
        <v>18093</v>
      </c>
      <c r="L8092" s="289" t="s">
        <v>275</v>
      </c>
      <c r="M8092" s="289" t="s">
        <v>17837</v>
      </c>
      <c r="N8092" s="289" t="s">
        <v>360</v>
      </c>
      <c r="O8092" s="289" t="s">
        <v>291</v>
      </c>
      <c r="P8092" s="289" t="str">
        <f>VLOOKUP(CAT_Details[[#This Row],[Delivery Bp Customer Code]],Table6[],2,0)</f>
        <v>DX01-L5</v>
      </c>
    </row>
    <row r="8093" spans="1:16" x14ac:dyDescent="0.25">
      <c r="A8093" s="289" t="s">
        <v>285</v>
      </c>
      <c r="B8093">
        <v>25</v>
      </c>
      <c r="C8093">
        <v>4685</v>
      </c>
      <c r="D8093">
        <v>12.06</v>
      </c>
      <c r="E8093" s="289" t="s">
        <v>18094</v>
      </c>
      <c r="F8093">
        <v>5016250848</v>
      </c>
      <c r="G8093" s="276">
        <v>45812</v>
      </c>
      <c r="H8093">
        <v>20250528728604</v>
      </c>
      <c r="I8093">
        <v>28.856000000000002</v>
      </c>
      <c r="J8093" s="289" t="s">
        <v>350</v>
      </c>
      <c r="K8093" s="289" t="s">
        <v>18095</v>
      </c>
      <c r="L8093" s="289" t="s">
        <v>275</v>
      </c>
      <c r="M8093" s="289" t="s">
        <v>17837</v>
      </c>
      <c r="N8093" s="289" t="s">
        <v>16421</v>
      </c>
      <c r="O8093" s="289" t="s">
        <v>291</v>
      </c>
      <c r="P8093" s="289" t="str">
        <f>VLOOKUP(CAT_Details[[#This Row],[Delivery Bp Customer Code]],Table6[],2,0)</f>
        <v>DX01-L5</v>
      </c>
    </row>
    <row r="8094" spans="1:16" x14ac:dyDescent="0.25">
      <c r="A8094" s="289" t="s">
        <v>285</v>
      </c>
      <c r="B8094">
        <v>3</v>
      </c>
      <c r="C8094">
        <v>409.2</v>
      </c>
      <c r="D8094">
        <v>0.98</v>
      </c>
      <c r="E8094" s="289" t="s">
        <v>18096</v>
      </c>
      <c r="F8094">
        <v>5016266222</v>
      </c>
      <c r="G8094" s="276">
        <v>45812</v>
      </c>
      <c r="H8094">
        <v>20250530730368</v>
      </c>
      <c r="I8094">
        <v>2.0699999999999998</v>
      </c>
      <c r="J8094" s="289" t="s">
        <v>273</v>
      </c>
      <c r="K8094" s="289" t="s">
        <v>18097</v>
      </c>
      <c r="L8094" s="289" t="s">
        <v>275</v>
      </c>
      <c r="M8094" s="289" t="s">
        <v>18098</v>
      </c>
      <c r="N8094" s="289" t="s">
        <v>519</v>
      </c>
      <c r="O8094" s="289" t="s">
        <v>291</v>
      </c>
      <c r="P8094" s="289" t="str">
        <f>VLOOKUP(CAT_Details[[#This Row],[Delivery Bp Customer Code]],Table6[],2,0)</f>
        <v>DX01-L5</v>
      </c>
    </row>
    <row r="8095" spans="1:16" x14ac:dyDescent="0.25">
      <c r="A8095" s="289" t="s">
        <v>272</v>
      </c>
      <c r="B8095">
        <v>1</v>
      </c>
      <c r="C8095">
        <v>70</v>
      </c>
      <c r="D8095">
        <v>0.2</v>
      </c>
      <c r="E8095" s="289" t="s">
        <v>18040</v>
      </c>
      <c r="F8095">
        <v>5016197974</v>
      </c>
      <c r="G8095" s="276">
        <v>45812</v>
      </c>
      <c r="H8095">
        <v>20250523725277</v>
      </c>
      <c r="I8095">
        <v>0.36</v>
      </c>
      <c r="J8095" s="289" t="s">
        <v>401</v>
      </c>
      <c r="K8095" s="289" t="s">
        <v>18099</v>
      </c>
      <c r="L8095" s="289" t="s">
        <v>275</v>
      </c>
      <c r="M8095" s="289" t="s">
        <v>17673</v>
      </c>
      <c r="N8095" s="289" t="s">
        <v>2533</v>
      </c>
      <c r="O8095" s="289" t="s">
        <v>277</v>
      </c>
      <c r="P8095" s="289" t="str">
        <f>VLOOKUP(CAT_Details[[#This Row],[Delivery Bp Customer Code]],Table6[],2,0)</f>
        <v>U2-L5</v>
      </c>
    </row>
    <row r="8096" spans="1:16" x14ac:dyDescent="0.25">
      <c r="A8096" s="289" t="s">
        <v>272</v>
      </c>
      <c r="B8096">
        <v>14</v>
      </c>
      <c r="C8096">
        <v>1260</v>
      </c>
      <c r="D8096">
        <v>5.6</v>
      </c>
      <c r="E8096" s="289" t="s">
        <v>18100</v>
      </c>
      <c r="F8096">
        <v>5016239778</v>
      </c>
      <c r="G8096" s="276">
        <v>45812</v>
      </c>
      <c r="H8096">
        <v>20250526726859</v>
      </c>
      <c r="I8096">
        <v>10.08</v>
      </c>
      <c r="J8096" s="289" t="s">
        <v>350</v>
      </c>
      <c r="K8096" s="289" t="s">
        <v>18101</v>
      </c>
      <c r="L8096" s="289" t="s">
        <v>275</v>
      </c>
      <c r="M8096" s="289" t="s">
        <v>18102</v>
      </c>
      <c r="N8096" s="289" t="s">
        <v>846</v>
      </c>
      <c r="O8096" s="289" t="s">
        <v>277</v>
      </c>
      <c r="P8096" s="289" t="str">
        <f>VLOOKUP(CAT_Details[[#This Row],[Delivery Bp Customer Code]],Table6[],2,0)</f>
        <v>U2-L5</v>
      </c>
    </row>
    <row r="8097" spans="1:16" x14ac:dyDescent="0.25">
      <c r="A8097" s="289" t="s">
        <v>272</v>
      </c>
      <c r="B8097">
        <v>1</v>
      </c>
      <c r="C8097">
        <v>32</v>
      </c>
      <c r="D8097">
        <v>0.2</v>
      </c>
      <c r="E8097" s="289" t="s">
        <v>18103</v>
      </c>
      <c r="F8097">
        <v>5016240020</v>
      </c>
      <c r="G8097" s="276">
        <v>45812</v>
      </c>
      <c r="H8097">
        <v>20250527727589</v>
      </c>
      <c r="I8097">
        <v>0.192</v>
      </c>
      <c r="J8097" s="289" t="s">
        <v>350</v>
      </c>
      <c r="K8097" s="289" t="s">
        <v>18104</v>
      </c>
      <c r="L8097" s="289" t="s">
        <v>275</v>
      </c>
      <c r="M8097" s="289" t="s">
        <v>17837</v>
      </c>
      <c r="N8097" s="289" t="s">
        <v>446</v>
      </c>
      <c r="O8097" s="289" t="s">
        <v>277</v>
      </c>
      <c r="P8097" s="289" t="str">
        <f>VLOOKUP(CAT_Details[[#This Row],[Delivery Bp Customer Code]],Table6[],2,0)</f>
        <v>U2-L5</v>
      </c>
    </row>
    <row r="8098" spans="1:16" x14ac:dyDescent="0.25">
      <c r="A8098" s="289" t="s">
        <v>272</v>
      </c>
      <c r="B8098">
        <v>15</v>
      </c>
      <c r="C8098">
        <v>6137.96</v>
      </c>
      <c r="D8098">
        <v>5.8</v>
      </c>
      <c r="E8098" s="289" t="s">
        <v>18105</v>
      </c>
      <c r="F8098">
        <v>5016250763</v>
      </c>
      <c r="G8098" s="276">
        <v>45812</v>
      </c>
      <c r="H8098">
        <v>20250528728738</v>
      </c>
      <c r="I8098">
        <v>7.8239999999999998</v>
      </c>
      <c r="J8098" s="289" t="s">
        <v>350</v>
      </c>
      <c r="K8098" s="289" t="s">
        <v>18106</v>
      </c>
      <c r="L8098" s="289" t="s">
        <v>275</v>
      </c>
      <c r="M8098" s="289" t="s">
        <v>18088</v>
      </c>
      <c r="N8098" s="289" t="s">
        <v>456</v>
      </c>
      <c r="O8098" s="289" t="s">
        <v>277</v>
      </c>
      <c r="P8098" s="289" t="str">
        <f>VLOOKUP(CAT_Details[[#This Row],[Delivery Bp Customer Code]],Table6[],2,0)</f>
        <v>U2-L5</v>
      </c>
    </row>
    <row r="8099" spans="1:16" x14ac:dyDescent="0.25">
      <c r="A8099" s="289" t="s">
        <v>278</v>
      </c>
      <c r="B8099">
        <v>9</v>
      </c>
      <c r="C8099">
        <v>2079</v>
      </c>
      <c r="D8099">
        <v>3.6</v>
      </c>
      <c r="E8099" s="289" t="s">
        <v>18107</v>
      </c>
      <c r="F8099">
        <v>5016240037</v>
      </c>
      <c r="G8099" s="276">
        <v>45813</v>
      </c>
      <c r="H8099">
        <v>20250527727602</v>
      </c>
      <c r="I8099">
        <v>8.64</v>
      </c>
      <c r="J8099" s="289" t="s">
        <v>324</v>
      </c>
      <c r="K8099" s="289" t="s">
        <v>18108</v>
      </c>
      <c r="L8099" s="289" t="s">
        <v>275</v>
      </c>
      <c r="M8099" s="289" t="s">
        <v>18021</v>
      </c>
      <c r="N8099" s="289" t="s">
        <v>340</v>
      </c>
      <c r="O8099" s="289" t="s">
        <v>498</v>
      </c>
      <c r="P8099" s="289" t="str">
        <f>VLOOKUP(CAT_Details[[#This Row],[Delivery Bp Customer Code]],Table6[],2,0)</f>
        <v>DK-BM01</v>
      </c>
    </row>
    <row r="8100" spans="1:16" x14ac:dyDescent="0.25">
      <c r="A8100" s="289" t="s">
        <v>278</v>
      </c>
      <c r="B8100">
        <v>4</v>
      </c>
      <c r="C8100">
        <v>1096</v>
      </c>
      <c r="D8100">
        <v>1.74</v>
      </c>
      <c r="E8100" s="289" t="s">
        <v>18109</v>
      </c>
      <c r="F8100">
        <v>5016250690</v>
      </c>
      <c r="G8100" s="276">
        <v>45813</v>
      </c>
      <c r="H8100">
        <v>20250527727933</v>
      </c>
      <c r="I8100">
        <v>4.0410000000000004</v>
      </c>
      <c r="J8100" s="289" t="s">
        <v>350</v>
      </c>
      <c r="K8100" s="289" t="s">
        <v>18110</v>
      </c>
      <c r="L8100" s="289" t="s">
        <v>275</v>
      </c>
      <c r="M8100" s="289" t="s">
        <v>17911</v>
      </c>
      <c r="N8100" s="289" t="s">
        <v>940</v>
      </c>
      <c r="O8100" s="289" t="s">
        <v>498</v>
      </c>
      <c r="P8100" s="289" t="str">
        <f>VLOOKUP(CAT_Details[[#This Row],[Delivery Bp Customer Code]],Table6[],2,0)</f>
        <v>DK-BM01</v>
      </c>
    </row>
    <row r="8101" spans="1:16" x14ac:dyDescent="0.25">
      <c r="A8101" s="289" t="s">
        <v>278</v>
      </c>
      <c r="B8101">
        <v>4</v>
      </c>
      <c r="C8101">
        <v>1616</v>
      </c>
      <c r="D8101">
        <v>1.6</v>
      </c>
      <c r="E8101" s="289" t="s">
        <v>18111</v>
      </c>
      <c r="F8101">
        <v>5016266257</v>
      </c>
      <c r="G8101" s="276">
        <v>45813</v>
      </c>
      <c r="H8101">
        <v>20250527727677</v>
      </c>
      <c r="I8101">
        <v>3.84</v>
      </c>
      <c r="J8101" s="289" t="s">
        <v>280</v>
      </c>
      <c r="K8101" s="289" t="s">
        <v>18112</v>
      </c>
      <c r="L8101" s="289" t="s">
        <v>275</v>
      </c>
      <c r="M8101" s="289" t="s">
        <v>18031</v>
      </c>
      <c r="N8101" s="289" t="s">
        <v>1399</v>
      </c>
      <c r="O8101" s="289" t="s">
        <v>498</v>
      </c>
      <c r="P8101" s="289" t="str">
        <f>VLOOKUP(CAT_Details[[#This Row],[Delivery Bp Customer Code]],Table6[],2,0)</f>
        <v>DK-BM01</v>
      </c>
    </row>
    <row r="8102" spans="1:16" x14ac:dyDescent="0.25">
      <c r="A8102" s="289" t="s">
        <v>278</v>
      </c>
      <c r="B8102">
        <v>1</v>
      </c>
      <c r="C8102">
        <v>65</v>
      </c>
      <c r="D8102">
        <v>0.2</v>
      </c>
      <c r="E8102" s="289" t="s">
        <v>18113</v>
      </c>
      <c r="F8102">
        <v>5016280301</v>
      </c>
      <c r="G8102" s="276">
        <v>45813</v>
      </c>
      <c r="H8102">
        <v>20250602731280</v>
      </c>
      <c r="I8102">
        <v>0.14399999999999999</v>
      </c>
      <c r="J8102" s="289" t="s">
        <v>273</v>
      </c>
      <c r="K8102" s="289" t="s">
        <v>18114</v>
      </c>
      <c r="L8102" s="289" t="s">
        <v>275</v>
      </c>
      <c r="M8102" s="289" t="s">
        <v>18031</v>
      </c>
      <c r="N8102" s="289" t="s">
        <v>15850</v>
      </c>
      <c r="O8102" s="289" t="s">
        <v>498</v>
      </c>
      <c r="P8102" s="289" t="str">
        <f>VLOOKUP(CAT_Details[[#This Row],[Delivery Bp Customer Code]],Table6[],2,0)</f>
        <v>DK-BM01</v>
      </c>
    </row>
    <row r="8103" spans="1:16" x14ac:dyDescent="0.25">
      <c r="A8103" s="289" t="s">
        <v>278</v>
      </c>
      <c r="B8103">
        <v>44</v>
      </c>
      <c r="C8103">
        <v>21780</v>
      </c>
      <c r="D8103">
        <v>8.8000000000000007</v>
      </c>
      <c r="E8103" s="289" t="s">
        <v>17464</v>
      </c>
      <c r="F8103">
        <v>5016307267</v>
      </c>
      <c r="G8103" s="276">
        <v>45813</v>
      </c>
      <c r="I8103">
        <v>40.128</v>
      </c>
      <c r="J8103" s="289" t="s">
        <v>350</v>
      </c>
      <c r="K8103" s="289" t="s">
        <v>18115</v>
      </c>
      <c r="L8103" s="289" t="s">
        <v>275</v>
      </c>
      <c r="M8103" s="289"/>
      <c r="N8103" s="289" t="s">
        <v>7625</v>
      </c>
      <c r="O8103" s="289" t="s">
        <v>498</v>
      </c>
      <c r="P8103" s="289" t="str">
        <f>VLOOKUP(CAT_Details[[#This Row],[Delivery Bp Customer Code]],Table6[],2,0)</f>
        <v>DK-BM01</v>
      </c>
    </row>
    <row r="8104" spans="1:16" x14ac:dyDescent="0.25">
      <c r="A8104" s="289" t="s">
        <v>75</v>
      </c>
      <c r="B8104">
        <v>1</v>
      </c>
      <c r="C8104">
        <v>5</v>
      </c>
      <c r="D8104">
        <v>0.04</v>
      </c>
      <c r="E8104" s="289" t="s">
        <v>18116</v>
      </c>
      <c r="F8104">
        <v>5016240064</v>
      </c>
      <c r="G8104" s="276">
        <v>45813</v>
      </c>
      <c r="H8104">
        <v>20250526726964</v>
      </c>
      <c r="I8104">
        <v>1.7999999999999999E-2</v>
      </c>
      <c r="J8104" s="289" t="s">
        <v>324</v>
      </c>
      <c r="K8104" s="289" t="s">
        <v>18117</v>
      </c>
      <c r="L8104" s="289" t="s">
        <v>275</v>
      </c>
      <c r="M8104" s="289" t="s">
        <v>18118</v>
      </c>
      <c r="N8104" s="289" t="s">
        <v>562</v>
      </c>
      <c r="O8104" s="289" t="s">
        <v>2173</v>
      </c>
      <c r="P8104" s="289" t="str">
        <f>VLOOKUP(CAT_Details[[#This Row],[Delivery Bp Customer Code]],Table6[],2,0)</f>
        <v>OYL1</v>
      </c>
    </row>
    <row r="8105" spans="1:16" x14ac:dyDescent="0.25">
      <c r="A8105" s="289" t="s">
        <v>75</v>
      </c>
      <c r="B8105">
        <v>1</v>
      </c>
      <c r="C8105">
        <v>18.7</v>
      </c>
      <c r="D8105">
        <v>0.14000000000000001</v>
      </c>
      <c r="E8105" s="289" t="s">
        <v>18119</v>
      </c>
      <c r="F8105">
        <v>5016240078</v>
      </c>
      <c r="G8105" s="276">
        <v>45813</v>
      </c>
      <c r="H8105">
        <v>20250528728635</v>
      </c>
      <c r="I8105">
        <v>9.8000000000000004E-2</v>
      </c>
      <c r="J8105" s="289" t="s">
        <v>345</v>
      </c>
      <c r="K8105" s="289" t="s">
        <v>18120</v>
      </c>
      <c r="L8105" s="289" t="s">
        <v>275</v>
      </c>
      <c r="M8105" s="289" t="s">
        <v>18085</v>
      </c>
      <c r="N8105" s="289" t="s">
        <v>5824</v>
      </c>
      <c r="O8105" s="289" t="s">
        <v>5281</v>
      </c>
      <c r="P8105" s="289" t="str">
        <f>VLOOKUP(CAT_Details[[#This Row],[Delivery Bp Customer Code]],Table6[],2,0)</f>
        <v>DK-LW08</v>
      </c>
    </row>
    <row r="8106" spans="1:16" x14ac:dyDescent="0.25">
      <c r="A8106" s="289" t="s">
        <v>75</v>
      </c>
      <c r="B8106">
        <v>14</v>
      </c>
      <c r="C8106">
        <v>4475</v>
      </c>
      <c r="D8106">
        <v>5.6</v>
      </c>
      <c r="E8106" s="289" t="s">
        <v>18121</v>
      </c>
      <c r="F8106">
        <v>5016240084</v>
      </c>
      <c r="G8106" s="276">
        <v>45813</v>
      </c>
      <c r="H8106">
        <v>20250527727513</v>
      </c>
      <c r="I8106">
        <v>16.608000000000001</v>
      </c>
      <c r="J8106" s="289" t="s">
        <v>294</v>
      </c>
      <c r="K8106" s="289" t="s">
        <v>18122</v>
      </c>
      <c r="L8106" s="289" t="s">
        <v>275</v>
      </c>
      <c r="M8106" s="289" t="s">
        <v>18123</v>
      </c>
      <c r="N8106" s="289" t="s">
        <v>10832</v>
      </c>
      <c r="O8106" s="289" t="s">
        <v>2173</v>
      </c>
      <c r="P8106" s="289" t="str">
        <f>VLOOKUP(CAT_Details[[#This Row],[Delivery Bp Customer Code]],Table6[],2,0)</f>
        <v>OYL1</v>
      </c>
    </row>
    <row r="8107" spans="1:16" x14ac:dyDescent="0.25">
      <c r="A8107" s="289" t="s">
        <v>75</v>
      </c>
      <c r="B8107">
        <v>10</v>
      </c>
      <c r="C8107">
        <v>3450</v>
      </c>
      <c r="D8107">
        <v>4</v>
      </c>
      <c r="E8107" s="289" t="s">
        <v>18124</v>
      </c>
      <c r="F8107">
        <v>5016240162</v>
      </c>
      <c r="G8107" s="276">
        <v>45813</v>
      </c>
      <c r="H8107">
        <v>20250528728909</v>
      </c>
      <c r="I8107">
        <v>9.6</v>
      </c>
      <c r="J8107" s="289" t="s">
        <v>324</v>
      </c>
      <c r="K8107" s="289" t="s">
        <v>18125</v>
      </c>
      <c r="L8107" s="289" t="s">
        <v>275</v>
      </c>
      <c r="M8107" s="289" t="s">
        <v>18118</v>
      </c>
      <c r="N8107" s="289" t="s">
        <v>2727</v>
      </c>
      <c r="O8107" s="289" t="s">
        <v>2173</v>
      </c>
      <c r="P8107" s="289" t="str">
        <f>VLOOKUP(CAT_Details[[#This Row],[Delivery Bp Customer Code]],Table6[],2,0)</f>
        <v>OYL1</v>
      </c>
    </row>
    <row r="8108" spans="1:16" x14ac:dyDescent="0.25">
      <c r="A8108" s="289" t="s">
        <v>75</v>
      </c>
      <c r="B8108">
        <v>1</v>
      </c>
      <c r="C8108">
        <v>32</v>
      </c>
      <c r="D8108">
        <v>0.2</v>
      </c>
      <c r="E8108" s="289" t="s">
        <v>18124</v>
      </c>
      <c r="F8108">
        <v>5016240163</v>
      </c>
      <c r="G8108" s="276">
        <v>45813</v>
      </c>
      <c r="H8108">
        <v>20250528728886</v>
      </c>
      <c r="I8108">
        <v>0.24</v>
      </c>
      <c r="J8108" s="289" t="s">
        <v>324</v>
      </c>
      <c r="K8108" s="289" t="s">
        <v>18126</v>
      </c>
      <c r="L8108" s="289" t="s">
        <v>275</v>
      </c>
      <c r="M8108" s="289" t="s">
        <v>18118</v>
      </c>
      <c r="N8108" s="289" t="s">
        <v>2727</v>
      </c>
      <c r="O8108" s="289" t="s">
        <v>2173</v>
      </c>
      <c r="P8108" s="289" t="str">
        <f>VLOOKUP(CAT_Details[[#This Row],[Delivery Bp Customer Code]],Table6[],2,0)</f>
        <v>OYL1</v>
      </c>
    </row>
    <row r="8109" spans="1:16" x14ac:dyDescent="0.25">
      <c r="A8109" s="289" t="s">
        <v>75</v>
      </c>
      <c r="B8109">
        <v>1</v>
      </c>
      <c r="C8109">
        <v>27.6</v>
      </c>
      <c r="D8109">
        <v>0.2</v>
      </c>
      <c r="E8109" s="289" t="s">
        <v>18127</v>
      </c>
      <c r="F8109">
        <v>5016250590</v>
      </c>
      <c r="G8109" s="276">
        <v>45813</v>
      </c>
      <c r="H8109">
        <v>20250523726084</v>
      </c>
      <c r="I8109">
        <v>0.24</v>
      </c>
      <c r="J8109" s="289" t="s">
        <v>280</v>
      </c>
      <c r="K8109" s="289" t="s">
        <v>18128</v>
      </c>
      <c r="L8109" s="289" t="s">
        <v>275</v>
      </c>
      <c r="M8109" s="289" t="s">
        <v>17819</v>
      </c>
      <c r="N8109" s="289" t="s">
        <v>2921</v>
      </c>
      <c r="O8109" s="289" t="s">
        <v>2173</v>
      </c>
      <c r="P8109" s="289" t="str">
        <f>VLOOKUP(CAT_Details[[#This Row],[Delivery Bp Customer Code]],Table6[],2,0)</f>
        <v>OYL1</v>
      </c>
    </row>
    <row r="8110" spans="1:16" x14ac:dyDescent="0.25">
      <c r="A8110" s="289" t="s">
        <v>75</v>
      </c>
      <c r="B8110">
        <v>1</v>
      </c>
      <c r="C8110">
        <v>1</v>
      </c>
      <c r="D8110">
        <v>0.05</v>
      </c>
      <c r="E8110" s="289" t="s">
        <v>18129</v>
      </c>
      <c r="F8110">
        <v>5016250864</v>
      </c>
      <c r="G8110" s="276">
        <v>45813</v>
      </c>
      <c r="H8110">
        <v>20250528729072</v>
      </c>
      <c r="I8110">
        <v>2.4E-2</v>
      </c>
      <c r="J8110" s="289" t="s">
        <v>350</v>
      </c>
      <c r="K8110" s="289" t="s">
        <v>18130</v>
      </c>
      <c r="L8110" s="289" t="s">
        <v>275</v>
      </c>
      <c r="M8110" s="289" t="s">
        <v>18102</v>
      </c>
      <c r="N8110" s="289" t="s">
        <v>5415</v>
      </c>
      <c r="O8110" s="289" t="s">
        <v>2173</v>
      </c>
      <c r="P8110" s="289" t="str">
        <f>VLOOKUP(CAT_Details[[#This Row],[Delivery Bp Customer Code]],Table6[],2,0)</f>
        <v>OYL1</v>
      </c>
    </row>
    <row r="8111" spans="1:16" x14ac:dyDescent="0.25">
      <c r="A8111" s="289" t="s">
        <v>75</v>
      </c>
      <c r="B8111">
        <v>10</v>
      </c>
      <c r="C8111">
        <v>5561.05</v>
      </c>
      <c r="D8111">
        <v>4</v>
      </c>
      <c r="E8111" s="289" t="s">
        <v>18131</v>
      </c>
      <c r="F8111">
        <v>5016280400</v>
      </c>
      <c r="G8111" s="276">
        <v>45813</v>
      </c>
      <c r="H8111">
        <v>20250528729132</v>
      </c>
      <c r="I8111">
        <v>9.6</v>
      </c>
      <c r="J8111" s="289" t="s">
        <v>273</v>
      </c>
      <c r="K8111" s="289" t="s">
        <v>18132</v>
      </c>
      <c r="L8111" s="289" t="s">
        <v>275</v>
      </c>
      <c r="M8111" s="289" t="s">
        <v>18031</v>
      </c>
      <c r="N8111" s="289" t="s">
        <v>1142</v>
      </c>
      <c r="O8111" s="289" t="s">
        <v>2173</v>
      </c>
      <c r="P8111" s="289" t="str">
        <f>VLOOKUP(CAT_Details[[#This Row],[Delivery Bp Customer Code]],Table6[],2,0)</f>
        <v>OYL1</v>
      </c>
    </row>
    <row r="8112" spans="1:16" x14ac:dyDescent="0.25">
      <c r="A8112" s="289" t="s">
        <v>75</v>
      </c>
      <c r="B8112">
        <v>1</v>
      </c>
      <c r="C8112">
        <v>55</v>
      </c>
      <c r="D8112">
        <v>0.4</v>
      </c>
      <c r="E8112" s="289" t="s">
        <v>18133</v>
      </c>
      <c r="F8112">
        <v>5016280883</v>
      </c>
      <c r="G8112" s="276">
        <v>45813</v>
      </c>
      <c r="H8112">
        <v>20250528729235</v>
      </c>
      <c r="I8112">
        <v>0.96</v>
      </c>
      <c r="J8112" s="289" t="s">
        <v>273</v>
      </c>
      <c r="K8112" s="289" t="s">
        <v>18134</v>
      </c>
      <c r="L8112" s="289" t="s">
        <v>275</v>
      </c>
      <c r="M8112" s="289" t="s">
        <v>18031</v>
      </c>
      <c r="N8112" s="289" t="s">
        <v>1003</v>
      </c>
      <c r="O8112" s="289" t="s">
        <v>2173</v>
      </c>
      <c r="P8112" s="289" t="str">
        <f>VLOOKUP(CAT_Details[[#This Row],[Delivery Bp Customer Code]],Table6[],2,0)</f>
        <v>OYL1</v>
      </c>
    </row>
    <row r="8113" spans="1:16" x14ac:dyDescent="0.25">
      <c r="A8113" s="289" t="s">
        <v>75</v>
      </c>
      <c r="B8113">
        <v>2</v>
      </c>
      <c r="C8113">
        <v>637.79999999999995</v>
      </c>
      <c r="D8113">
        <v>0.8</v>
      </c>
      <c r="E8113" s="289" t="s">
        <v>18135</v>
      </c>
      <c r="F8113">
        <v>5016281010</v>
      </c>
      <c r="G8113" s="276">
        <v>45813</v>
      </c>
      <c r="H8113">
        <v>20250602731103</v>
      </c>
      <c r="I8113">
        <v>1.92</v>
      </c>
      <c r="J8113" s="289" t="s">
        <v>273</v>
      </c>
      <c r="K8113" s="289" t="s">
        <v>18136</v>
      </c>
      <c r="L8113" s="289" t="s">
        <v>275</v>
      </c>
      <c r="M8113" s="289" t="s">
        <v>18031</v>
      </c>
      <c r="N8113" s="289" t="s">
        <v>2434</v>
      </c>
      <c r="O8113" s="289" t="s">
        <v>2173</v>
      </c>
      <c r="P8113" s="289" t="str">
        <f>VLOOKUP(CAT_Details[[#This Row],[Delivery Bp Customer Code]],Table6[],2,0)</f>
        <v>OYL1</v>
      </c>
    </row>
    <row r="8114" spans="1:16" x14ac:dyDescent="0.25">
      <c r="A8114" s="289" t="s">
        <v>874</v>
      </c>
      <c r="B8114">
        <v>19</v>
      </c>
      <c r="C8114">
        <v>7833.7</v>
      </c>
      <c r="D8114">
        <v>9.5</v>
      </c>
      <c r="E8114" s="289" t="s">
        <v>18137</v>
      </c>
      <c r="F8114">
        <v>5016250571</v>
      </c>
      <c r="G8114" s="276">
        <v>45813</v>
      </c>
      <c r="H8114">
        <v>20250528728805</v>
      </c>
      <c r="I8114">
        <v>22.344000000000001</v>
      </c>
      <c r="J8114" s="289" t="s">
        <v>350</v>
      </c>
      <c r="K8114" s="289" t="s">
        <v>18138</v>
      </c>
      <c r="L8114" s="289" t="s">
        <v>275</v>
      </c>
      <c r="M8114" s="289" t="s">
        <v>17896</v>
      </c>
      <c r="N8114" s="289" t="s">
        <v>381</v>
      </c>
      <c r="O8114" s="289" t="s">
        <v>1014</v>
      </c>
      <c r="P8114" s="289" t="str">
        <f>VLOOKUP(CAT_Details[[#This Row],[Delivery Bp Customer Code]],Table6[],2,0)</f>
        <v>MZ07</v>
      </c>
    </row>
    <row r="8115" spans="1:16" x14ac:dyDescent="0.25">
      <c r="A8115" s="289" t="s">
        <v>3329</v>
      </c>
      <c r="B8115">
        <v>3</v>
      </c>
      <c r="C8115">
        <v>165</v>
      </c>
      <c r="D8115">
        <v>0.94</v>
      </c>
      <c r="E8115" s="289" t="s">
        <v>18139</v>
      </c>
      <c r="F8115">
        <v>5016213980</v>
      </c>
      <c r="G8115" s="276">
        <v>45813</v>
      </c>
      <c r="H8115">
        <v>20250522724407</v>
      </c>
      <c r="I8115">
        <v>1.0649999999999999</v>
      </c>
      <c r="J8115" s="289" t="s">
        <v>317</v>
      </c>
      <c r="K8115" s="289" t="s">
        <v>18140</v>
      </c>
      <c r="L8115" s="289" t="s">
        <v>275</v>
      </c>
      <c r="M8115" s="289" t="s">
        <v>17908</v>
      </c>
      <c r="N8115" s="289" t="s">
        <v>4189</v>
      </c>
      <c r="O8115" s="289" t="s">
        <v>3332</v>
      </c>
      <c r="P8115" s="289">
        <f>VLOOKUP(CAT_Details[[#This Row],[Delivery Bp Customer Code]],Table6[],2,0)</f>
        <v>3402</v>
      </c>
    </row>
    <row r="8116" spans="1:16" x14ac:dyDescent="0.25">
      <c r="A8116" s="289" t="s">
        <v>3329</v>
      </c>
      <c r="B8116">
        <v>7</v>
      </c>
      <c r="C8116">
        <v>2200</v>
      </c>
      <c r="D8116">
        <v>2.8</v>
      </c>
      <c r="E8116" s="289" t="s">
        <v>18141</v>
      </c>
      <c r="F8116">
        <v>5016214759</v>
      </c>
      <c r="G8116" s="276">
        <v>45813</v>
      </c>
      <c r="H8116">
        <v>20250526726499</v>
      </c>
      <c r="I8116">
        <v>6.72</v>
      </c>
      <c r="J8116" s="289" t="s">
        <v>317</v>
      </c>
      <c r="K8116" s="289" t="s">
        <v>18142</v>
      </c>
      <c r="L8116" s="289" t="s">
        <v>275</v>
      </c>
      <c r="M8116" s="289" t="s">
        <v>18143</v>
      </c>
      <c r="N8116" s="289" t="s">
        <v>3966</v>
      </c>
      <c r="O8116" s="289" t="s">
        <v>3332</v>
      </c>
      <c r="P8116" s="289">
        <f>VLOOKUP(CAT_Details[[#This Row],[Delivery Bp Customer Code]],Table6[],2,0)</f>
        <v>3402</v>
      </c>
    </row>
    <row r="8117" spans="1:16" x14ac:dyDescent="0.25">
      <c r="A8117" s="289" t="s">
        <v>3329</v>
      </c>
      <c r="B8117">
        <v>4</v>
      </c>
      <c r="C8117">
        <v>835</v>
      </c>
      <c r="D8117">
        <v>1.6</v>
      </c>
      <c r="E8117" s="289" t="s">
        <v>18144</v>
      </c>
      <c r="F8117">
        <v>5016230131</v>
      </c>
      <c r="G8117" s="276">
        <v>45813</v>
      </c>
      <c r="H8117">
        <v>20250526726742</v>
      </c>
      <c r="I8117">
        <v>4.6079999999999997</v>
      </c>
      <c r="J8117" s="289" t="s">
        <v>294</v>
      </c>
      <c r="K8117" s="289" t="s">
        <v>18145</v>
      </c>
      <c r="L8117" s="289" t="s">
        <v>275</v>
      </c>
      <c r="M8117" s="289" t="s">
        <v>18146</v>
      </c>
      <c r="N8117" s="289" t="s">
        <v>555</v>
      </c>
      <c r="O8117" s="289" t="s">
        <v>3332</v>
      </c>
      <c r="P8117" s="289">
        <f>VLOOKUP(CAT_Details[[#This Row],[Delivery Bp Customer Code]],Table6[],2,0)</f>
        <v>3402</v>
      </c>
    </row>
    <row r="8118" spans="1:16" x14ac:dyDescent="0.25">
      <c r="A8118" s="289" t="s">
        <v>3329</v>
      </c>
      <c r="B8118">
        <v>3</v>
      </c>
      <c r="C8118">
        <v>300</v>
      </c>
      <c r="D8118">
        <v>1.2</v>
      </c>
      <c r="E8118" s="289" t="s">
        <v>18147</v>
      </c>
      <c r="F8118">
        <v>5016239763</v>
      </c>
      <c r="G8118" s="276">
        <v>45813</v>
      </c>
      <c r="H8118">
        <v>20250528728803</v>
      </c>
      <c r="I8118">
        <v>2.88</v>
      </c>
      <c r="J8118" s="289" t="s">
        <v>324</v>
      </c>
      <c r="K8118" s="289" t="s">
        <v>18148</v>
      </c>
      <c r="L8118" s="289" t="s">
        <v>275</v>
      </c>
      <c r="M8118" s="289" t="s">
        <v>18118</v>
      </c>
      <c r="N8118" s="289" t="s">
        <v>616</v>
      </c>
      <c r="O8118" s="289" t="s">
        <v>3332</v>
      </c>
      <c r="P8118" s="289">
        <f>VLOOKUP(CAT_Details[[#This Row],[Delivery Bp Customer Code]],Table6[],2,0)</f>
        <v>3402</v>
      </c>
    </row>
    <row r="8119" spans="1:16" x14ac:dyDescent="0.25">
      <c r="A8119" s="289" t="s">
        <v>3329</v>
      </c>
      <c r="B8119">
        <v>1</v>
      </c>
      <c r="C8119">
        <v>325</v>
      </c>
      <c r="D8119">
        <v>0.37</v>
      </c>
      <c r="E8119" s="289" t="s">
        <v>18149</v>
      </c>
      <c r="F8119">
        <v>5016250517</v>
      </c>
      <c r="G8119" s="276">
        <v>45813</v>
      </c>
      <c r="H8119">
        <v>20250523725522</v>
      </c>
      <c r="I8119">
        <v>0.61599999999999999</v>
      </c>
      <c r="J8119" s="289" t="s">
        <v>350</v>
      </c>
      <c r="K8119" s="289" t="s">
        <v>18150</v>
      </c>
      <c r="L8119" s="289" t="s">
        <v>275</v>
      </c>
      <c r="M8119" s="289" t="s">
        <v>17896</v>
      </c>
      <c r="N8119" s="289" t="s">
        <v>7995</v>
      </c>
      <c r="O8119" s="289" t="s">
        <v>3332</v>
      </c>
      <c r="P8119" s="289">
        <f>VLOOKUP(CAT_Details[[#This Row],[Delivery Bp Customer Code]],Table6[],2,0)</f>
        <v>3402</v>
      </c>
    </row>
    <row r="8120" spans="1:16" x14ac:dyDescent="0.25">
      <c r="A8120" s="289" t="s">
        <v>3329</v>
      </c>
      <c r="B8120">
        <v>1</v>
      </c>
      <c r="C8120">
        <v>66</v>
      </c>
      <c r="D8120">
        <v>0.2</v>
      </c>
      <c r="E8120" s="289" t="s">
        <v>18151</v>
      </c>
      <c r="F8120">
        <v>5016250541</v>
      </c>
      <c r="G8120" s="276">
        <v>45813</v>
      </c>
      <c r="H8120">
        <v>20250526726814</v>
      </c>
      <c r="I8120">
        <v>0.17799999999999999</v>
      </c>
      <c r="J8120" s="289" t="s">
        <v>350</v>
      </c>
      <c r="K8120" s="289" t="s">
        <v>18152</v>
      </c>
      <c r="L8120" s="289" t="s">
        <v>275</v>
      </c>
      <c r="M8120" s="289" t="s">
        <v>17911</v>
      </c>
      <c r="N8120" s="289" t="s">
        <v>540</v>
      </c>
      <c r="O8120" s="289" t="s">
        <v>3332</v>
      </c>
      <c r="P8120" s="289">
        <f>VLOOKUP(CAT_Details[[#This Row],[Delivery Bp Customer Code]],Table6[],2,0)</f>
        <v>3402</v>
      </c>
    </row>
    <row r="8121" spans="1:16" x14ac:dyDescent="0.25">
      <c r="A8121" s="289" t="s">
        <v>3329</v>
      </c>
      <c r="B8121">
        <v>1</v>
      </c>
      <c r="C8121">
        <v>47.65</v>
      </c>
      <c r="D8121">
        <v>0.2</v>
      </c>
      <c r="E8121" s="289" t="s">
        <v>18153</v>
      </c>
      <c r="F8121">
        <v>5016250599</v>
      </c>
      <c r="G8121" s="276">
        <v>45813</v>
      </c>
      <c r="H8121">
        <v>20250528728322</v>
      </c>
      <c r="I8121">
        <v>0.38400000000000001</v>
      </c>
      <c r="J8121" s="289" t="s">
        <v>350</v>
      </c>
      <c r="K8121" s="289" t="s">
        <v>18154</v>
      </c>
      <c r="L8121" s="289" t="s">
        <v>275</v>
      </c>
      <c r="M8121" s="289" t="s">
        <v>17911</v>
      </c>
      <c r="N8121" s="289" t="s">
        <v>743</v>
      </c>
      <c r="O8121" s="289" t="s">
        <v>3332</v>
      </c>
      <c r="P8121" s="289">
        <f>VLOOKUP(CAT_Details[[#This Row],[Delivery Bp Customer Code]],Table6[],2,0)</f>
        <v>3402</v>
      </c>
    </row>
    <row r="8122" spans="1:16" x14ac:dyDescent="0.25">
      <c r="A8122" s="289" t="s">
        <v>3329</v>
      </c>
      <c r="B8122">
        <v>6</v>
      </c>
      <c r="C8122">
        <v>666.99</v>
      </c>
      <c r="D8122">
        <v>2.4</v>
      </c>
      <c r="E8122" s="289" t="s">
        <v>18155</v>
      </c>
      <c r="F8122">
        <v>5016250609</v>
      </c>
      <c r="G8122" s="276">
        <v>45813</v>
      </c>
      <c r="H8122">
        <v>20250526726570</v>
      </c>
      <c r="I8122">
        <v>5.5010000000000003</v>
      </c>
      <c r="J8122" s="289" t="s">
        <v>350</v>
      </c>
      <c r="K8122" s="289" t="s">
        <v>18156</v>
      </c>
      <c r="L8122" s="289" t="s">
        <v>275</v>
      </c>
      <c r="M8122" s="289" t="s">
        <v>17911</v>
      </c>
      <c r="N8122" s="289" t="s">
        <v>15910</v>
      </c>
      <c r="O8122" s="289" t="s">
        <v>3332</v>
      </c>
      <c r="P8122" s="289">
        <f>VLOOKUP(CAT_Details[[#This Row],[Delivery Bp Customer Code]],Table6[],2,0)</f>
        <v>3402</v>
      </c>
    </row>
    <row r="8123" spans="1:16" x14ac:dyDescent="0.25">
      <c r="A8123" s="289" t="s">
        <v>3329</v>
      </c>
      <c r="B8123">
        <v>2</v>
      </c>
      <c r="C8123">
        <v>372</v>
      </c>
      <c r="D8123">
        <v>0.8</v>
      </c>
      <c r="E8123" s="289" t="s">
        <v>18157</v>
      </c>
      <c r="F8123">
        <v>5016250618</v>
      </c>
      <c r="G8123" s="276">
        <v>45813</v>
      </c>
      <c r="H8123">
        <v>20250523726101</v>
      </c>
      <c r="I8123">
        <v>1.248</v>
      </c>
      <c r="J8123" s="289" t="s">
        <v>350</v>
      </c>
      <c r="K8123" s="289" t="s">
        <v>18158</v>
      </c>
      <c r="L8123" s="289" t="s">
        <v>275</v>
      </c>
      <c r="M8123" s="289" t="s">
        <v>17911</v>
      </c>
      <c r="N8123" s="289" t="s">
        <v>4975</v>
      </c>
      <c r="O8123" s="289" t="s">
        <v>3332</v>
      </c>
      <c r="P8123" s="289">
        <f>VLOOKUP(CAT_Details[[#This Row],[Delivery Bp Customer Code]],Table6[],2,0)</f>
        <v>3402</v>
      </c>
    </row>
    <row r="8124" spans="1:16" x14ac:dyDescent="0.25">
      <c r="A8124" s="289" t="s">
        <v>3329</v>
      </c>
      <c r="B8124">
        <v>3</v>
      </c>
      <c r="C8124">
        <v>416</v>
      </c>
      <c r="D8124">
        <v>0.62</v>
      </c>
      <c r="E8124" s="289" t="s">
        <v>18159</v>
      </c>
      <c r="F8124">
        <v>5016250652</v>
      </c>
      <c r="G8124" s="276">
        <v>45813</v>
      </c>
      <c r="H8124">
        <v>20250522724884</v>
      </c>
      <c r="I8124">
        <v>0.89100000000000001</v>
      </c>
      <c r="J8124" s="289" t="s">
        <v>350</v>
      </c>
      <c r="K8124" s="289" t="s">
        <v>18160</v>
      </c>
      <c r="L8124" s="289" t="s">
        <v>275</v>
      </c>
      <c r="M8124" s="289" t="s">
        <v>17911</v>
      </c>
      <c r="N8124" s="289" t="s">
        <v>544</v>
      </c>
      <c r="O8124" s="289" t="s">
        <v>3332</v>
      </c>
      <c r="P8124" s="289">
        <f>VLOOKUP(CAT_Details[[#This Row],[Delivery Bp Customer Code]],Table6[],2,0)</f>
        <v>3402</v>
      </c>
    </row>
    <row r="8125" spans="1:16" x14ac:dyDescent="0.25">
      <c r="A8125" s="289" t="s">
        <v>3329</v>
      </c>
      <c r="B8125">
        <v>4</v>
      </c>
      <c r="C8125">
        <v>279.60000000000002</v>
      </c>
      <c r="D8125">
        <v>1.05</v>
      </c>
      <c r="E8125" s="289" t="s">
        <v>18161</v>
      </c>
      <c r="F8125">
        <v>5016250675</v>
      </c>
      <c r="G8125" s="276">
        <v>45813</v>
      </c>
      <c r="H8125">
        <v>20250526726370</v>
      </c>
      <c r="I8125">
        <v>1.1850000000000001</v>
      </c>
      <c r="J8125" s="289" t="s">
        <v>350</v>
      </c>
      <c r="K8125" s="289" t="s">
        <v>18162</v>
      </c>
      <c r="L8125" s="289" t="s">
        <v>275</v>
      </c>
      <c r="M8125" s="289" t="s">
        <v>17911</v>
      </c>
      <c r="N8125" s="289" t="s">
        <v>3173</v>
      </c>
      <c r="O8125" s="289" t="s">
        <v>3332</v>
      </c>
      <c r="P8125" s="289">
        <f>VLOOKUP(CAT_Details[[#This Row],[Delivery Bp Customer Code]],Table6[],2,0)</f>
        <v>3402</v>
      </c>
    </row>
    <row r="8126" spans="1:16" x14ac:dyDescent="0.25">
      <c r="A8126" s="289" t="s">
        <v>3329</v>
      </c>
      <c r="B8126">
        <v>1</v>
      </c>
      <c r="C8126">
        <v>15.4</v>
      </c>
      <c r="D8126">
        <v>0.11</v>
      </c>
      <c r="E8126" s="289" t="s">
        <v>18161</v>
      </c>
      <c r="F8126">
        <v>5016250677</v>
      </c>
      <c r="G8126" s="276">
        <v>45813</v>
      </c>
      <c r="H8126">
        <v>20250526726360</v>
      </c>
      <c r="I8126">
        <v>8.5000000000000006E-2</v>
      </c>
      <c r="J8126" s="289" t="s">
        <v>350</v>
      </c>
      <c r="K8126" s="289" t="s">
        <v>18163</v>
      </c>
      <c r="L8126" s="289" t="s">
        <v>275</v>
      </c>
      <c r="M8126" s="289" t="s">
        <v>17911</v>
      </c>
      <c r="N8126" s="289" t="s">
        <v>3173</v>
      </c>
      <c r="O8126" s="289" t="s">
        <v>3332</v>
      </c>
      <c r="P8126" s="289">
        <f>VLOOKUP(CAT_Details[[#This Row],[Delivery Bp Customer Code]],Table6[],2,0)</f>
        <v>3402</v>
      </c>
    </row>
    <row r="8127" spans="1:16" x14ac:dyDescent="0.25">
      <c r="A8127" s="289" t="s">
        <v>3329</v>
      </c>
      <c r="B8127">
        <v>12</v>
      </c>
      <c r="C8127">
        <v>5120</v>
      </c>
      <c r="D8127">
        <v>4.8</v>
      </c>
      <c r="E8127" s="289" t="s">
        <v>18164</v>
      </c>
      <c r="F8127">
        <v>5016250697</v>
      </c>
      <c r="G8127" s="276">
        <v>45813</v>
      </c>
      <c r="H8127">
        <v>20250528728317</v>
      </c>
      <c r="I8127">
        <v>6.9119999999999999</v>
      </c>
      <c r="J8127" s="289" t="s">
        <v>350</v>
      </c>
      <c r="K8127" s="289" t="s">
        <v>18165</v>
      </c>
      <c r="L8127" s="289" t="s">
        <v>275</v>
      </c>
      <c r="M8127" s="289" t="s">
        <v>18088</v>
      </c>
      <c r="N8127" s="289" t="s">
        <v>3793</v>
      </c>
      <c r="O8127" s="289" t="s">
        <v>3332</v>
      </c>
      <c r="P8127" s="289">
        <f>VLOOKUP(CAT_Details[[#This Row],[Delivery Bp Customer Code]],Table6[],2,0)</f>
        <v>3402</v>
      </c>
    </row>
    <row r="8128" spans="1:16" x14ac:dyDescent="0.25">
      <c r="A8128" s="289" t="s">
        <v>3329</v>
      </c>
      <c r="B8128">
        <v>1</v>
      </c>
      <c r="C8128">
        <v>50</v>
      </c>
      <c r="D8128">
        <v>0.2</v>
      </c>
      <c r="E8128" s="289" t="s">
        <v>18166</v>
      </c>
      <c r="F8128">
        <v>5016250849</v>
      </c>
      <c r="G8128" s="276">
        <v>45813</v>
      </c>
      <c r="H8128">
        <v>20250526726857</v>
      </c>
      <c r="I8128">
        <v>0.40799999999999997</v>
      </c>
      <c r="J8128" s="289" t="s">
        <v>350</v>
      </c>
      <c r="K8128" s="289" t="s">
        <v>18167</v>
      </c>
      <c r="L8128" s="289" t="s">
        <v>275</v>
      </c>
      <c r="M8128" s="289" t="s">
        <v>17911</v>
      </c>
      <c r="N8128" s="289" t="s">
        <v>3661</v>
      </c>
      <c r="O8128" s="289" t="s">
        <v>3332</v>
      </c>
      <c r="P8128" s="289">
        <f>VLOOKUP(CAT_Details[[#This Row],[Delivery Bp Customer Code]],Table6[],2,0)</f>
        <v>3402</v>
      </c>
    </row>
    <row r="8129" spans="1:16" x14ac:dyDescent="0.25">
      <c r="A8129" s="289" t="s">
        <v>3329</v>
      </c>
      <c r="B8129">
        <v>5</v>
      </c>
      <c r="C8129">
        <v>885</v>
      </c>
      <c r="D8129">
        <v>2.4300000000000002</v>
      </c>
      <c r="E8129" s="289" t="s">
        <v>18129</v>
      </c>
      <c r="F8129">
        <v>5016250865</v>
      </c>
      <c r="G8129" s="276">
        <v>45813</v>
      </c>
      <c r="H8129">
        <v>20250528728980</v>
      </c>
      <c r="I8129">
        <v>6.2690000000000001</v>
      </c>
      <c r="J8129" s="289" t="s">
        <v>350</v>
      </c>
      <c r="K8129" s="289" t="s">
        <v>18168</v>
      </c>
      <c r="L8129" s="289" t="s">
        <v>275</v>
      </c>
      <c r="M8129" s="289" t="s">
        <v>18102</v>
      </c>
      <c r="N8129" s="289" t="s">
        <v>5415</v>
      </c>
      <c r="O8129" s="289" t="s">
        <v>3332</v>
      </c>
      <c r="P8129" s="289">
        <f>VLOOKUP(CAT_Details[[#This Row],[Delivery Bp Customer Code]],Table6[],2,0)</f>
        <v>3402</v>
      </c>
    </row>
    <row r="8130" spans="1:16" x14ac:dyDescent="0.25">
      <c r="A8130" s="289" t="s">
        <v>3329</v>
      </c>
      <c r="B8130">
        <v>2</v>
      </c>
      <c r="C8130">
        <v>420</v>
      </c>
      <c r="D8130">
        <v>0.8</v>
      </c>
      <c r="E8130" s="289" t="s">
        <v>18169</v>
      </c>
      <c r="F8130">
        <v>5016250866</v>
      </c>
      <c r="G8130" s="276">
        <v>45813</v>
      </c>
      <c r="H8130">
        <v>20250529729967</v>
      </c>
      <c r="I8130">
        <v>1.6319999999999999</v>
      </c>
      <c r="J8130" s="289" t="s">
        <v>287</v>
      </c>
      <c r="K8130" s="289" t="s">
        <v>18170</v>
      </c>
      <c r="L8130" s="289" t="s">
        <v>275</v>
      </c>
      <c r="M8130" s="289" t="s">
        <v>18171</v>
      </c>
      <c r="N8130" s="289" t="s">
        <v>468</v>
      </c>
      <c r="O8130" s="289" t="s">
        <v>3332</v>
      </c>
      <c r="P8130" s="289">
        <f>VLOOKUP(CAT_Details[[#This Row],[Delivery Bp Customer Code]],Table6[],2,0)</f>
        <v>3402</v>
      </c>
    </row>
    <row r="8131" spans="1:16" x14ac:dyDescent="0.25">
      <c r="A8131" s="289" t="s">
        <v>3329</v>
      </c>
      <c r="B8131">
        <v>3</v>
      </c>
      <c r="C8131">
        <v>265</v>
      </c>
      <c r="D8131">
        <v>1.65</v>
      </c>
      <c r="E8131" s="289" t="s">
        <v>18172</v>
      </c>
      <c r="F8131">
        <v>5016251421</v>
      </c>
      <c r="G8131" s="276">
        <v>45813</v>
      </c>
      <c r="H8131">
        <v>20250528728785</v>
      </c>
      <c r="I8131">
        <v>1.008</v>
      </c>
      <c r="J8131" s="289" t="s">
        <v>350</v>
      </c>
      <c r="K8131" s="289" t="s">
        <v>18173</v>
      </c>
      <c r="L8131" s="289" t="s">
        <v>275</v>
      </c>
      <c r="M8131" s="289" t="s">
        <v>17911</v>
      </c>
      <c r="N8131" s="289" t="s">
        <v>446</v>
      </c>
      <c r="O8131" s="289" t="s">
        <v>3332</v>
      </c>
      <c r="P8131" s="289">
        <f>VLOOKUP(CAT_Details[[#This Row],[Delivery Bp Customer Code]],Table6[],2,0)</f>
        <v>3402</v>
      </c>
    </row>
    <row r="8132" spans="1:16" x14ac:dyDescent="0.25">
      <c r="A8132" s="289" t="s">
        <v>14512</v>
      </c>
      <c r="B8132">
        <v>22</v>
      </c>
      <c r="C8132">
        <v>15539.8</v>
      </c>
      <c r="D8132">
        <v>8.07</v>
      </c>
      <c r="E8132" s="289" t="s">
        <v>18174</v>
      </c>
      <c r="F8132">
        <v>5016290158</v>
      </c>
      <c r="G8132" s="276">
        <v>45813</v>
      </c>
      <c r="I8132">
        <v>17.460999999999999</v>
      </c>
      <c r="J8132" s="289" t="s">
        <v>350</v>
      </c>
      <c r="K8132" s="289" t="s">
        <v>18175</v>
      </c>
      <c r="L8132" s="289" t="s">
        <v>273</v>
      </c>
      <c r="M8132" s="289" t="s">
        <v>18176</v>
      </c>
      <c r="N8132" s="289" t="s">
        <v>16972</v>
      </c>
      <c r="O8132" s="289" t="s">
        <v>18177</v>
      </c>
      <c r="P8132" s="289" t="str">
        <f>VLOOKUP(CAT_Details[[#This Row],[Delivery Bp Customer Code]],Table6[],2,0)</f>
        <v>No Loc</v>
      </c>
    </row>
    <row r="8133" spans="1:16" x14ac:dyDescent="0.25">
      <c r="A8133" s="289" t="s">
        <v>14512</v>
      </c>
      <c r="B8133">
        <v>17</v>
      </c>
      <c r="C8133">
        <v>14330</v>
      </c>
      <c r="D8133">
        <v>11.47</v>
      </c>
      <c r="E8133" s="289" t="s">
        <v>18178</v>
      </c>
      <c r="F8133">
        <v>5016291320</v>
      </c>
      <c r="G8133" s="276">
        <v>45813</v>
      </c>
      <c r="I8133">
        <v>20.64</v>
      </c>
      <c r="J8133" s="289" t="s">
        <v>350</v>
      </c>
      <c r="K8133" s="289" t="s">
        <v>18179</v>
      </c>
      <c r="L8133" s="289" t="s">
        <v>273</v>
      </c>
      <c r="M8133" s="289" t="s">
        <v>18180</v>
      </c>
      <c r="N8133" s="289" t="s">
        <v>3804</v>
      </c>
      <c r="O8133" s="289" t="s">
        <v>14517</v>
      </c>
      <c r="P8133" s="289" t="str">
        <f>VLOOKUP(CAT_Details[[#This Row],[Delivery Bp Customer Code]],Table6[],2,0)</f>
        <v>No Loc</v>
      </c>
    </row>
    <row r="8134" spans="1:16" x14ac:dyDescent="0.25">
      <c r="A8134" s="289" t="s">
        <v>76</v>
      </c>
      <c r="B8134">
        <v>4</v>
      </c>
      <c r="C8134">
        <v>202</v>
      </c>
      <c r="D8134">
        <v>1.6</v>
      </c>
      <c r="E8134" s="289" t="s">
        <v>18181</v>
      </c>
      <c r="F8134">
        <v>5016230338</v>
      </c>
      <c r="G8134" s="276">
        <v>45813</v>
      </c>
      <c r="H8134">
        <v>20250527727351</v>
      </c>
      <c r="I8134">
        <v>2.2080000000000002</v>
      </c>
      <c r="J8134" s="289" t="s">
        <v>383</v>
      </c>
      <c r="K8134" s="289" t="s">
        <v>18182</v>
      </c>
      <c r="L8134" s="289" t="s">
        <v>275</v>
      </c>
      <c r="M8134" s="289" t="s">
        <v>18183</v>
      </c>
      <c r="N8134" s="289" t="s">
        <v>609</v>
      </c>
      <c r="O8134" s="289" t="s">
        <v>16049</v>
      </c>
      <c r="P8134" s="289" t="str">
        <f>VLOOKUP(CAT_Details[[#This Row],[Delivery Bp Customer Code]],Table6[],2,0)</f>
        <v>MZ02</v>
      </c>
    </row>
    <row r="8135" spans="1:16" x14ac:dyDescent="0.25">
      <c r="A8135" s="289" t="s">
        <v>76</v>
      </c>
      <c r="B8135">
        <v>3</v>
      </c>
      <c r="C8135">
        <v>150</v>
      </c>
      <c r="D8135">
        <v>0.6</v>
      </c>
      <c r="E8135" s="289" t="s">
        <v>18184</v>
      </c>
      <c r="F8135">
        <v>5016239863</v>
      </c>
      <c r="G8135" s="276">
        <v>45813</v>
      </c>
      <c r="H8135">
        <v>20250527727699</v>
      </c>
      <c r="I8135">
        <v>0.432</v>
      </c>
      <c r="J8135" s="289" t="s">
        <v>324</v>
      </c>
      <c r="K8135" s="289" t="s">
        <v>18185</v>
      </c>
      <c r="L8135" s="289" t="s">
        <v>275</v>
      </c>
      <c r="M8135" s="289" t="s">
        <v>18118</v>
      </c>
      <c r="N8135" s="289" t="s">
        <v>508</v>
      </c>
      <c r="O8135" s="289" t="s">
        <v>16049</v>
      </c>
      <c r="P8135" s="289" t="str">
        <f>VLOOKUP(CAT_Details[[#This Row],[Delivery Bp Customer Code]],Table6[],2,0)</f>
        <v>MZ02</v>
      </c>
    </row>
    <row r="8136" spans="1:16" x14ac:dyDescent="0.25">
      <c r="A8136" s="289" t="s">
        <v>285</v>
      </c>
      <c r="B8136">
        <v>1</v>
      </c>
      <c r="C8136">
        <v>35</v>
      </c>
      <c r="D8136">
        <v>0.2</v>
      </c>
      <c r="E8136" s="289" t="s">
        <v>18186</v>
      </c>
      <c r="F8136">
        <v>5016230208</v>
      </c>
      <c r="G8136" s="276">
        <v>45813</v>
      </c>
      <c r="H8136">
        <v>20250526726432</v>
      </c>
      <c r="I8136">
        <v>0.192</v>
      </c>
      <c r="J8136" s="289" t="s">
        <v>324</v>
      </c>
      <c r="K8136" s="289" t="s">
        <v>18187</v>
      </c>
      <c r="L8136" s="289" t="s">
        <v>275</v>
      </c>
      <c r="M8136" s="289" t="s">
        <v>18118</v>
      </c>
      <c r="N8136" s="289" t="s">
        <v>399</v>
      </c>
      <c r="O8136" s="289" t="s">
        <v>291</v>
      </c>
      <c r="P8136" s="289" t="str">
        <f>VLOOKUP(CAT_Details[[#This Row],[Delivery Bp Customer Code]],Table6[],2,0)</f>
        <v>DX01-L5</v>
      </c>
    </row>
    <row r="8137" spans="1:16" x14ac:dyDescent="0.25">
      <c r="A8137" s="289" t="s">
        <v>285</v>
      </c>
      <c r="B8137">
        <v>19</v>
      </c>
      <c r="C8137">
        <v>1209</v>
      </c>
      <c r="D8137">
        <v>10.31</v>
      </c>
      <c r="E8137" s="289" t="s">
        <v>18188</v>
      </c>
      <c r="F8137">
        <v>5016230265</v>
      </c>
      <c r="G8137" s="276">
        <v>45813</v>
      </c>
      <c r="H8137">
        <v>20250520722235</v>
      </c>
      <c r="I8137">
        <v>27.669</v>
      </c>
      <c r="J8137" s="289" t="s">
        <v>294</v>
      </c>
      <c r="K8137" s="289" t="s">
        <v>18189</v>
      </c>
      <c r="L8137" s="289" t="s">
        <v>275</v>
      </c>
      <c r="M8137" s="289" t="s">
        <v>18190</v>
      </c>
      <c r="N8137" s="289" t="s">
        <v>5685</v>
      </c>
      <c r="O8137" s="289" t="s">
        <v>291</v>
      </c>
      <c r="P8137" s="289" t="str">
        <f>VLOOKUP(CAT_Details[[#This Row],[Delivery Bp Customer Code]],Table6[],2,0)</f>
        <v>DX01-L5</v>
      </c>
    </row>
    <row r="8138" spans="1:16" x14ac:dyDescent="0.25">
      <c r="A8138" s="289" t="s">
        <v>285</v>
      </c>
      <c r="B8138">
        <v>13</v>
      </c>
      <c r="C8138">
        <v>845</v>
      </c>
      <c r="D8138">
        <v>7.06</v>
      </c>
      <c r="E8138" s="289" t="s">
        <v>18191</v>
      </c>
      <c r="F8138">
        <v>5016230530</v>
      </c>
      <c r="G8138" s="276">
        <v>45813</v>
      </c>
      <c r="H8138">
        <v>20250520722243</v>
      </c>
      <c r="I8138">
        <v>18.739999999999998</v>
      </c>
      <c r="J8138" s="289" t="s">
        <v>294</v>
      </c>
      <c r="K8138" s="289" t="s">
        <v>18192</v>
      </c>
      <c r="L8138" s="289" t="s">
        <v>275</v>
      </c>
      <c r="M8138" s="289" t="s">
        <v>18193</v>
      </c>
      <c r="N8138" s="289" t="s">
        <v>5685</v>
      </c>
      <c r="O8138" s="289" t="s">
        <v>291</v>
      </c>
      <c r="P8138" s="289" t="str">
        <f>VLOOKUP(CAT_Details[[#This Row],[Delivery Bp Customer Code]],Table6[],2,0)</f>
        <v>DX01-L5</v>
      </c>
    </row>
    <row r="8139" spans="1:16" x14ac:dyDescent="0.25">
      <c r="A8139" s="289" t="s">
        <v>285</v>
      </c>
      <c r="B8139">
        <v>4</v>
      </c>
      <c r="C8139">
        <v>1560</v>
      </c>
      <c r="D8139">
        <v>1.6</v>
      </c>
      <c r="E8139" s="289" t="s">
        <v>18194</v>
      </c>
      <c r="F8139">
        <v>5016239753</v>
      </c>
      <c r="G8139" s="276">
        <v>45813</v>
      </c>
      <c r="H8139">
        <v>20250528728524</v>
      </c>
      <c r="I8139">
        <v>3.84</v>
      </c>
      <c r="J8139" s="289" t="s">
        <v>294</v>
      </c>
      <c r="K8139" s="289" t="s">
        <v>18195</v>
      </c>
      <c r="L8139" s="289" t="s">
        <v>275</v>
      </c>
      <c r="M8139" s="289" t="s">
        <v>18196</v>
      </c>
      <c r="N8139" s="289" t="s">
        <v>297</v>
      </c>
      <c r="O8139" s="289" t="s">
        <v>291</v>
      </c>
      <c r="P8139" s="289" t="str">
        <f>VLOOKUP(CAT_Details[[#This Row],[Delivery Bp Customer Code]],Table6[],2,0)</f>
        <v>DX01-L5</v>
      </c>
    </row>
    <row r="8140" spans="1:16" x14ac:dyDescent="0.25">
      <c r="A8140" s="289" t="s">
        <v>285</v>
      </c>
      <c r="B8140">
        <v>3</v>
      </c>
      <c r="C8140">
        <v>2300</v>
      </c>
      <c r="D8140">
        <v>1.2</v>
      </c>
      <c r="E8140" s="289" t="s">
        <v>18197</v>
      </c>
      <c r="F8140">
        <v>5016239772</v>
      </c>
      <c r="G8140" s="276">
        <v>45813</v>
      </c>
      <c r="H8140">
        <v>20250528728912</v>
      </c>
      <c r="I8140">
        <v>1.728</v>
      </c>
      <c r="J8140" s="289" t="s">
        <v>324</v>
      </c>
      <c r="K8140" s="289" t="s">
        <v>18198</v>
      </c>
      <c r="L8140" s="289" t="s">
        <v>275</v>
      </c>
      <c r="M8140" s="289" t="s">
        <v>18007</v>
      </c>
      <c r="N8140" s="289" t="s">
        <v>333</v>
      </c>
      <c r="O8140" s="289" t="s">
        <v>291</v>
      </c>
      <c r="P8140" s="289" t="str">
        <f>VLOOKUP(CAT_Details[[#This Row],[Delivery Bp Customer Code]],Table6[],2,0)</f>
        <v>DX01-L5</v>
      </c>
    </row>
    <row r="8141" spans="1:16" x14ac:dyDescent="0.25">
      <c r="A8141" s="289" t="s">
        <v>285</v>
      </c>
      <c r="B8141">
        <v>56</v>
      </c>
      <c r="C8141">
        <v>7473</v>
      </c>
      <c r="D8141">
        <v>11.89</v>
      </c>
      <c r="E8141" s="289" t="s">
        <v>18184</v>
      </c>
      <c r="F8141">
        <v>5016239861</v>
      </c>
      <c r="G8141" s="276">
        <v>45813</v>
      </c>
      <c r="H8141">
        <v>20250526726876</v>
      </c>
      <c r="I8141">
        <v>23.516999999999999</v>
      </c>
      <c r="J8141" s="289" t="s">
        <v>324</v>
      </c>
      <c r="K8141" s="289" t="s">
        <v>18199</v>
      </c>
      <c r="L8141" s="289" t="s">
        <v>275</v>
      </c>
      <c r="M8141" s="289" t="s">
        <v>18118</v>
      </c>
      <c r="N8141" s="289" t="s">
        <v>508</v>
      </c>
      <c r="O8141" s="289" t="s">
        <v>291</v>
      </c>
      <c r="P8141" s="289" t="str">
        <f>VLOOKUP(CAT_Details[[#This Row],[Delivery Bp Customer Code]],Table6[],2,0)</f>
        <v>DX01-L5</v>
      </c>
    </row>
    <row r="8142" spans="1:16" x14ac:dyDescent="0.25">
      <c r="A8142" s="289" t="s">
        <v>285</v>
      </c>
      <c r="B8142">
        <v>38</v>
      </c>
      <c r="C8142">
        <v>3952</v>
      </c>
      <c r="D8142">
        <v>9.8000000000000007</v>
      </c>
      <c r="E8142" s="289" t="s">
        <v>18200</v>
      </c>
      <c r="F8142">
        <v>5016239895</v>
      </c>
      <c r="G8142" s="276">
        <v>45813</v>
      </c>
      <c r="H8142">
        <v>20250523726128</v>
      </c>
      <c r="I8142">
        <v>9.4079999999999995</v>
      </c>
      <c r="J8142" s="289" t="s">
        <v>324</v>
      </c>
      <c r="K8142" s="289" t="s">
        <v>18201</v>
      </c>
      <c r="L8142" s="289" t="s">
        <v>275</v>
      </c>
      <c r="M8142" s="289" t="s">
        <v>18202</v>
      </c>
      <c r="N8142" s="289" t="s">
        <v>16153</v>
      </c>
      <c r="O8142" s="289" t="s">
        <v>291</v>
      </c>
      <c r="P8142" s="289" t="str">
        <f>VLOOKUP(CAT_Details[[#This Row],[Delivery Bp Customer Code]],Table6[],2,0)</f>
        <v>DX01-L5</v>
      </c>
    </row>
    <row r="8143" spans="1:16" x14ac:dyDescent="0.25">
      <c r="A8143" s="289" t="s">
        <v>285</v>
      </c>
      <c r="B8143">
        <v>8</v>
      </c>
      <c r="C8143">
        <v>1200</v>
      </c>
      <c r="D8143">
        <v>3.2</v>
      </c>
      <c r="E8143" s="289" t="s">
        <v>18203</v>
      </c>
      <c r="F8143">
        <v>5016239992</v>
      </c>
      <c r="G8143" s="276">
        <v>45813</v>
      </c>
      <c r="H8143">
        <v>20250523725982</v>
      </c>
      <c r="I8143">
        <v>6.9119999999999999</v>
      </c>
      <c r="J8143" s="289" t="s">
        <v>345</v>
      </c>
      <c r="K8143" s="289" t="s">
        <v>18204</v>
      </c>
      <c r="L8143" s="289" t="s">
        <v>275</v>
      </c>
      <c r="M8143" s="289" t="s">
        <v>18085</v>
      </c>
      <c r="N8143" s="289" t="s">
        <v>427</v>
      </c>
      <c r="O8143" s="289" t="s">
        <v>291</v>
      </c>
      <c r="P8143" s="289" t="str">
        <f>VLOOKUP(CAT_Details[[#This Row],[Delivery Bp Customer Code]],Table6[],2,0)</f>
        <v>DX01-L5</v>
      </c>
    </row>
    <row r="8144" spans="1:16" x14ac:dyDescent="0.25">
      <c r="A8144" s="289" t="s">
        <v>285</v>
      </c>
      <c r="B8144">
        <v>14</v>
      </c>
      <c r="C8144">
        <v>2410</v>
      </c>
      <c r="D8144">
        <v>5.6</v>
      </c>
      <c r="E8144" s="289" t="s">
        <v>18205</v>
      </c>
      <c r="F8144">
        <v>5016240016</v>
      </c>
      <c r="G8144" s="276">
        <v>45813</v>
      </c>
      <c r="H8144">
        <v>20250528728638</v>
      </c>
      <c r="I8144">
        <v>8.8320000000000007</v>
      </c>
      <c r="J8144" s="289" t="s">
        <v>345</v>
      </c>
      <c r="K8144" s="289" t="s">
        <v>18206</v>
      </c>
      <c r="L8144" s="289" t="s">
        <v>275</v>
      </c>
      <c r="M8144" s="289" t="s">
        <v>18207</v>
      </c>
      <c r="N8144" s="289" t="s">
        <v>348</v>
      </c>
      <c r="O8144" s="289" t="s">
        <v>291</v>
      </c>
      <c r="P8144" s="289" t="str">
        <f>VLOOKUP(CAT_Details[[#This Row],[Delivery Bp Customer Code]],Table6[],2,0)</f>
        <v>DX01-L5</v>
      </c>
    </row>
    <row r="8145" spans="1:16" x14ac:dyDescent="0.25">
      <c r="A8145" s="289" t="s">
        <v>285</v>
      </c>
      <c r="B8145">
        <v>18</v>
      </c>
      <c r="C8145">
        <v>2753</v>
      </c>
      <c r="D8145">
        <v>7.65</v>
      </c>
      <c r="E8145" s="289" t="s">
        <v>18208</v>
      </c>
      <c r="F8145">
        <v>5016250544</v>
      </c>
      <c r="G8145" s="276">
        <v>45813</v>
      </c>
      <c r="H8145">
        <v>20250528728685</v>
      </c>
      <c r="I8145">
        <v>16.294</v>
      </c>
      <c r="J8145" s="289" t="s">
        <v>350</v>
      </c>
      <c r="K8145" s="289" t="s">
        <v>18209</v>
      </c>
      <c r="L8145" s="289" t="s">
        <v>275</v>
      </c>
      <c r="M8145" s="289" t="s">
        <v>17911</v>
      </c>
      <c r="N8145" s="289" t="s">
        <v>357</v>
      </c>
      <c r="O8145" s="289" t="s">
        <v>291</v>
      </c>
      <c r="P8145" s="289" t="str">
        <f>VLOOKUP(CAT_Details[[#This Row],[Delivery Bp Customer Code]],Table6[],2,0)</f>
        <v>DX01-L5</v>
      </c>
    </row>
    <row r="8146" spans="1:16" x14ac:dyDescent="0.25">
      <c r="A8146" s="289" t="s">
        <v>285</v>
      </c>
      <c r="B8146">
        <v>5</v>
      </c>
      <c r="C8146">
        <v>440</v>
      </c>
      <c r="D8146">
        <v>2</v>
      </c>
      <c r="E8146" s="289" t="s">
        <v>18210</v>
      </c>
      <c r="F8146">
        <v>5016250682</v>
      </c>
      <c r="G8146" s="276">
        <v>45813</v>
      </c>
      <c r="H8146">
        <v>20250528728305</v>
      </c>
      <c r="I8146">
        <v>4.8</v>
      </c>
      <c r="J8146" s="289" t="s">
        <v>350</v>
      </c>
      <c r="K8146" s="289" t="s">
        <v>18211</v>
      </c>
      <c r="L8146" s="289" t="s">
        <v>275</v>
      </c>
      <c r="M8146" s="289" t="s">
        <v>18102</v>
      </c>
      <c r="N8146" s="289" t="s">
        <v>462</v>
      </c>
      <c r="O8146" s="289" t="s">
        <v>291</v>
      </c>
      <c r="P8146" s="289" t="str">
        <f>VLOOKUP(CAT_Details[[#This Row],[Delivery Bp Customer Code]],Table6[],2,0)</f>
        <v>DX01-L5</v>
      </c>
    </row>
    <row r="8147" spans="1:16" x14ac:dyDescent="0.25">
      <c r="A8147" s="289" t="s">
        <v>285</v>
      </c>
      <c r="B8147">
        <v>38</v>
      </c>
      <c r="C8147">
        <v>3344</v>
      </c>
      <c r="D8147">
        <v>13.6</v>
      </c>
      <c r="E8147" s="289" t="s">
        <v>18210</v>
      </c>
      <c r="F8147">
        <v>5016250683</v>
      </c>
      <c r="G8147" s="276">
        <v>45813</v>
      </c>
      <c r="H8147">
        <v>20250528728308</v>
      </c>
      <c r="I8147">
        <v>36.479999999999997</v>
      </c>
      <c r="J8147" s="289" t="s">
        <v>350</v>
      </c>
      <c r="K8147" s="289" t="s">
        <v>18212</v>
      </c>
      <c r="L8147" s="289" t="s">
        <v>275</v>
      </c>
      <c r="M8147" s="289" t="s">
        <v>18102</v>
      </c>
      <c r="N8147" s="289" t="s">
        <v>462</v>
      </c>
      <c r="O8147" s="289" t="s">
        <v>291</v>
      </c>
      <c r="P8147" s="289" t="str">
        <f>VLOOKUP(CAT_Details[[#This Row],[Delivery Bp Customer Code]],Table6[],2,0)</f>
        <v>DX01-L5</v>
      </c>
    </row>
    <row r="8148" spans="1:16" x14ac:dyDescent="0.25">
      <c r="A8148" s="289" t="s">
        <v>521</v>
      </c>
      <c r="B8148">
        <v>8</v>
      </c>
      <c r="C8148">
        <v>416.06</v>
      </c>
      <c r="D8148">
        <v>10.8</v>
      </c>
      <c r="E8148" s="289" t="s">
        <v>18181</v>
      </c>
      <c r="F8148">
        <v>5016230337</v>
      </c>
      <c r="G8148" s="276">
        <v>45813</v>
      </c>
      <c r="H8148">
        <v>20250527727345</v>
      </c>
      <c r="I8148">
        <v>22.655999999999999</v>
      </c>
      <c r="J8148" s="289" t="s">
        <v>383</v>
      </c>
      <c r="K8148" s="289" t="s">
        <v>18213</v>
      </c>
      <c r="L8148" s="289" t="s">
        <v>275</v>
      </c>
      <c r="M8148" s="289" t="s">
        <v>18183</v>
      </c>
      <c r="N8148" s="289" t="s">
        <v>18214</v>
      </c>
      <c r="O8148" s="289" t="s">
        <v>16307</v>
      </c>
      <c r="P8148" s="289" t="str">
        <f>VLOOKUP(CAT_Details[[#This Row],[Delivery Bp Customer Code]],Table6[],2,0)</f>
        <v>DX01</v>
      </c>
    </row>
    <row r="8149" spans="1:16" x14ac:dyDescent="0.25">
      <c r="A8149" s="289" t="s">
        <v>521</v>
      </c>
      <c r="B8149">
        <v>2</v>
      </c>
      <c r="C8149">
        <v>675</v>
      </c>
      <c r="D8149">
        <v>0.8</v>
      </c>
      <c r="E8149" s="289" t="s">
        <v>18215</v>
      </c>
      <c r="F8149">
        <v>5016240004</v>
      </c>
      <c r="G8149" s="276">
        <v>45813</v>
      </c>
      <c r="H8149">
        <v>20250527727755</v>
      </c>
      <c r="I8149">
        <v>1.3440000000000001</v>
      </c>
      <c r="J8149" s="289" t="s">
        <v>324</v>
      </c>
      <c r="K8149" s="289" t="s">
        <v>18216</v>
      </c>
      <c r="L8149" s="289" t="s">
        <v>275</v>
      </c>
      <c r="M8149" s="289" t="s">
        <v>18014</v>
      </c>
      <c r="N8149" s="289" t="s">
        <v>531</v>
      </c>
      <c r="O8149" s="289" t="s">
        <v>16307</v>
      </c>
      <c r="P8149" s="289" t="str">
        <f>VLOOKUP(CAT_Details[[#This Row],[Delivery Bp Customer Code]],Table6[],2,0)</f>
        <v>DX01</v>
      </c>
    </row>
    <row r="8150" spans="1:16" x14ac:dyDescent="0.25">
      <c r="A8150" s="289" t="s">
        <v>521</v>
      </c>
      <c r="B8150">
        <v>1</v>
      </c>
      <c r="C8150">
        <v>510</v>
      </c>
      <c r="D8150">
        <v>0.4</v>
      </c>
      <c r="E8150" s="289" t="s">
        <v>18217</v>
      </c>
      <c r="F8150">
        <v>5016250643</v>
      </c>
      <c r="G8150" s="276">
        <v>45813</v>
      </c>
      <c r="H8150">
        <v>20250528728421</v>
      </c>
      <c r="I8150">
        <v>0.34599999999999997</v>
      </c>
      <c r="J8150" s="289" t="s">
        <v>350</v>
      </c>
      <c r="K8150" s="289" t="s">
        <v>18218</v>
      </c>
      <c r="L8150" s="289" t="s">
        <v>275</v>
      </c>
      <c r="M8150" s="289" t="s">
        <v>17911</v>
      </c>
      <c r="N8150" s="289" t="s">
        <v>528</v>
      </c>
      <c r="O8150" s="289" t="s">
        <v>16307</v>
      </c>
      <c r="P8150" s="289" t="str">
        <f>VLOOKUP(CAT_Details[[#This Row],[Delivery Bp Customer Code]],Table6[],2,0)</f>
        <v>DX01</v>
      </c>
    </row>
    <row r="8151" spans="1:16" x14ac:dyDescent="0.25">
      <c r="A8151" s="289" t="s">
        <v>521</v>
      </c>
      <c r="B8151">
        <v>20</v>
      </c>
      <c r="C8151">
        <v>2040</v>
      </c>
      <c r="D8151">
        <v>8</v>
      </c>
      <c r="E8151" s="289" t="s">
        <v>18219</v>
      </c>
      <c r="F8151">
        <v>5016280059</v>
      </c>
      <c r="G8151" s="276">
        <v>45813</v>
      </c>
      <c r="H8151">
        <v>20250602731056</v>
      </c>
      <c r="I8151">
        <v>19.2</v>
      </c>
      <c r="J8151" s="289" t="s">
        <v>302</v>
      </c>
      <c r="K8151" s="289" t="s">
        <v>18220</v>
      </c>
      <c r="L8151" s="289" t="s">
        <v>275</v>
      </c>
      <c r="M8151" s="289" t="s">
        <v>18221</v>
      </c>
      <c r="N8151" s="289" t="s">
        <v>694</v>
      </c>
      <c r="O8151" s="289" t="s">
        <v>16307</v>
      </c>
      <c r="P8151" s="289" t="str">
        <f>VLOOKUP(CAT_Details[[#This Row],[Delivery Bp Customer Code]],Table6[],2,0)</f>
        <v>DX01</v>
      </c>
    </row>
    <row r="8152" spans="1:16" x14ac:dyDescent="0.25">
      <c r="A8152" s="289" t="s">
        <v>272</v>
      </c>
      <c r="B8152">
        <v>7</v>
      </c>
      <c r="C8152">
        <v>1520</v>
      </c>
      <c r="D8152">
        <v>2.8</v>
      </c>
      <c r="E8152" s="289" t="s">
        <v>18144</v>
      </c>
      <c r="F8152">
        <v>5016230129</v>
      </c>
      <c r="G8152" s="276">
        <v>45813</v>
      </c>
      <c r="H8152">
        <v>20250526726781</v>
      </c>
      <c r="I8152">
        <v>8.0640000000000001</v>
      </c>
      <c r="J8152" s="289" t="s">
        <v>294</v>
      </c>
      <c r="K8152" s="289" t="s">
        <v>18222</v>
      </c>
      <c r="L8152" s="289" t="s">
        <v>275</v>
      </c>
      <c r="M8152" s="289" t="s">
        <v>18146</v>
      </c>
      <c r="N8152" s="289" t="s">
        <v>555</v>
      </c>
      <c r="O8152" s="289" t="s">
        <v>277</v>
      </c>
      <c r="P8152" s="289" t="str">
        <f>VLOOKUP(CAT_Details[[#This Row],[Delivery Bp Customer Code]],Table6[],2,0)</f>
        <v>U2-L5</v>
      </c>
    </row>
    <row r="8153" spans="1:16" x14ac:dyDescent="0.25">
      <c r="A8153" s="289" t="s">
        <v>272</v>
      </c>
      <c r="B8153">
        <v>3</v>
      </c>
      <c r="C8153">
        <v>1485</v>
      </c>
      <c r="D8153">
        <v>1.2</v>
      </c>
      <c r="E8153" s="289" t="s">
        <v>18186</v>
      </c>
      <c r="F8153">
        <v>5016230207</v>
      </c>
      <c r="G8153" s="276">
        <v>45813</v>
      </c>
      <c r="H8153">
        <v>20250526726430</v>
      </c>
      <c r="I8153">
        <v>1.1519999999999999</v>
      </c>
      <c r="J8153" s="289" t="s">
        <v>324</v>
      </c>
      <c r="K8153" s="289" t="s">
        <v>18223</v>
      </c>
      <c r="L8153" s="289" t="s">
        <v>275</v>
      </c>
      <c r="M8153" s="289" t="s">
        <v>18118</v>
      </c>
      <c r="N8153" s="289" t="s">
        <v>399</v>
      </c>
      <c r="O8153" s="289" t="s">
        <v>277</v>
      </c>
      <c r="P8153" s="289" t="str">
        <f>VLOOKUP(CAT_Details[[#This Row],[Delivery Bp Customer Code]],Table6[],2,0)</f>
        <v>U2-L5</v>
      </c>
    </row>
    <row r="8154" spans="1:16" x14ac:dyDescent="0.25">
      <c r="A8154" s="289" t="s">
        <v>272</v>
      </c>
      <c r="B8154">
        <v>1</v>
      </c>
      <c r="C8154">
        <v>537</v>
      </c>
      <c r="D8154">
        <v>0.4</v>
      </c>
      <c r="E8154" s="289" t="s">
        <v>18224</v>
      </c>
      <c r="F8154">
        <v>5016240031</v>
      </c>
      <c r="G8154" s="276">
        <v>45813</v>
      </c>
      <c r="H8154">
        <v>20250527727447</v>
      </c>
      <c r="I8154">
        <v>0.374</v>
      </c>
      <c r="J8154" s="289" t="s">
        <v>1047</v>
      </c>
      <c r="K8154" s="289" t="s">
        <v>18225</v>
      </c>
      <c r="L8154" s="289" t="s">
        <v>275</v>
      </c>
      <c r="M8154" s="289" t="s">
        <v>17908</v>
      </c>
      <c r="N8154" s="289" t="s">
        <v>1049</v>
      </c>
      <c r="O8154" s="289" t="s">
        <v>277</v>
      </c>
      <c r="P8154" s="289" t="str">
        <f>VLOOKUP(CAT_Details[[#This Row],[Delivery Bp Customer Code]],Table6[],2,0)</f>
        <v>U2-L5</v>
      </c>
    </row>
    <row r="8155" spans="1:16" x14ac:dyDescent="0.25">
      <c r="A8155" s="289" t="s">
        <v>272</v>
      </c>
      <c r="B8155">
        <v>7</v>
      </c>
      <c r="C8155">
        <v>700</v>
      </c>
      <c r="D8155">
        <v>2.8</v>
      </c>
      <c r="E8155" s="289" t="s">
        <v>18116</v>
      </c>
      <c r="F8155">
        <v>5016240063</v>
      </c>
      <c r="G8155" s="276">
        <v>45813</v>
      </c>
      <c r="H8155">
        <v>20250526726963</v>
      </c>
      <c r="I8155">
        <v>4.7039999999999997</v>
      </c>
      <c r="J8155" s="289" t="s">
        <v>324</v>
      </c>
      <c r="K8155" s="289" t="s">
        <v>18226</v>
      </c>
      <c r="L8155" s="289" t="s">
        <v>275</v>
      </c>
      <c r="M8155" s="289" t="s">
        <v>18118</v>
      </c>
      <c r="N8155" s="289" t="s">
        <v>562</v>
      </c>
      <c r="O8155" s="289" t="s">
        <v>277</v>
      </c>
      <c r="P8155" s="289" t="str">
        <f>VLOOKUP(CAT_Details[[#This Row],[Delivery Bp Customer Code]],Table6[],2,0)</f>
        <v>U2-L5</v>
      </c>
    </row>
    <row r="8156" spans="1:16" x14ac:dyDescent="0.25">
      <c r="A8156" s="289" t="s">
        <v>272</v>
      </c>
      <c r="B8156">
        <v>1</v>
      </c>
      <c r="C8156">
        <v>63</v>
      </c>
      <c r="D8156">
        <v>0.4</v>
      </c>
      <c r="E8156" s="289" t="s">
        <v>18227</v>
      </c>
      <c r="F8156">
        <v>5016240074</v>
      </c>
      <c r="G8156" s="276">
        <v>45813</v>
      </c>
      <c r="H8156">
        <v>20250522725161</v>
      </c>
      <c r="I8156">
        <v>1.181</v>
      </c>
      <c r="J8156" s="289" t="s">
        <v>324</v>
      </c>
      <c r="K8156" s="289" t="s">
        <v>18228</v>
      </c>
      <c r="L8156" s="289" t="s">
        <v>275</v>
      </c>
      <c r="M8156" s="289" t="s">
        <v>18014</v>
      </c>
      <c r="N8156" s="289" t="s">
        <v>612</v>
      </c>
      <c r="O8156" s="289" t="s">
        <v>277</v>
      </c>
      <c r="P8156" s="289" t="str">
        <f>VLOOKUP(CAT_Details[[#This Row],[Delivery Bp Customer Code]],Table6[],2,0)</f>
        <v>U2-L5</v>
      </c>
    </row>
    <row r="8157" spans="1:16" x14ac:dyDescent="0.25">
      <c r="A8157" s="289" t="s">
        <v>272</v>
      </c>
      <c r="B8157">
        <v>12</v>
      </c>
      <c r="C8157">
        <v>862</v>
      </c>
      <c r="D8157">
        <v>2.5</v>
      </c>
      <c r="E8157" s="289" t="s">
        <v>18151</v>
      </c>
      <c r="F8157">
        <v>5016250542</v>
      </c>
      <c r="G8157" s="276">
        <v>45813</v>
      </c>
      <c r="H8157">
        <v>20250522724882</v>
      </c>
      <c r="I8157">
        <v>3.4950000000000001</v>
      </c>
      <c r="J8157" s="289" t="s">
        <v>350</v>
      </c>
      <c r="K8157" s="289" t="s">
        <v>18229</v>
      </c>
      <c r="L8157" s="289" t="s">
        <v>275</v>
      </c>
      <c r="M8157" s="289" t="s">
        <v>17911</v>
      </c>
      <c r="N8157" s="289" t="s">
        <v>540</v>
      </c>
      <c r="O8157" s="289" t="s">
        <v>277</v>
      </c>
      <c r="P8157" s="289" t="str">
        <f>VLOOKUP(CAT_Details[[#This Row],[Delivery Bp Customer Code]],Table6[],2,0)</f>
        <v>U2-L5</v>
      </c>
    </row>
    <row r="8158" spans="1:16" x14ac:dyDescent="0.25">
      <c r="A8158" s="289" t="s">
        <v>272</v>
      </c>
      <c r="B8158">
        <v>5</v>
      </c>
      <c r="C8158">
        <v>1500</v>
      </c>
      <c r="D8158">
        <v>2</v>
      </c>
      <c r="E8158" s="289" t="s">
        <v>18230</v>
      </c>
      <c r="F8158">
        <v>5016250579</v>
      </c>
      <c r="G8158" s="276">
        <v>45813</v>
      </c>
      <c r="H8158">
        <v>20250528728461</v>
      </c>
      <c r="I8158">
        <v>1.68</v>
      </c>
      <c r="J8158" s="289" t="s">
        <v>350</v>
      </c>
      <c r="K8158" s="289" t="s">
        <v>18231</v>
      </c>
      <c r="L8158" s="289" t="s">
        <v>275</v>
      </c>
      <c r="M8158" s="289" t="s">
        <v>17911</v>
      </c>
      <c r="N8158" s="289" t="s">
        <v>15982</v>
      </c>
      <c r="O8158" s="289" t="s">
        <v>277</v>
      </c>
      <c r="P8158" s="289" t="str">
        <f>VLOOKUP(CAT_Details[[#This Row],[Delivery Bp Customer Code]],Table6[],2,0)</f>
        <v>U2-L5</v>
      </c>
    </row>
    <row r="8159" spans="1:16" x14ac:dyDescent="0.25">
      <c r="A8159" s="289" t="s">
        <v>272</v>
      </c>
      <c r="B8159">
        <v>48</v>
      </c>
      <c r="C8159">
        <v>6485</v>
      </c>
      <c r="D8159">
        <v>13.6</v>
      </c>
      <c r="E8159" s="289" t="s">
        <v>18232</v>
      </c>
      <c r="F8159">
        <v>5016250581</v>
      </c>
      <c r="G8159" s="276">
        <v>45813</v>
      </c>
      <c r="H8159">
        <v>20250528728882</v>
      </c>
      <c r="I8159">
        <v>43.776000000000003</v>
      </c>
      <c r="J8159" s="289" t="s">
        <v>350</v>
      </c>
      <c r="K8159" s="289" t="s">
        <v>18233</v>
      </c>
      <c r="L8159" s="289" t="s">
        <v>275</v>
      </c>
      <c r="M8159" s="289" t="s">
        <v>18088</v>
      </c>
      <c r="N8159" s="289" t="s">
        <v>472</v>
      </c>
      <c r="O8159" s="289" t="s">
        <v>277</v>
      </c>
      <c r="P8159" s="289" t="str">
        <f>VLOOKUP(CAT_Details[[#This Row],[Delivery Bp Customer Code]],Table6[],2,0)</f>
        <v>U2-L5</v>
      </c>
    </row>
    <row r="8160" spans="1:16" x14ac:dyDescent="0.25">
      <c r="A8160" s="289" t="s">
        <v>272</v>
      </c>
      <c r="B8160">
        <v>1</v>
      </c>
      <c r="C8160">
        <v>102</v>
      </c>
      <c r="D8160">
        <v>0.4</v>
      </c>
      <c r="E8160" s="289" t="s">
        <v>18234</v>
      </c>
      <c r="F8160">
        <v>5016250604</v>
      </c>
      <c r="G8160" s="276">
        <v>45813</v>
      </c>
      <c r="H8160">
        <v>20250528728677</v>
      </c>
      <c r="I8160">
        <v>0.96</v>
      </c>
      <c r="J8160" s="289" t="s">
        <v>350</v>
      </c>
      <c r="K8160" s="289" t="s">
        <v>18235</v>
      </c>
      <c r="L8160" s="289" t="s">
        <v>275</v>
      </c>
      <c r="M8160" s="289" t="s">
        <v>17911</v>
      </c>
      <c r="N8160" s="289" t="s">
        <v>15988</v>
      </c>
      <c r="O8160" s="289" t="s">
        <v>277</v>
      </c>
      <c r="P8160" s="289" t="str">
        <f>VLOOKUP(CAT_Details[[#This Row],[Delivery Bp Customer Code]],Table6[],2,0)</f>
        <v>U2-L5</v>
      </c>
    </row>
    <row r="8161" spans="1:16" x14ac:dyDescent="0.25">
      <c r="A8161" s="289" t="s">
        <v>272</v>
      </c>
      <c r="B8161">
        <v>3</v>
      </c>
      <c r="C8161">
        <v>990</v>
      </c>
      <c r="D8161">
        <v>1.2</v>
      </c>
      <c r="E8161" s="289" t="s">
        <v>18236</v>
      </c>
      <c r="F8161">
        <v>5016250612</v>
      </c>
      <c r="G8161" s="276">
        <v>45813</v>
      </c>
      <c r="H8161">
        <v>20250527727908</v>
      </c>
      <c r="I8161">
        <v>2.88</v>
      </c>
      <c r="J8161" s="289" t="s">
        <v>350</v>
      </c>
      <c r="K8161" s="289" t="s">
        <v>18237</v>
      </c>
      <c r="L8161" s="289" t="s">
        <v>275</v>
      </c>
      <c r="M8161" s="289" t="s">
        <v>17896</v>
      </c>
      <c r="N8161" s="289" t="s">
        <v>999</v>
      </c>
      <c r="O8161" s="289" t="s">
        <v>277</v>
      </c>
      <c r="P8161" s="289" t="str">
        <f>VLOOKUP(CAT_Details[[#This Row],[Delivery Bp Customer Code]],Table6[],2,0)</f>
        <v>U2-L5</v>
      </c>
    </row>
    <row r="8162" spans="1:16" x14ac:dyDescent="0.25">
      <c r="A8162" s="289" t="s">
        <v>272</v>
      </c>
      <c r="B8162">
        <v>12</v>
      </c>
      <c r="C8162">
        <v>2997</v>
      </c>
      <c r="D8162">
        <v>2.4</v>
      </c>
      <c r="E8162" s="289" t="s">
        <v>18159</v>
      </c>
      <c r="F8162">
        <v>5016250655</v>
      </c>
      <c r="G8162" s="276">
        <v>45813</v>
      </c>
      <c r="H8162">
        <v>20250523725526</v>
      </c>
      <c r="I8162">
        <v>4.6079999999999997</v>
      </c>
      <c r="J8162" s="289" t="s">
        <v>350</v>
      </c>
      <c r="K8162" s="289" t="s">
        <v>18238</v>
      </c>
      <c r="L8162" s="289" t="s">
        <v>275</v>
      </c>
      <c r="M8162" s="289" t="s">
        <v>17911</v>
      </c>
      <c r="N8162" s="289" t="s">
        <v>544</v>
      </c>
      <c r="O8162" s="289" t="s">
        <v>277</v>
      </c>
      <c r="P8162" s="289" t="str">
        <f>VLOOKUP(CAT_Details[[#This Row],[Delivery Bp Customer Code]],Table6[],2,0)</f>
        <v>U2-L5</v>
      </c>
    </row>
    <row r="8163" spans="1:16" x14ac:dyDescent="0.25">
      <c r="A8163" s="289" t="s">
        <v>272</v>
      </c>
      <c r="B8163">
        <v>1</v>
      </c>
      <c r="C8163">
        <v>65</v>
      </c>
      <c r="D8163">
        <v>0.4</v>
      </c>
      <c r="E8163" s="289" t="s">
        <v>18239</v>
      </c>
      <c r="F8163">
        <v>5016250842</v>
      </c>
      <c r="G8163" s="276">
        <v>45813</v>
      </c>
      <c r="H8163">
        <v>20250522724857</v>
      </c>
      <c r="I8163">
        <v>0.96</v>
      </c>
      <c r="J8163" s="289" t="s">
        <v>280</v>
      </c>
      <c r="K8163" s="289" t="s">
        <v>18240</v>
      </c>
      <c r="L8163" s="289" t="s">
        <v>275</v>
      </c>
      <c r="M8163" s="289" t="s">
        <v>17819</v>
      </c>
      <c r="N8163" s="289" t="s">
        <v>619</v>
      </c>
      <c r="O8163" s="289" t="s">
        <v>277</v>
      </c>
      <c r="P8163" s="289" t="str">
        <f>VLOOKUP(CAT_Details[[#This Row],[Delivery Bp Customer Code]],Table6[],2,0)</f>
        <v>U2-L5</v>
      </c>
    </row>
    <row r="8164" spans="1:16" x14ac:dyDescent="0.25">
      <c r="A8164" s="289" t="s">
        <v>272</v>
      </c>
      <c r="B8164">
        <v>1</v>
      </c>
      <c r="C8164">
        <v>117</v>
      </c>
      <c r="D8164">
        <v>0.4</v>
      </c>
      <c r="E8164" s="289" t="s">
        <v>18241</v>
      </c>
      <c r="F8164">
        <v>5016280872</v>
      </c>
      <c r="G8164" s="276">
        <v>45813</v>
      </c>
      <c r="H8164">
        <v>20250602730984</v>
      </c>
      <c r="I8164">
        <v>0.86399999999999999</v>
      </c>
      <c r="J8164" s="289" t="s">
        <v>273</v>
      </c>
      <c r="K8164" s="289" t="s">
        <v>18242</v>
      </c>
      <c r="L8164" s="289" t="s">
        <v>275</v>
      </c>
      <c r="M8164" s="289" t="s">
        <v>18031</v>
      </c>
      <c r="N8164" s="289" t="s">
        <v>519</v>
      </c>
      <c r="O8164" s="289" t="s">
        <v>277</v>
      </c>
      <c r="P8164" s="289" t="str">
        <f>VLOOKUP(CAT_Details[[#This Row],[Delivery Bp Customer Code]],Table6[],2,0)</f>
        <v>U2-L5</v>
      </c>
    </row>
    <row r="8165" spans="1:16" x14ac:dyDescent="0.25">
      <c r="A8165" s="289" t="s">
        <v>278</v>
      </c>
      <c r="B8165">
        <v>6</v>
      </c>
      <c r="C8165">
        <v>2598</v>
      </c>
      <c r="D8165">
        <v>2.4</v>
      </c>
      <c r="E8165" s="289" t="s">
        <v>18243</v>
      </c>
      <c r="F8165">
        <v>5016239712</v>
      </c>
      <c r="G8165" s="276">
        <v>45814</v>
      </c>
      <c r="H8165">
        <v>20250528728550</v>
      </c>
      <c r="I8165">
        <v>4.032</v>
      </c>
      <c r="J8165" s="289" t="s">
        <v>324</v>
      </c>
      <c r="K8165" s="289" t="s">
        <v>18244</v>
      </c>
      <c r="L8165" s="289" t="s">
        <v>275</v>
      </c>
      <c r="M8165" s="289" t="s">
        <v>18171</v>
      </c>
      <c r="N8165" s="289" t="s">
        <v>399</v>
      </c>
      <c r="O8165" s="289" t="s">
        <v>498</v>
      </c>
      <c r="P8165" s="289" t="str">
        <f>VLOOKUP(CAT_Details[[#This Row],[Delivery Bp Customer Code]],Table6[],2,0)</f>
        <v>DK-BM01</v>
      </c>
    </row>
    <row r="8166" spans="1:16" x14ac:dyDescent="0.25">
      <c r="A8166" s="289" t="s">
        <v>278</v>
      </c>
      <c r="B8166">
        <v>1</v>
      </c>
      <c r="C8166">
        <v>245</v>
      </c>
      <c r="D8166">
        <v>0.4</v>
      </c>
      <c r="E8166" s="289" t="s">
        <v>18245</v>
      </c>
      <c r="F8166">
        <v>5016240056</v>
      </c>
      <c r="G8166" s="276">
        <v>45814</v>
      </c>
      <c r="H8166">
        <v>20250527727741</v>
      </c>
      <c r="I8166">
        <v>0.47</v>
      </c>
      <c r="J8166" s="289" t="s">
        <v>324</v>
      </c>
      <c r="K8166" s="289" t="s">
        <v>18246</v>
      </c>
      <c r="L8166" s="289" t="s">
        <v>275</v>
      </c>
      <c r="M8166" s="289" t="s">
        <v>18021</v>
      </c>
      <c r="N8166" s="289" t="s">
        <v>1120</v>
      </c>
      <c r="O8166" s="289" t="s">
        <v>498</v>
      </c>
      <c r="P8166" s="289" t="str">
        <f>VLOOKUP(CAT_Details[[#This Row],[Delivery Bp Customer Code]],Table6[],2,0)</f>
        <v>DK-BM01</v>
      </c>
    </row>
    <row r="8167" spans="1:16" x14ac:dyDescent="0.25">
      <c r="A8167" s="289" t="s">
        <v>278</v>
      </c>
      <c r="B8167">
        <v>1</v>
      </c>
      <c r="C8167">
        <v>290</v>
      </c>
      <c r="D8167">
        <v>0.4</v>
      </c>
      <c r="E8167" s="289" t="s">
        <v>18247</v>
      </c>
      <c r="F8167">
        <v>5016266230</v>
      </c>
      <c r="G8167" s="276">
        <v>45814</v>
      </c>
      <c r="H8167">
        <v>20250527728103</v>
      </c>
      <c r="I8167">
        <v>0.48</v>
      </c>
      <c r="J8167" s="289" t="s">
        <v>280</v>
      </c>
      <c r="K8167" s="289" t="s">
        <v>18248</v>
      </c>
      <c r="L8167" s="289" t="s">
        <v>275</v>
      </c>
      <c r="M8167" s="289" t="s">
        <v>18249</v>
      </c>
      <c r="N8167" s="289" t="s">
        <v>636</v>
      </c>
      <c r="O8167" s="289" t="s">
        <v>498</v>
      </c>
      <c r="P8167" s="289" t="str">
        <f>VLOOKUP(CAT_Details[[#This Row],[Delivery Bp Customer Code]],Table6[],2,0)</f>
        <v>DK-BM01</v>
      </c>
    </row>
    <row r="8168" spans="1:16" x14ac:dyDescent="0.25">
      <c r="A8168" s="289" t="s">
        <v>278</v>
      </c>
      <c r="B8168">
        <v>8</v>
      </c>
      <c r="C8168">
        <v>7320</v>
      </c>
      <c r="D8168">
        <v>3.8</v>
      </c>
      <c r="E8168" s="289" t="s">
        <v>18250</v>
      </c>
      <c r="F8168">
        <v>5016280411</v>
      </c>
      <c r="G8168" s="276">
        <v>45814</v>
      </c>
      <c r="H8168">
        <v>20250528729343</v>
      </c>
      <c r="I8168">
        <v>8.1890000000000001</v>
      </c>
      <c r="J8168" s="289" t="s">
        <v>280</v>
      </c>
      <c r="K8168" s="289" t="s">
        <v>18251</v>
      </c>
      <c r="L8168" s="289" t="s">
        <v>275</v>
      </c>
      <c r="M8168" s="289" t="s">
        <v>18249</v>
      </c>
      <c r="N8168" s="289" t="s">
        <v>314</v>
      </c>
      <c r="O8168" s="289" t="s">
        <v>498</v>
      </c>
      <c r="P8168" s="289" t="str">
        <f>VLOOKUP(CAT_Details[[#This Row],[Delivery Bp Customer Code]],Table6[],2,0)</f>
        <v>DK-BM01</v>
      </c>
    </row>
    <row r="8169" spans="1:16" x14ac:dyDescent="0.25">
      <c r="A8169" s="289" t="s">
        <v>75</v>
      </c>
      <c r="B8169">
        <v>7</v>
      </c>
      <c r="C8169">
        <v>467</v>
      </c>
      <c r="D8169">
        <v>1.02</v>
      </c>
      <c r="E8169" s="289" t="s">
        <v>18252</v>
      </c>
      <c r="F8169">
        <v>5016230814</v>
      </c>
      <c r="G8169" s="276">
        <v>45814</v>
      </c>
      <c r="H8169">
        <v>20250527727633</v>
      </c>
      <c r="I8169">
        <v>1.4</v>
      </c>
      <c r="J8169" s="289" t="s">
        <v>294</v>
      </c>
      <c r="K8169" s="289" t="s">
        <v>18253</v>
      </c>
      <c r="L8169" s="289" t="s">
        <v>275</v>
      </c>
      <c r="M8169" s="289" t="s">
        <v>18254</v>
      </c>
      <c r="N8169" s="289" t="s">
        <v>1413</v>
      </c>
      <c r="O8169" s="289" t="s">
        <v>2173</v>
      </c>
      <c r="P8169" s="289" t="str">
        <f>VLOOKUP(CAT_Details[[#This Row],[Delivery Bp Customer Code]],Table6[],2,0)</f>
        <v>OYL1</v>
      </c>
    </row>
    <row r="8170" spans="1:16" x14ac:dyDescent="0.25">
      <c r="A8170" s="289" t="s">
        <v>75</v>
      </c>
      <c r="B8170">
        <v>1</v>
      </c>
      <c r="C8170">
        <v>14</v>
      </c>
      <c r="D8170">
        <v>0.04</v>
      </c>
      <c r="E8170" s="289" t="s">
        <v>18255</v>
      </c>
      <c r="F8170">
        <v>5016239952</v>
      </c>
      <c r="G8170" s="276">
        <v>45814</v>
      </c>
      <c r="H8170">
        <v>20250527727569</v>
      </c>
      <c r="I8170">
        <v>1.6E-2</v>
      </c>
      <c r="J8170" s="289" t="s">
        <v>438</v>
      </c>
      <c r="K8170" s="289" t="s">
        <v>18256</v>
      </c>
      <c r="L8170" s="289" t="s">
        <v>275</v>
      </c>
      <c r="M8170" s="289" t="s">
        <v>18196</v>
      </c>
      <c r="N8170" s="289" t="s">
        <v>16002</v>
      </c>
      <c r="O8170" s="289" t="s">
        <v>5281</v>
      </c>
      <c r="P8170" s="289" t="str">
        <f>VLOOKUP(CAT_Details[[#This Row],[Delivery Bp Customer Code]],Table6[],2,0)</f>
        <v>DK-LW08</v>
      </c>
    </row>
    <row r="8171" spans="1:16" x14ac:dyDescent="0.25">
      <c r="A8171" s="289" t="s">
        <v>75</v>
      </c>
      <c r="B8171">
        <v>5</v>
      </c>
      <c r="C8171">
        <v>1075</v>
      </c>
      <c r="D8171">
        <v>2</v>
      </c>
      <c r="E8171" s="289" t="s">
        <v>18257</v>
      </c>
      <c r="F8171">
        <v>5016239995</v>
      </c>
      <c r="G8171" s="276">
        <v>45814</v>
      </c>
      <c r="H8171">
        <v>20250527727689</v>
      </c>
      <c r="I8171">
        <v>5.76</v>
      </c>
      <c r="J8171" s="289" t="s">
        <v>294</v>
      </c>
      <c r="K8171" s="289" t="s">
        <v>18258</v>
      </c>
      <c r="L8171" s="289" t="s">
        <v>275</v>
      </c>
      <c r="M8171" s="289" t="s">
        <v>18146</v>
      </c>
      <c r="N8171" s="289" t="s">
        <v>555</v>
      </c>
      <c r="O8171" s="289" t="s">
        <v>2173</v>
      </c>
      <c r="P8171" s="289" t="str">
        <f>VLOOKUP(CAT_Details[[#This Row],[Delivery Bp Customer Code]],Table6[],2,0)</f>
        <v>OYL1</v>
      </c>
    </row>
    <row r="8172" spans="1:16" x14ac:dyDescent="0.25">
      <c r="A8172" s="289" t="s">
        <v>75</v>
      </c>
      <c r="B8172">
        <v>1</v>
      </c>
      <c r="C8172">
        <v>30.5</v>
      </c>
      <c r="D8172">
        <v>0.11</v>
      </c>
      <c r="E8172" s="289" t="s">
        <v>18259</v>
      </c>
      <c r="F8172">
        <v>5016250533</v>
      </c>
      <c r="G8172" s="276">
        <v>45814</v>
      </c>
      <c r="H8172">
        <v>20250528729024</v>
      </c>
      <c r="I8172">
        <v>8.3000000000000004E-2</v>
      </c>
      <c r="J8172" s="289" t="s">
        <v>345</v>
      </c>
      <c r="K8172" s="289" t="s">
        <v>18260</v>
      </c>
      <c r="L8172" s="289" t="s">
        <v>275</v>
      </c>
      <c r="M8172" s="289" t="s">
        <v>18261</v>
      </c>
      <c r="N8172" s="289" t="s">
        <v>3082</v>
      </c>
      <c r="O8172" s="289" t="s">
        <v>2173</v>
      </c>
      <c r="P8172" s="289" t="str">
        <f>VLOOKUP(CAT_Details[[#This Row],[Delivery Bp Customer Code]],Table6[],2,0)</f>
        <v>OYL1</v>
      </c>
    </row>
    <row r="8173" spans="1:16" x14ac:dyDescent="0.25">
      <c r="A8173" s="289" t="s">
        <v>75</v>
      </c>
      <c r="B8173">
        <v>1</v>
      </c>
      <c r="C8173">
        <v>105</v>
      </c>
      <c r="D8173">
        <v>0.12</v>
      </c>
      <c r="E8173" s="289" t="s">
        <v>18262</v>
      </c>
      <c r="F8173">
        <v>5016265678</v>
      </c>
      <c r="G8173" s="276">
        <v>45814</v>
      </c>
      <c r="H8173">
        <v>20250528729038</v>
      </c>
      <c r="I8173">
        <v>8.4000000000000005E-2</v>
      </c>
      <c r="J8173" s="289" t="s">
        <v>350</v>
      </c>
      <c r="K8173" s="289" t="s">
        <v>18263</v>
      </c>
      <c r="L8173" s="289" t="s">
        <v>275</v>
      </c>
      <c r="M8173" s="289" t="s">
        <v>18264</v>
      </c>
      <c r="N8173" s="289" t="s">
        <v>2571</v>
      </c>
      <c r="O8173" s="289" t="s">
        <v>2173</v>
      </c>
      <c r="P8173" s="289" t="str">
        <f>VLOOKUP(CAT_Details[[#This Row],[Delivery Bp Customer Code]],Table6[],2,0)</f>
        <v>OYL1</v>
      </c>
    </row>
    <row r="8174" spans="1:16" x14ac:dyDescent="0.25">
      <c r="A8174" s="289" t="s">
        <v>75</v>
      </c>
      <c r="B8174">
        <v>1</v>
      </c>
      <c r="C8174">
        <v>575.20000000000005</v>
      </c>
      <c r="D8174">
        <v>0.33</v>
      </c>
      <c r="E8174" s="289" t="s">
        <v>18262</v>
      </c>
      <c r="F8174">
        <v>5016265679</v>
      </c>
      <c r="G8174" s="276">
        <v>45814</v>
      </c>
      <c r="H8174">
        <v>20250528728442</v>
      </c>
      <c r="I8174">
        <v>0.47299999999999998</v>
      </c>
      <c r="J8174" s="289" t="s">
        <v>350</v>
      </c>
      <c r="K8174" s="289" t="s">
        <v>18265</v>
      </c>
      <c r="L8174" s="289" t="s">
        <v>275</v>
      </c>
      <c r="M8174" s="289" t="s">
        <v>18264</v>
      </c>
      <c r="N8174" s="289" t="s">
        <v>2571</v>
      </c>
      <c r="O8174" s="289" t="s">
        <v>2173</v>
      </c>
      <c r="P8174" s="289" t="str">
        <f>VLOOKUP(CAT_Details[[#This Row],[Delivery Bp Customer Code]],Table6[],2,0)</f>
        <v>OYL1</v>
      </c>
    </row>
    <row r="8175" spans="1:16" x14ac:dyDescent="0.25">
      <c r="A8175" s="289" t="s">
        <v>75</v>
      </c>
      <c r="B8175">
        <v>1</v>
      </c>
      <c r="C8175">
        <v>1</v>
      </c>
      <c r="D8175">
        <v>0.4</v>
      </c>
      <c r="E8175" s="289" t="s">
        <v>18266</v>
      </c>
      <c r="F8175">
        <v>5016266159</v>
      </c>
      <c r="G8175" s="276">
        <v>45814</v>
      </c>
      <c r="H8175">
        <v>20250527727913</v>
      </c>
      <c r="I8175">
        <v>1.248</v>
      </c>
      <c r="J8175" s="289" t="s">
        <v>350</v>
      </c>
      <c r="K8175" s="289" t="s">
        <v>18267</v>
      </c>
      <c r="L8175" s="289" t="s">
        <v>275</v>
      </c>
      <c r="M8175" s="289" t="s">
        <v>18264</v>
      </c>
      <c r="N8175" s="289" t="s">
        <v>2422</v>
      </c>
      <c r="O8175" s="289" t="s">
        <v>2173</v>
      </c>
      <c r="P8175" s="289" t="str">
        <f>VLOOKUP(CAT_Details[[#This Row],[Delivery Bp Customer Code]],Table6[],2,0)</f>
        <v>OYL1</v>
      </c>
    </row>
    <row r="8176" spans="1:16" x14ac:dyDescent="0.25">
      <c r="A8176" s="289" t="s">
        <v>75</v>
      </c>
      <c r="B8176">
        <v>1</v>
      </c>
      <c r="C8176">
        <v>46</v>
      </c>
      <c r="D8176">
        <v>0.4</v>
      </c>
      <c r="E8176" s="289" t="s">
        <v>18266</v>
      </c>
      <c r="F8176">
        <v>5016266160</v>
      </c>
      <c r="G8176" s="276">
        <v>45814</v>
      </c>
      <c r="H8176">
        <v>20250530730568</v>
      </c>
      <c r="I8176">
        <v>0.96</v>
      </c>
      <c r="J8176" s="289" t="s">
        <v>350</v>
      </c>
      <c r="K8176" s="289" t="s">
        <v>18268</v>
      </c>
      <c r="L8176" s="289" t="s">
        <v>275</v>
      </c>
      <c r="M8176" s="289" t="s">
        <v>18264</v>
      </c>
      <c r="N8176" s="289" t="s">
        <v>2422</v>
      </c>
      <c r="O8176" s="289" t="s">
        <v>2173</v>
      </c>
      <c r="P8176" s="289" t="str">
        <f>VLOOKUP(CAT_Details[[#This Row],[Delivery Bp Customer Code]],Table6[],2,0)</f>
        <v>OYL1</v>
      </c>
    </row>
    <row r="8177" spans="1:16" x14ac:dyDescent="0.25">
      <c r="A8177" s="289" t="s">
        <v>75</v>
      </c>
      <c r="B8177">
        <v>38</v>
      </c>
      <c r="C8177">
        <v>15347</v>
      </c>
      <c r="D8177">
        <v>12.67</v>
      </c>
      <c r="E8177" s="289" t="s">
        <v>18269</v>
      </c>
      <c r="F8177">
        <v>5016280254</v>
      </c>
      <c r="G8177" s="276">
        <v>45814</v>
      </c>
      <c r="H8177">
        <v>20250529729659</v>
      </c>
      <c r="I8177">
        <v>24.32</v>
      </c>
      <c r="J8177" s="289" t="s">
        <v>324</v>
      </c>
      <c r="K8177" s="289" t="s">
        <v>18270</v>
      </c>
      <c r="L8177" s="289" t="s">
        <v>275</v>
      </c>
      <c r="M8177" s="289" t="s">
        <v>18271</v>
      </c>
      <c r="N8177" s="289" t="s">
        <v>2172</v>
      </c>
      <c r="O8177" s="289" t="s">
        <v>2173</v>
      </c>
      <c r="P8177" s="289" t="str">
        <f>VLOOKUP(CAT_Details[[#This Row],[Delivery Bp Customer Code]],Table6[],2,0)</f>
        <v>OYL1</v>
      </c>
    </row>
    <row r="8178" spans="1:16" x14ac:dyDescent="0.25">
      <c r="A8178" s="289" t="s">
        <v>75</v>
      </c>
      <c r="B8178">
        <v>9</v>
      </c>
      <c r="C8178">
        <v>4840</v>
      </c>
      <c r="D8178">
        <v>3.6</v>
      </c>
      <c r="E8178" s="289" t="s">
        <v>18272</v>
      </c>
      <c r="F8178">
        <v>5016280408</v>
      </c>
      <c r="G8178" s="276">
        <v>45814</v>
      </c>
      <c r="H8178">
        <v>20250527727915</v>
      </c>
      <c r="I8178">
        <v>5.1840000000000002</v>
      </c>
      <c r="J8178" s="289" t="s">
        <v>280</v>
      </c>
      <c r="K8178" s="289" t="s">
        <v>18273</v>
      </c>
      <c r="L8178" s="289" t="s">
        <v>275</v>
      </c>
      <c r="M8178" s="289" t="s">
        <v>17953</v>
      </c>
      <c r="N8178" s="289" t="s">
        <v>868</v>
      </c>
      <c r="O8178" s="289" t="s">
        <v>2173</v>
      </c>
      <c r="P8178" s="289" t="str">
        <f>VLOOKUP(CAT_Details[[#This Row],[Delivery Bp Customer Code]],Table6[],2,0)</f>
        <v>OYL1</v>
      </c>
    </row>
    <row r="8179" spans="1:16" x14ac:dyDescent="0.25">
      <c r="A8179" s="289" t="s">
        <v>75</v>
      </c>
      <c r="B8179">
        <v>1</v>
      </c>
      <c r="C8179">
        <v>1.91</v>
      </c>
      <c r="D8179">
        <v>0.02</v>
      </c>
      <c r="E8179" s="289" t="s">
        <v>18274</v>
      </c>
      <c r="F8179">
        <v>5016296675</v>
      </c>
      <c r="G8179" s="276">
        <v>45814</v>
      </c>
      <c r="H8179">
        <v>20250603731911</v>
      </c>
      <c r="I8179">
        <v>8.9999999999999993E-3</v>
      </c>
      <c r="J8179" s="289" t="s">
        <v>273</v>
      </c>
      <c r="K8179" s="289" t="s">
        <v>18275</v>
      </c>
      <c r="L8179" s="289" t="s">
        <v>275</v>
      </c>
      <c r="M8179" s="289" t="s">
        <v>18276</v>
      </c>
      <c r="N8179" s="289" t="s">
        <v>519</v>
      </c>
      <c r="O8179" s="289" t="s">
        <v>5281</v>
      </c>
      <c r="P8179" s="289" t="str">
        <f>VLOOKUP(CAT_Details[[#This Row],[Delivery Bp Customer Code]],Table6[],2,0)</f>
        <v>DK-LW08</v>
      </c>
    </row>
    <row r="8180" spans="1:16" x14ac:dyDescent="0.25">
      <c r="A8180" s="289" t="s">
        <v>75</v>
      </c>
      <c r="B8180">
        <v>2</v>
      </c>
      <c r="C8180">
        <v>668</v>
      </c>
      <c r="D8180">
        <v>0.8</v>
      </c>
      <c r="E8180" s="289" t="s">
        <v>18277</v>
      </c>
      <c r="F8180">
        <v>5016297213</v>
      </c>
      <c r="G8180" s="276">
        <v>45814</v>
      </c>
      <c r="H8180">
        <v>20250602731073</v>
      </c>
      <c r="I8180">
        <v>1.3440000000000001</v>
      </c>
      <c r="J8180" s="289" t="s">
        <v>273</v>
      </c>
      <c r="K8180" s="289" t="s">
        <v>18278</v>
      </c>
      <c r="L8180" s="289" t="s">
        <v>275</v>
      </c>
      <c r="M8180" s="289" t="s">
        <v>18279</v>
      </c>
      <c r="N8180" s="289" t="s">
        <v>1011</v>
      </c>
      <c r="O8180" s="289" t="s">
        <v>2173</v>
      </c>
      <c r="P8180" s="289" t="str">
        <f>VLOOKUP(CAT_Details[[#This Row],[Delivery Bp Customer Code]],Table6[],2,0)</f>
        <v>OYL1</v>
      </c>
    </row>
    <row r="8181" spans="1:16" x14ac:dyDescent="0.25">
      <c r="A8181" s="289" t="s">
        <v>17052</v>
      </c>
      <c r="B8181">
        <v>1</v>
      </c>
      <c r="C8181">
        <v>310</v>
      </c>
      <c r="D8181">
        <v>0.4</v>
      </c>
      <c r="E8181" s="289" t="s">
        <v>18280</v>
      </c>
      <c r="F8181">
        <v>5016265770</v>
      </c>
      <c r="G8181" s="276">
        <v>45814</v>
      </c>
      <c r="H8181">
        <v>20250602731289</v>
      </c>
      <c r="I8181">
        <v>0.81599999999999995</v>
      </c>
      <c r="J8181" s="289" t="s">
        <v>275</v>
      </c>
      <c r="K8181" s="289" t="s">
        <v>18281</v>
      </c>
      <c r="L8181" s="289" t="s">
        <v>280</v>
      </c>
      <c r="M8181" s="289" t="s">
        <v>18282</v>
      </c>
      <c r="N8181" s="289" t="s">
        <v>18283</v>
      </c>
      <c r="O8181" s="289" t="s">
        <v>18284</v>
      </c>
      <c r="P8181" s="289">
        <f>VLOOKUP(CAT_Details[[#This Row],[Delivery Bp Customer Code]],Table6[],2,0)</f>
        <v>3705</v>
      </c>
    </row>
    <row r="8182" spans="1:16" x14ac:dyDescent="0.25">
      <c r="A8182" s="289" t="s">
        <v>17052</v>
      </c>
      <c r="B8182">
        <v>12</v>
      </c>
      <c r="C8182">
        <v>656.6</v>
      </c>
      <c r="D8182">
        <v>4.4800000000000004</v>
      </c>
      <c r="E8182" s="289" t="s">
        <v>18285</v>
      </c>
      <c r="F8182">
        <v>5016297018</v>
      </c>
      <c r="G8182" s="276">
        <v>45814</v>
      </c>
      <c r="H8182">
        <v>20250603732215</v>
      </c>
      <c r="I8182">
        <v>5.8920000000000003</v>
      </c>
      <c r="J8182" s="289" t="s">
        <v>302</v>
      </c>
      <c r="K8182" s="289" t="s">
        <v>18286</v>
      </c>
      <c r="L8182" s="289" t="s">
        <v>280</v>
      </c>
      <c r="M8182" s="289" t="s">
        <v>18287</v>
      </c>
      <c r="N8182" s="289" t="s">
        <v>18288</v>
      </c>
      <c r="O8182" s="289" t="s">
        <v>18284</v>
      </c>
      <c r="P8182" s="289">
        <f>VLOOKUP(CAT_Details[[#This Row],[Delivery Bp Customer Code]],Table6[],2,0)</f>
        <v>3705</v>
      </c>
    </row>
    <row r="8183" spans="1:16" x14ac:dyDescent="0.25">
      <c r="A8183" s="289" t="s">
        <v>17052</v>
      </c>
      <c r="B8183">
        <v>1</v>
      </c>
      <c r="C8183">
        <v>41</v>
      </c>
      <c r="D8183">
        <v>0.3</v>
      </c>
      <c r="E8183" s="289" t="s">
        <v>18285</v>
      </c>
      <c r="F8183">
        <v>5016297019</v>
      </c>
      <c r="G8183" s="276">
        <v>45814</v>
      </c>
      <c r="H8183">
        <v>20250603732594</v>
      </c>
      <c r="I8183">
        <v>0.28499999999999998</v>
      </c>
      <c r="J8183" s="289" t="s">
        <v>302</v>
      </c>
      <c r="K8183" s="289" t="s">
        <v>18289</v>
      </c>
      <c r="L8183" s="289" t="s">
        <v>280</v>
      </c>
      <c r="M8183" s="289" t="s">
        <v>18287</v>
      </c>
      <c r="N8183" s="289" t="s">
        <v>18288</v>
      </c>
      <c r="O8183" s="289" t="s">
        <v>18284</v>
      </c>
      <c r="P8183" s="289">
        <f>VLOOKUP(CAT_Details[[#This Row],[Delivery Bp Customer Code]],Table6[],2,0)</f>
        <v>3705</v>
      </c>
    </row>
    <row r="8184" spans="1:16" x14ac:dyDescent="0.25">
      <c r="A8184" s="289" t="s">
        <v>941</v>
      </c>
      <c r="B8184">
        <v>1</v>
      </c>
      <c r="C8184">
        <v>1</v>
      </c>
      <c r="D8184">
        <v>0.02</v>
      </c>
      <c r="E8184" s="289" t="s">
        <v>18290</v>
      </c>
      <c r="F8184">
        <v>5016265694</v>
      </c>
      <c r="G8184" s="276">
        <v>45814</v>
      </c>
      <c r="H8184">
        <v>20250528728380</v>
      </c>
      <c r="I8184">
        <v>8.9999999999999993E-3</v>
      </c>
      <c r="J8184" s="289" t="s">
        <v>350</v>
      </c>
      <c r="K8184" s="289" t="s">
        <v>18291</v>
      </c>
      <c r="L8184" s="289" t="s">
        <v>275</v>
      </c>
      <c r="M8184" s="289" t="s">
        <v>17896</v>
      </c>
      <c r="N8184" s="289" t="s">
        <v>2252</v>
      </c>
      <c r="O8184" s="289" t="s">
        <v>945</v>
      </c>
      <c r="P8184" s="289" t="str">
        <f>VLOOKUP(CAT_Details[[#This Row],[Delivery Bp Customer Code]],Table6[],2,0)</f>
        <v>DK-LW01</v>
      </c>
    </row>
    <row r="8185" spans="1:16" x14ac:dyDescent="0.25">
      <c r="A8185" s="289" t="s">
        <v>3329</v>
      </c>
      <c r="B8185">
        <v>3</v>
      </c>
      <c r="C8185">
        <v>560</v>
      </c>
      <c r="D8185">
        <v>0.99</v>
      </c>
      <c r="E8185" s="289" t="s">
        <v>18292</v>
      </c>
      <c r="F8185">
        <v>5016250887</v>
      </c>
      <c r="G8185" s="276">
        <v>45814</v>
      </c>
      <c r="H8185">
        <v>20250528728627</v>
      </c>
      <c r="I8185">
        <v>0.85799999999999998</v>
      </c>
      <c r="J8185" s="289" t="s">
        <v>1047</v>
      </c>
      <c r="K8185" s="289" t="s">
        <v>18293</v>
      </c>
      <c r="L8185" s="289" t="s">
        <v>275</v>
      </c>
      <c r="M8185" s="289" t="s">
        <v>17989</v>
      </c>
      <c r="N8185" s="289" t="s">
        <v>1049</v>
      </c>
      <c r="O8185" s="289" t="s">
        <v>3332</v>
      </c>
      <c r="P8185" s="289">
        <f>VLOOKUP(CAT_Details[[#This Row],[Delivery Bp Customer Code]],Table6[],2,0)</f>
        <v>3402</v>
      </c>
    </row>
    <row r="8186" spans="1:16" x14ac:dyDescent="0.25">
      <c r="A8186" s="289" t="s">
        <v>3329</v>
      </c>
      <c r="B8186">
        <v>35</v>
      </c>
      <c r="C8186">
        <v>2800</v>
      </c>
      <c r="D8186">
        <v>14</v>
      </c>
      <c r="E8186" s="289" t="s">
        <v>18294</v>
      </c>
      <c r="F8186">
        <v>5016265686</v>
      </c>
      <c r="G8186" s="276">
        <v>45814</v>
      </c>
      <c r="H8186">
        <v>20250528728717</v>
      </c>
      <c r="I8186">
        <v>42</v>
      </c>
      <c r="J8186" s="289" t="s">
        <v>350</v>
      </c>
      <c r="K8186" s="289" t="s">
        <v>18295</v>
      </c>
      <c r="L8186" s="289" t="s">
        <v>275</v>
      </c>
      <c r="M8186" s="289" t="s">
        <v>17896</v>
      </c>
      <c r="N8186" s="289" t="s">
        <v>3433</v>
      </c>
      <c r="O8186" s="289" t="s">
        <v>3332</v>
      </c>
      <c r="P8186" s="289">
        <f>VLOOKUP(CAT_Details[[#This Row],[Delivery Bp Customer Code]],Table6[],2,0)</f>
        <v>3402</v>
      </c>
    </row>
    <row r="8187" spans="1:16" x14ac:dyDescent="0.25">
      <c r="A8187" s="289" t="s">
        <v>3329</v>
      </c>
      <c r="B8187">
        <v>1</v>
      </c>
      <c r="C8187">
        <v>121</v>
      </c>
      <c r="D8187">
        <v>0.4</v>
      </c>
      <c r="E8187" s="289" t="s">
        <v>18296</v>
      </c>
      <c r="F8187">
        <v>5016266094</v>
      </c>
      <c r="G8187" s="276">
        <v>45814</v>
      </c>
      <c r="H8187">
        <v>20250523725935</v>
      </c>
      <c r="I8187">
        <v>0.96</v>
      </c>
      <c r="J8187" s="289" t="s">
        <v>280</v>
      </c>
      <c r="K8187" s="289" t="s">
        <v>18297</v>
      </c>
      <c r="L8187" s="289" t="s">
        <v>275</v>
      </c>
      <c r="M8187" s="289" t="s">
        <v>18249</v>
      </c>
      <c r="N8187" s="289" t="s">
        <v>619</v>
      </c>
      <c r="O8187" s="289" t="s">
        <v>3332</v>
      </c>
      <c r="P8187" s="289">
        <f>VLOOKUP(CAT_Details[[#This Row],[Delivery Bp Customer Code]],Table6[],2,0)</f>
        <v>3402</v>
      </c>
    </row>
    <row r="8188" spans="1:16" x14ac:dyDescent="0.25">
      <c r="A8188" s="289" t="s">
        <v>3329</v>
      </c>
      <c r="B8188">
        <v>3</v>
      </c>
      <c r="C8188">
        <v>618</v>
      </c>
      <c r="D8188">
        <v>1.2</v>
      </c>
      <c r="E8188" s="289" t="s">
        <v>18296</v>
      </c>
      <c r="F8188">
        <v>5016266095</v>
      </c>
      <c r="G8188" s="276">
        <v>45814</v>
      </c>
      <c r="H8188">
        <v>20250523725936</v>
      </c>
      <c r="I8188">
        <v>2.88</v>
      </c>
      <c r="J8188" s="289" t="s">
        <v>280</v>
      </c>
      <c r="K8188" s="289" t="s">
        <v>18298</v>
      </c>
      <c r="L8188" s="289" t="s">
        <v>275</v>
      </c>
      <c r="M8188" s="289" t="s">
        <v>18249</v>
      </c>
      <c r="N8188" s="289" t="s">
        <v>619</v>
      </c>
      <c r="O8188" s="289" t="s">
        <v>3332</v>
      </c>
      <c r="P8188" s="289">
        <f>VLOOKUP(CAT_Details[[#This Row],[Delivery Bp Customer Code]],Table6[],2,0)</f>
        <v>3402</v>
      </c>
    </row>
    <row r="8189" spans="1:16" x14ac:dyDescent="0.25">
      <c r="A8189" s="289" t="s">
        <v>3329</v>
      </c>
      <c r="B8189">
        <v>12</v>
      </c>
      <c r="C8189">
        <v>600</v>
      </c>
      <c r="D8189">
        <v>7.8</v>
      </c>
      <c r="E8189" s="289" t="s">
        <v>18299</v>
      </c>
      <c r="F8189">
        <v>5016296501</v>
      </c>
      <c r="G8189" s="276">
        <v>45814</v>
      </c>
      <c r="H8189">
        <v>20250603732075</v>
      </c>
      <c r="I8189">
        <v>17.381</v>
      </c>
      <c r="J8189" s="289" t="s">
        <v>273</v>
      </c>
      <c r="K8189" s="289" t="s">
        <v>18300</v>
      </c>
      <c r="L8189" s="289" t="s">
        <v>275</v>
      </c>
      <c r="M8189" s="289" t="s">
        <v>18301</v>
      </c>
      <c r="N8189" s="289" t="s">
        <v>1240</v>
      </c>
      <c r="O8189" s="289" t="s">
        <v>3332</v>
      </c>
      <c r="P8189" s="289">
        <f>VLOOKUP(CAT_Details[[#This Row],[Delivery Bp Customer Code]],Table6[],2,0)</f>
        <v>3402</v>
      </c>
    </row>
    <row r="8190" spans="1:16" x14ac:dyDescent="0.25">
      <c r="A8190" s="289" t="s">
        <v>707</v>
      </c>
      <c r="B8190">
        <v>13</v>
      </c>
      <c r="C8190">
        <v>20416</v>
      </c>
      <c r="D8190">
        <v>4.91</v>
      </c>
      <c r="E8190" s="289" t="s">
        <v>18302</v>
      </c>
      <c r="F8190">
        <v>5016309101</v>
      </c>
      <c r="G8190" s="276">
        <v>45814</v>
      </c>
      <c r="I8190">
        <v>11.183999999999999</v>
      </c>
      <c r="J8190" s="289" t="s">
        <v>350</v>
      </c>
      <c r="K8190" s="289" t="s">
        <v>18303</v>
      </c>
      <c r="L8190" s="289" t="s">
        <v>273</v>
      </c>
      <c r="M8190" s="289" t="s">
        <v>18304</v>
      </c>
      <c r="N8190" s="289" t="s">
        <v>18305</v>
      </c>
      <c r="O8190" s="289" t="s">
        <v>711</v>
      </c>
      <c r="P8190" s="289" t="str">
        <f>VLOOKUP(CAT_Details[[#This Row],[Delivery Bp Customer Code]],Table6[],2,0)</f>
        <v>No Loc</v>
      </c>
    </row>
    <row r="8191" spans="1:16" x14ac:dyDescent="0.25">
      <c r="A8191" s="289" t="s">
        <v>76</v>
      </c>
      <c r="B8191">
        <v>1</v>
      </c>
      <c r="C8191">
        <v>56</v>
      </c>
      <c r="D8191">
        <v>0.4</v>
      </c>
      <c r="E8191" s="289" t="s">
        <v>18306</v>
      </c>
      <c r="F8191">
        <v>5016266277</v>
      </c>
      <c r="G8191" s="276">
        <v>45814</v>
      </c>
      <c r="H8191">
        <v>20250527727471</v>
      </c>
      <c r="I8191">
        <v>0.48</v>
      </c>
      <c r="J8191" s="289" t="s">
        <v>350</v>
      </c>
      <c r="K8191" s="289" t="s">
        <v>18307</v>
      </c>
      <c r="L8191" s="289" t="s">
        <v>275</v>
      </c>
      <c r="M8191" s="289" t="s">
        <v>18264</v>
      </c>
      <c r="N8191" s="289" t="s">
        <v>15910</v>
      </c>
      <c r="O8191" s="289" t="s">
        <v>16049</v>
      </c>
      <c r="P8191" s="289" t="str">
        <f>VLOOKUP(CAT_Details[[#This Row],[Delivery Bp Customer Code]],Table6[],2,0)</f>
        <v>MZ02</v>
      </c>
    </row>
    <row r="8192" spans="1:16" x14ac:dyDescent="0.25">
      <c r="A8192" s="289" t="s">
        <v>285</v>
      </c>
      <c r="B8192">
        <v>29</v>
      </c>
      <c r="C8192">
        <v>493</v>
      </c>
      <c r="D8192">
        <v>1.22</v>
      </c>
      <c r="E8192" s="289" t="s">
        <v>18252</v>
      </c>
      <c r="F8192">
        <v>5016230815</v>
      </c>
      <c r="G8192" s="276">
        <v>45814</v>
      </c>
      <c r="H8192">
        <v>20250527727462</v>
      </c>
      <c r="I8192">
        <v>0.69899999999999995</v>
      </c>
      <c r="J8192" s="289" t="s">
        <v>294</v>
      </c>
      <c r="K8192" s="289" t="s">
        <v>18308</v>
      </c>
      <c r="L8192" s="289" t="s">
        <v>275</v>
      </c>
      <c r="M8192" s="289" t="s">
        <v>18254</v>
      </c>
      <c r="N8192" s="289" t="s">
        <v>1413</v>
      </c>
      <c r="O8192" s="289" t="s">
        <v>291</v>
      </c>
      <c r="P8192" s="289" t="str">
        <f>VLOOKUP(CAT_Details[[#This Row],[Delivery Bp Customer Code]],Table6[],2,0)</f>
        <v>DX01-L5</v>
      </c>
    </row>
    <row r="8193" spans="1:16" x14ac:dyDescent="0.25">
      <c r="A8193" s="289" t="s">
        <v>285</v>
      </c>
      <c r="B8193">
        <v>10</v>
      </c>
      <c r="C8193">
        <v>1550</v>
      </c>
      <c r="D8193">
        <v>4.34</v>
      </c>
      <c r="E8193" s="289" t="s">
        <v>18309</v>
      </c>
      <c r="F8193">
        <v>5016239726</v>
      </c>
      <c r="G8193" s="276">
        <v>45814</v>
      </c>
      <c r="H8193">
        <v>20250526726786</v>
      </c>
      <c r="I8193">
        <v>10.4</v>
      </c>
      <c r="J8193" s="289" t="s">
        <v>294</v>
      </c>
      <c r="K8193" s="289" t="s">
        <v>18310</v>
      </c>
      <c r="L8193" s="289" t="s">
        <v>275</v>
      </c>
      <c r="M8193" s="289" t="s">
        <v>18146</v>
      </c>
      <c r="N8193" s="289" t="s">
        <v>16159</v>
      </c>
      <c r="O8193" s="289" t="s">
        <v>291</v>
      </c>
      <c r="P8193" s="289" t="str">
        <f>VLOOKUP(CAT_Details[[#This Row],[Delivery Bp Customer Code]],Table6[],2,0)</f>
        <v>DX01-L5</v>
      </c>
    </row>
    <row r="8194" spans="1:16" x14ac:dyDescent="0.25">
      <c r="A8194" s="289" t="s">
        <v>285</v>
      </c>
      <c r="B8194">
        <v>2</v>
      </c>
      <c r="C8194">
        <v>470</v>
      </c>
      <c r="D8194">
        <v>0.8</v>
      </c>
      <c r="E8194" s="289" t="s">
        <v>18311</v>
      </c>
      <c r="F8194">
        <v>5016239736</v>
      </c>
      <c r="G8194" s="276">
        <v>45814</v>
      </c>
      <c r="H8194">
        <v>20250528728591</v>
      </c>
      <c r="I8194">
        <v>1.92</v>
      </c>
      <c r="J8194" s="289" t="s">
        <v>401</v>
      </c>
      <c r="K8194" s="289" t="s">
        <v>18312</v>
      </c>
      <c r="L8194" s="289" t="s">
        <v>275</v>
      </c>
      <c r="M8194" s="289" t="s">
        <v>18313</v>
      </c>
      <c r="N8194" s="289" t="s">
        <v>17729</v>
      </c>
      <c r="O8194" s="289" t="s">
        <v>291</v>
      </c>
      <c r="P8194" s="289" t="str">
        <f>VLOOKUP(CAT_Details[[#This Row],[Delivery Bp Customer Code]],Table6[],2,0)</f>
        <v>DX01-L5</v>
      </c>
    </row>
    <row r="8195" spans="1:16" x14ac:dyDescent="0.25">
      <c r="A8195" s="289" t="s">
        <v>285</v>
      </c>
      <c r="B8195">
        <v>27</v>
      </c>
      <c r="C8195">
        <v>10500</v>
      </c>
      <c r="D8195">
        <v>10.8</v>
      </c>
      <c r="E8195" s="289" t="s">
        <v>18314</v>
      </c>
      <c r="F8195">
        <v>5016239826</v>
      </c>
      <c r="G8195" s="276">
        <v>45814</v>
      </c>
      <c r="H8195">
        <v>20250522725175</v>
      </c>
      <c r="I8195">
        <v>25.92</v>
      </c>
      <c r="J8195" s="289" t="s">
        <v>383</v>
      </c>
      <c r="K8195" s="289" t="s">
        <v>18315</v>
      </c>
      <c r="L8195" s="289" t="s">
        <v>275</v>
      </c>
      <c r="M8195" s="289" t="s">
        <v>18316</v>
      </c>
      <c r="N8195" s="289" t="s">
        <v>386</v>
      </c>
      <c r="O8195" s="289" t="s">
        <v>291</v>
      </c>
      <c r="P8195" s="289" t="str">
        <f>VLOOKUP(CAT_Details[[#This Row],[Delivery Bp Customer Code]],Table6[],2,0)</f>
        <v>DX01-L5</v>
      </c>
    </row>
    <row r="8196" spans="1:16" x14ac:dyDescent="0.25">
      <c r="A8196" s="289" t="s">
        <v>285</v>
      </c>
      <c r="B8196">
        <v>7</v>
      </c>
      <c r="C8196">
        <v>2352</v>
      </c>
      <c r="D8196">
        <v>3.49</v>
      </c>
      <c r="E8196" s="289" t="s">
        <v>18317</v>
      </c>
      <c r="F8196">
        <v>5016240015</v>
      </c>
      <c r="G8196" s="276">
        <v>45814</v>
      </c>
      <c r="H8196">
        <v>20250528728811</v>
      </c>
      <c r="I8196">
        <v>7.702</v>
      </c>
      <c r="J8196" s="289" t="s">
        <v>401</v>
      </c>
      <c r="K8196" s="289" t="s">
        <v>18318</v>
      </c>
      <c r="L8196" s="289" t="s">
        <v>275</v>
      </c>
      <c r="M8196" s="289" t="s">
        <v>18313</v>
      </c>
      <c r="N8196" s="289" t="s">
        <v>16659</v>
      </c>
      <c r="O8196" s="289" t="s">
        <v>291</v>
      </c>
      <c r="P8196" s="289" t="str">
        <f>VLOOKUP(CAT_Details[[#This Row],[Delivery Bp Customer Code]],Table6[],2,0)</f>
        <v>DX01-L5</v>
      </c>
    </row>
    <row r="8197" spans="1:16" x14ac:dyDescent="0.25">
      <c r="A8197" s="289" t="s">
        <v>285</v>
      </c>
      <c r="B8197">
        <v>1</v>
      </c>
      <c r="C8197">
        <v>10</v>
      </c>
      <c r="D8197">
        <v>0.1</v>
      </c>
      <c r="E8197" s="289" t="s">
        <v>18319</v>
      </c>
      <c r="F8197">
        <v>5016250586</v>
      </c>
      <c r="G8197" s="276">
        <v>45814</v>
      </c>
      <c r="H8197">
        <v>20250528728409</v>
      </c>
      <c r="I8197">
        <v>0.04</v>
      </c>
      <c r="J8197" s="289" t="s">
        <v>294</v>
      </c>
      <c r="K8197" s="289" t="s">
        <v>18320</v>
      </c>
      <c r="L8197" s="289" t="s">
        <v>275</v>
      </c>
      <c r="M8197" s="289"/>
      <c r="N8197" s="289" t="s">
        <v>660</v>
      </c>
      <c r="O8197" s="289" t="s">
        <v>291</v>
      </c>
      <c r="P8197" s="289" t="str">
        <f>VLOOKUP(CAT_Details[[#This Row],[Delivery Bp Customer Code]],Table6[],2,0)</f>
        <v>DX01-L5</v>
      </c>
    </row>
    <row r="8198" spans="1:16" x14ac:dyDescent="0.25">
      <c r="A8198" s="289" t="s">
        <v>285</v>
      </c>
      <c r="B8198">
        <v>17</v>
      </c>
      <c r="C8198">
        <v>3383</v>
      </c>
      <c r="D8198">
        <v>8.2899999999999991</v>
      </c>
      <c r="E8198" s="289" t="s">
        <v>18321</v>
      </c>
      <c r="F8198">
        <v>5016250638</v>
      </c>
      <c r="G8198" s="276">
        <v>45814</v>
      </c>
      <c r="H8198">
        <v>20250529729622</v>
      </c>
      <c r="I8198">
        <v>17.901</v>
      </c>
      <c r="J8198" s="289" t="s">
        <v>345</v>
      </c>
      <c r="K8198" s="289" t="s">
        <v>18322</v>
      </c>
      <c r="L8198" s="289" t="s">
        <v>275</v>
      </c>
      <c r="M8198" s="289" t="s">
        <v>18207</v>
      </c>
      <c r="N8198" s="289" t="s">
        <v>415</v>
      </c>
      <c r="O8198" s="289" t="s">
        <v>291</v>
      </c>
      <c r="P8198" s="289" t="str">
        <f>VLOOKUP(CAT_Details[[#This Row],[Delivery Bp Customer Code]],Table6[],2,0)</f>
        <v>DX01-L5</v>
      </c>
    </row>
    <row r="8199" spans="1:16" x14ac:dyDescent="0.25">
      <c r="A8199" s="289" t="s">
        <v>285</v>
      </c>
      <c r="B8199">
        <v>9</v>
      </c>
      <c r="C8199">
        <v>810</v>
      </c>
      <c r="D8199">
        <v>3.6</v>
      </c>
      <c r="E8199" s="289" t="s">
        <v>18323</v>
      </c>
      <c r="F8199">
        <v>5016266213</v>
      </c>
      <c r="G8199" s="276">
        <v>45814</v>
      </c>
      <c r="H8199">
        <v>20250528728801</v>
      </c>
      <c r="I8199">
        <v>8.64</v>
      </c>
      <c r="J8199" s="289" t="s">
        <v>350</v>
      </c>
      <c r="K8199" s="289" t="s">
        <v>18324</v>
      </c>
      <c r="L8199" s="289" t="s">
        <v>275</v>
      </c>
      <c r="M8199" s="289" t="s">
        <v>18264</v>
      </c>
      <c r="N8199" s="289" t="s">
        <v>15321</v>
      </c>
      <c r="O8199" s="289" t="s">
        <v>291</v>
      </c>
      <c r="P8199" s="289" t="str">
        <f>VLOOKUP(CAT_Details[[#This Row],[Delivery Bp Customer Code]],Table6[],2,0)</f>
        <v>DX01-L5</v>
      </c>
    </row>
    <row r="8200" spans="1:16" x14ac:dyDescent="0.25">
      <c r="A8200" s="289" t="s">
        <v>285</v>
      </c>
      <c r="B8200">
        <v>6</v>
      </c>
      <c r="C8200">
        <v>1048</v>
      </c>
      <c r="D8200">
        <v>2.4</v>
      </c>
      <c r="E8200" s="289" t="s">
        <v>18325</v>
      </c>
      <c r="F8200">
        <v>5016266266</v>
      </c>
      <c r="G8200" s="276">
        <v>45814</v>
      </c>
      <c r="H8200">
        <v>20250530730446</v>
      </c>
      <c r="I8200">
        <v>4.6660000000000004</v>
      </c>
      <c r="J8200" s="289" t="s">
        <v>287</v>
      </c>
      <c r="K8200" s="289" t="s">
        <v>18326</v>
      </c>
      <c r="L8200" s="289" t="s">
        <v>275</v>
      </c>
      <c r="M8200" s="289" t="s">
        <v>18171</v>
      </c>
      <c r="N8200" s="289" t="s">
        <v>814</v>
      </c>
      <c r="O8200" s="289" t="s">
        <v>291</v>
      </c>
      <c r="P8200" s="289" t="str">
        <f>VLOOKUP(CAT_Details[[#This Row],[Delivery Bp Customer Code]],Table6[],2,0)</f>
        <v>DX01-L5</v>
      </c>
    </row>
    <row r="8201" spans="1:16" x14ac:dyDescent="0.25">
      <c r="A8201" s="289" t="s">
        <v>285</v>
      </c>
      <c r="B8201">
        <v>1</v>
      </c>
      <c r="C8201">
        <v>180</v>
      </c>
      <c r="D8201">
        <v>0.4</v>
      </c>
      <c r="E8201" s="289" t="s">
        <v>18325</v>
      </c>
      <c r="F8201">
        <v>5016266268</v>
      </c>
      <c r="G8201" s="276">
        <v>45814</v>
      </c>
      <c r="H8201">
        <v>20250530730450</v>
      </c>
      <c r="I8201">
        <v>0.76800000000000002</v>
      </c>
      <c r="J8201" s="289" t="s">
        <v>287</v>
      </c>
      <c r="K8201" s="289" t="s">
        <v>18327</v>
      </c>
      <c r="L8201" s="289" t="s">
        <v>275</v>
      </c>
      <c r="M8201" s="289" t="s">
        <v>18171</v>
      </c>
      <c r="N8201" s="289" t="s">
        <v>814</v>
      </c>
      <c r="O8201" s="289" t="s">
        <v>291</v>
      </c>
      <c r="P8201" s="289" t="str">
        <f>VLOOKUP(CAT_Details[[#This Row],[Delivery Bp Customer Code]],Table6[],2,0)</f>
        <v>DX01-L5</v>
      </c>
    </row>
    <row r="8202" spans="1:16" x14ac:dyDescent="0.25">
      <c r="A8202" s="289" t="s">
        <v>285</v>
      </c>
      <c r="B8202">
        <v>3</v>
      </c>
      <c r="C8202">
        <v>435</v>
      </c>
      <c r="D8202">
        <v>1.1599999999999999</v>
      </c>
      <c r="E8202" s="289" t="s">
        <v>18274</v>
      </c>
      <c r="F8202">
        <v>5016296676</v>
      </c>
      <c r="G8202" s="276">
        <v>45814</v>
      </c>
      <c r="H8202">
        <v>20250603731918</v>
      </c>
      <c r="I8202">
        <v>2.2989999999999999</v>
      </c>
      <c r="J8202" s="289" t="s">
        <v>273</v>
      </c>
      <c r="K8202" s="289" t="s">
        <v>18328</v>
      </c>
      <c r="L8202" s="289" t="s">
        <v>275</v>
      </c>
      <c r="M8202" s="289" t="s">
        <v>18279</v>
      </c>
      <c r="N8202" s="289" t="s">
        <v>519</v>
      </c>
      <c r="O8202" s="289" t="s">
        <v>291</v>
      </c>
      <c r="P8202" s="289" t="str">
        <f>VLOOKUP(CAT_Details[[#This Row],[Delivery Bp Customer Code]],Table6[],2,0)</f>
        <v>DX01-L5</v>
      </c>
    </row>
    <row r="8203" spans="1:16" x14ac:dyDescent="0.25">
      <c r="A8203" s="289" t="s">
        <v>272</v>
      </c>
      <c r="B8203">
        <v>7</v>
      </c>
      <c r="C8203">
        <v>2050</v>
      </c>
      <c r="D8203">
        <v>2.8</v>
      </c>
      <c r="E8203" s="289" t="s">
        <v>18329</v>
      </c>
      <c r="F8203">
        <v>5016230512</v>
      </c>
      <c r="G8203" s="276">
        <v>45814</v>
      </c>
      <c r="H8203">
        <v>20250514717860</v>
      </c>
      <c r="I8203">
        <v>6.72</v>
      </c>
      <c r="J8203" s="289" t="s">
        <v>324</v>
      </c>
      <c r="K8203" s="289" t="s">
        <v>18330</v>
      </c>
      <c r="L8203" s="289" t="s">
        <v>275</v>
      </c>
      <c r="M8203" s="289" t="s">
        <v>18118</v>
      </c>
      <c r="N8203" s="289" t="s">
        <v>622</v>
      </c>
      <c r="O8203" s="289" t="s">
        <v>277</v>
      </c>
      <c r="P8203" s="289" t="str">
        <f>VLOOKUP(CAT_Details[[#This Row],[Delivery Bp Customer Code]],Table6[],2,0)</f>
        <v>U2-L5</v>
      </c>
    </row>
    <row r="8204" spans="1:16" x14ac:dyDescent="0.25">
      <c r="A8204" s="289" t="s">
        <v>272</v>
      </c>
      <c r="B8204">
        <v>3</v>
      </c>
      <c r="C8204">
        <v>1176.9000000000001</v>
      </c>
      <c r="D8204">
        <v>0.6</v>
      </c>
      <c r="E8204" s="289" t="s">
        <v>18331</v>
      </c>
      <c r="F8204">
        <v>5016239996</v>
      </c>
      <c r="G8204" s="276">
        <v>45814</v>
      </c>
      <c r="H8204">
        <v>20250527727283</v>
      </c>
      <c r="I8204">
        <v>0.76800000000000002</v>
      </c>
      <c r="J8204" s="289" t="s">
        <v>294</v>
      </c>
      <c r="K8204" s="289" t="s">
        <v>18332</v>
      </c>
      <c r="L8204" s="289" t="s">
        <v>275</v>
      </c>
      <c r="M8204" s="289" t="s">
        <v>18196</v>
      </c>
      <c r="N8204" s="289" t="s">
        <v>698</v>
      </c>
      <c r="O8204" s="289" t="s">
        <v>277</v>
      </c>
      <c r="P8204" s="289" t="str">
        <f>VLOOKUP(CAT_Details[[#This Row],[Delivery Bp Customer Code]],Table6[],2,0)</f>
        <v>U2-L5</v>
      </c>
    </row>
    <row r="8205" spans="1:16" x14ac:dyDescent="0.25">
      <c r="A8205" s="289" t="s">
        <v>272</v>
      </c>
      <c r="B8205">
        <v>1</v>
      </c>
      <c r="C8205">
        <v>11.25</v>
      </c>
      <c r="D8205">
        <v>0.03</v>
      </c>
      <c r="E8205" s="289" t="s">
        <v>18292</v>
      </c>
      <c r="F8205">
        <v>5016250886</v>
      </c>
      <c r="G8205" s="276">
        <v>45814</v>
      </c>
      <c r="H8205">
        <v>20250528728949</v>
      </c>
      <c r="I8205">
        <v>1.0999999999999999E-2</v>
      </c>
      <c r="J8205" s="289" t="s">
        <v>1047</v>
      </c>
      <c r="K8205" s="289" t="s">
        <v>18333</v>
      </c>
      <c r="L8205" s="289" t="s">
        <v>275</v>
      </c>
      <c r="M8205" s="289" t="s">
        <v>17989</v>
      </c>
      <c r="N8205" s="289" t="s">
        <v>1049</v>
      </c>
      <c r="O8205" s="289" t="s">
        <v>277</v>
      </c>
      <c r="P8205" s="289" t="str">
        <f>VLOOKUP(CAT_Details[[#This Row],[Delivery Bp Customer Code]],Table6[],2,0)</f>
        <v>U2-L5</v>
      </c>
    </row>
    <row r="8206" spans="1:16" x14ac:dyDescent="0.25">
      <c r="A8206" s="289" t="s">
        <v>272</v>
      </c>
      <c r="B8206">
        <v>15</v>
      </c>
      <c r="C8206">
        <v>750</v>
      </c>
      <c r="D8206">
        <v>7.67</v>
      </c>
      <c r="E8206" s="289" t="s">
        <v>18334</v>
      </c>
      <c r="F8206">
        <v>5016297260</v>
      </c>
      <c r="G8206" s="276">
        <v>45814</v>
      </c>
      <c r="H8206">
        <v>20250603732086</v>
      </c>
      <c r="I8206">
        <v>16.942</v>
      </c>
      <c r="J8206" s="289" t="s">
        <v>273</v>
      </c>
      <c r="K8206" s="289" t="s">
        <v>18335</v>
      </c>
      <c r="L8206" s="289" t="s">
        <v>275</v>
      </c>
      <c r="M8206" s="289" t="s">
        <v>18301</v>
      </c>
      <c r="N8206" s="289" t="s">
        <v>1240</v>
      </c>
      <c r="O8206" s="289" t="s">
        <v>277</v>
      </c>
      <c r="P8206" s="289" t="str">
        <f>VLOOKUP(CAT_Details[[#This Row],[Delivery Bp Customer Code]],Table6[],2,0)</f>
        <v>U2-L5</v>
      </c>
    </row>
    <row r="8207" spans="1:16" x14ac:dyDescent="0.25">
      <c r="A8207" s="289" t="s">
        <v>4794</v>
      </c>
      <c r="B8207">
        <v>3</v>
      </c>
      <c r="C8207">
        <v>48</v>
      </c>
      <c r="D8207">
        <v>0.17</v>
      </c>
      <c r="E8207" s="289" t="s">
        <v>18252</v>
      </c>
      <c r="F8207">
        <v>5016230817</v>
      </c>
      <c r="G8207" s="276">
        <v>45814</v>
      </c>
      <c r="H8207">
        <v>20250527727487</v>
      </c>
      <c r="I8207">
        <v>0.14199999999999999</v>
      </c>
      <c r="J8207" s="289" t="s">
        <v>294</v>
      </c>
      <c r="K8207" s="289" t="s">
        <v>18336</v>
      </c>
      <c r="L8207" s="289" t="s">
        <v>275</v>
      </c>
      <c r="M8207" s="289" t="s">
        <v>18337</v>
      </c>
      <c r="N8207" s="289" t="s">
        <v>1413</v>
      </c>
      <c r="O8207" s="289" t="s">
        <v>4798</v>
      </c>
      <c r="P8207" s="289" t="str">
        <f>VLOOKUP(CAT_Details[[#This Row],[Delivery Bp Customer Code]],Table6[],2,0)</f>
        <v>MY02</v>
      </c>
    </row>
    <row r="8208" spans="1:16" x14ac:dyDescent="0.25">
      <c r="A8208" s="289" t="s">
        <v>4794</v>
      </c>
      <c r="B8208">
        <v>1</v>
      </c>
      <c r="C8208">
        <v>151</v>
      </c>
      <c r="D8208">
        <v>0.4</v>
      </c>
      <c r="E8208" s="289" t="s">
        <v>18338</v>
      </c>
      <c r="F8208">
        <v>5016239801</v>
      </c>
      <c r="G8208" s="276">
        <v>45814</v>
      </c>
      <c r="H8208">
        <v>20250527727417</v>
      </c>
      <c r="I8208">
        <v>0.96</v>
      </c>
      <c r="J8208" s="289" t="s">
        <v>401</v>
      </c>
      <c r="K8208" s="289" t="s">
        <v>18339</v>
      </c>
      <c r="L8208" s="289" t="s">
        <v>275</v>
      </c>
      <c r="M8208" s="289" t="s">
        <v>18313</v>
      </c>
      <c r="N8208" s="289" t="s">
        <v>16659</v>
      </c>
      <c r="O8208" s="289" t="s">
        <v>4798</v>
      </c>
      <c r="P8208" s="289" t="str">
        <f>VLOOKUP(CAT_Details[[#This Row],[Delivery Bp Customer Code]],Table6[],2,0)</f>
        <v>MY02</v>
      </c>
    </row>
    <row r="8209" spans="1:16" x14ac:dyDescent="0.25">
      <c r="A8209" s="289" t="s">
        <v>278</v>
      </c>
      <c r="B8209">
        <v>12</v>
      </c>
      <c r="C8209">
        <v>4873</v>
      </c>
      <c r="D8209">
        <v>4.8</v>
      </c>
      <c r="E8209" s="289" t="s">
        <v>18340</v>
      </c>
      <c r="F8209">
        <v>5016250598</v>
      </c>
      <c r="G8209" s="276">
        <v>45819</v>
      </c>
      <c r="H8209">
        <v>20250528729366</v>
      </c>
      <c r="I8209">
        <v>11.52</v>
      </c>
      <c r="J8209" s="289" t="s">
        <v>317</v>
      </c>
      <c r="K8209" s="289" t="s">
        <v>18341</v>
      </c>
      <c r="L8209" s="289" t="s">
        <v>275</v>
      </c>
      <c r="M8209" s="289" t="s">
        <v>18342</v>
      </c>
      <c r="N8209" s="289" t="s">
        <v>16210</v>
      </c>
      <c r="O8209" s="289" t="s">
        <v>498</v>
      </c>
      <c r="P8209" s="289" t="str">
        <f>VLOOKUP(CAT_Details[[#This Row],[Delivery Bp Customer Code]],Table6[],2,0)</f>
        <v>DK-BM01</v>
      </c>
    </row>
    <row r="8210" spans="1:16" x14ac:dyDescent="0.25">
      <c r="A8210" s="289" t="s">
        <v>278</v>
      </c>
      <c r="B8210">
        <v>3</v>
      </c>
      <c r="C8210">
        <v>1350</v>
      </c>
      <c r="D8210">
        <v>1.2</v>
      </c>
      <c r="E8210" s="289" t="s">
        <v>18343</v>
      </c>
      <c r="F8210">
        <v>5016280207</v>
      </c>
      <c r="G8210" s="276">
        <v>45819</v>
      </c>
      <c r="H8210">
        <v>20250602731009</v>
      </c>
      <c r="I8210">
        <v>2.7360000000000002</v>
      </c>
      <c r="J8210" s="289" t="s">
        <v>350</v>
      </c>
      <c r="K8210" s="289" t="s">
        <v>18344</v>
      </c>
      <c r="L8210" s="289" t="s">
        <v>275</v>
      </c>
      <c r="M8210" s="289" t="s">
        <v>18345</v>
      </c>
      <c r="N8210" s="289" t="s">
        <v>999</v>
      </c>
      <c r="O8210" s="289" t="s">
        <v>498</v>
      </c>
      <c r="P8210" s="289" t="str">
        <f>VLOOKUP(CAT_Details[[#This Row],[Delivery Bp Customer Code]],Table6[],2,0)</f>
        <v>DK-BM01</v>
      </c>
    </row>
    <row r="8211" spans="1:16" x14ac:dyDescent="0.25">
      <c r="A8211" s="289" t="s">
        <v>278</v>
      </c>
      <c r="B8211">
        <v>1</v>
      </c>
      <c r="C8211">
        <v>166.3</v>
      </c>
      <c r="D8211">
        <v>0.4</v>
      </c>
      <c r="E8211" s="289" t="s">
        <v>18346</v>
      </c>
      <c r="F8211">
        <v>5016280399</v>
      </c>
      <c r="G8211" s="276">
        <v>45819</v>
      </c>
      <c r="H8211">
        <v>20250530730613</v>
      </c>
      <c r="I8211">
        <v>0.96</v>
      </c>
      <c r="J8211" s="289" t="s">
        <v>280</v>
      </c>
      <c r="K8211" s="289" t="s">
        <v>18347</v>
      </c>
      <c r="L8211" s="289" t="s">
        <v>275</v>
      </c>
      <c r="M8211" s="289" t="s">
        <v>18249</v>
      </c>
      <c r="N8211" s="289" t="s">
        <v>485</v>
      </c>
      <c r="O8211" s="289" t="s">
        <v>498</v>
      </c>
      <c r="P8211" s="289" t="str">
        <f>VLOOKUP(CAT_Details[[#This Row],[Delivery Bp Customer Code]],Table6[],2,0)</f>
        <v>DK-BM01</v>
      </c>
    </row>
    <row r="8212" spans="1:16" x14ac:dyDescent="0.25">
      <c r="A8212" s="289" t="s">
        <v>278</v>
      </c>
      <c r="B8212">
        <v>12</v>
      </c>
      <c r="C8212">
        <v>3565</v>
      </c>
      <c r="D8212">
        <v>4.8</v>
      </c>
      <c r="E8212" s="289" t="s">
        <v>18348</v>
      </c>
      <c r="F8212">
        <v>5016280841</v>
      </c>
      <c r="G8212" s="276">
        <v>45819</v>
      </c>
      <c r="H8212">
        <v>20250530730322</v>
      </c>
      <c r="I8212">
        <v>11.52</v>
      </c>
      <c r="J8212" s="289" t="s">
        <v>324</v>
      </c>
      <c r="K8212" s="289" t="s">
        <v>18349</v>
      </c>
      <c r="L8212" s="289" t="s">
        <v>275</v>
      </c>
      <c r="M8212" s="289" t="s">
        <v>18350</v>
      </c>
      <c r="N8212" s="289" t="s">
        <v>343</v>
      </c>
      <c r="O8212" s="289" t="s">
        <v>498</v>
      </c>
      <c r="P8212" s="289" t="str">
        <f>VLOOKUP(CAT_Details[[#This Row],[Delivery Bp Customer Code]],Table6[],2,0)</f>
        <v>DK-BM01</v>
      </c>
    </row>
    <row r="8213" spans="1:16" x14ac:dyDescent="0.25">
      <c r="A8213" s="289" t="s">
        <v>278</v>
      </c>
      <c r="B8213">
        <v>1</v>
      </c>
      <c r="C8213">
        <v>26</v>
      </c>
      <c r="D8213">
        <v>0.2</v>
      </c>
      <c r="E8213" s="289" t="s">
        <v>18351</v>
      </c>
      <c r="F8213">
        <v>5016280905</v>
      </c>
      <c r="G8213" s="276">
        <v>45819</v>
      </c>
      <c r="H8213">
        <v>20250530730575</v>
      </c>
      <c r="I8213">
        <v>7.1999999999999995E-2</v>
      </c>
      <c r="J8213" s="289" t="s">
        <v>324</v>
      </c>
      <c r="K8213" s="289" t="s">
        <v>18352</v>
      </c>
      <c r="L8213" s="289" t="s">
        <v>275</v>
      </c>
      <c r="M8213" s="289" t="s">
        <v>18353</v>
      </c>
      <c r="N8213" s="289" t="s">
        <v>734</v>
      </c>
      <c r="O8213" s="289" t="s">
        <v>498</v>
      </c>
      <c r="P8213" s="289" t="str">
        <f>VLOOKUP(CAT_Details[[#This Row],[Delivery Bp Customer Code]],Table6[],2,0)</f>
        <v>DK-BM01</v>
      </c>
    </row>
    <row r="8214" spans="1:16" x14ac:dyDescent="0.25">
      <c r="A8214" s="289" t="s">
        <v>278</v>
      </c>
      <c r="B8214">
        <v>1</v>
      </c>
      <c r="C8214">
        <v>436</v>
      </c>
      <c r="D8214">
        <v>0.4</v>
      </c>
      <c r="E8214" s="289" t="s">
        <v>18354</v>
      </c>
      <c r="F8214">
        <v>5016281064</v>
      </c>
      <c r="G8214" s="276">
        <v>45819</v>
      </c>
      <c r="H8214">
        <v>20250528728742</v>
      </c>
      <c r="I8214">
        <v>0.48</v>
      </c>
      <c r="J8214" s="289" t="s">
        <v>280</v>
      </c>
      <c r="K8214" s="289" t="s">
        <v>18355</v>
      </c>
      <c r="L8214" s="289" t="s">
        <v>275</v>
      </c>
      <c r="M8214" s="289" t="s">
        <v>18249</v>
      </c>
      <c r="N8214" s="289" t="s">
        <v>17247</v>
      </c>
      <c r="O8214" s="289" t="s">
        <v>498</v>
      </c>
      <c r="P8214" s="289" t="str">
        <f>VLOOKUP(CAT_Details[[#This Row],[Delivery Bp Customer Code]],Table6[],2,0)</f>
        <v>DK-BM01</v>
      </c>
    </row>
    <row r="8215" spans="1:16" x14ac:dyDescent="0.25">
      <c r="A8215" s="289" t="s">
        <v>278</v>
      </c>
      <c r="B8215">
        <v>54</v>
      </c>
      <c r="C8215">
        <v>16146</v>
      </c>
      <c r="D8215">
        <v>21.6</v>
      </c>
      <c r="E8215" s="289" t="s">
        <v>18356</v>
      </c>
      <c r="F8215">
        <v>5016296785</v>
      </c>
      <c r="G8215" s="276">
        <v>45819</v>
      </c>
      <c r="H8215">
        <v>20250603732427</v>
      </c>
      <c r="I8215">
        <v>49.247999999999998</v>
      </c>
      <c r="J8215" s="289" t="s">
        <v>350</v>
      </c>
      <c r="K8215" s="289" t="s">
        <v>18357</v>
      </c>
      <c r="L8215" s="289" t="s">
        <v>275</v>
      </c>
      <c r="M8215" s="289" t="s">
        <v>18358</v>
      </c>
      <c r="N8215" s="289" t="s">
        <v>18359</v>
      </c>
      <c r="O8215" s="289" t="s">
        <v>498</v>
      </c>
      <c r="P8215" s="289" t="str">
        <f>VLOOKUP(CAT_Details[[#This Row],[Delivery Bp Customer Code]],Table6[],2,0)</f>
        <v>DK-BM01</v>
      </c>
    </row>
    <row r="8216" spans="1:16" x14ac:dyDescent="0.25">
      <c r="A8216" s="289" t="s">
        <v>278</v>
      </c>
      <c r="B8216">
        <v>9</v>
      </c>
      <c r="C8216">
        <v>1940</v>
      </c>
      <c r="D8216">
        <v>3.6</v>
      </c>
      <c r="E8216" s="289" t="s">
        <v>18360</v>
      </c>
      <c r="F8216">
        <v>5016296968</v>
      </c>
      <c r="G8216" s="276">
        <v>45819</v>
      </c>
      <c r="H8216">
        <v>20250603731966</v>
      </c>
      <c r="I8216">
        <v>6.9119999999999999</v>
      </c>
      <c r="J8216" s="289" t="s">
        <v>324</v>
      </c>
      <c r="K8216" s="289" t="s">
        <v>18361</v>
      </c>
      <c r="L8216" s="289" t="s">
        <v>275</v>
      </c>
      <c r="M8216" s="289" t="s">
        <v>18350</v>
      </c>
      <c r="N8216" s="289" t="s">
        <v>16338</v>
      </c>
      <c r="O8216" s="289" t="s">
        <v>498</v>
      </c>
      <c r="P8216" s="289" t="str">
        <f>VLOOKUP(CAT_Details[[#This Row],[Delivery Bp Customer Code]],Table6[],2,0)</f>
        <v>DK-BM01</v>
      </c>
    </row>
    <row r="8217" spans="1:16" x14ac:dyDescent="0.25">
      <c r="A8217" s="289" t="s">
        <v>278</v>
      </c>
      <c r="B8217">
        <v>1</v>
      </c>
      <c r="C8217">
        <v>309</v>
      </c>
      <c r="D8217">
        <v>0.4</v>
      </c>
      <c r="E8217" s="289" t="s">
        <v>18362</v>
      </c>
      <c r="F8217">
        <v>5016312185</v>
      </c>
      <c r="G8217" s="276">
        <v>45819</v>
      </c>
      <c r="H8217">
        <v>20250604733331</v>
      </c>
      <c r="I8217">
        <v>0.96</v>
      </c>
      <c r="J8217" s="289" t="s">
        <v>273</v>
      </c>
      <c r="K8217" s="289" t="s">
        <v>18363</v>
      </c>
      <c r="L8217" s="289" t="s">
        <v>275</v>
      </c>
      <c r="M8217" s="289" t="s">
        <v>18276</v>
      </c>
      <c r="N8217" s="289" t="s">
        <v>1003</v>
      </c>
      <c r="O8217" s="289" t="s">
        <v>498</v>
      </c>
      <c r="P8217" s="289" t="str">
        <f>VLOOKUP(CAT_Details[[#This Row],[Delivery Bp Customer Code]],Table6[],2,0)</f>
        <v>DK-BM01</v>
      </c>
    </row>
    <row r="8218" spans="1:16" x14ac:dyDescent="0.25">
      <c r="A8218" s="289" t="s">
        <v>278</v>
      </c>
      <c r="B8218">
        <v>3</v>
      </c>
      <c r="C8218">
        <v>1716</v>
      </c>
      <c r="D8218">
        <v>1.2</v>
      </c>
      <c r="E8218" s="289" t="s">
        <v>18364</v>
      </c>
      <c r="F8218">
        <v>5016336400</v>
      </c>
      <c r="G8218" s="276">
        <v>45819</v>
      </c>
      <c r="H8218">
        <v>20250605734857</v>
      </c>
      <c r="I8218">
        <v>2.88</v>
      </c>
      <c r="J8218" s="289" t="s">
        <v>273</v>
      </c>
      <c r="K8218" s="289" t="s">
        <v>18365</v>
      </c>
      <c r="L8218" s="289" t="s">
        <v>275</v>
      </c>
      <c r="M8218" s="289" t="s">
        <v>18276</v>
      </c>
      <c r="N8218" s="289" t="s">
        <v>575</v>
      </c>
      <c r="O8218" s="289" t="s">
        <v>498</v>
      </c>
      <c r="P8218" s="289" t="str">
        <f>VLOOKUP(CAT_Details[[#This Row],[Delivery Bp Customer Code]],Table6[],2,0)</f>
        <v>DK-BM01</v>
      </c>
    </row>
    <row r="8219" spans="1:16" x14ac:dyDescent="0.25">
      <c r="A8219" s="289" t="s">
        <v>75</v>
      </c>
      <c r="B8219">
        <v>3</v>
      </c>
      <c r="C8219">
        <v>171</v>
      </c>
      <c r="D8219">
        <v>1.2</v>
      </c>
      <c r="E8219" s="289" t="s">
        <v>18366</v>
      </c>
      <c r="F8219">
        <v>5016250809</v>
      </c>
      <c r="G8219" s="276">
        <v>45819</v>
      </c>
      <c r="H8219">
        <v>20250529729840</v>
      </c>
      <c r="I8219">
        <v>1.1519999999999999</v>
      </c>
      <c r="J8219" s="289" t="s">
        <v>317</v>
      </c>
      <c r="K8219" s="289" t="s">
        <v>18367</v>
      </c>
      <c r="L8219" s="289" t="s">
        <v>275</v>
      </c>
      <c r="M8219" s="289" t="s">
        <v>18368</v>
      </c>
      <c r="N8219" s="289" t="s">
        <v>4494</v>
      </c>
      <c r="O8219" s="289" t="s">
        <v>2173</v>
      </c>
      <c r="P8219" s="289" t="str">
        <f>VLOOKUP(CAT_Details[[#This Row],[Delivery Bp Customer Code]],Table6[],2,0)</f>
        <v>OYL1</v>
      </c>
    </row>
    <row r="8220" spans="1:16" x14ac:dyDescent="0.25">
      <c r="A8220" s="289" t="s">
        <v>75</v>
      </c>
      <c r="B8220">
        <v>6</v>
      </c>
      <c r="C8220">
        <v>276</v>
      </c>
      <c r="D8220">
        <v>2.2000000000000002</v>
      </c>
      <c r="E8220" s="289" t="s">
        <v>18369</v>
      </c>
      <c r="F8220">
        <v>5016266071</v>
      </c>
      <c r="G8220" s="276">
        <v>45819</v>
      </c>
      <c r="H8220">
        <v>20250529729663</v>
      </c>
      <c r="I8220">
        <v>5.4720000000000004</v>
      </c>
      <c r="J8220" s="289" t="s">
        <v>324</v>
      </c>
      <c r="K8220" s="289" t="s">
        <v>18370</v>
      </c>
      <c r="L8220" s="289" t="s">
        <v>275</v>
      </c>
      <c r="M8220" s="289" t="s">
        <v>18014</v>
      </c>
      <c r="N8220" s="289" t="s">
        <v>18371</v>
      </c>
      <c r="O8220" s="289" t="s">
        <v>2173</v>
      </c>
      <c r="P8220" s="289" t="str">
        <f>VLOOKUP(CAT_Details[[#This Row],[Delivery Bp Customer Code]],Table6[],2,0)</f>
        <v>OYL1</v>
      </c>
    </row>
    <row r="8221" spans="1:16" x14ac:dyDescent="0.25">
      <c r="A8221" s="289" t="s">
        <v>75</v>
      </c>
      <c r="B8221">
        <v>1</v>
      </c>
      <c r="C8221">
        <v>325</v>
      </c>
      <c r="D8221">
        <v>0.4</v>
      </c>
      <c r="E8221" s="289" t="s">
        <v>18372</v>
      </c>
      <c r="F8221">
        <v>5016281002</v>
      </c>
      <c r="G8221" s="276">
        <v>45819</v>
      </c>
      <c r="H8221">
        <v>20250528729148</v>
      </c>
      <c r="I8221">
        <v>0.96</v>
      </c>
      <c r="J8221" s="289" t="s">
        <v>280</v>
      </c>
      <c r="K8221" s="289" t="s">
        <v>18373</v>
      </c>
      <c r="L8221" s="289" t="s">
        <v>275</v>
      </c>
      <c r="M8221" s="289" t="s">
        <v>18249</v>
      </c>
      <c r="N8221" s="289" t="s">
        <v>6052</v>
      </c>
      <c r="O8221" s="289" t="s">
        <v>2173</v>
      </c>
      <c r="P8221" s="289" t="str">
        <f>VLOOKUP(CAT_Details[[#This Row],[Delivery Bp Customer Code]],Table6[],2,0)</f>
        <v>OYL1</v>
      </c>
    </row>
    <row r="8222" spans="1:16" x14ac:dyDescent="0.25">
      <c r="A8222" s="289" t="s">
        <v>75</v>
      </c>
      <c r="B8222">
        <v>3</v>
      </c>
      <c r="C8222">
        <v>852</v>
      </c>
      <c r="D8222">
        <v>1.5</v>
      </c>
      <c r="E8222" s="289" t="s">
        <v>18374</v>
      </c>
      <c r="F8222">
        <v>5016296697</v>
      </c>
      <c r="G8222" s="276">
        <v>45819</v>
      </c>
      <c r="H8222">
        <v>20250603732225</v>
      </c>
      <c r="I8222">
        <v>3.6</v>
      </c>
      <c r="J8222" s="289" t="s">
        <v>350</v>
      </c>
      <c r="K8222" s="289" t="s">
        <v>18375</v>
      </c>
      <c r="L8222" s="289" t="s">
        <v>275</v>
      </c>
      <c r="M8222" s="289" t="s">
        <v>18376</v>
      </c>
      <c r="N8222" s="289" t="s">
        <v>381</v>
      </c>
      <c r="O8222" s="289" t="s">
        <v>7849</v>
      </c>
      <c r="P8222" s="289" t="str">
        <f>VLOOKUP(CAT_Details[[#This Row],[Delivery Bp Customer Code]],Table6[],2,0)</f>
        <v>MZ03</v>
      </c>
    </row>
    <row r="8223" spans="1:16" x14ac:dyDescent="0.25">
      <c r="A8223" s="289" t="s">
        <v>75</v>
      </c>
      <c r="B8223">
        <v>3</v>
      </c>
      <c r="C8223">
        <v>315</v>
      </c>
      <c r="D8223">
        <v>1</v>
      </c>
      <c r="E8223" s="289" t="s">
        <v>18377</v>
      </c>
      <c r="F8223">
        <v>5016297098</v>
      </c>
      <c r="G8223" s="276">
        <v>45819</v>
      </c>
      <c r="H8223">
        <v>20250603731981</v>
      </c>
      <c r="I8223">
        <v>1.5840000000000001</v>
      </c>
      <c r="J8223" s="289" t="s">
        <v>324</v>
      </c>
      <c r="K8223" s="289" t="s">
        <v>18378</v>
      </c>
      <c r="L8223" s="289" t="s">
        <v>275</v>
      </c>
      <c r="M8223" s="289" t="s">
        <v>18379</v>
      </c>
      <c r="N8223" s="289" t="s">
        <v>616</v>
      </c>
      <c r="O8223" s="289" t="s">
        <v>2173</v>
      </c>
      <c r="P8223" s="289" t="str">
        <f>VLOOKUP(CAT_Details[[#This Row],[Delivery Bp Customer Code]],Table6[],2,0)</f>
        <v>OYL1</v>
      </c>
    </row>
    <row r="8224" spans="1:16" x14ac:dyDescent="0.25">
      <c r="A8224" s="289" t="s">
        <v>75</v>
      </c>
      <c r="B8224">
        <v>1</v>
      </c>
      <c r="C8224">
        <v>226</v>
      </c>
      <c r="D8224">
        <v>0.4</v>
      </c>
      <c r="E8224" s="289" t="s">
        <v>18380</v>
      </c>
      <c r="F8224">
        <v>5016312121</v>
      </c>
      <c r="G8224" s="276">
        <v>45819</v>
      </c>
      <c r="H8224">
        <v>20250604732913</v>
      </c>
      <c r="I8224">
        <v>0.38400000000000001</v>
      </c>
      <c r="J8224" s="289" t="s">
        <v>324</v>
      </c>
      <c r="K8224" s="289" t="s">
        <v>18381</v>
      </c>
      <c r="L8224" s="289" t="s">
        <v>275</v>
      </c>
      <c r="M8224" s="289" t="s">
        <v>18350</v>
      </c>
      <c r="N8224" s="289" t="s">
        <v>15858</v>
      </c>
      <c r="O8224" s="289" t="s">
        <v>2173</v>
      </c>
      <c r="P8224" s="289" t="str">
        <f>VLOOKUP(CAT_Details[[#This Row],[Delivery Bp Customer Code]],Table6[],2,0)</f>
        <v>OYL1</v>
      </c>
    </row>
    <row r="8225" spans="1:16" x14ac:dyDescent="0.25">
      <c r="A8225" s="289" t="s">
        <v>75</v>
      </c>
      <c r="B8225">
        <v>1</v>
      </c>
      <c r="C8225">
        <v>11</v>
      </c>
      <c r="D8225">
        <v>0.08</v>
      </c>
      <c r="E8225" s="289" t="s">
        <v>18382</v>
      </c>
      <c r="F8225">
        <v>5016312593</v>
      </c>
      <c r="G8225" s="276">
        <v>45819</v>
      </c>
      <c r="H8225">
        <v>20250603732160</v>
      </c>
      <c r="I8225">
        <v>0.06</v>
      </c>
      <c r="J8225" s="289" t="s">
        <v>287</v>
      </c>
      <c r="K8225" s="289" t="s">
        <v>18383</v>
      </c>
      <c r="L8225" s="289" t="s">
        <v>275</v>
      </c>
      <c r="M8225" s="289"/>
      <c r="N8225" s="289" t="s">
        <v>468</v>
      </c>
      <c r="O8225" s="289" t="s">
        <v>2173</v>
      </c>
      <c r="P8225" s="289" t="str">
        <f>VLOOKUP(CAT_Details[[#This Row],[Delivery Bp Customer Code]],Table6[],2,0)</f>
        <v>OYL1</v>
      </c>
    </row>
    <row r="8226" spans="1:16" x14ac:dyDescent="0.25">
      <c r="A8226" s="289" t="s">
        <v>75</v>
      </c>
      <c r="B8226">
        <v>4</v>
      </c>
      <c r="C8226">
        <v>609.4</v>
      </c>
      <c r="D8226">
        <v>1.95</v>
      </c>
      <c r="E8226" s="289" t="s">
        <v>18384</v>
      </c>
      <c r="F8226">
        <v>5016313128</v>
      </c>
      <c r="G8226" s="276">
        <v>45819</v>
      </c>
      <c r="H8226">
        <v>20250602731399</v>
      </c>
      <c r="I8226">
        <v>3.7829999999999999</v>
      </c>
      <c r="J8226" s="289" t="s">
        <v>280</v>
      </c>
      <c r="K8226" s="289" t="s">
        <v>18385</v>
      </c>
      <c r="L8226" s="289" t="s">
        <v>275</v>
      </c>
      <c r="M8226" s="289" t="s">
        <v>18386</v>
      </c>
      <c r="N8226" s="289" t="s">
        <v>5845</v>
      </c>
      <c r="O8226" s="289" t="s">
        <v>5281</v>
      </c>
      <c r="P8226" s="289" t="str">
        <f>VLOOKUP(CAT_Details[[#This Row],[Delivery Bp Customer Code]],Table6[],2,0)</f>
        <v>DK-LW08</v>
      </c>
    </row>
    <row r="8227" spans="1:16" x14ac:dyDescent="0.25">
      <c r="A8227" s="289" t="s">
        <v>75</v>
      </c>
      <c r="B8227">
        <v>1</v>
      </c>
      <c r="C8227">
        <v>6</v>
      </c>
      <c r="D8227">
        <v>0.03</v>
      </c>
      <c r="E8227" s="289" t="s">
        <v>18387</v>
      </c>
      <c r="F8227">
        <v>5016313295</v>
      </c>
      <c r="G8227" s="276">
        <v>45819</v>
      </c>
      <c r="H8227">
        <v>20250603732173</v>
      </c>
      <c r="I8227">
        <v>0.01</v>
      </c>
      <c r="J8227" s="289" t="s">
        <v>324</v>
      </c>
      <c r="K8227" s="289" t="s">
        <v>18388</v>
      </c>
      <c r="L8227" s="289" t="s">
        <v>275</v>
      </c>
      <c r="M8227" s="289" t="s">
        <v>18350</v>
      </c>
      <c r="N8227" s="289" t="s">
        <v>3248</v>
      </c>
      <c r="O8227" s="289" t="s">
        <v>2173</v>
      </c>
      <c r="P8227" s="289" t="str">
        <f>VLOOKUP(CAT_Details[[#This Row],[Delivery Bp Customer Code]],Table6[],2,0)</f>
        <v>OYL1</v>
      </c>
    </row>
    <row r="8228" spans="1:16" x14ac:dyDescent="0.25">
      <c r="A8228" s="289" t="s">
        <v>75</v>
      </c>
      <c r="B8228">
        <v>39</v>
      </c>
      <c r="C8228">
        <v>17394</v>
      </c>
      <c r="D8228">
        <v>13</v>
      </c>
      <c r="E8228" s="289" t="s">
        <v>18389</v>
      </c>
      <c r="F8228">
        <v>5016346886</v>
      </c>
      <c r="G8228" s="276">
        <v>45819</v>
      </c>
      <c r="I8228">
        <v>24.96</v>
      </c>
      <c r="J8228" s="289" t="s">
        <v>324</v>
      </c>
      <c r="K8228" s="289" t="s">
        <v>18390</v>
      </c>
      <c r="L8228" s="289" t="s">
        <v>275</v>
      </c>
      <c r="M8228" s="289"/>
      <c r="N8228" s="289" t="s">
        <v>2172</v>
      </c>
      <c r="O8228" s="289" t="s">
        <v>18391</v>
      </c>
      <c r="P8228" s="289" t="e">
        <f>VLOOKUP(CAT_Details[[#This Row],[Delivery Bp Customer Code]],Table6[],2,0)</f>
        <v>#N/A</v>
      </c>
    </row>
    <row r="8229" spans="1:16" x14ac:dyDescent="0.25">
      <c r="A8229" s="289" t="s">
        <v>17052</v>
      </c>
      <c r="B8229">
        <v>8</v>
      </c>
      <c r="C8229">
        <v>500</v>
      </c>
      <c r="D8229">
        <v>0.97</v>
      </c>
      <c r="E8229" s="289" t="s">
        <v>18392</v>
      </c>
      <c r="F8229">
        <v>5016280049</v>
      </c>
      <c r="G8229" s="276">
        <v>45819</v>
      </c>
      <c r="H8229">
        <v>20250602731134</v>
      </c>
      <c r="I8229">
        <v>1.599</v>
      </c>
      <c r="J8229" s="289" t="s">
        <v>302</v>
      </c>
      <c r="K8229" s="289" t="s">
        <v>18393</v>
      </c>
      <c r="L8229" s="289" t="s">
        <v>280</v>
      </c>
      <c r="M8229" s="289" t="s">
        <v>18014</v>
      </c>
      <c r="N8229" s="289" t="s">
        <v>18394</v>
      </c>
      <c r="O8229" s="289" t="s">
        <v>18284</v>
      </c>
      <c r="P8229" s="289">
        <f>VLOOKUP(CAT_Details[[#This Row],[Delivery Bp Customer Code]],Table6[],2,0)</f>
        <v>3705</v>
      </c>
    </row>
    <row r="8230" spans="1:16" x14ac:dyDescent="0.25">
      <c r="A8230" s="289" t="s">
        <v>17052</v>
      </c>
      <c r="B8230">
        <v>5</v>
      </c>
      <c r="C8230">
        <v>600</v>
      </c>
      <c r="D8230">
        <v>2</v>
      </c>
      <c r="E8230" s="289" t="s">
        <v>18395</v>
      </c>
      <c r="F8230">
        <v>5016281041</v>
      </c>
      <c r="G8230" s="276">
        <v>45819</v>
      </c>
      <c r="H8230">
        <v>20250602731016</v>
      </c>
      <c r="I8230">
        <v>7.2</v>
      </c>
      <c r="J8230" s="289" t="s">
        <v>345</v>
      </c>
      <c r="K8230" s="289" t="s">
        <v>18396</v>
      </c>
      <c r="L8230" s="289" t="s">
        <v>280</v>
      </c>
      <c r="M8230" s="289" t="s">
        <v>18397</v>
      </c>
      <c r="N8230" s="289" t="s">
        <v>512</v>
      </c>
      <c r="O8230" s="289" t="s">
        <v>18284</v>
      </c>
      <c r="P8230" s="289">
        <f>VLOOKUP(CAT_Details[[#This Row],[Delivery Bp Customer Code]],Table6[],2,0)</f>
        <v>3705</v>
      </c>
    </row>
    <row r="8231" spans="1:16" x14ac:dyDescent="0.25">
      <c r="A8231" s="289" t="s">
        <v>17052</v>
      </c>
      <c r="B8231">
        <v>6</v>
      </c>
      <c r="C8231">
        <v>33</v>
      </c>
      <c r="D8231">
        <v>0.56000000000000005</v>
      </c>
      <c r="E8231" s="289" t="s">
        <v>18398</v>
      </c>
      <c r="F8231">
        <v>5016297118</v>
      </c>
      <c r="G8231" s="276">
        <v>45819</v>
      </c>
      <c r="H8231">
        <v>20250602731108</v>
      </c>
      <c r="I8231">
        <v>0.39900000000000002</v>
      </c>
      <c r="J8231" s="289" t="s">
        <v>275</v>
      </c>
      <c r="K8231" s="289" t="s">
        <v>18399</v>
      </c>
      <c r="L8231" s="289" t="s">
        <v>280</v>
      </c>
      <c r="M8231" s="289" t="s">
        <v>18400</v>
      </c>
      <c r="N8231" s="289" t="s">
        <v>18401</v>
      </c>
      <c r="O8231" s="289" t="s">
        <v>18284</v>
      </c>
      <c r="P8231" s="289">
        <f>VLOOKUP(CAT_Details[[#This Row],[Delivery Bp Customer Code]],Table6[],2,0)</f>
        <v>3705</v>
      </c>
    </row>
    <row r="8232" spans="1:16" x14ac:dyDescent="0.25">
      <c r="A8232" s="289" t="s">
        <v>17052</v>
      </c>
      <c r="B8232">
        <v>9</v>
      </c>
      <c r="C8232">
        <v>264.89999999999998</v>
      </c>
      <c r="D8232">
        <v>1.88</v>
      </c>
      <c r="E8232" s="289" t="s">
        <v>18402</v>
      </c>
      <c r="F8232">
        <v>5016297189</v>
      </c>
      <c r="G8232" s="276">
        <v>45819</v>
      </c>
      <c r="H8232">
        <v>20250603732065</v>
      </c>
      <c r="I8232">
        <v>2.101</v>
      </c>
      <c r="J8232" s="289" t="s">
        <v>275</v>
      </c>
      <c r="K8232" s="289" t="s">
        <v>18403</v>
      </c>
      <c r="L8232" s="289" t="s">
        <v>280</v>
      </c>
      <c r="M8232" s="289" t="s">
        <v>18400</v>
      </c>
      <c r="N8232" s="289" t="s">
        <v>18404</v>
      </c>
      <c r="O8232" s="289" t="s">
        <v>18284</v>
      </c>
      <c r="P8232" s="289">
        <f>VLOOKUP(CAT_Details[[#This Row],[Delivery Bp Customer Code]],Table6[],2,0)</f>
        <v>3705</v>
      </c>
    </row>
    <row r="8233" spans="1:16" x14ac:dyDescent="0.25">
      <c r="A8233" s="289" t="s">
        <v>17052</v>
      </c>
      <c r="B8233">
        <v>1</v>
      </c>
      <c r="C8233">
        <v>3</v>
      </c>
      <c r="D8233">
        <v>0.03</v>
      </c>
      <c r="E8233" s="289" t="s">
        <v>18405</v>
      </c>
      <c r="F8233">
        <v>5016297285</v>
      </c>
      <c r="G8233" s="276">
        <v>45819</v>
      </c>
      <c r="H8233">
        <v>20250602731350</v>
      </c>
      <c r="I8233">
        <v>1.0999999999999999E-2</v>
      </c>
      <c r="J8233" s="289" t="s">
        <v>302</v>
      </c>
      <c r="K8233" s="289" t="s">
        <v>18406</v>
      </c>
      <c r="L8233" s="289" t="s">
        <v>280</v>
      </c>
      <c r="M8233" s="289" t="s">
        <v>18118</v>
      </c>
      <c r="N8233" s="289" t="s">
        <v>18394</v>
      </c>
      <c r="O8233" s="289" t="s">
        <v>18284</v>
      </c>
      <c r="P8233" s="289">
        <f>VLOOKUP(CAT_Details[[#This Row],[Delivery Bp Customer Code]],Table6[],2,0)</f>
        <v>3705</v>
      </c>
    </row>
    <row r="8234" spans="1:16" x14ac:dyDescent="0.25">
      <c r="A8234" s="289" t="s">
        <v>17052</v>
      </c>
      <c r="B8234">
        <v>1</v>
      </c>
      <c r="C8234">
        <v>2</v>
      </c>
      <c r="D8234">
        <v>0.05</v>
      </c>
      <c r="E8234" s="289" t="s">
        <v>18407</v>
      </c>
      <c r="F8234">
        <v>5016297308</v>
      </c>
      <c r="G8234" s="276">
        <v>45819</v>
      </c>
      <c r="H8234">
        <v>20250602731330</v>
      </c>
      <c r="I8234">
        <v>5.0000000000000001E-3</v>
      </c>
      <c r="J8234" s="289" t="s">
        <v>275</v>
      </c>
      <c r="K8234" s="289" t="s">
        <v>18408</v>
      </c>
      <c r="L8234" s="289" t="s">
        <v>280</v>
      </c>
      <c r="M8234" s="289" t="s">
        <v>18400</v>
      </c>
      <c r="N8234" s="289" t="s">
        <v>18409</v>
      </c>
      <c r="O8234" s="289" t="s">
        <v>18284</v>
      </c>
      <c r="P8234" s="289">
        <f>VLOOKUP(CAT_Details[[#This Row],[Delivery Bp Customer Code]],Table6[],2,0)</f>
        <v>3705</v>
      </c>
    </row>
    <row r="8235" spans="1:16" x14ac:dyDescent="0.25">
      <c r="A8235" s="289" t="s">
        <v>17052</v>
      </c>
      <c r="B8235">
        <v>1</v>
      </c>
      <c r="C8235">
        <v>4</v>
      </c>
      <c r="D8235">
        <v>0.03</v>
      </c>
      <c r="E8235" s="289" t="s">
        <v>18410</v>
      </c>
      <c r="F8235">
        <v>5016297447</v>
      </c>
      <c r="G8235" s="276">
        <v>45819</v>
      </c>
      <c r="H8235">
        <v>20250603731909</v>
      </c>
      <c r="I8235">
        <v>1.2E-2</v>
      </c>
      <c r="J8235" s="289" t="s">
        <v>275</v>
      </c>
      <c r="K8235" s="289" t="s">
        <v>18411</v>
      </c>
      <c r="L8235" s="289" t="s">
        <v>280</v>
      </c>
      <c r="M8235" s="289" t="s">
        <v>18400</v>
      </c>
      <c r="N8235" s="289" t="s">
        <v>18412</v>
      </c>
      <c r="O8235" s="289" t="s">
        <v>18284</v>
      </c>
      <c r="P8235" s="289">
        <f>VLOOKUP(CAT_Details[[#This Row],[Delivery Bp Customer Code]],Table6[],2,0)</f>
        <v>3705</v>
      </c>
    </row>
    <row r="8236" spans="1:16" x14ac:dyDescent="0.25">
      <c r="A8236" s="289" t="s">
        <v>17052</v>
      </c>
      <c r="B8236">
        <v>7</v>
      </c>
      <c r="C8236">
        <v>1750</v>
      </c>
      <c r="D8236">
        <v>1.4</v>
      </c>
      <c r="E8236" s="289" t="s">
        <v>18413</v>
      </c>
      <c r="F8236">
        <v>5016297474</v>
      </c>
      <c r="G8236" s="276">
        <v>45819</v>
      </c>
      <c r="H8236">
        <v>20250602731635</v>
      </c>
      <c r="I8236">
        <v>2.8220000000000001</v>
      </c>
      <c r="J8236" s="289" t="s">
        <v>275</v>
      </c>
      <c r="K8236" s="289" t="s">
        <v>18414</v>
      </c>
      <c r="L8236" s="289" t="s">
        <v>280</v>
      </c>
      <c r="M8236" s="289" t="s">
        <v>18400</v>
      </c>
      <c r="N8236" s="289" t="s">
        <v>18415</v>
      </c>
      <c r="O8236" s="289" t="s">
        <v>18284</v>
      </c>
      <c r="P8236" s="289">
        <f>VLOOKUP(CAT_Details[[#This Row],[Delivery Bp Customer Code]],Table6[],2,0)</f>
        <v>3705</v>
      </c>
    </row>
    <row r="8237" spans="1:16" x14ac:dyDescent="0.25">
      <c r="A8237" s="289" t="s">
        <v>17052</v>
      </c>
      <c r="B8237">
        <v>3</v>
      </c>
      <c r="C8237">
        <v>330</v>
      </c>
      <c r="D8237">
        <v>0.62</v>
      </c>
      <c r="E8237" s="289" t="s">
        <v>18416</v>
      </c>
      <c r="F8237">
        <v>5016297559</v>
      </c>
      <c r="G8237" s="276">
        <v>45819</v>
      </c>
      <c r="H8237">
        <v>20250603732171</v>
      </c>
      <c r="I8237">
        <v>1.4930000000000001</v>
      </c>
      <c r="J8237" s="289" t="s">
        <v>275</v>
      </c>
      <c r="K8237" s="289" t="s">
        <v>18417</v>
      </c>
      <c r="L8237" s="289" t="s">
        <v>280</v>
      </c>
      <c r="M8237" s="289" t="s">
        <v>18400</v>
      </c>
      <c r="N8237" s="289" t="s">
        <v>18418</v>
      </c>
      <c r="O8237" s="289" t="s">
        <v>18284</v>
      </c>
      <c r="P8237" s="289">
        <f>VLOOKUP(CAT_Details[[#This Row],[Delivery Bp Customer Code]],Table6[],2,0)</f>
        <v>3705</v>
      </c>
    </row>
    <row r="8238" spans="1:16" x14ac:dyDescent="0.25">
      <c r="A8238" s="289" t="s">
        <v>17052</v>
      </c>
      <c r="B8238">
        <v>1</v>
      </c>
      <c r="C8238">
        <v>2</v>
      </c>
      <c r="D8238">
        <v>0.05</v>
      </c>
      <c r="E8238" s="289" t="s">
        <v>18419</v>
      </c>
      <c r="F8238">
        <v>5016313240</v>
      </c>
      <c r="G8238" s="276">
        <v>45819</v>
      </c>
      <c r="H8238">
        <v>20250603732552</v>
      </c>
      <c r="I8238">
        <v>5.0000000000000001E-3</v>
      </c>
      <c r="J8238" s="289" t="s">
        <v>275</v>
      </c>
      <c r="K8238" s="289" t="s">
        <v>18420</v>
      </c>
      <c r="L8238" s="289" t="s">
        <v>280</v>
      </c>
      <c r="M8238" s="289" t="s">
        <v>18400</v>
      </c>
      <c r="N8238" s="289" t="s">
        <v>18421</v>
      </c>
      <c r="O8238" s="289" t="s">
        <v>18284</v>
      </c>
      <c r="P8238" s="289">
        <f>VLOOKUP(CAT_Details[[#This Row],[Delivery Bp Customer Code]],Table6[],2,0)</f>
        <v>3705</v>
      </c>
    </row>
    <row r="8239" spans="1:16" x14ac:dyDescent="0.25">
      <c r="A8239" s="289" t="s">
        <v>874</v>
      </c>
      <c r="B8239">
        <v>13</v>
      </c>
      <c r="C8239">
        <v>1586</v>
      </c>
      <c r="D8239">
        <v>5.42</v>
      </c>
      <c r="E8239" s="289" t="s">
        <v>18422</v>
      </c>
      <c r="F8239">
        <v>5016266337</v>
      </c>
      <c r="G8239" s="276">
        <v>45819</v>
      </c>
      <c r="H8239">
        <v>20250520722276</v>
      </c>
      <c r="I8239">
        <v>27.3</v>
      </c>
      <c r="J8239" s="289" t="s">
        <v>294</v>
      </c>
      <c r="K8239" s="289" t="s">
        <v>18423</v>
      </c>
      <c r="L8239" s="289" t="s">
        <v>275</v>
      </c>
      <c r="M8239" s="289" t="s">
        <v>18424</v>
      </c>
      <c r="N8239" s="289" t="s">
        <v>5685</v>
      </c>
      <c r="O8239" s="289" t="s">
        <v>1014</v>
      </c>
      <c r="P8239" s="289" t="str">
        <f>VLOOKUP(CAT_Details[[#This Row],[Delivery Bp Customer Code]],Table6[],2,0)</f>
        <v>MZ07</v>
      </c>
    </row>
    <row r="8240" spans="1:16" x14ac:dyDescent="0.25">
      <c r="A8240" s="289" t="s">
        <v>874</v>
      </c>
      <c r="B8240">
        <v>17</v>
      </c>
      <c r="C8240">
        <v>7208</v>
      </c>
      <c r="D8240">
        <v>8.5</v>
      </c>
      <c r="E8240" s="289" t="s">
        <v>18425</v>
      </c>
      <c r="F8240">
        <v>5016281000</v>
      </c>
      <c r="G8240" s="276">
        <v>45819</v>
      </c>
      <c r="H8240">
        <v>20250602731221</v>
      </c>
      <c r="I8240">
        <v>20.399999999999999</v>
      </c>
      <c r="J8240" s="289" t="s">
        <v>350</v>
      </c>
      <c r="K8240" s="289" t="s">
        <v>18426</v>
      </c>
      <c r="L8240" s="289" t="s">
        <v>275</v>
      </c>
      <c r="M8240" s="289" t="s">
        <v>18427</v>
      </c>
      <c r="N8240" s="289" t="s">
        <v>381</v>
      </c>
      <c r="O8240" s="289" t="s">
        <v>1014</v>
      </c>
      <c r="P8240" s="289" t="str">
        <f>VLOOKUP(CAT_Details[[#This Row],[Delivery Bp Customer Code]],Table6[],2,0)</f>
        <v>MZ07</v>
      </c>
    </row>
    <row r="8241" spans="1:16" x14ac:dyDescent="0.25">
      <c r="A8241" s="289" t="s">
        <v>3771</v>
      </c>
      <c r="B8241">
        <v>3</v>
      </c>
      <c r="C8241">
        <v>1779</v>
      </c>
      <c r="D8241">
        <v>2.2799999999999998</v>
      </c>
      <c r="E8241" s="289" t="s">
        <v>18428</v>
      </c>
      <c r="F8241">
        <v>5016250859</v>
      </c>
      <c r="G8241" s="276">
        <v>45819</v>
      </c>
      <c r="H8241">
        <v>20250526726952</v>
      </c>
      <c r="I8241">
        <v>10.935</v>
      </c>
      <c r="J8241" s="289" t="s">
        <v>3890</v>
      </c>
      <c r="K8241" s="289" t="s">
        <v>18429</v>
      </c>
      <c r="L8241" s="289" t="s">
        <v>275</v>
      </c>
      <c r="M8241" s="289" t="s">
        <v>18430</v>
      </c>
      <c r="N8241" s="289" t="s">
        <v>3893</v>
      </c>
      <c r="O8241" s="289" t="s">
        <v>4956</v>
      </c>
      <c r="P8241" s="289">
        <f>VLOOKUP(CAT_Details[[#This Row],[Delivery Bp Customer Code]],Table6[],2,0)</f>
        <v>3417</v>
      </c>
    </row>
    <row r="8242" spans="1:16" x14ac:dyDescent="0.25">
      <c r="A8242" s="289" t="s">
        <v>3771</v>
      </c>
      <c r="B8242">
        <v>16</v>
      </c>
      <c r="C8242">
        <v>6880</v>
      </c>
      <c r="D8242">
        <v>6.72</v>
      </c>
      <c r="E8242" s="289" t="s">
        <v>18431</v>
      </c>
      <c r="F8242">
        <v>5016280292</v>
      </c>
      <c r="G8242" s="276">
        <v>45819</v>
      </c>
      <c r="H8242">
        <v>20250527727870</v>
      </c>
      <c r="I8242">
        <v>6.9349999999999996</v>
      </c>
      <c r="J8242" s="289" t="s">
        <v>350</v>
      </c>
      <c r="K8242" s="289" t="s">
        <v>18432</v>
      </c>
      <c r="L8242" s="289" t="s">
        <v>275</v>
      </c>
      <c r="M8242" s="289" t="s">
        <v>18264</v>
      </c>
      <c r="N8242" s="289" t="s">
        <v>16110</v>
      </c>
      <c r="O8242" s="289" t="s">
        <v>3775</v>
      </c>
      <c r="P8242" s="289">
        <f>VLOOKUP(CAT_Details[[#This Row],[Delivery Bp Customer Code]],Table6[],2,0)</f>
        <v>3401</v>
      </c>
    </row>
    <row r="8243" spans="1:16" x14ac:dyDescent="0.25">
      <c r="A8243" s="289" t="s">
        <v>3771</v>
      </c>
      <c r="B8243">
        <v>1</v>
      </c>
      <c r="C8243">
        <v>379</v>
      </c>
      <c r="D8243">
        <v>0.14000000000000001</v>
      </c>
      <c r="E8243" s="289" t="s">
        <v>18433</v>
      </c>
      <c r="F8243">
        <v>5016297088</v>
      </c>
      <c r="G8243" s="276">
        <v>45819</v>
      </c>
      <c r="H8243">
        <v>20250529729974</v>
      </c>
      <c r="I8243">
        <v>0.21299999999999999</v>
      </c>
      <c r="J8243" s="289" t="s">
        <v>287</v>
      </c>
      <c r="K8243" s="289" t="s">
        <v>18434</v>
      </c>
      <c r="L8243" s="289" t="s">
        <v>275</v>
      </c>
      <c r="M8243" s="289" t="s">
        <v>18435</v>
      </c>
      <c r="N8243" s="289" t="s">
        <v>4619</v>
      </c>
      <c r="O8243" s="289" t="s">
        <v>3775</v>
      </c>
      <c r="P8243" s="289">
        <f>VLOOKUP(CAT_Details[[#This Row],[Delivery Bp Customer Code]],Table6[],2,0)</f>
        <v>3401</v>
      </c>
    </row>
    <row r="8244" spans="1:16" x14ac:dyDescent="0.25">
      <c r="A8244" s="289" t="s">
        <v>3329</v>
      </c>
      <c r="B8244">
        <v>20</v>
      </c>
      <c r="C8244">
        <v>13846</v>
      </c>
      <c r="D8244">
        <v>8.1</v>
      </c>
      <c r="E8244" s="289" t="s">
        <v>18436</v>
      </c>
      <c r="F8244">
        <v>5016239813</v>
      </c>
      <c r="G8244" s="276">
        <v>45819</v>
      </c>
      <c r="H8244">
        <v>20250527727600</v>
      </c>
      <c r="I8244">
        <v>13.218999999999999</v>
      </c>
      <c r="J8244" s="289" t="s">
        <v>383</v>
      </c>
      <c r="K8244" s="289" t="s">
        <v>18437</v>
      </c>
      <c r="L8244" s="289" t="s">
        <v>275</v>
      </c>
      <c r="M8244" s="289" t="s">
        <v>18183</v>
      </c>
      <c r="N8244" s="289" t="s">
        <v>3781</v>
      </c>
      <c r="O8244" s="289" t="s">
        <v>3332</v>
      </c>
      <c r="P8244" s="289">
        <f>VLOOKUP(CAT_Details[[#This Row],[Delivery Bp Customer Code]],Table6[],2,0)</f>
        <v>3402</v>
      </c>
    </row>
    <row r="8245" spans="1:16" x14ac:dyDescent="0.25">
      <c r="A8245" s="289" t="s">
        <v>3329</v>
      </c>
      <c r="B8245">
        <v>3</v>
      </c>
      <c r="C8245">
        <v>411</v>
      </c>
      <c r="D8245">
        <v>1.2</v>
      </c>
      <c r="E8245" s="289" t="s">
        <v>18438</v>
      </c>
      <c r="F8245">
        <v>5016250630</v>
      </c>
      <c r="G8245" s="276">
        <v>45819</v>
      </c>
      <c r="H8245">
        <v>20250527727815</v>
      </c>
      <c r="I8245">
        <v>3.6579999999999999</v>
      </c>
      <c r="J8245" s="289" t="s">
        <v>3890</v>
      </c>
      <c r="K8245" s="289" t="s">
        <v>18439</v>
      </c>
      <c r="L8245" s="289" t="s">
        <v>275</v>
      </c>
      <c r="M8245" s="289" t="s">
        <v>18440</v>
      </c>
      <c r="N8245" s="289" t="s">
        <v>3896</v>
      </c>
      <c r="O8245" s="289" t="s">
        <v>3332</v>
      </c>
      <c r="P8245" s="289">
        <f>VLOOKUP(CAT_Details[[#This Row],[Delivery Bp Customer Code]],Table6[],2,0)</f>
        <v>3402</v>
      </c>
    </row>
    <row r="8246" spans="1:16" x14ac:dyDescent="0.25">
      <c r="A8246" s="289" t="s">
        <v>3329</v>
      </c>
      <c r="B8246">
        <v>1</v>
      </c>
      <c r="C8246">
        <v>75</v>
      </c>
      <c r="D8246">
        <v>0.2</v>
      </c>
      <c r="E8246" s="289" t="s">
        <v>18441</v>
      </c>
      <c r="F8246">
        <v>5016266142</v>
      </c>
      <c r="G8246" s="276">
        <v>45819</v>
      </c>
      <c r="H8246">
        <v>20250528728590</v>
      </c>
      <c r="I8246">
        <v>0.48</v>
      </c>
      <c r="J8246" s="289" t="s">
        <v>324</v>
      </c>
      <c r="K8246" s="289" t="s">
        <v>18442</v>
      </c>
      <c r="L8246" s="289" t="s">
        <v>275</v>
      </c>
      <c r="M8246" s="289" t="s">
        <v>18353</v>
      </c>
      <c r="N8246" s="289" t="s">
        <v>375</v>
      </c>
      <c r="O8246" s="289" t="s">
        <v>3332</v>
      </c>
      <c r="P8246" s="289">
        <f>VLOOKUP(CAT_Details[[#This Row],[Delivery Bp Customer Code]],Table6[],2,0)</f>
        <v>3402</v>
      </c>
    </row>
    <row r="8247" spans="1:16" x14ac:dyDescent="0.25">
      <c r="A8247" s="289" t="s">
        <v>3329</v>
      </c>
      <c r="B8247">
        <v>4</v>
      </c>
      <c r="C8247">
        <v>400</v>
      </c>
      <c r="D8247">
        <v>1.6</v>
      </c>
      <c r="E8247" s="289" t="s">
        <v>18443</v>
      </c>
      <c r="F8247">
        <v>5016266339</v>
      </c>
      <c r="G8247" s="276">
        <v>45819</v>
      </c>
      <c r="H8247">
        <v>20250530730250</v>
      </c>
      <c r="I8247">
        <v>3.84</v>
      </c>
      <c r="J8247" s="289" t="s">
        <v>324</v>
      </c>
      <c r="K8247" s="289" t="s">
        <v>18444</v>
      </c>
      <c r="L8247" s="289" t="s">
        <v>275</v>
      </c>
      <c r="M8247" s="289" t="s">
        <v>18350</v>
      </c>
      <c r="N8247" s="289" t="s">
        <v>616</v>
      </c>
      <c r="O8247" s="289" t="s">
        <v>3332</v>
      </c>
      <c r="P8247" s="289">
        <f>VLOOKUP(CAT_Details[[#This Row],[Delivery Bp Customer Code]],Table6[],2,0)</f>
        <v>3402</v>
      </c>
    </row>
    <row r="8248" spans="1:16" x14ac:dyDescent="0.25">
      <c r="A8248" s="289" t="s">
        <v>3329</v>
      </c>
      <c r="B8248">
        <v>8</v>
      </c>
      <c r="C8248">
        <v>1440</v>
      </c>
      <c r="D8248">
        <v>2.66</v>
      </c>
      <c r="E8248" s="289" t="s">
        <v>18445</v>
      </c>
      <c r="F8248">
        <v>5016266354</v>
      </c>
      <c r="G8248" s="276">
        <v>45819</v>
      </c>
      <c r="H8248">
        <v>20250522724378</v>
      </c>
      <c r="I8248">
        <v>4.9649999999999999</v>
      </c>
      <c r="J8248" s="289" t="s">
        <v>287</v>
      </c>
      <c r="K8248" s="289" t="s">
        <v>18446</v>
      </c>
      <c r="L8248" s="289" t="s">
        <v>275</v>
      </c>
      <c r="M8248" s="289" t="s">
        <v>18077</v>
      </c>
      <c r="N8248" s="289" t="s">
        <v>4413</v>
      </c>
      <c r="O8248" s="289" t="s">
        <v>3332</v>
      </c>
      <c r="P8248" s="289">
        <f>VLOOKUP(CAT_Details[[#This Row],[Delivery Bp Customer Code]],Table6[],2,0)</f>
        <v>3402</v>
      </c>
    </row>
    <row r="8249" spans="1:16" x14ac:dyDescent="0.25">
      <c r="A8249" s="289" t="s">
        <v>3329</v>
      </c>
      <c r="B8249">
        <v>29</v>
      </c>
      <c r="C8249">
        <v>2030</v>
      </c>
      <c r="D8249">
        <v>13.6</v>
      </c>
      <c r="E8249" s="289" t="s">
        <v>18447</v>
      </c>
      <c r="F8249">
        <v>5016280132</v>
      </c>
      <c r="G8249" s="276">
        <v>45819</v>
      </c>
      <c r="H8249">
        <v>20250530730358</v>
      </c>
      <c r="I8249">
        <v>55.584000000000003</v>
      </c>
      <c r="J8249" s="289" t="s">
        <v>324</v>
      </c>
      <c r="K8249" s="289" t="s">
        <v>18448</v>
      </c>
      <c r="L8249" s="289" t="s">
        <v>275</v>
      </c>
      <c r="M8249" s="289" t="s">
        <v>18449</v>
      </c>
      <c r="N8249" s="289" t="s">
        <v>4100</v>
      </c>
      <c r="O8249" s="289" t="s">
        <v>3332</v>
      </c>
      <c r="P8249" s="289">
        <f>VLOOKUP(CAT_Details[[#This Row],[Delivery Bp Customer Code]],Table6[],2,0)</f>
        <v>3402</v>
      </c>
    </row>
    <row r="8250" spans="1:16" x14ac:dyDescent="0.25">
      <c r="A8250" s="289" t="s">
        <v>3329</v>
      </c>
      <c r="B8250">
        <v>4</v>
      </c>
      <c r="C8250">
        <v>833</v>
      </c>
      <c r="D8250">
        <v>1.6</v>
      </c>
      <c r="E8250" s="289" t="s">
        <v>18450</v>
      </c>
      <c r="F8250">
        <v>5016280320</v>
      </c>
      <c r="G8250" s="276">
        <v>45819</v>
      </c>
      <c r="H8250">
        <v>20250528729084</v>
      </c>
      <c r="I8250">
        <v>3.6480000000000001</v>
      </c>
      <c r="J8250" s="289" t="s">
        <v>438</v>
      </c>
      <c r="K8250" s="289" t="s">
        <v>18451</v>
      </c>
      <c r="L8250" s="289" t="s">
        <v>275</v>
      </c>
      <c r="M8250" s="289" t="s">
        <v>17989</v>
      </c>
      <c r="N8250" s="289" t="s">
        <v>4090</v>
      </c>
      <c r="O8250" s="289" t="s">
        <v>3332</v>
      </c>
      <c r="P8250" s="289">
        <f>VLOOKUP(CAT_Details[[#This Row],[Delivery Bp Customer Code]],Table6[],2,0)</f>
        <v>3402</v>
      </c>
    </row>
    <row r="8251" spans="1:16" x14ac:dyDescent="0.25">
      <c r="A8251" s="289" t="s">
        <v>3329</v>
      </c>
      <c r="B8251">
        <v>1</v>
      </c>
      <c r="C8251">
        <v>71</v>
      </c>
      <c r="D8251">
        <v>0.2</v>
      </c>
      <c r="E8251" s="289" t="s">
        <v>18452</v>
      </c>
      <c r="F8251">
        <v>5016280384</v>
      </c>
      <c r="G8251" s="276">
        <v>45819</v>
      </c>
      <c r="H8251">
        <v>20250526726408</v>
      </c>
      <c r="I8251">
        <v>0.44600000000000001</v>
      </c>
      <c r="J8251" s="289" t="s">
        <v>350</v>
      </c>
      <c r="K8251" s="289" t="s">
        <v>18453</v>
      </c>
      <c r="L8251" s="289" t="s">
        <v>275</v>
      </c>
      <c r="M8251" s="289" t="s">
        <v>18427</v>
      </c>
      <c r="N8251" s="289" t="s">
        <v>704</v>
      </c>
      <c r="O8251" s="289" t="s">
        <v>3332</v>
      </c>
      <c r="P8251" s="289">
        <f>VLOOKUP(CAT_Details[[#This Row],[Delivery Bp Customer Code]],Table6[],2,0)</f>
        <v>3402</v>
      </c>
    </row>
    <row r="8252" spans="1:16" x14ac:dyDescent="0.25">
      <c r="A8252" s="289" t="s">
        <v>3329</v>
      </c>
      <c r="B8252">
        <v>1</v>
      </c>
      <c r="C8252">
        <v>9</v>
      </c>
      <c r="D8252">
        <v>0.1</v>
      </c>
      <c r="E8252" s="289" t="s">
        <v>18452</v>
      </c>
      <c r="F8252">
        <v>5016280387</v>
      </c>
      <c r="G8252" s="276">
        <v>45819</v>
      </c>
      <c r="H8252">
        <v>20250527727919</v>
      </c>
      <c r="I8252">
        <v>4.8000000000000001E-2</v>
      </c>
      <c r="J8252" s="289" t="s">
        <v>350</v>
      </c>
      <c r="K8252" s="289" t="s">
        <v>18454</v>
      </c>
      <c r="L8252" s="289" t="s">
        <v>275</v>
      </c>
      <c r="M8252" s="289" t="s">
        <v>18427</v>
      </c>
      <c r="N8252" s="289" t="s">
        <v>704</v>
      </c>
      <c r="O8252" s="289" t="s">
        <v>3332</v>
      </c>
      <c r="P8252" s="289">
        <f>VLOOKUP(CAT_Details[[#This Row],[Delivery Bp Customer Code]],Table6[],2,0)</f>
        <v>3402</v>
      </c>
    </row>
    <row r="8253" spans="1:16" x14ac:dyDescent="0.25">
      <c r="A8253" s="289" t="s">
        <v>3329</v>
      </c>
      <c r="B8253">
        <v>1</v>
      </c>
      <c r="C8253">
        <v>188</v>
      </c>
      <c r="D8253">
        <v>0.4</v>
      </c>
      <c r="E8253" s="289" t="s">
        <v>18455</v>
      </c>
      <c r="F8253">
        <v>5016280394</v>
      </c>
      <c r="G8253" s="276">
        <v>45819</v>
      </c>
      <c r="H8253">
        <v>20250602731118</v>
      </c>
      <c r="I8253">
        <v>1.44</v>
      </c>
      <c r="J8253" s="289" t="s">
        <v>350</v>
      </c>
      <c r="K8253" s="289" t="s">
        <v>18456</v>
      </c>
      <c r="L8253" s="289" t="s">
        <v>275</v>
      </c>
      <c r="M8253" s="289" t="s">
        <v>18264</v>
      </c>
      <c r="N8253" s="289" t="s">
        <v>3656</v>
      </c>
      <c r="O8253" s="289" t="s">
        <v>3332</v>
      </c>
      <c r="P8253" s="289">
        <f>VLOOKUP(CAT_Details[[#This Row],[Delivery Bp Customer Code]],Table6[],2,0)</f>
        <v>3402</v>
      </c>
    </row>
    <row r="8254" spans="1:16" x14ac:dyDescent="0.25">
      <c r="A8254" s="289" t="s">
        <v>3329</v>
      </c>
      <c r="B8254">
        <v>1</v>
      </c>
      <c r="C8254">
        <v>128</v>
      </c>
      <c r="D8254">
        <v>0.4</v>
      </c>
      <c r="E8254" s="289" t="s">
        <v>18457</v>
      </c>
      <c r="F8254">
        <v>5016280401</v>
      </c>
      <c r="G8254" s="276">
        <v>45819</v>
      </c>
      <c r="H8254">
        <v>20250603732199</v>
      </c>
      <c r="I8254">
        <v>1.0940000000000001</v>
      </c>
      <c r="J8254" s="289" t="s">
        <v>3970</v>
      </c>
      <c r="K8254" s="289" t="s">
        <v>18458</v>
      </c>
      <c r="L8254" s="289" t="s">
        <v>275</v>
      </c>
      <c r="M8254" s="289" t="s">
        <v>18459</v>
      </c>
      <c r="N8254" s="289" t="s">
        <v>16794</v>
      </c>
      <c r="O8254" s="289" t="s">
        <v>3332</v>
      </c>
      <c r="P8254" s="289">
        <f>VLOOKUP(CAT_Details[[#This Row],[Delivery Bp Customer Code]],Table6[],2,0)</f>
        <v>3402</v>
      </c>
    </row>
    <row r="8255" spans="1:16" x14ac:dyDescent="0.25">
      <c r="A8255" s="289" t="s">
        <v>3329</v>
      </c>
      <c r="B8255">
        <v>5</v>
      </c>
      <c r="C8255">
        <v>735</v>
      </c>
      <c r="D8255">
        <v>2</v>
      </c>
      <c r="E8255" s="289" t="s">
        <v>18460</v>
      </c>
      <c r="F8255">
        <v>5016280719</v>
      </c>
      <c r="G8255" s="276">
        <v>45819</v>
      </c>
      <c r="H8255">
        <v>20250529730006</v>
      </c>
      <c r="I8255">
        <v>4.08</v>
      </c>
      <c r="J8255" s="289" t="s">
        <v>287</v>
      </c>
      <c r="K8255" s="289" t="s">
        <v>18461</v>
      </c>
      <c r="L8255" s="289" t="s">
        <v>275</v>
      </c>
      <c r="M8255" s="289" t="s">
        <v>18435</v>
      </c>
      <c r="N8255" s="289" t="s">
        <v>468</v>
      </c>
      <c r="O8255" s="289" t="s">
        <v>3332</v>
      </c>
      <c r="P8255" s="289">
        <f>VLOOKUP(CAT_Details[[#This Row],[Delivery Bp Customer Code]],Table6[],2,0)</f>
        <v>3402</v>
      </c>
    </row>
    <row r="8256" spans="1:16" x14ac:dyDescent="0.25">
      <c r="A8256" s="289" t="s">
        <v>3329</v>
      </c>
      <c r="B8256">
        <v>8</v>
      </c>
      <c r="C8256">
        <v>4660</v>
      </c>
      <c r="D8256">
        <v>3.2</v>
      </c>
      <c r="E8256" s="289" t="s">
        <v>18462</v>
      </c>
      <c r="F8256">
        <v>5016280890</v>
      </c>
      <c r="G8256" s="276">
        <v>45819</v>
      </c>
      <c r="H8256">
        <v>20250602731028</v>
      </c>
      <c r="I8256">
        <v>4.6079999999999997</v>
      </c>
      <c r="J8256" s="289" t="s">
        <v>350</v>
      </c>
      <c r="K8256" s="289" t="s">
        <v>18463</v>
      </c>
      <c r="L8256" s="289" t="s">
        <v>275</v>
      </c>
      <c r="M8256" s="289" t="s">
        <v>18345</v>
      </c>
      <c r="N8256" s="289" t="s">
        <v>3804</v>
      </c>
      <c r="O8256" s="289" t="s">
        <v>3332</v>
      </c>
      <c r="P8256" s="289">
        <f>VLOOKUP(CAT_Details[[#This Row],[Delivery Bp Customer Code]],Table6[],2,0)</f>
        <v>3402</v>
      </c>
    </row>
    <row r="8257" spans="1:16" x14ac:dyDescent="0.25">
      <c r="A8257" s="289" t="s">
        <v>3329</v>
      </c>
      <c r="B8257">
        <v>1</v>
      </c>
      <c r="C8257">
        <v>154.5</v>
      </c>
      <c r="D8257">
        <v>0.2</v>
      </c>
      <c r="E8257" s="289" t="s">
        <v>18464</v>
      </c>
      <c r="F8257">
        <v>5016281042</v>
      </c>
      <c r="G8257" s="276">
        <v>45819</v>
      </c>
      <c r="H8257">
        <v>20250603732352</v>
      </c>
      <c r="I8257">
        <v>0.38400000000000001</v>
      </c>
      <c r="J8257" s="289" t="s">
        <v>350</v>
      </c>
      <c r="K8257" s="289" t="s">
        <v>18465</v>
      </c>
      <c r="L8257" s="289" t="s">
        <v>275</v>
      </c>
      <c r="M8257" s="289" t="s">
        <v>18345</v>
      </c>
      <c r="N8257" s="289" t="s">
        <v>743</v>
      </c>
      <c r="O8257" s="289" t="s">
        <v>3332</v>
      </c>
      <c r="P8257" s="289">
        <f>VLOOKUP(CAT_Details[[#This Row],[Delivery Bp Customer Code]],Table6[],2,0)</f>
        <v>3402</v>
      </c>
    </row>
    <row r="8258" spans="1:16" x14ac:dyDescent="0.25">
      <c r="A8258" s="289" t="s">
        <v>3329</v>
      </c>
      <c r="B8258">
        <v>2</v>
      </c>
      <c r="C8258">
        <v>291.12</v>
      </c>
      <c r="D8258">
        <v>0.4</v>
      </c>
      <c r="E8258" s="289" t="s">
        <v>18466</v>
      </c>
      <c r="F8258">
        <v>5016296304</v>
      </c>
      <c r="G8258" s="276">
        <v>45819</v>
      </c>
      <c r="H8258">
        <v>20250602731070</v>
      </c>
      <c r="I8258">
        <v>0.76800000000000002</v>
      </c>
      <c r="J8258" s="289" t="s">
        <v>350</v>
      </c>
      <c r="K8258" s="289" t="s">
        <v>18467</v>
      </c>
      <c r="L8258" s="289" t="s">
        <v>275</v>
      </c>
      <c r="M8258" s="289" t="s">
        <v>18427</v>
      </c>
      <c r="N8258" s="289" t="s">
        <v>743</v>
      </c>
      <c r="O8258" s="289" t="s">
        <v>3332</v>
      </c>
      <c r="P8258" s="289">
        <f>VLOOKUP(CAT_Details[[#This Row],[Delivery Bp Customer Code]],Table6[],2,0)</f>
        <v>3402</v>
      </c>
    </row>
    <row r="8259" spans="1:16" x14ac:dyDescent="0.25">
      <c r="A8259" s="289" t="s">
        <v>3329</v>
      </c>
      <c r="B8259">
        <v>3</v>
      </c>
      <c r="C8259">
        <v>1854</v>
      </c>
      <c r="D8259">
        <v>1.2</v>
      </c>
      <c r="E8259" s="289" t="s">
        <v>18468</v>
      </c>
      <c r="F8259">
        <v>5016296432</v>
      </c>
      <c r="G8259" s="276">
        <v>45819</v>
      </c>
      <c r="H8259">
        <v>20250603732252</v>
      </c>
      <c r="I8259">
        <v>2.9380000000000002</v>
      </c>
      <c r="J8259" s="289" t="s">
        <v>350</v>
      </c>
      <c r="K8259" s="289" t="s">
        <v>18469</v>
      </c>
      <c r="L8259" s="289" t="s">
        <v>275</v>
      </c>
      <c r="M8259" s="289" t="s">
        <v>18427</v>
      </c>
      <c r="N8259" s="289" t="s">
        <v>4421</v>
      </c>
      <c r="O8259" s="289" t="s">
        <v>3332</v>
      </c>
      <c r="P8259" s="289">
        <f>VLOOKUP(CAT_Details[[#This Row],[Delivery Bp Customer Code]],Table6[],2,0)</f>
        <v>3402</v>
      </c>
    </row>
    <row r="8260" spans="1:16" x14ac:dyDescent="0.25">
      <c r="A8260" s="289" t="s">
        <v>3329</v>
      </c>
      <c r="B8260">
        <v>21</v>
      </c>
      <c r="C8260">
        <v>630</v>
      </c>
      <c r="D8260">
        <v>8.4</v>
      </c>
      <c r="E8260" s="289" t="s">
        <v>18470</v>
      </c>
      <c r="F8260">
        <v>5016296437</v>
      </c>
      <c r="G8260" s="276">
        <v>45819</v>
      </c>
      <c r="H8260">
        <v>20250603731890</v>
      </c>
      <c r="I8260">
        <v>20.16</v>
      </c>
      <c r="J8260" s="289" t="s">
        <v>324</v>
      </c>
      <c r="K8260" s="289" t="s">
        <v>18471</v>
      </c>
      <c r="L8260" s="289" t="s">
        <v>275</v>
      </c>
      <c r="M8260" s="289" t="s">
        <v>18350</v>
      </c>
      <c r="N8260" s="289" t="s">
        <v>3571</v>
      </c>
      <c r="O8260" s="289" t="s">
        <v>3332</v>
      </c>
      <c r="P8260" s="289">
        <f>VLOOKUP(CAT_Details[[#This Row],[Delivery Bp Customer Code]],Table6[],2,0)</f>
        <v>3402</v>
      </c>
    </row>
    <row r="8261" spans="1:16" x14ac:dyDescent="0.25">
      <c r="A8261" s="289" t="s">
        <v>3329</v>
      </c>
      <c r="B8261">
        <v>6</v>
      </c>
      <c r="C8261">
        <v>2460</v>
      </c>
      <c r="D8261">
        <v>1.4</v>
      </c>
      <c r="E8261" s="289" t="s">
        <v>18472</v>
      </c>
      <c r="F8261">
        <v>5016296504</v>
      </c>
      <c r="G8261" s="276">
        <v>45819</v>
      </c>
      <c r="H8261">
        <v>20250530730582</v>
      </c>
      <c r="I8261">
        <v>2.016</v>
      </c>
      <c r="J8261" s="289" t="s">
        <v>324</v>
      </c>
      <c r="K8261" s="289" t="s">
        <v>18473</v>
      </c>
      <c r="L8261" s="289" t="s">
        <v>275</v>
      </c>
      <c r="M8261" s="289" t="s">
        <v>18353</v>
      </c>
      <c r="N8261" s="289" t="s">
        <v>16256</v>
      </c>
      <c r="O8261" s="289" t="s">
        <v>3332</v>
      </c>
      <c r="P8261" s="289">
        <f>VLOOKUP(CAT_Details[[#This Row],[Delivery Bp Customer Code]],Table6[],2,0)</f>
        <v>3402</v>
      </c>
    </row>
    <row r="8262" spans="1:16" x14ac:dyDescent="0.25">
      <c r="A8262" s="289" t="s">
        <v>3329</v>
      </c>
      <c r="B8262">
        <v>1</v>
      </c>
      <c r="C8262">
        <v>325</v>
      </c>
      <c r="D8262">
        <v>0.37</v>
      </c>
      <c r="E8262" s="289" t="s">
        <v>18474</v>
      </c>
      <c r="F8262">
        <v>5016297046</v>
      </c>
      <c r="G8262" s="276">
        <v>45819</v>
      </c>
      <c r="H8262">
        <v>20250530730377</v>
      </c>
      <c r="I8262">
        <v>0.61599999999999999</v>
      </c>
      <c r="J8262" s="289" t="s">
        <v>350</v>
      </c>
      <c r="K8262" s="289" t="s">
        <v>18475</v>
      </c>
      <c r="L8262" s="289" t="s">
        <v>275</v>
      </c>
      <c r="M8262" s="289" t="s">
        <v>18427</v>
      </c>
      <c r="N8262" s="289" t="s">
        <v>7995</v>
      </c>
      <c r="O8262" s="289" t="s">
        <v>3332</v>
      </c>
      <c r="P8262" s="289">
        <f>VLOOKUP(CAT_Details[[#This Row],[Delivery Bp Customer Code]],Table6[],2,0)</f>
        <v>3402</v>
      </c>
    </row>
    <row r="8263" spans="1:16" x14ac:dyDescent="0.25">
      <c r="A8263" s="289" t="s">
        <v>3329</v>
      </c>
      <c r="B8263">
        <v>5</v>
      </c>
      <c r="C8263">
        <v>47.5</v>
      </c>
      <c r="D8263">
        <v>0.4</v>
      </c>
      <c r="E8263" s="289" t="s">
        <v>18476</v>
      </c>
      <c r="F8263">
        <v>5016297060</v>
      </c>
      <c r="G8263" s="276">
        <v>45819</v>
      </c>
      <c r="H8263">
        <v>20250602731232</v>
      </c>
      <c r="I8263">
        <v>0.27400000000000002</v>
      </c>
      <c r="J8263" s="289" t="s">
        <v>302</v>
      </c>
      <c r="K8263" s="289" t="s">
        <v>18477</v>
      </c>
      <c r="L8263" s="289" t="s">
        <v>275</v>
      </c>
      <c r="M8263" s="289" t="s">
        <v>18171</v>
      </c>
      <c r="N8263" s="289" t="s">
        <v>15493</v>
      </c>
      <c r="O8263" s="289" t="s">
        <v>3332</v>
      </c>
      <c r="P8263" s="289">
        <f>VLOOKUP(CAT_Details[[#This Row],[Delivery Bp Customer Code]],Table6[],2,0)</f>
        <v>3402</v>
      </c>
    </row>
    <row r="8264" spans="1:16" x14ac:dyDescent="0.25">
      <c r="A8264" s="289" t="s">
        <v>3329</v>
      </c>
      <c r="B8264">
        <v>1</v>
      </c>
      <c r="C8264">
        <v>70</v>
      </c>
      <c r="D8264">
        <v>0.2</v>
      </c>
      <c r="E8264" s="289" t="s">
        <v>18478</v>
      </c>
      <c r="F8264">
        <v>5016297153</v>
      </c>
      <c r="G8264" s="276">
        <v>45819</v>
      </c>
      <c r="H8264">
        <v>20250529729958</v>
      </c>
      <c r="I8264">
        <v>0.192</v>
      </c>
      <c r="J8264" s="289" t="s">
        <v>324</v>
      </c>
      <c r="K8264" s="289" t="s">
        <v>18479</v>
      </c>
      <c r="L8264" s="289" t="s">
        <v>275</v>
      </c>
      <c r="M8264" s="289" t="s">
        <v>18350</v>
      </c>
      <c r="N8264" s="289" t="s">
        <v>16153</v>
      </c>
      <c r="O8264" s="289" t="s">
        <v>3332</v>
      </c>
      <c r="P8264" s="289">
        <f>VLOOKUP(CAT_Details[[#This Row],[Delivery Bp Customer Code]],Table6[],2,0)</f>
        <v>3402</v>
      </c>
    </row>
    <row r="8265" spans="1:16" x14ac:dyDescent="0.25">
      <c r="A8265" s="289" t="s">
        <v>3329</v>
      </c>
      <c r="B8265">
        <v>1</v>
      </c>
      <c r="C8265">
        <v>191.4</v>
      </c>
      <c r="D8265">
        <v>0.4</v>
      </c>
      <c r="E8265" s="289" t="s">
        <v>18480</v>
      </c>
      <c r="F8265">
        <v>5016297176</v>
      </c>
      <c r="G8265" s="276">
        <v>45819</v>
      </c>
      <c r="H8265">
        <v>20250530730301</v>
      </c>
      <c r="I8265">
        <v>0.624</v>
      </c>
      <c r="J8265" s="289" t="s">
        <v>324</v>
      </c>
      <c r="K8265" s="289" t="s">
        <v>18481</v>
      </c>
      <c r="L8265" s="289" t="s">
        <v>275</v>
      </c>
      <c r="M8265" s="289" t="s">
        <v>18350</v>
      </c>
      <c r="N8265" s="289" t="s">
        <v>16946</v>
      </c>
      <c r="O8265" s="289" t="s">
        <v>3332</v>
      </c>
      <c r="P8265" s="289">
        <f>VLOOKUP(CAT_Details[[#This Row],[Delivery Bp Customer Code]],Table6[],2,0)</f>
        <v>3402</v>
      </c>
    </row>
    <row r="8266" spans="1:16" x14ac:dyDescent="0.25">
      <c r="A8266" s="289" t="s">
        <v>3329</v>
      </c>
      <c r="B8266">
        <v>8</v>
      </c>
      <c r="C8266">
        <v>1760</v>
      </c>
      <c r="D8266">
        <v>3.2</v>
      </c>
      <c r="E8266" s="289" t="s">
        <v>18482</v>
      </c>
      <c r="F8266">
        <v>5016297231</v>
      </c>
      <c r="G8266" s="276">
        <v>45819</v>
      </c>
      <c r="H8266">
        <v>20250530730632</v>
      </c>
      <c r="I8266">
        <v>7.68</v>
      </c>
      <c r="J8266" s="289" t="s">
        <v>324</v>
      </c>
      <c r="K8266" s="289" t="s">
        <v>18483</v>
      </c>
      <c r="L8266" s="289" t="s">
        <v>275</v>
      </c>
      <c r="M8266" s="289" t="s">
        <v>18353</v>
      </c>
      <c r="N8266" s="289" t="s">
        <v>5660</v>
      </c>
      <c r="O8266" s="289" t="s">
        <v>3332</v>
      </c>
      <c r="P8266" s="289">
        <f>VLOOKUP(CAT_Details[[#This Row],[Delivery Bp Customer Code]],Table6[],2,0)</f>
        <v>3402</v>
      </c>
    </row>
    <row r="8267" spans="1:16" x14ac:dyDescent="0.25">
      <c r="A8267" s="289" t="s">
        <v>3329</v>
      </c>
      <c r="B8267">
        <v>1</v>
      </c>
      <c r="C8267">
        <v>4</v>
      </c>
      <c r="D8267">
        <v>0.05</v>
      </c>
      <c r="E8267" s="289" t="s">
        <v>18484</v>
      </c>
      <c r="F8267">
        <v>5016297398</v>
      </c>
      <c r="G8267" s="276">
        <v>45819</v>
      </c>
      <c r="H8267">
        <v>20250603731903</v>
      </c>
      <c r="I8267">
        <v>2.1000000000000001E-2</v>
      </c>
      <c r="J8267" s="289" t="s">
        <v>324</v>
      </c>
      <c r="K8267" s="289" t="s">
        <v>18485</v>
      </c>
      <c r="L8267" s="289" t="s">
        <v>275</v>
      </c>
      <c r="M8267" s="289" t="s">
        <v>18353</v>
      </c>
      <c r="N8267" s="289" t="s">
        <v>5079</v>
      </c>
      <c r="O8267" s="289" t="s">
        <v>3332</v>
      </c>
      <c r="P8267" s="289">
        <f>VLOOKUP(CAT_Details[[#This Row],[Delivery Bp Customer Code]],Table6[],2,0)</f>
        <v>3402</v>
      </c>
    </row>
    <row r="8268" spans="1:16" x14ac:dyDescent="0.25">
      <c r="A8268" s="289" t="s">
        <v>3329</v>
      </c>
      <c r="B8268">
        <v>2</v>
      </c>
      <c r="C8268">
        <v>390</v>
      </c>
      <c r="D8268">
        <v>0.8</v>
      </c>
      <c r="E8268" s="289" t="s">
        <v>18486</v>
      </c>
      <c r="F8268">
        <v>5016297430</v>
      </c>
      <c r="G8268" s="276">
        <v>45819</v>
      </c>
      <c r="H8268">
        <v>20250603732121</v>
      </c>
      <c r="I8268">
        <v>0.67200000000000004</v>
      </c>
      <c r="J8268" s="289" t="s">
        <v>324</v>
      </c>
      <c r="K8268" s="289" t="s">
        <v>18487</v>
      </c>
      <c r="L8268" s="289" t="s">
        <v>275</v>
      </c>
      <c r="M8268" s="289" t="s">
        <v>18353</v>
      </c>
      <c r="N8268" s="289" t="s">
        <v>3986</v>
      </c>
      <c r="O8268" s="289" t="s">
        <v>3332</v>
      </c>
      <c r="P8268" s="289">
        <f>VLOOKUP(CAT_Details[[#This Row],[Delivery Bp Customer Code]],Table6[],2,0)</f>
        <v>3402</v>
      </c>
    </row>
    <row r="8269" spans="1:16" x14ac:dyDescent="0.25">
      <c r="A8269" s="289" t="s">
        <v>3329</v>
      </c>
      <c r="B8269">
        <v>8</v>
      </c>
      <c r="C8269">
        <v>688</v>
      </c>
      <c r="D8269">
        <v>3.2</v>
      </c>
      <c r="E8269" s="289" t="s">
        <v>18488</v>
      </c>
      <c r="F8269">
        <v>5016297455</v>
      </c>
      <c r="G8269" s="276">
        <v>45819</v>
      </c>
      <c r="H8269">
        <v>20250603731975</v>
      </c>
      <c r="I8269">
        <v>4.6079999999999997</v>
      </c>
      <c r="J8269" s="289" t="s">
        <v>324</v>
      </c>
      <c r="K8269" s="289" t="s">
        <v>18489</v>
      </c>
      <c r="L8269" s="289" t="s">
        <v>275</v>
      </c>
      <c r="M8269" s="289" t="s">
        <v>18353</v>
      </c>
      <c r="N8269" s="289" t="s">
        <v>4634</v>
      </c>
      <c r="O8269" s="289" t="s">
        <v>3332</v>
      </c>
      <c r="P8269" s="289">
        <f>VLOOKUP(CAT_Details[[#This Row],[Delivery Bp Customer Code]],Table6[],2,0)</f>
        <v>3402</v>
      </c>
    </row>
    <row r="8270" spans="1:16" x14ac:dyDescent="0.25">
      <c r="A8270" s="289" t="s">
        <v>3329</v>
      </c>
      <c r="B8270">
        <v>2</v>
      </c>
      <c r="C8270">
        <v>25.4</v>
      </c>
      <c r="D8270">
        <v>0.08</v>
      </c>
      <c r="E8270" s="289" t="s">
        <v>18490</v>
      </c>
      <c r="F8270">
        <v>5016297547</v>
      </c>
      <c r="G8270" s="276">
        <v>45819</v>
      </c>
      <c r="H8270">
        <v>20250602731474</v>
      </c>
      <c r="I8270">
        <v>1.9E-2</v>
      </c>
      <c r="J8270" s="289" t="s">
        <v>350</v>
      </c>
      <c r="K8270" s="289" t="s">
        <v>18491</v>
      </c>
      <c r="L8270" s="289" t="s">
        <v>275</v>
      </c>
      <c r="M8270" s="289" t="s">
        <v>18427</v>
      </c>
      <c r="N8270" s="289" t="s">
        <v>3809</v>
      </c>
      <c r="O8270" s="289" t="s">
        <v>3332</v>
      </c>
      <c r="P8270" s="289">
        <f>VLOOKUP(CAT_Details[[#This Row],[Delivery Bp Customer Code]],Table6[],2,0)</f>
        <v>3402</v>
      </c>
    </row>
    <row r="8271" spans="1:16" x14ac:dyDescent="0.25">
      <c r="A8271" s="289" t="s">
        <v>3329</v>
      </c>
      <c r="B8271">
        <v>1</v>
      </c>
      <c r="C8271">
        <v>15</v>
      </c>
      <c r="D8271">
        <v>0.03</v>
      </c>
      <c r="E8271" s="289" t="s">
        <v>18492</v>
      </c>
      <c r="F8271">
        <v>5016312650</v>
      </c>
      <c r="G8271" s="276">
        <v>45819</v>
      </c>
      <c r="H8271">
        <v>20250604733504</v>
      </c>
      <c r="I8271">
        <v>8.9999999999999993E-3</v>
      </c>
      <c r="J8271" s="289" t="s">
        <v>324</v>
      </c>
      <c r="K8271" s="289" t="s">
        <v>18493</v>
      </c>
      <c r="L8271" s="289" t="s">
        <v>275</v>
      </c>
      <c r="M8271" s="289" t="s">
        <v>18350</v>
      </c>
      <c r="N8271" s="289" t="s">
        <v>5856</v>
      </c>
      <c r="O8271" s="289" t="s">
        <v>3332</v>
      </c>
      <c r="P8271" s="289">
        <f>VLOOKUP(CAT_Details[[#This Row],[Delivery Bp Customer Code]],Table6[],2,0)</f>
        <v>3402</v>
      </c>
    </row>
    <row r="8272" spans="1:16" x14ac:dyDescent="0.25">
      <c r="A8272" s="289" t="s">
        <v>3329</v>
      </c>
      <c r="B8272">
        <v>1</v>
      </c>
      <c r="C8272">
        <v>28</v>
      </c>
      <c r="D8272">
        <v>0.2</v>
      </c>
      <c r="E8272" s="289" t="s">
        <v>18494</v>
      </c>
      <c r="F8272">
        <v>5016326195</v>
      </c>
      <c r="G8272" s="276">
        <v>45819</v>
      </c>
      <c r="H8272">
        <v>20250605734713</v>
      </c>
      <c r="I8272">
        <v>0.28799999999999998</v>
      </c>
      <c r="J8272" s="289" t="s">
        <v>302</v>
      </c>
      <c r="K8272" s="289" t="s">
        <v>18495</v>
      </c>
      <c r="L8272" s="289" t="s">
        <v>275</v>
      </c>
      <c r="M8272" s="289" t="s">
        <v>18350</v>
      </c>
      <c r="N8272" s="289" t="s">
        <v>15497</v>
      </c>
      <c r="O8272" s="289" t="s">
        <v>3332</v>
      </c>
      <c r="P8272" s="289">
        <f>VLOOKUP(CAT_Details[[#This Row],[Delivery Bp Customer Code]],Table6[],2,0)</f>
        <v>3402</v>
      </c>
    </row>
    <row r="8273" spans="1:16" x14ac:dyDescent="0.25">
      <c r="A8273" s="289" t="s">
        <v>707</v>
      </c>
      <c r="B8273">
        <v>135</v>
      </c>
      <c r="C8273">
        <v>540</v>
      </c>
      <c r="D8273">
        <v>8.5</v>
      </c>
      <c r="E8273" s="289" t="s">
        <v>18496</v>
      </c>
      <c r="F8273">
        <v>5016326377</v>
      </c>
      <c r="G8273" s="276">
        <v>45819</v>
      </c>
      <c r="I8273">
        <v>44.5</v>
      </c>
      <c r="J8273" s="289" t="s">
        <v>350</v>
      </c>
      <c r="K8273" s="289" t="s">
        <v>18497</v>
      </c>
      <c r="L8273" s="289" t="s">
        <v>273</v>
      </c>
      <c r="M8273" s="289" t="s">
        <v>18498</v>
      </c>
      <c r="N8273" s="289" t="s">
        <v>18499</v>
      </c>
      <c r="O8273" s="289" t="s">
        <v>711</v>
      </c>
      <c r="P8273" s="289" t="str">
        <f>VLOOKUP(CAT_Details[[#This Row],[Delivery Bp Customer Code]],Table6[],2,0)</f>
        <v>No Loc</v>
      </c>
    </row>
    <row r="8274" spans="1:16" x14ac:dyDescent="0.25">
      <c r="A8274" s="289" t="s">
        <v>14512</v>
      </c>
      <c r="B8274">
        <v>16</v>
      </c>
      <c r="C8274">
        <v>12520</v>
      </c>
      <c r="D8274">
        <v>9.0399999999999991</v>
      </c>
      <c r="E8274" s="289" t="s">
        <v>18500</v>
      </c>
      <c r="F8274">
        <v>5016309225</v>
      </c>
      <c r="G8274" s="276">
        <v>45819</v>
      </c>
      <c r="I8274">
        <v>16.260000000000002</v>
      </c>
      <c r="J8274" s="289" t="s">
        <v>350</v>
      </c>
      <c r="K8274" s="289" t="s">
        <v>18501</v>
      </c>
      <c r="L8274" s="289" t="s">
        <v>273</v>
      </c>
      <c r="M8274" s="289" t="s">
        <v>18502</v>
      </c>
      <c r="N8274" s="289" t="s">
        <v>15057</v>
      </c>
      <c r="O8274" s="289" t="s">
        <v>14517</v>
      </c>
      <c r="P8274" s="289" t="str">
        <f>VLOOKUP(CAT_Details[[#This Row],[Delivery Bp Customer Code]],Table6[],2,0)</f>
        <v>No Loc</v>
      </c>
    </row>
    <row r="8275" spans="1:16" x14ac:dyDescent="0.25">
      <c r="A8275" s="289" t="s">
        <v>14512</v>
      </c>
      <c r="B8275">
        <v>23</v>
      </c>
      <c r="C8275">
        <v>16948</v>
      </c>
      <c r="D8275">
        <v>13.25</v>
      </c>
      <c r="E8275" s="289" t="s">
        <v>18503</v>
      </c>
      <c r="F8275">
        <v>5016342007</v>
      </c>
      <c r="G8275" s="276">
        <v>45819</v>
      </c>
      <c r="I8275">
        <v>8.3960000000000008</v>
      </c>
      <c r="J8275" s="289" t="s">
        <v>350</v>
      </c>
      <c r="K8275" s="289" t="s">
        <v>18504</v>
      </c>
      <c r="L8275" s="289" t="s">
        <v>273</v>
      </c>
      <c r="M8275" s="289" t="s">
        <v>18505</v>
      </c>
      <c r="N8275" s="289" t="s">
        <v>16397</v>
      </c>
      <c r="O8275" s="289" t="s">
        <v>14517</v>
      </c>
      <c r="P8275" s="289" t="str">
        <f>VLOOKUP(CAT_Details[[#This Row],[Delivery Bp Customer Code]],Table6[],2,0)</f>
        <v>No Loc</v>
      </c>
    </row>
    <row r="8276" spans="1:16" x14ac:dyDescent="0.25">
      <c r="A8276" s="289" t="s">
        <v>76</v>
      </c>
      <c r="B8276">
        <v>6</v>
      </c>
      <c r="C8276">
        <v>1140</v>
      </c>
      <c r="D8276">
        <v>2.7</v>
      </c>
      <c r="E8276" s="289" t="s">
        <v>18506</v>
      </c>
      <c r="F8276">
        <v>5016214269</v>
      </c>
      <c r="G8276" s="276">
        <v>45819</v>
      </c>
      <c r="H8276">
        <v>20250522725173</v>
      </c>
      <c r="I8276">
        <v>6.3019999999999996</v>
      </c>
      <c r="J8276" s="289" t="s">
        <v>756</v>
      </c>
      <c r="K8276" s="289" t="s">
        <v>18507</v>
      </c>
      <c r="L8276" s="289" t="s">
        <v>275</v>
      </c>
      <c r="M8276" s="289" t="s">
        <v>18508</v>
      </c>
      <c r="N8276" s="289" t="s">
        <v>759</v>
      </c>
      <c r="O8276" s="289" t="s">
        <v>16049</v>
      </c>
      <c r="P8276" s="289" t="str">
        <f>VLOOKUP(CAT_Details[[#This Row],[Delivery Bp Customer Code]],Table6[],2,0)</f>
        <v>MZ02</v>
      </c>
    </row>
    <row r="8277" spans="1:16" x14ac:dyDescent="0.25">
      <c r="A8277" s="289" t="s">
        <v>76</v>
      </c>
      <c r="B8277">
        <v>1</v>
      </c>
      <c r="C8277">
        <v>60</v>
      </c>
      <c r="D8277">
        <v>0.4</v>
      </c>
      <c r="E8277" s="289" t="s">
        <v>18509</v>
      </c>
      <c r="F8277">
        <v>5016250651</v>
      </c>
      <c r="G8277" s="276">
        <v>45819</v>
      </c>
      <c r="H8277">
        <v>20250527727662</v>
      </c>
      <c r="I8277">
        <v>0.96</v>
      </c>
      <c r="J8277" s="289" t="s">
        <v>294</v>
      </c>
      <c r="K8277" s="289" t="s">
        <v>18510</v>
      </c>
      <c r="L8277" s="289" t="s">
        <v>275</v>
      </c>
      <c r="M8277" s="289" t="s">
        <v>18511</v>
      </c>
      <c r="N8277" s="289" t="s">
        <v>16650</v>
      </c>
      <c r="O8277" s="289" t="s">
        <v>16049</v>
      </c>
      <c r="P8277" s="289" t="str">
        <f>VLOOKUP(CAT_Details[[#This Row],[Delivery Bp Customer Code]],Table6[],2,0)</f>
        <v>MZ02</v>
      </c>
    </row>
    <row r="8278" spans="1:16" x14ac:dyDescent="0.25">
      <c r="A8278" s="289" t="s">
        <v>76</v>
      </c>
      <c r="B8278">
        <v>9</v>
      </c>
      <c r="C8278">
        <v>619</v>
      </c>
      <c r="D8278">
        <v>1.8</v>
      </c>
      <c r="E8278" s="289" t="s">
        <v>18512</v>
      </c>
      <c r="F8278">
        <v>5016250786</v>
      </c>
      <c r="G8278" s="276">
        <v>45819</v>
      </c>
      <c r="H8278">
        <v>20250528728642</v>
      </c>
      <c r="I8278">
        <v>1.728</v>
      </c>
      <c r="J8278" s="289" t="s">
        <v>401</v>
      </c>
      <c r="K8278" s="289" t="s">
        <v>18513</v>
      </c>
      <c r="L8278" s="289" t="s">
        <v>275</v>
      </c>
      <c r="M8278" s="289" t="s">
        <v>18313</v>
      </c>
      <c r="N8278" s="289" t="s">
        <v>1028</v>
      </c>
      <c r="O8278" s="289" t="s">
        <v>16049</v>
      </c>
      <c r="P8278" s="289" t="str">
        <f>VLOOKUP(CAT_Details[[#This Row],[Delivery Bp Customer Code]],Table6[],2,0)</f>
        <v>MZ02</v>
      </c>
    </row>
    <row r="8279" spans="1:16" x14ac:dyDescent="0.25">
      <c r="A8279" s="289" t="s">
        <v>76</v>
      </c>
      <c r="B8279">
        <v>1</v>
      </c>
      <c r="C8279">
        <v>227</v>
      </c>
      <c r="D8279">
        <v>0.4</v>
      </c>
      <c r="E8279" s="289" t="s">
        <v>18514</v>
      </c>
      <c r="F8279">
        <v>5016265759</v>
      </c>
      <c r="G8279" s="276">
        <v>45819</v>
      </c>
      <c r="H8279">
        <v>20250530730372</v>
      </c>
      <c r="I8279">
        <v>1.248</v>
      </c>
      <c r="J8279" s="289" t="s">
        <v>383</v>
      </c>
      <c r="K8279" s="289" t="s">
        <v>18515</v>
      </c>
      <c r="L8279" s="289" t="s">
        <v>275</v>
      </c>
      <c r="M8279" s="289" t="s">
        <v>18516</v>
      </c>
      <c r="N8279" s="289" t="s">
        <v>667</v>
      </c>
      <c r="O8279" s="289" t="s">
        <v>16049</v>
      </c>
      <c r="P8279" s="289" t="str">
        <f>VLOOKUP(CAT_Details[[#This Row],[Delivery Bp Customer Code]],Table6[],2,0)</f>
        <v>MZ02</v>
      </c>
    </row>
    <row r="8280" spans="1:16" x14ac:dyDescent="0.25">
      <c r="A8280" s="289" t="s">
        <v>76</v>
      </c>
      <c r="B8280">
        <v>3</v>
      </c>
      <c r="C8280">
        <v>261</v>
      </c>
      <c r="D8280">
        <v>1.2</v>
      </c>
      <c r="E8280" s="289" t="s">
        <v>18517</v>
      </c>
      <c r="F8280">
        <v>5016266226</v>
      </c>
      <c r="G8280" s="276">
        <v>45819</v>
      </c>
      <c r="H8280">
        <v>20250530730661</v>
      </c>
      <c r="I8280">
        <v>2.88</v>
      </c>
      <c r="J8280" s="289" t="s">
        <v>324</v>
      </c>
      <c r="K8280" s="289" t="s">
        <v>18518</v>
      </c>
      <c r="L8280" s="289" t="s">
        <v>275</v>
      </c>
      <c r="M8280" s="289" t="s">
        <v>18353</v>
      </c>
      <c r="N8280" s="289" t="s">
        <v>375</v>
      </c>
      <c r="O8280" s="289" t="s">
        <v>16049</v>
      </c>
      <c r="P8280" s="289" t="str">
        <f>VLOOKUP(CAT_Details[[#This Row],[Delivery Bp Customer Code]],Table6[],2,0)</f>
        <v>MZ02</v>
      </c>
    </row>
    <row r="8281" spans="1:16" x14ac:dyDescent="0.25">
      <c r="A8281" s="289" t="s">
        <v>76</v>
      </c>
      <c r="B8281">
        <v>1</v>
      </c>
      <c r="C8281">
        <v>302</v>
      </c>
      <c r="D8281">
        <v>0.2</v>
      </c>
      <c r="E8281" s="289" t="s">
        <v>18519</v>
      </c>
      <c r="F8281">
        <v>5016266333</v>
      </c>
      <c r="G8281" s="276">
        <v>45819</v>
      </c>
      <c r="H8281">
        <v>20250527727706</v>
      </c>
      <c r="I8281">
        <v>0.33600000000000002</v>
      </c>
      <c r="J8281" s="289" t="s">
        <v>324</v>
      </c>
      <c r="K8281" s="289" t="s">
        <v>18520</v>
      </c>
      <c r="L8281" s="289" t="s">
        <v>275</v>
      </c>
      <c r="M8281" s="289" t="s">
        <v>18118</v>
      </c>
      <c r="N8281" s="289" t="s">
        <v>508</v>
      </c>
      <c r="O8281" s="289" t="s">
        <v>16049</v>
      </c>
      <c r="P8281" s="289" t="str">
        <f>VLOOKUP(CAT_Details[[#This Row],[Delivery Bp Customer Code]],Table6[],2,0)</f>
        <v>MZ02</v>
      </c>
    </row>
    <row r="8282" spans="1:16" x14ac:dyDescent="0.25">
      <c r="A8282" s="289" t="s">
        <v>76</v>
      </c>
      <c r="B8282">
        <v>3</v>
      </c>
      <c r="C8282">
        <v>225</v>
      </c>
      <c r="D8282">
        <v>1.2</v>
      </c>
      <c r="E8282" s="289" t="s">
        <v>18521</v>
      </c>
      <c r="F8282">
        <v>5016280140</v>
      </c>
      <c r="G8282" s="276">
        <v>45819</v>
      </c>
      <c r="H8282">
        <v>20250602731063</v>
      </c>
      <c r="I8282">
        <v>2.9089999999999998</v>
      </c>
      <c r="J8282" s="289" t="s">
        <v>350</v>
      </c>
      <c r="K8282" s="289" t="s">
        <v>18522</v>
      </c>
      <c r="L8282" s="289" t="s">
        <v>275</v>
      </c>
      <c r="M8282" s="289" t="s">
        <v>18264</v>
      </c>
      <c r="N8282" s="289" t="s">
        <v>690</v>
      </c>
      <c r="O8282" s="289" t="s">
        <v>16049</v>
      </c>
      <c r="P8282" s="289" t="str">
        <f>VLOOKUP(CAT_Details[[#This Row],[Delivery Bp Customer Code]],Table6[],2,0)</f>
        <v>MZ02</v>
      </c>
    </row>
    <row r="8283" spans="1:16" x14ac:dyDescent="0.25">
      <c r="A8283" s="289" t="s">
        <v>76</v>
      </c>
      <c r="B8283">
        <v>1</v>
      </c>
      <c r="C8283">
        <v>5</v>
      </c>
      <c r="D8283">
        <v>0.05</v>
      </c>
      <c r="E8283" s="289" t="s">
        <v>18523</v>
      </c>
      <c r="F8283">
        <v>5016280149</v>
      </c>
      <c r="G8283" s="276">
        <v>45819</v>
      </c>
      <c r="H8283">
        <v>20250602731231</v>
      </c>
      <c r="I8283">
        <v>2.1000000000000001E-2</v>
      </c>
      <c r="J8283" s="289" t="s">
        <v>350</v>
      </c>
      <c r="K8283" s="289" t="s">
        <v>18524</v>
      </c>
      <c r="L8283" s="289" t="s">
        <v>275</v>
      </c>
      <c r="M8283" s="289" t="s">
        <v>18427</v>
      </c>
      <c r="N8283" s="289" t="s">
        <v>378</v>
      </c>
      <c r="O8283" s="289" t="s">
        <v>16049</v>
      </c>
      <c r="P8283" s="289" t="str">
        <f>VLOOKUP(CAT_Details[[#This Row],[Delivery Bp Customer Code]],Table6[],2,0)</f>
        <v>MZ02</v>
      </c>
    </row>
    <row r="8284" spans="1:16" x14ac:dyDescent="0.25">
      <c r="A8284" s="289" t="s">
        <v>76</v>
      </c>
      <c r="B8284">
        <v>2</v>
      </c>
      <c r="C8284">
        <v>30</v>
      </c>
      <c r="D8284">
        <v>0.4</v>
      </c>
      <c r="E8284" s="289" t="s">
        <v>18525</v>
      </c>
      <c r="F8284">
        <v>5016280812</v>
      </c>
      <c r="G8284" s="276">
        <v>45819</v>
      </c>
      <c r="H8284">
        <v>20250603731958</v>
      </c>
      <c r="I8284">
        <v>0.432</v>
      </c>
      <c r="J8284" s="289" t="s">
        <v>350</v>
      </c>
      <c r="K8284" s="289" t="s">
        <v>18526</v>
      </c>
      <c r="L8284" s="289" t="s">
        <v>275</v>
      </c>
      <c r="M8284" s="289" t="s">
        <v>18449</v>
      </c>
      <c r="N8284" s="289" t="s">
        <v>1279</v>
      </c>
      <c r="O8284" s="289" t="s">
        <v>16049</v>
      </c>
      <c r="P8284" s="289" t="str">
        <f>VLOOKUP(CAT_Details[[#This Row],[Delivery Bp Customer Code]],Table6[],2,0)</f>
        <v>MZ02</v>
      </c>
    </row>
    <row r="8285" spans="1:16" x14ac:dyDescent="0.25">
      <c r="A8285" s="289" t="s">
        <v>76</v>
      </c>
      <c r="B8285">
        <v>2</v>
      </c>
      <c r="C8285">
        <v>1136</v>
      </c>
      <c r="D8285">
        <v>0.8</v>
      </c>
      <c r="E8285" s="289" t="s">
        <v>18527</v>
      </c>
      <c r="F8285">
        <v>5016280993</v>
      </c>
      <c r="G8285" s="276">
        <v>45819</v>
      </c>
      <c r="H8285">
        <v>20250602731527</v>
      </c>
      <c r="I8285">
        <v>1.92</v>
      </c>
      <c r="J8285" s="289" t="s">
        <v>350</v>
      </c>
      <c r="K8285" s="289" t="s">
        <v>18528</v>
      </c>
      <c r="L8285" s="289" t="s">
        <v>275</v>
      </c>
      <c r="M8285" s="289" t="s">
        <v>18345</v>
      </c>
      <c r="N8285" s="289" t="s">
        <v>18529</v>
      </c>
      <c r="O8285" s="289" t="s">
        <v>16049</v>
      </c>
      <c r="P8285" s="289" t="str">
        <f>VLOOKUP(CAT_Details[[#This Row],[Delivery Bp Customer Code]],Table6[],2,0)</f>
        <v>MZ02</v>
      </c>
    </row>
    <row r="8286" spans="1:16" x14ac:dyDescent="0.25">
      <c r="A8286" s="289" t="s">
        <v>76</v>
      </c>
      <c r="B8286">
        <v>1</v>
      </c>
      <c r="C8286">
        <v>370</v>
      </c>
      <c r="D8286">
        <v>0.5</v>
      </c>
      <c r="E8286" s="289" t="s">
        <v>18530</v>
      </c>
      <c r="F8286">
        <v>5016281018</v>
      </c>
      <c r="G8286" s="276">
        <v>45819</v>
      </c>
      <c r="H8286">
        <v>20250526727094</v>
      </c>
      <c r="I8286">
        <v>0.84</v>
      </c>
      <c r="J8286" s="289" t="s">
        <v>280</v>
      </c>
      <c r="K8286" s="289" t="s">
        <v>18531</v>
      </c>
      <c r="L8286" s="289" t="s">
        <v>275</v>
      </c>
      <c r="M8286" s="289" t="s">
        <v>18249</v>
      </c>
      <c r="N8286" s="289" t="s">
        <v>3770</v>
      </c>
      <c r="O8286" s="289" t="s">
        <v>16049</v>
      </c>
      <c r="P8286" s="289" t="str">
        <f>VLOOKUP(CAT_Details[[#This Row],[Delivery Bp Customer Code]],Table6[],2,0)</f>
        <v>MZ02</v>
      </c>
    </row>
    <row r="8287" spans="1:16" x14ac:dyDescent="0.25">
      <c r="A8287" s="289" t="s">
        <v>76</v>
      </c>
      <c r="B8287">
        <v>2</v>
      </c>
      <c r="C8287">
        <v>772.2</v>
      </c>
      <c r="D8287">
        <v>0.8</v>
      </c>
      <c r="E8287" s="289" t="s">
        <v>18532</v>
      </c>
      <c r="F8287">
        <v>5016281022</v>
      </c>
      <c r="G8287" s="276">
        <v>45819</v>
      </c>
      <c r="H8287">
        <v>20250602731092</v>
      </c>
      <c r="I8287">
        <v>1.92</v>
      </c>
      <c r="J8287" s="289" t="s">
        <v>350</v>
      </c>
      <c r="K8287" s="289" t="s">
        <v>18533</v>
      </c>
      <c r="L8287" s="289" t="s">
        <v>275</v>
      </c>
      <c r="M8287" s="289" t="s">
        <v>18345</v>
      </c>
      <c r="N8287" s="289" t="s">
        <v>602</v>
      </c>
      <c r="O8287" s="289" t="s">
        <v>16049</v>
      </c>
      <c r="P8287" s="289" t="str">
        <f>VLOOKUP(CAT_Details[[#This Row],[Delivery Bp Customer Code]],Table6[],2,0)</f>
        <v>MZ02</v>
      </c>
    </row>
    <row r="8288" spans="1:16" x14ac:dyDescent="0.25">
      <c r="A8288" s="289" t="s">
        <v>76</v>
      </c>
      <c r="B8288">
        <v>1</v>
      </c>
      <c r="C8288">
        <v>320</v>
      </c>
      <c r="D8288">
        <v>0.4</v>
      </c>
      <c r="E8288" s="289" t="s">
        <v>18534</v>
      </c>
      <c r="F8288">
        <v>5016297079</v>
      </c>
      <c r="G8288" s="276">
        <v>45819</v>
      </c>
      <c r="H8288">
        <v>20250603731913</v>
      </c>
      <c r="I8288">
        <v>0.34599999999999997</v>
      </c>
      <c r="J8288" s="289" t="s">
        <v>350</v>
      </c>
      <c r="K8288" s="289" t="s">
        <v>18535</v>
      </c>
      <c r="L8288" s="289" t="s">
        <v>275</v>
      </c>
      <c r="M8288" s="289" t="s">
        <v>18427</v>
      </c>
      <c r="N8288" s="289" t="s">
        <v>528</v>
      </c>
      <c r="O8288" s="289" t="s">
        <v>16049</v>
      </c>
      <c r="P8288" s="289" t="str">
        <f>VLOOKUP(CAT_Details[[#This Row],[Delivery Bp Customer Code]],Table6[],2,0)</f>
        <v>MZ02</v>
      </c>
    </row>
    <row r="8289" spans="1:16" x14ac:dyDescent="0.25">
      <c r="A8289" s="289" t="s">
        <v>76</v>
      </c>
      <c r="B8289">
        <v>3</v>
      </c>
      <c r="C8289">
        <v>2188.56</v>
      </c>
      <c r="D8289">
        <v>0.78</v>
      </c>
      <c r="E8289" s="289" t="s">
        <v>18536</v>
      </c>
      <c r="F8289">
        <v>5016297439</v>
      </c>
      <c r="G8289" s="276">
        <v>45819</v>
      </c>
      <c r="H8289">
        <v>20250603732234</v>
      </c>
      <c r="I8289">
        <v>2.41</v>
      </c>
      <c r="J8289" s="289" t="s">
        <v>350</v>
      </c>
      <c r="K8289" s="289" t="s">
        <v>18537</v>
      </c>
      <c r="L8289" s="289" t="s">
        <v>275</v>
      </c>
      <c r="M8289" s="289" t="s">
        <v>18427</v>
      </c>
      <c r="N8289" s="289" t="s">
        <v>4441</v>
      </c>
      <c r="O8289" s="289" t="s">
        <v>16049</v>
      </c>
      <c r="P8289" s="289" t="str">
        <f>VLOOKUP(CAT_Details[[#This Row],[Delivery Bp Customer Code]],Table6[],2,0)</f>
        <v>MZ02</v>
      </c>
    </row>
    <row r="8290" spans="1:16" x14ac:dyDescent="0.25">
      <c r="A8290" s="289" t="s">
        <v>285</v>
      </c>
      <c r="B8290">
        <v>105</v>
      </c>
      <c r="C8290">
        <v>8820</v>
      </c>
      <c r="D8290">
        <v>13.6</v>
      </c>
      <c r="E8290" s="289" t="s">
        <v>18538</v>
      </c>
      <c r="F8290">
        <v>5016214263</v>
      </c>
      <c r="G8290" s="276">
        <v>45819</v>
      </c>
      <c r="H8290">
        <v>20250522725166</v>
      </c>
      <c r="I8290">
        <v>44.351999999999997</v>
      </c>
      <c r="J8290" s="289" t="s">
        <v>756</v>
      </c>
      <c r="K8290" s="289" t="s">
        <v>18539</v>
      </c>
      <c r="L8290" s="289" t="s">
        <v>275</v>
      </c>
      <c r="M8290" s="289" t="s">
        <v>18540</v>
      </c>
      <c r="N8290" s="289" t="s">
        <v>759</v>
      </c>
      <c r="O8290" s="289" t="s">
        <v>291</v>
      </c>
      <c r="P8290" s="289" t="str">
        <f>VLOOKUP(CAT_Details[[#This Row],[Delivery Bp Customer Code]],Table6[],2,0)</f>
        <v>DX01-L5</v>
      </c>
    </row>
    <row r="8291" spans="1:16" x14ac:dyDescent="0.25">
      <c r="A8291" s="289" t="s">
        <v>285</v>
      </c>
      <c r="B8291">
        <v>24</v>
      </c>
      <c r="C8291">
        <v>1232</v>
      </c>
      <c r="D8291">
        <v>9.6</v>
      </c>
      <c r="E8291" s="289" t="s">
        <v>18506</v>
      </c>
      <c r="F8291">
        <v>5016214267</v>
      </c>
      <c r="G8291" s="276">
        <v>45819</v>
      </c>
      <c r="H8291">
        <v>20250523725666</v>
      </c>
      <c r="I8291">
        <v>20.274999999999999</v>
      </c>
      <c r="J8291" s="289" t="s">
        <v>756</v>
      </c>
      <c r="K8291" s="289" t="s">
        <v>18541</v>
      </c>
      <c r="L8291" s="289" t="s">
        <v>275</v>
      </c>
      <c r="M8291" s="289" t="s">
        <v>18508</v>
      </c>
      <c r="N8291" s="289" t="s">
        <v>759</v>
      </c>
      <c r="O8291" s="289" t="s">
        <v>291</v>
      </c>
      <c r="P8291" s="289" t="str">
        <f>VLOOKUP(CAT_Details[[#This Row],[Delivery Bp Customer Code]],Table6[],2,0)</f>
        <v>DX01-L5</v>
      </c>
    </row>
    <row r="8292" spans="1:16" x14ac:dyDescent="0.25">
      <c r="A8292" s="289" t="s">
        <v>285</v>
      </c>
      <c r="B8292">
        <v>2</v>
      </c>
      <c r="C8292">
        <v>630</v>
      </c>
      <c r="D8292">
        <v>0.6</v>
      </c>
      <c r="E8292" s="289" t="s">
        <v>18542</v>
      </c>
      <c r="F8292">
        <v>5016240053</v>
      </c>
      <c r="G8292" s="276">
        <v>45819</v>
      </c>
      <c r="H8292">
        <v>20250526727049</v>
      </c>
      <c r="I8292">
        <v>0.67200000000000004</v>
      </c>
      <c r="J8292" s="289" t="s">
        <v>764</v>
      </c>
      <c r="K8292" s="289" t="s">
        <v>18543</v>
      </c>
      <c r="L8292" s="289" t="s">
        <v>275</v>
      </c>
      <c r="M8292" s="289" t="s">
        <v>18254</v>
      </c>
      <c r="N8292" s="289" t="s">
        <v>766</v>
      </c>
      <c r="O8292" s="289" t="s">
        <v>291</v>
      </c>
      <c r="P8292" s="289" t="str">
        <f>VLOOKUP(CAT_Details[[#This Row],[Delivery Bp Customer Code]],Table6[],2,0)</f>
        <v>DX01-L5</v>
      </c>
    </row>
    <row r="8293" spans="1:16" x14ac:dyDescent="0.25">
      <c r="A8293" s="289" t="s">
        <v>285</v>
      </c>
      <c r="B8293">
        <v>12</v>
      </c>
      <c r="C8293">
        <v>5640</v>
      </c>
      <c r="D8293">
        <v>4.8</v>
      </c>
      <c r="E8293" s="289" t="s">
        <v>18544</v>
      </c>
      <c r="F8293">
        <v>5016250634</v>
      </c>
      <c r="G8293" s="276">
        <v>45819</v>
      </c>
      <c r="H8293">
        <v>20250529729616</v>
      </c>
      <c r="I8293">
        <v>11.52</v>
      </c>
      <c r="J8293" s="289" t="s">
        <v>401</v>
      </c>
      <c r="K8293" s="289" t="s">
        <v>18545</v>
      </c>
      <c r="L8293" s="289" t="s">
        <v>275</v>
      </c>
      <c r="M8293" s="289" t="s">
        <v>18313</v>
      </c>
      <c r="N8293" s="289" t="s">
        <v>17729</v>
      </c>
      <c r="O8293" s="289" t="s">
        <v>291</v>
      </c>
      <c r="P8293" s="289" t="str">
        <f>VLOOKUP(CAT_Details[[#This Row],[Delivery Bp Customer Code]],Table6[],2,0)</f>
        <v>DX01-L5</v>
      </c>
    </row>
    <row r="8294" spans="1:16" x14ac:dyDescent="0.25">
      <c r="A8294" s="289" t="s">
        <v>285</v>
      </c>
      <c r="B8294">
        <v>1</v>
      </c>
      <c r="C8294">
        <v>130</v>
      </c>
      <c r="D8294">
        <v>0.4</v>
      </c>
      <c r="E8294" s="289" t="s">
        <v>18546</v>
      </c>
      <c r="F8294">
        <v>5016250647</v>
      </c>
      <c r="G8294" s="276">
        <v>45819</v>
      </c>
      <c r="H8294">
        <v>20250528729108</v>
      </c>
      <c r="I8294">
        <v>0.96</v>
      </c>
      <c r="J8294" s="289" t="s">
        <v>438</v>
      </c>
      <c r="K8294" s="289" t="s">
        <v>18547</v>
      </c>
      <c r="L8294" s="289" t="s">
        <v>275</v>
      </c>
      <c r="M8294" s="289" t="s">
        <v>18254</v>
      </c>
      <c r="N8294" s="289" t="s">
        <v>18548</v>
      </c>
      <c r="O8294" s="289" t="s">
        <v>291</v>
      </c>
      <c r="P8294" s="289" t="str">
        <f>VLOOKUP(CAT_Details[[#This Row],[Delivery Bp Customer Code]],Table6[],2,0)</f>
        <v>DX01-L5</v>
      </c>
    </row>
    <row r="8295" spans="1:16" x14ac:dyDescent="0.25">
      <c r="A8295" s="289" t="s">
        <v>285</v>
      </c>
      <c r="B8295">
        <v>21</v>
      </c>
      <c r="C8295">
        <v>1380</v>
      </c>
      <c r="D8295">
        <v>8.4</v>
      </c>
      <c r="E8295" s="289" t="s">
        <v>18509</v>
      </c>
      <c r="F8295">
        <v>5016250654</v>
      </c>
      <c r="G8295" s="276">
        <v>45819</v>
      </c>
      <c r="H8295">
        <v>20250528729089</v>
      </c>
      <c r="I8295">
        <v>20.16</v>
      </c>
      <c r="J8295" s="289" t="s">
        <v>294</v>
      </c>
      <c r="K8295" s="289" t="s">
        <v>18549</v>
      </c>
      <c r="L8295" s="289" t="s">
        <v>275</v>
      </c>
      <c r="M8295" s="289" t="s">
        <v>18511</v>
      </c>
      <c r="N8295" s="289" t="s">
        <v>16650</v>
      </c>
      <c r="O8295" s="289" t="s">
        <v>291</v>
      </c>
      <c r="P8295" s="289" t="str">
        <f>VLOOKUP(CAT_Details[[#This Row],[Delivery Bp Customer Code]],Table6[],2,0)</f>
        <v>DX01-L5</v>
      </c>
    </row>
    <row r="8296" spans="1:16" x14ac:dyDescent="0.25">
      <c r="A8296" s="289" t="s">
        <v>285</v>
      </c>
      <c r="B8296">
        <v>4</v>
      </c>
      <c r="C8296">
        <v>1900</v>
      </c>
      <c r="D8296">
        <v>1.6</v>
      </c>
      <c r="E8296" s="289" t="s">
        <v>18514</v>
      </c>
      <c r="F8296">
        <v>5016265757</v>
      </c>
      <c r="G8296" s="276">
        <v>45819</v>
      </c>
      <c r="H8296">
        <v>20250530730371</v>
      </c>
      <c r="I8296">
        <v>4.992</v>
      </c>
      <c r="J8296" s="289" t="s">
        <v>383</v>
      </c>
      <c r="K8296" s="289" t="s">
        <v>18550</v>
      </c>
      <c r="L8296" s="289" t="s">
        <v>275</v>
      </c>
      <c r="M8296" s="289" t="s">
        <v>18516</v>
      </c>
      <c r="N8296" s="289" t="s">
        <v>667</v>
      </c>
      <c r="O8296" s="289" t="s">
        <v>291</v>
      </c>
      <c r="P8296" s="289" t="str">
        <f>VLOOKUP(CAT_Details[[#This Row],[Delivery Bp Customer Code]],Table6[],2,0)</f>
        <v>DX01-L5</v>
      </c>
    </row>
    <row r="8297" spans="1:16" x14ac:dyDescent="0.25">
      <c r="A8297" s="289" t="s">
        <v>285</v>
      </c>
      <c r="B8297">
        <v>20</v>
      </c>
      <c r="C8297">
        <v>9172</v>
      </c>
      <c r="D8297">
        <v>8</v>
      </c>
      <c r="E8297" s="289" t="s">
        <v>18514</v>
      </c>
      <c r="F8297">
        <v>5016265758</v>
      </c>
      <c r="G8297" s="276">
        <v>45819</v>
      </c>
      <c r="H8297">
        <v>20250530730353</v>
      </c>
      <c r="I8297">
        <v>24.96</v>
      </c>
      <c r="J8297" s="289" t="s">
        <v>383</v>
      </c>
      <c r="K8297" s="289" t="s">
        <v>18551</v>
      </c>
      <c r="L8297" s="289" t="s">
        <v>275</v>
      </c>
      <c r="M8297" s="289" t="s">
        <v>18516</v>
      </c>
      <c r="N8297" s="289" t="s">
        <v>667</v>
      </c>
      <c r="O8297" s="289" t="s">
        <v>291</v>
      </c>
      <c r="P8297" s="289" t="str">
        <f>VLOOKUP(CAT_Details[[#This Row],[Delivery Bp Customer Code]],Table6[],2,0)</f>
        <v>DX01-L5</v>
      </c>
    </row>
    <row r="8298" spans="1:16" x14ac:dyDescent="0.25">
      <c r="A8298" s="289" t="s">
        <v>285</v>
      </c>
      <c r="B8298">
        <v>28</v>
      </c>
      <c r="C8298">
        <v>14700</v>
      </c>
      <c r="D8298">
        <v>13.6</v>
      </c>
      <c r="E8298" s="289" t="s">
        <v>18552</v>
      </c>
      <c r="F8298">
        <v>5016266039</v>
      </c>
      <c r="G8298" s="276">
        <v>45819</v>
      </c>
      <c r="H8298">
        <v>20250529729652</v>
      </c>
      <c r="I8298">
        <v>26.88</v>
      </c>
      <c r="J8298" s="289" t="s">
        <v>383</v>
      </c>
      <c r="K8298" s="289" t="s">
        <v>18553</v>
      </c>
      <c r="L8298" s="289" t="s">
        <v>275</v>
      </c>
      <c r="M8298" s="289" t="s">
        <v>18554</v>
      </c>
      <c r="N8298" s="289" t="s">
        <v>386</v>
      </c>
      <c r="O8298" s="289" t="s">
        <v>291</v>
      </c>
      <c r="P8298" s="289" t="str">
        <f>VLOOKUP(CAT_Details[[#This Row],[Delivery Bp Customer Code]],Table6[],2,0)</f>
        <v>DX01-L5</v>
      </c>
    </row>
    <row r="8299" spans="1:16" x14ac:dyDescent="0.25">
      <c r="A8299" s="289" t="s">
        <v>285</v>
      </c>
      <c r="B8299">
        <v>3</v>
      </c>
      <c r="C8299">
        <v>300</v>
      </c>
      <c r="D8299">
        <v>1.2</v>
      </c>
      <c r="E8299" s="289" t="s">
        <v>18441</v>
      </c>
      <c r="F8299">
        <v>5016266140</v>
      </c>
      <c r="G8299" s="276">
        <v>45819</v>
      </c>
      <c r="H8299">
        <v>20250528728584</v>
      </c>
      <c r="I8299">
        <v>2.88</v>
      </c>
      <c r="J8299" s="289" t="s">
        <v>324</v>
      </c>
      <c r="K8299" s="289" t="s">
        <v>18555</v>
      </c>
      <c r="L8299" s="289" t="s">
        <v>275</v>
      </c>
      <c r="M8299" s="289" t="s">
        <v>18353</v>
      </c>
      <c r="N8299" s="289" t="s">
        <v>375</v>
      </c>
      <c r="O8299" s="289" t="s">
        <v>291</v>
      </c>
      <c r="P8299" s="289" t="str">
        <f>VLOOKUP(CAT_Details[[#This Row],[Delivery Bp Customer Code]],Table6[],2,0)</f>
        <v>DX01-L5</v>
      </c>
    </row>
    <row r="8300" spans="1:16" x14ac:dyDescent="0.25">
      <c r="A8300" s="289" t="s">
        <v>285</v>
      </c>
      <c r="B8300">
        <v>6</v>
      </c>
      <c r="C8300">
        <v>1800</v>
      </c>
      <c r="D8300">
        <v>1.39</v>
      </c>
      <c r="E8300" s="289" t="s">
        <v>18556</v>
      </c>
      <c r="F8300">
        <v>5016266228</v>
      </c>
      <c r="G8300" s="276">
        <v>45819</v>
      </c>
      <c r="H8300">
        <v>20250530730229</v>
      </c>
      <c r="I8300">
        <v>2.3210000000000002</v>
      </c>
      <c r="J8300" s="289" t="s">
        <v>294</v>
      </c>
      <c r="K8300" s="289" t="s">
        <v>18557</v>
      </c>
      <c r="L8300" s="289" t="s">
        <v>275</v>
      </c>
      <c r="M8300" s="289" t="s">
        <v>17989</v>
      </c>
      <c r="N8300" s="289" t="s">
        <v>394</v>
      </c>
      <c r="O8300" s="289" t="s">
        <v>291</v>
      </c>
      <c r="P8300" s="289" t="str">
        <f>VLOOKUP(CAT_Details[[#This Row],[Delivery Bp Customer Code]],Table6[],2,0)</f>
        <v>DX01-L5</v>
      </c>
    </row>
    <row r="8301" spans="1:16" x14ac:dyDescent="0.25">
      <c r="A8301" s="289" t="s">
        <v>285</v>
      </c>
      <c r="B8301">
        <v>10</v>
      </c>
      <c r="C8301">
        <v>12650</v>
      </c>
      <c r="D8301">
        <v>4</v>
      </c>
      <c r="E8301" s="289" t="s">
        <v>18558</v>
      </c>
      <c r="F8301">
        <v>5016266344</v>
      </c>
      <c r="G8301" s="276">
        <v>45819</v>
      </c>
      <c r="H8301">
        <v>20250529730070</v>
      </c>
      <c r="I8301">
        <v>5.76</v>
      </c>
      <c r="J8301" s="289" t="s">
        <v>324</v>
      </c>
      <c r="K8301" s="289" t="s">
        <v>18559</v>
      </c>
      <c r="L8301" s="289" t="s">
        <v>275</v>
      </c>
      <c r="M8301" s="289" t="s">
        <v>18560</v>
      </c>
      <c r="N8301" s="289" t="s">
        <v>333</v>
      </c>
      <c r="O8301" s="289" t="s">
        <v>291</v>
      </c>
      <c r="P8301" s="289" t="str">
        <f>VLOOKUP(CAT_Details[[#This Row],[Delivery Bp Customer Code]],Table6[],2,0)</f>
        <v>DX01-L5</v>
      </c>
    </row>
    <row r="8302" spans="1:16" x14ac:dyDescent="0.25">
      <c r="A8302" s="289" t="s">
        <v>285</v>
      </c>
      <c r="B8302">
        <v>28</v>
      </c>
      <c r="C8302">
        <v>1848</v>
      </c>
      <c r="D8302">
        <v>13.6</v>
      </c>
      <c r="E8302" s="289" t="s">
        <v>18561</v>
      </c>
      <c r="F8302">
        <v>5016279982</v>
      </c>
      <c r="G8302" s="276">
        <v>45819</v>
      </c>
      <c r="H8302">
        <v>20250602730992</v>
      </c>
      <c r="I8302">
        <v>33.6</v>
      </c>
      <c r="J8302" s="289" t="s">
        <v>350</v>
      </c>
      <c r="K8302" s="289" t="s">
        <v>18562</v>
      </c>
      <c r="L8302" s="289" t="s">
        <v>275</v>
      </c>
      <c r="M8302" s="289" t="s">
        <v>18563</v>
      </c>
      <c r="N8302" s="289" t="s">
        <v>12700</v>
      </c>
      <c r="O8302" s="289" t="s">
        <v>291</v>
      </c>
      <c r="P8302" s="289" t="str">
        <f>VLOOKUP(CAT_Details[[#This Row],[Delivery Bp Customer Code]],Table6[],2,0)</f>
        <v>DX01-L5</v>
      </c>
    </row>
    <row r="8303" spans="1:16" x14ac:dyDescent="0.25">
      <c r="A8303" s="289" t="s">
        <v>285</v>
      </c>
      <c r="B8303">
        <v>14</v>
      </c>
      <c r="C8303">
        <v>924</v>
      </c>
      <c r="D8303">
        <v>7</v>
      </c>
      <c r="E8303" s="289" t="s">
        <v>18561</v>
      </c>
      <c r="F8303">
        <v>5016279983</v>
      </c>
      <c r="G8303" s="276">
        <v>45819</v>
      </c>
      <c r="H8303">
        <v>20250602730990</v>
      </c>
      <c r="I8303">
        <v>16.8</v>
      </c>
      <c r="J8303" s="289" t="s">
        <v>350</v>
      </c>
      <c r="K8303" s="289" t="s">
        <v>18564</v>
      </c>
      <c r="L8303" s="289" t="s">
        <v>275</v>
      </c>
      <c r="M8303" s="289" t="s">
        <v>18563</v>
      </c>
      <c r="N8303" s="289" t="s">
        <v>12700</v>
      </c>
      <c r="O8303" s="289" t="s">
        <v>291</v>
      </c>
      <c r="P8303" s="289" t="str">
        <f>VLOOKUP(CAT_Details[[#This Row],[Delivery Bp Customer Code]],Table6[],2,0)</f>
        <v>DX01-L5</v>
      </c>
    </row>
    <row r="8304" spans="1:16" x14ac:dyDescent="0.25">
      <c r="A8304" s="289" t="s">
        <v>285</v>
      </c>
      <c r="B8304">
        <v>3</v>
      </c>
      <c r="C8304">
        <v>600</v>
      </c>
      <c r="D8304">
        <v>1.2</v>
      </c>
      <c r="E8304" s="289" t="s">
        <v>18565</v>
      </c>
      <c r="F8304">
        <v>5016280393</v>
      </c>
      <c r="G8304" s="276">
        <v>45819</v>
      </c>
      <c r="H8304">
        <v>20250528729109</v>
      </c>
      <c r="I8304">
        <v>1.8720000000000001</v>
      </c>
      <c r="J8304" s="289" t="s">
        <v>280</v>
      </c>
      <c r="K8304" s="289" t="s">
        <v>18566</v>
      </c>
      <c r="L8304" s="289" t="s">
        <v>275</v>
      </c>
      <c r="M8304" s="289" t="s">
        <v>17953</v>
      </c>
      <c r="N8304" s="289" t="s">
        <v>10113</v>
      </c>
      <c r="O8304" s="289" t="s">
        <v>291</v>
      </c>
      <c r="P8304" s="289" t="str">
        <f>VLOOKUP(CAT_Details[[#This Row],[Delivery Bp Customer Code]],Table6[],2,0)</f>
        <v>DX01-L5</v>
      </c>
    </row>
    <row r="8305" spans="1:16" x14ac:dyDescent="0.25">
      <c r="A8305" s="289" t="s">
        <v>285</v>
      </c>
      <c r="B8305">
        <v>4</v>
      </c>
      <c r="C8305">
        <v>282</v>
      </c>
      <c r="D8305">
        <v>1.2</v>
      </c>
      <c r="E8305" s="289" t="s">
        <v>18567</v>
      </c>
      <c r="F8305">
        <v>5016280402</v>
      </c>
      <c r="G8305" s="276">
        <v>45819</v>
      </c>
      <c r="H8305">
        <v>20250529729705</v>
      </c>
      <c r="I8305">
        <v>1.8240000000000001</v>
      </c>
      <c r="J8305" s="289" t="s">
        <v>294</v>
      </c>
      <c r="K8305" s="289" t="s">
        <v>18568</v>
      </c>
      <c r="L8305" s="289" t="s">
        <v>275</v>
      </c>
      <c r="M8305" s="289" t="s">
        <v>18440</v>
      </c>
      <c r="N8305" s="289" t="s">
        <v>504</v>
      </c>
      <c r="O8305" s="289" t="s">
        <v>291</v>
      </c>
      <c r="P8305" s="289" t="str">
        <f>VLOOKUP(CAT_Details[[#This Row],[Delivery Bp Customer Code]],Table6[],2,0)</f>
        <v>DX01-L5</v>
      </c>
    </row>
    <row r="8306" spans="1:16" x14ac:dyDescent="0.25">
      <c r="A8306" s="289" t="s">
        <v>285</v>
      </c>
      <c r="B8306">
        <v>5</v>
      </c>
      <c r="C8306">
        <v>500</v>
      </c>
      <c r="D8306">
        <v>2.39</v>
      </c>
      <c r="E8306" s="289" t="s">
        <v>18569</v>
      </c>
      <c r="F8306">
        <v>5016280410</v>
      </c>
      <c r="G8306" s="276">
        <v>45819</v>
      </c>
      <c r="H8306">
        <v>20250529729505</v>
      </c>
      <c r="I8306">
        <v>3.44</v>
      </c>
      <c r="J8306" s="289" t="s">
        <v>345</v>
      </c>
      <c r="K8306" s="289" t="s">
        <v>18570</v>
      </c>
      <c r="L8306" s="289" t="s">
        <v>275</v>
      </c>
      <c r="M8306" s="289" t="s">
        <v>18397</v>
      </c>
      <c r="N8306" s="289" t="s">
        <v>427</v>
      </c>
      <c r="O8306" s="289" t="s">
        <v>291</v>
      </c>
      <c r="P8306" s="289" t="str">
        <f>VLOOKUP(CAT_Details[[#This Row],[Delivery Bp Customer Code]],Table6[],2,0)</f>
        <v>DX01-L5</v>
      </c>
    </row>
    <row r="8307" spans="1:16" x14ac:dyDescent="0.25">
      <c r="A8307" s="289" t="s">
        <v>285</v>
      </c>
      <c r="B8307">
        <v>4</v>
      </c>
      <c r="C8307">
        <v>298</v>
      </c>
      <c r="D8307">
        <v>0.9</v>
      </c>
      <c r="E8307" s="289" t="s">
        <v>18571</v>
      </c>
      <c r="F8307">
        <v>5016280790</v>
      </c>
      <c r="G8307" s="276">
        <v>45819</v>
      </c>
      <c r="H8307">
        <v>20250530730326</v>
      </c>
      <c r="I8307">
        <v>1.0529999999999999</v>
      </c>
      <c r="J8307" s="289" t="s">
        <v>350</v>
      </c>
      <c r="K8307" s="289" t="s">
        <v>18572</v>
      </c>
      <c r="L8307" s="289" t="s">
        <v>275</v>
      </c>
      <c r="M8307" s="289" t="s">
        <v>18345</v>
      </c>
      <c r="N8307" s="289" t="s">
        <v>602</v>
      </c>
      <c r="O8307" s="289" t="s">
        <v>291</v>
      </c>
      <c r="P8307" s="289" t="str">
        <f>VLOOKUP(CAT_Details[[#This Row],[Delivery Bp Customer Code]],Table6[],2,0)</f>
        <v>DX01-L5</v>
      </c>
    </row>
    <row r="8308" spans="1:16" x14ac:dyDescent="0.25">
      <c r="A8308" s="289" t="s">
        <v>285</v>
      </c>
      <c r="B8308">
        <v>8</v>
      </c>
      <c r="C8308">
        <v>720</v>
      </c>
      <c r="D8308">
        <v>3.2</v>
      </c>
      <c r="E8308" s="289" t="s">
        <v>18573</v>
      </c>
      <c r="F8308">
        <v>5016280868</v>
      </c>
      <c r="G8308" s="276">
        <v>45819</v>
      </c>
      <c r="H8308">
        <v>20250602731107</v>
      </c>
      <c r="I8308">
        <v>7.68</v>
      </c>
      <c r="J8308" s="289" t="s">
        <v>350</v>
      </c>
      <c r="K8308" s="289" t="s">
        <v>18574</v>
      </c>
      <c r="L8308" s="289" t="s">
        <v>275</v>
      </c>
      <c r="M8308" s="289" t="s">
        <v>18264</v>
      </c>
      <c r="N8308" s="289" t="s">
        <v>15321</v>
      </c>
      <c r="O8308" s="289" t="s">
        <v>291</v>
      </c>
      <c r="P8308" s="289" t="str">
        <f>VLOOKUP(CAT_Details[[#This Row],[Delivery Bp Customer Code]],Table6[],2,0)</f>
        <v>DX01-L5</v>
      </c>
    </row>
    <row r="8309" spans="1:16" x14ac:dyDescent="0.25">
      <c r="A8309" s="289" t="s">
        <v>285</v>
      </c>
      <c r="B8309">
        <v>9</v>
      </c>
      <c r="C8309">
        <v>4400</v>
      </c>
      <c r="D8309">
        <v>4.5</v>
      </c>
      <c r="E8309" s="289" t="s">
        <v>18575</v>
      </c>
      <c r="F8309">
        <v>5016280908</v>
      </c>
      <c r="G8309" s="276">
        <v>45819</v>
      </c>
      <c r="H8309">
        <v>20250530730487</v>
      </c>
      <c r="I8309">
        <v>10.8</v>
      </c>
      <c r="J8309" s="289" t="s">
        <v>287</v>
      </c>
      <c r="K8309" s="289" t="s">
        <v>18576</v>
      </c>
      <c r="L8309" s="289" t="s">
        <v>275</v>
      </c>
      <c r="M8309" s="289" t="s">
        <v>18435</v>
      </c>
      <c r="N8309" s="289" t="s">
        <v>889</v>
      </c>
      <c r="O8309" s="289" t="s">
        <v>291</v>
      </c>
      <c r="P8309" s="289" t="str">
        <f>VLOOKUP(CAT_Details[[#This Row],[Delivery Bp Customer Code]],Table6[],2,0)</f>
        <v>DX01-L5</v>
      </c>
    </row>
    <row r="8310" spans="1:16" x14ac:dyDescent="0.25">
      <c r="A8310" s="289" t="s">
        <v>285</v>
      </c>
      <c r="B8310">
        <v>7</v>
      </c>
      <c r="C8310">
        <v>10350</v>
      </c>
      <c r="D8310">
        <v>2.8</v>
      </c>
      <c r="E8310" s="289" t="s">
        <v>18577</v>
      </c>
      <c r="F8310">
        <v>5016280994</v>
      </c>
      <c r="G8310" s="276">
        <v>45819</v>
      </c>
      <c r="H8310">
        <v>20250530730637</v>
      </c>
      <c r="I8310">
        <v>4.032</v>
      </c>
      <c r="J8310" s="289" t="s">
        <v>324</v>
      </c>
      <c r="K8310" s="289" t="s">
        <v>18578</v>
      </c>
      <c r="L8310" s="289" t="s">
        <v>275</v>
      </c>
      <c r="M8310" s="289" t="s">
        <v>18171</v>
      </c>
      <c r="N8310" s="289" t="s">
        <v>333</v>
      </c>
      <c r="O8310" s="289" t="s">
        <v>291</v>
      </c>
      <c r="P8310" s="289" t="str">
        <f>VLOOKUP(CAT_Details[[#This Row],[Delivery Bp Customer Code]],Table6[],2,0)</f>
        <v>DX01-L5</v>
      </c>
    </row>
    <row r="8311" spans="1:16" x14ac:dyDescent="0.25">
      <c r="A8311" s="289" t="s">
        <v>285</v>
      </c>
      <c r="B8311">
        <v>4</v>
      </c>
      <c r="C8311">
        <v>744</v>
      </c>
      <c r="D8311">
        <v>1.6</v>
      </c>
      <c r="E8311" s="289" t="s">
        <v>18579</v>
      </c>
      <c r="F8311">
        <v>5016281008</v>
      </c>
      <c r="G8311" s="276">
        <v>45819</v>
      </c>
      <c r="H8311">
        <v>20250602731077</v>
      </c>
      <c r="I8311">
        <v>2.6880000000000002</v>
      </c>
      <c r="J8311" s="289" t="s">
        <v>345</v>
      </c>
      <c r="K8311" s="289" t="s">
        <v>18580</v>
      </c>
      <c r="L8311" s="289" t="s">
        <v>275</v>
      </c>
      <c r="M8311" s="289" t="s">
        <v>18581</v>
      </c>
      <c r="N8311" s="289" t="s">
        <v>348</v>
      </c>
      <c r="O8311" s="289" t="s">
        <v>291</v>
      </c>
      <c r="P8311" s="289" t="str">
        <f>VLOOKUP(CAT_Details[[#This Row],[Delivery Bp Customer Code]],Table6[],2,0)</f>
        <v>DX01-L5</v>
      </c>
    </row>
    <row r="8312" spans="1:16" x14ac:dyDescent="0.25">
      <c r="A8312" s="289" t="s">
        <v>285</v>
      </c>
      <c r="B8312">
        <v>20</v>
      </c>
      <c r="C8312">
        <v>4013</v>
      </c>
      <c r="D8312">
        <v>6.09</v>
      </c>
      <c r="E8312" s="289" t="s">
        <v>18532</v>
      </c>
      <c r="F8312">
        <v>5016281023</v>
      </c>
      <c r="G8312" s="276">
        <v>45819</v>
      </c>
      <c r="H8312">
        <v>20250602731102</v>
      </c>
      <c r="I8312">
        <v>13.814</v>
      </c>
      <c r="J8312" s="289" t="s">
        <v>350</v>
      </c>
      <c r="K8312" s="289" t="s">
        <v>18582</v>
      </c>
      <c r="L8312" s="289" t="s">
        <v>275</v>
      </c>
      <c r="M8312" s="289" t="s">
        <v>18345</v>
      </c>
      <c r="N8312" s="289" t="s">
        <v>602</v>
      </c>
      <c r="O8312" s="289" t="s">
        <v>291</v>
      </c>
      <c r="P8312" s="289" t="str">
        <f>VLOOKUP(CAT_Details[[#This Row],[Delivery Bp Customer Code]],Table6[],2,0)</f>
        <v>DX01-L5</v>
      </c>
    </row>
    <row r="8313" spans="1:16" x14ac:dyDescent="0.25">
      <c r="A8313" s="289" t="s">
        <v>285</v>
      </c>
      <c r="B8313">
        <v>16</v>
      </c>
      <c r="C8313">
        <v>3184</v>
      </c>
      <c r="D8313">
        <v>7.8</v>
      </c>
      <c r="E8313" s="289" t="s">
        <v>18583</v>
      </c>
      <c r="F8313">
        <v>5016281032</v>
      </c>
      <c r="G8313" s="276">
        <v>45819</v>
      </c>
      <c r="H8313">
        <v>20250602731248</v>
      </c>
      <c r="I8313">
        <v>16.847999999999999</v>
      </c>
      <c r="J8313" s="289" t="s">
        <v>345</v>
      </c>
      <c r="K8313" s="289" t="s">
        <v>18584</v>
      </c>
      <c r="L8313" s="289" t="s">
        <v>275</v>
      </c>
      <c r="M8313" s="289" t="s">
        <v>18581</v>
      </c>
      <c r="N8313" s="289" t="s">
        <v>415</v>
      </c>
      <c r="O8313" s="289" t="s">
        <v>291</v>
      </c>
      <c r="P8313" s="289" t="str">
        <f>VLOOKUP(CAT_Details[[#This Row],[Delivery Bp Customer Code]],Table6[],2,0)</f>
        <v>DX01-L5</v>
      </c>
    </row>
    <row r="8314" spans="1:16" x14ac:dyDescent="0.25">
      <c r="A8314" s="289" t="s">
        <v>285</v>
      </c>
      <c r="B8314">
        <v>2</v>
      </c>
      <c r="C8314">
        <v>273</v>
      </c>
      <c r="D8314">
        <v>0.8</v>
      </c>
      <c r="E8314" s="289" t="s">
        <v>18585</v>
      </c>
      <c r="F8314">
        <v>5016296421</v>
      </c>
      <c r="G8314" s="276">
        <v>45819</v>
      </c>
      <c r="H8314">
        <v>20250602731550</v>
      </c>
      <c r="I8314">
        <v>1.92</v>
      </c>
      <c r="J8314" s="289" t="s">
        <v>280</v>
      </c>
      <c r="K8314" s="289" t="s">
        <v>18586</v>
      </c>
      <c r="L8314" s="289" t="s">
        <v>275</v>
      </c>
      <c r="M8314" s="289" t="s">
        <v>18587</v>
      </c>
      <c r="N8314" s="289" t="s">
        <v>424</v>
      </c>
      <c r="O8314" s="289" t="s">
        <v>291</v>
      </c>
      <c r="P8314" s="289" t="str">
        <f>VLOOKUP(CAT_Details[[#This Row],[Delivery Bp Customer Code]],Table6[],2,0)</f>
        <v>DX01-L5</v>
      </c>
    </row>
    <row r="8315" spans="1:16" x14ac:dyDescent="0.25">
      <c r="A8315" s="289" t="s">
        <v>285</v>
      </c>
      <c r="B8315">
        <v>2</v>
      </c>
      <c r="C8315">
        <v>900</v>
      </c>
      <c r="D8315">
        <v>1</v>
      </c>
      <c r="E8315" s="289" t="s">
        <v>18588</v>
      </c>
      <c r="F8315">
        <v>5016296525</v>
      </c>
      <c r="G8315" s="276">
        <v>45819</v>
      </c>
      <c r="H8315">
        <v>20250602731116</v>
      </c>
      <c r="I8315">
        <v>2.4</v>
      </c>
      <c r="J8315" s="289" t="s">
        <v>280</v>
      </c>
      <c r="K8315" s="289" t="s">
        <v>18589</v>
      </c>
      <c r="L8315" s="289" t="s">
        <v>275</v>
      </c>
      <c r="M8315" s="289" t="s">
        <v>18587</v>
      </c>
      <c r="N8315" s="289" t="s">
        <v>534</v>
      </c>
      <c r="O8315" s="289" t="s">
        <v>291</v>
      </c>
      <c r="P8315" s="289" t="str">
        <f>VLOOKUP(CAT_Details[[#This Row],[Delivery Bp Customer Code]],Table6[],2,0)</f>
        <v>DX01-L5</v>
      </c>
    </row>
    <row r="8316" spans="1:16" x14ac:dyDescent="0.25">
      <c r="A8316" s="289" t="s">
        <v>285</v>
      </c>
      <c r="B8316">
        <v>21</v>
      </c>
      <c r="C8316">
        <v>2261.92</v>
      </c>
      <c r="D8316">
        <v>8.8699999999999992</v>
      </c>
      <c r="E8316" s="289" t="s">
        <v>18590</v>
      </c>
      <c r="F8316">
        <v>5016296869</v>
      </c>
      <c r="G8316" s="276">
        <v>45819</v>
      </c>
      <c r="H8316">
        <v>20250603732081</v>
      </c>
      <c r="I8316">
        <v>16.998999999999999</v>
      </c>
      <c r="J8316" s="289" t="s">
        <v>287</v>
      </c>
      <c r="K8316" s="289" t="s">
        <v>18591</v>
      </c>
      <c r="L8316" s="289" t="s">
        <v>275</v>
      </c>
      <c r="M8316" s="289" t="s">
        <v>18435</v>
      </c>
      <c r="N8316" s="289" t="s">
        <v>1198</v>
      </c>
      <c r="O8316" s="289" t="s">
        <v>291</v>
      </c>
      <c r="P8316" s="289" t="str">
        <f>VLOOKUP(CAT_Details[[#This Row],[Delivery Bp Customer Code]],Table6[],2,0)</f>
        <v>DX01-L5</v>
      </c>
    </row>
    <row r="8317" spans="1:16" x14ac:dyDescent="0.25">
      <c r="A8317" s="289" t="s">
        <v>285</v>
      </c>
      <c r="B8317">
        <v>4</v>
      </c>
      <c r="C8317">
        <v>10350</v>
      </c>
      <c r="D8317">
        <v>1.6</v>
      </c>
      <c r="E8317" s="289" t="s">
        <v>18592</v>
      </c>
      <c r="F8317">
        <v>5016296914</v>
      </c>
      <c r="G8317" s="276">
        <v>45819</v>
      </c>
      <c r="H8317">
        <v>20250603732603</v>
      </c>
      <c r="I8317">
        <v>2.3039999999999998</v>
      </c>
      <c r="J8317" s="289" t="s">
        <v>324</v>
      </c>
      <c r="K8317" s="289" t="s">
        <v>18593</v>
      </c>
      <c r="L8317" s="289" t="s">
        <v>275</v>
      </c>
      <c r="M8317" s="289" t="s">
        <v>18350</v>
      </c>
      <c r="N8317" s="289" t="s">
        <v>333</v>
      </c>
      <c r="O8317" s="289" t="s">
        <v>291</v>
      </c>
      <c r="P8317" s="289" t="str">
        <f>VLOOKUP(CAT_Details[[#This Row],[Delivery Bp Customer Code]],Table6[],2,0)</f>
        <v>DX01-L5</v>
      </c>
    </row>
    <row r="8318" spans="1:16" x14ac:dyDescent="0.25">
      <c r="A8318" s="289" t="s">
        <v>285</v>
      </c>
      <c r="B8318">
        <v>13</v>
      </c>
      <c r="C8318">
        <v>425</v>
      </c>
      <c r="D8318">
        <v>2.6</v>
      </c>
      <c r="E8318" s="289" t="s">
        <v>18594</v>
      </c>
      <c r="F8318">
        <v>5016297372</v>
      </c>
      <c r="G8318" s="276">
        <v>45819</v>
      </c>
      <c r="H8318">
        <v>20250603732286</v>
      </c>
      <c r="I8318">
        <v>5.5919999999999996</v>
      </c>
      <c r="J8318" s="289" t="s">
        <v>350</v>
      </c>
      <c r="K8318" s="289" t="s">
        <v>18595</v>
      </c>
      <c r="L8318" s="289" t="s">
        <v>275</v>
      </c>
      <c r="M8318" s="289" t="s">
        <v>18596</v>
      </c>
      <c r="N8318" s="289" t="s">
        <v>430</v>
      </c>
      <c r="O8318" s="289" t="s">
        <v>291</v>
      </c>
      <c r="P8318" s="289" t="str">
        <f>VLOOKUP(CAT_Details[[#This Row],[Delivery Bp Customer Code]],Table6[],2,0)</f>
        <v>DX01-L5</v>
      </c>
    </row>
    <row r="8319" spans="1:16" x14ac:dyDescent="0.25">
      <c r="A8319" s="289" t="s">
        <v>285</v>
      </c>
      <c r="B8319">
        <v>18</v>
      </c>
      <c r="C8319">
        <v>3120</v>
      </c>
      <c r="D8319">
        <v>7.73</v>
      </c>
      <c r="E8319" s="289" t="s">
        <v>18597</v>
      </c>
      <c r="F8319">
        <v>5016297418</v>
      </c>
      <c r="G8319" s="276">
        <v>45819</v>
      </c>
      <c r="H8319">
        <v>20250528728713</v>
      </c>
      <c r="I8319">
        <v>17.135999999999999</v>
      </c>
      <c r="J8319" s="289" t="s">
        <v>280</v>
      </c>
      <c r="K8319" s="289" t="s">
        <v>18598</v>
      </c>
      <c r="L8319" s="289" t="s">
        <v>275</v>
      </c>
      <c r="M8319" s="289" t="s">
        <v>18386</v>
      </c>
      <c r="N8319" s="289" t="s">
        <v>411</v>
      </c>
      <c r="O8319" s="289" t="s">
        <v>291</v>
      </c>
      <c r="P8319" s="289" t="str">
        <f>VLOOKUP(CAT_Details[[#This Row],[Delivery Bp Customer Code]],Table6[],2,0)</f>
        <v>DX01-L5</v>
      </c>
    </row>
    <row r="8320" spans="1:16" x14ac:dyDescent="0.25">
      <c r="A8320" s="289" t="s">
        <v>285</v>
      </c>
      <c r="B8320">
        <v>2</v>
      </c>
      <c r="C8320">
        <v>86</v>
      </c>
      <c r="D8320">
        <v>0.48</v>
      </c>
      <c r="E8320" s="289" t="s">
        <v>18599</v>
      </c>
      <c r="F8320">
        <v>5016297434</v>
      </c>
      <c r="G8320" s="276">
        <v>45819</v>
      </c>
      <c r="H8320">
        <v>20250602731459</v>
      </c>
      <c r="I8320">
        <v>2.7E-2</v>
      </c>
      <c r="J8320" s="289" t="s">
        <v>350</v>
      </c>
      <c r="K8320" s="289" t="s">
        <v>18600</v>
      </c>
      <c r="L8320" s="289" t="s">
        <v>275</v>
      </c>
      <c r="M8320" s="289" t="s">
        <v>18596</v>
      </c>
      <c r="N8320" s="289" t="s">
        <v>378</v>
      </c>
      <c r="O8320" s="289" t="s">
        <v>291</v>
      </c>
      <c r="P8320" s="289" t="str">
        <f>VLOOKUP(CAT_Details[[#This Row],[Delivery Bp Customer Code]],Table6[],2,0)</f>
        <v>DX01-L5</v>
      </c>
    </row>
    <row r="8321" spans="1:16" x14ac:dyDescent="0.25">
      <c r="A8321" s="289" t="s">
        <v>285</v>
      </c>
      <c r="B8321">
        <v>1</v>
      </c>
      <c r="C8321">
        <v>55.55</v>
      </c>
      <c r="D8321">
        <v>0.4</v>
      </c>
      <c r="E8321" s="289" t="s">
        <v>18601</v>
      </c>
      <c r="F8321">
        <v>5016297460</v>
      </c>
      <c r="G8321" s="276">
        <v>45819</v>
      </c>
      <c r="H8321">
        <v>20250603732210</v>
      </c>
      <c r="I8321">
        <v>0.38400000000000001</v>
      </c>
      <c r="J8321" s="289" t="s">
        <v>350</v>
      </c>
      <c r="K8321" s="289" t="s">
        <v>18602</v>
      </c>
      <c r="L8321" s="289" t="s">
        <v>275</v>
      </c>
      <c r="M8321" s="289" t="s">
        <v>18427</v>
      </c>
      <c r="N8321" s="289" t="s">
        <v>366</v>
      </c>
      <c r="O8321" s="289" t="s">
        <v>291</v>
      </c>
      <c r="P8321" s="289" t="str">
        <f>VLOOKUP(CAT_Details[[#This Row],[Delivery Bp Customer Code]],Table6[],2,0)</f>
        <v>DX01-L5</v>
      </c>
    </row>
    <row r="8322" spans="1:16" x14ac:dyDescent="0.25">
      <c r="A8322" s="289" t="s">
        <v>285</v>
      </c>
      <c r="B8322">
        <v>12</v>
      </c>
      <c r="C8322">
        <v>900</v>
      </c>
      <c r="D8322">
        <v>4.8</v>
      </c>
      <c r="E8322" s="289" t="s">
        <v>18603</v>
      </c>
      <c r="F8322">
        <v>5016297539</v>
      </c>
      <c r="G8322" s="276">
        <v>45819</v>
      </c>
      <c r="H8322">
        <v>20250602731060</v>
      </c>
      <c r="I8322">
        <v>11.635</v>
      </c>
      <c r="J8322" s="289" t="s">
        <v>350</v>
      </c>
      <c r="K8322" s="289" t="s">
        <v>18604</v>
      </c>
      <c r="L8322" s="289" t="s">
        <v>275</v>
      </c>
      <c r="M8322" s="289" t="s">
        <v>18427</v>
      </c>
      <c r="N8322" s="289" t="s">
        <v>690</v>
      </c>
      <c r="O8322" s="289" t="s">
        <v>291</v>
      </c>
      <c r="P8322" s="289" t="str">
        <f>VLOOKUP(CAT_Details[[#This Row],[Delivery Bp Customer Code]],Table6[],2,0)</f>
        <v>DX01-L5</v>
      </c>
    </row>
    <row r="8323" spans="1:16" x14ac:dyDescent="0.25">
      <c r="A8323" s="289" t="s">
        <v>285</v>
      </c>
      <c r="B8323">
        <v>5</v>
      </c>
      <c r="C8323">
        <v>811.3</v>
      </c>
      <c r="D8323">
        <v>1.96</v>
      </c>
      <c r="E8323" s="289" t="s">
        <v>18605</v>
      </c>
      <c r="F8323">
        <v>5016336326</v>
      </c>
      <c r="G8323" s="276">
        <v>45819</v>
      </c>
      <c r="H8323">
        <v>20250606735202</v>
      </c>
      <c r="I8323">
        <v>4.1859999999999999</v>
      </c>
      <c r="J8323" s="289" t="s">
        <v>273</v>
      </c>
      <c r="K8323" s="289" t="s">
        <v>18606</v>
      </c>
      <c r="L8323" s="289" t="s">
        <v>275</v>
      </c>
      <c r="M8323" s="289" t="s">
        <v>18276</v>
      </c>
      <c r="N8323" s="289" t="s">
        <v>519</v>
      </c>
      <c r="O8323" s="289" t="s">
        <v>291</v>
      </c>
      <c r="P8323" s="289" t="str">
        <f>VLOOKUP(CAT_Details[[#This Row],[Delivery Bp Customer Code]],Table6[],2,0)</f>
        <v>DX01-L5</v>
      </c>
    </row>
    <row r="8324" spans="1:16" x14ac:dyDescent="0.25">
      <c r="A8324" s="289" t="s">
        <v>285</v>
      </c>
      <c r="B8324">
        <v>2</v>
      </c>
      <c r="C8324">
        <v>205.4</v>
      </c>
      <c r="D8324">
        <v>0.52</v>
      </c>
      <c r="E8324" s="289" t="s">
        <v>18605</v>
      </c>
      <c r="F8324">
        <v>5016336327</v>
      </c>
      <c r="G8324" s="276">
        <v>45819</v>
      </c>
      <c r="H8324">
        <v>20250606735228</v>
      </c>
      <c r="I8324">
        <v>1.048</v>
      </c>
      <c r="J8324" s="289" t="s">
        <v>273</v>
      </c>
      <c r="K8324" s="289" t="s">
        <v>18607</v>
      </c>
      <c r="L8324" s="289" t="s">
        <v>275</v>
      </c>
      <c r="M8324" s="289" t="s">
        <v>18276</v>
      </c>
      <c r="N8324" s="289" t="s">
        <v>519</v>
      </c>
      <c r="O8324" s="289" t="s">
        <v>291</v>
      </c>
      <c r="P8324" s="289" t="str">
        <f>VLOOKUP(CAT_Details[[#This Row],[Delivery Bp Customer Code]],Table6[],2,0)</f>
        <v>DX01-L5</v>
      </c>
    </row>
    <row r="8325" spans="1:16" x14ac:dyDescent="0.25">
      <c r="A8325" s="289" t="s">
        <v>521</v>
      </c>
      <c r="B8325">
        <v>1</v>
      </c>
      <c r="C8325">
        <v>171</v>
      </c>
      <c r="D8325">
        <v>0.2</v>
      </c>
      <c r="E8325" s="289" t="s">
        <v>18608</v>
      </c>
      <c r="F8325">
        <v>5016250603</v>
      </c>
      <c r="G8325" s="276">
        <v>45819</v>
      </c>
      <c r="H8325">
        <v>20250528728574</v>
      </c>
      <c r="I8325">
        <v>0.14399999999999999</v>
      </c>
      <c r="J8325" s="289" t="s">
        <v>438</v>
      </c>
      <c r="K8325" s="289" t="s">
        <v>18609</v>
      </c>
      <c r="L8325" s="289" t="s">
        <v>275</v>
      </c>
      <c r="M8325" s="289" t="s">
        <v>17989</v>
      </c>
      <c r="N8325" s="289" t="s">
        <v>3360</v>
      </c>
      <c r="O8325" s="289" t="s">
        <v>16307</v>
      </c>
      <c r="P8325" s="289" t="str">
        <f>VLOOKUP(CAT_Details[[#This Row],[Delivery Bp Customer Code]],Table6[],2,0)</f>
        <v>DX01</v>
      </c>
    </row>
    <row r="8326" spans="1:16" x14ac:dyDescent="0.25">
      <c r="A8326" s="289" t="s">
        <v>521</v>
      </c>
      <c r="B8326">
        <v>1</v>
      </c>
      <c r="C8326">
        <v>750</v>
      </c>
      <c r="D8326">
        <v>0.46</v>
      </c>
      <c r="E8326" s="289" t="s">
        <v>18610</v>
      </c>
      <c r="F8326">
        <v>5016280435</v>
      </c>
      <c r="G8326" s="276">
        <v>45819</v>
      </c>
      <c r="H8326">
        <v>20250602731168</v>
      </c>
      <c r="I8326">
        <v>1.03</v>
      </c>
      <c r="J8326" s="289" t="s">
        <v>294</v>
      </c>
      <c r="K8326" s="289" t="s">
        <v>18611</v>
      </c>
      <c r="L8326" s="289" t="s">
        <v>275</v>
      </c>
      <c r="M8326" s="289" t="s">
        <v>18440</v>
      </c>
      <c r="N8326" s="289" t="s">
        <v>3907</v>
      </c>
      <c r="O8326" s="289" t="s">
        <v>16307</v>
      </c>
      <c r="P8326" s="289" t="str">
        <f>VLOOKUP(CAT_Details[[#This Row],[Delivery Bp Customer Code]],Table6[],2,0)</f>
        <v>DX01</v>
      </c>
    </row>
    <row r="8327" spans="1:16" x14ac:dyDescent="0.25">
      <c r="A8327" s="289" t="s">
        <v>521</v>
      </c>
      <c r="B8327">
        <v>1</v>
      </c>
      <c r="C8327">
        <v>900</v>
      </c>
      <c r="D8327">
        <v>0.46</v>
      </c>
      <c r="E8327" s="289" t="s">
        <v>18610</v>
      </c>
      <c r="F8327">
        <v>5016280436</v>
      </c>
      <c r="G8327" s="276">
        <v>45819</v>
      </c>
      <c r="H8327">
        <v>20250602731161</v>
      </c>
      <c r="I8327">
        <v>1.206</v>
      </c>
      <c r="J8327" s="289" t="s">
        <v>294</v>
      </c>
      <c r="K8327" s="289" t="s">
        <v>18612</v>
      </c>
      <c r="L8327" s="289" t="s">
        <v>275</v>
      </c>
      <c r="M8327" s="289" t="s">
        <v>18440</v>
      </c>
      <c r="N8327" s="289" t="s">
        <v>3907</v>
      </c>
      <c r="O8327" s="289" t="s">
        <v>16307</v>
      </c>
      <c r="P8327" s="289" t="str">
        <f>VLOOKUP(CAT_Details[[#This Row],[Delivery Bp Customer Code]],Table6[],2,0)</f>
        <v>DX01</v>
      </c>
    </row>
    <row r="8328" spans="1:16" x14ac:dyDescent="0.25">
      <c r="A8328" s="289" t="s">
        <v>521</v>
      </c>
      <c r="B8328">
        <v>1</v>
      </c>
      <c r="C8328">
        <v>745</v>
      </c>
      <c r="D8328">
        <v>0.46</v>
      </c>
      <c r="E8328" s="289" t="s">
        <v>18610</v>
      </c>
      <c r="F8328">
        <v>5016280437</v>
      </c>
      <c r="G8328" s="276">
        <v>45819</v>
      </c>
      <c r="H8328">
        <v>20250602731155</v>
      </c>
      <c r="I8328">
        <v>1.03</v>
      </c>
      <c r="J8328" s="289" t="s">
        <v>294</v>
      </c>
      <c r="K8328" s="289" t="s">
        <v>18613</v>
      </c>
      <c r="L8328" s="289" t="s">
        <v>275</v>
      </c>
      <c r="M8328" s="289" t="s">
        <v>18440</v>
      </c>
      <c r="N8328" s="289" t="s">
        <v>3907</v>
      </c>
      <c r="O8328" s="289" t="s">
        <v>16307</v>
      </c>
      <c r="P8328" s="289" t="str">
        <f>VLOOKUP(CAT_Details[[#This Row],[Delivery Bp Customer Code]],Table6[],2,0)</f>
        <v>DX01</v>
      </c>
    </row>
    <row r="8329" spans="1:16" x14ac:dyDescent="0.25">
      <c r="A8329" s="289" t="s">
        <v>521</v>
      </c>
      <c r="B8329">
        <v>17</v>
      </c>
      <c r="C8329">
        <v>5946.94</v>
      </c>
      <c r="D8329">
        <v>6.8</v>
      </c>
      <c r="E8329" s="289" t="s">
        <v>18614</v>
      </c>
      <c r="F8329">
        <v>5016281029</v>
      </c>
      <c r="G8329" s="276">
        <v>45819</v>
      </c>
      <c r="H8329">
        <v>20250602730993</v>
      </c>
      <c r="I8329">
        <v>5.875</v>
      </c>
      <c r="J8329" s="289" t="s">
        <v>350</v>
      </c>
      <c r="K8329" s="289" t="s">
        <v>18615</v>
      </c>
      <c r="L8329" s="289" t="s">
        <v>275</v>
      </c>
      <c r="M8329" s="289" t="s">
        <v>18264</v>
      </c>
      <c r="N8329" s="289" t="s">
        <v>528</v>
      </c>
      <c r="O8329" s="289" t="s">
        <v>16307</v>
      </c>
      <c r="P8329" s="289" t="str">
        <f>VLOOKUP(CAT_Details[[#This Row],[Delivery Bp Customer Code]],Table6[],2,0)</f>
        <v>DX01</v>
      </c>
    </row>
    <row r="8330" spans="1:16" x14ac:dyDescent="0.25">
      <c r="A8330" s="289" t="s">
        <v>272</v>
      </c>
      <c r="B8330">
        <v>3</v>
      </c>
      <c r="C8330">
        <v>372</v>
      </c>
      <c r="D8330">
        <v>0.6</v>
      </c>
      <c r="E8330" s="289" t="s">
        <v>18616</v>
      </c>
      <c r="F8330">
        <v>5016250698</v>
      </c>
      <c r="G8330" s="276">
        <v>45819</v>
      </c>
      <c r="H8330">
        <v>20250528728327</v>
      </c>
      <c r="I8330">
        <v>1.2</v>
      </c>
      <c r="J8330" s="289" t="s">
        <v>438</v>
      </c>
      <c r="K8330" s="289" t="s">
        <v>18617</v>
      </c>
      <c r="L8330" s="289" t="s">
        <v>275</v>
      </c>
      <c r="M8330" s="289" t="s">
        <v>18254</v>
      </c>
      <c r="N8330" s="289" t="s">
        <v>440</v>
      </c>
      <c r="O8330" s="289" t="s">
        <v>277</v>
      </c>
      <c r="P8330" s="289" t="str">
        <f>VLOOKUP(CAT_Details[[#This Row],[Delivery Bp Customer Code]],Table6[],2,0)</f>
        <v>U2-L5</v>
      </c>
    </row>
    <row r="8331" spans="1:16" x14ac:dyDescent="0.25">
      <c r="A8331" s="289" t="s">
        <v>272</v>
      </c>
      <c r="B8331">
        <v>5</v>
      </c>
      <c r="C8331">
        <v>3330</v>
      </c>
      <c r="D8331">
        <v>4</v>
      </c>
      <c r="E8331" s="289" t="s">
        <v>18618</v>
      </c>
      <c r="F8331">
        <v>5016250706</v>
      </c>
      <c r="G8331" s="276">
        <v>45819</v>
      </c>
      <c r="H8331">
        <v>20250529729817</v>
      </c>
      <c r="I8331">
        <v>16.32</v>
      </c>
      <c r="J8331" s="289" t="s">
        <v>401</v>
      </c>
      <c r="K8331" s="289" t="s">
        <v>18619</v>
      </c>
      <c r="L8331" s="289" t="s">
        <v>275</v>
      </c>
      <c r="M8331" s="289" t="s">
        <v>18313</v>
      </c>
      <c r="N8331" s="289" t="s">
        <v>465</v>
      </c>
      <c r="O8331" s="289" t="s">
        <v>277</v>
      </c>
      <c r="P8331" s="289" t="str">
        <f>VLOOKUP(CAT_Details[[#This Row],[Delivery Bp Customer Code]],Table6[],2,0)</f>
        <v>U2-L5</v>
      </c>
    </row>
    <row r="8332" spans="1:16" x14ac:dyDescent="0.25">
      <c r="A8332" s="289" t="s">
        <v>272</v>
      </c>
      <c r="B8332">
        <v>12</v>
      </c>
      <c r="C8332">
        <v>6120</v>
      </c>
      <c r="D8332">
        <v>4.8</v>
      </c>
      <c r="E8332" s="289" t="s">
        <v>18620</v>
      </c>
      <c r="F8332">
        <v>5016265627</v>
      </c>
      <c r="G8332" s="276">
        <v>45819</v>
      </c>
      <c r="H8332">
        <v>20250528728683</v>
      </c>
      <c r="I8332">
        <v>11.52</v>
      </c>
      <c r="J8332" s="289" t="s">
        <v>324</v>
      </c>
      <c r="K8332" s="289" t="s">
        <v>18621</v>
      </c>
      <c r="L8332" s="289" t="s">
        <v>275</v>
      </c>
      <c r="M8332" s="289" t="s">
        <v>18118</v>
      </c>
      <c r="N8332" s="289" t="s">
        <v>14987</v>
      </c>
      <c r="O8332" s="289" t="s">
        <v>277</v>
      </c>
      <c r="P8332" s="289" t="str">
        <f>VLOOKUP(CAT_Details[[#This Row],[Delivery Bp Customer Code]],Table6[],2,0)</f>
        <v>U2-L5</v>
      </c>
    </row>
    <row r="8333" spans="1:16" x14ac:dyDescent="0.25">
      <c r="A8333" s="289" t="s">
        <v>272</v>
      </c>
      <c r="B8333">
        <v>1</v>
      </c>
      <c r="C8333">
        <v>769</v>
      </c>
      <c r="D8333">
        <v>0.4</v>
      </c>
      <c r="E8333" s="289" t="s">
        <v>18622</v>
      </c>
      <c r="F8333">
        <v>5016266164</v>
      </c>
      <c r="G8333" s="276">
        <v>45819</v>
      </c>
      <c r="H8333">
        <v>20250528728561</v>
      </c>
      <c r="I8333">
        <v>0.57599999999999996</v>
      </c>
      <c r="J8333" s="289" t="s">
        <v>324</v>
      </c>
      <c r="K8333" s="289" t="s">
        <v>18623</v>
      </c>
      <c r="L8333" s="289" t="s">
        <v>275</v>
      </c>
      <c r="M8333" s="289" t="s">
        <v>18118</v>
      </c>
      <c r="N8333" s="289" t="s">
        <v>16189</v>
      </c>
      <c r="O8333" s="289" t="s">
        <v>277</v>
      </c>
      <c r="P8333" s="289" t="str">
        <f>VLOOKUP(CAT_Details[[#This Row],[Delivery Bp Customer Code]],Table6[],2,0)</f>
        <v>U2-L5</v>
      </c>
    </row>
    <row r="8334" spans="1:16" x14ac:dyDescent="0.25">
      <c r="A8334" s="289" t="s">
        <v>272</v>
      </c>
      <c r="B8334">
        <v>5</v>
      </c>
      <c r="C8334">
        <v>250</v>
      </c>
      <c r="D8334">
        <v>2</v>
      </c>
      <c r="E8334" s="289" t="s">
        <v>18624</v>
      </c>
      <c r="F8334">
        <v>5016266216</v>
      </c>
      <c r="G8334" s="276">
        <v>45819</v>
      </c>
      <c r="H8334">
        <v>20250530730291</v>
      </c>
      <c r="I8334">
        <v>1.8129999999999999</v>
      </c>
      <c r="J8334" s="289" t="s">
        <v>3970</v>
      </c>
      <c r="K8334" s="289" t="s">
        <v>18625</v>
      </c>
      <c r="L8334" s="289" t="s">
        <v>275</v>
      </c>
      <c r="M8334" s="289" t="s">
        <v>18459</v>
      </c>
      <c r="N8334" s="289" t="s">
        <v>16794</v>
      </c>
      <c r="O8334" s="289" t="s">
        <v>277</v>
      </c>
      <c r="P8334" s="289" t="str">
        <f>VLOOKUP(CAT_Details[[#This Row],[Delivery Bp Customer Code]],Table6[],2,0)</f>
        <v>U2-L5</v>
      </c>
    </row>
    <row r="8335" spans="1:16" x14ac:dyDescent="0.25">
      <c r="A8335" s="289" t="s">
        <v>272</v>
      </c>
      <c r="B8335">
        <v>57</v>
      </c>
      <c r="C8335">
        <v>2016</v>
      </c>
      <c r="D8335">
        <v>14.25</v>
      </c>
      <c r="E8335" s="289" t="s">
        <v>18626</v>
      </c>
      <c r="F8335">
        <v>5016266358</v>
      </c>
      <c r="G8335" s="276">
        <v>45819</v>
      </c>
      <c r="H8335">
        <v>20250526726661</v>
      </c>
      <c r="I8335">
        <v>34.043999999999997</v>
      </c>
      <c r="J8335" s="289" t="s">
        <v>280</v>
      </c>
      <c r="K8335" s="289" t="s">
        <v>18627</v>
      </c>
      <c r="L8335" s="289" t="s">
        <v>275</v>
      </c>
      <c r="M8335" s="289" t="s">
        <v>18628</v>
      </c>
      <c r="N8335" s="289" t="s">
        <v>1226</v>
      </c>
      <c r="O8335" s="289" t="s">
        <v>277</v>
      </c>
      <c r="P8335" s="289" t="str">
        <f>VLOOKUP(CAT_Details[[#This Row],[Delivery Bp Customer Code]],Table6[],2,0)</f>
        <v>U2-L5</v>
      </c>
    </row>
    <row r="8336" spans="1:16" x14ac:dyDescent="0.25">
      <c r="A8336" s="289" t="s">
        <v>272</v>
      </c>
      <c r="B8336">
        <v>3</v>
      </c>
      <c r="C8336">
        <v>669</v>
      </c>
      <c r="D8336">
        <v>1.2</v>
      </c>
      <c r="E8336" s="289" t="s">
        <v>18343</v>
      </c>
      <c r="F8336">
        <v>5016280206</v>
      </c>
      <c r="G8336" s="276">
        <v>45819</v>
      </c>
      <c r="H8336">
        <v>20250602731012</v>
      </c>
      <c r="I8336">
        <v>2.88</v>
      </c>
      <c r="J8336" s="289" t="s">
        <v>350</v>
      </c>
      <c r="K8336" s="289" t="s">
        <v>18629</v>
      </c>
      <c r="L8336" s="289" t="s">
        <v>275</v>
      </c>
      <c r="M8336" s="289" t="s">
        <v>18345</v>
      </c>
      <c r="N8336" s="289" t="s">
        <v>999</v>
      </c>
      <c r="O8336" s="289" t="s">
        <v>277</v>
      </c>
      <c r="P8336" s="289" t="str">
        <f>VLOOKUP(CAT_Details[[#This Row],[Delivery Bp Customer Code]],Table6[],2,0)</f>
        <v>U2-L5</v>
      </c>
    </row>
    <row r="8337" spans="1:16" x14ac:dyDescent="0.25">
      <c r="A8337" s="289" t="s">
        <v>272</v>
      </c>
      <c r="B8337">
        <v>1</v>
      </c>
      <c r="C8337">
        <v>44</v>
      </c>
      <c r="D8337">
        <v>0.2</v>
      </c>
      <c r="E8337" s="289" t="s">
        <v>18452</v>
      </c>
      <c r="F8337">
        <v>5016280386</v>
      </c>
      <c r="G8337" s="276">
        <v>45819</v>
      </c>
      <c r="H8337">
        <v>20250526726401</v>
      </c>
      <c r="I8337">
        <v>0.35</v>
      </c>
      <c r="J8337" s="289" t="s">
        <v>350</v>
      </c>
      <c r="K8337" s="289" t="s">
        <v>18630</v>
      </c>
      <c r="L8337" s="289" t="s">
        <v>275</v>
      </c>
      <c r="M8337" s="289" t="s">
        <v>18427</v>
      </c>
      <c r="N8337" s="289" t="s">
        <v>704</v>
      </c>
      <c r="O8337" s="289" t="s">
        <v>277</v>
      </c>
      <c r="P8337" s="289" t="str">
        <f>VLOOKUP(CAT_Details[[#This Row],[Delivery Bp Customer Code]],Table6[],2,0)</f>
        <v>U2-L5</v>
      </c>
    </row>
    <row r="8338" spans="1:16" x14ac:dyDescent="0.25">
      <c r="A8338" s="289" t="s">
        <v>272</v>
      </c>
      <c r="B8338">
        <v>1</v>
      </c>
      <c r="C8338">
        <v>675</v>
      </c>
      <c r="D8338">
        <v>0.8</v>
      </c>
      <c r="E8338" s="289" t="s">
        <v>18460</v>
      </c>
      <c r="F8338">
        <v>5016280718</v>
      </c>
      <c r="G8338" s="276">
        <v>45819</v>
      </c>
      <c r="H8338">
        <v>20250529729992</v>
      </c>
      <c r="I8338">
        <v>1.6319999999999999</v>
      </c>
      <c r="J8338" s="289" t="s">
        <v>287</v>
      </c>
      <c r="K8338" s="289" t="s">
        <v>18631</v>
      </c>
      <c r="L8338" s="289" t="s">
        <v>275</v>
      </c>
      <c r="M8338" s="289" t="s">
        <v>18435</v>
      </c>
      <c r="N8338" s="289" t="s">
        <v>468</v>
      </c>
      <c r="O8338" s="289" t="s">
        <v>277</v>
      </c>
      <c r="P8338" s="289" t="str">
        <f>VLOOKUP(CAT_Details[[#This Row],[Delivery Bp Customer Code]],Table6[],2,0)</f>
        <v>U2-L5</v>
      </c>
    </row>
    <row r="8339" spans="1:16" x14ac:dyDescent="0.25">
      <c r="A8339" s="289" t="s">
        <v>272</v>
      </c>
      <c r="B8339">
        <v>2</v>
      </c>
      <c r="C8339">
        <v>1050</v>
      </c>
      <c r="D8339">
        <v>0.8</v>
      </c>
      <c r="E8339" s="289" t="s">
        <v>18632</v>
      </c>
      <c r="F8339">
        <v>5016280900</v>
      </c>
      <c r="G8339" s="276">
        <v>45819</v>
      </c>
      <c r="H8339">
        <v>20250602731259</v>
      </c>
      <c r="I8339">
        <v>1.5069999999999999</v>
      </c>
      <c r="J8339" s="289" t="s">
        <v>350</v>
      </c>
      <c r="K8339" s="289" t="s">
        <v>18633</v>
      </c>
      <c r="L8339" s="289" t="s">
        <v>275</v>
      </c>
      <c r="M8339" s="289" t="s">
        <v>18264</v>
      </c>
      <c r="N8339" s="289" t="s">
        <v>1054</v>
      </c>
      <c r="O8339" s="289" t="s">
        <v>277</v>
      </c>
      <c r="P8339" s="289" t="str">
        <f>VLOOKUP(CAT_Details[[#This Row],[Delivery Bp Customer Code]],Table6[],2,0)</f>
        <v>U2-L5</v>
      </c>
    </row>
    <row r="8340" spans="1:16" x14ac:dyDescent="0.25">
      <c r="A8340" s="289" t="s">
        <v>272</v>
      </c>
      <c r="B8340">
        <v>1</v>
      </c>
      <c r="C8340">
        <v>1094.5</v>
      </c>
      <c r="D8340">
        <v>0.4</v>
      </c>
      <c r="E8340" s="289" t="s">
        <v>18634</v>
      </c>
      <c r="F8340">
        <v>5016281050</v>
      </c>
      <c r="G8340" s="276">
        <v>45819</v>
      </c>
      <c r="H8340">
        <v>20250530730337</v>
      </c>
      <c r="I8340">
        <v>0.65300000000000002</v>
      </c>
      <c r="J8340" s="289" t="s">
        <v>350</v>
      </c>
      <c r="K8340" s="289" t="s">
        <v>18635</v>
      </c>
      <c r="L8340" s="289" t="s">
        <v>275</v>
      </c>
      <c r="M8340" s="289" t="s">
        <v>18264</v>
      </c>
      <c r="N8340" s="289" t="s">
        <v>982</v>
      </c>
      <c r="O8340" s="289" t="s">
        <v>277</v>
      </c>
      <c r="P8340" s="289" t="str">
        <f>VLOOKUP(CAT_Details[[#This Row],[Delivery Bp Customer Code]],Table6[],2,0)</f>
        <v>U2-L5</v>
      </c>
    </row>
    <row r="8341" spans="1:16" x14ac:dyDescent="0.25">
      <c r="A8341" s="289" t="s">
        <v>272</v>
      </c>
      <c r="B8341">
        <v>7</v>
      </c>
      <c r="C8341">
        <v>1540</v>
      </c>
      <c r="D8341">
        <v>1.32</v>
      </c>
      <c r="E8341" s="289" t="s">
        <v>18472</v>
      </c>
      <c r="F8341">
        <v>5016296507</v>
      </c>
      <c r="G8341" s="276">
        <v>45819</v>
      </c>
      <c r="H8341">
        <v>20250530730580</v>
      </c>
      <c r="I8341">
        <v>1.8839999999999999</v>
      </c>
      <c r="J8341" s="289" t="s">
        <v>324</v>
      </c>
      <c r="K8341" s="289" t="s">
        <v>18636</v>
      </c>
      <c r="L8341" s="289" t="s">
        <v>275</v>
      </c>
      <c r="M8341" s="289" t="s">
        <v>18353</v>
      </c>
      <c r="N8341" s="289" t="s">
        <v>16256</v>
      </c>
      <c r="O8341" s="289" t="s">
        <v>277</v>
      </c>
      <c r="P8341" s="289" t="str">
        <f>VLOOKUP(CAT_Details[[#This Row],[Delivery Bp Customer Code]],Table6[],2,0)</f>
        <v>U2-L5</v>
      </c>
    </row>
    <row r="8342" spans="1:16" x14ac:dyDescent="0.25">
      <c r="A8342" s="289" t="s">
        <v>272</v>
      </c>
      <c r="B8342">
        <v>18</v>
      </c>
      <c r="C8342">
        <v>1584</v>
      </c>
      <c r="D8342">
        <v>7.2</v>
      </c>
      <c r="E8342" s="289" t="s">
        <v>18637</v>
      </c>
      <c r="F8342">
        <v>5016296613</v>
      </c>
      <c r="G8342" s="276">
        <v>45819</v>
      </c>
      <c r="H8342">
        <v>20250530730228</v>
      </c>
      <c r="I8342">
        <v>17.28</v>
      </c>
      <c r="J8342" s="289" t="s">
        <v>350</v>
      </c>
      <c r="K8342" s="289" t="s">
        <v>18638</v>
      </c>
      <c r="L8342" s="289" t="s">
        <v>275</v>
      </c>
      <c r="M8342" s="289" t="s">
        <v>18345</v>
      </c>
      <c r="N8342" s="289" t="s">
        <v>462</v>
      </c>
      <c r="O8342" s="289" t="s">
        <v>277</v>
      </c>
      <c r="P8342" s="289" t="str">
        <f>VLOOKUP(CAT_Details[[#This Row],[Delivery Bp Customer Code]],Table6[],2,0)</f>
        <v>U2-L5</v>
      </c>
    </row>
    <row r="8343" spans="1:16" x14ac:dyDescent="0.25">
      <c r="A8343" s="289" t="s">
        <v>272</v>
      </c>
      <c r="B8343">
        <v>3</v>
      </c>
      <c r="C8343">
        <v>36</v>
      </c>
      <c r="D8343">
        <v>0.24</v>
      </c>
      <c r="E8343" s="289" t="s">
        <v>18639</v>
      </c>
      <c r="F8343">
        <v>5016312985</v>
      </c>
      <c r="G8343" s="276">
        <v>45819</v>
      </c>
      <c r="H8343">
        <v>20250603731932</v>
      </c>
      <c r="I8343">
        <v>0.19500000000000001</v>
      </c>
      <c r="J8343" s="289" t="s">
        <v>302</v>
      </c>
      <c r="K8343" s="289" t="s">
        <v>18640</v>
      </c>
      <c r="L8343" s="289" t="s">
        <v>275</v>
      </c>
      <c r="M8343" s="289" t="s">
        <v>18171</v>
      </c>
      <c r="N8343" s="289" t="s">
        <v>15493</v>
      </c>
      <c r="O8343" s="289" t="s">
        <v>277</v>
      </c>
      <c r="P8343" s="289" t="str">
        <f>VLOOKUP(CAT_Details[[#This Row],[Delivery Bp Customer Code]],Table6[],2,0)</f>
        <v>U2-L5</v>
      </c>
    </row>
    <row r="8344" spans="1:16" x14ac:dyDescent="0.25">
      <c r="A8344" s="289" t="s">
        <v>272</v>
      </c>
      <c r="B8344">
        <v>2</v>
      </c>
      <c r="C8344">
        <v>225</v>
      </c>
      <c r="D8344">
        <v>0.8</v>
      </c>
      <c r="E8344" s="289" t="s">
        <v>18641</v>
      </c>
      <c r="F8344">
        <v>5016336182</v>
      </c>
      <c r="G8344" s="276">
        <v>45819</v>
      </c>
      <c r="H8344">
        <v>20250605734562</v>
      </c>
      <c r="I8344">
        <v>3.456</v>
      </c>
      <c r="J8344" s="289" t="s">
        <v>273</v>
      </c>
      <c r="K8344" s="289" t="s">
        <v>18642</v>
      </c>
      <c r="L8344" s="289" t="s">
        <v>275</v>
      </c>
      <c r="M8344" s="289" t="s">
        <v>18276</v>
      </c>
      <c r="N8344" s="289" t="s">
        <v>9613</v>
      </c>
      <c r="O8344" s="289" t="s">
        <v>277</v>
      </c>
      <c r="P8344" s="289" t="str">
        <f>VLOOKUP(CAT_Details[[#This Row],[Delivery Bp Customer Code]],Table6[],2,0)</f>
        <v>U2-L5</v>
      </c>
    </row>
    <row r="8345" spans="1:16" x14ac:dyDescent="0.25">
      <c r="A8345" s="289" t="s">
        <v>4794</v>
      </c>
      <c r="B8345">
        <v>1</v>
      </c>
      <c r="C8345">
        <v>164</v>
      </c>
      <c r="D8345">
        <v>0.4</v>
      </c>
      <c r="E8345" s="289" t="s">
        <v>18643</v>
      </c>
      <c r="F8345">
        <v>5016266325</v>
      </c>
      <c r="G8345" s="276">
        <v>45819</v>
      </c>
      <c r="H8345">
        <v>20250529729526</v>
      </c>
      <c r="I8345">
        <v>0.67200000000000004</v>
      </c>
      <c r="J8345" s="289" t="s">
        <v>294</v>
      </c>
      <c r="K8345" s="289" t="s">
        <v>18644</v>
      </c>
      <c r="L8345" s="289" t="s">
        <v>275</v>
      </c>
      <c r="M8345" s="289" t="s">
        <v>18440</v>
      </c>
      <c r="N8345" s="289" t="s">
        <v>504</v>
      </c>
      <c r="O8345" s="289" t="s">
        <v>4798</v>
      </c>
      <c r="P8345" s="289" t="str">
        <f>VLOOKUP(CAT_Details[[#This Row],[Delivery Bp Customer Code]],Table6[],2,0)</f>
        <v>MY02</v>
      </c>
    </row>
    <row r="8346" spans="1:16" x14ac:dyDescent="0.25">
      <c r="A8346" s="289" t="s">
        <v>4794</v>
      </c>
      <c r="B8346">
        <v>2</v>
      </c>
      <c r="C8346">
        <v>466</v>
      </c>
      <c r="D8346">
        <v>0.8</v>
      </c>
      <c r="E8346" s="289" t="s">
        <v>18645</v>
      </c>
      <c r="F8346">
        <v>5016296549</v>
      </c>
      <c r="G8346" s="276">
        <v>45819</v>
      </c>
      <c r="H8346">
        <v>20250602731344</v>
      </c>
      <c r="I8346">
        <v>1.228</v>
      </c>
      <c r="J8346" s="289" t="s">
        <v>350</v>
      </c>
      <c r="K8346" s="289" t="s">
        <v>18646</v>
      </c>
      <c r="L8346" s="289" t="s">
        <v>275</v>
      </c>
      <c r="M8346" s="289" t="s">
        <v>18596</v>
      </c>
      <c r="N8346" s="289" t="s">
        <v>5251</v>
      </c>
      <c r="O8346" s="289" t="s">
        <v>4798</v>
      </c>
      <c r="P8346" s="289" t="str">
        <f>VLOOKUP(CAT_Details[[#This Row],[Delivery Bp Customer Code]],Table6[],2,0)</f>
        <v>MY02</v>
      </c>
    </row>
    <row r="8347" spans="1:16" x14ac:dyDescent="0.25">
      <c r="A8347" s="289" t="s">
        <v>4794</v>
      </c>
      <c r="B8347">
        <v>1</v>
      </c>
      <c r="C8347">
        <v>260</v>
      </c>
      <c r="D8347">
        <v>0.4</v>
      </c>
      <c r="E8347" s="289" t="s">
        <v>18647</v>
      </c>
      <c r="F8347">
        <v>5016296725</v>
      </c>
      <c r="G8347" s="276">
        <v>45819</v>
      </c>
      <c r="H8347">
        <v>20250603731914</v>
      </c>
      <c r="I8347">
        <v>0.76800000000000002</v>
      </c>
      <c r="J8347" s="289" t="s">
        <v>350</v>
      </c>
      <c r="K8347" s="289" t="s">
        <v>18648</v>
      </c>
      <c r="L8347" s="289" t="s">
        <v>275</v>
      </c>
      <c r="M8347" s="289" t="s">
        <v>18427</v>
      </c>
      <c r="N8347" s="289" t="s">
        <v>948</v>
      </c>
      <c r="O8347" s="289" t="s">
        <v>4798</v>
      </c>
      <c r="P8347" s="289" t="str">
        <f>VLOOKUP(CAT_Details[[#This Row],[Delivery Bp Customer Code]],Table6[],2,0)</f>
        <v>MY02</v>
      </c>
    </row>
    <row r="8348" spans="1:16" x14ac:dyDescent="0.25">
      <c r="A8348" s="289" t="s">
        <v>4794</v>
      </c>
      <c r="B8348">
        <v>4</v>
      </c>
      <c r="C8348">
        <v>1040</v>
      </c>
      <c r="D8348">
        <v>1.6</v>
      </c>
      <c r="E8348" s="289" t="s">
        <v>18647</v>
      </c>
      <c r="F8348">
        <v>5016296727</v>
      </c>
      <c r="G8348" s="276">
        <v>45819</v>
      </c>
      <c r="H8348">
        <v>20250603731872</v>
      </c>
      <c r="I8348">
        <v>1.92</v>
      </c>
      <c r="J8348" s="289" t="s">
        <v>350</v>
      </c>
      <c r="K8348" s="289" t="s">
        <v>18649</v>
      </c>
      <c r="L8348" s="289" t="s">
        <v>275</v>
      </c>
      <c r="M8348" s="289" t="s">
        <v>18427</v>
      </c>
      <c r="N8348" s="289" t="s">
        <v>948</v>
      </c>
      <c r="O8348" s="289" t="s">
        <v>4798</v>
      </c>
      <c r="P8348" s="289" t="str">
        <f>VLOOKUP(CAT_Details[[#This Row],[Delivery Bp Customer Code]],Table6[],2,0)</f>
        <v>MY02</v>
      </c>
    </row>
    <row r="8349" spans="1:16" x14ac:dyDescent="0.25">
      <c r="A8349" s="289" t="s">
        <v>278</v>
      </c>
      <c r="B8349">
        <v>17</v>
      </c>
      <c r="C8349">
        <v>4352</v>
      </c>
      <c r="D8349">
        <v>6.8</v>
      </c>
      <c r="E8349" s="289" t="s">
        <v>18650</v>
      </c>
      <c r="F8349">
        <v>5016280087</v>
      </c>
      <c r="G8349" s="276">
        <v>45820</v>
      </c>
      <c r="H8349">
        <v>20250602731329</v>
      </c>
      <c r="I8349">
        <v>16.32</v>
      </c>
      <c r="J8349" s="289" t="s">
        <v>853</v>
      </c>
      <c r="K8349" s="289" t="s">
        <v>18651</v>
      </c>
      <c r="L8349" s="289" t="s">
        <v>275</v>
      </c>
      <c r="M8349" s="289" t="s">
        <v>18652</v>
      </c>
      <c r="N8349" s="289" t="s">
        <v>856</v>
      </c>
      <c r="O8349" s="289" t="s">
        <v>498</v>
      </c>
      <c r="P8349" s="289" t="str">
        <f>VLOOKUP(CAT_Details[[#This Row],[Delivery Bp Customer Code]],Table6[],2,0)</f>
        <v>DK-BM01</v>
      </c>
    </row>
    <row r="8350" spans="1:16" x14ac:dyDescent="0.25">
      <c r="A8350" s="289" t="s">
        <v>278</v>
      </c>
      <c r="B8350">
        <v>6</v>
      </c>
      <c r="C8350">
        <v>2500</v>
      </c>
      <c r="D8350">
        <v>2.4</v>
      </c>
      <c r="E8350" s="289" t="s">
        <v>18653</v>
      </c>
      <c r="F8350">
        <v>5016296574</v>
      </c>
      <c r="G8350" s="276">
        <v>45820</v>
      </c>
      <c r="H8350">
        <v>20250602731369</v>
      </c>
      <c r="I8350">
        <v>5.1840000000000002</v>
      </c>
      <c r="J8350" s="289" t="s">
        <v>294</v>
      </c>
      <c r="K8350" s="289" t="s">
        <v>18654</v>
      </c>
      <c r="L8350" s="289" t="s">
        <v>275</v>
      </c>
      <c r="M8350" s="289" t="s">
        <v>18424</v>
      </c>
      <c r="N8350" s="289" t="s">
        <v>2328</v>
      </c>
      <c r="O8350" s="289" t="s">
        <v>498</v>
      </c>
      <c r="P8350" s="289" t="str">
        <f>VLOOKUP(CAT_Details[[#This Row],[Delivery Bp Customer Code]],Table6[],2,0)</f>
        <v>DK-BM01</v>
      </c>
    </row>
    <row r="8351" spans="1:16" x14ac:dyDescent="0.25">
      <c r="A8351" s="289" t="s">
        <v>278</v>
      </c>
      <c r="B8351">
        <v>2</v>
      </c>
      <c r="C8351">
        <v>250</v>
      </c>
      <c r="D8351">
        <v>0.4</v>
      </c>
      <c r="E8351" s="289" t="s">
        <v>18655</v>
      </c>
      <c r="F8351">
        <v>5016311973</v>
      </c>
      <c r="G8351" s="276">
        <v>45820</v>
      </c>
      <c r="H8351">
        <v>20250603731841</v>
      </c>
      <c r="I8351">
        <v>0.96</v>
      </c>
      <c r="J8351" s="289" t="s">
        <v>324</v>
      </c>
      <c r="K8351" s="289" t="s">
        <v>18656</v>
      </c>
      <c r="L8351" s="289" t="s">
        <v>275</v>
      </c>
      <c r="M8351" s="289" t="s">
        <v>18435</v>
      </c>
      <c r="N8351" s="289" t="s">
        <v>1067</v>
      </c>
      <c r="O8351" s="289" t="s">
        <v>498</v>
      </c>
      <c r="P8351" s="289" t="str">
        <f>VLOOKUP(CAT_Details[[#This Row],[Delivery Bp Customer Code]],Table6[],2,0)</f>
        <v>DK-BM01</v>
      </c>
    </row>
    <row r="8352" spans="1:16" x14ac:dyDescent="0.25">
      <c r="A8352" s="289" t="s">
        <v>278</v>
      </c>
      <c r="B8352">
        <v>7</v>
      </c>
      <c r="C8352">
        <v>2830</v>
      </c>
      <c r="D8352">
        <v>2</v>
      </c>
      <c r="E8352" s="289" t="s">
        <v>18657</v>
      </c>
      <c r="F8352">
        <v>5016336239</v>
      </c>
      <c r="G8352" s="276">
        <v>45820</v>
      </c>
      <c r="H8352">
        <v>20250604733729</v>
      </c>
      <c r="I8352">
        <v>4.3490000000000002</v>
      </c>
      <c r="J8352" s="289" t="s">
        <v>280</v>
      </c>
      <c r="K8352" s="289" t="s">
        <v>18658</v>
      </c>
      <c r="L8352" s="289" t="s">
        <v>275</v>
      </c>
      <c r="M8352" s="289" t="s">
        <v>18659</v>
      </c>
      <c r="N8352" s="289" t="s">
        <v>314</v>
      </c>
      <c r="O8352" s="289" t="s">
        <v>498</v>
      </c>
      <c r="P8352" s="289" t="str">
        <f>VLOOKUP(CAT_Details[[#This Row],[Delivery Bp Customer Code]],Table6[],2,0)</f>
        <v>DK-BM01</v>
      </c>
    </row>
    <row r="8353" spans="1:16" x14ac:dyDescent="0.25">
      <c r="A8353" s="289" t="s">
        <v>278</v>
      </c>
      <c r="B8353">
        <v>22</v>
      </c>
      <c r="C8353">
        <v>13450</v>
      </c>
      <c r="D8353">
        <v>9.14</v>
      </c>
      <c r="E8353" s="289" t="s">
        <v>18660</v>
      </c>
      <c r="F8353">
        <v>5016336452</v>
      </c>
      <c r="G8353" s="276">
        <v>45820</v>
      </c>
      <c r="H8353">
        <v>20250523725635</v>
      </c>
      <c r="I8353">
        <v>19.192</v>
      </c>
      <c r="J8353" s="289" t="s">
        <v>280</v>
      </c>
      <c r="K8353" s="289" t="s">
        <v>18661</v>
      </c>
      <c r="L8353" s="289" t="s">
        <v>275</v>
      </c>
      <c r="M8353" s="289" t="s">
        <v>18662</v>
      </c>
      <c r="N8353" s="289" t="s">
        <v>1402</v>
      </c>
      <c r="O8353" s="289" t="s">
        <v>498</v>
      </c>
      <c r="P8353" s="289" t="str">
        <f>VLOOKUP(CAT_Details[[#This Row],[Delivery Bp Customer Code]],Table6[],2,0)</f>
        <v>DK-BM01</v>
      </c>
    </row>
    <row r="8354" spans="1:16" x14ac:dyDescent="0.25">
      <c r="A8354" s="289" t="s">
        <v>278</v>
      </c>
      <c r="B8354">
        <v>1</v>
      </c>
      <c r="C8354">
        <v>435</v>
      </c>
      <c r="D8354">
        <v>0.4</v>
      </c>
      <c r="E8354" s="289" t="s">
        <v>18663</v>
      </c>
      <c r="F8354">
        <v>5016348618</v>
      </c>
      <c r="G8354" s="276">
        <v>45820</v>
      </c>
      <c r="H8354">
        <v>20250606735400</v>
      </c>
      <c r="I8354">
        <v>0.52800000000000002</v>
      </c>
      <c r="J8354" s="289" t="s">
        <v>273</v>
      </c>
      <c r="K8354" s="289" t="s">
        <v>18664</v>
      </c>
      <c r="L8354" s="289" t="s">
        <v>275</v>
      </c>
      <c r="M8354" s="289" t="s">
        <v>18665</v>
      </c>
      <c r="N8354" s="289" t="s">
        <v>15850</v>
      </c>
      <c r="O8354" s="289" t="s">
        <v>498</v>
      </c>
      <c r="P8354" s="289" t="str">
        <f>VLOOKUP(CAT_Details[[#This Row],[Delivery Bp Customer Code]],Table6[],2,0)</f>
        <v>DK-BM01</v>
      </c>
    </row>
    <row r="8355" spans="1:16" x14ac:dyDescent="0.25">
      <c r="A8355" s="289" t="s">
        <v>75</v>
      </c>
      <c r="B8355">
        <v>1</v>
      </c>
      <c r="C8355">
        <v>125</v>
      </c>
      <c r="D8355">
        <v>0.2</v>
      </c>
      <c r="E8355" s="289" t="s">
        <v>18666</v>
      </c>
      <c r="F8355">
        <v>5016280886</v>
      </c>
      <c r="G8355" s="276">
        <v>45820</v>
      </c>
      <c r="H8355">
        <v>20250528729136</v>
      </c>
      <c r="I8355">
        <v>0.24</v>
      </c>
      <c r="J8355" s="289" t="s">
        <v>324</v>
      </c>
      <c r="K8355" s="289" t="s">
        <v>18667</v>
      </c>
      <c r="L8355" s="289" t="s">
        <v>275</v>
      </c>
      <c r="M8355" s="289" t="s">
        <v>18350</v>
      </c>
      <c r="N8355" s="289" t="s">
        <v>3884</v>
      </c>
      <c r="O8355" s="289" t="s">
        <v>2173</v>
      </c>
      <c r="P8355" s="289" t="str">
        <f>VLOOKUP(CAT_Details[[#This Row],[Delivery Bp Customer Code]],Table6[],2,0)</f>
        <v>OYL1</v>
      </c>
    </row>
    <row r="8356" spans="1:16" x14ac:dyDescent="0.25">
      <c r="A8356" s="289" t="s">
        <v>75</v>
      </c>
      <c r="B8356">
        <v>4</v>
      </c>
      <c r="C8356">
        <v>837.6</v>
      </c>
      <c r="D8356">
        <v>2.11</v>
      </c>
      <c r="E8356" s="289" t="s">
        <v>18668</v>
      </c>
      <c r="F8356">
        <v>5016296446</v>
      </c>
      <c r="G8356" s="276">
        <v>45820</v>
      </c>
      <c r="H8356">
        <v>20250603731849</v>
      </c>
      <c r="I8356">
        <v>10.086</v>
      </c>
      <c r="J8356" s="289" t="s">
        <v>345</v>
      </c>
      <c r="K8356" s="289" t="s">
        <v>18669</v>
      </c>
      <c r="L8356" s="289" t="s">
        <v>275</v>
      </c>
      <c r="M8356" s="289" t="s">
        <v>18397</v>
      </c>
      <c r="N8356" s="289" t="s">
        <v>4779</v>
      </c>
      <c r="O8356" s="289" t="s">
        <v>5281</v>
      </c>
      <c r="P8356" s="289" t="str">
        <f>VLOOKUP(CAT_Details[[#This Row],[Delivery Bp Customer Code]],Table6[],2,0)</f>
        <v>DK-LW08</v>
      </c>
    </row>
    <row r="8357" spans="1:16" x14ac:dyDescent="0.25">
      <c r="A8357" s="289" t="s">
        <v>75</v>
      </c>
      <c r="B8357">
        <v>1</v>
      </c>
      <c r="C8357">
        <v>4.5</v>
      </c>
      <c r="D8357">
        <v>0.05</v>
      </c>
      <c r="E8357" s="289" t="s">
        <v>18670</v>
      </c>
      <c r="F8357">
        <v>5016311976</v>
      </c>
      <c r="G8357" s="276">
        <v>45820</v>
      </c>
      <c r="H8357">
        <v>20250604733180</v>
      </c>
      <c r="I8357">
        <v>1.7999999999999999E-2</v>
      </c>
      <c r="J8357" s="289" t="s">
        <v>324</v>
      </c>
      <c r="K8357" s="289" t="s">
        <v>18671</v>
      </c>
      <c r="L8357" s="289" t="s">
        <v>275</v>
      </c>
      <c r="M8357" s="289" t="s">
        <v>18350</v>
      </c>
      <c r="N8357" s="289" t="s">
        <v>734</v>
      </c>
      <c r="O8357" s="289" t="s">
        <v>2173</v>
      </c>
      <c r="P8357" s="289" t="str">
        <f>VLOOKUP(CAT_Details[[#This Row],[Delivery Bp Customer Code]],Table6[],2,0)</f>
        <v>OYL1</v>
      </c>
    </row>
    <row r="8358" spans="1:16" x14ac:dyDescent="0.25">
      <c r="A8358" s="289" t="s">
        <v>75</v>
      </c>
      <c r="B8358">
        <v>1</v>
      </c>
      <c r="C8358">
        <v>170</v>
      </c>
      <c r="D8358">
        <v>0.4</v>
      </c>
      <c r="E8358" s="289" t="s">
        <v>18672</v>
      </c>
      <c r="F8358">
        <v>5016312039</v>
      </c>
      <c r="G8358" s="276">
        <v>45820</v>
      </c>
      <c r="H8358">
        <v>20250604733728</v>
      </c>
      <c r="I8358">
        <v>0.96</v>
      </c>
      <c r="J8358" s="289" t="s">
        <v>324</v>
      </c>
      <c r="K8358" s="289" t="s">
        <v>18673</v>
      </c>
      <c r="L8358" s="289" t="s">
        <v>275</v>
      </c>
      <c r="M8358" s="289" t="s">
        <v>18435</v>
      </c>
      <c r="N8358" s="289" t="s">
        <v>2727</v>
      </c>
      <c r="O8358" s="289" t="s">
        <v>2173</v>
      </c>
      <c r="P8358" s="289" t="str">
        <f>VLOOKUP(CAT_Details[[#This Row],[Delivery Bp Customer Code]],Table6[],2,0)</f>
        <v>OYL1</v>
      </c>
    </row>
    <row r="8359" spans="1:16" x14ac:dyDescent="0.25">
      <c r="A8359" s="289" t="s">
        <v>75</v>
      </c>
      <c r="B8359">
        <v>1</v>
      </c>
      <c r="C8359">
        <v>1.8</v>
      </c>
      <c r="D8359">
        <v>0.02</v>
      </c>
      <c r="E8359" s="289" t="s">
        <v>18674</v>
      </c>
      <c r="F8359">
        <v>5016312898</v>
      </c>
      <c r="G8359" s="276">
        <v>45820</v>
      </c>
      <c r="H8359">
        <v>20250603732124</v>
      </c>
      <c r="I8359">
        <v>5.0000000000000001E-3</v>
      </c>
      <c r="J8359" s="289" t="s">
        <v>350</v>
      </c>
      <c r="K8359" s="289" t="s">
        <v>18675</v>
      </c>
      <c r="L8359" s="289" t="s">
        <v>275</v>
      </c>
      <c r="M8359" s="289" t="s">
        <v>18596</v>
      </c>
      <c r="N8359" s="289" t="s">
        <v>2953</v>
      </c>
      <c r="O8359" s="289" t="s">
        <v>2173</v>
      </c>
      <c r="P8359" s="289" t="str">
        <f>VLOOKUP(CAT_Details[[#This Row],[Delivery Bp Customer Code]],Table6[],2,0)</f>
        <v>OYL1</v>
      </c>
    </row>
    <row r="8360" spans="1:16" x14ac:dyDescent="0.25">
      <c r="A8360" s="289" t="s">
        <v>75</v>
      </c>
      <c r="B8360">
        <v>5</v>
      </c>
      <c r="C8360">
        <v>1785</v>
      </c>
      <c r="D8360">
        <v>2</v>
      </c>
      <c r="E8360" s="289" t="s">
        <v>18676</v>
      </c>
      <c r="F8360">
        <v>5016313015</v>
      </c>
      <c r="G8360" s="276">
        <v>45820</v>
      </c>
      <c r="H8360">
        <v>20250527728034</v>
      </c>
      <c r="I8360">
        <v>2.88</v>
      </c>
      <c r="J8360" s="289" t="s">
        <v>350</v>
      </c>
      <c r="K8360" s="289" t="s">
        <v>18677</v>
      </c>
      <c r="L8360" s="289" t="s">
        <v>275</v>
      </c>
      <c r="M8360" s="289" t="s">
        <v>18596</v>
      </c>
      <c r="N8360" s="289" t="s">
        <v>2656</v>
      </c>
      <c r="O8360" s="289" t="s">
        <v>2173</v>
      </c>
      <c r="P8360" s="289" t="str">
        <f>VLOOKUP(CAT_Details[[#This Row],[Delivery Bp Customer Code]],Table6[],2,0)</f>
        <v>OYL1</v>
      </c>
    </row>
    <row r="8361" spans="1:16" x14ac:dyDescent="0.25">
      <c r="A8361" s="289" t="s">
        <v>75</v>
      </c>
      <c r="B8361">
        <v>1</v>
      </c>
      <c r="C8361">
        <v>14</v>
      </c>
      <c r="D8361">
        <v>0.2</v>
      </c>
      <c r="E8361" s="289" t="s">
        <v>18678</v>
      </c>
      <c r="F8361">
        <v>5016313060</v>
      </c>
      <c r="G8361" s="276">
        <v>45820</v>
      </c>
      <c r="H8361">
        <v>20250602731074</v>
      </c>
      <c r="I8361">
        <v>0.28799999999999998</v>
      </c>
      <c r="J8361" s="289" t="s">
        <v>350</v>
      </c>
      <c r="K8361" s="289" t="s">
        <v>18679</v>
      </c>
      <c r="L8361" s="289" t="s">
        <v>275</v>
      </c>
      <c r="M8361" s="289" t="s">
        <v>18596</v>
      </c>
      <c r="N8361" s="289" t="s">
        <v>3420</v>
      </c>
      <c r="O8361" s="289" t="s">
        <v>2173</v>
      </c>
      <c r="P8361" s="289" t="str">
        <f>VLOOKUP(CAT_Details[[#This Row],[Delivery Bp Customer Code]],Table6[],2,0)</f>
        <v>OYL1</v>
      </c>
    </row>
    <row r="8362" spans="1:16" x14ac:dyDescent="0.25">
      <c r="A8362" s="289" t="s">
        <v>75</v>
      </c>
      <c r="B8362">
        <v>1</v>
      </c>
      <c r="C8362">
        <v>72</v>
      </c>
      <c r="D8362">
        <v>0.2</v>
      </c>
      <c r="E8362" s="289" t="s">
        <v>18680</v>
      </c>
      <c r="F8362">
        <v>5016313112</v>
      </c>
      <c r="G8362" s="276">
        <v>45820</v>
      </c>
      <c r="H8362">
        <v>20250604733224</v>
      </c>
      <c r="I8362">
        <v>0.374</v>
      </c>
      <c r="J8362" s="289" t="s">
        <v>350</v>
      </c>
      <c r="K8362" s="289" t="s">
        <v>18681</v>
      </c>
      <c r="L8362" s="289" t="s">
        <v>275</v>
      </c>
      <c r="M8362" s="289" t="s">
        <v>18682</v>
      </c>
      <c r="N8362" s="289" t="s">
        <v>2177</v>
      </c>
      <c r="O8362" s="289" t="s">
        <v>2173</v>
      </c>
      <c r="P8362" s="289" t="str">
        <f>VLOOKUP(CAT_Details[[#This Row],[Delivery Bp Customer Code]],Table6[],2,0)</f>
        <v>OYL1</v>
      </c>
    </row>
    <row r="8363" spans="1:16" x14ac:dyDescent="0.25">
      <c r="A8363" s="289" t="s">
        <v>75</v>
      </c>
      <c r="B8363">
        <v>3</v>
      </c>
      <c r="C8363">
        <v>1512</v>
      </c>
      <c r="D8363">
        <v>1.2</v>
      </c>
      <c r="E8363" s="289" t="s">
        <v>18683</v>
      </c>
      <c r="F8363">
        <v>5016326139</v>
      </c>
      <c r="G8363" s="276">
        <v>45820</v>
      </c>
      <c r="H8363">
        <v>20250605734385</v>
      </c>
      <c r="I8363">
        <v>2.016</v>
      </c>
      <c r="J8363" s="289" t="s">
        <v>324</v>
      </c>
      <c r="K8363" s="289" t="s">
        <v>18684</v>
      </c>
      <c r="L8363" s="289" t="s">
        <v>275</v>
      </c>
      <c r="M8363" s="289" t="s">
        <v>18435</v>
      </c>
      <c r="N8363" s="289" t="s">
        <v>15858</v>
      </c>
      <c r="O8363" s="289" t="s">
        <v>2173</v>
      </c>
      <c r="P8363" s="289" t="str">
        <f>VLOOKUP(CAT_Details[[#This Row],[Delivery Bp Customer Code]],Table6[],2,0)</f>
        <v>OYL1</v>
      </c>
    </row>
    <row r="8364" spans="1:16" x14ac:dyDescent="0.25">
      <c r="A8364" s="289" t="s">
        <v>75</v>
      </c>
      <c r="B8364">
        <v>3</v>
      </c>
      <c r="C8364">
        <v>75</v>
      </c>
      <c r="D8364">
        <v>0.53</v>
      </c>
      <c r="E8364" s="289" t="s">
        <v>18685</v>
      </c>
      <c r="F8364">
        <v>5016349053</v>
      </c>
      <c r="G8364" s="276">
        <v>45820</v>
      </c>
      <c r="H8364">
        <v>20250604733341</v>
      </c>
      <c r="I8364">
        <v>0.52600000000000002</v>
      </c>
      <c r="J8364" s="289" t="s">
        <v>273</v>
      </c>
      <c r="K8364" s="289" t="s">
        <v>18686</v>
      </c>
      <c r="L8364" s="289" t="s">
        <v>275</v>
      </c>
      <c r="M8364" s="289" t="s">
        <v>18665</v>
      </c>
      <c r="N8364" s="289" t="s">
        <v>3252</v>
      </c>
      <c r="O8364" s="289" t="s">
        <v>2173</v>
      </c>
      <c r="P8364" s="289" t="str">
        <f>VLOOKUP(CAT_Details[[#This Row],[Delivery Bp Customer Code]],Table6[],2,0)</f>
        <v>OYL1</v>
      </c>
    </row>
    <row r="8365" spans="1:16" x14ac:dyDescent="0.25">
      <c r="A8365" s="289" t="s">
        <v>75</v>
      </c>
      <c r="B8365">
        <v>39</v>
      </c>
      <c r="C8365">
        <v>11934</v>
      </c>
      <c r="D8365">
        <v>13</v>
      </c>
      <c r="E8365" s="289" t="s">
        <v>18687</v>
      </c>
      <c r="F8365">
        <v>5016361008</v>
      </c>
      <c r="G8365" s="276">
        <v>45820</v>
      </c>
      <c r="I8365">
        <v>24.96</v>
      </c>
      <c r="J8365" s="289" t="s">
        <v>324</v>
      </c>
      <c r="K8365" s="289" t="s">
        <v>18688</v>
      </c>
      <c r="L8365" s="289" t="s">
        <v>275</v>
      </c>
      <c r="M8365" s="289"/>
      <c r="N8365" s="289" t="s">
        <v>2172</v>
      </c>
      <c r="O8365" s="289" t="s">
        <v>18391</v>
      </c>
      <c r="P8365" s="289" t="e">
        <f>VLOOKUP(CAT_Details[[#This Row],[Delivery Bp Customer Code]],Table6[],2,0)</f>
        <v>#N/A</v>
      </c>
    </row>
    <row r="8366" spans="1:16" x14ac:dyDescent="0.25">
      <c r="A8366" s="289" t="s">
        <v>17052</v>
      </c>
      <c r="B8366">
        <v>2</v>
      </c>
      <c r="C8366">
        <v>14.7</v>
      </c>
      <c r="D8366">
        <v>0.15</v>
      </c>
      <c r="E8366" s="289" t="s">
        <v>18689</v>
      </c>
      <c r="F8366">
        <v>5016296419</v>
      </c>
      <c r="G8366" s="276">
        <v>45820</v>
      </c>
      <c r="H8366">
        <v>20250602731115</v>
      </c>
      <c r="I8366">
        <v>0.108</v>
      </c>
      <c r="J8366" s="289" t="s">
        <v>345</v>
      </c>
      <c r="K8366" s="289" t="s">
        <v>18690</v>
      </c>
      <c r="L8366" s="289" t="s">
        <v>280</v>
      </c>
      <c r="M8366" s="289" t="s">
        <v>18397</v>
      </c>
      <c r="N8366" s="289" t="s">
        <v>18691</v>
      </c>
      <c r="O8366" s="289" t="s">
        <v>18284</v>
      </c>
      <c r="P8366" s="289">
        <f>VLOOKUP(CAT_Details[[#This Row],[Delivery Bp Customer Code]],Table6[],2,0)</f>
        <v>3705</v>
      </c>
    </row>
    <row r="8367" spans="1:16" x14ac:dyDescent="0.25">
      <c r="A8367" s="289" t="s">
        <v>17052</v>
      </c>
      <c r="B8367">
        <v>1</v>
      </c>
      <c r="C8367">
        <v>3.5</v>
      </c>
      <c r="D8367">
        <v>0.1</v>
      </c>
      <c r="E8367" s="289" t="s">
        <v>18689</v>
      </c>
      <c r="F8367">
        <v>5016296420</v>
      </c>
      <c r="G8367" s="276">
        <v>45820</v>
      </c>
      <c r="H8367">
        <v>20250602731127</v>
      </c>
      <c r="I8367">
        <v>7.1999999999999995E-2</v>
      </c>
      <c r="J8367" s="289" t="s">
        <v>345</v>
      </c>
      <c r="K8367" s="289" t="s">
        <v>18692</v>
      </c>
      <c r="L8367" s="289" t="s">
        <v>280</v>
      </c>
      <c r="M8367" s="289" t="s">
        <v>18397</v>
      </c>
      <c r="N8367" s="289" t="s">
        <v>18691</v>
      </c>
      <c r="O8367" s="289" t="s">
        <v>18284</v>
      </c>
      <c r="P8367" s="289">
        <f>VLOOKUP(CAT_Details[[#This Row],[Delivery Bp Customer Code]],Table6[],2,0)</f>
        <v>3705</v>
      </c>
    </row>
    <row r="8368" spans="1:16" x14ac:dyDescent="0.25">
      <c r="A8368" s="289" t="s">
        <v>17052</v>
      </c>
      <c r="B8368">
        <v>2</v>
      </c>
      <c r="C8368">
        <v>780.4</v>
      </c>
      <c r="D8368">
        <v>1.03</v>
      </c>
      <c r="E8368" s="289" t="s">
        <v>18693</v>
      </c>
      <c r="F8368">
        <v>5016296550</v>
      </c>
      <c r="G8368" s="276">
        <v>45820</v>
      </c>
      <c r="H8368">
        <v>20250603732165</v>
      </c>
      <c r="I8368">
        <v>2.46</v>
      </c>
      <c r="J8368" s="289" t="s">
        <v>345</v>
      </c>
      <c r="K8368" s="289" t="s">
        <v>18694</v>
      </c>
      <c r="L8368" s="289" t="s">
        <v>280</v>
      </c>
      <c r="M8368" s="289" t="s">
        <v>18397</v>
      </c>
      <c r="N8368" s="289" t="s">
        <v>18695</v>
      </c>
      <c r="O8368" s="289" t="s">
        <v>18284</v>
      </c>
      <c r="P8368" s="289">
        <f>VLOOKUP(CAT_Details[[#This Row],[Delivery Bp Customer Code]],Table6[],2,0)</f>
        <v>3705</v>
      </c>
    </row>
    <row r="8369" spans="1:16" x14ac:dyDescent="0.25">
      <c r="A8369" s="289" t="s">
        <v>17052</v>
      </c>
      <c r="B8369">
        <v>1</v>
      </c>
      <c r="C8369">
        <v>5.75</v>
      </c>
      <c r="D8369">
        <v>0.03</v>
      </c>
      <c r="E8369" s="289" t="s">
        <v>18696</v>
      </c>
      <c r="F8369">
        <v>5016312968</v>
      </c>
      <c r="G8369" s="276">
        <v>45820</v>
      </c>
      <c r="H8369">
        <v>20250603731954</v>
      </c>
      <c r="I8369">
        <v>1.0999999999999999E-2</v>
      </c>
      <c r="J8369" s="289" t="s">
        <v>1047</v>
      </c>
      <c r="K8369" s="289" t="s">
        <v>18697</v>
      </c>
      <c r="L8369" s="289" t="s">
        <v>280</v>
      </c>
      <c r="M8369" s="289" t="s">
        <v>17989</v>
      </c>
      <c r="N8369" s="289" t="s">
        <v>1049</v>
      </c>
      <c r="O8369" s="289" t="s">
        <v>18284</v>
      </c>
      <c r="P8369" s="289">
        <f>VLOOKUP(CAT_Details[[#This Row],[Delivery Bp Customer Code]],Table6[],2,0)</f>
        <v>3705</v>
      </c>
    </row>
    <row r="8370" spans="1:16" x14ac:dyDescent="0.25">
      <c r="A8370" s="289" t="s">
        <v>17052</v>
      </c>
      <c r="B8370">
        <v>1</v>
      </c>
      <c r="C8370">
        <v>200</v>
      </c>
      <c r="D8370">
        <v>0.4</v>
      </c>
      <c r="E8370" s="289" t="s">
        <v>18698</v>
      </c>
      <c r="F8370">
        <v>5016326167</v>
      </c>
      <c r="G8370" s="276">
        <v>45820</v>
      </c>
      <c r="H8370">
        <v>20250604733013</v>
      </c>
      <c r="I8370">
        <v>0.33600000000000002</v>
      </c>
      <c r="J8370" s="289" t="s">
        <v>275</v>
      </c>
      <c r="K8370" s="289" t="s">
        <v>18699</v>
      </c>
      <c r="L8370" s="289" t="s">
        <v>280</v>
      </c>
      <c r="M8370" s="289" t="s">
        <v>18400</v>
      </c>
      <c r="N8370" s="289" t="s">
        <v>18700</v>
      </c>
      <c r="O8370" s="289" t="s">
        <v>18284</v>
      </c>
      <c r="P8370" s="289">
        <f>VLOOKUP(CAT_Details[[#This Row],[Delivery Bp Customer Code]],Table6[],2,0)</f>
        <v>3705</v>
      </c>
    </row>
    <row r="8371" spans="1:16" x14ac:dyDescent="0.25">
      <c r="A8371" s="289" t="s">
        <v>14506</v>
      </c>
      <c r="B8371">
        <v>24</v>
      </c>
      <c r="C8371">
        <v>16164</v>
      </c>
      <c r="D8371">
        <v>12.11</v>
      </c>
      <c r="E8371" s="289" t="s">
        <v>18701</v>
      </c>
      <c r="F8371">
        <v>5016340774</v>
      </c>
      <c r="G8371" s="276">
        <v>45820</v>
      </c>
      <c r="I8371">
        <v>29.04</v>
      </c>
      <c r="J8371" s="289" t="s">
        <v>350</v>
      </c>
      <c r="K8371" s="289" t="s">
        <v>18702</v>
      </c>
      <c r="L8371" s="289" t="s">
        <v>273</v>
      </c>
      <c r="M8371" s="289"/>
      <c r="N8371" s="289" t="s">
        <v>18703</v>
      </c>
      <c r="O8371" s="289" t="s">
        <v>14511</v>
      </c>
      <c r="P8371" s="289" t="str">
        <f>VLOOKUP(CAT_Details[[#This Row],[Delivery Bp Customer Code]],Table6[],2,0)</f>
        <v>No Loc</v>
      </c>
    </row>
    <row r="8372" spans="1:16" x14ac:dyDescent="0.25">
      <c r="A8372" s="289" t="s">
        <v>874</v>
      </c>
      <c r="B8372">
        <v>29</v>
      </c>
      <c r="C8372">
        <v>3760</v>
      </c>
      <c r="D8372">
        <v>13.86</v>
      </c>
      <c r="E8372" s="289" t="s">
        <v>18704</v>
      </c>
      <c r="F8372">
        <v>5016296380</v>
      </c>
      <c r="G8372" s="276">
        <v>45820</v>
      </c>
      <c r="H8372">
        <v>20250529729492</v>
      </c>
      <c r="I8372">
        <v>23.28</v>
      </c>
      <c r="J8372" s="289" t="s">
        <v>345</v>
      </c>
      <c r="K8372" s="289" t="s">
        <v>18705</v>
      </c>
      <c r="L8372" s="289" t="s">
        <v>275</v>
      </c>
      <c r="M8372" s="289" t="s">
        <v>18706</v>
      </c>
      <c r="N8372" s="289" t="s">
        <v>427</v>
      </c>
      <c r="O8372" s="289" t="s">
        <v>1014</v>
      </c>
      <c r="P8372" s="289" t="str">
        <f>VLOOKUP(CAT_Details[[#This Row],[Delivery Bp Customer Code]],Table6[],2,0)</f>
        <v>MZ07</v>
      </c>
    </row>
    <row r="8373" spans="1:16" x14ac:dyDescent="0.25">
      <c r="A8373" s="289" t="s">
        <v>874</v>
      </c>
      <c r="B8373">
        <v>6</v>
      </c>
      <c r="C8373">
        <v>2094</v>
      </c>
      <c r="D8373">
        <v>3</v>
      </c>
      <c r="E8373" s="289" t="s">
        <v>18707</v>
      </c>
      <c r="F8373">
        <v>5016311898</v>
      </c>
      <c r="G8373" s="276">
        <v>45820</v>
      </c>
      <c r="H8373">
        <v>20250604733222</v>
      </c>
      <c r="I8373">
        <v>7.2</v>
      </c>
      <c r="J8373" s="289" t="s">
        <v>350</v>
      </c>
      <c r="K8373" s="289" t="s">
        <v>18708</v>
      </c>
      <c r="L8373" s="289" t="s">
        <v>275</v>
      </c>
      <c r="M8373" s="289" t="s">
        <v>18682</v>
      </c>
      <c r="N8373" s="289" t="s">
        <v>381</v>
      </c>
      <c r="O8373" s="289" t="s">
        <v>1014</v>
      </c>
      <c r="P8373" s="289" t="str">
        <f>VLOOKUP(CAT_Details[[#This Row],[Delivery Bp Customer Code]],Table6[],2,0)</f>
        <v>MZ07</v>
      </c>
    </row>
    <row r="8374" spans="1:16" x14ac:dyDescent="0.25">
      <c r="A8374" s="289" t="s">
        <v>3329</v>
      </c>
      <c r="B8374">
        <v>6</v>
      </c>
      <c r="C8374">
        <v>1341</v>
      </c>
      <c r="D8374">
        <v>2.1</v>
      </c>
      <c r="E8374" s="289" t="s">
        <v>18709</v>
      </c>
      <c r="F8374">
        <v>5016280404</v>
      </c>
      <c r="G8374" s="276">
        <v>45820</v>
      </c>
      <c r="H8374">
        <v>20250602731075</v>
      </c>
      <c r="I8374">
        <v>4.92</v>
      </c>
      <c r="J8374" s="289" t="s">
        <v>317</v>
      </c>
      <c r="K8374" s="289" t="s">
        <v>18710</v>
      </c>
      <c r="L8374" s="289" t="s">
        <v>275</v>
      </c>
      <c r="M8374" s="289" t="s">
        <v>17989</v>
      </c>
      <c r="N8374" s="289" t="s">
        <v>3966</v>
      </c>
      <c r="O8374" s="289" t="s">
        <v>3332</v>
      </c>
      <c r="P8374" s="289">
        <f>VLOOKUP(CAT_Details[[#This Row],[Delivery Bp Customer Code]],Table6[],2,0)</f>
        <v>3402</v>
      </c>
    </row>
    <row r="8375" spans="1:16" x14ac:dyDescent="0.25">
      <c r="A8375" s="289" t="s">
        <v>3329</v>
      </c>
      <c r="B8375">
        <v>6</v>
      </c>
      <c r="C8375">
        <v>520</v>
      </c>
      <c r="D8375">
        <v>1.88</v>
      </c>
      <c r="E8375" s="289" t="s">
        <v>18711</v>
      </c>
      <c r="F8375">
        <v>5016280406</v>
      </c>
      <c r="G8375" s="276">
        <v>45820</v>
      </c>
      <c r="H8375">
        <v>20250529729582</v>
      </c>
      <c r="I8375">
        <v>2.7330000000000001</v>
      </c>
      <c r="J8375" s="289" t="s">
        <v>317</v>
      </c>
      <c r="K8375" s="289" t="s">
        <v>18712</v>
      </c>
      <c r="L8375" s="289" t="s">
        <v>275</v>
      </c>
      <c r="M8375" s="289" t="s">
        <v>18713</v>
      </c>
      <c r="N8375" s="289" t="s">
        <v>4189</v>
      </c>
      <c r="O8375" s="289" t="s">
        <v>3332</v>
      </c>
      <c r="P8375" s="289">
        <f>VLOOKUP(CAT_Details[[#This Row],[Delivery Bp Customer Code]],Table6[],2,0)</f>
        <v>3402</v>
      </c>
    </row>
    <row r="8376" spans="1:16" x14ac:dyDescent="0.25">
      <c r="A8376" s="289" t="s">
        <v>3329</v>
      </c>
      <c r="B8376">
        <v>1</v>
      </c>
      <c r="C8376">
        <v>196</v>
      </c>
      <c r="D8376">
        <v>0.4</v>
      </c>
      <c r="E8376" s="289" t="s">
        <v>18714</v>
      </c>
      <c r="F8376">
        <v>5016280744</v>
      </c>
      <c r="G8376" s="276">
        <v>45820</v>
      </c>
      <c r="H8376">
        <v>20250529729819</v>
      </c>
      <c r="I8376">
        <v>0.52800000000000002</v>
      </c>
      <c r="J8376" s="289" t="s">
        <v>317</v>
      </c>
      <c r="K8376" s="289" t="s">
        <v>18715</v>
      </c>
      <c r="L8376" s="289" t="s">
        <v>275</v>
      </c>
      <c r="M8376" s="289" t="s">
        <v>18342</v>
      </c>
      <c r="N8376" s="289" t="s">
        <v>16210</v>
      </c>
      <c r="O8376" s="289" t="s">
        <v>3332</v>
      </c>
      <c r="P8376" s="289">
        <f>VLOOKUP(CAT_Details[[#This Row],[Delivery Bp Customer Code]],Table6[],2,0)</f>
        <v>3402</v>
      </c>
    </row>
    <row r="8377" spans="1:16" x14ac:dyDescent="0.25">
      <c r="A8377" s="289" t="s">
        <v>3329</v>
      </c>
      <c r="B8377">
        <v>46</v>
      </c>
      <c r="C8377">
        <v>3080</v>
      </c>
      <c r="D8377">
        <v>13.6</v>
      </c>
      <c r="E8377" s="289" t="s">
        <v>18716</v>
      </c>
      <c r="F8377">
        <v>5016296606</v>
      </c>
      <c r="G8377" s="276">
        <v>45820</v>
      </c>
      <c r="H8377">
        <v>20250530730354</v>
      </c>
      <c r="I8377">
        <v>56.04</v>
      </c>
      <c r="J8377" s="289" t="s">
        <v>324</v>
      </c>
      <c r="K8377" s="289" t="s">
        <v>18717</v>
      </c>
      <c r="L8377" s="289" t="s">
        <v>275</v>
      </c>
      <c r="M8377" s="289" t="s">
        <v>18718</v>
      </c>
      <c r="N8377" s="289" t="s">
        <v>4100</v>
      </c>
      <c r="O8377" s="289" t="s">
        <v>3332</v>
      </c>
      <c r="P8377" s="289">
        <f>VLOOKUP(CAT_Details[[#This Row],[Delivery Bp Customer Code]],Table6[],2,0)</f>
        <v>3402</v>
      </c>
    </row>
    <row r="8378" spans="1:16" x14ac:dyDescent="0.25">
      <c r="A8378" s="289" t="s">
        <v>3329</v>
      </c>
      <c r="B8378">
        <v>3</v>
      </c>
      <c r="C8378">
        <v>600</v>
      </c>
      <c r="D8378">
        <v>1.2</v>
      </c>
      <c r="E8378" s="289" t="s">
        <v>18719</v>
      </c>
      <c r="F8378">
        <v>5016296850</v>
      </c>
      <c r="G8378" s="276">
        <v>45820</v>
      </c>
      <c r="H8378">
        <v>20250530730701</v>
      </c>
      <c r="I8378">
        <v>3.2639999999999998</v>
      </c>
      <c r="J8378" s="289" t="s">
        <v>294</v>
      </c>
      <c r="K8378" s="289" t="s">
        <v>18720</v>
      </c>
      <c r="L8378" s="289" t="s">
        <v>275</v>
      </c>
      <c r="M8378" s="289" t="s">
        <v>18424</v>
      </c>
      <c r="N8378" s="289" t="s">
        <v>555</v>
      </c>
      <c r="O8378" s="289" t="s">
        <v>3332</v>
      </c>
      <c r="P8378" s="289">
        <f>VLOOKUP(CAT_Details[[#This Row],[Delivery Bp Customer Code]],Table6[],2,0)</f>
        <v>3402</v>
      </c>
    </row>
    <row r="8379" spans="1:16" x14ac:dyDescent="0.25">
      <c r="A8379" s="289" t="s">
        <v>3329</v>
      </c>
      <c r="B8379">
        <v>4</v>
      </c>
      <c r="C8379">
        <v>890</v>
      </c>
      <c r="D8379">
        <v>1.48</v>
      </c>
      <c r="E8379" s="289" t="s">
        <v>18721</v>
      </c>
      <c r="F8379">
        <v>5016312227</v>
      </c>
      <c r="G8379" s="276">
        <v>45820</v>
      </c>
      <c r="H8379">
        <v>20250603731905</v>
      </c>
      <c r="I8379">
        <v>3.1819999999999999</v>
      </c>
      <c r="J8379" s="289" t="s">
        <v>350</v>
      </c>
      <c r="K8379" s="289" t="s">
        <v>18722</v>
      </c>
      <c r="L8379" s="289" t="s">
        <v>275</v>
      </c>
      <c r="M8379" s="289" t="s">
        <v>18723</v>
      </c>
      <c r="N8379" s="289" t="s">
        <v>5415</v>
      </c>
      <c r="O8379" s="289" t="s">
        <v>3332</v>
      </c>
      <c r="P8379" s="289">
        <f>VLOOKUP(CAT_Details[[#This Row],[Delivery Bp Customer Code]],Table6[],2,0)</f>
        <v>3402</v>
      </c>
    </row>
    <row r="8380" spans="1:16" x14ac:dyDescent="0.25">
      <c r="A8380" s="289" t="s">
        <v>3329</v>
      </c>
      <c r="B8380">
        <v>1</v>
      </c>
      <c r="C8380">
        <v>90</v>
      </c>
      <c r="D8380">
        <v>0.4</v>
      </c>
      <c r="E8380" s="289" t="s">
        <v>18724</v>
      </c>
      <c r="F8380">
        <v>5016312558</v>
      </c>
      <c r="G8380" s="276">
        <v>45820</v>
      </c>
      <c r="H8380">
        <v>20250602731064</v>
      </c>
      <c r="I8380">
        <v>0.95</v>
      </c>
      <c r="J8380" s="289" t="s">
        <v>350</v>
      </c>
      <c r="K8380" s="289" t="s">
        <v>18725</v>
      </c>
      <c r="L8380" s="289" t="s">
        <v>275</v>
      </c>
      <c r="M8380" s="289" t="s">
        <v>18726</v>
      </c>
      <c r="N8380" s="289" t="s">
        <v>15910</v>
      </c>
      <c r="O8380" s="289" t="s">
        <v>3332</v>
      </c>
      <c r="P8380" s="289">
        <f>VLOOKUP(CAT_Details[[#This Row],[Delivery Bp Customer Code]],Table6[],2,0)</f>
        <v>3402</v>
      </c>
    </row>
    <row r="8381" spans="1:16" x14ac:dyDescent="0.25">
      <c r="A8381" s="289" t="s">
        <v>3329</v>
      </c>
      <c r="B8381">
        <v>2</v>
      </c>
      <c r="C8381">
        <v>128</v>
      </c>
      <c r="D8381">
        <v>0.8</v>
      </c>
      <c r="E8381" s="289" t="s">
        <v>18727</v>
      </c>
      <c r="F8381">
        <v>5016312850</v>
      </c>
      <c r="G8381" s="276">
        <v>45820</v>
      </c>
      <c r="H8381">
        <v>20250604732957</v>
      </c>
      <c r="I8381">
        <v>1.9390000000000001</v>
      </c>
      <c r="J8381" s="289" t="s">
        <v>350</v>
      </c>
      <c r="K8381" s="289" t="s">
        <v>18728</v>
      </c>
      <c r="L8381" s="289" t="s">
        <v>275</v>
      </c>
      <c r="M8381" s="289" t="s">
        <v>18723</v>
      </c>
      <c r="N8381" s="289" t="s">
        <v>690</v>
      </c>
      <c r="O8381" s="289" t="s">
        <v>3332</v>
      </c>
      <c r="P8381" s="289">
        <f>VLOOKUP(CAT_Details[[#This Row],[Delivery Bp Customer Code]],Table6[],2,0)</f>
        <v>3402</v>
      </c>
    </row>
    <row r="8382" spans="1:16" x14ac:dyDescent="0.25">
      <c r="A8382" s="289" t="s">
        <v>3329</v>
      </c>
      <c r="B8382">
        <v>2</v>
      </c>
      <c r="C8382">
        <v>30.6</v>
      </c>
      <c r="D8382">
        <v>0.22</v>
      </c>
      <c r="E8382" s="289" t="s">
        <v>18729</v>
      </c>
      <c r="F8382">
        <v>5016313101</v>
      </c>
      <c r="G8382" s="276">
        <v>45820</v>
      </c>
      <c r="H8382">
        <v>20250603732248</v>
      </c>
      <c r="I8382">
        <v>0.16900000000000001</v>
      </c>
      <c r="J8382" s="289" t="s">
        <v>350</v>
      </c>
      <c r="K8382" s="289" t="s">
        <v>18730</v>
      </c>
      <c r="L8382" s="289" t="s">
        <v>275</v>
      </c>
      <c r="M8382" s="289" t="s">
        <v>18596</v>
      </c>
      <c r="N8382" s="289" t="s">
        <v>3173</v>
      </c>
      <c r="O8382" s="289" t="s">
        <v>3332</v>
      </c>
      <c r="P8382" s="289">
        <f>VLOOKUP(CAT_Details[[#This Row],[Delivery Bp Customer Code]],Table6[],2,0)</f>
        <v>3402</v>
      </c>
    </row>
    <row r="8383" spans="1:16" x14ac:dyDescent="0.25">
      <c r="A8383" s="289" t="s">
        <v>3329</v>
      </c>
      <c r="B8383">
        <v>1</v>
      </c>
      <c r="C8383">
        <v>0.3</v>
      </c>
      <c r="D8383">
        <v>0.02</v>
      </c>
      <c r="E8383" s="289" t="s">
        <v>18731</v>
      </c>
      <c r="F8383">
        <v>5016313290</v>
      </c>
      <c r="G8383" s="276">
        <v>45820</v>
      </c>
      <c r="H8383">
        <v>20250604732871</v>
      </c>
      <c r="I8383">
        <v>3.0000000000000001E-3</v>
      </c>
      <c r="J8383" s="289" t="s">
        <v>350</v>
      </c>
      <c r="K8383" s="289" t="s">
        <v>18732</v>
      </c>
      <c r="L8383" s="289" t="s">
        <v>275</v>
      </c>
      <c r="M8383" s="289" t="s">
        <v>18723</v>
      </c>
      <c r="N8383" s="289" t="s">
        <v>3656</v>
      </c>
      <c r="O8383" s="289" t="s">
        <v>3332</v>
      </c>
      <c r="P8383" s="289">
        <f>VLOOKUP(CAT_Details[[#This Row],[Delivery Bp Customer Code]],Table6[],2,0)</f>
        <v>3402</v>
      </c>
    </row>
    <row r="8384" spans="1:16" x14ac:dyDescent="0.25">
      <c r="A8384" s="289" t="s">
        <v>3329</v>
      </c>
      <c r="B8384">
        <v>42</v>
      </c>
      <c r="C8384">
        <v>533</v>
      </c>
      <c r="D8384">
        <v>2.5299999999999998</v>
      </c>
      <c r="E8384" s="289" t="s">
        <v>18733</v>
      </c>
      <c r="F8384">
        <v>5016336421</v>
      </c>
      <c r="G8384" s="276">
        <v>45820</v>
      </c>
      <c r="H8384">
        <v>20250604733040</v>
      </c>
      <c r="I8384">
        <v>1.1339999999999999</v>
      </c>
      <c r="J8384" s="289" t="s">
        <v>350</v>
      </c>
      <c r="K8384" s="289" t="s">
        <v>18734</v>
      </c>
      <c r="L8384" s="289" t="s">
        <v>275</v>
      </c>
      <c r="M8384" s="289" t="s">
        <v>18596</v>
      </c>
      <c r="N8384" s="289" t="s">
        <v>446</v>
      </c>
      <c r="O8384" s="289" t="s">
        <v>3332</v>
      </c>
      <c r="P8384" s="289">
        <f>VLOOKUP(CAT_Details[[#This Row],[Delivery Bp Customer Code]],Table6[],2,0)</f>
        <v>3402</v>
      </c>
    </row>
    <row r="8385" spans="1:16" x14ac:dyDescent="0.25">
      <c r="A8385" s="289" t="s">
        <v>76</v>
      </c>
      <c r="B8385">
        <v>5</v>
      </c>
      <c r="C8385">
        <v>357.35</v>
      </c>
      <c r="D8385">
        <v>2</v>
      </c>
      <c r="E8385" s="289" t="s">
        <v>18735</v>
      </c>
      <c r="F8385">
        <v>5016297223</v>
      </c>
      <c r="G8385" s="276">
        <v>45820</v>
      </c>
      <c r="H8385">
        <v>20250604732904</v>
      </c>
      <c r="I8385">
        <v>2.6880000000000002</v>
      </c>
      <c r="J8385" s="289" t="s">
        <v>383</v>
      </c>
      <c r="K8385" s="289" t="s">
        <v>18736</v>
      </c>
      <c r="L8385" s="289" t="s">
        <v>275</v>
      </c>
      <c r="M8385" s="289" t="s">
        <v>18516</v>
      </c>
      <c r="N8385" s="289" t="s">
        <v>609</v>
      </c>
      <c r="O8385" s="289" t="s">
        <v>16049</v>
      </c>
      <c r="P8385" s="289" t="str">
        <f>VLOOKUP(CAT_Details[[#This Row],[Delivery Bp Customer Code]],Table6[],2,0)</f>
        <v>MZ02</v>
      </c>
    </row>
    <row r="8386" spans="1:16" x14ac:dyDescent="0.25">
      <c r="A8386" s="289" t="s">
        <v>76</v>
      </c>
      <c r="B8386">
        <v>1</v>
      </c>
      <c r="C8386">
        <v>184</v>
      </c>
      <c r="D8386">
        <v>0.4</v>
      </c>
      <c r="E8386" s="289" t="s">
        <v>18737</v>
      </c>
      <c r="F8386">
        <v>5016312119</v>
      </c>
      <c r="G8386" s="276">
        <v>45820</v>
      </c>
      <c r="H8386">
        <v>20250603732087</v>
      </c>
      <c r="I8386">
        <v>0.48</v>
      </c>
      <c r="J8386" s="289" t="s">
        <v>324</v>
      </c>
      <c r="K8386" s="289" t="s">
        <v>18738</v>
      </c>
      <c r="L8386" s="289" t="s">
        <v>275</v>
      </c>
      <c r="M8386" s="289" t="s">
        <v>18739</v>
      </c>
      <c r="N8386" s="289" t="s">
        <v>508</v>
      </c>
      <c r="O8386" s="289" t="s">
        <v>16049</v>
      </c>
      <c r="P8386" s="289" t="str">
        <f>VLOOKUP(CAT_Details[[#This Row],[Delivery Bp Customer Code]],Table6[],2,0)</f>
        <v>MZ02</v>
      </c>
    </row>
    <row r="8387" spans="1:16" x14ac:dyDescent="0.25">
      <c r="A8387" s="289" t="s">
        <v>76</v>
      </c>
      <c r="B8387">
        <v>2</v>
      </c>
      <c r="C8387">
        <v>186</v>
      </c>
      <c r="D8387">
        <v>1.01</v>
      </c>
      <c r="E8387" s="289" t="s">
        <v>18740</v>
      </c>
      <c r="F8387">
        <v>5016312138</v>
      </c>
      <c r="G8387" s="276">
        <v>45820</v>
      </c>
      <c r="H8387">
        <v>20250604733560</v>
      </c>
      <c r="I8387">
        <v>2.4020000000000001</v>
      </c>
      <c r="J8387" s="289" t="s">
        <v>350</v>
      </c>
      <c r="K8387" s="289" t="s">
        <v>18741</v>
      </c>
      <c r="L8387" s="289" t="s">
        <v>275</v>
      </c>
      <c r="M8387" s="289" t="s">
        <v>18596</v>
      </c>
      <c r="N8387" s="289" t="s">
        <v>16421</v>
      </c>
      <c r="O8387" s="289" t="s">
        <v>16049</v>
      </c>
      <c r="P8387" s="289" t="str">
        <f>VLOOKUP(CAT_Details[[#This Row],[Delivery Bp Customer Code]],Table6[],2,0)</f>
        <v>MZ02</v>
      </c>
    </row>
    <row r="8388" spans="1:16" x14ac:dyDescent="0.25">
      <c r="A8388" s="289" t="s">
        <v>76</v>
      </c>
      <c r="B8388">
        <v>1</v>
      </c>
      <c r="C8388">
        <v>59</v>
      </c>
      <c r="D8388">
        <v>0.25</v>
      </c>
      <c r="E8388" s="289" t="s">
        <v>18724</v>
      </c>
      <c r="F8388">
        <v>5016312557</v>
      </c>
      <c r="G8388" s="276">
        <v>45820</v>
      </c>
      <c r="H8388">
        <v>20250604732869</v>
      </c>
      <c r="I8388">
        <v>0.48</v>
      </c>
      <c r="J8388" s="289" t="s">
        <v>350</v>
      </c>
      <c r="K8388" s="289" t="s">
        <v>18742</v>
      </c>
      <c r="L8388" s="289" t="s">
        <v>275</v>
      </c>
      <c r="M8388" s="289" t="s">
        <v>18682</v>
      </c>
      <c r="N8388" s="289" t="s">
        <v>15910</v>
      </c>
      <c r="O8388" s="289" t="s">
        <v>16049</v>
      </c>
      <c r="P8388" s="289" t="str">
        <f>VLOOKUP(CAT_Details[[#This Row],[Delivery Bp Customer Code]],Table6[],2,0)</f>
        <v>MZ02</v>
      </c>
    </row>
    <row r="8389" spans="1:16" x14ac:dyDescent="0.25">
      <c r="A8389" s="289" t="s">
        <v>76</v>
      </c>
      <c r="B8389">
        <v>1</v>
      </c>
      <c r="C8389">
        <v>95</v>
      </c>
      <c r="D8389">
        <v>0.2</v>
      </c>
      <c r="E8389" s="289" t="s">
        <v>18743</v>
      </c>
      <c r="F8389">
        <v>5016312609</v>
      </c>
      <c r="G8389" s="276">
        <v>45820</v>
      </c>
      <c r="H8389">
        <v>20250603732444</v>
      </c>
      <c r="I8389">
        <v>0.54200000000000004</v>
      </c>
      <c r="J8389" s="289" t="s">
        <v>294</v>
      </c>
      <c r="K8389" s="289" t="s">
        <v>18744</v>
      </c>
      <c r="L8389" s="289" t="s">
        <v>275</v>
      </c>
      <c r="M8389" s="289" t="s">
        <v>17989</v>
      </c>
      <c r="N8389" s="289" t="s">
        <v>1270</v>
      </c>
      <c r="O8389" s="289" t="s">
        <v>16049</v>
      </c>
      <c r="P8389" s="289" t="str">
        <f>VLOOKUP(CAT_Details[[#This Row],[Delivery Bp Customer Code]],Table6[],2,0)</f>
        <v>MZ02</v>
      </c>
    </row>
    <row r="8390" spans="1:16" x14ac:dyDescent="0.25">
      <c r="A8390" s="289" t="s">
        <v>76</v>
      </c>
      <c r="B8390">
        <v>1</v>
      </c>
      <c r="C8390">
        <v>184</v>
      </c>
      <c r="D8390">
        <v>0.4</v>
      </c>
      <c r="E8390" s="289" t="s">
        <v>18737</v>
      </c>
      <c r="F8390">
        <v>5016326096</v>
      </c>
      <c r="G8390" s="276">
        <v>45820</v>
      </c>
      <c r="H8390">
        <v>20250603732087</v>
      </c>
      <c r="I8390">
        <v>0.48</v>
      </c>
      <c r="J8390" s="289" t="s">
        <v>324</v>
      </c>
      <c r="K8390" s="289" t="s">
        <v>18745</v>
      </c>
      <c r="L8390" s="289" t="s">
        <v>275</v>
      </c>
      <c r="M8390" s="289"/>
      <c r="N8390" s="289" t="s">
        <v>508</v>
      </c>
      <c r="O8390" s="289" t="s">
        <v>16049</v>
      </c>
      <c r="P8390" s="289" t="str">
        <f>VLOOKUP(CAT_Details[[#This Row],[Delivery Bp Customer Code]],Table6[],2,0)</f>
        <v>MZ02</v>
      </c>
    </row>
    <row r="8391" spans="1:16" x14ac:dyDescent="0.25">
      <c r="A8391" s="289" t="s">
        <v>76</v>
      </c>
      <c r="B8391">
        <v>1</v>
      </c>
      <c r="C8391">
        <v>785</v>
      </c>
      <c r="D8391">
        <v>0.46</v>
      </c>
      <c r="E8391" s="289" t="s">
        <v>18746</v>
      </c>
      <c r="F8391">
        <v>5016343433</v>
      </c>
      <c r="G8391" s="276">
        <v>45820</v>
      </c>
      <c r="H8391">
        <v>20250610737043</v>
      </c>
      <c r="I8391">
        <v>1.0189999999999999</v>
      </c>
      <c r="J8391" s="289" t="s">
        <v>294</v>
      </c>
      <c r="K8391" s="289" t="s">
        <v>18747</v>
      </c>
      <c r="L8391" s="289" t="s">
        <v>275</v>
      </c>
      <c r="M8391" s="289" t="s">
        <v>17989</v>
      </c>
      <c r="N8391" s="289" t="s">
        <v>3907</v>
      </c>
      <c r="O8391" s="289" t="s">
        <v>16049</v>
      </c>
      <c r="P8391" s="289" t="str">
        <f>VLOOKUP(CAT_Details[[#This Row],[Delivery Bp Customer Code]],Table6[],2,0)</f>
        <v>MZ02</v>
      </c>
    </row>
    <row r="8392" spans="1:16" x14ac:dyDescent="0.25">
      <c r="A8392" s="289" t="s">
        <v>76</v>
      </c>
      <c r="B8392">
        <v>1</v>
      </c>
      <c r="C8392">
        <v>45</v>
      </c>
      <c r="D8392">
        <v>0.4</v>
      </c>
      <c r="E8392" s="289" t="s">
        <v>18748</v>
      </c>
      <c r="F8392">
        <v>5016376362</v>
      </c>
      <c r="G8392" s="276">
        <v>45820</v>
      </c>
      <c r="H8392">
        <v>20250603732067</v>
      </c>
      <c r="I8392">
        <v>0.38400000000000001</v>
      </c>
      <c r="J8392" s="289" t="s">
        <v>280</v>
      </c>
      <c r="K8392" s="289" t="s">
        <v>18749</v>
      </c>
      <c r="L8392" s="289" t="s">
        <v>275</v>
      </c>
      <c r="M8392" s="289" t="s">
        <v>18713</v>
      </c>
      <c r="N8392" s="289" t="s">
        <v>411</v>
      </c>
      <c r="O8392" s="289" t="s">
        <v>16049</v>
      </c>
      <c r="P8392" s="289" t="str">
        <f>VLOOKUP(CAT_Details[[#This Row],[Delivery Bp Customer Code]],Table6[],2,0)</f>
        <v>MZ02</v>
      </c>
    </row>
    <row r="8393" spans="1:16" x14ac:dyDescent="0.25">
      <c r="A8393" s="289" t="s">
        <v>285</v>
      </c>
      <c r="B8393">
        <v>20</v>
      </c>
      <c r="C8393">
        <v>1700</v>
      </c>
      <c r="D8393">
        <v>8</v>
      </c>
      <c r="E8393" s="289" t="s">
        <v>18750</v>
      </c>
      <c r="F8393">
        <v>5016296575</v>
      </c>
      <c r="G8393" s="276">
        <v>45820</v>
      </c>
      <c r="H8393">
        <v>20250602731464</v>
      </c>
      <c r="I8393">
        <v>19.2</v>
      </c>
      <c r="J8393" s="289" t="s">
        <v>345</v>
      </c>
      <c r="K8393" s="289" t="s">
        <v>18751</v>
      </c>
      <c r="L8393" s="289" t="s">
        <v>275</v>
      </c>
      <c r="M8393" s="289" t="s">
        <v>18752</v>
      </c>
      <c r="N8393" s="289" t="s">
        <v>512</v>
      </c>
      <c r="O8393" s="289" t="s">
        <v>291</v>
      </c>
      <c r="P8393" s="289" t="str">
        <f>VLOOKUP(CAT_Details[[#This Row],[Delivery Bp Customer Code]],Table6[],2,0)</f>
        <v>DX01-L5</v>
      </c>
    </row>
    <row r="8394" spans="1:16" x14ac:dyDescent="0.25">
      <c r="A8394" s="289" t="s">
        <v>285</v>
      </c>
      <c r="B8394">
        <v>8</v>
      </c>
      <c r="C8394">
        <v>53.8</v>
      </c>
      <c r="D8394">
        <v>0.42</v>
      </c>
      <c r="E8394" s="289" t="s">
        <v>18753</v>
      </c>
      <c r="F8394">
        <v>5016296841</v>
      </c>
      <c r="G8394" s="276">
        <v>45820</v>
      </c>
      <c r="H8394">
        <v>20250603732260</v>
      </c>
      <c r="I8394">
        <v>0.27200000000000002</v>
      </c>
      <c r="J8394" s="289" t="s">
        <v>345</v>
      </c>
      <c r="K8394" s="289" t="s">
        <v>18754</v>
      </c>
      <c r="L8394" s="289" t="s">
        <v>275</v>
      </c>
      <c r="M8394" s="289" t="s">
        <v>18397</v>
      </c>
      <c r="N8394" s="289" t="s">
        <v>371</v>
      </c>
      <c r="O8394" s="289" t="s">
        <v>291</v>
      </c>
      <c r="P8394" s="289" t="str">
        <f>VLOOKUP(CAT_Details[[#This Row],[Delivery Bp Customer Code]],Table6[],2,0)</f>
        <v>DX01-L5</v>
      </c>
    </row>
    <row r="8395" spans="1:16" x14ac:dyDescent="0.25">
      <c r="A8395" s="289" t="s">
        <v>285</v>
      </c>
      <c r="B8395">
        <v>1</v>
      </c>
      <c r="C8395">
        <v>112</v>
      </c>
      <c r="D8395">
        <v>0.4</v>
      </c>
      <c r="E8395" s="289" t="s">
        <v>18753</v>
      </c>
      <c r="F8395">
        <v>5016296842</v>
      </c>
      <c r="G8395" s="276">
        <v>45820</v>
      </c>
      <c r="H8395">
        <v>20250603732269</v>
      </c>
      <c r="I8395">
        <v>0.91200000000000003</v>
      </c>
      <c r="J8395" s="289" t="s">
        <v>345</v>
      </c>
      <c r="K8395" s="289" t="s">
        <v>18755</v>
      </c>
      <c r="L8395" s="289" t="s">
        <v>275</v>
      </c>
      <c r="M8395" s="289" t="s">
        <v>18397</v>
      </c>
      <c r="N8395" s="289" t="s">
        <v>371</v>
      </c>
      <c r="O8395" s="289" t="s">
        <v>291</v>
      </c>
      <c r="P8395" s="289" t="str">
        <f>VLOOKUP(CAT_Details[[#This Row],[Delivery Bp Customer Code]],Table6[],2,0)</f>
        <v>DX01-L5</v>
      </c>
    </row>
    <row r="8396" spans="1:16" x14ac:dyDescent="0.25">
      <c r="A8396" s="289" t="s">
        <v>285</v>
      </c>
      <c r="B8396">
        <v>2</v>
      </c>
      <c r="C8396">
        <v>138</v>
      </c>
      <c r="D8396">
        <v>1.0900000000000001</v>
      </c>
      <c r="E8396" s="289" t="s">
        <v>18756</v>
      </c>
      <c r="F8396">
        <v>5016297410</v>
      </c>
      <c r="G8396" s="276">
        <v>45820</v>
      </c>
      <c r="H8396">
        <v>20250522724570</v>
      </c>
      <c r="I8396">
        <v>2.7029999999999998</v>
      </c>
      <c r="J8396" s="289" t="s">
        <v>294</v>
      </c>
      <c r="K8396" s="289" t="s">
        <v>18757</v>
      </c>
      <c r="L8396" s="289" t="s">
        <v>275</v>
      </c>
      <c r="M8396" s="289" t="s">
        <v>18424</v>
      </c>
      <c r="N8396" s="289" t="s">
        <v>5685</v>
      </c>
      <c r="O8396" s="289" t="s">
        <v>291</v>
      </c>
      <c r="P8396" s="289" t="str">
        <f>VLOOKUP(CAT_Details[[#This Row],[Delivery Bp Customer Code]],Table6[],2,0)</f>
        <v>DX01-L5</v>
      </c>
    </row>
    <row r="8397" spans="1:16" x14ac:dyDescent="0.25">
      <c r="A8397" s="289" t="s">
        <v>285</v>
      </c>
      <c r="B8397">
        <v>18</v>
      </c>
      <c r="C8397">
        <v>10500</v>
      </c>
      <c r="D8397">
        <v>7.2</v>
      </c>
      <c r="E8397" s="289" t="s">
        <v>18758</v>
      </c>
      <c r="F8397">
        <v>5016297483</v>
      </c>
      <c r="G8397" s="276">
        <v>45820</v>
      </c>
      <c r="H8397">
        <v>20250529729654</v>
      </c>
      <c r="I8397">
        <v>17.28</v>
      </c>
      <c r="J8397" s="289" t="s">
        <v>383</v>
      </c>
      <c r="K8397" s="289" t="s">
        <v>18759</v>
      </c>
      <c r="L8397" s="289" t="s">
        <v>275</v>
      </c>
      <c r="M8397" s="289" t="s">
        <v>18516</v>
      </c>
      <c r="N8397" s="289" t="s">
        <v>386</v>
      </c>
      <c r="O8397" s="289" t="s">
        <v>291</v>
      </c>
      <c r="P8397" s="289" t="str">
        <f>VLOOKUP(CAT_Details[[#This Row],[Delivery Bp Customer Code]],Table6[],2,0)</f>
        <v>DX01-L5</v>
      </c>
    </row>
    <row r="8398" spans="1:16" x14ac:dyDescent="0.25">
      <c r="A8398" s="289" t="s">
        <v>285</v>
      </c>
      <c r="B8398">
        <v>1</v>
      </c>
      <c r="C8398">
        <v>414</v>
      </c>
      <c r="D8398">
        <v>0.5</v>
      </c>
      <c r="E8398" s="289" t="s">
        <v>18707</v>
      </c>
      <c r="F8398">
        <v>5016311897</v>
      </c>
      <c r="G8398" s="276">
        <v>45820</v>
      </c>
      <c r="H8398">
        <v>20250604733250</v>
      </c>
      <c r="I8398">
        <v>1.2</v>
      </c>
      <c r="J8398" s="289" t="s">
        <v>350</v>
      </c>
      <c r="K8398" s="289" t="s">
        <v>18760</v>
      </c>
      <c r="L8398" s="289" t="s">
        <v>275</v>
      </c>
      <c r="M8398" s="289" t="s">
        <v>18682</v>
      </c>
      <c r="N8398" s="289" t="s">
        <v>381</v>
      </c>
      <c r="O8398" s="289" t="s">
        <v>291</v>
      </c>
      <c r="P8398" s="289" t="str">
        <f>VLOOKUP(CAT_Details[[#This Row],[Delivery Bp Customer Code]],Table6[],2,0)</f>
        <v>DX01-L5</v>
      </c>
    </row>
    <row r="8399" spans="1:16" x14ac:dyDescent="0.25">
      <c r="A8399" s="289" t="s">
        <v>285</v>
      </c>
      <c r="B8399">
        <v>1</v>
      </c>
      <c r="C8399">
        <v>410</v>
      </c>
      <c r="D8399">
        <v>0.5</v>
      </c>
      <c r="E8399" s="289" t="s">
        <v>18707</v>
      </c>
      <c r="F8399">
        <v>5016311899</v>
      </c>
      <c r="G8399" s="276">
        <v>45820</v>
      </c>
      <c r="H8399">
        <v>20250604733246</v>
      </c>
      <c r="I8399">
        <v>1.2</v>
      </c>
      <c r="J8399" s="289" t="s">
        <v>350</v>
      </c>
      <c r="K8399" s="289" t="s">
        <v>18761</v>
      </c>
      <c r="L8399" s="289" t="s">
        <v>275</v>
      </c>
      <c r="M8399" s="289" t="s">
        <v>18682</v>
      </c>
      <c r="N8399" s="289" t="s">
        <v>381</v>
      </c>
      <c r="O8399" s="289" t="s">
        <v>291</v>
      </c>
      <c r="P8399" s="289" t="str">
        <f>VLOOKUP(CAT_Details[[#This Row],[Delivery Bp Customer Code]],Table6[],2,0)</f>
        <v>DX01-L5</v>
      </c>
    </row>
    <row r="8400" spans="1:16" x14ac:dyDescent="0.25">
      <c r="A8400" s="289" t="s">
        <v>285</v>
      </c>
      <c r="B8400">
        <v>75</v>
      </c>
      <c r="C8400">
        <v>9268</v>
      </c>
      <c r="D8400">
        <v>13.6</v>
      </c>
      <c r="E8400" s="289" t="s">
        <v>18737</v>
      </c>
      <c r="F8400">
        <v>5016312118</v>
      </c>
      <c r="G8400" s="276">
        <v>45820</v>
      </c>
      <c r="H8400">
        <v>20250603732309</v>
      </c>
      <c r="I8400">
        <v>30.334</v>
      </c>
      <c r="J8400" s="289" t="s">
        <v>324</v>
      </c>
      <c r="K8400" s="289" t="s">
        <v>18762</v>
      </c>
      <c r="L8400" s="289" t="s">
        <v>275</v>
      </c>
      <c r="M8400" s="289"/>
      <c r="N8400" s="289" t="s">
        <v>508</v>
      </c>
      <c r="O8400" s="289" t="s">
        <v>291</v>
      </c>
      <c r="P8400" s="289" t="str">
        <f>VLOOKUP(CAT_Details[[#This Row],[Delivery Bp Customer Code]],Table6[],2,0)</f>
        <v>DX01-L5</v>
      </c>
    </row>
    <row r="8401" spans="1:16" x14ac:dyDescent="0.25">
      <c r="A8401" s="289" t="s">
        <v>285</v>
      </c>
      <c r="B8401">
        <v>24</v>
      </c>
      <c r="C8401">
        <v>4608</v>
      </c>
      <c r="D8401">
        <v>12.02</v>
      </c>
      <c r="E8401" s="289" t="s">
        <v>18740</v>
      </c>
      <c r="F8401">
        <v>5016312139</v>
      </c>
      <c r="G8401" s="276">
        <v>45820</v>
      </c>
      <c r="H8401">
        <v>20250604733430</v>
      </c>
      <c r="I8401">
        <v>28.829000000000001</v>
      </c>
      <c r="J8401" s="289" t="s">
        <v>350</v>
      </c>
      <c r="K8401" s="289" t="s">
        <v>18763</v>
      </c>
      <c r="L8401" s="289" t="s">
        <v>275</v>
      </c>
      <c r="M8401" s="289" t="s">
        <v>18596</v>
      </c>
      <c r="N8401" s="289" t="s">
        <v>16421</v>
      </c>
      <c r="O8401" s="289" t="s">
        <v>291</v>
      </c>
      <c r="P8401" s="289" t="str">
        <f>VLOOKUP(CAT_Details[[#This Row],[Delivery Bp Customer Code]],Table6[],2,0)</f>
        <v>DX01-L5</v>
      </c>
    </row>
    <row r="8402" spans="1:16" x14ac:dyDescent="0.25">
      <c r="A8402" s="289" t="s">
        <v>285</v>
      </c>
      <c r="B8402">
        <v>16</v>
      </c>
      <c r="C8402">
        <v>4022</v>
      </c>
      <c r="D8402">
        <v>6.4</v>
      </c>
      <c r="E8402" s="289" t="s">
        <v>18764</v>
      </c>
      <c r="F8402">
        <v>5016312871</v>
      </c>
      <c r="G8402" s="276">
        <v>45820</v>
      </c>
      <c r="H8402">
        <v>20250603732652</v>
      </c>
      <c r="I8402">
        <v>6.6239999999999997</v>
      </c>
      <c r="J8402" s="289" t="s">
        <v>287</v>
      </c>
      <c r="K8402" s="289" t="s">
        <v>18765</v>
      </c>
      <c r="L8402" s="289" t="s">
        <v>275</v>
      </c>
      <c r="M8402" s="289" t="s">
        <v>18766</v>
      </c>
      <c r="N8402" s="289" t="s">
        <v>17117</v>
      </c>
      <c r="O8402" s="289" t="s">
        <v>291</v>
      </c>
      <c r="P8402" s="289" t="str">
        <f>VLOOKUP(CAT_Details[[#This Row],[Delivery Bp Customer Code]],Table6[],2,0)</f>
        <v>DX01-L5</v>
      </c>
    </row>
    <row r="8403" spans="1:16" x14ac:dyDescent="0.25">
      <c r="A8403" s="289" t="s">
        <v>285</v>
      </c>
      <c r="B8403">
        <v>1</v>
      </c>
      <c r="C8403">
        <v>5</v>
      </c>
      <c r="D8403">
        <v>0.02</v>
      </c>
      <c r="E8403" s="289" t="s">
        <v>18767</v>
      </c>
      <c r="F8403">
        <v>5016313106</v>
      </c>
      <c r="G8403" s="276">
        <v>45820</v>
      </c>
      <c r="H8403">
        <v>20250603732425</v>
      </c>
      <c r="I8403">
        <v>8.9999999999999993E-3</v>
      </c>
      <c r="J8403" s="289" t="s">
        <v>350</v>
      </c>
      <c r="K8403" s="289" t="s">
        <v>18768</v>
      </c>
      <c r="L8403" s="289" t="s">
        <v>275</v>
      </c>
      <c r="M8403" s="289" t="s">
        <v>18723</v>
      </c>
      <c r="N8403" s="289" t="s">
        <v>2252</v>
      </c>
      <c r="O8403" s="289" t="s">
        <v>291</v>
      </c>
      <c r="P8403" s="289" t="str">
        <f>VLOOKUP(CAT_Details[[#This Row],[Delivery Bp Customer Code]],Table6[],2,0)</f>
        <v>DX01-L5</v>
      </c>
    </row>
    <row r="8404" spans="1:16" x14ac:dyDescent="0.25">
      <c r="A8404" s="289" t="s">
        <v>285</v>
      </c>
      <c r="B8404">
        <v>8</v>
      </c>
      <c r="C8404">
        <v>6900</v>
      </c>
      <c r="D8404">
        <v>3.2</v>
      </c>
      <c r="E8404" s="289" t="s">
        <v>18769</v>
      </c>
      <c r="F8404">
        <v>5016313134</v>
      </c>
      <c r="G8404" s="276">
        <v>45820</v>
      </c>
      <c r="H8404">
        <v>20250604733667</v>
      </c>
      <c r="I8404">
        <v>4.6079999999999997</v>
      </c>
      <c r="J8404" s="289" t="s">
        <v>324</v>
      </c>
      <c r="K8404" s="289" t="s">
        <v>18770</v>
      </c>
      <c r="L8404" s="289" t="s">
        <v>275</v>
      </c>
      <c r="M8404" s="289" t="s">
        <v>18771</v>
      </c>
      <c r="N8404" s="289" t="s">
        <v>333</v>
      </c>
      <c r="O8404" s="289" t="s">
        <v>291</v>
      </c>
      <c r="P8404" s="289" t="str">
        <f>VLOOKUP(CAT_Details[[#This Row],[Delivery Bp Customer Code]],Table6[],2,0)</f>
        <v>DX01-L5</v>
      </c>
    </row>
    <row r="8405" spans="1:16" x14ac:dyDescent="0.25">
      <c r="A8405" s="289" t="s">
        <v>285</v>
      </c>
      <c r="B8405">
        <v>1</v>
      </c>
      <c r="C8405">
        <v>95</v>
      </c>
      <c r="D8405">
        <v>0.4</v>
      </c>
      <c r="E8405" s="289" t="s">
        <v>18772</v>
      </c>
      <c r="F8405">
        <v>5016313146</v>
      </c>
      <c r="G8405" s="276">
        <v>45820</v>
      </c>
      <c r="H8405">
        <v>20250604733148</v>
      </c>
      <c r="I8405">
        <v>0.96</v>
      </c>
      <c r="J8405" s="289" t="s">
        <v>350</v>
      </c>
      <c r="K8405" s="289" t="s">
        <v>18773</v>
      </c>
      <c r="L8405" s="289" t="s">
        <v>275</v>
      </c>
      <c r="M8405" s="289" t="s">
        <v>18596</v>
      </c>
      <c r="N8405" s="289" t="s">
        <v>15321</v>
      </c>
      <c r="O8405" s="289" t="s">
        <v>291</v>
      </c>
      <c r="P8405" s="289" t="str">
        <f>VLOOKUP(CAT_Details[[#This Row],[Delivery Bp Customer Code]],Table6[],2,0)</f>
        <v>DX01-L5</v>
      </c>
    </row>
    <row r="8406" spans="1:16" x14ac:dyDescent="0.25">
      <c r="A8406" s="289" t="s">
        <v>285</v>
      </c>
      <c r="B8406">
        <v>3</v>
      </c>
      <c r="C8406">
        <v>270</v>
      </c>
      <c r="D8406">
        <v>1.2</v>
      </c>
      <c r="E8406" s="289" t="s">
        <v>18772</v>
      </c>
      <c r="F8406">
        <v>5016313147</v>
      </c>
      <c r="G8406" s="276">
        <v>45820</v>
      </c>
      <c r="H8406">
        <v>20250604733144</v>
      </c>
      <c r="I8406">
        <v>2.88</v>
      </c>
      <c r="J8406" s="289" t="s">
        <v>350</v>
      </c>
      <c r="K8406" s="289" t="s">
        <v>18774</v>
      </c>
      <c r="L8406" s="289" t="s">
        <v>275</v>
      </c>
      <c r="M8406" s="289" t="s">
        <v>18596</v>
      </c>
      <c r="N8406" s="289" t="s">
        <v>15321</v>
      </c>
      <c r="O8406" s="289" t="s">
        <v>291</v>
      </c>
      <c r="P8406" s="289" t="str">
        <f>VLOOKUP(CAT_Details[[#This Row],[Delivery Bp Customer Code]],Table6[],2,0)</f>
        <v>DX01-L5</v>
      </c>
    </row>
    <row r="8407" spans="1:16" x14ac:dyDescent="0.25">
      <c r="A8407" s="289" t="s">
        <v>285</v>
      </c>
      <c r="B8407">
        <v>2</v>
      </c>
      <c r="C8407">
        <v>67</v>
      </c>
      <c r="D8407">
        <v>0.13</v>
      </c>
      <c r="E8407" s="289" t="s">
        <v>18775</v>
      </c>
      <c r="F8407">
        <v>5016313245</v>
      </c>
      <c r="G8407" s="276">
        <v>45820</v>
      </c>
      <c r="H8407">
        <v>20250604733092</v>
      </c>
      <c r="I8407">
        <v>0.108</v>
      </c>
      <c r="J8407" s="289" t="s">
        <v>350</v>
      </c>
      <c r="K8407" s="289" t="s">
        <v>18776</v>
      </c>
      <c r="L8407" s="289" t="s">
        <v>275</v>
      </c>
      <c r="M8407" s="289" t="s">
        <v>18596</v>
      </c>
      <c r="N8407" s="289" t="s">
        <v>360</v>
      </c>
      <c r="O8407" s="289" t="s">
        <v>291</v>
      </c>
      <c r="P8407" s="289" t="str">
        <f>VLOOKUP(CAT_Details[[#This Row],[Delivery Bp Customer Code]],Table6[],2,0)</f>
        <v>DX01-L5</v>
      </c>
    </row>
    <row r="8408" spans="1:16" x14ac:dyDescent="0.25">
      <c r="A8408" s="289" t="s">
        <v>285</v>
      </c>
      <c r="B8408">
        <v>5</v>
      </c>
      <c r="C8408">
        <v>394</v>
      </c>
      <c r="D8408">
        <v>1.2</v>
      </c>
      <c r="E8408" s="289" t="s">
        <v>18777</v>
      </c>
      <c r="F8408">
        <v>5016313272</v>
      </c>
      <c r="G8408" s="276">
        <v>45820</v>
      </c>
      <c r="H8408">
        <v>20250604733345</v>
      </c>
      <c r="I8408">
        <v>1.776</v>
      </c>
      <c r="J8408" s="289" t="s">
        <v>350</v>
      </c>
      <c r="K8408" s="289" t="s">
        <v>18778</v>
      </c>
      <c r="L8408" s="289" t="s">
        <v>275</v>
      </c>
      <c r="M8408" s="289" t="s">
        <v>18682</v>
      </c>
      <c r="N8408" s="289" t="s">
        <v>12031</v>
      </c>
      <c r="O8408" s="289" t="s">
        <v>291</v>
      </c>
      <c r="P8408" s="289" t="str">
        <f>VLOOKUP(CAT_Details[[#This Row],[Delivery Bp Customer Code]],Table6[],2,0)</f>
        <v>DX01-L5</v>
      </c>
    </row>
    <row r="8409" spans="1:16" x14ac:dyDescent="0.25">
      <c r="A8409" s="289" t="s">
        <v>285</v>
      </c>
      <c r="B8409">
        <v>1</v>
      </c>
      <c r="C8409">
        <v>390</v>
      </c>
      <c r="D8409">
        <v>0.4</v>
      </c>
      <c r="E8409" s="289" t="s">
        <v>18779</v>
      </c>
      <c r="F8409">
        <v>5016313308</v>
      </c>
      <c r="G8409" s="276">
        <v>45820</v>
      </c>
      <c r="H8409">
        <v>20250603732687</v>
      </c>
      <c r="I8409">
        <v>0.96</v>
      </c>
      <c r="J8409" s="289" t="s">
        <v>294</v>
      </c>
      <c r="K8409" s="289" t="s">
        <v>18780</v>
      </c>
      <c r="L8409" s="289" t="s">
        <v>275</v>
      </c>
      <c r="M8409" s="289" t="s">
        <v>17989</v>
      </c>
      <c r="N8409" s="289" t="s">
        <v>297</v>
      </c>
      <c r="O8409" s="289" t="s">
        <v>291</v>
      </c>
      <c r="P8409" s="289" t="str">
        <f>VLOOKUP(CAT_Details[[#This Row],[Delivery Bp Customer Code]],Table6[],2,0)</f>
        <v>DX01-L5</v>
      </c>
    </row>
    <row r="8410" spans="1:16" x14ac:dyDescent="0.25">
      <c r="A8410" s="289" t="s">
        <v>285</v>
      </c>
      <c r="B8410">
        <v>74</v>
      </c>
      <c r="C8410">
        <v>9154</v>
      </c>
      <c r="D8410">
        <v>13.6</v>
      </c>
      <c r="E8410" s="289" t="s">
        <v>18737</v>
      </c>
      <c r="F8410">
        <v>5016326097</v>
      </c>
      <c r="G8410" s="276">
        <v>45820</v>
      </c>
      <c r="H8410">
        <v>20250603732309</v>
      </c>
      <c r="I8410">
        <v>29.93</v>
      </c>
      <c r="J8410" s="289" t="s">
        <v>324</v>
      </c>
      <c r="K8410" s="289" t="s">
        <v>18781</v>
      </c>
      <c r="L8410" s="289" t="s">
        <v>275</v>
      </c>
      <c r="M8410" s="289" t="s">
        <v>18739</v>
      </c>
      <c r="N8410" s="289" t="s">
        <v>508</v>
      </c>
      <c r="O8410" s="289" t="s">
        <v>291</v>
      </c>
      <c r="P8410" s="289" t="str">
        <f>VLOOKUP(CAT_Details[[#This Row],[Delivery Bp Customer Code]],Table6[],2,0)</f>
        <v>DX01-L5</v>
      </c>
    </row>
    <row r="8411" spans="1:16" x14ac:dyDescent="0.25">
      <c r="A8411" s="289" t="s">
        <v>285</v>
      </c>
      <c r="B8411">
        <v>18</v>
      </c>
      <c r="C8411">
        <v>2674</v>
      </c>
      <c r="D8411">
        <v>7.41</v>
      </c>
      <c r="E8411" s="289" t="s">
        <v>18782</v>
      </c>
      <c r="F8411">
        <v>5016336227</v>
      </c>
      <c r="G8411" s="276">
        <v>45820</v>
      </c>
      <c r="H8411">
        <v>20250604733527</v>
      </c>
      <c r="I8411">
        <v>15.782</v>
      </c>
      <c r="J8411" s="289" t="s">
        <v>350</v>
      </c>
      <c r="K8411" s="289" t="s">
        <v>18783</v>
      </c>
      <c r="L8411" s="289" t="s">
        <v>275</v>
      </c>
      <c r="M8411" s="289" t="s">
        <v>18784</v>
      </c>
      <c r="N8411" s="289" t="s">
        <v>357</v>
      </c>
      <c r="O8411" s="289" t="s">
        <v>291</v>
      </c>
      <c r="P8411" s="289" t="str">
        <f>VLOOKUP(CAT_Details[[#This Row],[Delivery Bp Customer Code]],Table6[],2,0)</f>
        <v>DX01-L5</v>
      </c>
    </row>
    <row r="8412" spans="1:16" x14ac:dyDescent="0.25">
      <c r="A8412" s="289" t="s">
        <v>521</v>
      </c>
      <c r="B8412">
        <v>8</v>
      </c>
      <c r="C8412">
        <v>1388.04</v>
      </c>
      <c r="D8412">
        <v>3.2</v>
      </c>
      <c r="E8412" s="289" t="s">
        <v>18735</v>
      </c>
      <c r="F8412">
        <v>5016297222</v>
      </c>
      <c r="G8412" s="276">
        <v>45820</v>
      </c>
      <c r="H8412">
        <v>20250604732902</v>
      </c>
      <c r="I8412">
        <v>6.6239999999999997</v>
      </c>
      <c r="J8412" s="289" t="s">
        <v>383</v>
      </c>
      <c r="K8412" s="289" t="s">
        <v>18785</v>
      </c>
      <c r="L8412" s="289" t="s">
        <v>275</v>
      </c>
      <c r="M8412" s="289" t="s">
        <v>18516</v>
      </c>
      <c r="N8412" s="289" t="s">
        <v>609</v>
      </c>
      <c r="O8412" s="289" t="s">
        <v>16307</v>
      </c>
      <c r="P8412" s="289" t="str">
        <f>VLOOKUP(CAT_Details[[#This Row],[Delivery Bp Customer Code]],Table6[],2,0)</f>
        <v>DX01</v>
      </c>
    </row>
    <row r="8413" spans="1:16" x14ac:dyDescent="0.25">
      <c r="A8413" s="289" t="s">
        <v>521</v>
      </c>
      <c r="B8413">
        <v>12</v>
      </c>
      <c r="C8413">
        <v>4197.96</v>
      </c>
      <c r="D8413">
        <v>4.8</v>
      </c>
      <c r="E8413" s="289" t="s">
        <v>18786</v>
      </c>
      <c r="F8413">
        <v>5016312640</v>
      </c>
      <c r="G8413" s="276">
        <v>45820</v>
      </c>
      <c r="H8413">
        <v>20250604732885</v>
      </c>
      <c r="I8413">
        <v>4.1470000000000002</v>
      </c>
      <c r="J8413" s="289" t="s">
        <v>350</v>
      </c>
      <c r="K8413" s="289" t="s">
        <v>18787</v>
      </c>
      <c r="L8413" s="289" t="s">
        <v>275</v>
      </c>
      <c r="M8413" s="289" t="s">
        <v>18682</v>
      </c>
      <c r="N8413" s="289" t="s">
        <v>528</v>
      </c>
      <c r="O8413" s="289" t="s">
        <v>16307</v>
      </c>
      <c r="P8413" s="289" t="str">
        <f>VLOOKUP(CAT_Details[[#This Row],[Delivery Bp Customer Code]],Table6[],2,0)</f>
        <v>DX01</v>
      </c>
    </row>
    <row r="8414" spans="1:16" x14ac:dyDescent="0.25">
      <c r="A8414" s="289" t="s">
        <v>521</v>
      </c>
      <c r="B8414">
        <v>1</v>
      </c>
      <c r="C8414">
        <v>785</v>
      </c>
      <c r="D8414">
        <v>0.46</v>
      </c>
      <c r="E8414" s="289" t="s">
        <v>18788</v>
      </c>
      <c r="F8414">
        <v>5016312962</v>
      </c>
      <c r="G8414" s="276">
        <v>45820</v>
      </c>
      <c r="H8414">
        <v>20250604733462</v>
      </c>
      <c r="I8414">
        <v>1.0189999999999999</v>
      </c>
      <c r="J8414" s="289" t="s">
        <v>294</v>
      </c>
      <c r="K8414" s="289" t="s">
        <v>18789</v>
      </c>
      <c r="L8414" s="289" t="s">
        <v>275</v>
      </c>
      <c r="M8414" s="289"/>
      <c r="N8414" s="289" t="s">
        <v>3907</v>
      </c>
      <c r="O8414" s="289" t="s">
        <v>16307</v>
      </c>
      <c r="P8414" s="289" t="str">
        <f>VLOOKUP(CAT_Details[[#This Row],[Delivery Bp Customer Code]],Table6[],2,0)</f>
        <v>DX01</v>
      </c>
    </row>
    <row r="8415" spans="1:16" x14ac:dyDescent="0.25">
      <c r="A8415" s="289" t="s">
        <v>521</v>
      </c>
      <c r="B8415">
        <v>1</v>
      </c>
      <c r="C8415">
        <v>135</v>
      </c>
      <c r="D8415">
        <v>0.4</v>
      </c>
      <c r="E8415" s="289" t="s">
        <v>18790</v>
      </c>
      <c r="F8415">
        <v>5016312978</v>
      </c>
      <c r="G8415" s="276">
        <v>45820</v>
      </c>
      <c r="H8415">
        <v>20250603732536</v>
      </c>
      <c r="I8415">
        <v>0.48</v>
      </c>
      <c r="J8415" s="289" t="s">
        <v>324</v>
      </c>
      <c r="K8415" s="289" t="s">
        <v>18791</v>
      </c>
      <c r="L8415" s="289" t="s">
        <v>275</v>
      </c>
      <c r="M8415" s="289" t="s">
        <v>18792</v>
      </c>
      <c r="N8415" s="289" t="s">
        <v>531</v>
      </c>
      <c r="O8415" s="289" t="s">
        <v>16307</v>
      </c>
      <c r="P8415" s="289" t="str">
        <f>VLOOKUP(CAT_Details[[#This Row],[Delivery Bp Customer Code]],Table6[],2,0)</f>
        <v>DX01</v>
      </c>
    </row>
    <row r="8416" spans="1:16" x14ac:dyDescent="0.25">
      <c r="A8416" s="289" t="s">
        <v>521</v>
      </c>
      <c r="B8416">
        <v>8</v>
      </c>
      <c r="C8416">
        <v>6528</v>
      </c>
      <c r="D8416">
        <v>3.2</v>
      </c>
      <c r="E8416" s="289" t="s">
        <v>18793</v>
      </c>
      <c r="F8416">
        <v>5016348702</v>
      </c>
      <c r="G8416" s="276">
        <v>45820</v>
      </c>
      <c r="H8416">
        <v>20250605734798</v>
      </c>
      <c r="I8416">
        <v>8.4480000000000004</v>
      </c>
      <c r="J8416" s="289" t="s">
        <v>302</v>
      </c>
      <c r="K8416" s="289" t="s">
        <v>18794</v>
      </c>
      <c r="L8416" s="289" t="s">
        <v>275</v>
      </c>
      <c r="M8416" s="289" t="s">
        <v>18795</v>
      </c>
      <c r="N8416" s="289" t="s">
        <v>694</v>
      </c>
      <c r="O8416" s="289" t="s">
        <v>16307</v>
      </c>
      <c r="P8416" s="289" t="str">
        <f>VLOOKUP(CAT_Details[[#This Row],[Delivery Bp Customer Code]],Table6[],2,0)</f>
        <v>DX01</v>
      </c>
    </row>
    <row r="8417" spans="1:16" x14ac:dyDescent="0.25">
      <c r="A8417" s="289" t="s">
        <v>272</v>
      </c>
      <c r="B8417">
        <v>1</v>
      </c>
      <c r="C8417">
        <v>45</v>
      </c>
      <c r="D8417">
        <v>0.4</v>
      </c>
      <c r="E8417" s="289" t="s">
        <v>18796</v>
      </c>
      <c r="F8417">
        <v>5016296762</v>
      </c>
      <c r="G8417" s="276">
        <v>45820</v>
      </c>
      <c r="H8417">
        <v>20250602731036</v>
      </c>
      <c r="I8417">
        <v>0.76800000000000002</v>
      </c>
      <c r="J8417" s="289" t="s">
        <v>345</v>
      </c>
      <c r="K8417" s="289" t="s">
        <v>18797</v>
      </c>
      <c r="L8417" s="289" t="s">
        <v>275</v>
      </c>
      <c r="M8417" s="289" t="s">
        <v>18397</v>
      </c>
      <c r="N8417" s="289" t="s">
        <v>2014</v>
      </c>
      <c r="O8417" s="289" t="s">
        <v>277</v>
      </c>
      <c r="P8417" s="289" t="str">
        <f>VLOOKUP(CAT_Details[[#This Row],[Delivery Bp Customer Code]],Table6[],2,0)</f>
        <v>U2-L5</v>
      </c>
    </row>
    <row r="8418" spans="1:16" x14ac:dyDescent="0.25">
      <c r="A8418" s="289" t="s">
        <v>272</v>
      </c>
      <c r="B8418">
        <v>6</v>
      </c>
      <c r="C8418">
        <v>1200</v>
      </c>
      <c r="D8418">
        <v>2.4</v>
      </c>
      <c r="E8418" s="289" t="s">
        <v>18719</v>
      </c>
      <c r="F8418">
        <v>5016296851</v>
      </c>
      <c r="G8418" s="276">
        <v>45820</v>
      </c>
      <c r="H8418">
        <v>20250530730704</v>
      </c>
      <c r="I8418">
        <v>6.72</v>
      </c>
      <c r="J8418" s="289" t="s">
        <v>294</v>
      </c>
      <c r="K8418" s="289" t="s">
        <v>18798</v>
      </c>
      <c r="L8418" s="289" t="s">
        <v>275</v>
      </c>
      <c r="M8418" s="289" t="s">
        <v>18424</v>
      </c>
      <c r="N8418" s="289" t="s">
        <v>555</v>
      </c>
      <c r="O8418" s="289" t="s">
        <v>277</v>
      </c>
      <c r="P8418" s="289" t="str">
        <f>VLOOKUP(CAT_Details[[#This Row],[Delivery Bp Customer Code]],Table6[],2,0)</f>
        <v>U2-L5</v>
      </c>
    </row>
    <row r="8419" spans="1:16" x14ac:dyDescent="0.25">
      <c r="A8419" s="289" t="s">
        <v>272</v>
      </c>
      <c r="B8419">
        <v>2</v>
      </c>
      <c r="C8419">
        <v>924</v>
      </c>
      <c r="D8419">
        <v>0.8</v>
      </c>
      <c r="E8419" s="289" t="s">
        <v>18799</v>
      </c>
      <c r="F8419">
        <v>5016297227</v>
      </c>
      <c r="G8419" s="276">
        <v>45820</v>
      </c>
      <c r="H8419">
        <v>20250603732015</v>
      </c>
      <c r="I8419">
        <v>0.76800000000000002</v>
      </c>
      <c r="J8419" s="289" t="s">
        <v>324</v>
      </c>
      <c r="K8419" s="289" t="s">
        <v>18800</v>
      </c>
      <c r="L8419" s="289" t="s">
        <v>275</v>
      </c>
      <c r="M8419" s="289" t="s">
        <v>18350</v>
      </c>
      <c r="N8419" s="289" t="s">
        <v>399</v>
      </c>
      <c r="O8419" s="289" t="s">
        <v>277</v>
      </c>
      <c r="P8419" s="289" t="str">
        <f>VLOOKUP(CAT_Details[[#This Row],[Delivery Bp Customer Code]],Table6[],2,0)</f>
        <v>U2-L5</v>
      </c>
    </row>
    <row r="8420" spans="1:16" x14ac:dyDescent="0.25">
      <c r="A8420" s="289" t="s">
        <v>272</v>
      </c>
      <c r="B8420">
        <v>1</v>
      </c>
      <c r="C8420">
        <v>2</v>
      </c>
      <c r="D8420">
        <v>0.14000000000000001</v>
      </c>
      <c r="E8420" s="289" t="s">
        <v>18801</v>
      </c>
      <c r="F8420">
        <v>5016297551</v>
      </c>
      <c r="G8420" s="276">
        <v>45820</v>
      </c>
      <c r="H8420">
        <v>20250602730919</v>
      </c>
      <c r="I8420">
        <v>3.5999999999999997E-2</v>
      </c>
      <c r="J8420" s="289" t="s">
        <v>383</v>
      </c>
      <c r="K8420" s="289" t="s">
        <v>18802</v>
      </c>
      <c r="L8420" s="289" t="s">
        <v>275</v>
      </c>
      <c r="M8420" s="289" t="s">
        <v>18803</v>
      </c>
      <c r="N8420" s="289" t="s">
        <v>3285</v>
      </c>
      <c r="O8420" s="289" t="s">
        <v>277</v>
      </c>
      <c r="P8420" s="289" t="str">
        <f>VLOOKUP(CAT_Details[[#This Row],[Delivery Bp Customer Code]],Table6[],2,0)</f>
        <v>U2-L5</v>
      </c>
    </row>
    <row r="8421" spans="1:16" x14ac:dyDescent="0.25">
      <c r="A8421" s="289" t="s">
        <v>272</v>
      </c>
      <c r="B8421">
        <v>32</v>
      </c>
      <c r="C8421">
        <v>4160</v>
      </c>
      <c r="D8421">
        <v>12.8</v>
      </c>
      <c r="E8421" s="289" t="s">
        <v>18804</v>
      </c>
      <c r="F8421">
        <v>5016312158</v>
      </c>
      <c r="G8421" s="276">
        <v>45820</v>
      </c>
      <c r="H8421">
        <v>20250604732897</v>
      </c>
      <c r="I8421">
        <v>29.184000000000001</v>
      </c>
      <c r="J8421" s="289" t="s">
        <v>350</v>
      </c>
      <c r="K8421" s="289" t="s">
        <v>18805</v>
      </c>
      <c r="L8421" s="289" t="s">
        <v>275</v>
      </c>
      <c r="M8421" s="289" t="s">
        <v>18682</v>
      </c>
      <c r="N8421" s="289" t="s">
        <v>472</v>
      </c>
      <c r="O8421" s="289" t="s">
        <v>277</v>
      </c>
      <c r="P8421" s="289" t="str">
        <f>VLOOKUP(CAT_Details[[#This Row],[Delivery Bp Customer Code]],Table6[],2,0)</f>
        <v>U2-L5</v>
      </c>
    </row>
    <row r="8422" spans="1:16" x14ac:dyDescent="0.25">
      <c r="A8422" s="289" t="s">
        <v>272</v>
      </c>
      <c r="B8422">
        <v>36</v>
      </c>
      <c r="C8422">
        <v>3240</v>
      </c>
      <c r="D8422">
        <v>14.4</v>
      </c>
      <c r="E8422" s="289" t="s">
        <v>18806</v>
      </c>
      <c r="F8422">
        <v>5016312337</v>
      </c>
      <c r="G8422" s="276">
        <v>45820</v>
      </c>
      <c r="H8422">
        <v>20250603731899</v>
      </c>
      <c r="I8422">
        <v>25.92</v>
      </c>
      <c r="J8422" s="289" t="s">
        <v>350</v>
      </c>
      <c r="K8422" s="289" t="s">
        <v>18807</v>
      </c>
      <c r="L8422" s="289" t="s">
        <v>275</v>
      </c>
      <c r="M8422" s="289" t="s">
        <v>18723</v>
      </c>
      <c r="N8422" s="289" t="s">
        <v>846</v>
      </c>
      <c r="O8422" s="289" t="s">
        <v>277</v>
      </c>
      <c r="P8422" s="289" t="str">
        <f>VLOOKUP(CAT_Details[[#This Row],[Delivery Bp Customer Code]],Table6[],2,0)</f>
        <v>U2-L5</v>
      </c>
    </row>
    <row r="8423" spans="1:16" x14ac:dyDescent="0.25">
      <c r="A8423" s="289" t="s">
        <v>272</v>
      </c>
      <c r="B8423">
        <v>2</v>
      </c>
      <c r="C8423">
        <v>931</v>
      </c>
      <c r="D8423">
        <v>0.8</v>
      </c>
      <c r="E8423" s="289" t="s">
        <v>18808</v>
      </c>
      <c r="F8423">
        <v>5016312583</v>
      </c>
      <c r="G8423" s="276">
        <v>45820</v>
      </c>
      <c r="H8423">
        <v>20250604732989</v>
      </c>
      <c r="I8423">
        <v>1.1519999999999999</v>
      </c>
      <c r="J8423" s="289" t="s">
        <v>350</v>
      </c>
      <c r="K8423" s="289" t="s">
        <v>18809</v>
      </c>
      <c r="L8423" s="289" t="s">
        <v>275</v>
      </c>
      <c r="M8423" s="289" t="s">
        <v>18723</v>
      </c>
      <c r="N8423" s="289" t="s">
        <v>1054</v>
      </c>
      <c r="O8423" s="289" t="s">
        <v>277</v>
      </c>
      <c r="P8423" s="289" t="str">
        <f>VLOOKUP(CAT_Details[[#This Row],[Delivery Bp Customer Code]],Table6[],2,0)</f>
        <v>U2-L5</v>
      </c>
    </row>
    <row r="8424" spans="1:16" x14ac:dyDescent="0.25">
      <c r="A8424" s="289" t="s">
        <v>272</v>
      </c>
      <c r="B8424">
        <v>1</v>
      </c>
      <c r="C8424">
        <v>11.3</v>
      </c>
      <c r="D8424">
        <v>0.05</v>
      </c>
      <c r="E8424" s="289" t="s">
        <v>18696</v>
      </c>
      <c r="F8424">
        <v>5016312969</v>
      </c>
      <c r="G8424" s="276">
        <v>45820</v>
      </c>
      <c r="H8424">
        <v>20250603731948</v>
      </c>
      <c r="I8424">
        <v>1.4E-2</v>
      </c>
      <c r="J8424" s="289" t="s">
        <v>1047</v>
      </c>
      <c r="K8424" s="289" t="s">
        <v>18810</v>
      </c>
      <c r="L8424" s="289" t="s">
        <v>275</v>
      </c>
      <c r="M8424" s="289" t="s">
        <v>17989</v>
      </c>
      <c r="N8424" s="289" t="s">
        <v>1049</v>
      </c>
      <c r="O8424" s="289" t="s">
        <v>277</v>
      </c>
      <c r="P8424" s="289" t="str">
        <f>VLOOKUP(CAT_Details[[#This Row],[Delivery Bp Customer Code]],Table6[],2,0)</f>
        <v>U2-L5</v>
      </c>
    </row>
    <row r="8425" spans="1:16" x14ac:dyDescent="0.25">
      <c r="A8425" s="289" t="s">
        <v>272</v>
      </c>
      <c r="B8425">
        <v>9</v>
      </c>
      <c r="C8425">
        <v>660</v>
      </c>
      <c r="D8425">
        <v>3.6</v>
      </c>
      <c r="E8425" s="289" t="s">
        <v>18811</v>
      </c>
      <c r="F8425">
        <v>5016312982</v>
      </c>
      <c r="G8425" s="276">
        <v>45820</v>
      </c>
      <c r="H8425">
        <v>20250603732409</v>
      </c>
      <c r="I8425">
        <v>6.048</v>
      </c>
      <c r="J8425" s="289" t="s">
        <v>324</v>
      </c>
      <c r="K8425" s="289" t="s">
        <v>18812</v>
      </c>
      <c r="L8425" s="289" t="s">
        <v>275</v>
      </c>
      <c r="M8425" s="289" t="s">
        <v>18435</v>
      </c>
      <c r="N8425" s="289" t="s">
        <v>562</v>
      </c>
      <c r="O8425" s="289" t="s">
        <v>277</v>
      </c>
      <c r="P8425" s="289" t="str">
        <f>VLOOKUP(CAT_Details[[#This Row],[Delivery Bp Customer Code]],Table6[],2,0)</f>
        <v>U2-L5</v>
      </c>
    </row>
    <row r="8426" spans="1:16" x14ac:dyDescent="0.25">
      <c r="A8426" s="289" t="s">
        <v>4794</v>
      </c>
      <c r="B8426">
        <v>27</v>
      </c>
      <c r="C8426">
        <v>3561.3</v>
      </c>
      <c r="D8426">
        <v>10.8</v>
      </c>
      <c r="E8426" s="289" t="s">
        <v>18813</v>
      </c>
      <c r="F8426">
        <v>5016312368</v>
      </c>
      <c r="G8426" s="276">
        <v>45820</v>
      </c>
      <c r="H8426">
        <v>20250602731041</v>
      </c>
      <c r="I8426">
        <v>19.440000000000001</v>
      </c>
      <c r="J8426" s="289" t="s">
        <v>350</v>
      </c>
      <c r="K8426" s="289" t="s">
        <v>18814</v>
      </c>
      <c r="L8426" s="289" t="s">
        <v>275</v>
      </c>
      <c r="M8426" s="289" t="s">
        <v>18723</v>
      </c>
      <c r="N8426" s="289" t="s">
        <v>7086</v>
      </c>
      <c r="O8426" s="289" t="s">
        <v>4798</v>
      </c>
      <c r="P8426" s="289" t="str">
        <f>VLOOKUP(CAT_Details[[#This Row],[Delivery Bp Customer Code]],Table6[],2,0)</f>
        <v>MY02</v>
      </c>
    </row>
    <row r="8427" spans="1:16" x14ac:dyDescent="0.25">
      <c r="A8427" s="289" t="s">
        <v>4794</v>
      </c>
      <c r="B8427">
        <v>15</v>
      </c>
      <c r="C8427">
        <v>10992</v>
      </c>
      <c r="D8427">
        <v>4.42</v>
      </c>
      <c r="E8427" s="289" t="s">
        <v>18786</v>
      </c>
      <c r="F8427">
        <v>5016312638</v>
      </c>
      <c r="G8427" s="276">
        <v>45820</v>
      </c>
      <c r="H8427">
        <v>20250604732890</v>
      </c>
      <c r="I8427">
        <v>5.0890000000000004</v>
      </c>
      <c r="J8427" s="289" t="s">
        <v>350</v>
      </c>
      <c r="K8427" s="289" t="s">
        <v>18815</v>
      </c>
      <c r="L8427" s="289" t="s">
        <v>275</v>
      </c>
      <c r="M8427" s="289" t="s">
        <v>18682</v>
      </c>
      <c r="N8427" s="289" t="s">
        <v>528</v>
      </c>
      <c r="O8427" s="289" t="s">
        <v>4798</v>
      </c>
      <c r="P8427" s="289" t="str">
        <f>VLOOKUP(CAT_Details[[#This Row],[Delivery Bp Customer Code]],Table6[],2,0)</f>
        <v>MY02</v>
      </c>
    </row>
    <row r="8428" spans="1:16" x14ac:dyDescent="0.25">
      <c r="A8428" s="289" t="s">
        <v>5576</v>
      </c>
      <c r="B8428">
        <v>8</v>
      </c>
      <c r="C8428">
        <v>4138</v>
      </c>
      <c r="D8428">
        <v>4.46</v>
      </c>
      <c r="E8428" s="289" t="s">
        <v>18816</v>
      </c>
      <c r="F8428">
        <v>5016312028</v>
      </c>
      <c r="G8428" s="276">
        <v>45820</v>
      </c>
      <c r="H8428">
        <v>20250603732505</v>
      </c>
      <c r="I8428">
        <v>7.9880000000000004</v>
      </c>
      <c r="J8428" s="289" t="s">
        <v>350</v>
      </c>
      <c r="K8428" s="289" t="s">
        <v>18817</v>
      </c>
      <c r="L8428" s="289" t="s">
        <v>275</v>
      </c>
      <c r="M8428" s="289" t="s">
        <v>18723</v>
      </c>
      <c r="N8428" s="289" t="s">
        <v>16206</v>
      </c>
      <c r="O8428" s="289" t="s">
        <v>15996</v>
      </c>
      <c r="P8428" s="289" t="str">
        <f>VLOOKUP(CAT_Details[[#This Row],[Delivery Bp Customer Code]],Table6[],2,0)</f>
        <v>ES01</v>
      </c>
    </row>
    <row r="8429" spans="1:16" x14ac:dyDescent="0.25">
      <c r="A8429" s="289" t="s">
        <v>5576</v>
      </c>
      <c r="B8429">
        <v>12</v>
      </c>
      <c r="C8429">
        <v>13200</v>
      </c>
      <c r="D8429">
        <v>7.2</v>
      </c>
      <c r="E8429" s="289" t="s">
        <v>18818</v>
      </c>
      <c r="F8429">
        <v>5016348803</v>
      </c>
      <c r="G8429" s="276">
        <v>45820</v>
      </c>
      <c r="H8429">
        <v>20250602731542</v>
      </c>
      <c r="I8429">
        <v>31.103999999999999</v>
      </c>
      <c r="J8429" s="289" t="s">
        <v>273</v>
      </c>
      <c r="K8429" s="289" t="s">
        <v>18819</v>
      </c>
      <c r="L8429" s="289" t="s">
        <v>275</v>
      </c>
      <c r="M8429" s="289" t="s">
        <v>18665</v>
      </c>
      <c r="N8429" s="289" t="s">
        <v>6556</v>
      </c>
      <c r="O8429" s="289" t="s">
        <v>15996</v>
      </c>
      <c r="P8429" s="289" t="str">
        <f>VLOOKUP(CAT_Details[[#This Row],[Delivery Bp Customer Code]],Table6[],2,0)</f>
        <v>ES01</v>
      </c>
    </row>
    <row r="8430" spans="1:16" x14ac:dyDescent="0.25">
      <c r="A8430" s="289" t="s">
        <v>278</v>
      </c>
      <c r="B8430">
        <v>13</v>
      </c>
      <c r="C8430">
        <v>9719</v>
      </c>
      <c r="D8430">
        <v>5</v>
      </c>
      <c r="E8430" s="289" t="s">
        <v>18820</v>
      </c>
      <c r="F8430">
        <v>5016312443</v>
      </c>
      <c r="G8430" s="276">
        <v>45821</v>
      </c>
      <c r="H8430">
        <v>20250604733134</v>
      </c>
      <c r="I8430">
        <v>6.8159999999999998</v>
      </c>
      <c r="J8430" s="289" t="s">
        <v>324</v>
      </c>
      <c r="K8430" s="289" t="s">
        <v>18821</v>
      </c>
      <c r="L8430" s="289" t="s">
        <v>275</v>
      </c>
      <c r="M8430" s="289" t="s">
        <v>18822</v>
      </c>
      <c r="N8430" s="289" t="s">
        <v>399</v>
      </c>
      <c r="O8430" s="289" t="s">
        <v>498</v>
      </c>
      <c r="P8430" s="289" t="str">
        <f>VLOOKUP(CAT_Details[[#This Row],[Delivery Bp Customer Code]],Table6[],2,0)</f>
        <v>DK-BM01</v>
      </c>
    </row>
    <row r="8431" spans="1:16" x14ac:dyDescent="0.25">
      <c r="A8431" s="289" t="s">
        <v>278</v>
      </c>
      <c r="B8431">
        <v>2</v>
      </c>
      <c r="C8431">
        <v>5</v>
      </c>
      <c r="D8431">
        <v>7.0000000000000007E-2</v>
      </c>
      <c r="E8431" s="289" t="s">
        <v>18823</v>
      </c>
      <c r="F8431">
        <v>5016336165</v>
      </c>
      <c r="G8431" s="276">
        <v>45821</v>
      </c>
      <c r="H8431">
        <v>20250604732992</v>
      </c>
      <c r="I8431">
        <v>2.8000000000000001E-2</v>
      </c>
      <c r="J8431" s="289" t="s">
        <v>350</v>
      </c>
      <c r="K8431" s="289" t="s">
        <v>18824</v>
      </c>
      <c r="L8431" s="289" t="s">
        <v>275</v>
      </c>
      <c r="M8431" s="289" t="s">
        <v>18784</v>
      </c>
      <c r="N8431" s="289" t="s">
        <v>1831</v>
      </c>
      <c r="O8431" s="289" t="s">
        <v>498</v>
      </c>
      <c r="P8431" s="289" t="str">
        <f>VLOOKUP(CAT_Details[[#This Row],[Delivery Bp Customer Code]],Table6[],2,0)</f>
        <v>DK-BM01</v>
      </c>
    </row>
    <row r="8432" spans="1:16" x14ac:dyDescent="0.25">
      <c r="A8432" s="289" t="s">
        <v>278</v>
      </c>
      <c r="B8432">
        <v>5</v>
      </c>
      <c r="C8432">
        <v>3068.1</v>
      </c>
      <c r="D8432">
        <v>2</v>
      </c>
      <c r="E8432" s="289" t="s">
        <v>18825</v>
      </c>
      <c r="F8432">
        <v>5016336290</v>
      </c>
      <c r="G8432" s="276">
        <v>45821</v>
      </c>
      <c r="H8432">
        <v>20250604733809</v>
      </c>
      <c r="I8432">
        <v>4.8</v>
      </c>
      <c r="J8432" s="289" t="s">
        <v>280</v>
      </c>
      <c r="K8432" s="289" t="s">
        <v>18826</v>
      </c>
      <c r="L8432" s="289" t="s">
        <v>275</v>
      </c>
      <c r="M8432" s="289" t="s">
        <v>18827</v>
      </c>
      <c r="N8432" s="289" t="s">
        <v>566</v>
      </c>
      <c r="O8432" s="289" t="s">
        <v>498</v>
      </c>
      <c r="P8432" s="289" t="str">
        <f>VLOOKUP(CAT_Details[[#This Row],[Delivery Bp Customer Code]],Table6[],2,0)</f>
        <v>DK-BM01</v>
      </c>
    </row>
    <row r="8433" spans="1:16" x14ac:dyDescent="0.25">
      <c r="A8433" s="289" t="s">
        <v>278</v>
      </c>
      <c r="B8433">
        <v>12</v>
      </c>
      <c r="C8433">
        <v>2724</v>
      </c>
      <c r="D8433">
        <v>4.8</v>
      </c>
      <c r="E8433" s="289" t="s">
        <v>18828</v>
      </c>
      <c r="F8433">
        <v>5016336340</v>
      </c>
      <c r="G8433" s="276">
        <v>45821</v>
      </c>
      <c r="H8433">
        <v>20250604732907</v>
      </c>
      <c r="I8433">
        <v>11.52</v>
      </c>
      <c r="J8433" s="289" t="s">
        <v>350</v>
      </c>
      <c r="K8433" s="289" t="s">
        <v>18829</v>
      </c>
      <c r="L8433" s="289" t="s">
        <v>275</v>
      </c>
      <c r="M8433" s="289" t="s">
        <v>18830</v>
      </c>
      <c r="N8433" s="289" t="s">
        <v>1395</v>
      </c>
      <c r="O8433" s="289" t="s">
        <v>498</v>
      </c>
      <c r="P8433" s="289" t="str">
        <f>VLOOKUP(CAT_Details[[#This Row],[Delivery Bp Customer Code]],Table6[],2,0)</f>
        <v>DK-BM01</v>
      </c>
    </row>
    <row r="8434" spans="1:16" x14ac:dyDescent="0.25">
      <c r="A8434" s="289" t="s">
        <v>75</v>
      </c>
      <c r="B8434">
        <v>2</v>
      </c>
      <c r="C8434">
        <v>287</v>
      </c>
      <c r="D8434">
        <v>0.8</v>
      </c>
      <c r="E8434" s="289" t="s">
        <v>18831</v>
      </c>
      <c r="F8434">
        <v>5016312084</v>
      </c>
      <c r="G8434" s="276">
        <v>45821</v>
      </c>
      <c r="H8434">
        <v>20250603731924</v>
      </c>
      <c r="I8434">
        <v>1.1519999999999999</v>
      </c>
      <c r="J8434" s="289" t="s">
        <v>345</v>
      </c>
      <c r="K8434" s="289" t="s">
        <v>18832</v>
      </c>
      <c r="L8434" s="289" t="s">
        <v>275</v>
      </c>
      <c r="M8434" s="289" t="s">
        <v>18397</v>
      </c>
      <c r="N8434" s="289" t="s">
        <v>5824</v>
      </c>
      <c r="O8434" s="289" t="s">
        <v>5281</v>
      </c>
      <c r="P8434" s="289" t="str">
        <f>VLOOKUP(CAT_Details[[#This Row],[Delivery Bp Customer Code]],Table6[],2,0)</f>
        <v>DK-LW08</v>
      </c>
    </row>
    <row r="8435" spans="1:16" x14ac:dyDescent="0.25">
      <c r="A8435" s="289" t="s">
        <v>75</v>
      </c>
      <c r="B8435">
        <v>2</v>
      </c>
      <c r="C8435">
        <v>790</v>
      </c>
      <c r="D8435">
        <v>0.8</v>
      </c>
      <c r="E8435" s="289" t="s">
        <v>18833</v>
      </c>
      <c r="F8435">
        <v>5016326130</v>
      </c>
      <c r="G8435" s="276">
        <v>45821</v>
      </c>
      <c r="H8435">
        <v>20250604733716</v>
      </c>
      <c r="I8435">
        <v>1.92</v>
      </c>
      <c r="J8435" s="289" t="s">
        <v>324</v>
      </c>
      <c r="K8435" s="289" t="s">
        <v>18834</v>
      </c>
      <c r="L8435" s="289" t="s">
        <v>275</v>
      </c>
      <c r="M8435" s="289" t="s">
        <v>18835</v>
      </c>
      <c r="N8435" s="289" t="s">
        <v>2727</v>
      </c>
      <c r="O8435" s="289" t="s">
        <v>2173</v>
      </c>
      <c r="P8435" s="289" t="str">
        <f>VLOOKUP(CAT_Details[[#This Row],[Delivery Bp Customer Code]],Table6[],2,0)</f>
        <v>OYL1</v>
      </c>
    </row>
    <row r="8436" spans="1:16" x14ac:dyDescent="0.25">
      <c r="A8436" s="289" t="s">
        <v>75</v>
      </c>
      <c r="B8436">
        <v>1</v>
      </c>
      <c r="C8436">
        <v>21.7</v>
      </c>
      <c r="D8436">
        <v>0.04</v>
      </c>
      <c r="E8436" s="289" t="s">
        <v>18836</v>
      </c>
      <c r="F8436">
        <v>5016326189</v>
      </c>
      <c r="G8436" s="276">
        <v>45821</v>
      </c>
      <c r="H8436">
        <v>20250605734038</v>
      </c>
      <c r="I8436">
        <v>2.7E-2</v>
      </c>
      <c r="J8436" s="289" t="s">
        <v>345</v>
      </c>
      <c r="K8436" s="289" t="s">
        <v>18837</v>
      </c>
      <c r="L8436" s="289" t="s">
        <v>275</v>
      </c>
      <c r="M8436" s="289" t="s">
        <v>18838</v>
      </c>
      <c r="N8436" s="289" t="s">
        <v>3308</v>
      </c>
      <c r="O8436" s="289" t="s">
        <v>2173</v>
      </c>
      <c r="P8436" s="289" t="str">
        <f>VLOOKUP(CAT_Details[[#This Row],[Delivery Bp Customer Code]],Table6[],2,0)</f>
        <v>OYL1</v>
      </c>
    </row>
    <row r="8437" spans="1:16" x14ac:dyDescent="0.25">
      <c r="A8437" s="289" t="s">
        <v>75</v>
      </c>
      <c r="B8437">
        <v>1</v>
      </c>
      <c r="C8437">
        <v>66.5</v>
      </c>
      <c r="D8437">
        <v>0.12</v>
      </c>
      <c r="E8437" s="289" t="s">
        <v>18839</v>
      </c>
      <c r="F8437">
        <v>5016336176</v>
      </c>
      <c r="G8437" s="276">
        <v>45821</v>
      </c>
      <c r="H8437">
        <v>20250603732195</v>
      </c>
      <c r="I8437">
        <v>8.4000000000000005E-2</v>
      </c>
      <c r="J8437" s="289" t="s">
        <v>350</v>
      </c>
      <c r="K8437" s="289" t="s">
        <v>18840</v>
      </c>
      <c r="L8437" s="289" t="s">
        <v>275</v>
      </c>
      <c r="M8437" s="289" t="s">
        <v>18830</v>
      </c>
      <c r="N8437" s="289" t="s">
        <v>2571</v>
      </c>
      <c r="O8437" s="289" t="s">
        <v>2173</v>
      </c>
      <c r="P8437" s="289" t="str">
        <f>VLOOKUP(CAT_Details[[#This Row],[Delivery Bp Customer Code]],Table6[],2,0)</f>
        <v>OYL1</v>
      </c>
    </row>
    <row r="8438" spans="1:16" x14ac:dyDescent="0.25">
      <c r="A8438" s="289" t="s">
        <v>75</v>
      </c>
      <c r="B8438">
        <v>14</v>
      </c>
      <c r="C8438">
        <v>8400</v>
      </c>
      <c r="D8438">
        <v>5.6</v>
      </c>
      <c r="E8438" s="289" t="s">
        <v>18841</v>
      </c>
      <c r="F8438">
        <v>5016336234</v>
      </c>
      <c r="G8438" s="276">
        <v>45821</v>
      </c>
      <c r="H8438">
        <v>20250606735701</v>
      </c>
      <c r="I8438">
        <v>8.0640000000000001</v>
      </c>
      <c r="J8438" s="289" t="s">
        <v>324</v>
      </c>
      <c r="K8438" s="289" t="s">
        <v>18842</v>
      </c>
      <c r="L8438" s="289" t="s">
        <v>275</v>
      </c>
      <c r="M8438" s="289" t="s">
        <v>18843</v>
      </c>
      <c r="N8438" s="289" t="s">
        <v>2496</v>
      </c>
      <c r="O8438" s="289" t="s">
        <v>2173</v>
      </c>
      <c r="P8438" s="289" t="str">
        <f>VLOOKUP(CAT_Details[[#This Row],[Delivery Bp Customer Code]],Table6[],2,0)</f>
        <v>OYL1</v>
      </c>
    </row>
    <row r="8439" spans="1:16" x14ac:dyDescent="0.25">
      <c r="A8439" s="289" t="s">
        <v>75</v>
      </c>
      <c r="B8439">
        <v>4</v>
      </c>
      <c r="C8439">
        <v>267</v>
      </c>
      <c r="D8439">
        <v>0.66</v>
      </c>
      <c r="E8439" s="289" t="s">
        <v>18844</v>
      </c>
      <c r="F8439">
        <v>5016336258</v>
      </c>
      <c r="G8439" s="276">
        <v>45821</v>
      </c>
      <c r="H8439">
        <v>20250604733453</v>
      </c>
      <c r="I8439">
        <v>0.88600000000000001</v>
      </c>
      <c r="J8439" s="289" t="s">
        <v>350</v>
      </c>
      <c r="K8439" s="289" t="s">
        <v>18845</v>
      </c>
      <c r="L8439" s="289" t="s">
        <v>275</v>
      </c>
      <c r="M8439" s="289" t="s">
        <v>18830</v>
      </c>
      <c r="N8439" s="289" t="s">
        <v>482</v>
      </c>
      <c r="O8439" s="289" t="s">
        <v>2173</v>
      </c>
      <c r="P8439" s="289" t="str">
        <f>VLOOKUP(CAT_Details[[#This Row],[Delivery Bp Customer Code]],Table6[],2,0)</f>
        <v>OYL1</v>
      </c>
    </row>
    <row r="8440" spans="1:16" x14ac:dyDescent="0.25">
      <c r="A8440" s="289" t="s">
        <v>75</v>
      </c>
      <c r="B8440">
        <v>2</v>
      </c>
      <c r="C8440">
        <v>246</v>
      </c>
      <c r="D8440">
        <v>0.4</v>
      </c>
      <c r="E8440" s="289" t="s">
        <v>18846</v>
      </c>
      <c r="F8440">
        <v>5016336283</v>
      </c>
      <c r="G8440" s="276">
        <v>45821</v>
      </c>
      <c r="H8440">
        <v>20250603731988</v>
      </c>
      <c r="I8440">
        <v>0.50900000000000001</v>
      </c>
      <c r="J8440" s="289" t="s">
        <v>350</v>
      </c>
      <c r="K8440" s="289" t="s">
        <v>18847</v>
      </c>
      <c r="L8440" s="289" t="s">
        <v>275</v>
      </c>
      <c r="M8440" s="289" t="s">
        <v>18784</v>
      </c>
      <c r="N8440" s="289" t="s">
        <v>602</v>
      </c>
      <c r="O8440" s="289" t="s">
        <v>2173</v>
      </c>
      <c r="P8440" s="289" t="str">
        <f>VLOOKUP(CAT_Details[[#This Row],[Delivery Bp Customer Code]],Table6[],2,0)</f>
        <v>OYL1</v>
      </c>
    </row>
    <row r="8441" spans="1:16" x14ac:dyDescent="0.25">
      <c r="A8441" s="289" t="s">
        <v>75</v>
      </c>
      <c r="B8441">
        <v>1</v>
      </c>
      <c r="C8441">
        <v>70</v>
      </c>
      <c r="D8441">
        <v>0.4</v>
      </c>
      <c r="E8441" s="289" t="s">
        <v>18848</v>
      </c>
      <c r="F8441">
        <v>5016336305</v>
      </c>
      <c r="G8441" s="276">
        <v>45821</v>
      </c>
      <c r="H8441">
        <v>20250604733466</v>
      </c>
      <c r="I8441">
        <v>0.67200000000000004</v>
      </c>
      <c r="J8441" s="289" t="s">
        <v>350</v>
      </c>
      <c r="K8441" s="289" t="s">
        <v>18849</v>
      </c>
      <c r="L8441" s="289" t="s">
        <v>275</v>
      </c>
      <c r="M8441" s="289" t="s">
        <v>18723</v>
      </c>
      <c r="N8441" s="289" t="s">
        <v>5415</v>
      </c>
      <c r="O8441" s="289" t="s">
        <v>2173</v>
      </c>
      <c r="P8441" s="289" t="str">
        <f>VLOOKUP(CAT_Details[[#This Row],[Delivery Bp Customer Code]],Table6[],2,0)</f>
        <v>OYL1</v>
      </c>
    </row>
    <row r="8442" spans="1:16" x14ac:dyDescent="0.25">
      <c r="A8442" s="289" t="s">
        <v>75</v>
      </c>
      <c r="B8442">
        <v>1</v>
      </c>
      <c r="C8442">
        <v>11</v>
      </c>
      <c r="D8442">
        <v>0.08</v>
      </c>
      <c r="E8442" s="289" t="s">
        <v>18850</v>
      </c>
      <c r="F8442">
        <v>5016336419</v>
      </c>
      <c r="G8442" s="276">
        <v>45821</v>
      </c>
      <c r="H8442">
        <v>20250606735275</v>
      </c>
      <c r="I8442">
        <v>0.06</v>
      </c>
      <c r="J8442" s="289" t="s">
        <v>287</v>
      </c>
      <c r="K8442" s="289" t="s">
        <v>18851</v>
      </c>
      <c r="L8442" s="289" t="s">
        <v>275</v>
      </c>
      <c r="M8442" s="289" t="s">
        <v>18822</v>
      </c>
      <c r="N8442" s="289" t="s">
        <v>468</v>
      </c>
      <c r="O8442" s="289" t="s">
        <v>2173</v>
      </c>
      <c r="P8442" s="289" t="str">
        <f>VLOOKUP(CAT_Details[[#This Row],[Delivery Bp Customer Code]],Table6[],2,0)</f>
        <v>OYL1</v>
      </c>
    </row>
    <row r="8443" spans="1:16" x14ac:dyDescent="0.25">
      <c r="A8443" s="289" t="s">
        <v>75</v>
      </c>
      <c r="B8443">
        <v>3</v>
      </c>
      <c r="C8443">
        <v>1680</v>
      </c>
      <c r="D8443">
        <v>1.2</v>
      </c>
      <c r="E8443" s="289" t="s">
        <v>18852</v>
      </c>
      <c r="F8443">
        <v>5016348542</v>
      </c>
      <c r="G8443" s="276">
        <v>45821</v>
      </c>
      <c r="H8443">
        <v>20250604733459</v>
      </c>
      <c r="I8443">
        <v>2.88</v>
      </c>
      <c r="J8443" s="289" t="s">
        <v>280</v>
      </c>
      <c r="K8443" s="289" t="s">
        <v>18853</v>
      </c>
      <c r="L8443" s="289" t="s">
        <v>275</v>
      </c>
      <c r="M8443" s="289" t="s">
        <v>18854</v>
      </c>
      <c r="N8443" s="289" t="s">
        <v>868</v>
      </c>
      <c r="O8443" s="289" t="s">
        <v>2173</v>
      </c>
      <c r="P8443" s="289" t="str">
        <f>VLOOKUP(CAT_Details[[#This Row],[Delivery Bp Customer Code]],Table6[],2,0)</f>
        <v>OYL1</v>
      </c>
    </row>
    <row r="8444" spans="1:16" x14ac:dyDescent="0.25">
      <c r="A8444" s="289" t="s">
        <v>75</v>
      </c>
      <c r="B8444">
        <v>3</v>
      </c>
      <c r="C8444">
        <v>54.7</v>
      </c>
      <c r="D8444">
        <v>0.24</v>
      </c>
      <c r="E8444" s="289" t="s">
        <v>18855</v>
      </c>
      <c r="F8444">
        <v>5016349072</v>
      </c>
      <c r="G8444" s="276">
        <v>45821</v>
      </c>
      <c r="H8444">
        <v>20250605734800</v>
      </c>
      <c r="I8444">
        <v>0.19500000000000001</v>
      </c>
      <c r="J8444" s="289" t="s">
        <v>302</v>
      </c>
      <c r="K8444" s="289" t="s">
        <v>18856</v>
      </c>
      <c r="L8444" s="289" t="s">
        <v>275</v>
      </c>
      <c r="M8444" s="289" t="s">
        <v>18835</v>
      </c>
      <c r="N8444" s="289" t="s">
        <v>15493</v>
      </c>
      <c r="O8444" s="289" t="s">
        <v>2173</v>
      </c>
      <c r="P8444" s="289" t="str">
        <f>VLOOKUP(CAT_Details[[#This Row],[Delivery Bp Customer Code]],Table6[],2,0)</f>
        <v>OYL1</v>
      </c>
    </row>
    <row r="8445" spans="1:16" x14ac:dyDescent="0.25">
      <c r="A8445" s="289" t="s">
        <v>75</v>
      </c>
      <c r="B8445">
        <v>1</v>
      </c>
      <c r="C8445">
        <v>38.5</v>
      </c>
      <c r="D8445">
        <v>0.47</v>
      </c>
      <c r="E8445" s="289" t="s">
        <v>18857</v>
      </c>
      <c r="F8445">
        <v>5016363898</v>
      </c>
      <c r="G8445" s="276">
        <v>45821</v>
      </c>
      <c r="H8445">
        <v>20250610736832</v>
      </c>
      <c r="I8445">
        <v>1.4379999999999999</v>
      </c>
      <c r="J8445" s="289" t="s">
        <v>273</v>
      </c>
      <c r="K8445" s="289" t="s">
        <v>18858</v>
      </c>
      <c r="L8445" s="289" t="s">
        <v>275</v>
      </c>
      <c r="M8445" s="289" t="s">
        <v>18859</v>
      </c>
      <c r="N8445" s="289" t="s">
        <v>519</v>
      </c>
      <c r="O8445" s="289" t="s">
        <v>5281</v>
      </c>
      <c r="P8445" s="289" t="str">
        <f>VLOOKUP(CAT_Details[[#This Row],[Delivery Bp Customer Code]],Table6[],2,0)</f>
        <v>DK-LW08</v>
      </c>
    </row>
    <row r="8446" spans="1:16" x14ac:dyDescent="0.25">
      <c r="A8446" s="289" t="s">
        <v>75</v>
      </c>
      <c r="B8446">
        <v>1</v>
      </c>
      <c r="C8446">
        <v>50</v>
      </c>
      <c r="D8446">
        <v>0.4</v>
      </c>
      <c r="E8446" s="289" t="s">
        <v>18860</v>
      </c>
      <c r="F8446">
        <v>5016364835</v>
      </c>
      <c r="G8446" s="276">
        <v>45821</v>
      </c>
      <c r="H8446">
        <v>20250605734780</v>
      </c>
      <c r="I8446">
        <v>0.96</v>
      </c>
      <c r="J8446" s="289" t="s">
        <v>273</v>
      </c>
      <c r="K8446" s="289" t="s">
        <v>18861</v>
      </c>
      <c r="L8446" s="289" t="s">
        <v>275</v>
      </c>
      <c r="M8446" s="289" t="s">
        <v>18859</v>
      </c>
      <c r="N8446" s="289" t="s">
        <v>1003</v>
      </c>
      <c r="O8446" s="289" t="s">
        <v>2173</v>
      </c>
      <c r="P8446" s="289" t="str">
        <f>VLOOKUP(CAT_Details[[#This Row],[Delivery Bp Customer Code]],Table6[],2,0)</f>
        <v>OYL1</v>
      </c>
    </row>
    <row r="8447" spans="1:16" x14ac:dyDescent="0.25">
      <c r="A8447" s="289" t="s">
        <v>17052</v>
      </c>
      <c r="B8447">
        <v>2</v>
      </c>
      <c r="C8447">
        <v>780.4</v>
      </c>
      <c r="D8447">
        <v>1.03</v>
      </c>
      <c r="E8447" s="289" t="s">
        <v>18693</v>
      </c>
      <c r="F8447">
        <v>5016312209</v>
      </c>
      <c r="G8447" s="276">
        <v>45821</v>
      </c>
      <c r="H8447">
        <v>20250603732165</v>
      </c>
      <c r="I8447">
        <v>2.46</v>
      </c>
      <c r="J8447" s="289" t="s">
        <v>345</v>
      </c>
      <c r="K8447" s="289" t="s">
        <v>18862</v>
      </c>
      <c r="L8447" s="289" t="s">
        <v>280</v>
      </c>
      <c r="M8447" s="289"/>
      <c r="N8447" s="289" t="s">
        <v>18695</v>
      </c>
      <c r="O8447" s="289" t="s">
        <v>18284</v>
      </c>
      <c r="P8447" s="289">
        <f>VLOOKUP(CAT_Details[[#This Row],[Delivery Bp Customer Code]],Table6[],2,0)</f>
        <v>3705</v>
      </c>
    </row>
    <row r="8448" spans="1:16" x14ac:dyDescent="0.25">
      <c r="A8448" s="289" t="s">
        <v>17052</v>
      </c>
      <c r="B8448">
        <v>8</v>
      </c>
      <c r="C8448">
        <v>920</v>
      </c>
      <c r="D8448">
        <v>3.2</v>
      </c>
      <c r="E8448" s="289" t="s">
        <v>18863</v>
      </c>
      <c r="F8448">
        <v>5016313115</v>
      </c>
      <c r="G8448" s="276">
        <v>45821</v>
      </c>
      <c r="H8448">
        <v>20250603732586</v>
      </c>
      <c r="I8448">
        <v>9.2159999999999993</v>
      </c>
      <c r="J8448" s="289" t="s">
        <v>345</v>
      </c>
      <c r="K8448" s="289" t="s">
        <v>18864</v>
      </c>
      <c r="L8448" s="289" t="s">
        <v>280</v>
      </c>
      <c r="M8448" s="289" t="s">
        <v>18397</v>
      </c>
      <c r="N8448" s="289" t="s">
        <v>512</v>
      </c>
      <c r="O8448" s="289" t="s">
        <v>18284</v>
      </c>
      <c r="P8448" s="289">
        <f>VLOOKUP(CAT_Details[[#This Row],[Delivery Bp Customer Code]],Table6[],2,0)</f>
        <v>3705</v>
      </c>
    </row>
    <row r="8449" spans="1:16" x14ac:dyDescent="0.25">
      <c r="A8449" s="289" t="s">
        <v>17052</v>
      </c>
      <c r="B8449">
        <v>2</v>
      </c>
      <c r="C8449">
        <v>38</v>
      </c>
      <c r="D8449">
        <v>0.28999999999999998</v>
      </c>
      <c r="E8449" s="289" t="s">
        <v>18865</v>
      </c>
      <c r="F8449">
        <v>5016313237</v>
      </c>
      <c r="G8449" s="276">
        <v>45821</v>
      </c>
      <c r="H8449">
        <v>20250604732921</v>
      </c>
      <c r="I8449">
        <v>0.33900000000000002</v>
      </c>
      <c r="J8449" s="289" t="s">
        <v>3970</v>
      </c>
      <c r="K8449" s="289" t="s">
        <v>18866</v>
      </c>
      <c r="L8449" s="289" t="s">
        <v>280</v>
      </c>
      <c r="M8449" s="289" t="s">
        <v>18867</v>
      </c>
      <c r="N8449" s="289" t="s">
        <v>16794</v>
      </c>
      <c r="O8449" s="289" t="s">
        <v>18284</v>
      </c>
      <c r="P8449" s="289">
        <f>VLOOKUP(CAT_Details[[#This Row],[Delivery Bp Customer Code]],Table6[],2,0)</f>
        <v>3705</v>
      </c>
    </row>
    <row r="8450" spans="1:16" x14ac:dyDescent="0.25">
      <c r="A8450" s="289" t="s">
        <v>17052</v>
      </c>
      <c r="B8450">
        <v>2</v>
      </c>
      <c r="C8450">
        <v>194</v>
      </c>
      <c r="D8450">
        <v>0.8</v>
      </c>
      <c r="E8450" s="289" t="s">
        <v>18868</v>
      </c>
      <c r="F8450">
        <v>5016336200</v>
      </c>
      <c r="G8450" s="276">
        <v>45821</v>
      </c>
      <c r="H8450">
        <v>20250605734612</v>
      </c>
      <c r="I8450">
        <v>2.2559999999999998</v>
      </c>
      <c r="J8450" s="289" t="s">
        <v>302</v>
      </c>
      <c r="K8450" s="289" t="s">
        <v>18869</v>
      </c>
      <c r="L8450" s="289" t="s">
        <v>280</v>
      </c>
      <c r="M8450" s="289" t="s">
        <v>18350</v>
      </c>
      <c r="N8450" s="289" t="s">
        <v>18870</v>
      </c>
      <c r="O8450" s="289" t="s">
        <v>18284</v>
      </c>
      <c r="P8450" s="289">
        <f>VLOOKUP(CAT_Details[[#This Row],[Delivery Bp Customer Code]],Table6[],2,0)</f>
        <v>3705</v>
      </c>
    </row>
    <row r="8451" spans="1:16" x14ac:dyDescent="0.25">
      <c r="A8451" s="289" t="s">
        <v>17052</v>
      </c>
      <c r="B8451">
        <v>2</v>
      </c>
      <c r="C8451">
        <v>167</v>
      </c>
      <c r="D8451">
        <v>0.57999999999999996</v>
      </c>
      <c r="E8451" s="289" t="s">
        <v>18871</v>
      </c>
      <c r="F8451">
        <v>5016336219</v>
      </c>
      <c r="G8451" s="276">
        <v>45821</v>
      </c>
      <c r="H8451">
        <v>20250604733474</v>
      </c>
      <c r="I8451">
        <v>0.75600000000000001</v>
      </c>
      <c r="J8451" s="289" t="s">
        <v>302</v>
      </c>
      <c r="K8451" s="289" t="s">
        <v>18872</v>
      </c>
      <c r="L8451" s="289" t="s">
        <v>280</v>
      </c>
      <c r="M8451" s="289" t="s">
        <v>18350</v>
      </c>
      <c r="N8451" s="289" t="s">
        <v>18873</v>
      </c>
      <c r="O8451" s="289" t="s">
        <v>18284</v>
      </c>
      <c r="P8451" s="289">
        <f>VLOOKUP(CAT_Details[[#This Row],[Delivery Bp Customer Code]],Table6[],2,0)</f>
        <v>3705</v>
      </c>
    </row>
    <row r="8452" spans="1:16" x14ac:dyDescent="0.25">
      <c r="A8452" s="289" t="s">
        <v>17052</v>
      </c>
      <c r="B8452">
        <v>2</v>
      </c>
      <c r="C8452">
        <v>45.46</v>
      </c>
      <c r="D8452">
        <v>0.21</v>
      </c>
      <c r="E8452" s="289" t="s">
        <v>18874</v>
      </c>
      <c r="F8452">
        <v>5016336235</v>
      </c>
      <c r="G8452" s="276">
        <v>45821</v>
      </c>
      <c r="H8452">
        <v>20250605734203</v>
      </c>
      <c r="I8452">
        <v>0.113</v>
      </c>
      <c r="J8452" s="289" t="s">
        <v>275</v>
      </c>
      <c r="K8452" s="289" t="s">
        <v>18875</v>
      </c>
      <c r="L8452" s="289" t="s">
        <v>280</v>
      </c>
      <c r="M8452" s="289" t="s">
        <v>18876</v>
      </c>
      <c r="N8452" s="289" t="s">
        <v>18877</v>
      </c>
      <c r="O8452" s="289" t="s">
        <v>18284</v>
      </c>
      <c r="P8452" s="289">
        <f>VLOOKUP(CAT_Details[[#This Row],[Delivery Bp Customer Code]],Table6[],2,0)</f>
        <v>3705</v>
      </c>
    </row>
    <row r="8453" spans="1:16" x14ac:dyDescent="0.25">
      <c r="A8453" s="289" t="s">
        <v>17052</v>
      </c>
      <c r="B8453">
        <v>1</v>
      </c>
      <c r="C8453">
        <v>2</v>
      </c>
      <c r="D8453">
        <v>0.03</v>
      </c>
      <c r="E8453" s="289" t="s">
        <v>18878</v>
      </c>
      <c r="F8453">
        <v>5016336273</v>
      </c>
      <c r="G8453" s="276">
        <v>45821</v>
      </c>
      <c r="H8453">
        <v>20250605734637</v>
      </c>
      <c r="I8453">
        <v>8.9999999999999993E-3</v>
      </c>
      <c r="J8453" s="289" t="s">
        <v>275</v>
      </c>
      <c r="K8453" s="289" t="s">
        <v>18879</v>
      </c>
      <c r="L8453" s="289" t="s">
        <v>280</v>
      </c>
      <c r="M8453" s="289" t="s">
        <v>18876</v>
      </c>
      <c r="N8453" s="289" t="s">
        <v>18880</v>
      </c>
      <c r="O8453" s="289" t="s">
        <v>18284</v>
      </c>
      <c r="P8453" s="289">
        <f>VLOOKUP(CAT_Details[[#This Row],[Delivery Bp Customer Code]],Table6[],2,0)</f>
        <v>3705</v>
      </c>
    </row>
    <row r="8454" spans="1:16" x14ac:dyDescent="0.25">
      <c r="A8454" s="289" t="s">
        <v>17052</v>
      </c>
      <c r="B8454">
        <v>1</v>
      </c>
      <c r="C8454">
        <v>154</v>
      </c>
      <c r="D8454">
        <v>0.5</v>
      </c>
      <c r="E8454" s="289" t="s">
        <v>18881</v>
      </c>
      <c r="F8454">
        <v>5016336276</v>
      </c>
      <c r="G8454" s="276">
        <v>45821</v>
      </c>
      <c r="H8454">
        <v>20250604733363</v>
      </c>
      <c r="I8454">
        <v>1.8839999999999999</v>
      </c>
      <c r="J8454" s="289" t="s">
        <v>275</v>
      </c>
      <c r="K8454" s="289" t="s">
        <v>18882</v>
      </c>
      <c r="L8454" s="289" t="s">
        <v>280</v>
      </c>
      <c r="M8454" s="289" t="s">
        <v>18876</v>
      </c>
      <c r="N8454" s="289" t="s">
        <v>18883</v>
      </c>
      <c r="O8454" s="289" t="s">
        <v>18284</v>
      </c>
      <c r="P8454" s="289">
        <f>VLOOKUP(CAT_Details[[#This Row],[Delivery Bp Customer Code]],Table6[],2,0)</f>
        <v>3705</v>
      </c>
    </row>
    <row r="8455" spans="1:16" x14ac:dyDescent="0.25">
      <c r="A8455" s="289" t="s">
        <v>17052</v>
      </c>
      <c r="B8455">
        <v>2</v>
      </c>
      <c r="C8455">
        <v>27.4</v>
      </c>
      <c r="D8455">
        <v>0.09</v>
      </c>
      <c r="E8455" s="289" t="s">
        <v>18881</v>
      </c>
      <c r="F8455">
        <v>5016336277</v>
      </c>
      <c r="G8455" s="276">
        <v>45821</v>
      </c>
      <c r="H8455">
        <v>20250603732538</v>
      </c>
      <c r="I8455">
        <v>4.3999999999999997E-2</v>
      </c>
      <c r="J8455" s="289" t="s">
        <v>275</v>
      </c>
      <c r="K8455" s="289" t="s">
        <v>18884</v>
      </c>
      <c r="L8455" s="289" t="s">
        <v>280</v>
      </c>
      <c r="M8455" s="289" t="s">
        <v>18876</v>
      </c>
      <c r="N8455" s="289" t="s">
        <v>18883</v>
      </c>
      <c r="O8455" s="289" t="s">
        <v>18284</v>
      </c>
      <c r="P8455" s="289">
        <f>VLOOKUP(CAT_Details[[#This Row],[Delivery Bp Customer Code]],Table6[],2,0)</f>
        <v>3705</v>
      </c>
    </row>
    <row r="8456" spans="1:16" x14ac:dyDescent="0.25">
      <c r="A8456" s="289" t="s">
        <v>17052</v>
      </c>
      <c r="B8456">
        <v>4</v>
      </c>
      <c r="C8456">
        <v>139.30000000000001</v>
      </c>
      <c r="D8456">
        <v>1.32</v>
      </c>
      <c r="E8456" s="289" t="s">
        <v>18885</v>
      </c>
      <c r="F8456">
        <v>5016336294</v>
      </c>
      <c r="G8456" s="276">
        <v>45821</v>
      </c>
      <c r="H8456">
        <v>20250606735424</v>
      </c>
      <c r="I8456">
        <v>1.67</v>
      </c>
      <c r="J8456" s="289" t="s">
        <v>275</v>
      </c>
      <c r="K8456" s="289" t="s">
        <v>18886</v>
      </c>
      <c r="L8456" s="289" t="s">
        <v>280</v>
      </c>
      <c r="M8456" s="289" t="s">
        <v>18876</v>
      </c>
      <c r="N8456" s="289" t="s">
        <v>18404</v>
      </c>
      <c r="O8456" s="289" t="s">
        <v>18284</v>
      </c>
      <c r="P8456" s="289">
        <f>VLOOKUP(CAT_Details[[#This Row],[Delivery Bp Customer Code]],Table6[],2,0)</f>
        <v>3705</v>
      </c>
    </row>
    <row r="8457" spans="1:16" x14ac:dyDescent="0.25">
      <c r="A8457" s="289" t="s">
        <v>17052</v>
      </c>
      <c r="B8457">
        <v>1</v>
      </c>
      <c r="C8457">
        <v>70</v>
      </c>
      <c r="D8457">
        <v>0.5</v>
      </c>
      <c r="E8457" s="289" t="s">
        <v>18887</v>
      </c>
      <c r="F8457">
        <v>5016336334</v>
      </c>
      <c r="G8457" s="276">
        <v>45821</v>
      </c>
      <c r="H8457">
        <v>20250605734664</v>
      </c>
      <c r="I8457">
        <v>0.36</v>
      </c>
      <c r="J8457" s="289" t="s">
        <v>275</v>
      </c>
      <c r="K8457" s="289" t="s">
        <v>18888</v>
      </c>
      <c r="L8457" s="289" t="s">
        <v>280</v>
      </c>
      <c r="M8457" s="289" t="s">
        <v>18876</v>
      </c>
      <c r="N8457" s="289" t="s">
        <v>18889</v>
      </c>
      <c r="O8457" s="289" t="s">
        <v>18284</v>
      </c>
      <c r="P8457" s="289">
        <f>VLOOKUP(CAT_Details[[#This Row],[Delivery Bp Customer Code]],Table6[],2,0)</f>
        <v>3705</v>
      </c>
    </row>
    <row r="8458" spans="1:16" x14ac:dyDescent="0.25">
      <c r="A8458" s="289" t="s">
        <v>17052</v>
      </c>
      <c r="B8458">
        <v>18</v>
      </c>
      <c r="C8458">
        <v>2944</v>
      </c>
      <c r="D8458">
        <v>2.56</v>
      </c>
      <c r="E8458" s="289" t="s">
        <v>18890</v>
      </c>
      <c r="F8458">
        <v>5016336413</v>
      </c>
      <c r="G8458" s="276">
        <v>45821</v>
      </c>
      <c r="H8458">
        <v>20250606735342</v>
      </c>
      <c r="I8458">
        <v>3.044</v>
      </c>
      <c r="J8458" s="289" t="s">
        <v>275</v>
      </c>
      <c r="K8458" s="289" t="s">
        <v>18891</v>
      </c>
      <c r="L8458" s="289" t="s">
        <v>280</v>
      </c>
      <c r="M8458" s="289" t="s">
        <v>18876</v>
      </c>
      <c r="N8458" s="289" t="s">
        <v>18892</v>
      </c>
      <c r="O8458" s="289" t="s">
        <v>18284</v>
      </c>
      <c r="P8458" s="289">
        <f>VLOOKUP(CAT_Details[[#This Row],[Delivery Bp Customer Code]],Table6[],2,0)</f>
        <v>3705</v>
      </c>
    </row>
    <row r="8459" spans="1:16" x14ac:dyDescent="0.25">
      <c r="A8459" s="289" t="s">
        <v>17052</v>
      </c>
      <c r="B8459">
        <v>1</v>
      </c>
      <c r="C8459">
        <v>2.1</v>
      </c>
      <c r="D8459">
        <v>7.0000000000000007E-2</v>
      </c>
      <c r="E8459" s="289" t="s">
        <v>18893</v>
      </c>
      <c r="F8459">
        <v>5016336417</v>
      </c>
      <c r="G8459" s="276">
        <v>45821</v>
      </c>
      <c r="H8459">
        <v>20250606735372</v>
      </c>
      <c r="I8459">
        <v>0.04</v>
      </c>
      <c r="J8459" s="289" t="s">
        <v>275</v>
      </c>
      <c r="K8459" s="289" t="s">
        <v>18894</v>
      </c>
      <c r="L8459" s="289" t="s">
        <v>280</v>
      </c>
      <c r="M8459" s="289" t="s">
        <v>18876</v>
      </c>
      <c r="N8459" s="289" t="s">
        <v>18883</v>
      </c>
      <c r="O8459" s="289" t="s">
        <v>18284</v>
      </c>
      <c r="P8459" s="289">
        <f>VLOOKUP(CAT_Details[[#This Row],[Delivery Bp Customer Code]],Table6[],2,0)</f>
        <v>3705</v>
      </c>
    </row>
    <row r="8460" spans="1:16" x14ac:dyDescent="0.25">
      <c r="A8460" s="289" t="s">
        <v>17052</v>
      </c>
      <c r="B8460">
        <v>6</v>
      </c>
      <c r="C8460">
        <v>4214</v>
      </c>
      <c r="D8460">
        <v>4.41</v>
      </c>
      <c r="E8460" s="289" t="s">
        <v>18895</v>
      </c>
      <c r="F8460">
        <v>5016336425</v>
      </c>
      <c r="G8460" s="276">
        <v>45821</v>
      </c>
      <c r="H8460">
        <v>20250605734938</v>
      </c>
      <c r="I8460">
        <v>4.22</v>
      </c>
      <c r="J8460" s="289" t="s">
        <v>302</v>
      </c>
      <c r="K8460" s="289" t="s">
        <v>18896</v>
      </c>
      <c r="L8460" s="289" t="s">
        <v>280</v>
      </c>
      <c r="M8460" s="289" t="s">
        <v>18350</v>
      </c>
      <c r="N8460" s="289" t="s">
        <v>18897</v>
      </c>
      <c r="O8460" s="289" t="s">
        <v>18284</v>
      </c>
      <c r="P8460" s="289">
        <f>VLOOKUP(CAT_Details[[#This Row],[Delivery Bp Customer Code]],Table6[],2,0)</f>
        <v>3705</v>
      </c>
    </row>
    <row r="8461" spans="1:16" x14ac:dyDescent="0.25">
      <c r="A8461" s="289" t="s">
        <v>17052</v>
      </c>
      <c r="B8461">
        <v>15</v>
      </c>
      <c r="C8461">
        <v>1095</v>
      </c>
      <c r="D8461">
        <v>7.5</v>
      </c>
      <c r="E8461" s="289" t="s">
        <v>18898</v>
      </c>
      <c r="F8461">
        <v>5016364849</v>
      </c>
      <c r="G8461" s="276">
        <v>45821</v>
      </c>
      <c r="H8461">
        <v>20250606735776</v>
      </c>
      <c r="I8461">
        <v>18</v>
      </c>
      <c r="J8461" s="289" t="s">
        <v>302</v>
      </c>
      <c r="K8461" s="289" t="s">
        <v>18899</v>
      </c>
      <c r="L8461" s="289" t="s">
        <v>280</v>
      </c>
      <c r="M8461" s="289" t="s">
        <v>18900</v>
      </c>
      <c r="N8461" s="289" t="s">
        <v>18288</v>
      </c>
      <c r="O8461" s="289" t="s">
        <v>18284</v>
      </c>
      <c r="P8461" s="289">
        <f>VLOOKUP(CAT_Details[[#This Row],[Delivery Bp Customer Code]],Table6[],2,0)</f>
        <v>3705</v>
      </c>
    </row>
    <row r="8462" spans="1:16" x14ac:dyDescent="0.25">
      <c r="A8462" s="289" t="s">
        <v>17052</v>
      </c>
      <c r="B8462">
        <v>2</v>
      </c>
      <c r="C8462">
        <v>41.2</v>
      </c>
      <c r="D8462">
        <v>0.6</v>
      </c>
      <c r="E8462" s="289" t="s">
        <v>18898</v>
      </c>
      <c r="F8462">
        <v>5016364850</v>
      </c>
      <c r="G8462" s="276">
        <v>45821</v>
      </c>
      <c r="H8462">
        <v>20250609736135</v>
      </c>
      <c r="I8462">
        <v>0.56999999999999995</v>
      </c>
      <c r="J8462" s="289" t="s">
        <v>302</v>
      </c>
      <c r="K8462" s="289" t="s">
        <v>18901</v>
      </c>
      <c r="L8462" s="289" t="s">
        <v>280</v>
      </c>
      <c r="M8462" s="289" t="s">
        <v>18900</v>
      </c>
      <c r="N8462" s="289" t="s">
        <v>18288</v>
      </c>
      <c r="O8462" s="289" t="s">
        <v>18284</v>
      </c>
      <c r="P8462" s="289">
        <f>VLOOKUP(CAT_Details[[#This Row],[Delivery Bp Customer Code]],Table6[],2,0)</f>
        <v>3705</v>
      </c>
    </row>
    <row r="8463" spans="1:16" x14ac:dyDescent="0.25">
      <c r="A8463" s="289" t="s">
        <v>18902</v>
      </c>
      <c r="B8463">
        <v>1</v>
      </c>
      <c r="C8463">
        <v>54</v>
      </c>
      <c r="D8463">
        <v>0.4</v>
      </c>
      <c r="E8463" s="289" t="s">
        <v>18865</v>
      </c>
      <c r="F8463">
        <v>5016312553</v>
      </c>
      <c r="G8463" s="276">
        <v>45821</v>
      </c>
      <c r="H8463">
        <v>20250604732918</v>
      </c>
      <c r="I8463">
        <v>0.63400000000000001</v>
      </c>
      <c r="J8463" s="289" t="s">
        <v>3970</v>
      </c>
      <c r="K8463" s="289" t="s">
        <v>18903</v>
      </c>
      <c r="L8463" s="289" t="s">
        <v>280</v>
      </c>
      <c r="M8463" s="289" t="s">
        <v>18867</v>
      </c>
      <c r="N8463" s="289" t="s">
        <v>16794</v>
      </c>
      <c r="O8463" s="289" t="s">
        <v>18904</v>
      </c>
      <c r="P8463" s="289">
        <f>VLOOKUP(CAT_Details[[#This Row],[Delivery Bp Customer Code]],Table6[],2,0)</f>
        <v>3700</v>
      </c>
    </row>
    <row r="8464" spans="1:16" x14ac:dyDescent="0.25">
      <c r="A8464" s="289" t="s">
        <v>941</v>
      </c>
      <c r="B8464">
        <v>1</v>
      </c>
      <c r="C8464">
        <v>1</v>
      </c>
      <c r="D8464">
        <v>0.02</v>
      </c>
      <c r="E8464" s="289" t="s">
        <v>18905</v>
      </c>
      <c r="F8464">
        <v>5016336195</v>
      </c>
      <c r="G8464" s="276">
        <v>45821</v>
      </c>
      <c r="H8464">
        <v>20250605734324</v>
      </c>
      <c r="I8464">
        <v>8.9999999999999993E-3</v>
      </c>
      <c r="J8464" s="289" t="s">
        <v>350</v>
      </c>
      <c r="K8464" s="289" t="s">
        <v>18906</v>
      </c>
      <c r="L8464" s="289" t="s">
        <v>275</v>
      </c>
      <c r="M8464" s="289" t="s">
        <v>18784</v>
      </c>
      <c r="N8464" s="289" t="s">
        <v>2252</v>
      </c>
      <c r="O8464" s="289" t="s">
        <v>945</v>
      </c>
      <c r="P8464" s="289" t="str">
        <f>VLOOKUP(CAT_Details[[#This Row],[Delivery Bp Customer Code]],Table6[],2,0)</f>
        <v>DK-LW01</v>
      </c>
    </row>
    <row r="8465" spans="1:16" x14ac:dyDescent="0.25">
      <c r="A8465" s="289" t="s">
        <v>3329</v>
      </c>
      <c r="B8465">
        <v>2</v>
      </c>
      <c r="C8465">
        <v>240</v>
      </c>
      <c r="D8465">
        <v>0.8</v>
      </c>
      <c r="E8465" s="289" t="s">
        <v>18865</v>
      </c>
      <c r="F8465">
        <v>5016312554</v>
      </c>
      <c r="G8465" s="276">
        <v>45821</v>
      </c>
      <c r="H8465">
        <v>20250604733442</v>
      </c>
      <c r="I8465">
        <v>2.016</v>
      </c>
      <c r="J8465" s="289" t="s">
        <v>3970</v>
      </c>
      <c r="K8465" s="289" t="s">
        <v>18907</v>
      </c>
      <c r="L8465" s="289" t="s">
        <v>275</v>
      </c>
      <c r="M8465" s="289" t="s">
        <v>18459</v>
      </c>
      <c r="N8465" s="289" t="s">
        <v>16794</v>
      </c>
      <c r="O8465" s="289" t="s">
        <v>3332</v>
      </c>
      <c r="P8465" s="289">
        <f>VLOOKUP(CAT_Details[[#This Row],[Delivery Bp Customer Code]],Table6[],2,0)</f>
        <v>3402</v>
      </c>
    </row>
    <row r="8466" spans="1:16" x14ac:dyDescent="0.25">
      <c r="A8466" s="289" t="s">
        <v>3329</v>
      </c>
      <c r="B8466">
        <v>1</v>
      </c>
      <c r="C8466">
        <v>45</v>
      </c>
      <c r="D8466">
        <v>0.2</v>
      </c>
      <c r="E8466" s="289" t="s">
        <v>18908</v>
      </c>
      <c r="F8466">
        <v>5016336209</v>
      </c>
      <c r="G8466" s="276">
        <v>45821</v>
      </c>
      <c r="H8466">
        <v>20250605734382</v>
      </c>
      <c r="I8466">
        <v>0.28799999999999998</v>
      </c>
      <c r="J8466" s="289" t="s">
        <v>350</v>
      </c>
      <c r="K8466" s="289" t="s">
        <v>18909</v>
      </c>
      <c r="L8466" s="289" t="s">
        <v>275</v>
      </c>
      <c r="M8466" s="289" t="s">
        <v>18830</v>
      </c>
      <c r="N8466" s="289" t="s">
        <v>3661</v>
      </c>
      <c r="O8466" s="289" t="s">
        <v>3332</v>
      </c>
      <c r="P8466" s="289">
        <f>VLOOKUP(CAT_Details[[#This Row],[Delivery Bp Customer Code]],Table6[],2,0)</f>
        <v>3402</v>
      </c>
    </row>
    <row r="8467" spans="1:16" x14ac:dyDescent="0.25">
      <c r="A8467" s="289" t="s">
        <v>3329</v>
      </c>
      <c r="B8467">
        <v>1</v>
      </c>
      <c r="C8467">
        <v>65</v>
      </c>
      <c r="D8467">
        <v>0.2</v>
      </c>
      <c r="E8467" s="289" t="s">
        <v>18910</v>
      </c>
      <c r="F8467">
        <v>5016336390</v>
      </c>
      <c r="G8467" s="276">
        <v>45821</v>
      </c>
      <c r="H8467">
        <v>20250605734377</v>
      </c>
      <c r="I8467">
        <v>0.17799999999999999</v>
      </c>
      <c r="J8467" s="289" t="s">
        <v>350</v>
      </c>
      <c r="K8467" s="289" t="s">
        <v>18911</v>
      </c>
      <c r="L8467" s="289" t="s">
        <v>275</v>
      </c>
      <c r="M8467" s="289" t="s">
        <v>18830</v>
      </c>
      <c r="N8467" s="289" t="s">
        <v>540</v>
      </c>
      <c r="O8467" s="289" t="s">
        <v>3332</v>
      </c>
      <c r="P8467" s="289">
        <f>VLOOKUP(CAT_Details[[#This Row],[Delivery Bp Customer Code]],Table6[],2,0)</f>
        <v>3402</v>
      </c>
    </row>
    <row r="8468" spans="1:16" x14ac:dyDescent="0.25">
      <c r="A8468" s="289" t="s">
        <v>3329</v>
      </c>
      <c r="B8468">
        <v>2</v>
      </c>
      <c r="C8468">
        <v>420</v>
      </c>
      <c r="D8468">
        <v>0.4</v>
      </c>
      <c r="E8468" s="289" t="s">
        <v>18912</v>
      </c>
      <c r="F8468">
        <v>5016336405</v>
      </c>
      <c r="G8468" s="276">
        <v>45821</v>
      </c>
      <c r="H8468">
        <v>20250605734390</v>
      </c>
      <c r="I8468">
        <v>0.72</v>
      </c>
      <c r="J8468" s="289" t="s">
        <v>350</v>
      </c>
      <c r="K8468" s="289" t="s">
        <v>18913</v>
      </c>
      <c r="L8468" s="289" t="s">
        <v>275</v>
      </c>
      <c r="M8468" s="289" t="s">
        <v>18914</v>
      </c>
      <c r="N8468" s="289" t="s">
        <v>544</v>
      </c>
      <c r="O8468" s="289" t="s">
        <v>3332</v>
      </c>
      <c r="P8468" s="289">
        <f>VLOOKUP(CAT_Details[[#This Row],[Delivery Bp Customer Code]],Table6[],2,0)</f>
        <v>3402</v>
      </c>
    </row>
    <row r="8469" spans="1:16" x14ac:dyDescent="0.25">
      <c r="A8469" s="289" t="s">
        <v>3329</v>
      </c>
      <c r="B8469">
        <v>35</v>
      </c>
      <c r="C8469">
        <v>2835</v>
      </c>
      <c r="D8469">
        <v>13.6</v>
      </c>
      <c r="E8469" s="289" t="s">
        <v>18915</v>
      </c>
      <c r="F8469">
        <v>5016336427</v>
      </c>
      <c r="G8469" s="276">
        <v>45821</v>
      </c>
      <c r="H8469">
        <v>20250603732436</v>
      </c>
      <c r="I8469">
        <v>42</v>
      </c>
      <c r="J8469" s="289" t="s">
        <v>350</v>
      </c>
      <c r="K8469" s="289" t="s">
        <v>18916</v>
      </c>
      <c r="L8469" s="289" t="s">
        <v>275</v>
      </c>
      <c r="M8469" s="289" t="s">
        <v>18784</v>
      </c>
      <c r="N8469" s="289" t="s">
        <v>3433</v>
      </c>
      <c r="O8469" s="289" t="s">
        <v>3332</v>
      </c>
      <c r="P8469" s="289">
        <f>VLOOKUP(CAT_Details[[#This Row],[Delivery Bp Customer Code]],Table6[],2,0)</f>
        <v>3402</v>
      </c>
    </row>
    <row r="8470" spans="1:16" x14ac:dyDescent="0.25">
      <c r="A8470" s="289" t="s">
        <v>3329</v>
      </c>
      <c r="B8470">
        <v>12</v>
      </c>
      <c r="C8470">
        <v>5120</v>
      </c>
      <c r="D8470">
        <v>4.8</v>
      </c>
      <c r="E8470" s="289" t="s">
        <v>18917</v>
      </c>
      <c r="F8470">
        <v>5016336439</v>
      </c>
      <c r="G8470" s="276">
        <v>45821</v>
      </c>
      <c r="H8470">
        <v>20250605734034</v>
      </c>
      <c r="I8470">
        <v>6.9119999999999999</v>
      </c>
      <c r="J8470" s="289" t="s">
        <v>350</v>
      </c>
      <c r="K8470" s="289" t="s">
        <v>18918</v>
      </c>
      <c r="L8470" s="289" t="s">
        <v>275</v>
      </c>
      <c r="M8470" s="289" t="s">
        <v>18830</v>
      </c>
      <c r="N8470" s="289" t="s">
        <v>3793</v>
      </c>
      <c r="O8470" s="289" t="s">
        <v>3332</v>
      </c>
      <c r="P8470" s="289">
        <f>VLOOKUP(CAT_Details[[#This Row],[Delivery Bp Customer Code]],Table6[],2,0)</f>
        <v>3402</v>
      </c>
    </row>
    <row r="8471" spans="1:16" x14ac:dyDescent="0.25">
      <c r="A8471" s="289" t="s">
        <v>3329</v>
      </c>
      <c r="B8471">
        <v>3</v>
      </c>
      <c r="C8471">
        <v>699</v>
      </c>
      <c r="D8471">
        <v>1.2</v>
      </c>
      <c r="E8471" s="289" t="s">
        <v>18919</v>
      </c>
      <c r="F8471">
        <v>5016336445</v>
      </c>
      <c r="G8471" s="276">
        <v>45821</v>
      </c>
      <c r="H8471">
        <v>20250526727075</v>
      </c>
      <c r="I8471">
        <v>2.88</v>
      </c>
      <c r="J8471" s="289" t="s">
        <v>280</v>
      </c>
      <c r="K8471" s="289" t="s">
        <v>18920</v>
      </c>
      <c r="L8471" s="289" t="s">
        <v>275</v>
      </c>
      <c r="M8471" s="289" t="s">
        <v>18386</v>
      </c>
      <c r="N8471" s="289" t="s">
        <v>619</v>
      </c>
      <c r="O8471" s="289" t="s">
        <v>3332</v>
      </c>
      <c r="P8471" s="289">
        <f>VLOOKUP(CAT_Details[[#This Row],[Delivery Bp Customer Code]],Table6[],2,0)</f>
        <v>3402</v>
      </c>
    </row>
    <row r="8472" spans="1:16" x14ac:dyDescent="0.25">
      <c r="A8472" s="289" t="s">
        <v>3329</v>
      </c>
      <c r="B8472">
        <v>1</v>
      </c>
      <c r="C8472">
        <v>113</v>
      </c>
      <c r="D8472">
        <v>0.4</v>
      </c>
      <c r="E8472" s="289" t="s">
        <v>18919</v>
      </c>
      <c r="F8472">
        <v>5016336446</v>
      </c>
      <c r="G8472" s="276">
        <v>45821</v>
      </c>
      <c r="H8472">
        <v>20250526727068</v>
      </c>
      <c r="I8472">
        <v>0.96</v>
      </c>
      <c r="J8472" s="289" t="s">
        <v>280</v>
      </c>
      <c r="K8472" s="289" t="s">
        <v>18921</v>
      </c>
      <c r="L8472" s="289" t="s">
        <v>275</v>
      </c>
      <c r="M8472" s="289" t="s">
        <v>18386</v>
      </c>
      <c r="N8472" s="289" t="s">
        <v>619</v>
      </c>
      <c r="O8472" s="289" t="s">
        <v>3332</v>
      </c>
      <c r="P8472" s="289">
        <f>VLOOKUP(CAT_Details[[#This Row],[Delivery Bp Customer Code]],Table6[],2,0)</f>
        <v>3402</v>
      </c>
    </row>
    <row r="8473" spans="1:16" x14ac:dyDescent="0.25">
      <c r="A8473" s="289" t="s">
        <v>3329</v>
      </c>
      <c r="B8473">
        <v>7</v>
      </c>
      <c r="C8473">
        <v>77.5</v>
      </c>
      <c r="D8473">
        <v>0.56000000000000005</v>
      </c>
      <c r="E8473" s="289" t="s">
        <v>18922</v>
      </c>
      <c r="F8473">
        <v>5016363802</v>
      </c>
      <c r="G8473" s="276">
        <v>45821</v>
      </c>
      <c r="H8473">
        <v>20250606735364</v>
      </c>
      <c r="I8473">
        <v>0.39700000000000002</v>
      </c>
      <c r="J8473" s="289" t="s">
        <v>302</v>
      </c>
      <c r="K8473" s="289" t="s">
        <v>18923</v>
      </c>
      <c r="L8473" s="289" t="s">
        <v>275</v>
      </c>
      <c r="M8473" s="289" t="s">
        <v>18924</v>
      </c>
      <c r="N8473" s="289" t="s">
        <v>15493</v>
      </c>
      <c r="O8473" s="289" t="s">
        <v>3332</v>
      </c>
      <c r="P8473" s="289">
        <f>VLOOKUP(CAT_Details[[#This Row],[Delivery Bp Customer Code]],Table6[],2,0)</f>
        <v>3402</v>
      </c>
    </row>
    <row r="8474" spans="1:16" x14ac:dyDescent="0.25">
      <c r="A8474" s="289" t="s">
        <v>3329</v>
      </c>
      <c r="B8474">
        <v>3</v>
      </c>
      <c r="C8474">
        <v>253.5</v>
      </c>
      <c r="D8474">
        <v>1.41</v>
      </c>
      <c r="E8474" s="289" t="s">
        <v>18857</v>
      </c>
      <c r="F8474">
        <v>5016363900</v>
      </c>
      <c r="G8474" s="276">
        <v>45821</v>
      </c>
      <c r="H8474">
        <v>20250610736878</v>
      </c>
      <c r="I8474">
        <v>3.742</v>
      </c>
      <c r="J8474" s="289" t="s">
        <v>273</v>
      </c>
      <c r="K8474" s="289" t="s">
        <v>18925</v>
      </c>
      <c r="L8474" s="289" t="s">
        <v>275</v>
      </c>
      <c r="M8474" s="289" t="s">
        <v>18859</v>
      </c>
      <c r="N8474" s="289" t="s">
        <v>519</v>
      </c>
      <c r="O8474" s="289" t="s">
        <v>3332</v>
      </c>
      <c r="P8474" s="289">
        <f>VLOOKUP(CAT_Details[[#This Row],[Delivery Bp Customer Code]],Table6[],2,0)</f>
        <v>3402</v>
      </c>
    </row>
    <row r="8475" spans="1:16" x14ac:dyDescent="0.25">
      <c r="A8475" s="289" t="s">
        <v>3329</v>
      </c>
      <c r="B8475">
        <v>12</v>
      </c>
      <c r="C8475">
        <v>600</v>
      </c>
      <c r="D8475">
        <v>7.8</v>
      </c>
      <c r="E8475" s="289" t="s">
        <v>18926</v>
      </c>
      <c r="F8475">
        <v>5016364491</v>
      </c>
      <c r="G8475" s="276">
        <v>45821</v>
      </c>
      <c r="H8475">
        <v>20250610736972</v>
      </c>
      <c r="I8475">
        <v>17.381</v>
      </c>
      <c r="J8475" s="289" t="s">
        <v>273</v>
      </c>
      <c r="K8475" s="289" t="s">
        <v>18927</v>
      </c>
      <c r="L8475" s="289" t="s">
        <v>275</v>
      </c>
      <c r="M8475" s="289" t="s">
        <v>18859</v>
      </c>
      <c r="N8475" s="289" t="s">
        <v>1240</v>
      </c>
      <c r="O8475" s="289" t="s">
        <v>3332</v>
      </c>
      <c r="P8475" s="289">
        <f>VLOOKUP(CAT_Details[[#This Row],[Delivery Bp Customer Code]],Table6[],2,0)</f>
        <v>3402</v>
      </c>
    </row>
    <row r="8476" spans="1:16" x14ac:dyDescent="0.25">
      <c r="A8476" s="289" t="s">
        <v>707</v>
      </c>
      <c r="B8476">
        <v>7</v>
      </c>
      <c r="C8476">
        <v>19180</v>
      </c>
      <c r="D8476">
        <v>9.08</v>
      </c>
      <c r="E8476" s="289" t="s">
        <v>18928</v>
      </c>
      <c r="F8476">
        <v>5016373949</v>
      </c>
      <c r="G8476" s="276">
        <v>45821</v>
      </c>
      <c r="I8476">
        <v>23.745000000000001</v>
      </c>
      <c r="J8476" s="289" t="s">
        <v>350</v>
      </c>
      <c r="K8476" s="289" t="s">
        <v>18929</v>
      </c>
      <c r="L8476" s="289" t="s">
        <v>273</v>
      </c>
      <c r="M8476" s="289" t="s">
        <v>18930</v>
      </c>
      <c r="N8476" s="289" t="s">
        <v>16025</v>
      </c>
      <c r="O8476" s="289" t="s">
        <v>711</v>
      </c>
      <c r="P8476" s="289" t="str">
        <f>VLOOKUP(CAT_Details[[#This Row],[Delivery Bp Customer Code]],Table6[],2,0)</f>
        <v>No Loc</v>
      </c>
    </row>
    <row r="8477" spans="1:16" x14ac:dyDescent="0.25">
      <c r="A8477" s="289" t="s">
        <v>76</v>
      </c>
      <c r="B8477">
        <v>3</v>
      </c>
      <c r="C8477">
        <v>33</v>
      </c>
      <c r="D8477">
        <v>0.08</v>
      </c>
      <c r="E8477" s="289" t="s">
        <v>18931</v>
      </c>
      <c r="F8477">
        <v>5016296977</v>
      </c>
      <c r="G8477" s="276">
        <v>45821</v>
      </c>
      <c r="H8477">
        <v>20250603732132</v>
      </c>
      <c r="I8477">
        <v>3.5999999999999997E-2</v>
      </c>
      <c r="J8477" s="289" t="s">
        <v>294</v>
      </c>
      <c r="K8477" s="289" t="s">
        <v>18932</v>
      </c>
      <c r="L8477" s="289" t="s">
        <v>275</v>
      </c>
      <c r="M8477" s="289" t="s">
        <v>17989</v>
      </c>
      <c r="N8477" s="289" t="s">
        <v>1413</v>
      </c>
      <c r="O8477" s="289" t="s">
        <v>16049</v>
      </c>
      <c r="P8477" s="289" t="str">
        <f>VLOOKUP(CAT_Details[[#This Row],[Delivery Bp Customer Code]],Table6[],2,0)</f>
        <v>MZ02</v>
      </c>
    </row>
    <row r="8478" spans="1:16" x14ac:dyDescent="0.25">
      <c r="A8478" s="289" t="s">
        <v>76</v>
      </c>
      <c r="B8478">
        <v>1</v>
      </c>
      <c r="C8478">
        <v>160</v>
      </c>
      <c r="D8478">
        <v>0.4</v>
      </c>
      <c r="E8478" s="289" t="s">
        <v>18933</v>
      </c>
      <c r="F8478">
        <v>5016312664</v>
      </c>
      <c r="G8478" s="276">
        <v>45821</v>
      </c>
      <c r="H8478">
        <v>20250603732410</v>
      </c>
      <c r="I8478">
        <v>0.96</v>
      </c>
      <c r="J8478" s="289" t="s">
        <v>294</v>
      </c>
      <c r="K8478" s="289" t="s">
        <v>18934</v>
      </c>
      <c r="L8478" s="289" t="s">
        <v>275</v>
      </c>
      <c r="M8478" s="289" t="s">
        <v>18935</v>
      </c>
      <c r="N8478" s="289" t="s">
        <v>3219</v>
      </c>
      <c r="O8478" s="289" t="s">
        <v>16049</v>
      </c>
      <c r="P8478" s="289" t="str">
        <f>VLOOKUP(CAT_Details[[#This Row],[Delivery Bp Customer Code]],Table6[],2,0)</f>
        <v>MZ02</v>
      </c>
    </row>
    <row r="8479" spans="1:16" x14ac:dyDescent="0.25">
      <c r="A8479" s="289" t="s">
        <v>76</v>
      </c>
      <c r="B8479">
        <v>3</v>
      </c>
      <c r="C8479">
        <v>192</v>
      </c>
      <c r="D8479">
        <v>1.63</v>
      </c>
      <c r="E8479" s="289" t="s">
        <v>18936</v>
      </c>
      <c r="F8479">
        <v>5016312826</v>
      </c>
      <c r="G8479" s="276">
        <v>45821</v>
      </c>
      <c r="H8479">
        <v>20250520722282</v>
      </c>
      <c r="I8479">
        <v>4.484</v>
      </c>
      <c r="J8479" s="289" t="s">
        <v>294</v>
      </c>
      <c r="K8479" s="289" t="s">
        <v>18937</v>
      </c>
      <c r="L8479" s="289" t="s">
        <v>275</v>
      </c>
      <c r="M8479" s="289" t="s">
        <v>18424</v>
      </c>
      <c r="N8479" s="289" t="s">
        <v>5685</v>
      </c>
      <c r="O8479" s="289" t="s">
        <v>16049</v>
      </c>
      <c r="P8479" s="289" t="str">
        <f>VLOOKUP(CAT_Details[[#This Row],[Delivery Bp Customer Code]],Table6[],2,0)</f>
        <v>MZ02</v>
      </c>
    </row>
    <row r="8480" spans="1:16" x14ac:dyDescent="0.25">
      <c r="A8480" s="289" t="s">
        <v>76</v>
      </c>
      <c r="B8480">
        <v>1</v>
      </c>
      <c r="C8480">
        <v>135</v>
      </c>
      <c r="D8480">
        <v>0.4</v>
      </c>
      <c r="E8480" s="289" t="s">
        <v>18938</v>
      </c>
      <c r="F8480">
        <v>5016326145</v>
      </c>
      <c r="G8480" s="276">
        <v>45821</v>
      </c>
      <c r="H8480">
        <v>20250604733697</v>
      </c>
      <c r="I8480">
        <v>0.67200000000000004</v>
      </c>
      <c r="J8480" s="289" t="s">
        <v>324</v>
      </c>
      <c r="K8480" s="289" t="s">
        <v>18939</v>
      </c>
      <c r="L8480" s="289" t="s">
        <v>275</v>
      </c>
      <c r="M8480" s="289" t="s">
        <v>18379</v>
      </c>
      <c r="N8480" s="289" t="s">
        <v>531</v>
      </c>
      <c r="O8480" s="289" t="s">
        <v>16049</v>
      </c>
      <c r="P8480" s="289" t="str">
        <f>VLOOKUP(CAT_Details[[#This Row],[Delivery Bp Customer Code]],Table6[],2,0)</f>
        <v>MZ02</v>
      </c>
    </row>
    <row r="8481" spans="1:16" x14ac:dyDescent="0.25">
      <c r="A8481" s="289" t="s">
        <v>76</v>
      </c>
      <c r="B8481">
        <v>2</v>
      </c>
      <c r="C8481">
        <v>310</v>
      </c>
      <c r="D8481">
        <v>0.6</v>
      </c>
      <c r="E8481" s="289" t="s">
        <v>18940</v>
      </c>
      <c r="F8481">
        <v>5016326178</v>
      </c>
      <c r="G8481" s="276">
        <v>45821</v>
      </c>
      <c r="H8481">
        <v>20250605734284</v>
      </c>
      <c r="I8481">
        <v>0.874</v>
      </c>
      <c r="J8481" s="289" t="s">
        <v>324</v>
      </c>
      <c r="K8481" s="289" t="s">
        <v>18941</v>
      </c>
      <c r="L8481" s="289" t="s">
        <v>275</v>
      </c>
      <c r="M8481" s="289" t="s">
        <v>18771</v>
      </c>
      <c r="N8481" s="289" t="s">
        <v>1160</v>
      </c>
      <c r="O8481" s="289" t="s">
        <v>16049</v>
      </c>
      <c r="P8481" s="289" t="str">
        <f>VLOOKUP(CAT_Details[[#This Row],[Delivery Bp Customer Code]],Table6[],2,0)</f>
        <v>MZ02</v>
      </c>
    </row>
    <row r="8482" spans="1:16" x14ac:dyDescent="0.25">
      <c r="A8482" s="289" t="s">
        <v>76</v>
      </c>
      <c r="B8482">
        <v>3</v>
      </c>
      <c r="C8482">
        <v>2166</v>
      </c>
      <c r="D8482">
        <v>0.78</v>
      </c>
      <c r="E8482" s="289" t="s">
        <v>18942</v>
      </c>
      <c r="F8482">
        <v>5016336313</v>
      </c>
      <c r="G8482" s="276">
        <v>45821</v>
      </c>
      <c r="H8482">
        <v>20250605734586</v>
      </c>
      <c r="I8482">
        <v>2.41</v>
      </c>
      <c r="J8482" s="289" t="s">
        <v>350</v>
      </c>
      <c r="K8482" s="289" t="s">
        <v>18943</v>
      </c>
      <c r="L8482" s="289" t="s">
        <v>275</v>
      </c>
      <c r="M8482" s="289" t="s">
        <v>18784</v>
      </c>
      <c r="N8482" s="289" t="s">
        <v>4441</v>
      </c>
      <c r="O8482" s="289" t="s">
        <v>16049</v>
      </c>
      <c r="P8482" s="289" t="str">
        <f>VLOOKUP(CAT_Details[[#This Row],[Delivery Bp Customer Code]],Table6[],2,0)</f>
        <v>MZ02</v>
      </c>
    </row>
    <row r="8483" spans="1:16" x14ac:dyDescent="0.25">
      <c r="A8483" s="289" t="s">
        <v>285</v>
      </c>
      <c r="B8483">
        <v>37</v>
      </c>
      <c r="C8483">
        <v>524</v>
      </c>
      <c r="D8483">
        <v>1.48</v>
      </c>
      <c r="E8483" s="289" t="s">
        <v>18931</v>
      </c>
      <c r="F8483">
        <v>5016296978</v>
      </c>
      <c r="G8483" s="276">
        <v>45821</v>
      </c>
      <c r="H8483">
        <v>20250603732095</v>
      </c>
      <c r="I8483">
        <v>0.79600000000000004</v>
      </c>
      <c r="J8483" s="289" t="s">
        <v>294</v>
      </c>
      <c r="K8483" s="289" t="s">
        <v>18944</v>
      </c>
      <c r="L8483" s="289" t="s">
        <v>275</v>
      </c>
      <c r="M8483" s="289" t="s">
        <v>17989</v>
      </c>
      <c r="N8483" s="289" t="s">
        <v>1413</v>
      </c>
      <c r="O8483" s="289" t="s">
        <v>291</v>
      </c>
      <c r="P8483" s="289" t="str">
        <f>VLOOKUP(CAT_Details[[#This Row],[Delivery Bp Customer Code]],Table6[],2,0)</f>
        <v>DX01-L5</v>
      </c>
    </row>
    <row r="8484" spans="1:16" x14ac:dyDescent="0.25">
      <c r="A8484" s="289" t="s">
        <v>285</v>
      </c>
      <c r="B8484">
        <v>13</v>
      </c>
      <c r="C8484">
        <v>831</v>
      </c>
      <c r="D8484">
        <v>7.06</v>
      </c>
      <c r="E8484" s="289" t="s">
        <v>18945</v>
      </c>
      <c r="F8484">
        <v>5016312058</v>
      </c>
      <c r="G8484" s="276">
        <v>45821</v>
      </c>
      <c r="H8484">
        <v>20250603732493</v>
      </c>
      <c r="I8484">
        <v>19.209</v>
      </c>
      <c r="J8484" s="289" t="s">
        <v>294</v>
      </c>
      <c r="K8484" s="289" t="s">
        <v>18946</v>
      </c>
      <c r="L8484" s="289" t="s">
        <v>275</v>
      </c>
      <c r="M8484" s="289" t="s">
        <v>18947</v>
      </c>
      <c r="N8484" s="289" t="s">
        <v>5685</v>
      </c>
      <c r="O8484" s="289" t="s">
        <v>291</v>
      </c>
      <c r="P8484" s="289" t="str">
        <f>VLOOKUP(CAT_Details[[#This Row],[Delivery Bp Customer Code]],Table6[],2,0)</f>
        <v>DX01-L5</v>
      </c>
    </row>
    <row r="8485" spans="1:16" x14ac:dyDescent="0.25">
      <c r="A8485" s="289" t="s">
        <v>285</v>
      </c>
      <c r="B8485">
        <v>10</v>
      </c>
      <c r="C8485">
        <v>1550</v>
      </c>
      <c r="D8485">
        <v>4.34</v>
      </c>
      <c r="E8485" s="289" t="s">
        <v>18948</v>
      </c>
      <c r="F8485">
        <v>5016312210</v>
      </c>
      <c r="G8485" s="276">
        <v>45821</v>
      </c>
      <c r="H8485">
        <v>20250602731042</v>
      </c>
      <c r="I8485">
        <v>10.4</v>
      </c>
      <c r="J8485" s="289" t="s">
        <v>294</v>
      </c>
      <c r="K8485" s="289" t="s">
        <v>18949</v>
      </c>
      <c r="L8485" s="289" t="s">
        <v>275</v>
      </c>
      <c r="M8485" s="289" t="s">
        <v>18950</v>
      </c>
      <c r="N8485" s="289" t="s">
        <v>16159</v>
      </c>
      <c r="O8485" s="289" t="s">
        <v>291</v>
      </c>
      <c r="P8485" s="289" t="str">
        <f>VLOOKUP(CAT_Details[[#This Row],[Delivery Bp Customer Code]],Table6[],2,0)</f>
        <v>DX01-L5</v>
      </c>
    </row>
    <row r="8486" spans="1:16" x14ac:dyDescent="0.25">
      <c r="A8486" s="289" t="s">
        <v>285</v>
      </c>
      <c r="B8486">
        <v>19</v>
      </c>
      <c r="C8486">
        <v>1152</v>
      </c>
      <c r="D8486">
        <v>10.31</v>
      </c>
      <c r="E8486" s="289" t="s">
        <v>18951</v>
      </c>
      <c r="F8486">
        <v>5016312254</v>
      </c>
      <c r="G8486" s="276">
        <v>45821</v>
      </c>
      <c r="H8486">
        <v>20250603732532</v>
      </c>
      <c r="I8486">
        <v>27.954000000000001</v>
      </c>
      <c r="J8486" s="289" t="s">
        <v>294</v>
      </c>
      <c r="K8486" s="289" t="s">
        <v>18952</v>
      </c>
      <c r="L8486" s="289" t="s">
        <v>275</v>
      </c>
      <c r="M8486" s="289" t="s">
        <v>18953</v>
      </c>
      <c r="N8486" s="289" t="s">
        <v>5685</v>
      </c>
      <c r="O8486" s="289" t="s">
        <v>291</v>
      </c>
      <c r="P8486" s="289" t="str">
        <f>VLOOKUP(CAT_Details[[#This Row],[Delivery Bp Customer Code]],Table6[],2,0)</f>
        <v>DX01-L5</v>
      </c>
    </row>
    <row r="8487" spans="1:16" x14ac:dyDescent="0.25">
      <c r="A8487" s="289" t="s">
        <v>285</v>
      </c>
      <c r="B8487">
        <v>1</v>
      </c>
      <c r="C8487">
        <v>26</v>
      </c>
      <c r="D8487">
        <v>0.2</v>
      </c>
      <c r="E8487" s="289" t="s">
        <v>18820</v>
      </c>
      <c r="F8487">
        <v>5016312446</v>
      </c>
      <c r="G8487" s="276">
        <v>45821</v>
      </c>
      <c r="H8487">
        <v>20250604733140</v>
      </c>
      <c r="I8487">
        <v>0.192</v>
      </c>
      <c r="J8487" s="289" t="s">
        <v>324</v>
      </c>
      <c r="K8487" s="289" t="s">
        <v>18954</v>
      </c>
      <c r="L8487" s="289" t="s">
        <v>275</v>
      </c>
      <c r="M8487" s="289" t="s">
        <v>18822</v>
      </c>
      <c r="N8487" s="289" t="s">
        <v>399</v>
      </c>
      <c r="O8487" s="289" t="s">
        <v>291</v>
      </c>
      <c r="P8487" s="289" t="str">
        <f>VLOOKUP(CAT_Details[[#This Row],[Delivery Bp Customer Code]],Table6[],2,0)</f>
        <v>DX01-L5</v>
      </c>
    </row>
    <row r="8488" spans="1:16" x14ac:dyDescent="0.25">
      <c r="A8488" s="289" t="s">
        <v>285</v>
      </c>
      <c r="B8488">
        <v>1</v>
      </c>
      <c r="C8488">
        <v>141</v>
      </c>
      <c r="D8488">
        <v>0.4</v>
      </c>
      <c r="E8488" s="289" t="s">
        <v>18955</v>
      </c>
      <c r="F8488">
        <v>5016313177</v>
      </c>
      <c r="G8488" s="276">
        <v>45821</v>
      </c>
      <c r="H8488">
        <v>20250603731856</v>
      </c>
      <c r="I8488">
        <v>0.67200000000000004</v>
      </c>
      <c r="J8488" s="289" t="s">
        <v>294</v>
      </c>
      <c r="K8488" s="289" t="s">
        <v>18956</v>
      </c>
      <c r="L8488" s="289" t="s">
        <v>275</v>
      </c>
      <c r="M8488" s="289" t="s">
        <v>17989</v>
      </c>
      <c r="N8488" s="289" t="s">
        <v>504</v>
      </c>
      <c r="O8488" s="289" t="s">
        <v>291</v>
      </c>
      <c r="P8488" s="289" t="str">
        <f>VLOOKUP(CAT_Details[[#This Row],[Delivery Bp Customer Code]],Table6[],2,0)</f>
        <v>DX01-L5</v>
      </c>
    </row>
    <row r="8489" spans="1:16" x14ac:dyDescent="0.25">
      <c r="A8489" s="289" t="s">
        <v>285</v>
      </c>
      <c r="B8489">
        <v>39</v>
      </c>
      <c r="C8489">
        <v>4200</v>
      </c>
      <c r="D8489">
        <v>10.199999999999999</v>
      </c>
      <c r="E8489" s="289" t="s">
        <v>18957</v>
      </c>
      <c r="F8489">
        <v>5016326162</v>
      </c>
      <c r="G8489" s="276">
        <v>45821</v>
      </c>
      <c r="H8489">
        <v>20250604733781</v>
      </c>
      <c r="I8489">
        <v>9.7919999999999998</v>
      </c>
      <c r="J8489" s="289" t="s">
        <v>324</v>
      </c>
      <c r="K8489" s="289" t="s">
        <v>18958</v>
      </c>
      <c r="L8489" s="289" t="s">
        <v>275</v>
      </c>
      <c r="M8489" s="289" t="s">
        <v>18959</v>
      </c>
      <c r="N8489" s="289" t="s">
        <v>16153</v>
      </c>
      <c r="O8489" s="289" t="s">
        <v>291</v>
      </c>
      <c r="P8489" s="289" t="str">
        <f>VLOOKUP(CAT_Details[[#This Row],[Delivery Bp Customer Code]],Table6[],2,0)</f>
        <v>DX01-L5</v>
      </c>
    </row>
    <row r="8490" spans="1:16" x14ac:dyDescent="0.25">
      <c r="A8490" s="289" t="s">
        <v>285</v>
      </c>
      <c r="B8490">
        <v>19</v>
      </c>
      <c r="C8490">
        <v>3340</v>
      </c>
      <c r="D8490">
        <v>7.6</v>
      </c>
      <c r="E8490" s="289" t="s">
        <v>18960</v>
      </c>
      <c r="F8490">
        <v>5016326212</v>
      </c>
      <c r="G8490" s="276">
        <v>45821</v>
      </c>
      <c r="H8490">
        <v>20250605734087</v>
      </c>
      <c r="I8490">
        <v>12.192</v>
      </c>
      <c r="J8490" s="289" t="s">
        <v>345</v>
      </c>
      <c r="K8490" s="289" t="s">
        <v>18961</v>
      </c>
      <c r="L8490" s="289" t="s">
        <v>275</v>
      </c>
      <c r="M8490" s="289" t="s">
        <v>18962</v>
      </c>
      <c r="N8490" s="289" t="s">
        <v>348</v>
      </c>
      <c r="O8490" s="289" t="s">
        <v>291</v>
      </c>
      <c r="P8490" s="289" t="str">
        <f>VLOOKUP(CAT_Details[[#This Row],[Delivery Bp Customer Code]],Table6[],2,0)</f>
        <v>DX01-L5</v>
      </c>
    </row>
    <row r="8491" spans="1:16" x14ac:dyDescent="0.25">
      <c r="A8491" s="289" t="s">
        <v>285</v>
      </c>
      <c r="B8491">
        <v>12</v>
      </c>
      <c r="C8491">
        <v>13800</v>
      </c>
      <c r="D8491">
        <v>4.8</v>
      </c>
      <c r="E8491" s="289" t="s">
        <v>18963</v>
      </c>
      <c r="F8491">
        <v>5016326224</v>
      </c>
      <c r="G8491" s="276">
        <v>45821</v>
      </c>
      <c r="H8491">
        <v>20250604733791</v>
      </c>
      <c r="I8491">
        <v>6.9119999999999999</v>
      </c>
      <c r="J8491" s="289" t="s">
        <v>324</v>
      </c>
      <c r="K8491" s="289" t="s">
        <v>18964</v>
      </c>
      <c r="L8491" s="289" t="s">
        <v>275</v>
      </c>
      <c r="M8491" s="289" t="s">
        <v>18959</v>
      </c>
      <c r="N8491" s="289" t="s">
        <v>333</v>
      </c>
      <c r="O8491" s="289" t="s">
        <v>291</v>
      </c>
      <c r="P8491" s="289" t="str">
        <f>VLOOKUP(CAT_Details[[#This Row],[Delivery Bp Customer Code]],Table6[],2,0)</f>
        <v>DX01-L5</v>
      </c>
    </row>
    <row r="8492" spans="1:16" x14ac:dyDescent="0.25">
      <c r="A8492" s="289" t="s">
        <v>285</v>
      </c>
      <c r="B8492">
        <v>1</v>
      </c>
      <c r="C8492">
        <v>25</v>
      </c>
      <c r="D8492">
        <v>0.2</v>
      </c>
      <c r="E8492" s="289" t="s">
        <v>18965</v>
      </c>
      <c r="F8492">
        <v>5016336183</v>
      </c>
      <c r="G8492" s="276">
        <v>45821</v>
      </c>
      <c r="H8492">
        <v>20250605734295</v>
      </c>
      <c r="I8492">
        <v>0.23</v>
      </c>
      <c r="J8492" s="289" t="s">
        <v>350</v>
      </c>
      <c r="K8492" s="289" t="s">
        <v>18966</v>
      </c>
      <c r="L8492" s="289" t="s">
        <v>275</v>
      </c>
      <c r="M8492" s="289" t="s">
        <v>18830</v>
      </c>
      <c r="N8492" s="289" t="s">
        <v>378</v>
      </c>
      <c r="O8492" s="289" t="s">
        <v>291</v>
      </c>
      <c r="P8492" s="289" t="str">
        <f>VLOOKUP(CAT_Details[[#This Row],[Delivery Bp Customer Code]],Table6[],2,0)</f>
        <v>DX01-L5</v>
      </c>
    </row>
    <row r="8493" spans="1:16" x14ac:dyDescent="0.25">
      <c r="A8493" s="289" t="s">
        <v>285</v>
      </c>
      <c r="B8493">
        <v>2</v>
      </c>
      <c r="C8493">
        <v>304</v>
      </c>
      <c r="D8493">
        <v>0.61</v>
      </c>
      <c r="E8493" s="289" t="s">
        <v>18967</v>
      </c>
      <c r="F8493">
        <v>5016336212</v>
      </c>
      <c r="G8493" s="276">
        <v>45821</v>
      </c>
      <c r="H8493">
        <v>20250604733102</v>
      </c>
      <c r="I8493">
        <v>0.56799999999999995</v>
      </c>
      <c r="J8493" s="289" t="s">
        <v>350</v>
      </c>
      <c r="K8493" s="289" t="s">
        <v>18968</v>
      </c>
      <c r="L8493" s="289" t="s">
        <v>275</v>
      </c>
      <c r="M8493" s="289" t="s">
        <v>18784</v>
      </c>
      <c r="N8493" s="289" t="s">
        <v>685</v>
      </c>
      <c r="O8493" s="289" t="s">
        <v>291</v>
      </c>
      <c r="P8493" s="289" t="str">
        <f>VLOOKUP(CAT_Details[[#This Row],[Delivery Bp Customer Code]],Table6[],2,0)</f>
        <v>DX01-L5</v>
      </c>
    </row>
    <row r="8494" spans="1:16" x14ac:dyDescent="0.25">
      <c r="A8494" s="289" t="s">
        <v>285</v>
      </c>
      <c r="B8494">
        <v>5</v>
      </c>
      <c r="C8494">
        <v>836</v>
      </c>
      <c r="D8494">
        <v>2</v>
      </c>
      <c r="E8494" s="289" t="s">
        <v>18969</v>
      </c>
      <c r="F8494">
        <v>5016336431</v>
      </c>
      <c r="G8494" s="276">
        <v>45821</v>
      </c>
      <c r="H8494">
        <v>20250606735529</v>
      </c>
      <c r="I8494">
        <v>3.9550000000000001</v>
      </c>
      <c r="J8494" s="289" t="s">
        <v>287</v>
      </c>
      <c r="K8494" s="289" t="s">
        <v>18970</v>
      </c>
      <c r="L8494" s="289" t="s">
        <v>275</v>
      </c>
      <c r="M8494" s="289" t="s">
        <v>18822</v>
      </c>
      <c r="N8494" s="289" t="s">
        <v>814</v>
      </c>
      <c r="O8494" s="289" t="s">
        <v>291</v>
      </c>
      <c r="P8494" s="289" t="str">
        <f>VLOOKUP(CAT_Details[[#This Row],[Delivery Bp Customer Code]],Table6[],2,0)</f>
        <v>DX01-L5</v>
      </c>
    </row>
    <row r="8495" spans="1:16" x14ac:dyDescent="0.25">
      <c r="A8495" s="289" t="s">
        <v>285</v>
      </c>
      <c r="B8495">
        <v>2</v>
      </c>
      <c r="C8495">
        <v>360</v>
      </c>
      <c r="D8495">
        <v>0.8</v>
      </c>
      <c r="E8495" s="289" t="s">
        <v>18969</v>
      </c>
      <c r="F8495">
        <v>5016336432</v>
      </c>
      <c r="G8495" s="276">
        <v>45821</v>
      </c>
      <c r="H8495">
        <v>20250606735535</v>
      </c>
      <c r="I8495">
        <v>1.536</v>
      </c>
      <c r="J8495" s="289" t="s">
        <v>287</v>
      </c>
      <c r="K8495" s="289" t="s">
        <v>18971</v>
      </c>
      <c r="L8495" s="289" t="s">
        <v>275</v>
      </c>
      <c r="M8495" s="289" t="s">
        <v>18822</v>
      </c>
      <c r="N8495" s="289" t="s">
        <v>814</v>
      </c>
      <c r="O8495" s="289" t="s">
        <v>291</v>
      </c>
      <c r="P8495" s="289" t="str">
        <f>VLOOKUP(CAT_Details[[#This Row],[Delivery Bp Customer Code]],Table6[],2,0)</f>
        <v>DX01-L5</v>
      </c>
    </row>
    <row r="8496" spans="1:16" x14ac:dyDescent="0.25">
      <c r="A8496" s="289" t="s">
        <v>272</v>
      </c>
      <c r="B8496">
        <v>4</v>
      </c>
      <c r="C8496">
        <v>2020</v>
      </c>
      <c r="D8496">
        <v>1.6</v>
      </c>
      <c r="E8496" s="289" t="s">
        <v>18972</v>
      </c>
      <c r="F8496">
        <v>5016296593</v>
      </c>
      <c r="G8496" s="276">
        <v>45821</v>
      </c>
      <c r="H8496">
        <v>20250529729962</v>
      </c>
      <c r="I8496">
        <v>3.84</v>
      </c>
      <c r="J8496" s="289" t="s">
        <v>324</v>
      </c>
      <c r="K8496" s="289" t="s">
        <v>18973</v>
      </c>
      <c r="L8496" s="289" t="s">
        <v>275</v>
      </c>
      <c r="M8496" s="289" t="s">
        <v>18792</v>
      </c>
      <c r="N8496" s="289" t="s">
        <v>622</v>
      </c>
      <c r="O8496" s="289" t="s">
        <v>277</v>
      </c>
      <c r="P8496" s="289" t="str">
        <f>VLOOKUP(CAT_Details[[#This Row],[Delivery Bp Customer Code]],Table6[],2,0)</f>
        <v>U2-L5</v>
      </c>
    </row>
    <row r="8497" spans="1:16" x14ac:dyDescent="0.25">
      <c r="A8497" s="289" t="s">
        <v>272</v>
      </c>
      <c r="B8497">
        <v>2</v>
      </c>
      <c r="C8497">
        <v>793.4</v>
      </c>
      <c r="D8497">
        <v>0.4</v>
      </c>
      <c r="E8497" s="289" t="s">
        <v>18974</v>
      </c>
      <c r="F8497">
        <v>5016312987</v>
      </c>
      <c r="G8497" s="276">
        <v>45821</v>
      </c>
      <c r="H8497">
        <v>20250603731937</v>
      </c>
      <c r="I8497">
        <v>0.57599999999999996</v>
      </c>
      <c r="J8497" s="289" t="s">
        <v>294</v>
      </c>
      <c r="K8497" s="289" t="s">
        <v>18975</v>
      </c>
      <c r="L8497" s="289" t="s">
        <v>275</v>
      </c>
      <c r="M8497" s="289" t="s">
        <v>17989</v>
      </c>
      <c r="N8497" s="289" t="s">
        <v>698</v>
      </c>
      <c r="O8497" s="289" t="s">
        <v>277</v>
      </c>
      <c r="P8497" s="289" t="str">
        <f>VLOOKUP(CAT_Details[[#This Row],[Delivery Bp Customer Code]],Table6[],2,0)</f>
        <v>U2-L5</v>
      </c>
    </row>
    <row r="8498" spans="1:16" x14ac:dyDescent="0.25">
      <c r="A8498" s="289" t="s">
        <v>272</v>
      </c>
      <c r="B8498">
        <v>1</v>
      </c>
      <c r="C8498">
        <v>135.19</v>
      </c>
      <c r="D8498">
        <v>0.46</v>
      </c>
      <c r="E8498" s="289" t="s">
        <v>18976</v>
      </c>
      <c r="F8498">
        <v>5016326142</v>
      </c>
      <c r="G8498" s="276">
        <v>45821</v>
      </c>
      <c r="H8498">
        <v>20250605734028</v>
      </c>
      <c r="I8498">
        <v>1.19</v>
      </c>
      <c r="J8498" s="289" t="s">
        <v>345</v>
      </c>
      <c r="K8498" s="289" t="s">
        <v>18977</v>
      </c>
      <c r="L8498" s="289" t="s">
        <v>275</v>
      </c>
      <c r="M8498" s="289" t="s">
        <v>18838</v>
      </c>
      <c r="N8498" s="289" t="s">
        <v>4779</v>
      </c>
      <c r="O8498" s="289" t="s">
        <v>277</v>
      </c>
      <c r="P8498" s="289" t="str">
        <f>VLOOKUP(CAT_Details[[#This Row],[Delivery Bp Customer Code]],Table6[],2,0)</f>
        <v>U2-L5</v>
      </c>
    </row>
    <row r="8499" spans="1:16" x14ac:dyDescent="0.25">
      <c r="A8499" s="289" t="s">
        <v>272</v>
      </c>
      <c r="B8499">
        <v>1</v>
      </c>
      <c r="C8499">
        <v>90</v>
      </c>
      <c r="D8499">
        <v>0.4</v>
      </c>
      <c r="E8499" s="289" t="s">
        <v>18978</v>
      </c>
      <c r="F8499">
        <v>5016326173</v>
      </c>
      <c r="G8499" s="276">
        <v>45821</v>
      </c>
      <c r="H8499">
        <v>20250604733719</v>
      </c>
      <c r="I8499">
        <v>1.306</v>
      </c>
      <c r="J8499" s="289" t="s">
        <v>324</v>
      </c>
      <c r="K8499" s="289" t="s">
        <v>18979</v>
      </c>
      <c r="L8499" s="289" t="s">
        <v>275</v>
      </c>
      <c r="M8499" s="289" t="s">
        <v>18379</v>
      </c>
      <c r="N8499" s="289" t="s">
        <v>612</v>
      </c>
      <c r="O8499" s="289" t="s">
        <v>277</v>
      </c>
      <c r="P8499" s="289" t="str">
        <f>VLOOKUP(CAT_Details[[#This Row],[Delivery Bp Customer Code]],Table6[],2,0)</f>
        <v>U2-L5</v>
      </c>
    </row>
    <row r="8500" spans="1:16" x14ac:dyDescent="0.25">
      <c r="A8500" s="289" t="s">
        <v>272</v>
      </c>
      <c r="B8500">
        <v>2</v>
      </c>
      <c r="C8500">
        <v>276</v>
      </c>
      <c r="D8500">
        <v>0.8</v>
      </c>
      <c r="E8500" s="289" t="s">
        <v>18980</v>
      </c>
      <c r="F8500">
        <v>5016326184</v>
      </c>
      <c r="G8500" s="276">
        <v>45821</v>
      </c>
      <c r="H8500">
        <v>20250605734312</v>
      </c>
      <c r="I8500">
        <v>1.92</v>
      </c>
      <c r="J8500" s="289" t="s">
        <v>324</v>
      </c>
      <c r="K8500" s="289" t="s">
        <v>18981</v>
      </c>
      <c r="L8500" s="289" t="s">
        <v>275</v>
      </c>
      <c r="M8500" s="289" t="s">
        <v>18379</v>
      </c>
      <c r="N8500" s="289" t="s">
        <v>616</v>
      </c>
      <c r="O8500" s="289" t="s">
        <v>277</v>
      </c>
      <c r="P8500" s="289" t="str">
        <f>VLOOKUP(CAT_Details[[#This Row],[Delivery Bp Customer Code]],Table6[],2,0)</f>
        <v>U2-L5</v>
      </c>
    </row>
    <row r="8501" spans="1:16" x14ac:dyDescent="0.25">
      <c r="A8501" s="289" t="s">
        <v>272</v>
      </c>
      <c r="B8501">
        <v>1</v>
      </c>
      <c r="C8501">
        <v>52</v>
      </c>
      <c r="D8501">
        <v>0.2</v>
      </c>
      <c r="E8501" s="289" t="s">
        <v>18982</v>
      </c>
      <c r="F8501">
        <v>5016336199</v>
      </c>
      <c r="G8501" s="276">
        <v>45821</v>
      </c>
      <c r="H8501">
        <v>20250602730890</v>
      </c>
      <c r="I8501">
        <v>0.35</v>
      </c>
      <c r="J8501" s="289" t="s">
        <v>350</v>
      </c>
      <c r="K8501" s="289" t="s">
        <v>18983</v>
      </c>
      <c r="L8501" s="289" t="s">
        <v>275</v>
      </c>
      <c r="M8501" s="289" t="s">
        <v>18830</v>
      </c>
      <c r="N8501" s="289" t="s">
        <v>704</v>
      </c>
      <c r="O8501" s="289" t="s">
        <v>277</v>
      </c>
      <c r="P8501" s="289" t="str">
        <f>VLOOKUP(CAT_Details[[#This Row],[Delivery Bp Customer Code]],Table6[],2,0)</f>
        <v>U2-L5</v>
      </c>
    </row>
    <row r="8502" spans="1:16" x14ac:dyDescent="0.25">
      <c r="A8502" s="289" t="s">
        <v>272</v>
      </c>
      <c r="B8502">
        <v>12</v>
      </c>
      <c r="C8502">
        <v>5109.03</v>
      </c>
      <c r="D8502">
        <v>4.5999999999999996</v>
      </c>
      <c r="E8502" s="289" t="s">
        <v>18984</v>
      </c>
      <c r="F8502">
        <v>5016336315</v>
      </c>
      <c r="G8502" s="276">
        <v>45821</v>
      </c>
      <c r="H8502">
        <v>20250605734873</v>
      </c>
      <c r="I8502">
        <v>6.2779999999999996</v>
      </c>
      <c r="J8502" s="289" t="s">
        <v>350</v>
      </c>
      <c r="K8502" s="289" t="s">
        <v>18985</v>
      </c>
      <c r="L8502" s="289" t="s">
        <v>275</v>
      </c>
      <c r="M8502" s="289" t="s">
        <v>18830</v>
      </c>
      <c r="N8502" s="289" t="s">
        <v>456</v>
      </c>
      <c r="O8502" s="289" t="s">
        <v>277</v>
      </c>
      <c r="P8502" s="289" t="str">
        <f>VLOOKUP(CAT_Details[[#This Row],[Delivery Bp Customer Code]],Table6[],2,0)</f>
        <v>U2-L5</v>
      </c>
    </row>
    <row r="8503" spans="1:16" x14ac:dyDescent="0.25">
      <c r="A8503" s="289" t="s">
        <v>272</v>
      </c>
      <c r="B8503">
        <v>6</v>
      </c>
      <c r="C8503">
        <v>1229</v>
      </c>
      <c r="D8503">
        <v>1.8</v>
      </c>
      <c r="E8503" s="289" t="s">
        <v>18910</v>
      </c>
      <c r="F8503">
        <v>5016336389</v>
      </c>
      <c r="G8503" s="276">
        <v>45821</v>
      </c>
      <c r="H8503">
        <v>20250605734368</v>
      </c>
      <c r="I8503">
        <v>3.1920000000000002</v>
      </c>
      <c r="J8503" s="289" t="s">
        <v>350</v>
      </c>
      <c r="K8503" s="289" t="s">
        <v>18986</v>
      </c>
      <c r="L8503" s="289" t="s">
        <v>275</v>
      </c>
      <c r="M8503" s="289" t="s">
        <v>18830</v>
      </c>
      <c r="N8503" s="289" t="s">
        <v>540</v>
      </c>
      <c r="O8503" s="289" t="s">
        <v>277</v>
      </c>
      <c r="P8503" s="289" t="str">
        <f>VLOOKUP(CAT_Details[[#This Row],[Delivery Bp Customer Code]],Table6[],2,0)</f>
        <v>U2-L5</v>
      </c>
    </row>
    <row r="8504" spans="1:16" x14ac:dyDescent="0.25">
      <c r="A8504" s="289" t="s">
        <v>272</v>
      </c>
      <c r="B8504">
        <v>8</v>
      </c>
      <c r="C8504">
        <v>1816</v>
      </c>
      <c r="D8504">
        <v>1.6</v>
      </c>
      <c r="E8504" s="289" t="s">
        <v>18912</v>
      </c>
      <c r="F8504">
        <v>5016336404</v>
      </c>
      <c r="G8504" s="276">
        <v>45821</v>
      </c>
      <c r="H8504">
        <v>20250605734358</v>
      </c>
      <c r="I8504">
        <v>2.976</v>
      </c>
      <c r="J8504" s="289" t="s">
        <v>350</v>
      </c>
      <c r="K8504" s="289" t="s">
        <v>18987</v>
      </c>
      <c r="L8504" s="289" t="s">
        <v>275</v>
      </c>
      <c r="M8504" s="289" t="s">
        <v>18914</v>
      </c>
      <c r="N8504" s="289" t="s">
        <v>544</v>
      </c>
      <c r="O8504" s="289" t="s">
        <v>277</v>
      </c>
      <c r="P8504" s="289" t="str">
        <f>VLOOKUP(CAT_Details[[#This Row],[Delivery Bp Customer Code]],Table6[],2,0)</f>
        <v>U2-L5</v>
      </c>
    </row>
    <row r="8505" spans="1:16" x14ac:dyDescent="0.25">
      <c r="A8505" s="289" t="s">
        <v>272</v>
      </c>
      <c r="B8505">
        <v>1</v>
      </c>
      <c r="C8505">
        <v>58</v>
      </c>
      <c r="D8505">
        <v>0.4</v>
      </c>
      <c r="E8505" s="289" t="s">
        <v>18857</v>
      </c>
      <c r="F8505">
        <v>5016363899</v>
      </c>
      <c r="G8505" s="276">
        <v>45821</v>
      </c>
      <c r="H8505">
        <v>20250610736862</v>
      </c>
      <c r="I8505">
        <v>1.056</v>
      </c>
      <c r="J8505" s="289" t="s">
        <v>273</v>
      </c>
      <c r="K8505" s="289" t="s">
        <v>18988</v>
      </c>
      <c r="L8505" s="289" t="s">
        <v>275</v>
      </c>
      <c r="M8505" s="289" t="s">
        <v>18859</v>
      </c>
      <c r="N8505" s="289" t="s">
        <v>519</v>
      </c>
      <c r="O8505" s="289" t="s">
        <v>277</v>
      </c>
      <c r="P8505" s="289" t="str">
        <f>VLOOKUP(CAT_Details[[#This Row],[Delivery Bp Customer Code]],Table6[],2,0)</f>
        <v>U2-L5</v>
      </c>
    </row>
    <row r="8506" spans="1:16" x14ac:dyDescent="0.25">
      <c r="A8506" s="289" t="s">
        <v>278</v>
      </c>
      <c r="B8506">
        <v>1</v>
      </c>
      <c r="C8506">
        <v>50</v>
      </c>
      <c r="D8506">
        <v>0.2</v>
      </c>
      <c r="E8506" s="289" t="s">
        <v>18989</v>
      </c>
      <c r="F8506">
        <v>5016336177</v>
      </c>
      <c r="G8506" s="276">
        <v>45824</v>
      </c>
      <c r="H8506">
        <v>20250606735598</v>
      </c>
      <c r="I8506">
        <v>0.28799999999999998</v>
      </c>
      <c r="J8506" s="289" t="s">
        <v>287</v>
      </c>
      <c r="K8506" s="289" t="s">
        <v>18990</v>
      </c>
      <c r="L8506" s="289" t="s">
        <v>275</v>
      </c>
      <c r="M8506" s="289" t="s">
        <v>18991</v>
      </c>
      <c r="N8506" s="289" t="s">
        <v>889</v>
      </c>
      <c r="O8506" s="289" t="s">
        <v>498</v>
      </c>
      <c r="P8506" s="289" t="str">
        <f>VLOOKUP(CAT_Details[[#This Row],[Delivery Bp Customer Code]],Table6[],2,0)</f>
        <v>DK-BM01</v>
      </c>
    </row>
    <row r="8507" spans="1:16" x14ac:dyDescent="0.25">
      <c r="A8507" s="289" t="s">
        <v>278</v>
      </c>
      <c r="B8507">
        <v>3</v>
      </c>
      <c r="C8507">
        <v>378</v>
      </c>
      <c r="D8507">
        <v>0.6</v>
      </c>
      <c r="E8507" s="289" t="s">
        <v>18992</v>
      </c>
      <c r="F8507">
        <v>5016336261</v>
      </c>
      <c r="G8507" s="276">
        <v>45824</v>
      </c>
      <c r="H8507">
        <v>20250606735281</v>
      </c>
      <c r="I8507">
        <v>1.44</v>
      </c>
      <c r="J8507" s="289" t="s">
        <v>324</v>
      </c>
      <c r="K8507" s="289" t="s">
        <v>18993</v>
      </c>
      <c r="L8507" s="289" t="s">
        <v>275</v>
      </c>
      <c r="M8507" s="289" t="s">
        <v>18994</v>
      </c>
      <c r="N8507" s="289" t="s">
        <v>1067</v>
      </c>
      <c r="O8507" s="289" t="s">
        <v>498</v>
      </c>
      <c r="P8507" s="289" t="str">
        <f>VLOOKUP(CAT_Details[[#This Row],[Delivery Bp Customer Code]],Table6[],2,0)</f>
        <v>DK-BM01</v>
      </c>
    </row>
    <row r="8508" spans="1:16" x14ac:dyDescent="0.25">
      <c r="A8508" s="289" t="s">
        <v>278</v>
      </c>
      <c r="B8508">
        <v>1</v>
      </c>
      <c r="C8508">
        <v>500.2</v>
      </c>
      <c r="D8508">
        <v>0.4</v>
      </c>
      <c r="E8508" s="289" t="s">
        <v>18995</v>
      </c>
      <c r="F8508">
        <v>5016348566</v>
      </c>
      <c r="G8508" s="276">
        <v>45824</v>
      </c>
      <c r="H8508">
        <v>20250606735784</v>
      </c>
      <c r="I8508">
        <v>0.96</v>
      </c>
      <c r="J8508" s="289" t="s">
        <v>280</v>
      </c>
      <c r="K8508" s="289" t="s">
        <v>18996</v>
      </c>
      <c r="L8508" s="289" t="s">
        <v>275</v>
      </c>
      <c r="M8508" s="289" t="s">
        <v>18659</v>
      </c>
      <c r="N8508" s="289" t="s">
        <v>1132</v>
      </c>
      <c r="O8508" s="289" t="s">
        <v>498</v>
      </c>
      <c r="P8508" s="289" t="str">
        <f>VLOOKUP(CAT_Details[[#This Row],[Delivery Bp Customer Code]],Table6[],2,0)</f>
        <v>DK-BM01</v>
      </c>
    </row>
    <row r="8509" spans="1:16" x14ac:dyDescent="0.25">
      <c r="A8509" s="289" t="s">
        <v>278</v>
      </c>
      <c r="B8509">
        <v>1</v>
      </c>
      <c r="C8509">
        <v>544.20000000000005</v>
      </c>
      <c r="D8509">
        <v>0.4</v>
      </c>
      <c r="E8509" s="289" t="s">
        <v>18997</v>
      </c>
      <c r="F8509">
        <v>5016348627</v>
      </c>
      <c r="G8509" s="276">
        <v>45824</v>
      </c>
      <c r="H8509">
        <v>20250606735782</v>
      </c>
      <c r="I8509">
        <v>0.96</v>
      </c>
      <c r="J8509" s="289" t="s">
        <v>280</v>
      </c>
      <c r="K8509" s="289" t="s">
        <v>18998</v>
      </c>
      <c r="L8509" s="289" t="s">
        <v>275</v>
      </c>
      <c r="M8509" s="289" t="s">
        <v>18854</v>
      </c>
      <c r="N8509" s="289" t="s">
        <v>566</v>
      </c>
      <c r="O8509" s="289" t="s">
        <v>498</v>
      </c>
      <c r="P8509" s="289" t="str">
        <f>VLOOKUP(CAT_Details[[#This Row],[Delivery Bp Customer Code]],Table6[],2,0)</f>
        <v>DK-BM01</v>
      </c>
    </row>
    <row r="8510" spans="1:16" x14ac:dyDescent="0.25">
      <c r="A8510" s="289" t="s">
        <v>278</v>
      </c>
      <c r="B8510">
        <v>1</v>
      </c>
      <c r="C8510">
        <v>300</v>
      </c>
      <c r="D8510">
        <v>0.4</v>
      </c>
      <c r="E8510" s="289" t="s">
        <v>18999</v>
      </c>
      <c r="F8510">
        <v>5016379962</v>
      </c>
      <c r="G8510" s="276">
        <v>45824</v>
      </c>
      <c r="H8510">
        <v>20250611737964</v>
      </c>
      <c r="I8510">
        <v>0.57599999999999996</v>
      </c>
      <c r="J8510" s="289" t="s">
        <v>273</v>
      </c>
      <c r="K8510" s="289" t="s">
        <v>19000</v>
      </c>
      <c r="L8510" s="289" t="s">
        <v>275</v>
      </c>
      <c r="M8510" s="289" t="s">
        <v>19001</v>
      </c>
      <c r="N8510" s="289" t="s">
        <v>653</v>
      </c>
      <c r="O8510" s="289" t="s">
        <v>498</v>
      </c>
      <c r="P8510" s="289" t="str">
        <f>VLOOKUP(CAT_Details[[#This Row],[Delivery Bp Customer Code]],Table6[],2,0)</f>
        <v>DK-BM01</v>
      </c>
    </row>
    <row r="8511" spans="1:16" x14ac:dyDescent="0.25">
      <c r="A8511" s="289" t="s">
        <v>278</v>
      </c>
      <c r="B8511">
        <v>4</v>
      </c>
      <c r="C8511">
        <v>721.36</v>
      </c>
      <c r="D8511">
        <v>1.6</v>
      </c>
      <c r="E8511" s="289" t="s">
        <v>19002</v>
      </c>
      <c r="F8511">
        <v>5016379984</v>
      </c>
      <c r="G8511" s="276">
        <v>45824</v>
      </c>
      <c r="H8511">
        <v>20250610737251</v>
      </c>
      <c r="I8511">
        <v>3.84</v>
      </c>
      <c r="J8511" s="289" t="s">
        <v>273</v>
      </c>
      <c r="K8511" s="289" t="s">
        <v>19003</v>
      </c>
      <c r="L8511" s="289" t="s">
        <v>275</v>
      </c>
      <c r="M8511" s="289" t="s">
        <v>19001</v>
      </c>
      <c r="N8511" s="289" t="s">
        <v>493</v>
      </c>
      <c r="O8511" s="289" t="s">
        <v>498</v>
      </c>
      <c r="P8511" s="289" t="str">
        <f>VLOOKUP(CAT_Details[[#This Row],[Delivery Bp Customer Code]],Table6[],2,0)</f>
        <v>DK-BM01</v>
      </c>
    </row>
    <row r="8512" spans="1:16" x14ac:dyDescent="0.25">
      <c r="A8512" s="289" t="s">
        <v>75</v>
      </c>
      <c r="B8512">
        <v>3</v>
      </c>
      <c r="C8512">
        <v>22.5</v>
      </c>
      <c r="D8512">
        <v>0.2</v>
      </c>
      <c r="E8512" s="289" t="s">
        <v>19004</v>
      </c>
      <c r="F8512">
        <v>5016336180</v>
      </c>
      <c r="G8512" s="276">
        <v>45824</v>
      </c>
      <c r="H8512">
        <v>20250605734515</v>
      </c>
      <c r="I8512">
        <v>0.20100000000000001</v>
      </c>
      <c r="J8512" s="289" t="s">
        <v>324</v>
      </c>
      <c r="K8512" s="289" t="s">
        <v>19005</v>
      </c>
      <c r="L8512" s="289" t="s">
        <v>275</v>
      </c>
      <c r="M8512" s="289" t="s">
        <v>18792</v>
      </c>
      <c r="N8512" s="289" t="s">
        <v>13813</v>
      </c>
      <c r="O8512" s="289" t="s">
        <v>5281</v>
      </c>
      <c r="P8512" s="289" t="str">
        <f>VLOOKUP(CAT_Details[[#This Row],[Delivery Bp Customer Code]],Table6[],2,0)</f>
        <v>DK-LW08</v>
      </c>
    </row>
    <row r="8513" spans="1:16" x14ac:dyDescent="0.25">
      <c r="A8513" s="289" t="s">
        <v>17052</v>
      </c>
      <c r="B8513">
        <v>2</v>
      </c>
      <c r="C8513">
        <v>944</v>
      </c>
      <c r="D8513">
        <v>0.91</v>
      </c>
      <c r="E8513" s="289" t="s">
        <v>19006</v>
      </c>
      <c r="F8513">
        <v>5016312182</v>
      </c>
      <c r="G8513" s="276">
        <v>45824</v>
      </c>
      <c r="H8513">
        <v>20250604733473</v>
      </c>
      <c r="I8513">
        <v>1.744</v>
      </c>
      <c r="J8513" s="289" t="s">
        <v>853</v>
      </c>
      <c r="K8513" s="289" t="s">
        <v>19007</v>
      </c>
      <c r="L8513" s="289" t="s">
        <v>280</v>
      </c>
      <c r="M8513" s="289" t="s">
        <v>19001</v>
      </c>
      <c r="N8513" s="289" t="s">
        <v>856</v>
      </c>
      <c r="O8513" s="289" t="s">
        <v>18284</v>
      </c>
      <c r="P8513" s="289">
        <f>VLOOKUP(CAT_Details[[#This Row],[Delivery Bp Customer Code]],Table6[],2,0)</f>
        <v>3705</v>
      </c>
    </row>
    <row r="8514" spans="1:16" x14ac:dyDescent="0.25">
      <c r="A8514" s="289" t="s">
        <v>17052</v>
      </c>
      <c r="B8514">
        <v>2</v>
      </c>
      <c r="C8514">
        <v>1600</v>
      </c>
      <c r="D8514">
        <v>0.91</v>
      </c>
      <c r="E8514" s="289" t="s">
        <v>19006</v>
      </c>
      <c r="F8514">
        <v>5016312183</v>
      </c>
      <c r="G8514" s="276">
        <v>45824</v>
      </c>
      <c r="H8514">
        <v>20250604733456</v>
      </c>
      <c r="I8514">
        <v>1.744</v>
      </c>
      <c r="J8514" s="289" t="s">
        <v>853</v>
      </c>
      <c r="K8514" s="289" t="s">
        <v>19008</v>
      </c>
      <c r="L8514" s="289" t="s">
        <v>280</v>
      </c>
      <c r="M8514" s="289" t="s">
        <v>19001</v>
      </c>
      <c r="N8514" s="289" t="s">
        <v>856</v>
      </c>
      <c r="O8514" s="289" t="s">
        <v>18284</v>
      </c>
      <c r="P8514" s="289">
        <f>VLOOKUP(CAT_Details[[#This Row],[Delivery Bp Customer Code]],Table6[],2,0)</f>
        <v>3705</v>
      </c>
    </row>
    <row r="8515" spans="1:16" x14ac:dyDescent="0.25">
      <c r="A8515" s="289" t="s">
        <v>17052</v>
      </c>
      <c r="B8515">
        <v>1</v>
      </c>
      <c r="C8515">
        <v>8.67</v>
      </c>
      <c r="D8515">
        <v>7.0000000000000007E-2</v>
      </c>
      <c r="E8515" s="289" t="s">
        <v>19009</v>
      </c>
      <c r="F8515">
        <v>5016313122</v>
      </c>
      <c r="G8515" s="276">
        <v>45824</v>
      </c>
      <c r="H8515">
        <v>20250603732327</v>
      </c>
      <c r="I8515">
        <v>2.5000000000000001E-2</v>
      </c>
      <c r="J8515" s="289" t="s">
        <v>764</v>
      </c>
      <c r="K8515" s="289" t="s">
        <v>19010</v>
      </c>
      <c r="L8515" s="289" t="s">
        <v>280</v>
      </c>
      <c r="M8515" s="289" t="s">
        <v>19011</v>
      </c>
      <c r="N8515" s="289" t="s">
        <v>766</v>
      </c>
      <c r="O8515" s="289" t="s">
        <v>18284</v>
      </c>
      <c r="P8515" s="289">
        <f>VLOOKUP(CAT_Details[[#This Row],[Delivery Bp Customer Code]],Table6[],2,0)</f>
        <v>3705</v>
      </c>
    </row>
    <row r="8516" spans="1:16" x14ac:dyDescent="0.25">
      <c r="A8516" s="289" t="s">
        <v>17052</v>
      </c>
      <c r="B8516">
        <v>2</v>
      </c>
      <c r="C8516">
        <v>118</v>
      </c>
      <c r="D8516">
        <v>0.8</v>
      </c>
      <c r="E8516" s="289" t="s">
        <v>19012</v>
      </c>
      <c r="F8516">
        <v>5016326131</v>
      </c>
      <c r="G8516" s="276">
        <v>45824</v>
      </c>
      <c r="H8516">
        <v>20250605734532</v>
      </c>
      <c r="I8516">
        <v>1.21</v>
      </c>
      <c r="J8516" s="289" t="s">
        <v>3890</v>
      </c>
      <c r="K8516" s="289" t="s">
        <v>19013</v>
      </c>
      <c r="L8516" s="289" t="s">
        <v>280</v>
      </c>
      <c r="M8516" s="289" t="s">
        <v>19014</v>
      </c>
      <c r="N8516" s="289" t="s">
        <v>3896</v>
      </c>
      <c r="O8516" s="289" t="s">
        <v>18284</v>
      </c>
      <c r="P8516" s="289">
        <f>VLOOKUP(CAT_Details[[#This Row],[Delivery Bp Customer Code]],Table6[],2,0)</f>
        <v>3705</v>
      </c>
    </row>
    <row r="8517" spans="1:16" x14ac:dyDescent="0.25">
      <c r="A8517" s="289" t="s">
        <v>17052</v>
      </c>
      <c r="B8517">
        <v>1</v>
      </c>
      <c r="C8517">
        <v>34</v>
      </c>
      <c r="D8517">
        <v>0.4</v>
      </c>
      <c r="E8517" s="289" t="s">
        <v>19012</v>
      </c>
      <c r="F8517">
        <v>5016326133</v>
      </c>
      <c r="G8517" s="276">
        <v>45824</v>
      </c>
      <c r="H8517">
        <v>20250605734538</v>
      </c>
      <c r="I8517">
        <v>0.35499999999999998</v>
      </c>
      <c r="J8517" s="289" t="s">
        <v>3890</v>
      </c>
      <c r="K8517" s="289" t="s">
        <v>19015</v>
      </c>
      <c r="L8517" s="289" t="s">
        <v>280</v>
      </c>
      <c r="M8517" s="289" t="s">
        <v>19014</v>
      </c>
      <c r="N8517" s="289" t="s">
        <v>3896</v>
      </c>
      <c r="O8517" s="289" t="s">
        <v>18284</v>
      </c>
      <c r="P8517" s="289">
        <f>VLOOKUP(CAT_Details[[#This Row],[Delivery Bp Customer Code]],Table6[],2,0)</f>
        <v>3705</v>
      </c>
    </row>
    <row r="8518" spans="1:16" x14ac:dyDescent="0.25">
      <c r="A8518" s="289" t="s">
        <v>17052</v>
      </c>
      <c r="B8518">
        <v>1</v>
      </c>
      <c r="C8518">
        <v>4.5</v>
      </c>
      <c r="D8518">
        <v>0.09</v>
      </c>
      <c r="E8518" s="289" t="s">
        <v>19016</v>
      </c>
      <c r="F8518">
        <v>5016326190</v>
      </c>
      <c r="G8518" s="276">
        <v>45824</v>
      </c>
      <c r="H8518">
        <v>20250605734171</v>
      </c>
      <c r="I8518">
        <v>6.0999999999999999E-2</v>
      </c>
      <c r="J8518" s="289" t="s">
        <v>3970</v>
      </c>
      <c r="K8518" s="289" t="s">
        <v>19017</v>
      </c>
      <c r="L8518" s="289" t="s">
        <v>280</v>
      </c>
      <c r="M8518" s="289" t="s">
        <v>19018</v>
      </c>
      <c r="N8518" s="289" t="s">
        <v>16794</v>
      </c>
      <c r="O8518" s="289" t="s">
        <v>18284</v>
      </c>
      <c r="P8518" s="289">
        <f>VLOOKUP(CAT_Details[[#This Row],[Delivery Bp Customer Code]],Table6[],2,0)</f>
        <v>3705</v>
      </c>
    </row>
    <row r="8519" spans="1:16" x14ac:dyDescent="0.25">
      <c r="A8519" s="289" t="s">
        <v>17052</v>
      </c>
      <c r="B8519">
        <v>2</v>
      </c>
      <c r="C8519">
        <v>866</v>
      </c>
      <c r="D8519">
        <v>1.03</v>
      </c>
      <c r="E8519" s="289" t="s">
        <v>19019</v>
      </c>
      <c r="F8519">
        <v>5016336191</v>
      </c>
      <c r="G8519" s="276">
        <v>45824</v>
      </c>
      <c r="H8519">
        <v>20250606735730</v>
      </c>
      <c r="I8519">
        <v>2.46</v>
      </c>
      <c r="J8519" s="289" t="s">
        <v>345</v>
      </c>
      <c r="K8519" s="289" t="s">
        <v>19020</v>
      </c>
      <c r="L8519" s="289" t="s">
        <v>280</v>
      </c>
      <c r="M8519" s="289" t="s">
        <v>19021</v>
      </c>
      <c r="N8519" s="289" t="s">
        <v>18695</v>
      </c>
      <c r="O8519" s="289" t="s">
        <v>18284</v>
      </c>
      <c r="P8519" s="289">
        <f>VLOOKUP(CAT_Details[[#This Row],[Delivery Bp Customer Code]],Table6[],2,0)</f>
        <v>3705</v>
      </c>
    </row>
    <row r="8520" spans="1:16" x14ac:dyDescent="0.25">
      <c r="A8520" s="289" t="s">
        <v>17052</v>
      </c>
      <c r="B8520">
        <v>4</v>
      </c>
      <c r="C8520">
        <v>936</v>
      </c>
      <c r="D8520">
        <v>1.6</v>
      </c>
      <c r="E8520" s="289" t="s">
        <v>19022</v>
      </c>
      <c r="F8520">
        <v>5016348574</v>
      </c>
      <c r="G8520" s="276">
        <v>45824</v>
      </c>
      <c r="H8520">
        <v>20250606735632</v>
      </c>
      <c r="I8520">
        <v>2.3039999999999998</v>
      </c>
      <c r="J8520" s="289" t="s">
        <v>302</v>
      </c>
      <c r="K8520" s="289" t="s">
        <v>19023</v>
      </c>
      <c r="L8520" s="289" t="s">
        <v>280</v>
      </c>
      <c r="M8520" s="289" t="s">
        <v>18379</v>
      </c>
      <c r="N8520" s="289" t="s">
        <v>18394</v>
      </c>
      <c r="O8520" s="289" t="s">
        <v>18284</v>
      </c>
      <c r="P8520" s="289">
        <f>VLOOKUP(CAT_Details[[#This Row],[Delivery Bp Customer Code]],Table6[],2,0)</f>
        <v>3705</v>
      </c>
    </row>
    <row r="8521" spans="1:16" x14ac:dyDescent="0.25">
      <c r="A8521" s="289" t="s">
        <v>17052</v>
      </c>
      <c r="B8521">
        <v>1</v>
      </c>
      <c r="C8521">
        <v>15.6</v>
      </c>
      <c r="D8521">
        <v>0.04</v>
      </c>
      <c r="E8521" s="289" t="s">
        <v>19024</v>
      </c>
      <c r="F8521">
        <v>5016348814</v>
      </c>
      <c r="G8521" s="276">
        <v>45824</v>
      </c>
      <c r="H8521">
        <v>20250609736044</v>
      </c>
      <c r="I8521">
        <v>2.5000000000000001E-2</v>
      </c>
      <c r="J8521" s="289" t="s">
        <v>275</v>
      </c>
      <c r="K8521" s="289" t="s">
        <v>19025</v>
      </c>
      <c r="L8521" s="289" t="s">
        <v>280</v>
      </c>
      <c r="M8521" s="289" t="s">
        <v>18876</v>
      </c>
      <c r="N8521" s="289" t="s">
        <v>19026</v>
      </c>
      <c r="O8521" s="289" t="s">
        <v>18284</v>
      </c>
      <c r="P8521" s="289">
        <f>VLOOKUP(CAT_Details[[#This Row],[Delivery Bp Customer Code]],Table6[],2,0)</f>
        <v>3705</v>
      </c>
    </row>
    <row r="8522" spans="1:16" x14ac:dyDescent="0.25">
      <c r="A8522" s="289" t="s">
        <v>3771</v>
      </c>
      <c r="B8522">
        <v>14</v>
      </c>
      <c r="C8522">
        <v>6020</v>
      </c>
      <c r="D8522">
        <v>5.88</v>
      </c>
      <c r="E8522" s="289" t="s">
        <v>19027</v>
      </c>
      <c r="F8522">
        <v>5016348833</v>
      </c>
      <c r="G8522" s="276">
        <v>45824</v>
      </c>
      <c r="H8522">
        <v>20250604732901</v>
      </c>
      <c r="I8522">
        <v>6.0679999999999996</v>
      </c>
      <c r="J8522" s="289" t="s">
        <v>350</v>
      </c>
      <c r="K8522" s="289" t="s">
        <v>19028</v>
      </c>
      <c r="L8522" s="289" t="s">
        <v>275</v>
      </c>
      <c r="M8522" s="289" t="s">
        <v>18830</v>
      </c>
      <c r="N8522" s="289" t="s">
        <v>16110</v>
      </c>
      <c r="O8522" s="289" t="s">
        <v>3775</v>
      </c>
      <c r="P8522" s="289">
        <f>VLOOKUP(CAT_Details[[#This Row],[Delivery Bp Customer Code]],Table6[],2,0)</f>
        <v>3401</v>
      </c>
    </row>
    <row r="8523" spans="1:16" x14ac:dyDescent="0.25">
      <c r="A8523" s="289" t="s">
        <v>3329</v>
      </c>
      <c r="B8523">
        <v>22</v>
      </c>
      <c r="C8523">
        <v>14512</v>
      </c>
      <c r="D8523">
        <v>8.9499999999999993</v>
      </c>
      <c r="E8523" s="289" t="s">
        <v>19029</v>
      </c>
      <c r="F8523">
        <v>5016312054</v>
      </c>
      <c r="G8523" s="276">
        <v>45824</v>
      </c>
      <c r="H8523">
        <v>20250602731446</v>
      </c>
      <c r="I8523">
        <v>14.574999999999999</v>
      </c>
      <c r="J8523" s="289" t="s">
        <v>383</v>
      </c>
      <c r="K8523" s="289" t="s">
        <v>19030</v>
      </c>
      <c r="L8523" s="289" t="s">
        <v>275</v>
      </c>
      <c r="M8523" s="289" t="s">
        <v>18803</v>
      </c>
      <c r="N8523" s="289" t="s">
        <v>3781</v>
      </c>
      <c r="O8523" s="289" t="s">
        <v>3332</v>
      </c>
      <c r="P8523" s="289">
        <f>VLOOKUP(CAT_Details[[#This Row],[Delivery Bp Customer Code]],Table6[],2,0)</f>
        <v>3402</v>
      </c>
    </row>
    <row r="8524" spans="1:16" x14ac:dyDescent="0.25">
      <c r="A8524" s="289" t="s">
        <v>3329</v>
      </c>
      <c r="B8524">
        <v>3</v>
      </c>
      <c r="C8524">
        <v>339</v>
      </c>
      <c r="D8524">
        <v>0.8</v>
      </c>
      <c r="E8524" s="289" t="s">
        <v>19031</v>
      </c>
      <c r="F8524">
        <v>5016313050</v>
      </c>
      <c r="G8524" s="276">
        <v>45824</v>
      </c>
      <c r="H8524">
        <v>20250530730569</v>
      </c>
      <c r="I8524">
        <v>2.1120000000000001</v>
      </c>
      <c r="J8524" s="289" t="s">
        <v>401</v>
      </c>
      <c r="K8524" s="289" t="s">
        <v>19032</v>
      </c>
      <c r="L8524" s="289" t="s">
        <v>275</v>
      </c>
      <c r="M8524" s="289" t="s">
        <v>19033</v>
      </c>
      <c r="N8524" s="289" t="s">
        <v>2533</v>
      </c>
      <c r="O8524" s="289" t="s">
        <v>3332</v>
      </c>
      <c r="P8524" s="289">
        <f>VLOOKUP(CAT_Details[[#This Row],[Delivery Bp Customer Code]],Table6[],2,0)</f>
        <v>3402</v>
      </c>
    </row>
    <row r="8525" spans="1:16" x14ac:dyDescent="0.25">
      <c r="A8525" s="289" t="s">
        <v>3329</v>
      </c>
      <c r="B8525">
        <v>10</v>
      </c>
      <c r="C8525">
        <v>1488</v>
      </c>
      <c r="D8525">
        <v>4</v>
      </c>
      <c r="E8525" s="289" t="s">
        <v>19012</v>
      </c>
      <c r="F8525">
        <v>5016326132</v>
      </c>
      <c r="G8525" s="276">
        <v>45824</v>
      </c>
      <c r="H8525">
        <v>20250605734210</v>
      </c>
      <c r="I8525">
        <v>11.54</v>
      </c>
      <c r="J8525" s="289" t="s">
        <v>3890</v>
      </c>
      <c r="K8525" s="289" t="s">
        <v>19034</v>
      </c>
      <c r="L8525" s="289" t="s">
        <v>275</v>
      </c>
      <c r="M8525" s="289" t="s">
        <v>19014</v>
      </c>
      <c r="N8525" s="289" t="s">
        <v>3896</v>
      </c>
      <c r="O8525" s="289" t="s">
        <v>3332</v>
      </c>
      <c r="P8525" s="289">
        <f>VLOOKUP(CAT_Details[[#This Row],[Delivery Bp Customer Code]],Table6[],2,0)</f>
        <v>3402</v>
      </c>
    </row>
    <row r="8526" spans="1:16" x14ac:dyDescent="0.25">
      <c r="A8526" s="289" t="s">
        <v>3329</v>
      </c>
      <c r="B8526">
        <v>24</v>
      </c>
      <c r="C8526">
        <v>1680</v>
      </c>
      <c r="D8526">
        <v>13.6</v>
      </c>
      <c r="E8526" s="289" t="s">
        <v>19035</v>
      </c>
      <c r="F8526">
        <v>5016336306</v>
      </c>
      <c r="G8526" s="276">
        <v>45824</v>
      </c>
      <c r="H8526">
        <v>20250530730498</v>
      </c>
      <c r="I8526">
        <v>44.927999999999997</v>
      </c>
      <c r="J8526" s="289" t="s">
        <v>324</v>
      </c>
      <c r="K8526" s="289" t="s">
        <v>19036</v>
      </c>
      <c r="L8526" s="289" t="s">
        <v>275</v>
      </c>
      <c r="M8526" s="289" t="s">
        <v>18994</v>
      </c>
      <c r="N8526" s="289" t="s">
        <v>4100</v>
      </c>
      <c r="O8526" s="289" t="s">
        <v>3332</v>
      </c>
      <c r="P8526" s="289">
        <f>VLOOKUP(CAT_Details[[#This Row],[Delivery Bp Customer Code]],Table6[],2,0)</f>
        <v>3402</v>
      </c>
    </row>
    <row r="8527" spans="1:16" x14ac:dyDescent="0.25">
      <c r="A8527" s="289" t="s">
        <v>3329</v>
      </c>
      <c r="B8527">
        <v>3</v>
      </c>
      <c r="C8527">
        <v>884</v>
      </c>
      <c r="D8527">
        <v>0.9</v>
      </c>
      <c r="E8527" s="289" t="s">
        <v>19037</v>
      </c>
      <c r="F8527">
        <v>5016336346</v>
      </c>
      <c r="G8527" s="276">
        <v>45824</v>
      </c>
      <c r="H8527">
        <v>20250604733079</v>
      </c>
      <c r="I8527">
        <v>0.85899999999999999</v>
      </c>
      <c r="J8527" s="289" t="s">
        <v>1047</v>
      </c>
      <c r="K8527" s="289" t="s">
        <v>19038</v>
      </c>
      <c r="L8527" s="289" t="s">
        <v>275</v>
      </c>
      <c r="M8527" s="289" t="s">
        <v>18935</v>
      </c>
      <c r="N8527" s="289" t="s">
        <v>1049</v>
      </c>
      <c r="O8527" s="289" t="s">
        <v>3332</v>
      </c>
      <c r="P8527" s="289">
        <f>VLOOKUP(CAT_Details[[#This Row],[Delivery Bp Customer Code]],Table6[],2,0)</f>
        <v>3402</v>
      </c>
    </row>
    <row r="8528" spans="1:16" x14ac:dyDescent="0.25">
      <c r="A8528" s="289" t="s">
        <v>3329</v>
      </c>
      <c r="B8528">
        <v>16</v>
      </c>
      <c r="C8528">
        <v>2864</v>
      </c>
      <c r="D8528">
        <v>5.31</v>
      </c>
      <c r="E8528" s="289" t="s">
        <v>19039</v>
      </c>
      <c r="F8528">
        <v>5016336349</v>
      </c>
      <c r="G8528" s="276">
        <v>45824</v>
      </c>
      <c r="H8528">
        <v>20250530730488</v>
      </c>
      <c r="I8528">
        <v>9.9290000000000003</v>
      </c>
      <c r="J8528" s="289" t="s">
        <v>287</v>
      </c>
      <c r="K8528" s="289" t="s">
        <v>19040</v>
      </c>
      <c r="L8528" s="289" t="s">
        <v>275</v>
      </c>
      <c r="M8528" s="289" t="s">
        <v>18766</v>
      </c>
      <c r="N8528" s="289" t="s">
        <v>4413</v>
      </c>
      <c r="O8528" s="289" t="s">
        <v>3332</v>
      </c>
      <c r="P8528" s="289">
        <f>VLOOKUP(CAT_Details[[#This Row],[Delivery Bp Customer Code]],Table6[],2,0)</f>
        <v>3402</v>
      </c>
    </row>
    <row r="8529" spans="1:16" x14ac:dyDescent="0.25">
      <c r="A8529" s="289" t="s">
        <v>3329</v>
      </c>
      <c r="B8529">
        <v>42</v>
      </c>
      <c r="C8529">
        <v>3010</v>
      </c>
      <c r="D8529">
        <v>21</v>
      </c>
      <c r="E8529" s="289" t="s">
        <v>19041</v>
      </c>
      <c r="F8529">
        <v>5016336392</v>
      </c>
      <c r="G8529" s="276">
        <v>45824</v>
      </c>
      <c r="H8529">
        <v>20250530730495</v>
      </c>
      <c r="I8529">
        <v>47.88</v>
      </c>
      <c r="J8529" s="289" t="s">
        <v>324</v>
      </c>
      <c r="K8529" s="289" t="s">
        <v>19042</v>
      </c>
      <c r="L8529" s="289" t="s">
        <v>275</v>
      </c>
      <c r="M8529" s="289" t="s">
        <v>19043</v>
      </c>
      <c r="N8529" s="289" t="s">
        <v>4100</v>
      </c>
      <c r="O8529" s="289" t="s">
        <v>3332</v>
      </c>
      <c r="P8529" s="289">
        <f>VLOOKUP(CAT_Details[[#This Row],[Delivery Bp Customer Code]],Table6[],2,0)</f>
        <v>3402</v>
      </c>
    </row>
    <row r="8530" spans="1:16" x14ac:dyDescent="0.25">
      <c r="A8530" s="289" t="s">
        <v>3329</v>
      </c>
      <c r="B8530">
        <v>1</v>
      </c>
      <c r="C8530">
        <v>165</v>
      </c>
      <c r="D8530">
        <v>0.4</v>
      </c>
      <c r="E8530" s="289" t="s">
        <v>19044</v>
      </c>
      <c r="F8530">
        <v>5016348394</v>
      </c>
      <c r="G8530" s="276">
        <v>45824</v>
      </c>
      <c r="H8530">
        <v>20250604732944</v>
      </c>
      <c r="I8530">
        <v>1.1140000000000001</v>
      </c>
      <c r="J8530" s="289" t="s">
        <v>350</v>
      </c>
      <c r="K8530" s="289" t="s">
        <v>19045</v>
      </c>
      <c r="L8530" s="289" t="s">
        <v>275</v>
      </c>
      <c r="M8530" s="289" t="s">
        <v>18830</v>
      </c>
      <c r="N8530" s="289" t="s">
        <v>3656</v>
      </c>
      <c r="O8530" s="289" t="s">
        <v>3332</v>
      </c>
      <c r="P8530" s="289">
        <f>VLOOKUP(CAT_Details[[#This Row],[Delivery Bp Customer Code]],Table6[],2,0)</f>
        <v>3402</v>
      </c>
    </row>
    <row r="8531" spans="1:16" x14ac:dyDescent="0.25">
      <c r="A8531" s="289" t="s">
        <v>3329</v>
      </c>
      <c r="B8531">
        <v>1</v>
      </c>
      <c r="C8531">
        <v>114</v>
      </c>
      <c r="D8531">
        <v>0.2</v>
      </c>
      <c r="E8531" s="289" t="s">
        <v>19046</v>
      </c>
      <c r="F8531">
        <v>5016348762</v>
      </c>
      <c r="G8531" s="276">
        <v>45824</v>
      </c>
      <c r="H8531">
        <v>20250602731008</v>
      </c>
      <c r="I8531">
        <v>0.54200000000000004</v>
      </c>
      <c r="J8531" s="289" t="s">
        <v>350</v>
      </c>
      <c r="K8531" s="289" t="s">
        <v>19047</v>
      </c>
      <c r="L8531" s="289" t="s">
        <v>275</v>
      </c>
      <c r="M8531" s="289" t="s">
        <v>18830</v>
      </c>
      <c r="N8531" s="289" t="s">
        <v>704</v>
      </c>
      <c r="O8531" s="289" t="s">
        <v>3332</v>
      </c>
      <c r="P8531" s="289">
        <f>VLOOKUP(CAT_Details[[#This Row],[Delivery Bp Customer Code]],Table6[],2,0)</f>
        <v>3402</v>
      </c>
    </row>
    <row r="8532" spans="1:16" x14ac:dyDescent="0.25">
      <c r="A8532" s="289" t="s">
        <v>3329</v>
      </c>
      <c r="B8532">
        <v>2</v>
      </c>
      <c r="C8532">
        <v>25</v>
      </c>
      <c r="D8532">
        <v>0.1</v>
      </c>
      <c r="E8532" s="289" t="s">
        <v>19048</v>
      </c>
      <c r="F8532">
        <v>5016348777</v>
      </c>
      <c r="G8532" s="276">
        <v>45824</v>
      </c>
      <c r="H8532">
        <v>20250606735669</v>
      </c>
      <c r="I8532">
        <v>3.4000000000000002E-2</v>
      </c>
      <c r="J8532" s="289" t="s">
        <v>350</v>
      </c>
      <c r="K8532" s="289" t="s">
        <v>19049</v>
      </c>
      <c r="L8532" s="289" t="s">
        <v>275</v>
      </c>
      <c r="M8532" s="289" t="s">
        <v>18914</v>
      </c>
      <c r="N8532" s="289" t="s">
        <v>3809</v>
      </c>
      <c r="O8532" s="289" t="s">
        <v>3332</v>
      </c>
      <c r="P8532" s="289">
        <f>VLOOKUP(CAT_Details[[#This Row],[Delivery Bp Customer Code]],Table6[],2,0)</f>
        <v>3402</v>
      </c>
    </row>
    <row r="8533" spans="1:16" x14ac:dyDescent="0.25">
      <c r="A8533" s="289" t="s">
        <v>3329</v>
      </c>
      <c r="B8533">
        <v>2</v>
      </c>
      <c r="C8533">
        <v>1078</v>
      </c>
      <c r="D8533">
        <v>0.8</v>
      </c>
      <c r="E8533" s="289" t="s">
        <v>19050</v>
      </c>
      <c r="F8533">
        <v>5016348779</v>
      </c>
      <c r="G8533" s="276">
        <v>45824</v>
      </c>
      <c r="H8533">
        <v>20250610736825</v>
      </c>
      <c r="I8533">
        <v>1.92</v>
      </c>
      <c r="J8533" s="289" t="s">
        <v>350</v>
      </c>
      <c r="K8533" s="289" t="s">
        <v>19051</v>
      </c>
      <c r="L8533" s="289" t="s">
        <v>275</v>
      </c>
      <c r="M8533" s="289" t="s">
        <v>19052</v>
      </c>
      <c r="N8533" s="289" t="s">
        <v>5657</v>
      </c>
      <c r="O8533" s="289" t="s">
        <v>3332</v>
      </c>
      <c r="P8533" s="289">
        <f>VLOOKUP(CAT_Details[[#This Row],[Delivery Bp Customer Code]],Table6[],2,0)</f>
        <v>3402</v>
      </c>
    </row>
    <row r="8534" spans="1:16" x14ac:dyDescent="0.25">
      <c r="A8534" s="289" t="s">
        <v>3329</v>
      </c>
      <c r="B8534">
        <v>6</v>
      </c>
      <c r="C8534">
        <v>1410</v>
      </c>
      <c r="D8534">
        <v>2.8</v>
      </c>
      <c r="E8534" s="289" t="s">
        <v>19053</v>
      </c>
      <c r="F8534">
        <v>5016348847</v>
      </c>
      <c r="G8534" s="276">
        <v>45824</v>
      </c>
      <c r="H8534">
        <v>20250606735579</v>
      </c>
      <c r="I8534">
        <v>5.7119999999999997</v>
      </c>
      <c r="J8534" s="289" t="s">
        <v>287</v>
      </c>
      <c r="K8534" s="289" t="s">
        <v>19054</v>
      </c>
      <c r="L8534" s="289" t="s">
        <v>275</v>
      </c>
      <c r="M8534" s="289" t="s">
        <v>18822</v>
      </c>
      <c r="N8534" s="289" t="s">
        <v>468</v>
      </c>
      <c r="O8534" s="289" t="s">
        <v>3332</v>
      </c>
      <c r="P8534" s="289">
        <f>VLOOKUP(CAT_Details[[#This Row],[Delivery Bp Customer Code]],Table6[],2,0)</f>
        <v>3402</v>
      </c>
    </row>
    <row r="8535" spans="1:16" x14ac:dyDescent="0.25">
      <c r="A8535" s="289" t="s">
        <v>3329</v>
      </c>
      <c r="B8535">
        <v>3</v>
      </c>
      <c r="C8535">
        <v>930</v>
      </c>
      <c r="D8535">
        <v>1.2</v>
      </c>
      <c r="E8535" s="289" t="s">
        <v>19055</v>
      </c>
      <c r="F8535">
        <v>5016349079</v>
      </c>
      <c r="G8535" s="276">
        <v>45824</v>
      </c>
      <c r="H8535">
        <v>20250606735707</v>
      </c>
      <c r="I8535">
        <v>1.728</v>
      </c>
      <c r="J8535" s="289" t="s">
        <v>350</v>
      </c>
      <c r="K8535" s="289" t="s">
        <v>19056</v>
      </c>
      <c r="L8535" s="289" t="s">
        <v>275</v>
      </c>
      <c r="M8535" s="289" t="s">
        <v>18830</v>
      </c>
      <c r="N8535" s="289" t="s">
        <v>3804</v>
      </c>
      <c r="O8535" s="289" t="s">
        <v>3332</v>
      </c>
      <c r="P8535" s="289">
        <f>VLOOKUP(CAT_Details[[#This Row],[Delivery Bp Customer Code]],Table6[],2,0)</f>
        <v>3402</v>
      </c>
    </row>
    <row r="8536" spans="1:16" x14ac:dyDescent="0.25">
      <c r="A8536" s="289" t="s">
        <v>76</v>
      </c>
      <c r="B8536">
        <v>1</v>
      </c>
      <c r="C8536">
        <v>60</v>
      </c>
      <c r="D8536">
        <v>0.4</v>
      </c>
      <c r="E8536" s="289" t="s">
        <v>19057</v>
      </c>
      <c r="F8536">
        <v>5016326207</v>
      </c>
      <c r="G8536" s="276">
        <v>45824</v>
      </c>
      <c r="H8536">
        <v>20250605734292</v>
      </c>
      <c r="I8536">
        <v>0.96</v>
      </c>
      <c r="J8536" s="289" t="s">
        <v>294</v>
      </c>
      <c r="K8536" s="289" t="s">
        <v>19058</v>
      </c>
      <c r="L8536" s="289" t="s">
        <v>275</v>
      </c>
      <c r="M8536" s="289" t="s">
        <v>19059</v>
      </c>
      <c r="N8536" s="289" t="s">
        <v>16650</v>
      </c>
      <c r="O8536" s="289" t="s">
        <v>16049</v>
      </c>
      <c r="P8536" s="289" t="str">
        <f>VLOOKUP(CAT_Details[[#This Row],[Delivery Bp Customer Code]],Table6[],2,0)</f>
        <v>MZ02</v>
      </c>
    </row>
    <row r="8537" spans="1:16" x14ac:dyDescent="0.25">
      <c r="A8537" s="289" t="s">
        <v>76</v>
      </c>
      <c r="B8537">
        <v>1</v>
      </c>
      <c r="C8537">
        <v>195</v>
      </c>
      <c r="D8537">
        <v>0.5</v>
      </c>
      <c r="E8537" s="289" t="s">
        <v>19060</v>
      </c>
      <c r="F8537">
        <v>5016336286</v>
      </c>
      <c r="G8537" s="276">
        <v>45824</v>
      </c>
      <c r="H8537">
        <v>20250606735597</v>
      </c>
      <c r="I8537">
        <v>1.2</v>
      </c>
      <c r="J8537" s="289" t="s">
        <v>287</v>
      </c>
      <c r="K8537" s="289" t="s">
        <v>19061</v>
      </c>
      <c r="L8537" s="289" t="s">
        <v>275</v>
      </c>
      <c r="M8537" s="289" t="s">
        <v>18991</v>
      </c>
      <c r="N8537" s="289" t="s">
        <v>889</v>
      </c>
      <c r="O8537" s="289" t="s">
        <v>16049</v>
      </c>
      <c r="P8537" s="289" t="str">
        <f>VLOOKUP(CAT_Details[[#This Row],[Delivery Bp Customer Code]],Table6[],2,0)</f>
        <v>MZ02</v>
      </c>
    </row>
    <row r="8538" spans="1:16" x14ac:dyDescent="0.25">
      <c r="A8538" s="289" t="s">
        <v>76</v>
      </c>
      <c r="B8538">
        <v>2</v>
      </c>
      <c r="C8538">
        <v>193</v>
      </c>
      <c r="D8538">
        <v>0.6</v>
      </c>
      <c r="E8538" s="289" t="s">
        <v>19062</v>
      </c>
      <c r="F8538">
        <v>5016336298</v>
      </c>
      <c r="G8538" s="276">
        <v>45824</v>
      </c>
      <c r="H8538">
        <v>20250605734546</v>
      </c>
      <c r="I8538">
        <v>0.52800000000000002</v>
      </c>
      <c r="J8538" s="289" t="s">
        <v>324</v>
      </c>
      <c r="K8538" s="289" t="s">
        <v>19063</v>
      </c>
      <c r="L8538" s="289" t="s">
        <v>275</v>
      </c>
      <c r="M8538" s="289" t="s">
        <v>18822</v>
      </c>
      <c r="N8538" s="289" t="s">
        <v>16153</v>
      </c>
      <c r="O8538" s="289" t="s">
        <v>16049</v>
      </c>
      <c r="P8538" s="289" t="str">
        <f>VLOOKUP(CAT_Details[[#This Row],[Delivery Bp Customer Code]],Table6[],2,0)</f>
        <v>MZ02</v>
      </c>
    </row>
    <row r="8539" spans="1:16" x14ac:dyDescent="0.25">
      <c r="A8539" s="289" t="s">
        <v>76</v>
      </c>
      <c r="B8539">
        <v>5</v>
      </c>
      <c r="C8539">
        <v>2009</v>
      </c>
      <c r="D8539">
        <v>2</v>
      </c>
      <c r="E8539" s="289" t="s">
        <v>19064</v>
      </c>
      <c r="F8539">
        <v>5016348597</v>
      </c>
      <c r="G8539" s="276">
        <v>45824</v>
      </c>
      <c r="H8539">
        <v>20250606735359</v>
      </c>
      <c r="I8539">
        <v>4.8</v>
      </c>
      <c r="J8539" s="289" t="s">
        <v>350</v>
      </c>
      <c r="K8539" s="289" t="s">
        <v>19065</v>
      </c>
      <c r="L8539" s="289" t="s">
        <v>275</v>
      </c>
      <c r="M8539" s="289" t="s">
        <v>19066</v>
      </c>
      <c r="N8539" s="289" t="s">
        <v>602</v>
      </c>
      <c r="O8539" s="289" t="s">
        <v>16049</v>
      </c>
      <c r="P8539" s="289" t="str">
        <f>VLOOKUP(CAT_Details[[#This Row],[Delivery Bp Customer Code]],Table6[],2,0)</f>
        <v>MZ02</v>
      </c>
    </row>
    <row r="8540" spans="1:16" x14ac:dyDescent="0.25">
      <c r="A8540" s="289" t="s">
        <v>285</v>
      </c>
      <c r="B8540">
        <v>76</v>
      </c>
      <c r="C8540">
        <v>6552</v>
      </c>
      <c r="D8540">
        <v>15.2</v>
      </c>
      <c r="E8540" s="289" t="s">
        <v>19067</v>
      </c>
      <c r="F8540">
        <v>5016280391</v>
      </c>
      <c r="G8540" s="276">
        <v>45824</v>
      </c>
      <c r="H8540">
        <v>20250529730064</v>
      </c>
      <c r="I8540">
        <v>32.101999999999997</v>
      </c>
      <c r="J8540" s="289" t="s">
        <v>756</v>
      </c>
      <c r="K8540" s="289" t="s">
        <v>19068</v>
      </c>
      <c r="L8540" s="289" t="s">
        <v>275</v>
      </c>
      <c r="M8540" s="289" t="s">
        <v>19069</v>
      </c>
      <c r="N8540" s="289" t="s">
        <v>759</v>
      </c>
      <c r="O8540" s="289" t="s">
        <v>291</v>
      </c>
      <c r="P8540" s="289" t="str">
        <f>VLOOKUP(CAT_Details[[#This Row],[Delivery Bp Customer Code]],Table6[],2,0)</f>
        <v>DX01-L5</v>
      </c>
    </row>
    <row r="8541" spans="1:16" x14ac:dyDescent="0.25">
      <c r="A8541" s="289" t="s">
        <v>285</v>
      </c>
      <c r="B8541">
        <v>55</v>
      </c>
      <c r="C8541">
        <v>3554</v>
      </c>
      <c r="D8541">
        <v>21.8</v>
      </c>
      <c r="E8541" s="289" t="s">
        <v>19070</v>
      </c>
      <c r="F8541">
        <v>5016280856</v>
      </c>
      <c r="G8541" s="276">
        <v>45824</v>
      </c>
      <c r="H8541">
        <v>20250529730062</v>
      </c>
      <c r="I8541">
        <v>46.042000000000002</v>
      </c>
      <c r="J8541" s="289" t="s">
        <v>756</v>
      </c>
      <c r="K8541" s="289" t="s">
        <v>19071</v>
      </c>
      <c r="L8541" s="289" t="s">
        <v>275</v>
      </c>
      <c r="M8541" s="289" t="s">
        <v>19072</v>
      </c>
      <c r="N8541" s="289" t="s">
        <v>759</v>
      </c>
      <c r="O8541" s="289" t="s">
        <v>291</v>
      </c>
      <c r="P8541" s="289" t="str">
        <f>VLOOKUP(CAT_Details[[#This Row],[Delivery Bp Customer Code]],Table6[],2,0)</f>
        <v>DX01-L5</v>
      </c>
    </row>
    <row r="8542" spans="1:16" x14ac:dyDescent="0.25">
      <c r="A8542" s="289" t="s">
        <v>285</v>
      </c>
      <c r="B8542">
        <v>20</v>
      </c>
      <c r="C8542">
        <v>6372</v>
      </c>
      <c r="D8542">
        <v>9.19</v>
      </c>
      <c r="E8542" s="289" t="s">
        <v>19073</v>
      </c>
      <c r="F8542">
        <v>5016311882</v>
      </c>
      <c r="G8542" s="276">
        <v>45824</v>
      </c>
      <c r="H8542">
        <v>20250530730577</v>
      </c>
      <c r="I8542">
        <v>18.7</v>
      </c>
      <c r="J8542" s="289" t="s">
        <v>401</v>
      </c>
      <c r="K8542" s="289" t="s">
        <v>19074</v>
      </c>
      <c r="L8542" s="289" t="s">
        <v>275</v>
      </c>
      <c r="M8542" s="289" t="s">
        <v>19075</v>
      </c>
      <c r="N8542" s="289" t="s">
        <v>1028</v>
      </c>
      <c r="O8542" s="289" t="s">
        <v>291</v>
      </c>
      <c r="P8542" s="289" t="str">
        <f>VLOOKUP(CAT_Details[[#This Row],[Delivery Bp Customer Code]],Table6[],2,0)</f>
        <v>DX01-L5</v>
      </c>
    </row>
    <row r="8543" spans="1:16" x14ac:dyDescent="0.25">
      <c r="A8543" s="289" t="s">
        <v>285</v>
      </c>
      <c r="B8543">
        <v>10</v>
      </c>
      <c r="C8543">
        <v>3008</v>
      </c>
      <c r="D8543">
        <v>4.99</v>
      </c>
      <c r="E8543" s="289" t="s">
        <v>19076</v>
      </c>
      <c r="F8543">
        <v>5016311949</v>
      </c>
      <c r="G8543" s="276">
        <v>45824</v>
      </c>
      <c r="H8543">
        <v>20250604733326</v>
      </c>
      <c r="I8543">
        <v>11.003</v>
      </c>
      <c r="J8543" s="289" t="s">
        <v>401</v>
      </c>
      <c r="K8543" s="289" t="s">
        <v>19077</v>
      </c>
      <c r="L8543" s="289" t="s">
        <v>275</v>
      </c>
      <c r="M8543" s="289" t="s">
        <v>19033</v>
      </c>
      <c r="N8543" s="289" t="s">
        <v>16659</v>
      </c>
      <c r="O8543" s="289" t="s">
        <v>291</v>
      </c>
      <c r="P8543" s="289" t="str">
        <f>VLOOKUP(CAT_Details[[#This Row],[Delivery Bp Customer Code]],Table6[],2,0)</f>
        <v>DX01-L5</v>
      </c>
    </row>
    <row r="8544" spans="1:16" x14ac:dyDescent="0.25">
      <c r="A8544" s="289" t="s">
        <v>285</v>
      </c>
      <c r="B8544">
        <v>8</v>
      </c>
      <c r="C8544">
        <v>4032</v>
      </c>
      <c r="D8544">
        <v>3.2</v>
      </c>
      <c r="E8544" s="289" t="s">
        <v>19078</v>
      </c>
      <c r="F8544">
        <v>5016312173</v>
      </c>
      <c r="G8544" s="276">
        <v>45824</v>
      </c>
      <c r="H8544">
        <v>20250604733082</v>
      </c>
      <c r="I8544">
        <v>7.68</v>
      </c>
      <c r="J8544" s="289" t="s">
        <v>401</v>
      </c>
      <c r="K8544" s="289" t="s">
        <v>19079</v>
      </c>
      <c r="L8544" s="289" t="s">
        <v>275</v>
      </c>
      <c r="M8544" s="289" t="s">
        <v>19033</v>
      </c>
      <c r="N8544" s="289" t="s">
        <v>17729</v>
      </c>
      <c r="O8544" s="289" t="s">
        <v>291</v>
      </c>
      <c r="P8544" s="289" t="str">
        <f>VLOOKUP(CAT_Details[[#This Row],[Delivery Bp Customer Code]],Table6[],2,0)</f>
        <v>DX01-L5</v>
      </c>
    </row>
    <row r="8545" spans="1:16" x14ac:dyDescent="0.25">
      <c r="A8545" s="289" t="s">
        <v>285</v>
      </c>
      <c r="B8545">
        <v>2</v>
      </c>
      <c r="C8545">
        <v>490</v>
      </c>
      <c r="D8545">
        <v>0.6</v>
      </c>
      <c r="E8545" s="289" t="s">
        <v>19009</v>
      </c>
      <c r="F8545">
        <v>5016313123</v>
      </c>
      <c r="G8545" s="276">
        <v>45824</v>
      </c>
      <c r="H8545">
        <v>20250602731434</v>
      </c>
      <c r="I8545">
        <v>0.67200000000000004</v>
      </c>
      <c r="J8545" s="289" t="s">
        <v>764</v>
      </c>
      <c r="K8545" s="289" t="s">
        <v>19080</v>
      </c>
      <c r="L8545" s="289" t="s">
        <v>275</v>
      </c>
      <c r="M8545" s="289" t="s">
        <v>19081</v>
      </c>
      <c r="N8545" s="289" t="s">
        <v>766</v>
      </c>
      <c r="O8545" s="289" t="s">
        <v>291</v>
      </c>
      <c r="P8545" s="289" t="str">
        <f>VLOOKUP(CAT_Details[[#This Row],[Delivery Bp Customer Code]],Table6[],2,0)</f>
        <v>DX01-L5</v>
      </c>
    </row>
    <row r="8546" spans="1:16" x14ac:dyDescent="0.25">
      <c r="A8546" s="289" t="s">
        <v>285</v>
      </c>
      <c r="B8546">
        <v>25</v>
      </c>
      <c r="C8546">
        <v>1500</v>
      </c>
      <c r="D8546">
        <v>10</v>
      </c>
      <c r="E8546" s="289" t="s">
        <v>19057</v>
      </c>
      <c r="F8546">
        <v>5016326203</v>
      </c>
      <c r="G8546" s="276">
        <v>45824</v>
      </c>
      <c r="H8546">
        <v>20250604733595</v>
      </c>
      <c r="I8546">
        <v>24</v>
      </c>
      <c r="J8546" s="289" t="s">
        <v>294</v>
      </c>
      <c r="K8546" s="289" t="s">
        <v>19082</v>
      </c>
      <c r="L8546" s="289" t="s">
        <v>275</v>
      </c>
      <c r="M8546" s="289" t="s">
        <v>19059</v>
      </c>
      <c r="N8546" s="289" t="s">
        <v>16650</v>
      </c>
      <c r="O8546" s="289" t="s">
        <v>291</v>
      </c>
      <c r="P8546" s="289" t="str">
        <f>VLOOKUP(CAT_Details[[#This Row],[Delivery Bp Customer Code]],Table6[],2,0)</f>
        <v>DX01-L5</v>
      </c>
    </row>
    <row r="8547" spans="1:16" x14ac:dyDescent="0.25">
      <c r="A8547" s="289" t="s">
        <v>285</v>
      </c>
      <c r="B8547">
        <v>13</v>
      </c>
      <c r="C8547">
        <v>17250</v>
      </c>
      <c r="D8547">
        <v>5.2</v>
      </c>
      <c r="E8547" s="289" t="s">
        <v>19083</v>
      </c>
      <c r="F8547">
        <v>5016336382</v>
      </c>
      <c r="G8547" s="276">
        <v>45824</v>
      </c>
      <c r="H8547">
        <v>20250605734667</v>
      </c>
      <c r="I8547">
        <v>7.4880000000000004</v>
      </c>
      <c r="J8547" s="289" t="s">
        <v>324</v>
      </c>
      <c r="K8547" s="289" t="s">
        <v>19084</v>
      </c>
      <c r="L8547" s="289" t="s">
        <v>275</v>
      </c>
      <c r="M8547" s="289" t="s">
        <v>18771</v>
      </c>
      <c r="N8547" s="289" t="s">
        <v>333</v>
      </c>
      <c r="O8547" s="289" t="s">
        <v>291</v>
      </c>
      <c r="P8547" s="289" t="str">
        <f>VLOOKUP(CAT_Details[[#This Row],[Delivery Bp Customer Code]],Table6[],2,0)</f>
        <v>DX01-L5</v>
      </c>
    </row>
    <row r="8548" spans="1:16" x14ac:dyDescent="0.25">
      <c r="A8548" s="289" t="s">
        <v>285</v>
      </c>
      <c r="B8548">
        <v>5</v>
      </c>
      <c r="C8548">
        <v>302</v>
      </c>
      <c r="D8548">
        <v>0.95</v>
      </c>
      <c r="E8548" s="289" t="s">
        <v>19085</v>
      </c>
      <c r="F8548">
        <v>5016348440</v>
      </c>
      <c r="G8548" s="276">
        <v>45824</v>
      </c>
      <c r="H8548">
        <v>20250605734077</v>
      </c>
      <c r="I8548">
        <v>0.96</v>
      </c>
      <c r="J8548" s="289" t="s">
        <v>350</v>
      </c>
      <c r="K8548" s="289" t="s">
        <v>19086</v>
      </c>
      <c r="L8548" s="289" t="s">
        <v>275</v>
      </c>
      <c r="M8548" s="289" t="s">
        <v>18830</v>
      </c>
      <c r="N8548" s="289" t="s">
        <v>602</v>
      </c>
      <c r="O8548" s="289" t="s">
        <v>291</v>
      </c>
      <c r="P8548" s="289" t="str">
        <f>VLOOKUP(CAT_Details[[#This Row],[Delivery Bp Customer Code]],Table6[],2,0)</f>
        <v>DX01-L5</v>
      </c>
    </row>
    <row r="8549" spans="1:16" x14ac:dyDescent="0.25">
      <c r="A8549" s="289" t="s">
        <v>285</v>
      </c>
      <c r="B8549">
        <v>16</v>
      </c>
      <c r="C8549">
        <v>2416</v>
      </c>
      <c r="D8549">
        <v>4.3600000000000003</v>
      </c>
      <c r="E8549" s="289" t="s">
        <v>19064</v>
      </c>
      <c r="F8549">
        <v>5016348589</v>
      </c>
      <c r="G8549" s="276">
        <v>45824</v>
      </c>
      <c r="H8549">
        <v>20250606735367</v>
      </c>
      <c r="I8549">
        <v>9.6150000000000002</v>
      </c>
      <c r="J8549" s="289" t="s">
        <v>350</v>
      </c>
      <c r="K8549" s="289" t="s">
        <v>19087</v>
      </c>
      <c r="L8549" s="289" t="s">
        <v>275</v>
      </c>
      <c r="M8549" s="289" t="s">
        <v>19066</v>
      </c>
      <c r="N8549" s="289" t="s">
        <v>602</v>
      </c>
      <c r="O8549" s="289" t="s">
        <v>291</v>
      </c>
      <c r="P8549" s="289" t="str">
        <f>VLOOKUP(CAT_Details[[#This Row],[Delivery Bp Customer Code]],Table6[],2,0)</f>
        <v>DX01-L5</v>
      </c>
    </row>
    <row r="8550" spans="1:16" x14ac:dyDescent="0.25">
      <c r="A8550" s="289" t="s">
        <v>285</v>
      </c>
      <c r="B8550">
        <v>7</v>
      </c>
      <c r="C8550">
        <v>2085.1</v>
      </c>
      <c r="D8550">
        <v>2.8</v>
      </c>
      <c r="E8550" s="289" t="s">
        <v>19064</v>
      </c>
      <c r="F8550">
        <v>5016348592</v>
      </c>
      <c r="G8550" s="276">
        <v>45824</v>
      </c>
      <c r="H8550">
        <v>20250606735381</v>
      </c>
      <c r="I8550">
        <v>6.72</v>
      </c>
      <c r="J8550" s="289" t="s">
        <v>350</v>
      </c>
      <c r="K8550" s="289" t="s">
        <v>19088</v>
      </c>
      <c r="L8550" s="289" t="s">
        <v>275</v>
      </c>
      <c r="M8550" s="289" t="s">
        <v>19066</v>
      </c>
      <c r="N8550" s="289" t="s">
        <v>602</v>
      </c>
      <c r="O8550" s="289" t="s">
        <v>291</v>
      </c>
      <c r="P8550" s="289" t="str">
        <f>VLOOKUP(CAT_Details[[#This Row],[Delivery Bp Customer Code]],Table6[],2,0)</f>
        <v>DX01-L5</v>
      </c>
    </row>
    <row r="8551" spans="1:16" x14ac:dyDescent="0.25">
      <c r="A8551" s="289" t="s">
        <v>285</v>
      </c>
      <c r="B8551">
        <v>2</v>
      </c>
      <c r="C8551">
        <v>480</v>
      </c>
      <c r="D8551">
        <v>0.8</v>
      </c>
      <c r="E8551" s="289" t="s">
        <v>19089</v>
      </c>
      <c r="F8551">
        <v>5016348819</v>
      </c>
      <c r="G8551" s="276">
        <v>45824</v>
      </c>
      <c r="H8551">
        <v>20250605734031</v>
      </c>
      <c r="I8551">
        <v>1.248</v>
      </c>
      <c r="J8551" s="289" t="s">
        <v>280</v>
      </c>
      <c r="K8551" s="289" t="s">
        <v>19090</v>
      </c>
      <c r="L8551" s="289" t="s">
        <v>275</v>
      </c>
      <c r="M8551" s="289" t="s">
        <v>18854</v>
      </c>
      <c r="N8551" s="289" t="s">
        <v>10113</v>
      </c>
      <c r="O8551" s="289" t="s">
        <v>291</v>
      </c>
      <c r="P8551" s="289" t="str">
        <f>VLOOKUP(CAT_Details[[#This Row],[Delivery Bp Customer Code]],Table6[],2,0)</f>
        <v>DX01-L5</v>
      </c>
    </row>
    <row r="8552" spans="1:16" x14ac:dyDescent="0.25">
      <c r="A8552" s="289" t="s">
        <v>285</v>
      </c>
      <c r="B8552">
        <v>112</v>
      </c>
      <c r="C8552">
        <v>4440</v>
      </c>
      <c r="D8552">
        <v>13.6</v>
      </c>
      <c r="E8552" s="289" t="s">
        <v>19091</v>
      </c>
      <c r="F8552">
        <v>5016364858</v>
      </c>
      <c r="G8552" s="276">
        <v>45824</v>
      </c>
      <c r="H8552">
        <v>20250606735659</v>
      </c>
      <c r="I8552">
        <v>53.76</v>
      </c>
      <c r="J8552" s="289" t="s">
        <v>350</v>
      </c>
      <c r="K8552" s="289" t="s">
        <v>19092</v>
      </c>
      <c r="L8552" s="289" t="s">
        <v>275</v>
      </c>
      <c r="M8552" s="289" t="s">
        <v>19093</v>
      </c>
      <c r="N8552" s="289" t="s">
        <v>12700</v>
      </c>
      <c r="O8552" s="289" t="s">
        <v>291</v>
      </c>
      <c r="P8552" s="289" t="str">
        <f>VLOOKUP(CAT_Details[[#This Row],[Delivery Bp Customer Code]],Table6[],2,0)</f>
        <v>DX01-L5</v>
      </c>
    </row>
    <row r="8553" spans="1:16" x14ac:dyDescent="0.25">
      <c r="A8553" s="289" t="s">
        <v>272</v>
      </c>
      <c r="B8553">
        <v>9</v>
      </c>
      <c r="C8553">
        <v>4995</v>
      </c>
      <c r="D8553">
        <v>7.2</v>
      </c>
      <c r="E8553" s="289" t="s">
        <v>19094</v>
      </c>
      <c r="F8553">
        <v>5016311911</v>
      </c>
      <c r="G8553" s="276">
        <v>45824</v>
      </c>
      <c r="H8553">
        <v>20250604733115</v>
      </c>
      <c r="I8553">
        <v>29.376000000000001</v>
      </c>
      <c r="J8553" s="289" t="s">
        <v>401</v>
      </c>
      <c r="K8553" s="289" t="s">
        <v>19095</v>
      </c>
      <c r="L8553" s="289" t="s">
        <v>275</v>
      </c>
      <c r="M8553" s="289" t="s">
        <v>19096</v>
      </c>
      <c r="N8553" s="289" t="s">
        <v>465</v>
      </c>
      <c r="O8553" s="289" t="s">
        <v>277</v>
      </c>
      <c r="P8553" s="289" t="str">
        <f>VLOOKUP(CAT_Details[[#This Row],[Delivery Bp Customer Code]],Table6[],2,0)</f>
        <v>U2-L5</v>
      </c>
    </row>
    <row r="8554" spans="1:16" x14ac:dyDescent="0.25">
      <c r="A8554" s="289" t="s">
        <v>272</v>
      </c>
      <c r="B8554">
        <v>1</v>
      </c>
      <c r="C8554">
        <v>45</v>
      </c>
      <c r="D8554">
        <v>0.2</v>
      </c>
      <c r="E8554" s="289" t="s">
        <v>19031</v>
      </c>
      <c r="F8554">
        <v>5016313051</v>
      </c>
      <c r="G8554" s="276">
        <v>45824</v>
      </c>
      <c r="H8554">
        <v>20250530730579</v>
      </c>
      <c r="I8554">
        <v>0.216</v>
      </c>
      <c r="J8554" s="289" t="s">
        <v>401</v>
      </c>
      <c r="K8554" s="289" t="s">
        <v>19097</v>
      </c>
      <c r="L8554" s="289" t="s">
        <v>275</v>
      </c>
      <c r="M8554" s="289" t="s">
        <v>19033</v>
      </c>
      <c r="N8554" s="289" t="s">
        <v>2533</v>
      </c>
      <c r="O8554" s="289" t="s">
        <v>277</v>
      </c>
      <c r="P8554" s="289" t="str">
        <f>VLOOKUP(CAT_Details[[#This Row],[Delivery Bp Customer Code]],Table6[],2,0)</f>
        <v>U2-L5</v>
      </c>
    </row>
    <row r="8555" spans="1:16" x14ac:dyDescent="0.25">
      <c r="A8555" s="289" t="s">
        <v>272</v>
      </c>
      <c r="B8555">
        <v>62</v>
      </c>
      <c r="C8555">
        <v>2108</v>
      </c>
      <c r="D8555">
        <v>13.6</v>
      </c>
      <c r="E8555" s="289" t="s">
        <v>19098</v>
      </c>
      <c r="F8555">
        <v>5016336224</v>
      </c>
      <c r="G8555" s="276">
        <v>45824</v>
      </c>
      <c r="H8555">
        <v>20250602731528</v>
      </c>
      <c r="I8555">
        <v>35.268000000000001</v>
      </c>
      <c r="J8555" s="289" t="s">
        <v>280</v>
      </c>
      <c r="K8555" s="289" t="s">
        <v>19099</v>
      </c>
      <c r="L8555" s="289" t="s">
        <v>275</v>
      </c>
      <c r="M8555" s="289" t="s">
        <v>19100</v>
      </c>
      <c r="N8555" s="289" t="s">
        <v>1226</v>
      </c>
      <c r="O8555" s="289" t="s">
        <v>277</v>
      </c>
      <c r="P8555" s="289" t="str">
        <f>VLOOKUP(CAT_Details[[#This Row],[Delivery Bp Customer Code]],Table6[],2,0)</f>
        <v>U2-L5</v>
      </c>
    </row>
    <row r="8556" spans="1:16" x14ac:dyDescent="0.25">
      <c r="A8556" s="289" t="s">
        <v>272</v>
      </c>
      <c r="B8556">
        <v>2</v>
      </c>
      <c r="C8556">
        <v>1538</v>
      </c>
      <c r="D8556">
        <v>0.8</v>
      </c>
      <c r="E8556" s="289" t="s">
        <v>19101</v>
      </c>
      <c r="F8556">
        <v>5016336422</v>
      </c>
      <c r="G8556" s="276">
        <v>45824</v>
      </c>
      <c r="H8556">
        <v>20250605734134</v>
      </c>
      <c r="I8556">
        <v>1.1519999999999999</v>
      </c>
      <c r="J8556" s="289" t="s">
        <v>324</v>
      </c>
      <c r="K8556" s="289" t="s">
        <v>19102</v>
      </c>
      <c r="L8556" s="289" t="s">
        <v>275</v>
      </c>
      <c r="M8556" s="289" t="s">
        <v>18379</v>
      </c>
      <c r="N8556" s="289" t="s">
        <v>16189</v>
      </c>
      <c r="O8556" s="289" t="s">
        <v>277</v>
      </c>
      <c r="P8556" s="289" t="str">
        <f>VLOOKUP(CAT_Details[[#This Row],[Delivery Bp Customer Code]],Table6[],2,0)</f>
        <v>U2-L5</v>
      </c>
    </row>
    <row r="8557" spans="1:16" x14ac:dyDescent="0.25">
      <c r="A8557" s="289" t="s">
        <v>272</v>
      </c>
      <c r="B8557">
        <v>1</v>
      </c>
      <c r="C8557">
        <v>260</v>
      </c>
      <c r="D8557">
        <v>0.4</v>
      </c>
      <c r="E8557" s="289" t="s">
        <v>19053</v>
      </c>
      <c r="F8557">
        <v>5016348846</v>
      </c>
      <c r="G8557" s="276">
        <v>45824</v>
      </c>
      <c r="H8557">
        <v>20250606735592</v>
      </c>
      <c r="I8557">
        <v>0.81599999999999995</v>
      </c>
      <c r="J8557" s="289" t="s">
        <v>287</v>
      </c>
      <c r="K8557" s="289" t="s">
        <v>19103</v>
      </c>
      <c r="L8557" s="289" t="s">
        <v>275</v>
      </c>
      <c r="M8557" s="289" t="s">
        <v>18822</v>
      </c>
      <c r="N8557" s="289" t="s">
        <v>468</v>
      </c>
      <c r="O8557" s="289" t="s">
        <v>277</v>
      </c>
      <c r="P8557" s="289" t="str">
        <f>VLOOKUP(CAT_Details[[#This Row],[Delivery Bp Customer Code]],Table6[],2,0)</f>
        <v>U2-L5</v>
      </c>
    </row>
    <row r="8558" spans="1:16" x14ac:dyDescent="0.25">
      <c r="A8558" s="289" t="s">
        <v>272</v>
      </c>
      <c r="B8558">
        <v>10</v>
      </c>
      <c r="C8558">
        <v>1215</v>
      </c>
      <c r="D8558">
        <v>4</v>
      </c>
      <c r="E8558" s="289" t="s">
        <v>19104</v>
      </c>
      <c r="F8558">
        <v>5016404445</v>
      </c>
      <c r="G8558" s="276">
        <v>45824</v>
      </c>
      <c r="H8558">
        <v>20250529729993</v>
      </c>
      <c r="I8558">
        <v>9.6</v>
      </c>
      <c r="J8558" s="289" t="s">
        <v>1435</v>
      </c>
      <c r="K8558" s="289" t="s">
        <v>19105</v>
      </c>
      <c r="L8558" s="289" t="s">
        <v>275</v>
      </c>
      <c r="M8558" s="289" t="s">
        <v>19106</v>
      </c>
      <c r="N8558" s="289" t="s">
        <v>1438</v>
      </c>
      <c r="O8558" s="289" t="s">
        <v>277</v>
      </c>
      <c r="P8558" s="289" t="str">
        <f>VLOOKUP(CAT_Details[[#This Row],[Delivery Bp Customer Code]],Table6[],2,0)</f>
        <v>U2-L5</v>
      </c>
    </row>
    <row r="8559" spans="1:16" x14ac:dyDescent="0.25">
      <c r="A8559" s="289" t="s">
        <v>4794</v>
      </c>
      <c r="B8559">
        <v>5</v>
      </c>
      <c r="C8559">
        <v>975</v>
      </c>
      <c r="D8559">
        <v>2.5</v>
      </c>
      <c r="E8559" s="289" t="s">
        <v>19107</v>
      </c>
      <c r="F8559">
        <v>5016336416</v>
      </c>
      <c r="G8559" s="276">
        <v>45824</v>
      </c>
      <c r="H8559">
        <v>20250606735596</v>
      </c>
      <c r="I8559">
        <v>6</v>
      </c>
      <c r="J8559" s="289" t="s">
        <v>287</v>
      </c>
      <c r="K8559" s="289" t="s">
        <v>19108</v>
      </c>
      <c r="L8559" s="289" t="s">
        <v>275</v>
      </c>
      <c r="M8559" s="289" t="s">
        <v>18991</v>
      </c>
      <c r="N8559" s="289" t="s">
        <v>889</v>
      </c>
      <c r="O8559" s="289" t="s">
        <v>4798</v>
      </c>
      <c r="P8559" s="289" t="str">
        <f>VLOOKUP(CAT_Details[[#This Row],[Delivery Bp Customer Code]],Table6[],2,0)</f>
        <v>MY02</v>
      </c>
    </row>
    <row r="8560" spans="1:16" x14ac:dyDescent="0.25">
      <c r="A8560" s="289" t="s">
        <v>278</v>
      </c>
      <c r="B8560">
        <v>5</v>
      </c>
      <c r="C8560">
        <v>1690</v>
      </c>
      <c r="D8560">
        <v>2</v>
      </c>
      <c r="E8560" s="289" t="s">
        <v>19109</v>
      </c>
      <c r="F8560">
        <v>5016326155</v>
      </c>
      <c r="G8560" s="276">
        <v>45825</v>
      </c>
      <c r="H8560">
        <v>20250605734425</v>
      </c>
      <c r="I8560">
        <v>4.8</v>
      </c>
      <c r="J8560" s="289" t="s">
        <v>317</v>
      </c>
      <c r="K8560" s="289" t="s">
        <v>19110</v>
      </c>
      <c r="L8560" s="289" t="s">
        <v>275</v>
      </c>
      <c r="M8560" s="289" t="s">
        <v>18924</v>
      </c>
      <c r="N8560" s="289" t="s">
        <v>16210</v>
      </c>
      <c r="O8560" s="289" t="s">
        <v>498</v>
      </c>
      <c r="P8560" s="289" t="str">
        <f>VLOOKUP(CAT_Details[[#This Row],[Delivery Bp Customer Code]],Table6[],2,0)</f>
        <v>DK-BM01</v>
      </c>
    </row>
    <row r="8561" spans="1:16" x14ac:dyDescent="0.25">
      <c r="A8561" s="289" t="s">
        <v>278</v>
      </c>
      <c r="B8561">
        <v>9</v>
      </c>
      <c r="C8561">
        <v>4760</v>
      </c>
      <c r="D8561">
        <v>3.6</v>
      </c>
      <c r="E8561" s="289" t="s">
        <v>19111</v>
      </c>
      <c r="F8561">
        <v>5016348489</v>
      </c>
      <c r="G8561" s="276">
        <v>45825</v>
      </c>
      <c r="H8561">
        <v>20250603732466</v>
      </c>
      <c r="I8561">
        <v>8.64</v>
      </c>
      <c r="J8561" s="289" t="s">
        <v>324</v>
      </c>
      <c r="K8561" s="289" t="s">
        <v>19112</v>
      </c>
      <c r="L8561" s="289" t="s">
        <v>275</v>
      </c>
      <c r="M8561" s="289" t="s">
        <v>19113</v>
      </c>
      <c r="N8561" s="289" t="s">
        <v>340</v>
      </c>
      <c r="O8561" s="289" t="s">
        <v>498</v>
      </c>
      <c r="P8561" s="289" t="str">
        <f>VLOOKUP(CAT_Details[[#This Row],[Delivery Bp Customer Code]],Table6[],2,0)</f>
        <v>DK-BM01</v>
      </c>
    </row>
    <row r="8562" spans="1:16" x14ac:dyDescent="0.25">
      <c r="A8562" s="289" t="s">
        <v>278</v>
      </c>
      <c r="B8562">
        <v>24</v>
      </c>
      <c r="C8562">
        <v>5115</v>
      </c>
      <c r="D8562">
        <v>9.6</v>
      </c>
      <c r="E8562" s="289" t="s">
        <v>19114</v>
      </c>
      <c r="F8562">
        <v>5016348920</v>
      </c>
      <c r="G8562" s="276">
        <v>45825</v>
      </c>
      <c r="H8562">
        <v>20250609736031</v>
      </c>
      <c r="I8562">
        <v>23.04</v>
      </c>
      <c r="J8562" s="289" t="s">
        <v>324</v>
      </c>
      <c r="K8562" s="289" t="s">
        <v>19115</v>
      </c>
      <c r="L8562" s="289" t="s">
        <v>275</v>
      </c>
      <c r="M8562" s="289" t="s">
        <v>18792</v>
      </c>
      <c r="N8562" s="289" t="s">
        <v>343</v>
      </c>
      <c r="O8562" s="289" t="s">
        <v>498</v>
      </c>
      <c r="P8562" s="289" t="str">
        <f>VLOOKUP(CAT_Details[[#This Row],[Delivery Bp Customer Code]],Table6[],2,0)</f>
        <v>DK-BM01</v>
      </c>
    </row>
    <row r="8563" spans="1:16" x14ac:dyDescent="0.25">
      <c r="A8563" s="289" t="s">
        <v>278</v>
      </c>
      <c r="B8563">
        <v>5</v>
      </c>
      <c r="C8563">
        <v>1650.99</v>
      </c>
      <c r="D8563">
        <v>1.8</v>
      </c>
      <c r="E8563" s="289" t="s">
        <v>19116</v>
      </c>
      <c r="F8563">
        <v>5016364868</v>
      </c>
      <c r="G8563" s="276">
        <v>45825</v>
      </c>
      <c r="H8563">
        <v>20250609736037</v>
      </c>
      <c r="I8563">
        <v>2.88</v>
      </c>
      <c r="J8563" s="289" t="s">
        <v>280</v>
      </c>
      <c r="K8563" s="289" t="s">
        <v>19117</v>
      </c>
      <c r="L8563" s="289" t="s">
        <v>275</v>
      </c>
      <c r="M8563" s="289" t="s">
        <v>19118</v>
      </c>
      <c r="N8563" s="289" t="s">
        <v>485</v>
      </c>
      <c r="O8563" s="289" t="s">
        <v>498</v>
      </c>
      <c r="P8563" s="289" t="str">
        <f>VLOOKUP(CAT_Details[[#This Row],[Delivery Bp Customer Code]],Table6[],2,0)</f>
        <v>DK-BM01</v>
      </c>
    </row>
    <row r="8564" spans="1:16" x14ac:dyDescent="0.25">
      <c r="A8564" s="289" t="s">
        <v>278</v>
      </c>
      <c r="B8564">
        <v>9</v>
      </c>
      <c r="C8564">
        <v>3600</v>
      </c>
      <c r="D8564">
        <v>3.6</v>
      </c>
      <c r="E8564" s="289" t="s">
        <v>19119</v>
      </c>
      <c r="F8564">
        <v>5016380133</v>
      </c>
      <c r="G8564" s="276">
        <v>45825</v>
      </c>
      <c r="H8564">
        <v>20250610737032</v>
      </c>
      <c r="I8564">
        <v>8.2080000000000002</v>
      </c>
      <c r="J8564" s="289" t="s">
        <v>280</v>
      </c>
      <c r="K8564" s="289" t="s">
        <v>19120</v>
      </c>
      <c r="L8564" s="289" t="s">
        <v>275</v>
      </c>
      <c r="M8564" s="289" t="s">
        <v>19118</v>
      </c>
      <c r="N8564" s="289" t="s">
        <v>314</v>
      </c>
      <c r="O8564" s="289" t="s">
        <v>498</v>
      </c>
      <c r="P8564" s="289" t="str">
        <f>VLOOKUP(CAT_Details[[#This Row],[Delivery Bp Customer Code]],Table6[],2,0)</f>
        <v>DK-BM01</v>
      </c>
    </row>
    <row r="8565" spans="1:16" x14ac:dyDescent="0.25">
      <c r="A8565" s="289" t="s">
        <v>75</v>
      </c>
      <c r="B8565">
        <v>1</v>
      </c>
      <c r="C8565">
        <v>45</v>
      </c>
      <c r="D8565">
        <v>0.2</v>
      </c>
      <c r="E8565" s="289" t="s">
        <v>19121</v>
      </c>
      <c r="F8565">
        <v>5016394599</v>
      </c>
      <c r="G8565" s="276">
        <v>45825</v>
      </c>
      <c r="H8565">
        <v>20250612739085</v>
      </c>
      <c r="I8565">
        <v>0.14399999999999999</v>
      </c>
      <c r="J8565" s="289" t="s">
        <v>273</v>
      </c>
      <c r="K8565" s="289" t="s">
        <v>19122</v>
      </c>
      <c r="L8565" s="289" t="s">
        <v>275</v>
      </c>
      <c r="M8565" s="289" t="s">
        <v>19123</v>
      </c>
      <c r="N8565" s="289" t="s">
        <v>4712</v>
      </c>
      <c r="O8565" s="289" t="s">
        <v>2173</v>
      </c>
      <c r="P8565" s="289" t="str">
        <f>VLOOKUP(CAT_Details[[#This Row],[Delivery Bp Customer Code]],Table6[],2,0)</f>
        <v>OYL1</v>
      </c>
    </row>
    <row r="8566" spans="1:16" x14ac:dyDescent="0.25">
      <c r="A8566" s="289" t="s">
        <v>75</v>
      </c>
      <c r="B8566">
        <v>1</v>
      </c>
      <c r="C8566">
        <v>100</v>
      </c>
      <c r="D8566">
        <v>0.4</v>
      </c>
      <c r="E8566" s="289" t="s">
        <v>19124</v>
      </c>
      <c r="F8566">
        <v>5016394689</v>
      </c>
      <c r="G8566" s="276">
        <v>45825</v>
      </c>
      <c r="H8566">
        <v>20250612738912</v>
      </c>
      <c r="I8566">
        <v>0.57599999999999996</v>
      </c>
      <c r="J8566" s="289" t="s">
        <v>273</v>
      </c>
      <c r="K8566" s="289" t="s">
        <v>19125</v>
      </c>
      <c r="L8566" s="289" t="s">
        <v>275</v>
      </c>
      <c r="M8566" s="289" t="s">
        <v>19123</v>
      </c>
      <c r="N8566" s="289" t="s">
        <v>1003</v>
      </c>
      <c r="O8566" s="289" t="s">
        <v>2173</v>
      </c>
      <c r="P8566" s="289" t="str">
        <f>VLOOKUP(CAT_Details[[#This Row],[Delivery Bp Customer Code]],Table6[],2,0)</f>
        <v>OYL1</v>
      </c>
    </row>
    <row r="8567" spans="1:16" x14ac:dyDescent="0.25">
      <c r="A8567" s="289" t="s">
        <v>17052</v>
      </c>
      <c r="B8567">
        <v>1</v>
      </c>
      <c r="C8567">
        <v>180</v>
      </c>
      <c r="D8567">
        <v>0.4</v>
      </c>
      <c r="E8567" s="289" t="s">
        <v>19126</v>
      </c>
      <c r="F8567">
        <v>5016297530</v>
      </c>
      <c r="G8567" s="276">
        <v>45825</v>
      </c>
      <c r="H8567">
        <v>20250602731215</v>
      </c>
      <c r="I8567">
        <v>0.32600000000000001</v>
      </c>
      <c r="J8567" s="289" t="s">
        <v>438</v>
      </c>
      <c r="K8567" s="289" t="s">
        <v>19127</v>
      </c>
      <c r="L8567" s="289" t="s">
        <v>280</v>
      </c>
      <c r="M8567" s="289" t="s">
        <v>19128</v>
      </c>
      <c r="N8567" s="289" t="s">
        <v>19129</v>
      </c>
      <c r="O8567" s="289" t="s">
        <v>18284</v>
      </c>
      <c r="P8567" s="289">
        <f>VLOOKUP(CAT_Details[[#This Row],[Delivery Bp Customer Code]],Table6[],2,0)</f>
        <v>3705</v>
      </c>
    </row>
    <row r="8568" spans="1:16" x14ac:dyDescent="0.25">
      <c r="A8568" s="289" t="s">
        <v>17052</v>
      </c>
      <c r="B8568">
        <v>1</v>
      </c>
      <c r="C8568">
        <v>345</v>
      </c>
      <c r="D8568">
        <v>0.4</v>
      </c>
      <c r="E8568" s="289" t="s">
        <v>19126</v>
      </c>
      <c r="F8568">
        <v>5016297531</v>
      </c>
      <c r="G8568" s="276">
        <v>45825</v>
      </c>
      <c r="H8568">
        <v>20250602731180</v>
      </c>
      <c r="I8568">
        <v>0.32600000000000001</v>
      </c>
      <c r="J8568" s="289" t="s">
        <v>438</v>
      </c>
      <c r="K8568" s="289" t="s">
        <v>19130</v>
      </c>
      <c r="L8568" s="289" t="s">
        <v>280</v>
      </c>
      <c r="M8568" s="289" t="s">
        <v>19128</v>
      </c>
      <c r="N8568" s="289" t="s">
        <v>19129</v>
      </c>
      <c r="O8568" s="289" t="s">
        <v>18284</v>
      </c>
      <c r="P8568" s="289">
        <f>VLOOKUP(CAT_Details[[#This Row],[Delivery Bp Customer Code]],Table6[],2,0)</f>
        <v>3705</v>
      </c>
    </row>
    <row r="8569" spans="1:16" x14ac:dyDescent="0.25">
      <c r="A8569" s="289" t="s">
        <v>17052</v>
      </c>
      <c r="B8569">
        <v>7</v>
      </c>
      <c r="C8569">
        <v>3045</v>
      </c>
      <c r="D8569">
        <v>4.33</v>
      </c>
      <c r="E8569" s="289" t="s">
        <v>19131</v>
      </c>
      <c r="F8569">
        <v>5016336243</v>
      </c>
      <c r="G8569" s="276">
        <v>45825</v>
      </c>
      <c r="H8569">
        <v>20250604733500</v>
      </c>
      <c r="I8569">
        <v>13.867000000000001</v>
      </c>
      <c r="J8569" s="289" t="s">
        <v>3970</v>
      </c>
      <c r="K8569" s="289" t="s">
        <v>19132</v>
      </c>
      <c r="L8569" s="289" t="s">
        <v>280</v>
      </c>
      <c r="M8569" s="289" t="s">
        <v>19133</v>
      </c>
      <c r="N8569" s="289" t="s">
        <v>3973</v>
      </c>
      <c r="O8569" s="289" t="s">
        <v>18284</v>
      </c>
      <c r="P8569" s="289">
        <f>VLOOKUP(CAT_Details[[#This Row],[Delivery Bp Customer Code]],Table6[],2,0)</f>
        <v>3705</v>
      </c>
    </row>
    <row r="8570" spans="1:16" x14ac:dyDescent="0.25">
      <c r="A8570" s="289" t="s">
        <v>17052</v>
      </c>
      <c r="B8570">
        <v>1</v>
      </c>
      <c r="C8570">
        <v>3</v>
      </c>
      <c r="D8570">
        <v>0.09</v>
      </c>
      <c r="E8570" s="289" t="s">
        <v>19134</v>
      </c>
      <c r="F8570">
        <v>5016348376</v>
      </c>
      <c r="G8570" s="276">
        <v>45825</v>
      </c>
      <c r="H8570">
        <v>20250606735626</v>
      </c>
      <c r="I8570">
        <v>0.1</v>
      </c>
      <c r="J8570" s="289" t="s">
        <v>345</v>
      </c>
      <c r="K8570" s="289" t="s">
        <v>19135</v>
      </c>
      <c r="L8570" s="289" t="s">
        <v>280</v>
      </c>
      <c r="M8570" s="289" t="s">
        <v>19136</v>
      </c>
      <c r="N8570" s="289" t="s">
        <v>3082</v>
      </c>
      <c r="O8570" s="289" t="s">
        <v>18284</v>
      </c>
      <c r="P8570" s="289">
        <f>VLOOKUP(CAT_Details[[#This Row],[Delivery Bp Customer Code]],Table6[],2,0)</f>
        <v>3705</v>
      </c>
    </row>
    <row r="8571" spans="1:16" x14ac:dyDescent="0.25">
      <c r="A8571" s="289" t="s">
        <v>17052</v>
      </c>
      <c r="B8571">
        <v>1</v>
      </c>
      <c r="C8571">
        <v>52</v>
      </c>
      <c r="D8571">
        <v>0.4</v>
      </c>
      <c r="E8571" s="289" t="s">
        <v>19137</v>
      </c>
      <c r="F8571">
        <v>5016348654</v>
      </c>
      <c r="G8571" s="276">
        <v>45825</v>
      </c>
      <c r="H8571">
        <v>20250604733435</v>
      </c>
      <c r="I8571">
        <v>0.38400000000000001</v>
      </c>
      <c r="J8571" s="289" t="s">
        <v>345</v>
      </c>
      <c r="K8571" s="289" t="s">
        <v>19138</v>
      </c>
      <c r="L8571" s="289" t="s">
        <v>280</v>
      </c>
      <c r="M8571" s="289" t="s">
        <v>19139</v>
      </c>
      <c r="N8571" s="289" t="s">
        <v>427</v>
      </c>
      <c r="O8571" s="289" t="s">
        <v>18284</v>
      </c>
      <c r="P8571" s="289">
        <f>VLOOKUP(CAT_Details[[#This Row],[Delivery Bp Customer Code]],Table6[],2,0)</f>
        <v>3705</v>
      </c>
    </row>
    <row r="8572" spans="1:16" x14ac:dyDescent="0.25">
      <c r="A8572" s="289" t="s">
        <v>17052</v>
      </c>
      <c r="B8572">
        <v>4</v>
      </c>
      <c r="C8572">
        <v>320</v>
      </c>
      <c r="D8572">
        <v>1.6</v>
      </c>
      <c r="E8572" s="289" t="s">
        <v>19140</v>
      </c>
      <c r="F8572">
        <v>5016349016</v>
      </c>
      <c r="G8572" s="276">
        <v>45825</v>
      </c>
      <c r="H8572">
        <v>20250606735739</v>
      </c>
      <c r="I8572">
        <v>5.76</v>
      </c>
      <c r="J8572" s="289" t="s">
        <v>345</v>
      </c>
      <c r="K8572" s="289" t="s">
        <v>19141</v>
      </c>
      <c r="L8572" s="289" t="s">
        <v>280</v>
      </c>
      <c r="M8572" s="289" t="s">
        <v>19136</v>
      </c>
      <c r="N8572" s="289" t="s">
        <v>512</v>
      </c>
      <c r="O8572" s="289" t="s">
        <v>18284</v>
      </c>
      <c r="P8572" s="289">
        <f>VLOOKUP(CAT_Details[[#This Row],[Delivery Bp Customer Code]],Table6[],2,0)</f>
        <v>3705</v>
      </c>
    </row>
    <row r="8573" spans="1:16" x14ac:dyDescent="0.25">
      <c r="A8573" s="289" t="s">
        <v>17052</v>
      </c>
      <c r="B8573">
        <v>3</v>
      </c>
      <c r="C8573">
        <v>286</v>
      </c>
      <c r="D8573">
        <v>1.2</v>
      </c>
      <c r="E8573" s="289" t="s">
        <v>19142</v>
      </c>
      <c r="F8573">
        <v>5016363785</v>
      </c>
      <c r="G8573" s="276">
        <v>45825</v>
      </c>
      <c r="H8573">
        <v>20250610737446</v>
      </c>
      <c r="I8573">
        <v>2.726</v>
      </c>
      <c r="J8573" s="289" t="s">
        <v>302</v>
      </c>
      <c r="K8573" s="289" t="s">
        <v>19143</v>
      </c>
      <c r="L8573" s="289" t="s">
        <v>280</v>
      </c>
      <c r="M8573" s="289" t="s">
        <v>18379</v>
      </c>
      <c r="N8573" s="289" t="s">
        <v>18870</v>
      </c>
      <c r="O8573" s="289" t="s">
        <v>18284</v>
      </c>
      <c r="P8573" s="289">
        <f>VLOOKUP(CAT_Details[[#This Row],[Delivery Bp Customer Code]],Table6[],2,0)</f>
        <v>3705</v>
      </c>
    </row>
    <row r="8574" spans="1:16" x14ac:dyDescent="0.25">
      <c r="A8574" s="289" t="s">
        <v>17052</v>
      </c>
      <c r="B8574">
        <v>1</v>
      </c>
      <c r="C8574">
        <v>60</v>
      </c>
      <c r="D8574">
        <v>0.4</v>
      </c>
      <c r="E8574" s="289" t="s">
        <v>19142</v>
      </c>
      <c r="F8574">
        <v>5016363786</v>
      </c>
      <c r="G8574" s="276">
        <v>45825</v>
      </c>
      <c r="H8574">
        <v>20250610737444</v>
      </c>
      <c r="I8574">
        <v>0.41299999999999998</v>
      </c>
      <c r="J8574" s="289" t="s">
        <v>302</v>
      </c>
      <c r="K8574" s="289" t="s">
        <v>19144</v>
      </c>
      <c r="L8574" s="289" t="s">
        <v>280</v>
      </c>
      <c r="M8574" s="289" t="s">
        <v>18379</v>
      </c>
      <c r="N8574" s="289" t="s">
        <v>18870</v>
      </c>
      <c r="O8574" s="289" t="s">
        <v>18284</v>
      </c>
      <c r="P8574" s="289">
        <f>VLOOKUP(CAT_Details[[#This Row],[Delivery Bp Customer Code]],Table6[],2,0)</f>
        <v>3705</v>
      </c>
    </row>
    <row r="8575" spans="1:16" x14ac:dyDescent="0.25">
      <c r="A8575" s="289" t="s">
        <v>17052</v>
      </c>
      <c r="B8575">
        <v>1</v>
      </c>
      <c r="C8575">
        <v>310</v>
      </c>
      <c r="D8575">
        <v>0.4</v>
      </c>
      <c r="E8575" s="289" t="s">
        <v>19145</v>
      </c>
      <c r="F8575">
        <v>5016363833</v>
      </c>
      <c r="G8575" s="276">
        <v>45825</v>
      </c>
      <c r="H8575">
        <v>20250609736264</v>
      </c>
      <c r="I8575">
        <v>0.81599999999999995</v>
      </c>
      <c r="J8575" s="289" t="s">
        <v>275</v>
      </c>
      <c r="K8575" s="289" t="s">
        <v>19146</v>
      </c>
      <c r="L8575" s="289" t="s">
        <v>280</v>
      </c>
      <c r="M8575" s="289" t="s">
        <v>19147</v>
      </c>
      <c r="N8575" s="289" t="s">
        <v>18283</v>
      </c>
      <c r="O8575" s="289" t="s">
        <v>18284</v>
      </c>
      <c r="P8575" s="289">
        <f>VLOOKUP(CAT_Details[[#This Row],[Delivery Bp Customer Code]],Table6[],2,0)</f>
        <v>3705</v>
      </c>
    </row>
    <row r="8576" spans="1:16" x14ac:dyDescent="0.25">
      <c r="A8576" s="289" t="s">
        <v>17052</v>
      </c>
      <c r="B8576">
        <v>7</v>
      </c>
      <c r="C8576">
        <v>828</v>
      </c>
      <c r="D8576">
        <v>2.1800000000000002</v>
      </c>
      <c r="E8576" s="289" t="s">
        <v>19148</v>
      </c>
      <c r="F8576">
        <v>5016363859</v>
      </c>
      <c r="G8576" s="276">
        <v>45825</v>
      </c>
      <c r="H8576">
        <v>20250610736870</v>
      </c>
      <c r="I8576">
        <v>4.9089999999999998</v>
      </c>
      <c r="J8576" s="289" t="s">
        <v>275</v>
      </c>
      <c r="K8576" s="289" t="s">
        <v>19149</v>
      </c>
      <c r="L8576" s="289" t="s">
        <v>280</v>
      </c>
      <c r="M8576" s="289" t="s">
        <v>19147</v>
      </c>
      <c r="N8576" s="289" t="s">
        <v>19150</v>
      </c>
      <c r="O8576" s="289" t="s">
        <v>18284</v>
      </c>
      <c r="P8576" s="289">
        <f>VLOOKUP(CAT_Details[[#This Row],[Delivery Bp Customer Code]],Table6[],2,0)</f>
        <v>3705</v>
      </c>
    </row>
    <row r="8577" spans="1:16" x14ac:dyDescent="0.25">
      <c r="A8577" s="289" t="s">
        <v>17052</v>
      </c>
      <c r="B8577">
        <v>5</v>
      </c>
      <c r="C8577">
        <v>2400</v>
      </c>
      <c r="D8577">
        <v>2</v>
      </c>
      <c r="E8577" s="289" t="s">
        <v>19151</v>
      </c>
      <c r="F8577">
        <v>5016363961</v>
      </c>
      <c r="G8577" s="276">
        <v>45825</v>
      </c>
      <c r="H8577">
        <v>20250609736482</v>
      </c>
      <c r="I8577">
        <v>4.8</v>
      </c>
      <c r="J8577" s="289" t="s">
        <v>275</v>
      </c>
      <c r="K8577" s="289" t="s">
        <v>19152</v>
      </c>
      <c r="L8577" s="289" t="s">
        <v>280</v>
      </c>
      <c r="M8577" s="289" t="s">
        <v>19147</v>
      </c>
      <c r="N8577" s="289" t="s">
        <v>19153</v>
      </c>
      <c r="O8577" s="289" t="s">
        <v>18284</v>
      </c>
      <c r="P8577" s="289">
        <f>VLOOKUP(CAT_Details[[#This Row],[Delivery Bp Customer Code]],Table6[],2,0)</f>
        <v>3705</v>
      </c>
    </row>
    <row r="8578" spans="1:16" x14ac:dyDescent="0.25">
      <c r="A8578" s="289" t="s">
        <v>17052</v>
      </c>
      <c r="B8578">
        <v>12</v>
      </c>
      <c r="C8578">
        <v>559.9</v>
      </c>
      <c r="D8578">
        <v>2.6</v>
      </c>
      <c r="E8578" s="289" t="s">
        <v>19154</v>
      </c>
      <c r="F8578">
        <v>5016364081</v>
      </c>
      <c r="G8578" s="276">
        <v>45825</v>
      </c>
      <c r="H8578">
        <v>20250610736940</v>
      </c>
      <c r="I8578">
        <v>3.1150000000000002</v>
      </c>
      <c r="J8578" s="289" t="s">
        <v>275</v>
      </c>
      <c r="K8578" s="289" t="s">
        <v>19155</v>
      </c>
      <c r="L8578" s="289" t="s">
        <v>280</v>
      </c>
      <c r="M8578" s="289" t="s">
        <v>19147</v>
      </c>
      <c r="N8578" s="289" t="s">
        <v>19156</v>
      </c>
      <c r="O8578" s="289" t="s">
        <v>18284</v>
      </c>
      <c r="P8578" s="289">
        <f>VLOOKUP(CAT_Details[[#This Row],[Delivery Bp Customer Code]],Table6[],2,0)</f>
        <v>3705</v>
      </c>
    </row>
    <row r="8579" spans="1:16" x14ac:dyDescent="0.25">
      <c r="A8579" s="289" t="s">
        <v>17052</v>
      </c>
      <c r="B8579">
        <v>1</v>
      </c>
      <c r="C8579">
        <v>4</v>
      </c>
      <c r="D8579">
        <v>0.03</v>
      </c>
      <c r="E8579" s="289" t="s">
        <v>19157</v>
      </c>
      <c r="F8579">
        <v>5016364321</v>
      </c>
      <c r="G8579" s="276">
        <v>45825</v>
      </c>
      <c r="H8579">
        <v>20250609736099</v>
      </c>
      <c r="I8579">
        <v>1.2E-2</v>
      </c>
      <c r="J8579" s="289" t="s">
        <v>275</v>
      </c>
      <c r="K8579" s="289" t="s">
        <v>19158</v>
      </c>
      <c r="L8579" s="289" t="s">
        <v>280</v>
      </c>
      <c r="M8579" s="289" t="s">
        <v>19147</v>
      </c>
      <c r="N8579" s="289" t="s">
        <v>18412</v>
      </c>
      <c r="O8579" s="289" t="s">
        <v>18284</v>
      </c>
      <c r="P8579" s="289">
        <f>VLOOKUP(CAT_Details[[#This Row],[Delivery Bp Customer Code]],Table6[],2,0)</f>
        <v>3705</v>
      </c>
    </row>
    <row r="8580" spans="1:16" x14ac:dyDescent="0.25">
      <c r="A8580" s="289" t="s">
        <v>17052</v>
      </c>
      <c r="B8580">
        <v>11</v>
      </c>
      <c r="C8580">
        <v>11869</v>
      </c>
      <c r="D8580">
        <v>4.4000000000000004</v>
      </c>
      <c r="E8580" s="289" t="s">
        <v>19159</v>
      </c>
      <c r="F8580">
        <v>5016364585</v>
      </c>
      <c r="G8580" s="276">
        <v>45825</v>
      </c>
      <c r="H8580">
        <v>20250609736231</v>
      </c>
      <c r="I8580">
        <v>5.8079999999999998</v>
      </c>
      <c r="J8580" s="289" t="s">
        <v>275</v>
      </c>
      <c r="K8580" s="289" t="s">
        <v>19160</v>
      </c>
      <c r="L8580" s="289" t="s">
        <v>280</v>
      </c>
      <c r="M8580" s="289" t="s">
        <v>19147</v>
      </c>
      <c r="N8580" s="289" t="s">
        <v>19161</v>
      </c>
      <c r="O8580" s="289" t="s">
        <v>18284</v>
      </c>
      <c r="P8580" s="289">
        <f>VLOOKUP(CAT_Details[[#This Row],[Delivery Bp Customer Code]],Table6[],2,0)</f>
        <v>3705</v>
      </c>
    </row>
    <row r="8581" spans="1:16" x14ac:dyDescent="0.25">
      <c r="A8581" s="289" t="s">
        <v>17052</v>
      </c>
      <c r="B8581">
        <v>5</v>
      </c>
      <c r="C8581">
        <v>24.88</v>
      </c>
      <c r="D8581">
        <v>0.59</v>
      </c>
      <c r="E8581" s="289" t="s">
        <v>19162</v>
      </c>
      <c r="F8581">
        <v>5016364592</v>
      </c>
      <c r="G8581" s="276">
        <v>45825</v>
      </c>
      <c r="H8581">
        <v>20250605734572</v>
      </c>
      <c r="I8581">
        <v>0.35299999999999998</v>
      </c>
      <c r="J8581" s="289" t="s">
        <v>275</v>
      </c>
      <c r="K8581" s="289" t="s">
        <v>19163</v>
      </c>
      <c r="L8581" s="289" t="s">
        <v>280</v>
      </c>
      <c r="M8581" s="289" t="s">
        <v>19147</v>
      </c>
      <c r="N8581" s="289" t="s">
        <v>19164</v>
      </c>
      <c r="O8581" s="289" t="s">
        <v>18284</v>
      </c>
      <c r="P8581" s="289">
        <f>VLOOKUP(CAT_Details[[#This Row],[Delivery Bp Customer Code]],Table6[],2,0)</f>
        <v>3705</v>
      </c>
    </row>
    <row r="8582" spans="1:16" x14ac:dyDescent="0.25">
      <c r="A8582" s="289" t="s">
        <v>874</v>
      </c>
      <c r="B8582">
        <v>14</v>
      </c>
      <c r="C8582">
        <v>1666</v>
      </c>
      <c r="D8582">
        <v>5.84</v>
      </c>
      <c r="E8582" s="289" t="s">
        <v>19165</v>
      </c>
      <c r="F8582">
        <v>5016336373</v>
      </c>
      <c r="G8582" s="276">
        <v>45825</v>
      </c>
      <c r="H8582">
        <v>20250522724820</v>
      </c>
      <c r="I8582">
        <v>24.5</v>
      </c>
      <c r="J8582" s="289" t="s">
        <v>294</v>
      </c>
      <c r="K8582" s="289" t="s">
        <v>19166</v>
      </c>
      <c r="L8582" s="289" t="s">
        <v>275</v>
      </c>
      <c r="M8582" s="289" t="s">
        <v>19167</v>
      </c>
      <c r="N8582" s="289" t="s">
        <v>5685</v>
      </c>
      <c r="O8582" s="289" t="s">
        <v>1014</v>
      </c>
      <c r="P8582" s="289" t="str">
        <f>VLOOKUP(CAT_Details[[#This Row],[Delivery Bp Customer Code]],Table6[],2,0)</f>
        <v>MZ07</v>
      </c>
    </row>
    <row r="8583" spans="1:16" x14ac:dyDescent="0.25">
      <c r="A8583" s="289" t="s">
        <v>874</v>
      </c>
      <c r="B8583">
        <v>21</v>
      </c>
      <c r="C8583">
        <v>2940</v>
      </c>
      <c r="D8583">
        <v>10.039999999999999</v>
      </c>
      <c r="E8583" s="289" t="s">
        <v>19137</v>
      </c>
      <c r="F8583">
        <v>5016348651</v>
      </c>
      <c r="G8583" s="276">
        <v>45825</v>
      </c>
      <c r="H8583">
        <v>20250605734341</v>
      </c>
      <c r="I8583">
        <v>16.858000000000001</v>
      </c>
      <c r="J8583" s="289" t="s">
        <v>345</v>
      </c>
      <c r="K8583" s="289" t="s">
        <v>19168</v>
      </c>
      <c r="L8583" s="289" t="s">
        <v>275</v>
      </c>
      <c r="M8583" s="289" t="s">
        <v>19139</v>
      </c>
      <c r="N8583" s="289" t="s">
        <v>427</v>
      </c>
      <c r="O8583" s="289" t="s">
        <v>1014</v>
      </c>
      <c r="P8583" s="289" t="str">
        <f>VLOOKUP(CAT_Details[[#This Row],[Delivery Bp Customer Code]],Table6[],2,0)</f>
        <v>MZ07</v>
      </c>
    </row>
    <row r="8584" spans="1:16" x14ac:dyDescent="0.25">
      <c r="A8584" s="289" t="s">
        <v>874</v>
      </c>
      <c r="B8584">
        <v>60</v>
      </c>
      <c r="C8584">
        <v>8340</v>
      </c>
      <c r="D8584">
        <v>13.6</v>
      </c>
      <c r="E8584" s="289" t="s">
        <v>19169</v>
      </c>
      <c r="F8584">
        <v>5016349045</v>
      </c>
      <c r="G8584" s="276">
        <v>45825</v>
      </c>
      <c r="H8584">
        <v>20250605734325</v>
      </c>
      <c r="I8584">
        <v>48.164999999999999</v>
      </c>
      <c r="J8584" s="289" t="s">
        <v>345</v>
      </c>
      <c r="K8584" s="289" t="s">
        <v>19170</v>
      </c>
      <c r="L8584" s="289" t="s">
        <v>275</v>
      </c>
      <c r="M8584" s="289" t="s">
        <v>19171</v>
      </c>
      <c r="N8584" s="289" t="s">
        <v>427</v>
      </c>
      <c r="O8584" s="289" t="s">
        <v>1014</v>
      </c>
      <c r="P8584" s="289" t="str">
        <f>VLOOKUP(CAT_Details[[#This Row],[Delivery Bp Customer Code]],Table6[],2,0)</f>
        <v>MZ07</v>
      </c>
    </row>
    <row r="8585" spans="1:16" x14ac:dyDescent="0.25">
      <c r="A8585" s="289" t="s">
        <v>3771</v>
      </c>
      <c r="B8585">
        <v>10</v>
      </c>
      <c r="C8585">
        <v>1050</v>
      </c>
      <c r="D8585">
        <v>4</v>
      </c>
      <c r="E8585" s="289" t="s">
        <v>19172</v>
      </c>
      <c r="F8585">
        <v>5016297034</v>
      </c>
      <c r="G8585" s="276">
        <v>45825</v>
      </c>
      <c r="H8585">
        <v>20250529729996</v>
      </c>
      <c r="I8585">
        <v>9.6</v>
      </c>
      <c r="J8585" s="289" t="s">
        <v>1435</v>
      </c>
      <c r="K8585" s="289" t="s">
        <v>19173</v>
      </c>
      <c r="L8585" s="289" t="s">
        <v>275</v>
      </c>
      <c r="M8585" s="289" t="s">
        <v>19081</v>
      </c>
      <c r="N8585" s="289" t="s">
        <v>1438</v>
      </c>
      <c r="O8585" s="289" t="s">
        <v>3775</v>
      </c>
      <c r="P8585" s="289">
        <f>VLOOKUP(CAT_Details[[#This Row],[Delivery Bp Customer Code]],Table6[],2,0)</f>
        <v>3401</v>
      </c>
    </row>
    <row r="8586" spans="1:16" x14ac:dyDescent="0.25">
      <c r="A8586" s="289" t="s">
        <v>3771</v>
      </c>
      <c r="B8586">
        <v>2</v>
      </c>
      <c r="C8586">
        <v>1054</v>
      </c>
      <c r="D8586">
        <v>0.8</v>
      </c>
      <c r="E8586" s="289" t="s">
        <v>19174</v>
      </c>
      <c r="F8586">
        <v>5016394360</v>
      </c>
      <c r="G8586" s="276">
        <v>45825</v>
      </c>
      <c r="H8586">
        <v>20250610736676</v>
      </c>
      <c r="I8586">
        <v>1.92</v>
      </c>
      <c r="J8586" s="289" t="s">
        <v>273</v>
      </c>
      <c r="K8586" s="289" t="s">
        <v>19175</v>
      </c>
      <c r="L8586" s="289" t="s">
        <v>275</v>
      </c>
      <c r="M8586" s="289" t="s">
        <v>19123</v>
      </c>
      <c r="N8586" s="289" t="s">
        <v>15661</v>
      </c>
      <c r="O8586" s="289" t="s">
        <v>4956</v>
      </c>
      <c r="P8586" s="289">
        <f>VLOOKUP(CAT_Details[[#This Row],[Delivery Bp Customer Code]],Table6[],2,0)</f>
        <v>3417</v>
      </c>
    </row>
    <row r="8587" spans="1:16" x14ac:dyDescent="0.25">
      <c r="A8587" s="289" t="s">
        <v>3329</v>
      </c>
      <c r="B8587">
        <v>1</v>
      </c>
      <c r="C8587">
        <v>75</v>
      </c>
      <c r="D8587">
        <v>0.2</v>
      </c>
      <c r="E8587" s="289" t="s">
        <v>19176</v>
      </c>
      <c r="F8587">
        <v>5016336371</v>
      </c>
      <c r="G8587" s="276">
        <v>45825</v>
      </c>
      <c r="H8587">
        <v>20250603732595</v>
      </c>
      <c r="I8587">
        <v>0.48</v>
      </c>
      <c r="J8587" s="289" t="s">
        <v>324</v>
      </c>
      <c r="K8587" s="289" t="s">
        <v>19177</v>
      </c>
      <c r="L8587" s="289" t="s">
        <v>275</v>
      </c>
      <c r="M8587" s="289" t="s">
        <v>18843</v>
      </c>
      <c r="N8587" s="289" t="s">
        <v>375</v>
      </c>
      <c r="O8587" s="289" t="s">
        <v>3332</v>
      </c>
      <c r="P8587" s="289">
        <f>VLOOKUP(CAT_Details[[#This Row],[Delivery Bp Customer Code]],Table6[],2,0)</f>
        <v>3402</v>
      </c>
    </row>
    <row r="8588" spans="1:16" x14ac:dyDescent="0.25">
      <c r="A8588" s="289" t="s">
        <v>3329</v>
      </c>
      <c r="B8588">
        <v>5</v>
      </c>
      <c r="C8588">
        <v>443</v>
      </c>
      <c r="D8588">
        <v>1.8</v>
      </c>
      <c r="E8588" s="289" t="s">
        <v>19178</v>
      </c>
      <c r="F8588">
        <v>5016349068</v>
      </c>
      <c r="G8588" s="276">
        <v>45825</v>
      </c>
      <c r="H8588">
        <v>20250609736206</v>
      </c>
      <c r="I8588">
        <v>4.1280000000000001</v>
      </c>
      <c r="J8588" s="289" t="s">
        <v>324</v>
      </c>
      <c r="K8588" s="289" t="s">
        <v>19179</v>
      </c>
      <c r="L8588" s="289" t="s">
        <v>275</v>
      </c>
      <c r="M8588" s="289" t="s">
        <v>18822</v>
      </c>
      <c r="N8588" s="289" t="s">
        <v>616</v>
      </c>
      <c r="O8588" s="289" t="s">
        <v>3332</v>
      </c>
      <c r="P8588" s="289">
        <f>VLOOKUP(CAT_Details[[#This Row],[Delivery Bp Customer Code]],Table6[],2,0)</f>
        <v>3402</v>
      </c>
    </row>
    <row r="8589" spans="1:16" x14ac:dyDescent="0.25">
      <c r="A8589" s="289" t="s">
        <v>3329</v>
      </c>
      <c r="B8589">
        <v>1</v>
      </c>
      <c r="C8589">
        <v>325</v>
      </c>
      <c r="D8589">
        <v>0.37</v>
      </c>
      <c r="E8589" s="289" t="s">
        <v>19180</v>
      </c>
      <c r="F8589">
        <v>5016363764</v>
      </c>
      <c r="G8589" s="276">
        <v>45825</v>
      </c>
      <c r="H8589">
        <v>20250605734611</v>
      </c>
      <c r="I8589">
        <v>0.61599999999999999</v>
      </c>
      <c r="J8589" s="289" t="s">
        <v>350</v>
      </c>
      <c r="K8589" s="289" t="s">
        <v>19181</v>
      </c>
      <c r="L8589" s="289" t="s">
        <v>275</v>
      </c>
      <c r="M8589" s="289" t="s">
        <v>19066</v>
      </c>
      <c r="N8589" s="289" t="s">
        <v>7995</v>
      </c>
      <c r="O8589" s="289" t="s">
        <v>3332</v>
      </c>
      <c r="P8589" s="289">
        <f>VLOOKUP(CAT_Details[[#This Row],[Delivery Bp Customer Code]],Table6[],2,0)</f>
        <v>3402</v>
      </c>
    </row>
    <row r="8590" spans="1:16" x14ac:dyDescent="0.25">
      <c r="A8590" s="289" t="s">
        <v>3329</v>
      </c>
      <c r="B8590">
        <v>1</v>
      </c>
      <c r="C8590">
        <v>150</v>
      </c>
      <c r="D8590">
        <v>0.2</v>
      </c>
      <c r="E8590" s="289" t="s">
        <v>19182</v>
      </c>
      <c r="F8590">
        <v>5016364138</v>
      </c>
      <c r="G8590" s="276">
        <v>45825</v>
      </c>
      <c r="H8590">
        <v>20250611738142</v>
      </c>
      <c r="I8590">
        <v>0.38400000000000001</v>
      </c>
      <c r="J8590" s="289" t="s">
        <v>350</v>
      </c>
      <c r="K8590" s="289" t="s">
        <v>19183</v>
      </c>
      <c r="L8590" s="289" t="s">
        <v>275</v>
      </c>
      <c r="M8590" s="289" t="s">
        <v>19066</v>
      </c>
      <c r="N8590" s="289" t="s">
        <v>743</v>
      </c>
      <c r="O8590" s="289" t="s">
        <v>3332</v>
      </c>
      <c r="P8590" s="289">
        <f>VLOOKUP(CAT_Details[[#This Row],[Delivery Bp Customer Code]],Table6[],2,0)</f>
        <v>3402</v>
      </c>
    </row>
    <row r="8591" spans="1:16" x14ac:dyDescent="0.25">
      <c r="A8591" s="289" t="s">
        <v>3329</v>
      </c>
      <c r="B8591">
        <v>8</v>
      </c>
      <c r="C8591">
        <v>2200</v>
      </c>
      <c r="D8591">
        <v>3.2</v>
      </c>
      <c r="E8591" s="289" t="s">
        <v>19184</v>
      </c>
      <c r="F8591">
        <v>5016364274</v>
      </c>
      <c r="G8591" s="276">
        <v>45825</v>
      </c>
      <c r="H8591">
        <v>20250606735747</v>
      </c>
      <c r="I8591">
        <v>7.68</v>
      </c>
      <c r="J8591" s="289" t="s">
        <v>324</v>
      </c>
      <c r="K8591" s="289" t="s">
        <v>19185</v>
      </c>
      <c r="L8591" s="289" t="s">
        <v>275</v>
      </c>
      <c r="M8591" s="289" t="s">
        <v>19113</v>
      </c>
      <c r="N8591" s="289" t="s">
        <v>5660</v>
      </c>
      <c r="O8591" s="289" t="s">
        <v>3332</v>
      </c>
      <c r="P8591" s="289">
        <f>VLOOKUP(CAT_Details[[#This Row],[Delivery Bp Customer Code]],Table6[],2,0)</f>
        <v>3402</v>
      </c>
    </row>
    <row r="8592" spans="1:16" x14ac:dyDescent="0.25">
      <c r="A8592" s="289" t="s">
        <v>3329</v>
      </c>
      <c r="B8592">
        <v>8</v>
      </c>
      <c r="C8592">
        <v>7200</v>
      </c>
      <c r="D8592">
        <v>1.87</v>
      </c>
      <c r="E8592" s="289" t="s">
        <v>19186</v>
      </c>
      <c r="F8592">
        <v>5016364476</v>
      </c>
      <c r="G8592" s="276">
        <v>45825</v>
      </c>
      <c r="H8592">
        <v>20250609736248</v>
      </c>
      <c r="I8592">
        <v>2.6880000000000002</v>
      </c>
      <c r="J8592" s="289" t="s">
        <v>324</v>
      </c>
      <c r="K8592" s="289" t="s">
        <v>19187</v>
      </c>
      <c r="L8592" s="289" t="s">
        <v>275</v>
      </c>
      <c r="M8592" s="289" t="s">
        <v>19113</v>
      </c>
      <c r="N8592" s="289" t="s">
        <v>16256</v>
      </c>
      <c r="O8592" s="289" t="s">
        <v>3332</v>
      </c>
      <c r="P8592" s="289">
        <f>VLOOKUP(CAT_Details[[#This Row],[Delivery Bp Customer Code]],Table6[],2,0)</f>
        <v>3402</v>
      </c>
    </row>
    <row r="8593" spans="1:16" x14ac:dyDescent="0.25">
      <c r="A8593" s="289" t="s">
        <v>3329</v>
      </c>
      <c r="B8593">
        <v>1</v>
      </c>
      <c r="C8593">
        <v>175</v>
      </c>
      <c r="D8593">
        <v>0.4</v>
      </c>
      <c r="E8593" s="289" t="s">
        <v>19188</v>
      </c>
      <c r="F8593">
        <v>5016364715</v>
      </c>
      <c r="G8593" s="276">
        <v>45825</v>
      </c>
      <c r="H8593">
        <v>20250606735310</v>
      </c>
      <c r="I8593">
        <v>0.96</v>
      </c>
      <c r="J8593" s="289" t="s">
        <v>350</v>
      </c>
      <c r="K8593" s="289" t="s">
        <v>19189</v>
      </c>
      <c r="L8593" s="289" t="s">
        <v>275</v>
      </c>
      <c r="M8593" s="289"/>
      <c r="N8593" s="289" t="s">
        <v>743</v>
      </c>
      <c r="O8593" s="289" t="s">
        <v>3332</v>
      </c>
      <c r="P8593" s="289">
        <f>VLOOKUP(CAT_Details[[#This Row],[Delivery Bp Customer Code]],Table6[],2,0)</f>
        <v>3402</v>
      </c>
    </row>
    <row r="8594" spans="1:16" x14ac:dyDescent="0.25">
      <c r="A8594" s="289" t="s">
        <v>3329</v>
      </c>
      <c r="B8594">
        <v>1</v>
      </c>
      <c r="C8594">
        <v>75.3</v>
      </c>
      <c r="D8594">
        <v>0.2</v>
      </c>
      <c r="E8594" s="289" t="s">
        <v>19188</v>
      </c>
      <c r="F8594">
        <v>5016364716</v>
      </c>
      <c r="G8594" s="276">
        <v>45825</v>
      </c>
      <c r="H8594">
        <v>20250606735325</v>
      </c>
      <c r="I8594">
        <v>0.38400000000000001</v>
      </c>
      <c r="J8594" s="289" t="s">
        <v>350</v>
      </c>
      <c r="K8594" s="289" t="s">
        <v>19190</v>
      </c>
      <c r="L8594" s="289" t="s">
        <v>275</v>
      </c>
      <c r="M8594" s="289"/>
      <c r="N8594" s="289" t="s">
        <v>743</v>
      </c>
      <c r="O8594" s="289" t="s">
        <v>3332</v>
      </c>
      <c r="P8594" s="289">
        <f>VLOOKUP(CAT_Details[[#This Row],[Delivery Bp Customer Code]],Table6[],2,0)</f>
        <v>3402</v>
      </c>
    </row>
    <row r="8595" spans="1:16" x14ac:dyDescent="0.25">
      <c r="A8595" s="289" t="s">
        <v>3329</v>
      </c>
      <c r="B8595">
        <v>3</v>
      </c>
      <c r="C8595">
        <v>437</v>
      </c>
      <c r="D8595">
        <v>0.85</v>
      </c>
      <c r="E8595" s="289" t="s">
        <v>19191</v>
      </c>
      <c r="F8595">
        <v>5016364814</v>
      </c>
      <c r="G8595" s="276">
        <v>45825</v>
      </c>
      <c r="H8595">
        <v>20250610736928</v>
      </c>
      <c r="I8595">
        <v>1.946</v>
      </c>
      <c r="J8595" s="289" t="s">
        <v>324</v>
      </c>
      <c r="K8595" s="289" t="s">
        <v>19192</v>
      </c>
      <c r="L8595" s="289" t="s">
        <v>275</v>
      </c>
      <c r="M8595" s="289" t="s">
        <v>19113</v>
      </c>
      <c r="N8595" s="289" t="s">
        <v>5079</v>
      </c>
      <c r="O8595" s="289" t="s">
        <v>3332</v>
      </c>
      <c r="P8595" s="289">
        <f>VLOOKUP(CAT_Details[[#This Row],[Delivery Bp Customer Code]],Table6[],2,0)</f>
        <v>3402</v>
      </c>
    </row>
    <row r="8596" spans="1:16" x14ac:dyDescent="0.25">
      <c r="A8596" s="289" t="s">
        <v>3329</v>
      </c>
      <c r="B8596">
        <v>4</v>
      </c>
      <c r="C8596">
        <v>780</v>
      </c>
      <c r="D8596">
        <v>1.6</v>
      </c>
      <c r="E8596" s="289" t="s">
        <v>19193</v>
      </c>
      <c r="F8596">
        <v>5016364864</v>
      </c>
      <c r="G8596" s="276">
        <v>45825</v>
      </c>
      <c r="H8596">
        <v>20250609736002</v>
      </c>
      <c r="I8596">
        <v>1.3440000000000001</v>
      </c>
      <c r="J8596" s="289" t="s">
        <v>324</v>
      </c>
      <c r="K8596" s="289" t="s">
        <v>19194</v>
      </c>
      <c r="L8596" s="289" t="s">
        <v>275</v>
      </c>
      <c r="M8596" s="289" t="s">
        <v>19113</v>
      </c>
      <c r="N8596" s="289" t="s">
        <v>3986</v>
      </c>
      <c r="O8596" s="289" t="s">
        <v>3332</v>
      </c>
      <c r="P8596" s="289">
        <f>VLOOKUP(CAT_Details[[#This Row],[Delivery Bp Customer Code]],Table6[],2,0)</f>
        <v>3402</v>
      </c>
    </row>
    <row r="8597" spans="1:16" x14ac:dyDescent="0.25">
      <c r="A8597" s="289" t="s">
        <v>3329</v>
      </c>
      <c r="B8597">
        <v>1</v>
      </c>
      <c r="C8597">
        <v>587</v>
      </c>
      <c r="D8597">
        <v>0.4</v>
      </c>
      <c r="E8597" s="289" t="s">
        <v>19195</v>
      </c>
      <c r="F8597">
        <v>5016364927</v>
      </c>
      <c r="G8597" s="276">
        <v>45825</v>
      </c>
      <c r="H8597">
        <v>20250606735210</v>
      </c>
      <c r="I8597">
        <v>0.48</v>
      </c>
      <c r="J8597" s="289" t="s">
        <v>280</v>
      </c>
      <c r="K8597" s="289" t="s">
        <v>19196</v>
      </c>
      <c r="L8597" s="289" t="s">
        <v>275</v>
      </c>
      <c r="M8597" s="289" t="s">
        <v>19118</v>
      </c>
      <c r="N8597" s="289" t="s">
        <v>16834</v>
      </c>
      <c r="O8597" s="289" t="s">
        <v>3332</v>
      </c>
      <c r="P8597" s="289">
        <f>VLOOKUP(CAT_Details[[#This Row],[Delivery Bp Customer Code]],Table6[],2,0)</f>
        <v>3402</v>
      </c>
    </row>
    <row r="8598" spans="1:16" x14ac:dyDescent="0.25">
      <c r="A8598" s="289" t="s">
        <v>707</v>
      </c>
      <c r="B8598">
        <v>23</v>
      </c>
      <c r="C8598">
        <v>6790</v>
      </c>
      <c r="D8598">
        <v>11.7</v>
      </c>
      <c r="E8598" s="289" t="s">
        <v>19197</v>
      </c>
      <c r="F8598">
        <v>5016404937</v>
      </c>
      <c r="G8598" s="276">
        <v>45825</v>
      </c>
      <c r="I8598">
        <v>14.904</v>
      </c>
      <c r="J8598" s="289" t="s">
        <v>350</v>
      </c>
      <c r="K8598" s="289" t="s">
        <v>19198</v>
      </c>
      <c r="L8598" s="289" t="s">
        <v>273</v>
      </c>
      <c r="M8598" s="289" t="s">
        <v>19199</v>
      </c>
      <c r="N8598" s="289" t="s">
        <v>3804</v>
      </c>
      <c r="O8598" s="289" t="s">
        <v>711</v>
      </c>
      <c r="P8598" s="289" t="str">
        <f>VLOOKUP(CAT_Details[[#This Row],[Delivery Bp Customer Code]],Table6[],2,0)</f>
        <v>No Loc</v>
      </c>
    </row>
    <row r="8599" spans="1:16" x14ac:dyDescent="0.25">
      <c r="A8599" s="289" t="s">
        <v>707</v>
      </c>
      <c r="B8599">
        <v>21</v>
      </c>
      <c r="C8599">
        <v>9275.02</v>
      </c>
      <c r="D8599">
        <v>12.64</v>
      </c>
      <c r="E8599" s="289" t="s">
        <v>19200</v>
      </c>
      <c r="F8599">
        <v>5016407676</v>
      </c>
      <c r="G8599" s="276">
        <v>45825</v>
      </c>
      <c r="I8599">
        <v>15.448</v>
      </c>
      <c r="J8599" s="289" t="s">
        <v>350</v>
      </c>
      <c r="K8599" s="289" t="s">
        <v>19201</v>
      </c>
      <c r="L8599" s="289" t="s">
        <v>273</v>
      </c>
      <c r="M8599" s="289" t="s">
        <v>19202</v>
      </c>
      <c r="N8599" s="289" t="s">
        <v>15057</v>
      </c>
      <c r="O8599" s="289" t="s">
        <v>711</v>
      </c>
      <c r="P8599" s="289" t="str">
        <f>VLOOKUP(CAT_Details[[#This Row],[Delivery Bp Customer Code]],Table6[],2,0)</f>
        <v>No Loc</v>
      </c>
    </row>
    <row r="8600" spans="1:16" x14ac:dyDescent="0.25">
      <c r="A8600" s="289" t="s">
        <v>14512</v>
      </c>
      <c r="B8600">
        <v>22</v>
      </c>
      <c r="C8600">
        <v>15875.02</v>
      </c>
      <c r="D8600">
        <v>11.47</v>
      </c>
      <c r="E8600" s="289" t="s">
        <v>19203</v>
      </c>
      <c r="F8600">
        <v>5016405641</v>
      </c>
      <c r="G8600" s="276">
        <v>45825</v>
      </c>
      <c r="I8600">
        <v>19.391999999999999</v>
      </c>
      <c r="J8600" s="289" t="s">
        <v>350</v>
      </c>
      <c r="K8600" s="289" t="s">
        <v>19204</v>
      </c>
      <c r="L8600" s="289" t="s">
        <v>273</v>
      </c>
      <c r="M8600" s="289" t="s">
        <v>19205</v>
      </c>
      <c r="N8600" s="289" t="s">
        <v>15057</v>
      </c>
      <c r="O8600" s="289" t="s">
        <v>14517</v>
      </c>
      <c r="P8600" s="289" t="str">
        <f>VLOOKUP(CAT_Details[[#This Row],[Delivery Bp Customer Code]],Table6[],2,0)</f>
        <v>No Loc</v>
      </c>
    </row>
    <row r="8601" spans="1:16" x14ac:dyDescent="0.25">
      <c r="A8601" s="289" t="s">
        <v>76</v>
      </c>
      <c r="B8601">
        <v>4</v>
      </c>
      <c r="C8601">
        <v>89</v>
      </c>
      <c r="D8601">
        <v>0.8</v>
      </c>
      <c r="E8601" s="289" t="s">
        <v>19206</v>
      </c>
      <c r="F8601">
        <v>5016336379</v>
      </c>
      <c r="G8601" s="276">
        <v>45825</v>
      </c>
      <c r="H8601">
        <v>20250604733407</v>
      </c>
      <c r="I8601">
        <v>1.1519999999999999</v>
      </c>
      <c r="J8601" s="289" t="s">
        <v>401</v>
      </c>
      <c r="K8601" s="289" t="s">
        <v>19207</v>
      </c>
      <c r="L8601" s="289" t="s">
        <v>275</v>
      </c>
      <c r="M8601" s="289" t="s">
        <v>19208</v>
      </c>
      <c r="N8601" s="289" t="s">
        <v>1028</v>
      </c>
      <c r="O8601" s="289" t="s">
        <v>16049</v>
      </c>
      <c r="P8601" s="289" t="str">
        <f>VLOOKUP(CAT_Details[[#This Row],[Delivery Bp Customer Code]],Table6[],2,0)</f>
        <v>MZ02</v>
      </c>
    </row>
    <row r="8602" spans="1:16" x14ac:dyDescent="0.25">
      <c r="A8602" s="289" t="s">
        <v>76</v>
      </c>
      <c r="B8602">
        <v>1</v>
      </c>
      <c r="C8602">
        <v>80</v>
      </c>
      <c r="D8602">
        <v>0.4</v>
      </c>
      <c r="E8602" s="289" t="s">
        <v>19137</v>
      </c>
      <c r="F8602">
        <v>5016348653</v>
      </c>
      <c r="G8602" s="276">
        <v>45825</v>
      </c>
      <c r="H8602">
        <v>20250605734351</v>
      </c>
      <c r="I8602">
        <v>0.57599999999999996</v>
      </c>
      <c r="J8602" s="289" t="s">
        <v>345</v>
      </c>
      <c r="K8602" s="289" t="s">
        <v>19209</v>
      </c>
      <c r="L8602" s="289" t="s">
        <v>275</v>
      </c>
      <c r="M8602" s="289" t="s">
        <v>19139</v>
      </c>
      <c r="N8602" s="289" t="s">
        <v>427</v>
      </c>
      <c r="O8602" s="289" t="s">
        <v>16049</v>
      </c>
      <c r="P8602" s="289" t="str">
        <f>VLOOKUP(CAT_Details[[#This Row],[Delivery Bp Customer Code]],Table6[],2,0)</f>
        <v>MZ02</v>
      </c>
    </row>
    <row r="8603" spans="1:16" x14ac:dyDescent="0.25">
      <c r="A8603" s="289" t="s">
        <v>76</v>
      </c>
      <c r="B8603">
        <v>8</v>
      </c>
      <c r="C8603">
        <v>520</v>
      </c>
      <c r="D8603">
        <v>2.38</v>
      </c>
      <c r="E8603" s="289" t="s">
        <v>19210</v>
      </c>
      <c r="F8603">
        <v>5016364608</v>
      </c>
      <c r="G8603" s="276">
        <v>45825</v>
      </c>
      <c r="H8603">
        <v>20250604733688</v>
      </c>
      <c r="I8603">
        <v>4.5579999999999998</v>
      </c>
      <c r="J8603" s="289" t="s">
        <v>350</v>
      </c>
      <c r="K8603" s="289" t="s">
        <v>19211</v>
      </c>
      <c r="L8603" s="289" t="s">
        <v>275</v>
      </c>
      <c r="M8603" s="289" t="s">
        <v>19066</v>
      </c>
      <c r="N8603" s="289" t="s">
        <v>1166</v>
      </c>
      <c r="O8603" s="289" t="s">
        <v>16049</v>
      </c>
      <c r="P8603" s="289" t="str">
        <f>VLOOKUP(CAT_Details[[#This Row],[Delivery Bp Customer Code]],Table6[],2,0)</f>
        <v>MZ02</v>
      </c>
    </row>
    <row r="8604" spans="1:16" x14ac:dyDescent="0.25">
      <c r="A8604" s="289" t="s">
        <v>76</v>
      </c>
      <c r="B8604">
        <v>1</v>
      </c>
      <c r="C8604">
        <v>63</v>
      </c>
      <c r="D8604">
        <v>2</v>
      </c>
      <c r="E8604" s="289" t="s">
        <v>19212</v>
      </c>
      <c r="F8604">
        <v>5016364772</v>
      </c>
      <c r="G8604" s="276">
        <v>45825</v>
      </c>
      <c r="H8604">
        <v>20250609736222</v>
      </c>
      <c r="I8604">
        <v>2.88</v>
      </c>
      <c r="J8604" s="289" t="s">
        <v>280</v>
      </c>
      <c r="K8604" s="289" t="s">
        <v>19213</v>
      </c>
      <c r="L8604" s="289" t="s">
        <v>275</v>
      </c>
      <c r="M8604" s="289" t="s">
        <v>19214</v>
      </c>
      <c r="N8604" s="289" t="s">
        <v>424</v>
      </c>
      <c r="O8604" s="289" t="s">
        <v>16049</v>
      </c>
      <c r="P8604" s="289" t="str">
        <f>VLOOKUP(CAT_Details[[#This Row],[Delivery Bp Customer Code]],Table6[],2,0)</f>
        <v>MZ02</v>
      </c>
    </row>
    <row r="8605" spans="1:16" x14ac:dyDescent="0.25">
      <c r="A8605" s="289" t="s">
        <v>76</v>
      </c>
      <c r="B8605">
        <v>3</v>
      </c>
      <c r="C8605">
        <v>492</v>
      </c>
      <c r="D8605">
        <v>1.27</v>
      </c>
      <c r="E8605" s="289" t="s">
        <v>19215</v>
      </c>
      <c r="F8605">
        <v>5016364791</v>
      </c>
      <c r="G8605" s="276">
        <v>45825</v>
      </c>
      <c r="H8605">
        <v>20250610736950</v>
      </c>
      <c r="I8605">
        <v>3.5720000000000001</v>
      </c>
      <c r="J8605" s="289" t="s">
        <v>287</v>
      </c>
      <c r="K8605" s="289" t="s">
        <v>19216</v>
      </c>
      <c r="L8605" s="289" t="s">
        <v>275</v>
      </c>
      <c r="M8605" s="289" t="s">
        <v>18991</v>
      </c>
      <c r="N8605" s="289" t="s">
        <v>1198</v>
      </c>
      <c r="O8605" s="289" t="s">
        <v>16049</v>
      </c>
      <c r="P8605" s="289" t="str">
        <f>VLOOKUP(CAT_Details[[#This Row],[Delivery Bp Customer Code]],Table6[],2,0)</f>
        <v>MZ02</v>
      </c>
    </row>
    <row r="8606" spans="1:16" x14ac:dyDescent="0.25">
      <c r="A8606" s="289" t="s">
        <v>76</v>
      </c>
      <c r="B8606">
        <v>2</v>
      </c>
      <c r="C8606">
        <v>144</v>
      </c>
      <c r="D8606">
        <v>0.8</v>
      </c>
      <c r="E8606" s="289" t="s">
        <v>19217</v>
      </c>
      <c r="F8606">
        <v>5016364817</v>
      </c>
      <c r="G8606" s="276">
        <v>45825</v>
      </c>
      <c r="H8606">
        <v>20250610736786</v>
      </c>
      <c r="I8606">
        <v>1.9390000000000001</v>
      </c>
      <c r="J8606" s="289" t="s">
        <v>350</v>
      </c>
      <c r="K8606" s="289" t="s">
        <v>19218</v>
      </c>
      <c r="L8606" s="289" t="s">
        <v>275</v>
      </c>
      <c r="M8606" s="289" t="s">
        <v>19066</v>
      </c>
      <c r="N8606" s="289" t="s">
        <v>690</v>
      </c>
      <c r="O8606" s="289" t="s">
        <v>16049</v>
      </c>
      <c r="P8606" s="289" t="str">
        <f>VLOOKUP(CAT_Details[[#This Row],[Delivery Bp Customer Code]],Table6[],2,0)</f>
        <v>MZ02</v>
      </c>
    </row>
    <row r="8607" spans="1:16" x14ac:dyDescent="0.25">
      <c r="A8607" s="289" t="s">
        <v>285</v>
      </c>
      <c r="B8607">
        <v>14</v>
      </c>
      <c r="C8607">
        <v>4200</v>
      </c>
      <c r="D8607">
        <v>3.23</v>
      </c>
      <c r="E8607" s="289" t="s">
        <v>19219</v>
      </c>
      <c r="F8607">
        <v>5016336289</v>
      </c>
      <c r="G8607" s="276">
        <v>45825</v>
      </c>
      <c r="H8607">
        <v>20250606735216</v>
      </c>
      <c r="I8607">
        <v>5.415</v>
      </c>
      <c r="J8607" s="289" t="s">
        <v>294</v>
      </c>
      <c r="K8607" s="289" t="s">
        <v>19220</v>
      </c>
      <c r="L8607" s="289" t="s">
        <v>275</v>
      </c>
      <c r="M8607" s="289" t="s">
        <v>19221</v>
      </c>
      <c r="N8607" s="289" t="s">
        <v>394</v>
      </c>
      <c r="O8607" s="289" t="s">
        <v>291</v>
      </c>
      <c r="P8607" s="289" t="str">
        <f>VLOOKUP(CAT_Details[[#This Row],[Delivery Bp Customer Code]],Table6[],2,0)</f>
        <v>DX01-L5</v>
      </c>
    </row>
    <row r="8608" spans="1:16" x14ac:dyDescent="0.25">
      <c r="A8608" s="289" t="s">
        <v>285</v>
      </c>
      <c r="B8608">
        <v>4</v>
      </c>
      <c r="C8608">
        <v>195</v>
      </c>
      <c r="D8608">
        <v>1.6</v>
      </c>
      <c r="E8608" s="289" t="s">
        <v>19176</v>
      </c>
      <c r="F8608">
        <v>5016336370</v>
      </c>
      <c r="G8608" s="276">
        <v>45825</v>
      </c>
      <c r="H8608">
        <v>20250603732599</v>
      </c>
      <c r="I8608">
        <v>3.84</v>
      </c>
      <c r="J8608" s="289" t="s">
        <v>324</v>
      </c>
      <c r="K8608" s="289" t="s">
        <v>19222</v>
      </c>
      <c r="L8608" s="289" t="s">
        <v>275</v>
      </c>
      <c r="M8608" s="289" t="s">
        <v>18843</v>
      </c>
      <c r="N8608" s="289" t="s">
        <v>375</v>
      </c>
      <c r="O8608" s="289" t="s">
        <v>291</v>
      </c>
      <c r="P8608" s="289" t="str">
        <f>VLOOKUP(CAT_Details[[#This Row],[Delivery Bp Customer Code]],Table6[],2,0)</f>
        <v>DX01-L5</v>
      </c>
    </row>
    <row r="8609" spans="1:16" x14ac:dyDescent="0.25">
      <c r="A8609" s="289" t="s">
        <v>285</v>
      </c>
      <c r="B8609">
        <v>8</v>
      </c>
      <c r="C8609">
        <v>10350</v>
      </c>
      <c r="D8609">
        <v>3.2</v>
      </c>
      <c r="E8609" s="289" t="s">
        <v>19223</v>
      </c>
      <c r="F8609">
        <v>5016348337</v>
      </c>
      <c r="G8609" s="276">
        <v>45825</v>
      </c>
      <c r="H8609">
        <v>20250609736424</v>
      </c>
      <c r="I8609">
        <v>4.6079999999999997</v>
      </c>
      <c r="J8609" s="289" t="s">
        <v>324</v>
      </c>
      <c r="K8609" s="289" t="s">
        <v>19224</v>
      </c>
      <c r="L8609" s="289" t="s">
        <v>275</v>
      </c>
      <c r="M8609" s="289" t="s">
        <v>18822</v>
      </c>
      <c r="N8609" s="289" t="s">
        <v>333</v>
      </c>
      <c r="O8609" s="289" t="s">
        <v>291</v>
      </c>
      <c r="P8609" s="289" t="str">
        <f>VLOOKUP(CAT_Details[[#This Row],[Delivery Bp Customer Code]],Table6[],2,0)</f>
        <v>DX01-L5</v>
      </c>
    </row>
    <row r="8610" spans="1:16" x14ac:dyDescent="0.25">
      <c r="A8610" s="289" t="s">
        <v>285</v>
      </c>
      <c r="B8610">
        <v>14</v>
      </c>
      <c r="C8610">
        <v>2410</v>
      </c>
      <c r="D8610">
        <v>5.6</v>
      </c>
      <c r="E8610" s="289" t="s">
        <v>19225</v>
      </c>
      <c r="F8610">
        <v>5016348354</v>
      </c>
      <c r="G8610" s="276">
        <v>45825</v>
      </c>
      <c r="H8610">
        <v>20250609736084</v>
      </c>
      <c r="I8610">
        <v>8.8320000000000007</v>
      </c>
      <c r="J8610" s="289" t="s">
        <v>345</v>
      </c>
      <c r="K8610" s="289" t="s">
        <v>19226</v>
      </c>
      <c r="L8610" s="289" t="s">
        <v>275</v>
      </c>
      <c r="M8610" s="289" t="s">
        <v>19227</v>
      </c>
      <c r="N8610" s="289" t="s">
        <v>348</v>
      </c>
      <c r="O8610" s="289" t="s">
        <v>291</v>
      </c>
      <c r="P8610" s="289" t="str">
        <f>VLOOKUP(CAT_Details[[#This Row],[Delivery Bp Customer Code]],Table6[],2,0)</f>
        <v>DX01-L5</v>
      </c>
    </row>
    <row r="8611" spans="1:16" x14ac:dyDescent="0.25">
      <c r="A8611" s="289" t="s">
        <v>285</v>
      </c>
      <c r="B8611">
        <v>2</v>
      </c>
      <c r="C8611">
        <v>22</v>
      </c>
      <c r="D8611">
        <v>0.05</v>
      </c>
      <c r="E8611" s="289" t="s">
        <v>19228</v>
      </c>
      <c r="F8611">
        <v>5016363885</v>
      </c>
      <c r="G8611" s="276">
        <v>45825</v>
      </c>
      <c r="H8611">
        <v>20250610737275</v>
      </c>
      <c r="I8611">
        <v>3.5999999999999997E-2</v>
      </c>
      <c r="J8611" s="289" t="s">
        <v>350</v>
      </c>
      <c r="K8611" s="289" t="s">
        <v>19229</v>
      </c>
      <c r="L8611" s="289" t="s">
        <v>275</v>
      </c>
      <c r="M8611" s="289" t="s">
        <v>18914</v>
      </c>
      <c r="N8611" s="289" t="s">
        <v>378</v>
      </c>
      <c r="O8611" s="289" t="s">
        <v>291</v>
      </c>
      <c r="P8611" s="289" t="str">
        <f>VLOOKUP(CAT_Details[[#This Row],[Delivery Bp Customer Code]],Table6[],2,0)</f>
        <v>DX01-L5</v>
      </c>
    </row>
    <row r="8612" spans="1:16" x14ac:dyDescent="0.25">
      <c r="A8612" s="289" t="s">
        <v>285</v>
      </c>
      <c r="B8612">
        <v>1</v>
      </c>
      <c r="C8612">
        <v>55.55</v>
      </c>
      <c r="D8612">
        <v>0.4</v>
      </c>
      <c r="E8612" s="289" t="s">
        <v>19230</v>
      </c>
      <c r="F8612">
        <v>5016364297</v>
      </c>
      <c r="G8612" s="276">
        <v>45825</v>
      </c>
      <c r="H8612">
        <v>20250610737044</v>
      </c>
      <c r="I8612">
        <v>0.38400000000000001</v>
      </c>
      <c r="J8612" s="289" t="s">
        <v>350</v>
      </c>
      <c r="K8612" s="289" t="s">
        <v>19231</v>
      </c>
      <c r="L8612" s="289" t="s">
        <v>275</v>
      </c>
      <c r="M8612" s="289" t="s">
        <v>19066</v>
      </c>
      <c r="N8612" s="289" t="s">
        <v>366</v>
      </c>
      <c r="O8612" s="289" t="s">
        <v>291</v>
      </c>
      <c r="P8612" s="289" t="str">
        <f>VLOOKUP(CAT_Details[[#This Row],[Delivery Bp Customer Code]],Table6[],2,0)</f>
        <v>DX01-L5</v>
      </c>
    </row>
    <row r="8613" spans="1:16" x14ac:dyDescent="0.25">
      <c r="A8613" s="289" t="s">
        <v>285</v>
      </c>
      <c r="B8613">
        <v>2</v>
      </c>
      <c r="C8613">
        <v>301</v>
      </c>
      <c r="D8613">
        <v>0.6</v>
      </c>
      <c r="E8613" s="289" t="s">
        <v>19212</v>
      </c>
      <c r="F8613">
        <v>5016364774</v>
      </c>
      <c r="G8613" s="276">
        <v>45825</v>
      </c>
      <c r="H8613">
        <v>20250609736227</v>
      </c>
      <c r="I8613">
        <v>1.1519999999999999</v>
      </c>
      <c r="J8613" s="289" t="s">
        <v>280</v>
      </c>
      <c r="K8613" s="289" t="s">
        <v>19232</v>
      </c>
      <c r="L8613" s="289" t="s">
        <v>275</v>
      </c>
      <c r="M8613" s="289" t="s">
        <v>19214</v>
      </c>
      <c r="N8613" s="289" t="s">
        <v>424</v>
      </c>
      <c r="O8613" s="289" t="s">
        <v>291</v>
      </c>
      <c r="P8613" s="289" t="str">
        <f>VLOOKUP(CAT_Details[[#This Row],[Delivery Bp Customer Code]],Table6[],2,0)</f>
        <v>DX01-L5</v>
      </c>
    </row>
    <row r="8614" spans="1:16" x14ac:dyDescent="0.25">
      <c r="A8614" s="289" t="s">
        <v>285</v>
      </c>
      <c r="B8614">
        <v>23</v>
      </c>
      <c r="C8614">
        <v>4140</v>
      </c>
      <c r="D8614">
        <v>9.73</v>
      </c>
      <c r="E8614" s="289" t="s">
        <v>19233</v>
      </c>
      <c r="F8614">
        <v>5016364789</v>
      </c>
      <c r="G8614" s="276">
        <v>45825</v>
      </c>
      <c r="H8614">
        <v>20250609736036</v>
      </c>
      <c r="I8614">
        <v>21.936</v>
      </c>
      <c r="J8614" s="289" t="s">
        <v>280</v>
      </c>
      <c r="K8614" s="289" t="s">
        <v>19234</v>
      </c>
      <c r="L8614" s="289" t="s">
        <v>275</v>
      </c>
      <c r="M8614" s="289" t="s">
        <v>18659</v>
      </c>
      <c r="N8614" s="289" t="s">
        <v>411</v>
      </c>
      <c r="O8614" s="289" t="s">
        <v>291</v>
      </c>
      <c r="P8614" s="289" t="str">
        <f>VLOOKUP(CAT_Details[[#This Row],[Delivery Bp Customer Code]],Table6[],2,0)</f>
        <v>DX01-L5</v>
      </c>
    </row>
    <row r="8615" spans="1:16" x14ac:dyDescent="0.25">
      <c r="A8615" s="289" t="s">
        <v>285</v>
      </c>
      <c r="B8615">
        <v>11</v>
      </c>
      <c r="C8615">
        <v>1234.45</v>
      </c>
      <c r="D8615">
        <v>4.42</v>
      </c>
      <c r="E8615" s="289" t="s">
        <v>19215</v>
      </c>
      <c r="F8615">
        <v>5016364790</v>
      </c>
      <c r="G8615" s="276">
        <v>45825</v>
      </c>
      <c r="H8615">
        <v>20250610736934</v>
      </c>
      <c r="I8615">
        <v>8.8759999999999994</v>
      </c>
      <c r="J8615" s="289" t="s">
        <v>287</v>
      </c>
      <c r="K8615" s="289" t="s">
        <v>19235</v>
      </c>
      <c r="L8615" s="289" t="s">
        <v>275</v>
      </c>
      <c r="M8615" s="289" t="s">
        <v>18991</v>
      </c>
      <c r="N8615" s="289" t="s">
        <v>1198</v>
      </c>
      <c r="O8615" s="289" t="s">
        <v>291</v>
      </c>
      <c r="P8615" s="289" t="str">
        <f>VLOOKUP(CAT_Details[[#This Row],[Delivery Bp Customer Code]],Table6[],2,0)</f>
        <v>DX01-L5</v>
      </c>
    </row>
    <row r="8616" spans="1:16" x14ac:dyDescent="0.25">
      <c r="A8616" s="289" t="s">
        <v>285</v>
      </c>
      <c r="B8616">
        <v>7</v>
      </c>
      <c r="C8616">
        <v>511</v>
      </c>
      <c r="D8616">
        <v>2.8</v>
      </c>
      <c r="E8616" s="289" t="s">
        <v>19217</v>
      </c>
      <c r="F8616">
        <v>5016364818</v>
      </c>
      <c r="G8616" s="276">
        <v>45825</v>
      </c>
      <c r="H8616">
        <v>20250610736771</v>
      </c>
      <c r="I8616">
        <v>6.7869999999999999</v>
      </c>
      <c r="J8616" s="289" t="s">
        <v>350</v>
      </c>
      <c r="K8616" s="289" t="s">
        <v>19236</v>
      </c>
      <c r="L8616" s="289" t="s">
        <v>275</v>
      </c>
      <c r="M8616" s="289" t="s">
        <v>19066</v>
      </c>
      <c r="N8616" s="289" t="s">
        <v>690</v>
      </c>
      <c r="O8616" s="289" t="s">
        <v>291</v>
      </c>
      <c r="P8616" s="289" t="str">
        <f>VLOOKUP(CAT_Details[[#This Row],[Delivery Bp Customer Code]],Table6[],2,0)</f>
        <v>DX01-L5</v>
      </c>
    </row>
    <row r="8617" spans="1:16" x14ac:dyDescent="0.25">
      <c r="A8617" s="289" t="s">
        <v>285</v>
      </c>
      <c r="B8617">
        <v>16</v>
      </c>
      <c r="C8617">
        <v>1440</v>
      </c>
      <c r="D8617">
        <v>6.4</v>
      </c>
      <c r="E8617" s="289" t="s">
        <v>19237</v>
      </c>
      <c r="F8617">
        <v>5016364932</v>
      </c>
      <c r="G8617" s="276">
        <v>45825</v>
      </c>
      <c r="H8617">
        <v>20250610736834</v>
      </c>
      <c r="I8617">
        <v>15.36</v>
      </c>
      <c r="J8617" s="289" t="s">
        <v>350</v>
      </c>
      <c r="K8617" s="289" t="s">
        <v>19238</v>
      </c>
      <c r="L8617" s="289" t="s">
        <v>275</v>
      </c>
      <c r="M8617" s="289" t="s">
        <v>18914</v>
      </c>
      <c r="N8617" s="289" t="s">
        <v>15321</v>
      </c>
      <c r="O8617" s="289" t="s">
        <v>291</v>
      </c>
      <c r="P8617" s="289" t="str">
        <f>VLOOKUP(CAT_Details[[#This Row],[Delivery Bp Customer Code]],Table6[],2,0)</f>
        <v>DX01-L5</v>
      </c>
    </row>
    <row r="8618" spans="1:16" x14ac:dyDescent="0.25">
      <c r="A8618" s="289" t="s">
        <v>521</v>
      </c>
      <c r="B8618">
        <v>1</v>
      </c>
      <c r="C8618">
        <v>762</v>
      </c>
      <c r="D8618">
        <v>0.46</v>
      </c>
      <c r="E8618" s="289" t="s">
        <v>19239</v>
      </c>
      <c r="F8618">
        <v>5016348900</v>
      </c>
      <c r="G8618" s="276">
        <v>45825</v>
      </c>
      <c r="H8618">
        <v>20250609736111</v>
      </c>
      <c r="I8618">
        <v>1.0189999999999999</v>
      </c>
      <c r="J8618" s="289" t="s">
        <v>294</v>
      </c>
      <c r="K8618" s="289" t="s">
        <v>19240</v>
      </c>
      <c r="L8618" s="289" t="s">
        <v>275</v>
      </c>
      <c r="M8618" s="289" t="s">
        <v>19241</v>
      </c>
      <c r="N8618" s="289" t="s">
        <v>3907</v>
      </c>
      <c r="O8618" s="289" t="s">
        <v>16307</v>
      </c>
      <c r="P8618" s="289" t="str">
        <f>VLOOKUP(CAT_Details[[#This Row],[Delivery Bp Customer Code]],Table6[],2,0)</f>
        <v>DX01</v>
      </c>
    </row>
    <row r="8619" spans="1:16" x14ac:dyDescent="0.25">
      <c r="A8619" s="289" t="s">
        <v>272</v>
      </c>
      <c r="B8619">
        <v>4</v>
      </c>
      <c r="C8619">
        <v>490</v>
      </c>
      <c r="D8619">
        <v>0.8</v>
      </c>
      <c r="E8619" s="289" t="s">
        <v>19242</v>
      </c>
      <c r="F8619">
        <v>5016336279</v>
      </c>
      <c r="G8619" s="276">
        <v>45825</v>
      </c>
      <c r="H8619">
        <v>20250605734099</v>
      </c>
      <c r="I8619">
        <v>1.536</v>
      </c>
      <c r="J8619" s="289" t="s">
        <v>438</v>
      </c>
      <c r="K8619" s="289" t="s">
        <v>19243</v>
      </c>
      <c r="L8619" s="289" t="s">
        <v>275</v>
      </c>
      <c r="M8619" s="289" t="s">
        <v>19241</v>
      </c>
      <c r="N8619" s="289" t="s">
        <v>440</v>
      </c>
      <c r="O8619" s="289" t="s">
        <v>277</v>
      </c>
      <c r="P8619" s="289" t="str">
        <f>VLOOKUP(CAT_Details[[#This Row],[Delivery Bp Customer Code]],Table6[],2,0)</f>
        <v>U2-L5</v>
      </c>
    </row>
    <row r="8620" spans="1:16" x14ac:dyDescent="0.25">
      <c r="A8620" s="289" t="s">
        <v>272</v>
      </c>
      <c r="B8620">
        <v>1</v>
      </c>
      <c r="C8620">
        <v>32</v>
      </c>
      <c r="D8620">
        <v>0.2</v>
      </c>
      <c r="E8620" s="289" t="s">
        <v>19244</v>
      </c>
      <c r="F8620">
        <v>5016364353</v>
      </c>
      <c r="G8620" s="276">
        <v>45825</v>
      </c>
      <c r="H8620">
        <v>20250606735222</v>
      </c>
      <c r="I8620">
        <v>0.192</v>
      </c>
      <c r="J8620" s="289" t="s">
        <v>350</v>
      </c>
      <c r="K8620" s="289" t="s">
        <v>19245</v>
      </c>
      <c r="L8620" s="289" t="s">
        <v>275</v>
      </c>
      <c r="M8620" s="289" t="s">
        <v>19066</v>
      </c>
      <c r="N8620" s="289" t="s">
        <v>446</v>
      </c>
      <c r="O8620" s="289" t="s">
        <v>277</v>
      </c>
      <c r="P8620" s="289" t="str">
        <f>VLOOKUP(CAT_Details[[#This Row],[Delivery Bp Customer Code]],Table6[],2,0)</f>
        <v>U2-L5</v>
      </c>
    </row>
    <row r="8621" spans="1:16" x14ac:dyDescent="0.25">
      <c r="A8621" s="289" t="s">
        <v>272</v>
      </c>
      <c r="B8621">
        <v>7</v>
      </c>
      <c r="C8621">
        <v>1328</v>
      </c>
      <c r="D8621">
        <v>1.32</v>
      </c>
      <c r="E8621" s="289" t="s">
        <v>19186</v>
      </c>
      <c r="F8621">
        <v>5016364473</v>
      </c>
      <c r="G8621" s="276">
        <v>45825</v>
      </c>
      <c r="H8621">
        <v>20250609736250</v>
      </c>
      <c r="I8621">
        <v>1.8839999999999999</v>
      </c>
      <c r="J8621" s="289" t="s">
        <v>324</v>
      </c>
      <c r="K8621" s="289" t="s">
        <v>19246</v>
      </c>
      <c r="L8621" s="289" t="s">
        <v>275</v>
      </c>
      <c r="M8621" s="289" t="s">
        <v>19113</v>
      </c>
      <c r="N8621" s="289" t="s">
        <v>16256</v>
      </c>
      <c r="O8621" s="289" t="s">
        <v>277</v>
      </c>
      <c r="P8621" s="289" t="str">
        <f>VLOOKUP(CAT_Details[[#This Row],[Delivery Bp Customer Code]],Table6[],2,0)</f>
        <v>U2-L5</v>
      </c>
    </row>
    <row r="8622" spans="1:16" x14ac:dyDescent="0.25">
      <c r="A8622" s="289" t="s">
        <v>272</v>
      </c>
      <c r="B8622">
        <v>17</v>
      </c>
      <c r="C8622">
        <v>991.61</v>
      </c>
      <c r="D8622">
        <v>6.8</v>
      </c>
      <c r="E8622" s="289" t="s">
        <v>19247</v>
      </c>
      <c r="F8622">
        <v>5016364838</v>
      </c>
      <c r="G8622" s="276">
        <v>45825</v>
      </c>
      <c r="H8622">
        <v>20250610736646</v>
      </c>
      <c r="I8622">
        <v>12.403</v>
      </c>
      <c r="J8622" s="289" t="s">
        <v>350</v>
      </c>
      <c r="K8622" s="289" t="s">
        <v>19248</v>
      </c>
      <c r="L8622" s="289" t="s">
        <v>275</v>
      </c>
      <c r="M8622" s="289" t="s">
        <v>19066</v>
      </c>
      <c r="N8622" s="289" t="s">
        <v>462</v>
      </c>
      <c r="O8622" s="289" t="s">
        <v>277</v>
      </c>
      <c r="P8622" s="289" t="str">
        <f>VLOOKUP(CAT_Details[[#This Row],[Delivery Bp Customer Code]],Table6[],2,0)</f>
        <v>U2-L5</v>
      </c>
    </row>
    <row r="8623" spans="1:16" x14ac:dyDescent="0.25">
      <c r="A8623" s="289" t="s">
        <v>272</v>
      </c>
      <c r="B8623">
        <v>3</v>
      </c>
      <c r="C8623">
        <v>36</v>
      </c>
      <c r="D8623">
        <v>0.24</v>
      </c>
      <c r="E8623" s="289" t="s">
        <v>19249</v>
      </c>
      <c r="F8623">
        <v>5016380409</v>
      </c>
      <c r="G8623" s="276">
        <v>45825</v>
      </c>
      <c r="H8623">
        <v>20250610736889</v>
      </c>
      <c r="I8623">
        <v>0.19500000000000001</v>
      </c>
      <c r="J8623" s="289" t="s">
        <v>302</v>
      </c>
      <c r="K8623" s="289" t="s">
        <v>19250</v>
      </c>
      <c r="L8623" s="289" t="s">
        <v>275</v>
      </c>
      <c r="M8623" s="289" t="s">
        <v>18792</v>
      </c>
      <c r="N8623" s="289" t="s">
        <v>15493</v>
      </c>
      <c r="O8623" s="289" t="s">
        <v>277</v>
      </c>
      <c r="P8623" s="289" t="str">
        <f>VLOOKUP(CAT_Details[[#This Row],[Delivery Bp Customer Code]],Table6[],2,0)</f>
        <v>U2-L5</v>
      </c>
    </row>
    <row r="8624" spans="1:16" x14ac:dyDescent="0.25">
      <c r="A8624" s="289" t="s">
        <v>272</v>
      </c>
      <c r="B8624">
        <v>20</v>
      </c>
      <c r="C8624">
        <v>1000</v>
      </c>
      <c r="D8624">
        <v>9.8699999999999992</v>
      </c>
      <c r="E8624" s="289" t="s">
        <v>19251</v>
      </c>
      <c r="F8624">
        <v>5016394660</v>
      </c>
      <c r="G8624" s="276">
        <v>45825</v>
      </c>
      <c r="H8624">
        <v>20250612739263</v>
      </c>
      <c r="I8624">
        <v>29.408000000000001</v>
      </c>
      <c r="J8624" s="289" t="s">
        <v>273</v>
      </c>
      <c r="K8624" s="289" t="s">
        <v>19252</v>
      </c>
      <c r="L8624" s="289" t="s">
        <v>275</v>
      </c>
      <c r="M8624" s="289" t="s">
        <v>19123</v>
      </c>
      <c r="N8624" s="289" t="s">
        <v>1240</v>
      </c>
      <c r="O8624" s="289" t="s">
        <v>277</v>
      </c>
      <c r="P8624" s="289" t="str">
        <f>VLOOKUP(CAT_Details[[#This Row],[Delivery Bp Customer Code]],Table6[],2,0)</f>
        <v>U2-L5</v>
      </c>
    </row>
    <row r="8625" spans="1:16" x14ac:dyDescent="0.25">
      <c r="A8625" s="289" t="s">
        <v>4794</v>
      </c>
      <c r="B8625">
        <v>1</v>
      </c>
      <c r="C8625">
        <v>127</v>
      </c>
      <c r="D8625">
        <v>0.4</v>
      </c>
      <c r="E8625" s="289" t="s">
        <v>19253</v>
      </c>
      <c r="F8625">
        <v>5016336252</v>
      </c>
      <c r="G8625" s="276">
        <v>45825</v>
      </c>
      <c r="H8625">
        <v>20250605734106</v>
      </c>
      <c r="I8625">
        <v>0.67200000000000004</v>
      </c>
      <c r="J8625" s="289" t="s">
        <v>294</v>
      </c>
      <c r="K8625" s="289" t="s">
        <v>19254</v>
      </c>
      <c r="L8625" s="289" t="s">
        <v>275</v>
      </c>
      <c r="M8625" s="289" t="s">
        <v>18924</v>
      </c>
      <c r="N8625" s="289" t="s">
        <v>504</v>
      </c>
      <c r="O8625" s="289" t="s">
        <v>4798</v>
      </c>
      <c r="P8625" s="289" t="str">
        <f>VLOOKUP(CAT_Details[[#This Row],[Delivery Bp Customer Code]],Table6[],2,0)</f>
        <v>MY02</v>
      </c>
    </row>
    <row r="8626" spans="1:16" x14ac:dyDescent="0.25">
      <c r="A8626" s="289" t="s">
        <v>4794</v>
      </c>
      <c r="B8626">
        <v>1</v>
      </c>
      <c r="C8626">
        <v>260</v>
      </c>
      <c r="D8626">
        <v>0.4</v>
      </c>
      <c r="E8626" s="289" t="s">
        <v>19255</v>
      </c>
      <c r="F8626">
        <v>5016364842</v>
      </c>
      <c r="G8626" s="276">
        <v>45825</v>
      </c>
      <c r="H8626">
        <v>20250610736671</v>
      </c>
      <c r="I8626">
        <v>0.76800000000000002</v>
      </c>
      <c r="J8626" s="289" t="s">
        <v>350</v>
      </c>
      <c r="K8626" s="289" t="s">
        <v>19256</v>
      </c>
      <c r="L8626" s="289" t="s">
        <v>275</v>
      </c>
      <c r="M8626" s="289" t="s">
        <v>19066</v>
      </c>
      <c r="N8626" s="289" t="s">
        <v>948</v>
      </c>
      <c r="O8626" s="289" t="s">
        <v>4798</v>
      </c>
      <c r="P8626" s="289" t="str">
        <f>VLOOKUP(CAT_Details[[#This Row],[Delivery Bp Customer Code]],Table6[],2,0)</f>
        <v>MY02</v>
      </c>
    </row>
    <row r="8627" spans="1:16" x14ac:dyDescent="0.25">
      <c r="A8627" s="289" t="s">
        <v>4794</v>
      </c>
      <c r="B8627">
        <v>2</v>
      </c>
      <c r="C8627">
        <v>520</v>
      </c>
      <c r="D8627">
        <v>0.8</v>
      </c>
      <c r="E8627" s="289" t="s">
        <v>19255</v>
      </c>
      <c r="F8627">
        <v>5016364843</v>
      </c>
      <c r="G8627" s="276">
        <v>45825</v>
      </c>
      <c r="H8627">
        <v>20250610736710</v>
      </c>
      <c r="I8627">
        <v>0.96</v>
      </c>
      <c r="J8627" s="289" t="s">
        <v>350</v>
      </c>
      <c r="K8627" s="289" t="s">
        <v>19257</v>
      </c>
      <c r="L8627" s="289" t="s">
        <v>275</v>
      </c>
      <c r="M8627" s="289" t="s">
        <v>19066</v>
      </c>
      <c r="N8627" s="289" t="s">
        <v>948</v>
      </c>
      <c r="O8627" s="289" t="s">
        <v>4798</v>
      </c>
      <c r="P8627" s="289" t="str">
        <f>VLOOKUP(CAT_Details[[#This Row],[Delivery Bp Customer Code]],Table6[],2,0)</f>
        <v>MY02</v>
      </c>
    </row>
    <row r="8628" spans="1:16" x14ac:dyDescent="0.25">
      <c r="A8628" s="289" t="s">
        <v>4794</v>
      </c>
      <c r="B8628">
        <v>4</v>
      </c>
      <c r="C8628">
        <v>1040</v>
      </c>
      <c r="D8628">
        <v>1.6</v>
      </c>
      <c r="E8628" s="289" t="s">
        <v>19255</v>
      </c>
      <c r="F8628">
        <v>5016364844</v>
      </c>
      <c r="G8628" s="276">
        <v>45825</v>
      </c>
      <c r="H8628">
        <v>20250610736718</v>
      </c>
      <c r="I8628">
        <v>1.92</v>
      </c>
      <c r="J8628" s="289" t="s">
        <v>350</v>
      </c>
      <c r="K8628" s="289" t="s">
        <v>19258</v>
      </c>
      <c r="L8628" s="289" t="s">
        <v>275</v>
      </c>
      <c r="M8628" s="289" t="s">
        <v>19066</v>
      </c>
      <c r="N8628" s="289" t="s">
        <v>948</v>
      </c>
      <c r="O8628" s="289" t="s">
        <v>4798</v>
      </c>
      <c r="P8628" s="289" t="str">
        <f>VLOOKUP(CAT_Details[[#This Row],[Delivery Bp Customer Code]],Table6[],2,0)</f>
        <v>MY02</v>
      </c>
    </row>
    <row r="8629" spans="1:16" x14ac:dyDescent="0.25">
      <c r="A8629" s="289" t="s">
        <v>278</v>
      </c>
      <c r="B8629">
        <v>24</v>
      </c>
      <c r="C8629">
        <v>13032</v>
      </c>
      <c r="D8629">
        <v>9.6</v>
      </c>
      <c r="E8629" s="289" t="s">
        <v>19259</v>
      </c>
      <c r="F8629">
        <v>5016348606</v>
      </c>
      <c r="G8629" s="276">
        <v>45826</v>
      </c>
      <c r="H8629">
        <v>20250606735053</v>
      </c>
      <c r="I8629">
        <v>21.888000000000002</v>
      </c>
      <c r="J8629" s="289" t="s">
        <v>401</v>
      </c>
      <c r="K8629" s="289" t="s">
        <v>19260</v>
      </c>
      <c r="L8629" s="289" t="s">
        <v>275</v>
      </c>
      <c r="M8629" s="289" t="s">
        <v>19208</v>
      </c>
      <c r="N8629" s="289" t="s">
        <v>1378</v>
      </c>
      <c r="O8629" s="289" t="s">
        <v>498</v>
      </c>
      <c r="P8629" s="289" t="str">
        <f>VLOOKUP(CAT_Details[[#This Row],[Delivery Bp Customer Code]],Table6[],2,0)</f>
        <v>DK-BM01</v>
      </c>
    </row>
    <row r="8630" spans="1:16" x14ac:dyDescent="0.25">
      <c r="A8630" s="289" t="s">
        <v>278</v>
      </c>
      <c r="B8630">
        <v>12</v>
      </c>
      <c r="C8630">
        <v>4200</v>
      </c>
      <c r="D8630">
        <v>4.8</v>
      </c>
      <c r="E8630" s="289" t="s">
        <v>19261</v>
      </c>
      <c r="F8630">
        <v>5016364783</v>
      </c>
      <c r="G8630" s="276">
        <v>45826</v>
      </c>
      <c r="H8630">
        <v>20250606735826</v>
      </c>
      <c r="I8630">
        <v>11.52</v>
      </c>
      <c r="J8630" s="289" t="s">
        <v>324</v>
      </c>
      <c r="K8630" s="289" t="s">
        <v>19262</v>
      </c>
      <c r="L8630" s="289" t="s">
        <v>275</v>
      </c>
      <c r="M8630" s="289" t="s">
        <v>18792</v>
      </c>
      <c r="N8630" s="289" t="s">
        <v>16338</v>
      </c>
      <c r="O8630" s="289" t="s">
        <v>498</v>
      </c>
      <c r="P8630" s="289" t="str">
        <f>VLOOKUP(CAT_Details[[#This Row],[Delivery Bp Customer Code]],Table6[],2,0)</f>
        <v>DK-BM01</v>
      </c>
    </row>
    <row r="8631" spans="1:16" x14ac:dyDescent="0.25">
      <c r="A8631" s="289" t="s">
        <v>278</v>
      </c>
      <c r="B8631">
        <v>2</v>
      </c>
      <c r="C8631">
        <v>86</v>
      </c>
      <c r="D8631">
        <v>0.4</v>
      </c>
      <c r="E8631" s="289" t="s">
        <v>19263</v>
      </c>
      <c r="F8631">
        <v>5016379750</v>
      </c>
      <c r="G8631" s="276">
        <v>45826</v>
      </c>
      <c r="H8631">
        <v>20250610737180</v>
      </c>
      <c r="I8631">
        <v>0.26900000000000002</v>
      </c>
      <c r="J8631" s="289" t="s">
        <v>350</v>
      </c>
      <c r="K8631" s="289" t="s">
        <v>19264</v>
      </c>
      <c r="L8631" s="289" t="s">
        <v>275</v>
      </c>
      <c r="M8631" s="289" t="s">
        <v>19265</v>
      </c>
      <c r="N8631" s="289" t="s">
        <v>482</v>
      </c>
      <c r="O8631" s="289" t="s">
        <v>498</v>
      </c>
      <c r="P8631" s="289" t="str">
        <f>VLOOKUP(CAT_Details[[#This Row],[Delivery Bp Customer Code]],Table6[],2,0)</f>
        <v>DK-BM01</v>
      </c>
    </row>
    <row r="8632" spans="1:16" x14ac:dyDescent="0.25">
      <c r="A8632" s="289" t="s">
        <v>278</v>
      </c>
      <c r="B8632">
        <v>1</v>
      </c>
      <c r="C8632">
        <v>175</v>
      </c>
      <c r="D8632">
        <v>0.4</v>
      </c>
      <c r="E8632" s="289" t="s">
        <v>19266</v>
      </c>
      <c r="F8632">
        <v>5016380115</v>
      </c>
      <c r="G8632" s="276">
        <v>45826</v>
      </c>
      <c r="H8632">
        <v>20250612738783</v>
      </c>
      <c r="I8632">
        <v>0.96</v>
      </c>
      <c r="J8632" s="289" t="s">
        <v>350</v>
      </c>
      <c r="K8632" s="289" t="s">
        <v>19267</v>
      </c>
      <c r="L8632" s="289" t="s">
        <v>275</v>
      </c>
      <c r="M8632" s="289" t="s">
        <v>18914</v>
      </c>
      <c r="N8632" s="289" t="s">
        <v>743</v>
      </c>
      <c r="O8632" s="289" t="s">
        <v>498</v>
      </c>
      <c r="P8632" s="289" t="str">
        <f>VLOOKUP(CAT_Details[[#This Row],[Delivery Bp Customer Code]],Table6[],2,0)</f>
        <v>DK-BM01</v>
      </c>
    </row>
    <row r="8633" spans="1:16" x14ac:dyDescent="0.25">
      <c r="A8633" s="289" t="s">
        <v>278</v>
      </c>
      <c r="B8633">
        <v>4</v>
      </c>
      <c r="C8633">
        <v>1339</v>
      </c>
      <c r="D8633">
        <v>1.6</v>
      </c>
      <c r="E8633" s="289" t="s">
        <v>19268</v>
      </c>
      <c r="F8633">
        <v>5016380524</v>
      </c>
      <c r="G8633" s="276">
        <v>45826</v>
      </c>
      <c r="H8633">
        <v>20250606735428</v>
      </c>
      <c r="I8633">
        <v>1.92</v>
      </c>
      <c r="J8633" s="289" t="s">
        <v>280</v>
      </c>
      <c r="K8633" s="289" t="s">
        <v>19269</v>
      </c>
      <c r="L8633" s="289" t="s">
        <v>275</v>
      </c>
      <c r="M8633" s="289" t="s">
        <v>19118</v>
      </c>
      <c r="N8633" s="289" t="s">
        <v>17247</v>
      </c>
      <c r="O8633" s="289" t="s">
        <v>498</v>
      </c>
      <c r="P8633" s="289" t="str">
        <f>VLOOKUP(CAT_Details[[#This Row],[Delivery Bp Customer Code]],Table6[],2,0)</f>
        <v>DK-BM01</v>
      </c>
    </row>
    <row r="8634" spans="1:16" x14ac:dyDescent="0.25">
      <c r="A8634" s="289" t="s">
        <v>278</v>
      </c>
      <c r="B8634">
        <v>3</v>
      </c>
      <c r="C8634">
        <v>1630.2</v>
      </c>
      <c r="D8634">
        <v>1.2</v>
      </c>
      <c r="E8634" s="289" t="s">
        <v>19270</v>
      </c>
      <c r="F8634">
        <v>5016380535</v>
      </c>
      <c r="G8634" s="276">
        <v>45826</v>
      </c>
      <c r="H8634">
        <v>20250610737242</v>
      </c>
      <c r="I8634">
        <v>2.88</v>
      </c>
      <c r="J8634" s="289" t="s">
        <v>280</v>
      </c>
      <c r="K8634" s="289" t="s">
        <v>19271</v>
      </c>
      <c r="L8634" s="289" t="s">
        <v>275</v>
      </c>
      <c r="M8634" s="289" t="s">
        <v>19214</v>
      </c>
      <c r="N8634" s="289" t="s">
        <v>566</v>
      </c>
      <c r="O8634" s="289" t="s">
        <v>498</v>
      </c>
      <c r="P8634" s="289" t="str">
        <f>VLOOKUP(CAT_Details[[#This Row],[Delivery Bp Customer Code]],Table6[],2,0)</f>
        <v>DK-BM01</v>
      </c>
    </row>
    <row r="8635" spans="1:16" x14ac:dyDescent="0.25">
      <c r="A8635" s="289" t="s">
        <v>278</v>
      </c>
      <c r="B8635">
        <v>1</v>
      </c>
      <c r="C8635">
        <v>488</v>
      </c>
      <c r="D8635">
        <v>0.4</v>
      </c>
      <c r="E8635" s="289" t="s">
        <v>19272</v>
      </c>
      <c r="F8635">
        <v>5016411700</v>
      </c>
      <c r="G8635" s="276">
        <v>45826</v>
      </c>
      <c r="H8635">
        <v>20250612739024</v>
      </c>
      <c r="I8635">
        <v>0.96</v>
      </c>
      <c r="J8635" s="289" t="s">
        <v>273</v>
      </c>
      <c r="K8635" s="289" t="s">
        <v>19273</v>
      </c>
      <c r="L8635" s="289" t="s">
        <v>275</v>
      </c>
      <c r="M8635" s="289" t="s">
        <v>19274</v>
      </c>
      <c r="N8635" s="289" t="s">
        <v>575</v>
      </c>
      <c r="O8635" s="289" t="s">
        <v>498</v>
      </c>
      <c r="P8635" s="289" t="str">
        <f>VLOOKUP(CAT_Details[[#This Row],[Delivery Bp Customer Code]],Table6[],2,0)</f>
        <v>DK-BM01</v>
      </c>
    </row>
    <row r="8636" spans="1:16" x14ac:dyDescent="0.25">
      <c r="A8636" s="289" t="s">
        <v>75</v>
      </c>
      <c r="B8636">
        <v>1</v>
      </c>
      <c r="C8636">
        <v>95</v>
      </c>
      <c r="D8636">
        <v>0.4</v>
      </c>
      <c r="E8636" s="289" t="s">
        <v>19275</v>
      </c>
      <c r="F8636">
        <v>5016372606</v>
      </c>
      <c r="G8636" s="276">
        <v>45826</v>
      </c>
      <c r="H8636">
        <v>20250612738966</v>
      </c>
      <c r="I8636">
        <v>0.38400000000000001</v>
      </c>
      <c r="J8636" s="289" t="s">
        <v>294</v>
      </c>
      <c r="K8636" s="289" t="s">
        <v>19276</v>
      </c>
      <c r="L8636" s="289" t="s">
        <v>275</v>
      </c>
      <c r="M8636" s="289" t="s">
        <v>19277</v>
      </c>
      <c r="N8636" s="289" t="s">
        <v>10832</v>
      </c>
      <c r="O8636" s="289" t="s">
        <v>2173</v>
      </c>
      <c r="P8636" s="289" t="str">
        <f>VLOOKUP(CAT_Details[[#This Row],[Delivery Bp Customer Code]],Table6[],2,0)</f>
        <v>OYL1</v>
      </c>
    </row>
    <row r="8637" spans="1:16" x14ac:dyDescent="0.25">
      <c r="A8637" s="289" t="s">
        <v>75</v>
      </c>
      <c r="B8637">
        <v>2</v>
      </c>
      <c r="C8637">
        <v>8</v>
      </c>
      <c r="D8637">
        <v>0.05</v>
      </c>
      <c r="E8637" s="289" t="s">
        <v>19278</v>
      </c>
      <c r="F8637">
        <v>5016380263</v>
      </c>
      <c r="G8637" s="276">
        <v>45826</v>
      </c>
      <c r="H8637">
        <v>20250610737296</v>
      </c>
      <c r="I8637">
        <v>1.2E-2</v>
      </c>
      <c r="J8637" s="289" t="s">
        <v>324</v>
      </c>
      <c r="K8637" s="289" t="s">
        <v>19279</v>
      </c>
      <c r="L8637" s="289" t="s">
        <v>275</v>
      </c>
      <c r="M8637" s="289" t="s">
        <v>18792</v>
      </c>
      <c r="N8637" s="289" t="s">
        <v>15858</v>
      </c>
      <c r="O8637" s="289" t="s">
        <v>2173</v>
      </c>
      <c r="P8637" s="289" t="str">
        <f>VLOOKUP(CAT_Details[[#This Row],[Delivery Bp Customer Code]],Table6[],2,0)</f>
        <v>OYL1</v>
      </c>
    </row>
    <row r="8638" spans="1:16" x14ac:dyDescent="0.25">
      <c r="A8638" s="289" t="s">
        <v>75</v>
      </c>
      <c r="B8638">
        <v>1</v>
      </c>
      <c r="C8638">
        <v>258</v>
      </c>
      <c r="D8638">
        <v>0.4</v>
      </c>
      <c r="E8638" s="289" t="s">
        <v>19280</v>
      </c>
      <c r="F8638">
        <v>5016380390</v>
      </c>
      <c r="G8638" s="276">
        <v>45826</v>
      </c>
      <c r="H8638">
        <v>20250605734541</v>
      </c>
      <c r="I8638">
        <v>1.3440000000000001</v>
      </c>
      <c r="J8638" s="289" t="s">
        <v>350</v>
      </c>
      <c r="K8638" s="289" t="s">
        <v>19281</v>
      </c>
      <c r="L8638" s="289" t="s">
        <v>275</v>
      </c>
      <c r="M8638" s="289" t="s">
        <v>19265</v>
      </c>
      <c r="N8638" s="289" t="s">
        <v>3173</v>
      </c>
      <c r="O8638" s="289" t="s">
        <v>2173</v>
      </c>
      <c r="P8638" s="289" t="str">
        <f>VLOOKUP(CAT_Details[[#This Row],[Delivery Bp Customer Code]],Table6[],2,0)</f>
        <v>OYL1</v>
      </c>
    </row>
    <row r="8639" spans="1:16" x14ac:dyDescent="0.25">
      <c r="A8639" s="289" t="s">
        <v>75</v>
      </c>
      <c r="B8639">
        <v>1</v>
      </c>
      <c r="C8639">
        <v>11</v>
      </c>
      <c r="D8639">
        <v>0.05</v>
      </c>
      <c r="E8639" s="289" t="s">
        <v>19282</v>
      </c>
      <c r="F8639">
        <v>5016380450</v>
      </c>
      <c r="G8639" s="276">
        <v>45826</v>
      </c>
      <c r="H8639">
        <v>20250606735213</v>
      </c>
      <c r="I8639">
        <v>0.03</v>
      </c>
      <c r="J8639" s="289" t="s">
        <v>350</v>
      </c>
      <c r="K8639" s="289" t="s">
        <v>19283</v>
      </c>
      <c r="L8639" s="289" t="s">
        <v>275</v>
      </c>
      <c r="M8639" s="289" t="s">
        <v>19265</v>
      </c>
      <c r="N8639" s="289" t="s">
        <v>2656</v>
      </c>
      <c r="O8639" s="289" t="s">
        <v>2173</v>
      </c>
      <c r="P8639" s="289" t="str">
        <f>VLOOKUP(CAT_Details[[#This Row],[Delivery Bp Customer Code]],Table6[],2,0)</f>
        <v>OYL1</v>
      </c>
    </row>
    <row r="8640" spans="1:16" x14ac:dyDescent="0.25">
      <c r="A8640" s="289" t="s">
        <v>75</v>
      </c>
      <c r="B8640">
        <v>5</v>
      </c>
      <c r="C8640">
        <v>1945</v>
      </c>
      <c r="D8640">
        <v>2</v>
      </c>
      <c r="E8640" s="289" t="s">
        <v>19282</v>
      </c>
      <c r="F8640">
        <v>5016380455</v>
      </c>
      <c r="G8640" s="276">
        <v>45826</v>
      </c>
      <c r="H8640">
        <v>20250604733106</v>
      </c>
      <c r="I8640">
        <v>2.88</v>
      </c>
      <c r="J8640" s="289" t="s">
        <v>350</v>
      </c>
      <c r="K8640" s="289" t="s">
        <v>19284</v>
      </c>
      <c r="L8640" s="289" t="s">
        <v>275</v>
      </c>
      <c r="M8640" s="289" t="s">
        <v>19265</v>
      </c>
      <c r="N8640" s="289" t="s">
        <v>2656</v>
      </c>
      <c r="O8640" s="289" t="s">
        <v>2173</v>
      </c>
      <c r="P8640" s="289" t="str">
        <f>VLOOKUP(CAT_Details[[#This Row],[Delivery Bp Customer Code]],Table6[],2,0)</f>
        <v>OYL1</v>
      </c>
    </row>
    <row r="8641" spans="1:16" x14ac:dyDescent="0.25">
      <c r="A8641" s="289" t="s">
        <v>75</v>
      </c>
      <c r="B8641">
        <v>39</v>
      </c>
      <c r="C8641">
        <v>14664</v>
      </c>
      <c r="D8641">
        <v>13</v>
      </c>
      <c r="E8641" s="289" t="s">
        <v>19285</v>
      </c>
      <c r="F8641">
        <v>5016394752</v>
      </c>
      <c r="G8641" s="276">
        <v>45826</v>
      </c>
      <c r="H8641">
        <v>20250612739119</v>
      </c>
      <c r="I8641">
        <v>24.96</v>
      </c>
      <c r="J8641" s="289" t="s">
        <v>324</v>
      </c>
      <c r="K8641" s="289" t="s">
        <v>19286</v>
      </c>
      <c r="L8641" s="289" t="s">
        <v>275</v>
      </c>
      <c r="M8641" s="289" t="s">
        <v>19287</v>
      </c>
      <c r="N8641" s="289" t="s">
        <v>2172</v>
      </c>
      <c r="O8641" s="289" t="s">
        <v>2173</v>
      </c>
      <c r="P8641" s="289" t="str">
        <f>VLOOKUP(CAT_Details[[#This Row],[Delivery Bp Customer Code]],Table6[],2,0)</f>
        <v>OYL1</v>
      </c>
    </row>
    <row r="8642" spans="1:16" x14ac:dyDescent="0.25">
      <c r="A8642" s="289" t="s">
        <v>17052</v>
      </c>
      <c r="B8642">
        <v>1</v>
      </c>
      <c r="C8642">
        <v>2736</v>
      </c>
      <c r="D8642">
        <v>2.5099999999999998</v>
      </c>
      <c r="E8642" s="289" t="s">
        <v>19288</v>
      </c>
      <c r="F8642">
        <v>5016364307</v>
      </c>
      <c r="G8642" s="276">
        <v>45826</v>
      </c>
      <c r="H8642">
        <v>20250610736692</v>
      </c>
      <c r="I8642">
        <v>4.5</v>
      </c>
      <c r="J8642" s="289" t="s">
        <v>345</v>
      </c>
      <c r="K8642" s="289" t="s">
        <v>19289</v>
      </c>
      <c r="L8642" s="289" t="s">
        <v>280</v>
      </c>
      <c r="M8642" s="289" t="s">
        <v>19290</v>
      </c>
      <c r="N8642" s="289" t="s">
        <v>18695</v>
      </c>
      <c r="O8642" s="289" t="s">
        <v>18284</v>
      </c>
      <c r="P8642" s="289">
        <f>VLOOKUP(CAT_Details[[#This Row],[Delivery Bp Customer Code]],Table6[],2,0)</f>
        <v>3705</v>
      </c>
    </row>
    <row r="8643" spans="1:16" x14ac:dyDescent="0.25">
      <c r="A8643" s="289" t="s">
        <v>17052</v>
      </c>
      <c r="B8643">
        <v>1</v>
      </c>
      <c r="C8643">
        <v>55</v>
      </c>
      <c r="D8643">
        <v>0.2</v>
      </c>
      <c r="E8643" s="289" t="s">
        <v>19291</v>
      </c>
      <c r="F8643">
        <v>5016364435</v>
      </c>
      <c r="G8643" s="276">
        <v>45826</v>
      </c>
      <c r="H8643">
        <v>20250609736034</v>
      </c>
      <c r="I8643">
        <v>0.55200000000000005</v>
      </c>
      <c r="J8643" s="289" t="s">
        <v>345</v>
      </c>
      <c r="K8643" s="289" t="s">
        <v>19292</v>
      </c>
      <c r="L8643" s="289" t="s">
        <v>280</v>
      </c>
      <c r="M8643" s="289" t="s">
        <v>19290</v>
      </c>
      <c r="N8643" s="289" t="s">
        <v>18691</v>
      </c>
      <c r="O8643" s="289" t="s">
        <v>18284</v>
      </c>
      <c r="P8643" s="289">
        <f>VLOOKUP(CAT_Details[[#This Row],[Delivery Bp Customer Code]],Table6[],2,0)</f>
        <v>3705</v>
      </c>
    </row>
    <row r="8644" spans="1:16" x14ac:dyDescent="0.25">
      <c r="A8644" s="289" t="s">
        <v>17052</v>
      </c>
      <c r="B8644">
        <v>1</v>
      </c>
      <c r="C8644">
        <v>1</v>
      </c>
      <c r="D8644">
        <v>0.05</v>
      </c>
      <c r="E8644" s="289" t="s">
        <v>19293</v>
      </c>
      <c r="F8644">
        <v>5016379982</v>
      </c>
      <c r="G8644" s="276">
        <v>45826</v>
      </c>
      <c r="H8644">
        <v>20250610737136</v>
      </c>
      <c r="I8644">
        <v>5.0000000000000001E-3</v>
      </c>
      <c r="J8644" s="289" t="s">
        <v>275</v>
      </c>
      <c r="K8644" s="289" t="s">
        <v>19294</v>
      </c>
      <c r="L8644" s="289" t="s">
        <v>280</v>
      </c>
      <c r="M8644" s="289" t="s">
        <v>19295</v>
      </c>
      <c r="N8644" s="289" t="s">
        <v>18421</v>
      </c>
      <c r="O8644" s="289" t="s">
        <v>18284</v>
      </c>
      <c r="P8644" s="289">
        <f>VLOOKUP(CAT_Details[[#This Row],[Delivery Bp Customer Code]],Table6[],2,0)</f>
        <v>3705</v>
      </c>
    </row>
    <row r="8645" spans="1:16" x14ac:dyDescent="0.25">
      <c r="A8645" s="289" t="s">
        <v>17052</v>
      </c>
      <c r="B8645">
        <v>1</v>
      </c>
      <c r="C8645">
        <v>33</v>
      </c>
      <c r="D8645">
        <v>0.4</v>
      </c>
      <c r="E8645" s="289" t="s">
        <v>19296</v>
      </c>
      <c r="F8645">
        <v>5016380003</v>
      </c>
      <c r="G8645" s="276">
        <v>45826</v>
      </c>
      <c r="H8645">
        <v>20250611738450</v>
      </c>
      <c r="I8645">
        <v>0.41299999999999998</v>
      </c>
      <c r="J8645" s="289" t="s">
        <v>302</v>
      </c>
      <c r="K8645" s="289" t="s">
        <v>19297</v>
      </c>
      <c r="L8645" s="289" t="s">
        <v>280</v>
      </c>
      <c r="M8645" s="289" t="s">
        <v>18822</v>
      </c>
      <c r="N8645" s="289" t="s">
        <v>18870</v>
      </c>
      <c r="O8645" s="289" t="s">
        <v>18284</v>
      </c>
      <c r="P8645" s="289">
        <f>VLOOKUP(CAT_Details[[#This Row],[Delivery Bp Customer Code]],Table6[],2,0)</f>
        <v>3705</v>
      </c>
    </row>
    <row r="8646" spans="1:16" x14ac:dyDescent="0.25">
      <c r="A8646" s="289" t="s">
        <v>17052</v>
      </c>
      <c r="B8646">
        <v>3</v>
      </c>
      <c r="C8646">
        <v>9</v>
      </c>
      <c r="D8646">
        <v>0.09</v>
      </c>
      <c r="E8646" s="289" t="s">
        <v>19298</v>
      </c>
      <c r="F8646">
        <v>5016380167</v>
      </c>
      <c r="G8646" s="276">
        <v>45826</v>
      </c>
      <c r="H8646">
        <v>20250610737119</v>
      </c>
      <c r="I8646">
        <v>3.2000000000000001E-2</v>
      </c>
      <c r="J8646" s="289" t="s">
        <v>302</v>
      </c>
      <c r="K8646" s="289" t="s">
        <v>19299</v>
      </c>
      <c r="L8646" s="289" t="s">
        <v>280</v>
      </c>
      <c r="M8646" s="289" t="s">
        <v>18792</v>
      </c>
      <c r="N8646" s="289" t="s">
        <v>18394</v>
      </c>
      <c r="O8646" s="289" t="s">
        <v>18284</v>
      </c>
      <c r="P8646" s="289">
        <f>VLOOKUP(CAT_Details[[#This Row],[Delivery Bp Customer Code]],Table6[],2,0)</f>
        <v>3705</v>
      </c>
    </row>
    <row r="8647" spans="1:16" x14ac:dyDescent="0.25">
      <c r="A8647" s="289" t="s">
        <v>17052</v>
      </c>
      <c r="B8647">
        <v>7</v>
      </c>
      <c r="C8647">
        <v>76.44</v>
      </c>
      <c r="D8647">
        <v>0.14000000000000001</v>
      </c>
      <c r="E8647" s="289" t="s">
        <v>19300</v>
      </c>
      <c r="F8647">
        <v>5016380552</v>
      </c>
      <c r="G8647" s="276">
        <v>45826</v>
      </c>
      <c r="H8647">
        <v>20250610737062</v>
      </c>
      <c r="I8647">
        <v>7.5999999999999998E-2</v>
      </c>
      <c r="J8647" s="289" t="s">
        <v>275</v>
      </c>
      <c r="K8647" s="289" t="s">
        <v>19301</v>
      </c>
      <c r="L8647" s="289" t="s">
        <v>280</v>
      </c>
      <c r="M8647" s="289" t="s">
        <v>19295</v>
      </c>
      <c r="N8647" s="289" t="s">
        <v>19302</v>
      </c>
      <c r="O8647" s="289" t="s">
        <v>18284</v>
      </c>
      <c r="P8647" s="289">
        <f>VLOOKUP(CAT_Details[[#This Row],[Delivery Bp Customer Code]],Table6[],2,0)</f>
        <v>3705</v>
      </c>
    </row>
    <row r="8648" spans="1:16" x14ac:dyDescent="0.25">
      <c r="A8648" s="289" t="s">
        <v>17052</v>
      </c>
      <c r="B8648">
        <v>12</v>
      </c>
      <c r="C8648">
        <v>1825</v>
      </c>
      <c r="D8648">
        <v>4.87</v>
      </c>
      <c r="E8648" s="289" t="s">
        <v>19303</v>
      </c>
      <c r="F8648">
        <v>5016426168</v>
      </c>
      <c r="G8648" s="276">
        <v>45826</v>
      </c>
      <c r="H8648">
        <v>20250606735585</v>
      </c>
      <c r="I8648">
        <v>14.718999999999999</v>
      </c>
      <c r="J8648" s="289" t="s">
        <v>275</v>
      </c>
      <c r="K8648" s="289" t="s">
        <v>19304</v>
      </c>
      <c r="L8648" s="289" t="s">
        <v>280</v>
      </c>
      <c r="M8648" s="289" t="s">
        <v>19295</v>
      </c>
      <c r="N8648" s="289" t="s">
        <v>19305</v>
      </c>
      <c r="O8648" s="289" t="s">
        <v>18284</v>
      </c>
      <c r="P8648" s="289">
        <f>VLOOKUP(CAT_Details[[#This Row],[Delivery Bp Customer Code]],Table6[],2,0)</f>
        <v>3705</v>
      </c>
    </row>
    <row r="8649" spans="1:16" x14ac:dyDescent="0.25">
      <c r="A8649" s="289" t="s">
        <v>874</v>
      </c>
      <c r="B8649">
        <v>22</v>
      </c>
      <c r="C8649">
        <v>9168</v>
      </c>
      <c r="D8649">
        <v>11</v>
      </c>
      <c r="E8649" s="289" t="s">
        <v>19306</v>
      </c>
      <c r="F8649">
        <v>5016379774</v>
      </c>
      <c r="G8649" s="276">
        <v>45826</v>
      </c>
      <c r="H8649">
        <v>20250611737886</v>
      </c>
      <c r="I8649">
        <v>26.28</v>
      </c>
      <c r="J8649" s="289" t="s">
        <v>350</v>
      </c>
      <c r="K8649" s="289" t="s">
        <v>19307</v>
      </c>
      <c r="L8649" s="289" t="s">
        <v>275</v>
      </c>
      <c r="M8649" s="289" t="s">
        <v>19265</v>
      </c>
      <c r="N8649" s="289" t="s">
        <v>381</v>
      </c>
      <c r="O8649" s="289" t="s">
        <v>1014</v>
      </c>
      <c r="P8649" s="289" t="str">
        <f>VLOOKUP(CAT_Details[[#This Row],[Delivery Bp Customer Code]],Table6[],2,0)</f>
        <v>MZ07</v>
      </c>
    </row>
    <row r="8650" spans="1:16" x14ac:dyDescent="0.25">
      <c r="A8650" s="289" t="s">
        <v>3771</v>
      </c>
      <c r="B8650">
        <v>2</v>
      </c>
      <c r="C8650">
        <v>43</v>
      </c>
      <c r="D8650">
        <v>0.11</v>
      </c>
      <c r="E8650" s="289" t="s">
        <v>19308</v>
      </c>
      <c r="F8650">
        <v>5016380473</v>
      </c>
      <c r="G8650" s="276">
        <v>45826</v>
      </c>
      <c r="H8650">
        <v>20250610736768</v>
      </c>
      <c r="I8650">
        <v>0.108</v>
      </c>
      <c r="J8650" s="289" t="s">
        <v>324</v>
      </c>
      <c r="K8650" s="289" t="s">
        <v>19309</v>
      </c>
      <c r="L8650" s="289" t="s">
        <v>275</v>
      </c>
      <c r="M8650" s="289" t="s">
        <v>18792</v>
      </c>
      <c r="N8650" s="289" t="s">
        <v>19310</v>
      </c>
      <c r="O8650" s="289" t="s">
        <v>3775</v>
      </c>
      <c r="P8650" s="289">
        <f>VLOOKUP(CAT_Details[[#This Row],[Delivery Bp Customer Code]],Table6[],2,0)</f>
        <v>3401</v>
      </c>
    </row>
    <row r="8651" spans="1:16" x14ac:dyDescent="0.25">
      <c r="A8651" s="289" t="s">
        <v>3329</v>
      </c>
      <c r="B8651">
        <v>1</v>
      </c>
      <c r="C8651">
        <v>12</v>
      </c>
      <c r="D8651">
        <v>0.2</v>
      </c>
      <c r="E8651" s="289" t="s">
        <v>19311</v>
      </c>
      <c r="F8651">
        <v>5016349057</v>
      </c>
      <c r="G8651" s="276">
        <v>45826</v>
      </c>
      <c r="H8651">
        <v>20250606735629</v>
      </c>
      <c r="I8651">
        <v>0.216</v>
      </c>
      <c r="J8651" s="289" t="s">
        <v>401</v>
      </c>
      <c r="K8651" s="289" t="s">
        <v>19312</v>
      </c>
      <c r="L8651" s="289" t="s">
        <v>275</v>
      </c>
      <c r="M8651" s="289" t="s">
        <v>19208</v>
      </c>
      <c r="N8651" s="289" t="s">
        <v>2533</v>
      </c>
      <c r="O8651" s="289" t="s">
        <v>3332</v>
      </c>
      <c r="P8651" s="289">
        <f>VLOOKUP(CAT_Details[[#This Row],[Delivery Bp Customer Code]],Table6[],2,0)</f>
        <v>3402</v>
      </c>
    </row>
    <row r="8652" spans="1:16" x14ac:dyDescent="0.25">
      <c r="A8652" s="289" t="s">
        <v>3329</v>
      </c>
      <c r="B8652">
        <v>21</v>
      </c>
      <c r="C8652">
        <v>630</v>
      </c>
      <c r="D8652">
        <v>8.4</v>
      </c>
      <c r="E8652" s="289" t="s">
        <v>19313</v>
      </c>
      <c r="F8652">
        <v>5016364014</v>
      </c>
      <c r="G8652" s="276">
        <v>45826</v>
      </c>
      <c r="H8652">
        <v>20250609736045</v>
      </c>
      <c r="I8652">
        <v>20.16</v>
      </c>
      <c r="J8652" s="289" t="s">
        <v>324</v>
      </c>
      <c r="K8652" s="289" t="s">
        <v>19314</v>
      </c>
      <c r="L8652" s="289" t="s">
        <v>275</v>
      </c>
      <c r="M8652" s="289" t="s">
        <v>19315</v>
      </c>
      <c r="N8652" s="289" t="s">
        <v>3571</v>
      </c>
      <c r="O8652" s="289" t="s">
        <v>3332</v>
      </c>
      <c r="P8652" s="289">
        <f>VLOOKUP(CAT_Details[[#This Row],[Delivery Bp Customer Code]],Table6[],2,0)</f>
        <v>3402</v>
      </c>
    </row>
    <row r="8653" spans="1:16" x14ac:dyDescent="0.25">
      <c r="A8653" s="289" t="s">
        <v>3329</v>
      </c>
      <c r="B8653">
        <v>1</v>
      </c>
      <c r="C8653">
        <v>191.4</v>
      </c>
      <c r="D8653">
        <v>0.4</v>
      </c>
      <c r="E8653" s="289" t="s">
        <v>19316</v>
      </c>
      <c r="F8653">
        <v>5016364475</v>
      </c>
      <c r="G8653" s="276">
        <v>45826</v>
      </c>
      <c r="H8653">
        <v>20250609736272</v>
      </c>
      <c r="I8653">
        <v>0.624</v>
      </c>
      <c r="J8653" s="289" t="s">
        <v>324</v>
      </c>
      <c r="K8653" s="289" t="s">
        <v>19317</v>
      </c>
      <c r="L8653" s="289" t="s">
        <v>275</v>
      </c>
      <c r="M8653" s="289" t="s">
        <v>18835</v>
      </c>
      <c r="N8653" s="289" t="s">
        <v>16946</v>
      </c>
      <c r="O8653" s="289" t="s">
        <v>3332</v>
      </c>
      <c r="P8653" s="289">
        <f>VLOOKUP(CAT_Details[[#This Row],[Delivery Bp Customer Code]],Table6[],2,0)</f>
        <v>3402</v>
      </c>
    </row>
    <row r="8654" spans="1:16" x14ac:dyDescent="0.25">
      <c r="A8654" s="289" t="s">
        <v>3329</v>
      </c>
      <c r="B8654">
        <v>1</v>
      </c>
      <c r="C8654">
        <v>200</v>
      </c>
      <c r="D8654">
        <v>0.4</v>
      </c>
      <c r="E8654" s="289" t="s">
        <v>19318</v>
      </c>
      <c r="F8654">
        <v>5016364784</v>
      </c>
      <c r="G8654" s="276">
        <v>45826</v>
      </c>
      <c r="H8654">
        <v>20250605734568</v>
      </c>
      <c r="I8654">
        <v>0.38400000000000001</v>
      </c>
      <c r="J8654" s="289" t="s">
        <v>324</v>
      </c>
      <c r="K8654" s="289" t="s">
        <v>19319</v>
      </c>
      <c r="L8654" s="289" t="s">
        <v>275</v>
      </c>
      <c r="M8654" s="289" t="s">
        <v>19315</v>
      </c>
      <c r="N8654" s="289" t="s">
        <v>16153</v>
      </c>
      <c r="O8654" s="289" t="s">
        <v>3332</v>
      </c>
      <c r="P8654" s="289">
        <f>VLOOKUP(CAT_Details[[#This Row],[Delivery Bp Customer Code]],Table6[],2,0)</f>
        <v>3402</v>
      </c>
    </row>
    <row r="8655" spans="1:16" x14ac:dyDescent="0.25">
      <c r="A8655" s="289" t="s">
        <v>3329</v>
      </c>
      <c r="B8655">
        <v>13</v>
      </c>
      <c r="C8655">
        <v>162</v>
      </c>
      <c r="D8655">
        <v>9.8000000000000007</v>
      </c>
      <c r="E8655" s="289" t="s">
        <v>19320</v>
      </c>
      <c r="F8655">
        <v>5016364869</v>
      </c>
      <c r="G8655" s="276">
        <v>45826</v>
      </c>
      <c r="H8655">
        <v>20250609736302</v>
      </c>
      <c r="I8655">
        <v>27.623999999999999</v>
      </c>
      <c r="J8655" s="289" t="s">
        <v>324</v>
      </c>
      <c r="K8655" s="289" t="s">
        <v>19321</v>
      </c>
      <c r="L8655" s="289" t="s">
        <v>275</v>
      </c>
      <c r="M8655" s="289" t="s">
        <v>18835</v>
      </c>
      <c r="N8655" s="289" t="s">
        <v>4100</v>
      </c>
      <c r="O8655" s="289" t="s">
        <v>3332</v>
      </c>
      <c r="P8655" s="289">
        <f>VLOOKUP(CAT_Details[[#This Row],[Delivery Bp Customer Code]],Table6[],2,0)</f>
        <v>3402</v>
      </c>
    </row>
    <row r="8656" spans="1:16" x14ac:dyDescent="0.25">
      <c r="A8656" s="289" t="s">
        <v>3329</v>
      </c>
      <c r="B8656">
        <v>8</v>
      </c>
      <c r="C8656">
        <v>688</v>
      </c>
      <c r="D8656">
        <v>3.2</v>
      </c>
      <c r="E8656" s="289" t="s">
        <v>19322</v>
      </c>
      <c r="F8656">
        <v>5016364929</v>
      </c>
      <c r="G8656" s="276">
        <v>45826</v>
      </c>
      <c r="H8656">
        <v>20250610736840</v>
      </c>
      <c r="I8656">
        <v>4.6079999999999997</v>
      </c>
      <c r="J8656" s="289" t="s">
        <v>324</v>
      </c>
      <c r="K8656" s="289" t="s">
        <v>19323</v>
      </c>
      <c r="L8656" s="289" t="s">
        <v>275</v>
      </c>
      <c r="M8656" s="289" t="s">
        <v>19113</v>
      </c>
      <c r="N8656" s="289" t="s">
        <v>4634</v>
      </c>
      <c r="O8656" s="289" t="s">
        <v>3332</v>
      </c>
      <c r="P8656" s="289">
        <f>VLOOKUP(CAT_Details[[#This Row],[Delivery Bp Customer Code]],Table6[],2,0)</f>
        <v>3402</v>
      </c>
    </row>
    <row r="8657" spans="1:16" x14ac:dyDescent="0.25">
      <c r="A8657" s="289" t="s">
        <v>3329</v>
      </c>
      <c r="B8657">
        <v>14</v>
      </c>
      <c r="C8657">
        <v>6031.84</v>
      </c>
      <c r="D8657">
        <v>5.6</v>
      </c>
      <c r="E8657" s="289" t="s">
        <v>19324</v>
      </c>
      <c r="F8657">
        <v>5016379963</v>
      </c>
      <c r="G8657" s="276">
        <v>45826</v>
      </c>
      <c r="H8657">
        <v>20250611737778</v>
      </c>
      <c r="I8657">
        <v>8.0640000000000001</v>
      </c>
      <c r="J8657" s="289" t="s">
        <v>350</v>
      </c>
      <c r="K8657" s="289" t="s">
        <v>19325</v>
      </c>
      <c r="L8657" s="289" t="s">
        <v>275</v>
      </c>
      <c r="M8657" s="289" t="s">
        <v>19326</v>
      </c>
      <c r="N8657" s="289" t="s">
        <v>3793</v>
      </c>
      <c r="O8657" s="289" t="s">
        <v>3332</v>
      </c>
      <c r="P8657" s="289">
        <f>VLOOKUP(CAT_Details[[#This Row],[Delivery Bp Customer Code]],Table6[],2,0)</f>
        <v>3402</v>
      </c>
    </row>
    <row r="8658" spans="1:16" x14ac:dyDescent="0.25">
      <c r="A8658" s="289" t="s">
        <v>3329</v>
      </c>
      <c r="B8658">
        <v>3</v>
      </c>
      <c r="C8658">
        <v>192</v>
      </c>
      <c r="D8658">
        <v>1.2</v>
      </c>
      <c r="E8658" s="289" t="s">
        <v>19327</v>
      </c>
      <c r="F8658">
        <v>5016380272</v>
      </c>
      <c r="G8658" s="276">
        <v>45826</v>
      </c>
      <c r="H8658">
        <v>20250611737670</v>
      </c>
      <c r="I8658">
        <v>2.9089999999999998</v>
      </c>
      <c r="J8658" s="289" t="s">
        <v>350</v>
      </c>
      <c r="K8658" s="289" t="s">
        <v>19328</v>
      </c>
      <c r="L8658" s="289" t="s">
        <v>275</v>
      </c>
      <c r="M8658" s="289" t="s">
        <v>19329</v>
      </c>
      <c r="N8658" s="289" t="s">
        <v>690</v>
      </c>
      <c r="O8658" s="289" t="s">
        <v>3332</v>
      </c>
      <c r="P8658" s="289">
        <f>VLOOKUP(CAT_Details[[#This Row],[Delivery Bp Customer Code]],Table6[],2,0)</f>
        <v>3402</v>
      </c>
    </row>
    <row r="8659" spans="1:16" x14ac:dyDescent="0.25">
      <c r="A8659" s="289" t="s">
        <v>3329</v>
      </c>
      <c r="B8659">
        <v>5</v>
      </c>
      <c r="C8659">
        <v>5545</v>
      </c>
      <c r="D8659">
        <v>1</v>
      </c>
      <c r="E8659" s="289" t="s">
        <v>19330</v>
      </c>
      <c r="F8659">
        <v>5016380284</v>
      </c>
      <c r="G8659" s="276">
        <v>45826</v>
      </c>
      <c r="H8659">
        <v>20250611737685</v>
      </c>
      <c r="I8659">
        <v>0.96</v>
      </c>
      <c r="J8659" s="289" t="s">
        <v>324</v>
      </c>
      <c r="K8659" s="289" t="s">
        <v>19331</v>
      </c>
      <c r="L8659" s="289" t="s">
        <v>275</v>
      </c>
      <c r="M8659" s="289" t="s">
        <v>18792</v>
      </c>
      <c r="N8659" s="289" t="s">
        <v>5856</v>
      </c>
      <c r="O8659" s="289" t="s">
        <v>3332</v>
      </c>
      <c r="P8659" s="289">
        <f>VLOOKUP(CAT_Details[[#This Row],[Delivery Bp Customer Code]],Table6[],2,0)</f>
        <v>3402</v>
      </c>
    </row>
    <row r="8660" spans="1:16" x14ac:dyDescent="0.25">
      <c r="A8660" s="289" t="s">
        <v>3329</v>
      </c>
      <c r="B8660">
        <v>2</v>
      </c>
      <c r="C8660">
        <v>36.6</v>
      </c>
      <c r="D8660">
        <v>0.25</v>
      </c>
      <c r="E8660" s="289" t="s">
        <v>19280</v>
      </c>
      <c r="F8660">
        <v>5016380393</v>
      </c>
      <c r="G8660" s="276">
        <v>45826</v>
      </c>
      <c r="H8660">
        <v>20250610736872</v>
      </c>
      <c r="I8660">
        <v>0.249</v>
      </c>
      <c r="J8660" s="289" t="s">
        <v>350</v>
      </c>
      <c r="K8660" s="289" t="s">
        <v>19332</v>
      </c>
      <c r="L8660" s="289" t="s">
        <v>275</v>
      </c>
      <c r="M8660" s="289" t="s">
        <v>19265</v>
      </c>
      <c r="N8660" s="289" t="s">
        <v>3173</v>
      </c>
      <c r="O8660" s="289" t="s">
        <v>3332</v>
      </c>
      <c r="P8660" s="289">
        <f>VLOOKUP(CAT_Details[[#This Row],[Delivery Bp Customer Code]],Table6[],2,0)</f>
        <v>3402</v>
      </c>
    </row>
    <row r="8661" spans="1:16" x14ac:dyDescent="0.25">
      <c r="A8661" s="289" t="s">
        <v>3329</v>
      </c>
      <c r="B8661">
        <v>1</v>
      </c>
      <c r="C8661">
        <v>7.18</v>
      </c>
      <c r="D8661">
        <v>0.05</v>
      </c>
      <c r="E8661" s="289" t="s">
        <v>19280</v>
      </c>
      <c r="F8661">
        <v>5016380394</v>
      </c>
      <c r="G8661" s="276">
        <v>45826</v>
      </c>
      <c r="H8661">
        <v>20250611738188</v>
      </c>
      <c r="I8661">
        <v>3.3000000000000002E-2</v>
      </c>
      <c r="J8661" s="289" t="s">
        <v>350</v>
      </c>
      <c r="K8661" s="289" t="s">
        <v>19333</v>
      </c>
      <c r="L8661" s="289" t="s">
        <v>275</v>
      </c>
      <c r="M8661" s="289" t="s">
        <v>19265</v>
      </c>
      <c r="N8661" s="289" t="s">
        <v>3173</v>
      </c>
      <c r="O8661" s="289" t="s">
        <v>3332</v>
      </c>
      <c r="P8661" s="289">
        <f>VLOOKUP(CAT_Details[[#This Row],[Delivery Bp Customer Code]],Table6[],2,0)</f>
        <v>3402</v>
      </c>
    </row>
    <row r="8662" spans="1:16" x14ac:dyDescent="0.25">
      <c r="A8662" s="289" t="s">
        <v>3329</v>
      </c>
      <c r="B8662">
        <v>14</v>
      </c>
      <c r="C8662">
        <v>6031.84</v>
      </c>
      <c r="D8662">
        <v>5.6</v>
      </c>
      <c r="E8662" s="289" t="s">
        <v>19324</v>
      </c>
      <c r="F8662">
        <v>5016394439</v>
      </c>
      <c r="G8662" s="276">
        <v>45826</v>
      </c>
      <c r="H8662">
        <v>20250611737778</v>
      </c>
      <c r="I8662">
        <v>8.0640000000000001</v>
      </c>
      <c r="J8662" s="289" t="s">
        <v>350</v>
      </c>
      <c r="K8662" s="289" t="s">
        <v>19334</v>
      </c>
      <c r="L8662" s="289" t="s">
        <v>275</v>
      </c>
      <c r="M8662" s="289"/>
      <c r="N8662" s="289" t="s">
        <v>3793</v>
      </c>
      <c r="O8662" s="289" t="s">
        <v>3332</v>
      </c>
      <c r="P8662" s="289">
        <f>VLOOKUP(CAT_Details[[#This Row],[Delivery Bp Customer Code]],Table6[],2,0)</f>
        <v>3402</v>
      </c>
    </row>
    <row r="8663" spans="1:16" x14ac:dyDescent="0.25">
      <c r="A8663" s="289" t="s">
        <v>76</v>
      </c>
      <c r="B8663">
        <v>2</v>
      </c>
      <c r="C8663">
        <v>40</v>
      </c>
      <c r="D8663">
        <v>0.06</v>
      </c>
      <c r="E8663" s="289" t="s">
        <v>19335</v>
      </c>
      <c r="F8663">
        <v>5016364227</v>
      </c>
      <c r="G8663" s="276">
        <v>45826</v>
      </c>
      <c r="H8663">
        <v>20250609736098</v>
      </c>
      <c r="I8663">
        <v>1.6E-2</v>
      </c>
      <c r="J8663" s="289" t="s">
        <v>324</v>
      </c>
      <c r="K8663" s="289" t="s">
        <v>19336</v>
      </c>
      <c r="L8663" s="289" t="s">
        <v>275</v>
      </c>
      <c r="M8663" s="289" t="s">
        <v>18835</v>
      </c>
      <c r="N8663" s="289" t="s">
        <v>17202</v>
      </c>
      <c r="O8663" s="289" t="s">
        <v>16049</v>
      </c>
      <c r="P8663" s="289" t="str">
        <f>VLOOKUP(CAT_Details[[#This Row],[Delivery Bp Customer Code]],Table6[],2,0)</f>
        <v>MZ02</v>
      </c>
    </row>
    <row r="8664" spans="1:16" x14ac:dyDescent="0.25">
      <c r="A8664" s="289" t="s">
        <v>76</v>
      </c>
      <c r="B8664">
        <v>2</v>
      </c>
      <c r="C8664">
        <v>20</v>
      </c>
      <c r="D8664">
        <v>0.09</v>
      </c>
      <c r="E8664" s="289" t="s">
        <v>19337</v>
      </c>
      <c r="F8664">
        <v>5016380290</v>
      </c>
      <c r="G8664" s="276">
        <v>45826</v>
      </c>
      <c r="H8664">
        <v>20250611737933</v>
      </c>
      <c r="I8664">
        <v>4.2000000000000003E-2</v>
      </c>
      <c r="J8664" s="289" t="s">
        <v>350</v>
      </c>
      <c r="K8664" s="289" t="s">
        <v>19338</v>
      </c>
      <c r="L8664" s="289" t="s">
        <v>275</v>
      </c>
      <c r="M8664" s="289"/>
      <c r="N8664" s="289" t="s">
        <v>378</v>
      </c>
      <c r="O8664" s="289" t="s">
        <v>16049</v>
      </c>
      <c r="P8664" s="289" t="str">
        <f>VLOOKUP(CAT_Details[[#This Row],[Delivery Bp Customer Code]],Table6[],2,0)</f>
        <v>MZ02</v>
      </c>
    </row>
    <row r="8665" spans="1:16" x14ac:dyDescent="0.25">
      <c r="A8665" s="289" t="s">
        <v>285</v>
      </c>
      <c r="B8665">
        <v>7</v>
      </c>
      <c r="C8665">
        <v>777</v>
      </c>
      <c r="D8665">
        <v>2.4</v>
      </c>
      <c r="E8665" s="289" t="s">
        <v>19339</v>
      </c>
      <c r="F8665">
        <v>5016348524</v>
      </c>
      <c r="G8665" s="276">
        <v>45826</v>
      </c>
      <c r="H8665">
        <v>20250606735163</v>
      </c>
      <c r="I8665">
        <v>4.4160000000000004</v>
      </c>
      <c r="J8665" s="289" t="s">
        <v>294</v>
      </c>
      <c r="K8665" s="289" t="s">
        <v>19340</v>
      </c>
      <c r="L8665" s="289" t="s">
        <v>275</v>
      </c>
      <c r="M8665" s="289" t="s">
        <v>19221</v>
      </c>
      <c r="N8665" s="289" t="s">
        <v>504</v>
      </c>
      <c r="O8665" s="289" t="s">
        <v>291</v>
      </c>
      <c r="P8665" s="289" t="str">
        <f>VLOOKUP(CAT_Details[[#This Row],[Delivery Bp Customer Code]],Table6[],2,0)</f>
        <v>DX01-L5</v>
      </c>
    </row>
    <row r="8666" spans="1:16" x14ac:dyDescent="0.25">
      <c r="A8666" s="289" t="s">
        <v>285</v>
      </c>
      <c r="B8666">
        <v>8</v>
      </c>
      <c r="C8666">
        <v>10350</v>
      </c>
      <c r="D8666">
        <v>3.2</v>
      </c>
      <c r="E8666" s="289" t="s">
        <v>19341</v>
      </c>
      <c r="F8666">
        <v>5016363749</v>
      </c>
      <c r="G8666" s="276">
        <v>45826</v>
      </c>
      <c r="H8666">
        <v>20250611737720</v>
      </c>
      <c r="I8666">
        <v>4.6079999999999997</v>
      </c>
      <c r="J8666" s="289" t="s">
        <v>324</v>
      </c>
      <c r="K8666" s="289" t="s">
        <v>19342</v>
      </c>
      <c r="L8666" s="289" t="s">
        <v>275</v>
      </c>
      <c r="M8666" s="289" t="s">
        <v>19315</v>
      </c>
      <c r="N8666" s="289" t="s">
        <v>333</v>
      </c>
      <c r="O8666" s="289" t="s">
        <v>291</v>
      </c>
      <c r="P8666" s="289" t="str">
        <f>VLOOKUP(CAT_Details[[#This Row],[Delivery Bp Customer Code]],Table6[],2,0)</f>
        <v>DX01-L5</v>
      </c>
    </row>
    <row r="8667" spans="1:16" x14ac:dyDescent="0.25">
      <c r="A8667" s="289" t="s">
        <v>285</v>
      </c>
      <c r="B8667">
        <v>17</v>
      </c>
      <c r="C8667">
        <v>1530</v>
      </c>
      <c r="D8667">
        <v>6.8</v>
      </c>
      <c r="E8667" s="289" t="s">
        <v>19343</v>
      </c>
      <c r="F8667">
        <v>5016363842</v>
      </c>
      <c r="G8667" s="276">
        <v>45826</v>
      </c>
      <c r="H8667">
        <v>20250609736316</v>
      </c>
      <c r="I8667">
        <v>16.32</v>
      </c>
      <c r="J8667" s="289" t="s">
        <v>345</v>
      </c>
      <c r="K8667" s="289" t="s">
        <v>19344</v>
      </c>
      <c r="L8667" s="289" t="s">
        <v>275</v>
      </c>
      <c r="M8667" s="289" t="s">
        <v>19290</v>
      </c>
      <c r="N8667" s="289" t="s">
        <v>512</v>
      </c>
      <c r="O8667" s="289" t="s">
        <v>291</v>
      </c>
      <c r="P8667" s="289" t="str">
        <f>VLOOKUP(CAT_Details[[#This Row],[Delivery Bp Customer Code]],Table6[],2,0)</f>
        <v>DX01-L5</v>
      </c>
    </row>
    <row r="8668" spans="1:16" x14ac:dyDescent="0.25">
      <c r="A8668" s="289" t="s">
        <v>285</v>
      </c>
      <c r="B8668">
        <v>25</v>
      </c>
      <c r="C8668">
        <v>4975</v>
      </c>
      <c r="D8668">
        <v>12.19</v>
      </c>
      <c r="E8668" s="289" t="s">
        <v>19345</v>
      </c>
      <c r="F8668">
        <v>5016363862</v>
      </c>
      <c r="G8668" s="276">
        <v>45826</v>
      </c>
      <c r="H8668">
        <v>20250609736201</v>
      </c>
      <c r="I8668">
        <v>26.324999999999999</v>
      </c>
      <c r="J8668" s="289" t="s">
        <v>345</v>
      </c>
      <c r="K8668" s="289" t="s">
        <v>19346</v>
      </c>
      <c r="L8668" s="289" t="s">
        <v>275</v>
      </c>
      <c r="M8668" s="289" t="s">
        <v>19347</v>
      </c>
      <c r="N8668" s="289" t="s">
        <v>415</v>
      </c>
      <c r="O8668" s="289" t="s">
        <v>291</v>
      </c>
      <c r="P8668" s="289" t="str">
        <f>VLOOKUP(CAT_Details[[#This Row],[Delivery Bp Customer Code]],Table6[],2,0)</f>
        <v>DX01-L5</v>
      </c>
    </row>
    <row r="8669" spans="1:16" x14ac:dyDescent="0.25">
      <c r="A8669" s="289" t="s">
        <v>285</v>
      </c>
      <c r="B8669">
        <v>2</v>
      </c>
      <c r="C8669">
        <v>168</v>
      </c>
      <c r="D8669">
        <v>0.8</v>
      </c>
      <c r="E8669" s="289" t="s">
        <v>19348</v>
      </c>
      <c r="F8669">
        <v>5016363980</v>
      </c>
      <c r="G8669" s="276">
        <v>45826</v>
      </c>
      <c r="H8669">
        <v>20250610736647</v>
      </c>
      <c r="I8669">
        <v>1.68</v>
      </c>
      <c r="J8669" s="289" t="s">
        <v>345</v>
      </c>
      <c r="K8669" s="289" t="s">
        <v>19349</v>
      </c>
      <c r="L8669" s="289" t="s">
        <v>275</v>
      </c>
      <c r="M8669" s="289" t="s">
        <v>19290</v>
      </c>
      <c r="N8669" s="289" t="s">
        <v>371</v>
      </c>
      <c r="O8669" s="289" t="s">
        <v>291</v>
      </c>
      <c r="P8669" s="289" t="str">
        <f>VLOOKUP(CAT_Details[[#This Row],[Delivery Bp Customer Code]],Table6[],2,0)</f>
        <v>DX01-L5</v>
      </c>
    </row>
    <row r="8670" spans="1:16" x14ac:dyDescent="0.25">
      <c r="A8670" s="289" t="s">
        <v>285</v>
      </c>
      <c r="B8670">
        <v>1</v>
      </c>
      <c r="C8670">
        <v>58</v>
      </c>
      <c r="D8670">
        <v>0.4</v>
      </c>
      <c r="E8670" s="289" t="s">
        <v>19348</v>
      </c>
      <c r="F8670">
        <v>5016363981</v>
      </c>
      <c r="G8670" s="276">
        <v>45826</v>
      </c>
      <c r="H8670">
        <v>20250610736645</v>
      </c>
      <c r="I8670">
        <v>0.67200000000000004</v>
      </c>
      <c r="J8670" s="289" t="s">
        <v>345</v>
      </c>
      <c r="K8670" s="289" t="s">
        <v>19350</v>
      </c>
      <c r="L8670" s="289" t="s">
        <v>275</v>
      </c>
      <c r="M8670" s="289" t="s">
        <v>19290</v>
      </c>
      <c r="N8670" s="289" t="s">
        <v>371</v>
      </c>
      <c r="O8670" s="289" t="s">
        <v>291</v>
      </c>
      <c r="P8670" s="289" t="str">
        <f>VLOOKUP(CAT_Details[[#This Row],[Delivery Bp Customer Code]],Table6[],2,0)</f>
        <v>DX01-L5</v>
      </c>
    </row>
    <row r="8671" spans="1:16" x14ac:dyDescent="0.25">
      <c r="A8671" s="289" t="s">
        <v>285</v>
      </c>
      <c r="B8671">
        <v>2</v>
      </c>
      <c r="C8671">
        <v>900</v>
      </c>
      <c r="D8671">
        <v>1</v>
      </c>
      <c r="E8671" s="289" t="s">
        <v>19351</v>
      </c>
      <c r="F8671">
        <v>5016364937</v>
      </c>
      <c r="G8671" s="276">
        <v>45826</v>
      </c>
      <c r="H8671">
        <v>20250610736949</v>
      </c>
      <c r="I8671">
        <v>2.4</v>
      </c>
      <c r="J8671" s="289" t="s">
        <v>280</v>
      </c>
      <c r="K8671" s="289" t="s">
        <v>19352</v>
      </c>
      <c r="L8671" s="289" t="s">
        <v>275</v>
      </c>
      <c r="M8671" s="289" t="s">
        <v>19214</v>
      </c>
      <c r="N8671" s="289" t="s">
        <v>534</v>
      </c>
      <c r="O8671" s="289" t="s">
        <v>291</v>
      </c>
      <c r="P8671" s="289" t="str">
        <f>VLOOKUP(CAT_Details[[#This Row],[Delivery Bp Customer Code]],Table6[],2,0)</f>
        <v>DX01-L5</v>
      </c>
    </row>
    <row r="8672" spans="1:16" x14ac:dyDescent="0.25">
      <c r="A8672" s="289" t="s">
        <v>285</v>
      </c>
      <c r="B8672">
        <v>1</v>
      </c>
      <c r="C8672">
        <v>414</v>
      </c>
      <c r="D8672">
        <v>0.5</v>
      </c>
      <c r="E8672" s="289" t="s">
        <v>19306</v>
      </c>
      <c r="F8672">
        <v>5016379772</v>
      </c>
      <c r="G8672" s="276">
        <v>45826</v>
      </c>
      <c r="H8672">
        <v>20250611737892</v>
      </c>
      <c r="I8672">
        <v>1.2</v>
      </c>
      <c r="J8672" s="289" t="s">
        <v>350</v>
      </c>
      <c r="K8672" s="289" t="s">
        <v>19353</v>
      </c>
      <c r="L8672" s="289" t="s">
        <v>275</v>
      </c>
      <c r="M8672" s="289" t="s">
        <v>19265</v>
      </c>
      <c r="N8672" s="289" t="s">
        <v>381</v>
      </c>
      <c r="O8672" s="289" t="s">
        <v>291</v>
      </c>
      <c r="P8672" s="289" t="str">
        <f>VLOOKUP(CAT_Details[[#This Row],[Delivery Bp Customer Code]],Table6[],2,0)</f>
        <v>DX01-L5</v>
      </c>
    </row>
    <row r="8673" spans="1:16" x14ac:dyDescent="0.25">
      <c r="A8673" s="289" t="s">
        <v>285</v>
      </c>
      <c r="B8673">
        <v>2</v>
      </c>
      <c r="C8673">
        <v>414</v>
      </c>
      <c r="D8673">
        <v>1</v>
      </c>
      <c r="E8673" s="289" t="s">
        <v>19306</v>
      </c>
      <c r="F8673">
        <v>5016379775</v>
      </c>
      <c r="G8673" s="276">
        <v>45826</v>
      </c>
      <c r="H8673">
        <v>20250611737899</v>
      </c>
      <c r="I8673">
        <v>2.4</v>
      </c>
      <c r="J8673" s="289" t="s">
        <v>350</v>
      </c>
      <c r="K8673" s="289" t="s">
        <v>19354</v>
      </c>
      <c r="L8673" s="289" t="s">
        <v>275</v>
      </c>
      <c r="M8673" s="289" t="s">
        <v>19265</v>
      </c>
      <c r="N8673" s="289" t="s">
        <v>381</v>
      </c>
      <c r="O8673" s="289" t="s">
        <v>291</v>
      </c>
      <c r="P8673" s="289" t="str">
        <f>VLOOKUP(CAT_Details[[#This Row],[Delivery Bp Customer Code]],Table6[],2,0)</f>
        <v>DX01-L5</v>
      </c>
    </row>
    <row r="8674" spans="1:16" x14ac:dyDescent="0.25">
      <c r="A8674" s="289" t="s">
        <v>285</v>
      </c>
      <c r="B8674">
        <v>6</v>
      </c>
      <c r="C8674">
        <v>736</v>
      </c>
      <c r="D8674">
        <v>1.6</v>
      </c>
      <c r="E8674" s="289" t="s">
        <v>19355</v>
      </c>
      <c r="F8674">
        <v>5016379999</v>
      </c>
      <c r="G8674" s="276">
        <v>45826</v>
      </c>
      <c r="H8674">
        <v>20250611738076</v>
      </c>
      <c r="I8674">
        <v>2.3519999999999999</v>
      </c>
      <c r="J8674" s="289" t="s">
        <v>350</v>
      </c>
      <c r="K8674" s="289" t="s">
        <v>19356</v>
      </c>
      <c r="L8674" s="289" t="s">
        <v>275</v>
      </c>
      <c r="M8674" s="289" t="s">
        <v>19265</v>
      </c>
      <c r="N8674" s="289" t="s">
        <v>12031</v>
      </c>
      <c r="O8674" s="289" t="s">
        <v>291</v>
      </c>
      <c r="P8674" s="289" t="str">
        <f>VLOOKUP(CAT_Details[[#This Row],[Delivery Bp Customer Code]],Table6[],2,0)</f>
        <v>DX01-L5</v>
      </c>
    </row>
    <row r="8675" spans="1:16" x14ac:dyDescent="0.25">
      <c r="A8675" s="289" t="s">
        <v>285</v>
      </c>
      <c r="B8675">
        <v>3</v>
      </c>
      <c r="C8675">
        <v>102</v>
      </c>
      <c r="D8675">
        <v>0.23</v>
      </c>
      <c r="E8675" s="289" t="s">
        <v>19357</v>
      </c>
      <c r="F8675">
        <v>5016380064</v>
      </c>
      <c r="G8675" s="276">
        <v>45826</v>
      </c>
      <c r="H8675">
        <v>20250611737798</v>
      </c>
      <c r="I8675">
        <v>0.192</v>
      </c>
      <c r="J8675" s="289" t="s">
        <v>350</v>
      </c>
      <c r="K8675" s="289" t="s">
        <v>19358</v>
      </c>
      <c r="L8675" s="289" t="s">
        <v>275</v>
      </c>
      <c r="M8675" s="289" t="s">
        <v>19265</v>
      </c>
      <c r="N8675" s="289" t="s">
        <v>360</v>
      </c>
      <c r="O8675" s="289" t="s">
        <v>291</v>
      </c>
      <c r="P8675" s="289" t="str">
        <f>VLOOKUP(CAT_Details[[#This Row],[Delivery Bp Customer Code]],Table6[],2,0)</f>
        <v>DX01-L5</v>
      </c>
    </row>
    <row r="8676" spans="1:16" x14ac:dyDescent="0.25">
      <c r="A8676" s="289" t="s">
        <v>285</v>
      </c>
      <c r="B8676">
        <v>20</v>
      </c>
      <c r="C8676">
        <v>1800</v>
      </c>
      <c r="D8676">
        <v>8</v>
      </c>
      <c r="E8676" s="289" t="s">
        <v>19359</v>
      </c>
      <c r="F8676">
        <v>5016380276</v>
      </c>
      <c r="G8676" s="276">
        <v>45826</v>
      </c>
      <c r="H8676">
        <v>20250610736864</v>
      </c>
      <c r="I8676">
        <v>19.2</v>
      </c>
      <c r="J8676" s="289" t="s">
        <v>350</v>
      </c>
      <c r="K8676" s="289" t="s">
        <v>19360</v>
      </c>
      <c r="L8676" s="289" t="s">
        <v>275</v>
      </c>
      <c r="M8676" s="289" t="s">
        <v>19265</v>
      </c>
      <c r="N8676" s="289" t="s">
        <v>15321</v>
      </c>
      <c r="O8676" s="289" t="s">
        <v>291</v>
      </c>
      <c r="P8676" s="289" t="str">
        <f>VLOOKUP(CAT_Details[[#This Row],[Delivery Bp Customer Code]],Table6[],2,0)</f>
        <v>DX01-L5</v>
      </c>
    </row>
    <row r="8677" spans="1:16" x14ac:dyDescent="0.25">
      <c r="A8677" s="289" t="s">
        <v>285</v>
      </c>
      <c r="B8677">
        <v>1</v>
      </c>
      <c r="C8677">
        <v>102</v>
      </c>
      <c r="D8677">
        <v>0.4</v>
      </c>
      <c r="E8677" s="289" t="s">
        <v>19361</v>
      </c>
      <c r="F8677">
        <v>5016380280</v>
      </c>
      <c r="G8677" s="276">
        <v>45826</v>
      </c>
      <c r="H8677">
        <v>20250611737948</v>
      </c>
      <c r="I8677">
        <v>0.67200000000000004</v>
      </c>
      <c r="J8677" s="289" t="s">
        <v>350</v>
      </c>
      <c r="K8677" s="289" t="s">
        <v>19362</v>
      </c>
      <c r="L8677" s="289" t="s">
        <v>275</v>
      </c>
      <c r="M8677" s="289"/>
      <c r="N8677" s="289" t="s">
        <v>378</v>
      </c>
      <c r="O8677" s="289" t="s">
        <v>291</v>
      </c>
      <c r="P8677" s="289" t="str">
        <f>VLOOKUP(CAT_Details[[#This Row],[Delivery Bp Customer Code]],Table6[],2,0)</f>
        <v>DX01-L5</v>
      </c>
    </row>
    <row r="8678" spans="1:16" x14ac:dyDescent="0.25">
      <c r="A8678" s="289" t="s">
        <v>285</v>
      </c>
      <c r="B8678">
        <v>20</v>
      </c>
      <c r="C8678">
        <v>1136</v>
      </c>
      <c r="D8678">
        <v>5.7</v>
      </c>
      <c r="E8678" s="289" t="s">
        <v>19363</v>
      </c>
      <c r="F8678">
        <v>5016380329</v>
      </c>
      <c r="G8678" s="276">
        <v>45826</v>
      </c>
      <c r="H8678">
        <v>20250611738140</v>
      </c>
      <c r="I8678">
        <v>12.504</v>
      </c>
      <c r="J8678" s="289" t="s">
        <v>350</v>
      </c>
      <c r="K8678" s="289" t="s">
        <v>19364</v>
      </c>
      <c r="L8678" s="289" t="s">
        <v>275</v>
      </c>
      <c r="M8678" s="289" t="s">
        <v>19365</v>
      </c>
      <c r="N8678" s="289" t="s">
        <v>430</v>
      </c>
      <c r="O8678" s="289" t="s">
        <v>291</v>
      </c>
      <c r="P8678" s="289" t="str">
        <f>VLOOKUP(CAT_Details[[#This Row],[Delivery Bp Customer Code]],Table6[],2,0)</f>
        <v>DX01-L5</v>
      </c>
    </row>
    <row r="8679" spans="1:16" x14ac:dyDescent="0.25">
      <c r="A8679" s="289" t="s">
        <v>285</v>
      </c>
      <c r="B8679">
        <v>36</v>
      </c>
      <c r="C8679">
        <v>2201</v>
      </c>
      <c r="D8679">
        <v>5.75</v>
      </c>
      <c r="E8679" s="289" t="s">
        <v>19363</v>
      </c>
      <c r="F8679">
        <v>5016380331</v>
      </c>
      <c r="G8679" s="276">
        <v>45826</v>
      </c>
      <c r="H8679">
        <v>20250611738104</v>
      </c>
      <c r="I8679">
        <v>9.0719999999999992</v>
      </c>
      <c r="J8679" s="289" t="s">
        <v>350</v>
      </c>
      <c r="K8679" s="289" t="s">
        <v>19366</v>
      </c>
      <c r="L8679" s="289" t="s">
        <v>275</v>
      </c>
      <c r="M8679" s="289" t="s">
        <v>19365</v>
      </c>
      <c r="N8679" s="289" t="s">
        <v>430</v>
      </c>
      <c r="O8679" s="289" t="s">
        <v>291</v>
      </c>
      <c r="P8679" s="289" t="str">
        <f>VLOOKUP(CAT_Details[[#This Row],[Delivery Bp Customer Code]],Table6[],2,0)</f>
        <v>DX01-L5</v>
      </c>
    </row>
    <row r="8680" spans="1:16" x14ac:dyDescent="0.25">
      <c r="A8680" s="289" t="s">
        <v>285</v>
      </c>
      <c r="B8680">
        <v>26</v>
      </c>
      <c r="C8680">
        <v>4291</v>
      </c>
      <c r="D8680">
        <v>11.77</v>
      </c>
      <c r="E8680" s="289" t="s">
        <v>19367</v>
      </c>
      <c r="F8680">
        <v>5016380342</v>
      </c>
      <c r="G8680" s="276">
        <v>45826</v>
      </c>
      <c r="H8680">
        <v>20250611738294</v>
      </c>
      <c r="I8680">
        <v>25.2</v>
      </c>
      <c r="J8680" s="289" t="s">
        <v>350</v>
      </c>
      <c r="K8680" s="289" t="s">
        <v>19368</v>
      </c>
      <c r="L8680" s="289" t="s">
        <v>275</v>
      </c>
      <c r="M8680" s="289" t="s">
        <v>19326</v>
      </c>
      <c r="N8680" s="289" t="s">
        <v>357</v>
      </c>
      <c r="O8680" s="289" t="s">
        <v>291</v>
      </c>
      <c r="P8680" s="289" t="str">
        <f>VLOOKUP(CAT_Details[[#This Row],[Delivery Bp Customer Code]],Table6[],2,0)</f>
        <v>DX01-L5</v>
      </c>
    </row>
    <row r="8681" spans="1:16" x14ac:dyDescent="0.25">
      <c r="A8681" s="289" t="s">
        <v>285</v>
      </c>
      <c r="B8681">
        <v>1</v>
      </c>
      <c r="C8681">
        <v>96</v>
      </c>
      <c r="D8681">
        <v>0.32</v>
      </c>
      <c r="E8681" s="289" t="s">
        <v>19369</v>
      </c>
      <c r="F8681">
        <v>5016380370</v>
      </c>
      <c r="G8681" s="276">
        <v>45826</v>
      </c>
      <c r="H8681">
        <v>20250612739673</v>
      </c>
      <c r="I8681">
        <v>0.31900000000000001</v>
      </c>
      <c r="J8681" s="289" t="s">
        <v>350</v>
      </c>
      <c r="K8681" s="289" t="s">
        <v>19370</v>
      </c>
      <c r="L8681" s="289" t="s">
        <v>275</v>
      </c>
      <c r="M8681" s="289" t="s">
        <v>19371</v>
      </c>
      <c r="N8681" s="289" t="s">
        <v>16167</v>
      </c>
      <c r="O8681" s="289" t="s">
        <v>291</v>
      </c>
      <c r="P8681" s="289" t="str">
        <f>VLOOKUP(CAT_Details[[#This Row],[Delivery Bp Customer Code]],Table6[],2,0)</f>
        <v>DX01-L5</v>
      </c>
    </row>
    <row r="8682" spans="1:16" x14ac:dyDescent="0.25">
      <c r="A8682" s="289" t="s">
        <v>285</v>
      </c>
      <c r="B8682">
        <v>26</v>
      </c>
      <c r="C8682">
        <v>4291</v>
      </c>
      <c r="D8682">
        <v>11.77</v>
      </c>
      <c r="E8682" s="289" t="s">
        <v>19367</v>
      </c>
      <c r="F8682">
        <v>5016394302</v>
      </c>
      <c r="G8682" s="276">
        <v>45826</v>
      </c>
      <c r="H8682">
        <v>20250611738294</v>
      </c>
      <c r="I8682">
        <v>25.2</v>
      </c>
      <c r="J8682" s="289" t="s">
        <v>350</v>
      </c>
      <c r="K8682" s="289" t="s">
        <v>19372</v>
      </c>
      <c r="L8682" s="289" t="s">
        <v>275</v>
      </c>
      <c r="M8682" s="289"/>
      <c r="N8682" s="289" t="s">
        <v>357</v>
      </c>
      <c r="O8682" s="289" t="s">
        <v>291</v>
      </c>
      <c r="P8682" s="289" t="str">
        <f>VLOOKUP(CAT_Details[[#This Row],[Delivery Bp Customer Code]],Table6[],2,0)</f>
        <v>DX01-L5</v>
      </c>
    </row>
    <row r="8683" spans="1:16" x14ac:dyDescent="0.25">
      <c r="A8683" s="289" t="s">
        <v>285</v>
      </c>
      <c r="B8683">
        <v>28</v>
      </c>
      <c r="C8683">
        <v>5248</v>
      </c>
      <c r="D8683">
        <v>13.55</v>
      </c>
      <c r="E8683" s="289" t="s">
        <v>19373</v>
      </c>
      <c r="F8683">
        <v>5016394634</v>
      </c>
      <c r="G8683" s="276">
        <v>45826</v>
      </c>
      <c r="H8683">
        <v>20250611738159</v>
      </c>
      <c r="I8683">
        <v>32.444000000000003</v>
      </c>
      <c r="J8683" s="289" t="s">
        <v>350</v>
      </c>
      <c r="K8683" s="289" t="s">
        <v>19374</v>
      </c>
      <c r="L8683" s="289" t="s">
        <v>275</v>
      </c>
      <c r="M8683" s="289" t="s">
        <v>19371</v>
      </c>
      <c r="N8683" s="289" t="s">
        <v>16421</v>
      </c>
      <c r="O8683" s="289" t="s">
        <v>16307</v>
      </c>
      <c r="P8683" s="289" t="str">
        <f>VLOOKUP(CAT_Details[[#This Row],[Delivery Bp Customer Code]],Table6[],2,0)</f>
        <v>DX01</v>
      </c>
    </row>
    <row r="8684" spans="1:16" x14ac:dyDescent="0.25">
      <c r="A8684" s="289" t="s">
        <v>285</v>
      </c>
      <c r="B8684">
        <v>2</v>
      </c>
      <c r="C8684">
        <v>209.3</v>
      </c>
      <c r="D8684">
        <v>0.52</v>
      </c>
      <c r="E8684" s="289" t="s">
        <v>19375</v>
      </c>
      <c r="F8684">
        <v>5016411598</v>
      </c>
      <c r="G8684" s="276">
        <v>45826</v>
      </c>
      <c r="H8684">
        <v>20250613740479</v>
      </c>
      <c r="I8684">
        <v>1.048</v>
      </c>
      <c r="J8684" s="289" t="s">
        <v>273</v>
      </c>
      <c r="K8684" s="289" t="s">
        <v>19376</v>
      </c>
      <c r="L8684" s="289" t="s">
        <v>275</v>
      </c>
      <c r="M8684" s="289" t="s">
        <v>19274</v>
      </c>
      <c r="N8684" s="289" t="s">
        <v>519</v>
      </c>
      <c r="O8684" s="289" t="s">
        <v>291</v>
      </c>
      <c r="P8684" s="289" t="str">
        <f>VLOOKUP(CAT_Details[[#This Row],[Delivery Bp Customer Code]],Table6[],2,0)</f>
        <v>DX01-L5</v>
      </c>
    </row>
    <row r="8685" spans="1:16" x14ac:dyDescent="0.25">
      <c r="A8685" s="289" t="s">
        <v>285</v>
      </c>
      <c r="B8685">
        <v>6</v>
      </c>
      <c r="C8685">
        <v>427.34</v>
      </c>
      <c r="D8685">
        <v>2.76</v>
      </c>
      <c r="E8685" s="289" t="s">
        <v>19375</v>
      </c>
      <c r="F8685">
        <v>5016411600</v>
      </c>
      <c r="G8685" s="276">
        <v>45826</v>
      </c>
      <c r="H8685">
        <v>20250613740470</v>
      </c>
      <c r="I8685">
        <v>5.3</v>
      </c>
      <c r="J8685" s="289" t="s">
        <v>273</v>
      </c>
      <c r="K8685" s="289" t="s">
        <v>19377</v>
      </c>
      <c r="L8685" s="289" t="s">
        <v>275</v>
      </c>
      <c r="M8685" s="289" t="s">
        <v>19274</v>
      </c>
      <c r="N8685" s="289" t="s">
        <v>519</v>
      </c>
      <c r="O8685" s="289" t="s">
        <v>291</v>
      </c>
      <c r="P8685" s="289" t="str">
        <f>VLOOKUP(CAT_Details[[#This Row],[Delivery Bp Customer Code]],Table6[],2,0)</f>
        <v>DX01-L5</v>
      </c>
    </row>
    <row r="8686" spans="1:16" x14ac:dyDescent="0.25">
      <c r="A8686" s="289" t="s">
        <v>272</v>
      </c>
      <c r="B8686">
        <v>3</v>
      </c>
      <c r="C8686">
        <v>312</v>
      </c>
      <c r="D8686">
        <v>0.81</v>
      </c>
      <c r="E8686" s="289" t="s">
        <v>19378</v>
      </c>
      <c r="F8686">
        <v>5016348512</v>
      </c>
      <c r="G8686" s="276">
        <v>45826</v>
      </c>
      <c r="H8686">
        <v>20250609736181</v>
      </c>
      <c r="I8686">
        <v>1.3759999999999999</v>
      </c>
      <c r="J8686" s="289" t="s">
        <v>3970</v>
      </c>
      <c r="K8686" s="289" t="s">
        <v>19379</v>
      </c>
      <c r="L8686" s="289" t="s">
        <v>275</v>
      </c>
      <c r="M8686" s="289" t="s">
        <v>19133</v>
      </c>
      <c r="N8686" s="289" t="s">
        <v>16794</v>
      </c>
      <c r="O8686" s="289" t="s">
        <v>277</v>
      </c>
      <c r="P8686" s="289" t="str">
        <f>VLOOKUP(CAT_Details[[#This Row],[Delivery Bp Customer Code]],Table6[],2,0)</f>
        <v>U2-L5</v>
      </c>
    </row>
    <row r="8687" spans="1:16" x14ac:dyDescent="0.25">
      <c r="A8687" s="289" t="s">
        <v>272</v>
      </c>
      <c r="B8687">
        <v>30</v>
      </c>
      <c r="C8687">
        <v>3870</v>
      </c>
      <c r="D8687">
        <v>12</v>
      </c>
      <c r="E8687" s="289" t="s">
        <v>19380</v>
      </c>
      <c r="F8687">
        <v>5016380093</v>
      </c>
      <c r="G8687" s="276">
        <v>45826</v>
      </c>
      <c r="H8687">
        <v>20250611737650</v>
      </c>
      <c r="I8687">
        <v>27.36</v>
      </c>
      <c r="J8687" s="289" t="s">
        <v>350</v>
      </c>
      <c r="K8687" s="289" t="s">
        <v>19381</v>
      </c>
      <c r="L8687" s="289" t="s">
        <v>275</v>
      </c>
      <c r="M8687" s="289" t="s">
        <v>18914</v>
      </c>
      <c r="N8687" s="289" t="s">
        <v>472</v>
      </c>
      <c r="O8687" s="289" t="s">
        <v>277</v>
      </c>
      <c r="P8687" s="289" t="str">
        <f>VLOOKUP(CAT_Details[[#This Row],[Delivery Bp Customer Code]],Table6[],2,0)</f>
        <v>U2-L5</v>
      </c>
    </row>
    <row r="8688" spans="1:16" x14ac:dyDescent="0.25">
      <c r="A8688" s="289" t="s">
        <v>272</v>
      </c>
      <c r="B8688">
        <v>2</v>
      </c>
      <c r="C8688">
        <v>1156</v>
      </c>
      <c r="D8688">
        <v>0.6</v>
      </c>
      <c r="E8688" s="289" t="s">
        <v>19382</v>
      </c>
      <c r="F8688">
        <v>5016380565</v>
      </c>
      <c r="G8688" s="276">
        <v>45826</v>
      </c>
      <c r="H8688">
        <v>20250610736714</v>
      </c>
      <c r="I8688">
        <v>1.08</v>
      </c>
      <c r="J8688" s="289" t="s">
        <v>350</v>
      </c>
      <c r="K8688" s="289" t="s">
        <v>19383</v>
      </c>
      <c r="L8688" s="289" t="s">
        <v>275</v>
      </c>
      <c r="M8688" s="289" t="s">
        <v>19326</v>
      </c>
      <c r="N8688" s="289" t="s">
        <v>982</v>
      </c>
      <c r="O8688" s="289" t="s">
        <v>277</v>
      </c>
      <c r="P8688" s="289" t="str">
        <f>VLOOKUP(CAT_Details[[#This Row],[Delivery Bp Customer Code]],Table6[],2,0)</f>
        <v>U2-L5</v>
      </c>
    </row>
    <row r="8689" spans="1:16" x14ac:dyDescent="0.25">
      <c r="A8689" s="289" t="s">
        <v>272</v>
      </c>
      <c r="B8689">
        <v>22</v>
      </c>
      <c r="C8689">
        <v>1980</v>
      </c>
      <c r="D8689">
        <v>8.8000000000000007</v>
      </c>
      <c r="E8689" s="289" t="s">
        <v>19384</v>
      </c>
      <c r="F8689">
        <v>5016380571</v>
      </c>
      <c r="G8689" s="276">
        <v>45826</v>
      </c>
      <c r="H8689">
        <v>20250610736923</v>
      </c>
      <c r="I8689">
        <v>27.456</v>
      </c>
      <c r="J8689" s="289" t="s">
        <v>350</v>
      </c>
      <c r="K8689" s="289" t="s">
        <v>19385</v>
      </c>
      <c r="L8689" s="289" t="s">
        <v>275</v>
      </c>
      <c r="M8689" s="289" t="s">
        <v>19326</v>
      </c>
      <c r="N8689" s="289" t="s">
        <v>846</v>
      </c>
      <c r="O8689" s="289" t="s">
        <v>277</v>
      </c>
      <c r="P8689" s="289" t="str">
        <f>VLOOKUP(CAT_Details[[#This Row],[Delivery Bp Customer Code]],Table6[],2,0)</f>
        <v>U2-L5</v>
      </c>
    </row>
    <row r="8690" spans="1:16" x14ac:dyDescent="0.25">
      <c r="A8690" s="289" t="s">
        <v>272</v>
      </c>
      <c r="B8690">
        <v>2</v>
      </c>
      <c r="C8690">
        <v>1156</v>
      </c>
      <c r="D8690">
        <v>0.6</v>
      </c>
      <c r="E8690" s="289" t="s">
        <v>19382</v>
      </c>
      <c r="F8690">
        <v>5016394638</v>
      </c>
      <c r="G8690" s="276">
        <v>45826</v>
      </c>
      <c r="H8690">
        <v>20250610736714</v>
      </c>
      <c r="I8690">
        <v>1.08</v>
      </c>
      <c r="J8690" s="289" t="s">
        <v>350</v>
      </c>
      <c r="K8690" s="289" t="s">
        <v>19386</v>
      </c>
      <c r="L8690" s="289" t="s">
        <v>275</v>
      </c>
      <c r="M8690" s="289"/>
      <c r="N8690" s="289" t="s">
        <v>982</v>
      </c>
      <c r="O8690" s="289" t="s">
        <v>277</v>
      </c>
      <c r="P8690" s="289" t="str">
        <f>VLOOKUP(CAT_Details[[#This Row],[Delivery Bp Customer Code]],Table6[],2,0)</f>
        <v>U2-L5</v>
      </c>
    </row>
    <row r="8691" spans="1:16" x14ac:dyDescent="0.25">
      <c r="A8691" s="289" t="s">
        <v>272</v>
      </c>
      <c r="B8691">
        <v>8</v>
      </c>
      <c r="C8691">
        <v>835</v>
      </c>
      <c r="D8691">
        <v>3.2</v>
      </c>
      <c r="E8691" s="289" t="s">
        <v>19387</v>
      </c>
      <c r="F8691">
        <v>5016411642</v>
      </c>
      <c r="G8691" s="276">
        <v>45826</v>
      </c>
      <c r="H8691">
        <v>20250612739023</v>
      </c>
      <c r="I8691">
        <v>7.2960000000000003</v>
      </c>
      <c r="J8691" s="289" t="s">
        <v>302</v>
      </c>
      <c r="K8691" s="289" t="s">
        <v>19388</v>
      </c>
      <c r="L8691" s="289" t="s">
        <v>275</v>
      </c>
      <c r="M8691" s="289" t="s">
        <v>19389</v>
      </c>
      <c r="N8691" s="289" t="s">
        <v>305</v>
      </c>
      <c r="O8691" s="289" t="s">
        <v>277</v>
      </c>
      <c r="P8691" s="289" t="str">
        <f>VLOOKUP(CAT_Details[[#This Row],[Delivery Bp Customer Code]],Table6[],2,0)</f>
        <v>U2-L5</v>
      </c>
    </row>
    <row r="8692" spans="1:16" x14ac:dyDescent="0.25">
      <c r="A8692" s="289" t="s">
        <v>272</v>
      </c>
      <c r="B8692">
        <v>1</v>
      </c>
      <c r="C8692">
        <v>181</v>
      </c>
      <c r="D8692">
        <v>0.4</v>
      </c>
      <c r="E8692" s="289" t="s">
        <v>19390</v>
      </c>
      <c r="F8692">
        <v>5016411729</v>
      </c>
      <c r="G8692" s="276">
        <v>45826</v>
      </c>
      <c r="H8692">
        <v>20250613740063</v>
      </c>
      <c r="I8692">
        <v>1.728</v>
      </c>
      <c r="J8692" s="289" t="s">
        <v>273</v>
      </c>
      <c r="K8692" s="289" t="s">
        <v>19391</v>
      </c>
      <c r="L8692" s="289" t="s">
        <v>275</v>
      </c>
      <c r="M8692" s="289" t="s">
        <v>19392</v>
      </c>
      <c r="N8692" s="289" t="s">
        <v>9613</v>
      </c>
      <c r="O8692" s="289" t="s">
        <v>277</v>
      </c>
      <c r="P8692" s="289" t="str">
        <f>VLOOKUP(CAT_Details[[#This Row],[Delivery Bp Customer Code]],Table6[],2,0)</f>
        <v>U2-L5</v>
      </c>
    </row>
    <row r="8693" spans="1:16" x14ac:dyDescent="0.25">
      <c r="A8693" s="289" t="s">
        <v>272</v>
      </c>
      <c r="B8693">
        <v>19</v>
      </c>
      <c r="C8693">
        <v>950</v>
      </c>
      <c r="D8693">
        <v>9.8000000000000007</v>
      </c>
      <c r="E8693" s="289" t="s">
        <v>19393</v>
      </c>
      <c r="F8693">
        <v>5016411754</v>
      </c>
      <c r="G8693" s="276">
        <v>45826</v>
      </c>
      <c r="H8693">
        <v>20250612739252</v>
      </c>
      <c r="I8693">
        <v>22.065999999999999</v>
      </c>
      <c r="J8693" s="289" t="s">
        <v>273</v>
      </c>
      <c r="K8693" s="289" t="s">
        <v>19394</v>
      </c>
      <c r="L8693" s="289" t="s">
        <v>275</v>
      </c>
      <c r="M8693" s="289" t="s">
        <v>19274</v>
      </c>
      <c r="N8693" s="289" t="s">
        <v>1240</v>
      </c>
      <c r="O8693" s="289" t="s">
        <v>277</v>
      </c>
      <c r="P8693" s="289" t="str">
        <f>VLOOKUP(CAT_Details[[#This Row],[Delivery Bp Customer Code]],Table6[],2,0)</f>
        <v>U2-L5</v>
      </c>
    </row>
    <row r="8694" spans="1:16" x14ac:dyDescent="0.25">
      <c r="A8694" s="289" t="s">
        <v>4794</v>
      </c>
      <c r="B8694">
        <v>1</v>
      </c>
      <c r="C8694">
        <v>92</v>
      </c>
      <c r="D8694">
        <v>0.2</v>
      </c>
      <c r="E8694" s="289" t="s">
        <v>19395</v>
      </c>
      <c r="F8694">
        <v>5016380494</v>
      </c>
      <c r="G8694" s="276">
        <v>45826</v>
      </c>
      <c r="H8694">
        <v>20250610737300</v>
      </c>
      <c r="I8694">
        <v>0.29799999999999999</v>
      </c>
      <c r="J8694" s="289" t="s">
        <v>350</v>
      </c>
      <c r="K8694" s="289" t="s">
        <v>19396</v>
      </c>
      <c r="L8694" s="289" t="s">
        <v>275</v>
      </c>
      <c r="M8694" s="289" t="s">
        <v>19371</v>
      </c>
      <c r="N8694" s="289" t="s">
        <v>5251</v>
      </c>
      <c r="O8694" s="289" t="s">
        <v>4798</v>
      </c>
      <c r="P8694" s="289" t="str">
        <f>VLOOKUP(CAT_Details[[#This Row],[Delivery Bp Customer Code]],Table6[],2,0)</f>
        <v>MY02</v>
      </c>
    </row>
    <row r="8695" spans="1:16" x14ac:dyDescent="0.25">
      <c r="A8695" s="289" t="s">
        <v>4794</v>
      </c>
      <c r="B8695">
        <v>1</v>
      </c>
      <c r="C8695">
        <v>195</v>
      </c>
      <c r="D8695">
        <v>0.4</v>
      </c>
      <c r="E8695" s="289" t="s">
        <v>19395</v>
      </c>
      <c r="F8695">
        <v>5016380495</v>
      </c>
      <c r="G8695" s="276">
        <v>45826</v>
      </c>
      <c r="H8695">
        <v>20250610737297</v>
      </c>
      <c r="I8695">
        <v>0.61399999999999999</v>
      </c>
      <c r="J8695" s="289" t="s">
        <v>350</v>
      </c>
      <c r="K8695" s="289" t="s">
        <v>19397</v>
      </c>
      <c r="L8695" s="289" t="s">
        <v>275</v>
      </c>
      <c r="M8695" s="289" t="s">
        <v>19371</v>
      </c>
      <c r="N8695" s="289" t="s">
        <v>5251</v>
      </c>
      <c r="O8695" s="289" t="s">
        <v>4798</v>
      </c>
      <c r="P8695" s="289" t="str">
        <f>VLOOKUP(CAT_Details[[#This Row],[Delivery Bp Customer Code]],Table6[],2,0)</f>
        <v>MY02</v>
      </c>
    </row>
    <row r="8696" spans="1:16" x14ac:dyDescent="0.25">
      <c r="A8696" s="289" t="s">
        <v>5576</v>
      </c>
      <c r="B8696">
        <v>8</v>
      </c>
      <c r="C8696">
        <v>4138</v>
      </c>
      <c r="D8696">
        <v>5.68</v>
      </c>
      <c r="E8696" s="289" t="s">
        <v>19398</v>
      </c>
      <c r="F8696">
        <v>5016380023</v>
      </c>
      <c r="G8696" s="276">
        <v>45826</v>
      </c>
      <c r="H8696">
        <v>20250610736677</v>
      </c>
      <c r="I8696">
        <v>9.8979999999999997</v>
      </c>
      <c r="J8696" s="289" t="s">
        <v>350</v>
      </c>
      <c r="K8696" s="289" t="s">
        <v>19399</v>
      </c>
      <c r="L8696" s="289" t="s">
        <v>275</v>
      </c>
      <c r="M8696" s="289" t="s">
        <v>19371</v>
      </c>
      <c r="N8696" s="289" t="s">
        <v>16206</v>
      </c>
      <c r="O8696" s="289" t="s">
        <v>15996</v>
      </c>
      <c r="P8696" s="289" t="str">
        <f>VLOOKUP(CAT_Details[[#This Row],[Delivery Bp Customer Code]],Table6[],2,0)</f>
        <v>ES01</v>
      </c>
    </row>
    <row r="8697" spans="1:16" x14ac:dyDescent="0.25">
      <c r="A8697" s="289" t="s">
        <v>278</v>
      </c>
      <c r="B8697">
        <v>11</v>
      </c>
      <c r="C8697">
        <v>6357</v>
      </c>
      <c r="D8697">
        <v>4.4000000000000004</v>
      </c>
      <c r="E8697" s="289" t="s">
        <v>19400</v>
      </c>
      <c r="F8697">
        <v>5016364815</v>
      </c>
      <c r="G8697" s="276">
        <v>45827</v>
      </c>
      <c r="H8697">
        <v>20250610736860</v>
      </c>
      <c r="I8697">
        <v>5.28</v>
      </c>
      <c r="J8697" s="289" t="s">
        <v>324</v>
      </c>
      <c r="K8697" s="289" t="s">
        <v>19401</v>
      </c>
      <c r="L8697" s="289" t="s">
        <v>275</v>
      </c>
      <c r="M8697" s="289" t="s">
        <v>19315</v>
      </c>
      <c r="N8697" s="289" t="s">
        <v>399</v>
      </c>
      <c r="O8697" s="289" t="s">
        <v>498</v>
      </c>
      <c r="P8697" s="289" t="str">
        <f>VLOOKUP(CAT_Details[[#This Row],[Delivery Bp Customer Code]],Table6[],2,0)</f>
        <v>DK-BM01</v>
      </c>
    </row>
    <row r="8698" spans="1:16" x14ac:dyDescent="0.25">
      <c r="A8698" s="289" t="s">
        <v>278</v>
      </c>
      <c r="B8698">
        <v>1</v>
      </c>
      <c r="C8698">
        <v>126</v>
      </c>
      <c r="D8698">
        <v>0.2</v>
      </c>
      <c r="E8698" s="289" t="s">
        <v>19402</v>
      </c>
      <c r="F8698">
        <v>5016380116</v>
      </c>
      <c r="G8698" s="276">
        <v>45827</v>
      </c>
      <c r="H8698">
        <v>20250606735828</v>
      </c>
      <c r="I8698">
        <v>0.48</v>
      </c>
      <c r="J8698" s="289" t="s">
        <v>324</v>
      </c>
      <c r="K8698" s="289" t="s">
        <v>19403</v>
      </c>
      <c r="L8698" s="289" t="s">
        <v>275</v>
      </c>
      <c r="M8698" s="289" t="s">
        <v>19404</v>
      </c>
      <c r="N8698" s="289" t="s">
        <v>1067</v>
      </c>
      <c r="O8698" s="289" t="s">
        <v>498</v>
      </c>
      <c r="P8698" s="289" t="str">
        <f>VLOOKUP(CAT_Details[[#This Row],[Delivery Bp Customer Code]],Table6[],2,0)</f>
        <v>DK-BM01</v>
      </c>
    </row>
    <row r="8699" spans="1:16" x14ac:dyDescent="0.25">
      <c r="A8699" s="289" t="s">
        <v>278</v>
      </c>
      <c r="B8699">
        <v>5</v>
      </c>
      <c r="C8699">
        <v>2517.5</v>
      </c>
      <c r="D8699">
        <v>2</v>
      </c>
      <c r="E8699" s="289" t="s">
        <v>19405</v>
      </c>
      <c r="F8699">
        <v>5016394524</v>
      </c>
      <c r="G8699" s="276">
        <v>45827</v>
      </c>
      <c r="H8699">
        <v>20250612738786</v>
      </c>
      <c r="I8699">
        <v>4.5599999999999996</v>
      </c>
      <c r="J8699" s="289" t="s">
        <v>350</v>
      </c>
      <c r="K8699" s="289" t="s">
        <v>19406</v>
      </c>
      <c r="L8699" s="289" t="s">
        <v>275</v>
      </c>
      <c r="M8699" s="289" t="s">
        <v>19052</v>
      </c>
      <c r="N8699" s="289" t="s">
        <v>999</v>
      </c>
      <c r="O8699" s="289" t="s">
        <v>498</v>
      </c>
      <c r="P8699" s="289" t="str">
        <f>VLOOKUP(CAT_Details[[#This Row],[Delivery Bp Customer Code]],Table6[],2,0)</f>
        <v>DK-BM01</v>
      </c>
    </row>
    <row r="8700" spans="1:16" x14ac:dyDescent="0.25">
      <c r="A8700" s="289" t="s">
        <v>278</v>
      </c>
      <c r="B8700">
        <v>3</v>
      </c>
      <c r="C8700">
        <v>1630.2</v>
      </c>
      <c r="D8700">
        <v>1.2</v>
      </c>
      <c r="E8700" s="289" t="s">
        <v>19407</v>
      </c>
      <c r="F8700">
        <v>5016394584</v>
      </c>
      <c r="G8700" s="276">
        <v>45827</v>
      </c>
      <c r="H8700">
        <v>20250612739632</v>
      </c>
      <c r="I8700">
        <v>2.88</v>
      </c>
      <c r="J8700" s="289" t="s">
        <v>280</v>
      </c>
      <c r="K8700" s="289" t="s">
        <v>19408</v>
      </c>
      <c r="L8700" s="289" t="s">
        <v>275</v>
      </c>
      <c r="M8700" s="289"/>
      <c r="N8700" s="289" t="s">
        <v>566</v>
      </c>
      <c r="O8700" s="289" t="s">
        <v>498</v>
      </c>
      <c r="P8700" s="289" t="str">
        <f>VLOOKUP(CAT_Details[[#This Row],[Delivery Bp Customer Code]],Table6[],2,0)</f>
        <v>DK-BM01</v>
      </c>
    </row>
    <row r="8701" spans="1:16" x14ac:dyDescent="0.25">
      <c r="A8701" s="289" t="s">
        <v>278</v>
      </c>
      <c r="B8701">
        <v>1</v>
      </c>
      <c r="C8701">
        <v>52</v>
      </c>
      <c r="D8701">
        <v>0.4</v>
      </c>
      <c r="E8701" s="289" t="s">
        <v>19409</v>
      </c>
      <c r="F8701">
        <v>5016394717</v>
      </c>
      <c r="G8701" s="276">
        <v>45827</v>
      </c>
      <c r="H8701">
        <v>20250611738298</v>
      </c>
      <c r="I8701">
        <v>0.96</v>
      </c>
      <c r="J8701" s="289" t="s">
        <v>280</v>
      </c>
      <c r="K8701" s="289" t="s">
        <v>19410</v>
      </c>
      <c r="L8701" s="289" t="s">
        <v>275</v>
      </c>
      <c r="M8701" s="289" t="s">
        <v>19411</v>
      </c>
      <c r="N8701" s="289" t="s">
        <v>6052</v>
      </c>
      <c r="O8701" s="289" t="s">
        <v>498</v>
      </c>
      <c r="P8701" s="289" t="str">
        <f>VLOOKUP(CAT_Details[[#This Row],[Delivery Bp Customer Code]],Table6[],2,0)</f>
        <v>DK-BM01</v>
      </c>
    </row>
    <row r="8702" spans="1:16" x14ac:dyDescent="0.25">
      <c r="A8702" s="289" t="s">
        <v>278</v>
      </c>
      <c r="B8702">
        <v>3</v>
      </c>
      <c r="C8702">
        <v>684</v>
      </c>
      <c r="D8702">
        <v>1.2</v>
      </c>
      <c r="E8702" s="289" t="s">
        <v>19412</v>
      </c>
      <c r="F8702">
        <v>5016394740</v>
      </c>
      <c r="G8702" s="276">
        <v>45827</v>
      </c>
      <c r="H8702">
        <v>20250610737363</v>
      </c>
      <c r="I8702">
        <v>1.44</v>
      </c>
      <c r="J8702" s="289" t="s">
        <v>280</v>
      </c>
      <c r="K8702" s="289" t="s">
        <v>19413</v>
      </c>
      <c r="L8702" s="289" t="s">
        <v>275</v>
      </c>
      <c r="M8702" s="289" t="s">
        <v>19411</v>
      </c>
      <c r="N8702" s="289" t="s">
        <v>636</v>
      </c>
      <c r="O8702" s="289" t="s">
        <v>498</v>
      </c>
      <c r="P8702" s="289" t="str">
        <f>VLOOKUP(CAT_Details[[#This Row],[Delivery Bp Customer Code]],Table6[],2,0)</f>
        <v>DK-BM01</v>
      </c>
    </row>
    <row r="8703" spans="1:16" x14ac:dyDescent="0.25">
      <c r="A8703" s="289" t="s">
        <v>278</v>
      </c>
      <c r="B8703">
        <v>1</v>
      </c>
      <c r="C8703">
        <v>72</v>
      </c>
      <c r="D8703">
        <v>0.2</v>
      </c>
      <c r="E8703" s="289" t="s">
        <v>19414</v>
      </c>
      <c r="F8703">
        <v>5016427868</v>
      </c>
      <c r="G8703" s="276">
        <v>45827</v>
      </c>
      <c r="H8703">
        <v>20250616741496</v>
      </c>
      <c r="I8703">
        <v>0.14399999999999999</v>
      </c>
      <c r="J8703" s="289" t="s">
        <v>273</v>
      </c>
      <c r="K8703" s="289" t="s">
        <v>19415</v>
      </c>
      <c r="L8703" s="289" t="s">
        <v>275</v>
      </c>
      <c r="M8703" s="289" t="s">
        <v>19416</v>
      </c>
      <c r="N8703" s="289" t="s">
        <v>15850</v>
      </c>
      <c r="O8703" s="289" t="s">
        <v>498</v>
      </c>
      <c r="P8703" s="289" t="str">
        <f>VLOOKUP(CAT_Details[[#This Row],[Delivery Bp Customer Code]],Table6[],2,0)</f>
        <v>DK-BM01</v>
      </c>
    </row>
    <row r="8704" spans="1:16" x14ac:dyDescent="0.25">
      <c r="A8704" s="289" t="s">
        <v>75</v>
      </c>
      <c r="B8704">
        <v>1</v>
      </c>
      <c r="C8704">
        <v>52</v>
      </c>
      <c r="D8704">
        <v>0.4</v>
      </c>
      <c r="E8704" s="289" t="s">
        <v>19417</v>
      </c>
      <c r="F8704">
        <v>5016348647</v>
      </c>
      <c r="G8704" s="276">
        <v>45827</v>
      </c>
      <c r="H8704">
        <v>20250606735606</v>
      </c>
      <c r="I8704">
        <v>0.38400000000000001</v>
      </c>
      <c r="J8704" s="289" t="s">
        <v>317</v>
      </c>
      <c r="K8704" s="289" t="s">
        <v>19418</v>
      </c>
      <c r="L8704" s="289" t="s">
        <v>275</v>
      </c>
      <c r="M8704" s="289" t="s">
        <v>18924</v>
      </c>
      <c r="N8704" s="289" t="s">
        <v>4494</v>
      </c>
      <c r="O8704" s="289" t="s">
        <v>2173</v>
      </c>
      <c r="P8704" s="289" t="str">
        <f>VLOOKUP(CAT_Details[[#This Row],[Delivery Bp Customer Code]],Table6[],2,0)</f>
        <v>OYL1</v>
      </c>
    </row>
    <row r="8705" spans="1:16" x14ac:dyDescent="0.25">
      <c r="A8705" s="289" t="s">
        <v>75</v>
      </c>
      <c r="B8705">
        <v>7</v>
      </c>
      <c r="C8705">
        <v>840</v>
      </c>
      <c r="D8705">
        <v>3.35</v>
      </c>
      <c r="E8705" s="289" t="s">
        <v>19419</v>
      </c>
      <c r="F8705">
        <v>5016380401</v>
      </c>
      <c r="G8705" s="276">
        <v>45827</v>
      </c>
      <c r="H8705">
        <v>20250604733443</v>
      </c>
      <c r="I8705">
        <v>7.867</v>
      </c>
      <c r="J8705" s="289" t="s">
        <v>345</v>
      </c>
      <c r="K8705" s="289" t="s">
        <v>19420</v>
      </c>
      <c r="L8705" s="289" t="s">
        <v>275</v>
      </c>
      <c r="M8705" s="289" t="s">
        <v>19347</v>
      </c>
      <c r="N8705" s="289" t="s">
        <v>427</v>
      </c>
      <c r="O8705" s="289" t="s">
        <v>5281</v>
      </c>
      <c r="P8705" s="289" t="str">
        <f>VLOOKUP(CAT_Details[[#This Row],[Delivery Bp Customer Code]],Table6[],2,0)</f>
        <v>DK-LW08</v>
      </c>
    </row>
    <row r="8706" spans="1:16" x14ac:dyDescent="0.25">
      <c r="A8706" s="289" t="s">
        <v>75</v>
      </c>
      <c r="B8706">
        <v>1</v>
      </c>
      <c r="C8706">
        <v>18.5</v>
      </c>
      <c r="D8706">
        <v>0.14000000000000001</v>
      </c>
      <c r="E8706" s="289" t="s">
        <v>19421</v>
      </c>
      <c r="F8706">
        <v>5016380553</v>
      </c>
      <c r="G8706" s="276">
        <v>45827</v>
      </c>
      <c r="H8706">
        <v>20250610736643</v>
      </c>
      <c r="I8706">
        <v>9.8000000000000004E-2</v>
      </c>
      <c r="J8706" s="289" t="s">
        <v>345</v>
      </c>
      <c r="K8706" s="289" t="s">
        <v>19422</v>
      </c>
      <c r="L8706" s="289" t="s">
        <v>275</v>
      </c>
      <c r="M8706" s="289" t="s">
        <v>19290</v>
      </c>
      <c r="N8706" s="289" t="s">
        <v>5824</v>
      </c>
      <c r="O8706" s="289" t="s">
        <v>5281</v>
      </c>
      <c r="P8706" s="289" t="str">
        <f>VLOOKUP(CAT_Details[[#This Row],[Delivery Bp Customer Code]],Table6[],2,0)</f>
        <v>DK-LW08</v>
      </c>
    </row>
    <row r="8707" spans="1:16" x14ac:dyDescent="0.25">
      <c r="A8707" s="289" t="s">
        <v>75</v>
      </c>
      <c r="B8707">
        <v>4</v>
      </c>
      <c r="C8707">
        <v>1172</v>
      </c>
      <c r="D8707">
        <v>1.6</v>
      </c>
      <c r="E8707" s="289" t="s">
        <v>19423</v>
      </c>
      <c r="F8707">
        <v>5016380585</v>
      </c>
      <c r="G8707" s="276">
        <v>45827</v>
      </c>
      <c r="H8707">
        <v>20250610737277</v>
      </c>
      <c r="I8707">
        <v>3.84</v>
      </c>
      <c r="J8707" s="289" t="s">
        <v>324</v>
      </c>
      <c r="K8707" s="289" t="s">
        <v>19424</v>
      </c>
      <c r="L8707" s="289" t="s">
        <v>275</v>
      </c>
      <c r="M8707" s="289" t="s">
        <v>18835</v>
      </c>
      <c r="N8707" s="289" t="s">
        <v>2727</v>
      </c>
      <c r="O8707" s="289" t="s">
        <v>2173</v>
      </c>
      <c r="P8707" s="289" t="str">
        <f>VLOOKUP(CAT_Details[[#This Row],[Delivery Bp Customer Code]],Table6[],2,0)</f>
        <v>OYL1</v>
      </c>
    </row>
    <row r="8708" spans="1:16" x14ac:dyDescent="0.25">
      <c r="A8708" s="289" t="s">
        <v>75</v>
      </c>
      <c r="B8708">
        <v>1</v>
      </c>
      <c r="C8708">
        <v>50</v>
      </c>
      <c r="D8708">
        <v>0.4</v>
      </c>
      <c r="E8708" s="289" t="s">
        <v>19425</v>
      </c>
      <c r="F8708">
        <v>5016394440</v>
      </c>
      <c r="G8708" s="276">
        <v>45827</v>
      </c>
      <c r="H8708">
        <v>20250612738776</v>
      </c>
      <c r="I8708">
        <v>0.57599999999999996</v>
      </c>
      <c r="J8708" s="289" t="s">
        <v>350</v>
      </c>
      <c r="K8708" s="289" t="s">
        <v>19426</v>
      </c>
      <c r="L8708" s="289" t="s">
        <v>275</v>
      </c>
      <c r="M8708" s="289" t="s">
        <v>19052</v>
      </c>
      <c r="N8708" s="289" t="s">
        <v>15910</v>
      </c>
      <c r="O8708" s="289" t="s">
        <v>2173</v>
      </c>
      <c r="P8708" s="289" t="str">
        <f>VLOOKUP(CAT_Details[[#This Row],[Delivery Bp Customer Code]],Table6[],2,0)</f>
        <v>OYL1</v>
      </c>
    </row>
    <row r="8709" spans="1:16" x14ac:dyDescent="0.25">
      <c r="A8709" s="289" t="s">
        <v>75</v>
      </c>
      <c r="B8709">
        <v>1</v>
      </c>
      <c r="C8709">
        <v>154</v>
      </c>
      <c r="D8709">
        <v>0.4</v>
      </c>
      <c r="E8709" s="289" t="s">
        <v>19427</v>
      </c>
      <c r="F8709">
        <v>5016394441</v>
      </c>
      <c r="G8709" s="276">
        <v>45827</v>
      </c>
      <c r="H8709">
        <v>20250610737157</v>
      </c>
      <c r="I8709">
        <v>0.89300000000000002</v>
      </c>
      <c r="J8709" s="289" t="s">
        <v>350</v>
      </c>
      <c r="K8709" s="289" t="s">
        <v>19428</v>
      </c>
      <c r="L8709" s="289" t="s">
        <v>275</v>
      </c>
      <c r="M8709" s="289" t="s">
        <v>19052</v>
      </c>
      <c r="N8709" s="289" t="s">
        <v>704</v>
      </c>
      <c r="O8709" s="289" t="s">
        <v>2173</v>
      </c>
      <c r="P8709" s="289" t="str">
        <f>VLOOKUP(CAT_Details[[#This Row],[Delivery Bp Customer Code]],Table6[],2,0)</f>
        <v>OYL1</v>
      </c>
    </row>
    <row r="8710" spans="1:16" x14ac:dyDescent="0.25">
      <c r="A8710" s="289" t="s">
        <v>75</v>
      </c>
      <c r="B8710">
        <v>3</v>
      </c>
      <c r="C8710">
        <v>25.98</v>
      </c>
      <c r="D8710">
        <v>0.18</v>
      </c>
      <c r="E8710" s="289" t="s">
        <v>19425</v>
      </c>
      <c r="F8710">
        <v>5016394442</v>
      </c>
      <c r="G8710" s="276">
        <v>45827</v>
      </c>
      <c r="H8710">
        <v>20250612738971</v>
      </c>
      <c r="I8710">
        <v>8.4000000000000005E-2</v>
      </c>
      <c r="J8710" s="289" t="s">
        <v>350</v>
      </c>
      <c r="K8710" s="289" t="s">
        <v>19429</v>
      </c>
      <c r="L8710" s="289" t="s">
        <v>275</v>
      </c>
      <c r="M8710" s="289" t="s">
        <v>19052</v>
      </c>
      <c r="N8710" s="289" t="s">
        <v>15910</v>
      </c>
      <c r="O8710" s="289" t="s">
        <v>2173</v>
      </c>
      <c r="P8710" s="289" t="str">
        <f>VLOOKUP(CAT_Details[[#This Row],[Delivery Bp Customer Code]],Table6[],2,0)</f>
        <v>OYL1</v>
      </c>
    </row>
    <row r="8711" spans="1:16" x14ac:dyDescent="0.25">
      <c r="A8711" s="289" t="s">
        <v>75</v>
      </c>
      <c r="B8711">
        <v>2</v>
      </c>
      <c r="C8711">
        <v>20</v>
      </c>
      <c r="D8711">
        <v>0.2</v>
      </c>
      <c r="E8711" s="289" t="s">
        <v>19430</v>
      </c>
      <c r="F8711">
        <v>5016394590</v>
      </c>
      <c r="G8711" s="276">
        <v>45827</v>
      </c>
      <c r="H8711">
        <v>20250613740383</v>
      </c>
      <c r="I8711">
        <v>0.12</v>
      </c>
      <c r="J8711" s="289" t="s">
        <v>280</v>
      </c>
      <c r="K8711" s="289" t="s">
        <v>19431</v>
      </c>
      <c r="L8711" s="289" t="s">
        <v>275</v>
      </c>
      <c r="M8711" s="289" t="s">
        <v>19411</v>
      </c>
      <c r="N8711" s="289" t="s">
        <v>16603</v>
      </c>
      <c r="O8711" s="289" t="s">
        <v>2173</v>
      </c>
      <c r="P8711" s="289" t="str">
        <f>VLOOKUP(CAT_Details[[#This Row],[Delivery Bp Customer Code]],Table6[],2,0)</f>
        <v>OYL1</v>
      </c>
    </row>
    <row r="8712" spans="1:16" x14ac:dyDescent="0.25">
      <c r="A8712" s="289" t="s">
        <v>75</v>
      </c>
      <c r="B8712">
        <v>2</v>
      </c>
      <c r="C8712">
        <v>31.6</v>
      </c>
      <c r="D8712">
        <v>0.14000000000000001</v>
      </c>
      <c r="E8712" s="289" t="s">
        <v>19432</v>
      </c>
      <c r="F8712">
        <v>5016394610</v>
      </c>
      <c r="G8712" s="276">
        <v>45827</v>
      </c>
      <c r="H8712">
        <v>20250611738052</v>
      </c>
      <c r="I8712">
        <v>9.6000000000000002E-2</v>
      </c>
      <c r="J8712" s="289" t="s">
        <v>350</v>
      </c>
      <c r="K8712" s="289" t="s">
        <v>19433</v>
      </c>
      <c r="L8712" s="289" t="s">
        <v>275</v>
      </c>
      <c r="M8712" s="289" t="s">
        <v>19052</v>
      </c>
      <c r="N8712" s="289" t="s">
        <v>11974</v>
      </c>
      <c r="O8712" s="289" t="s">
        <v>2173</v>
      </c>
      <c r="P8712" s="289" t="str">
        <f>VLOOKUP(CAT_Details[[#This Row],[Delivery Bp Customer Code]],Table6[],2,0)</f>
        <v>OYL1</v>
      </c>
    </row>
    <row r="8713" spans="1:16" x14ac:dyDescent="0.25">
      <c r="A8713" s="289" t="s">
        <v>75</v>
      </c>
      <c r="B8713">
        <v>1</v>
      </c>
      <c r="C8713">
        <v>348.08</v>
      </c>
      <c r="D8713">
        <v>0.4</v>
      </c>
      <c r="E8713" s="289" t="s">
        <v>19434</v>
      </c>
      <c r="F8713">
        <v>5016427633</v>
      </c>
      <c r="G8713" s="276">
        <v>45827</v>
      </c>
      <c r="H8713">
        <v>20250610737201</v>
      </c>
      <c r="I8713">
        <v>0.96</v>
      </c>
      <c r="J8713" s="289" t="s">
        <v>273</v>
      </c>
      <c r="K8713" s="289" t="s">
        <v>19435</v>
      </c>
      <c r="L8713" s="289" t="s">
        <v>275</v>
      </c>
      <c r="M8713" s="289" t="s">
        <v>19416</v>
      </c>
      <c r="N8713" s="289" t="s">
        <v>1142</v>
      </c>
      <c r="O8713" s="289" t="s">
        <v>2173</v>
      </c>
      <c r="P8713" s="289" t="str">
        <f>VLOOKUP(CAT_Details[[#This Row],[Delivery Bp Customer Code]],Table6[],2,0)</f>
        <v>OYL1</v>
      </c>
    </row>
    <row r="8714" spans="1:16" x14ac:dyDescent="0.25">
      <c r="A8714" s="289" t="s">
        <v>17052</v>
      </c>
      <c r="B8714">
        <v>2</v>
      </c>
      <c r="C8714">
        <v>44.8</v>
      </c>
      <c r="D8714">
        <v>0.06</v>
      </c>
      <c r="E8714" s="289" t="s">
        <v>19436</v>
      </c>
      <c r="F8714">
        <v>5016380078</v>
      </c>
      <c r="G8714" s="276">
        <v>45827</v>
      </c>
      <c r="H8714">
        <v>20250610737080</v>
      </c>
      <c r="I8714">
        <v>2.3E-2</v>
      </c>
      <c r="J8714" s="289" t="s">
        <v>1047</v>
      </c>
      <c r="K8714" s="289" t="s">
        <v>19437</v>
      </c>
      <c r="L8714" s="289" t="s">
        <v>280</v>
      </c>
      <c r="M8714" s="289" t="s">
        <v>19438</v>
      </c>
      <c r="N8714" s="289" t="s">
        <v>1049</v>
      </c>
      <c r="O8714" s="289" t="s">
        <v>18284</v>
      </c>
      <c r="P8714" s="289">
        <f>VLOOKUP(CAT_Details[[#This Row],[Delivery Bp Customer Code]],Table6[],2,0)</f>
        <v>3705</v>
      </c>
    </row>
    <row r="8715" spans="1:16" x14ac:dyDescent="0.25">
      <c r="A8715" s="289" t="s">
        <v>17052</v>
      </c>
      <c r="B8715">
        <v>9</v>
      </c>
      <c r="C8715">
        <v>1215</v>
      </c>
      <c r="D8715">
        <v>3.6</v>
      </c>
      <c r="E8715" s="289" t="s">
        <v>19439</v>
      </c>
      <c r="F8715">
        <v>5016380357</v>
      </c>
      <c r="G8715" s="276">
        <v>45827</v>
      </c>
      <c r="H8715">
        <v>20250610737287</v>
      </c>
      <c r="I8715">
        <v>12.96</v>
      </c>
      <c r="J8715" s="289" t="s">
        <v>345</v>
      </c>
      <c r="K8715" s="289" t="s">
        <v>19440</v>
      </c>
      <c r="L8715" s="289" t="s">
        <v>280</v>
      </c>
      <c r="M8715" s="289" t="s">
        <v>19290</v>
      </c>
      <c r="N8715" s="289" t="s">
        <v>512</v>
      </c>
      <c r="O8715" s="289" t="s">
        <v>18284</v>
      </c>
      <c r="P8715" s="289">
        <f>VLOOKUP(CAT_Details[[#This Row],[Delivery Bp Customer Code]],Table6[],2,0)</f>
        <v>3705</v>
      </c>
    </row>
    <row r="8716" spans="1:16" x14ac:dyDescent="0.25">
      <c r="A8716" s="289" t="s">
        <v>17052</v>
      </c>
      <c r="B8716">
        <v>1</v>
      </c>
      <c r="C8716">
        <v>300</v>
      </c>
      <c r="D8716">
        <v>0.4</v>
      </c>
      <c r="E8716" s="289" t="s">
        <v>19441</v>
      </c>
      <c r="F8716">
        <v>5016394293</v>
      </c>
      <c r="G8716" s="276">
        <v>45827</v>
      </c>
      <c r="H8716">
        <v>20250611738616</v>
      </c>
      <c r="I8716">
        <v>0.96</v>
      </c>
      <c r="J8716" s="289" t="s">
        <v>275</v>
      </c>
      <c r="K8716" s="289" t="s">
        <v>19442</v>
      </c>
      <c r="L8716" s="289" t="s">
        <v>280</v>
      </c>
      <c r="M8716" s="289" t="s">
        <v>19295</v>
      </c>
      <c r="N8716" s="289" t="s">
        <v>19153</v>
      </c>
      <c r="O8716" s="289" t="s">
        <v>18284</v>
      </c>
      <c r="P8716" s="289">
        <f>VLOOKUP(CAT_Details[[#This Row],[Delivery Bp Customer Code]],Table6[],2,0)</f>
        <v>3705</v>
      </c>
    </row>
    <row r="8717" spans="1:16" x14ac:dyDescent="0.25">
      <c r="A8717" s="289" t="s">
        <v>17052</v>
      </c>
      <c r="B8717">
        <v>2</v>
      </c>
      <c r="C8717">
        <v>400</v>
      </c>
      <c r="D8717">
        <v>0.8</v>
      </c>
      <c r="E8717" s="289" t="s">
        <v>19443</v>
      </c>
      <c r="F8717">
        <v>5016394391</v>
      </c>
      <c r="G8717" s="276">
        <v>45827</v>
      </c>
      <c r="H8717">
        <v>20250609736290</v>
      </c>
      <c r="I8717">
        <v>0.67200000000000004</v>
      </c>
      <c r="J8717" s="289" t="s">
        <v>275</v>
      </c>
      <c r="K8717" s="289" t="s">
        <v>19444</v>
      </c>
      <c r="L8717" s="289" t="s">
        <v>280</v>
      </c>
      <c r="M8717" s="289" t="s">
        <v>19295</v>
      </c>
      <c r="N8717" s="289" t="s">
        <v>18700</v>
      </c>
      <c r="O8717" s="289" t="s">
        <v>18284</v>
      </c>
      <c r="P8717" s="289">
        <f>VLOOKUP(CAT_Details[[#This Row],[Delivery Bp Customer Code]],Table6[],2,0)</f>
        <v>3705</v>
      </c>
    </row>
    <row r="8718" spans="1:16" x14ac:dyDescent="0.25">
      <c r="A8718" s="289" t="s">
        <v>17052</v>
      </c>
      <c r="B8718">
        <v>1</v>
      </c>
      <c r="C8718">
        <v>3</v>
      </c>
      <c r="D8718">
        <v>0.03</v>
      </c>
      <c r="E8718" s="289" t="s">
        <v>19445</v>
      </c>
      <c r="F8718">
        <v>5016394394</v>
      </c>
      <c r="G8718" s="276">
        <v>45827</v>
      </c>
      <c r="H8718">
        <v>20250605734633</v>
      </c>
      <c r="I8718">
        <v>8.9999999999999993E-3</v>
      </c>
      <c r="J8718" s="289" t="s">
        <v>275</v>
      </c>
      <c r="K8718" s="289" t="s">
        <v>19446</v>
      </c>
      <c r="L8718" s="289" t="s">
        <v>280</v>
      </c>
      <c r="M8718" s="289" t="s">
        <v>19295</v>
      </c>
      <c r="N8718" s="289" t="s">
        <v>18880</v>
      </c>
      <c r="O8718" s="289" t="s">
        <v>18284</v>
      </c>
      <c r="P8718" s="289">
        <f>VLOOKUP(CAT_Details[[#This Row],[Delivery Bp Customer Code]],Table6[],2,0)</f>
        <v>3705</v>
      </c>
    </row>
    <row r="8719" spans="1:16" x14ac:dyDescent="0.25">
      <c r="A8719" s="289" t="s">
        <v>17052</v>
      </c>
      <c r="B8719">
        <v>1</v>
      </c>
      <c r="C8719">
        <v>395</v>
      </c>
      <c r="D8719">
        <v>0.5</v>
      </c>
      <c r="E8719" s="289" t="s">
        <v>19447</v>
      </c>
      <c r="F8719">
        <v>5016394698</v>
      </c>
      <c r="G8719" s="276">
        <v>45827</v>
      </c>
      <c r="H8719">
        <v>20250611738203</v>
      </c>
      <c r="I8719">
        <v>1.32</v>
      </c>
      <c r="J8719" s="289" t="s">
        <v>275</v>
      </c>
      <c r="K8719" s="289" t="s">
        <v>19448</v>
      </c>
      <c r="L8719" s="289" t="s">
        <v>280</v>
      </c>
      <c r="M8719" s="289" t="s">
        <v>19295</v>
      </c>
      <c r="N8719" s="289" t="s">
        <v>19449</v>
      </c>
      <c r="O8719" s="289" t="s">
        <v>18284</v>
      </c>
      <c r="P8719" s="289">
        <f>VLOOKUP(CAT_Details[[#This Row],[Delivery Bp Customer Code]],Table6[],2,0)</f>
        <v>3705</v>
      </c>
    </row>
    <row r="8720" spans="1:16" x14ac:dyDescent="0.25">
      <c r="A8720" s="289" t="s">
        <v>17052</v>
      </c>
      <c r="B8720">
        <v>1</v>
      </c>
      <c r="C8720">
        <v>18</v>
      </c>
      <c r="D8720">
        <v>0.3</v>
      </c>
      <c r="E8720" s="289" t="s">
        <v>19450</v>
      </c>
      <c r="F8720">
        <v>5016411850</v>
      </c>
      <c r="G8720" s="276">
        <v>45827</v>
      </c>
      <c r="H8720">
        <v>20250612739492</v>
      </c>
      <c r="I8720">
        <v>0.23499999999999999</v>
      </c>
      <c r="J8720" s="289" t="s">
        <v>302</v>
      </c>
      <c r="K8720" s="289" t="s">
        <v>19451</v>
      </c>
      <c r="L8720" s="289" t="s">
        <v>280</v>
      </c>
      <c r="M8720" s="289" t="s">
        <v>19404</v>
      </c>
      <c r="N8720" s="289" t="s">
        <v>18288</v>
      </c>
      <c r="O8720" s="289" t="s">
        <v>18284</v>
      </c>
      <c r="P8720" s="289">
        <f>VLOOKUP(CAT_Details[[#This Row],[Delivery Bp Customer Code]],Table6[],2,0)</f>
        <v>3705</v>
      </c>
    </row>
    <row r="8721" spans="1:16" x14ac:dyDescent="0.25">
      <c r="A8721" s="289" t="s">
        <v>3329</v>
      </c>
      <c r="B8721">
        <v>4</v>
      </c>
      <c r="C8721">
        <v>1159</v>
      </c>
      <c r="D8721">
        <v>1.4</v>
      </c>
      <c r="E8721" s="289" t="s">
        <v>19452</v>
      </c>
      <c r="F8721">
        <v>5016348424</v>
      </c>
      <c r="G8721" s="276">
        <v>45827</v>
      </c>
      <c r="H8721">
        <v>20250609736106</v>
      </c>
      <c r="I8721">
        <v>3.36</v>
      </c>
      <c r="J8721" s="289" t="s">
        <v>317</v>
      </c>
      <c r="K8721" s="289" t="s">
        <v>19453</v>
      </c>
      <c r="L8721" s="289" t="s">
        <v>275</v>
      </c>
      <c r="M8721" s="289" t="s">
        <v>18924</v>
      </c>
      <c r="N8721" s="289" t="s">
        <v>3966</v>
      </c>
      <c r="O8721" s="289" t="s">
        <v>3332</v>
      </c>
      <c r="P8721" s="289">
        <f>VLOOKUP(CAT_Details[[#This Row],[Delivery Bp Customer Code]],Table6[],2,0)</f>
        <v>3402</v>
      </c>
    </row>
    <row r="8722" spans="1:16" x14ac:dyDescent="0.25">
      <c r="A8722" s="289" t="s">
        <v>3329</v>
      </c>
      <c r="B8722">
        <v>5</v>
      </c>
      <c r="C8722">
        <v>430</v>
      </c>
      <c r="D8722">
        <v>1.74</v>
      </c>
      <c r="E8722" s="289" t="s">
        <v>19454</v>
      </c>
      <c r="F8722">
        <v>5016348759</v>
      </c>
      <c r="G8722" s="276">
        <v>45827</v>
      </c>
      <c r="H8722">
        <v>20250606735266</v>
      </c>
      <c r="I8722">
        <v>2.3330000000000002</v>
      </c>
      <c r="J8722" s="289" t="s">
        <v>317</v>
      </c>
      <c r="K8722" s="289" t="s">
        <v>19455</v>
      </c>
      <c r="L8722" s="289" t="s">
        <v>275</v>
      </c>
      <c r="M8722" s="289" t="s">
        <v>19241</v>
      </c>
      <c r="N8722" s="289" t="s">
        <v>4189</v>
      </c>
      <c r="O8722" s="289" t="s">
        <v>3332</v>
      </c>
      <c r="P8722" s="289">
        <f>VLOOKUP(CAT_Details[[#This Row],[Delivery Bp Customer Code]],Table6[],2,0)</f>
        <v>3402</v>
      </c>
    </row>
    <row r="8723" spans="1:16" x14ac:dyDescent="0.25">
      <c r="A8723" s="289" t="s">
        <v>3329</v>
      </c>
      <c r="B8723">
        <v>3</v>
      </c>
      <c r="C8723">
        <v>570</v>
      </c>
      <c r="D8723">
        <v>1.2</v>
      </c>
      <c r="E8723" s="289" t="s">
        <v>19456</v>
      </c>
      <c r="F8723">
        <v>5016364666</v>
      </c>
      <c r="G8723" s="276">
        <v>45827</v>
      </c>
      <c r="H8723">
        <v>20250609736063</v>
      </c>
      <c r="I8723">
        <v>3.456</v>
      </c>
      <c r="J8723" s="289" t="s">
        <v>294</v>
      </c>
      <c r="K8723" s="289" t="s">
        <v>19457</v>
      </c>
      <c r="L8723" s="289" t="s">
        <v>275</v>
      </c>
      <c r="M8723" s="289" t="s">
        <v>19458</v>
      </c>
      <c r="N8723" s="289" t="s">
        <v>555</v>
      </c>
      <c r="O8723" s="289" t="s">
        <v>3332</v>
      </c>
      <c r="P8723" s="289">
        <f>VLOOKUP(CAT_Details[[#This Row],[Delivery Bp Customer Code]],Table6[],2,0)</f>
        <v>3402</v>
      </c>
    </row>
    <row r="8724" spans="1:16" x14ac:dyDescent="0.25">
      <c r="A8724" s="289" t="s">
        <v>3329</v>
      </c>
      <c r="B8724">
        <v>5</v>
      </c>
      <c r="C8724">
        <v>1134</v>
      </c>
      <c r="D8724">
        <v>2</v>
      </c>
      <c r="E8724" s="289" t="s">
        <v>19459</v>
      </c>
      <c r="F8724">
        <v>5016364847</v>
      </c>
      <c r="G8724" s="276">
        <v>45827</v>
      </c>
      <c r="H8724">
        <v>20250605734799</v>
      </c>
      <c r="I8724">
        <v>4.5599999999999996</v>
      </c>
      <c r="J8724" s="289" t="s">
        <v>438</v>
      </c>
      <c r="K8724" s="289" t="s">
        <v>19460</v>
      </c>
      <c r="L8724" s="289" t="s">
        <v>275</v>
      </c>
      <c r="M8724" s="289" t="s">
        <v>19277</v>
      </c>
      <c r="N8724" s="289" t="s">
        <v>4090</v>
      </c>
      <c r="O8724" s="289" t="s">
        <v>3332</v>
      </c>
      <c r="P8724" s="289">
        <f>VLOOKUP(CAT_Details[[#This Row],[Delivery Bp Customer Code]],Table6[],2,0)</f>
        <v>3402</v>
      </c>
    </row>
    <row r="8725" spans="1:16" x14ac:dyDescent="0.25">
      <c r="A8725" s="289" t="s">
        <v>3329</v>
      </c>
      <c r="B8725">
        <v>1</v>
      </c>
      <c r="C8725">
        <v>5.45</v>
      </c>
      <c r="D8725">
        <v>0.03</v>
      </c>
      <c r="E8725" s="289" t="s">
        <v>19436</v>
      </c>
      <c r="F8725">
        <v>5016380077</v>
      </c>
      <c r="G8725" s="276">
        <v>45827</v>
      </c>
      <c r="H8725">
        <v>20250610736789</v>
      </c>
      <c r="I8725">
        <v>1.0999999999999999E-2</v>
      </c>
      <c r="J8725" s="289" t="s">
        <v>1047</v>
      </c>
      <c r="K8725" s="289" t="s">
        <v>19461</v>
      </c>
      <c r="L8725" s="289" t="s">
        <v>275</v>
      </c>
      <c r="M8725" s="289" t="s">
        <v>19438</v>
      </c>
      <c r="N8725" s="289" t="s">
        <v>1049</v>
      </c>
      <c r="O8725" s="289" t="s">
        <v>3332</v>
      </c>
      <c r="P8725" s="289">
        <f>VLOOKUP(CAT_Details[[#This Row],[Delivery Bp Customer Code]],Table6[],2,0)</f>
        <v>3402</v>
      </c>
    </row>
    <row r="8726" spans="1:16" x14ac:dyDescent="0.25">
      <c r="A8726" s="289" t="s">
        <v>3329</v>
      </c>
      <c r="B8726">
        <v>1</v>
      </c>
      <c r="C8726">
        <v>124</v>
      </c>
      <c r="D8726">
        <v>0.2</v>
      </c>
      <c r="E8726" s="289" t="s">
        <v>19462</v>
      </c>
      <c r="F8726">
        <v>5016394325</v>
      </c>
      <c r="G8726" s="276">
        <v>45827</v>
      </c>
      <c r="H8726">
        <v>20250606735760</v>
      </c>
      <c r="I8726">
        <v>0.26400000000000001</v>
      </c>
      <c r="J8726" s="289" t="s">
        <v>350</v>
      </c>
      <c r="K8726" s="289" t="s">
        <v>19463</v>
      </c>
      <c r="L8726" s="289" t="s">
        <v>275</v>
      </c>
      <c r="M8726" s="289" t="s">
        <v>19052</v>
      </c>
      <c r="N8726" s="289" t="s">
        <v>540</v>
      </c>
      <c r="O8726" s="289" t="s">
        <v>3332</v>
      </c>
      <c r="P8726" s="289">
        <f>VLOOKUP(CAT_Details[[#This Row],[Delivery Bp Customer Code]],Table6[],2,0)</f>
        <v>3402</v>
      </c>
    </row>
    <row r="8727" spans="1:16" x14ac:dyDescent="0.25">
      <c r="A8727" s="289" t="s">
        <v>3329</v>
      </c>
      <c r="B8727">
        <v>1</v>
      </c>
      <c r="C8727">
        <v>50</v>
      </c>
      <c r="D8727">
        <v>0.2</v>
      </c>
      <c r="E8727" s="289" t="s">
        <v>19464</v>
      </c>
      <c r="F8727">
        <v>5016394405</v>
      </c>
      <c r="G8727" s="276">
        <v>45827</v>
      </c>
      <c r="H8727">
        <v>20250611737704</v>
      </c>
      <c r="I8727">
        <v>0.40799999999999997</v>
      </c>
      <c r="J8727" s="289" t="s">
        <v>350</v>
      </c>
      <c r="K8727" s="289" t="s">
        <v>19465</v>
      </c>
      <c r="L8727" s="289" t="s">
        <v>275</v>
      </c>
      <c r="M8727" s="289" t="s">
        <v>19466</v>
      </c>
      <c r="N8727" s="289" t="s">
        <v>3661</v>
      </c>
      <c r="O8727" s="289" t="s">
        <v>3332</v>
      </c>
      <c r="P8727" s="289">
        <f>VLOOKUP(CAT_Details[[#This Row],[Delivery Bp Customer Code]],Table6[],2,0)</f>
        <v>3402</v>
      </c>
    </row>
    <row r="8728" spans="1:16" x14ac:dyDescent="0.25">
      <c r="A8728" s="289" t="s">
        <v>3329</v>
      </c>
      <c r="B8728">
        <v>3</v>
      </c>
      <c r="C8728">
        <v>372</v>
      </c>
      <c r="D8728">
        <v>1.2</v>
      </c>
      <c r="E8728" s="289" t="s">
        <v>19425</v>
      </c>
      <c r="F8728">
        <v>5016394489</v>
      </c>
      <c r="G8728" s="276">
        <v>45827</v>
      </c>
      <c r="H8728">
        <v>20250611738145</v>
      </c>
      <c r="I8728">
        <v>2.899</v>
      </c>
      <c r="J8728" s="289" t="s">
        <v>350</v>
      </c>
      <c r="K8728" s="289" t="s">
        <v>19467</v>
      </c>
      <c r="L8728" s="289" t="s">
        <v>275</v>
      </c>
      <c r="M8728" s="289" t="s">
        <v>19052</v>
      </c>
      <c r="N8728" s="289" t="s">
        <v>15910</v>
      </c>
      <c r="O8728" s="289" t="s">
        <v>3332</v>
      </c>
      <c r="P8728" s="289">
        <f>VLOOKUP(CAT_Details[[#This Row],[Delivery Bp Customer Code]],Table6[],2,0)</f>
        <v>3402</v>
      </c>
    </row>
    <row r="8729" spans="1:16" x14ac:dyDescent="0.25">
      <c r="A8729" s="289" t="s">
        <v>3329</v>
      </c>
      <c r="B8729">
        <v>4</v>
      </c>
      <c r="C8729">
        <v>385</v>
      </c>
      <c r="D8729">
        <v>1.6</v>
      </c>
      <c r="E8729" s="289" t="s">
        <v>19425</v>
      </c>
      <c r="F8729">
        <v>5016394490</v>
      </c>
      <c r="G8729" s="276">
        <v>45827</v>
      </c>
      <c r="H8729">
        <v>20250610736539</v>
      </c>
      <c r="I8729">
        <v>3.6680000000000001</v>
      </c>
      <c r="J8729" s="289" t="s">
        <v>350</v>
      </c>
      <c r="K8729" s="289" t="s">
        <v>19468</v>
      </c>
      <c r="L8729" s="289" t="s">
        <v>275</v>
      </c>
      <c r="M8729" s="289" t="s">
        <v>19052</v>
      </c>
      <c r="N8729" s="289" t="s">
        <v>15910</v>
      </c>
      <c r="O8729" s="289" t="s">
        <v>3332</v>
      </c>
      <c r="P8729" s="289">
        <f>VLOOKUP(CAT_Details[[#This Row],[Delivery Bp Customer Code]],Table6[],2,0)</f>
        <v>3402</v>
      </c>
    </row>
    <row r="8730" spans="1:16" x14ac:dyDescent="0.25">
      <c r="A8730" s="289" t="s">
        <v>3329</v>
      </c>
      <c r="B8730">
        <v>1</v>
      </c>
      <c r="C8730">
        <v>55</v>
      </c>
      <c r="D8730">
        <v>0.2</v>
      </c>
      <c r="E8730" s="289" t="s">
        <v>19469</v>
      </c>
      <c r="F8730">
        <v>5016394526</v>
      </c>
      <c r="G8730" s="276">
        <v>45827</v>
      </c>
      <c r="H8730">
        <v>20250611738153</v>
      </c>
      <c r="I8730">
        <v>0.40799999999999997</v>
      </c>
      <c r="J8730" s="289" t="s">
        <v>350</v>
      </c>
      <c r="K8730" s="289" t="s">
        <v>19470</v>
      </c>
      <c r="L8730" s="289" t="s">
        <v>275</v>
      </c>
      <c r="M8730" s="289" t="s">
        <v>19466</v>
      </c>
      <c r="N8730" s="289" t="s">
        <v>3949</v>
      </c>
      <c r="O8730" s="289" t="s">
        <v>3332</v>
      </c>
      <c r="P8730" s="289">
        <f>VLOOKUP(CAT_Details[[#This Row],[Delivery Bp Customer Code]],Table6[],2,0)</f>
        <v>3402</v>
      </c>
    </row>
    <row r="8731" spans="1:16" x14ac:dyDescent="0.25">
      <c r="A8731" s="289" t="s">
        <v>3329</v>
      </c>
      <c r="B8731">
        <v>17</v>
      </c>
      <c r="C8731">
        <v>329</v>
      </c>
      <c r="D8731">
        <v>1.3</v>
      </c>
      <c r="E8731" s="289" t="s">
        <v>19471</v>
      </c>
      <c r="F8731">
        <v>5016394686</v>
      </c>
      <c r="G8731" s="276">
        <v>45827</v>
      </c>
      <c r="H8731">
        <v>20250612738875</v>
      </c>
      <c r="I8731">
        <v>0.80400000000000005</v>
      </c>
      <c r="J8731" s="289" t="s">
        <v>350</v>
      </c>
      <c r="K8731" s="289" t="s">
        <v>19472</v>
      </c>
      <c r="L8731" s="289" t="s">
        <v>275</v>
      </c>
      <c r="M8731" s="289" t="s">
        <v>19052</v>
      </c>
      <c r="N8731" s="289" t="s">
        <v>446</v>
      </c>
      <c r="O8731" s="289" t="s">
        <v>3332</v>
      </c>
      <c r="P8731" s="289">
        <f>VLOOKUP(CAT_Details[[#This Row],[Delivery Bp Customer Code]],Table6[],2,0)</f>
        <v>3402</v>
      </c>
    </row>
    <row r="8732" spans="1:16" x14ac:dyDescent="0.25">
      <c r="A8732" s="289" t="s">
        <v>3329</v>
      </c>
      <c r="B8732">
        <v>5</v>
      </c>
      <c r="C8732">
        <v>1200</v>
      </c>
      <c r="D8732">
        <v>2.17</v>
      </c>
      <c r="E8732" s="289" t="s">
        <v>19473</v>
      </c>
      <c r="F8732">
        <v>5016394711</v>
      </c>
      <c r="G8732" s="276">
        <v>45827</v>
      </c>
      <c r="H8732">
        <v>20250611738158</v>
      </c>
      <c r="I8732">
        <v>6.8319999999999999</v>
      </c>
      <c r="J8732" s="289" t="s">
        <v>350</v>
      </c>
      <c r="K8732" s="289" t="s">
        <v>19474</v>
      </c>
      <c r="L8732" s="289" t="s">
        <v>275</v>
      </c>
      <c r="M8732" s="289" t="s">
        <v>19052</v>
      </c>
      <c r="N8732" s="289" t="s">
        <v>5415</v>
      </c>
      <c r="O8732" s="289" t="s">
        <v>3332</v>
      </c>
      <c r="P8732" s="289">
        <f>VLOOKUP(CAT_Details[[#This Row],[Delivery Bp Customer Code]],Table6[],2,0)</f>
        <v>3402</v>
      </c>
    </row>
    <row r="8733" spans="1:16" x14ac:dyDescent="0.25">
      <c r="A8733" s="289" t="s">
        <v>3329</v>
      </c>
      <c r="B8733">
        <v>9</v>
      </c>
      <c r="C8733">
        <v>1090.5</v>
      </c>
      <c r="D8733">
        <v>4.03</v>
      </c>
      <c r="E8733" s="289" t="s">
        <v>19475</v>
      </c>
      <c r="F8733">
        <v>5016427611</v>
      </c>
      <c r="G8733" s="276">
        <v>45827</v>
      </c>
      <c r="H8733">
        <v>20250616741037</v>
      </c>
      <c r="I8733">
        <v>10.188000000000001</v>
      </c>
      <c r="J8733" s="289" t="s">
        <v>273</v>
      </c>
      <c r="K8733" s="289" t="s">
        <v>19476</v>
      </c>
      <c r="L8733" s="289" t="s">
        <v>275</v>
      </c>
      <c r="M8733" s="289" t="s">
        <v>19392</v>
      </c>
      <c r="N8733" s="289" t="s">
        <v>519</v>
      </c>
      <c r="O8733" s="289" t="s">
        <v>3332</v>
      </c>
      <c r="P8733" s="289">
        <f>VLOOKUP(CAT_Details[[#This Row],[Delivery Bp Customer Code]],Table6[],2,0)</f>
        <v>3402</v>
      </c>
    </row>
    <row r="8734" spans="1:16" x14ac:dyDescent="0.25">
      <c r="A8734" s="289" t="s">
        <v>76</v>
      </c>
      <c r="B8734">
        <v>5</v>
      </c>
      <c r="C8734">
        <v>216</v>
      </c>
      <c r="D8734">
        <v>2</v>
      </c>
      <c r="E8734" s="289" t="s">
        <v>19477</v>
      </c>
      <c r="F8734">
        <v>5016363691</v>
      </c>
      <c r="G8734" s="276">
        <v>45827</v>
      </c>
      <c r="H8734">
        <v>20250611737689</v>
      </c>
      <c r="I8734">
        <v>2.4</v>
      </c>
      <c r="J8734" s="289" t="s">
        <v>383</v>
      </c>
      <c r="K8734" s="289" t="s">
        <v>19478</v>
      </c>
      <c r="L8734" s="289" t="s">
        <v>275</v>
      </c>
      <c r="M8734" s="289" t="s">
        <v>19479</v>
      </c>
      <c r="N8734" s="289" t="s">
        <v>609</v>
      </c>
      <c r="O8734" s="289" t="s">
        <v>16049</v>
      </c>
      <c r="P8734" s="289" t="str">
        <f>VLOOKUP(CAT_Details[[#This Row],[Delivery Bp Customer Code]],Table6[],2,0)</f>
        <v>MZ02</v>
      </c>
    </row>
    <row r="8735" spans="1:16" x14ac:dyDescent="0.25">
      <c r="A8735" s="289" t="s">
        <v>76</v>
      </c>
      <c r="B8735">
        <v>1</v>
      </c>
      <c r="C8735">
        <v>30</v>
      </c>
      <c r="D8735">
        <v>0.2</v>
      </c>
      <c r="E8735" s="289" t="s">
        <v>19439</v>
      </c>
      <c r="F8735">
        <v>5016380358</v>
      </c>
      <c r="G8735" s="276">
        <v>45827</v>
      </c>
      <c r="H8735">
        <v>20250611738479</v>
      </c>
      <c r="I8735">
        <v>0.48</v>
      </c>
      <c r="J8735" s="289" t="s">
        <v>345</v>
      </c>
      <c r="K8735" s="289" t="s">
        <v>19480</v>
      </c>
      <c r="L8735" s="289" t="s">
        <v>275</v>
      </c>
      <c r="M8735" s="289" t="s">
        <v>19290</v>
      </c>
      <c r="N8735" s="289" t="s">
        <v>512</v>
      </c>
      <c r="O8735" s="289" t="s">
        <v>16049</v>
      </c>
      <c r="P8735" s="289" t="str">
        <f>VLOOKUP(CAT_Details[[#This Row],[Delivery Bp Customer Code]],Table6[],2,0)</f>
        <v>MZ02</v>
      </c>
    </row>
    <row r="8736" spans="1:16" x14ac:dyDescent="0.25">
      <c r="A8736" s="289" t="s">
        <v>76</v>
      </c>
      <c r="B8736">
        <v>4</v>
      </c>
      <c r="C8736">
        <v>200</v>
      </c>
      <c r="D8736">
        <v>0.8</v>
      </c>
      <c r="E8736" s="289" t="s">
        <v>19481</v>
      </c>
      <c r="F8736">
        <v>5016380418</v>
      </c>
      <c r="G8736" s="276">
        <v>45827</v>
      </c>
      <c r="H8736">
        <v>20250609736224</v>
      </c>
      <c r="I8736">
        <v>0.57599999999999996</v>
      </c>
      <c r="J8736" s="289" t="s">
        <v>324</v>
      </c>
      <c r="K8736" s="289" t="s">
        <v>19482</v>
      </c>
      <c r="L8736" s="289" t="s">
        <v>275</v>
      </c>
      <c r="M8736" s="289" t="s">
        <v>18835</v>
      </c>
      <c r="N8736" s="289" t="s">
        <v>508</v>
      </c>
      <c r="O8736" s="289" t="s">
        <v>16049</v>
      </c>
      <c r="P8736" s="289" t="str">
        <f>VLOOKUP(CAT_Details[[#This Row],[Delivery Bp Customer Code]],Table6[],2,0)</f>
        <v>MZ02</v>
      </c>
    </row>
    <row r="8737" spans="1:16" x14ac:dyDescent="0.25">
      <c r="A8737" s="289" t="s">
        <v>76</v>
      </c>
      <c r="B8737">
        <v>2</v>
      </c>
      <c r="C8737">
        <v>572</v>
      </c>
      <c r="D8737">
        <v>0.8</v>
      </c>
      <c r="E8737" s="289" t="s">
        <v>19483</v>
      </c>
      <c r="F8737">
        <v>5016394816</v>
      </c>
      <c r="G8737" s="276">
        <v>45827</v>
      </c>
      <c r="H8737">
        <v>20250612739365</v>
      </c>
      <c r="I8737">
        <v>1.92</v>
      </c>
      <c r="J8737" s="289" t="s">
        <v>350</v>
      </c>
      <c r="K8737" s="289" t="s">
        <v>19484</v>
      </c>
      <c r="L8737" s="289" t="s">
        <v>275</v>
      </c>
      <c r="M8737" s="289" t="s">
        <v>19052</v>
      </c>
      <c r="N8737" s="289" t="s">
        <v>1634</v>
      </c>
      <c r="O8737" s="289" t="s">
        <v>16049</v>
      </c>
      <c r="P8737" s="289" t="str">
        <f>VLOOKUP(CAT_Details[[#This Row],[Delivery Bp Customer Code]],Table6[],2,0)</f>
        <v>MZ02</v>
      </c>
    </row>
    <row r="8738" spans="1:16" x14ac:dyDescent="0.25">
      <c r="A8738" s="289" t="s">
        <v>285</v>
      </c>
      <c r="B8738">
        <v>1</v>
      </c>
      <c r="C8738">
        <v>28.5</v>
      </c>
      <c r="D8738">
        <v>0.17</v>
      </c>
      <c r="E8738" s="289" t="s">
        <v>19485</v>
      </c>
      <c r="F8738">
        <v>5016348668</v>
      </c>
      <c r="G8738" s="276">
        <v>45827</v>
      </c>
      <c r="H8738">
        <v>20250604733786</v>
      </c>
      <c r="I8738">
        <v>0.12</v>
      </c>
      <c r="J8738" s="289" t="s">
        <v>756</v>
      </c>
      <c r="K8738" s="289" t="s">
        <v>19486</v>
      </c>
      <c r="L8738" s="289" t="s">
        <v>275</v>
      </c>
      <c r="M8738" s="289" t="s">
        <v>19487</v>
      </c>
      <c r="N8738" s="289" t="s">
        <v>17692</v>
      </c>
      <c r="O8738" s="289" t="s">
        <v>291</v>
      </c>
      <c r="P8738" s="289" t="str">
        <f>VLOOKUP(CAT_Details[[#This Row],[Delivery Bp Customer Code]],Table6[],2,0)</f>
        <v>DX01-L5</v>
      </c>
    </row>
    <row r="8739" spans="1:16" x14ac:dyDescent="0.25">
      <c r="A8739" s="289" t="s">
        <v>285</v>
      </c>
      <c r="B8739">
        <v>19</v>
      </c>
      <c r="C8739">
        <v>1181</v>
      </c>
      <c r="D8739">
        <v>10.3</v>
      </c>
      <c r="E8739" s="289" t="s">
        <v>19488</v>
      </c>
      <c r="F8739">
        <v>5016364219</v>
      </c>
      <c r="G8739" s="276">
        <v>45827</v>
      </c>
      <c r="H8739">
        <v>20250610736588</v>
      </c>
      <c r="I8739">
        <v>27.317</v>
      </c>
      <c r="J8739" s="289" t="s">
        <v>294</v>
      </c>
      <c r="K8739" s="289" t="s">
        <v>19489</v>
      </c>
      <c r="L8739" s="289" t="s">
        <v>275</v>
      </c>
      <c r="M8739" s="289" t="s">
        <v>19490</v>
      </c>
      <c r="N8739" s="289" t="s">
        <v>5685</v>
      </c>
      <c r="O8739" s="289" t="s">
        <v>291</v>
      </c>
      <c r="P8739" s="289" t="str">
        <f>VLOOKUP(CAT_Details[[#This Row],[Delivery Bp Customer Code]],Table6[],2,0)</f>
        <v>DX01-L5</v>
      </c>
    </row>
    <row r="8740" spans="1:16" x14ac:dyDescent="0.25">
      <c r="A8740" s="289" t="s">
        <v>285</v>
      </c>
      <c r="B8740">
        <v>20</v>
      </c>
      <c r="C8740">
        <v>1245</v>
      </c>
      <c r="D8740">
        <v>10.85</v>
      </c>
      <c r="E8740" s="289" t="s">
        <v>19491</v>
      </c>
      <c r="F8740">
        <v>5016364502</v>
      </c>
      <c r="G8740" s="276">
        <v>45827</v>
      </c>
      <c r="H8740">
        <v>20250610736601</v>
      </c>
      <c r="I8740">
        <v>28.812000000000001</v>
      </c>
      <c r="J8740" s="289" t="s">
        <v>294</v>
      </c>
      <c r="K8740" s="289" t="s">
        <v>19492</v>
      </c>
      <c r="L8740" s="289" t="s">
        <v>275</v>
      </c>
      <c r="M8740" s="289" t="s">
        <v>19221</v>
      </c>
      <c r="N8740" s="289" t="s">
        <v>5685</v>
      </c>
      <c r="O8740" s="289" t="s">
        <v>291</v>
      </c>
      <c r="P8740" s="289" t="str">
        <f>VLOOKUP(CAT_Details[[#This Row],[Delivery Bp Customer Code]],Table6[],2,0)</f>
        <v>DX01-L5</v>
      </c>
    </row>
    <row r="8741" spans="1:16" x14ac:dyDescent="0.25">
      <c r="A8741" s="289" t="s">
        <v>285</v>
      </c>
      <c r="B8741">
        <v>1</v>
      </c>
      <c r="C8741">
        <v>138</v>
      </c>
      <c r="D8741">
        <v>0.4</v>
      </c>
      <c r="E8741" s="289" t="s">
        <v>19493</v>
      </c>
      <c r="F8741">
        <v>5016364853</v>
      </c>
      <c r="G8741" s="276">
        <v>45827</v>
      </c>
      <c r="H8741">
        <v>20250609736164</v>
      </c>
      <c r="I8741">
        <v>0.67200000000000004</v>
      </c>
      <c r="J8741" s="289" t="s">
        <v>294</v>
      </c>
      <c r="K8741" s="289" t="s">
        <v>19494</v>
      </c>
      <c r="L8741" s="289" t="s">
        <v>275</v>
      </c>
      <c r="M8741" s="289" t="s">
        <v>18924</v>
      </c>
      <c r="N8741" s="289" t="s">
        <v>504</v>
      </c>
      <c r="O8741" s="289" t="s">
        <v>291</v>
      </c>
      <c r="P8741" s="289" t="str">
        <f>VLOOKUP(CAT_Details[[#This Row],[Delivery Bp Customer Code]],Table6[],2,0)</f>
        <v>DX01-L5</v>
      </c>
    </row>
    <row r="8742" spans="1:16" x14ac:dyDescent="0.25">
      <c r="A8742" s="289" t="s">
        <v>285</v>
      </c>
      <c r="B8742">
        <v>32</v>
      </c>
      <c r="C8742">
        <v>4347</v>
      </c>
      <c r="D8742">
        <v>8.1999999999999993</v>
      </c>
      <c r="E8742" s="289" t="s">
        <v>19495</v>
      </c>
      <c r="F8742">
        <v>5016379730</v>
      </c>
      <c r="G8742" s="276">
        <v>45827</v>
      </c>
      <c r="H8742">
        <v>20250610737302</v>
      </c>
      <c r="I8742">
        <v>8.4480000000000004</v>
      </c>
      <c r="J8742" s="289" t="s">
        <v>287</v>
      </c>
      <c r="K8742" s="289" t="s">
        <v>19496</v>
      </c>
      <c r="L8742" s="289" t="s">
        <v>275</v>
      </c>
      <c r="M8742" s="289" t="s">
        <v>19497</v>
      </c>
      <c r="N8742" s="289" t="s">
        <v>17117</v>
      </c>
      <c r="O8742" s="289" t="s">
        <v>291</v>
      </c>
      <c r="P8742" s="289" t="str">
        <f>VLOOKUP(CAT_Details[[#This Row],[Delivery Bp Customer Code]],Table6[],2,0)</f>
        <v>DX01-L5</v>
      </c>
    </row>
    <row r="8743" spans="1:16" x14ac:dyDescent="0.25">
      <c r="A8743" s="289" t="s">
        <v>285</v>
      </c>
      <c r="B8743">
        <v>61</v>
      </c>
      <c r="C8743">
        <v>8273</v>
      </c>
      <c r="D8743">
        <v>13.02</v>
      </c>
      <c r="E8743" s="289" t="s">
        <v>19481</v>
      </c>
      <c r="F8743">
        <v>5016380419</v>
      </c>
      <c r="G8743" s="276">
        <v>45827</v>
      </c>
      <c r="H8743">
        <v>20250609736288</v>
      </c>
      <c r="I8743">
        <v>25.707000000000001</v>
      </c>
      <c r="J8743" s="289" t="s">
        <v>324</v>
      </c>
      <c r="K8743" s="289" t="s">
        <v>19498</v>
      </c>
      <c r="L8743" s="289" t="s">
        <v>275</v>
      </c>
      <c r="M8743" s="289" t="s">
        <v>18835</v>
      </c>
      <c r="N8743" s="289" t="s">
        <v>508</v>
      </c>
      <c r="O8743" s="289" t="s">
        <v>291</v>
      </c>
      <c r="P8743" s="289" t="str">
        <f>VLOOKUP(CAT_Details[[#This Row],[Delivery Bp Customer Code]],Table6[],2,0)</f>
        <v>DX01-L5</v>
      </c>
    </row>
    <row r="8744" spans="1:16" x14ac:dyDescent="0.25">
      <c r="A8744" s="289" t="s">
        <v>285</v>
      </c>
      <c r="B8744">
        <v>7</v>
      </c>
      <c r="C8744">
        <v>2573</v>
      </c>
      <c r="D8744">
        <v>2.8</v>
      </c>
      <c r="E8744" s="289" t="s">
        <v>19499</v>
      </c>
      <c r="F8744">
        <v>5016380568</v>
      </c>
      <c r="G8744" s="276">
        <v>45827</v>
      </c>
      <c r="H8744">
        <v>20250611737889</v>
      </c>
      <c r="I8744">
        <v>6.72</v>
      </c>
      <c r="J8744" s="289" t="s">
        <v>294</v>
      </c>
      <c r="K8744" s="289" t="s">
        <v>19500</v>
      </c>
      <c r="L8744" s="289" t="s">
        <v>275</v>
      </c>
      <c r="M8744" s="289" t="s">
        <v>19501</v>
      </c>
      <c r="N8744" s="289" t="s">
        <v>297</v>
      </c>
      <c r="O8744" s="289" t="s">
        <v>291</v>
      </c>
      <c r="P8744" s="289" t="str">
        <f>VLOOKUP(CAT_Details[[#This Row],[Delivery Bp Customer Code]],Table6[],2,0)</f>
        <v>DX01-L5</v>
      </c>
    </row>
    <row r="8745" spans="1:16" x14ac:dyDescent="0.25">
      <c r="A8745" s="289" t="s">
        <v>285</v>
      </c>
      <c r="B8745">
        <v>1</v>
      </c>
      <c r="C8745">
        <v>2</v>
      </c>
      <c r="D8745">
        <v>0.04</v>
      </c>
      <c r="E8745" s="289" t="s">
        <v>19502</v>
      </c>
      <c r="F8745">
        <v>5016394257</v>
      </c>
      <c r="G8745" s="276">
        <v>45827</v>
      </c>
      <c r="H8745">
        <v>20250612738804</v>
      </c>
      <c r="I8745">
        <v>1.4E-2</v>
      </c>
      <c r="J8745" s="289" t="s">
        <v>350</v>
      </c>
      <c r="K8745" s="289" t="s">
        <v>19503</v>
      </c>
      <c r="L8745" s="289" t="s">
        <v>275</v>
      </c>
      <c r="M8745" s="289"/>
      <c r="N8745" s="289" t="s">
        <v>462</v>
      </c>
      <c r="O8745" s="289" t="s">
        <v>291</v>
      </c>
      <c r="P8745" s="289" t="str">
        <f>VLOOKUP(CAT_Details[[#This Row],[Delivery Bp Customer Code]],Table6[],2,0)</f>
        <v>DX01-L5</v>
      </c>
    </row>
    <row r="8746" spans="1:16" x14ac:dyDescent="0.25">
      <c r="A8746" s="289" t="s">
        <v>521</v>
      </c>
      <c r="B8746">
        <v>3</v>
      </c>
      <c r="C8746">
        <v>225</v>
      </c>
      <c r="D8746">
        <v>1.2</v>
      </c>
      <c r="E8746" s="289" t="s">
        <v>19477</v>
      </c>
      <c r="F8746">
        <v>5016363693</v>
      </c>
      <c r="G8746" s="276">
        <v>45827</v>
      </c>
      <c r="H8746">
        <v>20250611737681</v>
      </c>
      <c r="I8746">
        <v>2.2080000000000002</v>
      </c>
      <c r="J8746" s="289" t="s">
        <v>383</v>
      </c>
      <c r="K8746" s="289" t="s">
        <v>19504</v>
      </c>
      <c r="L8746" s="289" t="s">
        <v>275</v>
      </c>
      <c r="M8746" s="289" t="s">
        <v>19479</v>
      </c>
      <c r="N8746" s="289" t="s">
        <v>609</v>
      </c>
      <c r="O8746" s="289" t="s">
        <v>16307</v>
      </c>
      <c r="P8746" s="289" t="str">
        <f>VLOOKUP(CAT_Details[[#This Row],[Delivery Bp Customer Code]],Table6[],2,0)</f>
        <v>DX01</v>
      </c>
    </row>
    <row r="8747" spans="1:16" x14ac:dyDescent="0.25">
      <c r="A8747" s="289" t="s">
        <v>521</v>
      </c>
      <c r="B8747">
        <v>1</v>
      </c>
      <c r="C8747">
        <v>135</v>
      </c>
      <c r="D8747">
        <v>0.4</v>
      </c>
      <c r="E8747" s="289" t="s">
        <v>19505</v>
      </c>
      <c r="F8747">
        <v>5016380537</v>
      </c>
      <c r="G8747" s="276">
        <v>45827</v>
      </c>
      <c r="H8747">
        <v>20250610737355</v>
      </c>
      <c r="I8747">
        <v>0.76800000000000002</v>
      </c>
      <c r="J8747" s="289" t="s">
        <v>324</v>
      </c>
      <c r="K8747" s="289" t="s">
        <v>19506</v>
      </c>
      <c r="L8747" s="289" t="s">
        <v>275</v>
      </c>
      <c r="M8747" s="289"/>
      <c r="N8747" s="289" t="s">
        <v>531</v>
      </c>
      <c r="O8747" s="289" t="s">
        <v>16307</v>
      </c>
      <c r="P8747" s="289" t="str">
        <f>VLOOKUP(CAT_Details[[#This Row],[Delivery Bp Customer Code]],Table6[],2,0)</f>
        <v>DX01</v>
      </c>
    </row>
    <row r="8748" spans="1:16" x14ac:dyDescent="0.25">
      <c r="A8748" s="289" t="s">
        <v>521</v>
      </c>
      <c r="B8748">
        <v>12</v>
      </c>
      <c r="C8748">
        <v>4197.96</v>
      </c>
      <c r="D8748">
        <v>4.8</v>
      </c>
      <c r="E8748" s="289" t="s">
        <v>19507</v>
      </c>
      <c r="F8748">
        <v>5016394225</v>
      </c>
      <c r="G8748" s="276">
        <v>45827</v>
      </c>
      <c r="H8748">
        <v>20250612738794</v>
      </c>
      <c r="I8748">
        <v>4.1470000000000002</v>
      </c>
      <c r="J8748" s="289" t="s">
        <v>350</v>
      </c>
      <c r="K8748" s="289" t="s">
        <v>19508</v>
      </c>
      <c r="L8748" s="289" t="s">
        <v>275</v>
      </c>
      <c r="M8748" s="289" t="s">
        <v>19052</v>
      </c>
      <c r="N8748" s="289" t="s">
        <v>528</v>
      </c>
      <c r="O8748" s="289" t="s">
        <v>16307</v>
      </c>
      <c r="P8748" s="289" t="str">
        <f>VLOOKUP(CAT_Details[[#This Row],[Delivery Bp Customer Code]],Table6[],2,0)</f>
        <v>DX01</v>
      </c>
    </row>
    <row r="8749" spans="1:16" x14ac:dyDescent="0.25">
      <c r="A8749" s="289" t="s">
        <v>521</v>
      </c>
      <c r="B8749">
        <v>21</v>
      </c>
      <c r="C8749">
        <v>2142</v>
      </c>
      <c r="D8749">
        <v>8.4</v>
      </c>
      <c r="E8749" s="289" t="s">
        <v>19509</v>
      </c>
      <c r="F8749">
        <v>5016427346</v>
      </c>
      <c r="G8749" s="276">
        <v>45827</v>
      </c>
      <c r="H8749">
        <v>20250613740408</v>
      </c>
      <c r="I8749">
        <v>22.175999999999998</v>
      </c>
      <c r="J8749" s="289" t="s">
        <v>302</v>
      </c>
      <c r="K8749" s="289" t="s">
        <v>19510</v>
      </c>
      <c r="L8749" s="289" t="s">
        <v>275</v>
      </c>
      <c r="M8749" s="289" t="s">
        <v>19511</v>
      </c>
      <c r="N8749" s="289" t="s">
        <v>694</v>
      </c>
      <c r="O8749" s="289" t="s">
        <v>16307</v>
      </c>
      <c r="P8749" s="289" t="str">
        <f>VLOOKUP(CAT_Details[[#This Row],[Delivery Bp Customer Code]],Table6[],2,0)</f>
        <v>DX01</v>
      </c>
    </row>
    <row r="8750" spans="1:16" x14ac:dyDescent="0.25">
      <c r="A8750" s="289" t="s">
        <v>272</v>
      </c>
      <c r="B8750">
        <v>7</v>
      </c>
      <c r="C8750">
        <v>1510</v>
      </c>
      <c r="D8750">
        <v>2.8</v>
      </c>
      <c r="E8750" s="289" t="s">
        <v>19456</v>
      </c>
      <c r="F8750">
        <v>5016364667</v>
      </c>
      <c r="G8750" s="276">
        <v>45827</v>
      </c>
      <c r="H8750">
        <v>20250609736091</v>
      </c>
      <c r="I8750">
        <v>8.0640000000000001</v>
      </c>
      <c r="J8750" s="289" t="s">
        <v>294</v>
      </c>
      <c r="K8750" s="289" t="s">
        <v>19512</v>
      </c>
      <c r="L8750" s="289" t="s">
        <v>275</v>
      </c>
      <c r="M8750" s="289" t="s">
        <v>19458</v>
      </c>
      <c r="N8750" s="289" t="s">
        <v>555</v>
      </c>
      <c r="O8750" s="289" t="s">
        <v>277</v>
      </c>
      <c r="P8750" s="289" t="str">
        <f>VLOOKUP(CAT_Details[[#This Row],[Delivery Bp Customer Code]],Table6[],2,0)</f>
        <v>U2-L5</v>
      </c>
    </row>
    <row r="8751" spans="1:16" x14ac:dyDescent="0.25">
      <c r="A8751" s="289" t="s">
        <v>272</v>
      </c>
      <c r="B8751">
        <v>2</v>
      </c>
      <c r="C8751">
        <v>1485</v>
      </c>
      <c r="D8751">
        <v>0.8</v>
      </c>
      <c r="E8751" s="289" t="s">
        <v>19400</v>
      </c>
      <c r="F8751">
        <v>5016364813</v>
      </c>
      <c r="G8751" s="276">
        <v>45827</v>
      </c>
      <c r="H8751">
        <v>20250610736742</v>
      </c>
      <c r="I8751">
        <v>0.76800000000000002</v>
      </c>
      <c r="J8751" s="289" t="s">
        <v>324</v>
      </c>
      <c r="K8751" s="289" t="s">
        <v>19513</v>
      </c>
      <c r="L8751" s="289" t="s">
        <v>275</v>
      </c>
      <c r="M8751" s="289" t="s">
        <v>19514</v>
      </c>
      <c r="N8751" s="289" t="s">
        <v>399</v>
      </c>
      <c r="O8751" s="289" t="s">
        <v>277</v>
      </c>
      <c r="P8751" s="289" t="str">
        <f>VLOOKUP(CAT_Details[[#This Row],[Delivery Bp Customer Code]],Table6[],2,0)</f>
        <v>U2-L5</v>
      </c>
    </row>
    <row r="8752" spans="1:16" x14ac:dyDescent="0.25">
      <c r="A8752" s="289" t="s">
        <v>272</v>
      </c>
      <c r="B8752">
        <v>7</v>
      </c>
      <c r="C8752">
        <v>822</v>
      </c>
      <c r="D8752">
        <v>1.9</v>
      </c>
      <c r="E8752" s="289" t="s">
        <v>19462</v>
      </c>
      <c r="F8752">
        <v>5016394324</v>
      </c>
      <c r="G8752" s="276">
        <v>45827</v>
      </c>
      <c r="H8752">
        <v>20250606735764</v>
      </c>
      <c r="I8752">
        <v>2.3359999999999999</v>
      </c>
      <c r="J8752" s="289" t="s">
        <v>350</v>
      </c>
      <c r="K8752" s="289" t="s">
        <v>19515</v>
      </c>
      <c r="L8752" s="289" t="s">
        <v>275</v>
      </c>
      <c r="M8752" s="289" t="s">
        <v>19052</v>
      </c>
      <c r="N8752" s="289" t="s">
        <v>540</v>
      </c>
      <c r="O8752" s="289" t="s">
        <v>277</v>
      </c>
      <c r="P8752" s="289" t="str">
        <f>VLOOKUP(CAT_Details[[#This Row],[Delivery Bp Customer Code]],Table6[],2,0)</f>
        <v>U2-L5</v>
      </c>
    </row>
    <row r="8753" spans="1:16" x14ac:dyDescent="0.25">
      <c r="A8753" s="289" t="s">
        <v>272</v>
      </c>
      <c r="B8753">
        <v>3</v>
      </c>
      <c r="C8753">
        <v>571.5</v>
      </c>
      <c r="D8753">
        <v>1.2</v>
      </c>
      <c r="E8753" s="289" t="s">
        <v>19405</v>
      </c>
      <c r="F8753">
        <v>5016394525</v>
      </c>
      <c r="G8753" s="276">
        <v>45827</v>
      </c>
      <c r="H8753">
        <v>20250612738789</v>
      </c>
      <c r="I8753">
        <v>2.88</v>
      </c>
      <c r="J8753" s="289" t="s">
        <v>350</v>
      </c>
      <c r="K8753" s="289" t="s">
        <v>19516</v>
      </c>
      <c r="L8753" s="289" t="s">
        <v>275</v>
      </c>
      <c r="M8753" s="289" t="s">
        <v>19052</v>
      </c>
      <c r="N8753" s="289" t="s">
        <v>999</v>
      </c>
      <c r="O8753" s="289" t="s">
        <v>277</v>
      </c>
      <c r="P8753" s="289" t="str">
        <f>VLOOKUP(CAT_Details[[#This Row],[Delivery Bp Customer Code]],Table6[],2,0)</f>
        <v>U2-L5</v>
      </c>
    </row>
    <row r="8754" spans="1:16" x14ac:dyDescent="0.25">
      <c r="A8754" s="289" t="s">
        <v>272</v>
      </c>
      <c r="B8754">
        <v>1</v>
      </c>
      <c r="C8754">
        <v>65</v>
      </c>
      <c r="D8754">
        <v>0.4</v>
      </c>
      <c r="E8754" s="289" t="s">
        <v>19517</v>
      </c>
      <c r="F8754">
        <v>5016394618</v>
      </c>
      <c r="G8754" s="276">
        <v>45827</v>
      </c>
      <c r="H8754">
        <v>20250523725947</v>
      </c>
      <c r="I8754">
        <v>0.28799999999999998</v>
      </c>
      <c r="J8754" s="289" t="s">
        <v>280</v>
      </c>
      <c r="K8754" s="289" t="s">
        <v>19518</v>
      </c>
      <c r="L8754" s="289" t="s">
        <v>275</v>
      </c>
      <c r="M8754" s="289" t="s">
        <v>19411</v>
      </c>
      <c r="N8754" s="289" t="s">
        <v>619</v>
      </c>
      <c r="O8754" s="289" t="s">
        <v>277</v>
      </c>
      <c r="P8754" s="289" t="str">
        <f>VLOOKUP(CAT_Details[[#This Row],[Delivery Bp Customer Code]],Table6[],2,0)</f>
        <v>U2-L5</v>
      </c>
    </row>
    <row r="8755" spans="1:16" x14ac:dyDescent="0.25">
      <c r="A8755" s="289" t="s">
        <v>272</v>
      </c>
      <c r="B8755">
        <v>10</v>
      </c>
      <c r="C8755">
        <v>3000</v>
      </c>
      <c r="D8755">
        <v>4</v>
      </c>
      <c r="E8755" s="289" t="s">
        <v>19519</v>
      </c>
      <c r="F8755">
        <v>5016394791</v>
      </c>
      <c r="G8755" s="276">
        <v>45827</v>
      </c>
      <c r="H8755">
        <v>20250612739022</v>
      </c>
      <c r="I8755">
        <v>3.36</v>
      </c>
      <c r="J8755" s="289" t="s">
        <v>350</v>
      </c>
      <c r="K8755" s="289" t="s">
        <v>19520</v>
      </c>
      <c r="L8755" s="289" t="s">
        <v>275</v>
      </c>
      <c r="M8755" s="289" t="s">
        <v>19052</v>
      </c>
      <c r="N8755" s="289" t="s">
        <v>15982</v>
      </c>
      <c r="O8755" s="289" t="s">
        <v>277</v>
      </c>
      <c r="P8755" s="289" t="str">
        <f>VLOOKUP(CAT_Details[[#This Row],[Delivery Bp Customer Code]],Table6[],2,0)</f>
        <v>U2-L5</v>
      </c>
    </row>
    <row r="8756" spans="1:16" x14ac:dyDescent="0.25">
      <c r="A8756" s="289" t="s">
        <v>272</v>
      </c>
      <c r="B8756">
        <v>3</v>
      </c>
      <c r="C8756">
        <v>633</v>
      </c>
      <c r="D8756">
        <v>1.56</v>
      </c>
      <c r="E8756" s="289" t="s">
        <v>19475</v>
      </c>
      <c r="F8756">
        <v>5016427610</v>
      </c>
      <c r="G8756" s="276">
        <v>45827</v>
      </c>
      <c r="H8756">
        <v>20250616741022</v>
      </c>
      <c r="I8756">
        <v>4.4429999999999996</v>
      </c>
      <c r="J8756" s="289" t="s">
        <v>273</v>
      </c>
      <c r="K8756" s="289" t="s">
        <v>19521</v>
      </c>
      <c r="L8756" s="289" t="s">
        <v>275</v>
      </c>
      <c r="M8756" s="289" t="s">
        <v>19392</v>
      </c>
      <c r="N8756" s="289" t="s">
        <v>519</v>
      </c>
      <c r="O8756" s="289" t="s">
        <v>277</v>
      </c>
      <c r="P8756" s="289" t="str">
        <f>VLOOKUP(CAT_Details[[#This Row],[Delivery Bp Customer Code]],Table6[],2,0)</f>
        <v>U2-L5</v>
      </c>
    </row>
    <row r="8757" spans="1:16" x14ac:dyDescent="0.25">
      <c r="A8757" s="289" t="s">
        <v>5576</v>
      </c>
      <c r="B8757">
        <v>12</v>
      </c>
      <c r="C8757">
        <v>13200</v>
      </c>
      <c r="D8757">
        <v>7.2</v>
      </c>
      <c r="E8757" s="289" t="s">
        <v>19522</v>
      </c>
      <c r="F8757">
        <v>5016427592</v>
      </c>
      <c r="G8757" s="276">
        <v>45827</v>
      </c>
      <c r="H8757">
        <v>20250611737775</v>
      </c>
      <c r="I8757">
        <v>17.28</v>
      </c>
      <c r="J8757" s="289" t="s">
        <v>273</v>
      </c>
      <c r="K8757" s="289" t="s">
        <v>19523</v>
      </c>
      <c r="L8757" s="289" t="s">
        <v>275</v>
      </c>
      <c r="M8757" s="289" t="s">
        <v>19416</v>
      </c>
      <c r="N8757" s="289" t="s">
        <v>6556</v>
      </c>
      <c r="O8757" s="289" t="s">
        <v>15996</v>
      </c>
      <c r="P8757" s="289" t="str">
        <f>VLOOKUP(CAT_Details[[#This Row],[Delivery Bp Customer Code]],Table6[],2,0)</f>
        <v>ES01</v>
      </c>
    </row>
    <row r="8758" spans="1:16" x14ac:dyDescent="0.25">
      <c r="A8758" s="289" t="s">
        <v>278</v>
      </c>
      <c r="B8758">
        <v>4</v>
      </c>
      <c r="C8758">
        <v>1460</v>
      </c>
      <c r="D8758">
        <v>1.6</v>
      </c>
      <c r="E8758" s="289" t="s">
        <v>19524</v>
      </c>
      <c r="F8758">
        <v>5016411960</v>
      </c>
      <c r="G8758" s="276">
        <v>45828</v>
      </c>
      <c r="H8758">
        <v>20250610736704</v>
      </c>
      <c r="I8758">
        <v>1.8819999999999999</v>
      </c>
      <c r="J8758" s="289" t="s">
        <v>324</v>
      </c>
      <c r="K8758" s="289" t="s">
        <v>19525</v>
      </c>
      <c r="L8758" s="289" t="s">
        <v>275</v>
      </c>
      <c r="M8758" s="289" t="s">
        <v>19526</v>
      </c>
      <c r="N8758" s="289" t="s">
        <v>1392</v>
      </c>
      <c r="O8758" s="289" t="s">
        <v>498</v>
      </c>
      <c r="P8758" s="289" t="str">
        <f>VLOOKUP(CAT_Details[[#This Row],[Delivery Bp Customer Code]],Table6[],2,0)</f>
        <v>DK-BM01</v>
      </c>
    </row>
    <row r="8759" spans="1:16" x14ac:dyDescent="0.25">
      <c r="A8759" s="289" t="s">
        <v>278</v>
      </c>
      <c r="B8759">
        <v>1</v>
      </c>
      <c r="C8759">
        <v>209.28</v>
      </c>
      <c r="D8759">
        <v>0.4</v>
      </c>
      <c r="E8759" s="289" t="s">
        <v>19527</v>
      </c>
      <c r="F8759">
        <v>5016444039</v>
      </c>
      <c r="G8759" s="276">
        <v>45828</v>
      </c>
      <c r="H8759">
        <v>20250616741539</v>
      </c>
      <c r="I8759">
        <v>0.96</v>
      </c>
      <c r="J8759" s="289" t="s">
        <v>273</v>
      </c>
      <c r="K8759" s="289" t="s">
        <v>19528</v>
      </c>
      <c r="L8759" s="289" t="s">
        <v>275</v>
      </c>
      <c r="M8759" s="289" t="s">
        <v>19392</v>
      </c>
      <c r="N8759" s="289" t="s">
        <v>493</v>
      </c>
      <c r="O8759" s="289" t="s">
        <v>498</v>
      </c>
      <c r="P8759" s="289" t="str">
        <f>VLOOKUP(CAT_Details[[#This Row],[Delivery Bp Customer Code]],Table6[],2,0)</f>
        <v>DK-BM01</v>
      </c>
    </row>
    <row r="8760" spans="1:16" x14ac:dyDescent="0.25">
      <c r="A8760" s="289" t="s">
        <v>75</v>
      </c>
      <c r="B8760">
        <v>1</v>
      </c>
      <c r="C8760">
        <v>1</v>
      </c>
      <c r="D8760">
        <v>0.03</v>
      </c>
      <c r="E8760" s="289" t="s">
        <v>19529</v>
      </c>
      <c r="F8760">
        <v>5016394654</v>
      </c>
      <c r="G8760" s="276">
        <v>45828</v>
      </c>
      <c r="H8760">
        <v>20250612738766</v>
      </c>
      <c r="I8760">
        <v>6.0000000000000001E-3</v>
      </c>
      <c r="J8760" s="289" t="s">
        <v>345</v>
      </c>
      <c r="K8760" s="289" t="s">
        <v>19530</v>
      </c>
      <c r="L8760" s="289" t="s">
        <v>275</v>
      </c>
      <c r="M8760" s="289" t="s">
        <v>19136</v>
      </c>
      <c r="N8760" s="289" t="s">
        <v>3082</v>
      </c>
      <c r="O8760" s="289" t="s">
        <v>2173</v>
      </c>
      <c r="P8760" s="289" t="str">
        <f>VLOOKUP(CAT_Details[[#This Row],[Delivery Bp Customer Code]],Table6[],2,0)</f>
        <v>OYL1</v>
      </c>
    </row>
    <row r="8761" spans="1:16" x14ac:dyDescent="0.25">
      <c r="A8761" s="289" t="s">
        <v>75</v>
      </c>
      <c r="B8761">
        <v>25</v>
      </c>
      <c r="C8761">
        <v>16250</v>
      </c>
      <c r="D8761">
        <v>10</v>
      </c>
      <c r="E8761" s="289" t="s">
        <v>19531</v>
      </c>
      <c r="F8761">
        <v>5016411736</v>
      </c>
      <c r="G8761" s="276">
        <v>45828</v>
      </c>
      <c r="H8761">
        <v>20250612739589</v>
      </c>
      <c r="I8761">
        <v>14.4</v>
      </c>
      <c r="J8761" s="289" t="s">
        <v>324</v>
      </c>
      <c r="K8761" s="289" t="s">
        <v>19532</v>
      </c>
      <c r="L8761" s="289" t="s">
        <v>275</v>
      </c>
      <c r="M8761" s="289" t="s">
        <v>19533</v>
      </c>
      <c r="N8761" s="289" t="s">
        <v>2496</v>
      </c>
      <c r="O8761" s="289" t="s">
        <v>2173</v>
      </c>
      <c r="P8761" s="289" t="str">
        <f>VLOOKUP(CAT_Details[[#This Row],[Delivery Bp Customer Code]],Table6[],2,0)</f>
        <v>OYL1</v>
      </c>
    </row>
    <row r="8762" spans="1:16" x14ac:dyDescent="0.25">
      <c r="A8762" s="289" t="s">
        <v>75</v>
      </c>
      <c r="B8762">
        <v>16</v>
      </c>
      <c r="C8762">
        <v>9375.0400000000009</v>
      </c>
      <c r="D8762">
        <v>6.4</v>
      </c>
      <c r="E8762" s="289" t="s">
        <v>19534</v>
      </c>
      <c r="F8762">
        <v>5016427470</v>
      </c>
      <c r="G8762" s="276">
        <v>45828</v>
      </c>
      <c r="H8762">
        <v>20250610737106</v>
      </c>
      <c r="I8762">
        <v>9.2159999999999993</v>
      </c>
      <c r="J8762" s="289" t="s">
        <v>280</v>
      </c>
      <c r="K8762" s="289" t="s">
        <v>19535</v>
      </c>
      <c r="L8762" s="289" t="s">
        <v>275</v>
      </c>
      <c r="M8762" s="289" t="s">
        <v>19536</v>
      </c>
      <c r="N8762" s="289" t="s">
        <v>868</v>
      </c>
      <c r="O8762" s="289" t="s">
        <v>2173</v>
      </c>
      <c r="P8762" s="289" t="str">
        <f>VLOOKUP(CAT_Details[[#This Row],[Delivery Bp Customer Code]],Table6[],2,0)</f>
        <v>OYL1</v>
      </c>
    </row>
    <row r="8763" spans="1:16" x14ac:dyDescent="0.25">
      <c r="A8763" s="289" t="s">
        <v>75</v>
      </c>
      <c r="B8763">
        <v>1</v>
      </c>
      <c r="C8763">
        <v>236</v>
      </c>
      <c r="D8763">
        <v>0.2</v>
      </c>
      <c r="E8763" s="289" t="s">
        <v>19537</v>
      </c>
      <c r="F8763">
        <v>5016427898</v>
      </c>
      <c r="G8763" s="276">
        <v>45828</v>
      </c>
      <c r="H8763">
        <v>20250613740187</v>
      </c>
      <c r="I8763">
        <v>0.48</v>
      </c>
      <c r="J8763" s="289" t="s">
        <v>280</v>
      </c>
      <c r="K8763" s="289" t="s">
        <v>19538</v>
      </c>
      <c r="L8763" s="289" t="s">
        <v>275</v>
      </c>
      <c r="M8763" s="289" t="s">
        <v>19536</v>
      </c>
      <c r="N8763" s="289" t="s">
        <v>1399</v>
      </c>
      <c r="O8763" s="289" t="s">
        <v>2173</v>
      </c>
      <c r="P8763" s="289" t="str">
        <f>VLOOKUP(CAT_Details[[#This Row],[Delivery Bp Customer Code]],Table6[],2,0)</f>
        <v>OYL1</v>
      </c>
    </row>
    <row r="8764" spans="1:16" x14ac:dyDescent="0.25">
      <c r="A8764" s="289" t="s">
        <v>75</v>
      </c>
      <c r="B8764">
        <v>1</v>
      </c>
      <c r="C8764">
        <v>24</v>
      </c>
      <c r="D8764">
        <v>0.2</v>
      </c>
      <c r="E8764" s="289" t="s">
        <v>19539</v>
      </c>
      <c r="F8764">
        <v>5016443797</v>
      </c>
      <c r="G8764" s="276">
        <v>45828</v>
      </c>
      <c r="H8764">
        <v>20250617742145</v>
      </c>
      <c r="I8764">
        <v>0.312</v>
      </c>
      <c r="J8764" s="289" t="s">
        <v>273</v>
      </c>
      <c r="K8764" s="289" t="s">
        <v>19540</v>
      </c>
      <c r="L8764" s="289" t="s">
        <v>275</v>
      </c>
      <c r="M8764" s="289" t="s">
        <v>19392</v>
      </c>
      <c r="N8764" s="289" t="s">
        <v>519</v>
      </c>
      <c r="O8764" s="289" t="s">
        <v>5281</v>
      </c>
      <c r="P8764" s="289" t="str">
        <f>VLOOKUP(CAT_Details[[#This Row],[Delivery Bp Customer Code]],Table6[],2,0)</f>
        <v>DK-LW08</v>
      </c>
    </row>
    <row r="8765" spans="1:16" x14ac:dyDescent="0.25">
      <c r="A8765" s="289" t="s">
        <v>75</v>
      </c>
      <c r="B8765">
        <v>1</v>
      </c>
      <c r="C8765">
        <v>142.9</v>
      </c>
      <c r="D8765">
        <v>0.4</v>
      </c>
      <c r="E8765" s="289" t="s">
        <v>19541</v>
      </c>
      <c r="F8765">
        <v>5016443972</v>
      </c>
      <c r="G8765" s="276">
        <v>45828</v>
      </c>
      <c r="H8765">
        <v>20250617742468</v>
      </c>
      <c r="I8765">
        <v>0.96</v>
      </c>
      <c r="J8765" s="289" t="s">
        <v>273</v>
      </c>
      <c r="K8765" s="289" t="s">
        <v>19542</v>
      </c>
      <c r="L8765" s="289" t="s">
        <v>275</v>
      </c>
      <c r="M8765" s="289" t="s">
        <v>19392</v>
      </c>
      <c r="N8765" s="289" t="s">
        <v>2434</v>
      </c>
      <c r="O8765" s="289" t="s">
        <v>2173</v>
      </c>
      <c r="P8765" s="289" t="str">
        <f>VLOOKUP(CAT_Details[[#This Row],[Delivery Bp Customer Code]],Table6[],2,0)</f>
        <v>OYL1</v>
      </c>
    </row>
    <row r="8766" spans="1:16" x14ac:dyDescent="0.25">
      <c r="A8766" s="289" t="s">
        <v>75</v>
      </c>
      <c r="B8766">
        <v>1</v>
      </c>
      <c r="C8766">
        <v>32</v>
      </c>
      <c r="D8766">
        <v>0.4</v>
      </c>
      <c r="E8766" s="289" t="s">
        <v>19543</v>
      </c>
      <c r="F8766">
        <v>5016444001</v>
      </c>
      <c r="G8766" s="276">
        <v>45828</v>
      </c>
      <c r="H8766">
        <v>20250616740975</v>
      </c>
      <c r="I8766">
        <v>1.728</v>
      </c>
      <c r="J8766" s="289" t="s">
        <v>273</v>
      </c>
      <c r="K8766" s="289" t="s">
        <v>19544</v>
      </c>
      <c r="L8766" s="289" t="s">
        <v>275</v>
      </c>
      <c r="M8766" s="289" t="s">
        <v>19392</v>
      </c>
      <c r="N8766" s="289" t="s">
        <v>9613</v>
      </c>
      <c r="O8766" s="289" t="s">
        <v>2173</v>
      </c>
      <c r="P8766" s="289" t="str">
        <f>VLOOKUP(CAT_Details[[#This Row],[Delivery Bp Customer Code]],Table6[],2,0)</f>
        <v>OYL1</v>
      </c>
    </row>
    <row r="8767" spans="1:16" x14ac:dyDescent="0.25">
      <c r="A8767" s="289" t="s">
        <v>17052</v>
      </c>
      <c r="B8767">
        <v>7</v>
      </c>
      <c r="C8767">
        <v>1670</v>
      </c>
      <c r="D8767">
        <v>3.4</v>
      </c>
      <c r="E8767" s="289" t="s">
        <v>19545</v>
      </c>
      <c r="F8767">
        <v>5016336251</v>
      </c>
      <c r="G8767" s="276">
        <v>45828</v>
      </c>
      <c r="H8767">
        <v>20250605734651</v>
      </c>
      <c r="I8767">
        <v>8.16</v>
      </c>
      <c r="J8767" s="289" t="s">
        <v>1435</v>
      </c>
      <c r="K8767" s="289" t="s">
        <v>19546</v>
      </c>
      <c r="L8767" s="289" t="s">
        <v>280</v>
      </c>
      <c r="M8767" s="289" t="s">
        <v>19547</v>
      </c>
      <c r="N8767" s="289" t="s">
        <v>1438</v>
      </c>
      <c r="O8767" s="289" t="s">
        <v>18284</v>
      </c>
      <c r="P8767" s="289">
        <f>VLOOKUP(CAT_Details[[#This Row],[Delivery Bp Customer Code]],Table6[],2,0)</f>
        <v>3705</v>
      </c>
    </row>
    <row r="8768" spans="1:16" x14ac:dyDescent="0.25">
      <c r="A8768" s="289" t="s">
        <v>17052</v>
      </c>
      <c r="B8768">
        <v>1</v>
      </c>
      <c r="C8768">
        <v>180</v>
      </c>
      <c r="D8768">
        <v>0.6</v>
      </c>
      <c r="E8768" s="289" t="s">
        <v>19548</v>
      </c>
      <c r="F8768">
        <v>5016336377</v>
      </c>
      <c r="G8768" s="276">
        <v>45828</v>
      </c>
      <c r="H8768">
        <v>20250605734806</v>
      </c>
      <c r="I8768">
        <v>2.16</v>
      </c>
      <c r="J8768" s="289" t="s">
        <v>1435</v>
      </c>
      <c r="K8768" s="289" t="s">
        <v>19549</v>
      </c>
      <c r="L8768" s="289" t="s">
        <v>280</v>
      </c>
      <c r="M8768" s="289" t="s">
        <v>19547</v>
      </c>
      <c r="N8768" s="289" t="s">
        <v>1438</v>
      </c>
      <c r="O8768" s="289" t="s">
        <v>18284</v>
      </c>
      <c r="P8768" s="289">
        <f>VLOOKUP(CAT_Details[[#This Row],[Delivery Bp Customer Code]],Table6[],2,0)</f>
        <v>3705</v>
      </c>
    </row>
    <row r="8769" spans="1:16" x14ac:dyDescent="0.25">
      <c r="A8769" s="289" t="s">
        <v>17052</v>
      </c>
      <c r="B8769">
        <v>6</v>
      </c>
      <c r="C8769">
        <v>4068</v>
      </c>
      <c r="D8769">
        <v>2.73</v>
      </c>
      <c r="E8769" s="289" t="s">
        <v>19550</v>
      </c>
      <c r="F8769">
        <v>5016380555</v>
      </c>
      <c r="G8769" s="276">
        <v>45828</v>
      </c>
      <c r="H8769">
        <v>20250611738019</v>
      </c>
      <c r="I8769">
        <v>5.2320000000000002</v>
      </c>
      <c r="J8769" s="289" t="s">
        <v>853</v>
      </c>
      <c r="K8769" s="289" t="s">
        <v>19551</v>
      </c>
      <c r="L8769" s="289" t="s">
        <v>280</v>
      </c>
      <c r="M8769" s="289" t="s">
        <v>19392</v>
      </c>
      <c r="N8769" s="289" t="s">
        <v>856</v>
      </c>
      <c r="O8769" s="289" t="s">
        <v>18284</v>
      </c>
      <c r="P8769" s="289">
        <f>VLOOKUP(CAT_Details[[#This Row],[Delivery Bp Customer Code]],Table6[],2,0)</f>
        <v>3705</v>
      </c>
    </row>
    <row r="8770" spans="1:16" x14ac:dyDescent="0.25">
      <c r="A8770" s="289" t="s">
        <v>17052</v>
      </c>
      <c r="B8770">
        <v>4</v>
      </c>
      <c r="C8770">
        <v>2736</v>
      </c>
      <c r="D8770">
        <v>2.5</v>
      </c>
      <c r="E8770" s="289" t="s">
        <v>19552</v>
      </c>
      <c r="F8770">
        <v>5016394271</v>
      </c>
      <c r="G8770" s="276">
        <v>45828</v>
      </c>
      <c r="H8770">
        <v>20250612739232</v>
      </c>
      <c r="I8770">
        <v>6</v>
      </c>
      <c r="J8770" s="289" t="s">
        <v>345</v>
      </c>
      <c r="K8770" s="289" t="s">
        <v>19553</v>
      </c>
      <c r="L8770" s="289" t="s">
        <v>280</v>
      </c>
      <c r="M8770" s="289" t="s">
        <v>19554</v>
      </c>
      <c r="N8770" s="289" t="s">
        <v>18695</v>
      </c>
      <c r="O8770" s="289" t="s">
        <v>18284</v>
      </c>
      <c r="P8770" s="289">
        <f>VLOOKUP(CAT_Details[[#This Row],[Delivery Bp Customer Code]],Table6[],2,0)</f>
        <v>3705</v>
      </c>
    </row>
    <row r="8771" spans="1:16" x14ac:dyDescent="0.25">
      <c r="A8771" s="289" t="s">
        <v>17052</v>
      </c>
      <c r="B8771">
        <v>1</v>
      </c>
      <c r="C8771">
        <v>155</v>
      </c>
      <c r="D8771">
        <v>0.5</v>
      </c>
      <c r="E8771" s="289" t="s">
        <v>19555</v>
      </c>
      <c r="F8771">
        <v>5016411639</v>
      </c>
      <c r="G8771" s="276">
        <v>45828</v>
      </c>
      <c r="H8771">
        <v>20250611738532</v>
      </c>
      <c r="I8771">
        <v>1.8839999999999999</v>
      </c>
      <c r="J8771" s="289" t="s">
        <v>275</v>
      </c>
      <c r="K8771" s="289" t="s">
        <v>19556</v>
      </c>
      <c r="L8771" s="289" t="s">
        <v>280</v>
      </c>
      <c r="M8771" s="289" t="s">
        <v>19557</v>
      </c>
      <c r="N8771" s="289" t="s">
        <v>18883</v>
      </c>
      <c r="O8771" s="289" t="s">
        <v>18284</v>
      </c>
      <c r="P8771" s="289">
        <f>VLOOKUP(CAT_Details[[#This Row],[Delivery Bp Customer Code]],Table6[],2,0)</f>
        <v>3705</v>
      </c>
    </row>
    <row r="8772" spans="1:16" x14ac:dyDescent="0.25">
      <c r="A8772" s="289" t="s">
        <v>17052</v>
      </c>
      <c r="B8772">
        <v>3</v>
      </c>
      <c r="C8772">
        <v>38.4</v>
      </c>
      <c r="D8772">
        <v>0.19</v>
      </c>
      <c r="E8772" s="289" t="s">
        <v>19555</v>
      </c>
      <c r="F8772">
        <v>5016411641</v>
      </c>
      <c r="G8772" s="276">
        <v>45828</v>
      </c>
      <c r="H8772">
        <v>20250611738539</v>
      </c>
      <c r="I8772">
        <v>9.0999999999999998E-2</v>
      </c>
      <c r="J8772" s="289" t="s">
        <v>275</v>
      </c>
      <c r="K8772" s="289" t="s">
        <v>19558</v>
      </c>
      <c r="L8772" s="289" t="s">
        <v>280</v>
      </c>
      <c r="M8772" s="289" t="s">
        <v>19557</v>
      </c>
      <c r="N8772" s="289" t="s">
        <v>18883</v>
      </c>
      <c r="O8772" s="289" t="s">
        <v>18284</v>
      </c>
      <c r="P8772" s="289">
        <f>VLOOKUP(CAT_Details[[#This Row],[Delivery Bp Customer Code]],Table6[],2,0)</f>
        <v>3705</v>
      </c>
    </row>
    <row r="8773" spans="1:16" x14ac:dyDescent="0.25">
      <c r="A8773" s="289" t="s">
        <v>17052</v>
      </c>
      <c r="B8773">
        <v>3</v>
      </c>
      <c r="C8773">
        <v>351.2</v>
      </c>
      <c r="D8773">
        <v>0.9</v>
      </c>
      <c r="E8773" s="289" t="s">
        <v>19559</v>
      </c>
      <c r="F8773">
        <v>5016411722</v>
      </c>
      <c r="G8773" s="276">
        <v>45828</v>
      </c>
      <c r="H8773">
        <v>20250611738252</v>
      </c>
      <c r="I8773">
        <v>1.4350000000000001</v>
      </c>
      <c r="J8773" s="289" t="s">
        <v>302</v>
      </c>
      <c r="K8773" s="289" t="s">
        <v>19560</v>
      </c>
      <c r="L8773" s="289" t="s">
        <v>280</v>
      </c>
      <c r="M8773" s="289" t="s">
        <v>19404</v>
      </c>
      <c r="N8773" s="289" t="s">
        <v>18873</v>
      </c>
      <c r="O8773" s="289" t="s">
        <v>18284</v>
      </c>
      <c r="P8773" s="289">
        <f>VLOOKUP(CAT_Details[[#This Row],[Delivery Bp Customer Code]],Table6[],2,0)</f>
        <v>3705</v>
      </c>
    </row>
    <row r="8774" spans="1:16" x14ac:dyDescent="0.25">
      <c r="A8774" s="289" t="s">
        <v>17052</v>
      </c>
      <c r="B8774">
        <v>5</v>
      </c>
      <c r="C8774">
        <v>1987</v>
      </c>
      <c r="D8774">
        <v>1.43</v>
      </c>
      <c r="E8774" s="289" t="s">
        <v>19561</v>
      </c>
      <c r="F8774">
        <v>5016411727</v>
      </c>
      <c r="G8774" s="276">
        <v>45828</v>
      </c>
      <c r="H8774">
        <v>20250613740322</v>
      </c>
      <c r="I8774">
        <v>1.8280000000000001</v>
      </c>
      <c r="J8774" s="289" t="s">
        <v>275</v>
      </c>
      <c r="K8774" s="289" t="s">
        <v>19562</v>
      </c>
      <c r="L8774" s="289" t="s">
        <v>280</v>
      </c>
      <c r="M8774" s="289" t="s">
        <v>19557</v>
      </c>
      <c r="N8774" s="289" t="s">
        <v>18892</v>
      </c>
      <c r="O8774" s="289" t="s">
        <v>18284</v>
      </c>
      <c r="P8774" s="289">
        <f>VLOOKUP(CAT_Details[[#This Row],[Delivery Bp Customer Code]],Table6[],2,0)</f>
        <v>3705</v>
      </c>
    </row>
    <row r="8775" spans="1:16" x14ac:dyDescent="0.25">
      <c r="A8775" s="289" t="s">
        <v>17052</v>
      </c>
      <c r="B8775">
        <v>2</v>
      </c>
      <c r="C8775">
        <v>37.69</v>
      </c>
      <c r="D8775">
        <v>0.21</v>
      </c>
      <c r="E8775" s="289" t="s">
        <v>19563</v>
      </c>
      <c r="F8775">
        <v>5016411870</v>
      </c>
      <c r="G8775" s="276">
        <v>45828</v>
      </c>
      <c r="H8775">
        <v>20250611738475</v>
      </c>
      <c r="I8775">
        <v>0.113</v>
      </c>
      <c r="J8775" s="289" t="s">
        <v>275</v>
      </c>
      <c r="K8775" s="289" t="s">
        <v>19564</v>
      </c>
      <c r="L8775" s="289" t="s">
        <v>280</v>
      </c>
      <c r="M8775" s="289" t="s">
        <v>19557</v>
      </c>
      <c r="N8775" s="289" t="s">
        <v>19565</v>
      </c>
      <c r="O8775" s="289" t="s">
        <v>18284</v>
      </c>
      <c r="P8775" s="289">
        <f>VLOOKUP(CAT_Details[[#This Row],[Delivery Bp Customer Code]],Table6[],2,0)</f>
        <v>3705</v>
      </c>
    </row>
    <row r="8776" spans="1:16" x14ac:dyDescent="0.25">
      <c r="A8776" s="289" t="s">
        <v>17052</v>
      </c>
      <c r="B8776">
        <v>1</v>
      </c>
      <c r="C8776">
        <v>25</v>
      </c>
      <c r="D8776">
        <v>0.11</v>
      </c>
      <c r="E8776" s="289" t="s">
        <v>19566</v>
      </c>
      <c r="F8776">
        <v>5016411925</v>
      </c>
      <c r="G8776" s="276">
        <v>45828</v>
      </c>
      <c r="H8776">
        <v>20250613740158</v>
      </c>
      <c r="I8776">
        <v>7.4999999999999997E-2</v>
      </c>
      <c r="J8776" s="289" t="s">
        <v>275</v>
      </c>
      <c r="K8776" s="289" t="s">
        <v>19567</v>
      </c>
      <c r="L8776" s="289" t="s">
        <v>280</v>
      </c>
      <c r="M8776" s="289"/>
      <c r="N8776" s="289" t="s">
        <v>18889</v>
      </c>
      <c r="O8776" s="289" t="s">
        <v>18284</v>
      </c>
      <c r="P8776" s="289">
        <f>VLOOKUP(CAT_Details[[#This Row],[Delivery Bp Customer Code]],Table6[],2,0)</f>
        <v>3705</v>
      </c>
    </row>
    <row r="8777" spans="1:16" x14ac:dyDescent="0.25">
      <c r="A8777" s="289" t="s">
        <v>17052</v>
      </c>
      <c r="B8777">
        <v>11</v>
      </c>
      <c r="C8777">
        <v>538.20000000000005</v>
      </c>
      <c r="D8777">
        <v>3.06</v>
      </c>
      <c r="E8777" s="289" t="s">
        <v>19568</v>
      </c>
      <c r="F8777">
        <v>5016411976</v>
      </c>
      <c r="G8777" s="276">
        <v>45828</v>
      </c>
      <c r="H8777">
        <v>20250612739516</v>
      </c>
      <c r="I8777">
        <v>3.6139999999999999</v>
      </c>
      <c r="J8777" s="289" t="s">
        <v>275</v>
      </c>
      <c r="K8777" s="289" t="s">
        <v>19569</v>
      </c>
      <c r="L8777" s="289" t="s">
        <v>280</v>
      </c>
      <c r="M8777" s="289" t="s">
        <v>19557</v>
      </c>
      <c r="N8777" s="289" t="s">
        <v>19156</v>
      </c>
      <c r="O8777" s="289" t="s">
        <v>18284</v>
      </c>
      <c r="P8777" s="289">
        <f>VLOOKUP(CAT_Details[[#This Row],[Delivery Bp Customer Code]],Table6[],2,0)</f>
        <v>3705</v>
      </c>
    </row>
    <row r="8778" spans="1:16" x14ac:dyDescent="0.25">
      <c r="A8778" s="289" t="s">
        <v>17052</v>
      </c>
      <c r="B8778">
        <v>6</v>
      </c>
      <c r="C8778">
        <v>4482</v>
      </c>
      <c r="D8778">
        <v>4.6399999999999997</v>
      </c>
      <c r="E8778" s="289" t="s">
        <v>19570</v>
      </c>
      <c r="F8778">
        <v>5016412054</v>
      </c>
      <c r="G8778" s="276">
        <v>45828</v>
      </c>
      <c r="H8778">
        <v>20250612739376</v>
      </c>
      <c r="I8778">
        <v>4.452</v>
      </c>
      <c r="J8778" s="289" t="s">
        <v>302</v>
      </c>
      <c r="K8778" s="289" t="s">
        <v>19571</v>
      </c>
      <c r="L8778" s="289" t="s">
        <v>280</v>
      </c>
      <c r="M8778" s="289" t="s">
        <v>19404</v>
      </c>
      <c r="N8778" s="289" t="s">
        <v>19572</v>
      </c>
      <c r="O8778" s="289" t="s">
        <v>18284</v>
      </c>
      <c r="P8778" s="289">
        <f>VLOOKUP(CAT_Details[[#This Row],[Delivery Bp Customer Code]],Table6[],2,0)</f>
        <v>3705</v>
      </c>
    </row>
    <row r="8779" spans="1:16" x14ac:dyDescent="0.25">
      <c r="A8779" s="289" t="s">
        <v>17052</v>
      </c>
      <c r="B8779">
        <v>1</v>
      </c>
      <c r="C8779">
        <v>54</v>
      </c>
      <c r="D8779">
        <v>0.37</v>
      </c>
      <c r="E8779" s="289" t="s">
        <v>19573</v>
      </c>
      <c r="F8779">
        <v>5016412113</v>
      </c>
      <c r="G8779" s="276">
        <v>45828</v>
      </c>
      <c r="H8779">
        <v>20250612739675</v>
      </c>
      <c r="I8779">
        <v>0.40500000000000003</v>
      </c>
      <c r="J8779" s="289" t="s">
        <v>275</v>
      </c>
      <c r="K8779" s="289" t="s">
        <v>19574</v>
      </c>
      <c r="L8779" s="289" t="s">
        <v>280</v>
      </c>
      <c r="M8779" s="289" t="s">
        <v>19557</v>
      </c>
      <c r="N8779" s="289" t="s">
        <v>19575</v>
      </c>
      <c r="O8779" s="289" t="s">
        <v>18284</v>
      </c>
      <c r="P8779" s="289">
        <f>VLOOKUP(CAT_Details[[#This Row],[Delivery Bp Customer Code]],Table6[],2,0)</f>
        <v>3705</v>
      </c>
    </row>
    <row r="8780" spans="1:16" x14ac:dyDescent="0.25">
      <c r="A8780" s="289" t="s">
        <v>17052</v>
      </c>
      <c r="B8780">
        <v>1</v>
      </c>
      <c r="C8780">
        <v>305</v>
      </c>
      <c r="D8780">
        <v>0.5</v>
      </c>
      <c r="E8780" s="289" t="s">
        <v>19576</v>
      </c>
      <c r="F8780">
        <v>5016443802</v>
      </c>
      <c r="G8780" s="276">
        <v>45828</v>
      </c>
      <c r="H8780">
        <v>20250616741687</v>
      </c>
      <c r="I8780">
        <v>0.96</v>
      </c>
      <c r="J8780" s="289" t="s">
        <v>302</v>
      </c>
      <c r="K8780" s="289" t="s">
        <v>19577</v>
      </c>
      <c r="L8780" s="289" t="s">
        <v>280</v>
      </c>
      <c r="M8780" s="289" t="s">
        <v>19438</v>
      </c>
      <c r="N8780" s="289" t="s">
        <v>18288</v>
      </c>
      <c r="O8780" s="289" t="s">
        <v>18284</v>
      </c>
      <c r="P8780" s="289">
        <f>VLOOKUP(CAT_Details[[#This Row],[Delivery Bp Customer Code]],Table6[],2,0)</f>
        <v>3705</v>
      </c>
    </row>
    <row r="8781" spans="1:16" x14ac:dyDescent="0.25">
      <c r="A8781" s="289" t="s">
        <v>17052</v>
      </c>
      <c r="B8781">
        <v>1</v>
      </c>
      <c r="C8781">
        <v>46</v>
      </c>
      <c r="D8781">
        <v>0.4</v>
      </c>
      <c r="E8781" s="289" t="s">
        <v>19578</v>
      </c>
      <c r="F8781">
        <v>5016443935</v>
      </c>
      <c r="G8781" s="276">
        <v>45828</v>
      </c>
      <c r="H8781">
        <v>20250616741692</v>
      </c>
      <c r="I8781">
        <v>0.432</v>
      </c>
      <c r="J8781" s="289" t="s">
        <v>302</v>
      </c>
      <c r="K8781" s="289" t="s">
        <v>19579</v>
      </c>
      <c r="L8781" s="289" t="s">
        <v>280</v>
      </c>
      <c r="M8781" s="289" t="s">
        <v>19438</v>
      </c>
      <c r="N8781" s="289" t="s">
        <v>18288</v>
      </c>
      <c r="O8781" s="289" t="s">
        <v>18284</v>
      </c>
      <c r="P8781" s="289">
        <f>VLOOKUP(CAT_Details[[#This Row],[Delivery Bp Customer Code]],Table6[],2,0)</f>
        <v>3705</v>
      </c>
    </row>
    <row r="8782" spans="1:16" x14ac:dyDescent="0.25">
      <c r="A8782" s="289" t="s">
        <v>17052</v>
      </c>
      <c r="B8782">
        <v>10</v>
      </c>
      <c r="C8782">
        <v>96</v>
      </c>
      <c r="D8782">
        <v>5</v>
      </c>
      <c r="E8782" s="289" t="s">
        <v>19580</v>
      </c>
      <c r="F8782">
        <v>5016443994</v>
      </c>
      <c r="G8782" s="276">
        <v>45828</v>
      </c>
      <c r="H8782">
        <v>20250616741690</v>
      </c>
      <c r="I8782">
        <v>7.8</v>
      </c>
      <c r="J8782" s="289" t="s">
        <v>302</v>
      </c>
      <c r="K8782" s="289" t="s">
        <v>19581</v>
      </c>
      <c r="L8782" s="289" t="s">
        <v>280</v>
      </c>
      <c r="M8782" s="289" t="s">
        <v>19582</v>
      </c>
      <c r="N8782" s="289" t="s">
        <v>18288</v>
      </c>
      <c r="O8782" s="289" t="s">
        <v>18284</v>
      </c>
      <c r="P8782" s="289">
        <f>VLOOKUP(CAT_Details[[#This Row],[Delivery Bp Customer Code]],Table6[],2,0)</f>
        <v>3705</v>
      </c>
    </row>
    <row r="8783" spans="1:16" x14ac:dyDescent="0.25">
      <c r="A8783" s="289" t="s">
        <v>17052</v>
      </c>
      <c r="B8783">
        <v>1</v>
      </c>
      <c r="C8783">
        <v>23</v>
      </c>
      <c r="D8783">
        <v>0.3</v>
      </c>
      <c r="E8783" s="289" t="s">
        <v>19580</v>
      </c>
      <c r="F8783">
        <v>5016443995</v>
      </c>
      <c r="G8783" s="276">
        <v>45828</v>
      </c>
      <c r="H8783">
        <v>20250616741683</v>
      </c>
      <c r="I8783">
        <v>0.32100000000000001</v>
      </c>
      <c r="J8783" s="289" t="s">
        <v>302</v>
      </c>
      <c r="K8783" s="289" t="s">
        <v>19583</v>
      </c>
      <c r="L8783" s="289" t="s">
        <v>280</v>
      </c>
      <c r="M8783" s="289" t="s">
        <v>19582</v>
      </c>
      <c r="N8783" s="289" t="s">
        <v>18288</v>
      </c>
      <c r="O8783" s="289" t="s">
        <v>18284</v>
      </c>
      <c r="P8783" s="289">
        <f>VLOOKUP(CAT_Details[[#This Row],[Delivery Bp Customer Code]],Table6[],2,0)</f>
        <v>3705</v>
      </c>
    </row>
    <row r="8784" spans="1:16" x14ac:dyDescent="0.25">
      <c r="A8784" s="289" t="s">
        <v>874</v>
      </c>
      <c r="B8784">
        <v>16</v>
      </c>
      <c r="C8784">
        <v>1952</v>
      </c>
      <c r="D8784">
        <v>6.67</v>
      </c>
      <c r="E8784" s="289" t="s">
        <v>19584</v>
      </c>
      <c r="F8784">
        <v>5016380583</v>
      </c>
      <c r="G8784" s="276">
        <v>45828</v>
      </c>
      <c r="H8784">
        <v>20250610736603</v>
      </c>
      <c r="I8784">
        <v>33.6</v>
      </c>
      <c r="J8784" s="289" t="s">
        <v>294</v>
      </c>
      <c r="K8784" s="289" t="s">
        <v>19585</v>
      </c>
      <c r="L8784" s="289" t="s">
        <v>275</v>
      </c>
      <c r="M8784" s="289" t="s">
        <v>19586</v>
      </c>
      <c r="N8784" s="289" t="s">
        <v>5685</v>
      </c>
      <c r="O8784" s="289" t="s">
        <v>1014</v>
      </c>
      <c r="P8784" s="289" t="str">
        <f>VLOOKUP(CAT_Details[[#This Row],[Delivery Bp Customer Code]],Table6[],2,0)</f>
        <v>MZ07</v>
      </c>
    </row>
    <row r="8785" spans="1:16" x14ac:dyDescent="0.25">
      <c r="A8785" s="289" t="s">
        <v>874</v>
      </c>
      <c r="B8785">
        <v>7</v>
      </c>
      <c r="C8785">
        <v>940</v>
      </c>
      <c r="D8785">
        <v>3.35</v>
      </c>
      <c r="E8785" s="289" t="s">
        <v>19587</v>
      </c>
      <c r="F8785">
        <v>5016394348</v>
      </c>
      <c r="G8785" s="276">
        <v>45828</v>
      </c>
      <c r="H8785">
        <v>20250611737823</v>
      </c>
      <c r="I8785">
        <v>5.62</v>
      </c>
      <c r="J8785" s="289" t="s">
        <v>345</v>
      </c>
      <c r="K8785" s="289" t="s">
        <v>19588</v>
      </c>
      <c r="L8785" s="289" t="s">
        <v>275</v>
      </c>
      <c r="M8785" s="289" t="s">
        <v>19589</v>
      </c>
      <c r="N8785" s="289" t="s">
        <v>427</v>
      </c>
      <c r="O8785" s="289" t="s">
        <v>1014</v>
      </c>
      <c r="P8785" s="289" t="str">
        <f>VLOOKUP(CAT_Details[[#This Row],[Delivery Bp Customer Code]],Table6[],2,0)</f>
        <v>MZ07</v>
      </c>
    </row>
    <row r="8786" spans="1:16" x14ac:dyDescent="0.25">
      <c r="A8786" s="289" t="s">
        <v>874</v>
      </c>
      <c r="B8786">
        <v>44</v>
      </c>
      <c r="C8786">
        <v>6160</v>
      </c>
      <c r="D8786">
        <v>13.6</v>
      </c>
      <c r="E8786" s="289" t="s">
        <v>19590</v>
      </c>
      <c r="F8786">
        <v>5016394746</v>
      </c>
      <c r="G8786" s="276">
        <v>45828</v>
      </c>
      <c r="H8786">
        <v>20250611737814</v>
      </c>
      <c r="I8786">
        <v>35.320999999999998</v>
      </c>
      <c r="J8786" s="289" t="s">
        <v>345</v>
      </c>
      <c r="K8786" s="289" t="s">
        <v>19591</v>
      </c>
      <c r="L8786" s="289" t="s">
        <v>275</v>
      </c>
      <c r="M8786" s="289" t="s">
        <v>19592</v>
      </c>
      <c r="N8786" s="289" t="s">
        <v>427</v>
      </c>
      <c r="O8786" s="289" t="s">
        <v>1014</v>
      </c>
      <c r="P8786" s="289" t="str">
        <f>VLOOKUP(CAT_Details[[#This Row],[Delivery Bp Customer Code]],Table6[],2,0)</f>
        <v>MZ07</v>
      </c>
    </row>
    <row r="8787" spans="1:16" x14ac:dyDescent="0.25">
      <c r="A8787" s="289" t="s">
        <v>3329</v>
      </c>
      <c r="B8787">
        <v>7</v>
      </c>
      <c r="C8787">
        <v>597</v>
      </c>
      <c r="D8787">
        <v>1.8</v>
      </c>
      <c r="E8787" s="289" t="s">
        <v>19593</v>
      </c>
      <c r="F8787">
        <v>5016380367</v>
      </c>
      <c r="G8787" s="276">
        <v>45828</v>
      </c>
      <c r="H8787">
        <v>20250610737090</v>
      </c>
      <c r="I8787">
        <v>4.1520000000000001</v>
      </c>
      <c r="J8787" s="289" t="s">
        <v>401</v>
      </c>
      <c r="K8787" s="289" t="s">
        <v>19594</v>
      </c>
      <c r="L8787" s="289" t="s">
        <v>275</v>
      </c>
      <c r="M8787" s="289" t="s">
        <v>19595</v>
      </c>
      <c r="N8787" s="289" t="s">
        <v>2533</v>
      </c>
      <c r="O8787" s="289" t="s">
        <v>3332</v>
      </c>
      <c r="P8787" s="289">
        <f>VLOOKUP(CAT_Details[[#This Row],[Delivery Bp Customer Code]],Table6[],2,0)</f>
        <v>3402</v>
      </c>
    </row>
    <row r="8788" spans="1:16" x14ac:dyDescent="0.25">
      <c r="A8788" s="289" t="s">
        <v>3329</v>
      </c>
      <c r="B8788">
        <v>1</v>
      </c>
      <c r="C8788">
        <v>300</v>
      </c>
      <c r="D8788">
        <v>0.4</v>
      </c>
      <c r="E8788" s="289" t="s">
        <v>19596</v>
      </c>
      <c r="F8788">
        <v>5016380469</v>
      </c>
      <c r="G8788" s="276">
        <v>45828</v>
      </c>
      <c r="H8788">
        <v>20250606735238</v>
      </c>
      <c r="I8788">
        <v>0.38400000000000001</v>
      </c>
      <c r="J8788" s="289" t="s">
        <v>294</v>
      </c>
      <c r="K8788" s="289" t="s">
        <v>19597</v>
      </c>
      <c r="L8788" s="289" t="s">
        <v>275</v>
      </c>
      <c r="M8788" s="289" t="s">
        <v>18924</v>
      </c>
      <c r="N8788" s="289" t="s">
        <v>394</v>
      </c>
      <c r="O8788" s="289" t="s">
        <v>3332</v>
      </c>
      <c r="P8788" s="289">
        <f>VLOOKUP(CAT_Details[[#This Row],[Delivery Bp Customer Code]],Table6[],2,0)</f>
        <v>3402</v>
      </c>
    </row>
    <row r="8789" spans="1:16" x14ac:dyDescent="0.25">
      <c r="A8789" s="289" t="s">
        <v>3329</v>
      </c>
      <c r="B8789">
        <v>2</v>
      </c>
      <c r="C8789">
        <v>237</v>
      </c>
      <c r="D8789">
        <v>0.59</v>
      </c>
      <c r="E8789" s="289" t="s">
        <v>19598</v>
      </c>
      <c r="F8789">
        <v>5016394399</v>
      </c>
      <c r="G8789" s="276">
        <v>45828</v>
      </c>
      <c r="H8789">
        <v>20250611738013</v>
      </c>
      <c r="I8789">
        <v>0.378</v>
      </c>
      <c r="J8789" s="289" t="s">
        <v>1047</v>
      </c>
      <c r="K8789" s="289" t="s">
        <v>19599</v>
      </c>
      <c r="L8789" s="289" t="s">
        <v>275</v>
      </c>
      <c r="M8789" s="289" t="s">
        <v>18924</v>
      </c>
      <c r="N8789" s="289" t="s">
        <v>1049</v>
      </c>
      <c r="O8789" s="289" t="s">
        <v>3332</v>
      </c>
      <c r="P8789" s="289">
        <f>VLOOKUP(CAT_Details[[#This Row],[Delivery Bp Customer Code]],Table6[],2,0)</f>
        <v>3402</v>
      </c>
    </row>
    <row r="8790" spans="1:16" x14ac:dyDescent="0.25">
      <c r="A8790" s="289" t="s">
        <v>3329</v>
      </c>
      <c r="B8790">
        <v>3</v>
      </c>
      <c r="C8790">
        <v>639</v>
      </c>
      <c r="D8790">
        <v>1.2</v>
      </c>
      <c r="E8790" s="289" t="s">
        <v>19600</v>
      </c>
      <c r="F8790">
        <v>5016411561</v>
      </c>
      <c r="G8790" s="276">
        <v>45828</v>
      </c>
      <c r="H8790">
        <v>20250611738484</v>
      </c>
      <c r="I8790">
        <v>2.88</v>
      </c>
      <c r="J8790" s="289" t="s">
        <v>280</v>
      </c>
      <c r="K8790" s="289" t="s">
        <v>19601</v>
      </c>
      <c r="L8790" s="289" t="s">
        <v>275</v>
      </c>
      <c r="M8790" s="289" t="s">
        <v>19411</v>
      </c>
      <c r="N8790" s="289" t="s">
        <v>619</v>
      </c>
      <c r="O8790" s="289" t="s">
        <v>3332</v>
      </c>
      <c r="P8790" s="289">
        <f>VLOOKUP(CAT_Details[[#This Row],[Delivery Bp Customer Code]],Table6[],2,0)</f>
        <v>3402</v>
      </c>
    </row>
    <row r="8791" spans="1:16" x14ac:dyDescent="0.25">
      <c r="A8791" s="289" t="s">
        <v>3329</v>
      </c>
      <c r="B8791">
        <v>1</v>
      </c>
      <c r="C8791">
        <v>129</v>
      </c>
      <c r="D8791">
        <v>0.4</v>
      </c>
      <c r="E8791" s="289" t="s">
        <v>19600</v>
      </c>
      <c r="F8791">
        <v>5016411562</v>
      </c>
      <c r="G8791" s="276">
        <v>45828</v>
      </c>
      <c r="H8791">
        <v>20250611738481</v>
      </c>
      <c r="I8791">
        <v>0.48</v>
      </c>
      <c r="J8791" s="289" t="s">
        <v>280</v>
      </c>
      <c r="K8791" s="289" t="s">
        <v>19602</v>
      </c>
      <c r="L8791" s="289" t="s">
        <v>275</v>
      </c>
      <c r="M8791" s="289" t="s">
        <v>19411</v>
      </c>
      <c r="N8791" s="289" t="s">
        <v>619</v>
      </c>
      <c r="O8791" s="289" t="s">
        <v>3332</v>
      </c>
      <c r="P8791" s="289">
        <f>VLOOKUP(CAT_Details[[#This Row],[Delivery Bp Customer Code]],Table6[],2,0)</f>
        <v>3402</v>
      </c>
    </row>
    <row r="8792" spans="1:16" x14ac:dyDescent="0.25">
      <c r="A8792" s="289" t="s">
        <v>3329</v>
      </c>
      <c r="B8792">
        <v>3</v>
      </c>
      <c r="C8792">
        <v>192</v>
      </c>
      <c r="D8792">
        <v>1.2</v>
      </c>
      <c r="E8792" s="289" t="s">
        <v>19327</v>
      </c>
      <c r="F8792">
        <v>5016412128</v>
      </c>
      <c r="G8792" s="276">
        <v>45828</v>
      </c>
      <c r="H8792">
        <v>20250611737670</v>
      </c>
      <c r="I8792">
        <v>2.9089999999999998</v>
      </c>
      <c r="J8792" s="289" t="s">
        <v>350</v>
      </c>
      <c r="K8792" s="289" t="s">
        <v>19603</v>
      </c>
      <c r="L8792" s="289" t="s">
        <v>275</v>
      </c>
      <c r="M8792" s="289"/>
      <c r="N8792" s="289" t="s">
        <v>690</v>
      </c>
      <c r="O8792" s="289" t="s">
        <v>3332</v>
      </c>
      <c r="P8792" s="289">
        <f>VLOOKUP(CAT_Details[[#This Row],[Delivery Bp Customer Code]],Table6[],2,0)</f>
        <v>3402</v>
      </c>
    </row>
    <row r="8793" spans="1:16" x14ac:dyDescent="0.25">
      <c r="A8793" s="289" t="s">
        <v>3329</v>
      </c>
      <c r="B8793">
        <v>11</v>
      </c>
      <c r="C8793">
        <v>550</v>
      </c>
      <c r="D8793">
        <v>6.9</v>
      </c>
      <c r="E8793" s="289" t="s">
        <v>19604</v>
      </c>
      <c r="F8793">
        <v>5016443899</v>
      </c>
      <c r="G8793" s="276">
        <v>45828</v>
      </c>
      <c r="H8793">
        <v>20250617742456</v>
      </c>
      <c r="I8793">
        <v>15.329000000000001</v>
      </c>
      <c r="J8793" s="289" t="s">
        <v>273</v>
      </c>
      <c r="K8793" s="289" t="s">
        <v>19605</v>
      </c>
      <c r="L8793" s="289" t="s">
        <v>275</v>
      </c>
      <c r="M8793" s="289" t="s">
        <v>19392</v>
      </c>
      <c r="N8793" s="289" t="s">
        <v>1240</v>
      </c>
      <c r="O8793" s="289" t="s">
        <v>3332</v>
      </c>
      <c r="P8793" s="289">
        <f>VLOOKUP(CAT_Details[[#This Row],[Delivery Bp Customer Code]],Table6[],2,0)</f>
        <v>3402</v>
      </c>
    </row>
    <row r="8794" spans="1:16" x14ac:dyDescent="0.25">
      <c r="A8794" s="289" t="s">
        <v>3329</v>
      </c>
      <c r="B8794">
        <v>5</v>
      </c>
      <c r="C8794">
        <v>64.5</v>
      </c>
      <c r="D8794">
        <v>0.4</v>
      </c>
      <c r="E8794" s="289" t="s">
        <v>19606</v>
      </c>
      <c r="F8794">
        <v>5016444010</v>
      </c>
      <c r="G8794" s="276">
        <v>45828</v>
      </c>
      <c r="H8794">
        <v>20250613740662</v>
      </c>
      <c r="I8794">
        <v>0.315</v>
      </c>
      <c r="J8794" s="289" t="s">
        <v>302</v>
      </c>
      <c r="K8794" s="289" t="s">
        <v>19607</v>
      </c>
      <c r="L8794" s="289" t="s">
        <v>275</v>
      </c>
      <c r="M8794" s="289" t="s">
        <v>19438</v>
      </c>
      <c r="N8794" s="289" t="s">
        <v>15493</v>
      </c>
      <c r="O8794" s="289" t="s">
        <v>3332</v>
      </c>
      <c r="P8794" s="289">
        <f>VLOOKUP(CAT_Details[[#This Row],[Delivery Bp Customer Code]],Table6[],2,0)</f>
        <v>3402</v>
      </c>
    </row>
    <row r="8795" spans="1:16" x14ac:dyDescent="0.25">
      <c r="A8795" s="289" t="s">
        <v>76</v>
      </c>
      <c r="B8795">
        <v>1</v>
      </c>
      <c r="C8795">
        <v>310</v>
      </c>
      <c r="D8795">
        <v>0.4</v>
      </c>
      <c r="E8795" s="289" t="s">
        <v>19608</v>
      </c>
      <c r="F8795">
        <v>5016394248</v>
      </c>
      <c r="G8795" s="276">
        <v>45828</v>
      </c>
      <c r="H8795">
        <v>20250613740093</v>
      </c>
      <c r="I8795">
        <v>0.48</v>
      </c>
      <c r="J8795" s="289" t="s">
        <v>324</v>
      </c>
      <c r="K8795" s="289" t="s">
        <v>19609</v>
      </c>
      <c r="L8795" s="289" t="s">
        <v>275</v>
      </c>
      <c r="M8795" s="289" t="s">
        <v>19526</v>
      </c>
      <c r="N8795" s="289" t="s">
        <v>19610</v>
      </c>
      <c r="O8795" s="289" t="s">
        <v>16049</v>
      </c>
      <c r="P8795" s="289" t="str">
        <f>VLOOKUP(CAT_Details[[#This Row],[Delivery Bp Customer Code]],Table6[],2,0)</f>
        <v>MZ02</v>
      </c>
    </row>
    <row r="8796" spans="1:16" x14ac:dyDescent="0.25">
      <c r="A8796" s="289" t="s">
        <v>76</v>
      </c>
      <c r="B8796">
        <v>2</v>
      </c>
      <c r="C8796">
        <v>332</v>
      </c>
      <c r="D8796">
        <v>0.8</v>
      </c>
      <c r="E8796" s="289" t="s">
        <v>19587</v>
      </c>
      <c r="F8796">
        <v>5016394347</v>
      </c>
      <c r="G8796" s="276">
        <v>45828</v>
      </c>
      <c r="H8796">
        <v>20250611737769</v>
      </c>
      <c r="I8796">
        <v>1.728</v>
      </c>
      <c r="J8796" s="289" t="s">
        <v>345</v>
      </c>
      <c r="K8796" s="289" t="s">
        <v>19611</v>
      </c>
      <c r="L8796" s="289" t="s">
        <v>275</v>
      </c>
      <c r="M8796" s="289" t="s">
        <v>19589</v>
      </c>
      <c r="N8796" s="289" t="s">
        <v>427</v>
      </c>
      <c r="O8796" s="289" t="s">
        <v>16049</v>
      </c>
      <c r="P8796" s="289" t="str">
        <f>VLOOKUP(CAT_Details[[#This Row],[Delivery Bp Customer Code]],Table6[],2,0)</f>
        <v>MZ02</v>
      </c>
    </row>
    <row r="8797" spans="1:16" x14ac:dyDescent="0.25">
      <c r="A8797" s="289" t="s">
        <v>285</v>
      </c>
      <c r="B8797">
        <v>87</v>
      </c>
      <c r="C8797">
        <v>7320</v>
      </c>
      <c r="D8797">
        <v>13.6</v>
      </c>
      <c r="E8797" s="289" t="s">
        <v>19612</v>
      </c>
      <c r="F8797">
        <v>5016348306</v>
      </c>
      <c r="G8797" s="276">
        <v>45828</v>
      </c>
      <c r="H8797">
        <v>20250605734848</v>
      </c>
      <c r="I8797">
        <v>38.015999999999998</v>
      </c>
      <c r="J8797" s="289" t="s">
        <v>756</v>
      </c>
      <c r="K8797" s="289" t="s">
        <v>19613</v>
      </c>
      <c r="L8797" s="289" t="s">
        <v>275</v>
      </c>
      <c r="M8797" s="289" t="s">
        <v>19487</v>
      </c>
      <c r="N8797" s="289" t="s">
        <v>759</v>
      </c>
      <c r="O8797" s="289" t="s">
        <v>291</v>
      </c>
      <c r="P8797" s="289" t="str">
        <f>VLOOKUP(CAT_Details[[#This Row],[Delivery Bp Customer Code]],Table6[],2,0)</f>
        <v>DX01-L5</v>
      </c>
    </row>
    <row r="8798" spans="1:16" x14ac:dyDescent="0.25">
      <c r="A8798" s="289" t="s">
        <v>285</v>
      </c>
      <c r="B8798">
        <v>13</v>
      </c>
      <c r="C8798">
        <v>1300</v>
      </c>
      <c r="D8798">
        <v>5.2</v>
      </c>
      <c r="E8798" s="289" t="s">
        <v>19614</v>
      </c>
      <c r="F8798">
        <v>5016348328</v>
      </c>
      <c r="G8798" s="276">
        <v>45828</v>
      </c>
      <c r="H8798">
        <v>20250605734845</v>
      </c>
      <c r="I8798">
        <v>10.981999999999999</v>
      </c>
      <c r="J8798" s="289" t="s">
        <v>756</v>
      </c>
      <c r="K8798" s="289" t="s">
        <v>19615</v>
      </c>
      <c r="L8798" s="289" t="s">
        <v>275</v>
      </c>
      <c r="M8798" s="289" t="s">
        <v>19487</v>
      </c>
      <c r="N8798" s="289" t="s">
        <v>759</v>
      </c>
      <c r="O8798" s="289" t="s">
        <v>291</v>
      </c>
      <c r="P8798" s="289" t="str">
        <f>VLOOKUP(CAT_Details[[#This Row],[Delivery Bp Customer Code]],Table6[],2,0)</f>
        <v>DX01-L5</v>
      </c>
    </row>
    <row r="8799" spans="1:16" x14ac:dyDescent="0.25">
      <c r="A8799" s="289" t="s">
        <v>285</v>
      </c>
      <c r="B8799">
        <v>37</v>
      </c>
      <c r="C8799">
        <v>850</v>
      </c>
      <c r="D8799">
        <v>1.74</v>
      </c>
      <c r="E8799" s="289" t="s">
        <v>19616</v>
      </c>
      <c r="F8799">
        <v>5016364941</v>
      </c>
      <c r="G8799" s="276">
        <v>45828</v>
      </c>
      <c r="H8799">
        <v>20250610736927</v>
      </c>
      <c r="I8799">
        <v>1.3380000000000001</v>
      </c>
      <c r="J8799" s="289" t="s">
        <v>294</v>
      </c>
      <c r="K8799" s="289" t="s">
        <v>19617</v>
      </c>
      <c r="L8799" s="289" t="s">
        <v>275</v>
      </c>
      <c r="M8799" s="289" t="s">
        <v>18924</v>
      </c>
      <c r="N8799" s="289" t="s">
        <v>1413</v>
      </c>
      <c r="O8799" s="289" t="s">
        <v>291</v>
      </c>
      <c r="P8799" s="289" t="str">
        <f>VLOOKUP(CAT_Details[[#This Row],[Delivery Bp Customer Code]],Table6[],2,0)</f>
        <v>DX01-L5</v>
      </c>
    </row>
    <row r="8800" spans="1:16" x14ac:dyDescent="0.25">
      <c r="A8800" s="289" t="s">
        <v>285</v>
      </c>
      <c r="B8800">
        <v>39</v>
      </c>
      <c r="C8800">
        <v>14077</v>
      </c>
      <c r="D8800">
        <v>13.6</v>
      </c>
      <c r="E8800" s="289" t="s">
        <v>19618</v>
      </c>
      <c r="F8800">
        <v>5016380216</v>
      </c>
      <c r="G8800" s="276">
        <v>45828</v>
      </c>
      <c r="H8800">
        <v>20250606735797</v>
      </c>
      <c r="I8800">
        <v>35.231999999999999</v>
      </c>
      <c r="J8800" s="289" t="s">
        <v>401</v>
      </c>
      <c r="K8800" s="289" t="s">
        <v>19619</v>
      </c>
      <c r="L8800" s="289" t="s">
        <v>275</v>
      </c>
      <c r="M8800" s="289" t="s">
        <v>19620</v>
      </c>
      <c r="N8800" s="289" t="s">
        <v>1028</v>
      </c>
      <c r="O8800" s="289" t="s">
        <v>291</v>
      </c>
      <c r="P8800" s="289" t="str">
        <f>VLOOKUP(CAT_Details[[#This Row],[Delivery Bp Customer Code]],Table6[],2,0)</f>
        <v>DX01-L5</v>
      </c>
    </row>
    <row r="8801" spans="1:16" x14ac:dyDescent="0.25">
      <c r="A8801" s="289" t="s">
        <v>285</v>
      </c>
      <c r="B8801">
        <v>46</v>
      </c>
      <c r="C8801">
        <v>12112</v>
      </c>
      <c r="D8801">
        <v>13.6</v>
      </c>
      <c r="E8801" s="289" t="s">
        <v>19621</v>
      </c>
      <c r="F8801">
        <v>5016380253</v>
      </c>
      <c r="G8801" s="276">
        <v>45828</v>
      </c>
      <c r="H8801">
        <v>20250606735801</v>
      </c>
      <c r="I8801">
        <v>41.81</v>
      </c>
      <c r="J8801" s="289" t="s">
        <v>401</v>
      </c>
      <c r="K8801" s="289" t="s">
        <v>19622</v>
      </c>
      <c r="L8801" s="289" t="s">
        <v>275</v>
      </c>
      <c r="M8801" s="289" t="s">
        <v>19623</v>
      </c>
      <c r="N8801" s="289" t="s">
        <v>1028</v>
      </c>
      <c r="O8801" s="289" t="s">
        <v>291</v>
      </c>
      <c r="P8801" s="289" t="str">
        <f>VLOOKUP(CAT_Details[[#This Row],[Delivery Bp Customer Code]],Table6[],2,0)</f>
        <v>DX01-L5</v>
      </c>
    </row>
    <row r="8802" spans="1:16" x14ac:dyDescent="0.25">
      <c r="A8802" s="289" t="s">
        <v>285</v>
      </c>
      <c r="B8802">
        <v>8</v>
      </c>
      <c r="C8802">
        <v>2422</v>
      </c>
      <c r="D8802">
        <v>3.99</v>
      </c>
      <c r="E8802" s="289" t="s">
        <v>19624</v>
      </c>
      <c r="F8802">
        <v>5016380327</v>
      </c>
      <c r="G8802" s="276">
        <v>45828</v>
      </c>
      <c r="H8802">
        <v>20250611737843</v>
      </c>
      <c r="I8802">
        <v>8.8019999999999996</v>
      </c>
      <c r="J8802" s="289" t="s">
        <v>401</v>
      </c>
      <c r="K8802" s="289" t="s">
        <v>19625</v>
      </c>
      <c r="L8802" s="289" t="s">
        <v>275</v>
      </c>
      <c r="M8802" s="289" t="s">
        <v>19623</v>
      </c>
      <c r="N8802" s="289" t="s">
        <v>16659</v>
      </c>
      <c r="O8802" s="289" t="s">
        <v>291</v>
      </c>
      <c r="P8802" s="289" t="str">
        <f>VLOOKUP(CAT_Details[[#This Row],[Delivery Bp Customer Code]],Table6[],2,0)</f>
        <v>DX01-L5</v>
      </c>
    </row>
    <row r="8803" spans="1:16" x14ac:dyDescent="0.25">
      <c r="A8803" s="289" t="s">
        <v>285</v>
      </c>
      <c r="B8803">
        <v>17</v>
      </c>
      <c r="C8803">
        <v>2635</v>
      </c>
      <c r="D8803">
        <v>7.37</v>
      </c>
      <c r="E8803" s="289" t="s">
        <v>19626</v>
      </c>
      <c r="F8803">
        <v>5016380496</v>
      </c>
      <c r="G8803" s="276">
        <v>45828</v>
      </c>
      <c r="H8803">
        <v>20250610736960</v>
      </c>
      <c r="I8803">
        <v>17.68</v>
      </c>
      <c r="J8803" s="289" t="s">
        <v>294</v>
      </c>
      <c r="K8803" s="289" t="s">
        <v>19627</v>
      </c>
      <c r="L8803" s="289" t="s">
        <v>275</v>
      </c>
      <c r="M8803" s="289" t="s">
        <v>19628</v>
      </c>
      <c r="N8803" s="289" t="s">
        <v>16159</v>
      </c>
      <c r="O8803" s="289" t="s">
        <v>291</v>
      </c>
      <c r="P8803" s="289" t="str">
        <f>VLOOKUP(CAT_Details[[#This Row],[Delivery Bp Customer Code]],Table6[],2,0)</f>
        <v>DX01-L5</v>
      </c>
    </row>
    <row r="8804" spans="1:16" x14ac:dyDescent="0.25">
      <c r="A8804" s="289" t="s">
        <v>285</v>
      </c>
      <c r="B8804">
        <v>3</v>
      </c>
      <c r="C8804">
        <v>328</v>
      </c>
      <c r="D8804">
        <v>0.6</v>
      </c>
      <c r="E8804" s="289" t="s">
        <v>19629</v>
      </c>
      <c r="F8804">
        <v>5016380522</v>
      </c>
      <c r="G8804" s="276">
        <v>45828</v>
      </c>
      <c r="H8804">
        <v>20250611737688</v>
      </c>
      <c r="I8804">
        <v>0.72</v>
      </c>
      <c r="J8804" s="289" t="s">
        <v>324</v>
      </c>
      <c r="K8804" s="289" t="s">
        <v>19630</v>
      </c>
      <c r="L8804" s="289" t="s">
        <v>275</v>
      </c>
      <c r="M8804" s="289" t="s">
        <v>19631</v>
      </c>
      <c r="N8804" s="289" t="s">
        <v>399</v>
      </c>
      <c r="O8804" s="289" t="s">
        <v>291</v>
      </c>
      <c r="P8804" s="289" t="str">
        <f>VLOOKUP(CAT_Details[[#This Row],[Delivery Bp Customer Code]],Table6[],2,0)</f>
        <v>DX01-L5</v>
      </c>
    </row>
    <row r="8805" spans="1:16" x14ac:dyDescent="0.25">
      <c r="A8805" s="289" t="s">
        <v>285</v>
      </c>
      <c r="B8805">
        <v>9</v>
      </c>
      <c r="C8805">
        <v>10350</v>
      </c>
      <c r="D8805">
        <v>3.6</v>
      </c>
      <c r="E8805" s="289" t="s">
        <v>19632</v>
      </c>
      <c r="F8805">
        <v>5016394322</v>
      </c>
      <c r="G8805" s="276">
        <v>45828</v>
      </c>
      <c r="H8805">
        <v>20250612739577</v>
      </c>
      <c r="I8805">
        <v>5.1840000000000002</v>
      </c>
      <c r="J8805" s="289" t="s">
        <v>324</v>
      </c>
      <c r="K8805" s="289" t="s">
        <v>19633</v>
      </c>
      <c r="L8805" s="289" t="s">
        <v>275</v>
      </c>
      <c r="M8805" s="289" t="s">
        <v>19634</v>
      </c>
      <c r="N8805" s="289" t="s">
        <v>333</v>
      </c>
      <c r="O8805" s="289" t="s">
        <v>291</v>
      </c>
      <c r="P8805" s="289" t="str">
        <f>VLOOKUP(CAT_Details[[#This Row],[Delivery Bp Customer Code]],Table6[],2,0)</f>
        <v>DX01-L5</v>
      </c>
    </row>
    <row r="8806" spans="1:16" x14ac:dyDescent="0.25">
      <c r="A8806" s="289" t="s">
        <v>285</v>
      </c>
      <c r="B8806">
        <v>1</v>
      </c>
      <c r="C8806">
        <v>100</v>
      </c>
      <c r="D8806">
        <v>0.4</v>
      </c>
      <c r="E8806" s="289" t="s">
        <v>19587</v>
      </c>
      <c r="F8806">
        <v>5016394349</v>
      </c>
      <c r="G8806" s="276">
        <v>45828</v>
      </c>
      <c r="H8806">
        <v>20250611737904</v>
      </c>
      <c r="I8806">
        <v>0.57599999999999996</v>
      </c>
      <c r="J8806" s="289" t="s">
        <v>345</v>
      </c>
      <c r="K8806" s="289" t="s">
        <v>19635</v>
      </c>
      <c r="L8806" s="289" t="s">
        <v>275</v>
      </c>
      <c r="M8806" s="289" t="s">
        <v>19589</v>
      </c>
      <c r="N8806" s="289" t="s">
        <v>427</v>
      </c>
      <c r="O8806" s="289" t="s">
        <v>291</v>
      </c>
      <c r="P8806" s="289" t="str">
        <f>VLOOKUP(CAT_Details[[#This Row],[Delivery Bp Customer Code]],Table6[],2,0)</f>
        <v>DX01-L5</v>
      </c>
    </row>
    <row r="8807" spans="1:16" x14ac:dyDescent="0.25">
      <c r="A8807" s="289" t="s">
        <v>285</v>
      </c>
      <c r="B8807">
        <v>5</v>
      </c>
      <c r="C8807">
        <v>833</v>
      </c>
      <c r="D8807">
        <v>2</v>
      </c>
      <c r="E8807" s="289" t="s">
        <v>19636</v>
      </c>
      <c r="F8807">
        <v>5016394705</v>
      </c>
      <c r="G8807" s="276">
        <v>45828</v>
      </c>
      <c r="H8807">
        <v>20250612738965</v>
      </c>
      <c r="I8807">
        <v>3.0720000000000001</v>
      </c>
      <c r="J8807" s="289" t="s">
        <v>345</v>
      </c>
      <c r="K8807" s="289" t="s">
        <v>19637</v>
      </c>
      <c r="L8807" s="289" t="s">
        <v>275</v>
      </c>
      <c r="M8807" s="289" t="s">
        <v>19638</v>
      </c>
      <c r="N8807" s="289" t="s">
        <v>348</v>
      </c>
      <c r="O8807" s="289" t="s">
        <v>291</v>
      </c>
      <c r="P8807" s="289" t="str">
        <f>VLOOKUP(CAT_Details[[#This Row],[Delivery Bp Customer Code]],Table6[],2,0)</f>
        <v>DX01-L5</v>
      </c>
    </row>
    <row r="8808" spans="1:16" x14ac:dyDescent="0.25">
      <c r="A8808" s="289" t="s">
        <v>285</v>
      </c>
      <c r="B8808">
        <v>6</v>
      </c>
      <c r="C8808">
        <v>1032</v>
      </c>
      <c r="D8808">
        <v>2.4</v>
      </c>
      <c r="E8808" s="289" t="s">
        <v>19639</v>
      </c>
      <c r="F8808">
        <v>5016411691</v>
      </c>
      <c r="G8808" s="276">
        <v>45828</v>
      </c>
      <c r="H8808">
        <v>20250613740357</v>
      </c>
      <c r="I8808">
        <v>4.694</v>
      </c>
      <c r="J8808" s="289" t="s">
        <v>287</v>
      </c>
      <c r="K8808" s="289" t="s">
        <v>19640</v>
      </c>
      <c r="L8808" s="289" t="s">
        <v>275</v>
      </c>
      <c r="M8808" s="289" t="s">
        <v>19641</v>
      </c>
      <c r="N8808" s="289" t="s">
        <v>814</v>
      </c>
      <c r="O8808" s="289" t="s">
        <v>291</v>
      </c>
      <c r="P8808" s="289" t="str">
        <f>VLOOKUP(CAT_Details[[#This Row],[Delivery Bp Customer Code]],Table6[],2,0)</f>
        <v>DX01-L5</v>
      </c>
    </row>
    <row r="8809" spans="1:16" x14ac:dyDescent="0.25">
      <c r="A8809" s="289" t="s">
        <v>285</v>
      </c>
      <c r="B8809">
        <v>2</v>
      </c>
      <c r="C8809">
        <v>360</v>
      </c>
      <c r="D8809">
        <v>0.8</v>
      </c>
      <c r="E8809" s="289" t="s">
        <v>19639</v>
      </c>
      <c r="F8809">
        <v>5016411694</v>
      </c>
      <c r="G8809" s="276">
        <v>45828</v>
      </c>
      <c r="H8809" s="5">
        <v>20250613740360</v>
      </c>
      <c r="I8809">
        <v>1.536</v>
      </c>
      <c r="J8809" s="289" t="s">
        <v>287</v>
      </c>
      <c r="K8809" s="289" t="s">
        <v>19642</v>
      </c>
      <c r="L8809" s="289" t="s">
        <v>275</v>
      </c>
      <c r="M8809" s="289" t="s">
        <v>19641</v>
      </c>
      <c r="N8809" s="289" t="s">
        <v>814</v>
      </c>
      <c r="O8809" s="289" t="s">
        <v>291</v>
      </c>
      <c r="P8809" s="289" t="str">
        <f>VLOOKUP(CAT_Details[[#This Row],[Delivery Bp Customer Code]],Table6[],2,0)</f>
        <v>DX01-L5</v>
      </c>
    </row>
    <row r="8810" spans="1:16" x14ac:dyDescent="0.25">
      <c r="A8810" s="289" t="s">
        <v>272</v>
      </c>
      <c r="B8810">
        <v>5</v>
      </c>
      <c r="C8810">
        <v>2375</v>
      </c>
      <c r="D8810">
        <v>2</v>
      </c>
      <c r="E8810" s="289" t="s">
        <v>19643</v>
      </c>
      <c r="F8810">
        <v>5016364860</v>
      </c>
      <c r="G8810" s="276">
        <v>45828</v>
      </c>
      <c r="H8810">
        <v>20250605734514</v>
      </c>
      <c r="I8810">
        <v>4.8</v>
      </c>
      <c r="J8810" s="289" t="s">
        <v>324</v>
      </c>
      <c r="K8810" s="289" t="s">
        <v>19644</v>
      </c>
      <c r="L8810" s="289" t="s">
        <v>275</v>
      </c>
      <c r="M8810" s="289" t="s">
        <v>18835</v>
      </c>
      <c r="N8810" s="289" t="s">
        <v>622</v>
      </c>
      <c r="O8810" s="289" t="s">
        <v>277</v>
      </c>
      <c r="P8810" s="289" t="str">
        <f>VLOOKUP(CAT_Details[[#This Row],[Delivery Bp Customer Code]],Table6[],2,0)</f>
        <v>U2-L5</v>
      </c>
    </row>
    <row r="8811" spans="1:16" x14ac:dyDescent="0.25">
      <c r="A8811" s="289" t="s">
        <v>272</v>
      </c>
      <c r="B8811">
        <v>4</v>
      </c>
      <c r="C8811">
        <v>284</v>
      </c>
      <c r="D8811">
        <v>1.6</v>
      </c>
      <c r="E8811" s="289" t="s">
        <v>19645</v>
      </c>
      <c r="F8811">
        <v>5016380140</v>
      </c>
      <c r="G8811" s="276">
        <v>45828</v>
      </c>
      <c r="H8811">
        <v>20250611737859</v>
      </c>
      <c r="I8811">
        <v>1.496</v>
      </c>
      <c r="J8811" s="289" t="s">
        <v>3970</v>
      </c>
      <c r="K8811" s="289" t="s">
        <v>19646</v>
      </c>
      <c r="L8811" s="289" t="s">
        <v>275</v>
      </c>
      <c r="M8811" s="289" t="s">
        <v>19133</v>
      </c>
      <c r="N8811" s="289" t="s">
        <v>16794</v>
      </c>
      <c r="O8811" s="289" t="s">
        <v>277</v>
      </c>
      <c r="P8811" s="289" t="str">
        <f>VLOOKUP(CAT_Details[[#This Row],[Delivery Bp Customer Code]],Table6[],2,0)</f>
        <v>U2-L5</v>
      </c>
    </row>
    <row r="8812" spans="1:16" x14ac:dyDescent="0.25">
      <c r="A8812" s="289" t="s">
        <v>272</v>
      </c>
      <c r="B8812">
        <v>1</v>
      </c>
      <c r="C8812">
        <v>60</v>
      </c>
      <c r="D8812">
        <v>0.2</v>
      </c>
      <c r="E8812" s="289" t="s">
        <v>19593</v>
      </c>
      <c r="F8812">
        <v>5016380366</v>
      </c>
      <c r="G8812" s="276">
        <v>45828</v>
      </c>
      <c r="H8812">
        <v>20250610737087</v>
      </c>
      <c r="I8812">
        <v>0.36</v>
      </c>
      <c r="J8812" s="289" t="s">
        <v>401</v>
      </c>
      <c r="K8812" s="289" t="s">
        <v>19647</v>
      </c>
      <c r="L8812" s="289" t="s">
        <v>275</v>
      </c>
      <c r="M8812" s="289" t="s">
        <v>19595</v>
      </c>
      <c r="N8812" s="289" t="s">
        <v>2533</v>
      </c>
      <c r="O8812" s="289" t="s">
        <v>277</v>
      </c>
      <c r="P8812" s="289" t="str">
        <f>VLOOKUP(CAT_Details[[#This Row],[Delivery Bp Customer Code]],Table6[],2,0)</f>
        <v>U2-L5</v>
      </c>
    </row>
    <row r="8813" spans="1:16" x14ac:dyDescent="0.25">
      <c r="A8813" s="289" t="s">
        <v>272</v>
      </c>
      <c r="B8813">
        <v>3</v>
      </c>
      <c r="C8813">
        <v>1121.0999999999999</v>
      </c>
      <c r="D8813">
        <v>0.6</v>
      </c>
      <c r="E8813" s="289" t="s">
        <v>19648</v>
      </c>
      <c r="F8813">
        <v>5016380507</v>
      </c>
      <c r="G8813" s="276">
        <v>45828</v>
      </c>
      <c r="H8813">
        <v>20250610736725</v>
      </c>
      <c r="I8813">
        <v>0.76800000000000002</v>
      </c>
      <c r="J8813" s="289" t="s">
        <v>294</v>
      </c>
      <c r="K8813" s="289" t="s">
        <v>19649</v>
      </c>
      <c r="L8813" s="289" t="s">
        <v>275</v>
      </c>
      <c r="M8813" s="289" t="s">
        <v>18924</v>
      </c>
      <c r="N8813" s="289" t="s">
        <v>698</v>
      </c>
      <c r="O8813" s="289" t="s">
        <v>277</v>
      </c>
      <c r="P8813" s="289" t="str">
        <f>VLOOKUP(CAT_Details[[#This Row],[Delivery Bp Customer Code]],Table6[],2,0)</f>
        <v>U2-L5</v>
      </c>
    </row>
    <row r="8814" spans="1:16" x14ac:dyDescent="0.25">
      <c r="A8814" s="289" t="s">
        <v>272</v>
      </c>
      <c r="B8814">
        <v>1</v>
      </c>
      <c r="C8814">
        <v>549</v>
      </c>
      <c r="D8814">
        <v>0.4</v>
      </c>
      <c r="E8814" s="289" t="s">
        <v>19598</v>
      </c>
      <c r="F8814">
        <v>5016394398</v>
      </c>
      <c r="G8814" s="276">
        <v>45828</v>
      </c>
      <c r="H8814">
        <v>20250611737998</v>
      </c>
      <c r="I8814">
        <v>0.374</v>
      </c>
      <c r="J8814" s="289" t="s">
        <v>1047</v>
      </c>
      <c r="K8814" s="289" t="s">
        <v>19650</v>
      </c>
      <c r="L8814" s="289" t="s">
        <v>275</v>
      </c>
      <c r="M8814" s="289" t="s">
        <v>18924</v>
      </c>
      <c r="N8814" s="289" t="s">
        <v>1049</v>
      </c>
      <c r="O8814" s="289" t="s">
        <v>277</v>
      </c>
      <c r="P8814" s="289" t="str">
        <f>VLOOKUP(CAT_Details[[#This Row],[Delivery Bp Customer Code]],Table6[],2,0)</f>
        <v>U2-L5</v>
      </c>
    </row>
    <row r="8815" spans="1:16" x14ac:dyDescent="0.25">
      <c r="A8815" s="289" t="s">
        <v>272</v>
      </c>
      <c r="B8815">
        <v>10</v>
      </c>
      <c r="C8815">
        <v>720</v>
      </c>
      <c r="D8815">
        <v>4</v>
      </c>
      <c r="E8815" s="289" t="s">
        <v>19651</v>
      </c>
      <c r="F8815">
        <v>5016394417</v>
      </c>
      <c r="G8815" s="276">
        <v>45828</v>
      </c>
      <c r="H8815">
        <v>20250609736215</v>
      </c>
      <c r="I8815">
        <v>7.68</v>
      </c>
      <c r="J8815" s="289" t="s">
        <v>324</v>
      </c>
      <c r="K8815" s="289" t="s">
        <v>19652</v>
      </c>
      <c r="L8815" s="289" t="s">
        <v>275</v>
      </c>
      <c r="M8815" s="289" t="s">
        <v>19404</v>
      </c>
      <c r="N8815" s="289" t="s">
        <v>562</v>
      </c>
      <c r="O8815" s="289" t="s">
        <v>277</v>
      </c>
      <c r="P8815" s="289" t="str">
        <f>VLOOKUP(CAT_Details[[#This Row],[Delivery Bp Customer Code]],Table6[],2,0)</f>
        <v>U2-L5</v>
      </c>
    </row>
    <row r="8816" spans="1:16" x14ac:dyDescent="0.25">
      <c r="A8816" s="289" t="s">
        <v>272</v>
      </c>
      <c r="B8816">
        <v>1</v>
      </c>
      <c r="C8816">
        <v>63.3</v>
      </c>
      <c r="D8816">
        <v>0.4</v>
      </c>
      <c r="E8816" s="289" t="s">
        <v>19653</v>
      </c>
      <c r="F8816">
        <v>5016394799</v>
      </c>
      <c r="G8816" s="276">
        <v>45828</v>
      </c>
      <c r="H8816">
        <v>20250611738433</v>
      </c>
      <c r="I8816">
        <v>1.181</v>
      </c>
      <c r="J8816" s="289" t="s">
        <v>324</v>
      </c>
      <c r="K8816" s="289" t="s">
        <v>19654</v>
      </c>
      <c r="L8816" s="289" t="s">
        <v>275</v>
      </c>
      <c r="M8816" s="289" t="s">
        <v>19526</v>
      </c>
      <c r="N8816" s="289" t="s">
        <v>612</v>
      </c>
      <c r="O8816" s="289" t="s">
        <v>277</v>
      </c>
      <c r="P8816" s="289" t="str">
        <f>VLOOKUP(CAT_Details[[#This Row],[Delivery Bp Customer Code]],Table6[],2,0)</f>
        <v>U2-L5</v>
      </c>
    </row>
    <row r="8817" spans="1:16" x14ac:dyDescent="0.25">
      <c r="A8817" s="289" t="s">
        <v>272</v>
      </c>
      <c r="B8817">
        <v>1</v>
      </c>
      <c r="C8817">
        <v>137</v>
      </c>
      <c r="D8817">
        <v>0.4</v>
      </c>
      <c r="E8817" s="289" t="s">
        <v>19655</v>
      </c>
      <c r="F8817">
        <v>5016394812</v>
      </c>
      <c r="G8817" s="276">
        <v>45828</v>
      </c>
      <c r="H8817">
        <v>20250612738899</v>
      </c>
      <c r="I8817">
        <v>0.96</v>
      </c>
      <c r="J8817" s="289" t="s">
        <v>324</v>
      </c>
      <c r="K8817" s="289" t="s">
        <v>19656</v>
      </c>
      <c r="L8817" s="289" t="s">
        <v>275</v>
      </c>
      <c r="M8817" s="289" t="s">
        <v>19404</v>
      </c>
      <c r="N8817" s="289" t="s">
        <v>616</v>
      </c>
      <c r="O8817" s="289" t="s">
        <v>277</v>
      </c>
      <c r="P8817" s="289" t="str">
        <f>VLOOKUP(CAT_Details[[#This Row],[Delivery Bp Customer Code]],Table6[],2,0)</f>
        <v>U2-L5</v>
      </c>
    </row>
    <row r="8818" spans="1:16" x14ac:dyDescent="0.25">
      <c r="A8818" s="289" t="s">
        <v>272</v>
      </c>
      <c r="B8818">
        <v>2</v>
      </c>
      <c r="C8818">
        <v>100</v>
      </c>
      <c r="D8818">
        <v>1.07</v>
      </c>
      <c r="E8818" s="289" t="s">
        <v>19604</v>
      </c>
      <c r="F8818">
        <v>5016443901</v>
      </c>
      <c r="G8818" s="276">
        <v>45828</v>
      </c>
      <c r="H8818">
        <v>20250616741634</v>
      </c>
      <c r="I8818">
        <v>2.4319999999999999</v>
      </c>
      <c r="J8818" s="289" t="s">
        <v>273</v>
      </c>
      <c r="K8818" s="289" t="s">
        <v>19657</v>
      </c>
      <c r="L8818" s="289" t="s">
        <v>275</v>
      </c>
      <c r="M8818" s="289" t="s">
        <v>19392</v>
      </c>
      <c r="N8818" s="289" t="s">
        <v>1240</v>
      </c>
      <c r="O8818" s="289" t="s">
        <v>277</v>
      </c>
      <c r="P8818" s="289" t="str">
        <f>VLOOKUP(CAT_Details[[#This Row],[Delivery Bp Customer Code]],Table6[],2,0)</f>
        <v>U2-L5</v>
      </c>
    </row>
    <row r="8819" spans="1:16" x14ac:dyDescent="0.25">
      <c r="A8819" s="289" t="s">
        <v>19658</v>
      </c>
      <c r="B8819">
        <v>10</v>
      </c>
      <c r="C8819">
        <v>21390</v>
      </c>
      <c r="D8819">
        <v>4</v>
      </c>
      <c r="E8819" s="289" t="s">
        <v>19659</v>
      </c>
      <c r="F8819">
        <v>5016450468</v>
      </c>
      <c r="G8819" s="276">
        <v>45828</v>
      </c>
      <c r="I8819">
        <v>3.36</v>
      </c>
      <c r="J8819" s="289" t="s">
        <v>350</v>
      </c>
      <c r="K8819" s="289" t="s">
        <v>19660</v>
      </c>
      <c r="L8819" s="289" t="s">
        <v>302</v>
      </c>
      <c r="M8819" s="289"/>
      <c r="N8819" s="289" t="s">
        <v>19661</v>
      </c>
      <c r="O8819" s="289" t="s">
        <v>19662</v>
      </c>
      <c r="P8819" s="289" t="str">
        <f>VLOOKUP(CAT_Details[[#This Row],[Delivery Bp Customer Code]],Table6[],2,0)</f>
        <v>No Loc</v>
      </c>
    </row>
    <row r="8820" spans="1:16" x14ac:dyDescent="0.25">
      <c r="A8820" s="289" t="s">
        <v>278</v>
      </c>
      <c r="B8820">
        <v>16</v>
      </c>
      <c r="C8820">
        <v>4951.7299999999996</v>
      </c>
      <c r="D8820">
        <v>4.84</v>
      </c>
      <c r="E8820" s="289" t="s">
        <v>19663</v>
      </c>
      <c r="F8820">
        <v>5016427608</v>
      </c>
      <c r="G8820" s="276">
        <v>45831</v>
      </c>
      <c r="H8820">
        <v>20250613740730</v>
      </c>
      <c r="I8820">
        <v>6.6369999999999996</v>
      </c>
      <c r="J8820" s="289" t="s">
        <v>280</v>
      </c>
      <c r="K8820" s="289" t="s">
        <v>19664</v>
      </c>
      <c r="L8820" s="289" t="s">
        <v>275</v>
      </c>
      <c r="M8820" s="289" t="s">
        <v>19665</v>
      </c>
      <c r="N8820" s="289" t="s">
        <v>485</v>
      </c>
      <c r="O8820" s="289" t="s">
        <v>498</v>
      </c>
      <c r="P8820" s="289" t="str">
        <f>VLOOKUP(CAT_Details[[#This Row],[Delivery Bp Customer Code]],Table6[],2,0)</f>
        <v>DK-BM01</v>
      </c>
    </row>
    <row r="8821" spans="1:16" x14ac:dyDescent="0.25">
      <c r="A8821" s="289" t="s">
        <v>278</v>
      </c>
      <c r="B8821">
        <v>8</v>
      </c>
      <c r="C8821">
        <v>4920</v>
      </c>
      <c r="D8821">
        <v>1.6</v>
      </c>
      <c r="E8821" s="289" t="s">
        <v>19666</v>
      </c>
      <c r="F8821">
        <v>5016443883</v>
      </c>
      <c r="G8821" s="276">
        <v>45831</v>
      </c>
      <c r="H8821">
        <v>20250616741797</v>
      </c>
      <c r="I8821">
        <v>3.226</v>
      </c>
      <c r="J8821" s="289" t="s">
        <v>280</v>
      </c>
      <c r="K8821" s="289" t="s">
        <v>19667</v>
      </c>
      <c r="L8821" s="289" t="s">
        <v>275</v>
      </c>
      <c r="M8821" s="289" t="s">
        <v>19668</v>
      </c>
      <c r="N8821" s="289" t="s">
        <v>314</v>
      </c>
      <c r="O8821" s="289" t="s">
        <v>498</v>
      </c>
      <c r="P8821" s="289" t="str">
        <f>VLOOKUP(CAT_Details[[#This Row],[Delivery Bp Customer Code]],Table6[],2,0)</f>
        <v>DK-BM01</v>
      </c>
    </row>
    <row r="8822" spans="1:16" x14ac:dyDescent="0.25">
      <c r="A8822" s="289" t="s">
        <v>278</v>
      </c>
      <c r="B8822">
        <v>2</v>
      </c>
      <c r="C8822">
        <v>391.56</v>
      </c>
      <c r="D8822">
        <v>0.8</v>
      </c>
      <c r="E8822" s="289" t="s">
        <v>19669</v>
      </c>
      <c r="F8822">
        <v>5016454875</v>
      </c>
      <c r="G8822" s="276">
        <v>45831</v>
      </c>
      <c r="H8822">
        <v>20250617742820</v>
      </c>
      <c r="I8822">
        <v>1.92</v>
      </c>
      <c r="J8822" s="289" t="s">
        <v>273</v>
      </c>
      <c r="K8822" s="289" t="s">
        <v>19670</v>
      </c>
      <c r="L8822" s="289" t="s">
        <v>275</v>
      </c>
      <c r="M8822" s="289" t="s">
        <v>19671</v>
      </c>
      <c r="N8822" s="289" t="s">
        <v>493</v>
      </c>
      <c r="O8822" s="289" t="s">
        <v>498</v>
      </c>
      <c r="P8822" s="289" t="str">
        <f>VLOOKUP(CAT_Details[[#This Row],[Delivery Bp Customer Code]],Table6[],2,0)</f>
        <v>DK-BM01</v>
      </c>
    </row>
    <row r="8823" spans="1:16" x14ac:dyDescent="0.25">
      <c r="A8823" s="289" t="s">
        <v>75</v>
      </c>
      <c r="B8823">
        <v>1</v>
      </c>
      <c r="C8823">
        <v>2.5</v>
      </c>
      <c r="D8823">
        <v>0.03</v>
      </c>
      <c r="E8823" s="289" t="s">
        <v>19672</v>
      </c>
      <c r="F8823">
        <v>5016411927</v>
      </c>
      <c r="G8823" s="276">
        <v>45831</v>
      </c>
      <c r="H8823">
        <v>20250612739539</v>
      </c>
      <c r="I8823">
        <v>8.0000000000000002E-3</v>
      </c>
      <c r="J8823" s="289" t="s">
        <v>350</v>
      </c>
      <c r="K8823" s="289" t="s">
        <v>19673</v>
      </c>
      <c r="L8823" s="289" t="s">
        <v>275</v>
      </c>
      <c r="M8823" s="289" t="s">
        <v>19052</v>
      </c>
      <c r="N8823" s="289" t="s">
        <v>11974</v>
      </c>
      <c r="O8823" s="289" t="s">
        <v>2173</v>
      </c>
      <c r="P8823" s="289" t="str">
        <f>VLOOKUP(CAT_Details[[#This Row],[Delivery Bp Customer Code]],Table6[],2,0)</f>
        <v>OYL1</v>
      </c>
    </row>
    <row r="8824" spans="1:16" x14ac:dyDescent="0.25">
      <c r="A8824" s="289" t="s">
        <v>75</v>
      </c>
      <c r="B8824">
        <v>2</v>
      </c>
      <c r="C8824">
        <v>413</v>
      </c>
      <c r="D8824">
        <v>0.4</v>
      </c>
      <c r="E8824" s="289" t="s">
        <v>19674</v>
      </c>
      <c r="F8824">
        <v>5016411943</v>
      </c>
      <c r="G8824" s="276">
        <v>45831</v>
      </c>
      <c r="H8824">
        <v>20250612738995</v>
      </c>
      <c r="I8824">
        <v>0.96</v>
      </c>
      <c r="J8824" s="289" t="s">
        <v>350</v>
      </c>
      <c r="K8824" s="289" t="s">
        <v>19675</v>
      </c>
      <c r="L8824" s="289" t="s">
        <v>275</v>
      </c>
      <c r="M8824" s="289" t="s">
        <v>19052</v>
      </c>
      <c r="N8824" s="289" t="s">
        <v>999</v>
      </c>
      <c r="O8824" s="289" t="s">
        <v>2173</v>
      </c>
      <c r="P8824" s="289" t="str">
        <f>VLOOKUP(CAT_Details[[#This Row],[Delivery Bp Customer Code]],Table6[],2,0)</f>
        <v>OYL1</v>
      </c>
    </row>
    <row r="8825" spans="1:16" x14ac:dyDescent="0.25">
      <c r="A8825" s="289" t="s">
        <v>75</v>
      </c>
      <c r="B8825">
        <v>2</v>
      </c>
      <c r="C8825">
        <v>242.4</v>
      </c>
      <c r="D8825">
        <v>0.5</v>
      </c>
      <c r="E8825" s="289" t="s">
        <v>19676</v>
      </c>
      <c r="F8825">
        <v>5016411981</v>
      </c>
      <c r="G8825" s="276">
        <v>45831</v>
      </c>
      <c r="H8825">
        <v>20250611738223</v>
      </c>
      <c r="I8825">
        <v>0.47599999999999998</v>
      </c>
      <c r="J8825" s="289" t="s">
        <v>350</v>
      </c>
      <c r="K8825" s="289" t="s">
        <v>19677</v>
      </c>
      <c r="L8825" s="289" t="s">
        <v>275</v>
      </c>
      <c r="M8825" s="289" t="s">
        <v>19052</v>
      </c>
      <c r="N8825" s="289" t="s">
        <v>2571</v>
      </c>
      <c r="O8825" s="289" t="s">
        <v>2173</v>
      </c>
      <c r="P8825" s="289" t="str">
        <f>VLOOKUP(CAT_Details[[#This Row],[Delivery Bp Customer Code]],Table6[],2,0)</f>
        <v>OYL1</v>
      </c>
    </row>
    <row r="8826" spans="1:16" x14ac:dyDescent="0.25">
      <c r="A8826" s="289" t="s">
        <v>75</v>
      </c>
      <c r="B8826">
        <v>5</v>
      </c>
      <c r="C8826">
        <v>243.6</v>
      </c>
      <c r="D8826">
        <v>0.63</v>
      </c>
      <c r="E8826" s="289" t="s">
        <v>19678</v>
      </c>
      <c r="F8826">
        <v>5016412085</v>
      </c>
      <c r="G8826" s="276">
        <v>45831</v>
      </c>
      <c r="H8826">
        <v>20250612739298</v>
      </c>
      <c r="I8826">
        <v>0.81799999999999995</v>
      </c>
      <c r="J8826" s="289" t="s">
        <v>350</v>
      </c>
      <c r="K8826" s="289" t="s">
        <v>19679</v>
      </c>
      <c r="L8826" s="289" t="s">
        <v>275</v>
      </c>
      <c r="M8826" s="289" t="s">
        <v>19052</v>
      </c>
      <c r="N8826" s="289" t="s">
        <v>3173</v>
      </c>
      <c r="O8826" s="289" t="s">
        <v>2173</v>
      </c>
      <c r="P8826" s="289" t="str">
        <f>VLOOKUP(CAT_Details[[#This Row],[Delivery Bp Customer Code]],Table6[],2,0)</f>
        <v>OYL1</v>
      </c>
    </row>
    <row r="8827" spans="1:16" x14ac:dyDescent="0.25">
      <c r="A8827" s="289" t="s">
        <v>17052</v>
      </c>
      <c r="B8827">
        <v>3</v>
      </c>
      <c r="C8827">
        <v>337</v>
      </c>
      <c r="D8827">
        <v>1.2</v>
      </c>
      <c r="E8827" s="289" t="s">
        <v>19680</v>
      </c>
      <c r="F8827">
        <v>5016394312</v>
      </c>
      <c r="G8827" s="276">
        <v>45831</v>
      </c>
      <c r="H8827">
        <v>20250612738851</v>
      </c>
      <c r="I8827">
        <v>2.3330000000000002</v>
      </c>
      <c r="J8827" s="289" t="s">
        <v>3890</v>
      </c>
      <c r="K8827" s="289" t="s">
        <v>19681</v>
      </c>
      <c r="L8827" s="289" t="s">
        <v>280</v>
      </c>
      <c r="M8827" s="289" t="s">
        <v>19682</v>
      </c>
      <c r="N8827" s="289" t="s">
        <v>3896</v>
      </c>
      <c r="O8827" s="289" t="s">
        <v>18284</v>
      </c>
      <c r="P8827" s="289">
        <f>VLOOKUP(CAT_Details[[#This Row],[Delivery Bp Customer Code]],Table6[],2,0)</f>
        <v>3705</v>
      </c>
    </row>
    <row r="8828" spans="1:16" x14ac:dyDescent="0.25">
      <c r="A8828" s="289" t="s">
        <v>17052</v>
      </c>
      <c r="B8828">
        <v>1</v>
      </c>
      <c r="C8828">
        <v>36</v>
      </c>
      <c r="D8828">
        <v>0.4</v>
      </c>
      <c r="E8828" s="289" t="s">
        <v>19680</v>
      </c>
      <c r="F8828">
        <v>5016394314</v>
      </c>
      <c r="G8828" s="276">
        <v>45831</v>
      </c>
      <c r="H8828">
        <v>20250612738849</v>
      </c>
      <c r="I8828">
        <v>0.34599999999999997</v>
      </c>
      <c r="J8828" s="289" t="s">
        <v>3890</v>
      </c>
      <c r="K8828" s="289" t="s">
        <v>19683</v>
      </c>
      <c r="L8828" s="289" t="s">
        <v>280</v>
      </c>
      <c r="M8828" s="289" t="s">
        <v>19682</v>
      </c>
      <c r="N8828" s="289" t="s">
        <v>3896</v>
      </c>
      <c r="O8828" s="289" t="s">
        <v>18284</v>
      </c>
      <c r="P8828" s="289">
        <f>VLOOKUP(CAT_Details[[#This Row],[Delivery Bp Customer Code]],Table6[],2,0)</f>
        <v>3705</v>
      </c>
    </row>
    <row r="8829" spans="1:16" x14ac:dyDescent="0.25">
      <c r="A8829" s="289" t="s">
        <v>17052</v>
      </c>
      <c r="B8829">
        <v>1</v>
      </c>
      <c r="C8829">
        <v>35</v>
      </c>
      <c r="D8829">
        <v>0.4</v>
      </c>
      <c r="E8829" s="289" t="s">
        <v>19680</v>
      </c>
      <c r="F8829">
        <v>5016394315</v>
      </c>
      <c r="G8829" s="276">
        <v>45831</v>
      </c>
      <c r="H8829">
        <v>20250612738848</v>
      </c>
      <c r="I8829">
        <v>0.35499999999999998</v>
      </c>
      <c r="J8829" s="289" t="s">
        <v>3890</v>
      </c>
      <c r="K8829" s="289" t="s">
        <v>19684</v>
      </c>
      <c r="L8829" s="289" t="s">
        <v>280</v>
      </c>
      <c r="M8829" s="289" t="s">
        <v>19682</v>
      </c>
      <c r="N8829" s="289" t="s">
        <v>3896</v>
      </c>
      <c r="O8829" s="289" t="s">
        <v>18284</v>
      </c>
      <c r="P8829" s="289">
        <f>VLOOKUP(CAT_Details[[#This Row],[Delivery Bp Customer Code]],Table6[],2,0)</f>
        <v>3705</v>
      </c>
    </row>
    <row r="8830" spans="1:16" x14ac:dyDescent="0.25">
      <c r="A8830" s="289" t="s">
        <v>17052</v>
      </c>
      <c r="B8830">
        <v>1</v>
      </c>
      <c r="C8830">
        <v>412</v>
      </c>
      <c r="D8830">
        <v>0.4</v>
      </c>
      <c r="E8830" s="289" t="s">
        <v>19685</v>
      </c>
      <c r="F8830">
        <v>5016411699</v>
      </c>
      <c r="G8830" s="276">
        <v>45831</v>
      </c>
      <c r="H8830">
        <v>20250612739668</v>
      </c>
      <c r="I8830">
        <v>0.57599999999999996</v>
      </c>
      <c r="J8830" s="289" t="s">
        <v>275</v>
      </c>
      <c r="K8830" s="289" t="s">
        <v>19686</v>
      </c>
      <c r="L8830" s="289" t="s">
        <v>280</v>
      </c>
      <c r="M8830" s="289" t="s">
        <v>19687</v>
      </c>
      <c r="N8830" s="289" t="s">
        <v>19688</v>
      </c>
      <c r="O8830" s="289" t="s">
        <v>18284</v>
      </c>
      <c r="P8830" s="289">
        <f>VLOOKUP(CAT_Details[[#This Row],[Delivery Bp Customer Code]],Table6[],2,0)</f>
        <v>3705</v>
      </c>
    </row>
    <row r="8831" spans="1:16" x14ac:dyDescent="0.25">
      <c r="A8831" s="289" t="s">
        <v>17052</v>
      </c>
      <c r="B8831">
        <v>1</v>
      </c>
      <c r="C8831">
        <v>65</v>
      </c>
      <c r="D8831">
        <v>0.4</v>
      </c>
      <c r="E8831" s="289" t="s">
        <v>19689</v>
      </c>
      <c r="F8831">
        <v>5016427444</v>
      </c>
      <c r="G8831" s="276">
        <v>45831</v>
      </c>
      <c r="H8831">
        <v>20250612739186</v>
      </c>
      <c r="I8831">
        <v>0.48</v>
      </c>
      <c r="J8831" s="289" t="s">
        <v>275</v>
      </c>
      <c r="K8831" s="289" t="s">
        <v>19690</v>
      </c>
      <c r="L8831" s="289" t="s">
        <v>280</v>
      </c>
      <c r="M8831" s="289" t="s">
        <v>19687</v>
      </c>
      <c r="N8831" s="289" t="s">
        <v>19691</v>
      </c>
      <c r="O8831" s="289" t="s">
        <v>18284</v>
      </c>
      <c r="P8831" s="289">
        <f>VLOOKUP(CAT_Details[[#This Row],[Delivery Bp Customer Code]],Table6[],2,0)</f>
        <v>3705</v>
      </c>
    </row>
    <row r="8832" spans="1:16" x14ac:dyDescent="0.25">
      <c r="A8832" s="289" t="s">
        <v>17052</v>
      </c>
      <c r="B8832">
        <v>1</v>
      </c>
      <c r="C8832">
        <v>302</v>
      </c>
      <c r="D8832">
        <v>0.4</v>
      </c>
      <c r="E8832" s="289" t="s">
        <v>19692</v>
      </c>
      <c r="F8832">
        <v>5016427493</v>
      </c>
      <c r="G8832" s="276">
        <v>45831</v>
      </c>
      <c r="H8832">
        <v>20250612738827</v>
      </c>
      <c r="I8832">
        <v>0.57599999999999996</v>
      </c>
      <c r="J8832" s="289" t="s">
        <v>275</v>
      </c>
      <c r="K8832" s="289" t="s">
        <v>19693</v>
      </c>
      <c r="L8832" s="289" t="s">
        <v>280</v>
      </c>
      <c r="M8832" s="289" t="s">
        <v>19687</v>
      </c>
      <c r="N8832" s="289" t="s">
        <v>19688</v>
      </c>
      <c r="O8832" s="289" t="s">
        <v>18284</v>
      </c>
      <c r="P8832" s="289">
        <f>VLOOKUP(CAT_Details[[#This Row],[Delivery Bp Customer Code]],Table6[],2,0)</f>
        <v>3705</v>
      </c>
    </row>
    <row r="8833" spans="1:16" x14ac:dyDescent="0.25">
      <c r="A8833" s="289" t="s">
        <v>17052</v>
      </c>
      <c r="B8833">
        <v>2</v>
      </c>
      <c r="C8833">
        <v>496</v>
      </c>
      <c r="D8833">
        <v>0.8</v>
      </c>
      <c r="E8833" s="289" t="s">
        <v>19694</v>
      </c>
      <c r="F8833">
        <v>5016427674</v>
      </c>
      <c r="G8833" s="276">
        <v>45831</v>
      </c>
      <c r="H8833">
        <v>20250611738108</v>
      </c>
      <c r="I8833">
        <v>1.1519999999999999</v>
      </c>
      <c r="J8833" s="289" t="s">
        <v>302</v>
      </c>
      <c r="K8833" s="289" t="s">
        <v>19695</v>
      </c>
      <c r="L8833" s="289" t="s">
        <v>280</v>
      </c>
      <c r="M8833" s="289" t="s">
        <v>19526</v>
      </c>
      <c r="N8833" s="289" t="s">
        <v>18394</v>
      </c>
      <c r="O8833" s="289" t="s">
        <v>18284</v>
      </c>
      <c r="P8833" s="289">
        <f>VLOOKUP(CAT_Details[[#This Row],[Delivery Bp Customer Code]],Table6[],2,0)</f>
        <v>3705</v>
      </c>
    </row>
    <row r="8834" spans="1:16" x14ac:dyDescent="0.25">
      <c r="A8834" s="289" t="s">
        <v>17052</v>
      </c>
      <c r="B8834">
        <v>3</v>
      </c>
      <c r="C8834">
        <v>9</v>
      </c>
      <c r="D8834">
        <v>0.09</v>
      </c>
      <c r="E8834" s="289" t="s">
        <v>19694</v>
      </c>
      <c r="F8834">
        <v>5016427676</v>
      </c>
      <c r="G8834" s="276">
        <v>45831</v>
      </c>
      <c r="H8834">
        <v>20250616741052</v>
      </c>
      <c r="I8834">
        <v>3.2000000000000001E-2</v>
      </c>
      <c r="J8834" s="289" t="s">
        <v>302</v>
      </c>
      <c r="K8834" s="289" t="s">
        <v>19696</v>
      </c>
      <c r="L8834" s="289" t="s">
        <v>280</v>
      </c>
      <c r="M8834" s="289" t="s">
        <v>19526</v>
      </c>
      <c r="N8834" s="289" t="s">
        <v>18394</v>
      </c>
      <c r="O8834" s="289" t="s">
        <v>18284</v>
      </c>
      <c r="P8834" s="289">
        <f>VLOOKUP(CAT_Details[[#This Row],[Delivery Bp Customer Code]],Table6[],2,0)</f>
        <v>3705</v>
      </c>
    </row>
    <row r="8835" spans="1:16" x14ac:dyDescent="0.25">
      <c r="A8835" s="289" t="s">
        <v>17052</v>
      </c>
      <c r="B8835">
        <v>1</v>
      </c>
      <c r="C8835">
        <v>412</v>
      </c>
      <c r="D8835">
        <v>0.4</v>
      </c>
      <c r="E8835" s="289" t="s">
        <v>19685</v>
      </c>
      <c r="F8835">
        <v>5016427684</v>
      </c>
      <c r="G8835" s="276">
        <v>45831</v>
      </c>
      <c r="H8835">
        <v>20250612739668</v>
      </c>
      <c r="I8835">
        <v>0.57599999999999996</v>
      </c>
      <c r="J8835" s="289" t="s">
        <v>275</v>
      </c>
      <c r="K8835" s="289" t="s">
        <v>19697</v>
      </c>
      <c r="L8835" s="289" t="s">
        <v>280</v>
      </c>
      <c r="M8835" s="289" t="s">
        <v>19687</v>
      </c>
      <c r="N8835" s="289" t="s">
        <v>19698</v>
      </c>
      <c r="O8835" s="289" t="s">
        <v>18284</v>
      </c>
      <c r="P8835" s="289">
        <f>VLOOKUP(CAT_Details[[#This Row],[Delivery Bp Customer Code]],Table6[],2,0)</f>
        <v>3705</v>
      </c>
    </row>
    <row r="8836" spans="1:16" x14ac:dyDescent="0.25">
      <c r="A8836" s="289" t="s">
        <v>17052</v>
      </c>
      <c r="B8836">
        <v>2</v>
      </c>
      <c r="C8836">
        <v>468</v>
      </c>
      <c r="D8836">
        <v>0.44</v>
      </c>
      <c r="E8836" s="289" t="s">
        <v>19699</v>
      </c>
      <c r="F8836">
        <v>5016454684</v>
      </c>
      <c r="G8836" s="276">
        <v>45831</v>
      </c>
      <c r="H8836">
        <v>20250616740927</v>
      </c>
      <c r="I8836">
        <v>0.74399999999999999</v>
      </c>
      <c r="J8836" s="289" t="s">
        <v>19700</v>
      </c>
      <c r="K8836" s="289" t="s">
        <v>19701</v>
      </c>
      <c r="L8836" s="289" t="s">
        <v>280</v>
      </c>
      <c r="M8836" s="289" t="s">
        <v>19582</v>
      </c>
      <c r="N8836" s="289" t="s">
        <v>19702</v>
      </c>
      <c r="O8836" s="289" t="s">
        <v>18284</v>
      </c>
      <c r="P8836" s="289">
        <f>VLOOKUP(CAT_Details[[#This Row],[Delivery Bp Customer Code]],Table6[],2,0)</f>
        <v>3705</v>
      </c>
    </row>
    <row r="8837" spans="1:16" x14ac:dyDescent="0.25">
      <c r="A8837" s="289" t="s">
        <v>874</v>
      </c>
      <c r="B8837">
        <v>9</v>
      </c>
      <c r="C8837">
        <v>1071</v>
      </c>
      <c r="D8837">
        <v>3.75</v>
      </c>
      <c r="E8837" s="289" t="s">
        <v>19703</v>
      </c>
      <c r="F8837">
        <v>5016394685</v>
      </c>
      <c r="G8837" s="276">
        <v>45831</v>
      </c>
      <c r="H8837">
        <v>20250612738911</v>
      </c>
      <c r="I8837">
        <v>15.75</v>
      </c>
      <c r="J8837" s="289" t="s">
        <v>294</v>
      </c>
      <c r="K8837" s="289" t="s">
        <v>19704</v>
      </c>
      <c r="L8837" s="289" t="s">
        <v>275</v>
      </c>
      <c r="M8837" s="289" t="s">
        <v>19628</v>
      </c>
      <c r="N8837" s="289" t="s">
        <v>5685</v>
      </c>
      <c r="O8837" s="289" t="s">
        <v>1014</v>
      </c>
      <c r="P8837" s="289" t="str">
        <f>VLOOKUP(CAT_Details[[#This Row],[Delivery Bp Customer Code]],Table6[],2,0)</f>
        <v>MZ07</v>
      </c>
    </row>
    <row r="8838" spans="1:16" x14ac:dyDescent="0.25">
      <c r="A8838" s="289" t="s">
        <v>874</v>
      </c>
      <c r="B8838">
        <v>66</v>
      </c>
      <c r="C8838">
        <v>9240</v>
      </c>
      <c r="D8838">
        <v>13.6</v>
      </c>
      <c r="E8838" s="289" t="s">
        <v>19705</v>
      </c>
      <c r="F8838">
        <v>5016411615</v>
      </c>
      <c r="G8838" s="276">
        <v>45831</v>
      </c>
      <c r="H8838">
        <v>20250611737776</v>
      </c>
      <c r="I8838">
        <v>52.981999999999999</v>
      </c>
      <c r="J8838" s="289" t="s">
        <v>345</v>
      </c>
      <c r="K8838" s="289" t="s">
        <v>19706</v>
      </c>
      <c r="L8838" s="289" t="s">
        <v>275</v>
      </c>
      <c r="M8838" s="289" t="s">
        <v>19707</v>
      </c>
      <c r="N8838" s="289" t="s">
        <v>427</v>
      </c>
      <c r="O8838" s="289" t="s">
        <v>1014</v>
      </c>
      <c r="P8838" s="289" t="str">
        <f>VLOOKUP(CAT_Details[[#This Row],[Delivery Bp Customer Code]],Table6[],2,0)</f>
        <v>MZ07</v>
      </c>
    </row>
    <row r="8839" spans="1:16" x14ac:dyDescent="0.25">
      <c r="A8839" s="289" t="s">
        <v>941</v>
      </c>
      <c r="B8839">
        <v>1</v>
      </c>
      <c r="C8839">
        <v>1</v>
      </c>
      <c r="D8839">
        <v>0.02</v>
      </c>
      <c r="E8839" s="289" t="s">
        <v>19708</v>
      </c>
      <c r="F8839">
        <v>5016411628</v>
      </c>
      <c r="G8839" s="276">
        <v>45831</v>
      </c>
      <c r="H8839">
        <v>20250611737878</v>
      </c>
      <c r="I8839">
        <v>8.9999999999999993E-3</v>
      </c>
      <c r="J8839" s="289" t="s">
        <v>350</v>
      </c>
      <c r="K8839" s="289" t="s">
        <v>19709</v>
      </c>
      <c r="L8839" s="289" t="s">
        <v>275</v>
      </c>
      <c r="M8839" s="289" t="s">
        <v>19052</v>
      </c>
      <c r="N8839" s="289" t="s">
        <v>2252</v>
      </c>
      <c r="O8839" s="289" t="s">
        <v>945</v>
      </c>
      <c r="P8839" s="289" t="str">
        <f>VLOOKUP(CAT_Details[[#This Row],[Delivery Bp Customer Code]],Table6[],2,0)</f>
        <v>DK-LW01</v>
      </c>
    </row>
    <row r="8840" spans="1:16" x14ac:dyDescent="0.25">
      <c r="A8840" s="289" t="s">
        <v>3771</v>
      </c>
      <c r="B8840">
        <v>9</v>
      </c>
      <c r="C8840">
        <v>2641</v>
      </c>
      <c r="D8840">
        <v>4.76</v>
      </c>
      <c r="E8840" s="289" t="s">
        <v>19710</v>
      </c>
      <c r="F8840">
        <v>5016394421</v>
      </c>
      <c r="G8840" s="276">
        <v>45831</v>
      </c>
      <c r="H8840">
        <v>20250609735992</v>
      </c>
      <c r="I8840">
        <v>16.701000000000001</v>
      </c>
      <c r="J8840" s="289" t="s">
        <v>3890</v>
      </c>
      <c r="K8840" s="289" t="s">
        <v>19711</v>
      </c>
      <c r="L8840" s="289" t="s">
        <v>275</v>
      </c>
      <c r="M8840" s="289" t="s">
        <v>19682</v>
      </c>
      <c r="N8840" s="289" t="s">
        <v>3893</v>
      </c>
      <c r="O8840" s="289" t="s">
        <v>4956</v>
      </c>
      <c r="P8840" s="289">
        <f>VLOOKUP(CAT_Details[[#This Row],[Delivery Bp Customer Code]],Table6[],2,0)</f>
        <v>3417</v>
      </c>
    </row>
    <row r="8841" spans="1:16" x14ac:dyDescent="0.25">
      <c r="A8841" s="289" t="s">
        <v>3329</v>
      </c>
      <c r="B8841">
        <v>28</v>
      </c>
      <c r="C8841">
        <v>18694</v>
      </c>
      <c r="D8841">
        <v>11.3</v>
      </c>
      <c r="E8841" s="289" t="s">
        <v>19712</v>
      </c>
      <c r="F8841">
        <v>5016379695</v>
      </c>
      <c r="G8841" s="276">
        <v>45831</v>
      </c>
      <c r="H8841">
        <v>20250610736617</v>
      </c>
      <c r="I8841">
        <v>17.925000000000001</v>
      </c>
      <c r="J8841" s="289" t="s">
        <v>383</v>
      </c>
      <c r="K8841" s="289" t="s">
        <v>19713</v>
      </c>
      <c r="L8841" s="289" t="s">
        <v>275</v>
      </c>
      <c r="M8841" s="289" t="s">
        <v>19714</v>
      </c>
      <c r="N8841" s="289" t="s">
        <v>3781</v>
      </c>
      <c r="O8841" s="289" t="s">
        <v>3332</v>
      </c>
      <c r="P8841" s="289">
        <f>VLOOKUP(CAT_Details[[#This Row],[Delivery Bp Customer Code]],Table6[],2,0)</f>
        <v>3402</v>
      </c>
    </row>
    <row r="8842" spans="1:16" x14ac:dyDescent="0.25">
      <c r="A8842" s="289" t="s">
        <v>3329</v>
      </c>
      <c r="B8842">
        <v>4</v>
      </c>
      <c r="C8842">
        <v>119</v>
      </c>
      <c r="D8842">
        <v>0.57999999999999996</v>
      </c>
      <c r="E8842" s="289" t="s">
        <v>19680</v>
      </c>
      <c r="F8842">
        <v>5016394313</v>
      </c>
      <c r="G8842" s="276">
        <v>45831</v>
      </c>
      <c r="H8842">
        <v>20250612738869</v>
      </c>
      <c r="I8842">
        <v>0.81</v>
      </c>
      <c r="J8842" s="289" t="s">
        <v>3890</v>
      </c>
      <c r="K8842" s="289" t="s">
        <v>19715</v>
      </c>
      <c r="L8842" s="289" t="s">
        <v>275</v>
      </c>
      <c r="M8842" s="289" t="s">
        <v>19682</v>
      </c>
      <c r="N8842" s="289" t="s">
        <v>3896</v>
      </c>
      <c r="O8842" s="289" t="s">
        <v>3332</v>
      </c>
      <c r="P8842" s="289">
        <f>VLOOKUP(CAT_Details[[#This Row],[Delivery Bp Customer Code]],Table6[],2,0)</f>
        <v>3402</v>
      </c>
    </row>
    <row r="8843" spans="1:16" x14ac:dyDescent="0.25">
      <c r="A8843" s="289" t="s">
        <v>3329</v>
      </c>
      <c r="B8843">
        <v>1</v>
      </c>
      <c r="C8843">
        <v>75.3</v>
      </c>
      <c r="D8843">
        <v>0.2</v>
      </c>
      <c r="E8843" s="289" t="s">
        <v>19716</v>
      </c>
      <c r="F8843">
        <v>5016411825</v>
      </c>
      <c r="G8843" s="276">
        <v>45831</v>
      </c>
      <c r="H8843">
        <v>20250606735325</v>
      </c>
      <c r="I8843">
        <v>0.38400000000000001</v>
      </c>
      <c r="J8843" s="289" t="s">
        <v>350</v>
      </c>
      <c r="K8843" s="289" t="s">
        <v>19717</v>
      </c>
      <c r="L8843" s="289" t="s">
        <v>275</v>
      </c>
      <c r="M8843" s="289" t="s">
        <v>19052</v>
      </c>
      <c r="N8843" s="289" t="s">
        <v>743</v>
      </c>
      <c r="O8843" s="289" t="s">
        <v>3332</v>
      </c>
      <c r="P8843" s="289">
        <f>VLOOKUP(CAT_Details[[#This Row],[Delivery Bp Customer Code]],Table6[],2,0)</f>
        <v>3402</v>
      </c>
    </row>
    <row r="8844" spans="1:16" x14ac:dyDescent="0.25">
      <c r="A8844" s="289" t="s">
        <v>3329</v>
      </c>
      <c r="B8844">
        <v>1</v>
      </c>
      <c r="C8844">
        <v>70</v>
      </c>
      <c r="D8844">
        <v>0.4</v>
      </c>
      <c r="E8844" s="289" t="s">
        <v>19718</v>
      </c>
      <c r="F8844">
        <v>5016411836</v>
      </c>
      <c r="G8844" s="276">
        <v>45831</v>
      </c>
      <c r="H8844">
        <v>20250611738453</v>
      </c>
      <c r="I8844">
        <v>0.38400000000000001</v>
      </c>
      <c r="J8844" s="289" t="s">
        <v>324</v>
      </c>
      <c r="K8844" s="289" t="s">
        <v>19719</v>
      </c>
      <c r="L8844" s="289" t="s">
        <v>275</v>
      </c>
      <c r="M8844" s="289" t="s">
        <v>19526</v>
      </c>
      <c r="N8844" s="289" t="s">
        <v>16153</v>
      </c>
      <c r="O8844" s="289" t="s">
        <v>3332</v>
      </c>
      <c r="P8844" s="289">
        <f>VLOOKUP(CAT_Details[[#This Row],[Delivery Bp Customer Code]],Table6[],2,0)</f>
        <v>3402</v>
      </c>
    </row>
    <row r="8845" spans="1:16" x14ac:dyDescent="0.25">
      <c r="A8845" s="289" t="s">
        <v>3329</v>
      </c>
      <c r="B8845">
        <v>40</v>
      </c>
      <c r="C8845">
        <v>3200</v>
      </c>
      <c r="D8845">
        <v>16</v>
      </c>
      <c r="E8845" s="289" t="s">
        <v>19720</v>
      </c>
      <c r="F8845">
        <v>5016411906</v>
      </c>
      <c r="G8845" s="276">
        <v>45831</v>
      </c>
      <c r="H8845">
        <v>20250613740185</v>
      </c>
      <c r="I8845">
        <v>48</v>
      </c>
      <c r="J8845" s="289" t="s">
        <v>350</v>
      </c>
      <c r="K8845" s="289" t="s">
        <v>19721</v>
      </c>
      <c r="L8845" s="289" t="s">
        <v>275</v>
      </c>
      <c r="M8845" s="289" t="s">
        <v>19722</v>
      </c>
      <c r="N8845" s="289" t="s">
        <v>3433</v>
      </c>
      <c r="O8845" s="289" t="s">
        <v>3332</v>
      </c>
      <c r="P8845" s="289">
        <f>VLOOKUP(CAT_Details[[#This Row],[Delivery Bp Customer Code]],Table6[],2,0)</f>
        <v>3402</v>
      </c>
    </row>
    <row r="8846" spans="1:16" x14ac:dyDescent="0.25">
      <c r="A8846" s="289" t="s">
        <v>3329</v>
      </c>
      <c r="B8846">
        <v>12</v>
      </c>
      <c r="C8846">
        <v>2160</v>
      </c>
      <c r="D8846">
        <v>3.98</v>
      </c>
      <c r="E8846" s="289" t="s">
        <v>19723</v>
      </c>
      <c r="F8846">
        <v>5016412030</v>
      </c>
      <c r="G8846" s="276">
        <v>45831</v>
      </c>
      <c r="H8846">
        <v>20250609736198</v>
      </c>
      <c r="I8846">
        <v>7.4470000000000001</v>
      </c>
      <c r="J8846" s="289" t="s">
        <v>287</v>
      </c>
      <c r="K8846" s="289" t="s">
        <v>19724</v>
      </c>
      <c r="L8846" s="289" t="s">
        <v>275</v>
      </c>
      <c r="M8846" s="289" t="s">
        <v>19725</v>
      </c>
      <c r="N8846" s="289" t="s">
        <v>4413</v>
      </c>
      <c r="O8846" s="289" t="s">
        <v>3332</v>
      </c>
      <c r="P8846" s="289">
        <f>VLOOKUP(CAT_Details[[#This Row],[Delivery Bp Customer Code]],Table6[],2,0)</f>
        <v>3402</v>
      </c>
    </row>
    <row r="8847" spans="1:16" x14ac:dyDescent="0.25">
      <c r="A8847" s="289" t="s">
        <v>3329</v>
      </c>
      <c r="B8847">
        <v>7</v>
      </c>
      <c r="C8847">
        <v>1435</v>
      </c>
      <c r="D8847">
        <v>2.8</v>
      </c>
      <c r="E8847" s="289" t="s">
        <v>19726</v>
      </c>
      <c r="F8847">
        <v>5016427555</v>
      </c>
      <c r="G8847" s="276">
        <v>45831</v>
      </c>
      <c r="H8847">
        <v>20250613740270</v>
      </c>
      <c r="I8847">
        <v>5.7119999999999997</v>
      </c>
      <c r="J8847" s="289" t="s">
        <v>287</v>
      </c>
      <c r="K8847" s="289" t="s">
        <v>19727</v>
      </c>
      <c r="L8847" s="289" t="s">
        <v>275</v>
      </c>
      <c r="M8847" s="289" t="s">
        <v>19641</v>
      </c>
      <c r="N8847" s="289" t="s">
        <v>468</v>
      </c>
      <c r="O8847" s="289" t="s">
        <v>3332</v>
      </c>
      <c r="P8847" s="289">
        <f>VLOOKUP(CAT_Details[[#This Row],[Delivery Bp Customer Code]],Table6[],2,0)</f>
        <v>3402</v>
      </c>
    </row>
    <row r="8848" spans="1:16" x14ac:dyDescent="0.25">
      <c r="A8848" s="289" t="s">
        <v>3329</v>
      </c>
      <c r="B8848">
        <v>1</v>
      </c>
      <c r="C8848">
        <v>28</v>
      </c>
      <c r="D8848">
        <v>0.2</v>
      </c>
      <c r="E8848" s="289" t="s">
        <v>19728</v>
      </c>
      <c r="F8848">
        <v>5016444176</v>
      </c>
      <c r="G8848" s="276">
        <v>45831</v>
      </c>
      <c r="H8848">
        <v>20250613740644</v>
      </c>
      <c r="I8848">
        <v>0.28799999999999998</v>
      </c>
      <c r="J8848" s="289" t="s">
        <v>302</v>
      </c>
      <c r="K8848" s="289" t="s">
        <v>19729</v>
      </c>
      <c r="L8848" s="289" t="s">
        <v>275</v>
      </c>
      <c r="M8848" s="289" t="s">
        <v>19730</v>
      </c>
      <c r="N8848" s="289" t="s">
        <v>15497</v>
      </c>
      <c r="O8848" s="289" t="s">
        <v>3332</v>
      </c>
      <c r="P8848" s="289">
        <f>VLOOKUP(CAT_Details[[#This Row],[Delivery Bp Customer Code]],Table6[],2,0)</f>
        <v>3402</v>
      </c>
    </row>
    <row r="8849" spans="1:16" x14ac:dyDescent="0.25">
      <c r="A8849" s="289" t="s">
        <v>76</v>
      </c>
      <c r="B8849">
        <v>1</v>
      </c>
      <c r="C8849">
        <v>203</v>
      </c>
      <c r="D8849">
        <v>0.2</v>
      </c>
      <c r="E8849" s="289" t="s">
        <v>19731</v>
      </c>
      <c r="F8849">
        <v>5016380433</v>
      </c>
      <c r="G8849" s="276">
        <v>45831</v>
      </c>
      <c r="H8849">
        <v>20250610737282</v>
      </c>
      <c r="I8849">
        <v>0.192</v>
      </c>
      <c r="J8849" s="289" t="s">
        <v>764</v>
      </c>
      <c r="K8849" s="289" t="s">
        <v>19732</v>
      </c>
      <c r="L8849" s="289" t="s">
        <v>275</v>
      </c>
      <c r="M8849" s="289" t="s">
        <v>19733</v>
      </c>
      <c r="N8849" s="289" t="s">
        <v>766</v>
      </c>
      <c r="O8849" s="289" t="s">
        <v>16049</v>
      </c>
      <c r="P8849" s="289" t="str">
        <f>VLOOKUP(CAT_Details[[#This Row],[Delivery Bp Customer Code]],Table6[],2,0)</f>
        <v>MZ02</v>
      </c>
    </row>
    <row r="8850" spans="1:16" x14ac:dyDescent="0.25">
      <c r="A8850" s="289" t="s">
        <v>76</v>
      </c>
      <c r="B8850">
        <v>2</v>
      </c>
      <c r="C8850">
        <v>759</v>
      </c>
      <c r="D8850">
        <v>0.76</v>
      </c>
      <c r="E8850" s="289" t="s">
        <v>19734</v>
      </c>
      <c r="F8850">
        <v>5016412122</v>
      </c>
      <c r="G8850" s="276">
        <v>45831</v>
      </c>
      <c r="H8850">
        <v>20250612739645</v>
      </c>
      <c r="I8850">
        <v>1.98</v>
      </c>
      <c r="J8850" s="289" t="s">
        <v>324</v>
      </c>
      <c r="K8850" s="289" t="s">
        <v>19735</v>
      </c>
      <c r="L8850" s="289" t="s">
        <v>275</v>
      </c>
      <c r="M8850" s="289" t="s">
        <v>19526</v>
      </c>
      <c r="N8850" s="289" t="s">
        <v>1160</v>
      </c>
      <c r="O8850" s="289" t="s">
        <v>16049</v>
      </c>
      <c r="P8850" s="289" t="str">
        <f>VLOOKUP(CAT_Details[[#This Row],[Delivery Bp Customer Code]],Table6[],2,0)</f>
        <v>MZ02</v>
      </c>
    </row>
    <row r="8851" spans="1:16" x14ac:dyDescent="0.25">
      <c r="A8851" s="289" t="s">
        <v>285</v>
      </c>
      <c r="B8851">
        <v>2</v>
      </c>
      <c r="C8851">
        <v>592</v>
      </c>
      <c r="D8851">
        <v>0.6</v>
      </c>
      <c r="E8851" s="289" t="s">
        <v>19731</v>
      </c>
      <c r="F8851">
        <v>5016380436</v>
      </c>
      <c r="G8851" s="276">
        <v>45831</v>
      </c>
      <c r="H8851">
        <v>20250610737278</v>
      </c>
      <c r="I8851">
        <v>0.67200000000000004</v>
      </c>
      <c r="J8851" s="289" t="s">
        <v>764</v>
      </c>
      <c r="K8851" s="289" t="s">
        <v>19736</v>
      </c>
      <c r="L8851" s="289" t="s">
        <v>275</v>
      </c>
      <c r="M8851" s="289" t="s">
        <v>19733</v>
      </c>
      <c r="N8851" s="289" t="s">
        <v>766</v>
      </c>
      <c r="O8851" s="289" t="s">
        <v>291</v>
      </c>
      <c r="P8851" s="289" t="str">
        <f>VLOOKUP(CAT_Details[[#This Row],[Delivery Bp Customer Code]],Table6[],2,0)</f>
        <v>DX01-L5</v>
      </c>
    </row>
    <row r="8852" spans="1:16" x14ac:dyDescent="0.25">
      <c r="A8852" s="289" t="s">
        <v>285</v>
      </c>
      <c r="B8852">
        <v>1</v>
      </c>
      <c r="C8852">
        <v>5.5</v>
      </c>
      <c r="D8852">
        <v>0.03</v>
      </c>
      <c r="E8852" s="289" t="s">
        <v>19737</v>
      </c>
      <c r="F8852">
        <v>5016394351</v>
      </c>
      <c r="G8852" s="276">
        <v>45831</v>
      </c>
      <c r="H8852">
        <v>20250611737628</v>
      </c>
      <c r="I8852">
        <v>1.4E-2</v>
      </c>
      <c r="J8852" s="289" t="s">
        <v>438</v>
      </c>
      <c r="K8852" s="289" t="s">
        <v>19738</v>
      </c>
      <c r="L8852" s="289" t="s">
        <v>275</v>
      </c>
      <c r="M8852" s="289" t="s">
        <v>19277</v>
      </c>
      <c r="N8852" s="289" t="s">
        <v>751</v>
      </c>
      <c r="O8852" s="289" t="s">
        <v>291</v>
      </c>
      <c r="P8852" s="289" t="str">
        <f>VLOOKUP(CAT_Details[[#This Row],[Delivery Bp Customer Code]],Table6[],2,0)</f>
        <v>DX01-L5</v>
      </c>
    </row>
    <row r="8853" spans="1:16" x14ac:dyDescent="0.25">
      <c r="A8853" s="289" t="s">
        <v>285</v>
      </c>
      <c r="B8853">
        <v>24</v>
      </c>
      <c r="C8853">
        <v>1560</v>
      </c>
      <c r="D8853">
        <v>9.6</v>
      </c>
      <c r="E8853" s="289" t="s">
        <v>19739</v>
      </c>
      <c r="F8853">
        <v>5016394694</v>
      </c>
      <c r="G8853" s="276">
        <v>45831</v>
      </c>
      <c r="H8853">
        <v>20250612739184</v>
      </c>
      <c r="I8853">
        <v>23.04</v>
      </c>
      <c r="J8853" s="289" t="s">
        <v>294</v>
      </c>
      <c r="K8853" s="289" t="s">
        <v>19740</v>
      </c>
      <c r="L8853" s="289" t="s">
        <v>275</v>
      </c>
      <c r="M8853" s="289" t="s">
        <v>19458</v>
      </c>
      <c r="N8853" s="289" t="s">
        <v>16650</v>
      </c>
      <c r="O8853" s="289" t="s">
        <v>291</v>
      </c>
      <c r="P8853" s="289" t="str">
        <f>VLOOKUP(CAT_Details[[#This Row],[Delivery Bp Customer Code]],Table6[],2,0)</f>
        <v>DX01-L5</v>
      </c>
    </row>
    <row r="8854" spans="1:16" x14ac:dyDescent="0.25">
      <c r="A8854" s="289" t="s">
        <v>285</v>
      </c>
      <c r="B8854">
        <v>6</v>
      </c>
      <c r="C8854">
        <v>9200</v>
      </c>
      <c r="D8854">
        <v>2.4</v>
      </c>
      <c r="E8854" s="289" t="s">
        <v>19741</v>
      </c>
      <c r="F8854">
        <v>5016411773</v>
      </c>
      <c r="G8854" s="276">
        <v>45831</v>
      </c>
      <c r="H8854">
        <v>20250613740616</v>
      </c>
      <c r="I8854">
        <v>3.456</v>
      </c>
      <c r="J8854" s="289" t="s">
        <v>324</v>
      </c>
      <c r="K8854" s="289" t="s">
        <v>19742</v>
      </c>
      <c r="L8854" s="289" t="s">
        <v>275</v>
      </c>
      <c r="M8854" s="289" t="s">
        <v>19526</v>
      </c>
      <c r="N8854" s="289" t="s">
        <v>333</v>
      </c>
      <c r="O8854" s="289" t="s">
        <v>291</v>
      </c>
      <c r="P8854" s="289" t="str">
        <f>VLOOKUP(CAT_Details[[#This Row],[Delivery Bp Customer Code]],Table6[],2,0)</f>
        <v>DX01-L5</v>
      </c>
    </row>
    <row r="8855" spans="1:16" x14ac:dyDescent="0.25">
      <c r="A8855" s="289" t="s">
        <v>285</v>
      </c>
      <c r="B8855">
        <v>1</v>
      </c>
      <c r="C8855">
        <v>40</v>
      </c>
      <c r="D8855">
        <v>0.21</v>
      </c>
      <c r="E8855" s="289" t="s">
        <v>19743</v>
      </c>
      <c r="F8855">
        <v>5016411886</v>
      </c>
      <c r="G8855" s="276">
        <v>45831</v>
      </c>
      <c r="H8855">
        <v>20250612738798</v>
      </c>
      <c r="I8855">
        <v>0.13600000000000001</v>
      </c>
      <c r="J8855" s="289" t="s">
        <v>350</v>
      </c>
      <c r="K8855" s="289" t="s">
        <v>19744</v>
      </c>
      <c r="L8855" s="289" t="s">
        <v>275</v>
      </c>
      <c r="M8855" s="289" t="s">
        <v>19052</v>
      </c>
      <c r="N8855" s="289" t="s">
        <v>685</v>
      </c>
      <c r="O8855" s="289" t="s">
        <v>291</v>
      </c>
      <c r="P8855" s="289" t="str">
        <f>VLOOKUP(CAT_Details[[#This Row],[Delivery Bp Customer Code]],Table6[],2,0)</f>
        <v>DX01-L5</v>
      </c>
    </row>
    <row r="8856" spans="1:16" x14ac:dyDescent="0.25">
      <c r="A8856" s="289" t="s">
        <v>285</v>
      </c>
      <c r="B8856">
        <v>26</v>
      </c>
      <c r="C8856">
        <v>1040</v>
      </c>
      <c r="D8856">
        <v>5.2</v>
      </c>
      <c r="E8856" s="289" t="s">
        <v>19745</v>
      </c>
      <c r="F8856">
        <v>5016411887</v>
      </c>
      <c r="G8856" s="276">
        <v>45831</v>
      </c>
      <c r="H8856">
        <v>20250613740258</v>
      </c>
      <c r="I8856">
        <v>12.48</v>
      </c>
      <c r="J8856" s="289" t="s">
        <v>350</v>
      </c>
      <c r="K8856" s="289" t="s">
        <v>19746</v>
      </c>
      <c r="L8856" s="289" t="s">
        <v>275</v>
      </c>
      <c r="M8856" s="289" t="s">
        <v>19052</v>
      </c>
      <c r="N8856" s="289" t="s">
        <v>12700</v>
      </c>
      <c r="O8856" s="289" t="s">
        <v>291</v>
      </c>
      <c r="P8856" s="289" t="str">
        <f>VLOOKUP(CAT_Details[[#This Row],[Delivery Bp Customer Code]],Table6[],2,0)</f>
        <v>DX01-L5</v>
      </c>
    </row>
    <row r="8857" spans="1:16" x14ac:dyDescent="0.25">
      <c r="A8857" s="289" t="s">
        <v>285</v>
      </c>
      <c r="B8857">
        <v>6</v>
      </c>
      <c r="C8857">
        <v>828</v>
      </c>
      <c r="D8857">
        <v>1.35</v>
      </c>
      <c r="E8857" s="289" t="s">
        <v>19747</v>
      </c>
      <c r="F8857">
        <v>5016427665</v>
      </c>
      <c r="G8857" s="276">
        <v>45831</v>
      </c>
      <c r="H8857">
        <v>20250613740575</v>
      </c>
      <c r="I8857">
        <v>2.0750000000000002</v>
      </c>
      <c r="J8857" s="289" t="s">
        <v>350</v>
      </c>
      <c r="K8857" s="289" t="s">
        <v>19748</v>
      </c>
      <c r="L8857" s="289" t="s">
        <v>275</v>
      </c>
      <c r="M8857" s="289" t="s">
        <v>19749</v>
      </c>
      <c r="N8857" s="289" t="s">
        <v>602</v>
      </c>
      <c r="O8857" s="289" t="s">
        <v>291</v>
      </c>
      <c r="P8857" s="289" t="str">
        <f>VLOOKUP(CAT_Details[[#This Row],[Delivery Bp Customer Code]],Table6[],2,0)</f>
        <v>DX01-L5</v>
      </c>
    </row>
    <row r="8858" spans="1:16" x14ac:dyDescent="0.25">
      <c r="A8858" s="289" t="s">
        <v>285</v>
      </c>
      <c r="B8858">
        <v>1</v>
      </c>
      <c r="C8858">
        <v>250</v>
      </c>
      <c r="D8858">
        <v>0.4</v>
      </c>
      <c r="E8858" s="289" t="s">
        <v>19750</v>
      </c>
      <c r="F8858">
        <v>5016427753</v>
      </c>
      <c r="G8858" s="276">
        <v>45831</v>
      </c>
      <c r="H8858">
        <v>20250612738841</v>
      </c>
      <c r="I8858">
        <v>0.624</v>
      </c>
      <c r="J8858" s="289" t="s">
        <v>280</v>
      </c>
      <c r="K8858" s="289" t="s">
        <v>19751</v>
      </c>
      <c r="L8858" s="289" t="s">
        <v>275</v>
      </c>
      <c r="M8858" s="289" t="s">
        <v>19536</v>
      </c>
      <c r="N8858" s="289" t="s">
        <v>10113</v>
      </c>
      <c r="O8858" s="289" t="s">
        <v>291</v>
      </c>
      <c r="P8858" s="289" t="str">
        <f>VLOOKUP(CAT_Details[[#This Row],[Delivery Bp Customer Code]],Table6[],2,0)</f>
        <v>DX01-L5</v>
      </c>
    </row>
    <row r="8859" spans="1:16" x14ac:dyDescent="0.25">
      <c r="A8859" s="289" t="s">
        <v>285</v>
      </c>
      <c r="B8859">
        <v>2</v>
      </c>
      <c r="C8859">
        <v>114</v>
      </c>
      <c r="D8859">
        <v>1.08</v>
      </c>
      <c r="E8859" s="289" t="s">
        <v>19752</v>
      </c>
      <c r="F8859">
        <v>5016454903</v>
      </c>
      <c r="G8859" s="276">
        <v>45831</v>
      </c>
      <c r="H8859">
        <v>20250618743269</v>
      </c>
      <c r="I8859">
        <v>2.069</v>
      </c>
      <c r="J8859" s="289" t="s">
        <v>273</v>
      </c>
      <c r="K8859" s="289" t="s">
        <v>19753</v>
      </c>
      <c r="L8859" s="289" t="s">
        <v>275</v>
      </c>
      <c r="M8859" s="289" t="s">
        <v>19671</v>
      </c>
      <c r="N8859" s="289" t="s">
        <v>519</v>
      </c>
      <c r="O8859" s="289" t="s">
        <v>291</v>
      </c>
      <c r="P8859" s="289" t="str">
        <f>VLOOKUP(CAT_Details[[#This Row],[Delivery Bp Customer Code]],Table6[],2,0)</f>
        <v>DX01-L5</v>
      </c>
    </row>
    <row r="8860" spans="1:16" x14ac:dyDescent="0.25">
      <c r="A8860" s="289" t="s">
        <v>272</v>
      </c>
      <c r="B8860">
        <v>2</v>
      </c>
      <c r="C8860">
        <v>1538</v>
      </c>
      <c r="D8860">
        <v>0.8</v>
      </c>
      <c r="E8860" s="289" t="s">
        <v>19754</v>
      </c>
      <c r="F8860">
        <v>5016411740</v>
      </c>
      <c r="G8860" s="276">
        <v>45831</v>
      </c>
      <c r="H8860">
        <v>20250611737629</v>
      </c>
      <c r="I8860">
        <v>1.1519999999999999</v>
      </c>
      <c r="J8860" s="289" t="s">
        <v>324</v>
      </c>
      <c r="K8860" s="289" t="s">
        <v>19755</v>
      </c>
      <c r="L8860" s="289" t="s">
        <v>275</v>
      </c>
      <c r="M8860" s="289" t="s">
        <v>19756</v>
      </c>
      <c r="N8860" s="289" t="s">
        <v>16189</v>
      </c>
      <c r="O8860" s="289" t="s">
        <v>277</v>
      </c>
      <c r="P8860" s="289" t="str">
        <f>VLOOKUP(CAT_Details[[#This Row],[Delivery Bp Customer Code]],Table6[],2,0)</f>
        <v>U2-L5</v>
      </c>
    </row>
    <row r="8861" spans="1:16" x14ac:dyDescent="0.25">
      <c r="A8861" s="289" t="s">
        <v>272</v>
      </c>
      <c r="B8861">
        <v>1</v>
      </c>
      <c r="C8861">
        <v>66</v>
      </c>
      <c r="D8861">
        <v>0.2</v>
      </c>
      <c r="E8861" s="289" t="s">
        <v>19757</v>
      </c>
      <c r="F8861">
        <v>5016411861</v>
      </c>
      <c r="G8861" s="276">
        <v>45831</v>
      </c>
      <c r="H8861">
        <v>20250610737228</v>
      </c>
      <c r="I8861">
        <v>0.44600000000000001</v>
      </c>
      <c r="J8861" s="289" t="s">
        <v>350</v>
      </c>
      <c r="K8861" s="289" t="s">
        <v>19758</v>
      </c>
      <c r="L8861" s="289" t="s">
        <v>275</v>
      </c>
      <c r="M8861" s="289" t="s">
        <v>19052</v>
      </c>
      <c r="N8861" s="289" t="s">
        <v>704</v>
      </c>
      <c r="O8861" s="289" t="s">
        <v>277</v>
      </c>
      <c r="P8861" s="289" t="str">
        <f>VLOOKUP(CAT_Details[[#This Row],[Delivery Bp Customer Code]],Table6[],2,0)</f>
        <v>U2-L5</v>
      </c>
    </row>
    <row r="8862" spans="1:16" x14ac:dyDescent="0.25">
      <c r="A8862" s="289" t="s">
        <v>272</v>
      </c>
      <c r="B8862">
        <v>30</v>
      </c>
      <c r="C8862">
        <v>3780</v>
      </c>
      <c r="D8862">
        <v>12</v>
      </c>
      <c r="E8862" s="289" t="s">
        <v>19759</v>
      </c>
      <c r="F8862">
        <v>5016412004</v>
      </c>
      <c r="G8862" s="276">
        <v>45831</v>
      </c>
      <c r="H8862">
        <v>20250612739487</v>
      </c>
      <c r="I8862">
        <v>27.36</v>
      </c>
      <c r="J8862" s="289" t="s">
        <v>350</v>
      </c>
      <c r="K8862" s="289" t="s">
        <v>19760</v>
      </c>
      <c r="L8862" s="289" t="s">
        <v>275</v>
      </c>
      <c r="M8862" s="289" t="s">
        <v>19466</v>
      </c>
      <c r="N8862" s="289" t="s">
        <v>472</v>
      </c>
      <c r="O8862" s="289" t="s">
        <v>277</v>
      </c>
      <c r="P8862" s="289" t="str">
        <f>VLOOKUP(CAT_Details[[#This Row],[Delivery Bp Customer Code]],Table6[],2,0)</f>
        <v>U2-L5</v>
      </c>
    </row>
    <row r="8863" spans="1:16" x14ac:dyDescent="0.25">
      <c r="A8863" s="289" t="s">
        <v>272</v>
      </c>
      <c r="B8863">
        <v>59</v>
      </c>
      <c r="C8863">
        <v>2082</v>
      </c>
      <c r="D8863">
        <v>13.6</v>
      </c>
      <c r="E8863" s="289" t="s">
        <v>19761</v>
      </c>
      <c r="F8863">
        <v>5016412021</v>
      </c>
      <c r="G8863" s="276">
        <v>45831</v>
      </c>
      <c r="H8863">
        <v>20250610737060</v>
      </c>
      <c r="I8863">
        <v>35.04</v>
      </c>
      <c r="J8863" s="289" t="s">
        <v>280</v>
      </c>
      <c r="K8863" s="289" t="s">
        <v>19762</v>
      </c>
      <c r="L8863" s="289" t="s">
        <v>275</v>
      </c>
      <c r="M8863" s="289" t="s">
        <v>19763</v>
      </c>
      <c r="N8863" s="289" t="s">
        <v>1226</v>
      </c>
      <c r="O8863" s="289" t="s">
        <v>277</v>
      </c>
      <c r="P8863" s="289" t="str">
        <f>VLOOKUP(CAT_Details[[#This Row],[Delivery Bp Customer Code]],Table6[],2,0)</f>
        <v>U2-L5</v>
      </c>
    </row>
    <row r="8864" spans="1:16" x14ac:dyDescent="0.25">
      <c r="A8864" s="289" t="s">
        <v>272</v>
      </c>
      <c r="B8864">
        <v>1</v>
      </c>
      <c r="C8864">
        <v>11.25</v>
      </c>
      <c r="D8864">
        <v>0.03</v>
      </c>
      <c r="E8864" s="289" t="s">
        <v>19764</v>
      </c>
      <c r="F8864">
        <v>5016412046</v>
      </c>
      <c r="G8864" s="276">
        <v>45831</v>
      </c>
      <c r="H8864">
        <v>20250612739417</v>
      </c>
      <c r="I8864">
        <v>1.0999999999999999E-2</v>
      </c>
      <c r="J8864" s="289" t="s">
        <v>1047</v>
      </c>
      <c r="K8864" s="289" t="s">
        <v>19765</v>
      </c>
      <c r="L8864" s="289" t="s">
        <v>275</v>
      </c>
      <c r="M8864" s="289" t="s">
        <v>19438</v>
      </c>
      <c r="N8864" s="289" t="s">
        <v>1049</v>
      </c>
      <c r="O8864" s="289" t="s">
        <v>277</v>
      </c>
      <c r="P8864" s="289" t="str">
        <f>VLOOKUP(CAT_Details[[#This Row],[Delivery Bp Customer Code]],Table6[],2,0)</f>
        <v>U2-L5</v>
      </c>
    </row>
    <row r="8865" spans="1:16" x14ac:dyDescent="0.25">
      <c r="A8865" s="289" t="s">
        <v>272</v>
      </c>
      <c r="B8865">
        <v>3</v>
      </c>
      <c r="C8865">
        <v>360</v>
      </c>
      <c r="D8865">
        <v>1.2</v>
      </c>
      <c r="E8865" s="289" t="s">
        <v>19726</v>
      </c>
      <c r="F8865">
        <v>5016427556</v>
      </c>
      <c r="G8865" s="276">
        <v>45831</v>
      </c>
      <c r="H8865">
        <v>20250613740325</v>
      </c>
      <c r="I8865">
        <v>2.448</v>
      </c>
      <c r="J8865" s="289" t="s">
        <v>287</v>
      </c>
      <c r="K8865" s="289" t="s">
        <v>19766</v>
      </c>
      <c r="L8865" s="289" t="s">
        <v>275</v>
      </c>
      <c r="M8865" s="289" t="s">
        <v>19641</v>
      </c>
      <c r="N8865" s="289" t="s">
        <v>468</v>
      </c>
      <c r="O8865" s="289" t="s">
        <v>277</v>
      </c>
      <c r="P8865" s="289" t="str">
        <f>VLOOKUP(CAT_Details[[#This Row],[Delivery Bp Customer Code]],Table6[],2,0)</f>
        <v>U2-L5</v>
      </c>
    </row>
    <row r="8866" spans="1:16" x14ac:dyDescent="0.25">
      <c r="A8866" s="289" t="s">
        <v>278</v>
      </c>
      <c r="B8866">
        <v>7</v>
      </c>
      <c r="C8866">
        <v>3045</v>
      </c>
      <c r="D8866">
        <v>2.8</v>
      </c>
      <c r="E8866" s="289" t="s">
        <v>19767</v>
      </c>
      <c r="F8866">
        <v>5016394234</v>
      </c>
      <c r="G8866" s="276">
        <v>45832</v>
      </c>
      <c r="H8866">
        <v>20250612739152</v>
      </c>
      <c r="I8866">
        <v>6.72</v>
      </c>
      <c r="J8866" s="289" t="s">
        <v>317</v>
      </c>
      <c r="K8866" s="289" t="s">
        <v>19768</v>
      </c>
      <c r="L8866" s="289" t="s">
        <v>275</v>
      </c>
      <c r="M8866" s="289" t="s">
        <v>19769</v>
      </c>
      <c r="N8866" s="289" t="s">
        <v>16210</v>
      </c>
      <c r="O8866" s="289" t="s">
        <v>498</v>
      </c>
      <c r="P8866" s="289" t="str">
        <f>VLOOKUP(CAT_Details[[#This Row],[Delivery Bp Customer Code]],Table6[],2,0)</f>
        <v>DK-BM01</v>
      </c>
    </row>
    <row r="8867" spans="1:16" x14ac:dyDescent="0.25">
      <c r="A8867" s="289" t="s">
        <v>278</v>
      </c>
      <c r="B8867">
        <v>15</v>
      </c>
      <c r="C8867">
        <v>6435</v>
      </c>
      <c r="D8867">
        <v>6</v>
      </c>
      <c r="E8867" s="289" t="s">
        <v>19770</v>
      </c>
      <c r="F8867">
        <v>5016427308</v>
      </c>
      <c r="G8867" s="276">
        <v>45832</v>
      </c>
      <c r="H8867">
        <v>20250609736307</v>
      </c>
      <c r="I8867">
        <v>14.4</v>
      </c>
      <c r="J8867" s="289" t="s">
        <v>324</v>
      </c>
      <c r="K8867" s="289" t="s">
        <v>19771</v>
      </c>
      <c r="L8867" s="289" t="s">
        <v>275</v>
      </c>
      <c r="M8867" s="289" t="s">
        <v>19772</v>
      </c>
      <c r="N8867" s="289" t="s">
        <v>340</v>
      </c>
      <c r="O8867" s="289" t="s">
        <v>498</v>
      </c>
      <c r="P8867" s="289" t="str">
        <f>VLOOKUP(CAT_Details[[#This Row],[Delivery Bp Customer Code]],Table6[],2,0)</f>
        <v>DK-BM01</v>
      </c>
    </row>
    <row r="8868" spans="1:16" x14ac:dyDescent="0.25">
      <c r="A8868" s="289" t="s">
        <v>278</v>
      </c>
      <c r="B8868">
        <v>1</v>
      </c>
      <c r="C8868">
        <v>20</v>
      </c>
      <c r="D8868">
        <v>0.2</v>
      </c>
      <c r="E8868" s="289" t="s">
        <v>19773</v>
      </c>
      <c r="F8868">
        <v>5016427715</v>
      </c>
      <c r="G8868" s="276">
        <v>45832</v>
      </c>
      <c r="H8868">
        <v>20250616740942</v>
      </c>
      <c r="I8868">
        <v>0.192</v>
      </c>
      <c r="J8868" s="289" t="s">
        <v>287</v>
      </c>
      <c r="K8868" s="289" t="s">
        <v>19774</v>
      </c>
      <c r="L8868" s="289" t="s">
        <v>275</v>
      </c>
      <c r="M8868" s="289" t="s">
        <v>19775</v>
      </c>
      <c r="N8868" s="289" t="s">
        <v>889</v>
      </c>
      <c r="O8868" s="289" t="s">
        <v>498</v>
      </c>
      <c r="P8868" s="289" t="str">
        <f>VLOOKUP(CAT_Details[[#This Row],[Delivery Bp Customer Code]],Table6[],2,0)</f>
        <v>DK-BM01</v>
      </c>
    </row>
    <row r="8869" spans="1:16" x14ac:dyDescent="0.25">
      <c r="A8869" s="289" t="s">
        <v>278</v>
      </c>
      <c r="B8869">
        <v>2</v>
      </c>
      <c r="C8869">
        <v>10</v>
      </c>
      <c r="D8869">
        <v>0.06</v>
      </c>
      <c r="E8869" s="289" t="s">
        <v>19776</v>
      </c>
      <c r="F8869">
        <v>5016427826</v>
      </c>
      <c r="G8869" s="276">
        <v>45832</v>
      </c>
      <c r="H8869">
        <v>20250613740060</v>
      </c>
      <c r="I8869">
        <v>1.4E-2</v>
      </c>
      <c r="J8869" s="289" t="s">
        <v>350</v>
      </c>
      <c r="K8869" s="289" t="s">
        <v>19777</v>
      </c>
      <c r="L8869" s="289" t="s">
        <v>275</v>
      </c>
      <c r="M8869" s="289" t="s">
        <v>19466</v>
      </c>
      <c r="N8869" s="289" t="s">
        <v>1831</v>
      </c>
      <c r="O8869" s="289" t="s">
        <v>498</v>
      </c>
      <c r="P8869" s="289" t="str">
        <f>VLOOKUP(CAT_Details[[#This Row],[Delivery Bp Customer Code]],Table6[],2,0)</f>
        <v>DK-BM01</v>
      </c>
    </row>
    <row r="8870" spans="1:16" x14ac:dyDescent="0.25">
      <c r="A8870" s="289" t="s">
        <v>278</v>
      </c>
      <c r="B8870">
        <v>3</v>
      </c>
      <c r="C8870">
        <v>1630.2</v>
      </c>
      <c r="D8870">
        <v>1.2</v>
      </c>
      <c r="E8870" s="289" t="s">
        <v>19778</v>
      </c>
      <c r="F8870">
        <v>5016444200</v>
      </c>
      <c r="G8870" s="276">
        <v>45832</v>
      </c>
      <c r="H8870">
        <v>20250616741813</v>
      </c>
      <c r="I8870">
        <v>2.88</v>
      </c>
      <c r="J8870" s="289" t="s">
        <v>280</v>
      </c>
      <c r="K8870" s="289" t="s">
        <v>19779</v>
      </c>
      <c r="L8870" s="289" t="s">
        <v>275</v>
      </c>
      <c r="M8870" s="289" t="s">
        <v>19780</v>
      </c>
      <c r="N8870" s="289" t="s">
        <v>566</v>
      </c>
      <c r="O8870" s="289" t="s">
        <v>498</v>
      </c>
      <c r="P8870" s="289" t="str">
        <f>VLOOKUP(CAT_Details[[#This Row],[Delivery Bp Customer Code]],Table6[],2,0)</f>
        <v>DK-BM01</v>
      </c>
    </row>
    <row r="8871" spans="1:16" x14ac:dyDescent="0.25">
      <c r="A8871" s="289" t="s">
        <v>75</v>
      </c>
      <c r="B8871">
        <v>1</v>
      </c>
      <c r="C8871">
        <v>56</v>
      </c>
      <c r="D8871">
        <v>0.4</v>
      </c>
      <c r="E8871" s="289" t="s">
        <v>19781</v>
      </c>
      <c r="F8871">
        <v>5016394683</v>
      </c>
      <c r="G8871" s="276">
        <v>45832</v>
      </c>
      <c r="H8871">
        <v>20250612738879</v>
      </c>
      <c r="I8871">
        <v>0.38400000000000001</v>
      </c>
      <c r="J8871" s="289" t="s">
        <v>317</v>
      </c>
      <c r="K8871" s="289" t="s">
        <v>19782</v>
      </c>
      <c r="L8871" s="289" t="s">
        <v>275</v>
      </c>
      <c r="M8871" s="289" t="s">
        <v>19783</v>
      </c>
      <c r="N8871" s="289" t="s">
        <v>4494</v>
      </c>
      <c r="O8871" s="289" t="s">
        <v>2173</v>
      </c>
      <c r="P8871" s="289" t="str">
        <f>VLOOKUP(CAT_Details[[#This Row],[Delivery Bp Customer Code]],Table6[],2,0)</f>
        <v>OYL1</v>
      </c>
    </row>
    <row r="8872" spans="1:16" x14ac:dyDescent="0.25">
      <c r="A8872" s="289" t="s">
        <v>75</v>
      </c>
      <c r="B8872">
        <v>1</v>
      </c>
      <c r="C8872">
        <v>154</v>
      </c>
      <c r="D8872">
        <v>0.4</v>
      </c>
      <c r="E8872" s="289" t="s">
        <v>19784</v>
      </c>
      <c r="F8872">
        <v>5016427343</v>
      </c>
      <c r="G8872" s="276">
        <v>45832</v>
      </c>
      <c r="H8872">
        <v>20250613740713</v>
      </c>
      <c r="I8872">
        <v>0.624</v>
      </c>
      <c r="J8872" s="289" t="s">
        <v>350</v>
      </c>
      <c r="K8872" s="289" t="s">
        <v>19785</v>
      </c>
      <c r="L8872" s="289" t="s">
        <v>275</v>
      </c>
      <c r="M8872" s="289" t="s">
        <v>19466</v>
      </c>
      <c r="N8872" s="289" t="s">
        <v>3949</v>
      </c>
      <c r="O8872" s="289" t="s">
        <v>2173</v>
      </c>
      <c r="P8872" s="289" t="str">
        <f>VLOOKUP(CAT_Details[[#This Row],[Delivery Bp Customer Code]],Table6[],2,0)</f>
        <v>OYL1</v>
      </c>
    </row>
    <row r="8873" spans="1:16" x14ac:dyDescent="0.25">
      <c r="A8873" s="289" t="s">
        <v>75</v>
      </c>
      <c r="B8873">
        <v>1</v>
      </c>
      <c r="C8873">
        <v>325</v>
      </c>
      <c r="D8873">
        <v>0.2</v>
      </c>
      <c r="E8873" s="289" t="s">
        <v>19786</v>
      </c>
      <c r="F8873">
        <v>5016427617</v>
      </c>
      <c r="G8873" s="276">
        <v>45832</v>
      </c>
      <c r="H8873">
        <v>20250613740193</v>
      </c>
      <c r="I8873">
        <v>0.57599999999999996</v>
      </c>
      <c r="J8873" s="289" t="s">
        <v>350</v>
      </c>
      <c r="K8873" s="289" t="s">
        <v>19787</v>
      </c>
      <c r="L8873" s="289" t="s">
        <v>275</v>
      </c>
      <c r="M8873" s="289" t="s">
        <v>19466</v>
      </c>
      <c r="N8873" s="289" t="s">
        <v>2177</v>
      </c>
      <c r="O8873" s="289" t="s">
        <v>2173</v>
      </c>
      <c r="P8873" s="289" t="str">
        <f>VLOOKUP(CAT_Details[[#This Row],[Delivery Bp Customer Code]],Table6[],2,0)</f>
        <v>OYL1</v>
      </c>
    </row>
    <row r="8874" spans="1:16" x14ac:dyDescent="0.25">
      <c r="A8874" s="289" t="s">
        <v>75</v>
      </c>
      <c r="B8874">
        <v>1</v>
      </c>
      <c r="C8874">
        <v>172</v>
      </c>
      <c r="D8874">
        <v>0.4</v>
      </c>
      <c r="E8874" s="289" t="s">
        <v>19788</v>
      </c>
      <c r="F8874">
        <v>5016427832</v>
      </c>
      <c r="G8874" s="276">
        <v>45832</v>
      </c>
      <c r="H8874" s="5">
        <v>20250613740144</v>
      </c>
      <c r="I8874">
        <v>9.6000000000000002E-2</v>
      </c>
      <c r="J8874" s="289" t="s">
        <v>350</v>
      </c>
      <c r="K8874" s="289" t="s">
        <v>19789</v>
      </c>
      <c r="L8874" s="289" t="s">
        <v>275</v>
      </c>
      <c r="M8874" s="289" t="s">
        <v>19790</v>
      </c>
      <c r="N8874" s="289" t="s">
        <v>2262</v>
      </c>
      <c r="O8874" s="289" t="s">
        <v>2173</v>
      </c>
      <c r="P8874" s="289" t="str">
        <f>VLOOKUP(CAT_Details[[#This Row],[Delivery Bp Customer Code]],Table6[],2,0)</f>
        <v>OYL1</v>
      </c>
    </row>
    <row r="8875" spans="1:16" x14ac:dyDescent="0.25">
      <c r="A8875" s="289" t="s">
        <v>75</v>
      </c>
      <c r="B8875">
        <v>1</v>
      </c>
      <c r="C8875">
        <v>7</v>
      </c>
      <c r="D8875">
        <v>0.05</v>
      </c>
      <c r="E8875" s="289" t="s">
        <v>19791</v>
      </c>
      <c r="F8875">
        <v>5016427850</v>
      </c>
      <c r="G8875" s="276">
        <v>45832</v>
      </c>
      <c r="H8875">
        <v>20250613740332</v>
      </c>
      <c r="I8875">
        <v>0.02</v>
      </c>
      <c r="J8875" s="289" t="s">
        <v>350</v>
      </c>
      <c r="K8875" s="289" t="s">
        <v>19792</v>
      </c>
      <c r="L8875" s="289" t="s">
        <v>275</v>
      </c>
      <c r="M8875" s="289" t="s">
        <v>19793</v>
      </c>
      <c r="N8875" s="289" t="s">
        <v>16206</v>
      </c>
      <c r="O8875" s="289" t="s">
        <v>2173</v>
      </c>
      <c r="P8875" s="289" t="str">
        <f>VLOOKUP(CAT_Details[[#This Row],[Delivery Bp Customer Code]],Table6[],2,0)</f>
        <v>OYL1</v>
      </c>
    </row>
    <row r="8876" spans="1:16" x14ac:dyDescent="0.25">
      <c r="A8876" s="289" t="s">
        <v>75</v>
      </c>
      <c r="B8876">
        <v>3</v>
      </c>
      <c r="C8876">
        <v>32.01</v>
      </c>
      <c r="D8876">
        <v>0.18</v>
      </c>
      <c r="E8876" s="289" t="s">
        <v>19794</v>
      </c>
      <c r="F8876">
        <v>5016427856</v>
      </c>
      <c r="G8876" s="276">
        <v>45832</v>
      </c>
      <c r="H8876">
        <v>20250616740936</v>
      </c>
      <c r="I8876">
        <v>8.4000000000000005E-2</v>
      </c>
      <c r="J8876" s="289" t="s">
        <v>350</v>
      </c>
      <c r="K8876" s="289" t="s">
        <v>19795</v>
      </c>
      <c r="L8876" s="289" t="s">
        <v>275</v>
      </c>
      <c r="M8876" s="289" t="s">
        <v>19466</v>
      </c>
      <c r="N8876" s="289" t="s">
        <v>15910</v>
      </c>
      <c r="O8876" s="289" t="s">
        <v>2173</v>
      </c>
      <c r="P8876" s="289" t="str">
        <f>VLOOKUP(CAT_Details[[#This Row],[Delivery Bp Customer Code]],Table6[],2,0)</f>
        <v>OYL1</v>
      </c>
    </row>
    <row r="8877" spans="1:16" x14ac:dyDescent="0.25">
      <c r="A8877" s="289" t="s">
        <v>75</v>
      </c>
      <c r="B8877">
        <v>1</v>
      </c>
      <c r="C8877">
        <v>465</v>
      </c>
      <c r="D8877">
        <v>0.4</v>
      </c>
      <c r="E8877" s="289" t="s">
        <v>19796</v>
      </c>
      <c r="F8877">
        <v>5016427872</v>
      </c>
      <c r="G8877" s="276">
        <v>45832</v>
      </c>
      <c r="H8877">
        <v>20250611737647</v>
      </c>
      <c r="I8877">
        <v>0.57599999999999996</v>
      </c>
      <c r="J8877" s="289" t="s">
        <v>350</v>
      </c>
      <c r="K8877" s="289" t="s">
        <v>19797</v>
      </c>
      <c r="L8877" s="289" t="s">
        <v>275</v>
      </c>
      <c r="M8877" s="289" t="s">
        <v>19790</v>
      </c>
      <c r="N8877" s="289" t="s">
        <v>2656</v>
      </c>
      <c r="O8877" s="289" t="s">
        <v>2173</v>
      </c>
      <c r="P8877" s="289" t="str">
        <f>VLOOKUP(CAT_Details[[#This Row],[Delivery Bp Customer Code]],Table6[],2,0)</f>
        <v>OYL1</v>
      </c>
    </row>
    <row r="8878" spans="1:16" x14ac:dyDescent="0.25">
      <c r="A8878" s="289" t="s">
        <v>75</v>
      </c>
      <c r="B8878">
        <v>1</v>
      </c>
      <c r="C8878">
        <v>8</v>
      </c>
      <c r="D8878">
        <v>0.02</v>
      </c>
      <c r="E8878" s="289" t="s">
        <v>19798</v>
      </c>
      <c r="F8878">
        <v>5016444150</v>
      </c>
      <c r="G8878" s="276">
        <v>45832</v>
      </c>
      <c r="H8878">
        <v>20250616741209</v>
      </c>
      <c r="I8878">
        <v>5.0000000000000001E-3</v>
      </c>
      <c r="J8878" s="289" t="s">
        <v>280</v>
      </c>
      <c r="K8878" s="289" t="s">
        <v>19799</v>
      </c>
      <c r="L8878" s="289" t="s">
        <v>275</v>
      </c>
      <c r="M8878" s="289" t="s">
        <v>19780</v>
      </c>
      <c r="N8878" s="289" t="s">
        <v>2649</v>
      </c>
      <c r="O8878" s="289" t="s">
        <v>2173</v>
      </c>
      <c r="P8878" s="289" t="str">
        <f>VLOOKUP(CAT_Details[[#This Row],[Delivery Bp Customer Code]],Table6[],2,0)</f>
        <v>OYL1</v>
      </c>
    </row>
    <row r="8879" spans="1:16" x14ac:dyDescent="0.25">
      <c r="A8879" s="289" t="s">
        <v>75</v>
      </c>
      <c r="B8879">
        <v>1</v>
      </c>
      <c r="C8879">
        <v>40</v>
      </c>
      <c r="D8879">
        <v>0.2</v>
      </c>
      <c r="E8879" s="289" t="s">
        <v>19800</v>
      </c>
      <c r="F8879">
        <v>5016454943</v>
      </c>
      <c r="G8879" s="276">
        <v>45832</v>
      </c>
      <c r="H8879">
        <v>20250617742469</v>
      </c>
      <c r="I8879">
        <v>0.48</v>
      </c>
      <c r="J8879" s="289" t="s">
        <v>280</v>
      </c>
      <c r="K8879" s="289" t="s">
        <v>19801</v>
      </c>
      <c r="L8879" s="289" t="s">
        <v>275</v>
      </c>
      <c r="M8879" s="289" t="s">
        <v>19780</v>
      </c>
      <c r="N8879" s="289" t="s">
        <v>4076</v>
      </c>
      <c r="O8879" s="289" t="s">
        <v>2173</v>
      </c>
      <c r="P8879" s="289" t="str">
        <f>VLOOKUP(CAT_Details[[#This Row],[Delivery Bp Customer Code]],Table6[],2,0)</f>
        <v>OYL1</v>
      </c>
    </row>
    <row r="8880" spans="1:16" x14ac:dyDescent="0.25">
      <c r="A8880" s="289" t="s">
        <v>75</v>
      </c>
      <c r="B8880">
        <v>1</v>
      </c>
      <c r="C8880">
        <v>14</v>
      </c>
      <c r="D8880">
        <v>0.05</v>
      </c>
      <c r="E8880" s="289" t="s">
        <v>19802</v>
      </c>
      <c r="F8880">
        <v>5016466375</v>
      </c>
      <c r="G8880" s="276">
        <v>45832</v>
      </c>
      <c r="H8880">
        <v>20250619744640</v>
      </c>
      <c r="I8880">
        <v>4.8000000000000001E-2</v>
      </c>
      <c r="J8880" s="289" t="s">
        <v>273</v>
      </c>
      <c r="K8880" s="289" t="s">
        <v>19803</v>
      </c>
      <c r="L8880" s="289" t="s">
        <v>275</v>
      </c>
      <c r="M8880" s="289" t="s">
        <v>19804</v>
      </c>
      <c r="N8880" s="289" t="s">
        <v>2431</v>
      </c>
      <c r="O8880" s="289" t="s">
        <v>2173</v>
      </c>
      <c r="P8880" s="289" t="str">
        <f>VLOOKUP(CAT_Details[[#This Row],[Delivery Bp Customer Code]],Table6[],2,0)</f>
        <v>OYL1</v>
      </c>
    </row>
    <row r="8881" spans="1:16" x14ac:dyDescent="0.25">
      <c r="A8881" s="289" t="s">
        <v>75</v>
      </c>
      <c r="B8881">
        <v>1</v>
      </c>
      <c r="C8881">
        <v>370</v>
      </c>
      <c r="D8881">
        <v>0.4</v>
      </c>
      <c r="E8881" s="289" t="s">
        <v>19805</v>
      </c>
      <c r="F8881">
        <v>5016466514</v>
      </c>
      <c r="G8881" s="276">
        <v>45832</v>
      </c>
      <c r="H8881">
        <v>20250619744476</v>
      </c>
      <c r="I8881">
        <v>0.96</v>
      </c>
      <c r="J8881" s="289" t="s">
        <v>273</v>
      </c>
      <c r="K8881" s="289" t="s">
        <v>19806</v>
      </c>
      <c r="L8881" s="289" t="s">
        <v>275</v>
      </c>
      <c r="M8881" s="289" t="s">
        <v>19807</v>
      </c>
      <c r="N8881" s="289" t="s">
        <v>19808</v>
      </c>
      <c r="O8881" s="289" t="s">
        <v>2173</v>
      </c>
      <c r="P8881" s="289" t="str">
        <f>VLOOKUP(CAT_Details[[#This Row],[Delivery Bp Customer Code]],Table6[],2,0)</f>
        <v>OYL1</v>
      </c>
    </row>
    <row r="8882" spans="1:16" x14ac:dyDescent="0.25">
      <c r="A8882" s="289" t="s">
        <v>17052</v>
      </c>
      <c r="B8882">
        <v>1</v>
      </c>
      <c r="C8882">
        <v>370</v>
      </c>
      <c r="D8882">
        <v>0.4</v>
      </c>
      <c r="E8882" s="289" t="s">
        <v>19809</v>
      </c>
      <c r="F8882">
        <v>5016364387</v>
      </c>
      <c r="G8882" s="276">
        <v>45832</v>
      </c>
      <c r="H8882">
        <v>20250609736193</v>
      </c>
      <c r="I8882">
        <v>0.40300000000000002</v>
      </c>
      <c r="J8882" s="289" t="s">
        <v>438</v>
      </c>
      <c r="K8882" s="289" t="s">
        <v>19810</v>
      </c>
      <c r="L8882" s="289" t="s">
        <v>280</v>
      </c>
      <c r="M8882" s="289" t="s">
        <v>19277</v>
      </c>
      <c r="N8882" s="289" t="s">
        <v>19129</v>
      </c>
      <c r="O8882" s="289" t="s">
        <v>18284</v>
      </c>
      <c r="P8882" s="289">
        <f>VLOOKUP(CAT_Details[[#This Row],[Delivery Bp Customer Code]],Table6[],2,0)</f>
        <v>3705</v>
      </c>
    </row>
    <row r="8883" spans="1:16" x14ac:dyDescent="0.25">
      <c r="A8883" s="289" t="s">
        <v>17052</v>
      </c>
      <c r="B8883">
        <v>1</v>
      </c>
      <c r="C8883">
        <v>321</v>
      </c>
      <c r="D8883">
        <v>0.4</v>
      </c>
      <c r="E8883" s="289" t="s">
        <v>19809</v>
      </c>
      <c r="F8883">
        <v>5016364389</v>
      </c>
      <c r="G8883" s="276">
        <v>45832</v>
      </c>
      <c r="H8883">
        <v>20250609736190</v>
      </c>
      <c r="I8883">
        <v>0.40300000000000002</v>
      </c>
      <c r="J8883" s="289" t="s">
        <v>438</v>
      </c>
      <c r="K8883" s="289" t="s">
        <v>19811</v>
      </c>
      <c r="L8883" s="289" t="s">
        <v>280</v>
      </c>
      <c r="M8883" s="289" t="s">
        <v>19277</v>
      </c>
      <c r="N8883" s="289" t="s">
        <v>19129</v>
      </c>
      <c r="O8883" s="289" t="s">
        <v>18284</v>
      </c>
      <c r="P8883" s="289">
        <f>VLOOKUP(CAT_Details[[#This Row],[Delivery Bp Customer Code]],Table6[],2,0)</f>
        <v>3705</v>
      </c>
    </row>
    <row r="8884" spans="1:16" x14ac:dyDescent="0.25">
      <c r="A8884" s="289" t="s">
        <v>17052</v>
      </c>
      <c r="B8884">
        <v>1</v>
      </c>
      <c r="C8884">
        <v>216</v>
      </c>
      <c r="D8884">
        <v>0.4</v>
      </c>
      <c r="E8884" s="289" t="s">
        <v>19809</v>
      </c>
      <c r="F8884">
        <v>5016364390</v>
      </c>
      <c r="G8884" s="276">
        <v>45832</v>
      </c>
      <c r="H8884">
        <v>20250609736192</v>
      </c>
      <c r="I8884">
        <v>0.32600000000000001</v>
      </c>
      <c r="J8884" s="289" t="s">
        <v>438</v>
      </c>
      <c r="K8884" s="289" t="s">
        <v>19812</v>
      </c>
      <c r="L8884" s="289" t="s">
        <v>280</v>
      </c>
      <c r="M8884" s="289" t="s">
        <v>19277</v>
      </c>
      <c r="N8884" s="289" t="s">
        <v>19129</v>
      </c>
      <c r="O8884" s="289" t="s">
        <v>18284</v>
      </c>
      <c r="P8884" s="289">
        <f>VLOOKUP(CAT_Details[[#This Row],[Delivery Bp Customer Code]],Table6[],2,0)</f>
        <v>3705</v>
      </c>
    </row>
    <row r="8885" spans="1:16" x14ac:dyDescent="0.25">
      <c r="A8885" s="289" t="s">
        <v>17052</v>
      </c>
      <c r="B8885">
        <v>1</v>
      </c>
      <c r="C8885">
        <v>8.67</v>
      </c>
      <c r="D8885">
        <v>7.0000000000000007E-2</v>
      </c>
      <c r="E8885" s="289" t="s">
        <v>19813</v>
      </c>
      <c r="F8885">
        <v>5016394338</v>
      </c>
      <c r="G8885" s="276">
        <v>45832</v>
      </c>
      <c r="H8885">
        <v>20250609736313</v>
      </c>
      <c r="I8885">
        <v>2.5000000000000001E-2</v>
      </c>
      <c r="J8885" s="289" t="s">
        <v>764</v>
      </c>
      <c r="K8885" s="289" t="s">
        <v>19814</v>
      </c>
      <c r="L8885" s="289" t="s">
        <v>280</v>
      </c>
      <c r="M8885" s="289" t="s">
        <v>19815</v>
      </c>
      <c r="N8885" s="289" t="s">
        <v>766</v>
      </c>
      <c r="O8885" s="289" t="s">
        <v>18284</v>
      </c>
      <c r="P8885" s="289">
        <f>VLOOKUP(CAT_Details[[#This Row],[Delivery Bp Customer Code]],Table6[],2,0)</f>
        <v>3705</v>
      </c>
    </row>
    <row r="8886" spans="1:16" x14ac:dyDescent="0.25">
      <c r="A8886" s="289" t="s">
        <v>17052</v>
      </c>
      <c r="B8886">
        <v>9</v>
      </c>
      <c r="C8886">
        <v>3696</v>
      </c>
      <c r="D8886">
        <v>5.38</v>
      </c>
      <c r="E8886" s="289" t="s">
        <v>19816</v>
      </c>
      <c r="F8886">
        <v>5016411910</v>
      </c>
      <c r="G8886" s="276">
        <v>45832</v>
      </c>
      <c r="H8886">
        <v>20250612739389</v>
      </c>
      <c r="I8886">
        <v>18.367999999999999</v>
      </c>
      <c r="J8886" s="289" t="s">
        <v>3970</v>
      </c>
      <c r="K8886" s="289" t="s">
        <v>19817</v>
      </c>
      <c r="L8886" s="289" t="s">
        <v>280</v>
      </c>
      <c r="M8886" s="289" t="s">
        <v>19818</v>
      </c>
      <c r="N8886" s="289" t="s">
        <v>3973</v>
      </c>
      <c r="O8886" s="289" t="s">
        <v>18284</v>
      </c>
      <c r="P8886" s="289">
        <f>VLOOKUP(CAT_Details[[#This Row],[Delivery Bp Customer Code]],Table6[],2,0)</f>
        <v>3705</v>
      </c>
    </row>
    <row r="8887" spans="1:16" x14ac:dyDescent="0.25">
      <c r="A8887" s="289" t="s">
        <v>17052</v>
      </c>
      <c r="B8887">
        <v>1</v>
      </c>
      <c r="C8887">
        <v>60</v>
      </c>
      <c r="D8887">
        <v>0.4</v>
      </c>
      <c r="E8887" s="289" t="s">
        <v>19819</v>
      </c>
      <c r="F8887">
        <v>5016427650</v>
      </c>
      <c r="G8887" s="276">
        <v>45832</v>
      </c>
      <c r="H8887">
        <v>20250611737839</v>
      </c>
      <c r="I8887">
        <v>0.38400000000000001</v>
      </c>
      <c r="J8887" s="289" t="s">
        <v>345</v>
      </c>
      <c r="K8887" s="289" t="s">
        <v>19820</v>
      </c>
      <c r="L8887" s="289" t="s">
        <v>280</v>
      </c>
      <c r="M8887" s="289" t="s">
        <v>19821</v>
      </c>
      <c r="N8887" s="289" t="s">
        <v>427</v>
      </c>
      <c r="O8887" s="289" t="s">
        <v>18284</v>
      </c>
      <c r="P8887" s="289">
        <f>VLOOKUP(CAT_Details[[#This Row],[Delivery Bp Customer Code]],Table6[],2,0)</f>
        <v>3705</v>
      </c>
    </row>
    <row r="8888" spans="1:16" x14ac:dyDescent="0.25">
      <c r="A8888" s="289" t="s">
        <v>17052</v>
      </c>
      <c r="B8888">
        <v>4</v>
      </c>
      <c r="C8888">
        <v>440</v>
      </c>
      <c r="D8888">
        <v>1.6</v>
      </c>
      <c r="E8888" s="289" t="s">
        <v>19822</v>
      </c>
      <c r="F8888">
        <v>5016427772</v>
      </c>
      <c r="G8888" s="276">
        <v>45832</v>
      </c>
      <c r="H8888">
        <v>20250613740445</v>
      </c>
      <c r="I8888">
        <v>5.76</v>
      </c>
      <c r="J8888" s="289" t="s">
        <v>345</v>
      </c>
      <c r="K8888" s="289" t="s">
        <v>19823</v>
      </c>
      <c r="L8888" s="289" t="s">
        <v>280</v>
      </c>
      <c r="M8888" s="289" t="s">
        <v>19824</v>
      </c>
      <c r="N8888" s="289" t="s">
        <v>512</v>
      </c>
      <c r="O8888" s="289" t="s">
        <v>18284</v>
      </c>
      <c r="P8888" s="289">
        <f>VLOOKUP(CAT_Details[[#This Row],[Delivery Bp Customer Code]],Table6[],2,0)</f>
        <v>3705</v>
      </c>
    </row>
    <row r="8889" spans="1:16" x14ac:dyDescent="0.25">
      <c r="A8889" s="289" t="s">
        <v>17052</v>
      </c>
      <c r="B8889">
        <v>1</v>
      </c>
      <c r="C8889">
        <v>1</v>
      </c>
      <c r="D8889">
        <v>0.03</v>
      </c>
      <c r="E8889" s="289" t="s">
        <v>19825</v>
      </c>
      <c r="F8889">
        <v>5016427784</v>
      </c>
      <c r="G8889" s="276">
        <v>45832</v>
      </c>
      <c r="H8889">
        <v>20250612738765</v>
      </c>
      <c r="I8889">
        <v>6.0000000000000001E-3</v>
      </c>
      <c r="J8889" s="289" t="s">
        <v>345</v>
      </c>
      <c r="K8889" s="289" t="s">
        <v>19826</v>
      </c>
      <c r="L8889" s="289" t="s">
        <v>280</v>
      </c>
      <c r="M8889" s="289" t="s">
        <v>19827</v>
      </c>
      <c r="N8889" s="289" t="s">
        <v>3082</v>
      </c>
      <c r="O8889" s="289" t="s">
        <v>18284</v>
      </c>
      <c r="P8889" s="289">
        <f>VLOOKUP(CAT_Details[[#This Row],[Delivery Bp Customer Code]],Table6[],2,0)</f>
        <v>3705</v>
      </c>
    </row>
    <row r="8890" spans="1:16" x14ac:dyDescent="0.25">
      <c r="A8890" s="289" t="s">
        <v>17052</v>
      </c>
      <c r="B8890">
        <v>3</v>
      </c>
      <c r="C8890">
        <v>785</v>
      </c>
      <c r="D8890">
        <v>1.23</v>
      </c>
      <c r="E8890" s="289" t="s">
        <v>19828</v>
      </c>
      <c r="F8890">
        <v>5016443787</v>
      </c>
      <c r="G8890" s="276">
        <v>45832</v>
      </c>
      <c r="H8890">
        <v>20250617742347</v>
      </c>
      <c r="I8890">
        <v>2.851</v>
      </c>
      <c r="J8890" s="289" t="s">
        <v>275</v>
      </c>
      <c r="K8890" s="289" t="s">
        <v>19829</v>
      </c>
      <c r="L8890" s="289" t="s">
        <v>280</v>
      </c>
      <c r="M8890" s="289" t="s">
        <v>19687</v>
      </c>
      <c r="N8890" s="289" t="s">
        <v>19150</v>
      </c>
      <c r="O8890" s="289" t="s">
        <v>18284</v>
      </c>
      <c r="P8890" s="289">
        <f>VLOOKUP(CAT_Details[[#This Row],[Delivery Bp Customer Code]],Table6[],2,0)</f>
        <v>3705</v>
      </c>
    </row>
    <row r="8891" spans="1:16" x14ac:dyDescent="0.25">
      <c r="A8891" s="289" t="s">
        <v>17052</v>
      </c>
      <c r="B8891">
        <v>3</v>
      </c>
      <c r="C8891">
        <v>2000</v>
      </c>
      <c r="D8891">
        <v>1.2</v>
      </c>
      <c r="E8891" s="289" t="s">
        <v>19830</v>
      </c>
      <c r="F8891">
        <v>5016443887</v>
      </c>
      <c r="G8891" s="276">
        <v>45832</v>
      </c>
      <c r="H8891">
        <v>20250617742038</v>
      </c>
      <c r="I8891">
        <v>2.88</v>
      </c>
      <c r="J8891" s="289" t="s">
        <v>275</v>
      </c>
      <c r="K8891" s="289" t="s">
        <v>19831</v>
      </c>
      <c r="L8891" s="289" t="s">
        <v>280</v>
      </c>
      <c r="M8891" s="289" t="s">
        <v>19687</v>
      </c>
      <c r="N8891" s="289" t="s">
        <v>19153</v>
      </c>
      <c r="O8891" s="289" t="s">
        <v>18284</v>
      </c>
      <c r="P8891" s="289">
        <f>VLOOKUP(CAT_Details[[#This Row],[Delivery Bp Customer Code]],Table6[],2,0)</f>
        <v>3705</v>
      </c>
    </row>
    <row r="8892" spans="1:16" x14ac:dyDescent="0.25">
      <c r="A8892" s="289" t="s">
        <v>17052</v>
      </c>
      <c r="B8892">
        <v>6</v>
      </c>
      <c r="C8892">
        <v>389.4</v>
      </c>
      <c r="D8892">
        <v>2.4</v>
      </c>
      <c r="E8892" s="289" t="s">
        <v>19832</v>
      </c>
      <c r="F8892">
        <v>5016443997</v>
      </c>
      <c r="G8892" s="276">
        <v>45832</v>
      </c>
      <c r="H8892">
        <v>20250617742421</v>
      </c>
      <c r="I8892">
        <v>3.4660000000000002</v>
      </c>
      <c r="J8892" s="289" t="s">
        <v>275</v>
      </c>
      <c r="K8892" s="289" t="s">
        <v>19833</v>
      </c>
      <c r="L8892" s="289" t="s">
        <v>280</v>
      </c>
      <c r="M8892" s="289" t="s">
        <v>19687</v>
      </c>
      <c r="N8892" s="289" t="s">
        <v>19156</v>
      </c>
      <c r="O8892" s="289" t="s">
        <v>18284</v>
      </c>
      <c r="P8892" s="289">
        <f>VLOOKUP(CAT_Details[[#This Row],[Delivery Bp Customer Code]],Table6[],2,0)</f>
        <v>3705</v>
      </c>
    </row>
    <row r="8893" spans="1:16" x14ac:dyDescent="0.25">
      <c r="A8893" s="289" t="s">
        <v>17052</v>
      </c>
      <c r="B8893">
        <v>15</v>
      </c>
      <c r="C8893">
        <v>2645</v>
      </c>
      <c r="D8893">
        <v>6.38</v>
      </c>
      <c r="E8893" s="289" t="s">
        <v>19834</v>
      </c>
      <c r="F8893">
        <v>5016444111</v>
      </c>
      <c r="G8893" s="276">
        <v>45832</v>
      </c>
      <c r="H8893">
        <v>20250612739230</v>
      </c>
      <c r="I8893">
        <v>19.260999999999999</v>
      </c>
      <c r="J8893" s="289" t="s">
        <v>275</v>
      </c>
      <c r="K8893" s="289" t="s">
        <v>19835</v>
      </c>
      <c r="L8893" s="289" t="s">
        <v>280</v>
      </c>
      <c r="M8893" s="289" t="s">
        <v>19687</v>
      </c>
      <c r="N8893" s="289" t="s">
        <v>19305</v>
      </c>
      <c r="O8893" s="289" t="s">
        <v>18284</v>
      </c>
      <c r="P8893" s="289">
        <f>VLOOKUP(CAT_Details[[#This Row],[Delivery Bp Customer Code]],Table6[],2,0)</f>
        <v>3705</v>
      </c>
    </row>
    <row r="8894" spans="1:16" x14ac:dyDescent="0.25">
      <c r="A8894" s="289" t="s">
        <v>17052</v>
      </c>
      <c r="B8894">
        <v>1</v>
      </c>
      <c r="C8894">
        <v>4</v>
      </c>
      <c r="D8894">
        <v>0.03</v>
      </c>
      <c r="E8894" s="289" t="s">
        <v>19836</v>
      </c>
      <c r="F8894">
        <v>5016444183</v>
      </c>
      <c r="G8894" s="276">
        <v>45832</v>
      </c>
      <c r="H8894">
        <v>20250616741194</v>
      </c>
      <c r="I8894">
        <v>1.2E-2</v>
      </c>
      <c r="J8894" s="289" t="s">
        <v>275</v>
      </c>
      <c r="K8894" s="289" t="s">
        <v>19837</v>
      </c>
      <c r="L8894" s="289" t="s">
        <v>280</v>
      </c>
      <c r="M8894" s="289" t="s">
        <v>19687</v>
      </c>
      <c r="N8894" s="289" t="s">
        <v>18412</v>
      </c>
      <c r="O8894" s="289" t="s">
        <v>18284</v>
      </c>
      <c r="P8894" s="289">
        <f>VLOOKUP(CAT_Details[[#This Row],[Delivery Bp Customer Code]],Table6[],2,0)</f>
        <v>3705</v>
      </c>
    </row>
    <row r="8895" spans="1:16" x14ac:dyDescent="0.25">
      <c r="A8895" s="289" t="s">
        <v>17052</v>
      </c>
      <c r="B8895">
        <v>1</v>
      </c>
      <c r="C8895">
        <v>133</v>
      </c>
      <c r="D8895">
        <v>0.32</v>
      </c>
      <c r="E8895" s="289" t="s">
        <v>19838</v>
      </c>
      <c r="F8895">
        <v>5016477258</v>
      </c>
      <c r="G8895" s="276">
        <v>45832</v>
      </c>
      <c r="H8895">
        <v>20250623746639</v>
      </c>
      <c r="I8895">
        <v>0.33600000000000002</v>
      </c>
      <c r="J8895" s="289" t="s">
        <v>275</v>
      </c>
      <c r="K8895" s="289" t="s">
        <v>19839</v>
      </c>
      <c r="L8895" s="289" t="s">
        <v>280</v>
      </c>
      <c r="M8895" s="289"/>
      <c r="N8895" s="289" t="s">
        <v>19840</v>
      </c>
      <c r="O8895" s="289" t="s">
        <v>18284</v>
      </c>
      <c r="P8895" s="289">
        <f>VLOOKUP(CAT_Details[[#This Row],[Delivery Bp Customer Code]],Table6[],2,0)</f>
        <v>3705</v>
      </c>
    </row>
    <row r="8896" spans="1:16" x14ac:dyDescent="0.25">
      <c r="A8896" s="289" t="s">
        <v>17052</v>
      </c>
      <c r="B8896">
        <v>1</v>
      </c>
      <c r="C8896">
        <v>133</v>
      </c>
      <c r="D8896">
        <v>0.32</v>
      </c>
      <c r="E8896" s="289" t="s">
        <v>19841</v>
      </c>
      <c r="F8896">
        <v>5016479344</v>
      </c>
      <c r="G8896" s="276">
        <v>45832</v>
      </c>
      <c r="H8896">
        <v>20250623746745</v>
      </c>
      <c r="I8896">
        <v>0.33600000000000002</v>
      </c>
      <c r="J8896" s="289" t="s">
        <v>275</v>
      </c>
      <c r="K8896" s="289" t="s">
        <v>19842</v>
      </c>
      <c r="L8896" s="289" t="s">
        <v>280</v>
      </c>
      <c r="M8896" s="289"/>
      <c r="N8896" s="289" t="s">
        <v>19840</v>
      </c>
      <c r="O8896" s="289" t="s">
        <v>18284</v>
      </c>
      <c r="P8896" s="289">
        <f>VLOOKUP(CAT_Details[[#This Row],[Delivery Bp Customer Code]],Table6[],2,0)</f>
        <v>3705</v>
      </c>
    </row>
    <row r="8897" spans="1:16" x14ac:dyDescent="0.25">
      <c r="A8897" s="289" t="s">
        <v>3771</v>
      </c>
      <c r="B8897">
        <v>5</v>
      </c>
      <c r="C8897">
        <v>600</v>
      </c>
      <c r="D8897">
        <v>1.75</v>
      </c>
      <c r="E8897" s="289" t="s">
        <v>19843</v>
      </c>
      <c r="F8897">
        <v>5016364360</v>
      </c>
      <c r="G8897" s="276">
        <v>45832</v>
      </c>
      <c r="H8897">
        <v>20250606735719</v>
      </c>
      <c r="I8897">
        <v>4.2</v>
      </c>
      <c r="J8897" s="289" t="s">
        <v>1435</v>
      </c>
      <c r="K8897" s="289" t="s">
        <v>19844</v>
      </c>
      <c r="L8897" s="289" t="s">
        <v>275</v>
      </c>
      <c r="M8897" s="289" t="s">
        <v>19547</v>
      </c>
      <c r="N8897" s="289" t="s">
        <v>1438</v>
      </c>
      <c r="O8897" s="289" t="s">
        <v>3775</v>
      </c>
      <c r="P8897" s="289">
        <f>VLOOKUP(CAT_Details[[#This Row],[Delivery Bp Customer Code]],Table6[],2,0)</f>
        <v>3401</v>
      </c>
    </row>
    <row r="8898" spans="1:16" x14ac:dyDescent="0.25">
      <c r="A8898" s="289" t="s">
        <v>3771</v>
      </c>
      <c r="B8898">
        <v>16</v>
      </c>
      <c r="C8898">
        <v>6880</v>
      </c>
      <c r="D8898">
        <v>6.72</v>
      </c>
      <c r="E8898" s="289" t="s">
        <v>19845</v>
      </c>
      <c r="F8898">
        <v>5016427688</v>
      </c>
      <c r="G8898" s="276">
        <v>45832</v>
      </c>
      <c r="H8898">
        <v>20250612738846</v>
      </c>
      <c r="I8898">
        <v>6.9349999999999996</v>
      </c>
      <c r="J8898" s="289" t="s">
        <v>350</v>
      </c>
      <c r="K8898" s="289" t="s">
        <v>19846</v>
      </c>
      <c r="L8898" s="289" t="s">
        <v>275</v>
      </c>
      <c r="M8898" s="289" t="s">
        <v>19847</v>
      </c>
      <c r="N8898" s="289" t="s">
        <v>16110</v>
      </c>
      <c r="O8898" s="289" t="s">
        <v>3775</v>
      </c>
      <c r="P8898" s="289">
        <f>VLOOKUP(CAT_Details[[#This Row],[Delivery Bp Customer Code]],Table6[],2,0)</f>
        <v>3401</v>
      </c>
    </row>
    <row r="8899" spans="1:16" x14ac:dyDescent="0.25">
      <c r="A8899" s="289" t="s">
        <v>3329</v>
      </c>
      <c r="B8899">
        <v>4</v>
      </c>
      <c r="C8899">
        <v>1105</v>
      </c>
      <c r="D8899">
        <v>1.6</v>
      </c>
      <c r="E8899" s="289" t="s">
        <v>19848</v>
      </c>
      <c r="F8899">
        <v>5016394247</v>
      </c>
      <c r="G8899" s="276">
        <v>45832</v>
      </c>
      <c r="H8899">
        <v>20250612739004</v>
      </c>
      <c r="I8899">
        <v>3.84</v>
      </c>
      <c r="J8899" s="289" t="s">
        <v>317</v>
      </c>
      <c r="K8899" s="289" t="s">
        <v>19849</v>
      </c>
      <c r="L8899" s="289" t="s">
        <v>275</v>
      </c>
      <c r="M8899" s="289" t="s">
        <v>19783</v>
      </c>
      <c r="N8899" s="289" t="s">
        <v>3966</v>
      </c>
      <c r="O8899" s="289" t="s">
        <v>3332</v>
      </c>
      <c r="P8899" s="289">
        <f>VLOOKUP(CAT_Details[[#This Row],[Delivery Bp Customer Code]],Table6[],2,0)</f>
        <v>3402</v>
      </c>
    </row>
    <row r="8900" spans="1:16" x14ac:dyDescent="0.25">
      <c r="A8900" s="289" t="s">
        <v>3329</v>
      </c>
      <c r="B8900">
        <v>1</v>
      </c>
      <c r="C8900">
        <v>75</v>
      </c>
      <c r="D8900">
        <v>0.2</v>
      </c>
      <c r="E8900" s="289" t="s">
        <v>19850</v>
      </c>
      <c r="F8900">
        <v>5016411752</v>
      </c>
      <c r="G8900" s="276">
        <v>45832</v>
      </c>
      <c r="H8900">
        <v>20250613740648</v>
      </c>
      <c r="I8900">
        <v>0.48</v>
      </c>
      <c r="J8900" s="289" t="s">
        <v>324</v>
      </c>
      <c r="K8900" s="289" t="s">
        <v>19851</v>
      </c>
      <c r="L8900" s="289" t="s">
        <v>275</v>
      </c>
      <c r="M8900" s="289" t="s">
        <v>19772</v>
      </c>
      <c r="N8900" s="289" t="s">
        <v>375</v>
      </c>
      <c r="O8900" s="289" t="s">
        <v>3332</v>
      </c>
      <c r="P8900" s="289">
        <f>VLOOKUP(CAT_Details[[#This Row],[Delivery Bp Customer Code]],Table6[],2,0)</f>
        <v>3402</v>
      </c>
    </row>
    <row r="8901" spans="1:16" x14ac:dyDescent="0.25">
      <c r="A8901" s="289" t="s">
        <v>3329</v>
      </c>
      <c r="B8901">
        <v>3</v>
      </c>
      <c r="C8901">
        <v>191.43</v>
      </c>
      <c r="D8901">
        <v>0.6</v>
      </c>
      <c r="E8901" s="289" t="s">
        <v>19852</v>
      </c>
      <c r="F8901">
        <v>5016427329</v>
      </c>
      <c r="G8901" s="276">
        <v>45832</v>
      </c>
      <c r="H8901">
        <v>20250613740154</v>
      </c>
      <c r="I8901">
        <v>1.1519999999999999</v>
      </c>
      <c r="J8901" s="289" t="s">
        <v>350</v>
      </c>
      <c r="K8901" s="289" t="s">
        <v>19853</v>
      </c>
      <c r="L8901" s="289" t="s">
        <v>275</v>
      </c>
      <c r="M8901" s="289" t="s">
        <v>19466</v>
      </c>
      <c r="N8901" s="289" t="s">
        <v>743</v>
      </c>
      <c r="O8901" s="289" t="s">
        <v>3332</v>
      </c>
      <c r="P8901" s="289">
        <f>VLOOKUP(CAT_Details[[#This Row],[Delivery Bp Customer Code]],Table6[],2,0)</f>
        <v>3402</v>
      </c>
    </row>
    <row r="8902" spans="1:16" x14ac:dyDescent="0.25">
      <c r="A8902" s="289" t="s">
        <v>3329</v>
      </c>
      <c r="B8902">
        <v>3</v>
      </c>
      <c r="C8902">
        <v>288</v>
      </c>
      <c r="D8902">
        <v>1.2</v>
      </c>
      <c r="E8902" s="289" t="s">
        <v>19854</v>
      </c>
      <c r="F8902">
        <v>5016427458</v>
      </c>
      <c r="G8902" s="276">
        <v>45832</v>
      </c>
      <c r="H8902">
        <v>20250616741168</v>
      </c>
      <c r="I8902">
        <v>2.88</v>
      </c>
      <c r="J8902" s="289" t="s">
        <v>324</v>
      </c>
      <c r="K8902" s="289" t="s">
        <v>19855</v>
      </c>
      <c r="L8902" s="289" t="s">
        <v>275</v>
      </c>
      <c r="M8902" s="289" t="s">
        <v>19756</v>
      </c>
      <c r="N8902" s="289" t="s">
        <v>616</v>
      </c>
      <c r="O8902" s="289" t="s">
        <v>3332</v>
      </c>
      <c r="P8902" s="289">
        <f>VLOOKUP(CAT_Details[[#This Row],[Delivery Bp Customer Code]],Table6[],2,0)</f>
        <v>3402</v>
      </c>
    </row>
    <row r="8903" spans="1:16" x14ac:dyDescent="0.25">
      <c r="A8903" s="289" t="s">
        <v>3329</v>
      </c>
      <c r="B8903">
        <v>1</v>
      </c>
      <c r="C8903">
        <v>191.4</v>
      </c>
      <c r="D8903">
        <v>0.4</v>
      </c>
      <c r="E8903" s="289" t="s">
        <v>19856</v>
      </c>
      <c r="F8903">
        <v>5016427651</v>
      </c>
      <c r="G8903" s="276">
        <v>45832</v>
      </c>
      <c r="H8903">
        <v>20250612738927</v>
      </c>
      <c r="I8903">
        <v>0.624</v>
      </c>
      <c r="J8903" s="289" t="s">
        <v>324</v>
      </c>
      <c r="K8903" s="289" t="s">
        <v>19857</v>
      </c>
      <c r="L8903" s="289" t="s">
        <v>275</v>
      </c>
      <c r="M8903" s="289" t="s">
        <v>19756</v>
      </c>
      <c r="N8903" s="289" t="s">
        <v>16946</v>
      </c>
      <c r="O8903" s="289" t="s">
        <v>3332</v>
      </c>
      <c r="P8903" s="289">
        <f>VLOOKUP(CAT_Details[[#This Row],[Delivery Bp Customer Code]],Table6[],2,0)</f>
        <v>3402</v>
      </c>
    </row>
    <row r="8904" spans="1:16" x14ac:dyDescent="0.25">
      <c r="A8904" s="289" t="s">
        <v>3329</v>
      </c>
      <c r="B8904">
        <v>1</v>
      </c>
      <c r="C8904">
        <v>39</v>
      </c>
      <c r="D8904">
        <v>0.2</v>
      </c>
      <c r="E8904" s="289" t="s">
        <v>19858</v>
      </c>
      <c r="F8904">
        <v>5016427699</v>
      </c>
      <c r="G8904" s="276">
        <v>45832</v>
      </c>
      <c r="H8904">
        <v>20250610737237</v>
      </c>
      <c r="I8904">
        <v>0.35</v>
      </c>
      <c r="J8904" s="289" t="s">
        <v>350</v>
      </c>
      <c r="K8904" s="289" t="s">
        <v>19859</v>
      </c>
      <c r="L8904" s="289" t="s">
        <v>275</v>
      </c>
      <c r="M8904" s="289" t="s">
        <v>19466</v>
      </c>
      <c r="N8904" s="289" t="s">
        <v>704</v>
      </c>
      <c r="O8904" s="289" t="s">
        <v>3332</v>
      </c>
      <c r="P8904" s="289">
        <f>VLOOKUP(CAT_Details[[#This Row],[Delivery Bp Customer Code]],Table6[],2,0)</f>
        <v>3402</v>
      </c>
    </row>
    <row r="8905" spans="1:16" x14ac:dyDescent="0.25">
      <c r="A8905" s="289" t="s">
        <v>3329</v>
      </c>
      <c r="B8905">
        <v>2</v>
      </c>
      <c r="C8905">
        <v>28.8</v>
      </c>
      <c r="D8905">
        <v>0.1</v>
      </c>
      <c r="E8905" s="289" t="s">
        <v>19860</v>
      </c>
      <c r="F8905">
        <v>5016427718</v>
      </c>
      <c r="G8905" s="276">
        <v>45832</v>
      </c>
      <c r="H8905">
        <v>20250616741267</v>
      </c>
      <c r="I8905">
        <v>3.4000000000000002E-2</v>
      </c>
      <c r="J8905" s="289" t="s">
        <v>350</v>
      </c>
      <c r="K8905" s="289" t="s">
        <v>19861</v>
      </c>
      <c r="L8905" s="289" t="s">
        <v>275</v>
      </c>
      <c r="M8905" s="289" t="s">
        <v>19466</v>
      </c>
      <c r="N8905" s="289" t="s">
        <v>3809</v>
      </c>
      <c r="O8905" s="289" t="s">
        <v>3332</v>
      </c>
      <c r="P8905" s="289">
        <f>VLOOKUP(CAT_Details[[#This Row],[Delivery Bp Customer Code]],Table6[],2,0)</f>
        <v>3402</v>
      </c>
    </row>
    <row r="8906" spans="1:16" x14ac:dyDescent="0.25">
      <c r="A8906" s="289" t="s">
        <v>3329</v>
      </c>
      <c r="B8906">
        <v>1</v>
      </c>
      <c r="C8906">
        <v>189</v>
      </c>
      <c r="D8906">
        <v>0.4</v>
      </c>
      <c r="E8906" s="289" t="s">
        <v>19862</v>
      </c>
      <c r="F8906">
        <v>5016427880</v>
      </c>
      <c r="G8906" s="276">
        <v>45832</v>
      </c>
      <c r="H8906">
        <v>20250610737274</v>
      </c>
      <c r="I8906">
        <v>1.44</v>
      </c>
      <c r="J8906" s="289" t="s">
        <v>350</v>
      </c>
      <c r="K8906" s="289" t="s">
        <v>19863</v>
      </c>
      <c r="L8906" s="289" t="s">
        <v>275</v>
      </c>
      <c r="M8906" s="289" t="s">
        <v>19864</v>
      </c>
      <c r="N8906" s="289" t="s">
        <v>3656</v>
      </c>
      <c r="O8906" s="289" t="s">
        <v>3332</v>
      </c>
      <c r="P8906" s="289">
        <f>VLOOKUP(CAT_Details[[#This Row],[Delivery Bp Customer Code]],Table6[],2,0)</f>
        <v>3402</v>
      </c>
    </row>
    <row r="8907" spans="1:16" x14ac:dyDescent="0.25">
      <c r="A8907" s="289" t="s">
        <v>3329</v>
      </c>
      <c r="B8907">
        <v>14</v>
      </c>
      <c r="C8907">
        <v>4802</v>
      </c>
      <c r="D8907">
        <v>5.6</v>
      </c>
      <c r="E8907" s="289" t="s">
        <v>19865</v>
      </c>
      <c r="F8907">
        <v>5016427889</v>
      </c>
      <c r="G8907" s="276">
        <v>45832</v>
      </c>
      <c r="H8907">
        <v>20250616741449</v>
      </c>
      <c r="I8907">
        <v>9.2739999999999991</v>
      </c>
      <c r="J8907" s="289" t="s">
        <v>350</v>
      </c>
      <c r="K8907" s="289" t="s">
        <v>19866</v>
      </c>
      <c r="L8907" s="289" t="s">
        <v>275</v>
      </c>
      <c r="M8907" s="289" t="s">
        <v>19847</v>
      </c>
      <c r="N8907" s="289" t="s">
        <v>4421</v>
      </c>
      <c r="O8907" s="289" t="s">
        <v>3332</v>
      </c>
      <c r="P8907" s="289">
        <f>VLOOKUP(CAT_Details[[#This Row],[Delivery Bp Customer Code]],Table6[],2,0)</f>
        <v>3402</v>
      </c>
    </row>
    <row r="8908" spans="1:16" x14ac:dyDescent="0.25">
      <c r="A8908" s="289" t="s">
        <v>3329</v>
      </c>
      <c r="B8908">
        <v>3</v>
      </c>
      <c r="C8908">
        <v>1155</v>
      </c>
      <c r="D8908">
        <v>0.7</v>
      </c>
      <c r="E8908" s="289" t="s">
        <v>19867</v>
      </c>
      <c r="F8908">
        <v>5016443871</v>
      </c>
      <c r="G8908" s="276">
        <v>45832</v>
      </c>
      <c r="H8908">
        <v>20250616741612</v>
      </c>
      <c r="I8908">
        <v>1.008</v>
      </c>
      <c r="J8908" s="289" t="s">
        <v>324</v>
      </c>
      <c r="K8908" s="289" t="s">
        <v>19868</v>
      </c>
      <c r="L8908" s="289" t="s">
        <v>275</v>
      </c>
      <c r="M8908" s="289" t="s">
        <v>19772</v>
      </c>
      <c r="N8908" s="289" t="s">
        <v>16256</v>
      </c>
      <c r="O8908" s="289" t="s">
        <v>3332</v>
      </c>
      <c r="P8908" s="289">
        <f>VLOOKUP(CAT_Details[[#This Row],[Delivery Bp Customer Code]],Table6[],2,0)</f>
        <v>3402</v>
      </c>
    </row>
    <row r="8909" spans="1:16" x14ac:dyDescent="0.25">
      <c r="A8909" s="289" t="s">
        <v>3329</v>
      </c>
      <c r="B8909">
        <v>1</v>
      </c>
      <c r="C8909">
        <v>325</v>
      </c>
      <c r="D8909">
        <v>0.37</v>
      </c>
      <c r="E8909" s="289" t="s">
        <v>19869</v>
      </c>
      <c r="F8909">
        <v>5016443873</v>
      </c>
      <c r="G8909" s="276">
        <v>45832</v>
      </c>
      <c r="H8909">
        <v>20250613740504</v>
      </c>
      <c r="I8909">
        <v>0.61599999999999999</v>
      </c>
      <c r="J8909" s="289" t="s">
        <v>350</v>
      </c>
      <c r="K8909" s="289" t="s">
        <v>19870</v>
      </c>
      <c r="L8909" s="289" t="s">
        <v>275</v>
      </c>
      <c r="M8909" s="289" t="s">
        <v>19864</v>
      </c>
      <c r="N8909" s="289" t="s">
        <v>7995</v>
      </c>
      <c r="O8909" s="289" t="s">
        <v>3332</v>
      </c>
      <c r="P8909" s="289">
        <f>VLOOKUP(CAT_Details[[#This Row],[Delivery Bp Customer Code]],Table6[],2,0)</f>
        <v>3402</v>
      </c>
    </row>
    <row r="8910" spans="1:16" x14ac:dyDescent="0.25">
      <c r="A8910" s="289" t="s">
        <v>3329</v>
      </c>
      <c r="B8910">
        <v>6</v>
      </c>
      <c r="C8910">
        <v>2000</v>
      </c>
      <c r="D8910">
        <v>2.4</v>
      </c>
      <c r="E8910" s="289" t="s">
        <v>19871</v>
      </c>
      <c r="F8910">
        <v>5016444148</v>
      </c>
      <c r="G8910" s="276">
        <v>45832</v>
      </c>
      <c r="H8910">
        <v>20250613740643</v>
      </c>
      <c r="I8910">
        <v>5.76</v>
      </c>
      <c r="J8910" s="289" t="s">
        <v>324</v>
      </c>
      <c r="K8910" s="289" t="s">
        <v>19872</v>
      </c>
      <c r="L8910" s="289" t="s">
        <v>275</v>
      </c>
      <c r="M8910" s="289" t="s">
        <v>19772</v>
      </c>
      <c r="N8910" s="289" t="s">
        <v>5660</v>
      </c>
      <c r="O8910" s="289" t="s">
        <v>3332</v>
      </c>
      <c r="P8910" s="289">
        <f>VLOOKUP(CAT_Details[[#This Row],[Delivery Bp Customer Code]],Table6[],2,0)</f>
        <v>3402</v>
      </c>
    </row>
    <row r="8911" spans="1:16" x14ac:dyDescent="0.25">
      <c r="A8911" s="289" t="s">
        <v>3329</v>
      </c>
      <c r="B8911">
        <v>5</v>
      </c>
      <c r="C8911">
        <v>3100</v>
      </c>
      <c r="D8911">
        <v>2</v>
      </c>
      <c r="E8911" s="289" t="s">
        <v>19873</v>
      </c>
      <c r="F8911">
        <v>5016455051</v>
      </c>
      <c r="G8911" s="276">
        <v>45832</v>
      </c>
      <c r="H8911">
        <v>20250611738299</v>
      </c>
      <c r="I8911">
        <v>2.88</v>
      </c>
      <c r="J8911" s="289" t="s">
        <v>350</v>
      </c>
      <c r="K8911" s="289" t="s">
        <v>19874</v>
      </c>
      <c r="L8911" s="289" t="s">
        <v>275</v>
      </c>
      <c r="M8911" s="289" t="s">
        <v>19847</v>
      </c>
      <c r="N8911" s="289" t="s">
        <v>3804</v>
      </c>
      <c r="O8911" s="289" t="s">
        <v>3332</v>
      </c>
      <c r="P8911" s="289">
        <f>VLOOKUP(CAT_Details[[#This Row],[Delivery Bp Customer Code]],Table6[],2,0)</f>
        <v>3402</v>
      </c>
    </row>
    <row r="8912" spans="1:16" x14ac:dyDescent="0.25">
      <c r="A8912" s="289" t="s">
        <v>3329</v>
      </c>
      <c r="B8912">
        <v>4</v>
      </c>
      <c r="C8912">
        <v>1900</v>
      </c>
      <c r="D8912">
        <v>1.6</v>
      </c>
      <c r="E8912" s="289" t="s">
        <v>19873</v>
      </c>
      <c r="F8912">
        <v>5016455052</v>
      </c>
      <c r="G8912" s="276">
        <v>45832</v>
      </c>
      <c r="H8912">
        <v>20250616741307</v>
      </c>
      <c r="I8912">
        <v>2.3039999999999998</v>
      </c>
      <c r="J8912" s="289" t="s">
        <v>350</v>
      </c>
      <c r="K8912" s="289" t="s">
        <v>19875</v>
      </c>
      <c r="L8912" s="289" t="s">
        <v>275</v>
      </c>
      <c r="M8912" s="289" t="s">
        <v>19847</v>
      </c>
      <c r="N8912" s="289" t="s">
        <v>3804</v>
      </c>
      <c r="O8912" s="289" t="s">
        <v>3332</v>
      </c>
      <c r="P8912" s="289">
        <f>VLOOKUP(CAT_Details[[#This Row],[Delivery Bp Customer Code]],Table6[],2,0)</f>
        <v>3402</v>
      </c>
    </row>
    <row r="8913" spans="1:16" x14ac:dyDescent="0.25">
      <c r="A8913" s="289" t="s">
        <v>76</v>
      </c>
      <c r="B8913">
        <v>2</v>
      </c>
      <c r="C8913">
        <v>98</v>
      </c>
      <c r="D8913">
        <v>0.4</v>
      </c>
      <c r="E8913" s="289" t="s">
        <v>19876</v>
      </c>
      <c r="F8913">
        <v>5016394591</v>
      </c>
      <c r="G8913" s="276">
        <v>45832</v>
      </c>
      <c r="H8913">
        <v>20250611738524</v>
      </c>
      <c r="I8913">
        <v>0.57599999999999996</v>
      </c>
      <c r="J8913" s="289" t="s">
        <v>401</v>
      </c>
      <c r="K8913" s="289" t="s">
        <v>19877</v>
      </c>
      <c r="L8913" s="289" t="s">
        <v>275</v>
      </c>
      <c r="M8913" s="289" t="s">
        <v>19783</v>
      </c>
      <c r="N8913" s="289" t="s">
        <v>1028</v>
      </c>
      <c r="O8913" s="289" t="s">
        <v>16049</v>
      </c>
      <c r="P8913" s="289" t="str">
        <f>VLOOKUP(CAT_Details[[#This Row],[Delivery Bp Customer Code]],Table6[],2,0)</f>
        <v>MZ02</v>
      </c>
    </row>
    <row r="8914" spans="1:16" x14ac:dyDescent="0.25">
      <c r="A8914" s="289" t="s">
        <v>76</v>
      </c>
      <c r="B8914">
        <v>12</v>
      </c>
      <c r="C8914">
        <v>360</v>
      </c>
      <c r="D8914">
        <v>1.2</v>
      </c>
      <c r="E8914" s="289" t="s">
        <v>19878</v>
      </c>
      <c r="F8914">
        <v>5016427387</v>
      </c>
      <c r="G8914" s="276">
        <v>45832</v>
      </c>
      <c r="H8914">
        <v>20250613740608</v>
      </c>
      <c r="I8914">
        <v>1.44</v>
      </c>
      <c r="J8914" s="289" t="s">
        <v>350</v>
      </c>
      <c r="K8914" s="289" t="s">
        <v>19879</v>
      </c>
      <c r="L8914" s="289" t="s">
        <v>275</v>
      </c>
      <c r="M8914" s="289" t="s">
        <v>19466</v>
      </c>
      <c r="N8914" s="289" t="s">
        <v>1166</v>
      </c>
      <c r="O8914" s="289" t="s">
        <v>16049</v>
      </c>
      <c r="P8914" s="289" t="str">
        <f>VLOOKUP(CAT_Details[[#This Row],[Delivery Bp Customer Code]],Table6[],2,0)</f>
        <v>MZ02</v>
      </c>
    </row>
    <row r="8915" spans="1:16" x14ac:dyDescent="0.25">
      <c r="A8915" s="289" t="s">
        <v>76</v>
      </c>
      <c r="B8915">
        <v>2</v>
      </c>
      <c r="C8915">
        <v>676.5</v>
      </c>
      <c r="D8915">
        <v>0.8</v>
      </c>
      <c r="E8915" s="289" t="s">
        <v>19880</v>
      </c>
      <c r="F8915">
        <v>5016427786</v>
      </c>
      <c r="G8915" s="276">
        <v>45832</v>
      </c>
      <c r="H8915">
        <v>20250616741056</v>
      </c>
      <c r="I8915">
        <v>1.92</v>
      </c>
      <c r="J8915" s="289" t="s">
        <v>350</v>
      </c>
      <c r="K8915" s="289" t="s">
        <v>19881</v>
      </c>
      <c r="L8915" s="289" t="s">
        <v>275</v>
      </c>
      <c r="M8915" s="289" t="s">
        <v>19722</v>
      </c>
      <c r="N8915" s="289" t="s">
        <v>602</v>
      </c>
      <c r="O8915" s="289" t="s">
        <v>16049</v>
      </c>
      <c r="P8915" s="289" t="str">
        <f>VLOOKUP(CAT_Details[[#This Row],[Delivery Bp Customer Code]],Table6[],2,0)</f>
        <v>MZ02</v>
      </c>
    </row>
    <row r="8916" spans="1:16" x14ac:dyDescent="0.25">
      <c r="A8916" s="289" t="s">
        <v>76</v>
      </c>
      <c r="B8916">
        <v>1</v>
      </c>
      <c r="C8916">
        <v>168</v>
      </c>
      <c r="D8916">
        <v>0.4</v>
      </c>
      <c r="E8916" s="289" t="s">
        <v>19882</v>
      </c>
      <c r="F8916">
        <v>5016427840</v>
      </c>
      <c r="G8916" s="276">
        <v>45832</v>
      </c>
      <c r="H8916">
        <v>20250613740353</v>
      </c>
      <c r="I8916">
        <v>0.64300000000000002</v>
      </c>
      <c r="J8916" s="289" t="s">
        <v>350</v>
      </c>
      <c r="K8916" s="289" t="s">
        <v>19883</v>
      </c>
      <c r="L8916" s="289" t="s">
        <v>275</v>
      </c>
      <c r="M8916" s="289" t="s">
        <v>19466</v>
      </c>
      <c r="N8916" s="289" t="s">
        <v>15936</v>
      </c>
      <c r="O8916" s="289" t="s">
        <v>16049</v>
      </c>
      <c r="P8916" s="289" t="str">
        <f>VLOOKUP(CAT_Details[[#This Row],[Delivery Bp Customer Code]],Table6[],2,0)</f>
        <v>MZ02</v>
      </c>
    </row>
    <row r="8917" spans="1:16" x14ac:dyDescent="0.25">
      <c r="A8917" s="289" t="s">
        <v>76</v>
      </c>
      <c r="B8917">
        <v>3</v>
      </c>
      <c r="C8917">
        <v>259</v>
      </c>
      <c r="D8917">
        <v>1.27</v>
      </c>
      <c r="E8917" s="289" t="s">
        <v>19884</v>
      </c>
      <c r="F8917">
        <v>5016444159</v>
      </c>
      <c r="G8917" s="276">
        <v>45832</v>
      </c>
      <c r="H8917">
        <v>20250617742442</v>
      </c>
      <c r="I8917">
        <v>2.161</v>
      </c>
      <c r="J8917" s="289" t="s">
        <v>287</v>
      </c>
      <c r="K8917" s="289" t="s">
        <v>19885</v>
      </c>
      <c r="L8917" s="289" t="s">
        <v>275</v>
      </c>
      <c r="M8917" s="289" t="s">
        <v>19775</v>
      </c>
      <c r="N8917" s="289" t="s">
        <v>1198</v>
      </c>
      <c r="O8917" s="289" t="s">
        <v>16049</v>
      </c>
      <c r="P8917" s="289" t="str">
        <f>VLOOKUP(CAT_Details[[#This Row],[Delivery Bp Customer Code]],Table6[],2,0)</f>
        <v>MZ02</v>
      </c>
    </row>
    <row r="8918" spans="1:16" x14ac:dyDescent="0.25">
      <c r="A8918" s="289" t="s">
        <v>285</v>
      </c>
      <c r="B8918">
        <v>6</v>
      </c>
      <c r="C8918">
        <v>2820</v>
      </c>
      <c r="D8918">
        <v>2.4</v>
      </c>
      <c r="E8918" s="289" t="s">
        <v>19886</v>
      </c>
      <c r="F8918">
        <v>5016394803</v>
      </c>
      <c r="G8918" s="276">
        <v>45832</v>
      </c>
      <c r="H8918">
        <v>20250612738994</v>
      </c>
      <c r="I8918">
        <v>5.76</v>
      </c>
      <c r="J8918" s="289" t="s">
        <v>401</v>
      </c>
      <c r="K8918" s="289" t="s">
        <v>19887</v>
      </c>
      <c r="L8918" s="289" t="s">
        <v>275</v>
      </c>
      <c r="M8918" s="289" t="s">
        <v>19783</v>
      </c>
      <c r="N8918" s="289" t="s">
        <v>17729</v>
      </c>
      <c r="O8918" s="289" t="s">
        <v>291</v>
      </c>
      <c r="P8918" s="289" t="str">
        <f>VLOOKUP(CAT_Details[[#This Row],[Delivery Bp Customer Code]],Table6[],2,0)</f>
        <v>DX01-L5</v>
      </c>
    </row>
    <row r="8919" spans="1:16" x14ac:dyDescent="0.25">
      <c r="A8919" s="289" t="s">
        <v>285</v>
      </c>
      <c r="B8919">
        <v>18</v>
      </c>
      <c r="C8919">
        <v>5400</v>
      </c>
      <c r="D8919">
        <v>4.1500000000000004</v>
      </c>
      <c r="E8919" s="289" t="s">
        <v>19888</v>
      </c>
      <c r="F8919">
        <v>5016411939</v>
      </c>
      <c r="G8919" s="276">
        <v>45832</v>
      </c>
      <c r="H8919">
        <v>20250613740318</v>
      </c>
      <c r="I8919">
        <v>6.9619999999999997</v>
      </c>
      <c r="J8919" s="289" t="s">
        <v>294</v>
      </c>
      <c r="K8919" s="289" t="s">
        <v>19889</v>
      </c>
      <c r="L8919" s="289" t="s">
        <v>275</v>
      </c>
      <c r="M8919" s="289" t="s">
        <v>19628</v>
      </c>
      <c r="N8919" s="289" t="s">
        <v>394</v>
      </c>
      <c r="O8919" s="289" t="s">
        <v>291</v>
      </c>
      <c r="P8919" s="289" t="str">
        <f>VLOOKUP(CAT_Details[[#This Row],[Delivery Bp Customer Code]],Table6[],2,0)</f>
        <v>DX01-L5</v>
      </c>
    </row>
    <row r="8920" spans="1:16" x14ac:dyDescent="0.25">
      <c r="A8920" s="289" t="s">
        <v>285</v>
      </c>
      <c r="B8920">
        <v>4</v>
      </c>
      <c r="C8920">
        <v>300</v>
      </c>
      <c r="D8920">
        <v>1.6</v>
      </c>
      <c r="E8920" s="289" t="s">
        <v>19890</v>
      </c>
      <c r="F8920">
        <v>5016411950</v>
      </c>
      <c r="G8920" s="276">
        <v>45832</v>
      </c>
      <c r="H8920">
        <v>20250609736289</v>
      </c>
      <c r="I8920">
        <v>3.84</v>
      </c>
      <c r="J8920" s="289" t="s">
        <v>324</v>
      </c>
      <c r="K8920" s="289" t="s">
        <v>19891</v>
      </c>
      <c r="L8920" s="289" t="s">
        <v>275</v>
      </c>
      <c r="M8920" s="289" t="s">
        <v>19772</v>
      </c>
      <c r="N8920" s="289" t="s">
        <v>375</v>
      </c>
      <c r="O8920" s="289" t="s">
        <v>291</v>
      </c>
      <c r="P8920" s="289" t="str">
        <f>VLOOKUP(CAT_Details[[#This Row],[Delivery Bp Customer Code]],Table6[],2,0)</f>
        <v>DX01-L5</v>
      </c>
    </row>
    <row r="8921" spans="1:16" x14ac:dyDescent="0.25">
      <c r="A8921" s="289" t="s">
        <v>285</v>
      </c>
      <c r="B8921">
        <v>16</v>
      </c>
      <c r="C8921">
        <v>3184</v>
      </c>
      <c r="D8921">
        <v>7.8</v>
      </c>
      <c r="E8921" s="289" t="s">
        <v>19892</v>
      </c>
      <c r="F8921">
        <v>5016427360</v>
      </c>
      <c r="G8921" s="276">
        <v>45832</v>
      </c>
      <c r="H8921">
        <v>20250616741349</v>
      </c>
      <c r="I8921">
        <v>16.847999999999999</v>
      </c>
      <c r="J8921" s="289" t="s">
        <v>345</v>
      </c>
      <c r="K8921" s="289" t="s">
        <v>19893</v>
      </c>
      <c r="L8921" s="289" t="s">
        <v>275</v>
      </c>
      <c r="M8921" s="289" t="s">
        <v>19821</v>
      </c>
      <c r="N8921" s="289" t="s">
        <v>415</v>
      </c>
      <c r="O8921" s="289" t="s">
        <v>291</v>
      </c>
      <c r="P8921" s="289" t="str">
        <f>VLOOKUP(CAT_Details[[#This Row],[Delivery Bp Customer Code]],Table6[],2,0)</f>
        <v>DX01-L5</v>
      </c>
    </row>
    <row r="8922" spans="1:16" x14ac:dyDescent="0.25">
      <c r="A8922" s="289" t="s">
        <v>285</v>
      </c>
      <c r="B8922">
        <v>3</v>
      </c>
      <c r="C8922">
        <v>267</v>
      </c>
      <c r="D8922">
        <v>1.2</v>
      </c>
      <c r="E8922" s="289" t="s">
        <v>19894</v>
      </c>
      <c r="F8922">
        <v>5016427371</v>
      </c>
      <c r="G8922" s="276">
        <v>45832</v>
      </c>
      <c r="H8922">
        <v>20250616741116</v>
      </c>
      <c r="I8922">
        <v>2.9089999999999998</v>
      </c>
      <c r="J8922" s="289" t="s">
        <v>350</v>
      </c>
      <c r="K8922" s="289" t="s">
        <v>19895</v>
      </c>
      <c r="L8922" s="289" t="s">
        <v>275</v>
      </c>
      <c r="M8922" s="289" t="s">
        <v>19466</v>
      </c>
      <c r="N8922" s="289" t="s">
        <v>690</v>
      </c>
      <c r="O8922" s="289" t="s">
        <v>291</v>
      </c>
      <c r="P8922" s="289" t="str">
        <f>VLOOKUP(CAT_Details[[#This Row],[Delivery Bp Customer Code]],Table6[],2,0)</f>
        <v>DX01-L5</v>
      </c>
    </row>
    <row r="8923" spans="1:16" x14ac:dyDescent="0.25">
      <c r="A8923" s="289" t="s">
        <v>285</v>
      </c>
      <c r="B8923">
        <v>58</v>
      </c>
      <c r="C8923">
        <v>2320</v>
      </c>
      <c r="D8923">
        <v>13.6</v>
      </c>
      <c r="E8923" s="289" t="s">
        <v>19896</v>
      </c>
      <c r="F8923">
        <v>5016427415</v>
      </c>
      <c r="G8923" s="276">
        <v>45832</v>
      </c>
      <c r="H8923">
        <v>20250613740397</v>
      </c>
      <c r="I8923">
        <v>27.84</v>
      </c>
      <c r="J8923" s="289" t="s">
        <v>350</v>
      </c>
      <c r="K8923" s="289" t="s">
        <v>19897</v>
      </c>
      <c r="L8923" s="289" t="s">
        <v>275</v>
      </c>
      <c r="M8923" s="289" t="s">
        <v>19898</v>
      </c>
      <c r="N8923" s="289" t="s">
        <v>12700</v>
      </c>
      <c r="O8923" s="289" t="s">
        <v>291</v>
      </c>
      <c r="P8923" s="289" t="str">
        <f>VLOOKUP(CAT_Details[[#This Row],[Delivery Bp Customer Code]],Table6[],2,0)</f>
        <v>DX01-L5</v>
      </c>
    </row>
    <row r="8924" spans="1:16" x14ac:dyDescent="0.25">
      <c r="A8924" s="289" t="s">
        <v>285</v>
      </c>
      <c r="B8924">
        <v>5</v>
      </c>
      <c r="C8924">
        <v>220</v>
      </c>
      <c r="D8924">
        <v>1</v>
      </c>
      <c r="E8924" s="289" t="s">
        <v>19899</v>
      </c>
      <c r="F8924">
        <v>5016427422</v>
      </c>
      <c r="G8924" s="276">
        <v>45832</v>
      </c>
      <c r="H8924">
        <v>20250616741465</v>
      </c>
      <c r="I8924">
        <v>1.296</v>
      </c>
      <c r="J8924" s="289" t="s">
        <v>350</v>
      </c>
      <c r="K8924" s="289" t="s">
        <v>19900</v>
      </c>
      <c r="L8924" s="289" t="s">
        <v>275</v>
      </c>
      <c r="M8924" s="289" t="s">
        <v>19466</v>
      </c>
      <c r="N8924" s="289" t="s">
        <v>12031</v>
      </c>
      <c r="O8924" s="289" t="s">
        <v>291</v>
      </c>
      <c r="P8924" s="289" t="str">
        <f>VLOOKUP(CAT_Details[[#This Row],[Delivery Bp Customer Code]],Table6[],2,0)</f>
        <v>DX01-L5</v>
      </c>
    </row>
    <row r="8925" spans="1:16" x14ac:dyDescent="0.25">
      <c r="A8925" s="289" t="s">
        <v>285</v>
      </c>
      <c r="B8925">
        <v>1</v>
      </c>
      <c r="C8925">
        <v>30</v>
      </c>
      <c r="D8925">
        <v>0.2</v>
      </c>
      <c r="E8925" s="289" t="s">
        <v>19901</v>
      </c>
      <c r="F8925">
        <v>5016427466</v>
      </c>
      <c r="G8925" s="276">
        <v>45832</v>
      </c>
      <c r="H8925">
        <v>20250613740296</v>
      </c>
      <c r="I8925">
        <v>0.23</v>
      </c>
      <c r="J8925" s="289" t="s">
        <v>294</v>
      </c>
      <c r="K8925" s="289" t="s">
        <v>19902</v>
      </c>
      <c r="L8925" s="289" t="s">
        <v>275</v>
      </c>
      <c r="M8925" s="289" t="s">
        <v>19582</v>
      </c>
      <c r="N8925" s="289" t="s">
        <v>660</v>
      </c>
      <c r="O8925" s="289" t="s">
        <v>291</v>
      </c>
      <c r="P8925" s="289" t="str">
        <f>VLOOKUP(CAT_Details[[#This Row],[Delivery Bp Customer Code]],Table6[],2,0)</f>
        <v>DX01-L5</v>
      </c>
    </row>
    <row r="8926" spans="1:16" x14ac:dyDescent="0.25">
      <c r="A8926" s="289" t="s">
        <v>285</v>
      </c>
      <c r="B8926">
        <v>13</v>
      </c>
      <c r="C8926">
        <v>1105</v>
      </c>
      <c r="D8926">
        <v>5.2</v>
      </c>
      <c r="E8926" s="289" t="s">
        <v>19903</v>
      </c>
      <c r="F8926">
        <v>5016427528</v>
      </c>
      <c r="G8926" s="276">
        <v>45832</v>
      </c>
      <c r="H8926">
        <v>20250616741216</v>
      </c>
      <c r="I8926">
        <v>12.48</v>
      </c>
      <c r="J8926" s="289" t="s">
        <v>350</v>
      </c>
      <c r="K8926" s="289" t="s">
        <v>19904</v>
      </c>
      <c r="L8926" s="289" t="s">
        <v>275</v>
      </c>
      <c r="M8926" s="289" t="s">
        <v>19466</v>
      </c>
      <c r="N8926" s="289" t="s">
        <v>15321</v>
      </c>
      <c r="O8926" s="289" t="s">
        <v>291</v>
      </c>
      <c r="P8926" s="289" t="str">
        <f>VLOOKUP(CAT_Details[[#This Row],[Delivery Bp Customer Code]],Table6[],2,0)</f>
        <v>DX01-L5</v>
      </c>
    </row>
    <row r="8927" spans="1:16" x14ac:dyDescent="0.25">
      <c r="A8927" s="289" t="s">
        <v>285</v>
      </c>
      <c r="B8927">
        <v>6</v>
      </c>
      <c r="C8927">
        <v>600</v>
      </c>
      <c r="D8927">
        <v>2.87</v>
      </c>
      <c r="E8927" s="289" t="s">
        <v>19819</v>
      </c>
      <c r="F8927">
        <v>5016427645</v>
      </c>
      <c r="G8927" s="276">
        <v>45832</v>
      </c>
      <c r="H8927">
        <v>20250611738083</v>
      </c>
      <c r="I8927">
        <v>4.1280000000000001</v>
      </c>
      <c r="J8927" s="289" t="s">
        <v>345</v>
      </c>
      <c r="K8927" s="289" t="s">
        <v>19905</v>
      </c>
      <c r="L8927" s="289" t="s">
        <v>275</v>
      </c>
      <c r="M8927" s="289" t="s">
        <v>19821</v>
      </c>
      <c r="N8927" s="289" t="s">
        <v>427</v>
      </c>
      <c r="O8927" s="289" t="s">
        <v>291</v>
      </c>
      <c r="P8927" s="289" t="str">
        <f>VLOOKUP(CAT_Details[[#This Row],[Delivery Bp Customer Code]],Table6[],2,0)</f>
        <v>DX01-L5</v>
      </c>
    </row>
    <row r="8928" spans="1:16" x14ac:dyDescent="0.25">
      <c r="A8928" s="289" t="s">
        <v>285</v>
      </c>
      <c r="B8928">
        <v>7</v>
      </c>
      <c r="C8928">
        <v>8050</v>
      </c>
      <c r="D8928">
        <v>2.8</v>
      </c>
      <c r="E8928" s="289" t="s">
        <v>19906</v>
      </c>
      <c r="F8928">
        <v>5016427694</v>
      </c>
      <c r="G8928" s="276">
        <v>45832</v>
      </c>
      <c r="H8928">
        <v>20250616741718</v>
      </c>
      <c r="I8928">
        <v>4.032</v>
      </c>
      <c r="J8928" s="289" t="s">
        <v>324</v>
      </c>
      <c r="K8928" s="289" t="s">
        <v>19907</v>
      </c>
      <c r="L8928" s="289" t="s">
        <v>275</v>
      </c>
      <c r="M8928" s="289" t="s">
        <v>19526</v>
      </c>
      <c r="N8928" s="289" t="s">
        <v>333</v>
      </c>
      <c r="O8928" s="289" t="s">
        <v>291</v>
      </c>
      <c r="P8928" s="289" t="str">
        <f>VLOOKUP(CAT_Details[[#This Row],[Delivery Bp Customer Code]],Table6[],2,0)</f>
        <v>DX01-L5</v>
      </c>
    </row>
    <row r="8929" spans="1:16" x14ac:dyDescent="0.25">
      <c r="A8929" s="289" t="s">
        <v>285</v>
      </c>
      <c r="B8929">
        <v>9</v>
      </c>
      <c r="C8929">
        <v>1480</v>
      </c>
      <c r="D8929">
        <v>3.6</v>
      </c>
      <c r="E8929" s="289" t="s">
        <v>19908</v>
      </c>
      <c r="F8929">
        <v>5016427707</v>
      </c>
      <c r="G8929" s="276">
        <v>45832</v>
      </c>
      <c r="H8929">
        <v>20250616740984</v>
      </c>
      <c r="I8929">
        <v>5.4720000000000004</v>
      </c>
      <c r="J8929" s="289" t="s">
        <v>345</v>
      </c>
      <c r="K8929" s="289" t="s">
        <v>19909</v>
      </c>
      <c r="L8929" s="289" t="s">
        <v>275</v>
      </c>
      <c r="M8929" s="289" t="s">
        <v>19821</v>
      </c>
      <c r="N8929" s="289" t="s">
        <v>348</v>
      </c>
      <c r="O8929" s="289" t="s">
        <v>291</v>
      </c>
      <c r="P8929" s="289" t="str">
        <f>VLOOKUP(CAT_Details[[#This Row],[Delivery Bp Customer Code]],Table6[],2,0)</f>
        <v>DX01-L5</v>
      </c>
    </row>
    <row r="8930" spans="1:16" x14ac:dyDescent="0.25">
      <c r="A8930" s="289" t="s">
        <v>285</v>
      </c>
      <c r="B8930">
        <v>32</v>
      </c>
      <c r="C8930">
        <v>12000</v>
      </c>
      <c r="D8930">
        <v>13.6</v>
      </c>
      <c r="E8930" s="289" t="s">
        <v>19773</v>
      </c>
      <c r="F8930">
        <v>5016427716</v>
      </c>
      <c r="G8930" s="276">
        <v>45832</v>
      </c>
      <c r="H8930">
        <v>20250613740313</v>
      </c>
      <c r="I8930">
        <v>38.4</v>
      </c>
      <c r="J8930" s="289" t="s">
        <v>287</v>
      </c>
      <c r="K8930" s="289" t="s">
        <v>19910</v>
      </c>
      <c r="L8930" s="289" t="s">
        <v>275</v>
      </c>
      <c r="M8930" s="289" t="s">
        <v>19775</v>
      </c>
      <c r="N8930" s="289" t="s">
        <v>889</v>
      </c>
      <c r="O8930" s="289" t="s">
        <v>291</v>
      </c>
      <c r="P8930" s="289" t="str">
        <f>VLOOKUP(CAT_Details[[#This Row],[Delivery Bp Customer Code]],Table6[],2,0)</f>
        <v>DX01-L5</v>
      </c>
    </row>
    <row r="8931" spans="1:16" x14ac:dyDescent="0.25">
      <c r="A8931" s="289" t="s">
        <v>285</v>
      </c>
      <c r="B8931">
        <v>5</v>
      </c>
      <c r="C8931">
        <v>154</v>
      </c>
      <c r="D8931">
        <v>0.68</v>
      </c>
      <c r="E8931" s="289" t="s">
        <v>19911</v>
      </c>
      <c r="F8931">
        <v>5016427720</v>
      </c>
      <c r="G8931" s="276">
        <v>45832</v>
      </c>
      <c r="H8931">
        <v>20250616741659</v>
      </c>
      <c r="I8931">
        <v>0.878</v>
      </c>
      <c r="J8931" s="289" t="s">
        <v>350</v>
      </c>
      <c r="K8931" s="289" t="s">
        <v>19912</v>
      </c>
      <c r="L8931" s="289" t="s">
        <v>275</v>
      </c>
      <c r="M8931" s="289" t="s">
        <v>19790</v>
      </c>
      <c r="N8931" s="289" t="s">
        <v>378</v>
      </c>
      <c r="O8931" s="289" t="s">
        <v>291</v>
      </c>
      <c r="P8931" s="289" t="str">
        <f>VLOOKUP(CAT_Details[[#This Row],[Delivery Bp Customer Code]],Table6[],2,0)</f>
        <v>DX01-L5</v>
      </c>
    </row>
    <row r="8932" spans="1:16" x14ac:dyDescent="0.25">
      <c r="A8932" s="289" t="s">
        <v>285</v>
      </c>
      <c r="B8932">
        <v>10</v>
      </c>
      <c r="C8932">
        <v>1798.7</v>
      </c>
      <c r="D8932">
        <v>2.73</v>
      </c>
      <c r="E8932" s="289" t="s">
        <v>19880</v>
      </c>
      <c r="F8932">
        <v>5016427785</v>
      </c>
      <c r="G8932" s="276">
        <v>45832</v>
      </c>
      <c r="H8932">
        <v>20250616741065</v>
      </c>
      <c r="I8932">
        <v>6.0090000000000003</v>
      </c>
      <c r="J8932" s="289" t="s">
        <v>350</v>
      </c>
      <c r="K8932" s="289" t="s">
        <v>19913</v>
      </c>
      <c r="L8932" s="289" t="s">
        <v>275</v>
      </c>
      <c r="M8932" s="289" t="s">
        <v>19722</v>
      </c>
      <c r="N8932" s="289" t="s">
        <v>602</v>
      </c>
      <c r="O8932" s="289" t="s">
        <v>291</v>
      </c>
      <c r="P8932" s="289" t="str">
        <f>VLOOKUP(CAT_Details[[#This Row],[Delivery Bp Customer Code]],Table6[],2,0)</f>
        <v>DX01-L5</v>
      </c>
    </row>
    <row r="8933" spans="1:16" x14ac:dyDescent="0.25">
      <c r="A8933" s="289" t="s">
        <v>285</v>
      </c>
      <c r="B8933">
        <v>8</v>
      </c>
      <c r="C8933">
        <v>1361.6</v>
      </c>
      <c r="D8933">
        <v>2.19</v>
      </c>
      <c r="E8933" s="289" t="s">
        <v>19880</v>
      </c>
      <c r="F8933">
        <v>5016427787</v>
      </c>
      <c r="G8933" s="276">
        <v>45832</v>
      </c>
      <c r="H8933">
        <v>20250616741068</v>
      </c>
      <c r="I8933">
        <v>4.8079999999999998</v>
      </c>
      <c r="J8933" s="289" t="s">
        <v>350</v>
      </c>
      <c r="K8933" s="289" t="s">
        <v>19914</v>
      </c>
      <c r="L8933" s="289" t="s">
        <v>275</v>
      </c>
      <c r="M8933" s="289" t="s">
        <v>19722</v>
      </c>
      <c r="N8933" s="289" t="s">
        <v>602</v>
      </c>
      <c r="O8933" s="289" t="s">
        <v>291</v>
      </c>
      <c r="P8933" s="289" t="str">
        <f>VLOOKUP(CAT_Details[[#This Row],[Delivery Bp Customer Code]],Table6[],2,0)</f>
        <v>DX01-L5</v>
      </c>
    </row>
    <row r="8934" spans="1:16" x14ac:dyDescent="0.25">
      <c r="A8934" s="289" t="s">
        <v>285</v>
      </c>
      <c r="B8934">
        <v>1</v>
      </c>
      <c r="C8934">
        <v>55.55</v>
      </c>
      <c r="D8934">
        <v>0.4</v>
      </c>
      <c r="E8934" s="289" t="s">
        <v>19915</v>
      </c>
      <c r="F8934">
        <v>5016443774</v>
      </c>
      <c r="G8934" s="276">
        <v>45832</v>
      </c>
      <c r="H8934">
        <v>20250617742282</v>
      </c>
      <c r="I8934">
        <v>0.38400000000000001</v>
      </c>
      <c r="J8934" s="289" t="s">
        <v>350</v>
      </c>
      <c r="K8934" s="289" t="s">
        <v>19916</v>
      </c>
      <c r="L8934" s="289" t="s">
        <v>275</v>
      </c>
      <c r="M8934" s="289" t="s">
        <v>19466</v>
      </c>
      <c r="N8934" s="289" t="s">
        <v>366</v>
      </c>
      <c r="O8934" s="289" t="s">
        <v>291</v>
      </c>
      <c r="P8934" s="289" t="str">
        <f>VLOOKUP(CAT_Details[[#This Row],[Delivery Bp Customer Code]],Table6[],2,0)</f>
        <v>DX01-L5</v>
      </c>
    </row>
    <row r="8935" spans="1:16" x14ac:dyDescent="0.25">
      <c r="A8935" s="289" t="s">
        <v>285</v>
      </c>
      <c r="B8935">
        <v>2</v>
      </c>
      <c r="C8935">
        <v>306</v>
      </c>
      <c r="D8935">
        <v>0.8</v>
      </c>
      <c r="E8935" s="289" t="s">
        <v>19917</v>
      </c>
      <c r="F8935">
        <v>5016444013</v>
      </c>
      <c r="G8935" s="276">
        <v>45832</v>
      </c>
      <c r="H8935">
        <v>20250616741774</v>
      </c>
      <c r="I8935">
        <v>1.92</v>
      </c>
      <c r="J8935" s="289" t="s">
        <v>280</v>
      </c>
      <c r="K8935" s="289" t="s">
        <v>19918</v>
      </c>
      <c r="L8935" s="289" t="s">
        <v>275</v>
      </c>
      <c r="M8935" s="289" t="s">
        <v>19780</v>
      </c>
      <c r="N8935" s="289" t="s">
        <v>424</v>
      </c>
      <c r="O8935" s="289" t="s">
        <v>291</v>
      </c>
      <c r="P8935" s="289" t="str">
        <f>VLOOKUP(CAT_Details[[#This Row],[Delivery Bp Customer Code]],Table6[],2,0)</f>
        <v>DX01-L5</v>
      </c>
    </row>
    <row r="8936" spans="1:16" x14ac:dyDescent="0.25">
      <c r="A8936" s="289" t="s">
        <v>285</v>
      </c>
      <c r="B8936">
        <v>18</v>
      </c>
      <c r="C8936">
        <v>3240</v>
      </c>
      <c r="D8936">
        <v>7.82</v>
      </c>
      <c r="E8936" s="289" t="s">
        <v>19919</v>
      </c>
      <c r="F8936">
        <v>5016444024</v>
      </c>
      <c r="G8936" s="276">
        <v>45832</v>
      </c>
      <c r="H8936">
        <v>20250613740122</v>
      </c>
      <c r="I8936">
        <v>16.702999999999999</v>
      </c>
      <c r="J8936" s="289" t="s">
        <v>280</v>
      </c>
      <c r="K8936" s="289" t="s">
        <v>19920</v>
      </c>
      <c r="L8936" s="289" t="s">
        <v>275</v>
      </c>
      <c r="M8936" s="289" t="s">
        <v>19665</v>
      </c>
      <c r="N8936" s="289" t="s">
        <v>411</v>
      </c>
      <c r="O8936" s="289" t="s">
        <v>291</v>
      </c>
      <c r="P8936" s="289" t="str">
        <f>VLOOKUP(CAT_Details[[#This Row],[Delivery Bp Customer Code]],Table6[],2,0)</f>
        <v>DX01-L5</v>
      </c>
    </row>
    <row r="8937" spans="1:16" x14ac:dyDescent="0.25">
      <c r="A8937" s="289" t="s">
        <v>285</v>
      </c>
      <c r="B8937">
        <v>2</v>
      </c>
      <c r="C8937">
        <v>183</v>
      </c>
      <c r="D8937">
        <v>1</v>
      </c>
      <c r="E8937" s="289" t="s">
        <v>19921</v>
      </c>
      <c r="F8937">
        <v>5016444135</v>
      </c>
      <c r="G8937" s="276">
        <v>45832</v>
      </c>
      <c r="H8937">
        <v>20250617742673</v>
      </c>
      <c r="I8937">
        <v>1.1910000000000001</v>
      </c>
      <c r="J8937" s="289" t="s">
        <v>350</v>
      </c>
      <c r="K8937" s="289" t="s">
        <v>19922</v>
      </c>
      <c r="L8937" s="289" t="s">
        <v>275</v>
      </c>
      <c r="M8937" s="289" t="s">
        <v>19790</v>
      </c>
      <c r="N8937" s="289" t="s">
        <v>378</v>
      </c>
      <c r="O8937" s="289" t="s">
        <v>291</v>
      </c>
      <c r="P8937" s="289" t="str">
        <f>VLOOKUP(CAT_Details[[#This Row],[Delivery Bp Customer Code]],Table6[],2,0)</f>
        <v>DX01-L5</v>
      </c>
    </row>
    <row r="8938" spans="1:16" x14ac:dyDescent="0.25">
      <c r="A8938" s="289" t="s">
        <v>285</v>
      </c>
      <c r="B8938">
        <v>12</v>
      </c>
      <c r="C8938">
        <v>1241.54</v>
      </c>
      <c r="D8938">
        <v>4.91</v>
      </c>
      <c r="E8938" s="289" t="s">
        <v>19884</v>
      </c>
      <c r="F8938">
        <v>5016444157</v>
      </c>
      <c r="G8938" s="276">
        <v>45832</v>
      </c>
      <c r="H8938">
        <v>20250617742499</v>
      </c>
      <c r="I8938">
        <v>9.5239999999999991</v>
      </c>
      <c r="J8938" s="289" t="s">
        <v>287</v>
      </c>
      <c r="K8938" s="289" t="s">
        <v>19923</v>
      </c>
      <c r="L8938" s="289" t="s">
        <v>275</v>
      </c>
      <c r="M8938" s="289" t="s">
        <v>19775</v>
      </c>
      <c r="N8938" s="289" t="s">
        <v>1198</v>
      </c>
      <c r="O8938" s="289" t="s">
        <v>291</v>
      </c>
      <c r="P8938" s="289" t="str">
        <f>VLOOKUP(CAT_Details[[#This Row],[Delivery Bp Customer Code]],Table6[],2,0)</f>
        <v>DX01-L5</v>
      </c>
    </row>
    <row r="8939" spans="1:16" x14ac:dyDescent="0.25">
      <c r="A8939" s="289" t="s">
        <v>521</v>
      </c>
      <c r="B8939">
        <v>1</v>
      </c>
      <c r="C8939">
        <v>750</v>
      </c>
      <c r="D8939">
        <v>0.46</v>
      </c>
      <c r="E8939" s="289" t="s">
        <v>19924</v>
      </c>
      <c r="F8939">
        <v>5016427443</v>
      </c>
      <c r="G8939" s="276">
        <v>45832</v>
      </c>
      <c r="H8939">
        <v>20250616741384</v>
      </c>
      <c r="I8939">
        <v>1.0629999999999999</v>
      </c>
      <c r="J8939" s="289" t="s">
        <v>294</v>
      </c>
      <c r="K8939" s="289" t="s">
        <v>19925</v>
      </c>
      <c r="L8939" s="289" t="s">
        <v>275</v>
      </c>
      <c r="M8939" s="289" t="s">
        <v>19926</v>
      </c>
      <c r="N8939" s="289" t="s">
        <v>3907</v>
      </c>
      <c r="O8939" s="289" t="s">
        <v>16307</v>
      </c>
      <c r="P8939" s="289" t="str">
        <f>VLOOKUP(CAT_Details[[#This Row],[Delivery Bp Customer Code]],Table6[],2,0)</f>
        <v>DX01</v>
      </c>
    </row>
    <row r="8940" spans="1:16" x14ac:dyDescent="0.25">
      <c r="A8940" s="289" t="s">
        <v>521</v>
      </c>
      <c r="B8940">
        <v>1</v>
      </c>
      <c r="C8940">
        <v>135</v>
      </c>
      <c r="D8940">
        <v>0.4</v>
      </c>
      <c r="E8940" s="289" t="s">
        <v>19927</v>
      </c>
      <c r="F8940">
        <v>5016427561</v>
      </c>
      <c r="G8940" s="276">
        <v>45832</v>
      </c>
      <c r="H8940">
        <v>20250613740362</v>
      </c>
      <c r="I8940">
        <v>0.67200000000000004</v>
      </c>
      <c r="J8940" s="289" t="s">
        <v>324</v>
      </c>
      <c r="K8940" s="289" t="s">
        <v>19928</v>
      </c>
      <c r="L8940" s="289" t="s">
        <v>275</v>
      </c>
      <c r="M8940" s="289" t="s">
        <v>19631</v>
      </c>
      <c r="N8940" s="289" t="s">
        <v>531</v>
      </c>
      <c r="O8940" s="289" t="s">
        <v>16307</v>
      </c>
      <c r="P8940" s="289" t="str">
        <f>VLOOKUP(CAT_Details[[#This Row],[Delivery Bp Customer Code]],Table6[],2,0)</f>
        <v>DX01</v>
      </c>
    </row>
    <row r="8941" spans="1:16" x14ac:dyDescent="0.25">
      <c r="A8941" s="289" t="s">
        <v>272</v>
      </c>
      <c r="B8941">
        <v>5</v>
      </c>
      <c r="C8941">
        <v>2775</v>
      </c>
      <c r="D8941">
        <v>4</v>
      </c>
      <c r="E8941" s="289" t="s">
        <v>19929</v>
      </c>
      <c r="F8941">
        <v>5016394606</v>
      </c>
      <c r="G8941" s="276">
        <v>45832</v>
      </c>
      <c r="H8941">
        <v>20250611738260</v>
      </c>
      <c r="I8941">
        <v>16.32</v>
      </c>
      <c r="J8941" s="289" t="s">
        <v>401</v>
      </c>
      <c r="K8941" s="289" t="s">
        <v>19930</v>
      </c>
      <c r="L8941" s="289" t="s">
        <v>275</v>
      </c>
      <c r="M8941" s="289" t="s">
        <v>19595</v>
      </c>
      <c r="N8941" s="289" t="s">
        <v>465</v>
      </c>
      <c r="O8941" s="289" t="s">
        <v>277</v>
      </c>
      <c r="P8941" s="289" t="str">
        <f>VLOOKUP(CAT_Details[[#This Row],[Delivery Bp Customer Code]],Table6[],2,0)</f>
        <v>U2-L5</v>
      </c>
    </row>
    <row r="8942" spans="1:16" x14ac:dyDescent="0.25">
      <c r="A8942" s="289" t="s">
        <v>272</v>
      </c>
      <c r="B8942">
        <v>3</v>
      </c>
      <c r="C8942">
        <v>370</v>
      </c>
      <c r="D8942">
        <v>0.6</v>
      </c>
      <c r="E8942" s="289" t="s">
        <v>19931</v>
      </c>
      <c r="F8942">
        <v>5016411853</v>
      </c>
      <c r="G8942" s="276">
        <v>45832</v>
      </c>
      <c r="H8942">
        <v>20250612739558</v>
      </c>
      <c r="I8942">
        <v>1.1379999999999999</v>
      </c>
      <c r="J8942" s="289" t="s">
        <v>438</v>
      </c>
      <c r="K8942" s="289" t="s">
        <v>19932</v>
      </c>
      <c r="L8942" s="289" t="s">
        <v>275</v>
      </c>
      <c r="M8942" s="289" t="s">
        <v>19582</v>
      </c>
      <c r="N8942" s="289" t="s">
        <v>440</v>
      </c>
      <c r="O8942" s="289" t="s">
        <v>277</v>
      </c>
      <c r="P8942" s="289" t="str">
        <f>VLOOKUP(CAT_Details[[#This Row],[Delivery Bp Customer Code]],Table6[],2,0)</f>
        <v>U2-L5</v>
      </c>
    </row>
    <row r="8943" spans="1:16" x14ac:dyDescent="0.25">
      <c r="A8943" s="289" t="s">
        <v>272</v>
      </c>
      <c r="B8943">
        <v>12</v>
      </c>
      <c r="C8943">
        <v>856.8</v>
      </c>
      <c r="D8943">
        <v>4.8</v>
      </c>
      <c r="E8943" s="289" t="s">
        <v>19933</v>
      </c>
      <c r="F8943">
        <v>5016427893</v>
      </c>
      <c r="G8943" s="276">
        <v>45832</v>
      </c>
      <c r="H8943">
        <v>20250613740302</v>
      </c>
      <c r="I8943">
        <v>8.7550000000000008</v>
      </c>
      <c r="J8943" s="289" t="s">
        <v>350</v>
      </c>
      <c r="K8943" s="289" t="s">
        <v>19934</v>
      </c>
      <c r="L8943" s="289" t="s">
        <v>275</v>
      </c>
      <c r="M8943" s="289" t="s">
        <v>19722</v>
      </c>
      <c r="N8943" s="289" t="s">
        <v>462</v>
      </c>
      <c r="O8943" s="289" t="s">
        <v>277</v>
      </c>
      <c r="P8943" s="289" t="str">
        <f>VLOOKUP(CAT_Details[[#This Row],[Delivery Bp Customer Code]],Table6[],2,0)</f>
        <v>U2-L5</v>
      </c>
    </row>
    <row r="8944" spans="1:16" x14ac:dyDescent="0.25">
      <c r="A8944" s="289" t="s">
        <v>272</v>
      </c>
      <c r="B8944">
        <v>16</v>
      </c>
      <c r="C8944">
        <v>6692.54</v>
      </c>
      <c r="D8944">
        <v>5.93</v>
      </c>
      <c r="E8944" s="289" t="s">
        <v>19935</v>
      </c>
      <c r="F8944">
        <v>5016427984</v>
      </c>
      <c r="G8944" s="276">
        <v>45832</v>
      </c>
      <c r="H8944">
        <v>20250616741602</v>
      </c>
      <c r="I8944">
        <v>8.0589999999999993</v>
      </c>
      <c r="J8944" s="289" t="s">
        <v>350</v>
      </c>
      <c r="K8944" s="289" t="s">
        <v>19936</v>
      </c>
      <c r="L8944" s="289" t="s">
        <v>275</v>
      </c>
      <c r="M8944" s="289" t="s">
        <v>19847</v>
      </c>
      <c r="N8944" s="289" t="s">
        <v>456</v>
      </c>
      <c r="O8944" s="289" t="s">
        <v>277</v>
      </c>
      <c r="P8944" s="289" t="str">
        <f>VLOOKUP(CAT_Details[[#This Row],[Delivery Bp Customer Code]],Table6[],2,0)</f>
        <v>U2-L5</v>
      </c>
    </row>
    <row r="8945" spans="1:16" x14ac:dyDescent="0.25">
      <c r="A8945" s="289" t="s">
        <v>272</v>
      </c>
      <c r="B8945">
        <v>7</v>
      </c>
      <c r="C8945">
        <v>1349</v>
      </c>
      <c r="D8945">
        <v>1.32</v>
      </c>
      <c r="E8945" s="289" t="s">
        <v>19867</v>
      </c>
      <c r="F8945">
        <v>5016443874</v>
      </c>
      <c r="G8945" s="276">
        <v>45832</v>
      </c>
      <c r="H8945">
        <v>20250616741615</v>
      </c>
      <c r="I8945">
        <v>1.8839999999999999</v>
      </c>
      <c r="J8945" s="289" t="s">
        <v>324</v>
      </c>
      <c r="K8945" s="289" t="s">
        <v>19937</v>
      </c>
      <c r="L8945" s="289" t="s">
        <v>275</v>
      </c>
      <c r="M8945" s="289" t="s">
        <v>19772</v>
      </c>
      <c r="N8945" s="289" t="s">
        <v>16256</v>
      </c>
      <c r="O8945" s="289" t="s">
        <v>277</v>
      </c>
      <c r="P8945" s="289" t="str">
        <f>VLOOKUP(CAT_Details[[#This Row],[Delivery Bp Customer Code]],Table6[],2,0)</f>
        <v>U2-L5</v>
      </c>
    </row>
    <row r="8946" spans="1:16" x14ac:dyDescent="0.25">
      <c r="A8946" s="289" t="s">
        <v>272</v>
      </c>
      <c r="B8946">
        <v>3</v>
      </c>
      <c r="C8946">
        <v>36</v>
      </c>
      <c r="D8946">
        <v>0.24</v>
      </c>
      <c r="E8946" s="289" t="s">
        <v>19938</v>
      </c>
      <c r="F8946">
        <v>5016454898</v>
      </c>
      <c r="G8946" s="276">
        <v>45832</v>
      </c>
      <c r="H8946">
        <v>20250616741624</v>
      </c>
      <c r="I8946">
        <v>0.19500000000000001</v>
      </c>
      <c r="J8946" s="289" t="s">
        <v>302</v>
      </c>
      <c r="K8946" s="289" t="s">
        <v>19939</v>
      </c>
      <c r="L8946" s="289" t="s">
        <v>275</v>
      </c>
      <c r="M8946" s="289" t="s">
        <v>19756</v>
      </c>
      <c r="N8946" s="289" t="s">
        <v>15493</v>
      </c>
      <c r="O8946" s="289" t="s">
        <v>277</v>
      </c>
      <c r="P8946" s="289" t="str">
        <f>VLOOKUP(CAT_Details[[#This Row],[Delivery Bp Customer Code]],Table6[],2,0)</f>
        <v>U2-L5</v>
      </c>
    </row>
    <row r="8947" spans="1:16" x14ac:dyDescent="0.25">
      <c r="A8947" s="289" t="s">
        <v>272</v>
      </c>
      <c r="B8947">
        <v>18</v>
      </c>
      <c r="C8947">
        <v>900</v>
      </c>
      <c r="D8947">
        <v>9.64</v>
      </c>
      <c r="E8947" s="289" t="s">
        <v>19940</v>
      </c>
      <c r="F8947">
        <v>5016466358</v>
      </c>
      <c r="G8947" s="276">
        <v>45832</v>
      </c>
      <c r="H8947">
        <v>20250619744773</v>
      </c>
      <c r="I8947">
        <v>21.425999999999998</v>
      </c>
      <c r="J8947" s="289" t="s">
        <v>273</v>
      </c>
      <c r="K8947" s="289" t="s">
        <v>19941</v>
      </c>
      <c r="L8947" s="289" t="s">
        <v>275</v>
      </c>
      <c r="M8947" s="289" t="s">
        <v>19804</v>
      </c>
      <c r="N8947" s="289" t="s">
        <v>1240</v>
      </c>
      <c r="O8947" s="289" t="s">
        <v>277</v>
      </c>
      <c r="P8947" s="289" t="str">
        <f>VLOOKUP(CAT_Details[[#This Row],[Delivery Bp Customer Code]],Table6[],2,0)</f>
        <v>U2-L5</v>
      </c>
    </row>
    <row r="8948" spans="1:16" x14ac:dyDescent="0.25">
      <c r="A8948" s="289" t="s">
        <v>4794</v>
      </c>
      <c r="B8948">
        <v>3</v>
      </c>
      <c r="C8948">
        <v>900</v>
      </c>
      <c r="D8948">
        <v>1</v>
      </c>
      <c r="E8948" s="289" t="s">
        <v>19942</v>
      </c>
      <c r="F8948">
        <v>5016427362</v>
      </c>
      <c r="G8948" s="276">
        <v>45832</v>
      </c>
      <c r="H8948">
        <v>20250616741176</v>
      </c>
      <c r="I8948">
        <v>2.544</v>
      </c>
      <c r="J8948" s="289" t="s">
        <v>350</v>
      </c>
      <c r="K8948" s="289" t="s">
        <v>19943</v>
      </c>
      <c r="L8948" s="289" t="s">
        <v>275</v>
      </c>
      <c r="M8948" s="289" t="s">
        <v>19466</v>
      </c>
      <c r="N8948" s="289" t="s">
        <v>5251</v>
      </c>
      <c r="O8948" s="289" t="s">
        <v>4798</v>
      </c>
      <c r="P8948" s="289" t="str">
        <f>VLOOKUP(CAT_Details[[#This Row],[Delivery Bp Customer Code]],Table6[],2,0)</f>
        <v>MY02</v>
      </c>
    </row>
    <row r="8949" spans="1:16" x14ac:dyDescent="0.25">
      <c r="A8949" s="289" t="s">
        <v>4794</v>
      </c>
      <c r="B8949">
        <v>3</v>
      </c>
      <c r="C8949">
        <v>780</v>
      </c>
      <c r="D8949">
        <v>1.2</v>
      </c>
      <c r="E8949" s="289" t="s">
        <v>19944</v>
      </c>
      <c r="F8949">
        <v>5016444132</v>
      </c>
      <c r="G8949" s="276">
        <v>45832</v>
      </c>
      <c r="H8949">
        <v>20250617742116</v>
      </c>
      <c r="I8949">
        <v>1.44</v>
      </c>
      <c r="J8949" s="289" t="s">
        <v>350</v>
      </c>
      <c r="K8949" s="289" t="s">
        <v>19945</v>
      </c>
      <c r="L8949" s="289" t="s">
        <v>275</v>
      </c>
      <c r="M8949" s="289" t="s">
        <v>19466</v>
      </c>
      <c r="N8949" s="289" t="s">
        <v>948</v>
      </c>
      <c r="O8949" s="289" t="s">
        <v>4798</v>
      </c>
      <c r="P8949" s="289" t="str">
        <f>VLOOKUP(CAT_Details[[#This Row],[Delivery Bp Customer Code]],Table6[],2,0)</f>
        <v>MY02</v>
      </c>
    </row>
    <row r="8950" spans="1:16" x14ac:dyDescent="0.25">
      <c r="A8950" s="289" t="s">
        <v>278</v>
      </c>
      <c r="B8950">
        <v>9</v>
      </c>
      <c r="C8950">
        <v>3200</v>
      </c>
      <c r="D8950">
        <v>3.6</v>
      </c>
      <c r="E8950" s="289" t="s">
        <v>19946</v>
      </c>
      <c r="F8950">
        <v>5016443855</v>
      </c>
      <c r="G8950" s="276">
        <v>45833</v>
      </c>
      <c r="H8950">
        <v>20250617742208</v>
      </c>
      <c r="I8950">
        <v>8.64</v>
      </c>
      <c r="J8950" s="289" t="s">
        <v>324</v>
      </c>
      <c r="K8950" s="289" t="s">
        <v>19947</v>
      </c>
      <c r="L8950" s="289" t="s">
        <v>275</v>
      </c>
      <c r="M8950" s="289" t="s">
        <v>19948</v>
      </c>
      <c r="N8950" s="289" t="s">
        <v>336</v>
      </c>
      <c r="O8950" s="289" t="s">
        <v>498</v>
      </c>
      <c r="P8950" s="289" t="str">
        <f>VLOOKUP(CAT_Details[[#This Row],[Delivery Bp Customer Code]],Table6[],2,0)</f>
        <v>DK-BM01</v>
      </c>
    </row>
    <row r="8951" spans="1:16" x14ac:dyDescent="0.25">
      <c r="A8951" s="289" t="s">
        <v>278</v>
      </c>
      <c r="B8951">
        <v>5</v>
      </c>
      <c r="C8951">
        <v>1808</v>
      </c>
      <c r="D8951">
        <v>2</v>
      </c>
      <c r="E8951" s="289" t="s">
        <v>19949</v>
      </c>
      <c r="F8951">
        <v>5016454726</v>
      </c>
      <c r="G8951" s="276">
        <v>45833</v>
      </c>
      <c r="H8951">
        <v>20250617742329</v>
      </c>
      <c r="I8951">
        <v>2.4</v>
      </c>
      <c r="J8951" s="289" t="s">
        <v>280</v>
      </c>
      <c r="K8951" s="289" t="s">
        <v>19950</v>
      </c>
      <c r="L8951" s="289" t="s">
        <v>275</v>
      </c>
      <c r="M8951" s="289" t="s">
        <v>19951</v>
      </c>
      <c r="N8951" s="289" t="s">
        <v>1389</v>
      </c>
      <c r="O8951" s="289" t="s">
        <v>498</v>
      </c>
      <c r="P8951" s="289" t="str">
        <f>VLOOKUP(CAT_Details[[#This Row],[Delivery Bp Customer Code]],Table6[],2,0)</f>
        <v>DK-BM01</v>
      </c>
    </row>
    <row r="8952" spans="1:16" x14ac:dyDescent="0.25">
      <c r="A8952" s="289" t="s">
        <v>278</v>
      </c>
      <c r="B8952">
        <v>3</v>
      </c>
      <c r="C8952">
        <v>141</v>
      </c>
      <c r="D8952">
        <v>0.46</v>
      </c>
      <c r="E8952" s="289" t="s">
        <v>19952</v>
      </c>
      <c r="F8952">
        <v>5016454737</v>
      </c>
      <c r="G8952" s="276">
        <v>45833</v>
      </c>
      <c r="H8952">
        <v>20250616741198</v>
      </c>
      <c r="I8952">
        <v>0.38700000000000001</v>
      </c>
      <c r="J8952" s="289" t="s">
        <v>350</v>
      </c>
      <c r="K8952" s="289" t="s">
        <v>19953</v>
      </c>
      <c r="L8952" s="289" t="s">
        <v>275</v>
      </c>
      <c r="M8952" s="289" t="s">
        <v>19954</v>
      </c>
      <c r="N8952" s="289" t="s">
        <v>482</v>
      </c>
      <c r="O8952" s="289" t="s">
        <v>498</v>
      </c>
      <c r="P8952" s="289" t="str">
        <f>VLOOKUP(CAT_Details[[#This Row],[Delivery Bp Customer Code]],Table6[],2,0)</f>
        <v>DK-BM01</v>
      </c>
    </row>
    <row r="8953" spans="1:16" x14ac:dyDescent="0.25">
      <c r="A8953" s="289" t="s">
        <v>278</v>
      </c>
      <c r="B8953">
        <v>12</v>
      </c>
      <c r="C8953">
        <v>4282.08</v>
      </c>
      <c r="D8953">
        <v>4.8</v>
      </c>
      <c r="E8953" s="289" t="s">
        <v>19955</v>
      </c>
      <c r="F8953">
        <v>5016454984</v>
      </c>
      <c r="G8953" s="276">
        <v>45833</v>
      </c>
      <c r="H8953">
        <v>20250617742323</v>
      </c>
      <c r="I8953">
        <v>5.76</v>
      </c>
      <c r="J8953" s="289" t="s">
        <v>280</v>
      </c>
      <c r="K8953" s="289" t="s">
        <v>19956</v>
      </c>
      <c r="L8953" s="289" t="s">
        <v>275</v>
      </c>
      <c r="M8953" s="289" t="s">
        <v>19957</v>
      </c>
      <c r="N8953" s="289" t="s">
        <v>17247</v>
      </c>
      <c r="O8953" s="289" t="s">
        <v>498</v>
      </c>
      <c r="P8953" s="289" t="str">
        <f>VLOOKUP(CAT_Details[[#This Row],[Delivery Bp Customer Code]],Table6[],2,0)</f>
        <v>DK-BM01</v>
      </c>
    </row>
    <row r="8954" spans="1:16" x14ac:dyDescent="0.25">
      <c r="A8954" s="289" t="s">
        <v>278</v>
      </c>
      <c r="B8954">
        <v>1</v>
      </c>
      <c r="C8954">
        <v>104.65</v>
      </c>
      <c r="D8954">
        <v>0.2</v>
      </c>
      <c r="E8954" s="289" t="s">
        <v>19958</v>
      </c>
      <c r="F8954">
        <v>5016481841</v>
      </c>
      <c r="G8954" s="276">
        <v>45833</v>
      </c>
      <c r="H8954">
        <v>20250619745067</v>
      </c>
      <c r="I8954">
        <v>0.48</v>
      </c>
      <c r="J8954" s="289" t="s">
        <v>273</v>
      </c>
      <c r="K8954" s="289" t="s">
        <v>19959</v>
      </c>
      <c r="L8954" s="289" t="s">
        <v>275</v>
      </c>
      <c r="M8954" s="289" t="s">
        <v>19807</v>
      </c>
      <c r="N8954" s="289" t="s">
        <v>1142</v>
      </c>
      <c r="O8954" s="289" t="s">
        <v>498</v>
      </c>
      <c r="P8954" s="289" t="str">
        <f>VLOOKUP(CAT_Details[[#This Row],[Delivery Bp Customer Code]],Table6[],2,0)</f>
        <v>DK-BM01</v>
      </c>
    </row>
    <row r="8955" spans="1:16" x14ac:dyDescent="0.25">
      <c r="A8955" s="289" t="s">
        <v>278</v>
      </c>
      <c r="B8955">
        <v>2</v>
      </c>
      <c r="C8955">
        <v>1228</v>
      </c>
      <c r="D8955">
        <v>0.8</v>
      </c>
      <c r="E8955" s="289" t="s">
        <v>19960</v>
      </c>
      <c r="F8955">
        <v>5016482064</v>
      </c>
      <c r="G8955" s="276">
        <v>45833</v>
      </c>
      <c r="H8955">
        <v>20250619744602</v>
      </c>
      <c r="I8955">
        <v>1.1519999999999999</v>
      </c>
      <c r="J8955" s="289" t="s">
        <v>273</v>
      </c>
      <c r="K8955" s="289" t="s">
        <v>19961</v>
      </c>
      <c r="L8955" s="289" t="s">
        <v>275</v>
      </c>
      <c r="M8955" s="289" t="s">
        <v>19807</v>
      </c>
      <c r="N8955" s="289" t="s">
        <v>575</v>
      </c>
      <c r="O8955" s="289" t="s">
        <v>498</v>
      </c>
      <c r="P8955" s="289" t="str">
        <f>VLOOKUP(CAT_Details[[#This Row],[Delivery Bp Customer Code]],Table6[],2,0)</f>
        <v>DK-BM01</v>
      </c>
    </row>
    <row r="8956" spans="1:16" x14ac:dyDescent="0.25">
      <c r="A8956" s="289" t="s">
        <v>75</v>
      </c>
      <c r="B8956">
        <v>2</v>
      </c>
      <c r="C8956">
        <v>31.6</v>
      </c>
      <c r="D8956">
        <v>0.14000000000000001</v>
      </c>
      <c r="E8956" s="289" t="s">
        <v>19962</v>
      </c>
      <c r="F8956">
        <v>5016454634</v>
      </c>
      <c r="G8956" s="276">
        <v>45833</v>
      </c>
      <c r="H8956">
        <v>20250617742716</v>
      </c>
      <c r="I8956">
        <v>9.6000000000000002E-2</v>
      </c>
      <c r="J8956" s="289" t="s">
        <v>350</v>
      </c>
      <c r="K8956" s="289" t="s">
        <v>19963</v>
      </c>
      <c r="L8956" s="289" t="s">
        <v>275</v>
      </c>
      <c r="M8956" s="289" t="s">
        <v>16318</v>
      </c>
      <c r="N8956" s="289" t="s">
        <v>11974</v>
      </c>
      <c r="O8956" s="289" t="s">
        <v>2173</v>
      </c>
      <c r="P8956" s="289" t="str">
        <f>VLOOKUP(CAT_Details[[#This Row],[Delivery Bp Customer Code]],Table6[],2,0)</f>
        <v>OYL1</v>
      </c>
    </row>
    <row r="8957" spans="1:16" x14ac:dyDescent="0.25">
      <c r="A8957" s="289" t="s">
        <v>75</v>
      </c>
      <c r="B8957">
        <v>13</v>
      </c>
      <c r="C8957">
        <v>3072</v>
      </c>
      <c r="D8957">
        <v>2.94</v>
      </c>
      <c r="E8957" s="289" t="s">
        <v>19964</v>
      </c>
      <c r="F8957">
        <v>5016454702</v>
      </c>
      <c r="G8957" s="276">
        <v>45833</v>
      </c>
      <c r="H8957">
        <v>20250617742561</v>
      </c>
      <c r="I8957">
        <v>4.74</v>
      </c>
      <c r="J8957" s="289" t="s">
        <v>324</v>
      </c>
      <c r="K8957" s="289" t="s">
        <v>19965</v>
      </c>
      <c r="L8957" s="289" t="s">
        <v>275</v>
      </c>
      <c r="M8957" s="289" t="s">
        <v>19631</v>
      </c>
      <c r="N8957" s="289" t="s">
        <v>15858</v>
      </c>
      <c r="O8957" s="289" t="s">
        <v>2173</v>
      </c>
      <c r="P8957" s="289" t="str">
        <f>VLOOKUP(CAT_Details[[#This Row],[Delivery Bp Customer Code]],Table6[],2,0)</f>
        <v>OYL1</v>
      </c>
    </row>
    <row r="8958" spans="1:16" x14ac:dyDescent="0.25">
      <c r="A8958" s="289" t="s">
        <v>75</v>
      </c>
      <c r="B8958">
        <v>2</v>
      </c>
      <c r="C8958">
        <v>18</v>
      </c>
      <c r="D8958">
        <v>0.12</v>
      </c>
      <c r="E8958" s="289" t="s">
        <v>19966</v>
      </c>
      <c r="F8958">
        <v>5016454968</v>
      </c>
      <c r="G8958" s="276">
        <v>45833</v>
      </c>
      <c r="H8958">
        <v>20250617742039</v>
      </c>
      <c r="I8958">
        <v>5.6000000000000001E-2</v>
      </c>
      <c r="J8958" s="289" t="s">
        <v>350</v>
      </c>
      <c r="K8958" s="289" t="s">
        <v>19967</v>
      </c>
      <c r="L8958" s="289" t="s">
        <v>275</v>
      </c>
      <c r="M8958" s="289" t="s">
        <v>19968</v>
      </c>
      <c r="N8958" s="289" t="s">
        <v>15910</v>
      </c>
      <c r="O8958" s="289" t="s">
        <v>2173</v>
      </c>
      <c r="P8958" s="289" t="str">
        <f>VLOOKUP(CAT_Details[[#This Row],[Delivery Bp Customer Code]],Table6[],2,0)</f>
        <v>OYL1</v>
      </c>
    </row>
    <row r="8959" spans="1:16" x14ac:dyDescent="0.25">
      <c r="A8959" s="289" t="s">
        <v>75</v>
      </c>
      <c r="B8959">
        <v>4</v>
      </c>
      <c r="C8959">
        <v>2</v>
      </c>
      <c r="D8959">
        <v>7.0000000000000007E-2</v>
      </c>
      <c r="E8959" s="289" t="s">
        <v>19966</v>
      </c>
      <c r="F8959">
        <v>5016454969</v>
      </c>
      <c r="G8959" s="276">
        <v>45833</v>
      </c>
      <c r="H8959">
        <v>20250617742698</v>
      </c>
      <c r="I8959">
        <v>2.1000000000000001E-2</v>
      </c>
      <c r="J8959" s="289" t="s">
        <v>350</v>
      </c>
      <c r="K8959" s="289" t="s">
        <v>19969</v>
      </c>
      <c r="L8959" s="289" t="s">
        <v>275</v>
      </c>
      <c r="M8959" s="289" t="s">
        <v>19790</v>
      </c>
      <c r="N8959" s="289" t="s">
        <v>15910</v>
      </c>
      <c r="O8959" s="289" t="s">
        <v>2173</v>
      </c>
      <c r="P8959" s="289" t="str">
        <f>VLOOKUP(CAT_Details[[#This Row],[Delivery Bp Customer Code]],Table6[],2,0)</f>
        <v>OYL1</v>
      </c>
    </row>
    <row r="8960" spans="1:16" x14ac:dyDescent="0.25">
      <c r="A8960" s="289" t="s">
        <v>75</v>
      </c>
      <c r="B8960">
        <v>1</v>
      </c>
      <c r="C8960">
        <v>6</v>
      </c>
      <c r="D8960">
        <v>0.1</v>
      </c>
      <c r="E8960" s="289" t="s">
        <v>19970</v>
      </c>
      <c r="F8960">
        <v>5016481805</v>
      </c>
      <c r="G8960" s="276">
        <v>45833</v>
      </c>
      <c r="H8960">
        <v>20250619744785</v>
      </c>
      <c r="I8960">
        <v>0.06</v>
      </c>
      <c r="J8960" s="289" t="s">
        <v>273</v>
      </c>
      <c r="K8960" s="289" t="s">
        <v>19971</v>
      </c>
      <c r="L8960" s="289" t="s">
        <v>275</v>
      </c>
      <c r="M8960" s="289" t="s">
        <v>19807</v>
      </c>
      <c r="N8960" s="289" t="s">
        <v>9613</v>
      </c>
      <c r="O8960" s="289" t="s">
        <v>2173</v>
      </c>
      <c r="P8960" s="289" t="str">
        <f>VLOOKUP(CAT_Details[[#This Row],[Delivery Bp Customer Code]],Table6[],2,0)</f>
        <v>OYL1</v>
      </c>
    </row>
    <row r="8961" spans="1:16" x14ac:dyDescent="0.25">
      <c r="A8961" s="289" t="s">
        <v>75</v>
      </c>
      <c r="B8961">
        <v>1</v>
      </c>
      <c r="C8961">
        <v>5</v>
      </c>
      <c r="D8961">
        <v>0.1</v>
      </c>
      <c r="E8961" s="289" t="s">
        <v>19972</v>
      </c>
      <c r="F8961">
        <v>5016482046</v>
      </c>
      <c r="G8961" s="276">
        <v>45833</v>
      </c>
      <c r="H8961">
        <v>20250619744943</v>
      </c>
      <c r="I8961">
        <v>8.1000000000000003E-2</v>
      </c>
      <c r="J8961" s="289" t="s">
        <v>273</v>
      </c>
      <c r="K8961" s="289" t="s">
        <v>19973</v>
      </c>
      <c r="L8961" s="289" t="s">
        <v>275</v>
      </c>
      <c r="M8961" s="289" t="s">
        <v>19807</v>
      </c>
      <c r="N8961" s="289" t="s">
        <v>1240</v>
      </c>
      <c r="O8961" s="289" t="s">
        <v>2173</v>
      </c>
      <c r="P8961" s="289" t="str">
        <f>VLOOKUP(CAT_Details[[#This Row],[Delivery Bp Customer Code]],Table6[],2,0)</f>
        <v>OYL1</v>
      </c>
    </row>
    <row r="8962" spans="1:16" x14ac:dyDescent="0.25">
      <c r="A8962" s="289" t="s">
        <v>17052</v>
      </c>
      <c r="B8962">
        <v>1</v>
      </c>
      <c r="C8962">
        <v>170</v>
      </c>
      <c r="D8962">
        <v>0.4</v>
      </c>
      <c r="E8962" s="289" t="s">
        <v>19974</v>
      </c>
      <c r="F8962">
        <v>5016443938</v>
      </c>
      <c r="G8962" s="276">
        <v>45833</v>
      </c>
      <c r="H8962">
        <v>20250613740366</v>
      </c>
      <c r="I8962">
        <v>1.92</v>
      </c>
      <c r="J8962" s="289" t="s">
        <v>345</v>
      </c>
      <c r="K8962" s="289" t="s">
        <v>19975</v>
      </c>
      <c r="L8962" s="289" t="s">
        <v>280</v>
      </c>
      <c r="M8962" s="289" t="s">
        <v>19976</v>
      </c>
      <c r="N8962" s="289" t="s">
        <v>2014</v>
      </c>
      <c r="O8962" s="289" t="s">
        <v>18284</v>
      </c>
      <c r="P8962" s="289">
        <f>VLOOKUP(CAT_Details[[#This Row],[Delivery Bp Customer Code]],Table6[],2,0)</f>
        <v>3705</v>
      </c>
    </row>
    <row r="8963" spans="1:16" x14ac:dyDescent="0.25">
      <c r="A8963" s="289" t="s">
        <v>17052</v>
      </c>
      <c r="B8963">
        <v>2</v>
      </c>
      <c r="C8963">
        <v>2</v>
      </c>
      <c r="D8963">
        <v>0.1</v>
      </c>
      <c r="E8963" s="289" t="s">
        <v>19977</v>
      </c>
      <c r="F8963">
        <v>5016444123</v>
      </c>
      <c r="G8963" s="276">
        <v>45833</v>
      </c>
      <c r="H8963">
        <v>20250616741639</v>
      </c>
      <c r="I8963">
        <v>7.1999999999999995E-2</v>
      </c>
      <c r="J8963" s="289" t="s">
        <v>345</v>
      </c>
      <c r="K8963" s="289" t="s">
        <v>19978</v>
      </c>
      <c r="L8963" s="289" t="s">
        <v>280</v>
      </c>
      <c r="M8963" s="289" t="s">
        <v>19976</v>
      </c>
      <c r="N8963" s="289" t="s">
        <v>18691</v>
      </c>
      <c r="O8963" s="289" t="s">
        <v>18284</v>
      </c>
      <c r="P8963" s="289">
        <f>VLOOKUP(CAT_Details[[#This Row],[Delivery Bp Customer Code]],Table6[],2,0)</f>
        <v>3705</v>
      </c>
    </row>
    <row r="8964" spans="1:16" x14ac:dyDescent="0.25">
      <c r="A8964" s="289" t="s">
        <v>17052</v>
      </c>
      <c r="B8964">
        <v>3</v>
      </c>
      <c r="C8964">
        <v>19.25</v>
      </c>
      <c r="D8964">
        <v>0.35</v>
      </c>
      <c r="E8964" s="289" t="s">
        <v>19979</v>
      </c>
      <c r="F8964">
        <v>5016455075</v>
      </c>
      <c r="G8964" s="276">
        <v>45833</v>
      </c>
      <c r="H8964">
        <v>20250617742845</v>
      </c>
      <c r="I8964">
        <v>0.25900000000000001</v>
      </c>
      <c r="J8964" s="289" t="s">
        <v>275</v>
      </c>
      <c r="K8964" s="289" t="s">
        <v>19980</v>
      </c>
      <c r="L8964" s="289" t="s">
        <v>280</v>
      </c>
      <c r="M8964" s="289" t="s">
        <v>19687</v>
      </c>
      <c r="N8964" s="289" t="s">
        <v>19164</v>
      </c>
      <c r="O8964" s="289" t="s">
        <v>18284</v>
      </c>
      <c r="P8964" s="289">
        <f>VLOOKUP(CAT_Details[[#This Row],[Delivery Bp Customer Code]],Table6[],2,0)</f>
        <v>3705</v>
      </c>
    </row>
    <row r="8965" spans="1:16" x14ac:dyDescent="0.25">
      <c r="A8965" s="289" t="s">
        <v>17052</v>
      </c>
      <c r="B8965">
        <v>2</v>
      </c>
      <c r="C8965">
        <v>42</v>
      </c>
      <c r="D8965">
        <v>0.6</v>
      </c>
      <c r="E8965" s="289" t="s">
        <v>19981</v>
      </c>
      <c r="F8965">
        <v>5016481441</v>
      </c>
      <c r="G8965" s="276">
        <v>45833</v>
      </c>
      <c r="H8965">
        <v>20250619744881</v>
      </c>
      <c r="I8965">
        <v>0.64100000000000001</v>
      </c>
      <c r="J8965" s="289" t="s">
        <v>302</v>
      </c>
      <c r="K8965" s="289" t="s">
        <v>19982</v>
      </c>
      <c r="L8965" s="289" t="s">
        <v>280</v>
      </c>
      <c r="M8965" s="289" t="s">
        <v>19783</v>
      </c>
      <c r="N8965" s="289" t="s">
        <v>18288</v>
      </c>
      <c r="O8965" s="289" t="s">
        <v>18284</v>
      </c>
      <c r="P8965" s="289">
        <f>VLOOKUP(CAT_Details[[#This Row],[Delivery Bp Customer Code]],Table6[],2,0)</f>
        <v>3705</v>
      </c>
    </row>
    <row r="8966" spans="1:16" x14ac:dyDescent="0.25">
      <c r="A8966" s="289" t="s">
        <v>874</v>
      </c>
      <c r="B8966">
        <v>9</v>
      </c>
      <c r="C8966">
        <v>1071</v>
      </c>
      <c r="D8966">
        <v>3.75</v>
      </c>
      <c r="E8966" s="289" t="s">
        <v>19703</v>
      </c>
      <c r="F8966">
        <v>5016411840</v>
      </c>
      <c r="G8966" s="276">
        <v>45833</v>
      </c>
      <c r="H8966">
        <v>20250612738911</v>
      </c>
      <c r="I8966">
        <v>15.75</v>
      </c>
      <c r="J8966" s="289" t="s">
        <v>294</v>
      </c>
      <c r="K8966" s="289" t="s">
        <v>19983</v>
      </c>
      <c r="L8966" s="289" t="s">
        <v>275</v>
      </c>
      <c r="M8966" s="289"/>
      <c r="N8966" s="289" t="s">
        <v>5685</v>
      </c>
      <c r="O8966" s="289" t="s">
        <v>1014</v>
      </c>
      <c r="P8966" s="289" t="str">
        <f>VLOOKUP(CAT_Details[[#This Row],[Delivery Bp Customer Code]],Table6[],2,0)</f>
        <v>MZ07</v>
      </c>
    </row>
    <row r="8967" spans="1:16" x14ac:dyDescent="0.25">
      <c r="A8967" s="289" t="s">
        <v>874</v>
      </c>
      <c r="B8967">
        <v>12</v>
      </c>
      <c r="C8967">
        <v>1440</v>
      </c>
      <c r="D8967">
        <v>5.74</v>
      </c>
      <c r="E8967" s="289" t="s">
        <v>19984</v>
      </c>
      <c r="F8967">
        <v>5016443837</v>
      </c>
      <c r="G8967" s="276">
        <v>45833</v>
      </c>
      <c r="H8967">
        <v>20250611737834</v>
      </c>
      <c r="I8967">
        <v>9.6329999999999991</v>
      </c>
      <c r="J8967" s="289" t="s">
        <v>345</v>
      </c>
      <c r="K8967" s="289" t="s">
        <v>19985</v>
      </c>
      <c r="L8967" s="289" t="s">
        <v>275</v>
      </c>
      <c r="M8967" s="289" t="s">
        <v>19821</v>
      </c>
      <c r="N8967" s="289" t="s">
        <v>427</v>
      </c>
      <c r="O8967" s="289" t="s">
        <v>1014</v>
      </c>
      <c r="P8967" s="289" t="str">
        <f>VLOOKUP(CAT_Details[[#This Row],[Delivery Bp Customer Code]],Table6[],2,0)</f>
        <v>MZ07</v>
      </c>
    </row>
    <row r="8968" spans="1:16" x14ac:dyDescent="0.25">
      <c r="A8968" s="289" t="s">
        <v>874</v>
      </c>
      <c r="B8968">
        <v>15</v>
      </c>
      <c r="C8968">
        <v>6180</v>
      </c>
      <c r="D8968">
        <v>7.5</v>
      </c>
      <c r="E8968" s="289" t="s">
        <v>19986</v>
      </c>
      <c r="F8968">
        <v>5016455098</v>
      </c>
      <c r="G8968" s="276">
        <v>45833</v>
      </c>
      <c r="H8968">
        <v>20250618743342</v>
      </c>
      <c r="I8968">
        <v>18</v>
      </c>
      <c r="J8968" s="289" t="s">
        <v>350</v>
      </c>
      <c r="K8968" s="289" t="s">
        <v>19987</v>
      </c>
      <c r="L8968" s="289" t="s">
        <v>275</v>
      </c>
      <c r="M8968" s="289" t="s">
        <v>19988</v>
      </c>
      <c r="N8968" s="289" t="s">
        <v>381</v>
      </c>
      <c r="O8968" s="289" t="s">
        <v>1014</v>
      </c>
      <c r="P8968" s="289" t="str">
        <f>VLOOKUP(CAT_Details[[#This Row],[Delivery Bp Customer Code]],Table6[],2,0)</f>
        <v>MZ07</v>
      </c>
    </row>
    <row r="8969" spans="1:16" x14ac:dyDescent="0.25">
      <c r="A8969" s="289" t="s">
        <v>3771</v>
      </c>
      <c r="B8969">
        <v>28</v>
      </c>
      <c r="C8969">
        <v>1462</v>
      </c>
      <c r="D8969">
        <v>13.6</v>
      </c>
      <c r="E8969" s="289" t="s">
        <v>19989</v>
      </c>
      <c r="F8969">
        <v>5016443913</v>
      </c>
      <c r="G8969" s="276">
        <v>45833</v>
      </c>
      <c r="H8969">
        <v>20250617742862</v>
      </c>
      <c r="I8969">
        <v>33.264000000000003</v>
      </c>
      <c r="J8969" s="289" t="s">
        <v>324</v>
      </c>
      <c r="K8969" s="289" t="s">
        <v>19990</v>
      </c>
      <c r="L8969" s="289" t="s">
        <v>275</v>
      </c>
      <c r="M8969" s="289" t="s">
        <v>19991</v>
      </c>
      <c r="N8969" s="289" t="s">
        <v>4100</v>
      </c>
      <c r="O8969" s="289" t="s">
        <v>3775</v>
      </c>
      <c r="P8969" s="289">
        <f>VLOOKUP(CAT_Details[[#This Row],[Delivery Bp Customer Code]],Table6[],2,0)</f>
        <v>3401</v>
      </c>
    </row>
    <row r="8970" spans="1:16" x14ac:dyDescent="0.25">
      <c r="A8970" s="289" t="s">
        <v>3329</v>
      </c>
      <c r="B8970">
        <v>3</v>
      </c>
      <c r="C8970">
        <v>482</v>
      </c>
      <c r="D8970">
        <v>1</v>
      </c>
      <c r="E8970" s="289" t="s">
        <v>19992</v>
      </c>
      <c r="F8970">
        <v>5016427568</v>
      </c>
      <c r="G8970" s="276">
        <v>45833</v>
      </c>
      <c r="H8970">
        <v>20250612739568</v>
      </c>
      <c r="I8970">
        <v>1.992</v>
      </c>
      <c r="J8970" s="289" t="s">
        <v>438</v>
      </c>
      <c r="K8970" s="289" t="s">
        <v>19993</v>
      </c>
      <c r="L8970" s="289" t="s">
        <v>275</v>
      </c>
      <c r="M8970" s="289" t="s">
        <v>19926</v>
      </c>
      <c r="N8970" s="289" t="s">
        <v>4090</v>
      </c>
      <c r="O8970" s="289" t="s">
        <v>3332</v>
      </c>
      <c r="P8970" s="289">
        <f>VLOOKUP(CAT_Details[[#This Row],[Delivery Bp Customer Code]],Table6[],2,0)</f>
        <v>3402</v>
      </c>
    </row>
    <row r="8971" spans="1:16" x14ac:dyDescent="0.25">
      <c r="A8971" s="289" t="s">
        <v>3329</v>
      </c>
      <c r="B8971">
        <v>6</v>
      </c>
      <c r="C8971">
        <v>516</v>
      </c>
      <c r="D8971">
        <v>2.4</v>
      </c>
      <c r="E8971" s="289" t="s">
        <v>19994</v>
      </c>
      <c r="F8971">
        <v>5016443859</v>
      </c>
      <c r="G8971" s="276">
        <v>45833</v>
      </c>
      <c r="H8971">
        <v>20250617742268</v>
      </c>
      <c r="I8971">
        <v>3.456</v>
      </c>
      <c r="J8971" s="289" t="s">
        <v>324</v>
      </c>
      <c r="K8971" s="289" t="s">
        <v>19995</v>
      </c>
      <c r="L8971" s="289" t="s">
        <v>275</v>
      </c>
      <c r="M8971" s="289" t="s">
        <v>19772</v>
      </c>
      <c r="N8971" s="289" t="s">
        <v>4634</v>
      </c>
      <c r="O8971" s="289" t="s">
        <v>3332</v>
      </c>
      <c r="P8971" s="289">
        <f>VLOOKUP(CAT_Details[[#This Row],[Delivery Bp Customer Code]],Table6[],2,0)</f>
        <v>3402</v>
      </c>
    </row>
    <row r="8972" spans="1:16" x14ac:dyDescent="0.25">
      <c r="A8972" s="289" t="s">
        <v>3329</v>
      </c>
      <c r="B8972">
        <v>24</v>
      </c>
      <c r="C8972">
        <v>720</v>
      </c>
      <c r="D8972">
        <v>9.6</v>
      </c>
      <c r="E8972" s="289" t="s">
        <v>19996</v>
      </c>
      <c r="F8972">
        <v>5016444214</v>
      </c>
      <c r="G8972" s="276">
        <v>45833</v>
      </c>
      <c r="H8972">
        <v>20250613740415</v>
      </c>
      <c r="I8972">
        <v>23.04</v>
      </c>
      <c r="J8972" s="289" t="s">
        <v>324</v>
      </c>
      <c r="K8972" s="289" t="s">
        <v>19997</v>
      </c>
      <c r="L8972" s="289" t="s">
        <v>275</v>
      </c>
      <c r="M8972" s="289"/>
      <c r="N8972" s="289" t="s">
        <v>3571</v>
      </c>
      <c r="O8972" s="289" t="s">
        <v>3332</v>
      </c>
      <c r="P8972" s="289">
        <f>VLOOKUP(CAT_Details[[#This Row],[Delivery Bp Customer Code]],Table6[],2,0)</f>
        <v>3402</v>
      </c>
    </row>
    <row r="8973" spans="1:16" x14ac:dyDescent="0.25">
      <c r="A8973" s="289" t="s">
        <v>3329</v>
      </c>
      <c r="B8973">
        <v>6</v>
      </c>
      <c r="C8973">
        <v>1063</v>
      </c>
      <c r="D8973">
        <v>1.1000000000000001</v>
      </c>
      <c r="E8973" s="289" t="s">
        <v>19998</v>
      </c>
      <c r="F8973">
        <v>5016454724</v>
      </c>
      <c r="G8973" s="276">
        <v>45833</v>
      </c>
      <c r="H8973">
        <v>20250618743643</v>
      </c>
      <c r="I8973">
        <v>1.056</v>
      </c>
      <c r="J8973" s="289" t="s">
        <v>324</v>
      </c>
      <c r="K8973" s="289" t="s">
        <v>19999</v>
      </c>
      <c r="L8973" s="289" t="s">
        <v>275</v>
      </c>
      <c r="M8973" s="289" t="s">
        <v>19631</v>
      </c>
      <c r="N8973" s="289" t="s">
        <v>5856</v>
      </c>
      <c r="O8973" s="289" t="s">
        <v>3332</v>
      </c>
      <c r="P8973" s="289">
        <f>VLOOKUP(CAT_Details[[#This Row],[Delivery Bp Customer Code]],Table6[],2,0)</f>
        <v>3402</v>
      </c>
    </row>
    <row r="8974" spans="1:16" x14ac:dyDescent="0.25">
      <c r="A8974" s="289" t="s">
        <v>3329</v>
      </c>
      <c r="B8974">
        <v>1</v>
      </c>
      <c r="C8974">
        <v>12</v>
      </c>
      <c r="D8974">
        <v>0.08</v>
      </c>
      <c r="E8974" s="289" t="s">
        <v>20000</v>
      </c>
      <c r="F8974">
        <v>5016466432</v>
      </c>
      <c r="G8974" s="276">
        <v>45833</v>
      </c>
      <c r="H8974">
        <v>20250618743368</v>
      </c>
      <c r="I8974">
        <v>7.1999999999999995E-2</v>
      </c>
      <c r="J8974" s="289" t="s">
        <v>302</v>
      </c>
      <c r="K8974" s="289" t="s">
        <v>20001</v>
      </c>
      <c r="L8974" s="289" t="s">
        <v>275</v>
      </c>
      <c r="M8974" s="289" t="s">
        <v>19631</v>
      </c>
      <c r="N8974" s="289" t="s">
        <v>15493</v>
      </c>
      <c r="O8974" s="289" t="s">
        <v>3332</v>
      </c>
      <c r="P8974" s="289">
        <f>VLOOKUP(CAT_Details[[#This Row],[Delivery Bp Customer Code]],Table6[],2,0)</f>
        <v>3402</v>
      </c>
    </row>
    <row r="8975" spans="1:16" x14ac:dyDescent="0.25">
      <c r="A8975" s="289" t="s">
        <v>707</v>
      </c>
      <c r="B8975">
        <v>22</v>
      </c>
      <c r="C8975">
        <v>9810</v>
      </c>
      <c r="D8975">
        <v>6.84</v>
      </c>
      <c r="E8975" s="289" t="s">
        <v>20002</v>
      </c>
      <c r="F8975">
        <v>5016465320</v>
      </c>
      <c r="G8975" s="276">
        <v>45833</v>
      </c>
      <c r="I8975">
        <v>11.077999999999999</v>
      </c>
      <c r="J8975" s="289" t="s">
        <v>350</v>
      </c>
      <c r="K8975" s="289" t="s">
        <v>20003</v>
      </c>
      <c r="L8975" s="289" t="s">
        <v>273</v>
      </c>
      <c r="M8975" s="289" t="s">
        <v>20004</v>
      </c>
      <c r="N8975" s="289" t="s">
        <v>948</v>
      </c>
      <c r="O8975" s="289" t="s">
        <v>711</v>
      </c>
      <c r="P8975" s="289" t="str">
        <f>VLOOKUP(CAT_Details[[#This Row],[Delivery Bp Customer Code]],Table6[],2,0)</f>
        <v>No Loc</v>
      </c>
    </row>
    <row r="8976" spans="1:16" x14ac:dyDescent="0.25">
      <c r="A8976" s="289" t="s">
        <v>76</v>
      </c>
      <c r="B8976">
        <v>1</v>
      </c>
      <c r="C8976">
        <v>785</v>
      </c>
      <c r="D8976">
        <v>0.46</v>
      </c>
      <c r="E8976" s="289" t="s">
        <v>20005</v>
      </c>
      <c r="F8976">
        <v>5016496699</v>
      </c>
      <c r="G8976" s="276">
        <v>45833</v>
      </c>
      <c r="H8976">
        <v>20250624747876</v>
      </c>
      <c r="I8976">
        <v>1.0189999999999999</v>
      </c>
      <c r="J8976" s="289" t="s">
        <v>294</v>
      </c>
      <c r="K8976" s="289" t="s">
        <v>20006</v>
      </c>
      <c r="L8976" s="289" t="s">
        <v>275</v>
      </c>
      <c r="M8976" s="289" t="s">
        <v>20007</v>
      </c>
      <c r="N8976" s="289" t="s">
        <v>3907</v>
      </c>
      <c r="O8976" s="289" t="s">
        <v>16049</v>
      </c>
      <c r="P8976" s="289" t="str">
        <f>VLOOKUP(CAT_Details[[#This Row],[Delivery Bp Customer Code]],Table6[],2,0)</f>
        <v>MZ02</v>
      </c>
    </row>
    <row r="8977" spans="1:16" x14ac:dyDescent="0.25">
      <c r="A8977" s="289" t="s">
        <v>285</v>
      </c>
      <c r="B8977">
        <v>22</v>
      </c>
      <c r="C8977">
        <v>9753.0400000000009</v>
      </c>
      <c r="D8977">
        <v>8.8000000000000007</v>
      </c>
      <c r="E8977" s="289" t="s">
        <v>20008</v>
      </c>
      <c r="F8977">
        <v>5016411768</v>
      </c>
      <c r="G8977" s="276">
        <v>45833</v>
      </c>
      <c r="H8977">
        <v>20250613740195</v>
      </c>
      <c r="I8977">
        <v>27.456</v>
      </c>
      <c r="J8977" s="289" t="s">
        <v>383</v>
      </c>
      <c r="K8977" s="289" t="s">
        <v>20009</v>
      </c>
      <c r="L8977" s="289" t="s">
        <v>275</v>
      </c>
      <c r="M8977" s="289" t="s">
        <v>20010</v>
      </c>
      <c r="N8977" s="289" t="s">
        <v>667</v>
      </c>
      <c r="O8977" s="289" t="s">
        <v>291</v>
      </c>
      <c r="P8977" s="289" t="str">
        <f>VLOOKUP(CAT_Details[[#This Row],[Delivery Bp Customer Code]],Table6[],2,0)</f>
        <v>DX01-L5</v>
      </c>
    </row>
    <row r="8978" spans="1:16" x14ac:dyDescent="0.25">
      <c r="A8978" s="289" t="s">
        <v>285</v>
      </c>
      <c r="B8978">
        <v>7</v>
      </c>
      <c r="C8978">
        <v>2818.06</v>
      </c>
      <c r="D8978">
        <v>2.8</v>
      </c>
      <c r="E8978" s="289" t="s">
        <v>20011</v>
      </c>
      <c r="F8978">
        <v>5016411959</v>
      </c>
      <c r="G8978" s="276">
        <v>45833</v>
      </c>
      <c r="H8978">
        <v>20250613740202</v>
      </c>
      <c r="I8978">
        <v>8.7360000000000007</v>
      </c>
      <c r="J8978" s="289" t="s">
        <v>383</v>
      </c>
      <c r="K8978" s="289" t="s">
        <v>20012</v>
      </c>
      <c r="L8978" s="289" t="s">
        <v>275</v>
      </c>
      <c r="M8978" s="289" t="s">
        <v>20013</v>
      </c>
      <c r="N8978" s="289" t="s">
        <v>667</v>
      </c>
      <c r="O8978" s="289" t="s">
        <v>291</v>
      </c>
      <c r="P8978" s="289" t="str">
        <f>VLOOKUP(CAT_Details[[#This Row],[Delivery Bp Customer Code]],Table6[],2,0)</f>
        <v>DX01-L5</v>
      </c>
    </row>
    <row r="8979" spans="1:16" x14ac:dyDescent="0.25">
      <c r="A8979" s="289" t="s">
        <v>285</v>
      </c>
      <c r="B8979">
        <v>18</v>
      </c>
      <c r="C8979">
        <v>1118</v>
      </c>
      <c r="D8979">
        <v>9.77</v>
      </c>
      <c r="E8979" s="289" t="s">
        <v>20014</v>
      </c>
      <c r="F8979">
        <v>5016427509</v>
      </c>
      <c r="G8979" s="276">
        <v>45833</v>
      </c>
      <c r="H8979">
        <v>20250613740252</v>
      </c>
      <c r="I8979">
        <v>26.486000000000001</v>
      </c>
      <c r="J8979" s="289" t="s">
        <v>294</v>
      </c>
      <c r="K8979" s="289" t="s">
        <v>20015</v>
      </c>
      <c r="L8979" s="289" t="s">
        <v>275</v>
      </c>
      <c r="M8979" s="289" t="s">
        <v>20016</v>
      </c>
      <c r="N8979" s="289" t="s">
        <v>5685</v>
      </c>
      <c r="O8979" s="289" t="s">
        <v>291</v>
      </c>
      <c r="P8979" s="289" t="str">
        <f>VLOOKUP(CAT_Details[[#This Row],[Delivery Bp Customer Code]],Table6[],2,0)</f>
        <v>DX01-L5</v>
      </c>
    </row>
    <row r="8980" spans="1:16" x14ac:dyDescent="0.25">
      <c r="A8980" s="289" t="s">
        <v>285</v>
      </c>
      <c r="B8980">
        <v>5</v>
      </c>
      <c r="C8980">
        <v>444</v>
      </c>
      <c r="D8980">
        <v>1.6</v>
      </c>
      <c r="E8980" s="289" t="s">
        <v>20017</v>
      </c>
      <c r="F8980">
        <v>5016427606</v>
      </c>
      <c r="G8980" s="276">
        <v>45833</v>
      </c>
      <c r="H8980">
        <v>20250613740151</v>
      </c>
      <c r="I8980">
        <v>2.1120000000000001</v>
      </c>
      <c r="J8980" s="289" t="s">
        <v>294</v>
      </c>
      <c r="K8980" s="289" t="s">
        <v>20018</v>
      </c>
      <c r="L8980" s="289" t="s">
        <v>275</v>
      </c>
      <c r="M8980" s="289" t="s">
        <v>19628</v>
      </c>
      <c r="N8980" s="289" t="s">
        <v>504</v>
      </c>
      <c r="O8980" s="289" t="s">
        <v>291</v>
      </c>
      <c r="P8980" s="289" t="str">
        <f>VLOOKUP(CAT_Details[[#This Row],[Delivery Bp Customer Code]],Table6[],2,0)</f>
        <v>DX01-L5</v>
      </c>
    </row>
    <row r="8981" spans="1:16" x14ac:dyDescent="0.25">
      <c r="A8981" s="289" t="s">
        <v>285</v>
      </c>
      <c r="B8981">
        <v>13</v>
      </c>
      <c r="C8981">
        <v>774</v>
      </c>
      <c r="D8981">
        <v>7.06</v>
      </c>
      <c r="E8981" s="289" t="s">
        <v>20019</v>
      </c>
      <c r="F8981">
        <v>5016427621</v>
      </c>
      <c r="G8981" s="276">
        <v>45833</v>
      </c>
      <c r="H8981">
        <v>20250613740263</v>
      </c>
      <c r="I8981">
        <v>19.195</v>
      </c>
      <c r="J8981" s="289" t="s">
        <v>294</v>
      </c>
      <c r="K8981" s="289" t="s">
        <v>20020</v>
      </c>
      <c r="L8981" s="289" t="s">
        <v>275</v>
      </c>
      <c r="M8981" s="289" t="s">
        <v>20021</v>
      </c>
      <c r="N8981" s="289" t="s">
        <v>5685</v>
      </c>
      <c r="O8981" s="289" t="s">
        <v>291</v>
      </c>
      <c r="P8981" s="289" t="str">
        <f>VLOOKUP(CAT_Details[[#This Row],[Delivery Bp Customer Code]],Table6[],2,0)</f>
        <v>DX01-L5</v>
      </c>
    </row>
    <row r="8982" spans="1:16" x14ac:dyDescent="0.25">
      <c r="A8982" s="289" t="s">
        <v>285</v>
      </c>
      <c r="B8982">
        <v>17</v>
      </c>
      <c r="C8982">
        <v>1462</v>
      </c>
      <c r="D8982">
        <v>6.8</v>
      </c>
      <c r="E8982" s="289" t="s">
        <v>20022</v>
      </c>
      <c r="F8982">
        <v>5016443904</v>
      </c>
      <c r="G8982" s="276">
        <v>45833</v>
      </c>
      <c r="H8982">
        <v>20250616741656</v>
      </c>
      <c r="I8982">
        <v>16.32</v>
      </c>
      <c r="J8982" s="289" t="s">
        <v>345</v>
      </c>
      <c r="K8982" s="289" t="s">
        <v>20023</v>
      </c>
      <c r="L8982" s="289" t="s">
        <v>275</v>
      </c>
      <c r="M8982" s="289" t="s">
        <v>19976</v>
      </c>
      <c r="N8982" s="289" t="s">
        <v>512</v>
      </c>
      <c r="O8982" s="289" t="s">
        <v>291</v>
      </c>
      <c r="P8982" s="289" t="str">
        <f>VLOOKUP(CAT_Details[[#This Row],[Delivery Bp Customer Code]],Table6[],2,0)</f>
        <v>DX01-L5</v>
      </c>
    </row>
    <row r="8983" spans="1:16" x14ac:dyDescent="0.25">
      <c r="A8983" s="289" t="s">
        <v>285</v>
      </c>
      <c r="B8983">
        <v>2</v>
      </c>
      <c r="C8983">
        <v>900</v>
      </c>
      <c r="D8983">
        <v>1</v>
      </c>
      <c r="E8983" s="289" t="s">
        <v>20024</v>
      </c>
      <c r="F8983">
        <v>5016443942</v>
      </c>
      <c r="G8983" s="276">
        <v>45833</v>
      </c>
      <c r="H8983">
        <v>20250617742337</v>
      </c>
      <c r="I8983">
        <v>2.4</v>
      </c>
      <c r="J8983" s="289" t="s">
        <v>280</v>
      </c>
      <c r="K8983" s="289" t="s">
        <v>20025</v>
      </c>
      <c r="L8983" s="289" t="s">
        <v>275</v>
      </c>
      <c r="M8983" s="289" t="s">
        <v>19780</v>
      </c>
      <c r="N8983" s="289" t="s">
        <v>534</v>
      </c>
      <c r="O8983" s="289" t="s">
        <v>291</v>
      </c>
      <c r="P8983" s="289" t="str">
        <f>VLOOKUP(CAT_Details[[#This Row],[Delivery Bp Customer Code]],Table6[],2,0)</f>
        <v>DX01-L5</v>
      </c>
    </row>
    <row r="8984" spans="1:16" x14ac:dyDescent="0.25">
      <c r="A8984" s="289" t="s">
        <v>285</v>
      </c>
      <c r="B8984">
        <v>8</v>
      </c>
      <c r="C8984">
        <v>8050</v>
      </c>
      <c r="D8984">
        <v>3.2</v>
      </c>
      <c r="E8984" s="289" t="s">
        <v>20026</v>
      </c>
      <c r="F8984">
        <v>5016444217</v>
      </c>
      <c r="G8984" s="276">
        <v>45833</v>
      </c>
      <c r="H8984">
        <v>20250617742816</v>
      </c>
      <c r="I8984">
        <v>4.6079999999999997</v>
      </c>
      <c r="J8984" s="289" t="s">
        <v>324</v>
      </c>
      <c r="K8984" s="289" t="s">
        <v>20027</v>
      </c>
      <c r="L8984" s="289" t="s">
        <v>275</v>
      </c>
      <c r="M8984" s="289" t="s">
        <v>19756</v>
      </c>
      <c r="N8984" s="289" t="s">
        <v>333</v>
      </c>
      <c r="O8984" s="289" t="s">
        <v>291</v>
      </c>
      <c r="P8984" s="289" t="str">
        <f>VLOOKUP(CAT_Details[[#This Row],[Delivery Bp Customer Code]],Table6[],2,0)</f>
        <v>DX01-L5</v>
      </c>
    </row>
    <row r="8985" spans="1:16" x14ac:dyDescent="0.25">
      <c r="A8985" s="289" t="s">
        <v>285</v>
      </c>
      <c r="B8985">
        <v>1</v>
      </c>
      <c r="C8985">
        <v>102</v>
      </c>
      <c r="D8985">
        <v>0.4</v>
      </c>
      <c r="E8985" s="289" t="s">
        <v>20028</v>
      </c>
      <c r="F8985">
        <v>5016444296</v>
      </c>
      <c r="G8985" s="276">
        <v>45833</v>
      </c>
      <c r="H8985">
        <v>20250617742466</v>
      </c>
      <c r="I8985">
        <v>0.96</v>
      </c>
      <c r="J8985" s="289" t="s">
        <v>345</v>
      </c>
      <c r="K8985" s="289" t="s">
        <v>20029</v>
      </c>
      <c r="L8985" s="289" t="s">
        <v>275</v>
      </c>
      <c r="M8985" s="289" t="s">
        <v>19976</v>
      </c>
      <c r="N8985" s="289" t="s">
        <v>371</v>
      </c>
      <c r="O8985" s="289" t="s">
        <v>291</v>
      </c>
      <c r="P8985" s="289" t="str">
        <f>VLOOKUP(CAT_Details[[#This Row],[Delivery Bp Customer Code]],Table6[],2,0)</f>
        <v>DX01-L5</v>
      </c>
    </row>
    <row r="8986" spans="1:16" x14ac:dyDescent="0.25">
      <c r="A8986" s="289" t="s">
        <v>285</v>
      </c>
      <c r="B8986">
        <v>1</v>
      </c>
      <c r="C8986">
        <v>85</v>
      </c>
      <c r="D8986">
        <v>0.4</v>
      </c>
      <c r="E8986" s="289" t="s">
        <v>20028</v>
      </c>
      <c r="F8986">
        <v>5016444297</v>
      </c>
      <c r="G8986" s="276">
        <v>45833</v>
      </c>
      <c r="H8986">
        <v>20250617742343</v>
      </c>
      <c r="I8986">
        <v>0.72</v>
      </c>
      <c r="J8986" s="289" t="s">
        <v>345</v>
      </c>
      <c r="K8986" s="289" t="s">
        <v>20030</v>
      </c>
      <c r="L8986" s="289" t="s">
        <v>275</v>
      </c>
      <c r="M8986" s="289" t="s">
        <v>19976</v>
      </c>
      <c r="N8986" s="289" t="s">
        <v>371</v>
      </c>
      <c r="O8986" s="289" t="s">
        <v>291</v>
      </c>
      <c r="P8986" s="289" t="str">
        <f>VLOOKUP(CAT_Details[[#This Row],[Delivery Bp Customer Code]],Table6[],2,0)</f>
        <v>DX01-L5</v>
      </c>
    </row>
    <row r="8987" spans="1:16" x14ac:dyDescent="0.25">
      <c r="A8987" s="289" t="s">
        <v>285</v>
      </c>
      <c r="B8987">
        <v>1</v>
      </c>
      <c r="C8987">
        <v>8</v>
      </c>
      <c r="D8987">
        <v>0.05</v>
      </c>
      <c r="E8987" s="289" t="s">
        <v>20028</v>
      </c>
      <c r="F8987">
        <v>5016444298</v>
      </c>
      <c r="G8987" s="276">
        <v>45833</v>
      </c>
      <c r="H8987">
        <v>20250617742516</v>
      </c>
      <c r="I8987">
        <v>2.3E-2</v>
      </c>
      <c r="J8987" s="289" t="s">
        <v>345</v>
      </c>
      <c r="K8987" s="289" t="s">
        <v>20031</v>
      </c>
      <c r="L8987" s="289" t="s">
        <v>275</v>
      </c>
      <c r="M8987" s="289" t="s">
        <v>19976</v>
      </c>
      <c r="N8987" s="289" t="s">
        <v>371</v>
      </c>
      <c r="O8987" s="289" t="s">
        <v>291</v>
      </c>
      <c r="P8987" s="289" t="str">
        <f>VLOOKUP(CAT_Details[[#This Row],[Delivery Bp Customer Code]],Table6[],2,0)</f>
        <v>DX01-L5</v>
      </c>
    </row>
    <row r="8988" spans="1:16" x14ac:dyDescent="0.25">
      <c r="A8988" s="289" t="s">
        <v>285</v>
      </c>
      <c r="B8988">
        <v>18</v>
      </c>
      <c r="C8988">
        <v>2617</v>
      </c>
      <c r="D8988">
        <v>7.18</v>
      </c>
      <c r="E8988" s="289" t="s">
        <v>20032</v>
      </c>
      <c r="F8988">
        <v>5016454691</v>
      </c>
      <c r="G8988" s="276">
        <v>45833</v>
      </c>
      <c r="H8988">
        <v>20250617742684</v>
      </c>
      <c r="I8988">
        <v>15.217000000000001</v>
      </c>
      <c r="J8988" s="289" t="s">
        <v>350</v>
      </c>
      <c r="K8988" s="289" t="s">
        <v>20033</v>
      </c>
      <c r="L8988" s="289" t="s">
        <v>275</v>
      </c>
      <c r="M8988" s="289" t="s">
        <v>16318</v>
      </c>
      <c r="N8988" s="289" t="s">
        <v>357</v>
      </c>
      <c r="O8988" s="289" t="s">
        <v>291</v>
      </c>
      <c r="P8988" s="289" t="str">
        <f>VLOOKUP(CAT_Details[[#This Row],[Delivery Bp Customer Code]],Table6[],2,0)</f>
        <v>DX01-L5</v>
      </c>
    </row>
    <row r="8989" spans="1:16" x14ac:dyDescent="0.25">
      <c r="A8989" s="289" t="s">
        <v>285</v>
      </c>
      <c r="B8989">
        <v>2</v>
      </c>
      <c r="C8989">
        <v>42</v>
      </c>
      <c r="D8989">
        <v>0.06</v>
      </c>
      <c r="E8989" s="289" t="s">
        <v>20034</v>
      </c>
      <c r="F8989">
        <v>5016454708</v>
      </c>
      <c r="G8989" s="276">
        <v>45833</v>
      </c>
      <c r="H8989">
        <v>20250618743393</v>
      </c>
      <c r="I8989">
        <v>2.4E-2</v>
      </c>
      <c r="J8989" s="289" t="s">
        <v>350</v>
      </c>
      <c r="K8989" s="289" t="s">
        <v>20035</v>
      </c>
      <c r="L8989" s="289" t="s">
        <v>275</v>
      </c>
      <c r="M8989" s="289" t="s">
        <v>19466</v>
      </c>
      <c r="N8989" s="289" t="s">
        <v>360</v>
      </c>
      <c r="O8989" s="289" t="s">
        <v>291</v>
      </c>
      <c r="P8989" s="289" t="str">
        <f>VLOOKUP(CAT_Details[[#This Row],[Delivery Bp Customer Code]],Table6[],2,0)</f>
        <v>DX01-L5</v>
      </c>
    </row>
    <row r="8990" spans="1:16" x14ac:dyDescent="0.25">
      <c r="A8990" s="289" t="s">
        <v>285</v>
      </c>
      <c r="B8990">
        <v>16</v>
      </c>
      <c r="C8990">
        <v>1440</v>
      </c>
      <c r="D8990">
        <v>6.4</v>
      </c>
      <c r="E8990" s="289" t="s">
        <v>20036</v>
      </c>
      <c r="F8990">
        <v>5016454709</v>
      </c>
      <c r="G8990" s="276">
        <v>45833</v>
      </c>
      <c r="H8990">
        <v>20250618743432</v>
      </c>
      <c r="I8990">
        <v>15.36</v>
      </c>
      <c r="J8990" s="289" t="s">
        <v>350</v>
      </c>
      <c r="K8990" s="289" t="s">
        <v>20037</v>
      </c>
      <c r="L8990" s="289" t="s">
        <v>275</v>
      </c>
      <c r="M8990" s="289" t="s">
        <v>19790</v>
      </c>
      <c r="N8990" s="289" t="s">
        <v>15321</v>
      </c>
      <c r="O8990" s="289" t="s">
        <v>291</v>
      </c>
      <c r="P8990" s="289" t="str">
        <f>VLOOKUP(CAT_Details[[#This Row],[Delivery Bp Customer Code]],Table6[],2,0)</f>
        <v>DX01-L5</v>
      </c>
    </row>
    <row r="8991" spans="1:16" x14ac:dyDescent="0.25">
      <c r="A8991" s="289" t="s">
        <v>285</v>
      </c>
      <c r="B8991">
        <v>2</v>
      </c>
      <c r="C8991">
        <v>822</v>
      </c>
      <c r="D8991">
        <v>1</v>
      </c>
      <c r="E8991" s="289" t="s">
        <v>19986</v>
      </c>
      <c r="F8991">
        <v>5016455100</v>
      </c>
      <c r="G8991" s="276">
        <v>45833</v>
      </c>
      <c r="H8991">
        <v>20250618743326</v>
      </c>
      <c r="I8991">
        <v>2.4</v>
      </c>
      <c r="J8991" s="289" t="s">
        <v>350</v>
      </c>
      <c r="K8991" s="289" t="s">
        <v>20038</v>
      </c>
      <c r="L8991" s="289" t="s">
        <v>275</v>
      </c>
      <c r="M8991" s="289" t="s">
        <v>19988</v>
      </c>
      <c r="N8991" s="289" t="s">
        <v>381</v>
      </c>
      <c r="O8991" s="289" t="s">
        <v>291</v>
      </c>
      <c r="P8991" s="289" t="str">
        <f>VLOOKUP(CAT_Details[[#This Row],[Delivery Bp Customer Code]],Table6[],2,0)</f>
        <v>DX01-L5</v>
      </c>
    </row>
    <row r="8992" spans="1:16" x14ac:dyDescent="0.25">
      <c r="A8992" s="289" t="s">
        <v>285</v>
      </c>
      <c r="B8992">
        <v>1</v>
      </c>
      <c r="C8992">
        <v>205.5</v>
      </c>
      <c r="D8992">
        <v>0.48</v>
      </c>
      <c r="E8992" s="289" t="s">
        <v>20039</v>
      </c>
      <c r="F8992">
        <v>5016481874</v>
      </c>
      <c r="G8992" s="276">
        <v>45833</v>
      </c>
      <c r="H8992">
        <v>20250620745400</v>
      </c>
      <c r="I8992">
        <v>1.03</v>
      </c>
      <c r="J8992" s="289" t="s">
        <v>273</v>
      </c>
      <c r="K8992" s="289" t="s">
        <v>20040</v>
      </c>
      <c r="L8992" s="289" t="s">
        <v>275</v>
      </c>
      <c r="M8992" s="289" t="s">
        <v>19807</v>
      </c>
      <c r="N8992" s="289" t="s">
        <v>519</v>
      </c>
      <c r="O8992" s="289" t="s">
        <v>291</v>
      </c>
      <c r="P8992" s="289" t="str">
        <f>VLOOKUP(CAT_Details[[#This Row],[Delivery Bp Customer Code]],Table6[],2,0)</f>
        <v>DX01-L5</v>
      </c>
    </row>
    <row r="8993" spans="1:16" x14ac:dyDescent="0.25">
      <c r="A8993" s="289" t="s">
        <v>285</v>
      </c>
      <c r="B8993">
        <v>2</v>
      </c>
      <c r="C8993">
        <v>400.4</v>
      </c>
      <c r="D8993">
        <v>0.96</v>
      </c>
      <c r="E8993" s="289" t="s">
        <v>20039</v>
      </c>
      <c r="F8993">
        <v>5016481875</v>
      </c>
      <c r="G8993" s="276">
        <v>45833</v>
      </c>
      <c r="H8993">
        <v>20250620745396</v>
      </c>
      <c r="I8993">
        <v>2.0830000000000002</v>
      </c>
      <c r="J8993" s="289" t="s">
        <v>273</v>
      </c>
      <c r="K8993" s="289" t="s">
        <v>20041</v>
      </c>
      <c r="L8993" s="289" t="s">
        <v>275</v>
      </c>
      <c r="M8993" s="289" t="s">
        <v>19807</v>
      </c>
      <c r="N8993" s="289" t="s">
        <v>519</v>
      </c>
      <c r="O8993" s="289" t="s">
        <v>291</v>
      </c>
      <c r="P8993" s="289" t="str">
        <f>VLOOKUP(CAT_Details[[#This Row],[Delivery Bp Customer Code]],Table6[],2,0)</f>
        <v>DX01-L5</v>
      </c>
    </row>
    <row r="8994" spans="1:16" x14ac:dyDescent="0.25">
      <c r="A8994" s="289" t="s">
        <v>272</v>
      </c>
      <c r="B8994">
        <v>1</v>
      </c>
      <c r="C8994">
        <v>45</v>
      </c>
      <c r="D8994">
        <v>0.4</v>
      </c>
      <c r="E8994" s="289" t="s">
        <v>19974</v>
      </c>
      <c r="F8994">
        <v>5016443937</v>
      </c>
      <c r="G8994" s="276">
        <v>45833</v>
      </c>
      <c r="H8994">
        <v>20250612739679</v>
      </c>
      <c r="I8994">
        <v>0.76800000000000002</v>
      </c>
      <c r="J8994" s="289" t="s">
        <v>345</v>
      </c>
      <c r="K8994" s="289" t="s">
        <v>20042</v>
      </c>
      <c r="L8994" s="289" t="s">
        <v>275</v>
      </c>
      <c r="M8994" s="289" t="s">
        <v>19976</v>
      </c>
      <c r="N8994" s="289" t="s">
        <v>2014</v>
      </c>
      <c r="O8994" s="289" t="s">
        <v>277</v>
      </c>
      <c r="P8994" s="289" t="str">
        <f>VLOOKUP(CAT_Details[[#This Row],[Delivery Bp Customer Code]],Table6[],2,0)</f>
        <v>U2-L5</v>
      </c>
    </row>
    <row r="8995" spans="1:16" x14ac:dyDescent="0.25">
      <c r="A8995" s="289" t="s">
        <v>272</v>
      </c>
      <c r="B8995">
        <v>26</v>
      </c>
      <c r="C8995">
        <v>13260</v>
      </c>
      <c r="D8995">
        <v>10.4</v>
      </c>
      <c r="E8995" s="289" t="s">
        <v>20043</v>
      </c>
      <c r="F8995">
        <v>5016444114</v>
      </c>
      <c r="G8995" s="276">
        <v>45833</v>
      </c>
      <c r="H8995">
        <v>20250617742715</v>
      </c>
      <c r="I8995">
        <v>24.96</v>
      </c>
      <c r="J8995" s="289" t="s">
        <v>324</v>
      </c>
      <c r="K8995" s="289" t="s">
        <v>20044</v>
      </c>
      <c r="L8995" s="289" t="s">
        <v>275</v>
      </c>
      <c r="M8995" s="289" t="s">
        <v>19730</v>
      </c>
      <c r="N8995" s="289" t="s">
        <v>14987</v>
      </c>
      <c r="O8995" s="289" t="s">
        <v>277</v>
      </c>
      <c r="P8995" s="289" t="str">
        <f>VLOOKUP(CAT_Details[[#This Row],[Delivery Bp Customer Code]],Table6[],2,0)</f>
        <v>U2-L5</v>
      </c>
    </row>
    <row r="8996" spans="1:16" x14ac:dyDescent="0.25">
      <c r="A8996" s="289" t="s">
        <v>272</v>
      </c>
      <c r="B8996">
        <v>1</v>
      </c>
      <c r="C8996">
        <v>106</v>
      </c>
      <c r="D8996">
        <v>0.4</v>
      </c>
      <c r="E8996" s="289" t="s">
        <v>20045</v>
      </c>
      <c r="F8996">
        <v>5016454599</v>
      </c>
      <c r="G8996" s="276">
        <v>45833</v>
      </c>
      <c r="H8996">
        <v>20250616741573</v>
      </c>
      <c r="I8996">
        <v>0.96</v>
      </c>
      <c r="J8996" s="289" t="s">
        <v>350</v>
      </c>
      <c r="K8996" s="289" t="s">
        <v>20046</v>
      </c>
      <c r="L8996" s="289" t="s">
        <v>275</v>
      </c>
      <c r="M8996" s="289"/>
      <c r="N8996" s="289" t="s">
        <v>15988</v>
      </c>
      <c r="O8996" s="289" t="s">
        <v>277</v>
      </c>
      <c r="P8996" s="289" t="str">
        <f>VLOOKUP(CAT_Details[[#This Row],[Delivery Bp Customer Code]],Table6[],2,0)</f>
        <v>U2-L5</v>
      </c>
    </row>
    <row r="8997" spans="1:16" x14ac:dyDescent="0.25">
      <c r="A8997" s="289" t="s">
        <v>272</v>
      </c>
      <c r="B8997">
        <v>23</v>
      </c>
      <c r="C8997">
        <v>2070</v>
      </c>
      <c r="D8997">
        <v>9.1999999999999993</v>
      </c>
      <c r="E8997" s="289" t="s">
        <v>20047</v>
      </c>
      <c r="F8997">
        <v>5016454846</v>
      </c>
      <c r="G8997" s="276">
        <v>45833</v>
      </c>
      <c r="H8997">
        <v>20250617742082</v>
      </c>
      <c r="I8997">
        <v>16.559999999999999</v>
      </c>
      <c r="J8997" s="289" t="s">
        <v>350</v>
      </c>
      <c r="K8997" s="289" t="s">
        <v>20048</v>
      </c>
      <c r="L8997" s="289" t="s">
        <v>275</v>
      </c>
      <c r="M8997" s="289" t="s">
        <v>19988</v>
      </c>
      <c r="N8997" s="289" t="s">
        <v>846</v>
      </c>
      <c r="O8997" s="289" t="s">
        <v>277</v>
      </c>
      <c r="P8997" s="289" t="str">
        <f>VLOOKUP(CAT_Details[[#This Row],[Delivery Bp Customer Code]],Table6[],2,0)</f>
        <v>U2-L5</v>
      </c>
    </row>
    <row r="8998" spans="1:16" x14ac:dyDescent="0.25">
      <c r="A8998" s="289" t="s">
        <v>272</v>
      </c>
      <c r="B8998">
        <v>1</v>
      </c>
      <c r="C8998">
        <v>106</v>
      </c>
      <c r="D8998">
        <v>0.4</v>
      </c>
      <c r="E8998" s="289" t="s">
        <v>20049</v>
      </c>
      <c r="F8998">
        <v>5016454966</v>
      </c>
      <c r="G8998" s="276">
        <v>45833</v>
      </c>
      <c r="H8998">
        <v>20250617742775</v>
      </c>
      <c r="I8998">
        <v>0.96</v>
      </c>
      <c r="J8998" s="289" t="s">
        <v>350</v>
      </c>
      <c r="K8998" s="289" t="s">
        <v>20050</v>
      </c>
      <c r="L8998" s="289" t="s">
        <v>275</v>
      </c>
      <c r="M8998" s="289" t="s">
        <v>19864</v>
      </c>
      <c r="N8998" s="289" t="s">
        <v>15988</v>
      </c>
      <c r="O8998" s="289" t="s">
        <v>277</v>
      </c>
      <c r="P8998" s="289" t="str">
        <f>VLOOKUP(CAT_Details[[#This Row],[Delivery Bp Customer Code]],Table6[],2,0)</f>
        <v>U2-L5</v>
      </c>
    </row>
    <row r="8999" spans="1:16" x14ac:dyDescent="0.25">
      <c r="A8999" s="289" t="s">
        <v>272</v>
      </c>
      <c r="B8999">
        <v>28</v>
      </c>
      <c r="C8999">
        <v>1590.01</v>
      </c>
      <c r="D8999">
        <v>14.94</v>
      </c>
      <c r="E8999" s="289" t="s">
        <v>20051</v>
      </c>
      <c r="F8999">
        <v>5016481738</v>
      </c>
      <c r="G8999" s="276">
        <v>45833</v>
      </c>
      <c r="H8999">
        <v>20250620745464</v>
      </c>
      <c r="I8999">
        <v>34.048000000000002</v>
      </c>
      <c r="J8999" s="289" t="s">
        <v>302</v>
      </c>
      <c r="K8999" s="289" t="s">
        <v>20052</v>
      </c>
      <c r="L8999" s="289" t="s">
        <v>275</v>
      </c>
      <c r="M8999" s="289" t="s">
        <v>20053</v>
      </c>
      <c r="N8999" s="289" t="s">
        <v>305</v>
      </c>
      <c r="O8999" s="289" t="s">
        <v>277</v>
      </c>
      <c r="P8999" s="289" t="str">
        <f>VLOOKUP(CAT_Details[[#This Row],[Delivery Bp Customer Code]],Table6[],2,0)</f>
        <v>U2-L5</v>
      </c>
    </row>
    <row r="9000" spans="1:16" x14ac:dyDescent="0.25">
      <c r="A9000" s="289" t="s">
        <v>4794</v>
      </c>
      <c r="B9000">
        <v>10</v>
      </c>
      <c r="C9000">
        <v>7330</v>
      </c>
      <c r="D9000">
        <v>3.1</v>
      </c>
      <c r="E9000" s="289" t="s">
        <v>20054</v>
      </c>
      <c r="F9000">
        <v>5016454631</v>
      </c>
      <c r="G9000" s="276">
        <v>45833</v>
      </c>
      <c r="H9000">
        <v>20250618743208</v>
      </c>
      <c r="I9000">
        <v>3.5710000000000002</v>
      </c>
      <c r="J9000" s="289" t="s">
        <v>350</v>
      </c>
      <c r="K9000" s="289" t="s">
        <v>20055</v>
      </c>
      <c r="L9000" s="289" t="s">
        <v>275</v>
      </c>
      <c r="M9000" s="289" t="s">
        <v>19864</v>
      </c>
      <c r="N9000" s="289" t="s">
        <v>528</v>
      </c>
      <c r="O9000" s="289" t="s">
        <v>4798</v>
      </c>
      <c r="P9000" s="289" t="str">
        <f>VLOOKUP(CAT_Details[[#This Row],[Delivery Bp Customer Code]],Table6[],2,0)</f>
        <v>MY02</v>
      </c>
    </row>
    <row r="9001" spans="1:16" x14ac:dyDescent="0.25">
      <c r="A9001" s="289" t="s">
        <v>4794</v>
      </c>
      <c r="B9001">
        <v>1</v>
      </c>
      <c r="C9001">
        <v>8.5</v>
      </c>
      <c r="D9001">
        <v>0.05</v>
      </c>
      <c r="E9001" s="289" t="s">
        <v>20039</v>
      </c>
      <c r="F9001">
        <v>5016481877</v>
      </c>
      <c r="G9001" s="276">
        <v>45833</v>
      </c>
      <c r="H9001">
        <v>20250620745390</v>
      </c>
      <c r="I9001">
        <v>3.5999999999999997E-2</v>
      </c>
      <c r="J9001" s="289" t="s">
        <v>273</v>
      </c>
      <c r="K9001" s="289" t="s">
        <v>20056</v>
      </c>
      <c r="L9001" s="289" t="s">
        <v>275</v>
      </c>
      <c r="M9001" s="289" t="s">
        <v>19807</v>
      </c>
      <c r="N9001" s="289" t="s">
        <v>519</v>
      </c>
      <c r="O9001" s="289" t="s">
        <v>4798</v>
      </c>
      <c r="P9001" s="289" t="str">
        <f>VLOOKUP(CAT_Details[[#This Row],[Delivery Bp Customer Code]],Table6[],2,0)</f>
        <v>MY02</v>
      </c>
    </row>
    <row r="9002" spans="1:16" x14ac:dyDescent="0.25">
      <c r="A9002" s="289" t="s">
        <v>278</v>
      </c>
      <c r="B9002">
        <v>2</v>
      </c>
      <c r="C9002">
        <v>1500</v>
      </c>
      <c r="D9002">
        <v>0.8</v>
      </c>
      <c r="E9002" s="289" t="s">
        <v>20057</v>
      </c>
      <c r="F9002">
        <v>5016454856</v>
      </c>
      <c r="G9002" s="276">
        <v>45834</v>
      </c>
      <c r="H9002">
        <v>20250613740255</v>
      </c>
      <c r="I9002">
        <v>1.1519999999999999</v>
      </c>
      <c r="J9002" s="289" t="s">
        <v>324</v>
      </c>
      <c r="K9002" s="289" t="s">
        <v>20058</v>
      </c>
      <c r="L9002" s="289" t="s">
        <v>275</v>
      </c>
      <c r="M9002" s="289" t="s">
        <v>19631</v>
      </c>
      <c r="N9002" s="289" t="s">
        <v>333</v>
      </c>
      <c r="O9002" s="289" t="s">
        <v>498</v>
      </c>
      <c r="P9002" s="289" t="str">
        <f>VLOOKUP(CAT_Details[[#This Row],[Delivery Bp Customer Code]],Table6[],2,0)</f>
        <v>DK-BM01</v>
      </c>
    </row>
    <row r="9003" spans="1:16" x14ac:dyDescent="0.25">
      <c r="A9003" s="289" t="s">
        <v>278</v>
      </c>
      <c r="B9003">
        <v>1</v>
      </c>
      <c r="C9003">
        <v>500.2</v>
      </c>
      <c r="D9003">
        <v>0.4</v>
      </c>
      <c r="E9003" s="289" t="s">
        <v>20059</v>
      </c>
      <c r="F9003">
        <v>5016466069</v>
      </c>
      <c r="G9003" s="276">
        <v>45834</v>
      </c>
      <c r="H9003">
        <v>20250619745049</v>
      </c>
      <c r="I9003">
        <v>0.96</v>
      </c>
      <c r="J9003" s="289" t="s">
        <v>280</v>
      </c>
      <c r="K9003" s="289" t="s">
        <v>20060</v>
      </c>
      <c r="L9003" s="289" t="s">
        <v>275</v>
      </c>
      <c r="M9003" s="289" t="s">
        <v>20061</v>
      </c>
      <c r="N9003" s="289" t="s">
        <v>1132</v>
      </c>
      <c r="O9003" s="289" t="s">
        <v>498</v>
      </c>
      <c r="P9003" s="289" t="str">
        <f>VLOOKUP(CAT_Details[[#This Row],[Delivery Bp Customer Code]],Table6[],2,0)</f>
        <v>DK-BM01</v>
      </c>
    </row>
    <row r="9004" spans="1:16" x14ac:dyDescent="0.25">
      <c r="A9004" s="289" t="s">
        <v>278</v>
      </c>
      <c r="B9004">
        <v>6</v>
      </c>
      <c r="C9004">
        <v>3794</v>
      </c>
      <c r="D9004">
        <v>2.4</v>
      </c>
      <c r="E9004" s="289" t="s">
        <v>20062</v>
      </c>
      <c r="F9004">
        <v>5016466132</v>
      </c>
      <c r="G9004" s="276">
        <v>45834</v>
      </c>
      <c r="H9004">
        <v>20250618743327</v>
      </c>
      <c r="I9004">
        <v>5.4720000000000004</v>
      </c>
      <c r="J9004" s="289" t="s">
        <v>350</v>
      </c>
      <c r="K9004" s="289" t="s">
        <v>20063</v>
      </c>
      <c r="L9004" s="289" t="s">
        <v>275</v>
      </c>
      <c r="M9004" s="289" t="s">
        <v>19864</v>
      </c>
      <c r="N9004" s="289" t="s">
        <v>999</v>
      </c>
      <c r="O9004" s="289" t="s">
        <v>498</v>
      </c>
      <c r="P9004" s="289" t="str">
        <f>VLOOKUP(CAT_Details[[#This Row],[Delivery Bp Customer Code]],Table6[],2,0)</f>
        <v>DK-BM01</v>
      </c>
    </row>
    <row r="9005" spans="1:16" x14ac:dyDescent="0.25">
      <c r="A9005" s="289" t="s">
        <v>278</v>
      </c>
      <c r="B9005">
        <v>1</v>
      </c>
      <c r="C9005">
        <v>290</v>
      </c>
      <c r="D9005">
        <v>0.4</v>
      </c>
      <c r="E9005" s="289" t="s">
        <v>20064</v>
      </c>
      <c r="F9005">
        <v>5016466243</v>
      </c>
      <c r="G9005" s="276">
        <v>45834</v>
      </c>
      <c r="H9005">
        <v>20250617742827</v>
      </c>
      <c r="I9005">
        <v>0.48</v>
      </c>
      <c r="J9005" s="289" t="s">
        <v>280</v>
      </c>
      <c r="K9005" s="289" t="s">
        <v>20065</v>
      </c>
      <c r="L9005" s="289" t="s">
        <v>275</v>
      </c>
      <c r="M9005" s="289" t="s">
        <v>19957</v>
      </c>
      <c r="N9005" s="289" t="s">
        <v>636</v>
      </c>
      <c r="O9005" s="289" t="s">
        <v>498</v>
      </c>
      <c r="P9005" s="289" t="str">
        <f>VLOOKUP(CAT_Details[[#This Row],[Delivery Bp Customer Code]],Table6[],2,0)</f>
        <v>DK-BM01</v>
      </c>
    </row>
    <row r="9006" spans="1:16" x14ac:dyDescent="0.25">
      <c r="A9006" s="289" t="s">
        <v>278</v>
      </c>
      <c r="B9006">
        <v>1</v>
      </c>
      <c r="C9006">
        <v>205</v>
      </c>
      <c r="D9006">
        <v>0.4</v>
      </c>
      <c r="E9006" s="289" t="s">
        <v>20066</v>
      </c>
      <c r="F9006">
        <v>5016496240</v>
      </c>
      <c r="G9006" s="276">
        <v>45834</v>
      </c>
      <c r="H9006">
        <v>20250619744558</v>
      </c>
      <c r="I9006">
        <v>0.38400000000000001</v>
      </c>
      <c r="J9006" s="289" t="s">
        <v>273</v>
      </c>
      <c r="K9006" s="289" t="s">
        <v>20067</v>
      </c>
      <c r="L9006" s="289" t="s">
        <v>275</v>
      </c>
      <c r="M9006" s="289" t="s">
        <v>20068</v>
      </c>
      <c r="N9006" s="289" t="s">
        <v>1011</v>
      </c>
      <c r="O9006" s="289" t="s">
        <v>498</v>
      </c>
      <c r="P9006" s="289" t="str">
        <f>VLOOKUP(CAT_Details[[#This Row],[Delivery Bp Customer Code]],Table6[],2,0)</f>
        <v>DK-BM01</v>
      </c>
    </row>
    <row r="9007" spans="1:16" x14ac:dyDescent="0.25">
      <c r="A9007" s="289" t="s">
        <v>278</v>
      </c>
      <c r="B9007">
        <v>2</v>
      </c>
      <c r="C9007">
        <v>820</v>
      </c>
      <c r="D9007">
        <v>0.8</v>
      </c>
      <c r="E9007" s="289" t="s">
        <v>20069</v>
      </c>
      <c r="F9007">
        <v>5016496275</v>
      </c>
      <c r="G9007" s="276">
        <v>45834</v>
      </c>
      <c r="H9007">
        <v>20250623746686</v>
      </c>
      <c r="I9007">
        <v>1.056</v>
      </c>
      <c r="J9007" s="289" t="s">
        <v>273</v>
      </c>
      <c r="K9007" s="289" t="s">
        <v>20070</v>
      </c>
      <c r="L9007" s="289" t="s">
        <v>275</v>
      </c>
      <c r="M9007" s="289" t="s">
        <v>20068</v>
      </c>
      <c r="N9007" s="289" t="s">
        <v>15850</v>
      </c>
      <c r="O9007" s="289" t="s">
        <v>498</v>
      </c>
      <c r="P9007" s="289" t="str">
        <f>VLOOKUP(CAT_Details[[#This Row],[Delivery Bp Customer Code]],Table6[],2,0)</f>
        <v>DK-BM01</v>
      </c>
    </row>
    <row r="9008" spans="1:16" x14ac:dyDescent="0.25">
      <c r="A9008" s="289" t="s">
        <v>278</v>
      </c>
      <c r="B9008">
        <v>2</v>
      </c>
      <c r="C9008">
        <v>1268.2</v>
      </c>
      <c r="D9008">
        <v>0.8</v>
      </c>
      <c r="E9008" s="289" t="s">
        <v>20071</v>
      </c>
      <c r="F9008">
        <v>5016496279</v>
      </c>
      <c r="G9008" s="276">
        <v>45834</v>
      </c>
      <c r="H9008">
        <v>20250623746618</v>
      </c>
      <c r="I9008">
        <v>1.92</v>
      </c>
      <c r="J9008" s="289" t="s">
        <v>273</v>
      </c>
      <c r="K9008" s="289" t="s">
        <v>20072</v>
      </c>
      <c r="L9008" s="289" t="s">
        <v>275</v>
      </c>
      <c r="M9008" s="289" t="s">
        <v>20068</v>
      </c>
      <c r="N9008" s="289" t="s">
        <v>2434</v>
      </c>
      <c r="O9008" s="289" t="s">
        <v>498</v>
      </c>
      <c r="P9008" s="289" t="str">
        <f>VLOOKUP(CAT_Details[[#This Row],[Delivery Bp Customer Code]],Table6[],2,0)</f>
        <v>DK-BM01</v>
      </c>
    </row>
    <row r="9009" spans="1:16" x14ac:dyDescent="0.25">
      <c r="A9009" s="289" t="s">
        <v>278</v>
      </c>
      <c r="B9009">
        <v>20</v>
      </c>
      <c r="C9009">
        <v>8780</v>
      </c>
      <c r="D9009">
        <v>8</v>
      </c>
      <c r="E9009" s="289" t="s">
        <v>20073</v>
      </c>
      <c r="F9009">
        <v>5016496627</v>
      </c>
      <c r="G9009" s="276">
        <v>45834</v>
      </c>
      <c r="H9009">
        <v>20250616741408</v>
      </c>
      <c r="I9009">
        <v>19.2</v>
      </c>
      <c r="J9009" s="289" t="s">
        <v>273</v>
      </c>
      <c r="K9009" s="289" t="s">
        <v>20074</v>
      </c>
      <c r="L9009" s="289" t="s">
        <v>275</v>
      </c>
      <c r="M9009" s="289" t="s">
        <v>20068</v>
      </c>
      <c r="N9009" s="289" t="s">
        <v>1142</v>
      </c>
      <c r="O9009" s="289" t="s">
        <v>498</v>
      </c>
      <c r="P9009" s="289" t="str">
        <f>VLOOKUP(CAT_Details[[#This Row],[Delivery Bp Customer Code]],Table6[],2,0)</f>
        <v>DK-BM01</v>
      </c>
    </row>
    <row r="9010" spans="1:16" x14ac:dyDescent="0.25">
      <c r="A9010" s="289" t="s">
        <v>75</v>
      </c>
      <c r="B9010">
        <v>1</v>
      </c>
      <c r="C9010">
        <v>5</v>
      </c>
      <c r="D9010">
        <v>0.04</v>
      </c>
      <c r="E9010" s="289" t="s">
        <v>20075</v>
      </c>
      <c r="F9010">
        <v>5016454695</v>
      </c>
      <c r="G9010" s="276">
        <v>45834</v>
      </c>
      <c r="H9010">
        <v>20250616741547</v>
      </c>
      <c r="I9010">
        <v>1.7999999999999999E-2</v>
      </c>
      <c r="J9010" s="289" t="s">
        <v>324</v>
      </c>
      <c r="K9010" s="289" t="s">
        <v>20076</v>
      </c>
      <c r="L9010" s="289" t="s">
        <v>275</v>
      </c>
      <c r="M9010" s="289" t="s">
        <v>20077</v>
      </c>
      <c r="N9010" s="289" t="s">
        <v>562</v>
      </c>
      <c r="O9010" s="289" t="s">
        <v>2173</v>
      </c>
      <c r="P9010" s="289" t="str">
        <f>VLOOKUP(CAT_Details[[#This Row],[Delivery Bp Customer Code]],Table6[],2,0)</f>
        <v>OYL1</v>
      </c>
    </row>
    <row r="9011" spans="1:16" x14ac:dyDescent="0.25">
      <c r="A9011" s="289" t="s">
        <v>75</v>
      </c>
      <c r="B9011">
        <v>1</v>
      </c>
      <c r="C9011">
        <v>41.5</v>
      </c>
      <c r="D9011">
        <v>0.2</v>
      </c>
      <c r="E9011" s="289" t="s">
        <v>20078</v>
      </c>
      <c r="F9011">
        <v>5016454939</v>
      </c>
      <c r="G9011" s="276">
        <v>45834</v>
      </c>
      <c r="H9011">
        <v>20250617742104</v>
      </c>
      <c r="I9011">
        <v>0.36</v>
      </c>
      <c r="J9011" s="289" t="s">
        <v>345</v>
      </c>
      <c r="K9011" s="289" t="s">
        <v>20079</v>
      </c>
      <c r="L9011" s="289" t="s">
        <v>275</v>
      </c>
      <c r="M9011" s="289" t="s">
        <v>19976</v>
      </c>
      <c r="N9011" s="289" t="s">
        <v>5824</v>
      </c>
      <c r="O9011" s="289" t="s">
        <v>5281</v>
      </c>
      <c r="P9011" s="289" t="str">
        <f>VLOOKUP(CAT_Details[[#This Row],[Delivery Bp Customer Code]],Table6[],2,0)</f>
        <v>DK-LW08</v>
      </c>
    </row>
    <row r="9012" spans="1:16" x14ac:dyDescent="0.25">
      <c r="A9012" s="289" t="s">
        <v>75</v>
      </c>
      <c r="B9012">
        <v>2</v>
      </c>
      <c r="C9012">
        <v>4</v>
      </c>
      <c r="D9012">
        <v>0.2</v>
      </c>
      <c r="E9012" s="289" t="s">
        <v>20080</v>
      </c>
      <c r="F9012">
        <v>5016454986</v>
      </c>
      <c r="G9012" s="276">
        <v>45834</v>
      </c>
      <c r="H9012">
        <v>20250611737929</v>
      </c>
      <c r="I9012">
        <v>0.115</v>
      </c>
      <c r="J9012" s="289" t="s">
        <v>345</v>
      </c>
      <c r="K9012" s="289" t="s">
        <v>20081</v>
      </c>
      <c r="L9012" s="289" t="s">
        <v>275</v>
      </c>
      <c r="M9012" s="289" t="s">
        <v>20082</v>
      </c>
      <c r="N9012" s="289" t="s">
        <v>427</v>
      </c>
      <c r="O9012" s="289" t="s">
        <v>2173</v>
      </c>
      <c r="P9012" s="289" t="str">
        <f>VLOOKUP(CAT_Details[[#This Row],[Delivery Bp Customer Code]],Table6[],2,0)</f>
        <v>OYL1</v>
      </c>
    </row>
    <row r="9013" spans="1:16" x14ac:dyDescent="0.25">
      <c r="A9013" s="289" t="s">
        <v>75</v>
      </c>
      <c r="B9013">
        <v>27</v>
      </c>
      <c r="C9013">
        <v>3240</v>
      </c>
      <c r="D9013">
        <v>12.91</v>
      </c>
      <c r="E9013" s="289" t="s">
        <v>20080</v>
      </c>
      <c r="F9013">
        <v>5016454987</v>
      </c>
      <c r="G9013" s="276">
        <v>45834</v>
      </c>
      <c r="H9013">
        <v>20250611737936</v>
      </c>
      <c r="I9013">
        <v>30.344000000000001</v>
      </c>
      <c r="J9013" s="289" t="s">
        <v>345</v>
      </c>
      <c r="K9013" s="289" t="s">
        <v>20083</v>
      </c>
      <c r="L9013" s="289" t="s">
        <v>275</v>
      </c>
      <c r="M9013" s="289" t="s">
        <v>20082</v>
      </c>
      <c r="N9013" s="289" t="s">
        <v>427</v>
      </c>
      <c r="O9013" s="289" t="s">
        <v>5281</v>
      </c>
      <c r="P9013" s="289" t="str">
        <f>VLOOKUP(CAT_Details[[#This Row],[Delivery Bp Customer Code]],Table6[],2,0)</f>
        <v>DK-LW08</v>
      </c>
    </row>
    <row r="9014" spans="1:16" x14ac:dyDescent="0.25">
      <c r="A9014" s="289" t="s">
        <v>75</v>
      </c>
      <c r="B9014">
        <v>1</v>
      </c>
      <c r="C9014">
        <v>2</v>
      </c>
      <c r="D9014">
        <v>0.03</v>
      </c>
      <c r="E9014" s="289" t="s">
        <v>20084</v>
      </c>
      <c r="F9014">
        <v>5016466053</v>
      </c>
      <c r="G9014" s="276">
        <v>45834</v>
      </c>
      <c r="H9014">
        <v>20250618743518</v>
      </c>
      <c r="I9014">
        <v>1.6E-2</v>
      </c>
      <c r="J9014" s="289" t="s">
        <v>350</v>
      </c>
      <c r="K9014" s="289" t="s">
        <v>20085</v>
      </c>
      <c r="L9014" s="289" t="s">
        <v>275</v>
      </c>
      <c r="M9014" s="289" t="s">
        <v>20086</v>
      </c>
      <c r="N9014" s="289" t="s">
        <v>2252</v>
      </c>
      <c r="O9014" s="289" t="s">
        <v>2173</v>
      </c>
      <c r="P9014" s="289" t="str">
        <f>VLOOKUP(CAT_Details[[#This Row],[Delivery Bp Customer Code]],Table6[],2,0)</f>
        <v>OYL1</v>
      </c>
    </row>
    <row r="9015" spans="1:16" x14ac:dyDescent="0.25">
      <c r="A9015" s="289" t="s">
        <v>75</v>
      </c>
      <c r="B9015">
        <v>2</v>
      </c>
      <c r="C9015">
        <v>23</v>
      </c>
      <c r="D9015">
        <v>0.23</v>
      </c>
      <c r="E9015" s="289" t="s">
        <v>20084</v>
      </c>
      <c r="F9015">
        <v>5016466054</v>
      </c>
      <c r="G9015" s="276">
        <v>45834</v>
      </c>
      <c r="H9015">
        <v>20250618743479</v>
      </c>
      <c r="I9015">
        <v>0.21199999999999999</v>
      </c>
      <c r="J9015" s="289" t="s">
        <v>350</v>
      </c>
      <c r="K9015" s="289" t="s">
        <v>20087</v>
      </c>
      <c r="L9015" s="289" t="s">
        <v>275</v>
      </c>
      <c r="M9015" s="289" t="s">
        <v>20088</v>
      </c>
      <c r="N9015" s="289" t="s">
        <v>2252</v>
      </c>
      <c r="O9015" s="289" t="s">
        <v>2173</v>
      </c>
      <c r="P9015" s="289" t="str">
        <f>VLOOKUP(CAT_Details[[#This Row],[Delivery Bp Customer Code]],Table6[],2,0)</f>
        <v>OYL1</v>
      </c>
    </row>
    <row r="9016" spans="1:16" x14ac:dyDescent="0.25">
      <c r="A9016" s="289" t="s">
        <v>75</v>
      </c>
      <c r="B9016">
        <v>1</v>
      </c>
      <c r="C9016">
        <v>172</v>
      </c>
      <c r="D9016">
        <v>0.4</v>
      </c>
      <c r="E9016" s="289" t="s">
        <v>20089</v>
      </c>
      <c r="F9016">
        <v>5016466363</v>
      </c>
      <c r="G9016" s="276">
        <v>45834</v>
      </c>
      <c r="H9016">
        <v>20250618743308</v>
      </c>
      <c r="I9016">
        <v>0.96</v>
      </c>
      <c r="J9016" s="289" t="s">
        <v>350</v>
      </c>
      <c r="K9016" s="289" t="s">
        <v>20090</v>
      </c>
      <c r="L9016" s="289" t="s">
        <v>275</v>
      </c>
      <c r="M9016" s="289"/>
      <c r="N9016" s="289" t="s">
        <v>2262</v>
      </c>
      <c r="O9016" s="289" t="s">
        <v>2173</v>
      </c>
      <c r="P9016" s="289" t="str">
        <f>VLOOKUP(CAT_Details[[#This Row],[Delivery Bp Customer Code]],Table6[],2,0)</f>
        <v>OYL1</v>
      </c>
    </row>
    <row r="9017" spans="1:16" x14ac:dyDescent="0.25">
      <c r="A9017" s="289" t="s">
        <v>75</v>
      </c>
      <c r="B9017">
        <v>1</v>
      </c>
      <c r="C9017">
        <v>75</v>
      </c>
      <c r="D9017">
        <v>0.2</v>
      </c>
      <c r="E9017" s="289" t="s">
        <v>20091</v>
      </c>
      <c r="F9017">
        <v>5016481374</v>
      </c>
      <c r="G9017" s="276">
        <v>45834</v>
      </c>
      <c r="H9017">
        <v>20250618744071</v>
      </c>
      <c r="I9017">
        <v>0.48</v>
      </c>
      <c r="J9017" s="289" t="s">
        <v>280</v>
      </c>
      <c r="K9017" s="289" t="s">
        <v>20092</v>
      </c>
      <c r="L9017" s="289" t="s">
        <v>275</v>
      </c>
      <c r="M9017" s="289" t="s">
        <v>20068</v>
      </c>
      <c r="N9017" s="289" t="s">
        <v>1399</v>
      </c>
      <c r="O9017" s="289" t="s">
        <v>2173</v>
      </c>
      <c r="P9017" s="289" t="str">
        <f>VLOOKUP(CAT_Details[[#This Row],[Delivery Bp Customer Code]],Table6[],2,0)</f>
        <v>OYL1</v>
      </c>
    </row>
    <row r="9018" spans="1:16" x14ac:dyDescent="0.25">
      <c r="A9018" s="289" t="s">
        <v>75</v>
      </c>
      <c r="B9018">
        <v>1</v>
      </c>
      <c r="C9018">
        <v>23</v>
      </c>
      <c r="D9018">
        <v>0.2</v>
      </c>
      <c r="E9018" s="289" t="s">
        <v>20066</v>
      </c>
      <c r="F9018">
        <v>5016496241</v>
      </c>
      <c r="G9018" s="276">
        <v>45834</v>
      </c>
      <c r="H9018">
        <v>20250619744590</v>
      </c>
      <c r="I9018">
        <v>0.192</v>
      </c>
      <c r="J9018" s="289" t="s">
        <v>273</v>
      </c>
      <c r="K9018" s="289" t="s">
        <v>20093</v>
      </c>
      <c r="L9018" s="289" t="s">
        <v>275</v>
      </c>
      <c r="M9018" s="289" t="s">
        <v>20068</v>
      </c>
      <c r="N9018" s="289" t="s">
        <v>1011</v>
      </c>
      <c r="O9018" s="289" t="s">
        <v>2173</v>
      </c>
      <c r="P9018" s="289" t="str">
        <f>VLOOKUP(CAT_Details[[#This Row],[Delivery Bp Customer Code]],Table6[],2,0)</f>
        <v>OYL1</v>
      </c>
    </row>
    <row r="9019" spans="1:16" x14ac:dyDescent="0.25">
      <c r="A9019" s="289" t="s">
        <v>75</v>
      </c>
      <c r="B9019">
        <v>1</v>
      </c>
      <c r="C9019">
        <v>252.1</v>
      </c>
      <c r="D9019">
        <v>0.4</v>
      </c>
      <c r="E9019" s="289" t="s">
        <v>20071</v>
      </c>
      <c r="F9019">
        <v>5016496277</v>
      </c>
      <c r="G9019" s="276">
        <v>45834</v>
      </c>
      <c r="H9019">
        <v>20250623746268</v>
      </c>
      <c r="I9019">
        <v>0.96</v>
      </c>
      <c r="J9019" s="289" t="s">
        <v>273</v>
      </c>
      <c r="K9019" s="289" t="s">
        <v>20094</v>
      </c>
      <c r="L9019" s="289" t="s">
        <v>275</v>
      </c>
      <c r="M9019" s="289" t="s">
        <v>20068</v>
      </c>
      <c r="N9019" s="289" t="s">
        <v>2434</v>
      </c>
      <c r="O9019" s="289" t="s">
        <v>2173</v>
      </c>
      <c r="P9019" s="289" t="str">
        <f>VLOOKUP(CAT_Details[[#This Row],[Delivery Bp Customer Code]],Table6[],2,0)</f>
        <v>OYL1</v>
      </c>
    </row>
    <row r="9020" spans="1:16" x14ac:dyDescent="0.25">
      <c r="A9020" s="289" t="s">
        <v>17052</v>
      </c>
      <c r="B9020">
        <v>1</v>
      </c>
      <c r="C9020">
        <v>11.2</v>
      </c>
      <c r="D9020">
        <v>0.03</v>
      </c>
      <c r="E9020" s="289" t="s">
        <v>20095</v>
      </c>
      <c r="F9020">
        <v>5016454626</v>
      </c>
      <c r="G9020" s="276">
        <v>45834</v>
      </c>
      <c r="H9020">
        <v>20250617742575</v>
      </c>
      <c r="I9020">
        <v>1.0999999999999999E-2</v>
      </c>
      <c r="J9020" s="289" t="s">
        <v>1047</v>
      </c>
      <c r="K9020" s="289" t="s">
        <v>20096</v>
      </c>
      <c r="L9020" s="289" t="s">
        <v>280</v>
      </c>
      <c r="M9020" s="289" t="s">
        <v>19926</v>
      </c>
      <c r="N9020" s="289" t="s">
        <v>1049</v>
      </c>
      <c r="O9020" s="289" t="s">
        <v>18284</v>
      </c>
      <c r="P9020" s="289">
        <f>VLOOKUP(CAT_Details[[#This Row],[Delivery Bp Customer Code]],Table6[],2,0)</f>
        <v>3705</v>
      </c>
    </row>
    <row r="9021" spans="1:16" x14ac:dyDescent="0.25">
      <c r="A9021" s="289" t="s">
        <v>17052</v>
      </c>
      <c r="B9021">
        <v>13</v>
      </c>
      <c r="C9021">
        <v>1430</v>
      </c>
      <c r="D9021">
        <v>5.2</v>
      </c>
      <c r="E9021" s="289" t="s">
        <v>20097</v>
      </c>
      <c r="F9021">
        <v>5016454718</v>
      </c>
      <c r="G9021" s="276">
        <v>45834</v>
      </c>
      <c r="H9021">
        <v>20250617742607</v>
      </c>
      <c r="I9021">
        <v>18.72</v>
      </c>
      <c r="J9021" s="289" t="s">
        <v>345</v>
      </c>
      <c r="K9021" s="289" t="s">
        <v>20098</v>
      </c>
      <c r="L9021" s="289" t="s">
        <v>280</v>
      </c>
      <c r="M9021" s="289" t="s">
        <v>20082</v>
      </c>
      <c r="N9021" s="289" t="s">
        <v>512</v>
      </c>
      <c r="O9021" s="289" t="s">
        <v>18284</v>
      </c>
      <c r="P9021" s="289">
        <f>VLOOKUP(CAT_Details[[#This Row],[Delivery Bp Customer Code]],Table6[],2,0)</f>
        <v>3705</v>
      </c>
    </row>
    <row r="9022" spans="1:16" x14ac:dyDescent="0.25">
      <c r="A9022" s="289" t="s">
        <v>17052</v>
      </c>
      <c r="B9022">
        <v>2</v>
      </c>
      <c r="C9022">
        <v>400</v>
      </c>
      <c r="D9022">
        <v>0.8</v>
      </c>
      <c r="E9022" s="289" t="s">
        <v>20099</v>
      </c>
      <c r="F9022">
        <v>5016466400</v>
      </c>
      <c r="G9022" s="276">
        <v>45834</v>
      </c>
      <c r="H9022">
        <v>20250609736386</v>
      </c>
      <c r="I9022">
        <v>0.67200000000000004</v>
      </c>
      <c r="J9022" s="289" t="s">
        <v>275</v>
      </c>
      <c r="K9022" s="289" t="s">
        <v>20100</v>
      </c>
      <c r="L9022" s="289" t="s">
        <v>280</v>
      </c>
      <c r="M9022" s="289" t="s">
        <v>20101</v>
      </c>
      <c r="N9022" s="289" t="s">
        <v>18700</v>
      </c>
      <c r="O9022" s="289" t="s">
        <v>18284</v>
      </c>
      <c r="P9022" s="289">
        <f>VLOOKUP(CAT_Details[[#This Row],[Delivery Bp Customer Code]],Table6[],2,0)</f>
        <v>3705</v>
      </c>
    </row>
    <row r="9023" spans="1:16" x14ac:dyDescent="0.25">
      <c r="A9023" s="289" t="s">
        <v>17052</v>
      </c>
      <c r="B9023">
        <v>1</v>
      </c>
      <c r="C9023">
        <v>2</v>
      </c>
      <c r="D9023">
        <v>0.03</v>
      </c>
      <c r="E9023" s="289" t="s">
        <v>20102</v>
      </c>
      <c r="F9023">
        <v>5016466434</v>
      </c>
      <c r="G9023" s="276">
        <v>45834</v>
      </c>
      <c r="H9023">
        <v>20250619745084</v>
      </c>
      <c r="I9023">
        <v>1.0999999999999999E-2</v>
      </c>
      <c r="J9023" s="289" t="s">
        <v>275</v>
      </c>
      <c r="K9023" s="289" t="s">
        <v>20103</v>
      </c>
      <c r="L9023" s="289" t="s">
        <v>280</v>
      </c>
      <c r="M9023" s="289" t="s">
        <v>20101</v>
      </c>
      <c r="N9023" s="289" t="s">
        <v>18880</v>
      </c>
      <c r="O9023" s="289" t="s">
        <v>18284</v>
      </c>
      <c r="P9023" s="289">
        <f>VLOOKUP(CAT_Details[[#This Row],[Delivery Bp Customer Code]],Table6[],2,0)</f>
        <v>3705</v>
      </c>
    </row>
    <row r="9024" spans="1:16" x14ac:dyDescent="0.25">
      <c r="A9024" s="289" t="s">
        <v>17052</v>
      </c>
      <c r="B9024">
        <v>3</v>
      </c>
      <c r="C9024">
        <v>450</v>
      </c>
      <c r="D9024">
        <v>0.83</v>
      </c>
      <c r="E9024" s="289" t="s">
        <v>20104</v>
      </c>
      <c r="F9024">
        <v>5016466543</v>
      </c>
      <c r="G9024" s="276">
        <v>45834</v>
      </c>
      <c r="H9024">
        <v>20250618743196</v>
      </c>
      <c r="I9024">
        <v>1.163</v>
      </c>
      <c r="J9024" s="289" t="s">
        <v>302</v>
      </c>
      <c r="K9024" s="289" t="s">
        <v>20105</v>
      </c>
      <c r="L9024" s="289" t="s">
        <v>280</v>
      </c>
      <c r="M9024" s="289" t="s">
        <v>19631</v>
      </c>
      <c r="N9024" s="289" t="s">
        <v>18394</v>
      </c>
      <c r="O9024" s="289" t="s">
        <v>18284</v>
      </c>
      <c r="P9024" s="289">
        <f>VLOOKUP(CAT_Details[[#This Row],[Delivery Bp Customer Code]],Table6[],2,0)</f>
        <v>3705</v>
      </c>
    </row>
    <row r="9025" spans="1:16" x14ac:dyDescent="0.25">
      <c r="A9025" s="289" t="s">
        <v>3771</v>
      </c>
      <c r="B9025">
        <v>1</v>
      </c>
      <c r="C9025">
        <v>176</v>
      </c>
      <c r="D9025">
        <v>0.4</v>
      </c>
      <c r="E9025" s="289" t="s">
        <v>20106</v>
      </c>
      <c r="F9025">
        <v>5016444187</v>
      </c>
      <c r="G9025" s="276">
        <v>45834</v>
      </c>
      <c r="H9025">
        <v>20250616741871</v>
      </c>
      <c r="I9025">
        <v>1.4019999999999999</v>
      </c>
      <c r="J9025" s="289" t="s">
        <v>3970</v>
      </c>
      <c r="K9025" s="289" t="s">
        <v>20107</v>
      </c>
      <c r="L9025" s="289" t="s">
        <v>275</v>
      </c>
      <c r="M9025" s="289" t="s">
        <v>20108</v>
      </c>
      <c r="N9025" s="289" t="s">
        <v>16794</v>
      </c>
      <c r="O9025" s="289" t="s">
        <v>3775</v>
      </c>
      <c r="P9025" s="289">
        <f>VLOOKUP(CAT_Details[[#This Row],[Delivery Bp Customer Code]],Table6[],2,0)</f>
        <v>3401</v>
      </c>
    </row>
    <row r="9026" spans="1:16" x14ac:dyDescent="0.25">
      <c r="A9026" s="289" t="s">
        <v>3771</v>
      </c>
      <c r="B9026">
        <v>19</v>
      </c>
      <c r="C9026">
        <v>817</v>
      </c>
      <c r="D9026">
        <v>10.45</v>
      </c>
      <c r="E9026" s="289" t="s">
        <v>20109</v>
      </c>
      <c r="F9026">
        <v>5016455074</v>
      </c>
      <c r="G9026" s="276">
        <v>45834</v>
      </c>
      <c r="H9026">
        <v>20250617742861</v>
      </c>
      <c r="I9026">
        <v>22.571999999999999</v>
      </c>
      <c r="J9026" s="289" t="s">
        <v>324</v>
      </c>
      <c r="K9026" s="289" t="s">
        <v>20110</v>
      </c>
      <c r="L9026" s="289" t="s">
        <v>275</v>
      </c>
      <c r="M9026" s="289" t="s">
        <v>20111</v>
      </c>
      <c r="N9026" s="289" t="s">
        <v>4100</v>
      </c>
      <c r="O9026" s="289" t="s">
        <v>3775</v>
      </c>
      <c r="P9026" s="289">
        <f>VLOOKUP(CAT_Details[[#This Row],[Delivery Bp Customer Code]],Table6[],2,0)</f>
        <v>3401</v>
      </c>
    </row>
    <row r="9027" spans="1:16" x14ac:dyDescent="0.25">
      <c r="A9027" s="289" t="s">
        <v>3771</v>
      </c>
      <c r="B9027">
        <v>18</v>
      </c>
      <c r="C9027">
        <v>774</v>
      </c>
      <c r="D9027">
        <v>9.9</v>
      </c>
      <c r="E9027" s="289" t="s">
        <v>20112</v>
      </c>
      <c r="F9027">
        <v>5016476331</v>
      </c>
      <c r="G9027" s="276">
        <v>45834</v>
      </c>
      <c r="H9027">
        <v>20250618743917</v>
      </c>
      <c r="I9027">
        <v>42.768000000000001</v>
      </c>
      <c r="J9027" s="289" t="s">
        <v>324</v>
      </c>
      <c r="K9027" s="289" t="s">
        <v>20113</v>
      </c>
      <c r="L9027" s="289" t="s">
        <v>275</v>
      </c>
      <c r="M9027" s="289" t="s">
        <v>20111</v>
      </c>
      <c r="N9027" s="289" t="s">
        <v>4100</v>
      </c>
      <c r="O9027" s="289" t="s">
        <v>3775</v>
      </c>
      <c r="P9027" s="289">
        <f>VLOOKUP(CAT_Details[[#This Row],[Delivery Bp Customer Code]],Table6[],2,0)</f>
        <v>3401</v>
      </c>
    </row>
    <row r="9028" spans="1:16" x14ac:dyDescent="0.25">
      <c r="A9028" s="289" t="s">
        <v>3329</v>
      </c>
      <c r="B9028">
        <v>5</v>
      </c>
      <c r="C9028">
        <v>374</v>
      </c>
      <c r="D9028">
        <v>1.48</v>
      </c>
      <c r="E9028" s="289" t="s">
        <v>20114</v>
      </c>
      <c r="F9028">
        <v>5016427380</v>
      </c>
      <c r="G9028" s="276">
        <v>45834</v>
      </c>
      <c r="H9028">
        <v>20250612738896</v>
      </c>
      <c r="I9028">
        <v>2.262</v>
      </c>
      <c r="J9028" s="289" t="s">
        <v>317</v>
      </c>
      <c r="K9028" s="289" t="s">
        <v>20115</v>
      </c>
      <c r="L9028" s="289" t="s">
        <v>275</v>
      </c>
      <c r="M9028" s="289" t="s">
        <v>19582</v>
      </c>
      <c r="N9028" s="289" t="s">
        <v>4189</v>
      </c>
      <c r="O9028" s="289" t="s">
        <v>3332</v>
      </c>
      <c r="P9028" s="289">
        <f>VLOOKUP(CAT_Details[[#This Row],[Delivery Bp Customer Code]],Table6[],2,0)</f>
        <v>3402</v>
      </c>
    </row>
    <row r="9029" spans="1:16" x14ac:dyDescent="0.25">
      <c r="A9029" s="289" t="s">
        <v>3329</v>
      </c>
      <c r="B9029">
        <v>2</v>
      </c>
      <c r="C9029">
        <v>81</v>
      </c>
      <c r="D9029">
        <v>0.4</v>
      </c>
      <c r="E9029" s="289" t="s">
        <v>20116</v>
      </c>
      <c r="F9029">
        <v>5016465975</v>
      </c>
      <c r="G9029" s="276">
        <v>45834</v>
      </c>
      <c r="H9029">
        <v>20250616741714</v>
      </c>
      <c r="I9029">
        <v>0.6</v>
      </c>
      <c r="J9029" s="289" t="s">
        <v>350</v>
      </c>
      <c r="K9029" s="289" t="s">
        <v>20117</v>
      </c>
      <c r="L9029" s="289" t="s">
        <v>275</v>
      </c>
      <c r="M9029" s="289" t="s">
        <v>19864</v>
      </c>
      <c r="N9029" s="289" t="s">
        <v>3661</v>
      </c>
      <c r="O9029" s="289" t="s">
        <v>3332</v>
      </c>
      <c r="P9029" s="289">
        <f>VLOOKUP(CAT_Details[[#This Row],[Delivery Bp Customer Code]],Table6[],2,0)</f>
        <v>3402</v>
      </c>
    </row>
    <row r="9030" spans="1:16" x14ac:dyDescent="0.25">
      <c r="A9030" s="289" t="s">
        <v>3329</v>
      </c>
      <c r="B9030">
        <v>13</v>
      </c>
      <c r="C9030">
        <v>5840</v>
      </c>
      <c r="D9030">
        <v>5.2</v>
      </c>
      <c r="E9030" s="289" t="s">
        <v>20118</v>
      </c>
      <c r="F9030">
        <v>5016465997</v>
      </c>
      <c r="G9030" s="276">
        <v>45834</v>
      </c>
      <c r="H9030">
        <v>20250619744805</v>
      </c>
      <c r="I9030">
        <v>7.4880000000000004</v>
      </c>
      <c r="J9030" s="289" t="s">
        <v>350</v>
      </c>
      <c r="K9030" s="289" t="s">
        <v>20119</v>
      </c>
      <c r="L9030" s="289" t="s">
        <v>275</v>
      </c>
      <c r="M9030" s="289" t="s">
        <v>19988</v>
      </c>
      <c r="N9030" s="289" t="s">
        <v>3793</v>
      </c>
      <c r="O9030" s="289" t="s">
        <v>3332</v>
      </c>
      <c r="P9030" s="289">
        <f>VLOOKUP(CAT_Details[[#This Row],[Delivery Bp Customer Code]],Table6[],2,0)</f>
        <v>3402</v>
      </c>
    </row>
    <row r="9031" spans="1:16" x14ac:dyDescent="0.25">
      <c r="A9031" s="289" t="s">
        <v>3329</v>
      </c>
      <c r="B9031">
        <v>5</v>
      </c>
      <c r="C9031">
        <v>1110</v>
      </c>
      <c r="D9031">
        <v>2.2999999999999998</v>
      </c>
      <c r="E9031" s="289" t="s">
        <v>20120</v>
      </c>
      <c r="F9031">
        <v>5016466096</v>
      </c>
      <c r="G9031" s="276">
        <v>45834</v>
      </c>
      <c r="H9031">
        <v>20250617742222</v>
      </c>
      <c r="I9031">
        <v>7.1040000000000001</v>
      </c>
      <c r="J9031" s="289" t="s">
        <v>350</v>
      </c>
      <c r="K9031" s="289" t="s">
        <v>20121</v>
      </c>
      <c r="L9031" s="289" t="s">
        <v>275</v>
      </c>
      <c r="M9031" s="289" t="s">
        <v>19864</v>
      </c>
      <c r="N9031" s="289" t="s">
        <v>5415</v>
      </c>
      <c r="O9031" s="289" t="s">
        <v>3332</v>
      </c>
      <c r="P9031" s="289">
        <f>VLOOKUP(CAT_Details[[#This Row],[Delivery Bp Customer Code]],Table6[],2,0)</f>
        <v>3402</v>
      </c>
    </row>
    <row r="9032" spans="1:16" x14ac:dyDescent="0.25">
      <c r="A9032" s="289" t="s">
        <v>3329</v>
      </c>
      <c r="B9032">
        <v>10</v>
      </c>
      <c r="C9032">
        <v>396</v>
      </c>
      <c r="D9032">
        <v>1.08</v>
      </c>
      <c r="E9032" s="289" t="s">
        <v>20122</v>
      </c>
      <c r="F9032">
        <v>5016466300</v>
      </c>
      <c r="G9032" s="276">
        <v>45834</v>
      </c>
      <c r="H9032">
        <v>20250618743563</v>
      </c>
      <c r="I9032">
        <v>0.89400000000000002</v>
      </c>
      <c r="J9032" s="289" t="s">
        <v>350</v>
      </c>
      <c r="K9032" s="289" t="s">
        <v>20123</v>
      </c>
      <c r="L9032" s="289" t="s">
        <v>275</v>
      </c>
      <c r="M9032" s="289" t="s">
        <v>16318</v>
      </c>
      <c r="N9032" s="289" t="s">
        <v>446</v>
      </c>
      <c r="O9032" s="289" t="s">
        <v>3332</v>
      </c>
      <c r="P9032" s="289">
        <f>VLOOKUP(CAT_Details[[#This Row],[Delivery Bp Customer Code]],Table6[],2,0)</f>
        <v>3402</v>
      </c>
    </row>
    <row r="9033" spans="1:16" x14ac:dyDescent="0.25">
      <c r="A9033" s="289" t="s">
        <v>3329</v>
      </c>
      <c r="B9033">
        <v>2</v>
      </c>
      <c r="C9033">
        <v>243</v>
      </c>
      <c r="D9033">
        <v>0.8</v>
      </c>
      <c r="E9033" s="289" t="s">
        <v>20124</v>
      </c>
      <c r="F9033">
        <v>5016466353</v>
      </c>
      <c r="G9033" s="276">
        <v>45834</v>
      </c>
      <c r="H9033">
        <v>20250618743829</v>
      </c>
      <c r="I9033">
        <v>1.92</v>
      </c>
      <c r="J9033" s="289" t="s">
        <v>350</v>
      </c>
      <c r="K9033" s="289" t="s">
        <v>20125</v>
      </c>
      <c r="L9033" s="289" t="s">
        <v>275</v>
      </c>
      <c r="M9033" s="289" t="s">
        <v>19864</v>
      </c>
      <c r="N9033" s="289" t="s">
        <v>15910</v>
      </c>
      <c r="O9033" s="289" t="s">
        <v>3332</v>
      </c>
      <c r="P9033" s="289">
        <f>VLOOKUP(CAT_Details[[#This Row],[Delivery Bp Customer Code]],Table6[],2,0)</f>
        <v>3402</v>
      </c>
    </row>
    <row r="9034" spans="1:16" x14ac:dyDescent="0.25">
      <c r="A9034" s="289" t="s">
        <v>3329</v>
      </c>
      <c r="B9034">
        <v>2</v>
      </c>
      <c r="C9034">
        <v>298</v>
      </c>
      <c r="D9034">
        <v>0.8</v>
      </c>
      <c r="E9034" s="289" t="s">
        <v>20126</v>
      </c>
      <c r="F9034">
        <v>5016466376</v>
      </c>
      <c r="G9034" s="276">
        <v>45834</v>
      </c>
      <c r="H9034">
        <v>20250616741623</v>
      </c>
      <c r="I9034">
        <v>1.248</v>
      </c>
      <c r="J9034" s="289" t="s">
        <v>350</v>
      </c>
      <c r="K9034" s="289" t="s">
        <v>20127</v>
      </c>
      <c r="L9034" s="289" t="s">
        <v>275</v>
      </c>
      <c r="M9034" s="289" t="s">
        <v>19864</v>
      </c>
      <c r="N9034" s="289" t="s">
        <v>4975</v>
      </c>
      <c r="O9034" s="289" t="s">
        <v>3332</v>
      </c>
      <c r="P9034" s="289">
        <f>VLOOKUP(CAT_Details[[#This Row],[Delivery Bp Customer Code]],Table6[],2,0)</f>
        <v>3402</v>
      </c>
    </row>
    <row r="9035" spans="1:16" x14ac:dyDescent="0.25">
      <c r="A9035" s="289" t="s">
        <v>3329</v>
      </c>
      <c r="B9035">
        <v>3</v>
      </c>
      <c r="C9035">
        <v>104.8</v>
      </c>
      <c r="D9035">
        <v>0.62</v>
      </c>
      <c r="E9035" s="289" t="s">
        <v>20128</v>
      </c>
      <c r="F9035">
        <v>5016466457</v>
      </c>
      <c r="G9035" s="276">
        <v>45834</v>
      </c>
      <c r="H9035">
        <v>20250613740219</v>
      </c>
      <c r="I9035">
        <v>0.52400000000000002</v>
      </c>
      <c r="J9035" s="289" t="s">
        <v>350</v>
      </c>
      <c r="K9035" s="289" t="s">
        <v>20129</v>
      </c>
      <c r="L9035" s="289" t="s">
        <v>275</v>
      </c>
      <c r="M9035" s="289" t="s">
        <v>19864</v>
      </c>
      <c r="N9035" s="289" t="s">
        <v>3173</v>
      </c>
      <c r="O9035" s="289" t="s">
        <v>3332</v>
      </c>
      <c r="P9035" s="289">
        <f>VLOOKUP(CAT_Details[[#This Row],[Delivery Bp Customer Code]],Table6[],2,0)</f>
        <v>3402</v>
      </c>
    </row>
    <row r="9036" spans="1:16" x14ac:dyDescent="0.25">
      <c r="A9036" s="289" t="s">
        <v>3329</v>
      </c>
      <c r="B9036">
        <v>3</v>
      </c>
      <c r="C9036">
        <v>252</v>
      </c>
      <c r="D9036">
        <v>1.41</v>
      </c>
      <c r="E9036" s="289" t="s">
        <v>20130</v>
      </c>
      <c r="F9036">
        <v>5016496300</v>
      </c>
      <c r="G9036" s="276">
        <v>45834</v>
      </c>
      <c r="H9036">
        <v>20250623746176</v>
      </c>
      <c r="I9036">
        <v>3.742</v>
      </c>
      <c r="J9036" s="289" t="s">
        <v>273</v>
      </c>
      <c r="K9036" s="289" t="s">
        <v>20131</v>
      </c>
      <c r="L9036" s="289" t="s">
        <v>275</v>
      </c>
      <c r="M9036" s="289" t="s">
        <v>20068</v>
      </c>
      <c r="N9036" s="289" t="s">
        <v>519</v>
      </c>
      <c r="O9036" s="289" t="s">
        <v>3332</v>
      </c>
      <c r="P9036" s="289">
        <f>VLOOKUP(CAT_Details[[#This Row],[Delivery Bp Customer Code]],Table6[],2,0)</f>
        <v>3402</v>
      </c>
    </row>
    <row r="9037" spans="1:16" x14ac:dyDescent="0.25">
      <c r="A9037" s="289" t="s">
        <v>707</v>
      </c>
      <c r="B9037">
        <v>19</v>
      </c>
      <c r="C9037">
        <v>4669.47</v>
      </c>
      <c r="D9037">
        <v>9.52</v>
      </c>
      <c r="E9037" s="289" t="s">
        <v>20132</v>
      </c>
      <c r="F9037">
        <v>5016508162</v>
      </c>
      <c r="G9037" s="276">
        <v>45834</v>
      </c>
      <c r="I9037">
        <v>11.981999999999999</v>
      </c>
      <c r="J9037" s="289" t="s">
        <v>350</v>
      </c>
      <c r="K9037" s="289" t="s">
        <v>20133</v>
      </c>
      <c r="L9037" s="289" t="s">
        <v>273</v>
      </c>
      <c r="M9037" s="289" t="s">
        <v>20134</v>
      </c>
      <c r="N9037" s="289" t="s">
        <v>15057</v>
      </c>
      <c r="O9037" s="289" t="s">
        <v>711</v>
      </c>
      <c r="P9037" s="289" t="str">
        <f>VLOOKUP(CAT_Details[[#This Row],[Delivery Bp Customer Code]],Table6[],2,0)</f>
        <v>No Loc</v>
      </c>
    </row>
    <row r="9038" spans="1:16" x14ac:dyDescent="0.25">
      <c r="A9038" s="289" t="s">
        <v>707</v>
      </c>
      <c r="B9038">
        <v>15</v>
      </c>
      <c r="C9038">
        <v>3275.04</v>
      </c>
      <c r="D9038">
        <v>7.77</v>
      </c>
      <c r="E9038" s="289" t="s">
        <v>20135</v>
      </c>
      <c r="F9038">
        <v>5016508394</v>
      </c>
      <c r="G9038" s="276">
        <v>45834</v>
      </c>
      <c r="I9038">
        <v>9.9920000000000009</v>
      </c>
      <c r="J9038" s="289" t="s">
        <v>350</v>
      </c>
      <c r="K9038" s="289" t="s">
        <v>20136</v>
      </c>
      <c r="L9038" s="289" t="s">
        <v>273</v>
      </c>
      <c r="M9038" s="289" t="s">
        <v>20137</v>
      </c>
      <c r="N9038" s="289" t="s">
        <v>15057</v>
      </c>
      <c r="O9038" s="289" t="s">
        <v>711</v>
      </c>
      <c r="P9038" s="289" t="str">
        <f>VLOOKUP(CAT_Details[[#This Row],[Delivery Bp Customer Code]],Table6[],2,0)</f>
        <v>No Loc</v>
      </c>
    </row>
    <row r="9039" spans="1:16" x14ac:dyDescent="0.25">
      <c r="A9039" s="289" t="s">
        <v>76</v>
      </c>
      <c r="B9039">
        <v>9</v>
      </c>
      <c r="C9039">
        <v>300</v>
      </c>
      <c r="D9039">
        <v>3.6</v>
      </c>
      <c r="E9039" s="289" t="s">
        <v>20138</v>
      </c>
      <c r="F9039">
        <v>5016444271</v>
      </c>
      <c r="G9039" s="276">
        <v>45834</v>
      </c>
      <c r="H9039">
        <v>20250616741132</v>
      </c>
      <c r="I9039">
        <v>4.32</v>
      </c>
      <c r="J9039" s="289" t="s">
        <v>383</v>
      </c>
      <c r="K9039" s="289" t="s">
        <v>20139</v>
      </c>
      <c r="L9039" s="289" t="s">
        <v>275</v>
      </c>
      <c r="M9039" s="289" t="s">
        <v>20140</v>
      </c>
      <c r="N9039" s="289" t="s">
        <v>609</v>
      </c>
      <c r="O9039" s="289" t="s">
        <v>16049</v>
      </c>
      <c r="P9039" s="289" t="str">
        <f>VLOOKUP(CAT_Details[[#This Row],[Delivery Bp Customer Code]],Table6[],2,0)</f>
        <v>MZ02</v>
      </c>
    </row>
    <row r="9040" spans="1:16" x14ac:dyDescent="0.25">
      <c r="A9040" s="289" t="s">
        <v>76</v>
      </c>
      <c r="B9040">
        <v>3</v>
      </c>
      <c r="C9040">
        <v>180</v>
      </c>
      <c r="D9040">
        <v>0.6</v>
      </c>
      <c r="E9040" s="289" t="s">
        <v>20141</v>
      </c>
      <c r="F9040">
        <v>5016454950</v>
      </c>
      <c r="G9040" s="276">
        <v>45834</v>
      </c>
      <c r="H9040">
        <v>20250617742227</v>
      </c>
      <c r="I9040">
        <v>0.432</v>
      </c>
      <c r="J9040" s="289" t="s">
        <v>324</v>
      </c>
      <c r="K9040" s="289" t="s">
        <v>20142</v>
      </c>
      <c r="L9040" s="289" t="s">
        <v>275</v>
      </c>
      <c r="M9040" s="289" t="s">
        <v>20077</v>
      </c>
      <c r="N9040" s="289" t="s">
        <v>508</v>
      </c>
      <c r="O9040" s="289" t="s">
        <v>16049</v>
      </c>
      <c r="P9040" s="289" t="str">
        <f>VLOOKUP(CAT_Details[[#This Row],[Delivery Bp Customer Code]],Table6[],2,0)</f>
        <v>MZ02</v>
      </c>
    </row>
    <row r="9041" spans="1:16" x14ac:dyDescent="0.25">
      <c r="A9041" s="289" t="s">
        <v>285</v>
      </c>
      <c r="B9041">
        <v>16</v>
      </c>
      <c r="C9041">
        <v>4319</v>
      </c>
      <c r="D9041">
        <v>4</v>
      </c>
      <c r="E9041" s="289" t="s">
        <v>20143</v>
      </c>
      <c r="F9041">
        <v>5016454863</v>
      </c>
      <c r="G9041" s="276">
        <v>45834</v>
      </c>
      <c r="H9041">
        <v>20250617742770</v>
      </c>
      <c r="I9041">
        <v>3.7440000000000002</v>
      </c>
      <c r="J9041" s="289" t="s">
        <v>287</v>
      </c>
      <c r="K9041" s="289" t="s">
        <v>20144</v>
      </c>
      <c r="L9041" s="289" t="s">
        <v>275</v>
      </c>
      <c r="M9041" s="289" t="s">
        <v>20145</v>
      </c>
      <c r="N9041" s="289" t="s">
        <v>17117</v>
      </c>
      <c r="O9041" s="289" t="s">
        <v>291</v>
      </c>
      <c r="P9041" s="289" t="str">
        <f>VLOOKUP(CAT_Details[[#This Row],[Delivery Bp Customer Code]],Table6[],2,0)</f>
        <v>DX01-L5</v>
      </c>
    </row>
    <row r="9042" spans="1:16" x14ac:dyDescent="0.25">
      <c r="A9042" s="289" t="s">
        <v>285</v>
      </c>
      <c r="B9042">
        <v>57</v>
      </c>
      <c r="C9042">
        <v>7998</v>
      </c>
      <c r="D9042">
        <v>12.28</v>
      </c>
      <c r="E9042" s="289" t="s">
        <v>20141</v>
      </c>
      <c r="F9042">
        <v>5016454951</v>
      </c>
      <c r="G9042" s="276">
        <v>45834</v>
      </c>
      <c r="H9042">
        <v>20250616741607</v>
      </c>
      <c r="I9042">
        <v>24.45</v>
      </c>
      <c r="J9042" s="289" t="s">
        <v>324</v>
      </c>
      <c r="K9042" s="289" t="s">
        <v>20146</v>
      </c>
      <c r="L9042" s="289" t="s">
        <v>275</v>
      </c>
      <c r="M9042" s="289" t="s">
        <v>20077</v>
      </c>
      <c r="N9042" s="289" t="s">
        <v>508</v>
      </c>
      <c r="O9042" s="289" t="s">
        <v>291</v>
      </c>
      <c r="P9042" s="289" t="str">
        <f>VLOOKUP(CAT_Details[[#This Row],[Delivery Bp Customer Code]],Table6[],2,0)</f>
        <v>DX01-L5</v>
      </c>
    </row>
    <row r="9043" spans="1:16" x14ac:dyDescent="0.25">
      <c r="A9043" s="289" t="s">
        <v>285</v>
      </c>
      <c r="B9043">
        <v>22</v>
      </c>
      <c r="C9043">
        <v>2226.5</v>
      </c>
      <c r="D9043">
        <v>8.8000000000000007</v>
      </c>
      <c r="E9043" s="289" t="s">
        <v>20147</v>
      </c>
      <c r="F9043">
        <v>5016465984</v>
      </c>
      <c r="G9043" s="276">
        <v>45834</v>
      </c>
      <c r="H9043">
        <v>20250618743834</v>
      </c>
      <c r="I9043">
        <v>21.234999999999999</v>
      </c>
      <c r="J9043" s="289" t="s">
        <v>350</v>
      </c>
      <c r="K9043" s="289" t="s">
        <v>20148</v>
      </c>
      <c r="L9043" s="289" t="s">
        <v>275</v>
      </c>
      <c r="M9043" s="289" t="s">
        <v>16318</v>
      </c>
      <c r="N9043" s="289" t="s">
        <v>462</v>
      </c>
      <c r="O9043" s="289" t="s">
        <v>291</v>
      </c>
      <c r="P9043" s="289" t="str">
        <f>VLOOKUP(CAT_Details[[#This Row],[Delivery Bp Customer Code]],Table6[],2,0)</f>
        <v>DX01-L5</v>
      </c>
    </row>
    <row r="9044" spans="1:16" x14ac:dyDescent="0.25">
      <c r="A9044" s="289" t="s">
        <v>285</v>
      </c>
      <c r="B9044">
        <v>27</v>
      </c>
      <c r="C9044">
        <v>2662</v>
      </c>
      <c r="D9044">
        <v>10.8</v>
      </c>
      <c r="E9044" s="289" t="s">
        <v>20147</v>
      </c>
      <c r="F9044">
        <v>5016465985</v>
      </c>
      <c r="G9044" s="276">
        <v>45834</v>
      </c>
      <c r="H9044">
        <v>20250618743825</v>
      </c>
      <c r="I9044">
        <v>25.574000000000002</v>
      </c>
      <c r="J9044" s="289" t="s">
        <v>350</v>
      </c>
      <c r="K9044" s="289" t="s">
        <v>20149</v>
      </c>
      <c r="L9044" s="289" t="s">
        <v>275</v>
      </c>
      <c r="M9044" s="289" t="s">
        <v>16318</v>
      </c>
      <c r="N9044" s="289" t="s">
        <v>462</v>
      </c>
      <c r="O9044" s="289" t="s">
        <v>291</v>
      </c>
      <c r="P9044" s="289" t="str">
        <f>VLOOKUP(CAT_Details[[#This Row],[Delivery Bp Customer Code]],Table6[],2,0)</f>
        <v>DX01-L5</v>
      </c>
    </row>
    <row r="9045" spans="1:16" x14ac:dyDescent="0.25">
      <c r="A9045" s="289" t="s">
        <v>285</v>
      </c>
      <c r="B9045">
        <v>1</v>
      </c>
      <c r="C9045">
        <v>246</v>
      </c>
      <c r="D9045">
        <v>0.4</v>
      </c>
      <c r="E9045" s="289" t="s">
        <v>20150</v>
      </c>
      <c r="F9045">
        <v>5016466099</v>
      </c>
      <c r="G9045" s="276">
        <v>45834</v>
      </c>
      <c r="H9045">
        <v>20250618743203</v>
      </c>
      <c r="I9045">
        <v>0.33600000000000002</v>
      </c>
      <c r="J9045" s="289" t="s">
        <v>350</v>
      </c>
      <c r="K9045" s="289" t="s">
        <v>20151</v>
      </c>
      <c r="L9045" s="289" t="s">
        <v>275</v>
      </c>
      <c r="M9045" s="289" t="s">
        <v>19864</v>
      </c>
      <c r="N9045" s="289" t="s">
        <v>685</v>
      </c>
      <c r="O9045" s="289" t="s">
        <v>291</v>
      </c>
      <c r="P9045" s="289" t="str">
        <f>VLOOKUP(CAT_Details[[#This Row],[Delivery Bp Customer Code]],Table6[],2,0)</f>
        <v>DX01-L5</v>
      </c>
    </row>
    <row r="9046" spans="1:16" x14ac:dyDescent="0.25">
      <c r="A9046" s="289" t="s">
        <v>285</v>
      </c>
      <c r="B9046">
        <v>1</v>
      </c>
      <c r="C9046">
        <v>169</v>
      </c>
      <c r="D9046">
        <v>0.21</v>
      </c>
      <c r="E9046" s="289" t="s">
        <v>20150</v>
      </c>
      <c r="F9046">
        <v>5016466101</v>
      </c>
      <c r="G9046" s="276">
        <v>45834</v>
      </c>
      <c r="H9046">
        <v>20250618743756</v>
      </c>
      <c r="I9046">
        <v>0.186</v>
      </c>
      <c r="J9046" s="289" t="s">
        <v>350</v>
      </c>
      <c r="K9046" s="289" t="s">
        <v>20152</v>
      </c>
      <c r="L9046" s="289" t="s">
        <v>275</v>
      </c>
      <c r="M9046" s="289" t="s">
        <v>19864</v>
      </c>
      <c r="N9046" s="289" t="s">
        <v>685</v>
      </c>
      <c r="O9046" s="289" t="s">
        <v>291</v>
      </c>
      <c r="P9046" s="289" t="str">
        <f>VLOOKUP(CAT_Details[[#This Row],[Delivery Bp Customer Code]],Table6[],2,0)</f>
        <v>DX01-L5</v>
      </c>
    </row>
    <row r="9047" spans="1:16" x14ac:dyDescent="0.25">
      <c r="A9047" s="289" t="s">
        <v>285</v>
      </c>
      <c r="B9047">
        <v>36</v>
      </c>
      <c r="C9047">
        <v>6730</v>
      </c>
      <c r="D9047">
        <v>17.559999999999999</v>
      </c>
      <c r="E9047" s="289" t="s">
        <v>20153</v>
      </c>
      <c r="F9047">
        <v>5016466410</v>
      </c>
      <c r="G9047" s="276">
        <v>45834</v>
      </c>
      <c r="H9047">
        <v>20250618743520</v>
      </c>
      <c r="I9047">
        <v>42.069000000000003</v>
      </c>
      <c r="J9047" s="289" t="s">
        <v>350</v>
      </c>
      <c r="K9047" s="289" t="s">
        <v>20154</v>
      </c>
      <c r="L9047" s="289" t="s">
        <v>275</v>
      </c>
      <c r="M9047" s="289" t="s">
        <v>19968</v>
      </c>
      <c r="N9047" s="289" t="s">
        <v>16421</v>
      </c>
      <c r="O9047" s="289" t="s">
        <v>291</v>
      </c>
      <c r="P9047" s="289" t="str">
        <f>VLOOKUP(CAT_Details[[#This Row],[Delivery Bp Customer Code]],Table6[],2,0)</f>
        <v>DX01-L5</v>
      </c>
    </row>
    <row r="9048" spans="1:16" x14ac:dyDescent="0.25">
      <c r="A9048" s="289" t="s">
        <v>285</v>
      </c>
      <c r="B9048">
        <v>2</v>
      </c>
      <c r="C9048">
        <v>111.1</v>
      </c>
      <c r="D9048">
        <v>0.8</v>
      </c>
      <c r="E9048" s="289" t="s">
        <v>20155</v>
      </c>
      <c r="F9048">
        <v>5016466524</v>
      </c>
      <c r="G9048" s="276">
        <v>45834</v>
      </c>
      <c r="H9048">
        <v>20250618744065</v>
      </c>
      <c r="I9048">
        <v>0.76800000000000002</v>
      </c>
      <c r="J9048" s="289" t="s">
        <v>350</v>
      </c>
      <c r="K9048" s="289" t="s">
        <v>20156</v>
      </c>
      <c r="L9048" s="289" t="s">
        <v>275</v>
      </c>
      <c r="M9048" s="289" t="s">
        <v>20157</v>
      </c>
      <c r="N9048" s="289" t="s">
        <v>366</v>
      </c>
      <c r="O9048" s="289" t="s">
        <v>291</v>
      </c>
      <c r="P9048" s="289" t="str">
        <f>VLOOKUP(CAT_Details[[#This Row],[Delivery Bp Customer Code]],Table6[],2,0)</f>
        <v>DX01-L5</v>
      </c>
    </row>
    <row r="9049" spans="1:16" x14ac:dyDescent="0.25">
      <c r="A9049" s="289" t="s">
        <v>285</v>
      </c>
      <c r="B9049">
        <v>8</v>
      </c>
      <c r="C9049">
        <v>1376</v>
      </c>
      <c r="D9049">
        <v>3.2</v>
      </c>
      <c r="E9049" s="289" t="s">
        <v>20158</v>
      </c>
      <c r="F9049">
        <v>5016466535</v>
      </c>
      <c r="G9049" s="276">
        <v>45834</v>
      </c>
      <c r="H9049">
        <v>20250619744528</v>
      </c>
      <c r="I9049">
        <v>6.2590000000000003</v>
      </c>
      <c r="J9049" s="289" t="s">
        <v>287</v>
      </c>
      <c r="K9049" s="289" t="s">
        <v>20159</v>
      </c>
      <c r="L9049" s="289" t="s">
        <v>275</v>
      </c>
      <c r="M9049" s="289" t="s">
        <v>20160</v>
      </c>
      <c r="N9049" s="289" t="s">
        <v>814</v>
      </c>
      <c r="O9049" s="289" t="s">
        <v>291</v>
      </c>
      <c r="P9049" s="289" t="str">
        <f>VLOOKUP(CAT_Details[[#This Row],[Delivery Bp Customer Code]],Table6[],2,0)</f>
        <v>DX01-L5</v>
      </c>
    </row>
    <row r="9050" spans="1:16" x14ac:dyDescent="0.25">
      <c r="A9050" s="289" t="s">
        <v>521</v>
      </c>
      <c r="B9050">
        <v>1</v>
      </c>
      <c r="C9050">
        <v>204</v>
      </c>
      <c r="D9050">
        <v>0.2</v>
      </c>
      <c r="E9050" s="289" t="s">
        <v>20161</v>
      </c>
      <c r="F9050">
        <v>5016444044</v>
      </c>
      <c r="G9050" s="276">
        <v>45834</v>
      </c>
      <c r="H9050">
        <v>20250616741356</v>
      </c>
      <c r="I9050">
        <v>0.14399999999999999</v>
      </c>
      <c r="J9050" s="289" t="s">
        <v>438</v>
      </c>
      <c r="K9050" s="289" t="s">
        <v>20162</v>
      </c>
      <c r="L9050" s="289" t="s">
        <v>275</v>
      </c>
      <c r="M9050" s="289" t="s">
        <v>19926</v>
      </c>
      <c r="N9050" s="289" t="s">
        <v>3360</v>
      </c>
      <c r="O9050" s="289" t="s">
        <v>16307</v>
      </c>
      <c r="P9050" s="289" t="str">
        <f>VLOOKUP(CAT_Details[[#This Row],[Delivery Bp Customer Code]],Table6[],2,0)</f>
        <v>DX01</v>
      </c>
    </row>
    <row r="9051" spans="1:16" x14ac:dyDescent="0.25">
      <c r="A9051" s="289" t="s">
        <v>521</v>
      </c>
      <c r="B9051">
        <v>9</v>
      </c>
      <c r="C9051">
        <v>1490</v>
      </c>
      <c r="D9051">
        <v>3.6</v>
      </c>
      <c r="E9051" s="289" t="s">
        <v>20138</v>
      </c>
      <c r="F9051">
        <v>5016444270</v>
      </c>
      <c r="G9051" s="276">
        <v>45834</v>
      </c>
      <c r="H9051">
        <v>20250616741149</v>
      </c>
      <c r="I9051">
        <v>7.968</v>
      </c>
      <c r="J9051" s="289" t="s">
        <v>383</v>
      </c>
      <c r="K9051" s="289" t="s">
        <v>20163</v>
      </c>
      <c r="L9051" s="289" t="s">
        <v>275</v>
      </c>
      <c r="M9051" s="289" t="s">
        <v>20140</v>
      </c>
      <c r="N9051" s="289" t="s">
        <v>609</v>
      </c>
      <c r="O9051" s="289" t="s">
        <v>16307</v>
      </c>
      <c r="P9051" s="289" t="str">
        <f>VLOOKUP(CAT_Details[[#This Row],[Delivery Bp Customer Code]],Table6[],2,0)</f>
        <v>DX01</v>
      </c>
    </row>
    <row r="9052" spans="1:16" x14ac:dyDescent="0.25">
      <c r="A9052" s="289" t="s">
        <v>521</v>
      </c>
      <c r="B9052">
        <v>20</v>
      </c>
      <c r="C9052">
        <v>7156</v>
      </c>
      <c r="D9052">
        <v>8</v>
      </c>
      <c r="E9052" s="289" t="s">
        <v>20164</v>
      </c>
      <c r="F9052">
        <v>5016465986</v>
      </c>
      <c r="G9052" s="276">
        <v>45834</v>
      </c>
      <c r="H9052">
        <v>20250619744511</v>
      </c>
      <c r="I9052">
        <v>6.9119999999999999</v>
      </c>
      <c r="J9052" s="289" t="s">
        <v>350</v>
      </c>
      <c r="K9052" s="289" t="s">
        <v>20165</v>
      </c>
      <c r="L9052" s="289" t="s">
        <v>275</v>
      </c>
      <c r="M9052" s="289" t="s">
        <v>16318</v>
      </c>
      <c r="N9052" s="289" t="s">
        <v>528</v>
      </c>
      <c r="O9052" s="289" t="s">
        <v>16307</v>
      </c>
      <c r="P9052" s="289" t="str">
        <f>VLOOKUP(CAT_Details[[#This Row],[Delivery Bp Customer Code]],Table6[],2,0)</f>
        <v>DX01</v>
      </c>
    </row>
    <row r="9053" spans="1:16" x14ac:dyDescent="0.25">
      <c r="A9053" s="289" t="s">
        <v>521</v>
      </c>
      <c r="B9053">
        <v>15</v>
      </c>
      <c r="C9053">
        <v>1532</v>
      </c>
      <c r="D9053">
        <v>6.1</v>
      </c>
      <c r="E9053" s="289" t="s">
        <v>20166</v>
      </c>
      <c r="F9053">
        <v>5016496588</v>
      </c>
      <c r="G9053" s="276">
        <v>45834</v>
      </c>
      <c r="H9053">
        <v>20250620745813</v>
      </c>
      <c r="I9053">
        <v>16.103999999999999</v>
      </c>
      <c r="J9053" s="289" t="s">
        <v>302</v>
      </c>
      <c r="K9053" s="289" t="s">
        <v>20167</v>
      </c>
      <c r="L9053" s="289" t="s">
        <v>275</v>
      </c>
      <c r="M9053" s="289" t="s">
        <v>20168</v>
      </c>
      <c r="N9053" s="289" t="s">
        <v>694</v>
      </c>
      <c r="O9053" s="289" t="s">
        <v>16307</v>
      </c>
      <c r="P9053" s="289" t="str">
        <f>VLOOKUP(CAT_Details[[#This Row],[Delivery Bp Customer Code]],Table6[],2,0)</f>
        <v>DX01</v>
      </c>
    </row>
    <row r="9054" spans="1:16" x14ac:dyDescent="0.25">
      <c r="A9054" s="289" t="s">
        <v>272</v>
      </c>
      <c r="B9054">
        <v>3</v>
      </c>
      <c r="C9054">
        <v>106</v>
      </c>
      <c r="D9054">
        <v>0.88</v>
      </c>
      <c r="E9054" s="289" t="s">
        <v>20106</v>
      </c>
      <c r="F9054">
        <v>5016444186</v>
      </c>
      <c r="G9054" s="276">
        <v>45834</v>
      </c>
      <c r="H9054">
        <v>20250616741870</v>
      </c>
      <c r="I9054">
        <v>0.70599999999999996</v>
      </c>
      <c r="J9054" s="289" t="s">
        <v>3970</v>
      </c>
      <c r="K9054" s="289" t="s">
        <v>20169</v>
      </c>
      <c r="L9054" s="289" t="s">
        <v>275</v>
      </c>
      <c r="M9054" s="289" t="s">
        <v>20108</v>
      </c>
      <c r="N9054" s="289" t="s">
        <v>16794</v>
      </c>
      <c r="O9054" s="289" t="s">
        <v>277</v>
      </c>
      <c r="P9054" s="289" t="str">
        <f>VLOOKUP(CAT_Details[[#This Row],[Delivery Bp Customer Code]],Table6[],2,0)</f>
        <v>U2-L5</v>
      </c>
    </row>
    <row r="9055" spans="1:16" x14ac:dyDescent="0.25">
      <c r="A9055" s="289" t="s">
        <v>272</v>
      </c>
      <c r="B9055">
        <v>1</v>
      </c>
      <c r="C9055">
        <v>252</v>
      </c>
      <c r="D9055">
        <v>0.4</v>
      </c>
      <c r="E9055" s="289" t="s">
        <v>20062</v>
      </c>
      <c r="F9055">
        <v>5016466130</v>
      </c>
      <c r="G9055" s="276">
        <v>45834</v>
      </c>
      <c r="H9055">
        <v>20250618743335</v>
      </c>
      <c r="I9055">
        <v>0.96</v>
      </c>
      <c r="J9055" s="289" t="s">
        <v>350</v>
      </c>
      <c r="K9055" s="289" t="s">
        <v>20170</v>
      </c>
      <c r="L9055" s="289" t="s">
        <v>275</v>
      </c>
      <c r="M9055" s="289" t="s">
        <v>19864</v>
      </c>
      <c r="N9055" s="289" t="s">
        <v>999</v>
      </c>
      <c r="O9055" s="289" t="s">
        <v>277</v>
      </c>
      <c r="P9055" s="289" t="str">
        <f>VLOOKUP(CAT_Details[[#This Row],[Delivery Bp Customer Code]],Table6[],2,0)</f>
        <v>U2-L5</v>
      </c>
    </row>
    <row r="9056" spans="1:16" x14ac:dyDescent="0.25">
      <c r="A9056" s="289" t="s">
        <v>272</v>
      </c>
      <c r="B9056">
        <v>1</v>
      </c>
      <c r="C9056">
        <v>137</v>
      </c>
      <c r="D9056">
        <v>0.4</v>
      </c>
      <c r="E9056" s="289" t="s">
        <v>20062</v>
      </c>
      <c r="F9056">
        <v>5016466131</v>
      </c>
      <c r="G9056" s="276">
        <v>45834</v>
      </c>
      <c r="H9056">
        <v>20250618743661</v>
      </c>
      <c r="I9056">
        <v>0.96</v>
      </c>
      <c r="J9056" s="289" t="s">
        <v>350</v>
      </c>
      <c r="K9056" s="289" t="s">
        <v>20171</v>
      </c>
      <c r="L9056" s="289" t="s">
        <v>275</v>
      </c>
      <c r="M9056" s="289" t="s">
        <v>19864</v>
      </c>
      <c r="N9056" s="289" t="s">
        <v>999</v>
      </c>
      <c r="O9056" s="289" t="s">
        <v>277</v>
      </c>
      <c r="P9056" s="289" t="str">
        <f>VLOOKUP(CAT_Details[[#This Row],[Delivery Bp Customer Code]],Table6[],2,0)</f>
        <v>U2-L5</v>
      </c>
    </row>
    <row r="9057" spans="1:16" x14ac:dyDescent="0.25">
      <c r="A9057" s="289" t="s">
        <v>272</v>
      </c>
      <c r="B9057">
        <v>6</v>
      </c>
      <c r="C9057">
        <v>1800</v>
      </c>
      <c r="D9057">
        <v>2.4</v>
      </c>
      <c r="E9057" s="289" t="s">
        <v>20172</v>
      </c>
      <c r="F9057">
        <v>5016466293</v>
      </c>
      <c r="G9057" s="276">
        <v>45834</v>
      </c>
      <c r="H9057">
        <v>20250618743268</v>
      </c>
      <c r="I9057">
        <v>2.016</v>
      </c>
      <c r="J9057" s="289" t="s">
        <v>350</v>
      </c>
      <c r="K9057" s="289" t="s">
        <v>20173</v>
      </c>
      <c r="L9057" s="289" t="s">
        <v>275</v>
      </c>
      <c r="M9057" s="289" t="s">
        <v>19988</v>
      </c>
      <c r="N9057" s="289" t="s">
        <v>15982</v>
      </c>
      <c r="O9057" s="289" t="s">
        <v>277</v>
      </c>
      <c r="P9057" s="289" t="str">
        <f>VLOOKUP(CAT_Details[[#This Row],[Delivery Bp Customer Code]],Table6[],2,0)</f>
        <v>U2-L5</v>
      </c>
    </row>
    <row r="9058" spans="1:16" x14ac:dyDescent="0.25">
      <c r="A9058" s="289" t="s">
        <v>272</v>
      </c>
      <c r="B9058">
        <v>1</v>
      </c>
      <c r="C9058">
        <v>65</v>
      </c>
      <c r="D9058">
        <v>0.4</v>
      </c>
      <c r="E9058" s="289" t="s">
        <v>20174</v>
      </c>
      <c r="F9058">
        <v>5016466390</v>
      </c>
      <c r="G9058" s="276">
        <v>45834</v>
      </c>
      <c r="H9058">
        <v>20250619745044</v>
      </c>
      <c r="I9058">
        <v>0.28799999999999998</v>
      </c>
      <c r="J9058" s="289" t="s">
        <v>280</v>
      </c>
      <c r="K9058" s="289" t="s">
        <v>20175</v>
      </c>
      <c r="L9058" s="289" t="s">
        <v>275</v>
      </c>
      <c r="M9058" s="289" t="s">
        <v>20176</v>
      </c>
      <c r="N9058" s="289" t="s">
        <v>619</v>
      </c>
      <c r="O9058" s="289" t="s">
        <v>277</v>
      </c>
      <c r="P9058" s="289" t="str">
        <f>VLOOKUP(CAT_Details[[#This Row],[Delivery Bp Customer Code]],Table6[],2,0)</f>
        <v>U2-L5</v>
      </c>
    </row>
    <row r="9059" spans="1:16" x14ac:dyDescent="0.25">
      <c r="A9059" s="289" t="s">
        <v>272</v>
      </c>
      <c r="B9059">
        <v>8</v>
      </c>
      <c r="C9059">
        <v>857</v>
      </c>
      <c r="D9059">
        <v>2</v>
      </c>
      <c r="E9059" s="289" t="s">
        <v>20177</v>
      </c>
      <c r="F9059">
        <v>5016466395</v>
      </c>
      <c r="G9059" s="276">
        <v>45834</v>
      </c>
      <c r="H9059">
        <v>20250612738991</v>
      </c>
      <c r="I9059">
        <v>2.6880000000000002</v>
      </c>
      <c r="J9059" s="289" t="s">
        <v>350</v>
      </c>
      <c r="K9059" s="289" t="s">
        <v>20178</v>
      </c>
      <c r="L9059" s="289" t="s">
        <v>275</v>
      </c>
      <c r="M9059" s="289" t="s">
        <v>19864</v>
      </c>
      <c r="N9059" s="289" t="s">
        <v>540</v>
      </c>
      <c r="O9059" s="289" t="s">
        <v>277</v>
      </c>
      <c r="P9059" s="289" t="str">
        <f>VLOOKUP(CAT_Details[[#This Row],[Delivery Bp Customer Code]],Table6[],2,0)</f>
        <v>U2-L5</v>
      </c>
    </row>
    <row r="9060" spans="1:16" x14ac:dyDescent="0.25">
      <c r="A9060" s="289" t="s">
        <v>272</v>
      </c>
      <c r="B9060">
        <v>7</v>
      </c>
      <c r="C9060">
        <v>1594</v>
      </c>
      <c r="D9060">
        <v>1.4</v>
      </c>
      <c r="E9060" s="289" t="s">
        <v>20179</v>
      </c>
      <c r="F9060">
        <v>5016466441</v>
      </c>
      <c r="G9060" s="276">
        <v>45834</v>
      </c>
      <c r="H9060">
        <v>20250612738993</v>
      </c>
      <c r="I9060">
        <v>2.7120000000000002</v>
      </c>
      <c r="J9060" s="289" t="s">
        <v>350</v>
      </c>
      <c r="K9060" s="289" t="s">
        <v>20180</v>
      </c>
      <c r="L9060" s="289" t="s">
        <v>275</v>
      </c>
      <c r="M9060" s="289" t="s">
        <v>19329</v>
      </c>
      <c r="N9060" s="289" t="s">
        <v>544</v>
      </c>
      <c r="O9060" s="289" t="s">
        <v>277</v>
      </c>
      <c r="P9060" s="289" t="str">
        <f>VLOOKUP(CAT_Details[[#This Row],[Delivery Bp Customer Code]],Table6[],2,0)</f>
        <v>U2-L5</v>
      </c>
    </row>
    <row r="9061" spans="1:16" x14ac:dyDescent="0.25">
      <c r="A9061" s="289" t="s">
        <v>272</v>
      </c>
      <c r="B9061">
        <v>16</v>
      </c>
      <c r="C9061">
        <v>6586.96</v>
      </c>
      <c r="D9061">
        <v>5.8</v>
      </c>
      <c r="E9061" s="289" t="s">
        <v>20181</v>
      </c>
      <c r="F9061">
        <v>5016466566</v>
      </c>
      <c r="G9061" s="276">
        <v>45834</v>
      </c>
      <c r="H9061">
        <v>20250618743674</v>
      </c>
      <c r="I9061">
        <v>7.8920000000000003</v>
      </c>
      <c r="J9061" s="289" t="s">
        <v>350</v>
      </c>
      <c r="K9061" s="289" t="s">
        <v>20182</v>
      </c>
      <c r="L9061" s="289" t="s">
        <v>275</v>
      </c>
      <c r="M9061" s="289" t="s">
        <v>19864</v>
      </c>
      <c r="N9061" s="289" t="s">
        <v>456</v>
      </c>
      <c r="O9061" s="289" t="s">
        <v>277</v>
      </c>
      <c r="P9061" s="289" t="str">
        <f>VLOOKUP(CAT_Details[[#This Row],[Delivery Bp Customer Code]],Table6[],2,0)</f>
        <v>U2-L5</v>
      </c>
    </row>
    <row r="9062" spans="1:16" x14ac:dyDescent="0.25">
      <c r="A9062" s="289" t="s">
        <v>272</v>
      </c>
      <c r="B9062">
        <v>1</v>
      </c>
      <c r="C9062">
        <v>117</v>
      </c>
      <c r="D9062">
        <v>0.4</v>
      </c>
      <c r="E9062" s="289" t="s">
        <v>20130</v>
      </c>
      <c r="F9062">
        <v>5016496301</v>
      </c>
      <c r="G9062" s="276">
        <v>45834</v>
      </c>
      <c r="H9062">
        <v>20250623746172</v>
      </c>
      <c r="I9062">
        <v>0.57599999999999996</v>
      </c>
      <c r="J9062" s="289" t="s">
        <v>273</v>
      </c>
      <c r="K9062" s="289" t="s">
        <v>20183</v>
      </c>
      <c r="L9062" s="289" t="s">
        <v>275</v>
      </c>
      <c r="M9062" s="289" t="s">
        <v>20068</v>
      </c>
      <c r="N9062" s="289" t="s">
        <v>519</v>
      </c>
      <c r="O9062" s="289" t="s">
        <v>277</v>
      </c>
      <c r="P9062" s="289" t="str">
        <f>VLOOKUP(CAT_Details[[#This Row],[Delivery Bp Customer Code]],Table6[],2,0)</f>
        <v>U2-L5</v>
      </c>
    </row>
    <row r="9063" spans="1:16" x14ac:dyDescent="0.25">
      <c r="A9063" s="289" t="s">
        <v>272</v>
      </c>
      <c r="B9063">
        <v>6</v>
      </c>
      <c r="C9063">
        <v>528</v>
      </c>
      <c r="D9063">
        <v>2.4</v>
      </c>
      <c r="E9063" s="289" t="s">
        <v>20184</v>
      </c>
      <c r="F9063">
        <v>5016496314</v>
      </c>
      <c r="G9063" s="276">
        <v>45834</v>
      </c>
      <c r="H9063">
        <v>20250620745553</v>
      </c>
      <c r="I9063">
        <v>10.368</v>
      </c>
      <c r="J9063" s="289" t="s">
        <v>273</v>
      </c>
      <c r="K9063" s="289" t="s">
        <v>20185</v>
      </c>
      <c r="L9063" s="289" t="s">
        <v>275</v>
      </c>
      <c r="M9063" s="289" t="s">
        <v>20068</v>
      </c>
      <c r="N9063" s="289" t="s">
        <v>9613</v>
      </c>
      <c r="O9063" s="289" t="s">
        <v>277</v>
      </c>
      <c r="P9063" s="289" t="str">
        <f>VLOOKUP(CAT_Details[[#This Row],[Delivery Bp Customer Code]],Table6[],2,0)</f>
        <v>U2-L5</v>
      </c>
    </row>
    <row r="9064" spans="1:16" x14ac:dyDescent="0.25">
      <c r="A9064" s="289" t="s">
        <v>272</v>
      </c>
      <c r="B9064">
        <v>1</v>
      </c>
      <c r="C9064">
        <v>73</v>
      </c>
      <c r="D9064">
        <v>0.4</v>
      </c>
      <c r="E9064" s="289" t="s">
        <v>20184</v>
      </c>
      <c r="F9064">
        <v>5016496315</v>
      </c>
      <c r="G9064" s="276">
        <v>45834</v>
      </c>
      <c r="H9064">
        <v>20250620745855</v>
      </c>
      <c r="I9064">
        <v>1.728</v>
      </c>
      <c r="J9064" s="289" t="s">
        <v>273</v>
      </c>
      <c r="K9064" s="289" t="s">
        <v>20186</v>
      </c>
      <c r="L9064" s="289" t="s">
        <v>275</v>
      </c>
      <c r="M9064" s="289" t="s">
        <v>20068</v>
      </c>
      <c r="N9064" s="289" t="s">
        <v>9613</v>
      </c>
      <c r="O9064" s="289" t="s">
        <v>277</v>
      </c>
      <c r="P9064" s="289" t="str">
        <f>VLOOKUP(CAT_Details[[#This Row],[Delivery Bp Customer Code]],Table6[],2,0)</f>
        <v>U2-L5</v>
      </c>
    </row>
    <row r="9065" spans="1:16" x14ac:dyDescent="0.25">
      <c r="A9065" s="289" t="s">
        <v>4794</v>
      </c>
      <c r="B9065">
        <v>1</v>
      </c>
      <c r="C9065">
        <v>22</v>
      </c>
      <c r="D9065">
        <v>0.4</v>
      </c>
      <c r="E9065" s="289" t="s">
        <v>20187</v>
      </c>
      <c r="F9065">
        <v>5016465844</v>
      </c>
      <c r="G9065" s="276">
        <v>45834</v>
      </c>
      <c r="H9065">
        <v>20250618743673</v>
      </c>
      <c r="I9065">
        <v>0.499</v>
      </c>
      <c r="J9065" s="289" t="s">
        <v>280</v>
      </c>
      <c r="K9065" s="289" t="s">
        <v>20188</v>
      </c>
      <c r="L9065" s="289" t="s">
        <v>275</v>
      </c>
      <c r="M9065" s="289" t="s">
        <v>20068</v>
      </c>
      <c r="N9065" s="289" t="s">
        <v>5809</v>
      </c>
      <c r="O9065" s="289" t="s">
        <v>4798</v>
      </c>
      <c r="P9065" s="289" t="str">
        <f>VLOOKUP(CAT_Details[[#This Row],[Delivery Bp Customer Code]],Table6[],2,0)</f>
        <v>MY02</v>
      </c>
    </row>
    <row r="9066" spans="1:16" x14ac:dyDescent="0.25">
      <c r="A9066" s="289" t="s">
        <v>4794</v>
      </c>
      <c r="B9066">
        <v>1</v>
      </c>
      <c r="C9066">
        <v>35</v>
      </c>
      <c r="D9066">
        <v>0.4</v>
      </c>
      <c r="E9066" s="289" t="s">
        <v>20187</v>
      </c>
      <c r="F9066">
        <v>5016465845</v>
      </c>
      <c r="G9066" s="276">
        <v>45834</v>
      </c>
      <c r="H9066">
        <v>20250618743663</v>
      </c>
      <c r="I9066">
        <v>0.499</v>
      </c>
      <c r="J9066" s="289" t="s">
        <v>280</v>
      </c>
      <c r="K9066" s="289" t="s">
        <v>20189</v>
      </c>
      <c r="L9066" s="289" t="s">
        <v>275</v>
      </c>
      <c r="M9066" s="289" t="s">
        <v>20068</v>
      </c>
      <c r="N9066" s="289" t="s">
        <v>5809</v>
      </c>
      <c r="O9066" s="289" t="s">
        <v>4798</v>
      </c>
      <c r="P9066" s="289" t="str">
        <f>VLOOKUP(CAT_Details[[#This Row],[Delivery Bp Customer Code]],Table6[],2,0)</f>
        <v>MY02</v>
      </c>
    </row>
    <row r="9067" spans="1:16" x14ac:dyDescent="0.25">
      <c r="A9067" s="289" t="s">
        <v>4794</v>
      </c>
      <c r="B9067">
        <v>1</v>
      </c>
      <c r="C9067">
        <v>22</v>
      </c>
      <c r="D9067">
        <v>0.4</v>
      </c>
      <c r="E9067" s="289" t="s">
        <v>20187</v>
      </c>
      <c r="F9067">
        <v>5016465847</v>
      </c>
      <c r="G9067" s="276">
        <v>45834</v>
      </c>
      <c r="H9067">
        <v>20250618743680</v>
      </c>
      <c r="I9067">
        <v>0.40300000000000002</v>
      </c>
      <c r="J9067" s="289" t="s">
        <v>280</v>
      </c>
      <c r="K9067" s="289" t="s">
        <v>20190</v>
      </c>
      <c r="L9067" s="289" t="s">
        <v>275</v>
      </c>
      <c r="M9067" s="289" t="s">
        <v>20068</v>
      </c>
      <c r="N9067" s="289" t="s">
        <v>5809</v>
      </c>
      <c r="O9067" s="289" t="s">
        <v>4798</v>
      </c>
      <c r="P9067" s="289" t="str">
        <f>VLOOKUP(CAT_Details[[#This Row],[Delivery Bp Customer Code]],Table6[],2,0)</f>
        <v>MY02</v>
      </c>
    </row>
    <row r="9068" spans="1:16" x14ac:dyDescent="0.25">
      <c r="A9068" s="289" t="s">
        <v>278</v>
      </c>
      <c r="B9068">
        <v>11</v>
      </c>
      <c r="C9068">
        <v>4125</v>
      </c>
      <c r="D9068">
        <v>4.4000000000000004</v>
      </c>
      <c r="E9068" s="289" t="s">
        <v>20191</v>
      </c>
      <c r="F9068">
        <v>5016454841</v>
      </c>
      <c r="G9068" s="276">
        <v>45835</v>
      </c>
      <c r="H9068">
        <v>20250616741179</v>
      </c>
      <c r="I9068">
        <v>5.28</v>
      </c>
      <c r="J9068" s="289" t="s">
        <v>324</v>
      </c>
      <c r="K9068" s="289" t="s">
        <v>20192</v>
      </c>
      <c r="L9068" s="289" t="s">
        <v>275</v>
      </c>
      <c r="M9068" s="289" t="s">
        <v>20193</v>
      </c>
      <c r="N9068" s="289" t="s">
        <v>399</v>
      </c>
      <c r="O9068" s="289" t="s">
        <v>498</v>
      </c>
      <c r="P9068" s="289" t="str">
        <f>VLOOKUP(CAT_Details[[#This Row],[Delivery Bp Customer Code]],Table6[],2,0)</f>
        <v>DK-BM01</v>
      </c>
    </row>
    <row r="9069" spans="1:16" x14ac:dyDescent="0.25">
      <c r="A9069" s="289" t="s">
        <v>278</v>
      </c>
      <c r="B9069">
        <v>2</v>
      </c>
      <c r="C9069">
        <v>695</v>
      </c>
      <c r="D9069">
        <v>0.53</v>
      </c>
      <c r="E9069" s="289" t="s">
        <v>20194</v>
      </c>
      <c r="F9069">
        <v>5016466044</v>
      </c>
      <c r="G9069" s="276">
        <v>45835</v>
      </c>
      <c r="H9069">
        <v>20250619744384</v>
      </c>
      <c r="I9069">
        <v>0.79400000000000004</v>
      </c>
      <c r="J9069" s="289" t="s">
        <v>324</v>
      </c>
      <c r="K9069" s="289" t="s">
        <v>20195</v>
      </c>
      <c r="L9069" s="289" t="s">
        <v>275</v>
      </c>
      <c r="M9069" s="289" t="s">
        <v>20196</v>
      </c>
      <c r="N9069" s="289" t="s">
        <v>1384</v>
      </c>
      <c r="O9069" s="289" t="s">
        <v>498</v>
      </c>
      <c r="P9069" s="289" t="str">
        <f>VLOOKUP(CAT_Details[[#This Row],[Delivery Bp Customer Code]],Table6[],2,0)</f>
        <v>DK-BM01</v>
      </c>
    </row>
    <row r="9070" spans="1:16" x14ac:dyDescent="0.25">
      <c r="A9070" s="289" t="s">
        <v>278</v>
      </c>
      <c r="B9070">
        <v>3</v>
      </c>
      <c r="C9070">
        <v>497.6</v>
      </c>
      <c r="D9070">
        <v>0.84</v>
      </c>
      <c r="E9070" s="289" t="s">
        <v>20197</v>
      </c>
      <c r="F9070">
        <v>5016482125</v>
      </c>
      <c r="G9070" s="276">
        <v>45835</v>
      </c>
      <c r="H9070">
        <v>20250619744365</v>
      </c>
      <c r="I9070">
        <v>1.165</v>
      </c>
      <c r="J9070" s="289" t="s">
        <v>280</v>
      </c>
      <c r="K9070" s="289" t="s">
        <v>20198</v>
      </c>
      <c r="L9070" s="289" t="s">
        <v>275</v>
      </c>
      <c r="M9070" s="289" t="s">
        <v>20176</v>
      </c>
      <c r="N9070" s="289" t="s">
        <v>485</v>
      </c>
      <c r="O9070" s="289" t="s">
        <v>498</v>
      </c>
      <c r="P9070" s="289" t="str">
        <f>VLOOKUP(CAT_Details[[#This Row],[Delivery Bp Customer Code]],Table6[],2,0)</f>
        <v>DK-BM01</v>
      </c>
    </row>
    <row r="9071" spans="1:16" x14ac:dyDescent="0.25">
      <c r="A9071" s="289" t="s">
        <v>75</v>
      </c>
      <c r="B9071">
        <v>2</v>
      </c>
      <c r="C9071">
        <v>1.5</v>
      </c>
      <c r="D9071">
        <v>7.0000000000000007E-2</v>
      </c>
      <c r="E9071" s="289" t="s">
        <v>20199</v>
      </c>
      <c r="F9071">
        <v>5016455023</v>
      </c>
      <c r="G9071" s="276">
        <v>45835</v>
      </c>
      <c r="H9071">
        <v>20250617742161</v>
      </c>
      <c r="I9071">
        <v>3.5999999999999997E-2</v>
      </c>
      <c r="J9071" s="289" t="s">
        <v>294</v>
      </c>
      <c r="K9071" s="289" t="s">
        <v>20200</v>
      </c>
      <c r="L9071" s="289" t="s">
        <v>275</v>
      </c>
      <c r="M9071" s="289" t="s">
        <v>20201</v>
      </c>
      <c r="N9071" s="289" t="s">
        <v>555</v>
      </c>
      <c r="O9071" s="289" t="s">
        <v>2173</v>
      </c>
      <c r="P9071" s="289" t="str">
        <f>VLOOKUP(CAT_Details[[#This Row],[Delivery Bp Customer Code]],Table6[],2,0)</f>
        <v>OYL1</v>
      </c>
    </row>
    <row r="9072" spans="1:16" x14ac:dyDescent="0.25">
      <c r="A9072" s="289" t="s">
        <v>75</v>
      </c>
      <c r="B9072">
        <v>6</v>
      </c>
      <c r="C9072">
        <v>1230</v>
      </c>
      <c r="D9072">
        <v>2.4</v>
      </c>
      <c r="E9072" s="289" t="s">
        <v>20202</v>
      </c>
      <c r="F9072">
        <v>5016481482</v>
      </c>
      <c r="G9072" s="276">
        <v>45835</v>
      </c>
      <c r="H9072">
        <v>20250617742674</v>
      </c>
      <c r="I9072">
        <v>4.1280000000000001</v>
      </c>
      <c r="J9072" s="289" t="s">
        <v>350</v>
      </c>
      <c r="K9072" s="289" t="s">
        <v>20203</v>
      </c>
      <c r="L9072" s="289" t="s">
        <v>275</v>
      </c>
      <c r="M9072" s="289" t="s">
        <v>19749</v>
      </c>
      <c r="N9072" s="289" t="s">
        <v>16007</v>
      </c>
      <c r="O9072" s="289" t="s">
        <v>2173</v>
      </c>
      <c r="P9072" s="289" t="str">
        <f>VLOOKUP(CAT_Details[[#This Row],[Delivery Bp Customer Code]],Table6[],2,0)</f>
        <v>OYL1</v>
      </c>
    </row>
    <row r="9073" spans="1:16" x14ac:dyDescent="0.25">
      <c r="A9073" s="289" t="s">
        <v>75</v>
      </c>
      <c r="B9073">
        <v>1</v>
      </c>
      <c r="C9073">
        <v>80</v>
      </c>
      <c r="D9073">
        <v>0.2</v>
      </c>
      <c r="E9073" s="289" t="s">
        <v>20204</v>
      </c>
      <c r="F9073">
        <v>5016481502</v>
      </c>
      <c r="G9073" s="276">
        <v>45835</v>
      </c>
      <c r="H9073">
        <v>20250619744584</v>
      </c>
      <c r="I9073">
        <v>0.14399999999999999</v>
      </c>
      <c r="J9073" s="289" t="s">
        <v>280</v>
      </c>
      <c r="K9073" s="289" t="s">
        <v>20205</v>
      </c>
      <c r="L9073" s="289" t="s">
        <v>275</v>
      </c>
      <c r="M9073" s="289" t="s">
        <v>20206</v>
      </c>
      <c r="N9073" s="289" t="s">
        <v>2813</v>
      </c>
      <c r="O9073" s="289" t="s">
        <v>2173</v>
      </c>
      <c r="P9073" s="289" t="str">
        <f>VLOOKUP(CAT_Details[[#This Row],[Delivery Bp Customer Code]],Table6[],2,0)</f>
        <v>OYL1</v>
      </c>
    </row>
    <row r="9074" spans="1:16" x14ac:dyDescent="0.25">
      <c r="A9074" s="289" t="s">
        <v>75</v>
      </c>
      <c r="B9074">
        <v>11</v>
      </c>
      <c r="C9074">
        <v>71.5</v>
      </c>
      <c r="D9074">
        <v>0.26</v>
      </c>
      <c r="E9074" s="289" t="s">
        <v>20207</v>
      </c>
      <c r="F9074">
        <v>5016481854</v>
      </c>
      <c r="G9074" s="276">
        <v>45835</v>
      </c>
      <c r="H9074">
        <v>20250619744621</v>
      </c>
      <c r="I9074">
        <v>6.7000000000000004E-2</v>
      </c>
      <c r="J9074" s="289" t="s">
        <v>324</v>
      </c>
      <c r="K9074" s="289" t="s">
        <v>20208</v>
      </c>
      <c r="L9074" s="289" t="s">
        <v>275</v>
      </c>
      <c r="M9074" s="289" t="s">
        <v>20193</v>
      </c>
      <c r="N9074" s="289" t="s">
        <v>15858</v>
      </c>
      <c r="O9074" s="289" t="s">
        <v>2173</v>
      </c>
      <c r="P9074" s="289" t="str">
        <f>VLOOKUP(CAT_Details[[#This Row],[Delivery Bp Customer Code]],Table6[],2,0)</f>
        <v>OYL1</v>
      </c>
    </row>
    <row r="9075" spans="1:16" x14ac:dyDescent="0.25">
      <c r="A9075" s="289" t="s">
        <v>75</v>
      </c>
      <c r="B9075">
        <v>4</v>
      </c>
      <c r="C9075">
        <v>17.2</v>
      </c>
      <c r="D9075">
        <v>0.1</v>
      </c>
      <c r="E9075" s="289" t="s">
        <v>20207</v>
      </c>
      <c r="F9075">
        <v>5016481856</v>
      </c>
      <c r="G9075" s="276">
        <v>45835</v>
      </c>
      <c r="H9075">
        <v>20250620745447</v>
      </c>
      <c r="I9075">
        <v>2.4E-2</v>
      </c>
      <c r="J9075" s="289" t="s">
        <v>324</v>
      </c>
      <c r="K9075" s="289" t="s">
        <v>20209</v>
      </c>
      <c r="L9075" s="289" t="s">
        <v>275</v>
      </c>
      <c r="M9075" s="289" t="s">
        <v>20193</v>
      </c>
      <c r="N9075" s="289" t="s">
        <v>15858</v>
      </c>
      <c r="O9075" s="289" t="s">
        <v>2173</v>
      </c>
      <c r="P9075" s="289" t="str">
        <f>VLOOKUP(CAT_Details[[#This Row],[Delivery Bp Customer Code]],Table6[],2,0)</f>
        <v>OYL1</v>
      </c>
    </row>
    <row r="9076" spans="1:16" x14ac:dyDescent="0.25">
      <c r="A9076" s="289" t="s">
        <v>75</v>
      </c>
      <c r="B9076">
        <v>3</v>
      </c>
      <c r="C9076">
        <v>1364</v>
      </c>
      <c r="D9076">
        <v>0.6</v>
      </c>
      <c r="E9076" s="289" t="s">
        <v>20210</v>
      </c>
      <c r="F9076">
        <v>5016481905</v>
      </c>
      <c r="G9076" s="276">
        <v>45835</v>
      </c>
      <c r="H9076">
        <v>20250616741004</v>
      </c>
      <c r="I9076">
        <v>0.76300000000000001</v>
      </c>
      <c r="J9076" s="289" t="s">
        <v>350</v>
      </c>
      <c r="K9076" s="289" t="s">
        <v>20211</v>
      </c>
      <c r="L9076" s="289" t="s">
        <v>275</v>
      </c>
      <c r="M9076" s="289" t="s">
        <v>19749</v>
      </c>
      <c r="N9076" s="289" t="s">
        <v>602</v>
      </c>
      <c r="O9076" s="289" t="s">
        <v>2173</v>
      </c>
      <c r="P9076" s="289" t="str">
        <f>VLOOKUP(CAT_Details[[#This Row],[Delivery Bp Customer Code]],Table6[],2,0)</f>
        <v>OYL1</v>
      </c>
    </row>
    <row r="9077" spans="1:16" x14ac:dyDescent="0.25">
      <c r="A9077" s="289" t="s">
        <v>75</v>
      </c>
      <c r="B9077">
        <v>1</v>
      </c>
      <c r="C9077">
        <v>59</v>
      </c>
      <c r="D9077">
        <v>0.2</v>
      </c>
      <c r="E9077" s="289" t="s">
        <v>20212</v>
      </c>
      <c r="F9077">
        <v>5016495784</v>
      </c>
      <c r="G9077" s="276">
        <v>45835</v>
      </c>
      <c r="H9077">
        <v>20250620745664</v>
      </c>
      <c r="I9077">
        <v>0.125</v>
      </c>
      <c r="J9077" s="289" t="s">
        <v>280</v>
      </c>
      <c r="K9077" s="289" t="s">
        <v>20213</v>
      </c>
      <c r="L9077" s="289" t="s">
        <v>275</v>
      </c>
      <c r="M9077" s="289" t="s">
        <v>20176</v>
      </c>
      <c r="N9077" s="289" t="s">
        <v>2942</v>
      </c>
      <c r="O9077" s="289" t="s">
        <v>2173</v>
      </c>
      <c r="P9077" s="289" t="str">
        <f>VLOOKUP(CAT_Details[[#This Row],[Delivery Bp Customer Code]],Table6[],2,0)</f>
        <v>OYL1</v>
      </c>
    </row>
    <row r="9078" spans="1:16" x14ac:dyDescent="0.25">
      <c r="A9078" s="289" t="s">
        <v>75</v>
      </c>
      <c r="B9078">
        <v>39</v>
      </c>
      <c r="C9078">
        <v>16692</v>
      </c>
      <c r="D9078">
        <v>13</v>
      </c>
      <c r="E9078" s="289" t="s">
        <v>20214</v>
      </c>
      <c r="F9078">
        <v>5016495830</v>
      </c>
      <c r="G9078" s="276">
        <v>45835</v>
      </c>
      <c r="H9078">
        <v>20250623746305</v>
      </c>
      <c r="I9078">
        <v>24.96</v>
      </c>
      <c r="J9078" s="289" t="s">
        <v>324</v>
      </c>
      <c r="K9078" s="289" t="s">
        <v>20215</v>
      </c>
      <c r="L9078" s="289" t="s">
        <v>275</v>
      </c>
      <c r="M9078" s="289"/>
      <c r="N9078" s="289" t="s">
        <v>2172</v>
      </c>
      <c r="O9078" s="289" t="s">
        <v>2173</v>
      </c>
      <c r="P9078" s="289" t="str">
        <f>VLOOKUP(CAT_Details[[#This Row],[Delivery Bp Customer Code]],Table6[],2,0)</f>
        <v>OYL1</v>
      </c>
    </row>
    <row r="9079" spans="1:16" x14ac:dyDescent="0.25">
      <c r="A9079" s="289" t="s">
        <v>75</v>
      </c>
      <c r="B9079">
        <v>7</v>
      </c>
      <c r="C9079">
        <v>3300.01</v>
      </c>
      <c r="D9079">
        <v>2.8</v>
      </c>
      <c r="E9079" s="289" t="s">
        <v>20216</v>
      </c>
      <c r="F9079">
        <v>5016495948</v>
      </c>
      <c r="G9079" s="276">
        <v>45835</v>
      </c>
      <c r="H9079">
        <v>20250617742120</v>
      </c>
      <c r="I9079">
        <v>6.72</v>
      </c>
      <c r="J9079" s="289" t="s">
        <v>280</v>
      </c>
      <c r="K9079" s="289" t="s">
        <v>20217</v>
      </c>
      <c r="L9079" s="289" t="s">
        <v>275</v>
      </c>
      <c r="M9079" s="289" t="s">
        <v>20206</v>
      </c>
      <c r="N9079" s="289" t="s">
        <v>868</v>
      </c>
      <c r="O9079" s="289" t="s">
        <v>2173</v>
      </c>
      <c r="P9079" s="289" t="str">
        <f>VLOOKUP(CAT_Details[[#This Row],[Delivery Bp Customer Code]],Table6[],2,0)</f>
        <v>OYL1</v>
      </c>
    </row>
    <row r="9080" spans="1:16" x14ac:dyDescent="0.25">
      <c r="A9080" s="289" t="s">
        <v>75</v>
      </c>
      <c r="B9080">
        <v>3</v>
      </c>
      <c r="C9080">
        <v>1500</v>
      </c>
      <c r="D9080">
        <v>1.2</v>
      </c>
      <c r="E9080" s="289" t="s">
        <v>20218</v>
      </c>
      <c r="F9080">
        <v>5016511307</v>
      </c>
      <c r="G9080" s="276">
        <v>45835</v>
      </c>
      <c r="H9080">
        <v>20250623746702</v>
      </c>
      <c r="I9080">
        <v>2.88</v>
      </c>
      <c r="J9080" s="289" t="s">
        <v>273</v>
      </c>
      <c r="K9080" s="289" t="s">
        <v>20219</v>
      </c>
      <c r="L9080" s="289" t="s">
        <v>275</v>
      </c>
      <c r="M9080" s="289" t="s">
        <v>20220</v>
      </c>
      <c r="N9080" s="289" t="s">
        <v>1003</v>
      </c>
      <c r="O9080" s="289" t="s">
        <v>2173</v>
      </c>
      <c r="P9080" s="289" t="str">
        <f>VLOOKUP(CAT_Details[[#This Row],[Delivery Bp Customer Code]],Table6[],2,0)</f>
        <v>OYL1</v>
      </c>
    </row>
    <row r="9081" spans="1:16" x14ac:dyDescent="0.25">
      <c r="A9081" s="289" t="s">
        <v>75</v>
      </c>
      <c r="B9081">
        <v>1</v>
      </c>
      <c r="C9081">
        <v>56</v>
      </c>
      <c r="D9081">
        <v>0.4</v>
      </c>
      <c r="E9081" s="289" t="s">
        <v>20221</v>
      </c>
      <c r="F9081">
        <v>5016511562</v>
      </c>
      <c r="G9081" s="276">
        <v>45835</v>
      </c>
      <c r="H9081">
        <v>20250624747537</v>
      </c>
      <c r="I9081">
        <v>0.57599999999999996</v>
      </c>
      <c r="J9081" s="289" t="s">
        <v>273</v>
      </c>
      <c r="K9081" s="289" t="s">
        <v>20222</v>
      </c>
      <c r="L9081" s="289" t="s">
        <v>275</v>
      </c>
      <c r="M9081" s="289" t="s">
        <v>20220</v>
      </c>
      <c r="N9081" s="289" t="s">
        <v>2431</v>
      </c>
      <c r="O9081" s="289" t="s">
        <v>2173</v>
      </c>
      <c r="P9081" s="289" t="str">
        <f>VLOOKUP(CAT_Details[[#This Row],[Delivery Bp Customer Code]],Table6[],2,0)</f>
        <v>OYL1</v>
      </c>
    </row>
    <row r="9082" spans="1:16" x14ac:dyDescent="0.25">
      <c r="A9082" s="289" t="s">
        <v>17052</v>
      </c>
      <c r="B9082">
        <v>2</v>
      </c>
      <c r="C9082">
        <v>370</v>
      </c>
      <c r="D9082">
        <v>1.2</v>
      </c>
      <c r="E9082" s="289" t="s">
        <v>20223</v>
      </c>
      <c r="F9082">
        <v>5016411747</v>
      </c>
      <c r="G9082" s="276">
        <v>45835</v>
      </c>
      <c r="H9082">
        <v>20250612739764</v>
      </c>
      <c r="I9082">
        <v>4.32</v>
      </c>
      <c r="J9082" s="289" t="s">
        <v>1435</v>
      </c>
      <c r="K9082" s="289" t="s">
        <v>20224</v>
      </c>
      <c r="L9082" s="289" t="s">
        <v>280</v>
      </c>
      <c r="M9082" s="289" t="s">
        <v>20225</v>
      </c>
      <c r="N9082" s="289" t="s">
        <v>1438</v>
      </c>
      <c r="O9082" s="289" t="s">
        <v>18284</v>
      </c>
      <c r="P9082" s="289">
        <f>VLOOKUP(CAT_Details[[#This Row],[Delivery Bp Customer Code]],Table6[],2,0)</f>
        <v>3705</v>
      </c>
    </row>
    <row r="9083" spans="1:16" x14ac:dyDescent="0.25">
      <c r="A9083" s="289" t="s">
        <v>17052</v>
      </c>
      <c r="B9083">
        <v>1</v>
      </c>
      <c r="C9083">
        <v>970</v>
      </c>
      <c r="D9083">
        <v>0.4</v>
      </c>
      <c r="E9083" s="289" t="s">
        <v>20226</v>
      </c>
      <c r="F9083">
        <v>5016444266</v>
      </c>
      <c r="G9083" s="276">
        <v>45835</v>
      </c>
      <c r="H9083">
        <v>20250617742447</v>
      </c>
      <c r="I9083">
        <v>0.52800000000000002</v>
      </c>
      <c r="J9083" s="289" t="s">
        <v>317</v>
      </c>
      <c r="K9083" s="289" t="s">
        <v>20227</v>
      </c>
      <c r="L9083" s="289" t="s">
        <v>280</v>
      </c>
      <c r="M9083" s="289" t="s">
        <v>19783</v>
      </c>
      <c r="N9083" s="289" t="s">
        <v>16210</v>
      </c>
      <c r="O9083" s="289" t="s">
        <v>18284</v>
      </c>
      <c r="P9083" s="289">
        <f>VLOOKUP(CAT_Details[[#This Row],[Delivery Bp Customer Code]],Table6[],2,0)</f>
        <v>3705</v>
      </c>
    </row>
    <row r="9084" spans="1:16" x14ac:dyDescent="0.25">
      <c r="A9084" s="289" t="s">
        <v>17052</v>
      </c>
      <c r="B9084">
        <v>2</v>
      </c>
      <c r="C9084">
        <v>1388</v>
      </c>
      <c r="D9084">
        <v>1.25</v>
      </c>
      <c r="E9084" s="289" t="s">
        <v>20228</v>
      </c>
      <c r="F9084">
        <v>5016465851</v>
      </c>
      <c r="G9084" s="276">
        <v>45835</v>
      </c>
      <c r="H9084">
        <v>20250618743385</v>
      </c>
      <c r="I9084">
        <v>1.8</v>
      </c>
      <c r="J9084" s="289" t="s">
        <v>345</v>
      </c>
      <c r="K9084" s="289" t="s">
        <v>20229</v>
      </c>
      <c r="L9084" s="289" t="s">
        <v>280</v>
      </c>
      <c r="M9084" s="289" t="s">
        <v>20230</v>
      </c>
      <c r="N9084" s="289" t="s">
        <v>18695</v>
      </c>
      <c r="O9084" s="289" t="s">
        <v>18284</v>
      </c>
      <c r="P9084" s="289">
        <f>VLOOKUP(CAT_Details[[#This Row],[Delivery Bp Customer Code]],Table6[],2,0)</f>
        <v>3705</v>
      </c>
    </row>
    <row r="9085" spans="1:16" x14ac:dyDescent="0.25">
      <c r="A9085" s="289" t="s">
        <v>17052</v>
      </c>
      <c r="B9085">
        <v>2</v>
      </c>
      <c r="C9085">
        <v>45.46</v>
      </c>
      <c r="D9085">
        <v>0.21</v>
      </c>
      <c r="E9085" s="289" t="s">
        <v>20231</v>
      </c>
      <c r="F9085">
        <v>5016481359</v>
      </c>
      <c r="G9085" s="276">
        <v>45835</v>
      </c>
      <c r="H9085">
        <v>20250619744415</v>
      </c>
      <c r="I9085">
        <v>0.113</v>
      </c>
      <c r="J9085" s="289" t="s">
        <v>275</v>
      </c>
      <c r="K9085" s="289" t="s">
        <v>20232</v>
      </c>
      <c r="L9085" s="289" t="s">
        <v>280</v>
      </c>
      <c r="M9085" s="289" t="s">
        <v>20101</v>
      </c>
      <c r="N9085" s="289" t="s">
        <v>18877</v>
      </c>
      <c r="O9085" s="289" t="s">
        <v>18284</v>
      </c>
      <c r="P9085" s="289">
        <f>VLOOKUP(CAT_Details[[#This Row],[Delivery Bp Customer Code]],Table6[],2,0)</f>
        <v>3705</v>
      </c>
    </row>
    <row r="9086" spans="1:16" x14ac:dyDescent="0.25">
      <c r="A9086" s="289" t="s">
        <v>17052</v>
      </c>
      <c r="B9086">
        <v>13</v>
      </c>
      <c r="C9086">
        <v>498</v>
      </c>
      <c r="D9086">
        <v>2.61</v>
      </c>
      <c r="E9086" s="289" t="s">
        <v>20233</v>
      </c>
      <c r="F9086">
        <v>5016481724</v>
      </c>
      <c r="G9086" s="276">
        <v>45835</v>
      </c>
      <c r="H9086">
        <v>20250620745560</v>
      </c>
      <c r="I9086">
        <v>3.1850000000000001</v>
      </c>
      <c r="J9086" s="289" t="s">
        <v>275</v>
      </c>
      <c r="K9086" s="289" t="s">
        <v>20234</v>
      </c>
      <c r="L9086" s="289" t="s">
        <v>280</v>
      </c>
      <c r="M9086" s="289" t="s">
        <v>20101</v>
      </c>
      <c r="N9086" s="289" t="s">
        <v>19156</v>
      </c>
      <c r="O9086" s="289" t="s">
        <v>18284</v>
      </c>
      <c r="P9086" s="289">
        <f>VLOOKUP(CAT_Details[[#This Row],[Delivery Bp Customer Code]],Table6[],2,0)</f>
        <v>3705</v>
      </c>
    </row>
    <row r="9087" spans="1:16" x14ac:dyDescent="0.25">
      <c r="A9087" s="289" t="s">
        <v>17052</v>
      </c>
      <c r="B9087">
        <v>2</v>
      </c>
      <c r="C9087">
        <v>168.8</v>
      </c>
      <c r="D9087">
        <v>0.6</v>
      </c>
      <c r="E9087" s="289" t="s">
        <v>20235</v>
      </c>
      <c r="F9087">
        <v>5016481765</v>
      </c>
      <c r="G9087" s="276">
        <v>45835</v>
      </c>
      <c r="H9087">
        <v>20250618744003</v>
      </c>
      <c r="I9087">
        <v>0.78700000000000003</v>
      </c>
      <c r="J9087" s="289" t="s">
        <v>302</v>
      </c>
      <c r="K9087" s="289" t="s">
        <v>20236</v>
      </c>
      <c r="L9087" s="289" t="s">
        <v>280</v>
      </c>
      <c r="M9087" s="289" t="s">
        <v>20077</v>
      </c>
      <c r="N9087" s="289" t="s">
        <v>18873</v>
      </c>
      <c r="O9087" s="289" t="s">
        <v>18284</v>
      </c>
      <c r="P9087" s="289">
        <f>VLOOKUP(CAT_Details[[#This Row],[Delivery Bp Customer Code]],Table6[],2,0)</f>
        <v>3705</v>
      </c>
    </row>
    <row r="9088" spans="1:16" x14ac:dyDescent="0.25">
      <c r="A9088" s="289" t="s">
        <v>17052</v>
      </c>
      <c r="B9088">
        <v>1</v>
      </c>
      <c r="C9088">
        <v>54</v>
      </c>
      <c r="D9088">
        <v>0.37</v>
      </c>
      <c r="E9088" s="289" t="s">
        <v>20237</v>
      </c>
      <c r="F9088">
        <v>5016481799</v>
      </c>
      <c r="G9088" s="276">
        <v>45835</v>
      </c>
      <c r="H9088">
        <v>20250619744544</v>
      </c>
      <c r="I9088">
        <v>0.39600000000000002</v>
      </c>
      <c r="J9088" s="289" t="s">
        <v>275</v>
      </c>
      <c r="K9088" s="289" t="s">
        <v>20238</v>
      </c>
      <c r="L9088" s="289" t="s">
        <v>280</v>
      </c>
      <c r="M9088" s="289" t="s">
        <v>20101</v>
      </c>
      <c r="N9088" s="289" t="s">
        <v>19575</v>
      </c>
      <c r="O9088" s="289" t="s">
        <v>18284</v>
      </c>
      <c r="P9088" s="289">
        <f>VLOOKUP(CAT_Details[[#This Row],[Delivery Bp Customer Code]],Table6[],2,0)</f>
        <v>3705</v>
      </c>
    </row>
    <row r="9089" spans="1:16" x14ac:dyDescent="0.25">
      <c r="A9089" s="289" t="s">
        <v>17052</v>
      </c>
      <c r="B9089">
        <v>10</v>
      </c>
      <c r="C9089">
        <v>2084</v>
      </c>
      <c r="D9089">
        <v>1.57</v>
      </c>
      <c r="E9089" s="289" t="s">
        <v>20239</v>
      </c>
      <c r="F9089">
        <v>5016481819</v>
      </c>
      <c r="G9089" s="276">
        <v>45835</v>
      </c>
      <c r="H9089">
        <v>20250620745544</v>
      </c>
      <c r="I9089">
        <v>1.9930000000000001</v>
      </c>
      <c r="J9089" s="289" t="s">
        <v>275</v>
      </c>
      <c r="K9089" s="289" t="s">
        <v>20240</v>
      </c>
      <c r="L9089" s="289" t="s">
        <v>280</v>
      </c>
      <c r="M9089" s="289" t="s">
        <v>20101</v>
      </c>
      <c r="N9089" s="289" t="s">
        <v>20241</v>
      </c>
      <c r="O9089" s="289" t="s">
        <v>18284</v>
      </c>
      <c r="P9089" s="289">
        <f>VLOOKUP(CAT_Details[[#This Row],[Delivery Bp Customer Code]],Table6[],2,0)</f>
        <v>3705</v>
      </c>
    </row>
    <row r="9090" spans="1:16" x14ac:dyDescent="0.25">
      <c r="A9090" s="289" t="s">
        <v>17052</v>
      </c>
      <c r="B9090">
        <v>1</v>
      </c>
      <c r="C9090">
        <v>75</v>
      </c>
      <c r="D9090">
        <v>0.5</v>
      </c>
      <c r="E9090" s="289" t="s">
        <v>20242</v>
      </c>
      <c r="F9090">
        <v>5016482016</v>
      </c>
      <c r="G9090" s="276">
        <v>45835</v>
      </c>
      <c r="H9090">
        <v>20250620745516</v>
      </c>
      <c r="I9090">
        <v>0.36</v>
      </c>
      <c r="J9090" s="289" t="s">
        <v>275</v>
      </c>
      <c r="K9090" s="289" t="s">
        <v>20243</v>
      </c>
      <c r="L9090" s="289" t="s">
        <v>280</v>
      </c>
      <c r="M9090" s="289" t="s">
        <v>20101</v>
      </c>
      <c r="N9090" s="289" t="s">
        <v>18889</v>
      </c>
      <c r="O9090" s="289" t="s">
        <v>18284</v>
      </c>
      <c r="P9090" s="289">
        <f>VLOOKUP(CAT_Details[[#This Row],[Delivery Bp Customer Code]],Table6[],2,0)</f>
        <v>3705</v>
      </c>
    </row>
    <row r="9091" spans="1:16" x14ac:dyDescent="0.25">
      <c r="A9091" s="289" t="s">
        <v>17052</v>
      </c>
      <c r="B9091">
        <v>12</v>
      </c>
      <c r="C9091">
        <v>682</v>
      </c>
      <c r="D9091">
        <v>6.4</v>
      </c>
      <c r="E9091" s="289" t="s">
        <v>20244</v>
      </c>
      <c r="F9091">
        <v>5016511712</v>
      </c>
      <c r="G9091" s="276">
        <v>45835</v>
      </c>
      <c r="H9091">
        <v>20250623746352</v>
      </c>
      <c r="I9091">
        <v>14.592000000000001</v>
      </c>
      <c r="J9091" s="289" t="s">
        <v>302</v>
      </c>
      <c r="K9091" s="289" t="s">
        <v>20245</v>
      </c>
      <c r="L9091" s="289" t="s">
        <v>280</v>
      </c>
      <c r="M9091" s="289" t="s">
        <v>20246</v>
      </c>
      <c r="N9091" s="289" t="s">
        <v>305</v>
      </c>
      <c r="O9091" s="289" t="s">
        <v>18284</v>
      </c>
      <c r="P9091" s="289">
        <f>VLOOKUP(CAT_Details[[#This Row],[Delivery Bp Customer Code]],Table6[],2,0)</f>
        <v>3705</v>
      </c>
    </row>
    <row r="9092" spans="1:16" x14ac:dyDescent="0.25">
      <c r="A9092" s="289" t="s">
        <v>17052</v>
      </c>
      <c r="B9092">
        <v>12</v>
      </c>
      <c r="C9092">
        <v>425</v>
      </c>
      <c r="D9092">
        <v>5.3</v>
      </c>
      <c r="E9092" s="289" t="s">
        <v>20247</v>
      </c>
      <c r="F9092">
        <v>5016512142</v>
      </c>
      <c r="G9092" s="276">
        <v>45835</v>
      </c>
      <c r="H9092">
        <v>20250623746809</v>
      </c>
      <c r="I9092">
        <v>12.72</v>
      </c>
      <c r="J9092" s="289" t="s">
        <v>302</v>
      </c>
      <c r="K9092" s="289" t="s">
        <v>20248</v>
      </c>
      <c r="L9092" s="289" t="s">
        <v>280</v>
      </c>
      <c r="M9092" s="289" t="s">
        <v>20246</v>
      </c>
      <c r="N9092" s="289" t="s">
        <v>18288</v>
      </c>
      <c r="O9092" s="289" t="s">
        <v>18284</v>
      </c>
      <c r="P9092" s="289">
        <f>VLOOKUP(CAT_Details[[#This Row],[Delivery Bp Customer Code]],Table6[],2,0)</f>
        <v>3705</v>
      </c>
    </row>
    <row r="9093" spans="1:16" x14ac:dyDescent="0.25">
      <c r="A9093" s="289" t="s">
        <v>3771</v>
      </c>
      <c r="B9093">
        <v>33</v>
      </c>
      <c r="C9093">
        <v>1548</v>
      </c>
      <c r="D9093">
        <v>13.6</v>
      </c>
      <c r="E9093" s="289" t="s">
        <v>20249</v>
      </c>
      <c r="F9093">
        <v>5016466368</v>
      </c>
      <c r="G9093" s="276">
        <v>45835</v>
      </c>
      <c r="H9093">
        <v>20250618743905</v>
      </c>
      <c r="I9093">
        <v>39.6</v>
      </c>
      <c r="J9093" s="289" t="s">
        <v>324</v>
      </c>
      <c r="K9093" s="289" t="s">
        <v>20250</v>
      </c>
      <c r="L9093" s="289" t="s">
        <v>275</v>
      </c>
      <c r="M9093" s="289" t="s">
        <v>20196</v>
      </c>
      <c r="N9093" s="289" t="s">
        <v>4100</v>
      </c>
      <c r="O9093" s="289" t="s">
        <v>3775</v>
      </c>
      <c r="P9093" s="289">
        <f>VLOOKUP(CAT_Details[[#This Row],[Delivery Bp Customer Code]],Table6[],2,0)</f>
        <v>3401</v>
      </c>
    </row>
    <row r="9094" spans="1:16" x14ac:dyDescent="0.25">
      <c r="A9094" s="289" t="s">
        <v>3771</v>
      </c>
      <c r="B9094">
        <v>35</v>
      </c>
      <c r="C9094">
        <v>1290</v>
      </c>
      <c r="D9094">
        <v>21.4</v>
      </c>
      <c r="E9094" s="289" t="s">
        <v>20251</v>
      </c>
      <c r="F9094">
        <v>5016481848</v>
      </c>
      <c r="G9094" s="276">
        <v>45835</v>
      </c>
      <c r="H9094">
        <v>20250626749994</v>
      </c>
      <c r="I9094">
        <v>43.872</v>
      </c>
      <c r="J9094" s="289" t="s">
        <v>324</v>
      </c>
      <c r="K9094" s="289" t="s">
        <v>20252</v>
      </c>
      <c r="L9094" s="289" t="s">
        <v>275</v>
      </c>
      <c r="M9094" s="289" t="s">
        <v>20253</v>
      </c>
      <c r="N9094" s="289" t="s">
        <v>4100</v>
      </c>
      <c r="O9094" s="289" t="s">
        <v>3775</v>
      </c>
      <c r="P9094" s="289">
        <f>VLOOKUP(CAT_Details[[#This Row],[Delivery Bp Customer Code]],Table6[],2,0)</f>
        <v>3401</v>
      </c>
    </row>
    <row r="9095" spans="1:16" x14ac:dyDescent="0.25">
      <c r="A9095" s="289" t="s">
        <v>3329</v>
      </c>
      <c r="B9095">
        <v>6</v>
      </c>
      <c r="C9095">
        <v>1692</v>
      </c>
      <c r="D9095">
        <v>2.2000000000000002</v>
      </c>
      <c r="E9095" s="289" t="s">
        <v>20254</v>
      </c>
      <c r="F9095">
        <v>5016444090</v>
      </c>
      <c r="G9095" s="276">
        <v>45835</v>
      </c>
      <c r="H9095">
        <v>20250617742326</v>
      </c>
      <c r="I9095">
        <v>5.28</v>
      </c>
      <c r="J9095" s="289" t="s">
        <v>317</v>
      </c>
      <c r="K9095" s="289" t="s">
        <v>20255</v>
      </c>
      <c r="L9095" s="289" t="s">
        <v>275</v>
      </c>
      <c r="M9095" s="289" t="s">
        <v>20256</v>
      </c>
      <c r="N9095" s="289" t="s">
        <v>3966</v>
      </c>
      <c r="O9095" s="289" t="s">
        <v>3332</v>
      </c>
      <c r="P9095" s="289">
        <f>VLOOKUP(CAT_Details[[#This Row],[Delivery Bp Customer Code]],Table6[],2,0)</f>
        <v>3402</v>
      </c>
    </row>
    <row r="9096" spans="1:16" x14ac:dyDescent="0.25">
      <c r="A9096" s="289" t="s">
        <v>3329</v>
      </c>
      <c r="B9096">
        <v>4</v>
      </c>
      <c r="C9096">
        <v>371</v>
      </c>
      <c r="D9096">
        <v>1.2</v>
      </c>
      <c r="E9096" s="289" t="s">
        <v>20257</v>
      </c>
      <c r="F9096">
        <v>5016455016</v>
      </c>
      <c r="G9096" s="276">
        <v>45835</v>
      </c>
      <c r="H9096">
        <v>20250616741406</v>
      </c>
      <c r="I9096">
        <v>2.8319999999999999</v>
      </c>
      <c r="J9096" s="289" t="s">
        <v>401</v>
      </c>
      <c r="K9096" s="289" t="s">
        <v>20258</v>
      </c>
      <c r="L9096" s="289" t="s">
        <v>275</v>
      </c>
      <c r="M9096" s="289" t="s">
        <v>20259</v>
      </c>
      <c r="N9096" s="289" t="s">
        <v>2533</v>
      </c>
      <c r="O9096" s="289" t="s">
        <v>3332</v>
      </c>
      <c r="P9096" s="289">
        <f>VLOOKUP(CAT_Details[[#This Row],[Delivery Bp Customer Code]],Table6[],2,0)</f>
        <v>3402</v>
      </c>
    </row>
    <row r="9097" spans="1:16" x14ac:dyDescent="0.25">
      <c r="A9097" s="289" t="s">
        <v>3329</v>
      </c>
      <c r="B9097">
        <v>4</v>
      </c>
      <c r="C9097">
        <v>705</v>
      </c>
      <c r="D9097">
        <v>1.6</v>
      </c>
      <c r="E9097" s="289" t="s">
        <v>20199</v>
      </c>
      <c r="F9097">
        <v>5016455025</v>
      </c>
      <c r="G9097" s="276">
        <v>45835</v>
      </c>
      <c r="H9097">
        <v>20250616741365</v>
      </c>
      <c r="I9097">
        <v>4.032</v>
      </c>
      <c r="J9097" s="289" t="s">
        <v>294</v>
      </c>
      <c r="K9097" s="289" t="s">
        <v>20260</v>
      </c>
      <c r="L9097" s="289" t="s">
        <v>275</v>
      </c>
      <c r="M9097" s="289" t="s">
        <v>20201</v>
      </c>
      <c r="N9097" s="289" t="s">
        <v>555</v>
      </c>
      <c r="O9097" s="289" t="s">
        <v>3332</v>
      </c>
      <c r="P9097" s="289">
        <f>VLOOKUP(CAT_Details[[#This Row],[Delivery Bp Customer Code]],Table6[],2,0)</f>
        <v>3402</v>
      </c>
    </row>
    <row r="9098" spans="1:16" x14ac:dyDescent="0.25">
      <c r="A9098" s="289" t="s">
        <v>3329</v>
      </c>
      <c r="B9098">
        <v>1</v>
      </c>
      <c r="C9098">
        <v>70</v>
      </c>
      <c r="D9098">
        <v>0.2</v>
      </c>
      <c r="E9098" s="289" t="s">
        <v>20261</v>
      </c>
      <c r="F9098">
        <v>5016466028</v>
      </c>
      <c r="G9098" s="276">
        <v>45835</v>
      </c>
      <c r="H9098">
        <v>20250618744010</v>
      </c>
      <c r="I9098">
        <v>0.192</v>
      </c>
      <c r="J9098" s="289" t="s">
        <v>324</v>
      </c>
      <c r="K9098" s="289" t="s">
        <v>20262</v>
      </c>
      <c r="L9098" s="289" t="s">
        <v>275</v>
      </c>
      <c r="M9098" s="289" t="s">
        <v>20263</v>
      </c>
      <c r="N9098" s="289" t="s">
        <v>16153</v>
      </c>
      <c r="O9098" s="289" t="s">
        <v>3332</v>
      </c>
      <c r="P9098" s="289">
        <f>VLOOKUP(CAT_Details[[#This Row],[Delivery Bp Customer Code]],Table6[],2,0)</f>
        <v>3402</v>
      </c>
    </row>
    <row r="9099" spans="1:16" x14ac:dyDescent="0.25">
      <c r="A9099" s="289" t="s">
        <v>3329</v>
      </c>
      <c r="B9099">
        <v>1</v>
      </c>
      <c r="C9099">
        <v>97</v>
      </c>
      <c r="D9099">
        <v>0.4</v>
      </c>
      <c r="E9099" s="289" t="s">
        <v>20264</v>
      </c>
      <c r="F9099">
        <v>5016481706</v>
      </c>
      <c r="G9099" s="276">
        <v>45835</v>
      </c>
      <c r="H9099">
        <v>20250619745056</v>
      </c>
      <c r="I9099">
        <v>0.48</v>
      </c>
      <c r="J9099" s="289" t="s">
        <v>280</v>
      </c>
      <c r="K9099" s="289" t="s">
        <v>20265</v>
      </c>
      <c r="L9099" s="289" t="s">
        <v>275</v>
      </c>
      <c r="M9099" s="289" t="s">
        <v>20176</v>
      </c>
      <c r="N9099" s="289" t="s">
        <v>619</v>
      </c>
      <c r="O9099" s="289" t="s">
        <v>3332</v>
      </c>
      <c r="P9099" s="289">
        <f>VLOOKUP(CAT_Details[[#This Row],[Delivery Bp Customer Code]],Table6[],2,0)</f>
        <v>3402</v>
      </c>
    </row>
    <row r="9100" spans="1:16" x14ac:dyDescent="0.25">
      <c r="A9100" s="289" t="s">
        <v>3329</v>
      </c>
      <c r="B9100">
        <v>3</v>
      </c>
      <c r="C9100">
        <v>675</v>
      </c>
      <c r="D9100">
        <v>1.2</v>
      </c>
      <c r="E9100" s="289" t="s">
        <v>20264</v>
      </c>
      <c r="F9100">
        <v>5016481707</v>
      </c>
      <c r="G9100" s="276">
        <v>45835</v>
      </c>
      <c r="H9100">
        <v>20250619745054</v>
      </c>
      <c r="I9100">
        <v>2.88</v>
      </c>
      <c r="J9100" s="289" t="s">
        <v>280</v>
      </c>
      <c r="K9100" s="289" t="s">
        <v>20266</v>
      </c>
      <c r="L9100" s="289" t="s">
        <v>275</v>
      </c>
      <c r="M9100" s="289" t="s">
        <v>20176</v>
      </c>
      <c r="N9100" s="289" t="s">
        <v>619</v>
      </c>
      <c r="O9100" s="289" t="s">
        <v>3332</v>
      </c>
      <c r="P9100" s="289">
        <f>VLOOKUP(CAT_Details[[#This Row],[Delivery Bp Customer Code]],Table6[],2,0)</f>
        <v>3402</v>
      </c>
    </row>
    <row r="9101" spans="1:16" x14ac:dyDescent="0.25">
      <c r="A9101" s="289" t="s">
        <v>3329</v>
      </c>
      <c r="B9101">
        <v>7</v>
      </c>
      <c r="C9101">
        <v>86</v>
      </c>
      <c r="D9101">
        <v>0.56000000000000005</v>
      </c>
      <c r="E9101" s="289" t="s">
        <v>20267</v>
      </c>
      <c r="F9101">
        <v>5016510924</v>
      </c>
      <c r="G9101" s="276">
        <v>45835</v>
      </c>
      <c r="H9101">
        <v>20250623746210</v>
      </c>
      <c r="I9101">
        <v>0.39700000000000002</v>
      </c>
      <c r="J9101" s="289" t="s">
        <v>302</v>
      </c>
      <c r="K9101" s="289" t="s">
        <v>20268</v>
      </c>
      <c r="L9101" s="289" t="s">
        <v>275</v>
      </c>
      <c r="M9101" s="289" t="s">
        <v>19926</v>
      </c>
      <c r="N9101" s="289" t="s">
        <v>15493</v>
      </c>
      <c r="O9101" s="289" t="s">
        <v>3332</v>
      </c>
      <c r="P9101" s="289">
        <f>VLOOKUP(CAT_Details[[#This Row],[Delivery Bp Customer Code]],Table6[],2,0)</f>
        <v>3402</v>
      </c>
    </row>
    <row r="9102" spans="1:16" x14ac:dyDescent="0.25">
      <c r="A9102" s="289" t="s">
        <v>3329</v>
      </c>
      <c r="B9102">
        <v>18</v>
      </c>
      <c r="C9102">
        <v>900</v>
      </c>
      <c r="D9102">
        <v>13.2</v>
      </c>
      <c r="E9102" s="289" t="s">
        <v>20269</v>
      </c>
      <c r="F9102">
        <v>5016511762</v>
      </c>
      <c r="G9102" s="276">
        <v>45835</v>
      </c>
      <c r="H9102">
        <v>20250624747607</v>
      </c>
      <c r="I9102">
        <v>29.693000000000001</v>
      </c>
      <c r="J9102" s="289" t="s">
        <v>273</v>
      </c>
      <c r="K9102" s="289" t="s">
        <v>20270</v>
      </c>
      <c r="L9102" s="289" t="s">
        <v>275</v>
      </c>
      <c r="M9102" s="289" t="s">
        <v>20220</v>
      </c>
      <c r="N9102" s="289" t="s">
        <v>1240</v>
      </c>
      <c r="O9102" s="289" t="s">
        <v>3332</v>
      </c>
      <c r="P9102" s="289">
        <f>VLOOKUP(CAT_Details[[#This Row],[Delivery Bp Customer Code]],Table6[],2,0)</f>
        <v>3402</v>
      </c>
    </row>
    <row r="9103" spans="1:16" x14ac:dyDescent="0.25">
      <c r="A9103" s="289" t="s">
        <v>707</v>
      </c>
      <c r="B9103">
        <v>25</v>
      </c>
      <c r="C9103">
        <v>11361</v>
      </c>
      <c r="D9103">
        <v>9.56</v>
      </c>
      <c r="E9103" s="289" t="s">
        <v>20271</v>
      </c>
      <c r="F9103">
        <v>5016524780</v>
      </c>
      <c r="G9103" s="276">
        <v>45835</v>
      </c>
      <c r="I9103">
        <v>12.595000000000001</v>
      </c>
      <c r="J9103" s="289" t="s">
        <v>350</v>
      </c>
      <c r="K9103" s="289" t="s">
        <v>20272</v>
      </c>
      <c r="L9103" s="289" t="s">
        <v>273</v>
      </c>
      <c r="M9103" s="289" t="s">
        <v>20273</v>
      </c>
      <c r="N9103" s="289" t="s">
        <v>16620</v>
      </c>
      <c r="O9103" s="289" t="s">
        <v>711</v>
      </c>
      <c r="P9103" s="289" t="str">
        <f>VLOOKUP(CAT_Details[[#This Row],[Delivery Bp Customer Code]],Table6[],2,0)</f>
        <v>No Loc</v>
      </c>
    </row>
    <row r="9104" spans="1:16" x14ac:dyDescent="0.25">
      <c r="A9104" s="289" t="s">
        <v>14512</v>
      </c>
      <c r="B9104">
        <v>8</v>
      </c>
      <c r="C9104">
        <v>9168</v>
      </c>
      <c r="D9104">
        <v>13</v>
      </c>
      <c r="E9104" s="289" t="s">
        <v>20274</v>
      </c>
      <c r="F9104">
        <v>5016524630</v>
      </c>
      <c r="G9104" s="276">
        <v>45835</v>
      </c>
      <c r="I9104">
        <v>9.2159999999999993</v>
      </c>
      <c r="J9104" s="289" t="s">
        <v>350</v>
      </c>
      <c r="K9104" s="289" t="s">
        <v>20275</v>
      </c>
      <c r="L9104" s="289" t="s">
        <v>273</v>
      </c>
      <c r="M9104" s="289" t="s">
        <v>20276</v>
      </c>
      <c r="N9104" s="289" t="s">
        <v>20277</v>
      </c>
      <c r="O9104" s="289" t="s">
        <v>14517</v>
      </c>
      <c r="P9104" s="289" t="str">
        <f>VLOOKUP(CAT_Details[[#This Row],[Delivery Bp Customer Code]],Table6[],2,0)</f>
        <v>No Loc</v>
      </c>
    </row>
    <row r="9105" spans="1:16" x14ac:dyDescent="0.25">
      <c r="A9105" s="289" t="s">
        <v>76</v>
      </c>
      <c r="B9105">
        <v>1</v>
      </c>
      <c r="C9105">
        <v>25</v>
      </c>
      <c r="D9105">
        <v>0.4</v>
      </c>
      <c r="E9105" s="289" t="s">
        <v>20278</v>
      </c>
      <c r="F9105">
        <v>5016455036</v>
      </c>
      <c r="G9105" s="276">
        <v>45835</v>
      </c>
      <c r="H9105">
        <v>20250617742574</v>
      </c>
      <c r="I9105">
        <v>0.57599999999999996</v>
      </c>
      <c r="J9105" s="289" t="s">
        <v>294</v>
      </c>
      <c r="K9105" s="289" t="s">
        <v>20279</v>
      </c>
      <c r="L9105" s="289" t="s">
        <v>275</v>
      </c>
      <c r="M9105" s="289" t="s">
        <v>20201</v>
      </c>
      <c r="N9105" s="289" t="s">
        <v>16159</v>
      </c>
      <c r="O9105" s="289" t="s">
        <v>16049</v>
      </c>
      <c r="P9105" s="289" t="str">
        <f>VLOOKUP(CAT_Details[[#This Row],[Delivery Bp Customer Code]],Table6[],2,0)</f>
        <v>MZ02</v>
      </c>
    </row>
    <row r="9106" spans="1:16" x14ac:dyDescent="0.25">
      <c r="A9106" s="289" t="s">
        <v>76</v>
      </c>
      <c r="B9106">
        <v>1</v>
      </c>
      <c r="C9106">
        <v>62</v>
      </c>
      <c r="D9106">
        <v>0.4</v>
      </c>
      <c r="E9106" s="289" t="s">
        <v>20280</v>
      </c>
      <c r="F9106">
        <v>5016455063</v>
      </c>
      <c r="G9106" s="276">
        <v>45835</v>
      </c>
      <c r="H9106">
        <v>20250616741039</v>
      </c>
      <c r="I9106">
        <v>0.432</v>
      </c>
      <c r="J9106" s="289" t="s">
        <v>294</v>
      </c>
      <c r="K9106" s="289" t="s">
        <v>20281</v>
      </c>
      <c r="L9106" s="289" t="s">
        <v>275</v>
      </c>
      <c r="M9106" s="289" t="s">
        <v>19926</v>
      </c>
      <c r="N9106" s="289" t="s">
        <v>504</v>
      </c>
      <c r="O9106" s="289" t="s">
        <v>16049</v>
      </c>
      <c r="P9106" s="289" t="str">
        <f>VLOOKUP(CAT_Details[[#This Row],[Delivery Bp Customer Code]],Table6[],2,0)</f>
        <v>MZ02</v>
      </c>
    </row>
    <row r="9107" spans="1:16" x14ac:dyDescent="0.25">
      <c r="A9107" s="289" t="s">
        <v>76</v>
      </c>
      <c r="B9107">
        <v>1</v>
      </c>
      <c r="C9107">
        <v>135</v>
      </c>
      <c r="D9107">
        <v>0.4</v>
      </c>
      <c r="E9107" s="289" t="s">
        <v>20282</v>
      </c>
      <c r="F9107">
        <v>5016465948</v>
      </c>
      <c r="G9107" s="276">
        <v>45835</v>
      </c>
      <c r="H9107">
        <v>20250618744019</v>
      </c>
      <c r="I9107">
        <v>0.76800000000000002</v>
      </c>
      <c r="J9107" s="289" t="s">
        <v>324</v>
      </c>
      <c r="K9107" s="289" t="s">
        <v>20283</v>
      </c>
      <c r="L9107" s="289" t="s">
        <v>275</v>
      </c>
      <c r="M9107" s="289" t="s">
        <v>20284</v>
      </c>
      <c r="N9107" s="289" t="s">
        <v>531</v>
      </c>
      <c r="O9107" s="289" t="s">
        <v>16049</v>
      </c>
      <c r="P9107" s="289" t="str">
        <f>VLOOKUP(CAT_Details[[#This Row],[Delivery Bp Customer Code]],Table6[],2,0)</f>
        <v>MZ02</v>
      </c>
    </row>
    <row r="9108" spans="1:16" x14ac:dyDescent="0.25">
      <c r="A9108" s="289" t="s">
        <v>76</v>
      </c>
      <c r="B9108">
        <v>2</v>
      </c>
      <c r="C9108">
        <v>693</v>
      </c>
      <c r="D9108">
        <v>0.67</v>
      </c>
      <c r="E9108" s="289" t="s">
        <v>20285</v>
      </c>
      <c r="F9108">
        <v>5016481743</v>
      </c>
      <c r="G9108" s="276">
        <v>45835</v>
      </c>
      <c r="H9108">
        <v>20250620745602</v>
      </c>
      <c r="I9108">
        <v>1.28</v>
      </c>
      <c r="J9108" s="289" t="s">
        <v>324</v>
      </c>
      <c r="K9108" s="289" t="s">
        <v>20286</v>
      </c>
      <c r="L9108" s="289" t="s">
        <v>275</v>
      </c>
      <c r="M9108" s="289" t="s">
        <v>20287</v>
      </c>
      <c r="N9108" s="289" t="s">
        <v>2172</v>
      </c>
      <c r="O9108" s="289" t="s">
        <v>16049</v>
      </c>
      <c r="P9108" s="289" t="str">
        <f>VLOOKUP(CAT_Details[[#This Row],[Delivery Bp Customer Code]],Table6[],2,0)</f>
        <v>MZ02</v>
      </c>
    </row>
    <row r="9109" spans="1:16" x14ac:dyDescent="0.25">
      <c r="A9109" s="289" t="s">
        <v>285</v>
      </c>
      <c r="B9109">
        <v>3</v>
      </c>
      <c r="C9109">
        <v>1008</v>
      </c>
      <c r="D9109">
        <v>1.5</v>
      </c>
      <c r="E9109" s="289" t="s">
        <v>20288</v>
      </c>
      <c r="F9109">
        <v>5016454600</v>
      </c>
      <c r="G9109" s="276">
        <v>45835</v>
      </c>
      <c r="H9109">
        <v>20250618743595</v>
      </c>
      <c r="I9109">
        <v>3.3010000000000002</v>
      </c>
      <c r="J9109" s="289" t="s">
        <v>401</v>
      </c>
      <c r="K9109" s="289" t="s">
        <v>20289</v>
      </c>
      <c r="L9109" s="289" t="s">
        <v>275</v>
      </c>
      <c r="M9109" s="289" t="s">
        <v>20259</v>
      </c>
      <c r="N9109" s="289" t="s">
        <v>16659</v>
      </c>
      <c r="O9109" s="289" t="s">
        <v>291</v>
      </c>
      <c r="P9109" s="289" t="str">
        <f>VLOOKUP(CAT_Details[[#This Row],[Delivery Bp Customer Code]],Table6[],2,0)</f>
        <v>DX01-L5</v>
      </c>
    </row>
    <row r="9110" spans="1:16" x14ac:dyDescent="0.25">
      <c r="A9110" s="289" t="s">
        <v>285</v>
      </c>
      <c r="B9110">
        <v>46</v>
      </c>
      <c r="C9110">
        <v>12621</v>
      </c>
      <c r="D9110">
        <v>19.760000000000002</v>
      </c>
      <c r="E9110" s="289" t="s">
        <v>20290</v>
      </c>
      <c r="F9110">
        <v>5016454746</v>
      </c>
      <c r="G9110" s="276">
        <v>45835</v>
      </c>
      <c r="H9110">
        <v>20250613740634</v>
      </c>
      <c r="I9110">
        <v>43.09</v>
      </c>
      <c r="J9110" s="289" t="s">
        <v>401</v>
      </c>
      <c r="K9110" s="289" t="s">
        <v>20291</v>
      </c>
      <c r="L9110" s="289" t="s">
        <v>275</v>
      </c>
      <c r="M9110" s="289" t="s">
        <v>20259</v>
      </c>
      <c r="N9110" s="289" t="s">
        <v>1028</v>
      </c>
      <c r="O9110" s="289" t="s">
        <v>291</v>
      </c>
      <c r="P9110" s="289" t="str">
        <f>VLOOKUP(CAT_Details[[#This Row],[Delivery Bp Customer Code]],Table6[],2,0)</f>
        <v>DX01-L5</v>
      </c>
    </row>
    <row r="9111" spans="1:16" x14ac:dyDescent="0.25">
      <c r="A9111" s="289" t="s">
        <v>285</v>
      </c>
      <c r="B9111">
        <v>14</v>
      </c>
      <c r="C9111">
        <v>2170</v>
      </c>
      <c r="D9111">
        <v>6.07</v>
      </c>
      <c r="E9111" s="289" t="s">
        <v>20278</v>
      </c>
      <c r="F9111">
        <v>5016455035</v>
      </c>
      <c r="G9111" s="276">
        <v>45835</v>
      </c>
      <c r="H9111">
        <v>20250617742586</v>
      </c>
      <c r="I9111">
        <v>14.56</v>
      </c>
      <c r="J9111" s="289" t="s">
        <v>294</v>
      </c>
      <c r="K9111" s="289" t="s">
        <v>20292</v>
      </c>
      <c r="L9111" s="289" t="s">
        <v>275</v>
      </c>
      <c r="M9111" s="289" t="s">
        <v>20201</v>
      </c>
      <c r="N9111" s="289" t="s">
        <v>16159</v>
      </c>
      <c r="O9111" s="289" t="s">
        <v>291</v>
      </c>
      <c r="P9111" s="289" t="str">
        <f>VLOOKUP(CAT_Details[[#This Row],[Delivery Bp Customer Code]],Table6[],2,0)</f>
        <v>DX01-L5</v>
      </c>
    </row>
    <row r="9112" spans="1:16" x14ac:dyDescent="0.25">
      <c r="A9112" s="289" t="s">
        <v>285</v>
      </c>
      <c r="B9112">
        <v>47</v>
      </c>
      <c r="C9112">
        <v>15764</v>
      </c>
      <c r="D9112">
        <v>18.8</v>
      </c>
      <c r="E9112" s="289" t="s">
        <v>20293</v>
      </c>
      <c r="F9112">
        <v>5016455058</v>
      </c>
      <c r="G9112" s="276">
        <v>45835</v>
      </c>
      <c r="H9112">
        <v>20250613740629</v>
      </c>
      <c r="I9112">
        <v>41.088000000000001</v>
      </c>
      <c r="J9112" s="289" t="s">
        <v>401</v>
      </c>
      <c r="K9112" s="289" t="s">
        <v>20294</v>
      </c>
      <c r="L9112" s="289" t="s">
        <v>275</v>
      </c>
      <c r="M9112" s="289" t="s">
        <v>20295</v>
      </c>
      <c r="N9112" s="289" t="s">
        <v>1028</v>
      </c>
      <c r="O9112" s="289" t="s">
        <v>291</v>
      </c>
      <c r="P9112" s="289" t="str">
        <f>VLOOKUP(CAT_Details[[#This Row],[Delivery Bp Customer Code]],Table6[],2,0)</f>
        <v>DX01-L5</v>
      </c>
    </row>
    <row r="9113" spans="1:16" x14ac:dyDescent="0.25">
      <c r="A9113" s="289" t="s">
        <v>285</v>
      </c>
      <c r="B9113">
        <v>16</v>
      </c>
      <c r="C9113">
        <v>2976</v>
      </c>
      <c r="D9113">
        <v>6.4</v>
      </c>
      <c r="E9113" s="289" t="s">
        <v>20296</v>
      </c>
      <c r="F9113">
        <v>5016465964</v>
      </c>
      <c r="G9113" s="276">
        <v>45835</v>
      </c>
      <c r="H9113">
        <v>20250619744376</v>
      </c>
      <c r="I9113">
        <v>10.752000000000001</v>
      </c>
      <c r="J9113" s="289" t="s">
        <v>345</v>
      </c>
      <c r="K9113" s="289" t="s">
        <v>20297</v>
      </c>
      <c r="L9113" s="289" t="s">
        <v>275</v>
      </c>
      <c r="M9113" s="289" t="s">
        <v>19976</v>
      </c>
      <c r="N9113" s="289" t="s">
        <v>348</v>
      </c>
      <c r="O9113" s="289" t="s">
        <v>291</v>
      </c>
      <c r="P9113" s="289" t="str">
        <f>VLOOKUP(CAT_Details[[#This Row],[Delivery Bp Customer Code]],Table6[],2,0)</f>
        <v>DX01-L5</v>
      </c>
    </row>
    <row r="9114" spans="1:16" x14ac:dyDescent="0.25">
      <c r="A9114" s="289" t="s">
        <v>285</v>
      </c>
      <c r="B9114">
        <v>28</v>
      </c>
      <c r="C9114">
        <v>3230</v>
      </c>
      <c r="D9114">
        <v>7.6</v>
      </c>
      <c r="E9114" s="289" t="s">
        <v>20261</v>
      </c>
      <c r="F9114">
        <v>5016466027</v>
      </c>
      <c r="G9114" s="276">
        <v>45835</v>
      </c>
      <c r="H9114">
        <v>20250618744004</v>
      </c>
      <c r="I9114">
        <v>7.2960000000000003</v>
      </c>
      <c r="J9114" s="289" t="s">
        <v>324</v>
      </c>
      <c r="K9114" s="289" t="s">
        <v>20298</v>
      </c>
      <c r="L9114" s="289" t="s">
        <v>275</v>
      </c>
      <c r="M9114" s="289" t="s">
        <v>20263</v>
      </c>
      <c r="N9114" s="289" t="s">
        <v>16153</v>
      </c>
      <c r="O9114" s="289" t="s">
        <v>291</v>
      </c>
      <c r="P9114" s="289" t="str">
        <f>VLOOKUP(CAT_Details[[#This Row],[Delivery Bp Customer Code]],Table6[],2,0)</f>
        <v>DX01-L5</v>
      </c>
    </row>
    <row r="9115" spans="1:16" x14ac:dyDescent="0.25">
      <c r="A9115" s="289" t="s">
        <v>285</v>
      </c>
      <c r="B9115">
        <v>1</v>
      </c>
      <c r="C9115">
        <v>5</v>
      </c>
      <c r="D9115">
        <v>0.02</v>
      </c>
      <c r="E9115" s="289" t="s">
        <v>20299</v>
      </c>
      <c r="F9115">
        <v>5016482137</v>
      </c>
      <c r="G9115" s="276">
        <v>45835</v>
      </c>
      <c r="H9115">
        <v>20250617742729</v>
      </c>
      <c r="I9115">
        <v>8.9999999999999993E-3</v>
      </c>
      <c r="J9115" s="289" t="s">
        <v>350</v>
      </c>
      <c r="K9115" s="289" t="s">
        <v>20300</v>
      </c>
      <c r="L9115" s="289" t="s">
        <v>275</v>
      </c>
      <c r="M9115" s="289" t="s">
        <v>19749</v>
      </c>
      <c r="N9115" s="289" t="s">
        <v>2252</v>
      </c>
      <c r="O9115" s="289" t="s">
        <v>291</v>
      </c>
      <c r="P9115" s="289" t="str">
        <f>VLOOKUP(CAT_Details[[#This Row],[Delivery Bp Customer Code]],Table6[],2,0)</f>
        <v>DX01-L5</v>
      </c>
    </row>
    <row r="9116" spans="1:16" x14ac:dyDescent="0.25">
      <c r="A9116" s="289" t="s">
        <v>521</v>
      </c>
      <c r="B9116">
        <v>3</v>
      </c>
      <c r="C9116">
        <v>2271</v>
      </c>
      <c r="D9116">
        <v>1.38</v>
      </c>
      <c r="E9116" s="289" t="s">
        <v>20301</v>
      </c>
      <c r="F9116">
        <v>5016466149</v>
      </c>
      <c r="G9116" s="276">
        <v>45835</v>
      </c>
      <c r="H9116">
        <v>20250618743534</v>
      </c>
      <c r="I9116">
        <v>3.1240000000000001</v>
      </c>
      <c r="J9116" s="289" t="s">
        <v>294</v>
      </c>
      <c r="K9116" s="289" t="s">
        <v>20302</v>
      </c>
      <c r="L9116" s="289" t="s">
        <v>275</v>
      </c>
      <c r="M9116" s="289" t="s">
        <v>19926</v>
      </c>
      <c r="N9116" s="289" t="s">
        <v>3907</v>
      </c>
      <c r="O9116" s="289" t="s">
        <v>16307</v>
      </c>
      <c r="P9116" s="289" t="str">
        <f>VLOOKUP(CAT_Details[[#This Row],[Delivery Bp Customer Code]],Table6[],2,0)</f>
        <v>DX01</v>
      </c>
    </row>
    <row r="9117" spans="1:16" x14ac:dyDescent="0.25">
      <c r="A9117" s="289" t="s">
        <v>272</v>
      </c>
      <c r="B9117">
        <v>5</v>
      </c>
      <c r="C9117">
        <v>2375</v>
      </c>
      <c r="D9117">
        <v>2</v>
      </c>
      <c r="E9117" s="289" t="s">
        <v>20303</v>
      </c>
      <c r="F9117">
        <v>5016444173</v>
      </c>
      <c r="G9117" s="276">
        <v>45835</v>
      </c>
      <c r="H9117">
        <v>20250611737890</v>
      </c>
      <c r="I9117">
        <v>4.8</v>
      </c>
      <c r="J9117" s="289" t="s">
        <v>324</v>
      </c>
      <c r="K9117" s="289" t="s">
        <v>20304</v>
      </c>
      <c r="L9117" s="289" t="s">
        <v>275</v>
      </c>
      <c r="M9117" s="289" t="s">
        <v>20193</v>
      </c>
      <c r="N9117" s="289" t="s">
        <v>622</v>
      </c>
      <c r="O9117" s="289" t="s">
        <v>277</v>
      </c>
      <c r="P9117" s="289" t="str">
        <f>VLOOKUP(CAT_Details[[#This Row],[Delivery Bp Customer Code]],Table6[],2,0)</f>
        <v>U2-L5</v>
      </c>
    </row>
    <row r="9118" spans="1:16" x14ac:dyDescent="0.25">
      <c r="A9118" s="289" t="s">
        <v>272</v>
      </c>
      <c r="B9118">
        <v>3</v>
      </c>
      <c r="C9118">
        <v>1485</v>
      </c>
      <c r="D9118">
        <v>1.2</v>
      </c>
      <c r="E9118" s="289" t="s">
        <v>20191</v>
      </c>
      <c r="F9118">
        <v>5016454842</v>
      </c>
      <c r="G9118" s="276">
        <v>45835</v>
      </c>
      <c r="H9118">
        <v>20250616741191</v>
      </c>
      <c r="I9118">
        <v>1.44</v>
      </c>
      <c r="J9118" s="289" t="s">
        <v>324</v>
      </c>
      <c r="K9118" s="289" t="s">
        <v>20305</v>
      </c>
      <c r="L9118" s="289" t="s">
        <v>275</v>
      </c>
      <c r="M9118" s="289" t="s">
        <v>20193</v>
      </c>
      <c r="N9118" s="289" t="s">
        <v>399</v>
      </c>
      <c r="O9118" s="289" t="s">
        <v>277</v>
      </c>
      <c r="P9118" s="289" t="str">
        <f>VLOOKUP(CAT_Details[[#This Row],[Delivery Bp Customer Code]],Table6[],2,0)</f>
        <v>U2-L5</v>
      </c>
    </row>
    <row r="9119" spans="1:16" x14ac:dyDescent="0.25">
      <c r="A9119" s="289" t="s">
        <v>272</v>
      </c>
      <c r="B9119">
        <v>1</v>
      </c>
      <c r="C9119">
        <v>55</v>
      </c>
      <c r="D9119">
        <v>0.2</v>
      </c>
      <c r="E9119" s="289" t="s">
        <v>20257</v>
      </c>
      <c r="F9119">
        <v>5016455017</v>
      </c>
      <c r="G9119" s="276">
        <v>45835</v>
      </c>
      <c r="H9119">
        <v>20250616740991</v>
      </c>
      <c r="I9119">
        <v>0.216</v>
      </c>
      <c r="J9119" s="289" t="s">
        <v>401</v>
      </c>
      <c r="K9119" s="289" t="s">
        <v>20306</v>
      </c>
      <c r="L9119" s="289" t="s">
        <v>275</v>
      </c>
      <c r="M9119" s="289" t="s">
        <v>20259</v>
      </c>
      <c r="N9119" s="289" t="s">
        <v>2533</v>
      </c>
      <c r="O9119" s="289" t="s">
        <v>277</v>
      </c>
      <c r="P9119" s="289" t="str">
        <f>VLOOKUP(CAT_Details[[#This Row],[Delivery Bp Customer Code]],Table6[],2,0)</f>
        <v>U2-L5</v>
      </c>
    </row>
    <row r="9120" spans="1:16" x14ac:dyDescent="0.25">
      <c r="A9120" s="289" t="s">
        <v>272</v>
      </c>
      <c r="B9120">
        <v>9</v>
      </c>
      <c r="C9120">
        <v>1864</v>
      </c>
      <c r="D9120">
        <v>3.6</v>
      </c>
      <c r="E9120" s="289" t="s">
        <v>20199</v>
      </c>
      <c r="F9120">
        <v>5016455024</v>
      </c>
      <c r="G9120" s="276">
        <v>45835</v>
      </c>
      <c r="H9120">
        <v>20250616741421</v>
      </c>
      <c r="I9120">
        <v>10.176</v>
      </c>
      <c r="J9120" s="289" t="s">
        <v>294</v>
      </c>
      <c r="K9120" s="289" t="s">
        <v>20307</v>
      </c>
      <c r="L9120" s="289" t="s">
        <v>275</v>
      </c>
      <c r="M9120" s="289" t="s">
        <v>20201</v>
      </c>
      <c r="N9120" s="289" t="s">
        <v>555</v>
      </c>
      <c r="O9120" s="289" t="s">
        <v>277</v>
      </c>
      <c r="P9120" s="289" t="str">
        <f>VLOOKUP(CAT_Details[[#This Row],[Delivery Bp Customer Code]],Table6[],2,0)</f>
        <v>U2-L5</v>
      </c>
    </row>
    <row r="9121" spans="1:16" x14ac:dyDescent="0.25">
      <c r="A9121" s="289" t="s">
        <v>272</v>
      </c>
      <c r="B9121">
        <v>1</v>
      </c>
      <c r="C9121">
        <v>138</v>
      </c>
      <c r="D9121">
        <v>0.4</v>
      </c>
      <c r="E9121" s="289" t="s">
        <v>20308</v>
      </c>
      <c r="F9121">
        <v>5016465855</v>
      </c>
      <c r="G9121" s="276">
        <v>45835</v>
      </c>
      <c r="H9121">
        <v>20250619744696</v>
      </c>
      <c r="I9121">
        <v>0.96</v>
      </c>
      <c r="J9121" s="289" t="s">
        <v>324</v>
      </c>
      <c r="K9121" s="289" t="s">
        <v>20309</v>
      </c>
      <c r="L9121" s="289" t="s">
        <v>275</v>
      </c>
      <c r="M9121" s="289" t="s">
        <v>20193</v>
      </c>
      <c r="N9121" s="289" t="s">
        <v>616</v>
      </c>
      <c r="O9121" s="289" t="s">
        <v>277</v>
      </c>
      <c r="P9121" s="289" t="str">
        <f>VLOOKUP(CAT_Details[[#This Row],[Delivery Bp Customer Code]],Table6[],2,0)</f>
        <v>U2-L5</v>
      </c>
    </row>
    <row r="9122" spans="1:16" x14ac:dyDescent="0.25">
      <c r="A9122" s="289" t="s">
        <v>272</v>
      </c>
      <c r="B9122">
        <v>1</v>
      </c>
      <c r="C9122">
        <v>80</v>
      </c>
      <c r="D9122">
        <v>0.4</v>
      </c>
      <c r="E9122" s="289" t="s">
        <v>20310</v>
      </c>
      <c r="F9122">
        <v>5016466118</v>
      </c>
      <c r="G9122" s="276">
        <v>45835</v>
      </c>
      <c r="H9122">
        <v>20250618743773</v>
      </c>
      <c r="I9122">
        <v>1.181</v>
      </c>
      <c r="J9122" s="289" t="s">
        <v>324</v>
      </c>
      <c r="K9122" s="289" t="s">
        <v>20311</v>
      </c>
      <c r="L9122" s="289" t="s">
        <v>275</v>
      </c>
      <c r="M9122" s="289" t="s">
        <v>20193</v>
      </c>
      <c r="N9122" s="289" t="s">
        <v>612</v>
      </c>
      <c r="O9122" s="289" t="s">
        <v>277</v>
      </c>
      <c r="P9122" s="289" t="str">
        <f>VLOOKUP(CAT_Details[[#This Row],[Delivery Bp Customer Code]],Table6[],2,0)</f>
        <v>U2-L5</v>
      </c>
    </row>
    <row r="9123" spans="1:16" x14ac:dyDescent="0.25">
      <c r="A9123" s="289" t="s">
        <v>272</v>
      </c>
      <c r="B9123">
        <v>6</v>
      </c>
      <c r="C9123">
        <v>630</v>
      </c>
      <c r="D9123">
        <v>2.4</v>
      </c>
      <c r="E9123" s="289" t="s">
        <v>20312</v>
      </c>
      <c r="F9123">
        <v>5016466320</v>
      </c>
      <c r="G9123" s="276">
        <v>45835</v>
      </c>
      <c r="H9123">
        <v>20250616741543</v>
      </c>
      <c r="I9123">
        <v>5.76</v>
      </c>
      <c r="J9123" s="289" t="s">
        <v>324</v>
      </c>
      <c r="K9123" s="289" t="s">
        <v>20313</v>
      </c>
      <c r="L9123" s="289" t="s">
        <v>275</v>
      </c>
      <c r="M9123" s="289" t="s">
        <v>20193</v>
      </c>
      <c r="N9123" s="289" t="s">
        <v>562</v>
      </c>
      <c r="O9123" s="289" t="s">
        <v>277</v>
      </c>
      <c r="P9123" s="289" t="str">
        <f>VLOOKUP(CAT_Details[[#This Row],[Delivery Bp Customer Code]],Table6[],2,0)</f>
        <v>U2-L5</v>
      </c>
    </row>
    <row r="9124" spans="1:16" x14ac:dyDescent="0.25">
      <c r="A9124" s="289" t="s">
        <v>272</v>
      </c>
      <c r="B9124">
        <v>2</v>
      </c>
      <c r="C9124">
        <v>1136</v>
      </c>
      <c r="D9124">
        <v>0.8</v>
      </c>
      <c r="E9124" s="289" t="s">
        <v>20314</v>
      </c>
      <c r="F9124">
        <v>5016482112</v>
      </c>
      <c r="G9124" s="276">
        <v>45835</v>
      </c>
      <c r="H9124">
        <v>20250619744936</v>
      </c>
      <c r="I9124">
        <v>1.3919999999999999</v>
      </c>
      <c r="J9124" s="289" t="s">
        <v>350</v>
      </c>
      <c r="K9124" s="289" t="s">
        <v>20315</v>
      </c>
      <c r="L9124" s="289" t="s">
        <v>275</v>
      </c>
      <c r="M9124" s="289" t="s">
        <v>19749</v>
      </c>
      <c r="N9124" s="289" t="s">
        <v>982</v>
      </c>
      <c r="O9124" s="289" t="s">
        <v>277</v>
      </c>
      <c r="P9124" s="289" t="str">
        <f>VLOOKUP(CAT_Details[[#This Row],[Delivery Bp Customer Code]],Table6[],2,0)</f>
        <v>U2-L5</v>
      </c>
    </row>
    <row r="9125" spans="1:16" x14ac:dyDescent="0.25">
      <c r="A9125" s="289" t="s">
        <v>4794</v>
      </c>
      <c r="B9125">
        <v>4</v>
      </c>
      <c r="C9125">
        <v>944</v>
      </c>
      <c r="D9125">
        <v>1.6</v>
      </c>
      <c r="E9125" s="289" t="s">
        <v>20316</v>
      </c>
      <c r="F9125">
        <v>5016481421</v>
      </c>
      <c r="G9125" s="276">
        <v>45835</v>
      </c>
      <c r="H9125">
        <v>20250620745502</v>
      </c>
      <c r="I9125">
        <v>1.92</v>
      </c>
      <c r="J9125" s="289" t="s">
        <v>350</v>
      </c>
      <c r="K9125" s="289" t="s">
        <v>20317</v>
      </c>
      <c r="L9125" s="289" t="s">
        <v>275</v>
      </c>
      <c r="M9125" s="289" t="s">
        <v>19749</v>
      </c>
      <c r="N9125" s="289" t="s">
        <v>948</v>
      </c>
      <c r="O9125" s="289" t="s">
        <v>4798</v>
      </c>
      <c r="P9125" s="289" t="str">
        <f>VLOOKUP(CAT_Details[[#This Row],[Delivery Bp Customer Code]],Table6[],2,0)</f>
        <v>MY02</v>
      </c>
    </row>
    <row r="9126" spans="1:16" x14ac:dyDescent="0.25">
      <c r="A9126" s="289" t="s">
        <v>5576</v>
      </c>
      <c r="B9126">
        <v>8</v>
      </c>
      <c r="C9126">
        <v>4138</v>
      </c>
      <c r="D9126">
        <v>4.46</v>
      </c>
      <c r="E9126" s="289" t="s">
        <v>20318</v>
      </c>
      <c r="F9126">
        <v>5016481790</v>
      </c>
      <c r="G9126" s="276">
        <v>45835</v>
      </c>
      <c r="H9126">
        <v>20250616741772</v>
      </c>
      <c r="I9126">
        <v>7.9880000000000004</v>
      </c>
      <c r="J9126" s="289" t="s">
        <v>350</v>
      </c>
      <c r="K9126" s="289" t="s">
        <v>20319</v>
      </c>
      <c r="L9126" s="289" t="s">
        <v>275</v>
      </c>
      <c r="M9126" s="289" t="s">
        <v>19749</v>
      </c>
      <c r="N9126" s="289" t="s">
        <v>16206</v>
      </c>
      <c r="O9126" s="289" t="s">
        <v>15996</v>
      </c>
      <c r="P9126" s="289" t="str">
        <f>VLOOKUP(CAT_Details[[#This Row],[Delivery Bp Customer Code]],Table6[],2,0)</f>
        <v>ES01</v>
      </c>
    </row>
    <row r="9127" spans="1:16" x14ac:dyDescent="0.25">
      <c r="A9127" s="289" t="s">
        <v>278</v>
      </c>
      <c r="B9127">
        <v>1</v>
      </c>
      <c r="C9127">
        <v>175</v>
      </c>
      <c r="D9127">
        <v>0.4</v>
      </c>
      <c r="E9127" s="289" t="s">
        <v>20320</v>
      </c>
      <c r="F9127">
        <v>5016495897</v>
      </c>
      <c r="G9127" s="276">
        <v>45838</v>
      </c>
      <c r="H9127">
        <v>20250613740127</v>
      </c>
      <c r="I9127">
        <v>0.96</v>
      </c>
      <c r="J9127" s="289" t="s">
        <v>350</v>
      </c>
      <c r="K9127" s="289" t="s">
        <v>20321</v>
      </c>
      <c r="L9127" s="289" t="s">
        <v>275</v>
      </c>
      <c r="M9127" s="289" t="s">
        <v>19329</v>
      </c>
      <c r="N9127" s="289" t="s">
        <v>743</v>
      </c>
      <c r="O9127" s="289" t="s">
        <v>498</v>
      </c>
      <c r="P9127" s="289" t="str">
        <f>VLOOKUP(CAT_Details[[#This Row],[Delivery Bp Customer Code]],Table6[],2,0)</f>
        <v>DK-BM01</v>
      </c>
    </row>
    <row r="9128" spans="1:16" x14ac:dyDescent="0.25">
      <c r="A9128" s="289" t="s">
        <v>278</v>
      </c>
      <c r="B9128">
        <v>14</v>
      </c>
      <c r="C9128">
        <v>8610</v>
      </c>
      <c r="D9128">
        <v>2.8</v>
      </c>
      <c r="E9128" s="289" t="s">
        <v>20322</v>
      </c>
      <c r="F9128">
        <v>5016511303</v>
      </c>
      <c r="G9128" s="276">
        <v>45838</v>
      </c>
      <c r="H9128">
        <v>20250623746933</v>
      </c>
      <c r="I9128">
        <v>5.6449999999999996</v>
      </c>
      <c r="J9128" s="289" t="s">
        <v>280</v>
      </c>
      <c r="K9128" s="289" t="s">
        <v>20323</v>
      </c>
      <c r="L9128" s="289" t="s">
        <v>275</v>
      </c>
      <c r="M9128" s="289" t="s">
        <v>20324</v>
      </c>
      <c r="N9128" s="289" t="s">
        <v>314</v>
      </c>
      <c r="O9128" s="289" t="s">
        <v>498</v>
      </c>
      <c r="P9128" s="289" t="str">
        <f>VLOOKUP(CAT_Details[[#This Row],[Delivery Bp Customer Code]],Table6[],2,0)</f>
        <v>DK-BM01</v>
      </c>
    </row>
    <row r="9129" spans="1:16" x14ac:dyDescent="0.25">
      <c r="A9129" s="289" t="s">
        <v>278</v>
      </c>
      <c r="B9129">
        <v>6</v>
      </c>
      <c r="C9129">
        <v>3180</v>
      </c>
      <c r="D9129">
        <v>2.4</v>
      </c>
      <c r="E9129" s="289" t="s">
        <v>20325</v>
      </c>
      <c r="F9129">
        <v>5016527130</v>
      </c>
      <c r="G9129" s="276">
        <v>45838</v>
      </c>
      <c r="H9129">
        <v>20250623746456</v>
      </c>
      <c r="I9129">
        <v>6.2210000000000001</v>
      </c>
      <c r="J9129" s="289" t="s">
        <v>273</v>
      </c>
      <c r="K9129" s="289" t="s">
        <v>20326</v>
      </c>
      <c r="L9129" s="289" t="s">
        <v>275</v>
      </c>
      <c r="M9129" s="289" t="s">
        <v>20327</v>
      </c>
      <c r="N9129" s="289" t="s">
        <v>653</v>
      </c>
      <c r="O9129" s="289" t="s">
        <v>498</v>
      </c>
      <c r="P9129" s="289" t="str">
        <f>VLOOKUP(CAT_Details[[#This Row],[Delivery Bp Customer Code]],Table6[],2,0)</f>
        <v>DK-BM01</v>
      </c>
    </row>
    <row r="9130" spans="1:16" x14ac:dyDescent="0.25">
      <c r="A9130" s="289" t="s">
        <v>278</v>
      </c>
      <c r="B9130">
        <v>1</v>
      </c>
      <c r="C9130">
        <v>160</v>
      </c>
      <c r="D9130">
        <v>0.4</v>
      </c>
      <c r="E9130" s="289" t="s">
        <v>20325</v>
      </c>
      <c r="F9130">
        <v>5016527131</v>
      </c>
      <c r="G9130" s="276">
        <v>45838</v>
      </c>
      <c r="H9130">
        <v>20250623746335</v>
      </c>
      <c r="I9130">
        <v>0.57599999999999996</v>
      </c>
      <c r="J9130" s="289" t="s">
        <v>273</v>
      </c>
      <c r="K9130" s="289" t="s">
        <v>20328</v>
      </c>
      <c r="L9130" s="289" t="s">
        <v>275</v>
      </c>
      <c r="M9130" s="289" t="s">
        <v>20327</v>
      </c>
      <c r="N9130" s="289" t="s">
        <v>653</v>
      </c>
      <c r="O9130" s="289" t="s">
        <v>498</v>
      </c>
      <c r="P9130" s="289" t="str">
        <f>VLOOKUP(CAT_Details[[#This Row],[Delivery Bp Customer Code]],Table6[],2,0)</f>
        <v>DK-BM01</v>
      </c>
    </row>
    <row r="9131" spans="1:16" x14ac:dyDescent="0.25">
      <c r="A9131" s="289" t="s">
        <v>75</v>
      </c>
      <c r="B9131">
        <v>1</v>
      </c>
      <c r="C9131">
        <v>19.399999999999999</v>
      </c>
      <c r="D9131">
        <v>0.05</v>
      </c>
      <c r="E9131" s="289" t="s">
        <v>20329</v>
      </c>
      <c r="F9131">
        <v>5016465909</v>
      </c>
      <c r="G9131" s="276">
        <v>45838</v>
      </c>
      <c r="H9131">
        <v>20250617742803</v>
      </c>
      <c r="I9131">
        <v>0.03</v>
      </c>
      <c r="J9131" s="289" t="s">
        <v>438</v>
      </c>
      <c r="K9131" s="289" t="s">
        <v>20330</v>
      </c>
      <c r="L9131" s="289" t="s">
        <v>275</v>
      </c>
      <c r="M9131" s="289" t="s">
        <v>20331</v>
      </c>
      <c r="N9131" s="289" t="s">
        <v>16002</v>
      </c>
      <c r="O9131" s="289" t="s">
        <v>5281</v>
      </c>
      <c r="P9131" s="289" t="str">
        <f>VLOOKUP(CAT_Details[[#This Row],[Delivery Bp Customer Code]],Table6[],2,0)</f>
        <v>DK-LW08</v>
      </c>
    </row>
    <row r="9132" spans="1:16" x14ac:dyDescent="0.25">
      <c r="A9132" s="289" t="s">
        <v>75</v>
      </c>
      <c r="B9132">
        <v>4</v>
      </c>
      <c r="C9132">
        <v>1200</v>
      </c>
      <c r="D9132">
        <v>1.6</v>
      </c>
      <c r="E9132" s="289" t="s">
        <v>20332</v>
      </c>
      <c r="F9132">
        <v>5016482178</v>
      </c>
      <c r="G9132" s="276">
        <v>45838</v>
      </c>
      <c r="H9132">
        <v>20250619744564</v>
      </c>
      <c r="I9132">
        <v>2.88</v>
      </c>
      <c r="J9132" s="289" t="s">
        <v>324</v>
      </c>
      <c r="K9132" s="289" t="s">
        <v>20333</v>
      </c>
      <c r="L9132" s="289" t="s">
        <v>275</v>
      </c>
      <c r="M9132" s="289" t="s">
        <v>20284</v>
      </c>
      <c r="N9132" s="289" t="s">
        <v>2939</v>
      </c>
      <c r="O9132" s="289" t="s">
        <v>2173</v>
      </c>
      <c r="P9132" s="289" t="str">
        <f>VLOOKUP(CAT_Details[[#This Row],[Delivery Bp Customer Code]],Table6[],2,0)</f>
        <v>OYL1</v>
      </c>
    </row>
    <row r="9133" spans="1:16" x14ac:dyDescent="0.25">
      <c r="A9133" s="289" t="s">
        <v>75</v>
      </c>
      <c r="B9133">
        <v>6</v>
      </c>
      <c r="C9133">
        <v>1131</v>
      </c>
      <c r="D9133">
        <v>2.4</v>
      </c>
      <c r="E9133" s="289" t="s">
        <v>20334</v>
      </c>
      <c r="F9133">
        <v>5016495732</v>
      </c>
      <c r="G9133" s="276">
        <v>45838</v>
      </c>
      <c r="H9133">
        <v>20250619744494</v>
      </c>
      <c r="I9133">
        <v>2.8220000000000001</v>
      </c>
      <c r="J9133" s="289" t="s">
        <v>324</v>
      </c>
      <c r="K9133" s="289" t="s">
        <v>20335</v>
      </c>
      <c r="L9133" s="289" t="s">
        <v>275</v>
      </c>
      <c r="M9133" s="289" t="s">
        <v>20336</v>
      </c>
      <c r="N9133" s="289" t="s">
        <v>13103</v>
      </c>
      <c r="O9133" s="289" t="s">
        <v>2173</v>
      </c>
      <c r="P9133" s="289" t="str">
        <f>VLOOKUP(CAT_Details[[#This Row],[Delivery Bp Customer Code]],Table6[],2,0)</f>
        <v>OYL1</v>
      </c>
    </row>
    <row r="9134" spans="1:16" x14ac:dyDescent="0.25">
      <c r="A9134" s="289" t="s">
        <v>75</v>
      </c>
      <c r="B9134">
        <v>1</v>
      </c>
      <c r="C9134">
        <v>124</v>
      </c>
      <c r="D9134">
        <v>0.2</v>
      </c>
      <c r="E9134" s="289" t="s">
        <v>20337</v>
      </c>
      <c r="F9134">
        <v>5016527182</v>
      </c>
      <c r="G9134" s="276">
        <v>45838</v>
      </c>
      <c r="H9134">
        <v>20250625748701</v>
      </c>
      <c r="I9134">
        <v>0.14399999999999999</v>
      </c>
      <c r="J9134" s="289" t="s">
        <v>273</v>
      </c>
      <c r="K9134" s="289" t="s">
        <v>20338</v>
      </c>
      <c r="L9134" s="289" t="s">
        <v>275</v>
      </c>
      <c r="M9134" s="289" t="s">
        <v>20327</v>
      </c>
      <c r="N9134" s="289" t="s">
        <v>15850</v>
      </c>
      <c r="O9134" s="289" t="s">
        <v>2173</v>
      </c>
      <c r="P9134" s="289" t="str">
        <f>VLOOKUP(CAT_Details[[#This Row],[Delivery Bp Customer Code]],Table6[],2,0)</f>
        <v>OYL1</v>
      </c>
    </row>
    <row r="9135" spans="1:16" x14ac:dyDescent="0.25">
      <c r="A9135" s="289" t="s">
        <v>17052</v>
      </c>
      <c r="B9135">
        <v>1</v>
      </c>
      <c r="C9135">
        <v>59</v>
      </c>
      <c r="D9135">
        <v>0.4</v>
      </c>
      <c r="E9135" s="289" t="s">
        <v>20339</v>
      </c>
      <c r="F9135">
        <v>5016465950</v>
      </c>
      <c r="G9135" s="276">
        <v>45838</v>
      </c>
      <c r="H9135">
        <v>20250619744729</v>
      </c>
      <c r="I9135">
        <v>0.60499999999999998</v>
      </c>
      <c r="J9135" s="289" t="s">
        <v>3890</v>
      </c>
      <c r="K9135" s="289" t="s">
        <v>20340</v>
      </c>
      <c r="L9135" s="289" t="s">
        <v>280</v>
      </c>
      <c r="M9135" s="289" t="s">
        <v>20331</v>
      </c>
      <c r="N9135" s="289" t="s">
        <v>3896</v>
      </c>
      <c r="O9135" s="289" t="s">
        <v>18284</v>
      </c>
      <c r="P9135" s="289">
        <f>VLOOKUP(CAT_Details[[#This Row],[Delivery Bp Customer Code]],Table6[],2,0)</f>
        <v>3705</v>
      </c>
    </row>
    <row r="9136" spans="1:16" x14ac:dyDescent="0.25">
      <c r="A9136" s="289" t="s">
        <v>17052</v>
      </c>
      <c r="B9136">
        <v>1</v>
      </c>
      <c r="C9136">
        <v>36</v>
      </c>
      <c r="D9136">
        <v>0.4</v>
      </c>
      <c r="E9136" s="289" t="s">
        <v>20339</v>
      </c>
      <c r="F9136">
        <v>5016465952</v>
      </c>
      <c r="G9136" s="276">
        <v>45838</v>
      </c>
      <c r="H9136">
        <v>20250617742108</v>
      </c>
      <c r="I9136">
        <v>0.34599999999999997</v>
      </c>
      <c r="J9136" s="289" t="s">
        <v>3890</v>
      </c>
      <c r="K9136" s="289" t="s">
        <v>20341</v>
      </c>
      <c r="L9136" s="289" t="s">
        <v>280</v>
      </c>
      <c r="M9136" s="289" t="s">
        <v>20331</v>
      </c>
      <c r="N9136" s="289" t="s">
        <v>3896</v>
      </c>
      <c r="O9136" s="289" t="s">
        <v>18284</v>
      </c>
      <c r="P9136" s="289">
        <f>VLOOKUP(CAT_Details[[#This Row],[Delivery Bp Customer Code]],Table6[],2,0)</f>
        <v>3705</v>
      </c>
    </row>
    <row r="9137" spans="1:16" x14ac:dyDescent="0.25">
      <c r="A9137" s="289" t="s">
        <v>17052</v>
      </c>
      <c r="B9137">
        <v>3</v>
      </c>
      <c r="C9137">
        <v>50.4</v>
      </c>
      <c r="D9137">
        <v>0.17</v>
      </c>
      <c r="E9137" s="289" t="s">
        <v>20339</v>
      </c>
      <c r="F9137">
        <v>5016465953</v>
      </c>
      <c r="G9137" s="276">
        <v>45838</v>
      </c>
      <c r="H9137">
        <v>20250617742127</v>
      </c>
      <c r="I9137">
        <v>0.128</v>
      </c>
      <c r="J9137" s="289" t="s">
        <v>3890</v>
      </c>
      <c r="K9137" s="289" t="s">
        <v>20342</v>
      </c>
      <c r="L9137" s="289" t="s">
        <v>280</v>
      </c>
      <c r="M9137" s="289" t="s">
        <v>20331</v>
      </c>
      <c r="N9137" s="289" t="s">
        <v>3896</v>
      </c>
      <c r="O9137" s="289" t="s">
        <v>18284</v>
      </c>
      <c r="P9137" s="289">
        <f>VLOOKUP(CAT_Details[[#This Row],[Delivery Bp Customer Code]],Table6[],2,0)</f>
        <v>3705</v>
      </c>
    </row>
    <row r="9138" spans="1:16" x14ac:dyDescent="0.25">
      <c r="A9138" s="289" t="s">
        <v>17052</v>
      </c>
      <c r="B9138">
        <v>2</v>
      </c>
      <c r="C9138">
        <v>1812</v>
      </c>
      <c r="D9138">
        <v>0.91</v>
      </c>
      <c r="E9138" s="289" t="s">
        <v>20343</v>
      </c>
      <c r="F9138">
        <v>5016466397</v>
      </c>
      <c r="G9138" s="276">
        <v>45838</v>
      </c>
      <c r="H9138">
        <v>20250618743381</v>
      </c>
      <c r="I9138">
        <v>1.744</v>
      </c>
      <c r="J9138" s="289" t="s">
        <v>853</v>
      </c>
      <c r="K9138" s="289" t="s">
        <v>20344</v>
      </c>
      <c r="L9138" s="289" t="s">
        <v>280</v>
      </c>
      <c r="M9138" s="289" t="s">
        <v>20327</v>
      </c>
      <c r="N9138" s="289" t="s">
        <v>856</v>
      </c>
      <c r="O9138" s="289" t="s">
        <v>18284</v>
      </c>
      <c r="P9138" s="289">
        <f>VLOOKUP(CAT_Details[[#This Row],[Delivery Bp Customer Code]],Table6[],2,0)</f>
        <v>3705</v>
      </c>
    </row>
    <row r="9139" spans="1:16" x14ac:dyDescent="0.25">
      <c r="A9139" s="289" t="s">
        <v>17052</v>
      </c>
      <c r="B9139">
        <v>1</v>
      </c>
      <c r="C9139">
        <v>50</v>
      </c>
      <c r="D9139">
        <v>0.4</v>
      </c>
      <c r="E9139" s="289" t="s">
        <v>20345</v>
      </c>
      <c r="F9139">
        <v>5016495673</v>
      </c>
      <c r="G9139" s="276">
        <v>45838</v>
      </c>
      <c r="H9139">
        <v>20250619744445</v>
      </c>
      <c r="I9139">
        <v>0.48</v>
      </c>
      <c r="J9139" s="289" t="s">
        <v>275</v>
      </c>
      <c r="K9139" s="289" t="s">
        <v>20346</v>
      </c>
      <c r="L9139" s="289" t="s">
        <v>280</v>
      </c>
      <c r="M9139" s="289" t="s">
        <v>20347</v>
      </c>
      <c r="N9139" s="289" t="s">
        <v>19691</v>
      </c>
      <c r="O9139" s="289" t="s">
        <v>18284</v>
      </c>
      <c r="P9139" s="289">
        <f>VLOOKUP(CAT_Details[[#This Row],[Delivery Bp Customer Code]],Table6[],2,0)</f>
        <v>3705</v>
      </c>
    </row>
    <row r="9140" spans="1:16" x14ac:dyDescent="0.25">
      <c r="A9140" s="289" t="s">
        <v>17052</v>
      </c>
      <c r="B9140">
        <v>2</v>
      </c>
      <c r="C9140">
        <v>14</v>
      </c>
      <c r="D9140">
        <v>0.08</v>
      </c>
      <c r="E9140" s="289" t="s">
        <v>20348</v>
      </c>
      <c r="F9140">
        <v>5016495683</v>
      </c>
      <c r="G9140" s="276">
        <v>45838</v>
      </c>
      <c r="H9140">
        <v>20250623746301</v>
      </c>
      <c r="I9140">
        <v>3.4000000000000002E-2</v>
      </c>
      <c r="J9140" s="289" t="s">
        <v>275</v>
      </c>
      <c r="K9140" s="289" t="s">
        <v>20349</v>
      </c>
      <c r="L9140" s="289" t="s">
        <v>280</v>
      </c>
      <c r="M9140" s="289" t="s">
        <v>20347</v>
      </c>
      <c r="N9140" s="289" t="s">
        <v>19026</v>
      </c>
      <c r="O9140" s="289" t="s">
        <v>18284</v>
      </c>
      <c r="P9140" s="289">
        <f>VLOOKUP(CAT_Details[[#This Row],[Delivery Bp Customer Code]],Table6[],2,0)</f>
        <v>3705</v>
      </c>
    </row>
    <row r="9141" spans="1:16" x14ac:dyDescent="0.25">
      <c r="A9141" s="289" t="s">
        <v>17052</v>
      </c>
      <c r="B9141">
        <v>1</v>
      </c>
      <c r="C9141">
        <v>257.12</v>
      </c>
      <c r="D9141">
        <v>0.37</v>
      </c>
      <c r="E9141" s="289" t="s">
        <v>20350</v>
      </c>
      <c r="F9141">
        <v>5016495709</v>
      </c>
      <c r="G9141" s="276">
        <v>45838</v>
      </c>
      <c r="H9141">
        <v>20250623746713</v>
      </c>
      <c r="I9141">
        <v>0.45300000000000001</v>
      </c>
      <c r="J9141" s="289" t="s">
        <v>275</v>
      </c>
      <c r="K9141" s="289" t="s">
        <v>20351</v>
      </c>
      <c r="L9141" s="289" t="s">
        <v>280</v>
      </c>
      <c r="M9141" s="289" t="s">
        <v>20352</v>
      </c>
      <c r="N9141" s="289" t="s">
        <v>20353</v>
      </c>
      <c r="O9141" s="289" t="s">
        <v>18284</v>
      </c>
      <c r="P9141" s="289">
        <f>VLOOKUP(CAT_Details[[#This Row],[Delivery Bp Customer Code]],Table6[],2,0)</f>
        <v>3705</v>
      </c>
    </row>
    <row r="9142" spans="1:16" x14ac:dyDescent="0.25">
      <c r="A9142" s="289" t="s">
        <v>17052</v>
      </c>
      <c r="B9142">
        <v>2</v>
      </c>
      <c r="C9142">
        <v>1494</v>
      </c>
      <c r="D9142">
        <v>1.56</v>
      </c>
      <c r="E9142" s="289" t="s">
        <v>20354</v>
      </c>
      <c r="F9142">
        <v>5016496079</v>
      </c>
      <c r="G9142" s="276">
        <v>45838</v>
      </c>
      <c r="H9142">
        <v>20250620745727</v>
      </c>
      <c r="I9142">
        <v>1.484</v>
      </c>
      <c r="J9142" s="289" t="s">
        <v>302</v>
      </c>
      <c r="K9142" s="289" t="s">
        <v>20355</v>
      </c>
      <c r="L9142" s="289" t="s">
        <v>280</v>
      </c>
      <c r="M9142" s="289" t="s">
        <v>20193</v>
      </c>
      <c r="N9142" s="289" t="s">
        <v>19572</v>
      </c>
      <c r="O9142" s="289" t="s">
        <v>18284</v>
      </c>
      <c r="P9142" s="289">
        <f>VLOOKUP(CAT_Details[[#This Row],[Delivery Bp Customer Code]],Table6[],2,0)</f>
        <v>3705</v>
      </c>
    </row>
    <row r="9143" spans="1:16" x14ac:dyDescent="0.25">
      <c r="A9143" s="289" t="s">
        <v>17052</v>
      </c>
      <c r="B9143">
        <v>1</v>
      </c>
      <c r="C9143">
        <v>302</v>
      </c>
      <c r="D9143">
        <v>0.4</v>
      </c>
      <c r="E9143" s="289" t="s">
        <v>20356</v>
      </c>
      <c r="F9143">
        <v>5016496124</v>
      </c>
      <c r="G9143" s="276">
        <v>45838</v>
      </c>
      <c r="H9143">
        <v>20250619745111</v>
      </c>
      <c r="I9143">
        <v>0.57599999999999996</v>
      </c>
      <c r="J9143" s="289" t="s">
        <v>275</v>
      </c>
      <c r="K9143" s="289" t="s">
        <v>20357</v>
      </c>
      <c r="L9143" s="289" t="s">
        <v>280</v>
      </c>
      <c r="M9143" s="289" t="s">
        <v>20347</v>
      </c>
      <c r="N9143" s="289" t="s">
        <v>19698</v>
      </c>
      <c r="O9143" s="289" t="s">
        <v>18284</v>
      </c>
      <c r="P9143" s="289">
        <f>VLOOKUP(CAT_Details[[#This Row],[Delivery Bp Customer Code]],Table6[],2,0)</f>
        <v>3705</v>
      </c>
    </row>
    <row r="9144" spans="1:16" x14ac:dyDescent="0.25">
      <c r="A9144" s="289" t="s">
        <v>17052</v>
      </c>
      <c r="B9144">
        <v>1</v>
      </c>
      <c r="C9144">
        <v>248</v>
      </c>
      <c r="D9144">
        <v>0.4</v>
      </c>
      <c r="E9144" s="289" t="s">
        <v>20358</v>
      </c>
      <c r="F9144">
        <v>5016496628</v>
      </c>
      <c r="G9144" s="276">
        <v>45838</v>
      </c>
      <c r="H9144">
        <v>20250623746633</v>
      </c>
      <c r="I9144">
        <v>0.57599999999999996</v>
      </c>
      <c r="J9144" s="289" t="s">
        <v>302</v>
      </c>
      <c r="K9144" s="289" t="s">
        <v>20359</v>
      </c>
      <c r="L9144" s="289" t="s">
        <v>280</v>
      </c>
      <c r="M9144" s="289" t="s">
        <v>20196</v>
      </c>
      <c r="N9144" s="289" t="s">
        <v>18394</v>
      </c>
      <c r="O9144" s="289" t="s">
        <v>18284</v>
      </c>
      <c r="P9144" s="289">
        <f>VLOOKUP(CAT_Details[[#This Row],[Delivery Bp Customer Code]],Table6[],2,0)</f>
        <v>3705</v>
      </c>
    </row>
    <row r="9145" spans="1:16" x14ac:dyDescent="0.25">
      <c r="A9145" s="289" t="s">
        <v>3771</v>
      </c>
      <c r="B9145">
        <v>14</v>
      </c>
      <c r="C9145">
        <v>3857</v>
      </c>
      <c r="D9145">
        <v>7.28</v>
      </c>
      <c r="E9145" s="289" t="s">
        <v>20360</v>
      </c>
      <c r="F9145">
        <v>5016466018</v>
      </c>
      <c r="G9145" s="276">
        <v>45838</v>
      </c>
      <c r="H9145">
        <v>20250616741202</v>
      </c>
      <c r="I9145">
        <v>26.302</v>
      </c>
      <c r="J9145" s="289" t="s">
        <v>3890</v>
      </c>
      <c r="K9145" s="289" t="s">
        <v>20361</v>
      </c>
      <c r="L9145" s="289" t="s">
        <v>275</v>
      </c>
      <c r="M9145" s="289" t="s">
        <v>20362</v>
      </c>
      <c r="N9145" s="289" t="s">
        <v>3893</v>
      </c>
      <c r="O9145" s="289" t="s">
        <v>4956</v>
      </c>
      <c r="P9145" s="289">
        <f>VLOOKUP(CAT_Details[[#This Row],[Delivery Bp Customer Code]],Table6[],2,0)</f>
        <v>3417</v>
      </c>
    </row>
    <row r="9146" spans="1:16" x14ac:dyDescent="0.25">
      <c r="A9146" s="289" t="s">
        <v>3771</v>
      </c>
      <c r="B9146">
        <v>24</v>
      </c>
      <c r="C9146">
        <v>1032</v>
      </c>
      <c r="D9146">
        <v>13.6</v>
      </c>
      <c r="E9146" s="289" t="s">
        <v>20363</v>
      </c>
      <c r="F9146">
        <v>5016482028</v>
      </c>
      <c r="G9146" s="276">
        <v>45838</v>
      </c>
      <c r="H9146">
        <v>20250620745566</v>
      </c>
      <c r="I9146">
        <v>41.472000000000001</v>
      </c>
      <c r="J9146" s="289" t="s">
        <v>324</v>
      </c>
      <c r="K9146" s="289" t="s">
        <v>20364</v>
      </c>
      <c r="L9146" s="289" t="s">
        <v>275</v>
      </c>
      <c r="M9146" s="289" t="s">
        <v>20365</v>
      </c>
      <c r="N9146" s="289" t="s">
        <v>4100</v>
      </c>
      <c r="O9146" s="289" t="s">
        <v>3775</v>
      </c>
      <c r="P9146" s="289">
        <f>VLOOKUP(CAT_Details[[#This Row],[Delivery Bp Customer Code]],Table6[],2,0)</f>
        <v>3401</v>
      </c>
    </row>
    <row r="9147" spans="1:16" x14ac:dyDescent="0.25">
      <c r="A9147" s="289" t="s">
        <v>3771</v>
      </c>
      <c r="B9147">
        <v>14</v>
      </c>
      <c r="C9147">
        <v>6020</v>
      </c>
      <c r="D9147">
        <v>5.88</v>
      </c>
      <c r="E9147" s="289" t="s">
        <v>20366</v>
      </c>
      <c r="F9147">
        <v>5016496086</v>
      </c>
      <c r="G9147" s="276">
        <v>45838</v>
      </c>
      <c r="H9147">
        <v>20250616741696</v>
      </c>
      <c r="I9147">
        <v>6.0679999999999996</v>
      </c>
      <c r="J9147" s="289" t="s">
        <v>350</v>
      </c>
      <c r="K9147" s="289" t="s">
        <v>20367</v>
      </c>
      <c r="L9147" s="289" t="s">
        <v>275</v>
      </c>
      <c r="M9147" s="289" t="s">
        <v>19329</v>
      </c>
      <c r="N9147" s="289" t="s">
        <v>16110</v>
      </c>
      <c r="O9147" s="289" t="s">
        <v>3775</v>
      </c>
      <c r="P9147" s="289">
        <f>VLOOKUP(CAT_Details[[#This Row],[Delivery Bp Customer Code]],Table6[],2,0)</f>
        <v>3401</v>
      </c>
    </row>
    <row r="9148" spans="1:16" x14ac:dyDescent="0.25">
      <c r="A9148" s="289" t="s">
        <v>3329</v>
      </c>
      <c r="B9148">
        <v>25</v>
      </c>
      <c r="C9148">
        <v>17106</v>
      </c>
      <c r="D9148">
        <v>10.34</v>
      </c>
      <c r="E9148" s="289" t="s">
        <v>20368</v>
      </c>
      <c r="F9148">
        <v>5016455068</v>
      </c>
      <c r="G9148" s="276">
        <v>45838</v>
      </c>
      <c r="H9148">
        <v>20250617742129</v>
      </c>
      <c r="I9148">
        <v>16.346</v>
      </c>
      <c r="J9148" s="289" t="s">
        <v>383</v>
      </c>
      <c r="K9148" s="289" t="s">
        <v>20369</v>
      </c>
      <c r="L9148" s="289" t="s">
        <v>275</v>
      </c>
      <c r="M9148" s="289" t="s">
        <v>20140</v>
      </c>
      <c r="N9148" s="289" t="s">
        <v>3781</v>
      </c>
      <c r="O9148" s="289" t="s">
        <v>3332</v>
      </c>
      <c r="P9148" s="289">
        <f>VLOOKUP(CAT_Details[[#This Row],[Delivery Bp Customer Code]],Table6[],2,0)</f>
        <v>3402</v>
      </c>
    </row>
    <row r="9149" spans="1:16" x14ac:dyDescent="0.25">
      <c r="A9149" s="289" t="s">
        <v>3329</v>
      </c>
      <c r="B9149">
        <v>4</v>
      </c>
      <c r="C9149">
        <v>358</v>
      </c>
      <c r="D9149">
        <v>1.6</v>
      </c>
      <c r="E9149" s="289" t="s">
        <v>20370</v>
      </c>
      <c r="F9149">
        <v>5016466339</v>
      </c>
      <c r="G9149" s="276">
        <v>45838</v>
      </c>
      <c r="H9149">
        <v>20250619744463</v>
      </c>
      <c r="I9149">
        <v>3.802</v>
      </c>
      <c r="J9149" s="289" t="s">
        <v>3890</v>
      </c>
      <c r="K9149" s="289" t="s">
        <v>20371</v>
      </c>
      <c r="L9149" s="289" t="s">
        <v>275</v>
      </c>
      <c r="M9149" s="289" t="s">
        <v>20331</v>
      </c>
      <c r="N9149" s="289" t="s">
        <v>3896</v>
      </c>
      <c r="O9149" s="289" t="s">
        <v>3332</v>
      </c>
      <c r="P9149" s="289">
        <f>VLOOKUP(CAT_Details[[#This Row],[Delivery Bp Customer Code]],Table6[],2,0)</f>
        <v>3402</v>
      </c>
    </row>
    <row r="9150" spans="1:16" x14ac:dyDescent="0.25">
      <c r="A9150" s="289" t="s">
        <v>3329</v>
      </c>
      <c r="B9150">
        <v>4</v>
      </c>
      <c r="C9150">
        <v>912</v>
      </c>
      <c r="D9150">
        <v>1.0900000000000001</v>
      </c>
      <c r="E9150" s="289" t="s">
        <v>20372</v>
      </c>
      <c r="F9150">
        <v>5016481708</v>
      </c>
      <c r="G9150" s="276">
        <v>45838</v>
      </c>
      <c r="H9150">
        <v>20250619744359</v>
      </c>
      <c r="I9150">
        <v>0.94199999999999995</v>
      </c>
      <c r="J9150" s="289" t="s">
        <v>1047</v>
      </c>
      <c r="K9150" s="289" t="s">
        <v>20373</v>
      </c>
      <c r="L9150" s="289" t="s">
        <v>275</v>
      </c>
      <c r="M9150" s="289" t="s">
        <v>19926</v>
      </c>
      <c r="N9150" s="289" t="s">
        <v>1049</v>
      </c>
      <c r="O9150" s="289" t="s">
        <v>3332</v>
      </c>
      <c r="P9150" s="289">
        <f>VLOOKUP(CAT_Details[[#This Row],[Delivery Bp Customer Code]],Table6[],2,0)</f>
        <v>3402</v>
      </c>
    </row>
    <row r="9151" spans="1:16" x14ac:dyDescent="0.25">
      <c r="A9151" s="289" t="s">
        <v>3329</v>
      </c>
      <c r="B9151">
        <v>8</v>
      </c>
      <c r="C9151">
        <v>3624</v>
      </c>
      <c r="D9151">
        <v>3.2</v>
      </c>
      <c r="E9151" s="289" t="s">
        <v>20374</v>
      </c>
      <c r="F9151">
        <v>5016495995</v>
      </c>
      <c r="G9151" s="276">
        <v>45838</v>
      </c>
      <c r="H9151">
        <v>20250623746634</v>
      </c>
      <c r="I9151">
        <v>4.6079999999999997</v>
      </c>
      <c r="J9151" s="289" t="s">
        <v>350</v>
      </c>
      <c r="K9151" s="289" t="s">
        <v>20375</v>
      </c>
      <c r="L9151" s="289" t="s">
        <v>275</v>
      </c>
      <c r="M9151" s="289" t="s">
        <v>20376</v>
      </c>
      <c r="N9151" s="289" t="s">
        <v>3804</v>
      </c>
      <c r="O9151" s="289" t="s">
        <v>3332</v>
      </c>
      <c r="P9151" s="289">
        <f>VLOOKUP(CAT_Details[[#This Row],[Delivery Bp Customer Code]],Table6[],2,0)</f>
        <v>3402</v>
      </c>
    </row>
    <row r="9152" spans="1:16" x14ac:dyDescent="0.25">
      <c r="A9152" s="289" t="s">
        <v>3329</v>
      </c>
      <c r="B9152">
        <v>36</v>
      </c>
      <c r="C9152">
        <v>2880</v>
      </c>
      <c r="D9152">
        <v>13.6</v>
      </c>
      <c r="E9152" s="289" t="s">
        <v>20377</v>
      </c>
      <c r="F9152">
        <v>5016496080</v>
      </c>
      <c r="G9152" s="276">
        <v>45838</v>
      </c>
      <c r="H9152">
        <v>20250617742635</v>
      </c>
      <c r="I9152">
        <v>43.2</v>
      </c>
      <c r="J9152" s="289" t="s">
        <v>350</v>
      </c>
      <c r="K9152" s="289" t="s">
        <v>20378</v>
      </c>
      <c r="L9152" s="289" t="s">
        <v>275</v>
      </c>
      <c r="M9152" s="289" t="s">
        <v>20376</v>
      </c>
      <c r="N9152" s="289" t="s">
        <v>3433</v>
      </c>
      <c r="O9152" s="289" t="s">
        <v>3332</v>
      </c>
      <c r="P9152" s="289">
        <f>VLOOKUP(CAT_Details[[#This Row],[Delivery Bp Customer Code]],Table6[],2,0)</f>
        <v>3402</v>
      </c>
    </row>
    <row r="9153" spans="1:16" x14ac:dyDescent="0.25">
      <c r="A9153" s="289" t="s">
        <v>3329</v>
      </c>
      <c r="B9153">
        <v>1</v>
      </c>
      <c r="C9153">
        <v>177</v>
      </c>
      <c r="D9153">
        <v>0.4</v>
      </c>
      <c r="E9153" s="289" t="s">
        <v>20379</v>
      </c>
      <c r="F9153">
        <v>5016496201</v>
      </c>
      <c r="G9153" s="276">
        <v>45838</v>
      </c>
      <c r="H9153">
        <v>20250617742249</v>
      </c>
      <c r="I9153">
        <v>1.3440000000000001</v>
      </c>
      <c r="J9153" s="289" t="s">
        <v>350</v>
      </c>
      <c r="K9153" s="289" t="s">
        <v>20380</v>
      </c>
      <c r="L9153" s="289" t="s">
        <v>275</v>
      </c>
      <c r="M9153" s="289" t="s">
        <v>19329</v>
      </c>
      <c r="N9153" s="289" t="s">
        <v>3656</v>
      </c>
      <c r="O9153" s="289" t="s">
        <v>3332</v>
      </c>
      <c r="P9153" s="289">
        <f>VLOOKUP(CAT_Details[[#This Row],[Delivery Bp Customer Code]],Table6[],2,0)</f>
        <v>3402</v>
      </c>
    </row>
    <row r="9154" spans="1:16" x14ac:dyDescent="0.25">
      <c r="A9154" s="289" t="s">
        <v>3329</v>
      </c>
      <c r="B9154">
        <v>1</v>
      </c>
      <c r="C9154">
        <v>1</v>
      </c>
      <c r="D9154">
        <v>0.02</v>
      </c>
      <c r="E9154" s="289" t="s">
        <v>20379</v>
      </c>
      <c r="F9154">
        <v>5016496203</v>
      </c>
      <c r="G9154" s="276">
        <v>45838</v>
      </c>
      <c r="H9154">
        <v>20250623746117</v>
      </c>
      <c r="I9154">
        <v>3.0000000000000001E-3</v>
      </c>
      <c r="J9154" s="289" t="s">
        <v>350</v>
      </c>
      <c r="K9154" s="289" t="s">
        <v>20381</v>
      </c>
      <c r="L9154" s="289" t="s">
        <v>275</v>
      </c>
      <c r="M9154" s="289" t="s">
        <v>19329</v>
      </c>
      <c r="N9154" s="289" t="s">
        <v>3656</v>
      </c>
      <c r="O9154" s="289" t="s">
        <v>3332</v>
      </c>
      <c r="P9154" s="289">
        <f>VLOOKUP(CAT_Details[[#This Row],[Delivery Bp Customer Code]],Table6[],2,0)</f>
        <v>3402</v>
      </c>
    </row>
    <row r="9155" spans="1:16" x14ac:dyDescent="0.25">
      <c r="A9155" s="289" t="s">
        <v>3329</v>
      </c>
      <c r="B9155">
        <v>5</v>
      </c>
      <c r="C9155">
        <v>1290</v>
      </c>
      <c r="D9155">
        <v>2.4</v>
      </c>
      <c r="E9155" s="289" t="s">
        <v>20382</v>
      </c>
      <c r="F9155">
        <v>5016496232</v>
      </c>
      <c r="G9155" s="276">
        <v>45838</v>
      </c>
      <c r="H9155">
        <v>20250618744018</v>
      </c>
      <c r="I9155">
        <v>4.8959999999999999</v>
      </c>
      <c r="J9155" s="289" t="s">
        <v>287</v>
      </c>
      <c r="K9155" s="289" t="s">
        <v>20383</v>
      </c>
      <c r="L9155" s="289" t="s">
        <v>275</v>
      </c>
      <c r="M9155" s="289" t="s">
        <v>20160</v>
      </c>
      <c r="N9155" s="289" t="s">
        <v>468</v>
      </c>
      <c r="O9155" s="289" t="s">
        <v>3332</v>
      </c>
      <c r="P9155" s="289">
        <f>VLOOKUP(CAT_Details[[#This Row],[Delivery Bp Customer Code]],Table6[],2,0)</f>
        <v>3402</v>
      </c>
    </row>
    <row r="9156" spans="1:16" x14ac:dyDescent="0.25">
      <c r="A9156" s="289" t="s">
        <v>3329</v>
      </c>
      <c r="B9156">
        <v>3</v>
      </c>
      <c r="C9156">
        <v>1755</v>
      </c>
      <c r="D9156">
        <v>1.2</v>
      </c>
      <c r="E9156" s="289" t="s">
        <v>20384</v>
      </c>
      <c r="F9156">
        <v>5016496354</v>
      </c>
      <c r="G9156" s="276">
        <v>45838</v>
      </c>
      <c r="H9156">
        <v>20250623746928</v>
      </c>
      <c r="I9156">
        <v>2.88</v>
      </c>
      <c r="J9156" s="289" t="s">
        <v>324</v>
      </c>
      <c r="K9156" s="289" t="s">
        <v>20385</v>
      </c>
      <c r="L9156" s="289" t="s">
        <v>275</v>
      </c>
      <c r="M9156" s="289" t="s">
        <v>20336</v>
      </c>
      <c r="N9156" s="289" t="s">
        <v>3986</v>
      </c>
      <c r="O9156" s="289" t="s">
        <v>3332</v>
      </c>
      <c r="P9156" s="289">
        <f>VLOOKUP(CAT_Details[[#This Row],[Delivery Bp Customer Code]],Table6[],2,0)</f>
        <v>3402</v>
      </c>
    </row>
    <row r="9157" spans="1:16" x14ac:dyDescent="0.25">
      <c r="A9157" s="289" t="s">
        <v>3329</v>
      </c>
      <c r="B9157">
        <v>2</v>
      </c>
      <c r="C9157">
        <v>608</v>
      </c>
      <c r="D9157">
        <v>0.8</v>
      </c>
      <c r="E9157" s="289" t="s">
        <v>20386</v>
      </c>
      <c r="F9157">
        <v>5016496691</v>
      </c>
      <c r="G9157" s="276">
        <v>45838</v>
      </c>
      <c r="H9157" s="5">
        <v>20250616740914</v>
      </c>
      <c r="I9157">
        <v>2.9380000000000002</v>
      </c>
      <c r="J9157" s="289" t="s">
        <v>350</v>
      </c>
      <c r="K9157" s="289" t="s">
        <v>20387</v>
      </c>
      <c r="L9157" s="289" t="s">
        <v>275</v>
      </c>
      <c r="M9157" s="289" t="s">
        <v>19329</v>
      </c>
      <c r="N9157" s="289" t="s">
        <v>704</v>
      </c>
      <c r="O9157" s="289" t="s">
        <v>3332</v>
      </c>
      <c r="P9157" s="289">
        <f>VLOOKUP(CAT_Details[[#This Row],[Delivery Bp Customer Code]],Table6[],2,0)</f>
        <v>3402</v>
      </c>
    </row>
    <row r="9158" spans="1:16" x14ac:dyDescent="0.25">
      <c r="A9158" s="289" t="s">
        <v>3329</v>
      </c>
      <c r="B9158">
        <v>36</v>
      </c>
      <c r="C9158">
        <v>2880</v>
      </c>
      <c r="D9158">
        <v>14.4</v>
      </c>
      <c r="E9158" s="289" t="s">
        <v>20377</v>
      </c>
      <c r="F9158">
        <v>5016511160</v>
      </c>
      <c r="G9158" s="276">
        <v>45838</v>
      </c>
      <c r="H9158">
        <v>20250617742635</v>
      </c>
      <c r="I9158">
        <v>43.2</v>
      </c>
      <c r="J9158" s="289" t="s">
        <v>350</v>
      </c>
      <c r="K9158" s="289" t="s">
        <v>20388</v>
      </c>
      <c r="L9158" s="289" t="s">
        <v>275</v>
      </c>
      <c r="M9158" s="289"/>
      <c r="N9158" s="289" t="s">
        <v>3433</v>
      </c>
      <c r="O9158" s="289" t="s">
        <v>3332</v>
      </c>
      <c r="P9158" s="289">
        <f>VLOOKUP(CAT_Details[[#This Row],[Delivery Bp Customer Code]],Table6[],2,0)</f>
        <v>3402</v>
      </c>
    </row>
    <row r="9159" spans="1:16" x14ac:dyDescent="0.25">
      <c r="A9159" s="289" t="s">
        <v>76</v>
      </c>
      <c r="B9159">
        <v>7</v>
      </c>
      <c r="C9159">
        <v>177</v>
      </c>
      <c r="D9159">
        <v>0.5</v>
      </c>
      <c r="E9159" s="289" t="s">
        <v>20389</v>
      </c>
      <c r="F9159">
        <v>5016427518</v>
      </c>
      <c r="G9159" s="276">
        <v>45838</v>
      </c>
      <c r="H9159">
        <v>20250612739804</v>
      </c>
      <c r="I9159">
        <v>0.53</v>
      </c>
      <c r="J9159" s="289" t="s">
        <v>756</v>
      </c>
      <c r="K9159" s="289" t="s">
        <v>20390</v>
      </c>
      <c r="L9159" s="289" t="s">
        <v>275</v>
      </c>
      <c r="M9159" s="289" t="s">
        <v>20391</v>
      </c>
      <c r="N9159" s="289" t="s">
        <v>759</v>
      </c>
      <c r="O9159" s="289" t="s">
        <v>16049</v>
      </c>
      <c r="P9159" s="289" t="str">
        <f>VLOOKUP(CAT_Details[[#This Row],[Delivery Bp Customer Code]],Table6[],2,0)</f>
        <v>MZ02</v>
      </c>
    </row>
    <row r="9160" spans="1:16" x14ac:dyDescent="0.25">
      <c r="A9160" s="289" t="s">
        <v>76</v>
      </c>
      <c r="B9160">
        <v>2</v>
      </c>
      <c r="C9160">
        <v>204</v>
      </c>
      <c r="D9160">
        <v>0.4</v>
      </c>
      <c r="E9160" s="289" t="s">
        <v>20392</v>
      </c>
      <c r="F9160">
        <v>5016466526</v>
      </c>
      <c r="G9160" s="276">
        <v>45838</v>
      </c>
      <c r="H9160">
        <v>20250618743512</v>
      </c>
      <c r="I9160">
        <v>0.33600000000000002</v>
      </c>
      <c r="J9160" s="289" t="s">
        <v>401</v>
      </c>
      <c r="K9160" s="289" t="s">
        <v>20393</v>
      </c>
      <c r="L9160" s="289" t="s">
        <v>275</v>
      </c>
      <c r="M9160" s="289" t="s">
        <v>20394</v>
      </c>
      <c r="N9160" s="289" t="s">
        <v>1028</v>
      </c>
      <c r="O9160" s="289" t="s">
        <v>16049</v>
      </c>
      <c r="P9160" s="289" t="str">
        <f>VLOOKUP(CAT_Details[[#This Row],[Delivery Bp Customer Code]],Table6[],2,0)</f>
        <v>MZ02</v>
      </c>
    </row>
    <row r="9161" spans="1:16" x14ac:dyDescent="0.25">
      <c r="A9161" s="289" t="s">
        <v>76</v>
      </c>
      <c r="B9161">
        <v>10</v>
      </c>
      <c r="C9161">
        <v>1780</v>
      </c>
      <c r="D9161">
        <v>4</v>
      </c>
      <c r="E9161" s="289" t="s">
        <v>20395</v>
      </c>
      <c r="F9161">
        <v>5016495652</v>
      </c>
      <c r="G9161" s="276">
        <v>45838</v>
      </c>
      <c r="H9161">
        <v>20250623746612</v>
      </c>
      <c r="I9161">
        <v>9.6</v>
      </c>
      <c r="J9161" s="289" t="s">
        <v>350</v>
      </c>
      <c r="K9161" s="289" t="s">
        <v>20396</v>
      </c>
      <c r="L9161" s="289" t="s">
        <v>275</v>
      </c>
      <c r="M9161" s="289" t="s">
        <v>20376</v>
      </c>
      <c r="N9161" s="289" t="s">
        <v>357</v>
      </c>
      <c r="O9161" s="289" t="s">
        <v>16049</v>
      </c>
      <c r="P9161" s="289" t="str">
        <f>VLOOKUP(CAT_Details[[#This Row],[Delivery Bp Customer Code]],Table6[],2,0)</f>
        <v>MZ02</v>
      </c>
    </row>
    <row r="9162" spans="1:16" x14ac:dyDescent="0.25">
      <c r="A9162" s="289" t="s">
        <v>76</v>
      </c>
      <c r="B9162">
        <v>2</v>
      </c>
      <c r="C9162">
        <v>52</v>
      </c>
      <c r="D9162">
        <v>0.4</v>
      </c>
      <c r="E9162" s="289" t="s">
        <v>20397</v>
      </c>
      <c r="F9162">
        <v>5016496035</v>
      </c>
      <c r="G9162" s="276">
        <v>45838</v>
      </c>
      <c r="H9162">
        <v>20250623746178</v>
      </c>
      <c r="I9162">
        <v>0.72</v>
      </c>
      <c r="J9162" s="289" t="s">
        <v>350</v>
      </c>
      <c r="K9162" s="289" t="s">
        <v>20398</v>
      </c>
      <c r="L9162" s="289" t="s">
        <v>275</v>
      </c>
      <c r="M9162" s="289" t="s">
        <v>20088</v>
      </c>
      <c r="N9162" s="289" t="s">
        <v>1279</v>
      </c>
      <c r="O9162" s="289" t="s">
        <v>16049</v>
      </c>
      <c r="P9162" s="289" t="str">
        <f>VLOOKUP(CAT_Details[[#This Row],[Delivery Bp Customer Code]],Table6[],2,0)</f>
        <v>MZ02</v>
      </c>
    </row>
    <row r="9163" spans="1:16" x14ac:dyDescent="0.25">
      <c r="A9163" s="289" t="s">
        <v>285</v>
      </c>
      <c r="B9163">
        <v>43</v>
      </c>
      <c r="C9163">
        <v>7538</v>
      </c>
      <c r="D9163">
        <v>12.1</v>
      </c>
      <c r="E9163" s="289" t="s">
        <v>20389</v>
      </c>
      <c r="F9163">
        <v>5016427520</v>
      </c>
      <c r="G9163" s="276">
        <v>45838</v>
      </c>
      <c r="H9163">
        <v>20250612739806</v>
      </c>
      <c r="I9163">
        <v>43.944000000000003</v>
      </c>
      <c r="J9163" s="289" t="s">
        <v>756</v>
      </c>
      <c r="K9163" s="289" t="s">
        <v>20399</v>
      </c>
      <c r="L9163" s="289" t="s">
        <v>275</v>
      </c>
      <c r="M9163" s="289" t="s">
        <v>20391</v>
      </c>
      <c r="N9163" s="289" t="s">
        <v>759</v>
      </c>
      <c r="O9163" s="289" t="s">
        <v>291</v>
      </c>
      <c r="P9163" s="289" t="str">
        <f>VLOOKUP(CAT_Details[[#This Row],[Delivery Bp Customer Code]],Table6[],2,0)</f>
        <v>DX01-L5</v>
      </c>
    </row>
    <row r="9164" spans="1:16" x14ac:dyDescent="0.25">
      <c r="A9164" s="289" t="s">
        <v>285</v>
      </c>
      <c r="B9164">
        <v>2</v>
      </c>
      <c r="C9164">
        <v>620</v>
      </c>
      <c r="D9164">
        <v>0.6</v>
      </c>
      <c r="E9164" s="289" t="s">
        <v>20400</v>
      </c>
      <c r="F9164">
        <v>5016454605</v>
      </c>
      <c r="G9164" s="276">
        <v>45838</v>
      </c>
      <c r="H9164">
        <v>20250617742585</v>
      </c>
      <c r="I9164">
        <v>0.67200000000000004</v>
      </c>
      <c r="J9164" s="289" t="s">
        <v>764</v>
      </c>
      <c r="K9164" s="289" t="s">
        <v>20401</v>
      </c>
      <c r="L9164" s="289" t="s">
        <v>275</v>
      </c>
      <c r="M9164" s="289" t="s">
        <v>20225</v>
      </c>
      <c r="N9164" s="289" t="s">
        <v>766</v>
      </c>
      <c r="O9164" s="289" t="s">
        <v>291</v>
      </c>
      <c r="P9164" s="289" t="str">
        <f>VLOOKUP(CAT_Details[[#This Row],[Delivery Bp Customer Code]],Table6[],2,0)</f>
        <v>DX01-L5</v>
      </c>
    </row>
    <row r="9165" spans="1:16" x14ac:dyDescent="0.25">
      <c r="A9165" s="289" t="s">
        <v>285</v>
      </c>
      <c r="B9165">
        <v>1</v>
      </c>
      <c r="C9165">
        <v>1</v>
      </c>
      <c r="D9165">
        <v>0.03</v>
      </c>
      <c r="E9165" s="289" t="s">
        <v>20402</v>
      </c>
      <c r="F9165">
        <v>5016465954</v>
      </c>
      <c r="G9165" s="276">
        <v>45838</v>
      </c>
      <c r="H9165">
        <v>20250618743143</v>
      </c>
      <c r="I9165">
        <v>1.4E-2</v>
      </c>
      <c r="J9165" s="289" t="s">
        <v>438</v>
      </c>
      <c r="K9165" s="289" t="s">
        <v>20403</v>
      </c>
      <c r="L9165" s="289" t="s">
        <v>275</v>
      </c>
      <c r="M9165" s="289" t="s">
        <v>19926</v>
      </c>
      <c r="N9165" s="289" t="s">
        <v>751</v>
      </c>
      <c r="O9165" s="289" t="s">
        <v>291</v>
      </c>
      <c r="P9165" s="289" t="str">
        <f>VLOOKUP(CAT_Details[[#This Row],[Delivery Bp Customer Code]],Table6[],2,0)</f>
        <v>DX01-L5</v>
      </c>
    </row>
    <row r="9166" spans="1:16" x14ac:dyDescent="0.25">
      <c r="A9166" s="289" t="s">
        <v>285</v>
      </c>
      <c r="B9166">
        <v>14</v>
      </c>
      <c r="C9166">
        <v>6194.01</v>
      </c>
      <c r="D9166">
        <v>5.6</v>
      </c>
      <c r="E9166" s="289" t="s">
        <v>20404</v>
      </c>
      <c r="F9166">
        <v>5016466406</v>
      </c>
      <c r="G9166" s="276">
        <v>45838</v>
      </c>
      <c r="H9166">
        <v>20250619744519</v>
      </c>
      <c r="I9166">
        <v>13.44</v>
      </c>
      <c r="J9166" s="289" t="s">
        <v>401</v>
      </c>
      <c r="K9166" s="289" t="s">
        <v>20405</v>
      </c>
      <c r="L9166" s="289" t="s">
        <v>275</v>
      </c>
      <c r="M9166" s="289" t="s">
        <v>20394</v>
      </c>
      <c r="N9166" s="289" t="s">
        <v>17729</v>
      </c>
      <c r="O9166" s="289" t="s">
        <v>291</v>
      </c>
      <c r="P9166" s="289" t="str">
        <f>VLOOKUP(CAT_Details[[#This Row],[Delivery Bp Customer Code]],Table6[],2,0)</f>
        <v>DX01-L5</v>
      </c>
    </row>
    <row r="9167" spans="1:16" x14ac:dyDescent="0.25">
      <c r="A9167" s="289" t="s">
        <v>285</v>
      </c>
      <c r="B9167">
        <v>9</v>
      </c>
      <c r="C9167">
        <v>10350</v>
      </c>
      <c r="D9167">
        <v>3.6</v>
      </c>
      <c r="E9167" s="289" t="s">
        <v>20406</v>
      </c>
      <c r="F9167">
        <v>5016481496</v>
      </c>
      <c r="G9167" s="276">
        <v>45838</v>
      </c>
      <c r="H9167">
        <v>20250620745568</v>
      </c>
      <c r="I9167">
        <v>5.1840000000000002</v>
      </c>
      <c r="J9167" s="289" t="s">
        <v>324</v>
      </c>
      <c r="K9167" s="289" t="s">
        <v>20407</v>
      </c>
      <c r="L9167" s="289" t="s">
        <v>275</v>
      </c>
      <c r="M9167" s="289" t="s">
        <v>20160</v>
      </c>
      <c r="N9167" s="289" t="s">
        <v>333</v>
      </c>
      <c r="O9167" s="289" t="s">
        <v>291</v>
      </c>
      <c r="P9167" s="289" t="str">
        <f>VLOOKUP(CAT_Details[[#This Row],[Delivery Bp Customer Code]],Table6[],2,0)</f>
        <v>DX01-L5</v>
      </c>
    </row>
    <row r="9168" spans="1:16" x14ac:dyDescent="0.25">
      <c r="A9168" s="289" t="s">
        <v>285</v>
      </c>
      <c r="B9168">
        <v>4</v>
      </c>
      <c r="C9168">
        <v>388</v>
      </c>
      <c r="D9168">
        <v>0.9</v>
      </c>
      <c r="E9168" s="289" t="s">
        <v>20408</v>
      </c>
      <c r="F9168">
        <v>5016495654</v>
      </c>
      <c r="G9168" s="276">
        <v>45838</v>
      </c>
      <c r="H9168">
        <v>20250616741023</v>
      </c>
      <c r="I9168">
        <v>1.111</v>
      </c>
      <c r="J9168" s="289" t="s">
        <v>350</v>
      </c>
      <c r="K9168" s="289" t="s">
        <v>20409</v>
      </c>
      <c r="L9168" s="289" t="s">
        <v>275</v>
      </c>
      <c r="M9168" s="289" t="s">
        <v>19749</v>
      </c>
      <c r="N9168" s="289" t="s">
        <v>602</v>
      </c>
      <c r="O9168" s="289" t="s">
        <v>291</v>
      </c>
      <c r="P9168" s="289" t="str">
        <f>VLOOKUP(CAT_Details[[#This Row],[Delivery Bp Customer Code]],Table6[],2,0)</f>
        <v>DX01-L5</v>
      </c>
    </row>
    <row r="9169" spans="1:16" x14ac:dyDescent="0.25">
      <c r="A9169" s="289" t="s">
        <v>285</v>
      </c>
      <c r="B9169">
        <v>11</v>
      </c>
      <c r="C9169">
        <v>4140</v>
      </c>
      <c r="D9169">
        <v>6.59</v>
      </c>
      <c r="E9169" s="289" t="s">
        <v>20410</v>
      </c>
      <c r="F9169">
        <v>5016495684</v>
      </c>
      <c r="G9169" s="276">
        <v>45838</v>
      </c>
      <c r="H9169">
        <v>20250620745463</v>
      </c>
      <c r="I9169">
        <v>12.818</v>
      </c>
      <c r="J9169" s="289" t="s">
        <v>280</v>
      </c>
      <c r="K9169" s="289" t="s">
        <v>20411</v>
      </c>
      <c r="L9169" s="289" t="s">
        <v>275</v>
      </c>
      <c r="M9169" s="289" t="s">
        <v>20324</v>
      </c>
      <c r="N9169" s="289" t="s">
        <v>411</v>
      </c>
      <c r="O9169" s="289" t="s">
        <v>291</v>
      </c>
      <c r="P9169" s="289" t="str">
        <f>VLOOKUP(CAT_Details[[#This Row],[Delivery Bp Customer Code]],Table6[],2,0)</f>
        <v>DX01-L5</v>
      </c>
    </row>
    <row r="9170" spans="1:16" x14ac:dyDescent="0.25">
      <c r="A9170" s="289" t="s">
        <v>285</v>
      </c>
      <c r="B9170">
        <v>4</v>
      </c>
      <c r="C9170">
        <v>741</v>
      </c>
      <c r="D9170">
        <v>1.6</v>
      </c>
      <c r="E9170" s="289" t="s">
        <v>20412</v>
      </c>
      <c r="F9170">
        <v>5016495716</v>
      </c>
      <c r="G9170" s="276">
        <v>45838</v>
      </c>
      <c r="H9170">
        <v>20250619744549</v>
      </c>
      <c r="I9170">
        <v>2.496</v>
      </c>
      <c r="J9170" s="289" t="s">
        <v>280</v>
      </c>
      <c r="K9170" s="289" t="s">
        <v>20413</v>
      </c>
      <c r="L9170" s="289" t="s">
        <v>275</v>
      </c>
      <c r="M9170" s="289" t="s">
        <v>20206</v>
      </c>
      <c r="N9170" s="289" t="s">
        <v>10113</v>
      </c>
      <c r="O9170" s="289" t="s">
        <v>291</v>
      </c>
      <c r="P9170" s="289" t="str">
        <f>VLOOKUP(CAT_Details[[#This Row],[Delivery Bp Customer Code]],Table6[],2,0)</f>
        <v>DX01-L5</v>
      </c>
    </row>
    <row r="9171" spans="1:16" x14ac:dyDescent="0.25">
      <c r="A9171" s="289" t="s">
        <v>285</v>
      </c>
      <c r="B9171">
        <v>4</v>
      </c>
      <c r="C9171">
        <v>1234.5</v>
      </c>
      <c r="D9171">
        <v>1.6</v>
      </c>
      <c r="E9171" s="289" t="s">
        <v>20414</v>
      </c>
      <c r="F9171">
        <v>5016495804</v>
      </c>
      <c r="G9171" s="276">
        <v>45838</v>
      </c>
      <c r="H9171">
        <v>20250623746806</v>
      </c>
      <c r="I9171">
        <v>3.84</v>
      </c>
      <c r="J9171" s="289" t="s">
        <v>350</v>
      </c>
      <c r="K9171" s="289" t="s">
        <v>20415</v>
      </c>
      <c r="L9171" s="289" t="s">
        <v>275</v>
      </c>
      <c r="M9171" s="289" t="s">
        <v>19749</v>
      </c>
      <c r="N9171" s="289" t="s">
        <v>602</v>
      </c>
      <c r="O9171" s="289" t="s">
        <v>291</v>
      </c>
      <c r="P9171" s="289" t="str">
        <f>VLOOKUP(CAT_Details[[#This Row],[Delivery Bp Customer Code]],Table6[],2,0)</f>
        <v>DX01-L5</v>
      </c>
    </row>
    <row r="9172" spans="1:16" x14ac:dyDescent="0.25">
      <c r="A9172" s="289" t="s">
        <v>285</v>
      </c>
      <c r="B9172">
        <v>1</v>
      </c>
      <c r="C9172">
        <v>315.89999999999998</v>
      </c>
      <c r="D9172">
        <v>0.4</v>
      </c>
      <c r="E9172" s="289" t="s">
        <v>20414</v>
      </c>
      <c r="F9172">
        <v>5016495808</v>
      </c>
      <c r="G9172" s="276">
        <v>45838</v>
      </c>
      <c r="H9172">
        <v>20250623746378</v>
      </c>
      <c r="I9172">
        <v>0.96</v>
      </c>
      <c r="J9172" s="289" t="s">
        <v>350</v>
      </c>
      <c r="K9172" s="289" t="s">
        <v>20416</v>
      </c>
      <c r="L9172" s="289" t="s">
        <v>275</v>
      </c>
      <c r="M9172" s="289"/>
      <c r="N9172" s="289" t="s">
        <v>602</v>
      </c>
      <c r="O9172" s="289" t="s">
        <v>291</v>
      </c>
      <c r="P9172" s="289" t="str">
        <f>VLOOKUP(CAT_Details[[#This Row],[Delivery Bp Customer Code]],Table6[],2,0)</f>
        <v>DX01-L5</v>
      </c>
    </row>
    <row r="9173" spans="1:16" x14ac:dyDescent="0.25">
      <c r="A9173" s="289" t="s">
        <v>285</v>
      </c>
      <c r="B9173">
        <v>2</v>
      </c>
      <c r="C9173">
        <v>924</v>
      </c>
      <c r="D9173">
        <v>1</v>
      </c>
      <c r="E9173" s="289" t="s">
        <v>20417</v>
      </c>
      <c r="F9173">
        <v>5016496173</v>
      </c>
      <c r="G9173" s="276">
        <v>45838</v>
      </c>
      <c r="H9173">
        <v>20250623746332</v>
      </c>
      <c r="I9173">
        <v>2.4</v>
      </c>
      <c r="J9173" s="289" t="s">
        <v>350</v>
      </c>
      <c r="K9173" s="289" t="s">
        <v>20418</v>
      </c>
      <c r="L9173" s="289" t="s">
        <v>275</v>
      </c>
      <c r="M9173" s="289" t="s">
        <v>20088</v>
      </c>
      <c r="N9173" s="289" t="s">
        <v>12700</v>
      </c>
      <c r="O9173" s="289" t="s">
        <v>291</v>
      </c>
      <c r="P9173" s="289" t="str">
        <f>VLOOKUP(CAT_Details[[#This Row],[Delivery Bp Customer Code]],Table6[],2,0)</f>
        <v>DX01-L5</v>
      </c>
    </row>
    <row r="9174" spans="1:16" x14ac:dyDescent="0.25">
      <c r="A9174" s="289" t="s">
        <v>285</v>
      </c>
      <c r="B9174">
        <v>17</v>
      </c>
      <c r="C9174">
        <v>1445</v>
      </c>
      <c r="D9174">
        <v>6.8</v>
      </c>
      <c r="E9174" s="289" t="s">
        <v>20419</v>
      </c>
      <c r="F9174">
        <v>5016496258</v>
      </c>
      <c r="G9174" s="276">
        <v>45838</v>
      </c>
      <c r="H9174">
        <v>20250620745477</v>
      </c>
      <c r="I9174">
        <v>16.32</v>
      </c>
      <c r="J9174" s="289" t="s">
        <v>350</v>
      </c>
      <c r="K9174" s="289" t="s">
        <v>20420</v>
      </c>
      <c r="L9174" s="289" t="s">
        <v>275</v>
      </c>
      <c r="M9174" s="289" t="s">
        <v>20376</v>
      </c>
      <c r="N9174" s="289" t="s">
        <v>15321</v>
      </c>
      <c r="O9174" s="289" t="s">
        <v>291</v>
      </c>
      <c r="P9174" s="289" t="str">
        <f>VLOOKUP(CAT_Details[[#This Row],[Delivery Bp Customer Code]],Table6[],2,0)</f>
        <v>DX01-L5</v>
      </c>
    </row>
    <row r="9175" spans="1:16" x14ac:dyDescent="0.25">
      <c r="A9175" s="289" t="s">
        <v>285</v>
      </c>
      <c r="B9175">
        <v>1</v>
      </c>
      <c r="C9175">
        <v>95</v>
      </c>
      <c r="D9175">
        <v>0.4</v>
      </c>
      <c r="E9175" s="289" t="s">
        <v>20419</v>
      </c>
      <c r="F9175">
        <v>5016496259</v>
      </c>
      <c r="G9175" s="276">
        <v>45838</v>
      </c>
      <c r="H9175">
        <v>20250620745479</v>
      </c>
      <c r="I9175">
        <v>0.96</v>
      </c>
      <c r="J9175" s="289" t="s">
        <v>350</v>
      </c>
      <c r="K9175" s="289" t="s">
        <v>20421</v>
      </c>
      <c r="L9175" s="289" t="s">
        <v>275</v>
      </c>
      <c r="M9175" s="289" t="s">
        <v>20376</v>
      </c>
      <c r="N9175" s="289" t="s">
        <v>15321</v>
      </c>
      <c r="O9175" s="289" t="s">
        <v>291</v>
      </c>
      <c r="P9175" s="289" t="str">
        <f>VLOOKUP(CAT_Details[[#This Row],[Delivery Bp Customer Code]],Table6[],2,0)</f>
        <v>DX01-L5</v>
      </c>
    </row>
    <row r="9176" spans="1:16" x14ac:dyDescent="0.25">
      <c r="A9176" s="289" t="s">
        <v>285</v>
      </c>
      <c r="B9176">
        <v>88</v>
      </c>
      <c r="C9176">
        <v>4400</v>
      </c>
      <c r="D9176">
        <v>13.6</v>
      </c>
      <c r="E9176" s="289" t="s">
        <v>20422</v>
      </c>
      <c r="F9176">
        <v>5016496322</v>
      </c>
      <c r="G9176" s="276">
        <v>45838</v>
      </c>
      <c r="H9176">
        <v>20250623746325</v>
      </c>
      <c r="I9176">
        <v>42.24</v>
      </c>
      <c r="J9176" s="289" t="s">
        <v>350</v>
      </c>
      <c r="K9176" s="289" t="s">
        <v>20423</v>
      </c>
      <c r="L9176" s="289" t="s">
        <v>275</v>
      </c>
      <c r="M9176" s="289" t="s">
        <v>20424</v>
      </c>
      <c r="N9176" s="289" t="s">
        <v>12700</v>
      </c>
      <c r="O9176" s="289" t="s">
        <v>291</v>
      </c>
      <c r="P9176" s="289" t="str">
        <f>VLOOKUP(CAT_Details[[#This Row],[Delivery Bp Customer Code]],Table6[],2,0)</f>
        <v>DX01-L5</v>
      </c>
    </row>
    <row r="9177" spans="1:16" x14ac:dyDescent="0.25">
      <c r="A9177" s="289" t="s">
        <v>272</v>
      </c>
      <c r="B9177">
        <v>2</v>
      </c>
      <c r="C9177">
        <v>240</v>
      </c>
      <c r="D9177">
        <v>0.4</v>
      </c>
      <c r="E9177" s="289" t="s">
        <v>20425</v>
      </c>
      <c r="F9177">
        <v>5016466071</v>
      </c>
      <c r="G9177" s="276">
        <v>45838</v>
      </c>
      <c r="H9177">
        <v>20250618743819</v>
      </c>
      <c r="I9177">
        <v>0.76800000000000002</v>
      </c>
      <c r="J9177" s="289" t="s">
        <v>438</v>
      </c>
      <c r="K9177" s="289" t="s">
        <v>20426</v>
      </c>
      <c r="L9177" s="289" t="s">
        <v>275</v>
      </c>
      <c r="M9177" s="289" t="s">
        <v>19926</v>
      </c>
      <c r="N9177" s="289" t="s">
        <v>440</v>
      </c>
      <c r="O9177" s="289" t="s">
        <v>277</v>
      </c>
      <c r="P9177" s="289" t="str">
        <f>VLOOKUP(CAT_Details[[#This Row],[Delivery Bp Customer Code]],Table6[],2,0)</f>
        <v>U2-L5</v>
      </c>
    </row>
    <row r="9178" spans="1:16" x14ac:dyDescent="0.25">
      <c r="A9178" s="289" t="s">
        <v>272</v>
      </c>
      <c r="B9178">
        <v>4</v>
      </c>
      <c r="C9178">
        <v>488</v>
      </c>
      <c r="D9178">
        <v>0.8</v>
      </c>
      <c r="E9178" s="289" t="s">
        <v>20425</v>
      </c>
      <c r="F9178">
        <v>5016466073</v>
      </c>
      <c r="G9178" s="276">
        <v>45838</v>
      </c>
      <c r="H9178">
        <v>20250618743278</v>
      </c>
      <c r="I9178">
        <v>1.575</v>
      </c>
      <c r="J9178" s="289" t="s">
        <v>438</v>
      </c>
      <c r="K9178" s="289" t="s">
        <v>20427</v>
      </c>
      <c r="L9178" s="289" t="s">
        <v>275</v>
      </c>
      <c r="M9178" s="289" t="s">
        <v>19926</v>
      </c>
      <c r="N9178" s="289" t="s">
        <v>440</v>
      </c>
      <c r="O9178" s="289" t="s">
        <v>277</v>
      </c>
      <c r="P9178" s="289" t="str">
        <f>VLOOKUP(CAT_Details[[#This Row],[Delivery Bp Customer Code]],Table6[],2,0)</f>
        <v>U2-L5</v>
      </c>
    </row>
    <row r="9179" spans="1:16" x14ac:dyDescent="0.25">
      <c r="A9179" s="289" t="s">
        <v>272</v>
      </c>
      <c r="B9179">
        <v>2</v>
      </c>
      <c r="C9179">
        <v>779.9</v>
      </c>
      <c r="D9179">
        <v>0.4</v>
      </c>
      <c r="E9179" s="289" t="s">
        <v>20428</v>
      </c>
      <c r="F9179">
        <v>5016466273</v>
      </c>
      <c r="G9179" s="276">
        <v>45838</v>
      </c>
      <c r="H9179">
        <v>20250617742110</v>
      </c>
      <c r="I9179">
        <v>0.57599999999999996</v>
      </c>
      <c r="J9179" s="289" t="s">
        <v>294</v>
      </c>
      <c r="K9179" s="289" t="s">
        <v>20429</v>
      </c>
      <c r="L9179" s="289" t="s">
        <v>275</v>
      </c>
      <c r="M9179" s="289" t="s">
        <v>19926</v>
      </c>
      <c r="N9179" s="289" t="s">
        <v>698</v>
      </c>
      <c r="O9179" s="289" t="s">
        <v>277</v>
      </c>
      <c r="P9179" s="289" t="str">
        <f>VLOOKUP(CAT_Details[[#This Row],[Delivery Bp Customer Code]],Table6[],2,0)</f>
        <v>U2-L5</v>
      </c>
    </row>
    <row r="9180" spans="1:16" x14ac:dyDescent="0.25">
      <c r="A9180" s="289" t="s">
        <v>272</v>
      </c>
      <c r="B9180">
        <v>1</v>
      </c>
      <c r="C9180">
        <v>555</v>
      </c>
      <c r="D9180">
        <v>0.8</v>
      </c>
      <c r="E9180" s="289" t="s">
        <v>20430</v>
      </c>
      <c r="F9180">
        <v>5016466474</v>
      </c>
      <c r="G9180" s="276">
        <v>45838</v>
      </c>
      <c r="H9180">
        <v>20250618743332</v>
      </c>
      <c r="I9180">
        <v>3.2639999999999998</v>
      </c>
      <c r="J9180" s="289" t="s">
        <v>401</v>
      </c>
      <c r="K9180" s="289" t="s">
        <v>20431</v>
      </c>
      <c r="L9180" s="289" t="s">
        <v>275</v>
      </c>
      <c r="M9180" s="289" t="s">
        <v>20394</v>
      </c>
      <c r="N9180" s="289" t="s">
        <v>465</v>
      </c>
      <c r="O9180" s="289" t="s">
        <v>277</v>
      </c>
      <c r="P9180" s="289" t="str">
        <f>VLOOKUP(CAT_Details[[#This Row],[Delivery Bp Customer Code]],Table6[],2,0)</f>
        <v>U2-L5</v>
      </c>
    </row>
    <row r="9181" spans="1:16" x14ac:dyDescent="0.25">
      <c r="A9181" s="289" t="s">
        <v>272</v>
      </c>
      <c r="B9181">
        <v>2</v>
      </c>
      <c r="C9181">
        <v>1538</v>
      </c>
      <c r="D9181">
        <v>0.8</v>
      </c>
      <c r="E9181" s="289" t="s">
        <v>20432</v>
      </c>
      <c r="F9181">
        <v>5016481882</v>
      </c>
      <c r="G9181" s="276">
        <v>45838</v>
      </c>
      <c r="H9181">
        <v>20250618743201</v>
      </c>
      <c r="I9181">
        <v>1.1519999999999999</v>
      </c>
      <c r="J9181" s="289" t="s">
        <v>324</v>
      </c>
      <c r="K9181" s="289" t="s">
        <v>20433</v>
      </c>
      <c r="L9181" s="289" t="s">
        <v>275</v>
      </c>
      <c r="M9181" s="289" t="s">
        <v>20193</v>
      </c>
      <c r="N9181" s="289" t="s">
        <v>16189</v>
      </c>
      <c r="O9181" s="289" t="s">
        <v>277</v>
      </c>
      <c r="P9181" s="289" t="str">
        <f>VLOOKUP(CAT_Details[[#This Row],[Delivery Bp Customer Code]],Table6[],2,0)</f>
        <v>U2-L5</v>
      </c>
    </row>
    <row r="9182" spans="1:16" x14ac:dyDescent="0.25">
      <c r="A9182" s="289" t="s">
        <v>272</v>
      </c>
      <c r="B9182">
        <v>62</v>
      </c>
      <c r="C9182">
        <v>2108</v>
      </c>
      <c r="D9182">
        <v>13.6</v>
      </c>
      <c r="E9182" s="289" t="s">
        <v>20434</v>
      </c>
      <c r="F9182">
        <v>5016482087</v>
      </c>
      <c r="G9182" s="276">
        <v>45838</v>
      </c>
      <c r="H9182">
        <v>20250616741788</v>
      </c>
      <c r="I9182">
        <v>35.268000000000001</v>
      </c>
      <c r="J9182" s="289" t="s">
        <v>280</v>
      </c>
      <c r="K9182" s="289" t="s">
        <v>20435</v>
      </c>
      <c r="L9182" s="289" t="s">
        <v>275</v>
      </c>
      <c r="M9182" s="289" t="s">
        <v>20436</v>
      </c>
      <c r="N9182" s="289" t="s">
        <v>1226</v>
      </c>
      <c r="O9182" s="289" t="s">
        <v>277</v>
      </c>
      <c r="P9182" s="289" t="str">
        <f>VLOOKUP(CAT_Details[[#This Row],[Delivery Bp Customer Code]],Table6[],2,0)</f>
        <v>U2-L5</v>
      </c>
    </row>
    <row r="9183" spans="1:16" x14ac:dyDescent="0.25">
      <c r="A9183" s="289" t="s">
        <v>272</v>
      </c>
      <c r="B9183">
        <v>30</v>
      </c>
      <c r="C9183">
        <v>3870</v>
      </c>
      <c r="D9183">
        <v>12</v>
      </c>
      <c r="E9183" s="289" t="s">
        <v>20437</v>
      </c>
      <c r="F9183">
        <v>5016495936</v>
      </c>
      <c r="G9183" s="276">
        <v>45838</v>
      </c>
      <c r="H9183">
        <v>20250623746121</v>
      </c>
      <c r="I9183">
        <v>27.36</v>
      </c>
      <c r="J9183" s="289" t="s">
        <v>350</v>
      </c>
      <c r="K9183" s="289" t="s">
        <v>20438</v>
      </c>
      <c r="L9183" s="289" t="s">
        <v>275</v>
      </c>
      <c r="M9183" s="289" t="s">
        <v>20088</v>
      </c>
      <c r="N9183" s="289" t="s">
        <v>472</v>
      </c>
      <c r="O9183" s="289" t="s">
        <v>277</v>
      </c>
      <c r="P9183" s="289" t="str">
        <f>VLOOKUP(CAT_Details[[#This Row],[Delivery Bp Customer Code]],Table6[],2,0)</f>
        <v>U2-L5</v>
      </c>
    </row>
    <row r="9184" spans="1:16" x14ac:dyDescent="0.25">
      <c r="A9184" s="289" t="s">
        <v>272</v>
      </c>
      <c r="B9184">
        <v>1</v>
      </c>
      <c r="C9184">
        <v>145</v>
      </c>
      <c r="D9184">
        <v>0.4</v>
      </c>
      <c r="E9184" s="289" t="s">
        <v>20382</v>
      </c>
      <c r="F9184">
        <v>5016496233</v>
      </c>
      <c r="G9184" s="276">
        <v>45838</v>
      </c>
      <c r="H9184">
        <v>20250618744023</v>
      </c>
      <c r="I9184">
        <v>0.81599999999999995</v>
      </c>
      <c r="J9184" s="289" t="s">
        <v>287</v>
      </c>
      <c r="K9184" s="289" t="s">
        <v>20439</v>
      </c>
      <c r="L9184" s="289" t="s">
        <v>275</v>
      </c>
      <c r="M9184" s="289" t="s">
        <v>20160</v>
      </c>
      <c r="N9184" s="289" t="s">
        <v>468</v>
      </c>
      <c r="O9184" s="289" t="s">
        <v>277</v>
      </c>
      <c r="P9184" s="289" t="str">
        <f>VLOOKUP(CAT_Details[[#This Row],[Delivery Bp Customer Code]],Table6[],2,0)</f>
        <v>U2-L5</v>
      </c>
    </row>
    <row r="9185" spans="1:16" x14ac:dyDescent="0.25">
      <c r="A9185" s="289" t="s">
        <v>272</v>
      </c>
      <c r="B9185">
        <v>1</v>
      </c>
      <c r="C9185">
        <v>56</v>
      </c>
      <c r="D9185">
        <v>0.47</v>
      </c>
      <c r="E9185" s="289" t="s">
        <v>20440</v>
      </c>
      <c r="F9185">
        <v>5016526890</v>
      </c>
      <c r="G9185" s="276">
        <v>45838</v>
      </c>
      <c r="H9185">
        <v>20250625748299</v>
      </c>
      <c r="I9185">
        <v>1.079</v>
      </c>
      <c r="J9185" s="289" t="s">
        <v>273</v>
      </c>
      <c r="K9185" s="289" t="s">
        <v>20441</v>
      </c>
      <c r="L9185" s="289" t="s">
        <v>275</v>
      </c>
      <c r="M9185" s="289" t="s">
        <v>20327</v>
      </c>
      <c r="N9185" s="289" t="s">
        <v>519</v>
      </c>
      <c r="O9185" s="289" t="s">
        <v>277</v>
      </c>
      <c r="P9185" s="289" t="str">
        <f>VLOOKUP(CAT_Details[[#This Row],[Delivery Bp Customer Code]],Table6[],2,0)</f>
        <v>U2-L5</v>
      </c>
    </row>
    <row r="9186" spans="1:16" x14ac:dyDescent="0.25">
      <c r="A9186" s="289" t="s">
        <v>278</v>
      </c>
      <c r="B9186">
        <v>8</v>
      </c>
      <c r="C9186">
        <v>3696</v>
      </c>
      <c r="D9186">
        <v>3.2</v>
      </c>
      <c r="E9186" s="289" t="s">
        <v>20442</v>
      </c>
      <c r="F9186">
        <v>5016466013</v>
      </c>
      <c r="G9186" s="276">
        <v>45839</v>
      </c>
      <c r="H9186">
        <v>20250619744684</v>
      </c>
      <c r="I9186">
        <v>7.68</v>
      </c>
      <c r="J9186" s="289" t="s">
        <v>317</v>
      </c>
      <c r="K9186" s="289" t="s">
        <v>20443</v>
      </c>
      <c r="L9186" s="289" t="s">
        <v>275</v>
      </c>
      <c r="M9186" s="289" t="s">
        <v>19926</v>
      </c>
      <c r="N9186" s="289" t="s">
        <v>16210</v>
      </c>
      <c r="O9186" s="289" t="s">
        <v>498</v>
      </c>
      <c r="P9186" s="289" t="str">
        <f>VLOOKUP(CAT_Details[[#This Row],[Delivery Bp Customer Code]],Table6[],2,0)</f>
        <v>DK-BM01</v>
      </c>
    </row>
    <row r="9187" spans="1:16" x14ac:dyDescent="0.25">
      <c r="A9187" s="289" t="s">
        <v>278</v>
      </c>
      <c r="B9187">
        <v>31</v>
      </c>
      <c r="C9187">
        <v>9338</v>
      </c>
      <c r="D9187">
        <v>12.4</v>
      </c>
      <c r="E9187" s="289" t="s">
        <v>20444</v>
      </c>
      <c r="F9187">
        <v>5016496158</v>
      </c>
      <c r="G9187" s="276">
        <v>45839</v>
      </c>
      <c r="H9187">
        <v>20250609736308</v>
      </c>
      <c r="I9187">
        <v>29.76</v>
      </c>
      <c r="J9187" s="289" t="s">
        <v>324</v>
      </c>
      <c r="K9187" s="289" t="s">
        <v>20445</v>
      </c>
      <c r="L9187" s="289" t="s">
        <v>275</v>
      </c>
      <c r="M9187" s="289" t="s">
        <v>20336</v>
      </c>
      <c r="N9187" s="289" t="s">
        <v>340</v>
      </c>
      <c r="O9187" s="289" t="s">
        <v>498</v>
      </c>
      <c r="P9187" s="289" t="str">
        <f>VLOOKUP(CAT_Details[[#This Row],[Delivery Bp Customer Code]],Table6[],2,0)</f>
        <v>DK-BM01</v>
      </c>
    </row>
    <row r="9188" spans="1:16" x14ac:dyDescent="0.25">
      <c r="A9188" s="289" t="s">
        <v>278</v>
      </c>
      <c r="B9188">
        <v>11</v>
      </c>
      <c r="C9188">
        <v>5060</v>
      </c>
      <c r="D9188">
        <v>4.4000000000000004</v>
      </c>
      <c r="E9188" s="289" t="s">
        <v>20446</v>
      </c>
      <c r="F9188">
        <v>5016527234</v>
      </c>
      <c r="G9188" s="276">
        <v>45839</v>
      </c>
      <c r="H9188">
        <v>20250624747256</v>
      </c>
      <c r="I9188">
        <v>10.032</v>
      </c>
      <c r="J9188" s="289" t="s">
        <v>280</v>
      </c>
      <c r="K9188" s="289" t="s">
        <v>20447</v>
      </c>
      <c r="L9188" s="289" t="s">
        <v>275</v>
      </c>
      <c r="M9188" s="289" t="s">
        <v>20448</v>
      </c>
      <c r="N9188" s="289" t="s">
        <v>2334</v>
      </c>
      <c r="O9188" s="289" t="s">
        <v>498</v>
      </c>
      <c r="P9188" s="289" t="str">
        <f>VLOOKUP(CAT_Details[[#This Row],[Delivery Bp Customer Code]],Table6[],2,0)</f>
        <v>DK-BM01</v>
      </c>
    </row>
    <row r="9189" spans="1:16" x14ac:dyDescent="0.25">
      <c r="A9189" s="289" t="s">
        <v>278</v>
      </c>
      <c r="B9189">
        <v>1</v>
      </c>
      <c r="C9189">
        <v>70.7</v>
      </c>
      <c r="D9189">
        <v>0.4</v>
      </c>
      <c r="E9189" s="289" t="s">
        <v>20449</v>
      </c>
      <c r="F9189">
        <v>5016542306</v>
      </c>
      <c r="G9189" s="276">
        <v>45839</v>
      </c>
      <c r="H9189">
        <v>20250626749570</v>
      </c>
      <c r="I9189">
        <v>0.96</v>
      </c>
      <c r="J9189" s="289" t="s">
        <v>273</v>
      </c>
      <c r="K9189" s="289" t="s">
        <v>20450</v>
      </c>
      <c r="L9189" s="289" t="s">
        <v>275</v>
      </c>
      <c r="M9189" s="289" t="s">
        <v>20451</v>
      </c>
      <c r="N9189" s="289" t="s">
        <v>2434</v>
      </c>
      <c r="O9189" s="289" t="s">
        <v>498</v>
      </c>
      <c r="P9189" s="289" t="str">
        <f>VLOOKUP(CAT_Details[[#This Row],[Delivery Bp Customer Code]],Table6[],2,0)</f>
        <v>DK-BM01</v>
      </c>
    </row>
    <row r="9190" spans="1:16" x14ac:dyDescent="0.25">
      <c r="A9190" s="289" t="s">
        <v>75</v>
      </c>
      <c r="B9190">
        <v>6</v>
      </c>
      <c r="C9190">
        <v>1110</v>
      </c>
      <c r="D9190">
        <v>2.71</v>
      </c>
      <c r="E9190" s="289" t="s">
        <v>20452</v>
      </c>
      <c r="F9190">
        <v>5016495699</v>
      </c>
      <c r="G9190" s="276">
        <v>45839</v>
      </c>
      <c r="H9190">
        <v>20250623746475</v>
      </c>
      <c r="I9190">
        <v>12.978999999999999</v>
      </c>
      <c r="J9190" s="289" t="s">
        <v>345</v>
      </c>
      <c r="K9190" s="289" t="s">
        <v>20453</v>
      </c>
      <c r="L9190" s="289" t="s">
        <v>275</v>
      </c>
      <c r="M9190" s="289" t="s">
        <v>20454</v>
      </c>
      <c r="N9190" s="289" t="s">
        <v>4779</v>
      </c>
      <c r="O9190" s="289" t="s">
        <v>5281</v>
      </c>
      <c r="P9190" s="289" t="str">
        <f>VLOOKUP(CAT_Details[[#This Row],[Delivery Bp Customer Code]],Table6[],2,0)</f>
        <v>DK-LW08</v>
      </c>
    </row>
    <row r="9191" spans="1:16" x14ac:dyDescent="0.25">
      <c r="A9191" s="289" t="s">
        <v>75</v>
      </c>
      <c r="B9191">
        <v>1</v>
      </c>
      <c r="C9191">
        <v>78</v>
      </c>
      <c r="D9191">
        <v>0.2</v>
      </c>
      <c r="E9191" s="289" t="s">
        <v>20455</v>
      </c>
      <c r="F9191">
        <v>5016495770</v>
      </c>
      <c r="G9191" s="276">
        <v>45839</v>
      </c>
      <c r="H9191">
        <v>20250623746342</v>
      </c>
      <c r="I9191">
        <v>0.29799999999999999</v>
      </c>
      <c r="J9191" s="289" t="s">
        <v>324</v>
      </c>
      <c r="K9191" s="289" t="s">
        <v>20456</v>
      </c>
      <c r="L9191" s="289" t="s">
        <v>275</v>
      </c>
      <c r="M9191" s="289" t="s">
        <v>20457</v>
      </c>
      <c r="N9191" s="289" t="s">
        <v>20458</v>
      </c>
      <c r="O9191" s="289" t="s">
        <v>2173</v>
      </c>
      <c r="P9191" s="289" t="str">
        <f>VLOOKUP(CAT_Details[[#This Row],[Delivery Bp Customer Code]],Table6[],2,0)</f>
        <v>OYL1</v>
      </c>
    </row>
    <row r="9192" spans="1:16" x14ac:dyDescent="0.25">
      <c r="A9192" s="289" t="s">
        <v>75</v>
      </c>
      <c r="B9192">
        <v>11</v>
      </c>
      <c r="C9192">
        <v>3490</v>
      </c>
      <c r="D9192">
        <v>4.4000000000000004</v>
      </c>
      <c r="E9192" s="289" t="s">
        <v>20459</v>
      </c>
      <c r="F9192">
        <v>5016496146</v>
      </c>
      <c r="G9192" s="276">
        <v>45839</v>
      </c>
      <c r="H9192">
        <v>20250620745446</v>
      </c>
      <c r="I9192">
        <v>12.672000000000001</v>
      </c>
      <c r="J9192" s="289" t="s">
        <v>294</v>
      </c>
      <c r="K9192" s="289" t="s">
        <v>20460</v>
      </c>
      <c r="L9192" s="289" t="s">
        <v>275</v>
      </c>
      <c r="M9192" s="289"/>
      <c r="N9192" s="289" t="s">
        <v>10832</v>
      </c>
      <c r="O9192" s="289" t="s">
        <v>2173</v>
      </c>
      <c r="P9192" s="289" t="str">
        <f>VLOOKUP(CAT_Details[[#This Row],[Delivery Bp Customer Code]],Table6[],2,0)</f>
        <v>OYL1</v>
      </c>
    </row>
    <row r="9193" spans="1:16" x14ac:dyDescent="0.25">
      <c r="A9193" s="289" t="s">
        <v>75</v>
      </c>
      <c r="B9193">
        <v>6</v>
      </c>
      <c r="C9193">
        <v>892.02</v>
      </c>
      <c r="D9193">
        <v>2.4</v>
      </c>
      <c r="E9193" s="289" t="s">
        <v>20461</v>
      </c>
      <c r="F9193">
        <v>5016511113</v>
      </c>
      <c r="G9193" s="276">
        <v>45839</v>
      </c>
      <c r="H9193">
        <v>20250623746519</v>
      </c>
      <c r="I9193">
        <v>2.88</v>
      </c>
      <c r="J9193" s="289" t="s">
        <v>280</v>
      </c>
      <c r="K9193" s="289" t="s">
        <v>20462</v>
      </c>
      <c r="L9193" s="289" t="s">
        <v>275</v>
      </c>
      <c r="M9193" s="289" t="s">
        <v>20324</v>
      </c>
      <c r="N9193" s="289" t="s">
        <v>17247</v>
      </c>
      <c r="O9193" s="289" t="s">
        <v>2173</v>
      </c>
      <c r="P9193" s="289" t="str">
        <f>VLOOKUP(CAT_Details[[#This Row],[Delivery Bp Customer Code]],Table6[],2,0)</f>
        <v>OYL1</v>
      </c>
    </row>
    <row r="9194" spans="1:16" x14ac:dyDescent="0.25">
      <c r="A9194" s="289" t="s">
        <v>75</v>
      </c>
      <c r="B9194">
        <v>1</v>
      </c>
      <c r="C9194">
        <v>160</v>
      </c>
      <c r="D9194">
        <v>0.2</v>
      </c>
      <c r="E9194" s="289" t="s">
        <v>20463</v>
      </c>
      <c r="F9194">
        <v>5016527624</v>
      </c>
      <c r="G9194" s="276">
        <v>45839</v>
      </c>
      <c r="H9194">
        <v>20250623746581</v>
      </c>
      <c r="I9194">
        <v>0.125</v>
      </c>
      <c r="J9194" s="289" t="s">
        <v>280</v>
      </c>
      <c r="K9194" s="289" t="s">
        <v>20464</v>
      </c>
      <c r="L9194" s="289" t="s">
        <v>275</v>
      </c>
      <c r="M9194" s="289" t="s">
        <v>20465</v>
      </c>
      <c r="N9194" s="289" t="s">
        <v>2942</v>
      </c>
      <c r="O9194" s="289" t="s">
        <v>2173</v>
      </c>
      <c r="P9194" s="289" t="str">
        <f>VLOOKUP(CAT_Details[[#This Row],[Delivery Bp Customer Code]],Table6[],2,0)</f>
        <v>OYL1</v>
      </c>
    </row>
    <row r="9195" spans="1:16" x14ac:dyDescent="0.25">
      <c r="A9195" s="289" t="s">
        <v>75</v>
      </c>
      <c r="B9195">
        <v>1</v>
      </c>
      <c r="C9195">
        <v>50</v>
      </c>
      <c r="D9195">
        <v>0.2</v>
      </c>
      <c r="E9195" s="289" t="s">
        <v>20463</v>
      </c>
      <c r="F9195">
        <v>5016527626</v>
      </c>
      <c r="G9195" s="276">
        <v>45839</v>
      </c>
      <c r="H9195">
        <v>20250620745692</v>
      </c>
      <c r="I9195">
        <v>0.125</v>
      </c>
      <c r="J9195" s="289" t="s">
        <v>280</v>
      </c>
      <c r="K9195" s="289" t="s">
        <v>20466</v>
      </c>
      <c r="L9195" s="289" t="s">
        <v>275</v>
      </c>
      <c r="M9195" s="289" t="s">
        <v>20465</v>
      </c>
      <c r="N9195" s="289" t="s">
        <v>2942</v>
      </c>
      <c r="O9195" s="289" t="s">
        <v>2173</v>
      </c>
      <c r="P9195" s="289" t="str">
        <f>VLOOKUP(CAT_Details[[#This Row],[Delivery Bp Customer Code]],Table6[],2,0)</f>
        <v>OYL1</v>
      </c>
    </row>
    <row r="9196" spans="1:16" x14ac:dyDescent="0.25">
      <c r="A9196" s="289" t="s">
        <v>75</v>
      </c>
      <c r="B9196">
        <v>1</v>
      </c>
      <c r="C9196">
        <v>47</v>
      </c>
      <c r="D9196">
        <v>0.2</v>
      </c>
      <c r="E9196" s="289" t="s">
        <v>20449</v>
      </c>
      <c r="F9196">
        <v>5016542302</v>
      </c>
      <c r="G9196" s="276">
        <v>45839</v>
      </c>
      <c r="H9196">
        <v>20250623746350</v>
      </c>
      <c r="I9196">
        <v>0.48</v>
      </c>
      <c r="J9196" s="289" t="s">
        <v>273</v>
      </c>
      <c r="K9196" s="289" t="s">
        <v>20467</v>
      </c>
      <c r="L9196" s="289" t="s">
        <v>275</v>
      </c>
      <c r="M9196" s="289" t="s">
        <v>20451</v>
      </c>
      <c r="N9196" s="289" t="s">
        <v>2434</v>
      </c>
      <c r="O9196" s="289" t="s">
        <v>2173</v>
      </c>
      <c r="P9196" s="289" t="str">
        <f>VLOOKUP(CAT_Details[[#This Row],[Delivery Bp Customer Code]],Table6[],2,0)</f>
        <v>OYL1</v>
      </c>
    </row>
    <row r="9197" spans="1:16" x14ac:dyDescent="0.25">
      <c r="A9197" s="289" t="s">
        <v>17052</v>
      </c>
      <c r="B9197">
        <v>1</v>
      </c>
      <c r="C9197">
        <v>270</v>
      </c>
      <c r="D9197">
        <v>0.4</v>
      </c>
      <c r="E9197" s="289" t="s">
        <v>20468</v>
      </c>
      <c r="F9197">
        <v>5016443982</v>
      </c>
      <c r="G9197" s="276">
        <v>45839</v>
      </c>
      <c r="H9197">
        <v>20250616741297</v>
      </c>
      <c r="I9197">
        <v>0.32600000000000001</v>
      </c>
      <c r="J9197" s="289" t="s">
        <v>438</v>
      </c>
      <c r="K9197" s="289" t="s">
        <v>20469</v>
      </c>
      <c r="L9197" s="289" t="s">
        <v>280</v>
      </c>
      <c r="M9197" s="289" t="s">
        <v>20331</v>
      </c>
      <c r="N9197" s="289" t="s">
        <v>19129</v>
      </c>
      <c r="O9197" s="289" t="s">
        <v>18284</v>
      </c>
      <c r="P9197" s="289">
        <f>VLOOKUP(CAT_Details[[#This Row],[Delivery Bp Customer Code]],Table6[],2,0)</f>
        <v>3705</v>
      </c>
    </row>
    <row r="9198" spans="1:16" x14ac:dyDescent="0.25">
      <c r="A9198" s="289" t="s">
        <v>17052</v>
      </c>
      <c r="B9198">
        <v>4</v>
      </c>
      <c r="C9198">
        <v>440</v>
      </c>
      <c r="D9198">
        <v>1.6</v>
      </c>
      <c r="E9198" s="289" t="s">
        <v>20470</v>
      </c>
      <c r="F9198">
        <v>5016495727</v>
      </c>
      <c r="G9198" s="276">
        <v>45839</v>
      </c>
      <c r="H9198">
        <v>20250620745489</v>
      </c>
      <c r="I9198">
        <v>5.76</v>
      </c>
      <c r="J9198" s="289" t="s">
        <v>345</v>
      </c>
      <c r="K9198" s="289" t="s">
        <v>20471</v>
      </c>
      <c r="L9198" s="289" t="s">
        <v>280</v>
      </c>
      <c r="M9198" s="289" t="s">
        <v>20472</v>
      </c>
      <c r="N9198" s="289" t="s">
        <v>512</v>
      </c>
      <c r="O9198" s="289" t="s">
        <v>18284</v>
      </c>
      <c r="P9198" s="289">
        <f>VLOOKUP(CAT_Details[[#This Row],[Delivery Bp Customer Code]],Table6[],2,0)</f>
        <v>3705</v>
      </c>
    </row>
    <row r="9199" spans="1:16" x14ac:dyDescent="0.25">
      <c r="A9199" s="289" t="s">
        <v>17052</v>
      </c>
      <c r="B9199">
        <v>2</v>
      </c>
      <c r="C9199">
        <v>12</v>
      </c>
      <c r="D9199">
        <v>0.2</v>
      </c>
      <c r="E9199" s="289" t="s">
        <v>20473</v>
      </c>
      <c r="F9199">
        <v>5016496092</v>
      </c>
      <c r="G9199" s="276">
        <v>45839</v>
      </c>
      <c r="H9199">
        <v>20250617742598</v>
      </c>
      <c r="I9199">
        <v>0.115</v>
      </c>
      <c r="J9199" s="289" t="s">
        <v>345</v>
      </c>
      <c r="K9199" s="289" t="s">
        <v>20474</v>
      </c>
      <c r="L9199" s="289" t="s">
        <v>280</v>
      </c>
      <c r="M9199" s="289" t="s">
        <v>20472</v>
      </c>
      <c r="N9199" s="289" t="s">
        <v>427</v>
      </c>
      <c r="O9199" s="289" t="s">
        <v>18284</v>
      </c>
      <c r="P9199" s="289">
        <f>VLOOKUP(CAT_Details[[#This Row],[Delivery Bp Customer Code]],Table6[],2,0)</f>
        <v>3705</v>
      </c>
    </row>
    <row r="9200" spans="1:16" x14ac:dyDescent="0.25">
      <c r="A9200" s="289" t="s">
        <v>17052</v>
      </c>
      <c r="B9200">
        <v>1</v>
      </c>
      <c r="C9200">
        <v>0.5</v>
      </c>
      <c r="D9200">
        <v>0.03</v>
      </c>
      <c r="E9200" s="289" t="s">
        <v>20475</v>
      </c>
      <c r="F9200">
        <v>5016496369</v>
      </c>
      <c r="G9200" s="276">
        <v>45839</v>
      </c>
      <c r="H9200">
        <v>20250619744522</v>
      </c>
      <c r="I9200">
        <v>6.0000000000000001E-3</v>
      </c>
      <c r="J9200" s="289" t="s">
        <v>345</v>
      </c>
      <c r="K9200" s="289" t="s">
        <v>20476</v>
      </c>
      <c r="L9200" s="289" t="s">
        <v>280</v>
      </c>
      <c r="M9200" s="289" t="s">
        <v>20472</v>
      </c>
      <c r="N9200" s="289" t="s">
        <v>3082</v>
      </c>
      <c r="O9200" s="289" t="s">
        <v>18284</v>
      </c>
      <c r="P9200" s="289">
        <f>VLOOKUP(CAT_Details[[#This Row],[Delivery Bp Customer Code]],Table6[],2,0)</f>
        <v>3705</v>
      </c>
    </row>
    <row r="9201" spans="1:16" x14ac:dyDescent="0.25">
      <c r="A9201" s="289" t="s">
        <v>17052</v>
      </c>
      <c r="B9201">
        <v>1</v>
      </c>
      <c r="C9201">
        <v>32</v>
      </c>
      <c r="D9201">
        <v>0.4</v>
      </c>
      <c r="E9201" s="289" t="s">
        <v>20477</v>
      </c>
      <c r="F9201">
        <v>5016511412</v>
      </c>
      <c r="G9201" s="276">
        <v>45839</v>
      </c>
      <c r="H9201">
        <v>20250624747627</v>
      </c>
      <c r="I9201">
        <v>0.41299999999999998</v>
      </c>
      <c r="J9201" s="289" t="s">
        <v>302</v>
      </c>
      <c r="K9201" s="289" t="s">
        <v>20478</v>
      </c>
      <c r="L9201" s="289" t="s">
        <v>280</v>
      </c>
      <c r="M9201" s="289" t="s">
        <v>20160</v>
      </c>
      <c r="N9201" s="289" t="s">
        <v>18870</v>
      </c>
      <c r="O9201" s="289" t="s">
        <v>18284</v>
      </c>
      <c r="P9201" s="289">
        <f>VLOOKUP(CAT_Details[[#This Row],[Delivery Bp Customer Code]],Table6[],2,0)</f>
        <v>3705</v>
      </c>
    </row>
    <row r="9202" spans="1:16" x14ac:dyDescent="0.25">
      <c r="A9202" s="289" t="s">
        <v>17052</v>
      </c>
      <c r="B9202">
        <v>12</v>
      </c>
      <c r="C9202">
        <v>12948</v>
      </c>
      <c r="D9202">
        <v>4.8</v>
      </c>
      <c r="E9202" s="289" t="s">
        <v>20479</v>
      </c>
      <c r="F9202">
        <v>5016511460</v>
      </c>
      <c r="G9202" s="276">
        <v>45839</v>
      </c>
      <c r="H9202">
        <v>20250623746675</v>
      </c>
      <c r="I9202">
        <v>6.3360000000000003</v>
      </c>
      <c r="J9202" s="289" t="s">
        <v>275</v>
      </c>
      <c r="K9202" s="289" t="s">
        <v>20480</v>
      </c>
      <c r="L9202" s="289" t="s">
        <v>280</v>
      </c>
      <c r="M9202" s="289" t="s">
        <v>20347</v>
      </c>
      <c r="N9202" s="289" t="s">
        <v>19161</v>
      </c>
      <c r="O9202" s="289" t="s">
        <v>18284</v>
      </c>
      <c r="P9202" s="289">
        <f>VLOOKUP(CAT_Details[[#This Row],[Delivery Bp Customer Code]],Table6[],2,0)</f>
        <v>3705</v>
      </c>
    </row>
    <row r="9203" spans="1:16" x14ac:dyDescent="0.25">
      <c r="A9203" s="289" t="s">
        <v>17052</v>
      </c>
      <c r="B9203">
        <v>4</v>
      </c>
      <c r="C9203">
        <v>719</v>
      </c>
      <c r="D9203">
        <v>1.49</v>
      </c>
      <c r="E9203" s="289" t="s">
        <v>20481</v>
      </c>
      <c r="F9203">
        <v>5016511508</v>
      </c>
      <c r="G9203" s="276">
        <v>45839</v>
      </c>
      <c r="H9203">
        <v>20250620745520</v>
      </c>
      <c r="I9203">
        <v>3.7080000000000002</v>
      </c>
      <c r="J9203" s="289" t="s">
        <v>275</v>
      </c>
      <c r="K9203" s="289" t="s">
        <v>20482</v>
      </c>
      <c r="L9203" s="289" t="s">
        <v>280</v>
      </c>
      <c r="M9203" s="289" t="s">
        <v>20347</v>
      </c>
      <c r="N9203" s="289" t="s">
        <v>19305</v>
      </c>
      <c r="O9203" s="289" t="s">
        <v>18284</v>
      </c>
      <c r="P9203" s="289">
        <f>VLOOKUP(CAT_Details[[#This Row],[Delivery Bp Customer Code]],Table6[],2,0)</f>
        <v>3705</v>
      </c>
    </row>
    <row r="9204" spans="1:16" x14ac:dyDescent="0.25">
      <c r="A9204" s="289" t="s">
        <v>17052</v>
      </c>
      <c r="B9204">
        <v>11</v>
      </c>
      <c r="C9204">
        <v>860.5</v>
      </c>
      <c r="D9204">
        <v>4.12</v>
      </c>
      <c r="E9204" s="289" t="s">
        <v>20483</v>
      </c>
      <c r="F9204">
        <v>5016511708</v>
      </c>
      <c r="G9204" s="276">
        <v>45839</v>
      </c>
      <c r="H9204">
        <v>20250624747583</v>
      </c>
      <c r="I9204">
        <v>6.556</v>
      </c>
      <c r="J9204" s="289" t="s">
        <v>275</v>
      </c>
      <c r="K9204" s="289" t="s">
        <v>20484</v>
      </c>
      <c r="L9204" s="289" t="s">
        <v>280</v>
      </c>
      <c r="M9204" s="289" t="s">
        <v>20347</v>
      </c>
      <c r="N9204" s="289" t="s">
        <v>19156</v>
      </c>
      <c r="O9204" s="289" t="s">
        <v>18284</v>
      </c>
      <c r="P9204" s="289">
        <f>VLOOKUP(CAT_Details[[#This Row],[Delivery Bp Customer Code]],Table6[],2,0)</f>
        <v>3705</v>
      </c>
    </row>
    <row r="9205" spans="1:16" x14ac:dyDescent="0.25">
      <c r="A9205" s="289" t="s">
        <v>17052</v>
      </c>
      <c r="B9205">
        <v>3</v>
      </c>
      <c r="C9205">
        <v>330</v>
      </c>
      <c r="D9205">
        <v>0.62</v>
      </c>
      <c r="E9205" s="289" t="s">
        <v>20485</v>
      </c>
      <c r="F9205">
        <v>5016511754</v>
      </c>
      <c r="G9205" s="276">
        <v>45839</v>
      </c>
      <c r="H9205">
        <v>20250624747417</v>
      </c>
      <c r="I9205">
        <v>1.4930000000000001</v>
      </c>
      <c r="J9205" s="289" t="s">
        <v>275</v>
      </c>
      <c r="K9205" s="289" t="s">
        <v>20486</v>
      </c>
      <c r="L9205" s="289" t="s">
        <v>280</v>
      </c>
      <c r="M9205" s="289" t="s">
        <v>20347</v>
      </c>
      <c r="N9205" s="289" t="s">
        <v>19150</v>
      </c>
      <c r="O9205" s="289" t="s">
        <v>18284</v>
      </c>
      <c r="P9205" s="289">
        <f>VLOOKUP(CAT_Details[[#This Row],[Delivery Bp Customer Code]],Table6[],2,0)</f>
        <v>3705</v>
      </c>
    </row>
    <row r="9206" spans="1:16" x14ac:dyDescent="0.25">
      <c r="A9206" s="289" t="s">
        <v>17052</v>
      </c>
      <c r="B9206">
        <v>1</v>
      </c>
      <c r="C9206">
        <v>4</v>
      </c>
      <c r="D9206">
        <v>0.4</v>
      </c>
      <c r="E9206" s="289" t="s">
        <v>20487</v>
      </c>
      <c r="F9206">
        <v>5016511812</v>
      </c>
      <c r="G9206" s="276">
        <v>45839</v>
      </c>
      <c r="H9206">
        <v>20250623746603</v>
      </c>
      <c r="I9206">
        <v>1.248</v>
      </c>
      <c r="J9206" s="289" t="s">
        <v>275</v>
      </c>
      <c r="K9206" s="289" t="s">
        <v>20488</v>
      </c>
      <c r="L9206" s="289" t="s">
        <v>280</v>
      </c>
      <c r="M9206" s="289" t="s">
        <v>20347</v>
      </c>
      <c r="N9206" s="289" t="s">
        <v>18412</v>
      </c>
      <c r="O9206" s="289" t="s">
        <v>18284</v>
      </c>
      <c r="P9206" s="289">
        <f>VLOOKUP(CAT_Details[[#This Row],[Delivery Bp Customer Code]],Table6[],2,0)</f>
        <v>3705</v>
      </c>
    </row>
    <row r="9207" spans="1:16" x14ac:dyDescent="0.25">
      <c r="A9207" s="289" t="s">
        <v>17052</v>
      </c>
      <c r="B9207">
        <v>2</v>
      </c>
      <c r="C9207">
        <v>6</v>
      </c>
      <c r="D9207">
        <v>0.06</v>
      </c>
      <c r="E9207" s="289" t="s">
        <v>20489</v>
      </c>
      <c r="F9207">
        <v>5016511821</v>
      </c>
      <c r="G9207" s="276">
        <v>45839</v>
      </c>
      <c r="H9207">
        <v>20250624747636</v>
      </c>
      <c r="I9207">
        <v>2.1000000000000001E-2</v>
      </c>
      <c r="J9207" s="289" t="s">
        <v>302</v>
      </c>
      <c r="K9207" s="289" t="s">
        <v>20490</v>
      </c>
      <c r="L9207" s="289" t="s">
        <v>280</v>
      </c>
      <c r="M9207" s="289" t="s">
        <v>20160</v>
      </c>
      <c r="N9207" s="289" t="s">
        <v>18394</v>
      </c>
      <c r="O9207" s="289" t="s">
        <v>18284</v>
      </c>
      <c r="P9207" s="289">
        <f>VLOOKUP(CAT_Details[[#This Row],[Delivery Bp Customer Code]],Table6[],2,0)</f>
        <v>3705</v>
      </c>
    </row>
    <row r="9208" spans="1:16" x14ac:dyDescent="0.25">
      <c r="A9208" s="289" t="s">
        <v>17052</v>
      </c>
      <c r="B9208">
        <v>1</v>
      </c>
      <c r="C9208">
        <v>213</v>
      </c>
      <c r="D9208">
        <v>0.4</v>
      </c>
      <c r="E9208" s="289" t="s">
        <v>20489</v>
      </c>
      <c r="F9208">
        <v>5016511822</v>
      </c>
      <c r="G9208" s="276">
        <v>45839</v>
      </c>
      <c r="H9208">
        <v>20250624747637</v>
      </c>
      <c r="I9208">
        <v>0.57599999999999996</v>
      </c>
      <c r="J9208" s="289" t="s">
        <v>302</v>
      </c>
      <c r="K9208" s="289" t="s">
        <v>20491</v>
      </c>
      <c r="L9208" s="289" t="s">
        <v>280</v>
      </c>
      <c r="M9208" s="289" t="s">
        <v>20160</v>
      </c>
      <c r="N9208" s="289" t="s">
        <v>18394</v>
      </c>
      <c r="O9208" s="289" t="s">
        <v>18284</v>
      </c>
      <c r="P9208" s="289">
        <f>VLOOKUP(CAT_Details[[#This Row],[Delivery Bp Customer Code]],Table6[],2,0)</f>
        <v>3705</v>
      </c>
    </row>
    <row r="9209" spans="1:16" x14ac:dyDescent="0.25">
      <c r="A9209" s="289" t="s">
        <v>17052</v>
      </c>
      <c r="B9209">
        <v>2</v>
      </c>
      <c r="C9209">
        <v>400</v>
      </c>
      <c r="D9209">
        <v>0.8</v>
      </c>
      <c r="E9209" s="289" t="s">
        <v>20492</v>
      </c>
      <c r="F9209">
        <v>5016512138</v>
      </c>
      <c r="G9209" s="276">
        <v>45839</v>
      </c>
      <c r="H9209">
        <v>20250609736388</v>
      </c>
      <c r="I9209">
        <v>0.67200000000000004</v>
      </c>
      <c r="J9209" s="289" t="s">
        <v>275</v>
      </c>
      <c r="K9209" s="289" t="s">
        <v>20493</v>
      </c>
      <c r="L9209" s="289" t="s">
        <v>280</v>
      </c>
      <c r="M9209" s="289" t="s">
        <v>20347</v>
      </c>
      <c r="N9209" s="289" t="s">
        <v>18700</v>
      </c>
      <c r="O9209" s="289" t="s">
        <v>18284</v>
      </c>
      <c r="P9209" s="289">
        <f>VLOOKUP(CAT_Details[[#This Row],[Delivery Bp Customer Code]],Table6[],2,0)</f>
        <v>3705</v>
      </c>
    </row>
    <row r="9210" spans="1:16" x14ac:dyDescent="0.25">
      <c r="A9210" s="289" t="s">
        <v>17052</v>
      </c>
      <c r="B9210">
        <v>1</v>
      </c>
      <c r="C9210">
        <v>110</v>
      </c>
      <c r="D9210">
        <v>0.4</v>
      </c>
      <c r="E9210" s="289" t="s">
        <v>20494</v>
      </c>
      <c r="F9210">
        <v>5016512166</v>
      </c>
      <c r="G9210" s="276">
        <v>45839</v>
      </c>
      <c r="H9210">
        <v>20250623746924</v>
      </c>
      <c r="I9210">
        <v>1.44</v>
      </c>
      <c r="J9210" s="289" t="s">
        <v>275</v>
      </c>
      <c r="K9210" s="289" t="s">
        <v>20495</v>
      </c>
      <c r="L9210" s="289" t="s">
        <v>280</v>
      </c>
      <c r="M9210" s="289" t="s">
        <v>20347</v>
      </c>
      <c r="N9210" s="289" t="s">
        <v>19164</v>
      </c>
      <c r="O9210" s="289" t="s">
        <v>18284</v>
      </c>
      <c r="P9210" s="289">
        <f>VLOOKUP(CAT_Details[[#This Row],[Delivery Bp Customer Code]],Table6[],2,0)</f>
        <v>3705</v>
      </c>
    </row>
    <row r="9211" spans="1:16" x14ac:dyDescent="0.25">
      <c r="A9211" s="289" t="s">
        <v>17052</v>
      </c>
      <c r="B9211">
        <v>5</v>
      </c>
      <c r="C9211">
        <v>2100</v>
      </c>
      <c r="D9211">
        <v>2</v>
      </c>
      <c r="E9211" s="289" t="s">
        <v>20496</v>
      </c>
      <c r="F9211">
        <v>5016512173</v>
      </c>
      <c r="G9211" s="276">
        <v>45839</v>
      </c>
      <c r="H9211">
        <v>20250624747369</v>
      </c>
      <c r="I9211">
        <v>4.8</v>
      </c>
      <c r="J9211" s="289" t="s">
        <v>275</v>
      </c>
      <c r="K9211" s="289" t="s">
        <v>20497</v>
      </c>
      <c r="L9211" s="289" t="s">
        <v>280</v>
      </c>
      <c r="M9211" s="289" t="s">
        <v>20352</v>
      </c>
      <c r="N9211" s="289" t="s">
        <v>19153</v>
      </c>
      <c r="O9211" s="289" t="s">
        <v>18284</v>
      </c>
      <c r="P9211" s="289">
        <f>VLOOKUP(CAT_Details[[#This Row],[Delivery Bp Customer Code]],Table6[],2,0)</f>
        <v>3705</v>
      </c>
    </row>
    <row r="9212" spans="1:16" x14ac:dyDescent="0.25">
      <c r="A9212" s="289" t="s">
        <v>874</v>
      </c>
      <c r="B9212">
        <v>18</v>
      </c>
      <c r="C9212">
        <v>5130</v>
      </c>
      <c r="D9212">
        <v>8.1</v>
      </c>
      <c r="E9212" s="289" t="s">
        <v>20498</v>
      </c>
      <c r="F9212">
        <v>5016511747</v>
      </c>
      <c r="G9212" s="276">
        <v>45839</v>
      </c>
      <c r="H9212">
        <v>20250624747494</v>
      </c>
      <c r="I9212">
        <v>16.524000000000001</v>
      </c>
      <c r="J9212" s="289" t="s">
        <v>350</v>
      </c>
      <c r="K9212" s="289" t="s">
        <v>20499</v>
      </c>
      <c r="L9212" s="289" t="s">
        <v>275</v>
      </c>
      <c r="M9212" s="289" t="s">
        <v>20088</v>
      </c>
      <c r="N9212" s="289" t="s">
        <v>381</v>
      </c>
      <c r="O9212" s="289" t="s">
        <v>1014</v>
      </c>
      <c r="P9212" s="289" t="str">
        <f>VLOOKUP(CAT_Details[[#This Row],[Delivery Bp Customer Code]],Table6[],2,0)</f>
        <v>MZ07</v>
      </c>
    </row>
    <row r="9213" spans="1:16" x14ac:dyDescent="0.25">
      <c r="A9213" s="289" t="s">
        <v>3771</v>
      </c>
      <c r="B9213">
        <v>39</v>
      </c>
      <c r="C9213">
        <v>1512</v>
      </c>
      <c r="D9213">
        <v>13.6</v>
      </c>
      <c r="E9213" s="289" t="s">
        <v>20500</v>
      </c>
      <c r="F9213">
        <v>5016495749</v>
      </c>
      <c r="G9213" s="276">
        <v>45839</v>
      </c>
      <c r="H9213">
        <v>20250620745565</v>
      </c>
      <c r="I9213">
        <v>46.8</v>
      </c>
      <c r="J9213" s="289" t="s">
        <v>324</v>
      </c>
      <c r="K9213" s="289" t="s">
        <v>20501</v>
      </c>
      <c r="L9213" s="289" t="s">
        <v>275</v>
      </c>
      <c r="M9213" s="289" t="s">
        <v>20284</v>
      </c>
      <c r="N9213" s="289" t="s">
        <v>4100</v>
      </c>
      <c r="O9213" s="289" t="s">
        <v>3332</v>
      </c>
      <c r="P9213" s="289">
        <f>VLOOKUP(CAT_Details[[#This Row],[Delivery Bp Customer Code]],Table6[],2,0)</f>
        <v>3402</v>
      </c>
    </row>
    <row r="9214" spans="1:16" x14ac:dyDescent="0.25">
      <c r="A9214" s="289" t="s">
        <v>3771</v>
      </c>
      <c r="B9214">
        <v>1</v>
      </c>
      <c r="C9214">
        <v>381</v>
      </c>
      <c r="D9214">
        <v>0.14000000000000001</v>
      </c>
      <c r="E9214" s="289" t="s">
        <v>20502</v>
      </c>
      <c r="F9214">
        <v>5016511218</v>
      </c>
      <c r="G9214" s="276">
        <v>45839</v>
      </c>
      <c r="H9214">
        <v>20250619744668</v>
      </c>
      <c r="I9214">
        <v>0.21299999999999999</v>
      </c>
      <c r="J9214" s="289" t="s">
        <v>287</v>
      </c>
      <c r="K9214" s="289" t="s">
        <v>20503</v>
      </c>
      <c r="L9214" s="289" t="s">
        <v>275</v>
      </c>
      <c r="M9214" s="289" t="s">
        <v>20504</v>
      </c>
      <c r="N9214" s="289" t="s">
        <v>4619</v>
      </c>
      <c r="O9214" s="289" t="s">
        <v>3775</v>
      </c>
      <c r="P9214" s="289">
        <f>VLOOKUP(CAT_Details[[#This Row],[Delivery Bp Customer Code]],Table6[],2,0)</f>
        <v>3401</v>
      </c>
    </row>
    <row r="9215" spans="1:16" x14ac:dyDescent="0.25">
      <c r="A9215" s="289" t="s">
        <v>3771</v>
      </c>
      <c r="B9215">
        <v>2</v>
      </c>
      <c r="C9215">
        <v>2490</v>
      </c>
      <c r="D9215">
        <v>0.8</v>
      </c>
      <c r="E9215" s="289" t="s">
        <v>20505</v>
      </c>
      <c r="F9215">
        <v>5016542456</v>
      </c>
      <c r="G9215" s="276">
        <v>45839</v>
      </c>
      <c r="H9215">
        <v>20250625748353</v>
      </c>
      <c r="I9215">
        <v>1.92</v>
      </c>
      <c r="J9215" s="289" t="s">
        <v>273</v>
      </c>
      <c r="K9215" s="289" t="s">
        <v>20506</v>
      </c>
      <c r="L9215" s="289" t="s">
        <v>275</v>
      </c>
      <c r="M9215" s="289" t="s">
        <v>20451</v>
      </c>
      <c r="N9215" s="289" t="s">
        <v>15661</v>
      </c>
      <c r="O9215" s="289" t="s">
        <v>4956</v>
      </c>
      <c r="P9215" s="289">
        <f>VLOOKUP(CAT_Details[[#This Row],[Delivery Bp Customer Code]],Table6[],2,0)</f>
        <v>3417</v>
      </c>
    </row>
    <row r="9216" spans="1:16" x14ac:dyDescent="0.25">
      <c r="A9216" s="289" t="s">
        <v>3329</v>
      </c>
      <c r="B9216">
        <v>1</v>
      </c>
      <c r="C9216">
        <v>75</v>
      </c>
      <c r="D9216">
        <v>0.4</v>
      </c>
      <c r="E9216" s="289" t="s">
        <v>20507</v>
      </c>
      <c r="F9216">
        <v>5016481759</v>
      </c>
      <c r="G9216" s="276">
        <v>45839</v>
      </c>
      <c r="H9216">
        <v>20250616741724</v>
      </c>
      <c r="I9216">
        <v>0.96</v>
      </c>
      <c r="J9216" s="289" t="s">
        <v>324</v>
      </c>
      <c r="K9216" s="289" t="s">
        <v>20508</v>
      </c>
      <c r="L9216" s="289" t="s">
        <v>275</v>
      </c>
      <c r="M9216" s="289" t="s">
        <v>20336</v>
      </c>
      <c r="N9216" s="289" t="s">
        <v>375</v>
      </c>
      <c r="O9216" s="289" t="s">
        <v>3332</v>
      </c>
      <c r="P9216" s="289">
        <f>VLOOKUP(CAT_Details[[#This Row],[Delivery Bp Customer Code]],Table6[],2,0)</f>
        <v>3402</v>
      </c>
    </row>
    <row r="9217" spans="1:16" x14ac:dyDescent="0.25">
      <c r="A9217" s="289" t="s">
        <v>3329</v>
      </c>
      <c r="B9217">
        <v>5</v>
      </c>
      <c r="C9217">
        <v>434</v>
      </c>
      <c r="D9217">
        <v>1.8</v>
      </c>
      <c r="E9217" s="289" t="s">
        <v>20509</v>
      </c>
      <c r="F9217">
        <v>5016496239</v>
      </c>
      <c r="G9217" s="276">
        <v>45839</v>
      </c>
      <c r="H9217">
        <v>20250623746404</v>
      </c>
      <c r="I9217">
        <v>4.08</v>
      </c>
      <c r="J9217" s="289" t="s">
        <v>324</v>
      </c>
      <c r="K9217" s="289" t="s">
        <v>20510</v>
      </c>
      <c r="L9217" s="289" t="s">
        <v>275</v>
      </c>
      <c r="M9217" s="289" t="s">
        <v>20160</v>
      </c>
      <c r="N9217" s="289" t="s">
        <v>616</v>
      </c>
      <c r="O9217" s="289" t="s">
        <v>3332</v>
      </c>
      <c r="P9217" s="289">
        <f>VLOOKUP(CAT_Details[[#This Row],[Delivery Bp Customer Code]],Table6[],2,0)</f>
        <v>3402</v>
      </c>
    </row>
    <row r="9218" spans="1:16" x14ac:dyDescent="0.25">
      <c r="A9218" s="289" t="s">
        <v>3329</v>
      </c>
      <c r="B9218">
        <v>2</v>
      </c>
      <c r="C9218">
        <v>259.23</v>
      </c>
      <c r="D9218">
        <v>0.4</v>
      </c>
      <c r="E9218" s="289" t="s">
        <v>20511</v>
      </c>
      <c r="F9218">
        <v>5016511182</v>
      </c>
      <c r="G9218" s="276">
        <v>45839</v>
      </c>
      <c r="H9218">
        <v>20250623746265</v>
      </c>
      <c r="I9218">
        <v>0.76800000000000002</v>
      </c>
      <c r="J9218" s="289" t="s">
        <v>350</v>
      </c>
      <c r="K9218" s="289" t="s">
        <v>20512</v>
      </c>
      <c r="L9218" s="289" t="s">
        <v>275</v>
      </c>
      <c r="M9218" s="289" t="s">
        <v>20088</v>
      </c>
      <c r="N9218" s="289" t="s">
        <v>743</v>
      </c>
      <c r="O9218" s="289" t="s">
        <v>3332</v>
      </c>
      <c r="P9218" s="289">
        <f>VLOOKUP(CAT_Details[[#This Row],[Delivery Bp Customer Code]],Table6[],2,0)</f>
        <v>3402</v>
      </c>
    </row>
    <row r="9219" spans="1:16" x14ac:dyDescent="0.25">
      <c r="A9219" s="289" t="s">
        <v>3329</v>
      </c>
      <c r="B9219">
        <v>1</v>
      </c>
      <c r="C9219">
        <v>325</v>
      </c>
      <c r="D9219">
        <v>0.4</v>
      </c>
      <c r="E9219" s="289" t="s">
        <v>20513</v>
      </c>
      <c r="F9219">
        <v>5016511430</v>
      </c>
      <c r="G9219" s="276">
        <v>45839</v>
      </c>
      <c r="H9219">
        <v>20250620745500</v>
      </c>
      <c r="I9219">
        <v>0.67200000000000004</v>
      </c>
      <c r="J9219" s="289" t="s">
        <v>350</v>
      </c>
      <c r="K9219" s="289" t="s">
        <v>20514</v>
      </c>
      <c r="L9219" s="289" t="s">
        <v>275</v>
      </c>
      <c r="M9219" s="289" t="s">
        <v>20515</v>
      </c>
      <c r="N9219" s="289" t="s">
        <v>7995</v>
      </c>
      <c r="O9219" s="289" t="s">
        <v>3332</v>
      </c>
      <c r="P9219" s="289">
        <f>VLOOKUP(CAT_Details[[#This Row],[Delivery Bp Customer Code]],Table6[],2,0)</f>
        <v>3402</v>
      </c>
    </row>
    <row r="9220" spans="1:16" x14ac:dyDescent="0.25">
      <c r="A9220" s="289" t="s">
        <v>3329</v>
      </c>
      <c r="B9220">
        <v>9</v>
      </c>
      <c r="C9220">
        <v>3600</v>
      </c>
      <c r="D9220">
        <v>2.1</v>
      </c>
      <c r="E9220" s="289" t="s">
        <v>20516</v>
      </c>
      <c r="F9220">
        <v>5016511529</v>
      </c>
      <c r="G9220" s="276">
        <v>45839</v>
      </c>
      <c r="H9220">
        <v>20250623746682</v>
      </c>
      <c r="I9220">
        <v>3.024</v>
      </c>
      <c r="J9220" s="289" t="s">
        <v>324</v>
      </c>
      <c r="K9220" s="289" t="s">
        <v>20517</v>
      </c>
      <c r="L9220" s="289" t="s">
        <v>275</v>
      </c>
      <c r="M9220" s="289" t="s">
        <v>20518</v>
      </c>
      <c r="N9220" s="289" t="s">
        <v>16256</v>
      </c>
      <c r="O9220" s="289" t="s">
        <v>3332</v>
      </c>
      <c r="P9220" s="289">
        <f>VLOOKUP(CAT_Details[[#This Row],[Delivery Bp Customer Code]],Table6[],2,0)</f>
        <v>3402</v>
      </c>
    </row>
    <row r="9221" spans="1:16" x14ac:dyDescent="0.25">
      <c r="A9221" s="289" t="s">
        <v>3329</v>
      </c>
      <c r="B9221">
        <v>2</v>
      </c>
      <c r="C9221">
        <v>25</v>
      </c>
      <c r="D9221">
        <v>0.08</v>
      </c>
      <c r="E9221" s="289" t="s">
        <v>20519</v>
      </c>
      <c r="F9221">
        <v>5016511924</v>
      </c>
      <c r="G9221" s="276">
        <v>45839</v>
      </c>
      <c r="H9221">
        <v>20250624747205</v>
      </c>
      <c r="I9221">
        <v>2.5999999999999999E-2</v>
      </c>
      <c r="J9221" s="289" t="s">
        <v>350</v>
      </c>
      <c r="K9221" s="289" t="s">
        <v>20520</v>
      </c>
      <c r="L9221" s="289" t="s">
        <v>275</v>
      </c>
      <c r="M9221" s="289" t="s">
        <v>20088</v>
      </c>
      <c r="N9221" s="289" t="s">
        <v>3809</v>
      </c>
      <c r="O9221" s="289" t="s">
        <v>3332</v>
      </c>
      <c r="P9221" s="289">
        <f>VLOOKUP(CAT_Details[[#This Row],[Delivery Bp Customer Code]],Table6[],2,0)</f>
        <v>3402</v>
      </c>
    </row>
    <row r="9222" spans="1:16" x14ac:dyDescent="0.25">
      <c r="A9222" s="289" t="s">
        <v>3329</v>
      </c>
      <c r="B9222">
        <v>7</v>
      </c>
      <c r="C9222">
        <v>1200</v>
      </c>
      <c r="D9222">
        <v>2.8</v>
      </c>
      <c r="E9222" s="289" t="s">
        <v>20521</v>
      </c>
      <c r="F9222">
        <v>5016511993</v>
      </c>
      <c r="G9222" s="276">
        <v>45839</v>
      </c>
      <c r="H9222">
        <v>20250620745771</v>
      </c>
      <c r="I9222">
        <v>6.72</v>
      </c>
      <c r="J9222" s="289" t="s">
        <v>324</v>
      </c>
      <c r="K9222" s="289" t="s">
        <v>20522</v>
      </c>
      <c r="L9222" s="289" t="s">
        <v>275</v>
      </c>
      <c r="M9222" s="289" t="s">
        <v>20518</v>
      </c>
      <c r="N9222" s="289" t="s">
        <v>5660</v>
      </c>
      <c r="O9222" s="289" t="s">
        <v>3332</v>
      </c>
      <c r="P9222" s="289">
        <f>VLOOKUP(CAT_Details[[#This Row],[Delivery Bp Customer Code]],Table6[],2,0)</f>
        <v>3402</v>
      </c>
    </row>
    <row r="9223" spans="1:16" x14ac:dyDescent="0.25">
      <c r="A9223" s="289" t="s">
        <v>3329</v>
      </c>
      <c r="B9223">
        <v>1</v>
      </c>
      <c r="C9223">
        <v>13</v>
      </c>
      <c r="D9223">
        <v>7.0000000000000007E-2</v>
      </c>
      <c r="E9223" s="289" t="s">
        <v>20523</v>
      </c>
      <c r="F9223">
        <v>5016512077</v>
      </c>
      <c r="G9223" s="276">
        <v>45839</v>
      </c>
      <c r="H9223">
        <v>20250623746171</v>
      </c>
      <c r="I9223">
        <v>4.9000000000000002E-2</v>
      </c>
      <c r="J9223" s="289" t="s">
        <v>350</v>
      </c>
      <c r="K9223" s="289" t="s">
        <v>20524</v>
      </c>
      <c r="L9223" s="289" t="s">
        <v>275</v>
      </c>
      <c r="M9223" s="289" t="s">
        <v>20088</v>
      </c>
      <c r="N9223" s="289" t="s">
        <v>704</v>
      </c>
      <c r="O9223" s="289" t="s">
        <v>3332</v>
      </c>
      <c r="P9223" s="289">
        <f>VLOOKUP(CAT_Details[[#This Row],[Delivery Bp Customer Code]],Table6[],2,0)</f>
        <v>3402</v>
      </c>
    </row>
    <row r="9224" spans="1:16" x14ac:dyDescent="0.25">
      <c r="A9224" s="289" t="s">
        <v>3329</v>
      </c>
      <c r="B9224">
        <v>2</v>
      </c>
      <c r="C9224">
        <v>219</v>
      </c>
      <c r="D9224">
        <v>0.45</v>
      </c>
      <c r="E9224" s="289" t="s">
        <v>20525</v>
      </c>
      <c r="F9224">
        <v>5016512151</v>
      </c>
      <c r="G9224" s="276">
        <v>45839</v>
      </c>
      <c r="H9224">
        <v>20250624747318</v>
      </c>
      <c r="I9224">
        <v>0.98599999999999999</v>
      </c>
      <c r="J9224" s="289" t="s">
        <v>324</v>
      </c>
      <c r="K9224" s="289" t="s">
        <v>20526</v>
      </c>
      <c r="L9224" s="289" t="s">
        <v>275</v>
      </c>
      <c r="M9224" s="289" t="s">
        <v>20518</v>
      </c>
      <c r="N9224" s="289" t="s">
        <v>5079</v>
      </c>
      <c r="O9224" s="289" t="s">
        <v>3332</v>
      </c>
      <c r="P9224" s="289">
        <f>VLOOKUP(CAT_Details[[#This Row],[Delivery Bp Customer Code]],Table6[],2,0)</f>
        <v>3402</v>
      </c>
    </row>
    <row r="9225" spans="1:16" x14ac:dyDescent="0.25">
      <c r="A9225" s="289" t="s">
        <v>3329</v>
      </c>
      <c r="B9225">
        <v>1</v>
      </c>
      <c r="C9225">
        <v>0.2</v>
      </c>
      <c r="D9225">
        <v>0.02</v>
      </c>
      <c r="E9225" s="289" t="s">
        <v>20527</v>
      </c>
      <c r="F9225">
        <v>5016512212</v>
      </c>
      <c r="G9225" s="276">
        <v>45839</v>
      </c>
      <c r="H9225">
        <v>20250623746497</v>
      </c>
      <c r="I9225">
        <v>3.0000000000000001E-3</v>
      </c>
      <c r="J9225" s="289" t="s">
        <v>350</v>
      </c>
      <c r="K9225" s="289" t="s">
        <v>20528</v>
      </c>
      <c r="L9225" s="289" t="s">
        <v>275</v>
      </c>
      <c r="M9225" s="289" t="s">
        <v>20088</v>
      </c>
      <c r="N9225" s="289" t="s">
        <v>3656</v>
      </c>
      <c r="O9225" s="289" t="s">
        <v>3332</v>
      </c>
      <c r="P9225" s="289">
        <f>VLOOKUP(CAT_Details[[#This Row],[Delivery Bp Customer Code]],Table6[],2,0)</f>
        <v>3402</v>
      </c>
    </row>
    <row r="9226" spans="1:16" x14ac:dyDescent="0.25">
      <c r="A9226" s="289" t="s">
        <v>76</v>
      </c>
      <c r="B9226">
        <v>4</v>
      </c>
      <c r="C9226">
        <v>384</v>
      </c>
      <c r="D9226">
        <v>1.04</v>
      </c>
      <c r="E9226" s="289" t="s">
        <v>20529</v>
      </c>
      <c r="F9226">
        <v>5016496681</v>
      </c>
      <c r="G9226" s="276">
        <v>45839</v>
      </c>
      <c r="H9226">
        <v>20250620745797</v>
      </c>
      <c r="I9226">
        <v>1.5840000000000001</v>
      </c>
      <c r="J9226" s="289" t="s">
        <v>324</v>
      </c>
      <c r="K9226" s="289" t="s">
        <v>20530</v>
      </c>
      <c r="L9226" s="289" t="s">
        <v>275</v>
      </c>
      <c r="M9226" s="289" t="s">
        <v>20531</v>
      </c>
      <c r="N9226" s="289" t="s">
        <v>1160</v>
      </c>
      <c r="O9226" s="289" t="s">
        <v>16049</v>
      </c>
      <c r="P9226" s="289" t="str">
        <f>VLOOKUP(CAT_Details[[#This Row],[Delivery Bp Customer Code]],Table6[],2,0)</f>
        <v>MZ02</v>
      </c>
    </row>
    <row r="9227" spans="1:16" x14ac:dyDescent="0.25">
      <c r="A9227" s="289" t="s">
        <v>76</v>
      </c>
      <c r="B9227">
        <v>1</v>
      </c>
      <c r="C9227">
        <v>108</v>
      </c>
      <c r="D9227">
        <v>0.4</v>
      </c>
      <c r="E9227" s="289" t="s">
        <v>20532</v>
      </c>
      <c r="F9227">
        <v>5016511655</v>
      </c>
      <c r="G9227" s="276">
        <v>45839</v>
      </c>
      <c r="H9227">
        <v>20250620745525</v>
      </c>
      <c r="I9227">
        <v>0.83499999999999996</v>
      </c>
      <c r="J9227" s="289" t="s">
        <v>287</v>
      </c>
      <c r="K9227" s="289" t="s">
        <v>20533</v>
      </c>
      <c r="L9227" s="289" t="s">
        <v>275</v>
      </c>
      <c r="M9227" s="289" t="s">
        <v>20504</v>
      </c>
      <c r="N9227" s="289" t="s">
        <v>1198</v>
      </c>
      <c r="O9227" s="289" t="s">
        <v>16049</v>
      </c>
      <c r="P9227" s="289" t="str">
        <f>VLOOKUP(CAT_Details[[#This Row],[Delivery Bp Customer Code]],Table6[],2,0)</f>
        <v>MZ02</v>
      </c>
    </row>
    <row r="9228" spans="1:16" x14ac:dyDescent="0.25">
      <c r="A9228" s="289" t="s">
        <v>76</v>
      </c>
      <c r="B9228">
        <v>1</v>
      </c>
      <c r="C9228">
        <v>41</v>
      </c>
      <c r="D9228">
        <v>0.2</v>
      </c>
      <c r="E9228" s="289" t="s">
        <v>20534</v>
      </c>
      <c r="F9228">
        <v>5016542183</v>
      </c>
      <c r="G9228" s="276">
        <v>45839</v>
      </c>
      <c r="H9228">
        <v>20250626749910</v>
      </c>
      <c r="I9228">
        <v>0.28799999999999998</v>
      </c>
      <c r="J9228" s="289" t="s">
        <v>273</v>
      </c>
      <c r="K9228" s="289" t="s">
        <v>20535</v>
      </c>
      <c r="L9228" s="289" t="s">
        <v>275</v>
      </c>
      <c r="M9228" s="289" t="s">
        <v>20451</v>
      </c>
      <c r="N9228" s="289" t="s">
        <v>653</v>
      </c>
      <c r="O9228" s="289" t="s">
        <v>16049</v>
      </c>
      <c r="P9228" s="289" t="str">
        <f>VLOOKUP(CAT_Details[[#This Row],[Delivery Bp Customer Code]],Table6[],2,0)</f>
        <v>MZ02</v>
      </c>
    </row>
    <row r="9229" spans="1:16" x14ac:dyDescent="0.25">
      <c r="A9229" s="289" t="s">
        <v>285</v>
      </c>
      <c r="B9229">
        <v>8</v>
      </c>
      <c r="C9229">
        <v>2400</v>
      </c>
      <c r="D9229">
        <v>1.85</v>
      </c>
      <c r="E9229" s="289" t="s">
        <v>20536</v>
      </c>
      <c r="F9229">
        <v>5016481410</v>
      </c>
      <c r="G9229" s="276">
        <v>45839</v>
      </c>
      <c r="H9229">
        <v>20250618743284</v>
      </c>
      <c r="I9229">
        <v>3.0939999999999999</v>
      </c>
      <c r="J9229" s="289" t="s">
        <v>294</v>
      </c>
      <c r="K9229" s="289" t="s">
        <v>20537</v>
      </c>
      <c r="L9229" s="289" t="s">
        <v>275</v>
      </c>
      <c r="M9229" s="289" t="s">
        <v>19926</v>
      </c>
      <c r="N9229" s="289" t="s">
        <v>394</v>
      </c>
      <c r="O9229" s="289" t="s">
        <v>291</v>
      </c>
      <c r="P9229" s="289" t="str">
        <f>VLOOKUP(CAT_Details[[#This Row],[Delivery Bp Customer Code]],Table6[],2,0)</f>
        <v>DX01-L5</v>
      </c>
    </row>
    <row r="9230" spans="1:16" x14ac:dyDescent="0.25">
      <c r="A9230" s="289" t="s">
        <v>285</v>
      </c>
      <c r="B9230">
        <v>4</v>
      </c>
      <c r="C9230">
        <v>325</v>
      </c>
      <c r="D9230">
        <v>1.6</v>
      </c>
      <c r="E9230" s="289" t="s">
        <v>20507</v>
      </c>
      <c r="F9230">
        <v>5016481760</v>
      </c>
      <c r="G9230" s="276">
        <v>45839</v>
      </c>
      <c r="H9230">
        <v>20250616741720</v>
      </c>
      <c r="I9230">
        <v>3.84</v>
      </c>
      <c r="J9230" s="289" t="s">
        <v>324</v>
      </c>
      <c r="K9230" s="289" t="s">
        <v>20538</v>
      </c>
      <c r="L9230" s="289" t="s">
        <v>275</v>
      </c>
      <c r="M9230" s="289" t="s">
        <v>20336</v>
      </c>
      <c r="N9230" s="289" t="s">
        <v>375</v>
      </c>
      <c r="O9230" s="289" t="s">
        <v>291</v>
      </c>
      <c r="P9230" s="289" t="str">
        <f>VLOOKUP(CAT_Details[[#This Row],[Delivery Bp Customer Code]],Table6[],2,0)</f>
        <v>DX01-L5</v>
      </c>
    </row>
    <row r="9231" spans="1:16" x14ac:dyDescent="0.25">
      <c r="A9231" s="289" t="s">
        <v>285</v>
      </c>
      <c r="B9231">
        <v>11</v>
      </c>
      <c r="C9231">
        <v>12650</v>
      </c>
      <c r="D9231">
        <v>4.4000000000000004</v>
      </c>
      <c r="E9231" s="289" t="s">
        <v>20539</v>
      </c>
      <c r="F9231">
        <v>5016495877</v>
      </c>
      <c r="G9231" s="276">
        <v>45839</v>
      </c>
      <c r="H9231">
        <v>20250623746399</v>
      </c>
      <c r="I9231">
        <v>6.3360000000000003</v>
      </c>
      <c r="J9231" s="289" t="s">
        <v>324</v>
      </c>
      <c r="K9231" s="289" t="s">
        <v>20540</v>
      </c>
      <c r="L9231" s="289" t="s">
        <v>275</v>
      </c>
      <c r="M9231" s="289" t="s">
        <v>20541</v>
      </c>
      <c r="N9231" s="289" t="s">
        <v>333</v>
      </c>
      <c r="O9231" s="289" t="s">
        <v>291</v>
      </c>
      <c r="P9231" s="289" t="str">
        <f>VLOOKUP(CAT_Details[[#This Row],[Delivery Bp Customer Code]],Table6[],2,0)</f>
        <v>DX01-L5</v>
      </c>
    </row>
    <row r="9232" spans="1:16" x14ac:dyDescent="0.25">
      <c r="A9232" s="289" t="s">
        <v>285</v>
      </c>
      <c r="B9232">
        <v>7</v>
      </c>
      <c r="C9232">
        <v>1393</v>
      </c>
      <c r="D9232">
        <v>3.42</v>
      </c>
      <c r="E9232" s="289" t="s">
        <v>20542</v>
      </c>
      <c r="F9232">
        <v>5016495981</v>
      </c>
      <c r="G9232" s="276">
        <v>45839</v>
      </c>
      <c r="H9232">
        <v>20250623746496</v>
      </c>
      <c r="I9232">
        <v>7.3710000000000004</v>
      </c>
      <c r="J9232" s="289" t="s">
        <v>345</v>
      </c>
      <c r="K9232" s="289" t="s">
        <v>20543</v>
      </c>
      <c r="L9232" s="289" t="s">
        <v>275</v>
      </c>
      <c r="M9232" s="289" t="s">
        <v>20454</v>
      </c>
      <c r="N9232" s="289" t="s">
        <v>415</v>
      </c>
      <c r="O9232" s="289" t="s">
        <v>291</v>
      </c>
      <c r="P9232" s="289" t="str">
        <f>VLOOKUP(CAT_Details[[#This Row],[Delivery Bp Customer Code]],Table6[],2,0)</f>
        <v>DX01-L5</v>
      </c>
    </row>
    <row r="9233" spans="1:16" x14ac:dyDescent="0.25">
      <c r="A9233" s="289" t="s">
        <v>285</v>
      </c>
      <c r="B9233">
        <v>2</v>
      </c>
      <c r="C9233">
        <v>178</v>
      </c>
      <c r="D9233">
        <v>0.8</v>
      </c>
      <c r="E9233" s="289" t="s">
        <v>20544</v>
      </c>
      <c r="F9233">
        <v>5016496062</v>
      </c>
      <c r="G9233" s="276">
        <v>45839</v>
      </c>
      <c r="H9233">
        <v>20250623746315</v>
      </c>
      <c r="I9233">
        <v>0.76800000000000002</v>
      </c>
      <c r="J9233" s="289" t="s">
        <v>345</v>
      </c>
      <c r="K9233" s="289" t="s">
        <v>20545</v>
      </c>
      <c r="L9233" s="289" t="s">
        <v>275</v>
      </c>
      <c r="M9233" s="289" t="s">
        <v>20472</v>
      </c>
      <c r="N9233" s="289" t="s">
        <v>348</v>
      </c>
      <c r="O9233" s="289" t="s">
        <v>291</v>
      </c>
      <c r="P9233" s="289" t="str">
        <f>VLOOKUP(CAT_Details[[#This Row],[Delivery Bp Customer Code]],Table6[],2,0)</f>
        <v>DX01-L5</v>
      </c>
    </row>
    <row r="9234" spans="1:16" x14ac:dyDescent="0.25">
      <c r="A9234" s="289" t="s">
        <v>285</v>
      </c>
      <c r="B9234">
        <v>35</v>
      </c>
      <c r="C9234">
        <v>14000</v>
      </c>
      <c r="D9234">
        <v>13.6</v>
      </c>
      <c r="E9234" s="289" t="s">
        <v>20546</v>
      </c>
      <c r="F9234">
        <v>5016496109</v>
      </c>
      <c r="G9234" s="276">
        <v>45839</v>
      </c>
      <c r="H9234">
        <v>20250618743221</v>
      </c>
      <c r="I9234">
        <v>42</v>
      </c>
      <c r="J9234" s="289" t="s">
        <v>287</v>
      </c>
      <c r="K9234" s="289" t="s">
        <v>20547</v>
      </c>
      <c r="L9234" s="289" t="s">
        <v>275</v>
      </c>
      <c r="M9234" s="289"/>
      <c r="N9234" s="289" t="s">
        <v>20548</v>
      </c>
      <c r="O9234" s="289" t="s">
        <v>291</v>
      </c>
      <c r="P9234" s="289" t="str">
        <f>VLOOKUP(CAT_Details[[#This Row],[Delivery Bp Customer Code]],Table6[],2,0)</f>
        <v>DX01-L5</v>
      </c>
    </row>
    <row r="9235" spans="1:16" x14ac:dyDescent="0.25">
      <c r="A9235" s="289" t="s">
        <v>285</v>
      </c>
      <c r="B9235">
        <v>11</v>
      </c>
      <c r="C9235">
        <v>12650</v>
      </c>
      <c r="D9235">
        <v>4.4000000000000004</v>
      </c>
      <c r="E9235" s="289" t="s">
        <v>20549</v>
      </c>
      <c r="F9235">
        <v>5016496312</v>
      </c>
      <c r="G9235" s="276">
        <v>45839</v>
      </c>
      <c r="H9235">
        <v>20250623746394</v>
      </c>
      <c r="I9235">
        <v>6.3360000000000003</v>
      </c>
      <c r="J9235" s="289" t="s">
        <v>324</v>
      </c>
      <c r="K9235" s="289" t="s">
        <v>20550</v>
      </c>
      <c r="L9235" s="289" t="s">
        <v>275</v>
      </c>
      <c r="M9235" s="289" t="s">
        <v>20541</v>
      </c>
      <c r="N9235" s="289" t="s">
        <v>333</v>
      </c>
      <c r="O9235" s="289" t="s">
        <v>291</v>
      </c>
      <c r="P9235" s="289" t="str">
        <f>VLOOKUP(CAT_Details[[#This Row],[Delivery Bp Customer Code]],Table6[],2,0)</f>
        <v>DX01-L5</v>
      </c>
    </row>
    <row r="9236" spans="1:16" x14ac:dyDescent="0.25">
      <c r="A9236" s="289" t="s">
        <v>285</v>
      </c>
      <c r="B9236">
        <v>1</v>
      </c>
      <c r="C9236">
        <v>77</v>
      </c>
      <c r="D9236">
        <v>0.5</v>
      </c>
      <c r="E9236" s="289" t="s">
        <v>20551</v>
      </c>
      <c r="F9236">
        <v>5016511080</v>
      </c>
      <c r="G9236" s="276">
        <v>45839</v>
      </c>
      <c r="H9236">
        <v>20250623746501</v>
      </c>
      <c r="I9236">
        <v>1.1399999999999999</v>
      </c>
      <c r="J9236" s="289" t="s">
        <v>350</v>
      </c>
      <c r="K9236" s="289" t="s">
        <v>20552</v>
      </c>
      <c r="L9236" s="289" t="s">
        <v>275</v>
      </c>
      <c r="M9236" s="289" t="s">
        <v>20553</v>
      </c>
      <c r="N9236" s="289" t="s">
        <v>1095</v>
      </c>
      <c r="O9236" s="289" t="s">
        <v>291</v>
      </c>
      <c r="P9236" s="289" t="str">
        <f>VLOOKUP(CAT_Details[[#This Row],[Delivery Bp Customer Code]],Table6[],2,0)</f>
        <v>DX01-L5</v>
      </c>
    </row>
    <row r="9237" spans="1:16" x14ac:dyDescent="0.25">
      <c r="A9237" s="289" t="s">
        <v>285</v>
      </c>
      <c r="B9237">
        <v>2</v>
      </c>
      <c r="C9237">
        <v>268</v>
      </c>
      <c r="D9237">
        <v>0.6</v>
      </c>
      <c r="E9237" s="289" t="s">
        <v>20554</v>
      </c>
      <c r="F9237">
        <v>5016511208</v>
      </c>
      <c r="G9237" s="276">
        <v>45839</v>
      </c>
      <c r="H9237">
        <v>20250624747783</v>
      </c>
      <c r="I9237">
        <v>1.248</v>
      </c>
      <c r="J9237" s="289" t="s">
        <v>280</v>
      </c>
      <c r="K9237" s="289" t="s">
        <v>20555</v>
      </c>
      <c r="L9237" s="289" t="s">
        <v>275</v>
      </c>
      <c r="M9237" s="289" t="s">
        <v>20448</v>
      </c>
      <c r="N9237" s="289" t="s">
        <v>424</v>
      </c>
      <c r="O9237" s="289" t="s">
        <v>291</v>
      </c>
      <c r="P9237" s="289" t="str">
        <f>VLOOKUP(CAT_Details[[#This Row],[Delivery Bp Customer Code]],Table6[],2,0)</f>
        <v>DX01-L5</v>
      </c>
    </row>
    <row r="9238" spans="1:16" x14ac:dyDescent="0.25">
      <c r="A9238" s="289" t="s">
        <v>285</v>
      </c>
      <c r="B9238">
        <v>17</v>
      </c>
      <c r="C9238">
        <v>1870.91</v>
      </c>
      <c r="D9238">
        <v>7.18</v>
      </c>
      <c r="E9238" s="289" t="s">
        <v>20532</v>
      </c>
      <c r="F9238">
        <v>5016511656</v>
      </c>
      <c r="G9238" s="276">
        <v>45839</v>
      </c>
      <c r="H9238">
        <v>20250624747211</v>
      </c>
      <c r="I9238">
        <v>15.007</v>
      </c>
      <c r="J9238" s="289" t="s">
        <v>287</v>
      </c>
      <c r="K9238" s="289" t="s">
        <v>20556</v>
      </c>
      <c r="L9238" s="289" t="s">
        <v>275</v>
      </c>
      <c r="M9238" s="289" t="s">
        <v>20504</v>
      </c>
      <c r="N9238" s="289" t="s">
        <v>1198</v>
      </c>
      <c r="O9238" s="289" t="s">
        <v>291</v>
      </c>
      <c r="P9238" s="289" t="str">
        <f>VLOOKUP(CAT_Details[[#This Row],[Delivery Bp Customer Code]],Table6[],2,0)</f>
        <v>DX01-L5</v>
      </c>
    </row>
    <row r="9239" spans="1:16" x14ac:dyDescent="0.25">
      <c r="A9239" s="289" t="s">
        <v>285</v>
      </c>
      <c r="B9239">
        <v>1</v>
      </c>
      <c r="C9239">
        <v>55.55</v>
      </c>
      <c r="D9239">
        <v>0.4</v>
      </c>
      <c r="E9239" s="289" t="s">
        <v>20557</v>
      </c>
      <c r="F9239">
        <v>5016511755</v>
      </c>
      <c r="G9239" s="276">
        <v>45839</v>
      </c>
      <c r="H9239">
        <v>20250624747393</v>
      </c>
      <c r="I9239">
        <v>0.38400000000000001</v>
      </c>
      <c r="J9239" s="289" t="s">
        <v>350</v>
      </c>
      <c r="K9239" s="289" t="s">
        <v>20558</v>
      </c>
      <c r="L9239" s="289" t="s">
        <v>275</v>
      </c>
      <c r="M9239" s="289" t="s">
        <v>20088</v>
      </c>
      <c r="N9239" s="289" t="s">
        <v>366</v>
      </c>
      <c r="O9239" s="289" t="s">
        <v>291</v>
      </c>
      <c r="P9239" s="289" t="str">
        <f>VLOOKUP(CAT_Details[[#This Row],[Delivery Bp Customer Code]],Table6[],2,0)</f>
        <v>DX01-L5</v>
      </c>
    </row>
    <row r="9240" spans="1:16" x14ac:dyDescent="0.25">
      <c r="A9240" s="289" t="s">
        <v>285</v>
      </c>
      <c r="B9240">
        <v>7</v>
      </c>
      <c r="C9240">
        <v>300</v>
      </c>
      <c r="D9240">
        <v>2</v>
      </c>
      <c r="E9240" s="289" t="s">
        <v>20559</v>
      </c>
      <c r="F9240">
        <v>5016512122</v>
      </c>
      <c r="G9240" s="276">
        <v>45839</v>
      </c>
      <c r="H9240">
        <v>20250624747658</v>
      </c>
      <c r="I9240">
        <v>3.226</v>
      </c>
      <c r="J9240" s="289" t="s">
        <v>350</v>
      </c>
      <c r="K9240" s="289" t="s">
        <v>20560</v>
      </c>
      <c r="L9240" s="289" t="s">
        <v>275</v>
      </c>
      <c r="M9240" s="289" t="s">
        <v>20561</v>
      </c>
      <c r="N9240" s="289" t="s">
        <v>378</v>
      </c>
      <c r="O9240" s="289" t="s">
        <v>291</v>
      </c>
      <c r="P9240" s="289" t="str">
        <f>VLOOKUP(CAT_Details[[#This Row],[Delivery Bp Customer Code]],Table6[],2,0)</f>
        <v>DX01-L5</v>
      </c>
    </row>
    <row r="9241" spans="1:16" x14ac:dyDescent="0.25">
      <c r="A9241" s="289" t="s">
        <v>285</v>
      </c>
      <c r="B9241">
        <v>1</v>
      </c>
      <c r="C9241">
        <v>65</v>
      </c>
      <c r="D9241">
        <v>0.21</v>
      </c>
      <c r="E9241" s="289" t="s">
        <v>20562</v>
      </c>
      <c r="F9241">
        <v>5016512169</v>
      </c>
      <c r="G9241" s="276">
        <v>45839</v>
      </c>
      <c r="H9241">
        <v>20250623746490</v>
      </c>
      <c r="I9241">
        <v>0.13600000000000001</v>
      </c>
      <c r="J9241" s="289" t="s">
        <v>350</v>
      </c>
      <c r="K9241" s="289" t="s">
        <v>20563</v>
      </c>
      <c r="L9241" s="289" t="s">
        <v>275</v>
      </c>
      <c r="M9241" s="289" t="s">
        <v>19749</v>
      </c>
      <c r="N9241" s="289" t="s">
        <v>685</v>
      </c>
      <c r="O9241" s="289" t="s">
        <v>291</v>
      </c>
      <c r="P9241" s="289" t="str">
        <f>VLOOKUP(CAT_Details[[#This Row],[Delivery Bp Customer Code]],Table6[],2,0)</f>
        <v>DX01-L5</v>
      </c>
    </row>
    <row r="9242" spans="1:16" x14ac:dyDescent="0.25">
      <c r="A9242" s="289" t="s">
        <v>521</v>
      </c>
      <c r="B9242">
        <v>1</v>
      </c>
      <c r="C9242">
        <v>753</v>
      </c>
      <c r="D9242">
        <v>0.46</v>
      </c>
      <c r="E9242" s="289" t="s">
        <v>20564</v>
      </c>
      <c r="F9242">
        <v>5016496220</v>
      </c>
      <c r="G9242" s="276">
        <v>45839</v>
      </c>
      <c r="H9242">
        <v>20250623746236</v>
      </c>
      <c r="I9242">
        <v>1.0189999999999999</v>
      </c>
      <c r="J9242" s="289" t="s">
        <v>294</v>
      </c>
      <c r="K9242" s="289" t="s">
        <v>20565</v>
      </c>
      <c r="L9242" s="289" t="s">
        <v>275</v>
      </c>
      <c r="M9242" s="289" t="s">
        <v>20566</v>
      </c>
      <c r="N9242" s="289" t="s">
        <v>3907</v>
      </c>
      <c r="O9242" s="289" t="s">
        <v>16307</v>
      </c>
      <c r="P9242" s="289" t="str">
        <f>VLOOKUP(CAT_Details[[#This Row],[Delivery Bp Customer Code]],Table6[],2,0)</f>
        <v>DX01</v>
      </c>
    </row>
    <row r="9243" spans="1:16" x14ac:dyDescent="0.25">
      <c r="A9243" s="289" t="s">
        <v>521</v>
      </c>
      <c r="B9243">
        <v>4</v>
      </c>
      <c r="C9243">
        <v>3028</v>
      </c>
      <c r="D9243">
        <v>1.83</v>
      </c>
      <c r="E9243" s="289" t="s">
        <v>20564</v>
      </c>
      <c r="F9243">
        <v>5016496222</v>
      </c>
      <c r="G9243" s="276">
        <v>45839</v>
      </c>
      <c r="H9243">
        <v>20250620745201</v>
      </c>
      <c r="I9243">
        <v>4.165</v>
      </c>
      <c r="J9243" s="289" t="s">
        <v>294</v>
      </c>
      <c r="K9243" s="289" t="s">
        <v>20567</v>
      </c>
      <c r="L9243" s="289" t="s">
        <v>275</v>
      </c>
      <c r="M9243" s="289" t="s">
        <v>20566</v>
      </c>
      <c r="N9243" s="289" t="s">
        <v>3907</v>
      </c>
      <c r="O9243" s="289" t="s">
        <v>16307</v>
      </c>
      <c r="P9243" s="289" t="str">
        <f>VLOOKUP(CAT_Details[[#This Row],[Delivery Bp Customer Code]],Table6[],2,0)</f>
        <v>DX01</v>
      </c>
    </row>
    <row r="9244" spans="1:16" x14ac:dyDescent="0.25">
      <c r="A9244" s="289" t="s">
        <v>272</v>
      </c>
      <c r="B9244">
        <v>7</v>
      </c>
      <c r="C9244">
        <v>1400</v>
      </c>
      <c r="D9244">
        <v>1.45</v>
      </c>
      <c r="E9244" s="289" t="s">
        <v>20516</v>
      </c>
      <c r="F9244">
        <v>5016511527</v>
      </c>
      <c r="G9244" s="276">
        <v>45839</v>
      </c>
      <c r="H9244">
        <v>20250623746679</v>
      </c>
      <c r="I9244">
        <v>2.04</v>
      </c>
      <c r="J9244" s="289" t="s">
        <v>324</v>
      </c>
      <c r="K9244" s="289" t="s">
        <v>20568</v>
      </c>
      <c r="L9244" s="289" t="s">
        <v>275</v>
      </c>
      <c r="M9244" s="289" t="s">
        <v>20518</v>
      </c>
      <c r="N9244" s="289" t="s">
        <v>16256</v>
      </c>
      <c r="O9244" s="289" t="s">
        <v>277</v>
      </c>
      <c r="P9244" s="289" t="str">
        <f>VLOOKUP(CAT_Details[[#This Row],[Delivery Bp Customer Code]],Table6[],2,0)</f>
        <v>U2-L5</v>
      </c>
    </row>
    <row r="9245" spans="1:16" x14ac:dyDescent="0.25">
      <c r="A9245" s="289" t="s">
        <v>272</v>
      </c>
      <c r="B9245">
        <v>18</v>
      </c>
      <c r="C9245">
        <v>1310.4000000000001</v>
      </c>
      <c r="D9245">
        <v>8.4</v>
      </c>
      <c r="E9245" s="289" t="s">
        <v>20569</v>
      </c>
      <c r="F9245">
        <v>5016511816</v>
      </c>
      <c r="G9245" s="276">
        <v>45839</v>
      </c>
      <c r="H9245">
        <v>20250623746893</v>
      </c>
      <c r="I9245">
        <v>15.898</v>
      </c>
      <c r="J9245" s="289" t="s">
        <v>350</v>
      </c>
      <c r="K9245" s="289" t="s">
        <v>20570</v>
      </c>
      <c r="L9245" s="289" t="s">
        <v>275</v>
      </c>
      <c r="M9245" s="289" t="s">
        <v>19749</v>
      </c>
      <c r="N9245" s="289" t="s">
        <v>462</v>
      </c>
      <c r="O9245" s="289" t="s">
        <v>277</v>
      </c>
      <c r="P9245" s="289" t="str">
        <f>VLOOKUP(CAT_Details[[#This Row],[Delivery Bp Customer Code]],Table6[],2,0)</f>
        <v>U2-L5</v>
      </c>
    </row>
    <row r="9246" spans="1:16" x14ac:dyDescent="0.25">
      <c r="A9246" s="289" t="s">
        <v>272</v>
      </c>
      <c r="B9246">
        <v>2</v>
      </c>
      <c r="C9246">
        <v>25</v>
      </c>
      <c r="D9246">
        <v>0.2</v>
      </c>
      <c r="E9246" s="289" t="s">
        <v>20523</v>
      </c>
      <c r="F9246">
        <v>5016512076</v>
      </c>
      <c r="G9246" s="276">
        <v>45839</v>
      </c>
      <c r="H9246">
        <v>20250623746556</v>
      </c>
      <c r="I9246">
        <v>0.14399999999999999</v>
      </c>
      <c r="J9246" s="289" t="s">
        <v>350</v>
      </c>
      <c r="K9246" s="289" t="s">
        <v>20571</v>
      </c>
      <c r="L9246" s="289" t="s">
        <v>275</v>
      </c>
      <c r="M9246" s="289" t="s">
        <v>20088</v>
      </c>
      <c r="N9246" s="289" t="s">
        <v>704</v>
      </c>
      <c r="O9246" s="289" t="s">
        <v>277</v>
      </c>
      <c r="P9246" s="289" t="str">
        <f>VLOOKUP(CAT_Details[[#This Row],[Delivery Bp Customer Code]],Table6[],2,0)</f>
        <v>U2-L5</v>
      </c>
    </row>
    <row r="9247" spans="1:16" x14ac:dyDescent="0.25">
      <c r="A9247" s="289" t="s">
        <v>272</v>
      </c>
      <c r="B9247">
        <v>1</v>
      </c>
      <c r="C9247">
        <v>32</v>
      </c>
      <c r="D9247">
        <v>0.2</v>
      </c>
      <c r="E9247" s="289" t="s">
        <v>20572</v>
      </c>
      <c r="F9247">
        <v>5016512091</v>
      </c>
      <c r="G9247" s="276">
        <v>45839</v>
      </c>
      <c r="H9247">
        <v>20250624747303</v>
      </c>
      <c r="I9247">
        <v>0.192</v>
      </c>
      <c r="J9247" s="289" t="s">
        <v>350</v>
      </c>
      <c r="K9247" s="289" t="s">
        <v>20573</v>
      </c>
      <c r="L9247" s="289" t="s">
        <v>275</v>
      </c>
      <c r="M9247" s="289" t="s">
        <v>20088</v>
      </c>
      <c r="N9247" s="289" t="s">
        <v>446</v>
      </c>
      <c r="O9247" s="289" t="s">
        <v>277</v>
      </c>
      <c r="P9247" s="289" t="str">
        <f>VLOOKUP(CAT_Details[[#This Row],[Delivery Bp Customer Code]],Table6[],2,0)</f>
        <v>U2-L5</v>
      </c>
    </row>
    <row r="9248" spans="1:16" x14ac:dyDescent="0.25">
      <c r="A9248" s="289" t="s">
        <v>272</v>
      </c>
      <c r="B9248">
        <v>3</v>
      </c>
      <c r="C9248">
        <v>36</v>
      </c>
      <c r="D9248">
        <v>0.24</v>
      </c>
      <c r="E9248" s="289" t="s">
        <v>20574</v>
      </c>
      <c r="F9248">
        <v>5016527746</v>
      </c>
      <c r="G9248" s="276">
        <v>45839</v>
      </c>
      <c r="H9248">
        <v>20250624747241</v>
      </c>
      <c r="I9248">
        <v>0.19500000000000001</v>
      </c>
      <c r="J9248" s="289" t="s">
        <v>302</v>
      </c>
      <c r="K9248" s="289" t="s">
        <v>20575</v>
      </c>
      <c r="L9248" s="289" t="s">
        <v>275</v>
      </c>
      <c r="M9248" s="289" t="s">
        <v>20576</v>
      </c>
      <c r="N9248" s="289" t="s">
        <v>15493</v>
      </c>
      <c r="O9248" s="289" t="s">
        <v>277</v>
      </c>
      <c r="P9248" s="289" t="str">
        <f>VLOOKUP(CAT_Details[[#This Row],[Delivery Bp Customer Code]],Table6[],2,0)</f>
        <v>U2-L5</v>
      </c>
    </row>
    <row r="9249" spans="1:16" x14ac:dyDescent="0.25">
      <c r="A9249" s="289" t="s">
        <v>272</v>
      </c>
      <c r="B9249">
        <v>17</v>
      </c>
      <c r="C9249">
        <v>850</v>
      </c>
      <c r="D9249">
        <v>8.4700000000000006</v>
      </c>
      <c r="E9249" s="289" t="s">
        <v>20577</v>
      </c>
      <c r="F9249">
        <v>5016542214</v>
      </c>
      <c r="G9249" s="276">
        <v>45839</v>
      </c>
      <c r="H9249">
        <v>20250626749958</v>
      </c>
      <c r="I9249">
        <v>18.632000000000001</v>
      </c>
      <c r="J9249" s="289" t="s">
        <v>273</v>
      </c>
      <c r="K9249" s="289" t="s">
        <v>20578</v>
      </c>
      <c r="L9249" s="289" t="s">
        <v>275</v>
      </c>
      <c r="M9249" s="289" t="s">
        <v>20451</v>
      </c>
      <c r="N9249" s="289" t="s">
        <v>1240</v>
      </c>
      <c r="O9249" s="289" t="s">
        <v>277</v>
      </c>
      <c r="P9249" s="289" t="str">
        <f>VLOOKUP(CAT_Details[[#This Row],[Delivery Bp Customer Code]],Table6[],2,0)</f>
        <v>U2-L5</v>
      </c>
    </row>
    <row r="9250" spans="1:16" x14ac:dyDescent="0.25">
      <c r="A9250" s="289" t="s">
        <v>4794</v>
      </c>
      <c r="B9250">
        <v>1</v>
      </c>
      <c r="C9250">
        <v>172</v>
      </c>
      <c r="D9250">
        <v>0.4</v>
      </c>
      <c r="E9250" s="289" t="s">
        <v>20579</v>
      </c>
      <c r="F9250">
        <v>5016510909</v>
      </c>
      <c r="G9250" s="276">
        <v>45839</v>
      </c>
      <c r="H9250">
        <v>20250624747207</v>
      </c>
      <c r="I9250">
        <v>0.96</v>
      </c>
      <c r="J9250" s="289" t="s">
        <v>350</v>
      </c>
      <c r="K9250" s="289" t="s">
        <v>20580</v>
      </c>
      <c r="L9250" s="289" t="s">
        <v>275</v>
      </c>
      <c r="M9250" s="289" t="s">
        <v>20088</v>
      </c>
      <c r="N9250" s="289" t="s">
        <v>948</v>
      </c>
      <c r="O9250" s="289" t="s">
        <v>4798</v>
      </c>
      <c r="P9250" s="289" t="str">
        <f>VLOOKUP(CAT_Details[[#This Row],[Delivery Bp Customer Code]],Table6[],2,0)</f>
        <v>MY02</v>
      </c>
    </row>
    <row r="9251" spans="1:16" x14ac:dyDescent="0.25">
      <c r="A9251" s="289" t="s">
        <v>4794</v>
      </c>
      <c r="B9251">
        <v>10</v>
      </c>
      <c r="C9251">
        <v>4501</v>
      </c>
      <c r="D9251">
        <v>2.16</v>
      </c>
      <c r="E9251" s="289" t="s">
        <v>20581</v>
      </c>
      <c r="F9251">
        <v>5016511591</v>
      </c>
      <c r="G9251" s="276">
        <v>45839</v>
      </c>
      <c r="H9251">
        <v>20250625748450</v>
      </c>
      <c r="I9251">
        <v>3.11</v>
      </c>
      <c r="J9251" s="289" t="s">
        <v>350</v>
      </c>
      <c r="K9251" s="289" t="s">
        <v>20582</v>
      </c>
      <c r="L9251" s="289" t="s">
        <v>275</v>
      </c>
      <c r="M9251" s="289" t="s">
        <v>19329</v>
      </c>
      <c r="N9251" s="289" t="s">
        <v>4441</v>
      </c>
      <c r="O9251" s="289" t="s">
        <v>4798</v>
      </c>
      <c r="P9251" s="289" t="str">
        <f>VLOOKUP(CAT_Details[[#This Row],[Delivery Bp Customer Code]],Table6[],2,0)</f>
        <v>MY02</v>
      </c>
    </row>
    <row r="9252" spans="1:16" x14ac:dyDescent="0.25">
      <c r="A9252" s="289" t="s">
        <v>4794</v>
      </c>
      <c r="B9252">
        <v>1</v>
      </c>
      <c r="C9252">
        <v>193</v>
      </c>
      <c r="D9252">
        <v>0.4</v>
      </c>
      <c r="E9252" s="289" t="s">
        <v>20583</v>
      </c>
      <c r="F9252">
        <v>5016512257</v>
      </c>
      <c r="G9252" s="276">
        <v>45839</v>
      </c>
      <c r="H9252">
        <v>20250624747333</v>
      </c>
      <c r="I9252">
        <v>0.60499999999999998</v>
      </c>
      <c r="J9252" s="289" t="s">
        <v>350</v>
      </c>
      <c r="K9252" s="289" t="s">
        <v>20584</v>
      </c>
      <c r="L9252" s="289" t="s">
        <v>275</v>
      </c>
      <c r="M9252" s="289" t="s">
        <v>20585</v>
      </c>
      <c r="N9252" s="289" t="s">
        <v>5251</v>
      </c>
      <c r="O9252" s="289" t="s">
        <v>4798</v>
      </c>
      <c r="P9252" s="289" t="str">
        <f>VLOOKUP(CAT_Details[[#This Row],[Delivery Bp Customer Code]],Table6[],2,0)</f>
        <v>MY02</v>
      </c>
    </row>
    <row r="9253" spans="1:16" x14ac:dyDescent="0.25">
      <c r="A9253" s="289" t="s">
        <v>4794</v>
      </c>
      <c r="B9253">
        <v>2</v>
      </c>
      <c r="C9253">
        <v>468</v>
      </c>
      <c r="D9253">
        <v>0.8</v>
      </c>
      <c r="E9253" s="289" t="s">
        <v>20583</v>
      </c>
      <c r="F9253">
        <v>5016512258</v>
      </c>
      <c r="G9253" s="276">
        <v>45839</v>
      </c>
      <c r="H9253">
        <v>20250624747316</v>
      </c>
      <c r="I9253">
        <v>1.21</v>
      </c>
      <c r="J9253" s="289" t="s">
        <v>350</v>
      </c>
      <c r="K9253" s="289" t="s">
        <v>20586</v>
      </c>
      <c r="L9253" s="289" t="s">
        <v>275</v>
      </c>
      <c r="M9253" s="289" t="s">
        <v>20585</v>
      </c>
      <c r="N9253" s="289" t="s">
        <v>5251</v>
      </c>
      <c r="O9253" s="289" t="s">
        <v>4798</v>
      </c>
      <c r="P9253" s="289" t="str">
        <f>VLOOKUP(CAT_Details[[#This Row],[Delivery Bp Customer Code]],Table6[],2,0)</f>
        <v>MY02</v>
      </c>
    </row>
    <row r="9254" spans="1:16" x14ac:dyDescent="0.25">
      <c r="A9254" s="289" t="s">
        <v>4794</v>
      </c>
      <c r="B9254">
        <v>1</v>
      </c>
      <c r="C9254">
        <v>182</v>
      </c>
      <c r="D9254">
        <v>0.4</v>
      </c>
      <c r="E9254" s="289" t="s">
        <v>20583</v>
      </c>
      <c r="F9254">
        <v>5016512259</v>
      </c>
      <c r="G9254" s="276">
        <v>45839</v>
      </c>
      <c r="H9254">
        <v>20250624747326</v>
      </c>
      <c r="I9254">
        <v>0.83499999999999996</v>
      </c>
      <c r="J9254" s="289" t="s">
        <v>350</v>
      </c>
      <c r="K9254" s="289" t="s">
        <v>20587</v>
      </c>
      <c r="L9254" s="289" t="s">
        <v>275</v>
      </c>
      <c r="M9254" s="289" t="s">
        <v>20585</v>
      </c>
      <c r="N9254" s="289" t="s">
        <v>5251</v>
      </c>
      <c r="O9254" s="289" t="s">
        <v>4798</v>
      </c>
      <c r="P9254" s="289" t="str">
        <f>VLOOKUP(CAT_Details[[#This Row],[Delivery Bp Customer Code]],Table6[],2,0)</f>
        <v>MY02</v>
      </c>
    </row>
    <row r="9255" spans="1:16" x14ac:dyDescent="0.25">
      <c r="A9255" s="289" t="s">
        <v>4794</v>
      </c>
      <c r="B9255">
        <v>1</v>
      </c>
      <c r="C9255">
        <v>14.2</v>
      </c>
      <c r="D9255">
        <v>7.0000000000000007E-2</v>
      </c>
      <c r="E9255" s="289" t="s">
        <v>20583</v>
      </c>
      <c r="F9255">
        <v>5016512260</v>
      </c>
      <c r="G9255" s="276">
        <v>45839</v>
      </c>
      <c r="H9255">
        <v>20250624747311</v>
      </c>
      <c r="I9255">
        <v>2.8000000000000001E-2</v>
      </c>
      <c r="J9255" s="289" t="s">
        <v>350</v>
      </c>
      <c r="K9255" s="289" t="s">
        <v>20588</v>
      </c>
      <c r="L9255" s="289" t="s">
        <v>275</v>
      </c>
      <c r="M9255" s="289" t="s">
        <v>20585</v>
      </c>
      <c r="N9255" s="289" t="s">
        <v>5251</v>
      </c>
      <c r="O9255" s="289" t="s">
        <v>4798</v>
      </c>
      <c r="P9255" s="289" t="str">
        <f>VLOOKUP(CAT_Details[[#This Row],[Delivery Bp Customer Code]],Table6[],2,0)</f>
        <v>MY02</v>
      </c>
    </row>
    <row r="9256" spans="1:16" x14ac:dyDescent="0.25">
      <c r="A9256" s="289" t="s">
        <v>4794</v>
      </c>
      <c r="B9256">
        <v>1</v>
      </c>
      <c r="C9256">
        <v>3</v>
      </c>
      <c r="D9256">
        <v>0.02</v>
      </c>
      <c r="E9256" s="289" t="s">
        <v>20583</v>
      </c>
      <c r="F9256">
        <v>5016512262</v>
      </c>
      <c r="G9256" s="276">
        <v>45839</v>
      </c>
      <c r="H9256">
        <v>20250624747693</v>
      </c>
      <c r="I9256">
        <v>8.9999999999999993E-3</v>
      </c>
      <c r="J9256" s="289" t="s">
        <v>350</v>
      </c>
      <c r="K9256" s="289" t="s">
        <v>20589</v>
      </c>
      <c r="L9256" s="289" t="s">
        <v>275</v>
      </c>
      <c r="M9256" s="289" t="s">
        <v>20585</v>
      </c>
      <c r="N9256" s="289" t="s">
        <v>5251</v>
      </c>
      <c r="O9256" s="289" t="s">
        <v>4798</v>
      </c>
      <c r="P9256" s="289" t="str">
        <f>VLOOKUP(CAT_Details[[#This Row],[Delivery Bp Customer Code]],Table6[],2,0)</f>
        <v>MY02</v>
      </c>
    </row>
    <row r="9257" spans="1:16" x14ac:dyDescent="0.25">
      <c r="A9257" s="289" t="s">
        <v>4794</v>
      </c>
      <c r="B9257">
        <v>1</v>
      </c>
      <c r="C9257">
        <v>236</v>
      </c>
      <c r="D9257">
        <v>0.4</v>
      </c>
      <c r="E9257" s="289" t="s">
        <v>20583</v>
      </c>
      <c r="F9257">
        <v>5016512263</v>
      </c>
      <c r="G9257" s="276">
        <v>45839</v>
      </c>
      <c r="H9257">
        <v>20250624747317</v>
      </c>
      <c r="I9257">
        <v>0.61399999999999999</v>
      </c>
      <c r="J9257" s="289" t="s">
        <v>350</v>
      </c>
      <c r="K9257" s="289" t="s">
        <v>20590</v>
      </c>
      <c r="L9257" s="289" t="s">
        <v>275</v>
      </c>
      <c r="M9257" s="289" t="s">
        <v>20585</v>
      </c>
      <c r="N9257" s="289" t="s">
        <v>5251</v>
      </c>
      <c r="O9257" s="289" t="s">
        <v>4798</v>
      </c>
      <c r="P9257" s="289" t="str">
        <f>VLOOKUP(CAT_Details[[#This Row],[Delivery Bp Customer Code]],Table6[],2,0)</f>
        <v>MY02</v>
      </c>
    </row>
    <row r="9258" spans="1:16" x14ac:dyDescent="0.25">
      <c r="A9258" s="289" t="s">
        <v>278</v>
      </c>
      <c r="B9258">
        <v>15</v>
      </c>
      <c r="C9258">
        <v>8145</v>
      </c>
      <c r="D9258">
        <v>6</v>
      </c>
      <c r="E9258" s="289" t="s">
        <v>20591</v>
      </c>
      <c r="F9258">
        <v>5016495671</v>
      </c>
      <c r="G9258" s="276">
        <v>45840</v>
      </c>
      <c r="H9258">
        <v>20250619744606</v>
      </c>
      <c r="I9258">
        <v>13.68</v>
      </c>
      <c r="J9258" s="289" t="s">
        <v>401</v>
      </c>
      <c r="K9258" s="289" t="s">
        <v>20592</v>
      </c>
      <c r="L9258" s="289" t="s">
        <v>275</v>
      </c>
      <c r="M9258" s="289" t="s">
        <v>20593</v>
      </c>
      <c r="N9258" s="289" t="s">
        <v>1378</v>
      </c>
      <c r="O9258" s="289" t="s">
        <v>498</v>
      </c>
      <c r="P9258" s="289" t="str">
        <f>VLOOKUP(CAT_Details[[#This Row],[Delivery Bp Customer Code]],Table6[],2,0)</f>
        <v>DK-BM01</v>
      </c>
    </row>
    <row r="9259" spans="1:16" x14ac:dyDescent="0.25">
      <c r="A9259" s="289" t="s">
        <v>278</v>
      </c>
      <c r="B9259">
        <v>9</v>
      </c>
      <c r="C9259">
        <v>3200</v>
      </c>
      <c r="D9259">
        <v>4</v>
      </c>
      <c r="E9259" s="289" t="s">
        <v>20594</v>
      </c>
      <c r="F9259">
        <v>5016511415</v>
      </c>
      <c r="G9259" s="276">
        <v>45840</v>
      </c>
      <c r="H9259">
        <v>20250624747340</v>
      </c>
      <c r="I9259">
        <v>6.9119999999999999</v>
      </c>
      <c r="J9259" s="289" t="s">
        <v>324</v>
      </c>
      <c r="K9259" s="289" t="s">
        <v>20595</v>
      </c>
      <c r="L9259" s="289" t="s">
        <v>275</v>
      </c>
      <c r="M9259" s="289" t="s">
        <v>20160</v>
      </c>
      <c r="N9259" s="289" t="s">
        <v>336</v>
      </c>
      <c r="O9259" s="289" t="s">
        <v>498</v>
      </c>
      <c r="P9259" s="289" t="str">
        <f>VLOOKUP(CAT_Details[[#This Row],[Delivery Bp Customer Code]],Table6[],2,0)</f>
        <v>DK-BM01</v>
      </c>
    </row>
    <row r="9260" spans="1:16" x14ac:dyDescent="0.25">
      <c r="A9260" s="289" t="s">
        <v>278</v>
      </c>
      <c r="B9260">
        <v>6</v>
      </c>
      <c r="C9260">
        <v>3260.4</v>
      </c>
      <c r="D9260">
        <v>2.4</v>
      </c>
      <c r="E9260" s="289" t="s">
        <v>20596</v>
      </c>
      <c r="F9260">
        <v>5016527015</v>
      </c>
      <c r="G9260" s="276">
        <v>45840</v>
      </c>
      <c r="H9260">
        <v>20250624747889</v>
      </c>
      <c r="I9260">
        <v>5.76</v>
      </c>
      <c r="J9260" s="289" t="s">
        <v>280</v>
      </c>
      <c r="K9260" s="289" t="s">
        <v>20597</v>
      </c>
      <c r="L9260" s="289" t="s">
        <v>275</v>
      </c>
      <c r="M9260" s="289" t="s">
        <v>20598</v>
      </c>
      <c r="N9260" s="289" t="s">
        <v>566</v>
      </c>
      <c r="O9260" s="289" t="s">
        <v>498</v>
      </c>
      <c r="P9260" s="289" t="str">
        <f>VLOOKUP(CAT_Details[[#This Row],[Delivery Bp Customer Code]],Table6[],2,0)</f>
        <v>DK-BM01</v>
      </c>
    </row>
    <row r="9261" spans="1:16" x14ac:dyDescent="0.25">
      <c r="A9261" s="289" t="s">
        <v>75</v>
      </c>
      <c r="B9261">
        <v>2</v>
      </c>
      <c r="C9261">
        <v>232</v>
      </c>
      <c r="D9261">
        <v>0.8</v>
      </c>
      <c r="E9261" s="289" t="s">
        <v>20599</v>
      </c>
      <c r="F9261">
        <v>5016496181</v>
      </c>
      <c r="G9261" s="276">
        <v>45840</v>
      </c>
      <c r="H9261">
        <v>20250618743193</v>
      </c>
      <c r="I9261">
        <v>2.496</v>
      </c>
      <c r="J9261" s="289" t="s">
        <v>3970</v>
      </c>
      <c r="K9261" s="289" t="s">
        <v>20600</v>
      </c>
      <c r="L9261" s="289" t="s">
        <v>275</v>
      </c>
      <c r="M9261" s="289" t="s">
        <v>20601</v>
      </c>
      <c r="N9261" s="289" t="s">
        <v>16794</v>
      </c>
      <c r="O9261" s="289" t="s">
        <v>5281</v>
      </c>
      <c r="P9261" s="289" t="str">
        <f>VLOOKUP(CAT_Details[[#This Row],[Delivery Bp Customer Code]],Table6[],2,0)</f>
        <v>DK-LW08</v>
      </c>
    </row>
    <row r="9262" spans="1:16" x14ac:dyDescent="0.25">
      <c r="A9262" s="289" t="s">
        <v>75</v>
      </c>
      <c r="B9262">
        <v>1</v>
      </c>
      <c r="C9262">
        <v>4</v>
      </c>
      <c r="D9262">
        <v>0.03</v>
      </c>
      <c r="E9262" s="289" t="s">
        <v>20602</v>
      </c>
      <c r="F9262">
        <v>5016496650</v>
      </c>
      <c r="G9262" s="276">
        <v>45840</v>
      </c>
      <c r="H9262">
        <v>20250619744836</v>
      </c>
      <c r="I9262">
        <v>1.6E-2</v>
      </c>
      <c r="J9262" s="289" t="s">
        <v>438</v>
      </c>
      <c r="K9262" s="289" t="s">
        <v>20603</v>
      </c>
      <c r="L9262" s="289" t="s">
        <v>275</v>
      </c>
      <c r="M9262" s="289" t="s">
        <v>20604</v>
      </c>
      <c r="N9262" s="289" t="s">
        <v>16002</v>
      </c>
      <c r="O9262" s="289" t="s">
        <v>5281</v>
      </c>
      <c r="P9262" s="289" t="str">
        <f>VLOOKUP(CAT_Details[[#This Row],[Delivery Bp Customer Code]],Table6[],2,0)</f>
        <v>DK-LW08</v>
      </c>
    </row>
    <row r="9263" spans="1:16" x14ac:dyDescent="0.25">
      <c r="A9263" s="289" t="s">
        <v>75</v>
      </c>
      <c r="B9263">
        <v>1</v>
      </c>
      <c r="C9263">
        <v>4</v>
      </c>
      <c r="D9263">
        <v>0.06</v>
      </c>
      <c r="E9263" s="289" t="s">
        <v>20605</v>
      </c>
      <c r="F9263">
        <v>5016526931</v>
      </c>
      <c r="G9263" s="276">
        <v>45840</v>
      </c>
      <c r="H9263">
        <v>20250625748261</v>
      </c>
      <c r="I9263">
        <v>3.2000000000000001E-2</v>
      </c>
      <c r="J9263" s="289" t="s">
        <v>287</v>
      </c>
      <c r="K9263" s="289" t="s">
        <v>20606</v>
      </c>
      <c r="L9263" s="289" t="s">
        <v>275</v>
      </c>
      <c r="M9263" s="289" t="s">
        <v>20504</v>
      </c>
      <c r="N9263" s="289" t="s">
        <v>468</v>
      </c>
      <c r="O9263" s="289" t="s">
        <v>2173</v>
      </c>
      <c r="P9263" s="289" t="str">
        <f>VLOOKUP(CAT_Details[[#This Row],[Delivery Bp Customer Code]],Table6[],2,0)</f>
        <v>OYL1</v>
      </c>
    </row>
    <row r="9264" spans="1:16" x14ac:dyDescent="0.25">
      <c r="A9264" s="289" t="s">
        <v>75</v>
      </c>
      <c r="B9264">
        <v>1</v>
      </c>
      <c r="C9264">
        <v>57</v>
      </c>
      <c r="D9264">
        <v>0.2</v>
      </c>
      <c r="E9264" s="289" t="s">
        <v>20607</v>
      </c>
      <c r="F9264">
        <v>5016527050</v>
      </c>
      <c r="G9264" s="276">
        <v>45840</v>
      </c>
      <c r="H9264">
        <v>20250625748402</v>
      </c>
      <c r="I9264">
        <v>0.192</v>
      </c>
      <c r="J9264" s="289" t="s">
        <v>324</v>
      </c>
      <c r="K9264" s="289" t="s">
        <v>20608</v>
      </c>
      <c r="L9264" s="289" t="s">
        <v>275</v>
      </c>
      <c r="M9264" s="289" t="s">
        <v>20609</v>
      </c>
      <c r="N9264" s="289" t="s">
        <v>15858</v>
      </c>
      <c r="O9264" s="289" t="s">
        <v>2173</v>
      </c>
      <c r="P9264" s="289" t="str">
        <f>VLOOKUP(CAT_Details[[#This Row],[Delivery Bp Customer Code]],Table6[],2,0)</f>
        <v>OYL1</v>
      </c>
    </row>
    <row r="9265" spans="1:16" x14ac:dyDescent="0.25">
      <c r="A9265" s="289" t="s">
        <v>75</v>
      </c>
      <c r="B9265">
        <v>1</v>
      </c>
      <c r="C9265">
        <v>9</v>
      </c>
      <c r="D9265">
        <v>0.03</v>
      </c>
      <c r="E9265" s="289" t="s">
        <v>20607</v>
      </c>
      <c r="F9265">
        <v>5016527051</v>
      </c>
      <c r="G9265" s="276">
        <v>45840</v>
      </c>
      <c r="H9265">
        <v>20250624747413</v>
      </c>
      <c r="I9265">
        <v>6.0000000000000001E-3</v>
      </c>
      <c r="J9265" s="289" t="s">
        <v>324</v>
      </c>
      <c r="K9265" s="289" t="s">
        <v>20610</v>
      </c>
      <c r="L9265" s="289" t="s">
        <v>275</v>
      </c>
      <c r="M9265" s="289" t="s">
        <v>20609</v>
      </c>
      <c r="N9265" s="289" t="s">
        <v>15858</v>
      </c>
      <c r="O9265" s="289" t="s">
        <v>2173</v>
      </c>
      <c r="P9265" s="289" t="str">
        <f>VLOOKUP(CAT_Details[[#This Row],[Delivery Bp Customer Code]],Table6[],2,0)</f>
        <v>OYL1</v>
      </c>
    </row>
    <row r="9266" spans="1:16" x14ac:dyDescent="0.25">
      <c r="A9266" s="289" t="s">
        <v>75</v>
      </c>
      <c r="B9266">
        <v>1</v>
      </c>
      <c r="C9266">
        <v>126</v>
      </c>
      <c r="D9266">
        <v>0.2</v>
      </c>
      <c r="E9266" s="289" t="s">
        <v>20611</v>
      </c>
      <c r="F9266">
        <v>5016527212</v>
      </c>
      <c r="G9266" s="276">
        <v>45840</v>
      </c>
      <c r="H9266">
        <v>20250624747635</v>
      </c>
      <c r="I9266">
        <v>0.33600000000000002</v>
      </c>
      <c r="J9266" s="289" t="s">
        <v>324</v>
      </c>
      <c r="K9266" s="289" t="s">
        <v>20612</v>
      </c>
      <c r="L9266" s="289" t="s">
        <v>275</v>
      </c>
      <c r="M9266" s="289" t="s">
        <v>20613</v>
      </c>
      <c r="N9266" s="289" t="s">
        <v>3248</v>
      </c>
      <c r="O9266" s="289" t="s">
        <v>2173</v>
      </c>
      <c r="P9266" s="289" t="str">
        <f>VLOOKUP(CAT_Details[[#This Row],[Delivery Bp Customer Code]],Table6[],2,0)</f>
        <v>OYL1</v>
      </c>
    </row>
    <row r="9267" spans="1:16" x14ac:dyDescent="0.25">
      <c r="A9267" s="289" t="s">
        <v>75</v>
      </c>
      <c r="B9267">
        <v>2</v>
      </c>
      <c r="C9267">
        <v>124</v>
      </c>
      <c r="D9267">
        <v>0.2</v>
      </c>
      <c r="E9267" s="289" t="s">
        <v>20611</v>
      </c>
      <c r="F9267">
        <v>5016527213</v>
      </c>
      <c r="G9267" s="276">
        <v>45840</v>
      </c>
      <c r="H9267">
        <v>20250625748251</v>
      </c>
      <c r="I9267">
        <v>0.28999999999999998</v>
      </c>
      <c r="J9267" s="289" t="s">
        <v>324</v>
      </c>
      <c r="K9267" s="289" t="s">
        <v>20614</v>
      </c>
      <c r="L9267" s="289" t="s">
        <v>275</v>
      </c>
      <c r="M9267" s="289" t="s">
        <v>20613</v>
      </c>
      <c r="N9267" s="289" t="s">
        <v>3248</v>
      </c>
      <c r="O9267" s="289" t="s">
        <v>2173</v>
      </c>
      <c r="P9267" s="289" t="str">
        <f>VLOOKUP(CAT_Details[[#This Row],[Delivery Bp Customer Code]],Table6[],2,0)</f>
        <v>OYL1</v>
      </c>
    </row>
    <row r="9268" spans="1:16" x14ac:dyDescent="0.25">
      <c r="A9268" s="289" t="s">
        <v>75</v>
      </c>
      <c r="B9268">
        <v>1</v>
      </c>
      <c r="C9268">
        <v>4</v>
      </c>
      <c r="D9268">
        <v>0.03</v>
      </c>
      <c r="E9268" s="289" t="s">
        <v>20611</v>
      </c>
      <c r="F9268">
        <v>5016527214</v>
      </c>
      <c r="G9268" s="276">
        <v>45840</v>
      </c>
      <c r="H9268">
        <v>20250624747931</v>
      </c>
      <c r="I9268">
        <v>0.01</v>
      </c>
      <c r="J9268" s="289" t="s">
        <v>324</v>
      </c>
      <c r="K9268" s="289" t="s">
        <v>20615</v>
      </c>
      <c r="L9268" s="289" t="s">
        <v>275</v>
      </c>
      <c r="M9268" s="289" t="s">
        <v>20613</v>
      </c>
      <c r="N9268" s="289" t="s">
        <v>3248</v>
      </c>
      <c r="O9268" s="289" t="s">
        <v>2173</v>
      </c>
      <c r="P9268" s="289" t="str">
        <f>VLOOKUP(CAT_Details[[#This Row],[Delivery Bp Customer Code]],Table6[],2,0)</f>
        <v>OYL1</v>
      </c>
    </row>
    <row r="9269" spans="1:16" x14ac:dyDescent="0.25">
      <c r="A9269" s="289" t="s">
        <v>75</v>
      </c>
      <c r="B9269">
        <v>4</v>
      </c>
      <c r="C9269">
        <v>1590</v>
      </c>
      <c r="D9269">
        <v>1.6</v>
      </c>
      <c r="E9269" s="289" t="s">
        <v>20616</v>
      </c>
      <c r="F9269">
        <v>5016527588</v>
      </c>
      <c r="G9269" s="276">
        <v>45840</v>
      </c>
      <c r="H9269">
        <v>20250613740534</v>
      </c>
      <c r="I9269">
        <v>2.3039999999999998</v>
      </c>
      <c r="J9269" s="289" t="s">
        <v>350</v>
      </c>
      <c r="K9269" s="289" t="s">
        <v>20617</v>
      </c>
      <c r="L9269" s="289" t="s">
        <v>275</v>
      </c>
      <c r="M9269" s="289" t="s">
        <v>20618</v>
      </c>
      <c r="N9269" s="289" t="s">
        <v>2656</v>
      </c>
      <c r="O9269" s="289" t="s">
        <v>2173</v>
      </c>
      <c r="P9269" s="289" t="str">
        <f>VLOOKUP(CAT_Details[[#This Row],[Delivery Bp Customer Code]],Table6[],2,0)</f>
        <v>OYL1</v>
      </c>
    </row>
    <row r="9270" spans="1:16" x14ac:dyDescent="0.25">
      <c r="A9270" s="289" t="s">
        <v>75</v>
      </c>
      <c r="B9270">
        <v>2</v>
      </c>
      <c r="C9270">
        <v>992</v>
      </c>
      <c r="D9270">
        <v>0.8</v>
      </c>
      <c r="E9270" s="289" t="s">
        <v>20619</v>
      </c>
      <c r="F9270">
        <v>5016527684</v>
      </c>
      <c r="G9270" s="276">
        <v>45840</v>
      </c>
      <c r="H9270">
        <v>20250623746344</v>
      </c>
      <c r="I9270">
        <v>0.94099999999999995</v>
      </c>
      <c r="J9270" s="289" t="s">
        <v>324</v>
      </c>
      <c r="K9270" s="289" t="s">
        <v>20620</v>
      </c>
      <c r="L9270" s="289" t="s">
        <v>275</v>
      </c>
      <c r="M9270" s="289" t="s">
        <v>20609</v>
      </c>
      <c r="N9270" s="289" t="s">
        <v>13103</v>
      </c>
      <c r="O9270" s="289" t="s">
        <v>2173</v>
      </c>
      <c r="P9270" s="289" t="str">
        <f>VLOOKUP(CAT_Details[[#This Row],[Delivery Bp Customer Code]],Table6[],2,0)</f>
        <v>OYL1</v>
      </c>
    </row>
    <row r="9271" spans="1:16" x14ac:dyDescent="0.25">
      <c r="A9271" s="289" t="s">
        <v>75</v>
      </c>
      <c r="B9271">
        <v>5</v>
      </c>
      <c r="C9271">
        <v>446.2</v>
      </c>
      <c r="D9271">
        <v>1.4</v>
      </c>
      <c r="E9271" s="289" t="s">
        <v>20621</v>
      </c>
      <c r="F9271">
        <v>5016527691</v>
      </c>
      <c r="G9271" s="276">
        <v>45840</v>
      </c>
      <c r="H9271">
        <v>20250620745820</v>
      </c>
      <c r="I9271">
        <v>3.5960000000000001</v>
      </c>
      <c r="J9271" s="289" t="s">
        <v>280</v>
      </c>
      <c r="K9271" s="289" t="s">
        <v>20622</v>
      </c>
      <c r="L9271" s="289" t="s">
        <v>275</v>
      </c>
      <c r="M9271" s="289" t="s">
        <v>20623</v>
      </c>
      <c r="N9271" s="289" t="s">
        <v>5845</v>
      </c>
      <c r="O9271" s="289" t="s">
        <v>5281</v>
      </c>
      <c r="P9271" s="289" t="str">
        <f>VLOOKUP(CAT_Details[[#This Row],[Delivery Bp Customer Code]],Table6[],2,0)</f>
        <v>DK-LW08</v>
      </c>
    </row>
    <row r="9272" spans="1:16" x14ac:dyDescent="0.25">
      <c r="A9272" s="289" t="s">
        <v>75</v>
      </c>
      <c r="B9272">
        <v>2</v>
      </c>
      <c r="C9272">
        <v>18.600000000000001</v>
      </c>
      <c r="D9272">
        <v>0.14000000000000001</v>
      </c>
      <c r="E9272" s="289" t="s">
        <v>20624</v>
      </c>
      <c r="F9272">
        <v>5016527710</v>
      </c>
      <c r="G9272" s="276">
        <v>45840</v>
      </c>
      <c r="H9272">
        <v>20250625748559</v>
      </c>
      <c r="I9272">
        <v>5.1999999999999998E-2</v>
      </c>
      <c r="J9272" s="289" t="s">
        <v>350</v>
      </c>
      <c r="K9272" s="289" t="s">
        <v>20625</v>
      </c>
      <c r="L9272" s="289" t="s">
        <v>275</v>
      </c>
      <c r="M9272" s="289" t="s">
        <v>20585</v>
      </c>
      <c r="N9272" s="289" t="s">
        <v>2953</v>
      </c>
      <c r="O9272" s="289" t="s">
        <v>2173</v>
      </c>
      <c r="P9272" s="289" t="str">
        <f>VLOOKUP(CAT_Details[[#This Row],[Delivery Bp Customer Code]],Table6[],2,0)</f>
        <v>OYL1</v>
      </c>
    </row>
    <row r="9273" spans="1:16" x14ac:dyDescent="0.25">
      <c r="A9273" s="289" t="s">
        <v>75</v>
      </c>
      <c r="B9273">
        <v>4</v>
      </c>
      <c r="C9273">
        <v>994</v>
      </c>
      <c r="D9273">
        <v>1.6</v>
      </c>
      <c r="E9273" s="289" t="s">
        <v>20626</v>
      </c>
      <c r="F9273">
        <v>5016527815</v>
      </c>
      <c r="G9273" s="276">
        <v>45840</v>
      </c>
      <c r="H9273">
        <v>20250623746693</v>
      </c>
      <c r="I9273">
        <v>2.1120000000000001</v>
      </c>
      <c r="J9273" s="289" t="s">
        <v>350</v>
      </c>
      <c r="K9273" s="289" t="s">
        <v>20627</v>
      </c>
      <c r="L9273" s="289" t="s">
        <v>275</v>
      </c>
      <c r="M9273" s="289" t="s">
        <v>20515</v>
      </c>
      <c r="N9273" s="289" t="s">
        <v>3420</v>
      </c>
      <c r="O9273" s="289" t="s">
        <v>2173</v>
      </c>
      <c r="P9273" s="289" t="str">
        <f>VLOOKUP(CAT_Details[[#This Row],[Delivery Bp Customer Code]],Table6[],2,0)</f>
        <v>OYL1</v>
      </c>
    </row>
    <row r="9274" spans="1:16" x14ac:dyDescent="0.25">
      <c r="A9274" s="289" t="s">
        <v>75</v>
      </c>
      <c r="B9274">
        <v>1</v>
      </c>
      <c r="C9274">
        <v>535</v>
      </c>
      <c r="D9274">
        <v>0.2</v>
      </c>
      <c r="E9274" s="289" t="s">
        <v>20628</v>
      </c>
      <c r="F9274">
        <v>5016541978</v>
      </c>
      <c r="G9274" s="276">
        <v>45840</v>
      </c>
      <c r="H9274">
        <v>20250626749873</v>
      </c>
      <c r="I9274">
        <v>0.48</v>
      </c>
      <c r="J9274" s="289" t="s">
        <v>280</v>
      </c>
      <c r="K9274" s="289" t="s">
        <v>20629</v>
      </c>
      <c r="L9274" s="289" t="s">
        <v>275</v>
      </c>
      <c r="M9274" s="289" t="s">
        <v>20630</v>
      </c>
      <c r="N9274" s="289" t="s">
        <v>1399</v>
      </c>
      <c r="O9274" s="289" t="s">
        <v>2173</v>
      </c>
      <c r="P9274" s="289" t="str">
        <f>VLOOKUP(CAT_Details[[#This Row],[Delivery Bp Customer Code]],Table6[],2,0)</f>
        <v>OYL1</v>
      </c>
    </row>
    <row r="9275" spans="1:16" x14ac:dyDescent="0.25">
      <c r="A9275" s="289" t="s">
        <v>75</v>
      </c>
      <c r="B9275">
        <v>1</v>
      </c>
      <c r="C9275">
        <v>2</v>
      </c>
      <c r="D9275">
        <v>0.03</v>
      </c>
      <c r="E9275" s="289" t="s">
        <v>20631</v>
      </c>
      <c r="F9275">
        <v>5016558416</v>
      </c>
      <c r="G9275" s="276">
        <v>45840</v>
      </c>
      <c r="H9275">
        <v>20250623746219</v>
      </c>
      <c r="I9275">
        <v>8.9999999999999993E-3</v>
      </c>
      <c r="J9275" s="289" t="s">
        <v>273</v>
      </c>
      <c r="K9275" s="289" t="s">
        <v>20632</v>
      </c>
      <c r="L9275" s="289" t="s">
        <v>275</v>
      </c>
      <c r="M9275" s="289" t="s">
        <v>20633</v>
      </c>
      <c r="N9275" s="289" t="s">
        <v>2738</v>
      </c>
      <c r="O9275" s="289" t="s">
        <v>2173</v>
      </c>
      <c r="P9275" s="289" t="str">
        <f>VLOOKUP(CAT_Details[[#This Row],[Delivery Bp Customer Code]],Table6[],2,0)</f>
        <v>OYL1</v>
      </c>
    </row>
    <row r="9276" spans="1:16" x14ac:dyDescent="0.25">
      <c r="A9276" s="289" t="s">
        <v>17052</v>
      </c>
      <c r="B9276">
        <v>1</v>
      </c>
      <c r="C9276">
        <v>8.67</v>
      </c>
      <c r="D9276">
        <v>7.0000000000000007E-2</v>
      </c>
      <c r="E9276" s="289" t="s">
        <v>20634</v>
      </c>
      <c r="F9276">
        <v>5016481512</v>
      </c>
      <c r="G9276" s="276">
        <v>45840</v>
      </c>
      <c r="H9276">
        <v>20250619744995</v>
      </c>
      <c r="I9276">
        <v>2.5000000000000001E-2</v>
      </c>
      <c r="J9276" s="289" t="s">
        <v>764</v>
      </c>
      <c r="K9276" s="289" t="s">
        <v>20635</v>
      </c>
      <c r="L9276" s="289" t="s">
        <v>280</v>
      </c>
      <c r="M9276" s="289" t="s">
        <v>20636</v>
      </c>
      <c r="N9276" s="289" t="s">
        <v>766</v>
      </c>
      <c r="O9276" s="289" t="s">
        <v>18284</v>
      </c>
      <c r="P9276" s="289">
        <f>VLOOKUP(CAT_Details[[#This Row],[Delivery Bp Customer Code]],Table6[],2,0)</f>
        <v>3705</v>
      </c>
    </row>
    <row r="9277" spans="1:16" x14ac:dyDescent="0.25">
      <c r="A9277" s="289" t="s">
        <v>17052</v>
      </c>
      <c r="B9277">
        <v>2</v>
      </c>
      <c r="C9277">
        <v>1680</v>
      </c>
      <c r="D9277">
        <v>0.91</v>
      </c>
      <c r="E9277" s="289" t="s">
        <v>20637</v>
      </c>
      <c r="F9277">
        <v>5016496019</v>
      </c>
      <c r="G9277" s="276">
        <v>45840</v>
      </c>
      <c r="H9277">
        <v>20250623746329</v>
      </c>
      <c r="I9277">
        <v>1.744</v>
      </c>
      <c r="J9277" s="289" t="s">
        <v>853</v>
      </c>
      <c r="K9277" s="289" t="s">
        <v>20638</v>
      </c>
      <c r="L9277" s="289" t="s">
        <v>280</v>
      </c>
      <c r="M9277" s="289" t="s">
        <v>20639</v>
      </c>
      <c r="N9277" s="289" t="s">
        <v>856</v>
      </c>
      <c r="O9277" s="289" t="s">
        <v>18284</v>
      </c>
      <c r="P9277" s="289">
        <f>VLOOKUP(CAT_Details[[#This Row],[Delivery Bp Customer Code]],Table6[],2,0)</f>
        <v>3705</v>
      </c>
    </row>
    <row r="9278" spans="1:16" x14ac:dyDescent="0.25">
      <c r="A9278" s="289" t="s">
        <v>17052</v>
      </c>
      <c r="B9278">
        <v>1</v>
      </c>
      <c r="C9278">
        <v>86</v>
      </c>
      <c r="D9278">
        <v>0.4</v>
      </c>
      <c r="E9278" s="289" t="s">
        <v>20640</v>
      </c>
      <c r="F9278">
        <v>5016511096</v>
      </c>
      <c r="G9278" s="276">
        <v>45840</v>
      </c>
      <c r="H9278">
        <v>20250624747493</v>
      </c>
      <c r="I9278">
        <v>0.96</v>
      </c>
      <c r="J9278" s="289" t="s">
        <v>345</v>
      </c>
      <c r="K9278" s="289" t="s">
        <v>20641</v>
      </c>
      <c r="L9278" s="289" t="s">
        <v>280</v>
      </c>
      <c r="M9278" s="289" t="s">
        <v>20642</v>
      </c>
      <c r="N9278" s="289" t="s">
        <v>18691</v>
      </c>
      <c r="O9278" s="289" t="s">
        <v>18284</v>
      </c>
      <c r="P9278" s="289">
        <f>VLOOKUP(CAT_Details[[#This Row],[Delivery Bp Customer Code]],Table6[],2,0)</f>
        <v>3705</v>
      </c>
    </row>
    <row r="9279" spans="1:16" x14ac:dyDescent="0.25">
      <c r="A9279" s="289" t="s">
        <v>17052</v>
      </c>
      <c r="B9279">
        <v>1</v>
      </c>
      <c r="C9279">
        <v>3</v>
      </c>
      <c r="D9279">
        <v>0.03</v>
      </c>
      <c r="E9279" s="289" t="s">
        <v>20643</v>
      </c>
      <c r="F9279">
        <v>5016527154</v>
      </c>
      <c r="G9279" s="276">
        <v>45840</v>
      </c>
      <c r="H9279">
        <v>20250625748297</v>
      </c>
      <c r="I9279">
        <v>1.0999999999999999E-2</v>
      </c>
      <c r="J9279" s="289" t="s">
        <v>302</v>
      </c>
      <c r="K9279" s="289" t="s">
        <v>20644</v>
      </c>
      <c r="L9279" s="289" t="s">
        <v>280</v>
      </c>
      <c r="M9279" s="289" t="s">
        <v>20576</v>
      </c>
      <c r="N9279" s="289" t="s">
        <v>18394</v>
      </c>
      <c r="O9279" s="289" t="s">
        <v>18284</v>
      </c>
      <c r="P9279" s="289">
        <f>VLOOKUP(CAT_Details[[#This Row],[Delivery Bp Customer Code]],Table6[],2,0)</f>
        <v>3705</v>
      </c>
    </row>
    <row r="9280" spans="1:16" x14ac:dyDescent="0.25">
      <c r="A9280" s="289" t="s">
        <v>17052</v>
      </c>
      <c r="B9280">
        <v>8</v>
      </c>
      <c r="C9280">
        <v>2687.8</v>
      </c>
      <c r="D9280">
        <v>2.59</v>
      </c>
      <c r="E9280" s="289" t="s">
        <v>20645</v>
      </c>
      <c r="F9280">
        <v>5016557899</v>
      </c>
      <c r="G9280" s="276">
        <v>45840</v>
      </c>
      <c r="H9280">
        <v>20250626750501</v>
      </c>
      <c r="I9280">
        <v>4.5380000000000003</v>
      </c>
      <c r="J9280" s="289" t="s">
        <v>19700</v>
      </c>
      <c r="K9280" s="289" t="s">
        <v>20646</v>
      </c>
      <c r="L9280" s="289" t="s">
        <v>280</v>
      </c>
      <c r="M9280" s="289" t="s">
        <v>20647</v>
      </c>
      <c r="N9280" s="289" t="s">
        <v>19702</v>
      </c>
      <c r="O9280" s="289" t="s">
        <v>18284</v>
      </c>
      <c r="P9280" s="289">
        <f>VLOOKUP(CAT_Details[[#This Row],[Delivery Bp Customer Code]],Table6[],2,0)</f>
        <v>3705</v>
      </c>
    </row>
    <row r="9281" spans="1:16" x14ac:dyDescent="0.25">
      <c r="A9281" s="289" t="s">
        <v>17052</v>
      </c>
      <c r="B9281">
        <v>8</v>
      </c>
      <c r="C9281">
        <v>2687.8</v>
      </c>
      <c r="D9281">
        <v>2.59</v>
      </c>
      <c r="E9281" s="289" t="s">
        <v>20648</v>
      </c>
      <c r="F9281">
        <v>5016570164</v>
      </c>
      <c r="G9281" s="276">
        <v>45840</v>
      </c>
      <c r="H9281">
        <v>20250701753193</v>
      </c>
      <c r="I9281">
        <v>4.5380000000000003</v>
      </c>
      <c r="J9281" s="289" t="s">
        <v>19700</v>
      </c>
      <c r="K9281" s="289" t="s">
        <v>20649</v>
      </c>
      <c r="L9281" s="289" t="s">
        <v>280</v>
      </c>
      <c r="M9281" s="289"/>
      <c r="N9281" s="289" t="s">
        <v>19702</v>
      </c>
      <c r="O9281" s="289" t="s">
        <v>18284</v>
      </c>
      <c r="P9281" s="289">
        <f>VLOOKUP(CAT_Details[[#This Row],[Delivery Bp Customer Code]],Table6[],2,0)</f>
        <v>3705</v>
      </c>
    </row>
    <row r="9282" spans="1:16" x14ac:dyDescent="0.25">
      <c r="A9282" s="289" t="s">
        <v>874</v>
      </c>
      <c r="B9282">
        <v>19</v>
      </c>
      <c r="C9282">
        <v>2258</v>
      </c>
      <c r="D9282">
        <v>7.92</v>
      </c>
      <c r="E9282" s="289" t="s">
        <v>20650</v>
      </c>
      <c r="F9282">
        <v>5016495953</v>
      </c>
      <c r="G9282" s="276">
        <v>45840</v>
      </c>
      <c r="H9282">
        <v>20250623746124</v>
      </c>
      <c r="I9282">
        <v>38.880000000000003</v>
      </c>
      <c r="J9282" s="289" t="s">
        <v>294</v>
      </c>
      <c r="K9282" s="289" t="s">
        <v>20651</v>
      </c>
      <c r="L9282" s="289" t="s">
        <v>275</v>
      </c>
      <c r="M9282" s="289" t="s">
        <v>20566</v>
      </c>
      <c r="N9282" s="289" t="s">
        <v>5685</v>
      </c>
      <c r="O9282" s="289" t="s">
        <v>1014</v>
      </c>
      <c r="P9282" s="289" t="str">
        <f>VLOOKUP(CAT_Details[[#This Row],[Delivery Bp Customer Code]],Table6[],2,0)</f>
        <v>MZ07</v>
      </c>
    </row>
    <row r="9283" spans="1:16" x14ac:dyDescent="0.25">
      <c r="A9283" s="289" t="s">
        <v>874</v>
      </c>
      <c r="B9283">
        <v>53</v>
      </c>
      <c r="C9283">
        <v>7320</v>
      </c>
      <c r="D9283">
        <v>13.6</v>
      </c>
      <c r="E9283" s="289" t="s">
        <v>20652</v>
      </c>
      <c r="F9283">
        <v>5016511291</v>
      </c>
      <c r="G9283" s="276">
        <v>45840</v>
      </c>
      <c r="H9283">
        <v>20250617742651</v>
      </c>
      <c r="I9283">
        <v>42.545999999999999</v>
      </c>
      <c r="J9283" s="289" t="s">
        <v>345</v>
      </c>
      <c r="K9283" s="289" t="s">
        <v>20653</v>
      </c>
      <c r="L9283" s="289" t="s">
        <v>275</v>
      </c>
      <c r="M9283" s="289" t="s">
        <v>20654</v>
      </c>
      <c r="N9283" s="289" t="s">
        <v>427</v>
      </c>
      <c r="O9283" s="289" t="s">
        <v>1014</v>
      </c>
      <c r="P9283" s="289" t="str">
        <f>VLOOKUP(CAT_Details[[#This Row],[Delivery Bp Customer Code]],Table6[],2,0)</f>
        <v>MZ07</v>
      </c>
    </row>
    <row r="9284" spans="1:16" x14ac:dyDescent="0.25">
      <c r="A9284" s="289" t="s">
        <v>874</v>
      </c>
      <c r="B9284">
        <v>66</v>
      </c>
      <c r="C9284">
        <v>9240</v>
      </c>
      <c r="D9284">
        <v>13.6</v>
      </c>
      <c r="E9284" s="289" t="s">
        <v>20655</v>
      </c>
      <c r="F9284">
        <v>5016511644</v>
      </c>
      <c r="G9284" s="276">
        <v>45840</v>
      </c>
      <c r="H9284">
        <v>20250617742643</v>
      </c>
      <c r="I9284">
        <v>52.981999999999999</v>
      </c>
      <c r="J9284" s="289" t="s">
        <v>345</v>
      </c>
      <c r="K9284" s="289" t="s">
        <v>20656</v>
      </c>
      <c r="L9284" s="289" t="s">
        <v>275</v>
      </c>
      <c r="M9284" s="289" t="s">
        <v>20657</v>
      </c>
      <c r="N9284" s="289" t="s">
        <v>427</v>
      </c>
      <c r="O9284" s="289" t="s">
        <v>1014</v>
      </c>
      <c r="P9284" s="289" t="str">
        <f>VLOOKUP(CAT_Details[[#This Row],[Delivery Bp Customer Code]],Table6[],2,0)</f>
        <v>MZ07</v>
      </c>
    </row>
    <row r="9285" spans="1:16" x14ac:dyDescent="0.25">
      <c r="A9285" s="289" t="s">
        <v>3771</v>
      </c>
      <c r="B9285">
        <v>30</v>
      </c>
      <c r="C9285">
        <v>1290</v>
      </c>
      <c r="D9285">
        <v>13.6</v>
      </c>
      <c r="E9285" s="289" t="s">
        <v>20658</v>
      </c>
      <c r="F9285">
        <v>5016511341</v>
      </c>
      <c r="G9285" s="276">
        <v>45840</v>
      </c>
      <c r="H9285">
        <v>20250620745567</v>
      </c>
      <c r="I9285">
        <v>36</v>
      </c>
      <c r="J9285" s="289" t="s">
        <v>324</v>
      </c>
      <c r="K9285" s="289" t="s">
        <v>20659</v>
      </c>
      <c r="L9285" s="289" t="s">
        <v>275</v>
      </c>
      <c r="M9285" s="289"/>
      <c r="N9285" s="289" t="s">
        <v>4100</v>
      </c>
      <c r="O9285" s="289" t="s">
        <v>3332</v>
      </c>
      <c r="P9285" s="289">
        <f>VLOOKUP(CAT_Details[[#This Row],[Delivery Bp Customer Code]],Table6[],2,0)</f>
        <v>3402</v>
      </c>
    </row>
    <row r="9286" spans="1:16" x14ac:dyDescent="0.25">
      <c r="A9286" s="289" t="s">
        <v>3329</v>
      </c>
      <c r="B9286">
        <v>4</v>
      </c>
      <c r="C9286">
        <v>120</v>
      </c>
      <c r="D9286">
        <v>0.8</v>
      </c>
      <c r="E9286" s="289" t="s">
        <v>20660</v>
      </c>
      <c r="F9286">
        <v>5016495633</v>
      </c>
      <c r="G9286" s="276">
        <v>45840</v>
      </c>
      <c r="H9286">
        <v>20250620745332</v>
      </c>
      <c r="I9286">
        <v>0.86399999999999999</v>
      </c>
      <c r="J9286" s="289" t="s">
        <v>401</v>
      </c>
      <c r="K9286" s="289" t="s">
        <v>20661</v>
      </c>
      <c r="L9286" s="289" t="s">
        <v>275</v>
      </c>
      <c r="M9286" s="289" t="s">
        <v>20593</v>
      </c>
      <c r="N9286" s="289" t="s">
        <v>2533</v>
      </c>
      <c r="O9286" s="289" t="s">
        <v>3332</v>
      </c>
      <c r="P9286" s="289">
        <f>VLOOKUP(CAT_Details[[#This Row],[Delivery Bp Customer Code]],Table6[],2,0)</f>
        <v>3402</v>
      </c>
    </row>
    <row r="9287" spans="1:16" x14ac:dyDescent="0.25">
      <c r="A9287" s="289" t="s">
        <v>3329</v>
      </c>
      <c r="B9287">
        <v>4</v>
      </c>
      <c r="C9287">
        <v>917</v>
      </c>
      <c r="D9287">
        <v>1.6</v>
      </c>
      <c r="E9287" s="289" t="s">
        <v>20662</v>
      </c>
      <c r="F9287">
        <v>5016496090</v>
      </c>
      <c r="G9287" s="276">
        <v>45840</v>
      </c>
      <c r="H9287">
        <v>20250619744349</v>
      </c>
      <c r="I9287">
        <v>3.6480000000000001</v>
      </c>
      <c r="J9287" s="289" t="s">
        <v>438</v>
      </c>
      <c r="K9287" s="289" t="s">
        <v>20663</v>
      </c>
      <c r="L9287" s="289" t="s">
        <v>275</v>
      </c>
      <c r="M9287" s="289" t="s">
        <v>20604</v>
      </c>
      <c r="N9287" s="289" t="s">
        <v>4090</v>
      </c>
      <c r="O9287" s="289" t="s">
        <v>3332</v>
      </c>
      <c r="P9287" s="289">
        <f>VLOOKUP(CAT_Details[[#This Row],[Delivery Bp Customer Code]],Table6[],2,0)</f>
        <v>3402</v>
      </c>
    </row>
    <row r="9288" spans="1:16" x14ac:dyDescent="0.25">
      <c r="A9288" s="289" t="s">
        <v>3329</v>
      </c>
      <c r="B9288">
        <v>1</v>
      </c>
      <c r="C9288">
        <v>70</v>
      </c>
      <c r="D9288">
        <v>0.2</v>
      </c>
      <c r="E9288" s="289" t="s">
        <v>20664</v>
      </c>
      <c r="F9288">
        <v>5016510939</v>
      </c>
      <c r="G9288" s="276">
        <v>45840</v>
      </c>
      <c r="H9288">
        <v>20250620745633</v>
      </c>
      <c r="I9288">
        <v>0.192</v>
      </c>
      <c r="J9288" s="289" t="s">
        <v>324</v>
      </c>
      <c r="K9288" s="289" t="s">
        <v>20665</v>
      </c>
      <c r="L9288" s="289" t="s">
        <v>275</v>
      </c>
      <c r="M9288" s="289" t="s">
        <v>20531</v>
      </c>
      <c r="N9288" s="289" t="s">
        <v>16153</v>
      </c>
      <c r="O9288" s="289" t="s">
        <v>3332</v>
      </c>
      <c r="P9288" s="289">
        <f>VLOOKUP(CAT_Details[[#This Row],[Delivery Bp Customer Code]],Table6[],2,0)</f>
        <v>3402</v>
      </c>
    </row>
    <row r="9289" spans="1:16" x14ac:dyDescent="0.25">
      <c r="A9289" s="289" t="s">
        <v>3329</v>
      </c>
      <c r="B9289">
        <v>8</v>
      </c>
      <c r="C9289">
        <v>688</v>
      </c>
      <c r="D9289">
        <v>3.2</v>
      </c>
      <c r="E9289" s="289" t="s">
        <v>20666</v>
      </c>
      <c r="F9289">
        <v>5016511260</v>
      </c>
      <c r="G9289" s="276">
        <v>45840</v>
      </c>
      <c r="H9289">
        <v>20250623746856</v>
      </c>
      <c r="I9289">
        <v>4.6079999999999997</v>
      </c>
      <c r="J9289" s="289" t="s">
        <v>324</v>
      </c>
      <c r="K9289" s="289" t="s">
        <v>20667</v>
      </c>
      <c r="L9289" s="289" t="s">
        <v>275</v>
      </c>
      <c r="M9289" s="289" t="s">
        <v>20518</v>
      </c>
      <c r="N9289" s="289" t="s">
        <v>4634</v>
      </c>
      <c r="O9289" s="289" t="s">
        <v>3332</v>
      </c>
      <c r="P9289" s="289">
        <f>VLOOKUP(CAT_Details[[#This Row],[Delivery Bp Customer Code]],Table6[],2,0)</f>
        <v>3402</v>
      </c>
    </row>
    <row r="9290" spans="1:16" x14ac:dyDescent="0.25">
      <c r="A9290" s="289" t="s">
        <v>3329</v>
      </c>
      <c r="B9290">
        <v>1</v>
      </c>
      <c r="C9290">
        <v>191.4</v>
      </c>
      <c r="D9290">
        <v>0.4</v>
      </c>
      <c r="E9290" s="289" t="s">
        <v>20668</v>
      </c>
      <c r="F9290">
        <v>5016512161</v>
      </c>
      <c r="G9290" s="276">
        <v>45840</v>
      </c>
      <c r="H9290">
        <v>20250623746198</v>
      </c>
      <c r="I9290">
        <v>0.624</v>
      </c>
      <c r="J9290" s="289" t="s">
        <v>324</v>
      </c>
      <c r="K9290" s="289" t="s">
        <v>20669</v>
      </c>
      <c r="L9290" s="289" t="s">
        <v>275</v>
      </c>
      <c r="M9290" s="289" t="s">
        <v>20160</v>
      </c>
      <c r="N9290" s="289" t="s">
        <v>16946</v>
      </c>
      <c r="O9290" s="289" t="s">
        <v>3332</v>
      </c>
      <c r="P9290" s="289">
        <f>VLOOKUP(CAT_Details[[#This Row],[Delivery Bp Customer Code]],Table6[],2,0)</f>
        <v>3402</v>
      </c>
    </row>
    <row r="9291" spans="1:16" x14ac:dyDescent="0.25">
      <c r="A9291" s="289" t="s">
        <v>3329</v>
      </c>
      <c r="B9291">
        <v>18</v>
      </c>
      <c r="C9291">
        <v>774</v>
      </c>
      <c r="D9291">
        <v>9.9</v>
      </c>
      <c r="E9291" s="289" t="s">
        <v>20670</v>
      </c>
      <c r="F9291">
        <v>5016522173</v>
      </c>
      <c r="G9291" s="276">
        <v>45840</v>
      </c>
      <c r="H9291">
        <v>20250626749992</v>
      </c>
      <c r="I9291">
        <v>42.768000000000001</v>
      </c>
      <c r="J9291" s="289" t="s">
        <v>324</v>
      </c>
      <c r="K9291" s="289" t="s">
        <v>20671</v>
      </c>
      <c r="L9291" s="289" t="s">
        <v>275</v>
      </c>
      <c r="M9291" s="289"/>
      <c r="N9291" s="289" t="s">
        <v>4100</v>
      </c>
      <c r="O9291" s="289" t="s">
        <v>3332</v>
      </c>
      <c r="P9291" s="289">
        <f>VLOOKUP(CAT_Details[[#This Row],[Delivery Bp Customer Code]],Table6[],2,0)</f>
        <v>3402</v>
      </c>
    </row>
    <row r="9292" spans="1:16" x14ac:dyDescent="0.25">
      <c r="A9292" s="289" t="s">
        <v>3329</v>
      </c>
      <c r="B9292">
        <v>25</v>
      </c>
      <c r="C9292">
        <v>1290</v>
      </c>
      <c r="D9292">
        <v>13.6</v>
      </c>
      <c r="E9292" s="289" t="s">
        <v>20672</v>
      </c>
      <c r="F9292">
        <v>5016522374</v>
      </c>
      <c r="G9292" s="276">
        <v>45840</v>
      </c>
      <c r="H9292">
        <v>20250626750036</v>
      </c>
      <c r="I9292">
        <v>30</v>
      </c>
      <c r="J9292" s="289" t="s">
        <v>324</v>
      </c>
      <c r="K9292" s="289" t="s">
        <v>20673</v>
      </c>
      <c r="L9292" s="289" t="s">
        <v>275</v>
      </c>
      <c r="M9292" s="289" t="s">
        <v>20531</v>
      </c>
      <c r="N9292" s="289" t="s">
        <v>4100</v>
      </c>
      <c r="O9292" s="289" t="s">
        <v>3332</v>
      </c>
      <c r="P9292" s="289">
        <f>VLOOKUP(CAT_Details[[#This Row],[Delivery Bp Customer Code]],Table6[],2,0)</f>
        <v>3402</v>
      </c>
    </row>
    <row r="9293" spans="1:16" x14ac:dyDescent="0.25">
      <c r="A9293" s="289" t="s">
        <v>3329</v>
      </c>
      <c r="B9293">
        <v>4</v>
      </c>
      <c r="C9293">
        <v>2192</v>
      </c>
      <c r="D9293">
        <v>1.6</v>
      </c>
      <c r="E9293" s="289" t="s">
        <v>20674</v>
      </c>
      <c r="F9293">
        <v>5016527341</v>
      </c>
      <c r="G9293" s="276">
        <v>45840</v>
      </c>
      <c r="H9293">
        <v>20250625748736</v>
      </c>
      <c r="I9293">
        <v>2.3039999999999998</v>
      </c>
      <c r="J9293" s="289" t="s">
        <v>350</v>
      </c>
      <c r="K9293" s="289" t="s">
        <v>20675</v>
      </c>
      <c r="L9293" s="289" t="s">
        <v>275</v>
      </c>
      <c r="M9293" s="289" t="s">
        <v>20618</v>
      </c>
      <c r="N9293" s="289" t="s">
        <v>3804</v>
      </c>
      <c r="O9293" s="289" t="s">
        <v>3332</v>
      </c>
      <c r="P9293" s="289">
        <f>VLOOKUP(CAT_Details[[#This Row],[Delivery Bp Customer Code]],Table6[],2,0)</f>
        <v>3402</v>
      </c>
    </row>
    <row r="9294" spans="1:16" x14ac:dyDescent="0.25">
      <c r="A9294" s="289" t="s">
        <v>3329</v>
      </c>
      <c r="B9294">
        <v>1</v>
      </c>
      <c r="C9294">
        <v>6.9</v>
      </c>
      <c r="D9294">
        <v>7.0000000000000007E-2</v>
      </c>
      <c r="E9294" s="289" t="s">
        <v>20676</v>
      </c>
      <c r="F9294">
        <v>5016527594</v>
      </c>
      <c r="G9294" s="276">
        <v>45840</v>
      </c>
      <c r="H9294">
        <v>20250623746732</v>
      </c>
      <c r="I9294">
        <v>5.3999999999999999E-2</v>
      </c>
      <c r="J9294" s="289" t="s">
        <v>350</v>
      </c>
      <c r="K9294" s="289" t="s">
        <v>20677</v>
      </c>
      <c r="L9294" s="289" t="s">
        <v>275</v>
      </c>
      <c r="M9294" s="289" t="s">
        <v>20585</v>
      </c>
      <c r="N9294" s="289" t="s">
        <v>3173</v>
      </c>
      <c r="O9294" s="289" t="s">
        <v>3332</v>
      </c>
      <c r="P9294" s="289">
        <f>VLOOKUP(CAT_Details[[#This Row],[Delivery Bp Customer Code]],Table6[],2,0)</f>
        <v>3402</v>
      </c>
    </row>
    <row r="9295" spans="1:16" x14ac:dyDescent="0.25">
      <c r="A9295" s="289" t="s">
        <v>3329</v>
      </c>
      <c r="B9295">
        <v>6</v>
      </c>
      <c r="C9295">
        <v>1317</v>
      </c>
      <c r="D9295">
        <v>1.2</v>
      </c>
      <c r="E9295" s="289" t="s">
        <v>20678</v>
      </c>
      <c r="F9295">
        <v>5016527735</v>
      </c>
      <c r="G9295" s="276">
        <v>45840</v>
      </c>
      <c r="H9295">
        <v>20250625748456</v>
      </c>
      <c r="I9295">
        <v>1.1519999999999999</v>
      </c>
      <c r="J9295" s="289" t="s">
        <v>324</v>
      </c>
      <c r="K9295" s="289" t="s">
        <v>20679</v>
      </c>
      <c r="L9295" s="289" t="s">
        <v>275</v>
      </c>
      <c r="M9295" s="289" t="s">
        <v>20609</v>
      </c>
      <c r="N9295" s="289" t="s">
        <v>5856</v>
      </c>
      <c r="O9295" s="289" t="s">
        <v>3332</v>
      </c>
      <c r="P9295" s="289">
        <f>VLOOKUP(CAT_Details[[#This Row],[Delivery Bp Customer Code]],Table6[],2,0)</f>
        <v>3402</v>
      </c>
    </row>
    <row r="9296" spans="1:16" x14ac:dyDescent="0.25">
      <c r="A9296" s="289" t="s">
        <v>76</v>
      </c>
      <c r="B9296">
        <v>18</v>
      </c>
      <c r="C9296">
        <v>1648</v>
      </c>
      <c r="D9296">
        <v>6.67</v>
      </c>
      <c r="E9296" s="289" t="s">
        <v>20680</v>
      </c>
      <c r="F9296">
        <v>5016527517</v>
      </c>
      <c r="G9296" s="276">
        <v>45840</v>
      </c>
      <c r="H9296">
        <v>20250623746684</v>
      </c>
      <c r="I9296">
        <v>15.872</v>
      </c>
      <c r="J9296" s="289" t="s">
        <v>350</v>
      </c>
      <c r="K9296" s="289" t="s">
        <v>20681</v>
      </c>
      <c r="L9296" s="289" t="s">
        <v>275</v>
      </c>
      <c r="M9296" s="289" t="s">
        <v>19793</v>
      </c>
      <c r="N9296" s="289" t="s">
        <v>430</v>
      </c>
      <c r="O9296" s="289" t="s">
        <v>16049</v>
      </c>
      <c r="P9296" s="289" t="str">
        <f>VLOOKUP(CAT_Details[[#This Row],[Delivery Bp Customer Code]],Table6[],2,0)</f>
        <v>MZ02</v>
      </c>
    </row>
    <row r="9297" spans="1:16" x14ac:dyDescent="0.25">
      <c r="A9297" s="289" t="s">
        <v>76</v>
      </c>
      <c r="B9297">
        <v>4</v>
      </c>
      <c r="C9297">
        <v>260</v>
      </c>
      <c r="D9297">
        <v>2.0099999999999998</v>
      </c>
      <c r="E9297" s="289" t="s">
        <v>20682</v>
      </c>
      <c r="F9297">
        <v>5016541927</v>
      </c>
      <c r="G9297" s="276">
        <v>45840</v>
      </c>
      <c r="H9297">
        <v>20250625748762</v>
      </c>
      <c r="I9297">
        <v>4.8049999999999997</v>
      </c>
      <c r="J9297" s="289" t="s">
        <v>350</v>
      </c>
      <c r="K9297" s="289" t="s">
        <v>20683</v>
      </c>
      <c r="L9297" s="289" t="s">
        <v>275</v>
      </c>
      <c r="M9297" s="289" t="s">
        <v>20585</v>
      </c>
      <c r="N9297" s="289" t="s">
        <v>16421</v>
      </c>
      <c r="O9297" s="289" t="s">
        <v>16049</v>
      </c>
      <c r="P9297" s="289" t="str">
        <f>VLOOKUP(CAT_Details[[#This Row],[Delivery Bp Customer Code]],Table6[],2,0)</f>
        <v>MZ02</v>
      </c>
    </row>
    <row r="9298" spans="1:16" x14ac:dyDescent="0.25">
      <c r="A9298" s="289" t="s">
        <v>285</v>
      </c>
      <c r="B9298">
        <v>14</v>
      </c>
      <c r="C9298">
        <v>5811.12</v>
      </c>
      <c r="D9298">
        <v>5.6</v>
      </c>
      <c r="E9298" s="289" t="s">
        <v>20684</v>
      </c>
      <c r="F9298">
        <v>5016481923</v>
      </c>
      <c r="G9298" s="276">
        <v>45840</v>
      </c>
      <c r="H9298">
        <v>20250620745458</v>
      </c>
      <c r="I9298">
        <v>17.472000000000001</v>
      </c>
      <c r="J9298" s="289" t="s">
        <v>383</v>
      </c>
      <c r="K9298" s="289" t="s">
        <v>20685</v>
      </c>
      <c r="L9298" s="289" t="s">
        <v>275</v>
      </c>
      <c r="M9298" s="289" t="s">
        <v>20686</v>
      </c>
      <c r="N9298" s="289" t="s">
        <v>667</v>
      </c>
      <c r="O9298" s="289" t="s">
        <v>291</v>
      </c>
      <c r="P9298" s="289" t="str">
        <f>VLOOKUP(CAT_Details[[#This Row],[Delivery Bp Customer Code]],Table6[],2,0)</f>
        <v>DX01-L5</v>
      </c>
    </row>
    <row r="9299" spans="1:16" x14ac:dyDescent="0.25">
      <c r="A9299" s="289" t="s">
        <v>285</v>
      </c>
      <c r="B9299">
        <v>5</v>
      </c>
      <c r="C9299">
        <v>542</v>
      </c>
      <c r="D9299">
        <v>1.8</v>
      </c>
      <c r="E9299" s="289" t="s">
        <v>20687</v>
      </c>
      <c r="F9299">
        <v>5016496010</v>
      </c>
      <c r="G9299" s="276">
        <v>45840</v>
      </c>
      <c r="H9299">
        <v>20250618743295</v>
      </c>
      <c r="I9299">
        <v>3.24</v>
      </c>
      <c r="J9299" s="289" t="s">
        <v>294</v>
      </c>
      <c r="K9299" s="289" t="s">
        <v>20688</v>
      </c>
      <c r="L9299" s="289" t="s">
        <v>275</v>
      </c>
      <c r="M9299" s="289" t="s">
        <v>20689</v>
      </c>
      <c r="N9299" s="289" t="s">
        <v>504</v>
      </c>
      <c r="O9299" s="289" t="s">
        <v>291</v>
      </c>
      <c r="P9299" s="289" t="str">
        <f>VLOOKUP(CAT_Details[[#This Row],[Delivery Bp Customer Code]],Table6[],2,0)</f>
        <v>DX01-L5</v>
      </c>
    </row>
    <row r="9300" spans="1:16" x14ac:dyDescent="0.25">
      <c r="A9300" s="289" t="s">
        <v>285</v>
      </c>
      <c r="B9300">
        <v>1</v>
      </c>
      <c r="C9300">
        <v>0.9</v>
      </c>
      <c r="D9300">
        <v>0.03</v>
      </c>
      <c r="E9300" s="289" t="s">
        <v>20690</v>
      </c>
      <c r="F9300">
        <v>5016511002</v>
      </c>
      <c r="G9300" s="276">
        <v>45840</v>
      </c>
      <c r="H9300">
        <v>20250624747525</v>
      </c>
      <c r="I9300">
        <v>1.2E-2</v>
      </c>
      <c r="J9300" s="289" t="s">
        <v>345</v>
      </c>
      <c r="K9300" s="289" t="s">
        <v>20691</v>
      </c>
      <c r="L9300" s="289" t="s">
        <v>275</v>
      </c>
      <c r="M9300" s="289" t="s">
        <v>20642</v>
      </c>
      <c r="N9300" s="289" t="s">
        <v>371</v>
      </c>
      <c r="O9300" s="289" t="s">
        <v>291</v>
      </c>
      <c r="P9300" s="289" t="str">
        <f>VLOOKUP(CAT_Details[[#This Row],[Delivery Bp Customer Code]],Table6[],2,0)</f>
        <v>DX01-L5</v>
      </c>
    </row>
    <row r="9301" spans="1:16" x14ac:dyDescent="0.25">
      <c r="A9301" s="289" t="s">
        <v>285</v>
      </c>
      <c r="B9301">
        <v>4</v>
      </c>
      <c r="C9301">
        <v>20.3</v>
      </c>
      <c r="D9301">
        <v>0.14000000000000001</v>
      </c>
      <c r="E9301" s="289" t="s">
        <v>20690</v>
      </c>
      <c r="F9301">
        <v>5016511003</v>
      </c>
      <c r="G9301" s="276">
        <v>45840</v>
      </c>
      <c r="H9301">
        <v>20250624747509</v>
      </c>
      <c r="I9301">
        <v>0.05</v>
      </c>
      <c r="J9301" s="289" t="s">
        <v>345</v>
      </c>
      <c r="K9301" s="289" t="s">
        <v>20692</v>
      </c>
      <c r="L9301" s="289" t="s">
        <v>275</v>
      </c>
      <c r="M9301" s="289" t="s">
        <v>20642</v>
      </c>
      <c r="N9301" s="289" t="s">
        <v>371</v>
      </c>
      <c r="O9301" s="289" t="s">
        <v>291</v>
      </c>
      <c r="P9301" s="289" t="str">
        <f>VLOOKUP(CAT_Details[[#This Row],[Delivery Bp Customer Code]],Table6[],2,0)</f>
        <v>DX01-L5</v>
      </c>
    </row>
    <row r="9302" spans="1:16" x14ac:dyDescent="0.25">
      <c r="A9302" s="289" t="s">
        <v>285</v>
      </c>
      <c r="B9302">
        <v>3</v>
      </c>
      <c r="C9302">
        <v>3450</v>
      </c>
      <c r="D9302">
        <v>1.2</v>
      </c>
      <c r="E9302" s="289" t="s">
        <v>20693</v>
      </c>
      <c r="F9302">
        <v>5016511158</v>
      </c>
      <c r="G9302" s="276">
        <v>45840</v>
      </c>
      <c r="H9302">
        <v>20250623746945</v>
      </c>
      <c r="I9302">
        <v>1.728</v>
      </c>
      <c r="J9302" s="289" t="s">
        <v>324</v>
      </c>
      <c r="K9302" s="289" t="s">
        <v>20694</v>
      </c>
      <c r="L9302" s="289" t="s">
        <v>275</v>
      </c>
      <c r="M9302" s="289" t="s">
        <v>20531</v>
      </c>
      <c r="N9302" s="289" t="s">
        <v>333</v>
      </c>
      <c r="O9302" s="289" t="s">
        <v>291</v>
      </c>
      <c r="P9302" s="289" t="str">
        <f>VLOOKUP(CAT_Details[[#This Row],[Delivery Bp Customer Code]],Table6[],2,0)</f>
        <v>DX01-L5</v>
      </c>
    </row>
    <row r="9303" spans="1:16" x14ac:dyDescent="0.25">
      <c r="A9303" s="289" t="s">
        <v>285</v>
      </c>
      <c r="B9303">
        <v>19</v>
      </c>
      <c r="C9303">
        <v>1615</v>
      </c>
      <c r="D9303">
        <v>7.6</v>
      </c>
      <c r="E9303" s="289" t="s">
        <v>20695</v>
      </c>
      <c r="F9303">
        <v>5016511191</v>
      </c>
      <c r="G9303" s="276">
        <v>45840</v>
      </c>
      <c r="H9303">
        <v>20250623746853</v>
      </c>
      <c r="I9303">
        <v>18.239999999999998</v>
      </c>
      <c r="J9303" s="289" t="s">
        <v>345</v>
      </c>
      <c r="K9303" s="289" t="s">
        <v>20696</v>
      </c>
      <c r="L9303" s="289" t="s">
        <v>275</v>
      </c>
      <c r="M9303" s="289" t="s">
        <v>20697</v>
      </c>
      <c r="N9303" s="289" t="s">
        <v>512</v>
      </c>
      <c r="O9303" s="289" t="s">
        <v>291</v>
      </c>
      <c r="P9303" s="289" t="str">
        <f>VLOOKUP(CAT_Details[[#This Row],[Delivery Bp Customer Code]],Table6[],2,0)</f>
        <v>DX01-L5</v>
      </c>
    </row>
    <row r="9304" spans="1:16" x14ac:dyDescent="0.25">
      <c r="A9304" s="289" t="s">
        <v>285</v>
      </c>
      <c r="B9304">
        <v>11</v>
      </c>
      <c r="C9304">
        <v>1388</v>
      </c>
      <c r="D9304">
        <v>5</v>
      </c>
      <c r="E9304" s="289" t="s">
        <v>20698</v>
      </c>
      <c r="F9304">
        <v>5016526918</v>
      </c>
      <c r="G9304" s="276">
        <v>45840</v>
      </c>
      <c r="H9304">
        <v>20250624747700</v>
      </c>
      <c r="I9304">
        <v>12</v>
      </c>
      <c r="J9304" s="289" t="s">
        <v>350</v>
      </c>
      <c r="K9304" s="289" t="s">
        <v>20699</v>
      </c>
      <c r="L9304" s="289" t="s">
        <v>275</v>
      </c>
      <c r="M9304" s="289" t="s">
        <v>20618</v>
      </c>
      <c r="N9304" s="289" t="s">
        <v>430</v>
      </c>
      <c r="O9304" s="289" t="s">
        <v>291</v>
      </c>
      <c r="P9304" s="289" t="str">
        <f>VLOOKUP(CAT_Details[[#This Row],[Delivery Bp Customer Code]],Table6[],2,0)</f>
        <v>DX01-L5</v>
      </c>
    </row>
    <row r="9305" spans="1:16" x14ac:dyDescent="0.25">
      <c r="A9305" s="289" t="s">
        <v>285</v>
      </c>
      <c r="B9305">
        <v>1</v>
      </c>
      <c r="C9305">
        <v>77</v>
      </c>
      <c r="D9305">
        <v>0.5</v>
      </c>
      <c r="E9305" s="289" t="s">
        <v>20700</v>
      </c>
      <c r="F9305">
        <v>5016526925</v>
      </c>
      <c r="G9305" s="276">
        <v>45840</v>
      </c>
      <c r="H9305">
        <v>20250624747289</v>
      </c>
      <c r="I9305">
        <v>1.1399999999999999</v>
      </c>
      <c r="J9305" s="289" t="s">
        <v>350</v>
      </c>
      <c r="K9305" s="289" t="s">
        <v>20701</v>
      </c>
      <c r="L9305" s="289" t="s">
        <v>275</v>
      </c>
      <c r="M9305" s="289" t="s">
        <v>19793</v>
      </c>
      <c r="N9305" s="289" t="s">
        <v>1095</v>
      </c>
      <c r="O9305" s="289" t="s">
        <v>291</v>
      </c>
      <c r="P9305" s="289" t="str">
        <f>VLOOKUP(CAT_Details[[#This Row],[Delivery Bp Customer Code]],Table6[],2,0)</f>
        <v>DX01-L5</v>
      </c>
    </row>
    <row r="9306" spans="1:16" x14ac:dyDescent="0.25">
      <c r="A9306" s="289" t="s">
        <v>285</v>
      </c>
      <c r="B9306">
        <v>1</v>
      </c>
      <c r="C9306">
        <v>29</v>
      </c>
      <c r="D9306">
        <v>0.11</v>
      </c>
      <c r="E9306" s="289" t="s">
        <v>20702</v>
      </c>
      <c r="F9306">
        <v>5016526951</v>
      </c>
      <c r="G9306" s="276">
        <v>45840</v>
      </c>
      <c r="H9306">
        <v>20250625748180</v>
      </c>
      <c r="I9306">
        <v>2.8000000000000001E-2</v>
      </c>
      <c r="J9306" s="289" t="s">
        <v>350</v>
      </c>
      <c r="K9306" s="289" t="s">
        <v>20703</v>
      </c>
      <c r="L9306" s="289" t="s">
        <v>275</v>
      </c>
      <c r="M9306" s="289" t="s">
        <v>20585</v>
      </c>
      <c r="N9306" s="289" t="s">
        <v>685</v>
      </c>
      <c r="O9306" s="289" t="s">
        <v>291</v>
      </c>
      <c r="P9306" s="289" t="str">
        <f>VLOOKUP(CAT_Details[[#This Row],[Delivery Bp Customer Code]],Table6[],2,0)</f>
        <v>DX01-L5</v>
      </c>
    </row>
    <row r="9307" spans="1:16" x14ac:dyDescent="0.25">
      <c r="A9307" s="289" t="s">
        <v>285</v>
      </c>
      <c r="B9307">
        <v>1</v>
      </c>
      <c r="C9307">
        <v>21</v>
      </c>
      <c r="D9307">
        <v>0.03</v>
      </c>
      <c r="E9307" s="289" t="s">
        <v>20704</v>
      </c>
      <c r="F9307">
        <v>5016526988</v>
      </c>
      <c r="G9307" s="276">
        <v>45840</v>
      </c>
      <c r="H9307">
        <v>20250625748249</v>
      </c>
      <c r="I9307">
        <v>1.2E-2</v>
      </c>
      <c r="J9307" s="289" t="s">
        <v>350</v>
      </c>
      <c r="K9307" s="289" t="s">
        <v>20705</v>
      </c>
      <c r="L9307" s="289" t="s">
        <v>275</v>
      </c>
      <c r="M9307" s="289" t="s">
        <v>20585</v>
      </c>
      <c r="N9307" s="289" t="s">
        <v>360</v>
      </c>
      <c r="O9307" s="289" t="s">
        <v>291</v>
      </c>
      <c r="P9307" s="289" t="str">
        <f>VLOOKUP(CAT_Details[[#This Row],[Delivery Bp Customer Code]],Table6[],2,0)</f>
        <v>DX01-L5</v>
      </c>
    </row>
    <row r="9308" spans="1:16" x14ac:dyDescent="0.25">
      <c r="A9308" s="289" t="s">
        <v>285</v>
      </c>
      <c r="B9308">
        <v>40</v>
      </c>
      <c r="C9308">
        <v>1992</v>
      </c>
      <c r="D9308">
        <v>11</v>
      </c>
      <c r="E9308" s="289" t="s">
        <v>20706</v>
      </c>
      <c r="F9308">
        <v>5016527521</v>
      </c>
      <c r="G9308" s="276">
        <v>45840</v>
      </c>
      <c r="H9308">
        <v>20250625748570</v>
      </c>
      <c r="I9308">
        <v>26.4</v>
      </c>
      <c r="J9308" s="289" t="s">
        <v>350</v>
      </c>
      <c r="K9308" s="289" t="s">
        <v>20707</v>
      </c>
      <c r="L9308" s="289" t="s">
        <v>275</v>
      </c>
      <c r="M9308" s="289" t="s">
        <v>20585</v>
      </c>
      <c r="N9308" s="289" t="s">
        <v>12700</v>
      </c>
      <c r="O9308" s="289" t="s">
        <v>291</v>
      </c>
      <c r="P9308" s="289" t="str">
        <f>VLOOKUP(CAT_Details[[#This Row],[Delivery Bp Customer Code]],Table6[],2,0)</f>
        <v>DX01-L5</v>
      </c>
    </row>
    <row r="9309" spans="1:16" x14ac:dyDescent="0.25">
      <c r="A9309" s="289" t="s">
        <v>285</v>
      </c>
      <c r="B9309">
        <v>43</v>
      </c>
      <c r="C9309">
        <v>2345</v>
      </c>
      <c r="D9309">
        <v>11.9</v>
      </c>
      <c r="E9309" s="289" t="s">
        <v>20708</v>
      </c>
      <c r="F9309">
        <v>5016527607</v>
      </c>
      <c r="G9309" s="276">
        <v>45840</v>
      </c>
      <c r="H9309">
        <v>20250624747705</v>
      </c>
      <c r="I9309">
        <v>25.032</v>
      </c>
      <c r="J9309" s="289" t="s">
        <v>350</v>
      </c>
      <c r="K9309" s="289" t="s">
        <v>20709</v>
      </c>
      <c r="L9309" s="289" t="s">
        <v>275</v>
      </c>
      <c r="M9309" s="289" t="s">
        <v>20515</v>
      </c>
      <c r="N9309" s="289" t="s">
        <v>430</v>
      </c>
      <c r="O9309" s="289" t="s">
        <v>291</v>
      </c>
      <c r="P9309" s="289" t="str">
        <f>VLOOKUP(CAT_Details[[#This Row],[Delivery Bp Customer Code]],Table6[],2,0)</f>
        <v>DX01-L5</v>
      </c>
    </row>
    <row r="9310" spans="1:16" x14ac:dyDescent="0.25">
      <c r="A9310" s="289" t="s">
        <v>285</v>
      </c>
      <c r="B9310">
        <v>12</v>
      </c>
      <c r="C9310">
        <v>1556</v>
      </c>
      <c r="D9310">
        <v>4.33</v>
      </c>
      <c r="E9310" s="289" t="s">
        <v>20710</v>
      </c>
      <c r="F9310">
        <v>5016527614</v>
      </c>
      <c r="G9310" s="276">
        <v>45840</v>
      </c>
      <c r="H9310">
        <v>20250625748819</v>
      </c>
      <c r="I9310">
        <v>9.0500000000000007</v>
      </c>
      <c r="J9310" s="289" t="s">
        <v>350</v>
      </c>
      <c r="K9310" s="289" t="s">
        <v>20711</v>
      </c>
      <c r="L9310" s="289" t="s">
        <v>275</v>
      </c>
      <c r="M9310" s="289" t="s">
        <v>20585</v>
      </c>
      <c r="N9310" s="289" t="s">
        <v>357</v>
      </c>
      <c r="O9310" s="289" t="s">
        <v>291</v>
      </c>
      <c r="P9310" s="289" t="str">
        <f>VLOOKUP(CAT_Details[[#This Row],[Delivery Bp Customer Code]],Table6[],2,0)</f>
        <v>DX01-L5</v>
      </c>
    </row>
    <row r="9311" spans="1:16" x14ac:dyDescent="0.25">
      <c r="A9311" s="289" t="s">
        <v>285</v>
      </c>
      <c r="B9311">
        <v>1</v>
      </c>
      <c r="C9311">
        <v>96</v>
      </c>
      <c r="D9311">
        <v>0.32</v>
      </c>
      <c r="E9311" s="289" t="s">
        <v>20712</v>
      </c>
      <c r="F9311">
        <v>5016527779</v>
      </c>
      <c r="G9311" s="276">
        <v>45840</v>
      </c>
      <c r="H9311">
        <v>20250625748327</v>
      </c>
      <c r="I9311">
        <v>0.31900000000000001</v>
      </c>
      <c r="J9311" s="289" t="s">
        <v>350</v>
      </c>
      <c r="K9311" s="289" t="s">
        <v>20713</v>
      </c>
      <c r="L9311" s="289" t="s">
        <v>275</v>
      </c>
      <c r="M9311" s="289" t="s">
        <v>20585</v>
      </c>
      <c r="N9311" s="289" t="s">
        <v>16167</v>
      </c>
      <c r="O9311" s="289" t="s">
        <v>291</v>
      </c>
      <c r="P9311" s="289" t="str">
        <f>VLOOKUP(CAT_Details[[#This Row],[Delivery Bp Customer Code]],Table6[],2,0)</f>
        <v>DX01-L5</v>
      </c>
    </row>
    <row r="9312" spans="1:16" x14ac:dyDescent="0.25">
      <c r="A9312" s="289" t="s">
        <v>285</v>
      </c>
      <c r="B9312">
        <v>12</v>
      </c>
      <c r="C9312">
        <v>1020</v>
      </c>
      <c r="D9312">
        <v>4.8</v>
      </c>
      <c r="E9312" s="289" t="s">
        <v>20714</v>
      </c>
      <c r="F9312">
        <v>5016527792</v>
      </c>
      <c r="G9312" s="276">
        <v>45840</v>
      </c>
      <c r="H9312">
        <v>20250620745511</v>
      </c>
      <c r="I9312">
        <v>11.52</v>
      </c>
      <c r="J9312" s="289" t="s">
        <v>350</v>
      </c>
      <c r="K9312" s="289" t="s">
        <v>20715</v>
      </c>
      <c r="L9312" s="289" t="s">
        <v>275</v>
      </c>
      <c r="M9312" s="289" t="s">
        <v>20515</v>
      </c>
      <c r="N9312" s="289" t="s">
        <v>15321</v>
      </c>
      <c r="O9312" s="289" t="s">
        <v>291</v>
      </c>
      <c r="P9312" s="289" t="str">
        <f>VLOOKUP(CAT_Details[[#This Row],[Delivery Bp Customer Code]],Table6[],2,0)</f>
        <v>DX01-L5</v>
      </c>
    </row>
    <row r="9313" spans="1:16" x14ac:dyDescent="0.25">
      <c r="A9313" s="289" t="s">
        <v>285</v>
      </c>
      <c r="B9313">
        <v>2</v>
      </c>
      <c r="C9313">
        <v>811</v>
      </c>
      <c r="D9313">
        <v>1</v>
      </c>
      <c r="E9313" s="289" t="s">
        <v>20716</v>
      </c>
      <c r="F9313">
        <v>5016527810</v>
      </c>
      <c r="G9313" s="276">
        <v>45840</v>
      </c>
      <c r="H9313">
        <v>20250625748448</v>
      </c>
      <c r="I9313">
        <v>2.4</v>
      </c>
      <c r="J9313" s="289" t="s">
        <v>350</v>
      </c>
      <c r="K9313" s="289" t="s">
        <v>20717</v>
      </c>
      <c r="L9313" s="289" t="s">
        <v>275</v>
      </c>
      <c r="M9313" s="289" t="s">
        <v>20618</v>
      </c>
      <c r="N9313" s="289" t="s">
        <v>381</v>
      </c>
      <c r="O9313" s="289" t="s">
        <v>291</v>
      </c>
      <c r="P9313" s="289" t="str">
        <f>VLOOKUP(CAT_Details[[#This Row],[Delivery Bp Customer Code]],Table6[],2,0)</f>
        <v>DX01-L5</v>
      </c>
    </row>
    <row r="9314" spans="1:16" x14ac:dyDescent="0.25">
      <c r="A9314" s="289" t="s">
        <v>285</v>
      </c>
      <c r="B9314">
        <v>2</v>
      </c>
      <c r="C9314">
        <v>745</v>
      </c>
      <c r="D9314">
        <v>1</v>
      </c>
      <c r="E9314" s="289" t="s">
        <v>20716</v>
      </c>
      <c r="F9314">
        <v>5016527811</v>
      </c>
      <c r="G9314" s="276">
        <v>45840</v>
      </c>
      <c r="H9314">
        <v>20250625748439</v>
      </c>
      <c r="I9314">
        <v>2.2200000000000002</v>
      </c>
      <c r="J9314" s="289" t="s">
        <v>350</v>
      </c>
      <c r="K9314" s="289" t="s">
        <v>20718</v>
      </c>
      <c r="L9314" s="289" t="s">
        <v>275</v>
      </c>
      <c r="M9314" s="289" t="s">
        <v>20618</v>
      </c>
      <c r="N9314" s="289" t="s">
        <v>381</v>
      </c>
      <c r="O9314" s="289" t="s">
        <v>291</v>
      </c>
      <c r="P9314" s="289" t="str">
        <f>VLOOKUP(CAT_Details[[#This Row],[Delivery Bp Customer Code]],Table6[],2,0)</f>
        <v>DX01-L5</v>
      </c>
    </row>
    <row r="9315" spans="1:16" x14ac:dyDescent="0.25">
      <c r="A9315" s="289" t="s">
        <v>285</v>
      </c>
      <c r="B9315">
        <v>9</v>
      </c>
      <c r="C9315">
        <v>1746</v>
      </c>
      <c r="D9315">
        <v>4.51</v>
      </c>
      <c r="E9315" s="289" t="s">
        <v>20682</v>
      </c>
      <c r="F9315">
        <v>5016541929</v>
      </c>
      <c r="G9315" s="276">
        <v>45840</v>
      </c>
      <c r="H9315">
        <v>20250625748756</v>
      </c>
      <c r="I9315">
        <v>10.811</v>
      </c>
      <c r="J9315" s="289" t="s">
        <v>350</v>
      </c>
      <c r="K9315" s="289" t="s">
        <v>20719</v>
      </c>
      <c r="L9315" s="289" t="s">
        <v>275</v>
      </c>
      <c r="M9315" s="289" t="s">
        <v>20585</v>
      </c>
      <c r="N9315" s="289" t="s">
        <v>16421</v>
      </c>
      <c r="O9315" s="289" t="s">
        <v>291</v>
      </c>
      <c r="P9315" s="289" t="str">
        <f>VLOOKUP(CAT_Details[[#This Row],[Delivery Bp Customer Code]],Table6[],2,0)</f>
        <v>DX01-L5</v>
      </c>
    </row>
    <row r="9316" spans="1:16" x14ac:dyDescent="0.25">
      <c r="A9316" s="289" t="s">
        <v>285</v>
      </c>
      <c r="B9316">
        <v>2</v>
      </c>
      <c r="C9316">
        <v>204</v>
      </c>
      <c r="D9316">
        <v>0.5</v>
      </c>
      <c r="E9316" s="289" t="s">
        <v>20720</v>
      </c>
      <c r="F9316">
        <v>5016558632</v>
      </c>
      <c r="G9316" s="276">
        <v>45840</v>
      </c>
      <c r="H9316">
        <v>20250627750921</v>
      </c>
      <c r="I9316">
        <v>1.0389999999999999</v>
      </c>
      <c r="J9316" s="289" t="s">
        <v>273</v>
      </c>
      <c r="K9316" s="289" t="s">
        <v>20721</v>
      </c>
      <c r="L9316" s="289" t="s">
        <v>275</v>
      </c>
      <c r="M9316" s="289" t="s">
        <v>20722</v>
      </c>
      <c r="N9316" s="289" t="s">
        <v>519</v>
      </c>
      <c r="O9316" s="289" t="s">
        <v>291</v>
      </c>
      <c r="P9316" s="289" t="str">
        <f>VLOOKUP(CAT_Details[[#This Row],[Delivery Bp Customer Code]],Table6[],2,0)</f>
        <v>DX01-L5</v>
      </c>
    </row>
    <row r="9317" spans="1:16" x14ac:dyDescent="0.25">
      <c r="A9317" s="289" t="s">
        <v>285</v>
      </c>
      <c r="B9317">
        <v>3</v>
      </c>
      <c r="C9317">
        <v>202</v>
      </c>
      <c r="D9317">
        <v>0.51</v>
      </c>
      <c r="E9317" s="289" t="s">
        <v>20720</v>
      </c>
      <c r="F9317">
        <v>5016558633</v>
      </c>
      <c r="G9317" s="276">
        <v>45840</v>
      </c>
      <c r="H9317">
        <v>20250627750931</v>
      </c>
      <c r="I9317">
        <v>1.071</v>
      </c>
      <c r="J9317" s="289" t="s">
        <v>273</v>
      </c>
      <c r="K9317" s="289" t="s">
        <v>20723</v>
      </c>
      <c r="L9317" s="289" t="s">
        <v>275</v>
      </c>
      <c r="M9317" s="289" t="s">
        <v>20722</v>
      </c>
      <c r="N9317" s="289" t="s">
        <v>519</v>
      </c>
      <c r="O9317" s="289" t="s">
        <v>291</v>
      </c>
      <c r="P9317" s="289" t="str">
        <f>VLOOKUP(CAT_Details[[#This Row],[Delivery Bp Customer Code]],Table6[],2,0)</f>
        <v>DX01-L5</v>
      </c>
    </row>
    <row r="9318" spans="1:16" x14ac:dyDescent="0.25">
      <c r="A9318" s="289" t="s">
        <v>521</v>
      </c>
      <c r="B9318">
        <v>1</v>
      </c>
      <c r="C9318">
        <v>131</v>
      </c>
      <c r="D9318">
        <v>0.5</v>
      </c>
      <c r="E9318" s="289" t="s">
        <v>20724</v>
      </c>
      <c r="F9318">
        <v>5016527787</v>
      </c>
      <c r="G9318" s="276">
        <v>45840</v>
      </c>
      <c r="H9318">
        <v>20250623746331</v>
      </c>
      <c r="I9318">
        <v>0.78</v>
      </c>
      <c r="J9318" s="289" t="s">
        <v>350</v>
      </c>
      <c r="K9318" s="289" t="s">
        <v>20725</v>
      </c>
      <c r="L9318" s="289" t="s">
        <v>275</v>
      </c>
      <c r="M9318" s="289" t="s">
        <v>20515</v>
      </c>
      <c r="N9318" s="289" t="s">
        <v>15910</v>
      </c>
      <c r="O9318" s="289" t="s">
        <v>16307</v>
      </c>
      <c r="P9318" s="289" t="str">
        <f>VLOOKUP(CAT_Details[[#This Row],[Delivery Bp Customer Code]],Table6[],2,0)</f>
        <v>DX01</v>
      </c>
    </row>
    <row r="9319" spans="1:16" x14ac:dyDescent="0.25">
      <c r="A9319" s="289" t="s">
        <v>272</v>
      </c>
      <c r="B9319">
        <v>1</v>
      </c>
      <c r="C9319">
        <v>45</v>
      </c>
      <c r="D9319">
        <v>0.2</v>
      </c>
      <c r="E9319" s="289" t="s">
        <v>20660</v>
      </c>
      <c r="F9319">
        <v>5016495631</v>
      </c>
      <c r="G9319" s="276">
        <v>45840</v>
      </c>
      <c r="H9319">
        <v>20250620745330</v>
      </c>
      <c r="I9319">
        <v>0.216</v>
      </c>
      <c r="J9319" s="289" t="s">
        <v>401</v>
      </c>
      <c r="K9319" s="289" t="s">
        <v>20726</v>
      </c>
      <c r="L9319" s="289" t="s">
        <v>275</v>
      </c>
      <c r="M9319" s="289" t="s">
        <v>20593</v>
      </c>
      <c r="N9319" s="289" t="s">
        <v>2533</v>
      </c>
      <c r="O9319" s="289" t="s">
        <v>277</v>
      </c>
      <c r="P9319" s="289" t="str">
        <f>VLOOKUP(CAT_Details[[#This Row],[Delivery Bp Customer Code]],Table6[],2,0)</f>
        <v>U2-L5</v>
      </c>
    </row>
    <row r="9320" spans="1:16" x14ac:dyDescent="0.25">
      <c r="A9320" s="289" t="s">
        <v>272</v>
      </c>
      <c r="B9320">
        <v>1</v>
      </c>
      <c r="C9320">
        <v>202</v>
      </c>
      <c r="D9320">
        <v>0.4</v>
      </c>
      <c r="E9320" s="289" t="s">
        <v>20727</v>
      </c>
      <c r="F9320">
        <v>5016511199</v>
      </c>
      <c r="G9320" s="276">
        <v>45840</v>
      </c>
      <c r="H9320">
        <v>20250623746440</v>
      </c>
      <c r="I9320">
        <v>0.25900000000000001</v>
      </c>
      <c r="J9320" s="289" t="s">
        <v>1047</v>
      </c>
      <c r="K9320" s="289" t="s">
        <v>20728</v>
      </c>
      <c r="L9320" s="289" t="s">
        <v>275</v>
      </c>
      <c r="M9320" s="289" t="s">
        <v>20729</v>
      </c>
      <c r="N9320" s="289" t="s">
        <v>1049</v>
      </c>
      <c r="O9320" s="289" t="s">
        <v>277</v>
      </c>
      <c r="P9320" s="289" t="str">
        <f>VLOOKUP(CAT_Details[[#This Row],[Delivery Bp Customer Code]],Table6[],2,0)</f>
        <v>U2-L5</v>
      </c>
    </row>
    <row r="9321" spans="1:16" x14ac:dyDescent="0.25">
      <c r="A9321" s="289" t="s">
        <v>272</v>
      </c>
      <c r="B9321">
        <v>1</v>
      </c>
      <c r="C9321">
        <v>5</v>
      </c>
      <c r="D9321">
        <v>0.1</v>
      </c>
      <c r="E9321" s="289" t="s">
        <v>20730</v>
      </c>
      <c r="F9321">
        <v>5016527481</v>
      </c>
      <c r="G9321" s="276">
        <v>45840</v>
      </c>
      <c r="H9321">
        <v>20250623746208</v>
      </c>
      <c r="I9321">
        <v>4.8000000000000001E-2</v>
      </c>
      <c r="J9321" s="289" t="s">
        <v>350</v>
      </c>
      <c r="K9321" s="289" t="s">
        <v>20731</v>
      </c>
      <c r="L9321" s="289" t="s">
        <v>275</v>
      </c>
      <c r="M9321" s="289" t="s">
        <v>20585</v>
      </c>
      <c r="N9321" s="289" t="s">
        <v>704</v>
      </c>
      <c r="O9321" s="289" t="s">
        <v>277</v>
      </c>
      <c r="P9321" s="289" t="str">
        <f>VLOOKUP(CAT_Details[[#This Row],[Delivery Bp Customer Code]],Table6[],2,0)</f>
        <v>U2-L5</v>
      </c>
    </row>
    <row r="9322" spans="1:16" x14ac:dyDescent="0.25">
      <c r="A9322" s="289" t="s">
        <v>272</v>
      </c>
      <c r="B9322">
        <v>26</v>
      </c>
      <c r="C9322">
        <v>2340</v>
      </c>
      <c r="D9322">
        <v>10.4</v>
      </c>
      <c r="E9322" s="289" t="s">
        <v>20732</v>
      </c>
      <c r="F9322">
        <v>5016527499</v>
      </c>
      <c r="G9322" s="276">
        <v>45840</v>
      </c>
      <c r="H9322">
        <v>20250624747464</v>
      </c>
      <c r="I9322">
        <v>18.72</v>
      </c>
      <c r="J9322" s="289" t="s">
        <v>350</v>
      </c>
      <c r="K9322" s="289" t="s">
        <v>20733</v>
      </c>
      <c r="L9322" s="289" t="s">
        <v>275</v>
      </c>
      <c r="M9322" s="289" t="s">
        <v>20515</v>
      </c>
      <c r="N9322" s="289" t="s">
        <v>846</v>
      </c>
      <c r="O9322" s="289" t="s">
        <v>277</v>
      </c>
      <c r="P9322" s="289" t="str">
        <f>VLOOKUP(CAT_Details[[#This Row],[Delivery Bp Customer Code]],Table6[],2,0)</f>
        <v>U2-L5</v>
      </c>
    </row>
    <row r="9323" spans="1:16" x14ac:dyDescent="0.25">
      <c r="A9323" s="289" t="s">
        <v>4794</v>
      </c>
      <c r="B9323">
        <v>1</v>
      </c>
      <c r="C9323">
        <v>236</v>
      </c>
      <c r="D9323">
        <v>0.4</v>
      </c>
      <c r="E9323" s="289" t="s">
        <v>20734</v>
      </c>
      <c r="F9323">
        <v>5016526888</v>
      </c>
      <c r="G9323" s="276">
        <v>45840</v>
      </c>
      <c r="H9323">
        <v>20250625748410</v>
      </c>
      <c r="I9323">
        <v>0.48</v>
      </c>
      <c r="J9323" s="289" t="s">
        <v>350</v>
      </c>
      <c r="K9323" s="289" t="s">
        <v>20735</v>
      </c>
      <c r="L9323" s="289" t="s">
        <v>275</v>
      </c>
      <c r="M9323" s="289" t="s">
        <v>19793</v>
      </c>
      <c r="N9323" s="289" t="s">
        <v>948</v>
      </c>
      <c r="O9323" s="289" t="s">
        <v>4798</v>
      </c>
      <c r="P9323" s="289" t="str">
        <f>VLOOKUP(CAT_Details[[#This Row],[Delivery Bp Customer Code]],Table6[],2,0)</f>
        <v>MY02</v>
      </c>
    </row>
    <row r="9324" spans="1:16" x14ac:dyDescent="0.25">
      <c r="A9324" s="289" t="s">
        <v>4794</v>
      </c>
      <c r="B9324">
        <v>4</v>
      </c>
      <c r="C9324">
        <v>1184</v>
      </c>
      <c r="D9324">
        <v>1.8</v>
      </c>
      <c r="E9324" s="289" t="s">
        <v>20716</v>
      </c>
      <c r="F9324">
        <v>5016527809</v>
      </c>
      <c r="G9324" s="276">
        <v>45840</v>
      </c>
      <c r="H9324">
        <v>20250625748443</v>
      </c>
      <c r="I9324">
        <v>3.7149999999999999</v>
      </c>
      <c r="J9324" s="289" t="s">
        <v>350</v>
      </c>
      <c r="K9324" s="289" t="s">
        <v>20736</v>
      </c>
      <c r="L9324" s="289" t="s">
        <v>275</v>
      </c>
      <c r="M9324" s="289" t="s">
        <v>20618</v>
      </c>
      <c r="N9324" s="289" t="s">
        <v>381</v>
      </c>
      <c r="O9324" s="289" t="s">
        <v>4798</v>
      </c>
      <c r="P9324" s="289" t="str">
        <f>VLOOKUP(CAT_Details[[#This Row],[Delivery Bp Customer Code]],Table6[],2,0)</f>
        <v>MY02</v>
      </c>
    </row>
    <row r="9325" spans="1:16" x14ac:dyDescent="0.25">
      <c r="A9325" s="289" t="s">
        <v>4794</v>
      </c>
      <c r="B9325">
        <v>21</v>
      </c>
      <c r="C9325">
        <v>2428</v>
      </c>
      <c r="D9325">
        <v>9.92</v>
      </c>
      <c r="E9325" s="289" t="s">
        <v>20720</v>
      </c>
      <c r="F9325">
        <v>5016558636</v>
      </c>
      <c r="G9325" s="276">
        <v>45840</v>
      </c>
      <c r="H9325">
        <v>20250627750864</v>
      </c>
      <c r="I9325">
        <v>28.521000000000001</v>
      </c>
      <c r="J9325" s="289" t="s">
        <v>273</v>
      </c>
      <c r="K9325" s="289" t="s">
        <v>20737</v>
      </c>
      <c r="L9325" s="289" t="s">
        <v>275</v>
      </c>
      <c r="M9325" s="289" t="s">
        <v>20722</v>
      </c>
      <c r="N9325" s="289" t="s">
        <v>519</v>
      </c>
      <c r="O9325" s="289" t="s">
        <v>4798</v>
      </c>
      <c r="P9325" s="289" t="str">
        <f>VLOOKUP(CAT_Details[[#This Row],[Delivery Bp Customer Code]],Table6[],2,0)</f>
        <v>MY02</v>
      </c>
    </row>
    <row r="9326" spans="1:16" x14ac:dyDescent="0.25">
      <c r="A9326" s="289" t="s">
        <v>278</v>
      </c>
      <c r="B9326">
        <v>2</v>
      </c>
      <c r="C9326">
        <v>1064</v>
      </c>
      <c r="D9326">
        <v>0.8</v>
      </c>
      <c r="E9326" s="289" t="s">
        <v>20738</v>
      </c>
      <c r="F9326">
        <v>5016511743</v>
      </c>
      <c r="G9326" s="276">
        <v>45841</v>
      </c>
      <c r="H9326">
        <v>20250624747196</v>
      </c>
      <c r="I9326">
        <v>1.728</v>
      </c>
      <c r="J9326" s="289" t="s">
        <v>294</v>
      </c>
      <c r="K9326" s="289" t="s">
        <v>20739</v>
      </c>
      <c r="L9326" s="289" t="s">
        <v>275</v>
      </c>
      <c r="M9326" s="289" t="s">
        <v>20604</v>
      </c>
      <c r="N9326" s="289" t="s">
        <v>2328</v>
      </c>
      <c r="O9326" s="289" t="s">
        <v>498</v>
      </c>
      <c r="P9326" s="289" t="str">
        <f>VLOOKUP(CAT_Details[[#This Row],[Delivery Bp Customer Code]],Table6[],2,0)</f>
        <v>DK-BM01</v>
      </c>
    </row>
    <row r="9327" spans="1:16" x14ac:dyDescent="0.25">
      <c r="A9327" s="289" t="s">
        <v>278</v>
      </c>
      <c r="B9327">
        <v>3</v>
      </c>
      <c r="C9327">
        <v>1485</v>
      </c>
      <c r="D9327">
        <v>1.2</v>
      </c>
      <c r="E9327" s="289" t="s">
        <v>20740</v>
      </c>
      <c r="F9327">
        <v>5016512230</v>
      </c>
      <c r="G9327" s="276">
        <v>45841</v>
      </c>
      <c r="H9327">
        <v>20250623746903</v>
      </c>
      <c r="I9327">
        <v>1.1519999999999999</v>
      </c>
      <c r="J9327" s="289" t="s">
        <v>324</v>
      </c>
      <c r="K9327" s="289" t="s">
        <v>20741</v>
      </c>
      <c r="L9327" s="289" t="s">
        <v>275</v>
      </c>
      <c r="M9327" s="289"/>
      <c r="N9327" s="289" t="s">
        <v>399</v>
      </c>
      <c r="O9327" s="289" t="s">
        <v>498</v>
      </c>
      <c r="P9327" s="289" t="str">
        <f>VLOOKUP(CAT_Details[[#This Row],[Delivery Bp Customer Code]],Table6[],2,0)</f>
        <v>DK-BM01</v>
      </c>
    </row>
    <row r="9328" spans="1:16" x14ac:dyDescent="0.25">
      <c r="A9328" s="289" t="s">
        <v>278</v>
      </c>
      <c r="B9328">
        <v>3</v>
      </c>
      <c r="C9328">
        <v>936</v>
      </c>
      <c r="D9328">
        <v>1.2</v>
      </c>
      <c r="E9328" s="289" t="s">
        <v>20742</v>
      </c>
      <c r="F9328">
        <v>5016542062</v>
      </c>
      <c r="G9328" s="276">
        <v>45841</v>
      </c>
      <c r="H9328">
        <v>20250624747482</v>
      </c>
      <c r="I9328">
        <v>1.44</v>
      </c>
      <c r="J9328" s="289" t="s">
        <v>280</v>
      </c>
      <c r="K9328" s="289" t="s">
        <v>20743</v>
      </c>
      <c r="L9328" s="289" t="s">
        <v>275</v>
      </c>
      <c r="M9328" s="289" t="s">
        <v>20465</v>
      </c>
      <c r="N9328" s="289" t="s">
        <v>17247</v>
      </c>
      <c r="O9328" s="289" t="s">
        <v>498</v>
      </c>
      <c r="P9328" s="289" t="str">
        <f>VLOOKUP(CAT_Details[[#This Row],[Delivery Bp Customer Code]],Table6[],2,0)</f>
        <v>DK-BM01</v>
      </c>
    </row>
    <row r="9329" spans="1:16" x14ac:dyDescent="0.25">
      <c r="A9329" s="289" t="s">
        <v>278</v>
      </c>
      <c r="B9329">
        <v>4</v>
      </c>
      <c r="C9329">
        <v>2015.2</v>
      </c>
      <c r="D9329">
        <v>1.6</v>
      </c>
      <c r="E9329" s="289" t="s">
        <v>20744</v>
      </c>
      <c r="F9329">
        <v>5016542172</v>
      </c>
      <c r="G9329" s="276">
        <v>45841</v>
      </c>
      <c r="H9329">
        <v>20250626749495</v>
      </c>
      <c r="I9329">
        <v>3.6480000000000001</v>
      </c>
      <c r="J9329" s="289" t="s">
        <v>350</v>
      </c>
      <c r="K9329" s="289" t="s">
        <v>20745</v>
      </c>
      <c r="L9329" s="289" t="s">
        <v>275</v>
      </c>
      <c r="M9329" s="289" t="s">
        <v>19793</v>
      </c>
      <c r="N9329" s="289" t="s">
        <v>999</v>
      </c>
      <c r="O9329" s="289" t="s">
        <v>498</v>
      </c>
      <c r="P9329" s="289" t="str">
        <f>VLOOKUP(CAT_Details[[#This Row],[Delivery Bp Customer Code]],Table6[],2,0)</f>
        <v>DK-BM01</v>
      </c>
    </row>
    <row r="9330" spans="1:16" x14ac:dyDescent="0.25">
      <c r="A9330" s="289" t="s">
        <v>278</v>
      </c>
      <c r="B9330">
        <v>4</v>
      </c>
      <c r="C9330">
        <v>1460</v>
      </c>
      <c r="D9330">
        <v>1.6</v>
      </c>
      <c r="E9330" s="289" t="s">
        <v>20746</v>
      </c>
      <c r="F9330">
        <v>5016542441</v>
      </c>
      <c r="G9330" s="276">
        <v>45841</v>
      </c>
      <c r="H9330">
        <v>20250624747237</v>
      </c>
      <c r="I9330">
        <v>1.8819999999999999</v>
      </c>
      <c r="J9330" s="289" t="s">
        <v>324</v>
      </c>
      <c r="K9330" s="289" t="s">
        <v>20747</v>
      </c>
      <c r="L9330" s="289" t="s">
        <v>275</v>
      </c>
      <c r="M9330" s="289" t="s">
        <v>20748</v>
      </c>
      <c r="N9330" s="289" t="s">
        <v>1392</v>
      </c>
      <c r="O9330" s="289" t="s">
        <v>498</v>
      </c>
      <c r="P9330" s="289" t="str">
        <f>VLOOKUP(CAT_Details[[#This Row],[Delivery Bp Customer Code]],Table6[],2,0)</f>
        <v>DK-BM01</v>
      </c>
    </row>
    <row r="9331" spans="1:16" x14ac:dyDescent="0.25">
      <c r="A9331" s="289" t="s">
        <v>278</v>
      </c>
      <c r="B9331">
        <v>2</v>
      </c>
      <c r="C9331">
        <v>766</v>
      </c>
      <c r="D9331">
        <v>0.8</v>
      </c>
      <c r="E9331" s="289" t="s">
        <v>20749</v>
      </c>
      <c r="F9331">
        <v>5016573454</v>
      </c>
      <c r="G9331" s="276">
        <v>45841</v>
      </c>
      <c r="H9331">
        <v>20250630752000</v>
      </c>
      <c r="I9331">
        <v>1.056</v>
      </c>
      <c r="J9331" s="289" t="s">
        <v>273</v>
      </c>
      <c r="K9331" s="289" t="s">
        <v>20750</v>
      </c>
      <c r="L9331" s="289" t="s">
        <v>275</v>
      </c>
      <c r="M9331" s="289" t="s">
        <v>20751</v>
      </c>
      <c r="N9331" s="289" t="s">
        <v>15850</v>
      </c>
      <c r="O9331" s="289" t="s">
        <v>498</v>
      </c>
      <c r="P9331" s="289" t="str">
        <f>VLOOKUP(CAT_Details[[#This Row],[Delivery Bp Customer Code]],Table6[],2,0)</f>
        <v>DK-BM01</v>
      </c>
    </row>
    <row r="9332" spans="1:16" x14ac:dyDescent="0.25">
      <c r="A9332" s="289" t="s">
        <v>278</v>
      </c>
      <c r="B9332">
        <v>8</v>
      </c>
      <c r="C9332">
        <v>1442.24</v>
      </c>
      <c r="D9332">
        <v>3.2</v>
      </c>
      <c r="E9332" s="289" t="s">
        <v>20752</v>
      </c>
      <c r="F9332">
        <v>5016573492</v>
      </c>
      <c r="G9332" s="276">
        <v>45841</v>
      </c>
      <c r="H9332">
        <v>20250627750804</v>
      </c>
      <c r="I9332">
        <v>7.68</v>
      </c>
      <c r="J9332" s="289" t="s">
        <v>273</v>
      </c>
      <c r="K9332" s="289" t="s">
        <v>20753</v>
      </c>
      <c r="L9332" s="289" t="s">
        <v>275</v>
      </c>
      <c r="M9332" s="289" t="s">
        <v>20751</v>
      </c>
      <c r="N9332" s="289" t="s">
        <v>493</v>
      </c>
      <c r="O9332" s="289" t="s">
        <v>498</v>
      </c>
      <c r="P9332" s="289" t="str">
        <f>VLOOKUP(CAT_Details[[#This Row],[Delivery Bp Customer Code]],Table6[],2,0)</f>
        <v>DK-BM01</v>
      </c>
    </row>
    <row r="9333" spans="1:16" x14ac:dyDescent="0.25">
      <c r="A9333" s="289" t="s">
        <v>278</v>
      </c>
      <c r="B9333">
        <v>10</v>
      </c>
      <c r="C9333">
        <v>5300</v>
      </c>
      <c r="D9333">
        <v>4</v>
      </c>
      <c r="E9333" s="289" t="s">
        <v>20754</v>
      </c>
      <c r="F9333">
        <v>5016573591</v>
      </c>
      <c r="G9333" s="276">
        <v>45841</v>
      </c>
      <c r="H9333">
        <v>20250627751354</v>
      </c>
      <c r="I9333">
        <v>10.368</v>
      </c>
      <c r="J9333" s="289" t="s">
        <v>273</v>
      </c>
      <c r="K9333" s="289" t="s">
        <v>20755</v>
      </c>
      <c r="L9333" s="289" t="s">
        <v>275</v>
      </c>
      <c r="M9333" s="289" t="s">
        <v>20751</v>
      </c>
      <c r="N9333" s="289" t="s">
        <v>653</v>
      </c>
      <c r="O9333" s="289" t="s">
        <v>498</v>
      </c>
      <c r="P9333" s="289" t="str">
        <f>VLOOKUP(CAT_Details[[#This Row],[Delivery Bp Customer Code]],Table6[],2,0)</f>
        <v>DK-BM01</v>
      </c>
    </row>
    <row r="9334" spans="1:16" x14ac:dyDescent="0.25">
      <c r="A9334" s="289" t="s">
        <v>75</v>
      </c>
      <c r="B9334">
        <v>1</v>
      </c>
      <c r="C9334">
        <v>74</v>
      </c>
      <c r="D9334">
        <v>0.4</v>
      </c>
      <c r="E9334" s="289" t="s">
        <v>20756</v>
      </c>
      <c r="F9334">
        <v>5016527014</v>
      </c>
      <c r="G9334" s="276">
        <v>45841</v>
      </c>
      <c r="H9334">
        <v>20250623746343</v>
      </c>
      <c r="I9334">
        <v>0.57599999999999996</v>
      </c>
      <c r="J9334" s="289" t="s">
        <v>345</v>
      </c>
      <c r="K9334" s="289" t="s">
        <v>20757</v>
      </c>
      <c r="L9334" s="289" t="s">
        <v>275</v>
      </c>
      <c r="M9334" s="289" t="s">
        <v>20642</v>
      </c>
      <c r="N9334" s="289" t="s">
        <v>5824</v>
      </c>
      <c r="O9334" s="289" t="s">
        <v>5281</v>
      </c>
      <c r="P9334" s="289" t="str">
        <f>VLOOKUP(CAT_Details[[#This Row],[Delivery Bp Customer Code]],Table6[],2,0)</f>
        <v>DK-LW08</v>
      </c>
    </row>
    <row r="9335" spans="1:16" x14ac:dyDescent="0.25">
      <c r="A9335" s="289" t="s">
        <v>75</v>
      </c>
      <c r="B9335">
        <v>1</v>
      </c>
      <c r="C9335">
        <v>170</v>
      </c>
      <c r="D9335">
        <v>0.4</v>
      </c>
      <c r="E9335" s="289" t="s">
        <v>20758</v>
      </c>
      <c r="F9335">
        <v>5016527023</v>
      </c>
      <c r="G9335" s="276">
        <v>45841</v>
      </c>
      <c r="H9335">
        <v>20250625748476</v>
      </c>
      <c r="I9335">
        <v>0.48</v>
      </c>
      <c r="J9335" s="289" t="s">
        <v>324</v>
      </c>
      <c r="K9335" s="289" t="s">
        <v>20759</v>
      </c>
      <c r="L9335" s="289" t="s">
        <v>275</v>
      </c>
      <c r="M9335" s="289" t="s">
        <v>20576</v>
      </c>
      <c r="N9335" s="289" t="s">
        <v>2727</v>
      </c>
      <c r="O9335" s="289" t="s">
        <v>2173</v>
      </c>
      <c r="P9335" s="289" t="str">
        <f>VLOOKUP(CAT_Details[[#This Row],[Delivery Bp Customer Code]],Table6[],2,0)</f>
        <v>OYL1</v>
      </c>
    </row>
    <row r="9336" spans="1:16" x14ac:dyDescent="0.25">
      <c r="A9336" s="289" t="s">
        <v>75</v>
      </c>
      <c r="B9336">
        <v>1</v>
      </c>
      <c r="C9336">
        <v>15</v>
      </c>
      <c r="D9336">
        <v>7.0000000000000007E-2</v>
      </c>
      <c r="E9336" s="289" t="s">
        <v>20760</v>
      </c>
      <c r="F9336">
        <v>5016541871</v>
      </c>
      <c r="G9336" s="276">
        <v>45841</v>
      </c>
      <c r="H9336">
        <v>20250625748394</v>
      </c>
      <c r="I9336">
        <v>3.2000000000000001E-2</v>
      </c>
      <c r="J9336" s="289" t="s">
        <v>350</v>
      </c>
      <c r="K9336" s="289" t="s">
        <v>20761</v>
      </c>
      <c r="L9336" s="289" t="s">
        <v>275</v>
      </c>
      <c r="M9336" s="289"/>
      <c r="N9336" s="289" t="s">
        <v>2828</v>
      </c>
      <c r="O9336" s="289" t="s">
        <v>2173</v>
      </c>
      <c r="P9336" s="289" t="str">
        <f>VLOOKUP(CAT_Details[[#This Row],[Delivery Bp Customer Code]],Table6[],2,0)</f>
        <v>OYL1</v>
      </c>
    </row>
    <row r="9337" spans="1:16" x14ac:dyDescent="0.25">
      <c r="A9337" s="289" t="s">
        <v>75</v>
      </c>
      <c r="B9337">
        <v>1</v>
      </c>
      <c r="C9337">
        <v>50</v>
      </c>
      <c r="D9337">
        <v>0.1</v>
      </c>
      <c r="E9337" s="289" t="s">
        <v>20762</v>
      </c>
      <c r="F9337">
        <v>5016542105</v>
      </c>
      <c r="G9337" s="276">
        <v>45841</v>
      </c>
      <c r="H9337">
        <v>20250625748319</v>
      </c>
      <c r="I9337">
        <v>0.13200000000000001</v>
      </c>
      <c r="J9337" s="289" t="s">
        <v>350</v>
      </c>
      <c r="K9337" s="289" t="s">
        <v>20763</v>
      </c>
      <c r="L9337" s="289" t="s">
        <v>275</v>
      </c>
      <c r="M9337" s="289" t="s">
        <v>19793</v>
      </c>
      <c r="N9337" s="289" t="s">
        <v>5415</v>
      </c>
      <c r="O9337" s="289" t="s">
        <v>2173</v>
      </c>
      <c r="P9337" s="289" t="str">
        <f>VLOOKUP(CAT_Details[[#This Row],[Delivery Bp Customer Code]],Table6[],2,0)</f>
        <v>OYL1</v>
      </c>
    </row>
    <row r="9338" spans="1:16" x14ac:dyDescent="0.25">
      <c r="A9338" s="289" t="s">
        <v>75</v>
      </c>
      <c r="B9338">
        <v>8</v>
      </c>
      <c r="C9338">
        <v>992</v>
      </c>
      <c r="D9338">
        <v>1.6</v>
      </c>
      <c r="E9338" s="289" t="s">
        <v>20764</v>
      </c>
      <c r="F9338">
        <v>5016542162</v>
      </c>
      <c r="G9338" s="276">
        <v>45841</v>
      </c>
      <c r="H9338">
        <v>20250626749883</v>
      </c>
      <c r="I9338">
        <v>2.0350000000000001</v>
      </c>
      <c r="J9338" s="289" t="s">
        <v>350</v>
      </c>
      <c r="K9338" s="289" t="s">
        <v>20765</v>
      </c>
      <c r="L9338" s="289" t="s">
        <v>275</v>
      </c>
      <c r="M9338" s="289" t="s">
        <v>19793</v>
      </c>
      <c r="N9338" s="289" t="s">
        <v>602</v>
      </c>
      <c r="O9338" s="289" t="s">
        <v>2173</v>
      </c>
      <c r="P9338" s="289" t="str">
        <f>VLOOKUP(CAT_Details[[#This Row],[Delivery Bp Customer Code]],Table6[],2,0)</f>
        <v>OYL1</v>
      </c>
    </row>
    <row r="9339" spans="1:16" x14ac:dyDescent="0.25">
      <c r="A9339" s="289" t="s">
        <v>75</v>
      </c>
      <c r="B9339">
        <v>1</v>
      </c>
      <c r="C9339">
        <v>141</v>
      </c>
      <c r="D9339">
        <v>0.4</v>
      </c>
      <c r="E9339" s="289" t="s">
        <v>20766</v>
      </c>
      <c r="F9339">
        <v>5016542176</v>
      </c>
      <c r="G9339" s="276">
        <v>45841</v>
      </c>
      <c r="H9339">
        <v>20250624747874</v>
      </c>
      <c r="I9339">
        <v>0.48</v>
      </c>
      <c r="J9339" s="289" t="s">
        <v>280</v>
      </c>
      <c r="K9339" s="289" t="s">
        <v>20767</v>
      </c>
      <c r="L9339" s="289" t="s">
        <v>275</v>
      </c>
      <c r="M9339" s="289" t="s">
        <v>20465</v>
      </c>
      <c r="N9339" s="289" t="s">
        <v>636</v>
      </c>
      <c r="O9339" s="289" t="s">
        <v>2173</v>
      </c>
      <c r="P9339" s="289" t="str">
        <f>VLOOKUP(CAT_Details[[#This Row],[Delivery Bp Customer Code]],Table6[],2,0)</f>
        <v>OYL1</v>
      </c>
    </row>
    <row r="9340" spans="1:16" x14ac:dyDescent="0.25">
      <c r="A9340" s="289" t="s">
        <v>75</v>
      </c>
      <c r="B9340">
        <v>1</v>
      </c>
      <c r="C9340">
        <v>270</v>
      </c>
      <c r="D9340">
        <v>0.4</v>
      </c>
      <c r="E9340" s="289" t="s">
        <v>20768</v>
      </c>
      <c r="F9340">
        <v>5016542291</v>
      </c>
      <c r="G9340" s="276">
        <v>45841</v>
      </c>
      <c r="H9340">
        <v>20250625749070</v>
      </c>
      <c r="I9340">
        <v>0.432</v>
      </c>
      <c r="J9340" s="289" t="s">
        <v>350</v>
      </c>
      <c r="K9340" s="289" t="s">
        <v>20769</v>
      </c>
      <c r="L9340" s="289" t="s">
        <v>275</v>
      </c>
      <c r="M9340" s="289" t="s">
        <v>20770</v>
      </c>
      <c r="N9340" s="289" t="s">
        <v>17584</v>
      </c>
      <c r="O9340" s="289" t="s">
        <v>2173</v>
      </c>
      <c r="P9340" s="289" t="str">
        <f>VLOOKUP(CAT_Details[[#This Row],[Delivery Bp Customer Code]],Table6[],2,0)</f>
        <v>OYL1</v>
      </c>
    </row>
    <row r="9341" spans="1:16" x14ac:dyDescent="0.25">
      <c r="A9341" s="289" t="s">
        <v>75</v>
      </c>
      <c r="B9341">
        <v>18</v>
      </c>
      <c r="C9341">
        <v>8082</v>
      </c>
      <c r="D9341">
        <v>6</v>
      </c>
      <c r="E9341" s="289" t="s">
        <v>20771</v>
      </c>
      <c r="F9341">
        <v>5016542380</v>
      </c>
      <c r="G9341" s="276">
        <v>45841</v>
      </c>
      <c r="H9341">
        <v>20250626749916</v>
      </c>
      <c r="I9341">
        <v>11.52</v>
      </c>
      <c r="J9341" s="289" t="s">
        <v>324</v>
      </c>
      <c r="K9341" s="289" t="s">
        <v>20772</v>
      </c>
      <c r="L9341" s="289" t="s">
        <v>275</v>
      </c>
      <c r="M9341" s="289" t="s">
        <v>20613</v>
      </c>
      <c r="N9341" s="289" t="s">
        <v>2172</v>
      </c>
      <c r="O9341" s="289" t="s">
        <v>2173</v>
      </c>
      <c r="P9341" s="289" t="str">
        <f>VLOOKUP(CAT_Details[[#This Row],[Delivery Bp Customer Code]],Table6[],2,0)</f>
        <v>OYL1</v>
      </c>
    </row>
    <row r="9342" spans="1:16" x14ac:dyDescent="0.25">
      <c r="A9342" s="289" t="s">
        <v>75</v>
      </c>
      <c r="B9342">
        <v>1</v>
      </c>
      <c r="C9342">
        <v>39.700000000000003</v>
      </c>
      <c r="D9342">
        <v>0.2</v>
      </c>
      <c r="E9342" s="289" t="s">
        <v>20773</v>
      </c>
      <c r="F9342">
        <v>5016573270</v>
      </c>
      <c r="G9342" s="276">
        <v>45841</v>
      </c>
      <c r="H9342">
        <v>20250626749577</v>
      </c>
      <c r="I9342">
        <v>0.48</v>
      </c>
      <c r="J9342" s="289" t="s">
        <v>273</v>
      </c>
      <c r="K9342" s="289" t="s">
        <v>20774</v>
      </c>
      <c r="L9342" s="289" t="s">
        <v>275</v>
      </c>
      <c r="M9342" s="289" t="s">
        <v>20633</v>
      </c>
      <c r="N9342" s="289" t="s">
        <v>2434</v>
      </c>
      <c r="O9342" s="289" t="s">
        <v>2173</v>
      </c>
      <c r="P9342" s="289" t="str">
        <f>VLOOKUP(CAT_Details[[#This Row],[Delivery Bp Customer Code]],Table6[],2,0)</f>
        <v>OYL1</v>
      </c>
    </row>
    <row r="9343" spans="1:16" x14ac:dyDescent="0.25">
      <c r="A9343" s="289" t="s">
        <v>75</v>
      </c>
      <c r="B9343">
        <v>44</v>
      </c>
      <c r="C9343">
        <v>5280</v>
      </c>
      <c r="D9343">
        <v>13.6</v>
      </c>
      <c r="E9343" s="289" t="s">
        <v>20775</v>
      </c>
      <c r="F9343">
        <v>5016573434</v>
      </c>
      <c r="G9343" s="276">
        <v>45841</v>
      </c>
      <c r="H9343">
        <v>20250625748565</v>
      </c>
      <c r="I9343">
        <v>49.45</v>
      </c>
      <c r="J9343" s="289" t="s">
        <v>345</v>
      </c>
      <c r="K9343" s="289" t="s">
        <v>20776</v>
      </c>
      <c r="L9343" s="289" t="s">
        <v>275</v>
      </c>
      <c r="M9343" s="289" t="s">
        <v>20777</v>
      </c>
      <c r="N9343" s="289" t="s">
        <v>427</v>
      </c>
      <c r="O9343" s="289" t="s">
        <v>5281</v>
      </c>
      <c r="P9343" s="289" t="str">
        <f>VLOOKUP(CAT_Details[[#This Row],[Delivery Bp Customer Code]],Table6[],2,0)</f>
        <v>DK-LW08</v>
      </c>
    </row>
    <row r="9344" spans="1:16" x14ac:dyDescent="0.25">
      <c r="A9344" s="289" t="s">
        <v>75</v>
      </c>
      <c r="B9344">
        <v>3</v>
      </c>
      <c r="C9344">
        <v>12</v>
      </c>
      <c r="D9344">
        <v>0.3</v>
      </c>
      <c r="E9344" s="289" t="s">
        <v>20775</v>
      </c>
      <c r="F9344">
        <v>5016573436</v>
      </c>
      <c r="G9344" s="276">
        <v>45841</v>
      </c>
      <c r="H9344">
        <v>20250625748522</v>
      </c>
      <c r="I9344">
        <v>0.17299999999999999</v>
      </c>
      <c r="J9344" s="289" t="s">
        <v>345</v>
      </c>
      <c r="K9344" s="289" t="s">
        <v>20778</v>
      </c>
      <c r="L9344" s="289" t="s">
        <v>275</v>
      </c>
      <c r="M9344" s="289" t="s">
        <v>20777</v>
      </c>
      <c r="N9344" s="289" t="s">
        <v>427</v>
      </c>
      <c r="O9344" s="289" t="s">
        <v>2173</v>
      </c>
      <c r="P9344" s="289" t="str">
        <f>VLOOKUP(CAT_Details[[#This Row],[Delivery Bp Customer Code]],Table6[],2,0)</f>
        <v>OYL1</v>
      </c>
    </row>
    <row r="9345" spans="1:16" x14ac:dyDescent="0.25">
      <c r="A9345" s="289" t="s">
        <v>75</v>
      </c>
      <c r="B9345">
        <v>1</v>
      </c>
      <c r="C9345">
        <v>150</v>
      </c>
      <c r="D9345">
        <v>0.4</v>
      </c>
      <c r="E9345" s="289" t="s">
        <v>20749</v>
      </c>
      <c r="F9345">
        <v>5016573455</v>
      </c>
      <c r="G9345" s="276">
        <v>45841</v>
      </c>
      <c r="H9345">
        <v>20250630752060</v>
      </c>
      <c r="I9345">
        <v>0.33600000000000002</v>
      </c>
      <c r="J9345" s="289" t="s">
        <v>273</v>
      </c>
      <c r="K9345" s="289" t="s">
        <v>20779</v>
      </c>
      <c r="L9345" s="289" t="s">
        <v>275</v>
      </c>
      <c r="M9345" s="289" t="s">
        <v>20751</v>
      </c>
      <c r="N9345" s="289" t="s">
        <v>15850</v>
      </c>
      <c r="O9345" s="289" t="s">
        <v>2173</v>
      </c>
      <c r="P9345" s="289" t="str">
        <f>VLOOKUP(CAT_Details[[#This Row],[Delivery Bp Customer Code]],Table6[],2,0)</f>
        <v>OYL1</v>
      </c>
    </row>
    <row r="9346" spans="1:16" x14ac:dyDescent="0.25">
      <c r="A9346" s="289" t="s">
        <v>75</v>
      </c>
      <c r="B9346">
        <v>1</v>
      </c>
      <c r="C9346">
        <v>374</v>
      </c>
      <c r="D9346">
        <v>0.4</v>
      </c>
      <c r="E9346" s="289" t="s">
        <v>20780</v>
      </c>
      <c r="F9346">
        <v>5016573559</v>
      </c>
      <c r="G9346" s="276">
        <v>45841</v>
      </c>
      <c r="H9346">
        <v>20250617742814</v>
      </c>
      <c r="I9346">
        <v>0.38400000000000001</v>
      </c>
      <c r="J9346" s="289" t="s">
        <v>273</v>
      </c>
      <c r="K9346" s="289" t="s">
        <v>20781</v>
      </c>
      <c r="L9346" s="289" t="s">
        <v>275</v>
      </c>
      <c r="M9346" s="289" t="s">
        <v>20782</v>
      </c>
      <c r="N9346" s="289" t="s">
        <v>4712</v>
      </c>
      <c r="O9346" s="289" t="s">
        <v>2173</v>
      </c>
      <c r="P9346" s="289" t="str">
        <f>VLOOKUP(CAT_Details[[#This Row],[Delivery Bp Customer Code]],Table6[],2,0)</f>
        <v>OYL1</v>
      </c>
    </row>
    <row r="9347" spans="1:16" x14ac:dyDescent="0.25">
      <c r="A9347" s="289" t="s">
        <v>75</v>
      </c>
      <c r="B9347">
        <v>44</v>
      </c>
      <c r="C9347">
        <v>5280</v>
      </c>
      <c r="D9347">
        <v>13.6</v>
      </c>
      <c r="E9347" s="289" t="s">
        <v>20783</v>
      </c>
      <c r="F9347">
        <v>5016573597</v>
      </c>
      <c r="G9347" s="276">
        <v>45841</v>
      </c>
      <c r="H9347">
        <v>20250625748553</v>
      </c>
      <c r="I9347">
        <v>49.45</v>
      </c>
      <c r="J9347" s="289" t="s">
        <v>345</v>
      </c>
      <c r="K9347" s="289" t="s">
        <v>20784</v>
      </c>
      <c r="L9347" s="289" t="s">
        <v>275</v>
      </c>
      <c r="M9347" s="289"/>
      <c r="N9347" s="289" t="s">
        <v>427</v>
      </c>
      <c r="O9347" s="289" t="s">
        <v>5281</v>
      </c>
      <c r="P9347" s="289" t="str">
        <f>VLOOKUP(CAT_Details[[#This Row],[Delivery Bp Customer Code]],Table6[],2,0)</f>
        <v>DK-LW08</v>
      </c>
    </row>
    <row r="9348" spans="1:16" x14ac:dyDescent="0.25">
      <c r="A9348" s="289" t="s">
        <v>75</v>
      </c>
      <c r="B9348">
        <v>3</v>
      </c>
      <c r="C9348">
        <v>854</v>
      </c>
      <c r="D9348">
        <v>1.2</v>
      </c>
      <c r="E9348" s="289" t="s">
        <v>20785</v>
      </c>
      <c r="F9348">
        <v>5016573781</v>
      </c>
      <c r="G9348" s="276">
        <v>45841</v>
      </c>
      <c r="H9348">
        <v>20250630752057</v>
      </c>
      <c r="I9348">
        <v>3.552</v>
      </c>
      <c r="J9348" s="289" t="s">
        <v>273</v>
      </c>
      <c r="K9348" s="289" t="s">
        <v>20786</v>
      </c>
      <c r="L9348" s="289" t="s">
        <v>275</v>
      </c>
      <c r="M9348" s="289" t="s">
        <v>20782</v>
      </c>
      <c r="N9348" s="289" t="s">
        <v>2431</v>
      </c>
      <c r="O9348" s="289" t="s">
        <v>2173</v>
      </c>
      <c r="P9348" s="289" t="str">
        <f>VLOOKUP(CAT_Details[[#This Row],[Delivery Bp Customer Code]],Table6[],2,0)</f>
        <v>OYL1</v>
      </c>
    </row>
    <row r="9349" spans="1:16" x14ac:dyDescent="0.25">
      <c r="A9349" s="289" t="s">
        <v>17052</v>
      </c>
      <c r="B9349">
        <v>2</v>
      </c>
      <c r="C9349">
        <v>1387.33</v>
      </c>
      <c r="D9349">
        <v>1.25</v>
      </c>
      <c r="E9349" s="289" t="s">
        <v>20787</v>
      </c>
      <c r="F9349">
        <v>5016527027</v>
      </c>
      <c r="G9349" s="276">
        <v>45841</v>
      </c>
      <c r="H9349">
        <v>20250624747511</v>
      </c>
      <c r="I9349">
        <v>1.8</v>
      </c>
      <c r="J9349" s="289" t="s">
        <v>345</v>
      </c>
      <c r="K9349" s="289" t="s">
        <v>20788</v>
      </c>
      <c r="L9349" s="289" t="s">
        <v>280</v>
      </c>
      <c r="M9349" s="289" t="s">
        <v>20789</v>
      </c>
      <c r="N9349" s="289" t="s">
        <v>18695</v>
      </c>
      <c r="O9349" s="289" t="s">
        <v>18284</v>
      </c>
      <c r="P9349" s="289">
        <f>VLOOKUP(CAT_Details[[#This Row],[Delivery Bp Customer Code]],Table6[],2,0)</f>
        <v>3705</v>
      </c>
    </row>
    <row r="9350" spans="1:16" x14ac:dyDescent="0.25">
      <c r="A9350" s="289" t="s">
        <v>17052</v>
      </c>
      <c r="B9350">
        <v>5</v>
      </c>
      <c r="C9350">
        <v>475</v>
      </c>
      <c r="D9350">
        <v>2</v>
      </c>
      <c r="E9350" s="289" t="s">
        <v>20790</v>
      </c>
      <c r="F9350">
        <v>5016527492</v>
      </c>
      <c r="G9350" s="276">
        <v>45841</v>
      </c>
      <c r="H9350">
        <v>20250624747683</v>
      </c>
      <c r="I9350">
        <v>5.76</v>
      </c>
      <c r="J9350" s="289" t="s">
        <v>345</v>
      </c>
      <c r="K9350" s="289" t="s">
        <v>20791</v>
      </c>
      <c r="L9350" s="289" t="s">
        <v>280</v>
      </c>
      <c r="M9350" s="289" t="s">
        <v>20642</v>
      </c>
      <c r="N9350" s="289" t="s">
        <v>512</v>
      </c>
      <c r="O9350" s="289" t="s">
        <v>18284</v>
      </c>
      <c r="P9350" s="289">
        <f>VLOOKUP(CAT_Details[[#This Row],[Delivery Bp Customer Code]],Table6[],2,0)</f>
        <v>3705</v>
      </c>
    </row>
    <row r="9351" spans="1:16" x14ac:dyDescent="0.25">
      <c r="A9351" s="289" t="s">
        <v>17052</v>
      </c>
      <c r="B9351">
        <v>1</v>
      </c>
      <c r="C9351">
        <v>2</v>
      </c>
      <c r="D9351">
        <v>0.03</v>
      </c>
      <c r="E9351" s="289" t="s">
        <v>20792</v>
      </c>
      <c r="F9351">
        <v>5016542171</v>
      </c>
      <c r="G9351" s="276">
        <v>45841</v>
      </c>
      <c r="H9351">
        <v>20250626750336</v>
      </c>
      <c r="I9351">
        <v>1.0999999999999999E-2</v>
      </c>
      <c r="J9351" s="289" t="s">
        <v>275</v>
      </c>
      <c r="K9351" s="289" t="s">
        <v>20793</v>
      </c>
      <c r="L9351" s="289" t="s">
        <v>280</v>
      </c>
      <c r="M9351" s="289" t="s">
        <v>20352</v>
      </c>
      <c r="N9351" s="289" t="s">
        <v>18880</v>
      </c>
      <c r="O9351" s="289" t="s">
        <v>18284</v>
      </c>
      <c r="P9351" s="289">
        <f>VLOOKUP(CAT_Details[[#This Row],[Delivery Bp Customer Code]],Table6[],2,0)</f>
        <v>3705</v>
      </c>
    </row>
    <row r="9352" spans="1:16" x14ac:dyDescent="0.25">
      <c r="A9352" s="289" t="s">
        <v>17052</v>
      </c>
      <c r="B9352">
        <v>7</v>
      </c>
      <c r="C9352">
        <v>1170.4000000000001</v>
      </c>
      <c r="D9352">
        <v>2.92</v>
      </c>
      <c r="E9352" s="289" t="s">
        <v>20794</v>
      </c>
      <c r="F9352">
        <v>5016542503</v>
      </c>
      <c r="G9352" s="276">
        <v>45841</v>
      </c>
      <c r="H9352">
        <v>20250625748554</v>
      </c>
      <c r="I9352">
        <v>9.1039999999999992</v>
      </c>
      <c r="J9352" s="289" t="s">
        <v>275</v>
      </c>
      <c r="K9352" s="289" t="s">
        <v>20795</v>
      </c>
      <c r="L9352" s="289" t="s">
        <v>280</v>
      </c>
      <c r="M9352" s="289" t="s">
        <v>20352</v>
      </c>
      <c r="N9352" s="289" t="s">
        <v>20796</v>
      </c>
      <c r="O9352" s="289" t="s">
        <v>18284</v>
      </c>
      <c r="P9352" s="289">
        <f>VLOOKUP(CAT_Details[[#This Row],[Delivery Bp Customer Code]],Table6[],2,0)</f>
        <v>3705</v>
      </c>
    </row>
    <row r="9353" spans="1:16" x14ac:dyDescent="0.25">
      <c r="A9353" s="289" t="s">
        <v>17052</v>
      </c>
      <c r="B9353">
        <v>2</v>
      </c>
      <c r="C9353">
        <v>42</v>
      </c>
      <c r="D9353">
        <v>0.6</v>
      </c>
      <c r="E9353" s="289" t="s">
        <v>20797</v>
      </c>
      <c r="F9353">
        <v>5016558678</v>
      </c>
      <c r="G9353" s="276">
        <v>45841</v>
      </c>
      <c r="H9353">
        <v>20250626750131</v>
      </c>
      <c r="I9353">
        <v>0.64100000000000001</v>
      </c>
      <c r="J9353" s="289" t="s">
        <v>302</v>
      </c>
      <c r="K9353" s="289" t="s">
        <v>20798</v>
      </c>
      <c r="L9353" s="289" t="s">
        <v>280</v>
      </c>
      <c r="M9353" s="289" t="s">
        <v>20576</v>
      </c>
      <c r="N9353" s="289" t="s">
        <v>20799</v>
      </c>
      <c r="O9353" s="289" t="s">
        <v>18284</v>
      </c>
      <c r="P9353" s="289">
        <f>VLOOKUP(CAT_Details[[#This Row],[Delivery Bp Customer Code]],Table6[],2,0)</f>
        <v>3705</v>
      </c>
    </row>
    <row r="9354" spans="1:16" x14ac:dyDescent="0.25">
      <c r="A9354" s="289" t="s">
        <v>17052</v>
      </c>
      <c r="B9354">
        <v>1</v>
      </c>
      <c r="C9354">
        <v>140</v>
      </c>
      <c r="D9354">
        <v>0.4</v>
      </c>
      <c r="E9354" s="289" t="s">
        <v>20775</v>
      </c>
      <c r="F9354">
        <v>5016573433</v>
      </c>
      <c r="G9354" s="276">
        <v>45841</v>
      </c>
      <c r="H9354">
        <v>20250625748534</v>
      </c>
      <c r="I9354">
        <v>0.86399999999999999</v>
      </c>
      <c r="J9354" s="289" t="s">
        <v>345</v>
      </c>
      <c r="K9354" s="289" t="s">
        <v>20800</v>
      </c>
      <c r="L9354" s="289" t="s">
        <v>280</v>
      </c>
      <c r="M9354" s="289" t="s">
        <v>20777</v>
      </c>
      <c r="N9354" s="289" t="s">
        <v>427</v>
      </c>
      <c r="O9354" s="289" t="s">
        <v>18284</v>
      </c>
      <c r="P9354" s="289">
        <f>VLOOKUP(CAT_Details[[#This Row],[Delivery Bp Customer Code]],Table6[],2,0)</f>
        <v>3705</v>
      </c>
    </row>
    <row r="9355" spans="1:16" x14ac:dyDescent="0.25">
      <c r="A9355" s="289" t="s">
        <v>874</v>
      </c>
      <c r="B9355">
        <v>56</v>
      </c>
      <c r="C9355">
        <v>7680</v>
      </c>
      <c r="D9355">
        <v>13.6</v>
      </c>
      <c r="E9355" s="289" t="s">
        <v>20801</v>
      </c>
      <c r="F9355">
        <v>5016573547</v>
      </c>
      <c r="G9355" s="276">
        <v>45841</v>
      </c>
      <c r="H9355">
        <v>20250618743490</v>
      </c>
      <c r="I9355">
        <v>44.954000000000001</v>
      </c>
      <c r="J9355" s="289" t="s">
        <v>345</v>
      </c>
      <c r="K9355" s="289" t="s">
        <v>20802</v>
      </c>
      <c r="L9355" s="289" t="s">
        <v>275</v>
      </c>
      <c r="M9355" s="289"/>
      <c r="N9355" s="289" t="s">
        <v>427</v>
      </c>
      <c r="O9355" s="289" t="s">
        <v>1014</v>
      </c>
      <c r="P9355" s="289" t="str">
        <f>VLOOKUP(CAT_Details[[#This Row],[Delivery Bp Customer Code]],Table6[],2,0)</f>
        <v>MZ07</v>
      </c>
    </row>
    <row r="9356" spans="1:16" x14ac:dyDescent="0.25">
      <c r="A9356" s="289" t="s">
        <v>3771</v>
      </c>
      <c r="B9356">
        <v>19</v>
      </c>
      <c r="C9356">
        <v>1032</v>
      </c>
      <c r="D9356">
        <v>15.2</v>
      </c>
      <c r="E9356" s="289" t="s">
        <v>20803</v>
      </c>
      <c r="F9356">
        <v>5016527004</v>
      </c>
      <c r="G9356" s="276">
        <v>45841</v>
      </c>
      <c r="H9356">
        <v>20250624748008</v>
      </c>
      <c r="I9356">
        <v>25.536000000000001</v>
      </c>
      <c r="J9356" s="289" t="s">
        <v>324</v>
      </c>
      <c r="K9356" s="289" t="s">
        <v>20804</v>
      </c>
      <c r="L9356" s="289" t="s">
        <v>275</v>
      </c>
      <c r="M9356" s="289" t="s">
        <v>20805</v>
      </c>
      <c r="N9356" s="289" t="s">
        <v>4100</v>
      </c>
      <c r="O9356" s="289" t="s">
        <v>3332</v>
      </c>
      <c r="P9356" s="289">
        <f>VLOOKUP(CAT_Details[[#This Row],[Delivery Bp Customer Code]],Table6[],2,0)</f>
        <v>3402</v>
      </c>
    </row>
    <row r="9357" spans="1:16" x14ac:dyDescent="0.25">
      <c r="A9357" s="289" t="s">
        <v>3329</v>
      </c>
      <c r="B9357">
        <v>2</v>
      </c>
      <c r="C9357">
        <v>391</v>
      </c>
      <c r="D9357">
        <v>0.8</v>
      </c>
      <c r="E9357" s="289" t="s">
        <v>20806</v>
      </c>
      <c r="F9357">
        <v>5016495881</v>
      </c>
      <c r="G9357" s="276">
        <v>45841</v>
      </c>
      <c r="H9357">
        <v>20250619744990</v>
      </c>
      <c r="I9357">
        <v>1.056</v>
      </c>
      <c r="J9357" s="289" t="s">
        <v>317</v>
      </c>
      <c r="K9357" s="289" t="s">
        <v>20807</v>
      </c>
      <c r="L9357" s="289" t="s">
        <v>275</v>
      </c>
      <c r="M9357" s="289" t="s">
        <v>20331</v>
      </c>
      <c r="N9357" s="289" t="s">
        <v>16210</v>
      </c>
      <c r="O9357" s="289" t="s">
        <v>3332</v>
      </c>
      <c r="P9357" s="289">
        <f>VLOOKUP(CAT_Details[[#This Row],[Delivery Bp Customer Code]],Table6[],2,0)</f>
        <v>3402</v>
      </c>
    </row>
    <row r="9358" spans="1:16" x14ac:dyDescent="0.25">
      <c r="A9358" s="289" t="s">
        <v>3329</v>
      </c>
      <c r="B9358">
        <v>7</v>
      </c>
      <c r="C9358">
        <v>1661</v>
      </c>
      <c r="D9358">
        <v>2.4</v>
      </c>
      <c r="E9358" s="289" t="s">
        <v>20808</v>
      </c>
      <c r="F9358">
        <v>5016495994</v>
      </c>
      <c r="G9358" s="276">
        <v>45841</v>
      </c>
      <c r="H9358">
        <v>20250623746382</v>
      </c>
      <c r="I9358">
        <v>5.76</v>
      </c>
      <c r="J9358" s="289" t="s">
        <v>317</v>
      </c>
      <c r="K9358" s="289" t="s">
        <v>20809</v>
      </c>
      <c r="L9358" s="289" t="s">
        <v>275</v>
      </c>
      <c r="M9358" s="289" t="s">
        <v>20810</v>
      </c>
      <c r="N9358" s="289" t="s">
        <v>3966</v>
      </c>
      <c r="O9358" s="289" t="s">
        <v>3332</v>
      </c>
      <c r="P9358" s="289">
        <f>VLOOKUP(CAT_Details[[#This Row],[Delivery Bp Customer Code]],Table6[],2,0)</f>
        <v>3402</v>
      </c>
    </row>
    <row r="9359" spans="1:16" x14ac:dyDescent="0.25">
      <c r="A9359" s="289" t="s">
        <v>3329</v>
      </c>
      <c r="B9359">
        <v>2</v>
      </c>
      <c r="C9359">
        <v>83</v>
      </c>
      <c r="D9359">
        <v>0.67</v>
      </c>
      <c r="E9359" s="289" t="s">
        <v>20811</v>
      </c>
      <c r="F9359">
        <v>5016496027</v>
      </c>
      <c r="G9359" s="276">
        <v>45841</v>
      </c>
      <c r="H9359">
        <v>20250619744328</v>
      </c>
      <c r="I9359">
        <v>0.56599999999999995</v>
      </c>
      <c r="J9359" s="289" t="s">
        <v>317</v>
      </c>
      <c r="K9359" s="289" t="s">
        <v>20812</v>
      </c>
      <c r="L9359" s="289" t="s">
        <v>275</v>
      </c>
      <c r="M9359" s="289" t="s">
        <v>20331</v>
      </c>
      <c r="N9359" s="289" t="s">
        <v>4189</v>
      </c>
      <c r="O9359" s="289" t="s">
        <v>3332</v>
      </c>
      <c r="P9359" s="289">
        <f>VLOOKUP(CAT_Details[[#This Row],[Delivery Bp Customer Code]],Table6[],2,0)</f>
        <v>3402</v>
      </c>
    </row>
    <row r="9360" spans="1:16" x14ac:dyDescent="0.25">
      <c r="A9360" s="289" t="s">
        <v>3329</v>
      </c>
      <c r="B9360">
        <v>3</v>
      </c>
      <c r="C9360">
        <v>506</v>
      </c>
      <c r="D9360">
        <v>1.2</v>
      </c>
      <c r="E9360" s="289" t="s">
        <v>20813</v>
      </c>
      <c r="F9360">
        <v>5016511390</v>
      </c>
      <c r="G9360" s="276">
        <v>45841</v>
      </c>
      <c r="H9360">
        <v>20250623746528</v>
      </c>
      <c r="I9360">
        <v>2.88</v>
      </c>
      <c r="J9360" s="289" t="s">
        <v>294</v>
      </c>
      <c r="K9360" s="289" t="s">
        <v>20814</v>
      </c>
      <c r="L9360" s="289" t="s">
        <v>275</v>
      </c>
      <c r="M9360" s="289" t="s">
        <v>20815</v>
      </c>
      <c r="N9360" s="289" t="s">
        <v>555</v>
      </c>
      <c r="O9360" s="289" t="s">
        <v>3332</v>
      </c>
      <c r="P9360" s="289">
        <f>VLOOKUP(CAT_Details[[#This Row],[Delivery Bp Customer Code]],Table6[],2,0)</f>
        <v>3402</v>
      </c>
    </row>
    <row r="9361" spans="1:16" x14ac:dyDescent="0.25">
      <c r="A9361" s="289" t="s">
        <v>3329</v>
      </c>
      <c r="B9361">
        <v>2</v>
      </c>
      <c r="C9361">
        <v>128</v>
      </c>
      <c r="D9361">
        <v>0.8</v>
      </c>
      <c r="E9361" s="289" t="s">
        <v>20816</v>
      </c>
      <c r="F9361">
        <v>5016541888</v>
      </c>
      <c r="G9361" s="276">
        <v>45841</v>
      </c>
      <c r="H9361">
        <v>20250626749521</v>
      </c>
      <c r="I9361">
        <v>1.9390000000000001</v>
      </c>
      <c r="J9361" s="289" t="s">
        <v>350</v>
      </c>
      <c r="K9361" s="289" t="s">
        <v>20817</v>
      </c>
      <c r="L9361" s="289" t="s">
        <v>275</v>
      </c>
      <c r="M9361" s="289" t="s">
        <v>20770</v>
      </c>
      <c r="N9361" s="289" t="s">
        <v>690</v>
      </c>
      <c r="O9361" s="289" t="s">
        <v>3332</v>
      </c>
      <c r="P9361" s="289">
        <f>VLOOKUP(CAT_Details[[#This Row],[Delivery Bp Customer Code]],Table6[],2,0)</f>
        <v>3402</v>
      </c>
    </row>
    <row r="9362" spans="1:16" x14ac:dyDescent="0.25">
      <c r="A9362" s="289" t="s">
        <v>3329</v>
      </c>
      <c r="B9362">
        <v>14</v>
      </c>
      <c r="C9362">
        <v>6208</v>
      </c>
      <c r="D9362">
        <v>5.6</v>
      </c>
      <c r="E9362" s="289" t="s">
        <v>20818</v>
      </c>
      <c r="F9362">
        <v>5016541899</v>
      </c>
      <c r="G9362" s="276">
        <v>45841</v>
      </c>
      <c r="H9362">
        <v>20250626749893</v>
      </c>
      <c r="I9362">
        <v>8.0640000000000001</v>
      </c>
      <c r="J9362" s="289" t="s">
        <v>350</v>
      </c>
      <c r="K9362" s="289" t="s">
        <v>20819</v>
      </c>
      <c r="L9362" s="289" t="s">
        <v>275</v>
      </c>
      <c r="M9362" s="289" t="s">
        <v>20820</v>
      </c>
      <c r="N9362" s="289" t="s">
        <v>3793</v>
      </c>
      <c r="O9362" s="289" t="s">
        <v>3332</v>
      </c>
      <c r="P9362" s="289">
        <f>VLOOKUP(CAT_Details[[#This Row],[Delivery Bp Customer Code]],Table6[],2,0)</f>
        <v>3402</v>
      </c>
    </row>
    <row r="9363" spans="1:16" x14ac:dyDescent="0.25">
      <c r="A9363" s="289" t="s">
        <v>3329</v>
      </c>
      <c r="B9363">
        <v>1</v>
      </c>
      <c r="C9363">
        <v>50</v>
      </c>
      <c r="D9363">
        <v>0.2</v>
      </c>
      <c r="E9363" s="289" t="s">
        <v>20821</v>
      </c>
      <c r="F9363">
        <v>5016541965</v>
      </c>
      <c r="G9363" s="276">
        <v>45841</v>
      </c>
      <c r="H9363">
        <v>20250625748343</v>
      </c>
      <c r="I9363">
        <v>0.33600000000000002</v>
      </c>
      <c r="J9363" s="289" t="s">
        <v>350</v>
      </c>
      <c r="K9363" s="289" t="s">
        <v>20822</v>
      </c>
      <c r="L9363" s="289" t="s">
        <v>275</v>
      </c>
      <c r="M9363" s="289" t="s">
        <v>19793</v>
      </c>
      <c r="N9363" s="289" t="s">
        <v>3661</v>
      </c>
      <c r="O9363" s="289" t="s">
        <v>3332</v>
      </c>
      <c r="P9363" s="289">
        <f>VLOOKUP(CAT_Details[[#This Row],[Delivery Bp Customer Code]],Table6[],2,0)</f>
        <v>3402</v>
      </c>
    </row>
    <row r="9364" spans="1:16" x14ac:dyDescent="0.25">
      <c r="A9364" s="289" t="s">
        <v>3329</v>
      </c>
      <c r="B9364">
        <v>6</v>
      </c>
      <c r="C9364">
        <v>785</v>
      </c>
      <c r="D9364">
        <v>2.37</v>
      </c>
      <c r="E9364" s="289" t="s">
        <v>20762</v>
      </c>
      <c r="F9364">
        <v>5016542103</v>
      </c>
      <c r="G9364" s="276">
        <v>45841</v>
      </c>
      <c r="H9364">
        <v>20250625748686</v>
      </c>
      <c r="I9364">
        <v>5.2160000000000002</v>
      </c>
      <c r="J9364" s="289" t="s">
        <v>350</v>
      </c>
      <c r="K9364" s="289" t="s">
        <v>20823</v>
      </c>
      <c r="L9364" s="289" t="s">
        <v>275</v>
      </c>
      <c r="M9364" s="289" t="s">
        <v>19793</v>
      </c>
      <c r="N9364" s="289" t="s">
        <v>5415</v>
      </c>
      <c r="O9364" s="289" t="s">
        <v>3332</v>
      </c>
      <c r="P9364" s="289">
        <f>VLOOKUP(CAT_Details[[#This Row],[Delivery Bp Customer Code]],Table6[],2,0)</f>
        <v>3402</v>
      </c>
    </row>
    <row r="9365" spans="1:16" x14ac:dyDescent="0.25">
      <c r="A9365" s="289" t="s">
        <v>3329</v>
      </c>
      <c r="B9365">
        <v>1</v>
      </c>
      <c r="C9365">
        <v>107</v>
      </c>
      <c r="D9365">
        <v>0.4</v>
      </c>
      <c r="E9365" s="289" t="s">
        <v>20824</v>
      </c>
      <c r="F9365">
        <v>5016542122</v>
      </c>
      <c r="G9365" s="276">
        <v>45841</v>
      </c>
      <c r="H9365">
        <v>20250625748175</v>
      </c>
      <c r="I9365">
        <v>0.91200000000000003</v>
      </c>
      <c r="J9365" s="289" t="s">
        <v>350</v>
      </c>
      <c r="K9365" s="289" t="s">
        <v>20825</v>
      </c>
      <c r="L9365" s="289" t="s">
        <v>275</v>
      </c>
      <c r="M9365" s="289" t="s">
        <v>19793</v>
      </c>
      <c r="N9365" s="289" t="s">
        <v>15910</v>
      </c>
      <c r="O9365" s="289" t="s">
        <v>3332</v>
      </c>
      <c r="P9365" s="289">
        <f>VLOOKUP(CAT_Details[[#This Row],[Delivery Bp Customer Code]],Table6[],2,0)</f>
        <v>3402</v>
      </c>
    </row>
    <row r="9366" spans="1:16" x14ac:dyDescent="0.25">
      <c r="A9366" s="289" t="s">
        <v>3329</v>
      </c>
      <c r="B9366">
        <v>24</v>
      </c>
      <c r="C9366">
        <v>597</v>
      </c>
      <c r="D9366">
        <v>1.9</v>
      </c>
      <c r="E9366" s="289" t="s">
        <v>20826</v>
      </c>
      <c r="F9366">
        <v>5016542154</v>
      </c>
      <c r="G9366" s="276">
        <v>45841</v>
      </c>
      <c r="H9366">
        <v>20250626749743</v>
      </c>
      <c r="I9366">
        <v>1.236</v>
      </c>
      <c r="J9366" s="289" t="s">
        <v>350</v>
      </c>
      <c r="K9366" s="289" t="s">
        <v>20827</v>
      </c>
      <c r="L9366" s="289" t="s">
        <v>275</v>
      </c>
      <c r="M9366" s="289" t="s">
        <v>20618</v>
      </c>
      <c r="N9366" s="289" t="s">
        <v>446</v>
      </c>
      <c r="O9366" s="289" t="s">
        <v>3332</v>
      </c>
      <c r="P9366" s="289">
        <f>VLOOKUP(CAT_Details[[#This Row],[Delivery Bp Customer Code]],Table6[],2,0)</f>
        <v>3402</v>
      </c>
    </row>
    <row r="9367" spans="1:16" x14ac:dyDescent="0.25">
      <c r="A9367" s="289" t="s">
        <v>3329</v>
      </c>
      <c r="B9367">
        <v>1</v>
      </c>
      <c r="C9367">
        <v>95.1</v>
      </c>
      <c r="D9367">
        <v>0.2</v>
      </c>
      <c r="E9367" s="289" t="s">
        <v>20828</v>
      </c>
      <c r="F9367">
        <v>5016542190</v>
      </c>
      <c r="G9367" s="276">
        <v>45841</v>
      </c>
      <c r="H9367">
        <v>20250626749914</v>
      </c>
      <c r="I9367">
        <v>0.38400000000000001</v>
      </c>
      <c r="J9367" s="289" t="s">
        <v>350</v>
      </c>
      <c r="K9367" s="289" t="s">
        <v>20829</v>
      </c>
      <c r="L9367" s="289" t="s">
        <v>275</v>
      </c>
      <c r="M9367" s="289" t="s">
        <v>19793</v>
      </c>
      <c r="N9367" s="289" t="s">
        <v>743</v>
      </c>
      <c r="O9367" s="289" t="s">
        <v>3332</v>
      </c>
      <c r="P9367" s="289">
        <f>VLOOKUP(CAT_Details[[#This Row],[Delivery Bp Customer Code]],Table6[],2,0)</f>
        <v>3402</v>
      </c>
    </row>
    <row r="9368" spans="1:16" x14ac:dyDescent="0.25">
      <c r="A9368" s="289" t="s">
        <v>3329</v>
      </c>
      <c r="B9368">
        <v>1</v>
      </c>
      <c r="C9368">
        <v>255</v>
      </c>
      <c r="D9368">
        <v>0.2</v>
      </c>
      <c r="E9368" s="289" t="s">
        <v>20830</v>
      </c>
      <c r="F9368">
        <v>5016542438</v>
      </c>
      <c r="G9368" s="276">
        <v>45841</v>
      </c>
      <c r="H9368">
        <v>20250618744038</v>
      </c>
      <c r="I9368">
        <v>0.40799999999999997</v>
      </c>
      <c r="J9368" s="289" t="s">
        <v>350</v>
      </c>
      <c r="K9368" s="289" t="s">
        <v>20831</v>
      </c>
      <c r="L9368" s="289" t="s">
        <v>275</v>
      </c>
      <c r="M9368" s="289" t="s">
        <v>20561</v>
      </c>
      <c r="N9368" s="289" t="s">
        <v>544</v>
      </c>
      <c r="O9368" s="289" t="s">
        <v>3332</v>
      </c>
      <c r="P9368" s="289">
        <f>VLOOKUP(CAT_Details[[#This Row],[Delivery Bp Customer Code]],Table6[],2,0)</f>
        <v>3402</v>
      </c>
    </row>
    <row r="9369" spans="1:16" x14ac:dyDescent="0.25">
      <c r="A9369" s="289" t="s">
        <v>3329</v>
      </c>
      <c r="B9369">
        <v>38</v>
      </c>
      <c r="C9369">
        <v>3040</v>
      </c>
      <c r="D9369">
        <v>13.6</v>
      </c>
      <c r="E9369" s="289" t="s">
        <v>20832</v>
      </c>
      <c r="F9369">
        <v>5016573478</v>
      </c>
      <c r="G9369" s="276">
        <v>45841</v>
      </c>
      <c r="H9369">
        <v>20250627750622</v>
      </c>
      <c r="I9369">
        <v>45.6</v>
      </c>
      <c r="J9369" s="289" t="s">
        <v>350</v>
      </c>
      <c r="K9369" s="289" t="s">
        <v>20833</v>
      </c>
      <c r="L9369" s="289" t="s">
        <v>275</v>
      </c>
      <c r="M9369" s="289"/>
      <c r="N9369" s="289" t="s">
        <v>3433</v>
      </c>
      <c r="O9369" s="289" t="s">
        <v>3332</v>
      </c>
      <c r="P9369" s="289">
        <f>VLOOKUP(CAT_Details[[#This Row],[Delivery Bp Customer Code]],Table6[],2,0)</f>
        <v>3402</v>
      </c>
    </row>
    <row r="9370" spans="1:16" x14ac:dyDescent="0.25">
      <c r="A9370" s="289" t="s">
        <v>3329</v>
      </c>
      <c r="B9370">
        <v>4</v>
      </c>
      <c r="C9370">
        <v>702</v>
      </c>
      <c r="D9370">
        <v>1.96</v>
      </c>
      <c r="E9370" s="289" t="s">
        <v>20834</v>
      </c>
      <c r="F9370">
        <v>5016573758</v>
      </c>
      <c r="G9370" s="276">
        <v>45841</v>
      </c>
      <c r="H9370">
        <v>20250630751749</v>
      </c>
      <c r="I9370">
        <v>5.0220000000000002</v>
      </c>
      <c r="J9370" s="289" t="s">
        <v>273</v>
      </c>
      <c r="K9370" s="289" t="s">
        <v>20835</v>
      </c>
      <c r="L9370" s="289" t="s">
        <v>275</v>
      </c>
      <c r="M9370" s="289" t="s">
        <v>20722</v>
      </c>
      <c r="N9370" s="289" t="s">
        <v>519</v>
      </c>
      <c r="O9370" s="289" t="s">
        <v>3332</v>
      </c>
      <c r="P9370" s="289">
        <f>VLOOKUP(CAT_Details[[#This Row],[Delivery Bp Customer Code]],Table6[],2,0)</f>
        <v>3402</v>
      </c>
    </row>
    <row r="9371" spans="1:16" x14ac:dyDescent="0.25">
      <c r="A9371" s="289" t="s">
        <v>707</v>
      </c>
      <c r="B9371">
        <v>19</v>
      </c>
      <c r="C9371">
        <v>3135.04</v>
      </c>
      <c r="D9371">
        <v>7.98</v>
      </c>
      <c r="E9371" s="289" t="s">
        <v>20836</v>
      </c>
      <c r="F9371">
        <v>5016594406</v>
      </c>
      <c r="G9371" s="276">
        <v>45841</v>
      </c>
      <c r="I9371">
        <v>10.82</v>
      </c>
      <c r="J9371" s="289" t="s">
        <v>350</v>
      </c>
      <c r="K9371" s="289" t="s">
        <v>20837</v>
      </c>
      <c r="L9371" s="289" t="s">
        <v>273</v>
      </c>
      <c r="M9371" s="289" t="s">
        <v>20838</v>
      </c>
      <c r="N9371" s="289" t="s">
        <v>15057</v>
      </c>
      <c r="O9371" s="289" t="s">
        <v>711</v>
      </c>
      <c r="P9371" s="289" t="str">
        <f>VLOOKUP(CAT_Details[[#This Row],[Delivery Bp Customer Code]],Table6[],2,0)</f>
        <v>No Loc</v>
      </c>
    </row>
    <row r="9372" spans="1:16" x14ac:dyDescent="0.25">
      <c r="A9372" s="289" t="s">
        <v>707</v>
      </c>
      <c r="B9372">
        <v>3</v>
      </c>
      <c r="C9372">
        <v>1096</v>
      </c>
      <c r="D9372">
        <v>0.6</v>
      </c>
      <c r="E9372" s="289" t="s">
        <v>20839</v>
      </c>
      <c r="F9372">
        <v>5016595040</v>
      </c>
      <c r="G9372" s="276">
        <v>45841</v>
      </c>
      <c r="I9372">
        <v>7.1999999999999995E-2</v>
      </c>
      <c r="J9372" s="289" t="s">
        <v>350</v>
      </c>
      <c r="K9372" s="289" t="s">
        <v>20840</v>
      </c>
      <c r="L9372" s="289" t="s">
        <v>273</v>
      </c>
      <c r="M9372" s="289" t="s">
        <v>20841</v>
      </c>
      <c r="N9372" s="289" t="s">
        <v>20842</v>
      </c>
      <c r="O9372" s="289" t="s">
        <v>711</v>
      </c>
      <c r="P9372" s="289" t="str">
        <f>VLOOKUP(CAT_Details[[#This Row],[Delivery Bp Customer Code]],Table6[],2,0)</f>
        <v>No Loc</v>
      </c>
    </row>
    <row r="9373" spans="1:16" x14ac:dyDescent="0.25">
      <c r="A9373" s="289" t="s">
        <v>76</v>
      </c>
      <c r="B9373">
        <v>1</v>
      </c>
      <c r="C9373">
        <v>785</v>
      </c>
      <c r="D9373">
        <v>0.46</v>
      </c>
      <c r="E9373" s="289" t="s">
        <v>20843</v>
      </c>
      <c r="F9373">
        <v>5016527375</v>
      </c>
      <c r="G9373" s="276">
        <v>45841</v>
      </c>
      <c r="H9373">
        <v>20250619745199</v>
      </c>
      <c r="I9373">
        <v>1.0189999999999999</v>
      </c>
      <c r="J9373" s="289" t="s">
        <v>294</v>
      </c>
      <c r="K9373" s="289" t="s">
        <v>20844</v>
      </c>
      <c r="L9373" s="289" t="s">
        <v>275</v>
      </c>
      <c r="M9373" s="289"/>
      <c r="N9373" s="289" t="s">
        <v>3907</v>
      </c>
      <c r="O9373" s="289" t="s">
        <v>16049</v>
      </c>
      <c r="P9373" s="289" t="str">
        <f>VLOOKUP(CAT_Details[[#This Row],[Delivery Bp Customer Code]],Table6[],2,0)</f>
        <v>MZ02</v>
      </c>
    </row>
    <row r="9374" spans="1:16" x14ac:dyDescent="0.25">
      <c r="A9374" s="289" t="s">
        <v>76</v>
      </c>
      <c r="B9374">
        <v>1</v>
      </c>
      <c r="C9374">
        <v>30</v>
      </c>
      <c r="D9374">
        <v>0.2</v>
      </c>
      <c r="E9374" s="289" t="s">
        <v>20845</v>
      </c>
      <c r="F9374">
        <v>5016527544</v>
      </c>
      <c r="G9374" s="276">
        <v>45841</v>
      </c>
      <c r="H9374">
        <v>20250623746741</v>
      </c>
      <c r="I9374">
        <v>0.14399999999999999</v>
      </c>
      <c r="J9374" s="289" t="s">
        <v>324</v>
      </c>
      <c r="K9374" s="289" t="s">
        <v>20846</v>
      </c>
      <c r="L9374" s="289" t="s">
        <v>275</v>
      </c>
      <c r="M9374" s="289" t="s">
        <v>20748</v>
      </c>
      <c r="N9374" s="289" t="s">
        <v>508</v>
      </c>
      <c r="O9374" s="289" t="s">
        <v>16049</v>
      </c>
      <c r="P9374" s="289" t="str">
        <f>VLOOKUP(CAT_Details[[#This Row],[Delivery Bp Customer Code]],Table6[],2,0)</f>
        <v>MZ02</v>
      </c>
    </row>
    <row r="9375" spans="1:16" x14ac:dyDescent="0.25">
      <c r="A9375" s="289" t="s">
        <v>76</v>
      </c>
      <c r="B9375">
        <v>3</v>
      </c>
      <c r="C9375">
        <v>368</v>
      </c>
      <c r="D9375">
        <v>1.2</v>
      </c>
      <c r="E9375" s="289" t="s">
        <v>20816</v>
      </c>
      <c r="F9375">
        <v>5016541890</v>
      </c>
      <c r="G9375" s="276">
        <v>45841</v>
      </c>
      <c r="H9375">
        <v>20250626749776</v>
      </c>
      <c r="I9375">
        <v>2.9089999999999998</v>
      </c>
      <c r="J9375" s="289" t="s">
        <v>350</v>
      </c>
      <c r="K9375" s="289" t="s">
        <v>20847</v>
      </c>
      <c r="L9375" s="289" t="s">
        <v>275</v>
      </c>
      <c r="M9375" s="289" t="s">
        <v>20770</v>
      </c>
      <c r="N9375" s="289" t="s">
        <v>690</v>
      </c>
      <c r="O9375" s="289" t="s">
        <v>16049</v>
      </c>
      <c r="P9375" s="289" t="str">
        <f>VLOOKUP(CAT_Details[[#This Row],[Delivery Bp Customer Code]],Table6[],2,0)</f>
        <v>MZ02</v>
      </c>
    </row>
    <row r="9376" spans="1:16" x14ac:dyDescent="0.25">
      <c r="A9376" s="289" t="s">
        <v>76</v>
      </c>
      <c r="B9376">
        <v>1</v>
      </c>
      <c r="C9376">
        <v>7</v>
      </c>
      <c r="D9376">
        <v>0.09</v>
      </c>
      <c r="E9376" s="289" t="s">
        <v>20848</v>
      </c>
      <c r="F9376">
        <v>5016542208</v>
      </c>
      <c r="G9376" s="276">
        <v>45841</v>
      </c>
      <c r="H9376">
        <v>20250626750043</v>
      </c>
      <c r="I9376">
        <v>7.1999999999999995E-2</v>
      </c>
      <c r="J9376" s="289" t="s">
        <v>350</v>
      </c>
      <c r="K9376" s="289" t="s">
        <v>20849</v>
      </c>
      <c r="L9376" s="289" t="s">
        <v>275</v>
      </c>
      <c r="M9376" s="289" t="s">
        <v>20561</v>
      </c>
      <c r="N9376" s="289" t="s">
        <v>1279</v>
      </c>
      <c r="O9376" s="289" t="s">
        <v>16049</v>
      </c>
      <c r="P9376" s="289" t="str">
        <f>VLOOKUP(CAT_Details[[#This Row],[Delivery Bp Customer Code]],Table6[],2,0)</f>
        <v>MZ02</v>
      </c>
    </row>
    <row r="9377" spans="1:16" x14ac:dyDescent="0.25">
      <c r="A9377" s="289" t="s">
        <v>76</v>
      </c>
      <c r="B9377">
        <v>1</v>
      </c>
      <c r="C9377">
        <v>97</v>
      </c>
      <c r="D9377">
        <v>0.34</v>
      </c>
      <c r="E9377" s="289" t="s">
        <v>20771</v>
      </c>
      <c r="F9377">
        <v>5016542378</v>
      </c>
      <c r="G9377" s="276">
        <v>45841</v>
      </c>
      <c r="H9377">
        <v>20250626749941</v>
      </c>
      <c r="I9377">
        <v>0.64</v>
      </c>
      <c r="J9377" s="289" t="s">
        <v>324</v>
      </c>
      <c r="K9377" s="289" t="s">
        <v>20850</v>
      </c>
      <c r="L9377" s="289" t="s">
        <v>275</v>
      </c>
      <c r="M9377" s="289" t="s">
        <v>20613</v>
      </c>
      <c r="N9377" s="289" t="s">
        <v>2172</v>
      </c>
      <c r="O9377" s="289" t="s">
        <v>16049</v>
      </c>
      <c r="P9377" s="289" t="str">
        <f>VLOOKUP(CAT_Details[[#This Row],[Delivery Bp Customer Code]],Table6[],2,0)</f>
        <v>MZ02</v>
      </c>
    </row>
    <row r="9378" spans="1:16" x14ac:dyDescent="0.25">
      <c r="A9378" s="289" t="s">
        <v>76</v>
      </c>
      <c r="B9378">
        <v>1</v>
      </c>
      <c r="C9378">
        <v>70</v>
      </c>
      <c r="D9378">
        <v>0.4</v>
      </c>
      <c r="E9378" s="289" t="s">
        <v>20775</v>
      </c>
      <c r="F9378">
        <v>5016573435</v>
      </c>
      <c r="G9378" s="276">
        <v>45841</v>
      </c>
      <c r="H9378">
        <v>20250618743521</v>
      </c>
      <c r="I9378">
        <v>0.38400000000000001</v>
      </c>
      <c r="J9378" s="289" t="s">
        <v>345</v>
      </c>
      <c r="K9378" s="289" t="s">
        <v>20851</v>
      </c>
      <c r="L9378" s="289" t="s">
        <v>275</v>
      </c>
      <c r="M9378" s="289" t="s">
        <v>20777</v>
      </c>
      <c r="N9378" s="289" t="s">
        <v>427</v>
      </c>
      <c r="O9378" s="289" t="s">
        <v>16049</v>
      </c>
      <c r="P9378" s="289" t="str">
        <f>VLOOKUP(CAT_Details[[#This Row],[Delivery Bp Customer Code]],Table6[],2,0)</f>
        <v>MZ02</v>
      </c>
    </row>
    <row r="9379" spans="1:16" x14ac:dyDescent="0.25">
      <c r="A9379" s="289" t="s">
        <v>285</v>
      </c>
      <c r="B9379">
        <v>1</v>
      </c>
      <c r="C9379">
        <v>17.5</v>
      </c>
      <c r="D9379">
        <v>0.17</v>
      </c>
      <c r="E9379" s="289" t="s">
        <v>20852</v>
      </c>
      <c r="F9379">
        <v>5016495664</v>
      </c>
      <c r="G9379" s="276">
        <v>45841</v>
      </c>
      <c r="H9379">
        <v>20250617742652</v>
      </c>
      <c r="I9379">
        <v>0.12</v>
      </c>
      <c r="J9379" s="289" t="s">
        <v>756</v>
      </c>
      <c r="K9379" s="289" t="s">
        <v>20853</v>
      </c>
      <c r="L9379" s="289" t="s">
        <v>275</v>
      </c>
      <c r="M9379" s="289" t="s">
        <v>20854</v>
      </c>
      <c r="N9379" s="289" t="s">
        <v>17692</v>
      </c>
      <c r="O9379" s="289" t="s">
        <v>291</v>
      </c>
      <c r="P9379" s="289" t="str">
        <f>VLOOKUP(CAT_Details[[#This Row],[Delivery Bp Customer Code]],Table6[],2,0)</f>
        <v>DX01-L5</v>
      </c>
    </row>
    <row r="9380" spans="1:16" x14ac:dyDescent="0.25">
      <c r="A9380" s="289" t="s">
        <v>285</v>
      </c>
      <c r="B9380">
        <v>18</v>
      </c>
      <c r="C9380">
        <v>1196</v>
      </c>
      <c r="D9380">
        <v>9.77</v>
      </c>
      <c r="E9380" s="289" t="s">
        <v>20855</v>
      </c>
      <c r="F9380">
        <v>5016512180</v>
      </c>
      <c r="G9380" s="276">
        <v>45841</v>
      </c>
      <c r="H9380">
        <v>20250623746636</v>
      </c>
      <c r="I9380">
        <v>26.629000000000001</v>
      </c>
      <c r="J9380" s="289" t="s">
        <v>294</v>
      </c>
      <c r="K9380" s="289" t="s">
        <v>20856</v>
      </c>
      <c r="L9380" s="289" t="s">
        <v>275</v>
      </c>
      <c r="M9380" s="289" t="s">
        <v>20815</v>
      </c>
      <c r="N9380" s="289" t="s">
        <v>5685</v>
      </c>
      <c r="O9380" s="289" t="s">
        <v>291</v>
      </c>
      <c r="P9380" s="289" t="str">
        <f>VLOOKUP(CAT_Details[[#This Row],[Delivery Bp Customer Code]],Table6[],2,0)</f>
        <v>DX01-L5</v>
      </c>
    </row>
    <row r="9381" spans="1:16" x14ac:dyDescent="0.25">
      <c r="A9381" s="289" t="s">
        <v>285</v>
      </c>
      <c r="B9381">
        <v>1</v>
      </c>
      <c r="C9381">
        <v>9</v>
      </c>
      <c r="D9381">
        <v>0.1</v>
      </c>
      <c r="E9381" s="289" t="s">
        <v>20857</v>
      </c>
      <c r="F9381">
        <v>5016527193</v>
      </c>
      <c r="G9381" s="276">
        <v>45841</v>
      </c>
      <c r="H9381">
        <v>20250619744344</v>
      </c>
      <c r="I9381">
        <v>5.8000000000000003E-2</v>
      </c>
      <c r="J9381" s="289" t="s">
        <v>345</v>
      </c>
      <c r="K9381" s="289" t="s">
        <v>20858</v>
      </c>
      <c r="L9381" s="289" t="s">
        <v>275</v>
      </c>
      <c r="M9381" s="289" t="s">
        <v>20642</v>
      </c>
      <c r="N9381" s="289" t="s">
        <v>427</v>
      </c>
      <c r="O9381" s="289" t="s">
        <v>291</v>
      </c>
      <c r="P9381" s="289" t="str">
        <f>VLOOKUP(CAT_Details[[#This Row],[Delivery Bp Customer Code]],Table6[],2,0)</f>
        <v>DX01-L5</v>
      </c>
    </row>
    <row r="9382" spans="1:16" x14ac:dyDescent="0.25">
      <c r="A9382" s="289" t="s">
        <v>285</v>
      </c>
      <c r="B9382">
        <v>7</v>
      </c>
      <c r="C9382">
        <v>2618</v>
      </c>
      <c r="D9382">
        <v>2.8</v>
      </c>
      <c r="E9382" s="289" t="s">
        <v>20859</v>
      </c>
      <c r="F9382">
        <v>5016527203</v>
      </c>
      <c r="G9382" s="276">
        <v>45841</v>
      </c>
      <c r="H9382">
        <v>20250625748432</v>
      </c>
      <c r="I9382">
        <v>6.72</v>
      </c>
      <c r="J9382" s="289" t="s">
        <v>294</v>
      </c>
      <c r="K9382" s="289" t="s">
        <v>20860</v>
      </c>
      <c r="L9382" s="289" t="s">
        <v>275</v>
      </c>
      <c r="M9382" s="289" t="s">
        <v>20729</v>
      </c>
      <c r="N9382" s="289" t="s">
        <v>297</v>
      </c>
      <c r="O9382" s="289" t="s">
        <v>291</v>
      </c>
      <c r="P9382" s="289" t="str">
        <f>VLOOKUP(CAT_Details[[#This Row],[Delivery Bp Customer Code]],Table6[],2,0)</f>
        <v>DX01-L5</v>
      </c>
    </row>
    <row r="9383" spans="1:16" x14ac:dyDescent="0.25">
      <c r="A9383" s="289" t="s">
        <v>285</v>
      </c>
      <c r="B9383">
        <v>67</v>
      </c>
      <c r="C9383">
        <v>8505</v>
      </c>
      <c r="D9383">
        <v>13.72</v>
      </c>
      <c r="E9383" s="289" t="s">
        <v>20845</v>
      </c>
      <c r="F9383">
        <v>5016527543</v>
      </c>
      <c r="G9383" s="276">
        <v>45841</v>
      </c>
      <c r="H9383">
        <v>20250623746740</v>
      </c>
      <c r="I9383">
        <v>26.643000000000001</v>
      </c>
      <c r="J9383" s="289" t="s">
        <v>324</v>
      </c>
      <c r="K9383" s="289" t="s">
        <v>20861</v>
      </c>
      <c r="L9383" s="289" t="s">
        <v>275</v>
      </c>
      <c r="M9383" s="289" t="s">
        <v>20748</v>
      </c>
      <c r="N9383" s="289" t="s">
        <v>508</v>
      </c>
      <c r="O9383" s="289" t="s">
        <v>291</v>
      </c>
      <c r="P9383" s="289" t="str">
        <f>VLOOKUP(CAT_Details[[#This Row],[Delivery Bp Customer Code]],Table6[],2,0)</f>
        <v>DX01-L5</v>
      </c>
    </row>
    <row r="9384" spans="1:16" x14ac:dyDescent="0.25">
      <c r="A9384" s="289" t="s">
        <v>285</v>
      </c>
      <c r="B9384">
        <v>10</v>
      </c>
      <c r="C9384">
        <v>2917</v>
      </c>
      <c r="D9384">
        <v>4</v>
      </c>
      <c r="E9384" s="289" t="s">
        <v>20862</v>
      </c>
      <c r="F9384">
        <v>5016527802</v>
      </c>
      <c r="G9384" s="276">
        <v>45841</v>
      </c>
      <c r="H9384">
        <v>20250623746908</v>
      </c>
      <c r="I9384">
        <v>3.7440000000000002</v>
      </c>
      <c r="J9384" s="289" t="s">
        <v>287</v>
      </c>
      <c r="K9384" s="289" t="s">
        <v>20863</v>
      </c>
      <c r="L9384" s="289" t="s">
        <v>275</v>
      </c>
      <c r="M9384" s="289" t="s">
        <v>20864</v>
      </c>
      <c r="N9384" s="289" t="s">
        <v>17117</v>
      </c>
      <c r="O9384" s="289" t="s">
        <v>291</v>
      </c>
      <c r="P9384" s="289" t="str">
        <f>VLOOKUP(CAT_Details[[#This Row],[Delivery Bp Customer Code]],Table6[],2,0)</f>
        <v>DX01-L5</v>
      </c>
    </row>
    <row r="9385" spans="1:16" x14ac:dyDescent="0.25">
      <c r="A9385" s="289" t="s">
        <v>285</v>
      </c>
      <c r="B9385">
        <v>23</v>
      </c>
      <c r="C9385">
        <v>1725</v>
      </c>
      <c r="D9385">
        <v>9.1999999999999993</v>
      </c>
      <c r="E9385" s="289" t="s">
        <v>20816</v>
      </c>
      <c r="F9385">
        <v>5016541887</v>
      </c>
      <c r="G9385" s="276">
        <v>45841</v>
      </c>
      <c r="H9385">
        <v>20250626749789</v>
      </c>
      <c r="I9385">
        <v>22.300999999999998</v>
      </c>
      <c r="J9385" s="289" t="s">
        <v>350</v>
      </c>
      <c r="K9385" s="289" t="s">
        <v>20865</v>
      </c>
      <c r="L9385" s="289" t="s">
        <v>275</v>
      </c>
      <c r="M9385" s="289" t="s">
        <v>20770</v>
      </c>
      <c r="N9385" s="289" t="s">
        <v>690</v>
      </c>
      <c r="O9385" s="289" t="s">
        <v>291</v>
      </c>
      <c r="P9385" s="289" t="str">
        <f>VLOOKUP(CAT_Details[[#This Row],[Delivery Bp Customer Code]],Table6[],2,0)</f>
        <v>DX01-L5</v>
      </c>
    </row>
    <row r="9386" spans="1:16" x14ac:dyDescent="0.25">
      <c r="A9386" s="289" t="s">
        <v>285</v>
      </c>
      <c r="B9386">
        <v>2</v>
      </c>
      <c r="C9386">
        <v>176</v>
      </c>
      <c r="D9386">
        <v>0.8</v>
      </c>
      <c r="E9386" s="289" t="s">
        <v>20866</v>
      </c>
      <c r="F9386">
        <v>5016542379</v>
      </c>
      <c r="G9386" s="276">
        <v>45841</v>
      </c>
      <c r="H9386">
        <v>20250625748779</v>
      </c>
      <c r="I9386">
        <v>1.92</v>
      </c>
      <c r="J9386" s="289" t="s">
        <v>350</v>
      </c>
      <c r="K9386" s="289" t="s">
        <v>20867</v>
      </c>
      <c r="L9386" s="289" t="s">
        <v>275</v>
      </c>
      <c r="M9386" s="289" t="s">
        <v>20770</v>
      </c>
      <c r="N9386" s="289" t="s">
        <v>462</v>
      </c>
      <c r="O9386" s="289" t="s">
        <v>291</v>
      </c>
      <c r="P9386" s="289" t="str">
        <f>VLOOKUP(CAT_Details[[#This Row],[Delivery Bp Customer Code]],Table6[],2,0)</f>
        <v>DX01-L5</v>
      </c>
    </row>
    <row r="9387" spans="1:16" x14ac:dyDescent="0.25">
      <c r="A9387" s="289" t="s">
        <v>285</v>
      </c>
      <c r="B9387">
        <v>14</v>
      </c>
      <c r="C9387">
        <v>1232</v>
      </c>
      <c r="D9387">
        <v>5.6</v>
      </c>
      <c r="E9387" s="289" t="s">
        <v>20866</v>
      </c>
      <c r="F9387">
        <v>5016542381</v>
      </c>
      <c r="G9387" s="276">
        <v>45841</v>
      </c>
      <c r="H9387">
        <v>20250625748772</v>
      </c>
      <c r="I9387">
        <v>13.44</v>
      </c>
      <c r="J9387" s="289" t="s">
        <v>350</v>
      </c>
      <c r="K9387" s="289" t="s">
        <v>20868</v>
      </c>
      <c r="L9387" s="289" t="s">
        <v>275</v>
      </c>
      <c r="M9387" s="289" t="s">
        <v>20770</v>
      </c>
      <c r="N9387" s="289" t="s">
        <v>462</v>
      </c>
      <c r="O9387" s="289" t="s">
        <v>291</v>
      </c>
      <c r="P9387" s="289" t="str">
        <f>VLOOKUP(CAT_Details[[#This Row],[Delivery Bp Customer Code]],Table6[],2,0)</f>
        <v>DX01-L5</v>
      </c>
    </row>
    <row r="9388" spans="1:16" x14ac:dyDescent="0.25">
      <c r="A9388" s="289" t="s">
        <v>285</v>
      </c>
      <c r="B9388">
        <v>7</v>
      </c>
      <c r="C9388">
        <v>1050</v>
      </c>
      <c r="D9388">
        <v>2.8</v>
      </c>
      <c r="E9388" s="289" t="s">
        <v>20775</v>
      </c>
      <c r="F9388">
        <v>5016573437</v>
      </c>
      <c r="G9388" s="276">
        <v>45841</v>
      </c>
      <c r="H9388">
        <v>20250626749510</v>
      </c>
      <c r="I9388">
        <v>6.048</v>
      </c>
      <c r="J9388" s="289" t="s">
        <v>345</v>
      </c>
      <c r="K9388" s="289" t="s">
        <v>20869</v>
      </c>
      <c r="L9388" s="289" t="s">
        <v>275</v>
      </c>
      <c r="M9388" s="289" t="s">
        <v>20777</v>
      </c>
      <c r="N9388" s="289" t="s">
        <v>427</v>
      </c>
      <c r="O9388" s="289" t="s">
        <v>291</v>
      </c>
      <c r="P9388" s="289" t="str">
        <f>VLOOKUP(CAT_Details[[#This Row],[Delivery Bp Customer Code]],Table6[],2,0)</f>
        <v>DX01-L5</v>
      </c>
    </row>
    <row r="9389" spans="1:16" x14ac:dyDescent="0.25">
      <c r="A9389" s="289" t="s">
        <v>521</v>
      </c>
      <c r="B9389">
        <v>1</v>
      </c>
      <c r="C9389">
        <v>70</v>
      </c>
      <c r="D9389">
        <v>0.2</v>
      </c>
      <c r="E9389" s="289" t="s">
        <v>20870</v>
      </c>
      <c r="F9389">
        <v>5016511261</v>
      </c>
      <c r="G9389" s="276">
        <v>45841</v>
      </c>
      <c r="H9389">
        <v>20250623746351</v>
      </c>
      <c r="I9389">
        <v>0.14399999999999999</v>
      </c>
      <c r="J9389" s="289" t="s">
        <v>438</v>
      </c>
      <c r="K9389" s="289" t="s">
        <v>20871</v>
      </c>
      <c r="L9389" s="289" t="s">
        <v>275</v>
      </c>
      <c r="M9389" s="289" t="s">
        <v>20729</v>
      </c>
      <c r="N9389" s="289" t="s">
        <v>3360</v>
      </c>
      <c r="O9389" s="289" t="s">
        <v>16307</v>
      </c>
      <c r="P9389" s="289" t="str">
        <f>VLOOKUP(CAT_Details[[#This Row],[Delivery Bp Customer Code]],Table6[],2,0)</f>
        <v>DX01</v>
      </c>
    </row>
    <row r="9390" spans="1:16" x14ac:dyDescent="0.25">
      <c r="A9390" s="289" t="s">
        <v>521</v>
      </c>
      <c r="B9390">
        <v>3</v>
      </c>
      <c r="C9390">
        <v>405</v>
      </c>
      <c r="D9390">
        <v>1.2</v>
      </c>
      <c r="E9390" s="289" t="s">
        <v>20872</v>
      </c>
      <c r="F9390">
        <v>5016527224</v>
      </c>
      <c r="G9390" s="276">
        <v>45841</v>
      </c>
      <c r="H9390">
        <v>20250620745630</v>
      </c>
      <c r="I9390">
        <v>2.3039999999999998</v>
      </c>
      <c r="J9390" s="289" t="s">
        <v>324</v>
      </c>
      <c r="K9390" s="289" t="s">
        <v>20873</v>
      </c>
      <c r="L9390" s="289" t="s">
        <v>275</v>
      </c>
      <c r="M9390" s="289" t="s">
        <v>20874</v>
      </c>
      <c r="N9390" s="289" t="s">
        <v>531</v>
      </c>
      <c r="O9390" s="289" t="s">
        <v>16307</v>
      </c>
      <c r="P9390" s="289" t="str">
        <f>VLOOKUP(CAT_Details[[#This Row],[Delivery Bp Customer Code]],Table6[],2,0)</f>
        <v>DX01</v>
      </c>
    </row>
    <row r="9391" spans="1:16" x14ac:dyDescent="0.25">
      <c r="A9391" s="289" t="s">
        <v>521</v>
      </c>
      <c r="B9391">
        <v>21</v>
      </c>
      <c r="C9391">
        <v>7506</v>
      </c>
      <c r="D9391">
        <v>8.4</v>
      </c>
      <c r="E9391" s="289" t="s">
        <v>20875</v>
      </c>
      <c r="F9391">
        <v>5016541922</v>
      </c>
      <c r="G9391" s="276">
        <v>45841</v>
      </c>
      <c r="H9391">
        <v>20250626749569</v>
      </c>
      <c r="I9391">
        <v>7.258</v>
      </c>
      <c r="J9391" s="289" t="s">
        <v>350</v>
      </c>
      <c r="K9391" s="289" t="s">
        <v>20876</v>
      </c>
      <c r="L9391" s="289" t="s">
        <v>275</v>
      </c>
      <c r="M9391" s="289" t="s">
        <v>19793</v>
      </c>
      <c r="N9391" s="289" t="s">
        <v>528</v>
      </c>
      <c r="O9391" s="289" t="s">
        <v>16307</v>
      </c>
      <c r="P9391" s="289" t="str">
        <f>VLOOKUP(CAT_Details[[#This Row],[Delivery Bp Customer Code]],Table6[],2,0)</f>
        <v>DX01</v>
      </c>
    </row>
    <row r="9392" spans="1:16" x14ac:dyDescent="0.25">
      <c r="A9392" s="289" t="s">
        <v>272</v>
      </c>
      <c r="B9392">
        <v>6</v>
      </c>
      <c r="C9392">
        <v>1255</v>
      </c>
      <c r="D9392">
        <v>2.4</v>
      </c>
      <c r="E9392" s="289" t="s">
        <v>20813</v>
      </c>
      <c r="F9392">
        <v>5016511391</v>
      </c>
      <c r="G9392" s="276">
        <v>45841</v>
      </c>
      <c r="H9392">
        <v>20250623746667</v>
      </c>
      <c r="I9392">
        <v>6.5279999999999996</v>
      </c>
      <c r="J9392" s="289" t="s">
        <v>294</v>
      </c>
      <c r="K9392" s="289" t="s">
        <v>20877</v>
      </c>
      <c r="L9392" s="289" t="s">
        <v>275</v>
      </c>
      <c r="M9392" s="289" t="s">
        <v>20815</v>
      </c>
      <c r="N9392" s="289" t="s">
        <v>555</v>
      </c>
      <c r="O9392" s="289" t="s">
        <v>277</v>
      </c>
      <c r="P9392" s="289" t="str">
        <f>VLOOKUP(CAT_Details[[#This Row],[Delivery Bp Customer Code]],Table6[],2,0)</f>
        <v>U2-L5</v>
      </c>
    </row>
    <row r="9393" spans="1:16" x14ac:dyDescent="0.25">
      <c r="A9393" s="289" t="s">
        <v>272</v>
      </c>
      <c r="B9393">
        <v>8</v>
      </c>
      <c r="C9393">
        <v>781</v>
      </c>
      <c r="D9393">
        <v>2</v>
      </c>
      <c r="E9393" s="289" t="s">
        <v>20878</v>
      </c>
      <c r="F9393">
        <v>5016542082</v>
      </c>
      <c r="G9393" s="276">
        <v>45841</v>
      </c>
      <c r="H9393">
        <v>20250623746462</v>
      </c>
      <c r="I9393">
        <v>3.121</v>
      </c>
      <c r="J9393" s="289" t="s">
        <v>350</v>
      </c>
      <c r="K9393" s="289" t="s">
        <v>20879</v>
      </c>
      <c r="L9393" s="289" t="s">
        <v>275</v>
      </c>
      <c r="M9393" s="289" t="s">
        <v>19793</v>
      </c>
      <c r="N9393" s="289" t="s">
        <v>540</v>
      </c>
      <c r="O9393" s="289" t="s">
        <v>277</v>
      </c>
      <c r="P9393" s="289" t="str">
        <f>VLOOKUP(CAT_Details[[#This Row],[Delivery Bp Customer Code]],Table6[],2,0)</f>
        <v>U2-L5</v>
      </c>
    </row>
    <row r="9394" spans="1:16" x14ac:dyDescent="0.25">
      <c r="A9394" s="289" t="s">
        <v>272</v>
      </c>
      <c r="B9394">
        <v>5</v>
      </c>
      <c r="C9394">
        <v>1500</v>
      </c>
      <c r="D9394">
        <v>2</v>
      </c>
      <c r="E9394" s="289" t="s">
        <v>20880</v>
      </c>
      <c r="F9394">
        <v>5016542227</v>
      </c>
      <c r="G9394" s="276">
        <v>45841</v>
      </c>
      <c r="H9394">
        <v>20250626749662</v>
      </c>
      <c r="I9394">
        <v>1.68</v>
      </c>
      <c r="J9394" s="289" t="s">
        <v>350</v>
      </c>
      <c r="K9394" s="289" t="s">
        <v>20881</v>
      </c>
      <c r="L9394" s="289" t="s">
        <v>275</v>
      </c>
      <c r="M9394" s="289" t="s">
        <v>20770</v>
      </c>
      <c r="N9394" s="289" t="s">
        <v>15982</v>
      </c>
      <c r="O9394" s="289" t="s">
        <v>277</v>
      </c>
      <c r="P9394" s="289" t="str">
        <f>VLOOKUP(CAT_Details[[#This Row],[Delivery Bp Customer Code]],Table6[],2,0)</f>
        <v>U2-L5</v>
      </c>
    </row>
    <row r="9395" spans="1:16" x14ac:dyDescent="0.25">
      <c r="A9395" s="289" t="s">
        <v>272</v>
      </c>
      <c r="B9395">
        <v>4</v>
      </c>
      <c r="C9395">
        <v>1028</v>
      </c>
      <c r="D9395">
        <v>0.8</v>
      </c>
      <c r="E9395" s="289" t="s">
        <v>20830</v>
      </c>
      <c r="F9395">
        <v>5016542437</v>
      </c>
      <c r="G9395" s="276">
        <v>45841</v>
      </c>
      <c r="H9395">
        <v>20250626749639</v>
      </c>
      <c r="I9395">
        <v>1.6319999999999999</v>
      </c>
      <c r="J9395" s="289" t="s">
        <v>350</v>
      </c>
      <c r="K9395" s="289" t="s">
        <v>20882</v>
      </c>
      <c r="L9395" s="289" t="s">
        <v>275</v>
      </c>
      <c r="M9395" s="289" t="s">
        <v>20561</v>
      </c>
      <c r="N9395" s="289" t="s">
        <v>544</v>
      </c>
      <c r="O9395" s="289" t="s">
        <v>277</v>
      </c>
      <c r="P9395" s="289" t="str">
        <f>VLOOKUP(CAT_Details[[#This Row],[Delivery Bp Customer Code]],Table6[],2,0)</f>
        <v>U2-L5</v>
      </c>
    </row>
    <row r="9396" spans="1:16" x14ac:dyDescent="0.25">
      <c r="A9396" s="289" t="s">
        <v>272</v>
      </c>
      <c r="B9396">
        <v>1</v>
      </c>
      <c r="C9396">
        <v>179</v>
      </c>
      <c r="D9396">
        <v>0.4</v>
      </c>
      <c r="E9396" s="289" t="s">
        <v>20883</v>
      </c>
      <c r="F9396">
        <v>5016573672</v>
      </c>
      <c r="G9396" s="276">
        <v>45841</v>
      </c>
      <c r="H9396">
        <v>20250627750733</v>
      </c>
      <c r="I9396">
        <v>1.728</v>
      </c>
      <c r="J9396" s="289" t="s">
        <v>273</v>
      </c>
      <c r="K9396" s="289" t="s">
        <v>20884</v>
      </c>
      <c r="L9396" s="289" t="s">
        <v>275</v>
      </c>
      <c r="M9396" s="289" t="s">
        <v>20782</v>
      </c>
      <c r="N9396" s="289" t="s">
        <v>9613</v>
      </c>
      <c r="O9396" s="289" t="s">
        <v>277</v>
      </c>
      <c r="P9396" s="289" t="str">
        <f>VLOOKUP(CAT_Details[[#This Row],[Delivery Bp Customer Code]],Table6[],2,0)</f>
        <v>U2-L5</v>
      </c>
    </row>
    <row r="9397" spans="1:16" x14ac:dyDescent="0.25">
      <c r="A9397" s="289" t="s">
        <v>5576</v>
      </c>
      <c r="B9397">
        <v>12</v>
      </c>
      <c r="C9397">
        <v>13200</v>
      </c>
      <c r="D9397">
        <v>7.2</v>
      </c>
      <c r="E9397" s="289" t="s">
        <v>20885</v>
      </c>
      <c r="F9397">
        <v>5016573240</v>
      </c>
      <c r="G9397" s="276">
        <v>45841</v>
      </c>
      <c r="H9397">
        <v>20250617742627</v>
      </c>
      <c r="I9397">
        <v>17.28</v>
      </c>
      <c r="J9397" s="289" t="s">
        <v>273</v>
      </c>
      <c r="K9397" s="289" t="s">
        <v>20886</v>
      </c>
      <c r="L9397" s="289" t="s">
        <v>275</v>
      </c>
      <c r="M9397" s="289" t="s">
        <v>20633</v>
      </c>
      <c r="N9397" s="289" t="s">
        <v>6556</v>
      </c>
      <c r="O9397" s="289" t="s">
        <v>15996</v>
      </c>
      <c r="P9397" s="289" t="str">
        <f>VLOOKUP(CAT_Details[[#This Row],[Delivery Bp Customer Code]],Table6[],2,0)</f>
        <v>ES01</v>
      </c>
    </row>
    <row r="9398" spans="1:16" x14ac:dyDescent="0.25">
      <c r="A9398" s="289" t="s">
        <v>75</v>
      </c>
      <c r="B9398">
        <v>1</v>
      </c>
      <c r="C9398">
        <v>0.2</v>
      </c>
      <c r="D9398">
        <v>0.02</v>
      </c>
      <c r="E9398" s="289" t="s">
        <v>20887</v>
      </c>
      <c r="F9398">
        <v>5016527029</v>
      </c>
      <c r="G9398" s="276">
        <v>45842</v>
      </c>
      <c r="H9398">
        <v>20250624747805</v>
      </c>
      <c r="I9398">
        <v>5.0000000000000001E-3</v>
      </c>
      <c r="J9398" s="289" t="s">
        <v>294</v>
      </c>
      <c r="K9398" s="289" t="s">
        <v>20888</v>
      </c>
      <c r="L9398" s="289" t="s">
        <v>275</v>
      </c>
      <c r="M9398" s="289" t="s">
        <v>20889</v>
      </c>
      <c r="N9398" s="289" t="s">
        <v>555</v>
      </c>
      <c r="O9398" s="289" t="s">
        <v>2173</v>
      </c>
      <c r="P9398" s="289" t="str">
        <f>VLOOKUP(CAT_Details[[#This Row],[Delivery Bp Customer Code]],Table6[],2,0)</f>
        <v>OYL1</v>
      </c>
    </row>
    <row r="9399" spans="1:16" x14ac:dyDescent="0.25">
      <c r="A9399" s="289" t="s">
        <v>75</v>
      </c>
      <c r="B9399">
        <v>10</v>
      </c>
      <c r="C9399">
        <v>1785</v>
      </c>
      <c r="D9399">
        <v>4</v>
      </c>
      <c r="E9399" s="289" t="s">
        <v>20887</v>
      </c>
      <c r="F9399">
        <v>5016527030</v>
      </c>
      <c r="G9399" s="276">
        <v>45842</v>
      </c>
      <c r="H9399">
        <v>20250624747646</v>
      </c>
      <c r="I9399">
        <v>11.52</v>
      </c>
      <c r="J9399" s="289" t="s">
        <v>294</v>
      </c>
      <c r="K9399" s="289" t="s">
        <v>20890</v>
      </c>
      <c r="L9399" s="289" t="s">
        <v>275</v>
      </c>
      <c r="M9399" s="289" t="s">
        <v>20889</v>
      </c>
      <c r="N9399" s="289" t="s">
        <v>555</v>
      </c>
      <c r="O9399" s="289" t="s">
        <v>2173</v>
      </c>
      <c r="P9399" s="289" t="str">
        <f>VLOOKUP(CAT_Details[[#This Row],[Delivery Bp Customer Code]],Table6[],2,0)</f>
        <v>OYL1</v>
      </c>
    </row>
    <row r="9400" spans="1:16" x14ac:dyDescent="0.25">
      <c r="A9400" s="289" t="s">
        <v>75</v>
      </c>
      <c r="B9400">
        <v>1</v>
      </c>
      <c r="C9400">
        <v>20.5</v>
      </c>
      <c r="D9400">
        <v>0.09</v>
      </c>
      <c r="E9400" s="289" t="s">
        <v>20891</v>
      </c>
      <c r="F9400">
        <v>5016542059</v>
      </c>
      <c r="G9400" s="276">
        <v>45842</v>
      </c>
      <c r="H9400">
        <v>20250625748920</v>
      </c>
      <c r="I9400">
        <v>4.1000000000000002E-2</v>
      </c>
      <c r="J9400" s="289" t="s">
        <v>345</v>
      </c>
      <c r="K9400" s="289" t="s">
        <v>20892</v>
      </c>
      <c r="L9400" s="289" t="s">
        <v>275</v>
      </c>
      <c r="M9400" s="289" t="s">
        <v>20472</v>
      </c>
      <c r="N9400" s="289" t="s">
        <v>3082</v>
      </c>
      <c r="O9400" s="289" t="s">
        <v>2173</v>
      </c>
      <c r="P9400" s="289" t="str">
        <f>VLOOKUP(CAT_Details[[#This Row],[Delivery Bp Customer Code]],Table6[],2,0)</f>
        <v>OYL1</v>
      </c>
    </row>
    <row r="9401" spans="1:16" x14ac:dyDescent="0.25">
      <c r="A9401" s="289" t="s">
        <v>75</v>
      </c>
      <c r="B9401">
        <v>2</v>
      </c>
      <c r="C9401">
        <v>35</v>
      </c>
      <c r="D9401">
        <v>0.13</v>
      </c>
      <c r="E9401" s="289" t="s">
        <v>20893</v>
      </c>
      <c r="F9401">
        <v>5016557996</v>
      </c>
      <c r="G9401" s="276">
        <v>45842</v>
      </c>
      <c r="H9401">
        <v>20250626749609</v>
      </c>
      <c r="I9401">
        <v>9.5000000000000001E-2</v>
      </c>
      <c r="J9401" s="289" t="s">
        <v>350</v>
      </c>
      <c r="K9401" s="289" t="s">
        <v>20894</v>
      </c>
      <c r="L9401" s="289" t="s">
        <v>275</v>
      </c>
      <c r="M9401" s="289" t="s">
        <v>20561</v>
      </c>
      <c r="N9401" s="289" t="s">
        <v>11974</v>
      </c>
      <c r="O9401" s="289" t="s">
        <v>2173</v>
      </c>
      <c r="P9401" s="289" t="str">
        <f>VLOOKUP(CAT_Details[[#This Row],[Delivery Bp Customer Code]],Table6[],2,0)</f>
        <v>OYL1</v>
      </c>
    </row>
    <row r="9402" spans="1:16" x14ac:dyDescent="0.25">
      <c r="A9402" s="289" t="s">
        <v>75</v>
      </c>
      <c r="B9402">
        <v>11</v>
      </c>
      <c r="C9402">
        <v>3490</v>
      </c>
      <c r="D9402">
        <v>4.4000000000000004</v>
      </c>
      <c r="E9402" s="289" t="s">
        <v>20459</v>
      </c>
      <c r="F9402">
        <v>5016558327</v>
      </c>
      <c r="G9402" s="276">
        <v>45842</v>
      </c>
      <c r="H9402">
        <v>20250620745446</v>
      </c>
      <c r="I9402">
        <v>12.672000000000001</v>
      </c>
      <c r="J9402" s="289" t="s">
        <v>294</v>
      </c>
      <c r="K9402" s="289" t="s">
        <v>20895</v>
      </c>
      <c r="L9402" s="289" t="s">
        <v>275</v>
      </c>
      <c r="M9402" s="289" t="s">
        <v>20896</v>
      </c>
      <c r="N9402" s="289" t="s">
        <v>10832</v>
      </c>
      <c r="O9402" s="289" t="s">
        <v>2173</v>
      </c>
      <c r="P9402" s="289" t="str">
        <f>VLOOKUP(CAT_Details[[#This Row],[Delivery Bp Customer Code]],Table6[],2,0)</f>
        <v>OYL1</v>
      </c>
    </row>
    <row r="9403" spans="1:16" x14ac:dyDescent="0.25">
      <c r="A9403" s="289" t="s">
        <v>75</v>
      </c>
      <c r="B9403">
        <v>25</v>
      </c>
      <c r="C9403">
        <v>14950</v>
      </c>
      <c r="D9403">
        <v>10</v>
      </c>
      <c r="E9403" s="289" t="s">
        <v>20897</v>
      </c>
      <c r="F9403">
        <v>5016558349</v>
      </c>
      <c r="G9403" s="276">
        <v>45842</v>
      </c>
      <c r="H9403">
        <v>20250626749852</v>
      </c>
      <c r="I9403">
        <v>14.4</v>
      </c>
      <c r="J9403" s="289" t="s">
        <v>324</v>
      </c>
      <c r="K9403" s="289" t="s">
        <v>20898</v>
      </c>
      <c r="L9403" s="289" t="s">
        <v>275</v>
      </c>
      <c r="M9403" s="289" t="s">
        <v>20899</v>
      </c>
      <c r="N9403" s="289" t="s">
        <v>2496</v>
      </c>
      <c r="O9403" s="289" t="s">
        <v>2173</v>
      </c>
      <c r="P9403" s="289" t="str">
        <f>VLOOKUP(CAT_Details[[#This Row],[Delivery Bp Customer Code]],Table6[],2,0)</f>
        <v>OYL1</v>
      </c>
    </row>
    <row r="9404" spans="1:16" x14ac:dyDescent="0.25">
      <c r="A9404" s="289" t="s">
        <v>75</v>
      </c>
      <c r="B9404">
        <v>2</v>
      </c>
      <c r="C9404">
        <v>913</v>
      </c>
      <c r="D9404">
        <v>0.6</v>
      </c>
      <c r="E9404" s="289" t="s">
        <v>20900</v>
      </c>
      <c r="F9404">
        <v>5016558652</v>
      </c>
      <c r="G9404" s="276">
        <v>45842</v>
      </c>
      <c r="H9404">
        <v>20250627751137</v>
      </c>
      <c r="I9404">
        <v>0.86399999999999999</v>
      </c>
      <c r="J9404" s="289" t="s">
        <v>324</v>
      </c>
      <c r="K9404" s="289" t="s">
        <v>20901</v>
      </c>
      <c r="L9404" s="289" t="s">
        <v>275</v>
      </c>
      <c r="M9404" s="289" t="s">
        <v>20902</v>
      </c>
      <c r="N9404" s="289" t="s">
        <v>20903</v>
      </c>
      <c r="O9404" s="289" t="s">
        <v>2173</v>
      </c>
      <c r="P9404" s="289" t="str">
        <f>VLOOKUP(CAT_Details[[#This Row],[Delivery Bp Customer Code]],Table6[],2,0)</f>
        <v>OYL1</v>
      </c>
    </row>
    <row r="9405" spans="1:16" x14ac:dyDescent="0.25">
      <c r="A9405" s="289" t="s">
        <v>75</v>
      </c>
      <c r="B9405">
        <v>1</v>
      </c>
      <c r="C9405">
        <v>55</v>
      </c>
      <c r="D9405">
        <v>0.4</v>
      </c>
      <c r="E9405" s="289" t="s">
        <v>20904</v>
      </c>
      <c r="F9405">
        <v>5016558754</v>
      </c>
      <c r="G9405" s="276">
        <v>45842</v>
      </c>
      <c r="H9405">
        <v>20250627751233</v>
      </c>
      <c r="I9405">
        <v>0.96</v>
      </c>
      <c r="J9405" s="289" t="s">
        <v>350</v>
      </c>
      <c r="K9405" s="289" t="s">
        <v>20905</v>
      </c>
      <c r="L9405" s="289" t="s">
        <v>275</v>
      </c>
      <c r="M9405" s="289" t="s">
        <v>20561</v>
      </c>
      <c r="N9405" s="289" t="s">
        <v>2422</v>
      </c>
      <c r="O9405" s="289" t="s">
        <v>2173</v>
      </c>
      <c r="P9405" s="289" t="str">
        <f>VLOOKUP(CAT_Details[[#This Row],[Delivery Bp Customer Code]],Table6[],2,0)</f>
        <v>OYL1</v>
      </c>
    </row>
    <row r="9406" spans="1:16" x14ac:dyDescent="0.25">
      <c r="A9406" s="289" t="s">
        <v>75</v>
      </c>
      <c r="B9406">
        <v>6</v>
      </c>
      <c r="C9406">
        <v>3480</v>
      </c>
      <c r="D9406">
        <v>2.4</v>
      </c>
      <c r="E9406" s="289" t="s">
        <v>20906</v>
      </c>
      <c r="F9406">
        <v>5016573675</v>
      </c>
      <c r="G9406" s="276">
        <v>45842</v>
      </c>
      <c r="H9406">
        <v>20250623746764</v>
      </c>
      <c r="I9406">
        <v>5.76</v>
      </c>
      <c r="J9406" s="289" t="s">
        <v>280</v>
      </c>
      <c r="K9406" s="289" t="s">
        <v>20907</v>
      </c>
      <c r="L9406" s="289" t="s">
        <v>275</v>
      </c>
      <c r="M9406" s="289" t="s">
        <v>20908</v>
      </c>
      <c r="N9406" s="289" t="s">
        <v>868</v>
      </c>
      <c r="O9406" s="289" t="s">
        <v>2173</v>
      </c>
      <c r="P9406" s="289" t="str">
        <f>VLOOKUP(CAT_Details[[#This Row],[Delivery Bp Customer Code]],Table6[],2,0)</f>
        <v>OYL1</v>
      </c>
    </row>
    <row r="9407" spans="1:16" x14ac:dyDescent="0.25">
      <c r="A9407" s="289" t="s">
        <v>75</v>
      </c>
      <c r="B9407">
        <v>1</v>
      </c>
      <c r="C9407">
        <v>575</v>
      </c>
      <c r="D9407">
        <v>0.4</v>
      </c>
      <c r="E9407" s="289" t="s">
        <v>20909</v>
      </c>
      <c r="F9407">
        <v>5016588422</v>
      </c>
      <c r="G9407" s="276">
        <v>45842</v>
      </c>
      <c r="H9407">
        <v>20250627751136</v>
      </c>
      <c r="I9407">
        <v>0.67200000000000004</v>
      </c>
      <c r="J9407" s="289" t="s">
        <v>273</v>
      </c>
      <c r="K9407" s="289" t="s">
        <v>20910</v>
      </c>
      <c r="L9407" s="289" t="s">
        <v>275</v>
      </c>
      <c r="M9407" s="289" t="s">
        <v>20782</v>
      </c>
      <c r="N9407" s="289" t="s">
        <v>1011</v>
      </c>
      <c r="O9407" s="289" t="s">
        <v>2173</v>
      </c>
      <c r="P9407" s="289" t="str">
        <f>VLOOKUP(CAT_Details[[#This Row],[Delivery Bp Customer Code]],Table6[],2,0)</f>
        <v>OYL1</v>
      </c>
    </row>
    <row r="9408" spans="1:16" x14ac:dyDescent="0.25">
      <c r="A9408" s="289" t="s">
        <v>75</v>
      </c>
      <c r="B9408">
        <v>1</v>
      </c>
      <c r="C9408">
        <v>86</v>
      </c>
      <c r="D9408">
        <v>0.4</v>
      </c>
      <c r="E9408" s="289" t="s">
        <v>20911</v>
      </c>
      <c r="F9408">
        <v>5016588433</v>
      </c>
      <c r="G9408" s="276">
        <v>45842</v>
      </c>
      <c r="H9408">
        <v>20250701752669</v>
      </c>
      <c r="I9408">
        <v>1.6319999999999999</v>
      </c>
      <c r="J9408" s="289" t="s">
        <v>273</v>
      </c>
      <c r="K9408" s="289" t="s">
        <v>20912</v>
      </c>
      <c r="L9408" s="289" t="s">
        <v>275</v>
      </c>
      <c r="M9408" s="289" t="s">
        <v>20722</v>
      </c>
      <c r="N9408" s="289" t="s">
        <v>519</v>
      </c>
      <c r="O9408" s="289" t="s">
        <v>5281</v>
      </c>
      <c r="P9408" s="289" t="str">
        <f>VLOOKUP(CAT_Details[[#This Row],[Delivery Bp Customer Code]],Table6[],2,0)</f>
        <v>DK-LW08</v>
      </c>
    </row>
    <row r="9409" spans="1:16" x14ac:dyDescent="0.25">
      <c r="A9409" s="289" t="s">
        <v>17052</v>
      </c>
      <c r="B9409">
        <v>6</v>
      </c>
      <c r="C9409">
        <v>1440</v>
      </c>
      <c r="D9409">
        <v>3</v>
      </c>
      <c r="E9409" s="289" t="s">
        <v>20913</v>
      </c>
      <c r="F9409">
        <v>5016482101</v>
      </c>
      <c r="G9409" s="276">
        <v>45842</v>
      </c>
      <c r="H9409">
        <v>20250618743957</v>
      </c>
      <c r="I9409">
        <v>7.2</v>
      </c>
      <c r="J9409" s="289" t="s">
        <v>1435</v>
      </c>
      <c r="K9409" s="289" t="s">
        <v>20914</v>
      </c>
      <c r="L9409" s="289" t="s">
        <v>280</v>
      </c>
      <c r="M9409" s="289" t="s">
        <v>20636</v>
      </c>
      <c r="N9409" s="289" t="s">
        <v>1438</v>
      </c>
      <c r="O9409" s="289" t="s">
        <v>18284</v>
      </c>
      <c r="P9409" s="289">
        <f>VLOOKUP(CAT_Details[[#This Row],[Delivery Bp Customer Code]],Table6[],2,0)</f>
        <v>3705</v>
      </c>
    </row>
    <row r="9410" spans="1:16" x14ac:dyDescent="0.25">
      <c r="A9410" s="289" t="s">
        <v>17052</v>
      </c>
      <c r="B9410">
        <v>2</v>
      </c>
      <c r="C9410">
        <v>1387.33</v>
      </c>
      <c r="D9410">
        <v>1.25</v>
      </c>
      <c r="E9410" s="289" t="s">
        <v>20787</v>
      </c>
      <c r="F9410">
        <v>5016542407</v>
      </c>
      <c r="G9410" s="276">
        <v>45842</v>
      </c>
      <c r="H9410">
        <v>20250624747511</v>
      </c>
      <c r="I9410">
        <v>1.8</v>
      </c>
      <c r="J9410" s="289" t="s">
        <v>345</v>
      </c>
      <c r="K9410" s="289" t="s">
        <v>20915</v>
      </c>
      <c r="L9410" s="289" t="s">
        <v>280</v>
      </c>
      <c r="M9410" s="289"/>
      <c r="N9410" s="289" t="s">
        <v>18695</v>
      </c>
      <c r="O9410" s="289" t="s">
        <v>18284</v>
      </c>
      <c r="P9410" s="289">
        <f>VLOOKUP(CAT_Details[[#This Row],[Delivery Bp Customer Code]],Table6[],2,0)</f>
        <v>3705</v>
      </c>
    </row>
    <row r="9411" spans="1:16" x14ac:dyDescent="0.25">
      <c r="A9411" s="289" t="s">
        <v>17052</v>
      </c>
      <c r="B9411">
        <v>2</v>
      </c>
      <c r="C9411">
        <v>31.76</v>
      </c>
      <c r="D9411">
        <v>0.21</v>
      </c>
      <c r="E9411" s="289" t="s">
        <v>20916</v>
      </c>
      <c r="F9411">
        <v>5016557909</v>
      </c>
      <c r="G9411" s="276">
        <v>45842</v>
      </c>
      <c r="H9411">
        <v>20250626749920</v>
      </c>
      <c r="I9411">
        <v>0.113</v>
      </c>
      <c r="J9411" s="289" t="s">
        <v>275</v>
      </c>
      <c r="K9411" s="289" t="s">
        <v>20917</v>
      </c>
      <c r="L9411" s="289" t="s">
        <v>280</v>
      </c>
      <c r="M9411" s="289" t="s">
        <v>20352</v>
      </c>
      <c r="N9411" s="289" t="s">
        <v>18877</v>
      </c>
      <c r="O9411" s="289" t="s">
        <v>18284</v>
      </c>
      <c r="P9411" s="289">
        <f>VLOOKUP(CAT_Details[[#This Row],[Delivery Bp Customer Code]],Table6[],2,0)</f>
        <v>3705</v>
      </c>
    </row>
    <row r="9412" spans="1:16" x14ac:dyDescent="0.25">
      <c r="A9412" s="289" t="s">
        <v>17052</v>
      </c>
      <c r="B9412">
        <v>4</v>
      </c>
      <c r="C9412">
        <v>435.3</v>
      </c>
      <c r="D9412">
        <v>1.6</v>
      </c>
      <c r="E9412" s="289" t="s">
        <v>20918</v>
      </c>
      <c r="F9412">
        <v>5016557922</v>
      </c>
      <c r="G9412" s="276">
        <v>45842</v>
      </c>
      <c r="H9412">
        <v>20250627750861</v>
      </c>
      <c r="I9412">
        <v>2.7069999999999999</v>
      </c>
      <c r="J9412" s="289" t="s">
        <v>275</v>
      </c>
      <c r="K9412" s="289" t="s">
        <v>20919</v>
      </c>
      <c r="L9412" s="289" t="s">
        <v>280</v>
      </c>
      <c r="M9412" s="289" t="s">
        <v>20352</v>
      </c>
      <c r="N9412" s="289" t="s">
        <v>19156</v>
      </c>
      <c r="O9412" s="289" t="s">
        <v>18284</v>
      </c>
      <c r="P9412" s="289">
        <f>VLOOKUP(CAT_Details[[#This Row],[Delivery Bp Customer Code]],Table6[],2,0)</f>
        <v>3705</v>
      </c>
    </row>
    <row r="9413" spans="1:16" x14ac:dyDescent="0.25">
      <c r="A9413" s="289" t="s">
        <v>17052</v>
      </c>
      <c r="B9413">
        <v>1</v>
      </c>
      <c r="C9413">
        <v>2</v>
      </c>
      <c r="D9413">
        <v>0.05</v>
      </c>
      <c r="E9413" s="289" t="s">
        <v>20920</v>
      </c>
      <c r="F9413">
        <v>5016558079</v>
      </c>
      <c r="G9413" s="276">
        <v>45842</v>
      </c>
      <c r="H9413">
        <v>20250624747704</v>
      </c>
      <c r="I9413">
        <v>5.0000000000000001E-3</v>
      </c>
      <c r="J9413" s="289" t="s">
        <v>275</v>
      </c>
      <c r="K9413" s="289" t="s">
        <v>20921</v>
      </c>
      <c r="L9413" s="289" t="s">
        <v>280</v>
      </c>
      <c r="M9413" s="289" t="s">
        <v>20352</v>
      </c>
      <c r="N9413" s="289" t="s">
        <v>18409</v>
      </c>
      <c r="O9413" s="289" t="s">
        <v>18284</v>
      </c>
      <c r="P9413" s="289">
        <f>VLOOKUP(CAT_Details[[#This Row],[Delivery Bp Customer Code]],Table6[],2,0)</f>
        <v>3705</v>
      </c>
    </row>
    <row r="9414" spans="1:16" x14ac:dyDescent="0.25">
      <c r="A9414" s="289" t="s">
        <v>17052</v>
      </c>
      <c r="B9414">
        <v>2</v>
      </c>
      <c r="C9414">
        <v>375</v>
      </c>
      <c r="D9414">
        <v>0.8</v>
      </c>
      <c r="E9414" s="289" t="s">
        <v>20922</v>
      </c>
      <c r="F9414">
        <v>5016558280</v>
      </c>
      <c r="G9414" s="276">
        <v>45842</v>
      </c>
      <c r="H9414">
        <v>20250625749157</v>
      </c>
      <c r="I9414">
        <v>2.0779999999999998</v>
      </c>
      <c r="J9414" s="289" t="s">
        <v>302</v>
      </c>
      <c r="K9414" s="289" t="s">
        <v>20923</v>
      </c>
      <c r="L9414" s="289" t="s">
        <v>280</v>
      </c>
      <c r="M9414" s="289" t="s">
        <v>20576</v>
      </c>
      <c r="N9414" s="289" t="s">
        <v>18873</v>
      </c>
      <c r="O9414" s="289" t="s">
        <v>18284</v>
      </c>
      <c r="P9414" s="289">
        <f>VLOOKUP(CAT_Details[[#This Row],[Delivery Bp Customer Code]],Table6[],2,0)</f>
        <v>3705</v>
      </c>
    </row>
    <row r="9415" spans="1:16" x14ac:dyDescent="0.25">
      <c r="A9415" s="289" t="s">
        <v>17052</v>
      </c>
      <c r="B9415">
        <v>1</v>
      </c>
      <c r="C9415">
        <v>60</v>
      </c>
      <c r="D9415">
        <v>0.4</v>
      </c>
      <c r="E9415" s="289" t="s">
        <v>20924</v>
      </c>
      <c r="F9415">
        <v>5016558316</v>
      </c>
      <c r="G9415" s="276">
        <v>45842</v>
      </c>
      <c r="H9415">
        <v>20250625748333</v>
      </c>
      <c r="I9415">
        <v>0.48</v>
      </c>
      <c r="J9415" s="289" t="s">
        <v>275</v>
      </c>
      <c r="K9415" s="289" t="s">
        <v>20925</v>
      </c>
      <c r="L9415" s="289" t="s">
        <v>280</v>
      </c>
      <c r="M9415" s="289" t="s">
        <v>20352</v>
      </c>
      <c r="N9415" s="289" t="s">
        <v>19691</v>
      </c>
      <c r="O9415" s="289" t="s">
        <v>18284</v>
      </c>
      <c r="P9415" s="289">
        <f>VLOOKUP(CAT_Details[[#This Row],[Delivery Bp Customer Code]],Table6[],2,0)</f>
        <v>3705</v>
      </c>
    </row>
    <row r="9416" spans="1:16" x14ac:dyDescent="0.25">
      <c r="A9416" s="289" t="s">
        <v>17052</v>
      </c>
      <c r="B9416">
        <v>4</v>
      </c>
      <c r="C9416">
        <v>2720</v>
      </c>
      <c r="D9416">
        <v>2.85</v>
      </c>
      <c r="E9416" s="289" t="s">
        <v>20926</v>
      </c>
      <c r="F9416">
        <v>5016558328</v>
      </c>
      <c r="G9416" s="276">
        <v>45842</v>
      </c>
      <c r="H9416">
        <v>20250626750395</v>
      </c>
      <c r="I9416">
        <v>2.7360000000000002</v>
      </c>
      <c r="J9416" s="289" t="s">
        <v>302</v>
      </c>
      <c r="K9416" s="289" t="s">
        <v>20927</v>
      </c>
      <c r="L9416" s="289" t="s">
        <v>280</v>
      </c>
      <c r="M9416" s="289" t="s">
        <v>20576</v>
      </c>
      <c r="N9416" s="289" t="s">
        <v>19572</v>
      </c>
      <c r="O9416" s="289" t="s">
        <v>18284</v>
      </c>
      <c r="P9416" s="289">
        <f>VLOOKUP(CAT_Details[[#This Row],[Delivery Bp Customer Code]],Table6[],2,0)</f>
        <v>3705</v>
      </c>
    </row>
    <row r="9417" spans="1:16" x14ac:dyDescent="0.25">
      <c r="A9417" s="289" t="s">
        <v>17052</v>
      </c>
      <c r="B9417">
        <v>3</v>
      </c>
      <c r="C9417">
        <v>1131</v>
      </c>
      <c r="D9417">
        <v>0.86</v>
      </c>
      <c r="E9417" s="289" t="s">
        <v>20928</v>
      </c>
      <c r="F9417">
        <v>5016558362</v>
      </c>
      <c r="G9417" s="276">
        <v>45842</v>
      </c>
      <c r="H9417">
        <v>20250627750878</v>
      </c>
      <c r="I9417">
        <v>1.0629999999999999</v>
      </c>
      <c r="J9417" s="289" t="s">
        <v>275</v>
      </c>
      <c r="K9417" s="289" t="s">
        <v>20929</v>
      </c>
      <c r="L9417" s="289" t="s">
        <v>280</v>
      </c>
      <c r="M9417" s="289" t="s">
        <v>20352</v>
      </c>
      <c r="N9417" s="289" t="s">
        <v>20241</v>
      </c>
      <c r="O9417" s="289" t="s">
        <v>18284</v>
      </c>
      <c r="P9417" s="289">
        <f>VLOOKUP(CAT_Details[[#This Row],[Delivery Bp Customer Code]],Table6[],2,0)</f>
        <v>3705</v>
      </c>
    </row>
    <row r="9418" spans="1:16" x14ac:dyDescent="0.25">
      <c r="A9418" s="289" t="s">
        <v>3771</v>
      </c>
      <c r="B9418">
        <v>1</v>
      </c>
      <c r="C9418">
        <v>139</v>
      </c>
      <c r="D9418">
        <v>0.2</v>
      </c>
      <c r="E9418" s="289" t="s">
        <v>20930</v>
      </c>
      <c r="F9418">
        <v>5016541985</v>
      </c>
      <c r="G9418" s="276">
        <v>45842</v>
      </c>
      <c r="H9418">
        <v>20250626749530</v>
      </c>
      <c r="I9418">
        <v>0.48</v>
      </c>
      <c r="J9418" s="289" t="s">
        <v>324</v>
      </c>
      <c r="K9418" s="289" t="s">
        <v>20931</v>
      </c>
      <c r="L9418" s="289" t="s">
        <v>275</v>
      </c>
      <c r="M9418" s="289" t="s">
        <v>20874</v>
      </c>
      <c r="N9418" s="289" t="s">
        <v>1067</v>
      </c>
      <c r="O9418" s="289" t="s">
        <v>3775</v>
      </c>
      <c r="P9418" s="289">
        <f>VLOOKUP(CAT_Details[[#This Row],[Delivery Bp Customer Code]],Table6[],2,0)</f>
        <v>3401</v>
      </c>
    </row>
    <row r="9419" spans="1:16" x14ac:dyDescent="0.25">
      <c r="A9419" s="289" t="s">
        <v>3329</v>
      </c>
      <c r="B9419">
        <v>1</v>
      </c>
      <c r="C9419">
        <v>14</v>
      </c>
      <c r="D9419">
        <v>0.1</v>
      </c>
      <c r="E9419" s="289" t="s">
        <v>20932</v>
      </c>
      <c r="F9419">
        <v>5016558153</v>
      </c>
      <c r="G9419" s="276">
        <v>45842</v>
      </c>
      <c r="H9419">
        <v>20250624747191</v>
      </c>
      <c r="I9419">
        <v>4.8000000000000001E-2</v>
      </c>
      <c r="J9419" s="289" t="s">
        <v>350</v>
      </c>
      <c r="K9419" s="289" t="s">
        <v>20933</v>
      </c>
      <c r="L9419" s="289" t="s">
        <v>275</v>
      </c>
      <c r="M9419" s="289" t="s">
        <v>20770</v>
      </c>
      <c r="N9419" s="289" t="s">
        <v>704</v>
      </c>
      <c r="O9419" s="289" t="s">
        <v>3332</v>
      </c>
      <c r="P9419" s="289">
        <f>VLOOKUP(CAT_Details[[#This Row],[Delivery Bp Customer Code]],Table6[],2,0)</f>
        <v>3402</v>
      </c>
    </row>
    <row r="9420" spans="1:16" x14ac:dyDescent="0.25">
      <c r="A9420" s="289" t="s">
        <v>3329</v>
      </c>
      <c r="B9420">
        <v>3</v>
      </c>
      <c r="C9420">
        <v>624</v>
      </c>
      <c r="D9420">
        <v>1.2</v>
      </c>
      <c r="E9420" s="289" t="s">
        <v>20934</v>
      </c>
      <c r="F9420">
        <v>5016558223</v>
      </c>
      <c r="G9420" s="276">
        <v>45842</v>
      </c>
      <c r="H9420">
        <v>20250625749133</v>
      </c>
      <c r="I9420">
        <v>2.88</v>
      </c>
      <c r="J9420" s="289" t="s">
        <v>280</v>
      </c>
      <c r="K9420" s="289" t="s">
        <v>20935</v>
      </c>
      <c r="L9420" s="289" t="s">
        <v>275</v>
      </c>
      <c r="M9420" s="289" t="s">
        <v>20623</v>
      </c>
      <c r="N9420" s="289" t="s">
        <v>619</v>
      </c>
      <c r="O9420" s="289" t="s">
        <v>3332</v>
      </c>
      <c r="P9420" s="289">
        <f>VLOOKUP(CAT_Details[[#This Row],[Delivery Bp Customer Code]],Table6[],2,0)</f>
        <v>3402</v>
      </c>
    </row>
    <row r="9421" spans="1:16" x14ac:dyDescent="0.25">
      <c r="A9421" s="289" t="s">
        <v>3329</v>
      </c>
      <c r="B9421">
        <v>1</v>
      </c>
      <c r="C9421">
        <v>81</v>
      </c>
      <c r="D9421">
        <v>0.4</v>
      </c>
      <c r="E9421" s="289" t="s">
        <v>20934</v>
      </c>
      <c r="F9421">
        <v>5016558225</v>
      </c>
      <c r="G9421" s="276">
        <v>45842</v>
      </c>
      <c r="H9421">
        <v>20250625749131</v>
      </c>
      <c r="I9421">
        <v>0.48</v>
      </c>
      <c r="J9421" s="289" t="s">
        <v>280</v>
      </c>
      <c r="K9421" s="289" t="s">
        <v>20936</v>
      </c>
      <c r="L9421" s="289" t="s">
        <v>275</v>
      </c>
      <c r="M9421" s="289" t="s">
        <v>20623</v>
      </c>
      <c r="N9421" s="289" t="s">
        <v>619</v>
      </c>
      <c r="O9421" s="289" t="s">
        <v>3332</v>
      </c>
      <c r="P9421" s="289">
        <f>VLOOKUP(CAT_Details[[#This Row],[Delivery Bp Customer Code]],Table6[],2,0)</f>
        <v>3402</v>
      </c>
    </row>
    <row r="9422" spans="1:16" x14ac:dyDescent="0.25">
      <c r="A9422" s="289" t="s">
        <v>76</v>
      </c>
      <c r="B9422">
        <v>2</v>
      </c>
      <c r="C9422">
        <v>13</v>
      </c>
      <c r="D9422">
        <v>0.06</v>
      </c>
      <c r="E9422" s="289" t="s">
        <v>20937</v>
      </c>
      <c r="F9422">
        <v>5016512009</v>
      </c>
      <c r="G9422" s="276">
        <v>45842</v>
      </c>
      <c r="H9422">
        <v>20250624747622</v>
      </c>
      <c r="I9422">
        <v>2.8000000000000001E-2</v>
      </c>
      <c r="J9422" s="289" t="s">
        <v>294</v>
      </c>
      <c r="K9422" s="289" t="s">
        <v>20938</v>
      </c>
      <c r="L9422" s="289" t="s">
        <v>275</v>
      </c>
      <c r="M9422" s="289" t="s">
        <v>20729</v>
      </c>
      <c r="N9422" s="289" t="s">
        <v>1413</v>
      </c>
      <c r="O9422" s="289" t="s">
        <v>16049</v>
      </c>
      <c r="P9422" s="289" t="str">
        <f>VLOOKUP(CAT_Details[[#This Row],[Delivery Bp Customer Code]],Table6[],2,0)</f>
        <v>MZ02</v>
      </c>
    </row>
    <row r="9423" spans="1:16" x14ac:dyDescent="0.25">
      <c r="A9423" s="289" t="s">
        <v>76</v>
      </c>
      <c r="B9423">
        <v>1</v>
      </c>
      <c r="C9423">
        <v>15</v>
      </c>
      <c r="D9423">
        <v>0.2</v>
      </c>
      <c r="E9423" s="289" t="s">
        <v>20939</v>
      </c>
      <c r="F9423">
        <v>5016527084</v>
      </c>
      <c r="G9423" s="276">
        <v>45842</v>
      </c>
      <c r="H9423">
        <v>20250624747572</v>
      </c>
      <c r="I9423">
        <v>0.38400000000000001</v>
      </c>
      <c r="J9423" s="289" t="s">
        <v>294</v>
      </c>
      <c r="K9423" s="289" t="s">
        <v>20940</v>
      </c>
      <c r="L9423" s="289" t="s">
        <v>275</v>
      </c>
      <c r="M9423" s="289" t="s">
        <v>20889</v>
      </c>
      <c r="N9423" s="289" t="s">
        <v>16159</v>
      </c>
      <c r="O9423" s="289" t="s">
        <v>16049</v>
      </c>
      <c r="P9423" s="289" t="str">
        <f>VLOOKUP(CAT_Details[[#This Row],[Delivery Bp Customer Code]],Table6[],2,0)</f>
        <v>MZ02</v>
      </c>
    </row>
    <row r="9424" spans="1:16" x14ac:dyDescent="0.25">
      <c r="A9424" s="289" t="s">
        <v>76</v>
      </c>
      <c r="B9424">
        <v>4</v>
      </c>
      <c r="C9424">
        <v>65</v>
      </c>
      <c r="D9424">
        <v>1.6</v>
      </c>
      <c r="E9424" s="289" t="s">
        <v>20941</v>
      </c>
      <c r="F9424">
        <v>5016527108</v>
      </c>
      <c r="G9424" s="276">
        <v>45842</v>
      </c>
      <c r="H9424">
        <v>20250625748211</v>
      </c>
      <c r="I9424">
        <v>1.92</v>
      </c>
      <c r="J9424" s="289" t="s">
        <v>383</v>
      </c>
      <c r="K9424" s="289" t="s">
        <v>20942</v>
      </c>
      <c r="L9424" s="289" t="s">
        <v>275</v>
      </c>
      <c r="M9424" s="289" t="s">
        <v>20943</v>
      </c>
      <c r="N9424" s="289" t="s">
        <v>609</v>
      </c>
      <c r="O9424" s="289" t="s">
        <v>16049</v>
      </c>
      <c r="P9424" s="289" t="str">
        <f>VLOOKUP(CAT_Details[[#This Row],[Delivery Bp Customer Code]],Table6[],2,0)</f>
        <v>MZ02</v>
      </c>
    </row>
    <row r="9425" spans="1:16" x14ac:dyDescent="0.25">
      <c r="A9425" s="289" t="s">
        <v>285</v>
      </c>
      <c r="B9425">
        <v>30</v>
      </c>
      <c r="C9425">
        <v>499</v>
      </c>
      <c r="D9425">
        <v>1.34</v>
      </c>
      <c r="E9425" s="289" t="s">
        <v>20937</v>
      </c>
      <c r="F9425">
        <v>5016512008</v>
      </c>
      <c r="G9425" s="276">
        <v>45842</v>
      </c>
      <c r="H9425">
        <v>20250624747562</v>
      </c>
      <c r="I9425">
        <v>0.81699999999999995</v>
      </c>
      <c r="J9425" s="289" t="s">
        <v>294</v>
      </c>
      <c r="K9425" s="289" t="s">
        <v>20944</v>
      </c>
      <c r="L9425" s="289" t="s">
        <v>275</v>
      </c>
      <c r="M9425" s="289" t="s">
        <v>20729</v>
      </c>
      <c r="N9425" s="289" t="s">
        <v>1413</v>
      </c>
      <c r="O9425" s="289" t="s">
        <v>291</v>
      </c>
      <c r="P9425" s="289" t="str">
        <f>VLOOKUP(CAT_Details[[#This Row],[Delivery Bp Customer Code]],Table6[],2,0)</f>
        <v>DX01-L5</v>
      </c>
    </row>
    <row r="9426" spans="1:16" x14ac:dyDescent="0.25">
      <c r="A9426" s="289" t="s">
        <v>285</v>
      </c>
      <c r="B9426">
        <v>1</v>
      </c>
      <c r="C9426">
        <v>52</v>
      </c>
      <c r="D9426">
        <v>0.2</v>
      </c>
      <c r="E9426" s="289" t="s">
        <v>20945</v>
      </c>
      <c r="F9426">
        <v>5016526942</v>
      </c>
      <c r="G9426" s="276">
        <v>45842</v>
      </c>
      <c r="H9426">
        <v>20250625748453</v>
      </c>
      <c r="I9426">
        <v>0.192</v>
      </c>
      <c r="J9426" s="289" t="s">
        <v>324</v>
      </c>
      <c r="K9426" s="289" t="s">
        <v>20946</v>
      </c>
      <c r="L9426" s="289" t="s">
        <v>275</v>
      </c>
      <c r="M9426" s="289" t="s">
        <v>20748</v>
      </c>
      <c r="N9426" s="289" t="s">
        <v>399</v>
      </c>
      <c r="O9426" s="289" t="s">
        <v>291</v>
      </c>
      <c r="P9426" s="289" t="str">
        <f>VLOOKUP(CAT_Details[[#This Row],[Delivery Bp Customer Code]],Table6[],2,0)</f>
        <v>DX01-L5</v>
      </c>
    </row>
    <row r="9427" spans="1:16" x14ac:dyDescent="0.25">
      <c r="A9427" s="289" t="s">
        <v>285</v>
      </c>
      <c r="B9427">
        <v>48</v>
      </c>
      <c r="C9427">
        <v>12596</v>
      </c>
      <c r="D9427">
        <v>13.6</v>
      </c>
      <c r="E9427" s="289" t="s">
        <v>20947</v>
      </c>
      <c r="F9427">
        <v>5016526993</v>
      </c>
      <c r="G9427" s="276">
        <v>45842</v>
      </c>
      <c r="H9427">
        <v>20250620745816</v>
      </c>
      <c r="I9427">
        <v>43.508000000000003</v>
      </c>
      <c r="J9427" s="289" t="s">
        <v>401</v>
      </c>
      <c r="K9427" s="289" t="s">
        <v>20948</v>
      </c>
      <c r="L9427" s="289" t="s">
        <v>275</v>
      </c>
      <c r="M9427" s="289" t="s">
        <v>20949</v>
      </c>
      <c r="N9427" s="289" t="s">
        <v>1028</v>
      </c>
      <c r="O9427" s="289" t="s">
        <v>291</v>
      </c>
      <c r="P9427" s="289" t="str">
        <f>VLOOKUP(CAT_Details[[#This Row],[Delivery Bp Customer Code]],Table6[],2,0)</f>
        <v>DX01-L5</v>
      </c>
    </row>
    <row r="9428" spans="1:16" x14ac:dyDescent="0.25">
      <c r="A9428" s="289" t="s">
        <v>285</v>
      </c>
      <c r="B9428">
        <v>9</v>
      </c>
      <c r="C9428">
        <v>1395</v>
      </c>
      <c r="D9428">
        <v>3.9</v>
      </c>
      <c r="E9428" s="289" t="s">
        <v>20939</v>
      </c>
      <c r="F9428">
        <v>5016527083</v>
      </c>
      <c r="G9428" s="276">
        <v>45842</v>
      </c>
      <c r="H9428">
        <v>20250624747568</v>
      </c>
      <c r="I9428">
        <v>9.36</v>
      </c>
      <c r="J9428" s="289" t="s">
        <v>294</v>
      </c>
      <c r="K9428" s="289" t="s">
        <v>20950</v>
      </c>
      <c r="L9428" s="289" t="s">
        <v>275</v>
      </c>
      <c r="M9428" s="289" t="s">
        <v>20889</v>
      </c>
      <c r="N9428" s="289" t="s">
        <v>16159</v>
      </c>
      <c r="O9428" s="289" t="s">
        <v>291</v>
      </c>
      <c r="P9428" s="289" t="str">
        <f>VLOOKUP(CAT_Details[[#This Row],[Delivery Bp Customer Code]],Table6[],2,0)</f>
        <v>DX01-L5</v>
      </c>
    </row>
    <row r="9429" spans="1:16" x14ac:dyDescent="0.25">
      <c r="A9429" s="289" t="s">
        <v>285</v>
      </c>
      <c r="B9429">
        <v>46</v>
      </c>
      <c r="C9429">
        <v>14869</v>
      </c>
      <c r="D9429">
        <v>19.05</v>
      </c>
      <c r="E9429" s="289" t="s">
        <v>20951</v>
      </c>
      <c r="F9429">
        <v>5016527325</v>
      </c>
      <c r="G9429" s="276">
        <v>45842</v>
      </c>
      <c r="H9429">
        <v>20250620745814</v>
      </c>
      <c r="I9429">
        <v>44.368000000000002</v>
      </c>
      <c r="J9429" s="289" t="s">
        <v>401</v>
      </c>
      <c r="K9429" s="289" t="s">
        <v>20952</v>
      </c>
      <c r="L9429" s="289" t="s">
        <v>275</v>
      </c>
      <c r="M9429" s="289" t="s">
        <v>20953</v>
      </c>
      <c r="N9429" s="289" t="s">
        <v>1028</v>
      </c>
      <c r="O9429" s="289" t="s">
        <v>291</v>
      </c>
      <c r="P9429" s="289" t="str">
        <f>VLOOKUP(CAT_Details[[#This Row],[Delivery Bp Customer Code]],Table6[],2,0)</f>
        <v>DX01-L5</v>
      </c>
    </row>
    <row r="9430" spans="1:16" x14ac:dyDescent="0.25">
      <c r="A9430" s="289" t="s">
        <v>285</v>
      </c>
      <c r="B9430">
        <v>1</v>
      </c>
      <c r="C9430">
        <v>23</v>
      </c>
      <c r="D9430">
        <v>0.2</v>
      </c>
      <c r="E9430" s="289" t="s">
        <v>20954</v>
      </c>
      <c r="F9430">
        <v>5016527511</v>
      </c>
      <c r="G9430" s="276">
        <v>45842</v>
      </c>
      <c r="H9430">
        <v>20250624747941</v>
      </c>
      <c r="I9430">
        <v>0.154</v>
      </c>
      <c r="J9430" s="289" t="s">
        <v>438</v>
      </c>
      <c r="K9430" s="289" t="s">
        <v>20955</v>
      </c>
      <c r="L9430" s="289" t="s">
        <v>275</v>
      </c>
      <c r="M9430" s="289" t="s">
        <v>20729</v>
      </c>
      <c r="N9430" s="289" t="s">
        <v>751</v>
      </c>
      <c r="O9430" s="289" t="s">
        <v>291</v>
      </c>
      <c r="P9430" s="289" t="str">
        <f>VLOOKUP(CAT_Details[[#This Row],[Delivery Bp Customer Code]],Table6[],2,0)</f>
        <v>DX01-L5</v>
      </c>
    </row>
    <row r="9431" spans="1:16" x14ac:dyDescent="0.25">
      <c r="A9431" s="289" t="s">
        <v>285</v>
      </c>
      <c r="B9431">
        <v>12</v>
      </c>
      <c r="C9431">
        <v>4032</v>
      </c>
      <c r="D9431">
        <v>5.98</v>
      </c>
      <c r="E9431" s="289" t="s">
        <v>20956</v>
      </c>
      <c r="F9431">
        <v>5016527767</v>
      </c>
      <c r="G9431" s="276">
        <v>45842</v>
      </c>
      <c r="H9431">
        <v>20250625748668</v>
      </c>
      <c r="I9431">
        <v>13.204000000000001</v>
      </c>
      <c r="J9431" s="289" t="s">
        <v>401</v>
      </c>
      <c r="K9431" s="289" t="s">
        <v>20957</v>
      </c>
      <c r="L9431" s="289" t="s">
        <v>275</v>
      </c>
      <c r="M9431" s="289" t="s">
        <v>20958</v>
      </c>
      <c r="N9431" s="289" t="s">
        <v>16659</v>
      </c>
      <c r="O9431" s="289" t="s">
        <v>291</v>
      </c>
      <c r="P9431" s="289" t="str">
        <f>VLOOKUP(CAT_Details[[#This Row],[Delivery Bp Customer Code]],Table6[],2,0)</f>
        <v>DX01-L5</v>
      </c>
    </row>
    <row r="9432" spans="1:16" x14ac:dyDescent="0.25">
      <c r="A9432" s="289" t="s">
        <v>285</v>
      </c>
      <c r="B9432">
        <v>4</v>
      </c>
      <c r="C9432">
        <v>800</v>
      </c>
      <c r="D9432">
        <v>1.95</v>
      </c>
      <c r="E9432" s="289" t="s">
        <v>20959</v>
      </c>
      <c r="F9432">
        <v>5016541968</v>
      </c>
      <c r="G9432" s="276">
        <v>45842</v>
      </c>
      <c r="H9432">
        <v>20250626750065</v>
      </c>
      <c r="I9432">
        <v>4.2119999999999997</v>
      </c>
      <c r="J9432" s="289" t="s">
        <v>345</v>
      </c>
      <c r="K9432" s="289" t="s">
        <v>20960</v>
      </c>
      <c r="L9432" s="289" t="s">
        <v>275</v>
      </c>
      <c r="M9432" s="289" t="s">
        <v>20789</v>
      </c>
      <c r="N9432" s="289" t="s">
        <v>415</v>
      </c>
      <c r="O9432" s="289" t="s">
        <v>291</v>
      </c>
      <c r="P9432" s="289" t="str">
        <f>VLOOKUP(CAT_Details[[#This Row],[Delivery Bp Customer Code]],Table6[],2,0)</f>
        <v>DX01-L5</v>
      </c>
    </row>
    <row r="9433" spans="1:16" x14ac:dyDescent="0.25">
      <c r="A9433" s="289" t="s">
        <v>285</v>
      </c>
      <c r="B9433">
        <v>28</v>
      </c>
      <c r="C9433">
        <v>5111</v>
      </c>
      <c r="D9433">
        <v>11.2</v>
      </c>
      <c r="E9433" s="289" t="s">
        <v>20961</v>
      </c>
      <c r="F9433">
        <v>5016542163</v>
      </c>
      <c r="G9433" s="276">
        <v>45842</v>
      </c>
      <c r="H9433">
        <v>20250626749851</v>
      </c>
      <c r="I9433">
        <v>18.527999999999999</v>
      </c>
      <c r="J9433" s="289" t="s">
        <v>345</v>
      </c>
      <c r="K9433" s="289" t="s">
        <v>20962</v>
      </c>
      <c r="L9433" s="289" t="s">
        <v>275</v>
      </c>
      <c r="M9433" s="289" t="s">
        <v>20642</v>
      </c>
      <c r="N9433" s="289" t="s">
        <v>348</v>
      </c>
      <c r="O9433" s="289" t="s">
        <v>291</v>
      </c>
      <c r="P9433" s="289" t="str">
        <f>VLOOKUP(CAT_Details[[#This Row],[Delivery Bp Customer Code]],Table6[],2,0)</f>
        <v>DX01-L5</v>
      </c>
    </row>
    <row r="9434" spans="1:16" x14ac:dyDescent="0.25">
      <c r="A9434" s="289" t="s">
        <v>285</v>
      </c>
      <c r="B9434">
        <v>1</v>
      </c>
      <c r="C9434">
        <v>90</v>
      </c>
      <c r="D9434">
        <v>0.4</v>
      </c>
      <c r="E9434" s="289" t="s">
        <v>20963</v>
      </c>
      <c r="F9434">
        <v>5016542204</v>
      </c>
      <c r="G9434" s="276">
        <v>45842</v>
      </c>
      <c r="H9434">
        <v>20250625748273</v>
      </c>
      <c r="I9434">
        <v>0.46100000000000002</v>
      </c>
      <c r="J9434" s="289" t="s">
        <v>294</v>
      </c>
      <c r="K9434" s="289" t="s">
        <v>20964</v>
      </c>
      <c r="L9434" s="289" t="s">
        <v>275</v>
      </c>
      <c r="M9434" s="289" t="s">
        <v>20729</v>
      </c>
      <c r="N9434" s="289" t="s">
        <v>660</v>
      </c>
      <c r="O9434" s="289" t="s">
        <v>291</v>
      </c>
      <c r="P9434" s="289" t="str">
        <f>VLOOKUP(CAT_Details[[#This Row],[Delivery Bp Customer Code]],Table6[],2,0)</f>
        <v>DX01-L5</v>
      </c>
    </row>
    <row r="9435" spans="1:16" x14ac:dyDescent="0.25">
      <c r="A9435" s="289" t="s">
        <v>285</v>
      </c>
      <c r="B9435">
        <v>8</v>
      </c>
      <c r="C9435">
        <v>8050</v>
      </c>
      <c r="D9435">
        <v>3.2</v>
      </c>
      <c r="E9435" s="289" t="s">
        <v>20965</v>
      </c>
      <c r="F9435">
        <v>5016542249</v>
      </c>
      <c r="G9435" s="276">
        <v>45842</v>
      </c>
      <c r="H9435">
        <v>20250626750172</v>
      </c>
      <c r="I9435">
        <v>4.6079999999999997</v>
      </c>
      <c r="J9435" s="289" t="s">
        <v>324</v>
      </c>
      <c r="K9435" s="289" t="s">
        <v>20966</v>
      </c>
      <c r="L9435" s="289" t="s">
        <v>275</v>
      </c>
      <c r="M9435" s="289" t="s">
        <v>20613</v>
      </c>
      <c r="N9435" s="289" t="s">
        <v>333</v>
      </c>
      <c r="O9435" s="289" t="s">
        <v>291</v>
      </c>
      <c r="P9435" s="289" t="str">
        <f>VLOOKUP(CAT_Details[[#This Row],[Delivery Bp Customer Code]],Table6[],2,0)</f>
        <v>DX01-L5</v>
      </c>
    </row>
    <row r="9436" spans="1:16" x14ac:dyDescent="0.25">
      <c r="A9436" s="289" t="s">
        <v>285</v>
      </c>
      <c r="B9436">
        <v>26</v>
      </c>
      <c r="C9436">
        <v>3365</v>
      </c>
      <c r="D9436">
        <v>7.8</v>
      </c>
      <c r="E9436" s="289" t="s">
        <v>20967</v>
      </c>
      <c r="F9436">
        <v>5016542350</v>
      </c>
      <c r="G9436" s="276">
        <v>45842</v>
      </c>
      <c r="H9436">
        <v>20250625749047</v>
      </c>
      <c r="I9436">
        <v>7.4880000000000004</v>
      </c>
      <c r="J9436" s="289" t="s">
        <v>324</v>
      </c>
      <c r="K9436" s="289" t="s">
        <v>20968</v>
      </c>
      <c r="L9436" s="289" t="s">
        <v>275</v>
      </c>
      <c r="M9436" s="289" t="s">
        <v>20969</v>
      </c>
      <c r="N9436" s="289" t="s">
        <v>16153</v>
      </c>
      <c r="O9436" s="289" t="s">
        <v>291</v>
      </c>
      <c r="P9436" s="289" t="str">
        <f>VLOOKUP(CAT_Details[[#This Row],[Delivery Bp Customer Code]],Table6[],2,0)</f>
        <v>DX01-L5</v>
      </c>
    </row>
    <row r="9437" spans="1:16" x14ac:dyDescent="0.25">
      <c r="A9437" s="289" t="s">
        <v>285</v>
      </c>
      <c r="B9437">
        <v>1</v>
      </c>
      <c r="C9437">
        <v>10</v>
      </c>
      <c r="D9437">
        <v>0.1</v>
      </c>
      <c r="E9437" s="289" t="s">
        <v>20970</v>
      </c>
      <c r="F9437">
        <v>5016553997</v>
      </c>
      <c r="G9437" s="276">
        <v>45842</v>
      </c>
      <c r="H9437">
        <v>20250630752107</v>
      </c>
      <c r="I9437">
        <v>0.04</v>
      </c>
      <c r="J9437" s="289" t="s">
        <v>294</v>
      </c>
      <c r="K9437" s="289" t="s">
        <v>20971</v>
      </c>
      <c r="L9437" s="289" t="s">
        <v>275</v>
      </c>
      <c r="M9437" s="289" t="s">
        <v>20972</v>
      </c>
      <c r="N9437" s="289" t="s">
        <v>660</v>
      </c>
      <c r="O9437" s="289" t="s">
        <v>291</v>
      </c>
      <c r="P9437" s="289" t="str">
        <f>VLOOKUP(CAT_Details[[#This Row],[Delivery Bp Customer Code]],Table6[],2,0)</f>
        <v>DX01-L5</v>
      </c>
    </row>
    <row r="9438" spans="1:16" x14ac:dyDescent="0.25">
      <c r="A9438" s="289" t="s">
        <v>521</v>
      </c>
      <c r="B9438">
        <v>8</v>
      </c>
      <c r="C9438">
        <v>1971</v>
      </c>
      <c r="D9438">
        <v>6.4</v>
      </c>
      <c r="E9438" s="289" t="s">
        <v>20941</v>
      </c>
      <c r="F9438">
        <v>5016527106</v>
      </c>
      <c r="G9438" s="276">
        <v>45842</v>
      </c>
      <c r="H9438">
        <v>20250625748213</v>
      </c>
      <c r="I9438">
        <v>13.536</v>
      </c>
      <c r="J9438" s="289" t="s">
        <v>383</v>
      </c>
      <c r="K9438" s="289" t="s">
        <v>20973</v>
      </c>
      <c r="L9438" s="289" t="s">
        <v>275</v>
      </c>
      <c r="M9438" s="289" t="s">
        <v>20943</v>
      </c>
      <c r="N9438" s="289" t="s">
        <v>609</v>
      </c>
      <c r="O9438" s="289" t="s">
        <v>16307</v>
      </c>
      <c r="P9438" s="289" t="str">
        <f>VLOOKUP(CAT_Details[[#This Row],[Delivery Bp Customer Code]],Table6[],2,0)</f>
        <v>DX01</v>
      </c>
    </row>
    <row r="9439" spans="1:16" x14ac:dyDescent="0.25">
      <c r="A9439" s="289" t="s">
        <v>272</v>
      </c>
      <c r="B9439">
        <v>4</v>
      </c>
      <c r="C9439">
        <v>2020</v>
      </c>
      <c r="D9439">
        <v>1.6</v>
      </c>
      <c r="E9439" s="289" t="s">
        <v>20974</v>
      </c>
      <c r="F9439">
        <v>5016510954</v>
      </c>
      <c r="G9439" s="276">
        <v>45842</v>
      </c>
      <c r="H9439">
        <v>20250619744504</v>
      </c>
      <c r="I9439">
        <v>3.84</v>
      </c>
      <c r="J9439" s="289" t="s">
        <v>324</v>
      </c>
      <c r="K9439" s="289" t="s">
        <v>20975</v>
      </c>
      <c r="L9439" s="289" t="s">
        <v>275</v>
      </c>
      <c r="M9439" s="289" t="s">
        <v>20576</v>
      </c>
      <c r="N9439" s="289" t="s">
        <v>622</v>
      </c>
      <c r="O9439" s="289" t="s">
        <v>277</v>
      </c>
      <c r="P9439" s="289" t="str">
        <f>VLOOKUP(CAT_Details[[#This Row],[Delivery Bp Customer Code]],Table6[],2,0)</f>
        <v>U2-L5</v>
      </c>
    </row>
    <row r="9440" spans="1:16" x14ac:dyDescent="0.25">
      <c r="A9440" s="289" t="s">
        <v>272</v>
      </c>
      <c r="B9440">
        <v>3</v>
      </c>
      <c r="C9440">
        <v>1163.4000000000001</v>
      </c>
      <c r="D9440">
        <v>0.6</v>
      </c>
      <c r="E9440" s="289" t="s">
        <v>20976</v>
      </c>
      <c r="F9440">
        <v>5016526908</v>
      </c>
      <c r="G9440" s="276">
        <v>45842</v>
      </c>
      <c r="H9440">
        <v>20250624747771</v>
      </c>
      <c r="I9440">
        <v>0.76800000000000002</v>
      </c>
      <c r="J9440" s="289" t="s">
        <v>294</v>
      </c>
      <c r="K9440" s="289" t="s">
        <v>20977</v>
      </c>
      <c r="L9440" s="289" t="s">
        <v>275</v>
      </c>
      <c r="M9440" s="289" t="s">
        <v>20978</v>
      </c>
      <c r="N9440" s="289" t="s">
        <v>698</v>
      </c>
      <c r="O9440" s="289" t="s">
        <v>277</v>
      </c>
      <c r="P9440" s="289" t="str">
        <f>VLOOKUP(CAT_Details[[#This Row],[Delivery Bp Customer Code]],Table6[],2,0)</f>
        <v>U2-L5</v>
      </c>
    </row>
    <row r="9441" spans="1:16" x14ac:dyDescent="0.25">
      <c r="A9441" s="289" t="s">
        <v>272</v>
      </c>
      <c r="B9441">
        <v>1</v>
      </c>
      <c r="C9441">
        <v>137</v>
      </c>
      <c r="D9441">
        <v>0.4</v>
      </c>
      <c r="E9441" s="289" t="s">
        <v>20979</v>
      </c>
      <c r="F9441">
        <v>5016542005</v>
      </c>
      <c r="G9441" s="276">
        <v>45842</v>
      </c>
      <c r="H9441">
        <v>20250626749681</v>
      </c>
      <c r="I9441">
        <v>0.96</v>
      </c>
      <c r="J9441" s="289" t="s">
        <v>324</v>
      </c>
      <c r="K9441" s="289" t="s">
        <v>20980</v>
      </c>
      <c r="L9441" s="289" t="s">
        <v>275</v>
      </c>
      <c r="M9441" s="289" t="s">
        <v>20613</v>
      </c>
      <c r="N9441" s="289" t="s">
        <v>616</v>
      </c>
      <c r="O9441" s="289" t="s">
        <v>277</v>
      </c>
      <c r="P9441" s="289" t="str">
        <f>VLOOKUP(CAT_Details[[#This Row],[Delivery Bp Customer Code]],Table6[],2,0)</f>
        <v>U2-L5</v>
      </c>
    </row>
    <row r="9442" spans="1:16" x14ac:dyDescent="0.25">
      <c r="A9442" s="289" t="s">
        <v>272</v>
      </c>
      <c r="B9442">
        <v>1</v>
      </c>
      <c r="C9442">
        <v>70</v>
      </c>
      <c r="D9442">
        <v>0.4</v>
      </c>
      <c r="E9442" s="289" t="s">
        <v>20981</v>
      </c>
      <c r="F9442">
        <v>5016542213</v>
      </c>
      <c r="G9442" s="276">
        <v>45842</v>
      </c>
      <c r="H9442">
        <v>20250625749151</v>
      </c>
      <c r="I9442">
        <v>1.181</v>
      </c>
      <c r="J9442" s="289" t="s">
        <v>324</v>
      </c>
      <c r="K9442" s="289" t="s">
        <v>20982</v>
      </c>
      <c r="L9442" s="289" t="s">
        <v>275</v>
      </c>
      <c r="M9442" s="289" t="s">
        <v>20613</v>
      </c>
      <c r="N9442" s="289" t="s">
        <v>612</v>
      </c>
      <c r="O9442" s="289" t="s">
        <v>277</v>
      </c>
      <c r="P9442" s="289" t="str">
        <f>VLOOKUP(CAT_Details[[#This Row],[Delivery Bp Customer Code]],Table6[],2,0)</f>
        <v>U2-L5</v>
      </c>
    </row>
    <row r="9443" spans="1:16" x14ac:dyDescent="0.25">
      <c r="A9443" s="289" t="s">
        <v>272</v>
      </c>
      <c r="B9443">
        <v>8</v>
      </c>
      <c r="C9443">
        <v>715</v>
      </c>
      <c r="D9443">
        <v>3.2</v>
      </c>
      <c r="E9443" s="289" t="s">
        <v>20983</v>
      </c>
      <c r="F9443">
        <v>5016542255</v>
      </c>
      <c r="G9443" s="276">
        <v>45842</v>
      </c>
      <c r="H9443">
        <v>20250623746623</v>
      </c>
      <c r="I9443">
        <v>6.1440000000000001</v>
      </c>
      <c r="J9443" s="289" t="s">
        <v>324</v>
      </c>
      <c r="K9443" s="289" t="s">
        <v>20984</v>
      </c>
      <c r="L9443" s="289" t="s">
        <v>275</v>
      </c>
      <c r="M9443" s="289" t="s">
        <v>20613</v>
      </c>
      <c r="N9443" s="289" t="s">
        <v>562</v>
      </c>
      <c r="O9443" s="289" t="s">
        <v>277</v>
      </c>
      <c r="P9443" s="289" t="str">
        <f>VLOOKUP(CAT_Details[[#This Row],[Delivery Bp Customer Code]],Table6[],2,0)</f>
        <v>U2-L5</v>
      </c>
    </row>
    <row r="9444" spans="1:16" x14ac:dyDescent="0.25">
      <c r="A9444" s="289" t="s">
        <v>272</v>
      </c>
      <c r="B9444">
        <v>2</v>
      </c>
      <c r="C9444">
        <v>386</v>
      </c>
      <c r="D9444">
        <v>0.59</v>
      </c>
      <c r="E9444" s="289" t="s">
        <v>20985</v>
      </c>
      <c r="F9444">
        <v>5016542490</v>
      </c>
      <c r="G9444" s="276">
        <v>45842</v>
      </c>
      <c r="H9444">
        <v>20250625748568</v>
      </c>
      <c r="I9444">
        <v>0.38800000000000001</v>
      </c>
      <c r="J9444" s="289" t="s">
        <v>1047</v>
      </c>
      <c r="K9444" s="289" t="s">
        <v>20986</v>
      </c>
      <c r="L9444" s="289" t="s">
        <v>275</v>
      </c>
      <c r="M9444" s="289" t="s">
        <v>20729</v>
      </c>
      <c r="N9444" s="289" t="s">
        <v>1049</v>
      </c>
      <c r="O9444" s="289" t="s">
        <v>277</v>
      </c>
      <c r="P9444" s="289" t="str">
        <f>VLOOKUP(CAT_Details[[#This Row],[Delivery Bp Customer Code]],Table6[],2,0)</f>
        <v>U2-L5</v>
      </c>
    </row>
    <row r="9445" spans="1:16" x14ac:dyDescent="0.25">
      <c r="A9445" s="289" t="s">
        <v>272</v>
      </c>
      <c r="B9445">
        <v>5</v>
      </c>
      <c r="C9445">
        <v>905</v>
      </c>
      <c r="D9445">
        <v>2</v>
      </c>
      <c r="E9445" s="289" t="s">
        <v>20987</v>
      </c>
      <c r="F9445">
        <v>5016558702</v>
      </c>
      <c r="G9445" s="276">
        <v>45842</v>
      </c>
      <c r="H9445">
        <v>20250626749498</v>
      </c>
      <c r="I9445">
        <v>4.8</v>
      </c>
      <c r="J9445" s="289" t="s">
        <v>350</v>
      </c>
      <c r="K9445" s="289" t="s">
        <v>20988</v>
      </c>
      <c r="L9445" s="289" t="s">
        <v>275</v>
      </c>
      <c r="M9445" s="289" t="s">
        <v>20770</v>
      </c>
      <c r="N9445" s="289" t="s">
        <v>999</v>
      </c>
      <c r="O9445" s="289" t="s">
        <v>277</v>
      </c>
      <c r="P9445" s="289" t="str">
        <f>VLOOKUP(CAT_Details[[#This Row],[Delivery Bp Customer Code]],Table6[],2,0)</f>
        <v>U2-L5</v>
      </c>
    </row>
    <row r="9446" spans="1:16" x14ac:dyDescent="0.25">
      <c r="A9446" s="289" t="s">
        <v>4794</v>
      </c>
      <c r="B9446">
        <v>2</v>
      </c>
      <c r="C9446">
        <v>26</v>
      </c>
      <c r="D9446">
        <v>0.19</v>
      </c>
      <c r="E9446" s="289" t="s">
        <v>20937</v>
      </c>
      <c r="F9446">
        <v>5016512007</v>
      </c>
      <c r="G9446" s="276">
        <v>45842</v>
      </c>
      <c r="H9446">
        <v>20250624747644</v>
      </c>
      <c r="I9446">
        <v>8.5999999999999993E-2</v>
      </c>
      <c r="J9446" s="289" t="s">
        <v>294</v>
      </c>
      <c r="K9446" s="289" t="s">
        <v>20989</v>
      </c>
      <c r="L9446" s="289" t="s">
        <v>275</v>
      </c>
      <c r="M9446" s="289" t="s">
        <v>20729</v>
      </c>
      <c r="N9446" s="289" t="s">
        <v>1413</v>
      </c>
      <c r="O9446" s="289" t="s">
        <v>4798</v>
      </c>
      <c r="P9446" s="289" t="str">
        <f>VLOOKUP(CAT_Details[[#This Row],[Delivery Bp Customer Code]],Table6[],2,0)</f>
        <v>MY02</v>
      </c>
    </row>
    <row r="9447" spans="1:16" x14ac:dyDescent="0.25">
      <c r="A9447" s="289" t="s">
        <v>278</v>
      </c>
      <c r="B9447">
        <v>11</v>
      </c>
      <c r="C9447">
        <v>3860</v>
      </c>
      <c r="D9447">
        <v>3.8</v>
      </c>
      <c r="E9447" s="289" t="s">
        <v>20990</v>
      </c>
      <c r="F9447">
        <v>5016542277</v>
      </c>
      <c r="G9447" s="276">
        <v>45845</v>
      </c>
      <c r="H9447">
        <v>20250626749514</v>
      </c>
      <c r="I9447">
        <v>4.8479999999999999</v>
      </c>
      <c r="J9447" s="289" t="s">
        <v>324</v>
      </c>
      <c r="K9447" s="289" t="s">
        <v>20991</v>
      </c>
      <c r="L9447" s="289" t="s">
        <v>275</v>
      </c>
      <c r="M9447" s="289" t="s">
        <v>20992</v>
      </c>
      <c r="N9447" s="289" t="s">
        <v>399</v>
      </c>
      <c r="O9447" s="289" t="s">
        <v>498</v>
      </c>
      <c r="P9447" s="289" t="str">
        <f>VLOOKUP(CAT_Details[[#This Row],[Delivery Bp Customer Code]],Table6[],2,0)</f>
        <v>DK-BM01</v>
      </c>
    </row>
    <row r="9448" spans="1:16" x14ac:dyDescent="0.25">
      <c r="A9448" s="289" t="s">
        <v>278</v>
      </c>
      <c r="B9448">
        <v>2</v>
      </c>
      <c r="C9448">
        <v>140.72999999999999</v>
      </c>
      <c r="D9448">
        <v>0.4</v>
      </c>
      <c r="E9448" s="289" t="s">
        <v>20993</v>
      </c>
      <c r="F9448">
        <v>5016573250</v>
      </c>
      <c r="G9448" s="276">
        <v>45845</v>
      </c>
      <c r="H9448">
        <v>20250627751323</v>
      </c>
      <c r="I9448">
        <v>0.48</v>
      </c>
      <c r="J9448" s="289" t="s">
        <v>280</v>
      </c>
      <c r="K9448" s="289" t="s">
        <v>20994</v>
      </c>
      <c r="L9448" s="289" t="s">
        <v>275</v>
      </c>
      <c r="M9448" s="289" t="s">
        <v>20995</v>
      </c>
      <c r="N9448" s="289" t="s">
        <v>485</v>
      </c>
      <c r="O9448" s="289" t="s">
        <v>498</v>
      </c>
      <c r="P9448" s="289" t="str">
        <f>VLOOKUP(CAT_Details[[#This Row],[Delivery Bp Customer Code]],Table6[],2,0)</f>
        <v>DK-BM01</v>
      </c>
    </row>
    <row r="9449" spans="1:16" x14ac:dyDescent="0.25">
      <c r="A9449" s="289" t="s">
        <v>278</v>
      </c>
      <c r="B9449">
        <v>10</v>
      </c>
      <c r="C9449">
        <v>6520</v>
      </c>
      <c r="D9449">
        <v>2.4</v>
      </c>
      <c r="E9449" s="289" t="s">
        <v>20996</v>
      </c>
      <c r="F9449">
        <v>5016588496</v>
      </c>
      <c r="G9449" s="276">
        <v>45845</v>
      </c>
      <c r="H9449">
        <v>20250630752303</v>
      </c>
      <c r="I9449">
        <v>5.05</v>
      </c>
      <c r="J9449" s="289" t="s">
        <v>280</v>
      </c>
      <c r="K9449" s="289" t="s">
        <v>20997</v>
      </c>
      <c r="L9449" s="289" t="s">
        <v>275</v>
      </c>
      <c r="M9449" s="289" t="s">
        <v>20995</v>
      </c>
      <c r="N9449" s="289" t="s">
        <v>314</v>
      </c>
      <c r="O9449" s="289" t="s">
        <v>498</v>
      </c>
      <c r="P9449" s="289" t="str">
        <f>VLOOKUP(CAT_Details[[#This Row],[Delivery Bp Customer Code]],Table6[],2,0)</f>
        <v>DK-BM01</v>
      </c>
    </row>
    <row r="9450" spans="1:16" x14ac:dyDescent="0.25">
      <c r="A9450" s="289" t="s">
        <v>75</v>
      </c>
      <c r="B9450">
        <v>1</v>
      </c>
      <c r="C9450">
        <v>4</v>
      </c>
      <c r="D9450">
        <v>0.04</v>
      </c>
      <c r="E9450" s="289" t="s">
        <v>20998</v>
      </c>
      <c r="F9450">
        <v>5016573384</v>
      </c>
      <c r="G9450" s="276">
        <v>45845</v>
      </c>
      <c r="H9450">
        <v>20250626750005</v>
      </c>
      <c r="I9450">
        <v>0.01</v>
      </c>
      <c r="J9450" s="289" t="s">
        <v>350</v>
      </c>
      <c r="K9450" s="289" t="s">
        <v>20999</v>
      </c>
      <c r="L9450" s="289" t="s">
        <v>275</v>
      </c>
      <c r="M9450" s="289" t="s">
        <v>21000</v>
      </c>
      <c r="N9450" s="289" t="s">
        <v>482</v>
      </c>
      <c r="O9450" s="289" t="s">
        <v>2173</v>
      </c>
      <c r="P9450" s="289" t="str">
        <f>VLOOKUP(CAT_Details[[#This Row],[Delivery Bp Customer Code]],Table6[],2,0)</f>
        <v>OYL1</v>
      </c>
    </row>
    <row r="9451" spans="1:16" x14ac:dyDescent="0.25">
      <c r="A9451" s="289" t="s">
        <v>75</v>
      </c>
      <c r="B9451">
        <v>2</v>
      </c>
      <c r="C9451">
        <v>1150.4000000000001</v>
      </c>
      <c r="D9451">
        <v>0.66</v>
      </c>
      <c r="E9451" s="289" t="s">
        <v>21001</v>
      </c>
      <c r="F9451">
        <v>5016573424</v>
      </c>
      <c r="G9451" s="276">
        <v>45845</v>
      </c>
      <c r="H9451">
        <v>20250626749962</v>
      </c>
      <c r="I9451">
        <v>0.94499999999999995</v>
      </c>
      <c r="J9451" s="289" t="s">
        <v>350</v>
      </c>
      <c r="K9451" s="289" t="s">
        <v>21002</v>
      </c>
      <c r="L9451" s="289" t="s">
        <v>275</v>
      </c>
      <c r="M9451" s="289" t="s">
        <v>21000</v>
      </c>
      <c r="N9451" s="289" t="s">
        <v>2571</v>
      </c>
      <c r="O9451" s="289" t="s">
        <v>2173</v>
      </c>
      <c r="P9451" s="289" t="str">
        <f>VLOOKUP(CAT_Details[[#This Row],[Delivery Bp Customer Code]],Table6[],2,0)</f>
        <v>OYL1</v>
      </c>
    </row>
    <row r="9452" spans="1:16" x14ac:dyDescent="0.25">
      <c r="A9452" s="289" t="s">
        <v>75</v>
      </c>
      <c r="B9452">
        <v>1</v>
      </c>
      <c r="C9452">
        <v>10</v>
      </c>
      <c r="D9452">
        <v>7.0000000000000007E-2</v>
      </c>
      <c r="E9452" s="289" t="s">
        <v>21003</v>
      </c>
      <c r="F9452">
        <v>5016573569</v>
      </c>
      <c r="G9452" s="276">
        <v>45845</v>
      </c>
      <c r="H9452">
        <v>20250630752300</v>
      </c>
      <c r="I9452">
        <v>6.4000000000000001E-2</v>
      </c>
      <c r="J9452" s="289" t="s">
        <v>324</v>
      </c>
      <c r="K9452" s="289" t="s">
        <v>21004</v>
      </c>
      <c r="L9452" s="289" t="s">
        <v>275</v>
      </c>
      <c r="M9452" s="289" t="s">
        <v>20902</v>
      </c>
      <c r="N9452" s="289" t="s">
        <v>3240</v>
      </c>
      <c r="O9452" s="289" t="s">
        <v>2173</v>
      </c>
      <c r="P9452" s="289" t="str">
        <f>VLOOKUP(CAT_Details[[#This Row],[Delivery Bp Customer Code]],Table6[],2,0)</f>
        <v>OYL1</v>
      </c>
    </row>
    <row r="9453" spans="1:16" x14ac:dyDescent="0.25">
      <c r="A9453" s="289" t="s">
        <v>75</v>
      </c>
      <c r="B9453">
        <v>5</v>
      </c>
      <c r="C9453">
        <v>2130</v>
      </c>
      <c r="D9453">
        <v>2.5</v>
      </c>
      <c r="E9453" s="289" t="s">
        <v>21005</v>
      </c>
      <c r="F9453">
        <v>5016573575</v>
      </c>
      <c r="G9453" s="276">
        <v>45845</v>
      </c>
      <c r="H9453">
        <v>20250630751871</v>
      </c>
      <c r="I9453">
        <v>6</v>
      </c>
      <c r="J9453" s="289" t="s">
        <v>350</v>
      </c>
      <c r="K9453" s="289" t="s">
        <v>21006</v>
      </c>
      <c r="L9453" s="289" t="s">
        <v>275</v>
      </c>
      <c r="M9453" s="289" t="s">
        <v>21000</v>
      </c>
      <c r="N9453" s="289" t="s">
        <v>381</v>
      </c>
      <c r="O9453" s="289" t="s">
        <v>7849</v>
      </c>
      <c r="P9453" s="289" t="str">
        <f>VLOOKUP(CAT_Details[[#This Row],[Delivery Bp Customer Code]],Table6[],2,0)</f>
        <v>MZ03</v>
      </c>
    </row>
    <row r="9454" spans="1:16" x14ac:dyDescent="0.25">
      <c r="A9454" s="289" t="s">
        <v>75</v>
      </c>
      <c r="B9454">
        <v>33</v>
      </c>
      <c r="C9454">
        <v>165</v>
      </c>
      <c r="D9454">
        <v>1.65</v>
      </c>
      <c r="E9454" s="289" t="s">
        <v>21007</v>
      </c>
      <c r="F9454">
        <v>5016573635</v>
      </c>
      <c r="G9454" s="276">
        <v>45845</v>
      </c>
      <c r="H9454">
        <v>20250630751706</v>
      </c>
      <c r="I9454">
        <v>0.39600000000000002</v>
      </c>
      <c r="J9454" s="289" t="s">
        <v>350</v>
      </c>
      <c r="K9454" s="289" t="s">
        <v>21008</v>
      </c>
      <c r="L9454" s="289" t="s">
        <v>275</v>
      </c>
      <c r="M9454" s="289" t="s">
        <v>20770</v>
      </c>
      <c r="N9454" s="289" t="s">
        <v>446</v>
      </c>
      <c r="O9454" s="289" t="s">
        <v>2173</v>
      </c>
      <c r="P9454" s="289" t="str">
        <f>VLOOKUP(CAT_Details[[#This Row],[Delivery Bp Customer Code]],Table6[],2,0)</f>
        <v>OYL1</v>
      </c>
    </row>
    <row r="9455" spans="1:16" x14ac:dyDescent="0.25">
      <c r="A9455" s="289" t="s">
        <v>17052</v>
      </c>
      <c r="B9455">
        <v>4</v>
      </c>
      <c r="C9455">
        <v>60</v>
      </c>
      <c r="D9455">
        <v>0.4</v>
      </c>
      <c r="E9455" s="289" t="s">
        <v>21009</v>
      </c>
      <c r="F9455">
        <v>5016541994</v>
      </c>
      <c r="G9455" s="276">
        <v>45845</v>
      </c>
      <c r="H9455">
        <v>20250625748911</v>
      </c>
      <c r="I9455">
        <v>0.28799999999999998</v>
      </c>
      <c r="J9455" s="289" t="s">
        <v>438</v>
      </c>
      <c r="K9455" s="289" t="s">
        <v>21010</v>
      </c>
      <c r="L9455" s="289" t="s">
        <v>280</v>
      </c>
      <c r="M9455" s="289" t="s">
        <v>21011</v>
      </c>
      <c r="N9455" s="289" t="s">
        <v>21012</v>
      </c>
      <c r="O9455" s="289" t="s">
        <v>18284</v>
      </c>
      <c r="P9455" s="289">
        <f>VLOOKUP(CAT_Details[[#This Row],[Delivery Bp Customer Code]],Table6[],2,0)</f>
        <v>3705</v>
      </c>
    </row>
    <row r="9456" spans="1:16" x14ac:dyDescent="0.25">
      <c r="A9456" s="289" t="s">
        <v>17052</v>
      </c>
      <c r="B9456">
        <v>3</v>
      </c>
      <c r="C9456">
        <v>320</v>
      </c>
      <c r="D9456">
        <v>1.2</v>
      </c>
      <c r="E9456" s="289" t="s">
        <v>21013</v>
      </c>
      <c r="F9456">
        <v>5016542114</v>
      </c>
      <c r="G9456" s="276">
        <v>45845</v>
      </c>
      <c r="H9456">
        <v>20250626749845</v>
      </c>
      <c r="I9456">
        <v>4.5789999999999997</v>
      </c>
      <c r="J9456" s="289" t="s">
        <v>3890</v>
      </c>
      <c r="K9456" s="289" t="s">
        <v>21014</v>
      </c>
      <c r="L9456" s="289" t="s">
        <v>280</v>
      </c>
      <c r="M9456" s="289" t="s">
        <v>21015</v>
      </c>
      <c r="N9456" s="289" t="s">
        <v>3896</v>
      </c>
      <c r="O9456" s="289" t="s">
        <v>18284</v>
      </c>
      <c r="P9456" s="289">
        <f>VLOOKUP(CAT_Details[[#This Row],[Delivery Bp Customer Code]],Table6[],2,0)</f>
        <v>3705</v>
      </c>
    </row>
    <row r="9457" spans="1:16" x14ac:dyDescent="0.25">
      <c r="A9457" s="289" t="s">
        <v>17052</v>
      </c>
      <c r="B9457">
        <v>1</v>
      </c>
      <c r="C9457">
        <v>61</v>
      </c>
      <c r="D9457">
        <v>0.4</v>
      </c>
      <c r="E9457" s="289" t="s">
        <v>21013</v>
      </c>
      <c r="F9457">
        <v>5016542116</v>
      </c>
      <c r="G9457" s="276">
        <v>45845</v>
      </c>
      <c r="H9457">
        <v>20250626749837</v>
      </c>
      <c r="I9457">
        <v>0.46100000000000002</v>
      </c>
      <c r="J9457" s="289" t="s">
        <v>3890</v>
      </c>
      <c r="K9457" s="289" t="s">
        <v>21016</v>
      </c>
      <c r="L9457" s="289" t="s">
        <v>280</v>
      </c>
      <c r="M9457" s="289" t="s">
        <v>21015</v>
      </c>
      <c r="N9457" s="289" t="s">
        <v>3896</v>
      </c>
      <c r="O9457" s="289" t="s">
        <v>18284</v>
      </c>
      <c r="P9457" s="289">
        <f>VLOOKUP(CAT_Details[[#This Row],[Delivery Bp Customer Code]],Table6[],2,0)</f>
        <v>3705</v>
      </c>
    </row>
    <row r="9458" spans="1:16" x14ac:dyDescent="0.25">
      <c r="A9458" s="289" t="s">
        <v>17052</v>
      </c>
      <c r="B9458">
        <v>1</v>
      </c>
      <c r="C9458">
        <v>694</v>
      </c>
      <c r="D9458">
        <v>0.63</v>
      </c>
      <c r="E9458" s="289" t="s">
        <v>21017</v>
      </c>
      <c r="F9458">
        <v>5016558099</v>
      </c>
      <c r="G9458" s="276">
        <v>45845</v>
      </c>
      <c r="H9458">
        <v>20250627750664</v>
      </c>
      <c r="I9458">
        <v>0.9</v>
      </c>
      <c r="J9458" s="289" t="s">
        <v>345</v>
      </c>
      <c r="K9458" s="289" t="s">
        <v>21018</v>
      </c>
      <c r="L9458" s="289" t="s">
        <v>280</v>
      </c>
      <c r="M9458" s="289" t="s">
        <v>20789</v>
      </c>
      <c r="N9458" s="289" t="s">
        <v>18695</v>
      </c>
      <c r="O9458" s="289" t="s">
        <v>18284</v>
      </c>
      <c r="P9458" s="289">
        <f>VLOOKUP(CAT_Details[[#This Row],[Delivery Bp Customer Code]],Table6[],2,0)</f>
        <v>3705</v>
      </c>
    </row>
    <row r="9459" spans="1:16" x14ac:dyDescent="0.25">
      <c r="A9459" s="289" t="s">
        <v>17052</v>
      </c>
      <c r="B9459">
        <v>2</v>
      </c>
      <c r="C9459">
        <v>6</v>
      </c>
      <c r="D9459">
        <v>0.06</v>
      </c>
      <c r="E9459" s="289" t="s">
        <v>21019</v>
      </c>
      <c r="F9459">
        <v>5016572944</v>
      </c>
      <c r="G9459" s="276">
        <v>45845</v>
      </c>
      <c r="H9459">
        <v>20250630751643</v>
      </c>
      <c r="I9459">
        <v>2.1000000000000001E-2</v>
      </c>
      <c r="J9459" s="289" t="s">
        <v>302</v>
      </c>
      <c r="K9459" s="289" t="s">
        <v>21020</v>
      </c>
      <c r="L9459" s="289" t="s">
        <v>280</v>
      </c>
      <c r="M9459" s="289" t="s">
        <v>21021</v>
      </c>
      <c r="N9459" s="289" t="s">
        <v>18394</v>
      </c>
      <c r="O9459" s="289" t="s">
        <v>18284</v>
      </c>
      <c r="P9459" s="289">
        <f>VLOOKUP(CAT_Details[[#This Row],[Delivery Bp Customer Code]],Table6[],2,0)</f>
        <v>3705</v>
      </c>
    </row>
    <row r="9460" spans="1:16" x14ac:dyDescent="0.25">
      <c r="A9460" s="289" t="s">
        <v>17052</v>
      </c>
      <c r="B9460">
        <v>2</v>
      </c>
      <c r="C9460">
        <v>496</v>
      </c>
      <c r="D9460">
        <v>0.8</v>
      </c>
      <c r="E9460" s="289" t="s">
        <v>21019</v>
      </c>
      <c r="F9460">
        <v>5016572945</v>
      </c>
      <c r="G9460" s="276">
        <v>45845</v>
      </c>
      <c r="H9460">
        <v>20250630751637</v>
      </c>
      <c r="I9460">
        <v>1.1519999999999999</v>
      </c>
      <c r="J9460" s="289" t="s">
        <v>302</v>
      </c>
      <c r="K9460" s="289" t="s">
        <v>21022</v>
      </c>
      <c r="L9460" s="289" t="s">
        <v>280</v>
      </c>
      <c r="M9460" s="289" t="s">
        <v>21021</v>
      </c>
      <c r="N9460" s="289" t="s">
        <v>18394</v>
      </c>
      <c r="O9460" s="289" t="s">
        <v>18284</v>
      </c>
      <c r="P9460" s="289">
        <f>VLOOKUP(CAT_Details[[#This Row],[Delivery Bp Customer Code]],Table6[],2,0)</f>
        <v>3705</v>
      </c>
    </row>
    <row r="9461" spans="1:16" x14ac:dyDescent="0.25">
      <c r="A9461" s="289" t="s">
        <v>17052</v>
      </c>
      <c r="B9461">
        <v>3</v>
      </c>
      <c r="C9461">
        <v>7.21</v>
      </c>
      <c r="D9461">
        <v>0.08</v>
      </c>
      <c r="E9461" s="289" t="s">
        <v>21023</v>
      </c>
      <c r="F9461">
        <v>5016573116</v>
      </c>
      <c r="G9461" s="276">
        <v>45845</v>
      </c>
      <c r="H9461">
        <v>20250630751854</v>
      </c>
      <c r="I9461">
        <v>2.8000000000000001E-2</v>
      </c>
      <c r="J9461" s="289" t="s">
        <v>275</v>
      </c>
      <c r="K9461" s="289" t="s">
        <v>21024</v>
      </c>
      <c r="L9461" s="289" t="s">
        <v>280</v>
      </c>
      <c r="M9461" s="289" t="s">
        <v>21025</v>
      </c>
      <c r="N9461" s="289" t="s">
        <v>19026</v>
      </c>
      <c r="O9461" s="289" t="s">
        <v>18284</v>
      </c>
      <c r="P9461" s="289">
        <f>VLOOKUP(CAT_Details[[#This Row],[Delivery Bp Customer Code]],Table6[],2,0)</f>
        <v>3705</v>
      </c>
    </row>
    <row r="9462" spans="1:16" x14ac:dyDescent="0.25">
      <c r="A9462" s="289" t="s">
        <v>17052</v>
      </c>
      <c r="B9462">
        <v>1</v>
      </c>
      <c r="C9462">
        <v>302</v>
      </c>
      <c r="D9462">
        <v>0.4</v>
      </c>
      <c r="E9462" s="289" t="s">
        <v>21026</v>
      </c>
      <c r="F9462">
        <v>5016573605</v>
      </c>
      <c r="G9462" s="276">
        <v>45845</v>
      </c>
      <c r="H9462">
        <v>20250624747503</v>
      </c>
      <c r="I9462">
        <v>0.57599999999999996</v>
      </c>
      <c r="J9462" s="289" t="s">
        <v>275</v>
      </c>
      <c r="K9462" s="289" t="s">
        <v>21027</v>
      </c>
      <c r="L9462" s="289" t="s">
        <v>280</v>
      </c>
      <c r="M9462" s="289" t="s">
        <v>21025</v>
      </c>
      <c r="N9462" s="289" t="s">
        <v>19698</v>
      </c>
      <c r="O9462" s="289" t="s">
        <v>18284</v>
      </c>
      <c r="P9462" s="289">
        <f>VLOOKUP(CAT_Details[[#This Row],[Delivery Bp Customer Code]],Table6[],2,0)</f>
        <v>3705</v>
      </c>
    </row>
    <row r="9463" spans="1:16" x14ac:dyDescent="0.25">
      <c r="A9463" s="289" t="s">
        <v>17052</v>
      </c>
      <c r="B9463">
        <v>1</v>
      </c>
      <c r="C9463">
        <v>412</v>
      </c>
      <c r="D9463">
        <v>0.4</v>
      </c>
      <c r="E9463" s="289" t="s">
        <v>21026</v>
      </c>
      <c r="F9463">
        <v>5016573606</v>
      </c>
      <c r="G9463" s="276">
        <v>45845</v>
      </c>
      <c r="H9463">
        <v>20250626750007</v>
      </c>
      <c r="I9463">
        <v>0.57599999999999996</v>
      </c>
      <c r="J9463" s="289" t="s">
        <v>275</v>
      </c>
      <c r="K9463" s="289" t="s">
        <v>21028</v>
      </c>
      <c r="L9463" s="289" t="s">
        <v>280</v>
      </c>
      <c r="M9463" s="289" t="s">
        <v>21025</v>
      </c>
      <c r="N9463" s="289" t="s">
        <v>19698</v>
      </c>
      <c r="O9463" s="289" t="s">
        <v>18284</v>
      </c>
      <c r="P9463" s="289">
        <f>VLOOKUP(CAT_Details[[#This Row],[Delivery Bp Customer Code]],Table6[],2,0)</f>
        <v>3705</v>
      </c>
    </row>
    <row r="9464" spans="1:16" x14ac:dyDescent="0.25">
      <c r="A9464" s="289" t="s">
        <v>17052</v>
      </c>
      <c r="B9464">
        <v>3</v>
      </c>
      <c r="C9464">
        <v>570</v>
      </c>
      <c r="D9464">
        <v>1.2</v>
      </c>
      <c r="E9464" s="289" t="s">
        <v>21029</v>
      </c>
      <c r="F9464">
        <v>5016573670</v>
      </c>
      <c r="G9464" s="276">
        <v>45845</v>
      </c>
      <c r="H9464">
        <v>20250626749752</v>
      </c>
      <c r="I9464">
        <v>1.008</v>
      </c>
      <c r="J9464" s="289" t="s">
        <v>275</v>
      </c>
      <c r="K9464" s="289" t="s">
        <v>21030</v>
      </c>
      <c r="L9464" s="289" t="s">
        <v>280</v>
      </c>
      <c r="M9464" s="289" t="s">
        <v>21025</v>
      </c>
      <c r="N9464" s="289" t="s">
        <v>18700</v>
      </c>
      <c r="O9464" s="289" t="s">
        <v>18284</v>
      </c>
      <c r="P9464" s="289">
        <f>VLOOKUP(CAT_Details[[#This Row],[Delivery Bp Customer Code]],Table6[],2,0)</f>
        <v>3705</v>
      </c>
    </row>
    <row r="9465" spans="1:16" x14ac:dyDescent="0.25">
      <c r="A9465" s="289" t="s">
        <v>17052</v>
      </c>
      <c r="B9465">
        <v>1</v>
      </c>
      <c r="C9465">
        <v>18</v>
      </c>
      <c r="D9465">
        <v>0.3</v>
      </c>
      <c r="E9465" s="289" t="s">
        <v>21031</v>
      </c>
      <c r="F9465">
        <v>5016587669</v>
      </c>
      <c r="G9465" s="276">
        <v>45845</v>
      </c>
      <c r="H9465">
        <v>20250630752062</v>
      </c>
      <c r="I9465">
        <v>0.23499999999999999</v>
      </c>
      <c r="J9465" s="289" t="s">
        <v>302</v>
      </c>
      <c r="K9465" s="289" t="s">
        <v>21032</v>
      </c>
      <c r="L9465" s="289" t="s">
        <v>280</v>
      </c>
      <c r="M9465" s="289" t="s">
        <v>20992</v>
      </c>
      <c r="N9465" s="289" t="s">
        <v>20799</v>
      </c>
      <c r="O9465" s="289" t="s">
        <v>18284</v>
      </c>
      <c r="P9465" s="289">
        <f>VLOOKUP(CAT_Details[[#This Row],[Delivery Bp Customer Code]],Table6[],2,0)</f>
        <v>3705</v>
      </c>
    </row>
    <row r="9466" spans="1:16" x14ac:dyDescent="0.25">
      <c r="A9466" s="289" t="s">
        <v>17052</v>
      </c>
      <c r="B9466">
        <v>13</v>
      </c>
      <c r="C9466">
        <v>394</v>
      </c>
      <c r="D9466">
        <v>4.78</v>
      </c>
      <c r="E9466" s="289" t="s">
        <v>21033</v>
      </c>
      <c r="F9466">
        <v>5016588514</v>
      </c>
      <c r="G9466" s="276">
        <v>45845</v>
      </c>
      <c r="H9466">
        <v>20250630752053</v>
      </c>
      <c r="I9466">
        <v>8.4420000000000002</v>
      </c>
      <c r="J9466" s="289" t="s">
        <v>302</v>
      </c>
      <c r="K9466" s="289" t="s">
        <v>21034</v>
      </c>
      <c r="L9466" s="289" t="s">
        <v>280</v>
      </c>
      <c r="M9466" s="289" t="s">
        <v>21021</v>
      </c>
      <c r="N9466" s="289" t="s">
        <v>20799</v>
      </c>
      <c r="O9466" s="289" t="s">
        <v>18284</v>
      </c>
      <c r="P9466" s="289">
        <f>VLOOKUP(CAT_Details[[#This Row],[Delivery Bp Customer Code]],Table6[],2,0)</f>
        <v>3705</v>
      </c>
    </row>
    <row r="9467" spans="1:16" x14ac:dyDescent="0.25">
      <c r="A9467" s="289" t="s">
        <v>874</v>
      </c>
      <c r="B9467">
        <v>11</v>
      </c>
      <c r="C9467">
        <v>1309</v>
      </c>
      <c r="D9467">
        <v>4.59</v>
      </c>
      <c r="E9467" s="289" t="s">
        <v>21035</v>
      </c>
      <c r="F9467">
        <v>5016557967</v>
      </c>
      <c r="G9467" s="276">
        <v>45845</v>
      </c>
      <c r="H9467">
        <v>20250626749955</v>
      </c>
      <c r="I9467">
        <v>19.25</v>
      </c>
      <c r="J9467" s="289" t="s">
        <v>294</v>
      </c>
      <c r="K9467" s="289" t="s">
        <v>21036</v>
      </c>
      <c r="L9467" s="289" t="s">
        <v>275</v>
      </c>
      <c r="M9467" s="289" t="s">
        <v>21037</v>
      </c>
      <c r="N9467" s="289" t="s">
        <v>5685</v>
      </c>
      <c r="O9467" s="289" t="s">
        <v>1014</v>
      </c>
      <c r="P9467" s="289" t="str">
        <f>VLOOKUP(CAT_Details[[#This Row],[Delivery Bp Customer Code]],Table6[],2,0)</f>
        <v>MZ07</v>
      </c>
    </row>
    <row r="9468" spans="1:16" x14ac:dyDescent="0.25">
      <c r="A9468" s="289" t="s">
        <v>3771</v>
      </c>
      <c r="B9468">
        <v>15</v>
      </c>
      <c r="C9468">
        <v>6450</v>
      </c>
      <c r="D9468">
        <v>6.3</v>
      </c>
      <c r="E9468" s="289" t="s">
        <v>21038</v>
      </c>
      <c r="F9468">
        <v>5016573247</v>
      </c>
      <c r="G9468" s="276">
        <v>45845</v>
      </c>
      <c r="H9468">
        <v>20250623746800</v>
      </c>
      <c r="I9468">
        <v>6.5019999999999998</v>
      </c>
      <c r="J9468" s="289" t="s">
        <v>350</v>
      </c>
      <c r="K9468" s="289" t="s">
        <v>21039</v>
      </c>
      <c r="L9468" s="289" t="s">
        <v>275</v>
      </c>
      <c r="M9468" s="289" t="s">
        <v>20561</v>
      </c>
      <c r="N9468" s="289" t="s">
        <v>16110</v>
      </c>
      <c r="O9468" s="289" t="s">
        <v>3775</v>
      </c>
      <c r="P9468" s="289">
        <f>VLOOKUP(CAT_Details[[#This Row],[Delivery Bp Customer Code]],Table6[],2,0)</f>
        <v>3401</v>
      </c>
    </row>
    <row r="9469" spans="1:16" x14ac:dyDescent="0.25">
      <c r="A9469" s="289" t="s">
        <v>3329</v>
      </c>
      <c r="B9469">
        <v>22</v>
      </c>
      <c r="C9469">
        <v>14974</v>
      </c>
      <c r="D9469">
        <v>8.9</v>
      </c>
      <c r="E9469" s="289" t="s">
        <v>21040</v>
      </c>
      <c r="F9469">
        <v>5016527780</v>
      </c>
      <c r="G9469" s="276">
        <v>45845</v>
      </c>
      <c r="H9469">
        <v>20250624747206</v>
      </c>
      <c r="I9469">
        <v>14.525</v>
      </c>
      <c r="J9469" s="289" t="s">
        <v>383</v>
      </c>
      <c r="K9469" s="289" t="s">
        <v>21041</v>
      </c>
      <c r="L9469" s="289" t="s">
        <v>275</v>
      </c>
      <c r="M9469" s="289" t="s">
        <v>20943</v>
      </c>
      <c r="N9469" s="289" t="s">
        <v>3781</v>
      </c>
      <c r="O9469" s="289" t="s">
        <v>3332</v>
      </c>
      <c r="P9469" s="289">
        <f>VLOOKUP(CAT_Details[[#This Row],[Delivery Bp Customer Code]],Table6[],2,0)</f>
        <v>3402</v>
      </c>
    </row>
    <row r="9470" spans="1:16" x14ac:dyDescent="0.25">
      <c r="A9470" s="289" t="s">
        <v>3329</v>
      </c>
      <c r="B9470">
        <v>3</v>
      </c>
      <c r="C9470">
        <v>410</v>
      </c>
      <c r="D9470">
        <v>1.2</v>
      </c>
      <c r="E9470" s="289" t="s">
        <v>21013</v>
      </c>
      <c r="F9470">
        <v>5016542115</v>
      </c>
      <c r="G9470" s="276">
        <v>45845</v>
      </c>
      <c r="H9470">
        <v>20250626749594</v>
      </c>
      <c r="I9470">
        <v>3.6579999999999999</v>
      </c>
      <c r="J9470" s="289" t="s">
        <v>3890</v>
      </c>
      <c r="K9470" s="289" t="s">
        <v>21042</v>
      </c>
      <c r="L9470" s="289" t="s">
        <v>275</v>
      </c>
      <c r="M9470" s="289" t="s">
        <v>21015</v>
      </c>
      <c r="N9470" s="289" t="s">
        <v>3896</v>
      </c>
      <c r="O9470" s="289" t="s">
        <v>3332</v>
      </c>
      <c r="P9470" s="289">
        <f>VLOOKUP(CAT_Details[[#This Row],[Delivery Bp Customer Code]],Table6[],2,0)</f>
        <v>3402</v>
      </c>
    </row>
    <row r="9471" spans="1:16" x14ac:dyDescent="0.25">
      <c r="A9471" s="289" t="s">
        <v>3329</v>
      </c>
      <c r="B9471">
        <v>2</v>
      </c>
      <c r="C9471">
        <v>300</v>
      </c>
      <c r="D9471">
        <v>0.4</v>
      </c>
      <c r="E9471" s="289" t="s">
        <v>21043</v>
      </c>
      <c r="F9471">
        <v>5016573172</v>
      </c>
      <c r="G9471" s="276">
        <v>45845</v>
      </c>
      <c r="H9471">
        <v>20250701752629</v>
      </c>
      <c r="I9471">
        <v>0.38400000000000001</v>
      </c>
      <c r="J9471" s="289" t="s">
        <v>350</v>
      </c>
      <c r="K9471" s="289" t="s">
        <v>21044</v>
      </c>
      <c r="L9471" s="289" t="s">
        <v>275</v>
      </c>
      <c r="M9471" s="289" t="s">
        <v>20770</v>
      </c>
      <c r="N9471" s="289" t="s">
        <v>446</v>
      </c>
      <c r="O9471" s="289" t="s">
        <v>3332</v>
      </c>
      <c r="P9471" s="289">
        <f>VLOOKUP(CAT_Details[[#This Row],[Delivery Bp Customer Code]],Table6[],2,0)</f>
        <v>3402</v>
      </c>
    </row>
    <row r="9472" spans="1:16" x14ac:dyDescent="0.25">
      <c r="A9472" s="289" t="s">
        <v>3329</v>
      </c>
      <c r="B9472">
        <v>8</v>
      </c>
      <c r="C9472">
        <v>3864</v>
      </c>
      <c r="D9472">
        <v>3.2</v>
      </c>
      <c r="E9472" s="289" t="s">
        <v>21045</v>
      </c>
      <c r="F9472">
        <v>5016573431</v>
      </c>
      <c r="G9472" s="276">
        <v>45845</v>
      </c>
      <c r="H9472">
        <v>20250627750785</v>
      </c>
      <c r="I9472">
        <v>4.6079999999999997</v>
      </c>
      <c r="J9472" s="289" t="s">
        <v>350</v>
      </c>
      <c r="K9472" s="289" t="s">
        <v>21046</v>
      </c>
      <c r="L9472" s="289" t="s">
        <v>275</v>
      </c>
      <c r="M9472" s="289" t="s">
        <v>21000</v>
      </c>
      <c r="N9472" s="289" t="s">
        <v>3804</v>
      </c>
      <c r="O9472" s="289" t="s">
        <v>3332</v>
      </c>
      <c r="P9472" s="289">
        <f>VLOOKUP(CAT_Details[[#This Row],[Delivery Bp Customer Code]],Table6[],2,0)</f>
        <v>3402</v>
      </c>
    </row>
    <row r="9473" spans="1:16" x14ac:dyDescent="0.25">
      <c r="A9473" s="289" t="s">
        <v>3329</v>
      </c>
      <c r="B9473">
        <v>1</v>
      </c>
      <c r="C9473">
        <v>224</v>
      </c>
      <c r="D9473">
        <v>0.4</v>
      </c>
      <c r="E9473" s="289" t="s">
        <v>21047</v>
      </c>
      <c r="F9473">
        <v>5016573577</v>
      </c>
      <c r="G9473" s="276">
        <v>45845</v>
      </c>
      <c r="H9473">
        <v>20250624747730</v>
      </c>
      <c r="I9473">
        <v>1.603</v>
      </c>
      <c r="J9473" s="289" t="s">
        <v>350</v>
      </c>
      <c r="K9473" s="289" t="s">
        <v>21048</v>
      </c>
      <c r="L9473" s="289" t="s">
        <v>275</v>
      </c>
      <c r="M9473" s="289" t="s">
        <v>20561</v>
      </c>
      <c r="N9473" s="289" t="s">
        <v>3656</v>
      </c>
      <c r="O9473" s="289" t="s">
        <v>3332</v>
      </c>
      <c r="P9473" s="289">
        <f>VLOOKUP(CAT_Details[[#This Row],[Delivery Bp Customer Code]],Table6[],2,0)</f>
        <v>3402</v>
      </c>
    </row>
    <row r="9474" spans="1:16" x14ac:dyDescent="0.25">
      <c r="A9474" s="289" t="s">
        <v>3329</v>
      </c>
      <c r="B9474">
        <v>2</v>
      </c>
      <c r="C9474">
        <v>26</v>
      </c>
      <c r="D9474">
        <v>0.16</v>
      </c>
      <c r="E9474" s="289" t="s">
        <v>21049</v>
      </c>
      <c r="F9474">
        <v>5016587626</v>
      </c>
      <c r="G9474" s="276">
        <v>45845</v>
      </c>
      <c r="H9474">
        <v>20250630751608</v>
      </c>
      <c r="I9474">
        <v>0.14399999999999999</v>
      </c>
      <c r="J9474" s="289" t="s">
        <v>302</v>
      </c>
      <c r="K9474" s="289" t="s">
        <v>21050</v>
      </c>
      <c r="L9474" s="289" t="s">
        <v>275</v>
      </c>
      <c r="M9474" s="289" t="s">
        <v>21021</v>
      </c>
      <c r="N9474" s="289" t="s">
        <v>15493</v>
      </c>
      <c r="O9474" s="289" t="s">
        <v>3332</v>
      </c>
      <c r="P9474" s="289">
        <f>VLOOKUP(CAT_Details[[#This Row],[Delivery Bp Customer Code]],Table6[],2,0)</f>
        <v>3402</v>
      </c>
    </row>
    <row r="9475" spans="1:16" x14ac:dyDescent="0.25">
      <c r="A9475" s="289" t="s">
        <v>3329</v>
      </c>
      <c r="B9475">
        <v>1</v>
      </c>
      <c r="C9475">
        <v>28</v>
      </c>
      <c r="D9475">
        <v>0.27</v>
      </c>
      <c r="E9475" s="289" t="s">
        <v>21051</v>
      </c>
      <c r="F9475">
        <v>5016587845</v>
      </c>
      <c r="G9475" s="276">
        <v>45845</v>
      </c>
      <c r="H9475">
        <v>20250630752299</v>
      </c>
      <c r="I9475">
        <v>0.38400000000000001</v>
      </c>
      <c r="J9475" s="289" t="s">
        <v>302</v>
      </c>
      <c r="K9475" s="289" t="s">
        <v>21052</v>
      </c>
      <c r="L9475" s="289" t="s">
        <v>275</v>
      </c>
      <c r="M9475" s="289" t="s">
        <v>20992</v>
      </c>
      <c r="N9475" s="289" t="s">
        <v>15497</v>
      </c>
      <c r="O9475" s="289" t="s">
        <v>3332</v>
      </c>
      <c r="P9475" s="289">
        <f>VLOOKUP(CAT_Details[[#This Row],[Delivery Bp Customer Code]],Table6[],2,0)</f>
        <v>3402</v>
      </c>
    </row>
    <row r="9476" spans="1:16" x14ac:dyDescent="0.25">
      <c r="A9476" s="289" t="s">
        <v>14512</v>
      </c>
      <c r="B9476">
        <v>18</v>
      </c>
      <c r="C9476">
        <v>14974.98</v>
      </c>
      <c r="D9476">
        <v>10</v>
      </c>
      <c r="E9476" s="289" t="s">
        <v>21053</v>
      </c>
      <c r="F9476">
        <v>5016614953</v>
      </c>
      <c r="G9476" s="276">
        <v>45845</v>
      </c>
      <c r="I9476">
        <v>17.52</v>
      </c>
      <c r="J9476" s="289" t="s">
        <v>350</v>
      </c>
      <c r="K9476" s="289" t="s">
        <v>21054</v>
      </c>
      <c r="L9476" s="289" t="s">
        <v>273</v>
      </c>
      <c r="M9476" s="289" t="s">
        <v>21055</v>
      </c>
      <c r="N9476" s="289" t="s">
        <v>15057</v>
      </c>
      <c r="O9476" s="289" t="s">
        <v>14517</v>
      </c>
      <c r="P9476" s="289" t="str">
        <f>VLOOKUP(CAT_Details[[#This Row],[Delivery Bp Customer Code]],Table6[],2,0)</f>
        <v>No Loc</v>
      </c>
    </row>
    <row r="9477" spans="1:16" x14ac:dyDescent="0.25">
      <c r="A9477" s="289" t="s">
        <v>76</v>
      </c>
      <c r="B9477">
        <v>10</v>
      </c>
      <c r="C9477">
        <v>236</v>
      </c>
      <c r="D9477">
        <v>1.1000000000000001</v>
      </c>
      <c r="E9477" s="289" t="s">
        <v>21056</v>
      </c>
      <c r="F9477">
        <v>5016495899</v>
      </c>
      <c r="G9477" s="276">
        <v>45845</v>
      </c>
      <c r="H9477">
        <v>20250619745152</v>
      </c>
      <c r="I9477">
        <v>1.742</v>
      </c>
      <c r="J9477" s="289" t="s">
        <v>756</v>
      </c>
      <c r="K9477" s="289" t="s">
        <v>21057</v>
      </c>
      <c r="L9477" s="289" t="s">
        <v>275</v>
      </c>
      <c r="M9477" s="289" t="s">
        <v>20854</v>
      </c>
      <c r="N9477" s="289" t="s">
        <v>759</v>
      </c>
      <c r="O9477" s="289" t="s">
        <v>16049</v>
      </c>
      <c r="P9477" s="289" t="str">
        <f>VLOOKUP(CAT_Details[[#This Row],[Delivery Bp Customer Code]],Table6[],2,0)</f>
        <v>MZ02</v>
      </c>
    </row>
    <row r="9478" spans="1:16" x14ac:dyDescent="0.25">
      <c r="A9478" s="289" t="s">
        <v>76</v>
      </c>
      <c r="B9478">
        <v>1</v>
      </c>
      <c r="C9478">
        <v>70</v>
      </c>
      <c r="D9478">
        <v>0.2</v>
      </c>
      <c r="E9478" s="289" t="s">
        <v>21058</v>
      </c>
      <c r="F9478">
        <v>5016527088</v>
      </c>
      <c r="G9478" s="276">
        <v>45845</v>
      </c>
      <c r="H9478">
        <v>20250624747409</v>
      </c>
      <c r="I9478">
        <v>0.192</v>
      </c>
      <c r="J9478" s="289" t="s">
        <v>764</v>
      </c>
      <c r="K9478" s="289" t="s">
        <v>21059</v>
      </c>
      <c r="L9478" s="289" t="s">
        <v>275</v>
      </c>
      <c r="M9478" s="289" t="s">
        <v>20636</v>
      </c>
      <c r="N9478" s="289" t="s">
        <v>766</v>
      </c>
      <c r="O9478" s="289" t="s">
        <v>16049</v>
      </c>
      <c r="P9478" s="289" t="str">
        <f>VLOOKUP(CAT_Details[[#This Row],[Delivery Bp Customer Code]],Table6[],2,0)</f>
        <v>MZ02</v>
      </c>
    </row>
    <row r="9479" spans="1:16" x14ac:dyDescent="0.25">
      <c r="A9479" s="289" t="s">
        <v>76</v>
      </c>
      <c r="B9479">
        <v>8</v>
      </c>
      <c r="C9479">
        <v>963</v>
      </c>
      <c r="D9479">
        <v>1.6</v>
      </c>
      <c r="E9479" s="289" t="s">
        <v>21060</v>
      </c>
      <c r="F9479">
        <v>5016542192</v>
      </c>
      <c r="G9479" s="276">
        <v>45845</v>
      </c>
      <c r="H9479">
        <v>20250624747720</v>
      </c>
      <c r="I9479">
        <v>3.2639999999999998</v>
      </c>
      <c r="J9479" s="289" t="s">
        <v>401</v>
      </c>
      <c r="K9479" s="289" t="s">
        <v>21061</v>
      </c>
      <c r="L9479" s="289" t="s">
        <v>275</v>
      </c>
      <c r="M9479" s="289" t="s">
        <v>20958</v>
      </c>
      <c r="N9479" s="289" t="s">
        <v>1028</v>
      </c>
      <c r="O9479" s="289" t="s">
        <v>16049</v>
      </c>
      <c r="P9479" s="289" t="str">
        <f>VLOOKUP(CAT_Details[[#This Row],[Delivery Bp Customer Code]],Table6[],2,0)</f>
        <v>MZ02</v>
      </c>
    </row>
    <row r="9480" spans="1:16" x14ac:dyDescent="0.25">
      <c r="A9480" s="289" t="s">
        <v>76</v>
      </c>
      <c r="B9480">
        <v>4</v>
      </c>
      <c r="C9480">
        <v>520</v>
      </c>
      <c r="D9480">
        <v>1.2</v>
      </c>
      <c r="E9480" s="289" t="s">
        <v>21062</v>
      </c>
      <c r="F9480">
        <v>5016558304</v>
      </c>
      <c r="G9480" s="276">
        <v>45845</v>
      </c>
      <c r="H9480">
        <v>20250625749182</v>
      </c>
      <c r="I9480">
        <v>1.1519999999999999</v>
      </c>
      <c r="J9480" s="289" t="s">
        <v>324</v>
      </c>
      <c r="K9480" s="289" t="s">
        <v>21063</v>
      </c>
      <c r="L9480" s="289" t="s">
        <v>275</v>
      </c>
      <c r="M9480" s="289" t="s">
        <v>21021</v>
      </c>
      <c r="N9480" s="289" t="s">
        <v>16153</v>
      </c>
      <c r="O9480" s="289" t="s">
        <v>16049</v>
      </c>
      <c r="P9480" s="289" t="str">
        <f>VLOOKUP(CAT_Details[[#This Row],[Delivery Bp Customer Code]],Table6[],2,0)</f>
        <v>MZ02</v>
      </c>
    </row>
    <row r="9481" spans="1:16" x14ac:dyDescent="0.25">
      <c r="A9481" s="289" t="s">
        <v>285</v>
      </c>
      <c r="B9481">
        <v>45</v>
      </c>
      <c r="C9481">
        <v>2012</v>
      </c>
      <c r="D9481">
        <v>15.6</v>
      </c>
      <c r="E9481" s="289" t="s">
        <v>21064</v>
      </c>
      <c r="F9481">
        <v>5016495766</v>
      </c>
      <c r="G9481" s="276">
        <v>45845</v>
      </c>
      <c r="H9481">
        <v>20250619745155</v>
      </c>
      <c r="I9481">
        <v>40.762</v>
      </c>
      <c r="J9481" s="289" t="s">
        <v>756</v>
      </c>
      <c r="K9481" s="289" t="s">
        <v>21065</v>
      </c>
      <c r="L9481" s="289" t="s">
        <v>275</v>
      </c>
      <c r="M9481" s="289" t="s">
        <v>20854</v>
      </c>
      <c r="N9481" s="289" t="s">
        <v>759</v>
      </c>
      <c r="O9481" s="289" t="s">
        <v>291</v>
      </c>
      <c r="P9481" s="289" t="str">
        <f>VLOOKUP(CAT_Details[[#This Row],[Delivery Bp Customer Code]],Table6[],2,0)</f>
        <v>DX01-L5</v>
      </c>
    </row>
    <row r="9482" spans="1:16" x14ac:dyDescent="0.25">
      <c r="A9482" s="289" t="s">
        <v>285</v>
      </c>
      <c r="B9482">
        <v>73</v>
      </c>
      <c r="C9482">
        <v>6636</v>
      </c>
      <c r="D9482">
        <v>10.8</v>
      </c>
      <c r="E9482" s="289" t="s">
        <v>21056</v>
      </c>
      <c r="F9482">
        <v>5016495902</v>
      </c>
      <c r="G9482" s="276">
        <v>45845</v>
      </c>
      <c r="H9482">
        <v>20250619745156</v>
      </c>
      <c r="I9482">
        <v>30.835000000000001</v>
      </c>
      <c r="J9482" s="289" t="s">
        <v>756</v>
      </c>
      <c r="K9482" s="289" t="s">
        <v>21066</v>
      </c>
      <c r="L9482" s="289" t="s">
        <v>275</v>
      </c>
      <c r="M9482" s="289" t="s">
        <v>20854</v>
      </c>
      <c r="N9482" s="289" t="s">
        <v>759</v>
      </c>
      <c r="O9482" s="289" t="s">
        <v>291</v>
      </c>
      <c r="P9482" s="289" t="str">
        <f>VLOOKUP(CAT_Details[[#This Row],[Delivery Bp Customer Code]],Table6[],2,0)</f>
        <v>DX01-L5</v>
      </c>
    </row>
    <row r="9483" spans="1:16" x14ac:dyDescent="0.25">
      <c r="A9483" s="289" t="s">
        <v>285</v>
      </c>
      <c r="B9483">
        <v>2</v>
      </c>
      <c r="C9483">
        <v>530</v>
      </c>
      <c r="D9483">
        <v>0.6</v>
      </c>
      <c r="E9483" s="289" t="s">
        <v>21058</v>
      </c>
      <c r="F9483">
        <v>5016527086</v>
      </c>
      <c r="G9483" s="276">
        <v>45845</v>
      </c>
      <c r="H9483">
        <v>20250624747407</v>
      </c>
      <c r="I9483">
        <v>0.67200000000000004</v>
      </c>
      <c r="J9483" s="289" t="s">
        <v>764</v>
      </c>
      <c r="K9483" s="289" t="s">
        <v>21067</v>
      </c>
      <c r="L9483" s="289" t="s">
        <v>275</v>
      </c>
      <c r="M9483" s="289" t="s">
        <v>20636</v>
      </c>
      <c r="N9483" s="289" t="s">
        <v>766</v>
      </c>
      <c r="O9483" s="289" t="s">
        <v>291</v>
      </c>
      <c r="P9483" s="289" t="str">
        <f>VLOOKUP(CAT_Details[[#This Row],[Delivery Bp Customer Code]],Table6[],2,0)</f>
        <v>DX01-L5</v>
      </c>
    </row>
    <row r="9484" spans="1:16" x14ac:dyDescent="0.25">
      <c r="A9484" s="289" t="s">
        <v>285</v>
      </c>
      <c r="B9484">
        <v>23</v>
      </c>
      <c r="C9484">
        <v>9150.2000000000007</v>
      </c>
      <c r="D9484">
        <v>9.1999999999999993</v>
      </c>
      <c r="E9484" s="289" t="s">
        <v>21068</v>
      </c>
      <c r="F9484">
        <v>5016542283</v>
      </c>
      <c r="G9484" s="276">
        <v>45845</v>
      </c>
      <c r="H9484">
        <v>20250626749680</v>
      </c>
      <c r="I9484">
        <v>22.08</v>
      </c>
      <c r="J9484" s="289" t="s">
        <v>401</v>
      </c>
      <c r="K9484" s="289" t="s">
        <v>21069</v>
      </c>
      <c r="L9484" s="289" t="s">
        <v>275</v>
      </c>
      <c r="M9484" s="289" t="s">
        <v>21070</v>
      </c>
      <c r="N9484" s="289" t="s">
        <v>17729</v>
      </c>
      <c r="O9484" s="289" t="s">
        <v>291</v>
      </c>
      <c r="P9484" s="289" t="str">
        <f>VLOOKUP(CAT_Details[[#This Row],[Delivery Bp Customer Code]],Table6[],2,0)</f>
        <v>DX01-L5</v>
      </c>
    </row>
    <row r="9485" spans="1:16" x14ac:dyDescent="0.25">
      <c r="A9485" s="289" t="s">
        <v>285</v>
      </c>
      <c r="B9485">
        <v>8</v>
      </c>
      <c r="C9485">
        <v>2400</v>
      </c>
      <c r="D9485">
        <v>1.85</v>
      </c>
      <c r="E9485" s="289" t="s">
        <v>21071</v>
      </c>
      <c r="F9485">
        <v>5016558253</v>
      </c>
      <c r="G9485" s="276">
        <v>45845</v>
      </c>
      <c r="H9485">
        <v>20250626750205</v>
      </c>
      <c r="I9485">
        <v>3.0939999999999999</v>
      </c>
      <c r="J9485" s="289" t="s">
        <v>294</v>
      </c>
      <c r="K9485" s="289" t="s">
        <v>21072</v>
      </c>
      <c r="L9485" s="289" t="s">
        <v>275</v>
      </c>
      <c r="M9485" s="289" t="s">
        <v>21073</v>
      </c>
      <c r="N9485" s="289" t="s">
        <v>394</v>
      </c>
      <c r="O9485" s="289" t="s">
        <v>291</v>
      </c>
      <c r="P9485" s="289" t="str">
        <f>VLOOKUP(CAT_Details[[#This Row],[Delivery Bp Customer Code]],Table6[],2,0)</f>
        <v>DX01-L5</v>
      </c>
    </row>
    <row r="9486" spans="1:16" x14ac:dyDescent="0.25">
      <c r="A9486" s="289" t="s">
        <v>285</v>
      </c>
      <c r="B9486">
        <v>10</v>
      </c>
      <c r="C9486">
        <v>12650</v>
      </c>
      <c r="D9486">
        <v>4</v>
      </c>
      <c r="E9486" s="289" t="s">
        <v>21074</v>
      </c>
      <c r="F9486">
        <v>5016558501</v>
      </c>
      <c r="G9486" s="276">
        <v>45845</v>
      </c>
      <c r="H9486">
        <v>20250627751223</v>
      </c>
      <c r="I9486">
        <v>5.76</v>
      </c>
      <c r="J9486" s="289" t="s">
        <v>324</v>
      </c>
      <c r="K9486" s="289" t="s">
        <v>21075</v>
      </c>
      <c r="L9486" s="289" t="s">
        <v>275</v>
      </c>
      <c r="M9486" s="289" t="s">
        <v>20874</v>
      </c>
      <c r="N9486" s="289" t="s">
        <v>333</v>
      </c>
      <c r="O9486" s="289" t="s">
        <v>291</v>
      </c>
      <c r="P9486" s="289" t="str">
        <f>VLOOKUP(CAT_Details[[#This Row],[Delivery Bp Customer Code]],Table6[],2,0)</f>
        <v>DX01-L5</v>
      </c>
    </row>
    <row r="9487" spans="1:16" x14ac:dyDescent="0.25">
      <c r="A9487" s="289" t="s">
        <v>285</v>
      </c>
      <c r="B9487">
        <v>15</v>
      </c>
      <c r="C9487">
        <v>990</v>
      </c>
      <c r="D9487">
        <v>7.5</v>
      </c>
      <c r="E9487" s="289" t="s">
        <v>21076</v>
      </c>
      <c r="F9487">
        <v>5016573441</v>
      </c>
      <c r="G9487" s="276">
        <v>45845</v>
      </c>
      <c r="H9487">
        <v>20250630751839</v>
      </c>
      <c r="I9487">
        <v>16.2</v>
      </c>
      <c r="J9487" s="289" t="s">
        <v>350</v>
      </c>
      <c r="K9487" s="289" t="s">
        <v>21077</v>
      </c>
      <c r="L9487" s="289" t="s">
        <v>275</v>
      </c>
      <c r="M9487" s="289" t="s">
        <v>21000</v>
      </c>
      <c r="N9487" s="289" t="s">
        <v>12700</v>
      </c>
      <c r="O9487" s="289" t="s">
        <v>291</v>
      </c>
      <c r="P9487" s="289" t="str">
        <f>VLOOKUP(CAT_Details[[#This Row],[Delivery Bp Customer Code]],Table6[],2,0)</f>
        <v>DX01-L5</v>
      </c>
    </row>
    <row r="9488" spans="1:16" x14ac:dyDescent="0.25">
      <c r="A9488" s="289" t="s">
        <v>285</v>
      </c>
      <c r="B9488">
        <v>18</v>
      </c>
      <c r="C9488">
        <v>3350</v>
      </c>
      <c r="D9488">
        <v>7.82</v>
      </c>
      <c r="E9488" s="289" t="s">
        <v>21078</v>
      </c>
      <c r="F9488">
        <v>5016573489</v>
      </c>
      <c r="G9488" s="276">
        <v>45845</v>
      </c>
      <c r="H9488">
        <v>20250627750787</v>
      </c>
      <c r="I9488">
        <v>17.931000000000001</v>
      </c>
      <c r="J9488" s="289" t="s">
        <v>280</v>
      </c>
      <c r="K9488" s="289" t="s">
        <v>21079</v>
      </c>
      <c r="L9488" s="289" t="s">
        <v>275</v>
      </c>
      <c r="M9488" s="289" t="s">
        <v>21080</v>
      </c>
      <c r="N9488" s="289" t="s">
        <v>411</v>
      </c>
      <c r="O9488" s="289" t="s">
        <v>291</v>
      </c>
      <c r="P9488" s="289" t="str">
        <f>VLOOKUP(CAT_Details[[#This Row],[Delivery Bp Customer Code]],Table6[],2,0)</f>
        <v>DX01-L5</v>
      </c>
    </row>
    <row r="9489" spans="1:16" x14ac:dyDescent="0.25">
      <c r="A9489" s="289" t="s">
        <v>285</v>
      </c>
      <c r="B9489">
        <v>18</v>
      </c>
      <c r="C9489">
        <v>1620</v>
      </c>
      <c r="D9489">
        <v>7.2</v>
      </c>
      <c r="E9489" s="289" t="s">
        <v>21081</v>
      </c>
      <c r="F9489">
        <v>5016573537</v>
      </c>
      <c r="G9489" s="276">
        <v>45845</v>
      </c>
      <c r="H9489">
        <v>20250630752024</v>
      </c>
      <c r="I9489">
        <v>17.28</v>
      </c>
      <c r="J9489" s="289" t="s">
        <v>350</v>
      </c>
      <c r="K9489" s="289" t="s">
        <v>21082</v>
      </c>
      <c r="L9489" s="289" t="s">
        <v>275</v>
      </c>
      <c r="M9489" s="289" t="s">
        <v>20561</v>
      </c>
      <c r="N9489" s="289" t="s">
        <v>15321</v>
      </c>
      <c r="O9489" s="289" t="s">
        <v>291</v>
      </c>
      <c r="P9489" s="289" t="str">
        <f>VLOOKUP(CAT_Details[[#This Row],[Delivery Bp Customer Code]],Table6[],2,0)</f>
        <v>DX01-L5</v>
      </c>
    </row>
    <row r="9490" spans="1:16" x14ac:dyDescent="0.25">
      <c r="A9490" s="289" t="s">
        <v>285</v>
      </c>
      <c r="B9490">
        <v>2</v>
      </c>
      <c r="C9490">
        <v>404</v>
      </c>
      <c r="D9490">
        <v>0.8</v>
      </c>
      <c r="E9490" s="289" t="s">
        <v>21083</v>
      </c>
      <c r="F9490">
        <v>5016573573</v>
      </c>
      <c r="G9490" s="276">
        <v>45845</v>
      </c>
      <c r="H9490">
        <v>20250626749956</v>
      </c>
      <c r="I9490">
        <v>1.248</v>
      </c>
      <c r="J9490" s="289" t="s">
        <v>280</v>
      </c>
      <c r="K9490" s="289" t="s">
        <v>21084</v>
      </c>
      <c r="L9490" s="289" t="s">
        <v>275</v>
      </c>
      <c r="M9490" s="289" t="s">
        <v>20908</v>
      </c>
      <c r="N9490" s="289" t="s">
        <v>10113</v>
      </c>
      <c r="O9490" s="289" t="s">
        <v>291</v>
      </c>
      <c r="P9490" s="289" t="str">
        <f>VLOOKUP(CAT_Details[[#This Row],[Delivery Bp Customer Code]],Table6[],2,0)</f>
        <v>DX01-L5</v>
      </c>
    </row>
    <row r="9491" spans="1:16" x14ac:dyDescent="0.25">
      <c r="A9491" s="289" t="s">
        <v>285</v>
      </c>
      <c r="B9491">
        <v>2</v>
      </c>
      <c r="C9491">
        <v>200</v>
      </c>
      <c r="D9491">
        <v>0.45</v>
      </c>
      <c r="E9491" s="289" t="s">
        <v>21085</v>
      </c>
      <c r="F9491">
        <v>5016573776</v>
      </c>
      <c r="G9491" s="276">
        <v>45845</v>
      </c>
      <c r="H9491">
        <v>20250626749856</v>
      </c>
      <c r="I9491">
        <v>0.52200000000000002</v>
      </c>
      <c r="J9491" s="289" t="s">
        <v>350</v>
      </c>
      <c r="K9491" s="289" t="s">
        <v>21086</v>
      </c>
      <c r="L9491" s="289" t="s">
        <v>275</v>
      </c>
      <c r="M9491" s="289" t="s">
        <v>20561</v>
      </c>
      <c r="N9491" s="289" t="s">
        <v>602</v>
      </c>
      <c r="O9491" s="289" t="s">
        <v>291</v>
      </c>
      <c r="P9491" s="289" t="str">
        <f>VLOOKUP(CAT_Details[[#This Row],[Delivery Bp Customer Code]],Table6[],2,0)</f>
        <v>DX01-L5</v>
      </c>
    </row>
    <row r="9492" spans="1:16" x14ac:dyDescent="0.25">
      <c r="A9492" s="289" t="s">
        <v>521</v>
      </c>
      <c r="B9492">
        <v>10</v>
      </c>
      <c r="C9492">
        <v>1020</v>
      </c>
      <c r="D9492">
        <v>4</v>
      </c>
      <c r="E9492" s="289" t="s">
        <v>21087</v>
      </c>
      <c r="F9492">
        <v>5016573580</v>
      </c>
      <c r="G9492" s="276">
        <v>45845</v>
      </c>
      <c r="H9492">
        <v>20250630751705</v>
      </c>
      <c r="I9492">
        <v>10.56</v>
      </c>
      <c r="J9492" s="289" t="s">
        <v>302</v>
      </c>
      <c r="K9492" s="289" t="s">
        <v>21088</v>
      </c>
      <c r="L9492" s="289" t="s">
        <v>275</v>
      </c>
      <c r="M9492" s="289" t="s">
        <v>21021</v>
      </c>
      <c r="N9492" s="289" t="s">
        <v>694</v>
      </c>
      <c r="O9492" s="289" t="s">
        <v>16307</v>
      </c>
      <c r="P9492" s="289" t="str">
        <f>VLOOKUP(CAT_Details[[#This Row],[Delivery Bp Customer Code]],Table6[],2,0)</f>
        <v>DX01</v>
      </c>
    </row>
    <row r="9493" spans="1:16" x14ac:dyDescent="0.25">
      <c r="A9493" s="289" t="s">
        <v>272</v>
      </c>
      <c r="B9493">
        <v>3</v>
      </c>
      <c r="C9493">
        <v>1485</v>
      </c>
      <c r="D9493">
        <v>1.2</v>
      </c>
      <c r="E9493" s="289" t="s">
        <v>20990</v>
      </c>
      <c r="F9493">
        <v>5016542278</v>
      </c>
      <c r="G9493" s="276">
        <v>45845</v>
      </c>
      <c r="H9493">
        <v>20250626750151</v>
      </c>
      <c r="I9493">
        <v>1.1519999999999999</v>
      </c>
      <c r="J9493" s="289" t="s">
        <v>324</v>
      </c>
      <c r="K9493" s="289" t="s">
        <v>21089</v>
      </c>
      <c r="L9493" s="289" t="s">
        <v>275</v>
      </c>
      <c r="M9493" s="289" t="s">
        <v>21090</v>
      </c>
      <c r="N9493" s="289" t="s">
        <v>399</v>
      </c>
      <c r="O9493" s="289" t="s">
        <v>277</v>
      </c>
      <c r="P9493" s="289" t="str">
        <f>VLOOKUP(CAT_Details[[#This Row],[Delivery Bp Customer Code]],Table6[],2,0)</f>
        <v>U2-L5</v>
      </c>
    </row>
    <row r="9494" spans="1:16" x14ac:dyDescent="0.25">
      <c r="A9494" s="289" t="s">
        <v>272</v>
      </c>
      <c r="B9494">
        <v>3</v>
      </c>
      <c r="C9494">
        <v>1485</v>
      </c>
      <c r="D9494">
        <v>1.2</v>
      </c>
      <c r="E9494" s="289" t="s">
        <v>20990</v>
      </c>
      <c r="F9494">
        <v>5016542280</v>
      </c>
      <c r="G9494" s="276">
        <v>45845</v>
      </c>
      <c r="H9494">
        <v>20250626749520</v>
      </c>
      <c r="I9494">
        <v>1.1519999999999999</v>
      </c>
      <c r="J9494" s="289" t="s">
        <v>324</v>
      </c>
      <c r="K9494" s="289" t="s">
        <v>21091</v>
      </c>
      <c r="L9494" s="289" t="s">
        <v>275</v>
      </c>
      <c r="M9494" s="289" t="s">
        <v>20992</v>
      </c>
      <c r="N9494" s="289" t="s">
        <v>399</v>
      </c>
      <c r="O9494" s="289" t="s">
        <v>277</v>
      </c>
      <c r="P9494" s="289" t="str">
        <f>VLOOKUP(CAT_Details[[#This Row],[Delivery Bp Customer Code]],Table6[],2,0)</f>
        <v>U2-L5</v>
      </c>
    </row>
    <row r="9495" spans="1:16" x14ac:dyDescent="0.25">
      <c r="A9495" s="289" t="s">
        <v>272</v>
      </c>
      <c r="B9495">
        <v>5</v>
      </c>
      <c r="C9495">
        <v>600</v>
      </c>
      <c r="D9495">
        <v>1</v>
      </c>
      <c r="E9495" s="289" t="s">
        <v>21092</v>
      </c>
      <c r="F9495">
        <v>5016542317</v>
      </c>
      <c r="G9495" s="276">
        <v>45845</v>
      </c>
      <c r="H9495">
        <v>20250625749103</v>
      </c>
      <c r="I9495">
        <v>2.04</v>
      </c>
      <c r="J9495" s="289" t="s">
        <v>438</v>
      </c>
      <c r="K9495" s="289" t="s">
        <v>21093</v>
      </c>
      <c r="L9495" s="289" t="s">
        <v>275</v>
      </c>
      <c r="M9495" s="289" t="s">
        <v>21094</v>
      </c>
      <c r="N9495" s="289" t="s">
        <v>440</v>
      </c>
      <c r="O9495" s="289" t="s">
        <v>277</v>
      </c>
      <c r="P9495" s="289" t="str">
        <f>VLOOKUP(CAT_Details[[#This Row],[Delivery Bp Customer Code]],Table6[],2,0)</f>
        <v>U2-L5</v>
      </c>
    </row>
    <row r="9496" spans="1:16" x14ac:dyDescent="0.25">
      <c r="A9496" s="289" t="s">
        <v>272</v>
      </c>
      <c r="B9496">
        <v>58</v>
      </c>
      <c r="C9496">
        <v>1906</v>
      </c>
      <c r="D9496">
        <v>13.6</v>
      </c>
      <c r="E9496" s="289" t="s">
        <v>21095</v>
      </c>
      <c r="F9496">
        <v>5016558669</v>
      </c>
      <c r="G9496" s="276">
        <v>45845</v>
      </c>
      <c r="H9496">
        <v>20250623746839</v>
      </c>
      <c r="I9496">
        <v>31.308</v>
      </c>
      <c r="J9496" s="289" t="s">
        <v>280</v>
      </c>
      <c r="K9496" s="289" t="s">
        <v>21096</v>
      </c>
      <c r="L9496" s="289" t="s">
        <v>275</v>
      </c>
      <c r="M9496" s="289" t="s">
        <v>21097</v>
      </c>
      <c r="N9496" s="289" t="s">
        <v>1226</v>
      </c>
      <c r="O9496" s="289" t="s">
        <v>277</v>
      </c>
      <c r="P9496" s="289" t="str">
        <f>VLOOKUP(CAT_Details[[#This Row],[Delivery Bp Customer Code]],Table6[],2,0)</f>
        <v>U2-L5</v>
      </c>
    </row>
    <row r="9497" spans="1:16" x14ac:dyDescent="0.25">
      <c r="A9497" s="289" t="s">
        <v>272</v>
      </c>
      <c r="B9497">
        <v>1</v>
      </c>
      <c r="C9497">
        <v>769</v>
      </c>
      <c r="D9497">
        <v>0.4</v>
      </c>
      <c r="E9497" s="289" t="s">
        <v>21098</v>
      </c>
      <c r="F9497">
        <v>5016558691</v>
      </c>
      <c r="G9497" s="276">
        <v>45845</v>
      </c>
      <c r="H9497">
        <v>20250624747888</v>
      </c>
      <c r="I9497">
        <v>0.57599999999999996</v>
      </c>
      <c r="J9497" s="289" t="s">
        <v>324</v>
      </c>
      <c r="K9497" s="289" t="s">
        <v>21099</v>
      </c>
      <c r="L9497" s="289" t="s">
        <v>275</v>
      </c>
      <c r="M9497" s="289" t="s">
        <v>21100</v>
      </c>
      <c r="N9497" s="289" t="s">
        <v>16189</v>
      </c>
      <c r="O9497" s="289" t="s">
        <v>277</v>
      </c>
      <c r="P9497" s="289" t="str">
        <f>VLOOKUP(CAT_Details[[#This Row],[Delivery Bp Customer Code]],Table6[],2,0)</f>
        <v>U2-L5</v>
      </c>
    </row>
    <row r="9498" spans="1:16" x14ac:dyDescent="0.25">
      <c r="A9498" s="289" t="s">
        <v>272</v>
      </c>
      <c r="B9498">
        <v>4</v>
      </c>
      <c r="C9498">
        <v>1328.01</v>
      </c>
      <c r="D9498">
        <v>1.4</v>
      </c>
      <c r="E9498" s="289" t="s">
        <v>21101</v>
      </c>
      <c r="F9498">
        <v>5016572838</v>
      </c>
      <c r="G9498" s="276">
        <v>45845</v>
      </c>
      <c r="H9498">
        <v>20250630751978</v>
      </c>
      <c r="I9498">
        <v>1.901</v>
      </c>
      <c r="J9498" s="289" t="s">
        <v>350</v>
      </c>
      <c r="K9498" s="289" t="s">
        <v>21102</v>
      </c>
      <c r="L9498" s="289" t="s">
        <v>275</v>
      </c>
      <c r="M9498" s="289" t="s">
        <v>21103</v>
      </c>
      <c r="N9498" s="289" t="s">
        <v>456</v>
      </c>
      <c r="O9498" s="289" t="s">
        <v>277</v>
      </c>
      <c r="P9498" s="289" t="str">
        <f>VLOOKUP(CAT_Details[[#This Row],[Delivery Bp Customer Code]],Table6[],2,0)</f>
        <v>U2-L5</v>
      </c>
    </row>
    <row r="9499" spans="1:16" x14ac:dyDescent="0.25">
      <c r="A9499" s="289" t="s">
        <v>272</v>
      </c>
      <c r="B9499">
        <v>40</v>
      </c>
      <c r="C9499">
        <v>5126</v>
      </c>
      <c r="D9499">
        <v>13.6</v>
      </c>
      <c r="E9499" s="289" t="s">
        <v>21104</v>
      </c>
      <c r="F9499">
        <v>5016573223</v>
      </c>
      <c r="G9499" s="276">
        <v>45845</v>
      </c>
      <c r="H9499">
        <v>20250627751155</v>
      </c>
      <c r="I9499">
        <v>36.479999999999997</v>
      </c>
      <c r="J9499" s="289" t="s">
        <v>350</v>
      </c>
      <c r="K9499" s="289" t="s">
        <v>21105</v>
      </c>
      <c r="L9499" s="289" t="s">
        <v>275</v>
      </c>
      <c r="M9499" s="289" t="s">
        <v>21000</v>
      </c>
      <c r="N9499" s="289" t="s">
        <v>472</v>
      </c>
      <c r="O9499" s="289" t="s">
        <v>277</v>
      </c>
      <c r="P9499" s="289" t="str">
        <f>VLOOKUP(CAT_Details[[#This Row],[Delivery Bp Customer Code]],Table6[],2,0)</f>
        <v>U2-L5</v>
      </c>
    </row>
    <row r="9500" spans="1:16" x14ac:dyDescent="0.25">
      <c r="A9500" s="289" t="s">
        <v>272</v>
      </c>
      <c r="B9500">
        <v>3</v>
      </c>
      <c r="C9500">
        <v>1158</v>
      </c>
      <c r="D9500">
        <v>0.98</v>
      </c>
      <c r="E9500" s="289" t="s">
        <v>21106</v>
      </c>
      <c r="F9500">
        <v>5016573400</v>
      </c>
      <c r="G9500" s="276">
        <v>45845</v>
      </c>
      <c r="H9500">
        <v>20250630752017</v>
      </c>
      <c r="I9500">
        <v>1.6459999999999999</v>
      </c>
      <c r="J9500" s="289" t="s">
        <v>350</v>
      </c>
      <c r="K9500" s="289" t="s">
        <v>21107</v>
      </c>
      <c r="L9500" s="289" t="s">
        <v>275</v>
      </c>
      <c r="M9500" s="289" t="s">
        <v>21103</v>
      </c>
      <c r="N9500" s="289" t="s">
        <v>1054</v>
      </c>
      <c r="O9500" s="289" t="s">
        <v>277</v>
      </c>
      <c r="P9500" s="289" t="str">
        <f>VLOOKUP(CAT_Details[[#This Row],[Delivery Bp Customer Code]],Table6[],2,0)</f>
        <v>U2-L5</v>
      </c>
    </row>
    <row r="9501" spans="1:16" x14ac:dyDescent="0.25">
      <c r="A9501" s="289" t="s">
        <v>272</v>
      </c>
      <c r="B9501">
        <v>1</v>
      </c>
      <c r="C9501">
        <v>1093.5</v>
      </c>
      <c r="D9501">
        <v>0.4</v>
      </c>
      <c r="E9501" s="289" t="s">
        <v>21108</v>
      </c>
      <c r="F9501">
        <v>5016573587</v>
      </c>
      <c r="G9501" s="276">
        <v>45845</v>
      </c>
      <c r="H9501">
        <v>20250627751172</v>
      </c>
      <c r="I9501">
        <v>0.65300000000000002</v>
      </c>
      <c r="J9501" s="289" t="s">
        <v>350</v>
      </c>
      <c r="K9501" s="289" t="s">
        <v>21109</v>
      </c>
      <c r="L9501" s="289" t="s">
        <v>275</v>
      </c>
      <c r="M9501" s="289" t="s">
        <v>20561</v>
      </c>
      <c r="N9501" s="289" t="s">
        <v>982</v>
      </c>
      <c r="O9501" s="289" t="s">
        <v>277</v>
      </c>
      <c r="P9501" s="289" t="str">
        <f>VLOOKUP(CAT_Details[[#This Row],[Delivery Bp Customer Code]],Table6[],2,0)</f>
        <v>U2-L5</v>
      </c>
    </row>
    <row r="9502" spans="1:16" x14ac:dyDescent="0.25">
      <c r="A9502" s="289" t="s">
        <v>272</v>
      </c>
      <c r="B9502">
        <v>1</v>
      </c>
      <c r="C9502">
        <v>61</v>
      </c>
      <c r="D9502">
        <v>0.2</v>
      </c>
      <c r="E9502" s="289" t="s">
        <v>21110</v>
      </c>
      <c r="F9502">
        <v>5016573593</v>
      </c>
      <c r="G9502" s="276">
        <v>45845</v>
      </c>
      <c r="H9502">
        <v>20250626749597</v>
      </c>
      <c r="I9502">
        <v>0.44600000000000001</v>
      </c>
      <c r="J9502" s="289" t="s">
        <v>350</v>
      </c>
      <c r="K9502" s="289" t="s">
        <v>21111</v>
      </c>
      <c r="L9502" s="289" t="s">
        <v>275</v>
      </c>
      <c r="M9502" s="289" t="s">
        <v>20561</v>
      </c>
      <c r="N9502" s="289" t="s">
        <v>704</v>
      </c>
      <c r="O9502" s="289" t="s">
        <v>277</v>
      </c>
      <c r="P9502" s="289" t="str">
        <f>VLOOKUP(CAT_Details[[#This Row],[Delivery Bp Customer Code]],Table6[],2,0)</f>
        <v>U2-L5</v>
      </c>
    </row>
    <row r="9503" spans="1:16" x14ac:dyDescent="0.25">
      <c r="A9503" s="289" t="s">
        <v>4794</v>
      </c>
      <c r="B9503">
        <v>1</v>
      </c>
      <c r="C9503">
        <v>205</v>
      </c>
      <c r="D9503">
        <v>0.4</v>
      </c>
      <c r="E9503" s="289" t="s">
        <v>21112</v>
      </c>
      <c r="F9503">
        <v>5016558461</v>
      </c>
      <c r="G9503" s="276">
        <v>45845</v>
      </c>
      <c r="H9503">
        <v>20250625748350</v>
      </c>
      <c r="I9503">
        <v>0.96</v>
      </c>
      <c r="J9503" s="289" t="s">
        <v>294</v>
      </c>
      <c r="K9503" s="289" t="s">
        <v>21113</v>
      </c>
      <c r="L9503" s="289" t="s">
        <v>275</v>
      </c>
      <c r="M9503" s="289" t="s">
        <v>21073</v>
      </c>
      <c r="N9503" s="289" t="s">
        <v>504</v>
      </c>
      <c r="O9503" s="289" t="s">
        <v>4798</v>
      </c>
      <c r="P9503" s="289" t="str">
        <f>VLOOKUP(CAT_Details[[#This Row],[Delivery Bp Customer Code]],Table6[],2,0)</f>
        <v>MY02</v>
      </c>
    </row>
    <row r="9504" spans="1:16" x14ac:dyDescent="0.25">
      <c r="A9504" s="289" t="s">
        <v>278</v>
      </c>
      <c r="B9504">
        <v>5</v>
      </c>
      <c r="C9504">
        <v>2550</v>
      </c>
      <c r="D9504">
        <v>2</v>
      </c>
      <c r="E9504" s="289" t="s">
        <v>21114</v>
      </c>
      <c r="F9504">
        <v>5016573558</v>
      </c>
      <c r="G9504" s="276">
        <v>45846</v>
      </c>
      <c r="H9504">
        <v>20250630751701</v>
      </c>
      <c r="I9504">
        <v>4.8</v>
      </c>
      <c r="J9504" s="289" t="s">
        <v>324</v>
      </c>
      <c r="K9504" s="289" t="s">
        <v>21115</v>
      </c>
      <c r="L9504" s="289" t="s">
        <v>275</v>
      </c>
      <c r="M9504" s="289" t="s">
        <v>21116</v>
      </c>
      <c r="N9504" s="289" t="s">
        <v>343</v>
      </c>
      <c r="O9504" s="289" t="s">
        <v>498</v>
      </c>
      <c r="P9504" s="289" t="str">
        <f>VLOOKUP(CAT_Details[[#This Row],[Delivery Bp Customer Code]],Table6[],2,0)</f>
        <v>DK-BM01</v>
      </c>
    </row>
    <row r="9505" spans="1:16" x14ac:dyDescent="0.25">
      <c r="A9505" s="289" t="s">
        <v>75</v>
      </c>
      <c r="B9505">
        <v>27</v>
      </c>
      <c r="C9505">
        <v>3240</v>
      </c>
      <c r="D9505">
        <v>12.91</v>
      </c>
      <c r="E9505" s="289" t="s">
        <v>21117</v>
      </c>
      <c r="F9505">
        <v>5016573486</v>
      </c>
      <c r="G9505" s="276">
        <v>45846</v>
      </c>
      <c r="H9505">
        <v>20250625748581</v>
      </c>
      <c r="I9505">
        <v>30.344000000000001</v>
      </c>
      <c r="J9505" s="289" t="s">
        <v>345</v>
      </c>
      <c r="K9505" s="289" t="s">
        <v>21118</v>
      </c>
      <c r="L9505" s="289" t="s">
        <v>275</v>
      </c>
      <c r="M9505" s="289" t="s">
        <v>21119</v>
      </c>
      <c r="N9505" s="289" t="s">
        <v>427</v>
      </c>
      <c r="O9505" s="289" t="s">
        <v>5281</v>
      </c>
      <c r="P9505" s="289" t="str">
        <f>VLOOKUP(CAT_Details[[#This Row],[Delivery Bp Customer Code]],Table6[],2,0)</f>
        <v>DK-LW08</v>
      </c>
    </row>
    <row r="9506" spans="1:16" x14ac:dyDescent="0.25">
      <c r="A9506" s="289" t="s">
        <v>75</v>
      </c>
      <c r="B9506">
        <v>2</v>
      </c>
      <c r="C9506">
        <v>35</v>
      </c>
      <c r="D9506">
        <v>0.13</v>
      </c>
      <c r="E9506" s="289" t="s">
        <v>21120</v>
      </c>
      <c r="F9506">
        <v>5016587507</v>
      </c>
      <c r="G9506" s="276">
        <v>45846</v>
      </c>
      <c r="H9506">
        <v>20250630752150</v>
      </c>
      <c r="I9506">
        <v>9.5000000000000001E-2</v>
      </c>
      <c r="J9506" s="289" t="s">
        <v>350</v>
      </c>
      <c r="K9506" s="289" t="s">
        <v>21121</v>
      </c>
      <c r="L9506" s="289" t="s">
        <v>275</v>
      </c>
      <c r="M9506" s="289" t="s">
        <v>21000</v>
      </c>
      <c r="N9506" s="289" t="s">
        <v>11974</v>
      </c>
      <c r="O9506" s="289" t="s">
        <v>2173</v>
      </c>
      <c r="P9506" s="289" t="str">
        <f>VLOOKUP(CAT_Details[[#This Row],[Delivery Bp Customer Code]],Table6[],2,0)</f>
        <v>OYL1</v>
      </c>
    </row>
    <row r="9507" spans="1:16" x14ac:dyDescent="0.25">
      <c r="A9507" s="289" t="s">
        <v>75</v>
      </c>
      <c r="B9507">
        <v>1</v>
      </c>
      <c r="C9507">
        <v>21</v>
      </c>
      <c r="D9507">
        <v>0.1</v>
      </c>
      <c r="E9507" s="289" t="s">
        <v>21122</v>
      </c>
      <c r="F9507">
        <v>5016587643</v>
      </c>
      <c r="G9507" s="276">
        <v>45846</v>
      </c>
      <c r="H9507">
        <v>20250630752206</v>
      </c>
      <c r="I9507">
        <v>4.8000000000000001E-2</v>
      </c>
      <c r="J9507" s="289" t="s">
        <v>350</v>
      </c>
      <c r="K9507" s="289" t="s">
        <v>21123</v>
      </c>
      <c r="L9507" s="289" t="s">
        <v>275</v>
      </c>
      <c r="M9507" s="289" t="s">
        <v>21000</v>
      </c>
      <c r="N9507" s="289" t="s">
        <v>704</v>
      </c>
      <c r="O9507" s="289" t="s">
        <v>2173</v>
      </c>
      <c r="P9507" s="289" t="str">
        <f>VLOOKUP(CAT_Details[[#This Row],[Delivery Bp Customer Code]],Table6[],2,0)</f>
        <v>OYL1</v>
      </c>
    </row>
    <row r="9508" spans="1:16" x14ac:dyDescent="0.25">
      <c r="A9508" s="289" t="s">
        <v>75</v>
      </c>
      <c r="B9508">
        <v>1</v>
      </c>
      <c r="C9508">
        <v>53</v>
      </c>
      <c r="D9508">
        <v>0.6</v>
      </c>
      <c r="E9508" s="289" t="s">
        <v>21124</v>
      </c>
      <c r="F9508">
        <v>5016587812</v>
      </c>
      <c r="G9508" s="276">
        <v>45846</v>
      </c>
      <c r="H9508">
        <v>20250701753305</v>
      </c>
      <c r="I9508">
        <v>0.90700000000000003</v>
      </c>
      <c r="J9508" s="289" t="s">
        <v>350</v>
      </c>
      <c r="K9508" s="289" t="s">
        <v>21125</v>
      </c>
      <c r="L9508" s="289" t="s">
        <v>275</v>
      </c>
      <c r="M9508" s="289" t="s">
        <v>21103</v>
      </c>
      <c r="N9508" s="289" t="s">
        <v>16263</v>
      </c>
      <c r="O9508" s="289" t="s">
        <v>5281</v>
      </c>
      <c r="P9508" s="289" t="str">
        <f>VLOOKUP(CAT_Details[[#This Row],[Delivery Bp Customer Code]],Table6[],2,0)</f>
        <v>DK-LW08</v>
      </c>
    </row>
    <row r="9509" spans="1:16" x14ac:dyDescent="0.25">
      <c r="A9509" s="289" t="s">
        <v>75</v>
      </c>
      <c r="B9509">
        <v>1</v>
      </c>
      <c r="C9509">
        <v>71</v>
      </c>
      <c r="D9509">
        <v>0.2</v>
      </c>
      <c r="E9509" s="289" t="s">
        <v>21126</v>
      </c>
      <c r="F9509">
        <v>5016587861</v>
      </c>
      <c r="G9509" s="276">
        <v>45846</v>
      </c>
      <c r="H9509">
        <v>20250630752168</v>
      </c>
      <c r="I9509">
        <v>0.27800000000000002</v>
      </c>
      <c r="J9509" s="289" t="s">
        <v>350</v>
      </c>
      <c r="K9509" s="289" t="s">
        <v>21127</v>
      </c>
      <c r="L9509" s="289" t="s">
        <v>275</v>
      </c>
      <c r="M9509" s="289" t="s">
        <v>21103</v>
      </c>
      <c r="N9509" s="289" t="s">
        <v>2828</v>
      </c>
      <c r="O9509" s="289" t="s">
        <v>2173</v>
      </c>
      <c r="P9509" s="289" t="str">
        <f>VLOOKUP(CAT_Details[[#This Row],[Delivery Bp Customer Code]],Table6[],2,0)</f>
        <v>OYL1</v>
      </c>
    </row>
    <row r="9510" spans="1:16" x14ac:dyDescent="0.25">
      <c r="A9510" s="289" t="s">
        <v>75</v>
      </c>
      <c r="B9510">
        <v>3</v>
      </c>
      <c r="C9510">
        <v>225</v>
      </c>
      <c r="D9510">
        <v>1.2</v>
      </c>
      <c r="E9510" s="289" t="s">
        <v>21128</v>
      </c>
      <c r="F9510">
        <v>5016616830</v>
      </c>
      <c r="G9510" s="276">
        <v>45846</v>
      </c>
      <c r="H9510">
        <v>20250701753201</v>
      </c>
      <c r="I9510">
        <v>2.016</v>
      </c>
      <c r="J9510" s="289" t="s">
        <v>350</v>
      </c>
      <c r="K9510" s="289" t="s">
        <v>21129</v>
      </c>
      <c r="L9510" s="289" t="s">
        <v>275</v>
      </c>
      <c r="M9510" s="289" t="s">
        <v>21130</v>
      </c>
      <c r="N9510" s="289" t="s">
        <v>5415</v>
      </c>
      <c r="O9510" s="289" t="s">
        <v>2173</v>
      </c>
      <c r="P9510" s="289" t="str">
        <f>VLOOKUP(CAT_Details[[#This Row],[Delivery Bp Customer Code]],Table6[],2,0)</f>
        <v>OYL1</v>
      </c>
    </row>
    <row r="9511" spans="1:16" x14ac:dyDescent="0.25">
      <c r="A9511" s="289" t="s">
        <v>75</v>
      </c>
      <c r="B9511">
        <v>5</v>
      </c>
      <c r="C9511">
        <v>544</v>
      </c>
      <c r="D9511">
        <v>1.65</v>
      </c>
      <c r="E9511" s="289" t="s">
        <v>21128</v>
      </c>
      <c r="F9511">
        <v>5016616831</v>
      </c>
      <c r="G9511" s="276">
        <v>45846</v>
      </c>
      <c r="H9511">
        <v>20250702754020</v>
      </c>
      <c r="I9511">
        <v>3.6840000000000002</v>
      </c>
      <c r="J9511" s="289" t="s">
        <v>350</v>
      </c>
      <c r="K9511" s="289" t="s">
        <v>21131</v>
      </c>
      <c r="L9511" s="289" t="s">
        <v>275</v>
      </c>
      <c r="M9511" s="289" t="s">
        <v>21130</v>
      </c>
      <c r="N9511" s="289" t="s">
        <v>5415</v>
      </c>
      <c r="O9511" s="289" t="s">
        <v>2173</v>
      </c>
      <c r="P9511" s="289" t="str">
        <f>VLOOKUP(CAT_Details[[#This Row],[Delivery Bp Customer Code]],Table6[],2,0)</f>
        <v>OYL1</v>
      </c>
    </row>
    <row r="9512" spans="1:16" x14ac:dyDescent="0.25">
      <c r="A9512" s="289" t="s">
        <v>75</v>
      </c>
      <c r="B9512">
        <v>1</v>
      </c>
      <c r="C9512">
        <v>170</v>
      </c>
      <c r="D9512">
        <v>0.4</v>
      </c>
      <c r="E9512" s="289" t="s">
        <v>21132</v>
      </c>
      <c r="F9512">
        <v>5016616983</v>
      </c>
      <c r="G9512" s="276">
        <v>45846</v>
      </c>
      <c r="H9512">
        <v>20250703755234</v>
      </c>
      <c r="I9512">
        <v>0.28799999999999998</v>
      </c>
      <c r="J9512" s="289" t="s">
        <v>273</v>
      </c>
      <c r="K9512" s="289" t="s">
        <v>21133</v>
      </c>
      <c r="L9512" s="289" t="s">
        <v>275</v>
      </c>
      <c r="M9512" s="289" t="s">
        <v>21134</v>
      </c>
      <c r="N9512" s="289" t="s">
        <v>4712</v>
      </c>
      <c r="O9512" s="289" t="s">
        <v>2173</v>
      </c>
      <c r="P9512" s="289" t="str">
        <f>VLOOKUP(CAT_Details[[#This Row],[Delivery Bp Customer Code]],Table6[],2,0)</f>
        <v>OYL1</v>
      </c>
    </row>
    <row r="9513" spans="1:16" x14ac:dyDescent="0.25">
      <c r="A9513" s="289" t="s">
        <v>75</v>
      </c>
      <c r="B9513">
        <v>2</v>
      </c>
      <c r="C9513">
        <v>904.4</v>
      </c>
      <c r="D9513">
        <v>0.8</v>
      </c>
      <c r="E9513" s="289" t="s">
        <v>21135</v>
      </c>
      <c r="F9513">
        <v>5016633188</v>
      </c>
      <c r="G9513" s="276">
        <v>45846</v>
      </c>
      <c r="H9513">
        <v>20250703754839</v>
      </c>
      <c r="I9513">
        <v>1.92</v>
      </c>
      <c r="J9513" s="289" t="s">
        <v>273</v>
      </c>
      <c r="K9513" s="289" t="s">
        <v>21136</v>
      </c>
      <c r="L9513" s="289" t="s">
        <v>275</v>
      </c>
      <c r="M9513" s="289"/>
      <c r="N9513" s="289" t="s">
        <v>2434</v>
      </c>
      <c r="O9513" s="289" t="s">
        <v>2173</v>
      </c>
      <c r="P9513" s="289" t="str">
        <f>VLOOKUP(CAT_Details[[#This Row],[Delivery Bp Customer Code]],Table6[],2,0)</f>
        <v>OYL1</v>
      </c>
    </row>
    <row r="9514" spans="1:16" x14ac:dyDescent="0.25">
      <c r="A9514" s="289" t="s">
        <v>17052</v>
      </c>
      <c r="B9514">
        <v>1</v>
      </c>
      <c r="C9514">
        <v>316</v>
      </c>
      <c r="D9514">
        <v>0.4</v>
      </c>
      <c r="E9514" s="289" t="s">
        <v>21137</v>
      </c>
      <c r="F9514">
        <v>5016511919</v>
      </c>
      <c r="G9514" s="276">
        <v>45846</v>
      </c>
      <c r="H9514">
        <v>20250623746520</v>
      </c>
      <c r="I9514">
        <v>0.40300000000000002</v>
      </c>
      <c r="J9514" s="289" t="s">
        <v>438</v>
      </c>
      <c r="K9514" s="289" t="s">
        <v>21138</v>
      </c>
      <c r="L9514" s="289" t="s">
        <v>280</v>
      </c>
      <c r="M9514" s="289" t="s">
        <v>20729</v>
      </c>
      <c r="N9514" s="289" t="s">
        <v>19129</v>
      </c>
      <c r="O9514" s="289" t="s">
        <v>18284</v>
      </c>
      <c r="P9514" s="289">
        <f>VLOOKUP(CAT_Details[[#This Row],[Delivery Bp Customer Code]],Table6[],2,0)</f>
        <v>3705</v>
      </c>
    </row>
    <row r="9515" spans="1:16" x14ac:dyDescent="0.25">
      <c r="A9515" s="289" t="s">
        <v>17052</v>
      </c>
      <c r="B9515">
        <v>1</v>
      </c>
      <c r="C9515">
        <v>260</v>
      </c>
      <c r="D9515">
        <v>0.4</v>
      </c>
      <c r="E9515" s="289" t="s">
        <v>21137</v>
      </c>
      <c r="F9515">
        <v>5016511920</v>
      </c>
      <c r="G9515" s="276">
        <v>45846</v>
      </c>
      <c r="H9515">
        <v>20250623746523</v>
      </c>
      <c r="I9515">
        <v>0.32600000000000001</v>
      </c>
      <c r="J9515" s="289" t="s">
        <v>438</v>
      </c>
      <c r="K9515" s="289" t="s">
        <v>21139</v>
      </c>
      <c r="L9515" s="289" t="s">
        <v>280</v>
      </c>
      <c r="M9515" s="289" t="s">
        <v>20729</v>
      </c>
      <c r="N9515" s="289" t="s">
        <v>19129</v>
      </c>
      <c r="O9515" s="289" t="s">
        <v>18284</v>
      </c>
      <c r="P9515" s="289">
        <f>VLOOKUP(CAT_Details[[#This Row],[Delivery Bp Customer Code]],Table6[],2,0)</f>
        <v>3705</v>
      </c>
    </row>
    <row r="9516" spans="1:16" x14ac:dyDescent="0.25">
      <c r="A9516" s="289" t="s">
        <v>17052</v>
      </c>
      <c r="B9516">
        <v>1</v>
      </c>
      <c r="C9516">
        <v>8.67</v>
      </c>
      <c r="D9516">
        <v>7.0000000000000007E-2</v>
      </c>
      <c r="E9516" s="289" t="s">
        <v>21140</v>
      </c>
      <c r="F9516">
        <v>5016542269</v>
      </c>
      <c r="G9516" s="276">
        <v>45846</v>
      </c>
      <c r="H9516">
        <v>20250626749815</v>
      </c>
      <c r="I9516">
        <v>2.5000000000000001E-2</v>
      </c>
      <c r="J9516" s="289" t="s">
        <v>764</v>
      </c>
      <c r="K9516" s="289" t="s">
        <v>21141</v>
      </c>
      <c r="L9516" s="289" t="s">
        <v>280</v>
      </c>
      <c r="M9516" s="289" t="s">
        <v>21142</v>
      </c>
      <c r="N9516" s="289" t="s">
        <v>766</v>
      </c>
      <c r="O9516" s="289" t="s">
        <v>18284</v>
      </c>
      <c r="P9516" s="289">
        <f>VLOOKUP(CAT_Details[[#This Row],[Delivery Bp Customer Code]],Table6[],2,0)</f>
        <v>3705</v>
      </c>
    </row>
    <row r="9517" spans="1:16" x14ac:dyDescent="0.25">
      <c r="A9517" s="289" t="s">
        <v>17052</v>
      </c>
      <c r="B9517">
        <v>3</v>
      </c>
      <c r="C9517">
        <v>1111</v>
      </c>
      <c r="D9517">
        <v>1.82</v>
      </c>
      <c r="E9517" s="289" t="s">
        <v>21143</v>
      </c>
      <c r="F9517">
        <v>5016557857</v>
      </c>
      <c r="G9517" s="276">
        <v>45846</v>
      </c>
      <c r="H9517">
        <v>20250620745338</v>
      </c>
      <c r="I9517">
        <v>6.1390000000000002</v>
      </c>
      <c r="J9517" s="289" t="s">
        <v>3970</v>
      </c>
      <c r="K9517" s="289" t="s">
        <v>21144</v>
      </c>
      <c r="L9517" s="289" t="s">
        <v>280</v>
      </c>
      <c r="M9517" s="289" t="s">
        <v>21145</v>
      </c>
      <c r="N9517" s="289" t="s">
        <v>3973</v>
      </c>
      <c r="O9517" s="289" t="s">
        <v>18284</v>
      </c>
      <c r="P9517" s="289">
        <f>VLOOKUP(CAT_Details[[#This Row],[Delivery Bp Customer Code]],Table6[],2,0)</f>
        <v>3705</v>
      </c>
    </row>
    <row r="9518" spans="1:16" x14ac:dyDescent="0.25">
      <c r="A9518" s="289" t="s">
        <v>17052</v>
      </c>
      <c r="B9518">
        <v>1</v>
      </c>
      <c r="C9518">
        <v>95</v>
      </c>
      <c r="D9518">
        <v>0.4</v>
      </c>
      <c r="E9518" s="289" t="s">
        <v>21146</v>
      </c>
      <c r="F9518">
        <v>5016558481</v>
      </c>
      <c r="G9518" s="276">
        <v>45846</v>
      </c>
      <c r="H9518">
        <v>20250626749811</v>
      </c>
      <c r="I9518">
        <v>0.51800000000000002</v>
      </c>
      <c r="J9518" s="289" t="s">
        <v>438</v>
      </c>
      <c r="K9518" s="289" t="s">
        <v>21147</v>
      </c>
      <c r="L9518" s="289" t="s">
        <v>280</v>
      </c>
      <c r="M9518" s="289" t="s">
        <v>21011</v>
      </c>
      <c r="N9518" s="289" t="s">
        <v>21148</v>
      </c>
      <c r="O9518" s="289" t="s">
        <v>18284</v>
      </c>
      <c r="P9518" s="289">
        <f>VLOOKUP(CAT_Details[[#This Row],[Delivery Bp Customer Code]],Table6[],2,0)</f>
        <v>3705</v>
      </c>
    </row>
    <row r="9519" spans="1:16" x14ac:dyDescent="0.25">
      <c r="A9519" s="289" t="s">
        <v>17052</v>
      </c>
      <c r="B9519">
        <v>8</v>
      </c>
      <c r="C9519">
        <v>800</v>
      </c>
      <c r="D9519">
        <v>3.2</v>
      </c>
      <c r="E9519" s="289" t="s">
        <v>21149</v>
      </c>
      <c r="F9519">
        <v>5016573260</v>
      </c>
      <c r="G9519" s="276">
        <v>45846</v>
      </c>
      <c r="H9519">
        <v>20250627751202</v>
      </c>
      <c r="I9519">
        <v>11.52</v>
      </c>
      <c r="J9519" s="289" t="s">
        <v>345</v>
      </c>
      <c r="K9519" s="289" t="s">
        <v>21150</v>
      </c>
      <c r="L9519" s="289" t="s">
        <v>280</v>
      </c>
      <c r="M9519" s="289" t="s">
        <v>21151</v>
      </c>
      <c r="N9519" s="289" t="s">
        <v>512</v>
      </c>
      <c r="O9519" s="289" t="s">
        <v>18284</v>
      </c>
      <c r="P9519" s="289">
        <f>VLOOKUP(CAT_Details[[#This Row],[Delivery Bp Customer Code]],Table6[],2,0)</f>
        <v>3705</v>
      </c>
    </row>
    <row r="9520" spans="1:16" x14ac:dyDescent="0.25">
      <c r="A9520" s="289" t="s">
        <v>17052</v>
      </c>
      <c r="B9520">
        <v>1</v>
      </c>
      <c r="C9520">
        <v>1</v>
      </c>
      <c r="D9520">
        <v>0.03</v>
      </c>
      <c r="E9520" s="289" t="s">
        <v>21152</v>
      </c>
      <c r="F9520">
        <v>5016573276</v>
      </c>
      <c r="G9520" s="276">
        <v>45846</v>
      </c>
      <c r="H9520">
        <v>20250625748923</v>
      </c>
      <c r="I9520">
        <v>6.0000000000000001E-3</v>
      </c>
      <c r="J9520" s="289" t="s">
        <v>345</v>
      </c>
      <c r="K9520" s="289" t="s">
        <v>21153</v>
      </c>
      <c r="L9520" s="289" t="s">
        <v>280</v>
      </c>
      <c r="M9520" s="289" t="s">
        <v>21154</v>
      </c>
      <c r="N9520" s="289" t="s">
        <v>3082</v>
      </c>
      <c r="O9520" s="289" t="s">
        <v>18284</v>
      </c>
      <c r="P9520" s="289">
        <f>VLOOKUP(CAT_Details[[#This Row],[Delivery Bp Customer Code]],Table6[],2,0)</f>
        <v>3705</v>
      </c>
    </row>
    <row r="9521" spans="1:16" x14ac:dyDescent="0.25">
      <c r="A9521" s="289" t="s">
        <v>17052</v>
      </c>
      <c r="B9521">
        <v>2</v>
      </c>
      <c r="C9521">
        <v>158</v>
      </c>
      <c r="D9521">
        <v>0.8</v>
      </c>
      <c r="E9521" s="289" t="s">
        <v>21155</v>
      </c>
      <c r="F9521">
        <v>5016587464</v>
      </c>
      <c r="G9521" s="276">
        <v>45846</v>
      </c>
      <c r="H9521">
        <v>20250627750939</v>
      </c>
      <c r="I9521">
        <v>1.5740000000000001</v>
      </c>
      <c r="J9521" s="289" t="s">
        <v>302</v>
      </c>
      <c r="K9521" s="289" t="s">
        <v>21156</v>
      </c>
      <c r="L9521" s="289" t="s">
        <v>280</v>
      </c>
      <c r="M9521" s="289" t="s">
        <v>21021</v>
      </c>
      <c r="N9521" s="289" t="s">
        <v>18870</v>
      </c>
      <c r="O9521" s="289" t="s">
        <v>18284</v>
      </c>
      <c r="P9521" s="289">
        <f>VLOOKUP(CAT_Details[[#This Row],[Delivery Bp Customer Code]],Table6[],2,0)</f>
        <v>3705</v>
      </c>
    </row>
    <row r="9522" spans="1:16" x14ac:dyDescent="0.25">
      <c r="A9522" s="289" t="s">
        <v>17052</v>
      </c>
      <c r="B9522">
        <v>2</v>
      </c>
      <c r="C9522">
        <v>900</v>
      </c>
      <c r="D9522">
        <v>0.8</v>
      </c>
      <c r="E9522" s="289" t="s">
        <v>21157</v>
      </c>
      <c r="F9522">
        <v>5016587481</v>
      </c>
      <c r="G9522" s="276">
        <v>45846</v>
      </c>
      <c r="H9522">
        <v>20250630752364</v>
      </c>
      <c r="I9522">
        <v>1.92</v>
      </c>
      <c r="J9522" s="289" t="s">
        <v>275</v>
      </c>
      <c r="K9522" s="289" t="s">
        <v>21158</v>
      </c>
      <c r="L9522" s="289" t="s">
        <v>280</v>
      </c>
      <c r="M9522" s="289" t="s">
        <v>21025</v>
      </c>
      <c r="N9522" s="289" t="s">
        <v>19153</v>
      </c>
      <c r="O9522" s="289" t="s">
        <v>18284</v>
      </c>
      <c r="P9522" s="289">
        <f>VLOOKUP(CAT_Details[[#This Row],[Delivery Bp Customer Code]],Table6[],2,0)</f>
        <v>3705</v>
      </c>
    </row>
    <row r="9523" spans="1:16" x14ac:dyDescent="0.25">
      <c r="A9523" s="289" t="s">
        <v>17052</v>
      </c>
      <c r="B9523">
        <v>6</v>
      </c>
      <c r="C9523">
        <v>171.8</v>
      </c>
      <c r="D9523">
        <v>1.54</v>
      </c>
      <c r="E9523" s="289" t="s">
        <v>21159</v>
      </c>
      <c r="F9523">
        <v>5016587527</v>
      </c>
      <c r="G9523" s="276">
        <v>45846</v>
      </c>
      <c r="H9523">
        <v>20250701752794</v>
      </c>
      <c r="I9523">
        <v>2.14</v>
      </c>
      <c r="J9523" s="289" t="s">
        <v>275</v>
      </c>
      <c r="K9523" s="289" t="s">
        <v>21160</v>
      </c>
      <c r="L9523" s="289" t="s">
        <v>280</v>
      </c>
      <c r="M9523" s="289" t="s">
        <v>21025</v>
      </c>
      <c r="N9523" s="289" t="s">
        <v>19156</v>
      </c>
      <c r="O9523" s="289" t="s">
        <v>18284</v>
      </c>
      <c r="P9523" s="289">
        <f>VLOOKUP(CAT_Details[[#This Row],[Delivery Bp Customer Code]],Table6[],2,0)</f>
        <v>3705</v>
      </c>
    </row>
    <row r="9524" spans="1:16" x14ac:dyDescent="0.25">
      <c r="A9524" s="289" t="s">
        <v>17052</v>
      </c>
      <c r="B9524">
        <v>3</v>
      </c>
      <c r="C9524">
        <v>425</v>
      </c>
      <c r="D9524">
        <v>0.92</v>
      </c>
      <c r="E9524" s="289" t="s">
        <v>21161</v>
      </c>
      <c r="F9524">
        <v>5016587540</v>
      </c>
      <c r="G9524" s="276">
        <v>45846</v>
      </c>
      <c r="H9524">
        <v>20250630752046</v>
      </c>
      <c r="I9524">
        <v>1.3340000000000001</v>
      </c>
      <c r="J9524" s="289" t="s">
        <v>275</v>
      </c>
      <c r="K9524" s="289" t="s">
        <v>21162</v>
      </c>
      <c r="L9524" s="289" t="s">
        <v>280</v>
      </c>
      <c r="M9524" s="289" t="s">
        <v>21163</v>
      </c>
      <c r="N9524" s="289" t="s">
        <v>19305</v>
      </c>
      <c r="O9524" s="289" t="s">
        <v>18284</v>
      </c>
      <c r="P9524" s="289">
        <f>VLOOKUP(CAT_Details[[#This Row],[Delivery Bp Customer Code]],Table6[],2,0)</f>
        <v>3705</v>
      </c>
    </row>
    <row r="9525" spans="1:16" x14ac:dyDescent="0.25">
      <c r="A9525" s="289" t="s">
        <v>14506</v>
      </c>
      <c r="B9525">
        <v>13</v>
      </c>
      <c r="C9525">
        <v>2748</v>
      </c>
      <c r="D9525">
        <v>3.61</v>
      </c>
      <c r="E9525" s="289" t="s">
        <v>21164</v>
      </c>
      <c r="F9525">
        <v>5016629050</v>
      </c>
      <c r="G9525" s="276">
        <v>45846</v>
      </c>
      <c r="I9525">
        <v>17.596</v>
      </c>
      <c r="J9525" s="289" t="s">
        <v>3890</v>
      </c>
      <c r="K9525" s="289" t="s">
        <v>21165</v>
      </c>
      <c r="L9525" s="289" t="s">
        <v>273</v>
      </c>
      <c r="M9525" s="289"/>
      <c r="N9525" s="289" t="s">
        <v>21166</v>
      </c>
      <c r="O9525" s="289" t="s">
        <v>16616</v>
      </c>
      <c r="P9525" s="289" t="str">
        <f>VLOOKUP(CAT_Details[[#This Row],[Delivery Bp Customer Code]],Table6[],2,0)</f>
        <v>No Loc</v>
      </c>
    </row>
    <row r="9526" spans="1:16" x14ac:dyDescent="0.25">
      <c r="A9526" s="289" t="s">
        <v>21167</v>
      </c>
      <c r="B9526">
        <v>27</v>
      </c>
      <c r="C9526">
        <v>19944</v>
      </c>
      <c r="D9526">
        <v>12.65</v>
      </c>
      <c r="E9526" s="289" t="s">
        <v>21168</v>
      </c>
      <c r="F9526">
        <v>5016632742</v>
      </c>
      <c r="G9526" s="276">
        <v>45846</v>
      </c>
      <c r="I9526">
        <v>23.466000000000001</v>
      </c>
      <c r="J9526" s="289" t="s">
        <v>273</v>
      </c>
      <c r="K9526" s="289" t="s">
        <v>21169</v>
      </c>
      <c r="L9526" s="289" t="s">
        <v>294</v>
      </c>
      <c r="M9526" s="289"/>
      <c r="N9526" s="289" t="s">
        <v>21170</v>
      </c>
      <c r="O9526" s="289" t="s">
        <v>21171</v>
      </c>
      <c r="P9526" s="289" t="e">
        <f>VLOOKUP(CAT_Details[[#This Row],[Delivery Bp Customer Code]],Table6[],2,0)</f>
        <v>#N/A</v>
      </c>
    </row>
    <row r="9527" spans="1:16" x14ac:dyDescent="0.25">
      <c r="A9527" s="289" t="s">
        <v>11988</v>
      </c>
      <c r="B9527">
        <v>2</v>
      </c>
      <c r="C9527">
        <v>904.4</v>
      </c>
      <c r="D9527">
        <v>0.8</v>
      </c>
      <c r="E9527" s="289" t="s">
        <v>21135</v>
      </c>
      <c r="F9527">
        <v>5016617328</v>
      </c>
      <c r="G9527" s="276">
        <v>45846</v>
      </c>
      <c r="I9527">
        <v>1.92</v>
      </c>
      <c r="J9527" s="289" t="s">
        <v>273</v>
      </c>
      <c r="K9527" s="289" t="s">
        <v>21172</v>
      </c>
      <c r="L9527" s="289" t="s">
        <v>273</v>
      </c>
      <c r="M9527" s="289"/>
      <c r="N9527" s="289" t="s">
        <v>2434</v>
      </c>
      <c r="O9527" s="289" t="s">
        <v>21173</v>
      </c>
      <c r="P9527" s="289" t="str">
        <f>VLOOKUP(CAT_Details[[#This Row],[Delivery Bp Customer Code]],Table6[],2,0)</f>
        <v>No Loc</v>
      </c>
    </row>
    <row r="9528" spans="1:16" x14ac:dyDescent="0.25">
      <c r="A9528" s="289" t="s">
        <v>874</v>
      </c>
      <c r="B9528">
        <v>33</v>
      </c>
      <c r="C9528">
        <v>4540</v>
      </c>
      <c r="D9528">
        <v>13.6</v>
      </c>
      <c r="E9528" s="289" t="s">
        <v>21174</v>
      </c>
      <c r="F9528">
        <v>5016573583</v>
      </c>
      <c r="G9528" s="276">
        <v>45846</v>
      </c>
      <c r="H9528">
        <v>20250618743507</v>
      </c>
      <c r="I9528">
        <v>26.491</v>
      </c>
      <c r="J9528" s="289" t="s">
        <v>345</v>
      </c>
      <c r="K9528" s="289" t="s">
        <v>21175</v>
      </c>
      <c r="L9528" s="289" t="s">
        <v>275</v>
      </c>
      <c r="M9528" s="289" t="s">
        <v>21176</v>
      </c>
      <c r="N9528" s="289" t="s">
        <v>427</v>
      </c>
      <c r="O9528" s="289" t="s">
        <v>1014</v>
      </c>
      <c r="P9528" s="289" t="str">
        <f>VLOOKUP(CAT_Details[[#This Row],[Delivery Bp Customer Code]],Table6[],2,0)</f>
        <v>MZ07</v>
      </c>
    </row>
    <row r="9529" spans="1:16" x14ac:dyDescent="0.25">
      <c r="A9529" s="289" t="s">
        <v>3329</v>
      </c>
      <c r="B9529">
        <v>24</v>
      </c>
      <c r="C9529">
        <v>5184</v>
      </c>
      <c r="D9529">
        <v>9.6</v>
      </c>
      <c r="E9529" s="289" t="s">
        <v>21177</v>
      </c>
      <c r="F9529">
        <v>5016558261</v>
      </c>
      <c r="G9529" s="276">
        <v>45846</v>
      </c>
      <c r="H9529">
        <v>20250620745341</v>
      </c>
      <c r="I9529">
        <v>28.8</v>
      </c>
      <c r="J9529" s="289" t="s">
        <v>3970</v>
      </c>
      <c r="K9529" s="289" t="s">
        <v>21178</v>
      </c>
      <c r="L9529" s="289" t="s">
        <v>275</v>
      </c>
      <c r="M9529" s="289" t="s">
        <v>21145</v>
      </c>
      <c r="N9529" s="289" t="s">
        <v>3973</v>
      </c>
      <c r="O9529" s="289" t="s">
        <v>3332</v>
      </c>
      <c r="P9529" s="289">
        <f>VLOOKUP(CAT_Details[[#This Row],[Delivery Bp Customer Code]],Table6[],2,0)</f>
        <v>3402</v>
      </c>
    </row>
    <row r="9530" spans="1:16" x14ac:dyDescent="0.25">
      <c r="A9530" s="289" t="s">
        <v>3329</v>
      </c>
      <c r="B9530">
        <v>1</v>
      </c>
      <c r="C9530">
        <v>75</v>
      </c>
      <c r="D9530">
        <v>0.2</v>
      </c>
      <c r="E9530" s="289" t="s">
        <v>21179</v>
      </c>
      <c r="F9530">
        <v>5016558517</v>
      </c>
      <c r="G9530" s="276">
        <v>45846</v>
      </c>
      <c r="H9530">
        <v>20250623746861</v>
      </c>
      <c r="I9530">
        <v>0.48</v>
      </c>
      <c r="J9530" s="289" t="s">
        <v>324</v>
      </c>
      <c r="K9530" s="289" t="s">
        <v>21180</v>
      </c>
      <c r="L9530" s="289" t="s">
        <v>275</v>
      </c>
      <c r="M9530" s="289" t="s">
        <v>21021</v>
      </c>
      <c r="N9530" s="289" t="s">
        <v>375</v>
      </c>
      <c r="O9530" s="289" t="s">
        <v>3332</v>
      </c>
      <c r="P9530" s="289">
        <f>VLOOKUP(CAT_Details[[#This Row],[Delivery Bp Customer Code]],Table6[],2,0)</f>
        <v>3402</v>
      </c>
    </row>
    <row r="9531" spans="1:16" x14ac:dyDescent="0.25">
      <c r="A9531" s="289" t="s">
        <v>3329</v>
      </c>
      <c r="B9531">
        <v>9</v>
      </c>
      <c r="C9531">
        <v>819.2</v>
      </c>
      <c r="D9531">
        <v>2.89</v>
      </c>
      <c r="E9531" s="289" t="s">
        <v>21181</v>
      </c>
      <c r="F9531">
        <v>5016573548</v>
      </c>
      <c r="G9531" s="276">
        <v>45846</v>
      </c>
      <c r="H9531">
        <v>20250630751893</v>
      </c>
      <c r="I9531">
        <v>6.7930000000000001</v>
      </c>
      <c r="J9531" s="289" t="s">
        <v>324</v>
      </c>
      <c r="K9531" s="289" t="s">
        <v>21182</v>
      </c>
      <c r="L9531" s="289" t="s">
        <v>275</v>
      </c>
      <c r="M9531" s="289" t="s">
        <v>20902</v>
      </c>
      <c r="N9531" s="289" t="s">
        <v>616</v>
      </c>
      <c r="O9531" s="289" t="s">
        <v>3332</v>
      </c>
      <c r="P9531" s="289">
        <f>VLOOKUP(CAT_Details[[#This Row],[Delivery Bp Customer Code]],Table6[],2,0)</f>
        <v>3402</v>
      </c>
    </row>
    <row r="9532" spans="1:16" x14ac:dyDescent="0.25">
      <c r="A9532" s="289" t="s">
        <v>3329</v>
      </c>
      <c r="B9532">
        <v>2</v>
      </c>
      <c r="C9532">
        <v>71.38</v>
      </c>
      <c r="D9532">
        <v>0.4</v>
      </c>
      <c r="E9532" s="289" t="s">
        <v>21183</v>
      </c>
      <c r="F9532">
        <v>5016587336</v>
      </c>
      <c r="G9532" s="276">
        <v>45846</v>
      </c>
      <c r="H9532">
        <v>20250630751728</v>
      </c>
      <c r="I9532">
        <v>0.76800000000000002</v>
      </c>
      <c r="J9532" s="289" t="s">
        <v>350</v>
      </c>
      <c r="K9532" s="289" t="s">
        <v>21184</v>
      </c>
      <c r="L9532" s="289" t="s">
        <v>275</v>
      </c>
      <c r="M9532" s="289" t="s">
        <v>21000</v>
      </c>
      <c r="N9532" s="289" t="s">
        <v>743</v>
      </c>
      <c r="O9532" s="289" t="s">
        <v>3332</v>
      </c>
      <c r="P9532" s="289">
        <f>VLOOKUP(CAT_Details[[#This Row],[Delivery Bp Customer Code]],Table6[],2,0)</f>
        <v>3402</v>
      </c>
    </row>
    <row r="9533" spans="1:16" x14ac:dyDescent="0.25">
      <c r="A9533" s="289" t="s">
        <v>3329</v>
      </c>
      <c r="B9533">
        <v>3</v>
      </c>
      <c r="C9533">
        <v>1155</v>
      </c>
      <c r="D9533">
        <v>0.7</v>
      </c>
      <c r="E9533" s="289" t="s">
        <v>21185</v>
      </c>
      <c r="F9533">
        <v>5016587748</v>
      </c>
      <c r="G9533" s="276">
        <v>45846</v>
      </c>
      <c r="H9533">
        <v>20250630752155</v>
      </c>
      <c r="I9533">
        <v>1.008</v>
      </c>
      <c r="J9533" s="289" t="s">
        <v>324</v>
      </c>
      <c r="K9533" s="289" t="s">
        <v>21186</v>
      </c>
      <c r="L9533" s="289" t="s">
        <v>275</v>
      </c>
      <c r="M9533" s="289" t="s">
        <v>21187</v>
      </c>
      <c r="N9533" s="289" t="s">
        <v>21188</v>
      </c>
      <c r="O9533" s="289" t="s">
        <v>3332</v>
      </c>
      <c r="P9533" s="289">
        <f>VLOOKUP(CAT_Details[[#This Row],[Delivery Bp Customer Code]],Table6[],2,0)</f>
        <v>3402</v>
      </c>
    </row>
    <row r="9534" spans="1:16" x14ac:dyDescent="0.25">
      <c r="A9534" s="289" t="s">
        <v>3329</v>
      </c>
      <c r="B9534">
        <v>2</v>
      </c>
      <c r="C9534">
        <v>25</v>
      </c>
      <c r="D9534">
        <v>0.08</v>
      </c>
      <c r="E9534" s="289" t="s">
        <v>21189</v>
      </c>
      <c r="F9534">
        <v>5016588057</v>
      </c>
      <c r="G9534" s="276">
        <v>45846</v>
      </c>
      <c r="H9534">
        <v>20250701752717</v>
      </c>
      <c r="I9534">
        <v>1.9E-2</v>
      </c>
      <c r="J9534" s="289" t="s">
        <v>350</v>
      </c>
      <c r="K9534" s="289" t="s">
        <v>21190</v>
      </c>
      <c r="L9534" s="289" t="s">
        <v>275</v>
      </c>
      <c r="M9534" s="289" t="s">
        <v>21000</v>
      </c>
      <c r="N9534" s="289" t="s">
        <v>3809</v>
      </c>
      <c r="O9534" s="289" t="s">
        <v>3332</v>
      </c>
      <c r="P9534" s="289">
        <f>VLOOKUP(CAT_Details[[#This Row],[Delivery Bp Customer Code]],Table6[],2,0)</f>
        <v>3402</v>
      </c>
    </row>
    <row r="9535" spans="1:16" x14ac:dyDescent="0.25">
      <c r="A9535" s="289" t="s">
        <v>3329</v>
      </c>
      <c r="B9535">
        <v>20</v>
      </c>
      <c r="C9535">
        <v>1600</v>
      </c>
      <c r="D9535">
        <v>8</v>
      </c>
      <c r="E9535" s="289" t="s">
        <v>21191</v>
      </c>
      <c r="F9535">
        <v>5016588108</v>
      </c>
      <c r="G9535" s="276">
        <v>45846</v>
      </c>
      <c r="H9535">
        <v>20250627751346</v>
      </c>
      <c r="I9535">
        <v>19.2</v>
      </c>
      <c r="J9535" s="289" t="s">
        <v>324</v>
      </c>
      <c r="K9535" s="289" t="s">
        <v>21192</v>
      </c>
      <c r="L9535" s="289" t="s">
        <v>275</v>
      </c>
      <c r="M9535" s="289" t="s">
        <v>21187</v>
      </c>
      <c r="N9535" s="289" t="s">
        <v>5660</v>
      </c>
      <c r="O9535" s="289" t="s">
        <v>3332</v>
      </c>
      <c r="P9535" s="289">
        <f>VLOOKUP(CAT_Details[[#This Row],[Delivery Bp Customer Code]],Table6[],2,0)</f>
        <v>3402</v>
      </c>
    </row>
    <row r="9536" spans="1:16" x14ac:dyDescent="0.25">
      <c r="A9536" s="289" t="s">
        <v>3329</v>
      </c>
      <c r="B9536">
        <v>1</v>
      </c>
      <c r="C9536">
        <v>0.2</v>
      </c>
      <c r="D9536">
        <v>0.03</v>
      </c>
      <c r="E9536" s="289" t="s">
        <v>21193</v>
      </c>
      <c r="F9536">
        <v>5016588243</v>
      </c>
      <c r="G9536" s="276">
        <v>45846</v>
      </c>
      <c r="H9536">
        <v>20250630751572</v>
      </c>
      <c r="I9536">
        <v>6.0000000000000001E-3</v>
      </c>
      <c r="J9536" s="289" t="s">
        <v>350</v>
      </c>
      <c r="K9536" s="289" t="s">
        <v>21194</v>
      </c>
      <c r="L9536" s="289" t="s">
        <v>275</v>
      </c>
      <c r="M9536" s="289" t="s">
        <v>21195</v>
      </c>
      <c r="N9536" s="289" t="s">
        <v>3656</v>
      </c>
      <c r="O9536" s="289" t="s">
        <v>3332</v>
      </c>
      <c r="P9536" s="289">
        <f>VLOOKUP(CAT_Details[[#This Row],[Delivery Bp Customer Code]],Table6[],2,0)</f>
        <v>3402</v>
      </c>
    </row>
    <row r="9537" spans="1:16" x14ac:dyDescent="0.25">
      <c r="A9537" s="289" t="s">
        <v>3329</v>
      </c>
      <c r="B9537">
        <v>3</v>
      </c>
      <c r="C9537">
        <v>831</v>
      </c>
      <c r="D9537">
        <v>1.2</v>
      </c>
      <c r="E9537" s="289" t="s">
        <v>21196</v>
      </c>
      <c r="F9537">
        <v>5016588450</v>
      </c>
      <c r="G9537" s="276">
        <v>45846</v>
      </c>
      <c r="H9537">
        <v>20250627750894</v>
      </c>
      <c r="I9537">
        <v>2.016</v>
      </c>
      <c r="J9537" s="289" t="s">
        <v>350</v>
      </c>
      <c r="K9537" s="289" t="s">
        <v>21197</v>
      </c>
      <c r="L9537" s="289" t="s">
        <v>275</v>
      </c>
      <c r="M9537" s="289" t="s">
        <v>21000</v>
      </c>
      <c r="N9537" s="289" t="s">
        <v>7995</v>
      </c>
      <c r="O9537" s="289" t="s">
        <v>3332</v>
      </c>
      <c r="P9537" s="289">
        <f>VLOOKUP(CAT_Details[[#This Row],[Delivery Bp Customer Code]],Table6[],2,0)</f>
        <v>3402</v>
      </c>
    </row>
    <row r="9538" spans="1:16" x14ac:dyDescent="0.25">
      <c r="A9538" s="289" t="s">
        <v>3329</v>
      </c>
      <c r="B9538">
        <v>1</v>
      </c>
      <c r="C9538">
        <v>4</v>
      </c>
      <c r="D9538">
        <v>0.05</v>
      </c>
      <c r="E9538" s="289" t="s">
        <v>21198</v>
      </c>
      <c r="F9538">
        <v>5016588486</v>
      </c>
      <c r="G9538" s="276">
        <v>45846</v>
      </c>
      <c r="H9538">
        <v>20250701752661</v>
      </c>
      <c r="I9538">
        <v>2.5999999999999999E-2</v>
      </c>
      <c r="J9538" s="289" t="s">
        <v>324</v>
      </c>
      <c r="K9538" s="289" t="s">
        <v>21199</v>
      </c>
      <c r="L9538" s="289" t="s">
        <v>275</v>
      </c>
      <c r="M9538" s="289" t="s">
        <v>21187</v>
      </c>
      <c r="N9538" s="289" t="s">
        <v>5079</v>
      </c>
      <c r="O9538" s="289" t="s">
        <v>3332</v>
      </c>
      <c r="P9538" s="289">
        <f>VLOOKUP(CAT_Details[[#This Row],[Delivery Bp Customer Code]],Table6[],2,0)</f>
        <v>3402</v>
      </c>
    </row>
    <row r="9539" spans="1:16" x14ac:dyDescent="0.25">
      <c r="A9539" s="289" t="s">
        <v>3329</v>
      </c>
      <c r="B9539">
        <v>5</v>
      </c>
      <c r="C9539">
        <v>950</v>
      </c>
      <c r="D9539">
        <v>2.1</v>
      </c>
      <c r="E9539" s="289" t="s">
        <v>21128</v>
      </c>
      <c r="F9539">
        <v>5016616829</v>
      </c>
      <c r="G9539" s="276">
        <v>45846</v>
      </c>
      <c r="H9539">
        <v>20250701752616</v>
      </c>
      <c r="I9539">
        <v>5.8079999999999998</v>
      </c>
      <c r="J9539" s="289" t="s">
        <v>350</v>
      </c>
      <c r="K9539" s="289" t="s">
        <v>21200</v>
      </c>
      <c r="L9539" s="289" t="s">
        <v>275</v>
      </c>
      <c r="M9539" s="289" t="s">
        <v>21130</v>
      </c>
      <c r="N9539" s="289" t="s">
        <v>5415</v>
      </c>
      <c r="O9539" s="289" t="s">
        <v>3332</v>
      </c>
      <c r="P9539" s="289">
        <f>VLOOKUP(CAT_Details[[#This Row],[Delivery Bp Customer Code]],Table6[],2,0)</f>
        <v>3402</v>
      </c>
    </row>
    <row r="9540" spans="1:16" x14ac:dyDescent="0.25">
      <c r="A9540" s="289" t="s">
        <v>76</v>
      </c>
      <c r="B9540">
        <v>3</v>
      </c>
      <c r="C9540">
        <v>225</v>
      </c>
      <c r="D9540">
        <v>1.2</v>
      </c>
      <c r="E9540" s="289" t="s">
        <v>21179</v>
      </c>
      <c r="F9540">
        <v>5016558515</v>
      </c>
      <c r="G9540" s="276">
        <v>45846</v>
      </c>
      <c r="H9540">
        <v>20250627751357</v>
      </c>
      <c r="I9540">
        <v>2.88</v>
      </c>
      <c r="J9540" s="289" t="s">
        <v>324</v>
      </c>
      <c r="K9540" s="289" t="s">
        <v>21201</v>
      </c>
      <c r="L9540" s="289" t="s">
        <v>275</v>
      </c>
      <c r="M9540" s="289" t="s">
        <v>21021</v>
      </c>
      <c r="N9540" s="289" t="s">
        <v>375</v>
      </c>
      <c r="O9540" s="289" t="s">
        <v>16049</v>
      </c>
      <c r="P9540" s="289" t="str">
        <f>VLOOKUP(CAT_Details[[#This Row],[Delivery Bp Customer Code]],Table6[],2,0)</f>
        <v>MZ02</v>
      </c>
    </row>
    <row r="9541" spans="1:16" x14ac:dyDescent="0.25">
      <c r="A9541" s="289" t="s">
        <v>76</v>
      </c>
      <c r="B9541">
        <v>1</v>
      </c>
      <c r="C9541">
        <v>159</v>
      </c>
      <c r="D9541">
        <v>0.55000000000000004</v>
      </c>
      <c r="E9541" s="289" t="s">
        <v>21202</v>
      </c>
      <c r="F9541">
        <v>5016573273</v>
      </c>
      <c r="G9541" s="276">
        <v>45846</v>
      </c>
      <c r="H9541">
        <v>20250630751601</v>
      </c>
      <c r="I9541">
        <v>2.5339999999999998</v>
      </c>
      <c r="J9541" s="289" t="s">
        <v>294</v>
      </c>
      <c r="K9541" s="289" t="s">
        <v>21203</v>
      </c>
      <c r="L9541" s="289" t="s">
        <v>275</v>
      </c>
      <c r="M9541" s="289" t="s">
        <v>21204</v>
      </c>
      <c r="N9541" s="289" t="s">
        <v>5685</v>
      </c>
      <c r="O9541" s="289" t="s">
        <v>16049</v>
      </c>
      <c r="P9541" s="289" t="str">
        <f>VLOOKUP(CAT_Details[[#This Row],[Delivery Bp Customer Code]],Table6[],2,0)</f>
        <v>MZ02</v>
      </c>
    </row>
    <row r="9542" spans="1:16" x14ac:dyDescent="0.25">
      <c r="A9542" s="289" t="s">
        <v>76</v>
      </c>
      <c r="B9542">
        <v>1</v>
      </c>
      <c r="C9542">
        <v>154</v>
      </c>
      <c r="D9542">
        <v>0.4</v>
      </c>
      <c r="E9542" s="289" t="s">
        <v>21205</v>
      </c>
      <c r="F9542">
        <v>5016587651</v>
      </c>
      <c r="G9542" s="276">
        <v>45846</v>
      </c>
      <c r="H9542">
        <v>20250701752741</v>
      </c>
      <c r="I9542">
        <v>0.97</v>
      </c>
      <c r="J9542" s="289" t="s">
        <v>350</v>
      </c>
      <c r="K9542" s="289" t="s">
        <v>21206</v>
      </c>
      <c r="L9542" s="289" t="s">
        <v>275</v>
      </c>
      <c r="M9542" s="289" t="s">
        <v>21103</v>
      </c>
      <c r="N9542" s="289" t="s">
        <v>690</v>
      </c>
      <c r="O9542" s="289" t="s">
        <v>16049</v>
      </c>
      <c r="P9542" s="289" t="str">
        <f>VLOOKUP(CAT_Details[[#This Row],[Delivery Bp Customer Code]],Table6[],2,0)</f>
        <v>MZ02</v>
      </c>
    </row>
    <row r="9543" spans="1:16" x14ac:dyDescent="0.25">
      <c r="A9543" s="289" t="s">
        <v>76</v>
      </c>
      <c r="B9543">
        <v>1</v>
      </c>
      <c r="C9543">
        <v>2</v>
      </c>
      <c r="D9543">
        <v>0.03</v>
      </c>
      <c r="E9543" s="289" t="s">
        <v>21207</v>
      </c>
      <c r="F9543">
        <v>5016588084</v>
      </c>
      <c r="G9543" s="276">
        <v>45846</v>
      </c>
      <c r="H9543">
        <v>20250701752773</v>
      </c>
      <c r="I9543">
        <v>1.4E-2</v>
      </c>
      <c r="J9543" s="289" t="s">
        <v>350</v>
      </c>
      <c r="K9543" s="289" t="s">
        <v>21208</v>
      </c>
      <c r="L9543" s="289" t="s">
        <v>275</v>
      </c>
      <c r="M9543" s="289" t="s">
        <v>21000</v>
      </c>
      <c r="N9543" s="289" t="s">
        <v>3676</v>
      </c>
      <c r="O9543" s="289" t="s">
        <v>16049</v>
      </c>
      <c r="P9543" s="289" t="str">
        <f>VLOOKUP(CAT_Details[[#This Row],[Delivery Bp Customer Code]],Table6[],2,0)</f>
        <v>MZ02</v>
      </c>
    </row>
    <row r="9544" spans="1:16" x14ac:dyDescent="0.25">
      <c r="A9544" s="289" t="s">
        <v>76</v>
      </c>
      <c r="B9544">
        <v>1</v>
      </c>
      <c r="C9544">
        <v>61</v>
      </c>
      <c r="D9544">
        <v>0.4</v>
      </c>
      <c r="E9544" s="289" t="s">
        <v>21209</v>
      </c>
      <c r="F9544">
        <v>5016588335</v>
      </c>
      <c r="G9544" s="276">
        <v>45846</v>
      </c>
      <c r="H9544">
        <v>20250701752949</v>
      </c>
      <c r="I9544">
        <v>0.36499999999999999</v>
      </c>
      <c r="J9544" s="289" t="s">
        <v>350</v>
      </c>
      <c r="K9544" s="289" t="s">
        <v>21210</v>
      </c>
      <c r="L9544" s="289" t="s">
        <v>275</v>
      </c>
      <c r="M9544" s="289" t="s">
        <v>21211</v>
      </c>
      <c r="N9544" s="289" t="s">
        <v>378</v>
      </c>
      <c r="O9544" s="289" t="s">
        <v>16049</v>
      </c>
      <c r="P9544" s="289" t="str">
        <f>VLOOKUP(CAT_Details[[#This Row],[Delivery Bp Customer Code]],Table6[],2,0)</f>
        <v>MZ02</v>
      </c>
    </row>
    <row r="9545" spans="1:16" x14ac:dyDescent="0.25">
      <c r="A9545" s="289" t="s">
        <v>285</v>
      </c>
      <c r="B9545">
        <v>4</v>
      </c>
      <c r="C9545">
        <v>300</v>
      </c>
      <c r="D9545">
        <v>1.6</v>
      </c>
      <c r="E9545" s="289" t="s">
        <v>21179</v>
      </c>
      <c r="F9545">
        <v>5016558520</v>
      </c>
      <c r="G9545" s="276">
        <v>45846</v>
      </c>
      <c r="H9545">
        <v>20250623746860</v>
      </c>
      <c r="I9545">
        <v>3.84</v>
      </c>
      <c r="J9545" s="289" t="s">
        <v>324</v>
      </c>
      <c r="K9545" s="289" t="s">
        <v>21212</v>
      </c>
      <c r="L9545" s="289" t="s">
        <v>275</v>
      </c>
      <c r="M9545" s="289" t="s">
        <v>21021</v>
      </c>
      <c r="N9545" s="289" t="s">
        <v>375</v>
      </c>
      <c r="O9545" s="289" t="s">
        <v>291</v>
      </c>
      <c r="P9545" s="289" t="str">
        <f>VLOOKUP(CAT_Details[[#This Row],[Delivery Bp Customer Code]],Table6[],2,0)</f>
        <v>DX01-L5</v>
      </c>
    </row>
    <row r="9546" spans="1:16" x14ac:dyDescent="0.25">
      <c r="A9546" s="289" t="s">
        <v>285</v>
      </c>
      <c r="B9546">
        <v>4</v>
      </c>
      <c r="C9546">
        <v>617</v>
      </c>
      <c r="D9546">
        <v>1.8</v>
      </c>
      <c r="E9546" s="289" t="s">
        <v>21213</v>
      </c>
      <c r="F9546">
        <v>5016573253</v>
      </c>
      <c r="G9546" s="276">
        <v>45846</v>
      </c>
      <c r="H9546">
        <v>20250625748982</v>
      </c>
      <c r="I9546">
        <v>3.24</v>
      </c>
      <c r="J9546" s="289" t="s">
        <v>294</v>
      </c>
      <c r="K9546" s="289" t="s">
        <v>21214</v>
      </c>
      <c r="L9546" s="289" t="s">
        <v>275</v>
      </c>
      <c r="M9546" s="289" t="s">
        <v>21215</v>
      </c>
      <c r="N9546" s="289" t="s">
        <v>504</v>
      </c>
      <c r="O9546" s="289" t="s">
        <v>291</v>
      </c>
      <c r="P9546" s="289" t="str">
        <f>VLOOKUP(CAT_Details[[#This Row],[Delivery Bp Customer Code]],Table6[],2,0)</f>
        <v>DX01-L5</v>
      </c>
    </row>
    <row r="9547" spans="1:16" x14ac:dyDescent="0.25">
      <c r="A9547" s="289" t="s">
        <v>285</v>
      </c>
      <c r="B9547">
        <v>2</v>
      </c>
      <c r="C9547">
        <v>178</v>
      </c>
      <c r="D9547">
        <v>0.8</v>
      </c>
      <c r="E9547" s="289" t="s">
        <v>21216</v>
      </c>
      <c r="F9547">
        <v>5016573410</v>
      </c>
      <c r="G9547" s="276">
        <v>45846</v>
      </c>
      <c r="H9547">
        <v>20250630751801</v>
      </c>
      <c r="I9547">
        <v>0.76800000000000002</v>
      </c>
      <c r="J9547" s="289" t="s">
        <v>345</v>
      </c>
      <c r="K9547" s="289" t="s">
        <v>21217</v>
      </c>
      <c r="L9547" s="289" t="s">
        <v>275</v>
      </c>
      <c r="M9547" s="289" t="s">
        <v>21154</v>
      </c>
      <c r="N9547" s="289" t="s">
        <v>348</v>
      </c>
      <c r="O9547" s="289" t="s">
        <v>291</v>
      </c>
      <c r="P9547" s="289" t="str">
        <f>VLOOKUP(CAT_Details[[#This Row],[Delivery Bp Customer Code]],Table6[],2,0)</f>
        <v>DX01-L5</v>
      </c>
    </row>
    <row r="9548" spans="1:16" x14ac:dyDescent="0.25">
      <c r="A9548" s="289" t="s">
        <v>285</v>
      </c>
      <c r="B9548">
        <v>8</v>
      </c>
      <c r="C9548">
        <v>8050</v>
      </c>
      <c r="D9548">
        <v>3.2</v>
      </c>
      <c r="E9548" s="289" t="s">
        <v>21218</v>
      </c>
      <c r="F9548">
        <v>5016573564</v>
      </c>
      <c r="G9548" s="276">
        <v>45846</v>
      </c>
      <c r="H9548">
        <v>20250630752258</v>
      </c>
      <c r="I9548">
        <v>4.6079999999999997</v>
      </c>
      <c r="J9548" s="289" t="s">
        <v>324</v>
      </c>
      <c r="K9548" s="289" t="s">
        <v>21219</v>
      </c>
      <c r="L9548" s="289" t="s">
        <v>275</v>
      </c>
      <c r="M9548" s="289" t="s">
        <v>21021</v>
      </c>
      <c r="N9548" s="289" t="s">
        <v>333</v>
      </c>
      <c r="O9548" s="289" t="s">
        <v>291</v>
      </c>
      <c r="P9548" s="289" t="str">
        <f>VLOOKUP(CAT_Details[[#This Row],[Delivery Bp Customer Code]],Table6[],2,0)</f>
        <v>DX01-L5</v>
      </c>
    </row>
    <row r="9549" spans="1:16" x14ac:dyDescent="0.25">
      <c r="A9549" s="289" t="s">
        <v>285</v>
      </c>
      <c r="B9549">
        <v>1</v>
      </c>
      <c r="C9549">
        <v>56</v>
      </c>
      <c r="D9549">
        <v>0.4</v>
      </c>
      <c r="E9549" s="289" t="s">
        <v>21220</v>
      </c>
      <c r="F9549">
        <v>5016587425</v>
      </c>
      <c r="G9549" s="276">
        <v>45846</v>
      </c>
      <c r="H9549">
        <v>20250701753313</v>
      </c>
      <c r="I9549">
        <v>0.38400000000000001</v>
      </c>
      <c r="J9549" s="289" t="s">
        <v>350</v>
      </c>
      <c r="K9549" s="289" t="s">
        <v>21221</v>
      </c>
      <c r="L9549" s="289" t="s">
        <v>275</v>
      </c>
      <c r="M9549" s="289" t="s">
        <v>21000</v>
      </c>
      <c r="N9549" s="289" t="s">
        <v>366</v>
      </c>
      <c r="O9549" s="289" t="s">
        <v>291</v>
      </c>
      <c r="P9549" s="289" t="str">
        <f>VLOOKUP(CAT_Details[[#This Row],[Delivery Bp Customer Code]],Table6[],2,0)</f>
        <v>DX01-L5</v>
      </c>
    </row>
    <row r="9550" spans="1:16" x14ac:dyDescent="0.25">
      <c r="A9550" s="289" t="s">
        <v>285</v>
      </c>
      <c r="B9550">
        <v>2</v>
      </c>
      <c r="C9550">
        <v>263</v>
      </c>
      <c r="D9550">
        <v>0.45</v>
      </c>
      <c r="E9550" s="289" t="s">
        <v>21222</v>
      </c>
      <c r="F9550">
        <v>5016588261</v>
      </c>
      <c r="G9550" s="276">
        <v>45846</v>
      </c>
      <c r="H9550">
        <v>20250630752196</v>
      </c>
      <c r="I9550">
        <v>0.996</v>
      </c>
      <c r="J9550" s="289" t="s">
        <v>280</v>
      </c>
      <c r="K9550" s="289" t="s">
        <v>21223</v>
      </c>
      <c r="L9550" s="289" t="s">
        <v>275</v>
      </c>
      <c r="M9550" s="289" t="s">
        <v>21224</v>
      </c>
      <c r="N9550" s="289" t="s">
        <v>424</v>
      </c>
      <c r="O9550" s="289" t="s">
        <v>291</v>
      </c>
      <c r="P9550" s="289" t="str">
        <f>VLOOKUP(CAT_Details[[#This Row],[Delivery Bp Customer Code]],Table6[],2,0)</f>
        <v>DX01-L5</v>
      </c>
    </row>
    <row r="9551" spans="1:16" x14ac:dyDescent="0.25">
      <c r="A9551" s="289" t="s">
        <v>285</v>
      </c>
      <c r="B9551">
        <v>4</v>
      </c>
      <c r="C9551">
        <v>216</v>
      </c>
      <c r="D9551">
        <v>0.83</v>
      </c>
      <c r="E9551" s="289" t="s">
        <v>21209</v>
      </c>
      <c r="F9551">
        <v>5016588333</v>
      </c>
      <c r="G9551" s="276">
        <v>45846</v>
      </c>
      <c r="H9551">
        <v>20250701752955</v>
      </c>
      <c r="I9551">
        <v>0.95</v>
      </c>
      <c r="J9551" s="289" t="s">
        <v>350</v>
      </c>
      <c r="K9551" s="289" t="s">
        <v>21225</v>
      </c>
      <c r="L9551" s="289" t="s">
        <v>275</v>
      </c>
      <c r="M9551" s="289" t="s">
        <v>21211</v>
      </c>
      <c r="N9551" s="289" t="s">
        <v>378</v>
      </c>
      <c r="O9551" s="289" t="s">
        <v>291</v>
      </c>
      <c r="P9551" s="289" t="str">
        <f>VLOOKUP(CAT_Details[[#This Row],[Delivery Bp Customer Code]],Table6[],2,0)</f>
        <v>DX01-L5</v>
      </c>
    </row>
    <row r="9552" spans="1:16" x14ac:dyDescent="0.25">
      <c r="A9552" s="289" t="s">
        <v>285</v>
      </c>
      <c r="B9552">
        <v>1</v>
      </c>
      <c r="C9552">
        <v>414</v>
      </c>
      <c r="D9552">
        <v>0.5</v>
      </c>
      <c r="E9552" s="289" t="s">
        <v>21226</v>
      </c>
      <c r="F9552">
        <v>5016588368</v>
      </c>
      <c r="G9552" s="276">
        <v>45846</v>
      </c>
      <c r="H9552">
        <v>20250701752814</v>
      </c>
      <c r="I9552">
        <v>1.2</v>
      </c>
      <c r="J9552" s="289" t="s">
        <v>350</v>
      </c>
      <c r="K9552" s="289" t="s">
        <v>21227</v>
      </c>
      <c r="L9552" s="289" t="s">
        <v>275</v>
      </c>
      <c r="M9552" s="289" t="s">
        <v>21103</v>
      </c>
      <c r="N9552" s="289" t="s">
        <v>381</v>
      </c>
      <c r="O9552" s="289" t="s">
        <v>291</v>
      </c>
      <c r="P9552" s="289" t="str">
        <f>VLOOKUP(CAT_Details[[#This Row],[Delivery Bp Customer Code]],Table6[],2,0)</f>
        <v>DX01-L5</v>
      </c>
    </row>
    <row r="9553" spans="1:16" x14ac:dyDescent="0.25">
      <c r="A9553" s="289" t="s">
        <v>285</v>
      </c>
      <c r="B9553">
        <v>5</v>
      </c>
      <c r="C9553">
        <v>374</v>
      </c>
      <c r="D9553">
        <v>1.2</v>
      </c>
      <c r="E9553" s="289" t="s">
        <v>21228</v>
      </c>
      <c r="F9553">
        <v>5016588462</v>
      </c>
      <c r="G9553" s="276">
        <v>45846</v>
      </c>
      <c r="H9553">
        <v>20250701752673</v>
      </c>
      <c r="I9553">
        <v>1.5840000000000001</v>
      </c>
      <c r="J9553" s="289" t="s">
        <v>350</v>
      </c>
      <c r="K9553" s="289" t="s">
        <v>21229</v>
      </c>
      <c r="L9553" s="289" t="s">
        <v>275</v>
      </c>
      <c r="M9553" s="289" t="s">
        <v>21103</v>
      </c>
      <c r="N9553" s="289" t="s">
        <v>17526</v>
      </c>
      <c r="O9553" s="289" t="s">
        <v>291</v>
      </c>
      <c r="P9553" s="289" t="str">
        <f>VLOOKUP(CAT_Details[[#This Row],[Delivery Bp Customer Code]],Table6[],2,0)</f>
        <v>DX01-L5</v>
      </c>
    </row>
    <row r="9554" spans="1:16" x14ac:dyDescent="0.25">
      <c r="A9554" s="289" t="s">
        <v>272</v>
      </c>
      <c r="B9554">
        <v>23</v>
      </c>
      <c r="C9554">
        <v>12512</v>
      </c>
      <c r="D9554">
        <v>9.1999999999999993</v>
      </c>
      <c r="E9554" s="289" t="s">
        <v>21230</v>
      </c>
      <c r="F9554">
        <v>5016573125</v>
      </c>
      <c r="G9554" s="276">
        <v>45846</v>
      </c>
      <c r="H9554">
        <v>20250630751779</v>
      </c>
      <c r="I9554">
        <v>13.247999999999999</v>
      </c>
      <c r="J9554" s="289" t="s">
        <v>324</v>
      </c>
      <c r="K9554" s="289" t="s">
        <v>21231</v>
      </c>
      <c r="L9554" s="289" t="s">
        <v>275</v>
      </c>
      <c r="M9554" s="289" t="s">
        <v>20902</v>
      </c>
      <c r="N9554" s="289" t="s">
        <v>14987</v>
      </c>
      <c r="O9554" s="289" t="s">
        <v>277</v>
      </c>
      <c r="P9554" s="289" t="str">
        <f>VLOOKUP(CAT_Details[[#This Row],[Delivery Bp Customer Code]],Table6[],2,0)</f>
        <v>U2-L5</v>
      </c>
    </row>
    <row r="9555" spans="1:16" x14ac:dyDescent="0.25">
      <c r="A9555" s="289" t="s">
        <v>272</v>
      </c>
      <c r="B9555">
        <v>12</v>
      </c>
      <c r="C9555">
        <v>856.8</v>
      </c>
      <c r="D9555">
        <v>4.8</v>
      </c>
      <c r="E9555" s="289" t="s">
        <v>21232</v>
      </c>
      <c r="F9555">
        <v>5016587450</v>
      </c>
      <c r="G9555" s="276">
        <v>45846</v>
      </c>
      <c r="H9555">
        <v>20250630751656</v>
      </c>
      <c r="I9555">
        <v>8.7550000000000008</v>
      </c>
      <c r="J9555" s="289" t="s">
        <v>350</v>
      </c>
      <c r="K9555" s="289" t="s">
        <v>21233</v>
      </c>
      <c r="L9555" s="289" t="s">
        <v>275</v>
      </c>
      <c r="M9555" s="289" t="s">
        <v>21103</v>
      </c>
      <c r="N9555" s="289" t="s">
        <v>462</v>
      </c>
      <c r="O9555" s="289" t="s">
        <v>277</v>
      </c>
      <c r="P9555" s="289" t="str">
        <f>VLOOKUP(CAT_Details[[#This Row],[Delivery Bp Customer Code]],Table6[],2,0)</f>
        <v>U2-L5</v>
      </c>
    </row>
    <row r="9556" spans="1:16" x14ac:dyDescent="0.25">
      <c r="A9556" s="289" t="s">
        <v>272</v>
      </c>
      <c r="B9556">
        <v>9</v>
      </c>
      <c r="C9556">
        <v>2385</v>
      </c>
      <c r="D9556">
        <v>2.1</v>
      </c>
      <c r="E9556" s="289" t="s">
        <v>21185</v>
      </c>
      <c r="F9556">
        <v>5016587749</v>
      </c>
      <c r="G9556" s="276">
        <v>45846</v>
      </c>
      <c r="H9556">
        <v>20250630752154</v>
      </c>
      <c r="I9556">
        <v>3.024</v>
      </c>
      <c r="J9556" s="289" t="s">
        <v>324</v>
      </c>
      <c r="K9556" s="289" t="s">
        <v>21234</v>
      </c>
      <c r="L9556" s="289" t="s">
        <v>275</v>
      </c>
      <c r="M9556" s="289" t="s">
        <v>21187</v>
      </c>
      <c r="N9556" s="289" t="s">
        <v>21188</v>
      </c>
      <c r="O9556" s="289" t="s">
        <v>277</v>
      </c>
      <c r="P9556" s="289" t="str">
        <f>VLOOKUP(CAT_Details[[#This Row],[Delivery Bp Customer Code]],Table6[],2,0)</f>
        <v>U2-L5</v>
      </c>
    </row>
    <row r="9557" spans="1:16" x14ac:dyDescent="0.25">
      <c r="A9557" s="289" t="s">
        <v>272</v>
      </c>
      <c r="B9557">
        <v>3</v>
      </c>
      <c r="C9557">
        <v>36</v>
      </c>
      <c r="D9557">
        <v>0.24</v>
      </c>
      <c r="E9557" s="289" t="s">
        <v>21235</v>
      </c>
      <c r="F9557">
        <v>5016602097</v>
      </c>
      <c r="G9557" s="276">
        <v>45846</v>
      </c>
      <c r="H9557">
        <v>20250701753031</v>
      </c>
      <c r="I9557">
        <v>0.19500000000000001</v>
      </c>
      <c r="J9557" s="289" t="s">
        <v>302</v>
      </c>
      <c r="K9557" s="289" t="s">
        <v>21236</v>
      </c>
      <c r="L9557" s="289" t="s">
        <v>275</v>
      </c>
      <c r="M9557" s="289" t="s">
        <v>21021</v>
      </c>
      <c r="N9557" s="289" t="s">
        <v>15493</v>
      </c>
      <c r="O9557" s="289" t="s">
        <v>277</v>
      </c>
      <c r="P9557" s="289" t="str">
        <f>VLOOKUP(CAT_Details[[#This Row],[Delivery Bp Customer Code]],Table6[],2,0)</f>
        <v>U2-L5</v>
      </c>
    </row>
    <row r="9558" spans="1:16" x14ac:dyDescent="0.25">
      <c r="A9558" s="289" t="s">
        <v>272</v>
      </c>
      <c r="B9558">
        <v>11</v>
      </c>
      <c r="C9558">
        <v>550</v>
      </c>
      <c r="D9558">
        <v>5.44</v>
      </c>
      <c r="E9558" s="289" t="s">
        <v>21237</v>
      </c>
      <c r="F9558">
        <v>5016632502</v>
      </c>
      <c r="G9558" s="276">
        <v>45846</v>
      </c>
      <c r="H9558">
        <v>20250703755224</v>
      </c>
      <c r="I9558">
        <v>11.984999999999999</v>
      </c>
      <c r="J9558" s="289" t="s">
        <v>273</v>
      </c>
      <c r="K9558" s="289" t="s">
        <v>21238</v>
      </c>
      <c r="L9558" s="289" t="s">
        <v>275</v>
      </c>
      <c r="M9558" s="289"/>
      <c r="N9558" s="289" t="s">
        <v>1240</v>
      </c>
      <c r="O9558" s="289" t="s">
        <v>277</v>
      </c>
      <c r="P9558" s="289" t="str">
        <f>VLOOKUP(CAT_Details[[#This Row],[Delivery Bp Customer Code]],Table6[],2,0)</f>
        <v>U2-L5</v>
      </c>
    </row>
    <row r="9559" spans="1:16" x14ac:dyDescent="0.25">
      <c r="A9559" s="289" t="s">
        <v>21239</v>
      </c>
      <c r="B9559">
        <v>56</v>
      </c>
      <c r="C9559">
        <v>8120</v>
      </c>
      <c r="D9559">
        <v>9.5</v>
      </c>
      <c r="E9559" s="289" t="s">
        <v>21240</v>
      </c>
      <c r="F9559">
        <v>5016616380</v>
      </c>
      <c r="G9559" s="276">
        <v>45846</v>
      </c>
      <c r="I9559">
        <v>33.6</v>
      </c>
      <c r="J9559" s="289" t="s">
        <v>275</v>
      </c>
      <c r="K9559" s="289" t="s">
        <v>21241</v>
      </c>
      <c r="L9559" s="289" t="s">
        <v>324</v>
      </c>
      <c r="M9559" s="289"/>
      <c r="N9559" s="289" t="s">
        <v>21242</v>
      </c>
      <c r="O9559" s="289" t="s">
        <v>21243</v>
      </c>
      <c r="P9559" s="289" t="e">
        <f>VLOOKUP(CAT_Details[[#This Row],[Delivery Bp Customer Code]],Table6[],2,0)</f>
        <v>#N/A</v>
      </c>
    </row>
    <row r="9560" spans="1:16" x14ac:dyDescent="0.25">
      <c r="A9560" s="289" t="s">
        <v>4794</v>
      </c>
      <c r="B9560">
        <v>1</v>
      </c>
      <c r="C9560">
        <v>260</v>
      </c>
      <c r="D9560">
        <v>0.4</v>
      </c>
      <c r="E9560" s="289" t="s">
        <v>21244</v>
      </c>
      <c r="F9560">
        <v>5016588028</v>
      </c>
      <c r="G9560" s="276">
        <v>45846</v>
      </c>
      <c r="H9560">
        <v>20250701752630</v>
      </c>
      <c r="I9560">
        <v>0.76800000000000002</v>
      </c>
      <c r="J9560" s="289" t="s">
        <v>350</v>
      </c>
      <c r="K9560" s="289" t="s">
        <v>21245</v>
      </c>
      <c r="L9560" s="289" t="s">
        <v>275</v>
      </c>
      <c r="M9560" s="289" t="s">
        <v>21103</v>
      </c>
      <c r="N9560" s="289" t="s">
        <v>948</v>
      </c>
      <c r="O9560" s="289" t="s">
        <v>4798</v>
      </c>
      <c r="P9560" s="289" t="str">
        <f>VLOOKUP(CAT_Details[[#This Row],[Delivery Bp Customer Code]],Table6[],2,0)</f>
        <v>MY02</v>
      </c>
    </row>
    <row r="9561" spans="1:16" x14ac:dyDescent="0.25">
      <c r="A9561" s="289" t="s">
        <v>4794</v>
      </c>
      <c r="B9561">
        <v>1</v>
      </c>
      <c r="C9561">
        <v>1108</v>
      </c>
      <c r="D9561">
        <v>0.4</v>
      </c>
      <c r="E9561" s="289" t="s">
        <v>21244</v>
      </c>
      <c r="F9561">
        <v>5016588029</v>
      </c>
      <c r="G9561" s="276">
        <v>45846</v>
      </c>
      <c r="H9561">
        <v>20250701752621</v>
      </c>
      <c r="I9561">
        <v>1.68</v>
      </c>
      <c r="J9561" s="289" t="s">
        <v>350</v>
      </c>
      <c r="K9561" s="289" t="s">
        <v>21246</v>
      </c>
      <c r="L9561" s="289" t="s">
        <v>275</v>
      </c>
      <c r="M9561" s="289" t="s">
        <v>21103</v>
      </c>
      <c r="N9561" s="289" t="s">
        <v>948</v>
      </c>
      <c r="O9561" s="289" t="s">
        <v>4798</v>
      </c>
      <c r="P9561" s="289" t="str">
        <f>VLOOKUP(CAT_Details[[#This Row],[Delivery Bp Customer Code]],Table6[],2,0)</f>
        <v>MY02</v>
      </c>
    </row>
    <row r="9562" spans="1:16" x14ac:dyDescent="0.25">
      <c r="A9562" s="289" t="s">
        <v>4794</v>
      </c>
      <c r="B9562">
        <v>1</v>
      </c>
      <c r="C9562">
        <v>260</v>
      </c>
      <c r="D9562">
        <v>0.4</v>
      </c>
      <c r="E9562" s="289" t="s">
        <v>21244</v>
      </c>
      <c r="F9562">
        <v>5016588030</v>
      </c>
      <c r="G9562" s="276">
        <v>45846</v>
      </c>
      <c r="H9562">
        <v>20250701752605</v>
      </c>
      <c r="I9562">
        <v>0.48</v>
      </c>
      <c r="J9562" s="289" t="s">
        <v>350</v>
      </c>
      <c r="K9562" s="289" t="s">
        <v>21247</v>
      </c>
      <c r="L9562" s="289" t="s">
        <v>275</v>
      </c>
      <c r="M9562" s="289" t="s">
        <v>21103</v>
      </c>
      <c r="N9562" s="289" t="s">
        <v>948</v>
      </c>
      <c r="O9562" s="289" t="s">
        <v>4798</v>
      </c>
      <c r="P9562" s="289" t="str">
        <f>VLOOKUP(CAT_Details[[#This Row],[Delivery Bp Customer Code]],Table6[],2,0)</f>
        <v>MY02</v>
      </c>
    </row>
    <row r="9563" spans="1:16" x14ac:dyDescent="0.25">
      <c r="A9563" s="289" t="s">
        <v>4794</v>
      </c>
      <c r="B9563">
        <v>1</v>
      </c>
      <c r="C9563">
        <v>181</v>
      </c>
      <c r="D9563">
        <v>0.4</v>
      </c>
      <c r="E9563" s="289" t="s">
        <v>21248</v>
      </c>
      <c r="F9563">
        <v>5016588172</v>
      </c>
      <c r="G9563" s="276">
        <v>45846</v>
      </c>
      <c r="H9563">
        <v>20250630751824</v>
      </c>
      <c r="I9563">
        <v>0.86399999999999999</v>
      </c>
      <c r="J9563" s="289" t="s">
        <v>350</v>
      </c>
      <c r="K9563" s="289" t="s">
        <v>21249</v>
      </c>
      <c r="L9563" s="289" t="s">
        <v>275</v>
      </c>
      <c r="M9563" s="289" t="s">
        <v>21103</v>
      </c>
      <c r="N9563" s="289" t="s">
        <v>5251</v>
      </c>
      <c r="O9563" s="289" t="s">
        <v>4798</v>
      </c>
      <c r="P9563" s="289" t="str">
        <f>VLOOKUP(CAT_Details[[#This Row],[Delivery Bp Customer Code]],Table6[],2,0)</f>
        <v>MY02</v>
      </c>
    </row>
    <row r="9564" spans="1:16" x14ac:dyDescent="0.25">
      <c r="A9564" s="289" t="s">
        <v>5576</v>
      </c>
      <c r="B9564">
        <v>8</v>
      </c>
      <c r="C9564">
        <v>4138</v>
      </c>
      <c r="D9564">
        <v>4.46</v>
      </c>
      <c r="E9564" s="289" t="s">
        <v>21250</v>
      </c>
      <c r="F9564">
        <v>5016587796</v>
      </c>
      <c r="G9564" s="276">
        <v>45846</v>
      </c>
      <c r="H9564">
        <v>20250626750306</v>
      </c>
      <c r="I9564">
        <v>7.9880000000000004</v>
      </c>
      <c r="J9564" s="289" t="s">
        <v>350</v>
      </c>
      <c r="K9564" s="289" t="s">
        <v>21251</v>
      </c>
      <c r="L9564" s="289" t="s">
        <v>275</v>
      </c>
      <c r="M9564" s="289" t="s">
        <v>21103</v>
      </c>
      <c r="N9564" s="289" t="s">
        <v>16206</v>
      </c>
      <c r="O9564" s="289" t="s">
        <v>15996</v>
      </c>
      <c r="P9564" s="289" t="str">
        <f>VLOOKUP(CAT_Details[[#This Row],[Delivery Bp Customer Code]],Table6[],2,0)</f>
        <v>ES01</v>
      </c>
    </row>
    <row r="9565" spans="1:16" x14ac:dyDescent="0.25">
      <c r="A9565" s="289" t="s">
        <v>278</v>
      </c>
      <c r="B9565">
        <v>2</v>
      </c>
      <c r="C9565">
        <v>315</v>
      </c>
      <c r="D9565">
        <v>0.8</v>
      </c>
      <c r="E9565" s="289" t="s">
        <v>21252</v>
      </c>
      <c r="F9565">
        <v>5016587619</v>
      </c>
      <c r="G9565" s="276">
        <v>45847</v>
      </c>
      <c r="H9565">
        <v>20250701752715</v>
      </c>
      <c r="I9565">
        <v>1.536</v>
      </c>
      <c r="J9565" s="289" t="s">
        <v>324</v>
      </c>
      <c r="K9565" s="289" t="s">
        <v>21253</v>
      </c>
      <c r="L9565" s="289" t="s">
        <v>275</v>
      </c>
      <c r="M9565" s="289" t="s">
        <v>21116</v>
      </c>
      <c r="N9565" s="289" t="s">
        <v>336</v>
      </c>
      <c r="O9565" s="289" t="s">
        <v>498</v>
      </c>
      <c r="P9565" s="289" t="str">
        <f>VLOOKUP(CAT_Details[[#This Row],[Delivery Bp Customer Code]],Table6[],2,0)</f>
        <v>DK-BM01</v>
      </c>
    </row>
    <row r="9566" spans="1:16" x14ac:dyDescent="0.25">
      <c r="A9566" s="289" t="s">
        <v>278</v>
      </c>
      <c r="B9566">
        <v>6</v>
      </c>
      <c r="C9566">
        <v>2500</v>
      </c>
      <c r="D9566">
        <v>2.4</v>
      </c>
      <c r="E9566" s="289" t="s">
        <v>21254</v>
      </c>
      <c r="F9566">
        <v>5016588245</v>
      </c>
      <c r="G9566" s="276">
        <v>45847</v>
      </c>
      <c r="H9566">
        <v>20250701752598</v>
      </c>
      <c r="I9566">
        <v>5.1840000000000002</v>
      </c>
      <c r="J9566" s="289" t="s">
        <v>294</v>
      </c>
      <c r="K9566" s="289" t="s">
        <v>21255</v>
      </c>
      <c r="L9566" s="289" t="s">
        <v>275</v>
      </c>
      <c r="M9566" s="289" t="s">
        <v>21256</v>
      </c>
      <c r="N9566" s="289" t="s">
        <v>2328</v>
      </c>
      <c r="O9566" s="289" t="s">
        <v>498</v>
      </c>
      <c r="P9566" s="289" t="str">
        <f>VLOOKUP(CAT_Details[[#This Row],[Delivery Bp Customer Code]],Table6[],2,0)</f>
        <v>DK-BM01</v>
      </c>
    </row>
    <row r="9567" spans="1:16" x14ac:dyDescent="0.25">
      <c r="A9567" s="289" t="s">
        <v>75</v>
      </c>
      <c r="B9567">
        <v>3</v>
      </c>
      <c r="C9567">
        <v>398</v>
      </c>
      <c r="D9567">
        <v>1.2</v>
      </c>
      <c r="E9567" s="289" t="s">
        <v>21257</v>
      </c>
      <c r="F9567">
        <v>5016587722</v>
      </c>
      <c r="G9567" s="276">
        <v>45847</v>
      </c>
      <c r="H9567">
        <v>20250701752725</v>
      </c>
      <c r="I9567">
        <v>2.7839999999999998</v>
      </c>
      <c r="J9567" s="289" t="s">
        <v>324</v>
      </c>
      <c r="K9567" s="289" t="s">
        <v>21258</v>
      </c>
      <c r="L9567" s="289" t="s">
        <v>275</v>
      </c>
      <c r="M9567" s="289" t="s">
        <v>21116</v>
      </c>
      <c r="N9567" s="289" t="s">
        <v>616</v>
      </c>
      <c r="O9567" s="289" t="s">
        <v>2173</v>
      </c>
      <c r="P9567" s="289" t="str">
        <f>VLOOKUP(CAT_Details[[#This Row],[Delivery Bp Customer Code]],Table6[],2,0)</f>
        <v>OYL1</v>
      </c>
    </row>
    <row r="9568" spans="1:16" x14ac:dyDescent="0.25">
      <c r="A9568" s="289" t="s">
        <v>75</v>
      </c>
      <c r="B9568">
        <v>17</v>
      </c>
      <c r="C9568">
        <v>203</v>
      </c>
      <c r="D9568">
        <v>1.51</v>
      </c>
      <c r="E9568" s="289" t="s">
        <v>21259</v>
      </c>
      <c r="F9568">
        <v>5016587926</v>
      </c>
      <c r="G9568" s="276">
        <v>45847</v>
      </c>
      <c r="H9568">
        <v>20250701753017</v>
      </c>
      <c r="I9568">
        <v>0.78500000000000003</v>
      </c>
      <c r="J9568" s="289" t="s">
        <v>294</v>
      </c>
      <c r="K9568" s="289" t="s">
        <v>21260</v>
      </c>
      <c r="L9568" s="289" t="s">
        <v>275</v>
      </c>
      <c r="M9568" s="289" t="s">
        <v>21261</v>
      </c>
      <c r="N9568" s="289" t="s">
        <v>1413</v>
      </c>
      <c r="O9568" s="289" t="s">
        <v>2173</v>
      </c>
      <c r="P9568" s="289" t="str">
        <f>VLOOKUP(CAT_Details[[#This Row],[Delivery Bp Customer Code]],Table6[],2,0)</f>
        <v>OYL1</v>
      </c>
    </row>
    <row r="9569" spans="1:16" x14ac:dyDescent="0.25">
      <c r="A9569" s="289" t="s">
        <v>75</v>
      </c>
      <c r="B9569">
        <v>5</v>
      </c>
      <c r="C9569">
        <v>801.1</v>
      </c>
      <c r="D9569">
        <v>1.63</v>
      </c>
      <c r="E9569" s="289" t="s">
        <v>21262</v>
      </c>
      <c r="F9569">
        <v>5016602193</v>
      </c>
      <c r="G9569" s="276">
        <v>45847</v>
      </c>
      <c r="H9569">
        <v>20250627751243</v>
      </c>
      <c r="I9569">
        <v>3.16</v>
      </c>
      <c r="J9569" s="289" t="s">
        <v>280</v>
      </c>
      <c r="K9569" s="289" t="s">
        <v>21263</v>
      </c>
      <c r="L9569" s="289" t="s">
        <v>275</v>
      </c>
      <c r="M9569" s="289" t="s">
        <v>21264</v>
      </c>
      <c r="N9569" s="289" t="s">
        <v>5845</v>
      </c>
      <c r="O9569" s="289" t="s">
        <v>5281</v>
      </c>
      <c r="P9569" s="289" t="str">
        <f>VLOOKUP(CAT_Details[[#This Row],[Delivery Bp Customer Code]],Table6[],2,0)</f>
        <v>DK-LW08</v>
      </c>
    </row>
    <row r="9570" spans="1:16" x14ac:dyDescent="0.25">
      <c r="A9570" s="289" t="s">
        <v>75</v>
      </c>
      <c r="B9570">
        <v>2</v>
      </c>
      <c r="C9570">
        <v>32</v>
      </c>
      <c r="D9570">
        <v>0.1</v>
      </c>
      <c r="E9570" s="289" t="s">
        <v>21265</v>
      </c>
      <c r="F9570">
        <v>5016602504</v>
      </c>
      <c r="G9570" s="276">
        <v>45847</v>
      </c>
      <c r="H9570">
        <v>20250626749576</v>
      </c>
      <c r="I9570">
        <v>3.7999999999999999E-2</v>
      </c>
      <c r="J9570" s="289" t="s">
        <v>350</v>
      </c>
      <c r="K9570" s="289" t="s">
        <v>21266</v>
      </c>
      <c r="L9570" s="289" t="s">
        <v>275</v>
      </c>
      <c r="M9570" s="289" t="s">
        <v>21103</v>
      </c>
      <c r="N9570" s="289" t="s">
        <v>2656</v>
      </c>
      <c r="O9570" s="289" t="s">
        <v>2173</v>
      </c>
      <c r="P9570" s="289" t="str">
        <f>VLOOKUP(CAT_Details[[#This Row],[Delivery Bp Customer Code]],Table6[],2,0)</f>
        <v>OYL1</v>
      </c>
    </row>
    <row r="9571" spans="1:16" x14ac:dyDescent="0.25">
      <c r="A9571" s="289" t="s">
        <v>75</v>
      </c>
      <c r="B9571">
        <v>5</v>
      </c>
      <c r="C9571">
        <v>1679</v>
      </c>
      <c r="D9571">
        <v>2</v>
      </c>
      <c r="E9571" s="289" t="s">
        <v>21265</v>
      </c>
      <c r="F9571">
        <v>5016602507</v>
      </c>
      <c r="G9571" s="276">
        <v>45847</v>
      </c>
      <c r="H9571">
        <v>20250624747833</v>
      </c>
      <c r="I9571">
        <v>2.88</v>
      </c>
      <c r="J9571" s="289" t="s">
        <v>350</v>
      </c>
      <c r="K9571" s="289" t="s">
        <v>21267</v>
      </c>
      <c r="L9571" s="289" t="s">
        <v>275</v>
      </c>
      <c r="M9571" s="289" t="s">
        <v>21103</v>
      </c>
      <c r="N9571" s="289" t="s">
        <v>2656</v>
      </c>
      <c r="O9571" s="289" t="s">
        <v>2173</v>
      </c>
      <c r="P9571" s="289" t="str">
        <f>VLOOKUP(CAT_Details[[#This Row],[Delivery Bp Customer Code]],Table6[],2,0)</f>
        <v>OYL1</v>
      </c>
    </row>
    <row r="9572" spans="1:16" x14ac:dyDescent="0.25">
      <c r="A9572" s="289" t="s">
        <v>75</v>
      </c>
      <c r="B9572">
        <v>1</v>
      </c>
      <c r="C9572">
        <v>14</v>
      </c>
      <c r="D9572">
        <v>0.4</v>
      </c>
      <c r="E9572" s="289" t="s">
        <v>21268</v>
      </c>
      <c r="F9572">
        <v>5016602606</v>
      </c>
      <c r="G9572" s="276">
        <v>45847</v>
      </c>
      <c r="H9572">
        <v>20250630751614</v>
      </c>
      <c r="I9572">
        <v>1.248</v>
      </c>
      <c r="J9572" s="289" t="s">
        <v>350</v>
      </c>
      <c r="K9572" s="289" t="s">
        <v>21269</v>
      </c>
      <c r="L9572" s="289" t="s">
        <v>275</v>
      </c>
      <c r="M9572" s="289" t="s">
        <v>21270</v>
      </c>
      <c r="N9572" s="289" t="s">
        <v>2422</v>
      </c>
      <c r="O9572" s="289" t="s">
        <v>2173</v>
      </c>
      <c r="P9572" s="289" t="str">
        <f>VLOOKUP(CAT_Details[[#This Row],[Delivery Bp Customer Code]],Table6[],2,0)</f>
        <v>OYL1</v>
      </c>
    </row>
    <row r="9573" spans="1:16" x14ac:dyDescent="0.25">
      <c r="A9573" s="289" t="s">
        <v>75</v>
      </c>
      <c r="B9573">
        <v>1</v>
      </c>
      <c r="C9573">
        <v>0.6</v>
      </c>
      <c r="D9573">
        <v>0.02</v>
      </c>
      <c r="E9573" s="289" t="s">
        <v>21271</v>
      </c>
      <c r="F9573">
        <v>5016602623</v>
      </c>
      <c r="G9573" s="276">
        <v>45847</v>
      </c>
      <c r="H9573">
        <v>20250701752797</v>
      </c>
      <c r="I9573">
        <v>6.0000000000000001E-3</v>
      </c>
      <c r="J9573" s="289" t="s">
        <v>350</v>
      </c>
      <c r="K9573" s="289" t="s">
        <v>21272</v>
      </c>
      <c r="L9573" s="289" t="s">
        <v>275</v>
      </c>
      <c r="M9573" s="289" t="s">
        <v>21273</v>
      </c>
      <c r="N9573" s="289" t="s">
        <v>13717</v>
      </c>
      <c r="O9573" s="289" t="s">
        <v>2173</v>
      </c>
      <c r="P9573" s="289" t="str">
        <f>VLOOKUP(CAT_Details[[#This Row],[Delivery Bp Customer Code]],Table6[],2,0)</f>
        <v>OYL1</v>
      </c>
    </row>
    <row r="9574" spans="1:16" x14ac:dyDescent="0.25">
      <c r="A9574" s="289" t="s">
        <v>75</v>
      </c>
      <c r="B9574">
        <v>2</v>
      </c>
      <c r="C9574">
        <v>20.3</v>
      </c>
      <c r="D9574">
        <v>0.09</v>
      </c>
      <c r="E9574" s="289" t="s">
        <v>21274</v>
      </c>
      <c r="F9574">
        <v>5016602855</v>
      </c>
      <c r="G9574" s="276">
        <v>45847</v>
      </c>
      <c r="H9574">
        <v>20250702753796</v>
      </c>
      <c r="I9574">
        <v>5.3999999999999999E-2</v>
      </c>
      <c r="J9574" s="289" t="s">
        <v>350</v>
      </c>
      <c r="K9574" s="289" t="s">
        <v>21275</v>
      </c>
      <c r="L9574" s="289" t="s">
        <v>275</v>
      </c>
      <c r="M9574" s="289" t="s">
        <v>21270</v>
      </c>
      <c r="N9574" s="289" t="s">
        <v>2953</v>
      </c>
      <c r="O9574" s="289" t="s">
        <v>2173</v>
      </c>
      <c r="P9574" s="289" t="str">
        <f>VLOOKUP(CAT_Details[[#This Row],[Delivery Bp Customer Code]],Table6[],2,0)</f>
        <v>OYL1</v>
      </c>
    </row>
    <row r="9575" spans="1:16" x14ac:dyDescent="0.25">
      <c r="A9575" s="289" t="s">
        <v>75</v>
      </c>
      <c r="B9575">
        <v>1</v>
      </c>
      <c r="C9575">
        <v>420</v>
      </c>
      <c r="D9575">
        <v>0.4</v>
      </c>
      <c r="E9575" s="289" t="s">
        <v>21276</v>
      </c>
      <c r="F9575">
        <v>5016632969</v>
      </c>
      <c r="G9575" s="276">
        <v>45847</v>
      </c>
      <c r="H9575">
        <v>20250704755975</v>
      </c>
      <c r="I9575">
        <v>0.96</v>
      </c>
      <c r="J9575" s="289" t="s">
        <v>273</v>
      </c>
      <c r="K9575" s="289" t="s">
        <v>21277</v>
      </c>
      <c r="L9575" s="289" t="s">
        <v>275</v>
      </c>
      <c r="M9575" s="289" t="s">
        <v>21278</v>
      </c>
      <c r="N9575" s="289" t="s">
        <v>2838</v>
      </c>
      <c r="O9575" s="289" t="s">
        <v>2173</v>
      </c>
      <c r="P9575" s="289" t="str">
        <f>VLOOKUP(CAT_Details[[#This Row],[Delivery Bp Customer Code]],Table6[],2,0)</f>
        <v>OYL1</v>
      </c>
    </row>
    <row r="9576" spans="1:16" x14ac:dyDescent="0.25">
      <c r="A9576" s="289" t="s">
        <v>75</v>
      </c>
      <c r="B9576">
        <v>1</v>
      </c>
      <c r="C9576">
        <v>6</v>
      </c>
      <c r="D9576">
        <v>0.1</v>
      </c>
      <c r="E9576" s="289" t="s">
        <v>2972</v>
      </c>
      <c r="F9576">
        <v>5016633572</v>
      </c>
      <c r="G9576" s="276">
        <v>45847</v>
      </c>
      <c r="H9576">
        <v>20250703755390</v>
      </c>
      <c r="I9576">
        <v>0.06</v>
      </c>
      <c r="J9576" s="289" t="s">
        <v>273</v>
      </c>
      <c r="K9576" s="289" t="s">
        <v>21279</v>
      </c>
      <c r="L9576" s="289" t="s">
        <v>275</v>
      </c>
      <c r="M9576" s="289"/>
      <c r="N9576" s="289" t="s">
        <v>9613</v>
      </c>
      <c r="O9576" s="289" t="s">
        <v>2173</v>
      </c>
      <c r="P9576" s="289" t="str">
        <f>VLOOKUP(CAT_Details[[#This Row],[Delivery Bp Customer Code]],Table6[],2,0)</f>
        <v>OYL1</v>
      </c>
    </row>
    <row r="9577" spans="1:16" x14ac:dyDescent="0.25">
      <c r="A9577" s="289" t="s">
        <v>75</v>
      </c>
      <c r="B9577">
        <v>14</v>
      </c>
      <c r="C9577">
        <v>8371.86</v>
      </c>
      <c r="D9577">
        <v>5.6</v>
      </c>
      <c r="E9577" s="289" t="s">
        <v>21280</v>
      </c>
      <c r="F9577">
        <v>5016647301</v>
      </c>
      <c r="G9577" s="276">
        <v>45847</v>
      </c>
      <c r="H9577">
        <v>20250703755370</v>
      </c>
      <c r="I9577">
        <v>13.44</v>
      </c>
      <c r="J9577" s="289" t="s">
        <v>273</v>
      </c>
      <c r="K9577" s="289" t="s">
        <v>21281</v>
      </c>
      <c r="L9577" s="289" t="s">
        <v>275</v>
      </c>
      <c r="M9577" s="289"/>
      <c r="N9577" s="289" t="s">
        <v>1142</v>
      </c>
      <c r="O9577" s="289" t="s">
        <v>2173</v>
      </c>
      <c r="P9577" s="289" t="str">
        <f>VLOOKUP(CAT_Details[[#This Row],[Delivery Bp Customer Code]],Table6[],2,0)</f>
        <v>OYL1</v>
      </c>
    </row>
    <row r="9578" spans="1:16" x14ac:dyDescent="0.25">
      <c r="A9578" s="289" t="s">
        <v>75</v>
      </c>
      <c r="B9578">
        <v>1</v>
      </c>
      <c r="C9578">
        <v>99</v>
      </c>
      <c r="D9578">
        <v>0.2</v>
      </c>
      <c r="E9578" s="289" t="s">
        <v>21282</v>
      </c>
      <c r="F9578">
        <v>5016647348</v>
      </c>
      <c r="G9578" s="276">
        <v>45847</v>
      </c>
      <c r="H9578">
        <v>20250707757102</v>
      </c>
      <c r="I9578">
        <v>0.14399999999999999</v>
      </c>
      <c r="J9578" s="289" t="s">
        <v>273</v>
      </c>
      <c r="K9578" s="289" t="s">
        <v>21283</v>
      </c>
      <c r="L9578" s="289" t="s">
        <v>275</v>
      </c>
      <c r="M9578" s="289"/>
      <c r="N9578" s="289" t="s">
        <v>15850</v>
      </c>
      <c r="O9578" s="289" t="s">
        <v>2173</v>
      </c>
      <c r="P9578" s="289" t="str">
        <f>VLOOKUP(CAT_Details[[#This Row],[Delivery Bp Customer Code]],Table6[],2,0)</f>
        <v>OYL1</v>
      </c>
    </row>
    <row r="9579" spans="1:16" x14ac:dyDescent="0.25">
      <c r="A9579" s="289" t="s">
        <v>17052</v>
      </c>
      <c r="B9579">
        <v>1</v>
      </c>
      <c r="C9579">
        <v>1</v>
      </c>
      <c r="D9579">
        <v>0.05</v>
      </c>
      <c r="E9579" s="289" t="s">
        <v>21284</v>
      </c>
      <c r="F9579">
        <v>5016588065</v>
      </c>
      <c r="G9579" s="276">
        <v>45847</v>
      </c>
      <c r="H9579">
        <v>20250630752211</v>
      </c>
      <c r="I9579">
        <v>3.5999999999999997E-2</v>
      </c>
      <c r="J9579" s="289" t="s">
        <v>345</v>
      </c>
      <c r="K9579" s="289" t="s">
        <v>21285</v>
      </c>
      <c r="L9579" s="289" t="s">
        <v>280</v>
      </c>
      <c r="M9579" s="289" t="s">
        <v>21286</v>
      </c>
      <c r="N9579" s="289" t="s">
        <v>18691</v>
      </c>
      <c r="O9579" s="289" t="s">
        <v>18284</v>
      </c>
      <c r="P9579" s="289">
        <f>VLOOKUP(CAT_Details[[#This Row],[Delivery Bp Customer Code]],Table6[],2,0)</f>
        <v>3705</v>
      </c>
    </row>
    <row r="9580" spans="1:16" x14ac:dyDescent="0.25">
      <c r="A9580" s="289" t="s">
        <v>17052</v>
      </c>
      <c r="B9580">
        <v>3</v>
      </c>
      <c r="C9580">
        <v>2041</v>
      </c>
      <c r="D9580">
        <v>1.88</v>
      </c>
      <c r="E9580" s="289" t="s">
        <v>21287</v>
      </c>
      <c r="F9580">
        <v>5016588195</v>
      </c>
      <c r="G9580" s="276">
        <v>45847</v>
      </c>
      <c r="H9580">
        <v>20250701752829</v>
      </c>
      <c r="I9580">
        <v>2.7</v>
      </c>
      <c r="J9580" s="289" t="s">
        <v>345</v>
      </c>
      <c r="K9580" s="289" t="s">
        <v>21288</v>
      </c>
      <c r="L9580" s="289" t="s">
        <v>280</v>
      </c>
      <c r="M9580" s="289" t="s">
        <v>21286</v>
      </c>
      <c r="N9580" s="289" t="s">
        <v>18695</v>
      </c>
      <c r="O9580" s="289" t="s">
        <v>18284</v>
      </c>
      <c r="P9580" s="289">
        <f>VLOOKUP(CAT_Details[[#This Row],[Delivery Bp Customer Code]],Table6[],2,0)</f>
        <v>3705</v>
      </c>
    </row>
    <row r="9581" spans="1:16" x14ac:dyDescent="0.25">
      <c r="A9581" s="289" t="s">
        <v>17052</v>
      </c>
      <c r="B9581">
        <v>1</v>
      </c>
      <c r="C9581">
        <v>16.7</v>
      </c>
      <c r="D9581">
        <v>0.03</v>
      </c>
      <c r="E9581" s="289" t="s">
        <v>21289</v>
      </c>
      <c r="F9581">
        <v>5016588504</v>
      </c>
      <c r="G9581" s="276">
        <v>45847</v>
      </c>
      <c r="H9581">
        <v>20250630751638</v>
      </c>
      <c r="I9581">
        <v>1.0999999999999999E-2</v>
      </c>
      <c r="J9581" s="289" t="s">
        <v>1047</v>
      </c>
      <c r="K9581" s="289" t="s">
        <v>21290</v>
      </c>
      <c r="L9581" s="289" t="s">
        <v>280</v>
      </c>
      <c r="M9581" s="289" t="s">
        <v>21291</v>
      </c>
      <c r="N9581" s="289" t="s">
        <v>1049</v>
      </c>
      <c r="O9581" s="289" t="s">
        <v>18284</v>
      </c>
      <c r="P9581" s="289">
        <f>VLOOKUP(CAT_Details[[#This Row],[Delivery Bp Customer Code]],Table6[],2,0)</f>
        <v>3705</v>
      </c>
    </row>
    <row r="9582" spans="1:16" x14ac:dyDescent="0.25">
      <c r="A9582" s="289" t="s">
        <v>17052</v>
      </c>
      <c r="B9582">
        <v>1</v>
      </c>
      <c r="C9582">
        <v>54</v>
      </c>
      <c r="D9582">
        <v>0.37</v>
      </c>
      <c r="E9582" s="289" t="s">
        <v>21292</v>
      </c>
      <c r="F9582">
        <v>5016602830</v>
      </c>
      <c r="G9582" s="276">
        <v>45847</v>
      </c>
      <c r="H9582">
        <v>20250701753069</v>
      </c>
      <c r="I9582">
        <v>0.39600000000000002</v>
      </c>
      <c r="J9582" s="289" t="s">
        <v>275</v>
      </c>
      <c r="K9582" s="289" t="s">
        <v>21293</v>
      </c>
      <c r="L9582" s="289" t="s">
        <v>280</v>
      </c>
      <c r="M9582" s="289" t="s">
        <v>21163</v>
      </c>
      <c r="N9582" s="289" t="s">
        <v>19575</v>
      </c>
      <c r="O9582" s="289" t="s">
        <v>18284</v>
      </c>
      <c r="P9582" s="289">
        <f>VLOOKUP(CAT_Details[[#This Row],[Delivery Bp Customer Code]],Table6[],2,0)</f>
        <v>3705</v>
      </c>
    </row>
    <row r="9583" spans="1:16" x14ac:dyDescent="0.25">
      <c r="A9583" s="289" t="s">
        <v>874</v>
      </c>
      <c r="B9583">
        <v>26</v>
      </c>
      <c r="C9583">
        <v>3640</v>
      </c>
      <c r="D9583">
        <v>12.43</v>
      </c>
      <c r="E9583" s="289" t="s">
        <v>21294</v>
      </c>
      <c r="F9583">
        <v>5016588269</v>
      </c>
      <c r="G9583" s="276">
        <v>45847</v>
      </c>
      <c r="H9583">
        <v>20250627750716</v>
      </c>
      <c r="I9583">
        <v>20.872</v>
      </c>
      <c r="J9583" s="289" t="s">
        <v>345</v>
      </c>
      <c r="K9583" s="289" t="s">
        <v>21295</v>
      </c>
      <c r="L9583" s="289" t="s">
        <v>275</v>
      </c>
      <c r="M9583" s="289" t="s">
        <v>21119</v>
      </c>
      <c r="N9583" s="289" t="s">
        <v>427</v>
      </c>
      <c r="O9583" s="289" t="s">
        <v>1014</v>
      </c>
      <c r="P9583" s="289" t="str">
        <f>VLOOKUP(CAT_Details[[#This Row],[Delivery Bp Customer Code]],Table6[],2,0)</f>
        <v>MZ07</v>
      </c>
    </row>
    <row r="9584" spans="1:16" x14ac:dyDescent="0.25">
      <c r="A9584" s="289" t="s">
        <v>3329</v>
      </c>
      <c r="B9584">
        <v>20</v>
      </c>
      <c r="C9584">
        <v>3580</v>
      </c>
      <c r="D9584">
        <v>6.63</v>
      </c>
      <c r="E9584" s="289" t="s">
        <v>21296</v>
      </c>
      <c r="F9584">
        <v>5016557918</v>
      </c>
      <c r="G9584" s="276">
        <v>45847</v>
      </c>
      <c r="H9584">
        <v>20250619744727</v>
      </c>
      <c r="I9584">
        <v>12.411</v>
      </c>
      <c r="J9584" s="289" t="s">
        <v>287</v>
      </c>
      <c r="K9584" s="289" t="s">
        <v>21297</v>
      </c>
      <c r="L9584" s="289" t="s">
        <v>275</v>
      </c>
      <c r="M9584" s="289" t="s">
        <v>21298</v>
      </c>
      <c r="N9584" s="289" t="s">
        <v>4413</v>
      </c>
      <c r="O9584" s="289" t="s">
        <v>3332</v>
      </c>
      <c r="P9584" s="289">
        <f>VLOOKUP(CAT_Details[[#This Row],[Delivery Bp Customer Code]],Table6[],2,0)</f>
        <v>3402</v>
      </c>
    </row>
    <row r="9585" spans="1:16" x14ac:dyDescent="0.25">
      <c r="A9585" s="289" t="s">
        <v>3329</v>
      </c>
      <c r="B9585">
        <v>6</v>
      </c>
      <c r="C9585">
        <v>1378</v>
      </c>
      <c r="D9585">
        <v>2.4</v>
      </c>
      <c r="E9585" s="289" t="s">
        <v>21299</v>
      </c>
      <c r="F9585">
        <v>5016573595</v>
      </c>
      <c r="G9585" s="276">
        <v>45847</v>
      </c>
      <c r="H9585">
        <v>20250627750866</v>
      </c>
      <c r="I9585">
        <v>5.4720000000000004</v>
      </c>
      <c r="J9585" s="289" t="s">
        <v>438</v>
      </c>
      <c r="K9585" s="289" t="s">
        <v>21300</v>
      </c>
      <c r="L9585" s="289" t="s">
        <v>275</v>
      </c>
      <c r="M9585" s="289" t="s">
        <v>21291</v>
      </c>
      <c r="N9585" s="289" t="s">
        <v>4090</v>
      </c>
      <c r="O9585" s="289" t="s">
        <v>3332</v>
      </c>
      <c r="P9585" s="289">
        <f>VLOOKUP(CAT_Details[[#This Row],[Delivery Bp Customer Code]],Table6[],2,0)</f>
        <v>3402</v>
      </c>
    </row>
    <row r="9586" spans="1:16" x14ac:dyDescent="0.25">
      <c r="A9586" s="289" t="s">
        <v>3329</v>
      </c>
      <c r="B9586">
        <v>6</v>
      </c>
      <c r="C9586">
        <v>516</v>
      </c>
      <c r="D9586">
        <v>2.4</v>
      </c>
      <c r="E9586" s="289" t="s">
        <v>21301</v>
      </c>
      <c r="F9586">
        <v>5016587595</v>
      </c>
      <c r="G9586" s="276">
        <v>45847</v>
      </c>
      <c r="H9586">
        <v>20250701752732</v>
      </c>
      <c r="I9586">
        <v>3.456</v>
      </c>
      <c r="J9586" s="289" t="s">
        <v>324</v>
      </c>
      <c r="K9586" s="289" t="s">
        <v>21302</v>
      </c>
      <c r="L9586" s="289" t="s">
        <v>275</v>
      </c>
      <c r="M9586" s="289" t="s">
        <v>21187</v>
      </c>
      <c r="N9586" s="289" t="s">
        <v>4634</v>
      </c>
      <c r="O9586" s="289" t="s">
        <v>3332</v>
      </c>
      <c r="P9586" s="289">
        <f>VLOOKUP(CAT_Details[[#This Row],[Delivery Bp Customer Code]],Table6[],2,0)</f>
        <v>3402</v>
      </c>
    </row>
    <row r="9587" spans="1:16" x14ac:dyDescent="0.25">
      <c r="A9587" s="289" t="s">
        <v>3329</v>
      </c>
      <c r="B9587">
        <v>1</v>
      </c>
      <c r="C9587">
        <v>56</v>
      </c>
      <c r="D9587">
        <v>0.2</v>
      </c>
      <c r="E9587" s="289" t="s">
        <v>21303</v>
      </c>
      <c r="F9587">
        <v>5016587854</v>
      </c>
      <c r="G9587" s="276">
        <v>45847</v>
      </c>
      <c r="H9587">
        <v>20250630751689</v>
      </c>
      <c r="I9587">
        <v>0.38400000000000001</v>
      </c>
      <c r="J9587" s="289" t="s">
        <v>294</v>
      </c>
      <c r="K9587" s="289" t="s">
        <v>21304</v>
      </c>
      <c r="L9587" s="289" t="s">
        <v>275</v>
      </c>
      <c r="M9587" s="289" t="s">
        <v>21305</v>
      </c>
      <c r="N9587" s="289" t="s">
        <v>555</v>
      </c>
      <c r="O9587" s="289" t="s">
        <v>3332</v>
      </c>
      <c r="P9587" s="289">
        <f>VLOOKUP(CAT_Details[[#This Row],[Delivery Bp Customer Code]],Table6[],2,0)</f>
        <v>3402</v>
      </c>
    </row>
    <row r="9588" spans="1:16" x14ac:dyDescent="0.25">
      <c r="A9588" s="289" t="s">
        <v>3329</v>
      </c>
      <c r="B9588">
        <v>1</v>
      </c>
      <c r="C9588">
        <v>70</v>
      </c>
      <c r="D9588">
        <v>0.2</v>
      </c>
      <c r="E9588" s="289" t="s">
        <v>21306</v>
      </c>
      <c r="F9588">
        <v>5016588404</v>
      </c>
      <c r="G9588" s="276">
        <v>45847</v>
      </c>
      <c r="H9588">
        <v>20250626749857</v>
      </c>
      <c r="I9588">
        <v>0.192</v>
      </c>
      <c r="J9588" s="289" t="s">
        <v>324</v>
      </c>
      <c r="K9588" s="289" t="s">
        <v>21307</v>
      </c>
      <c r="L9588" s="289" t="s">
        <v>275</v>
      </c>
      <c r="M9588" s="289" t="s">
        <v>20992</v>
      </c>
      <c r="N9588" s="289" t="s">
        <v>16153</v>
      </c>
      <c r="O9588" s="289" t="s">
        <v>3332</v>
      </c>
      <c r="P9588" s="289">
        <f>VLOOKUP(CAT_Details[[#This Row],[Delivery Bp Customer Code]],Table6[],2,0)</f>
        <v>3402</v>
      </c>
    </row>
    <row r="9589" spans="1:16" x14ac:dyDescent="0.25">
      <c r="A9589" s="289" t="s">
        <v>3329</v>
      </c>
      <c r="B9589">
        <v>2</v>
      </c>
      <c r="C9589">
        <v>382.8</v>
      </c>
      <c r="D9589">
        <v>0.8</v>
      </c>
      <c r="E9589" s="289" t="s">
        <v>21308</v>
      </c>
      <c r="F9589">
        <v>5016588476</v>
      </c>
      <c r="G9589" s="276">
        <v>45847</v>
      </c>
      <c r="H9589">
        <v>20250630751796</v>
      </c>
      <c r="I9589">
        <v>1.248</v>
      </c>
      <c r="J9589" s="289" t="s">
        <v>324</v>
      </c>
      <c r="K9589" s="289" t="s">
        <v>21309</v>
      </c>
      <c r="L9589" s="289" t="s">
        <v>275</v>
      </c>
      <c r="M9589" s="289" t="s">
        <v>21116</v>
      </c>
      <c r="N9589" s="289" t="s">
        <v>16946</v>
      </c>
      <c r="O9589" s="289" t="s">
        <v>3332</v>
      </c>
      <c r="P9589" s="289">
        <f>VLOOKUP(CAT_Details[[#This Row],[Delivery Bp Customer Code]],Table6[],2,0)</f>
        <v>3402</v>
      </c>
    </row>
    <row r="9590" spans="1:16" x14ac:dyDescent="0.25">
      <c r="A9590" s="289" t="s">
        <v>3329</v>
      </c>
      <c r="B9590">
        <v>2</v>
      </c>
      <c r="C9590">
        <v>128</v>
      </c>
      <c r="D9590">
        <v>0.8</v>
      </c>
      <c r="E9590" s="289" t="s">
        <v>21310</v>
      </c>
      <c r="F9590">
        <v>5016602386</v>
      </c>
      <c r="G9590" s="276">
        <v>45847</v>
      </c>
      <c r="H9590">
        <v>20250702753581</v>
      </c>
      <c r="I9590">
        <v>1.9390000000000001</v>
      </c>
      <c r="J9590" s="289" t="s">
        <v>350</v>
      </c>
      <c r="K9590" s="289" t="s">
        <v>21311</v>
      </c>
      <c r="L9590" s="289" t="s">
        <v>275</v>
      </c>
      <c r="M9590" s="289"/>
      <c r="N9590" s="289" t="s">
        <v>690</v>
      </c>
      <c r="O9590" s="289" t="s">
        <v>3332</v>
      </c>
      <c r="P9590" s="289">
        <f>VLOOKUP(CAT_Details[[#This Row],[Delivery Bp Customer Code]],Table6[],2,0)</f>
        <v>3402</v>
      </c>
    </row>
    <row r="9591" spans="1:16" x14ac:dyDescent="0.25">
      <c r="A9591" s="289" t="s">
        <v>3329</v>
      </c>
      <c r="B9591">
        <v>3</v>
      </c>
      <c r="C9591">
        <v>206.8</v>
      </c>
      <c r="D9591">
        <v>0.65</v>
      </c>
      <c r="E9591" s="289" t="s">
        <v>21312</v>
      </c>
      <c r="F9591">
        <v>5016602404</v>
      </c>
      <c r="G9591" s="276">
        <v>45847</v>
      </c>
      <c r="H9591">
        <v>20250702753616</v>
      </c>
      <c r="I9591">
        <v>0.77700000000000002</v>
      </c>
      <c r="J9591" s="289" t="s">
        <v>350</v>
      </c>
      <c r="K9591" s="289" t="s">
        <v>21313</v>
      </c>
      <c r="L9591" s="289" t="s">
        <v>275</v>
      </c>
      <c r="M9591" s="289" t="s">
        <v>21273</v>
      </c>
      <c r="N9591" s="289" t="s">
        <v>3173</v>
      </c>
      <c r="O9591" s="289" t="s">
        <v>3332</v>
      </c>
      <c r="P9591" s="289">
        <f>VLOOKUP(CAT_Details[[#This Row],[Delivery Bp Customer Code]],Table6[],2,0)</f>
        <v>3402</v>
      </c>
    </row>
    <row r="9592" spans="1:16" x14ac:dyDescent="0.25">
      <c r="A9592" s="289" t="s">
        <v>3329</v>
      </c>
      <c r="B9592">
        <v>1</v>
      </c>
      <c r="C9592">
        <v>290</v>
      </c>
      <c r="D9592">
        <v>0.2</v>
      </c>
      <c r="E9592" s="289" t="s">
        <v>21314</v>
      </c>
      <c r="F9592">
        <v>5016602583</v>
      </c>
      <c r="G9592" s="276">
        <v>45847</v>
      </c>
      <c r="H9592">
        <v>20250702753756</v>
      </c>
      <c r="I9592">
        <v>0.192</v>
      </c>
      <c r="J9592" s="289" t="s">
        <v>324</v>
      </c>
      <c r="K9592" s="289" t="s">
        <v>21315</v>
      </c>
      <c r="L9592" s="289" t="s">
        <v>275</v>
      </c>
      <c r="M9592" s="289" t="s">
        <v>21100</v>
      </c>
      <c r="N9592" s="289" t="s">
        <v>5856</v>
      </c>
      <c r="O9592" s="289" t="s">
        <v>3332</v>
      </c>
      <c r="P9592" s="289">
        <f>VLOOKUP(CAT_Details[[#This Row],[Delivery Bp Customer Code]],Table6[],2,0)</f>
        <v>3402</v>
      </c>
    </row>
    <row r="9593" spans="1:16" x14ac:dyDescent="0.25">
      <c r="A9593" s="289" t="s">
        <v>3329</v>
      </c>
      <c r="B9593">
        <v>2</v>
      </c>
      <c r="C9593">
        <v>216</v>
      </c>
      <c r="D9593">
        <v>0.8</v>
      </c>
      <c r="E9593" s="289" t="s">
        <v>21316</v>
      </c>
      <c r="F9593">
        <v>5016602602</v>
      </c>
      <c r="G9593" s="276">
        <v>45847</v>
      </c>
      <c r="H9593">
        <v>20250701752684</v>
      </c>
      <c r="I9593">
        <v>1.92</v>
      </c>
      <c r="J9593" s="289" t="s">
        <v>350</v>
      </c>
      <c r="K9593" s="289" t="s">
        <v>21317</v>
      </c>
      <c r="L9593" s="289" t="s">
        <v>275</v>
      </c>
      <c r="M9593" s="289" t="s">
        <v>21273</v>
      </c>
      <c r="N9593" s="289" t="s">
        <v>15910</v>
      </c>
      <c r="O9593" s="289" t="s">
        <v>3332</v>
      </c>
      <c r="P9593" s="289">
        <f>VLOOKUP(CAT_Details[[#This Row],[Delivery Bp Customer Code]],Table6[],2,0)</f>
        <v>3402</v>
      </c>
    </row>
    <row r="9594" spans="1:16" x14ac:dyDescent="0.25">
      <c r="A9594" s="289" t="s">
        <v>3329</v>
      </c>
      <c r="B9594">
        <v>2</v>
      </c>
      <c r="C9594">
        <v>390</v>
      </c>
      <c r="D9594">
        <v>0.8</v>
      </c>
      <c r="E9594" s="289" t="s">
        <v>21318</v>
      </c>
      <c r="F9594">
        <v>5016602642</v>
      </c>
      <c r="G9594" s="276">
        <v>45847</v>
      </c>
      <c r="H9594">
        <v>20250702754293</v>
      </c>
      <c r="I9594">
        <v>0.67200000000000004</v>
      </c>
      <c r="J9594" s="289" t="s">
        <v>324</v>
      </c>
      <c r="K9594" s="289" t="s">
        <v>21319</v>
      </c>
      <c r="L9594" s="289" t="s">
        <v>275</v>
      </c>
      <c r="M9594" s="289" t="s">
        <v>21100</v>
      </c>
      <c r="N9594" s="289" t="s">
        <v>3986</v>
      </c>
      <c r="O9594" s="289" t="s">
        <v>3332</v>
      </c>
      <c r="P9594" s="289">
        <f>VLOOKUP(CAT_Details[[#This Row],[Delivery Bp Customer Code]],Table6[],2,0)</f>
        <v>3402</v>
      </c>
    </row>
    <row r="9595" spans="1:16" x14ac:dyDescent="0.25">
      <c r="A9595" s="289" t="s">
        <v>3329</v>
      </c>
      <c r="B9595">
        <v>2</v>
      </c>
      <c r="C9595">
        <v>180</v>
      </c>
      <c r="D9595">
        <v>0.8</v>
      </c>
      <c r="E9595" s="289" t="s">
        <v>21320</v>
      </c>
      <c r="F9595">
        <v>5016602703</v>
      </c>
      <c r="G9595" s="276">
        <v>45847</v>
      </c>
      <c r="H9595">
        <v>20250702754256</v>
      </c>
      <c r="I9595">
        <v>1.8240000000000001</v>
      </c>
      <c r="J9595" s="289" t="s">
        <v>350</v>
      </c>
      <c r="K9595" s="289" t="s">
        <v>21321</v>
      </c>
      <c r="L9595" s="289" t="s">
        <v>275</v>
      </c>
      <c r="M9595" s="289" t="s">
        <v>21273</v>
      </c>
      <c r="N9595" s="289" t="s">
        <v>15910</v>
      </c>
      <c r="O9595" s="289" t="s">
        <v>3332</v>
      </c>
      <c r="P9595" s="289">
        <f>VLOOKUP(CAT_Details[[#This Row],[Delivery Bp Customer Code]],Table6[],2,0)</f>
        <v>3402</v>
      </c>
    </row>
    <row r="9596" spans="1:16" x14ac:dyDescent="0.25">
      <c r="A9596" s="289" t="s">
        <v>3329</v>
      </c>
      <c r="B9596">
        <v>1</v>
      </c>
      <c r="C9596">
        <v>1</v>
      </c>
      <c r="D9596">
        <v>0.03</v>
      </c>
      <c r="E9596" s="289" t="s">
        <v>21322</v>
      </c>
      <c r="F9596">
        <v>5016602753</v>
      </c>
      <c r="G9596" s="276">
        <v>45847</v>
      </c>
      <c r="H9596">
        <v>20250701752813</v>
      </c>
      <c r="I9596">
        <v>6.0000000000000001E-3</v>
      </c>
      <c r="J9596" s="289" t="s">
        <v>350</v>
      </c>
      <c r="K9596" s="289" t="s">
        <v>21323</v>
      </c>
      <c r="L9596" s="289" t="s">
        <v>275</v>
      </c>
      <c r="M9596" s="289" t="s">
        <v>21103</v>
      </c>
      <c r="N9596" s="289" t="s">
        <v>3656</v>
      </c>
      <c r="O9596" s="289" t="s">
        <v>3332</v>
      </c>
      <c r="P9596" s="289">
        <f>VLOOKUP(CAT_Details[[#This Row],[Delivery Bp Customer Code]],Table6[],2,0)</f>
        <v>3402</v>
      </c>
    </row>
    <row r="9597" spans="1:16" x14ac:dyDescent="0.25">
      <c r="A9597" s="289" t="s">
        <v>3329</v>
      </c>
      <c r="B9597">
        <v>18</v>
      </c>
      <c r="C9597">
        <v>774</v>
      </c>
      <c r="D9597">
        <v>9</v>
      </c>
      <c r="E9597" s="289" t="s">
        <v>21324</v>
      </c>
      <c r="F9597">
        <v>5016643233</v>
      </c>
      <c r="G9597" s="276">
        <v>45847</v>
      </c>
      <c r="H9597">
        <v>20250627751394</v>
      </c>
      <c r="I9597">
        <v>21.6</v>
      </c>
      <c r="J9597" s="289" t="s">
        <v>324</v>
      </c>
      <c r="K9597" s="289" t="s">
        <v>21325</v>
      </c>
      <c r="L9597" s="289" t="s">
        <v>275</v>
      </c>
      <c r="M9597" s="289" t="s">
        <v>21326</v>
      </c>
      <c r="N9597" s="289" t="s">
        <v>4100</v>
      </c>
      <c r="O9597" s="289" t="s">
        <v>3332</v>
      </c>
      <c r="P9597" s="289">
        <f>VLOOKUP(CAT_Details[[#This Row],[Delivery Bp Customer Code]],Table6[],2,0)</f>
        <v>3402</v>
      </c>
    </row>
    <row r="9598" spans="1:16" x14ac:dyDescent="0.25">
      <c r="A9598" s="289" t="s">
        <v>707</v>
      </c>
      <c r="B9598">
        <v>1</v>
      </c>
      <c r="C9598">
        <v>330</v>
      </c>
      <c r="D9598">
        <v>0.4</v>
      </c>
      <c r="E9598" s="289" t="s">
        <v>21327</v>
      </c>
      <c r="F9598">
        <v>5016643949</v>
      </c>
      <c r="G9598" s="276">
        <v>45847</v>
      </c>
      <c r="I9598">
        <v>0.33600000000000002</v>
      </c>
      <c r="J9598" s="289" t="s">
        <v>302</v>
      </c>
      <c r="K9598" s="289" t="s">
        <v>21328</v>
      </c>
      <c r="L9598" s="289" t="s">
        <v>273</v>
      </c>
      <c r="M9598" s="289" t="s">
        <v>21329</v>
      </c>
      <c r="N9598" s="289" t="s">
        <v>21330</v>
      </c>
      <c r="O9598" s="289" t="s">
        <v>711</v>
      </c>
      <c r="P9598" s="289" t="str">
        <f>VLOOKUP(CAT_Details[[#This Row],[Delivery Bp Customer Code]],Table6[],2,0)</f>
        <v>No Loc</v>
      </c>
    </row>
    <row r="9599" spans="1:16" x14ac:dyDescent="0.25">
      <c r="A9599" s="289" t="s">
        <v>14512</v>
      </c>
      <c r="B9599">
        <v>7</v>
      </c>
      <c r="C9599">
        <v>8407</v>
      </c>
      <c r="D9599">
        <v>3.5</v>
      </c>
      <c r="E9599" s="289" t="s">
        <v>21331</v>
      </c>
      <c r="F9599">
        <v>5016644037</v>
      </c>
      <c r="G9599" s="276">
        <v>45847</v>
      </c>
      <c r="I9599">
        <v>10.08</v>
      </c>
      <c r="J9599" s="289" t="s">
        <v>350</v>
      </c>
      <c r="K9599" s="289" t="s">
        <v>21332</v>
      </c>
      <c r="L9599" s="289" t="s">
        <v>273</v>
      </c>
      <c r="M9599" s="289" t="s">
        <v>21333</v>
      </c>
      <c r="N9599" s="289" t="s">
        <v>21334</v>
      </c>
      <c r="O9599" s="289" t="s">
        <v>14517</v>
      </c>
      <c r="P9599" s="289" t="str">
        <f>VLOOKUP(CAT_Details[[#This Row],[Delivery Bp Customer Code]],Table6[],2,0)</f>
        <v>No Loc</v>
      </c>
    </row>
    <row r="9600" spans="1:16" x14ac:dyDescent="0.25">
      <c r="A9600" s="289" t="s">
        <v>76</v>
      </c>
      <c r="B9600">
        <v>1</v>
      </c>
      <c r="C9600">
        <v>70</v>
      </c>
      <c r="D9600">
        <v>0.4</v>
      </c>
      <c r="E9600" s="289" t="s">
        <v>21335</v>
      </c>
      <c r="F9600">
        <v>5016588141</v>
      </c>
      <c r="G9600" s="276">
        <v>45847</v>
      </c>
      <c r="H9600">
        <v>20250630752267</v>
      </c>
      <c r="I9600">
        <v>0.57599999999999996</v>
      </c>
      <c r="J9600" s="289" t="s">
        <v>324</v>
      </c>
      <c r="K9600" s="289" t="s">
        <v>21336</v>
      </c>
      <c r="L9600" s="289" t="s">
        <v>275</v>
      </c>
      <c r="M9600" s="289" t="s">
        <v>20992</v>
      </c>
      <c r="N9600" s="289" t="s">
        <v>531</v>
      </c>
      <c r="O9600" s="289" t="s">
        <v>16049</v>
      </c>
      <c r="P9600" s="289" t="str">
        <f>VLOOKUP(CAT_Details[[#This Row],[Delivery Bp Customer Code]],Table6[],2,0)</f>
        <v>MZ02</v>
      </c>
    </row>
    <row r="9601" spans="1:16" x14ac:dyDescent="0.25">
      <c r="A9601" s="289" t="s">
        <v>76</v>
      </c>
      <c r="B9601">
        <v>3</v>
      </c>
      <c r="C9601">
        <v>703</v>
      </c>
      <c r="D9601">
        <v>1.1000000000000001</v>
      </c>
      <c r="E9601" s="289" t="s">
        <v>21337</v>
      </c>
      <c r="F9601">
        <v>5016602647</v>
      </c>
      <c r="G9601" s="276">
        <v>45847</v>
      </c>
      <c r="H9601">
        <v>20250702753658</v>
      </c>
      <c r="I9601">
        <v>2.0880000000000001</v>
      </c>
      <c r="J9601" s="289" t="s">
        <v>280</v>
      </c>
      <c r="K9601" s="289" t="s">
        <v>21338</v>
      </c>
      <c r="L9601" s="289" t="s">
        <v>275</v>
      </c>
      <c r="M9601" s="289" t="s">
        <v>20995</v>
      </c>
      <c r="N9601" s="289" t="s">
        <v>3770</v>
      </c>
      <c r="O9601" s="289" t="s">
        <v>16049</v>
      </c>
      <c r="P9601" s="289" t="str">
        <f>VLOOKUP(CAT_Details[[#This Row],[Delivery Bp Customer Code]],Table6[],2,0)</f>
        <v>MZ02</v>
      </c>
    </row>
    <row r="9602" spans="1:16" x14ac:dyDescent="0.25">
      <c r="A9602" s="289" t="s">
        <v>285</v>
      </c>
      <c r="B9602">
        <v>24</v>
      </c>
      <c r="C9602">
        <v>10800.96</v>
      </c>
      <c r="D9602">
        <v>9.6</v>
      </c>
      <c r="E9602" s="289" t="s">
        <v>21339</v>
      </c>
      <c r="F9602">
        <v>5016557785</v>
      </c>
      <c r="G9602" s="276">
        <v>45847</v>
      </c>
      <c r="H9602">
        <v>20250627750768</v>
      </c>
      <c r="I9602">
        <v>29.952000000000002</v>
      </c>
      <c r="J9602" s="289" t="s">
        <v>383</v>
      </c>
      <c r="K9602" s="289" t="s">
        <v>21340</v>
      </c>
      <c r="L9602" s="289" t="s">
        <v>275</v>
      </c>
      <c r="M9602" s="289" t="s">
        <v>21341</v>
      </c>
      <c r="N9602" s="289" t="s">
        <v>667</v>
      </c>
      <c r="O9602" s="289" t="s">
        <v>291</v>
      </c>
      <c r="P9602" s="289" t="str">
        <f>VLOOKUP(CAT_Details[[#This Row],[Delivery Bp Customer Code]],Table6[],2,0)</f>
        <v>DX01-L5</v>
      </c>
    </row>
    <row r="9603" spans="1:16" x14ac:dyDescent="0.25">
      <c r="A9603" s="289" t="s">
        <v>285</v>
      </c>
      <c r="B9603">
        <v>1</v>
      </c>
      <c r="C9603">
        <v>500</v>
      </c>
      <c r="D9603">
        <v>0.4</v>
      </c>
      <c r="E9603" s="289" t="s">
        <v>21339</v>
      </c>
      <c r="F9603">
        <v>5016557788</v>
      </c>
      <c r="G9603" s="276">
        <v>45847</v>
      </c>
      <c r="H9603">
        <v>20250627750773</v>
      </c>
      <c r="I9603">
        <v>1.248</v>
      </c>
      <c r="J9603" s="289" t="s">
        <v>383</v>
      </c>
      <c r="K9603" s="289" t="s">
        <v>21342</v>
      </c>
      <c r="L9603" s="289" t="s">
        <v>275</v>
      </c>
      <c r="M9603" s="289" t="s">
        <v>21341</v>
      </c>
      <c r="N9603" s="289" t="s">
        <v>667</v>
      </c>
      <c r="O9603" s="289" t="s">
        <v>291</v>
      </c>
      <c r="P9603" s="289" t="str">
        <f>VLOOKUP(CAT_Details[[#This Row],[Delivery Bp Customer Code]],Table6[],2,0)</f>
        <v>DX01-L5</v>
      </c>
    </row>
    <row r="9604" spans="1:16" x14ac:dyDescent="0.25">
      <c r="A9604" s="289" t="s">
        <v>285</v>
      </c>
      <c r="B9604">
        <v>6</v>
      </c>
      <c r="C9604">
        <v>1048</v>
      </c>
      <c r="D9604">
        <v>2.4</v>
      </c>
      <c r="E9604" s="289" t="s">
        <v>21343</v>
      </c>
      <c r="F9604">
        <v>5016558023</v>
      </c>
      <c r="G9604" s="276">
        <v>45847</v>
      </c>
      <c r="H9604">
        <v>20250626750166</v>
      </c>
      <c r="I9604">
        <v>4.6660000000000004</v>
      </c>
      <c r="J9604" s="289" t="s">
        <v>287</v>
      </c>
      <c r="K9604" s="289" t="s">
        <v>21344</v>
      </c>
      <c r="L9604" s="289" t="s">
        <v>275</v>
      </c>
      <c r="M9604" s="289" t="s">
        <v>21345</v>
      </c>
      <c r="N9604" s="289" t="s">
        <v>814</v>
      </c>
      <c r="O9604" s="289" t="s">
        <v>291</v>
      </c>
      <c r="P9604" s="289" t="str">
        <f>VLOOKUP(CAT_Details[[#This Row],[Delivery Bp Customer Code]],Table6[],2,0)</f>
        <v>DX01-L5</v>
      </c>
    </row>
    <row r="9605" spans="1:16" x14ac:dyDescent="0.25">
      <c r="A9605" s="289" t="s">
        <v>285</v>
      </c>
      <c r="B9605">
        <v>116</v>
      </c>
      <c r="C9605">
        <v>4640</v>
      </c>
      <c r="D9605">
        <v>13.6</v>
      </c>
      <c r="E9605" s="289" t="s">
        <v>21346</v>
      </c>
      <c r="F9605">
        <v>5016573584</v>
      </c>
      <c r="G9605" s="276">
        <v>45847</v>
      </c>
      <c r="H9605">
        <v>20250630751843</v>
      </c>
      <c r="I9605">
        <v>55.68</v>
      </c>
      <c r="J9605" s="289" t="s">
        <v>350</v>
      </c>
      <c r="K9605" s="289" t="s">
        <v>21347</v>
      </c>
      <c r="L9605" s="289" t="s">
        <v>275</v>
      </c>
      <c r="M9605" s="289" t="s">
        <v>21348</v>
      </c>
      <c r="N9605" s="289" t="s">
        <v>12700</v>
      </c>
      <c r="O9605" s="289" t="s">
        <v>291</v>
      </c>
      <c r="P9605" s="289" t="str">
        <f>VLOOKUP(CAT_Details[[#This Row],[Delivery Bp Customer Code]],Table6[],2,0)</f>
        <v>DX01-L5</v>
      </c>
    </row>
    <row r="9606" spans="1:16" x14ac:dyDescent="0.25">
      <c r="A9606" s="289" t="s">
        <v>285</v>
      </c>
      <c r="B9606">
        <v>14</v>
      </c>
      <c r="C9606">
        <v>858</v>
      </c>
      <c r="D9606">
        <v>7.6</v>
      </c>
      <c r="E9606" s="289" t="s">
        <v>21349</v>
      </c>
      <c r="F9606">
        <v>5016587599</v>
      </c>
      <c r="G9606" s="276">
        <v>45847</v>
      </c>
      <c r="H9606">
        <v>20250626750001</v>
      </c>
      <c r="I9606">
        <v>20.585000000000001</v>
      </c>
      <c r="J9606" s="289" t="s">
        <v>294</v>
      </c>
      <c r="K9606" s="289" t="s">
        <v>21350</v>
      </c>
      <c r="L9606" s="289" t="s">
        <v>275</v>
      </c>
      <c r="M9606" s="289" t="s">
        <v>21351</v>
      </c>
      <c r="N9606" s="289" t="s">
        <v>5685</v>
      </c>
      <c r="O9606" s="289" t="s">
        <v>291</v>
      </c>
      <c r="P9606" s="289" t="str">
        <f>VLOOKUP(CAT_Details[[#This Row],[Delivery Bp Customer Code]],Table6[],2,0)</f>
        <v>DX01-L5</v>
      </c>
    </row>
    <row r="9607" spans="1:16" x14ac:dyDescent="0.25">
      <c r="A9607" s="289" t="s">
        <v>285</v>
      </c>
      <c r="B9607">
        <v>13</v>
      </c>
      <c r="C9607">
        <v>1105</v>
      </c>
      <c r="D9607">
        <v>5.2</v>
      </c>
      <c r="E9607" s="289" t="s">
        <v>21352</v>
      </c>
      <c r="F9607">
        <v>5016587869</v>
      </c>
      <c r="G9607" s="276">
        <v>45847</v>
      </c>
      <c r="H9607">
        <v>20250630752282</v>
      </c>
      <c r="I9607">
        <v>12.48</v>
      </c>
      <c r="J9607" s="289" t="s">
        <v>345</v>
      </c>
      <c r="K9607" s="289" t="s">
        <v>21353</v>
      </c>
      <c r="L9607" s="289" t="s">
        <v>275</v>
      </c>
      <c r="M9607" s="289" t="s">
        <v>21354</v>
      </c>
      <c r="N9607" s="289" t="s">
        <v>512</v>
      </c>
      <c r="O9607" s="289" t="s">
        <v>291</v>
      </c>
      <c r="P9607" s="289" t="str">
        <f>VLOOKUP(CAT_Details[[#This Row],[Delivery Bp Customer Code]],Table6[],2,0)</f>
        <v>DX01-L5</v>
      </c>
    </row>
    <row r="9608" spans="1:16" x14ac:dyDescent="0.25">
      <c r="A9608" s="289" t="s">
        <v>285</v>
      </c>
      <c r="B9608">
        <v>20</v>
      </c>
      <c r="C9608">
        <v>383</v>
      </c>
      <c r="D9608">
        <v>0.94</v>
      </c>
      <c r="E9608" s="289" t="s">
        <v>21259</v>
      </c>
      <c r="F9608">
        <v>5016587923</v>
      </c>
      <c r="G9608" s="276">
        <v>45847</v>
      </c>
      <c r="H9608">
        <v>20250701752930</v>
      </c>
      <c r="I9608">
        <v>0.69099999999999995</v>
      </c>
      <c r="J9608" s="289" t="s">
        <v>294</v>
      </c>
      <c r="K9608" s="289" t="s">
        <v>21355</v>
      </c>
      <c r="L9608" s="289" t="s">
        <v>275</v>
      </c>
      <c r="M9608" s="289" t="s">
        <v>21261</v>
      </c>
      <c r="N9608" s="289" t="s">
        <v>1413</v>
      </c>
      <c r="O9608" s="289" t="s">
        <v>291</v>
      </c>
      <c r="P9608" s="289" t="str">
        <f>VLOOKUP(CAT_Details[[#This Row],[Delivery Bp Customer Code]],Table6[],2,0)</f>
        <v>DX01-L5</v>
      </c>
    </row>
    <row r="9609" spans="1:16" x14ac:dyDescent="0.25">
      <c r="A9609" s="289" t="s">
        <v>285</v>
      </c>
      <c r="B9609">
        <v>11</v>
      </c>
      <c r="C9609">
        <v>729</v>
      </c>
      <c r="D9609">
        <v>5.97</v>
      </c>
      <c r="E9609" s="289" t="s">
        <v>21356</v>
      </c>
      <c r="F9609">
        <v>5016588137</v>
      </c>
      <c r="G9609" s="276">
        <v>45847</v>
      </c>
      <c r="H9609">
        <v>20250626749995</v>
      </c>
      <c r="I9609">
        <v>16.036999999999999</v>
      </c>
      <c r="J9609" s="289" t="s">
        <v>294</v>
      </c>
      <c r="K9609" s="289" t="s">
        <v>21357</v>
      </c>
      <c r="L9609" s="289" t="s">
        <v>275</v>
      </c>
      <c r="M9609" s="289" t="s">
        <v>21358</v>
      </c>
      <c r="N9609" s="289" t="s">
        <v>5685</v>
      </c>
      <c r="O9609" s="289" t="s">
        <v>291</v>
      </c>
      <c r="P9609" s="289" t="str">
        <f>VLOOKUP(CAT_Details[[#This Row],[Delivery Bp Customer Code]],Table6[],2,0)</f>
        <v>DX01-L5</v>
      </c>
    </row>
    <row r="9610" spans="1:16" x14ac:dyDescent="0.25">
      <c r="A9610" s="289" t="s">
        <v>285</v>
      </c>
      <c r="B9610">
        <v>6</v>
      </c>
      <c r="C9610">
        <v>6900</v>
      </c>
      <c r="D9610">
        <v>2.4</v>
      </c>
      <c r="E9610" s="289" t="s">
        <v>21359</v>
      </c>
      <c r="F9610">
        <v>5016588187</v>
      </c>
      <c r="G9610" s="276">
        <v>45847</v>
      </c>
      <c r="H9610">
        <v>20250701752899</v>
      </c>
      <c r="I9610">
        <v>3.456</v>
      </c>
      <c r="J9610" s="289" t="s">
        <v>324</v>
      </c>
      <c r="K9610" s="289" t="s">
        <v>21360</v>
      </c>
      <c r="L9610" s="289" t="s">
        <v>275</v>
      </c>
      <c r="M9610" s="289" t="s">
        <v>20992</v>
      </c>
      <c r="N9610" s="289" t="s">
        <v>333</v>
      </c>
      <c r="O9610" s="289" t="s">
        <v>291</v>
      </c>
      <c r="P9610" s="289" t="str">
        <f>VLOOKUP(CAT_Details[[#This Row],[Delivery Bp Customer Code]],Table6[],2,0)</f>
        <v>DX01-L5</v>
      </c>
    </row>
    <row r="9611" spans="1:16" x14ac:dyDescent="0.25">
      <c r="A9611" s="289" t="s">
        <v>285</v>
      </c>
      <c r="B9611">
        <v>2</v>
      </c>
      <c r="C9611">
        <v>177</v>
      </c>
      <c r="D9611">
        <v>0.8</v>
      </c>
      <c r="E9611" s="289" t="s">
        <v>21361</v>
      </c>
      <c r="F9611">
        <v>5016588274</v>
      </c>
      <c r="G9611" s="276">
        <v>45847</v>
      </c>
      <c r="H9611">
        <v>20250701752861</v>
      </c>
      <c r="I9611">
        <v>1.728</v>
      </c>
      <c r="J9611" s="289" t="s">
        <v>345</v>
      </c>
      <c r="K9611" s="289" t="s">
        <v>21362</v>
      </c>
      <c r="L9611" s="289" t="s">
        <v>275</v>
      </c>
      <c r="M9611" s="289" t="s">
        <v>21286</v>
      </c>
      <c r="N9611" s="289" t="s">
        <v>371</v>
      </c>
      <c r="O9611" s="289" t="s">
        <v>291</v>
      </c>
      <c r="P9611" s="289" t="str">
        <f>VLOOKUP(CAT_Details[[#This Row],[Delivery Bp Customer Code]],Table6[],2,0)</f>
        <v>DX01-L5</v>
      </c>
    </row>
    <row r="9612" spans="1:16" x14ac:dyDescent="0.25">
      <c r="A9612" s="289" t="s">
        <v>285</v>
      </c>
      <c r="B9612">
        <v>1</v>
      </c>
      <c r="C9612">
        <v>6.2</v>
      </c>
      <c r="D9612">
        <v>0.05</v>
      </c>
      <c r="E9612" s="289" t="s">
        <v>21361</v>
      </c>
      <c r="F9612">
        <v>5016588288</v>
      </c>
      <c r="G9612" s="276">
        <v>45847</v>
      </c>
      <c r="H9612">
        <v>20250701752947</v>
      </c>
      <c r="I9612">
        <v>3.3000000000000002E-2</v>
      </c>
      <c r="J9612" s="289" t="s">
        <v>345</v>
      </c>
      <c r="K9612" s="289" t="s">
        <v>21363</v>
      </c>
      <c r="L9612" s="289" t="s">
        <v>275</v>
      </c>
      <c r="M9612" s="289" t="s">
        <v>21286</v>
      </c>
      <c r="N9612" s="289" t="s">
        <v>371</v>
      </c>
      <c r="O9612" s="289" t="s">
        <v>291</v>
      </c>
      <c r="P9612" s="289" t="str">
        <f>VLOOKUP(CAT_Details[[#This Row],[Delivery Bp Customer Code]],Table6[],2,0)</f>
        <v>DX01-L5</v>
      </c>
    </row>
    <row r="9613" spans="1:16" x14ac:dyDescent="0.25">
      <c r="A9613" s="289" t="s">
        <v>285</v>
      </c>
      <c r="B9613">
        <v>1</v>
      </c>
      <c r="C9613">
        <v>113</v>
      </c>
      <c r="D9613">
        <v>0.4</v>
      </c>
      <c r="E9613" s="289" t="s">
        <v>21361</v>
      </c>
      <c r="F9613">
        <v>5016588289</v>
      </c>
      <c r="G9613" s="276">
        <v>45847</v>
      </c>
      <c r="H9613">
        <v>20250701752765</v>
      </c>
      <c r="I9613">
        <v>0.96</v>
      </c>
      <c r="J9613" s="289" t="s">
        <v>345</v>
      </c>
      <c r="K9613" s="289" t="s">
        <v>21364</v>
      </c>
      <c r="L9613" s="289" t="s">
        <v>275</v>
      </c>
      <c r="M9613" s="289" t="s">
        <v>21286</v>
      </c>
      <c r="N9613" s="289" t="s">
        <v>371</v>
      </c>
      <c r="O9613" s="289" t="s">
        <v>291</v>
      </c>
      <c r="P9613" s="289" t="str">
        <f>VLOOKUP(CAT_Details[[#This Row],[Delivery Bp Customer Code]],Table6[],2,0)</f>
        <v>DX01-L5</v>
      </c>
    </row>
    <row r="9614" spans="1:16" x14ac:dyDescent="0.25">
      <c r="A9614" s="289" t="s">
        <v>285</v>
      </c>
      <c r="B9614">
        <v>9</v>
      </c>
      <c r="C9614">
        <v>648</v>
      </c>
      <c r="D9614">
        <v>3.6</v>
      </c>
      <c r="E9614" s="289" t="s">
        <v>21310</v>
      </c>
      <c r="F9614">
        <v>5016602388</v>
      </c>
      <c r="G9614" s="276">
        <v>45847</v>
      </c>
      <c r="H9614">
        <v>20250701752740</v>
      </c>
      <c r="I9614">
        <v>8.7260000000000009</v>
      </c>
      <c r="J9614" s="289" t="s">
        <v>350</v>
      </c>
      <c r="K9614" s="289" t="s">
        <v>21365</v>
      </c>
      <c r="L9614" s="289" t="s">
        <v>275</v>
      </c>
      <c r="M9614" s="289" t="s">
        <v>21273</v>
      </c>
      <c r="N9614" s="289" t="s">
        <v>690</v>
      </c>
      <c r="O9614" s="289" t="s">
        <v>291</v>
      </c>
      <c r="P9614" s="289" t="str">
        <f>VLOOKUP(CAT_Details[[#This Row],[Delivery Bp Customer Code]],Table6[],2,0)</f>
        <v>DX01-L5</v>
      </c>
    </row>
    <row r="9615" spans="1:16" x14ac:dyDescent="0.25">
      <c r="A9615" s="289" t="s">
        <v>285</v>
      </c>
      <c r="B9615">
        <v>2</v>
      </c>
      <c r="C9615">
        <v>822</v>
      </c>
      <c r="D9615">
        <v>1</v>
      </c>
      <c r="E9615" s="289" t="s">
        <v>21366</v>
      </c>
      <c r="F9615">
        <v>5016602418</v>
      </c>
      <c r="G9615" s="276">
        <v>45847</v>
      </c>
      <c r="H9615">
        <v>20250702753893</v>
      </c>
      <c r="I9615">
        <v>2.4</v>
      </c>
      <c r="J9615" s="289" t="s">
        <v>350</v>
      </c>
      <c r="K9615" s="289" t="s">
        <v>21367</v>
      </c>
      <c r="L9615" s="289" t="s">
        <v>275</v>
      </c>
      <c r="M9615" s="289" t="s">
        <v>21270</v>
      </c>
      <c r="N9615" s="289" t="s">
        <v>381</v>
      </c>
      <c r="O9615" s="289" t="s">
        <v>291</v>
      </c>
      <c r="P9615" s="289" t="str">
        <f>VLOOKUP(CAT_Details[[#This Row],[Delivery Bp Customer Code]],Table6[],2,0)</f>
        <v>DX01-L5</v>
      </c>
    </row>
    <row r="9616" spans="1:16" x14ac:dyDescent="0.25">
      <c r="A9616" s="289" t="s">
        <v>285</v>
      </c>
      <c r="B9616">
        <v>3</v>
      </c>
      <c r="C9616">
        <v>1140</v>
      </c>
      <c r="D9616">
        <v>1.5</v>
      </c>
      <c r="E9616" s="289" t="s">
        <v>21366</v>
      </c>
      <c r="F9616">
        <v>5016602420</v>
      </c>
      <c r="G9616" s="276">
        <v>45847</v>
      </c>
      <c r="H9616">
        <v>20250702753885</v>
      </c>
      <c r="I9616">
        <v>3.6</v>
      </c>
      <c r="J9616" s="289" t="s">
        <v>350</v>
      </c>
      <c r="K9616" s="289" t="s">
        <v>21368</v>
      </c>
      <c r="L9616" s="289" t="s">
        <v>275</v>
      </c>
      <c r="M9616" s="289" t="s">
        <v>21270</v>
      </c>
      <c r="N9616" s="289" t="s">
        <v>381</v>
      </c>
      <c r="O9616" s="289" t="s">
        <v>291</v>
      </c>
      <c r="P9616" s="289" t="str">
        <f>VLOOKUP(CAT_Details[[#This Row],[Delivery Bp Customer Code]],Table6[],2,0)</f>
        <v>DX01-L5</v>
      </c>
    </row>
    <row r="9617" spans="1:16" x14ac:dyDescent="0.25">
      <c r="A9617" s="289" t="s">
        <v>285</v>
      </c>
      <c r="B9617">
        <v>1</v>
      </c>
      <c r="C9617">
        <v>94</v>
      </c>
      <c r="D9617">
        <v>0.21</v>
      </c>
      <c r="E9617" s="289" t="s">
        <v>21369</v>
      </c>
      <c r="F9617">
        <v>5016602462</v>
      </c>
      <c r="G9617" s="276">
        <v>45847</v>
      </c>
      <c r="H9617">
        <v>20250701752562</v>
      </c>
      <c r="I9617">
        <v>0.186</v>
      </c>
      <c r="J9617" s="289" t="s">
        <v>350</v>
      </c>
      <c r="K9617" s="289" t="s">
        <v>21370</v>
      </c>
      <c r="L9617" s="289" t="s">
        <v>275</v>
      </c>
      <c r="M9617" s="289" t="s">
        <v>21371</v>
      </c>
      <c r="N9617" s="289" t="s">
        <v>685</v>
      </c>
      <c r="O9617" s="289" t="s">
        <v>291</v>
      </c>
      <c r="P9617" s="289" t="str">
        <f>VLOOKUP(CAT_Details[[#This Row],[Delivery Bp Customer Code]],Table6[],2,0)</f>
        <v>DX01-L5</v>
      </c>
    </row>
    <row r="9618" spans="1:16" x14ac:dyDescent="0.25">
      <c r="A9618" s="289" t="s">
        <v>285</v>
      </c>
      <c r="B9618">
        <v>25</v>
      </c>
      <c r="C9618">
        <v>2250</v>
      </c>
      <c r="D9618">
        <v>10</v>
      </c>
      <c r="E9618" s="289" t="s">
        <v>21372</v>
      </c>
      <c r="F9618">
        <v>5016602479</v>
      </c>
      <c r="G9618" s="276">
        <v>45847</v>
      </c>
      <c r="H9618">
        <v>20250702753832</v>
      </c>
      <c r="I9618">
        <v>24</v>
      </c>
      <c r="J9618" s="289" t="s">
        <v>350</v>
      </c>
      <c r="K9618" s="289" t="s">
        <v>21373</v>
      </c>
      <c r="L9618" s="289" t="s">
        <v>275</v>
      </c>
      <c r="M9618" s="289" t="s">
        <v>21273</v>
      </c>
      <c r="N9618" s="289" t="s">
        <v>15321</v>
      </c>
      <c r="O9618" s="289" t="s">
        <v>291</v>
      </c>
      <c r="P9618" s="289" t="str">
        <f>VLOOKUP(CAT_Details[[#This Row],[Delivery Bp Customer Code]],Table6[],2,0)</f>
        <v>DX01-L5</v>
      </c>
    </row>
    <row r="9619" spans="1:16" x14ac:dyDescent="0.25">
      <c r="A9619" s="289" t="s">
        <v>285</v>
      </c>
      <c r="B9619">
        <v>1</v>
      </c>
      <c r="C9619">
        <v>95</v>
      </c>
      <c r="D9619">
        <v>0.4</v>
      </c>
      <c r="E9619" s="289" t="s">
        <v>21372</v>
      </c>
      <c r="F9619">
        <v>5016602481</v>
      </c>
      <c r="G9619" s="276">
        <v>45847</v>
      </c>
      <c r="H9619">
        <v>20250702753835</v>
      </c>
      <c r="I9619">
        <v>0.96</v>
      </c>
      <c r="J9619" s="289" t="s">
        <v>350</v>
      </c>
      <c r="K9619" s="289" t="s">
        <v>21374</v>
      </c>
      <c r="L9619" s="289" t="s">
        <v>275</v>
      </c>
      <c r="M9619" s="289" t="s">
        <v>21273</v>
      </c>
      <c r="N9619" s="289" t="s">
        <v>15321</v>
      </c>
      <c r="O9619" s="289" t="s">
        <v>291</v>
      </c>
      <c r="P9619" s="289" t="str">
        <f>VLOOKUP(CAT_Details[[#This Row],[Delivery Bp Customer Code]],Table6[],2,0)</f>
        <v>DX01-L5</v>
      </c>
    </row>
    <row r="9620" spans="1:16" x14ac:dyDescent="0.25">
      <c r="A9620" s="289" t="s">
        <v>285</v>
      </c>
      <c r="B9620">
        <v>2</v>
      </c>
      <c r="C9620">
        <v>81</v>
      </c>
      <c r="D9620">
        <v>0.2</v>
      </c>
      <c r="E9620" s="289" t="s">
        <v>21375</v>
      </c>
      <c r="F9620">
        <v>5016602725</v>
      </c>
      <c r="G9620" s="276">
        <v>45847</v>
      </c>
      <c r="H9620">
        <v>20250702753919</v>
      </c>
      <c r="I9620">
        <v>0.192</v>
      </c>
      <c r="J9620" s="289" t="s">
        <v>350</v>
      </c>
      <c r="K9620" s="289" t="s">
        <v>21376</v>
      </c>
      <c r="L9620" s="289" t="s">
        <v>275</v>
      </c>
      <c r="M9620" s="289" t="s">
        <v>21273</v>
      </c>
      <c r="N9620" s="289" t="s">
        <v>360</v>
      </c>
      <c r="O9620" s="289" t="s">
        <v>291</v>
      </c>
      <c r="P9620" s="289" t="str">
        <f>VLOOKUP(CAT_Details[[#This Row],[Delivery Bp Customer Code]],Table6[],2,0)</f>
        <v>DX01-L5</v>
      </c>
    </row>
    <row r="9621" spans="1:16" x14ac:dyDescent="0.25">
      <c r="A9621" s="289" t="s">
        <v>285</v>
      </c>
      <c r="B9621">
        <v>24</v>
      </c>
      <c r="C9621">
        <v>4004</v>
      </c>
      <c r="D9621">
        <v>10.97</v>
      </c>
      <c r="E9621" s="289" t="s">
        <v>21377</v>
      </c>
      <c r="F9621">
        <v>5016602829</v>
      </c>
      <c r="G9621" s="276">
        <v>45847</v>
      </c>
      <c r="H9621">
        <v>20250702753890</v>
      </c>
      <c r="I9621">
        <v>23.538</v>
      </c>
      <c r="J9621" s="289" t="s">
        <v>350</v>
      </c>
      <c r="K9621" s="289" t="s">
        <v>21378</v>
      </c>
      <c r="L9621" s="289" t="s">
        <v>275</v>
      </c>
      <c r="M9621" s="289" t="s">
        <v>21270</v>
      </c>
      <c r="N9621" s="289" t="s">
        <v>357</v>
      </c>
      <c r="O9621" s="289" t="s">
        <v>291</v>
      </c>
      <c r="P9621" s="289" t="str">
        <f>VLOOKUP(CAT_Details[[#This Row],[Delivery Bp Customer Code]],Table6[],2,0)</f>
        <v>DX01-L5</v>
      </c>
    </row>
    <row r="9622" spans="1:16" x14ac:dyDescent="0.25">
      <c r="A9622" s="289" t="s">
        <v>285</v>
      </c>
      <c r="B9622">
        <v>14</v>
      </c>
      <c r="C9622">
        <v>3840</v>
      </c>
      <c r="D9622">
        <v>7.01</v>
      </c>
      <c r="E9622" s="289" t="s">
        <v>21379</v>
      </c>
      <c r="F9622">
        <v>5016616892</v>
      </c>
      <c r="G9622" s="276">
        <v>45847</v>
      </c>
      <c r="H9622">
        <v>20250702753869</v>
      </c>
      <c r="I9622">
        <v>16.817</v>
      </c>
      <c r="J9622" s="289" t="s">
        <v>350</v>
      </c>
      <c r="K9622" s="289" t="s">
        <v>21380</v>
      </c>
      <c r="L9622" s="289" t="s">
        <v>275</v>
      </c>
      <c r="M9622" s="289" t="s">
        <v>21270</v>
      </c>
      <c r="N9622" s="289" t="s">
        <v>16421</v>
      </c>
      <c r="O9622" s="289" t="s">
        <v>16307</v>
      </c>
      <c r="P9622" s="289" t="str">
        <f>VLOOKUP(CAT_Details[[#This Row],[Delivery Bp Customer Code]],Table6[],2,0)</f>
        <v>DX01</v>
      </c>
    </row>
    <row r="9623" spans="1:16" x14ac:dyDescent="0.25">
      <c r="A9623" s="289" t="s">
        <v>285</v>
      </c>
      <c r="B9623">
        <v>4</v>
      </c>
      <c r="C9623">
        <v>569.34</v>
      </c>
      <c r="D9623">
        <v>1.48</v>
      </c>
      <c r="E9623" s="289" t="s">
        <v>21381</v>
      </c>
      <c r="F9623">
        <v>5016633128</v>
      </c>
      <c r="G9623" s="276">
        <v>45847</v>
      </c>
      <c r="H9623">
        <v>20250704756256</v>
      </c>
      <c r="I9623">
        <v>3.1549999999999998</v>
      </c>
      <c r="J9623" s="289" t="s">
        <v>273</v>
      </c>
      <c r="K9623" s="289" t="s">
        <v>21382</v>
      </c>
      <c r="L9623" s="289" t="s">
        <v>275</v>
      </c>
      <c r="M9623" s="289" t="s">
        <v>20782</v>
      </c>
      <c r="N9623" s="289" t="s">
        <v>519</v>
      </c>
      <c r="O9623" s="289" t="s">
        <v>291</v>
      </c>
      <c r="P9623" s="289" t="str">
        <f>VLOOKUP(CAT_Details[[#This Row],[Delivery Bp Customer Code]],Table6[],2,0)</f>
        <v>DX01-L5</v>
      </c>
    </row>
    <row r="9624" spans="1:16" x14ac:dyDescent="0.25">
      <c r="A9624" s="289" t="s">
        <v>285</v>
      </c>
      <c r="B9624">
        <v>2</v>
      </c>
      <c r="C9624">
        <v>200.19</v>
      </c>
      <c r="D9624">
        <v>0.5</v>
      </c>
      <c r="E9624" s="289" t="s">
        <v>2972</v>
      </c>
      <c r="F9624">
        <v>5016633130</v>
      </c>
      <c r="G9624" s="276">
        <v>45847</v>
      </c>
      <c r="H9624">
        <v>20250704756252</v>
      </c>
      <c r="I9624">
        <v>1.0389999999999999</v>
      </c>
      <c r="J9624" s="289" t="s">
        <v>273</v>
      </c>
      <c r="K9624" s="289" t="s">
        <v>21383</v>
      </c>
      <c r="L9624" s="289" t="s">
        <v>275</v>
      </c>
      <c r="M9624" s="289" t="s">
        <v>20782</v>
      </c>
      <c r="N9624" s="289" t="s">
        <v>519</v>
      </c>
      <c r="O9624" s="289" t="s">
        <v>291</v>
      </c>
      <c r="P9624" s="289" t="str">
        <f>VLOOKUP(CAT_Details[[#This Row],[Delivery Bp Customer Code]],Table6[],2,0)</f>
        <v>DX01-L5</v>
      </c>
    </row>
    <row r="9625" spans="1:16" x14ac:dyDescent="0.25">
      <c r="A9625" s="289" t="s">
        <v>521</v>
      </c>
      <c r="B9625">
        <v>2</v>
      </c>
      <c r="C9625">
        <v>320</v>
      </c>
      <c r="D9625">
        <v>0.4</v>
      </c>
      <c r="E9625" s="289" t="s">
        <v>21384</v>
      </c>
      <c r="F9625">
        <v>5016573783</v>
      </c>
      <c r="G9625" s="276">
        <v>45847</v>
      </c>
      <c r="H9625">
        <v>20250627750943</v>
      </c>
      <c r="I9625">
        <v>0.28799999999999998</v>
      </c>
      <c r="J9625" s="289" t="s">
        <v>438</v>
      </c>
      <c r="K9625" s="289" t="s">
        <v>21385</v>
      </c>
      <c r="L9625" s="289" t="s">
        <v>275</v>
      </c>
      <c r="M9625" s="289" t="s">
        <v>21386</v>
      </c>
      <c r="N9625" s="289" t="s">
        <v>3360</v>
      </c>
      <c r="O9625" s="289" t="s">
        <v>16307</v>
      </c>
      <c r="P9625" s="289" t="str">
        <f>VLOOKUP(CAT_Details[[#This Row],[Delivery Bp Customer Code]],Table6[],2,0)</f>
        <v>DX01</v>
      </c>
    </row>
    <row r="9626" spans="1:16" x14ac:dyDescent="0.25">
      <c r="A9626" s="289" t="s">
        <v>521</v>
      </c>
      <c r="B9626">
        <v>4</v>
      </c>
      <c r="C9626">
        <v>5109</v>
      </c>
      <c r="D9626">
        <v>1.84</v>
      </c>
      <c r="E9626" s="289" t="s">
        <v>21387</v>
      </c>
      <c r="F9626">
        <v>5016587778</v>
      </c>
      <c r="G9626" s="276">
        <v>45847</v>
      </c>
      <c r="H9626">
        <v>20250701752753</v>
      </c>
      <c r="I9626">
        <v>4.5149999999999997</v>
      </c>
      <c r="J9626" s="289" t="s">
        <v>294</v>
      </c>
      <c r="K9626" s="289" t="s">
        <v>21388</v>
      </c>
      <c r="L9626" s="289" t="s">
        <v>275</v>
      </c>
      <c r="M9626" s="289" t="s">
        <v>21256</v>
      </c>
      <c r="N9626" s="289" t="s">
        <v>3907</v>
      </c>
      <c r="O9626" s="289" t="s">
        <v>16307</v>
      </c>
      <c r="P9626" s="289" t="str">
        <f>VLOOKUP(CAT_Details[[#This Row],[Delivery Bp Customer Code]],Table6[],2,0)</f>
        <v>DX01</v>
      </c>
    </row>
    <row r="9627" spans="1:16" x14ac:dyDescent="0.25">
      <c r="A9627" s="289" t="s">
        <v>272</v>
      </c>
      <c r="B9627">
        <v>8</v>
      </c>
      <c r="C9627">
        <v>1620</v>
      </c>
      <c r="D9627">
        <v>3.2</v>
      </c>
      <c r="E9627" s="289" t="s">
        <v>21303</v>
      </c>
      <c r="F9627">
        <v>5016587853</v>
      </c>
      <c r="G9627" s="276">
        <v>45847</v>
      </c>
      <c r="H9627">
        <v>20250630751908</v>
      </c>
      <c r="I9627">
        <v>9.2159999999999993</v>
      </c>
      <c r="J9627" s="289" t="s">
        <v>294</v>
      </c>
      <c r="K9627" s="289" t="s">
        <v>21389</v>
      </c>
      <c r="L9627" s="289" t="s">
        <v>275</v>
      </c>
      <c r="M9627" s="289" t="s">
        <v>21305</v>
      </c>
      <c r="N9627" s="289" t="s">
        <v>555</v>
      </c>
      <c r="O9627" s="289" t="s">
        <v>277</v>
      </c>
      <c r="P9627" s="289" t="str">
        <f>VLOOKUP(CAT_Details[[#This Row],[Delivery Bp Customer Code]],Table6[],2,0)</f>
        <v>U2-L5</v>
      </c>
    </row>
    <row r="9628" spans="1:16" x14ac:dyDescent="0.25">
      <c r="A9628" s="289" t="s">
        <v>272</v>
      </c>
      <c r="B9628">
        <v>1</v>
      </c>
      <c r="C9628">
        <v>45</v>
      </c>
      <c r="D9628">
        <v>0.4</v>
      </c>
      <c r="E9628" s="289" t="s">
        <v>21390</v>
      </c>
      <c r="F9628">
        <v>5016588233</v>
      </c>
      <c r="G9628" s="276">
        <v>45847</v>
      </c>
      <c r="H9628">
        <v>20250627750818</v>
      </c>
      <c r="I9628">
        <v>0.76800000000000002</v>
      </c>
      <c r="J9628" s="289" t="s">
        <v>345</v>
      </c>
      <c r="K9628" s="289" t="s">
        <v>21391</v>
      </c>
      <c r="L9628" s="289" t="s">
        <v>275</v>
      </c>
      <c r="M9628" s="289" t="s">
        <v>21286</v>
      </c>
      <c r="N9628" s="289" t="s">
        <v>2014</v>
      </c>
      <c r="O9628" s="289" t="s">
        <v>277</v>
      </c>
      <c r="P9628" s="289" t="str">
        <f>VLOOKUP(CAT_Details[[#This Row],[Delivery Bp Customer Code]],Table6[],2,0)</f>
        <v>U2-L5</v>
      </c>
    </row>
    <row r="9629" spans="1:16" x14ac:dyDescent="0.25">
      <c r="A9629" s="289" t="s">
        <v>272</v>
      </c>
      <c r="B9629">
        <v>24</v>
      </c>
      <c r="C9629">
        <v>2160</v>
      </c>
      <c r="D9629">
        <v>9.6</v>
      </c>
      <c r="E9629" s="289" t="s">
        <v>21392</v>
      </c>
      <c r="F9629">
        <v>5016602718</v>
      </c>
      <c r="G9629" s="276">
        <v>45847</v>
      </c>
      <c r="H9629">
        <v>20250701752796</v>
      </c>
      <c r="I9629">
        <v>17.510000000000002</v>
      </c>
      <c r="J9629" s="289" t="s">
        <v>350</v>
      </c>
      <c r="K9629" s="289" t="s">
        <v>21393</v>
      </c>
      <c r="L9629" s="289" t="s">
        <v>275</v>
      </c>
      <c r="M9629" s="289" t="s">
        <v>21273</v>
      </c>
      <c r="N9629" s="289" t="s">
        <v>846</v>
      </c>
      <c r="O9629" s="289" t="s">
        <v>277</v>
      </c>
      <c r="P9629" s="289" t="str">
        <f>VLOOKUP(CAT_Details[[#This Row],[Delivery Bp Customer Code]],Table6[],2,0)</f>
        <v>U2-L5</v>
      </c>
    </row>
    <row r="9630" spans="1:16" x14ac:dyDescent="0.25">
      <c r="A9630" s="289" t="s">
        <v>272</v>
      </c>
      <c r="B9630">
        <v>1</v>
      </c>
      <c r="C9630">
        <v>566</v>
      </c>
      <c r="D9630">
        <v>0.4</v>
      </c>
      <c r="E9630" s="289" t="s">
        <v>21394</v>
      </c>
      <c r="F9630">
        <v>5016602908</v>
      </c>
      <c r="G9630" s="276">
        <v>45847</v>
      </c>
      <c r="H9630">
        <v>20250702753765</v>
      </c>
      <c r="I9630">
        <v>0.69099999999999995</v>
      </c>
      <c r="J9630" s="289" t="s">
        <v>350</v>
      </c>
      <c r="K9630" s="289" t="s">
        <v>21395</v>
      </c>
      <c r="L9630" s="289" t="s">
        <v>275</v>
      </c>
      <c r="M9630" s="289" t="s">
        <v>21273</v>
      </c>
      <c r="N9630" s="289" t="s">
        <v>982</v>
      </c>
      <c r="O9630" s="289" t="s">
        <v>277</v>
      </c>
      <c r="P9630" s="289" t="str">
        <f>VLOOKUP(CAT_Details[[#This Row],[Delivery Bp Customer Code]],Table6[],2,0)</f>
        <v>U2-L5</v>
      </c>
    </row>
    <row r="9631" spans="1:16" x14ac:dyDescent="0.25">
      <c r="A9631" s="289" t="s">
        <v>272</v>
      </c>
      <c r="B9631">
        <v>3</v>
      </c>
      <c r="C9631">
        <v>395</v>
      </c>
      <c r="D9631">
        <v>1.2</v>
      </c>
      <c r="E9631" s="289" t="s">
        <v>21396</v>
      </c>
      <c r="F9631">
        <v>5016633573</v>
      </c>
      <c r="G9631" s="276">
        <v>45847</v>
      </c>
      <c r="H9631">
        <v>20250703755060</v>
      </c>
      <c r="I9631">
        <v>5.1840000000000002</v>
      </c>
      <c r="J9631" s="289" t="s">
        <v>273</v>
      </c>
      <c r="K9631" s="289" t="s">
        <v>21397</v>
      </c>
      <c r="L9631" s="289" t="s">
        <v>275</v>
      </c>
      <c r="M9631" s="289"/>
      <c r="N9631" s="289" t="s">
        <v>9613</v>
      </c>
      <c r="O9631" s="289" t="s">
        <v>277</v>
      </c>
      <c r="P9631" s="289" t="str">
        <f>VLOOKUP(CAT_Details[[#This Row],[Delivery Bp Customer Code]],Table6[],2,0)</f>
        <v>U2-L5</v>
      </c>
    </row>
    <row r="9632" spans="1:16" x14ac:dyDescent="0.25">
      <c r="A9632" s="289" t="s">
        <v>19658</v>
      </c>
      <c r="B9632">
        <v>5</v>
      </c>
      <c r="C9632">
        <v>2403</v>
      </c>
      <c r="D9632">
        <v>2</v>
      </c>
      <c r="E9632" s="289" t="s">
        <v>21398</v>
      </c>
      <c r="F9632">
        <v>5016639542</v>
      </c>
      <c r="G9632" s="276">
        <v>45847</v>
      </c>
      <c r="I9632">
        <v>1.8720000000000001</v>
      </c>
      <c r="J9632" s="289" t="s">
        <v>302</v>
      </c>
      <c r="K9632" s="289" t="s">
        <v>21399</v>
      </c>
      <c r="L9632" s="289" t="s">
        <v>302</v>
      </c>
      <c r="M9632" s="289" t="s">
        <v>21329</v>
      </c>
      <c r="N9632" s="289" t="s">
        <v>21330</v>
      </c>
      <c r="O9632" s="289" t="s">
        <v>19662</v>
      </c>
      <c r="P9632" s="289" t="str">
        <f>VLOOKUP(CAT_Details[[#This Row],[Delivery Bp Customer Code]],Table6[],2,0)</f>
        <v>No Loc</v>
      </c>
    </row>
    <row r="9633" spans="1:16" x14ac:dyDescent="0.25">
      <c r="A9633" s="289" t="s">
        <v>4794</v>
      </c>
      <c r="B9633">
        <v>6</v>
      </c>
      <c r="C9633">
        <v>1170</v>
      </c>
      <c r="D9633">
        <v>3</v>
      </c>
      <c r="E9633" s="289" t="s">
        <v>21400</v>
      </c>
      <c r="F9633">
        <v>5016558486</v>
      </c>
      <c r="G9633" s="276">
        <v>45847</v>
      </c>
      <c r="H9633">
        <v>20250627751033</v>
      </c>
      <c r="I9633">
        <v>7.2</v>
      </c>
      <c r="J9633" s="289" t="s">
        <v>287</v>
      </c>
      <c r="K9633" s="289" t="s">
        <v>21401</v>
      </c>
      <c r="L9633" s="289" t="s">
        <v>275</v>
      </c>
      <c r="M9633" s="289" t="s">
        <v>21402</v>
      </c>
      <c r="N9633" s="289" t="s">
        <v>20548</v>
      </c>
      <c r="O9633" s="289" t="s">
        <v>4798</v>
      </c>
      <c r="P9633" s="289" t="str">
        <f>VLOOKUP(CAT_Details[[#This Row],[Delivery Bp Customer Code]],Table6[],2,0)</f>
        <v>MY02</v>
      </c>
    </row>
    <row r="9634" spans="1:16" x14ac:dyDescent="0.25">
      <c r="A9634" s="289" t="s">
        <v>4794</v>
      </c>
      <c r="B9634">
        <v>3</v>
      </c>
      <c r="C9634">
        <v>21</v>
      </c>
      <c r="D9634">
        <v>0.19</v>
      </c>
      <c r="E9634" s="289" t="s">
        <v>21259</v>
      </c>
      <c r="F9634">
        <v>5016587925</v>
      </c>
      <c r="G9634" s="276">
        <v>45847</v>
      </c>
      <c r="H9634">
        <v>20250701752959</v>
      </c>
      <c r="I9634">
        <v>8.7999999999999995E-2</v>
      </c>
      <c r="J9634" s="289" t="s">
        <v>294</v>
      </c>
      <c r="K9634" s="289" t="s">
        <v>21403</v>
      </c>
      <c r="L9634" s="289" t="s">
        <v>275</v>
      </c>
      <c r="M9634" s="289"/>
      <c r="N9634" s="289" t="s">
        <v>1413</v>
      </c>
      <c r="O9634" s="289" t="s">
        <v>4798</v>
      </c>
      <c r="P9634" s="289" t="str">
        <f>VLOOKUP(CAT_Details[[#This Row],[Delivery Bp Customer Code]],Table6[],2,0)</f>
        <v>MY02</v>
      </c>
    </row>
    <row r="9635" spans="1:16" x14ac:dyDescent="0.25">
      <c r="A9635" s="289" t="s">
        <v>4794</v>
      </c>
      <c r="B9635">
        <v>3</v>
      </c>
      <c r="C9635">
        <v>1725.99</v>
      </c>
      <c r="D9635">
        <v>0.89</v>
      </c>
      <c r="E9635" s="289" t="s">
        <v>21404</v>
      </c>
      <c r="F9635">
        <v>5016602474</v>
      </c>
      <c r="G9635" s="276">
        <v>45847</v>
      </c>
      <c r="H9635">
        <v>20250702753601</v>
      </c>
      <c r="I9635">
        <v>1.018</v>
      </c>
      <c r="J9635" s="289" t="s">
        <v>350</v>
      </c>
      <c r="K9635" s="289" t="s">
        <v>21405</v>
      </c>
      <c r="L9635" s="289" t="s">
        <v>275</v>
      </c>
      <c r="M9635" s="289" t="s">
        <v>21273</v>
      </c>
      <c r="N9635" s="289" t="s">
        <v>528</v>
      </c>
      <c r="O9635" s="289" t="s">
        <v>4798</v>
      </c>
      <c r="P9635" s="289" t="str">
        <f>VLOOKUP(CAT_Details[[#This Row],[Delivery Bp Customer Code]],Table6[],2,0)</f>
        <v>MY02</v>
      </c>
    </row>
    <row r="9636" spans="1:16" x14ac:dyDescent="0.25">
      <c r="A9636" s="289" t="s">
        <v>278</v>
      </c>
      <c r="B9636">
        <v>1</v>
      </c>
      <c r="C9636">
        <v>800</v>
      </c>
      <c r="D9636">
        <v>0.4</v>
      </c>
      <c r="E9636" s="289" t="s">
        <v>21406</v>
      </c>
      <c r="F9636">
        <v>5016602674</v>
      </c>
      <c r="G9636" s="276">
        <v>45848</v>
      </c>
      <c r="H9636">
        <v>20250630752313</v>
      </c>
      <c r="I9636">
        <v>0.57599999999999996</v>
      </c>
      <c r="J9636" s="289" t="s">
        <v>324</v>
      </c>
      <c r="K9636" s="289" t="s">
        <v>21407</v>
      </c>
      <c r="L9636" s="289" t="s">
        <v>275</v>
      </c>
      <c r="M9636" s="289" t="s">
        <v>21116</v>
      </c>
      <c r="N9636" s="289" t="s">
        <v>333</v>
      </c>
      <c r="O9636" s="289" t="s">
        <v>498</v>
      </c>
      <c r="P9636" s="289" t="str">
        <f>VLOOKUP(CAT_Details[[#This Row],[Delivery Bp Customer Code]],Table6[],2,0)</f>
        <v>DK-BM01</v>
      </c>
    </row>
    <row r="9637" spans="1:16" x14ac:dyDescent="0.25">
      <c r="A9637" s="289" t="s">
        <v>278</v>
      </c>
      <c r="B9637">
        <v>3</v>
      </c>
      <c r="C9637">
        <v>1800</v>
      </c>
      <c r="D9637">
        <v>1.2</v>
      </c>
      <c r="E9637" s="289" t="s">
        <v>21406</v>
      </c>
      <c r="F9637">
        <v>5016602675</v>
      </c>
      <c r="G9637" s="276">
        <v>45848</v>
      </c>
      <c r="H9637">
        <v>20250630752310</v>
      </c>
      <c r="I9637">
        <v>1.728</v>
      </c>
      <c r="J9637" s="289" t="s">
        <v>324</v>
      </c>
      <c r="K9637" s="289" t="s">
        <v>21408</v>
      </c>
      <c r="L9637" s="289" t="s">
        <v>275</v>
      </c>
      <c r="M9637" s="289" t="s">
        <v>21116</v>
      </c>
      <c r="N9637" s="289" t="s">
        <v>333</v>
      </c>
      <c r="O9637" s="289" t="s">
        <v>498</v>
      </c>
      <c r="P9637" s="289" t="str">
        <f>VLOOKUP(CAT_Details[[#This Row],[Delivery Bp Customer Code]],Table6[],2,0)</f>
        <v>DK-BM01</v>
      </c>
    </row>
    <row r="9638" spans="1:16" x14ac:dyDescent="0.25">
      <c r="A9638" s="289" t="s">
        <v>278</v>
      </c>
      <c r="B9638">
        <v>1</v>
      </c>
      <c r="C9638">
        <v>673</v>
      </c>
      <c r="D9638">
        <v>0.4</v>
      </c>
      <c r="E9638" s="289" t="s">
        <v>21409</v>
      </c>
      <c r="F9638">
        <v>5016616747</v>
      </c>
      <c r="G9638" s="276">
        <v>45848</v>
      </c>
      <c r="H9638">
        <v>20250702754356</v>
      </c>
      <c r="I9638">
        <v>0.96</v>
      </c>
      <c r="J9638" s="289" t="s">
        <v>280</v>
      </c>
      <c r="K9638" s="289" t="s">
        <v>21410</v>
      </c>
      <c r="L9638" s="289" t="s">
        <v>275</v>
      </c>
      <c r="M9638" s="289" t="s">
        <v>21411</v>
      </c>
      <c r="N9638" s="289" t="s">
        <v>1132</v>
      </c>
      <c r="O9638" s="289" t="s">
        <v>498</v>
      </c>
      <c r="P9638" s="289" t="str">
        <f>VLOOKUP(CAT_Details[[#This Row],[Delivery Bp Customer Code]],Table6[],2,0)</f>
        <v>DK-BM01</v>
      </c>
    </row>
    <row r="9639" spans="1:16" x14ac:dyDescent="0.25">
      <c r="A9639" s="289" t="s">
        <v>278</v>
      </c>
      <c r="B9639">
        <v>2</v>
      </c>
      <c r="C9639">
        <v>1086.8</v>
      </c>
      <c r="D9639">
        <v>0.8</v>
      </c>
      <c r="E9639" s="289" t="s">
        <v>21412</v>
      </c>
      <c r="F9639">
        <v>5016616857</v>
      </c>
      <c r="G9639" s="276">
        <v>45848</v>
      </c>
      <c r="H9639">
        <v>20250702754350</v>
      </c>
      <c r="I9639">
        <v>1.92</v>
      </c>
      <c r="J9639" s="289" t="s">
        <v>280</v>
      </c>
      <c r="K9639" s="289" t="s">
        <v>21413</v>
      </c>
      <c r="L9639" s="289" t="s">
        <v>275</v>
      </c>
      <c r="M9639" s="289" t="s">
        <v>21414</v>
      </c>
      <c r="N9639" s="289" t="s">
        <v>566</v>
      </c>
      <c r="O9639" s="289" t="s">
        <v>498</v>
      </c>
      <c r="P9639" s="289" t="str">
        <f>VLOOKUP(CAT_Details[[#This Row],[Delivery Bp Customer Code]],Table6[],2,0)</f>
        <v>DK-BM01</v>
      </c>
    </row>
    <row r="9640" spans="1:16" x14ac:dyDescent="0.25">
      <c r="A9640" s="289" t="s">
        <v>278</v>
      </c>
      <c r="B9640">
        <v>2</v>
      </c>
      <c r="C9640">
        <v>559.6</v>
      </c>
      <c r="D9640">
        <v>0.8</v>
      </c>
      <c r="E9640" s="289" t="s">
        <v>21415</v>
      </c>
      <c r="F9640">
        <v>5016662020</v>
      </c>
      <c r="G9640" s="276">
        <v>45848</v>
      </c>
      <c r="H9640">
        <v>20250708757700</v>
      </c>
      <c r="I9640">
        <v>1.1519999999999999</v>
      </c>
      <c r="J9640" s="289" t="s">
        <v>273</v>
      </c>
      <c r="K9640" s="289" t="s">
        <v>21416</v>
      </c>
      <c r="L9640" s="289" t="s">
        <v>275</v>
      </c>
      <c r="M9640" s="289"/>
      <c r="N9640" s="289" t="s">
        <v>2434</v>
      </c>
      <c r="O9640" s="289" t="s">
        <v>498</v>
      </c>
      <c r="P9640" s="289" t="str">
        <f>VLOOKUP(CAT_Details[[#This Row],[Delivery Bp Customer Code]],Table6[],2,0)</f>
        <v>DK-BM01</v>
      </c>
    </row>
    <row r="9641" spans="1:16" x14ac:dyDescent="0.25">
      <c r="A9641" s="289" t="s">
        <v>75</v>
      </c>
      <c r="B9641">
        <v>1</v>
      </c>
      <c r="C9641">
        <v>5</v>
      </c>
      <c r="D9641">
        <v>0.04</v>
      </c>
      <c r="E9641" s="289" t="s">
        <v>21417</v>
      </c>
      <c r="F9641">
        <v>5016602199</v>
      </c>
      <c r="G9641" s="276">
        <v>45848</v>
      </c>
      <c r="H9641">
        <v>20250701753324</v>
      </c>
      <c r="I9641">
        <v>1.7999999999999999E-2</v>
      </c>
      <c r="J9641" s="289" t="s">
        <v>294</v>
      </c>
      <c r="K9641" s="289" t="s">
        <v>21418</v>
      </c>
      <c r="L9641" s="289" t="s">
        <v>275</v>
      </c>
      <c r="M9641" s="289" t="s">
        <v>21256</v>
      </c>
      <c r="N9641" s="289" t="s">
        <v>555</v>
      </c>
      <c r="O9641" s="289" t="s">
        <v>2173</v>
      </c>
      <c r="P9641" s="289" t="str">
        <f>VLOOKUP(CAT_Details[[#This Row],[Delivery Bp Customer Code]],Table6[],2,0)</f>
        <v>OYL1</v>
      </c>
    </row>
    <row r="9642" spans="1:16" x14ac:dyDescent="0.25">
      <c r="A9642" s="289" t="s">
        <v>75</v>
      </c>
      <c r="B9642">
        <v>1</v>
      </c>
      <c r="C9642">
        <v>15.4</v>
      </c>
      <c r="D9642">
        <v>0.14000000000000001</v>
      </c>
      <c r="E9642" s="289" t="s">
        <v>21419</v>
      </c>
      <c r="F9642">
        <v>5016602714</v>
      </c>
      <c r="G9642" s="276">
        <v>45848</v>
      </c>
      <c r="H9642">
        <v>20250701752487</v>
      </c>
      <c r="I9642">
        <v>9.8000000000000004E-2</v>
      </c>
      <c r="J9642" s="289" t="s">
        <v>345</v>
      </c>
      <c r="K9642" s="289" t="s">
        <v>21420</v>
      </c>
      <c r="L9642" s="289" t="s">
        <v>275</v>
      </c>
      <c r="M9642" s="289" t="s">
        <v>21286</v>
      </c>
      <c r="N9642" s="289" t="s">
        <v>5824</v>
      </c>
      <c r="O9642" s="289" t="s">
        <v>5281</v>
      </c>
      <c r="P9642" s="289" t="str">
        <f>VLOOKUP(CAT_Details[[#This Row],[Delivery Bp Customer Code]],Table6[],2,0)</f>
        <v>DK-LW08</v>
      </c>
    </row>
    <row r="9643" spans="1:16" x14ac:dyDescent="0.25">
      <c r="A9643" s="289" t="s">
        <v>75</v>
      </c>
      <c r="B9643">
        <v>1</v>
      </c>
      <c r="C9643">
        <v>7</v>
      </c>
      <c r="D9643">
        <v>0.05</v>
      </c>
      <c r="E9643" s="289" t="s">
        <v>21421</v>
      </c>
      <c r="F9643">
        <v>5016616826</v>
      </c>
      <c r="G9643" s="276">
        <v>45848</v>
      </c>
      <c r="H9643">
        <v>20250703755149</v>
      </c>
      <c r="I9643">
        <v>2E-3</v>
      </c>
      <c r="J9643" s="289" t="s">
        <v>350</v>
      </c>
      <c r="K9643" s="289" t="s">
        <v>21422</v>
      </c>
      <c r="L9643" s="289" t="s">
        <v>275</v>
      </c>
      <c r="M9643" s="289" t="s">
        <v>21423</v>
      </c>
      <c r="N9643" s="289" t="s">
        <v>16206</v>
      </c>
      <c r="O9643" s="289" t="s">
        <v>2173</v>
      </c>
      <c r="P9643" s="289" t="str">
        <f>VLOOKUP(CAT_Details[[#This Row],[Delivery Bp Customer Code]],Table6[],2,0)</f>
        <v>OYL1</v>
      </c>
    </row>
    <row r="9644" spans="1:16" x14ac:dyDescent="0.25">
      <c r="A9644" s="289" t="s">
        <v>75</v>
      </c>
      <c r="B9644">
        <v>1</v>
      </c>
      <c r="C9644">
        <v>135.19999999999999</v>
      </c>
      <c r="D9644">
        <v>0.25</v>
      </c>
      <c r="E9644" s="289" t="s">
        <v>21424</v>
      </c>
      <c r="F9644">
        <v>5016616859</v>
      </c>
      <c r="G9644" s="276">
        <v>45848</v>
      </c>
      <c r="H9644">
        <v>20250701753150</v>
      </c>
      <c r="I9644">
        <v>0.23799999999999999</v>
      </c>
      <c r="J9644" s="289" t="s">
        <v>350</v>
      </c>
      <c r="K9644" s="289" t="s">
        <v>21425</v>
      </c>
      <c r="L9644" s="289" t="s">
        <v>275</v>
      </c>
      <c r="M9644" s="289" t="s">
        <v>21426</v>
      </c>
      <c r="N9644" s="289" t="s">
        <v>2571</v>
      </c>
      <c r="O9644" s="289" t="s">
        <v>2173</v>
      </c>
      <c r="P9644" s="289" t="str">
        <f>VLOOKUP(CAT_Details[[#This Row],[Delivery Bp Customer Code]],Table6[],2,0)</f>
        <v>OYL1</v>
      </c>
    </row>
    <row r="9645" spans="1:16" x14ac:dyDescent="0.25">
      <c r="A9645" s="289" t="s">
        <v>75</v>
      </c>
      <c r="B9645">
        <v>2</v>
      </c>
      <c r="C9645">
        <v>2</v>
      </c>
      <c r="D9645">
        <v>0.04</v>
      </c>
      <c r="E9645" s="289" t="s">
        <v>21427</v>
      </c>
      <c r="F9645">
        <v>5016617063</v>
      </c>
      <c r="G9645" s="276">
        <v>45848</v>
      </c>
      <c r="H9645">
        <v>20250703755091</v>
      </c>
      <c r="I9645">
        <v>0.01</v>
      </c>
      <c r="J9645" s="289" t="s">
        <v>350</v>
      </c>
      <c r="K9645" s="289" t="s">
        <v>21428</v>
      </c>
      <c r="L9645" s="289" t="s">
        <v>275</v>
      </c>
      <c r="M9645" s="289" t="s">
        <v>21270</v>
      </c>
      <c r="N9645" s="289" t="s">
        <v>2953</v>
      </c>
      <c r="O9645" s="289" t="s">
        <v>2173</v>
      </c>
      <c r="P9645" s="289" t="str">
        <f>VLOOKUP(CAT_Details[[#This Row],[Delivery Bp Customer Code]],Table6[],2,0)</f>
        <v>OYL1</v>
      </c>
    </row>
    <row r="9646" spans="1:16" x14ac:dyDescent="0.25">
      <c r="A9646" s="289" t="s">
        <v>75</v>
      </c>
      <c r="B9646">
        <v>2</v>
      </c>
      <c r="C9646">
        <v>773</v>
      </c>
      <c r="D9646">
        <v>0.8</v>
      </c>
      <c r="E9646" s="289" t="s">
        <v>21429</v>
      </c>
      <c r="F9646">
        <v>5016646891</v>
      </c>
      <c r="G9646" s="276">
        <v>45848</v>
      </c>
      <c r="H9646">
        <v>20250707756963</v>
      </c>
      <c r="I9646">
        <v>1.92</v>
      </c>
      <c r="J9646" s="289" t="s">
        <v>273</v>
      </c>
      <c r="K9646" s="289" t="s">
        <v>21430</v>
      </c>
      <c r="L9646" s="289" t="s">
        <v>275</v>
      </c>
      <c r="M9646" s="289" t="s">
        <v>21431</v>
      </c>
      <c r="N9646" s="289" t="s">
        <v>2434</v>
      </c>
      <c r="O9646" s="289" t="s">
        <v>2173</v>
      </c>
      <c r="P9646" s="289" t="str">
        <f>VLOOKUP(CAT_Details[[#This Row],[Delivery Bp Customer Code]],Table6[],2,0)</f>
        <v>OYL1</v>
      </c>
    </row>
    <row r="9647" spans="1:16" x14ac:dyDescent="0.25">
      <c r="A9647" s="289" t="s">
        <v>75</v>
      </c>
      <c r="B9647">
        <v>1</v>
      </c>
      <c r="C9647">
        <v>112</v>
      </c>
      <c r="D9647">
        <v>0.55000000000000004</v>
      </c>
      <c r="E9647" s="289" t="s">
        <v>21432</v>
      </c>
      <c r="F9647">
        <v>5016662411</v>
      </c>
      <c r="G9647" s="276">
        <v>45848</v>
      </c>
      <c r="H9647">
        <v>20250708757732</v>
      </c>
      <c r="I9647">
        <v>1.4039999999999999</v>
      </c>
      <c r="J9647" s="289" t="s">
        <v>273</v>
      </c>
      <c r="K9647" s="289" t="s">
        <v>21433</v>
      </c>
      <c r="L9647" s="289" t="s">
        <v>275</v>
      </c>
      <c r="M9647" s="289"/>
      <c r="N9647" s="289" t="s">
        <v>519</v>
      </c>
      <c r="O9647" s="289" t="s">
        <v>5281</v>
      </c>
      <c r="P9647" s="289" t="str">
        <f>VLOOKUP(CAT_Details[[#This Row],[Delivery Bp Customer Code]],Table6[],2,0)</f>
        <v>DK-LW08</v>
      </c>
    </row>
    <row r="9648" spans="1:16" x14ac:dyDescent="0.25">
      <c r="A9648" s="289" t="s">
        <v>17052</v>
      </c>
      <c r="B9648">
        <v>1</v>
      </c>
      <c r="C9648">
        <v>230</v>
      </c>
      <c r="D9648">
        <v>0.4</v>
      </c>
      <c r="E9648" s="289" t="s">
        <v>21434</v>
      </c>
      <c r="F9648">
        <v>5016558368</v>
      </c>
      <c r="G9648" s="276">
        <v>45848</v>
      </c>
      <c r="H9648">
        <v>20250627750846</v>
      </c>
      <c r="I9648">
        <v>0.96</v>
      </c>
      <c r="J9648" s="289" t="s">
        <v>1435</v>
      </c>
      <c r="K9648" s="289" t="s">
        <v>21435</v>
      </c>
      <c r="L9648" s="289" t="s">
        <v>280</v>
      </c>
      <c r="M9648" s="289" t="s">
        <v>21436</v>
      </c>
      <c r="N9648" s="289" t="s">
        <v>1438</v>
      </c>
      <c r="O9648" s="289" t="s">
        <v>18284</v>
      </c>
      <c r="P9648" s="289">
        <f>VLOOKUP(CAT_Details[[#This Row],[Delivery Bp Customer Code]],Table6[],2,0)</f>
        <v>3705</v>
      </c>
    </row>
    <row r="9649" spans="1:16" x14ac:dyDescent="0.25">
      <c r="A9649" s="289" t="s">
        <v>17052</v>
      </c>
      <c r="B9649">
        <v>1</v>
      </c>
      <c r="C9649">
        <v>180</v>
      </c>
      <c r="D9649">
        <v>0.6</v>
      </c>
      <c r="E9649" s="289" t="s">
        <v>21434</v>
      </c>
      <c r="F9649">
        <v>5016558370</v>
      </c>
      <c r="G9649" s="276">
        <v>45848</v>
      </c>
      <c r="H9649">
        <v>20250626750097</v>
      </c>
      <c r="I9649">
        <v>2.16</v>
      </c>
      <c r="J9649" s="289" t="s">
        <v>1435</v>
      </c>
      <c r="K9649" s="289" t="s">
        <v>21437</v>
      </c>
      <c r="L9649" s="289" t="s">
        <v>280</v>
      </c>
      <c r="M9649" s="289" t="s">
        <v>21436</v>
      </c>
      <c r="N9649" s="289" t="s">
        <v>1438</v>
      </c>
      <c r="O9649" s="289" t="s">
        <v>18284</v>
      </c>
      <c r="P9649" s="289">
        <f>VLOOKUP(CAT_Details[[#This Row],[Delivery Bp Customer Code]],Table6[],2,0)</f>
        <v>3705</v>
      </c>
    </row>
    <row r="9650" spans="1:16" x14ac:dyDescent="0.25">
      <c r="A9650" s="289" t="s">
        <v>17052</v>
      </c>
      <c r="B9650">
        <v>1</v>
      </c>
      <c r="C9650">
        <v>118</v>
      </c>
      <c r="D9650">
        <v>0.4</v>
      </c>
      <c r="E9650" s="289" t="s">
        <v>21438</v>
      </c>
      <c r="F9650">
        <v>5016588177</v>
      </c>
      <c r="G9650" s="276">
        <v>45848</v>
      </c>
      <c r="H9650">
        <v>20250630752091</v>
      </c>
      <c r="I9650">
        <v>0.88300000000000001</v>
      </c>
      <c r="J9650" s="289" t="s">
        <v>3970</v>
      </c>
      <c r="K9650" s="289" t="s">
        <v>21439</v>
      </c>
      <c r="L9650" s="289" t="s">
        <v>280</v>
      </c>
      <c r="M9650" s="289" t="s">
        <v>21291</v>
      </c>
      <c r="N9650" s="289" t="s">
        <v>16794</v>
      </c>
      <c r="O9650" s="289" t="s">
        <v>18284</v>
      </c>
      <c r="P9650" s="289">
        <f>VLOOKUP(CAT_Details[[#This Row],[Delivery Bp Customer Code]],Table6[],2,0)</f>
        <v>3705</v>
      </c>
    </row>
    <row r="9651" spans="1:16" x14ac:dyDescent="0.25">
      <c r="A9651" s="289" t="s">
        <v>17052</v>
      </c>
      <c r="B9651">
        <v>1</v>
      </c>
      <c r="C9651">
        <v>11.2</v>
      </c>
      <c r="D9651">
        <v>0.03</v>
      </c>
      <c r="E9651" s="289" t="s">
        <v>21440</v>
      </c>
      <c r="F9651">
        <v>5016602384</v>
      </c>
      <c r="G9651" s="276">
        <v>45848</v>
      </c>
      <c r="H9651">
        <v>20250701752888</v>
      </c>
      <c r="I9651">
        <v>1.0999999999999999E-2</v>
      </c>
      <c r="J9651" s="289" t="s">
        <v>1047</v>
      </c>
      <c r="K9651" s="289" t="s">
        <v>21441</v>
      </c>
      <c r="L9651" s="289" t="s">
        <v>280</v>
      </c>
      <c r="M9651" s="289" t="s">
        <v>21291</v>
      </c>
      <c r="N9651" s="289" t="s">
        <v>1049</v>
      </c>
      <c r="O9651" s="289" t="s">
        <v>18284</v>
      </c>
      <c r="P9651" s="289">
        <f>VLOOKUP(CAT_Details[[#This Row],[Delivery Bp Customer Code]],Table6[],2,0)</f>
        <v>3705</v>
      </c>
    </row>
    <row r="9652" spans="1:16" x14ac:dyDescent="0.25">
      <c r="A9652" s="289" t="s">
        <v>17052</v>
      </c>
      <c r="B9652">
        <v>4</v>
      </c>
      <c r="C9652">
        <v>500</v>
      </c>
      <c r="D9652">
        <v>1.6</v>
      </c>
      <c r="E9652" s="289" t="s">
        <v>21442</v>
      </c>
      <c r="F9652">
        <v>5016602760</v>
      </c>
      <c r="G9652" s="276">
        <v>45848</v>
      </c>
      <c r="H9652">
        <v>20250701753323</v>
      </c>
      <c r="I9652">
        <v>5.76</v>
      </c>
      <c r="J9652" s="289" t="s">
        <v>345</v>
      </c>
      <c r="K9652" s="289" t="s">
        <v>21443</v>
      </c>
      <c r="L9652" s="289" t="s">
        <v>280</v>
      </c>
      <c r="M9652" s="289" t="s">
        <v>21286</v>
      </c>
      <c r="N9652" s="289" t="s">
        <v>512</v>
      </c>
      <c r="O9652" s="289" t="s">
        <v>18284</v>
      </c>
      <c r="P9652" s="289">
        <f>VLOOKUP(CAT_Details[[#This Row],[Delivery Bp Customer Code]],Table6[],2,0)</f>
        <v>3705</v>
      </c>
    </row>
    <row r="9653" spans="1:16" x14ac:dyDescent="0.25">
      <c r="A9653" s="289" t="s">
        <v>17052</v>
      </c>
      <c r="B9653">
        <v>4</v>
      </c>
      <c r="C9653">
        <v>596</v>
      </c>
      <c r="D9653">
        <v>1.36</v>
      </c>
      <c r="E9653" s="289" t="s">
        <v>21444</v>
      </c>
      <c r="F9653">
        <v>5016616807</v>
      </c>
      <c r="G9653" s="276">
        <v>45848</v>
      </c>
      <c r="H9653">
        <v>20250701752929</v>
      </c>
      <c r="I9653">
        <v>3.1739999999999999</v>
      </c>
      <c r="J9653" s="289" t="s">
        <v>275</v>
      </c>
      <c r="K9653" s="289" t="s">
        <v>21445</v>
      </c>
      <c r="L9653" s="289" t="s">
        <v>280</v>
      </c>
      <c r="M9653" s="289" t="s">
        <v>21163</v>
      </c>
      <c r="N9653" s="289" t="s">
        <v>19150</v>
      </c>
      <c r="O9653" s="289" t="s">
        <v>18284</v>
      </c>
      <c r="P9653" s="289">
        <f>VLOOKUP(CAT_Details[[#This Row],[Delivery Bp Customer Code]],Table6[],2,0)</f>
        <v>3705</v>
      </c>
    </row>
    <row r="9654" spans="1:16" x14ac:dyDescent="0.25">
      <c r="A9654" s="289" t="s">
        <v>17052</v>
      </c>
      <c r="B9654">
        <v>1</v>
      </c>
      <c r="C9654">
        <v>2</v>
      </c>
      <c r="D9654">
        <v>0.03</v>
      </c>
      <c r="E9654" s="289" t="s">
        <v>21446</v>
      </c>
      <c r="F9654">
        <v>5016617113</v>
      </c>
      <c r="G9654" s="276">
        <v>45848</v>
      </c>
      <c r="H9654">
        <v>20250703755320</v>
      </c>
      <c r="I9654">
        <v>8.9999999999999993E-3</v>
      </c>
      <c r="J9654" s="289" t="s">
        <v>275</v>
      </c>
      <c r="K9654" s="289" t="s">
        <v>21447</v>
      </c>
      <c r="L9654" s="289" t="s">
        <v>280</v>
      </c>
      <c r="M9654" s="289" t="s">
        <v>21163</v>
      </c>
      <c r="N9654" s="289" t="s">
        <v>18880</v>
      </c>
      <c r="O9654" s="289" t="s">
        <v>18284</v>
      </c>
      <c r="P9654" s="289">
        <f>VLOOKUP(CAT_Details[[#This Row],[Delivery Bp Customer Code]],Table6[],2,0)</f>
        <v>3705</v>
      </c>
    </row>
    <row r="9655" spans="1:16" x14ac:dyDescent="0.25">
      <c r="A9655" s="289" t="s">
        <v>874</v>
      </c>
      <c r="B9655">
        <v>14</v>
      </c>
      <c r="C9655">
        <v>1708</v>
      </c>
      <c r="D9655">
        <v>5.84</v>
      </c>
      <c r="E9655" s="289" t="s">
        <v>21448</v>
      </c>
      <c r="F9655">
        <v>5016602346</v>
      </c>
      <c r="G9655" s="276">
        <v>45848</v>
      </c>
      <c r="H9655">
        <v>20250626749965</v>
      </c>
      <c r="I9655">
        <v>29.4</v>
      </c>
      <c r="J9655" s="289" t="s">
        <v>294</v>
      </c>
      <c r="K9655" s="289" t="s">
        <v>21449</v>
      </c>
      <c r="L9655" s="289" t="s">
        <v>275</v>
      </c>
      <c r="M9655" s="289" t="s">
        <v>21450</v>
      </c>
      <c r="N9655" s="289" t="s">
        <v>5685</v>
      </c>
      <c r="O9655" s="289" t="s">
        <v>1014</v>
      </c>
      <c r="P9655" s="289" t="str">
        <f>VLOOKUP(CAT_Details[[#This Row],[Delivery Bp Customer Code]],Table6[],2,0)</f>
        <v>MZ07</v>
      </c>
    </row>
    <row r="9656" spans="1:16" x14ac:dyDescent="0.25">
      <c r="A9656" s="289" t="s">
        <v>3329</v>
      </c>
      <c r="B9656">
        <v>6</v>
      </c>
      <c r="C9656">
        <v>1606</v>
      </c>
      <c r="D9656">
        <v>1.9</v>
      </c>
      <c r="E9656" s="289" t="s">
        <v>21451</v>
      </c>
      <c r="F9656">
        <v>5016573148</v>
      </c>
      <c r="G9656" s="276">
        <v>45848</v>
      </c>
      <c r="H9656">
        <v>20250630752078</v>
      </c>
      <c r="I9656">
        <v>4.4400000000000004</v>
      </c>
      <c r="J9656" s="289" t="s">
        <v>317</v>
      </c>
      <c r="K9656" s="289" t="s">
        <v>21452</v>
      </c>
      <c r="L9656" s="289" t="s">
        <v>275</v>
      </c>
      <c r="M9656" s="289" t="s">
        <v>21453</v>
      </c>
      <c r="N9656" s="289" t="s">
        <v>3966</v>
      </c>
      <c r="O9656" s="289" t="s">
        <v>3332</v>
      </c>
      <c r="P9656" s="289">
        <f>VLOOKUP(CAT_Details[[#This Row],[Delivery Bp Customer Code]],Table6[],2,0)</f>
        <v>3402</v>
      </c>
    </row>
    <row r="9657" spans="1:16" x14ac:dyDescent="0.25">
      <c r="A9657" s="289" t="s">
        <v>3329</v>
      </c>
      <c r="B9657">
        <v>3</v>
      </c>
      <c r="C9657">
        <v>115</v>
      </c>
      <c r="D9657">
        <v>0.81</v>
      </c>
      <c r="E9657" s="289" t="s">
        <v>21454</v>
      </c>
      <c r="F9657">
        <v>5016573262</v>
      </c>
      <c r="G9657" s="276">
        <v>45848</v>
      </c>
      <c r="H9657">
        <v>20250626749640</v>
      </c>
      <c r="I9657">
        <v>1.0940000000000001</v>
      </c>
      <c r="J9657" s="289" t="s">
        <v>317</v>
      </c>
      <c r="K9657" s="289" t="s">
        <v>21455</v>
      </c>
      <c r="L9657" s="289" t="s">
        <v>275</v>
      </c>
      <c r="M9657" s="289" t="s">
        <v>21453</v>
      </c>
      <c r="N9657" s="289" t="s">
        <v>4189</v>
      </c>
      <c r="O9657" s="289" t="s">
        <v>3332</v>
      </c>
      <c r="P9657" s="289">
        <f>VLOOKUP(CAT_Details[[#This Row],[Delivery Bp Customer Code]],Table6[],2,0)</f>
        <v>3402</v>
      </c>
    </row>
    <row r="9658" spans="1:16" x14ac:dyDescent="0.25">
      <c r="A9658" s="289" t="s">
        <v>3329</v>
      </c>
      <c r="B9658">
        <v>4</v>
      </c>
      <c r="C9658">
        <v>1000</v>
      </c>
      <c r="D9658">
        <v>2</v>
      </c>
      <c r="E9658" s="289" t="s">
        <v>21456</v>
      </c>
      <c r="F9658">
        <v>5016573601</v>
      </c>
      <c r="G9658" s="276">
        <v>45848</v>
      </c>
      <c r="H9658">
        <v>20250627750799</v>
      </c>
      <c r="I9658">
        <v>4.08</v>
      </c>
      <c r="J9658" s="289" t="s">
        <v>287</v>
      </c>
      <c r="K9658" s="289" t="s">
        <v>21457</v>
      </c>
      <c r="L9658" s="289" t="s">
        <v>275</v>
      </c>
      <c r="M9658" s="289" t="s">
        <v>21458</v>
      </c>
      <c r="N9658" s="289" t="s">
        <v>468</v>
      </c>
      <c r="O9658" s="289" t="s">
        <v>3332</v>
      </c>
      <c r="P9658" s="289">
        <f>VLOOKUP(CAT_Details[[#This Row],[Delivery Bp Customer Code]],Table6[],2,0)</f>
        <v>3402</v>
      </c>
    </row>
    <row r="9659" spans="1:16" x14ac:dyDescent="0.25">
      <c r="A9659" s="289" t="s">
        <v>3329</v>
      </c>
      <c r="B9659">
        <v>2</v>
      </c>
      <c r="C9659">
        <v>448</v>
      </c>
      <c r="D9659">
        <v>0.4</v>
      </c>
      <c r="E9659" s="289" t="s">
        <v>21459</v>
      </c>
      <c r="F9659">
        <v>5016616718</v>
      </c>
      <c r="G9659" s="276">
        <v>45848</v>
      </c>
      <c r="H9659">
        <v>20250702754207</v>
      </c>
      <c r="I9659">
        <v>0.67200000000000004</v>
      </c>
      <c r="J9659" s="289" t="s">
        <v>350</v>
      </c>
      <c r="K9659" s="289" t="s">
        <v>21460</v>
      </c>
      <c r="L9659" s="289" t="s">
        <v>275</v>
      </c>
      <c r="M9659" s="289" t="s">
        <v>21426</v>
      </c>
      <c r="N9659" s="289" t="s">
        <v>544</v>
      </c>
      <c r="O9659" s="289" t="s">
        <v>3332</v>
      </c>
      <c r="P9659" s="289">
        <f>VLOOKUP(CAT_Details[[#This Row],[Delivery Bp Customer Code]],Table6[],2,0)</f>
        <v>3402</v>
      </c>
    </row>
    <row r="9660" spans="1:16" x14ac:dyDescent="0.25">
      <c r="A9660" s="289" t="s">
        <v>3329</v>
      </c>
      <c r="B9660">
        <v>22</v>
      </c>
      <c r="C9660">
        <v>664</v>
      </c>
      <c r="D9660">
        <v>2</v>
      </c>
      <c r="E9660" s="289" t="s">
        <v>21461</v>
      </c>
      <c r="F9660">
        <v>5016616941</v>
      </c>
      <c r="G9660" s="276">
        <v>45848</v>
      </c>
      <c r="H9660">
        <v>20250703754926</v>
      </c>
      <c r="I9660">
        <v>1.4159999999999999</v>
      </c>
      <c r="J9660" s="289" t="s">
        <v>350</v>
      </c>
      <c r="K9660" s="289" t="s">
        <v>21462</v>
      </c>
      <c r="L9660" s="289" t="s">
        <v>275</v>
      </c>
      <c r="M9660" s="289" t="s">
        <v>21426</v>
      </c>
      <c r="N9660" s="289" t="s">
        <v>446</v>
      </c>
      <c r="O9660" s="289" t="s">
        <v>3332</v>
      </c>
      <c r="P9660" s="289">
        <f>VLOOKUP(CAT_Details[[#This Row],[Delivery Bp Customer Code]],Table6[],2,0)</f>
        <v>3402</v>
      </c>
    </row>
    <row r="9661" spans="1:16" x14ac:dyDescent="0.25">
      <c r="A9661" s="289" t="s">
        <v>3329</v>
      </c>
      <c r="B9661">
        <v>1</v>
      </c>
      <c r="C9661">
        <v>5</v>
      </c>
      <c r="D9661">
        <v>0.05</v>
      </c>
      <c r="E9661" s="289" t="s">
        <v>21463</v>
      </c>
      <c r="F9661">
        <v>5016617024</v>
      </c>
      <c r="G9661" s="276">
        <v>45848</v>
      </c>
      <c r="H9661">
        <v>20250702753825</v>
      </c>
      <c r="I9661">
        <v>2.8000000000000001E-2</v>
      </c>
      <c r="J9661" s="289" t="s">
        <v>350</v>
      </c>
      <c r="K9661" s="289" t="s">
        <v>21464</v>
      </c>
      <c r="L9661" s="289" t="s">
        <v>275</v>
      </c>
      <c r="M9661" s="289" t="s">
        <v>21270</v>
      </c>
      <c r="N9661" s="289" t="s">
        <v>3661</v>
      </c>
      <c r="O9661" s="289" t="s">
        <v>3332</v>
      </c>
      <c r="P9661" s="289">
        <f>VLOOKUP(CAT_Details[[#This Row],[Delivery Bp Customer Code]],Table6[],2,0)</f>
        <v>3402</v>
      </c>
    </row>
    <row r="9662" spans="1:16" x14ac:dyDescent="0.25">
      <c r="A9662" s="289" t="s">
        <v>3329</v>
      </c>
      <c r="B9662">
        <v>2</v>
      </c>
      <c r="C9662">
        <v>128</v>
      </c>
      <c r="D9662">
        <v>0.8</v>
      </c>
      <c r="E9662" s="289" t="s">
        <v>21465</v>
      </c>
      <c r="F9662">
        <v>5016617068</v>
      </c>
      <c r="G9662" s="276">
        <v>45848</v>
      </c>
      <c r="H9662">
        <v>20250702753581</v>
      </c>
      <c r="I9662">
        <v>1.9390000000000001</v>
      </c>
      <c r="J9662" s="289" t="s">
        <v>350</v>
      </c>
      <c r="K9662" s="289" t="s">
        <v>21466</v>
      </c>
      <c r="L9662" s="289" t="s">
        <v>275</v>
      </c>
      <c r="M9662" s="289" t="s">
        <v>21270</v>
      </c>
      <c r="N9662" s="289" t="s">
        <v>690</v>
      </c>
      <c r="O9662" s="289" t="s">
        <v>3332</v>
      </c>
      <c r="P9662" s="289">
        <f>VLOOKUP(CAT_Details[[#This Row],[Delivery Bp Customer Code]],Table6[],2,0)</f>
        <v>3402</v>
      </c>
    </row>
    <row r="9663" spans="1:16" x14ac:dyDescent="0.25">
      <c r="A9663" s="289" t="s">
        <v>3329</v>
      </c>
      <c r="B9663">
        <v>21</v>
      </c>
      <c r="C9663">
        <v>1680</v>
      </c>
      <c r="D9663">
        <v>8.4</v>
      </c>
      <c r="E9663" s="289" t="s">
        <v>21467</v>
      </c>
      <c r="F9663">
        <v>5016632367</v>
      </c>
      <c r="G9663" s="276">
        <v>45848</v>
      </c>
      <c r="H9663">
        <v>20250704755779</v>
      </c>
      <c r="I9663">
        <v>25.2</v>
      </c>
      <c r="J9663" s="289" t="s">
        <v>350</v>
      </c>
      <c r="K9663" s="289" t="s">
        <v>21468</v>
      </c>
      <c r="L9663" s="289" t="s">
        <v>275</v>
      </c>
      <c r="M9663" s="289" t="s">
        <v>21469</v>
      </c>
      <c r="N9663" s="289" t="s">
        <v>3433</v>
      </c>
      <c r="O9663" s="289" t="s">
        <v>3332</v>
      </c>
      <c r="P9663" s="289">
        <f>VLOOKUP(CAT_Details[[#This Row],[Delivery Bp Customer Code]],Table6[],2,0)</f>
        <v>3402</v>
      </c>
    </row>
    <row r="9664" spans="1:16" x14ac:dyDescent="0.25">
      <c r="A9664" s="289" t="s">
        <v>3329</v>
      </c>
      <c r="B9664">
        <v>11</v>
      </c>
      <c r="C9664">
        <v>5306.2</v>
      </c>
      <c r="D9664">
        <v>4.4000000000000004</v>
      </c>
      <c r="E9664" s="289" t="s">
        <v>21470</v>
      </c>
      <c r="F9664">
        <v>5016633300</v>
      </c>
      <c r="G9664" s="276">
        <v>45848</v>
      </c>
      <c r="H9664">
        <v>20250703754921</v>
      </c>
      <c r="I9664">
        <v>6.3360000000000003</v>
      </c>
      <c r="J9664" s="289" t="s">
        <v>350</v>
      </c>
      <c r="K9664" s="289" t="s">
        <v>21471</v>
      </c>
      <c r="L9664" s="289" t="s">
        <v>275</v>
      </c>
      <c r="M9664" s="289" t="s">
        <v>21371</v>
      </c>
      <c r="N9664" s="289" t="s">
        <v>3793</v>
      </c>
      <c r="O9664" s="289" t="s">
        <v>3332</v>
      </c>
      <c r="P9664" s="289">
        <f>VLOOKUP(CAT_Details[[#This Row],[Delivery Bp Customer Code]],Table6[],2,0)</f>
        <v>3402</v>
      </c>
    </row>
    <row r="9665" spans="1:16" x14ac:dyDescent="0.25">
      <c r="A9665" s="289" t="s">
        <v>3329</v>
      </c>
      <c r="B9665">
        <v>19</v>
      </c>
      <c r="C9665">
        <v>1888</v>
      </c>
      <c r="D9665">
        <v>9.7100000000000009</v>
      </c>
      <c r="E9665" s="289" t="s">
        <v>21472</v>
      </c>
      <c r="F9665">
        <v>5016647245</v>
      </c>
      <c r="G9665" s="276">
        <v>45848</v>
      </c>
      <c r="H9665">
        <v>20250707756968</v>
      </c>
      <c r="I9665">
        <v>19.716000000000001</v>
      </c>
      <c r="J9665" s="289" t="s">
        <v>273</v>
      </c>
      <c r="K9665" s="289" t="s">
        <v>21473</v>
      </c>
      <c r="L9665" s="289" t="s">
        <v>275</v>
      </c>
      <c r="M9665" s="289" t="s">
        <v>21431</v>
      </c>
      <c r="N9665" s="289" t="s">
        <v>519</v>
      </c>
      <c r="O9665" s="289" t="s">
        <v>3332</v>
      </c>
      <c r="P9665" s="289">
        <f>VLOOKUP(CAT_Details[[#This Row],[Delivery Bp Customer Code]],Table6[],2,0)</f>
        <v>3402</v>
      </c>
    </row>
    <row r="9666" spans="1:16" x14ac:dyDescent="0.25">
      <c r="A9666" s="289" t="s">
        <v>3329</v>
      </c>
      <c r="B9666">
        <v>27</v>
      </c>
      <c r="C9666">
        <v>1350</v>
      </c>
      <c r="D9666">
        <v>13.6</v>
      </c>
      <c r="E9666" s="289" t="s">
        <v>21474</v>
      </c>
      <c r="F9666">
        <v>5016662287</v>
      </c>
      <c r="G9666" s="276">
        <v>45848</v>
      </c>
      <c r="H9666">
        <v>20250708758005</v>
      </c>
      <c r="I9666">
        <v>40.917999999999999</v>
      </c>
      <c r="J9666" s="289" t="s">
        <v>273</v>
      </c>
      <c r="K9666" s="289" t="s">
        <v>21475</v>
      </c>
      <c r="L9666" s="289" t="s">
        <v>275</v>
      </c>
      <c r="M9666" s="289"/>
      <c r="N9666" s="289" t="s">
        <v>1240</v>
      </c>
      <c r="O9666" s="289" t="s">
        <v>3332</v>
      </c>
      <c r="P9666" s="289">
        <f>VLOOKUP(CAT_Details[[#This Row],[Delivery Bp Customer Code]],Table6[],2,0)</f>
        <v>3402</v>
      </c>
    </row>
    <row r="9667" spans="1:16" x14ac:dyDescent="0.25">
      <c r="A9667" s="289" t="s">
        <v>76</v>
      </c>
      <c r="B9667">
        <v>3</v>
      </c>
      <c r="C9667">
        <v>175</v>
      </c>
      <c r="D9667">
        <v>1.2</v>
      </c>
      <c r="E9667" s="289" t="s">
        <v>21476</v>
      </c>
      <c r="F9667">
        <v>5016587821</v>
      </c>
      <c r="G9667" s="276">
        <v>45848</v>
      </c>
      <c r="H9667">
        <v>20250701752538</v>
      </c>
      <c r="I9667">
        <v>1.44</v>
      </c>
      <c r="J9667" s="289" t="s">
        <v>383</v>
      </c>
      <c r="K9667" s="289" t="s">
        <v>21477</v>
      </c>
      <c r="L9667" s="289" t="s">
        <v>275</v>
      </c>
      <c r="M9667" s="289" t="s">
        <v>21341</v>
      </c>
      <c r="N9667" s="289" t="s">
        <v>18214</v>
      </c>
      <c r="O9667" s="289" t="s">
        <v>16049</v>
      </c>
      <c r="P9667" s="289" t="str">
        <f>VLOOKUP(CAT_Details[[#This Row],[Delivery Bp Customer Code]],Table6[],2,0)</f>
        <v>MZ02</v>
      </c>
    </row>
    <row r="9668" spans="1:16" x14ac:dyDescent="0.25">
      <c r="A9668" s="289" t="s">
        <v>76</v>
      </c>
      <c r="B9668">
        <v>1</v>
      </c>
      <c r="C9668">
        <v>133</v>
      </c>
      <c r="D9668">
        <v>0.2</v>
      </c>
      <c r="E9668" s="289" t="s">
        <v>21478</v>
      </c>
      <c r="F9668">
        <v>5016602398</v>
      </c>
      <c r="G9668" s="276">
        <v>45848</v>
      </c>
      <c r="H9668">
        <v>20250701753284</v>
      </c>
      <c r="I9668">
        <v>0.69099999999999995</v>
      </c>
      <c r="J9668" s="289" t="s">
        <v>294</v>
      </c>
      <c r="K9668" s="289" t="s">
        <v>21479</v>
      </c>
      <c r="L9668" s="289" t="s">
        <v>275</v>
      </c>
      <c r="M9668" s="289" t="s">
        <v>21215</v>
      </c>
      <c r="N9668" s="289" t="s">
        <v>1270</v>
      </c>
      <c r="O9668" s="289" t="s">
        <v>16049</v>
      </c>
      <c r="P9668" s="289" t="str">
        <f>VLOOKUP(CAT_Details[[#This Row],[Delivery Bp Customer Code]],Table6[],2,0)</f>
        <v>MZ02</v>
      </c>
    </row>
    <row r="9669" spans="1:16" x14ac:dyDescent="0.25">
      <c r="A9669" s="289" t="s">
        <v>76</v>
      </c>
      <c r="B9669">
        <v>3</v>
      </c>
      <c r="C9669">
        <v>93</v>
      </c>
      <c r="D9669">
        <v>0.6</v>
      </c>
      <c r="E9669" s="289" t="s">
        <v>21480</v>
      </c>
      <c r="F9669">
        <v>5016602689</v>
      </c>
      <c r="G9669" s="276">
        <v>45848</v>
      </c>
      <c r="H9669">
        <v>20250701753143</v>
      </c>
      <c r="I9669">
        <v>0.432</v>
      </c>
      <c r="J9669" s="289" t="s">
        <v>324</v>
      </c>
      <c r="K9669" s="289" t="s">
        <v>21481</v>
      </c>
      <c r="L9669" s="289" t="s">
        <v>275</v>
      </c>
      <c r="M9669" s="289" t="s">
        <v>21116</v>
      </c>
      <c r="N9669" s="289" t="s">
        <v>508</v>
      </c>
      <c r="O9669" s="289" t="s">
        <v>16049</v>
      </c>
      <c r="P9669" s="289" t="str">
        <f>VLOOKUP(CAT_Details[[#This Row],[Delivery Bp Customer Code]],Table6[],2,0)</f>
        <v>MZ02</v>
      </c>
    </row>
    <row r="9670" spans="1:16" x14ac:dyDescent="0.25">
      <c r="A9670" s="289" t="s">
        <v>76</v>
      </c>
      <c r="B9670">
        <v>2</v>
      </c>
      <c r="C9670">
        <v>900</v>
      </c>
      <c r="D9670">
        <v>0.8</v>
      </c>
      <c r="E9670" s="289" t="s">
        <v>21482</v>
      </c>
      <c r="F9670">
        <v>5016602916</v>
      </c>
      <c r="G9670" s="276">
        <v>45848</v>
      </c>
      <c r="H9670">
        <v>20250702753871</v>
      </c>
      <c r="I9670">
        <v>1.3440000000000001</v>
      </c>
      <c r="J9670" s="289" t="s">
        <v>324</v>
      </c>
      <c r="K9670" s="289" t="s">
        <v>21483</v>
      </c>
      <c r="L9670" s="289" t="s">
        <v>275</v>
      </c>
      <c r="M9670" s="289" t="s">
        <v>21326</v>
      </c>
      <c r="N9670" s="289" t="s">
        <v>508</v>
      </c>
      <c r="O9670" s="289" t="s">
        <v>16049</v>
      </c>
      <c r="P9670" s="289" t="str">
        <f>VLOOKUP(CAT_Details[[#This Row],[Delivery Bp Customer Code]],Table6[],2,0)</f>
        <v>MZ02</v>
      </c>
    </row>
    <row r="9671" spans="1:16" x14ac:dyDescent="0.25">
      <c r="A9671" s="289" t="s">
        <v>76</v>
      </c>
      <c r="B9671">
        <v>5</v>
      </c>
      <c r="C9671">
        <v>154</v>
      </c>
      <c r="D9671">
        <v>1.25</v>
      </c>
      <c r="E9671" s="289" t="s">
        <v>21484</v>
      </c>
      <c r="F9671">
        <v>5016616759</v>
      </c>
      <c r="G9671" s="276">
        <v>45848</v>
      </c>
      <c r="H9671">
        <v>20250701752664</v>
      </c>
      <c r="I9671">
        <v>1.8</v>
      </c>
      <c r="J9671" s="289" t="s">
        <v>350</v>
      </c>
      <c r="K9671" s="289" t="s">
        <v>21485</v>
      </c>
      <c r="L9671" s="289" t="s">
        <v>275</v>
      </c>
      <c r="M9671" s="289" t="s">
        <v>21426</v>
      </c>
      <c r="N9671" s="289" t="s">
        <v>15910</v>
      </c>
      <c r="O9671" s="289" t="s">
        <v>16049</v>
      </c>
      <c r="P9671" s="289" t="str">
        <f>VLOOKUP(CAT_Details[[#This Row],[Delivery Bp Customer Code]],Table6[],2,0)</f>
        <v>MZ02</v>
      </c>
    </row>
    <row r="9672" spans="1:16" x14ac:dyDescent="0.25">
      <c r="A9672" s="289" t="s">
        <v>76</v>
      </c>
      <c r="B9672">
        <v>1</v>
      </c>
      <c r="C9672">
        <v>8</v>
      </c>
      <c r="D9672">
        <v>0.09</v>
      </c>
      <c r="E9672" s="289" t="s">
        <v>21486</v>
      </c>
      <c r="F9672">
        <v>5016616784</v>
      </c>
      <c r="G9672" s="276">
        <v>45848</v>
      </c>
      <c r="H9672">
        <v>20250703755123</v>
      </c>
      <c r="I9672">
        <v>7.1999999999999995E-2</v>
      </c>
      <c r="J9672" s="289" t="s">
        <v>350</v>
      </c>
      <c r="K9672" s="289" t="s">
        <v>21487</v>
      </c>
      <c r="L9672" s="289" t="s">
        <v>275</v>
      </c>
      <c r="M9672" s="289" t="s">
        <v>21371</v>
      </c>
      <c r="N9672" s="289" t="s">
        <v>1279</v>
      </c>
      <c r="O9672" s="289" t="s">
        <v>16049</v>
      </c>
      <c r="P9672" s="289" t="str">
        <f>VLOOKUP(CAT_Details[[#This Row],[Delivery Bp Customer Code]],Table6[],2,0)</f>
        <v>MZ02</v>
      </c>
    </row>
    <row r="9673" spans="1:16" x14ac:dyDescent="0.25">
      <c r="A9673" s="289" t="s">
        <v>285</v>
      </c>
      <c r="B9673">
        <v>2</v>
      </c>
      <c r="C9673">
        <v>780</v>
      </c>
      <c r="D9673">
        <v>0.8</v>
      </c>
      <c r="E9673" s="289" t="s">
        <v>21488</v>
      </c>
      <c r="F9673">
        <v>5016602152</v>
      </c>
      <c r="G9673" s="276">
        <v>45848</v>
      </c>
      <c r="H9673">
        <v>20250702753837</v>
      </c>
      <c r="I9673">
        <v>1.92</v>
      </c>
      <c r="J9673" s="289" t="s">
        <v>294</v>
      </c>
      <c r="K9673" s="289" t="s">
        <v>21489</v>
      </c>
      <c r="L9673" s="289" t="s">
        <v>275</v>
      </c>
      <c r="M9673" s="289" t="s">
        <v>21215</v>
      </c>
      <c r="N9673" s="289" t="s">
        <v>297</v>
      </c>
      <c r="O9673" s="289" t="s">
        <v>291</v>
      </c>
      <c r="P9673" s="289" t="str">
        <f>VLOOKUP(CAT_Details[[#This Row],[Delivery Bp Customer Code]],Table6[],2,0)</f>
        <v>DX01-L5</v>
      </c>
    </row>
    <row r="9674" spans="1:16" x14ac:dyDescent="0.25">
      <c r="A9674" s="289" t="s">
        <v>285</v>
      </c>
      <c r="B9674">
        <v>9</v>
      </c>
      <c r="C9674">
        <v>1395</v>
      </c>
      <c r="D9674">
        <v>3.9</v>
      </c>
      <c r="E9674" s="289" t="s">
        <v>21490</v>
      </c>
      <c r="F9674">
        <v>5016602166</v>
      </c>
      <c r="G9674" s="276">
        <v>45848</v>
      </c>
      <c r="H9674">
        <v>20250701752631</v>
      </c>
      <c r="I9674">
        <v>9.36</v>
      </c>
      <c r="J9674" s="289" t="s">
        <v>294</v>
      </c>
      <c r="K9674" s="289" t="s">
        <v>21491</v>
      </c>
      <c r="L9674" s="289" t="s">
        <v>275</v>
      </c>
      <c r="M9674" s="289" t="s">
        <v>21492</v>
      </c>
      <c r="N9674" s="289" t="s">
        <v>16159</v>
      </c>
      <c r="O9674" s="289" t="s">
        <v>291</v>
      </c>
      <c r="P9674" s="289" t="str">
        <f>VLOOKUP(CAT_Details[[#This Row],[Delivery Bp Customer Code]],Table6[],2,0)</f>
        <v>DX01-L5</v>
      </c>
    </row>
    <row r="9675" spans="1:16" x14ac:dyDescent="0.25">
      <c r="A9675" s="289" t="s">
        <v>285</v>
      </c>
      <c r="B9675">
        <v>7</v>
      </c>
      <c r="C9675">
        <v>2786</v>
      </c>
      <c r="D9675">
        <v>3.42</v>
      </c>
      <c r="E9675" s="289" t="s">
        <v>21493</v>
      </c>
      <c r="F9675">
        <v>5016602355</v>
      </c>
      <c r="G9675" s="276">
        <v>45848</v>
      </c>
      <c r="H9675">
        <v>20250630751997</v>
      </c>
      <c r="I9675">
        <v>7.3710000000000004</v>
      </c>
      <c r="J9675" s="289" t="s">
        <v>345</v>
      </c>
      <c r="K9675" s="289" t="s">
        <v>21494</v>
      </c>
      <c r="L9675" s="289" t="s">
        <v>275</v>
      </c>
      <c r="M9675" s="289" t="s">
        <v>21495</v>
      </c>
      <c r="N9675" s="289" t="s">
        <v>415</v>
      </c>
      <c r="O9675" s="289" t="s">
        <v>291</v>
      </c>
      <c r="P9675" s="289" t="str">
        <f>VLOOKUP(CAT_Details[[#This Row],[Delivery Bp Customer Code]],Table6[],2,0)</f>
        <v>DX01-L5</v>
      </c>
    </row>
    <row r="9676" spans="1:16" x14ac:dyDescent="0.25">
      <c r="A9676" s="289" t="s">
        <v>285</v>
      </c>
      <c r="B9676">
        <v>8</v>
      </c>
      <c r="C9676">
        <v>950</v>
      </c>
      <c r="D9676">
        <v>3.59</v>
      </c>
      <c r="E9676" s="289" t="s">
        <v>21496</v>
      </c>
      <c r="F9676">
        <v>5016602635</v>
      </c>
      <c r="G9676" s="276">
        <v>45848</v>
      </c>
      <c r="H9676">
        <v>20250626749549</v>
      </c>
      <c r="I9676">
        <v>6.032</v>
      </c>
      <c r="J9676" s="289" t="s">
        <v>345</v>
      </c>
      <c r="K9676" s="289" t="s">
        <v>21497</v>
      </c>
      <c r="L9676" s="289" t="s">
        <v>275</v>
      </c>
      <c r="M9676" s="289" t="s">
        <v>21495</v>
      </c>
      <c r="N9676" s="289" t="s">
        <v>427</v>
      </c>
      <c r="O9676" s="289" t="s">
        <v>291</v>
      </c>
      <c r="P9676" s="289" t="str">
        <f>VLOOKUP(CAT_Details[[#This Row],[Delivery Bp Customer Code]],Table6[],2,0)</f>
        <v>DX01-L5</v>
      </c>
    </row>
    <row r="9677" spans="1:16" x14ac:dyDescent="0.25">
      <c r="A9677" s="289" t="s">
        <v>285</v>
      </c>
      <c r="B9677">
        <v>6</v>
      </c>
      <c r="C9677">
        <v>4600</v>
      </c>
      <c r="D9677">
        <v>2.4</v>
      </c>
      <c r="E9677" s="289" t="s">
        <v>21498</v>
      </c>
      <c r="F9677">
        <v>5016602847</v>
      </c>
      <c r="G9677" s="276">
        <v>45848</v>
      </c>
      <c r="H9677">
        <v>20250702753817</v>
      </c>
      <c r="I9677">
        <v>3.456</v>
      </c>
      <c r="J9677" s="289" t="s">
        <v>324</v>
      </c>
      <c r="K9677" s="289" t="s">
        <v>21499</v>
      </c>
      <c r="L9677" s="289" t="s">
        <v>275</v>
      </c>
      <c r="M9677" s="289" t="s">
        <v>21116</v>
      </c>
      <c r="N9677" s="289" t="s">
        <v>333</v>
      </c>
      <c r="O9677" s="289" t="s">
        <v>291</v>
      </c>
      <c r="P9677" s="289" t="str">
        <f>VLOOKUP(CAT_Details[[#This Row],[Delivery Bp Customer Code]],Table6[],2,0)</f>
        <v>DX01-L5</v>
      </c>
    </row>
    <row r="9678" spans="1:16" x14ac:dyDescent="0.25">
      <c r="A9678" s="289" t="s">
        <v>285</v>
      </c>
      <c r="B9678">
        <v>83</v>
      </c>
      <c r="C9678">
        <v>10695</v>
      </c>
      <c r="D9678">
        <v>17.29</v>
      </c>
      <c r="E9678" s="289" t="s">
        <v>21482</v>
      </c>
      <c r="F9678">
        <v>5016602917</v>
      </c>
      <c r="G9678" s="276">
        <v>45848</v>
      </c>
      <c r="H9678">
        <v>20250630752072</v>
      </c>
      <c r="I9678">
        <v>30.428999999999998</v>
      </c>
      <c r="J9678" s="289" t="s">
        <v>324</v>
      </c>
      <c r="K9678" s="289" t="s">
        <v>21500</v>
      </c>
      <c r="L9678" s="289" t="s">
        <v>275</v>
      </c>
      <c r="M9678" s="289" t="s">
        <v>21501</v>
      </c>
      <c r="N9678" s="289" t="s">
        <v>508</v>
      </c>
      <c r="O9678" s="289" t="s">
        <v>291</v>
      </c>
      <c r="P9678" s="289" t="str">
        <f>VLOOKUP(CAT_Details[[#This Row],[Delivery Bp Customer Code]],Table6[],2,0)</f>
        <v>DX01-L5</v>
      </c>
    </row>
    <row r="9679" spans="1:16" x14ac:dyDescent="0.25">
      <c r="A9679" s="289" t="s">
        <v>285</v>
      </c>
      <c r="B9679">
        <v>2</v>
      </c>
      <c r="C9679">
        <v>267.2</v>
      </c>
      <c r="D9679">
        <v>0.47</v>
      </c>
      <c r="E9679" s="289" t="s">
        <v>21502</v>
      </c>
      <c r="F9679">
        <v>5016616998</v>
      </c>
      <c r="G9679" s="276">
        <v>45848</v>
      </c>
      <c r="H9679">
        <v>20250702753855</v>
      </c>
      <c r="I9679">
        <v>0.35299999999999998</v>
      </c>
      <c r="J9679" s="289" t="s">
        <v>350</v>
      </c>
      <c r="K9679" s="289" t="s">
        <v>21503</v>
      </c>
      <c r="L9679" s="289" t="s">
        <v>275</v>
      </c>
      <c r="M9679" s="289" t="s">
        <v>21504</v>
      </c>
      <c r="N9679" s="289" t="s">
        <v>685</v>
      </c>
      <c r="O9679" s="289" t="s">
        <v>291</v>
      </c>
      <c r="P9679" s="289" t="str">
        <f>VLOOKUP(CAT_Details[[#This Row],[Delivery Bp Customer Code]],Table6[],2,0)</f>
        <v>DX01-L5</v>
      </c>
    </row>
    <row r="9680" spans="1:16" x14ac:dyDescent="0.25">
      <c r="A9680" s="289" t="s">
        <v>285</v>
      </c>
      <c r="B9680">
        <v>31</v>
      </c>
      <c r="C9680">
        <v>2728</v>
      </c>
      <c r="D9680">
        <v>12.4</v>
      </c>
      <c r="E9680" s="289" t="s">
        <v>21505</v>
      </c>
      <c r="F9680">
        <v>5016617054</v>
      </c>
      <c r="G9680" s="276">
        <v>45848</v>
      </c>
      <c r="H9680">
        <v>20250702754373</v>
      </c>
      <c r="I9680">
        <v>29.76</v>
      </c>
      <c r="J9680" s="289" t="s">
        <v>350</v>
      </c>
      <c r="K9680" s="289" t="s">
        <v>21506</v>
      </c>
      <c r="L9680" s="289" t="s">
        <v>275</v>
      </c>
      <c r="M9680" s="289" t="s">
        <v>21371</v>
      </c>
      <c r="N9680" s="289" t="s">
        <v>462</v>
      </c>
      <c r="O9680" s="289" t="s">
        <v>291</v>
      </c>
      <c r="P9680" s="289" t="str">
        <f>VLOOKUP(CAT_Details[[#This Row],[Delivery Bp Customer Code]],Table6[],2,0)</f>
        <v>DX01-L5</v>
      </c>
    </row>
    <row r="9681" spans="1:16" x14ac:dyDescent="0.25">
      <c r="A9681" s="289" t="s">
        <v>285</v>
      </c>
      <c r="B9681">
        <v>7</v>
      </c>
      <c r="C9681">
        <v>616</v>
      </c>
      <c r="D9681">
        <v>2.8</v>
      </c>
      <c r="E9681" s="289" t="s">
        <v>21505</v>
      </c>
      <c r="F9681">
        <v>5016617056</v>
      </c>
      <c r="G9681" s="276">
        <v>45848</v>
      </c>
      <c r="H9681">
        <v>20250702754369</v>
      </c>
      <c r="I9681">
        <v>6.72</v>
      </c>
      <c r="J9681" s="289" t="s">
        <v>350</v>
      </c>
      <c r="K9681" s="289" t="s">
        <v>21507</v>
      </c>
      <c r="L9681" s="289" t="s">
        <v>275</v>
      </c>
      <c r="M9681" s="289" t="s">
        <v>21371</v>
      </c>
      <c r="N9681" s="289" t="s">
        <v>462</v>
      </c>
      <c r="O9681" s="289" t="s">
        <v>291</v>
      </c>
      <c r="P9681" s="289" t="str">
        <f>VLOOKUP(CAT_Details[[#This Row],[Delivery Bp Customer Code]],Table6[],2,0)</f>
        <v>DX01-L5</v>
      </c>
    </row>
    <row r="9682" spans="1:16" x14ac:dyDescent="0.25">
      <c r="A9682" s="289" t="s">
        <v>521</v>
      </c>
      <c r="B9682">
        <v>2</v>
      </c>
      <c r="C9682">
        <v>180</v>
      </c>
      <c r="D9682">
        <v>0.4</v>
      </c>
      <c r="E9682" s="289" t="s">
        <v>21508</v>
      </c>
      <c r="F9682">
        <v>5016587514</v>
      </c>
      <c r="G9682" s="276">
        <v>45848</v>
      </c>
      <c r="H9682">
        <v>20250630751666</v>
      </c>
      <c r="I9682">
        <v>0.28799999999999998</v>
      </c>
      <c r="J9682" s="289" t="s">
        <v>438</v>
      </c>
      <c r="K9682" s="289" t="s">
        <v>21509</v>
      </c>
      <c r="L9682" s="289" t="s">
        <v>275</v>
      </c>
      <c r="M9682" s="289" t="s">
        <v>21291</v>
      </c>
      <c r="N9682" s="289" t="s">
        <v>3360</v>
      </c>
      <c r="O9682" s="289" t="s">
        <v>16307</v>
      </c>
      <c r="P9682" s="289" t="str">
        <f>VLOOKUP(CAT_Details[[#This Row],[Delivery Bp Customer Code]],Table6[],2,0)</f>
        <v>DX01</v>
      </c>
    </row>
    <row r="9683" spans="1:16" x14ac:dyDescent="0.25">
      <c r="A9683" s="289" t="s">
        <v>521</v>
      </c>
      <c r="B9683">
        <v>8</v>
      </c>
      <c r="C9683">
        <v>1056</v>
      </c>
      <c r="D9683">
        <v>3.2</v>
      </c>
      <c r="E9683" s="289" t="s">
        <v>21476</v>
      </c>
      <c r="F9683">
        <v>5016587822</v>
      </c>
      <c r="G9683" s="276">
        <v>45848</v>
      </c>
      <c r="H9683">
        <v>20250701752537</v>
      </c>
      <c r="I9683">
        <v>5.6639999999999997</v>
      </c>
      <c r="J9683" s="289" t="s">
        <v>383</v>
      </c>
      <c r="K9683" s="289" t="s">
        <v>21510</v>
      </c>
      <c r="L9683" s="289" t="s">
        <v>275</v>
      </c>
      <c r="M9683" s="289" t="s">
        <v>21341</v>
      </c>
      <c r="N9683" s="289" t="s">
        <v>18214</v>
      </c>
      <c r="O9683" s="289" t="s">
        <v>16307</v>
      </c>
      <c r="P9683" s="289" t="str">
        <f>VLOOKUP(CAT_Details[[#This Row],[Delivery Bp Customer Code]],Table6[],2,0)</f>
        <v>DX01</v>
      </c>
    </row>
    <row r="9684" spans="1:16" x14ac:dyDescent="0.25">
      <c r="A9684" s="289" t="s">
        <v>521</v>
      </c>
      <c r="B9684">
        <v>2</v>
      </c>
      <c r="C9684">
        <v>1488</v>
      </c>
      <c r="D9684">
        <v>0.92</v>
      </c>
      <c r="E9684" s="289" t="s">
        <v>21511</v>
      </c>
      <c r="F9684">
        <v>5016602307</v>
      </c>
      <c r="G9684" s="276">
        <v>45848</v>
      </c>
      <c r="H9684">
        <v>20250701752761</v>
      </c>
      <c r="I9684">
        <v>1.9950000000000001</v>
      </c>
      <c r="J9684" s="289" t="s">
        <v>294</v>
      </c>
      <c r="K9684" s="289" t="s">
        <v>21512</v>
      </c>
      <c r="L9684" s="289" t="s">
        <v>275</v>
      </c>
      <c r="M9684" s="289" t="s">
        <v>21256</v>
      </c>
      <c r="N9684" s="289" t="s">
        <v>3907</v>
      </c>
      <c r="O9684" s="289" t="s">
        <v>16307</v>
      </c>
      <c r="P9684" s="289" t="str">
        <f>VLOOKUP(CAT_Details[[#This Row],[Delivery Bp Customer Code]],Table6[],2,0)</f>
        <v>DX01</v>
      </c>
    </row>
    <row r="9685" spans="1:16" x14ac:dyDescent="0.25">
      <c r="A9685" s="289" t="s">
        <v>521</v>
      </c>
      <c r="B9685">
        <v>2</v>
      </c>
      <c r="C9685">
        <v>999</v>
      </c>
      <c r="D9685">
        <v>0.8</v>
      </c>
      <c r="E9685" s="289" t="s">
        <v>21513</v>
      </c>
      <c r="F9685">
        <v>5016616951</v>
      </c>
      <c r="G9685" s="276">
        <v>45848</v>
      </c>
      <c r="H9685">
        <v>20250703754725</v>
      </c>
      <c r="I9685">
        <v>0.69099999999999995</v>
      </c>
      <c r="J9685" s="289" t="s">
        <v>350</v>
      </c>
      <c r="K9685" s="289" t="s">
        <v>21514</v>
      </c>
      <c r="L9685" s="289" t="s">
        <v>275</v>
      </c>
      <c r="M9685" s="289" t="s">
        <v>21426</v>
      </c>
      <c r="N9685" s="289" t="s">
        <v>528</v>
      </c>
      <c r="O9685" s="289" t="s">
        <v>16307</v>
      </c>
      <c r="P9685" s="289" t="str">
        <f>VLOOKUP(CAT_Details[[#This Row],[Delivery Bp Customer Code]],Table6[],2,0)</f>
        <v>DX01</v>
      </c>
    </row>
    <row r="9686" spans="1:16" x14ac:dyDescent="0.25">
      <c r="A9686" s="289" t="s">
        <v>272</v>
      </c>
      <c r="B9686">
        <v>5</v>
      </c>
      <c r="C9686">
        <v>630</v>
      </c>
      <c r="D9686">
        <v>2</v>
      </c>
      <c r="E9686" s="289" t="s">
        <v>21515</v>
      </c>
      <c r="F9686">
        <v>5016557934</v>
      </c>
      <c r="G9686" s="276">
        <v>45848</v>
      </c>
      <c r="H9686">
        <v>20250626750086</v>
      </c>
      <c r="I9686">
        <v>4.8</v>
      </c>
      <c r="J9686" s="289" t="s">
        <v>1435</v>
      </c>
      <c r="K9686" s="289" t="s">
        <v>21516</v>
      </c>
      <c r="L9686" s="289" t="s">
        <v>275</v>
      </c>
      <c r="M9686" s="289" t="s">
        <v>21436</v>
      </c>
      <c r="N9686" s="289" t="s">
        <v>1438</v>
      </c>
      <c r="O9686" s="289" t="s">
        <v>277</v>
      </c>
      <c r="P9686" s="289" t="str">
        <f>VLOOKUP(CAT_Details[[#This Row],[Delivery Bp Customer Code]],Table6[],2,0)</f>
        <v>U2-L5</v>
      </c>
    </row>
    <row r="9687" spans="1:16" x14ac:dyDescent="0.25">
      <c r="A9687" s="289" t="s">
        <v>272</v>
      </c>
      <c r="B9687">
        <v>3</v>
      </c>
      <c r="C9687">
        <v>535</v>
      </c>
      <c r="D9687">
        <v>1.2</v>
      </c>
      <c r="E9687" s="289" t="s">
        <v>21456</v>
      </c>
      <c r="F9687">
        <v>5016573600</v>
      </c>
      <c r="G9687" s="276">
        <v>45848</v>
      </c>
      <c r="H9687">
        <v>20250627750795</v>
      </c>
      <c r="I9687">
        <v>2.1120000000000001</v>
      </c>
      <c r="J9687" s="289" t="s">
        <v>287</v>
      </c>
      <c r="K9687" s="289" t="s">
        <v>21517</v>
      </c>
      <c r="L9687" s="289" t="s">
        <v>275</v>
      </c>
      <c r="M9687" s="289" t="s">
        <v>21458</v>
      </c>
      <c r="N9687" s="289" t="s">
        <v>468</v>
      </c>
      <c r="O9687" s="289" t="s">
        <v>277</v>
      </c>
      <c r="P9687" s="289" t="str">
        <f>VLOOKUP(CAT_Details[[#This Row],[Delivery Bp Customer Code]],Table6[],2,0)</f>
        <v>U2-L5</v>
      </c>
    </row>
    <row r="9688" spans="1:16" x14ac:dyDescent="0.25">
      <c r="A9688" s="289" t="s">
        <v>272</v>
      </c>
      <c r="B9688">
        <v>2</v>
      </c>
      <c r="C9688">
        <v>710.6</v>
      </c>
      <c r="D9688">
        <v>0.4</v>
      </c>
      <c r="E9688" s="289" t="s">
        <v>21518</v>
      </c>
      <c r="F9688">
        <v>5016602257</v>
      </c>
      <c r="G9688" s="276">
        <v>45848</v>
      </c>
      <c r="H9688">
        <v>20250701753066</v>
      </c>
      <c r="I9688">
        <v>0.57599999999999996</v>
      </c>
      <c r="J9688" s="289" t="s">
        <v>294</v>
      </c>
      <c r="K9688" s="289" t="s">
        <v>21519</v>
      </c>
      <c r="L9688" s="289" t="s">
        <v>275</v>
      </c>
      <c r="M9688" s="289" t="s">
        <v>21520</v>
      </c>
      <c r="N9688" s="289" t="s">
        <v>698</v>
      </c>
      <c r="O9688" s="289" t="s">
        <v>277</v>
      </c>
      <c r="P9688" s="289" t="str">
        <f>VLOOKUP(CAT_Details[[#This Row],[Delivery Bp Customer Code]],Table6[],2,0)</f>
        <v>U2-L5</v>
      </c>
    </row>
    <row r="9689" spans="1:16" x14ac:dyDescent="0.25">
      <c r="A9689" s="289" t="s">
        <v>272</v>
      </c>
      <c r="B9689">
        <v>3</v>
      </c>
      <c r="C9689">
        <v>663</v>
      </c>
      <c r="D9689">
        <v>1.2</v>
      </c>
      <c r="E9689" s="289" t="s">
        <v>21521</v>
      </c>
      <c r="F9689">
        <v>5016616711</v>
      </c>
      <c r="G9689" s="276">
        <v>45848</v>
      </c>
      <c r="H9689">
        <v>20250703754840</v>
      </c>
      <c r="I9689">
        <v>2.88</v>
      </c>
      <c r="J9689" s="289" t="s">
        <v>350</v>
      </c>
      <c r="K9689" s="289" t="s">
        <v>21522</v>
      </c>
      <c r="L9689" s="289" t="s">
        <v>275</v>
      </c>
      <c r="M9689" s="289" t="s">
        <v>21426</v>
      </c>
      <c r="N9689" s="289" t="s">
        <v>999</v>
      </c>
      <c r="O9689" s="289" t="s">
        <v>277</v>
      </c>
      <c r="P9689" s="289" t="str">
        <f>VLOOKUP(CAT_Details[[#This Row],[Delivery Bp Customer Code]],Table6[],2,0)</f>
        <v>U2-L5</v>
      </c>
    </row>
    <row r="9690" spans="1:16" x14ac:dyDescent="0.25">
      <c r="A9690" s="289" t="s">
        <v>272</v>
      </c>
      <c r="B9690">
        <v>4</v>
      </c>
      <c r="C9690">
        <v>773</v>
      </c>
      <c r="D9690">
        <v>0.8</v>
      </c>
      <c r="E9690" s="289" t="s">
        <v>21459</v>
      </c>
      <c r="F9690">
        <v>5016616717</v>
      </c>
      <c r="G9690" s="276">
        <v>45848</v>
      </c>
      <c r="H9690">
        <v>20250701752609</v>
      </c>
      <c r="I9690">
        <v>1.258</v>
      </c>
      <c r="J9690" s="289" t="s">
        <v>350</v>
      </c>
      <c r="K9690" s="289" t="s">
        <v>21523</v>
      </c>
      <c r="L9690" s="289" t="s">
        <v>275</v>
      </c>
      <c r="M9690" s="289" t="s">
        <v>21426</v>
      </c>
      <c r="N9690" s="289" t="s">
        <v>544</v>
      </c>
      <c r="O9690" s="289" t="s">
        <v>277</v>
      </c>
      <c r="P9690" s="289" t="str">
        <f>VLOOKUP(CAT_Details[[#This Row],[Delivery Bp Customer Code]],Table6[],2,0)</f>
        <v>U2-L5</v>
      </c>
    </row>
    <row r="9691" spans="1:16" x14ac:dyDescent="0.25">
      <c r="A9691" s="289" t="s">
        <v>272</v>
      </c>
      <c r="B9691">
        <v>4</v>
      </c>
      <c r="C9691">
        <v>136.5</v>
      </c>
      <c r="D9691">
        <v>0.66</v>
      </c>
      <c r="E9691" s="289" t="s">
        <v>21524</v>
      </c>
      <c r="F9691">
        <v>5016616797</v>
      </c>
      <c r="G9691" s="276">
        <v>45848</v>
      </c>
      <c r="H9691">
        <v>20250627750654</v>
      </c>
      <c r="I9691">
        <v>0.65200000000000002</v>
      </c>
      <c r="J9691" s="289" t="s">
        <v>350</v>
      </c>
      <c r="K9691" s="289" t="s">
        <v>21525</v>
      </c>
      <c r="L9691" s="289" t="s">
        <v>275</v>
      </c>
      <c r="M9691" s="289" t="s">
        <v>21426</v>
      </c>
      <c r="N9691" s="289" t="s">
        <v>540</v>
      </c>
      <c r="O9691" s="289" t="s">
        <v>277</v>
      </c>
      <c r="P9691" s="289" t="str">
        <f>VLOOKUP(CAT_Details[[#This Row],[Delivery Bp Customer Code]],Table6[],2,0)</f>
        <v>U2-L5</v>
      </c>
    </row>
    <row r="9692" spans="1:16" x14ac:dyDescent="0.25">
      <c r="A9692" s="289" t="s">
        <v>272</v>
      </c>
      <c r="B9692">
        <v>1</v>
      </c>
      <c r="C9692">
        <v>121</v>
      </c>
      <c r="D9692">
        <v>0.4</v>
      </c>
      <c r="E9692" s="289" t="s">
        <v>21526</v>
      </c>
      <c r="F9692">
        <v>5016616849</v>
      </c>
      <c r="G9692" s="276">
        <v>45848</v>
      </c>
      <c r="H9692">
        <v>20250625749140</v>
      </c>
      <c r="I9692">
        <v>0.48</v>
      </c>
      <c r="J9692" s="289" t="s">
        <v>280</v>
      </c>
      <c r="K9692" s="289" t="s">
        <v>21527</v>
      </c>
      <c r="L9692" s="289" t="s">
        <v>275</v>
      </c>
      <c r="M9692" s="289" t="s">
        <v>21528</v>
      </c>
      <c r="N9692" s="289" t="s">
        <v>619</v>
      </c>
      <c r="O9692" s="289" t="s">
        <v>277</v>
      </c>
      <c r="P9692" s="289" t="str">
        <f>VLOOKUP(CAT_Details[[#This Row],[Delivery Bp Customer Code]],Table6[],2,0)</f>
        <v>U2-L5</v>
      </c>
    </row>
    <row r="9693" spans="1:16" x14ac:dyDescent="0.25">
      <c r="A9693" s="289" t="s">
        <v>272</v>
      </c>
      <c r="B9693">
        <v>4</v>
      </c>
      <c r="C9693">
        <v>1200</v>
      </c>
      <c r="D9693">
        <v>1.6</v>
      </c>
      <c r="E9693" s="289" t="s">
        <v>21529</v>
      </c>
      <c r="F9693">
        <v>5016617116</v>
      </c>
      <c r="G9693" s="276">
        <v>45848</v>
      </c>
      <c r="H9693">
        <v>20250703754990</v>
      </c>
      <c r="I9693">
        <v>1.3440000000000001</v>
      </c>
      <c r="J9693" s="289" t="s">
        <v>350</v>
      </c>
      <c r="K9693" s="289" t="s">
        <v>21530</v>
      </c>
      <c r="L9693" s="289" t="s">
        <v>275</v>
      </c>
      <c r="M9693" s="289" t="s">
        <v>21426</v>
      </c>
      <c r="N9693" s="289" t="s">
        <v>15982</v>
      </c>
      <c r="O9693" s="289" t="s">
        <v>277</v>
      </c>
      <c r="P9693" s="289" t="str">
        <f>VLOOKUP(CAT_Details[[#This Row],[Delivery Bp Customer Code]],Table6[],2,0)</f>
        <v>U2-L5</v>
      </c>
    </row>
    <row r="9694" spans="1:16" x14ac:dyDescent="0.25">
      <c r="A9694" s="289" t="s">
        <v>272</v>
      </c>
      <c r="B9694">
        <v>1</v>
      </c>
      <c r="C9694">
        <v>55</v>
      </c>
      <c r="D9694">
        <v>0.47</v>
      </c>
      <c r="E9694" s="289" t="s">
        <v>21472</v>
      </c>
      <c r="F9694">
        <v>5016647247</v>
      </c>
      <c r="G9694" s="276">
        <v>45848</v>
      </c>
      <c r="H9694">
        <v>20250707756982</v>
      </c>
      <c r="I9694">
        <v>1.079</v>
      </c>
      <c r="J9694" s="289" t="s">
        <v>273</v>
      </c>
      <c r="K9694" s="289" t="s">
        <v>21531</v>
      </c>
      <c r="L9694" s="289" t="s">
        <v>275</v>
      </c>
      <c r="M9694" s="289" t="s">
        <v>21431</v>
      </c>
      <c r="N9694" s="289" t="s">
        <v>519</v>
      </c>
      <c r="O9694" s="289" t="s">
        <v>277</v>
      </c>
      <c r="P9694" s="289" t="str">
        <f>VLOOKUP(CAT_Details[[#This Row],[Delivery Bp Customer Code]],Table6[],2,0)</f>
        <v>U2-L5</v>
      </c>
    </row>
    <row r="9695" spans="1:16" x14ac:dyDescent="0.25">
      <c r="A9695" s="289" t="s">
        <v>5576</v>
      </c>
      <c r="B9695">
        <v>12</v>
      </c>
      <c r="C9695">
        <v>13200</v>
      </c>
      <c r="D9695">
        <v>7.2</v>
      </c>
      <c r="E9695" s="289" t="s">
        <v>21532</v>
      </c>
      <c r="F9695">
        <v>5016647516</v>
      </c>
      <c r="G9695" s="276">
        <v>45848</v>
      </c>
      <c r="H9695">
        <v>20250702754406</v>
      </c>
      <c r="I9695">
        <v>17.28</v>
      </c>
      <c r="J9695" s="289" t="s">
        <v>273</v>
      </c>
      <c r="K9695" s="289" t="s">
        <v>21533</v>
      </c>
      <c r="L9695" s="289" t="s">
        <v>275</v>
      </c>
      <c r="M9695" s="289" t="s">
        <v>21534</v>
      </c>
      <c r="N9695" s="289" t="s">
        <v>6556</v>
      </c>
      <c r="O9695" s="289" t="s">
        <v>15996</v>
      </c>
      <c r="P9695" s="289" t="str">
        <f>VLOOKUP(CAT_Details[[#This Row],[Delivery Bp Customer Code]],Table6[],2,0)</f>
        <v>ES01</v>
      </c>
    </row>
    <row r="9696" spans="1:16" x14ac:dyDescent="0.25">
      <c r="A9696" s="289" t="s">
        <v>278</v>
      </c>
      <c r="B9696">
        <v>9</v>
      </c>
      <c r="C9696">
        <v>3438</v>
      </c>
      <c r="D9696">
        <v>3.6</v>
      </c>
      <c r="E9696" s="289" t="s">
        <v>21535</v>
      </c>
      <c r="F9696">
        <v>5016602584</v>
      </c>
      <c r="G9696" s="276">
        <v>45849</v>
      </c>
      <c r="H9696">
        <v>20250702753997</v>
      </c>
      <c r="I9696">
        <v>8.2080000000000002</v>
      </c>
      <c r="J9696" s="289" t="s">
        <v>853</v>
      </c>
      <c r="K9696" s="289" t="s">
        <v>21536</v>
      </c>
      <c r="L9696" s="289" t="s">
        <v>275</v>
      </c>
      <c r="M9696" s="289" t="s">
        <v>21134</v>
      </c>
      <c r="N9696" s="289" t="s">
        <v>856</v>
      </c>
      <c r="O9696" s="289" t="s">
        <v>498</v>
      </c>
      <c r="P9696" s="289" t="str">
        <f>VLOOKUP(CAT_Details[[#This Row],[Delivery Bp Customer Code]],Table6[],2,0)</f>
        <v>DK-BM01</v>
      </c>
    </row>
    <row r="9697" spans="1:16" x14ac:dyDescent="0.25">
      <c r="A9697" s="289" t="s">
        <v>278</v>
      </c>
      <c r="B9697">
        <v>2</v>
      </c>
      <c r="C9697">
        <v>709</v>
      </c>
      <c r="D9697">
        <v>0.8</v>
      </c>
      <c r="E9697" s="289" t="s">
        <v>21537</v>
      </c>
      <c r="F9697">
        <v>5016603148</v>
      </c>
      <c r="G9697" s="276">
        <v>45849</v>
      </c>
      <c r="H9697">
        <v>20250701753366</v>
      </c>
      <c r="I9697">
        <v>0.96</v>
      </c>
      <c r="J9697" s="289" t="s">
        <v>324</v>
      </c>
      <c r="K9697" s="289" t="s">
        <v>21538</v>
      </c>
      <c r="L9697" s="289" t="s">
        <v>275</v>
      </c>
      <c r="M9697" s="289" t="s">
        <v>21539</v>
      </c>
      <c r="N9697" s="289" t="s">
        <v>399</v>
      </c>
      <c r="O9697" s="289" t="s">
        <v>498</v>
      </c>
      <c r="P9697" s="289" t="str">
        <f>VLOOKUP(CAT_Details[[#This Row],[Delivery Bp Customer Code]],Table6[],2,0)</f>
        <v>DK-BM01</v>
      </c>
    </row>
    <row r="9698" spans="1:16" x14ac:dyDescent="0.25">
      <c r="A9698" s="289" t="s">
        <v>278</v>
      </c>
      <c r="B9698">
        <v>1</v>
      </c>
      <c r="C9698">
        <v>103</v>
      </c>
      <c r="D9698">
        <v>0.4</v>
      </c>
      <c r="E9698" s="289" t="s">
        <v>21540</v>
      </c>
      <c r="F9698">
        <v>5016632380</v>
      </c>
      <c r="G9698" s="276">
        <v>45849</v>
      </c>
      <c r="H9698">
        <v>20250701753367</v>
      </c>
      <c r="I9698">
        <v>0.48</v>
      </c>
      <c r="J9698" s="289" t="s">
        <v>280</v>
      </c>
      <c r="K9698" s="289" t="s">
        <v>21541</v>
      </c>
      <c r="L9698" s="289" t="s">
        <v>275</v>
      </c>
      <c r="M9698" s="289" t="s">
        <v>21411</v>
      </c>
      <c r="N9698" s="289" t="s">
        <v>636</v>
      </c>
      <c r="O9698" s="289" t="s">
        <v>498</v>
      </c>
      <c r="P9698" s="289" t="str">
        <f>VLOOKUP(CAT_Details[[#This Row],[Delivery Bp Customer Code]],Table6[],2,0)</f>
        <v>DK-BM01</v>
      </c>
    </row>
    <row r="9699" spans="1:16" x14ac:dyDescent="0.25">
      <c r="A9699" s="289" t="s">
        <v>278</v>
      </c>
      <c r="B9699">
        <v>4</v>
      </c>
      <c r="C9699">
        <v>1158</v>
      </c>
      <c r="D9699">
        <v>1.74</v>
      </c>
      <c r="E9699" s="289" t="s">
        <v>21542</v>
      </c>
      <c r="F9699">
        <v>5016633008</v>
      </c>
      <c r="G9699" s="276">
        <v>45849</v>
      </c>
      <c r="H9699">
        <v>20250703755248</v>
      </c>
      <c r="I9699">
        <v>4.0410000000000004</v>
      </c>
      <c r="J9699" s="289" t="s">
        <v>350</v>
      </c>
      <c r="K9699" s="289" t="s">
        <v>21543</v>
      </c>
      <c r="L9699" s="289" t="s">
        <v>275</v>
      </c>
      <c r="M9699" s="289" t="s">
        <v>21426</v>
      </c>
      <c r="N9699" s="289" t="s">
        <v>940</v>
      </c>
      <c r="O9699" s="289" t="s">
        <v>498</v>
      </c>
      <c r="P9699" s="289" t="str">
        <f>VLOOKUP(CAT_Details[[#This Row],[Delivery Bp Customer Code]],Table6[],2,0)</f>
        <v>DK-BM01</v>
      </c>
    </row>
    <row r="9700" spans="1:16" x14ac:dyDescent="0.25">
      <c r="A9700" s="289" t="s">
        <v>278</v>
      </c>
      <c r="B9700">
        <v>2</v>
      </c>
      <c r="C9700">
        <v>1228</v>
      </c>
      <c r="D9700">
        <v>0.8</v>
      </c>
      <c r="E9700" s="289" t="s">
        <v>21544</v>
      </c>
      <c r="F9700">
        <v>5016676093</v>
      </c>
      <c r="G9700" s="276">
        <v>45849</v>
      </c>
      <c r="H9700">
        <v>20250708758252</v>
      </c>
      <c r="I9700">
        <v>1.1519999999999999</v>
      </c>
      <c r="J9700" s="289" t="s">
        <v>273</v>
      </c>
      <c r="K9700" s="289" t="s">
        <v>21545</v>
      </c>
      <c r="L9700" s="289" t="s">
        <v>275</v>
      </c>
      <c r="M9700" s="289"/>
      <c r="N9700" s="289" t="s">
        <v>575</v>
      </c>
      <c r="O9700" s="289" t="s">
        <v>498</v>
      </c>
      <c r="P9700" s="289" t="str">
        <f>VLOOKUP(CAT_Details[[#This Row],[Delivery Bp Customer Code]],Table6[],2,0)</f>
        <v>DK-BM01</v>
      </c>
    </row>
    <row r="9701" spans="1:16" x14ac:dyDescent="0.25">
      <c r="A9701" s="289" t="s">
        <v>75</v>
      </c>
      <c r="B9701">
        <v>4</v>
      </c>
      <c r="C9701">
        <v>1166</v>
      </c>
      <c r="D9701">
        <v>1.23</v>
      </c>
      <c r="E9701" s="289" t="s">
        <v>21546</v>
      </c>
      <c r="F9701">
        <v>5016632600</v>
      </c>
      <c r="G9701" s="276">
        <v>45849</v>
      </c>
      <c r="H9701">
        <v>20250703754774</v>
      </c>
      <c r="I9701">
        <v>2.0219999999999998</v>
      </c>
      <c r="J9701" s="289" t="s">
        <v>324</v>
      </c>
      <c r="K9701" s="289" t="s">
        <v>21547</v>
      </c>
      <c r="L9701" s="289" t="s">
        <v>275</v>
      </c>
      <c r="M9701" s="289" t="s">
        <v>21548</v>
      </c>
      <c r="N9701" s="289" t="s">
        <v>15858</v>
      </c>
      <c r="O9701" s="289" t="s">
        <v>2173</v>
      </c>
      <c r="P9701" s="289" t="str">
        <f>VLOOKUP(CAT_Details[[#This Row],[Delivery Bp Customer Code]],Table6[],2,0)</f>
        <v>OYL1</v>
      </c>
    </row>
    <row r="9702" spans="1:16" x14ac:dyDescent="0.25">
      <c r="A9702" s="289" t="s">
        <v>75</v>
      </c>
      <c r="B9702">
        <v>2</v>
      </c>
      <c r="C9702">
        <v>446</v>
      </c>
      <c r="D9702">
        <v>0.6</v>
      </c>
      <c r="E9702" s="289" t="s">
        <v>21549</v>
      </c>
      <c r="F9702">
        <v>5016633401</v>
      </c>
      <c r="G9702" s="276">
        <v>45849</v>
      </c>
      <c r="H9702">
        <v>20250703755592</v>
      </c>
      <c r="I9702">
        <v>1.2050000000000001</v>
      </c>
      <c r="J9702" s="289" t="s">
        <v>350</v>
      </c>
      <c r="K9702" s="289" t="s">
        <v>21550</v>
      </c>
      <c r="L9702" s="289" t="s">
        <v>275</v>
      </c>
      <c r="M9702" s="289" t="s">
        <v>21426</v>
      </c>
      <c r="N9702" s="289" t="s">
        <v>3949</v>
      </c>
      <c r="O9702" s="289" t="s">
        <v>2173</v>
      </c>
      <c r="P9702" s="289" t="str">
        <f>VLOOKUP(CAT_Details[[#This Row],[Delivery Bp Customer Code]],Table6[],2,0)</f>
        <v>OYL1</v>
      </c>
    </row>
    <row r="9703" spans="1:16" x14ac:dyDescent="0.25">
      <c r="A9703" s="289" t="s">
        <v>75</v>
      </c>
      <c r="B9703">
        <v>10</v>
      </c>
      <c r="C9703">
        <v>5620</v>
      </c>
      <c r="D9703">
        <v>4</v>
      </c>
      <c r="E9703" s="289" t="s">
        <v>21551</v>
      </c>
      <c r="F9703">
        <v>5016647015</v>
      </c>
      <c r="G9703" s="276">
        <v>45849</v>
      </c>
      <c r="H9703">
        <v>20250703754986</v>
      </c>
      <c r="I9703">
        <v>9.6</v>
      </c>
      <c r="J9703" s="289" t="s">
        <v>280</v>
      </c>
      <c r="K9703" s="289" t="s">
        <v>21552</v>
      </c>
      <c r="L9703" s="289" t="s">
        <v>275</v>
      </c>
      <c r="M9703" s="289" t="s">
        <v>21414</v>
      </c>
      <c r="N9703" s="289" t="s">
        <v>868</v>
      </c>
      <c r="O9703" s="289" t="s">
        <v>2173</v>
      </c>
      <c r="P9703" s="289" t="str">
        <f>VLOOKUP(CAT_Details[[#This Row],[Delivery Bp Customer Code]],Table6[],2,0)</f>
        <v>OYL1</v>
      </c>
    </row>
    <row r="9704" spans="1:16" x14ac:dyDescent="0.25">
      <c r="A9704" s="289" t="s">
        <v>75</v>
      </c>
      <c r="B9704">
        <v>2</v>
      </c>
      <c r="C9704">
        <v>87.5</v>
      </c>
      <c r="D9704">
        <v>0.35</v>
      </c>
      <c r="E9704" s="289" t="s">
        <v>21553</v>
      </c>
      <c r="F9704">
        <v>5016676196</v>
      </c>
      <c r="G9704" s="276">
        <v>45849</v>
      </c>
      <c r="H9704">
        <v>20250709759488</v>
      </c>
      <c r="I9704">
        <v>0.432</v>
      </c>
      <c r="J9704" s="289" t="s">
        <v>273</v>
      </c>
      <c r="K9704" s="289" t="s">
        <v>21554</v>
      </c>
      <c r="L9704" s="289" t="s">
        <v>275</v>
      </c>
      <c r="M9704" s="289"/>
      <c r="N9704" s="289" t="s">
        <v>3252</v>
      </c>
      <c r="O9704" s="289" t="s">
        <v>2173</v>
      </c>
      <c r="P9704" s="289" t="str">
        <f>VLOOKUP(CAT_Details[[#This Row],[Delivery Bp Customer Code]],Table6[],2,0)</f>
        <v>OYL1</v>
      </c>
    </row>
    <row r="9705" spans="1:16" x14ac:dyDescent="0.25">
      <c r="A9705" s="289" t="s">
        <v>17052</v>
      </c>
      <c r="B9705">
        <v>5</v>
      </c>
      <c r="C9705">
        <v>3550</v>
      </c>
      <c r="D9705">
        <v>2.2799999999999998</v>
      </c>
      <c r="E9705" s="289" t="s">
        <v>21535</v>
      </c>
      <c r="F9705">
        <v>5016602588</v>
      </c>
      <c r="G9705" s="276">
        <v>45849</v>
      </c>
      <c r="H9705">
        <v>20250702753584</v>
      </c>
      <c r="I9705">
        <v>4.3600000000000003</v>
      </c>
      <c r="J9705" s="289" t="s">
        <v>853</v>
      </c>
      <c r="K9705" s="289" t="s">
        <v>21555</v>
      </c>
      <c r="L9705" s="289" t="s">
        <v>280</v>
      </c>
      <c r="M9705" s="289" t="s">
        <v>21134</v>
      </c>
      <c r="N9705" s="289" t="s">
        <v>856</v>
      </c>
      <c r="O9705" s="289" t="s">
        <v>18284</v>
      </c>
      <c r="P9705" s="289">
        <f>VLOOKUP(CAT_Details[[#This Row],[Delivery Bp Customer Code]],Table6[],2,0)</f>
        <v>3705</v>
      </c>
    </row>
    <row r="9706" spans="1:16" x14ac:dyDescent="0.25">
      <c r="A9706" s="289" t="s">
        <v>17052</v>
      </c>
      <c r="B9706">
        <v>1</v>
      </c>
      <c r="C9706">
        <v>5.75</v>
      </c>
      <c r="D9706">
        <v>0.03</v>
      </c>
      <c r="E9706" s="289" t="s">
        <v>21556</v>
      </c>
      <c r="F9706">
        <v>5016617136</v>
      </c>
      <c r="G9706" s="276">
        <v>45849</v>
      </c>
      <c r="H9706">
        <v>20250702753602</v>
      </c>
      <c r="I9706">
        <v>1.0999999999999999E-2</v>
      </c>
      <c r="J9706" s="289" t="s">
        <v>1047</v>
      </c>
      <c r="K9706" s="289" t="s">
        <v>21557</v>
      </c>
      <c r="L9706" s="289" t="s">
        <v>280</v>
      </c>
      <c r="M9706" s="289" t="s">
        <v>21558</v>
      </c>
      <c r="N9706" s="289" t="s">
        <v>1049</v>
      </c>
      <c r="O9706" s="289" t="s">
        <v>18284</v>
      </c>
      <c r="P9706" s="289">
        <f>VLOOKUP(CAT_Details[[#This Row],[Delivery Bp Customer Code]],Table6[],2,0)</f>
        <v>3705</v>
      </c>
    </row>
    <row r="9707" spans="1:16" x14ac:dyDescent="0.25">
      <c r="A9707" s="289" t="s">
        <v>17052</v>
      </c>
      <c r="B9707">
        <v>1</v>
      </c>
      <c r="C9707">
        <v>50</v>
      </c>
      <c r="D9707">
        <v>0.4</v>
      </c>
      <c r="E9707" s="289" t="s">
        <v>21559</v>
      </c>
      <c r="F9707">
        <v>5016632906</v>
      </c>
      <c r="G9707" s="276">
        <v>45849</v>
      </c>
      <c r="H9707">
        <v>20250702753596</v>
      </c>
      <c r="I9707">
        <v>0.48</v>
      </c>
      <c r="J9707" s="289" t="s">
        <v>275</v>
      </c>
      <c r="K9707" s="289" t="s">
        <v>21560</v>
      </c>
      <c r="L9707" s="289" t="s">
        <v>280</v>
      </c>
      <c r="M9707" s="289" t="s">
        <v>21561</v>
      </c>
      <c r="N9707" s="289" t="s">
        <v>19691</v>
      </c>
      <c r="O9707" s="289" t="s">
        <v>18284</v>
      </c>
      <c r="P9707" s="289">
        <f>VLOOKUP(CAT_Details[[#This Row],[Delivery Bp Customer Code]],Table6[],2,0)</f>
        <v>3705</v>
      </c>
    </row>
    <row r="9708" spans="1:16" x14ac:dyDescent="0.25">
      <c r="A9708" s="289" t="s">
        <v>17052</v>
      </c>
      <c r="B9708">
        <v>4</v>
      </c>
      <c r="C9708">
        <v>1579</v>
      </c>
      <c r="D9708">
        <v>1.17</v>
      </c>
      <c r="E9708" s="289" t="s">
        <v>21562</v>
      </c>
      <c r="F9708">
        <v>5016633065</v>
      </c>
      <c r="G9708" s="276">
        <v>45849</v>
      </c>
      <c r="H9708">
        <v>20250704756047</v>
      </c>
      <c r="I9708">
        <v>1.4650000000000001</v>
      </c>
      <c r="J9708" s="289" t="s">
        <v>275</v>
      </c>
      <c r="K9708" s="289" t="s">
        <v>21563</v>
      </c>
      <c r="L9708" s="289" t="s">
        <v>280</v>
      </c>
      <c r="M9708" s="289" t="s">
        <v>21561</v>
      </c>
      <c r="N9708" s="289" t="s">
        <v>20241</v>
      </c>
      <c r="O9708" s="289" t="s">
        <v>18284</v>
      </c>
      <c r="P9708" s="289">
        <f>VLOOKUP(CAT_Details[[#This Row],[Delivery Bp Customer Code]],Table6[],2,0)</f>
        <v>3705</v>
      </c>
    </row>
    <row r="9709" spans="1:16" x14ac:dyDescent="0.25">
      <c r="A9709" s="289" t="s">
        <v>17052</v>
      </c>
      <c r="B9709">
        <v>2</v>
      </c>
      <c r="C9709">
        <v>358.5</v>
      </c>
      <c r="D9709">
        <v>1.02</v>
      </c>
      <c r="E9709" s="289" t="s">
        <v>21564</v>
      </c>
      <c r="F9709">
        <v>5016633296</v>
      </c>
      <c r="G9709" s="276">
        <v>45849</v>
      </c>
      <c r="H9709">
        <v>20250703754956</v>
      </c>
      <c r="I9709">
        <v>1.661</v>
      </c>
      <c r="J9709" s="289" t="s">
        <v>302</v>
      </c>
      <c r="K9709" s="289" t="s">
        <v>21565</v>
      </c>
      <c r="L9709" s="289" t="s">
        <v>280</v>
      </c>
      <c r="M9709" s="289" t="s">
        <v>21566</v>
      </c>
      <c r="N9709" s="289" t="s">
        <v>18873</v>
      </c>
      <c r="O9709" s="289" t="s">
        <v>18284</v>
      </c>
      <c r="P9709" s="289">
        <f>VLOOKUP(CAT_Details[[#This Row],[Delivery Bp Customer Code]],Table6[],2,0)</f>
        <v>3705</v>
      </c>
    </row>
    <row r="9710" spans="1:16" x14ac:dyDescent="0.25">
      <c r="A9710" s="289" t="s">
        <v>17052</v>
      </c>
      <c r="B9710">
        <v>1</v>
      </c>
      <c r="C9710">
        <v>10</v>
      </c>
      <c r="D9710">
        <v>0.11</v>
      </c>
      <c r="E9710" s="289" t="s">
        <v>21567</v>
      </c>
      <c r="F9710">
        <v>5016633411</v>
      </c>
      <c r="G9710" s="276">
        <v>45849</v>
      </c>
      <c r="H9710">
        <v>20250704756052</v>
      </c>
      <c r="I9710">
        <v>0.125</v>
      </c>
      <c r="J9710" s="289" t="s">
        <v>275</v>
      </c>
      <c r="K9710" s="289" t="s">
        <v>21568</v>
      </c>
      <c r="L9710" s="289" t="s">
        <v>280</v>
      </c>
      <c r="M9710" s="289" t="s">
        <v>21561</v>
      </c>
      <c r="N9710" s="289" t="s">
        <v>18889</v>
      </c>
      <c r="O9710" s="289" t="s">
        <v>18284</v>
      </c>
      <c r="P9710" s="289">
        <f>VLOOKUP(CAT_Details[[#This Row],[Delivery Bp Customer Code]],Table6[],2,0)</f>
        <v>3705</v>
      </c>
    </row>
    <row r="9711" spans="1:16" x14ac:dyDescent="0.25">
      <c r="A9711" s="289" t="s">
        <v>17052</v>
      </c>
      <c r="B9711">
        <v>2</v>
      </c>
      <c r="C9711">
        <v>27.4</v>
      </c>
      <c r="D9711">
        <v>0.09</v>
      </c>
      <c r="E9711" s="289" t="s">
        <v>21569</v>
      </c>
      <c r="F9711">
        <v>5016633440</v>
      </c>
      <c r="G9711" s="276">
        <v>45849</v>
      </c>
      <c r="H9711">
        <v>20250627751153</v>
      </c>
      <c r="I9711">
        <v>4.2000000000000003E-2</v>
      </c>
      <c r="J9711" s="289" t="s">
        <v>275</v>
      </c>
      <c r="K9711" s="289" t="s">
        <v>21570</v>
      </c>
      <c r="L9711" s="289" t="s">
        <v>280</v>
      </c>
      <c r="M9711" s="289" t="s">
        <v>21561</v>
      </c>
      <c r="N9711" s="289" t="s">
        <v>18883</v>
      </c>
      <c r="O9711" s="289" t="s">
        <v>18284</v>
      </c>
      <c r="P9711" s="289">
        <f>VLOOKUP(CAT_Details[[#This Row],[Delivery Bp Customer Code]],Table6[],2,0)</f>
        <v>3705</v>
      </c>
    </row>
    <row r="9712" spans="1:16" x14ac:dyDescent="0.25">
      <c r="A9712" s="289" t="s">
        <v>17052</v>
      </c>
      <c r="B9712">
        <v>1</v>
      </c>
      <c r="C9712">
        <v>98</v>
      </c>
      <c r="D9712">
        <v>0.4</v>
      </c>
      <c r="E9712" s="289" t="s">
        <v>21571</v>
      </c>
      <c r="F9712">
        <v>5016633461</v>
      </c>
      <c r="G9712" s="276">
        <v>45849</v>
      </c>
      <c r="H9712">
        <v>20250703755018</v>
      </c>
      <c r="I9712">
        <v>0.57599999999999996</v>
      </c>
      <c r="J9712" s="289" t="s">
        <v>275</v>
      </c>
      <c r="K9712" s="289" t="s">
        <v>21572</v>
      </c>
      <c r="L9712" s="289" t="s">
        <v>280</v>
      </c>
      <c r="M9712" s="289" t="s">
        <v>21561</v>
      </c>
      <c r="N9712" s="289" t="s">
        <v>18877</v>
      </c>
      <c r="O9712" s="289" t="s">
        <v>18284</v>
      </c>
      <c r="P9712" s="289">
        <f>VLOOKUP(CAT_Details[[#This Row],[Delivery Bp Customer Code]],Table6[],2,0)</f>
        <v>3705</v>
      </c>
    </row>
    <row r="9713" spans="1:16" x14ac:dyDescent="0.25">
      <c r="A9713" s="289" t="s">
        <v>17052</v>
      </c>
      <c r="B9713">
        <v>1</v>
      </c>
      <c r="C9713">
        <v>13.2</v>
      </c>
      <c r="D9713">
        <v>0.19</v>
      </c>
      <c r="E9713" s="289" t="s">
        <v>21573</v>
      </c>
      <c r="F9713">
        <v>5016633922</v>
      </c>
      <c r="G9713" s="276">
        <v>45849</v>
      </c>
      <c r="H9713">
        <v>20250703755247</v>
      </c>
      <c r="I9713">
        <v>0.13100000000000001</v>
      </c>
      <c r="J9713" s="289" t="s">
        <v>275</v>
      </c>
      <c r="K9713" s="289" t="s">
        <v>21574</v>
      </c>
      <c r="L9713" s="289" t="s">
        <v>280</v>
      </c>
      <c r="M9713" s="289" t="s">
        <v>21561</v>
      </c>
      <c r="N9713" s="289" t="s">
        <v>21575</v>
      </c>
      <c r="O9713" s="289" t="s">
        <v>18284</v>
      </c>
      <c r="P9713" s="289">
        <f>VLOOKUP(CAT_Details[[#This Row],[Delivery Bp Customer Code]],Table6[],2,0)</f>
        <v>3705</v>
      </c>
    </row>
    <row r="9714" spans="1:16" x14ac:dyDescent="0.25">
      <c r="A9714" s="289" t="s">
        <v>3771</v>
      </c>
      <c r="B9714">
        <v>1</v>
      </c>
      <c r="C9714">
        <v>90</v>
      </c>
      <c r="D9714">
        <v>0.4</v>
      </c>
      <c r="E9714" s="289" t="s">
        <v>21576</v>
      </c>
      <c r="F9714">
        <v>5016602088</v>
      </c>
      <c r="G9714" s="276">
        <v>45849</v>
      </c>
      <c r="H9714">
        <v>20250701752798</v>
      </c>
      <c r="I9714">
        <v>0.874</v>
      </c>
      <c r="J9714" s="289" t="s">
        <v>3970</v>
      </c>
      <c r="K9714" s="289" t="s">
        <v>21577</v>
      </c>
      <c r="L9714" s="289" t="s">
        <v>275</v>
      </c>
      <c r="M9714" s="289" t="s">
        <v>21291</v>
      </c>
      <c r="N9714" s="289" t="s">
        <v>16794</v>
      </c>
      <c r="O9714" s="289" t="s">
        <v>3775</v>
      </c>
      <c r="P9714" s="289">
        <f>VLOOKUP(CAT_Details[[#This Row],[Delivery Bp Customer Code]],Table6[],2,0)</f>
        <v>3401</v>
      </c>
    </row>
    <row r="9715" spans="1:16" x14ac:dyDescent="0.25">
      <c r="A9715" s="289" t="s">
        <v>3329</v>
      </c>
      <c r="B9715">
        <v>5</v>
      </c>
      <c r="C9715">
        <v>304</v>
      </c>
      <c r="D9715">
        <v>1.2</v>
      </c>
      <c r="E9715" s="289" t="s">
        <v>21578</v>
      </c>
      <c r="F9715">
        <v>5016602884</v>
      </c>
      <c r="G9715" s="276">
        <v>45849</v>
      </c>
      <c r="H9715">
        <v>20250701752642</v>
      </c>
      <c r="I9715">
        <v>1.8720000000000001</v>
      </c>
      <c r="J9715" s="289" t="s">
        <v>401</v>
      </c>
      <c r="K9715" s="289" t="s">
        <v>21579</v>
      </c>
      <c r="L9715" s="289" t="s">
        <v>275</v>
      </c>
      <c r="M9715" s="289" t="s">
        <v>21580</v>
      </c>
      <c r="N9715" s="289" t="s">
        <v>2533</v>
      </c>
      <c r="O9715" s="289" t="s">
        <v>3332</v>
      </c>
      <c r="P9715" s="289">
        <f>VLOOKUP(CAT_Details[[#This Row],[Delivery Bp Customer Code]],Table6[],2,0)</f>
        <v>3402</v>
      </c>
    </row>
    <row r="9716" spans="1:16" x14ac:dyDescent="0.25">
      <c r="A9716" s="289" t="s">
        <v>3329</v>
      </c>
      <c r="B9716">
        <v>1</v>
      </c>
      <c r="C9716">
        <v>100</v>
      </c>
      <c r="D9716">
        <v>0.4</v>
      </c>
      <c r="E9716" s="289" t="s">
        <v>21581</v>
      </c>
      <c r="F9716">
        <v>5016616959</v>
      </c>
      <c r="G9716" s="276">
        <v>45849</v>
      </c>
      <c r="H9716">
        <v>20250702754512</v>
      </c>
      <c r="I9716">
        <v>0.94099999999999995</v>
      </c>
      <c r="J9716" s="289" t="s">
        <v>324</v>
      </c>
      <c r="K9716" s="289" t="s">
        <v>21582</v>
      </c>
      <c r="L9716" s="289" t="s">
        <v>275</v>
      </c>
      <c r="M9716" s="289" t="s">
        <v>21539</v>
      </c>
      <c r="N9716" s="289" t="s">
        <v>5504</v>
      </c>
      <c r="O9716" s="289" t="s">
        <v>3332</v>
      </c>
      <c r="P9716" s="289">
        <f>VLOOKUP(CAT_Details[[#This Row],[Delivery Bp Customer Code]],Table6[],2,0)</f>
        <v>3402</v>
      </c>
    </row>
    <row r="9717" spans="1:16" x14ac:dyDescent="0.25">
      <c r="A9717" s="289" t="s">
        <v>3329</v>
      </c>
      <c r="B9717">
        <v>3</v>
      </c>
      <c r="C9717">
        <v>1056</v>
      </c>
      <c r="D9717">
        <v>1.2</v>
      </c>
      <c r="E9717" s="289" t="s">
        <v>21556</v>
      </c>
      <c r="F9717">
        <v>5016617135</v>
      </c>
      <c r="G9717" s="276">
        <v>45849</v>
      </c>
      <c r="H9717">
        <v>20250702754041</v>
      </c>
      <c r="I9717">
        <v>0.88300000000000001</v>
      </c>
      <c r="J9717" s="289" t="s">
        <v>1047</v>
      </c>
      <c r="K9717" s="289" t="s">
        <v>21583</v>
      </c>
      <c r="L9717" s="289" t="s">
        <v>275</v>
      </c>
      <c r="M9717" s="289" t="s">
        <v>21558</v>
      </c>
      <c r="N9717" s="289" t="s">
        <v>1049</v>
      </c>
      <c r="O9717" s="289" t="s">
        <v>3332</v>
      </c>
      <c r="P9717" s="289">
        <f>VLOOKUP(CAT_Details[[#This Row],[Delivery Bp Customer Code]],Table6[],2,0)</f>
        <v>3402</v>
      </c>
    </row>
    <row r="9718" spans="1:16" x14ac:dyDescent="0.25">
      <c r="A9718" s="289" t="s">
        <v>3329</v>
      </c>
      <c r="B9718">
        <v>2</v>
      </c>
      <c r="C9718">
        <v>33</v>
      </c>
      <c r="D9718">
        <v>0.15</v>
      </c>
      <c r="E9718" s="289" t="s">
        <v>21584</v>
      </c>
      <c r="F9718">
        <v>5016632709</v>
      </c>
      <c r="G9718" s="276">
        <v>45849</v>
      </c>
      <c r="H9718">
        <v>20250627750636</v>
      </c>
      <c r="I9718">
        <v>0.12</v>
      </c>
      <c r="J9718" s="289" t="s">
        <v>350</v>
      </c>
      <c r="K9718" s="289" t="s">
        <v>21585</v>
      </c>
      <c r="L9718" s="289" t="s">
        <v>275</v>
      </c>
      <c r="M9718" s="289" t="s">
        <v>21426</v>
      </c>
      <c r="N9718" s="289" t="s">
        <v>704</v>
      </c>
      <c r="O9718" s="289" t="s">
        <v>3332</v>
      </c>
      <c r="P9718" s="289">
        <f>VLOOKUP(CAT_Details[[#This Row],[Delivery Bp Customer Code]],Table6[],2,0)</f>
        <v>3402</v>
      </c>
    </row>
    <row r="9719" spans="1:16" x14ac:dyDescent="0.25">
      <c r="A9719" s="289" t="s">
        <v>3329</v>
      </c>
      <c r="B9719">
        <v>1</v>
      </c>
      <c r="C9719">
        <v>420</v>
      </c>
      <c r="D9719">
        <v>0.4</v>
      </c>
      <c r="E9719" s="289" t="s">
        <v>21586</v>
      </c>
      <c r="F9719">
        <v>5016633192</v>
      </c>
      <c r="G9719" s="276">
        <v>45849</v>
      </c>
      <c r="H9719">
        <v>20250704756186</v>
      </c>
      <c r="I9719">
        <v>0.57599999999999996</v>
      </c>
      <c r="J9719" s="289" t="s">
        <v>350</v>
      </c>
      <c r="K9719" s="289" t="s">
        <v>21587</v>
      </c>
      <c r="L9719" s="289" t="s">
        <v>275</v>
      </c>
      <c r="M9719" s="289" t="s">
        <v>21426</v>
      </c>
      <c r="N9719" s="289" t="s">
        <v>3804</v>
      </c>
      <c r="O9719" s="289" t="s">
        <v>3332</v>
      </c>
      <c r="P9719" s="289">
        <f>VLOOKUP(CAT_Details[[#This Row],[Delivery Bp Customer Code]],Table6[],2,0)</f>
        <v>3402</v>
      </c>
    </row>
    <row r="9720" spans="1:16" x14ac:dyDescent="0.25">
      <c r="A9720" s="289" t="s">
        <v>3329</v>
      </c>
      <c r="B9720">
        <v>1</v>
      </c>
      <c r="C9720">
        <v>81</v>
      </c>
      <c r="D9720">
        <v>0.4</v>
      </c>
      <c r="E9720" s="289" t="s">
        <v>21588</v>
      </c>
      <c r="F9720">
        <v>5016633474</v>
      </c>
      <c r="G9720" s="276">
        <v>45849</v>
      </c>
      <c r="H9720">
        <v>20250625749142</v>
      </c>
      <c r="I9720">
        <v>0.48</v>
      </c>
      <c r="J9720" s="289" t="s">
        <v>280</v>
      </c>
      <c r="K9720" s="289" t="s">
        <v>21589</v>
      </c>
      <c r="L9720" s="289" t="s">
        <v>275</v>
      </c>
      <c r="M9720" s="289" t="s">
        <v>21411</v>
      </c>
      <c r="N9720" s="289" t="s">
        <v>619</v>
      </c>
      <c r="O9720" s="289" t="s">
        <v>3332</v>
      </c>
      <c r="P9720" s="289">
        <f>VLOOKUP(CAT_Details[[#This Row],[Delivery Bp Customer Code]],Table6[],2,0)</f>
        <v>3402</v>
      </c>
    </row>
    <row r="9721" spans="1:16" x14ac:dyDescent="0.25">
      <c r="A9721" s="289" t="s">
        <v>3329</v>
      </c>
      <c r="B9721">
        <v>3</v>
      </c>
      <c r="C9721">
        <v>603</v>
      </c>
      <c r="D9721">
        <v>1.2</v>
      </c>
      <c r="E9721" s="289" t="s">
        <v>21588</v>
      </c>
      <c r="F9721">
        <v>5016633475</v>
      </c>
      <c r="G9721" s="276">
        <v>45849</v>
      </c>
      <c r="H9721">
        <v>20250625749143</v>
      </c>
      <c r="I9721">
        <v>2.88</v>
      </c>
      <c r="J9721" s="289" t="s">
        <v>280</v>
      </c>
      <c r="K9721" s="289" t="s">
        <v>21590</v>
      </c>
      <c r="L9721" s="289" t="s">
        <v>275</v>
      </c>
      <c r="M9721" s="289" t="s">
        <v>21411</v>
      </c>
      <c r="N9721" s="289" t="s">
        <v>619</v>
      </c>
      <c r="O9721" s="289" t="s">
        <v>3332</v>
      </c>
      <c r="P9721" s="289">
        <f>VLOOKUP(CAT_Details[[#This Row],[Delivery Bp Customer Code]],Table6[],2,0)</f>
        <v>3402</v>
      </c>
    </row>
    <row r="9722" spans="1:16" x14ac:dyDescent="0.25">
      <c r="A9722" s="289" t="s">
        <v>3329</v>
      </c>
      <c r="B9722">
        <v>21</v>
      </c>
      <c r="C9722">
        <v>1680</v>
      </c>
      <c r="D9722">
        <v>8.4</v>
      </c>
      <c r="E9722" s="289" t="s">
        <v>21467</v>
      </c>
      <c r="F9722">
        <v>5016662262</v>
      </c>
      <c r="G9722" s="276">
        <v>45849</v>
      </c>
      <c r="H9722">
        <v>20250704755779</v>
      </c>
      <c r="I9722">
        <v>25.2</v>
      </c>
      <c r="J9722" s="289" t="s">
        <v>350</v>
      </c>
      <c r="K9722" s="289" t="s">
        <v>21591</v>
      </c>
      <c r="L9722" s="289" t="s">
        <v>275</v>
      </c>
      <c r="M9722" s="289"/>
      <c r="N9722" s="289" t="s">
        <v>3433</v>
      </c>
      <c r="O9722" s="289" t="s">
        <v>3332</v>
      </c>
      <c r="P9722" s="289">
        <f>VLOOKUP(CAT_Details[[#This Row],[Delivery Bp Customer Code]],Table6[],2,0)</f>
        <v>3402</v>
      </c>
    </row>
    <row r="9723" spans="1:16" x14ac:dyDescent="0.25">
      <c r="A9723" s="289" t="s">
        <v>707</v>
      </c>
      <c r="B9723">
        <v>69</v>
      </c>
      <c r="C9723">
        <v>5760</v>
      </c>
      <c r="D9723">
        <v>13.6</v>
      </c>
      <c r="E9723" s="289" t="s">
        <v>21592</v>
      </c>
      <c r="F9723">
        <v>5016673701</v>
      </c>
      <c r="G9723" s="276">
        <v>45849</v>
      </c>
      <c r="I9723">
        <v>51.523000000000003</v>
      </c>
      <c r="J9723" s="289" t="s">
        <v>350</v>
      </c>
      <c r="K9723" s="289" t="s">
        <v>21593</v>
      </c>
      <c r="L9723" s="289" t="s">
        <v>273</v>
      </c>
      <c r="M9723" s="289" t="s">
        <v>21594</v>
      </c>
      <c r="N9723" s="289" t="s">
        <v>21595</v>
      </c>
      <c r="O9723" s="289" t="s">
        <v>711</v>
      </c>
      <c r="P9723" s="289" t="str">
        <f>VLOOKUP(CAT_Details[[#This Row],[Delivery Bp Customer Code]],Table6[],2,0)</f>
        <v>No Loc</v>
      </c>
    </row>
    <row r="9724" spans="1:16" x14ac:dyDescent="0.25">
      <c r="A9724" s="289" t="s">
        <v>14512</v>
      </c>
      <c r="B9724">
        <v>14</v>
      </c>
      <c r="C9724">
        <v>9790</v>
      </c>
      <c r="D9724">
        <v>7.3</v>
      </c>
      <c r="E9724" s="289" t="s">
        <v>21596</v>
      </c>
      <c r="F9724">
        <v>5016673634</v>
      </c>
      <c r="G9724" s="276">
        <v>45849</v>
      </c>
      <c r="I9724">
        <v>11.46</v>
      </c>
      <c r="J9724" s="289" t="s">
        <v>350</v>
      </c>
      <c r="K9724" s="289" t="s">
        <v>21597</v>
      </c>
      <c r="L9724" s="289" t="s">
        <v>273</v>
      </c>
      <c r="M9724" s="289" t="s">
        <v>21598</v>
      </c>
      <c r="N9724" s="289" t="s">
        <v>3804</v>
      </c>
      <c r="O9724" s="289" t="s">
        <v>14517</v>
      </c>
      <c r="P9724" s="289" t="str">
        <f>VLOOKUP(CAT_Details[[#This Row],[Delivery Bp Customer Code]],Table6[],2,0)</f>
        <v>No Loc</v>
      </c>
    </row>
    <row r="9725" spans="1:16" x14ac:dyDescent="0.25">
      <c r="A9725" s="289" t="s">
        <v>76</v>
      </c>
      <c r="B9725">
        <v>1</v>
      </c>
      <c r="C9725">
        <v>101</v>
      </c>
      <c r="D9725">
        <v>0.2</v>
      </c>
      <c r="E9725" s="289" t="s">
        <v>21599</v>
      </c>
      <c r="F9725">
        <v>5016616940</v>
      </c>
      <c r="G9725" s="276">
        <v>45849</v>
      </c>
      <c r="H9725">
        <v>20250701753172</v>
      </c>
      <c r="I9725">
        <v>0.14399999999999999</v>
      </c>
      <c r="J9725" s="289" t="s">
        <v>324</v>
      </c>
      <c r="K9725" s="289" t="s">
        <v>21600</v>
      </c>
      <c r="L9725" s="289" t="s">
        <v>275</v>
      </c>
      <c r="M9725" s="289" t="s">
        <v>21539</v>
      </c>
      <c r="N9725" s="289" t="s">
        <v>508</v>
      </c>
      <c r="O9725" s="289" t="s">
        <v>16049</v>
      </c>
      <c r="P9725" s="289" t="str">
        <f>VLOOKUP(CAT_Details[[#This Row],[Delivery Bp Customer Code]],Table6[],2,0)</f>
        <v>MZ02</v>
      </c>
    </row>
    <row r="9726" spans="1:16" x14ac:dyDescent="0.25">
      <c r="A9726" s="289" t="s">
        <v>76</v>
      </c>
      <c r="B9726">
        <v>2</v>
      </c>
      <c r="C9726">
        <v>260</v>
      </c>
      <c r="D9726">
        <v>0.84</v>
      </c>
      <c r="E9726" s="289" t="s">
        <v>21601</v>
      </c>
      <c r="F9726">
        <v>5016616994</v>
      </c>
      <c r="G9726" s="276">
        <v>45849</v>
      </c>
      <c r="H9726">
        <v>20250701752914</v>
      </c>
      <c r="I9726">
        <v>4.46</v>
      </c>
      <c r="J9726" s="289" t="s">
        <v>294</v>
      </c>
      <c r="K9726" s="289" t="s">
        <v>21602</v>
      </c>
      <c r="L9726" s="289" t="s">
        <v>275</v>
      </c>
      <c r="M9726" s="289"/>
      <c r="N9726" s="289" t="s">
        <v>5685</v>
      </c>
      <c r="O9726" s="289" t="s">
        <v>16049</v>
      </c>
      <c r="P9726" s="289" t="str">
        <f>VLOOKUP(CAT_Details[[#This Row],[Delivery Bp Customer Code]],Table6[],2,0)</f>
        <v>MZ02</v>
      </c>
    </row>
    <row r="9727" spans="1:16" x14ac:dyDescent="0.25">
      <c r="A9727" s="289" t="s">
        <v>285</v>
      </c>
      <c r="B9727">
        <v>11</v>
      </c>
      <c r="C9727">
        <v>583</v>
      </c>
      <c r="D9727">
        <v>4.4000000000000004</v>
      </c>
      <c r="E9727" s="289" t="s">
        <v>21603</v>
      </c>
      <c r="F9727">
        <v>5016573155</v>
      </c>
      <c r="G9727" s="276">
        <v>45849</v>
      </c>
      <c r="H9727">
        <v>20250626750315</v>
      </c>
      <c r="I9727">
        <v>9.2929999999999993</v>
      </c>
      <c r="J9727" s="289" t="s">
        <v>756</v>
      </c>
      <c r="K9727" s="289" t="s">
        <v>21604</v>
      </c>
      <c r="L9727" s="289" t="s">
        <v>275</v>
      </c>
      <c r="M9727" s="289" t="s">
        <v>21580</v>
      </c>
      <c r="N9727" s="289" t="s">
        <v>759</v>
      </c>
      <c r="O9727" s="289" t="s">
        <v>291</v>
      </c>
      <c r="P9727" s="289" t="str">
        <f>VLOOKUP(CAT_Details[[#This Row],[Delivery Bp Customer Code]],Table6[],2,0)</f>
        <v>DX01-L5</v>
      </c>
    </row>
    <row r="9728" spans="1:16" x14ac:dyDescent="0.25">
      <c r="A9728" s="289" t="s">
        <v>285</v>
      </c>
      <c r="B9728">
        <v>20</v>
      </c>
      <c r="C9728">
        <v>1965.66</v>
      </c>
      <c r="D9728">
        <v>7.29</v>
      </c>
      <c r="E9728" s="289" t="s">
        <v>21605</v>
      </c>
      <c r="F9728">
        <v>5016588188</v>
      </c>
      <c r="G9728" s="276">
        <v>45849</v>
      </c>
      <c r="H9728">
        <v>20250701752971</v>
      </c>
      <c r="I9728">
        <v>14.327999999999999</v>
      </c>
      <c r="J9728" s="289" t="s">
        <v>287</v>
      </c>
      <c r="K9728" s="289" t="s">
        <v>21606</v>
      </c>
      <c r="L9728" s="289" t="s">
        <v>275</v>
      </c>
      <c r="M9728" s="289" t="s">
        <v>21607</v>
      </c>
      <c r="N9728" s="289" t="s">
        <v>1198</v>
      </c>
      <c r="O9728" s="289" t="s">
        <v>291</v>
      </c>
      <c r="P9728" s="289" t="str">
        <f>VLOOKUP(CAT_Details[[#This Row],[Delivery Bp Customer Code]],Table6[],2,0)</f>
        <v>DX01-L5</v>
      </c>
    </row>
    <row r="9729" spans="1:16" x14ac:dyDescent="0.25">
      <c r="A9729" s="289" t="s">
        <v>285</v>
      </c>
      <c r="B9729">
        <v>1</v>
      </c>
      <c r="C9729">
        <v>183</v>
      </c>
      <c r="D9729">
        <v>0.4</v>
      </c>
      <c r="E9729" s="289" t="s">
        <v>21608</v>
      </c>
      <c r="F9729">
        <v>5016602264</v>
      </c>
      <c r="G9729" s="276">
        <v>45849</v>
      </c>
      <c r="H9729">
        <v>20250630751936</v>
      </c>
      <c r="I9729">
        <v>0.96</v>
      </c>
      <c r="J9729" s="289" t="s">
        <v>345</v>
      </c>
      <c r="K9729" s="289" t="s">
        <v>21609</v>
      </c>
      <c r="L9729" s="289" t="s">
        <v>275</v>
      </c>
      <c r="M9729" s="289" t="s">
        <v>21610</v>
      </c>
      <c r="N9729" s="289" t="s">
        <v>21611</v>
      </c>
      <c r="O9729" s="289" t="s">
        <v>291</v>
      </c>
      <c r="P9729" s="289" t="str">
        <f>VLOOKUP(CAT_Details[[#This Row],[Delivery Bp Customer Code]],Table6[],2,0)</f>
        <v>DX01-L5</v>
      </c>
    </row>
    <row r="9730" spans="1:16" x14ac:dyDescent="0.25">
      <c r="A9730" s="289" t="s">
        <v>285</v>
      </c>
      <c r="B9730">
        <v>4</v>
      </c>
      <c r="C9730">
        <v>2352</v>
      </c>
      <c r="D9730">
        <v>2</v>
      </c>
      <c r="E9730" s="289" t="s">
        <v>21612</v>
      </c>
      <c r="F9730">
        <v>5016602757</v>
      </c>
      <c r="G9730" s="276">
        <v>45849</v>
      </c>
      <c r="H9730">
        <v>20250702753986</v>
      </c>
      <c r="I9730">
        <v>4.4009999999999998</v>
      </c>
      <c r="J9730" s="289" t="s">
        <v>401</v>
      </c>
      <c r="K9730" s="289" t="s">
        <v>21613</v>
      </c>
      <c r="L9730" s="289" t="s">
        <v>275</v>
      </c>
      <c r="M9730" s="289" t="s">
        <v>21614</v>
      </c>
      <c r="N9730" s="289" t="s">
        <v>16659</v>
      </c>
      <c r="O9730" s="289" t="s">
        <v>291</v>
      </c>
      <c r="P9730" s="289" t="str">
        <f>VLOOKUP(CAT_Details[[#This Row],[Delivery Bp Customer Code]],Table6[],2,0)</f>
        <v>DX01-L5</v>
      </c>
    </row>
    <row r="9731" spans="1:16" x14ac:dyDescent="0.25">
      <c r="A9731" s="289" t="s">
        <v>285</v>
      </c>
      <c r="B9731">
        <v>50</v>
      </c>
      <c r="C9731">
        <v>13981</v>
      </c>
      <c r="D9731">
        <v>20</v>
      </c>
      <c r="E9731" s="289" t="s">
        <v>21615</v>
      </c>
      <c r="F9731">
        <v>5016602804</v>
      </c>
      <c r="G9731" s="276">
        <v>45849</v>
      </c>
      <c r="H9731">
        <v>20250627751382</v>
      </c>
      <c r="I9731">
        <v>48.576000000000001</v>
      </c>
      <c r="J9731" s="289" t="s">
        <v>401</v>
      </c>
      <c r="K9731" s="289" t="s">
        <v>21616</v>
      </c>
      <c r="L9731" s="289" t="s">
        <v>275</v>
      </c>
      <c r="M9731" s="289" t="s">
        <v>21614</v>
      </c>
      <c r="N9731" s="289" t="s">
        <v>1028</v>
      </c>
      <c r="O9731" s="289" t="s">
        <v>291</v>
      </c>
      <c r="P9731" s="289" t="str">
        <f>VLOOKUP(CAT_Details[[#This Row],[Delivery Bp Customer Code]],Table6[],2,0)</f>
        <v>DX01-L5</v>
      </c>
    </row>
    <row r="9732" spans="1:16" x14ac:dyDescent="0.25">
      <c r="A9732" s="289" t="s">
        <v>285</v>
      </c>
      <c r="B9732">
        <v>18</v>
      </c>
      <c r="C9732">
        <v>5915</v>
      </c>
      <c r="D9732">
        <v>7.92</v>
      </c>
      <c r="E9732" s="289" t="s">
        <v>21617</v>
      </c>
      <c r="F9732">
        <v>5016602841</v>
      </c>
      <c r="G9732" s="276">
        <v>45849</v>
      </c>
      <c r="H9732">
        <v>20250627751373</v>
      </c>
      <c r="I9732">
        <v>17.225999999999999</v>
      </c>
      <c r="J9732" s="289" t="s">
        <v>401</v>
      </c>
      <c r="K9732" s="289" t="s">
        <v>21618</v>
      </c>
      <c r="L9732" s="289" t="s">
        <v>275</v>
      </c>
      <c r="M9732" s="289" t="s">
        <v>21619</v>
      </c>
      <c r="N9732" s="289" t="s">
        <v>1028</v>
      </c>
      <c r="O9732" s="289" t="s">
        <v>291</v>
      </c>
      <c r="P9732" s="289" t="str">
        <f>VLOOKUP(CAT_Details[[#This Row],[Delivery Bp Customer Code]],Table6[],2,0)</f>
        <v>DX01-L5</v>
      </c>
    </row>
    <row r="9733" spans="1:16" x14ac:dyDescent="0.25">
      <c r="A9733" s="289" t="s">
        <v>285</v>
      </c>
      <c r="B9733">
        <v>50</v>
      </c>
      <c r="C9733">
        <v>13031</v>
      </c>
      <c r="D9733">
        <v>21.23</v>
      </c>
      <c r="E9733" s="289" t="s">
        <v>21620</v>
      </c>
      <c r="F9733">
        <v>5016602880</v>
      </c>
      <c r="G9733" s="276">
        <v>45849</v>
      </c>
      <c r="H9733">
        <v>20250627751378</v>
      </c>
      <c r="I9733">
        <v>42.09</v>
      </c>
      <c r="J9733" s="289" t="s">
        <v>401</v>
      </c>
      <c r="K9733" s="289" t="s">
        <v>21621</v>
      </c>
      <c r="L9733" s="289" t="s">
        <v>275</v>
      </c>
      <c r="M9733" s="289" t="s">
        <v>21622</v>
      </c>
      <c r="N9733" s="289" t="s">
        <v>1028</v>
      </c>
      <c r="O9733" s="289" t="s">
        <v>291</v>
      </c>
      <c r="P9733" s="289" t="str">
        <f>VLOOKUP(CAT_Details[[#This Row],[Delivery Bp Customer Code]],Table6[],2,0)</f>
        <v>DX01-L5</v>
      </c>
    </row>
    <row r="9734" spans="1:16" x14ac:dyDescent="0.25">
      <c r="A9734" s="289" t="s">
        <v>285</v>
      </c>
      <c r="B9734">
        <v>1</v>
      </c>
      <c r="C9734">
        <v>37</v>
      </c>
      <c r="D9734">
        <v>0.2</v>
      </c>
      <c r="E9734" s="289" t="s">
        <v>21537</v>
      </c>
      <c r="F9734">
        <v>5016603147</v>
      </c>
      <c r="G9734" s="276">
        <v>45849</v>
      </c>
      <c r="H9734">
        <v>20250701753361</v>
      </c>
      <c r="I9734">
        <v>0.192</v>
      </c>
      <c r="J9734" s="289" t="s">
        <v>324</v>
      </c>
      <c r="K9734" s="289" t="s">
        <v>21623</v>
      </c>
      <c r="L9734" s="289" t="s">
        <v>275</v>
      </c>
      <c r="M9734" s="289" t="s">
        <v>21539</v>
      </c>
      <c r="N9734" s="289" t="s">
        <v>399</v>
      </c>
      <c r="O9734" s="289" t="s">
        <v>291</v>
      </c>
      <c r="P9734" s="289" t="str">
        <f>VLOOKUP(CAT_Details[[#This Row],[Delivery Bp Customer Code]],Table6[],2,0)</f>
        <v>DX01-L5</v>
      </c>
    </row>
    <row r="9735" spans="1:16" x14ac:dyDescent="0.25">
      <c r="A9735" s="289" t="s">
        <v>285</v>
      </c>
      <c r="B9735">
        <v>7</v>
      </c>
      <c r="C9735">
        <v>8050</v>
      </c>
      <c r="D9735">
        <v>2.8</v>
      </c>
      <c r="E9735" s="289" t="s">
        <v>21624</v>
      </c>
      <c r="F9735">
        <v>5016616760</v>
      </c>
      <c r="G9735" s="276">
        <v>45849</v>
      </c>
      <c r="H9735">
        <v>20250703755417</v>
      </c>
      <c r="I9735">
        <v>4.032</v>
      </c>
      <c r="J9735" s="289" t="s">
        <v>324</v>
      </c>
      <c r="K9735" s="289" t="s">
        <v>21625</v>
      </c>
      <c r="L9735" s="289" t="s">
        <v>275</v>
      </c>
      <c r="M9735" s="289" t="s">
        <v>21539</v>
      </c>
      <c r="N9735" s="289" t="s">
        <v>333</v>
      </c>
      <c r="O9735" s="289" t="s">
        <v>291</v>
      </c>
      <c r="P9735" s="289" t="str">
        <f>VLOOKUP(CAT_Details[[#This Row],[Delivery Bp Customer Code]],Table6[],2,0)</f>
        <v>DX01-L5</v>
      </c>
    </row>
    <row r="9736" spans="1:16" x14ac:dyDescent="0.25">
      <c r="A9736" s="289" t="s">
        <v>285</v>
      </c>
      <c r="B9736">
        <v>7</v>
      </c>
      <c r="C9736">
        <v>1393</v>
      </c>
      <c r="D9736">
        <v>3.42</v>
      </c>
      <c r="E9736" s="289" t="s">
        <v>21626</v>
      </c>
      <c r="F9736">
        <v>5016616783</v>
      </c>
      <c r="G9736" s="276">
        <v>45849</v>
      </c>
      <c r="H9736">
        <v>20250704755875</v>
      </c>
      <c r="I9736">
        <v>7.3710000000000004</v>
      </c>
      <c r="J9736" s="289" t="s">
        <v>345</v>
      </c>
      <c r="K9736" s="289" t="s">
        <v>21627</v>
      </c>
      <c r="L9736" s="289" t="s">
        <v>275</v>
      </c>
      <c r="M9736" s="289" t="s">
        <v>21628</v>
      </c>
      <c r="N9736" s="289" t="s">
        <v>415</v>
      </c>
      <c r="O9736" s="289" t="s">
        <v>291</v>
      </c>
      <c r="P9736" s="289" t="str">
        <f>VLOOKUP(CAT_Details[[#This Row],[Delivery Bp Customer Code]],Table6[],2,0)</f>
        <v>DX01-L5</v>
      </c>
    </row>
    <row r="9737" spans="1:16" x14ac:dyDescent="0.25">
      <c r="A9737" s="289" t="s">
        <v>285</v>
      </c>
      <c r="B9737">
        <v>8</v>
      </c>
      <c r="C9737">
        <v>480</v>
      </c>
      <c r="D9737">
        <v>3.2</v>
      </c>
      <c r="E9737" s="289" t="s">
        <v>21629</v>
      </c>
      <c r="F9737">
        <v>5016616810</v>
      </c>
      <c r="G9737" s="276">
        <v>45849</v>
      </c>
      <c r="H9737">
        <v>20250702754345</v>
      </c>
      <c r="I9737">
        <v>7.68</v>
      </c>
      <c r="J9737" s="289" t="s">
        <v>294</v>
      </c>
      <c r="K9737" s="289" t="s">
        <v>21630</v>
      </c>
      <c r="L9737" s="289" t="s">
        <v>275</v>
      </c>
      <c r="M9737" s="289" t="s">
        <v>21215</v>
      </c>
      <c r="N9737" s="289" t="s">
        <v>16650</v>
      </c>
      <c r="O9737" s="289" t="s">
        <v>291</v>
      </c>
      <c r="P9737" s="289" t="str">
        <f>VLOOKUP(CAT_Details[[#This Row],[Delivery Bp Customer Code]],Table6[],2,0)</f>
        <v>DX01-L5</v>
      </c>
    </row>
    <row r="9738" spans="1:16" x14ac:dyDescent="0.25">
      <c r="A9738" s="289" t="s">
        <v>285</v>
      </c>
      <c r="B9738">
        <v>18</v>
      </c>
      <c r="C9738">
        <v>3057</v>
      </c>
      <c r="D9738">
        <v>7.2</v>
      </c>
      <c r="E9738" s="289" t="s">
        <v>21631</v>
      </c>
      <c r="F9738">
        <v>5016617103</v>
      </c>
      <c r="G9738" s="276">
        <v>45849</v>
      </c>
      <c r="H9738">
        <v>20250703754906</v>
      </c>
      <c r="I9738">
        <v>11.231999999999999</v>
      </c>
      <c r="J9738" s="289" t="s">
        <v>345</v>
      </c>
      <c r="K9738" s="289" t="s">
        <v>21632</v>
      </c>
      <c r="L9738" s="289" t="s">
        <v>275</v>
      </c>
      <c r="M9738" s="289" t="s">
        <v>21628</v>
      </c>
      <c r="N9738" s="289" t="s">
        <v>348</v>
      </c>
      <c r="O9738" s="289" t="s">
        <v>291</v>
      </c>
      <c r="P9738" s="289" t="str">
        <f>VLOOKUP(CAT_Details[[#This Row],[Delivery Bp Customer Code]],Table6[],2,0)</f>
        <v>DX01-L5</v>
      </c>
    </row>
    <row r="9739" spans="1:16" x14ac:dyDescent="0.25">
      <c r="A9739" s="289" t="s">
        <v>521</v>
      </c>
      <c r="B9739">
        <v>2</v>
      </c>
      <c r="C9739">
        <v>3000</v>
      </c>
      <c r="D9739">
        <v>0.92</v>
      </c>
      <c r="E9739" s="289" t="s">
        <v>21633</v>
      </c>
      <c r="F9739">
        <v>5016616974</v>
      </c>
      <c r="G9739" s="276">
        <v>45849</v>
      </c>
      <c r="H9739">
        <v>20250703754884</v>
      </c>
      <c r="I9739">
        <v>2.0169999999999999</v>
      </c>
      <c r="J9739" s="289" t="s">
        <v>294</v>
      </c>
      <c r="K9739" s="289" t="s">
        <v>21634</v>
      </c>
      <c r="L9739" s="289" t="s">
        <v>275</v>
      </c>
      <c r="M9739" s="289" t="s">
        <v>21256</v>
      </c>
      <c r="N9739" s="289" t="s">
        <v>3907</v>
      </c>
      <c r="O9739" s="289" t="s">
        <v>16307</v>
      </c>
      <c r="P9739" s="289" t="str">
        <f>VLOOKUP(CAT_Details[[#This Row],[Delivery Bp Customer Code]],Table6[],2,0)</f>
        <v>DX01</v>
      </c>
    </row>
    <row r="9740" spans="1:16" x14ac:dyDescent="0.25">
      <c r="A9740" s="289" t="s">
        <v>521</v>
      </c>
      <c r="B9740">
        <v>2</v>
      </c>
      <c r="C9740">
        <v>636</v>
      </c>
      <c r="D9740">
        <v>0.67</v>
      </c>
      <c r="E9740" s="289" t="s">
        <v>21635</v>
      </c>
      <c r="F9740">
        <v>5016632899</v>
      </c>
      <c r="G9740" s="276">
        <v>45849</v>
      </c>
      <c r="H9740">
        <v>20250703755617</v>
      </c>
      <c r="I9740">
        <v>1.28</v>
      </c>
      <c r="J9740" s="289" t="s">
        <v>324</v>
      </c>
      <c r="K9740" s="289" t="s">
        <v>21636</v>
      </c>
      <c r="L9740" s="289" t="s">
        <v>275</v>
      </c>
      <c r="M9740" s="289" t="s">
        <v>21548</v>
      </c>
      <c r="N9740" s="289" t="s">
        <v>2172</v>
      </c>
      <c r="O9740" s="289" t="s">
        <v>16307</v>
      </c>
      <c r="P9740" s="289" t="str">
        <f>VLOOKUP(CAT_Details[[#This Row],[Delivery Bp Customer Code]],Table6[],2,0)</f>
        <v>DX01</v>
      </c>
    </row>
    <row r="9741" spans="1:16" x14ac:dyDescent="0.25">
      <c r="A9741" s="289" t="s">
        <v>272</v>
      </c>
      <c r="B9741">
        <v>8</v>
      </c>
      <c r="C9741">
        <v>2020</v>
      </c>
      <c r="D9741">
        <v>3.2</v>
      </c>
      <c r="E9741" s="289" t="s">
        <v>21637</v>
      </c>
      <c r="F9741">
        <v>5016587875</v>
      </c>
      <c r="G9741" s="276">
        <v>45849</v>
      </c>
      <c r="H9741">
        <v>20250626750056</v>
      </c>
      <c r="I9741">
        <v>7.68</v>
      </c>
      <c r="J9741" s="289" t="s">
        <v>324</v>
      </c>
      <c r="K9741" s="289" t="s">
        <v>21638</v>
      </c>
      <c r="L9741" s="289" t="s">
        <v>275</v>
      </c>
      <c r="M9741" s="289" t="s">
        <v>21539</v>
      </c>
      <c r="N9741" s="289" t="s">
        <v>622</v>
      </c>
      <c r="O9741" s="289" t="s">
        <v>277</v>
      </c>
      <c r="P9741" s="289" t="str">
        <f>VLOOKUP(CAT_Details[[#This Row],[Delivery Bp Customer Code]],Table6[],2,0)</f>
        <v>U2-L5</v>
      </c>
    </row>
    <row r="9742" spans="1:16" x14ac:dyDescent="0.25">
      <c r="A9742" s="289" t="s">
        <v>272</v>
      </c>
      <c r="B9742">
        <v>5</v>
      </c>
      <c r="C9742">
        <v>350</v>
      </c>
      <c r="D9742">
        <v>2</v>
      </c>
      <c r="E9742" s="289" t="s">
        <v>21639</v>
      </c>
      <c r="F9742">
        <v>5016588257</v>
      </c>
      <c r="G9742" s="276">
        <v>45849</v>
      </c>
      <c r="H9742">
        <v>20250627750995</v>
      </c>
      <c r="I9742">
        <v>4.8</v>
      </c>
      <c r="J9742" s="289" t="s">
        <v>287</v>
      </c>
      <c r="K9742" s="289" t="s">
        <v>21640</v>
      </c>
      <c r="L9742" s="289" t="s">
        <v>275</v>
      </c>
      <c r="M9742" s="289" t="s">
        <v>21641</v>
      </c>
      <c r="N9742" s="289" t="s">
        <v>20548</v>
      </c>
      <c r="O9742" s="289" t="s">
        <v>277</v>
      </c>
      <c r="P9742" s="289" t="str">
        <f>VLOOKUP(CAT_Details[[#This Row],[Delivery Bp Customer Code]],Table6[],2,0)</f>
        <v>U2-L5</v>
      </c>
    </row>
    <row r="9743" spans="1:16" x14ac:dyDescent="0.25">
      <c r="A9743" s="289" t="s">
        <v>272</v>
      </c>
      <c r="B9743">
        <v>6</v>
      </c>
      <c r="C9743">
        <v>322</v>
      </c>
      <c r="D9743">
        <v>2.4</v>
      </c>
      <c r="E9743" s="289" t="s">
        <v>21576</v>
      </c>
      <c r="F9743">
        <v>5016602090</v>
      </c>
      <c r="G9743" s="276">
        <v>45849</v>
      </c>
      <c r="H9743">
        <v>20250701752763</v>
      </c>
      <c r="I9743">
        <v>2.3239999999999998</v>
      </c>
      <c r="J9743" s="289" t="s">
        <v>3970</v>
      </c>
      <c r="K9743" s="289" t="s">
        <v>21642</v>
      </c>
      <c r="L9743" s="289" t="s">
        <v>275</v>
      </c>
      <c r="M9743" s="289" t="s">
        <v>21291</v>
      </c>
      <c r="N9743" s="289" t="s">
        <v>16794</v>
      </c>
      <c r="O9743" s="289" t="s">
        <v>277</v>
      </c>
      <c r="P9743" s="289" t="str">
        <f>VLOOKUP(CAT_Details[[#This Row],[Delivery Bp Customer Code]],Table6[],2,0)</f>
        <v>U2-L5</v>
      </c>
    </row>
    <row r="9744" spans="1:16" x14ac:dyDescent="0.25">
      <c r="A9744" s="289" t="s">
        <v>272</v>
      </c>
      <c r="B9744">
        <v>1</v>
      </c>
      <c r="C9744">
        <v>70</v>
      </c>
      <c r="D9744">
        <v>0.2</v>
      </c>
      <c r="E9744" s="289" t="s">
        <v>21578</v>
      </c>
      <c r="F9744">
        <v>5016602882</v>
      </c>
      <c r="G9744" s="276">
        <v>45849</v>
      </c>
      <c r="H9744">
        <v>20250701752641</v>
      </c>
      <c r="I9744">
        <v>0.36</v>
      </c>
      <c r="J9744" s="289" t="s">
        <v>401</v>
      </c>
      <c r="K9744" s="289" t="s">
        <v>21643</v>
      </c>
      <c r="L9744" s="289" t="s">
        <v>275</v>
      </c>
      <c r="M9744" s="289" t="s">
        <v>21580</v>
      </c>
      <c r="N9744" s="289" t="s">
        <v>2533</v>
      </c>
      <c r="O9744" s="289" t="s">
        <v>277</v>
      </c>
      <c r="P9744" s="289" t="str">
        <f>VLOOKUP(CAT_Details[[#This Row],[Delivery Bp Customer Code]],Table6[],2,0)</f>
        <v>U2-L5</v>
      </c>
    </row>
    <row r="9745" spans="1:16" x14ac:dyDescent="0.25">
      <c r="A9745" s="289" t="s">
        <v>272</v>
      </c>
      <c r="B9745">
        <v>1</v>
      </c>
      <c r="C9745">
        <v>70</v>
      </c>
      <c r="D9745">
        <v>0.4</v>
      </c>
      <c r="E9745" s="289" t="s">
        <v>21644</v>
      </c>
      <c r="F9745">
        <v>5016616752</v>
      </c>
      <c r="G9745" s="276">
        <v>45849</v>
      </c>
      <c r="H9745">
        <v>20250702754420</v>
      </c>
      <c r="I9745">
        <v>1.181</v>
      </c>
      <c r="J9745" s="289" t="s">
        <v>324</v>
      </c>
      <c r="K9745" s="289" t="s">
        <v>21645</v>
      </c>
      <c r="L9745" s="289" t="s">
        <v>275</v>
      </c>
      <c r="M9745" s="289" t="s">
        <v>21539</v>
      </c>
      <c r="N9745" s="289" t="s">
        <v>612</v>
      </c>
      <c r="O9745" s="289" t="s">
        <v>277</v>
      </c>
      <c r="P9745" s="289" t="str">
        <f>VLOOKUP(CAT_Details[[#This Row],[Delivery Bp Customer Code]],Table6[],2,0)</f>
        <v>U2-L5</v>
      </c>
    </row>
    <row r="9746" spans="1:16" x14ac:dyDescent="0.25">
      <c r="A9746" s="289" t="s">
        <v>272</v>
      </c>
      <c r="B9746">
        <v>1</v>
      </c>
      <c r="C9746">
        <v>137</v>
      </c>
      <c r="D9746">
        <v>0.4</v>
      </c>
      <c r="E9746" s="289" t="s">
        <v>21646</v>
      </c>
      <c r="F9746">
        <v>5016616767</v>
      </c>
      <c r="G9746" s="276">
        <v>45849</v>
      </c>
      <c r="H9746">
        <v>20250703755113</v>
      </c>
      <c r="I9746">
        <v>0.96</v>
      </c>
      <c r="J9746" s="289" t="s">
        <v>324</v>
      </c>
      <c r="K9746" s="289" t="s">
        <v>21647</v>
      </c>
      <c r="L9746" s="289" t="s">
        <v>275</v>
      </c>
      <c r="M9746" s="289" t="s">
        <v>21539</v>
      </c>
      <c r="N9746" s="289" t="s">
        <v>616</v>
      </c>
      <c r="O9746" s="289" t="s">
        <v>277</v>
      </c>
      <c r="P9746" s="289" t="str">
        <f>VLOOKUP(CAT_Details[[#This Row],[Delivery Bp Customer Code]],Table6[],2,0)</f>
        <v>U2-L5</v>
      </c>
    </row>
    <row r="9747" spans="1:16" x14ac:dyDescent="0.25">
      <c r="A9747" s="289" t="s">
        <v>272</v>
      </c>
      <c r="B9747">
        <v>15</v>
      </c>
      <c r="C9747">
        <v>1190</v>
      </c>
      <c r="D9747">
        <v>6</v>
      </c>
      <c r="E9747" s="289" t="s">
        <v>21648</v>
      </c>
      <c r="F9747">
        <v>5016616843</v>
      </c>
      <c r="G9747" s="276">
        <v>45849</v>
      </c>
      <c r="H9747">
        <v>20250630751860</v>
      </c>
      <c r="I9747">
        <v>11.52</v>
      </c>
      <c r="J9747" s="289" t="s">
        <v>324</v>
      </c>
      <c r="K9747" s="289" t="s">
        <v>21649</v>
      </c>
      <c r="L9747" s="289" t="s">
        <v>275</v>
      </c>
      <c r="M9747" s="289" t="s">
        <v>21539</v>
      </c>
      <c r="N9747" s="289" t="s">
        <v>562</v>
      </c>
      <c r="O9747" s="289" t="s">
        <v>277</v>
      </c>
      <c r="P9747" s="289" t="str">
        <f>VLOOKUP(CAT_Details[[#This Row],[Delivery Bp Customer Code]],Table6[],2,0)</f>
        <v>U2-L5</v>
      </c>
    </row>
    <row r="9748" spans="1:16" x14ac:dyDescent="0.25">
      <c r="A9748" s="289" t="s">
        <v>272</v>
      </c>
      <c r="B9748">
        <v>29</v>
      </c>
      <c r="C9748">
        <v>3930</v>
      </c>
      <c r="D9748">
        <v>11.6</v>
      </c>
      <c r="E9748" s="289" t="s">
        <v>21650</v>
      </c>
      <c r="F9748">
        <v>5016632804</v>
      </c>
      <c r="G9748" s="276">
        <v>45849</v>
      </c>
      <c r="H9748">
        <v>20250703755427</v>
      </c>
      <c r="I9748">
        <v>26.448</v>
      </c>
      <c r="J9748" s="289" t="s">
        <v>350</v>
      </c>
      <c r="K9748" s="289" t="s">
        <v>21651</v>
      </c>
      <c r="L9748" s="289" t="s">
        <v>275</v>
      </c>
      <c r="M9748" s="289" t="s">
        <v>21426</v>
      </c>
      <c r="N9748" s="289" t="s">
        <v>472</v>
      </c>
      <c r="O9748" s="289" t="s">
        <v>277</v>
      </c>
      <c r="P9748" s="289" t="str">
        <f>VLOOKUP(CAT_Details[[#This Row],[Delivery Bp Customer Code]],Table6[],2,0)</f>
        <v>U2-L5</v>
      </c>
    </row>
    <row r="9749" spans="1:16" x14ac:dyDescent="0.25">
      <c r="A9749" s="289" t="s">
        <v>272</v>
      </c>
      <c r="B9749">
        <v>18</v>
      </c>
      <c r="C9749">
        <v>1198.8</v>
      </c>
      <c r="D9749">
        <v>7.2</v>
      </c>
      <c r="E9749" s="289" t="s">
        <v>21652</v>
      </c>
      <c r="F9749">
        <v>5016647454</v>
      </c>
      <c r="G9749" s="276">
        <v>45849</v>
      </c>
      <c r="H9749">
        <v>20250704756032</v>
      </c>
      <c r="I9749">
        <v>20.736000000000001</v>
      </c>
      <c r="J9749" s="289" t="s">
        <v>302</v>
      </c>
      <c r="K9749" s="289" t="s">
        <v>21653</v>
      </c>
      <c r="L9749" s="289" t="s">
        <v>275</v>
      </c>
      <c r="M9749" s="289" t="s">
        <v>21654</v>
      </c>
      <c r="N9749" s="289" t="s">
        <v>305</v>
      </c>
      <c r="O9749" s="289" t="s">
        <v>277</v>
      </c>
      <c r="P9749" s="289" t="str">
        <f>VLOOKUP(CAT_Details[[#This Row],[Delivery Bp Customer Code]],Table6[],2,0)</f>
        <v>U2-L5</v>
      </c>
    </row>
    <row r="9750" spans="1:16" x14ac:dyDescent="0.25">
      <c r="A9750" s="289" t="s">
        <v>4794</v>
      </c>
      <c r="B9750">
        <v>1</v>
      </c>
      <c r="C9750">
        <v>139</v>
      </c>
      <c r="D9750">
        <v>0.4</v>
      </c>
      <c r="E9750" s="289" t="s">
        <v>21612</v>
      </c>
      <c r="F9750">
        <v>5016602756</v>
      </c>
      <c r="G9750" s="276">
        <v>45849</v>
      </c>
      <c r="H9750">
        <v>20250630752092</v>
      </c>
      <c r="I9750">
        <v>0.96</v>
      </c>
      <c r="J9750" s="289" t="s">
        <v>401</v>
      </c>
      <c r="K9750" s="289" t="s">
        <v>21655</v>
      </c>
      <c r="L9750" s="289" t="s">
        <v>275</v>
      </c>
      <c r="M9750" s="289" t="s">
        <v>21656</v>
      </c>
      <c r="N9750" s="289" t="s">
        <v>16659</v>
      </c>
      <c r="O9750" s="289" t="s">
        <v>4798</v>
      </c>
      <c r="P9750" s="289" t="str">
        <f>VLOOKUP(CAT_Details[[#This Row],[Delivery Bp Customer Code]],Table6[],2,0)</f>
        <v>MY02</v>
      </c>
    </row>
    <row r="9751" spans="1:16" x14ac:dyDescent="0.25">
      <c r="A9751" s="289" t="s">
        <v>4794</v>
      </c>
      <c r="B9751">
        <v>4</v>
      </c>
      <c r="C9751">
        <v>944</v>
      </c>
      <c r="D9751">
        <v>1.6</v>
      </c>
      <c r="E9751" s="289" t="s">
        <v>21657</v>
      </c>
      <c r="F9751">
        <v>5016632672</v>
      </c>
      <c r="G9751" s="276">
        <v>45849</v>
      </c>
      <c r="H9751">
        <v>20250704755909</v>
      </c>
      <c r="I9751">
        <v>1.92</v>
      </c>
      <c r="J9751" s="289" t="s">
        <v>350</v>
      </c>
      <c r="K9751" s="289" t="s">
        <v>21658</v>
      </c>
      <c r="L9751" s="289" t="s">
        <v>275</v>
      </c>
      <c r="M9751" s="289" t="s">
        <v>21426</v>
      </c>
      <c r="N9751" s="289" t="s">
        <v>948</v>
      </c>
      <c r="O9751" s="289" t="s">
        <v>4798</v>
      </c>
      <c r="P9751" s="289" t="str">
        <f>VLOOKUP(CAT_Details[[#This Row],[Delivery Bp Customer Code]],Table6[],2,0)</f>
        <v>MY02</v>
      </c>
    </row>
    <row r="9752" spans="1:16" x14ac:dyDescent="0.25">
      <c r="A9752" s="289" t="s">
        <v>278</v>
      </c>
      <c r="B9752">
        <v>1</v>
      </c>
      <c r="C9752">
        <v>554</v>
      </c>
      <c r="D9752">
        <v>0.4</v>
      </c>
      <c r="E9752" s="289" t="s">
        <v>21659</v>
      </c>
      <c r="F9752">
        <v>5016602294</v>
      </c>
      <c r="G9752" s="276">
        <v>45852</v>
      </c>
      <c r="H9752">
        <v>20250702754068</v>
      </c>
      <c r="I9752">
        <v>0.96</v>
      </c>
      <c r="J9752" s="289" t="s">
        <v>317</v>
      </c>
      <c r="K9752" s="289" t="s">
        <v>21660</v>
      </c>
      <c r="L9752" s="289" t="s">
        <v>275</v>
      </c>
      <c r="M9752" s="289" t="s">
        <v>21453</v>
      </c>
      <c r="N9752" s="289" t="s">
        <v>16210</v>
      </c>
      <c r="O9752" s="289" t="s">
        <v>498</v>
      </c>
      <c r="P9752" s="289" t="str">
        <f>VLOOKUP(CAT_Details[[#This Row],[Delivery Bp Customer Code]],Table6[],2,0)</f>
        <v>DK-BM01</v>
      </c>
    </row>
    <row r="9753" spans="1:16" x14ac:dyDescent="0.25">
      <c r="A9753" s="289" t="s">
        <v>278</v>
      </c>
      <c r="B9753">
        <v>6</v>
      </c>
      <c r="C9753">
        <v>1614</v>
      </c>
      <c r="D9753">
        <v>2.4</v>
      </c>
      <c r="E9753" s="289" t="s">
        <v>21661</v>
      </c>
      <c r="F9753">
        <v>5016633332</v>
      </c>
      <c r="G9753" s="276">
        <v>45852</v>
      </c>
      <c r="H9753">
        <v>20250703755458</v>
      </c>
      <c r="I9753">
        <v>2.88</v>
      </c>
      <c r="J9753" s="289" t="s">
        <v>294</v>
      </c>
      <c r="K9753" s="289" t="s">
        <v>21662</v>
      </c>
      <c r="L9753" s="289" t="s">
        <v>275</v>
      </c>
      <c r="M9753" s="289" t="s">
        <v>21215</v>
      </c>
      <c r="N9753" s="289" t="s">
        <v>2328</v>
      </c>
      <c r="O9753" s="289" t="s">
        <v>498</v>
      </c>
      <c r="P9753" s="289" t="str">
        <f>VLOOKUP(CAT_Details[[#This Row],[Delivery Bp Customer Code]],Table6[],2,0)</f>
        <v>DK-BM01</v>
      </c>
    </row>
    <row r="9754" spans="1:16" x14ac:dyDescent="0.25">
      <c r="A9754" s="289" t="s">
        <v>278</v>
      </c>
      <c r="B9754">
        <v>6</v>
      </c>
      <c r="C9754">
        <v>3015</v>
      </c>
      <c r="D9754">
        <v>2.4</v>
      </c>
      <c r="E9754" s="289" t="s">
        <v>21663</v>
      </c>
      <c r="F9754">
        <v>5016646926</v>
      </c>
      <c r="G9754" s="276">
        <v>45852</v>
      </c>
      <c r="H9754">
        <v>20250707756687</v>
      </c>
      <c r="I9754">
        <v>5.4720000000000004</v>
      </c>
      <c r="J9754" s="289" t="s">
        <v>350</v>
      </c>
      <c r="K9754" s="289" t="s">
        <v>21664</v>
      </c>
      <c r="L9754" s="289" t="s">
        <v>275</v>
      </c>
      <c r="M9754" s="289" t="s">
        <v>21371</v>
      </c>
      <c r="N9754" s="289" t="s">
        <v>999</v>
      </c>
      <c r="O9754" s="289" t="s">
        <v>498</v>
      </c>
      <c r="P9754" s="289" t="str">
        <f>VLOOKUP(CAT_Details[[#This Row],[Delivery Bp Customer Code]],Table6[],2,0)</f>
        <v>DK-BM01</v>
      </c>
    </row>
    <row r="9755" spans="1:16" x14ac:dyDescent="0.25">
      <c r="A9755" s="289" t="s">
        <v>278</v>
      </c>
      <c r="B9755">
        <v>6</v>
      </c>
      <c r="C9755">
        <v>1865.71</v>
      </c>
      <c r="D9755">
        <v>2.2000000000000002</v>
      </c>
      <c r="E9755" s="289" t="s">
        <v>21665</v>
      </c>
      <c r="F9755">
        <v>5016647533</v>
      </c>
      <c r="G9755" s="276">
        <v>45852</v>
      </c>
      <c r="H9755">
        <v>20250704755711</v>
      </c>
      <c r="I9755">
        <v>3.12</v>
      </c>
      <c r="J9755" s="289" t="s">
        <v>280</v>
      </c>
      <c r="K9755" s="289" t="s">
        <v>21666</v>
      </c>
      <c r="L9755" s="289" t="s">
        <v>275</v>
      </c>
      <c r="M9755" s="289" t="s">
        <v>21667</v>
      </c>
      <c r="N9755" s="289" t="s">
        <v>485</v>
      </c>
      <c r="O9755" s="289" t="s">
        <v>498</v>
      </c>
      <c r="P9755" s="289" t="str">
        <f>VLOOKUP(CAT_Details[[#This Row],[Delivery Bp Customer Code]],Table6[],2,0)</f>
        <v>DK-BM01</v>
      </c>
    </row>
    <row r="9756" spans="1:16" x14ac:dyDescent="0.25">
      <c r="A9756" s="289" t="s">
        <v>278</v>
      </c>
      <c r="B9756">
        <v>2</v>
      </c>
      <c r="C9756">
        <v>600</v>
      </c>
      <c r="D9756">
        <v>0.8</v>
      </c>
      <c r="E9756" s="289" t="s">
        <v>21668</v>
      </c>
      <c r="F9756">
        <v>5016689831</v>
      </c>
      <c r="G9756" s="276">
        <v>45852</v>
      </c>
      <c r="H9756">
        <v>20250709758975</v>
      </c>
      <c r="I9756">
        <v>1.1519999999999999</v>
      </c>
      <c r="J9756" s="289" t="s">
        <v>273</v>
      </c>
      <c r="K9756" s="289" t="s">
        <v>21669</v>
      </c>
      <c r="L9756" s="289" t="s">
        <v>275</v>
      </c>
      <c r="M9756" s="289"/>
      <c r="N9756" s="289" t="s">
        <v>653</v>
      </c>
      <c r="O9756" s="289" t="s">
        <v>498</v>
      </c>
      <c r="P9756" s="289" t="str">
        <f>VLOOKUP(CAT_Details[[#This Row],[Delivery Bp Customer Code]],Table6[],2,0)</f>
        <v>DK-BM01</v>
      </c>
    </row>
    <row r="9757" spans="1:16" x14ac:dyDescent="0.25">
      <c r="A9757" s="289" t="s">
        <v>75</v>
      </c>
      <c r="B9757">
        <v>1</v>
      </c>
      <c r="C9757">
        <v>25</v>
      </c>
      <c r="D9757">
        <v>0.23</v>
      </c>
      <c r="E9757" s="289" t="s">
        <v>21670</v>
      </c>
      <c r="F9757">
        <v>5016602930</v>
      </c>
      <c r="G9757" s="276">
        <v>45852</v>
      </c>
      <c r="H9757">
        <v>20250630752257</v>
      </c>
      <c r="I9757">
        <v>0.23</v>
      </c>
      <c r="J9757" s="289" t="s">
        <v>287</v>
      </c>
      <c r="K9757" s="289" t="s">
        <v>21671</v>
      </c>
      <c r="L9757" s="289" t="s">
        <v>275</v>
      </c>
      <c r="M9757" s="289" t="s">
        <v>21458</v>
      </c>
      <c r="N9757" s="289" t="s">
        <v>468</v>
      </c>
      <c r="O9757" s="289" t="s">
        <v>2173</v>
      </c>
      <c r="P9757" s="289" t="str">
        <f>VLOOKUP(CAT_Details[[#This Row],[Delivery Bp Customer Code]],Table6[],2,0)</f>
        <v>OYL1</v>
      </c>
    </row>
    <row r="9758" spans="1:16" x14ac:dyDescent="0.25">
      <c r="A9758" s="289" t="s">
        <v>75</v>
      </c>
      <c r="B9758">
        <v>1</v>
      </c>
      <c r="C9758">
        <v>70</v>
      </c>
      <c r="D9758">
        <v>0.4</v>
      </c>
      <c r="E9758" s="289" t="s">
        <v>21672</v>
      </c>
      <c r="F9758">
        <v>5016633327</v>
      </c>
      <c r="G9758" s="276">
        <v>45852</v>
      </c>
      <c r="H9758">
        <v>20250703754998</v>
      </c>
      <c r="I9758">
        <v>0.38400000000000001</v>
      </c>
      <c r="J9758" s="289" t="s">
        <v>294</v>
      </c>
      <c r="K9758" s="289" t="s">
        <v>21673</v>
      </c>
      <c r="L9758" s="289" t="s">
        <v>275</v>
      </c>
      <c r="M9758" s="289" t="s">
        <v>21674</v>
      </c>
      <c r="N9758" s="289" t="s">
        <v>10832</v>
      </c>
      <c r="O9758" s="289" t="s">
        <v>2173</v>
      </c>
      <c r="P9758" s="289" t="str">
        <f>VLOOKUP(CAT_Details[[#This Row],[Delivery Bp Customer Code]],Table6[],2,0)</f>
        <v>OYL1</v>
      </c>
    </row>
    <row r="9759" spans="1:16" x14ac:dyDescent="0.25">
      <c r="A9759" s="289" t="s">
        <v>75</v>
      </c>
      <c r="B9759">
        <v>10</v>
      </c>
      <c r="C9759">
        <v>606</v>
      </c>
      <c r="D9759">
        <v>1.69</v>
      </c>
      <c r="E9759" s="289" t="s">
        <v>21675</v>
      </c>
      <c r="F9759">
        <v>5016646796</v>
      </c>
      <c r="G9759" s="276">
        <v>45852</v>
      </c>
      <c r="H9759">
        <v>20250704756350</v>
      </c>
      <c r="I9759">
        <v>2.4620000000000002</v>
      </c>
      <c r="J9759" s="289" t="s">
        <v>350</v>
      </c>
      <c r="K9759" s="289" t="s">
        <v>21676</v>
      </c>
      <c r="L9759" s="289" t="s">
        <v>275</v>
      </c>
      <c r="M9759" s="289" t="s">
        <v>21677</v>
      </c>
      <c r="N9759" s="289" t="s">
        <v>482</v>
      </c>
      <c r="O9759" s="289" t="s">
        <v>2173</v>
      </c>
      <c r="P9759" s="289" t="str">
        <f>VLOOKUP(CAT_Details[[#This Row],[Delivery Bp Customer Code]],Table6[],2,0)</f>
        <v>OYL1</v>
      </c>
    </row>
    <row r="9760" spans="1:16" x14ac:dyDescent="0.25">
      <c r="A9760" s="289" t="s">
        <v>17052</v>
      </c>
      <c r="B9760">
        <v>1</v>
      </c>
      <c r="C9760">
        <v>235</v>
      </c>
      <c r="D9760">
        <v>0.4</v>
      </c>
      <c r="E9760" s="289" t="s">
        <v>21678</v>
      </c>
      <c r="F9760">
        <v>5016616888</v>
      </c>
      <c r="G9760" s="276">
        <v>45852</v>
      </c>
      <c r="H9760">
        <v>20250703754983</v>
      </c>
      <c r="I9760">
        <v>1.526</v>
      </c>
      <c r="J9760" s="289" t="s">
        <v>3890</v>
      </c>
      <c r="K9760" s="289" t="s">
        <v>21679</v>
      </c>
      <c r="L9760" s="289" t="s">
        <v>280</v>
      </c>
      <c r="M9760" s="289" t="s">
        <v>21558</v>
      </c>
      <c r="N9760" s="289" t="s">
        <v>3896</v>
      </c>
      <c r="O9760" s="289" t="s">
        <v>18284</v>
      </c>
      <c r="P9760" s="289">
        <f>VLOOKUP(CAT_Details[[#This Row],[Delivery Bp Customer Code]],Table6[],2,0)</f>
        <v>3705</v>
      </c>
    </row>
    <row r="9761" spans="1:16" x14ac:dyDescent="0.25">
      <c r="A9761" s="289" t="s">
        <v>17052</v>
      </c>
      <c r="B9761">
        <v>1</v>
      </c>
      <c r="C9761">
        <v>35</v>
      </c>
      <c r="D9761">
        <v>0.4</v>
      </c>
      <c r="E9761" s="289" t="s">
        <v>21678</v>
      </c>
      <c r="F9761">
        <v>5016616890</v>
      </c>
      <c r="G9761" s="276">
        <v>45852</v>
      </c>
      <c r="H9761">
        <v>20250702754289</v>
      </c>
      <c r="I9761">
        <v>0.34599999999999997</v>
      </c>
      <c r="J9761" s="289" t="s">
        <v>3890</v>
      </c>
      <c r="K9761" s="289" t="s">
        <v>21680</v>
      </c>
      <c r="L9761" s="289" t="s">
        <v>280</v>
      </c>
      <c r="M9761" s="289" t="s">
        <v>21558</v>
      </c>
      <c r="N9761" s="289" t="s">
        <v>3896</v>
      </c>
      <c r="O9761" s="289" t="s">
        <v>18284</v>
      </c>
      <c r="P9761" s="289">
        <f>VLOOKUP(CAT_Details[[#This Row],[Delivery Bp Customer Code]],Table6[],2,0)</f>
        <v>3705</v>
      </c>
    </row>
    <row r="9762" spans="1:16" x14ac:dyDescent="0.25">
      <c r="A9762" s="289" t="s">
        <v>17052</v>
      </c>
      <c r="B9762">
        <v>1</v>
      </c>
      <c r="C9762">
        <v>0.52</v>
      </c>
      <c r="D9762">
        <v>0.03</v>
      </c>
      <c r="E9762" s="289" t="s">
        <v>21681</v>
      </c>
      <c r="F9762">
        <v>5016646927</v>
      </c>
      <c r="G9762" s="276">
        <v>45852</v>
      </c>
      <c r="H9762">
        <v>20250707756903</v>
      </c>
      <c r="I9762">
        <v>8.9999999999999993E-3</v>
      </c>
      <c r="J9762" s="289" t="s">
        <v>302</v>
      </c>
      <c r="K9762" s="289" t="s">
        <v>21682</v>
      </c>
      <c r="L9762" s="289" t="s">
        <v>280</v>
      </c>
      <c r="M9762" s="289" t="s">
        <v>21654</v>
      </c>
      <c r="N9762" s="289" t="s">
        <v>18870</v>
      </c>
      <c r="O9762" s="289" t="s">
        <v>18284</v>
      </c>
      <c r="P9762" s="289">
        <f>VLOOKUP(CAT_Details[[#This Row],[Delivery Bp Customer Code]],Table6[],2,0)</f>
        <v>3705</v>
      </c>
    </row>
    <row r="9763" spans="1:16" x14ac:dyDescent="0.25">
      <c r="A9763" s="289" t="s">
        <v>17052</v>
      </c>
      <c r="B9763">
        <v>1</v>
      </c>
      <c r="C9763">
        <v>1</v>
      </c>
      <c r="D9763">
        <v>0.03</v>
      </c>
      <c r="E9763" s="289" t="s">
        <v>21683</v>
      </c>
      <c r="F9763">
        <v>5016647290</v>
      </c>
      <c r="G9763" s="276">
        <v>45852</v>
      </c>
      <c r="H9763">
        <v>20250707756719</v>
      </c>
      <c r="I9763">
        <v>1.0999999999999999E-2</v>
      </c>
      <c r="J9763" s="289" t="s">
        <v>302</v>
      </c>
      <c r="K9763" s="289" t="s">
        <v>21684</v>
      </c>
      <c r="L9763" s="289" t="s">
        <v>280</v>
      </c>
      <c r="M9763" s="289" t="s">
        <v>21654</v>
      </c>
      <c r="N9763" s="289" t="s">
        <v>18394</v>
      </c>
      <c r="O9763" s="289" t="s">
        <v>18284</v>
      </c>
      <c r="P9763" s="289">
        <f>VLOOKUP(CAT_Details[[#This Row],[Delivery Bp Customer Code]],Table6[],2,0)</f>
        <v>3705</v>
      </c>
    </row>
    <row r="9764" spans="1:16" x14ac:dyDescent="0.25">
      <c r="A9764" s="289" t="s">
        <v>17052</v>
      </c>
      <c r="B9764">
        <v>2</v>
      </c>
      <c r="C9764">
        <v>6</v>
      </c>
      <c r="D9764">
        <v>0.06</v>
      </c>
      <c r="E9764" s="289" t="s">
        <v>21683</v>
      </c>
      <c r="F9764">
        <v>5016647291</v>
      </c>
      <c r="G9764" s="276">
        <v>45852</v>
      </c>
      <c r="H9764">
        <v>20250707756681</v>
      </c>
      <c r="I9764">
        <v>2.1000000000000001E-2</v>
      </c>
      <c r="J9764" s="289" t="s">
        <v>302</v>
      </c>
      <c r="K9764" s="289" t="s">
        <v>21685</v>
      </c>
      <c r="L9764" s="289" t="s">
        <v>280</v>
      </c>
      <c r="M9764" s="289" t="s">
        <v>21654</v>
      </c>
      <c r="N9764" s="289" t="s">
        <v>18394</v>
      </c>
      <c r="O9764" s="289" t="s">
        <v>18284</v>
      </c>
      <c r="P9764" s="289">
        <f>VLOOKUP(CAT_Details[[#This Row],[Delivery Bp Customer Code]],Table6[],2,0)</f>
        <v>3705</v>
      </c>
    </row>
    <row r="9765" spans="1:16" x14ac:dyDescent="0.25">
      <c r="A9765" s="289" t="s">
        <v>17052</v>
      </c>
      <c r="B9765">
        <v>1</v>
      </c>
      <c r="C9765">
        <v>2</v>
      </c>
      <c r="D9765">
        <v>0.05</v>
      </c>
      <c r="E9765" s="289" t="s">
        <v>21686</v>
      </c>
      <c r="F9765">
        <v>5016647408</v>
      </c>
      <c r="G9765" s="276">
        <v>45852</v>
      </c>
      <c r="H9765">
        <v>20250704756137</v>
      </c>
      <c r="I9765">
        <v>7.0000000000000001E-3</v>
      </c>
      <c r="J9765" s="289" t="s">
        <v>275</v>
      </c>
      <c r="K9765" s="289" t="s">
        <v>21687</v>
      </c>
      <c r="L9765" s="289" t="s">
        <v>280</v>
      </c>
      <c r="M9765" s="289" t="s">
        <v>21688</v>
      </c>
      <c r="N9765" s="289" t="s">
        <v>18421</v>
      </c>
      <c r="O9765" s="289" t="s">
        <v>18284</v>
      </c>
      <c r="P9765" s="289">
        <f>VLOOKUP(CAT_Details[[#This Row],[Delivery Bp Customer Code]],Table6[],2,0)</f>
        <v>3705</v>
      </c>
    </row>
    <row r="9766" spans="1:16" x14ac:dyDescent="0.25">
      <c r="A9766" s="289" t="s">
        <v>17052</v>
      </c>
      <c r="B9766">
        <v>3</v>
      </c>
      <c r="C9766">
        <v>232</v>
      </c>
      <c r="D9766">
        <v>0.86</v>
      </c>
      <c r="E9766" s="289" t="s">
        <v>21689</v>
      </c>
      <c r="F9766">
        <v>5016647557</v>
      </c>
      <c r="G9766" s="276">
        <v>45852</v>
      </c>
      <c r="H9766">
        <v>20250707757070</v>
      </c>
      <c r="I9766">
        <v>1.758</v>
      </c>
      <c r="J9766" s="289" t="s">
        <v>275</v>
      </c>
      <c r="K9766" s="289" t="s">
        <v>21690</v>
      </c>
      <c r="L9766" s="289" t="s">
        <v>280</v>
      </c>
      <c r="M9766" s="289" t="s">
        <v>21688</v>
      </c>
      <c r="N9766" s="289" t="s">
        <v>19150</v>
      </c>
      <c r="O9766" s="289" t="s">
        <v>18284</v>
      </c>
      <c r="P9766" s="289">
        <f>VLOOKUP(CAT_Details[[#This Row],[Delivery Bp Customer Code]],Table6[],2,0)</f>
        <v>3705</v>
      </c>
    </row>
    <row r="9767" spans="1:16" x14ac:dyDescent="0.25">
      <c r="A9767" s="289" t="s">
        <v>17052</v>
      </c>
      <c r="B9767">
        <v>1</v>
      </c>
      <c r="C9767">
        <v>23</v>
      </c>
      <c r="D9767">
        <v>0.3</v>
      </c>
      <c r="E9767" s="289" t="s">
        <v>21691</v>
      </c>
      <c r="F9767">
        <v>5016662155</v>
      </c>
      <c r="G9767" s="276">
        <v>45852</v>
      </c>
      <c r="H9767">
        <v>20250708757664</v>
      </c>
      <c r="I9767">
        <v>0.32100000000000001</v>
      </c>
      <c r="J9767" s="289" t="s">
        <v>302</v>
      </c>
      <c r="K9767" s="289" t="s">
        <v>21692</v>
      </c>
      <c r="L9767" s="289" t="s">
        <v>280</v>
      </c>
      <c r="M9767" s="289" t="s">
        <v>21693</v>
      </c>
      <c r="N9767" s="289" t="s">
        <v>20799</v>
      </c>
      <c r="O9767" s="289" t="s">
        <v>18284</v>
      </c>
      <c r="P9767" s="289">
        <f>VLOOKUP(CAT_Details[[#This Row],[Delivery Bp Customer Code]],Table6[],2,0)</f>
        <v>3705</v>
      </c>
    </row>
    <row r="9768" spans="1:16" x14ac:dyDescent="0.25">
      <c r="A9768" s="289" t="s">
        <v>17052</v>
      </c>
      <c r="B9768">
        <v>8</v>
      </c>
      <c r="C9768">
        <v>231.97</v>
      </c>
      <c r="D9768">
        <v>2.89</v>
      </c>
      <c r="E9768" s="289" t="s">
        <v>21694</v>
      </c>
      <c r="F9768">
        <v>5016662474</v>
      </c>
      <c r="G9768" s="276">
        <v>45852</v>
      </c>
      <c r="H9768">
        <v>20250708757675</v>
      </c>
      <c r="I9768">
        <v>3.8210000000000002</v>
      </c>
      <c r="J9768" s="289" t="s">
        <v>302</v>
      </c>
      <c r="K9768" s="289" t="s">
        <v>21695</v>
      </c>
      <c r="L9768" s="289" t="s">
        <v>280</v>
      </c>
      <c r="M9768" s="289" t="s">
        <v>21693</v>
      </c>
      <c r="N9768" s="289" t="s">
        <v>20799</v>
      </c>
      <c r="O9768" s="289" t="s">
        <v>18284</v>
      </c>
      <c r="P9768" s="289">
        <f>VLOOKUP(CAT_Details[[#This Row],[Delivery Bp Customer Code]],Table6[],2,0)</f>
        <v>3705</v>
      </c>
    </row>
    <row r="9769" spans="1:16" x14ac:dyDescent="0.25">
      <c r="A9769" s="289" t="s">
        <v>17052</v>
      </c>
      <c r="B9769">
        <v>2</v>
      </c>
      <c r="C9769">
        <v>106.6</v>
      </c>
      <c r="D9769">
        <v>0.22</v>
      </c>
      <c r="E9769" s="289" t="s">
        <v>21696</v>
      </c>
      <c r="F9769">
        <v>5016676550</v>
      </c>
      <c r="G9769" s="276">
        <v>45852</v>
      </c>
      <c r="H9769">
        <v>20250707756767</v>
      </c>
      <c r="I9769">
        <v>0.17499999999999999</v>
      </c>
      <c r="J9769" s="289" t="s">
        <v>19700</v>
      </c>
      <c r="K9769" s="289" t="s">
        <v>21697</v>
      </c>
      <c r="L9769" s="289" t="s">
        <v>280</v>
      </c>
      <c r="M9769" s="289" t="s">
        <v>21698</v>
      </c>
      <c r="N9769" s="289" t="s">
        <v>19702</v>
      </c>
      <c r="O9769" s="289" t="s">
        <v>18284</v>
      </c>
      <c r="P9769" s="289">
        <f>VLOOKUP(CAT_Details[[#This Row],[Delivery Bp Customer Code]],Table6[],2,0)</f>
        <v>3705</v>
      </c>
    </row>
    <row r="9770" spans="1:16" x14ac:dyDescent="0.25">
      <c r="A9770" s="289" t="s">
        <v>14506</v>
      </c>
      <c r="B9770">
        <v>23</v>
      </c>
      <c r="C9770">
        <v>1283</v>
      </c>
      <c r="D9770">
        <v>11.5</v>
      </c>
      <c r="E9770" s="289" t="s">
        <v>21699</v>
      </c>
      <c r="F9770">
        <v>5016699326</v>
      </c>
      <c r="G9770" s="276">
        <v>45852</v>
      </c>
      <c r="I9770">
        <v>24.564</v>
      </c>
      <c r="J9770" s="289" t="s">
        <v>350</v>
      </c>
      <c r="K9770" s="289" t="s">
        <v>21700</v>
      </c>
      <c r="L9770" s="289" t="s">
        <v>273</v>
      </c>
      <c r="M9770" s="289" t="s">
        <v>21701</v>
      </c>
      <c r="N9770" s="289" t="s">
        <v>15910</v>
      </c>
      <c r="O9770" s="289" t="s">
        <v>21702</v>
      </c>
      <c r="P9770" s="289" t="str">
        <f>VLOOKUP(CAT_Details[[#This Row],[Delivery Bp Customer Code]],Table6[],2,0)</f>
        <v>No Loc</v>
      </c>
    </row>
    <row r="9771" spans="1:16" x14ac:dyDescent="0.25">
      <c r="A9771" s="289" t="s">
        <v>874</v>
      </c>
      <c r="B9771">
        <v>10</v>
      </c>
      <c r="C9771">
        <v>3614</v>
      </c>
      <c r="D9771">
        <v>4.95</v>
      </c>
      <c r="E9771" s="289" t="s">
        <v>21703</v>
      </c>
      <c r="F9771">
        <v>5016646908</v>
      </c>
      <c r="G9771" s="276">
        <v>45852</v>
      </c>
      <c r="H9771">
        <v>20250707756944</v>
      </c>
      <c r="I9771">
        <v>11.502000000000001</v>
      </c>
      <c r="J9771" s="289" t="s">
        <v>350</v>
      </c>
      <c r="K9771" s="289" t="s">
        <v>21704</v>
      </c>
      <c r="L9771" s="289" t="s">
        <v>275</v>
      </c>
      <c r="M9771" s="289" t="s">
        <v>21677</v>
      </c>
      <c r="N9771" s="289" t="s">
        <v>381</v>
      </c>
      <c r="O9771" s="289" t="s">
        <v>1014</v>
      </c>
      <c r="P9771" s="289" t="str">
        <f>VLOOKUP(CAT_Details[[#This Row],[Delivery Bp Customer Code]],Table6[],2,0)</f>
        <v>MZ07</v>
      </c>
    </row>
    <row r="9772" spans="1:16" x14ac:dyDescent="0.25">
      <c r="A9772" s="289" t="s">
        <v>941</v>
      </c>
      <c r="B9772">
        <v>1</v>
      </c>
      <c r="C9772">
        <v>536</v>
      </c>
      <c r="D9772">
        <v>1.1399999999999999</v>
      </c>
      <c r="E9772" s="289" t="s">
        <v>21705</v>
      </c>
      <c r="F9772">
        <v>5016617029</v>
      </c>
      <c r="G9772" s="276">
        <v>45852</v>
      </c>
      <c r="H9772">
        <v>20250702754335</v>
      </c>
      <c r="I9772">
        <v>4.08</v>
      </c>
      <c r="J9772" s="289" t="s">
        <v>280</v>
      </c>
      <c r="K9772" s="289" t="s">
        <v>21706</v>
      </c>
      <c r="L9772" s="289" t="s">
        <v>275</v>
      </c>
      <c r="M9772" s="289" t="s">
        <v>21411</v>
      </c>
      <c r="N9772" s="289" t="s">
        <v>11540</v>
      </c>
      <c r="O9772" s="289" t="s">
        <v>945</v>
      </c>
      <c r="P9772" s="289" t="str">
        <f>VLOOKUP(CAT_Details[[#This Row],[Delivery Bp Customer Code]],Table6[],2,0)</f>
        <v>DK-LW01</v>
      </c>
    </row>
    <row r="9773" spans="1:16" x14ac:dyDescent="0.25">
      <c r="A9773" s="289" t="s">
        <v>3771</v>
      </c>
      <c r="B9773">
        <v>15</v>
      </c>
      <c r="C9773">
        <v>1650</v>
      </c>
      <c r="D9773">
        <v>5.75</v>
      </c>
      <c r="E9773" s="289" t="s">
        <v>21707</v>
      </c>
      <c r="F9773">
        <v>5016587542</v>
      </c>
      <c r="G9773" s="276">
        <v>45852</v>
      </c>
      <c r="H9773">
        <v>20250626750092</v>
      </c>
      <c r="I9773">
        <v>13.8</v>
      </c>
      <c r="J9773" s="289" t="s">
        <v>1435</v>
      </c>
      <c r="K9773" s="289" t="s">
        <v>21708</v>
      </c>
      <c r="L9773" s="289" t="s">
        <v>275</v>
      </c>
      <c r="M9773" s="289" t="s">
        <v>21436</v>
      </c>
      <c r="N9773" s="289" t="s">
        <v>1438</v>
      </c>
      <c r="O9773" s="289" t="s">
        <v>3775</v>
      </c>
      <c r="P9773" s="289">
        <f>VLOOKUP(CAT_Details[[#This Row],[Delivery Bp Customer Code]],Table6[],2,0)</f>
        <v>3401</v>
      </c>
    </row>
    <row r="9774" spans="1:16" x14ac:dyDescent="0.25">
      <c r="A9774" s="289" t="s">
        <v>3771</v>
      </c>
      <c r="B9774">
        <v>1</v>
      </c>
      <c r="C9774">
        <v>256</v>
      </c>
      <c r="D9774">
        <v>0.5</v>
      </c>
      <c r="E9774" s="289" t="s">
        <v>21709</v>
      </c>
      <c r="F9774">
        <v>5016616812</v>
      </c>
      <c r="G9774" s="276">
        <v>45852</v>
      </c>
      <c r="H9774">
        <v>20250702754051</v>
      </c>
      <c r="I9774">
        <v>1.6319999999999999</v>
      </c>
      <c r="J9774" s="289" t="s">
        <v>3890</v>
      </c>
      <c r="K9774" s="289" t="s">
        <v>21710</v>
      </c>
      <c r="L9774" s="289" t="s">
        <v>275</v>
      </c>
      <c r="M9774" s="289" t="s">
        <v>21558</v>
      </c>
      <c r="N9774" s="289" t="s">
        <v>3893</v>
      </c>
      <c r="O9774" s="289" t="s">
        <v>4956</v>
      </c>
      <c r="P9774" s="289">
        <f>VLOOKUP(CAT_Details[[#This Row],[Delivery Bp Customer Code]],Table6[],2,0)</f>
        <v>3417</v>
      </c>
    </row>
    <row r="9775" spans="1:16" x14ac:dyDescent="0.25">
      <c r="A9775" s="289" t="s">
        <v>3771</v>
      </c>
      <c r="B9775">
        <v>2</v>
      </c>
      <c r="C9775">
        <v>216</v>
      </c>
      <c r="D9775">
        <v>0.8</v>
      </c>
      <c r="E9775" s="289" t="s">
        <v>21711</v>
      </c>
      <c r="F9775">
        <v>5016617137</v>
      </c>
      <c r="G9775" s="276">
        <v>45852</v>
      </c>
      <c r="H9775">
        <v>20250704755820</v>
      </c>
      <c r="I9775">
        <v>1.7569999999999999</v>
      </c>
      <c r="J9775" s="289" t="s">
        <v>3970</v>
      </c>
      <c r="K9775" s="289" t="s">
        <v>21712</v>
      </c>
      <c r="L9775" s="289" t="s">
        <v>275</v>
      </c>
      <c r="M9775" s="289"/>
      <c r="N9775" s="289" t="s">
        <v>16794</v>
      </c>
      <c r="O9775" s="289" t="s">
        <v>3775</v>
      </c>
      <c r="P9775" s="289">
        <f>VLOOKUP(CAT_Details[[#This Row],[Delivery Bp Customer Code]],Table6[],2,0)</f>
        <v>3401</v>
      </c>
    </row>
    <row r="9776" spans="1:16" x14ac:dyDescent="0.25">
      <c r="A9776" s="289" t="s">
        <v>3771</v>
      </c>
      <c r="B9776">
        <v>7</v>
      </c>
      <c r="C9776">
        <v>3010</v>
      </c>
      <c r="D9776">
        <v>2.94</v>
      </c>
      <c r="E9776" s="289" t="s">
        <v>21713</v>
      </c>
      <c r="F9776">
        <v>5016647199</v>
      </c>
      <c r="G9776" s="276">
        <v>45852</v>
      </c>
      <c r="H9776">
        <v>20250630752161</v>
      </c>
      <c r="I9776">
        <v>3.0339999999999998</v>
      </c>
      <c r="J9776" s="289" t="s">
        <v>350</v>
      </c>
      <c r="K9776" s="289" t="s">
        <v>21714</v>
      </c>
      <c r="L9776" s="289" t="s">
        <v>275</v>
      </c>
      <c r="M9776" s="289" t="s">
        <v>21677</v>
      </c>
      <c r="N9776" s="289" t="s">
        <v>16110</v>
      </c>
      <c r="O9776" s="289" t="s">
        <v>3775</v>
      </c>
      <c r="P9776" s="289">
        <f>VLOOKUP(CAT_Details[[#This Row],[Delivery Bp Customer Code]],Table6[],2,0)</f>
        <v>3401</v>
      </c>
    </row>
    <row r="9777" spans="1:16" x14ac:dyDescent="0.25">
      <c r="A9777" s="289" t="s">
        <v>3329</v>
      </c>
      <c r="B9777">
        <v>21</v>
      </c>
      <c r="C9777">
        <v>13599</v>
      </c>
      <c r="D9777">
        <v>8.4499999999999993</v>
      </c>
      <c r="E9777" s="289" t="s">
        <v>21715</v>
      </c>
      <c r="F9777">
        <v>5016602515</v>
      </c>
      <c r="G9777" s="276">
        <v>45852</v>
      </c>
      <c r="H9777">
        <v>20250701753279</v>
      </c>
      <c r="I9777">
        <v>13.791</v>
      </c>
      <c r="J9777" s="289" t="s">
        <v>383</v>
      </c>
      <c r="K9777" s="289" t="s">
        <v>21716</v>
      </c>
      <c r="L9777" s="289" t="s">
        <v>275</v>
      </c>
      <c r="M9777" s="289" t="s">
        <v>21717</v>
      </c>
      <c r="N9777" s="289" t="s">
        <v>3781</v>
      </c>
      <c r="O9777" s="289" t="s">
        <v>3332</v>
      </c>
      <c r="P9777" s="289">
        <f>VLOOKUP(CAT_Details[[#This Row],[Delivery Bp Customer Code]],Table6[],2,0)</f>
        <v>3402</v>
      </c>
    </row>
    <row r="9778" spans="1:16" x14ac:dyDescent="0.25">
      <c r="A9778" s="289" t="s">
        <v>3329</v>
      </c>
      <c r="B9778">
        <v>1</v>
      </c>
      <c r="C9778">
        <v>12</v>
      </c>
      <c r="D9778">
        <v>0.06</v>
      </c>
      <c r="E9778" s="289" t="s">
        <v>21678</v>
      </c>
      <c r="F9778">
        <v>5016616891</v>
      </c>
      <c r="G9778" s="276">
        <v>45852</v>
      </c>
      <c r="H9778">
        <v>20250703754955</v>
      </c>
      <c r="I9778">
        <v>6.8000000000000005E-2</v>
      </c>
      <c r="J9778" s="289" t="s">
        <v>3890</v>
      </c>
      <c r="K9778" s="289" t="s">
        <v>21718</v>
      </c>
      <c r="L9778" s="289" t="s">
        <v>275</v>
      </c>
      <c r="M9778" s="289" t="s">
        <v>21558</v>
      </c>
      <c r="N9778" s="289" t="s">
        <v>3896</v>
      </c>
      <c r="O9778" s="289" t="s">
        <v>3332</v>
      </c>
      <c r="P9778" s="289">
        <f>VLOOKUP(CAT_Details[[#This Row],[Delivery Bp Customer Code]],Table6[],2,0)</f>
        <v>3402</v>
      </c>
    </row>
    <row r="9779" spans="1:16" x14ac:dyDescent="0.25">
      <c r="A9779" s="289" t="s">
        <v>3329</v>
      </c>
      <c r="B9779">
        <v>1</v>
      </c>
      <c r="C9779">
        <v>70</v>
      </c>
      <c r="D9779">
        <v>0.2</v>
      </c>
      <c r="E9779" s="289" t="s">
        <v>21719</v>
      </c>
      <c r="F9779">
        <v>5016632898</v>
      </c>
      <c r="G9779" s="276">
        <v>45852</v>
      </c>
      <c r="H9779">
        <v>20250703755577</v>
      </c>
      <c r="I9779">
        <v>0.192</v>
      </c>
      <c r="J9779" s="289" t="s">
        <v>324</v>
      </c>
      <c r="K9779" s="289" t="s">
        <v>21720</v>
      </c>
      <c r="L9779" s="289" t="s">
        <v>275</v>
      </c>
      <c r="M9779" s="289" t="s">
        <v>21721</v>
      </c>
      <c r="N9779" s="289" t="s">
        <v>16153</v>
      </c>
      <c r="O9779" s="289" t="s">
        <v>3332</v>
      </c>
      <c r="P9779" s="289">
        <f>VLOOKUP(CAT_Details[[#This Row],[Delivery Bp Customer Code]],Table6[],2,0)</f>
        <v>3402</v>
      </c>
    </row>
    <row r="9780" spans="1:16" x14ac:dyDescent="0.25">
      <c r="A9780" s="289" t="s">
        <v>3329</v>
      </c>
      <c r="B9780">
        <v>20</v>
      </c>
      <c r="C9780">
        <v>1032</v>
      </c>
      <c r="D9780">
        <v>13.6</v>
      </c>
      <c r="E9780" s="289" t="s">
        <v>21722</v>
      </c>
      <c r="F9780">
        <v>5016633063</v>
      </c>
      <c r="G9780" s="276">
        <v>45852</v>
      </c>
      <c r="H9780">
        <v>20250704756009</v>
      </c>
      <c r="I9780">
        <v>26.16</v>
      </c>
      <c r="J9780" s="289" t="s">
        <v>324</v>
      </c>
      <c r="K9780" s="289" t="s">
        <v>21723</v>
      </c>
      <c r="L9780" s="289" t="s">
        <v>275</v>
      </c>
      <c r="M9780" s="289" t="s">
        <v>21724</v>
      </c>
      <c r="N9780" s="289" t="s">
        <v>4100</v>
      </c>
      <c r="O9780" s="289" t="s">
        <v>3332</v>
      </c>
      <c r="P9780" s="289">
        <f>VLOOKUP(CAT_Details[[#This Row],[Delivery Bp Customer Code]],Table6[],2,0)</f>
        <v>3402</v>
      </c>
    </row>
    <row r="9781" spans="1:16" x14ac:dyDescent="0.25">
      <c r="A9781" s="289" t="s">
        <v>3329</v>
      </c>
      <c r="B9781">
        <v>1</v>
      </c>
      <c r="C9781">
        <v>117</v>
      </c>
      <c r="D9781">
        <v>0.4</v>
      </c>
      <c r="E9781" s="289" t="s">
        <v>21725</v>
      </c>
      <c r="F9781">
        <v>5016647116</v>
      </c>
      <c r="G9781" s="276">
        <v>45852</v>
      </c>
      <c r="H9781">
        <v>20250702753578</v>
      </c>
      <c r="I9781">
        <v>0.86399999999999999</v>
      </c>
      <c r="J9781" s="289" t="s">
        <v>350</v>
      </c>
      <c r="K9781" s="289" t="s">
        <v>21726</v>
      </c>
      <c r="L9781" s="289" t="s">
        <v>275</v>
      </c>
      <c r="M9781" s="289" t="s">
        <v>21371</v>
      </c>
      <c r="N9781" s="289" t="s">
        <v>3656</v>
      </c>
      <c r="O9781" s="289" t="s">
        <v>3332</v>
      </c>
      <c r="P9781" s="289">
        <f>VLOOKUP(CAT_Details[[#This Row],[Delivery Bp Customer Code]],Table6[],2,0)</f>
        <v>3402</v>
      </c>
    </row>
    <row r="9782" spans="1:16" x14ac:dyDescent="0.25">
      <c r="A9782" s="289" t="s">
        <v>3329</v>
      </c>
      <c r="B9782">
        <v>3</v>
      </c>
      <c r="C9782">
        <v>30</v>
      </c>
      <c r="D9782">
        <v>0.24</v>
      </c>
      <c r="E9782" s="289" t="s">
        <v>21727</v>
      </c>
      <c r="F9782">
        <v>5016662128</v>
      </c>
      <c r="G9782" s="276">
        <v>45852</v>
      </c>
      <c r="H9782">
        <v>20250707757041</v>
      </c>
      <c r="I9782">
        <v>0.17100000000000001</v>
      </c>
      <c r="J9782" s="289" t="s">
        <v>302</v>
      </c>
      <c r="K9782" s="289" t="s">
        <v>21728</v>
      </c>
      <c r="L9782" s="289" t="s">
        <v>275</v>
      </c>
      <c r="M9782" s="289" t="s">
        <v>21729</v>
      </c>
      <c r="N9782" s="289" t="s">
        <v>15493</v>
      </c>
      <c r="O9782" s="289" t="s">
        <v>3332</v>
      </c>
      <c r="P9782" s="289">
        <f>VLOOKUP(CAT_Details[[#This Row],[Delivery Bp Customer Code]],Table6[],2,0)</f>
        <v>3402</v>
      </c>
    </row>
    <row r="9783" spans="1:16" x14ac:dyDescent="0.25">
      <c r="A9783" s="289" t="s">
        <v>14512</v>
      </c>
      <c r="B9783">
        <v>7</v>
      </c>
      <c r="C9783">
        <v>4060</v>
      </c>
      <c r="D9783">
        <v>2.31</v>
      </c>
      <c r="E9783" s="289" t="s">
        <v>21730</v>
      </c>
      <c r="F9783">
        <v>5016687849</v>
      </c>
      <c r="G9783" s="276">
        <v>45852</v>
      </c>
      <c r="I9783">
        <v>2.4900000000000002</v>
      </c>
      <c r="J9783" s="289" t="s">
        <v>350</v>
      </c>
      <c r="K9783" s="289" t="s">
        <v>21731</v>
      </c>
      <c r="L9783" s="289" t="s">
        <v>273</v>
      </c>
      <c r="M9783" s="289" t="s">
        <v>21732</v>
      </c>
      <c r="N9783" s="289" t="s">
        <v>21733</v>
      </c>
      <c r="O9783" s="289" t="s">
        <v>14517</v>
      </c>
      <c r="P9783" s="289" t="str">
        <f>VLOOKUP(CAT_Details[[#This Row],[Delivery Bp Customer Code]],Table6[],2,0)</f>
        <v>No Loc</v>
      </c>
    </row>
    <row r="9784" spans="1:16" x14ac:dyDescent="0.25">
      <c r="A9784" s="289" t="s">
        <v>14512</v>
      </c>
      <c r="B9784">
        <v>19</v>
      </c>
      <c r="C9784">
        <v>14285</v>
      </c>
      <c r="D9784">
        <v>10.3</v>
      </c>
      <c r="E9784" s="289" t="s">
        <v>21734</v>
      </c>
      <c r="F9784">
        <v>5016688095</v>
      </c>
      <c r="G9784" s="276">
        <v>45852</v>
      </c>
      <c r="I9784">
        <v>18.059999999999999</v>
      </c>
      <c r="J9784" s="289" t="s">
        <v>350</v>
      </c>
      <c r="K9784" s="289" t="s">
        <v>21735</v>
      </c>
      <c r="L9784" s="289" t="s">
        <v>273</v>
      </c>
      <c r="M9784" s="289" t="s">
        <v>21736</v>
      </c>
      <c r="N9784" s="289" t="s">
        <v>3804</v>
      </c>
      <c r="O9784" s="289" t="s">
        <v>14517</v>
      </c>
      <c r="P9784" s="289" t="str">
        <f>VLOOKUP(CAT_Details[[#This Row],[Delivery Bp Customer Code]],Table6[],2,0)</f>
        <v>No Loc</v>
      </c>
    </row>
    <row r="9785" spans="1:16" x14ac:dyDescent="0.25">
      <c r="A9785" s="289" t="s">
        <v>76</v>
      </c>
      <c r="B9785">
        <v>4</v>
      </c>
      <c r="C9785">
        <v>241</v>
      </c>
      <c r="D9785">
        <v>0.8</v>
      </c>
      <c r="E9785" s="289" t="s">
        <v>21737</v>
      </c>
      <c r="F9785">
        <v>5016617105</v>
      </c>
      <c r="G9785" s="276">
        <v>45852</v>
      </c>
      <c r="H9785">
        <v>20250702754080</v>
      </c>
      <c r="I9785">
        <v>0.76800000000000002</v>
      </c>
      <c r="J9785" s="289" t="s">
        <v>401</v>
      </c>
      <c r="K9785" s="289" t="s">
        <v>21738</v>
      </c>
      <c r="L9785" s="289" t="s">
        <v>275</v>
      </c>
      <c r="M9785" s="289" t="s">
        <v>21739</v>
      </c>
      <c r="N9785" s="289" t="s">
        <v>1028</v>
      </c>
      <c r="O9785" s="289" t="s">
        <v>16049</v>
      </c>
      <c r="P9785" s="289" t="str">
        <f>VLOOKUP(CAT_Details[[#This Row],[Delivery Bp Customer Code]],Table6[],2,0)</f>
        <v>MZ02</v>
      </c>
    </row>
    <row r="9786" spans="1:16" x14ac:dyDescent="0.25">
      <c r="A9786" s="289" t="s">
        <v>76</v>
      </c>
      <c r="B9786">
        <v>1</v>
      </c>
      <c r="C9786">
        <v>10</v>
      </c>
      <c r="D9786">
        <v>0.1</v>
      </c>
      <c r="E9786" s="289" t="s">
        <v>21740</v>
      </c>
      <c r="F9786">
        <v>5016632628</v>
      </c>
      <c r="G9786" s="276">
        <v>45852</v>
      </c>
      <c r="H9786">
        <v>20250704755801</v>
      </c>
      <c r="I9786">
        <v>9.6000000000000002E-2</v>
      </c>
      <c r="J9786" s="289" t="s">
        <v>294</v>
      </c>
      <c r="K9786" s="289" t="s">
        <v>21741</v>
      </c>
      <c r="L9786" s="289" t="s">
        <v>275</v>
      </c>
      <c r="M9786" s="289" t="s">
        <v>21256</v>
      </c>
      <c r="N9786" s="289" t="s">
        <v>1270</v>
      </c>
      <c r="O9786" s="289" t="s">
        <v>16049</v>
      </c>
      <c r="P9786" s="289" t="str">
        <f>VLOOKUP(CAT_Details[[#This Row],[Delivery Bp Customer Code]],Table6[],2,0)</f>
        <v>MZ02</v>
      </c>
    </row>
    <row r="9787" spans="1:16" x14ac:dyDescent="0.25">
      <c r="A9787" s="289" t="s">
        <v>76</v>
      </c>
      <c r="B9787">
        <v>1</v>
      </c>
      <c r="C9787">
        <v>39</v>
      </c>
      <c r="D9787">
        <v>0.25</v>
      </c>
      <c r="E9787" s="289" t="s">
        <v>21742</v>
      </c>
      <c r="F9787">
        <v>5016647230</v>
      </c>
      <c r="G9787" s="276">
        <v>45852</v>
      </c>
      <c r="H9787">
        <v>20250704755772</v>
      </c>
      <c r="I9787">
        <v>0.42</v>
      </c>
      <c r="J9787" s="289" t="s">
        <v>350</v>
      </c>
      <c r="K9787" s="289" t="s">
        <v>21743</v>
      </c>
      <c r="L9787" s="289" t="s">
        <v>275</v>
      </c>
      <c r="M9787" s="289" t="s">
        <v>21371</v>
      </c>
      <c r="N9787" s="289" t="s">
        <v>15910</v>
      </c>
      <c r="O9787" s="289" t="s">
        <v>16049</v>
      </c>
      <c r="P9787" s="289" t="str">
        <f>VLOOKUP(CAT_Details[[#This Row],[Delivery Bp Customer Code]],Table6[],2,0)</f>
        <v>MZ02</v>
      </c>
    </row>
    <row r="9788" spans="1:16" x14ac:dyDescent="0.25">
      <c r="A9788" s="289" t="s">
        <v>285</v>
      </c>
      <c r="B9788">
        <v>3</v>
      </c>
      <c r="C9788">
        <v>770</v>
      </c>
      <c r="D9788">
        <v>0.8</v>
      </c>
      <c r="E9788" s="289" t="s">
        <v>21744</v>
      </c>
      <c r="F9788">
        <v>5016602274</v>
      </c>
      <c r="G9788" s="276">
        <v>45852</v>
      </c>
      <c r="H9788">
        <v>20250701752784</v>
      </c>
      <c r="I9788">
        <v>0.86399999999999999</v>
      </c>
      <c r="J9788" s="289" t="s">
        <v>764</v>
      </c>
      <c r="K9788" s="289" t="s">
        <v>21745</v>
      </c>
      <c r="L9788" s="289" t="s">
        <v>275</v>
      </c>
      <c r="M9788" s="289" t="s">
        <v>21746</v>
      </c>
      <c r="N9788" s="289" t="s">
        <v>766</v>
      </c>
      <c r="O9788" s="289" t="s">
        <v>291</v>
      </c>
      <c r="P9788" s="289" t="str">
        <f>VLOOKUP(CAT_Details[[#This Row],[Delivery Bp Customer Code]],Table6[],2,0)</f>
        <v>DX01-L5</v>
      </c>
    </row>
    <row r="9789" spans="1:16" x14ac:dyDescent="0.25">
      <c r="A9789" s="289" t="s">
        <v>285</v>
      </c>
      <c r="B9789">
        <v>19</v>
      </c>
      <c r="C9789">
        <v>6005</v>
      </c>
      <c r="D9789">
        <v>7.6</v>
      </c>
      <c r="E9789" s="289" t="s">
        <v>21747</v>
      </c>
      <c r="F9789">
        <v>5016602651</v>
      </c>
      <c r="G9789" s="276">
        <v>45852</v>
      </c>
      <c r="H9789">
        <v>20250701753265</v>
      </c>
      <c r="I9789">
        <v>8.64</v>
      </c>
      <c r="J9789" s="289" t="s">
        <v>287</v>
      </c>
      <c r="K9789" s="289" t="s">
        <v>21748</v>
      </c>
      <c r="L9789" s="289" t="s">
        <v>275</v>
      </c>
      <c r="M9789" s="289" t="s">
        <v>21298</v>
      </c>
      <c r="N9789" s="289" t="s">
        <v>17117</v>
      </c>
      <c r="O9789" s="289" t="s">
        <v>291</v>
      </c>
      <c r="P9789" s="289" t="str">
        <f>VLOOKUP(CAT_Details[[#This Row],[Delivery Bp Customer Code]],Table6[],2,0)</f>
        <v>DX01-L5</v>
      </c>
    </row>
    <row r="9790" spans="1:16" x14ac:dyDescent="0.25">
      <c r="A9790" s="289" t="s">
        <v>285</v>
      </c>
      <c r="B9790">
        <v>1</v>
      </c>
      <c r="C9790">
        <v>60</v>
      </c>
      <c r="D9790">
        <v>0.2</v>
      </c>
      <c r="E9790" s="289" t="s">
        <v>21749</v>
      </c>
      <c r="F9790">
        <v>5016617005</v>
      </c>
      <c r="G9790" s="276">
        <v>45852</v>
      </c>
      <c r="H9790">
        <v>20250702753836</v>
      </c>
      <c r="I9790">
        <v>0.317</v>
      </c>
      <c r="J9790" s="289" t="s">
        <v>294</v>
      </c>
      <c r="K9790" s="289" t="s">
        <v>21750</v>
      </c>
      <c r="L9790" s="289" t="s">
        <v>275</v>
      </c>
      <c r="M9790" s="289" t="s">
        <v>21492</v>
      </c>
      <c r="N9790" s="289" t="s">
        <v>660</v>
      </c>
      <c r="O9790" s="289" t="s">
        <v>291</v>
      </c>
      <c r="P9790" s="289" t="str">
        <f>VLOOKUP(CAT_Details[[#This Row],[Delivery Bp Customer Code]],Table6[],2,0)</f>
        <v>DX01-L5</v>
      </c>
    </row>
    <row r="9791" spans="1:16" x14ac:dyDescent="0.25">
      <c r="A9791" s="289" t="s">
        <v>285</v>
      </c>
      <c r="B9791">
        <v>1</v>
      </c>
      <c r="C9791">
        <v>28</v>
      </c>
      <c r="D9791">
        <v>0.2</v>
      </c>
      <c r="E9791" s="289" t="s">
        <v>21751</v>
      </c>
      <c r="F9791">
        <v>5016617039</v>
      </c>
      <c r="G9791" s="276">
        <v>45852</v>
      </c>
      <c r="H9791">
        <v>20250702753606</v>
      </c>
      <c r="I9791">
        <v>0.154</v>
      </c>
      <c r="J9791" s="289" t="s">
        <v>438</v>
      </c>
      <c r="K9791" s="289" t="s">
        <v>21752</v>
      </c>
      <c r="L9791" s="289" t="s">
        <v>275</v>
      </c>
      <c r="M9791" s="289" t="s">
        <v>21558</v>
      </c>
      <c r="N9791" s="289" t="s">
        <v>751</v>
      </c>
      <c r="O9791" s="289" t="s">
        <v>291</v>
      </c>
      <c r="P9791" s="289" t="str">
        <f>VLOOKUP(CAT_Details[[#This Row],[Delivery Bp Customer Code]],Table6[],2,0)</f>
        <v>DX01-L5</v>
      </c>
    </row>
    <row r="9792" spans="1:16" x14ac:dyDescent="0.25">
      <c r="A9792" s="289" t="s">
        <v>285</v>
      </c>
      <c r="B9792">
        <v>13</v>
      </c>
      <c r="C9792">
        <v>3900</v>
      </c>
      <c r="D9792">
        <v>3</v>
      </c>
      <c r="E9792" s="289" t="s">
        <v>21753</v>
      </c>
      <c r="F9792">
        <v>5016633127</v>
      </c>
      <c r="G9792" s="276">
        <v>45852</v>
      </c>
      <c r="H9792">
        <v>20250704755809</v>
      </c>
      <c r="I9792">
        <v>5.0279999999999996</v>
      </c>
      <c r="J9792" s="289" t="s">
        <v>294</v>
      </c>
      <c r="K9792" s="289" t="s">
        <v>21754</v>
      </c>
      <c r="L9792" s="289" t="s">
        <v>275</v>
      </c>
      <c r="M9792" s="289" t="s">
        <v>21215</v>
      </c>
      <c r="N9792" s="289" t="s">
        <v>394</v>
      </c>
      <c r="O9792" s="289" t="s">
        <v>291</v>
      </c>
      <c r="P9792" s="289" t="str">
        <f>VLOOKUP(CAT_Details[[#This Row],[Delivery Bp Customer Code]],Table6[],2,0)</f>
        <v>DX01-L5</v>
      </c>
    </row>
    <row r="9793" spans="1:16" x14ac:dyDescent="0.25">
      <c r="A9793" s="289" t="s">
        <v>285</v>
      </c>
      <c r="B9793">
        <v>6</v>
      </c>
      <c r="C9793">
        <v>4600</v>
      </c>
      <c r="D9793">
        <v>2.4</v>
      </c>
      <c r="E9793" s="289" t="s">
        <v>21755</v>
      </c>
      <c r="F9793">
        <v>5016633310</v>
      </c>
      <c r="G9793" s="276">
        <v>45852</v>
      </c>
      <c r="H9793">
        <v>20250704756467</v>
      </c>
      <c r="I9793">
        <v>3.456</v>
      </c>
      <c r="J9793" s="289" t="s">
        <v>324</v>
      </c>
      <c r="K9793" s="289" t="s">
        <v>21756</v>
      </c>
      <c r="L9793" s="289" t="s">
        <v>275</v>
      </c>
      <c r="M9793" s="289" t="s">
        <v>21654</v>
      </c>
      <c r="N9793" s="289" t="s">
        <v>333</v>
      </c>
      <c r="O9793" s="289" t="s">
        <v>291</v>
      </c>
      <c r="P9793" s="289" t="str">
        <f>VLOOKUP(CAT_Details[[#This Row],[Delivery Bp Customer Code]],Table6[],2,0)</f>
        <v>DX01-L5</v>
      </c>
    </row>
    <row r="9794" spans="1:16" x14ac:dyDescent="0.25">
      <c r="A9794" s="289" t="s">
        <v>285</v>
      </c>
      <c r="B9794">
        <v>2</v>
      </c>
      <c r="C9794">
        <v>336</v>
      </c>
      <c r="D9794">
        <v>0.87</v>
      </c>
      <c r="E9794" s="289" t="s">
        <v>21757</v>
      </c>
      <c r="F9794">
        <v>5016646786</v>
      </c>
      <c r="G9794" s="276">
        <v>45852</v>
      </c>
      <c r="H9794">
        <v>20250708757714</v>
      </c>
      <c r="I9794">
        <v>1.5469999999999999</v>
      </c>
      <c r="J9794" s="289" t="s">
        <v>350</v>
      </c>
      <c r="K9794" s="289" t="s">
        <v>21758</v>
      </c>
      <c r="L9794" s="289" t="s">
        <v>275</v>
      </c>
      <c r="M9794" s="289"/>
      <c r="N9794" s="289" t="s">
        <v>16167</v>
      </c>
      <c r="O9794" s="289" t="s">
        <v>291</v>
      </c>
      <c r="P9794" s="289" t="str">
        <f>VLOOKUP(CAT_Details[[#This Row],[Delivery Bp Customer Code]],Table6[],2,0)</f>
        <v>DX01-L5</v>
      </c>
    </row>
    <row r="9795" spans="1:16" x14ac:dyDescent="0.25">
      <c r="A9795" s="289" t="s">
        <v>285</v>
      </c>
      <c r="B9795">
        <v>22</v>
      </c>
      <c r="C9795">
        <v>1980</v>
      </c>
      <c r="D9795">
        <v>8.8000000000000007</v>
      </c>
      <c r="E9795" s="289" t="s">
        <v>21759</v>
      </c>
      <c r="F9795">
        <v>5016646808</v>
      </c>
      <c r="G9795" s="276">
        <v>45852</v>
      </c>
      <c r="H9795">
        <v>20250707756843</v>
      </c>
      <c r="I9795">
        <v>21.12</v>
      </c>
      <c r="J9795" s="289" t="s">
        <v>350</v>
      </c>
      <c r="K9795" s="289" t="s">
        <v>21760</v>
      </c>
      <c r="L9795" s="289" t="s">
        <v>275</v>
      </c>
      <c r="M9795" s="289" t="s">
        <v>21677</v>
      </c>
      <c r="N9795" s="289" t="s">
        <v>15321</v>
      </c>
      <c r="O9795" s="289" t="s">
        <v>291</v>
      </c>
      <c r="P9795" s="289" t="str">
        <f>VLOOKUP(CAT_Details[[#This Row],[Delivery Bp Customer Code]],Table6[],2,0)</f>
        <v>DX01-L5</v>
      </c>
    </row>
    <row r="9796" spans="1:16" x14ac:dyDescent="0.25">
      <c r="A9796" s="289" t="s">
        <v>285</v>
      </c>
      <c r="B9796">
        <v>17</v>
      </c>
      <c r="C9796">
        <v>3025</v>
      </c>
      <c r="D9796">
        <v>7.42</v>
      </c>
      <c r="E9796" s="289" t="s">
        <v>21761</v>
      </c>
      <c r="F9796">
        <v>5016647130</v>
      </c>
      <c r="G9796" s="276">
        <v>45852</v>
      </c>
      <c r="H9796">
        <v>20250704756024</v>
      </c>
      <c r="I9796">
        <v>15.48</v>
      </c>
      <c r="J9796" s="289" t="s">
        <v>280</v>
      </c>
      <c r="K9796" s="289" t="s">
        <v>21762</v>
      </c>
      <c r="L9796" s="289" t="s">
        <v>275</v>
      </c>
      <c r="M9796" s="289" t="s">
        <v>21667</v>
      </c>
      <c r="N9796" s="289" t="s">
        <v>411</v>
      </c>
      <c r="O9796" s="289" t="s">
        <v>291</v>
      </c>
      <c r="P9796" s="289" t="str">
        <f>VLOOKUP(CAT_Details[[#This Row],[Delivery Bp Customer Code]],Table6[],2,0)</f>
        <v>DX01-L5</v>
      </c>
    </row>
    <row r="9797" spans="1:16" x14ac:dyDescent="0.25">
      <c r="A9797" s="289" t="s">
        <v>285</v>
      </c>
      <c r="B9797">
        <v>3</v>
      </c>
      <c r="C9797">
        <v>315</v>
      </c>
      <c r="D9797">
        <v>0.85</v>
      </c>
      <c r="E9797" s="289" t="s">
        <v>21763</v>
      </c>
      <c r="F9797">
        <v>5016647344</v>
      </c>
      <c r="G9797" s="276">
        <v>45852</v>
      </c>
      <c r="H9797">
        <v>20250703755257</v>
      </c>
      <c r="I9797">
        <v>0.86799999999999999</v>
      </c>
      <c r="J9797" s="289" t="s">
        <v>350</v>
      </c>
      <c r="K9797" s="289" t="s">
        <v>21764</v>
      </c>
      <c r="L9797" s="289" t="s">
        <v>275</v>
      </c>
      <c r="M9797" s="289" t="s">
        <v>21371</v>
      </c>
      <c r="N9797" s="289" t="s">
        <v>602</v>
      </c>
      <c r="O9797" s="289" t="s">
        <v>291</v>
      </c>
      <c r="P9797" s="289" t="str">
        <f>VLOOKUP(CAT_Details[[#This Row],[Delivery Bp Customer Code]],Table6[],2,0)</f>
        <v>DX01-L5</v>
      </c>
    </row>
    <row r="9798" spans="1:16" x14ac:dyDescent="0.25">
      <c r="A9798" s="289" t="s">
        <v>285</v>
      </c>
      <c r="B9798">
        <v>3</v>
      </c>
      <c r="C9798">
        <v>738</v>
      </c>
      <c r="D9798">
        <v>1.2</v>
      </c>
      <c r="E9798" s="289" t="s">
        <v>21765</v>
      </c>
      <c r="F9798">
        <v>5016647508</v>
      </c>
      <c r="G9798" s="276">
        <v>45852</v>
      </c>
      <c r="H9798">
        <v>20250703755386</v>
      </c>
      <c r="I9798">
        <v>1.8720000000000001</v>
      </c>
      <c r="J9798" s="289" t="s">
        <v>280</v>
      </c>
      <c r="K9798" s="289" t="s">
        <v>21766</v>
      </c>
      <c r="L9798" s="289" t="s">
        <v>275</v>
      </c>
      <c r="M9798" s="289" t="s">
        <v>21767</v>
      </c>
      <c r="N9798" s="289" t="s">
        <v>10113</v>
      </c>
      <c r="O9798" s="289" t="s">
        <v>291</v>
      </c>
      <c r="P9798" s="289" t="str">
        <f>VLOOKUP(CAT_Details[[#This Row],[Delivery Bp Customer Code]],Table6[],2,0)</f>
        <v>DX01-L5</v>
      </c>
    </row>
    <row r="9799" spans="1:16" x14ac:dyDescent="0.25">
      <c r="A9799" s="289" t="s">
        <v>521</v>
      </c>
      <c r="B9799">
        <v>3</v>
      </c>
      <c r="C9799">
        <v>2418</v>
      </c>
      <c r="D9799">
        <v>1.38</v>
      </c>
      <c r="E9799" s="289" t="s">
        <v>21768</v>
      </c>
      <c r="F9799">
        <v>5016632999</v>
      </c>
      <c r="G9799" s="276">
        <v>45852</v>
      </c>
      <c r="H9799">
        <v>20250703755332</v>
      </c>
      <c r="I9799">
        <v>3.2879999999999998</v>
      </c>
      <c r="J9799" s="289" t="s">
        <v>294</v>
      </c>
      <c r="K9799" s="289" t="s">
        <v>21769</v>
      </c>
      <c r="L9799" s="289" t="s">
        <v>275</v>
      </c>
      <c r="M9799" s="289" t="s">
        <v>21256</v>
      </c>
      <c r="N9799" s="289" t="s">
        <v>3907</v>
      </c>
      <c r="O9799" s="289" t="s">
        <v>16307</v>
      </c>
      <c r="P9799" s="289" t="str">
        <f>VLOOKUP(CAT_Details[[#This Row],[Delivery Bp Customer Code]],Table6[],2,0)</f>
        <v>DX01</v>
      </c>
    </row>
    <row r="9800" spans="1:16" x14ac:dyDescent="0.25">
      <c r="A9800" s="289" t="s">
        <v>521</v>
      </c>
      <c r="B9800">
        <v>13</v>
      </c>
      <c r="C9800">
        <v>4547.01</v>
      </c>
      <c r="D9800">
        <v>5.2</v>
      </c>
      <c r="E9800" s="289" t="s">
        <v>21770</v>
      </c>
      <c r="F9800">
        <v>5016646838</v>
      </c>
      <c r="G9800" s="276">
        <v>45852</v>
      </c>
      <c r="H9800">
        <v>20250707756893</v>
      </c>
      <c r="I9800">
        <v>4.4930000000000003</v>
      </c>
      <c r="J9800" s="289" t="s">
        <v>350</v>
      </c>
      <c r="K9800" s="289" t="s">
        <v>21771</v>
      </c>
      <c r="L9800" s="289" t="s">
        <v>275</v>
      </c>
      <c r="M9800" s="289" t="s">
        <v>21677</v>
      </c>
      <c r="N9800" s="289" t="s">
        <v>528</v>
      </c>
      <c r="O9800" s="289" t="s">
        <v>16307</v>
      </c>
      <c r="P9800" s="289" t="str">
        <f>VLOOKUP(CAT_Details[[#This Row],[Delivery Bp Customer Code]],Table6[],2,0)</f>
        <v>DX01</v>
      </c>
    </row>
    <row r="9801" spans="1:16" x14ac:dyDescent="0.25">
      <c r="A9801" s="289" t="s">
        <v>521</v>
      </c>
      <c r="B9801">
        <v>24</v>
      </c>
      <c r="C9801">
        <v>2448</v>
      </c>
      <c r="D9801">
        <v>9.6</v>
      </c>
      <c r="E9801" s="289" t="s">
        <v>21772</v>
      </c>
      <c r="F9801">
        <v>5016647515</v>
      </c>
      <c r="G9801" s="276">
        <v>45852</v>
      </c>
      <c r="H9801">
        <v>20250707756991</v>
      </c>
      <c r="I9801">
        <v>25.344000000000001</v>
      </c>
      <c r="J9801" s="289" t="s">
        <v>302</v>
      </c>
      <c r="K9801" s="289" t="s">
        <v>21773</v>
      </c>
      <c r="L9801" s="289" t="s">
        <v>275</v>
      </c>
      <c r="M9801" s="289" t="s">
        <v>21654</v>
      </c>
      <c r="N9801" s="289" t="s">
        <v>694</v>
      </c>
      <c r="O9801" s="289" t="s">
        <v>16307</v>
      </c>
      <c r="P9801" s="289" t="str">
        <f>VLOOKUP(CAT_Details[[#This Row],[Delivery Bp Customer Code]],Table6[],2,0)</f>
        <v>DX01</v>
      </c>
    </row>
    <row r="9802" spans="1:16" x14ac:dyDescent="0.25">
      <c r="A9802" s="289" t="s">
        <v>272</v>
      </c>
      <c r="B9802">
        <v>1</v>
      </c>
      <c r="C9802">
        <v>555</v>
      </c>
      <c r="D9802">
        <v>0.8</v>
      </c>
      <c r="E9802" s="289" t="s">
        <v>21774</v>
      </c>
      <c r="F9802">
        <v>5016617041</v>
      </c>
      <c r="G9802" s="276">
        <v>45852</v>
      </c>
      <c r="H9802">
        <v>20250703754995</v>
      </c>
      <c r="I9802">
        <v>3.2639999999999998</v>
      </c>
      <c r="J9802" s="289" t="s">
        <v>401</v>
      </c>
      <c r="K9802" s="289" t="s">
        <v>21775</v>
      </c>
      <c r="L9802" s="289" t="s">
        <v>275</v>
      </c>
      <c r="M9802" s="289" t="s">
        <v>21739</v>
      </c>
      <c r="N9802" s="289" t="s">
        <v>465</v>
      </c>
      <c r="O9802" s="289" t="s">
        <v>277</v>
      </c>
      <c r="P9802" s="289" t="str">
        <f>VLOOKUP(CAT_Details[[#This Row],[Delivery Bp Customer Code]],Table6[],2,0)</f>
        <v>U2-L5</v>
      </c>
    </row>
    <row r="9803" spans="1:16" x14ac:dyDescent="0.25">
      <c r="A9803" s="289" t="s">
        <v>272</v>
      </c>
      <c r="B9803">
        <v>96</v>
      </c>
      <c r="C9803">
        <v>2634</v>
      </c>
      <c r="D9803">
        <v>19.5</v>
      </c>
      <c r="E9803" s="289" t="s">
        <v>21776</v>
      </c>
      <c r="F9803">
        <v>5016632329</v>
      </c>
      <c r="G9803" s="276">
        <v>45852</v>
      </c>
      <c r="H9803">
        <v>20250701753240</v>
      </c>
      <c r="I9803">
        <v>39.479999999999997</v>
      </c>
      <c r="J9803" s="289" t="s">
        <v>280</v>
      </c>
      <c r="K9803" s="289" t="s">
        <v>21777</v>
      </c>
      <c r="L9803" s="289" t="s">
        <v>275</v>
      </c>
      <c r="M9803" s="289" t="s">
        <v>21778</v>
      </c>
      <c r="N9803" s="289" t="s">
        <v>1226</v>
      </c>
      <c r="O9803" s="289" t="s">
        <v>277</v>
      </c>
      <c r="P9803" s="289" t="str">
        <f>VLOOKUP(CAT_Details[[#This Row],[Delivery Bp Customer Code]],Table6[],2,0)</f>
        <v>U2-L5</v>
      </c>
    </row>
    <row r="9804" spans="1:16" x14ac:dyDescent="0.25">
      <c r="A9804" s="289" t="s">
        <v>272</v>
      </c>
      <c r="B9804">
        <v>22</v>
      </c>
      <c r="C9804">
        <v>1480</v>
      </c>
      <c r="D9804">
        <v>9.6</v>
      </c>
      <c r="E9804" s="289" t="s">
        <v>21779</v>
      </c>
      <c r="F9804">
        <v>5016632467</v>
      </c>
      <c r="G9804" s="276">
        <v>45852</v>
      </c>
      <c r="H9804">
        <v>20250701753245</v>
      </c>
      <c r="I9804">
        <v>29.76</v>
      </c>
      <c r="J9804" s="289" t="s">
        <v>280</v>
      </c>
      <c r="K9804" s="289" t="s">
        <v>21780</v>
      </c>
      <c r="L9804" s="289" t="s">
        <v>275</v>
      </c>
      <c r="M9804" s="289" t="s">
        <v>21781</v>
      </c>
      <c r="N9804" s="289" t="s">
        <v>1226</v>
      </c>
      <c r="O9804" s="289" t="s">
        <v>277</v>
      </c>
      <c r="P9804" s="289" t="str">
        <f>VLOOKUP(CAT_Details[[#This Row],[Delivery Bp Customer Code]],Table6[],2,0)</f>
        <v>U2-L5</v>
      </c>
    </row>
    <row r="9805" spans="1:16" x14ac:dyDescent="0.25">
      <c r="A9805" s="289" t="s">
        <v>272</v>
      </c>
      <c r="B9805">
        <v>1</v>
      </c>
      <c r="C9805">
        <v>769</v>
      </c>
      <c r="D9805">
        <v>0.4</v>
      </c>
      <c r="E9805" s="289" t="s">
        <v>21782</v>
      </c>
      <c r="F9805">
        <v>5016633316</v>
      </c>
      <c r="G9805" s="276">
        <v>45852</v>
      </c>
      <c r="H9805">
        <v>20250701752884</v>
      </c>
      <c r="I9805">
        <v>0.57599999999999996</v>
      </c>
      <c r="J9805" s="289" t="s">
        <v>324</v>
      </c>
      <c r="K9805" s="289" t="s">
        <v>21783</v>
      </c>
      <c r="L9805" s="289" t="s">
        <v>275</v>
      </c>
      <c r="M9805" s="289" t="s">
        <v>21548</v>
      </c>
      <c r="N9805" s="289" t="s">
        <v>16189</v>
      </c>
      <c r="O9805" s="289" t="s">
        <v>277</v>
      </c>
      <c r="P9805" s="289" t="str">
        <f>VLOOKUP(CAT_Details[[#This Row],[Delivery Bp Customer Code]],Table6[],2,0)</f>
        <v>U2-L5</v>
      </c>
    </row>
    <row r="9806" spans="1:16" x14ac:dyDescent="0.25">
      <c r="A9806" s="289" t="s">
        <v>272</v>
      </c>
      <c r="B9806">
        <v>1</v>
      </c>
      <c r="C9806">
        <v>50</v>
      </c>
      <c r="D9806">
        <v>0.2</v>
      </c>
      <c r="E9806" s="289" t="s">
        <v>21784</v>
      </c>
      <c r="F9806">
        <v>5016646843</v>
      </c>
      <c r="G9806" s="276">
        <v>45852</v>
      </c>
      <c r="H9806">
        <v>20250704756013</v>
      </c>
      <c r="I9806">
        <v>0.35</v>
      </c>
      <c r="J9806" s="289" t="s">
        <v>350</v>
      </c>
      <c r="K9806" s="289" t="s">
        <v>21785</v>
      </c>
      <c r="L9806" s="289" t="s">
        <v>275</v>
      </c>
      <c r="M9806" s="289" t="s">
        <v>21371</v>
      </c>
      <c r="N9806" s="289" t="s">
        <v>704</v>
      </c>
      <c r="O9806" s="289" t="s">
        <v>277</v>
      </c>
      <c r="P9806" s="289" t="str">
        <f>VLOOKUP(CAT_Details[[#This Row],[Delivery Bp Customer Code]],Table6[],2,0)</f>
        <v>U2-L5</v>
      </c>
    </row>
    <row r="9807" spans="1:16" x14ac:dyDescent="0.25">
      <c r="A9807" s="289" t="s">
        <v>4794</v>
      </c>
      <c r="B9807">
        <v>7</v>
      </c>
      <c r="C9807">
        <v>3150</v>
      </c>
      <c r="D9807">
        <v>1.52</v>
      </c>
      <c r="E9807" s="289" t="s">
        <v>21786</v>
      </c>
      <c r="F9807">
        <v>5016646958</v>
      </c>
      <c r="G9807" s="276">
        <v>45852</v>
      </c>
      <c r="H9807">
        <v>20250707756920</v>
      </c>
      <c r="I9807">
        <v>0.218</v>
      </c>
      <c r="J9807" s="289" t="s">
        <v>350</v>
      </c>
      <c r="K9807" s="289" t="s">
        <v>21787</v>
      </c>
      <c r="L9807" s="289" t="s">
        <v>275</v>
      </c>
      <c r="M9807" s="289" t="s">
        <v>21788</v>
      </c>
      <c r="N9807" s="289" t="s">
        <v>4441</v>
      </c>
      <c r="O9807" s="289" t="s">
        <v>4798</v>
      </c>
      <c r="P9807" s="289" t="str">
        <f>VLOOKUP(CAT_Details[[#This Row],[Delivery Bp Customer Code]],Table6[],2,0)</f>
        <v>MY02</v>
      </c>
    </row>
    <row r="9808" spans="1:16" x14ac:dyDescent="0.25">
      <c r="A9808" s="289" t="s">
        <v>5576</v>
      </c>
      <c r="B9808">
        <v>8</v>
      </c>
      <c r="C9808">
        <v>4138</v>
      </c>
      <c r="D9808">
        <v>4.46</v>
      </c>
      <c r="E9808" s="289" t="s">
        <v>21789</v>
      </c>
      <c r="F9808">
        <v>5016646734</v>
      </c>
      <c r="G9808" s="276">
        <v>45852</v>
      </c>
      <c r="H9808">
        <v>20250704756320</v>
      </c>
      <c r="I9808">
        <v>7.9870000000000001</v>
      </c>
      <c r="J9808" s="289" t="s">
        <v>350</v>
      </c>
      <c r="K9808" s="289" t="s">
        <v>21790</v>
      </c>
      <c r="L9808" s="289" t="s">
        <v>275</v>
      </c>
      <c r="M9808" s="289" t="s">
        <v>21677</v>
      </c>
      <c r="N9808" s="289" t="s">
        <v>16206</v>
      </c>
      <c r="O9808" s="289" t="s">
        <v>15996</v>
      </c>
      <c r="P9808" s="289" t="str">
        <f>VLOOKUP(CAT_Details[[#This Row],[Delivery Bp Customer Code]],Table6[],2,0)</f>
        <v>ES01</v>
      </c>
    </row>
    <row r="9809" spans="1:16" x14ac:dyDescent="0.25">
      <c r="A9809" s="289" t="s">
        <v>21791</v>
      </c>
      <c r="B9809">
        <v>1</v>
      </c>
      <c r="C9809">
        <v>9</v>
      </c>
      <c r="D9809">
        <v>0.03</v>
      </c>
      <c r="E9809" s="289" t="s">
        <v>21792</v>
      </c>
      <c r="F9809">
        <v>5016687873</v>
      </c>
      <c r="G9809" s="276">
        <v>45853</v>
      </c>
      <c r="I9809">
        <v>3.5000000000000003E-2</v>
      </c>
      <c r="J9809" s="289" t="s">
        <v>273</v>
      </c>
      <c r="K9809" s="289" t="s">
        <v>21793</v>
      </c>
      <c r="L9809" s="289" t="s">
        <v>350</v>
      </c>
      <c r="M9809" s="289"/>
      <c r="N9809" s="289" t="s">
        <v>13341</v>
      </c>
      <c r="O9809" s="289" t="s">
        <v>21794</v>
      </c>
      <c r="P9809" s="289" t="e">
        <f>VLOOKUP(CAT_Details[[#This Row],[Delivery Bp Customer Code]],Table6[],2,0)</f>
        <v>#N/A</v>
      </c>
    </row>
    <row r="9810" spans="1:16" x14ac:dyDescent="0.25">
      <c r="A9810" s="289" t="s">
        <v>278</v>
      </c>
      <c r="B9810">
        <v>14</v>
      </c>
      <c r="C9810">
        <v>5746</v>
      </c>
      <c r="D9810">
        <v>5.6</v>
      </c>
      <c r="E9810" s="289" t="s">
        <v>21795</v>
      </c>
      <c r="F9810">
        <v>5016646807</v>
      </c>
      <c r="G9810" s="276">
        <v>45853</v>
      </c>
      <c r="H9810">
        <v>20250630751685</v>
      </c>
      <c r="I9810">
        <v>13.44</v>
      </c>
      <c r="J9810" s="289" t="s">
        <v>324</v>
      </c>
      <c r="K9810" s="289" t="s">
        <v>21796</v>
      </c>
      <c r="L9810" s="289" t="s">
        <v>275</v>
      </c>
      <c r="M9810" s="289" t="s">
        <v>21797</v>
      </c>
      <c r="N9810" s="289" t="s">
        <v>340</v>
      </c>
      <c r="O9810" s="289" t="s">
        <v>498</v>
      </c>
      <c r="P9810" s="289" t="str">
        <f>VLOOKUP(CAT_Details[[#This Row],[Delivery Bp Customer Code]],Table6[],2,0)</f>
        <v>DK-BM01</v>
      </c>
    </row>
    <row r="9811" spans="1:16" x14ac:dyDescent="0.25">
      <c r="A9811" s="289" t="s">
        <v>278</v>
      </c>
      <c r="B9811">
        <v>1</v>
      </c>
      <c r="C9811">
        <v>175</v>
      </c>
      <c r="D9811">
        <v>0.4</v>
      </c>
      <c r="E9811" s="289" t="s">
        <v>21798</v>
      </c>
      <c r="F9811">
        <v>5016661755</v>
      </c>
      <c r="G9811" s="276">
        <v>45853</v>
      </c>
      <c r="H9811">
        <v>20250707756872</v>
      </c>
      <c r="I9811">
        <v>0.76800000000000002</v>
      </c>
      <c r="J9811" s="289" t="s">
        <v>350</v>
      </c>
      <c r="K9811" s="289" t="s">
        <v>21799</v>
      </c>
      <c r="L9811" s="289" t="s">
        <v>275</v>
      </c>
      <c r="M9811" s="289" t="s">
        <v>21788</v>
      </c>
      <c r="N9811" s="289" t="s">
        <v>743</v>
      </c>
      <c r="O9811" s="289" t="s">
        <v>498</v>
      </c>
      <c r="P9811" s="289" t="str">
        <f>VLOOKUP(CAT_Details[[#This Row],[Delivery Bp Customer Code]],Table6[],2,0)</f>
        <v>DK-BM01</v>
      </c>
    </row>
    <row r="9812" spans="1:16" x14ac:dyDescent="0.25">
      <c r="A9812" s="289" t="s">
        <v>278</v>
      </c>
      <c r="B9812">
        <v>13</v>
      </c>
      <c r="C9812">
        <v>3862.04</v>
      </c>
      <c r="D9812">
        <v>5.2</v>
      </c>
      <c r="E9812" s="289" t="s">
        <v>21800</v>
      </c>
      <c r="F9812">
        <v>5016661798</v>
      </c>
      <c r="G9812" s="276">
        <v>45853</v>
      </c>
      <c r="H9812">
        <v>20250707756938</v>
      </c>
      <c r="I9812">
        <v>6.24</v>
      </c>
      <c r="J9812" s="289" t="s">
        <v>280</v>
      </c>
      <c r="K9812" s="289" t="s">
        <v>21801</v>
      </c>
      <c r="L9812" s="289" t="s">
        <v>275</v>
      </c>
      <c r="M9812" s="289" t="s">
        <v>21667</v>
      </c>
      <c r="N9812" s="289" t="s">
        <v>17247</v>
      </c>
      <c r="O9812" s="289" t="s">
        <v>498</v>
      </c>
      <c r="P9812" s="289" t="str">
        <f>VLOOKUP(CAT_Details[[#This Row],[Delivery Bp Customer Code]],Table6[],2,0)</f>
        <v>DK-BM01</v>
      </c>
    </row>
    <row r="9813" spans="1:16" x14ac:dyDescent="0.25">
      <c r="A9813" s="289" t="s">
        <v>278</v>
      </c>
      <c r="B9813">
        <v>3</v>
      </c>
      <c r="C9813">
        <v>1200</v>
      </c>
      <c r="D9813">
        <v>0.6</v>
      </c>
      <c r="E9813" s="289" t="s">
        <v>21802</v>
      </c>
      <c r="F9813">
        <v>5016662247</v>
      </c>
      <c r="G9813" s="276">
        <v>45853</v>
      </c>
      <c r="H9813">
        <v>20250707757366</v>
      </c>
      <c r="I9813">
        <v>1.21</v>
      </c>
      <c r="J9813" s="289" t="s">
        <v>280</v>
      </c>
      <c r="K9813" s="289" t="s">
        <v>21803</v>
      </c>
      <c r="L9813" s="289" t="s">
        <v>275</v>
      </c>
      <c r="M9813" s="289" t="s">
        <v>21804</v>
      </c>
      <c r="N9813" s="289" t="s">
        <v>314</v>
      </c>
      <c r="O9813" s="289" t="s">
        <v>498</v>
      </c>
      <c r="P9813" s="289" t="str">
        <f>VLOOKUP(CAT_Details[[#This Row],[Delivery Bp Customer Code]],Table6[],2,0)</f>
        <v>DK-BM01</v>
      </c>
    </row>
    <row r="9814" spans="1:16" x14ac:dyDescent="0.25">
      <c r="A9814" s="289" t="s">
        <v>278</v>
      </c>
      <c r="B9814">
        <v>10</v>
      </c>
      <c r="C9814">
        <v>2300</v>
      </c>
      <c r="D9814">
        <v>1.67</v>
      </c>
      <c r="E9814" s="289" t="s">
        <v>21805</v>
      </c>
      <c r="F9814">
        <v>5016662329</v>
      </c>
      <c r="G9814" s="276">
        <v>45853</v>
      </c>
      <c r="H9814">
        <v>20250707757031</v>
      </c>
      <c r="I9814">
        <v>2</v>
      </c>
      <c r="J9814" s="289" t="s">
        <v>324</v>
      </c>
      <c r="K9814" s="289" t="s">
        <v>21806</v>
      </c>
      <c r="L9814" s="289" t="s">
        <v>275</v>
      </c>
      <c r="M9814" s="289" t="s">
        <v>21693</v>
      </c>
      <c r="N9814" s="289" t="s">
        <v>928</v>
      </c>
      <c r="O9814" s="289" t="s">
        <v>498</v>
      </c>
      <c r="P9814" s="289" t="str">
        <f>VLOOKUP(CAT_Details[[#This Row],[Delivery Bp Customer Code]],Table6[],2,0)</f>
        <v>DK-BM01</v>
      </c>
    </row>
    <row r="9815" spans="1:16" x14ac:dyDescent="0.25">
      <c r="A9815" s="289" t="s">
        <v>278</v>
      </c>
      <c r="B9815">
        <v>1</v>
      </c>
      <c r="C9815">
        <v>530</v>
      </c>
      <c r="D9815">
        <v>0.4</v>
      </c>
      <c r="E9815" s="289" t="s">
        <v>21807</v>
      </c>
      <c r="F9815">
        <v>5016662432</v>
      </c>
      <c r="G9815" s="276">
        <v>45853</v>
      </c>
      <c r="H9815">
        <v>20250703754935</v>
      </c>
      <c r="I9815">
        <v>0.96</v>
      </c>
      <c r="J9815" s="289" t="s">
        <v>280</v>
      </c>
      <c r="K9815" s="289" t="s">
        <v>21808</v>
      </c>
      <c r="L9815" s="289" t="s">
        <v>275</v>
      </c>
      <c r="M9815" s="289" t="s">
        <v>21767</v>
      </c>
      <c r="N9815" s="289" t="s">
        <v>868</v>
      </c>
      <c r="O9815" s="289" t="s">
        <v>498</v>
      </c>
      <c r="P9815" s="289" t="str">
        <f>VLOOKUP(CAT_Details[[#This Row],[Delivery Bp Customer Code]],Table6[],2,0)</f>
        <v>DK-BM01</v>
      </c>
    </row>
    <row r="9816" spans="1:16" x14ac:dyDescent="0.25">
      <c r="A9816" s="289" t="s">
        <v>75</v>
      </c>
      <c r="B9816">
        <v>2</v>
      </c>
      <c r="C9816">
        <v>17</v>
      </c>
      <c r="D9816">
        <v>0.05</v>
      </c>
      <c r="E9816" s="289" t="s">
        <v>21809</v>
      </c>
      <c r="F9816">
        <v>5016661843</v>
      </c>
      <c r="G9816" s="276">
        <v>45853</v>
      </c>
      <c r="H9816">
        <v>20250708758027</v>
      </c>
      <c r="I9816">
        <v>1.2E-2</v>
      </c>
      <c r="J9816" s="289" t="s">
        <v>324</v>
      </c>
      <c r="K9816" s="289" t="s">
        <v>21810</v>
      </c>
      <c r="L9816" s="289" t="s">
        <v>275</v>
      </c>
      <c r="M9816" s="289" t="s">
        <v>21797</v>
      </c>
      <c r="N9816" s="289" t="s">
        <v>15858</v>
      </c>
      <c r="O9816" s="289" t="s">
        <v>2173</v>
      </c>
      <c r="P9816" s="289" t="str">
        <f>VLOOKUP(CAT_Details[[#This Row],[Delivery Bp Customer Code]],Table6[],2,0)</f>
        <v>OYL1</v>
      </c>
    </row>
    <row r="9817" spans="1:16" x14ac:dyDescent="0.25">
      <c r="A9817" s="289" t="s">
        <v>17052</v>
      </c>
      <c r="B9817">
        <v>2</v>
      </c>
      <c r="C9817">
        <v>520</v>
      </c>
      <c r="D9817">
        <v>0.8</v>
      </c>
      <c r="E9817" s="289" t="s">
        <v>21811</v>
      </c>
      <c r="F9817">
        <v>5016587479</v>
      </c>
      <c r="G9817" s="276">
        <v>45853</v>
      </c>
      <c r="H9817">
        <v>20250630752019</v>
      </c>
      <c r="I9817">
        <v>0.65200000000000002</v>
      </c>
      <c r="J9817" s="289" t="s">
        <v>438</v>
      </c>
      <c r="K9817" s="289" t="s">
        <v>21812</v>
      </c>
      <c r="L9817" s="289" t="s">
        <v>280</v>
      </c>
      <c r="M9817" s="289" t="s">
        <v>21291</v>
      </c>
      <c r="N9817" s="289" t="s">
        <v>21813</v>
      </c>
      <c r="O9817" s="289" t="s">
        <v>18284</v>
      </c>
      <c r="P9817" s="289">
        <f>VLOOKUP(CAT_Details[[#This Row],[Delivery Bp Customer Code]],Table6[],2,0)</f>
        <v>3705</v>
      </c>
    </row>
    <row r="9818" spans="1:16" x14ac:dyDescent="0.25">
      <c r="A9818" s="289" t="s">
        <v>17052</v>
      </c>
      <c r="B9818">
        <v>1</v>
      </c>
      <c r="C9818">
        <v>8.67</v>
      </c>
      <c r="D9818">
        <v>7.0000000000000007E-2</v>
      </c>
      <c r="E9818" s="289" t="s">
        <v>21814</v>
      </c>
      <c r="F9818">
        <v>5016616791</v>
      </c>
      <c r="G9818" s="276">
        <v>45853</v>
      </c>
      <c r="H9818">
        <v>20250702754055</v>
      </c>
      <c r="I9818">
        <v>2.5000000000000001E-2</v>
      </c>
      <c r="J9818" s="289" t="s">
        <v>764</v>
      </c>
      <c r="K9818" s="289" t="s">
        <v>21815</v>
      </c>
      <c r="L9818" s="289" t="s">
        <v>280</v>
      </c>
      <c r="M9818" s="289" t="s">
        <v>21746</v>
      </c>
      <c r="N9818" s="289" t="s">
        <v>766</v>
      </c>
      <c r="O9818" s="289" t="s">
        <v>18284</v>
      </c>
      <c r="P9818" s="289">
        <f>VLOOKUP(CAT_Details[[#This Row],[Delivery Bp Customer Code]],Table6[],2,0)</f>
        <v>3705</v>
      </c>
    </row>
    <row r="9819" spans="1:16" x14ac:dyDescent="0.25">
      <c r="A9819" s="289" t="s">
        <v>17052</v>
      </c>
      <c r="B9819">
        <v>3</v>
      </c>
      <c r="C9819">
        <v>45</v>
      </c>
      <c r="D9819">
        <v>0.3</v>
      </c>
      <c r="E9819" s="289" t="s">
        <v>21816</v>
      </c>
      <c r="F9819">
        <v>5016633465</v>
      </c>
      <c r="G9819" s="276">
        <v>45853</v>
      </c>
      <c r="H9819">
        <v>20250703754753</v>
      </c>
      <c r="I9819">
        <v>0.216</v>
      </c>
      <c r="J9819" s="289" t="s">
        <v>438</v>
      </c>
      <c r="K9819" s="289" t="s">
        <v>21817</v>
      </c>
      <c r="L9819" s="289" t="s">
        <v>280</v>
      </c>
      <c r="M9819" s="289" t="s">
        <v>21818</v>
      </c>
      <c r="N9819" s="289" t="s">
        <v>21012</v>
      </c>
      <c r="O9819" s="289" t="s">
        <v>18284</v>
      </c>
      <c r="P9819" s="289">
        <f>VLOOKUP(CAT_Details[[#This Row],[Delivery Bp Customer Code]],Table6[],2,0)</f>
        <v>3705</v>
      </c>
    </row>
    <row r="9820" spans="1:16" x14ac:dyDescent="0.25">
      <c r="A9820" s="289" t="s">
        <v>17052</v>
      </c>
      <c r="B9820">
        <v>1</v>
      </c>
      <c r="C9820">
        <v>1</v>
      </c>
      <c r="D9820">
        <v>0.03</v>
      </c>
      <c r="E9820" s="289" t="s">
        <v>21819</v>
      </c>
      <c r="F9820">
        <v>5016646797</v>
      </c>
      <c r="G9820" s="276">
        <v>45853</v>
      </c>
      <c r="H9820">
        <v>20250702753567</v>
      </c>
      <c r="I9820">
        <v>6.0000000000000001E-3</v>
      </c>
      <c r="J9820" s="289" t="s">
        <v>345</v>
      </c>
      <c r="K9820" s="289" t="s">
        <v>21820</v>
      </c>
      <c r="L9820" s="289" t="s">
        <v>280</v>
      </c>
      <c r="M9820" s="289" t="s">
        <v>21821</v>
      </c>
      <c r="N9820" s="289" t="s">
        <v>3082</v>
      </c>
      <c r="O9820" s="289" t="s">
        <v>18284</v>
      </c>
      <c r="P9820" s="289">
        <f>VLOOKUP(CAT_Details[[#This Row],[Delivery Bp Customer Code]],Table6[],2,0)</f>
        <v>3705</v>
      </c>
    </row>
    <row r="9821" spans="1:16" x14ac:dyDescent="0.25">
      <c r="A9821" s="289" t="s">
        <v>17052</v>
      </c>
      <c r="B9821">
        <v>6</v>
      </c>
      <c r="C9821">
        <v>690</v>
      </c>
      <c r="D9821">
        <v>2.4</v>
      </c>
      <c r="E9821" s="289" t="s">
        <v>21822</v>
      </c>
      <c r="F9821">
        <v>5016647478</v>
      </c>
      <c r="G9821" s="276">
        <v>45853</v>
      </c>
      <c r="H9821">
        <v>20250707756694</v>
      </c>
      <c r="I9821">
        <v>8.64</v>
      </c>
      <c r="J9821" s="289" t="s">
        <v>345</v>
      </c>
      <c r="K9821" s="289" t="s">
        <v>21823</v>
      </c>
      <c r="L9821" s="289" t="s">
        <v>280</v>
      </c>
      <c r="M9821" s="289" t="s">
        <v>21824</v>
      </c>
      <c r="N9821" s="289" t="s">
        <v>512</v>
      </c>
      <c r="O9821" s="289" t="s">
        <v>18284</v>
      </c>
      <c r="P9821" s="289">
        <f>VLOOKUP(CAT_Details[[#This Row],[Delivery Bp Customer Code]],Table6[],2,0)</f>
        <v>3705</v>
      </c>
    </row>
    <row r="9822" spans="1:16" x14ac:dyDescent="0.25">
      <c r="A9822" s="289" t="s">
        <v>17052</v>
      </c>
      <c r="B9822">
        <v>4</v>
      </c>
      <c r="C9822">
        <v>9</v>
      </c>
      <c r="D9822">
        <v>0.32</v>
      </c>
      <c r="E9822" s="289" t="s">
        <v>21825</v>
      </c>
      <c r="F9822">
        <v>5016661690</v>
      </c>
      <c r="G9822" s="276">
        <v>45853</v>
      </c>
      <c r="H9822">
        <v>20250703755319</v>
      </c>
      <c r="I9822">
        <v>0.18099999999999999</v>
      </c>
      <c r="J9822" s="289" t="s">
        <v>275</v>
      </c>
      <c r="K9822" s="289" t="s">
        <v>21826</v>
      </c>
      <c r="L9822" s="289" t="s">
        <v>280</v>
      </c>
      <c r="M9822" s="289" t="s">
        <v>21688</v>
      </c>
      <c r="N9822" s="289" t="s">
        <v>19164</v>
      </c>
      <c r="O9822" s="289" t="s">
        <v>18284</v>
      </c>
      <c r="P9822" s="289">
        <f>VLOOKUP(CAT_Details[[#This Row],[Delivery Bp Customer Code]],Table6[],2,0)</f>
        <v>3705</v>
      </c>
    </row>
    <row r="9823" spans="1:16" x14ac:dyDescent="0.25">
      <c r="A9823" s="289" t="s">
        <v>17052</v>
      </c>
      <c r="B9823">
        <v>1</v>
      </c>
      <c r="C9823">
        <v>200</v>
      </c>
      <c r="D9823">
        <v>0.5</v>
      </c>
      <c r="E9823" s="289" t="s">
        <v>21827</v>
      </c>
      <c r="F9823">
        <v>5016661832</v>
      </c>
      <c r="G9823" s="276">
        <v>45853</v>
      </c>
      <c r="H9823">
        <v>20250704756379</v>
      </c>
      <c r="I9823">
        <v>1.2</v>
      </c>
      <c r="J9823" s="289" t="s">
        <v>275</v>
      </c>
      <c r="K9823" s="289" t="s">
        <v>21828</v>
      </c>
      <c r="L9823" s="289" t="s">
        <v>280</v>
      </c>
      <c r="M9823" s="289" t="s">
        <v>21829</v>
      </c>
      <c r="N9823" s="289" t="s">
        <v>19305</v>
      </c>
      <c r="O9823" s="289" t="s">
        <v>18284</v>
      </c>
      <c r="P9823" s="289">
        <f>VLOOKUP(CAT_Details[[#This Row],[Delivery Bp Customer Code]],Table6[],2,0)</f>
        <v>3705</v>
      </c>
    </row>
    <row r="9824" spans="1:16" x14ac:dyDescent="0.25">
      <c r="A9824" s="289" t="s">
        <v>17052</v>
      </c>
      <c r="B9824">
        <v>1</v>
      </c>
      <c r="C9824">
        <v>4</v>
      </c>
      <c r="D9824">
        <v>0.03</v>
      </c>
      <c r="E9824" s="289" t="s">
        <v>21830</v>
      </c>
      <c r="F9824">
        <v>5016661943</v>
      </c>
      <c r="G9824" s="276">
        <v>45853</v>
      </c>
      <c r="H9824">
        <v>20250707756873</v>
      </c>
      <c r="I9824">
        <v>1.2E-2</v>
      </c>
      <c r="J9824" s="289" t="s">
        <v>275</v>
      </c>
      <c r="K9824" s="289" t="s">
        <v>21831</v>
      </c>
      <c r="L9824" s="289" t="s">
        <v>280</v>
      </c>
      <c r="M9824" s="289" t="s">
        <v>21688</v>
      </c>
      <c r="N9824" s="289" t="s">
        <v>18412</v>
      </c>
      <c r="O9824" s="289" t="s">
        <v>18284</v>
      </c>
      <c r="P9824" s="289">
        <f>VLOOKUP(CAT_Details[[#This Row],[Delivery Bp Customer Code]],Table6[],2,0)</f>
        <v>3705</v>
      </c>
    </row>
    <row r="9825" spans="1:16" x14ac:dyDescent="0.25">
      <c r="A9825" s="289" t="s">
        <v>17052</v>
      </c>
      <c r="B9825">
        <v>1</v>
      </c>
      <c r="C9825">
        <v>235</v>
      </c>
      <c r="D9825">
        <v>0.4</v>
      </c>
      <c r="E9825" s="289" t="s">
        <v>21832</v>
      </c>
      <c r="F9825">
        <v>5016661979</v>
      </c>
      <c r="G9825" s="276">
        <v>45853</v>
      </c>
      <c r="H9825">
        <v>20250708757698</v>
      </c>
      <c r="I9825">
        <v>0.57599999999999996</v>
      </c>
      <c r="J9825" s="289" t="s">
        <v>302</v>
      </c>
      <c r="K9825" s="289" t="s">
        <v>21833</v>
      </c>
      <c r="L9825" s="289" t="s">
        <v>280</v>
      </c>
      <c r="M9825" s="289" t="s">
        <v>21654</v>
      </c>
      <c r="N9825" s="289" t="s">
        <v>18394</v>
      </c>
      <c r="O9825" s="289" t="s">
        <v>18284</v>
      </c>
      <c r="P9825" s="289">
        <f>VLOOKUP(CAT_Details[[#This Row],[Delivery Bp Customer Code]],Table6[],2,0)</f>
        <v>3705</v>
      </c>
    </row>
    <row r="9826" spans="1:16" x14ac:dyDescent="0.25">
      <c r="A9826" s="289" t="s">
        <v>17052</v>
      </c>
      <c r="B9826">
        <v>1</v>
      </c>
      <c r="C9826">
        <v>3</v>
      </c>
      <c r="D9826">
        <v>0.03</v>
      </c>
      <c r="E9826" s="289" t="s">
        <v>21832</v>
      </c>
      <c r="F9826">
        <v>5016661980</v>
      </c>
      <c r="G9826" s="276">
        <v>45853</v>
      </c>
      <c r="H9826">
        <v>20250708757696</v>
      </c>
      <c r="I9826">
        <v>1.0999999999999999E-2</v>
      </c>
      <c r="J9826" s="289" t="s">
        <v>302</v>
      </c>
      <c r="K9826" s="289" t="s">
        <v>21834</v>
      </c>
      <c r="L9826" s="289" t="s">
        <v>280</v>
      </c>
      <c r="M9826" s="289" t="s">
        <v>21654</v>
      </c>
      <c r="N9826" s="289" t="s">
        <v>18394</v>
      </c>
      <c r="O9826" s="289" t="s">
        <v>18284</v>
      </c>
      <c r="P9826" s="289">
        <f>VLOOKUP(CAT_Details[[#This Row],[Delivery Bp Customer Code]],Table6[],2,0)</f>
        <v>3705</v>
      </c>
    </row>
    <row r="9827" spans="1:16" x14ac:dyDescent="0.25">
      <c r="A9827" s="289" t="s">
        <v>17052</v>
      </c>
      <c r="B9827">
        <v>6</v>
      </c>
      <c r="C9827">
        <v>1188</v>
      </c>
      <c r="D9827">
        <v>2.6</v>
      </c>
      <c r="E9827" s="289" t="s">
        <v>21835</v>
      </c>
      <c r="F9827">
        <v>5016662009</v>
      </c>
      <c r="G9827" s="276">
        <v>45853</v>
      </c>
      <c r="H9827">
        <v>20250708757901</v>
      </c>
      <c r="I9827">
        <v>6.2880000000000003</v>
      </c>
      <c r="J9827" s="289" t="s">
        <v>275</v>
      </c>
      <c r="K9827" s="289" t="s">
        <v>21836</v>
      </c>
      <c r="L9827" s="289" t="s">
        <v>280</v>
      </c>
      <c r="M9827" s="289" t="s">
        <v>21829</v>
      </c>
      <c r="N9827" s="289" t="s">
        <v>19150</v>
      </c>
      <c r="O9827" s="289" t="s">
        <v>18284</v>
      </c>
      <c r="P9827" s="289">
        <f>VLOOKUP(CAT_Details[[#This Row],[Delivery Bp Customer Code]],Table6[],2,0)</f>
        <v>3705</v>
      </c>
    </row>
    <row r="9828" spans="1:16" x14ac:dyDescent="0.25">
      <c r="A9828" s="289" t="s">
        <v>17052</v>
      </c>
      <c r="B9828">
        <v>6</v>
      </c>
      <c r="C9828">
        <v>1560</v>
      </c>
      <c r="D9828">
        <v>2.4</v>
      </c>
      <c r="E9828" s="289" t="s">
        <v>21837</v>
      </c>
      <c r="F9828">
        <v>5016662027</v>
      </c>
      <c r="G9828" s="276">
        <v>45853</v>
      </c>
      <c r="H9828">
        <v>20250707757413</v>
      </c>
      <c r="I9828">
        <v>5.76</v>
      </c>
      <c r="J9828" s="289" t="s">
        <v>275</v>
      </c>
      <c r="K9828" s="289" t="s">
        <v>21838</v>
      </c>
      <c r="L9828" s="289" t="s">
        <v>280</v>
      </c>
      <c r="M9828" s="289" t="s">
        <v>21688</v>
      </c>
      <c r="N9828" s="289" t="s">
        <v>19153</v>
      </c>
      <c r="O9828" s="289" t="s">
        <v>18284</v>
      </c>
      <c r="P9828" s="289">
        <f>VLOOKUP(CAT_Details[[#This Row],[Delivery Bp Customer Code]],Table6[],2,0)</f>
        <v>3705</v>
      </c>
    </row>
    <row r="9829" spans="1:16" x14ac:dyDescent="0.25">
      <c r="A9829" s="289" t="s">
        <v>17052</v>
      </c>
      <c r="B9829">
        <v>13</v>
      </c>
      <c r="C9829">
        <v>986.3</v>
      </c>
      <c r="D9829">
        <v>4.05</v>
      </c>
      <c r="E9829" s="289" t="s">
        <v>21839</v>
      </c>
      <c r="F9829">
        <v>5016662344</v>
      </c>
      <c r="G9829" s="276">
        <v>45853</v>
      </c>
      <c r="H9829">
        <v>20250708758075</v>
      </c>
      <c r="I9829">
        <v>5.6909999999999998</v>
      </c>
      <c r="J9829" s="289" t="s">
        <v>275</v>
      </c>
      <c r="K9829" s="289" t="s">
        <v>21840</v>
      </c>
      <c r="L9829" s="289" t="s">
        <v>280</v>
      </c>
      <c r="M9829" s="289" t="s">
        <v>21688</v>
      </c>
      <c r="N9829" s="289" t="s">
        <v>19156</v>
      </c>
      <c r="O9829" s="289" t="s">
        <v>18284</v>
      </c>
      <c r="P9829" s="289">
        <f>VLOOKUP(CAT_Details[[#This Row],[Delivery Bp Customer Code]],Table6[],2,0)</f>
        <v>3705</v>
      </c>
    </row>
    <row r="9830" spans="1:16" x14ac:dyDescent="0.25">
      <c r="A9830" s="289" t="s">
        <v>3329</v>
      </c>
      <c r="B9830">
        <v>1</v>
      </c>
      <c r="C9830">
        <v>45</v>
      </c>
      <c r="D9830">
        <v>0.2</v>
      </c>
      <c r="E9830" s="289" t="s">
        <v>21841</v>
      </c>
      <c r="F9830">
        <v>5016632837</v>
      </c>
      <c r="G9830" s="276">
        <v>45853</v>
      </c>
      <c r="H9830">
        <v>20250701752771</v>
      </c>
      <c r="I9830">
        <v>0.48</v>
      </c>
      <c r="J9830" s="289" t="s">
        <v>324</v>
      </c>
      <c r="K9830" s="289" t="s">
        <v>21842</v>
      </c>
      <c r="L9830" s="289" t="s">
        <v>275</v>
      </c>
      <c r="M9830" s="289" t="s">
        <v>21843</v>
      </c>
      <c r="N9830" s="289" t="s">
        <v>375</v>
      </c>
      <c r="O9830" s="289" t="s">
        <v>3332</v>
      </c>
      <c r="P9830" s="289">
        <f>VLOOKUP(CAT_Details[[#This Row],[Delivery Bp Customer Code]],Table6[],2,0)</f>
        <v>3402</v>
      </c>
    </row>
    <row r="9831" spans="1:16" x14ac:dyDescent="0.25">
      <c r="A9831" s="289" t="s">
        <v>3329</v>
      </c>
      <c r="B9831">
        <v>1</v>
      </c>
      <c r="C9831">
        <v>125</v>
      </c>
      <c r="D9831">
        <v>0.4</v>
      </c>
      <c r="E9831" s="289" t="s">
        <v>21798</v>
      </c>
      <c r="F9831">
        <v>5016661754</v>
      </c>
      <c r="G9831" s="276">
        <v>45853</v>
      </c>
      <c r="H9831">
        <v>20250707756869</v>
      </c>
      <c r="I9831">
        <v>0.57599999999999996</v>
      </c>
      <c r="J9831" s="289" t="s">
        <v>350</v>
      </c>
      <c r="K9831" s="289" t="s">
        <v>21844</v>
      </c>
      <c r="L9831" s="289" t="s">
        <v>275</v>
      </c>
      <c r="M9831" s="289" t="s">
        <v>21788</v>
      </c>
      <c r="N9831" s="289" t="s">
        <v>743</v>
      </c>
      <c r="O9831" s="289" t="s">
        <v>3332</v>
      </c>
      <c r="P9831" s="289">
        <f>VLOOKUP(CAT_Details[[#This Row],[Delivery Bp Customer Code]],Table6[],2,0)</f>
        <v>3402</v>
      </c>
    </row>
    <row r="9832" spans="1:16" x14ac:dyDescent="0.25">
      <c r="A9832" s="289" t="s">
        <v>3329</v>
      </c>
      <c r="B9832">
        <v>10</v>
      </c>
      <c r="C9832">
        <v>3460</v>
      </c>
      <c r="D9832">
        <v>4</v>
      </c>
      <c r="E9832" s="289" t="s">
        <v>21845</v>
      </c>
      <c r="F9832">
        <v>5016661788</v>
      </c>
      <c r="G9832" s="276">
        <v>45853</v>
      </c>
      <c r="H9832">
        <v>20250709758825</v>
      </c>
      <c r="I9832">
        <v>9.6</v>
      </c>
      <c r="J9832" s="289" t="s">
        <v>350</v>
      </c>
      <c r="K9832" s="289" t="s">
        <v>21846</v>
      </c>
      <c r="L9832" s="289" t="s">
        <v>275</v>
      </c>
      <c r="M9832" s="289" t="s">
        <v>21788</v>
      </c>
      <c r="N9832" s="289" t="s">
        <v>4421</v>
      </c>
      <c r="O9832" s="289" t="s">
        <v>3332</v>
      </c>
      <c r="P9832" s="289">
        <f>VLOOKUP(CAT_Details[[#This Row],[Delivery Bp Customer Code]],Table6[],2,0)</f>
        <v>3402</v>
      </c>
    </row>
    <row r="9833" spans="1:16" x14ac:dyDescent="0.25">
      <c r="A9833" s="289" t="s">
        <v>3329</v>
      </c>
      <c r="B9833">
        <v>11</v>
      </c>
      <c r="C9833">
        <v>1440</v>
      </c>
      <c r="D9833">
        <v>4.4000000000000004</v>
      </c>
      <c r="E9833" s="289" t="s">
        <v>21847</v>
      </c>
      <c r="F9833">
        <v>5016661995</v>
      </c>
      <c r="G9833" s="276">
        <v>45853</v>
      </c>
      <c r="H9833">
        <v>20250707756683</v>
      </c>
      <c r="I9833">
        <v>10.56</v>
      </c>
      <c r="J9833" s="289" t="s">
        <v>324</v>
      </c>
      <c r="K9833" s="289" t="s">
        <v>21848</v>
      </c>
      <c r="L9833" s="289" t="s">
        <v>275</v>
      </c>
      <c r="M9833" s="289" t="s">
        <v>21797</v>
      </c>
      <c r="N9833" s="289" t="s">
        <v>5660</v>
      </c>
      <c r="O9833" s="289" t="s">
        <v>3332</v>
      </c>
      <c r="P9833" s="289">
        <f>VLOOKUP(CAT_Details[[#This Row],[Delivery Bp Customer Code]],Table6[],2,0)</f>
        <v>3402</v>
      </c>
    </row>
    <row r="9834" spans="1:16" x14ac:dyDescent="0.25">
      <c r="A9834" s="289" t="s">
        <v>3329</v>
      </c>
      <c r="B9834">
        <v>3</v>
      </c>
      <c r="C9834">
        <v>585</v>
      </c>
      <c r="D9834">
        <v>1.2</v>
      </c>
      <c r="E9834" s="289" t="s">
        <v>21849</v>
      </c>
      <c r="F9834">
        <v>5016662125</v>
      </c>
      <c r="G9834" s="276">
        <v>45853</v>
      </c>
      <c r="H9834">
        <v>20250708757670</v>
      </c>
      <c r="I9834">
        <v>1.008</v>
      </c>
      <c r="J9834" s="289" t="s">
        <v>324</v>
      </c>
      <c r="K9834" s="289" t="s">
        <v>21850</v>
      </c>
      <c r="L9834" s="289" t="s">
        <v>275</v>
      </c>
      <c r="M9834" s="289" t="s">
        <v>21797</v>
      </c>
      <c r="N9834" s="289" t="s">
        <v>3986</v>
      </c>
      <c r="O9834" s="289" t="s">
        <v>3332</v>
      </c>
      <c r="P9834" s="289">
        <f>VLOOKUP(CAT_Details[[#This Row],[Delivery Bp Customer Code]],Table6[],2,0)</f>
        <v>3402</v>
      </c>
    </row>
    <row r="9835" spans="1:16" x14ac:dyDescent="0.25">
      <c r="A9835" s="289" t="s">
        <v>3329</v>
      </c>
      <c r="B9835">
        <v>2</v>
      </c>
      <c r="C9835">
        <v>580</v>
      </c>
      <c r="D9835">
        <v>0.76</v>
      </c>
      <c r="E9835" s="289" t="s">
        <v>21851</v>
      </c>
      <c r="F9835">
        <v>5016662364</v>
      </c>
      <c r="G9835" s="276">
        <v>45853</v>
      </c>
      <c r="H9835">
        <v>20250708758164</v>
      </c>
      <c r="I9835">
        <v>1.55</v>
      </c>
      <c r="J9835" s="289" t="s">
        <v>350</v>
      </c>
      <c r="K9835" s="289" t="s">
        <v>21852</v>
      </c>
      <c r="L9835" s="289" t="s">
        <v>275</v>
      </c>
      <c r="M9835" s="289" t="s">
        <v>21423</v>
      </c>
      <c r="N9835" s="289" t="s">
        <v>5657</v>
      </c>
      <c r="O9835" s="289" t="s">
        <v>3332</v>
      </c>
      <c r="P9835" s="289">
        <f>VLOOKUP(CAT_Details[[#This Row],[Delivery Bp Customer Code]],Table6[],2,0)</f>
        <v>3402</v>
      </c>
    </row>
    <row r="9836" spans="1:16" x14ac:dyDescent="0.25">
      <c r="A9836" s="289" t="s">
        <v>3329</v>
      </c>
      <c r="B9836">
        <v>1</v>
      </c>
      <c r="C9836">
        <v>12.5</v>
      </c>
      <c r="D9836">
        <v>0.04</v>
      </c>
      <c r="E9836" s="289" t="s">
        <v>21853</v>
      </c>
      <c r="F9836">
        <v>5016662442</v>
      </c>
      <c r="G9836" s="276">
        <v>45853</v>
      </c>
      <c r="H9836">
        <v>20250708758361</v>
      </c>
      <c r="I9836">
        <v>1.2999999999999999E-2</v>
      </c>
      <c r="J9836" s="289" t="s">
        <v>350</v>
      </c>
      <c r="K9836" s="289" t="s">
        <v>21854</v>
      </c>
      <c r="L9836" s="289" t="s">
        <v>275</v>
      </c>
      <c r="M9836" s="289" t="s">
        <v>21788</v>
      </c>
      <c r="N9836" s="289" t="s">
        <v>3809</v>
      </c>
      <c r="O9836" s="289" t="s">
        <v>3332</v>
      </c>
      <c r="P9836" s="289">
        <f>VLOOKUP(CAT_Details[[#This Row],[Delivery Bp Customer Code]],Table6[],2,0)</f>
        <v>3402</v>
      </c>
    </row>
    <row r="9837" spans="1:16" x14ac:dyDescent="0.25">
      <c r="A9837" s="289" t="s">
        <v>14512</v>
      </c>
      <c r="B9837">
        <v>12</v>
      </c>
      <c r="C9837">
        <v>11316</v>
      </c>
      <c r="D9837">
        <v>5.4</v>
      </c>
      <c r="E9837" s="289" t="s">
        <v>21855</v>
      </c>
      <c r="F9837">
        <v>5016701460</v>
      </c>
      <c r="G9837" s="276">
        <v>45853</v>
      </c>
      <c r="I9837">
        <v>10.368</v>
      </c>
      <c r="J9837" s="289" t="s">
        <v>350</v>
      </c>
      <c r="K9837" s="289" t="s">
        <v>21856</v>
      </c>
      <c r="L9837" s="289" t="s">
        <v>273</v>
      </c>
      <c r="M9837" s="289" t="s">
        <v>21857</v>
      </c>
      <c r="N9837" s="289" t="s">
        <v>21858</v>
      </c>
      <c r="O9837" s="289" t="s">
        <v>14517</v>
      </c>
      <c r="P9837" s="289" t="str">
        <f>VLOOKUP(CAT_Details[[#This Row],[Delivery Bp Customer Code]],Table6[],2,0)</f>
        <v>No Loc</v>
      </c>
    </row>
    <row r="9838" spans="1:16" x14ac:dyDescent="0.25">
      <c r="A9838" s="289" t="s">
        <v>76</v>
      </c>
      <c r="B9838">
        <v>1</v>
      </c>
      <c r="C9838">
        <v>85</v>
      </c>
      <c r="D9838">
        <v>0.4</v>
      </c>
      <c r="E9838" s="289" t="s">
        <v>21841</v>
      </c>
      <c r="F9838">
        <v>5016632839</v>
      </c>
      <c r="G9838" s="276">
        <v>45853</v>
      </c>
      <c r="H9838">
        <v>20250704756268</v>
      </c>
      <c r="I9838">
        <v>0.96</v>
      </c>
      <c r="J9838" s="289" t="s">
        <v>324</v>
      </c>
      <c r="K9838" s="289" t="s">
        <v>21859</v>
      </c>
      <c r="L9838" s="289" t="s">
        <v>275</v>
      </c>
      <c r="M9838" s="289" t="s">
        <v>21797</v>
      </c>
      <c r="N9838" s="289" t="s">
        <v>375</v>
      </c>
      <c r="O9838" s="289" t="s">
        <v>16049</v>
      </c>
      <c r="P9838" s="289" t="str">
        <f>VLOOKUP(CAT_Details[[#This Row],[Delivery Bp Customer Code]],Table6[],2,0)</f>
        <v>MZ02</v>
      </c>
    </row>
    <row r="9839" spans="1:16" x14ac:dyDescent="0.25">
      <c r="A9839" s="289" t="s">
        <v>76</v>
      </c>
      <c r="B9839">
        <v>5</v>
      </c>
      <c r="C9839">
        <v>415</v>
      </c>
      <c r="D9839">
        <v>2</v>
      </c>
      <c r="E9839" s="289" t="s">
        <v>21860</v>
      </c>
      <c r="F9839">
        <v>5016661649</v>
      </c>
      <c r="G9839" s="276">
        <v>45853</v>
      </c>
      <c r="H9839">
        <v>20250707756837</v>
      </c>
      <c r="I9839">
        <v>4.8479999999999999</v>
      </c>
      <c r="J9839" s="289" t="s">
        <v>350</v>
      </c>
      <c r="K9839" s="289" t="s">
        <v>21861</v>
      </c>
      <c r="L9839" s="289" t="s">
        <v>275</v>
      </c>
      <c r="M9839" s="289" t="s">
        <v>21788</v>
      </c>
      <c r="N9839" s="289" t="s">
        <v>690</v>
      </c>
      <c r="O9839" s="289" t="s">
        <v>16049</v>
      </c>
      <c r="P9839" s="289" t="str">
        <f>VLOOKUP(CAT_Details[[#This Row],[Delivery Bp Customer Code]],Table6[],2,0)</f>
        <v>MZ02</v>
      </c>
    </row>
    <row r="9840" spans="1:16" x14ac:dyDescent="0.25">
      <c r="A9840" s="289" t="s">
        <v>76</v>
      </c>
      <c r="B9840">
        <v>3</v>
      </c>
      <c r="C9840">
        <v>212</v>
      </c>
      <c r="D9840">
        <v>0.49</v>
      </c>
      <c r="E9840" s="289" t="s">
        <v>21862</v>
      </c>
      <c r="F9840">
        <v>5016662225</v>
      </c>
      <c r="G9840" s="276">
        <v>45853</v>
      </c>
      <c r="H9840">
        <v>20250708758072</v>
      </c>
      <c r="I9840">
        <v>0.90600000000000003</v>
      </c>
      <c r="J9840" s="289" t="s">
        <v>350</v>
      </c>
      <c r="K9840" s="289" t="s">
        <v>21863</v>
      </c>
      <c r="L9840" s="289" t="s">
        <v>275</v>
      </c>
      <c r="M9840" s="289" t="s">
        <v>21864</v>
      </c>
      <c r="N9840" s="289" t="s">
        <v>378</v>
      </c>
      <c r="O9840" s="289" t="s">
        <v>16049</v>
      </c>
      <c r="P9840" s="289" t="str">
        <f>VLOOKUP(CAT_Details[[#This Row],[Delivery Bp Customer Code]],Table6[],2,0)</f>
        <v>MZ02</v>
      </c>
    </row>
    <row r="9841" spans="1:16" x14ac:dyDescent="0.25">
      <c r="A9841" s="289" t="s">
        <v>285</v>
      </c>
      <c r="B9841">
        <v>3</v>
      </c>
      <c r="C9841">
        <v>1008</v>
      </c>
      <c r="D9841">
        <v>1.5</v>
      </c>
      <c r="E9841" s="289" t="s">
        <v>21865</v>
      </c>
      <c r="F9841">
        <v>5016632573</v>
      </c>
      <c r="G9841" s="276">
        <v>45853</v>
      </c>
      <c r="H9841">
        <v>20250704756199</v>
      </c>
      <c r="I9841">
        <v>3.3010000000000002</v>
      </c>
      <c r="J9841" s="289" t="s">
        <v>401</v>
      </c>
      <c r="K9841" s="289" t="s">
        <v>21866</v>
      </c>
      <c r="L9841" s="289" t="s">
        <v>275</v>
      </c>
      <c r="M9841" s="289" t="s">
        <v>21739</v>
      </c>
      <c r="N9841" s="289" t="s">
        <v>16659</v>
      </c>
      <c r="O9841" s="289" t="s">
        <v>291</v>
      </c>
      <c r="P9841" s="289" t="str">
        <f>VLOOKUP(CAT_Details[[#This Row],[Delivery Bp Customer Code]],Table6[],2,0)</f>
        <v>DX01-L5</v>
      </c>
    </row>
    <row r="9842" spans="1:16" x14ac:dyDescent="0.25">
      <c r="A9842" s="289" t="s">
        <v>285</v>
      </c>
      <c r="B9842">
        <v>5</v>
      </c>
      <c r="C9842">
        <v>588</v>
      </c>
      <c r="D9842">
        <v>2</v>
      </c>
      <c r="E9842" s="289" t="s">
        <v>21841</v>
      </c>
      <c r="F9842">
        <v>5016632836</v>
      </c>
      <c r="G9842" s="276">
        <v>45853</v>
      </c>
      <c r="H9842">
        <v>20250701752768</v>
      </c>
      <c r="I9842">
        <v>4.8</v>
      </c>
      <c r="J9842" s="289" t="s">
        <v>324</v>
      </c>
      <c r="K9842" s="289" t="s">
        <v>21867</v>
      </c>
      <c r="L9842" s="289" t="s">
        <v>275</v>
      </c>
      <c r="M9842" s="289" t="s">
        <v>21797</v>
      </c>
      <c r="N9842" s="289" t="s">
        <v>375</v>
      </c>
      <c r="O9842" s="289" t="s">
        <v>291</v>
      </c>
      <c r="P9842" s="289" t="str">
        <f>VLOOKUP(CAT_Details[[#This Row],[Delivery Bp Customer Code]],Table6[],2,0)</f>
        <v>DX01-L5</v>
      </c>
    </row>
    <row r="9843" spans="1:16" x14ac:dyDescent="0.25">
      <c r="A9843" s="289" t="s">
        <v>285</v>
      </c>
      <c r="B9843">
        <v>11</v>
      </c>
      <c r="C9843">
        <v>5515</v>
      </c>
      <c r="D9843">
        <v>4.2</v>
      </c>
      <c r="E9843" s="289" t="s">
        <v>21868</v>
      </c>
      <c r="F9843">
        <v>5016646860</v>
      </c>
      <c r="G9843" s="276">
        <v>45853</v>
      </c>
      <c r="H9843">
        <v>20250707756729</v>
      </c>
      <c r="I9843">
        <v>8.4480000000000004</v>
      </c>
      <c r="J9843" s="289" t="s">
        <v>294</v>
      </c>
      <c r="K9843" s="289" t="s">
        <v>21869</v>
      </c>
      <c r="L9843" s="289" t="s">
        <v>275</v>
      </c>
      <c r="M9843" s="289" t="s">
        <v>21870</v>
      </c>
      <c r="N9843" s="289" t="s">
        <v>504</v>
      </c>
      <c r="O9843" s="289" t="s">
        <v>291</v>
      </c>
      <c r="P9843" s="289" t="str">
        <f>VLOOKUP(CAT_Details[[#This Row],[Delivery Bp Customer Code]],Table6[],2,0)</f>
        <v>DX01-L5</v>
      </c>
    </row>
    <row r="9844" spans="1:16" x14ac:dyDescent="0.25">
      <c r="A9844" s="289" t="s">
        <v>285</v>
      </c>
      <c r="B9844">
        <v>10</v>
      </c>
      <c r="C9844">
        <v>1990</v>
      </c>
      <c r="D9844">
        <v>4.88</v>
      </c>
      <c r="E9844" s="289" t="s">
        <v>21871</v>
      </c>
      <c r="F9844">
        <v>5016646910</v>
      </c>
      <c r="G9844" s="276">
        <v>45853</v>
      </c>
      <c r="H9844">
        <v>20250707757251</v>
      </c>
      <c r="I9844">
        <v>10.53</v>
      </c>
      <c r="J9844" s="289" t="s">
        <v>345</v>
      </c>
      <c r="K9844" s="289" t="s">
        <v>21872</v>
      </c>
      <c r="L9844" s="289" t="s">
        <v>275</v>
      </c>
      <c r="M9844" s="289" t="s">
        <v>21873</v>
      </c>
      <c r="N9844" s="289" t="s">
        <v>415</v>
      </c>
      <c r="O9844" s="289" t="s">
        <v>291</v>
      </c>
      <c r="P9844" s="289" t="str">
        <f>VLOOKUP(CAT_Details[[#This Row],[Delivery Bp Customer Code]],Table6[],2,0)</f>
        <v>DX01-L5</v>
      </c>
    </row>
    <row r="9845" spans="1:16" x14ac:dyDescent="0.25">
      <c r="A9845" s="289" t="s">
        <v>285</v>
      </c>
      <c r="B9845">
        <v>2</v>
      </c>
      <c r="C9845">
        <v>630</v>
      </c>
      <c r="D9845">
        <v>1</v>
      </c>
      <c r="E9845" s="289" t="s">
        <v>21874</v>
      </c>
      <c r="F9845">
        <v>5016647142</v>
      </c>
      <c r="G9845" s="276">
        <v>45853</v>
      </c>
      <c r="H9845">
        <v>20250704755972</v>
      </c>
      <c r="I9845">
        <v>2.4</v>
      </c>
      <c r="J9845" s="289" t="s">
        <v>280</v>
      </c>
      <c r="K9845" s="289" t="s">
        <v>21875</v>
      </c>
      <c r="L9845" s="289" t="s">
        <v>275</v>
      </c>
      <c r="M9845" s="289"/>
      <c r="N9845" s="289" t="s">
        <v>534</v>
      </c>
      <c r="O9845" s="289" t="s">
        <v>291</v>
      </c>
      <c r="P9845" s="289" t="str">
        <f>VLOOKUP(CAT_Details[[#This Row],[Delivery Bp Customer Code]],Table6[],2,0)</f>
        <v>DX01-L5</v>
      </c>
    </row>
    <row r="9846" spans="1:16" x14ac:dyDescent="0.25">
      <c r="A9846" s="289" t="s">
        <v>285</v>
      </c>
      <c r="B9846">
        <v>6</v>
      </c>
      <c r="C9846">
        <v>922</v>
      </c>
      <c r="D9846">
        <v>2.4</v>
      </c>
      <c r="E9846" s="289" t="s">
        <v>21876</v>
      </c>
      <c r="F9846">
        <v>5016647280</v>
      </c>
      <c r="G9846" s="276">
        <v>45853</v>
      </c>
      <c r="H9846">
        <v>20250707756866</v>
      </c>
      <c r="I9846">
        <v>3.456</v>
      </c>
      <c r="J9846" s="289" t="s">
        <v>345</v>
      </c>
      <c r="K9846" s="289" t="s">
        <v>21877</v>
      </c>
      <c r="L9846" s="289" t="s">
        <v>275</v>
      </c>
      <c r="M9846" s="289" t="s">
        <v>21821</v>
      </c>
      <c r="N9846" s="289" t="s">
        <v>348</v>
      </c>
      <c r="O9846" s="289" t="s">
        <v>291</v>
      </c>
      <c r="P9846" s="289" t="str">
        <f>VLOOKUP(CAT_Details[[#This Row],[Delivery Bp Customer Code]],Table6[],2,0)</f>
        <v>DX01-L5</v>
      </c>
    </row>
    <row r="9847" spans="1:16" x14ac:dyDescent="0.25">
      <c r="A9847" s="289" t="s">
        <v>285</v>
      </c>
      <c r="B9847">
        <v>7</v>
      </c>
      <c r="C9847">
        <v>8050</v>
      </c>
      <c r="D9847">
        <v>2.8</v>
      </c>
      <c r="E9847" s="289" t="s">
        <v>21878</v>
      </c>
      <c r="F9847">
        <v>5016647549</v>
      </c>
      <c r="G9847" s="276">
        <v>45853</v>
      </c>
      <c r="H9847">
        <v>20250707756889</v>
      </c>
      <c r="I9847">
        <v>4.032</v>
      </c>
      <c r="J9847" s="289" t="s">
        <v>324</v>
      </c>
      <c r="K9847" s="289" t="s">
        <v>21879</v>
      </c>
      <c r="L9847" s="289" t="s">
        <v>275</v>
      </c>
      <c r="M9847" s="289" t="s">
        <v>21548</v>
      </c>
      <c r="N9847" s="289" t="s">
        <v>333</v>
      </c>
      <c r="O9847" s="289" t="s">
        <v>291</v>
      </c>
      <c r="P9847" s="289" t="str">
        <f>VLOOKUP(CAT_Details[[#This Row],[Delivery Bp Customer Code]],Table6[],2,0)</f>
        <v>DX01-L5</v>
      </c>
    </row>
    <row r="9848" spans="1:16" x14ac:dyDescent="0.25">
      <c r="A9848" s="289" t="s">
        <v>285</v>
      </c>
      <c r="B9848">
        <v>1</v>
      </c>
      <c r="C9848">
        <v>55.55</v>
      </c>
      <c r="D9848">
        <v>0.4</v>
      </c>
      <c r="E9848" s="289" t="s">
        <v>21880</v>
      </c>
      <c r="F9848">
        <v>5016661624</v>
      </c>
      <c r="G9848" s="276">
        <v>45853</v>
      </c>
      <c r="H9848">
        <v>20250708758042</v>
      </c>
      <c r="I9848">
        <v>0.38400000000000001</v>
      </c>
      <c r="J9848" s="289" t="s">
        <v>350</v>
      </c>
      <c r="K9848" s="289" t="s">
        <v>21881</v>
      </c>
      <c r="L9848" s="289" t="s">
        <v>275</v>
      </c>
      <c r="M9848" s="289" t="s">
        <v>21788</v>
      </c>
      <c r="N9848" s="289" t="s">
        <v>366</v>
      </c>
      <c r="O9848" s="289" t="s">
        <v>291</v>
      </c>
      <c r="P9848" s="289" t="str">
        <f>VLOOKUP(CAT_Details[[#This Row],[Delivery Bp Customer Code]],Table6[],2,0)</f>
        <v>DX01-L5</v>
      </c>
    </row>
    <row r="9849" spans="1:16" x14ac:dyDescent="0.25">
      <c r="A9849" s="289" t="s">
        <v>285</v>
      </c>
      <c r="B9849">
        <v>10</v>
      </c>
      <c r="C9849">
        <v>1224</v>
      </c>
      <c r="D9849">
        <v>6.8</v>
      </c>
      <c r="E9849" s="289" t="s">
        <v>21860</v>
      </c>
      <c r="F9849">
        <v>5016661645</v>
      </c>
      <c r="G9849" s="276">
        <v>45853</v>
      </c>
      <c r="H9849">
        <v>20250707756839</v>
      </c>
      <c r="I9849">
        <v>16.483000000000001</v>
      </c>
      <c r="J9849" s="289" t="s">
        <v>350</v>
      </c>
      <c r="K9849" s="289" t="s">
        <v>21882</v>
      </c>
      <c r="L9849" s="289" t="s">
        <v>275</v>
      </c>
      <c r="M9849" s="289" t="s">
        <v>21788</v>
      </c>
      <c r="N9849" s="289" t="s">
        <v>690</v>
      </c>
      <c r="O9849" s="289" t="s">
        <v>291</v>
      </c>
      <c r="P9849" s="289" t="str">
        <f>VLOOKUP(CAT_Details[[#This Row],[Delivery Bp Customer Code]],Table6[],2,0)</f>
        <v>DX01-L5</v>
      </c>
    </row>
    <row r="9850" spans="1:16" x14ac:dyDescent="0.25">
      <c r="A9850" s="289" t="s">
        <v>285</v>
      </c>
      <c r="B9850">
        <v>2</v>
      </c>
      <c r="C9850">
        <v>154</v>
      </c>
      <c r="D9850">
        <v>1</v>
      </c>
      <c r="E9850" s="289" t="s">
        <v>21883</v>
      </c>
      <c r="F9850">
        <v>5016662139</v>
      </c>
      <c r="G9850" s="276">
        <v>45853</v>
      </c>
      <c r="H9850">
        <v>20250708757883</v>
      </c>
      <c r="I9850">
        <v>2.4</v>
      </c>
      <c r="J9850" s="289" t="s">
        <v>350</v>
      </c>
      <c r="K9850" s="289" t="s">
        <v>21884</v>
      </c>
      <c r="L9850" s="289" t="s">
        <v>275</v>
      </c>
      <c r="M9850" s="289" t="s">
        <v>21788</v>
      </c>
      <c r="N9850" s="289" t="s">
        <v>1095</v>
      </c>
      <c r="O9850" s="289" t="s">
        <v>291</v>
      </c>
      <c r="P9850" s="289" t="str">
        <f>VLOOKUP(CAT_Details[[#This Row],[Delivery Bp Customer Code]],Table6[],2,0)</f>
        <v>DX01-L5</v>
      </c>
    </row>
    <row r="9851" spans="1:16" x14ac:dyDescent="0.25">
      <c r="A9851" s="289" t="s">
        <v>285</v>
      </c>
      <c r="B9851">
        <v>2</v>
      </c>
      <c r="C9851">
        <v>828</v>
      </c>
      <c r="D9851">
        <v>1</v>
      </c>
      <c r="E9851" s="289" t="s">
        <v>21885</v>
      </c>
      <c r="F9851">
        <v>5016662146</v>
      </c>
      <c r="G9851" s="276">
        <v>45853</v>
      </c>
      <c r="H9851">
        <v>20250708757821</v>
      </c>
      <c r="I9851">
        <v>2.4</v>
      </c>
      <c r="J9851" s="289" t="s">
        <v>350</v>
      </c>
      <c r="K9851" s="289" t="s">
        <v>21886</v>
      </c>
      <c r="L9851" s="289" t="s">
        <v>275</v>
      </c>
      <c r="M9851" s="289" t="s">
        <v>21887</v>
      </c>
      <c r="N9851" s="289" t="s">
        <v>381</v>
      </c>
      <c r="O9851" s="289" t="s">
        <v>291</v>
      </c>
      <c r="P9851" s="289" t="str">
        <f>VLOOKUP(CAT_Details[[#This Row],[Delivery Bp Customer Code]],Table6[],2,0)</f>
        <v>DX01-L5</v>
      </c>
    </row>
    <row r="9852" spans="1:16" x14ac:dyDescent="0.25">
      <c r="A9852" s="289" t="s">
        <v>285</v>
      </c>
      <c r="B9852">
        <v>7</v>
      </c>
      <c r="C9852">
        <v>188</v>
      </c>
      <c r="D9852">
        <v>1.28</v>
      </c>
      <c r="E9852" s="289" t="s">
        <v>21862</v>
      </c>
      <c r="F9852">
        <v>5016662224</v>
      </c>
      <c r="G9852" s="276">
        <v>45853</v>
      </c>
      <c r="H9852">
        <v>20250708757993</v>
      </c>
      <c r="I9852">
        <v>2.4079999999999999</v>
      </c>
      <c r="J9852" s="289" t="s">
        <v>350</v>
      </c>
      <c r="K9852" s="289" t="s">
        <v>21888</v>
      </c>
      <c r="L9852" s="289" t="s">
        <v>275</v>
      </c>
      <c r="M9852" s="289" t="s">
        <v>21889</v>
      </c>
      <c r="N9852" s="289" t="s">
        <v>378</v>
      </c>
      <c r="O9852" s="289" t="s">
        <v>291</v>
      </c>
      <c r="P9852" s="289" t="str">
        <f>VLOOKUP(CAT_Details[[#This Row],[Delivery Bp Customer Code]],Table6[],2,0)</f>
        <v>DX01-L5</v>
      </c>
    </row>
    <row r="9853" spans="1:16" x14ac:dyDescent="0.25">
      <c r="A9853" s="289" t="s">
        <v>521</v>
      </c>
      <c r="B9853">
        <v>1</v>
      </c>
      <c r="C9853">
        <v>745</v>
      </c>
      <c r="D9853">
        <v>0.4</v>
      </c>
      <c r="E9853" s="289" t="s">
        <v>21890</v>
      </c>
      <c r="F9853">
        <v>5016647381</v>
      </c>
      <c r="G9853" s="276">
        <v>45853</v>
      </c>
      <c r="H9853">
        <v>20250707756912</v>
      </c>
      <c r="I9853">
        <v>0.96</v>
      </c>
      <c r="J9853" s="289" t="s">
        <v>294</v>
      </c>
      <c r="K9853" s="289" t="s">
        <v>21891</v>
      </c>
      <c r="L9853" s="289" t="s">
        <v>275</v>
      </c>
      <c r="M9853" s="289" t="s">
        <v>21256</v>
      </c>
      <c r="N9853" s="289" t="s">
        <v>3907</v>
      </c>
      <c r="O9853" s="289" t="s">
        <v>16307</v>
      </c>
      <c r="P9853" s="289" t="str">
        <f>VLOOKUP(CAT_Details[[#This Row],[Delivery Bp Customer Code]],Table6[],2,0)</f>
        <v>DX01</v>
      </c>
    </row>
    <row r="9854" spans="1:16" x14ac:dyDescent="0.25">
      <c r="A9854" s="289" t="s">
        <v>272</v>
      </c>
      <c r="B9854">
        <v>2</v>
      </c>
      <c r="C9854">
        <v>246</v>
      </c>
      <c r="D9854">
        <v>0.4</v>
      </c>
      <c r="E9854" s="289" t="s">
        <v>21892</v>
      </c>
      <c r="F9854">
        <v>5016632401</v>
      </c>
      <c r="G9854" s="276">
        <v>45853</v>
      </c>
      <c r="H9854">
        <v>20250703755155</v>
      </c>
      <c r="I9854">
        <v>0.76800000000000002</v>
      </c>
      <c r="J9854" s="289" t="s">
        <v>438</v>
      </c>
      <c r="K9854" s="289" t="s">
        <v>21893</v>
      </c>
      <c r="L9854" s="289" t="s">
        <v>275</v>
      </c>
      <c r="M9854" s="289" t="s">
        <v>21558</v>
      </c>
      <c r="N9854" s="289" t="s">
        <v>440</v>
      </c>
      <c r="O9854" s="289" t="s">
        <v>277</v>
      </c>
      <c r="P9854" s="289" t="str">
        <f>VLOOKUP(CAT_Details[[#This Row],[Delivery Bp Customer Code]],Table6[],2,0)</f>
        <v>U2-L5</v>
      </c>
    </row>
    <row r="9855" spans="1:16" x14ac:dyDescent="0.25">
      <c r="A9855" s="289" t="s">
        <v>272</v>
      </c>
      <c r="B9855">
        <v>9</v>
      </c>
      <c r="C9855">
        <v>3664.08</v>
      </c>
      <c r="D9855">
        <v>3.6</v>
      </c>
      <c r="E9855" s="289" t="s">
        <v>21894</v>
      </c>
      <c r="F9855">
        <v>5016661757</v>
      </c>
      <c r="G9855" s="276">
        <v>45853</v>
      </c>
      <c r="H9855">
        <v>20250708758045</v>
      </c>
      <c r="I9855">
        <v>4.9249999999999998</v>
      </c>
      <c r="J9855" s="289" t="s">
        <v>350</v>
      </c>
      <c r="K9855" s="289" t="s">
        <v>21895</v>
      </c>
      <c r="L9855" s="289" t="s">
        <v>275</v>
      </c>
      <c r="M9855" s="289" t="s">
        <v>21788</v>
      </c>
      <c r="N9855" s="289" t="s">
        <v>456</v>
      </c>
      <c r="O9855" s="289" t="s">
        <v>277</v>
      </c>
      <c r="P9855" s="289" t="str">
        <f>VLOOKUP(CAT_Details[[#This Row],[Delivery Bp Customer Code]],Table6[],2,0)</f>
        <v>U2-L5</v>
      </c>
    </row>
    <row r="9856" spans="1:16" x14ac:dyDescent="0.25">
      <c r="A9856" s="289" t="s">
        <v>272</v>
      </c>
      <c r="B9856">
        <v>6</v>
      </c>
      <c r="C9856">
        <v>432</v>
      </c>
      <c r="D9856">
        <v>2.4</v>
      </c>
      <c r="E9856" s="289" t="s">
        <v>21896</v>
      </c>
      <c r="F9856">
        <v>5016661994</v>
      </c>
      <c r="G9856" s="276">
        <v>45853</v>
      </c>
      <c r="H9856">
        <v>20250707756788</v>
      </c>
      <c r="I9856">
        <v>5.76</v>
      </c>
      <c r="J9856" s="289" t="s">
        <v>350</v>
      </c>
      <c r="K9856" s="289" t="s">
        <v>21897</v>
      </c>
      <c r="L9856" s="289" t="s">
        <v>275</v>
      </c>
      <c r="M9856" s="289" t="s">
        <v>21788</v>
      </c>
      <c r="N9856" s="289" t="s">
        <v>462</v>
      </c>
      <c r="O9856" s="289" t="s">
        <v>277</v>
      </c>
      <c r="P9856" s="289" t="str">
        <f>VLOOKUP(CAT_Details[[#This Row],[Delivery Bp Customer Code]],Table6[],2,0)</f>
        <v>U2-L5</v>
      </c>
    </row>
    <row r="9857" spans="1:16" x14ac:dyDescent="0.25">
      <c r="A9857" s="289" t="s">
        <v>272</v>
      </c>
      <c r="B9857">
        <v>1</v>
      </c>
      <c r="C9857">
        <v>32</v>
      </c>
      <c r="D9857">
        <v>0.2</v>
      </c>
      <c r="E9857" s="289" t="s">
        <v>21898</v>
      </c>
      <c r="F9857">
        <v>5016662001</v>
      </c>
      <c r="G9857" s="276">
        <v>45853</v>
      </c>
      <c r="H9857">
        <v>20250708757997</v>
      </c>
      <c r="I9857">
        <v>0.192</v>
      </c>
      <c r="J9857" s="289" t="s">
        <v>350</v>
      </c>
      <c r="K9857" s="289" t="s">
        <v>21899</v>
      </c>
      <c r="L9857" s="289" t="s">
        <v>275</v>
      </c>
      <c r="M9857" s="289" t="s">
        <v>21788</v>
      </c>
      <c r="N9857" s="289" t="s">
        <v>446</v>
      </c>
      <c r="O9857" s="289" t="s">
        <v>277</v>
      </c>
      <c r="P9857" s="289" t="str">
        <f>VLOOKUP(CAT_Details[[#This Row],[Delivery Bp Customer Code]],Table6[],2,0)</f>
        <v>U2-L5</v>
      </c>
    </row>
    <row r="9858" spans="1:16" x14ac:dyDescent="0.25">
      <c r="A9858" s="289" t="s">
        <v>272</v>
      </c>
      <c r="B9858">
        <v>1</v>
      </c>
      <c r="C9858">
        <v>66</v>
      </c>
      <c r="D9858">
        <v>0.4</v>
      </c>
      <c r="E9858" s="289" t="s">
        <v>21900</v>
      </c>
      <c r="F9858">
        <v>5016662448</v>
      </c>
      <c r="G9858" s="276">
        <v>45853</v>
      </c>
      <c r="H9858">
        <v>20250707757270</v>
      </c>
      <c r="I9858">
        <v>1.1519999999999999</v>
      </c>
      <c r="J9858" s="289" t="s">
        <v>280</v>
      </c>
      <c r="K9858" s="289" t="s">
        <v>21901</v>
      </c>
      <c r="L9858" s="289" t="s">
        <v>275</v>
      </c>
      <c r="M9858" s="289" t="s">
        <v>21767</v>
      </c>
      <c r="N9858" s="289" t="s">
        <v>1058</v>
      </c>
      <c r="O9858" s="289" t="s">
        <v>277</v>
      </c>
      <c r="P9858" s="289" t="str">
        <f>VLOOKUP(CAT_Details[[#This Row],[Delivery Bp Customer Code]],Table6[],2,0)</f>
        <v>U2-L5</v>
      </c>
    </row>
    <row r="9859" spans="1:16" x14ac:dyDescent="0.25">
      <c r="A9859" s="289" t="s">
        <v>272</v>
      </c>
      <c r="B9859">
        <v>2</v>
      </c>
      <c r="C9859">
        <v>26.5</v>
      </c>
      <c r="D9859">
        <v>0.16</v>
      </c>
      <c r="E9859" s="289" t="s">
        <v>21902</v>
      </c>
      <c r="F9859">
        <v>5016676077</v>
      </c>
      <c r="G9859" s="276">
        <v>45853</v>
      </c>
      <c r="H9859">
        <v>20250708758153</v>
      </c>
      <c r="I9859">
        <v>0.14399999999999999</v>
      </c>
      <c r="J9859" s="289" t="s">
        <v>302</v>
      </c>
      <c r="K9859" s="289" t="s">
        <v>21903</v>
      </c>
      <c r="L9859" s="289" t="s">
        <v>275</v>
      </c>
      <c r="M9859" s="289" t="s">
        <v>21904</v>
      </c>
      <c r="N9859" s="289" t="s">
        <v>15493</v>
      </c>
      <c r="O9859" s="289" t="s">
        <v>277</v>
      </c>
      <c r="P9859" s="289" t="str">
        <f>VLOOKUP(CAT_Details[[#This Row],[Delivery Bp Customer Code]],Table6[],2,0)</f>
        <v>U2-L5</v>
      </c>
    </row>
    <row r="9860" spans="1:16" x14ac:dyDescent="0.25">
      <c r="A9860" s="289" t="s">
        <v>4794</v>
      </c>
      <c r="B9860">
        <v>2</v>
      </c>
      <c r="C9860">
        <v>10</v>
      </c>
      <c r="D9860">
        <v>0.06</v>
      </c>
      <c r="E9860" s="289" t="s">
        <v>21905</v>
      </c>
      <c r="F9860">
        <v>5016647059</v>
      </c>
      <c r="G9860" s="276">
        <v>45853</v>
      </c>
      <c r="H9860">
        <v>20250701752959</v>
      </c>
      <c r="I9860">
        <v>2.8000000000000001E-2</v>
      </c>
      <c r="J9860" s="289" t="s">
        <v>294</v>
      </c>
      <c r="K9860" s="289" t="s">
        <v>21906</v>
      </c>
      <c r="L9860" s="289" t="s">
        <v>275</v>
      </c>
      <c r="M9860" s="289" t="s">
        <v>21261</v>
      </c>
      <c r="N9860" s="289" t="s">
        <v>1413</v>
      </c>
      <c r="O9860" s="289" t="s">
        <v>4798</v>
      </c>
      <c r="P9860" s="289" t="str">
        <f>VLOOKUP(CAT_Details[[#This Row],[Delivery Bp Customer Code]],Table6[],2,0)</f>
        <v>MY02</v>
      </c>
    </row>
    <row r="9861" spans="1:16" x14ac:dyDescent="0.25">
      <c r="A9861" s="289" t="s">
        <v>4794</v>
      </c>
      <c r="B9861">
        <v>4</v>
      </c>
      <c r="C9861">
        <v>944</v>
      </c>
      <c r="D9861">
        <v>1.6</v>
      </c>
      <c r="E9861" s="289" t="s">
        <v>21907</v>
      </c>
      <c r="F9861">
        <v>5016662133</v>
      </c>
      <c r="G9861" s="276">
        <v>45853</v>
      </c>
      <c r="H9861">
        <v>20250707757348</v>
      </c>
      <c r="I9861">
        <v>1.92</v>
      </c>
      <c r="J9861" s="289" t="s">
        <v>350</v>
      </c>
      <c r="K9861" s="289" t="s">
        <v>21908</v>
      </c>
      <c r="L9861" s="289" t="s">
        <v>275</v>
      </c>
      <c r="M9861" s="289" t="s">
        <v>21788</v>
      </c>
      <c r="N9861" s="289" t="s">
        <v>948</v>
      </c>
      <c r="O9861" s="289" t="s">
        <v>4798</v>
      </c>
      <c r="P9861" s="289" t="str">
        <f>VLOOKUP(CAT_Details[[#This Row],[Delivery Bp Customer Code]],Table6[],2,0)</f>
        <v>MY02</v>
      </c>
    </row>
    <row r="9862" spans="1:16" x14ac:dyDescent="0.25">
      <c r="A9862" s="289" t="s">
        <v>278</v>
      </c>
      <c r="B9862">
        <v>9</v>
      </c>
      <c r="C9862">
        <v>3438</v>
      </c>
      <c r="D9862">
        <v>3.6</v>
      </c>
      <c r="E9862" s="289" t="s">
        <v>21909</v>
      </c>
      <c r="F9862">
        <v>5016647336</v>
      </c>
      <c r="G9862" s="276">
        <v>45854</v>
      </c>
      <c r="H9862">
        <v>20250707756716</v>
      </c>
      <c r="I9862">
        <v>8.2080000000000002</v>
      </c>
      <c r="J9862" s="289" t="s">
        <v>853</v>
      </c>
      <c r="K9862" s="289" t="s">
        <v>21910</v>
      </c>
      <c r="L9862" s="289" t="s">
        <v>275</v>
      </c>
      <c r="M9862" s="289" t="s">
        <v>20630</v>
      </c>
      <c r="N9862" s="289" t="s">
        <v>856</v>
      </c>
      <c r="O9862" s="289" t="s">
        <v>498</v>
      </c>
      <c r="P9862" s="289" t="str">
        <f>VLOOKUP(CAT_Details[[#This Row],[Delivery Bp Customer Code]],Table6[],2,0)</f>
        <v>DK-BM01</v>
      </c>
    </row>
    <row r="9863" spans="1:16" x14ac:dyDescent="0.25">
      <c r="A9863" s="289" t="s">
        <v>278</v>
      </c>
      <c r="B9863">
        <v>24</v>
      </c>
      <c r="C9863">
        <v>3240</v>
      </c>
      <c r="D9863">
        <v>9.6</v>
      </c>
      <c r="E9863" s="289" t="s">
        <v>21911</v>
      </c>
      <c r="F9863">
        <v>5016661921</v>
      </c>
      <c r="G9863" s="276">
        <v>45854</v>
      </c>
      <c r="H9863">
        <v>20250708757770</v>
      </c>
      <c r="I9863">
        <v>23.04</v>
      </c>
      <c r="J9863" s="289" t="s">
        <v>324</v>
      </c>
      <c r="K9863" s="289" t="s">
        <v>21912</v>
      </c>
      <c r="L9863" s="289" t="s">
        <v>275</v>
      </c>
      <c r="M9863" s="289" t="s">
        <v>21913</v>
      </c>
      <c r="N9863" s="289" t="s">
        <v>343</v>
      </c>
      <c r="O9863" s="289" t="s">
        <v>498</v>
      </c>
      <c r="P9863" s="289" t="str">
        <f>VLOOKUP(CAT_Details[[#This Row],[Delivery Bp Customer Code]],Table6[],2,0)</f>
        <v>DK-BM01</v>
      </c>
    </row>
    <row r="9864" spans="1:16" x14ac:dyDescent="0.25">
      <c r="A9864" s="289" t="s">
        <v>278</v>
      </c>
      <c r="B9864">
        <v>12</v>
      </c>
      <c r="C9864">
        <v>4480</v>
      </c>
      <c r="D9864">
        <v>4.8</v>
      </c>
      <c r="E9864" s="289" t="s">
        <v>21914</v>
      </c>
      <c r="F9864">
        <v>5016662037</v>
      </c>
      <c r="G9864" s="276">
        <v>45854</v>
      </c>
      <c r="H9864">
        <v>20250708757773</v>
      </c>
      <c r="I9864">
        <v>9.2159999999999993</v>
      </c>
      <c r="J9864" s="289" t="s">
        <v>324</v>
      </c>
      <c r="K9864" s="289" t="s">
        <v>21915</v>
      </c>
      <c r="L9864" s="289" t="s">
        <v>275</v>
      </c>
      <c r="M9864" s="289" t="s">
        <v>21693</v>
      </c>
      <c r="N9864" s="289" t="s">
        <v>336</v>
      </c>
      <c r="O9864" s="289" t="s">
        <v>498</v>
      </c>
      <c r="P9864" s="289" t="str">
        <f>VLOOKUP(CAT_Details[[#This Row],[Delivery Bp Customer Code]],Table6[],2,0)</f>
        <v>DK-BM01</v>
      </c>
    </row>
    <row r="9865" spans="1:16" x14ac:dyDescent="0.25">
      <c r="A9865" s="289" t="s">
        <v>278</v>
      </c>
      <c r="B9865">
        <v>5</v>
      </c>
      <c r="C9865">
        <v>1173</v>
      </c>
      <c r="D9865">
        <v>2.1800000000000002</v>
      </c>
      <c r="E9865" s="289" t="s">
        <v>21916</v>
      </c>
      <c r="F9865">
        <v>5016676362</v>
      </c>
      <c r="G9865" s="276">
        <v>45854</v>
      </c>
      <c r="H9865">
        <v>20250708758343</v>
      </c>
      <c r="I9865">
        <v>5.0510000000000002</v>
      </c>
      <c r="J9865" s="289" t="s">
        <v>350</v>
      </c>
      <c r="K9865" s="289" t="s">
        <v>21917</v>
      </c>
      <c r="L9865" s="289" t="s">
        <v>275</v>
      </c>
      <c r="M9865" s="289" t="s">
        <v>21423</v>
      </c>
      <c r="N9865" s="289" t="s">
        <v>940</v>
      </c>
      <c r="O9865" s="289" t="s">
        <v>498</v>
      </c>
      <c r="P9865" s="289" t="str">
        <f>VLOOKUP(CAT_Details[[#This Row],[Delivery Bp Customer Code]],Table6[],2,0)</f>
        <v>DK-BM01</v>
      </c>
    </row>
    <row r="9866" spans="1:16" x14ac:dyDescent="0.25">
      <c r="A9866" s="289" t="s">
        <v>21918</v>
      </c>
      <c r="B9866">
        <v>12</v>
      </c>
      <c r="C9866">
        <v>1200</v>
      </c>
      <c r="D9866">
        <v>6.4</v>
      </c>
      <c r="E9866" s="289" t="s">
        <v>21919</v>
      </c>
      <c r="F9866">
        <v>5016716951</v>
      </c>
      <c r="G9866" s="276">
        <v>45854</v>
      </c>
      <c r="I9866">
        <v>13.824</v>
      </c>
      <c r="J9866" s="289" t="s">
        <v>275</v>
      </c>
      <c r="K9866" s="289" t="s">
        <v>21920</v>
      </c>
      <c r="L9866" s="289" t="s">
        <v>275</v>
      </c>
      <c r="M9866" s="289"/>
      <c r="N9866" s="289" t="s">
        <v>21921</v>
      </c>
      <c r="O9866" s="289" t="s">
        <v>21922</v>
      </c>
      <c r="P9866" s="289" t="e">
        <f>VLOOKUP(CAT_Details[[#This Row],[Delivery Bp Customer Code]],Table6[],2,0)</f>
        <v>#N/A</v>
      </c>
    </row>
    <row r="9867" spans="1:16" x14ac:dyDescent="0.25">
      <c r="A9867" s="289" t="s">
        <v>75</v>
      </c>
      <c r="B9867">
        <v>4</v>
      </c>
      <c r="C9867">
        <v>53.48</v>
      </c>
      <c r="D9867">
        <v>0.13</v>
      </c>
      <c r="E9867" s="289" t="s">
        <v>21923</v>
      </c>
      <c r="F9867">
        <v>5016632587</v>
      </c>
      <c r="G9867" s="276">
        <v>45854</v>
      </c>
      <c r="H9867">
        <v>20250703755394</v>
      </c>
      <c r="I9867">
        <v>4.4999999999999998E-2</v>
      </c>
      <c r="J9867" s="289" t="s">
        <v>324</v>
      </c>
      <c r="K9867" s="289" t="s">
        <v>21924</v>
      </c>
      <c r="L9867" s="289" t="s">
        <v>275</v>
      </c>
      <c r="M9867" s="289" t="s">
        <v>21693</v>
      </c>
      <c r="N9867" s="289" t="s">
        <v>3884</v>
      </c>
      <c r="O9867" s="289" t="s">
        <v>2173</v>
      </c>
      <c r="P9867" s="289" t="str">
        <f>VLOOKUP(CAT_Details[[#This Row],[Delivery Bp Customer Code]],Table6[],2,0)</f>
        <v>OYL1</v>
      </c>
    </row>
    <row r="9868" spans="1:16" x14ac:dyDescent="0.25">
      <c r="A9868" s="289" t="s">
        <v>75</v>
      </c>
      <c r="B9868">
        <v>1</v>
      </c>
      <c r="C9868">
        <v>19</v>
      </c>
      <c r="D9868">
        <v>0.2</v>
      </c>
      <c r="E9868" s="289" t="s">
        <v>21925</v>
      </c>
      <c r="F9868">
        <v>5016661918</v>
      </c>
      <c r="G9868" s="276">
        <v>45854</v>
      </c>
      <c r="H9868">
        <v>20250708757979</v>
      </c>
      <c r="I9868">
        <v>0.24</v>
      </c>
      <c r="J9868" s="289" t="s">
        <v>324</v>
      </c>
      <c r="K9868" s="289" t="s">
        <v>21926</v>
      </c>
      <c r="L9868" s="289" t="s">
        <v>275</v>
      </c>
      <c r="M9868" s="289" t="s">
        <v>21797</v>
      </c>
      <c r="N9868" s="289" t="s">
        <v>18371</v>
      </c>
      <c r="O9868" s="289" t="s">
        <v>2173</v>
      </c>
      <c r="P9868" s="289" t="str">
        <f>VLOOKUP(CAT_Details[[#This Row],[Delivery Bp Customer Code]],Table6[],2,0)</f>
        <v>OYL1</v>
      </c>
    </row>
    <row r="9869" spans="1:16" x14ac:dyDescent="0.25">
      <c r="A9869" s="289" t="s">
        <v>75</v>
      </c>
      <c r="B9869">
        <v>2</v>
      </c>
      <c r="C9869">
        <v>50</v>
      </c>
      <c r="D9869">
        <v>0.3</v>
      </c>
      <c r="E9869" s="289" t="s">
        <v>21927</v>
      </c>
      <c r="F9869">
        <v>5016676051</v>
      </c>
      <c r="G9869" s="276">
        <v>45854</v>
      </c>
      <c r="H9869">
        <v>20250709758663</v>
      </c>
      <c r="I9869">
        <v>0.372</v>
      </c>
      <c r="J9869" s="289" t="s">
        <v>280</v>
      </c>
      <c r="K9869" s="289" t="s">
        <v>21928</v>
      </c>
      <c r="L9869" s="289" t="s">
        <v>275</v>
      </c>
      <c r="M9869" s="289" t="s">
        <v>20630</v>
      </c>
      <c r="N9869" s="289" t="s">
        <v>14564</v>
      </c>
      <c r="O9869" s="289" t="s">
        <v>2173</v>
      </c>
      <c r="P9869" s="289" t="str">
        <f>VLOOKUP(CAT_Details[[#This Row],[Delivery Bp Customer Code]],Table6[],2,0)</f>
        <v>OYL1</v>
      </c>
    </row>
    <row r="9870" spans="1:16" x14ac:dyDescent="0.25">
      <c r="A9870" s="289" t="s">
        <v>75</v>
      </c>
      <c r="B9870">
        <v>4</v>
      </c>
      <c r="C9870">
        <v>1525</v>
      </c>
      <c r="D9870">
        <v>1.6</v>
      </c>
      <c r="E9870" s="289" t="s">
        <v>21929</v>
      </c>
      <c r="F9870">
        <v>5016676086</v>
      </c>
      <c r="G9870" s="276">
        <v>45854</v>
      </c>
      <c r="H9870">
        <v>20250704755863</v>
      </c>
      <c r="I9870">
        <v>2.3039999999999998</v>
      </c>
      <c r="J9870" s="289" t="s">
        <v>350</v>
      </c>
      <c r="K9870" s="289" t="s">
        <v>21930</v>
      </c>
      <c r="L9870" s="289" t="s">
        <v>275</v>
      </c>
      <c r="M9870" s="289" t="s">
        <v>21423</v>
      </c>
      <c r="N9870" s="289" t="s">
        <v>2656</v>
      </c>
      <c r="O9870" s="289" t="s">
        <v>2173</v>
      </c>
      <c r="P9870" s="289" t="str">
        <f>VLOOKUP(CAT_Details[[#This Row],[Delivery Bp Customer Code]],Table6[],2,0)</f>
        <v>OYL1</v>
      </c>
    </row>
    <row r="9871" spans="1:16" x14ac:dyDescent="0.25">
      <c r="A9871" s="289" t="s">
        <v>75</v>
      </c>
      <c r="B9871">
        <v>4</v>
      </c>
      <c r="C9871">
        <v>668</v>
      </c>
      <c r="D9871">
        <v>1.6</v>
      </c>
      <c r="E9871" s="289" t="s">
        <v>21931</v>
      </c>
      <c r="F9871">
        <v>5016676433</v>
      </c>
      <c r="G9871" s="276">
        <v>45854</v>
      </c>
      <c r="H9871">
        <v>20250707756917</v>
      </c>
      <c r="I9871">
        <v>2.956</v>
      </c>
      <c r="J9871" s="289" t="s">
        <v>280</v>
      </c>
      <c r="K9871" s="289" t="s">
        <v>21932</v>
      </c>
      <c r="L9871" s="289" t="s">
        <v>275</v>
      </c>
      <c r="M9871" s="289" t="s">
        <v>21804</v>
      </c>
      <c r="N9871" s="289" t="s">
        <v>5845</v>
      </c>
      <c r="O9871" s="289" t="s">
        <v>5281</v>
      </c>
      <c r="P9871" s="289" t="str">
        <f>VLOOKUP(CAT_Details[[#This Row],[Delivery Bp Customer Code]],Table6[],2,0)</f>
        <v>DK-LW08</v>
      </c>
    </row>
    <row r="9872" spans="1:16" x14ac:dyDescent="0.25">
      <c r="A9872" s="289" t="s">
        <v>17052</v>
      </c>
      <c r="B9872">
        <v>6</v>
      </c>
      <c r="C9872">
        <v>47.5</v>
      </c>
      <c r="D9872">
        <v>0.95</v>
      </c>
      <c r="E9872" s="289" t="s">
        <v>21933</v>
      </c>
      <c r="F9872">
        <v>5016661707</v>
      </c>
      <c r="G9872" s="276">
        <v>45854</v>
      </c>
      <c r="H9872">
        <v>20250708757640</v>
      </c>
      <c r="I9872">
        <v>0.876</v>
      </c>
      <c r="J9872" s="289" t="s">
        <v>345</v>
      </c>
      <c r="K9872" s="289" t="s">
        <v>21934</v>
      </c>
      <c r="L9872" s="289" t="s">
        <v>280</v>
      </c>
      <c r="M9872" s="289" t="s">
        <v>21935</v>
      </c>
      <c r="N9872" s="289" t="s">
        <v>18691</v>
      </c>
      <c r="O9872" s="289" t="s">
        <v>18284</v>
      </c>
      <c r="P9872" s="289">
        <f>VLOOKUP(CAT_Details[[#This Row],[Delivery Bp Customer Code]],Table6[],2,0)</f>
        <v>3705</v>
      </c>
    </row>
    <row r="9873" spans="1:16" x14ac:dyDescent="0.25">
      <c r="A9873" s="289" t="s">
        <v>17052</v>
      </c>
      <c r="B9873">
        <v>3</v>
      </c>
      <c r="C9873">
        <v>2041</v>
      </c>
      <c r="D9873">
        <v>1.88</v>
      </c>
      <c r="E9873" s="289" t="s">
        <v>21936</v>
      </c>
      <c r="F9873">
        <v>5016662425</v>
      </c>
      <c r="G9873" s="276">
        <v>45854</v>
      </c>
      <c r="H9873">
        <v>20250709758579</v>
      </c>
      <c r="I9873">
        <v>2.7</v>
      </c>
      <c r="J9873" s="289" t="s">
        <v>345</v>
      </c>
      <c r="K9873" s="289" t="s">
        <v>21937</v>
      </c>
      <c r="L9873" s="289" t="s">
        <v>280</v>
      </c>
      <c r="M9873" s="289" t="s">
        <v>21938</v>
      </c>
      <c r="N9873" s="289" t="s">
        <v>18695</v>
      </c>
      <c r="O9873" s="289" t="s">
        <v>18284</v>
      </c>
      <c r="P9873" s="289">
        <f>VLOOKUP(CAT_Details[[#This Row],[Delivery Bp Customer Code]],Table6[],2,0)</f>
        <v>3705</v>
      </c>
    </row>
    <row r="9874" spans="1:16" x14ac:dyDescent="0.25">
      <c r="A9874" s="289" t="s">
        <v>17052</v>
      </c>
      <c r="B9874">
        <v>1</v>
      </c>
      <c r="C9874">
        <v>200</v>
      </c>
      <c r="D9874">
        <v>0.5</v>
      </c>
      <c r="E9874" s="289" t="s">
        <v>21827</v>
      </c>
      <c r="F9874">
        <v>5016675897</v>
      </c>
      <c r="G9874" s="276">
        <v>45854</v>
      </c>
      <c r="H9874">
        <v>20250704756379</v>
      </c>
      <c r="I9874">
        <v>1.2</v>
      </c>
      <c r="J9874" s="289" t="s">
        <v>275</v>
      </c>
      <c r="K9874" s="289" t="s">
        <v>21939</v>
      </c>
      <c r="L9874" s="289" t="s">
        <v>280</v>
      </c>
      <c r="M9874" s="289"/>
      <c r="N9874" s="289" t="s">
        <v>19305</v>
      </c>
      <c r="O9874" s="289" t="s">
        <v>18284</v>
      </c>
      <c r="P9874" s="289">
        <f>VLOOKUP(CAT_Details[[#This Row],[Delivery Bp Customer Code]],Table6[],2,0)</f>
        <v>3705</v>
      </c>
    </row>
    <row r="9875" spans="1:16" x14ac:dyDescent="0.25">
      <c r="A9875" s="289" t="s">
        <v>17052</v>
      </c>
      <c r="B9875">
        <v>6</v>
      </c>
      <c r="C9875">
        <v>1188</v>
      </c>
      <c r="D9875">
        <v>2.6</v>
      </c>
      <c r="E9875" s="289" t="s">
        <v>21835</v>
      </c>
      <c r="F9875">
        <v>5016676125</v>
      </c>
      <c r="G9875" s="276">
        <v>45854</v>
      </c>
      <c r="H9875">
        <v>20250708757901</v>
      </c>
      <c r="I9875">
        <v>6.2880000000000003</v>
      </c>
      <c r="J9875" s="289" t="s">
        <v>275</v>
      </c>
      <c r="K9875" s="289" t="s">
        <v>21940</v>
      </c>
      <c r="L9875" s="289" t="s">
        <v>280</v>
      </c>
      <c r="M9875" s="289"/>
      <c r="N9875" s="289" t="s">
        <v>19150</v>
      </c>
      <c r="O9875" s="289" t="s">
        <v>18284</v>
      </c>
      <c r="P9875" s="289">
        <f>VLOOKUP(CAT_Details[[#This Row],[Delivery Bp Customer Code]],Table6[],2,0)</f>
        <v>3705</v>
      </c>
    </row>
    <row r="9876" spans="1:16" x14ac:dyDescent="0.25">
      <c r="A9876" s="289" t="s">
        <v>17052</v>
      </c>
      <c r="B9876">
        <v>4</v>
      </c>
      <c r="C9876">
        <v>70</v>
      </c>
      <c r="D9876">
        <v>0.73</v>
      </c>
      <c r="E9876" s="289" t="s">
        <v>21941</v>
      </c>
      <c r="F9876">
        <v>5016676624</v>
      </c>
      <c r="G9876" s="276">
        <v>45854</v>
      </c>
      <c r="H9876">
        <v>20250708758052</v>
      </c>
      <c r="I9876">
        <v>0.26800000000000002</v>
      </c>
      <c r="J9876" s="289" t="s">
        <v>275</v>
      </c>
      <c r="K9876" s="289" t="s">
        <v>21942</v>
      </c>
      <c r="L9876" s="289" t="s">
        <v>280</v>
      </c>
      <c r="M9876" s="289" t="s">
        <v>21829</v>
      </c>
      <c r="N9876" s="289" t="s">
        <v>21943</v>
      </c>
      <c r="O9876" s="289" t="s">
        <v>18284</v>
      </c>
      <c r="P9876" s="289">
        <f>VLOOKUP(CAT_Details[[#This Row],[Delivery Bp Customer Code]],Table6[],2,0)</f>
        <v>3705</v>
      </c>
    </row>
    <row r="9877" spans="1:16" x14ac:dyDescent="0.25">
      <c r="A9877" s="289" t="s">
        <v>874</v>
      </c>
      <c r="B9877">
        <v>24</v>
      </c>
      <c r="C9877">
        <v>3487</v>
      </c>
      <c r="D9877">
        <v>11.63</v>
      </c>
      <c r="E9877" s="289" t="s">
        <v>21944</v>
      </c>
      <c r="F9877">
        <v>5016702556</v>
      </c>
      <c r="G9877" s="276">
        <v>45854</v>
      </c>
      <c r="I9877">
        <v>58.072000000000003</v>
      </c>
      <c r="J9877" s="289" t="s">
        <v>294</v>
      </c>
      <c r="K9877" s="289" t="s">
        <v>21945</v>
      </c>
      <c r="L9877" s="289" t="s">
        <v>275</v>
      </c>
      <c r="M9877" s="289"/>
      <c r="N9877" s="289" t="s">
        <v>5685</v>
      </c>
      <c r="O9877" s="289" t="s">
        <v>1014</v>
      </c>
      <c r="P9877" s="289" t="str">
        <f>VLOOKUP(CAT_Details[[#This Row],[Delivery Bp Customer Code]],Table6[],2,0)</f>
        <v>MZ07</v>
      </c>
    </row>
    <row r="9878" spans="1:16" x14ac:dyDescent="0.25">
      <c r="A9878" s="289" t="s">
        <v>3329</v>
      </c>
      <c r="B9878">
        <v>8</v>
      </c>
      <c r="C9878">
        <v>1810</v>
      </c>
      <c r="D9878">
        <v>3.2</v>
      </c>
      <c r="E9878" s="289" t="s">
        <v>21946</v>
      </c>
      <c r="F9878">
        <v>5016646748</v>
      </c>
      <c r="G9878" s="276">
        <v>45854</v>
      </c>
      <c r="H9878">
        <v>20250703754838</v>
      </c>
      <c r="I9878">
        <v>7.2960000000000003</v>
      </c>
      <c r="J9878" s="289" t="s">
        <v>438</v>
      </c>
      <c r="K9878" s="289" t="s">
        <v>21947</v>
      </c>
      <c r="L9878" s="289" t="s">
        <v>275</v>
      </c>
      <c r="M9878" s="289" t="s">
        <v>21948</v>
      </c>
      <c r="N9878" s="289" t="s">
        <v>4090</v>
      </c>
      <c r="O9878" s="289" t="s">
        <v>3332</v>
      </c>
      <c r="P9878" s="289">
        <f>VLOOKUP(CAT_Details[[#This Row],[Delivery Bp Customer Code]],Table6[],2,0)</f>
        <v>3402</v>
      </c>
    </row>
    <row r="9879" spans="1:16" x14ac:dyDescent="0.25">
      <c r="A9879" s="289" t="s">
        <v>3329</v>
      </c>
      <c r="B9879">
        <v>3</v>
      </c>
      <c r="C9879">
        <v>500</v>
      </c>
      <c r="D9879">
        <v>1.2</v>
      </c>
      <c r="E9879" s="289" t="s">
        <v>21949</v>
      </c>
      <c r="F9879">
        <v>5016662255</v>
      </c>
      <c r="G9879" s="276">
        <v>45854</v>
      </c>
      <c r="H9879">
        <v>20250704756225</v>
      </c>
      <c r="I9879">
        <v>3.0720000000000001</v>
      </c>
      <c r="J9879" s="289" t="s">
        <v>294</v>
      </c>
      <c r="K9879" s="289" t="s">
        <v>21950</v>
      </c>
      <c r="L9879" s="289" t="s">
        <v>275</v>
      </c>
      <c r="M9879" s="289" t="s">
        <v>21520</v>
      </c>
      <c r="N9879" s="289" t="s">
        <v>555</v>
      </c>
      <c r="O9879" s="289" t="s">
        <v>3332</v>
      </c>
      <c r="P9879" s="289">
        <f>VLOOKUP(CAT_Details[[#This Row],[Delivery Bp Customer Code]],Table6[],2,0)</f>
        <v>3402</v>
      </c>
    </row>
    <row r="9880" spans="1:16" x14ac:dyDescent="0.25">
      <c r="A9880" s="289" t="s">
        <v>3329</v>
      </c>
      <c r="B9880">
        <v>22</v>
      </c>
      <c r="C9880">
        <v>14520</v>
      </c>
      <c r="D9880">
        <v>8.8000000000000007</v>
      </c>
      <c r="E9880" s="289" t="s">
        <v>21951</v>
      </c>
      <c r="F9880">
        <v>5016662481</v>
      </c>
      <c r="G9880" s="276">
        <v>45854</v>
      </c>
      <c r="H9880">
        <v>20250708758326</v>
      </c>
      <c r="I9880">
        <v>21.12</v>
      </c>
      <c r="J9880" s="289" t="s">
        <v>324</v>
      </c>
      <c r="K9880" s="289" t="s">
        <v>21952</v>
      </c>
      <c r="L9880" s="289" t="s">
        <v>275</v>
      </c>
      <c r="M9880" s="289" t="s">
        <v>21953</v>
      </c>
      <c r="N9880" s="289" t="s">
        <v>3571</v>
      </c>
      <c r="O9880" s="289" t="s">
        <v>3332</v>
      </c>
      <c r="P9880" s="289">
        <f>VLOOKUP(CAT_Details[[#This Row],[Delivery Bp Customer Code]],Table6[],2,0)</f>
        <v>3402</v>
      </c>
    </row>
    <row r="9881" spans="1:16" x14ac:dyDescent="0.25">
      <c r="A9881" s="289" t="s">
        <v>3329</v>
      </c>
      <c r="B9881">
        <v>1</v>
      </c>
      <c r="C9881">
        <v>85</v>
      </c>
      <c r="D9881">
        <v>0.4</v>
      </c>
      <c r="E9881" s="289" t="s">
        <v>21954</v>
      </c>
      <c r="F9881">
        <v>5016676396</v>
      </c>
      <c r="G9881" s="276">
        <v>45854</v>
      </c>
      <c r="H9881">
        <v>20250709758902</v>
      </c>
      <c r="I9881">
        <v>0.96</v>
      </c>
      <c r="J9881" s="289" t="s">
        <v>350</v>
      </c>
      <c r="K9881" s="289" t="s">
        <v>21955</v>
      </c>
      <c r="L9881" s="289" t="s">
        <v>275</v>
      </c>
      <c r="M9881" s="289" t="s">
        <v>21423</v>
      </c>
      <c r="N9881" s="289" t="s">
        <v>15910</v>
      </c>
      <c r="O9881" s="289" t="s">
        <v>3332</v>
      </c>
      <c r="P9881" s="289">
        <f>VLOOKUP(CAT_Details[[#This Row],[Delivery Bp Customer Code]],Table6[],2,0)</f>
        <v>3402</v>
      </c>
    </row>
    <row r="9882" spans="1:16" x14ac:dyDescent="0.25">
      <c r="A9882" s="289" t="s">
        <v>707</v>
      </c>
      <c r="B9882">
        <v>12</v>
      </c>
      <c r="C9882">
        <v>7272</v>
      </c>
      <c r="D9882">
        <v>9.58</v>
      </c>
      <c r="E9882" s="289" t="s">
        <v>21956</v>
      </c>
      <c r="F9882">
        <v>5016714470</v>
      </c>
      <c r="G9882" s="276">
        <v>45854</v>
      </c>
      <c r="I9882">
        <v>17.803999999999998</v>
      </c>
      <c r="J9882" s="289" t="s">
        <v>350</v>
      </c>
      <c r="K9882" s="289" t="s">
        <v>21957</v>
      </c>
      <c r="L9882" s="289" t="s">
        <v>273</v>
      </c>
      <c r="M9882" s="289" t="s">
        <v>21958</v>
      </c>
      <c r="N9882" s="289" t="s">
        <v>3798</v>
      </c>
      <c r="O9882" s="289" t="s">
        <v>711</v>
      </c>
      <c r="P9882" s="289" t="str">
        <f>VLOOKUP(CAT_Details[[#This Row],[Delivery Bp Customer Code]],Table6[],2,0)</f>
        <v>No Loc</v>
      </c>
    </row>
    <row r="9883" spans="1:16" x14ac:dyDescent="0.25">
      <c r="A9883" s="289" t="s">
        <v>707</v>
      </c>
      <c r="B9883">
        <v>4</v>
      </c>
      <c r="C9883">
        <v>3210</v>
      </c>
      <c r="D9883">
        <v>5.75</v>
      </c>
      <c r="E9883" s="289" t="s">
        <v>21959</v>
      </c>
      <c r="F9883">
        <v>5016714494</v>
      </c>
      <c r="G9883" s="276">
        <v>45854</v>
      </c>
      <c r="I9883">
        <v>14.757</v>
      </c>
      <c r="J9883" s="289" t="s">
        <v>350</v>
      </c>
      <c r="K9883" s="289" t="s">
        <v>21960</v>
      </c>
      <c r="L9883" s="289" t="s">
        <v>273</v>
      </c>
      <c r="M9883" s="289" t="s">
        <v>21961</v>
      </c>
      <c r="N9883" s="289" t="s">
        <v>16615</v>
      </c>
      <c r="O9883" s="289" t="s">
        <v>711</v>
      </c>
      <c r="P9883" s="289" t="str">
        <f>VLOOKUP(CAT_Details[[#This Row],[Delivery Bp Customer Code]],Table6[],2,0)</f>
        <v>No Loc</v>
      </c>
    </row>
    <row r="9884" spans="1:16" x14ac:dyDescent="0.25">
      <c r="A9884" s="289" t="s">
        <v>76</v>
      </c>
      <c r="B9884">
        <v>5</v>
      </c>
      <c r="C9884">
        <v>751</v>
      </c>
      <c r="D9884">
        <v>1.99</v>
      </c>
      <c r="E9884" s="289" t="s">
        <v>21962</v>
      </c>
      <c r="F9884">
        <v>5016662398</v>
      </c>
      <c r="G9884" s="276">
        <v>45854</v>
      </c>
      <c r="H9884">
        <v>20250708757924</v>
      </c>
      <c r="I9884">
        <v>3.0590000000000002</v>
      </c>
      <c r="J9884" s="289" t="s">
        <v>324</v>
      </c>
      <c r="K9884" s="289" t="s">
        <v>21963</v>
      </c>
      <c r="L9884" s="289" t="s">
        <v>275</v>
      </c>
      <c r="M9884" s="289" t="s">
        <v>21953</v>
      </c>
      <c r="N9884" s="289" t="s">
        <v>1160</v>
      </c>
      <c r="O9884" s="289" t="s">
        <v>16049</v>
      </c>
      <c r="P9884" s="289" t="str">
        <f>VLOOKUP(CAT_Details[[#This Row],[Delivery Bp Customer Code]],Table6[],2,0)</f>
        <v>MZ02</v>
      </c>
    </row>
    <row r="9885" spans="1:16" x14ac:dyDescent="0.25">
      <c r="A9885" s="289" t="s">
        <v>76</v>
      </c>
      <c r="B9885">
        <v>1</v>
      </c>
      <c r="C9885">
        <v>651</v>
      </c>
      <c r="D9885">
        <v>0.4</v>
      </c>
      <c r="E9885" s="289" t="s">
        <v>21964</v>
      </c>
      <c r="F9885">
        <v>5016676599</v>
      </c>
      <c r="G9885" s="276">
        <v>45854</v>
      </c>
      <c r="H9885">
        <v>20250709759018</v>
      </c>
      <c r="I9885">
        <v>0.96</v>
      </c>
      <c r="J9885" s="289" t="s">
        <v>350</v>
      </c>
      <c r="K9885" s="289" t="s">
        <v>21965</v>
      </c>
      <c r="L9885" s="289" t="s">
        <v>275</v>
      </c>
      <c r="M9885" s="289" t="s">
        <v>21966</v>
      </c>
      <c r="N9885" s="289" t="s">
        <v>4441</v>
      </c>
      <c r="O9885" s="289" t="s">
        <v>16049</v>
      </c>
      <c r="P9885" s="289" t="str">
        <f>VLOOKUP(CAT_Details[[#This Row],[Delivery Bp Customer Code]],Table6[],2,0)</f>
        <v>MZ02</v>
      </c>
    </row>
    <row r="9886" spans="1:16" x14ac:dyDescent="0.25">
      <c r="A9886" s="289" t="s">
        <v>76</v>
      </c>
      <c r="B9886">
        <v>1</v>
      </c>
      <c r="C9886">
        <v>76</v>
      </c>
      <c r="D9886">
        <v>0.24</v>
      </c>
      <c r="E9886" s="289" t="s">
        <v>21967</v>
      </c>
      <c r="F9886">
        <v>5016676608</v>
      </c>
      <c r="G9886" s="276">
        <v>45854</v>
      </c>
      <c r="H9886">
        <v>20250709758671</v>
      </c>
      <c r="I9886">
        <v>0.52500000000000002</v>
      </c>
      <c r="J9886" s="289" t="s">
        <v>350</v>
      </c>
      <c r="K9886" s="289" t="s">
        <v>21968</v>
      </c>
      <c r="L9886" s="289" t="s">
        <v>275</v>
      </c>
      <c r="M9886" s="289" t="s">
        <v>21887</v>
      </c>
      <c r="N9886" s="289" t="s">
        <v>21969</v>
      </c>
      <c r="O9886" s="289" t="s">
        <v>16049</v>
      </c>
      <c r="P9886" s="289" t="str">
        <f>VLOOKUP(CAT_Details[[#This Row],[Delivery Bp Customer Code]],Table6[],2,0)</f>
        <v>MZ02</v>
      </c>
    </row>
    <row r="9887" spans="1:16" x14ac:dyDescent="0.25">
      <c r="A9887" s="289" t="s">
        <v>285</v>
      </c>
      <c r="B9887">
        <v>4</v>
      </c>
      <c r="C9887">
        <v>1322</v>
      </c>
      <c r="D9887">
        <v>1.6</v>
      </c>
      <c r="E9887" s="289" t="s">
        <v>21970</v>
      </c>
      <c r="F9887">
        <v>5016633398</v>
      </c>
      <c r="G9887" s="276">
        <v>45854</v>
      </c>
      <c r="H9887">
        <v>20250704755978</v>
      </c>
      <c r="I9887">
        <v>4.992</v>
      </c>
      <c r="J9887" s="289" t="s">
        <v>383</v>
      </c>
      <c r="K9887" s="289" t="s">
        <v>21971</v>
      </c>
      <c r="L9887" s="289" t="s">
        <v>275</v>
      </c>
      <c r="M9887" s="289" t="s">
        <v>21972</v>
      </c>
      <c r="N9887" s="289" t="s">
        <v>667</v>
      </c>
      <c r="O9887" s="289" t="s">
        <v>291</v>
      </c>
      <c r="P9887" s="289" t="str">
        <f>VLOOKUP(CAT_Details[[#This Row],[Delivery Bp Customer Code]],Table6[],2,0)</f>
        <v>DX01-L5</v>
      </c>
    </row>
    <row r="9888" spans="1:16" x14ac:dyDescent="0.25">
      <c r="A9888" s="289" t="s">
        <v>285</v>
      </c>
      <c r="B9888">
        <v>16</v>
      </c>
      <c r="C9888">
        <v>6632</v>
      </c>
      <c r="D9888">
        <v>6.4</v>
      </c>
      <c r="E9888" s="289" t="s">
        <v>21970</v>
      </c>
      <c r="F9888">
        <v>5016633399</v>
      </c>
      <c r="G9888" s="276">
        <v>45854</v>
      </c>
      <c r="H9888">
        <v>20250704755974</v>
      </c>
      <c r="I9888">
        <v>19.968</v>
      </c>
      <c r="J9888" s="289" t="s">
        <v>383</v>
      </c>
      <c r="K9888" s="289" t="s">
        <v>21973</v>
      </c>
      <c r="L9888" s="289" t="s">
        <v>275</v>
      </c>
      <c r="M9888" s="289" t="s">
        <v>21972</v>
      </c>
      <c r="N9888" s="289" t="s">
        <v>667</v>
      </c>
      <c r="O9888" s="289" t="s">
        <v>291</v>
      </c>
      <c r="P9888" s="289" t="str">
        <f>VLOOKUP(CAT_Details[[#This Row],[Delivery Bp Customer Code]],Table6[],2,0)</f>
        <v>DX01-L5</v>
      </c>
    </row>
    <row r="9889" spans="1:16" x14ac:dyDescent="0.25">
      <c r="A9889" s="289" t="s">
        <v>285</v>
      </c>
      <c r="B9889">
        <v>2</v>
      </c>
      <c r="C9889">
        <v>17.7</v>
      </c>
      <c r="D9889">
        <v>0.09</v>
      </c>
      <c r="E9889" s="289" t="s">
        <v>21974</v>
      </c>
      <c r="F9889">
        <v>5016661801</v>
      </c>
      <c r="G9889" s="276">
        <v>45854</v>
      </c>
      <c r="H9889">
        <v>20250708758022</v>
      </c>
      <c r="I9889">
        <v>4.4999999999999998E-2</v>
      </c>
      <c r="J9889" s="289" t="s">
        <v>345</v>
      </c>
      <c r="K9889" s="289" t="s">
        <v>21975</v>
      </c>
      <c r="L9889" s="289" t="s">
        <v>275</v>
      </c>
      <c r="M9889" s="289" t="s">
        <v>21824</v>
      </c>
      <c r="N9889" s="289" t="s">
        <v>371</v>
      </c>
      <c r="O9889" s="289" t="s">
        <v>291</v>
      </c>
      <c r="P9889" s="289" t="str">
        <f>VLOOKUP(CAT_Details[[#This Row],[Delivery Bp Customer Code]],Table6[],2,0)</f>
        <v>DX01-L5</v>
      </c>
    </row>
    <row r="9890" spans="1:16" x14ac:dyDescent="0.25">
      <c r="A9890" s="289" t="s">
        <v>285</v>
      </c>
      <c r="B9890">
        <v>2</v>
      </c>
      <c r="C9890">
        <v>203</v>
      </c>
      <c r="D9890">
        <v>0.8</v>
      </c>
      <c r="E9890" s="289" t="s">
        <v>21974</v>
      </c>
      <c r="F9890">
        <v>5016661802</v>
      </c>
      <c r="G9890" s="276">
        <v>45854</v>
      </c>
      <c r="H9890">
        <v>20250708757841</v>
      </c>
      <c r="I9890">
        <v>1.6319999999999999</v>
      </c>
      <c r="J9890" s="289" t="s">
        <v>345</v>
      </c>
      <c r="K9890" s="289" t="s">
        <v>21976</v>
      </c>
      <c r="L9890" s="289" t="s">
        <v>275</v>
      </c>
      <c r="M9890" s="289" t="s">
        <v>21824</v>
      </c>
      <c r="N9890" s="289" t="s">
        <v>371</v>
      </c>
      <c r="O9890" s="289" t="s">
        <v>291</v>
      </c>
      <c r="P9890" s="289" t="str">
        <f>VLOOKUP(CAT_Details[[#This Row],[Delivery Bp Customer Code]],Table6[],2,0)</f>
        <v>DX01-L5</v>
      </c>
    </row>
    <row r="9891" spans="1:16" x14ac:dyDescent="0.25">
      <c r="A9891" s="289" t="s">
        <v>285</v>
      </c>
      <c r="B9891">
        <v>16</v>
      </c>
      <c r="C9891">
        <v>1440</v>
      </c>
      <c r="D9891">
        <v>6.4</v>
      </c>
      <c r="E9891" s="289" t="s">
        <v>21977</v>
      </c>
      <c r="F9891">
        <v>5016661848</v>
      </c>
      <c r="G9891" s="276">
        <v>45854</v>
      </c>
      <c r="H9891">
        <v>20250707757120</v>
      </c>
      <c r="I9891">
        <v>15.36</v>
      </c>
      <c r="J9891" s="289" t="s">
        <v>345</v>
      </c>
      <c r="K9891" s="289" t="s">
        <v>21978</v>
      </c>
      <c r="L9891" s="289" t="s">
        <v>275</v>
      </c>
      <c r="M9891" s="289" t="s">
        <v>21938</v>
      </c>
      <c r="N9891" s="289" t="s">
        <v>512</v>
      </c>
      <c r="O9891" s="289" t="s">
        <v>291</v>
      </c>
      <c r="P9891" s="289" t="str">
        <f>VLOOKUP(CAT_Details[[#This Row],[Delivery Bp Customer Code]],Table6[],2,0)</f>
        <v>DX01-L5</v>
      </c>
    </row>
    <row r="9892" spans="1:16" x14ac:dyDescent="0.25">
      <c r="A9892" s="289" t="s">
        <v>285</v>
      </c>
      <c r="B9892">
        <v>2</v>
      </c>
      <c r="C9892">
        <v>316</v>
      </c>
      <c r="D9892">
        <v>0.8</v>
      </c>
      <c r="E9892" s="289" t="s">
        <v>21979</v>
      </c>
      <c r="F9892">
        <v>5016661905</v>
      </c>
      <c r="G9892" s="276">
        <v>45854</v>
      </c>
      <c r="H9892">
        <v>20250708758159</v>
      </c>
      <c r="I9892">
        <v>1.92</v>
      </c>
      <c r="J9892" s="289" t="s">
        <v>280</v>
      </c>
      <c r="K9892" s="289" t="s">
        <v>21980</v>
      </c>
      <c r="L9892" s="289" t="s">
        <v>275</v>
      </c>
      <c r="M9892" s="289" t="s">
        <v>20630</v>
      </c>
      <c r="N9892" s="289" t="s">
        <v>424</v>
      </c>
      <c r="O9892" s="289" t="s">
        <v>291</v>
      </c>
      <c r="P9892" s="289" t="str">
        <f>VLOOKUP(CAT_Details[[#This Row],[Delivery Bp Customer Code]],Table6[],2,0)</f>
        <v>DX01-L5</v>
      </c>
    </row>
    <row r="9893" spans="1:16" x14ac:dyDescent="0.25">
      <c r="A9893" s="289" t="s">
        <v>285</v>
      </c>
      <c r="B9893">
        <v>25</v>
      </c>
      <c r="C9893">
        <v>345</v>
      </c>
      <c r="D9893">
        <v>0.94</v>
      </c>
      <c r="E9893" s="289" t="s">
        <v>21981</v>
      </c>
      <c r="F9893">
        <v>5016661940</v>
      </c>
      <c r="G9893" s="276">
        <v>45854</v>
      </c>
      <c r="H9893">
        <v>20250708757929</v>
      </c>
      <c r="I9893">
        <v>0.52900000000000003</v>
      </c>
      <c r="J9893" s="289" t="s">
        <v>294</v>
      </c>
      <c r="K9893" s="289" t="s">
        <v>21982</v>
      </c>
      <c r="L9893" s="289" t="s">
        <v>275</v>
      </c>
      <c r="M9893" s="289" t="s">
        <v>21261</v>
      </c>
      <c r="N9893" s="289" t="s">
        <v>1413</v>
      </c>
      <c r="O9893" s="289" t="s">
        <v>291</v>
      </c>
      <c r="P9893" s="289" t="str">
        <f>VLOOKUP(CAT_Details[[#This Row],[Delivery Bp Customer Code]],Table6[],2,0)</f>
        <v>DX01-L5</v>
      </c>
    </row>
    <row r="9894" spans="1:16" x14ac:dyDescent="0.25">
      <c r="A9894" s="289" t="s">
        <v>285</v>
      </c>
      <c r="B9894">
        <v>21</v>
      </c>
      <c r="C9894">
        <v>945</v>
      </c>
      <c r="D9894">
        <v>4.2</v>
      </c>
      <c r="E9894" s="289" t="s">
        <v>21983</v>
      </c>
      <c r="F9894">
        <v>5016662169</v>
      </c>
      <c r="G9894" s="276">
        <v>45854</v>
      </c>
      <c r="H9894">
        <v>20250704756312</v>
      </c>
      <c r="I9894">
        <v>4.032</v>
      </c>
      <c r="J9894" s="289" t="s">
        <v>324</v>
      </c>
      <c r="K9894" s="289" t="s">
        <v>21984</v>
      </c>
      <c r="L9894" s="289" t="s">
        <v>275</v>
      </c>
      <c r="M9894" s="289" t="s">
        <v>21953</v>
      </c>
      <c r="N9894" s="289" t="s">
        <v>16153</v>
      </c>
      <c r="O9894" s="289" t="s">
        <v>291</v>
      </c>
      <c r="P9894" s="289" t="str">
        <f>VLOOKUP(CAT_Details[[#This Row],[Delivery Bp Customer Code]],Table6[],2,0)</f>
        <v>DX01-L5</v>
      </c>
    </row>
    <row r="9895" spans="1:16" x14ac:dyDescent="0.25">
      <c r="A9895" s="289" t="s">
        <v>285</v>
      </c>
      <c r="B9895">
        <v>4</v>
      </c>
      <c r="C9895">
        <v>256</v>
      </c>
      <c r="D9895">
        <v>2.17</v>
      </c>
      <c r="E9895" s="289" t="s">
        <v>21985</v>
      </c>
      <c r="F9895">
        <v>5016662227</v>
      </c>
      <c r="G9895" s="276">
        <v>45854</v>
      </c>
      <c r="H9895">
        <v>20250702754257</v>
      </c>
      <c r="I9895">
        <v>5.9779999999999998</v>
      </c>
      <c r="J9895" s="289" t="s">
        <v>294</v>
      </c>
      <c r="K9895" s="289" t="s">
        <v>21986</v>
      </c>
      <c r="L9895" s="289" t="s">
        <v>275</v>
      </c>
      <c r="M9895" s="289" t="s">
        <v>21987</v>
      </c>
      <c r="N9895" s="289" t="s">
        <v>5685</v>
      </c>
      <c r="O9895" s="289" t="s">
        <v>291</v>
      </c>
      <c r="P9895" s="289" t="str">
        <f>VLOOKUP(CAT_Details[[#This Row],[Delivery Bp Customer Code]],Table6[],2,0)</f>
        <v>DX01-L5</v>
      </c>
    </row>
    <row r="9896" spans="1:16" x14ac:dyDescent="0.25">
      <c r="A9896" s="289" t="s">
        <v>285</v>
      </c>
      <c r="B9896">
        <v>13</v>
      </c>
      <c r="C9896">
        <v>839</v>
      </c>
      <c r="D9896">
        <v>7.08</v>
      </c>
      <c r="E9896" s="289" t="s">
        <v>21985</v>
      </c>
      <c r="F9896">
        <v>5016662228</v>
      </c>
      <c r="G9896" s="276">
        <v>45854</v>
      </c>
      <c r="H9896">
        <v>20250702754241</v>
      </c>
      <c r="I9896">
        <v>18.766999999999999</v>
      </c>
      <c r="J9896" s="289" t="s">
        <v>294</v>
      </c>
      <c r="K9896" s="289" t="s">
        <v>21988</v>
      </c>
      <c r="L9896" s="289" t="s">
        <v>275</v>
      </c>
      <c r="M9896" s="289" t="s">
        <v>21987</v>
      </c>
      <c r="N9896" s="289" t="s">
        <v>5685</v>
      </c>
      <c r="O9896" s="289" t="s">
        <v>291</v>
      </c>
      <c r="P9896" s="289" t="str">
        <f>VLOOKUP(CAT_Details[[#This Row],[Delivery Bp Customer Code]],Table6[],2,0)</f>
        <v>DX01-L5</v>
      </c>
    </row>
    <row r="9897" spans="1:16" x14ac:dyDescent="0.25">
      <c r="A9897" s="289" t="s">
        <v>285</v>
      </c>
      <c r="B9897">
        <v>10</v>
      </c>
      <c r="C9897">
        <v>11500</v>
      </c>
      <c r="D9897">
        <v>4</v>
      </c>
      <c r="E9897" s="289" t="s">
        <v>21989</v>
      </c>
      <c r="F9897">
        <v>5016662466</v>
      </c>
      <c r="G9897" s="276">
        <v>45854</v>
      </c>
      <c r="H9897">
        <v>20250707756892</v>
      </c>
      <c r="I9897">
        <v>5.76</v>
      </c>
      <c r="J9897" s="289" t="s">
        <v>324</v>
      </c>
      <c r="K9897" s="289" t="s">
        <v>21990</v>
      </c>
      <c r="L9897" s="289" t="s">
        <v>275</v>
      </c>
      <c r="M9897" s="289" t="s">
        <v>21991</v>
      </c>
      <c r="N9897" s="289" t="s">
        <v>333</v>
      </c>
      <c r="O9897" s="289" t="s">
        <v>291</v>
      </c>
      <c r="P9897" s="289" t="str">
        <f>VLOOKUP(CAT_Details[[#This Row],[Delivery Bp Customer Code]],Table6[],2,0)</f>
        <v>DX01-L5</v>
      </c>
    </row>
    <row r="9898" spans="1:16" x14ac:dyDescent="0.25">
      <c r="A9898" s="289" t="s">
        <v>285</v>
      </c>
      <c r="B9898">
        <v>14</v>
      </c>
      <c r="C9898">
        <v>1260</v>
      </c>
      <c r="D9898">
        <v>5.6</v>
      </c>
      <c r="E9898" s="289" t="s">
        <v>21992</v>
      </c>
      <c r="F9898">
        <v>5016676065</v>
      </c>
      <c r="G9898" s="276">
        <v>45854</v>
      </c>
      <c r="H9898">
        <v>20250709758850</v>
      </c>
      <c r="I9898">
        <v>13.44</v>
      </c>
      <c r="J9898" s="289" t="s">
        <v>350</v>
      </c>
      <c r="K9898" s="289" t="s">
        <v>21993</v>
      </c>
      <c r="L9898" s="289" t="s">
        <v>275</v>
      </c>
      <c r="M9898" s="289" t="s">
        <v>21864</v>
      </c>
      <c r="N9898" s="289" t="s">
        <v>15321</v>
      </c>
      <c r="O9898" s="289" t="s">
        <v>291</v>
      </c>
      <c r="P9898" s="289" t="str">
        <f>VLOOKUP(CAT_Details[[#This Row],[Delivery Bp Customer Code]],Table6[],2,0)</f>
        <v>DX01-L5</v>
      </c>
    </row>
    <row r="9899" spans="1:16" x14ac:dyDescent="0.25">
      <c r="A9899" s="289" t="s">
        <v>285</v>
      </c>
      <c r="B9899">
        <v>2</v>
      </c>
      <c r="C9899">
        <v>56</v>
      </c>
      <c r="D9899">
        <v>0.13</v>
      </c>
      <c r="E9899" s="289" t="s">
        <v>21994</v>
      </c>
      <c r="F9899">
        <v>5016676100</v>
      </c>
      <c r="G9899" s="276">
        <v>45854</v>
      </c>
      <c r="H9899">
        <v>20250709758794</v>
      </c>
      <c r="I9899">
        <v>9.6000000000000002E-2</v>
      </c>
      <c r="J9899" s="289" t="s">
        <v>350</v>
      </c>
      <c r="K9899" s="289" t="s">
        <v>21995</v>
      </c>
      <c r="L9899" s="289" t="s">
        <v>275</v>
      </c>
      <c r="M9899" s="289" t="s">
        <v>21887</v>
      </c>
      <c r="N9899" s="289" t="s">
        <v>360</v>
      </c>
      <c r="O9899" s="289" t="s">
        <v>291</v>
      </c>
      <c r="P9899" s="289" t="str">
        <f>VLOOKUP(CAT_Details[[#This Row],[Delivery Bp Customer Code]],Table6[],2,0)</f>
        <v>DX01-L5</v>
      </c>
    </row>
    <row r="9900" spans="1:16" x14ac:dyDescent="0.25">
      <c r="A9900" s="289" t="s">
        <v>285</v>
      </c>
      <c r="B9900">
        <v>31</v>
      </c>
      <c r="C9900">
        <v>5915</v>
      </c>
      <c r="D9900">
        <v>13.6</v>
      </c>
      <c r="E9900" s="289" t="s">
        <v>21996</v>
      </c>
      <c r="F9900">
        <v>5016676144</v>
      </c>
      <c r="G9900" s="276">
        <v>45854</v>
      </c>
      <c r="H9900">
        <v>20250709758819</v>
      </c>
      <c r="I9900">
        <v>36.043999999999997</v>
      </c>
      <c r="J9900" s="289" t="s">
        <v>350</v>
      </c>
      <c r="K9900" s="289" t="s">
        <v>21997</v>
      </c>
      <c r="L9900" s="289" t="s">
        <v>275</v>
      </c>
      <c r="M9900" s="289" t="s">
        <v>21887</v>
      </c>
      <c r="N9900" s="289" t="s">
        <v>16421</v>
      </c>
      <c r="O9900" s="289" t="s">
        <v>291</v>
      </c>
      <c r="P9900" s="289" t="str">
        <f>VLOOKUP(CAT_Details[[#This Row],[Delivery Bp Customer Code]],Table6[],2,0)</f>
        <v>DX01-L5</v>
      </c>
    </row>
    <row r="9901" spans="1:16" x14ac:dyDescent="0.25">
      <c r="A9901" s="289" t="s">
        <v>285</v>
      </c>
      <c r="B9901">
        <v>1</v>
      </c>
      <c r="C9901">
        <v>403</v>
      </c>
      <c r="D9901">
        <v>0.5</v>
      </c>
      <c r="E9901" s="289" t="s">
        <v>21998</v>
      </c>
      <c r="F9901">
        <v>5016676185</v>
      </c>
      <c r="G9901" s="276">
        <v>45854</v>
      </c>
      <c r="H9901">
        <v>20250709758828</v>
      </c>
      <c r="I9901">
        <v>1.2</v>
      </c>
      <c r="J9901" s="289" t="s">
        <v>350</v>
      </c>
      <c r="K9901" s="289" t="s">
        <v>21999</v>
      </c>
      <c r="L9901" s="289" t="s">
        <v>275</v>
      </c>
      <c r="M9901" s="289" t="s">
        <v>21887</v>
      </c>
      <c r="N9901" s="289" t="s">
        <v>381</v>
      </c>
      <c r="O9901" s="289" t="s">
        <v>291</v>
      </c>
      <c r="P9901" s="289" t="str">
        <f>VLOOKUP(CAT_Details[[#This Row],[Delivery Bp Customer Code]],Table6[],2,0)</f>
        <v>DX01-L5</v>
      </c>
    </row>
    <row r="9902" spans="1:16" x14ac:dyDescent="0.25">
      <c r="A9902" s="289" t="s">
        <v>285</v>
      </c>
      <c r="B9902">
        <v>17</v>
      </c>
      <c r="C9902">
        <v>2502</v>
      </c>
      <c r="D9902">
        <v>6.9</v>
      </c>
      <c r="E9902" s="289" t="s">
        <v>22000</v>
      </c>
      <c r="F9902">
        <v>5016676460</v>
      </c>
      <c r="G9902" s="276">
        <v>45854</v>
      </c>
      <c r="H9902">
        <v>20250708758001</v>
      </c>
      <c r="I9902">
        <v>14.669</v>
      </c>
      <c r="J9902" s="289" t="s">
        <v>350</v>
      </c>
      <c r="K9902" s="289" t="s">
        <v>22001</v>
      </c>
      <c r="L9902" s="289" t="s">
        <v>275</v>
      </c>
      <c r="M9902" s="289" t="s">
        <v>21864</v>
      </c>
      <c r="N9902" s="289" t="s">
        <v>357</v>
      </c>
      <c r="O9902" s="289" t="s">
        <v>291</v>
      </c>
      <c r="P9902" s="289" t="str">
        <f>VLOOKUP(CAT_Details[[#This Row],[Delivery Bp Customer Code]],Table6[],2,0)</f>
        <v>DX01-L5</v>
      </c>
    </row>
    <row r="9903" spans="1:16" x14ac:dyDescent="0.25">
      <c r="A9903" s="289" t="s">
        <v>285</v>
      </c>
      <c r="B9903">
        <v>1</v>
      </c>
      <c r="C9903">
        <v>77</v>
      </c>
      <c r="D9903">
        <v>0.5</v>
      </c>
      <c r="E9903" s="289" t="s">
        <v>22002</v>
      </c>
      <c r="F9903">
        <v>5016676614</v>
      </c>
      <c r="G9903" s="276">
        <v>45854</v>
      </c>
      <c r="H9903">
        <v>20250709758791</v>
      </c>
      <c r="I9903">
        <v>1.2</v>
      </c>
      <c r="J9903" s="289" t="s">
        <v>350</v>
      </c>
      <c r="K9903" s="289" t="s">
        <v>22003</v>
      </c>
      <c r="L9903" s="289" t="s">
        <v>275</v>
      </c>
      <c r="M9903" s="289" t="s">
        <v>21887</v>
      </c>
      <c r="N9903" s="289" t="s">
        <v>1095</v>
      </c>
      <c r="O9903" s="289" t="s">
        <v>291</v>
      </c>
      <c r="P9903" s="289" t="str">
        <f>VLOOKUP(CAT_Details[[#This Row],[Delivery Bp Customer Code]],Table6[],2,0)</f>
        <v>DX01-L5</v>
      </c>
    </row>
    <row r="9904" spans="1:16" x14ac:dyDescent="0.25">
      <c r="A9904" s="289" t="s">
        <v>285</v>
      </c>
      <c r="B9904">
        <v>45</v>
      </c>
      <c r="C9904">
        <v>2013</v>
      </c>
      <c r="D9904">
        <v>12</v>
      </c>
      <c r="E9904" s="289" t="s">
        <v>22004</v>
      </c>
      <c r="F9904">
        <v>5016690121</v>
      </c>
      <c r="G9904" s="276">
        <v>45854</v>
      </c>
      <c r="H9904">
        <v>20250709759028</v>
      </c>
      <c r="I9904">
        <v>25.271999999999998</v>
      </c>
      <c r="J9904" s="289" t="s">
        <v>350</v>
      </c>
      <c r="K9904" s="289" t="s">
        <v>22005</v>
      </c>
      <c r="L9904" s="289" t="s">
        <v>275</v>
      </c>
      <c r="M9904" s="289" t="s">
        <v>22006</v>
      </c>
      <c r="N9904" s="289" t="s">
        <v>430</v>
      </c>
      <c r="O9904" s="289" t="s">
        <v>16307</v>
      </c>
      <c r="P9904" s="289" t="str">
        <f>VLOOKUP(CAT_Details[[#This Row],[Delivery Bp Customer Code]],Table6[],2,0)</f>
        <v>DX01</v>
      </c>
    </row>
    <row r="9905" spans="1:16" x14ac:dyDescent="0.25">
      <c r="A9905" s="289" t="s">
        <v>272</v>
      </c>
      <c r="B9905">
        <v>6</v>
      </c>
      <c r="C9905">
        <v>1030</v>
      </c>
      <c r="D9905">
        <v>2.4</v>
      </c>
      <c r="E9905" s="289" t="s">
        <v>21949</v>
      </c>
      <c r="F9905">
        <v>5016662254</v>
      </c>
      <c r="G9905" s="276">
        <v>45854</v>
      </c>
      <c r="H9905">
        <v>20250707757113</v>
      </c>
      <c r="I9905">
        <v>6.3360000000000003</v>
      </c>
      <c r="J9905" s="289" t="s">
        <v>294</v>
      </c>
      <c r="K9905" s="289" t="s">
        <v>22007</v>
      </c>
      <c r="L9905" s="289" t="s">
        <v>275</v>
      </c>
      <c r="M9905" s="289" t="s">
        <v>21520</v>
      </c>
      <c r="N9905" s="289" t="s">
        <v>555</v>
      </c>
      <c r="O9905" s="289" t="s">
        <v>277</v>
      </c>
      <c r="P9905" s="289" t="str">
        <f>VLOOKUP(CAT_Details[[#This Row],[Delivery Bp Customer Code]],Table6[],2,0)</f>
        <v>U2-L5</v>
      </c>
    </row>
    <row r="9906" spans="1:16" x14ac:dyDescent="0.25">
      <c r="A9906" s="289" t="s">
        <v>272</v>
      </c>
      <c r="B9906">
        <v>21</v>
      </c>
      <c r="C9906">
        <v>2100</v>
      </c>
      <c r="D9906">
        <v>8.4</v>
      </c>
      <c r="E9906" s="289" t="s">
        <v>22008</v>
      </c>
      <c r="F9906">
        <v>5016676346</v>
      </c>
      <c r="G9906" s="276">
        <v>45854</v>
      </c>
      <c r="H9906">
        <v>20250708757645</v>
      </c>
      <c r="I9906">
        <v>15.12</v>
      </c>
      <c r="J9906" s="289" t="s">
        <v>350</v>
      </c>
      <c r="K9906" s="289" t="s">
        <v>22009</v>
      </c>
      <c r="L9906" s="289" t="s">
        <v>275</v>
      </c>
      <c r="M9906" s="289" t="s">
        <v>21887</v>
      </c>
      <c r="N9906" s="289" t="s">
        <v>846</v>
      </c>
      <c r="O9906" s="289" t="s">
        <v>277</v>
      </c>
      <c r="P9906" s="289" t="str">
        <f>VLOOKUP(CAT_Details[[#This Row],[Delivery Bp Customer Code]],Table6[],2,0)</f>
        <v>U2-L5</v>
      </c>
    </row>
    <row r="9907" spans="1:16" x14ac:dyDescent="0.25">
      <c r="A9907" s="289" t="s">
        <v>272</v>
      </c>
      <c r="B9907">
        <v>4</v>
      </c>
      <c r="C9907">
        <v>1760</v>
      </c>
      <c r="D9907">
        <v>1.6</v>
      </c>
      <c r="E9907" s="289" t="s">
        <v>22010</v>
      </c>
      <c r="F9907">
        <v>5016676556</v>
      </c>
      <c r="G9907" s="276">
        <v>45854</v>
      </c>
      <c r="H9907">
        <v>20250709758804</v>
      </c>
      <c r="I9907">
        <v>2.1890000000000001</v>
      </c>
      <c r="J9907" s="289" t="s">
        <v>350</v>
      </c>
      <c r="K9907" s="289" t="s">
        <v>22011</v>
      </c>
      <c r="L9907" s="289" t="s">
        <v>275</v>
      </c>
      <c r="M9907" s="289" t="s">
        <v>21887</v>
      </c>
      <c r="N9907" s="289" t="s">
        <v>456</v>
      </c>
      <c r="O9907" s="289" t="s">
        <v>277</v>
      </c>
      <c r="P9907" s="289" t="str">
        <f>VLOOKUP(CAT_Details[[#This Row],[Delivery Bp Customer Code]],Table6[],2,0)</f>
        <v>U2-L5</v>
      </c>
    </row>
    <row r="9908" spans="1:16" x14ac:dyDescent="0.25">
      <c r="A9908" s="289" t="s">
        <v>272</v>
      </c>
      <c r="B9908">
        <v>17</v>
      </c>
      <c r="C9908">
        <v>850</v>
      </c>
      <c r="D9908">
        <v>8.74</v>
      </c>
      <c r="E9908" s="289" t="s">
        <v>22012</v>
      </c>
      <c r="F9908">
        <v>5016705169</v>
      </c>
      <c r="G9908" s="276">
        <v>45854</v>
      </c>
      <c r="H9908">
        <v>20250714762449</v>
      </c>
      <c r="I9908">
        <v>19.373999999999999</v>
      </c>
      <c r="J9908" s="289" t="s">
        <v>273</v>
      </c>
      <c r="K9908" s="289" t="s">
        <v>22013</v>
      </c>
      <c r="L9908" s="289" t="s">
        <v>275</v>
      </c>
      <c r="M9908" s="289" t="s">
        <v>22014</v>
      </c>
      <c r="N9908" s="289" t="s">
        <v>1240</v>
      </c>
      <c r="O9908" s="289" t="s">
        <v>277</v>
      </c>
      <c r="P9908" s="289" t="str">
        <f>VLOOKUP(CAT_Details[[#This Row],[Delivery Bp Customer Code]],Table6[],2,0)</f>
        <v>U2-L5</v>
      </c>
    </row>
    <row r="9909" spans="1:16" x14ac:dyDescent="0.25">
      <c r="A9909" s="289" t="s">
        <v>278</v>
      </c>
      <c r="B9909">
        <v>1</v>
      </c>
      <c r="C9909">
        <v>545</v>
      </c>
      <c r="D9909">
        <v>0.4</v>
      </c>
      <c r="E9909" s="289" t="s">
        <v>22015</v>
      </c>
      <c r="F9909">
        <v>5016647468</v>
      </c>
      <c r="G9909" s="276">
        <v>45855</v>
      </c>
      <c r="H9909">
        <v>20250707756671</v>
      </c>
      <c r="I9909">
        <v>0.96</v>
      </c>
      <c r="J9909" s="289" t="s">
        <v>317</v>
      </c>
      <c r="K9909" s="289" t="s">
        <v>22016</v>
      </c>
      <c r="L9909" s="289" t="s">
        <v>275</v>
      </c>
      <c r="M9909" s="289" t="s">
        <v>22017</v>
      </c>
      <c r="N9909" s="289" t="s">
        <v>16210</v>
      </c>
      <c r="O9909" s="289" t="s">
        <v>498</v>
      </c>
      <c r="P9909" s="289" t="str">
        <f>VLOOKUP(CAT_Details[[#This Row],[Delivery Bp Customer Code]],Table6[],2,0)</f>
        <v>DK-BM01</v>
      </c>
    </row>
    <row r="9910" spans="1:16" x14ac:dyDescent="0.25">
      <c r="A9910" s="289" t="s">
        <v>278</v>
      </c>
      <c r="B9910">
        <v>3</v>
      </c>
      <c r="C9910">
        <v>1635</v>
      </c>
      <c r="D9910">
        <v>1.2</v>
      </c>
      <c r="E9910" s="289" t="s">
        <v>22015</v>
      </c>
      <c r="F9910">
        <v>5016647469</v>
      </c>
      <c r="G9910" s="276">
        <v>45855</v>
      </c>
      <c r="H9910">
        <v>20250707756672</v>
      </c>
      <c r="I9910">
        <v>2.88</v>
      </c>
      <c r="J9910" s="289" t="s">
        <v>317</v>
      </c>
      <c r="K9910" s="289" t="s">
        <v>22018</v>
      </c>
      <c r="L9910" s="289" t="s">
        <v>275</v>
      </c>
      <c r="M9910" s="289" t="s">
        <v>22017</v>
      </c>
      <c r="N9910" s="289" t="s">
        <v>16210</v>
      </c>
      <c r="O9910" s="289" t="s">
        <v>498</v>
      </c>
      <c r="P9910" s="289" t="str">
        <f>VLOOKUP(CAT_Details[[#This Row],[Delivery Bp Customer Code]],Table6[],2,0)</f>
        <v>DK-BM01</v>
      </c>
    </row>
    <row r="9911" spans="1:16" x14ac:dyDescent="0.25">
      <c r="A9911" s="289" t="s">
        <v>278</v>
      </c>
      <c r="B9911">
        <v>21</v>
      </c>
      <c r="C9911">
        <v>11403</v>
      </c>
      <c r="D9911">
        <v>8.4</v>
      </c>
      <c r="E9911" s="289" t="s">
        <v>22019</v>
      </c>
      <c r="F9911">
        <v>5016661870</v>
      </c>
      <c r="G9911" s="276">
        <v>45855</v>
      </c>
      <c r="H9911">
        <v>20250703755627</v>
      </c>
      <c r="I9911">
        <v>19.152000000000001</v>
      </c>
      <c r="J9911" s="289" t="s">
        <v>401</v>
      </c>
      <c r="K9911" s="289" t="s">
        <v>22020</v>
      </c>
      <c r="L9911" s="289" t="s">
        <v>275</v>
      </c>
      <c r="M9911" s="289" t="s">
        <v>22021</v>
      </c>
      <c r="N9911" s="289" t="s">
        <v>1378</v>
      </c>
      <c r="O9911" s="289" t="s">
        <v>498</v>
      </c>
      <c r="P9911" s="289" t="str">
        <f>VLOOKUP(CAT_Details[[#This Row],[Delivery Bp Customer Code]],Table6[],2,0)</f>
        <v>DK-BM01</v>
      </c>
    </row>
    <row r="9912" spans="1:16" x14ac:dyDescent="0.25">
      <c r="A9912" s="289" t="s">
        <v>278</v>
      </c>
      <c r="B9912">
        <v>9</v>
      </c>
      <c r="C9912">
        <v>4096.8</v>
      </c>
      <c r="D9912">
        <v>3.6</v>
      </c>
      <c r="E9912" s="289" t="s">
        <v>22022</v>
      </c>
      <c r="F9912">
        <v>5016690229</v>
      </c>
      <c r="G9912" s="276">
        <v>45855</v>
      </c>
      <c r="H9912">
        <v>20250710759933</v>
      </c>
      <c r="I9912">
        <v>8.2080000000000002</v>
      </c>
      <c r="J9912" s="289" t="s">
        <v>350</v>
      </c>
      <c r="K9912" s="289" t="s">
        <v>22023</v>
      </c>
      <c r="L9912" s="289" t="s">
        <v>275</v>
      </c>
      <c r="M9912" s="289" t="s">
        <v>22024</v>
      </c>
      <c r="N9912" s="289" t="s">
        <v>999</v>
      </c>
      <c r="O9912" s="289" t="s">
        <v>498</v>
      </c>
      <c r="P9912" s="289" t="str">
        <f>VLOOKUP(CAT_Details[[#This Row],[Delivery Bp Customer Code]],Table6[],2,0)</f>
        <v>DK-BM01</v>
      </c>
    </row>
    <row r="9913" spans="1:16" x14ac:dyDescent="0.25">
      <c r="A9913" s="289" t="s">
        <v>278</v>
      </c>
      <c r="B9913">
        <v>3</v>
      </c>
      <c r="C9913">
        <v>1215</v>
      </c>
      <c r="D9913">
        <v>1.2</v>
      </c>
      <c r="E9913" s="289" t="s">
        <v>22025</v>
      </c>
      <c r="F9913">
        <v>5016717560</v>
      </c>
      <c r="G9913" s="276">
        <v>45855</v>
      </c>
      <c r="H9913">
        <v>20250711761118</v>
      </c>
      <c r="I9913">
        <v>1.5840000000000001</v>
      </c>
      <c r="J9913" s="289" t="s">
        <v>273</v>
      </c>
      <c r="K9913" s="289" t="s">
        <v>22026</v>
      </c>
      <c r="L9913" s="289" t="s">
        <v>275</v>
      </c>
      <c r="M9913" s="289" t="s">
        <v>22014</v>
      </c>
      <c r="N9913" s="289" t="s">
        <v>15850</v>
      </c>
      <c r="O9913" s="289" t="s">
        <v>498</v>
      </c>
      <c r="P9913" s="289" t="str">
        <f>VLOOKUP(CAT_Details[[#This Row],[Delivery Bp Customer Code]],Table6[],2,0)</f>
        <v>DK-BM01</v>
      </c>
    </row>
    <row r="9914" spans="1:16" x14ac:dyDescent="0.25">
      <c r="A9914" s="289" t="s">
        <v>21918</v>
      </c>
      <c r="B9914">
        <v>12</v>
      </c>
      <c r="C9914">
        <v>1200</v>
      </c>
      <c r="D9914">
        <v>6.4</v>
      </c>
      <c r="E9914" s="289" t="s">
        <v>22027</v>
      </c>
      <c r="F9914">
        <v>5016717626</v>
      </c>
      <c r="G9914" s="276">
        <v>45855</v>
      </c>
      <c r="I9914">
        <v>13.824</v>
      </c>
      <c r="J9914" s="289" t="s">
        <v>275</v>
      </c>
      <c r="K9914" s="289" t="s">
        <v>22028</v>
      </c>
      <c r="L9914" s="289" t="s">
        <v>275</v>
      </c>
      <c r="M9914" s="289"/>
      <c r="N9914" s="289" t="s">
        <v>21921</v>
      </c>
      <c r="O9914" s="289" t="s">
        <v>21922</v>
      </c>
      <c r="P9914" s="289" t="e">
        <f>VLOOKUP(CAT_Details[[#This Row],[Delivery Bp Customer Code]],Table6[],2,0)</f>
        <v>#N/A</v>
      </c>
    </row>
    <row r="9915" spans="1:16" x14ac:dyDescent="0.25">
      <c r="A9915" s="289" t="s">
        <v>75</v>
      </c>
      <c r="B9915">
        <v>1</v>
      </c>
      <c r="C9915">
        <v>80</v>
      </c>
      <c r="D9915">
        <v>0.4</v>
      </c>
      <c r="E9915" s="289" t="s">
        <v>22029</v>
      </c>
      <c r="F9915">
        <v>5016675880</v>
      </c>
      <c r="G9915" s="276">
        <v>45855</v>
      </c>
      <c r="H9915">
        <v>20250709758695</v>
      </c>
      <c r="I9915">
        <v>0.38400000000000001</v>
      </c>
      <c r="J9915" s="289" t="s">
        <v>345</v>
      </c>
      <c r="K9915" s="289" t="s">
        <v>22030</v>
      </c>
      <c r="L9915" s="289" t="s">
        <v>275</v>
      </c>
      <c r="M9915" s="289" t="s">
        <v>21935</v>
      </c>
      <c r="N9915" s="289" t="s">
        <v>3308</v>
      </c>
      <c r="O9915" s="289" t="s">
        <v>2173</v>
      </c>
      <c r="P9915" s="289" t="str">
        <f>VLOOKUP(CAT_Details[[#This Row],[Delivery Bp Customer Code]],Table6[],2,0)</f>
        <v>OYL1</v>
      </c>
    </row>
    <row r="9916" spans="1:16" x14ac:dyDescent="0.25">
      <c r="A9916" s="289" t="s">
        <v>75</v>
      </c>
      <c r="B9916">
        <v>2</v>
      </c>
      <c r="C9916">
        <v>200</v>
      </c>
      <c r="D9916">
        <v>0.8</v>
      </c>
      <c r="E9916" s="289" t="s">
        <v>22031</v>
      </c>
      <c r="F9916">
        <v>5016676111</v>
      </c>
      <c r="G9916" s="276">
        <v>45855</v>
      </c>
      <c r="H9916">
        <v>20250708758113</v>
      </c>
      <c r="I9916">
        <v>1.92</v>
      </c>
      <c r="J9916" s="289" t="s">
        <v>294</v>
      </c>
      <c r="K9916" s="289" t="s">
        <v>22032</v>
      </c>
      <c r="L9916" s="289" t="s">
        <v>275</v>
      </c>
      <c r="M9916" s="289" t="s">
        <v>22033</v>
      </c>
      <c r="N9916" s="289" t="s">
        <v>555</v>
      </c>
      <c r="O9916" s="289" t="s">
        <v>2173</v>
      </c>
      <c r="P9916" s="289" t="str">
        <f>VLOOKUP(CAT_Details[[#This Row],[Delivery Bp Customer Code]],Table6[],2,0)</f>
        <v>OYL1</v>
      </c>
    </row>
    <row r="9917" spans="1:16" x14ac:dyDescent="0.25">
      <c r="A9917" s="289" t="s">
        <v>75</v>
      </c>
      <c r="B9917">
        <v>3</v>
      </c>
      <c r="C9917">
        <v>261.8</v>
      </c>
      <c r="D9917">
        <v>0.66</v>
      </c>
      <c r="E9917" s="289" t="s">
        <v>22034</v>
      </c>
      <c r="F9917">
        <v>5016676179</v>
      </c>
      <c r="G9917" s="276">
        <v>45855</v>
      </c>
      <c r="H9917">
        <v>20250708757974</v>
      </c>
      <c r="I9917">
        <v>0.93</v>
      </c>
      <c r="J9917" s="289" t="s">
        <v>345</v>
      </c>
      <c r="K9917" s="289" t="s">
        <v>22035</v>
      </c>
      <c r="L9917" s="289" t="s">
        <v>275</v>
      </c>
      <c r="M9917" s="289" t="s">
        <v>21938</v>
      </c>
      <c r="N9917" s="289" t="s">
        <v>5824</v>
      </c>
      <c r="O9917" s="289" t="s">
        <v>5281</v>
      </c>
      <c r="P9917" s="289" t="str">
        <f>VLOOKUP(CAT_Details[[#This Row],[Delivery Bp Customer Code]],Table6[],2,0)</f>
        <v>DK-LW08</v>
      </c>
    </row>
    <row r="9918" spans="1:16" x14ac:dyDescent="0.25">
      <c r="A9918" s="289" t="s">
        <v>75</v>
      </c>
      <c r="B9918">
        <v>2</v>
      </c>
      <c r="C9918">
        <v>482</v>
      </c>
      <c r="D9918">
        <v>0.8</v>
      </c>
      <c r="E9918" s="289" t="s">
        <v>22036</v>
      </c>
      <c r="F9918">
        <v>5016689942</v>
      </c>
      <c r="G9918" s="276">
        <v>45855</v>
      </c>
      <c r="H9918">
        <v>20250709758987</v>
      </c>
      <c r="I9918">
        <v>2.5539999999999998</v>
      </c>
      <c r="J9918" s="289" t="s">
        <v>350</v>
      </c>
      <c r="K9918" s="289" t="s">
        <v>22037</v>
      </c>
      <c r="L9918" s="289" t="s">
        <v>275</v>
      </c>
      <c r="M9918" s="289" t="s">
        <v>22038</v>
      </c>
      <c r="N9918" s="289" t="s">
        <v>704</v>
      </c>
      <c r="O9918" s="289" t="s">
        <v>2173</v>
      </c>
      <c r="P9918" s="289" t="str">
        <f>VLOOKUP(CAT_Details[[#This Row],[Delivery Bp Customer Code]],Table6[],2,0)</f>
        <v>OYL1</v>
      </c>
    </row>
    <row r="9919" spans="1:16" x14ac:dyDescent="0.25">
      <c r="A9919" s="289" t="s">
        <v>75</v>
      </c>
      <c r="B9919">
        <v>1</v>
      </c>
      <c r="C9919">
        <v>17</v>
      </c>
      <c r="D9919">
        <v>0.13</v>
      </c>
      <c r="E9919" s="289" t="s">
        <v>22039</v>
      </c>
      <c r="F9919">
        <v>5016689947</v>
      </c>
      <c r="G9919" s="276">
        <v>45855</v>
      </c>
      <c r="H9919">
        <v>20250707756684</v>
      </c>
      <c r="I9919">
        <v>0.126</v>
      </c>
      <c r="J9919" s="289" t="s">
        <v>350</v>
      </c>
      <c r="K9919" s="289" t="s">
        <v>22040</v>
      </c>
      <c r="L9919" s="289" t="s">
        <v>275</v>
      </c>
      <c r="M9919" s="289" t="s">
        <v>21423</v>
      </c>
      <c r="N9919" s="289" t="s">
        <v>15910</v>
      </c>
      <c r="O9919" s="289" t="s">
        <v>2173</v>
      </c>
      <c r="P9919" s="289" t="str">
        <f>VLOOKUP(CAT_Details[[#This Row],[Delivery Bp Customer Code]],Table6[],2,0)</f>
        <v>OYL1</v>
      </c>
    </row>
    <row r="9920" spans="1:16" x14ac:dyDescent="0.25">
      <c r="A9920" s="289" t="s">
        <v>75</v>
      </c>
      <c r="B9920">
        <v>1</v>
      </c>
      <c r="C9920">
        <v>32</v>
      </c>
      <c r="D9920">
        <v>0.4</v>
      </c>
      <c r="E9920" s="289" t="s">
        <v>22041</v>
      </c>
      <c r="F9920">
        <v>5016690145</v>
      </c>
      <c r="G9920" s="276">
        <v>45855</v>
      </c>
      <c r="H9920">
        <v>20250709759501</v>
      </c>
      <c r="I9920">
        <v>0.38400000000000001</v>
      </c>
      <c r="J9920" s="289" t="s">
        <v>273</v>
      </c>
      <c r="K9920" s="289" t="s">
        <v>22042</v>
      </c>
      <c r="L9920" s="289" t="s">
        <v>275</v>
      </c>
      <c r="M9920" s="289" t="s">
        <v>21904</v>
      </c>
      <c r="N9920" s="289" t="s">
        <v>9613</v>
      </c>
      <c r="O9920" s="289" t="s">
        <v>2173</v>
      </c>
      <c r="P9920" s="289" t="str">
        <f>VLOOKUP(CAT_Details[[#This Row],[Delivery Bp Customer Code]],Table6[],2,0)</f>
        <v>OYL1</v>
      </c>
    </row>
    <row r="9921" spans="1:16" x14ac:dyDescent="0.25">
      <c r="A9921" s="289" t="s">
        <v>75</v>
      </c>
      <c r="B9921">
        <v>1</v>
      </c>
      <c r="C9921">
        <v>10</v>
      </c>
      <c r="D9921">
        <v>0.08</v>
      </c>
      <c r="E9921" s="289" t="s">
        <v>22043</v>
      </c>
      <c r="F9921">
        <v>5016705043</v>
      </c>
      <c r="G9921" s="276">
        <v>45855</v>
      </c>
      <c r="H9921">
        <v>20250710760448</v>
      </c>
      <c r="I9921">
        <v>5.0999999999999997E-2</v>
      </c>
      <c r="J9921" s="289" t="s">
        <v>302</v>
      </c>
      <c r="K9921" s="289" t="s">
        <v>22044</v>
      </c>
      <c r="L9921" s="289" t="s">
        <v>275</v>
      </c>
      <c r="M9921" s="289" t="s">
        <v>22045</v>
      </c>
      <c r="N9921" s="289" t="s">
        <v>15493</v>
      </c>
      <c r="O9921" s="289" t="s">
        <v>2173</v>
      </c>
      <c r="P9921" s="289" t="str">
        <f>VLOOKUP(CAT_Details[[#This Row],[Delivery Bp Customer Code]],Table6[],2,0)</f>
        <v>OYL1</v>
      </c>
    </row>
    <row r="9922" spans="1:16" x14ac:dyDescent="0.25">
      <c r="A9922" s="289" t="s">
        <v>75</v>
      </c>
      <c r="B9922">
        <v>1</v>
      </c>
      <c r="C9922">
        <v>23</v>
      </c>
      <c r="D9922">
        <v>0.2</v>
      </c>
      <c r="E9922" s="289" t="s">
        <v>22046</v>
      </c>
      <c r="F9922">
        <v>5016705069</v>
      </c>
      <c r="G9922" s="276">
        <v>45855</v>
      </c>
      <c r="H9922">
        <v>20250710760571</v>
      </c>
      <c r="I9922">
        <v>0.48</v>
      </c>
      <c r="J9922" s="289" t="s">
        <v>280</v>
      </c>
      <c r="K9922" s="289" t="s">
        <v>22047</v>
      </c>
      <c r="L9922" s="289" t="s">
        <v>275</v>
      </c>
      <c r="M9922" s="289" t="s">
        <v>20630</v>
      </c>
      <c r="N9922" s="289" t="s">
        <v>1399</v>
      </c>
      <c r="O9922" s="289" t="s">
        <v>2173</v>
      </c>
      <c r="P9922" s="289" t="str">
        <f>VLOOKUP(CAT_Details[[#This Row],[Delivery Bp Customer Code]],Table6[],2,0)</f>
        <v>OYL1</v>
      </c>
    </row>
    <row r="9923" spans="1:16" x14ac:dyDescent="0.25">
      <c r="A9923" s="289" t="s">
        <v>75</v>
      </c>
      <c r="B9923">
        <v>1</v>
      </c>
      <c r="C9923">
        <v>549</v>
      </c>
      <c r="D9923">
        <v>0.4</v>
      </c>
      <c r="E9923" s="289" t="s">
        <v>22048</v>
      </c>
      <c r="F9923">
        <v>5016717684</v>
      </c>
      <c r="G9923" s="276">
        <v>45855</v>
      </c>
      <c r="H9923">
        <v>20250703755239</v>
      </c>
      <c r="I9923">
        <v>0.48</v>
      </c>
      <c r="J9923" s="289" t="s">
        <v>273</v>
      </c>
      <c r="K9923" s="289" t="s">
        <v>22049</v>
      </c>
      <c r="L9923" s="289" t="s">
        <v>275</v>
      </c>
      <c r="M9923" s="289" t="s">
        <v>22014</v>
      </c>
      <c r="N9923" s="289" t="s">
        <v>4712</v>
      </c>
      <c r="O9923" s="289" t="s">
        <v>2173</v>
      </c>
      <c r="P9923" s="289" t="str">
        <f>VLOOKUP(CAT_Details[[#This Row],[Delivery Bp Customer Code]],Table6[],2,0)</f>
        <v>OYL1</v>
      </c>
    </row>
    <row r="9924" spans="1:16" x14ac:dyDescent="0.25">
      <c r="A9924" s="289" t="s">
        <v>75</v>
      </c>
      <c r="B9924">
        <v>3</v>
      </c>
      <c r="C9924">
        <v>1087</v>
      </c>
      <c r="D9924">
        <v>1.2</v>
      </c>
      <c r="E9924" s="289" t="s">
        <v>22050</v>
      </c>
      <c r="F9924">
        <v>5016718119</v>
      </c>
      <c r="G9924" s="276">
        <v>45855</v>
      </c>
      <c r="H9924">
        <v>20250714762397</v>
      </c>
      <c r="I9924">
        <v>3.6</v>
      </c>
      <c r="J9924" s="289" t="s">
        <v>273</v>
      </c>
      <c r="K9924" s="289" t="s">
        <v>22051</v>
      </c>
      <c r="L9924" s="289" t="s">
        <v>275</v>
      </c>
      <c r="M9924" s="289" t="s">
        <v>22052</v>
      </c>
      <c r="N9924" s="289" t="s">
        <v>2431</v>
      </c>
      <c r="O9924" s="289" t="s">
        <v>2173</v>
      </c>
      <c r="P9924" s="289" t="str">
        <f>VLOOKUP(CAT_Details[[#This Row],[Delivery Bp Customer Code]],Table6[],2,0)</f>
        <v>OYL1</v>
      </c>
    </row>
    <row r="9925" spans="1:16" x14ac:dyDescent="0.25">
      <c r="A9925" s="289" t="s">
        <v>17052</v>
      </c>
      <c r="B9925">
        <v>3</v>
      </c>
      <c r="C9925">
        <v>550</v>
      </c>
      <c r="D9925">
        <v>1.8</v>
      </c>
      <c r="E9925" s="289" t="s">
        <v>22053</v>
      </c>
      <c r="F9925">
        <v>5016632524</v>
      </c>
      <c r="G9925" s="276">
        <v>45855</v>
      </c>
      <c r="H9925">
        <v>20250703755533</v>
      </c>
      <c r="I9925">
        <v>6.48</v>
      </c>
      <c r="J9925" s="289" t="s">
        <v>1435</v>
      </c>
      <c r="K9925" s="289" t="s">
        <v>22054</v>
      </c>
      <c r="L9925" s="289" t="s">
        <v>280</v>
      </c>
      <c r="M9925" s="289" t="s">
        <v>22055</v>
      </c>
      <c r="N9925" s="289" t="s">
        <v>1438</v>
      </c>
      <c r="O9925" s="289" t="s">
        <v>18284</v>
      </c>
      <c r="P9925" s="289">
        <f>VLOOKUP(CAT_Details[[#This Row],[Delivery Bp Customer Code]],Table6[],2,0)</f>
        <v>3705</v>
      </c>
    </row>
    <row r="9926" spans="1:16" x14ac:dyDescent="0.25">
      <c r="A9926" s="289" t="s">
        <v>17052</v>
      </c>
      <c r="B9926">
        <v>1</v>
      </c>
      <c r="C9926">
        <v>38</v>
      </c>
      <c r="D9926">
        <v>0.1</v>
      </c>
      <c r="E9926" s="289" t="s">
        <v>22056</v>
      </c>
      <c r="F9926">
        <v>5016675996</v>
      </c>
      <c r="G9926" s="276">
        <v>45855</v>
      </c>
      <c r="H9926">
        <v>20250708757737</v>
      </c>
      <c r="I9926">
        <v>6.2E-2</v>
      </c>
      <c r="J9926" s="289" t="s">
        <v>1047</v>
      </c>
      <c r="K9926" s="289" t="s">
        <v>22057</v>
      </c>
      <c r="L9926" s="289" t="s">
        <v>280</v>
      </c>
      <c r="M9926" s="289" t="s">
        <v>21818</v>
      </c>
      <c r="N9926" s="289" t="s">
        <v>1049</v>
      </c>
      <c r="O9926" s="289" t="s">
        <v>18284</v>
      </c>
      <c r="P9926" s="289">
        <f>VLOOKUP(CAT_Details[[#This Row],[Delivery Bp Customer Code]],Table6[],2,0)</f>
        <v>3705</v>
      </c>
    </row>
    <row r="9927" spans="1:16" x14ac:dyDescent="0.25">
      <c r="A9927" s="289" t="s">
        <v>17052</v>
      </c>
      <c r="B9927">
        <v>18</v>
      </c>
      <c r="C9927">
        <v>2250</v>
      </c>
      <c r="D9927">
        <v>7.2</v>
      </c>
      <c r="E9927" s="289" t="s">
        <v>22058</v>
      </c>
      <c r="F9927">
        <v>5016676622</v>
      </c>
      <c r="G9927" s="276">
        <v>45855</v>
      </c>
      <c r="H9927">
        <v>20250708758258</v>
      </c>
      <c r="I9927">
        <v>25.92</v>
      </c>
      <c r="J9927" s="289" t="s">
        <v>345</v>
      </c>
      <c r="K9927" s="289" t="s">
        <v>22059</v>
      </c>
      <c r="L9927" s="289" t="s">
        <v>280</v>
      </c>
      <c r="M9927" s="289" t="s">
        <v>22060</v>
      </c>
      <c r="N9927" s="289" t="s">
        <v>512</v>
      </c>
      <c r="O9927" s="289" t="s">
        <v>18284</v>
      </c>
      <c r="P9927" s="289">
        <f>VLOOKUP(CAT_Details[[#This Row],[Delivery Bp Customer Code]],Table6[],2,0)</f>
        <v>3705</v>
      </c>
    </row>
    <row r="9928" spans="1:16" x14ac:dyDescent="0.25">
      <c r="A9928" s="289" t="s">
        <v>17052</v>
      </c>
      <c r="B9928">
        <v>1</v>
      </c>
      <c r="C9928">
        <v>190</v>
      </c>
      <c r="D9928">
        <v>0.4</v>
      </c>
      <c r="E9928" s="289" t="s">
        <v>22061</v>
      </c>
      <c r="F9928">
        <v>5016690142</v>
      </c>
      <c r="G9928" s="276">
        <v>45855</v>
      </c>
      <c r="H9928">
        <v>20250707757283</v>
      </c>
      <c r="I9928">
        <v>0.33600000000000002</v>
      </c>
      <c r="J9928" s="289" t="s">
        <v>275</v>
      </c>
      <c r="K9928" s="289" t="s">
        <v>22062</v>
      </c>
      <c r="L9928" s="289" t="s">
        <v>280</v>
      </c>
      <c r="M9928" s="289" t="s">
        <v>21829</v>
      </c>
      <c r="N9928" s="289" t="s">
        <v>18700</v>
      </c>
      <c r="O9928" s="289" t="s">
        <v>18284</v>
      </c>
      <c r="P9928" s="289">
        <f>VLOOKUP(CAT_Details[[#This Row],[Delivery Bp Customer Code]],Table6[],2,0)</f>
        <v>3705</v>
      </c>
    </row>
    <row r="9929" spans="1:16" x14ac:dyDescent="0.25">
      <c r="A9929" s="289" t="s">
        <v>17052</v>
      </c>
      <c r="B9929">
        <v>2</v>
      </c>
      <c r="C9929">
        <v>600</v>
      </c>
      <c r="D9929">
        <v>0.8</v>
      </c>
      <c r="E9929" s="289" t="s">
        <v>22063</v>
      </c>
      <c r="F9929">
        <v>5016690159</v>
      </c>
      <c r="G9929" s="276">
        <v>45855</v>
      </c>
      <c r="H9929">
        <v>20250710760186</v>
      </c>
      <c r="I9929">
        <v>1.6319999999999999</v>
      </c>
      <c r="J9929" s="289" t="s">
        <v>275</v>
      </c>
      <c r="K9929" s="289" t="s">
        <v>22064</v>
      </c>
      <c r="L9929" s="289" t="s">
        <v>280</v>
      </c>
      <c r="M9929" s="289" t="s">
        <v>21688</v>
      </c>
      <c r="N9929" s="289" t="s">
        <v>18283</v>
      </c>
      <c r="O9929" s="289" t="s">
        <v>18284</v>
      </c>
      <c r="P9929" s="289">
        <f>VLOOKUP(CAT_Details[[#This Row],[Delivery Bp Customer Code]],Table6[],2,0)</f>
        <v>3705</v>
      </c>
    </row>
    <row r="9930" spans="1:16" x14ac:dyDescent="0.25">
      <c r="A9930" s="289" t="s">
        <v>17052</v>
      </c>
      <c r="B9930">
        <v>1</v>
      </c>
      <c r="C9930">
        <v>248</v>
      </c>
      <c r="D9930">
        <v>0.4</v>
      </c>
      <c r="E9930" s="289" t="s">
        <v>22065</v>
      </c>
      <c r="F9930">
        <v>5016690174</v>
      </c>
      <c r="G9930" s="276">
        <v>45855</v>
      </c>
      <c r="H9930">
        <v>20250710760139</v>
      </c>
      <c r="I9930">
        <v>0.57599999999999996</v>
      </c>
      <c r="J9930" s="289" t="s">
        <v>302</v>
      </c>
      <c r="K9930" s="289" t="s">
        <v>22066</v>
      </c>
      <c r="L9930" s="289" t="s">
        <v>280</v>
      </c>
      <c r="M9930" s="289" t="s">
        <v>21904</v>
      </c>
      <c r="N9930" s="289" t="s">
        <v>18394</v>
      </c>
      <c r="O9930" s="289" t="s">
        <v>18284</v>
      </c>
      <c r="P9930" s="289">
        <f>VLOOKUP(CAT_Details[[#This Row],[Delivery Bp Customer Code]],Table6[],2,0)</f>
        <v>3705</v>
      </c>
    </row>
    <row r="9931" spans="1:16" x14ac:dyDescent="0.25">
      <c r="A9931" s="289" t="s">
        <v>17052</v>
      </c>
      <c r="B9931">
        <v>1</v>
      </c>
      <c r="C9931">
        <v>18</v>
      </c>
      <c r="D9931">
        <v>0.34</v>
      </c>
      <c r="E9931" s="289" t="s">
        <v>22067</v>
      </c>
      <c r="F9931">
        <v>5016704719</v>
      </c>
      <c r="G9931" s="276">
        <v>45855</v>
      </c>
      <c r="H9931">
        <v>20250710760636</v>
      </c>
      <c r="I9931">
        <v>0.26400000000000001</v>
      </c>
      <c r="J9931" s="289" t="s">
        <v>302</v>
      </c>
      <c r="K9931" s="289" t="s">
        <v>22068</v>
      </c>
      <c r="L9931" s="289" t="s">
        <v>280</v>
      </c>
      <c r="M9931" s="289" t="s">
        <v>22045</v>
      </c>
      <c r="N9931" s="289" t="s">
        <v>20799</v>
      </c>
      <c r="O9931" s="289" t="s">
        <v>22069</v>
      </c>
      <c r="P9931" s="289">
        <f>VLOOKUP(CAT_Details[[#This Row],[Delivery Bp Customer Code]],Table6[],2,0)</f>
        <v>3705</v>
      </c>
    </row>
    <row r="9932" spans="1:16" x14ac:dyDescent="0.25">
      <c r="A9932" s="289" t="s">
        <v>3771</v>
      </c>
      <c r="B9932">
        <v>27</v>
      </c>
      <c r="C9932">
        <v>11610</v>
      </c>
      <c r="D9932">
        <v>11.34</v>
      </c>
      <c r="E9932" s="289" t="s">
        <v>22070</v>
      </c>
      <c r="F9932">
        <v>5016689982</v>
      </c>
      <c r="G9932" s="276">
        <v>45855</v>
      </c>
      <c r="H9932">
        <v>20250703755205</v>
      </c>
      <c r="I9932">
        <v>11.702999999999999</v>
      </c>
      <c r="J9932" s="289" t="s">
        <v>350</v>
      </c>
      <c r="K9932" s="289" t="s">
        <v>22071</v>
      </c>
      <c r="L9932" s="289" t="s">
        <v>275</v>
      </c>
      <c r="M9932" s="289" t="s">
        <v>22072</v>
      </c>
      <c r="N9932" s="289" t="s">
        <v>16110</v>
      </c>
      <c r="O9932" s="289" t="s">
        <v>3775</v>
      </c>
      <c r="P9932" s="289">
        <f>VLOOKUP(CAT_Details[[#This Row],[Delivery Bp Customer Code]],Table6[],2,0)</f>
        <v>3401</v>
      </c>
    </row>
    <row r="9933" spans="1:16" x14ac:dyDescent="0.25">
      <c r="A9933" s="289" t="s">
        <v>3329</v>
      </c>
      <c r="B9933">
        <v>24</v>
      </c>
      <c r="C9933">
        <v>4320</v>
      </c>
      <c r="D9933">
        <v>7.96</v>
      </c>
      <c r="E9933" s="289" t="s">
        <v>22073</v>
      </c>
      <c r="F9933">
        <v>5016632751</v>
      </c>
      <c r="G9933" s="276">
        <v>45855</v>
      </c>
      <c r="H9933">
        <v>20250630752077</v>
      </c>
      <c r="I9933">
        <v>14.894</v>
      </c>
      <c r="J9933" s="289" t="s">
        <v>287</v>
      </c>
      <c r="K9933" s="289" t="s">
        <v>22074</v>
      </c>
      <c r="L9933" s="289" t="s">
        <v>275</v>
      </c>
      <c r="M9933" s="289" t="s">
        <v>22075</v>
      </c>
      <c r="N9933" s="289" t="s">
        <v>4413</v>
      </c>
      <c r="O9933" s="289" t="s">
        <v>3332</v>
      </c>
      <c r="P9933" s="289">
        <f>VLOOKUP(CAT_Details[[#This Row],[Delivery Bp Customer Code]],Table6[],2,0)</f>
        <v>3402</v>
      </c>
    </row>
    <row r="9934" spans="1:16" x14ac:dyDescent="0.25">
      <c r="A9934" s="289" t="s">
        <v>3329</v>
      </c>
      <c r="B9934">
        <v>4</v>
      </c>
      <c r="C9934">
        <v>317</v>
      </c>
      <c r="D9934">
        <v>1.21</v>
      </c>
      <c r="E9934" s="289" t="s">
        <v>22076</v>
      </c>
      <c r="F9934">
        <v>5016647181</v>
      </c>
      <c r="G9934" s="276">
        <v>45855</v>
      </c>
      <c r="H9934">
        <v>20250703755419</v>
      </c>
      <c r="I9934">
        <v>1.7629999999999999</v>
      </c>
      <c r="J9934" s="289" t="s">
        <v>317</v>
      </c>
      <c r="K9934" s="289" t="s">
        <v>22077</v>
      </c>
      <c r="L9934" s="289" t="s">
        <v>275</v>
      </c>
      <c r="M9934" s="289" t="s">
        <v>22017</v>
      </c>
      <c r="N9934" s="289" t="s">
        <v>4189</v>
      </c>
      <c r="O9934" s="289" t="s">
        <v>3332</v>
      </c>
      <c r="P9934" s="289">
        <f>VLOOKUP(CAT_Details[[#This Row],[Delivery Bp Customer Code]],Table6[],2,0)</f>
        <v>3402</v>
      </c>
    </row>
    <row r="9935" spans="1:16" x14ac:dyDescent="0.25">
      <c r="A9935" s="289" t="s">
        <v>3329</v>
      </c>
      <c r="B9935">
        <v>49</v>
      </c>
      <c r="C9935">
        <v>2150</v>
      </c>
      <c r="D9935">
        <v>13.6</v>
      </c>
      <c r="E9935" s="289" t="s">
        <v>22078</v>
      </c>
      <c r="F9935">
        <v>5016675975</v>
      </c>
      <c r="G9935" s="276">
        <v>45855</v>
      </c>
      <c r="H9935">
        <v>20250709758909</v>
      </c>
      <c r="I9935">
        <v>58.8</v>
      </c>
      <c r="J9935" s="289" t="s">
        <v>324</v>
      </c>
      <c r="K9935" s="289" t="s">
        <v>22079</v>
      </c>
      <c r="L9935" s="289" t="s">
        <v>275</v>
      </c>
      <c r="M9935" s="289" t="s">
        <v>22080</v>
      </c>
      <c r="N9935" s="289" t="s">
        <v>4100</v>
      </c>
      <c r="O9935" s="289" t="s">
        <v>3332</v>
      </c>
      <c r="P9935" s="289">
        <f>VLOOKUP(CAT_Details[[#This Row],[Delivery Bp Customer Code]],Table6[],2,0)</f>
        <v>3402</v>
      </c>
    </row>
    <row r="9936" spans="1:16" x14ac:dyDescent="0.25">
      <c r="A9936" s="289" t="s">
        <v>3329</v>
      </c>
      <c r="B9936">
        <v>39</v>
      </c>
      <c r="C9936">
        <v>2150</v>
      </c>
      <c r="D9936">
        <v>13.6</v>
      </c>
      <c r="E9936" s="289" t="s">
        <v>22081</v>
      </c>
      <c r="F9936">
        <v>5016676478</v>
      </c>
      <c r="G9936" s="276">
        <v>45855</v>
      </c>
      <c r="H9936">
        <v>20250709758900</v>
      </c>
      <c r="I9936">
        <v>46.8</v>
      </c>
      <c r="J9936" s="289" t="s">
        <v>324</v>
      </c>
      <c r="K9936" s="289" t="s">
        <v>22082</v>
      </c>
      <c r="L9936" s="289" t="s">
        <v>275</v>
      </c>
      <c r="M9936" s="289" t="s">
        <v>22083</v>
      </c>
      <c r="N9936" s="289" t="s">
        <v>4100</v>
      </c>
      <c r="O9936" s="289" t="s">
        <v>3332</v>
      </c>
      <c r="P9936" s="289">
        <f>VLOOKUP(CAT_Details[[#This Row],[Delivery Bp Customer Code]],Table6[],2,0)</f>
        <v>3402</v>
      </c>
    </row>
    <row r="9937" spans="1:16" x14ac:dyDescent="0.25">
      <c r="A9937" s="289" t="s">
        <v>3329</v>
      </c>
      <c r="B9937">
        <v>47</v>
      </c>
      <c r="C9937">
        <v>2150</v>
      </c>
      <c r="D9937">
        <v>23.5</v>
      </c>
      <c r="E9937" s="289" t="s">
        <v>22084</v>
      </c>
      <c r="F9937">
        <v>5016676532</v>
      </c>
      <c r="G9937" s="276">
        <v>45855</v>
      </c>
      <c r="H9937">
        <v>20250709758914</v>
      </c>
      <c r="I9937">
        <v>56.4</v>
      </c>
      <c r="J9937" s="289" t="s">
        <v>324</v>
      </c>
      <c r="K9937" s="289" t="s">
        <v>22085</v>
      </c>
      <c r="L9937" s="289" t="s">
        <v>275</v>
      </c>
      <c r="M9937" s="289" t="s">
        <v>22086</v>
      </c>
      <c r="N9937" s="289" t="s">
        <v>4100</v>
      </c>
      <c r="O9937" s="289" t="s">
        <v>3332</v>
      </c>
      <c r="P9937" s="289">
        <f>VLOOKUP(CAT_Details[[#This Row],[Delivery Bp Customer Code]],Table6[],2,0)</f>
        <v>3402</v>
      </c>
    </row>
    <row r="9938" spans="1:16" x14ac:dyDescent="0.25">
      <c r="A9938" s="289" t="s">
        <v>3329</v>
      </c>
      <c r="B9938">
        <v>1</v>
      </c>
      <c r="C9938">
        <v>54</v>
      </c>
      <c r="D9938">
        <v>0.4</v>
      </c>
      <c r="E9938" s="289" t="s">
        <v>22039</v>
      </c>
      <c r="F9938">
        <v>5016689948</v>
      </c>
      <c r="G9938" s="276">
        <v>45855</v>
      </c>
      <c r="H9938">
        <v>20250710759839</v>
      </c>
      <c r="I9938">
        <v>0.67200000000000004</v>
      </c>
      <c r="J9938" s="289" t="s">
        <v>350</v>
      </c>
      <c r="K9938" s="289" t="s">
        <v>22087</v>
      </c>
      <c r="L9938" s="289" t="s">
        <v>275</v>
      </c>
      <c r="M9938" s="289" t="s">
        <v>21423</v>
      </c>
      <c r="N9938" s="289" t="s">
        <v>15910</v>
      </c>
      <c r="O9938" s="289" t="s">
        <v>3332</v>
      </c>
      <c r="P9938" s="289">
        <f>VLOOKUP(CAT_Details[[#This Row],[Delivery Bp Customer Code]],Table6[],2,0)</f>
        <v>3402</v>
      </c>
    </row>
    <row r="9939" spans="1:16" x14ac:dyDescent="0.25">
      <c r="A9939" s="289" t="s">
        <v>3329</v>
      </c>
      <c r="B9939">
        <v>4</v>
      </c>
      <c r="C9939">
        <v>445</v>
      </c>
      <c r="D9939">
        <v>1.6</v>
      </c>
      <c r="E9939" s="289" t="s">
        <v>22039</v>
      </c>
      <c r="F9939">
        <v>5016689949</v>
      </c>
      <c r="G9939" s="276">
        <v>45855</v>
      </c>
      <c r="H9939">
        <v>20250707756695</v>
      </c>
      <c r="I9939">
        <v>3.802</v>
      </c>
      <c r="J9939" s="289" t="s">
        <v>350</v>
      </c>
      <c r="K9939" s="289" t="s">
        <v>22088</v>
      </c>
      <c r="L9939" s="289" t="s">
        <v>275</v>
      </c>
      <c r="M9939" s="289" t="s">
        <v>21423</v>
      </c>
      <c r="N9939" s="289" t="s">
        <v>15910</v>
      </c>
      <c r="O9939" s="289" t="s">
        <v>3332</v>
      </c>
      <c r="P9939" s="289">
        <f>VLOOKUP(CAT_Details[[#This Row],[Delivery Bp Customer Code]],Table6[],2,0)</f>
        <v>3402</v>
      </c>
    </row>
    <row r="9940" spans="1:16" x14ac:dyDescent="0.25">
      <c r="A9940" s="289" t="s">
        <v>3329</v>
      </c>
      <c r="B9940">
        <v>13</v>
      </c>
      <c r="C9940">
        <v>5664</v>
      </c>
      <c r="D9940">
        <v>5.2</v>
      </c>
      <c r="E9940" s="289" t="s">
        <v>22089</v>
      </c>
      <c r="F9940">
        <v>5016690140</v>
      </c>
      <c r="G9940" s="276">
        <v>45855</v>
      </c>
      <c r="H9940">
        <v>20250710760314</v>
      </c>
      <c r="I9940">
        <v>7.4880000000000004</v>
      </c>
      <c r="J9940" s="289" t="s">
        <v>350</v>
      </c>
      <c r="K9940" s="289" t="s">
        <v>22090</v>
      </c>
      <c r="L9940" s="289" t="s">
        <v>275</v>
      </c>
      <c r="M9940" s="289" t="s">
        <v>21423</v>
      </c>
      <c r="N9940" s="289" t="s">
        <v>3793</v>
      </c>
      <c r="O9940" s="289" t="s">
        <v>3332</v>
      </c>
      <c r="P9940" s="289">
        <f>VLOOKUP(CAT_Details[[#This Row],[Delivery Bp Customer Code]],Table6[],2,0)</f>
        <v>3402</v>
      </c>
    </row>
    <row r="9941" spans="1:16" x14ac:dyDescent="0.25">
      <c r="A9941" s="289" t="s">
        <v>3329</v>
      </c>
      <c r="B9941">
        <v>6</v>
      </c>
      <c r="C9941">
        <v>1250</v>
      </c>
      <c r="D9941">
        <v>2.77</v>
      </c>
      <c r="E9941" s="289" t="s">
        <v>22091</v>
      </c>
      <c r="F9941">
        <v>5016690199</v>
      </c>
      <c r="G9941" s="276">
        <v>45855</v>
      </c>
      <c r="H9941">
        <v>20250708758036</v>
      </c>
      <c r="I9941">
        <v>8.08</v>
      </c>
      <c r="J9941" s="289" t="s">
        <v>350</v>
      </c>
      <c r="K9941" s="289" t="s">
        <v>22092</v>
      </c>
      <c r="L9941" s="289" t="s">
        <v>275</v>
      </c>
      <c r="M9941" s="289" t="s">
        <v>21423</v>
      </c>
      <c r="N9941" s="289" t="s">
        <v>5415</v>
      </c>
      <c r="O9941" s="289" t="s">
        <v>3332</v>
      </c>
      <c r="P9941" s="289">
        <f>VLOOKUP(CAT_Details[[#This Row],[Delivery Bp Customer Code]],Table6[],2,0)</f>
        <v>3402</v>
      </c>
    </row>
    <row r="9942" spans="1:16" x14ac:dyDescent="0.25">
      <c r="A9942" s="289" t="s">
        <v>3329</v>
      </c>
      <c r="B9942">
        <v>1</v>
      </c>
      <c r="C9942">
        <v>178</v>
      </c>
      <c r="D9942">
        <v>0.2</v>
      </c>
      <c r="E9942" s="289" t="s">
        <v>22093</v>
      </c>
      <c r="F9942">
        <v>5016690200</v>
      </c>
      <c r="G9942" s="276">
        <v>45855</v>
      </c>
      <c r="H9942">
        <v>20250710759928</v>
      </c>
      <c r="I9942">
        <v>0.192</v>
      </c>
      <c r="J9942" s="289" t="s">
        <v>350</v>
      </c>
      <c r="K9942" s="289" t="s">
        <v>22094</v>
      </c>
      <c r="L9942" s="289" t="s">
        <v>275</v>
      </c>
      <c r="M9942" s="289" t="s">
        <v>21423</v>
      </c>
      <c r="N9942" s="289" t="s">
        <v>446</v>
      </c>
      <c r="O9942" s="289" t="s">
        <v>3332</v>
      </c>
      <c r="P9942" s="289">
        <f>VLOOKUP(CAT_Details[[#This Row],[Delivery Bp Customer Code]],Table6[],2,0)</f>
        <v>3402</v>
      </c>
    </row>
    <row r="9943" spans="1:16" x14ac:dyDescent="0.25">
      <c r="A9943" s="289" t="s">
        <v>3329</v>
      </c>
      <c r="B9943">
        <v>1</v>
      </c>
      <c r="C9943">
        <v>3</v>
      </c>
      <c r="D9943">
        <v>0.05</v>
      </c>
      <c r="E9943" s="289" t="s">
        <v>22091</v>
      </c>
      <c r="F9943">
        <v>5016690201</v>
      </c>
      <c r="G9943" s="276">
        <v>45855</v>
      </c>
      <c r="H9943">
        <v>20250709759126</v>
      </c>
      <c r="I9943">
        <v>3.5999999999999997E-2</v>
      </c>
      <c r="J9943" s="289" t="s">
        <v>350</v>
      </c>
      <c r="K9943" s="289" t="s">
        <v>22095</v>
      </c>
      <c r="L9943" s="289" t="s">
        <v>275</v>
      </c>
      <c r="M9943" s="289" t="s">
        <v>21423</v>
      </c>
      <c r="N9943" s="289" t="s">
        <v>5415</v>
      </c>
      <c r="O9943" s="289" t="s">
        <v>3332</v>
      </c>
      <c r="P9943" s="289">
        <f>VLOOKUP(CAT_Details[[#This Row],[Delivery Bp Customer Code]],Table6[],2,0)</f>
        <v>3402</v>
      </c>
    </row>
    <row r="9944" spans="1:16" x14ac:dyDescent="0.25">
      <c r="A9944" s="289" t="s">
        <v>707</v>
      </c>
      <c r="B9944">
        <v>15</v>
      </c>
      <c r="C9944">
        <v>1560</v>
      </c>
      <c r="D9944">
        <v>6.5</v>
      </c>
      <c r="E9944" s="289" t="s">
        <v>22096</v>
      </c>
      <c r="F9944">
        <v>5016728045</v>
      </c>
      <c r="G9944" s="276">
        <v>45855</v>
      </c>
      <c r="I9944">
        <v>8.8559999999999999</v>
      </c>
      <c r="J9944" s="289" t="s">
        <v>350</v>
      </c>
      <c r="K9944" s="289" t="s">
        <v>22097</v>
      </c>
      <c r="L9944" s="289" t="s">
        <v>273</v>
      </c>
      <c r="M9944" s="289" t="s">
        <v>22098</v>
      </c>
      <c r="N9944" s="289" t="s">
        <v>3804</v>
      </c>
      <c r="O9944" s="289" t="s">
        <v>711</v>
      </c>
      <c r="P9944" s="289" t="str">
        <f>VLOOKUP(CAT_Details[[#This Row],[Delivery Bp Customer Code]],Table6[],2,0)</f>
        <v>No Loc</v>
      </c>
    </row>
    <row r="9945" spans="1:16" x14ac:dyDescent="0.25">
      <c r="A9945" s="289" t="s">
        <v>76</v>
      </c>
      <c r="B9945">
        <v>1</v>
      </c>
      <c r="C9945">
        <v>100</v>
      </c>
      <c r="D9945">
        <v>0.4</v>
      </c>
      <c r="E9945" s="289" t="s">
        <v>22099</v>
      </c>
      <c r="F9945">
        <v>5016662179</v>
      </c>
      <c r="G9945" s="276">
        <v>45855</v>
      </c>
      <c r="H9945">
        <v>20250708758189</v>
      </c>
      <c r="I9945">
        <v>0.48</v>
      </c>
      <c r="J9945" s="289" t="s">
        <v>383</v>
      </c>
      <c r="K9945" s="289" t="s">
        <v>22100</v>
      </c>
      <c r="L9945" s="289" t="s">
        <v>275</v>
      </c>
      <c r="M9945" s="289" t="s">
        <v>21972</v>
      </c>
      <c r="N9945" s="289" t="s">
        <v>22101</v>
      </c>
      <c r="O9945" s="289" t="s">
        <v>16049</v>
      </c>
      <c r="P9945" s="289" t="str">
        <f>VLOOKUP(CAT_Details[[#This Row],[Delivery Bp Customer Code]],Table6[],2,0)</f>
        <v>MZ02</v>
      </c>
    </row>
    <row r="9946" spans="1:16" x14ac:dyDescent="0.25">
      <c r="A9946" s="289" t="s">
        <v>76</v>
      </c>
      <c r="B9946">
        <v>9</v>
      </c>
      <c r="C9946">
        <v>472</v>
      </c>
      <c r="D9946">
        <v>1.2</v>
      </c>
      <c r="E9946" s="289" t="s">
        <v>22102</v>
      </c>
      <c r="F9946">
        <v>5016689892</v>
      </c>
      <c r="G9946" s="276">
        <v>45855</v>
      </c>
      <c r="H9946">
        <v>20250711761107</v>
      </c>
      <c r="I9946">
        <v>1.536</v>
      </c>
      <c r="J9946" s="289" t="s">
        <v>350</v>
      </c>
      <c r="K9946" s="289" t="s">
        <v>22103</v>
      </c>
      <c r="L9946" s="289" t="s">
        <v>275</v>
      </c>
      <c r="M9946" s="289" t="s">
        <v>22104</v>
      </c>
      <c r="N9946" s="289" t="s">
        <v>430</v>
      </c>
      <c r="O9946" s="289" t="s">
        <v>16049</v>
      </c>
      <c r="P9946" s="289" t="str">
        <f>VLOOKUP(CAT_Details[[#This Row],[Delivery Bp Customer Code]],Table6[],2,0)</f>
        <v>MZ02</v>
      </c>
    </row>
    <row r="9947" spans="1:16" x14ac:dyDescent="0.25">
      <c r="A9947" s="289" t="s">
        <v>76</v>
      </c>
      <c r="B9947">
        <v>34</v>
      </c>
      <c r="C9947">
        <v>1650</v>
      </c>
      <c r="D9947">
        <v>6.15</v>
      </c>
      <c r="E9947" s="289" t="s">
        <v>22105</v>
      </c>
      <c r="F9947">
        <v>5016690180</v>
      </c>
      <c r="G9947" s="276">
        <v>45855</v>
      </c>
      <c r="H9947">
        <v>20250708758280</v>
      </c>
      <c r="I9947">
        <v>11.047000000000001</v>
      </c>
      <c r="J9947" s="289" t="s">
        <v>350</v>
      </c>
      <c r="K9947" s="289" t="s">
        <v>22106</v>
      </c>
      <c r="L9947" s="289" t="s">
        <v>275</v>
      </c>
      <c r="M9947" s="289" t="s">
        <v>21423</v>
      </c>
      <c r="N9947" s="289" t="s">
        <v>1166</v>
      </c>
      <c r="O9947" s="289" t="s">
        <v>16049</v>
      </c>
      <c r="P9947" s="289" t="str">
        <f>VLOOKUP(CAT_Details[[#This Row],[Delivery Bp Customer Code]],Table6[],2,0)</f>
        <v>MZ02</v>
      </c>
    </row>
    <row r="9948" spans="1:16" x14ac:dyDescent="0.25">
      <c r="A9948" s="289" t="s">
        <v>74</v>
      </c>
      <c r="B9948">
        <v>3</v>
      </c>
      <c r="C9948">
        <v>407.27</v>
      </c>
      <c r="D9948">
        <v>1</v>
      </c>
      <c r="E9948" s="289" t="s">
        <v>22107</v>
      </c>
      <c r="F9948">
        <v>5016704830</v>
      </c>
      <c r="G9948" s="276">
        <v>45855</v>
      </c>
      <c r="H9948">
        <v>20250711761150</v>
      </c>
      <c r="I9948">
        <v>2.125</v>
      </c>
      <c r="J9948" s="289" t="s">
        <v>273</v>
      </c>
      <c r="K9948" s="289" t="s">
        <v>22108</v>
      </c>
      <c r="L9948" s="289" t="s">
        <v>275</v>
      </c>
      <c r="M9948" s="289" t="s">
        <v>22052</v>
      </c>
      <c r="N9948" s="289" t="s">
        <v>519</v>
      </c>
      <c r="O9948" s="289" t="s">
        <v>22109</v>
      </c>
      <c r="P9948" s="289" t="str">
        <f>VLOOKUP(CAT_Details[[#This Row],[Delivery Bp Customer Code]],Table6[],2,0)</f>
        <v>DX01-L5</v>
      </c>
    </row>
    <row r="9949" spans="1:16" x14ac:dyDescent="0.25">
      <c r="A9949" s="289" t="s">
        <v>74</v>
      </c>
      <c r="B9949">
        <v>2</v>
      </c>
      <c r="C9949">
        <v>398</v>
      </c>
      <c r="D9949">
        <v>0.96</v>
      </c>
      <c r="E9949" s="289" t="s">
        <v>22107</v>
      </c>
      <c r="F9949">
        <v>5016704832</v>
      </c>
      <c r="G9949" s="276">
        <v>45855</v>
      </c>
      <c r="H9949">
        <v>20250711761143</v>
      </c>
      <c r="I9949">
        <v>2.1070000000000002</v>
      </c>
      <c r="J9949" s="289" t="s">
        <v>273</v>
      </c>
      <c r="K9949" s="289" t="s">
        <v>22110</v>
      </c>
      <c r="L9949" s="289" t="s">
        <v>275</v>
      </c>
      <c r="M9949" s="289" t="s">
        <v>22052</v>
      </c>
      <c r="N9949" s="289" t="s">
        <v>519</v>
      </c>
      <c r="O9949" s="289" t="s">
        <v>22109</v>
      </c>
      <c r="P9949" s="289" t="str">
        <f>VLOOKUP(CAT_Details[[#This Row],[Delivery Bp Customer Code]],Table6[],2,0)</f>
        <v>DX01-L5</v>
      </c>
    </row>
    <row r="9950" spans="1:16" x14ac:dyDescent="0.25">
      <c r="A9950" s="289" t="s">
        <v>285</v>
      </c>
      <c r="B9950">
        <v>7</v>
      </c>
      <c r="C9950">
        <v>1196</v>
      </c>
      <c r="D9950">
        <v>2.8</v>
      </c>
      <c r="E9950" s="289" t="s">
        <v>22111</v>
      </c>
      <c r="F9950">
        <v>5016632888</v>
      </c>
      <c r="G9950" s="276">
        <v>45855</v>
      </c>
      <c r="H9950">
        <v>20250704756101</v>
      </c>
      <c r="I9950">
        <v>5.4909999999999997</v>
      </c>
      <c r="J9950" s="289" t="s">
        <v>287</v>
      </c>
      <c r="K9950" s="289" t="s">
        <v>22112</v>
      </c>
      <c r="L9950" s="289" t="s">
        <v>275</v>
      </c>
      <c r="M9950" s="289" t="s">
        <v>22113</v>
      </c>
      <c r="N9950" s="289" t="s">
        <v>814</v>
      </c>
      <c r="O9950" s="289" t="s">
        <v>291</v>
      </c>
      <c r="P9950" s="289" t="str">
        <f>VLOOKUP(CAT_Details[[#This Row],[Delivery Bp Customer Code]],Table6[],2,0)</f>
        <v>DX01-L5</v>
      </c>
    </row>
    <row r="9951" spans="1:16" x14ac:dyDescent="0.25">
      <c r="A9951" s="289" t="s">
        <v>285</v>
      </c>
      <c r="B9951">
        <v>1</v>
      </c>
      <c r="C9951">
        <v>180</v>
      </c>
      <c r="D9951">
        <v>0.4</v>
      </c>
      <c r="E9951" s="289" t="s">
        <v>22111</v>
      </c>
      <c r="F9951">
        <v>5016632889</v>
      </c>
      <c r="G9951" s="276">
        <v>45855</v>
      </c>
      <c r="H9951">
        <v>20250704756108</v>
      </c>
      <c r="I9951">
        <v>0.76800000000000002</v>
      </c>
      <c r="J9951" s="289" t="s">
        <v>287</v>
      </c>
      <c r="K9951" s="289" t="s">
        <v>22114</v>
      </c>
      <c r="L9951" s="289" t="s">
        <v>275</v>
      </c>
      <c r="M9951" s="289" t="s">
        <v>22113</v>
      </c>
      <c r="N9951" s="289" t="s">
        <v>814</v>
      </c>
      <c r="O9951" s="289" t="s">
        <v>291</v>
      </c>
      <c r="P9951" s="289" t="str">
        <f>VLOOKUP(CAT_Details[[#This Row],[Delivery Bp Customer Code]],Table6[],2,0)</f>
        <v>DX01-L5</v>
      </c>
    </row>
    <row r="9952" spans="1:16" x14ac:dyDescent="0.25">
      <c r="A9952" s="289" t="s">
        <v>285</v>
      </c>
      <c r="B9952">
        <v>1</v>
      </c>
      <c r="C9952">
        <v>37.5</v>
      </c>
      <c r="D9952">
        <v>0.17</v>
      </c>
      <c r="E9952" s="289" t="s">
        <v>22115</v>
      </c>
      <c r="F9952">
        <v>5016646856</v>
      </c>
      <c r="G9952" s="276">
        <v>45855</v>
      </c>
      <c r="H9952">
        <v>20250703755277</v>
      </c>
      <c r="I9952">
        <v>0.2</v>
      </c>
      <c r="J9952" s="289" t="s">
        <v>756</v>
      </c>
      <c r="K9952" s="289" t="s">
        <v>22116</v>
      </c>
      <c r="L9952" s="289" t="s">
        <v>275</v>
      </c>
      <c r="M9952" s="289" t="s">
        <v>22117</v>
      </c>
      <c r="N9952" s="289" t="s">
        <v>17692</v>
      </c>
      <c r="O9952" s="289" t="s">
        <v>291</v>
      </c>
      <c r="P9952" s="289" t="str">
        <f>VLOOKUP(CAT_Details[[#This Row],[Delivery Bp Customer Code]],Table6[],2,0)</f>
        <v>DX01-L5</v>
      </c>
    </row>
    <row r="9953" spans="1:16" x14ac:dyDescent="0.25">
      <c r="A9953" s="289" t="s">
        <v>285</v>
      </c>
      <c r="B9953">
        <v>1</v>
      </c>
      <c r="C9953">
        <v>186</v>
      </c>
      <c r="D9953">
        <v>0.4</v>
      </c>
      <c r="E9953" s="289" t="s">
        <v>22118</v>
      </c>
      <c r="F9953">
        <v>5016675923</v>
      </c>
      <c r="G9953" s="276">
        <v>45855</v>
      </c>
      <c r="H9953">
        <v>20250709758842</v>
      </c>
      <c r="I9953">
        <v>0.67200000000000004</v>
      </c>
      <c r="J9953" s="289" t="s">
        <v>345</v>
      </c>
      <c r="K9953" s="289" t="s">
        <v>22119</v>
      </c>
      <c r="L9953" s="289" t="s">
        <v>275</v>
      </c>
      <c r="M9953" s="289" t="s">
        <v>21938</v>
      </c>
      <c r="N9953" s="289" t="s">
        <v>348</v>
      </c>
      <c r="O9953" s="289" t="s">
        <v>291</v>
      </c>
      <c r="P9953" s="289" t="str">
        <f>VLOOKUP(CAT_Details[[#This Row],[Delivery Bp Customer Code]],Table6[],2,0)</f>
        <v>DX01-L5</v>
      </c>
    </row>
    <row r="9954" spans="1:16" x14ac:dyDescent="0.25">
      <c r="A9954" s="289" t="s">
        <v>285</v>
      </c>
      <c r="B9954">
        <v>1</v>
      </c>
      <c r="C9954">
        <v>450</v>
      </c>
      <c r="D9954">
        <v>0.5</v>
      </c>
      <c r="E9954" s="289" t="s">
        <v>22120</v>
      </c>
      <c r="F9954">
        <v>5016675960</v>
      </c>
      <c r="G9954" s="276">
        <v>45855</v>
      </c>
      <c r="H9954">
        <v>20250709758824</v>
      </c>
      <c r="I9954">
        <v>1.2</v>
      </c>
      <c r="J9954" s="289" t="s">
        <v>280</v>
      </c>
      <c r="K9954" s="289" t="s">
        <v>22121</v>
      </c>
      <c r="L9954" s="289" t="s">
        <v>275</v>
      </c>
      <c r="M9954" s="289" t="s">
        <v>21767</v>
      </c>
      <c r="N9954" s="289" t="s">
        <v>534</v>
      </c>
      <c r="O9954" s="289" t="s">
        <v>291</v>
      </c>
      <c r="P9954" s="289" t="str">
        <f>VLOOKUP(CAT_Details[[#This Row],[Delivery Bp Customer Code]],Table6[],2,0)</f>
        <v>DX01-L5</v>
      </c>
    </row>
    <row r="9955" spans="1:16" x14ac:dyDescent="0.25">
      <c r="A9955" s="289" t="s">
        <v>285</v>
      </c>
      <c r="B9955">
        <v>20</v>
      </c>
      <c r="C9955">
        <v>3100</v>
      </c>
      <c r="D9955">
        <v>8.67</v>
      </c>
      <c r="E9955" s="289" t="s">
        <v>22122</v>
      </c>
      <c r="F9955">
        <v>5016676336</v>
      </c>
      <c r="G9955" s="276">
        <v>45855</v>
      </c>
      <c r="H9955">
        <v>20250709758744</v>
      </c>
      <c r="I9955">
        <v>20.8</v>
      </c>
      <c r="J9955" s="289" t="s">
        <v>294</v>
      </c>
      <c r="K9955" s="289" t="s">
        <v>22123</v>
      </c>
      <c r="L9955" s="289" t="s">
        <v>275</v>
      </c>
      <c r="M9955" s="289" t="s">
        <v>22124</v>
      </c>
      <c r="N9955" s="289" t="s">
        <v>16159</v>
      </c>
      <c r="O9955" s="289" t="s">
        <v>291</v>
      </c>
      <c r="P9955" s="289" t="str">
        <f>VLOOKUP(CAT_Details[[#This Row],[Delivery Bp Customer Code]],Table6[],2,0)</f>
        <v>DX01-L5</v>
      </c>
    </row>
    <row r="9956" spans="1:16" x14ac:dyDescent="0.25">
      <c r="A9956" s="289" t="s">
        <v>285</v>
      </c>
      <c r="B9956">
        <v>3</v>
      </c>
      <c r="C9956">
        <v>1170</v>
      </c>
      <c r="D9956">
        <v>1.2</v>
      </c>
      <c r="E9956" s="289" t="s">
        <v>22125</v>
      </c>
      <c r="F9956">
        <v>5016676355</v>
      </c>
      <c r="G9956" s="276">
        <v>45855</v>
      </c>
      <c r="H9956">
        <v>20250709758643</v>
      </c>
      <c r="I9956">
        <v>2.88</v>
      </c>
      <c r="J9956" s="289" t="s">
        <v>294</v>
      </c>
      <c r="K9956" s="289" t="s">
        <v>22126</v>
      </c>
      <c r="L9956" s="289" t="s">
        <v>275</v>
      </c>
      <c r="M9956" s="289" t="s">
        <v>21520</v>
      </c>
      <c r="N9956" s="289" t="s">
        <v>297</v>
      </c>
      <c r="O9956" s="289" t="s">
        <v>291</v>
      </c>
      <c r="P9956" s="289" t="str">
        <f>VLOOKUP(CAT_Details[[#This Row],[Delivery Bp Customer Code]],Table6[],2,0)</f>
        <v>DX01-L5</v>
      </c>
    </row>
    <row r="9957" spans="1:16" x14ac:dyDescent="0.25">
      <c r="A9957" s="289" t="s">
        <v>285</v>
      </c>
      <c r="B9957">
        <v>34</v>
      </c>
      <c r="C9957">
        <v>3354.11</v>
      </c>
      <c r="D9957">
        <v>13.6</v>
      </c>
      <c r="E9957" s="289" t="s">
        <v>22127</v>
      </c>
      <c r="F9957">
        <v>5016690020</v>
      </c>
      <c r="G9957" s="276">
        <v>45855</v>
      </c>
      <c r="H9957">
        <v>20250709759460</v>
      </c>
      <c r="I9957">
        <v>32.064</v>
      </c>
      <c r="J9957" s="289" t="s">
        <v>350</v>
      </c>
      <c r="K9957" s="289" t="s">
        <v>22128</v>
      </c>
      <c r="L9957" s="289" t="s">
        <v>275</v>
      </c>
      <c r="M9957" s="289" t="s">
        <v>21864</v>
      </c>
      <c r="N9957" s="289" t="s">
        <v>462</v>
      </c>
      <c r="O9957" s="289" t="s">
        <v>291</v>
      </c>
      <c r="P9957" s="289" t="str">
        <f>VLOOKUP(CAT_Details[[#This Row],[Delivery Bp Customer Code]],Table6[],2,0)</f>
        <v>DX01-L5</v>
      </c>
    </row>
    <row r="9958" spans="1:16" x14ac:dyDescent="0.25">
      <c r="A9958" s="289" t="s">
        <v>285</v>
      </c>
      <c r="B9958">
        <v>56</v>
      </c>
      <c r="C9958">
        <v>5004.12</v>
      </c>
      <c r="D9958">
        <v>13.6</v>
      </c>
      <c r="E9958" s="289" t="s">
        <v>22129</v>
      </c>
      <c r="F9958">
        <v>5016690061</v>
      </c>
      <c r="G9958" s="276">
        <v>45855</v>
      </c>
      <c r="H9958">
        <v>20250709759455</v>
      </c>
      <c r="I9958">
        <v>53.298999999999999</v>
      </c>
      <c r="J9958" s="289" t="s">
        <v>350</v>
      </c>
      <c r="K9958" s="289" t="s">
        <v>22130</v>
      </c>
      <c r="L9958" s="289" t="s">
        <v>275</v>
      </c>
      <c r="M9958" s="289" t="s">
        <v>22131</v>
      </c>
      <c r="N9958" s="289" t="s">
        <v>462</v>
      </c>
      <c r="O9958" s="289" t="s">
        <v>291</v>
      </c>
      <c r="P9958" s="289" t="str">
        <f>VLOOKUP(CAT_Details[[#This Row],[Delivery Bp Customer Code]],Table6[],2,0)</f>
        <v>DX01-L5</v>
      </c>
    </row>
    <row r="9959" spans="1:16" x14ac:dyDescent="0.25">
      <c r="A9959" s="289" t="s">
        <v>285</v>
      </c>
      <c r="B9959">
        <v>5</v>
      </c>
      <c r="C9959">
        <v>451</v>
      </c>
      <c r="D9959">
        <v>1.2</v>
      </c>
      <c r="E9959" s="289" t="s">
        <v>22132</v>
      </c>
      <c r="F9959">
        <v>5016690100</v>
      </c>
      <c r="G9959" s="276">
        <v>45855</v>
      </c>
      <c r="H9959">
        <v>20250710760770</v>
      </c>
      <c r="I9959">
        <v>1.728</v>
      </c>
      <c r="J9959" s="289" t="s">
        <v>350</v>
      </c>
      <c r="K9959" s="289" t="s">
        <v>22133</v>
      </c>
      <c r="L9959" s="289" t="s">
        <v>275</v>
      </c>
      <c r="M9959" s="289"/>
      <c r="N9959" s="289" t="s">
        <v>12031</v>
      </c>
      <c r="O9959" s="289" t="s">
        <v>291</v>
      </c>
      <c r="P9959" s="289" t="str">
        <f>VLOOKUP(CAT_Details[[#This Row],[Delivery Bp Customer Code]],Table6[],2,0)</f>
        <v>DX01-L5</v>
      </c>
    </row>
    <row r="9960" spans="1:16" x14ac:dyDescent="0.25">
      <c r="A9960" s="289" t="s">
        <v>285</v>
      </c>
      <c r="B9960">
        <v>1</v>
      </c>
      <c r="C9960">
        <v>47</v>
      </c>
      <c r="D9960">
        <v>0.12</v>
      </c>
      <c r="E9960" s="289" t="s">
        <v>22134</v>
      </c>
      <c r="F9960">
        <v>5016690126</v>
      </c>
      <c r="G9960" s="276">
        <v>45855</v>
      </c>
      <c r="H9960">
        <v>20250709758682</v>
      </c>
      <c r="I9960">
        <v>8.1000000000000003E-2</v>
      </c>
      <c r="J9960" s="289" t="s">
        <v>350</v>
      </c>
      <c r="K9960" s="289" t="s">
        <v>22135</v>
      </c>
      <c r="L9960" s="289" t="s">
        <v>275</v>
      </c>
      <c r="M9960" s="289" t="s">
        <v>22038</v>
      </c>
      <c r="N9960" s="289" t="s">
        <v>685</v>
      </c>
      <c r="O9960" s="289" t="s">
        <v>291</v>
      </c>
      <c r="P9960" s="289" t="str">
        <f>VLOOKUP(CAT_Details[[#This Row],[Delivery Bp Customer Code]],Table6[],2,0)</f>
        <v>DX01-L5</v>
      </c>
    </row>
    <row r="9961" spans="1:16" x14ac:dyDescent="0.25">
      <c r="A9961" s="289" t="s">
        <v>285</v>
      </c>
      <c r="B9961">
        <v>28</v>
      </c>
      <c r="C9961">
        <v>1848</v>
      </c>
      <c r="D9961">
        <v>13.6</v>
      </c>
      <c r="E9961" s="289" t="s">
        <v>22136</v>
      </c>
      <c r="F9961">
        <v>5016690148</v>
      </c>
      <c r="G9961" s="276">
        <v>45855</v>
      </c>
      <c r="H9961">
        <v>20250709759139</v>
      </c>
      <c r="I9961">
        <v>33.6</v>
      </c>
      <c r="J9961" s="289" t="s">
        <v>350</v>
      </c>
      <c r="K9961" s="289" t="s">
        <v>22137</v>
      </c>
      <c r="L9961" s="289" t="s">
        <v>275</v>
      </c>
      <c r="M9961" s="289" t="s">
        <v>22038</v>
      </c>
      <c r="N9961" s="289" t="s">
        <v>12700</v>
      </c>
      <c r="O9961" s="289" t="s">
        <v>291</v>
      </c>
      <c r="P9961" s="289" t="str">
        <f>VLOOKUP(CAT_Details[[#This Row],[Delivery Bp Customer Code]],Table6[],2,0)</f>
        <v>DX01-L5</v>
      </c>
    </row>
    <row r="9962" spans="1:16" x14ac:dyDescent="0.25">
      <c r="A9962" s="289" t="s">
        <v>521</v>
      </c>
      <c r="B9962">
        <v>1</v>
      </c>
      <c r="C9962">
        <v>184</v>
      </c>
      <c r="D9962">
        <v>0.4</v>
      </c>
      <c r="E9962" s="289" t="s">
        <v>22099</v>
      </c>
      <c r="F9962">
        <v>5016662178</v>
      </c>
      <c r="G9962" s="276">
        <v>45855</v>
      </c>
      <c r="H9962">
        <v>20250708758188</v>
      </c>
      <c r="I9962">
        <v>0.96</v>
      </c>
      <c r="J9962" s="289" t="s">
        <v>383</v>
      </c>
      <c r="K9962" s="289" t="s">
        <v>22138</v>
      </c>
      <c r="L9962" s="289" t="s">
        <v>275</v>
      </c>
      <c r="M9962" s="289" t="s">
        <v>21972</v>
      </c>
      <c r="N9962" s="289" t="s">
        <v>22101</v>
      </c>
      <c r="O9962" s="289" t="s">
        <v>16307</v>
      </c>
      <c r="P9962" s="289" t="str">
        <f>VLOOKUP(CAT_Details[[#This Row],[Delivery Bp Customer Code]],Table6[],2,0)</f>
        <v>DX01</v>
      </c>
    </row>
    <row r="9963" spans="1:16" x14ac:dyDescent="0.25">
      <c r="A9963" s="289" t="s">
        <v>521</v>
      </c>
      <c r="B9963">
        <v>1</v>
      </c>
      <c r="C9963">
        <v>890</v>
      </c>
      <c r="D9963">
        <v>0.46</v>
      </c>
      <c r="E9963" s="289" t="s">
        <v>22139</v>
      </c>
      <c r="F9963">
        <v>5016676229</v>
      </c>
      <c r="G9963" s="276">
        <v>45855</v>
      </c>
      <c r="H9963">
        <v>20250708758011</v>
      </c>
      <c r="I9963">
        <v>1.206</v>
      </c>
      <c r="J9963" s="289" t="s">
        <v>294</v>
      </c>
      <c r="K9963" s="289" t="s">
        <v>22140</v>
      </c>
      <c r="L9963" s="289" t="s">
        <v>275</v>
      </c>
      <c r="M9963" s="289" t="s">
        <v>22033</v>
      </c>
      <c r="N9963" s="289" t="s">
        <v>3907</v>
      </c>
      <c r="O9963" s="289" t="s">
        <v>16307</v>
      </c>
      <c r="P9963" s="289" t="str">
        <f>VLOOKUP(CAT_Details[[#This Row],[Delivery Bp Customer Code]],Table6[],2,0)</f>
        <v>DX01</v>
      </c>
    </row>
    <row r="9964" spans="1:16" x14ac:dyDescent="0.25">
      <c r="A9964" s="289" t="s">
        <v>521</v>
      </c>
      <c r="B9964">
        <v>1</v>
      </c>
      <c r="C9964">
        <v>750</v>
      </c>
      <c r="D9964">
        <v>0.46</v>
      </c>
      <c r="E9964" s="289" t="s">
        <v>22139</v>
      </c>
      <c r="F9964">
        <v>5016676230</v>
      </c>
      <c r="G9964" s="276">
        <v>45855</v>
      </c>
      <c r="H9964">
        <v>20250708758017</v>
      </c>
      <c r="I9964">
        <v>1.008</v>
      </c>
      <c r="J9964" s="289" t="s">
        <v>294</v>
      </c>
      <c r="K9964" s="289" t="s">
        <v>22141</v>
      </c>
      <c r="L9964" s="289" t="s">
        <v>275</v>
      </c>
      <c r="M9964" s="289" t="s">
        <v>22033</v>
      </c>
      <c r="N9964" s="289" t="s">
        <v>3907</v>
      </c>
      <c r="O9964" s="289" t="s">
        <v>16307</v>
      </c>
      <c r="P9964" s="289" t="str">
        <f>VLOOKUP(CAT_Details[[#This Row],[Delivery Bp Customer Code]],Table6[],2,0)</f>
        <v>DX01</v>
      </c>
    </row>
    <row r="9965" spans="1:16" x14ac:dyDescent="0.25">
      <c r="A9965" s="289" t="s">
        <v>521</v>
      </c>
      <c r="B9965">
        <v>1</v>
      </c>
      <c r="C9965">
        <v>750</v>
      </c>
      <c r="D9965">
        <v>0.46</v>
      </c>
      <c r="E9965" s="289" t="s">
        <v>22139</v>
      </c>
      <c r="F9965">
        <v>5016676232</v>
      </c>
      <c r="G9965" s="276">
        <v>45855</v>
      </c>
      <c r="H9965">
        <v>20250708758026</v>
      </c>
      <c r="I9965">
        <v>1.0189999999999999</v>
      </c>
      <c r="J9965" s="289" t="s">
        <v>294</v>
      </c>
      <c r="K9965" s="289" t="s">
        <v>22142</v>
      </c>
      <c r="L9965" s="289" t="s">
        <v>275</v>
      </c>
      <c r="M9965" s="289" t="s">
        <v>22033</v>
      </c>
      <c r="N9965" s="289" t="s">
        <v>3907</v>
      </c>
      <c r="O9965" s="289" t="s">
        <v>16307</v>
      </c>
      <c r="P9965" s="289" t="str">
        <f>VLOOKUP(CAT_Details[[#This Row],[Delivery Bp Customer Code]],Table6[],2,0)</f>
        <v>DX01</v>
      </c>
    </row>
    <row r="9966" spans="1:16" x14ac:dyDescent="0.25">
      <c r="A9966" s="289" t="s">
        <v>521</v>
      </c>
      <c r="B9966">
        <v>2</v>
      </c>
      <c r="C9966">
        <v>910</v>
      </c>
      <c r="D9966">
        <v>0.92</v>
      </c>
      <c r="E9966" s="289" t="s">
        <v>22139</v>
      </c>
      <c r="F9966">
        <v>5016676233</v>
      </c>
      <c r="G9966" s="276">
        <v>45855</v>
      </c>
      <c r="H9966">
        <v>20250708758314</v>
      </c>
      <c r="I9966">
        <v>2.411</v>
      </c>
      <c r="J9966" s="289" t="s">
        <v>294</v>
      </c>
      <c r="K9966" s="289" t="s">
        <v>22143</v>
      </c>
      <c r="L9966" s="289" t="s">
        <v>275</v>
      </c>
      <c r="M9966" s="289" t="s">
        <v>22033</v>
      </c>
      <c r="N9966" s="289" t="s">
        <v>3907</v>
      </c>
      <c r="O9966" s="289" t="s">
        <v>16307</v>
      </c>
      <c r="P9966" s="289" t="str">
        <f>VLOOKUP(CAT_Details[[#This Row],[Delivery Bp Customer Code]],Table6[],2,0)</f>
        <v>DX01</v>
      </c>
    </row>
    <row r="9967" spans="1:16" x14ac:dyDescent="0.25">
      <c r="A9967" s="289" t="s">
        <v>521</v>
      </c>
      <c r="B9967">
        <v>1</v>
      </c>
      <c r="C9967">
        <v>900</v>
      </c>
      <c r="D9967">
        <v>0.46</v>
      </c>
      <c r="E9967" s="289" t="s">
        <v>22139</v>
      </c>
      <c r="F9967">
        <v>5016676235</v>
      </c>
      <c r="G9967" s="276">
        <v>45855</v>
      </c>
      <c r="H9967">
        <v>20250708758034</v>
      </c>
      <c r="I9967">
        <v>1.206</v>
      </c>
      <c r="J9967" s="289" t="s">
        <v>294</v>
      </c>
      <c r="K9967" s="289" t="s">
        <v>22144</v>
      </c>
      <c r="L9967" s="289" t="s">
        <v>275</v>
      </c>
      <c r="M9967" s="289" t="s">
        <v>22033</v>
      </c>
      <c r="N9967" s="289" t="s">
        <v>3907</v>
      </c>
      <c r="O9967" s="289" t="s">
        <v>16307</v>
      </c>
      <c r="P9967" s="289" t="str">
        <f>VLOOKUP(CAT_Details[[#This Row],[Delivery Bp Customer Code]],Table6[],2,0)</f>
        <v>DX01</v>
      </c>
    </row>
    <row r="9968" spans="1:16" x14ac:dyDescent="0.25">
      <c r="A9968" s="289" t="s">
        <v>272</v>
      </c>
      <c r="B9968">
        <v>1</v>
      </c>
      <c r="C9968">
        <v>546</v>
      </c>
      <c r="D9968">
        <v>0.4</v>
      </c>
      <c r="E9968" s="289" t="s">
        <v>22145</v>
      </c>
      <c r="F9968">
        <v>5016662063</v>
      </c>
      <c r="G9968" s="276">
        <v>45855</v>
      </c>
      <c r="H9968">
        <v>20250708757709</v>
      </c>
      <c r="I9968">
        <v>0.38400000000000001</v>
      </c>
      <c r="J9968" s="289" t="s">
        <v>324</v>
      </c>
      <c r="K9968" s="289" t="s">
        <v>22146</v>
      </c>
      <c r="L9968" s="289" t="s">
        <v>275</v>
      </c>
      <c r="M9968" s="289" t="s">
        <v>21693</v>
      </c>
      <c r="N9968" s="289" t="s">
        <v>399</v>
      </c>
      <c r="O9968" s="289" t="s">
        <v>277</v>
      </c>
      <c r="P9968" s="289" t="str">
        <f>VLOOKUP(CAT_Details[[#This Row],[Delivery Bp Customer Code]],Table6[],2,0)</f>
        <v>U2-L5</v>
      </c>
    </row>
    <row r="9969" spans="1:16" x14ac:dyDescent="0.25">
      <c r="A9969" s="289" t="s">
        <v>272</v>
      </c>
      <c r="B9969">
        <v>51</v>
      </c>
      <c r="C9969">
        <v>6681</v>
      </c>
      <c r="D9969">
        <v>13.6</v>
      </c>
      <c r="E9969" s="289" t="s">
        <v>22147</v>
      </c>
      <c r="F9969">
        <v>5016689934</v>
      </c>
      <c r="G9969" s="276">
        <v>45855</v>
      </c>
      <c r="H9969">
        <v>20250709759392</v>
      </c>
      <c r="I9969">
        <v>46.512</v>
      </c>
      <c r="J9969" s="289" t="s">
        <v>350</v>
      </c>
      <c r="K9969" s="289" t="s">
        <v>22148</v>
      </c>
      <c r="L9969" s="289" t="s">
        <v>275</v>
      </c>
      <c r="M9969" s="289" t="s">
        <v>22024</v>
      </c>
      <c r="N9969" s="289" t="s">
        <v>472</v>
      </c>
      <c r="O9969" s="289" t="s">
        <v>277</v>
      </c>
      <c r="P9969" s="289" t="str">
        <f>VLOOKUP(CAT_Details[[#This Row],[Delivery Bp Customer Code]],Table6[],2,0)</f>
        <v>U2-L5</v>
      </c>
    </row>
    <row r="9970" spans="1:16" x14ac:dyDescent="0.25">
      <c r="A9970" s="289" t="s">
        <v>272</v>
      </c>
      <c r="B9970">
        <v>8</v>
      </c>
      <c r="C9970">
        <v>2175</v>
      </c>
      <c r="D9970">
        <v>1.6</v>
      </c>
      <c r="E9970" s="289" t="s">
        <v>22149</v>
      </c>
      <c r="F9970">
        <v>5016690007</v>
      </c>
      <c r="G9970" s="276">
        <v>45855</v>
      </c>
      <c r="H9970">
        <v>20250704756384</v>
      </c>
      <c r="I9970">
        <v>3.2639999999999998</v>
      </c>
      <c r="J9970" s="289" t="s">
        <v>350</v>
      </c>
      <c r="K9970" s="289" t="s">
        <v>22150</v>
      </c>
      <c r="L9970" s="289" t="s">
        <v>275</v>
      </c>
      <c r="M9970" s="289" t="s">
        <v>22104</v>
      </c>
      <c r="N9970" s="289" t="s">
        <v>544</v>
      </c>
      <c r="O9970" s="289" t="s">
        <v>277</v>
      </c>
      <c r="P9970" s="289" t="str">
        <f>VLOOKUP(CAT_Details[[#This Row],[Delivery Bp Customer Code]],Table6[],2,0)</f>
        <v>U2-L5</v>
      </c>
    </row>
    <row r="9971" spans="1:16" x14ac:dyDescent="0.25">
      <c r="A9971" s="289" t="s">
        <v>272</v>
      </c>
      <c r="B9971">
        <v>5</v>
      </c>
      <c r="C9971">
        <v>220</v>
      </c>
      <c r="D9971">
        <v>1</v>
      </c>
      <c r="E9971" s="289" t="s">
        <v>22151</v>
      </c>
      <c r="F9971">
        <v>5016690158</v>
      </c>
      <c r="G9971" s="276">
        <v>45855</v>
      </c>
      <c r="H9971">
        <v>20250703755426</v>
      </c>
      <c r="I9971">
        <v>1.206</v>
      </c>
      <c r="J9971" s="289" t="s">
        <v>350</v>
      </c>
      <c r="K9971" s="289" t="s">
        <v>22152</v>
      </c>
      <c r="L9971" s="289" t="s">
        <v>275</v>
      </c>
      <c r="M9971" s="289" t="s">
        <v>21423</v>
      </c>
      <c r="N9971" s="289" t="s">
        <v>540</v>
      </c>
      <c r="O9971" s="289" t="s">
        <v>277</v>
      </c>
      <c r="P9971" s="289" t="str">
        <f>VLOOKUP(CAT_Details[[#This Row],[Delivery Bp Customer Code]],Table6[],2,0)</f>
        <v>U2-L5</v>
      </c>
    </row>
    <row r="9972" spans="1:16" x14ac:dyDescent="0.25">
      <c r="A9972" s="289" t="s">
        <v>272</v>
      </c>
      <c r="B9972">
        <v>1</v>
      </c>
      <c r="C9972">
        <v>252</v>
      </c>
      <c r="D9972">
        <v>0.4</v>
      </c>
      <c r="E9972" s="289" t="s">
        <v>22022</v>
      </c>
      <c r="F9972">
        <v>5016690230</v>
      </c>
      <c r="G9972" s="276">
        <v>45855</v>
      </c>
      <c r="H9972">
        <v>20250710759930</v>
      </c>
      <c r="I9972">
        <v>0.96</v>
      </c>
      <c r="J9972" s="289" t="s">
        <v>350</v>
      </c>
      <c r="K9972" s="289" t="s">
        <v>22153</v>
      </c>
      <c r="L9972" s="289" t="s">
        <v>275</v>
      </c>
      <c r="M9972" s="289" t="s">
        <v>22024</v>
      </c>
      <c r="N9972" s="289" t="s">
        <v>999</v>
      </c>
      <c r="O9972" s="289" t="s">
        <v>277</v>
      </c>
      <c r="P9972" s="289" t="str">
        <f>VLOOKUP(CAT_Details[[#This Row],[Delivery Bp Customer Code]],Table6[],2,0)</f>
        <v>U2-L5</v>
      </c>
    </row>
    <row r="9973" spans="1:16" x14ac:dyDescent="0.25">
      <c r="A9973" s="289" t="s">
        <v>272</v>
      </c>
      <c r="B9973">
        <v>5</v>
      </c>
      <c r="C9973">
        <v>1500</v>
      </c>
      <c r="D9973">
        <v>2</v>
      </c>
      <c r="E9973" s="289" t="s">
        <v>22154</v>
      </c>
      <c r="F9973">
        <v>5016690233</v>
      </c>
      <c r="G9973" s="276">
        <v>45855</v>
      </c>
      <c r="H9973">
        <v>20250710760076</v>
      </c>
      <c r="I9973">
        <v>1.68</v>
      </c>
      <c r="J9973" s="289" t="s">
        <v>350</v>
      </c>
      <c r="K9973" s="289" t="s">
        <v>22155</v>
      </c>
      <c r="L9973" s="289" t="s">
        <v>275</v>
      </c>
      <c r="M9973" s="289" t="s">
        <v>22038</v>
      </c>
      <c r="N9973" s="289" t="s">
        <v>15982</v>
      </c>
      <c r="O9973" s="289" t="s">
        <v>277</v>
      </c>
      <c r="P9973" s="289" t="str">
        <f>VLOOKUP(CAT_Details[[#This Row],[Delivery Bp Customer Code]],Table6[],2,0)</f>
        <v>U2-L5</v>
      </c>
    </row>
    <row r="9974" spans="1:16" x14ac:dyDescent="0.25">
      <c r="A9974" s="289" t="s">
        <v>4794</v>
      </c>
      <c r="B9974">
        <v>3</v>
      </c>
      <c r="C9974">
        <v>1725.9</v>
      </c>
      <c r="D9974">
        <v>0.89</v>
      </c>
      <c r="E9974" s="289" t="s">
        <v>22156</v>
      </c>
      <c r="F9974">
        <v>5016690171</v>
      </c>
      <c r="G9974" s="276">
        <v>45855</v>
      </c>
      <c r="H9974">
        <v>20250710759779</v>
      </c>
      <c r="I9974">
        <v>1.018</v>
      </c>
      <c r="J9974" s="289" t="s">
        <v>350</v>
      </c>
      <c r="K9974" s="289" t="s">
        <v>22157</v>
      </c>
      <c r="L9974" s="289" t="s">
        <v>275</v>
      </c>
      <c r="M9974" s="289" t="s">
        <v>22038</v>
      </c>
      <c r="N9974" s="289" t="s">
        <v>528</v>
      </c>
      <c r="O9974" s="289" t="s">
        <v>4798</v>
      </c>
      <c r="P9974" s="289" t="str">
        <f>VLOOKUP(CAT_Details[[#This Row],[Delivery Bp Customer Code]],Table6[],2,0)</f>
        <v>MY02</v>
      </c>
    </row>
    <row r="9975" spans="1:16" x14ac:dyDescent="0.25">
      <c r="A9975" s="289" t="s">
        <v>4794</v>
      </c>
      <c r="B9975">
        <v>20</v>
      </c>
      <c r="C9975">
        <v>2440</v>
      </c>
      <c r="D9975">
        <v>9.9</v>
      </c>
      <c r="E9975" s="289" t="s">
        <v>22107</v>
      </c>
      <c r="F9975">
        <v>5016704831</v>
      </c>
      <c r="G9975" s="276">
        <v>45855</v>
      </c>
      <c r="H9975">
        <v>20250711761129</v>
      </c>
      <c r="I9975">
        <v>28.512</v>
      </c>
      <c r="J9975" s="289" t="s">
        <v>273</v>
      </c>
      <c r="K9975" s="289" t="s">
        <v>22158</v>
      </c>
      <c r="L9975" s="289" t="s">
        <v>275</v>
      </c>
      <c r="M9975" s="289" t="s">
        <v>22052</v>
      </c>
      <c r="N9975" s="289" t="s">
        <v>519</v>
      </c>
      <c r="O9975" s="289" t="s">
        <v>4798</v>
      </c>
      <c r="P9975" s="289" t="str">
        <f>VLOOKUP(CAT_Details[[#This Row],[Delivery Bp Customer Code]],Table6[],2,0)</f>
        <v>MY02</v>
      </c>
    </row>
    <row r="9976" spans="1:16" x14ac:dyDescent="0.25">
      <c r="A9976" s="289" t="s">
        <v>278</v>
      </c>
      <c r="B9976">
        <v>1</v>
      </c>
      <c r="C9976">
        <v>745</v>
      </c>
      <c r="D9976">
        <v>0.4</v>
      </c>
      <c r="E9976" s="289" t="s">
        <v>22159</v>
      </c>
      <c r="F9976">
        <v>5016704541</v>
      </c>
      <c r="G9976" s="276">
        <v>45856</v>
      </c>
      <c r="H9976">
        <v>20250710760742</v>
      </c>
      <c r="I9976">
        <v>0.96</v>
      </c>
      <c r="J9976" s="289" t="s">
        <v>280</v>
      </c>
      <c r="K9976" s="289" t="s">
        <v>22160</v>
      </c>
      <c r="L9976" s="289" t="s">
        <v>275</v>
      </c>
      <c r="M9976" s="289" t="s">
        <v>22161</v>
      </c>
      <c r="N9976" s="289" t="s">
        <v>566</v>
      </c>
      <c r="O9976" s="289" t="s">
        <v>498</v>
      </c>
      <c r="P9976" s="289" t="str">
        <f>VLOOKUP(CAT_Details[[#This Row],[Delivery Bp Customer Code]],Table6[],2,0)</f>
        <v>DK-BM01</v>
      </c>
    </row>
    <row r="9977" spans="1:16" x14ac:dyDescent="0.25">
      <c r="A9977" s="289" t="s">
        <v>278</v>
      </c>
      <c r="B9977">
        <v>15</v>
      </c>
      <c r="C9977">
        <v>5531</v>
      </c>
      <c r="D9977">
        <v>5.6</v>
      </c>
      <c r="E9977" s="289" t="s">
        <v>22162</v>
      </c>
      <c r="F9977">
        <v>5016704752</v>
      </c>
      <c r="G9977" s="276">
        <v>45856</v>
      </c>
      <c r="H9977">
        <v>20250710760847</v>
      </c>
      <c r="I9977">
        <v>7.968</v>
      </c>
      <c r="J9977" s="289" t="s">
        <v>280</v>
      </c>
      <c r="K9977" s="289" t="s">
        <v>22163</v>
      </c>
      <c r="L9977" s="289" t="s">
        <v>275</v>
      </c>
      <c r="M9977" s="289" t="s">
        <v>22164</v>
      </c>
      <c r="N9977" s="289" t="s">
        <v>22165</v>
      </c>
      <c r="O9977" s="289" t="s">
        <v>498</v>
      </c>
      <c r="P9977" s="289" t="str">
        <f>VLOOKUP(CAT_Details[[#This Row],[Delivery Bp Customer Code]],Table6[],2,0)</f>
        <v>DK-BM01</v>
      </c>
    </row>
    <row r="9978" spans="1:16" x14ac:dyDescent="0.25">
      <c r="A9978" s="289" t="s">
        <v>278</v>
      </c>
      <c r="B9978">
        <v>1</v>
      </c>
      <c r="C9978">
        <v>75</v>
      </c>
      <c r="D9978">
        <v>0.4</v>
      </c>
      <c r="E9978" s="289" t="s">
        <v>22166</v>
      </c>
      <c r="F9978">
        <v>5016732258</v>
      </c>
      <c r="G9978" s="276">
        <v>45856</v>
      </c>
      <c r="H9978">
        <v>20250715763042</v>
      </c>
      <c r="I9978">
        <v>0.96</v>
      </c>
      <c r="J9978" s="289" t="s">
        <v>273</v>
      </c>
      <c r="K9978" s="289" t="s">
        <v>22167</v>
      </c>
      <c r="L9978" s="289" t="s">
        <v>275</v>
      </c>
      <c r="M9978" s="289" t="s">
        <v>22168</v>
      </c>
      <c r="N9978" s="289" t="s">
        <v>1003</v>
      </c>
      <c r="O9978" s="289" t="s">
        <v>498</v>
      </c>
      <c r="P9978" s="289" t="str">
        <f>VLOOKUP(CAT_Details[[#This Row],[Delivery Bp Customer Code]],Table6[],2,0)</f>
        <v>DK-BM01</v>
      </c>
    </row>
    <row r="9979" spans="1:16" x14ac:dyDescent="0.25">
      <c r="A9979" s="289" t="s">
        <v>278</v>
      </c>
      <c r="B9979">
        <v>5</v>
      </c>
      <c r="C9979">
        <v>1667</v>
      </c>
      <c r="D9979">
        <v>2</v>
      </c>
      <c r="E9979" s="289" t="s">
        <v>22169</v>
      </c>
      <c r="F9979">
        <v>5016732374</v>
      </c>
      <c r="G9979" s="276">
        <v>45856</v>
      </c>
      <c r="H9979">
        <v>20250714762068</v>
      </c>
      <c r="I9979">
        <v>1.8240000000000001</v>
      </c>
      <c r="J9979" s="289" t="s">
        <v>273</v>
      </c>
      <c r="K9979" s="289" t="s">
        <v>22170</v>
      </c>
      <c r="L9979" s="289" t="s">
        <v>275</v>
      </c>
      <c r="M9979" s="289" t="s">
        <v>22168</v>
      </c>
      <c r="N9979" s="289" t="s">
        <v>1011</v>
      </c>
      <c r="O9979" s="289" t="s">
        <v>498</v>
      </c>
      <c r="P9979" s="289" t="str">
        <f>VLOOKUP(CAT_Details[[#This Row],[Delivery Bp Customer Code]],Table6[],2,0)</f>
        <v>DK-BM01</v>
      </c>
    </row>
    <row r="9980" spans="1:16" x14ac:dyDescent="0.25">
      <c r="A9980" s="289" t="s">
        <v>21918</v>
      </c>
      <c r="B9980">
        <v>12</v>
      </c>
      <c r="C9980">
        <v>1200</v>
      </c>
      <c r="D9980">
        <v>6.4</v>
      </c>
      <c r="E9980" s="289" t="s">
        <v>22171</v>
      </c>
      <c r="F9980">
        <v>5016717221</v>
      </c>
      <c r="G9980" s="276">
        <v>45856</v>
      </c>
      <c r="I9980">
        <v>13.824</v>
      </c>
      <c r="J9980" s="289" t="s">
        <v>275</v>
      </c>
      <c r="K9980" s="289" t="s">
        <v>22172</v>
      </c>
      <c r="L9980" s="289" t="s">
        <v>275</v>
      </c>
      <c r="M9980" s="289"/>
      <c r="N9980" s="289" t="s">
        <v>21921</v>
      </c>
      <c r="O9980" s="289" t="s">
        <v>21922</v>
      </c>
      <c r="P9980" s="289" t="e">
        <f>VLOOKUP(CAT_Details[[#This Row],[Delivery Bp Customer Code]],Table6[],2,0)</f>
        <v>#N/A</v>
      </c>
    </row>
    <row r="9981" spans="1:16" x14ac:dyDescent="0.25">
      <c r="A9981" s="289" t="s">
        <v>75</v>
      </c>
      <c r="B9981">
        <v>1</v>
      </c>
      <c r="C9981">
        <v>11</v>
      </c>
      <c r="D9981">
        <v>0.2</v>
      </c>
      <c r="E9981" s="289" t="s">
        <v>22173</v>
      </c>
      <c r="F9981">
        <v>5016704464</v>
      </c>
      <c r="G9981" s="276">
        <v>45856</v>
      </c>
      <c r="H9981">
        <v>20250709759492</v>
      </c>
      <c r="I9981">
        <v>0.24</v>
      </c>
      <c r="J9981" s="289" t="s">
        <v>350</v>
      </c>
      <c r="K9981" s="289" t="s">
        <v>22174</v>
      </c>
      <c r="L9981" s="289" t="s">
        <v>275</v>
      </c>
      <c r="M9981" s="289" t="s">
        <v>22038</v>
      </c>
      <c r="N9981" s="289" t="s">
        <v>462</v>
      </c>
      <c r="O9981" s="289" t="s">
        <v>7849</v>
      </c>
      <c r="P9981" s="289" t="str">
        <f>VLOOKUP(CAT_Details[[#This Row],[Delivery Bp Customer Code]],Table6[],2,0)</f>
        <v>MZ03</v>
      </c>
    </row>
    <row r="9982" spans="1:16" x14ac:dyDescent="0.25">
      <c r="A9982" s="289" t="s">
        <v>75</v>
      </c>
      <c r="B9982">
        <v>1</v>
      </c>
      <c r="C9982">
        <v>92</v>
      </c>
      <c r="D9982">
        <v>0.34</v>
      </c>
      <c r="E9982" s="289" t="s">
        <v>22175</v>
      </c>
      <c r="F9982">
        <v>5016704657</v>
      </c>
      <c r="G9982" s="276">
        <v>45856</v>
      </c>
      <c r="H9982">
        <v>20250711761211</v>
      </c>
      <c r="I9982">
        <v>0.53600000000000003</v>
      </c>
      <c r="J9982" s="289" t="s">
        <v>350</v>
      </c>
      <c r="K9982" s="289" t="s">
        <v>22176</v>
      </c>
      <c r="L9982" s="289" t="s">
        <v>275</v>
      </c>
      <c r="M9982" s="289" t="s">
        <v>22038</v>
      </c>
      <c r="N9982" s="289" t="s">
        <v>482</v>
      </c>
      <c r="O9982" s="289" t="s">
        <v>2173</v>
      </c>
      <c r="P9982" s="289" t="str">
        <f>VLOOKUP(CAT_Details[[#This Row],[Delivery Bp Customer Code]],Table6[],2,0)</f>
        <v>OYL1</v>
      </c>
    </row>
    <row r="9983" spans="1:16" x14ac:dyDescent="0.25">
      <c r="A9983" s="289" t="s">
        <v>75</v>
      </c>
      <c r="B9983">
        <v>1</v>
      </c>
      <c r="C9983">
        <v>63</v>
      </c>
      <c r="D9983">
        <v>0.2</v>
      </c>
      <c r="E9983" s="289" t="s">
        <v>22177</v>
      </c>
      <c r="F9983">
        <v>5016704664</v>
      </c>
      <c r="G9983" s="276">
        <v>45856</v>
      </c>
      <c r="H9983">
        <v>20250711761130</v>
      </c>
      <c r="I9983">
        <v>0.28799999999999998</v>
      </c>
      <c r="J9983" s="289" t="s">
        <v>350</v>
      </c>
      <c r="K9983" s="289" t="s">
        <v>22178</v>
      </c>
      <c r="L9983" s="289" t="s">
        <v>275</v>
      </c>
      <c r="M9983" s="289" t="s">
        <v>22179</v>
      </c>
      <c r="N9983" s="289" t="s">
        <v>2177</v>
      </c>
      <c r="O9983" s="289" t="s">
        <v>2173</v>
      </c>
      <c r="P9983" s="289" t="str">
        <f>VLOOKUP(CAT_Details[[#This Row],[Delivery Bp Customer Code]],Table6[],2,0)</f>
        <v>OYL1</v>
      </c>
    </row>
    <row r="9984" spans="1:16" x14ac:dyDescent="0.25">
      <c r="A9984" s="289" t="s">
        <v>75</v>
      </c>
      <c r="B9984">
        <v>1</v>
      </c>
      <c r="C9984">
        <v>368.1</v>
      </c>
      <c r="D9984">
        <v>0.4</v>
      </c>
      <c r="E9984" s="289" t="s">
        <v>22180</v>
      </c>
      <c r="F9984">
        <v>5016704856</v>
      </c>
      <c r="G9984" s="276">
        <v>45856</v>
      </c>
      <c r="H9984">
        <v>20250711761530</v>
      </c>
      <c r="I9984">
        <v>0.96</v>
      </c>
      <c r="J9984" s="289" t="s">
        <v>273</v>
      </c>
      <c r="K9984" s="289" t="s">
        <v>22181</v>
      </c>
      <c r="L9984" s="289" t="s">
        <v>275</v>
      </c>
      <c r="M9984" s="289" t="s">
        <v>22014</v>
      </c>
      <c r="N9984" s="289" t="s">
        <v>22182</v>
      </c>
      <c r="O9984" s="289" t="s">
        <v>2173</v>
      </c>
      <c r="P9984" s="289" t="str">
        <f>VLOOKUP(CAT_Details[[#This Row],[Delivery Bp Customer Code]],Table6[],2,0)</f>
        <v>OYL1</v>
      </c>
    </row>
    <row r="9985" spans="1:16" x14ac:dyDescent="0.25">
      <c r="A9985" s="289" t="s">
        <v>75</v>
      </c>
      <c r="B9985">
        <v>8</v>
      </c>
      <c r="C9985">
        <v>1000</v>
      </c>
      <c r="D9985">
        <v>1.6</v>
      </c>
      <c r="E9985" s="289" t="s">
        <v>22183</v>
      </c>
      <c r="F9985">
        <v>5016704869</v>
      </c>
      <c r="G9985" s="276">
        <v>45856</v>
      </c>
      <c r="H9985">
        <v>20250708758272</v>
      </c>
      <c r="I9985">
        <v>2.0350000000000001</v>
      </c>
      <c r="J9985" s="289" t="s">
        <v>350</v>
      </c>
      <c r="K9985" s="289" t="s">
        <v>22184</v>
      </c>
      <c r="L9985" s="289" t="s">
        <v>275</v>
      </c>
      <c r="M9985" s="289" t="s">
        <v>22185</v>
      </c>
      <c r="N9985" s="289" t="s">
        <v>602</v>
      </c>
      <c r="O9985" s="289" t="s">
        <v>2173</v>
      </c>
      <c r="P9985" s="289" t="str">
        <f>VLOOKUP(CAT_Details[[#This Row],[Delivery Bp Customer Code]],Table6[],2,0)</f>
        <v>OYL1</v>
      </c>
    </row>
    <row r="9986" spans="1:16" x14ac:dyDescent="0.25">
      <c r="A9986" s="289" t="s">
        <v>75</v>
      </c>
      <c r="B9986">
        <v>1</v>
      </c>
      <c r="C9986">
        <v>50</v>
      </c>
      <c r="D9986">
        <v>0.2</v>
      </c>
      <c r="E9986" s="289" t="s">
        <v>22186</v>
      </c>
      <c r="F9986">
        <v>5016704903</v>
      </c>
      <c r="G9986" s="276">
        <v>45856</v>
      </c>
      <c r="H9986">
        <v>20250709759240</v>
      </c>
      <c r="I9986">
        <v>0.14399999999999999</v>
      </c>
      <c r="J9986" s="289" t="s">
        <v>350</v>
      </c>
      <c r="K9986" s="289" t="s">
        <v>22187</v>
      </c>
      <c r="L9986" s="289" t="s">
        <v>275</v>
      </c>
      <c r="M9986" s="289" t="s">
        <v>22188</v>
      </c>
      <c r="N9986" s="289" t="s">
        <v>22189</v>
      </c>
      <c r="O9986" s="289" t="s">
        <v>2173</v>
      </c>
      <c r="P9986" s="289" t="str">
        <f>VLOOKUP(CAT_Details[[#This Row],[Delivery Bp Customer Code]],Table6[],2,0)</f>
        <v>OYL1</v>
      </c>
    </row>
    <row r="9987" spans="1:16" x14ac:dyDescent="0.25">
      <c r="A9987" s="289" t="s">
        <v>75</v>
      </c>
      <c r="B9987">
        <v>6</v>
      </c>
      <c r="C9987">
        <v>3150</v>
      </c>
      <c r="D9987">
        <v>2.4</v>
      </c>
      <c r="E9987" s="289" t="s">
        <v>22190</v>
      </c>
      <c r="F9987">
        <v>5016718029</v>
      </c>
      <c r="G9987" s="276">
        <v>45856</v>
      </c>
      <c r="H9987">
        <v>20250708758353</v>
      </c>
      <c r="I9987">
        <v>5.76</v>
      </c>
      <c r="J9987" s="289" t="s">
        <v>280</v>
      </c>
      <c r="K9987" s="289" t="s">
        <v>22191</v>
      </c>
      <c r="L9987" s="289" t="s">
        <v>275</v>
      </c>
      <c r="M9987" s="289" t="s">
        <v>22161</v>
      </c>
      <c r="N9987" s="289" t="s">
        <v>868</v>
      </c>
      <c r="O9987" s="289" t="s">
        <v>2173</v>
      </c>
      <c r="P9987" s="289" t="str">
        <f>VLOOKUP(CAT_Details[[#This Row],[Delivery Bp Customer Code]],Table6[],2,0)</f>
        <v>OYL1</v>
      </c>
    </row>
    <row r="9988" spans="1:16" x14ac:dyDescent="0.25">
      <c r="A9988" s="289" t="s">
        <v>75</v>
      </c>
      <c r="B9988">
        <v>5</v>
      </c>
      <c r="C9988">
        <v>136</v>
      </c>
      <c r="D9988">
        <v>0.67</v>
      </c>
      <c r="E9988" s="289" t="s">
        <v>22192</v>
      </c>
      <c r="F9988">
        <v>5016718052</v>
      </c>
      <c r="G9988" s="276">
        <v>45856</v>
      </c>
      <c r="H9988">
        <v>20250711761128</v>
      </c>
      <c r="I9988">
        <v>1.024</v>
      </c>
      <c r="J9988" s="289" t="s">
        <v>302</v>
      </c>
      <c r="K9988" s="289" t="s">
        <v>22193</v>
      </c>
      <c r="L9988" s="289" t="s">
        <v>275</v>
      </c>
      <c r="M9988" s="289" t="s">
        <v>22194</v>
      </c>
      <c r="N9988" s="289" t="s">
        <v>15493</v>
      </c>
      <c r="O9988" s="289" t="s">
        <v>2173</v>
      </c>
      <c r="P9988" s="289" t="str">
        <f>VLOOKUP(CAT_Details[[#This Row],[Delivery Bp Customer Code]],Table6[],2,0)</f>
        <v>OYL1</v>
      </c>
    </row>
    <row r="9989" spans="1:16" x14ac:dyDescent="0.25">
      <c r="A9989" s="289" t="s">
        <v>75</v>
      </c>
      <c r="B9989">
        <v>1</v>
      </c>
      <c r="C9989">
        <v>40</v>
      </c>
      <c r="D9989">
        <v>0.4</v>
      </c>
      <c r="E9989" s="289" t="s">
        <v>22169</v>
      </c>
      <c r="F9989">
        <v>5016732375</v>
      </c>
      <c r="G9989" s="276">
        <v>45856</v>
      </c>
      <c r="H9989">
        <v>20250714762074</v>
      </c>
      <c r="I9989">
        <v>0.48</v>
      </c>
      <c r="J9989" s="289" t="s">
        <v>273</v>
      </c>
      <c r="K9989" s="289" t="s">
        <v>22195</v>
      </c>
      <c r="L9989" s="289" t="s">
        <v>275</v>
      </c>
      <c r="M9989" s="289" t="s">
        <v>22168</v>
      </c>
      <c r="N9989" s="289" t="s">
        <v>1011</v>
      </c>
      <c r="O9989" s="289" t="s">
        <v>2173</v>
      </c>
      <c r="P9989" s="289" t="str">
        <f>VLOOKUP(CAT_Details[[#This Row],[Delivery Bp Customer Code]],Table6[],2,0)</f>
        <v>OYL1</v>
      </c>
    </row>
    <row r="9990" spans="1:16" x14ac:dyDescent="0.25">
      <c r="A9990" s="289" t="s">
        <v>17052</v>
      </c>
      <c r="B9990">
        <v>6</v>
      </c>
      <c r="C9990">
        <v>3624</v>
      </c>
      <c r="D9990">
        <v>2.73</v>
      </c>
      <c r="E9990" s="289" t="s">
        <v>22196</v>
      </c>
      <c r="F9990">
        <v>5016676115</v>
      </c>
      <c r="G9990" s="276">
        <v>45856</v>
      </c>
      <c r="H9990">
        <v>20250708758120</v>
      </c>
      <c r="I9990">
        <v>5.2320000000000002</v>
      </c>
      <c r="J9990" s="289" t="s">
        <v>853</v>
      </c>
      <c r="K9990" s="289" t="s">
        <v>22197</v>
      </c>
      <c r="L9990" s="289" t="s">
        <v>280</v>
      </c>
      <c r="M9990" s="289" t="s">
        <v>22168</v>
      </c>
      <c r="N9990" s="289" t="s">
        <v>856</v>
      </c>
      <c r="O9990" s="289" t="s">
        <v>18284</v>
      </c>
      <c r="P9990" s="289">
        <f>VLOOKUP(CAT_Details[[#This Row],[Delivery Bp Customer Code]],Table6[],2,0)</f>
        <v>3705</v>
      </c>
    </row>
    <row r="9991" spans="1:16" x14ac:dyDescent="0.25">
      <c r="A9991" s="289" t="s">
        <v>17052</v>
      </c>
      <c r="B9991">
        <v>2</v>
      </c>
      <c r="C9991">
        <v>326.5</v>
      </c>
      <c r="D9991">
        <v>1.38</v>
      </c>
      <c r="E9991" s="289" t="s">
        <v>22198</v>
      </c>
      <c r="F9991">
        <v>5016704323</v>
      </c>
      <c r="G9991" s="276">
        <v>45856</v>
      </c>
      <c r="H9991">
        <v>20250711761640</v>
      </c>
      <c r="I9991">
        <v>2.7410000000000001</v>
      </c>
      <c r="J9991" s="289" t="s">
        <v>302</v>
      </c>
      <c r="K9991" s="289" t="s">
        <v>22199</v>
      </c>
      <c r="L9991" s="289" t="s">
        <v>280</v>
      </c>
      <c r="M9991" s="289" t="s">
        <v>22045</v>
      </c>
      <c r="N9991" s="289" t="s">
        <v>18873</v>
      </c>
      <c r="O9991" s="289" t="s">
        <v>22200</v>
      </c>
      <c r="P9991" s="289">
        <f>VLOOKUP(CAT_Details[[#This Row],[Delivery Bp Customer Code]],Table6[],2,0)</f>
        <v>3705</v>
      </c>
    </row>
    <row r="9992" spans="1:16" x14ac:dyDescent="0.25">
      <c r="A9992" s="289" t="s">
        <v>17052</v>
      </c>
      <c r="B9992">
        <v>4</v>
      </c>
      <c r="C9992">
        <v>2988</v>
      </c>
      <c r="D9992">
        <v>3.1</v>
      </c>
      <c r="E9992" s="289" t="s">
        <v>22201</v>
      </c>
      <c r="F9992">
        <v>5016704635</v>
      </c>
      <c r="G9992" s="276">
        <v>45856</v>
      </c>
      <c r="H9992">
        <v>20250710760201</v>
      </c>
      <c r="I9992">
        <v>2.968</v>
      </c>
      <c r="J9992" s="289" t="s">
        <v>302</v>
      </c>
      <c r="K9992" s="289" t="s">
        <v>22202</v>
      </c>
      <c r="L9992" s="289" t="s">
        <v>280</v>
      </c>
      <c r="M9992" s="289" t="s">
        <v>22045</v>
      </c>
      <c r="N9992" s="289" t="s">
        <v>18897</v>
      </c>
      <c r="O9992" s="289" t="s">
        <v>22069</v>
      </c>
      <c r="P9992" s="289">
        <f>VLOOKUP(CAT_Details[[#This Row],[Delivery Bp Customer Code]],Table6[],2,0)</f>
        <v>3705</v>
      </c>
    </row>
    <row r="9993" spans="1:16" x14ac:dyDescent="0.25">
      <c r="A9993" s="289" t="s">
        <v>17052</v>
      </c>
      <c r="B9993">
        <v>1</v>
      </c>
      <c r="C9993">
        <v>50</v>
      </c>
      <c r="D9993">
        <v>0.4</v>
      </c>
      <c r="E9993" s="289" t="s">
        <v>22203</v>
      </c>
      <c r="F9993">
        <v>5016704647</v>
      </c>
      <c r="G9993" s="276">
        <v>45856</v>
      </c>
      <c r="H9993">
        <v>20250710760465</v>
      </c>
      <c r="I9993">
        <v>0.48</v>
      </c>
      <c r="J9993" s="289" t="s">
        <v>275</v>
      </c>
      <c r="K9993" s="289" t="s">
        <v>22204</v>
      </c>
      <c r="L9993" s="289" t="s">
        <v>280</v>
      </c>
      <c r="M9993" s="289" t="s">
        <v>22205</v>
      </c>
      <c r="N9993" s="289" t="s">
        <v>22206</v>
      </c>
      <c r="O9993" s="289" t="s">
        <v>22069</v>
      </c>
      <c r="P9993" s="289">
        <f>VLOOKUP(CAT_Details[[#This Row],[Delivery Bp Customer Code]],Table6[],2,0)</f>
        <v>3705</v>
      </c>
    </row>
    <row r="9994" spans="1:16" x14ac:dyDescent="0.25">
      <c r="A9994" s="289" t="s">
        <v>17052</v>
      </c>
      <c r="B9994">
        <v>1</v>
      </c>
      <c r="C9994">
        <v>168</v>
      </c>
      <c r="D9994">
        <v>0.4</v>
      </c>
      <c r="E9994" s="289" t="s">
        <v>22207</v>
      </c>
      <c r="F9994">
        <v>5016704759</v>
      </c>
      <c r="G9994" s="276">
        <v>45856</v>
      </c>
      <c r="H9994">
        <v>20250710760111</v>
      </c>
      <c r="I9994">
        <v>0.76800000000000002</v>
      </c>
      <c r="J9994" s="289" t="s">
        <v>275</v>
      </c>
      <c r="K9994" s="289" t="s">
        <v>22208</v>
      </c>
      <c r="L9994" s="289" t="s">
        <v>280</v>
      </c>
      <c r="M9994" s="289" t="s">
        <v>22205</v>
      </c>
      <c r="N9994" s="289" t="s">
        <v>18877</v>
      </c>
      <c r="O9994" s="289" t="s">
        <v>22069</v>
      </c>
      <c r="P9994" s="289">
        <f>VLOOKUP(CAT_Details[[#This Row],[Delivery Bp Customer Code]],Table6[],2,0)</f>
        <v>3705</v>
      </c>
    </row>
    <row r="9995" spans="1:16" x14ac:dyDescent="0.25">
      <c r="A9995" s="289" t="s">
        <v>17052</v>
      </c>
      <c r="B9995">
        <v>1</v>
      </c>
      <c r="C9995">
        <v>44</v>
      </c>
      <c r="D9995">
        <v>0.4</v>
      </c>
      <c r="E9995" s="289" t="s">
        <v>22209</v>
      </c>
      <c r="F9995">
        <v>5016704875</v>
      </c>
      <c r="G9995" s="276">
        <v>45856</v>
      </c>
      <c r="H9995">
        <v>20250711761413</v>
      </c>
      <c r="I9995">
        <v>0.40300000000000002</v>
      </c>
      <c r="J9995" s="289" t="s">
        <v>302</v>
      </c>
      <c r="K9995" s="289" t="s">
        <v>22210</v>
      </c>
      <c r="L9995" s="289" t="s">
        <v>280</v>
      </c>
      <c r="M9995" s="289" t="s">
        <v>22045</v>
      </c>
      <c r="N9995" s="289" t="s">
        <v>18870</v>
      </c>
      <c r="O9995" s="289" t="s">
        <v>22069</v>
      </c>
      <c r="P9995" s="289">
        <f>VLOOKUP(CAT_Details[[#This Row],[Delivery Bp Customer Code]],Table6[],2,0)</f>
        <v>3705</v>
      </c>
    </row>
    <row r="9996" spans="1:16" x14ac:dyDescent="0.25">
      <c r="A9996" s="289" t="s">
        <v>17052</v>
      </c>
      <c r="B9996">
        <v>24</v>
      </c>
      <c r="C9996">
        <v>5103</v>
      </c>
      <c r="D9996">
        <v>4.25</v>
      </c>
      <c r="E9996" s="289" t="s">
        <v>22211</v>
      </c>
      <c r="F9996">
        <v>5016705014</v>
      </c>
      <c r="G9996" s="276">
        <v>45856</v>
      </c>
      <c r="H9996">
        <v>20250711761240</v>
      </c>
      <c r="I9996">
        <v>5.0990000000000002</v>
      </c>
      <c r="J9996" s="289" t="s">
        <v>275</v>
      </c>
      <c r="K9996" s="289" t="s">
        <v>22212</v>
      </c>
      <c r="L9996" s="289" t="s">
        <v>280</v>
      </c>
      <c r="M9996" s="289" t="s">
        <v>22205</v>
      </c>
      <c r="N9996" s="289" t="s">
        <v>20241</v>
      </c>
      <c r="O9996" s="289" t="s">
        <v>22069</v>
      </c>
      <c r="P9996" s="289">
        <f>VLOOKUP(CAT_Details[[#This Row],[Delivery Bp Customer Code]],Table6[],2,0)</f>
        <v>3705</v>
      </c>
    </row>
    <row r="9997" spans="1:16" x14ac:dyDescent="0.25">
      <c r="A9997" s="289" t="s">
        <v>17052</v>
      </c>
      <c r="B9997">
        <v>1</v>
      </c>
      <c r="C9997">
        <v>153</v>
      </c>
      <c r="D9997">
        <v>0.5</v>
      </c>
      <c r="E9997" s="289" t="s">
        <v>22213</v>
      </c>
      <c r="F9997">
        <v>5016705088</v>
      </c>
      <c r="G9997" s="276">
        <v>45856</v>
      </c>
      <c r="H9997">
        <v>20250704756479</v>
      </c>
      <c r="I9997">
        <v>1.8839999999999999</v>
      </c>
      <c r="J9997" s="289" t="s">
        <v>275</v>
      </c>
      <c r="K9997" s="289" t="s">
        <v>22214</v>
      </c>
      <c r="L9997" s="289" t="s">
        <v>280</v>
      </c>
      <c r="M9997" s="289" t="s">
        <v>22205</v>
      </c>
      <c r="N9997" s="289" t="s">
        <v>18883</v>
      </c>
      <c r="O9997" s="289" t="s">
        <v>22069</v>
      </c>
      <c r="P9997" s="289">
        <f>VLOOKUP(CAT_Details[[#This Row],[Delivery Bp Customer Code]],Table6[],2,0)</f>
        <v>3705</v>
      </c>
    </row>
    <row r="9998" spans="1:16" x14ac:dyDescent="0.25">
      <c r="A9998" s="289" t="s">
        <v>874</v>
      </c>
      <c r="B9998">
        <v>5</v>
      </c>
      <c r="C9998">
        <v>2134.1999999999998</v>
      </c>
      <c r="D9998">
        <v>2.5</v>
      </c>
      <c r="E9998" s="289" t="s">
        <v>22215</v>
      </c>
      <c r="F9998">
        <v>5016704493</v>
      </c>
      <c r="G9998" s="276">
        <v>45856</v>
      </c>
      <c r="H9998">
        <v>20250711761446</v>
      </c>
      <c r="I9998">
        <v>5.88</v>
      </c>
      <c r="J9998" s="289" t="s">
        <v>350</v>
      </c>
      <c r="K9998" s="289" t="s">
        <v>22216</v>
      </c>
      <c r="L9998" s="289" t="s">
        <v>275</v>
      </c>
      <c r="M9998" s="289" t="s">
        <v>22217</v>
      </c>
      <c r="N9998" s="289" t="s">
        <v>381</v>
      </c>
      <c r="O9998" s="289" t="s">
        <v>1014</v>
      </c>
      <c r="P9998" s="289" t="str">
        <f>VLOOKUP(CAT_Details[[#This Row],[Delivery Bp Customer Code]],Table6[],2,0)</f>
        <v>MZ07</v>
      </c>
    </row>
    <row r="9999" spans="1:16" x14ac:dyDescent="0.25">
      <c r="A9999" s="289" t="s">
        <v>3329</v>
      </c>
      <c r="B9999">
        <v>3</v>
      </c>
      <c r="C9999">
        <v>665</v>
      </c>
      <c r="D9999">
        <v>1.6</v>
      </c>
      <c r="E9999" s="289" t="s">
        <v>22218</v>
      </c>
      <c r="F9999">
        <v>5016646885</v>
      </c>
      <c r="G9999" s="276">
        <v>45856</v>
      </c>
      <c r="H9999">
        <v>20250703755514</v>
      </c>
      <c r="I9999">
        <v>2.9279999999999999</v>
      </c>
      <c r="J9999" s="289" t="s">
        <v>287</v>
      </c>
      <c r="K9999" s="289" t="s">
        <v>22219</v>
      </c>
      <c r="L9999" s="289" t="s">
        <v>275</v>
      </c>
      <c r="M9999" s="289" t="s">
        <v>22113</v>
      </c>
      <c r="N9999" s="289" t="s">
        <v>468</v>
      </c>
      <c r="O9999" s="289" t="s">
        <v>3332</v>
      </c>
      <c r="P9999" s="289">
        <f>VLOOKUP(CAT_Details[[#This Row],[Delivery Bp Customer Code]],Table6[],2,0)</f>
        <v>3402</v>
      </c>
    </row>
    <row r="10000" spans="1:16" x14ac:dyDescent="0.25">
      <c r="A10000" s="289" t="s">
        <v>3329</v>
      </c>
      <c r="B10000">
        <v>8</v>
      </c>
      <c r="C10000">
        <v>129.12</v>
      </c>
      <c r="D10000">
        <v>0.48</v>
      </c>
      <c r="E10000" s="289" t="s">
        <v>22220</v>
      </c>
      <c r="F10000">
        <v>5016675962</v>
      </c>
      <c r="G10000" s="276">
        <v>45856</v>
      </c>
      <c r="H10000">
        <v>20250709758758</v>
      </c>
      <c r="I10000">
        <v>0.54800000000000004</v>
      </c>
      <c r="J10000" s="289" t="s">
        <v>3890</v>
      </c>
      <c r="K10000" s="289" t="s">
        <v>22221</v>
      </c>
      <c r="L10000" s="289" t="s">
        <v>275</v>
      </c>
      <c r="M10000" s="289" t="s">
        <v>22222</v>
      </c>
      <c r="N10000" s="289" t="s">
        <v>3896</v>
      </c>
      <c r="O10000" s="289" t="s">
        <v>3332</v>
      </c>
      <c r="P10000" s="289">
        <f>VLOOKUP(CAT_Details[[#This Row],[Delivery Bp Customer Code]],Table6[],2,0)</f>
        <v>3402</v>
      </c>
    </row>
    <row r="10001" spans="1:16" x14ac:dyDescent="0.25">
      <c r="A10001" s="289" t="s">
        <v>3329</v>
      </c>
      <c r="B10001">
        <v>1</v>
      </c>
      <c r="C10001">
        <v>384</v>
      </c>
      <c r="D10001">
        <v>0.4</v>
      </c>
      <c r="E10001" s="289" t="s">
        <v>22223</v>
      </c>
      <c r="F10001">
        <v>5016676121</v>
      </c>
      <c r="G10001" s="276">
        <v>45856</v>
      </c>
      <c r="H10001">
        <v>20250709758668</v>
      </c>
      <c r="I10001">
        <v>0.38400000000000001</v>
      </c>
      <c r="J10001" s="289" t="s">
        <v>324</v>
      </c>
      <c r="K10001" s="289" t="s">
        <v>22224</v>
      </c>
      <c r="L10001" s="289" t="s">
        <v>275</v>
      </c>
      <c r="M10001" s="289" t="s">
        <v>21904</v>
      </c>
      <c r="N10001" s="289" t="s">
        <v>5856</v>
      </c>
      <c r="O10001" s="289" t="s">
        <v>3332</v>
      </c>
      <c r="P10001" s="289">
        <f>VLOOKUP(CAT_Details[[#This Row],[Delivery Bp Customer Code]],Table6[],2,0)</f>
        <v>3402</v>
      </c>
    </row>
    <row r="10002" spans="1:16" x14ac:dyDescent="0.25">
      <c r="A10002" s="289" t="s">
        <v>3329</v>
      </c>
      <c r="B10002">
        <v>1</v>
      </c>
      <c r="C10002">
        <v>626</v>
      </c>
      <c r="D10002">
        <v>0.4</v>
      </c>
      <c r="E10002" s="289" t="s">
        <v>22225</v>
      </c>
      <c r="F10002">
        <v>5016689925</v>
      </c>
      <c r="G10002" s="276">
        <v>45856</v>
      </c>
      <c r="H10002">
        <v>20250709758837</v>
      </c>
      <c r="I10002">
        <v>0.49</v>
      </c>
      <c r="J10002" s="289" t="s">
        <v>1047</v>
      </c>
      <c r="K10002" s="289" t="s">
        <v>22226</v>
      </c>
      <c r="L10002" s="289" t="s">
        <v>275</v>
      </c>
      <c r="M10002" s="289" t="s">
        <v>21818</v>
      </c>
      <c r="N10002" s="289" t="s">
        <v>1049</v>
      </c>
      <c r="O10002" s="289" t="s">
        <v>3332</v>
      </c>
      <c r="P10002" s="289">
        <f>VLOOKUP(CAT_Details[[#This Row],[Delivery Bp Customer Code]],Table6[],2,0)</f>
        <v>3402</v>
      </c>
    </row>
    <row r="10003" spans="1:16" x14ac:dyDescent="0.25">
      <c r="A10003" s="289" t="s">
        <v>3329</v>
      </c>
      <c r="B10003">
        <v>1</v>
      </c>
      <c r="C10003">
        <v>47</v>
      </c>
      <c r="D10003">
        <v>0.2</v>
      </c>
      <c r="E10003" s="289" t="s">
        <v>22227</v>
      </c>
      <c r="F10003">
        <v>5016704512</v>
      </c>
      <c r="G10003" s="276">
        <v>45856</v>
      </c>
      <c r="H10003">
        <v>20250714762492</v>
      </c>
      <c r="I10003">
        <v>0.192</v>
      </c>
      <c r="J10003" s="289" t="s">
        <v>350</v>
      </c>
      <c r="K10003" s="289" t="s">
        <v>22228</v>
      </c>
      <c r="L10003" s="289" t="s">
        <v>275</v>
      </c>
      <c r="M10003" s="289" t="s">
        <v>22217</v>
      </c>
      <c r="N10003" s="289" t="s">
        <v>446</v>
      </c>
      <c r="O10003" s="289" t="s">
        <v>3332</v>
      </c>
      <c r="P10003" s="289">
        <f>VLOOKUP(CAT_Details[[#This Row],[Delivery Bp Customer Code]],Table6[],2,0)</f>
        <v>3402</v>
      </c>
    </row>
    <row r="10004" spans="1:16" x14ac:dyDescent="0.25">
      <c r="A10004" s="289" t="s">
        <v>3329</v>
      </c>
      <c r="B10004">
        <v>2</v>
      </c>
      <c r="C10004">
        <v>25</v>
      </c>
      <c r="D10004">
        <v>0.08</v>
      </c>
      <c r="E10004" s="289" t="s">
        <v>22229</v>
      </c>
      <c r="F10004">
        <v>5016704648</v>
      </c>
      <c r="G10004" s="276">
        <v>45856</v>
      </c>
      <c r="H10004">
        <v>20250711761592</v>
      </c>
      <c r="I10004">
        <v>2.5999999999999999E-2</v>
      </c>
      <c r="J10004" s="289" t="s">
        <v>350</v>
      </c>
      <c r="K10004" s="289" t="s">
        <v>22230</v>
      </c>
      <c r="L10004" s="289" t="s">
        <v>275</v>
      </c>
      <c r="M10004" s="289" t="s">
        <v>22024</v>
      </c>
      <c r="N10004" s="289" t="s">
        <v>3809</v>
      </c>
      <c r="O10004" s="289" t="s">
        <v>3332</v>
      </c>
      <c r="P10004" s="289">
        <f>VLOOKUP(CAT_Details[[#This Row],[Delivery Bp Customer Code]],Table6[],2,0)</f>
        <v>3402</v>
      </c>
    </row>
    <row r="10005" spans="1:16" x14ac:dyDescent="0.25">
      <c r="A10005" s="289" t="s">
        <v>3329</v>
      </c>
      <c r="B10005">
        <v>1</v>
      </c>
      <c r="C10005">
        <v>1</v>
      </c>
      <c r="D10005">
        <v>0.05</v>
      </c>
      <c r="E10005" s="289" t="s">
        <v>22231</v>
      </c>
      <c r="F10005">
        <v>5016704721</v>
      </c>
      <c r="G10005" s="276">
        <v>45856</v>
      </c>
      <c r="H10005">
        <v>20250709759190</v>
      </c>
      <c r="I10005">
        <v>2.4E-2</v>
      </c>
      <c r="J10005" s="289" t="s">
        <v>350</v>
      </c>
      <c r="K10005" s="289" t="s">
        <v>22232</v>
      </c>
      <c r="L10005" s="289" t="s">
        <v>275</v>
      </c>
      <c r="M10005" s="289" t="s">
        <v>22038</v>
      </c>
      <c r="N10005" s="289" t="s">
        <v>704</v>
      </c>
      <c r="O10005" s="289" t="s">
        <v>3332</v>
      </c>
      <c r="P10005" s="289">
        <f>VLOOKUP(CAT_Details[[#This Row],[Delivery Bp Customer Code]],Table6[],2,0)</f>
        <v>3402</v>
      </c>
    </row>
    <row r="10006" spans="1:16" x14ac:dyDescent="0.25">
      <c r="A10006" s="289" t="s">
        <v>3329</v>
      </c>
      <c r="B10006">
        <v>1</v>
      </c>
      <c r="C10006">
        <v>115</v>
      </c>
      <c r="D10006">
        <v>0.2</v>
      </c>
      <c r="E10006" s="289" t="s">
        <v>22233</v>
      </c>
      <c r="F10006">
        <v>5016704809</v>
      </c>
      <c r="G10006" s="276">
        <v>45856</v>
      </c>
      <c r="H10006">
        <v>20250710760562</v>
      </c>
      <c r="I10006">
        <v>0.28799999999999998</v>
      </c>
      <c r="J10006" s="289" t="s">
        <v>350</v>
      </c>
      <c r="K10006" s="289" t="s">
        <v>22234</v>
      </c>
      <c r="L10006" s="289" t="s">
        <v>275</v>
      </c>
      <c r="M10006" s="289" t="s">
        <v>21423</v>
      </c>
      <c r="N10006" s="289" t="s">
        <v>5415</v>
      </c>
      <c r="O10006" s="289" t="s">
        <v>3332</v>
      </c>
      <c r="P10006" s="289">
        <f>VLOOKUP(CAT_Details[[#This Row],[Delivery Bp Customer Code]],Table6[],2,0)</f>
        <v>3402</v>
      </c>
    </row>
    <row r="10007" spans="1:16" x14ac:dyDescent="0.25">
      <c r="A10007" s="289" t="s">
        <v>3329</v>
      </c>
      <c r="B10007">
        <v>10</v>
      </c>
      <c r="C10007">
        <v>3460</v>
      </c>
      <c r="D10007">
        <v>4</v>
      </c>
      <c r="E10007" s="289" t="s">
        <v>22235</v>
      </c>
      <c r="F10007">
        <v>5016705111</v>
      </c>
      <c r="G10007" s="276">
        <v>45856</v>
      </c>
      <c r="H10007">
        <v>20250711761557</v>
      </c>
      <c r="I10007">
        <v>9.6</v>
      </c>
      <c r="J10007" s="289" t="s">
        <v>350</v>
      </c>
      <c r="K10007" s="289" t="s">
        <v>22236</v>
      </c>
      <c r="L10007" s="289" t="s">
        <v>275</v>
      </c>
      <c r="M10007" s="289" t="s">
        <v>22104</v>
      </c>
      <c r="N10007" s="289" t="s">
        <v>4421</v>
      </c>
      <c r="O10007" s="289" t="s">
        <v>3332</v>
      </c>
      <c r="P10007" s="289">
        <f>VLOOKUP(CAT_Details[[#This Row],[Delivery Bp Customer Code]],Table6[],2,0)</f>
        <v>3402</v>
      </c>
    </row>
    <row r="10008" spans="1:16" x14ac:dyDescent="0.25">
      <c r="A10008" s="289" t="s">
        <v>76</v>
      </c>
      <c r="B10008">
        <v>1</v>
      </c>
      <c r="C10008">
        <v>195</v>
      </c>
      <c r="D10008">
        <v>0.5</v>
      </c>
      <c r="E10008" s="289" t="s">
        <v>22237</v>
      </c>
      <c r="F10008">
        <v>5016647410</v>
      </c>
      <c r="G10008" s="276">
        <v>45856</v>
      </c>
      <c r="H10008">
        <v>20250707756933</v>
      </c>
      <c r="I10008">
        <v>1.2</v>
      </c>
      <c r="J10008" s="289" t="s">
        <v>287</v>
      </c>
      <c r="K10008" s="289" t="s">
        <v>22238</v>
      </c>
      <c r="L10008" s="289" t="s">
        <v>275</v>
      </c>
      <c r="M10008" s="289" t="s">
        <v>22239</v>
      </c>
      <c r="N10008" s="289" t="s">
        <v>20548</v>
      </c>
      <c r="O10008" s="289" t="s">
        <v>16049</v>
      </c>
      <c r="P10008" s="289" t="str">
        <f>VLOOKUP(CAT_Details[[#This Row],[Delivery Bp Customer Code]],Table6[],2,0)</f>
        <v>MZ02</v>
      </c>
    </row>
    <row r="10009" spans="1:16" x14ac:dyDescent="0.25">
      <c r="A10009" s="289" t="s">
        <v>76</v>
      </c>
      <c r="B10009">
        <v>5</v>
      </c>
      <c r="C10009">
        <v>10</v>
      </c>
      <c r="D10009">
        <v>0.25</v>
      </c>
      <c r="E10009" s="289" t="s">
        <v>22240</v>
      </c>
      <c r="F10009">
        <v>5016647452</v>
      </c>
      <c r="G10009" s="276">
        <v>45856</v>
      </c>
      <c r="H10009">
        <v>20250703755606</v>
      </c>
      <c r="I10009">
        <v>0.09</v>
      </c>
      <c r="J10009" s="289" t="s">
        <v>756</v>
      </c>
      <c r="K10009" s="289" t="s">
        <v>22241</v>
      </c>
      <c r="L10009" s="289" t="s">
        <v>275</v>
      </c>
      <c r="M10009" s="289" t="s">
        <v>22117</v>
      </c>
      <c r="N10009" s="289" t="s">
        <v>759</v>
      </c>
      <c r="O10009" s="289" t="s">
        <v>16049</v>
      </c>
      <c r="P10009" s="289" t="str">
        <f>VLOOKUP(CAT_Details[[#This Row],[Delivery Bp Customer Code]],Table6[],2,0)</f>
        <v>MZ02</v>
      </c>
    </row>
    <row r="10010" spans="1:16" x14ac:dyDescent="0.25">
      <c r="A10010" s="289" t="s">
        <v>76</v>
      </c>
      <c r="B10010">
        <v>1</v>
      </c>
      <c r="C10010">
        <v>60</v>
      </c>
      <c r="D10010">
        <v>0.4</v>
      </c>
      <c r="E10010" s="289" t="s">
        <v>22242</v>
      </c>
      <c r="F10010">
        <v>5016689907</v>
      </c>
      <c r="G10010" s="276">
        <v>45856</v>
      </c>
      <c r="H10010">
        <v>20250709759516</v>
      </c>
      <c r="I10010">
        <v>0.96</v>
      </c>
      <c r="J10010" s="289" t="s">
        <v>294</v>
      </c>
      <c r="K10010" s="289" t="s">
        <v>22243</v>
      </c>
      <c r="L10010" s="289" t="s">
        <v>275</v>
      </c>
      <c r="M10010" s="289" t="s">
        <v>22033</v>
      </c>
      <c r="N10010" s="289" t="s">
        <v>16650</v>
      </c>
      <c r="O10010" s="289" t="s">
        <v>16049</v>
      </c>
      <c r="P10010" s="289" t="str">
        <f>VLOOKUP(CAT_Details[[#This Row],[Delivery Bp Customer Code]],Table6[],2,0)</f>
        <v>MZ02</v>
      </c>
    </row>
    <row r="10011" spans="1:16" x14ac:dyDescent="0.25">
      <c r="A10011" s="289" t="s">
        <v>76</v>
      </c>
      <c r="B10011">
        <v>1</v>
      </c>
      <c r="C10011">
        <v>785</v>
      </c>
      <c r="D10011">
        <v>0.46</v>
      </c>
      <c r="E10011" s="289" t="s">
        <v>22244</v>
      </c>
      <c r="F10011">
        <v>5016690244</v>
      </c>
      <c r="G10011" s="276">
        <v>45856</v>
      </c>
      <c r="H10011">
        <v>20250710760362</v>
      </c>
      <c r="I10011">
        <v>1.0189999999999999</v>
      </c>
      <c r="J10011" s="289" t="s">
        <v>294</v>
      </c>
      <c r="K10011" s="289" t="s">
        <v>22245</v>
      </c>
      <c r="L10011" s="289" t="s">
        <v>275</v>
      </c>
      <c r="M10011" s="289" t="s">
        <v>22033</v>
      </c>
      <c r="N10011" s="289" t="s">
        <v>3907</v>
      </c>
      <c r="O10011" s="289" t="s">
        <v>16049</v>
      </c>
      <c r="P10011" s="289" t="str">
        <f>VLOOKUP(CAT_Details[[#This Row],[Delivery Bp Customer Code]],Table6[],2,0)</f>
        <v>MZ02</v>
      </c>
    </row>
    <row r="10012" spans="1:16" x14ac:dyDescent="0.25">
      <c r="A10012" s="289" t="s">
        <v>76</v>
      </c>
      <c r="B10012">
        <v>1</v>
      </c>
      <c r="C10012">
        <v>173</v>
      </c>
      <c r="D10012">
        <v>0.4</v>
      </c>
      <c r="E10012" s="289" t="s">
        <v>22246</v>
      </c>
      <c r="F10012">
        <v>5016704525</v>
      </c>
      <c r="G10012" s="276">
        <v>45856</v>
      </c>
      <c r="H10012">
        <v>20250710760165</v>
      </c>
      <c r="I10012">
        <v>0.65300000000000002</v>
      </c>
      <c r="J10012" s="289" t="s">
        <v>350</v>
      </c>
      <c r="K10012" s="289" t="s">
        <v>22247</v>
      </c>
      <c r="L10012" s="289" t="s">
        <v>275</v>
      </c>
      <c r="M10012" s="289" t="s">
        <v>22024</v>
      </c>
      <c r="N10012" s="289" t="s">
        <v>15936</v>
      </c>
      <c r="O10012" s="289" t="s">
        <v>16049</v>
      </c>
      <c r="P10012" s="289" t="str">
        <f>VLOOKUP(CAT_Details[[#This Row],[Delivery Bp Customer Code]],Table6[],2,0)</f>
        <v>MZ02</v>
      </c>
    </row>
    <row r="10013" spans="1:16" x14ac:dyDescent="0.25">
      <c r="A10013" s="289" t="s">
        <v>76</v>
      </c>
      <c r="B10013">
        <v>1</v>
      </c>
      <c r="C10013">
        <v>90</v>
      </c>
      <c r="D10013">
        <v>0.4</v>
      </c>
      <c r="E10013" s="289" t="s">
        <v>22248</v>
      </c>
      <c r="F10013">
        <v>5016704692</v>
      </c>
      <c r="G10013" s="276">
        <v>45856</v>
      </c>
      <c r="H10013">
        <v>20250710760213</v>
      </c>
      <c r="I10013">
        <v>0.86399999999999999</v>
      </c>
      <c r="J10013" s="289" t="s">
        <v>280</v>
      </c>
      <c r="K10013" s="289" t="s">
        <v>22249</v>
      </c>
      <c r="L10013" s="289" t="s">
        <v>275</v>
      </c>
      <c r="M10013" s="289" t="s">
        <v>22164</v>
      </c>
      <c r="N10013" s="289" t="s">
        <v>411</v>
      </c>
      <c r="O10013" s="289" t="s">
        <v>16049</v>
      </c>
      <c r="P10013" s="289" t="str">
        <f>VLOOKUP(CAT_Details[[#This Row],[Delivery Bp Customer Code]],Table6[],2,0)</f>
        <v>MZ02</v>
      </c>
    </row>
    <row r="10014" spans="1:16" x14ac:dyDescent="0.25">
      <c r="A10014" s="289" t="s">
        <v>74</v>
      </c>
      <c r="B10014">
        <v>1</v>
      </c>
      <c r="C10014">
        <v>5</v>
      </c>
      <c r="D10014">
        <v>0.02</v>
      </c>
      <c r="E10014" s="289" t="s">
        <v>22250</v>
      </c>
      <c r="F10014">
        <v>5016704949</v>
      </c>
      <c r="G10014" s="276">
        <v>45856</v>
      </c>
      <c r="H10014">
        <v>20250708758175</v>
      </c>
      <c r="I10014">
        <v>8.9999999999999993E-3</v>
      </c>
      <c r="J10014" s="289" t="s">
        <v>350</v>
      </c>
      <c r="K10014" s="289" t="s">
        <v>22251</v>
      </c>
      <c r="L10014" s="289" t="s">
        <v>275</v>
      </c>
      <c r="M10014" s="289" t="s">
        <v>22024</v>
      </c>
      <c r="N10014" s="289" t="s">
        <v>2252</v>
      </c>
      <c r="O10014" s="289" t="s">
        <v>22109</v>
      </c>
      <c r="P10014" s="289" t="str">
        <f>VLOOKUP(CAT_Details[[#This Row],[Delivery Bp Customer Code]],Table6[],2,0)</f>
        <v>DX01-L5</v>
      </c>
    </row>
    <row r="10015" spans="1:16" x14ac:dyDescent="0.25">
      <c r="A10015" s="289" t="s">
        <v>74</v>
      </c>
      <c r="B10015">
        <v>7</v>
      </c>
      <c r="C10015">
        <v>504</v>
      </c>
      <c r="D10015">
        <v>2.8</v>
      </c>
      <c r="E10015" s="289" t="s">
        <v>22252</v>
      </c>
      <c r="F10015">
        <v>5016704968</v>
      </c>
      <c r="G10015" s="276">
        <v>45856</v>
      </c>
      <c r="H10015">
        <v>20250711761199</v>
      </c>
      <c r="I10015">
        <v>6.72</v>
      </c>
      <c r="J10015" s="289" t="s">
        <v>350</v>
      </c>
      <c r="K10015" s="289" t="s">
        <v>22253</v>
      </c>
      <c r="L10015" s="289" t="s">
        <v>275</v>
      </c>
      <c r="M10015" s="289" t="s">
        <v>22038</v>
      </c>
      <c r="N10015" s="289" t="s">
        <v>690</v>
      </c>
      <c r="O10015" s="289" t="s">
        <v>22109</v>
      </c>
      <c r="P10015" s="289" t="str">
        <f>VLOOKUP(CAT_Details[[#This Row],[Delivery Bp Customer Code]],Table6[],2,0)</f>
        <v>DX01-L5</v>
      </c>
    </row>
    <row r="10016" spans="1:16" x14ac:dyDescent="0.25">
      <c r="A10016" s="289" t="s">
        <v>74</v>
      </c>
      <c r="B10016">
        <v>88</v>
      </c>
      <c r="C10016">
        <v>3520</v>
      </c>
      <c r="D10016">
        <v>13.6</v>
      </c>
      <c r="E10016" s="289" t="s">
        <v>22254</v>
      </c>
      <c r="F10016">
        <v>5016704977</v>
      </c>
      <c r="G10016" s="276">
        <v>45856</v>
      </c>
      <c r="H10016">
        <v>20250711761579</v>
      </c>
      <c r="I10016">
        <v>42.24</v>
      </c>
      <c r="J10016" s="289" t="s">
        <v>350</v>
      </c>
      <c r="K10016" s="289" t="s">
        <v>22255</v>
      </c>
      <c r="L10016" s="289" t="s">
        <v>275</v>
      </c>
      <c r="M10016" s="289" t="s">
        <v>22185</v>
      </c>
      <c r="N10016" s="289" t="s">
        <v>12700</v>
      </c>
      <c r="O10016" s="289" t="s">
        <v>22256</v>
      </c>
      <c r="P10016" s="289" t="str">
        <f>VLOOKUP(CAT_Details[[#This Row],[Delivery Bp Customer Code]],Table6[],2,0)</f>
        <v>DX01-L5</v>
      </c>
    </row>
    <row r="10017" spans="1:16" x14ac:dyDescent="0.25">
      <c r="A10017" s="289" t="s">
        <v>74</v>
      </c>
      <c r="B10017">
        <v>10</v>
      </c>
      <c r="C10017">
        <v>490</v>
      </c>
      <c r="D10017">
        <v>1.9</v>
      </c>
      <c r="E10017" s="289" t="s">
        <v>22257</v>
      </c>
      <c r="F10017">
        <v>5016704978</v>
      </c>
      <c r="G10017" s="276">
        <v>45856</v>
      </c>
      <c r="H10017">
        <v>20250711761183</v>
      </c>
      <c r="I10017">
        <v>3.6070000000000002</v>
      </c>
      <c r="J10017" s="289" t="s">
        <v>350</v>
      </c>
      <c r="K10017" s="289" t="s">
        <v>22258</v>
      </c>
      <c r="L10017" s="289" t="s">
        <v>275</v>
      </c>
      <c r="M10017" s="289" t="s">
        <v>22104</v>
      </c>
      <c r="N10017" s="289" t="s">
        <v>378</v>
      </c>
      <c r="O10017" s="289" t="s">
        <v>22109</v>
      </c>
      <c r="P10017" s="289" t="str">
        <f>VLOOKUP(CAT_Details[[#This Row],[Delivery Bp Customer Code]],Table6[],2,0)</f>
        <v>DX01-L5</v>
      </c>
    </row>
    <row r="10018" spans="1:16" x14ac:dyDescent="0.25">
      <c r="A10018" s="289" t="s">
        <v>74</v>
      </c>
      <c r="B10018">
        <v>94</v>
      </c>
      <c r="C10018">
        <v>4124</v>
      </c>
      <c r="D10018">
        <v>11.5</v>
      </c>
      <c r="E10018" s="289" t="s">
        <v>22259</v>
      </c>
      <c r="F10018">
        <v>5016746108</v>
      </c>
      <c r="G10018" s="276">
        <v>45856</v>
      </c>
      <c r="I10018">
        <v>55.2</v>
      </c>
      <c r="J10018" s="289" t="s">
        <v>350</v>
      </c>
      <c r="K10018" s="289" t="s">
        <v>22260</v>
      </c>
      <c r="L10018" s="289" t="s">
        <v>275</v>
      </c>
      <c r="M10018" s="289" t="s">
        <v>22261</v>
      </c>
      <c r="N10018" s="289" t="s">
        <v>22262</v>
      </c>
      <c r="O10018" s="289" t="s">
        <v>22263</v>
      </c>
      <c r="P10018" s="289" t="str">
        <f>VLOOKUP(CAT_Details[[#This Row],[Delivery Bp Customer Code]],Table6[],2,0)</f>
        <v>DX01-L5</v>
      </c>
    </row>
    <row r="10019" spans="1:16" x14ac:dyDescent="0.25">
      <c r="A10019" s="289" t="s">
        <v>285</v>
      </c>
      <c r="B10019">
        <v>44</v>
      </c>
      <c r="C10019">
        <v>2491</v>
      </c>
      <c r="D10019">
        <v>13.6</v>
      </c>
      <c r="E10019" s="289" t="s">
        <v>22264</v>
      </c>
      <c r="F10019">
        <v>5016646788</v>
      </c>
      <c r="G10019" s="276">
        <v>45856</v>
      </c>
      <c r="H10019">
        <v>20250703755607</v>
      </c>
      <c r="I10019">
        <v>37.170999999999999</v>
      </c>
      <c r="J10019" s="289" t="s">
        <v>756</v>
      </c>
      <c r="K10019" s="289" t="s">
        <v>22265</v>
      </c>
      <c r="L10019" s="289" t="s">
        <v>275</v>
      </c>
      <c r="M10019" s="289" t="s">
        <v>22266</v>
      </c>
      <c r="N10019" s="289" t="s">
        <v>759</v>
      </c>
      <c r="O10019" s="289" t="s">
        <v>291</v>
      </c>
      <c r="P10019" s="289" t="str">
        <f>VLOOKUP(CAT_Details[[#This Row],[Delivery Bp Customer Code]],Table6[],2,0)</f>
        <v>DX01-L5</v>
      </c>
    </row>
    <row r="10020" spans="1:16" x14ac:dyDescent="0.25">
      <c r="A10020" s="289" t="s">
        <v>285</v>
      </c>
      <c r="B10020">
        <v>29</v>
      </c>
      <c r="C10020">
        <v>14000</v>
      </c>
      <c r="D10020">
        <v>13.6</v>
      </c>
      <c r="E10020" s="289" t="s">
        <v>22237</v>
      </c>
      <c r="F10020">
        <v>5016647409</v>
      </c>
      <c r="G10020" s="276">
        <v>45856</v>
      </c>
      <c r="H10020">
        <v>20250707756932</v>
      </c>
      <c r="I10020">
        <v>36</v>
      </c>
      <c r="J10020" s="289" t="s">
        <v>287</v>
      </c>
      <c r="K10020" s="289" t="s">
        <v>22267</v>
      </c>
      <c r="L10020" s="289" t="s">
        <v>275</v>
      </c>
      <c r="M10020" s="289" t="s">
        <v>22239</v>
      </c>
      <c r="N10020" s="289" t="s">
        <v>20548</v>
      </c>
      <c r="O10020" s="289" t="s">
        <v>291</v>
      </c>
      <c r="P10020" s="289" t="str">
        <f>VLOOKUP(CAT_Details[[#This Row],[Delivery Bp Customer Code]],Table6[],2,0)</f>
        <v>DX01-L5</v>
      </c>
    </row>
    <row r="10021" spans="1:16" x14ac:dyDescent="0.25">
      <c r="A10021" s="289" t="s">
        <v>285</v>
      </c>
      <c r="B10021">
        <v>49</v>
      </c>
      <c r="C10021">
        <v>7214</v>
      </c>
      <c r="D10021">
        <v>13.6</v>
      </c>
      <c r="E10021" s="289" t="s">
        <v>22240</v>
      </c>
      <c r="F10021">
        <v>5016647450</v>
      </c>
      <c r="G10021" s="276">
        <v>45856</v>
      </c>
      <c r="H10021">
        <v>20250703755608</v>
      </c>
      <c r="I10021">
        <v>50.006</v>
      </c>
      <c r="J10021" s="289" t="s">
        <v>756</v>
      </c>
      <c r="K10021" s="289" t="s">
        <v>22268</v>
      </c>
      <c r="L10021" s="289" t="s">
        <v>275</v>
      </c>
      <c r="M10021" s="289" t="s">
        <v>22117</v>
      </c>
      <c r="N10021" s="289" t="s">
        <v>759</v>
      </c>
      <c r="O10021" s="289" t="s">
        <v>291</v>
      </c>
      <c r="P10021" s="289" t="str">
        <f>VLOOKUP(CAT_Details[[#This Row],[Delivery Bp Customer Code]],Table6[],2,0)</f>
        <v>DX01-L5</v>
      </c>
    </row>
    <row r="10022" spans="1:16" x14ac:dyDescent="0.25">
      <c r="A10022" s="289" t="s">
        <v>285</v>
      </c>
      <c r="B10022">
        <v>108</v>
      </c>
      <c r="C10022">
        <v>8720</v>
      </c>
      <c r="D10022">
        <v>13.6</v>
      </c>
      <c r="E10022" s="289" t="s">
        <v>22269</v>
      </c>
      <c r="F10022">
        <v>5016647525</v>
      </c>
      <c r="G10022" s="276">
        <v>45856</v>
      </c>
      <c r="H10022">
        <v>20250703755609</v>
      </c>
      <c r="I10022">
        <v>45.619</v>
      </c>
      <c r="J10022" s="289" t="s">
        <v>756</v>
      </c>
      <c r="K10022" s="289" t="s">
        <v>22270</v>
      </c>
      <c r="L10022" s="289" t="s">
        <v>275</v>
      </c>
      <c r="M10022" s="289" t="s">
        <v>22266</v>
      </c>
      <c r="N10022" s="289" t="s">
        <v>759</v>
      </c>
      <c r="O10022" s="289" t="s">
        <v>291</v>
      </c>
      <c r="P10022" s="289" t="str">
        <f>VLOOKUP(CAT_Details[[#This Row],[Delivery Bp Customer Code]],Table6[],2,0)</f>
        <v>DX01-L5</v>
      </c>
    </row>
    <row r="10023" spans="1:16" x14ac:dyDescent="0.25">
      <c r="A10023" s="289" t="s">
        <v>285</v>
      </c>
      <c r="B10023">
        <v>30</v>
      </c>
      <c r="C10023">
        <v>10796</v>
      </c>
      <c r="D10023">
        <v>12</v>
      </c>
      <c r="E10023" s="289" t="s">
        <v>22271</v>
      </c>
      <c r="F10023">
        <v>5016675984</v>
      </c>
      <c r="G10023" s="276">
        <v>45856</v>
      </c>
      <c r="H10023">
        <v>20250707757290</v>
      </c>
      <c r="I10023">
        <v>28.8</v>
      </c>
      <c r="J10023" s="289" t="s">
        <v>401</v>
      </c>
      <c r="K10023" s="289" t="s">
        <v>22272</v>
      </c>
      <c r="L10023" s="289" t="s">
        <v>275</v>
      </c>
      <c r="M10023" s="289" t="s">
        <v>22273</v>
      </c>
      <c r="N10023" s="289" t="s">
        <v>1028</v>
      </c>
      <c r="O10023" s="289" t="s">
        <v>291</v>
      </c>
      <c r="P10023" s="289" t="str">
        <f>VLOOKUP(CAT_Details[[#This Row],[Delivery Bp Customer Code]],Table6[],2,0)</f>
        <v>DX01-L5</v>
      </c>
    </row>
    <row r="10024" spans="1:16" x14ac:dyDescent="0.25">
      <c r="A10024" s="289" t="s">
        <v>285</v>
      </c>
      <c r="B10024">
        <v>21</v>
      </c>
      <c r="C10024">
        <v>6708</v>
      </c>
      <c r="D10024">
        <v>9.66</v>
      </c>
      <c r="E10024" s="289" t="s">
        <v>22274</v>
      </c>
      <c r="F10024">
        <v>5016676089</v>
      </c>
      <c r="G10024" s="276">
        <v>45856</v>
      </c>
      <c r="H10024">
        <v>20250707757294</v>
      </c>
      <c r="I10024">
        <v>18.809999999999999</v>
      </c>
      <c r="J10024" s="289" t="s">
        <v>401</v>
      </c>
      <c r="K10024" s="289" t="s">
        <v>22275</v>
      </c>
      <c r="L10024" s="289" t="s">
        <v>275</v>
      </c>
      <c r="M10024" s="289" t="s">
        <v>22273</v>
      </c>
      <c r="N10024" s="289" t="s">
        <v>1028</v>
      </c>
      <c r="O10024" s="289" t="s">
        <v>291</v>
      </c>
      <c r="P10024" s="289" t="str">
        <f>VLOOKUP(CAT_Details[[#This Row],[Delivery Bp Customer Code]],Table6[],2,0)</f>
        <v>DX01-L5</v>
      </c>
    </row>
    <row r="10025" spans="1:16" x14ac:dyDescent="0.25">
      <c r="A10025" s="289" t="s">
        <v>285</v>
      </c>
      <c r="B10025">
        <v>2</v>
      </c>
      <c r="C10025">
        <v>672</v>
      </c>
      <c r="D10025">
        <v>1</v>
      </c>
      <c r="E10025" s="289" t="s">
        <v>22276</v>
      </c>
      <c r="F10025">
        <v>5016676141</v>
      </c>
      <c r="G10025" s="276">
        <v>45856</v>
      </c>
      <c r="H10025">
        <v>20250709758838</v>
      </c>
      <c r="I10025">
        <v>2.2010000000000001</v>
      </c>
      <c r="J10025" s="289" t="s">
        <v>401</v>
      </c>
      <c r="K10025" s="289" t="s">
        <v>22277</v>
      </c>
      <c r="L10025" s="289" t="s">
        <v>275</v>
      </c>
      <c r="M10025" s="289" t="s">
        <v>22278</v>
      </c>
      <c r="N10025" s="289" t="s">
        <v>16659</v>
      </c>
      <c r="O10025" s="289" t="s">
        <v>291</v>
      </c>
      <c r="P10025" s="289" t="str">
        <f>VLOOKUP(CAT_Details[[#This Row],[Delivery Bp Customer Code]],Table6[],2,0)</f>
        <v>DX01-L5</v>
      </c>
    </row>
    <row r="10026" spans="1:16" x14ac:dyDescent="0.25">
      <c r="A10026" s="289" t="s">
        <v>285</v>
      </c>
      <c r="B10026">
        <v>50</v>
      </c>
      <c r="C10026">
        <v>12368</v>
      </c>
      <c r="D10026">
        <v>13.6</v>
      </c>
      <c r="E10026" s="289" t="s">
        <v>22279</v>
      </c>
      <c r="F10026">
        <v>5016676301</v>
      </c>
      <c r="G10026" s="276">
        <v>45856</v>
      </c>
      <c r="H10026">
        <v>20250707757284</v>
      </c>
      <c r="I10026">
        <v>47.136000000000003</v>
      </c>
      <c r="J10026" s="289" t="s">
        <v>401</v>
      </c>
      <c r="K10026" s="289" t="s">
        <v>22280</v>
      </c>
      <c r="L10026" s="289" t="s">
        <v>275</v>
      </c>
      <c r="M10026" s="289" t="s">
        <v>22281</v>
      </c>
      <c r="N10026" s="289" t="s">
        <v>1028</v>
      </c>
      <c r="O10026" s="289" t="s">
        <v>291</v>
      </c>
      <c r="P10026" s="289" t="str">
        <f>VLOOKUP(CAT_Details[[#This Row],[Delivery Bp Customer Code]],Table6[],2,0)</f>
        <v>DX01-L5</v>
      </c>
    </row>
    <row r="10027" spans="1:16" x14ac:dyDescent="0.25">
      <c r="A10027" s="289" t="s">
        <v>285</v>
      </c>
      <c r="B10027">
        <v>1</v>
      </c>
      <c r="C10027">
        <v>2.5</v>
      </c>
      <c r="D10027">
        <v>0.03</v>
      </c>
      <c r="E10027" s="289" t="s">
        <v>22282</v>
      </c>
      <c r="F10027">
        <v>5016676461</v>
      </c>
      <c r="G10027" s="276">
        <v>45856</v>
      </c>
      <c r="H10027">
        <v>20250708758367</v>
      </c>
      <c r="I10027">
        <v>1.4E-2</v>
      </c>
      <c r="J10027" s="289" t="s">
        <v>438</v>
      </c>
      <c r="K10027" s="289" t="s">
        <v>22283</v>
      </c>
      <c r="L10027" s="289" t="s">
        <v>275</v>
      </c>
      <c r="M10027" s="289" t="s">
        <v>22284</v>
      </c>
      <c r="N10027" s="289" t="s">
        <v>751</v>
      </c>
      <c r="O10027" s="289" t="s">
        <v>291</v>
      </c>
      <c r="P10027" s="289" t="str">
        <f>VLOOKUP(CAT_Details[[#This Row],[Delivery Bp Customer Code]],Table6[],2,0)</f>
        <v>DX01-L5</v>
      </c>
    </row>
    <row r="10028" spans="1:16" x14ac:dyDescent="0.25">
      <c r="A10028" s="289" t="s">
        <v>285</v>
      </c>
      <c r="B10028">
        <v>44</v>
      </c>
      <c r="C10028">
        <v>11814</v>
      </c>
      <c r="D10028">
        <v>11.2</v>
      </c>
      <c r="E10028" s="289" t="s">
        <v>22285</v>
      </c>
      <c r="F10028">
        <v>5016676526</v>
      </c>
      <c r="G10028" s="276">
        <v>45856</v>
      </c>
      <c r="H10028">
        <v>20250707757268</v>
      </c>
      <c r="I10028">
        <v>34.752000000000002</v>
      </c>
      <c r="J10028" s="289" t="s">
        <v>401</v>
      </c>
      <c r="K10028" s="289" t="s">
        <v>22286</v>
      </c>
      <c r="L10028" s="289" t="s">
        <v>275</v>
      </c>
      <c r="M10028" s="289" t="s">
        <v>22287</v>
      </c>
      <c r="N10028" s="289" t="s">
        <v>1028</v>
      </c>
      <c r="O10028" s="289" t="s">
        <v>291</v>
      </c>
      <c r="P10028" s="289" t="str">
        <f>VLOOKUP(CAT_Details[[#This Row],[Delivery Bp Customer Code]],Table6[],2,0)</f>
        <v>DX01-L5</v>
      </c>
    </row>
    <row r="10029" spans="1:16" x14ac:dyDescent="0.25">
      <c r="A10029" s="289" t="s">
        <v>285</v>
      </c>
      <c r="B10029">
        <v>23</v>
      </c>
      <c r="C10029">
        <v>4084</v>
      </c>
      <c r="D10029">
        <v>9.1999999999999993</v>
      </c>
      <c r="E10029" s="289" t="s">
        <v>22288</v>
      </c>
      <c r="F10029">
        <v>5016690064</v>
      </c>
      <c r="G10029" s="276">
        <v>45856</v>
      </c>
      <c r="H10029">
        <v>20250710760058</v>
      </c>
      <c r="I10029">
        <v>14.88</v>
      </c>
      <c r="J10029" s="289" t="s">
        <v>345</v>
      </c>
      <c r="K10029" s="289" t="s">
        <v>22289</v>
      </c>
      <c r="L10029" s="289" t="s">
        <v>275</v>
      </c>
      <c r="M10029" s="289" t="s">
        <v>21938</v>
      </c>
      <c r="N10029" s="289" t="s">
        <v>348</v>
      </c>
      <c r="O10029" s="289" t="s">
        <v>291</v>
      </c>
      <c r="P10029" s="289" t="str">
        <f>VLOOKUP(CAT_Details[[#This Row],[Delivery Bp Customer Code]],Table6[],2,0)</f>
        <v>DX01-L5</v>
      </c>
    </row>
    <row r="10030" spans="1:16" x14ac:dyDescent="0.25">
      <c r="A10030" s="289" t="s">
        <v>272</v>
      </c>
      <c r="B10030">
        <v>1</v>
      </c>
      <c r="C10030">
        <v>150</v>
      </c>
      <c r="D10030">
        <v>0.4</v>
      </c>
      <c r="E10030" s="289" t="s">
        <v>22218</v>
      </c>
      <c r="F10030">
        <v>5016646884</v>
      </c>
      <c r="G10030" s="276">
        <v>45856</v>
      </c>
      <c r="H10030">
        <v>20250703755516</v>
      </c>
      <c r="I10030">
        <v>0.81599999999999995</v>
      </c>
      <c r="J10030" s="289" t="s">
        <v>287</v>
      </c>
      <c r="K10030" s="289" t="s">
        <v>22290</v>
      </c>
      <c r="L10030" s="289" t="s">
        <v>275</v>
      </c>
      <c r="M10030" s="289" t="s">
        <v>22113</v>
      </c>
      <c r="N10030" s="289" t="s">
        <v>468</v>
      </c>
      <c r="O10030" s="289" t="s">
        <v>277</v>
      </c>
      <c r="P10030" s="289" t="str">
        <f>VLOOKUP(CAT_Details[[#This Row],[Delivery Bp Customer Code]],Table6[],2,0)</f>
        <v>U2-L5</v>
      </c>
    </row>
    <row r="10031" spans="1:16" x14ac:dyDescent="0.25">
      <c r="A10031" s="289" t="s">
        <v>272</v>
      </c>
      <c r="B10031">
        <v>1</v>
      </c>
      <c r="C10031">
        <v>70</v>
      </c>
      <c r="D10031">
        <v>0.4</v>
      </c>
      <c r="E10031" s="289" t="s">
        <v>22291</v>
      </c>
      <c r="F10031">
        <v>5016676345</v>
      </c>
      <c r="G10031" s="276">
        <v>45856</v>
      </c>
      <c r="H10031">
        <v>20250709758893</v>
      </c>
      <c r="I10031">
        <v>0.32600000000000001</v>
      </c>
      <c r="J10031" s="289" t="s">
        <v>3970</v>
      </c>
      <c r="K10031" s="289" t="s">
        <v>22292</v>
      </c>
      <c r="L10031" s="289" t="s">
        <v>275</v>
      </c>
      <c r="M10031" s="289" t="s">
        <v>22293</v>
      </c>
      <c r="N10031" s="289" t="s">
        <v>16794</v>
      </c>
      <c r="O10031" s="289" t="s">
        <v>277</v>
      </c>
      <c r="P10031" s="289" t="str">
        <f>VLOOKUP(CAT_Details[[#This Row],[Delivery Bp Customer Code]],Table6[],2,0)</f>
        <v>U2-L5</v>
      </c>
    </row>
    <row r="10032" spans="1:16" x14ac:dyDescent="0.25">
      <c r="A10032" s="289" t="s">
        <v>272</v>
      </c>
      <c r="B10032">
        <v>1</v>
      </c>
      <c r="C10032">
        <v>545</v>
      </c>
      <c r="D10032">
        <v>0.2</v>
      </c>
      <c r="E10032" s="289" t="s">
        <v>22294</v>
      </c>
      <c r="F10032">
        <v>5016704641</v>
      </c>
      <c r="G10032" s="276">
        <v>45856</v>
      </c>
      <c r="H10032">
        <v>20250710760061</v>
      </c>
      <c r="I10032">
        <v>0.35</v>
      </c>
      <c r="J10032" s="289" t="s">
        <v>350</v>
      </c>
      <c r="K10032" s="289" t="s">
        <v>22295</v>
      </c>
      <c r="L10032" s="289" t="s">
        <v>275</v>
      </c>
      <c r="M10032" s="289" t="s">
        <v>22179</v>
      </c>
      <c r="N10032" s="289" t="s">
        <v>982</v>
      </c>
      <c r="O10032" s="289" t="s">
        <v>277</v>
      </c>
      <c r="P10032" s="289" t="str">
        <f>VLOOKUP(CAT_Details[[#This Row],[Delivery Bp Customer Code]],Table6[],2,0)</f>
        <v>U2-L5</v>
      </c>
    </row>
    <row r="10033" spans="1:16" x14ac:dyDescent="0.25">
      <c r="A10033" s="289" t="s">
        <v>272</v>
      </c>
      <c r="B10033">
        <v>1</v>
      </c>
      <c r="C10033">
        <v>44</v>
      </c>
      <c r="D10033">
        <v>0.2</v>
      </c>
      <c r="E10033" s="289" t="s">
        <v>22231</v>
      </c>
      <c r="F10033">
        <v>5016704720</v>
      </c>
      <c r="G10033" s="276">
        <v>45856</v>
      </c>
      <c r="H10033">
        <v>20250709759038</v>
      </c>
      <c r="I10033">
        <v>0.35</v>
      </c>
      <c r="J10033" s="289" t="s">
        <v>350</v>
      </c>
      <c r="K10033" s="289" t="s">
        <v>22296</v>
      </c>
      <c r="L10033" s="289" t="s">
        <v>275</v>
      </c>
      <c r="M10033" s="289" t="s">
        <v>22038</v>
      </c>
      <c r="N10033" s="289" t="s">
        <v>704</v>
      </c>
      <c r="O10033" s="289" t="s">
        <v>277</v>
      </c>
      <c r="P10033" s="289" t="str">
        <f>VLOOKUP(CAT_Details[[#This Row],[Delivery Bp Customer Code]],Table6[],2,0)</f>
        <v>U2-L5</v>
      </c>
    </row>
    <row r="10034" spans="1:16" x14ac:dyDescent="0.25">
      <c r="A10034" s="289" t="s">
        <v>272</v>
      </c>
      <c r="B10034">
        <v>1</v>
      </c>
      <c r="C10034">
        <v>125</v>
      </c>
      <c r="D10034">
        <v>0.4</v>
      </c>
      <c r="E10034" s="289" t="s">
        <v>22297</v>
      </c>
      <c r="F10034">
        <v>5016704734</v>
      </c>
      <c r="G10034" s="276">
        <v>45856</v>
      </c>
      <c r="H10034">
        <v>20250711761132</v>
      </c>
      <c r="I10034">
        <v>0.91200000000000003</v>
      </c>
      <c r="J10034" s="289" t="s">
        <v>350</v>
      </c>
      <c r="K10034" s="289" t="s">
        <v>22298</v>
      </c>
      <c r="L10034" s="289" t="s">
        <v>275</v>
      </c>
      <c r="M10034" s="289" t="s">
        <v>22104</v>
      </c>
      <c r="N10034" s="289" t="s">
        <v>472</v>
      </c>
      <c r="O10034" s="289" t="s">
        <v>277</v>
      </c>
      <c r="P10034" s="289" t="str">
        <f>VLOOKUP(CAT_Details[[#This Row],[Delivery Bp Customer Code]],Table6[],2,0)</f>
        <v>U2-L5</v>
      </c>
    </row>
    <row r="10035" spans="1:16" x14ac:dyDescent="0.25">
      <c r="A10035" s="289" t="s">
        <v>75</v>
      </c>
      <c r="B10035">
        <v>1</v>
      </c>
      <c r="C10035">
        <v>10</v>
      </c>
      <c r="D10035">
        <v>0.05</v>
      </c>
      <c r="E10035" s="289" t="s">
        <v>22299</v>
      </c>
      <c r="F10035">
        <v>5016676062</v>
      </c>
      <c r="G10035" s="276">
        <v>45859</v>
      </c>
      <c r="H10035">
        <v>20250707757339</v>
      </c>
      <c r="I10035">
        <v>3.5999999999999997E-2</v>
      </c>
      <c r="J10035" s="289" t="s">
        <v>324</v>
      </c>
      <c r="K10035" s="289" t="s">
        <v>22300</v>
      </c>
      <c r="L10035" s="289" t="s">
        <v>275</v>
      </c>
      <c r="M10035" s="289" t="s">
        <v>21904</v>
      </c>
      <c r="N10035" s="289" t="s">
        <v>562</v>
      </c>
      <c r="O10035" s="289" t="s">
        <v>2173</v>
      </c>
      <c r="P10035" s="289" t="str">
        <f>VLOOKUP(CAT_Details[[#This Row],[Delivery Bp Customer Code]],Table6[],2,0)</f>
        <v>OYL1</v>
      </c>
    </row>
    <row r="10036" spans="1:16" x14ac:dyDescent="0.25">
      <c r="A10036" s="289" t="s">
        <v>75</v>
      </c>
      <c r="B10036">
        <v>1</v>
      </c>
      <c r="C10036">
        <v>310</v>
      </c>
      <c r="D10036">
        <v>0.4</v>
      </c>
      <c r="E10036" s="289" t="s">
        <v>22301</v>
      </c>
      <c r="F10036">
        <v>5016689836</v>
      </c>
      <c r="G10036" s="276">
        <v>45859</v>
      </c>
      <c r="H10036">
        <v>20250709759180</v>
      </c>
      <c r="I10036">
        <v>0.96</v>
      </c>
      <c r="J10036" s="289" t="s">
        <v>324</v>
      </c>
      <c r="K10036" s="289" t="s">
        <v>22302</v>
      </c>
      <c r="L10036" s="289" t="s">
        <v>275</v>
      </c>
      <c r="M10036" s="289" t="s">
        <v>22303</v>
      </c>
      <c r="N10036" s="289" t="s">
        <v>2727</v>
      </c>
      <c r="O10036" s="289" t="s">
        <v>2173</v>
      </c>
      <c r="P10036" s="289" t="str">
        <f>VLOOKUP(CAT_Details[[#This Row],[Delivery Bp Customer Code]],Table6[],2,0)</f>
        <v>OYL1</v>
      </c>
    </row>
    <row r="10037" spans="1:16" x14ac:dyDescent="0.25">
      <c r="A10037" s="289" t="s">
        <v>75</v>
      </c>
      <c r="B10037">
        <v>1</v>
      </c>
      <c r="C10037">
        <v>135</v>
      </c>
      <c r="D10037">
        <v>0.4</v>
      </c>
      <c r="E10037" s="289" t="s">
        <v>22301</v>
      </c>
      <c r="F10037">
        <v>5016689837</v>
      </c>
      <c r="G10037" s="276">
        <v>45859</v>
      </c>
      <c r="H10037">
        <v>20250709759192</v>
      </c>
      <c r="I10037">
        <v>0.48</v>
      </c>
      <c r="J10037" s="289" t="s">
        <v>324</v>
      </c>
      <c r="K10037" s="289" t="s">
        <v>22304</v>
      </c>
      <c r="L10037" s="289" t="s">
        <v>275</v>
      </c>
      <c r="M10037" s="289" t="s">
        <v>22303</v>
      </c>
      <c r="N10037" s="289" t="s">
        <v>2727</v>
      </c>
      <c r="O10037" s="289" t="s">
        <v>2173</v>
      </c>
      <c r="P10037" s="289" t="str">
        <f>VLOOKUP(CAT_Details[[#This Row],[Delivery Bp Customer Code]],Table6[],2,0)</f>
        <v>OYL1</v>
      </c>
    </row>
    <row r="10038" spans="1:16" x14ac:dyDescent="0.25">
      <c r="A10038" s="289" t="s">
        <v>75</v>
      </c>
      <c r="B10038">
        <v>1</v>
      </c>
      <c r="C10038">
        <v>45</v>
      </c>
      <c r="D10038">
        <v>0.2</v>
      </c>
      <c r="E10038" s="289" t="s">
        <v>22301</v>
      </c>
      <c r="F10038">
        <v>5016689838</v>
      </c>
      <c r="G10038" s="276">
        <v>45859</v>
      </c>
      <c r="H10038">
        <v>20250709759199</v>
      </c>
      <c r="I10038">
        <v>0.24</v>
      </c>
      <c r="J10038" s="289" t="s">
        <v>324</v>
      </c>
      <c r="K10038" s="289" t="s">
        <v>22305</v>
      </c>
      <c r="L10038" s="289" t="s">
        <v>275</v>
      </c>
      <c r="M10038" s="289" t="s">
        <v>22303</v>
      </c>
      <c r="N10038" s="289" t="s">
        <v>2727</v>
      </c>
      <c r="O10038" s="289" t="s">
        <v>2173</v>
      </c>
      <c r="P10038" s="289" t="str">
        <f>VLOOKUP(CAT_Details[[#This Row],[Delivery Bp Customer Code]],Table6[],2,0)</f>
        <v>OYL1</v>
      </c>
    </row>
    <row r="10039" spans="1:16" x14ac:dyDescent="0.25">
      <c r="A10039" s="289" t="s">
        <v>75</v>
      </c>
      <c r="B10039">
        <v>1</v>
      </c>
      <c r="C10039">
        <v>3</v>
      </c>
      <c r="D10039">
        <v>0.01</v>
      </c>
      <c r="E10039" s="289" t="s">
        <v>22301</v>
      </c>
      <c r="F10039">
        <v>5016689839</v>
      </c>
      <c r="G10039" s="276">
        <v>45859</v>
      </c>
      <c r="H10039">
        <v>20250709759185</v>
      </c>
      <c r="I10039">
        <v>2E-3</v>
      </c>
      <c r="J10039" s="289" t="s">
        <v>324</v>
      </c>
      <c r="K10039" s="289" t="s">
        <v>22306</v>
      </c>
      <c r="L10039" s="289" t="s">
        <v>275</v>
      </c>
      <c r="M10039" s="289" t="s">
        <v>22303</v>
      </c>
      <c r="N10039" s="289" t="s">
        <v>2727</v>
      </c>
      <c r="O10039" s="289" t="s">
        <v>2173</v>
      </c>
      <c r="P10039" s="289" t="str">
        <f>VLOOKUP(CAT_Details[[#This Row],[Delivery Bp Customer Code]],Table6[],2,0)</f>
        <v>OYL1</v>
      </c>
    </row>
    <row r="10040" spans="1:16" x14ac:dyDescent="0.25">
      <c r="A10040" s="289" t="s">
        <v>75</v>
      </c>
      <c r="B10040">
        <v>1</v>
      </c>
      <c r="C10040">
        <v>410</v>
      </c>
      <c r="D10040">
        <v>0.4</v>
      </c>
      <c r="E10040" s="289" t="s">
        <v>22301</v>
      </c>
      <c r="F10040">
        <v>5016689840</v>
      </c>
      <c r="G10040" s="276">
        <v>45859</v>
      </c>
      <c r="H10040">
        <v>20250709759216</v>
      </c>
      <c r="I10040">
        <v>0.96</v>
      </c>
      <c r="J10040" s="289" t="s">
        <v>324</v>
      </c>
      <c r="K10040" s="289" t="s">
        <v>22307</v>
      </c>
      <c r="L10040" s="289" t="s">
        <v>275</v>
      </c>
      <c r="M10040" s="289" t="s">
        <v>22303</v>
      </c>
      <c r="N10040" s="289" t="s">
        <v>2727</v>
      </c>
      <c r="O10040" s="289" t="s">
        <v>2173</v>
      </c>
      <c r="P10040" s="289" t="str">
        <f>VLOOKUP(CAT_Details[[#This Row],[Delivery Bp Customer Code]],Table6[],2,0)</f>
        <v>OYL1</v>
      </c>
    </row>
    <row r="10041" spans="1:16" x14ac:dyDescent="0.25">
      <c r="A10041" s="289" t="s">
        <v>75</v>
      </c>
      <c r="B10041">
        <v>1</v>
      </c>
      <c r="C10041">
        <v>251</v>
      </c>
      <c r="D10041">
        <v>0.4</v>
      </c>
      <c r="E10041" s="289" t="s">
        <v>22301</v>
      </c>
      <c r="F10041">
        <v>5016689842</v>
      </c>
      <c r="G10041" s="276">
        <v>45859</v>
      </c>
      <c r="H10041">
        <v>20250709759205</v>
      </c>
      <c r="I10041">
        <v>0.96</v>
      </c>
      <c r="J10041" s="289" t="s">
        <v>324</v>
      </c>
      <c r="K10041" s="289" t="s">
        <v>22308</v>
      </c>
      <c r="L10041" s="289" t="s">
        <v>275</v>
      </c>
      <c r="M10041" s="289" t="s">
        <v>22303</v>
      </c>
      <c r="N10041" s="289" t="s">
        <v>2727</v>
      </c>
      <c r="O10041" s="289" t="s">
        <v>2173</v>
      </c>
      <c r="P10041" s="289" t="str">
        <f>VLOOKUP(CAT_Details[[#This Row],[Delivery Bp Customer Code]],Table6[],2,0)</f>
        <v>OYL1</v>
      </c>
    </row>
    <row r="10042" spans="1:16" x14ac:dyDescent="0.25">
      <c r="A10042" s="289" t="s">
        <v>75</v>
      </c>
      <c r="B10042">
        <v>1</v>
      </c>
      <c r="C10042">
        <v>164</v>
      </c>
      <c r="D10042">
        <v>0.4</v>
      </c>
      <c r="E10042" s="289" t="s">
        <v>22301</v>
      </c>
      <c r="F10042">
        <v>5016689843</v>
      </c>
      <c r="G10042" s="276">
        <v>45859</v>
      </c>
      <c r="H10042">
        <v>20250709759175</v>
      </c>
      <c r="I10042">
        <v>0.48</v>
      </c>
      <c r="J10042" s="289" t="s">
        <v>324</v>
      </c>
      <c r="K10042" s="289" t="s">
        <v>22309</v>
      </c>
      <c r="L10042" s="289" t="s">
        <v>275</v>
      </c>
      <c r="M10042" s="289" t="s">
        <v>22303</v>
      </c>
      <c r="N10042" s="289" t="s">
        <v>2727</v>
      </c>
      <c r="O10042" s="289" t="s">
        <v>2173</v>
      </c>
      <c r="P10042" s="289" t="str">
        <f>VLOOKUP(CAT_Details[[#This Row],[Delivery Bp Customer Code]],Table6[],2,0)</f>
        <v>OYL1</v>
      </c>
    </row>
    <row r="10043" spans="1:16" x14ac:dyDescent="0.25">
      <c r="A10043" s="289" t="s">
        <v>75</v>
      </c>
      <c r="B10043">
        <v>1</v>
      </c>
      <c r="C10043">
        <v>150</v>
      </c>
      <c r="D10043">
        <v>0.4</v>
      </c>
      <c r="E10043" s="289" t="s">
        <v>22301</v>
      </c>
      <c r="F10043">
        <v>5016689844</v>
      </c>
      <c r="G10043" s="276">
        <v>45859</v>
      </c>
      <c r="H10043">
        <v>20250709759191</v>
      </c>
      <c r="I10043">
        <v>0.48</v>
      </c>
      <c r="J10043" s="289" t="s">
        <v>324</v>
      </c>
      <c r="K10043" s="289" t="s">
        <v>22310</v>
      </c>
      <c r="L10043" s="289" t="s">
        <v>275</v>
      </c>
      <c r="M10043" s="289" t="s">
        <v>22303</v>
      </c>
      <c r="N10043" s="289" t="s">
        <v>2727</v>
      </c>
      <c r="O10043" s="289" t="s">
        <v>2173</v>
      </c>
      <c r="P10043" s="289" t="str">
        <f>VLOOKUP(CAT_Details[[#This Row],[Delivery Bp Customer Code]],Table6[],2,0)</f>
        <v>OYL1</v>
      </c>
    </row>
    <row r="10044" spans="1:16" x14ac:dyDescent="0.25">
      <c r="A10044" s="289" t="s">
        <v>75</v>
      </c>
      <c r="B10044">
        <v>2</v>
      </c>
      <c r="C10044">
        <v>1047</v>
      </c>
      <c r="D10044">
        <v>1.2</v>
      </c>
      <c r="E10044" s="289" t="s">
        <v>22301</v>
      </c>
      <c r="F10044">
        <v>5016689845</v>
      </c>
      <c r="G10044" s="276">
        <v>45859</v>
      </c>
      <c r="H10044">
        <v>20250709759223</v>
      </c>
      <c r="I10044">
        <v>2.88</v>
      </c>
      <c r="J10044" s="289" t="s">
        <v>324</v>
      </c>
      <c r="K10044" s="289" t="s">
        <v>22311</v>
      </c>
      <c r="L10044" s="289" t="s">
        <v>275</v>
      </c>
      <c r="M10044" s="289" t="s">
        <v>22303</v>
      </c>
      <c r="N10044" s="289" t="s">
        <v>2727</v>
      </c>
      <c r="O10044" s="289" t="s">
        <v>2173</v>
      </c>
      <c r="P10044" s="289" t="str">
        <f>VLOOKUP(CAT_Details[[#This Row],[Delivery Bp Customer Code]],Table6[],2,0)</f>
        <v>OYL1</v>
      </c>
    </row>
    <row r="10045" spans="1:16" x14ac:dyDescent="0.25">
      <c r="A10045" s="289" t="s">
        <v>3329</v>
      </c>
      <c r="B10045">
        <v>4</v>
      </c>
      <c r="C10045">
        <v>415</v>
      </c>
      <c r="D10045">
        <v>1.6</v>
      </c>
      <c r="E10045" s="289" t="s">
        <v>22312</v>
      </c>
      <c r="F10045">
        <v>5016690079</v>
      </c>
      <c r="G10045" s="276">
        <v>45859</v>
      </c>
      <c r="H10045">
        <v>20250709759570</v>
      </c>
      <c r="I10045">
        <v>3.7629999999999999</v>
      </c>
      <c r="J10045" s="289" t="s">
        <v>324</v>
      </c>
      <c r="K10045" s="289" t="s">
        <v>22313</v>
      </c>
      <c r="L10045" s="289" t="s">
        <v>275</v>
      </c>
      <c r="M10045" s="289" t="s">
        <v>21904</v>
      </c>
      <c r="N10045" s="289" t="s">
        <v>5504</v>
      </c>
      <c r="O10045" s="289" t="s">
        <v>3332</v>
      </c>
      <c r="P10045" s="289">
        <f>VLOOKUP(CAT_Details[[#This Row],[Delivery Bp Customer Code]],Table6[],2,0)</f>
        <v>3402</v>
      </c>
    </row>
    <row r="10046" spans="1:16" x14ac:dyDescent="0.25">
      <c r="A10046" s="289" t="s">
        <v>76</v>
      </c>
      <c r="B10046">
        <v>2</v>
      </c>
      <c r="C10046">
        <v>100</v>
      </c>
      <c r="D10046">
        <v>0.4</v>
      </c>
      <c r="E10046" s="289" t="s">
        <v>22314</v>
      </c>
      <c r="F10046">
        <v>5016676098</v>
      </c>
      <c r="G10046" s="276">
        <v>45859</v>
      </c>
      <c r="H10046">
        <v>20250707757331</v>
      </c>
      <c r="I10046">
        <v>0.28799999999999998</v>
      </c>
      <c r="J10046" s="289" t="s">
        <v>324</v>
      </c>
      <c r="K10046" s="289" t="s">
        <v>22315</v>
      </c>
      <c r="L10046" s="289" t="s">
        <v>275</v>
      </c>
      <c r="M10046" s="289" t="s">
        <v>22316</v>
      </c>
      <c r="N10046" s="289" t="s">
        <v>508</v>
      </c>
      <c r="O10046" s="289" t="s">
        <v>16049</v>
      </c>
      <c r="P10046" s="289" t="str">
        <f>VLOOKUP(CAT_Details[[#This Row],[Delivery Bp Customer Code]],Table6[],2,0)</f>
        <v>MZ02</v>
      </c>
    </row>
    <row r="10047" spans="1:16" x14ac:dyDescent="0.25">
      <c r="A10047" s="289" t="s">
        <v>285</v>
      </c>
      <c r="B10047">
        <v>21</v>
      </c>
      <c r="C10047">
        <v>2341.0300000000002</v>
      </c>
      <c r="D10047">
        <v>9.23</v>
      </c>
      <c r="E10047" s="289" t="s">
        <v>22317</v>
      </c>
      <c r="F10047">
        <v>5016661837</v>
      </c>
      <c r="G10047" s="276">
        <v>45859</v>
      </c>
      <c r="H10047">
        <v>20250708758023</v>
      </c>
      <c r="I10047">
        <v>18.774999999999999</v>
      </c>
      <c r="J10047" s="289" t="s">
        <v>287</v>
      </c>
      <c r="K10047" s="289" t="s">
        <v>22318</v>
      </c>
      <c r="L10047" s="289" t="s">
        <v>275</v>
      </c>
      <c r="M10047" s="289" t="s">
        <v>22113</v>
      </c>
      <c r="N10047" s="289" t="s">
        <v>1198</v>
      </c>
      <c r="O10047" s="289" t="s">
        <v>291</v>
      </c>
      <c r="P10047" s="289" t="str">
        <f>VLOOKUP(CAT_Details[[#This Row],[Delivery Bp Customer Code]],Table6[],2,0)</f>
        <v>DX01-L5</v>
      </c>
    </row>
    <row r="10048" spans="1:16" x14ac:dyDescent="0.25">
      <c r="A10048" s="289" t="s">
        <v>285</v>
      </c>
      <c r="B10048">
        <v>58</v>
      </c>
      <c r="C10048">
        <v>7602</v>
      </c>
      <c r="D10048">
        <v>12.23</v>
      </c>
      <c r="E10048" s="289" t="s">
        <v>22314</v>
      </c>
      <c r="F10048">
        <v>5016676097</v>
      </c>
      <c r="G10048" s="276">
        <v>45859</v>
      </c>
      <c r="H10048">
        <v>20250708757996</v>
      </c>
      <c r="I10048">
        <v>24.102</v>
      </c>
      <c r="J10048" s="289" t="s">
        <v>324</v>
      </c>
      <c r="K10048" s="289" t="s">
        <v>22319</v>
      </c>
      <c r="L10048" s="289" t="s">
        <v>275</v>
      </c>
      <c r="M10048" s="289" t="s">
        <v>22316</v>
      </c>
      <c r="N10048" s="289" t="s">
        <v>508</v>
      </c>
      <c r="O10048" s="289" t="s">
        <v>291</v>
      </c>
      <c r="P10048" s="289" t="str">
        <f>VLOOKUP(CAT_Details[[#This Row],[Delivery Bp Customer Code]],Table6[],2,0)</f>
        <v>DX01-L5</v>
      </c>
    </row>
    <row r="10049" spans="1:16" x14ac:dyDescent="0.25">
      <c r="A10049" s="289" t="s">
        <v>285</v>
      </c>
      <c r="B10049">
        <v>2</v>
      </c>
      <c r="C10049">
        <v>2300</v>
      </c>
      <c r="D10049">
        <v>0.8</v>
      </c>
      <c r="E10049" s="289" t="s">
        <v>22320</v>
      </c>
      <c r="F10049">
        <v>5016690092</v>
      </c>
      <c r="G10049" s="276">
        <v>45859</v>
      </c>
      <c r="H10049">
        <v>20250710760549</v>
      </c>
      <c r="I10049">
        <v>1.1519999999999999</v>
      </c>
      <c r="J10049" s="289" t="s">
        <v>324</v>
      </c>
      <c r="K10049" s="289" t="s">
        <v>22321</v>
      </c>
      <c r="L10049" s="289" t="s">
        <v>275</v>
      </c>
      <c r="M10049" s="289" t="s">
        <v>21904</v>
      </c>
      <c r="N10049" s="289" t="s">
        <v>333</v>
      </c>
      <c r="O10049" s="289" t="s">
        <v>291</v>
      </c>
      <c r="P10049" s="289" t="str">
        <f>VLOOKUP(CAT_Details[[#This Row],[Delivery Bp Customer Code]],Table6[],2,0)</f>
        <v>DX01-L5</v>
      </c>
    </row>
    <row r="10050" spans="1:16" x14ac:dyDescent="0.25">
      <c r="A10050" s="289" t="s">
        <v>521</v>
      </c>
      <c r="B10050">
        <v>1</v>
      </c>
      <c r="C10050">
        <v>135</v>
      </c>
      <c r="D10050">
        <v>0.4</v>
      </c>
      <c r="E10050" s="289" t="s">
        <v>22322</v>
      </c>
      <c r="F10050">
        <v>5016676330</v>
      </c>
      <c r="G10050" s="276">
        <v>45859</v>
      </c>
      <c r="H10050">
        <v>20250704756308</v>
      </c>
      <c r="I10050">
        <v>0.76800000000000002</v>
      </c>
      <c r="J10050" s="289" t="s">
        <v>324</v>
      </c>
      <c r="K10050" s="289" t="s">
        <v>22323</v>
      </c>
      <c r="L10050" s="289" t="s">
        <v>275</v>
      </c>
      <c r="M10050" s="289" t="s">
        <v>21904</v>
      </c>
      <c r="N10050" s="289" t="s">
        <v>531</v>
      </c>
      <c r="O10050" s="289" t="s">
        <v>16307</v>
      </c>
      <c r="P10050" s="289" t="str">
        <f>VLOOKUP(CAT_Details[[#This Row],[Delivery Bp Customer Code]],Table6[],2,0)</f>
        <v>DX01</v>
      </c>
    </row>
    <row r="10051" spans="1:16" x14ac:dyDescent="0.25">
      <c r="A10051" s="289" t="s">
        <v>272</v>
      </c>
      <c r="B10051">
        <v>19</v>
      </c>
      <c r="C10051">
        <v>9880</v>
      </c>
      <c r="D10051">
        <v>7.6</v>
      </c>
      <c r="E10051" s="289" t="s">
        <v>22324</v>
      </c>
      <c r="F10051">
        <v>5016675855</v>
      </c>
      <c r="G10051" s="276">
        <v>45859</v>
      </c>
      <c r="H10051">
        <v>20250709759369</v>
      </c>
      <c r="I10051">
        <v>18.239999999999998</v>
      </c>
      <c r="J10051" s="289" t="s">
        <v>324</v>
      </c>
      <c r="K10051" s="289" t="s">
        <v>22325</v>
      </c>
      <c r="L10051" s="289" t="s">
        <v>275</v>
      </c>
      <c r="M10051" s="289" t="s">
        <v>21953</v>
      </c>
      <c r="N10051" s="289" t="s">
        <v>14987</v>
      </c>
      <c r="O10051" s="289" t="s">
        <v>277</v>
      </c>
      <c r="P10051" s="289" t="str">
        <f>VLOOKUP(CAT_Details[[#This Row],[Delivery Bp Customer Code]],Table6[],2,0)</f>
        <v>U2-L5</v>
      </c>
    </row>
    <row r="10052" spans="1:16" x14ac:dyDescent="0.25">
      <c r="A10052" s="289" t="s">
        <v>22326</v>
      </c>
      <c r="B10052">
        <v>12</v>
      </c>
      <c r="C10052">
        <v>1200</v>
      </c>
      <c r="D10052">
        <v>6.4</v>
      </c>
      <c r="E10052" s="289" t="s">
        <v>22327</v>
      </c>
      <c r="F10052">
        <v>5016717824</v>
      </c>
      <c r="G10052" s="276">
        <v>45859</v>
      </c>
      <c r="I10052">
        <v>13.824</v>
      </c>
      <c r="J10052" s="289" t="s">
        <v>275</v>
      </c>
      <c r="K10052" s="289" t="s">
        <v>22328</v>
      </c>
      <c r="L10052" s="289" t="s">
        <v>275</v>
      </c>
      <c r="M10052" s="289"/>
      <c r="N10052" s="289" t="s">
        <v>21921</v>
      </c>
      <c r="O10052" s="289" t="s">
        <v>21922</v>
      </c>
      <c r="P10052" s="289" t="e">
        <f>VLOOKUP(CAT_Details[[#This Row],[Delivery Bp Customer Code]],Table6[],2,0)</f>
        <v>#N/A</v>
      </c>
    </row>
    <row r="10053" spans="1:16" x14ac:dyDescent="0.25">
      <c r="A10053" s="289" t="s">
        <v>278</v>
      </c>
      <c r="B10053">
        <v>2</v>
      </c>
      <c r="C10053">
        <v>320</v>
      </c>
      <c r="D10053">
        <v>0.8</v>
      </c>
      <c r="E10053" s="289" t="s">
        <v>22329</v>
      </c>
      <c r="F10053">
        <v>5016690035</v>
      </c>
      <c r="G10053" s="276">
        <v>45860</v>
      </c>
      <c r="H10053">
        <v>20250710760133</v>
      </c>
      <c r="I10053">
        <v>1.536</v>
      </c>
      <c r="J10053" s="289" t="s">
        <v>273</v>
      </c>
      <c r="K10053" s="289" t="s">
        <v>22330</v>
      </c>
      <c r="L10053" s="289" t="s">
        <v>275</v>
      </c>
      <c r="M10053" s="289" t="s">
        <v>21904</v>
      </c>
      <c r="N10053" s="289" t="s">
        <v>653</v>
      </c>
      <c r="O10053" s="289" t="s">
        <v>498</v>
      </c>
      <c r="P10053" s="289" t="str">
        <f>VLOOKUP(CAT_Details[[#This Row],[Delivery Bp Customer Code]],Table6[],2,0)</f>
        <v>DK-BM01</v>
      </c>
    </row>
    <row r="10054" spans="1:16" x14ac:dyDescent="0.25">
      <c r="A10054" s="289" t="s">
        <v>278</v>
      </c>
      <c r="B10054">
        <v>12</v>
      </c>
      <c r="C10054">
        <v>6360</v>
      </c>
      <c r="D10054">
        <v>4.8</v>
      </c>
      <c r="E10054" s="289" t="s">
        <v>22329</v>
      </c>
      <c r="F10054">
        <v>5016690036</v>
      </c>
      <c r="G10054" s="276">
        <v>45860</v>
      </c>
      <c r="H10054">
        <v>20250710760142</v>
      </c>
      <c r="I10054">
        <v>12.442</v>
      </c>
      <c r="J10054" s="289" t="s">
        <v>273</v>
      </c>
      <c r="K10054" s="289" t="s">
        <v>22331</v>
      </c>
      <c r="L10054" s="289" t="s">
        <v>275</v>
      </c>
      <c r="M10054" s="289" t="s">
        <v>21904</v>
      </c>
      <c r="N10054" s="289" t="s">
        <v>653</v>
      </c>
      <c r="O10054" s="289" t="s">
        <v>498</v>
      </c>
      <c r="P10054" s="289" t="str">
        <f>VLOOKUP(CAT_Details[[#This Row],[Delivery Bp Customer Code]],Table6[],2,0)</f>
        <v>DK-BM01</v>
      </c>
    </row>
    <row r="10055" spans="1:16" x14ac:dyDescent="0.25">
      <c r="A10055" s="289" t="s">
        <v>21918</v>
      </c>
      <c r="B10055">
        <v>12</v>
      </c>
      <c r="C10055">
        <v>1200</v>
      </c>
      <c r="D10055">
        <v>6.4</v>
      </c>
      <c r="E10055" s="289" t="s">
        <v>22332</v>
      </c>
      <c r="F10055">
        <v>5016717806</v>
      </c>
      <c r="G10055" s="276">
        <v>45860</v>
      </c>
      <c r="I10055">
        <v>13.824</v>
      </c>
      <c r="J10055" s="289" t="s">
        <v>275</v>
      </c>
      <c r="K10055" s="289" t="s">
        <v>22333</v>
      </c>
      <c r="L10055" s="289" t="s">
        <v>275</v>
      </c>
      <c r="M10055" s="289"/>
      <c r="N10055" s="289" t="s">
        <v>21921</v>
      </c>
      <c r="O10055" s="289" t="s">
        <v>21922</v>
      </c>
      <c r="P10055" s="289" t="e">
        <f>VLOOKUP(CAT_Details[[#This Row],[Delivery Bp Customer Code]],Table6[],2,0)</f>
        <v>#N/A</v>
      </c>
    </row>
    <row r="10056" spans="1:16" x14ac:dyDescent="0.25">
      <c r="A10056" s="289" t="s">
        <v>285</v>
      </c>
      <c r="B10056">
        <v>1</v>
      </c>
      <c r="C10056">
        <v>120</v>
      </c>
      <c r="D10056">
        <v>0.2</v>
      </c>
      <c r="E10056" s="289" t="s">
        <v>22334</v>
      </c>
      <c r="F10056">
        <v>5016676074</v>
      </c>
      <c r="G10056" s="276">
        <v>45860</v>
      </c>
      <c r="H10056">
        <v>20250709758911</v>
      </c>
      <c r="I10056">
        <v>0.192</v>
      </c>
      <c r="J10056" s="289" t="s">
        <v>324</v>
      </c>
      <c r="K10056" s="289" t="s">
        <v>22335</v>
      </c>
      <c r="L10056" s="289" t="s">
        <v>275</v>
      </c>
      <c r="M10056" s="289" t="s">
        <v>21693</v>
      </c>
      <c r="N10056" s="289" t="s">
        <v>399</v>
      </c>
      <c r="O10056" s="289" t="s">
        <v>291</v>
      </c>
      <c r="P10056" s="289" t="str">
        <f>VLOOKUP(CAT_Details[[#This Row],[Delivery Bp Customer Code]],Table6[],2,0)</f>
        <v>DX01-L5</v>
      </c>
    </row>
    <row r="10057" spans="1:16" x14ac:dyDescent="0.25">
      <c r="A10057" s="289" t="s">
        <v>278</v>
      </c>
      <c r="B10057">
        <v>5</v>
      </c>
      <c r="C10057">
        <v>2375</v>
      </c>
      <c r="D10057">
        <v>2</v>
      </c>
      <c r="E10057" s="289" t="s">
        <v>22336</v>
      </c>
      <c r="F10057">
        <v>5016690086</v>
      </c>
      <c r="G10057" s="276">
        <v>45861</v>
      </c>
      <c r="H10057">
        <v>20250710760324</v>
      </c>
      <c r="I10057">
        <v>4.8</v>
      </c>
      <c r="J10057" s="289" t="s">
        <v>317</v>
      </c>
      <c r="K10057" s="289" t="s">
        <v>22337</v>
      </c>
      <c r="L10057" s="289" t="s">
        <v>275</v>
      </c>
      <c r="M10057" s="289" t="s">
        <v>22338</v>
      </c>
      <c r="N10057" s="289" t="s">
        <v>16210</v>
      </c>
      <c r="O10057" s="289" t="s">
        <v>498</v>
      </c>
      <c r="P10057" s="289" t="str">
        <f>VLOOKUP(CAT_Details[[#This Row],[Delivery Bp Customer Code]],Table6[],2,0)</f>
        <v>DK-BM01</v>
      </c>
    </row>
    <row r="10058" spans="1:16" x14ac:dyDescent="0.25">
      <c r="A10058" s="289" t="s">
        <v>278</v>
      </c>
      <c r="B10058">
        <v>23</v>
      </c>
      <c r="C10058">
        <v>8500</v>
      </c>
      <c r="D10058">
        <v>9.1999999999999993</v>
      </c>
      <c r="E10058" s="289" t="s">
        <v>22339</v>
      </c>
      <c r="F10058">
        <v>5016718092</v>
      </c>
      <c r="G10058" s="276">
        <v>45861</v>
      </c>
      <c r="H10058">
        <v>20250630751688</v>
      </c>
      <c r="I10058">
        <v>22.08</v>
      </c>
      <c r="J10058" s="289" t="s">
        <v>324</v>
      </c>
      <c r="K10058" s="289" t="s">
        <v>22340</v>
      </c>
      <c r="L10058" s="289" t="s">
        <v>275</v>
      </c>
      <c r="M10058" s="289" t="s">
        <v>22316</v>
      </c>
      <c r="N10058" s="289" t="s">
        <v>340</v>
      </c>
      <c r="O10058" s="289" t="s">
        <v>498</v>
      </c>
      <c r="P10058" s="289" t="str">
        <f>VLOOKUP(CAT_Details[[#This Row],[Delivery Bp Customer Code]],Table6[],2,0)</f>
        <v>DK-BM01</v>
      </c>
    </row>
    <row r="10059" spans="1:16" x14ac:dyDescent="0.25">
      <c r="A10059" s="289" t="s">
        <v>278</v>
      </c>
      <c r="B10059">
        <v>12</v>
      </c>
      <c r="C10059">
        <v>3565</v>
      </c>
      <c r="D10059">
        <v>4.8</v>
      </c>
      <c r="E10059" s="289" t="s">
        <v>22341</v>
      </c>
      <c r="F10059">
        <v>5016718109</v>
      </c>
      <c r="G10059" s="276">
        <v>45861</v>
      </c>
      <c r="H10059">
        <v>20250714762155</v>
      </c>
      <c r="I10059">
        <v>11.52</v>
      </c>
      <c r="J10059" s="289" t="s">
        <v>324</v>
      </c>
      <c r="K10059" s="289" t="s">
        <v>22342</v>
      </c>
      <c r="L10059" s="289" t="s">
        <v>275</v>
      </c>
      <c r="M10059" s="289" t="s">
        <v>22316</v>
      </c>
      <c r="N10059" s="289" t="s">
        <v>343</v>
      </c>
      <c r="O10059" s="289" t="s">
        <v>498</v>
      </c>
      <c r="P10059" s="289" t="str">
        <f>VLOOKUP(CAT_Details[[#This Row],[Delivery Bp Customer Code]],Table6[],2,0)</f>
        <v>DK-BM01</v>
      </c>
    </row>
    <row r="10060" spans="1:16" x14ac:dyDescent="0.25">
      <c r="A10060" s="289" t="s">
        <v>278</v>
      </c>
      <c r="B10060">
        <v>10</v>
      </c>
      <c r="C10060">
        <v>3200</v>
      </c>
      <c r="D10060">
        <v>4</v>
      </c>
      <c r="E10060" s="289" t="s">
        <v>22343</v>
      </c>
      <c r="F10060">
        <v>5016732263</v>
      </c>
      <c r="G10060" s="276">
        <v>45861</v>
      </c>
      <c r="H10060">
        <v>20250715763159</v>
      </c>
      <c r="I10060">
        <v>7.68</v>
      </c>
      <c r="J10060" s="289" t="s">
        <v>324</v>
      </c>
      <c r="K10060" s="289" t="s">
        <v>22344</v>
      </c>
      <c r="L10060" s="289" t="s">
        <v>275</v>
      </c>
      <c r="M10060" s="289" t="s">
        <v>22345</v>
      </c>
      <c r="N10060" s="289" t="s">
        <v>336</v>
      </c>
      <c r="O10060" s="289" t="s">
        <v>498</v>
      </c>
      <c r="P10060" s="289" t="str">
        <f>VLOOKUP(CAT_Details[[#This Row],[Delivery Bp Customer Code]],Table6[],2,0)</f>
        <v>DK-BM01</v>
      </c>
    </row>
    <row r="10061" spans="1:16" x14ac:dyDescent="0.25">
      <c r="A10061" s="289" t="s">
        <v>278</v>
      </c>
      <c r="B10061">
        <v>2</v>
      </c>
      <c r="C10061">
        <v>1064</v>
      </c>
      <c r="D10061">
        <v>0.92</v>
      </c>
      <c r="E10061" s="289" t="s">
        <v>22346</v>
      </c>
      <c r="F10061">
        <v>5016732280</v>
      </c>
      <c r="G10061" s="276">
        <v>45861</v>
      </c>
      <c r="H10061">
        <v>20250711761487</v>
      </c>
      <c r="I10061">
        <v>2.0579999999999998</v>
      </c>
      <c r="J10061" s="289" t="s">
        <v>294</v>
      </c>
      <c r="K10061" s="289" t="s">
        <v>22347</v>
      </c>
      <c r="L10061" s="289" t="s">
        <v>275</v>
      </c>
      <c r="M10061" s="289" t="s">
        <v>22348</v>
      </c>
      <c r="N10061" s="289" t="s">
        <v>2328</v>
      </c>
      <c r="O10061" s="289" t="s">
        <v>498</v>
      </c>
      <c r="P10061" s="289" t="str">
        <f>VLOOKUP(CAT_Details[[#This Row],[Delivery Bp Customer Code]],Table6[],2,0)</f>
        <v>DK-BM01</v>
      </c>
    </row>
    <row r="10062" spans="1:16" x14ac:dyDescent="0.25">
      <c r="A10062" s="289" t="s">
        <v>278</v>
      </c>
      <c r="B10062">
        <v>2</v>
      </c>
      <c r="C10062">
        <v>1000</v>
      </c>
      <c r="D10062">
        <v>0.8</v>
      </c>
      <c r="E10062" s="289" t="s">
        <v>22349</v>
      </c>
      <c r="F10062">
        <v>5016732287</v>
      </c>
      <c r="G10062" s="276">
        <v>45861</v>
      </c>
      <c r="H10062">
        <v>20250708758293</v>
      </c>
      <c r="I10062">
        <v>1.1519999999999999</v>
      </c>
      <c r="J10062" s="289" t="s">
        <v>324</v>
      </c>
      <c r="K10062" s="289" t="s">
        <v>22350</v>
      </c>
      <c r="L10062" s="289" t="s">
        <v>275</v>
      </c>
      <c r="M10062" s="289" t="s">
        <v>22351</v>
      </c>
      <c r="N10062" s="289" t="s">
        <v>333</v>
      </c>
      <c r="O10062" s="289" t="s">
        <v>498</v>
      </c>
      <c r="P10062" s="289" t="str">
        <f>VLOOKUP(CAT_Details[[#This Row],[Delivery Bp Customer Code]],Table6[],2,0)</f>
        <v>DK-BM01</v>
      </c>
    </row>
    <row r="10063" spans="1:16" x14ac:dyDescent="0.25">
      <c r="A10063" s="289" t="s">
        <v>278</v>
      </c>
      <c r="B10063">
        <v>1</v>
      </c>
      <c r="C10063">
        <v>800</v>
      </c>
      <c r="D10063">
        <v>0.4</v>
      </c>
      <c r="E10063" s="289" t="s">
        <v>22349</v>
      </c>
      <c r="F10063">
        <v>5016732288</v>
      </c>
      <c r="G10063" s="276">
        <v>45861</v>
      </c>
      <c r="H10063">
        <v>20250708758297</v>
      </c>
      <c r="I10063">
        <v>0.57599999999999996</v>
      </c>
      <c r="J10063" s="289" t="s">
        <v>324</v>
      </c>
      <c r="K10063" s="289" t="s">
        <v>22352</v>
      </c>
      <c r="L10063" s="289" t="s">
        <v>275</v>
      </c>
      <c r="M10063" s="289" t="s">
        <v>22351</v>
      </c>
      <c r="N10063" s="289" t="s">
        <v>333</v>
      </c>
      <c r="O10063" s="289" t="s">
        <v>498</v>
      </c>
      <c r="P10063" s="289" t="str">
        <f>VLOOKUP(CAT_Details[[#This Row],[Delivery Bp Customer Code]],Table6[],2,0)</f>
        <v>DK-BM01</v>
      </c>
    </row>
    <row r="10064" spans="1:16" x14ac:dyDescent="0.25">
      <c r="A10064" s="289" t="s">
        <v>278</v>
      </c>
      <c r="B10064">
        <v>5</v>
      </c>
      <c r="C10064">
        <v>1173</v>
      </c>
      <c r="D10064">
        <v>2</v>
      </c>
      <c r="E10064" s="289" t="s">
        <v>22353</v>
      </c>
      <c r="F10064">
        <v>5016732296</v>
      </c>
      <c r="G10064" s="276">
        <v>45861</v>
      </c>
      <c r="H10064">
        <v>20250708758374</v>
      </c>
      <c r="I10064">
        <v>2.4</v>
      </c>
      <c r="J10064" s="289" t="s">
        <v>280</v>
      </c>
      <c r="K10064" s="289" t="s">
        <v>22354</v>
      </c>
      <c r="L10064" s="289" t="s">
        <v>275</v>
      </c>
      <c r="M10064" s="289" t="s">
        <v>22355</v>
      </c>
      <c r="N10064" s="289" t="s">
        <v>283</v>
      </c>
      <c r="O10064" s="289" t="s">
        <v>498</v>
      </c>
      <c r="P10064" s="289" t="str">
        <f>VLOOKUP(CAT_Details[[#This Row],[Delivery Bp Customer Code]],Table6[],2,0)</f>
        <v>DK-BM01</v>
      </c>
    </row>
    <row r="10065" spans="1:16" x14ac:dyDescent="0.25">
      <c r="A10065" s="289" t="s">
        <v>278</v>
      </c>
      <c r="B10065">
        <v>12</v>
      </c>
      <c r="C10065">
        <v>3774</v>
      </c>
      <c r="D10065">
        <v>4.8</v>
      </c>
      <c r="E10065" s="289" t="s">
        <v>22356</v>
      </c>
      <c r="F10065">
        <v>5016732316</v>
      </c>
      <c r="G10065" s="276">
        <v>45861</v>
      </c>
      <c r="H10065">
        <v>20250710760276</v>
      </c>
      <c r="I10065">
        <v>5.76</v>
      </c>
      <c r="J10065" s="289" t="s">
        <v>280</v>
      </c>
      <c r="K10065" s="289" t="s">
        <v>22357</v>
      </c>
      <c r="L10065" s="289" t="s">
        <v>275</v>
      </c>
      <c r="M10065" s="289" t="s">
        <v>22355</v>
      </c>
      <c r="N10065" s="289" t="s">
        <v>17247</v>
      </c>
      <c r="O10065" s="289" t="s">
        <v>498</v>
      </c>
      <c r="P10065" s="289" t="str">
        <f>VLOOKUP(CAT_Details[[#This Row],[Delivery Bp Customer Code]],Table6[],2,0)</f>
        <v>DK-BM01</v>
      </c>
    </row>
    <row r="10066" spans="1:16" x14ac:dyDescent="0.25">
      <c r="A10066" s="289" t="s">
        <v>278</v>
      </c>
      <c r="B10066">
        <v>19</v>
      </c>
      <c r="C10066">
        <v>11320</v>
      </c>
      <c r="D10066">
        <v>5.6</v>
      </c>
      <c r="E10066" s="289" t="s">
        <v>22358</v>
      </c>
      <c r="F10066">
        <v>5016732400</v>
      </c>
      <c r="G10066" s="276">
        <v>45861</v>
      </c>
      <c r="H10066">
        <v>20250715763627</v>
      </c>
      <c r="I10066">
        <v>12.24</v>
      </c>
      <c r="J10066" s="289" t="s">
        <v>280</v>
      </c>
      <c r="K10066" s="289" t="s">
        <v>22359</v>
      </c>
      <c r="L10066" s="289" t="s">
        <v>275</v>
      </c>
      <c r="M10066" s="289" t="s">
        <v>22355</v>
      </c>
      <c r="N10066" s="289" t="s">
        <v>314</v>
      </c>
      <c r="O10066" s="289" t="s">
        <v>498</v>
      </c>
      <c r="P10066" s="289" t="str">
        <f>VLOOKUP(CAT_Details[[#This Row],[Delivery Bp Customer Code]],Table6[],2,0)</f>
        <v>DK-BM01</v>
      </c>
    </row>
    <row r="10067" spans="1:16" x14ac:dyDescent="0.25">
      <c r="A10067" s="289" t="s">
        <v>278</v>
      </c>
      <c r="B10067">
        <v>2</v>
      </c>
      <c r="C10067">
        <v>976</v>
      </c>
      <c r="D10067">
        <v>0.8</v>
      </c>
      <c r="E10067" s="289" t="s">
        <v>22360</v>
      </c>
      <c r="F10067">
        <v>5016746937</v>
      </c>
      <c r="G10067" s="276">
        <v>45861</v>
      </c>
      <c r="H10067">
        <v>20250711761398</v>
      </c>
      <c r="I10067">
        <v>1.92</v>
      </c>
      <c r="J10067" s="289" t="s">
        <v>273</v>
      </c>
      <c r="K10067" s="289" t="s">
        <v>22361</v>
      </c>
      <c r="L10067" s="289" t="s">
        <v>275</v>
      </c>
      <c r="M10067" s="289" t="s">
        <v>22362</v>
      </c>
      <c r="N10067" s="289" t="s">
        <v>22363</v>
      </c>
      <c r="O10067" s="289" t="s">
        <v>498</v>
      </c>
      <c r="P10067" s="289" t="str">
        <f>VLOOKUP(CAT_Details[[#This Row],[Delivery Bp Customer Code]],Table6[],2,0)</f>
        <v>DK-BM01</v>
      </c>
    </row>
    <row r="10068" spans="1:16" x14ac:dyDescent="0.25">
      <c r="A10068" s="289" t="s">
        <v>278</v>
      </c>
      <c r="B10068">
        <v>14</v>
      </c>
      <c r="C10068">
        <v>7420</v>
      </c>
      <c r="D10068">
        <v>5.6</v>
      </c>
      <c r="E10068" s="289" t="s">
        <v>22364</v>
      </c>
      <c r="F10068">
        <v>5016775025</v>
      </c>
      <c r="G10068" s="276">
        <v>45861</v>
      </c>
      <c r="H10068">
        <v>20250717765448</v>
      </c>
      <c r="I10068">
        <v>14.515000000000001</v>
      </c>
      <c r="J10068" s="289" t="s">
        <v>273</v>
      </c>
      <c r="K10068" s="289" t="s">
        <v>22365</v>
      </c>
      <c r="L10068" s="289" t="s">
        <v>275</v>
      </c>
      <c r="M10068" s="289" t="s">
        <v>22362</v>
      </c>
      <c r="N10068" s="289" t="s">
        <v>653</v>
      </c>
      <c r="O10068" s="289" t="s">
        <v>498</v>
      </c>
      <c r="P10068" s="289" t="str">
        <f>VLOOKUP(CAT_Details[[#This Row],[Delivery Bp Customer Code]],Table6[],2,0)</f>
        <v>DK-BM01</v>
      </c>
    </row>
    <row r="10069" spans="1:16" x14ac:dyDescent="0.25">
      <c r="A10069" s="289" t="s">
        <v>75</v>
      </c>
      <c r="B10069">
        <v>3</v>
      </c>
      <c r="C10069">
        <v>45.72</v>
      </c>
      <c r="D10069">
        <v>0.18</v>
      </c>
      <c r="E10069" s="289" t="s">
        <v>22366</v>
      </c>
      <c r="F10069">
        <v>5016689975</v>
      </c>
      <c r="G10069" s="276">
        <v>45861</v>
      </c>
      <c r="H10069">
        <v>20250710760109</v>
      </c>
      <c r="I10069">
        <v>8.5999999999999993E-2</v>
      </c>
      <c r="J10069" s="289" t="s">
        <v>3890</v>
      </c>
      <c r="K10069" s="289" t="s">
        <v>22367</v>
      </c>
      <c r="L10069" s="289" t="s">
        <v>275</v>
      </c>
      <c r="M10069" s="289" t="s">
        <v>22222</v>
      </c>
      <c r="N10069" s="289" t="s">
        <v>3896</v>
      </c>
      <c r="O10069" s="289" t="s">
        <v>2173</v>
      </c>
      <c r="P10069" s="289" t="str">
        <f>VLOOKUP(CAT_Details[[#This Row],[Delivery Bp Customer Code]],Table6[],2,0)</f>
        <v>OYL1</v>
      </c>
    </row>
    <row r="10070" spans="1:16" x14ac:dyDescent="0.25">
      <c r="A10070" s="289" t="s">
        <v>75</v>
      </c>
      <c r="B10070">
        <v>1</v>
      </c>
      <c r="C10070">
        <v>57</v>
      </c>
      <c r="D10070">
        <v>0.4</v>
      </c>
      <c r="E10070" s="289" t="s">
        <v>22368</v>
      </c>
      <c r="F10070">
        <v>5016690029</v>
      </c>
      <c r="G10070" s="276">
        <v>45861</v>
      </c>
      <c r="H10070">
        <v>20250709758789</v>
      </c>
      <c r="I10070">
        <v>0.38400000000000001</v>
      </c>
      <c r="J10070" s="289" t="s">
        <v>317</v>
      </c>
      <c r="K10070" s="289" t="s">
        <v>22369</v>
      </c>
      <c r="L10070" s="289" t="s">
        <v>275</v>
      </c>
      <c r="M10070" s="289" t="s">
        <v>22338</v>
      </c>
      <c r="N10070" s="289" t="s">
        <v>4494</v>
      </c>
      <c r="O10070" s="289" t="s">
        <v>2173</v>
      </c>
      <c r="P10070" s="289" t="str">
        <f>VLOOKUP(CAT_Details[[#This Row],[Delivery Bp Customer Code]],Table6[],2,0)</f>
        <v>OYL1</v>
      </c>
    </row>
    <row r="10071" spans="1:16" x14ac:dyDescent="0.25">
      <c r="A10071" s="289" t="s">
        <v>75</v>
      </c>
      <c r="B10071">
        <v>2</v>
      </c>
      <c r="C10071">
        <v>97</v>
      </c>
      <c r="D10071">
        <v>0.25</v>
      </c>
      <c r="E10071" s="289" t="s">
        <v>22370</v>
      </c>
      <c r="F10071">
        <v>5016718124</v>
      </c>
      <c r="G10071" s="276">
        <v>45861</v>
      </c>
      <c r="H10071">
        <v>20250714762069</v>
      </c>
      <c r="I10071">
        <v>0.20399999999999999</v>
      </c>
      <c r="J10071" s="289" t="s">
        <v>350</v>
      </c>
      <c r="K10071" s="289" t="s">
        <v>22371</v>
      </c>
      <c r="L10071" s="289" t="s">
        <v>275</v>
      </c>
      <c r="M10071" s="289" t="s">
        <v>22104</v>
      </c>
      <c r="N10071" s="289" t="s">
        <v>446</v>
      </c>
      <c r="O10071" s="289" t="s">
        <v>2173</v>
      </c>
      <c r="P10071" s="289" t="str">
        <f>VLOOKUP(CAT_Details[[#This Row],[Delivery Bp Customer Code]],Table6[],2,0)</f>
        <v>OYL1</v>
      </c>
    </row>
    <row r="10072" spans="1:16" x14ac:dyDescent="0.25">
      <c r="A10072" s="289" t="s">
        <v>75</v>
      </c>
      <c r="B10072">
        <v>1</v>
      </c>
      <c r="C10072">
        <v>59</v>
      </c>
      <c r="D10072">
        <v>0.2</v>
      </c>
      <c r="E10072" s="289" t="s">
        <v>22372</v>
      </c>
      <c r="F10072">
        <v>5016718156</v>
      </c>
      <c r="G10072" s="276">
        <v>45861</v>
      </c>
      <c r="H10072">
        <v>20250711761336</v>
      </c>
      <c r="I10072">
        <v>0.28799999999999998</v>
      </c>
      <c r="J10072" s="289" t="s">
        <v>280</v>
      </c>
      <c r="K10072" s="289" t="s">
        <v>22373</v>
      </c>
      <c r="L10072" s="289" t="s">
        <v>275</v>
      </c>
      <c r="M10072" s="289" t="s">
        <v>22374</v>
      </c>
      <c r="N10072" s="289" t="s">
        <v>2649</v>
      </c>
      <c r="O10072" s="289" t="s">
        <v>2173</v>
      </c>
      <c r="P10072" s="289" t="str">
        <f>VLOOKUP(CAT_Details[[#This Row],[Delivery Bp Customer Code]],Table6[],2,0)</f>
        <v>OYL1</v>
      </c>
    </row>
    <row r="10073" spans="1:16" x14ac:dyDescent="0.25">
      <c r="A10073" s="289" t="s">
        <v>75</v>
      </c>
      <c r="B10073">
        <v>1</v>
      </c>
      <c r="C10073">
        <v>59</v>
      </c>
      <c r="D10073">
        <v>0.2</v>
      </c>
      <c r="E10073" s="289" t="s">
        <v>22372</v>
      </c>
      <c r="F10073">
        <v>5016718157</v>
      </c>
      <c r="G10073" s="276">
        <v>45861</v>
      </c>
      <c r="H10073">
        <v>20250711761337</v>
      </c>
      <c r="I10073">
        <v>0.28799999999999998</v>
      </c>
      <c r="J10073" s="289" t="s">
        <v>280</v>
      </c>
      <c r="K10073" s="289" t="s">
        <v>22375</v>
      </c>
      <c r="L10073" s="289" t="s">
        <v>275</v>
      </c>
      <c r="M10073" s="289"/>
      <c r="N10073" s="289" t="s">
        <v>2649</v>
      </c>
      <c r="O10073" s="289" t="s">
        <v>2173</v>
      </c>
      <c r="P10073" s="289" t="str">
        <f>VLOOKUP(CAT_Details[[#This Row],[Delivery Bp Customer Code]],Table6[],2,0)</f>
        <v>OYL1</v>
      </c>
    </row>
    <row r="10074" spans="1:16" x14ac:dyDescent="0.25">
      <c r="A10074" s="289" t="s">
        <v>75</v>
      </c>
      <c r="B10074">
        <v>1</v>
      </c>
      <c r="C10074">
        <v>6.88</v>
      </c>
      <c r="D10074">
        <v>0.1</v>
      </c>
      <c r="E10074" s="289" t="s">
        <v>22376</v>
      </c>
      <c r="F10074">
        <v>5016732262</v>
      </c>
      <c r="G10074" s="276">
        <v>45861</v>
      </c>
      <c r="H10074">
        <v>20250715763512</v>
      </c>
      <c r="I10074">
        <v>0.06</v>
      </c>
      <c r="J10074" s="289" t="s">
        <v>280</v>
      </c>
      <c r="K10074" s="289" t="s">
        <v>22377</v>
      </c>
      <c r="L10074" s="289" t="s">
        <v>275</v>
      </c>
      <c r="M10074" s="289" t="s">
        <v>22378</v>
      </c>
      <c r="N10074" s="289" t="s">
        <v>16603</v>
      </c>
      <c r="O10074" s="289" t="s">
        <v>2173</v>
      </c>
      <c r="P10074" s="289" t="str">
        <f>VLOOKUP(CAT_Details[[#This Row],[Delivery Bp Customer Code]],Table6[],2,0)</f>
        <v>OYL1</v>
      </c>
    </row>
    <row r="10075" spans="1:16" x14ac:dyDescent="0.25">
      <c r="A10075" s="289" t="s">
        <v>75</v>
      </c>
      <c r="B10075">
        <v>2</v>
      </c>
      <c r="C10075">
        <v>134.80000000000001</v>
      </c>
      <c r="D10075">
        <v>0.25</v>
      </c>
      <c r="E10075" s="289" t="s">
        <v>22379</v>
      </c>
      <c r="F10075">
        <v>5016732274</v>
      </c>
      <c r="G10075" s="276">
        <v>45861</v>
      </c>
      <c r="H10075">
        <v>20250714762500</v>
      </c>
      <c r="I10075">
        <v>0.53</v>
      </c>
      <c r="J10075" s="289" t="s">
        <v>350</v>
      </c>
      <c r="K10075" s="289" t="s">
        <v>22380</v>
      </c>
      <c r="L10075" s="289" t="s">
        <v>275</v>
      </c>
      <c r="M10075" s="289" t="s">
        <v>22381</v>
      </c>
      <c r="N10075" s="289" t="s">
        <v>3173</v>
      </c>
      <c r="O10075" s="289" t="s">
        <v>2173</v>
      </c>
      <c r="P10075" s="289" t="str">
        <f>VLOOKUP(CAT_Details[[#This Row],[Delivery Bp Customer Code]],Table6[],2,0)</f>
        <v>OYL1</v>
      </c>
    </row>
    <row r="10076" spans="1:16" x14ac:dyDescent="0.25">
      <c r="A10076" s="289" t="s">
        <v>75</v>
      </c>
      <c r="B10076">
        <v>1</v>
      </c>
      <c r="C10076">
        <v>12</v>
      </c>
      <c r="D10076">
        <v>0.1</v>
      </c>
      <c r="E10076" s="289" t="s">
        <v>22382</v>
      </c>
      <c r="F10076">
        <v>5016732277</v>
      </c>
      <c r="G10076" s="276">
        <v>45861</v>
      </c>
      <c r="H10076">
        <v>20250711761367</v>
      </c>
      <c r="I10076">
        <v>5.5E-2</v>
      </c>
      <c r="J10076" s="289" t="s">
        <v>350</v>
      </c>
      <c r="K10076" s="289" t="s">
        <v>22383</v>
      </c>
      <c r="L10076" s="289" t="s">
        <v>275</v>
      </c>
      <c r="M10076" s="289" t="s">
        <v>22217</v>
      </c>
      <c r="N10076" s="289" t="s">
        <v>2262</v>
      </c>
      <c r="O10076" s="289" t="s">
        <v>2173</v>
      </c>
      <c r="P10076" s="289" t="str">
        <f>VLOOKUP(CAT_Details[[#This Row],[Delivery Bp Customer Code]],Table6[],2,0)</f>
        <v>OYL1</v>
      </c>
    </row>
    <row r="10077" spans="1:16" x14ac:dyDescent="0.25">
      <c r="A10077" s="289" t="s">
        <v>75</v>
      </c>
      <c r="B10077">
        <v>17</v>
      </c>
      <c r="C10077">
        <v>5763</v>
      </c>
      <c r="D10077">
        <v>5.67</v>
      </c>
      <c r="E10077" s="289" t="s">
        <v>22384</v>
      </c>
      <c r="F10077">
        <v>5016732299</v>
      </c>
      <c r="G10077" s="276">
        <v>45861</v>
      </c>
      <c r="H10077">
        <v>20250715763174</v>
      </c>
      <c r="I10077">
        <v>10.88</v>
      </c>
      <c r="J10077" s="289" t="s">
        <v>324</v>
      </c>
      <c r="K10077" s="289" t="s">
        <v>22385</v>
      </c>
      <c r="L10077" s="289" t="s">
        <v>275</v>
      </c>
      <c r="M10077" s="289" t="s">
        <v>22351</v>
      </c>
      <c r="N10077" s="289" t="s">
        <v>2172</v>
      </c>
      <c r="O10077" s="289" t="s">
        <v>2173</v>
      </c>
      <c r="P10077" s="289" t="str">
        <f>VLOOKUP(CAT_Details[[#This Row],[Delivery Bp Customer Code]],Table6[],2,0)</f>
        <v>OYL1</v>
      </c>
    </row>
    <row r="10078" spans="1:16" x14ac:dyDescent="0.25">
      <c r="A10078" s="289" t="s">
        <v>75</v>
      </c>
      <c r="B10078">
        <v>1</v>
      </c>
      <c r="C10078">
        <v>284</v>
      </c>
      <c r="D10078">
        <v>0.2</v>
      </c>
      <c r="E10078" s="289" t="s">
        <v>22386</v>
      </c>
      <c r="F10078">
        <v>5016732357</v>
      </c>
      <c r="G10078" s="276">
        <v>45861</v>
      </c>
      <c r="H10078">
        <v>20250715763280</v>
      </c>
      <c r="I10078">
        <v>0.48</v>
      </c>
      <c r="J10078" s="289" t="s">
        <v>350</v>
      </c>
      <c r="K10078" s="289" t="s">
        <v>22387</v>
      </c>
      <c r="L10078" s="289" t="s">
        <v>275</v>
      </c>
      <c r="M10078" s="289" t="s">
        <v>22381</v>
      </c>
      <c r="N10078" s="289" t="s">
        <v>2177</v>
      </c>
      <c r="O10078" s="289" t="s">
        <v>2173</v>
      </c>
      <c r="P10078" s="289" t="str">
        <f>VLOOKUP(CAT_Details[[#This Row],[Delivery Bp Customer Code]],Table6[],2,0)</f>
        <v>OYL1</v>
      </c>
    </row>
    <row r="10079" spans="1:16" x14ac:dyDescent="0.25">
      <c r="A10079" s="289" t="s">
        <v>75</v>
      </c>
      <c r="B10079">
        <v>2</v>
      </c>
      <c r="C10079">
        <v>694</v>
      </c>
      <c r="D10079">
        <v>1</v>
      </c>
      <c r="E10079" s="289" t="s">
        <v>22388</v>
      </c>
      <c r="F10079">
        <v>5016732364</v>
      </c>
      <c r="G10079" s="276">
        <v>45861</v>
      </c>
      <c r="H10079">
        <v>20250715763295</v>
      </c>
      <c r="I10079">
        <v>2.4</v>
      </c>
      <c r="J10079" s="289" t="s">
        <v>350</v>
      </c>
      <c r="K10079" s="289" t="s">
        <v>22389</v>
      </c>
      <c r="L10079" s="289" t="s">
        <v>275</v>
      </c>
      <c r="M10079" s="289" t="s">
        <v>22217</v>
      </c>
      <c r="N10079" s="289" t="s">
        <v>381</v>
      </c>
      <c r="O10079" s="289" t="s">
        <v>7849</v>
      </c>
      <c r="P10079" s="289" t="str">
        <f>VLOOKUP(CAT_Details[[#This Row],[Delivery Bp Customer Code]],Table6[],2,0)</f>
        <v>MZ03</v>
      </c>
    </row>
    <row r="10080" spans="1:16" x14ac:dyDescent="0.25">
      <c r="A10080" s="289" t="s">
        <v>75</v>
      </c>
      <c r="B10080">
        <v>8</v>
      </c>
      <c r="C10080">
        <v>161</v>
      </c>
      <c r="D10080">
        <v>0.54</v>
      </c>
      <c r="E10080" s="289" t="s">
        <v>22390</v>
      </c>
      <c r="F10080">
        <v>5016732436</v>
      </c>
      <c r="G10080" s="276">
        <v>45861</v>
      </c>
      <c r="H10080">
        <v>20250715763151</v>
      </c>
      <c r="I10080">
        <v>0.312</v>
      </c>
      <c r="J10080" s="289" t="s">
        <v>294</v>
      </c>
      <c r="K10080" s="289" t="s">
        <v>22391</v>
      </c>
      <c r="L10080" s="289" t="s">
        <v>275</v>
      </c>
      <c r="M10080" s="289" t="s">
        <v>21674</v>
      </c>
      <c r="N10080" s="289" t="s">
        <v>1413</v>
      </c>
      <c r="O10080" s="289" t="s">
        <v>2173</v>
      </c>
      <c r="P10080" s="289" t="str">
        <f>VLOOKUP(CAT_Details[[#This Row],[Delivery Bp Customer Code]],Table6[],2,0)</f>
        <v>OYL1</v>
      </c>
    </row>
    <row r="10081" spans="1:16" x14ac:dyDescent="0.25">
      <c r="A10081" s="289" t="s">
        <v>75</v>
      </c>
      <c r="B10081">
        <v>2</v>
      </c>
      <c r="C10081">
        <v>458</v>
      </c>
      <c r="D10081">
        <v>0.8</v>
      </c>
      <c r="E10081" s="289" t="s">
        <v>22392</v>
      </c>
      <c r="F10081">
        <v>5016732559</v>
      </c>
      <c r="G10081" s="276">
        <v>45861</v>
      </c>
      <c r="H10081">
        <v>20250715763654</v>
      </c>
      <c r="I10081">
        <v>0.96</v>
      </c>
      <c r="J10081" s="289" t="s">
        <v>280</v>
      </c>
      <c r="K10081" s="289" t="s">
        <v>22393</v>
      </c>
      <c r="L10081" s="289" t="s">
        <v>275</v>
      </c>
      <c r="M10081" s="289" t="s">
        <v>22355</v>
      </c>
      <c r="N10081" s="289" t="s">
        <v>283</v>
      </c>
      <c r="O10081" s="289" t="s">
        <v>2173</v>
      </c>
      <c r="P10081" s="289" t="str">
        <f>VLOOKUP(CAT_Details[[#This Row],[Delivery Bp Customer Code]],Table6[],2,0)</f>
        <v>OYL1</v>
      </c>
    </row>
    <row r="10082" spans="1:16" x14ac:dyDescent="0.25">
      <c r="A10082" s="289" t="s">
        <v>75</v>
      </c>
      <c r="B10082">
        <v>3</v>
      </c>
      <c r="C10082">
        <v>45</v>
      </c>
      <c r="D10082">
        <v>0.38</v>
      </c>
      <c r="E10082" s="289" t="s">
        <v>22394</v>
      </c>
      <c r="F10082">
        <v>5016746834</v>
      </c>
      <c r="G10082" s="276">
        <v>45861</v>
      </c>
      <c r="H10082">
        <v>20250715763221</v>
      </c>
      <c r="I10082">
        <v>0.38300000000000001</v>
      </c>
      <c r="J10082" s="289" t="s">
        <v>350</v>
      </c>
      <c r="K10082" s="289" t="s">
        <v>22395</v>
      </c>
      <c r="L10082" s="289" t="s">
        <v>275</v>
      </c>
      <c r="M10082" s="289" t="s">
        <v>22396</v>
      </c>
      <c r="N10082" s="289" t="s">
        <v>2252</v>
      </c>
      <c r="O10082" s="289" t="s">
        <v>2173</v>
      </c>
      <c r="P10082" s="289" t="str">
        <f>VLOOKUP(CAT_Details[[#This Row],[Delivery Bp Customer Code]],Table6[],2,0)</f>
        <v>OYL1</v>
      </c>
    </row>
    <row r="10083" spans="1:16" x14ac:dyDescent="0.25">
      <c r="A10083" s="289" t="s">
        <v>75</v>
      </c>
      <c r="B10083">
        <v>1</v>
      </c>
      <c r="C10083">
        <v>2</v>
      </c>
      <c r="D10083">
        <v>0.03</v>
      </c>
      <c r="E10083" s="289" t="s">
        <v>22394</v>
      </c>
      <c r="F10083">
        <v>5016746837</v>
      </c>
      <c r="G10083" s="276">
        <v>45861</v>
      </c>
      <c r="H10083">
        <v>20250715763228</v>
      </c>
      <c r="I10083">
        <v>1.6E-2</v>
      </c>
      <c r="J10083" s="289" t="s">
        <v>350</v>
      </c>
      <c r="K10083" s="289" t="s">
        <v>22397</v>
      </c>
      <c r="L10083" s="289" t="s">
        <v>275</v>
      </c>
      <c r="M10083" s="289" t="s">
        <v>22396</v>
      </c>
      <c r="N10083" s="289" t="s">
        <v>2252</v>
      </c>
      <c r="O10083" s="289" t="s">
        <v>2173</v>
      </c>
      <c r="P10083" s="289" t="str">
        <f>VLOOKUP(CAT_Details[[#This Row],[Delivery Bp Customer Code]],Table6[],2,0)</f>
        <v>OYL1</v>
      </c>
    </row>
    <row r="10084" spans="1:16" x14ac:dyDescent="0.25">
      <c r="A10084" s="289" t="s">
        <v>75</v>
      </c>
      <c r="B10084">
        <v>2</v>
      </c>
      <c r="C10084">
        <v>35.6</v>
      </c>
      <c r="D10084">
        <v>0.13</v>
      </c>
      <c r="E10084" s="289" t="s">
        <v>22398</v>
      </c>
      <c r="F10084">
        <v>5016746915</v>
      </c>
      <c r="G10084" s="276">
        <v>45861</v>
      </c>
      <c r="H10084">
        <v>20250715763553</v>
      </c>
      <c r="I10084">
        <v>9.5000000000000001E-2</v>
      </c>
      <c r="J10084" s="289" t="s">
        <v>350</v>
      </c>
      <c r="K10084" s="289" t="s">
        <v>22399</v>
      </c>
      <c r="L10084" s="289" t="s">
        <v>275</v>
      </c>
      <c r="M10084" s="289" t="s">
        <v>22217</v>
      </c>
      <c r="N10084" s="289" t="s">
        <v>11974</v>
      </c>
      <c r="O10084" s="289" t="s">
        <v>2173</v>
      </c>
      <c r="P10084" s="289" t="str">
        <f>VLOOKUP(CAT_Details[[#This Row],[Delivery Bp Customer Code]],Table6[],2,0)</f>
        <v>OYL1</v>
      </c>
    </row>
    <row r="10085" spans="1:16" x14ac:dyDescent="0.25">
      <c r="A10085" s="289" t="s">
        <v>75</v>
      </c>
      <c r="B10085">
        <v>2</v>
      </c>
      <c r="C10085">
        <v>735</v>
      </c>
      <c r="D10085">
        <v>0.8</v>
      </c>
      <c r="E10085" s="289" t="s">
        <v>22400</v>
      </c>
      <c r="F10085">
        <v>5016746979</v>
      </c>
      <c r="G10085" s="276">
        <v>45861</v>
      </c>
      <c r="H10085">
        <v>20250708758323</v>
      </c>
      <c r="I10085">
        <v>1.1519999999999999</v>
      </c>
      <c r="J10085" s="289" t="s">
        <v>350</v>
      </c>
      <c r="K10085" s="289" t="s">
        <v>22401</v>
      </c>
      <c r="L10085" s="289" t="s">
        <v>275</v>
      </c>
      <c r="M10085" s="289" t="s">
        <v>22396</v>
      </c>
      <c r="N10085" s="289" t="s">
        <v>2656</v>
      </c>
      <c r="O10085" s="289" t="s">
        <v>2173</v>
      </c>
      <c r="P10085" s="289" t="str">
        <f>VLOOKUP(CAT_Details[[#This Row],[Delivery Bp Customer Code]],Table6[],2,0)</f>
        <v>OYL1</v>
      </c>
    </row>
    <row r="10086" spans="1:16" x14ac:dyDescent="0.25">
      <c r="A10086" s="289" t="s">
        <v>75</v>
      </c>
      <c r="B10086">
        <v>3</v>
      </c>
      <c r="C10086">
        <v>35.72</v>
      </c>
      <c r="D10086">
        <v>0.2</v>
      </c>
      <c r="E10086" s="289" t="s">
        <v>22402</v>
      </c>
      <c r="F10086">
        <v>5016760260</v>
      </c>
      <c r="G10086" s="276">
        <v>45861</v>
      </c>
      <c r="H10086">
        <v>20250716764644</v>
      </c>
      <c r="I10086">
        <v>0.16800000000000001</v>
      </c>
      <c r="J10086" s="289" t="s">
        <v>280</v>
      </c>
      <c r="K10086" s="289" t="s">
        <v>22403</v>
      </c>
      <c r="L10086" s="289" t="s">
        <v>275</v>
      </c>
      <c r="M10086" s="289" t="s">
        <v>22374</v>
      </c>
      <c r="N10086" s="289" t="s">
        <v>14564</v>
      </c>
      <c r="O10086" s="289" t="s">
        <v>2173</v>
      </c>
      <c r="P10086" s="289" t="str">
        <f>VLOOKUP(CAT_Details[[#This Row],[Delivery Bp Customer Code]],Table6[],2,0)</f>
        <v>OYL1</v>
      </c>
    </row>
    <row r="10087" spans="1:16" x14ac:dyDescent="0.25">
      <c r="A10087" s="289" t="s">
        <v>17052</v>
      </c>
      <c r="B10087">
        <v>1</v>
      </c>
      <c r="C10087">
        <v>198</v>
      </c>
      <c r="D10087">
        <v>0.4</v>
      </c>
      <c r="E10087" s="289" t="s">
        <v>22404</v>
      </c>
      <c r="F10087">
        <v>5016662345</v>
      </c>
      <c r="G10087" s="276">
        <v>45861</v>
      </c>
      <c r="H10087">
        <v>20250707756939</v>
      </c>
      <c r="I10087">
        <v>0.32600000000000001</v>
      </c>
      <c r="J10087" s="289" t="s">
        <v>438</v>
      </c>
      <c r="K10087" s="289" t="s">
        <v>22405</v>
      </c>
      <c r="L10087" s="289" t="s">
        <v>280</v>
      </c>
      <c r="M10087" s="289" t="s">
        <v>22406</v>
      </c>
      <c r="N10087" s="289" t="s">
        <v>19129</v>
      </c>
      <c r="O10087" s="289" t="s">
        <v>18284</v>
      </c>
      <c r="P10087" s="289">
        <f>VLOOKUP(CAT_Details[[#This Row],[Delivery Bp Customer Code]],Table6[],2,0)</f>
        <v>3705</v>
      </c>
    </row>
    <row r="10088" spans="1:16" x14ac:dyDescent="0.25">
      <c r="A10088" s="289" t="s">
        <v>17052</v>
      </c>
      <c r="B10088">
        <v>1</v>
      </c>
      <c r="C10088">
        <v>180</v>
      </c>
      <c r="D10088">
        <v>0.4</v>
      </c>
      <c r="E10088" s="289" t="s">
        <v>22404</v>
      </c>
      <c r="F10088">
        <v>5016662346</v>
      </c>
      <c r="G10088" s="276">
        <v>45861</v>
      </c>
      <c r="H10088">
        <v>20250707756760</v>
      </c>
      <c r="I10088">
        <v>0.32600000000000001</v>
      </c>
      <c r="J10088" s="289" t="s">
        <v>438</v>
      </c>
      <c r="K10088" s="289" t="s">
        <v>22407</v>
      </c>
      <c r="L10088" s="289" t="s">
        <v>280</v>
      </c>
      <c r="M10088" s="289" t="s">
        <v>22406</v>
      </c>
      <c r="N10088" s="289" t="s">
        <v>19129</v>
      </c>
      <c r="O10088" s="289" t="s">
        <v>18284</v>
      </c>
      <c r="P10088" s="289">
        <f>VLOOKUP(CAT_Details[[#This Row],[Delivery Bp Customer Code]],Table6[],2,0)</f>
        <v>3705</v>
      </c>
    </row>
    <row r="10089" spans="1:16" x14ac:dyDescent="0.25">
      <c r="A10089" s="289" t="s">
        <v>17052</v>
      </c>
      <c r="B10089">
        <v>3</v>
      </c>
      <c r="C10089">
        <v>1124</v>
      </c>
      <c r="D10089">
        <v>1.2</v>
      </c>
      <c r="E10089" s="289" t="s">
        <v>22404</v>
      </c>
      <c r="F10089">
        <v>5016662347</v>
      </c>
      <c r="G10089" s="276">
        <v>45861</v>
      </c>
      <c r="H10089">
        <v>20250707756935</v>
      </c>
      <c r="I10089">
        <v>1.718</v>
      </c>
      <c r="J10089" s="289" t="s">
        <v>438</v>
      </c>
      <c r="K10089" s="289" t="s">
        <v>22408</v>
      </c>
      <c r="L10089" s="289" t="s">
        <v>280</v>
      </c>
      <c r="M10089" s="289" t="s">
        <v>22406</v>
      </c>
      <c r="N10089" s="289" t="s">
        <v>19129</v>
      </c>
      <c r="O10089" s="289" t="s">
        <v>18284</v>
      </c>
      <c r="P10089" s="289">
        <f>VLOOKUP(CAT_Details[[#This Row],[Delivery Bp Customer Code]],Table6[],2,0)</f>
        <v>3705</v>
      </c>
    </row>
    <row r="10090" spans="1:16" x14ac:dyDescent="0.25">
      <c r="A10090" s="289" t="s">
        <v>17052</v>
      </c>
      <c r="B10090">
        <v>2</v>
      </c>
      <c r="C10090">
        <v>635</v>
      </c>
      <c r="D10090">
        <v>0.8</v>
      </c>
      <c r="E10090" s="289" t="s">
        <v>22404</v>
      </c>
      <c r="F10090">
        <v>5016662349</v>
      </c>
      <c r="G10090" s="276">
        <v>45861</v>
      </c>
      <c r="H10090">
        <v>20250707756946</v>
      </c>
      <c r="I10090">
        <v>0.72899999999999998</v>
      </c>
      <c r="J10090" s="289" t="s">
        <v>438</v>
      </c>
      <c r="K10090" s="289" t="s">
        <v>22409</v>
      </c>
      <c r="L10090" s="289" t="s">
        <v>280</v>
      </c>
      <c r="M10090" s="289" t="s">
        <v>22406</v>
      </c>
      <c r="N10090" s="289" t="s">
        <v>19129</v>
      </c>
      <c r="O10090" s="289" t="s">
        <v>18284</v>
      </c>
      <c r="P10090" s="289">
        <f>VLOOKUP(CAT_Details[[#This Row],[Delivery Bp Customer Code]],Table6[],2,0)</f>
        <v>3705</v>
      </c>
    </row>
    <row r="10091" spans="1:16" x14ac:dyDescent="0.25">
      <c r="A10091" s="289" t="s">
        <v>17052</v>
      </c>
      <c r="B10091">
        <v>2</v>
      </c>
      <c r="C10091">
        <v>515</v>
      </c>
      <c r="D10091">
        <v>0.8</v>
      </c>
      <c r="E10091" s="289" t="s">
        <v>22404</v>
      </c>
      <c r="F10091">
        <v>5016662350</v>
      </c>
      <c r="G10091" s="276">
        <v>45861</v>
      </c>
      <c r="H10091">
        <v>20250707756943</v>
      </c>
      <c r="I10091">
        <v>0.65200000000000002</v>
      </c>
      <c r="J10091" s="289" t="s">
        <v>438</v>
      </c>
      <c r="K10091" s="289" t="s">
        <v>22410</v>
      </c>
      <c r="L10091" s="289" t="s">
        <v>280</v>
      </c>
      <c r="M10091" s="289" t="s">
        <v>22406</v>
      </c>
      <c r="N10091" s="289" t="s">
        <v>19129</v>
      </c>
      <c r="O10091" s="289" t="s">
        <v>18284</v>
      </c>
      <c r="P10091" s="289">
        <f>VLOOKUP(CAT_Details[[#This Row],[Delivery Bp Customer Code]],Table6[],2,0)</f>
        <v>3705</v>
      </c>
    </row>
    <row r="10092" spans="1:16" x14ac:dyDescent="0.25">
      <c r="A10092" s="289" t="s">
        <v>17052</v>
      </c>
      <c r="B10092">
        <v>1</v>
      </c>
      <c r="C10092">
        <v>17</v>
      </c>
      <c r="D10092">
        <v>7.0000000000000007E-2</v>
      </c>
      <c r="E10092" s="289" t="s">
        <v>22411</v>
      </c>
      <c r="F10092">
        <v>5016676289</v>
      </c>
      <c r="G10092" s="276">
        <v>45861</v>
      </c>
      <c r="H10092">
        <v>20250707756924</v>
      </c>
      <c r="I10092">
        <v>4.7E-2</v>
      </c>
      <c r="J10092" s="289" t="s">
        <v>764</v>
      </c>
      <c r="K10092" s="289" t="s">
        <v>22412</v>
      </c>
      <c r="L10092" s="289" t="s">
        <v>280</v>
      </c>
      <c r="M10092" s="289" t="s">
        <v>22055</v>
      </c>
      <c r="N10092" s="289" t="s">
        <v>766</v>
      </c>
      <c r="O10092" s="289" t="s">
        <v>18284</v>
      </c>
      <c r="P10092" s="289">
        <f>VLOOKUP(CAT_Details[[#This Row],[Delivery Bp Customer Code]],Table6[],2,0)</f>
        <v>3705</v>
      </c>
    </row>
    <row r="10093" spans="1:16" x14ac:dyDescent="0.25">
      <c r="A10093" s="289" t="s">
        <v>17052</v>
      </c>
      <c r="B10093">
        <v>1</v>
      </c>
      <c r="C10093">
        <v>53</v>
      </c>
      <c r="D10093">
        <v>0.4</v>
      </c>
      <c r="E10093" s="289" t="s">
        <v>22366</v>
      </c>
      <c r="F10093">
        <v>5016689977</v>
      </c>
      <c r="G10093" s="276">
        <v>45861</v>
      </c>
      <c r="H10093">
        <v>20250710760255</v>
      </c>
      <c r="I10093">
        <v>0.32600000000000001</v>
      </c>
      <c r="J10093" s="289" t="s">
        <v>3890</v>
      </c>
      <c r="K10093" s="289" t="s">
        <v>22413</v>
      </c>
      <c r="L10093" s="289" t="s">
        <v>280</v>
      </c>
      <c r="M10093" s="289" t="s">
        <v>22222</v>
      </c>
      <c r="N10093" s="289" t="s">
        <v>3896</v>
      </c>
      <c r="O10093" s="289" t="s">
        <v>18284</v>
      </c>
      <c r="P10093" s="289">
        <f>VLOOKUP(CAT_Details[[#This Row],[Delivery Bp Customer Code]],Table6[],2,0)</f>
        <v>3705</v>
      </c>
    </row>
    <row r="10094" spans="1:16" x14ac:dyDescent="0.25">
      <c r="A10094" s="289" t="s">
        <v>17052</v>
      </c>
      <c r="B10094">
        <v>1</v>
      </c>
      <c r="C10094">
        <v>62</v>
      </c>
      <c r="D10094">
        <v>0.4</v>
      </c>
      <c r="E10094" s="289" t="s">
        <v>22366</v>
      </c>
      <c r="F10094">
        <v>5016689978</v>
      </c>
      <c r="G10094" s="276">
        <v>45861</v>
      </c>
      <c r="H10094">
        <v>20250710760310</v>
      </c>
      <c r="I10094">
        <v>0.57599999999999996</v>
      </c>
      <c r="J10094" s="289" t="s">
        <v>3890</v>
      </c>
      <c r="K10094" s="289" t="s">
        <v>22414</v>
      </c>
      <c r="L10094" s="289" t="s">
        <v>280</v>
      </c>
      <c r="M10094" s="289" t="s">
        <v>22222</v>
      </c>
      <c r="N10094" s="289" t="s">
        <v>3896</v>
      </c>
      <c r="O10094" s="289" t="s">
        <v>18284</v>
      </c>
      <c r="P10094" s="289">
        <f>VLOOKUP(CAT_Details[[#This Row],[Delivery Bp Customer Code]],Table6[],2,0)</f>
        <v>3705</v>
      </c>
    </row>
    <row r="10095" spans="1:16" x14ac:dyDescent="0.25">
      <c r="A10095" s="289" t="s">
        <v>17052</v>
      </c>
      <c r="B10095">
        <v>7</v>
      </c>
      <c r="C10095">
        <v>839</v>
      </c>
      <c r="D10095">
        <v>2.8</v>
      </c>
      <c r="E10095" s="289" t="s">
        <v>22366</v>
      </c>
      <c r="F10095">
        <v>5016689979</v>
      </c>
      <c r="G10095" s="276">
        <v>45861</v>
      </c>
      <c r="H10095">
        <v>20250710760296</v>
      </c>
      <c r="I10095">
        <v>5.4539999999999997</v>
      </c>
      <c r="J10095" s="289" t="s">
        <v>3890</v>
      </c>
      <c r="K10095" s="289" t="s">
        <v>22415</v>
      </c>
      <c r="L10095" s="289" t="s">
        <v>280</v>
      </c>
      <c r="M10095" s="289" t="s">
        <v>22222</v>
      </c>
      <c r="N10095" s="289" t="s">
        <v>3896</v>
      </c>
      <c r="O10095" s="289" t="s">
        <v>18284</v>
      </c>
      <c r="P10095" s="289">
        <f>VLOOKUP(CAT_Details[[#This Row],[Delivery Bp Customer Code]],Table6[],2,0)</f>
        <v>3705</v>
      </c>
    </row>
    <row r="10096" spans="1:16" x14ac:dyDescent="0.25">
      <c r="A10096" s="289" t="s">
        <v>17052</v>
      </c>
      <c r="B10096">
        <v>1</v>
      </c>
      <c r="C10096">
        <v>34</v>
      </c>
      <c r="D10096">
        <v>0.4</v>
      </c>
      <c r="E10096" s="289" t="s">
        <v>22366</v>
      </c>
      <c r="F10096">
        <v>5016689980</v>
      </c>
      <c r="G10096" s="276">
        <v>45861</v>
      </c>
      <c r="H10096">
        <v>20250710760266</v>
      </c>
      <c r="I10096">
        <v>0.32600000000000001</v>
      </c>
      <c r="J10096" s="289" t="s">
        <v>3890</v>
      </c>
      <c r="K10096" s="289" t="s">
        <v>22416</v>
      </c>
      <c r="L10096" s="289" t="s">
        <v>280</v>
      </c>
      <c r="M10096" s="289" t="s">
        <v>22222</v>
      </c>
      <c r="N10096" s="289" t="s">
        <v>3896</v>
      </c>
      <c r="O10096" s="289" t="s">
        <v>18284</v>
      </c>
      <c r="P10096" s="289">
        <f>VLOOKUP(CAT_Details[[#This Row],[Delivery Bp Customer Code]],Table6[],2,0)</f>
        <v>3705</v>
      </c>
    </row>
    <row r="10097" spans="1:16" x14ac:dyDescent="0.25">
      <c r="A10097" s="289" t="s">
        <v>17052</v>
      </c>
      <c r="B10097">
        <v>3</v>
      </c>
      <c r="C10097">
        <v>45</v>
      </c>
      <c r="D10097">
        <v>0.3</v>
      </c>
      <c r="E10097" s="289" t="s">
        <v>22417</v>
      </c>
      <c r="F10097">
        <v>5016716838</v>
      </c>
      <c r="G10097" s="276">
        <v>45861</v>
      </c>
      <c r="H10097">
        <v>20250710759838</v>
      </c>
      <c r="I10097">
        <v>0.216</v>
      </c>
      <c r="J10097" s="289" t="s">
        <v>438</v>
      </c>
      <c r="K10097" s="289" t="s">
        <v>22418</v>
      </c>
      <c r="L10097" s="289" t="s">
        <v>280</v>
      </c>
      <c r="M10097" s="289" t="s">
        <v>21656</v>
      </c>
      <c r="N10097" s="289" t="s">
        <v>21012</v>
      </c>
      <c r="O10097" s="289" t="s">
        <v>22200</v>
      </c>
      <c r="P10097" s="289">
        <f>VLOOKUP(CAT_Details[[#This Row],[Delivery Bp Customer Code]],Table6[],2,0)</f>
        <v>3705</v>
      </c>
    </row>
    <row r="10098" spans="1:16" x14ac:dyDescent="0.25">
      <c r="A10098" s="289" t="s">
        <v>17052</v>
      </c>
      <c r="B10098">
        <v>4</v>
      </c>
      <c r="C10098">
        <v>760</v>
      </c>
      <c r="D10098">
        <v>1.6</v>
      </c>
      <c r="E10098" s="289" t="s">
        <v>22419</v>
      </c>
      <c r="F10098">
        <v>5016717552</v>
      </c>
      <c r="G10098" s="276">
        <v>45861</v>
      </c>
      <c r="H10098">
        <v>20250707757287</v>
      </c>
      <c r="I10098">
        <v>1.3440000000000001</v>
      </c>
      <c r="J10098" s="289" t="s">
        <v>275</v>
      </c>
      <c r="K10098" s="289" t="s">
        <v>22420</v>
      </c>
      <c r="L10098" s="289" t="s">
        <v>280</v>
      </c>
      <c r="M10098" s="289" t="s">
        <v>22421</v>
      </c>
      <c r="N10098" s="289" t="s">
        <v>18700</v>
      </c>
      <c r="O10098" s="289" t="s">
        <v>22200</v>
      </c>
      <c r="P10098" s="289">
        <f>VLOOKUP(CAT_Details[[#This Row],[Delivery Bp Customer Code]],Table6[],2,0)</f>
        <v>3705</v>
      </c>
    </row>
    <row r="10099" spans="1:16" x14ac:dyDescent="0.25">
      <c r="A10099" s="289" t="s">
        <v>17052</v>
      </c>
      <c r="B10099">
        <v>1</v>
      </c>
      <c r="C10099">
        <v>302</v>
      </c>
      <c r="D10099">
        <v>0.4</v>
      </c>
      <c r="E10099" s="289" t="s">
        <v>22422</v>
      </c>
      <c r="F10099">
        <v>5016717830</v>
      </c>
      <c r="G10099" s="276">
        <v>45861</v>
      </c>
      <c r="H10099">
        <v>20250709759156</v>
      </c>
      <c r="I10099">
        <v>0.57599999999999996</v>
      </c>
      <c r="J10099" s="289" t="s">
        <v>275</v>
      </c>
      <c r="K10099" s="289" t="s">
        <v>22423</v>
      </c>
      <c r="L10099" s="289" t="s">
        <v>280</v>
      </c>
      <c r="M10099" s="289" t="s">
        <v>22421</v>
      </c>
      <c r="N10099" s="289" t="s">
        <v>19698</v>
      </c>
      <c r="O10099" s="289" t="s">
        <v>22200</v>
      </c>
      <c r="P10099" s="289">
        <f>VLOOKUP(CAT_Details[[#This Row],[Delivery Bp Customer Code]],Table6[],2,0)</f>
        <v>3705</v>
      </c>
    </row>
    <row r="10100" spans="1:16" x14ac:dyDescent="0.25">
      <c r="A10100" s="289" t="s">
        <v>17052</v>
      </c>
      <c r="B10100">
        <v>4</v>
      </c>
      <c r="C10100">
        <v>340</v>
      </c>
      <c r="D10100">
        <v>1.6</v>
      </c>
      <c r="E10100" s="289" t="s">
        <v>22424</v>
      </c>
      <c r="F10100">
        <v>5016718051</v>
      </c>
      <c r="G10100" s="276">
        <v>45861</v>
      </c>
      <c r="H10100">
        <v>20250711761624</v>
      </c>
      <c r="I10100">
        <v>5.76</v>
      </c>
      <c r="J10100" s="289" t="s">
        <v>345</v>
      </c>
      <c r="K10100" s="289" t="s">
        <v>22425</v>
      </c>
      <c r="L10100" s="289" t="s">
        <v>280</v>
      </c>
      <c r="M10100" s="289" t="s">
        <v>22426</v>
      </c>
      <c r="N10100" s="289" t="s">
        <v>512</v>
      </c>
      <c r="O10100" s="289" t="s">
        <v>22200</v>
      </c>
      <c r="P10100" s="289">
        <f>VLOOKUP(CAT_Details[[#This Row],[Delivery Bp Customer Code]],Table6[],2,0)</f>
        <v>3705</v>
      </c>
    </row>
    <row r="10101" spans="1:16" x14ac:dyDescent="0.25">
      <c r="A10101" s="289" t="s">
        <v>17052</v>
      </c>
      <c r="B10101">
        <v>3</v>
      </c>
      <c r="C10101">
        <v>1260</v>
      </c>
      <c r="D10101">
        <v>1.2</v>
      </c>
      <c r="E10101" s="289" t="s">
        <v>22427</v>
      </c>
      <c r="F10101">
        <v>5016732279</v>
      </c>
      <c r="G10101" s="276">
        <v>45861</v>
      </c>
      <c r="H10101">
        <v>20250714762426</v>
      </c>
      <c r="I10101">
        <v>2.88</v>
      </c>
      <c r="J10101" s="289" t="s">
        <v>275</v>
      </c>
      <c r="K10101" s="289" t="s">
        <v>22428</v>
      </c>
      <c r="L10101" s="289" t="s">
        <v>280</v>
      </c>
      <c r="M10101" s="289" t="s">
        <v>22421</v>
      </c>
      <c r="N10101" s="289" t="s">
        <v>19153</v>
      </c>
      <c r="O10101" s="289" t="s">
        <v>22200</v>
      </c>
      <c r="P10101" s="289">
        <f>VLOOKUP(CAT_Details[[#This Row],[Delivery Bp Customer Code]],Table6[],2,0)</f>
        <v>3705</v>
      </c>
    </row>
    <row r="10102" spans="1:16" x14ac:dyDescent="0.25">
      <c r="A10102" s="289" t="s">
        <v>17052</v>
      </c>
      <c r="B10102">
        <v>1</v>
      </c>
      <c r="C10102">
        <v>54</v>
      </c>
      <c r="D10102">
        <v>0.4</v>
      </c>
      <c r="E10102" s="289" t="s">
        <v>22429</v>
      </c>
      <c r="F10102">
        <v>5016732327</v>
      </c>
      <c r="G10102" s="276">
        <v>45861</v>
      </c>
      <c r="H10102">
        <v>20250714762088</v>
      </c>
      <c r="I10102">
        <v>0.41299999999999998</v>
      </c>
      <c r="J10102" s="289" t="s">
        <v>302</v>
      </c>
      <c r="K10102" s="289" t="s">
        <v>22430</v>
      </c>
      <c r="L10102" s="289" t="s">
        <v>280</v>
      </c>
      <c r="M10102" s="289" t="s">
        <v>22194</v>
      </c>
      <c r="N10102" s="289" t="s">
        <v>18870</v>
      </c>
      <c r="O10102" s="289" t="s">
        <v>22200</v>
      </c>
      <c r="P10102" s="289">
        <f>VLOOKUP(CAT_Details[[#This Row],[Delivery Bp Customer Code]],Table6[],2,0)</f>
        <v>3705</v>
      </c>
    </row>
    <row r="10103" spans="1:16" x14ac:dyDescent="0.25">
      <c r="A10103" s="289" t="s">
        <v>17052</v>
      </c>
      <c r="B10103">
        <v>2</v>
      </c>
      <c r="C10103">
        <v>684.5</v>
      </c>
      <c r="D10103">
        <v>1</v>
      </c>
      <c r="E10103" s="289" t="s">
        <v>22431</v>
      </c>
      <c r="F10103">
        <v>5016732373</v>
      </c>
      <c r="G10103" s="276">
        <v>45861</v>
      </c>
      <c r="H10103">
        <v>20250714762432</v>
      </c>
      <c r="I10103">
        <v>2.2080000000000002</v>
      </c>
      <c r="J10103" s="289" t="s">
        <v>302</v>
      </c>
      <c r="K10103" s="289" t="s">
        <v>22432</v>
      </c>
      <c r="L10103" s="289" t="s">
        <v>280</v>
      </c>
      <c r="M10103" s="289" t="s">
        <v>22194</v>
      </c>
      <c r="N10103" s="289" t="s">
        <v>20799</v>
      </c>
      <c r="O10103" s="289" t="s">
        <v>22200</v>
      </c>
      <c r="P10103" s="289">
        <f>VLOOKUP(CAT_Details[[#This Row],[Delivery Bp Customer Code]],Table6[],2,0)</f>
        <v>3705</v>
      </c>
    </row>
    <row r="10104" spans="1:16" x14ac:dyDescent="0.25">
      <c r="A10104" s="289" t="s">
        <v>17052</v>
      </c>
      <c r="B10104">
        <v>13</v>
      </c>
      <c r="C10104">
        <v>401.47</v>
      </c>
      <c r="D10104">
        <v>4.78</v>
      </c>
      <c r="E10104" s="289" t="s">
        <v>22433</v>
      </c>
      <c r="F10104">
        <v>5016732390</v>
      </c>
      <c r="G10104" s="276">
        <v>45861</v>
      </c>
      <c r="H10104">
        <v>20250714762410</v>
      </c>
      <c r="I10104">
        <v>6.9530000000000003</v>
      </c>
      <c r="J10104" s="289" t="s">
        <v>302</v>
      </c>
      <c r="K10104" s="289" t="s">
        <v>22434</v>
      </c>
      <c r="L10104" s="289" t="s">
        <v>280</v>
      </c>
      <c r="M10104" s="289" t="s">
        <v>22194</v>
      </c>
      <c r="N10104" s="289" t="s">
        <v>20799</v>
      </c>
      <c r="O10104" s="289" t="s">
        <v>22200</v>
      </c>
      <c r="P10104" s="289">
        <f>VLOOKUP(CAT_Details[[#This Row],[Delivery Bp Customer Code]],Table6[],2,0)</f>
        <v>3705</v>
      </c>
    </row>
    <row r="10105" spans="1:16" x14ac:dyDescent="0.25">
      <c r="A10105" s="289" t="s">
        <v>17052</v>
      </c>
      <c r="B10105">
        <v>3</v>
      </c>
      <c r="C10105">
        <v>639</v>
      </c>
      <c r="D10105">
        <v>1.2</v>
      </c>
      <c r="E10105" s="289" t="s">
        <v>22435</v>
      </c>
      <c r="F10105">
        <v>5016746781</v>
      </c>
      <c r="G10105" s="276">
        <v>45861</v>
      </c>
      <c r="H10105">
        <v>20250716764099</v>
      </c>
      <c r="I10105">
        <v>1.728</v>
      </c>
      <c r="J10105" s="289" t="s">
        <v>302</v>
      </c>
      <c r="K10105" s="289" t="s">
        <v>22436</v>
      </c>
      <c r="L10105" s="289" t="s">
        <v>280</v>
      </c>
      <c r="M10105" s="289" t="s">
        <v>22345</v>
      </c>
      <c r="N10105" s="289" t="s">
        <v>18394</v>
      </c>
      <c r="O10105" s="289" t="s">
        <v>18284</v>
      </c>
      <c r="P10105" s="289">
        <f>VLOOKUP(CAT_Details[[#This Row],[Delivery Bp Customer Code]],Table6[],2,0)</f>
        <v>3705</v>
      </c>
    </row>
    <row r="10106" spans="1:16" x14ac:dyDescent="0.25">
      <c r="A10106" s="289" t="s">
        <v>14506</v>
      </c>
      <c r="B10106">
        <v>14</v>
      </c>
      <c r="C10106">
        <v>6178</v>
      </c>
      <c r="D10106">
        <v>4.12</v>
      </c>
      <c r="E10106" s="289" t="s">
        <v>22437</v>
      </c>
      <c r="F10106">
        <v>5016795726</v>
      </c>
      <c r="G10106" s="276">
        <v>45861</v>
      </c>
      <c r="I10106">
        <v>20.614000000000001</v>
      </c>
      <c r="J10106" s="289" t="s">
        <v>438</v>
      </c>
      <c r="K10106" s="289" t="s">
        <v>22438</v>
      </c>
      <c r="L10106" s="289" t="s">
        <v>273</v>
      </c>
      <c r="M10106" s="289" t="s">
        <v>22439</v>
      </c>
      <c r="N10106" s="289" t="s">
        <v>22440</v>
      </c>
      <c r="O10106" s="289" t="s">
        <v>16616</v>
      </c>
      <c r="P10106" s="289" t="str">
        <f>VLOOKUP(CAT_Details[[#This Row],[Delivery Bp Customer Code]],Table6[],2,0)</f>
        <v>No Loc</v>
      </c>
    </row>
    <row r="10107" spans="1:16" x14ac:dyDescent="0.25">
      <c r="A10107" s="289" t="s">
        <v>874</v>
      </c>
      <c r="B10107">
        <v>2</v>
      </c>
      <c r="C10107">
        <v>244</v>
      </c>
      <c r="D10107">
        <v>0.84</v>
      </c>
      <c r="E10107" s="289" t="s">
        <v>22441</v>
      </c>
      <c r="F10107">
        <v>5016717532</v>
      </c>
      <c r="G10107" s="276">
        <v>45861</v>
      </c>
      <c r="H10107">
        <v>20250710760048</v>
      </c>
      <c r="I10107">
        <v>4.2</v>
      </c>
      <c r="J10107" s="289" t="s">
        <v>294</v>
      </c>
      <c r="K10107" s="289" t="s">
        <v>22442</v>
      </c>
      <c r="L10107" s="289" t="s">
        <v>275</v>
      </c>
      <c r="M10107" s="289" t="s">
        <v>22443</v>
      </c>
      <c r="N10107" s="289" t="s">
        <v>5685</v>
      </c>
      <c r="O10107" s="289" t="s">
        <v>1014</v>
      </c>
      <c r="P10107" s="289" t="str">
        <f>VLOOKUP(CAT_Details[[#This Row],[Delivery Bp Customer Code]],Table6[],2,0)</f>
        <v>MZ07</v>
      </c>
    </row>
    <row r="10108" spans="1:16" x14ac:dyDescent="0.25">
      <c r="A10108" s="289" t="s">
        <v>874</v>
      </c>
      <c r="B10108">
        <v>17</v>
      </c>
      <c r="C10108">
        <v>7184</v>
      </c>
      <c r="D10108">
        <v>8.5</v>
      </c>
      <c r="E10108" s="289" t="s">
        <v>22444</v>
      </c>
      <c r="F10108">
        <v>5016718067</v>
      </c>
      <c r="G10108" s="276">
        <v>45861</v>
      </c>
      <c r="H10108">
        <v>20250714762326</v>
      </c>
      <c r="I10108">
        <v>20.399999999999999</v>
      </c>
      <c r="J10108" s="289" t="s">
        <v>350</v>
      </c>
      <c r="K10108" s="289" t="s">
        <v>22445</v>
      </c>
      <c r="L10108" s="289" t="s">
        <v>275</v>
      </c>
      <c r="M10108" s="289" t="s">
        <v>22217</v>
      </c>
      <c r="N10108" s="289" t="s">
        <v>381</v>
      </c>
      <c r="O10108" s="289" t="s">
        <v>1014</v>
      </c>
      <c r="P10108" s="289" t="str">
        <f>VLOOKUP(CAT_Details[[#This Row],[Delivery Bp Customer Code]],Table6[],2,0)</f>
        <v>MZ07</v>
      </c>
    </row>
    <row r="10109" spans="1:16" x14ac:dyDescent="0.25">
      <c r="A10109" s="289" t="s">
        <v>874</v>
      </c>
      <c r="B10109">
        <v>7</v>
      </c>
      <c r="C10109">
        <v>6251</v>
      </c>
      <c r="D10109">
        <v>4.2</v>
      </c>
      <c r="E10109" s="289" t="s">
        <v>22446</v>
      </c>
      <c r="F10109">
        <v>5016747000</v>
      </c>
      <c r="G10109" s="276">
        <v>45861</v>
      </c>
      <c r="H10109">
        <v>20250702754230</v>
      </c>
      <c r="I10109">
        <v>13.709</v>
      </c>
      <c r="J10109" s="289" t="s">
        <v>273</v>
      </c>
      <c r="K10109" s="289" t="s">
        <v>22447</v>
      </c>
      <c r="L10109" s="289" t="s">
        <v>275</v>
      </c>
      <c r="M10109" s="289" t="s">
        <v>22362</v>
      </c>
      <c r="N10109" s="289" t="s">
        <v>7657</v>
      </c>
      <c r="O10109" s="289" t="s">
        <v>1014</v>
      </c>
      <c r="P10109" s="289" t="str">
        <f>VLOOKUP(CAT_Details[[#This Row],[Delivery Bp Customer Code]],Table6[],2,0)</f>
        <v>MZ07</v>
      </c>
    </row>
    <row r="10110" spans="1:16" x14ac:dyDescent="0.25">
      <c r="A10110" s="289" t="s">
        <v>3329</v>
      </c>
      <c r="B10110">
        <v>7</v>
      </c>
      <c r="C10110">
        <v>5402</v>
      </c>
      <c r="D10110">
        <v>3</v>
      </c>
      <c r="E10110" s="289" t="s">
        <v>22448</v>
      </c>
      <c r="F10110">
        <v>5016676037</v>
      </c>
      <c r="G10110" s="276">
        <v>45861</v>
      </c>
      <c r="H10110">
        <v>20250708758220</v>
      </c>
      <c r="I10110">
        <v>4.8970000000000002</v>
      </c>
      <c r="J10110" s="289" t="s">
        <v>383</v>
      </c>
      <c r="K10110" s="289" t="s">
        <v>22449</v>
      </c>
      <c r="L10110" s="289" t="s">
        <v>275</v>
      </c>
      <c r="M10110" s="289" t="s">
        <v>21972</v>
      </c>
      <c r="N10110" s="289" t="s">
        <v>3781</v>
      </c>
      <c r="O10110" s="289" t="s">
        <v>3332</v>
      </c>
      <c r="P10110" s="289">
        <f>VLOOKUP(CAT_Details[[#This Row],[Delivery Bp Customer Code]],Table6[],2,0)</f>
        <v>3402</v>
      </c>
    </row>
    <row r="10111" spans="1:16" x14ac:dyDescent="0.25">
      <c r="A10111" s="289" t="s">
        <v>3329</v>
      </c>
      <c r="B10111">
        <v>20</v>
      </c>
      <c r="C10111">
        <v>4320</v>
      </c>
      <c r="D10111">
        <v>8</v>
      </c>
      <c r="E10111" s="289" t="s">
        <v>22450</v>
      </c>
      <c r="F10111">
        <v>5016704885</v>
      </c>
      <c r="G10111" s="276">
        <v>45861</v>
      </c>
      <c r="H10111">
        <v>20250709758852</v>
      </c>
      <c r="I10111">
        <v>23.04</v>
      </c>
      <c r="J10111" s="289" t="s">
        <v>3970</v>
      </c>
      <c r="K10111" s="289" t="s">
        <v>22451</v>
      </c>
      <c r="L10111" s="289" t="s">
        <v>275</v>
      </c>
      <c r="M10111" s="289" t="s">
        <v>22293</v>
      </c>
      <c r="N10111" s="289" t="s">
        <v>3973</v>
      </c>
      <c r="O10111" s="289" t="s">
        <v>3332</v>
      </c>
      <c r="P10111" s="289">
        <f>VLOOKUP(CAT_Details[[#This Row],[Delivery Bp Customer Code]],Table6[],2,0)</f>
        <v>3402</v>
      </c>
    </row>
    <row r="10112" spans="1:16" x14ac:dyDescent="0.25">
      <c r="A10112" s="289" t="s">
        <v>3329</v>
      </c>
      <c r="B10112">
        <v>5</v>
      </c>
      <c r="C10112">
        <v>374</v>
      </c>
      <c r="D10112">
        <v>2.1</v>
      </c>
      <c r="E10112" s="289" t="s">
        <v>22452</v>
      </c>
      <c r="F10112">
        <v>5016717980</v>
      </c>
      <c r="G10112" s="276">
        <v>45861</v>
      </c>
      <c r="H10112">
        <v>20250714762266</v>
      </c>
      <c r="I10112">
        <v>4.9420000000000002</v>
      </c>
      <c r="J10112" s="289" t="s">
        <v>350</v>
      </c>
      <c r="K10112" s="289" t="s">
        <v>22453</v>
      </c>
      <c r="L10112" s="289" t="s">
        <v>275</v>
      </c>
      <c r="M10112" s="289" t="s">
        <v>22104</v>
      </c>
      <c r="N10112" s="289" t="s">
        <v>15910</v>
      </c>
      <c r="O10112" s="289" t="s">
        <v>3332</v>
      </c>
      <c r="P10112" s="289">
        <f>VLOOKUP(CAT_Details[[#This Row],[Delivery Bp Customer Code]],Table6[],2,0)</f>
        <v>3402</v>
      </c>
    </row>
    <row r="10113" spans="1:16" x14ac:dyDescent="0.25">
      <c r="A10113" s="289" t="s">
        <v>3329</v>
      </c>
      <c r="B10113">
        <v>1</v>
      </c>
      <c r="C10113">
        <v>177</v>
      </c>
      <c r="D10113">
        <v>0.4</v>
      </c>
      <c r="E10113" s="289" t="s">
        <v>22454</v>
      </c>
      <c r="F10113">
        <v>5016718210</v>
      </c>
      <c r="G10113" s="276">
        <v>45861</v>
      </c>
      <c r="H10113">
        <v>20250703755289</v>
      </c>
      <c r="I10113">
        <v>0.48</v>
      </c>
      <c r="J10113" s="289" t="s">
        <v>280</v>
      </c>
      <c r="K10113" s="289" t="s">
        <v>22455</v>
      </c>
      <c r="L10113" s="289" t="s">
        <v>275</v>
      </c>
      <c r="M10113" s="289" t="s">
        <v>22164</v>
      </c>
      <c r="N10113" s="289" t="s">
        <v>619</v>
      </c>
      <c r="O10113" s="289" t="s">
        <v>3332</v>
      </c>
      <c r="P10113" s="289">
        <f>VLOOKUP(CAT_Details[[#This Row],[Delivery Bp Customer Code]],Table6[],2,0)</f>
        <v>3402</v>
      </c>
    </row>
    <row r="10114" spans="1:16" x14ac:dyDescent="0.25">
      <c r="A10114" s="289" t="s">
        <v>3329</v>
      </c>
      <c r="B10114">
        <v>4</v>
      </c>
      <c r="C10114">
        <v>852</v>
      </c>
      <c r="D10114">
        <v>1.6</v>
      </c>
      <c r="E10114" s="289" t="s">
        <v>22454</v>
      </c>
      <c r="F10114">
        <v>5016718211</v>
      </c>
      <c r="G10114" s="276">
        <v>45861</v>
      </c>
      <c r="H10114">
        <v>20250703755297</v>
      </c>
      <c r="I10114">
        <v>3.84</v>
      </c>
      <c r="J10114" s="289" t="s">
        <v>280</v>
      </c>
      <c r="K10114" s="289" t="s">
        <v>22456</v>
      </c>
      <c r="L10114" s="289" t="s">
        <v>275</v>
      </c>
      <c r="M10114" s="289" t="s">
        <v>22164</v>
      </c>
      <c r="N10114" s="289" t="s">
        <v>619</v>
      </c>
      <c r="O10114" s="289" t="s">
        <v>3332</v>
      </c>
      <c r="P10114" s="289">
        <f>VLOOKUP(CAT_Details[[#This Row],[Delivery Bp Customer Code]],Table6[],2,0)</f>
        <v>3402</v>
      </c>
    </row>
    <row r="10115" spans="1:16" x14ac:dyDescent="0.25">
      <c r="A10115" s="289" t="s">
        <v>3329</v>
      </c>
      <c r="B10115">
        <v>5</v>
      </c>
      <c r="C10115">
        <v>400</v>
      </c>
      <c r="D10115">
        <v>2</v>
      </c>
      <c r="E10115" s="289" t="s">
        <v>22457</v>
      </c>
      <c r="F10115">
        <v>5016732286</v>
      </c>
      <c r="G10115" s="276">
        <v>45861</v>
      </c>
      <c r="H10115">
        <v>20250714761941</v>
      </c>
      <c r="I10115">
        <v>4.8</v>
      </c>
      <c r="J10115" s="289" t="s">
        <v>324</v>
      </c>
      <c r="K10115" s="289" t="s">
        <v>22458</v>
      </c>
      <c r="L10115" s="289" t="s">
        <v>275</v>
      </c>
      <c r="M10115" s="289" t="s">
        <v>22194</v>
      </c>
      <c r="N10115" s="289" t="s">
        <v>5660</v>
      </c>
      <c r="O10115" s="289" t="s">
        <v>3332</v>
      </c>
      <c r="P10115" s="289">
        <f>VLOOKUP(CAT_Details[[#This Row],[Delivery Bp Customer Code]],Table6[],2,0)</f>
        <v>3402</v>
      </c>
    </row>
    <row r="10116" spans="1:16" x14ac:dyDescent="0.25">
      <c r="A10116" s="289" t="s">
        <v>3329</v>
      </c>
      <c r="B10116">
        <v>5</v>
      </c>
      <c r="C10116">
        <v>2500</v>
      </c>
      <c r="D10116">
        <v>2</v>
      </c>
      <c r="E10116" s="289" t="s">
        <v>22459</v>
      </c>
      <c r="F10116">
        <v>5016732330</v>
      </c>
      <c r="G10116" s="276">
        <v>45861</v>
      </c>
      <c r="H10116">
        <v>20250715763371</v>
      </c>
      <c r="I10116">
        <v>2.88</v>
      </c>
      <c r="J10116" s="289" t="s">
        <v>350</v>
      </c>
      <c r="K10116" s="289" t="s">
        <v>22460</v>
      </c>
      <c r="L10116" s="289" t="s">
        <v>275</v>
      </c>
      <c r="M10116" s="289"/>
      <c r="N10116" s="289" t="s">
        <v>3804</v>
      </c>
      <c r="O10116" s="289" t="s">
        <v>3332</v>
      </c>
      <c r="P10116" s="289">
        <f>VLOOKUP(CAT_Details[[#This Row],[Delivery Bp Customer Code]],Table6[],2,0)</f>
        <v>3402</v>
      </c>
    </row>
    <row r="10117" spans="1:16" x14ac:dyDescent="0.25">
      <c r="A10117" s="289" t="s">
        <v>3329</v>
      </c>
      <c r="B10117">
        <v>5</v>
      </c>
      <c r="C10117">
        <v>1035</v>
      </c>
      <c r="D10117">
        <v>2</v>
      </c>
      <c r="E10117" s="289" t="s">
        <v>22461</v>
      </c>
      <c r="F10117">
        <v>5016732362</v>
      </c>
      <c r="G10117" s="276">
        <v>45861</v>
      </c>
      <c r="H10117">
        <v>20250703755311</v>
      </c>
      <c r="I10117">
        <v>4.8</v>
      </c>
      <c r="J10117" s="289" t="s">
        <v>280</v>
      </c>
      <c r="K10117" s="289" t="s">
        <v>22462</v>
      </c>
      <c r="L10117" s="289" t="s">
        <v>275</v>
      </c>
      <c r="M10117" s="289" t="s">
        <v>22355</v>
      </c>
      <c r="N10117" s="289" t="s">
        <v>619</v>
      </c>
      <c r="O10117" s="289" t="s">
        <v>3332</v>
      </c>
      <c r="P10117" s="289">
        <f>VLOOKUP(CAT_Details[[#This Row],[Delivery Bp Customer Code]],Table6[],2,0)</f>
        <v>3402</v>
      </c>
    </row>
    <row r="10118" spans="1:16" x14ac:dyDescent="0.25">
      <c r="A10118" s="289" t="s">
        <v>3329</v>
      </c>
      <c r="B10118">
        <v>1</v>
      </c>
      <c r="C10118">
        <v>145</v>
      </c>
      <c r="D10118">
        <v>0.4</v>
      </c>
      <c r="E10118" s="289" t="s">
        <v>22461</v>
      </c>
      <c r="F10118">
        <v>5016732363</v>
      </c>
      <c r="G10118" s="276">
        <v>45861</v>
      </c>
      <c r="H10118">
        <v>20250703755303</v>
      </c>
      <c r="I10118">
        <v>0.67200000000000004</v>
      </c>
      <c r="J10118" s="289" t="s">
        <v>280</v>
      </c>
      <c r="K10118" s="289" t="s">
        <v>22463</v>
      </c>
      <c r="L10118" s="289" t="s">
        <v>275</v>
      </c>
      <c r="M10118" s="289" t="s">
        <v>22355</v>
      </c>
      <c r="N10118" s="289" t="s">
        <v>619</v>
      </c>
      <c r="O10118" s="289" t="s">
        <v>3332</v>
      </c>
      <c r="P10118" s="289">
        <f>VLOOKUP(CAT_Details[[#This Row],[Delivery Bp Customer Code]],Table6[],2,0)</f>
        <v>3402</v>
      </c>
    </row>
    <row r="10119" spans="1:16" x14ac:dyDescent="0.25">
      <c r="A10119" s="289" t="s">
        <v>3329</v>
      </c>
      <c r="B10119">
        <v>3</v>
      </c>
      <c r="C10119">
        <v>489</v>
      </c>
      <c r="D10119">
        <v>1.2</v>
      </c>
      <c r="E10119" s="289" t="s">
        <v>22464</v>
      </c>
      <c r="F10119">
        <v>5016732381</v>
      </c>
      <c r="G10119" s="276">
        <v>45861</v>
      </c>
      <c r="H10119">
        <v>20250715763331</v>
      </c>
      <c r="I10119">
        <v>1.8720000000000001</v>
      </c>
      <c r="J10119" s="289" t="s">
        <v>350</v>
      </c>
      <c r="K10119" s="289" t="s">
        <v>22465</v>
      </c>
      <c r="L10119" s="289" t="s">
        <v>275</v>
      </c>
      <c r="M10119" s="289" t="s">
        <v>22217</v>
      </c>
      <c r="N10119" s="289" t="s">
        <v>4975</v>
      </c>
      <c r="O10119" s="289" t="s">
        <v>3332</v>
      </c>
      <c r="P10119" s="289">
        <f>VLOOKUP(CAT_Details[[#This Row],[Delivery Bp Customer Code]],Table6[],2,0)</f>
        <v>3402</v>
      </c>
    </row>
    <row r="10120" spans="1:16" x14ac:dyDescent="0.25">
      <c r="A10120" s="289" t="s">
        <v>3329</v>
      </c>
      <c r="B10120">
        <v>48</v>
      </c>
      <c r="C10120">
        <v>1892</v>
      </c>
      <c r="D10120">
        <v>13.6</v>
      </c>
      <c r="E10120" s="289" t="s">
        <v>22466</v>
      </c>
      <c r="F10120">
        <v>5016732382</v>
      </c>
      <c r="G10120" s="276">
        <v>45861</v>
      </c>
      <c r="H10120">
        <v>20250714762766</v>
      </c>
      <c r="I10120">
        <v>57.6</v>
      </c>
      <c r="J10120" s="289" t="s">
        <v>324</v>
      </c>
      <c r="K10120" s="289" t="s">
        <v>22467</v>
      </c>
      <c r="L10120" s="289" t="s">
        <v>275</v>
      </c>
      <c r="M10120" s="289" t="s">
        <v>22468</v>
      </c>
      <c r="N10120" s="289" t="s">
        <v>4100</v>
      </c>
      <c r="O10120" s="289" t="s">
        <v>3332</v>
      </c>
      <c r="P10120" s="289">
        <f>VLOOKUP(CAT_Details[[#This Row],[Delivery Bp Customer Code]],Table6[],2,0)</f>
        <v>3402</v>
      </c>
    </row>
    <row r="10121" spans="1:16" x14ac:dyDescent="0.25">
      <c r="A10121" s="289" t="s">
        <v>3329</v>
      </c>
      <c r="B10121">
        <v>25</v>
      </c>
      <c r="C10121">
        <v>1075</v>
      </c>
      <c r="D10121">
        <v>13.6</v>
      </c>
      <c r="E10121" s="289" t="s">
        <v>22469</v>
      </c>
      <c r="F10121">
        <v>5016732557</v>
      </c>
      <c r="G10121" s="276">
        <v>45861</v>
      </c>
      <c r="H10121">
        <v>20250714762770</v>
      </c>
      <c r="I10121">
        <v>44.55</v>
      </c>
      <c r="J10121" s="289" t="s">
        <v>324</v>
      </c>
      <c r="K10121" s="289" t="s">
        <v>22470</v>
      </c>
      <c r="L10121" s="289" t="s">
        <v>275</v>
      </c>
      <c r="M10121" s="289"/>
      <c r="N10121" s="289" t="s">
        <v>4100</v>
      </c>
      <c r="O10121" s="289" t="s">
        <v>3332</v>
      </c>
      <c r="P10121" s="289">
        <f>VLOOKUP(CAT_Details[[#This Row],[Delivery Bp Customer Code]],Table6[],2,0)</f>
        <v>3402</v>
      </c>
    </row>
    <row r="10122" spans="1:16" x14ac:dyDescent="0.25">
      <c r="A10122" s="289" t="s">
        <v>3329</v>
      </c>
      <c r="B10122">
        <v>30</v>
      </c>
      <c r="C10122">
        <v>43</v>
      </c>
      <c r="D10122">
        <v>24.75</v>
      </c>
      <c r="E10122" s="289" t="s">
        <v>22471</v>
      </c>
      <c r="F10122">
        <v>5016742810</v>
      </c>
      <c r="G10122" s="276">
        <v>45861</v>
      </c>
      <c r="H10122">
        <v>20250717765580</v>
      </c>
      <c r="I10122">
        <v>53.46</v>
      </c>
      <c r="J10122" s="289" t="s">
        <v>324</v>
      </c>
      <c r="K10122" s="289" t="s">
        <v>22472</v>
      </c>
      <c r="L10122" s="289" t="s">
        <v>275</v>
      </c>
      <c r="M10122" s="289" t="s">
        <v>22473</v>
      </c>
      <c r="N10122" s="289" t="s">
        <v>4100</v>
      </c>
      <c r="O10122" s="289" t="s">
        <v>3332</v>
      </c>
      <c r="P10122" s="289">
        <f>VLOOKUP(CAT_Details[[#This Row],[Delivery Bp Customer Code]],Table6[],2,0)</f>
        <v>3402</v>
      </c>
    </row>
    <row r="10123" spans="1:16" x14ac:dyDescent="0.25">
      <c r="A10123" s="289" t="s">
        <v>3329</v>
      </c>
      <c r="B10123">
        <v>5</v>
      </c>
      <c r="C10123">
        <v>2615</v>
      </c>
      <c r="D10123">
        <v>1</v>
      </c>
      <c r="E10123" s="289" t="s">
        <v>22474</v>
      </c>
      <c r="F10123">
        <v>5016746951</v>
      </c>
      <c r="G10123" s="276">
        <v>45861</v>
      </c>
      <c r="H10123">
        <v>20250716764100</v>
      </c>
      <c r="I10123">
        <v>2.88</v>
      </c>
      <c r="J10123" s="289" t="s">
        <v>324</v>
      </c>
      <c r="K10123" s="289" t="s">
        <v>22475</v>
      </c>
      <c r="L10123" s="289" t="s">
        <v>275</v>
      </c>
      <c r="M10123" s="289" t="s">
        <v>22351</v>
      </c>
      <c r="N10123" s="289" t="s">
        <v>5856</v>
      </c>
      <c r="O10123" s="289" t="s">
        <v>3332</v>
      </c>
      <c r="P10123" s="289">
        <f>VLOOKUP(CAT_Details[[#This Row],[Delivery Bp Customer Code]],Table6[],2,0)</f>
        <v>3402</v>
      </c>
    </row>
    <row r="10124" spans="1:16" x14ac:dyDescent="0.25">
      <c r="A10124" s="289" t="s">
        <v>14512</v>
      </c>
      <c r="B10124">
        <v>13</v>
      </c>
      <c r="C10124">
        <v>9005</v>
      </c>
      <c r="D10124">
        <v>13.2</v>
      </c>
      <c r="E10124" s="289" t="s">
        <v>22476</v>
      </c>
      <c r="F10124">
        <v>5016758855</v>
      </c>
      <c r="G10124" s="276">
        <v>45861</v>
      </c>
      <c r="I10124">
        <v>12.311999999999999</v>
      </c>
      <c r="J10124" s="289" t="s">
        <v>350</v>
      </c>
      <c r="K10124" s="289" t="s">
        <v>22477</v>
      </c>
      <c r="L10124" s="289" t="s">
        <v>273</v>
      </c>
      <c r="M10124" s="289" t="s">
        <v>22478</v>
      </c>
      <c r="N10124" s="289" t="s">
        <v>3804</v>
      </c>
      <c r="O10124" s="289" t="s">
        <v>14517</v>
      </c>
      <c r="P10124" s="289" t="str">
        <f>VLOOKUP(CAT_Details[[#This Row],[Delivery Bp Customer Code]],Table6[],2,0)</f>
        <v>No Loc</v>
      </c>
    </row>
    <row r="10125" spans="1:16" x14ac:dyDescent="0.25">
      <c r="A10125" s="289" t="s">
        <v>76</v>
      </c>
      <c r="B10125">
        <v>1</v>
      </c>
      <c r="C10125">
        <v>245</v>
      </c>
      <c r="D10125">
        <v>0.4</v>
      </c>
      <c r="E10125" s="289" t="s">
        <v>22411</v>
      </c>
      <c r="F10125">
        <v>5016676287</v>
      </c>
      <c r="G10125" s="276">
        <v>45861</v>
      </c>
      <c r="H10125">
        <v>20250708758050</v>
      </c>
      <c r="I10125">
        <v>0.48</v>
      </c>
      <c r="J10125" s="289" t="s">
        <v>764</v>
      </c>
      <c r="K10125" s="289" t="s">
        <v>22479</v>
      </c>
      <c r="L10125" s="289" t="s">
        <v>275</v>
      </c>
      <c r="M10125" s="289" t="s">
        <v>22055</v>
      </c>
      <c r="N10125" s="289" t="s">
        <v>766</v>
      </c>
      <c r="O10125" s="289" t="s">
        <v>16049</v>
      </c>
      <c r="P10125" s="289" t="str">
        <f>VLOOKUP(CAT_Details[[#This Row],[Delivery Bp Customer Code]],Table6[],2,0)</f>
        <v>MZ02</v>
      </c>
    </row>
    <row r="10126" spans="1:16" x14ac:dyDescent="0.25">
      <c r="A10126" s="289" t="s">
        <v>76</v>
      </c>
      <c r="B10126">
        <v>13</v>
      </c>
      <c r="C10126">
        <v>1321</v>
      </c>
      <c r="D10126">
        <v>2.6</v>
      </c>
      <c r="E10126" s="289" t="s">
        <v>22480</v>
      </c>
      <c r="F10126">
        <v>5016690099</v>
      </c>
      <c r="G10126" s="276">
        <v>45861</v>
      </c>
      <c r="H10126">
        <v>20250709759255</v>
      </c>
      <c r="I10126">
        <v>3.7440000000000002</v>
      </c>
      <c r="J10126" s="289" t="s">
        <v>401</v>
      </c>
      <c r="K10126" s="289" t="s">
        <v>22481</v>
      </c>
      <c r="L10126" s="289" t="s">
        <v>275</v>
      </c>
      <c r="M10126" s="289" t="s">
        <v>22287</v>
      </c>
      <c r="N10126" s="289" t="s">
        <v>1028</v>
      </c>
      <c r="O10126" s="289" t="s">
        <v>16049</v>
      </c>
      <c r="P10126" s="289" t="str">
        <f>VLOOKUP(CAT_Details[[#This Row],[Delivery Bp Customer Code]],Table6[],2,0)</f>
        <v>MZ02</v>
      </c>
    </row>
    <row r="10127" spans="1:16" x14ac:dyDescent="0.25">
      <c r="A10127" s="289" t="s">
        <v>76</v>
      </c>
      <c r="B10127">
        <v>1</v>
      </c>
      <c r="C10127">
        <v>70</v>
      </c>
      <c r="D10127">
        <v>0.4</v>
      </c>
      <c r="E10127" s="289" t="s">
        <v>22482</v>
      </c>
      <c r="F10127">
        <v>5016704560</v>
      </c>
      <c r="G10127" s="276">
        <v>45861</v>
      </c>
      <c r="H10127">
        <v>20250707757256</v>
      </c>
      <c r="I10127">
        <v>0.96</v>
      </c>
      <c r="J10127" s="289" t="s">
        <v>345</v>
      </c>
      <c r="K10127" s="289" t="s">
        <v>22483</v>
      </c>
      <c r="L10127" s="289" t="s">
        <v>275</v>
      </c>
      <c r="M10127" s="289" t="s">
        <v>22484</v>
      </c>
      <c r="N10127" s="289" t="s">
        <v>512</v>
      </c>
      <c r="O10127" s="289" t="s">
        <v>16049</v>
      </c>
      <c r="P10127" s="289" t="str">
        <f>VLOOKUP(CAT_Details[[#This Row],[Delivery Bp Customer Code]],Table6[],2,0)</f>
        <v>MZ02</v>
      </c>
    </row>
    <row r="10128" spans="1:16" x14ac:dyDescent="0.25">
      <c r="A10128" s="289" t="s">
        <v>76</v>
      </c>
      <c r="B10128">
        <v>1</v>
      </c>
      <c r="C10128">
        <v>401.8</v>
      </c>
      <c r="D10128">
        <v>0.4</v>
      </c>
      <c r="E10128" s="289" t="s">
        <v>22485</v>
      </c>
      <c r="F10128">
        <v>5016717234</v>
      </c>
      <c r="G10128" s="276">
        <v>45861</v>
      </c>
      <c r="H10128">
        <v>20250714762245</v>
      </c>
      <c r="I10128">
        <v>0.96</v>
      </c>
      <c r="J10128" s="289" t="s">
        <v>350</v>
      </c>
      <c r="K10128" s="289" t="s">
        <v>22486</v>
      </c>
      <c r="L10128" s="289" t="s">
        <v>275</v>
      </c>
      <c r="M10128" s="289" t="s">
        <v>22104</v>
      </c>
      <c r="N10128" s="289" t="s">
        <v>602</v>
      </c>
      <c r="O10128" s="289" t="s">
        <v>16049</v>
      </c>
      <c r="P10128" s="289" t="str">
        <f>VLOOKUP(CAT_Details[[#This Row],[Delivery Bp Customer Code]],Table6[],2,0)</f>
        <v>MZ02</v>
      </c>
    </row>
    <row r="10129" spans="1:16" x14ac:dyDescent="0.25">
      <c r="A10129" s="289" t="s">
        <v>76</v>
      </c>
      <c r="B10129">
        <v>3</v>
      </c>
      <c r="C10129">
        <v>587</v>
      </c>
      <c r="D10129">
        <v>1.2</v>
      </c>
      <c r="E10129" s="289" t="s">
        <v>22485</v>
      </c>
      <c r="F10129">
        <v>5016717235</v>
      </c>
      <c r="G10129" s="276">
        <v>45861</v>
      </c>
      <c r="H10129">
        <v>20250714762248</v>
      </c>
      <c r="I10129">
        <v>2.88</v>
      </c>
      <c r="J10129" s="289" t="s">
        <v>350</v>
      </c>
      <c r="K10129" s="289" t="s">
        <v>22487</v>
      </c>
      <c r="L10129" s="289" t="s">
        <v>275</v>
      </c>
      <c r="M10129" s="289" t="s">
        <v>22104</v>
      </c>
      <c r="N10129" s="289" t="s">
        <v>602</v>
      </c>
      <c r="O10129" s="289" t="s">
        <v>16049</v>
      </c>
      <c r="P10129" s="289" t="str">
        <f>VLOOKUP(CAT_Details[[#This Row],[Delivery Bp Customer Code]],Table6[],2,0)</f>
        <v>MZ02</v>
      </c>
    </row>
    <row r="10130" spans="1:16" x14ac:dyDescent="0.25">
      <c r="A10130" s="289" t="s">
        <v>76</v>
      </c>
      <c r="B10130">
        <v>9</v>
      </c>
      <c r="C10130">
        <v>1318</v>
      </c>
      <c r="D10130">
        <v>3.6</v>
      </c>
      <c r="E10130" s="289" t="s">
        <v>22488</v>
      </c>
      <c r="F10130">
        <v>5016717527</v>
      </c>
      <c r="G10130" s="276">
        <v>45861</v>
      </c>
      <c r="H10130">
        <v>20250714762768</v>
      </c>
      <c r="I10130">
        <v>5.6760000000000002</v>
      </c>
      <c r="J10130" s="289" t="s">
        <v>324</v>
      </c>
      <c r="K10130" s="289" t="s">
        <v>22489</v>
      </c>
      <c r="L10130" s="289" t="s">
        <v>275</v>
      </c>
      <c r="M10130" s="289" t="s">
        <v>22473</v>
      </c>
      <c r="N10130" s="289" t="s">
        <v>1160</v>
      </c>
      <c r="O10130" s="289" t="s">
        <v>16049</v>
      </c>
      <c r="P10130" s="289" t="str">
        <f>VLOOKUP(CAT_Details[[#This Row],[Delivery Bp Customer Code]],Table6[],2,0)</f>
        <v>MZ02</v>
      </c>
    </row>
    <row r="10131" spans="1:16" x14ac:dyDescent="0.25">
      <c r="A10131" s="289" t="s">
        <v>76</v>
      </c>
      <c r="B10131">
        <v>1</v>
      </c>
      <c r="C10131">
        <v>5</v>
      </c>
      <c r="D10131">
        <v>0.05</v>
      </c>
      <c r="E10131" s="289" t="s">
        <v>22490</v>
      </c>
      <c r="F10131">
        <v>5016732393</v>
      </c>
      <c r="G10131" s="276">
        <v>45861</v>
      </c>
      <c r="H10131">
        <v>20250715763559</v>
      </c>
      <c r="I10131">
        <v>2.1000000000000001E-2</v>
      </c>
      <c r="J10131" s="289" t="s">
        <v>350</v>
      </c>
      <c r="K10131" s="289" t="s">
        <v>22491</v>
      </c>
      <c r="L10131" s="289" t="s">
        <v>275</v>
      </c>
      <c r="M10131" s="289" t="s">
        <v>22217</v>
      </c>
      <c r="N10131" s="289" t="s">
        <v>378</v>
      </c>
      <c r="O10131" s="289" t="s">
        <v>16049</v>
      </c>
      <c r="P10131" s="289" t="str">
        <f>VLOOKUP(CAT_Details[[#This Row],[Delivery Bp Customer Code]],Table6[],2,0)</f>
        <v>MZ02</v>
      </c>
    </row>
    <row r="10132" spans="1:16" x14ac:dyDescent="0.25">
      <c r="A10132" s="289" t="s">
        <v>76</v>
      </c>
      <c r="B10132">
        <v>6</v>
      </c>
      <c r="C10132">
        <v>108</v>
      </c>
      <c r="D10132">
        <v>0.24</v>
      </c>
      <c r="E10132" s="289" t="s">
        <v>22390</v>
      </c>
      <c r="F10132">
        <v>5016732438</v>
      </c>
      <c r="G10132" s="276">
        <v>45861</v>
      </c>
      <c r="H10132">
        <v>20250715763177</v>
      </c>
      <c r="I10132">
        <v>0.15</v>
      </c>
      <c r="J10132" s="289" t="s">
        <v>294</v>
      </c>
      <c r="K10132" s="289" t="s">
        <v>22492</v>
      </c>
      <c r="L10132" s="289" t="s">
        <v>275</v>
      </c>
      <c r="M10132" s="289" t="s">
        <v>21674</v>
      </c>
      <c r="N10132" s="289" t="s">
        <v>1413</v>
      </c>
      <c r="O10132" s="289" t="s">
        <v>16049</v>
      </c>
      <c r="P10132" s="289" t="str">
        <f>VLOOKUP(CAT_Details[[#This Row],[Delivery Bp Customer Code]],Table6[],2,0)</f>
        <v>MZ02</v>
      </c>
    </row>
    <row r="10133" spans="1:16" x14ac:dyDescent="0.25">
      <c r="A10133" s="289" t="s">
        <v>76</v>
      </c>
      <c r="B10133">
        <v>6</v>
      </c>
      <c r="C10133">
        <v>1878</v>
      </c>
      <c r="D10133">
        <v>2.84</v>
      </c>
      <c r="E10133" s="289" t="s">
        <v>22493</v>
      </c>
      <c r="F10133">
        <v>5016732635</v>
      </c>
      <c r="G10133" s="276">
        <v>45861</v>
      </c>
      <c r="H10133">
        <v>20250715763188</v>
      </c>
      <c r="I10133">
        <v>4.76</v>
      </c>
      <c r="J10133" s="289" t="s">
        <v>280</v>
      </c>
      <c r="K10133" s="289" t="s">
        <v>22494</v>
      </c>
      <c r="L10133" s="289" t="s">
        <v>275</v>
      </c>
      <c r="M10133" s="289" t="s">
        <v>22495</v>
      </c>
      <c r="N10133" s="289" t="s">
        <v>3770</v>
      </c>
      <c r="O10133" s="289" t="s">
        <v>16049</v>
      </c>
      <c r="P10133" s="289" t="str">
        <f>VLOOKUP(CAT_Details[[#This Row],[Delivery Bp Customer Code]],Table6[],2,0)</f>
        <v>MZ02</v>
      </c>
    </row>
    <row r="10134" spans="1:16" x14ac:dyDescent="0.25">
      <c r="A10134" s="289" t="s">
        <v>76</v>
      </c>
      <c r="B10134">
        <v>1</v>
      </c>
      <c r="C10134">
        <v>280</v>
      </c>
      <c r="D10134">
        <v>0.4</v>
      </c>
      <c r="E10134" s="289" t="s">
        <v>22496</v>
      </c>
      <c r="F10134">
        <v>5016746848</v>
      </c>
      <c r="G10134" s="276">
        <v>45861</v>
      </c>
      <c r="H10134">
        <v>20250716764467</v>
      </c>
      <c r="I10134">
        <v>0.57599999999999996</v>
      </c>
      <c r="J10134" s="289" t="s">
        <v>273</v>
      </c>
      <c r="K10134" s="289" t="s">
        <v>22497</v>
      </c>
      <c r="L10134" s="289" t="s">
        <v>275</v>
      </c>
      <c r="M10134" s="289" t="s">
        <v>22362</v>
      </c>
      <c r="N10134" s="289" t="s">
        <v>653</v>
      </c>
      <c r="O10134" s="289" t="s">
        <v>16049</v>
      </c>
      <c r="P10134" s="289" t="str">
        <f>VLOOKUP(CAT_Details[[#This Row],[Delivery Bp Customer Code]],Table6[],2,0)</f>
        <v>MZ02</v>
      </c>
    </row>
    <row r="10135" spans="1:16" x14ac:dyDescent="0.25">
      <c r="A10135" s="289" t="s">
        <v>76</v>
      </c>
      <c r="B10135">
        <v>2</v>
      </c>
      <c r="C10135">
        <v>36</v>
      </c>
      <c r="D10135">
        <v>0.39</v>
      </c>
      <c r="E10135" s="289" t="s">
        <v>22498</v>
      </c>
      <c r="F10135">
        <v>5016746932</v>
      </c>
      <c r="G10135" s="276">
        <v>45861</v>
      </c>
      <c r="H10135">
        <v>20250716764104</v>
      </c>
      <c r="I10135">
        <v>0.32600000000000001</v>
      </c>
      <c r="J10135" s="289" t="s">
        <v>350</v>
      </c>
      <c r="K10135" s="289" t="s">
        <v>22499</v>
      </c>
      <c r="L10135" s="289" t="s">
        <v>275</v>
      </c>
      <c r="M10135" s="289" t="s">
        <v>22500</v>
      </c>
      <c r="N10135" s="289" t="s">
        <v>1279</v>
      </c>
      <c r="O10135" s="289" t="s">
        <v>16049</v>
      </c>
      <c r="P10135" s="289" t="str">
        <f>VLOOKUP(CAT_Details[[#This Row],[Delivery Bp Customer Code]],Table6[],2,0)</f>
        <v>MZ02</v>
      </c>
    </row>
    <row r="10136" spans="1:16" x14ac:dyDescent="0.25">
      <c r="A10136" s="289" t="s">
        <v>74</v>
      </c>
      <c r="B10136">
        <v>3</v>
      </c>
      <c r="C10136">
        <v>540</v>
      </c>
      <c r="D10136">
        <v>1.2</v>
      </c>
      <c r="E10136" s="289" t="s">
        <v>22501</v>
      </c>
      <c r="F10136">
        <v>5016704859</v>
      </c>
      <c r="G10136" s="276">
        <v>45861</v>
      </c>
      <c r="H10136">
        <v>20250711761358</v>
      </c>
      <c r="I10136">
        <v>2.3039999999999998</v>
      </c>
      <c r="J10136" s="289" t="s">
        <v>287</v>
      </c>
      <c r="K10136" s="289" t="s">
        <v>22502</v>
      </c>
      <c r="L10136" s="289" t="s">
        <v>275</v>
      </c>
      <c r="M10136" s="289" t="s">
        <v>22503</v>
      </c>
      <c r="N10136" s="289" t="s">
        <v>814</v>
      </c>
      <c r="O10136" s="289" t="s">
        <v>22109</v>
      </c>
      <c r="P10136" s="289" t="str">
        <f>VLOOKUP(CAT_Details[[#This Row],[Delivery Bp Customer Code]],Table6[],2,0)</f>
        <v>DX01-L5</v>
      </c>
    </row>
    <row r="10137" spans="1:16" x14ac:dyDescent="0.25">
      <c r="A10137" s="289" t="s">
        <v>74</v>
      </c>
      <c r="B10137">
        <v>8</v>
      </c>
      <c r="C10137">
        <v>1392</v>
      </c>
      <c r="D10137">
        <v>3.2</v>
      </c>
      <c r="E10137" s="289" t="s">
        <v>22501</v>
      </c>
      <c r="F10137">
        <v>5016704860</v>
      </c>
      <c r="G10137" s="276">
        <v>45861</v>
      </c>
      <c r="H10137">
        <v>20250711761343</v>
      </c>
      <c r="I10137">
        <v>6.23</v>
      </c>
      <c r="J10137" s="289" t="s">
        <v>287</v>
      </c>
      <c r="K10137" s="289" t="s">
        <v>22504</v>
      </c>
      <c r="L10137" s="289" t="s">
        <v>275</v>
      </c>
      <c r="M10137" s="289" t="s">
        <v>22503</v>
      </c>
      <c r="N10137" s="289" t="s">
        <v>814</v>
      </c>
      <c r="O10137" s="289" t="s">
        <v>22109</v>
      </c>
      <c r="P10137" s="289" t="str">
        <f>VLOOKUP(CAT_Details[[#This Row],[Delivery Bp Customer Code]],Table6[],2,0)</f>
        <v>DX01-L5</v>
      </c>
    </row>
    <row r="10138" spans="1:16" x14ac:dyDescent="0.25">
      <c r="A10138" s="289" t="s">
        <v>74</v>
      </c>
      <c r="B10138">
        <v>43</v>
      </c>
      <c r="C10138">
        <v>2795</v>
      </c>
      <c r="D10138">
        <v>8.6</v>
      </c>
      <c r="E10138" s="289" t="s">
        <v>22505</v>
      </c>
      <c r="F10138">
        <v>5016704898</v>
      </c>
      <c r="G10138" s="276">
        <v>45861</v>
      </c>
      <c r="H10138">
        <v>20250714762131</v>
      </c>
      <c r="I10138">
        <v>8.2560000000000002</v>
      </c>
      <c r="J10138" s="289" t="s">
        <v>324</v>
      </c>
      <c r="K10138" s="289" t="s">
        <v>22506</v>
      </c>
      <c r="L10138" s="289" t="s">
        <v>275</v>
      </c>
      <c r="M10138" s="289" t="s">
        <v>21721</v>
      </c>
      <c r="N10138" s="289" t="s">
        <v>16153</v>
      </c>
      <c r="O10138" s="289" t="s">
        <v>22109</v>
      </c>
      <c r="P10138" s="289" t="str">
        <f>VLOOKUP(CAT_Details[[#This Row],[Delivery Bp Customer Code]],Table6[],2,0)</f>
        <v>DX01-L5</v>
      </c>
    </row>
    <row r="10139" spans="1:16" x14ac:dyDescent="0.25">
      <c r="A10139" s="289" t="s">
        <v>74</v>
      </c>
      <c r="B10139">
        <v>15</v>
      </c>
      <c r="C10139">
        <v>3225</v>
      </c>
      <c r="D10139">
        <v>6</v>
      </c>
      <c r="E10139" s="289" t="s">
        <v>22507</v>
      </c>
      <c r="F10139">
        <v>5016704907</v>
      </c>
      <c r="G10139" s="276">
        <v>45861</v>
      </c>
      <c r="H10139">
        <v>20250714762129</v>
      </c>
      <c r="I10139">
        <v>5.76</v>
      </c>
      <c r="J10139" s="289" t="s">
        <v>324</v>
      </c>
      <c r="K10139" s="289" t="s">
        <v>22508</v>
      </c>
      <c r="L10139" s="289" t="s">
        <v>275</v>
      </c>
      <c r="M10139" s="289" t="s">
        <v>22509</v>
      </c>
      <c r="N10139" s="289" t="s">
        <v>16153</v>
      </c>
      <c r="O10139" s="289" t="s">
        <v>22109</v>
      </c>
      <c r="P10139" s="289" t="str">
        <f>VLOOKUP(CAT_Details[[#This Row],[Delivery Bp Customer Code]],Table6[],2,0)</f>
        <v>DX01-L5</v>
      </c>
    </row>
    <row r="10140" spans="1:16" x14ac:dyDescent="0.25">
      <c r="A10140" s="289" t="s">
        <v>74</v>
      </c>
      <c r="B10140">
        <v>25</v>
      </c>
      <c r="C10140">
        <v>7000</v>
      </c>
      <c r="D10140">
        <v>5.76</v>
      </c>
      <c r="E10140" s="289" t="s">
        <v>22510</v>
      </c>
      <c r="F10140">
        <v>5016704953</v>
      </c>
      <c r="G10140" s="276">
        <v>45861</v>
      </c>
      <c r="H10140">
        <v>20250710760130</v>
      </c>
      <c r="I10140">
        <v>9.6690000000000005</v>
      </c>
      <c r="J10140" s="289" t="s">
        <v>294</v>
      </c>
      <c r="K10140" s="289" t="s">
        <v>22511</v>
      </c>
      <c r="L10140" s="289" t="s">
        <v>275</v>
      </c>
      <c r="M10140" s="289" t="s">
        <v>22512</v>
      </c>
      <c r="N10140" s="289" t="s">
        <v>394</v>
      </c>
      <c r="O10140" s="289" t="s">
        <v>22256</v>
      </c>
      <c r="P10140" s="289" t="str">
        <f>VLOOKUP(CAT_Details[[#This Row],[Delivery Bp Customer Code]],Table6[],2,0)</f>
        <v>DX01-L5</v>
      </c>
    </row>
    <row r="10141" spans="1:16" x14ac:dyDescent="0.25">
      <c r="A10141" s="289" t="s">
        <v>74</v>
      </c>
      <c r="B10141">
        <v>4</v>
      </c>
      <c r="C10141">
        <v>260</v>
      </c>
      <c r="D10141">
        <v>1.6</v>
      </c>
      <c r="E10141" s="289" t="s">
        <v>22513</v>
      </c>
      <c r="F10141">
        <v>5016704965</v>
      </c>
      <c r="G10141" s="276">
        <v>45861</v>
      </c>
      <c r="H10141">
        <v>20250707757411</v>
      </c>
      <c r="I10141">
        <v>3.84</v>
      </c>
      <c r="J10141" s="289" t="s">
        <v>324</v>
      </c>
      <c r="K10141" s="289" t="s">
        <v>22514</v>
      </c>
      <c r="L10141" s="289" t="s">
        <v>275</v>
      </c>
      <c r="M10141" s="289" t="s">
        <v>22194</v>
      </c>
      <c r="N10141" s="289" t="s">
        <v>375</v>
      </c>
      <c r="O10141" s="289" t="s">
        <v>22109</v>
      </c>
      <c r="P10141" s="289" t="str">
        <f>VLOOKUP(CAT_Details[[#This Row],[Delivery Bp Customer Code]],Table6[],2,0)</f>
        <v>DX01-L5</v>
      </c>
    </row>
    <row r="10142" spans="1:16" x14ac:dyDescent="0.25">
      <c r="A10142" s="289" t="s">
        <v>74</v>
      </c>
      <c r="B10142">
        <v>8</v>
      </c>
      <c r="C10142">
        <v>10350</v>
      </c>
      <c r="D10142">
        <v>3.2</v>
      </c>
      <c r="E10142" s="289" t="s">
        <v>22515</v>
      </c>
      <c r="F10142">
        <v>5016704985</v>
      </c>
      <c r="G10142" s="276">
        <v>45861</v>
      </c>
      <c r="H10142">
        <v>20250710760552</v>
      </c>
      <c r="I10142">
        <v>4.6079999999999997</v>
      </c>
      <c r="J10142" s="289" t="s">
        <v>324</v>
      </c>
      <c r="K10142" s="289" t="s">
        <v>22516</v>
      </c>
      <c r="L10142" s="289" t="s">
        <v>275</v>
      </c>
      <c r="M10142" s="289" t="s">
        <v>22351</v>
      </c>
      <c r="N10142" s="289" t="s">
        <v>333</v>
      </c>
      <c r="O10142" s="289" t="s">
        <v>22256</v>
      </c>
      <c r="P10142" s="289" t="str">
        <f>VLOOKUP(CAT_Details[[#This Row],[Delivery Bp Customer Code]],Table6[],2,0)</f>
        <v>DX01-L5</v>
      </c>
    </row>
    <row r="10143" spans="1:16" x14ac:dyDescent="0.25">
      <c r="A10143" s="289" t="s">
        <v>74</v>
      </c>
      <c r="B10143">
        <v>1</v>
      </c>
      <c r="C10143">
        <v>186</v>
      </c>
      <c r="D10143">
        <v>0.4</v>
      </c>
      <c r="E10143" s="289" t="s">
        <v>22517</v>
      </c>
      <c r="F10143">
        <v>5016705161</v>
      </c>
      <c r="G10143" s="276">
        <v>45861</v>
      </c>
      <c r="H10143">
        <v>20250711761402</v>
      </c>
      <c r="I10143">
        <v>0.67200000000000004</v>
      </c>
      <c r="J10143" s="289" t="s">
        <v>345</v>
      </c>
      <c r="K10143" s="289" t="s">
        <v>22518</v>
      </c>
      <c r="L10143" s="289" t="s">
        <v>275</v>
      </c>
      <c r="M10143" s="289" t="s">
        <v>22519</v>
      </c>
      <c r="N10143" s="289" t="s">
        <v>348</v>
      </c>
      <c r="O10143" s="289" t="s">
        <v>22256</v>
      </c>
      <c r="P10143" s="289" t="str">
        <f>VLOOKUP(CAT_Details[[#This Row],[Delivery Bp Customer Code]],Table6[],2,0)</f>
        <v>DX01-L5</v>
      </c>
    </row>
    <row r="10144" spans="1:16" x14ac:dyDescent="0.25">
      <c r="A10144" s="289" t="s">
        <v>74</v>
      </c>
      <c r="B10144">
        <v>16</v>
      </c>
      <c r="C10144">
        <v>2416</v>
      </c>
      <c r="D10144">
        <v>4.3600000000000003</v>
      </c>
      <c r="E10144" s="289" t="s">
        <v>22485</v>
      </c>
      <c r="F10144">
        <v>5016717236</v>
      </c>
      <c r="G10144" s="276">
        <v>45861</v>
      </c>
      <c r="H10144">
        <v>20250714762365</v>
      </c>
      <c r="I10144">
        <v>9.6150000000000002</v>
      </c>
      <c r="J10144" s="289" t="s">
        <v>350</v>
      </c>
      <c r="K10144" s="289" t="s">
        <v>22520</v>
      </c>
      <c r="L10144" s="289" t="s">
        <v>275</v>
      </c>
      <c r="M10144" s="289" t="s">
        <v>22104</v>
      </c>
      <c r="N10144" s="289" t="s">
        <v>602</v>
      </c>
      <c r="O10144" s="289" t="s">
        <v>22256</v>
      </c>
      <c r="P10144" s="289" t="str">
        <f>VLOOKUP(CAT_Details[[#This Row],[Delivery Bp Customer Code]],Table6[],2,0)</f>
        <v>DX01-L5</v>
      </c>
    </row>
    <row r="10145" spans="1:16" x14ac:dyDescent="0.25">
      <c r="A10145" s="289" t="s">
        <v>74</v>
      </c>
      <c r="B10145">
        <v>8</v>
      </c>
      <c r="C10145">
        <v>2416</v>
      </c>
      <c r="D10145">
        <v>2.1800000000000002</v>
      </c>
      <c r="E10145" s="289" t="s">
        <v>22485</v>
      </c>
      <c r="F10145">
        <v>5016717237</v>
      </c>
      <c r="G10145" s="276">
        <v>45861</v>
      </c>
      <c r="H10145">
        <v>20250714762371</v>
      </c>
      <c r="I10145">
        <v>4.8079999999999998</v>
      </c>
      <c r="J10145" s="289" t="s">
        <v>350</v>
      </c>
      <c r="K10145" s="289" t="s">
        <v>22521</v>
      </c>
      <c r="L10145" s="289" t="s">
        <v>275</v>
      </c>
      <c r="M10145" s="289" t="s">
        <v>22104</v>
      </c>
      <c r="N10145" s="289" t="s">
        <v>602</v>
      </c>
      <c r="O10145" s="289" t="s">
        <v>22256</v>
      </c>
      <c r="P10145" s="289" t="str">
        <f>VLOOKUP(CAT_Details[[#This Row],[Delivery Bp Customer Code]],Table6[],2,0)</f>
        <v>DX01-L5</v>
      </c>
    </row>
    <row r="10146" spans="1:16" x14ac:dyDescent="0.25">
      <c r="A10146" s="289" t="s">
        <v>74</v>
      </c>
      <c r="B10146">
        <v>10</v>
      </c>
      <c r="C10146">
        <v>1877.2</v>
      </c>
      <c r="D10146">
        <v>2.73</v>
      </c>
      <c r="E10146" s="289" t="s">
        <v>22522</v>
      </c>
      <c r="F10146">
        <v>5016717475</v>
      </c>
      <c r="G10146" s="276">
        <v>45861</v>
      </c>
      <c r="H10146">
        <v>20250714762241</v>
      </c>
      <c r="I10146">
        <v>6.0090000000000003</v>
      </c>
      <c r="J10146" s="289" t="s">
        <v>350</v>
      </c>
      <c r="K10146" s="289" t="s">
        <v>22523</v>
      </c>
      <c r="L10146" s="289" t="s">
        <v>275</v>
      </c>
      <c r="M10146" s="289" t="s">
        <v>22104</v>
      </c>
      <c r="N10146" s="289" t="s">
        <v>602</v>
      </c>
      <c r="O10146" s="289" t="s">
        <v>22256</v>
      </c>
      <c r="P10146" s="289" t="str">
        <f>VLOOKUP(CAT_Details[[#This Row],[Delivery Bp Customer Code]],Table6[],2,0)</f>
        <v>DX01-L5</v>
      </c>
    </row>
    <row r="10147" spans="1:16" x14ac:dyDescent="0.25">
      <c r="A10147" s="289" t="s">
        <v>74</v>
      </c>
      <c r="B10147">
        <v>40</v>
      </c>
      <c r="C10147">
        <v>1600</v>
      </c>
      <c r="D10147">
        <v>8</v>
      </c>
      <c r="E10147" s="289" t="s">
        <v>22524</v>
      </c>
      <c r="F10147">
        <v>5016717543</v>
      </c>
      <c r="G10147" s="276">
        <v>45861</v>
      </c>
      <c r="H10147">
        <v>20250714762132</v>
      </c>
      <c r="I10147">
        <v>19.2</v>
      </c>
      <c r="J10147" s="289" t="s">
        <v>350</v>
      </c>
      <c r="K10147" s="289" t="s">
        <v>22525</v>
      </c>
      <c r="L10147" s="289" t="s">
        <v>275</v>
      </c>
      <c r="M10147" s="289" t="s">
        <v>22526</v>
      </c>
      <c r="N10147" s="289" t="s">
        <v>12700</v>
      </c>
      <c r="O10147" s="289" t="s">
        <v>22256</v>
      </c>
      <c r="P10147" s="289" t="str">
        <f>VLOOKUP(CAT_Details[[#This Row],[Delivery Bp Customer Code]],Table6[],2,0)</f>
        <v>DX01-L5</v>
      </c>
    </row>
    <row r="10148" spans="1:16" x14ac:dyDescent="0.25">
      <c r="A10148" s="289" t="s">
        <v>74</v>
      </c>
      <c r="B10148">
        <v>8</v>
      </c>
      <c r="C10148">
        <v>1391</v>
      </c>
      <c r="D10148">
        <v>3.2</v>
      </c>
      <c r="E10148" s="289" t="s">
        <v>22527</v>
      </c>
      <c r="F10148">
        <v>5016717651</v>
      </c>
      <c r="G10148" s="276">
        <v>45861</v>
      </c>
      <c r="H10148">
        <v>20250714762446</v>
      </c>
      <c r="I10148">
        <v>5.0880000000000001</v>
      </c>
      <c r="J10148" s="289" t="s">
        <v>345</v>
      </c>
      <c r="K10148" s="289" t="s">
        <v>22528</v>
      </c>
      <c r="L10148" s="289" t="s">
        <v>275</v>
      </c>
      <c r="M10148" s="289" t="s">
        <v>22529</v>
      </c>
      <c r="N10148" s="289" t="s">
        <v>348</v>
      </c>
      <c r="O10148" s="289" t="s">
        <v>22256</v>
      </c>
      <c r="P10148" s="289" t="str">
        <f>VLOOKUP(CAT_Details[[#This Row],[Delivery Bp Customer Code]],Table6[],2,0)</f>
        <v>DX01-L5</v>
      </c>
    </row>
    <row r="10149" spans="1:16" x14ac:dyDescent="0.25">
      <c r="A10149" s="289" t="s">
        <v>74</v>
      </c>
      <c r="B10149">
        <v>2</v>
      </c>
      <c r="C10149">
        <v>472</v>
      </c>
      <c r="D10149">
        <v>0.8</v>
      </c>
      <c r="E10149" s="289" t="s">
        <v>22530</v>
      </c>
      <c r="F10149">
        <v>5016717664</v>
      </c>
      <c r="G10149" s="276">
        <v>45861</v>
      </c>
      <c r="H10149">
        <v>20250709759357</v>
      </c>
      <c r="I10149">
        <v>1.248</v>
      </c>
      <c r="J10149" s="289" t="s">
        <v>280</v>
      </c>
      <c r="K10149" s="289" t="s">
        <v>22531</v>
      </c>
      <c r="L10149" s="289" t="s">
        <v>275</v>
      </c>
      <c r="M10149" s="289" t="s">
        <v>22374</v>
      </c>
      <c r="N10149" s="289" t="s">
        <v>10113</v>
      </c>
      <c r="O10149" s="289" t="s">
        <v>22256</v>
      </c>
      <c r="P10149" s="289" t="str">
        <f>VLOOKUP(CAT_Details[[#This Row],[Delivery Bp Customer Code]],Table6[],2,0)</f>
        <v>DX01-L5</v>
      </c>
    </row>
    <row r="10150" spans="1:16" x14ac:dyDescent="0.25">
      <c r="A10150" s="289" t="s">
        <v>74</v>
      </c>
      <c r="B10150">
        <v>14</v>
      </c>
      <c r="C10150">
        <v>1260</v>
      </c>
      <c r="D10150">
        <v>5.6</v>
      </c>
      <c r="E10150" s="289" t="s">
        <v>22532</v>
      </c>
      <c r="F10150">
        <v>5016717935</v>
      </c>
      <c r="G10150" s="276">
        <v>45861</v>
      </c>
      <c r="H10150">
        <v>20250714762293</v>
      </c>
      <c r="I10150">
        <v>13.44</v>
      </c>
      <c r="J10150" s="289" t="s">
        <v>350</v>
      </c>
      <c r="K10150" s="289" t="s">
        <v>22533</v>
      </c>
      <c r="L10150" s="289" t="s">
        <v>275</v>
      </c>
      <c r="M10150" s="289" t="s">
        <v>22217</v>
      </c>
      <c r="N10150" s="289" t="s">
        <v>15321</v>
      </c>
      <c r="O10150" s="289" t="s">
        <v>22256</v>
      </c>
      <c r="P10150" s="289" t="str">
        <f>VLOOKUP(CAT_Details[[#This Row],[Delivery Bp Customer Code]],Table6[],2,0)</f>
        <v>DX01-L5</v>
      </c>
    </row>
    <row r="10151" spans="1:16" x14ac:dyDescent="0.25">
      <c r="A10151" s="289" t="s">
        <v>74</v>
      </c>
      <c r="B10151">
        <v>8</v>
      </c>
      <c r="C10151">
        <v>1345</v>
      </c>
      <c r="D10151">
        <v>2.6</v>
      </c>
      <c r="E10151" s="289" t="s">
        <v>22534</v>
      </c>
      <c r="F10151">
        <v>5016717953</v>
      </c>
      <c r="G10151" s="276">
        <v>45861</v>
      </c>
      <c r="H10151">
        <v>20250710760043</v>
      </c>
      <c r="I10151">
        <v>4.6079999999999997</v>
      </c>
      <c r="J10151" s="289" t="s">
        <v>294</v>
      </c>
      <c r="K10151" s="289" t="s">
        <v>22535</v>
      </c>
      <c r="L10151" s="289" t="s">
        <v>275</v>
      </c>
      <c r="M10151" s="289" t="s">
        <v>22536</v>
      </c>
      <c r="N10151" s="289" t="s">
        <v>504</v>
      </c>
      <c r="O10151" s="289" t="s">
        <v>22256</v>
      </c>
      <c r="P10151" s="289" t="str">
        <f>VLOOKUP(CAT_Details[[#This Row],[Delivery Bp Customer Code]],Table6[],2,0)</f>
        <v>DX01-L5</v>
      </c>
    </row>
    <row r="10152" spans="1:16" x14ac:dyDescent="0.25">
      <c r="A10152" s="289" t="s">
        <v>74</v>
      </c>
      <c r="B10152">
        <v>39</v>
      </c>
      <c r="C10152">
        <v>7562</v>
      </c>
      <c r="D10152">
        <v>13.6</v>
      </c>
      <c r="E10152" s="289" t="s">
        <v>22537</v>
      </c>
      <c r="F10152">
        <v>5016717977</v>
      </c>
      <c r="G10152" s="276">
        <v>45861</v>
      </c>
      <c r="H10152">
        <v>20250714762080</v>
      </c>
      <c r="I10152">
        <v>41.067</v>
      </c>
      <c r="J10152" s="289" t="s">
        <v>345</v>
      </c>
      <c r="K10152" s="289" t="s">
        <v>22538</v>
      </c>
      <c r="L10152" s="289" t="s">
        <v>275</v>
      </c>
      <c r="M10152" s="289" t="s">
        <v>22539</v>
      </c>
      <c r="N10152" s="289" t="s">
        <v>22540</v>
      </c>
      <c r="O10152" s="289" t="s">
        <v>22256</v>
      </c>
      <c r="P10152" s="289" t="str">
        <f>VLOOKUP(CAT_Details[[#This Row],[Delivery Bp Customer Code]],Table6[],2,0)</f>
        <v>DX01-L5</v>
      </c>
    </row>
    <row r="10153" spans="1:16" x14ac:dyDescent="0.25">
      <c r="A10153" s="289" t="s">
        <v>74</v>
      </c>
      <c r="B10153">
        <v>10</v>
      </c>
      <c r="C10153">
        <v>11500</v>
      </c>
      <c r="D10153">
        <v>4</v>
      </c>
      <c r="E10153" s="289" t="s">
        <v>22541</v>
      </c>
      <c r="F10153">
        <v>5016718135</v>
      </c>
      <c r="G10153" s="276">
        <v>45861</v>
      </c>
      <c r="H10153">
        <v>20250711761144</v>
      </c>
      <c r="I10153">
        <v>5.76</v>
      </c>
      <c r="J10153" s="289" t="s">
        <v>324</v>
      </c>
      <c r="K10153" s="289" t="s">
        <v>22542</v>
      </c>
      <c r="L10153" s="289" t="s">
        <v>275</v>
      </c>
      <c r="M10153" s="289" t="s">
        <v>22194</v>
      </c>
      <c r="N10153" s="289" t="s">
        <v>333</v>
      </c>
      <c r="O10153" s="289" t="s">
        <v>22256</v>
      </c>
      <c r="P10153" s="289" t="str">
        <f>VLOOKUP(CAT_Details[[#This Row],[Delivery Bp Customer Code]],Table6[],2,0)</f>
        <v>DX01-L5</v>
      </c>
    </row>
    <row r="10154" spans="1:16" x14ac:dyDescent="0.25">
      <c r="A10154" s="289" t="s">
        <v>74</v>
      </c>
      <c r="B10154">
        <v>20</v>
      </c>
      <c r="C10154">
        <v>1260</v>
      </c>
      <c r="D10154">
        <v>8</v>
      </c>
      <c r="E10154" s="289" t="s">
        <v>22543</v>
      </c>
      <c r="F10154">
        <v>5016732271</v>
      </c>
      <c r="G10154" s="276">
        <v>45861</v>
      </c>
      <c r="H10154">
        <v>20250714762099</v>
      </c>
      <c r="I10154">
        <v>19.2</v>
      </c>
      <c r="J10154" s="289" t="s">
        <v>294</v>
      </c>
      <c r="K10154" s="289" t="s">
        <v>22544</v>
      </c>
      <c r="L10154" s="289" t="s">
        <v>275</v>
      </c>
      <c r="M10154" s="289" t="s">
        <v>22545</v>
      </c>
      <c r="N10154" s="289" t="s">
        <v>16650</v>
      </c>
      <c r="O10154" s="289" t="s">
        <v>22256</v>
      </c>
      <c r="P10154" s="289" t="str">
        <f>VLOOKUP(CAT_Details[[#This Row],[Delivery Bp Customer Code]],Table6[],2,0)</f>
        <v>DX01-L5</v>
      </c>
    </row>
    <row r="10155" spans="1:16" x14ac:dyDescent="0.25">
      <c r="A10155" s="289" t="s">
        <v>74</v>
      </c>
      <c r="B10155">
        <v>2</v>
      </c>
      <c r="C10155">
        <v>343</v>
      </c>
      <c r="D10155">
        <v>0.6</v>
      </c>
      <c r="E10155" s="289" t="s">
        <v>22546</v>
      </c>
      <c r="F10155">
        <v>5016732396</v>
      </c>
      <c r="G10155" s="276">
        <v>45861</v>
      </c>
      <c r="H10155">
        <v>20250715763592</v>
      </c>
      <c r="I10155">
        <v>1.3440000000000001</v>
      </c>
      <c r="J10155" s="289" t="s">
        <v>280</v>
      </c>
      <c r="K10155" s="289" t="s">
        <v>22547</v>
      </c>
      <c r="L10155" s="289" t="s">
        <v>275</v>
      </c>
      <c r="M10155" s="289" t="s">
        <v>22374</v>
      </c>
      <c r="N10155" s="289" t="s">
        <v>424</v>
      </c>
      <c r="O10155" s="289" t="s">
        <v>22256</v>
      </c>
      <c r="P10155" s="289" t="str">
        <f>VLOOKUP(CAT_Details[[#This Row],[Delivery Bp Customer Code]],Table6[],2,0)</f>
        <v>DX01-L5</v>
      </c>
    </row>
    <row r="10156" spans="1:16" x14ac:dyDescent="0.25">
      <c r="A10156" s="289" t="s">
        <v>74</v>
      </c>
      <c r="B10156">
        <v>19</v>
      </c>
      <c r="C10156">
        <v>330</v>
      </c>
      <c r="D10156">
        <v>0.78</v>
      </c>
      <c r="E10156" s="289" t="s">
        <v>22390</v>
      </c>
      <c r="F10156">
        <v>5016732437</v>
      </c>
      <c r="G10156" s="276">
        <v>45861</v>
      </c>
      <c r="H10156">
        <v>20250715763024</v>
      </c>
      <c r="I10156">
        <v>0.622</v>
      </c>
      <c r="J10156" s="289" t="s">
        <v>294</v>
      </c>
      <c r="K10156" s="289" t="s">
        <v>22548</v>
      </c>
      <c r="L10156" s="289" t="s">
        <v>275</v>
      </c>
      <c r="M10156" s="289" t="s">
        <v>21674</v>
      </c>
      <c r="N10156" s="289" t="s">
        <v>1413</v>
      </c>
      <c r="O10156" s="289" t="s">
        <v>22256</v>
      </c>
      <c r="P10156" s="289" t="str">
        <f>VLOOKUP(CAT_Details[[#This Row],[Delivery Bp Customer Code]],Table6[],2,0)</f>
        <v>DX01-L5</v>
      </c>
    </row>
    <row r="10157" spans="1:16" x14ac:dyDescent="0.25">
      <c r="A10157" s="289" t="s">
        <v>74</v>
      </c>
      <c r="B10157">
        <v>8</v>
      </c>
      <c r="C10157">
        <v>9200</v>
      </c>
      <c r="D10157">
        <v>3.2</v>
      </c>
      <c r="E10157" s="289" t="s">
        <v>22549</v>
      </c>
      <c r="F10157">
        <v>5016732550</v>
      </c>
      <c r="G10157" s="276">
        <v>45861</v>
      </c>
      <c r="H10157">
        <v>20250711761157</v>
      </c>
      <c r="I10157">
        <v>4.6079999999999997</v>
      </c>
      <c r="J10157" s="289" t="s">
        <v>324</v>
      </c>
      <c r="K10157" s="289" t="s">
        <v>22550</v>
      </c>
      <c r="L10157" s="289" t="s">
        <v>275</v>
      </c>
      <c r="M10157" s="289" t="s">
        <v>22351</v>
      </c>
      <c r="N10157" s="289" t="s">
        <v>333</v>
      </c>
      <c r="O10157" s="289" t="s">
        <v>22256</v>
      </c>
      <c r="P10157" s="289" t="str">
        <f>VLOOKUP(CAT_Details[[#This Row],[Delivery Bp Customer Code]],Table6[],2,0)</f>
        <v>DX01-L5</v>
      </c>
    </row>
    <row r="10158" spans="1:16" x14ac:dyDescent="0.25">
      <c r="A10158" s="289" t="s">
        <v>74</v>
      </c>
      <c r="B10158">
        <v>4</v>
      </c>
      <c r="C10158">
        <v>222.2</v>
      </c>
      <c r="D10158">
        <v>1.6</v>
      </c>
      <c r="E10158" s="289" t="s">
        <v>22551</v>
      </c>
      <c r="F10158">
        <v>5016732551</v>
      </c>
      <c r="G10158" s="276">
        <v>45861</v>
      </c>
      <c r="H10158">
        <v>20250715763508</v>
      </c>
      <c r="I10158">
        <v>1.536</v>
      </c>
      <c r="J10158" s="289" t="s">
        <v>350</v>
      </c>
      <c r="K10158" s="289" t="s">
        <v>22552</v>
      </c>
      <c r="L10158" s="289" t="s">
        <v>275</v>
      </c>
      <c r="M10158" s="289" t="s">
        <v>22217</v>
      </c>
      <c r="N10158" s="289" t="s">
        <v>366</v>
      </c>
      <c r="O10158" s="289" t="s">
        <v>22256</v>
      </c>
      <c r="P10158" s="289" t="str">
        <f>VLOOKUP(CAT_Details[[#This Row],[Delivery Bp Customer Code]],Table6[],2,0)</f>
        <v>DX01-L5</v>
      </c>
    </row>
    <row r="10159" spans="1:16" x14ac:dyDescent="0.25">
      <c r="A10159" s="289" t="s">
        <v>74</v>
      </c>
      <c r="B10159">
        <v>1</v>
      </c>
      <c r="C10159">
        <v>77</v>
      </c>
      <c r="D10159">
        <v>0.5</v>
      </c>
      <c r="E10159" s="289" t="s">
        <v>22553</v>
      </c>
      <c r="F10159">
        <v>5016732636</v>
      </c>
      <c r="G10159" s="276">
        <v>45861</v>
      </c>
      <c r="H10159">
        <v>20250715763268</v>
      </c>
      <c r="I10159">
        <v>1.2</v>
      </c>
      <c r="J10159" s="289" t="s">
        <v>350</v>
      </c>
      <c r="K10159" s="289" t="s">
        <v>22554</v>
      </c>
      <c r="L10159" s="289" t="s">
        <v>275</v>
      </c>
      <c r="M10159" s="289" t="s">
        <v>22396</v>
      </c>
      <c r="N10159" s="289" t="s">
        <v>1095</v>
      </c>
      <c r="O10159" s="289" t="s">
        <v>22256</v>
      </c>
      <c r="P10159" s="289" t="str">
        <f>VLOOKUP(CAT_Details[[#This Row],[Delivery Bp Customer Code]],Table6[],2,0)</f>
        <v>DX01-L5</v>
      </c>
    </row>
    <row r="10160" spans="1:16" x14ac:dyDescent="0.25">
      <c r="A10160" s="289" t="s">
        <v>74</v>
      </c>
      <c r="B10160">
        <v>5</v>
      </c>
      <c r="C10160">
        <v>360</v>
      </c>
      <c r="D10160">
        <v>2</v>
      </c>
      <c r="E10160" s="289" t="s">
        <v>22555</v>
      </c>
      <c r="F10160">
        <v>5016746883</v>
      </c>
      <c r="G10160" s="276">
        <v>45861</v>
      </c>
      <c r="H10160">
        <v>20250715763644</v>
      </c>
      <c r="I10160">
        <v>4.8</v>
      </c>
      <c r="J10160" s="289" t="s">
        <v>350</v>
      </c>
      <c r="K10160" s="289" t="s">
        <v>22556</v>
      </c>
      <c r="L10160" s="289" t="s">
        <v>275</v>
      </c>
      <c r="M10160" s="289" t="s">
        <v>22396</v>
      </c>
      <c r="N10160" s="289" t="s">
        <v>690</v>
      </c>
      <c r="O10160" s="289" t="s">
        <v>22256</v>
      </c>
      <c r="P10160" s="289" t="str">
        <f>VLOOKUP(CAT_Details[[#This Row],[Delivery Bp Customer Code]],Table6[],2,0)</f>
        <v>DX01-L5</v>
      </c>
    </row>
    <row r="10161" spans="1:16" x14ac:dyDescent="0.25">
      <c r="A10161" s="289" t="s">
        <v>74</v>
      </c>
      <c r="B10161">
        <v>24</v>
      </c>
      <c r="C10161">
        <v>1455</v>
      </c>
      <c r="D10161">
        <v>6.2</v>
      </c>
      <c r="E10161" s="289" t="s">
        <v>22557</v>
      </c>
      <c r="F10161">
        <v>5016746884</v>
      </c>
      <c r="G10161" s="276">
        <v>45861</v>
      </c>
      <c r="H10161">
        <v>20250716764113</v>
      </c>
      <c r="I10161">
        <v>14.208</v>
      </c>
      <c r="J10161" s="289" t="s">
        <v>350</v>
      </c>
      <c r="K10161" s="289" t="s">
        <v>22558</v>
      </c>
      <c r="L10161" s="289" t="s">
        <v>275</v>
      </c>
      <c r="M10161" s="289" t="s">
        <v>22179</v>
      </c>
      <c r="N10161" s="289" t="s">
        <v>430</v>
      </c>
      <c r="O10161" s="289" t="s">
        <v>22256</v>
      </c>
      <c r="P10161" s="289" t="str">
        <f>VLOOKUP(CAT_Details[[#This Row],[Delivery Bp Customer Code]],Table6[],2,0)</f>
        <v>DX01-L5</v>
      </c>
    </row>
    <row r="10162" spans="1:16" x14ac:dyDescent="0.25">
      <c r="A10162" s="289" t="s">
        <v>74</v>
      </c>
      <c r="B10162">
        <v>21</v>
      </c>
      <c r="C10162">
        <v>2220</v>
      </c>
      <c r="D10162">
        <v>7.94</v>
      </c>
      <c r="E10162" s="289" t="s">
        <v>22559</v>
      </c>
      <c r="F10162">
        <v>5016746893</v>
      </c>
      <c r="G10162" s="276">
        <v>45861</v>
      </c>
      <c r="H10162">
        <v>20250716764106</v>
      </c>
      <c r="I10162">
        <v>18.815999999999999</v>
      </c>
      <c r="J10162" s="289" t="s">
        <v>350</v>
      </c>
      <c r="K10162" s="289" t="s">
        <v>22560</v>
      </c>
      <c r="L10162" s="289" t="s">
        <v>275</v>
      </c>
      <c r="M10162" s="289" t="s">
        <v>22179</v>
      </c>
      <c r="N10162" s="289" t="s">
        <v>430</v>
      </c>
      <c r="O10162" s="289" t="s">
        <v>22256</v>
      </c>
      <c r="P10162" s="289" t="str">
        <f>VLOOKUP(CAT_Details[[#This Row],[Delivery Bp Customer Code]],Table6[],2,0)</f>
        <v>DX01-L5</v>
      </c>
    </row>
    <row r="10163" spans="1:16" x14ac:dyDescent="0.25">
      <c r="A10163" s="289" t="s">
        <v>74</v>
      </c>
      <c r="B10163">
        <v>5</v>
      </c>
      <c r="C10163">
        <v>538</v>
      </c>
      <c r="D10163">
        <v>1.4</v>
      </c>
      <c r="E10163" s="289" t="s">
        <v>22561</v>
      </c>
      <c r="F10163">
        <v>5016746905</v>
      </c>
      <c r="G10163" s="276">
        <v>45861</v>
      </c>
      <c r="H10163">
        <v>20250716764003</v>
      </c>
      <c r="I10163">
        <v>2.2559999999999998</v>
      </c>
      <c r="J10163" s="289" t="s">
        <v>350</v>
      </c>
      <c r="K10163" s="289" t="s">
        <v>22562</v>
      </c>
      <c r="L10163" s="289" t="s">
        <v>275</v>
      </c>
      <c r="M10163" s="289" t="s">
        <v>22396</v>
      </c>
      <c r="N10163" s="289" t="s">
        <v>17526</v>
      </c>
      <c r="O10163" s="289" t="s">
        <v>22256</v>
      </c>
      <c r="P10163" s="289" t="str">
        <f>VLOOKUP(CAT_Details[[#This Row],[Delivery Bp Customer Code]],Table6[],2,0)</f>
        <v>DX01-L5</v>
      </c>
    </row>
    <row r="10164" spans="1:16" x14ac:dyDescent="0.25">
      <c r="A10164" s="289" t="s">
        <v>74</v>
      </c>
      <c r="B10164">
        <v>3</v>
      </c>
      <c r="C10164">
        <v>122</v>
      </c>
      <c r="D10164">
        <v>0.45</v>
      </c>
      <c r="E10164" s="289" t="s">
        <v>22563</v>
      </c>
      <c r="F10164">
        <v>5016746907</v>
      </c>
      <c r="G10164" s="276">
        <v>45861</v>
      </c>
      <c r="H10164">
        <v>20250716764377</v>
      </c>
      <c r="I10164">
        <v>0.498</v>
      </c>
      <c r="J10164" s="289" t="s">
        <v>350</v>
      </c>
      <c r="K10164" s="289" t="s">
        <v>22564</v>
      </c>
      <c r="L10164" s="289" t="s">
        <v>275</v>
      </c>
      <c r="M10164" s="289" t="s">
        <v>22565</v>
      </c>
      <c r="N10164" s="289" t="s">
        <v>378</v>
      </c>
      <c r="O10164" s="289" t="s">
        <v>22256</v>
      </c>
      <c r="P10164" s="289" t="str">
        <f>VLOOKUP(CAT_Details[[#This Row],[Delivery Bp Customer Code]],Table6[],2,0)</f>
        <v>DX01-L5</v>
      </c>
    </row>
    <row r="10165" spans="1:16" x14ac:dyDescent="0.25">
      <c r="A10165" s="289" t="s">
        <v>74</v>
      </c>
      <c r="B10165">
        <v>34</v>
      </c>
      <c r="C10165">
        <v>3060</v>
      </c>
      <c r="D10165">
        <v>13.6</v>
      </c>
      <c r="E10165" s="289" t="s">
        <v>22566</v>
      </c>
      <c r="F10165">
        <v>5016746922</v>
      </c>
      <c r="G10165" s="276">
        <v>45861</v>
      </c>
      <c r="H10165">
        <v>20250716764213</v>
      </c>
      <c r="I10165">
        <v>32.64</v>
      </c>
      <c r="J10165" s="289" t="s">
        <v>350</v>
      </c>
      <c r="K10165" s="289" t="s">
        <v>22567</v>
      </c>
      <c r="L10165" s="289" t="s">
        <v>275</v>
      </c>
      <c r="M10165" s="289" t="s">
        <v>22565</v>
      </c>
      <c r="N10165" s="289" t="s">
        <v>15321</v>
      </c>
      <c r="O10165" s="289" t="s">
        <v>22256</v>
      </c>
      <c r="P10165" s="289" t="str">
        <f>VLOOKUP(CAT_Details[[#This Row],[Delivery Bp Customer Code]],Table6[],2,0)</f>
        <v>DX01-L5</v>
      </c>
    </row>
    <row r="10166" spans="1:16" x14ac:dyDescent="0.25">
      <c r="A10166" s="289" t="s">
        <v>74</v>
      </c>
      <c r="B10166">
        <v>32</v>
      </c>
      <c r="C10166">
        <v>1280</v>
      </c>
      <c r="D10166">
        <v>6.4</v>
      </c>
      <c r="E10166" s="289" t="s">
        <v>22568</v>
      </c>
      <c r="F10166">
        <v>5016746945</v>
      </c>
      <c r="G10166" s="276">
        <v>45861</v>
      </c>
      <c r="H10166">
        <v>20250716764282</v>
      </c>
      <c r="I10166">
        <v>15.36</v>
      </c>
      <c r="J10166" s="289" t="s">
        <v>350</v>
      </c>
      <c r="K10166" s="289" t="s">
        <v>22569</v>
      </c>
      <c r="L10166" s="289" t="s">
        <v>275</v>
      </c>
      <c r="M10166" s="289" t="s">
        <v>22381</v>
      </c>
      <c r="N10166" s="289" t="s">
        <v>12700</v>
      </c>
      <c r="O10166" s="289" t="s">
        <v>22256</v>
      </c>
      <c r="P10166" s="289" t="str">
        <f>VLOOKUP(CAT_Details[[#This Row],[Delivery Bp Customer Code]],Table6[],2,0)</f>
        <v>DX01-L5</v>
      </c>
    </row>
    <row r="10167" spans="1:16" x14ac:dyDescent="0.25">
      <c r="A10167" s="289" t="s">
        <v>74</v>
      </c>
      <c r="B10167">
        <v>2</v>
      </c>
      <c r="C10167">
        <v>828</v>
      </c>
      <c r="D10167">
        <v>1</v>
      </c>
      <c r="E10167" s="289" t="s">
        <v>22570</v>
      </c>
      <c r="F10167">
        <v>5016746954</v>
      </c>
      <c r="G10167" s="276">
        <v>45861</v>
      </c>
      <c r="H10167">
        <v>20250716764198</v>
      </c>
      <c r="I10167">
        <v>2.4</v>
      </c>
      <c r="J10167" s="289" t="s">
        <v>350</v>
      </c>
      <c r="K10167" s="289" t="s">
        <v>22571</v>
      </c>
      <c r="L10167" s="289" t="s">
        <v>275</v>
      </c>
      <c r="M10167" s="289" t="s">
        <v>22500</v>
      </c>
      <c r="N10167" s="289" t="s">
        <v>381</v>
      </c>
      <c r="O10167" s="289" t="s">
        <v>22256</v>
      </c>
      <c r="P10167" s="289" t="str">
        <f>VLOOKUP(CAT_Details[[#This Row],[Delivery Bp Customer Code]],Table6[],2,0)</f>
        <v>DX01-L5</v>
      </c>
    </row>
    <row r="10168" spans="1:16" x14ac:dyDescent="0.25">
      <c r="A10168" s="289" t="s">
        <v>74</v>
      </c>
      <c r="B10168">
        <v>4</v>
      </c>
      <c r="C10168">
        <v>1402</v>
      </c>
      <c r="D10168">
        <v>2</v>
      </c>
      <c r="E10168" s="289" t="s">
        <v>22570</v>
      </c>
      <c r="F10168">
        <v>5016746955</v>
      </c>
      <c r="G10168" s="276">
        <v>45861</v>
      </c>
      <c r="H10168">
        <v>20250716764216</v>
      </c>
      <c r="I10168">
        <v>4.2240000000000002</v>
      </c>
      <c r="J10168" s="289" t="s">
        <v>350</v>
      </c>
      <c r="K10168" s="289" t="s">
        <v>22572</v>
      </c>
      <c r="L10168" s="289" t="s">
        <v>275</v>
      </c>
      <c r="M10168" s="289" t="s">
        <v>22500</v>
      </c>
      <c r="N10168" s="289" t="s">
        <v>381</v>
      </c>
      <c r="O10168" s="289" t="s">
        <v>22256</v>
      </c>
      <c r="P10168" s="289" t="str">
        <f>VLOOKUP(CAT_Details[[#This Row],[Delivery Bp Customer Code]],Table6[],2,0)</f>
        <v>DX01-L5</v>
      </c>
    </row>
    <row r="10169" spans="1:16" x14ac:dyDescent="0.25">
      <c r="A10169" s="289" t="s">
        <v>74</v>
      </c>
      <c r="B10169">
        <v>3</v>
      </c>
      <c r="C10169">
        <v>121</v>
      </c>
      <c r="D10169">
        <v>0.23</v>
      </c>
      <c r="E10169" s="289" t="s">
        <v>22573</v>
      </c>
      <c r="F10169">
        <v>5016746964</v>
      </c>
      <c r="G10169" s="276">
        <v>45861</v>
      </c>
      <c r="H10169">
        <v>20250716764015</v>
      </c>
      <c r="I10169">
        <v>0.18</v>
      </c>
      <c r="J10169" s="289" t="s">
        <v>350</v>
      </c>
      <c r="K10169" s="289" t="s">
        <v>22574</v>
      </c>
      <c r="L10169" s="289" t="s">
        <v>275</v>
      </c>
      <c r="M10169" s="289" t="s">
        <v>22217</v>
      </c>
      <c r="N10169" s="289" t="s">
        <v>360</v>
      </c>
      <c r="O10169" s="289" t="s">
        <v>22256</v>
      </c>
      <c r="P10169" s="289" t="str">
        <f>VLOOKUP(CAT_Details[[#This Row],[Delivery Bp Customer Code]],Table6[],2,0)</f>
        <v>DX01-L5</v>
      </c>
    </row>
    <row r="10170" spans="1:16" x14ac:dyDescent="0.25">
      <c r="A10170" s="289" t="s">
        <v>74</v>
      </c>
      <c r="B10170">
        <v>2</v>
      </c>
      <c r="C10170">
        <v>20</v>
      </c>
      <c r="D10170">
        <v>0.05</v>
      </c>
      <c r="E10170" s="289" t="s">
        <v>22575</v>
      </c>
      <c r="F10170">
        <v>5016746965</v>
      </c>
      <c r="G10170" s="276">
        <v>45861</v>
      </c>
      <c r="H10170">
        <v>20250715763563</v>
      </c>
      <c r="I10170">
        <v>1.7999999999999999E-2</v>
      </c>
      <c r="J10170" s="289" t="s">
        <v>350</v>
      </c>
      <c r="K10170" s="289" t="s">
        <v>22576</v>
      </c>
      <c r="L10170" s="289" t="s">
        <v>275</v>
      </c>
      <c r="M10170" s="289" t="s">
        <v>22565</v>
      </c>
      <c r="N10170" s="289" t="s">
        <v>378</v>
      </c>
      <c r="O10170" s="289" t="s">
        <v>22256</v>
      </c>
      <c r="P10170" s="289" t="str">
        <f>VLOOKUP(CAT_Details[[#This Row],[Delivery Bp Customer Code]],Table6[],2,0)</f>
        <v>DX01-L5</v>
      </c>
    </row>
    <row r="10171" spans="1:16" x14ac:dyDescent="0.25">
      <c r="A10171" s="289" t="s">
        <v>74</v>
      </c>
      <c r="B10171">
        <v>6</v>
      </c>
      <c r="C10171">
        <v>210</v>
      </c>
      <c r="D10171">
        <v>0.53</v>
      </c>
      <c r="E10171" s="289" t="s">
        <v>22575</v>
      </c>
      <c r="F10171">
        <v>5016746966</v>
      </c>
      <c r="G10171" s="276">
        <v>45861</v>
      </c>
      <c r="H10171">
        <v>20250715763500</v>
      </c>
      <c r="I10171">
        <v>1.1970000000000001</v>
      </c>
      <c r="J10171" s="289" t="s">
        <v>350</v>
      </c>
      <c r="K10171" s="289" t="s">
        <v>22577</v>
      </c>
      <c r="L10171" s="289" t="s">
        <v>275</v>
      </c>
      <c r="M10171" s="289" t="s">
        <v>22565</v>
      </c>
      <c r="N10171" s="289" t="s">
        <v>378</v>
      </c>
      <c r="O10171" s="289" t="s">
        <v>22256</v>
      </c>
      <c r="P10171" s="289" t="str">
        <f>VLOOKUP(CAT_Details[[#This Row],[Delivery Bp Customer Code]],Table6[],2,0)</f>
        <v>DX01-L5</v>
      </c>
    </row>
    <row r="10172" spans="1:16" x14ac:dyDescent="0.25">
      <c r="A10172" s="289" t="s">
        <v>74</v>
      </c>
      <c r="B10172">
        <v>25</v>
      </c>
      <c r="C10172">
        <v>5952</v>
      </c>
      <c r="D10172">
        <v>13.6</v>
      </c>
      <c r="E10172" s="289" t="s">
        <v>22578</v>
      </c>
      <c r="F10172">
        <v>5016760014</v>
      </c>
      <c r="G10172" s="276">
        <v>45861</v>
      </c>
      <c r="H10172">
        <v>20250716764304</v>
      </c>
      <c r="I10172">
        <v>30.03</v>
      </c>
      <c r="J10172" s="289" t="s">
        <v>350</v>
      </c>
      <c r="K10172" s="289" t="s">
        <v>22579</v>
      </c>
      <c r="L10172" s="289" t="s">
        <v>275</v>
      </c>
      <c r="M10172" s="289" t="s">
        <v>22396</v>
      </c>
      <c r="N10172" s="289" t="s">
        <v>16421</v>
      </c>
      <c r="O10172" s="289" t="s">
        <v>22256</v>
      </c>
      <c r="P10172" s="289" t="str">
        <f>VLOOKUP(CAT_Details[[#This Row],[Delivery Bp Customer Code]],Table6[],2,0)</f>
        <v>DX01-L5</v>
      </c>
    </row>
    <row r="10173" spans="1:16" x14ac:dyDescent="0.25">
      <c r="A10173" s="289" t="s">
        <v>74</v>
      </c>
      <c r="B10173">
        <v>21</v>
      </c>
      <c r="C10173">
        <v>2220</v>
      </c>
      <c r="D10173">
        <v>7.94</v>
      </c>
      <c r="E10173" s="289" t="s">
        <v>22559</v>
      </c>
      <c r="F10173">
        <v>5016760128</v>
      </c>
      <c r="G10173" s="276">
        <v>45861</v>
      </c>
      <c r="H10173">
        <v>20250716764106</v>
      </c>
      <c r="I10173">
        <v>18.815999999999999</v>
      </c>
      <c r="J10173" s="289" t="s">
        <v>350</v>
      </c>
      <c r="K10173" s="289" t="s">
        <v>22580</v>
      </c>
      <c r="L10173" s="289" t="s">
        <v>275</v>
      </c>
      <c r="M10173" s="289"/>
      <c r="N10173" s="289" t="s">
        <v>430</v>
      </c>
      <c r="O10173" s="289" t="s">
        <v>22256</v>
      </c>
      <c r="P10173" s="289" t="str">
        <f>VLOOKUP(CAT_Details[[#This Row],[Delivery Bp Customer Code]],Table6[],2,0)</f>
        <v>DX01-L5</v>
      </c>
    </row>
    <row r="10174" spans="1:16" x14ac:dyDescent="0.25">
      <c r="A10174" s="289" t="s">
        <v>285</v>
      </c>
      <c r="B10174">
        <v>4</v>
      </c>
      <c r="C10174">
        <v>1535</v>
      </c>
      <c r="D10174">
        <v>1.4</v>
      </c>
      <c r="E10174" s="289" t="s">
        <v>22411</v>
      </c>
      <c r="F10174">
        <v>5016676288</v>
      </c>
      <c r="G10174" s="276">
        <v>45861</v>
      </c>
      <c r="H10174">
        <v>20250708758065</v>
      </c>
      <c r="I10174">
        <v>1.6319999999999999</v>
      </c>
      <c r="J10174" s="289" t="s">
        <v>764</v>
      </c>
      <c r="K10174" s="289" t="s">
        <v>22581</v>
      </c>
      <c r="L10174" s="289" t="s">
        <v>275</v>
      </c>
      <c r="M10174" s="289" t="s">
        <v>22055</v>
      </c>
      <c r="N10174" s="289" t="s">
        <v>766</v>
      </c>
      <c r="O10174" s="289" t="s">
        <v>291</v>
      </c>
      <c r="P10174" s="289" t="str">
        <f>VLOOKUP(CAT_Details[[#This Row],[Delivery Bp Customer Code]],Table6[],2,0)</f>
        <v>DX01-L5</v>
      </c>
    </row>
    <row r="10175" spans="1:16" x14ac:dyDescent="0.25">
      <c r="A10175" s="289" t="s">
        <v>285</v>
      </c>
      <c r="B10175">
        <v>1</v>
      </c>
      <c r="C10175">
        <v>55</v>
      </c>
      <c r="D10175">
        <v>0.2</v>
      </c>
      <c r="E10175" s="289" t="s">
        <v>22582</v>
      </c>
      <c r="F10175">
        <v>5016690181</v>
      </c>
      <c r="G10175" s="276">
        <v>45861</v>
      </c>
      <c r="H10175">
        <v>20250709759136</v>
      </c>
      <c r="I10175">
        <v>0.317</v>
      </c>
      <c r="J10175" s="289" t="s">
        <v>294</v>
      </c>
      <c r="K10175" s="289" t="s">
        <v>22583</v>
      </c>
      <c r="L10175" s="289" t="s">
        <v>275</v>
      </c>
      <c r="M10175" s="289" t="s">
        <v>22584</v>
      </c>
      <c r="N10175" s="289" t="s">
        <v>660</v>
      </c>
      <c r="O10175" s="289" t="s">
        <v>291</v>
      </c>
      <c r="P10175" s="289" t="str">
        <f>VLOOKUP(CAT_Details[[#This Row],[Delivery Bp Customer Code]],Table6[],2,0)</f>
        <v>DX01-L5</v>
      </c>
    </row>
    <row r="10176" spans="1:16" x14ac:dyDescent="0.25">
      <c r="A10176" s="289" t="s">
        <v>285</v>
      </c>
      <c r="B10176">
        <v>6</v>
      </c>
      <c r="C10176">
        <v>2820</v>
      </c>
      <c r="D10176">
        <v>2.4</v>
      </c>
      <c r="E10176" s="289" t="s">
        <v>22585</v>
      </c>
      <c r="F10176">
        <v>5016690210</v>
      </c>
      <c r="G10176" s="276">
        <v>45861</v>
      </c>
      <c r="H10176">
        <v>20250710759974</v>
      </c>
      <c r="I10176">
        <v>5.76</v>
      </c>
      <c r="J10176" s="289" t="s">
        <v>401</v>
      </c>
      <c r="K10176" s="289" t="s">
        <v>22586</v>
      </c>
      <c r="L10176" s="289" t="s">
        <v>275</v>
      </c>
      <c r="M10176" s="289" t="s">
        <v>22587</v>
      </c>
      <c r="N10176" s="289" t="s">
        <v>17729</v>
      </c>
      <c r="O10176" s="289" t="s">
        <v>291</v>
      </c>
      <c r="P10176" s="289" t="str">
        <f>VLOOKUP(CAT_Details[[#This Row],[Delivery Bp Customer Code]],Table6[],2,0)</f>
        <v>DX01-L5</v>
      </c>
    </row>
    <row r="10177" spans="1:16" x14ac:dyDescent="0.25">
      <c r="A10177" s="289" t="s">
        <v>521</v>
      </c>
      <c r="B10177">
        <v>1</v>
      </c>
      <c r="C10177">
        <v>726</v>
      </c>
      <c r="D10177">
        <v>0.46</v>
      </c>
      <c r="E10177" s="289" t="s">
        <v>22588</v>
      </c>
      <c r="F10177">
        <v>5016704741</v>
      </c>
      <c r="G10177" s="276">
        <v>45861</v>
      </c>
      <c r="H10177">
        <v>20250711761291</v>
      </c>
      <c r="I10177">
        <v>1.008</v>
      </c>
      <c r="J10177" s="289" t="s">
        <v>294</v>
      </c>
      <c r="K10177" s="289" t="s">
        <v>22589</v>
      </c>
      <c r="L10177" s="289" t="s">
        <v>275</v>
      </c>
      <c r="M10177" s="289" t="s">
        <v>21261</v>
      </c>
      <c r="N10177" s="289" t="s">
        <v>3907</v>
      </c>
      <c r="O10177" s="289" t="s">
        <v>16307</v>
      </c>
      <c r="P10177" s="289" t="str">
        <f>VLOOKUP(CAT_Details[[#This Row],[Delivery Bp Customer Code]],Table6[],2,0)</f>
        <v>DX01</v>
      </c>
    </row>
    <row r="10178" spans="1:16" x14ac:dyDescent="0.25">
      <c r="A10178" s="289" t="s">
        <v>521</v>
      </c>
      <c r="B10178">
        <v>3</v>
      </c>
      <c r="C10178">
        <v>1048.98</v>
      </c>
      <c r="D10178">
        <v>1.2</v>
      </c>
      <c r="E10178" s="289" t="s">
        <v>22590</v>
      </c>
      <c r="F10178">
        <v>5016717339</v>
      </c>
      <c r="G10178" s="276">
        <v>45861</v>
      </c>
      <c r="H10178">
        <v>20250714762227</v>
      </c>
      <c r="I10178">
        <v>1.0369999999999999</v>
      </c>
      <c r="J10178" s="289" t="s">
        <v>350</v>
      </c>
      <c r="K10178" s="289" t="s">
        <v>22591</v>
      </c>
      <c r="L10178" s="289" t="s">
        <v>275</v>
      </c>
      <c r="M10178" s="289" t="s">
        <v>22104</v>
      </c>
      <c r="N10178" s="289" t="s">
        <v>528</v>
      </c>
      <c r="O10178" s="289" t="s">
        <v>16307</v>
      </c>
      <c r="P10178" s="289" t="str">
        <f>VLOOKUP(CAT_Details[[#This Row],[Delivery Bp Customer Code]],Table6[],2,0)</f>
        <v>DX01</v>
      </c>
    </row>
    <row r="10179" spans="1:16" x14ac:dyDescent="0.25">
      <c r="A10179" s="289" t="s">
        <v>521</v>
      </c>
      <c r="B10179">
        <v>22</v>
      </c>
      <c r="C10179">
        <v>7696.04</v>
      </c>
      <c r="D10179">
        <v>8.8000000000000007</v>
      </c>
      <c r="E10179" s="289" t="s">
        <v>22590</v>
      </c>
      <c r="F10179">
        <v>5016717340</v>
      </c>
      <c r="G10179" s="276">
        <v>45861</v>
      </c>
      <c r="H10179">
        <v>20250714762211</v>
      </c>
      <c r="I10179">
        <v>7.6029999999999998</v>
      </c>
      <c r="J10179" s="289" t="s">
        <v>350</v>
      </c>
      <c r="K10179" s="289" t="s">
        <v>22592</v>
      </c>
      <c r="L10179" s="289" t="s">
        <v>275</v>
      </c>
      <c r="M10179" s="289" t="s">
        <v>22104</v>
      </c>
      <c r="N10179" s="289" t="s">
        <v>528</v>
      </c>
      <c r="O10179" s="289" t="s">
        <v>16307</v>
      </c>
      <c r="P10179" s="289" t="str">
        <f>VLOOKUP(CAT_Details[[#This Row],[Delivery Bp Customer Code]],Table6[],2,0)</f>
        <v>DX01</v>
      </c>
    </row>
    <row r="10180" spans="1:16" x14ac:dyDescent="0.25">
      <c r="A10180" s="289" t="s">
        <v>521</v>
      </c>
      <c r="B10180">
        <v>1</v>
      </c>
      <c r="C10180">
        <v>760</v>
      </c>
      <c r="D10180">
        <v>0.44</v>
      </c>
      <c r="E10180" s="289" t="s">
        <v>22593</v>
      </c>
      <c r="F10180">
        <v>5016717809</v>
      </c>
      <c r="G10180" s="276">
        <v>45861</v>
      </c>
      <c r="H10180">
        <v>20250714762102</v>
      </c>
      <c r="I10180">
        <v>0.79</v>
      </c>
      <c r="J10180" s="289" t="s">
        <v>294</v>
      </c>
      <c r="K10180" s="289" t="s">
        <v>22594</v>
      </c>
      <c r="L10180" s="289" t="s">
        <v>275</v>
      </c>
      <c r="M10180" s="289" t="s">
        <v>21261</v>
      </c>
      <c r="N10180" s="289" t="s">
        <v>3907</v>
      </c>
      <c r="O10180" s="289" t="s">
        <v>16307</v>
      </c>
      <c r="P10180" s="289" t="str">
        <f>VLOOKUP(CAT_Details[[#This Row],[Delivery Bp Customer Code]],Table6[],2,0)</f>
        <v>DX01</v>
      </c>
    </row>
    <row r="10181" spans="1:16" x14ac:dyDescent="0.25">
      <c r="A10181" s="289" t="s">
        <v>521</v>
      </c>
      <c r="B10181">
        <v>24</v>
      </c>
      <c r="C10181">
        <v>2448</v>
      </c>
      <c r="D10181">
        <v>9.6</v>
      </c>
      <c r="E10181" s="289" t="s">
        <v>22595</v>
      </c>
      <c r="F10181">
        <v>5016717880</v>
      </c>
      <c r="G10181" s="276">
        <v>45861</v>
      </c>
      <c r="H10181">
        <v>20250710760576</v>
      </c>
      <c r="I10181">
        <v>25.344000000000001</v>
      </c>
      <c r="J10181" s="289" t="s">
        <v>302</v>
      </c>
      <c r="K10181" s="289" t="s">
        <v>22596</v>
      </c>
      <c r="L10181" s="289" t="s">
        <v>275</v>
      </c>
      <c r="M10181" s="289" t="s">
        <v>22303</v>
      </c>
      <c r="N10181" s="289" t="s">
        <v>694</v>
      </c>
      <c r="O10181" s="289" t="s">
        <v>16307</v>
      </c>
      <c r="P10181" s="289" t="str">
        <f>VLOOKUP(CAT_Details[[#This Row],[Delivery Bp Customer Code]],Table6[],2,0)</f>
        <v>DX01</v>
      </c>
    </row>
    <row r="10182" spans="1:16" x14ac:dyDescent="0.25">
      <c r="A10182" s="289" t="s">
        <v>521</v>
      </c>
      <c r="B10182">
        <v>8</v>
      </c>
      <c r="C10182">
        <v>1232</v>
      </c>
      <c r="D10182">
        <v>2.35</v>
      </c>
      <c r="E10182" s="289" t="s">
        <v>22597</v>
      </c>
      <c r="F10182">
        <v>5016717975</v>
      </c>
      <c r="G10182" s="276">
        <v>45861</v>
      </c>
      <c r="H10182">
        <v>20250711761073</v>
      </c>
      <c r="I10182">
        <v>2.794</v>
      </c>
      <c r="J10182" s="289" t="s">
        <v>350</v>
      </c>
      <c r="K10182" s="289" t="s">
        <v>22598</v>
      </c>
      <c r="L10182" s="289" t="s">
        <v>275</v>
      </c>
      <c r="M10182" s="289" t="s">
        <v>22104</v>
      </c>
      <c r="N10182" s="289" t="s">
        <v>602</v>
      </c>
      <c r="O10182" s="289" t="s">
        <v>16307</v>
      </c>
      <c r="P10182" s="289" t="str">
        <f>VLOOKUP(CAT_Details[[#This Row],[Delivery Bp Customer Code]],Table6[],2,0)</f>
        <v>DX01</v>
      </c>
    </row>
    <row r="10183" spans="1:16" x14ac:dyDescent="0.25">
      <c r="A10183" s="289" t="s">
        <v>521</v>
      </c>
      <c r="B10183">
        <v>1</v>
      </c>
      <c r="C10183">
        <v>510</v>
      </c>
      <c r="D10183">
        <v>0.4</v>
      </c>
      <c r="E10183" s="289" t="s">
        <v>22599</v>
      </c>
      <c r="F10183">
        <v>5016732321</v>
      </c>
      <c r="G10183" s="276">
        <v>45861</v>
      </c>
      <c r="H10183">
        <v>20250715763086</v>
      </c>
      <c r="I10183">
        <v>0.34599999999999997</v>
      </c>
      <c r="J10183" s="289" t="s">
        <v>350</v>
      </c>
      <c r="K10183" s="289" t="s">
        <v>22600</v>
      </c>
      <c r="L10183" s="289" t="s">
        <v>275</v>
      </c>
      <c r="M10183" s="289" t="s">
        <v>22217</v>
      </c>
      <c r="N10183" s="289" t="s">
        <v>528</v>
      </c>
      <c r="O10183" s="289" t="s">
        <v>16307</v>
      </c>
      <c r="P10183" s="289" t="str">
        <f>VLOOKUP(CAT_Details[[#This Row],[Delivery Bp Customer Code]],Table6[],2,0)</f>
        <v>DX01</v>
      </c>
    </row>
    <row r="10184" spans="1:16" x14ac:dyDescent="0.25">
      <c r="A10184" s="289" t="s">
        <v>521</v>
      </c>
      <c r="B10184">
        <v>29</v>
      </c>
      <c r="C10184">
        <v>5086</v>
      </c>
      <c r="D10184">
        <v>13.6</v>
      </c>
      <c r="E10184" s="289" t="s">
        <v>22601</v>
      </c>
      <c r="F10184">
        <v>5016746747</v>
      </c>
      <c r="G10184" s="276">
        <v>45861</v>
      </c>
      <c r="H10184">
        <v>20250715763411</v>
      </c>
      <c r="I10184">
        <v>29.774999999999999</v>
      </c>
      <c r="J10184" s="289" t="s">
        <v>350</v>
      </c>
      <c r="K10184" s="289" t="s">
        <v>22602</v>
      </c>
      <c r="L10184" s="289" t="s">
        <v>275</v>
      </c>
      <c r="M10184" s="289" t="s">
        <v>22381</v>
      </c>
      <c r="N10184" s="289" t="s">
        <v>357</v>
      </c>
      <c r="O10184" s="289" t="s">
        <v>16307</v>
      </c>
      <c r="P10184" s="289" t="str">
        <f>VLOOKUP(CAT_Details[[#This Row],[Delivery Bp Customer Code]],Table6[],2,0)</f>
        <v>DX01</v>
      </c>
    </row>
    <row r="10185" spans="1:16" x14ac:dyDescent="0.25">
      <c r="A10185" s="289" t="s">
        <v>272</v>
      </c>
      <c r="B10185">
        <v>6</v>
      </c>
      <c r="C10185">
        <v>3330</v>
      </c>
      <c r="D10185">
        <v>4.8</v>
      </c>
      <c r="E10185" s="289" t="s">
        <v>22603</v>
      </c>
      <c r="F10185">
        <v>5016690046</v>
      </c>
      <c r="G10185" s="276">
        <v>45861</v>
      </c>
      <c r="H10185">
        <v>20250710760175</v>
      </c>
      <c r="I10185">
        <v>19.584</v>
      </c>
      <c r="J10185" s="289" t="s">
        <v>401</v>
      </c>
      <c r="K10185" s="289" t="s">
        <v>22604</v>
      </c>
      <c r="L10185" s="289" t="s">
        <v>275</v>
      </c>
      <c r="M10185" s="289" t="s">
        <v>22605</v>
      </c>
      <c r="N10185" s="289" t="s">
        <v>465</v>
      </c>
      <c r="O10185" s="289" t="s">
        <v>277</v>
      </c>
      <c r="P10185" s="289" t="str">
        <f>VLOOKUP(CAT_Details[[#This Row],[Delivery Bp Customer Code]],Table6[],2,0)</f>
        <v>U2-L5</v>
      </c>
    </row>
    <row r="10186" spans="1:16" x14ac:dyDescent="0.25">
      <c r="A10186" s="289" t="s">
        <v>272</v>
      </c>
      <c r="B10186">
        <v>15</v>
      </c>
      <c r="C10186">
        <v>1080</v>
      </c>
      <c r="D10186">
        <v>6.9</v>
      </c>
      <c r="E10186" s="289" t="s">
        <v>22606</v>
      </c>
      <c r="F10186">
        <v>5016705057</v>
      </c>
      <c r="G10186" s="276">
        <v>45861</v>
      </c>
      <c r="H10186">
        <v>20250708757914</v>
      </c>
      <c r="I10186">
        <v>24.12</v>
      </c>
      <c r="J10186" s="289" t="s">
        <v>280</v>
      </c>
      <c r="K10186" s="289" t="s">
        <v>22607</v>
      </c>
      <c r="L10186" s="289" t="s">
        <v>275</v>
      </c>
      <c r="M10186" s="289" t="s">
        <v>22608</v>
      </c>
      <c r="N10186" s="289" t="s">
        <v>1226</v>
      </c>
      <c r="O10186" s="289" t="s">
        <v>277</v>
      </c>
      <c r="P10186" s="289" t="str">
        <f>VLOOKUP(CAT_Details[[#This Row],[Delivery Bp Customer Code]],Table6[],2,0)</f>
        <v>U2-L5</v>
      </c>
    </row>
    <row r="10187" spans="1:16" x14ac:dyDescent="0.25">
      <c r="A10187" s="289" t="s">
        <v>272</v>
      </c>
      <c r="B10187">
        <v>1</v>
      </c>
      <c r="C10187">
        <v>69</v>
      </c>
      <c r="D10187">
        <v>0.27</v>
      </c>
      <c r="E10187" s="289" t="s">
        <v>22609</v>
      </c>
      <c r="F10187">
        <v>5016717939</v>
      </c>
      <c r="G10187" s="276">
        <v>45861</v>
      </c>
      <c r="H10187">
        <v>20250711761644</v>
      </c>
      <c r="I10187">
        <v>0.64</v>
      </c>
      <c r="J10187" s="289" t="s">
        <v>350</v>
      </c>
      <c r="K10187" s="289" t="s">
        <v>22610</v>
      </c>
      <c r="L10187" s="289" t="s">
        <v>275</v>
      </c>
      <c r="M10187" s="289" t="s">
        <v>22104</v>
      </c>
      <c r="N10187" s="289" t="s">
        <v>15988</v>
      </c>
      <c r="O10187" s="289" t="s">
        <v>277</v>
      </c>
      <c r="P10187" s="289" t="str">
        <f>VLOOKUP(CAT_Details[[#This Row],[Delivery Bp Customer Code]],Table6[],2,0)</f>
        <v>U2-L5</v>
      </c>
    </row>
    <row r="10188" spans="1:16" x14ac:dyDescent="0.25">
      <c r="A10188" s="289" t="s">
        <v>272</v>
      </c>
      <c r="B10188">
        <v>1</v>
      </c>
      <c r="C10188">
        <v>100</v>
      </c>
      <c r="D10188">
        <v>0.4</v>
      </c>
      <c r="E10188" s="289" t="s">
        <v>22609</v>
      </c>
      <c r="F10188">
        <v>5016717940</v>
      </c>
      <c r="G10188" s="276">
        <v>45861</v>
      </c>
      <c r="H10188">
        <v>20250711761634</v>
      </c>
      <c r="I10188">
        <v>0.96</v>
      </c>
      <c r="J10188" s="289" t="s">
        <v>350</v>
      </c>
      <c r="K10188" s="289" t="s">
        <v>22611</v>
      </c>
      <c r="L10188" s="289" t="s">
        <v>275</v>
      </c>
      <c r="M10188" s="289" t="s">
        <v>22104</v>
      </c>
      <c r="N10188" s="289" t="s">
        <v>15988</v>
      </c>
      <c r="O10188" s="289" t="s">
        <v>277</v>
      </c>
      <c r="P10188" s="289" t="str">
        <f>VLOOKUP(CAT_Details[[#This Row],[Delivery Bp Customer Code]],Table6[],2,0)</f>
        <v>U2-L5</v>
      </c>
    </row>
    <row r="10189" spans="1:16" x14ac:dyDescent="0.25">
      <c r="A10189" s="289" t="s">
        <v>4794</v>
      </c>
      <c r="B10189">
        <v>1</v>
      </c>
      <c r="C10189">
        <v>65</v>
      </c>
      <c r="D10189">
        <v>0.4</v>
      </c>
      <c r="E10189" s="289" t="s">
        <v>22612</v>
      </c>
      <c r="F10189">
        <v>5016717784</v>
      </c>
      <c r="G10189" s="276">
        <v>45861</v>
      </c>
      <c r="H10189">
        <v>20250714762412</v>
      </c>
      <c r="I10189">
        <v>0.499</v>
      </c>
      <c r="J10189" s="289" t="s">
        <v>280</v>
      </c>
      <c r="K10189" s="289" t="s">
        <v>22613</v>
      </c>
      <c r="L10189" s="289" t="s">
        <v>275</v>
      </c>
      <c r="M10189" s="289" t="s">
        <v>22374</v>
      </c>
      <c r="N10189" s="289" t="s">
        <v>5809</v>
      </c>
      <c r="O10189" s="289" t="s">
        <v>4798</v>
      </c>
      <c r="P10189" s="289" t="str">
        <f>VLOOKUP(CAT_Details[[#This Row],[Delivery Bp Customer Code]],Table6[],2,0)</f>
        <v>MY02</v>
      </c>
    </row>
    <row r="10190" spans="1:16" x14ac:dyDescent="0.25">
      <c r="A10190" s="289" t="s">
        <v>4794</v>
      </c>
      <c r="B10190">
        <v>1</v>
      </c>
      <c r="C10190">
        <v>40</v>
      </c>
      <c r="D10190">
        <v>0.4</v>
      </c>
      <c r="E10190" s="289" t="s">
        <v>22612</v>
      </c>
      <c r="F10190">
        <v>5016717789</v>
      </c>
      <c r="G10190" s="276">
        <v>45861</v>
      </c>
      <c r="H10190">
        <v>20250714762395</v>
      </c>
      <c r="I10190">
        <v>0.499</v>
      </c>
      <c r="J10190" s="289" t="s">
        <v>280</v>
      </c>
      <c r="K10190" s="289" t="s">
        <v>22614</v>
      </c>
      <c r="L10190" s="289" t="s">
        <v>275</v>
      </c>
      <c r="M10190" s="289" t="s">
        <v>22374</v>
      </c>
      <c r="N10190" s="289" t="s">
        <v>5809</v>
      </c>
      <c r="O10190" s="289" t="s">
        <v>4798</v>
      </c>
      <c r="P10190" s="289" t="str">
        <f>VLOOKUP(CAT_Details[[#This Row],[Delivery Bp Customer Code]],Table6[],2,0)</f>
        <v>MY02</v>
      </c>
    </row>
    <row r="10191" spans="1:16" x14ac:dyDescent="0.25">
      <c r="A10191" s="289" t="s">
        <v>4794</v>
      </c>
      <c r="B10191">
        <v>1</v>
      </c>
      <c r="C10191">
        <v>18</v>
      </c>
      <c r="D10191">
        <v>0.4</v>
      </c>
      <c r="E10191" s="289" t="s">
        <v>22612</v>
      </c>
      <c r="F10191">
        <v>5016717794</v>
      </c>
      <c r="G10191" s="276">
        <v>45861</v>
      </c>
      <c r="H10191">
        <v>20250714762406</v>
      </c>
      <c r="I10191">
        <v>0.40300000000000002</v>
      </c>
      <c r="J10191" s="289" t="s">
        <v>280</v>
      </c>
      <c r="K10191" s="289" t="s">
        <v>22615</v>
      </c>
      <c r="L10191" s="289" t="s">
        <v>275</v>
      </c>
      <c r="M10191" s="289" t="s">
        <v>22374</v>
      </c>
      <c r="N10191" s="289" t="s">
        <v>5809</v>
      </c>
      <c r="O10191" s="289" t="s">
        <v>4798</v>
      </c>
      <c r="P10191" s="289" t="str">
        <f>VLOOKUP(CAT_Details[[#This Row],[Delivery Bp Customer Code]],Table6[],2,0)</f>
        <v>MY02</v>
      </c>
    </row>
    <row r="10192" spans="1:16" x14ac:dyDescent="0.25">
      <c r="A10192" s="289" t="s">
        <v>4794</v>
      </c>
      <c r="B10192">
        <v>1</v>
      </c>
      <c r="C10192">
        <v>22</v>
      </c>
      <c r="D10192">
        <v>0.4</v>
      </c>
      <c r="E10192" s="289" t="s">
        <v>22612</v>
      </c>
      <c r="F10192">
        <v>5016717795</v>
      </c>
      <c r="G10192" s="276">
        <v>45861</v>
      </c>
      <c r="H10192">
        <v>20250714762389</v>
      </c>
      <c r="I10192">
        <v>0.40300000000000002</v>
      </c>
      <c r="J10192" s="289" t="s">
        <v>280</v>
      </c>
      <c r="K10192" s="289" t="s">
        <v>22616</v>
      </c>
      <c r="L10192" s="289" t="s">
        <v>275</v>
      </c>
      <c r="M10192" s="289" t="s">
        <v>22374</v>
      </c>
      <c r="N10192" s="289" t="s">
        <v>5809</v>
      </c>
      <c r="O10192" s="289" t="s">
        <v>4798</v>
      </c>
      <c r="P10192" s="289" t="str">
        <f>VLOOKUP(CAT_Details[[#This Row],[Delivery Bp Customer Code]],Table6[],2,0)</f>
        <v>MY02</v>
      </c>
    </row>
    <row r="10193" spans="1:16" x14ac:dyDescent="0.25">
      <c r="A10193" s="289" t="s">
        <v>4794</v>
      </c>
      <c r="B10193">
        <v>1</v>
      </c>
      <c r="C10193">
        <v>22</v>
      </c>
      <c r="D10193">
        <v>0.4</v>
      </c>
      <c r="E10193" s="289" t="s">
        <v>22612</v>
      </c>
      <c r="F10193">
        <v>5016717796</v>
      </c>
      <c r="G10193" s="276">
        <v>45861</v>
      </c>
      <c r="H10193">
        <v>20250714762381</v>
      </c>
      <c r="I10193">
        <v>0.499</v>
      </c>
      <c r="J10193" s="289" t="s">
        <v>280</v>
      </c>
      <c r="K10193" s="289" t="s">
        <v>22617</v>
      </c>
      <c r="L10193" s="289" t="s">
        <v>275</v>
      </c>
      <c r="M10193" s="289" t="s">
        <v>22374</v>
      </c>
      <c r="N10193" s="289" t="s">
        <v>5809</v>
      </c>
      <c r="O10193" s="289" t="s">
        <v>4798</v>
      </c>
      <c r="P10193" s="289" t="str">
        <f>VLOOKUP(CAT_Details[[#This Row],[Delivery Bp Customer Code]],Table6[],2,0)</f>
        <v>MY02</v>
      </c>
    </row>
    <row r="10194" spans="1:16" x14ac:dyDescent="0.25">
      <c r="A10194" s="289" t="s">
        <v>4794</v>
      </c>
      <c r="B10194">
        <v>1</v>
      </c>
      <c r="C10194">
        <v>23</v>
      </c>
      <c r="D10194">
        <v>0.4</v>
      </c>
      <c r="E10194" s="289" t="s">
        <v>22612</v>
      </c>
      <c r="F10194">
        <v>5016717797</v>
      </c>
      <c r="G10194" s="276">
        <v>45861</v>
      </c>
      <c r="H10194">
        <v>20250714762402</v>
      </c>
      <c r="I10194">
        <v>0.499</v>
      </c>
      <c r="J10194" s="289" t="s">
        <v>280</v>
      </c>
      <c r="K10194" s="289" t="s">
        <v>22618</v>
      </c>
      <c r="L10194" s="289" t="s">
        <v>275</v>
      </c>
      <c r="M10194" s="289" t="s">
        <v>22374</v>
      </c>
      <c r="N10194" s="289" t="s">
        <v>5809</v>
      </c>
      <c r="O10194" s="289" t="s">
        <v>4798</v>
      </c>
      <c r="P10194" s="289" t="str">
        <f>VLOOKUP(CAT_Details[[#This Row],[Delivery Bp Customer Code]],Table6[],2,0)</f>
        <v>MY02</v>
      </c>
    </row>
    <row r="10195" spans="1:16" x14ac:dyDescent="0.25">
      <c r="A10195" s="289" t="s">
        <v>4794</v>
      </c>
      <c r="B10195">
        <v>3</v>
      </c>
      <c r="C10195">
        <v>42</v>
      </c>
      <c r="D10195">
        <v>0.21</v>
      </c>
      <c r="E10195" s="289" t="s">
        <v>22390</v>
      </c>
      <c r="F10195">
        <v>5016732435</v>
      </c>
      <c r="G10195" s="276">
        <v>45861</v>
      </c>
      <c r="H10195">
        <v>20250715763092</v>
      </c>
      <c r="I10195">
        <v>0.129</v>
      </c>
      <c r="J10195" s="289" t="s">
        <v>294</v>
      </c>
      <c r="K10195" s="289" t="s">
        <v>22619</v>
      </c>
      <c r="L10195" s="289" t="s">
        <v>275</v>
      </c>
      <c r="M10195" s="289" t="s">
        <v>21674</v>
      </c>
      <c r="N10195" s="289" t="s">
        <v>1413</v>
      </c>
      <c r="O10195" s="289" t="s">
        <v>4798</v>
      </c>
      <c r="P10195" s="289" t="str">
        <f>VLOOKUP(CAT_Details[[#This Row],[Delivery Bp Customer Code]],Table6[],2,0)</f>
        <v>MY02</v>
      </c>
    </row>
    <row r="10196" spans="1:16" x14ac:dyDescent="0.25">
      <c r="A10196" s="289" t="s">
        <v>4794</v>
      </c>
      <c r="B10196">
        <v>3</v>
      </c>
      <c r="C10196">
        <v>780</v>
      </c>
      <c r="D10196">
        <v>1.2</v>
      </c>
      <c r="E10196" s="289" t="s">
        <v>22620</v>
      </c>
      <c r="F10196">
        <v>5016732439</v>
      </c>
      <c r="G10196" s="276">
        <v>45861</v>
      </c>
      <c r="H10196">
        <v>20250715762978</v>
      </c>
      <c r="I10196">
        <v>1.44</v>
      </c>
      <c r="J10196" s="289" t="s">
        <v>350</v>
      </c>
      <c r="K10196" s="289" t="s">
        <v>22621</v>
      </c>
      <c r="L10196" s="289" t="s">
        <v>275</v>
      </c>
      <c r="M10196" s="289" t="s">
        <v>22217</v>
      </c>
      <c r="N10196" s="289" t="s">
        <v>948</v>
      </c>
      <c r="O10196" s="289" t="s">
        <v>4798</v>
      </c>
      <c r="P10196" s="289" t="str">
        <f>VLOOKUP(CAT_Details[[#This Row],[Delivery Bp Customer Code]],Table6[],2,0)</f>
        <v>MY02</v>
      </c>
    </row>
    <row r="10197" spans="1:16" x14ac:dyDescent="0.25">
      <c r="A10197" s="289" t="s">
        <v>4794</v>
      </c>
      <c r="B10197">
        <v>1</v>
      </c>
      <c r="C10197">
        <v>260</v>
      </c>
      <c r="D10197">
        <v>0.4</v>
      </c>
      <c r="E10197" s="289" t="s">
        <v>22620</v>
      </c>
      <c r="F10197">
        <v>5016732441</v>
      </c>
      <c r="G10197" s="276">
        <v>45861</v>
      </c>
      <c r="H10197">
        <v>20250715762989</v>
      </c>
      <c r="I10197">
        <v>0.76800000000000002</v>
      </c>
      <c r="J10197" s="289" t="s">
        <v>350</v>
      </c>
      <c r="K10197" s="289" t="s">
        <v>22622</v>
      </c>
      <c r="L10197" s="289" t="s">
        <v>275</v>
      </c>
      <c r="M10197" s="289" t="s">
        <v>22217</v>
      </c>
      <c r="N10197" s="289" t="s">
        <v>948</v>
      </c>
      <c r="O10197" s="289" t="s">
        <v>4798</v>
      </c>
      <c r="P10197" s="289" t="str">
        <f>VLOOKUP(CAT_Details[[#This Row],[Delivery Bp Customer Code]],Table6[],2,0)</f>
        <v>MY02</v>
      </c>
    </row>
    <row r="10198" spans="1:16" x14ac:dyDescent="0.25">
      <c r="A10198" s="289" t="s">
        <v>4794</v>
      </c>
      <c r="B10198">
        <v>1</v>
      </c>
      <c r="C10198">
        <v>18.5</v>
      </c>
      <c r="D10198">
        <v>7.0000000000000007E-2</v>
      </c>
      <c r="E10198" s="289" t="s">
        <v>22623</v>
      </c>
      <c r="F10198">
        <v>5016732552</v>
      </c>
      <c r="G10198" s="276">
        <v>45861</v>
      </c>
      <c r="H10198">
        <v>20250714762628</v>
      </c>
      <c r="I10198">
        <v>4.1000000000000002E-2</v>
      </c>
      <c r="J10198" s="289" t="s">
        <v>350</v>
      </c>
      <c r="K10198" s="289" t="s">
        <v>22624</v>
      </c>
      <c r="L10198" s="289" t="s">
        <v>275</v>
      </c>
      <c r="M10198" s="289" t="s">
        <v>22381</v>
      </c>
      <c r="N10198" s="289" t="s">
        <v>5251</v>
      </c>
      <c r="O10198" s="289" t="s">
        <v>4798</v>
      </c>
      <c r="P10198" s="289" t="str">
        <f>VLOOKUP(CAT_Details[[#This Row],[Delivery Bp Customer Code]],Table6[],2,0)</f>
        <v>MY02</v>
      </c>
    </row>
    <row r="10199" spans="1:16" x14ac:dyDescent="0.25">
      <c r="A10199" s="289" t="s">
        <v>4794</v>
      </c>
      <c r="B10199">
        <v>1</v>
      </c>
      <c r="C10199">
        <v>6</v>
      </c>
      <c r="D10199">
        <v>0.4</v>
      </c>
      <c r="E10199" s="289" t="s">
        <v>22623</v>
      </c>
      <c r="F10199">
        <v>5016732553</v>
      </c>
      <c r="G10199" s="276">
        <v>45861</v>
      </c>
      <c r="H10199">
        <v>20250714762623</v>
      </c>
      <c r="I10199">
        <v>0.96</v>
      </c>
      <c r="J10199" s="289" t="s">
        <v>350</v>
      </c>
      <c r="K10199" s="289" t="s">
        <v>22625</v>
      </c>
      <c r="L10199" s="289" t="s">
        <v>275</v>
      </c>
      <c r="M10199" s="289" t="s">
        <v>22381</v>
      </c>
      <c r="N10199" s="289" t="s">
        <v>5251</v>
      </c>
      <c r="O10199" s="289" t="s">
        <v>4798</v>
      </c>
      <c r="P10199" s="289" t="str">
        <f>VLOOKUP(CAT_Details[[#This Row],[Delivery Bp Customer Code]],Table6[],2,0)</f>
        <v>MY02</v>
      </c>
    </row>
    <row r="10200" spans="1:16" x14ac:dyDescent="0.25">
      <c r="A10200" s="289" t="s">
        <v>4794</v>
      </c>
      <c r="B10200">
        <v>1</v>
      </c>
      <c r="C10200">
        <v>192</v>
      </c>
      <c r="D10200">
        <v>0.4</v>
      </c>
      <c r="E10200" s="289" t="s">
        <v>22623</v>
      </c>
      <c r="F10200">
        <v>5016732554</v>
      </c>
      <c r="G10200" s="276">
        <v>45861</v>
      </c>
      <c r="H10200">
        <v>20250714762624</v>
      </c>
      <c r="I10200">
        <v>0.624</v>
      </c>
      <c r="J10200" s="289" t="s">
        <v>350</v>
      </c>
      <c r="K10200" s="289" t="s">
        <v>22626</v>
      </c>
      <c r="L10200" s="289" t="s">
        <v>275</v>
      </c>
      <c r="M10200" s="289" t="s">
        <v>22381</v>
      </c>
      <c r="N10200" s="289" t="s">
        <v>5251</v>
      </c>
      <c r="O10200" s="289" t="s">
        <v>4798</v>
      </c>
      <c r="P10200" s="289" t="str">
        <f>VLOOKUP(CAT_Details[[#This Row],[Delivery Bp Customer Code]],Table6[],2,0)</f>
        <v>MY02</v>
      </c>
    </row>
    <row r="10201" spans="1:16" x14ac:dyDescent="0.25">
      <c r="A10201" s="289" t="s">
        <v>278</v>
      </c>
      <c r="B10201">
        <v>5</v>
      </c>
      <c r="C10201">
        <v>260</v>
      </c>
      <c r="D10201">
        <v>1</v>
      </c>
      <c r="E10201" s="289" t="s">
        <v>22627</v>
      </c>
      <c r="F10201">
        <v>5016746990</v>
      </c>
      <c r="G10201" s="276">
        <v>45862</v>
      </c>
      <c r="H10201">
        <v>20250715763311</v>
      </c>
      <c r="I10201">
        <v>2.4</v>
      </c>
      <c r="J10201" s="289" t="s">
        <v>324</v>
      </c>
      <c r="K10201" s="289" t="s">
        <v>22628</v>
      </c>
      <c r="L10201" s="289" t="s">
        <v>275</v>
      </c>
      <c r="M10201" s="289" t="s">
        <v>22351</v>
      </c>
      <c r="N10201" s="289" t="s">
        <v>1067</v>
      </c>
      <c r="O10201" s="289" t="s">
        <v>498</v>
      </c>
      <c r="P10201" s="289" t="str">
        <f>VLOOKUP(CAT_Details[[#This Row],[Delivery Bp Customer Code]],Table6[],2,0)</f>
        <v>DK-BM01</v>
      </c>
    </row>
    <row r="10202" spans="1:16" x14ac:dyDescent="0.25">
      <c r="A10202" s="289" t="s">
        <v>278</v>
      </c>
      <c r="B10202">
        <v>2</v>
      </c>
      <c r="C10202">
        <v>861</v>
      </c>
      <c r="D10202">
        <v>0.8</v>
      </c>
      <c r="E10202" s="289" t="s">
        <v>22629</v>
      </c>
      <c r="F10202">
        <v>5016760166</v>
      </c>
      <c r="G10202" s="276">
        <v>45862</v>
      </c>
      <c r="H10202">
        <v>20250721767429</v>
      </c>
      <c r="I10202">
        <v>1.8240000000000001</v>
      </c>
      <c r="J10202" s="289" t="s">
        <v>350</v>
      </c>
      <c r="K10202" s="289" t="s">
        <v>22630</v>
      </c>
      <c r="L10202" s="289" t="s">
        <v>275</v>
      </c>
      <c r="M10202" s="289" t="s">
        <v>22396</v>
      </c>
      <c r="N10202" s="289" t="s">
        <v>999</v>
      </c>
      <c r="O10202" s="289" t="s">
        <v>498</v>
      </c>
      <c r="P10202" s="289" t="str">
        <f>VLOOKUP(CAT_Details[[#This Row],[Delivery Bp Customer Code]],Table6[],2,0)</f>
        <v>DK-BM01</v>
      </c>
    </row>
    <row r="10203" spans="1:16" x14ac:dyDescent="0.25">
      <c r="A10203" s="289" t="s">
        <v>75</v>
      </c>
      <c r="B10203">
        <v>1</v>
      </c>
      <c r="C10203">
        <v>35</v>
      </c>
      <c r="D10203">
        <v>0.2</v>
      </c>
      <c r="E10203" s="289" t="s">
        <v>22631</v>
      </c>
      <c r="F10203">
        <v>5016746903</v>
      </c>
      <c r="G10203" s="276">
        <v>45862</v>
      </c>
      <c r="H10203">
        <v>20250714762204</v>
      </c>
      <c r="I10203">
        <v>0.28799999999999998</v>
      </c>
      <c r="J10203" s="289" t="s">
        <v>324</v>
      </c>
      <c r="K10203" s="289" t="s">
        <v>22632</v>
      </c>
      <c r="L10203" s="289" t="s">
        <v>275</v>
      </c>
      <c r="M10203" s="289" t="s">
        <v>22351</v>
      </c>
      <c r="N10203" s="289" t="s">
        <v>562</v>
      </c>
      <c r="O10203" s="289" t="s">
        <v>2173</v>
      </c>
      <c r="P10203" s="289" t="str">
        <f>VLOOKUP(CAT_Details[[#This Row],[Delivery Bp Customer Code]],Table6[],2,0)</f>
        <v>OYL1</v>
      </c>
    </row>
    <row r="10204" spans="1:16" x14ac:dyDescent="0.25">
      <c r="A10204" s="289" t="s">
        <v>75</v>
      </c>
      <c r="B10204">
        <v>1</v>
      </c>
      <c r="C10204">
        <v>0.5</v>
      </c>
      <c r="D10204">
        <v>0.02</v>
      </c>
      <c r="E10204" s="289" t="s">
        <v>22633</v>
      </c>
      <c r="F10204">
        <v>5016746972</v>
      </c>
      <c r="G10204" s="276">
        <v>45862</v>
      </c>
      <c r="H10204">
        <v>20250714762501</v>
      </c>
      <c r="I10204">
        <v>6.0000000000000001E-3</v>
      </c>
      <c r="J10204" s="289" t="s">
        <v>294</v>
      </c>
      <c r="K10204" s="289" t="s">
        <v>22634</v>
      </c>
      <c r="L10204" s="289" t="s">
        <v>275</v>
      </c>
      <c r="M10204" s="289" t="s">
        <v>21674</v>
      </c>
      <c r="N10204" s="289" t="s">
        <v>555</v>
      </c>
      <c r="O10204" s="289" t="s">
        <v>2173</v>
      </c>
      <c r="P10204" s="289" t="str">
        <f>VLOOKUP(CAT_Details[[#This Row],[Delivery Bp Customer Code]],Table6[],2,0)</f>
        <v>OYL1</v>
      </c>
    </row>
    <row r="10205" spans="1:16" x14ac:dyDescent="0.25">
      <c r="A10205" s="289" t="s">
        <v>75</v>
      </c>
      <c r="B10205">
        <v>1</v>
      </c>
      <c r="C10205">
        <v>208</v>
      </c>
      <c r="D10205">
        <v>0.4</v>
      </c>
      <c r="E10205" s="289" t="s">
        <v>22635</v>
      </c>
      <c r="F10205">
        <v>5016760141</v>
      </c>
      <c r="G10205" s="276">
        <v>45862</v>
      </c>
      <c r="H10205">
        <v>20250715763299</v>
      </c>
      <c r="I10205">
        <v>0.48</v>
      </c>
      <c r="J10205" s="289" t="s">
        <v>280</v>
      </c>
      <c r="K10205" s="289" t="s">
        <v>22636</v>
      </c>
      <c r="L10205" s="289" t="s">
        <v>275</v>
      </c>
      <c r="M10205" s="289" t="s">
        <v>22637</v>
      </c>
      <c r="N10205" s="289" t="s">
        <v>17247</v>
      </c>
      <c r="O10205" s="289" t="s">
        <v>2173</v>
      </c>
      <c r="P10205" s="289" t="str">
        <f>VLOOKUP(CAT_Details[[#This Row],[Delivery Bp Customer Code]],Table6[],2,0)</f>
        <v>OYL1</v>
      </c>
    </row>
    <row r="10206" spans="1:16" x14ac:dyDescent="0.25">
      <c r="A10206" s="289" t="s">
        <v>75</v>
      </c>
      <c r="B10206">
        <v>2</v>
      </c>
      <c r="C10206">
        <v>312</v>
      </c>
      <c r="D10206">
        <v>0.6</v>
      </c>
      <c r="E10206" s="289" t="s">
        <v>22638</v>
      </c>
      <c r="F10206">
        <v>5016760320</v>
      </c>
      <c r="G10206" s="276">
        <v>45862</v>
      </c>
      <c r="H10206">
        <v>20250716764053</v>
      </c>
      <c r="I10206">
        <v>0.72</v>
      </c>
      <c r="J10206" s="289" t="s">
        <v>324</v>
      </c>
      <c r="K10206" s="289" t="s">
        <v>22639</v>
      </c>
      <c r="L10206" s="289" t="s">
        <v>275</v>
      </c>
      <c r="M10206" s="289" t="s">
        <v>22640</v>
      </c>
      <c r="N10206" s="289" t="s">
        <v>15858</v>
      </c>
      <c r="O10206" s="289" t="s">
        <v>2173</v>
      </c>
      <c r="P10206" s="289" t="str">
        <f>VLOOKUP(CAT_Details[[#This Row],[Delivery Bp Customer Code]],Table6[],2,0)</f>
        <v>OYL1</v>
      </c>
    </row>
    <row r="10207" spans="1:16" x14ac:dyDescent="0.25">
      <c r="A10207" s="289" t="s">
        <v>75</v>
      </c>
      <c r="B10207">
        <v>1</v>
      </c>
      <c r="C10207">
        <v>250</v>
      </c>
      <c r="D10207">
        <v>0.2</v>
      </c>
      <c r="E10207" s="289" t="s">
        <v>22641</v>
      </c>
      <c r="F10207">
        <v>5016774966</v>
      </c>
      <c r="G10207" s="276">
        <v>45862</v>
      </c>
      <c r="H10207">
        <v>20250717765160</v>
      </c>
      <c r="I10207">
        <v>0.48</v>
      </c>
      <c r="J10207" s="289" t="s">
        <v>280</v>
      </c>
      <c r="K10207" s="289" t="s">
        <v>22642</v>
      </c>
      <c r="L10207" s="289" t="s">
        <v>275</v>
      </c>
      <c r="M10207" s="289" t="s">
        <v>22374</v>
      </c>
      <c r="N10207" s="289" t="s">
        <v>4076</v>
      </c>
      <c r="O10207" s="289" t="s">
        <v>2173</v>
      </c>
      <c r="P10207" s="289" t="str">
        <f>VLOOKUP(CAT_Details[[#This Row],[Delivery Bp Customer Code]],Table6[],2,0)</f>
        <v>OYL1</v>
      </c>
    </row>
    <row r="10208" spans="1:16" x14ac:dyDescent="0.25">
      <c r="A10208" s="289" t="s">
        <v>75</v>
      </c>
      <c r="B10208">
        <v>1</v>
      </c>
      <c r="C10208">
        <v>60.3</v>
      </c>
      <c r="D10208">
        <v>0.2</v>
      </c>
      <c r="E10208" s="289" t="s">
        <v>22643</v>
      </c>
      <c r="F10208">
        <v>5016789287</v>
      </c>
      <c r="G10208" s="276">
        <v>45862</v>
      </c>
      <c r="H10208">
        <v>20250716764167</v>
      </c>
      <c r="I10208">
        <v>0.48</v>
      </c>
      <c r="J10208" s="289" t="s">
        <v>273</v>
      </c>
      <c r="K10208" s="289" t="s">
        <v>22644</v>
      </c>
      <c r="L10208" s="289" t="s">
        <v>275</v>
      </c>
      <c r="M10208" s="289" t="s">
        <v>22645</v>
      </c>
      <c r="N10208" s="289" t="s">
        <v>2434</v>
      </c>
      <c r="O10208" s="289" t="s">
        <v>2173</v>
      </c>
      <c r="P10208" s="289" t="str">
        <f>VLOOKUP(CAT_Details[[#This Row],[Delivery Bp Customer Code]],Table6[],2,0)</f>
        <v>OYL1</v>
      </c>
    </row>
    <row r="10209" spans="1:16" x14ac:dyDescent="0.25">
      <c r="A10209" s="289" t="s">
        <v>17052</v>
      </c>
      <c r="B10209">
        <v>1</v>
      </c>
      <c r="C10209">
        <v>16</v>
      </c>
      <c r="D10209">
        <v>0.04</v>
      </c>
      <c r="E10209" s="289" t="s">
        <v>22646</v>
      </c>
      <c r="F10209">
        <v>5016718018</v>
      </c>
      <c r="G10209" s="276">
        <v>45862</v>
      </c>
      <c r="H10209">
        <v>20250714762178</v>
      </c>
      <c r="I10209">
        <v>2.5999999999999999E-2</v>
      </c>
      <c r="J10209" s="289" t="s">
        <v>275</v>
      </c>
      <c r="K10209" s="289" t="s">
        <v>22647</v>
      </c>
      <c r="L10209" s="289" t="s">
        <v>280</v>
      </c>
      <c r="M10209" s="289" t="s">
        <v>22421</v>
      </c>
      <c r="N10209" s="289" t="s">
        <v>19026</v>
      </c>
      <c r="O10209" s="289" t="s">
        <v>22200</v>
      </c>
      <c r="P10209" s="289">
        <f>VLOOKUP(CAT_Details[[#This Row],[Delivery Bp Customer Code]],Table6[],2,0)</f>
        <v>3705</v>
      </c>
    </row>
    <row r="10210" spans="1:16" x14ac:dyDescent="0.25">
      <c r="A10210" s="289" t="s">
        <v>17052</v>
      </c>
      <c r="B10210">
        <v>2</v>
      </c>
      <c r="C10210">
        <v>41.2</v>
      </c>
      <c r="D10210">
        <v>0.6</v>
      </c>
      <c r="E10210" s="289" t="s">
        <v>22648</v>
      </c>
      <c r="F10210">
        <v>5016732606</v>
      </c>
      <c r="G10210" s="276">
        <v>45862</v>
      </c>
      <c r="H10210">
        <v>20250714762437</v>
      </c>
      <c r="I10210">
        <v>0.64100000000000001</v>
      </c>
      <c r="J10210" s="289" t="s">
        <v>302</v>
      </c>
      <c r="K10210" s="289" t="s">
        <v>22649</v>
      </c>
      <c r="L10210" s="289" t="s">
        <v>280</v>
      </c>
      <c r="M10210" s="289" t="s">
        <v>22194</v>
      </c>
      <c r="N10210" s="289" t="s">
        <v>20799</v>
      </c>
      <c r="O10210" s="289" t="s">
        <v>22069</v>
      </c>
      <c r="P10210" s="289">
        <f>VLOOKUP(CAT_Details[[#This Row],[Delivery Bp Customer Code]],Table6[],2,0)</f>
        <v>3705</v>
      </c>
    </row>
    <row r="10211" spans="1:16" x14ac:dyDescent="0.25">
      <c r="A10211" s="289" t="s">
        <v>17052</v>
      </c>
      <c r="B10211">
        <v>1</v>
      </c>
      <c r="C10211">
        <v>1</v>
      </c>
      <c r="D10211">
        <v>0.04</v>
      </c>
      <c r="E10211" s="289" t="s">
        <v>22650</v>
      </c>
      <c r="F10211">
        <v>5016760200</v>
      </c>
      <c r="G10211" s="276">
        <v>45862</v>
      </c>
      <c r="H10211">
        <v>20250716764530</v>
      </c>
      <c r="I10211">
        <v>4.0000000000000001E-3</v>
      </c>
      <c r="J10211" s="289" t="s">
        <v>275</v>
      </c>
      <c r="K10211" s="289" t="s">
        <v>22651</v>
      </c>
      <c r="L10211" s="289" t="s">
        <v>280</v>
      </c>
      <c r="M10211" s="289"/>
      <c r="N10211" s="289" t="s">
        <v>18880</v>
      </c>
      <c r="O10211" s="289" t="s">
        <v>18284</v>
      </c>
      <c r="P10211" s="289">
        <f>VLOOKUP(CAT_Details[[#This Row],[Delivery Bp Customer Code]],Table6[],2,0)</f>
        <v>3705</v>
      </c>
    </row>
    <row r="10212" spans="1:16" x14ac:dyDescent="0.25">
      <c r="A10212" s="289" t="s">
        <v>17052</v>
      </c>
      <c r="B10212">
        <v>5</v>
      </c>
      <c r="C10212">
        <v>30.5</v>
      </c>
      <c r="D10212">
        <v>0.28999999999999998</v>
      </c>
      <c r="E10212" s="289" t="s">
        <v>22652</v>
      </c>
      <c r="F10212">
        <v>5016760298</v>
      </c>
      <c r="G10212" s="276">
        <v>45862</v>
      </c>
      <c r="H10212">
        <v>20250717765407</v>
      </c>
      <c r="I10212">
        <v>0.17199999999999999</v>
      </c>
      <c r="J10212" s="289" t="s">
        <v>275</v>
      </c>
      <c r="K10212" s="289" t="s">
        <v>22653</v>
      </c>
      <c r="L10212" s="289" t="s">
        <v>280</v>
      </c>
      <c r="M10212" s="289"/>
      <c r="N10212" s="289" t="s">
        <v>18883</v>
      </c>
      <c r="O10212" s="289" t="s">
        <v>18284</v>
      </c>
      <c r="P10212" s="289">
        <f>VLOOKUP(CAT_Details[[#This Row],[Delivery Bp Customer Code]],Table6[],2,0)</f>
        <v>3705</v>
      </c>
    </row>
    <row r="10213" spans="1:16" x14ac:dyDescent="0.25">
      <c r="A10213" s="289" t="s">
        <v>17052</v>
      </c>
      <c r="B10213">
        <v>3</v>
      </c>
      <c r="C10213">
        <v>9</v>
      </c>
      <c r="D10213">
        <v>0.09</v>
      </c>
      <c r="E10213" s="289" t="s">
        <v>22654</v>
      </c>
      <c r="F10213">
        <v>5016774786</v>
      </c>
      <c r="G10213" s="276">
        <v>45862</v>
      </c>
      <c r="H10213">
        <v>20250716764637</v>
      </c>
      <c r="I10213">
        <v>3.2000000000000001E-2</v>
      </c>
      <c r="J10213" s="289" t="s">
        <v>302</v>
      </c>
      <c r="K10213" s="289" t="s">
        <v>22655</v>
      </c>
      <c r="L10213" s="289" t="s">
        <v>280</v>
      </c>
      <c r="M10213" s="289" t="s">
        <v>22640</v>
      </c>
      <c r="N10213" s="289" t="s">
        <v>18394</v>
      </c>
      <c r="O10213" s="289" t="s">
        <v>18284</v>
      </c>
      <c r="P10213" s="289">
        <f>VLOOKUP(CAT_Details[[#This Row],[Delivery Bp Customer Code]],Table6[],2,0)</f>
        <v>3705</v>
      </c>
    </row>
    <row r="10214" spans="1:16" x14ac:dyDescent="0.25">
      <c r="A10214" s="289" t="s">
        <v>14506</v>
      </c>
      <c r="B10214">
        <v>15</v>
      </c>
      <c r="C10214">
        <v>3354</v>
      </c>
      <c r="D10214">
        <v>4.2699999999999996</v>
      </c>
      <c r="E10214" s="289" t="s">
        <v>22656</v>
      </c>
      <c r="F10214">
        <v>5016795666</v>
      </c>
      <c r="G10214" s="276">
        <v>45862</v>
      </c>
      <c r="I10214">
        <v>21.012</v>
      </c>
      <c r="J10214" s="289" t="s">
        <v>3890</v>
      </c>
      <c r="K10214" s="289" t="s">
        <v>22657</v>
      </c>
      <c r="L10214" s="289" t="s">
        <v>273</v>
      </c>
      <c r="M10214" s="289" t="s">
        <v>22658</v>
      </c>
      <c r="N10214" s="289" t="s">
        <v>21166</v>
      </c>
      <c r="O10214" s="289" t="s">
        <v>16616</v>
      </c>
      <c r="P10214" s="289" t="str">
        <f>VLOOKUP(CAT_Details[[#This Row],[Delivery Bp Customer Code]],Table6[],2,0)</f>
        <v>No Loc</v>
      </c>
    </row>
    <row r="10215" spans="1:16" x14ac:dyDescent="0.25">
      <c r="A10215" s="289" t="s">
        <v>874</v>
      </c>
      <c r="B10215">
        <v>42</v>
      </c>
      <c r="C10215">
        <v>12824</v>
      </c>
      <c r="D10215">
        <v>13.6</v>
      </c>
      <c r="E10215" s="289" t="s">
        <v>22659</v>
      </c>
      <c r="F10215">
        <v>5016760176</v>
      </c>
      <c r="G10215" s="276">
        <v>45862</v>
      </c>
      <c r="H10215">
        <v>20250717765265</v>
      </c>
      <c r="I10215">
        <v>40.53</v>
      </c>
      <c r="J10215" s="289" t="s">
        <v>350</v>
      </c>
      <c r="K10215" s="289" t="s">
        <v>22660</v>
      </c>
      <c r="L10215" s="289" t="s">
        <v>275</v>
      </c>
      <c r="M10215" s="289" t="s">
        <v>22661</v>
      </c>
      <c r="N10215" s="289" t="s">
        <v>381</v>
      </c>
      <c r="O10215" s="289" t="s">
        <v>1014</v>
      </c>
      <c r="P10215" s="289" t="str">
        <f>VLOOKUP(CAT_Details[[#This Row],[Delivery Bp Customer Code]],Table6[],2,0)</f>
        <v>MZ07</v>
      </c>
    </row>
    <row r="10216" spans="1:16" x14ac:dyDescent="0.25">
      <c r="A10216" s="289" t="s">
        <v>874</v>
      </c>
      <c r="B10216">
        <v>42</v>
      </c>
      <c r="C10216">
        <v>12824</v>
      </c>
      <c r="D10216">
        <v>13.6</v>
      </c>
      <c r="E10216" s="289" t="s">
        <v>22659</v>
      </c>
      <c r="F10216">
        <v>5016765293</v>
      </c>
      <c r="G10216" s="276">
        <v>45862</v>
      </c>
      <c r="H10216">
        <v>20250717765265</v>
      </c>
      <c r="I10216">
        <v>40.53</v>
      </c>
      <c r="J10216" s="289" t="s">
        <v>350</v>
      </c>
      <c r="K10216" s="289" t="s">
        <v>22662</v>
      </c>
      <c r="L10216" s="289" t="s">
        <v>275</v>
      </c>
      <c r="M10216" s="289"/>
      <c r="N10216" s="289" t="s">
        <v>381</v>
      </c>
      <c r="O10216" s="289" t="s">
        <v>1014</v>
      </c>
      <c r="P10216" s="289" t="str">
        <f>VLOOKUP(CAT_Details[[#This Row],[Delivery Bp Customer Code]],Table6[],2,0)</f>
        <v>MZ07</v>
      </c>
    </row>
    <row r="10217" spans="1:16" x14ac:dyDescent="0.25">
      <c r="A10217" s="289" t="s">
        <v>3329</v>
      </c>
      <c r="B10217">
        <v>3</v>
      </c>
      <c r="C10217">
        <v>358</v>
      </c>
      <c r="D10217">
        <v>1.2</v>
      </c>
      <c r="E10217" s="289" t="s">
        <v>22663</v>
      </c>
      <c r="F10217">
        <v>5016760204</v>
      </c>
      <c r="G10217" s="276">
        <v>45862</v>
      </c>
      <c r="H10217">
        <v>20250716764044</v>
      </c>
      <c r="I10217">
        <v>2.7549999999999999</v>
      </c>
      <c r="J10217" s="289" t="s">
        <v>350</v>
      </c>
      <c r="K10217" s="289" t="s">
        <v>22664</v>
      </c>
      <c r="L10217" s="289" t="s">
        <v>275</v>
      </c>
      <c r="M10217" s="289" t="s">
        <v>22396</v>
      </c>
      <c r="N10217" s="289" t="s">
        <v>15910</v>
      </c>
      <c r="O10217" s="289" t="s">
        <v>3332</v>
      </c>
      <c r="P10217" s="289">
        <f>VLOOKUP(CAT_Details[[#This Row],[Delivery Bp Customer Code]],Table6[],2,0)</f>
        <v>3402</v>
      </c>
    </row>
    <row r="10218" spans="1:16" x14ac:dyDescent="0.25">
      <c r="A10218" s="289" t="s">
        <v>3329</v>
      </c>
      <c r="B10218">
        <v>10</v>
      </c>
      <c r="C10218">
        <v>3680</v>
      </c>
      <c r="D10218">
        <v>4</v>
      </c>
      <c r="E10218" s="289" t="s">
        <v>22665</v>
      </c>
      <c r="F10218">
        <v>5016760265</v>
      </c>
      <c r="G10218" s="276">
        <v>45862</v>
      </c>
      <c r="H10218">
        <v>20250716764561</v>
      </c>
      <c r="I10218">
        <v>5.76</v>
      </c>
      <c r="J10218" s="289" t="s">
        <v>350</v>
      </c>
      <c r="K10218" s="289" t="s">
        <v>22666</v>
      </c>
      <c r="L10218" s="289" t="s">
        <v>275</v>
      </c>
      <c r="M10218" s="289" t="s">
        <v>22565</v>
      </c>
      <c r="N10218" s="289" t="s">
        <v>3793</v>
      </c>
      <c r="O10218" s="289" t="s">
        <v>3332</v>
      </c>
      <c r="P10218" s="289">
        <f>VLOOKUP(CAT_Details[[#This Row],[Delivery Bp Customer Code]],Table6[],2,0)</f>
        <v>3402</v>
      </c>
    </row>
    <row r="10219" spans="1:16" x14ac:dyDescent="0.25">
      <c r="A10219" s="289" t="s">
        <v>14512</v>
      </c>
      <c r="B10219">
        <v>20</v>
      </c>
      <c r="C10219">
        <v>14905</v>
      </c>
      <c r="D10219">
        <v>11.7</v>
      </c>
      <c r="E10219" s="289" t="s">
        <v>22667</v>
      </c>
      <c r="F10219">
        <v>5016787397</v>
      </c>
      <c r="G10219" s="276">
        <v>45862</v>
      </c>
      <c r="I10219">
        <v>19.956</v>
      </c>
      <c r="J10219" s="289" t="s">
        <v>350</v>
      </c>
      <c r="K10219" s="289" t="s">
        <v>22668</v>
      </c>
      <c r="L10219" s="289" t="s">
        <v>273</v>
      </c>
      <c r="M10219" s="289" t="s">
        <v>22669</v>
      </c>
      <c r="N10219" s="289" t="s">
        <v>3804</v>
      </c>
      <c r="O10219" s="289" t="s">
        <v>14517</v>
      </c>
      <c r="P10219" s="289" t="str">
        <f>VLOOKUP(CAT_Details[[#This Row],[Delivery Bp Customer Code]],Table6[],2,0)</f>
        <v>No Loc</v>
      </c>
    </row>
    <row r="10220" spans="1:16" x14ac:dyDescent="0.25">
      <c r="A10220" s="289" t="s">
        <v>14512</v>
      </c>
      <c r="B10220">
        <v>15</v>
      </c>
      <c r="C10220">
        <v>10083</v>
      </c>
      <c r="D10220">
        <v>6.75</v>
      </c>
      <c r="E10220" s="289" t="s">
        <v>22670</v>
      </c>
      <c r="F10220">
        <v>5016800722</v>
      </c>
      <c r="G10220" s="276">
        <v>45862</v>
      </c>
      <c r="I10220">
        <v>12.96</v>
      </c>
      <c r="J10220" s="289" t="s">
        <v>350</v>
      </c>
      <c r="K10220" s="289" t="s">
        <v>22671</v>
      </c>
      <c r="L10220" s="289" t="s">
        <v>273</v>
      </c>
      <c r="M10220" s="289" t="s">
        <v>22672</v>
      </c>
      <c r="N10220" s="289" t="s">
        <v>21858</v>
      </c>
      <c r="O10220" s="289" t="s">
        <v>14517</v>
      </c>
      <c r="P10220" s="289" t="str">
        <f>VLOOKUP(CAT_Details[[#This Row],[Delivery Bp Customer Code]],Table6[],2,0)</f>
        <v>No Loc</v>
      </c>
    </row>
    <row r="10221" spans="1:16" x14ac:dyDescent="0.25">
      <c r="A10221" s="289" t="s">
        <v>14512</v>
      </c>
      <c r="B10221">
        <v>17</v>
      </c>
      <c r="C10221">
        <v>9521</v>
      </c>
      <c r="D10221">
        <v>7.9</v>
      </c>
      <c r="E10221" s="289" t="s">
        <v>22673</v>
      </c>
      <c r="F10221">
        <v>5016800763</v>
      </c>
      <c r="G10221" s="276">
        <v>45862</v>
      </c>
      <c r="I10221">
        <v>12.3</v>
      </c>
      <c r="J10221" s="289" t="s">
        <v>350</v>
      </c>
      <c r="K10221" s="289" t="s">
        <v>22674</v>
      </c>
      <c r="L10221" s="289" t="s">
        <v>273</v>
      </c>
      <c r="M10221" s="289" t="s">
        <v>22675</v>
      </c>
      <c r="N10221" s="289" t="s">
        <v>3804</v>
      </c>
      <c r="O10221" s="289" t="s">
        <v>14517</v>
      </c>
      <c r="P10221" s="289" t="str">
        <f>VLOOKUP(CAT_Details[[#This Row],[Delivery Bp Customer Code]],Table6[],2,0)</f>
        <v>No Loc</v>
      </c>
    </row>
    <row r="10222" spans="1:16" x14ac:dyDescent="0.25">
      <c r="A10222" s="289" t="s">
        <v>76</v>
      </c>
      <c r="B10222">
        <v>1</v>
      </c>
      <c r="C10222">
        <v>1.6</v>
      </c>
      <c r="D10222">
        <v>0.04</v>
      </c>
      <c r="E10222" s="289" t="s">
        <v>22676</v>
      </c>
      <c r="F10222">
        <v>5016746795</v>
      </c>
      <c r="G10222" s="276">
        <v>45862</v>
      </c>
      <c r="H10222">
        <v>20250715763719</v>
      </c>
      <c r="I10222">
        <v>0.02</v>
      </c>
      <c r="J10222" s="289" t="s">
        <v>294</v>
      </c>
      <c r="K10222" s="289" t="s">
        <v>22677</v>
      </c>
      <c r="L10222" s="289" t="s">
        <v>275</v>
      </c>
      <c r="M10222" s="289" t="s">
        <v>21674</v>
      </c>
      <c r="N10222" s="289" t="s">
        <v>1270</v>
      </c>
      <c r="O10222" s="289" t="s">
        <v>16049</v>
      </c>
      <c r="P10222" s="289" t="str">
        <f>VLOOKUP(CAT_Details[[#This Row],[Delivery Bp Customer Code]],Table6[],2,0)</f>
        <v>MZ02</v>
      </c>
    </row>
    <row r="10223" spans="1:16" x14ac:dyDescent="0.25">
      <c r="A10223" s="289" t="s">
        <v>76</v>
      </c>
      <c r="B10223">
        <v>1</v>
      </c>
      <c r="C10223">
        <v>5</v>
      </c>
      <c r="D10223">
        <v>0.1</v>
      </c>
      <c r="E10223" s="289" t="s">
        <v>22678</v>
      </c>
      <c r="F10223">
        <v>5016760172</v>
      </c>
      <c r="G10223" s="276">
        <v>45862</v>
      </c>
      <c r="H10223">
        <v>20250716764744</v>
      </c>
      <c r="I10223">
        <v>9.6000000000000002E-2</v>
      </c>
      <c r="J10223" s="289" t="s">
        <v>280</v>
      </c>
      <c r="K10223" s="289" t="s">
        <v>22679</v>
      </c>
      <c r="L10223" s="289" t="s">
        <v>275</v>
      </c>
      <c r="M10223" s="289" t="s">
        <v>22637</v>
      </c>
      <c r="N10223" s="289" t="s">
        <v>8613</v>
      </c>
      <c r="O10223" s="289" t="s">
        <v>16049</v>
      </c>
      <c r="P10223" s="289" t="str">
        <f>VLOOKUP(CAT_Details[[#This Row],[Delivery Bp Customer Code]],Table6[],2,0)</f>
        <v>MZ02</v>
      </c>
    </row>
    <row r="10224" spans="1:16" x14ac:dyDescent="0.25">
      <c r="A10224" s="289" t="s">
        <v>76</v>
      </c>
      <c r="B10224">
        <v>10</v>
      </c>
      <c r="C10224">
        <v>296</v>
      </c>
      <c r="D10224">
        <v>2</v>
      </c>
      <c r="E10224" s="289" t="s">
        <v>22680</v>
      </c>
      <c r="F10224">
        <v>5016760215</v>
      </c>
      <c r="G10224" s="276">
        <v>45862</v>
      </c>
      <c r="H10224">
        <v>20250716764139</v>
      </c>
      <c r="I10224">
        <v>4.1280000000000001</v>
      </c>
      <c r="J10224" s="289" t="s">
        <v>350</v>
      </c>
      <c r="K10224" s="289" t="s">
        <v>22681</v>
      </c>
      <c r="L10224" s="289" t="s">
        <v>275</v>
      </c>
      <c r="M10224" s="289" t="s">
        <v>22565</v>
      </c>
      <c r="N10224" s="289" t="s">
        <v>430</v>
      </c>
      <c r="O10224" s="289" t="s">
        <v>16049</v>
      </c>
      <c r="P10224" s="289" t="str">
        <f>VLOOKUP(CAT_Details[[#This Row],[Delivery Bp Customer Code]],Table6[],2,0)</f>
        <v>MZ02</v>
      </c>
    </row>
    <row r="10225" spans="1:16" x14ac:dyDescent="0.25">
      <c r="A10225" s="289" t="s">
        <v>74</v>
      </c>
      <c r="B10225">
        <v>4</v>
      </c>
      <c r="C10225">
        <v>369</v>
      </c>
      <c r="D10225">
        <v>3.28</v>
      </c>
      <c r="E10225" s="289" t="s">
        <v>22682</v>
      </c>
      <c r="F10225">
        <v>5016732329</v>
      </c>
      <c r="G10225" s="276">
        <v>45862</v>
      </c>
      <c r="H10225">
        <v>20250710760070</v>
      </c>
      <c r="I10225">
        <v>8.6950000000000003</v>
      </c>
      <c r="J10225" s="289" t="s">
        <v>294</v>
      </c>
      <c r="K10225" s="289" t="s">
        <v>22683</v>
      </c>
      <c r="L10225" s="289" t="s">
        <v>275</v>
      </c>
      <c r="M10225" s="289" t="s">
        <v>22443</v>
      </c>
      <c r="N10225" s="289" t="s">
        <v>5685</v>
      </c>
      <c r="O10225" s="289" t="s">
        <v>22256</v>
      </c>
      <c r="P10225" s="289" t="str">
        <f>VLOOKUP(CAT_Details[[#This Row],[Delivery Bp Customer Code]],Table6[],2,0)</f>
        <v>DX01-L5</v>
      </c>
    </row>
    <row r="10226" spans="1:16" x14ac:dyDescent="0.25">
      <c r="A10226" s="289" t="s">
        <v>74</v>
      </c>
      <c r="B10226">
        <v>14</v>
      </c>
      <c r="C10226">
        <v>1260</v>
      </c>
      <c r="D10226">
        <v>5.6</v>
      </c>
      <c r="E10226" s="289" t="s">
        <v>22684</v>
      </c>
      <c r="F10226">
        <v>5016732446</v>
      </c>
      <c r="G10226" s="276">
        <v>45862</v>
      </c>
      <c r="H10226">
        <v>20250710760258</v>
      </c>
      <c r="I10226">
        <v>13.44</v>
      </c>
      <c r="J10226" s="289" t="s">
        <v>345</v>
      </c>
      <c r="K10226" s="289" t="s">
        <v>22685</v>
      </c>
      <c r="L10226" s="289" t="s">
        <v>275</v>
      </c>
      <c r="M10226" s="289" t="s">
        <v>22529</v>
      </c>
      <c r="N10226" s="289" t="s">
        <v>512</v>
      </c>
      <c r="O10226" s="289" t="s">
        <v>22256</v>
      </c>
      <c r="P10226" s="289" t="str">
        <f>VLOOKUP(CAT_Details[[#This Row],[Delivery Bp Customer Code]],Table6[],2,0)</f>
        <v>DX01-L5</v>
      </c>
    </row>
    <row r="10227" spans="1:16" x14ac:dyDescent="0.25">
      <c r="A10227" s="289" t="s">
        <v>74</v>
      </c>
      <c r="B10227">
        <v>4</v>
      </c>
      <c r="C10227">
        <v>26.4</v>
      </c>
      <c r="D10227">
        <v>0.21</v>
      </c>
      <c r="E10227" s="289" t="s">
        <v>22686</v>
      </c>
      <c r="F10227">
        <v>5016732639</v>
      </c>
      <c r="G10227" s="276">
        <v>45862</v>
      </c>
      <c r="H10227">
        <v>20250715763184</v>
      </c>
      <c r="I10227">
        <v>0.13600000000000001</v>
      </c>
      <c r="J10227" s="289" t="s">
        <v>345</v>
      </c>
      <c r="K10227" s="289" t="s">
        <v>22687</v>
      </c>
      <c r="L10227" s="289" t="s">
        <v>275</v>
      </c>
      <c r="M10227" s="289" t="s">
        <v>22688</v>
      </c>
      <c r="N10227" s="289" t="s">
        <v>371</v>
      </c>
      <c r="O10227" s="289" t="s">
        <v>22256</v>
      </c>
      <c r="P10227" s="289" t="str">
        <f>VLOOKUP(CAT_Details[[#This Row],[Delivery Bp Customer Code]],Table6[],2,0)</f>
        <v>DX01-L5</v>
      </c>
    </row>
    <row r="10228" spans="1:16" x14ac:dyDescent="0.25">
      <c r="A10228" s="289" t="s">
        <v>74</v>
      </c>
      <c r="B10228">
        <v>1</v>
      </c>
      <c r="C10228">
        <v>88</v>
      </c>
      <c r="D10228">
        <v>0.4</v>
      </c>
      <c r="E10228" s="289" t="s">
        <v>22686</v>
      </c>
      <c r="F10228">
        <v>5016732640</v>
      </c>
      <c r="G10228" s="276">
        <v>45862</v>
      </c>
      <c r="H10228">
        <v>20250715763218</v>
      </c>
      <c r="I10228">
        <v>0.67200000000000004</v>
      </c>
      <c r="J10228" s="289" t="s">
        <v>345</v>
      </c>
      <c r="K10228" s="289" t="s">
        <v>22689</v>
      </c>
      <c r="L10228" s="289" t="s">
        <v>275</v>
      </c>
      <c r="M10228" s="289" t="s">
        <v>22688</v>
      </c>
      <c r="N10228" s="289" t="s">
        <v>371</v>
      </c>
      <c r="O10228" s="289" t="s">
        <v>22256</v>
      </c>
      <c r="P10228" s="289" t="str">
        <f>VLOOKUP(CAT_Details[[#This Row],[Delivery Bp Customer Code]],Table6[],2,0)</f>
        <v>DX01-L5</v>
      </c>
    </row>
    <row r="10229" spans="1:16" x14ac:dyDescent="0.25">
      <c r="A10229" s="289" t="s">
        <v>74</v>
      </c>
      <c r="B10229">
        <v>1</v>
      </c>
      <c r="C10229">
        <v>101</v>
      </c>
      <c r="D10229">
        <v>0.4</v>
      </c>
      <c r="E10229" s="289" t="s">
        <v>22686</v>
      </c>
      <c r="F10229">
        <v>5016732641</v>
      </c>
      <c r="G10229" s="276">
        <v>45862</v>
      </c>
      <c r="H10229">
        <v>20250715763258</v>
      </c>
      <c r="I10229">
        <v>1.008</v>
      </c>
      <c r="J10229" s="289" t="s">
        <v>345</v>
      </c>
      <c r="K10229" s="289" t="s">
        <v>22690</v>
      </c>
      <c r="L10229" s="289" t="s">
        <v>275</v>
      </c>
      <c r="M10229" s="289" t="s">
        <v>22688</v>
      </c>
      <c r="N10229" s="289" t="s">
        <v>371</v>
      </c>
      <c r="O10229" s="289" t="s">
        <v>22256</v>
      </c>
      <c r="P10229" s="289" t="str">
        <f>VLOOKUP(CAT_Details[[#This Row],[Delivery Bp Customer Code]],Table6[],2,0)</f>
        <v>DX01-L5</v>
      </c>
    </row>
    <row r="10230" spans="1:16" x14ac:dyDescent="0.25">
      <c r="A10230" s="289" t="s">
        <v>74</v>
      </c>
      <c r="B10230">
        <v>13</v>
      </c>
      <c r="C10230">
        <v>2015</v>
      </c>
      <c r="D10230">
        <v>5.64</v>
      </c>
      <c r="E10230" s="289" t="s">
        <v>22691</v>
      </c>
      <c r="F10230">
        <v>5016746787</v>
      </c>
      <c r="G10230" s="276">
        <v>45862</v>
      </c>
      <c r="H10230">
        <v>20250714762600</v>
      </c>
      <c r="I10230">
        <v>13.52</v>
      </c>
      <c r="J10230" s="289" t="s">
        <v>294</v>
      </c>
      <c r="K10230" s="289" t="s">
        <v>22692</v>
      </c>
      <c r="L10230" s="289" t="s">
        <v>275</v>
      </c>
      <c r="M10230" s="289" t="s">
        <v>22545</v>
      </c>
      <c r="N10230" s="289" t="s">
        <v>16159</v>
      </c>
      <c r="O10230" s="289" t="s">
        <v>22256</v>
      </c>
      <c r="P10230" s="289" t="str">
        <f>VLOOKUP(CAT_Details[[#This Row],[Delivery Bp Customer Code]],Table6[],2,0)</f>
        <v>DX01-L5</v>
      </c>
    </row>
    <row r="10231" spans="1:16" x14ac:dyDescent="0.25">
      <c r="A10231" s="289" t="s">
        <v>74</v>
      </c>
      <c r="B10231">
        <v>80</v>
      </c>
      <c r="C10231">
        <v>10407</v>
      </c>
      <c r="D10231">
        <v>13.6</v>
      </c>
      <c r="E10231" s="289" t="s">
        <v>22693</v>
      </c>
      <c r="F10231">
        <v>5016746896</v>
      </c>
      <c r="G10231" s="276">
        <v>45862</v>
      </c>
      <c r="H10231">
        <v>20250714762545</v>
      </c>
      <c r="I10231">
        <v>33.098999999999997</v>
      </c>
      <c r="J10231" s="289" t="s">
        <v>324</v>
      </c>
      <c r="K10231" s="289" t="s">
        <v>22694</v>
      </c>
      <c r="L10231" s="289" t="s">
        <v>275</v>
      </c>
      <c r="M10231" s="289" t="s">
        <v>22345</v>
      </c>
      <c r="N10231" s="289" t="s">
        <v>508</v>
      </c>
      <c r="O10231" s="289" t="s">
        <v>22256</v>
      </c>
      <c r="P10231" s="289" t="str">
        <f>VLOOKUP(CAT_Details[[#This Row],[Delivery Bp Customer Code]],Table6[],2,0)</f>
        <v>DX01-L5</v>
      </c>
    </row>
    <row r="10232" spans="1:16" x14ac:dyDescent="0.25">
      <c r="A10232" s="289" t="s">
        <v>74</v>
      </c>
      <c r="B10232">
        <v>15</v>
      </c>
      <c r="C10232">
        <v>1039</v>
      </c>
      <c r="D10232">
        <v>8.6999999999999993</v>
      </c>
      <c r="E10232" s="289" t="s">
        <v>22695</v>
      </c>
      <c r="F10232">
        <v>5016746925</v>
      </c>
      <c r="G10232" s="276">
        <v>45862</v>
      </c>
      <c r="H10232">
        <v>20250710760132</v>
      </c>
      <c r="I10232">
        <v>22.562999999999999</v>
      </c>
      <c r="J10232" s="289" t="s">
        <v>294</v>
      </c>
      <c r="K10232" s="289" t="s">
        <v>22696</v>
      </c>
      <c r="L10232" s="289" t="s">
        <v>275</v>
      </c>
      <c r="M10232" s="289" t="s">
        <v>22697</v>
      </c>
      <c r="N10232" s="289" t="s">
        <v>5685</v>
      </c>
      <c r="O10232" s="289" t="s">
        <v>22256</v>
      </c>
      <c r="P10232" s="289" t="str">
        <f>VLOOKUP(CAT_Details[[#This Row],[Delivery Bp Customer Code]],Table6[],2,0)</f>
        <v>DX01-L5</v>
      </c>
    </row>
    <row r="10233" spans="1:16" x14ac:dyDescent="0.25">
      <c r="A10233" s="289" t="s">
        <v>74</v>
      </c>
      <c r="B10233">
        <v>3</v>
      </c>
      <c r="C10233">
        <v>1170</v>
      </c>
      <c r="D10233">
        <v>1.2</v>
      </c>
      <c r="E10233" s="289" t="s">
        <v>22698</v>
      </c>
      <c r="F10233">
        <v>5016746956</v>
      </c>
      <c r="G10233" s="276">
        <v>45862</v>
      </c>
      <c r="H10233">
        <v>20250716764078</v>
      </c>
      <c r="I10233">
        <v>2.88</v>
      </c>
      <c r="J10233" s="289" t="s">
        <v>294</v>
      </c>
      <c r="K10233" s="289" t="s">
        <v>22699</v>
      </c>
      <c r="L10233" s="289" t="s">
        <v>275</v>
      </c>
      <c r="M10233" s="289" t="s">
        <v>21674</v>
      </c>
      <c r="N10233" s="289" t="s">
        <v>297</v>
      </c>
      <c r="O10233" s="289" t="s">
        <v>22256</v>
      </c>
      <c r="P10233" s="289" t="str">
        <f>VLOOKUP(CAT_Details[[#This Row],[Delivery Bp Customer Code]],Table6[],2,0)</f>
        <v>DX01-L5</v>
      </c>
    </row>
    <row r="10234" spans="1:16" x14ac:dyDescent="0.25">
      <c r="A10234" s="289" t="s">
        <v>74</v>
      </c>
      <c r="B10234">
        <v>24</v>
      </c>
      <c r="C10234">
        <v>2112</v>
      </c>
      <c r="D10234">
        <v>9.6</v>
      </c>
      <c r="E10234" s="289" t="s">
        <v>22700</v>
      </c>
      <c r="F10234">
        <v>5016760064</v>
      </c>
      <c r="G10234" s="276">
        <v>45862</v>
      </c>
      <c r="H10234">
        <v>20250716764568</v>
      </c>
      <c r="I10234">
        <v>23.04</v>
      </c>
      <c r="J10234" s="289" t="s">
        <v>350</v>
      </c>
      <c r="K10234" s="289" t="s">
        <v>22701</v>
      </c>
      <c r="L10234" s="289" t="s">
        <v>275</v>
      </c>
      <c r="M10234" s="289" t="s">
        <v>22565</v>
      </c>
      <c r="N10234" s="289" t="s">
        <v>462</v>
      </c>
      <c r="O10234" s="289" t="s">
        <v>22256</v>
      </c>
      <c r="P10234" s="289" t="str">
        <f>VLOOKUP(CAT_Details[[#This Row],[Delivery Bp Customer Code]],Table6[],2,0)</f>
        <v>DX01-L5</v>
      </c>
    </row>
    <row r="10235" spans="1:16" x14ac:dyDescent="0.25">
      <c r="A10235" s="289" t="s">
        <v>74</v>
      </c>
      <c r="B10235">
        <v>1</v>
      </c>
      <c r="C10235">
        <v>52</v>
      </c>
      <c r="D10235">
        <v>0.16</v>
      </c>
      <c r="E10235" s="289" t="s">
        <v>22702</v>
      </c>
      <c r="F10235">
        <v>5016760177</v>
      </c>
      <c r="G10235" s="276">
        <v>45862</v>
      </c>
      <c r="H10235">
        <v>20250716764043</v>
      </c>
      <c r="I10235">
        <v>0.13500000000000001</v>
      </c>
      <c r="J10235" s="289" t="s">
        <v>350</v>
      </c>
      <c r="K10235" s="289" t="s">
        <v>22703</v>
      </c>
      <c r="L10235" s="289" t="s">
        <v>275</v>
      </c>
      <c r="M10235" s="289" t="s">
        <v>22565</v>
      </c>
      <c r="N10235" s="289" t="s">
        <v>685</v>
      </c>
      <c r="O10235" s="289" t="s">
        <v>22256</v>
      </c>
      <c r="P10235" s="289" t="str">
        <f>VLOOKUP(CAT_Details[[#This Row],[Delivery Bp Customer Code]],Table6[],2,0)</f>
        <v>DX01-L5</v>
      </c>
    </row>
    <row r="10236" spans="1:16" x14ac:dyDescent="0.25">
      <c r="A10236" s="289" t="s">
        <v>74</v>
      </c>
      <c r="B10236">
        <v>1</v>
      </c>
      <c r="C10236">
        <v>150</v>
      </c>
      <c r="D10236">
        <v>0.4</v>
      </c>
      <c r="E10236" s="289" t="s">
        <v>22704</v>
      </c>
      <c r="F10236">
        <v>5016760185</v>
      </c>
      <c r="G10236" s="276">
        <v>45862</v>
      </c>
      <c r="H10236">
        <v>20250717765403</v>
      </c>
      <c r="I10236">
        <v>0.57599999999999996</v>
      </c>
      <c r="J10236" s="289" t="s">
        <v>280</v>
      </c>
      <c r="K10236" s="289" t="s">
        <v>22705</v>
      </c>
      <c r="L10236" s="289" t="s">
        <v>275</v>
      </c>
      <c r="M10236" s="289" t="s">
        <v>22495</v>
      </c>
      <c r="N10236" s="289" t="s">
        <v>411</v>
      </c>
      <c r="O10236" s="289" t="s">
        <v>22256</v>
      </c>
      <c r="P10236" s="289" t="str">
        <f>VLOOKUP(CAT_Details[[#This Row],[Delivery Bp Customer Code]],Table6[],2,0)</f>
        <v>DX01-L5</v>
      </c>
    </row>
    <row r="10237" spans="1:16" x14ac:dyDescent="0.25">
      <c r="A10237" s="289" t="s">
        <v>74</v>
      </c>
      <c r="B10237">
        <v>1</v>
      </c>
      <c r="C10237">
        <v>54</v>
      </c>
      <c r="D10237">
        <v>0.4</v>
      </c>
      <c r="E10237" s="289" t="s">
        <v>22706</v>
      </c>
      <c r="F10237">
        <v>5016760194</v>
      </c>
      <c r="G10237" s="276">
        <v>45862</v>
      </c>
      <c r="H10237">
        <v>20250717765208</v>
      </c>
      <c r="I10237">
        <v>0.38400000000000001</v>
      </c>
      <c r="J10237" s="289" t="s">
        <v>350</v>
      </c>
      <c r="K10237" s="289" t="s">
        <v>22707</v>
      </c>
      <c r="L10237" s="289" t="s">
        <v>275</v>
      </c>
      <c r="M10237" s="289" t="s">
        <v>22179</v>
      </c>
      <c r="N10237" s="289" t="s">
        <v>378</v>
      </c>
      <c r="O10237" s="289" t="s">
        <v>22256</v>
      </c>
      <c r="P10237" s="289" t="str">
        <f>VLOOKUP(CAT_Details[[#This Row],[Delivery Bp Customer Code]],Table6[],2,0)</f>
        <v>DX01-L5</v>
      </c>
    </row>
    <row r="10238" spans="1:16" x14ac:dyDescent="0.25">
      <c r="A10238" s="289" t="s">
        <v>74</v>
      </c>
      <c r="B10238">
        <v>21</v>
      </c>
      <c r="C10238">
        <v>2375</v>
      </c>
      <c r="D10238">
        <v>10.4</v>
      </c>
      <c r="E10238" s="289" t="s">
        <v>22708</v>
      </c>
      <c r="F10238">
        <v>5016760235</v>
      </c>
      <c r="G10238" s="276">
        <v>45862</v>
      </c>
      <c r="H10238">
        <v>20250717765418</v>
      </c>
      <c r="I10238">
        <v>24.96</v>
      </c>
      <c r="J10238" s="289" t="s">
        <v>350</v>
      </c>
      <c r="K10238" s="289" t="s">
        <v>22709</v>
      </c>
      <c r="L10238" s="289" t="s">
        <v>275</v>
      </c>
      <c r="M10238" s="289" t="s">
        <v>22179</v>
      </c>
      <c r="N10238" s="289" t="s">
        <v>430</v>
      </c>
      <c r="O10238" s="289" t="s">
        <v>22256</v>
      </c>
      <c r="P10238" s="289" t="str">
        <f>VLOOKUP(CAT_Details[[#This Row],[Delivery Bp Customer Code]],Table6[],2,0)</f>
        <v>DX01-L5</v>
      </c>
    </row>
    <row r="10239" spans="1:16" x14ac:dyDescent="0.25">
      <c r="A10239" s="289" t="s">
        <v>74</v>
      </c>
      <c r="B10239">
        <v>1</v>
      </c>
      <c r="C10239">
        <v>54</v>
      </c>
      <c r="D10239">
        <v>0.4</v>
      </c>
      <c r="E10239" s="289" t="s">
        <v>22710</v>
      </c>
      <c r="F10239">
        <v>5016817364</v>
      </c>
      <c r="G10239" s="276">
        <v>45862</v>
      </c>
      <c r="H10239">
        <v>20250723769417</v>
      </c>
      <c r="I10239">
        <v>0.38400000000000001</v>
      </c>
      <c r="J10239" s="289" t="s">
        <v>350</v>
      </c>
      <c r="K10239" s="289" t="s">
        <v>22711</v>
      </c>
      <c r="L10239" s="289" t="s">
        <v>275</v>
      </c>
      <c r="M10239" s="289" t="s">
        <v>22712</v>
      </c>
      <c r="N10239" s="289" t="s">
        <v>378</v>
      </c>
      <c r="O10239" s="289" t="s">
        <v>22256</v>
      </c>
      <c r="P10239" s="289" t="str">
        <f>VLOOKUP(CAT_Details[[#This Row],[Delivery Bp Customer Code]],Table6[],2,0)</f>
        <v>DX01-L5</v>
      </c>
    </row>
    <row r="10240" spans="1:16" x14ac:dyDescent="0.25">
      <c r="A10240" s="289" t="s">
        <v>521</v>
      </c>
      <c r="B10240">
        <v>10</v>
      </c>
      <c r="C10240">
        <v>3658</v>
      </c>
      <c r="D10240">
        <v>4</v>
      </c>
      <c r="E10240" s="289" t="s">
        <v>22713</v>
      </c>
      <c r="F10240">
        <v>5016760283</v>
      </c>
      <c r="G10240" s="276">
        <v>45862</v>
      </c>
      <c r="H10240">
        <v>20250717765063</v>
      </c>
      <c r="I10240">
        <v>3.456</v>
      </c>
      <c r="J10240" s="289" t="s">
        <v>350</v>
      </c>
      <c r="K10240" s="289" t="s">
        <v>22714</v>
      </c>
      <c r="L10240" s="289" t="s">
        <v>275</v>
      </c>
      <c r="M10240" s="289" t="s">
        <v>22565</v>
      </c>
      <c r="N10240" s="289" t="s">
        <v>528</v>
      </c>
      <c r="O10240" s="289" t="s">
        <v>16307</v>
      </c>
      <c r="P10240" s="289" t="str">
        <f>VLOOKUP(CAT_Details[[#This Row],[Delivery Bp Customer Code]],Table6[],2,0)</f>
        <v>DX01</v>
      </c>
    </row>
    <row r="10241" spans="1:16" x14ac:dyDescent="0.25">
      <c r="A10241" s="289" t="s">
        <v>272</v>
      </c>
      <c r="B10241">
        <v>2</v>
      </c>
      <c r="C10241">
        <v>410</v>
      </c>
      <c r="D10241">
        <v>0.8</v>
      </c>
      <c r="E10241" s="289" t="s">
        <v>22715</v>
      </c>
      <c r="F10241">
        <v>5016760167</v>
      </c>
      <c r="G10241" s="276">
        <v>45862</v>
      </c>
      <c r="H10241">
        <v>20250717765025</v>
      </c>
      <c r="I10241">
        <v>1.92</v>
      </c>
      <c r="J10241" s="289" t="s">
        <v>350</v>
      </c>
      <c r="K10241" s="289" t="s">
        <v>22716</v>
      </c>
      <c r="L10241" s="289" t="s">
        <v>275</v>
      </c>
      <c r="M10241" s="289" t="s">
        <v>22717</v>
      </c>
      <c r="N10241" s="289" t="s">
        <v>999</v>
      </c>
      <c r="O10241" s="289" t="s">
        <v>277</v>
      </c>
      <c r="P10241" s="289" t="str">
        <f>VLOOKUP(CAT_Details[[#This Row],[Delivery Bp Customer Code]],Table6[],2,0)</f>
        <v>U2-L5</v>
      </c>
    </row>
    <row r="10242" spans="1:16" x14ac:dyDescent="0.25">
      <c r="A10242" s="289" t="s">
        <v>272</v>
      </c>
      <c r="B10242">
        <v>3</v>
      </c>
      <c r="C10242">
        <v>2232.5</v>
      </c>
      <c r="D10242">
        <v>1.2</v>
      </c>
      <c r="E10242" s="289" t="s">
        <v>22718</v>
      </c>
      <c r="F10242">
        <v>5016760247</v>
      </c>
      <c r="G10242" s="276">
        <v>45862</v>
      </c>
      <c r="H10242">
        <v>20250716764155</v>
      </c>
      <c r="I10242">
        <v>2.2269999999999999</v>
      </c>
      <c r="J10242" s="289" t="s">
        <v>350</v>
      </c>
      <c r="K10242" s="289" t="s">
        <v>22719</v>
      </c>
      <c r="L10242" s="289" t="s">
        <v>275</v>
      </c>
      <c r="M10242" s="289" t="s">
        <v>22396</v>
      </c>
      <c r="N10242" s="289" t="s">
        <v>982</v>
      </c>
      <c r="O10242" s="289" t="s">
        <v>277</v>
      </c>
      <c r="P10242" s="289" t="str">
        <f>VLOOKUP(CAT_Details[[#This Row],[Delivery Bp Customer Code]],Table6[],2,0)</f>
        <v>U2-L5</v>
      </c>
    </row>
    <row r="10243" spans="1:16" x14ac:dyDescent="0.25">
      <c r="A10243" s="289" t="s">
        <v>22326</v>
      </c>
      <c r="B10243">
        <v>12</v>
      </c>
      <c r="C10243">
        <v>1200</v>
      </c>
      <c r="D10243">
        <v>2.4</v>
      </c>
      <c r="E10243" s="289" t="s">
        <v>22720</v>
      </c>
      <c r="F10243">
        <v>5016797397</v>
      </c>
      <c r="G10243" s="276">
        <v>45862</v>
      </c>
      <c r="I10243">
        <v>5.1840000000000002</v>
      </c>
      <c r="J10243" s="289" t="s">
        <v>275</v>
      </c>
      <c r="K10243" s="289" t="s">
        <v>22721</v>
      </c>
      <c r="L10243" s="289" t="s">
        <v>275</v>
      </c>
      <c r="M10243" s="289"/>
      <c r="N10243" s="289" t="s">
        <v>22722</v>
      </c>
      <c r="O10243" s="289" t="s">
        <v>22723</v>
      </c>
      <c r="P10243" s="289" t="e">
        <f>VLOOKUP(CAT_Details[[#This Row],[Delivery Bp Customer Code]],Table6[],2,0)</f>
        <v>#N/A</v>
      </c>
    </row>
    <row r="10244" spans="1:16" x14ac:dyDescent="0.25">
      <c r="A10244" s="289" t="s">
        <v>278</v>
      </c>
      <c r="B10244">
        <v>5</v>
      </c>
      <c r="C10244">
        <v>1760</v>
      </c>
      <c r="D10244">
        <v>2</v>
      </c>
      <c r="E10244" s="289" t="s">
        <v>22724</v>
      </c>
      <c r="F10244">
        <v>5016746780</v>
      </c>
      <c r="G10244" s="276">
        <v>45863</v>
      </c>
      <c r="H10244">
        <v>20250715763622</v>
      </c>
      <c r="I10244">
        <v>2.4</v>
      </c>
      <c r="J10244" s="289" t="s">
        <v>324</v>
      </c>
      <c r="K10244" s="289" t="s">
        <v>22725</v>
      </c>
      <c r="L10244" s="289" t="s">
        <v>275</v>
      </c>
      <c r="M10244" s="289" t="s">
        <v>22640</v>
      </c>
      <c r="N10244" s="289" t="s">
        <v>399</v>
      </c>
      <c r="O10244" s="289" t="s">
        <v>498</v>
      </c>
      <c r="P10244" s="289" t="str">
        <f>VLOOKUP(CAT_Details[[#This Row],[Delivery Bp Customer Code]],Table6[],2,0)</f>
        <v>DK-BM01</v>
      </c>
    </row>
    <row r="10245" spans="1:16" x14ac:dyDescent="0.25">
      <c r="A10245" s="289" t="s">
        <v>278</v>
      </c>
      <c r="B10245">
        <v>2</v>
      </c>
      <c r="C10245">
        <v>458</v>
      </c>
      <c r="D10245">
        <v>0.8</v>
      </c>
      <c r="E10245" s="289" t="s">
        <v>22726</v>
      </c>
      <c r="F10245">
        <v>5016760119</v>
      </c>
      <c r="G10245" s="276">
        <v>45863</v>
      </c>
      <c r="H10245">
        <v>20250716764411</v>
      </c>
      <c r="I10245">
        <v>0.67200000000000004</v>
      </c>
      <c r="J10245" s="289" t="s">
        <v>324</v>
      </c>
      <c r="K10245" s="289" t="s">
        <v>22727</v>
      </c>
      <c r="L10245" s="289" t="s">
        <v>275</v>
      </c>
      <c r="M10245" s="289" t="s">
        <v>22728</v>
      </c>
      <c r="N10245" s="289" t="s">
        <v>1817</v>
      </c>
      <c r="O10245" s="289" t="s">
        <v>498</v>
      </c>
      <c r="P10245" s="289" t="str">
        <f>VLOOKUP(CAT_Details[[#This Row],[Delivery Bp Customer Code]],Table6[],2,0)</f>
        <v>DK-BM01</v>
      </c>
    </row>
    <row r="10246" spans="1:16" x14ac:dyDescent="0.25">
      <c r="A10246" s="289" t="s">
        <v>278</v>
      </c>
      <c r="B10246">
        <v>15</v>
      </c>
      <c r="C10246">
        <v>3398.26</v>
      </c>
      <c r="D10246">
        <v>4.24</v>
      </c>
      <c r="E10246" s="289" t="s">
        <v>22729</v>
      </c>
      <c r="F10246">
        <v>5016774917</v>
      </c>
      <c r="G10246" s="276">
        <v>45863</v>
      </c>
      <c r="H10246">
        <v>20250717764992</v>
      </c>
      <c r="I10246">
        <v>5.7249999999999996</v>
      </c>
      <c r="J10246" s="289" t="s">
        <v>280</v>
      </c>
      <c r="K10246" s="289" t="s">
        <v>22730</v>
      </c>
      <c r="L10246" s="289" t="s">
        <v>275</v>
      </c>
      <c r="M10246" s="289" t="s">
        <v>22731</v>
      </c>
      <c r="N10246" s="289" t="s">
        <v>22165</v>
      </c>
      <c r="O10246" s="289" t="s">
        <v>498</v>
      </c>
      <c r="P10246" s="289" t="str">
        <f>VLOOKUP(CAT_Details[[#This Row],[Delivery Bp Customer Code]],Table6[],2,0)</f>
        <v>DK-BM01</v>
      </c>
    </row>
    <row r="10247" spans="1:16" x14ac:dyDescent="0.25">
      <c r="A10247" s="289" t="s">
        <v>278</v>
      </c>
      <c r="B10247">
        <v>2</v>
      </c>
      <c r="C10247">
        <v>394</v>
      </c>
      <c r="D10247">
        <v>0.8</v>
      </c>
      <c r="E10247" s="289" t="s">
        <v>22732</v>
      </c>
      <c r="F10247">
        <v>5016775061</v>
      </c>
      <c r="G10247" s="276">
        <v>45863</v>
      </c>
      <c r="H10247">
        <v>20250715763753</v>
      </c>
      <c r="I10247">
        <v>0.96</v>
      </c>
      <c r="J10247" s="289" t="s">
        <v>280</v>
      </c>
      <c r="K10247" s="289" t="s">
        <v>22733</v>
      </c>
      <c r="L10247" s="289" t="s">
        <v>275</v>
      </c>
      <c r="M10247" s="289" t="s">
        <v>22637</v>
      </c>
      <c r="N10247" s="289" t="s">
        <v>283</v>
      </c>
      <c r="O10247" s="289" t="s">
        <v>498</v>
      </c>
      <c r="P10247" s="289" t="str">
        <f>VLOOKUP(CAT_Details[[#This Row],[Delivery Bp Customer Code]],Table6[],2,0)</f>
        <v>DK-BM01</v>
      </c>
    </row>
    <row r="10248" spans="1:16" x14ac:dyDescent="0.25">
      <c r="A10248" s="289" t="s">
        <v>75</v>
      </c>
      <c r="B10248">
        <v>1</v>
      </c>
      <c r="C10248">
        <v>0.2</v>
      </c>
      <c r="D10248">
        <v>0.02</v>
      </c>
      <c r="E10248" s="289" t="s">
        <v>22734</v>
      </c>
      <c r="F10248">
        <v>5016732322</v>
      </c>
      <c r="G10248" s="276">
        <v>45863</v>
      </c>
      <c r="H10248">
        <v>20250714762277</v>
      </c>
      <c r="I10248">
        <v>8.9999999999999993E-3</v>
      </c>
      <c r="J10248" s="289" t="s">
        <v>287</v>
      </c>
      <c r="K10248" s="289" t="s">
        <v>22735</v>
      </c>
      <c r="L10248" s="289" t="s">
        <v>275</v>
      </c>
      <c r="M10248" s="289" t="s">
        <v>22736</v>
      </c>
      <c r="N10248" s="289" t="s">
        <v>468</v>
      </c>
      <c r="O10248" s="289" t="s">
        <v>2173</v>
      </c>
      <c r="P10248" s="289" t="str">
        <f>VLOOKUP(CAT_Details[[#This Row],[Delivery Bp Customer Code]],Table6[],2,0)</f>
        <v>OYL1</v>
      </c>
    </row>
    <row r="10249" spans="1:16" x14ac:dyDescent="0.25">
      <c r="A10249" s="289" t="s">
        <v>75</v>
      </c>
      <c r="B10249">
        <v>2</v>
      </c>
      <c r="C10249">
        <v>182</v>
      </c>
      <c r="D10249">
        <v>0.43</v>
      </c>
      <c r="E10249" s="289" t="s">
        <v>22737</v>
      </c>
      <c r="F10249">
        <v>5016746738</v>
      </c>
      <c r="G10249" s="276">
        <v>45863</v>
      </c>
      <c r="H10249">
        <v>20250715763032</v>
      </c>
      <c r="I10249">
        <v>0.58299999999999996</v>
      </c>
      <c r="J10249" s="289" t="s">
        <v>345</v>
      </c>
      <c r="K10249" s="289" t="s">
        <v>22738</v>
      </c>
      <c r="L10249" s="289" t="s">
        <v>275</v>
      </c>
      <c r="M10249" s="289" t="s">
        <v>22688</v>
      </c>
      <c r="N10249" s="289" t="s">
        <v>5824</v>
      </c>
      <c r="O10249" s="289" t="s">
        <v>5281</v>
      </c>
      <c r="P10249" s="289" t="str">
        <f>VLOOKUP(CAT_Details[[#This Row],[Delivery Bp Customer Code]],Table6[],2,0)</f>
        <v>DK-LW08</v>
      </c>
    </row>
    <row r="10250" spans="1:16" x14ac:dyDescent="0.25">
      <c r="A10250" s="289" t="s">
        <v>75</v>
      </c>
      <c r="B10250">
        <v>1</v>
      </c>
      <c r="C10250">
        <v>92</v>
      </c>
      <c r="D10250">
        <v>0.4</v>
      </c>
      <c r="E10250" s="289" t="s">
        <v>22739</v>
      </c>
      <c r="F10250">
        <v>5016760250</v>
      </c>
      <c r="G10250" s="276">
        <v>45863</v>
      </c>
      <c r="H10250">
        <v>20250716764008</v>
      </c>
      <c r="I10250">
        <v>0.38400000000000001</v>
      </c>
      <c r="J10250" s="289" t="s">
        <v>345</v>
      </c>
      <c r="K10250" s="289" t="s">
        <v>22740</v>
      </c>
      <c r="L10250" s="289" t="s">
        <v>275</v>
      </c>
      <c r="M10250" s="289" t="s">
        <v>22741</v>
      </c>
      <c r="N10250" s="289" t="s">
        <v>3308</v>
      </c>
      <c r="O10250" s="289" t="s">
        <v>2173</v>
      </c>
      <c r="P10250" s="289" t="str">
        <f>VLOOKUP(CAT_Details[[#This Row],[Delivery Bp Customer Code]],Table6[],2,0)</f>
        <v>OYL1</v>
      </c>
    </row>
    <row r="10251" spans="1:16" x14ac:dyDescent="0.25">
      <c r="A10251" s="289" t="s">
        <v>75</v>
      </c>
      <c r="B10251">
        <v>11</v>
      </c>
      <c r="C10251">
        <v>1364</v>
      </c>
      <c r="D10251">
        <v>2.2000000000000002</v>
      </c>
      <c r="E10251" s="289" t="s">
        <v>22742</v>
      </c>
      <c r="F10251">
        <v>5016774925</v>
      </c>
      <c r="G10251" s="276">
        <v>45863</v>
      </c>
      <c r="H10251">
        <v>20250717765264</v>
      </c>
      <c r="I10251">
        <v>2.798</v>
      </c>
      <c r="J10251" s="289" t="s">
        <v>350</v>
      </c>
      <c r="K10251" s="289" t="s">
        <v>22743</v>
      </c>
      <c r="L10251" s="289" t="s">
        <v>275</v>
      </c>
      <c r="M10251" s="289" t="s">
        <v>22179</v>
      </c>
      <c r="N10251" s="289" t="s">
        <v>602</v>
      </c>
      <c r="O10251" s="289" t="s">
        <v>2173</v>
      </c>
      <c r="P10251" s="289" t="str">
        <f>VLOOKUP(CAT_Details[[#This Row],[Delivery Bp Customer Code]],Table6[],2,0)</f>
        <v>OYL1</v>
      </c>
    </row>
    <row r="10252" spans="1:16" x14ac:dyDescent="0.25">
      <c r="A10252" s="289" t="s">
        <v>75</v>
      </c>
      <c r="B10252">
        <v>2</v>
      </c>
      <c r="C10252">
        <v>413</v>
      </c>
      <c r="D10252">
        <v>0.4</v>
      </c>
      <c r="E10252" s="289" t="s">
        <v>22744</v>
      </c>
      <c r="F10252">
        <v>5016774996</v>
      </c>
      <c r="G10252" s="276">
        <v>45863</v>
      </c>
      <c r="H10252">
        <v>20250717765641</v>
      </c>
      <c r="I10252">
        <v>0.96</v>
      </c>
      <c r="J10252" s="289" t="s">
        <v>350</v>
      </c>
      <c r="K10252" s="289" t="s">
        <v>22745</v>
      </c>
      <c r="L10252" s="289" t="s">
        <v>275</v>
      </c>
      <c r="M10252" s="289" t="s">
        <v>22179</v>
      </c>
      <c r="N10252" s="289" t="s">
        <v>999</v>
      </c>
      <c r="O10252" s="289" t="s">
        <v>2173</v>
      </c>
      <c r="P10252" s="289" t="str">
        <f>VLOOKUP(CAT_Details[[#This Row],[Delivery Bp Customer Code]],Table6[],2,0)</f>
        <v>OYL1</v>
      </c>
    </row>
    <row r="10253" spans="1:16" x14ac:dyDescent="0.25">
      <c r="A10253" s="289" t="s">
        <v>75</v>
      </c>
      <c r="B10253">
        <v>1</v>
      </c>
      <c r="C10253">
        <v>5</v>
      </c>
      <c r="D10253">
        <v>0.04</v>
      </c>
      <c r="E10253" s="289" t="s">
        <v>22746</v>
      </c>
      <c r="F10253">
        <v>5016775013</v>
      </c>
      <c r="G10253" s="276">
        <v>45863</v>
      </c>
      <c r="H10253">
        <v>20250716764539</v>
      </c>
      <c r="I10253">
        <v>1.4999999999999999E-2</v>
      </c>
      <c r="J10253" s="289" t="s">
        <v>350</v>
      </c>
      <c r="K10253" s="289" t="s">
        <v>22747</v>
      </c>
      <c r="L10253" s="289" t="s">
        <v>275</v>
      </c>
      <c r="M10253" s="289" t="s">
        <v>22179</v>
      </c>
      <c r="N10253" s="289" t="s">
        <v>22189</v>
      </c>
      <c r="O10253" s="289" t="s">
        <v>2173</v>
      </c>
      <c r="P10253" s="289" t="str">
        <f>VLOOKUP(CAT_Details[[#This Row],[Delivery Bp Customer Code]],Table6[],2,0)</f>
        <v>OYL1</v>
      </c>
    </row>
    <row r="10254" spans="1:16" x14ac:dyDescent="0.25">
      <c r="A10254" s="289" t="s">
        <v>75</v>
      </c>
      <c r="B10254">
        <v>2</v>
      </c>
      <c r="C10254">
        <v>27</v>
      </c>
      <c r="D10254">
        <v>0.16</v>
      </c>
      <c r="E10254" s="289" t="s">
        <v>22748</v>
      </c>
      <c r="F10254">
        <v>5016775038</v>
      </c>
      <c r="G10254" s="276">
        <v>45863</v>
      </c>
      <c r="H10254">
        <v>20250718766253</v>
      </c>
      <c r="I10254">
        <v>9.5000000000000001E-2</v>
      </c>
      <c r="J10254" s="289" t="s">
        <v>350</v>
      </c>
      <c r="K10254" s="289" t="s">
        <v>22749</v>
      </c>
      <c r="L10254" s="289" t="s">
        <v>275</v>
      </c>
      <c r="M10254" s="289" t="s">
        <v>22179</v>
      </c>
      <c r="N10254" s="289" t="s">
        <v>482</v>
      </c>
      <c r="O10254" s="289" t="s">
        <v>2173</v>
      </c>
      <c r="P10254" s="289" t="str">
        <f>VLOOKUP(CAT_Details[[#This Row],[Delivery Bp Customer Code]],Table6[],2,0)</f>
        <v>OYL1</v>
      </c>
    </row>
    <row r="10255" spans="1:16" x14ac:dyDescent="0.25">
      <c r="A10255" s="289" t="s">
        <v>75</v>
      </c>
      <c r="B10255">
        <v>9</v>
      </c>
      <c r="C10255">
        <v>6500</v>
      </c>
      <c r="D10255">
        <v>3.6</v>
      </c>
      <c r="E10255" s="289" t="s">
        <v>22750</v>
      </c>
      <c r="F10255">
        <v>5016775084</v>
      </c>
      <c r="G10255" s="276">
        <v>45863</v>
      </c>
      <c r="H10255">
        <v>20250717765213</v>
      </c>
      <c r="I10255">
        <v>5.1840000000000002</v>
      </c>
      <c r="J10255" s="289" t="s">
        <v>324</v>
      </c>
      <c r="K10255" s="289" t="s">
        <v>22751</v>
      </c>
      <c r="L10255" s="289" t="s">
        <v>275</v>
      </c>
      <c r="M10255" s="289" t="s">
        <v>22728</v>
      </c>
      <c r="N10255" s="289" t="s">
        <v>2496</v>
      </c>
      <c r="O10255" s="289" t="s">
        <v>2173</v>
      </c>
      <c r="P10255" s="289" t="str">
        <f>VLOOKUP(CAT_Details[[#This Row],[Delivery Bp Customer Code]],Table6[],2,0)</f>
        <v>OYL1</v>
      </c>
    </row>
    <row r="10256" spans="1:16" x14ac:dyDescent="0.25">
      <c r="A10256" s="289" t="s">
        <v>75</v>
      </c>
      <c r="B10256">
        <v>8</v>
      </c>
      <c r="C10256">
        <v>4800</v>
      </c>
      <c r="D10256">
        <v>3.2</v>
      </c>
      <c r="E10256" s="289" t="s">
        <v>22752</v>
      </c>
      <c r="F10256">
        <v>5016789205</v>
      </c>
      <c r="G10256" s="276">
        <v>45863</v>
      </c>
      <c r="H10256">
        <v>20250715763632</v>
      </c>
      <c r="I10256">
        <v>7.68</v>
      </c>
      <c r="J10256" s="289" t="s">
        <v>280</v>
      </c>
      <c r="K10256" s="289" t="s">
        <v>22753</v>
      </c>
      <c r="L10256" s="289" t="s">
        <v>275</v>
      </c>
      <c r="M10256" s="289" t="s">
        <v>22754</v>
      </c>
      <c r="N10256" s="289" t="s">
        <v>868</v>
      </c>
      <c r="O10256" s="289" t="s">
        <v>2173</v>
      </c>
      <c r="P10256" s="289" t="str">
        <f>VLOOKUP(CAT_Details[[#This Row],[Delivery Bp Customer Code]],Table6[],2,0)</f>
        <v>OYL1</v>
      </c>
    </row>
    <row r="10257" spans="1:16" x14ac:dyDescent="0.25">
      <c r="A10257" s="289" t="s">
        <v>75</v>
      </c>
      <c r="B10257">
        <v>1</v>
      </c>
      <c r="C10257">
        <v>654.45000000000005</v>
      </c>
      <c r="D10257">
        <v>0.4</v>
      </c>
      <c r="E10257" s="289" t="s">
        <v>22755</v>
      </c>
      <c r="F10257">
        <v>5016804189</v>
      </c>
      <c r="G10257" s="276">
        <v>45863</v>
      </c>
      <c r="H10257">
        <v>20250722767759</v>
      </c>
      <c r="I10257">
        <v>0.96</v>
      </c>
      <c r="J10257" s="289" t="s">
        <v>273</v>
      </c>
      <c r="K10257" s="289" t="s">
        <v>22756</v>
      </c>
      <c r="L10257" s="289" t="s">
        <v>275</v>
      </c>
      <c r="M10257" s="289" t="s">
        <v>22757</v>
      </c>
      <c r="N10257" s="289" t="s">
        <v>22182</v>
      </c>
      <c r="O10257" s="289" t="s">
        <v>2173</v>
      </c>
      <c r="P10257" s="289" t="str">
        <f>VLOOKUP(CAT_Details[[#This Row],[Delivery Bp Customer Code]],Table6[],2,0)</f>
        <v>OYL1</v>
      </c>
    </row>
    <row r="10258" spans="1:16" x14ac:dyDescent="0.25">
      <c r="A10258" s="289" t="s">
        <v>75</v>
      </c>
      <c r="B10258">
        <v>6</v>
      </c>
      <c r="C10258">
        <v>4256</v>
      </c>
      <c r="D10258">
        <v>2.8</v>
      </c>
      <c r="E10258" s="289" t="s">
        <v>22758</v>
      </c>
      <c r="F10258">
        <v>5016804236</v>
      </c>
      <c r="G10258" s="276">
        <v>45863</v>
      </c>
      <c r="H10258">
        <v>20250718766560</v>
      </c>
      <c r="I10258">
        <v>6.72</v>
      </c>
      <c r="J10258" s="289" t="s">
        <v>273</v>
      </c>
      <c r="K10258" s="289" t="s">
        <v>22759</v>
      </c>
      <c r="L10258" s="289" t="s">
        <v>275</v>
      </c>
      <c r="M10258" s="289" t="s">
        <v>22760</v>
      </c>
      <c r="N10258" s="289" t="s">
        <v>1003</v>
      </c>
      <c r="O10258" s="289" t="s">
        <v>2173</v>
      </c>
      <c r="P10258" s="289" t="str">
        <f>VLOOKUP(CAT_Details[[#This Row],[Delivery Bp Customer Code]],Table6[],2,0)</f>
        <v>OYL1</v>
      </c>
    </row>
    <row r="10259" spans="1:16" x14ac:dyDescent="0.25">
      <c r="A10259" s="289" t="s">
        <v>17052</v>
      </c>
      <c r="B10259">
        <v>1</v>
      </c>
      <c r="C10259">
        <v>35</v>
      </c>
      <c r="D10259">
        <v>0.4</v>
      </c>
      <c r="E10259" s="289" t="s">
        <v>22761</v>
      </c>
      <c r="F10259">
        <v>5016732257</v>
      </c>
      <c r="G10259" s="276">
        <v>45863</v>
      </c>
      <c r="H10259">
        <v>20250711761603</v>
      </c>
      <c r="I10259">
        <v>0.32600000000000001</v>
      </c>
      <c r="J10259" s="289" t="s">
        <v>3970</v>
      </c>
      <c r="K10259" s="289" t="s">
        <v>22762</v>
      </c>
      <c r="L10259" s="289" t="s">
        <v>280</v>
      </c>
      <c r="M10259" s="289" t="s">
        <v>22763</v>
      </c>
      <c r="N10259" s="289" t="s">
        <v>16794</v>
      </c>
      <c r="O10259" s="289" t="s">
        <v>22069</v>
      </c>
      <c r="P10259" s="289">
        <f>VLOOKUP(CAT_Details[[#This Row],[Delivery Bp Customer Code]],Table6[],2,0)</f>
        <v>3705</v>
      </c>
    </row>
    <row r="10260" spans="1:16" x14ac:dyDescent="0.25">
      <c r="A10260" s="289" t="s">
        <v>17052</v>
      </c>
      <c r="B10260">
        <v>1</v>
      </c>
      <c r="C10260">
        <v>126</v>
      </c>
      <c r="D10260">
        <v>0.4</v>
      </c>
      <c r="E10260" s="289" t="s">
        <v>22764</v>
      </c>
      <c r="F10260">
        <v>5016746802</v>
      </c>
      <c r="G10260" s="276">
        <v>45863</v>
      </c>
      <c r="H10260">
        <v>20250715763566</v>
      </c>
      <c r="I10260">
        <v>1.056</v>
      </c>
      <c r="J10260" s="289" t="s">
        <v>3970</v>
      </c>
      <c r="K10260" s="289" t="s">
        <v>22765</v>
      </c>
      <c r="L10260" s="289" t="s">
        <v>280</v>
      </c>
      <c r="M10260" s="289" t="s">
        <v>22763</v>
      </c>
      <c r="N10260" s="289" t="s">
        <v>16794</v>
      </c>
      <c r="O10260" s="289" t="s">
        <v>22766</v>
      </c>
      <c r="P10260" s="289">
        <f>VLOOKUP(CAT_Details[[#This Row],[Delivery Bp Customer Code]],Table6[],2,0)</f>
        <v>3705</v>
      </c>
    </row>
    <row r="10261" spans="1:16" x14ac:dyDescent="0.25">
      <c r="A10261" s="289" t="s">
        <v>3771</v>
      </c>
      <c r="B10261">
        <v>1</v>
      </c>
      <c r="C10261">
        <v>72</v>
      </c>
      <c r="D10261">
        <v>0.4</v>
      </c>
      <c r="E10261" s="289" t="s">
        <v>22764</v>
      </c>
      <c r="F10261">
        <v>5016746799</v>
      </c>
      <c r="G10261" s="276">
        <v>45863</v>
      </c>
      <c r="H10261">
        <v>20250715763150</v>
      </c>
      <c r="I10261">
        <v>0.73</v>
      </c>
      <c r="J10261" s="289" t="s">
        <v>3970</v>
      </c>
      <c r="K10261" s="289" t="s">
        <v>22767</v>
      </c>
      <c r="L10261" s="289" t="s">
        <v>275</v>
      </c>
      <c r="M10261" s="289" t="s">
        <v>22763</v>
      </c>
      <c r="N10261" s="289" t="s">
        <v>16794</v>
      </c>
      <c r="O10261" s="289" t="s">
        <v>3775</v>
      </c>
      <c r="P10261" s="289">
        <f>VLOOKUP(CAT_Details[[#This Row],[Delivery Bp Customer Code]],Table6[],2,0)</f>
        <v>3401</v>
      </c>
    </row>
    <row r="10262" spans="1:16" x14ac:dyDescent="0.25">
      <c r="A10262" s="289" t="s">
        <v>707</v>
      </c>
      <c r="B10262">
        <v>1</v>
      </c>
      <c r="C10262">
        <v>71</v>
      </c>
      <c r="D10262">
        <v>0.1</v>
      </c>
      <c r="E10262" s="289" t="s">
        <v>22768</v>
      </c>
      <c r="F10262">
        <v>5016815652</v>
      </c>
      <c r="G10262" s="276">
        <v>45863</v>
      </c>
      <c r="I10262">
        <v>0.16</v>
      </c>
      <c r="J10262" s="289" t="s">
        <v>438</v>
      </c>
      <c r="K10262" s="289" t="s">
        <v>22769</v>
      </c>
      <c r="L10262" s="289" t="s">
        <v>273</v>
      </c>
      <c r="M10262" s="289"/>
      <c r="N10262" s="289" t="s">
        <v>22770</v>
      </c>
      <c r="O10262" s="289" t="s">
        <v>711</v>
      </c>
      <c r="P10262" s="289" t="str">
        <f>VLOOKUP(CAT_Details[[#This Row],[Delivery Bp Customer Code]],Table6[],2,0)</f>
        <v>No Loc</v>
      </c>
    </row>
    <row r="10263" spans="1:16" x14ac:dyDescent="0.25">
      <c r="A10263" s="289" t="s">
        <v>707</v>
      </c>
      <c r="B10263">
        <v>13</v>
      </c>
      <c r="C10263">
        <v>1895</v>
      </c>
      <c r="D10263">
        <v>12.9</v>
      </c>
      <c r="E10263" s="289" t="s">
        <v>22771</v>
      </c>
      <c r="F10263">
        <v>5016816755</v>
      </c>
      <c r="G10263" s="276">
        <v>45863</v>
      </c>
      <c r="I10263">
        <v>7.944</v>
      </c>
      <c r="J10263" s="289" t="s">
        <v>350</v>
      </c>
      <c r="K10263" s="289" t="s">
        <v>22772</v>
      </c>
      <c r="L10263" s="289" t="s">
        <v>273</v>
      </c>
      <c r="M10263" s="289" t="s">
        <v>22773</v>
      </c>
      <c r="N10263" s="289" t="s">
        <v>3804</v>
      </c>
      <c r="O10263" s="289" t="s">
        <v>711</v>
      </c>
      <c r="P10263" s="289" t="str">
        <f>VLOOKUP(CAT_Details[[#This Row],[Delivery Bp Customer Code]],Table6[],2,0)</f>
        <v>No Loc</v>
      </c>
    </row>
    <row r="10264" spans="1:16" x14ac:dyDescent="0.25">
      <c r="A10264" s="289" t="s">
        <v>14512</v>
      </c>
      <c r="B10264">
        <v>16</v>
      </c>
      <c r="C10264">
        <v>12460</v>
      </c>
      <c r="D10264">
        <v>13.1</v>
      </c>
      <c r="E10264" s="289" t="s">
        <v>22774</v>
      </c>
      <c r="F10264">
        <v>5016816790</v>
      </c>
      <c r="G10264" s="276">
        <v>45863</v>
      </c>
      <c r="I10264">
        <v>16.38</v>
      </c>
      <c r="J10264" s="289" t="s">
        <v>350</v>
      </c>
      <c r="K10264" s="289" t="s">
        <v>22775</v>
      </c>
      <c r="L10264" s="289" t="s">
        <v>273</v>
      </c>
      <c r="M10264" s="289" t="s">
        <v>22776</v>
      </c>
      <c r="N10264" s="289" t="s">
        <v>3804</v>
      </c>
      <c r="O10264" s="289" t="s">
        <v>14517</v>
      </c>
      <c r="P10264" s="289" t="str">
        <f>VLOOKUP(CAT_Details[[#This Row],[Delivery Bp Customer Code]],Table6[],2,0)</f>
        <v>No Loc</v>
      </c>
    </row>
    <row r="10265" spans="1:16" x14ac:dyDescent="0.25">
      <c r="A10265" s="289" t="s">
        <v>76</v>
      </c>
      <c r="B10265">
        <v>8</v>
      </c>
      <c r="C10265">
        <v>24</v>
      </c>
      <c r="D10265">
        <v>0.4</v>
      </c>
      <c r="E10265" s="289" t="s">
        <v>22777</v>
      </c>
      <c r="F10265">
        <v>5016718103</v>
      </c>
      <c r="G10265" s="276">
        <v>45863</v>
      </c>
      <c r="H10265">
        <v>20250710760817</v>
      </c>
      <c r="I10265">
        <v>0.14399999999999999</v>
      </c>
      <c r="J10265" s="289" t="s">
        <v>756</v>
      </c>
      <c r="K10265" s="289" t="s">
        <v>22778</v>
      </c>
      <c r="L10265" s="289" t="s">
        <v>275</v>
      </c>
      <c r="M10265" s="289" t="s">
        <v>22779</v>
      </c>
      <c r="N10265" s="289" t="s">
        <v>22780</v>
      </c>
      <c r="O10265" s="289" t="s">
        <v>16049</v>
      </c>
      <c r="P10265" s="289" t="str">
        <f>VLOOKUP(CAT_Details[[#This Row],[Delivery Bp Customer Code]],Table6[],2,0)</f>
        <v>MZ02</v>
      </c>
    </row>
    <row r="10266" spans="1:16" x14ac:dyDescent="0.25">
      <c r="A10266" s="289" t="s">
        <v>76</v>
      </c>
      <c r="B10266">
        <v>1</v>
      </c>
      <c r="C10266">
        <v>26</v>
      </c>
      <c r="D10266">
        <v>0.2</v>
      </c>
      <c r="E10266" s="289" t="s">
        <v>22781</v>
      </c>
      <c r="F10266">
        <v>5016760031</v>
      </c>
      <c r="G10266" s="276">
        <v>45863</v>
      </c>
      <c r="H10266">
        <v>20250716764029</v>
      </c>
      <c r="I10266">
        <v>0.216</v>
      </c>
      <c r="J10266" s="289" t="s">
        <v>294</v>
      </c>
      <c r="K10266" s="289" t="s">
        <v>22782</v>
      </c>
      <c r="L10266" s="289" t="s">
        <v>275</v>
      </c>
      <c r="M10266" s="289" t="s">
        <v>21674</v>
      </c>
      <c r="N10266" s="289" t="s">
        <v>504</v>
      </c>
      <c r="O10266" s="289" t="s">
        <v>16049</v>
      </c>
      <c r="P10266" s="289" t="str">
        <f>VLOOKUP(CAT_Details[[#This Row],[Delivery Bp Customer Code]],Table6[],2,0)</f>
        <v>MZ02</v>
      </c>
    </row>
    <row r="10267" spans="1:16" x14ac:dyDescent="0.25">
      <c r="A10267" s="289" t="s">
        <v>76</v>
      </c>
      <c r="B10267">
        <v>3</v>
      </c>
      <c r="C10267">
        <v>140</v>
      </c>
      <c r="D10267">
        <v>0.6</v>
      </c>
      <c r="E10267" s="289" t="s">
        <v>22783</v>
      </c>
      <c r="F10267">
        <v>5016774805</v>
      </c>
      <c r="G10267" s="276">
        <v>45863</v>
      </c>
      <c r="H10267">
        <v>20250715763683</v>
      </c>
      <c r="I10267">
        <v>1.2</v>
      </c>
      <c r="J10267" s="289" t="s">
        <v>350</v>
      </c>
      <c r="K10267" s="289" t="s">
        <v>22784</v>
      </c>
      <c r="L10267" s="289" t="s">
        <v>275</v>
      </c>
      <c r="M10267" s="289" t="s">
        <v>22500</v>
      </c>
      <c r="N10267" s="289" t="s">
        <v>1166</v>
      </c>
      <c r="O10267" s="289" t="s">
        <v>16049</v>
      </c>
      <c r="P10267" s="289" t="str">
        <f>VLOOKUP(CAT_Details[[#This Row],[Delivery Bp Customer Code]],Table6[],2,0)</f>
        <v>MZ02</v>
      </c>
    </row>
    <row r="10268" spans="1:16" x14ac:dyDescent="0.25">
      <c r="A10268" s="289" t="s">
        <v>76</v>
      </c>
      <c r="B10268">
        <v>3</v>
      </c>
      <c r="C10268">
        <v>938</v>
      </c>
      <c r="D10268">
        <v>1.4</v>
      </c>
      <c r="E10268" s="289" t="s">
        <v>22785</v>
      </c>
      <c r="F10268">
        <v>5016774872</v>
      </c>
      <c r="G10268" s="276">
        <v>45863</v>
      </c>
      <c r="H10268">
        <v>20250717765708</v>
      </c>
      <c r="I10268">
        <v>2.3519999999999999</v>
      </c>
      <c r="J10268" s="289" t="s">
        <v>280</v>
      </c>
      <c r="K10268" s="289" t="s">
        <v>22786</v>
      </c>
      <c r="L10268" s="289" t="s">
        <v>275</v>
      </c>
      <c r="M10268" s="289" t="s">
        <v>22787</v>
      </c>
      <c r="N10268" s="289" t="s">
        <v>3770</v>
      </c>
      <c r="O10268" s="289" t="s">
        <v>16049</v>
      </c>
      <c r="P10268" s="289" t="str">
        <f>VLOOKUP(CAT_Details[[#This Row],[Delivery Bp Customer Code]],Table6[],2,0)</f>
        <v>MZ02</v>
      </c>
    </row>
    <row r="10269" spans="1:16" x14ac:dyDescent="0.25">
      <c r="A10269" s="289" t="s">
        <v>76</v>
      </c>
      <c r="B10269">
        <v>1</v>
      </c>
      <c r="C10269">
        <v>123</v>
      </c>
      <c r="D10269">
        <v>0.4</v>
      </c>
      <c r="E10269" s="289" t="s">
        <v>22788</v>
      </c>
      <c r="F10269">
        <v>5016774956</v>
      </c>
      <c r="G10269" s="276">
        <v>45863</v>
      </c>
      <c r="H10269">
        <v>20250718766602</v>
      </c>
      <c r="I10269">
        <v>0.96</v>
      </c>
      <c r="J10269" s="289" t="s">
        <v>350</v>
      </c>
      <c r="K10269" s="289" t="s">
        <v>22789</v>
      </c>
      <c r="L10269" s="289" t="s">
        <v>275</v>
      </c>
      <c r="M10269" s="289" t="s">
        <v>22500</v>
      </c>
      <c r="N10269" s="289" t="s">
        <v>4441</v>
      </c>
      <c r="O10269" s="289" t="s">
        <v>16049</v>
      </c>
      <c r="P10269" s="289" t="str">
        <f>VLOOKUP(CAT_Details[[#This Row],[Delivery Bp Customer Code]],Table6[],2,0)</f>
        <v>MZ02</v>
      </c>
    </row>
    <row r="10270" spans="1:16" x14ac:dyDescent="0.25">
      <c r="A10270" s="289" t="s">
        <v>76</v>
      </c>
      <c r="B10270">
        <v>1</v>
      </c>
      <c r="C10270">
        <v>5</v>
      </c>
      <c r="D10270">
        <v>0.05</v>
      </c>
      <c r="E10270" s="289" t="s">
        <v>22790</v>
      </c>
      <c r="F10270">
        <v>5016775004</v>
      </c>
      <c r="G10270" s="276">
        <v>45863</v>
      </c>
      <c r="H10270">
        <v>20250718766380</v>
      </c>
      <c r="I10270">
        <v>2.1000000000000001E-2</v>
      </c>
      <c r="J10270" s="289" t="s">
        <v>350</v>
      </c>
      <c r="K10270" s="289" t="s">
        <v>22791</v>
      </c>
      <c r="L10270" s="289" t="s">
        <v>275</v>
      </c>
      <c r="M10270" s="289" t="s">
        <v>22179</v>
      </c>
      <c r="N10270" s="289" t="s">
        <v>378</v>
      </c>
      <c r="O10270" s="289" t="s">
        <v>16049</v>
      </c>
      <c r="P10270" s="289" t="str">
        <f>VLOOKUP(CAT_Details[[#This Row],[Delivery Bp Customer Code]],Table6[],2,0)</f>
        <v>MZ02</v>
      </c>
    </row>
    <row r="10271" spans="1:16" x14ac:dyDescent="0.25">
      <c r="A10271" s="289" t="s">
        <v>74</v>
      </c>
      <c r="B10271">
        <v>36</v>
      </c>
      <c r="C10271">
        <v>3556</v>
      </c>
      <c r="D10271">
        <v>14.8</v>
      </c>
      <c r="E10271" s="289" t="s">
        <v>22792</v>
      </c>
      <c r="F10271">
        <v>5016717262</v>
      </c>
      <c r="G10271" s="276">
        <v>45863</v>
      </c>
      <c r="H10271">
        <v>20250710760819</v>
      </c>
      <c r="I10271">
        <v>32.4</v>
      </c>
      <c r="J10271" s="289" t="s">
        <v>756</v>
      </c>
      <c r="K10271" s="289" t="s">
        <v>22793</v>
      </c>
      <c r="L10271" s="289" t="s">
        <v>275</v>
      </c>
      <c r="M10271" s="289" t="s">
        <v>22779</v>
      </c>
      <c r="N10271" s="289" t="s">
        <v>22780</v>
      </c>
      <c r="O10271" s="289" t="s">
        <v>22256</v>
      </c>
      <c r="P10271" s="289" t="str">
        <f>VLOOKUP(CAT_Details[[#This Row],[Delivery Bp Customer Code]],Table6[],2,0)</f>
        <v>DX01-L5</v>
      </c>
    </row>
    <row r="10272" spans="1:16" x14ac:dyDescent="0.25">
      <c r="A10272" s="289" t="s">
        <v>74</v>
      </c>
      <c r="B10272">
        <v>53</v>
      </c>
      <c r="C10272">
        <v>4220</v>
      </c>
      <c r="D10272">
        <v>10.8</v>
      </c>
      <c r="E10272" s="289" t="s">
        <v>22777</v>
      </c>
      <c r="F10272">
        <v>5016718102</v>
      </c>
      <c r="G10272" s="276">
        <v>45863</v>
      </c>
      <c r="H10272">
        <v>20250710760818</v>
      </c>
      <c r="I10272">
        <v>22.81</v>
      </c>
      <c r="J10272" s="289" t="s">
        <v>756</v>
      </c>
      <c r="K10272" s="289" t="s">
        <v>22794</v>
      </c>
      <c r="L10272" s="289" t="s">
        <v>275</v>
      </c>
      <c r="M10272" s="289" t="s">
        <v>22779</v>
      </c>
      <c r="N10272" s="289" t="s">
        <v>22780</v>
      </c>
      <c r="O10272" s="289" t="s">
        <v>22256</v>
      </c>
      <c r="P10272" s="289" t="str">
        <f>VLOOKUP(CAT_Details[[#This Row],[Delivery Bp Customer Code]],Table6[],2,0)</f>
        <v>DX01-L5</v>
      </c>
    </row>
    <row r="10273" spans="1:16" x14ac:dyDescent="0.25">
      <c r="A10273" s="289" t="s">
        <v>74</v>
      </c>
      <c r="B10273">
        <v>18</v>
      </c>
      <c r="C10273">
        <v>1786.91</v>
      </c>
      <c r="D10273">
        <v>7.45</v>
      </c>
      <c r="E10273" s="289" t="s">
        <v>22795</v>
      </c>
      <c r="F10273">
        <v>5016732313</v>
      </c>
      <c r="G10273" s="276">
        <v>45863</v>
      </c>
      <c r="H10273">
        <v>20250715763364</v>
      </c>
      <c r="I10273">
        <v>15.138999999999999</v>
      </c>
      <c r="J10273" s="289" t="s">
        <v>287</v>
      </c>
      <c r="K10273" s="289" t="s">
        <v>22796</v>
      </c>
      <c r="L10273" s="289" t="s">
        <v>275</v>
      </c>
      <c r="M10273" s="289" t="s">
        <v>22736</v>
      </c>
      <c r="N10273" s="289" t="s">
        <v>1198</v>
      </c>
      <c r="O10273" s="289" t="s">
        <v>22256</v>
      </c>
      <c r="P10273" s="289" t="str">
        <f>VLOOKUP(CAT_Details[[#This Row],[Delivery Bp Customer Code]],Table6[],2,0)</f>
        <v>DX01-L5</v>
      </c>
    </row>
    <row r="10274" spans="1:16" x14ac:dyDescent="0.25">
      <c r="A10274" s="289" t="s">
        <v>74</v>
      </c>
      <c r="B10274">
        <v>22</v>
      </c>
      <c r="C10274">
        <v>3987</v>
      </c>
      <c r="D10274">
        <v>8.8000000000000007</v>
      </c>
      <c r="E10274" s="289" t="s">
        <v>22797</v>
      </c>
      <c r="F10274">
        <v>5016746878</v>
      </c>
      <c r="G10274" s="276">
        <v>45863</v>
      </c>
      <c r="H10274">
        <v>20250716764163</v>
      </c>
      <c r="I10274">
        <v>13.92</v>
      </c>
      <c r="J10274" s="289" t="s">
        <v>345</v>
      </c>
      <c r="K10274" s="289" t="s">
        <v>22798</v>
      </c>
      <c r="L10274" s="289" t="s">
        <v>275</v>
      </c>
      <c r="M10274" s="289" t="s">
        <v>22529</v>
      </c>
      <c r="N10274" s="289" t="s">
        <v>348</v>
      </c>
      <c r="O10274" s="289" t="s">
        <v>22256</v>
      </c>
      <c r="P10274" s="289" t="str">
        <f>VLOOKUP(CAT_Details[[#This Row],[Delivery Bp Customer Code]],Table6[],2,0)</f>
        <v>DX01-L5</v>
      </c>
    </row>
    <row r="10275" spans="1:16" x14ac:dyDescent="0.25">
      <c r="A10275" s="289" t="s">
        <v>74</v>
      </c>
      <c r="B10275">
        <v>17</v>
      </c>
      <c r="C10275">
        <v>3065</v>
      </c>
      <c r="D10275">
        <v>6.8</v>
      </c>
      <c r="E10275" s="289" t="s">
        <v>22799</v>
      </c>
      <c r="F10275">
        <v>5016760219</v>
      </c>
      <c r="G10275" s="276">
        <v>45863</v>
      </c>
      <c r="H10275">
        <v>20250717765222</v>
      </c>
      <c r="I10275">
        <v>11.135999999999999</v>
      </c>
      <c r="J10275" s="289" t="s">
        <v>345</v>
      </c>
      <c r="K10275" s="289" t="s">
        <v>22800</v>
      </c>
      <c r="L10275" s="289" t="s">
        <v>275</v>
      </c>
      <c r="M10275" s="289" t="s">
        <v>22801</v>
      </c>
      <c r="N10275" s="289" t="s">
        <v>348</v>
      </c>
      <c r="O10275" s="289" t="s">
        <v>22256</v>
      </c>
      <c r="P10275" s="289" t="str">
        <f>VLOOKUP(CAT_Details[[#This Row],[Delivery Bp Customer Code]],Table6[],2,0)</f>
        <v>DX01-L5</v>
      </c>
    </row>
    <row r="10276" spans="1:16" x14ac:dyDescent="0.25">
      <c r="A10276" s="289" t="s">
        <v>74</v>
      </c>
      <c r="B10276">
        <v>2</v>
      </c>
      <c r="C10276">
        <v>2300</v>
      </c>
      <c r="D10276">
        <v>0.8</v>
      </c>
      <c r="E10276" s="289" t="s">
        <v>22802</v>
      </c>
      <c r="F10276">
        <v>5016760225</v>
      </c>
      <c r="G10276" s="276">
        <v>45863</v>
      </c>
      <c r="H10276">
        <v>20250717765239</v>
      </c>
      <c r="I10276">
        <v>1.1519999999999999</v>
      </c>
      <c r="J10276" s="289" t="s">
        <v>324</v>
      </c>
      <c r="K10276" s="289" t="s">
        <v>22803</v>
      </c>
      <c r="L10276" s="289" t="s">
        <v>275</v>
      </c>
      <c r="M10276" s="289" t="s">
        <v>22728</v>
      </c>
      <c r="N10276" s="289" t="s">
        <v>333</v>
      </c>
      <c r="O10276" s="289" t="s">
        <v>22256</v>
      </c>
      <c r="P10276" s="289" t="str">
        <f>VLOOKUP(CAT_Details[[#This Row],[Delivery Bp Customer Code]],Table6[],2,0)</f>
        <v>DX01-L5</v>
      </c>
    </row>
    <row r="10277" spans="1:16" x14ac:dyDescent="0.25">
      <c r="A10277" s="289" t="s">
        <v>74</v>
      </c>
      <c r="B10277">
        <v>24</v>
      </c>
      <c r="C10277">
        <v>1455</v>
      </c>
      <c r="D10277">
        <v>6.2</v>
      </c>
      <c r="E10277" s="289" t="s">
        <v>22557</v>
      </c>
      <c r="F10277">
        <v>5016774853</v>
      </c>
      <c r="G10277" s="276">
        <v>45863</v>
      </c>
      <c r="H10277">
        <v>20250716764113</v>
      </c>
      <c r="I10277">
        <v>14.208</v>
      </c>
      <c r="J10277" s="289" t="s">
        <v>350</v>
      </c>
      <c r="K10277" s="289" t="s">
        <v>22804</v>
      </c>
      <c r="L10277" s="289" t="s">
        <v>275</v>
      </c>
      <c r="M10277" s="289"/>
      <c r="N10277" s="289" t="s">
        <v>430</v>
      </c>
      <c r="O10277" s="289" t="s">
        <v>22256</v>
      </c>
      <c r="P10277" s="289" t="str">
        <f>VLOOKUP(CAT_Details[[#This Row],[Delivery Bp Customer Code]],Table6[],2,0)</f>
        <v>DX01-L5</v>
      </c>
    </row>
    <row r="10278" spans="1:16" x14ac:dyDescent="0.25">
      <c r="A10278" s="289" t="s">
        <v>74</v>
      </c>
      <c r="B10278">
        <v>1</v>
      </c>
      <c r="C10278">
        <v>1.2</v>
      </c>
      <c r="D10278">
        <v>0.02</v>
      </c>
      <c r="E10278" s="289" t="s">
        <v>22805</v>
      </c>
      <c r="F10278">
        <v>5016804175</v>
      </c>
      <c r="G10278" s="276">
        <v>45863</v>
      </c>
      <c r="H10278">
        <v>20250722767928</v>
      </c>
      <c r="I10278">
        <v>8.9999999999999993E-3</v>
      </c>
      <c r="J10278" s="289" t="s">
        <v>273</v>
      </c>
      <c r="K10278" s="289" t="s">
        <v>22806</v>
      </c>
      <c r="L10278" s="289" t="s">
        <v>275</v>
      </c>
      <c r="M10278" s="289" t="s">
        <v>22760</v>
      </c>
      <c r="N10278" s="289" t="s">
        <v>519</v>
      </c>
      <c r="O10278" s="289" t="s">
        <v>22256</v>
      </c>
      <c r="P10278" s="289" t="str">
        <f>VLOOKUP(CAT_Details[[#This Row],[Delivery Bp Customer Code]],Table6[],2,0)</f>
        <v>DX01-L5</v>
      </c>
    </row>
    <row r="10279" spans="1:16" x14ac:dyDescent="0.25">
      <c r="A10279" s="289" t="s">
        <v>74</v>
      </c>
      <c r="B10279">
        <v>1</v>
      </c>
      <c r="C10279">
        <v>10</v>
      </c>
      <c r="D10279">
        <v>7.0000000000000007E-2</v>
      </c>
      <c r="E10279" s="289" t="s">
        <v>22805</v>
      </c>
      <c r="F10279">
        <v>5016804176</v>
      </c>
      <c r="G10279" s="276">
        <v>45863</v>
      </c>
      <c r="H10279">
        <v>20250722767919</v>
      </c>
      <c r="I10279">
        <v>3.7999999999999999E-2</v>
      </c>
      <c r="J10279" s="289" t="s">
        <v>273</v>
      </c>
      <c r="K10279" s="289" t="s">
        <v>22807</v>
      </c>
      <c r="L10279" s="289" t="s">
        <v>275</v>
      </c>
      <c r="M10279" s="289" t="s">
        <v>22760</v>
      </c>
      <c r="N10279" s="289" t="s">
        <v>519</v>
      </c>
      <c r="O10279" s="289" t="s">
        <v>22256</v>
      </c>
      <c r="P10279" s="289" t="str">
        <f>VLOOKUP(CAT_Details[[#This Row],[Delivery Bp Customer Code]],Table6[],2,0)</f>
        <v>DX01-L5</v>
      </c>
    </row>
    <row r="10280" spans="1:16" x14ac:dyDescent="0.25">
      <c r="A10280" s="289" t="s">
        <v>74</v>
      </c>
      <c r="B10280">
        <v>1</v>
      </c>
      <c r="C10280">
        <v>54</v>
      </c>
      <c r="D10280">
        <v>0.4</v>
      </c>
      <c r="E10280" s="289" t="s">
        <v>22710</v>
      </c>
      <c r="F10280">
        <v>5016819774</v>
      </c>
      <c r="G10280" s="276">
        <v>45863</v>
      </c>
      <c r="H10280">
        <v>20250723769417</v>
      </c>
      <c r="I10280">
        <v>0.38400000000000001</v>
      </c>
      <c r="J10280" s="289" t="s">
        <v>350</v>
      </c>
      <c r="K10280" s="289" t="s">
        <v>22808</v>
      </c>
      <c r="L10280" s="289" t="s">
        <v>275</v>
      </c>
      <c r="M10280" s="289"/>
      <c r="N10280" s="289" t="s">
        <v>378</v>
      </c>
      <c r="O10280" s="289" t="s">
        <v>22256</v>
      </c>
      <c r="P10280" s="289" t="str">
        <f>VLOOKUP(CAT_Details[[#This Row],[Delivery Bp Customer Code]],Table6[],2,0)</f>
        <v>DX01-L5</v>
      </c>
    </row>
    <row r="10281" spans="1:16" x14ac:dyDescent="0.25">
      <c r="A10281" s="289" t="s">
        <v>285</v>
      </c>
      <c r="B10281">
        <v>15</v>
      </c>
      <c r="C10281">
        <v>3199</v>
      </c>
      <c r="D10281">
        <v>6</v>
      </c>
      <c r="E10281" s="289" t="s">
        <v>22809</v>
      </c>
      <c r="F10281">
        <v>5016675865</v>
      </c>
      <c r="G10281" s="276">
        <v>45863</v>
      </c>
      <c r="H10281">
        <v>20250708757678</v>
      </c>
      <c r="I10281">
        <v>5.1840000000000002</v>
      </c>
      <c r="J10281" s="289" t="s">
        <v>287</v>
      </c>
      <c r="K10281" s="289" t="s">
        <v>22810</v>
      </c>
      <c r="L10281" s="289" t="s">
        <v>275</v>
      </c>
      <c r="M10281" s="289" t="s">
        <v>22075</v>
      </c>
      <c r="N10281" s="289" t="s">
        <v>17117</v>
      </c>
      <c r="O10281" s="289" t="s">
        <v>291</v>
      </c>
      <c r="P10281" s="289" t="str">
        <f>VLOOKUP(CAT_Details[[#This Row],[Delivery Bp Customer Code]],Table6[],2,0)</f>
        <v>DX01-L5</v>
      </c>
    </row>
    <row r="10282" spans="1:16" x14ac:dyDescent="0.25">
      <c r="A10282" s="289" t="s">
        <v>521</v>
      </c>
      <c r="B10282">
        <v>2</v>
      </c>
      <c r="C10282">
        <v>3000</v>
      </c>
      <c r="D10282">
        <v>0.92</v>
      </c>
      <c r="E10282" s="289" t="s">
        <v>21633</v>
      </c>
      <c r="F10282">
        <v>5016828424</v>
      </c>
      <c r="G10282" s="276">
        <v>45863</v>
      </c>
      <c r="H10282">
        <v>20250703754884</v>
      </c>
      <c r="I10282">
        <v>2.0169999999999999</v>
      </c>
      <c r="J10282" s="289" t="s">
        <v>294</v>
      </c>
      <c r="K10282" s="289" t="s">
        <v>22811</v>
      </c>
      <c r="L10282" s="289" t="s">
        <v>275</v>
      </c>
      <c r="M10282" s="289" t="s">
        <v>22812</v>
      </c>
      <c r="N10282" s="289" t="s">
        <v>3907</v>
      </c>
      <c r="O10282" s="289" t="s">
        <v>16307</v>
      </c>
      <c r="P10282" s="289" t="str">
        <f>VLOOKUP(CAT_Details[[#This Row],[Delivery Bp Customer Code]],Table6[],2,0)</f>
        <v>DX01</v>
      </c>
    </row>
    <row r="10283" spans="1:16" x14ac:dyDescent="0.25">
      <c r="A10283" s="289" t="s">
        <v>22326</v>
      </c>
      <c r="B10283">
        <v>12</v>
      </c>
      <c r="C10283">
        <v>1200</v>
      </c>
      <c r="D10283">
        <v>2.4</v>
      </c>
      <c r="E10283" s="289" t="s">
        <v>22813</v>
      </c>
      <c r="F10283">
        <v>5016798420</v>
      </c>
      <c r="G10283" s="276">
        <v>45863</v>
      </c>
      <c r="I10283">
        <v>5.1840000000000002</v>
      </c>
      <c r="J10283" s="289" t="s">
        <v>275</v>
      </c>
      <c r="K10283" s="289" t="s">
        <v>22814</v>
      </c>
      <c r="L10283" s="289" t="s">
        <v>275</v>
      </c>
      <c r="M10283" s="289"/>
      <c r="N10283" s="289" t="s">
        <v>22722</v>
      </c>
      <c r="O10283" s="289" t="s">
        <v>22815</v>
      </c>
      <c r="P10283" s="289" t="e">
        <f>VLOOKUP(CAT_Details[[#This Row],[Delivery Bp Customer Code]],Table6[],2,0)</f>
        <v>#N/A</v>
      </c>
    </row>
    <row r="10284" spans="1:16" x14ac:dyDescent="0.25">
      <c r="A10284" s="289" t="s">
        <v>4794</v>
      </c>
      <c r="B10284">
        <v>1</v>
      </c>
      <c r="C10284">
        <v>660</v>
      </c>
      <c r="D10284">
        <v>0.3</v>
      </c>
      <c r="E10284" s="289" t="s">
        <v>22816</v>
      </c>
      <c r="F10284">
        <v>5016775040</v>
      </c>
      <c r="G10284" s="276">
        <v>45863</v>
      </c>
      <c r="H10284">
        <v>20250718766079</v>
      </c>
      <c r="I10284">
        <v>0.33900000000000002</v>
      </c>
      <c r="J10284" s="289" t="s">
        <v>350</v>
      </c>
      <c r="K10284" s="289" t="s">
        <v>22817</v>
      </c>
      <c r="L10284" s="289" t="s">
        <v>275</v>
      </c>
      <c r="M10284" s="289" t="s">
        <v>22500</v>
      </c>
      <c r="N10284" s="289" t="s">
        <v>528</v>
      </c>
      <c r="O10284" s="289" t="s">
        <v>4798</v>
      </c>
      <c r="P10284" s="289" t="str">
        <f>VLOOKUP(CAT_Details[[#This Row],[Delivery Bp Customer Code]],Table6[],2,0)</f>
        <v>MY02</v>
      </c>
    </row>
    <row r="10285" spans="1:16" x14ac:dyDescent="0.25">
      <c r="A10285" s="289" t="s">
        <v>4794</v>
      </c>
      <c r="B10285">
        <v>4</v>
      </c>
      <c r="C10285">
        <v>1040</v>
      </c>
      <c r="D10285">
        <v>1.6</v>
      </c>
      <c r="E10285" s="289" t="s">
        <v>22818</v>
      </c>
      <c r="F10285">
        <v>5016775088</v>
      </c>
      <c r="G10285" s="276">
        <v>45863</v>
      </c>
      <c r="H10285">
        <v>20250718766056</v>
      </c>
      <c r="I10285">
        <v>1.92</v>
      </c>
      <c r="J10285" s="289" t="s">
        <v>350</v>
      </c>
      <c r="K10285" s="289" t="s">
        <v>22819</v>
      </c>
      <c r="L10285" s="289" t="s">
        <v>275</v>
      </c>
      <c r="M10285" s="289" t="s">
        <v>22500</v>
      </c>
      <c r="N10285" s="289" t="s">
        <v>948</v>
      </c>
      <c r="O10285" s="289" t="s">
        <v>4798</v>
      </c>
      <c r="P10285" s="289" t="str">
        <f>VLOOKUP(CAT_Details[[#This Row],[Delivery Bp Customer Code]],Table6[],2,0)</f>
        <v>MY02</v>
      </c>
    </row>
    <row r="10286" spans="1:16" x14ac:dyDescent="0.25">
      <c r="A10286" s="289" t="s">
        <v>278</v>
      </c>
      <c r="B10286">
        <v>5</v>
      </c>
      <c r="C10286">
        <v>1981</v>
      </c>
      <c r="D10286">
        <v>2.2799999999999998</v>
      </c>
      <c r="E10286" s="289" t="s">
        <v>22820</v>
      </c>
      <c r="F10286">
        <v>5016775050</v>
      </c>
      <c r="G10286" s="276">
        <v>45866</v>
      </c>
      <c r="H10286">
        <v>20250717765493</v>
      </c>
      <c r="I10286">
        <v>5.1470000000000002</v>
      </c>
      <c r="J10286" s="289" t="s">
        <v>294</v>
      </c>
      <c r="K10286" s="289" t="s">
        <v>22821</v>
      </c>
      <c r="L10286" s="289" t="s">
        <v>275</v>
      </c>
      <c r="M10286" s="289" t="s">
        <v>22822</v>
      </c>
      <c r="N10286" s="289" t="s">
        <v>2328</v>
      </c>
      <c r="O10286" s="289" t="s">
        <v>498</v>
      </c>
      <c r="P10286" s="289" t="str">
        <f>VLOOKUP(CAT_Details[[#This Row],[Delivery Bp Customer Code]],Table6[],2,0)</f>
        <v>DK-BM01</v>
      </c>
    </row>
    <row r="10287" spans="1:16" x14ac:dyDescent="0.25">
      <c r="A10287" s="289" t="s">
        <v>278</v>
      </c>
      <c r="B10287">
        <v>13</v>
      </c>
      <c r="C10287">
        <v>4672.07</v>
      </c>
      <c r="D10287">
        <v>5.2</v>
      </c>
      <c r="E10287" s="289" t="s">
        <v>22823</v>
      </c>
      <c r="F10287">
        <v>5016789207</v>
      </c>
      <c r="G10287" s="276">
        <v>45866</v>
      </c>
      <c r="H10287">
        <v>20250716764287</v>
      </c>
      <c r="I10287">
        <v>6.24</v>
      </c>
      <c r="J10287" s="289" t="s">
        <v>280</v>
      </c>
      <c r="K10287" s="289" t="s">
        <v>22824</v>
      </c>
      <c r="L10287" s="289" t="s">
        <v>275</v>
      </c>
      <c r="M10287" s="289" t="s">
        <v>22378</v>
      </c>
      <c r="N10287" s="289" t="s">
        <v>17247</v>
      </c>
      <c r="O10287" s="289" t="s">
        <v>498</v>
      </c>
      <c r="P10287" s="289" t="str">
        <f>VLOOKUP(CAT_Details[[#This Row],[Delivery Bp Customer Code]],Table6[],2,0)</f>
        <v>DK-BM01</v>
      </c>
    </row>
    <row r="10288" spans="1:16" x14ac:dyDescent="0.25">
      <c r="A10288" s="289" t="s">
        <v>278</v>
      </c>
      <c r="B10288">
        <v>3</v>
      </c>
      <c r="C10288">
        <v>858</v>
      </c>
      <c r="D10288">
        <v>1.2</v>
      </c>
      <c r="E10288" s="289" t="s">
        <v>22825</v>
      </c>
      <c r="F10288">
        <v>5016789255</v>
      </c>
      <c r="G10288" s="276">
        <v>45866</v>
      </c>
      <c r="H10288">
        <v>20250715763607</v>
      </c>
      <c r="I10288">
        <v>1.44</v>
      </c>
      <c r="J10288" s="289" t="s">
        <v>280</v>
      </c>
      <c r="K10288" s="289" t="s">
        <v>22826</v>
      </c>
      <c r="L10288" s="289" t="s">
        <v>275</v>
      </c>
      <c r="M10288" s="289" t="s">
        <v>22378</v>
      </c>
      <c r="N10288" s="289" t="s">
        <v>1389</v>
      </c>
      <c r="O10288" s="289" t="s">
        <v>498</v>
      </c>
      <c r="P10288" s="289" t="str">
        <f>VLOOKUP(CAT_Details[[#This Row],[Delivery Bp Customer Code]],Table6[],2,0)</f>
        <v>DK-BM01</v>
      </c>
    </row>
    <row r="10289" spans="1:16" x14ac:dyDescent="0.25">
      <c r="A10289" s="289" t="s">
        <v>278</v>
      </c>
      <c r="B10289">
        <v>3</v>
      </c>
      <c r="C10289">
        <v>2961</v>
      </c>
      <c r="D10289">
        <v>1.2</v>
      </c>
      <c r="E10289" s="289" t="s">
        <v>22827</v>
      </c>
      <c r="F10289">
        <v>5016789267</v>
      </c>
      <c r="G10289" s="276">
        <v>45866</v>
      </c>
      <c r="H10289">
        <v>20250721767485</v>
      </c>
      <c r="I10289">
        <v>2.88</v>
      </c>
      <c r="J10289" s="289" t="s">
        <v>280</v>
      </c>
      <c r="K10289" s="289" t="s">
        <v>22828</v>
      </c>
      <c r="L10289" s="289" t="s">
        <v>275</v>
      </c>
      <c r="M10289" s="289" t="s">
        <v>22754</v>
      </c>
      <c r="N10289" s="289" t="s">
        <v>566</v>
      </c>
      <c r="O10289" s="289" t="s">
        <v>498</v>
      </c>
      <c r="P10289" s="289" t="str">
        <f>VLOOKUP(CAT_Details[[#This Row],[Delivery Bp Customer Code]],Table6[],2,0)</f>
        <v>DK-BM01</v>
      </c>
    </row>
    <row r="10290" spans="1:16" x14ac:dyDescent="0.25">
      <c r="A10290" s="289" t="s">
        <v>278</v>
      </c>
      <c r="B10290">
        <v>10</v>
      </c>
      <c r="C10290">
        <v>6120</v>
      </c>
      <c r="D10290">
        <v>2.2000000000000002</v>
      </c>
      <c r="E10290" s="289" t="s">
        <v>22829</v>
      </c>
      <c r="F10290">
        <v>5016804202</v>
      </c>
      <c r="G10290" s="276">
        <v>45866</v>
      </c>
      <c r="H10290">
        <v>20250717765848</v>
      </c>
      <c r="I10290">
        <v>4.4359999999999999</v>
      </c>
      <c r="J10290" s="289" t="s">
        <v>280</v>
      </c>
      <c r="K10290" s="289" t="s">
        <v>22830</v>
      </c>
      <c r="L10290" s="289" t="s">
        <v>275</v>
      </c>
      <c r="M10290" s="289" t="s">
        <v>22831</v>
      </c>
      <c r="N10290" s="289" t="s">
        <v>314</v>
      </c>
      <c r="O10290" s="289" t="s">
        <v>498</v>
      </c>
      <c r="P10290" s="289" t="str">
        <f>VLOOKUP(CAT_Details[[#This Row],[Delivery Bp Customer Code]],Table6[],2,0)</f>
        <v>DK-BM01</v>
      </c>
    </row>
    <row r="10291" spans="1:16" x14ac:dyDescent="0.25">
      <c r="A10291" s="289" t="s">
        <v>278</v>
      </c>
      <c r="B10291">
        <v>3</v>
      </c>
      <c r="C10291">
        <v>1716</v>
      </c>
      <c r="D10291">
        <v>1.2</v>
      </c>
      <c r="E10291" s="289" t="s">
        <v>22832</v>
      </c>
      <c r="F10291">
        <v>5016818786</v>
      </c>
      <c r="G10291" s="276">
        <v>45866</v>
      </c>
      <c r="H10291">
        <v>20250722768449</v>
      </c>
      <c r="I10291">
        <v>2.88</v>
      </c>
      <c r="J10291" s="289" t="s">
        <v>273</v>
      </c>
      <c r="K10291" s="289" t="s">
        <v>22833</v>
      </c>
      <c r="L10291" s="289" t="s">
        <v>275</v>
      </c>
      <c r="M10291" s="289" t="s">
        <v>22757</v>
      </c>
      <c r="N10291" s="289" t="s">
        <v>22363</v>
      </c>
      <c r="O10291" s="289" t="s">
        <v>498</v>
      </c>
      <c r="P10291" s="289" t="str">
        <f>VLOOKUP(CAT_Details[[#This Row],[Delivery Bp Customer Code]],Table6[],2,0)</f>
        <v>DK-BM01</v>
      </c>
    </row>
    <row r="10292" spans="1:16" x14ac:dyDescent="0.25">
      <c r="A10292" s="289" t="s">
        <v>278</v>
      </c>
      <c r="B10292">
        <v>5</v>
      </c>
      <c r="C10292">
        <v>980.04</v>
      </c>
      <c r="D10292">
        <v>2</v>
      </c>
      <c r="E10292" s="289" t="s">
        <v>22834</v>
      </c>
      <c r="F10292">
        <v>5016818986</v>
      </c>
      <c r="G10292" s="276">
        <v>45866</v>
      </c>
      <c r="H10292">
        <v>20250722768083</v>
      </c>
      <c r="I10292">
        <v>4.8</v>
      </c>
      <c r="J10292" s="289" t="s">
        <v>273</v>
      </c>
      <c r="K10292" s="289" t="s">
        <v>22835</v>
      </c>
      <c r="L10292" s="289" t="s">
        <v>275</v>
      </c>
      <c r="M10292" s="289" t="s">
        <v>22757</v>
      </c>
      <c r="N10292" s="289" t="s">
        <v>493</v>
      </c>
      <c r="O10292" s="289" t="s">
        <v>498</v>
      </c>
      <c r="P10292" s="289" t="str">
        <f>VLOOKUP(CAT_Details[[#This Row],[Delivery Bp Customer Code]],Table6[],2,0)</f>
        <v>DK-BM01</v>
      </c>
    </row>
    <row r="10293" spans="1:16" x14ac:dyDescent="0.25">
      <c r="A10293" s="289" t="s">
        <v>278</v>
      </c>
      <c r="B10293">
        <v>1</v>
      </c>
      <c r="C10293">
        <v>280</v>
      </c>
      <c r="D10293">
        <v>0.4</v>
      </c>
      <c r="E10293" s="289" t="s">
        <v>22836</v>
      </c>
      <c r="F10293">
        <v>5016819026</v>
      </c>
      <c r="G10293" s="276">
        <v>45866</v>
      </c>
      <c r="H10293">
        <v>20250722768461</v>
      </c>
      <c r="I10293">
        <v>0.96</v>
      </c>
      <c r="J10293" s="289" t="s">
        <v>273</v>
      </c>
      <c r="K10293" s="289" t="s">
        <v>22837</v>
      </c>
      <c r="L10293" s="289" t="s">
        <v>275</v>
      </c>
      <c r="M10293" s="289" t="s">
        <v>22838</v>
      </c>
      <c r="N10293" s="289" t="s">
        <v>1003</v>
      </c>
      <c r="O10293" s="289" t="s">
        <v>498</v>
      </c>
      <c r="P10293" s="289" t="str">
        <f>VLOOKUP(CAT_Details[[#This Row],[Delivery Bp Customer Code]],Table6[],2,0)</f>
        <v>DK-BM01</v>
      </c>
    </row>
    <row r="10294" spans="1:16" x14ac:dyDescent="0.25">
      <c r="A10294" s="289" t="s">
        <v>278</v>
      </c>
      <c r="B10294">
        <v>12</v>
      </c>
      <c r="C10294">
        <v>5268</v>
      </c>
      <c r="D10294">
        <v>4.8</v>
      </c>
      <c r="E10294" s="289" t="s">
        <v>22839</v>
      </c>
      <c r="F10294">
        <v>5016819136</v>
      </c>
      <c r="G10294" s="276">
        <v>45866</v>
      </c>
      <c r="H10294">
        <v>20250722768009</v>
      </c>
      <c r="I10294">
        <v>11.52</v>
      </c>
      <c r="J10294" s="289" t="s">
        <v>273</v>
      </c>
      <c r="K10294" s="289" t="s">
        <v>22840</v>
      </c>
      <c r="L10294" s="289" t="s">
        <v>275</v>
      </c>
      <c r="M10294" s="289" t="s">
        <v>22757</v>
      </c>
      <c r="N10294" s="289" t="s">
        <v>22182</v>
      </c>
      <c r="O10294" s="289" t="s">
        <v>498</v>
      </c>
      <c r="P10294" s="289" t="str">
        <f>VLOOKUP(CAT_Details[[#This Row],[Delivery Bp Customer Code]],Table6[],2,0)</f>
        <v>DK-BM01</v>
      </c>
    </row>
    <row r="10295" spans="1:16" x14ac:dyDescent="0.25">
      <c r="A10295" s="289" t="s">
        <v>75</v>
      </c>
      <c r="B10295">
        <v>1</v>
      </c>
      <c r="C10295">
        <v>106</v>
      </c>
      <c r="D10295">
        <v>0.13</v>
      </c>
      <c r="E10295" s="289" t="s">
        <v>22841</v>
      </c>
      <c r="F10295">
        <v>5016676164</v>
      </c>
      <c r="G10295" s="276">
        <v>45866</v>
      </c>
      <c r="H10295">
        <v>20250708758208</v>
      </c>
      <c r="I10295">
        <v>0.12</v>
      </c>
      <c r="J10295" s="289" t="s">
        <v>324</v>
      </c>
      <c r="K10295" s="289" t="s">
        <v>22842</v>
      </c>
      <c r="L10295" s="289" t="s">
        <v>275</v>
      </c>
      <c r="M10295" s="289" t="s">
        <v>22303</v>
      </c>
      <c r="N10295" s="289" t="s">
        <v>3884</v>
      </c>
      <c r="O10295" s="289" t="s">
        <v>2173</v>
      </c>
      <c r="P10295" s="289" t="str">
        <f>VLOOKUP(CAT_Details[[#This Row],[Delivery Bp Customer Code]],Table6[],2,0)</f>
        <v>OYL1</v>
      </c>
    </row>
    <row r="10296" spans="1:16" x14ac:dyDescent="0.25">
      <c r="A10296" s="289" t="s">
        <v>17052</v>
      </c>
      <c r="B10296">
        <v>3</v>
      </c>
      <c r="C10296">
        <v>2715</v>
      </c>
      <c r="D10296">
        <v>1.37</v>
      </c>
      <c r="E10296" s="289" t="s">
        <v>22843</v>
      </c>
      <c r="F10296">
        <v>5016746826</v>
      </c>
      <c r="G10296" s="276">
        <v>45866</v>
      </c>
      <c r="H10296">
        <v>20250716764295</v>
      </c>
      <c r="I10296">
        <v>2.6160000000000001</v>
      </c>
      <c r="J10296" s="289" t="s">
        <v>853</v>
      </c>
      <c r="K10296" s="289" t="s">
        <v>22844</v>
      </c>
      <c r="L10296" s="289" t="s">
        <v>280</v>
      </c>
      <c r="M10296" s="289" t="s">
        <v>22757</v>
      </c>
      <c r="N10296" s="289" t="s">
        <v>22845</v>
      </c>
      <c r="O10296" s="289" t="s">
        <v>22846</v>
      </c>
      <c r="P10296" s="289">
        <f>VLOOKUP(CAT_Details[[#This Row],[Delivery Bp Customer Code]],Table6[],2,0)</f>
        <v>3705</v>
      </c>
    </row>
    <row r="10297" spans="1:16" x14ac:dyDescent="0.25">
      <c r="A10297" s="289" t="s">
        <v>874</v>
      </c>
      <c r="B10297">
        <v>5</v>
      </c>
      <c r="C10297">
        <v>1956</v>
      </c>
      <c r="D10297">
        <v>2.5</v>
      </c>
      <c r="E10297" s="289" t="s">
        <v>22847</v>
      </c>
      <c r="F10297">
        <v>5016789284</v>
      </c>
      <c r="G10297" s="276">
        <v>45866</v>
      </c>
      <c r="H10297">
        <v>20250721767138</v>
      </c>
      <c r="I10297">
        <v>6</v>
      </c>
      <c r="J10297" s="289" t="s">
        <v>350</v>
      </c>
      <c r="K10297" s="289" t="s">
        <v>22848</v>
      </c>
      <c r="L10297" s="289" t="s">
        <v>275</v>
      </c>
      <c r="M10297" s="289" t="s">
        <v>22849</v>
      </c>
      <c r="N10297" s="289" t="s">
        <v>381</v>
      </c>
      <c r="O10297" s="289" t="s">
        <v>1014</v>
      </c>
      <c r="P10297" s="289" t="str">
        <f>VLOOKUP(CAT_Details[[#This Row],[Delivery Bp Customer Code]],Table6[],2,0)</f>
        <v>MZ07</v>
      </c>
    </row>
    <row r="10298" spans="1:16" x14ac:dyDescent="0.25">
      <c r="A10298" s="289" t="s">
        <v>3329</v>
      </c>
      <c r="B10298">
        <v>1</v>
      </c>
      <c r="C10298">
        <v>85</v>
      </c>
      <c r="D10298">
        <v>0.4</v>
      </c>
      <c r="E10298" s="289" t="s">
        <v>22850</v>
      </c>
      <c r="F10298">
        <v>5016774913</v>
      </c>
      <c r="G10298" s="276">
        <v>45866</v>
      </c>
      <c r="H10298">
        <v>20250717765777</v>
      </c>
      <c r="I10298">
        <v>1.6990000000000001</v>
      </c>
      <c r="J10298" s="289" t="s">
        <v>324</v>
      </c>
      <c r="K10298" s="289" t="s">
        <v>22851</v>
      </c>
      <c r="L10298" s="289" t="s">
        <v>275</v>
      </c>
      <c r="M10298" s="289" t="s">
        <v>22728</v>
      </c>
      <c r="N10298" s="289" t="s">
        <v>612</v>
      </c>
      <c r="O10298" s="289" t="s">
        <v>3332</v>
      </c>
      <c r="P10298" s="289">
        <f>VLOOKUP(CAT_Details[[#This Row],[Delivery Bp Customer Code]],Table6[],2,0)</f>
        <v>3402</v>
      </c>
    </row>
    <row r="10299" spans="1:16" x14ac:dyDescent="0.25">
      <c r="A10299" s="289" t="s">
        <v>14512</v>
      </c>
      <c r="B10299">
        <v>8</v>
      </c>
      <c r="C10299">
        <v>8360</v>
      </c>
      <c r="D10299">
        <v>6.08</v>
      </c>
      <c r="E10299" s="289" t="s">
        <v>22852</v>
      </c>
      <c r="F10299">
        <v>5016818239</v>
      </c>
      <c r="G10299" s="276">
        <v>45866</v>
      </c>
      <c r="I10299">
        <v>13.122</v>
      </c>
      <c r="J10299" s="289" t="s">
        <v>350</v>
      </c>
      <c r="K10299" s="289" t="s">
        <v>22853</v>
      </c>
      <c r="L10299" s="289" t="s">
        <v>273</v>
      </c>
      <c r="M10299" s="289" t="s">
        <v>22854</v>
      </c>
      <c r="N10299" s="289" t="s">
        <v>22855</v>
      </c>
      <c r="O10299" s="289" t="s">
        <v>14517</v>
      </c>
      <c r="P10299" s="289" t="str">
        <f>VLOOKUP(CAT_Details[[#This Row],[Delivery Bp Customer Code]],Table6[],2,0)</f>
        <v>No Loc</v>
      </c>
    </row>
    <row r="10300" spans="1:16" x14ac:dyDescent="0.25">
      <c r="A10300" s="289" t="s">
        <v>76</v>
      </c>
      <c r="B10300">
        <v>2</v>
      </c>
      <c r="C10300">
        <v>24</v>
      </c>
      <c r="D10300">
        <v>0.4</v>
      </c>
      <c r="E10300" s="289" t="s">
        <v>22856</v>
      </c>
      <c r="F10300">
        <v>5016760290</v>
      </c>
      <c r="G10300" s="276">
        <v>45866</v>
      </c>
      <c r="H10300">
        <v>20250716764651</v>
      </c>
      <c r="I10300">
        <v>0.57599999999999996</v>
      </c>
      <c r="J10300" s="289" t="s">
        <v>401</v>
      </c>
      <c r="K10300" s="289" t="s">
        <v>22857</v>
      </c>
      <c r="L10300" s="289" t="s">
        <v>275</v>
      </c>
      <c r="M10300" s="289" t="s">
        <v>22858</v>
      </c>
      <c r="N10300" s="289" t="s">
        <v>1028</v>
      </c>
      <c r="O10300" s="289" t="s">
        <v>16049</v>
      </c>
      <c r="P10300" s="289" t="str">
        <f>VLOOKUP(CAT_Details[[#This Row],[Delivery Bp Customer Code]],Table6[],2,0)</f>
        <v>MZ02</v>
      </c>
    </row>
    <row r="10301" spans="1:16" x14ac:dyDescent="0.25">
      <c r="A10301" s="289" t="s">
        <v>76</v>
      </c>
      <c r="B10301">
        <v>2</v>
      </c>
      <c r="C10301">
        <v>260</v>
      </c>
      <c r="D10301">
        <v>0.84</v>
      </c>
      <c r="E10301" s="289" t="s">
        <v>22859</v>
      </c>
      <c r="F10301">
        <v>5016775027</v>
      </c>
      <c r="G10301" s="276">
        <v>45866</v>
      </c>
      <c r="H10301">
        <v>20250718766182</v>
      </c>
      <c r="I10301">
        <v>4.46</v>
      </c>
      <c r="J10301" s="289" t="s">
        <v>294</v>
      </c>
      <c r="K10301" s="289" t="s">
        <v>22860</v>
      </c>
      <c r="L10301" s="289" t="s">
        <v>275</v>
      </c>
      <c r="M10301" s="289" t="s">
        <v>21204</v>
      </c>
      <c r="N10301" s="289" t="s">
        <v>5685</v>
      </c>
      <c r="O10301" s="289" t="s">
        <v>16049</v>
      </c>
      <c r="P10301" s="289" t="str">
        <f>VLOOKUP(CAT_Details[[#This Row],[Delivery Bp Customer Code]],Table6[],2,0)</f>
        <v>MZ02</v>
      </c>
    </row>
    <row r="10302" spans="1:16" x14ac:dyDescent="0.25">
      <c r="A10302" s="289" t="s">
        <v>76</v>
      </c>
      <c r="B10302">
        <v>3</v>
      </c>
      <c r="C10302">
        <v>938</v>
      </c>
      <c r="D10302">
        <v>1.4</v>
      </c>
      <c r="E10302" s="289" t="s">
        <v>22785</v>
      </c>
      <c r="F10302">
        <v>5016804105</v>
      </c>
      <c r="G10302" s="276">
        <v>45866</v>
      </c>
      <c r="H10302">
        <v>20250717765708</v>
      </c>
      <c r="I10302">
        <v>2.3519999999999999</v>
      </c>
      <c r="J10302" s="289" t="s">
        <v>280</v>
      </c>
      <c r="K10302" s="289" t="s">
        <v>22861</v>
      </c>
      <c r="L10302" s="289" t="s">
        <v>275</v>
      </c>
      <c r="M10302" s="289"/>
      <c r="N10302" s="289" t="s">
        <v>3770</v>
      </c>
      <c r="O10302" s="289" t="s">
        <v>16049</v>
      </c>
      <c r="P10302" s="289" t="str">
        <f>VLOOKUP(CAT_Details[[#This Row],[Delivery Bp Customer Code]],Table6[],2,0)</f>
        <v>MZ02</v>
      </c>
    </row>
    <row r="10303" spans="1:16" x14ac:dyDescent="0.25">
      <c r="A10303" s="289" t="s">
        <v>74</v>
      </c>
      <c r="B10303">
        <v>43</v>
      </c>
      <c r="C10303">
        <v>13666</v>
      </c>
      <c r="D10303">
        <v>13.6</v>
      </c>
      <c r="E10303" s="289" t="s">
        <v>22862</v>
      </c>
      <c r="F10303">
        <v>5016760082</v>
      </c>
      <c r="G10303" s="276">
        <v>45866</v>
      </c>
      <c r="H10303">
        <v>20250717765835</v>
      </c>
      <c r="I10303">
        <v>44.4</v>
      </c>
      <c r="J10303" s="289" t="s">
        <v>401</v>
      </c>
      <c r="K10303" s="289" t="s">
        <v>22863</v>
      </c>
      <c r="L10303" s="289" t="s">
        <v>275</v>
      </c>
      <c r="M10303" s="289" t="s">
        <v>22864</v>
      </c>
      <c r="N10303" s="289" t="s">
        <v>1028</v>
      </c>
      <c r="O10303" s="289" t="s">
        <v>22256</v>
      </c>
      <c r="P10303" s="289" t="str">
        <f>VLOOKUP(CAT_Details[[#This Row],[Delivery Bp Customer Code]],Table6[],2,0)</f>
        <v>DX01-L5</v>
      </c>
    </row>
    <row r="10304" spans="1:16" x14ac:dyDescent="0.25">
      <c r="A10304" s="289" t="s">
        <v>74</v>
      </c>
      <c r="B10304">
        <v>1</v>
      </c>
      <c r="C10304">
        <v>28</v>
      </c>
      <c r="D10304">
        <v>0.2</v>
      </c>
      <c r="E10304" s="289" t="s">
        <v>22865</v>
      </c>
      <c r="F10304">
        <v>5016760131</v>
      </c>
      <c r="G10304" s="276">
        <v>45866</v>
      </c>
      <c r="H10304">
        <v>20250716764219</v>
      </c>
      <c r="I10304">
        <v>0.14399999999999999</v>
      </c>
      <c r="J10304" s="289" t="s">
        <v>294</v>
      </c>
      <c r="K10304" s="289" t="s">
        <v>22866</v>
      </c>
      <c r="L10304" s="289" t="s">
        <v>275</v>
      </c>
      <c r="M10304" s="289" t="s">
        <v>21674</v>
      </c>
      <c r="N10304" s="289" t="s">
        <v>660</v>
      </c>
      <c r="O10304" s="289" t="s">
        <v>22256</v>
      </c>
      <c r="P10304" s="289" t="str">
        <f>VLOOKUP(CAT_Details[[#This Row],[Delivery Bp Customer Code]],Table6[],2,0)</f>
        <v>DX01-L5</v>
      </c>
    </row>
    <row r="10305" spans="1:16" x14ac:dyDescent="0.25">
      <c r="A10305" s="289" t="s">
        <v>74</v>
      </c>
      <c r="B10305">
        <v>5</v>
      </c>
      <c r="C10305">
        <v>1680</v>
      </c>
      <c r="D10305">
        <v>2.5</v>
      </c>
      <c r="E10305" s="289" t="s">
        <v>22867</v>
      </c>
      <c r="F10305">
        <v>5016760138</v>
      </c>
      <c r="G10305" s="276">
        <v>45866</v>
      </c>
      <c r="H10305">
        <v>20250716764450</v>
      </c>
      <c r="I10305">
        <v>5.5019999999999998</v>
      </c>
      <c r="J10305" s="289" t="s">
        <v>401</v>
      </c>
      <c r="K10305" s="289" t="s">
        <v>22868</v>
      </c>
      <c r="L10305" s="289" t="s">
        <v>275</v>
      </c>
      <c r="M10305" s="289" t="s">
        <v>22858</v>
      </c>
      <c r="N10305" s="289" t="s">
        <v>16659</v>
      </c>
      <c r="O10305" s="289" t="s">
        <v>22256</v>
      </c>
      <c r="P10305" s="289" t="str">
        <f>VLOOKUP(CAT_Details[[#This Row],[Delivery Bp Customer Code]],Table6[],2,0)</f>
        <v>DX01-L5</v>
      </c>
    </row>
    <row r="10306" spans="1:16" x14ac:dyDescent="0.25">
      <c r="A10306" s="289" t="s">
        <v>74</v>
      </c>
      <c r="B10306">
        <v>2</v>
      </c>
      <c r="C10306">
        <v>15</v>
      </c>
      <c r="D10306">
        <v>0.4</v>
      </c>
      <c r="E10306" s="289" t="s">
        <v>22869</v>
      </c>
      <c r="F10306">
        <v>5016760184</v>
      </c>
      <c r="G10306" s="276">
        <v>45866</v>
      </c>
      <c r="H10306">
        <v>20250716764612</v>
      </c>
      <c r="I10306">
        <v>0.96</v>
      </c>
      <c r="J10306" s="289" t="s">
        <v>324</v>
      </c>
      <c r="K10306" s="289" t="s">
        <v>22870</v>
      </c>
      <c r="L10306" s="289" t="s">
        <v>275</v>
      </c>
      <c r="M10306" s="289" t="s">
        <v>22728</v>
      </c>
      <c r="N10306" s="289" t="s">
        <v>375</v>
      </c>
      <c r="O10306" s="289" t="s">
        <v>22256</v>
      </c>
      <c r="P10306" s="289" t="str">
        <f>VLOOKUP(CAT_Details[[#This Row],[Delivery Bp Customer Code]],Table6[],2,0)</f>
        <v>DX01-L5</v>
      </c>
    </row>
    <row r="10307" spans="1:16" x14ac:dyDescent="0.25">
      <c r="A10307" s="289" t="s">
        <v>74</v>
      </c>
      <c r="B10307">
        <v>4</v>
      </c>
      <c r="C10307">
        <v>1880</v>
      </c>
      <c r="D10307">
        <v>1.6</v>
      </c>
      <c r="E10307" s="289" t="s">
        <v>22871</v>
      </c>
      <c r="F10307">
        <v>5016760191</v>
      </c>
      <c r="G10307" s="276">
        <v>45866</v>
      </c>
      <c r="H10307">
        <v>20250717765245</v>
      </c>
      <c r="I10307">
        <v>3.84</v>
      </c>
      <c r="J10307" s="289" t="s">
        <v>401</v>
      </c>
      <c r="K10307" s="289" t="s">
        <v>22872</v>
      </c>
      <c r="L10307" s="289" t="s">
        <v>275</v>
      </c>
      <c r="M10307" s="289" t="s">
        <v>22858</v>
      </c>
      <c r="N10307" s="289" t="s">
        <v>17729</v>
      </c>
      <c r="O10307" s="289" t="s">
        <v>22256</v>
      </c>
      <c r="P10307" s="289" t="str">
        <f>VLOOKUP(CAT_Details[[#This Row],[Delivery Bp Customer Code]],Table6[],2,0)</f>
        <v>DX01-L5</v>
      </c>
    </row>
    <row r="10308" spans="1:16" x14ac:dyDescent="0.25">
      <c r="A10308" s="289" t="s">
        <v>74</v>
      </c>
      <c r="B10308">
        <v>21</v>
      </c>
      <c r="C10308">
        <v>6300</v>
      </c>
      <c r="D10308">
        <v>4.84</v>
      </c>
      <c r="E10308" s="289" t="s">
        <v>22873</v>
      </c>
      <c r="F10308">
        <v>5016774840</v>
      </c>
      <c r="G10308" s="276">
        <v>45866</v>
      </c>
      <c r="H10308">
        <v>20250718766248</v>
      </c>
      <c r="I10308">
        <v>8.1219999999999999</v>
      </c>
      <c r="J10308" s="289" t="s">
        <v>294</v>
      </c>
      <c r="K10308" s="289" t="s">
        <v>22874</v>
      </c>
      <c r="L10308" s="289" t="s">
        <v>275</v>
      </c>
      <c r="M10308" s="289" t="s">
        <v>22875</v>
      </c>
      <c r="N10308" s="289" t="s">
        <v>394</v>
      </c>
      <c r="O10308" s="289" t="s">
        <v>22256</v>
      </c>
      <c r="P10308" s="289" t="str">
        <f>VLOOKUP(CAT_Details[[#This Row],[Delivery Bp Customer Code]],Table6[],2,0)</f>
        <v>DX01-L5</v>
      </c>
    </row>
    <row r="10309" spans="1:16" x14ac:dyDescent="0.25">
      <c r="A10309" s="289" t="s">
        <v>74</v>
      </c>
      <c r="B10309">
        <v>1</v>
      </c>
      <c r="C10309">
        <v>450</v>
      </c>
      <c r="D10309">
        <v>0.5</v>
      </c>
      <c r="E10309" s="289" t="s">
        <v>22876</v>
      </c>
      <c r="F10309">
        <v>5016775062</v>
      </c>
      <c r="G10309" s="276">
        <v>45866</v>
      </c>
      <c r="H10309">
        <v>20250718766129</v>
      </c>
      <c r="I10309">
        <v>1.2</v>
      </c>
      <c r="J10309" s="289" t="s">
        <v>280</v>
      </c>
      <c r="K10309" s="289" t="s">
        <v>22877</v>
      </c>
      <c r="L10309" s="289" t="s">
        <v>275</v>
      </c>
      <c r="M10309" s="289" t="s">
        <v>22754</v>
      </c>
      <c r="N10309" s="289" t="s">
        <v>534</v>
      </c>
      <c r="O10309" s="289" t="s">
        <v>22256</v>
      </c>
      <c r="P10309" s="289" t="str">
        <f>VLOOKUP(CAT_Details[[#This Row],[Delivery Bp Customer Code]],Table6[],2,0)</f>
        <v>DX01-L5</v>
      </c>
    </row>
    <row r="10310" spans="1:16" x14ac:dyDescent="0.25">
      <c r="A10310" s="289" t="s">
        <v>74</v>
      </c>
      <c r="B10310">
        <v>41</v>
      </c>
      <c r="C10310">
        <v>4690</v>
      </c>
      <c r="D10310">
        <v>11.2</v>
      </c>
      <c r="E10310" s="289" t="s">
        <v>22878</v>
      </c>
      <c r="F10310">
        <v>5016775074</v>
      </c>
      <c r="G10310" s="276">
        <v>45866</v>
      </c>
      <c r="H10310">
        <v>20250717765310</v>
      </c>
      <c r="I10310">
        <v>10.752000000000001</v>
      </c>
      <c r="J10310" s="289" t="s">
        <v>324</v>
      </c>
      <c r="K10310" s="289" t="s">
        <v>22879</v>
      </c>
      <c r="L10310" s="289" t="s">
        <v>275</v>
      </c>
      <c r="M10310" s="289" t="s">
        <v>22880</v>
      </c>
      <c r="N10310" s="289" t="s">
        <v>16153</v>
      </c>
      <c r="O10310" s="289" t="s">
        <v>22256</v>
      </c>
      <c r="P10310" s="289" t="str">
        <f>VLOOKUP(CAT_Details[[#This Row],[Delivery Bp Customer Code]],Table6[],2,0)</f>
        <v>DX01-L5</v>
      </c>
    </row>
    <row r="10311" spans="1:16" x14ac:dyDescent="0.25">
      <c r="A10311" s="289" t="s">
        <v>74</v>
      </c>
      <c r="B10311">
        <v>3</v>
      </c>
      <c r="C10311">
        <v>450</v>
      </c>
      <c r="D10311">
        <v>1.2</v>
      </c>
      <c r="E10311" s="289" t="s">
        <v>22881</v>
      </c>
      <c r="F10311">
        <v>5016775085</v>
      </c>
      <c r="G10311" s="276">
        <v>45866</v>
      </c>
      <c r="H10311">
        <v>20250713761777</v>
      </c>
      <c r="I10311">
        <v>2.5920000000000001</v>
      </c>
      <c r="J10311" s="289" t="s">
        <v>345</v>
      </c>
      <c r="K10311" s="289" t="s">
        <v>22882</v>
      </c>
      <c r="L10311" s="289" t="s">
        <v>275</v>
      </c>
      <c r="M10311" s="289" t="s">
        <v>22883</v>
      </c>
      <c r="N10311" s="289" t="s">
        <v>427</v>
      </c>
      <c r="O10311" s="289" t="s">
        <v>22256</v>
      </c>
      <c r="P10311" s="289" t="str">
        <f>VLOOKUP(CAT_Details[[#This Row],[Delivery Bp Customer Code]],Table6[],2,0)</f>
        <v>DX01-L5</v>
      </c>
    </row>
    <row r="10312" spans="1:16" x14ac:dyDescent="0.25">
      <c r="A10312" s="289" t="s">
        <v>74</v>
      </c>
      <c r="B10312">
        <v>14</v>
      </c>
      <c r="C10312">
        <v>2340</v>
      </c>
      <c r="D10312">
        <v>5.6</v>
      </c>
      <c r="E10312" s="289" t="s">
        <v>22884</v>
      </c>
      <c r="F10312">
        <v>5016789093</v>
      </c>
      <c r="G10312" s="276">
        <v>45866</v>
      </c>
      <c r="H10312">
        <v>20250721767045</v>
      </c>
      <c r="I10312">
        <v>13.44</v>
      </c>
      <c r="J10312" s="289" t="s">
        <v>350</v>
      </c>
      <c r="K10312" s="289" t="s">
        <v>22885</v>
      </c>
      <c r="L10312" s="289" t="s">
        <v>275</v>
      </c>
      <c r="M10312" s="289" t="s">
        <v>22886</v>
      </c>
      <c r="N10312" s="289" t="s">
        <v>15321</v>
      </c>
      <c r="O10312" s="289" t="s">
        <v>22256</v>
      </c>
      <c r="P10312" s="289" t="str">
        <f>VLOOKUP(CAT_Details[[#This Row],[Delivery Bp Customer Code]],Table6[],2,0)</f>
        <v>DX01-L5</v>
      </c>
    </row>
    <row r="10313" spans="1:16" x14ac:dyDescent="0.25">
      <c r="A10313" s="289" t="s">
        <v>74</v>
      </c>
      <c r="B10313">
        <v>7</v>
      </c>
      <c r="C10313">
        <v>461.3</v>
      </c>
      <c r="D10313">
        <v>1</v>
      </c>
      <c r="E10313" s="289" t="s">
        <v>22887</v>
      </c>
      <c r="F10313">
        <v>5016789112</v>
      </c>
      <c r="G10313" s="276">
        <v>45866</v>
      </c>
      <c r="H10313">
        <v>20250718766069</v>
      </c>
      <c r="I10313">
        <v>1.242</v>
      </c>
      <c r="J10313" s="289" t="s">
        <v>350</v>
      </c>
      <c r="K10313" s="289" t="s">
        <v>22888</v>
      </c>
      <c r="L10313" s="289" t="s">
        <v>275</v>
      </c>
      <c r="M10313" s="289" t="s">
        <v>22886</v>
      </c>
      <c r="N10313" s="289" t="s">
        <v>602</v>
      </c>
      <c r="O10313" s="289" t="s">
        <v>22256</v>
      </c>
      <c r="P10313" s="289" t="str">
        <f>VLOOKUP(CAT_Details[[#This Row],[Delivery Bp Customer Code]],Table6[],2,0)</f>
        <v>DX01-L5</v>
      </c>
    </row>
    <row r="10314" spans="1:16" x14ac:dyDescent="0.25">
      <c r="A10314" s="289" t="s">
        <v>74</v>
      </c>
      <c r="B10314">
        <v>3</v>
      </c>
      <c r="C10314">
        <v>198</v>
      </c>
      <c r="D10314">
        <v>1.5</v>
      </c>
      <c r="E10314" s="289" t="s">
        <v>22889</v>
      </c>
      <c r="F10314">
        <v>5016789150</v>
      </c>
      <c r="G10314" s="276">
        <v>45866</v>
      </c>
      <c r="H10314">
        <v>20250721766887</v>
      </c>
      <c r="I10314">
        <v>3.6</v>
      </c>
      <c r="J10314" s="289" t="s">
        <v>350</v>
      </c>
      <c r="K10314" s="289" t="s">
        <v>22890</v>
      </c>
      <c r="L10314" s="289" t="s">
        <v>275</v>
      </c>
      <c r="M10314" s="289" t="s">
        <v>22500</v>
      </c>
      <c r="N10314" s="289" t="s">
        <v>12700</v>
      </c>
      <c r="O10314" s="289" t="s">
        <v>22256</v>
      </c>
      <c r="P10314" s="289" t="str">
        <f>VLOOKUP(CAT_Details[[#This Row],[Delivery Bp Customer Code]],Table6[],2,0)</f>
        <v>DX01-L5</v>
      </c>
    </row>
    <row r="10315" spans="1:16" x14ac:dyDescent="0.25">
      <c r="A10315" s="289" t="s">
        <v>74</v>
      </c>
      <c r="B10315">
        <v>14</v>
      </c>
      <c r="C10315">
        <v>2600</v>
      </c>
      <c r="D10315">
        <v>6.13</v>
      </c>
      <c r="E10315" s="289" t="s">
        <v>22891</v>
      </c>
      <c r="F10315">
        <v>5016789152</v>
      </c>
      <c r="G10315" s="276">
        <v>45866</v>
      </c>
      <c r="H10315">
        <v>20250721766971</v>
      </c>
      <c r="I10315">
        <v>12.945</v>
      </c>
      <c r="J10315" s="289" t="s">
        <v>280</v>
      </c>
      <c r="K10315" s="289" t="s">
        <v>22892</v>
      </c>
      <c r="L10315" s="289" t="s">
        <v>275</v>
      </c>
      <c r="M10315" s="289" t="s">
        <v>22378</v>
      </c>
      <c r="N10315" s="289" t="s">
        <v>411</v>
      </c>
      <c r="O10315" s="289" t="s">
        <v>22256</v>
      </c>
      <c r="P10315" s="289" t="str">
        <f>VLOOKUP(CAT_Details[[#This Row],[Delivery Bp Customer Code]],Table6[],2,0)</f>
        <v>DX01-L5</v>
      </c>
    </row>
    <row r="10316" spans="1:16" x14ac:dyDescent="0.25">
      <c r="A10316" s="289" t="s">
        <v>74</v>
      </c>
      <c r="B10316">
        <v>3</v>
      </c>
      <c r="C10316">
        <v>408</v>
      </c>
      <c r="D10316">
        <v>1.2</v>
      </c>
      <c r="E10316" s="289" t="s">
        <v>22893</v>
      </c>
      <c r="F10316">
        <v>5016789276</v>
      </c>
      <c r="G10316" s="276">
        <v>45866</v>
      </c>
      <c r="H10316">
        <v>20250717765694</v>
      </c>
      <c r="I10316">
        <v>1.8720000000000001</v>
      </c>
      <c r="J10316" s="289" t="s">
        <v>280</v>
      </c>
      <c r="K10316" s="289" t="s">
        <v>22894</v>
      </c>
      <c r="L10316" s="289" t="s">
        <v>275</v>
      </c>
      <c r="M10316" s="289" t="s">
        <v>22754</v>
      </c>
      <c r="N10316" s="289" t="s">
        <v>10113</v>
      </c>
      <c r="O10316" s="289" t="s">
        <v>22256</v>
      </c>
      <c r="P10316" s="289" t="str">
        <f>VLOOKUP(CAT_Details[[#This Row],[Delivery Bp Customer Code]],Table6[],2,0)</f>
        <v>DX01-L5</v>
      </c>
    </row>
    <row r="10317" spans="1:16" x14ac:dyDescent="0.25">
      <c r="A10317" s="289" t="s">
        <v>521</v>
      </c>
      <c r="B10317">
        <v>4</v>
      </c>
      <c r="C10317">
        <v>810</v>
      </c>
      <c r="D10317">
        <v>1.6</v>
      </c>
      <c r="E10317" s="289" t="s">
        <v>22895</v>
      </c>
      <c r="F10317">
        <v>5016775099</v>
      </c>
      <c r="G10317" s="276">
        <v>45866</v>
      </c>
      <c r="H10317">
        <v>20250716764817</v>
      </c>
      <c r="I10317">
        <v>2.3039999999999998</v>
      </c>
      <c r="J10317" s="289" t="s">
        <v>324</v>
      </c>
      <c r="K10317" s="289" t="s">
        <v>22896</v>
      </c>
      <c r="L10317" s="289" t="s">
        <v>275</v>
      </c>
      <c r="M10317" s="289" t="s">
        <v>22897</v>
      </c>
      <c r="N10317" s="289" t="s">
        <v>531</v>
      </c>
      <c r="O10317" s="289" t="s">
        <v>16307</v>
      </c>
      <c r="P10317" s="289" t="str">
        <f>VLOOKUP(CAT_Details[[#This Row],[Delivery Bp Customer Code]],Table6[],2,0)</f>
        <v>DX01</v>
      </c>
    </row>
    <row r="10318" spans="1:16" x14ac:dyDescent="0.25">
      <c r="A10318" s="289" t="s">
        <v>521</v>
      </c>
      <c r="B10318">
        <v>33</v>
      </c>
      <c r="C10318">
        <v>3366</v>
      </c>
      <c r="D10318">
        <v>13.2</v>
      </c>
      <c r="E10318" s="289" t="s">
        <v>22898</v>
      </c>
      <c r="F10318">
        <v>5016789325</v>
      </c>
      <c r="G10318" s="276">
        <v>45866</v>
      </c>
      <c r="H10318">
        <v>20250718766257</v>
      </c>
      <c r="I10318">
        <v>34.847999999999999</v>
      </c>
      <c r="J10318" s="289" t="s">
        <v>302</v>
      </c>
      <c r="K10318" s="289" t="s">
        <v>22899</v>
      </c>
      <c r="L10318" s="289" t="s">
        <v>275</v>
      </c>
      <c r="M10318" s="289" t="s">
        <v>22640</v>
      </c>
      <c r="N10318" s="289" t="s">
        <v>694</v>
      </c>
      <c r="O10318" s="289" t="s">
        <v>16307</v>
      </c>
      <c r="P10318" s="289" t="str">
        <f>VLOOKUP(CAT_Details[[#This Row],[Delivery Bp Customer Code]],Table6[],2,0)</f>
        <v>DX01</v>
      </c>
    </row>
    <row r="10319" spans="1:16" x14ac:dyDescent="0.25">
      <c r="A10319" s="289" t="s">
        <v>4794</v>
      </c>
      <c r="B10319">
        <v>31</v>
      </c>
      <c r="C10319">
        <v>4088.9</v>
      </c>
      <c r="D10319">
        <v>12.4</v>
      </c>
      <c r="E10319" s="289" t="s">
        <v>22900</v>
      </c>
      <c r="F10319">
        <v>5016788989</v>
      </c>
      <c r="G10319" s="276">
        <v>45866</v>
      </c>
      <c r="H10319">
        <v>20250721767041</v>
      </c>
      <c r="I10319">
        <v>22.32</v>
      </c>
      <c r="J10319" s="289" t="s">
        <v>350</v>
      </c>
      <c r="K10319" s="289" t="s">
        <v>22901</v>
      </c>
      <c r="L10319" s="289" t="s">
        <v>275</v>
      </c>
      <c r="M10319" s="289" t="s">
        <v>22886</v>
      </c>
      <c r="N10319" s="289" t="s">
        <v>7086</v>
      </c>
      <c r="O10319" s="289" t="s">
        <v>4798</v>
      </c>
      <c r="P10319" s="289" t="str">
        <f>VLOOKUP(CAT_Details[[#This Row],[Delivery Bp Customer Code]],Table6[],2,0)</f>
        <v>MY02</v>
      </c>
    </row>
    <row r="10320" spans="1:16" x14ac:dyDescent="0.25">
      <c r="A10320" s="289" t="s">
        <v>5576</v>
      </c>
      <c r="B10320">
        <v>8</v>
      </c>
      <c r="C10320">
        <v>4102</v>
      </c>
      <c r="D10320">
        <v>4.46</v>
      </c>
      <c r="E10320" s="289" t="s">
        <v>22902</v>
      </c>
      <c r="F10320">
        <v>5016789059</v>
      </c>
      <c r="G10320" s="276">
        <v>45866</v>
      </c>
      <c r="H10320">
        <v>20250718766517</v>
      </c>
      <c r="I10320">
        <v>7.9880000000000004</v>
      </c>
      <c r="J10320" s="289" t="s">
        <v>350</v>
      </c>
      <c r="K10320" s="289" t="s">
        <v>22903</v>
      </c>
      <c r="L10320" s="289" t="s">
        <v>275</v>
      </c>
      <c r="M10320" s="289" t="s">
        <v>22886</v>
      </c>
      <c r="N10320" s="289" t="s">
        <v>16206</v>
      </c>
      <c r="O10320" s="289" t="s">
        <v>15996</v>
      </c>
      <c r="P10320" s="289" t="str">
        <f>VLOOKUP(CAT_Details[[#This Row],[Delivery Bp Customer Code]],Table6[],2,0)</f>
        <v>ES01</v>
      </c>
    </row>
    <row r="10321" spans="1:16" x14ac:dyDescent="0.25">
      <c r="A10321" s="289" t="s">
        <v>278</v>
      </c>
      <c r="B10321">
        <v>9</v>
      </c>
      <c r="C10321">
        <v>4350</v>
      </c>
      <c r="D10321">
        <v>3.6</v>
      </c>
      <c r="E10321" s="289" t="s">
        <v>22904</v>
      </c>
      <c r="F10321">
        <v>5016760233</v>
      </c>
      <c r="G10321" s="276">
        <v>45867</v>
      </c>
      <c r="H10321">
        <v>20250717765165</v>
      </c>
      <c r="I10321">
        <v>8.64</v>
      </c>
      <c r="J10321" s="289" t="s">
        <v>317</v>
      </c>
      <c r="K10321" s="289" t="s">
        <v>22905</v>
      </c>
      <c r="L10321" s="289" t="s">
        <v>275</v>
      </c>
      <c r="M10321" s="289" t="s">
        <v>22906</v>
      </c>
      <c r="N10321" s="289" t="s">
        <v>16210</v>
      </c>
      <c r="O10321" s="289" t="s">
        <v>498</v>
      </c>
      <c r="P10321" s="289" t="str">
        <f>VLOOKUP(CAT_Details[[#This Row],[Delivery Bp Customer Code]],Table6[],2,0)</f>
        <v>DK-BM01</v>
      </c>
    </row>
    <row r="10322" spans="1:16" x14ac:dyDescent="0.25">
      <c r="A10322" s="289" t="s">
        <v>278</v>
      </c>
      <c r="B10322">
        <v>29</v>
      </c>
      <c r="C10322">
        <v>13224</v>
      </c>
      <c r="D10322">
        <v>11.6</v>
      </c>
      <c r="E10322" s="289" t="s">
        <v>22907</v>
      </c>
      <c r="F10322">
        <v>5016789144</v>
      </c>
      <c r="G10322" s="276">
        <v>45867</v>
      </c>
      <c r="H10322">
        <v>20250630751694</v>
      </c>
      <c r="I10322">
        <v>27.84</v>
      </c>
      <c r="J10322" s="289" t="s">
        <v>324</v>
      </c>
      <c r="K10322" s="289" t="s">
        <v>22908</v>
      </c>
      <c r="L10322" s="289" t="s">
        <v>275</v>
      </c>
      <c r="M10322" s="289" t="s">
        <v>22909</v>
      </c>
      <c r="N10322" s="289" t="s">
        <v>340</v>
      </c>
      <c r="O10322" s="289" t="s">
        <v>498</v>
      </c>
      <c r="P10322" s="289" t="str">
        <f>VLOOKUP(CAT_Details[[#This Row],[Delivery Bp Customer Code]],Table6[],2,0)</f>
        <v>DK-BM01</v>
      </c>
    </row>
    <row r="10323" spans="1:16" x14ac:dyDescent="0.25">
      <c r="A10323" s="289" t="s">
        <v>278</v>
      </c>
      <c r="B10323">
        <v>5</v>
      </c>
      <c r="C10323">
        <v>2550</v>
      </c>
      <c r="D10323">
        <v>2</v>
      </c>
      <c r="E10323" s="289" t="s">
        <v>22910</v>
      </c>
      <c r="F10323">
        <v>5016789253</v>
      </c>
      <c r="G10323" s="276">
        <v>45867</v>
      </c>
      <c r="H10323">
        <v>20250721766923</v>
      </c>
      <c r="I10323">
        <v>4.8</v>
      </c>
      <c r="J10323" s="289" t="s">
        <v>324</v>
      </c>
      <c r="K10323" s="289" t="s">
        <v>22911</v>
      </c>
      <c r="L10323" s="289" t="s">
        <v>275</v>
      </c>
      <c r="M10323" s="289" t="s">
        <v>22912</v>
      </c>
      <c r="N10323" s="289" t="s">
        <v>343</v>
      </c>
      <c r="O10323" s="289" t="s">
        <v>498</v>
      </c>
      <c r="P10323" s="289" t="str">
        <f>VLOOKUP(CAT_Details[[#This Row],[Delivery Bp Customer Code]],Table6[],2,0)</f>
        <v>DK-BM01</v>
      </c>
    </row>
    <row r="10324" spans="1:16" x14ac:dyDescent="0.25">
      <c r="A10324" s="289" t="s">
        <v>278</v>
      </c>
      <c r="B10324">
        <v>1</v>
      </c>
      <c r="C10324">
        <v>175</v>
      </c>
      <c r="D10324">
        <v>0.4</v>
      </c>
      <c r="E10324" s="289" t="s">
        <v>22913</v>
      </c>
      <c r="F10324">
        <v>5016804112</v>
      </c>
      <c r="G10324" s="276">
        <v>45867</v>
      </c>
      <c r="H10324">
        <v>20250721766918</v>
      </c>
      <c r="I10324">
        <v>0.96</v>
      </c>
      <c r="J10324" s="289" t="s">
        <v>350</v>
      </c>
      <c r="K10324" s="289" t="s">
        <v>22914</v>
      </c>
      <c r="L10324" s="289" t="s">
        <v>275</v>
      </c>
      <c r="M10324" s="289" t="s">
        <v>22915</v>
      </c>
      <c r="N10324" s="289" t="s">
        <v>743</v>
      </c>
      <c r="O10324" s="289" t="s">
        <v>498</v>
      </c>
      <c r="P10324" s="289" t="str">
        <f>VLOOKUP(CAT_Details[[#This Row],[Delivery Bp Customer Code]],Table6[],2,0)</f>
        <v>DK-BM01</v>
      </c>
    </row>
    <row r="10325" spans="1:16" x14ac:dyDescent="0.25">
      <c r="A10325" s="289" t="s">
        <v>278</v>
      </c>
      <c r="B10325">
        <v>9</v>
      </c>
      <c r="C10325">
        <v>2038.5</v>
      </c>
      <c r="D10325">
        <v>1.8</v>
      </c>
      <c r="E10325" s="289" t="s">
        <v>22916</v>
      </c>
      <c r="F10325">
        <v>5016804330</v>
      </c>
      <c r="G10325" s="276">
        <v>45867</v>
      </c>
      <c r="H10325">
        <v>20250721766844</v>
      </c>
      <c r="I10325">
        <v>2.16</v>
      </c>
      <c r="J10325" s="289" t="s">
        <v>350</v>
      </c>
      <c r="K10325" s="289" t="s">
        <v>22917</v>
      </c>
      <c r="L10325" s="289" t="s">
        <v>275</v>
      </c>
      <c r="M10325" s="289" t="s">
        <v>22915</v>
      </c>
      <c r="N10325" s="289" t="s">
        <v>1395</v>
      </c>
      <c r="O10325" s="289" t="s">
        <v>498</v>
      </c>
      <c r="P10325" s="289" t="str">
        <f>VLOOKUP(CAT_Details[[#This Row],[Delivery Bp Customer Code]],Table6[],2,0)</f>
        <v>DK-BM01</v>
      </c>
    </row>
    <row r="10326" spans="1:16" x14ac:dyDescent="0.25">
      <c r="A10326" s="289" t="s">
        <v>278</v>
      </c>
      <c r="B10326">
        <v>4</v>
      </c>
      <c r="C10326">
        <v>1096</v>
      </c>
      <c r="D10326">
        <v>1.74</v>
      </c>
      <c r="E10326" s="289" t="s">
        <v>22918</v>
      </c>
      <c r="F10326">
        <v>5016804343</v>
      </c>
      <c r="G10326" s="276">
        <v>45867</v>
      </c>
      <c r="H10326">
        <v>20250721766988</v>
      </c>
      <c r="I10326">
        <v>4.0410000000000004</v>
      </c>
      <c r="J10326" s="289" t="s">
        <v>350</v>
      </c>
      <c r="K10326" s="289" t="s">
        <v>22919</v>
      </c>
      <c r="L10326" s="289" t="s">
        <v>275</v>
      </c>
      <c r="M10326" s="289" t="s">
        <v>22886</v>
      </c>
      <c r="N10326" s="289" t="s">
        <v>22920</v>
      </c>
      <c r="O10326" s="289" t="s">
        <v>498</v>
      </c>
      <c r="P10326" s="289" t="str">
        <f>VLOOKUP(CAT_Details[[#This Row],[Delivery Bp Customer Code]],Table6[],2,0)</f>
        <v>DK-BM01</v>
      </c>
    </row>
    <row r="10327" spans="1:16" x14ac:dyDescent="0.25">
      <c r="A10327" s="289" t="s">
        <v>75</v>
      </c>
      <c r="B10327">
        <v>1</v>
      </c>
      <c r="C10327">
        <v>237</v>
      </c>
      <c r="D10327">
        <v>0.4</v>
      </c>
      <c r="E10327" s="289" t="s">
        <v>22921</v>
      </c>
      <c r="F10327">
        <v>5016789323</v>
      </c>
      <c r="G10327" s="276">
        <v>45867</v>
      </c>
      <c r="H10327">
        <v>20250718766263</v>
      </c>
      <c r="I10327">
        <v>1.1519999999999999</v>
      </c>
      <c r="J10327" s="289" t="s">
        <v>294</v>
      </c>
      <c r="K10327" s="289" t="s">
        <v>22922</v>
      </c>
      <c r="L10327" s="289" t="s">
        <v>275</v>
      </c>
      <c r="M10327" s="289" t="s">
        <v>21204</v>
      </c>
      <c r="N10327" s="289" t="s">
        <v>10832</v>
      </c>
      <c r="O10327" s="289" t="s">
        <v>2173</v>
      </c>
      <c r="P10327" s="289" t="str">
        <f>VLOOKUP(CAT_Details[[#This Row],[Delivery Bp Customer Code]],Table6[],2,0)</f>
        <v>OYL1</v>
      </c>
    </row>
    <row r="10328" spans="1:16" x14ac:dyDescent="0.25">
      <c r="A10328" s="289" t="s">
        <v>75</v>
      </c>
      <c r="B10328">
        <v>1</v>
      </c>
      <c r="C10328">
        <v>68</v>
      </c>
      <c r="D10328">
        <v>0.4</v>
      </c>
      <c r="E10328" s="289" t="s">
        <v>22923</v>
      </c>
      <c r="F10328">
        <v>5016804231</v>
      </c>
      <c r="G10328" s="276">
        <v>45867</v>
      </c>
      <c r="H10328" s="5">
        <v>20250718766209</v>
      </c>
      <c r="I10328">
        <v>0.48</v>
      </c>
      <c r="J10328" s="289" t="s">
        <v>280</v>
      </c>
      <c r="K10328" s="289" t="s">
        <v>22924</v>
      </c>
      <c r="L10328" s="289" t="s">
        <v>275</v>
      </c>
      <c r="M10328" s="289" t="s">
        <v>22831</v>
      </c>
      <c r="N10328" s="289" t="s">
        <v>283</v>
      </c>
      <c r="O10328" s="289" t="s">
        <v>2173</v>
      </c>
      <c r="P10328" s="289" t="str">
        <f>VLOOKUP(CAT_Details[[#This Row],[Delivery Bp Customer Code]],Table6[],2,0)</f>
        <v>OYL1</v>
      </c>
    </row>
    <row r="10329" spans="1:16" x14ac:dyDescent="0.25">
      <c r="A10329" s="289" t="s">
        <v>75</v>
      </c>
      <c r="B10329">
        <v>28</v>
      </c>
      <c r="C10329">
        <v>8938</v>
      </c>
      <c r="D10329">
        <v>9.34</v>
      </c>
      <c r="E10329" s="289" t="s">
        <v>22925</v>
      </c>
      <c r="F10329">
        <v>5016804250</v>
      </c>
      <c r="G10329" s="276">
        <v>45867</v>
      </c>
      <c r="H10329">
        <v>20250722767907</v>
      </c>
      <c r="I10329">
        <v>17.920000000000002</v>
      </c>
      <c r="J10329" s="289" t="s">
        <v>324</v>
      </c>
      <c r="K10329" s="289" t="s">
        <v>22926</v>
      </c>
      <c r="L10329" s="289" t="s">
        <v>275</v>
      </c>
      <c r="M10329" s="289" t="s">
        <v>22897</v>
      </c>
      <c r="N10329" s="289" t="s">
        <v>2172</v>
      </c>
      <c r="O10329" s="289" t="s">
        <v>2173</v>
      </c>
      <c r="P10329" s="289" t="str">
        <f>VLOOKUP(CAT_Details[[#This Row],[Delivery Bp Customer Code]],Table6[],2,0)</f>
        <v>OYL1</v>
      </c>
    </row>
    <row r="10330" spans="1:16" x14ac:dyDescent="0.25">
      <c r="A10330" s="289" t="s">
        <v>75</v>
      </c>
      <c r="B10330">
        <v>6</v>
      </c>
      <c r="C10330">
        <v>1776</v>
      </c>
      <c r="D10330">
        <v>3</v>
      </c>
      <c r="E10330" s="289" t="s">
        <v>22927</v>
      </c>
      <c r="F10330">
        <v>5016819018</v>
      </c>
      <c r="G10330" s="276">
        <v>45867</v>
      </c>
      <c r="H10330">
        <v>20250722767994</v>
      </c>
      <c r="I10330">
        <v>7.2</v>
      </c>
      <c r="J10330" s="289" t="s">
        <v>350</v>
      </c>
      <c r="K10330" s="289" t="s">
        <v>22928</v>
      </c>
      <c r="L10330" s="289" t="s">
        <v>275</v>
      </c>
      <c r="M10330" s="289" t="s">
        <v>22929</v>
      </c>
      <c r="N10330" s="289" t="s">
        <v>381</v>
      </c>
      <c r="O10330" s="289" t="s">
        <v>7849</v>
      </c>
      <c r="P10330" s="289" t="str">
        <f>VLOOKUP(CAT_Details[[#This Row],[Delivery Bp Customer Code]],Table6[],2,0)</f>
        <v>MZ03</v>
      </c>
    </row>
    <row r="10331" spans="1:16" x14ac:dyDescent="0.25">
      <c r="A10331" s="289" t="s">
        <v>17052</v>
      </c>
      <c r="B10331">
        <v>1</v>
      </c>
      <c r="C10331">
        <v>1000</v>
      </c>
      <c r="D10331">
        <v>0.4</v>
      </c>
      <c r="E10331" s="289" t="s">
        <v>22930</v>
      </c>
      <c r="F10331">
        <v>5016804198</v>
      </c>
      <c r="G10331" s="276">
        <v>45867</v>
      </c>
      <c r="H10331">
        <v>20250722767748</v>
      </c>
      <c r="I10331">
        <v>0.96</v>
      </c>
      <c r="J10331" s="289" t="s">
        <v>275</v>
      </c>
      <c r="K10331" s="289" t="s">
        <v>22931</v>
      </c>
      <c r="L10331" s="289" t="s">
        <v>280</v>
      </c>
      <c r="M10331" s="289" t="s">
        <v>22932</v>
      </c>
      <c r="N10331" s="289" t="s">
        <v>19153</v>
      </c>
      <c r="O10331" s="289" t="s">
        <v>18284</v>
      </c>
      <c r="P10331" s="289">
        <f>VLOOKUP(CAT_Details[[#This Row],[Delivery Bp Customer Code]],Table6[],2,0)</f>
        <v>3705</v>
      </c>
    </row>
    <row r="10332" spans="1:16" x14ac:dyDescent="0.25">
      <c r="A10332" s="289" t="s">
        <v>874</v>
      </c>
      <c r="B10332">
        <v>14</v>
      </c>
      <c r="C10332">
        <v>1575</v>
      </c>
      <c r="D10332">
        <v>5.84</v>
      </c>
      <c r="E10332" s="289" t="s">
        <v>22933</v>
      </c>
      <c r="F10332">
        <v>5016789157</v>
      </c>
      <c r="G10332" s="276">
        <v>45867</v>
      </c>
      <c r="H10332">
        <v>20250717765531</v>
      </c>
      <c r="I10332">
        <v>22.21</v>
      </c>
      <c r="J10332" s="289" t="s">
        <v>294</v>
      </c>
      <c r="K10332" s="289" t="s">
        <v>22934</v>
      </c>
      <c r="L10332" s="289" t="s">
        <v>275</v>
      </c>
      <c r="M10332" s="289" t="s">
        <v>22935</v>
      </c>
      <c r="N10332" s="289" t="s">
        <v>5685</v>
      </c>
      <c r="O10332" s="289" t="s">
        <v>1014</v>
      </c>
      <c r="P10332" s="289" t="str">
        <f>VLOOKUP(CAT_Details[[#This Row],[Delivery Bp Customer Code]],Table6[],2,0)</f>
        <v>MZ07</v>
      </c>
    </row>
    <row r="10333" spans="1:16" x14ac:dyDescent="0.25">
      <c r="A10333" s="289" t="s">
        <v>874</v>
      </c>
      <c r="B10333">
        <v>35</v>
      </c>
      <c r="C10333">
        <v>13790</v>
      </c>
      <c r="D10333">
        <v>13.6</v>
      </c>
      <c r="E10333" s="289" t="s">
        <v>22927</v>
      </c>
      <c r="F10333">
        <v>5016819019</v>
      </c>
      <c r="G10333" s="276">
        <v>45867</v>
      </c>
      <c r="H10333">
        <v>20250722768012</v>
      </c>
      <c r="I10333">
        <v>42</v>
      </c>
      <c r="J10333" s="289" t="s">
        <v>350</v>
      </c>
      <c r="K10333" s="289" t="s">
        <v>22936</v>
      </c>
      <c r="L10333" s="289" t="s">
        <v>275</v>
      </c>
      <c r="M10333" s="289" t="s">
        <v>22929</v>
      </c>
      <c r="N10333" s="289" t="s">
        <v>381</v>
      </c>
      <c r="O10333" s="289" t="s">
        <v>1014</v>
      </c>
      <c r="P10333" s="289" t="str">
        <f>VLOOKUP(CAT_Details[[#This Row],[Delivery Bp Customer Code]],Table6[],2,0)</f>
        <v>MZ07</v>
      </c>
    </row>
    <row r="10334" spans="1:16" x14ac:dyDescent="0.25">
      <c r="A10334" s="289" t="s">
        <v>3329</v>
      </c>
      <c r="B10334">
        <v>41</v>
      </c>
      <c r="C10334">
        <v>3500</v>
      </c>
      <c r="D10334">
        <v>13.6</v>
      </c>
      <c r="E10334" s="289" t="s">
        <v>22937</v>
      </c>
      <c r="F10334">
        <v>5016804131</v>
      </c>
      <c r="G10334" s="276">
        <v>45867</v>
      </c>
      <c r="H10334">
        <v>20250717765855</v>
      </c>
      <c r="I10334">
        <v>39.36</v>
      </c>
      <c r="J10334" s="289" t="s">
        <v>324</v>
      </c>
      <c r="K10334" s="289" t="s">
        <v>22938</v>
      </c>
      <c r="L10334" s="289" t="s">
        <v>275</v>
      </c>
      <c r="M10334" s="289" t="s">
        <v>22909</v>
      </c>
      <c r="N10334" s="289" t="s">
        <v>5660</v>
      </c>
      <c r="O10334" s="289" t="s">
        <v>3332</v>
      </c>
      <c r="P10334" s="289">
        <f>VLOOKUP(CAT_Details[[#This Row],[Delivery Bp Customer Code]],Table6[],2,0)</f>
        <v>3402</v>
      </c>
    </row>
    <row r="10335" spans="1:16" x14ac:dyDescent="0.25">
      <c r="A10335" s="289" t="s">
        <v>707</v>
      </c>
      <c r="B10335">
        <v>2</v>
      </c>
      <c r="C10335">
        <v>116</v>
      </c>
      <c r="D10335">
        <v>0.8</v>
      </c>
      <c r="E10335" s="289" t="s">
        <v>22939</v>
      </c>
      <c r="F10335">
        <v>5016816598</v>
      </c>
      <c r="G10335" s="276">
        <v>45867</v>
      </c>
      <c r="I10335">
        <v>0.67200000000000004</v>
      </c>
      <c r="J10335" s="289" t="s">
        <v>294</v>
      </c>
      <c r="K10335" s="289" t="s">
        <v>22940</v>
      </c>
      <c r="L10335" s="289" t="s">
        <v>273</v>
      </c>
      <c r="M10335" s="289"/>
      <c r="N10335" s="289" t="s">
        <v>22941</v>
      </c>
      <c r="O10335" s="289" t="s">
        <v>711</v>
      </c>
      <c r="P10335" s="289" t="str">
        <f>VLOOKUP(CAT_Details[[#This Row],[Delivery Bp Customer Code]],Table6[],2,0)</f>
        <v>No Loc</v>
      </c>
    </row>
    <row r="10336" spans="1:16" x14ac:dyDescent="0.25">
      <c r="A10336" s="289" t="s">
        <v>14512</v>
      </c>
      <c r="B10336">
        <v>23</v>
      </c>
      <c r="C10336">
        <v>10150</v>
      </c>
      <c r="D10336">
        <v>7.64</v>
      </c>
      <c r="E10336" s="289" t="s">
        <v>22942</v>
      </c>
      <c r="F10336">
        <v>5016843933</v>
      </c>
      <c r="G10336" s="276">
        <v>45867</v>
      </c>
      <c r="I10336">
        <v>9.6509999999999998</v>
      </c>
      <c r="J10336" s="289" t="s">
        <v>350</v>
      </c>
      <c r="K10336" s="289" t="s">
        <v>22943</v>
      </c>
      <c r="L10336" s="289" t="s">
        <v>273</v>
      </c>
      <c r="M10336" s="289" t="s">
        <v>22944</v>
      </c>
      <c r="N10336" s="289" t="s">
        <v>21733</v>
      </c>
      <c r="O10336" s="289" t="s">
        <v>14517</v>
      </c>
      <c r="P10336" s="289" t="str">
        <f>VLOOKUP(CAT_Details[[#This Row],[Delivery Bp Customer Code]],Table6[],2,0)</f>
        <v>No Loc</v>
      </c>
    </row>
    <row r="10337" spans="1:16" x14ac:dyDescent="0.25">
      <c r="A10337" s="289" t="s">
        <v>74</v>
      </c>
      <c r="B10337">
        <v>31</v>
      </c>
      <c r="C10337">
        <v>15120</v>
      </c>
      <c r="D10337">
        <v>13.6</v>
      </c>
      <c r="E10337" s="289" t="s">
        <v>22945</v>
      </c>
      <c r="F10337">
        <v>5016775001</v>
      </c>
      <c r="G10337" s="276">
        <v>45867</v>
      </c>
      <c r="H10337">
        <v>20250717765760</v>
      </c>
      <c r="I10337">
        <v>29.76</v>
      </c>
      <c r="J10337" s="289" t="s">
        <v>383</v>
      </c>
      <c r="K10337" s="289" t="s">
        <v>22946</v>
      </c>
      <c r="L10337" s="289" t="s">
        <v>275</v>
      </c>
      <c r="M10337" s="289" t="s">
        <v>22947</v>
      </c>
      <c r="N10337" s="289" t="s">
        <v>386</v>
      </c>
      <c r="O10337" s="289" t="s">
        <v>22256</v>
      </c>
      <c r="P10337" s="289" t="str">
        <f>VLOOKUP(CAT_Details[[#This Row],[Delivery Bp Customer Code]],Table6[],2,0)</f>
        <v>DX01-L5</v>
      </c>
    </row>
    <row r="10338" spans="1:16" x14ac:dyDescent="0.25">
      <c r="A10338" s="289" t="s">
        <v>74</v>
      </c>
      <c r="B10338">
        <v>20</v>
      </c>
      <c r="C10338">
        <v>2700</v>
      </c>
      <c r="D10338">
        <v>8.4700000000000006</v>
      </c>
      <c r="E10338" s="289" t="s">
        <v>22948</v>
      </c>
      <c r="F10338">
        <v>5016788858</v>
      </c>
      <c r="G10338" s="276">
        <v>45867</v>
      </c>
      <c r="H10338">
        <v>20250717765029</v>
      </c>
      <c r="I10338">
        <v>16.224</v>
      </c>
      <c r="J10338" s="289" t="s">
        <v>345</v>
      </c>
      <c r="K10338" s="289" t="s">
        <v>22949</v>
      </c>
      <c r="L10338" s="289" t="s">
        <v>275</v>
      </c>
      <c r="M10338" s="289" t="s">
        <v>22950</v>
      </c>
      <c r="N10338" s="289" t="s">
        <v>427</v>
      </c>
      <c r="O10338" s="289" t="s">
        <v>22256</v>
      </c>
      <c r="P10338" s="289" t="str">
        <f>VLOOKUP(CAT_Details[[#This Row],[Delivery Bp Customer Code]],Table6[],2,0)</f>
        <v>DX01-L5</v>
      </c>
    </row>
    <row r="10339" spans="1:16" x14ac:dyDescent="0.25">
      <c r="A10339" s="289" t="s">
        <v>74</v>
      </c>
      <c r="B10339">
        <v>17</v>
      </c>
      <c r="C10339">
        <v>3383</v>
      </c>
      <c r="D10339">
        <v>8.2899999999999991</v>
      </c>
      <c r="E10339" s="289" t="s">
        <v>22951</v>
      </c>
      <c r="F10339">
        <v>5016788887</v>
      </c>
      <c r="G10339" s="276">
        <v>45867</v>
      </c>
      <c r="H10339">
        <v>20250721767166</v>
      </c>
      <c r="I10339">
        <v>17.901</v>
      </c>
      <c r="J10339" s="289" t="s">
        <v>345</v>
      </c>
      <c r="K10339" s="289" t="s">
        <v>22952</v>
      </c>
      <c r="L10339" s="289" t="s">
        <v>275</v>
      </c>
      <c r="M10339" s="289" t="s">
        <v>22950</v>
      </c>
      <c r="N10339" s="289" t="s">
        <v>22540</v>
      </c>
      <c r="O10339" s="289" t="s">
        <v>22256</v>
      </c>
      <c r="P10339" s="289" t="str">
        <f>VLOOKUP(CAT_Details[[#This Row],[Delivery Bp Customer Code]],Table6[],2,0)</f>
        <v>DX01-L5</v>
      </c>
    </row>
    <row r="10340" spans="1:16" x14ac:dyDescent="0.25">
      <c r="A10340" s="289" t="s">
        <v>74</v>
      </c>
      <c r="B10340">
        <v>5</v>
      </c>
      <c r="C10340">
        <v>618</v>
      </c>
      <c r="D10340">
        <v>1.8</v>
      </c>
      <c r="E10340" s="289" t="s">
        <v>22953</v>
      </c>
      <c r="F10340">
        <v>5016789158</v>
      </c>
      <c r="G10340" s="276">
        <v>45867</v>
      </c>
      <c r="H10340">
        <v>20250715762964</v>
      </c>
      <c r="I10340">
        <v>3.24</v>
      </c>
      <c r="J10340" s="289" t="s">
        <v>294</v>
      </c>
      <c r="K10340" s="289" t="s">
        <v>22954</v>
      </c>
      <c r="L10340" s="289" t="s">
        <v>275</v>
      </c>
      <c r="M10340" s="289" t="s">
        <v>22955</v>
      </c>
      <c r="N10340" s="289" t="s">
        <v>504</v>
      </c>
      <c r="O10340" s="289" t="s">
        <v>22256</v>
      </c>
      <c r="P10340" s="289" t="str">
        <f>VLOOKUP(CAT_Details[[#This Row],[Delivery Bp Customer Code]],Table6[],2,0)</f>
        <v>DX01-L5</v>
      </c>
    </row>
    <row r="10341" spans="1:16" x14ac:dyDescent="0.25">
      <c r="A10341" s="289" t="s">
        <v>74</v>
      </c>
      <c r="B10341">
        <v>7</v>
      </c>
      <c r="C10341">
        <v>1205</v>
      </c>
      <c r="D10341">
        <v>2.8</v>
      </c>
      <c r="E10341" s="289" t="s">
        <v>22956</v>
      </c>
      <c r="F10341">
        <v>5016789263</v>
      </c>
      <c r="G10341" s="276">
        <v>45867</v>
      </c>
      <c r="H10341">
        <v>20250721767135</v>
      </c>
      <c r="I10341">
        <v>4.4160000000000004</v>
      </c>
      <c r="J10341" s="289" t="s">
        <v>345</v>
      </c>
      <c r="K10341" s="289" t="s">
        <v>22957</v>
      </c>
      <c r="L10341" s="289" t="s">
        <v>275</v>
      </c>
      <c r="M10341" s="289" t="s">
        <v>22958</v>
      </c>
      <c r="N10341" s="289" t="s">
        <v>348</v>
      </c>
      <c r="O10341" s="289" t="s">
        <v>22256</v>
      </c>
      <c r="P10341" s="289" t="str">
        <f>VLOOKUP(CAT_Details[[#This Row],[Delivery Bp Customer Code]],Table6[],2,0)</f>
        <v>DX01-L5</v>
      </c>
    </row>
    <row r="10342" spans="1:16" x14ac:dyDescent="0.25">
      <c r="A10342" s="289" t="s">
        <v>74</v>
      </c>
      <c r="B10342">
        <v>2</v>
      </c>
      <c r="C10342">
        <v>241</v>
      </c>
      <c r="D10342">
        <v>0.6</v>
      </c>
      <c r="E10342" s="289" t="s">
        <v>22959</v>
      </c>
      <c r="F10342">
        <v>5016804247</v>
      </c>
      <c r="G10342" s="276">
        <v>45867</v>
      </c>
      <c r="H10342">
        <v>20250722767674</v>
      </c>
      <c r="I10342">
        <v>1.248</v>
      </c>
      <c r="J10342" s="289" t="s">
        <v>280</v>
      </c>
      <c r="K10342" s="289" t="s">
        <v>22960</v>
      </c>
      <c r="L10342" s="289" t="s">
        <v>275</v>
      </c>
      <c r="M10342" s="289" t="s">
        <v>22754</v>
      </c>
      <c r="N10342" s="289" t="s">
        <v>424</v>
      </c>
      <c r="O10342" s="289" t="s">
        <v>22256</v>
      </c>
      <c r="P10342" s="289" t="str">
        <f>VLOOKUP(CAT_Details[[#This Row],[Delivery Bp Customer Code]],Table6[],2,0)</f>
        <v>DX01-L5</v>
      </c>
    </row>
    <row r="10343" spans="1:16" x14ac:dyDescent="0.25">
      <c r="A10343" s="289" t="s">
        <v>74</v>
      </c>
      <c r="B10343">
        <v>18</v>
      </c>
      <c r="C10343">
        <v>4690</v>
      </c>
      <c r="D10343">
        <v>7.29</v>
      </c>
      <c r="E10343" s="289" t="s">
        <v>22961</v>
      </c>
      <c r="F10343">
        <v>5016804284</v>
      </c>
      <c r="G10343" s="276">
        <v>45867</v>
      </c>
      <c r="H10343">
        <v>20250722767870</v>
      </c>
      <c r="I10343">
        <v>17.196999999999999</v>
      </c>
      <c r="J10343" s="289" t="s">
        <v>280</v>
      </c>
      <c r="K10343" s="289" t="s">
        <v>22962</v>
      </c>
      <c r="L10343" s="289" t="s">
        <v>275</v>
      </c>
      <c r="M10343" s="289" t="s">
        <v>22831</v>
      </c>
      <c r="N10343" s="289" t="s">
        <v>411</v>
      </c>
      <c r="O10343" s="289" t="s">
        <v>22256</v>
      </c>
      <c r="P10343" s="289" t="str">
        <f>VLOOKUP(CAT_Details[[#This Row],[Delivery Bp Customer Code]],Table6[],2,0)</f>
        <v>DX01-L5</v>
      </c>
    </row>
    <row r="10344" spans="1:16" x14ac:dyDescent="0.25">
      <c r="A10344" s="289" t="s">
        <v>74</v>
      </c>
      <c r="B10344">
        <v>1</v>
      </c>
      <c r="C10344">
        <v>55.55</v>
      </c>
      <c r="D10344">
        <v>0.4</v>
      </c>
      <c r="E10344" s="289" t="s">
        <v>22963</v>
      </c>
      <c r="F10344">
        <v>5016804318</v>
      </c>
      <c r="G10344" s="276">
        <v>45867</v>
      </c>
      <c r="H10344">
        <v>20250722768425</v>
      </c>
      <c r="I10344">
        <v>0.96</v>
      </c>
      <c r="J10344" s="289" t="s">
        <v>350</v>
      </c>
      <c r="K10344" s="289" t="s">
        <v>22964</v>
      </c>
      <c r="L10344" s="289" t="s">
        <v>275</v>
      </c>
      <c r="M10344" s="289" t="s">
        <v>22886</v>
      </c>
      <c r="N10344" s="289" t="s">
        <v>366</v>
      </c>
      <c r="O10344" s="289" t="s">
        <v>22256</v>
      </c>
      <c r="P10344" s="289" t="str">
        <f>VLOOKUP(CAT_Details[[#This Row],[Delivery Bp Customer Code]],Table6[],2,0)</f>
        <v>DX01-L5</v>
      </c>
    </row>
    <row r="10345" spans="1:16" x14ac:dyDescent="0.25">
      <c r="A10345" s="289" t="s">
        <v>521</v>
      </c>
      <c r="B10345">
        <v>2</v>
      </c>
      <c r="C10345">
        <v>628</v>
      </c>
      <c r="D10345">
        <v>0.67</v>
      </c>
      <c r="E10345" s="289" t="s">
        <v>22925</v>
      </c>
      <c r="F10345">
        <v>5016804252</v>
      </c>
      <c r="G10345" s="276">
        <v>45867</v>
      </c>
      <c r="H10345">
        <v>20250722768049</v>
      </c>
      <c r="I10345">
        <v>1.28</v>
      </c>
      <c r="J10345" s="289" t="s">
        <v>324</v>
      </c>
      <c r="K10345" s="289" t="s">
        <v>22965</v>
      </c>
      <c r="L10345" s="289" t="s">
        <v>275</v>
      </c>
      <c r="M10345" s="289" t="s">
        <v>22897</v>
      </c>
      <c r="N10345" s="289" t="s">
        <v>2172</v>
      </c>
      <c r="O10345" s="289" t="s">
        <v>16307</v>
      </c>
      <c r="P10345" s="289" t="str">
        <f>VLOOKUP(CAT_Details[[#This Row],[Delivery Bp Customer Code]],Table6[],2,0)</f>
        <v>DX01</v>
      </c>
    </row>
    <row r="10346" spans="1:16" x14ac:dyDescent="0.25">
      <c r="A10346" s="289" t="s">
        <v>272</v>
      </c>
      <c r="B10346">
        <v>2</v>
      </c>
      <c r="C10346">
        <v>410</v>
      </c>
      <c r="D10346">
        <v>0.8</v>
      </c>
      <c r="E10346" s="289" t="s">
        <v>22629</v>
      </c>
      <c r="F10346">
        <v>5016804073</v>
      </c>
      <c r="G10346" s="276">
        <v>45867</v>
      </c>
      <c r="H10346">
        <v>20250721767429</v>
      </c>
      <c r="I10346">
        <v>1.92</v>
      </c>
      <c r="J10346" s="289" t="s">
        <v>350</v>
      </c>
      <c r="K10346" s="289" t="s">
        <v>22966</v>
      </c>
      <c r="L10346" s="289" t="s">
        <v>275</v>
      </c>
      <c r="M10346" s="289" t="s">
        <v>22849</v>
      </c>
      <c r="N10346" s="289" t="s">
        <v>999</v>
      </c>
      <c r="O10346" s="289" t="s">
        <v>277</v>
      </c>
      <c r="P10346" s="289" t="str">
        <f>VLOOKUP(CAT_Details[[#This Row],[Delivery Bp Customer Code]],Table6[],2,0)</f>
        <v>U2-L5</v>
      </c>
    </row>
    <row r="10347" spans="1:16" x14ac:dyDescent="0.25">
      <c r="A10347" s="289" t="s">
        <v>4794</v>
      </c>
      <c r="B10347">
        <v>2</v>
      </c>
      <c r="C10347">
        <v>365</v>
      </c>
      <c r="D10347">
        <v>0.8</v>
      </c>
      <c r="E10347" s="289" t="s">
        <v>22967</v>
      </c>
      <c r="F10347">
        <v>5016803991</v>
      </c>
      <c r="G10347" s="276">
        <v>45867</v>
      </c>
      <c r="H10347">
        <v>20250722767744</v>
      </c>
      <c r="I10347">
        <v>1.45</v>
      </c>
      <c r="J10347" s="289" t="s">
        <v>350</v>
      </c>
      <c r="K10347" s="289" t="s">
        <v>22968</v>
      </c>
      <c r="L10347" s="289" t="s">
        <v>275</v>
      </c>
      <c r="M10347" s="289" t="s">
        <v>22915</v>
      </c>
      <c r="N10347" s="289" t="s">
        <v>5251</v>
      </c>
      <c r="O10347" s="289" t="s">
        <v>4798</v>
      </c>
      <c r="P10347" s="289" t="str">
        <f>VLOOKUP(CAT_Details[[#This Row],[Delivery Bp Customer Code]],Table6[],2,0)</f>
        <v>MY02</v>
      </c>
    </row>
    <row r="10348" spans="1:16" x14ac:dyDescent="0.25">
      <c r="A10348" s="289" t="s">
        <v>4794</v>
      </c>
      <c r="B10348">
        <v>1</v>
      </c>
      <c r="C10348">
        <v>324</v>
      </c>
      <c r="D10348">
        <v>0.4</v>
      </c>
      <c r="E10348" s="289" t="s">
        <v>22967</v>
      </c>
      <c r="F10348">
        <v>5016803992</v>
      </c>
      <c r="G10348" s="276">
        <v>45867</v>
      </c>
      <c r="H10348">
        <v>20250722767747</v>
      </c>
      <c r="I10348">
        <v>0.84499999999999997</v>
      </c>
      <c r="J10348" s="289" t="s">
        <v>350</v>
      </c>
      <c r="K10348" s="289" t="s">
        <v>22969</v>
      </c>
      <c r="L10348" s="289" t="s">
        <v>275</v>
      </c>
      <c r="M10348" s="289" t="s">
        <v>22915</v>
      </c>
      <c r="N10348" s="289" t="s">
        <v>5251</v>
      </c>
      <c r="O10348" s="289" t="s">
        <v>4798</v>
      </c>
      <c r="P10348" s="289" t="str">
        <f>VLOOKUP(CAT_Details[[#This Row],[Delivery Bp Customer Code]],Table6[],2,0)</f>
        <v>MY02</v>
      </c>
    </row>
    <row r="10349" spans="1:16" x14ac:dyDescent="0.25">
      <c r="A10349" s="289" t="s">
        <v>4794</v>
      </c>
      <c r="B10349">
        <v>1</v>
      </c>
      <c r="C10349">
        <v>183</v>
      </c>
      <c r="D10349">
        <v>0.4</v>
      </c>
      <c r="E10349" s="289" t="s">
        <v>22967</v>
      </c>
      <c r="F10349">
        <v>5016803994</v>
      </c>
      <c r="G10349" s="276">
        <v>45867</v>
      </c>
      <c r="H10349">
        <v>20250722767746</v>
      </c>
      <c r="I10349">
        <v>0.82599999999999996</v>
      </c>
      <c r="J10349" s="289" t="s">
        <v>350</v>
      </c>
      <c r="K10349" s="289" t="s">
        <v>22970</v>
      </c>
      <c r="L10349" s="289" t="s">
        <v>275</v>
      </c>
      <c r="M10349" s="289" t="s">
        <v>22915</v>
      </c>
      <c r="N10349" s="289" t="s">
        <v>5251</v>
      </c>
      <c r="O10349" s="289" t="s">
        <v>4798</v>
      </c>
      <c r="P10349" s="289" t="str">
        <f>VLOOKUP(CAT_Details[[#This Row],[Delivery Bp Customer Code]],Table6[],2,0)</f>
        <v>MY02</v>
      </c>
    </row>
    <row r="10350" spans="1:16" x14ac:dyDescent="0.25">
      <c r="A10350" s="289" t="s">
        <v>4794</v>
      </c>
      <c r="B10350">
        <v>1</v>
      </c>
      <c r="C10350">
        <v>235</v>
      </c>
      <c r="D10350">
        <v>0.4</v>
      </c>
      <c r="E10350" s="289" t="s">
        <v>22967</v>
      </c>
      <c r="F10350">
        <v>5016803996</v>
      </c>
      <c r="G10350" s="276">
        <v>45867</v>
      </c>
      <c r="H10350">
        <v>20250722767749</v>
      </c>
      <c r="I10350">
        <v>0.60499999999999998</v>
      </c>
      <c r="J10350" s="289" t="s">
        <v>350</v>
      </c>
      <c r="K10350" s="289" t="s">
        <v>22971</v>
      </c>
      <c r="L10350" s="289" t="s">
        <v>275</v>
      </c>
      <c r="M10350" s="289" t="s">
        <v>22915</v>
      </c>
      <c r="N10350" s="289" t="s">
        <v>5251</v>
      </c>
      <c r="O10350" s="289" t="s">
        <v>4798</v>
      </c>
      <c r="P10350" s="289" t="str">
        <f>VLOOKUP(CAT_Details[[#This Row],[Delivery Bp Customer Code]],Table6[],2,0)</f>
        <v>MY02</v>
      </c>
    </row>
    <row r="10351" spans="1:16" x14ac:dyDescent="0.25">
      <c r="A10351" s="289" t="s">
        <v>4794</v>
      </c>
      <c r="B10351">
        <v>2</v>
      </c>
      <c r="C10351">
        <v>472</v>
      </c>
      <c r="D10351">
        <v>0.8</v>
      </c>
      <c r="E10351" s="289" t="s">
        <v>22967</v>
      </c>
      <c r="F10351">
        <v>5016803997</v>
      </c>
      <c r="G10351" s="276">
        <v>45867</v>
      </c>
      <c r="H10351">
        <v>20250722767752</v>
      </c>
      <c r="I10351">
        <v>1.21</v>
      </c>
      <c r="J10351" s="289" t="s">
        <v>350</v>
      </c>
      <c r="K10351" s="289" t="s">
        <v>22972</v>
      </c>
      <c r="L10351" s="289" t="s">
        <v>275</v>
      </c>
      <c r="M10351" s="289" t="s">
        <v>22915</v>
      </c>
      <c r="N10351" s="289" t="s">
        <v>5251</v>
      </c>
      <c r="O10351" s="289" t="s">
        <v>4798</v>
      </c>
      <c r="P10351" s="289" t="str">
        <f>VLOOKUP(CAT_Details[[#This Row],[Delivery Bp Customer Code]],Table6[],2,0)</f>
        <v>MY02</v>
      </c>
    </row>
    <row r="10352" spans="1:16" x14ac:dyDescent="0.25">
      <c r="A10352" s="289" t="s">
        <v>4794</v>
      </c>
      <c r="B10352">
        <v>1</v>
      </c>
      <c r="C10352">
        <v>73</v>
      </c>
      <c r="D10352">
        <v>0.56999999999999995</v>
      </c>
      <c r="E10352" s="289" t="s">
        <v>22973</v>
      </c>
      <c r="F10352">
        <v>5016804093</v>
      </c>
      <c r="G10352" s="276">
        <v>45867</v>
      </c>
      <c r="H10352">
        <v>20250721767324</v>
      </c>
      <c r="I10352">
        <v>0.68</v>
      </c>
      <c r="J10352" s="289" t="s">
        <v>350</v>
      </c>
      <c r="K10352" s="289" t="s">
        <v>22974</v>
      </c>
      <c r="L10352" s="289" t="s">
        <v>275</v>
      </c>
      <c r="M10352" s="289" t="s">
        <v>22915</v>
      </c>
      <c r="N10352" s="289" t="s">
        <v>3676</v>
      </c>
      <c r="O10352" s="289" t="s">
        <v>4798</v>
      </c>
      <c r="P10352" s="289" t="str">
        <f>VLOOKUP(CAT_Details[[#This Row],[Delivery Bp Customer Code]],Table6[],2,0)</f>
        <v>MY02</v>
      </c>
    </row>
    <row r="10353" spans="1:16" x14ac:dyDescent="0.25">
      <c r="A10353" s="289" t="s">
        <v>4794</v>
      </c>
      <c r="B10353">
        <v>32</v>
      </c>
      <c r="C10353">
        <v>14304</v>
      </c>
      <c r="D10353">
        <v>6.92</v>
      </c>
      <c r="E10353" s="289" t="s">
        <v>22975</v>
      </c>
      <c r="F10353">
        <v>5016804123</v>
      </c>
      <c r="G10353" s="276">
        <v>45867</v>
      </c>
      <c r="H10353">
        <v>20250722767977</v>
      </c>
      <c r="I10353">
        <v>9.9529999999999994</v>
      </c>
      <c r="J10353" s="289" t="s">
        <v>350</v>
      </c>
      <c r="K10353" s="289" t="s">
        <v>22976</v>
      </c>
      <c r="L10353" s="289" t="s">
        <v>275</v>
      </c>
      <c r="M10353" s="289" t="s">
        <v>22500</v>
      </c>
      <c r="N10353" s="289" t="s">
        <v>4441</v>
      </c>
      <c r="O10353" s="289" t="s">
        <v>4798</v>
      </c>
      <c r="P10353" s="289" t="str">
        <f>VLOOKUP(CAT_Details[[#This Row],[Delivery Bp Customer Code]],Table6[],2,0)</f>
        <v>MY02</v>
      </c>
    </row>
    <row r="10354" spans="1:16" x14ac:dyDescent="0.25">
      <c r="A10354" s="289" t="s">
        <v>278</v>
      </c>
      <c r="B10354">
        <v>12</v>
      </c>
      <c r="C10354">
        <v>4480</v>
      </c>
      <c r="D10354">
        <v>2.4</v>
      </c>
      <c r="E10354" s="289" t="s">
        <v>22977</v>
      </c>
      <c r="F10354">
        <v>5016804087</v>
      </c>
      <c r="G10354" s="276">
        <v>45868</v>
      </c>
      <c r="H10354">
        <v>20250722767931</v>
      </c>
      <c r="I10354">
        <v>4.6079999999999997</v>
      </c>
      <c r="J10354" s="289" t="s">
        <v>324</v>
      </c>
      <c r="K10354" s="289" t="s">
        <v>22978</v>
      </c>
      <c r="L10354" s="289" t="s">
        <v>275</v>
      </c>
      <c r="M10354" s="289" t="s">
        <v>22912</v>
      </c>
      <c r="N10354" s="289" t="s">
        <v>336</v>
      </c>
      <c r="O10354" s="289" t="s">
        <v>498</v>
      </c>
      <c r="P10354" s="289" t="str">
        <f>VLOOKUP(CAT_Details[[#This Row],[Delivery Bp Customer Code]],Table6[],2,0)</f>
        <v>DK-BM01</v>
      </c>
    </row>
    <row r="10355" spans="1:16" x14ac:dyDescent="0.25">
      <c r="A10355" s="289" t="s">
        <v>278</v>
      </c>
      <c r="B10355">
        <v>2</v>
      </c>
      <c r="C10355">
        <v>106</v>
      </c>
      <c r="D10355">
        <v>0.4</v>
      </c>
      <c r="E10355" s="289" t="s">
        <v>22979</v>
      </c>
      <c r="F10355">
        <v>5016818910</v>
      </c>
      <c r="G10355" s="276">
        <v>45868</v>
      </c>
      <c r="H10355">
        <v>20250721767173</v>
      </c>
      <c r="I10355">
        <v>0.27800000000000002</v>
      </c>
      <c r="J10355" s="289" t="s">
        <v>350</v>
      </c>
      <c r="K10355" s="289" t="s">
        <v>22980</v>
      </c>
      <c r="L10355" s="289" t="s">
        <v>275</v>
      </c>
      <c r="M10355" s="289" t="s">
        <v>22849</v>
      </c>
      <c r="N10355" s="289" t="s">
        <v>482</v>
      </c>
      <c r="O10355" s="289" t="s">
        <v>498</v>
      </c>
      <c r="P10355" s="289" t="str">
        <f>VLOOKUP(CAT_Details[[#This Row],[Delivery Bp Customer Code]],Table6[],2,0)</f>
        <v>DK-BM01</v>
      </c>
    </row>
    <row r="10356" spans="1:16" x14ac:dyDescent="0.25">
      <c r="A10356" s="289" t="s">
        <v>278</v>
      </c>
      <c r="B10356">
        <v>1</v>
      </c>
      <c r="C10356">
        <v>1</v>
      </c>
      <c r="D10356">
        <v>0.03</v>
      </c>
      <c r="E10356" s="289" t="s">
        <v>22981</v>
      </c>
      <c r="F10356">
        <v>5016818967</v>
      </c>
      <c r="G10356" s="276">
        <v>45868</v>
      </c>
      <c r="H10356">
        <v>20250722767721</v>
      </c>
      <c r="I10356">
        <v>7.0000000000000001E-3</v>
      </c>
      <c r="J10356" s="289" t="s">
        <v>350</v>
      </c>
      <c r="K10356" s="289" t="s">
        <v>22982</v>
      </c>
      <c r="L10356" s="289" t="s">
        <v>275</v>
      </c>
      <c r="M10356" s="289" t="s">
        <v>22849</v>
      </c>
      <c r="N10356" s="289" t="s">
        <v>1831</v>
      </c>
      <c r="O10356" s="289" t="s">
        <v>498</v>
      </c>
      <c r="P10356" s="289" t="str">
        <f>VLOOKUP(CAT_Details[[#This Row],[Delivery Bp Customer Code]],Table6[],2,0)</f>
        <v>DK-BM01</v>
      </c>
    </row>
    <row r="10357" spans="1:16" x14ac:dyDescent="0.25">
      <c r="A10357" s="289" t="s">
        <v>278</v>
      </c>
      <c r="B10357">
        <v>8</v>
      </c>
      <c r="C10357">
        <v>2920</v>
      </c>
      <c r="D10357">
        <v>3.2</v>
      </c>
      <c r="E10357" s="289" t="s">
        <v>22983</v>
      </c>
      <c r="F10357">
        <v>5016819149</v>
      </c>
      <c r="G10357" s="276">
        <v>45868</v>
      </c>
      <c r="H10357">
        <v>20250721766925</v>
      </c>
      <c r="I10357">
        <v>3.7629999999999999</v>
      </c>
      <c r="J10357" s="289" t="s">
        <v>324</v>
      </c>
      <c r="K10357" s="289" t="s">
        <v>22984</v>
      </c>
      <c r="L10357" s="289" t="s">
        <v>275</v>
      </c>
      <c r="M10357" s="289" t="s">
        <v>22985</v>
      </c>
      <c r="N10357" s="289" t="s">
        <v>1392</v>
      </c>
      <c r="O10357" s="289" t="s">
        <v>498</v>
      </c>
      <c r="P10357" s="289" t="str">
        <f>VLOOKUP(CAT_Details[[#This Row],[Delivery Bp Customer Code]],Table6[],2,0)</f>
        <v>DK-BM01</v>
      </c>
    </row>
    <row r="10358" spans="1:16" x14ac:dyDescent="0.25">
      <c r="A10358" s="289" t="s">
        <v>278</v>
      </c>
      <c r="B10358">
        <v>2</v>
      </c>
      <c r="C10358">
        <v>828</v>
      </c>
      <c r="D10358">
        <v>0.8</v>
      </c>
      <c r="E10358" s="289" t="s">
        <v>22986</v>
      </c>
      <c r="F10358">
        <v>5016832060</v>
      </c>
      <c r="G10358" s="276">
        <v>45868</v>
      </c>
      <c r="H10358">
        <v>20250718766445</v>
      </c>
      <c r="I10358">
        <v>1.92</v>
      </c>
      <c r="J10358" s="289" t="s">
        <v>280</v>
      </c>
      <c r="K10358" s="289" t="s">
        <v>22987</v>
      </c>
      <c r="L10358" s="289" t="s">
        <v>275</v>
      </c>
      <c r="M10358" s="289" t="s">
        <v>22988</v>
      </c>
      <c r="N10358" s="289" t="s">
        <v>1399</v>
      </c>
      <c r="O10358" s="289" t="s">
        <v>498</v>
      </c>
      <c r="P10358" s="289" t="str">
        <f>VLOOKUP(CAT_Details[[#This Row],[Delivery Bp Customer Code]],Table6[],2,0)</f>
        <v>DK-BM01</v>
      </c>
    </row>
    <row r="10359" spans="1:16" x14ac:dyDescent="0.25">
      <c r="A10359" s="289" t="s">
        <v>278</v>
      </c>
      <c r="B10359">
        <v>3</v>
      </c>
      <c r="C10359">
        <v>1960.4</v>
      </c>
      <c r="D10359">
        <v>1.2</v>
      </c>
      <c r="E10359" s="289" t="s">
        <v>22989</v>
      </c>
      <c r="F10359">
        <v>5016852631</v>
      </c>
      <c r="G10359" s="276">
        <v>45868</v>
      </c>
      <c r="H10359">
        <v>20250723769334</v>
      </c>
      <c r="I10359">
        <v>2.88</v>
      </c>
      <c r="J10359" s="289" t="s">
        <v>280</v>
      </c>
      <c r="K10359" s="289" t="s">
        <v>22990</v>
      </c>
      <c r="L10359" s="289" t="s">
        <v>275</v>
      </c>
      <c r="M10359" s="289" t="s">
        <v>22991</v>
      </c>
      <c r="N10359" s="289" t="s">
        <v>1132</v>
      </c>
      <c r="O10359" s="289" t="s">
        <v>498</v>
      </c>
      <c r="P10359" s="289" t="str">
        <f>VLOOKUP(CAT_Details[[#This Row],[Delivery Bp Customer Code]],Table6[],2,0)</f>
        <v>DK-BM01</v>
      </c>
    </row>
    <row r="10360" spans="1:16" x14ac:dyDescent="0.25">
      <c r="A10360" s="289" t="s">
        <v>75</v>
      </c>
      <c r="B10360">
        <v>21</v>
      </c>
      <c r="C10360">
        <v>2520</v>
      </c>
      <c r="D10360">
        <v>10.039999999999999</v>
      </c>
      <c r="E10360" s="289" t="s">
        <v>22992</v>
      </c>
      <c r="F10360">
        <v>5016804190</v>
      </c>
      <c r="G10360" s="276">
        <v>45868</v>
      </c>
      <c r="H10360">
        <v>20250713761775</v>
      </c>
      <c r="I10360">
        <v>23.600999999999999</v>
      </c>
      <c r="J10360" s="289" t="s">
        <v>345</v>
      </c>
      <c r="K10360" s="289" t="s">
        <v>22993</v>
      </c>
      <c r="L10360" s="289" t="s">
        <v>275</v>
      </c>
      <c r="M10360" s="289" t="s">
        <v>22994</v>
      </c>
      <c r="N10360" s="289" t="s">
        <v>427</v>
      </c>
      <c r="O10360" s="289" t="s">
        <v>5281</v>
      </c>
      <c r="P10360" s="289" t="str">
        <f>VLOOKUP(CAT_Details[[#This Row],[Delivery Bp Customer Code]],Table6[],2,0)</f>
        <v>DK-LW08</v>
      </c>
    </row>
    <row r="10361" spans="1:16" x14ac:dyDescent="0.25">
      <c r="A10361" s="289" t="s">
        <v>75</v>
      </c>
      <c r="B10361">
        <v>4</v>
      </c>
      <c r="C10361">
        <v>1984</v>
      </c>
      <c r="D10361">
        <v>1.6</v>
      </c>
      <c r="E10361" s="289" t="s">
        <v>22995</v>
      </c>
      <c r="F10361">
        <v>5016818813</v>
      </c>
      <c r="G10361" s="276">
        <v>45868</v>
      </c>
      <c r="H10361">
        <v>20250721766912</v>
      </c>
      <c r="I10361">
        <v>1.8819999999999999</v>
      </c>
      <c r="J10361" s="289" t="s">
        <v>324</v>
      </c>
      <c r="K10361" s="289" t="s">
        <v>22996</v>
      </c>
      <c r="L10361" s="289" t="s">
        <v>275</v>
      </c>
      <c r="M10361" s="289" t="s">
        <v>22985</v>
      </c>
      <c r="N10361" s="289" t="s">
        <v>1392</v>
      </c>
      <c r="O10361" s="289" t="s">
        <v>2173</v>
      </c>
      <c r="P10361" s="289" t="str">
        <f>VLOOKUP(CAT_Details[[#This Row],[Delivery Bp Customer Code]],Table6[],2,0)</f>
        <v>OYL1</v>
      </c>
    </row>
    <row r="10362" spans="1:16" x14ac:dyDescent="0.25">
      <c r="A10362" s="289" t="s">
        <v>75</v>
      </c>
      <c r="B10362">
        <v>13</v>
      </c>
      <c r="C10362">
        <v>2066.3000000000002</v>
      </c>
      <c r="D10362">
        <v>5.6</v>
      </c>
      <c r="E10362" s="289" t="s">
        <v>22997</v>
      </c>
      <c r="F10362">
        <v>5016818879</v>
      </c>
      <c r="G10362" s="276">
        <v>45868</v>
      </c>
      <c r="H10362">
        <v>20250718766581</v>
      </c>
      <c r="I10362">
        <v>10.269</v>
      </c>
      <c r="J10362" s="289" t="s">
        <v>280</v>
      </c>
      <c r="K10362" s="289" t="s">
        <v>22998</v>
      </c>
      <c r="L10362" s="289" t="s">
        <v>275</v>
      </c>
      <c r="M10362" s="289" t="s">
        <v>22999</v>
      </c>
      <c r="N10362" s="289" t="s">
        <v>5845</v>
      </c>
      <c r="O10362" s="289" t="s">
        <v>5281</v>
      </c>
      <c r="P10362" s="289" t="str">
        <f>VLOOKUP(CAT_Details[[#This Row],[Delivery Bp Customer Code]],Table6[],2,0)</f>
        <v>DK-LW08</v>
      </c>
    </row>
    <row r="10363" spans="1:16" x14ac:dyDescent="0.25">
      <c r="A10363" s="289" t="s">
        <v>75</v>
      </c>
      <c r="B10363">
        <v>1</v>
      </c>
      <c r="C10363">
        <v>55</v>
      </c>
      <c r="D10363">
        <v>0.2</v>
      </c>
      <c r="E10363" s="289" t="s">
        <v>23000</v>
      </c>
      <c r="F10363">
        <v>5016818921</v>
      </c>
      <c r="G10363" s="276">
        <v>45868</v>
      </c>
      <c r="H10363">
        <v>20250722767980</v>
      </c>
      <c r="I10363">
        <v>0.28799999999999998</v>
      </c>
      <c r="J10363" s="289" t="s">
        <v>350</v>
      </c>
      <c r="K10363" s="289" t="s">
        <v>23001</v>
      </c>
      <c r="L10363" s="289" t="s">
        <v>275</v>
      </c>
      <c r="M10363" s="289" t="s">
        <v>22849</v>
      </c>
      <c r="N10363" s="289" t="s">
        <v>5415</v>
      </c>
      <c r="O10363" s="289" t="s">
        <v>2173</v>
      </c>
      <c r="P10363" s="289" t="str">
        <f>VLOOKUP(CAT_Details[[#This Row],[Delivery Bp Customer Code]],Table6[],2,0)</f>
        <v>OYL1</v>
      </c>
    </row>
    <row r="10364" spans="1:16" x14ac:dyDescent="0.25">
      <c r="A10364" s="289" t="s">
        <v>75</v>
      </c>
      <c r="B10364">
        <v>2</v>
      </c>
      <c r="C10364">
        <v>910</v>
      </c>
      <c r="D10364">
        <v>0.8</v>
      </c>
      <c r="E10364" s="289" t="s">
        <v>23002</v>
      </c>
      <c r="F10364">
        <v>5016819009</v>
      </c>
      <c r="G10364" s="276">
        <v>45868</v>
      </c>
      <c r="H10364">
        <v>20250716764346</v>
      </c>
      <c r="I10364">
        <v>1.1519999999999999</v>
      </c>
      <c r="J10364" s="289" t="s">
        <v>350</v>
      </c>
      <c r="K10364" s="289" t="s">
        <v>23003</v>
      </c>
      <c r="L10364" s="289" t="s">
        <v>275</v>
      </c>
      <c r="M10364" s="289" t="s">
        <v>22849</v>
      </c>
      <c r="N10364" s="289" t="s">
        <v>2656</v>
      </c>
      <c r="O10364" s="289" t="s">
        <v>2173</v>
      </c>
      <c r="P10364" s="289" t="str">
        <f>VLOOKUP(CAT_Details[[#This Row],[Delivery Bp Customer Code]],Table6[],2,0)</f>
        <v>OYL1</v>
      </c>
    </row>
    <row r="10365" spans="1:16" x14ac:dyDescent="0.25">
      <c r="A10365" s="289" t="s">
        <v>75</v>
      </c>
      <c r="B10365">
        <v>1</v>
      </c>
      <c r="C10365">
        <v>175</v>
      </c>
      <c r="D10365">
        <v>0.28999999999999998</v>
      </c>
      <c r="E10365" s="289" t="s">
        <v>23004</v>
      </c>
      <c r="F10365">
        <v>5016819020</v>
      </c>
      <c r="G10365" s="276">
        <v>45868</v>
      </c>
      <c r="H10365">
        <v>20250721766904</v>
      </c>
      <c r="I10365">
        <v>0.34499999999999997</v>
      </c>
      <c r="J10365" s="289" t="s">
        <v>324</v>
      </c>
      <c r="K10365" s="289" t="s">
        <v>23005</v>
      </c>
      <c r="L10365" s="289" t="s">
        <v>275</v>
      </c>
      <c r="M10365" s="289" t="s">
        <v>22985</v>
      </c>
      <c r="N10365" s="289" t="s">
        <v>23006</v>
      </c>
      <c r="O10365" s="289" t="s">
        <v>2173</v>
      </c>
      <c r="P10365" s="289" t="str">
        <f>VLOOKUP(CAT_Details[[#This Row],[Delivery Bp Customer Code]],Table6[],2,0)</f>
        <v>OYL1</v>
      </c>
    </row>
    <row r="10366" spans="1:16" x14ac:dyDescent="0.25">
      <c r="A10366" s="289" t="s">
        <v>75</v>
      </c>
      <c r="B10366">
        <v>2</v>
      </c>
      <c r="C10366">
        <v>21.1</v>
      </c>
      <c r="D10366">
        <v>0.11</v>
      </c>
      <c r="E10366" s="289" t="s">
        <v>23007</v>
      </c>
      <c r="F10366">
        <v>5016819031</v>
      </c>
      <c r="G10366" s="276">
        <v>45868</v>
      </c>
      <c r="H10366">
        <v>20250722768131</v>
      </c>
      <c r="I10366">
        <v>6.3E-2</v>
      </c>
      <c r="J10366" s="289" t="s">
        <v>350</v>
      </c>
      <c r="K10366" s="289" t="s">
        <v>23008</v>
      </c>
      <c r="L10366" s="289" t="s">
        <v>275</v>
      </c>
      <c r="M10366" s="289" t="s">
        <v>22849</v>
      </c>
      <c r="N10366" s="289" t="s">
        <v>11974</v>
      </c>
      <c r="O10366" s="289" t="s">
        <v>2173</v>
      </c>
      <c r="P10366" s="289" t="str">
        <f>VLOOKUP(CAT_Details[[#This Row],[Delivery Bp Customer Code]],Table6[],2,0)</f>
        <v>OYL1</v>
      </c>
    </row>
    <row r="10367" spans="1:16" x14ac:dyDescent="0.25">
      <c r="A10367" s="289" t="s">
        <v>75</v>
      </c>
      <c r="B10367">
        <v>1</v>
      </c>
      <c r="C10367">
        <v>2</v>
      </c>
      <c r="D10367">
        <v>0.03</v>
      </c>
      <c r="E10367" s="289" t="s">
        <v>23009</v>
      </c>
      <c r="F10367">
        <v>5016846914</v>
      </c>
      <c r="G10367" s="276">
        <v>45868</v>
      </c>
      <c r="H10367">
        <v>20250623746222</v>
      </c>
      <c r="I10367">
        <v>8.9999999999999993E-3</v>
      </c>
      <c r="J10367" s="289" t="s">
        <v>273</v>
      </c>
      <c r="K10367" s="289" t="s">
        <v>23010</v>
      </c>
      <c r="L10367" s="289" t="s">
        <v>275</v>
      </c>
      <c r="M10367" s="289" t="s">
        <v>23011</v>
      </c>
      <c r="N10367" s="289" t="s">
        <v>2738</v>
      </c>
      <c r="O10367" s="289" t="s">
        <v>2173</v>
      </c>
      <c r="P10367" s="289" t="str">
        <f>VLOOKUP(CAT_Details[[#This Row],[Delivery Bp Customer Code]],Table6[],2,0)</f>
        <v>OYL1</v>
      </c>
    </row>
    <row r="10368" spans="1:16" x14ac:dyDescent="0.25">
      <c r="A10368" s="289" t="s">
        <v>76</v>
      </c>
      <c r="B10368">
        <v>1</v>
      </c>
      <c r="C10368">
        <v>30</v>
      </c>
      <c r="D10368">
        <v>0.2</v>
      </c>
      <c r="E10368" s="289" t="s">
        <v>23012</v>
      </c>
      <c r="F10368">
        <v>5016804275</v>
      </c>
      <c r="G10368" s="276">
        <v>45868</v>
      </c>
      <c r="H10368">
        <v>20250710760553</v>
      </c>
      <c r="I10368">
        <v>0.48</v>
      </c>
      <c r="J10368" s="289" t="s">
        <v>345</v>
      </c>
      <c r="K10368" s="289" t="s">
        <v>23013</v>
      </c>
      <c r="L10368" s="289" t="s">
        <v>275</v>
      </c>
      <c r="M10368" s="289" t="s">
        <v>23014</v>
      </c>
      <c r="N10368" s="289" t="s">
        <v>512</v>
      </c>
      <c r="O10368" s="289" t="s">
        <v>16049</v>
      </c>
      <c r="P10368" s="289" t="str">
        <f>VLOOKUP(CAT_Details[[#This Row],[Delivery Bp Customer Code]],Table6[],2,0)</f>
        <v>MZ02</v>
      </c>
    </row>
    <row r="10369" spans="1:16" x14ac:dyDescent="0.25">
      <c r="A10369" s="289" t="s">
        <v>76</v>
      </c>
      <c r="B10369">
        <v>7</v>
      </c>
      <c r="C10369">
        <v>1232</v>
      </c>
      <c r="D10369">
        <v>2.6</v>
      </c>
      <c r="E10369" s="289" t="s">
        <v>23015</v>
      </c>
      <c r="F10369">
        <v>5016818995</v>
      </c>
      <c r="G10369" s="276">
        <v>45868</v>
      </c>
      <c r="H10369">
        <v>20250722768455</v>
      </c>
      <c r="I10369">
        <v>6.24</v>
      </c>
      <c r="J10369" s="289" t="s">
        <v>350</v>
      </c>
      <c r="K10369" s="289" t="s">
        <v>23016</v>
      </c>
      <c r="L10369" s="289" t="s">
        <v>275</v>
      </c>
      <c r="M10369" s="289" t="s">
        <v>22915</v>
      </c>
      <c r="N10369" s="289" t="s">
        <v>430</v>
      </c>
      <c r="O10369" s="289" t="s">
        <v>16049</v>
      </c>
      <c r="P10369" s="289" t="str">
        <f>VLOOKUP(CAT_Details[[#This Row],[Delivery Bp Customer Code]],Table6[],2,0)</f>
        <v>MZ02</v>
      </c>
    </row>
    <row r="10370" spans="1:16" x14ac:dyDescent="0.25">
      <c r="A10370" s="289" t="s">
        <v>74</v>
      </c>
      <c r="B10370">
        <v>50</v>
      </c>
      <c r="C10370">
        <v>4127</v>
      </c>
      <c r="D10370">
        <v>10.199999999999999</v>
      </c>
      <c r="E10370" s="289" t="s">
        <v>23017</v>
      </c>
      <c r="F10370">
        <v>5016746912</v>
      </c>
      <c r="G10370" s="276">
        <v>45868</v>
      </c>
      <c r="H10370">
        <v>20250710760820</v>
      </c>
      <c r="I10370">
        <v>21.542999999999999</v>
      </c>
      <c r="J10370" s="289" t="s">
        <v>756</v>
      </c>
      <c r="K10370" s="289" t="s">
        <v>23018</v>
      </c>
      <c r="L10370" s="289" t="s">
        <v>275</v>
      </c>
      <c r="M10370" s="289" t="s">
        <v>22779</v>
      </c>
      <c r="N10370" s="289" t="s">
        <v>22780</v>
      </c>
      <c r="O10370" s="289" t="s">
        <v>22256</v>
      </c>
      <c r="P10370" s="289" t="str">
        <f>VLOOKUP(CAT_Details[[#This Row],[Delivery Bp Customer Code]],Table6[],2,0)</f>
        <v>DX01-L5</v>
      </c>
    </row>
    <row r="10371" spans="1:16" x14ac:dyDescent="0.25">
      <c r="A10371" s="289" t="s">
        <v>74</v>
      </c>
      <c r="B10371">
        <v>8</v>
      </c>
      <c r="C10371">
        <v>3485</v>
      </c>
      <c r="D10371">
        <v>3.2</v>
      </c>
      <c r="E10371" s="289" t="s">
        <v>23019</v>
      </c>
      <c r="F10371">
        <v>5016774822</v>
      </c>
      <c r="G10371" s="276">
        <v>45868</v>
      </c>
      <c r="H10371">
        <v>20250718766101</v>
      </c>
      <c r="I10371">
        <v>9.984</v>
      </c>
      <c r="J10371" s="289" t="s">
        <v>383</v>
      </c>
      <c r="K10371" s="289" t="s">
        <v>23020</v>
      </c>
      <c r="L10371" s="289" t="s">
        <v>275</v>
      </c>
      <c r="M10371" s="289" t="s">
        <v>22947</v>
      </c>
      <c r="N10371" s="289" t="s">
        <v>667</v>
      </c>
      <c r="O10371" s="289" t="s">
        <v>22256</v>
      </c>
      <c r="P10371" s="289" t="str">
        <f>VLOOKUP(CAT_Details[[#This Row],[Delivery Bp Customer Code]],Table6[],2,0)</f>
        <v>DX01-L5</v>
      </c>
    </row>
    <row r="10372" spans="1:16" x14ac:dyDescent="0.25">
      <c r="A10372" s="289" t="s">
        <v>74</v>
      </c>
      <c r="B10372">
        <v>9</v>
      </c>
      <c r="C10372">
        <v>3873.06</v>
      </c>
      <c r="D10372">
        <v>3.6</v>
      </c>
      <c r="E10372" s="289" t="s">
        <v>23019</v>
      </c>
      <c r="F10372">
        <v>5016774823</v>
      </c>
      <c r="G10372" s="276">
        <v>45868</v>
      </c>
      <c r="H10372">
        <v>20250718766104</v>
      </c>
      <c r="I10372">
        <v>11.231999999999999</v>
      </c>
      <c r="J10372" s="289" t="s">
        <v>383</v>
      </c>
      <c r="K10372" s="289" t="s">
        <v>23021</v>
      </c>
      <c r="L10372" s="289" t="s">
        <v>275</v>
      </c>
      <c r="M10372" s="289" t="s">
        <v>22947</v>
      </c>
      <c r="N10372" s="289" t="s">
        <v>667</v>
      </c>
      <c r="O10372" s="289" t="s">
        <v>22256</v>
      </c>
      <c r="P10372" s="289" t="str">
        <f>VLOOKUP(CAT_Details[[#This Row],[Delivery Bp Customer Code]],Table6[],2,0)</f>
        <v>DX01-L5</v>
      </c>
    </row>
    <row r="10373" spans="1:16" x14ac:dyDescent="0.25">
      <c r="A10373" s="289" t="s">
        <v>74</v>
      </c>
      <c r="B10373">
        <v>6</v>
      </c>
      <c r="C10373">
        <v>1016</v>
      </c>
      <c r="D10373">
        <v>2.4</v>
      </c>
      <c r="E10373" s="289" t="s">
        <v>23022</v>
      </c>
      <c r="F10373">
        <v>5016774982</v>
      </c>
      <c r="G10373" s="276">
        <v>45868</v>
      </c>
      <c r="H10373">
        <v>20250717765704</v>
      </c>
      <c r="I10373">
        <v>4.7229999999999999</v>
      </c>
      <c r="J10373" s="289" t="s">
        <v>287</v>
      </c>
      <c r="K10373" s="289" t="s">
        <v>23023</v>
      </c>
      <c r="L10373" s="289" t="s">
        <v>275</v>
      </c>
      <c r="M10373" s="289" t="s">
        <v>23024</v>
      </c>
      <c r="N10373" s="289" t="s">
        <v>814</v>
      </c>
      <c r="O10373" s="289" t="s">
        <v>22256</v>
      </c>
      <c r="P10373" s="289" t="str">
        <f>VLOOKUP(CAT_Details[[#This Row],[Delivery Bp Customer Code]],Table6[],2,0)</f>
        <v>DX01-L5</v>
      </c>
    </row>
    <row r="10374" spans="1:16" x14ac:dyDescent="0.25">
      <c r="A10374" s="289" t="s">
        <v>74</v>
      </c>
      <c r="B10374">
        <v>5</v>
      </c>
      <c r="C10374">
        <v>1680</v>
      </c>
      <c r="D10374">
        <v>2.5</v>
      </c>
      <c r="E10374" s="289" t="s">
        <v>23025</v>
      </c>
      <c r="F10374">
        <v>5016789277</v>
      </c>
      <c r="G10374" s="276">
        <v>45868</v>
      </c>
      <c r="H10374">
        <v>20250721767126</v>
      </c>
      <c r="I10374">
        <v>5.5019999999999998</v>
      </c>
      <c r="J10374" s="289" t="s">
        <v>401</v>
      </c>
      <c r="K10374" s="289" t="s">
        <v>23026</v>
      </c>
      <c r="L10374" s="289" t="s">
        <v>275</v>
      </c>
      <c r="M10374" s="289" t="s">
        <v>22858</v>
      </c>
      <c r="N10374" s="289" t="s">
        <v>16659</v>
      </c>
      <c r="O10374" s="289" t="s">
        <v>22256</v>
      </c>
      <c r="P10374" s="289" t="str">
        <f>VLOOKUP(CAT_Details[[#This Row],[Delivery Bp Customer Code]],Table6[],2,0)</f>
        <v>DX01-L5</v>
      </c>
    </row>
    <row r="10375" spans="1:16" x14ac:dyDescent="0.25">
      <c r="A10375" s="289" t="s">
        <v>74</v>
      </c>
      <c r="B10375">
        <v>33</v>
      </c>
      <c r="C10375">
        <v>522</v>
      </c>
      <c r="D10375">
        <v>1.32</v>
      </c>
      <c r="E10375" s="289" t="s">
        <v>23027</v>
      </c>
      <c r="F10375">
        <v>5016804082</v>
      </c>
      <c r="G10375" s="276">
        <v>45868</v>
      </c>
      <c r="H10375">
        <v>20250722767961</v>
      </c>
      <c r="I10375">
        <v>0.67200000000000004</v>
      </c>
      <c r="J10375" s="289" t="s">
        <v>294</v>
      </c>
      <c r="K10375" s="289" t="s">
        <v>23028</v>
      </c>
      <c r="L10375" s="289" t="s">
        <v>275</v>
      </c>
      <c r="M10375" s="289" t="s">
        <v>21204</v>
      </c>
      <c r="N10375" s="289" t="s">
        <v>1413</v>
      </c>
      <c r="O10375" s="289" t="s">
        <v>22256</v>
      </c>
      <c r="P10375" s="289" t="str">
        <f>VLOOKUP(CAT_Details[[#This Row],[Delivery Bp Customer Code]],Table6[],2,0)</f>
        <v>DX01-L5</v>
      </c>
    </row>
    <row r="10376" spans="1:16" x14ac:dyDescent="0.25">
      <c r="A10376" s="289" t="s">
        <v>74</v>
      </c>
      <c r="B10376">
        <v>3</v>
      </c>
      <c r="C10376">
        <v>186</v>
      </c>
      <c r="D10376">
        <v>1.63</v>
      </c>
      <c r="E10376" s="289" t="s">
        <v>23029</v>
      </c>
      <c r="F10376">
        <v>5016804219</v>
      </c>
      <c r="G10376" s="276">
        <v>45868</v>
      </c>
      <c r="H10376">
        <v>20250721766966</v>
      </c>
      <c r="I10376">
        <v>4.4059999999999997</v>
      </c>
      <c r="J10376" s="289" t="s">
        <v>294</v>
      </c>
      <c r="K10376" s="289" t="s">
        <v>23030</v>
      </c>
      <c r="L10376" s="289" t="s">
        <v>275</v>
      </c>
      <c r="M10376" s="289" t="s">
        <v>23031</v>
      </c>
      <c r="N10376" s="289" t="s">
        <v>5685</v>
      </c>
      <c r="O10376" s="289" t="s">
        <v>22256</v>
      </c>
      <c r="P10376" s="289" t="str">
        <f>VLOOKUP(CAT_Details[[#This Row],[Delivery Bp Customer Code]],Table6[],2,0)</f>
        <v>DX01-L5</v>
      </c>
    </row>
    <row r="10377" spans="1:16" x14ac:dyDescent="0.25">
      <c r="A10377" s="289" t="s">
        <v>74</v>
      </c>
      <c r="B10377">
        <v>12</v>
      </c>
      <c r="C10377">
        <v>1080</v>
      </c>
      <c r="D10377">
        <v>4.8</v>
      </c>
      <c r="E10377" s="289" t="s">
        <v>23032</v>
      </c>
      <c r="F10377">
        <v>5016804348</v>
      </c>
      <c r="G10377" s="276">
        <v>45868</v>
      </c>
      <c r="H10377">
        <v>20250721767162</v>
      </c>
      <c r="I10377">
        <v>11.52</v>
      </c>
      <c r="J10377" s="289" t="s">
        <v>345</v>
      </c>
      <c r="K10377" s="289" t="s">
        <v>23033</v>
      </c>
      <c r="L10377" s="289" t="s">
        <v>275</v>
      </c>
      <c r="M10377" s="289" t="s">
        <v>22958</v>
      </c>
      <c r="N10377" s="289" t="s">
        <v>512</v>
      </c>
      <c r="O10377" s="289" t="s">
        <v>22256</v>
      </c>
      <c r="P10377" s="289" t="str">
        <f>VLOOKUP(CAT_Details[[#This Row],[Delivery Bp Customer Code]],Table6[],2,0)</f>
        <v>DX01-L5</v>
      </c>
    </row>
    <row r="10378" spans="1:16" x14ac:dyDescent="0.25">
      <c r="A10378" s="289" t="s">
        <v>74</v>
      </c>
      <c r="B10378">
        <v>2</v>
      </c>
      <c r="C10378">
        <v>824</v>
      </c>
      <c r="D10378">
        <v>1</v>
      </c>
      <c r="E10378" s="289" t="s">
        <v>23034</v>
      </c>
      <c r="F10378">
        <v>5016818780</v>
      </c>
      <c r="G10378" s="276">
        <v>45868</v>
      </c>
      <c r="H10378">
        <v>20250723768968</v>
      </c>
      <c r="I10378">
        <v>2.4</v>
      </c>
      <c r="J10378" s="289" t="s">
        <v>350</v>
      </c>
      <c r="K10378" s="289" t="s">
        <v>23035</v>
      </c>
      <c r="L10378" s="289" t="s">
        <v>275</v>
      </c>
      <c r="M10378" s="289" t="s">
        <v>22849</v>
      </c>
      <c r="N10378" s="289" t="s">
        <v>381</v>
      </c>
      <c r="O10378" s="289" t="s">
        <v>22256</v>
      </c>
      <c r="P10378" s="289" t="str">
        <f>VLOOKUP(CAT_Details[[#This Row],[Delivery Bp Customer Code]],Table6[],2,0)</f>
        <v>DX01-L5</v>
      </c>
    </row>
    <row r="10379" spans="1:16" x14ac:dyDescent="0.25">
      <c r="A10379" s="289" t="s">
        <v>74</v>
      </c>
      <c r="B10379">
        <v>1</v>
      </c>
      <c r="C10379">
        <v>381</v>
      </c>
      <c r="D10379">
        <v>0.5</v>
      </c>
      <c r="E10379" s="289" t="s">
        <v>23034</v>
      </c>
      <c r="F10379">
        <v>5016818782</v>
      </c>
      <c r="G10379" s="276">
        <v>45868</v>
      </c>
      <c r="H10379">
        <v>20250723768960</v>
      </c>
      <c r="I10379">
        <v>1.2</v>
      </c>
      <c r="J10379" s="289" t="s">
        <v>350</v>
      </c>
      <c r="K10379" s="289" t="s">
        <v>23036</v>
      </c>
      <c r="L10379" s="289" t="s">
        <v>275</v>
      </c>
      <c r="M10379" s="289" t="s">
        <v>22849</v>
      </c>
      <c r="N10379" s="289" t="s">
        <v>381</v>
      </c>
      <c r="O10379" s="289" t="s">
        <v>22256</v>
      </c>
      <c r="P10379" s="289" t="str">
        <f>VLOOKUP(CAT_Details[[#This Row],[Delivery Bp Customer Code]],Table6[],2,0)</f>
        <v>DX01-L5</v>
      </c>
    </row>
    <row r="10380" spans="1:16" x14ac:dyDescent="0.25">
      <c r="A10380" s="289" t="s">
        <v>74</v>
      </c>
      <c r="B10380">
        <v>4</v>
      </c>
      <c r="C10380">
        <v>147</v>
      </c>
      <c r="D10380">
        <v>0.33</v>
      </c>
      <c r="E10380" s="289" t="s">
        <v>23037</v>
      </c>
      <c r="F10380">
        <v>5016818858</v>
      </c>
      <c r="G10380" s="276">
        <v>45868</v>
      </c>
      <c r="H10380">
        <v>20250723768832</v>
      </c>
      <c r="I10380">
        <v>0.26400000000000001</v>
      </c>
      <c r="J10380" s="289" t="s">
        <v>350</v>
      </c>
      <c r="K10380" s="289" t="s">
        <v>23038</v>
      </c>
      <c r="L10380" s="289" t="s">
        <v>275</v>
      </c>
      <c r="M10380" s="289" t="s">
        <v>22915</v>
      </c>
      <c r="N10380" s="289" t="s">
        <v>360</v>
      </c>
      <c r="O10380" s="289" t="s">
        <v>22256</v>
      </c>
      <c r="P10380" s="289" t="str">
        <f>VLOOKUP(CAT_Details[[#This Row],[Delivery Bp Customer Code]],Table6[],2,0)</f>
        <v>DX01-L5</v>
      </c>
    </row>
    <row r="10381" spans="1:16" x14ac:dyDescent="0.25">
      <c r="A10381" s="289" t="s">
        <v>74</v>
      </c>
      <c r="B10381">
        <v>6</v>
      </c>
      <c r="C10381">
        <v>272</v>
      </c>
      <c r="D10381">
        <v>1.2</v>
      </c>
      <c r="E10381" s="289" t="s">
        <v>23039</v>
      </c>
      <c r="F10381">
        <v>5016818973</v>
      </c>
      <c r="G10381" s="276">
        <v>45868</v>
      </c>
      <c r="H10381">
        <v>20250723768846</v>
      </c>
      <c r="I10381">
        <v>1.296</v>
      </c>
      <c r="J10381" s="289" t="s">
        <v>350</v>
      </c>
      <c r="K10381" s="289" t="s">
        <v>23040</v>
      </c>
      <c r="L10381" s="289" t="s">
        <v>275</v>
      </c>
      <c r="M10381" s="289" t="s">
        <v>22849</v>
      </c>
      <c r="N10381" s="289" t="s">
        <v>17526</v>
      </c>
      <c r="O10381" s="289" t="s">
        <v>22256</v>
      </c>
      <c r="P10381" s="289" t="str">
        <f>VLOOKUP(CAT_Details[[#This Row],[Delivery Bp Customer Code]],Table6[],2,0)</f>
        <v>DX01-L5</v>
      </c>
    </row>
    <row r="10382" spans="1:16" x14ac:dyDescent="0.25">
      <c r="A10382" s="289" t="s">
        <v>74</v>
      </c>
      <c r="B10382">
        <v>1</v>
      </c>
      <c r="C10382">
        <v>77</v>
      </c>
      <c r="D10382">
        <v>0.5</v>
      </c>
      <c r="E10382" s="289" t="s">
        <v>23041</v>
      </c>
      <c r="F10382">
        <v>5016818983</v>
      </c>
      <c r="G10382" s="276">
        <v>45868</v>
      </c>
      <c r="H10382">
        <v>20250723768852</v>
      </c>
      <c r="I10382">
        <v>1.1399999999999999</v>
      </c>
      <c r="J10382" s="289" t="s">
        <v>350</v>
      </c>
      <c r="K10382" s="289" t="s">
        <v>23042</v>
      </c>
      <c r="L10382" s="289" t="s">
        <v>275</v>
      </c>
      <c r="M10382" s="289" t="s">
        <v>22849</v>
      </c>
      <c r="N10382" s="289" t="s">
        <v>1095</v>
      </c>
      <c r="O10382" s="289" t="s">
        <v>22256</v>
      </c>
      <c r="P10382" s="289" t="str">
        <f>VLOOKUP(CAT_Details[[#This Row],[Delivery Bp Customer Code]],Table6[],2,0)</f>
        <v>DX01-L5</v>
      </c>
    </row>
    <row r="10383" spans="1:16" x14ac:dyDescent="0.25">
      <c r="A10383" s="289" t="s">
        <v>74</v>
      </c>
      <c r="B10383">
        <v>7</v>
      </c>
      <c r="C10383">
        <v>740</v>
      </c>
      <c r="D10383">
        <v>1.95</v>
      </c>
      <c r="E10383" s="289" t="s">
        <v>23015</v>
      </c>
      <c r="F10383">
        <v>5016818993</v>
      </c>
      <c r="G10383" s="276">
        <v>45868</v>
      </c>
      <c r="H10383">
        <v>20250722768463</v>
      </c>
      <c r="I10383">
        <v>4.4279999999999999</v>
      </c>
      <c r="J10383" s="289" t="s">
        <v>350</v>
      </c>
      <c r="K10383" s="289" t="s">
        <v>23043</v>
      </c>
      <c r="L10383" s="289" t="s">
        <v>275</v>
      </c>
      <c r="M10383" s="289" t="s">
        <v>22915</v>
      </c>
      <c r="N10383" s="289" t="s">
        <v>430</v>
      </c>
      <c r="O10383" s="289" t="s">
        <v>22256</v>
      </c>
      <c r="P10383" s="289" t="str">
        <f>VLOOKUP(CAT_Details[[#This Row],[Delivery Bp Customer Code]],Table6[],2,0)</f>
        <v>DX01-L5</v>
      </c>
    </row>
    <row r="10384" spans="1:16" x14ac:dyDescent="0.25">
      <c r="A10384" s="289" t="s">
        <v>74</v>
      </c>
      <c r="B10384">
        <v>8</v>
      </c>
      <c r="C10384">
        <v>1361.6</v>
      </c>
      <c r="D10384">
        <v>2.19</v>
      </c>
      <c r="E10384" s="289" t="s">
        <v>23044</v>
      </c>
      <c r="F10384">
        <v>5016819017</v>
      </c>
      <c r="G10384" s="276">
        <v>45868</v>
      </c>
      <c r="H10384">
        <v>20250722767973</v>
      </c>
      <c r="I10384">
        <v>4.8079999999999998</v>
      </c>
      <c r="J10384" s="289" t="s">
        <v>350</v>
      </c>
      <c r="K10384" s="289" t="s">
        <v>23045</v>
      </c>
      <c r="L10384" s="289" t="s">
        <v>275</v>
      </c>
      <c r="M10384" s="289" t="s">
        <v>22915</v>
      </c>
      <c r="N10384" s="289" t="s">
        <v>602</v>
      </c>
      <c r="O10384" s="289" t="s">
        <v>22256</v>
      </c>
      <c r="P10384" s="289" t="str">
        <f>VLOOKUP(CAT_Details[[#This Row],[Delivery Bp Customer Code]],Table6[],2,0)</f>
        <v>DX01-L5</v>
      </c>
    </row>
    <row r="10385" spans="1:16" x14ac:dyDescent="0.25">
      <c r="A10385" s="289" t="s">
        <v>74</v>
      </c>
      <c r="B10385">
        <v>18</v>
      </c>
      <c r="C10385">
        <v>2328</v>
      </c>
      <c r="D10385">
        <v>6.03</v>
      </c>
      <c r="E10385" s="289" t="s">
        <v>23046</v>
      </c>
      <c r="F10385">
        <v>5016819057</v>
      </c>
      <c r="G10385" s="276">
        <v>45868</v>
      </c>
      <c r="H10385">
        <v>20250722767868</v>
      </c>
      <c r="I10385">
        <v>13.22</v>
      </c>
      <c r="J10385" s="289" t="s">
        <v>350</v>
      </c>
      <c r="K10385" s="289" t="s">
        <v>23047</v>
      </c>
      <c r="L10385" s="289" t="s">
        <v>275</v>
      </c>
      <c r="M10385" s="289" t="s">
        <v>22915</v>
      </c>
      <c r="N10385" s="289" t="s">
        <v>357</v>
      </c>
      <c r="O10385" s="289" t="s">
        <v>22256</v>
      </c>
      <c r="P10385" s="289" t="str">
        <f>VLOOKUP(CAT_Details[[#This Row],[Delivery Bp Customer Code]],Table6[],2,0)</f>
        <v>DX01-L5</v>
      </c>
    </row>
    <row r="10386" spans="1:16" x14ac:dyDescent="0.25">
      <c r="A10386" s="289" t="s">
        <v>74</v>
      </c>
      <c r="B10386">
        <v>15</v>
      </c>
      <c r="C10386">
        <v>292</v>
      </c>
      <c r="D10386">
        <v>1.88</v>
      </c>
      <c r="E10386" s="289" t="s">
        <v>23048</v>
      </c>
      <c r="F10386">
        <v>5016819095</v>
      </c>
      <c r="G10386" s="276">
        <v>45868</v>
      </c>
      <c r="H10386">
        <v>20250722767971</v>
      </c>
      <c r="I10386">
        <v>2.173</v>
      </c>
      <c r="J10386" s="289" t="s">
        <v>350</v>
      </c>
      <c r="K10386" s="289" t="s">
        <v>23049</v>
      </c>
      <c r="L10386" s="289" t="s">
        <v>275</v>
      </c>
      <c r="M10386" s="289" t="s">
        <v>23050</v>
      </c>
      <c r="N10386" s="289" t="s">
        <v>378</v>
      </c>
      <c r="O10386" s="289" t="s">
        <v>22256</v>
      </c>
      <c r="P10386" s="289" t="str">
        <f>VLOOKUP(CAT_Details[[#This Row],[Delivery Bp Customer Code]],Table6[],2,0)</f>
        <v>DX01-L5</v>
      </c>
    </row>
    <row r="10387" spans="1:16" x14ac:dyDescent="0.25">
      <c r="A10387" s="289" t="s">
        <v>74</v>
      </c>
      <c r="B10387">
        <v>2</v>
      </c>
      <c r="C10387">
        <v>180</v>
      </c>
      <c r="D10387">
        <v>0.8</v>
      </c>
      <c r="E10387" s="289" t="s">
        <v>23048</v>
      </c>
      <c r="F10387">
        <v>5016819096</v>
      </c>
      <c r="G10387" s="276">
        <v>45868</v>
      </c>
      <c r="H10387">
        <v>20250723769363</v>
      </c>
      <c r="I10387">
        <v>1.1519999999999999</v>
      </c>
      <c r="J10387" s="289" t="s">
        <v>350</v>
      </c>
      <c r="K10387" s="289" t="s">
        <v>23051</v>
      </c>
      <c r="L10387" s="289" t="s">
        <v>275</v>
      </c>
      <c r="M10387" s="289" t="s">
        <v>23050</v>
      </c>
      <c r="N10387" s="289" t="s">
        <v>378</v>
      </c>
      <c r="O10387" s="289" t="s">
        <v>22256</v>
      </c>
      <c r="P10387" s="289" t="str">
        <f>VLOOKUP(CAT_Details[[#This Row],[Delivery Bp Customer Code]],Table6[],2,0)</f>
        <v>DX01-L5</v>
      </c>
    </row>
    <row r="10388" spans="1:16" x14ac:dyDescent="0.25">
      <c r="A10388" s="289" t="s">
        <v>74</v>
      </c>
      <c r="B10388">
        <v>18</v>
      </c>
      <c r="C10388">
        <v>1440</v>
      </c>
      <c r="D10388">
        <v>7.2</v>
      </c>
      <c r="E10388" s="289" t="s">
        <v>23052</v>
      </c>
      <c r="F10388">
        <v>5016819112</v>
      </c>
      <c r="G10388" s="276">
        <v>45868</v>
      </c>
      <c r="H10388">
        <v>20250723768864</v>
      </c>
      <c r="I10388">
        <v>17.28</v>
      </c>
      <c r="J10388" s="289" t="s">
        <v>350</v>
      </c>
      <c r="K10388" s="289" t="s">
        <v>23053</v>
      </c>
      <c r="L10388" s="289" t="s">
        <v>275</v>
      </c>
      <c r="M10388" s="289" t="s">
        <v>22849</v>
      </c>
      <c r="N10388" s="289" t="s">
        <v>15321</v>
      </c>
      <c r="O10388" s="289" t="s">
        <v>22256</v>
      </c>
      <c r="P10388" s="289" t="str">
        <f>VLOOKUP(CAT_Details[[#This Row],[Delivery Bp Customer Code]],Table6[],2,0)</f>
        <v>DX01-L5</v>
      </c>
    </row>
    <row r="10389" spans="1:16" x14ac:dyDescent="0.25">
      <c r="A10389" s="289" t="s">
        <v>272</v>
      </c>
      <c r="B10389">
        <v>4</v>
      </c>
      <c r="C10389">
        <v>408</v>
      </c>
      <c r="D10389">
        <v>1.6</v>
      </c>
      <c r="E10389" s="289" t="s">
        <v>23054</v>
      </c>
      <c r="F10389">
        <v>5016789014</v>
      </c>
      <c r="G10389" s="276">
        <v>45868</v>
      </c>
      <c r="H10389">
        <v>20250718766608</v>
      </c>
      <c r="I10389">
        <v>2.0339999999999998</v>
      </c>
      <c r="J10389" s="289" t="s">
        <v>3970</v>
      </c>
      <c r="K10389" s="289" t="s">
        <v>23055</v>
      </c>
      <c r="L10389" s="289" t="s">
        <v>275</v>
      </c>
      <c r="M10389" s="289" t="s">
        <v>23056</v>
      </c>
      <c r="N10389" s="289" t="s">
        <v>16794</v>
      </c>
      <c r="O10389" s="289" t="s">
        <v>277</v>
      </c>
      <c r="P10389" s="289" t="str">
        <f>VLOOKUP(CAT_Details[[#This Row],[Delivery Bp Customer Code]],Table6[],2,0)</f>
        <v>U2-L5</v>
      </c>
    </row>
    <row r="10390" spans="1:16" x14ac:dyDescent="0.25">
      <c r="A10390" s="289" t="s">
        <v>4794</v>
      </c>
      <c r="B10390">
        <v>2</v>
      </c>
      <c r="C10390">
        <v>11.6</v>
      </c>
      <c r="D10390">
        <v>0.16</v>
      </c>
      <c r="E10390" s="289" t="s">
        <v>23057</v>
      </c>
      <c r="F10390">
        <v>5016819047</v>
      </c>
      <c r="G10390" s="276">
        <v>45868</v>
      </c>
      <c r="H10390">
        <v>20250723769043</v>
      </c>
      <c r="I10390">
        <v>0.14099999999999999</v>
      </c>
      <c r="J10390" s="289" t="s">
        <v>350</v>
      </c>
      <c r="K10390" s="289" t="s">
        <v>23058</v>
      </c>
      <c r="L10390" s="289" t="s">
        <v>275</v>
      </c>
      <c r="M10390" s="289" t="s">
        <v>22849</v>
      </c>
      <c r="N10390" s="289" t="s">
        <v>23059</v>
      </c>
      <c r="O10390" s="289" t="s">
        <v>4798</v>
      </c>
      <c r="P10390" s="289" t="str">
        <f>VLOOKUP(CAT_Details[[#This Row],[Delivery Bp Customer Code]],Table6[],2,0)</f>
        <v>MY02</v>
      </c>
    </row>
    <row r="10391" spans="1:16" x14ac:dyDescent="0.25">
      <c r="A10391" s="289" t="s">
        <v>4794</v>
      </c>
      <c r="B10391">
        <v>15</v>
      </c>
      <c r="C10391">
        <v>9276</v>
      </c>
      <c r="D10391">
        <v>3.24</v>
      </c>
      <c r="E10391" s="289" t="s">
        <v>23060</v>
      </c>
      <c r="F10391">
        <v>5016831997</v>
      </c>
      <c r="G10391" s="276">
        <v>45868</v>
      </c>
      <c r="H10391">
        <v>20250723769008</v>
      </c>
      <c r="I10391">
        <v>4.6660000000000004</v>
      </c>
      <c r="J10391" s="289" t="s">
        <v>350</v>
      </c>
      <c r="K10391" s="289" t="s">
        <v>23061</v>
      </c>
      <c r="L10391" s="289" t="s">
        <v>275</v>
      </c>
      <c r="M10391" s="289" t="s">
        <v>22849</v>
      </c>
      <c r="N10391" s="289" t="s">
        <v>4441</v>
      </c>
      <c r="O10391" s="289" t="s">
        <v>4798</v>
      </c>
      <c r="P10391" s="289" t="str">
        <f>VLOOKUP(CAT_Details[[#This Row],[Delivery Bp Customer Code]],Table6[],2,0)</f>
        <v>MY02</v>
      </c>
    </row>
    <row r="10392" spans="1:16" x14ac:dyDescent="0.25">
      <c r="A10392" s="289" t="s">
        <v>4794</v>
      </c>
      <c r="B10392">
        <v>1</v>
      </c>
      <c r="C10392">
        <v>4.4000000000000004</v>
      </c>
      <c r="D10392">
        <v>0.02</v>
      </c>
      <c r="E10392" s="289" t="s">
        <v>23062</v>
      </c>
      <c r="F10392">
        <v>5016846613</v>
      </c>
      <c r="G10392" s="276">
        <v>45868</v>
      </c>
      <c r="H10392">
        <v>20250725770693</v>
      </c>
      <c r="I10392">
        <v>8.9999999999999993E-3</v>
      </c>
      <c r="J10392" s="289" t="s">
        <v>273</v>
      </c>
      <c r="K10392" s="289" t="s">
        <v>23063</v>
      </c>
      <c r="L10392" s="289" t="s">
        <v>275</v>
      </c>
      <c r="M10392" s="289" t="s">
        <v>23011</v>
      </c>
      <c r="N10392" s="289" t="s">
        <v>519</v>
      </c>
      <c r="O10392" s="289" t="s">
        <v>4798</v>
      </c>
      <c r="P10392" s="289" t="str">
        <f>VLOOKUP(CAT_Details[[#This Row],[Delivery Bp Customer Code]],Table6[],2,0)</f>
        <v>MY02</v>
      </c>
    </row>
    <row r="10393" spans="1:16" x14ac:dyDescent="0.25">
      <c r="A10393" s="289" t="s">
        <v>278</v>
      </c>
      <c r="B10393">
        <v>5</v>
      </c>
      <c r="C10393">
        <v>3160.6</v>
      </c>
      <c r="D10393">
        <v>2</v>
      </c>
      <c r="E10393" s="289" t="s">
        <v>23064</v>
      </c>
      <c r="F10393">
        <v>5016832067</v>
      </c>
      <c r="G10393" s="276">
        <v>45869</v>
      </c>
      <c r="H10393">
        <v>20250724770280</v>
      </c>
      <c r="I10393">
        <v>4.8</v>
      </c>
      <c r="J10393" s="289" t="s">
        <v>280</v>
      </c>
      <c r="K10393" s="289" t="s">
        <v>23065</v>
      </c>
      <c r="L10393" s="289" t="s">
        <v>275</v>
      </c>
      <c r="M10393" s="289" t="s">
        <v>22988</v>
      </c>
      <c r="N10393" s="289" t="s">
        <v>566</v>
      </c>
      <c r="O10393" s="289" t="s">
        <v>498</v>
      </c>
      <c r="P10393" s="289" t="str">
        <f>VLOOKUP(CAT_Details[[#This Row],[Delivery Bp Customer Code]],Table6[],2,0)</f>
        <v>DK-BM01</v>
      </c>
    </row>
    <row r="10394" spans="1:16" x14ac:dyDescent="0.25">
      <c r="A10394" s="289" t="s">
        <v>278</v>
      </c>
      <c r="B10394">
        <v>6</v>
      </c>
      <c r="C10394">
        <v>2707.2</v>
      </c>
      <c r="D10394">
        <v>2.4</v>
      </c>
      <c r="E10394" s="289" t="s">
        <v>23066</v>
      </c>
      <c r="F10394">
        <v>5016832097</v>
      </c>
      <c r="G10394" s="276">
        <v>45869</v>
      </c>
      <c r="H10394">
        <v>20250724769685</v>
      </c>
      <c r="I10394">
        <v>5.4720000000000004</v>
      </c>
      <c r="J10394" s="289" t="s">
        <v>350</v>
      </c>
      <c r="K10394" s="289" t="s">
        <v>23067</v>
      </c>
      <c r="L10394" s="289" t="s">
        <v>275</v>
      </c>
      <c r="M10394" s="289" t="s">
        <v>23050</v>
      </c>
      <c r="N10394" s="289" t="s">
        <v>999</v>
      </c>
      <c r="O10394" s="289" t="s">
        <v>498</v>
      </c>
      <c r="P10394" s="289" t="str">
        <f>VLOOKUP(CAT_Details[[#This Row],[Delivery Bp Customer Code]],Table6[],2,0)</f>
        <v>DK-BM01</v>
      </c>
    </row>
    <row r="10395" spans="1:16" x14ac:dyDescent="0.25">
      <c r="A10395" s="289" t="s">
        <v>278</v>
      </c>
      <c r="B10395">
        <v>2</v>
      </c>
      <c r="C10395">
        <v>102.98</v>
      </c>
      <c r="D10395">
        <v>0.4</v>
      </c>
      <c r="E10395" s="289" t="s">
        <v>23068</v>
      </c>
      <c r="F10395">
        <v>5016832143</v>
      </c>
      <c r="G10395" s="276">
        <v>45869</v>
      </c>
      <c r="H10395">
        <v>20250723769444</v>
      </c>
      <c r="I10395">
        <v>0.57599999999999996</v>
      </c>
      <c r="J10395" s="289" t="s">
        <v>280</v>
      </c>
      <c r="K10395" s="289" t="s">
        <v>23069</v>
      </c>
      <c r="L10395" s="289" t="s">
        <v>275</v>
      </c>
      <c r="M10395" s="289" t="s">
        <v>22999</v>
      </c>
      <c r="N10395" s="289" t="s">
        <v>23070</v>
      </c>
      <c r="O10395" s="289" t="s">
        <v>498</v>
      </c>
      <c r="P10395" s="289" t="str">
        <f>VLOOKUP(CAT_Details[[#This Row],[Delivery Bp Customer Code]],Table6[],2,0)</f>
        <v>DK-BM01</v>
      </c>
    </row>
    <row r="10396" spans="1:16" x14ac:dyDescent="0.25">
      <c r="A10396" s="289" t="s">
        <v>278</v>
      </c>
      <c r="B10396">
        <v>15</v>
      </c>
      <c r="C10396">
        <v>11000</v>
      </c>
      <c r="D10396">
        <v>6</v>
      </c>
      <c r="E10396" s="289" t="s">
        <v>23071</v>
      </c>
      <c r="F10396">
        <v>5016846904</v>
      </c>
      <c r="G10396" s="276">
        <v>45869</v>
      </c>
      <c r="H10396">
        <v>20250709758630</v>
      </c>
      <c r="I10396">
        <v>13.68</v>
      </c>
      <c r="J10396" s="289" t="s">
        <v>280</v>
      </c>
      <c r="K10396" s="289" t="s">
        <v>23072</v>
      </c>
      <c r="L10396" s="289" t="s">
        <v>275</v>
      </c>
      <c r="M10396" s="289" t="s">
        <v>22988</v>
      </c>
      <c r="N10396" s="289" t="s">
        <v>1402</v>
      </c>
      <c r="O10396" s="289" t="s">
        <v>498</v>
      </c>
      <c r="P10396" s="289" t="str">
        <f>VLOOKUP(CAT_Details[[#This Row],[Delivery Bp Customer Code]],Table6[],2,0)</f>
        <v>DK-BM01</v>
      </c>
    </row>
    <row r="10397" spans="1:16" x14ac:dyDescent="0.25">
      <c r="A10397" s="289" t="s">
        <v>75</v>
      </c>
      <c r="B10397">
        <v>1</v>
      </c>
      <c r="C10397">
        <v>171</v>
      </c>
      <c r="D10397">
        <v>0.5</v>
      </c>
      <c r="E10397" s="289" t="s">
        <v>23073</v>
      </c>
      <c r="F10397">
        <v>5016804334</v>
      </c>
      <c r="G10397" s="276">
        <v>45869</v>
      </c>
      <c r="H10397">
        <v>20250721767489</v>
      </c>
      <c r="I10397">
        <v>0.88800000000000001</v>
      </c>
      <c r="J10397" s="289" t="s">
        <v>401</v>
      </c>
      <c r="K10397" s="289" t="s">
        <v>23074</v>
      </c>
      <c r="L10397" s="289" t="s">
        <v>275</v>
      </c>
      <c r="M10397" s="289" t="s">
        <v>23075</v>
      </c>
      <c r="N10397" s="289" t="s">
        <v>23076</v>
      </c>
      <c r="O10397" s="289" t="s">
        <v>5281</v>
      </c>
      <c r="P10397" s="289" t="str">
        <f>VLOOKUP(CAT_Details[[#This Row],[Delivery Bp Customer Code]],Table6[],2,0)</f>
        <v>DK-LW08</v>
      </c>
    </row>
    <row r="10398" spans="1:16" x14ac:dyDescent="0.25">
      <c r="A10398" s="289" t="s">
        <v>75</v>
      </c>
      <c r="B10398">
        <v>5</v>
      </c>
      <c r="C10398">
        <v>742</v>
      </c>
      <c r="D10398">
        <v>2</v>
      </c>
      <c r="E10398" s="289" t="s">
        <v>23077</v>
      </c>
      <c r="F10398">
        <v>5016819003</v>
      </c>
      <c r="G10398" s="276">
        <v>45869</v>
      </c>
      <c r="H10398">
        <v>20250722767976</v>
      </c>
      <c r="I10398">
        <v>5.952</v>
      </c>
      <c r="J10398" s="289" t="s">
        <v>294</v>
      </c>
      <c r="K10398" s="289" t="s">
        <v>23078</v>
      </c>
      <c r="L10398" s="289" t="s">
        <v>275</v>
      </c>
      <c r="M10398" s="289" t="s">
        <v>23079</v>
      </c>
      <c r="N10398" s="289" t="s">
        <v>555</v>
      </c>
      <c r="O10398" s="289" t="s">
        <v>2173</v>
      </c>
      <c r="P10398" s="289" t="str">
        <f>VLOOKUP(CAT_Details[[#This Row],[Delivery Bp Customer Code]],Table6[],2,0)</f>
        <v>OYL1</v>
      </c>
    </row>
    <row r="10399" spans="1:16" x14ac:dyDescent="0.25">
      <c r="A10399" s="289" t="s">
        <v>75</v>
      </c>
      <c r="B10399">
        <v>1</v>
      </c>
      <c r="C10399">
        <v>9.8000000000000007</v>
      </c>
      <c r="D10399">
        <v>0.08</v>
      </c>
      <c r="E10399" s="289" t="s">
        <v>23080</v>
      </c>
      <c r="F10399">
        <v>5016819087</v>
      </c>
      <c r="G10399" s="276">
        <v>45869</v>
      </c>
      <c r="H10399">
        <v>20250722767720</v>
      </c>
      <c r="I10399">
        <v>6.3E-2</v>
      </c>
      <c r="J10399" s="289" t="s">
        <v>345</v>
      </c>
      <c r="K10399" s="289" t="s">
        <v>23081</v>
      </c>
      <c r="L10399" s="289" t="s">
        <v>275</v>
      </c>
      <c r="M10399" s="289" t="s">
        <v>23014</v>
      </c>
      <c r="N10399" s="289" t="s">
        <v>5824</v>
      </c>
      <c r="O10399" s="289" t="s">
        <v>5281</v>
      </c>
      <c r="P10399" s="289" t="str">
        <f>VLOOKUP(CAT_Details[[#This Row],[Delivery Bp Customer Code]],Table6[],2,0)</f>
        <v>DK-LW08</v>
      </c>
    </row>
    <row r="10400" spans="1:16" x14ac:dyDescent="0.25">
      <c r="A10400" s="289" t="s">
        <v>75</v>
      </c>
      <c r="B10400">
        <v>25</v>
      </c>
      <c r="C10400">
        <v>10875</v>
      </c>
      <c r="D10400">
        <v>8.34</v>
      </c>
      <c r="E10400" s="289" t="s">
        <v>23082</v>
      </c>
      <c r="F10400">
        <v>5016832011</v>
      </c>
      <c r="G10400" s="276">
        <v>45869</v>
      </c>
      <c r="H10400">
        <v>20250724769784</v>
      </c>
      <c r="I10400">
        <v>16</v>
      </c>
      <c r="J10400" s="289" t="s">
        <v>324</v>
      </c>
      <c r="K10400" s="289" t="s">
        <v>23083</v>
      </c>
      <c r="L10400" s="289" t="s">
        <v>275</v>
      </c>
      <c r="M10400" s="289" t="s">
        <v>23084</v>
      </c>
      <c r="N10400" s="289" t="s">
        <v>2172</v>
      </c>
      <c r="O10400" s="289" t="s">
        <v>2173</v>
      </c>
      <c r="P10400" s="289" t="str">
        <f>VLOOKUP(CAT_Details[[#This Row],[Delivery Bp Customer Code]],Table6[],2,0)</f>
        <v>OYL1</v>
      </c>
    </row>
    <row r="10401" spans="1:16" x14ac:dyDescent="0.25">
      <c r="A10401" s="289" t="s">
        <v>75</v>
      </c>
      <c r="B10401">
        <v>1</v>
      </c>
      <c r="C10401">
        <v>198.2</v>
      </c>
      <c r="D10401">
        <v>0.25</v>
      </c>
      <c r="E10401" s="289" t="s">
        <v>23085</v>
      </c>
      <c r="F10401">
        <v>5016832098</v>
      </c>
      <c r="G10401" s="276">
        <v>45869</v>
      </c>
      <c r="H10401">
        <v>20250722767946</v>
      </c>
      <c r="I10401">
        <v>0.23799999999999999</v>
      </c>
      <c r="J10401" s="289" t="s">
        <v>350</v>
      </c>
      <c r="K10401" s="289" t="s">
        <v>23086</v>
      </c>
      <c r="L10401" s="289" t="s">
        <v>275</v>
      </c>
      <c r="M10401" s="289" t="s">
        <v>23050</v>
      </c>
      <c r="N10401" s="289" t="s">
        <v>2571</v>
      </c>
      <c r="O10401" s="289" t="s">
        <v>2173</v>
      </c>
      <c r="P10401" s="289" t="str">
        <f>VLOOKUP(CAT_Details[[#This Row],[Delivery Bp Customer Code]],Table6[],2,0)</f>
        <v>OYL1</v>
      </c>
    </row>
    <row r="10402" spans="1:16" x14ac:dyDescent="0.25">
      <c r="A10402" s="289" t="s">
        <v>75</v>
      </c>
      <c r="B10402">
        <v>1</v>
      </c>
      <c r="C10402">
        <v>476</v>
      </c>
      <c r="D10402">
        <v>0.4</v>
      </c>
      <c r="E10402" s="289" t="s">
        <v>23087</v>
      </c>
      <c r="F10402">
        <v>5016846594</v>
      </c>
      <c r="G10402" s="276">
        <v>45869</v>
      </c>
      <c r="H10402">
        <v>20250725770645</v>
      </c>
      <c r="I10402">
        <v>0.96</v>
      </c>
      <c r="J10402" s="289" t="s">
        <v>280</v>
      </c>
      <c r="K10402" s="289" t="s">
        <v>23088</v>
      </c>
      <c r="L10402" s="289" t="s">
        <v>275</v>
      </c>
      <c r="M10402" s="289" t="s">
        <v>22988</v>
      </c>
      <c r="N10402" s="289" t="s">
        <v>1399</v>
      </c>
      <c r="O10402" s="289" t="s">
        <v>2173</v>
      </c>
      <c r="P10402" s="289" t="str">
        <f>VLOOKUP(CAT_Details[[#This Row],[Delivery Bp Customer Code]],Table6[],2,0)</f>
        <v>OYL1</v>
      </c>
    </row>
    <row r="10403" spans="1:16" x14ac:dyDescent="0.25">
      <c r="A10403" s="289" t="s">
        <v>75</v>
      </c>
      <c r="B10403">
        <v>1</v>
      </c>
      <c r="C10403">
        <v>70</v>
      </c>
      <c r="D10403">
        <v>0.2</v>
      </c>
      <c r="E10403" s="289" t="s">
        <v>23089</v>
      </c>
      <c r="F10403">
        <v>5016846895</v>
      </c>
      <c r="G10403" s="276">
        <v>45869</v>
      </c>
      <c r="H10403">
        <v>20250724770063</v>
      </c>
      <c r="I10403">
        <v>0.48</v>
      </c>
      <c r="J10403" s="289" t="s">
        <v>280</v>
      </c>
      <c r="K10403" s="289" t="s">
        <v>23090</v>
      </c>
      <c r="L10403" s="289" t="s">
        <v>275</v>
      </c>
      <c r="M10403" s="289" t="s">
        <v>22988</v>
      </c>
      <c r="N10403" s="289" t="s">
        <v>4076</v>
      </c>
      <c r="O10403" s="289" t="s">
        <v>2173</v>
      </c>
      <c r="P10403" s="289" t="str">
        <f>VLOOKUP(CAT_Details[[#This Row],[Delivery Bp Customer Code]],Table6[],2,0)</f>
        <v>OYL1</v>
      </c>
    </row>
    <row r="10404" spans="1:16" x14ac:dyDescent="0.25">
      <c r="A10404" s="289" t="s">
        <v>3329</v>
      </c>
      <c r="B10404">
        <v>2</v>
      </c>
      <c r="C10404">
        <v>200</v>
      </c>
      <c r="D10404">
        <v>0.8</v>
      </c>
      <c r="E10404" s="289" t="s">
        <v>23091</v>
      </c>
      <c r="F10404">
        <v>5016789024</v>
      </c>
      <c r="G10404" s="276">
        <v>45869</v>
      </c>
      <c r="H10404">
        <v>20250717765837</v>
      </c>
      <c r="I10404">
        <v>1.6319999999999999</v>
      </c>
      <c r="J10404" s="289" t="s">
        <v>287</v>
      </c>
      <c r="K10404" s="289" t="s">
        <v>23092</v>
      </c>
      <c r="L10404" s="289" t="s">
        <v>275</v>
      </c>
      <c r="M10404" s="289" t="s">
        <v>23093</v>
      </c>
      <c r="N10404" s="289" t="s">
        <v>468</v>
      </c>
      <c r="O10404" s="289" t="s">
        <v>3332</v>
      </c>
      <c r="P10404" s="289">
        <f>VLOOKUP(CAT_Details[[#This Row],[Delivery Bp Customer Code]],Table6[],2,0)</f>
        <v>3402</v>
      </c>
    </row>
    <row r="10405" spans="1:16" x14ac:dyDescent="0.25">
      <c r="A10405" s="289" t="s">
        <v>3329</v>
      </c>
      <c r="B10405">
        <v>1</v>
      </c>
      <c r="C10405">
        <v>587</v>
      </c>
      <c r="D10405">
        <v>0.4</v>
      </c>
      <c r="E10405" s="289" t="s">
        <v>23094</v>
      </c>
      <c r="F10405">
        <v>5016832210</v>
      </c>
      <c r="G10405" s="276">
        <v>45869</v>
      </c>
      <c r="H10405">
        <v>20250723768883</v>
      </c>
      <c r="I10405">
        <v>0.48</v>
      </c>
      <c r="J10405" s="289" t="s">
        <v>280</v>
      </c>
      <c r="K10405" s="289" t="s">
        <v>23095</v>
      </c>
      <c r="L10405" s="289" t="s">
        <v>275</v>
      </c>
      <c r="M10405" s="289" t="s">
        <v>23096</v>
      </c>
      <c r="N10405" s="289" t="s">
        <v>23097</v>
      </c>
      <c r="O10405" s="289" t="s">
        <v>3332</v>
      </c>
      <c r="P10405" s="289">
        <f>VLOOKUP(CAT_Details[[#This Row],[Delivery Bp Customer Code]],Table6[],2,0)</f>
        <v>3402</v>
      </c>
    </row>
    <row r="10406" spans="1:16" x14ac:dyDescent="0.25">
      <c r="A10406" s="289" t="s">
        <v>76</v>
      </c>
      <c r="B10406">
        <v>1</v>
      </c>
      <c r="C10406">
        <v>399</v>
      </c>
      <c r="D10406">
        <v>0.34</v>
      </c>
      <c r="E10406" s="289" t="s">
        <v>23098</v>
      </c>
      <c r="F10406">
        <v>5016804177</v>
      </c>
      <c r="G10406" s="276">
        <v>45869</v>
      </c>
      <c r="H10406">
        <v>20250721766881</v>
      </c>
      <c r="I10406">
        <v>0.64</v>
      </c>
      <c r="J10406" s="289" t="s">
        <v>324</v>
      </c>
      <c r="K10406" s="289" t="s">
        <v>23099</v>
      </c>
      <c r="L10406" s="289" t="s">
        <v>275</v>
      </c>
      <c r="M10406" s="289" t="s">
        <v>22985</v>
      </c>
      <c r="N10406" s="289" t="s">
        <v>5891</v>
      </c>
      <c r="O10406" s="289" t="s">
        <v>16049</v>
      </c>
      <c r="P10406" s="289" t="str">
        <f>VLOOKUP(CAT_Details[[#This Row],[Delivery Bp Customer Code]],Table6[],2,0)</f>
        <v>MZ02</v>
      </c>
    </row>
    <row r="10407" spans="1:16" x14ac:dyDescent="0.25">
      <c r="A10407" s="289" t="s">
        <v>76</v>
      </c>
      <c r="B10407">
        <v>1</v>
      </c>
      <c r="C10407">
        <v>36</v>
      </c>
      <c r="D10407">
        <v>0.2</v>
      </c>
      <c r="E10407" s="289" t="s">
        <v>23100</v>
      </c>
      <c r="F10407">
        <v>5016819059</v>
      </c>
      <c r="G10407" s="276">
        <v>45869</v>
      </c>
      <c r="H10407">
        <v>20250722768028</v>
      </c>
      <c r="I10407">
        <v>0.14399999999999999</v>
      </c>
      <c r="J10407" s="289" t="s">
        <v>324</v>
      </c>
      <c r="K10407" s="289" t="s">
        <v>23101</v>
      </c>
      <c r="L10407" s="289" t="s">
        <v>275</v>
      </c>
      <c r="M10407" s="289" t="s">
        <v>23102</v>
      </c>
      <c r="N10407" s="289" t="s">
        <v>508</v>
      </c>
      <c r="O10407" s="289" t="s">
        <v>16049</v>
      </c>
      <c r="P10407" s="289" t="str">
        <f>VLOOKUP(CAT_Details[[#This Row],[Delivery Bp Customer Code]],Table6[],2,0)</f>
        <v>MZ02</v>
      </c>
    </row>
    <row r="10408" spans="1:16" x14ac:dyDescent="0.25">
      <c r="A10408" s="289" t="s">
        <v>76</v>
      </c>
      <c r="B10408">
        <v>2</v>
      </c>
      <c r="C10408">
        <v>750</v>
      </c>
      <c r="D10408">
        <v>0.67</v>
      </c>
      <c r="E10408" s="289" t="s">
        <v>23082</v>
      </c>
      <c r="F10408">
        <v>5016832009</v>
      </c>
      <c r="G10408" s="276">
        <v>45869</v>
      </c>
      <c r="H10408">
        <v>20250724769735</v>
      </c>
      <c r="I10408">
        <v>1.28</v>
      </c>
      <c r="J10408" s="289" t="s">
        <v>324</v>
      </c>
      <c r="K10408" s="289" t="s">
        <v>23103</v>
      </c>
      <c r="L10408" s="289" t="s">
        <v>275</v>
      </c>
      <c r="M10408" s="289" t="s">
        <v>23084</v>
      </c>
      <c r="N10408" s="289" t="s">
        <v>2172</v>
      </c>
      <c r="O10408" s="289" t="s">
        <v>16049</v>
      </c>
      <c r="P10408" s="289" t="str">
        <f>VLOOKUP(CAT_Details[[#This Row],[Delivery Bp Customer Code]],Table6[],2,0)</f>
        <v>MZ02</v>
      </c>
    </row>
    <row r="10409" spans="1:16" x14ac:dyDescent="0.25">
      <c r="A10409" s="289" t="s">
        <v>76</v>
      </c>
      <c r="B10409">
        <v>2</v>
      </c>
      <c r="C10409">
        <v>144</v>
      </c>
      <c r="D10409">
        <v>0.8</v>
      </c>
      <c r="E10409" s="289" t="s">
        <v>23104</v>
      </c>
      <c r="F10409">
        <v>5016832050</v>
      </c>
      <c r="G10409" s="276">
        <v>45869</v>
      </c>
      <c r="H10409">
        <v>20250724769739</v>
      </c>
      <c r="I10409">
        <v>1.9390000000000001</v>
      </c>
      <c r="J10409" s="289" t="s">
        <v>350</v>
      </c>
      <c r="K10409" s="289" t="s">
        <v>23105</v>
      </c>
      <c r="L10409" s="289" t="s">
        <v>275</v>
      </c>
      <c r="M10409" s="289" t="s">
        <v>23050</v>
      </c>
      <c r="N10409" s="289" t="s">
        <v>690</v>
      </c>
      <c r="O10409" s="289" t="s">
        <v>16049</v>
      </c>
      <c r="P10409" s="289" t="str">
        <f>VLOOKUP(CAT_Details[[#This Row],[Delivery Bp Customer Code]],Table6[],2,0)</f>
        <v>MZ02</v>
      </c>
    </row>
    <row r="10410" spans="1:16" x14ac:dyDescent="0.25">
      <c r="A10410" s="289" t="s">
        <v>74</v>
      </c>
      <c r="B10410">
        <v>20</v>
      </c>
      <c r="C10410">
        <v>4200</v>
      </c>
      <c r="D10410">
        <v>12.4</v>
      </c>
      <c r="E10410" s="289" t="s">
        <v>23106</v>
      </c>
      <c r="F10410">
        <v>5016804286</v>
      </c>
      <c r="G10410" s="276">
        <v>45869</v>
      </c>
      <c r="H10410">
        <v>20250717765764</v>
      </c>
      <c r="I10410">
        <v>29.76</v>
      </c>
      <c r="J10410" s="289" t="s">
        <v>383</v>
      </c>
      <c r="K10410" s="289" t="s">
        <v>23107</v>
      </c>
      <c r="L10410" s="289" t="s">
        <v>275</v>
      </c>
      <c r="M10410" s="289" t="s">
        <v>23108</v>
      </c>
      <c r="N10410" s="289" t="s">
        <v>386</v>
      </c>
      <c r="O10410" s="289" t="s">
        <v>22256</v>
      </c>
      <c r="P10410" s="289" t="str">
        <f>VLOOKUP(CAT_Details[[#This Row],[Delivery Bp Customer Code]],Table6[],2,0)</f>
        <v>DX01-L5</v>
      </c>
    </row>
    <row r="10411" spans="1:16" x14ac:dyDescent="0.25">
      <c r="A10411" s="289" t="s">
        <v>74</v>
      </c>
      <c r="B10411">
        <v>2</v>
      </c>
      <c r="C10411">
        <v>24</v>
      </c>
      <c r="D10411">
        <v>0.2</v>
      </c>
      <c r="E10411" s="289" t="s">
        <v>23109</v>
      </c>
      <c r="F10411">
        <v>5016819061</v>
      </c>
      <c r="G10411" s="276">
        <v>45869</v>
      </c>
      <c r="H10411">
        <v>20250722768548</v>
      </c>
      <c r="I10411">
        <v>0.115</v>
      </c>
      <c r="J10411" s="289" t="s">
        <v>345</v>
      </c>
      <c r="K10411" s="289" t="s">
        <v>23110</v>
      </c>
      <c r="L10411" s="289" t="s">
        <v>275</v>
      </c>
      <c r="M10411" s="289" t="s">
        <v>23111</v>
      </c>
      <c r="N10411" s="289" t="s">
        <v>427</v>
      </c>
      <c r="O10411" s="289" t="s">
        <v>22256</v>
      </c>
      <c r="P10411" s="289" t="str">
        <f>VLOOKUP(CAT_Details[[#This Row],[Delivery Bp Customer Code]],Table6[],2,0)</f>
        <v>DX01-L5</v>
      </c>
    </row>
    <row r="10412" spans="1:16" x14ac:dyDescent="0.25">
      <c r="A10412" s="289" t="s">
        <v>74</v>
      </c>
      <c r="B10412">
        <v>1</v>
      </c>
      <c r="C10412">
        <v>89</v>
      </c>
      <c r="D10412">
        <v>0.4</v>
      </c>
      <c r="E10412" s="289" t="s">
        <v>23112</v>
      </c>
      <c r="F10412">
        <v>5016819148</v>
      </c>
      <c r="G10412" s="276">
        <v>45869</v>
      </c>
      <c r="H10412">
        <v>20250723768786</v>
      </c>
      <c r="I10412">
        <v>0.38400000000000001</v>
      </c>
      <c r="J10412" s="289" t="s">
        <v>345</v>
      </c>
      <c r="K10412" s="289" t="s">
        <v>23113</v>
      </c>
      <c r="L10412" s="289" t="s">
        <v>275</v>
      </c>
      <c r="M10412" s="289" t="s">
        <v>23114</v>
      </c>
      <c r="N10412" s="289" t="s">
        <v>348</v>
      </c>
      <c r="O10412" s="289" t="s">
        <v>22256</v>
      </c>
      <c r="P10412" s="289" t="str">
        <f>VLOOKUP(CAT_Details[[#This Row],[Delivery Bp Customer Code]],Table6[],2,0)</f>
        <v>DX01-L5</v>
      </c>
    </row>
    <row r="10413" spans="1:16" x14ac:dyDescent="0.25">
      <c r="A10413" s="289" t="s">
        <v>74</v>
      </c>
      <c r="B10413">
        <v>3</v>
      </c>
      <c r="C10413">
        <v>216</v>
      </c>
      <c r="D10413">
        <v>1.2</v>
      </c>
      <c r="E10413" s="289" t="s">
        <v>23104</v>
      </c>
      <c r="F10413">
        <v>5016832049</v>
      </c>
      <c r="G10413" s="276">
        <v>45869</v>
      </c>
      <c r="H10413">
        <v>20250724769744</v>
      </c>
      <c r="I10413">
        <v>2.9089999999999998</v>
      </c>
      <c r="J10413" s="289" t="s">
        <v>350</v>
      </c>
      <c r="K10413" s="289" t="s">
        <v>23115</v>
      </c>
      <c r="L10413" s="289" t="s">
        <v>275</v>
      </c>
      <c r="M10413" s="289" t="s">
        <v>23050</v>
      </c>
      <c r="N10413" s="289" t="s">
        <v>690</v>
      </c>
      <c r="O10413" s="289" t="s">
        <v>22256</v>
      </c>
      <c r="P10413" s="289" t="str">
        <f>VLOOKUP(CAT_Details[[#This Row],[Delivery Bp Customer Code]],Table6[],2,0)</f>
        <v>DX01-L5</v>
      </c>
    </row>
    <row r="10414" spans="1:16" x14ac:dyDescent="0.25">
      <c r="A10414" s="289" t="s">
        <v>74</v>
      </c>
      <c r="B10414">
        <v>1</v>
      </c>
      <c r="C10414">
        <v>55.55</v>
      </c>
      <c r="D10414">
        <v>0.4</v>
      </c>
      <c r="E10414" s="289" t="s">
        <v>23116</v>
      </c>
      <c r="F10414">
        <v>5016832094</v>
      </c>
      <c r="G10414" s="276">
        <v>45869</v>
      </c>
      <c r="H10414">
        <v>20250724769966</v>
      </c>
      <c r="I10414">
        <v>0.38400000000000001</v>
      </c>
      <c r="J10414" s="289" t="s">
        <v>350</v>
      </c>
      <c r="K10414" s="289" t="s">
        <v>23117</v>
      </c>
      <c r="L10414" s="289" t="s">
        <v>275</v>
      </c>
      <c r="M10414" s="289" t="s">
        <v>23050</v>
      </c>
      <c r="N10414" s="289" t="s">
        <v>366</v>
      </c>
      <c r="O10414" s="289" t="s">
        <v>22256</v>
      </c>
      <c r="P10414" s="289" t="str">
        <f>VLOOKUP(CAT_Details[[#This Row],[Delivery Bp Customer Code]],Table6[],2,0)</f>
        <v>DX01-L5</v>
      </c>
    </row>
    <row r="10415" spans="1:16" x14ac:dyDescent="0.25">
      <c r="A10415" s="289" t="s">
        <v>272</v>
      </c>
      <c r="B10415">
        <v>3</v>
      </c>
      <c r="C10415">
        <v>1080.5999999999999</v>
      </c>
      <c r="D10415">
        <v>0.6</v>
      </c>
      <c r="E10415" s="289" t="s">
        <v>23118</v>
      </c>
      <c r="F10415">
        <v>5016819134</v>
      </c>
      <c r="G10415" s="276">
        <v>45869</v>
      </c>
      <c r="H10415">
        <v>20250718766428</v>
      </c>
      <c r="I10415">
        <v>0.76800000000000002</v>
      </c>
      <c r="J10415" s="289" t="s">
        <v>294</v>
      </c>
      <c r="K10415" s="289" t="s">
        <v>23119</v>
      </c>
      <c r="L10415" s="289" t="s">
        <v>275</v>
      </c>
      <c r="M10415" s="289" t="s">
        <v>23120</v>
      </c>
      <c r="N10415" s="289" t="s">
        <v>698</v>
      </c>
      <c r="O10415" s="289" t="s">
        <v>277</v>
      </c>
      <c r="P10415" s="289" t="str">
        <f>VLOOKUP(CAT_Details[[#This Row],[Delivery Bp Customer Code]],Table6[],2,0)</f>
        <v>U2-L5</v>
      </c>
    </row>
    <row r="10416" spans="1:16" x14ac:dyDescent="0.25">
      <c r="A10416" s="289" t="s">
        <v>272</v>
      </c>
      <c r="B10416">
        <v>1</v>
      </c>
      <c r="C10416">
        <v>1092</v>
      </c>
      <c r="D10416">
        <v>0.4</v>
      </c>
      <c r="E10416" s="289" t="s">
        <v>23121</v>
      </c>
      <c r="F10416">
        <v>5016832075</v>
      </c>
      <c r="G10416" s="276">
        <v>45869</v>
      </c>
      <c r="H10416">
        <v>20250723768851</v>
      </c>
      <c r="I10416">
        <v>0.65300000000000002</v>
      </c>
      <c r="J10416" s="289" t="s">
        <v>350</v>
      </c>
      <c r="K10416" s="289" t="s">
        <v>23122</v>
      </c>
      <c r="L10416" s="289" t="s">
        <v>275</v>
      </c>
      <c r="M10416" s="289" t="s">
        <v>23123</v>
      </c>
      <c r="N10416" s="289" t="s">
        <v>982</v>
      </c>
      <c r="O10416" s="289" t="s">
        <v>277</v>
      </c>
      <c r="P10416" s="289" t="str">
        <f>VLOOKUP(CAT_Details[[#This Row],[Delivery Bp Customer Code]],Table6[],2,0)</f>
        <v>U2-L5</v>
      </c>
    </row>
    <row r="10417" spans="1:16" x14ac:dyDescent="0.25">
      <c r="A10417" s="289" t="s">
        <v>272</v>
      </c>
      <c r="B10417">
        <v>1</v>
      </c>
      <c r="C10417">
        <v>66</v>
      </c>
      <c r="D10417">
        <v>0.4</v>
      </c>
      <c r="E10417" s="289" t="s">
        <v>23124</v>
      </c>
      <c r="F10417">
        <v>5016832087</v>
      </c>
      <c r="G10417" s="276">
        <v>45869</v>
      </c>
      <c r="H10417">
        <v>20250723769370</v>
      </c>
      <c r="I10417">
        <v>0.96</v>
      </c>
      <c r="J10417" s="289" t="s">
        <v>350</v>
      </c>
      <c r="K10417" s="289" t="s">
        <v>23125</v>
      </c>
      <c r="L10417" s="289" t="s">
        <v>275</v>
      </c>
      <c r="M10417" s="289" t="s">
        <v>23050</v>
      </c>
      <c r="N10417" s="289" t="s">
        <v>15988</v>
      </c>
      <c r="O10417" s="289" t="s">
        <v>277</v>
      </c>
      <c r="P10417" s="289" t="str">
        <f>VLOOKUP(CAT_Details[[#This Row],[Delivery Bp Customer Code]],Table6[],2,0)</f>
        <v>U2-L5</v>
      </c>
    </row>
    <row r="10418" spans="1:16" x14ac:dyDescent="0.25">
      <c r="A10418" s="289" t="s">
        <v>272</v>
      </c>
      <c r="B10418">
        <v>2</v>
      </c>
      <c r="C10418">
        <v>173.5</v>
      </c>
      <c r="D10418">
        <v>0.87</v>
      </c>
      <c r="E10418" s="289" t="s">
        <v>23126</v>
      </c>
      <c r="F10418">
        <v>5016860699</v>
      </c>
      <c r="G10418" s="276">
        <v>45869</v>
      </c>
      <c r="H10418">
        <v>20250728771743</v>
      </c>
      <c r="I10418">
        <v>1.8759999999999999</v>
      </c>
      <c r="J10418" s="289" t="s">
        <v>273</v>
      </c>
      <c r="K10418" s="289" t="s">
        <v>23127</v>
      </c>
      <c r="L10418" s="289" t="s">
        <v>275</v>
      </c>
      <c r="M10418" s="289" t="s">
        <v>23011</v>
      </c>
      <c r="N10418" s="289" t="s">
        <v>519</v>
      </c>
      <c r="O10418" s="289" t="s">
        <v>277</v>
      </c>
      <c r="P10418" s="289" t="str">
        <f>VLOOKUP(CAT_Details[[#This Row],[Delivery Bp Customer Code]],Table6[],2,0)</f>
        <v>U2-L5</v>
      </c>
    </row>
    <row r="10419" spans="1:16" x14ac:dyDescent="0.25">
      <c r="A10419" s="289" t="s">
        <v>272</v>
      </c>
      <c r="B10419">
        <v>2</v>
      </c>
      <c r="C10419">
        <v>410</v>
      </c>
      <c r="D10419">
        <v>0.8</v>
      </c>
      <c r="E10419" s="289" t="s">
        <v>22629</v>
      </c>
      <c r="F10419">
        <v>5016884444</v>
      </c>
      <c r="G10419" s="276">
        <v>45869</v>
      </c>
      <c r="H10419">
        <v>20250721767429</v>
      </c>
      <c r="I10419">
        <v>1.92</v>
      </c>
      <c r="J10419" s="289" t="s">
        <v>350</v>
      </c>
      <c r="K10419" s="289" t="s">
        <v>23128</v>
      </c>
      <c r="L10419" s="289" t="s">
        <v>275</v>
      </c>
      <c r="M10419" s="289" t="s">
        <v>23129</v>
      </c>
      <c r="N10419" s="289" t="s">
        <v>999</v>
      </c>
      <c r="O10419" s="289" t="s">
        <v>277</v>
      </c>
      <c r="P10419" s="289" t="str">
        <f>VLOOKUP(CAT_Details[[#This Row],[Delivery Bp Customer Code]],Table6[],2,0)</f>
        <v>U2-L5</v>
      </c>
    </row>
    <row r="10420" spans="1:16" x14ac:dyDescent="0.25">
      <c r="A10420" s="289" t="s">
        <v>272</v>
      </c>
      <c r="B10420">
        <v>3</v>
      </c>
      <c r="C10420">
        <v>1333.5</v>
      </c>
      <c r="D10420">
        <v>1.2</v>
      </c>
      <c r="E10420" s="289" t="s">
        <v>16316</v>
      </c>
      <c r="F10420">
        <v>5016885210</v>
      </c>
      <c r="G10420" s="276">
        <v>45869</v>
      </c>
      <c r="H10420">
        <v>20250505710495</v>
      </c>
      <c r="I10420">
        <v>1.6419999999999999</v>
      </c>
      <c r="J10420" s="289" t="s">
        <v>350</v>
      </c>
      <c r="K10420" s="289" t="s">
        <v>23130</v>
      </c>
      <c r="L10420" s="289" t="s">
        <v>275</v>
      </c>
      <c r="M10420" s="289" t="s">
        <v>23131</v>
      </c>
      <c r="N10420" s="289" t="s">
        <v>456</v>
      </c>
      <c r="O10420" s="289" t="s">
        <v>277</v>
      </c>
      <c r="P10420" s="289" t="str">
        <f>VLOOKUP(CAT_Details[[#This Row],[Delivery Bp Customer Code]],Table6[],2,0)</f>
        <v>U2-L5</v>
      </c>
    </row>
    <row r="10421" spans="1:16" x14ac:dyDescent="0.25">
      <c r="A10421" s="289" t="s">
        <v>4794</v>
      </c>
      <c r="B10421">
        <v>1</v>
      </c>
      <c r="C10421">
        <v>139</v>
      </c>
      <c r="D10421">
        <v>0.4</v>
      </c>
      <c r="E10421" s="289" t="s">
        <v>23132</v>
      </c>
      <c r="F10421">
        <v>5016804136</v>
      </c>
      <c r="G10421" s="276">
        <v>45869</v>
      </c>
      <c r="H10421">
        <v>20250721767214</v>
      </c>
      <c r="I10421">
        <v>0.96</v>
      </c>
      <c r="J10421" s="289" t="s">
        <v>401</v>
      </c>
      <c r="K10421" s="289" t="s">
        <v>23133</v>
      </c>
      <c r="L10421" s="289" t="s">
        <v>275</v>
      </c>
      <c r="M10421" s="289" t="s">
        <v>22858</v>
      </c>
      <c r="N10421" s="289" t="s">
        <v>16659</v>
      </c>
      <c r="O10421" s="289" t="s">
        <v>4798</v>
      </c>
      <c r="P10421" s="289" t="str">
        <f>VLOOKUP(CAT_Details[[#This Row],[Delivery Bp Customer Code]],Table6[],2,0)</f>
        <v>MY02</v>
      </c>
    </row>
    <row r="10422" spans="1:16" x14ac:dyDescent="0.25">
      <c r="A10422" s="289" t="s">
        <v>278</v>
      </c>
      <c r="B10422">
        <v>18</v>
      </c>
      <c r="C10422">
        <v>6876</v>
      </c>
      <c r="D10422">
        <v>7.2</v>
      </c>
      <c r="E10422" s="289" t="s">
        <v>23134</v>
      </c>
      <c r="F10422">
        <v>5016819045</v>
      </c>
      <c r="G10422" s="276">
        <v>45870</v>
      </c>
      <c r="H10422">
        <v>20250723769004</v>
      </c>
      <c r="I10422">
        <v>16.416</v>
      </c>
      <c r="J10422" s="289" t="s">
        <v>853</v>
      </c>
      <c r="K10422" s="289" t="s">
        <v>23135</v>
      </c>
      <c r="L10422" s="289" t="s">
        <v>275</v>
      </c>
      <c r="M10422" s="289" t="s">
        <v>23136</v>
      </c>
      <c r="N10422" s="289" t="s">
        <v>22845</v>
      </c>
      <c r="O10422" s="289" t="s">
        <v>498</v>
      </c>
      <c r="P10422" s="289" t="str">
        <f>VLOOKUP(CAT_Details[[#This Row],[Delivery Bp Customer Code]],Table6[],2,0)</f>
        <v>DK-BM01</v>
      </c>
    </row>
    <row r="10423" spans="1:16" x14ac:dyDescent="0.25">
      <c r="A10423" s="289" t="s">
        <v>278</v>
      </c>
      <c r="B10423">
        <v>6</v>
      </c>
      <c r="C10423">
        <v>3750</v>
      </c>
      <c r="D10423">
        <v>2.4</v>
      </c>
      <c r="E10423" s="289" t="s">
        <v>23137</v>
      </c>
      <c r="F10423">
        <v>5016819091</v>
      </c>
      <c r="G10423" s="276">
        <v>45870</v>
      </c>
      <c r="H10423">
        <v>20250723768914</v>
      </c>
      <c r="I10423">
        <v>3.456</v>
      </c>
      <c r="J10423" s="289" t="s">
        <v>324</v>
      </c>
      <c r="K10423" s="289" t="s">
        <v>23138</v>
      </c>
      <c r="L10423" s="289" t="s">
        <v>275</v>
      </c>
      <c r="M10423" s="289" t="s">
        <v>22985</v>
      </c>
      <c r="N10423" s="289" t="s">
        <v>399</v>
      </c>
      <c r="O10423" s="289" t="s">
        <v>498</v>
      </c>
      <c r="P10423" s="289" t="str">
        <f>VLOOKUP(CAT_Details[[#This Row],[Delivery Bp Customer Code]],Table6[],2,0)</f>
        <v>DK-BM01</v>
      </c>
    </row>
    <row r="10424" spans="1:16" x14ac:dyDescent="0.25">
      <c r="A10424" s="289" t="s">
        <v>75</v>
      </c>
      <c r="B10424">
        <v>1</v>
      </c>
      <c r="C10424">
        <v>90</v>
      </c>
      <c r="D10424">
        <v>0.42</v>
      </c>
      <c r="E10424" s="289" t="s">
        <v>23139</v>
      </c>
      <c r="F10424">
        <v>5016819032</v>
      </c>
      <c r="G10424" s="276">
        <v>45870</v>
      </c>
      <c r="H10424">
        <v>20250722768360</v>
      </c>
      <c r="I10424">
        <v>0.79</v>
      </c>
      <c r="J10424" s="289" t="s">
        <v>3970</v>
      </c>
      <c r="K10424" s="289" t="s">
        <v>23140</v>
      </c>
      <c r="L10424" s="289" t="s">
        <v>275</v>
      </c>
      <c r="M10424" s="289" t="s">
        <v>23056</v>
      </c>
      <c r="N10424" s="289" t="s">
        <v>16794</v>
      </c>
      <c r="O10424" s="289" t="s">
        <v>5281</v>
      </c>
      <c r="P10424" s="289" t="str">
        <f>VLOOKUP(CAT_Details[[#This Row],[Delivery Bp Customer Code]],Table6[],2,0)</f>
        <v>DK-LW08</v>
      </c>
    </row>
    <row r="10425" spans="1:16" x14ac:dyDescent="0.25">
      <c r="A10425" s="289" t="s">
        <v>75</v>
      </c>
      <c r="B10425">
        <v>4</v>
      </c>
      <c r="C10425">
        <v>68</v>
      </c>
      <c r="D10425">
        <v>0.36</v>
      </c>
      <c r="E10425" s="289" t="s">
        <v>23141</v>
      </c>
      <c r="F10425">
        <v>5016819053</v>
      </c>
      <c r="G10425" s="276">
        <v>45870</v>
      </c>
      <c r="H10425">
        <v>20250722768534</v>
      </c>
      <c r="I10425">
        <v>0.35399999999999998</v>
      </c>
      <c r="J10425" s="289" t="s">
        <v>324</v>
      </c>
      <c r="K10425" s="289" t="s">
        <v>23142</v>
      </c>
      <c r="L10425" s="289" t="s">
        <v>275</v>
      </c>
      <c r="M10425" s="289"/>
      <c r="N10425" s="289" t="s">
        <v>1120</v>
      </c>
      <c r="O10425" s="289" t="s">
        <v>2173</v>
      </c>
      <c r="P10425" s="289" t="str">
        <f>VLOOKUP(CAT_Details[[#This Row],[Delivery Bp Customer Code]],Table6[],2,0)</f>
        <v>OYL1</v>
      </c>
    </row>
    <row r="10426" spans="1:16" x14ac:dyDescent="0.25">
      <c r="A10426" s="289" t="s">
        <v>75</v>
      </c>
      <c r="B10426">
        <v>4</v>
      </c>
      <c r="C10426">
        <v>68</v>
      </c>
      <c r="D10426">
        <v>0.36</v>
      </c>
      <c r="E10426" s="289" t="s">
        <v>23143</v>
      </c>
      <c r="F10426">
        <v>5016822427</v>
      </c>
      <c r="G10426" s="276">
        <v>45870</v>
      </c>
      <c r="H10426">
        <v>20250722768534</v>
      </c>
      <c r="I10426">
        <v>0.35399999999999998</v>
      </c>
      <c r="J10426" s="289" t="s">
        <v>324</v>
      </c>
      <c r="K10426" s="289" t="s">
        <v>23144</v>
      </c>
      <c r="L10426" s="289" t="s">
        <v>275</v>
      </c>
      <c r="M10426" s="289" t="s">
        <v>23102</v>
      </c>
      <c r="N10426" s="289" t="s">
        <v>1120</v>
      </c>
      <c r="O10426" s="289" t="s">
        <v>2173</v>
      </c>
      <c r="P10426" s="289" t="str">
        <f>VLOOKUP(CAT_Details[[#This Row],[Delivery Bp Customer Code]],Table6[],2,0)</f>
        <v>OYL1</v>
      </c>
    </row>
    <row r="10427" spans="1:16" x14ac:dyDescent="0.25">
      <c r="A10427" s="289" t="s">
        <v>75</v>
      </c>
      <c r="B10427">
        <v>1</v>
      </c>
      <c r="C10427">
        <v>18</v>
      </c>
      <c r="D10427">
        <v>0.09</v>
      </c>
      <c r="E10427" s="289" t="s">
        <v>23145</v>
      </c>
      <c r="F10427">
        <v>5016832074</v>
      </c>
      <c r="G10427" s="276">
        <v>45870</v>
      </c>
      <c r="H10427">
        <v>20250721766999</v>
      </c>
      <c r="I10427">
        <v>4.3999999999999997E-2</v>
      </c>
      <c r="J10427" s="289" t="s">
        <v>345</v>
      </c>
      <c r="K10427" s="289" t="s">
        <v>23146</v>
      </c>
      <c r="L10427" s="289" t="s">
        <v>275</v>
      </c>
      <c r="M10427" s="289" t="s">
        <v>23014</v>
      </c>
      <c r="N10427" s="289" t="s">
        <v>3082</v>
      </c>
      <c r="O10427" s="289" t="s">
        <v>2173</v>
      </c>
      <c r="P10427" s="289" t="str">
        <f>VLOOKUP(CAT_Details[[#This Row],[Delivery Bp Customer Code]],Table6[],2,0)</f>
        <v>OYL1</v>
      </c>
    </row>
    <row r="10428" spans="1:16" x14ac:dyDescent="0.25">
      <c r="A10428" s="289" t="s">
        <v>75</v>
      </c>
      <c r="B10428">
        <v>3</v>
      </c>
      <c r="C10428">
        <v>1994</v>
      </c>
      <c r="D10428">
        <v>1.2</v>
      </c>
      <c r="E10428" s="289" t="s">
        <v>23147</v>
      </c>
      <c r="F10428">
        <v>5016846646</v>
      </c>
      <c r="G10428" s="276">
        <v>45870</v>
      </c>
      <c r="H10428">
        <v>20250725771165</v>
      </c>
      <c r="I10428">
        <v>2.016</v>
      </c>
      <c r="J10428" s="289" t="s">
        <v>324</v>
      </c>
      <c r="K10428" s="289" t="s">
        <v>23148</v>
      </c>
      <c r="L10428" s="289" t="s">
        <v>275</v>
      </c>
      <c r="M10428" s="289" t="s">
        <v>23149</v>
      </c>
      <c r="N10428" s="289" t="s">
        <v>20903</v>
      </c>
      <c r="O10428" s="289" t="s">
        <v>2173</v>
      </c>
      <c r="P10428" s="289" t="str">
        <f>VLOOKUP(CAT_Details[[#This Row],[Delivery Bp Customer Code]],Table6[],2,0)</f>
        <v>OYL1</v>
      </c>
    </row>
    <row r="10429" spans="1:16" x14ac:dyDescent="0.25">
      <c r="A10429" s="289" t="s">
        <v>75</v>
      </c>
      <c r="B10429">
        <v>9</v>
      </c>
      <c r="C10429">
        <v>957</v>
      </c>
      <c r="D10429">
        <v>1.34</v>
      </c>
      <c r="E10429" s="289" t="s">
        <v>23150</v>
      </c>
      <c r="F10429">
        <v>5016846723</v>
      </c>
      <c r="G10429" s="276">
        <v>45870</v>
      </c>
      <c r="H10429">
        <v>20250725770740</v>
      </c>
      <c r="I10429">
        <v>1.764</v>
      </c>
      <c r="J10429" s="289" t="s">
        <v>324</v>
      </c>
      <c r="K10429" s="289" t="s">
        <v>23151</v>
      </c>
      <c r="L10429" s="289" t="s">
        <v>275</v>
      </c>
      <c r="M10429" s="289" t="s">
        <v>23102</v>
      </c>
      <c r="N10429" s="289" t="s">
        <v>15858</v>
      </c>
      <c r="O10429" s="289" t="s">
        <v>2173</v>
      </c>
      <c r="P10429" s="289" t="str">
        <f>VLOOKUP(CAT_Details[[#This Row],[Delivery Bp Customer Code]],Table6[],2,0)</f>
        <v>OYL1</v>
      </c>
    </row>
    <row r="10430" spans="1:16" x14ac:dyDescent="0.25">
      <c r="A10430" s="289" t="s">
        <v>75</v>
      </c>
      <c r="B10430">
        <v>14</v>
      </c>
      <c r="C10430">
        <v>3045</v>
      </c>
      <c r="D10430">
        <v>5.6</v>
      </c>
      <c r="E10430" s="289" t="s">
        <v>23152</v>
      </c>
      <c r="F10430">
        <v>5016846743</v>
      </c>
      <c r="G10430" s="276">
        <v>45870</v>
      </c>
      <c r="H10430">
        <v>20250722768279</v>
      </c>
      <c r="I10430">
        <v>8.7840000000000007</v>
      </c>
      <c r="J10430" s="289" t="s">
        <v>350</v>
      </c>
      <c r="K10430" s="289" t="s">
        <v>23153</v>
      </c>
      <c r="L10430" s="289" t="s">
        <v>275</v>
      </c>
      <c r="M10430" s="289" t="s">
        <v>23154</v>
      </c>
      <c r="N10430" s="289" t="s">
        <v>22189</v>
      </c>
      <c r="O10430" s="289" t="s">
        <v>2173</v>
      </c>
      <c r="P10430" s="289" t="str">
        <f>VLOOKUP(CAT_Details[[#This Row],[Delivery Bp Customer Code]],Table6[],2,0)</f>
        <v>OYL1</v>
      </c>
    </row>
    <row r="10431" spans="1:16" x14ac:dyDescent="0.25">
      <c r="A10431" s="289" t="s">
        <v>75</v>
      </c>
      <c r="B10431">
        <v>12</v>
      </c>
      <c r="C10431">
        <v>7100.04</v>
      </c>
      <c r="D10431">
        <v>4.8</v>
      </c>
      <c r="E10431" s="289" t="s">
        <v>23155</v>
      </c>
      <c r="F10431">
        <v>5016860715</v>
      </c>
      <c r="G10431" s="276">
        <v>45870</v>
      </c>
      <c r="H10431">
        <v>20250723768841</v>
      </c>
      <c r="I10431">
        <v>11.52</v>
      </c>
      <c r="J10431" s="289" t="s">
        <v>280</v>
      </c>
      <c r="K10431" s="289" t="s">
        <v>23156</v>
      </c>
      <c r="L10431" s="289" t="s">
        <v>275</v>
      </c>
      <c r="M10431" s="289" t="s">
        <v>23157</v>
      </c>
      <c r="N10431" s="289" t="s">
        <v>868</v>
      </c>
      <c r="O10431" s="289" t="s">
        <v>2173</v>
      </c>
      <c r="P10431" s="289" t="str">
        <f>VLOOKUP(CAT_Details[[#This Row],[Delivery Bp Customer Code]],Table6[],2,0)</f>
        <v>OYL1</v>
      </c>
    </row>
    <row r="10432" spans="1:16" x14ac:dyDescent="0.25">
      <c r="A10432" s="289" t="s">
        <v>75</v>
      </c>
      <c r="B10432">
        <v>4</v>
      </c>
      <c r="C10432">
        <v>220.4</v>
      </c>
      <c r="D10432">
        <v>0.75</v>
      </c>
      <c r="E10432" s="289" t="s">
        <v>23158</v>
      </c>
      <c r="F10432">
        <v>5016860802</v>
      </c>
      <c r="G10432" s="276">
        <v>45870</v>
      </c>
      <c r="H10432">
        <v>20250725770813</v>
      </c>
      <c r="I10432">
        <v>0.45300000000000001</v>
      </c>
      <c r="J10432" s="289" t="s">
        <v>280</v>
      </c>
      <c r="K10432" s="289" t="s">
        <v>23159</v>
      </c>
      <c r="L10432" s="289" t="s">
        <v>275</v>
      </c>
      <c r="M10432" s="289" t="s">
        <v>23160</v>
      </c>
      <c r="N10432" s="289" t="s">
        <v>2942</v>
      </c>
      <c r="O10432" s="289" t="s">
        <v>2173</v>
      </c>
      <c r="P10432" s="289" t="str">
        <f>VLOOKUP(CAT_Details[[#This Row],[Delivery Bp Customer Code]],Table6[],2,0)</f>
        <v>OYL1</v>
      </c>
    </row>
    <row r="10433" spans="1:16" x14ac:dyDescent="0.25">
      <c r="A10433" s="289" t="s">
        <v>75</v>
      </c>
      <c r="B10433">
        <v>1</v>
      </c>
      <c r="C10433">
        <v>17.559999999999999</v>
      </c>
      <c r="D10433">
        <v>0.05</v>
      </c>
      <c r="E10433" s="289" t="s">
        <v>23161</v>
      </c>
      <c r="F10433">
        <v>5016875148</v>
      </c>
      <c r="G10433" s="276">
        <v>45870</v>
      </c>
      <c r="H10433">
        <v>20250729772404</v>
      </c>
      <c r="I10433">
        <v>3.5999999999999997E-2</v>
      </c>
      <c r="J10433" s="289" t="s">
        <v>273</v>
      </c>
      <c r="K10433" s="289" t="s">
        <v>23162</v>
      </c>
      <c r="L10433" s="289" t="s">
        <v>275</v>
      </c>
      <c r="M10433" s="289" t="s">
        <v>23163</v>
      </c>
      <c r="N10433" s="289" t="s">
        <v>519</v>
      </c>
      <c r="O10433" s="289" t="s">
        <v>2173</v>
      </c>
      <c r="P10433" s="289" t="str">
        <f>VLOOKUP(CAT_Details[[#This Row],[Delivery Bp Customer Code]],Table6[],2,0)</f>
        <v>OYL1</v>
      </c>
    </row>
    <row r="10434" spans="1:16" x14ac:dyDescent="0.25">
      <c r="A10434" s="289" t="s">
        <v>75</v>
      </c>
      <c r="B10434">
        <v>5</v>
      </c>
      <c r="C10434">
        <v>470</v>
      </c>
      <c r="D10434">
        <v>2.4300000000000002</v>
      </c>
      <c r="E10434" s="289" t="s">
        <v>23161</v>
      </c>
      <c r="F10434">
        <v>5016875149</v>
      </c>
      <c r="G10434" s="276">
        <v>45870</v>
      </c>
      <c r="H10434">
        <v>20250729772412</v>
      </c>
      <c r="I10434">
        <v>5.9870000000000001</v>
      </c>
      <c r="J10434" s="289" t="s">
        <v>273</v>
      </c>
      <c r="K10434" s="289" t="s">
        <v>23164</v>
      </c>
      <c r="L10434" s="289" t="s">
        <v>275</v>
      </c>
      <c r="M10434" s="289" t="s">
        <v>23163</v>
      </c>
      <c r="N10434" s="289" t="s">
        <v>519</v>
      </c>
      <c r="O10434" s="289" t="s">
        <v>5281</v>
      </c>
      <c r="P10434" s="289" t="str">
        <f>VLOOKUP(CAT_Details[[#This Row],[Delivery Bp Customer Code]],Table6[],2,0)</f>
        <v>DK-LW08</v>
      </c>
    </row>
    <row r="10435" spans="1:16" x14ac:dyDescent="0.25">
      <c r="A10435" s="289" t="s">
        <v>874</v>
      </c>
      <c r="B10435">
        <v>23</v>
      </c>
      <c r="C10435">
        <v>3220</v>
      </c>
      <c r="D10435">
        <v>11</v>
      </c>
      <c r="E10435" s="289" t="s">
        <v>23165</v>
      </c>
      <c r="F10435">
        <v>5016832033</v>
      </c>
      <c r="G10435" s="276">
        <v>45870</v>
      </c>
      <c r="H10435">
        <v>20250724769628</v>
      </c>
      <c r="I10435">
        <v>15.826000000000001</v>
      </c>
      <c r="J10435" s="289" t="s">
        <v>345</v>
      </c>
      <c r="K10435" s="289" t="s">
        <v>23166</v>
      </c>
      <c r="L10435" s="289" t="s">
        <v>275</v>
      </c>
      <c r="M10435" s="289" t="s">
        <v>23167</v>
      </c>
      <c r="N10435" s="289" t="s">
        <v>427</v>
      </c>
      <c r="O10435" s="289" t="s">
        <v>1014</v>
      </c>
      <c r="P10435" s="289" t="str">
        <f>VLOOKUP(CAT_Details[[#This Row],[Delivery Bp Customer Code]],Table6[],2,0)</f>
        <v>MZ07</v>
      </c>
    </row>
    <row r="10436" spans="1:16" x14ac:dyDescent="0.25">
      <c r="A10436" s="289" t="s">
        <v>874</v>
      </c>
      <c r="B10436">
        <v>24</v>
      </c>
      <c r="C10436">
        <v>2898</v>
      </c>
      <c r="D10436">
        <v>10.01</v>
      </c>
      <c r="E10436" s="289" t="s">
        <v>23168</v>
      </c>
      <c r="F10436">
        <v>5016832092</v>
      </c>
      <c r="G10436" s="276">
        <v>45870</v>
      </c>
      <c r="H10436">
        <v>20250723768753</v>
      </c>
      <c r="I10436">
        <v>46.9</v>
      </c>
      <c r="J10436" s="289" t="s">
        <v>294</v>
      </c>
      <c r="K10436" s="289" t="s">
        <v>23169</v>
      </c>
      <c r="L10436" s="289" t="s">
        <v>275</v>
      </c>
      <c r="M10436" s="289" t="s">
        <v>23170</v>
      </c>
      <c r="N10436" s="289" t="s">
        <v>5685</v>
      </c>
      <c r="O10436" s="289" t="s">
        <v>1014</v>
      </c>
      <c r="P10436" s="289" t="str">
        <f>VLOOKUP(CAT_Details[[#This Row],[Delivery Bp Customer Code]],Table6[],2,0)</f>
        <v>MZ07</v>
      </c>
    </row>
    <row r="10437" spans="1:16" x14ac:dyDescent="0.25">
      <c r="A10437" s="289" t="s">
        <v>3771</v>
      </c>
      <c r="B10437">
        <v>1</v>
      </c>
      <c r="C10437">
        <v>148</v>
      </c>
      <c r="D10437">
        <v>0.4</v>
      </c>
      <c r="E10437" s="289" t="s">
        <v>23171</v>
      </c>
      <c r="F10437">
        <v>5016819000</v>
      </c>
      <c r="G10437" s="276">
        <v>45870</v>
      </c>
      <c r="H10437">
        <v>20250722768492</v>
      </c>
      <c r="I10437">
        <v>1.056</v>
      </c>
      <c r="J10437" s="289" t="s">
        <v>3970</v>
      </c>
      <c r="K10437" s="289" t="s">
        <v>23172</v>
      </c>
      <c r="L10437" s="289" t="s">
        <v>275</v>
      </c>
      <c r="M10437" s="289" t="s">
        <v>23056</v>
      </c>
      <c r="N10437" s="289" t="s">
        <v>16794</v>
      </c>
      <c r="O10437" s="289" t="s">
        <v>3775</v>
      </c>
      <c r="P10437" s="289">
        <f>VLOOKUP(CAT_Details[[#This Row],[Delivery Bp Customer Code]],Table6[],2,0)</f>
        <v>3401</v>
      </c>
    </row>
    <row r="10438" spans="1:16" x14ac:dyDescent="0.25">
      <c r="A10438" s="289" t="s">
        <v>3329</v>
      </c>
      <c r="B10438">
        <v>11</v>
      </c>
      <c r="C10438">
        <v>3289</v>
      </c>
      <c r="D10438">
        <v>4.4000000000000004</v>
      </c>
      <c r="E10438" s="289" t="s">
        <v>23173</v>
      </c>
      <c r="F10438">
        <v>5016804218</v>
      </c>
      <c r="G10438" s="276">
        <v>45870</v>
      </c>
      <c r="H10438">
        <v>20250721767121</v>
      </c>
      <c r="I10438">
        <v>10.56</v>
      </c>
      <c r="J10438" s="289" t="s">
        <v>317</v>
      </c>
      <c r="K10438" s="289" t="s">
        <v>23174</v>
      </c>
      <c r="L10438" s="289" t="s">
        <v>275</v>
      </c>
      <c r="M10438" s="289" t="s">
        <v>23175</v>
      </c>
      <c r="N10438" s="289" t="s">
        <v>3966</v>
      </c>
      <c r="O10438" s="289" t="s">
        <v>3332</v>
      </c>
      <c r="P10438" s="289">
        <f>VLOOKUP(CAT_Details[[#This Row],[Delivery Bp Customer Code]],Table6[],2,0)</f>
        <v>3402</v>
      </c>
    </row>
    <row r="10439" spans="1:16" x14ac:dyDescent="0.25">
      <c r="A10439" s="289" t="s">
        <v>76</v>
      </c>
      <c r="B10439">
        <v>2</v>
      </c>
      <c r="C10439">
        <v>357</v>
      </c>
      <c r="D10439">
        <v>0.9</v>
      </c>
      <c r="E10439" s="289" t="s">
        <v>23165</v>
      </c>
      <c r="F10439">
        <v>5016832034</v>
      </c>
      <c r="G10439" s="276">
        <v>45870</v>
      </c>
      <c r="H10439">
        <v>20250724769623</v>
      </c>
      <c r="I10439">
        <v>1.9319999999999999</v>
      </c>
      <c r="J10439" s="289" t="s">
        <v>345</v>
      </c>
      <c r="K10439" s="289" t="s">
        <v>23176</v>
      </c>
      <c r="L10439" s="289" t="s">
        <v>275</v>
      </c>
      <c r="M10439" s="289" t="s">
        <v>23167</v>
      </c>
      <c r="N10439" s="289" t="s">
        <v>427</v>
      </c>
      <c r="O10439" s="289" t="s">
        <v>16049</v>
      </c>
      <c r="P10439" s="289" t="str">
        <f>VLOOKUP(CAT_Details[[#This Row],[Delivery Bp Customer Code]],Table6[],2,0)</f>
        <v>MZ02</v>
      </c>
    </row>
    <row r="10440" spans="1:16" x14ac:dyDescent="0.25">
      <c r="A10440" s="289" t="s">
        <v>76</v>
      </c>
      <c r="B10440">
        <v>2</v>
      </c>
      <c r="C10440">
        <v>900</v>
      </c>
      <c r="D10440">
        <v>0.8</v>
      </c>
      <c r="E10440" s="289" t="s">
        <v>23177</v>
      </c>
      <c r="F10440">
        <v>5016832125</v>
      </c>
      <c r="G10440" s="276">
        <v>45870</v>
      </c>
      <c r="H10440">
        <v>20250723769377</v>
      </c>
      <c r="I10440">
        <v>1.3440000000000001</v>
      </c>
      <c r="J10440" s="289" t="s">
        <v>324</v>
      </c>
      <c r="K10440" s="289" t="s">
        <v>23178</v>
      </c>
      <c r="L10440" s="289" t="s">
        <v>275</v>
      </c>
      <c r="M10440" s="289" t="s">
        <v>23149</v>
      </c>
      <c r="N10440" s="289" t="s">
        <v>508</v>
      </c>
      <c r="O10440" s="289" t="s">
        <v>16049</v>
      </c>
      <c r="P10440" s="289" t="str">
        <f>VLOOKUP(CAT_Details[[#This Row],[Delivery Bp Customer Code]],Table6[],2,0)</f>
        <v>MZ02</v>
      </c>
    </row>
    <row r="10441" spans="1:16" x14ac:dyDescent="0.25">
      <c r="A10441" s="289" t="s">
        <v>76</v>
      </c>
      <c r="B10441">
        <v>4</v>
      </c>
      <c r="C10441">
        <v>800</v>
      </c>
      <c r="D10441">
        <v>1.2</v>
      </c>
      <c r="E10441" s="289" t="s">
        <v>23177</v>
      </c>
      <c r="F10441">
        <v>5016832126</v>
      </c>
      <c r="G10441" s="276">
        <v>45870</v>
      </c>
      <c r="H10441">
        <v>20250723769378</v>
      </c>
      <c r="I10441">
        <v>1.6319999999999999</v>
      </c>
      <c r="J10441" s="289" t="s">
        <v>324</v>
      </c>
      <c r="K10441" s="289" t="s">
        <v>23179</v>
      </c>
      <c r="L10441" s="289" t="s">
        <v>275</v>
      </c>
      <c r="M10441" s="289" t="s">
        <v>23149</v>
      </c>
      <c r="N10441" s="289" t="s">
        <v>508</v>
      </c>
      <c r="O10441" s="289" t="s">
        <v>16049</v>
      </c>
      <c r="P10441" s="289" t="str">
        <f>VLOOKUP(CAT_Details[[#This Row],[Delivery Bp Customer Code]],Table6[],2,0)</f>
        <v>MZ02</v>
      </c>
    </row>
    <row r="10442" spans="1:16" x14ac:dyDescent="0.25">
      <c r="A10442" s="289" t="s">
        <v>76</v>
      </c>
      <c r="B10442">
        <v>1</v>
      </c>
      <c r="C10442">
        <v>404</v>
      </c>
      <c r="D10442">
        <v>0.4</v>
      </c>
      <c r="E10442" s="289" t="s">
        <v>23180</v>
      </c>
      <c r="F10442">
        <v>5016846770</v>
      </c>
      <c r="G10442" s="276">
        <v>45870</v>
      </c>
      <c r="H10442">
        <v>20250728771606</v>
      </c>
      <c r="I10442">
        <v>0.96</v>
      </c>
      <c r="J10442" s="289" t="s">
        <v>350</v>
      </c>
      <c r="K10442" s="289" t="s">
        <v>23181</v>
      </c>
      <c r="L10442" s="289" t="s">
        <v>275</v>
      </c>
      <c r="M10442" s="289" t="s">
        <v>23154</v>
      </c>
      <c r="N10442" s="289" t="s">
        <v>18529</v>
      </c>
      <c r="O10442" s="289" t="s">
        <v>16049</v>
      </c>
      <c r="P10442" s="289" t="str">
        <f>VLOOKUP(CAT_Details[[#This Row],[Delivery Bp Customer Code]],Table6[],2,0)</f>
        <v>MZ02</v>
      </c>
    </row>
    <row r="10443" spans="1:16" x14ac:dyDescent="0.25">
      <c r="A10443" s="289" t="s">
        <v>76</v>
      </c>
      <c r="B10443">
        <v>1</v>
      </c>
      <c r="C10443">
        <v>4</v>
      </c>
      <c r="D10443">
        <v>0.05</v>
      </c>
      <c r="E10443" s="289" t="s">
        <v>23182</v>
      </c>
      <c r="F10443">
        <v>5016846878</v>
      </c>
      <c r="G10443" s="276">
        <v>45870</v>
      </c>
      <c r="H10443">
        <v>20250725770710</v>
      </c>
      <c r="I10443">
        <v>2.9000000000000001E-2</v>
      </c>
      <c r="J10443" s="289" t="s">
        <v>350</v>
      </c>
      <c r="K10443" s="289" t="s">
        <v>23183</v>
      </c>
      <c r="L10443" s="289" t="s">
        <v>275</v>
      </c>
      <c r="M10443" s="289" t="s">
        <v>23154</v>
      </c>
      <c r="N10443" s="289" t="s">
        <v>948</v>
      </c>
      <c r="O10443" s="289" t="s">
        <v>16049</v>
      </c>
      <c r="P10443" s="289" t="str">
        <f>VLOOKUP(CAT_Details[[#This Row],[Delivery Bp Customer Code]],Table6[],2,0)</f>
        <v>MZ02</v>
      </c>
    </row>
    <row r="10444" spans="1:16" x14ac:dyDescent="0.25">
      <c r="A10444" s="289" t="s">
        <v>74</v>
      </c>
      <c r="B10444">
        <v>2</v>
      </c>
      <c r="C10444">
        <v>142</v>
      </c>
      <c r="D10444">
        <v>0.8</v>
      </c>
      <c r="E10444" s="289" t="s">
        <v>23184</v>
      </c>
      <c r="F10444">
        <v>5016804225</v>
      </c>
      <c r="G10444" s="276">
        <v>45870</v>
      </c>
      <c r="H10444">
        <v>20250722768121</v>
      </c>
      <c r="I10444">
        <v>1.0760000000000001</v>
      </c>
      <c r="J10444" s="289" t="s">
        <v>287</v>
      </c>
      <c r="K10444" s="289" t="s">
        <v>23185</v>
      </c>
      <c r="L10444" s="289" t="s">
        <v>275</v>
      </c>
      <c r="M10444" s="289" t="s">
        <v>23093</v>
      </c>
      <c r="N10444" s="289" t="s">
        <v>1198</v>
      </c>
      <c r="O10444" s="289" t="s">
        <v>22256</v>
      </c>
      <c r="P10444" s="289" t="str">
        <f>VLOOKUP(CAT_Details[[#This Row],[Delivery Bp Customer Code]],Table6[],2,0)</f>
        <v>DX01-L5</v>
      </c>
    </row>
    <row r="10445" spans="1:16" x14ac:dyDescent="0.25">
      <c r="A10445" s="289" t="s">
        <v>74</v>
      </c>
      <c r="B10445">
        <v>50</v>
      </c>
      <c r="C10445">
        <v>12697</v>
      </c>
      <c r="D10445">
        <v>13.6</v>
      </c>
      <c r="E10445" s="289" t="s">
        <v>23186</v>
      </c>
      <c r="F10445">
        <v>5016818859</v>
      </c>
      <c r="G10445" s="276">
        <v>45870</v>
      </c>
      <c r="H10445">
        <v>20250718766606</v>
      </c>
      <c r="I10445">
        <v>43.432000000000002</v>
      </c>
      <c r="J10445" s="289" t="s">
        <v>401</v>
      </c>
      <c r="K10445" s="289" t="s">
        <v>23187</v>
      </c>
      <c r="L10445" s="289" t="s">
        <v>275</v>
      </c>
      <c r="M10445" s="289" t="s">
        <v>23188</v>
      </c>
      <c r="N10445" s="289" t="s">
        <v>1028</v>
      </c>
      <c r="O10445" s="289" t="s">
        <v>22256</v>
      </c>
      <c r="P10445" s="289" t="str">
        <f>VLOOKUP(CAT_Details[[#This Row],[Delivery Bp Customer Code]],Table6[],2,0)</f>
        <v>DX01-L5</v>
      </c>
    </row>
    <row r="10446" spans="1:16" x14ac:dyDescent="0.25">
      <c r="A10446" s="289" t="s">
        <v>74</v>
      </c>
      <c r="B10446">
        <v>49</v>
      </c>
      <c r="C10446">
        <v>15350</v>
      </c>
      <c r="D10446">
        <v>11.6</v>
      </c>
      <c r="E10446" s="289" t="s">
        <v>23189</v>
      </c>
      <c r="F10446">
        <v>5016818887</v>
      </c>
      <c r="G10446" s="276">
        <v>45870</v>
      </c>
      <c r="H10446">
        <v>20250718766600</v>
      </c>
      <c r="I10446">
        <v>47.808</v>
      </c>
      <c r="J10446" s="289" t="s">
        <v>401</v>
      </c>
      <c r="K10446" s="289" t="s">
        <v>23190</v>
      </c>
      <c r="L10446" s="289" t="s">
        <v>275</v>
      </c>
      <c r="M10446" s="289" t="s">
        <v>23191</v>
      </c>
      <c r="N10446" s="289" t="s">
        <v>1028</v>
      </c>
      <c r="O10446" s="289" t="s">
        <v>22256</v>
      </c>
      <c r="P10446" s="289" t="str">
        <f>VLOOKUP(CAT_Details[[#This Row],[Delivery Bp Customer Code]],Table6[],2,0)</f>
        <v>DX01-L5</v>
      </c>
    </row>
    <row r="10447" spans="1:16" x14ac:dyDescent="0.25">
      <c r="A10447" s="289" t="s">
        <v>74</v>
      </c>
      <c r="B10447">
        <v>50</v>
      </c>
      <c r="C10447">
        <v>16043</v>
      </c>
      <c r="D10447">
        <v>13.6</v>
      </c>
      <c r="E10447" s="289" t="s">
        <v>23192</v>
      </c>
      <c r="F10447">
        <v>5016818898</v>
      </c>
      <c r="G10447" s="276">
        <v>45870</v>
      </c>
      <c r="H10447">
        <v>20250718766590</v>
      </c>
      <c r="I10447">
        <v>43.42</v>
      </c>
      <c r="J10447" s="289" t="s">
        <v>401</v>
      </c>
      <c r="K10447" s="289" t="s">
        <v>23193</v>
      </c>
      <c r="L10447" s="289" t="s">
        <v>275</v>
      </c>
      <c r="M10447" s="289" t="s">
        <v>23194</v>
      </c>
      <c r="N10447" s="289" t="s">
        <v>1028</v>
      </c>
      <c r="O10447" s="289" t="s">
        <v>22256</v>
      </c>
      <c r="P10447" s="289" t="str">
        <f>VLOOKUP(CAT_Details[[#This Row],[Delivery Bp Customer Code]],Table6[],2,0)</f>
        <v>DX01-L5</v>
      </c>
    </row>
    <row r="10448" spans="1:16" x14ac:dyDescent="0.25">
      <c r="A10448" s="289" t="s">
        <v>74</v>
      </c>
      <c r="B10448">
        <v>4</v>
      </c>
      <c r="C10448">
        <v>1344</v>
      </c>
      <c r="D10448">
        <v>2</v>
      </c>
      <c r="E10448" s="289" t="s">
        <v>23195</v>
      </c>
      <c r="F10448">
        <v>5016819125</v>
      </c>
      <c r="G10448" s="276">
        <v>45870</v>
      </c>
      <c r="H10448">
        <v>20250723768961</v>
      </c>
      <c r="I10448">
        <v>4.4009999999999998</v>
      </c>
      <c r="J10448" s="289" t="s">
        <v>401</v>
      </c>
      <c r="K10448" s="289" t="s">
        <v>23196</v>
      </c>
      <c r="L10448" s="289" t="s">
        <v>275</v>
      </c>
      <c r="M10448" s="289" t="s">
        <v>23197</v>
      </c>
      <c r="N10448" s="289" t="s">
        <v>16659</v>
      </c>
      <c r="O10448" s="289" t="s">
        <v>22256</v>
      </c>
      <c r="P10448" s="289" t="str">
        <f>VLOOKUP(CAT_Details[[#This Row],[Delivery Bp Customer Code]],Table6[],2,0)</f>
        <v>DX01-L5</v>
      </c>
    </row>
    <row r="10449" spans="1:16" x14ac:dyDescent="0.25">
      <c r="A10449" s="289" t="s">
        <v>74</v>
      </c>
      <c r="B10449">
        <v>1</v>
      </c>
      <c r="C10449">
        <v>106</v>
      </c>
      <c r="D10449">
        <v>0.2</v>
      </c>
      <c r="E10449" s="289" t="s">
        <v>23198</v>
      </c>
      <c r="F10449">
        <v>5016819153</v>
      </c>
      <c r="G10449" s="276">
        <v>45870</v>
      </c>
      <c r="H10449">
        <v>20250723768908</v>
      </c>
      <c r="I10449">
        <v>0.28799999999999998</v>
      </c>
      <c r="J10449" s="289" t="s">
        <v>324</v>
      </c>
      <c r="K10449" s="289" t="s">
        <v>23199</v>
      </c>
      <c r="L10449" s="289" t="s">
        <v>275</v>
      </c>
      <c r="M10449" s="289" t="s">
        <v>22985</v>
      </c>
      <c r="N10449" s="289" t="s">
        <v>399</v>
      </c>
      <c r="O10449" s="289" t="s">
        <v>22256</v>
      </c>
      <c r="P10449" s="289" t="str">
        <f>VLOOKUP(CAT_Details[[#This Row],[Delivery Bp Customer Code]],Table6[],2,0)</f>
        <v>DX01-L5</v>
      </c>
    </row>
    <row r="10450" spans="1:16" x14ac:dyDescent="0.25">
      <c r="A10450" s="289" t="s">
        <v>74</v>
      </c>
      <c r="B10450">
        <v>28</v>
      </c>
      <c r="C10450">
        <v>5124</v>
      </c>
      <c r="D10450">
        <v>11.2</v>
      </c>
      <c r="E10450" s="289" t="s">
        <v>23200</v>
      </c>
      <c r="F10450">
        <v>5016846783</v>
      </c>
      <c r="G10450" s="276">
        <v>45870</v>
      </c>
      <c r="H10450">
        <v>20250725770732</v>
      </c>
      <c r="I10450">
        <v>26.88</v>
      </c>
      <c r="J10450" s="289" t="s">
        <v>350</v>
      </c>
      <c r="K10450" s="289" t="s">
        <v>23201</v>
      </c>
      <c r="L10450" s="289" t="s">
        <v>275</v>
      </c>
      <c r="M10450" s="289" t="s">
        <v>23050</v>
      </c>
      <c r="N10450" s="289" t="s">
        <v>16421</v>
      </c>
      <c r="O10450" s="289" t="s">
        <v>22256</v>
      </c>
      <c r="P10450" s="289" t="str">
        <f>VLOOKUP(CAT_Details[[#This Row],[Delivery Bp Customer Code]],Table6[],2,0)</f>
        <v>DX01-L5</v>
      </c>
    </row>
    <row r="10451" spans="1:16" x14ac:dyDescent="0.25">
      <c r="A10451" s="289" t="s">
        <v>272</v>
      </c>
      <c r="B10451">
        <v>2</v>
      </c>
      <c r="C10451">
        <v>274</v>
      </c>
      <c r="D10451">
        <v>0.8</v>
      </c>
      <c r="E10451" s="289" t="s">
        <v>23202</v>
      </c>
      <c r="F10451">
        <v>5016832004</v>
      </c>
      <c r="G10451" s="276">
        <v>45870</v>
      </c>
      <c r="H10451">
        <v>20250724769885</v>
      </c>
      <c r="I10451">
        <v>1.92</v>
      </c>
      <c r="J10451" s="289" t="s">
        <v>324</v>
      </c>
      <c r="K10451" s="289" t="s">
        <v>23203</v>
      </c>
      <c r="L10451" s="289" t="s">
        <v>275</v>
      </c>
      <c r="M10451" s="289" t="s">
        <v>23204</v>
      </c>
      <c r="N10451" s="289" t="s">
        <v>616</v>
      </c>
      <c r="O10451" s="289" t="s">
        <v>277</v>
      </c>
      <c r="P10451" s="289" t="str">
        <f>VLOOKUP(CAT_Details[[#This Row],[Delivery Bp Customer Code]],Table6[],2,0)</f>
        <v>U2-L5</v>
      </c>
    </row>
    <row r="10452" spans="1:16" x14ac:dyDescent="0.25">
      <c r="A10452" s="289" t="s">
        <v>272</v>
      </c>
      <c r="B10452">
        <v>1</v>
      </c>
      <c r="C10452">
        <v>64</v>
      </c>
      <c r="D10452">
        <v>0.4</v>
      </c>
      <c r="E10452" s="289" t="s">
        <v>23205</v>
      </c>
      <c r="F10452">
        <v>5016832027</v>
      </c>
      <c r="G10452" s="276">
        <v>45870</v>
      </c>
      <c r="H10452">
        <v>20250723769353</v>
      </c>
      <c r="I10452">
        <v>1.181</v>
      </c>
      <c r="J10452" s="289" t="s">
        <v>324</v>
      </c>
      <c r="K10452" s="289" t="s">
        <v>23206</v>
      </c>
      <c r="L10452" s="289" t="s">
        <v>275</v>
      </c>
      <c r="M10452" s="289" t="s">
        <v>23207</v>
      </c>
      <c r="N10452" s="289" t="s">
        <v>612</v>
      </c>
      <c r="O10452" s="289" t="s">
        <v>277</v>
      </c>
      <c r="P10452" s="289" t="str">
        <f>VLOOKUP(CAT_Details[[#This Row],[Delivery Bp Customer Code]],Table6[],2,0)</f>
        <v>U2-L5</v>
      </c>
    </row>
    <row r="10453" spans="1:16" x14ac:dyDescent="0.25">
      <c r="A10453" s="289" t="s">
        <v>272</v>
      </c>
      <c r="B10453">
        <v>7</v>
      </c>
      <c r="C10453">
        <v>390</v>
      </c>
      <c r="D10453">
        <v>2.8</v>
      </c>
      <c r="E10453" s="289" t="s">
        <v>23208</v>
      </c>
      <c r="F10453">
        <v>5016832079</v>
      </c>
      <c r="G10453" s="276">
        <v>45870</v>
      </c>
      <c r="H10453">
        <v>20250722768109</v>
      </c>
      <c r="I10453">
        <v>5.3760000000000003</v>
      </c>
      <c r="J10453" s="289" t="s">
        <v>324</v>
      </c>
      <c r="K10453" s="289" t="s">
        <v>23209</v>
      </c>
      <c r="L10453" s="289" t="s">
        <v>275</v>
      </c>
      <c r="M10453" s="289" t="s">
        <v>23149</v>
      </c>
      <c r="N10453" s="289" t="s">
        <v>562</v>
      </c>
      <c r="O10453" s="289" t="s">
        <v>277</v>
      </c>
      <c r="P10453" s="289" t="str">
        <f>VLOOKUP(CAT_Details[[#This Row],[Delivery Bp Customer Code]],Table6[],2,0)</f>
        <v>U2-L5</v>
      </c>
    </row>
    <row r="10454" spans="1:16" x14ac:dyDescent="0.25">
      <c r="A10454" s="289" t="s">
        <v>19658</v>
      </c>
      <c r="B10454">
        <v>8</v>
      </c>
      <c r="C10454">
        <v>1884.5</v>
      </c>
      <c r="D10454">
        <v>2.4700000000000002</v>
      </c>
      <c r="E10454" s="289" t="s">
        <v>23210</v>
      </c>
      <c r="F10454">
        <v>5016886114</v>
      </c>
      <c r="G10454" s="276">
        <v>45870</v>
      </c>
      <c r="I10454">
        <v>4.9119999999999999</v>
      </c>
      <c r="J10454" s="289" t="s">
        <v>324</v>
      </c>
      <c r="K10454" s="289" t="s">
        <v>23211</v>
      </c>
      <c r="L10454" s="289" t="s">
        <v>302</v>
      </c>
      <c r="M10454" s="289" t="s">
        <v>23212</v>
      </c>
      <c r="N10454" s="289" t="s">
        <v>23213</v>
      </c>
      <c r="O10454" s="289" t="s">
        <v>19662</v>
      </c>
      <c r="P10454" s="289" t="str">
        <f>VLOOKUP(CAT_Details[[#This Row],[Delivery Bp Customer Code]],Table6[],2,0)</f>
        <v>No Loc</v>
      </c>
    </row>
    <row r="10455" spans="1:16" x14ac:dyDescent="0.25">
      <c r="A10455" s="289" t="s">
        <v>4794</v>
      </c>
      <c r="B10455">
        <v>1</v>
      </c>
      <c r="C10455">
        <v>236</v>
      </c>
      <c r="D10455">
        <v>0.4</v>
      </c>
      <c r="E10455" s="289" t="s">
        <v>23214</v>
      </c>
      <c r="F10455">
        <v>5016846626</v>
      </c>
      <c r="G10455" s="276">
        <v>45870</v>
      </c>
      <c r="H10455">
        <v>20250725770735</v>
      </c>
      <c r="I10455">
        <v>0.48</v>
      </c>
      <c r="J10455" s="289" t="s">
        <v>350</v>
      </c>
      <c r="K10455" s="289" t="s">
        <v>23215</v>
      </c>
      <c r="L10455" s="289" t="s">
        <v>275</v>
      </c>
      <c r="M10455" s="289" t="s">
        <v>23216</v>
      </c>
      <c r="N10455" s="289" t="s">
        <v>948</v>
      </c>
      <c r="O10455" s="289" t="s">
        <v>4798</v>
      </c>
      <c r="P10455" s="289" t="str">
        <f>VLOOKUP(CAT_Details[[#This Row],[Delivery Bp Customer Code]],Table6[],2,0)</f>
        <v>MY02</v>
      </c>
    </row>
    <row r="10456" spans="1:16" x14ac:dyDescent="0.25">
      <c r="A10456" s="289" t="s">
        <v>4794</v>
      </c>
      <c r="B10456">
        <v>4</v>
      </c>
      <c r="C10456">
        <v>1040</v>
      </c>
      <c r="D10456">
        <v>1.6</v>
      </c>
      <c r="E10456" s="289" t="s">
        <v>23214</v>
      </c>
      <c r="F10456">
        <v>5016846628</v>
      </c>
      <c r="G10456" s="276">
        <v>45870</v>
      </c>
      <c r="H10456">
        <v>20250725770727</v>
      </c>
      <c r="I10456">
        <v>1.92</v>
      </c>
      <c r="J10456" s="289" t="s">
        <v>350</v>
      </c>
      <c r="K10456" s="289" t="s">
        <v>23217</v>
      </c>
      <c r="L10456" s="289" t="s">
        <v>275</v>
      </c>
      <c r="M10456" s="289" t="s">
        <v>23216</v>
      </c>
      <c r="N10456" s="289" t="s">
        <v>948</v>
      </c>
      <c r="O10456" s="289" t="s">
        <v>4798</v>
      </c>
      <c r="P10456" s="289" t="str">
        <f>VLOOKUP(CAT_Details[[#This Row],[Delivery Bp Customer Code]],Table6[],2,0)</f>
        <v>MY02</v>
      </c>
    </row>
    <row r="10457" spans="1:16" x14ac:dyDescent="0.25">
      <c r="A10457" s="289" t="s">
        <v>4794</v>
      </c>
      <c r="B10457">
        <v>25</v>
      </c>
      <c r="C10457">
        <v>15300</v>
      </c>
      <c r="D10457">
        <v>5.4</v>
      </c>
      <c r="E10457" s="289" t="s">
        <v>23218</v>
      </c>
      <c r="F10457">
        <v>5016846919</v>
      </c>
      <c r="G10457" s="276">
        <v>45870</v>
      </c>
      <c r="H10457">
        <v>20250725770905</v>
      </c>
      <c r="I10457">
        <v>7.7759999999999998</v>
      </c>
      <c r="J10457" s="289" t="s">
        <v>350</v>
      </c>
      <c r="K10457" s="289" t="s">
        <v>23219</v>
      </c>
      <c r="L10457" s="289" t="s">
        <v>275</v>
      </c>
      <c r="M10457" s="289" t="s">
        <v>23154</v>
      </c>
      <c r="N10457" s="289" t="s">
        <v>4441</v>
      </c>
      <c r="O10457" s="289" t="s">
        <v>4798</v>
      </c>
      <c r="P10457" s="289" t="str">
        <f>VLOOKUP(CAT_Details[[#This Row],[Delivery Bp Customer Code]],Table6[],2,0)</f>
        <v>MY02</v>
      </c>
    </row>
    <row r="10458" spans="1:16" x14ac:dyDescent="0.25">
      <c r="A10458" s="289" t="s">
        <v>278</v>
      </c>
      <c r="B10458">
        <v>13</v>
      </c>
      <c r="C10458">
        <v>7507.8</v>
      </c>
      <c r="D10458">
        <v>5.2</v>
      </c>
      <c r="E10458" s="289" t="s">
        <v>23220</v>
      </c>
      <c r="F10458">
        <v>5016861124</v>
      </c>
      <c r="G10458" s="276">
        <v>45873</v>
      </c>
      <c r="H10458">
        <v>20250725770792</v>
      </c>
      <c r="I10458">
        <v>12.48</v>
      </c>
      <c r="J10458" s="289" t="s">
        <v>280</v>
      </c>
      <c r="K10458" s="289" t="s">
        <v>23221</v>
      </c>
      <c r="L10458" s="289" t="s">
        <v>275</v>
      </c>
      <c r="M10458" s="289" t="s">
        <v>23222</v>
      </c>
      <c r="N10458" s="289" t="s">
        <v>566</v>
      </c>
      <c r="O10458" s="289" t="s">
        <v>498</v>
      </c>
      <c r="P10458" s="289" t="str">
        <f>VLOOKUP(CAT_Details[[#This Row],[Delivery Bp Customer Code]],Table6[],2,0)</f>
        <v>DK-BM01</v>
      </c>
    </row>
    <row r="10459" spans="1:16" x14ac:dyDescent="0.25">
      <c r="A10459" s="289" t="s">
        <v>278</v>
      </c>
      <c r="B10459">
        <v>1</v>
      </c>
      <c r="C10459">
        <v>230</v>
      </c>
      <c r="D10459">
        <v>0.4</v>
      </c>
      <c r="E10459" s="289" t="s">
        <v>23223</v>
      </c>
      <c r="F10459">
        <v>5016875055</v>
      </c>
      <c r="G10459" s="276">
        <v>45873</v>
      </c>
      <c r="H10459">
        <v>20250718766096</v>
      </c>
      <c r="I10459">
        <v>0.96</v>
      </c>
      <c r="J10459" s="289" t="s">
        <v>280</v>
      </c>
      <c r="K10459" s="289" t="s">
        <v>23224</v>
      </c>
      <c r="L10459" s="289" t="s">
        <v>275</v>
      </c>
      <c r="M10459" s="289" t="s">
        <v>23157</v>
      </c>
      <c r="N10459" s="289" t="s">
        <v>868</v>
      </c>
      <c r="O10459" s="289" t="s">
        <v>498</v>
      </c>
      <c r="P10459" s="289" t="str">
        <f>VLOOKUP(CAT_Details[[#This Row],[Delivery Bp Customer Code]],Table6[],2,0)</f>
        <v>DK-BM01</v>
      </c>
    </row>
    <row r="10460" spans="1:16" x14ac:dyDescent="0.25">
      <c r="A10460" s="289" t="s">
        <v>278</v>
      </c>
      <c r="B10460">
        <v>5</v>
      </c>
      <c r="C10460">
        <v>4920</v>
      </c>
      <c r="D10460">
        <v>1.6</v>
      </c>
      <c r="E10460" s="289" t="s">
        <v>23225</v>
      </c>
      <c r="F10460">
        <v>5016875667</v>
      </c>
      <c r="G10460" s="276">
        <v>45873</v>
      </c>
      <c r="H10460">
        <v>20250728772063</v>
      </c>
      <c r="I10460">
        <v>3.226</v>
      </c>
      <c r="J10460" s="289" t="s">
        <v>280</v>
      </c>
      <c r="K10460" s="289" t="s">
        <v>23226</v>
      </c>
      <c r="L10460" s="289" t="s">
        <v>275</v>
      </c>
      <c r="M10460" s="289" t="s">
        <v>23160</v>
      </c>
      <c r="N10460" s="289" t="s">
        <v>314</v>
      </c>
      <c r="O10460" s="289" t="s">
        <v>498</v>
      </c>
      <c r="P10460" s="289" t="str">
        <f>VLOOKUP(CAT_Details[[#This Row],[Delivery Bp Customer Code]],Table6[],2,0)</f>
        <v>DK-BM01</v>
      </c>
    </row>
    <row r="10461" spans="1:16" x14ac:dyDescent="0.25">
      <c r="A10461" s="289" t="s">
        <v>75</v>
      </c>
      <c r="B10461">
        <v>1</v>
      </c>
      <c r="C10461">
        <v>90</v>
      </c>
      <c r="D10461">
        <v>0.5</v>
      </c>
      <c r="E10461" s="289" t="s">
        <v>23227</v>
      </c>
      <c r="F10461">
        <v>5016846707</v>
      </c>
      <c r="G10461" s="276">
        <v>45873</v>
      </c>
      <c r="H10461">
        <v>20250723768946</v>
      </c>
      <c r="I10461">
        <v>0.64800000000000002</v>
      </c>
      <c r="J10461" s="289" t="s">
        <v>324</v>
      </c>
      <c r="K10461" s="289" t="s">
        <v>23228</v>
      </c>
      <c r="L10461" s="289" t="s">
        <v>275</v>
      </c>
      <c r="M10461" s="289" t="s">
        <v>23102</v>
      </c>
      <c r="N10461" s="289" t="s">
        <v>18371</v>
      </c>
      <c r="O10461" s="289" t="s">
        <v>2173</v>
      </c>
      <c r="P10461" s="289" t="str">
        <f>VLOOKUP(CAT_Details[[#This Row],[Delivery Bp Customer Code]],Table6[],2,0)</f>
        <v>OYL1</v>
      </c>
    </row>
    <row r="10462" spans="1:16" x14ac:dyDescent="0.25">
      <c r="A10462" s="289" t="s">
        <v>75</v>
      </c>
      <c r="B10462">
        <v>1</v>
      </c>
      <c r="C10462">
        <v>124</v>
      </c>
      <c r="D10462">
        <v>0.2</v>
      </c>
      <c r="E10462" s="289" t="s">
        <v>23229</v>
      </c>
      <c r="F10462">
        <v>5016846717</v>
      </c>
      <c r="G10462" s="276">
        <v>45873</v>
      </c>
      <c r="H10462">
        <v>20250728771653</v>
      </c>
      <c r="I10462">
        <v>0.254</v>
      </c>
      <c r="J10462" s="289" t="s">
        <v>350</v>
      </c>
      <c r="K10462" s="289" t="s">
        <v>23230</v>
      </c>
      <c r="L10462" s="289" t="s">
        <v>275</v>
      </c>
      <c r="M10462" s="289" t="s">
        <v>23154</v>
      </c>
      <c r="N10462" s="289" t="s">
        <v>602</v>
      </c>
      <c r="O10462" s="289" t="s">
        <v>2173</v>
      </c>
      <c r="P10462" s="289" t="str">
        <f>VLOOKUP(CAT_Details[[#This Row],[Delivery Bp Customer Code]],Table6[],2,0)</f>
        <v>OYL1</v>
      </c>
    </row>
    <row r="10463" spans="1:16" x14ac:dyDescent="0.25">
      <c r="A10463" s="289" t="s">
        <v>75</v>
      </c>
      <c r="B10463">
        <v>5</v>
      </c>
      <c r="C10463">
        <v>1410</v>
      </c>
      <c r="D10463">
        <v>2</v>
      </c>
      <c r="E10463" s="289" t="s">
        <v>23231</v>
      </c>
      <c r="F10463">
        <v>5016846935</v>
      </c>
      <c r="G10463" s="276">
        <v>45873</v>
      </c>
      <c r="H10463">
        <v>20250722767954</v>
      </c>
      <c r="I10463">
        <v>3.6</v>
      </c>
      <c r="J10463" s="289" t="s">
        <v>324</v>
      </c>
      <c r="K10463" s="289" t="s">
        <v>23232</v>
      </c>
      <c r="L10463" s="289" t="s">
        <v>275</v>
      </c>
      <c r="M10463" s="289" t="s">
        <v>23233</v>
      </c>
      <c r="N10463" s="289" t="s">
        <v>2939</v>
      </c>
      <c r="O10463" s="289" t="s">
        <v>2173</v>
      </c>
      <c r="P10463" s="289" t="str">
        <f>VLOOKUP(CAT_Details[[#This Row],[Delivery Bp Customer Code]],Table6[],2,0)</f>
        <v>OYL1</v>
      </c>
    </row>
    <row r="10464" spans="1:16" x14ac:dyDescent="0.25">
      <c r="A10464" s="289" t="s">
        <v>75</v>
      </c>
      <c r="B10464">
        <v>1</v>
      </c>
      <c r="C10464">
        <v>20</v>
      </c>
      <c r="D10464">
        <v>0.47</v>
      </c>
      <c r="E10464" s="289" t="s">
        <v>23234</v>
      </c>
      <c r="F10464">
        <v>5016860591</v>
      </c>
      <c r="G10464" s="276">
        <v>45873</v>
      </c>
      <c r="H10464">
        <v>20250725770683</v>
      </c>
      <c r="I10464">
        <v>2.3E-2</v>
      </c>
      <c r="J10464" s="289" t="s">
        <v>280</v>
      </c>
      <c r="K10464" s="289" t="s">
        <v>23235</v>
      </c>
      <c r="L10464" s="289" t="s">
        <v>275</v>
      </c>
      <c r="M10464" s="289" t="s">
        <v>23160</v>
      </c>
      <c r="N10464" s="289" t="s">
        <v>2929</v>
      </c>
      <c r="O10464" s="289" t="s">
        <v>2173</v>
      </c>
      <c r="P10464" s="289" t="str">
        <f>VLOOKUP(CAT_Details[[#This Row],[Delivery Bp Customer Code]],Table6[],2,0)</f>
        <v>OYL1</v>
      </c>
    </row>
    <row r="10465" spans="1:16" x14ac:dyDescent="0.25">
      <c r="A10465" s="289" t="s">
        <v>75</v>
      </c>
      <c r="B10465">
        <v>15</v>
      </c>
      <c r="C10465">
        <v>5776</v>
      </c>
      <c r="D10465">
        <v>5</v>
      </c>
      <c r="E10465" s="289" t="s">
        <v>23236</v>
      </c>
      <c r="F10465">
        <v>5016860932</v>
      </c>
      <c r="G10465" s="276">
        <v>45873</v>
      </c>
      <c r="H10465">
        <v>20250728771763</v>
      </c>
      <c r="I10465">
        <v>9.6</v>
      </c>
      <c r="J10465" s="289" t="s">
        <v>324</v>
      </c>
      <c r="K10465" s="289" t="s">
        <v>23237</v>
      </c>
      <c r="L10465" s="289" t="s">
        <v>275</v>
      </c>
      <c r="M10465" s="289" t="s">
        <v>23204</v>
      </c>
      <c r="N10465" s="289" t="s">
        <v>2172</v>
      </c>
      <c r="O10465" s="289" t="s">
        <v>2173</v>
      </c>
      <c r="P10465" s="289" t="str">
        <f>VLOOKUP(CAT_Details[[#This Row],[Delivery Bp Customer Code]],Table6[],2,0)</f>
        <v>OYL1</v>
      </c>
    </row>
    <row r="10466" spans="1:16" x14ac:dyDescent="0.25">
      <c r="A10466" s="289" t="s">
        <v>75</v>
      </c>
      <c r="B10466">
        <v>2</v>
      </c>
      <c r="C10466">
        <v>390</v>
      </c>
      <c r="D10466">
        <v>0.41</v>
      </c>
      <c r="E10466" s="289" t="s">
        <v>23238</v>
      </c>
      <c r="F10466">
        <v>5016861005</v>
      </c>
      <c r="G10466" s="276">
        <v>45873</v>
      </c>
      <c r="H10466">
        <v>20250724770207</v>
      </c>
      <c r="I10466">
        <v>0.39200000000000002</v>
      </c>
      <c r="J10466" s="289" t="s">
        <v>350</v>
      </c>
      <c r="K10466" s="289" t="s">
        <v>23239</v>
      </c>
      <c r="L10466" s="289" t="s">
        <v>275</v>
      </c>
      <c r="M10466" s="289" t="s">
        <v>23216</v>
      </c>
      <c r="N10466" s="289" t="s">
        <v>2571</v>
      </c>
      <c r="O10466" s="289" t="s">
        <v>2173</v>
      </c>
      <c r="P10466" s="289" t="str">
        <f>VLOOKUP(CAT_Details[[#This Row],[Delivery Bp Customer Code]],Table6[],2,0)</f>
        <v>OYL1</v>
      </c>
    </row>
    <row r="10467" spans="1:16" x14ac:dyDescent="0.25">
      <c r="A10467" s="289" t="s">
        <v>75</v>
      </c>
      <c r="B10467">
        <v>1</v>
      </c>
      <c r="C10467">
        <v>32</v>
      </c>
      <c r="D10467">
        <v>0.1</v>
      </c>
      <c r="E10467" s="289" t="s">
        <v>23240</v>
      </c>
      <c r="F10467">
        <v>5016861164</v>
      </c>
      <c r="G10467" s="276">
        <v>45873</v>
      </c>
      <c r="H10467">
        <v>20250725770875</v>
      </c>
      <c r="I10467">
        <v>0.12</v>
      </c>
      <c r="J10467" s="289" t="s">
        <v>350</v>
      </c>
      <c r="K10467" s="289" t="s">
        <v>23241</v>
      </c>
      <c r="L10467" s="289" t="s">
        <v>275</v>
      </c>
      <c r="M10467" s="289" t="s">
        <v>23216</v>
      </c>
      <c r="N10467" s="289" t="s">
        <v>5415</v>
      </c>
      <c r="O10467" s="289" t="s">
        <v>2173</v>
      </c>
      <c r="P10467" s="289" t="str">
        <f>VLOOKUP(CAT_Details[[#This Row],[Delivery Bp Customer Code]],Table6[],2,0)</f>
        <v>OYL1</v>
      </c>
    </row>
    <row r="10468" spans="1:16" x14ac:dyDescent="0.25">
      <c r="A10468" s="289" t="s">
        <v>75</v>
      </c>
      <c r="B10468">
        <v>1</v>
      </c>
      <c r="C10468">
        <v>326</v>
      </c>
      <c r="D10468">
        <v>0.4</v>
      </c>
      <c r="E10468" s="289" t="s">
        <v>23242</v>
      </c>
      <c r="F10468">
        <v>5016875338</v>
      </c>
      <c r="G10468" s="276">
        <v>45873</v>
      </c>
      <c r="H10468">
        <v>20250728772073</v>
      </c>
      <c r="I10468">
        <v>0.96</v>
      </c>
      <c r="J10468" s="289" t="s">
        <v>280</v>
      </c>
      <c r="K10468" s="289" t="s">
        <v>23243</v>
      </c>
      <c r="L10468" s="289" t="s">
        <v>275</v>
      </c>
      <c r="M10468" s="289" t="s">
        <v>23222</v>
      </c>
      <c r="N10468" s="289" t="s">
        <v>1399</v>
      </c>
      <c r="O10468" s="289" t="s">
        <v>2173</v>
      </c>
      <c r="P10468" s="289" t="str">
        <f>VLOOKUP(CAT_Details[[#This Row],[Delivery Bp Customer Code]],Table6[],2,0)</f>
        <v>OYL1</v>
      </c>
    </row>
    <row r="10469" spans="1:16" x14ac:dyDescent="0.25">
      <c r="A10469" s="289" t="s">
        <v>874</v>
      </c>
      <c r="B10469">
        <v>14</v>
      </c>
      <c r="C10469">
        <v>5768</v>
      </c>
      <c r="D10469">
        <v>5.6</v>
      </c>
      <c r="E10469" s="289" t="s">
        <v>23244</v>
      </c>
      <c r="F10469">
        <v>5016861117</v>
      </c>
      <c r="G10469" s="276">
        <v>45873</v>
      </c>
      <c r="H10469">
        <v>20250728771684</v>
      </c>
      <c r="I10469">
        <v>13.44</v>
      </c>
      <c r="J10469" s="289" t="s">
        <v>350</v>
      </c>
      <c r="K10469" s="289" t="s">
        <v>23245</v>
      </c>
      <c r="L10469" s="289" t="s">
        <v>275</v>
      </c>
      <c r="M10469" s="289" t="s">
        <v>23216</v>
      </c>
      <c r="N10469" s="289" t="s">
        <v>381</v>
      </c>
      <c r="O10469" s="289" t="s">
        <v>1014</v>
      </c>
      <c r="P10469" s="289" t="str">
        <f>VLOOKUP(CAT_Details[[#This Row],[Delivery Bp Customer Code]],Table6[],2,0)</f>
        <v>MZ07</v>
      </c>
    </row>
    <row r="10470" spans="1:16" x14ac:dyDescent="0.25">
      <c r="A10470" s="289" t="s">
        <v>874</v>
      </c>
      <c r="B10470">
        <v>7</v>
      </c>
      <c r="C10470">
        <v>6251</v>
      </c>
      <c r="D10470">
        <v>4.2</v>
      </c>
      <c r="E10470" s="289" t="s">
        <v>23246</v>
      </c>
      <c r="F10470">
        <v>5016889177</v>
      </c>
      <c r="G10470" s="276">
        <v>45873</v>
      </c>
      <c r="H10470">
        <v>20250711761322</v>
      </c>
      <c r="I10470">
        <v>13.709</v>
      </c>
      <c r="J10470" s="289" t="s">
        <v>273</v>
      </c>
      <c r="K10470" s="289" t="s">
        <v>23247</v>
      </c>
      <c r="L10470" s="289" t="s">
        <v>275</v>
      </c>
      <c r="M10470" s="289" t="s">
        <v>23248</v>
      </c>
      <c r="N10470" s="289" t="s">
        <v>4186</v>
      </c>
      <c r="O10470" s="289" t="s">
        <v>1014</v>
      </c>
      <c r="P10470" s="289" t="str">
        <f>VLOOKUP(CAT_Details[[#This Row],[Delivery Bp Customer Code]],Table6[],2,0)</f>
        <v>MZ07</v>
      </c>
    </row>
    <row r="10471" spans="1:16" x14ac:dyDescent="0.25">
      <c r="A10471" s="289" t="s">
        <v>3771</v>
      </c>
      <c r="B10471">
        <v>14</v>
      </c>
      <c r="C10471">
        <v>4428</v>
      </c>
      <c r="D10471">
        <v>7.78</v>
      </c>
      <c r="E10471" s="289" t="s">
        <v>23249</v>
      </c>
      <c r="F10471">
        <v>5016832145</v>
      </c>
      <c r="G10471" s="276">
        <v>45873</v>
      </c>
      <c r="H10471">
        <v>20250722768030</v>
      </c>
      <c r="I10471">
        <v>31.276</v>
      </c>
      <c r="J10471" s="289" t="s">
        <v>3890</v>
      </c>
      <c r="K10471" s="289" t="s">
        <v>23250</v>
      </c>
      <c r="L10471" s="289" t="s">
        <v>275</v>
      </c>
      <c r="M10471" s="289" t="s">
        <v>23251</v>
      </c>
      <c r="N10471" s="289" t="s">
        <v>3893</v>
      </c>
      <c r="O10471" s="289" t="s">
        <v>4956</v>
      </c>
      <c r="P10471" s="289">
        <f>VLOOKUP(CAT_Details[[#This Row],[Delivery Bp Customer Code]],Table6[],2,0)</f>
        <v>3417</v>
      </c>
    </row>
    <row r="10472" spans="1:16" x14ac:dyDescent="0.25">
      <c r="A10472" s="289" t="s">
        <v>3329</v>
      </c>
      <c r="B10472">
        <v>9</v>
      </c>
      <c r="C10472">
        <v>1439</v>
      </c>
      <c r="D10472">
        <v>3.26</v>
      </c>
      <c r="E10472" s="289" t="s">
        <v>23252</v>
      </c>
      <c r="F10472">
        <v>5016832090</v>
      </c>
      <c r="G10472" s="276">
        <v>45873</v>
      </c>
      <c r="H10472">
        <v>20250724769785</v>
      </c>
      <c r="I10472">
        <v>9.17</v>
      </c>
      <c r="J10472" s="289" t="s">
        <v>3890</v>
      </c>
      <c r="K10472" s="289" t="s">
        <v>23253</v>
      </c>
      <c r="L10472" s="289" t="s">
        <v>275</v>
      </c>
      <c r="M10472" s="289" t="s">
        <v>23251</v>
      </c>
      <c r="N10472" s="289" t="s">
        <v>3896</v>
      </c>
      <c r="O10472" s="289" t="s">
        <v>3332</v>
      </c>
      <c r="P10472" s="289">
        <f>VLOOKUP(CAT_Details[[#This Row],[Delivery Bp Customer Code]],Table6[],2,0)</f>
        <v>3402</v>
      </c>
    </row>
    <row r="10473" spans="1:16" x14ac:dyDescent="0.25">
      <c r="A10473" s="289" t="s">
        <v>3329</v>
      </c>
      <c r="B10473">
        <v>21</v>
      </c>
      <c r="C10473">
        <v>1092</v>
      </c>
      <c r="D10473">
        <v>13.6</v>
      </c>
      <c r="E10473" s="289" t="s">
        <v>23254</v>
      </c>
      <c r="F10473">
        <v>5016846767</v>
      </c>
      <c r="G10473" s="276">
        <v>45873</v>
      </c>
      <c r="H10473">
        <v>20250724770295</v>
      </c>
      <c r="I10473">
        <v>28.224</v>
      </c>
      <c r="J10473" s="289" t="s">
        <v>324</v>
      </c>
      <c r="K10473" s="289" t="s">
        <v>23255</v>
      </c>
      <c r="L10473" s="289" t="s">
        <v>275</v>
      </c>
      <c r="M10473" s="289" t="s">
        <v>23207</v>
      </c>
      <c r="N10473" s="289" t="s">
        <v>4100</v>
      </c>
      <c r="O10473" s="289" t="s">
        <v>3332</v>
      </c>
      <c r="P10473" s="289">
        <f>VLOOKUP(CAT_Details[[#This Row],[Delivery Bp Customer Code]],Table6[],2,0)</f>
        <v>3402</v>
      </c>
    </row>
    <row r="10474" spans="1:16" x14ac:dyDescent="0.25">
      <c r="A10474" s="289" t="s">
        <v>3329</v>
      </c>
      <c r="B10474">
        <v>2</v>
      </c>
      <c r="C10474">
        <v>34</v>
      </c>
      <c r="D10474">
        <v>0.16</v>
      </c>
      <c r="E10474" s="289" t="s">
        <v>23256</v>
      </c>
      <c r="F10474">
        <v>5016875106</v>
      </c>
      <c r="G10474" s="276">
        <v>45873</v>
      </c>
      <c r="H10474">
        <v>20250728771676</v>
      </c>
      <c r="I10474">
        <v>0.14399999999999999</v>
      </c>
      <c r="J10474" s="289" t="s">
        <v>302</v>
      </c>
      <c r="K10474" s="289" t="s">
        <v>23257</v>
      </c>
      <c r="L10474" s="289" t="s">
        <v>275</v>
      </c>
      <c r="M10474" s="289" t="s">
        <v>23149</v>
      </c>
      <c r="N10474" s="289" t="s">
        <v>15493</v>
      </c>
      <c r="O10474" s="289" t="s">
        <v>3332</v>
      </c>
      <c r="P10474" s="289">
        <f>VLOOKUP(CAT_Details[[#This Row],[Delivery Bp Customer Code]],Table6[],2,0)</f>
        <v>3402</v>
      </c>
    </row>
    <row r="10475" spans="1:16" x14ac:dyDescent="0.25">
      <c r="A10475" s="289" t="s">
        <v>3329</v>
      </c>
      <c r="B10475">
        <v>1</v>
      </c>
      <c r="C10475">
        <v>28</v>
      </c>
      <c r="D10475">
        <v>0.27</v>
      </c>
      <c r="E10475" s="289" t="s">
        <v>23258</v>
      </c>
      <c r="F10475">
        <v>5016875155</v>
      </c>
      <c r="G10475" s="276">
        <v>45873</v>
      </c>
      <c r="H10475">
        <v>20250728771590</v>
      </c>
      <c r="I10475">
        <v>0.38400000000000001</v>
      </c>
      <c r="J10475" s="289" t="s">
        <v>302</v>
      </c>
      <c r="K10475" s="289" t="s">
        <v>23259</v>
      </c>
      <c r="L10475" s="289" t="s">
        <v>275</v>
      </c>
      <c r="M10475" s="289" t="s">
        <v>23084</v>
      </c>
      <c r="N10475" s="289" t="s">
        <v>15497</v>
      </c>
      <c r="O10475" s="289" t="s">
        <v>3332</v>
      </c>
      <c r="P10475" s="289">
        <f>VLOOKUP(CAT_Details[[#This Row],[Delivery Bp Customer Code]],Table6[],2,0)</f>
        <v>3402</v>
      </c>
    </row>
    <row r="10476" spans="1:16" x14ac:dyDescent="0.25">
      <c r="A10476" s="289" t="s">
        <v>76</v>
      </c>
      <c r="B10476">
        <v>7</v>
      </c>
      <c r="C10476">
        <v>1188</v>
      </c>
      <c r="D10476">
        <v>1.4</v>
      </c>
      <c r="E10476" s="289" t="s">
        <v>23260</v>
      </c>
      <c r="F10476">
        <v>5016832045</v>
      </c>
      <c r="G10476" s="276">
        <v>45873</v>
      </c>
      <c r="H10476">
        <v>20250723768919</v>
      </c>
      <c r="I10476">
        <v>2.016</v>
      </c>
      <c r="J10476" s="289" t="s">
        <v>401</v>
      </c>
      <c r="K10476" s="289" t="s">
        <v>23261</v>
      </c>
      <c r="L10476" s="289" t="s">
        <v>275</v>
      </c>
      <c r="M10476" s="289" t="s">
        <v>23197</v>
      </c>
      <c r="N10476" s="289" t="s">
        <v>1028</v>
      </c>
      <c r="O10476" s="289" t="s">
        <v>16049</v>
      </c>
      <c r="P10476" s="289" t="str">
        <f>VLOOKUP(CAT_Details[[#This Row],[Delivery Bp Customer Code]],Table6[],2,0)</f>
        <v>MZ02</v>
      </c>
    </row>
    <row r="10477" spans="1:16" x14ac:dyDescent="0.25">
      <c r="A10477" s="289" t="s">
        <v>76</v>
      </c>
      <c r="B10477">
        <v>2</v>
      </c>
      <c r="C10477">
        <v>29.77</v>
      </c>
      <c r="D10477">
        <v>0.2</v>
      </c>
      <c r="E10477" s="289" t="s">
        <v>23262</v>
      </c>
      <c r="F10477">
        <v>5016846629</v>
      </c>
      <c r="G10477" s="276">
        <v>45873</v>
      </c>
      <c r="H10477">
        <v>20250724770310</v>
      </c>
      <c r="I10477">
        <v>0.192</v>
      </c>
      <c r="J10477" s="289" t="s">
        <v>294</v>
      </c>
      <c r="K10477" s="289" t="s">
        <v>23263</v>
      </c>
      <c r="L10477" s="289" t="s">
        <v>275</v>
      </c>
      <c r="M10477" s="289" t="s">
        <v>23264</v>
      </c>
      <c r="N10477" s="289" t="s">
        <v>1270</v>
      </c>
      <c r="O10477" s="289" t="s">
        <v>16049</v>
      </c>
      <c r="P10477" s="289" t="str">
        <f>VLOOKUP(CAT_Details[[#This Row],[Delivery Bp Customer Code]],Table6[],2,0)</f>
        <v>MZ02</v>
      </c>
    </row>
    <row r="10478" spans="1:16" x14ac:dyDescent="0.25">
      <c r="A10478" s="289" t="s">
        <v>76</v>
      </c>
      <c r="B10478">
        <v>10</v>
      </c>
      <c r="C10478">
        <v>4411</v>
      </c>
      <c r="D10478">
        <v>4</v>
      </c>
      <c r="E10478" s="289" t="s">
        <v>23265</v>
      </c>
      <c r="F10478">
        <v>5016861078</v>
      </c>
      <c r="G10478" s="276">
        <v>45873</v>
      </c>
      <c r="H10478">
        <v>20250728771742</v>
      </c>
      <c r="I10478">
        <v>9.6</v>
      </c>
      <c r="J10478" s="289" t="s">
        <v>350</v>
      </c>
      <c r="K10478" s="289" t="s">
        <v>23266</v>
      </c>
      <c r="L10478" s="289" t="s">
        <v>275</v>
      </c>
      <c r="M10478" s="289" t="s">
        <v>23216</v>
      </c>
      <c r="N10478" s="289" t="s">
        <v>602</v>
      </c>
      <c r="O10478" s="289" t="s">
        <v>16049</v>
      </c>
      <c r="P10478" s="289" t="str">
        <f>VLOOKUP(CAT_Details[[#This Row],[Delivery Bp Customer Code]],Table6[],2,0)</f>
        <v>MZ02</v>
      </c>
    </row>
    <row r="10479" spans="1:16" x14ac:dyDescent="0.25">
      <c r="A10479" s="289" t="s">
        <v>74</v>
      </c>
      <c r="B10479">
        <v>8</v>
      </c>
      <c r="C10479">
        <v>1500</v>
      </c>
      <c r="D10479">
        <v>3.38</v>
      </c>
      <c r="E10479" s="289" t="s">
        <v>23267</v>
      </c>
      <c r="F10479">
        <v>5016860888</v>
      </c>
      <c r="G10479" s="276">
        <v>45873</v>
      </c>
      <c r="H10479">
        <v>20250728771647</v>
      </c>
      <c r="I10479">
        <v>7.5149999999999997</v>
      </c>
      <c r="J10479" s="289" t="s">
        <v>280</v>
      </c>
      <c r="K10479" s="289" t="s">
        <v>23268</v>
      </c>
      <c r="L10479" s="289" t="s">
        <v>275</v>
      </c>
      <c r="M10479" s="289" t="s">
        <v>23160</v>
      </c>
      <c r="N10479" s="289" t="s">
        <v>411</v>
      </c>
      <c r="O10479" s="289" t="s">
        <v>22256</v>
      </c>
      <c r="P10479" s="289" t="str">
        <f>VLOOKUP(CAT_Details[[#This Row],[Delivery Bp Customer Code]],Table6[],2,0)</f>
        <v>DX01-L5</v>
      </c>
    </row>
    <row r="10480" spans="1:16" x14ac:dyDescent="0.25">
      <c r="A10480" s="289" t="s">
        <v>74</v>
      </c>
      <c r="B10480">
        <v>2</v>
      </c>
      <c r="C10480">
        <v>144</v>
      </c>
      <c r="D10480">
        <v>0.8</v>
      </c>
      <c r="E10480" s="289" t="s">
        <v>23269</v>
      </c>
      <c r="F10480">
        <v>5016860900</v>
      </c>
      <c r="G10480" s="276">
        <v>45873</v>
      </c>
      <c r="H10480">
        <v>20250725770753</v>
      </c>
      <c r="I10480">
        <v>1.9390000000000001</v>
      </c>
      <c r="J10480" s="289" t="s">
        <v>350</v>
      </c>
      <c r="K10480" s="289" t="s">
        <v>23270</v>
      </c>
      <c r="L10480" s="289" t="s">
        <v>275</v>
      </c>
      <c r="M10480" s="289" t="s">
        <v>23271</v>
      </c>
      <c r="N10480" s="289" t="s">
        <v>690</v>
      </c>
      <c r="O10480" s="289" t="s">
        <v>22256</v>
      </c>
      <c r="P10480" s="289" t="str">
        <f>VLOOKUP(CAT_Details[[#This Row],[Delivery Bp Customer Code]],Table6[],2,0)</f>
        <v>DX01-L5</v>
      </c>
    </row>
    <row r="10481" spans="1:16" x14ac:dyDescent="0.25">
      <c r="A10481" s="289" t="s">
        <v>74</v>
      </c>
      <c r="B10481">
        <v>1</v>
      </c>
      <c r="C10481">
        <v>376</v>
      </c>
      <c r="D10481">
        <v>0.4</v>
      </c>
      <c r="E10481" s="289" t="s">
        <v>23272</v>
      </c>
      <c r="F10481">
        <v>5016860909</v>
      </c>
      <c r="G10481" s="276">
        <v>45873</v>
      </c>
      <c r="H10481">
        <v>20250724770302</v>
      </c>
      <c r="I10481">
        <v>0.624</v>
      </c>
      <c r="J10481" s="289" t="s">
        <v>280</v>
      </c>
      <c r="K10481" s="289" t="s">
        <v>23273</v>
      </c>
      <c r="L10481" s="289" t="s">
        <v>275</v>
      </c>
      <c r="M10481" s="289" t="s">
        <v>23157</v>
      </c>
      <c r="N10481" s="289" t="s">
        <v>10113</v>
      </c>
      <c r="O10481" s="289" t="s">
        <v>22256</v>
      </c>
      <c r="P10481" s="289" t="str">
        <f>VLOOKUP(CAT_Details[[#This Row],[Delivery Bp Customer Code]],Table6[],2,0)</f>
        <v>DX01-L5</v>
      </c>
    </row>
    <row r="10482" spans="1:16" x14ac:dyDescent="0.25">
      <c r="A10482" s="289" t="s">
        <v>74</v>
      </c>
      <c r="B10482">
        <v>1</v>
      </c>
      <c r="C10482">
        <v>65</v>
      </c>
      <c r="D10482">
        <v>0.21</v>
      </c>
      <c r="E10482" s="289" t="s">
        <v>23274</v>
      </c>
      <c r="F10482">
        <v>5016861142</v>
      </c>
      <c r="G10482" s="276">
        <v>45873</v>
      </c>
      <c r="H10482">
        <v>20250725770769</v>
      </c>
      <c r="I10482">
        <v>0.186</v>
      </c>
      <c r="J10482" s="289" t="s">
        <v>350</v>
      </c>
      <c r="K10482" s="289" t="s">
        <v>23275</v>
      </c>
      <c r="L10482" s="289" t="s">
        <v>275</v>
      </c>
      <c r="M10482" s="289" t="s">
        <v>23216</v>
      </c>
      <c r="N10482" s="289" t="s">
        <v>685</v>
      </c>
      <c r="O10482" s="289" t="s">
        <v>22256</v>
      </c>
      <c r="P10482" s="289" t="str">
        <f>VLOOKUP(CAT_Details[[#This Row],[Delivery Bp Customer Code]],Table6[],2,0)</f>
        <v>DX01-L5</v>
      </c>
    </row>
    <row r="10483" spans="1:16" x14ac:dyDescent="0.25">
      <c r="A10483" s="289" t="s">
        <v>272</v>
      </c>
      <c r="B10483">
        <v>9</v>
      </c>
      <c r="C10483">
        <v>6921</v>
      </c>
      <c r="D10483">
        <v>3.6</v>
      </c>
      <c r="E10483" s="289" t="s">
        <v>23276</v>
      </c>
      <c r="F10483">
        <v>5016846778</v>
      </c>
      <c r="G10483" s="276">
        <v>45873</v>
      </c>
      <c r="H10483">
        <v>20250709758798</v>
      </c>
      <c r="I10483">
        <v>5.1840000000000002</v>
      </c>
      <c r="J10483" s="289" t="s">
        <v>324</v>
      </c>
      <c r="K10483" s="289" t="s">
        <v>23277</v>
      </c>
      <c r="L10483" s="289" t="s">
        <v>275</v>
      </c>
      <c r="M10483" s="289" t="s">
        <v>23149</v>
      </c>
      <c r="N10483" s="289" t="s">
        <v>16189</v>
      </c>
      <c r="O10483" s="289" t="s">
        <v>277</v>
      </c>
      <c r="P10483" s="289" t="str">
        <f>VLOOKUP(CAT_Details[[#This Row],[Delivery Bp Customer Code]],Table6[],2,0)</f>
        <v>U2-L5</v>
      </c>
    </row>
    <row r="10484" spans="1:16" x14ac:dyDescent="0.25">
      <c r="A10484" s="289" t="s">
        <v>272</v>
      </c>
      <c r="B10484">
        <v>4</v>
      </c>
      <c r="C10484">
        <v>1723</v>
      </c>
      <c r="D10484">
        <v>1.38</v>
      </c>
      <c r="E10484" s="289" t="s">
        <v>23278</v>
      </c>
      <c r="F10484">
        <v>5016860747</v>
      </c>
      <c r="G10484" s="276">
        <v>45873</v>
      </c>
      <c r="H10484">
        <v>20250728771648</v>
      </c>
      <c r="I10484">
        <v>2.625</v>
      </c>
      <c r="J10484" s="289" t="s">
        <v>350</v>
      </c>
      <c r="K10484" s="289" t="s">
        <v>23279</v>
      </c>
      <c r="L10484" s="289" t="s">
        <v>275</v>
      </c>
      <c r="M10484" s="289" t="s">
        <v>23216</v>
      </c>
      <c r="N10484" s="289" t="s">
        <v>1054</v>
      </c>
      <c r="O10484" s="289" t="s">
        <v>277</v>
      </c>
      <c r="P10484" s="289" t="str">
        <f>VLOOKUP(CAT_Details[[#This Row],[Delivery Bp Customer Code]],Table6[],2,0)</f>
        <v>U2-L5</v>
      </c>
    </row>
    <row r="10485" spans="1:16" x14ac:dyDescent="0.25">
      <c r="A10485" s="289" t="s">
        <v>4794</v>
      </c>
      <c r="B10485">
        <v>4</v>
      </c>
      <c r="C10485">
        <v>1184</v>
      </c>
      <c r="D10485">
        <v>1.8</v>
      </c>
      <c r="E10485" s="289" t="s">
        <v>23244</v>
      </c>
      <c r="F10485">
        <v>5016861119</v>
      </c>
      <c r="G10485" s="276">
        <v>45873</v>
      </c>
      <c r="H10485">
        <v>20250728771680</v>
      </c>
      <c r="I10485">
        <v>3.7149999999999999</v>
      </c>
      <c r="J10485" s="289" t="s">
        <v>350</v>
      </c>
      <c r="K10485" s="289" t="s">
        <v>23280</v>
      </c>
      <c r="L10485" s="289" t="s">
        <v>275</v>
      </c>
      <c r="M10485" s="289" t="s">
        <v>23216</v>
      </c>
      <c r="N10485" s="289" t="s">
        <v>381</v>
      </c>
      <c r="O10485" s="289" t="s">
        <v>4798</v>
      </c>
      <c r="P10485" s="289" t="str">
        <f>VLOOKUP(CAT_Details[[#This Row],[Delivery Bp Customer Code]],Table6[],2,0)</f>
        <v>MY02</v>
      </c>
    </row>
    <row r="10486" spans="1:16" x14ac:dyDescent="0.25">
      <c r="A10486" s="289" t="s">
        <v>5576</v>
      </c>
      <c r="B10486">
        <v>8</v>
      </c>
      <c r="C10486">
        <v>4138</v>
      </c>
      <c r="D10486">
        <v>4.46</v>
      </c>
      <c r="E10486" s="289" t="s">
        <v>23281</v>
      </c>
      <c r="F10486">
        <v>5016861071</v>
      </c>
      <c r="G10486" s="276">
        <v>45873</v>
      </c>
      <c r="H10486">
        <v>20250718766519</v>
      </c>
      <c r="I10486">
        <v>7.9880000000000004</v>
      </c>
      <c r="J10486" s="289" t="s">
        <v>350</v>
      </c>
      <c r="K10486" s="289" t="s">
        <v>23282</v>
      </c>
      <c r="L10486" s="289" t="s">
        <v>275</v>
      </c>
      <c r="M10486" s="289" t="s">
        <v>23216</v>
      </c>
      <c r="N10486" s="289" t="s">
        <v>16206</v>
      </c>
      <c r="O10486" s="289" t="s">
        <v>15996</v>
      </c>
      <c r="P10486" s="289" t="str">
        <f>VLOOKUP(CAT_Details[[#This Row],[Delivery Bp Customer Code]],Table6[],2,0)</f>
        <v>ES01</v>
      </c>
    </row>
    <row r="10487" spans="1:16" x14ac:dyDescent="0.25">
      <c r="A10487" s="289" t="s">
        <v>278</v>
      </c>
      <c r="B10487">
        <v>13</v>
      </c>
      <c r="C10487">
        <v>6071</v>
      </c>
      <c r="D10487">
        <v>5.2</v>
      </c>
      <c r="E10487" s="289" t="s">
        <v>23283</v>
      </c>
      <c r="F10487">
        <v>5016832152</v>
      </c>
      <c r="G10487" s="276">
        <v>45874</v>
      </c>
      <c r="H10487">
        <v>20250724769999</v>
      </c>
      <c r="I10487">
        <v>12.48</v>
      </c>
      <c r="J10487" s="289" t="s">
        <v>317</v>
      </c>
      <c r="K10487" s="289" t="s">
        <v>23284</v>
      </c>
      <c r="L10487" s="289" t="s">
        <v>275</v>
      </c>
      <c r="M10487" s="289" t="s">
        <v>23285</v>
      </c>
      <c r="N10487" s="289" t="s">
        <v>16210</v>
      </c>
      <c r="O10487" s="289" t="s">
        <v>498</v>
      </c>
      <c r="P10487" s="289" t="str">
        <f>VLOOKUP(CAT_Details[[#This Row],[Delivery Bp Customer Code]],Table6[],2,0)</f>
        <v>DK-BM01</v>
      </c>
    </row>
    <row r="10488" spans="1:16" x14ac:dyDescent="0.25">
      <c r="A10488" s="289" t="s">
        <v>278</v>
      </c>
      <c r="B10488">
        <v>2</v>
      </c>
      <c r="C10488">
        <v>637</v>
      </c>
      <c r="D10488">
        <v>0.92</v>
      </c>
      <c r="E10488" s="289" t="s">
        <v>23286</v>
      </c>
      <c r="F10488">
        <v>5016860668</v>
      </c>
      <c r="G10488" s="276">
        <v>45874</v>
      </c>
      <c r="H10488">
        <v>20250725770935</v>
      </c>
      <c r="I10488">
        <v>1.95</v>
      </c>
      <c r="J10488" s="289" t="s">
        <v>294</v>
      </c>
      <c r="K10488" s="289" t="s">
        <v>23287</v>
      </c>
      <c r="L10488" s="289" t="s">
        <v>275</v>
      </c>
      <c r="M10488" s="289" t="s">
        <v>23288</v>
      </c>
      <c r="N10488" s="289" t="s">
        <v>2328</v>
      </c>
      <c r="O10488" s="289" t="s">
        <v>498</v>
      </c>
      <c r="P10488" s="289" t="str">
        <f>VLOOKUP(CAT_Details[[#This Row],[Delivery Bp Customer Code]],Table6[],2,0)</f>
        <v>DK-BM01</v>
      </c>
    </row>
    <row r="10489" spans="1:16" x14ac:dyDescent="0.25">
      <c r="A10489" s="289" t="s">
        <v>278</v>
      </c>
      <c r="B10489">
        <v>5</v>
      </c>
      <c r="C10489">
        <v>260</v>
      </c>
      <c r="D10489">
        <v>1</v>
      </c>
      <c r="E10489" s="289" t="s">
        <v>23289</v>
      </c>
      <c r="F10489">
        <v>5016860962</v>
      </c>
      <c r="G10489" s="276">
        <v>45874</v>
      </c>
      <c r="H10489">
        <v>20250725771261</v>
      </c>
      <c r="I10489">
        <v>2.4</v>
      </c>
      <c r="J10489" s="289" t="s">
        <v>324</v>
      </c>
      <c r="K10489" s="289" t="s">
        <v>23290</v>
      </c>
      <c r="L10489" s="289" t="s">
        <v>275</v>
      </c>
      <c r="M10489" s="289" t="s">
        <v>23233</v>
      </c>
      <c r="N10489" s="289" t="s">
        <v>1067</v>
      </c>
      <c r="O10489" s="289" t="s">
        <v>498</v>
      </c>
      <c r="P10489" s="289" t="str">
        <f>VLOOKUP(CAT_Details[[#This Row],[Delivery Bp Customer Code]],Table6[],2,0)</f>
        <v>DK-BM01</v>
      </c>
    </row>
    <row r="10490" spans="1:16" x14ac:dyDescent="0.25">
      <c r="A10490" s="289" t="s">
        <v>278</v>
      </c>
      <c r="B10490">
        <v>24</v>
      </c>
      <c r="C10490">
        <v>6990</v>
      </c>
      <c r="D10490">
        <v>9.6</v>
      </c>
      <c r="E10490" s="289" t="s">
        <v>23291</v>
      </c>
      <c r="F10490">
        <v>5016861063</v>
      </c>
      <c r="G10490" s="276">
        <v>45874</v>
      </c>
      <c r="H10490">
        <v>20250728771619</v>
      </c>
      <c r="I10490">
        <v>23.04</v>
      </c>
      <c r="J10490" s="289" t="s">
        <v>324</v>
      </c>
      <c r="K10490" s="289" t="s">
        <v>23292</v>
      </c>
      <c r="L10490" s="289" t="s">
        <v>275</v>
      </c>
      <c r="M10490" s="289" t="s">
        <v>23293</v>
      </c>
      <c r="N10490" s="289" t="s">
        <v>343</v>
      </c>
      <c r="O10490" s="289" t="s">
        <v>498</v>
      </c>
      <c r="P10490" s="289" t="str">
        <f>VLOOKUP(CAT_Details[[#This Row],[Delivery Bp Customer Code]],Table6[],2,0)</f>
        <v>DK-BM01</v>
      </c>
    </row>
    <row r="10491" spans="1:16" x14ac:dyDescent="0.25">
      <c r="A10491" s="289" t="s">
        <v>278</v>
      </c>
      <c r="B10491">
        <v>30</v>
      </c>
      <c r="C10491">
        <v>11900</v>
      </c>
      <c r="D10491">
        <v>12</v>
      </c>
      <c r="E10491" s="289" t="s">
        <v>23294</v>
      </c>
      <c r="F10491">
        <v>5016861157</v>
      </c>
      <c r="G10491" s="276">
        <v>45874</v>
      </c>
      <c r="H10491">
        <v>20250630751703</v>
      </c>
      <c r="I10491">
        <v>28.8</v>
      </c>
      <c r="J10491" s="289" t="s">
        <v>324</v>
      </c>
      <c r="K10491" s="289" t="s">
        <v>23295</v>
      </c>
      <c r="L10491" s="289" t="s">
        <v>275</v>
      </c>
      <c r="M10491" s="289" t="s">
        <v>23296</v>
      </c>
      <c r="N10491" s="289" t="s">
        <v>340</v>
      </c>
      <c r="O10491" s="289" t="s">
        <v>498</v>
      </c>
      <c r="P10491" s="289" t="str">
        <f>VLOOKUP(CAT_Details[[#This Row],[Delivery Bp Customer Code]],Table6[],2,0)</f>
        <v>DK-BM01</v>
      </c>
    </row>
    <row r="10492" spans="1:16" x14ac:dyDescent="0.25">
      <c r="A10492" s="289" t="s">
        <v>278</v>
      </c>
      <c r="B10492">
        <v>1</v>
      </c>
      <c r="C10492">
        <v>52</v>
      </c>
      <c r="D10492">
        <v>0.4</v>
      </c>
      <c r="E10492" s="289" t="s">
        <v>23297</v>
      </c>
      <c r="F10492">
        <v>5016875294</v>
      </c>
      <c r="G10492" s="276">
        <v>45874</v>
      </c>
      <c r="H10492">
        <v>20250728771845</v>
      </c>
      <c r="I10492">
        <v>0.96</v>
      </c>
      <c r="J10492" s="289" t="s">
        <v>280</v>
      </c>
      <c r="K10492" s="289" t="s">
        <v>23298</v>
      </c>
      <c r="L10492" s="289" t="s">
        <v>275</v>
      </c>
      <c r="M10492" s="289" t="s">
        <v>23160</v>
      </c>
      <c r="N10492" s="289" t="s">
        <v>4706</v>
      </c>
      <c r="O10492" s="289" t="s">
        <v>498</v>
      </c>
      <c r="P10492" s="289" t="str">
        <f>VLOOKUP(CAT_Details[[#This Row],[Delivery Bp Customer Code]],Table6[],2,0)</f>
        <v>DK-BM01</v>
      </c>
    </row>
    <row r="10493" spans="1:16" x14ac:dyDescent="0.25">
      <c r="A10493" s="289" t="s">
        <v>278</v>
      </c>
      <c r="B10493">
        <v>5</v>
      </c>
      <c r="C10493">
        <v>1243</v>
      </c>
      <c r="D10493">
        <v>2</v>
      </c>
      <c r="E10493" s="289" t="s">
        <v>23299</v>
      </c>
      <c r="F10493">
        <v>5016875674</v>
      </c>
      <c r="G10493" s="276">
        <v>45874</v>
      </c>
      <c r="H10493">
        <v>20250722768519</v>
      </c>
      <c r="I10493">
        <v>2.4</v>
      </c>
      <c r="J10493" s="289" t="s">
        <v>280</v>
      </c>
      <c r="K10493" s="289" t="s">
        <v>23300</v>
      </c>
      <c r="L10493" s="289" t="s">
        <v>275</v>
      </c>
      <c r="M10493" s="289" t="s">
        <v>23301</v>
      </c>
      <c r="N10493" s="289" t="s">
        <v>283</v>
      </c>
      <c r="O10493" s="289" t="s">
        <v>498</v>
      </c>
      <c r="P10493" s="289" t="str">
        <f>VLOOKUP(CAT_Details[[#This Row],[Delivery Bp Customer Code]],Table6[],2,0)</f>
        <v>DK-BM01</v>
      </c>
    </row>
    <row r="10494" spans="1:16" x14ac:dyDescent="0.25">
      <c r="A10494" s="289" t="s">
        <v>278</v>
      </c>
      <c r="B10494">
        <v>25</v>
      </c>
      <c r="C10494">
        <v>17480</v>
      </c>
      <c r="D10494">
        <v>13.6</v>
      </c>
      <c r="E10494" s="289" t="s">
        <v>23302</v>
      </c>
      <c r="F10494">
        <v>5016885336</v>
      </c>
      <c r="G10494" s="276">
        <v>45874</v>
      </c>
      <c r="H10494">
        <v>20250722768432</v>
      </c>
      <c r="I10494">
        <v>35.567999999999998</v>
      </c>
      <c r="J10494" s="289" t="s">
        <v>280</v>
      </c>
      <c r="K10494" s="289" t="s">
        <v>23303</v>
      </c>
      <c r="L10494" s="289" t="s">
        <v>275</v>
      </c>
      <c r="M10494" s="289" t="s">
        <v>23304</v>
      </c>
      <c r="N10494" s="289" t="s">
        <v>2334</v>
      </c>
      <c r="O10494" s="289" t="s">
        <v>498</v>
      </c>
      <c r="P10494" s="289" t="str">
        <f>VLOOKUP(CAT_Details[[#This Row],[Delivery Bp Customer Code]],Table6[],2,0)</f>
        <v>DK-BM01</v>
      </c>
    </row>
    <row r="10495" spans="1:16" x14ac:dyDescent="0.25">
      <c r="A10495" s="289" t="s">
        <v>278</v>
      </c>
      <c r="B10495">
        <v>38</v>
      </c>
      <c r="C10495">
        <v>17480</v>
      </c>
      <c r="D10495">
        <v>13.6</v>
      </c>
      <c r="E10495" s="289" t="s">
        <v>23302</v>
      </c>
      <c r="F10495">
        <v>5016889460</v>
      </c>
      <c r="G10495" s="276">
        <v>45874</v>
      </c>
      <c r="H10495">
        <v>20250722768432</v>
      </c>
      <c r="I10495">
        <v>34.655999999999999</v>
      </c>
      <c r="J10495" s="289" t="s">
        <v>280</v>
      </c>
      <c r="K10495" s="289" t="s">
        <v>23305</v>
      </c>
      <c r="L10495" s="289" t="s">
        <v>275</v>
      </c>
      <c r="M10495" s="289"/>
      <c r="N10495" s="289" t="s">
        <v>2334</v>
      </c>
      <c r="O10495" s="289" t="s">
        <v>498</v>
      </c>
      <c r="P10495" s="289" t="str">
        <f>VLOOKUP(CAT_Details[[#This Row],[Delivery Bp Customer Code]],Table6[],2,0)</f>
        <v>DK-BM01</v>
      </c>
    </row>
    <row r="10496" spans="1:16" x14ac:dyDescent="0.25">
      <c r="A10496" s="289" t="s">
        <v>75</v>
      </c>
      <c r="B10496">
        <v>16</v>
      </c>
      <c r="C10496">
        <v>1360</v>
      </c>
      <c r="D10496">
        <v>6.4</v>
      </c>
      <c r="E10496" s="289" t="s">
        <v>23306</v>
      </c>
      <c r="F10496">
        <v>5016860652</v>
      </c>
      <c r="G10496" s="276">
        <v>45874</v>
      </c>
      <c r="H10496">
        <v>20250728771657</v>
      </c>
      <c r="I10496">
        <v>9.2159999999999993</v>
      </c>
      <c r="J10496" s="289" t="s">
        <v>324</v>
      </c>
      <c r="K10496" s="289" t="s">
        <v>23307</v>
      </c>
      <c r="L10496" s="289" t="s">
        <v>275</v>
      </c>
      <c r="M10496" s="289" t="s">
        <v>23296</v>
      </c>
      <c r="N10496" s="289" t="s">
        <v>4634</v>
      </c>
      <c r="O10496" s="289" t="s">
        <v>2173</v>
      </c>
      <c r="P10496" s="289" t="str">
        <f>VLOOKUP(CAT_Details[[#This Row],[Delivery Bp Customer Code]],Table6[],2,0)</f>
        <v>OYL1</v>
      </c>
    </row>
    <row r="10497" spans="1:16" x14ac:dyDescent="0.25">
      <c r="A10497" s="289" t="s">
        <v>75</v>
      </c>
      <c r="B10497">
        <v>1</v>
      </c>
      <c r="C10497">
        <v>45</v>
      </c>
      <c r="D10497">
        <v>0.2</v>
      </c>
      <c r="E10497" s="289" t="s">
        <v>23308</v>
      </c>
      <c r="F10497">
        <v>5016860814</v>
      </c>
      <c r="G10497" s="276">
        <v>45874</v>
      </c>
      <c r="H10497">
        <v>20250726771355</v>
      </c>
      <c r="I10497">
        <v>0.24</v>
      </c>
      <c r="J10497" s="289" t="s">
        <v>324</v>
      </c>
      <c r="K10497" s="289" t="s">
        <v>23309</v>
      </c>
      <c r="L10497" s="289" t="s">
        <v>275</v>
      </c>
      <c r="M10497" s="289" t="s">
        <v>23310</v>
      </c>
      <c r="N10497" s="289" t="s">
        <v>2727</v>
      </c>
      <c r="O10497" s="289" t="s">
        <v>2173</v>
      </c>
      <c r="P10497" s="289" t="str">
        <f>VLOOKUP(CAT_Details[[#This Row],[Delivery Bp Customer Code]],Table6[],2,0)</f>
        <v>OYL1</v>
      </c>
    </row>
    <row r="10498" spans="1:16" x14ac:dyDescent="0.25">
      <c r="A10498" s="289" t="s">
        <v>75</v>
      </c>
      <c r="B10498">
        <v>1</v>
      </c>
      <c r="C10498">
        <v>284</v>
      </c>
      <c r="D10498">
        <v>0.4</v>
      </c>
      <c r="E10498" s="289" t="s">
        <v>23308</v>
      </c>
      <c r="F10498">
        <v>5016860815</v>
      </c>
      <c r="G10498" s="276">
        <v>45874</v>
      </c>
      <c r="H10498">
        <v>20250726771360</v>
      </c>
      <c r="I10498">
        <v>0.96</v>
      </c>
      <c r="J10498" s="289" t="s">
        <v>324</v>
      </c>
      <c r="K10498" s="289" t="s">
        <v>23311</v>
      </c>
      <c r="L10498" s="289" t="s">
        <v>275</v>
      </c>
      <c r="M10498" s="289" t="s">
        <v>23310</v>
      </c>
      <c r="N10498" s="289" t="s">
        <v>2727</v>
      </c>
      <c r="O10498" s="289" t="s">
        <v>2173</v>
      </c>
      <c r="P10498" s="289" t="str">
        <f>VLOOKUP(CAT_Details[[#This Row],[Delivery Bp Customer Code]],Table6[],2,0)</f>
        <v>OYL1</v>
      </c>
    </row>
    <row r="10499" spans="1:16" x14ac:dyDescent="0.25">
      <c r="A10499" s="289" t="s">
        <v>75</v>
      </c>
      <c r="B10499">
        <v>1</v>
      </c>
      <c r="C10499">
        <v>350</v>
      </c>
      <c r="D10499">
        <v>0.4</v>
      </c>
      <c r="E10499" s="289" t="s">
        <v>23308</v>
      </c>
      <c r="F10499">
        <v>5016860817</v>
      </c>
      <c r="G10499" s="276">
        <v>45874</v>
      </c>
      <c r="H10499">
        <v>20250726771352</v>
      </c>
      <c r="I10499">
        <v>0.96</v>
      </c>
      <c r="J10499" s="289" t="s">
        <v>324</v>
      </c>
      <c r="K10499" s="289" t="s">
        <v>23312</v>
      </c>
      <c r="L10499" s="289" t="s">
        <v>275</v>
      </c>
      <c r="M10499" s="289" t="s">
        <v>23310</v>
      </c>
      <c r="N10499" s="289" t="s">
        <v>2727</v>
      </c>
      <c r="O10499" s="289" t="s">
        <v>2173</v>
      </c>
      <c r="P10499" s="289" t="str">
        <f>VLOOKUP(CAT_Details[[#This Row],[Delivery Bp Customer Code]],Table6[],2,0)</f>
        <v>OYL1</v>
      </c>
    </row>
    <row r="10500" spans="1:16" x14ac:dyDescent="0.25">
      <c r="A10500" s="289" t="s">
        <v>75</v>
      </c>
      <c r="B10500">
        <v>1</v>
      </c>
      <c r="C10500">
        <v>33</v>
      </c>
      <c r="D10500">
        <v>0.2</v>
      </c>
      <c r="E10500" s="289" t="s">
        <v>23308</v>
      </c>
      <c r="F10500">
        <v>5016860818</v>
      </c>
      <c r="G10500" s="276">
        <v>45874</v>
      </c>
      <c r="H10500">
        <v>20250726771359</v>
      </c>
      <c r="I10500">
        <v>0.24</v>
      </c>
      <c r="J10500" s="289" t="s">
        <v>324</v>
      </c>
      <c r="K10500" s="289" t="s">
        <v>23313</v>
      </c>
      <c r="L10500" s="289" t="s">
        <v>275</v>
      </c>
      <c r="M10500" s="289" t="s">
        <v>23310</v>
      </c>
      <c r="N10500" s="289" t="s">
        <v>2727</v>
      </c>
      <c r="O10500" s="289" t="s">
        <v>2173</v>
      </c>
      <c r="P10500" s="289" t="str">
        <f>VLOOKUP(CAT_Details[[#This Row],[Delivery Bp Customer Code]],Table6[],2,0)</f>
        <v>OYL1</v>
      </c>
    </row>
    <row r="10501" spans="1:16" x14ac:dyDescent="0.25">
      <c r="A10501" s="289" t="s">
        <v>75</v>
      </c>
      <c r="B10501">
        <v>1</v>
      </c>
      <c r="C10501">
        <v>33</v>
      </c>
      <c r="D10501">
        <v>0.2</v>
      </c>
      <c r="E10501" s="289" t="s">
        <v>23308</v>
      </c>
      <c r="F10501">
        <v>5016860819</v>
      </c>
      <c r="G10501" s="276">
        <v>45874</v>
      </c>
      <c r="H10501">
        <v>20250726771358</v>
      </c>
      <c r="I10501">
        <v>0.24</v>
      </c>
      <c r="J10501" s="289" t="s">
        <v>324</v>
      </c>
      <c r="K10501" s="289" t="s">
        <v>23314</v>
      </c>
      <c r="L10501" s="289" t="s">
        <v>275</v>
      </c>
      <c r="M10501" s="289" t="s">
        <v>23310</v>
      </c>
      <c r="N10501" s="289" t="s">
        <v>2727</v>
      </c>
      <c r="O10501" s="289" t="s">
        <v>2173</v>
      </c>
      <c r="P10501" s="289" t="str">
        <f>VLOOKUP(CAT_Details[[#This Row],[Delivery Bp Customer Code]],Table6[],2,0)</f>
        <v>OYL1</v>
      </c>
    </row>
    <row r="10502" spans="1:16" x14ac:dyDescent="0.25">
      <c r="A10502" s="289" t="s">
        <v>75</v>
      </c>
      <c r="B10502">
        <v>1</v>
      </c>
      <c r="C10502">
        <v>170</v>
      </c>
      <c r="D10502">
        <v>0.4</v>
      </c>
      <c r="E10502" s="289" t="s">
        <v>23308</v>
      </c>
      <c r="F10502">
        <v>5016860820</v>
      </c>
      <c r="G10502" s="276">
        <v>45874</v>
      </c>
      <c r="H10502">
        <v>20250726771356</v>
      </c>
      <c r="I10502">
        <v>0.96</v>
      </c>
      <c r="J10502" s="289" t="s">
        <v>324</v>
      </c>
      <c r="K10502" s="289" t="s">
        <v>23315</v>
      </c>
      <c r="L10502" s="289" t="s">
        <v>275</v>
      </c>
      <c r="M10502" s="289" t="s">
        <v>23310</v>
      </c>
      <c r="N10502" s="289" t="s">
        <v>2727</v>
      </c>
      <c r="O10502" s="289" t="s">
        <v>2173</v>
      </c>
      <c r="P10502" s="289" t="str">
        <f>VLOOKUP(CAT_Details[[#This Row],[Delivery Bp Customer Code]],Table6[],2,0)</f>
        <v>OYL1</v>
      </c>
    </row>
    <row r="10503" spans="1:16" x14ac:dyDescent="0.25">
      <c r="A10503" s="289" t="s">
        <v>75</v>
      </c>
      <c r="B10503">
        <v>3</v>
      </c>
      <c r="C10503">
        <v>1335</v>
      </c>
      <c r="D10503">
        <v>1.2</v>
      </c>
      <c r="E10503" s="289" t="s">
        <v>23316</v>
      </c>
      <c r="F10503">
        <v>5016875227</v>
      </c>
      <c r="G10503" s="276">
        <v>45874</v>
      </c>
      <c r="H10503">
        <v>20250729772514</v>
      </c>
      <c r="I10503">
        <v>2.016</v>
      </c>
      <c r="J10503" s="289" t="s">
        <v>324</v>
      </c>
      <c r="K10503" s="289" t="s">
        <v>23317</v>
      </c>
      <c r="L10503" s="289" t="s">
        <v>275</v>
      </c>
      <c r="M10503" s="289" t="s">
        <v>23296</v>
      </c>
      <c r="N10503" s="289" t="s">
        <v>15858</v>
      </c>
      <c r="O10503" s="289" t="s">
        <v>2173</v>
      </c>
      <c r="P10503" s="289" t="str">
        <f>VLOOKUP(CAT_Details[[#This Row],[Delivery Bp Customer Code]],Table6[],2,0)</f>
        <v>OYL1</v>
      </c>
    </row>
    <row r="10504" spans="1:16" x14ac:dyDescent="0.25">
      <c r="A10504" s="289" t="s">
        <v>75</v>
      </c>
      <c r="B10504">
        <v>14</v>
      </c>
      <c r="C10504">
        <v>3710</v>
      </c>
      <c r="D10504">
        <v>4.67</v>
      </c>
      <c r="E10504" s="289" t="s">
        <v>23318</v>
      </c>
      <c r="F10504">
        <v>5016875670</v>
      </c>
      <c r="G10504" s="276">
        <v>45874</v>
      </c>
      <c r="H10504">
        <v>20250729772609</v>
      </c>
      <c r="I10504">
        <v>8.9600000000000009</v>
      </c>
      <c r="J10504" s="289" t="s">
        <v>324</v>
      </c>
      <c r="K10504" s="289" t="s">
        <v>23319</v>
      </c>
      <c r="L10504" s="289" t="s">
        <v>275</v>
      </c>
      <c r="M10504" s="289" t="s">
        <v>23320</v>
      </c>
      <c r="N10504" s="289" t="s">
        <v>2172</v>
      </c>
      <c r="O10504" s="289" t="s">
        <v>2173</v>
      </c>
      <c r="P10504" s="289" t="str">
        <f>VLOOKUP(CAT_Details[[#This Row],[Delivery Bp Customer Code]],Table6[],2,0)</f>
        <v>OYL1</v>
      </c>
    </row>
    <row r="10505" spans="1:16" x14ac:dyDescent="0.25">
      <c r="A10505" s="289" t="s">
        <v>75</v>
      </c>
      <c r="B10505">
        <v>1</v>
      </c>
      <c r="C10505">
        <v>111</v>
      </c>
      <c r="D10505">
        <v>0.4</v>
      </c>
      <c r="E10505" s="289" t="s">
        <v>23299</v>
      </c>
      <c r="F10505">
        <v>5016875675</v>
      </c>
      <c r="G10505" s="276">
        <v>45874</v>
      </c>
      <c r="H10505">
        <v>20250724769834</v>
      </c>
      <c r="I10505">
        <v>0.48</v>
      </c>
      <c r="J10505" s="289" t="s">
        <v>280</v>
      </c>
      <c r="K10505" s="289" t="s">
        <v>23321</v>
      </c>
      <c r="L10505" s="289" t="s">
        <v>275</v>
      </c>
      <c r="M10505" s="289" t="s">
        <v>23301</v>
      </c>
      <c r="N10505" s="289" t="s">
        <v>283</v>
      </c>
      <c r="O10505" s="289" t="s">
        <v>2173</v>
      </c>
      <c r="P10505" s="289" t="str">
        <f>VLOOKUP(CAT_Details[[#This Row],[Delivery Bp Customer Code]],Table6[],2,0)</f>
        <v>OYL1</v>
      </c>
    </row>
    <row r="10506" spans="1:16" x14ac:dyDescent="0.25">
      <c r="A10506" s="289" t="s">
        <v>75</v>
      </c>
      <c r="B10506">
        <v>1</v>
      </c>
      <c r="C10506">
        <v>6</v>
      </c>
      <c r="D10506">
        <v>0.14000000000000001</v>
      </c>
      <c r="E10506" s="289" t="s">
        <v>23322</v>
      </c>
      <c r="F10506">
        <v>5016901803</v>
      </c>
      <c r="G10506" s="276">
        <v>45874</v>
      </c>
      <c r="H10506">
        <v>20250718766208</v>
      </c>
      <c r="I10506">
        <v>0.128</v>
      </c>
      <c r="J10506" s="289" t="s">
        <v>273</v>
      </c>
      <c r="K10506" s="289" t="s">
        <v>23323</v>
      </c>
      <c r="L10506" s="289" t="s">
        <v>275</v>
      </c>
      <c r="M10506" s="289" t="s">
        <v>23324</v>
      </c>
      <c r="N10506" s="289" t="s">
        <v>9613</v>
      </c>
      <c r="O10506" s="289" t="s">
        <v>2173</v>
      </c>
      <c r="P10506" s="289" t="str">
        <f>VLOOKUP(CAT_Details[[#This Row],[Delivery Bp Customer Code]],Table6[],2,0)</f>
        <v>OYL1</v>
      </c>
    </row>
    <row r="10507" spans="1:16" x14ac:dyDescent="0.25">
      <c r="A10507" s="289" t="s">
        <v>17052</v>
      </c>
      <c r="B10507">
        <v>3</v>
      </c>
      <c r="C10507">
        <v>1680</v>
      </c>
      <c r="D10507">
        <v>1.2</v>
      </c>
      <c r="E10507" s="289" t="s">
        <v>23325</v>
      </c>
      <c r="F10507">
        <v>5016874947</v>
      </c>
      <c r="G10507" s="276">
        <v>45874</v>
      </c>
      <c r="H10507">
        <v>20250728772071</v>
      </c>
      <c r="I10507">
        <v>2.88</v>
      </c>
      <c r="J10507" s="289" t="s">
        <v>275</v>
      </c>
      <c r="K10507" s="289" t="s">
        <v>23326</v>
      </c>
      <c r="L10507" s="289" t="s">
        <v>280</v>
      </c>
      <c r="M10507" s="289" t="s">
        <v>23327</v>
      </c>
      <c r="N10507" s="289" t="s">
        <v>19153</v>
      </c>
      <c r="O10507" s="289" t="s">
        <v>18284</v>
      </c>
      <c r="P10507" s="289">
        <f>VLOOKUP(CAT_Details[[#This Row],[Delivery Bp Customer Code]],Table6[],2,0)</f>
        <v>3705</v>
      </c>
    </row>
    <row r="10508" spans="1:16" x14ac:dyDescent="0.25">
      <c r="A10508" s="289" t="s">
        <v>874</v>
      </c>
      <c r="B10508">
        <v>14</v>
      </c>
      <c r="C10508">
        <v>2310</v>
      </c>
      <c r="D10508">
        <v>7.59</v>
      </c>
      <c r="E10508" s="289" t="s">
        <v>23328</v>
      </c>
      <c r="F10508">
        <v>5016860680</v>
      </c>
      <c r="G10508" s="276">
        <v>45874</v>
      </c>
      <c r="H10508">
        <v>20250725770902</v>
      </c>
      <c r="I10508">
        <v>37.661999999999999</v>
      </c>
      <c r="J10508" s="289" t="s">
        <v>294</v>
      </c>
      <c r="K10508" s="289" t="s">
        <v>23329</v>
      </c>
      <c r="L10508" s="289" t="s">
        <v>275</v>
      </c>
      <c r="M10508" s="289" t="s">
        <v>23330</v>
      </c>
      <c r="N10508" s="289" t="s">
        <v>5685</v>
      </c>
      <c r="O10508" s="289" t="s">
        <v>1014</v>
      </c>
      <c r="P10508" s="289" t="str">
        <f>VLOOKUP(CAT_Details[[#This Row],[Delivery Bp Customer Code]],Table6[],2,0)</f>
        <v>MZ07</v>
      </c>
    </row>
    <row r="10509" spans="1:16" x14ac:dyDescent="0.25">
      <c r="A10509" s="289" t="s">
        <v>3329</v>
      </c>
      <c r="B10509">
        <v>1</v>
      </c>
      <c r="C10509">
        <v>30</v>
      </c>
      <c r="D10509">
        <v>0.2</v>
      </c>
      <c r="E10509" s="289" t="s">
        <v>23331</v>
      </c>
      <c r="F10509">
        <v>5016846688</v>
      </c>
      <c r="G10509" s="276">
        <v>45874</v>
      </c>
      <c r="H10509">
        <v>20250725771171</v>
      </c>
      <c r="I10509">
        <v>0.48</v>
      </c>
      <c r="J10509" s="289" t="s">
        <v>401</v>
      </c>
      <c r="K10509" s="289" t="s">
        <v>23332</v>
      </c>
      <c r="L10509" s="289" t="s">
        <v>275</v>
      </c>
      <c r="M10509" s="289" t="s">
        <v>23333</v>
      </c>
      <c r="N10509" s="289" t="s">
        <v>2533</v>
      </c>
      <c r="O10509" s="289" t="s">
        <v>3332</v>
      </c>
      <c r="P10509" s="289">
        <f>VLOOKUP(CAT_Details[[#This Row],[Delivery Bp Customer Code]],Table6[],2,0)</f>
        <v>3402</v>
      </c>
    </row>
    <row r="10510" spans="1:16" x14ac:dyDescent="0.25">
      <c r="A10510" s="289" t="s">
        <v>3329</v>
      </c>
      <c r="B10510">
        <v>1</v>
      </c>
      <c r="C10510">
        <v>45</v>
      </c>
      <c r="D10510">
        <v>0.2</v>
      </c>
      <c r="E10510" s="289" t="s">
        <v>23334</v>
      </c>
      <c r="F10510">
        <v>5016846740</v>
      </c>
      <c r="G10510" s="276">
        <v>45874</v>
      </c>
      <c r="H10510">
        <v>20250721767465</v>
      </c>
      <c r="I10510">
        <v>0.48</v>
      </c>
      <c r="J10510" s="289" t="s">
        <v>324</v>
      </c>
      <c r="K10510" s="289" t="s">
        <v>23335</v>
      </c>
      <c r="L10510" s="289" t="s">
        <v>275</v>
      </c>
      <c r="M10510" s="289" t="s">
        <v>23336</v>
      </c>
      <c r="N10510" s="289" t="s">
        <v>375</v>
      </c>
      <c r="O10510" s="289" t="s">
        <v>3332</v>
      </c>
      <c r="P10510" s="289">
        <f>VLOOKUP(CAT_Details[[#This Row],[Delivery Bp Customer Code]],Table6[],2,0)</f>
        <v>3402</v>
      </c>
    </row>
    <row r="10511" spans="1:16" x14ac:dyDescent="0.25">
      <c r="A10511" s="289" t="s">
        <v>3329</v>
      </c>
      <c r="B10511">
        <v>16</v>
      </c>
      <c r="C10511">
        <v>832</v>
      </c>
      <c r="D10511">
        <v>12.8</v>
      </c>
      <c r="E10511" s="289" t="s">
        <v>23337</v>
      </c>
      <c r="F10511">
        <v>5016861181</v>
      </c>
      <c r="G10511" s="276">
        <v>45874</v>
      </c>
      <c r="H10511">
        <v>20250724770313</v>
      </c>
      <c r="I10511">
        <v>21.504000000000001</v>
      </c>
      <c r="J10511" s="289" t="s">
        <v>324</v>
      </c>
      <c r="K10511" s="289" t="s">
        <v>23338</v>
      </c>
      <c r="L10511" s="289" t="s">
        <v>275</v>
      </c>
      <c r="M10511" s="289" t="s">
        <v>23339</v>
      </c>
      <c r="N10511" s="289" t="s">
        <v>4100</v>
      </c>
      <c r="O10511" s="289" t="s">
        <v>3332</v>
      </c>
      <c r="P10511" s="289">
        <f>VLOOKUP(CAT_Details[[#This Row],[Delivery Bp Customer Code]],Table6[],2,0)</f>
        <v>3402</v>
      </c>
    </row>
    <row r="10512" spans="1:16" x14ac:dyDescent="0.25">
      <c r="A10512" s="289" t="s">
        <v>3329</v>
      </c>
      <c r="B10512">
        <v>8</v>
      </c>
      <c r="C10512">
        <v>715.2</v>
      </c>
      <c r="D10512">
        <v>2.4900000000000002</v>
      </c>
      <c r="E10512" s="289" t="s">
        <v>23340</v>
      </c>
      <c r="F10512">
        <v>5016861190</v>
      </c>
      <c r="G10512" s="276">
        <v>45874</v>
      </c>
      <c r="H10512">
        <v>20250728771615</v>
      </c>
      <c r="I10512">
        <v>5.8330000000000002</v>
      </c>
      <c r="J10512" s="289" t="s">
        <v>324</v>
      </c>
      <c r="K10512" s="289" t="s">
        <v>23341</v>
      </c>
      <c r="L10512" s="289" t="s">
        <v>275</v>
      </c>
      <c r="M10512" s="289" t="s">
        <v>23204</v>
      </c>
      <c r="N10512" s="289" t="s">
        <v>616</v>
      </c>
      <c r="O10512" s="289" t="s">
        <v>3332</v>
      </c>
      <c r="P10512" s="289">
        <f>VLOOKUP(CAT_Details[[#This Row],[Delivery Bp Customer Code]],Table6[],2,0)</f>
        <v>3402</v>
      </c>
    </row>
    <row r="10513" spans="1:16" x14ac:dyDescent="0.25">
      <c r="A10513" s="289" t="s">
        <v>3329</v>
      </c>
      <c r="B10513">
        <v>44</v>
      </c>
      <c r="C10513">
        <v>2288</v>
      </c>
      <c r="D10513">
        <v>13.6</v>
      </c>
      <c r="E10513" s="289" t="s">
        <v>23342</v>
      </c>
      <c r="F10513">
        <v>5016861195</v>
      </c>
      <c r="G10513" s="276">
        <v>45874</v>
      </c>
      <c r="H10513">
        <v>20250724770311</v>
      </c>
      <c r="I10513">
        <v>52.8</v>
      </c>
      <c r="J10513" s="289" t="s">
        <v>324</v>
      </c>
      <c r="K10513" s="289" t="s">
        <v>23343</v>
      </c>
      <c r="L10513" s="289" t="s">
        <v>275</v>
      </c>
      <c r="M10513" s="289"/>
      <c r="N10513" s="289" t="s">
        <v>4100</v>
      </c>
      <c r="O10513" s="289" t="s">
        <v>3332</v>
      </c>
      <c r="P10513" s="289">
        <f>VLOOKUP(CAT_Details[[#This Row],[Delivery Bp Customer Code]],Table6[],2,0)</f>
        <v>3402</v>
      </c>
    </row>
    <row r="10514" spans="1:16" x14ac:dyDescent="0.25">
      <c r="A10514" s="289" t="s">
        <v>3329</v>
      </c>
      <c r="B10514">
        <v>34</v>
      </c>
      <c r="C10514">
        <v>5000</v>
      </c>
      <c r="D10514">
        <v>13.6</v>
      </c>
      <c r="E10514" s="289" t="s">
        <v>23344</v>
      </c>
      <c r="F10514">
        <v>5016875105</v>
      </c>
      <c r="G10514" s="276">
        <v>45874</v>
      </c>
      <c r="H10514">
        <v>20250717765856</v>
      </c>
      <c r="I10514">
        <v>32.64</v>
      </c>
      <c r="J10514" s="289" t="s">
        <v>324</v>
      </c>
      <c r="K10514" s="289" t="s">
        <v>23345</v>
      </c>
      <c r="L10514" s="289" t="s">
        <v>275</v>
      </c>
      <c r="M10514" s="289" t="s">
        <v>23296</v>
      </c>
      <c r="N10514" s="289" t="s">
        <v>5660</v>
      </c>
      <c r="O10514" s="289" t="s">
        <v>3332</v>
      </c>
      <c r="P10514" s="289">
        <f>VLOOKUP(CAT_Details[[#This Row],[Delivery Bp Customer Code]],Table6[],2,0)</f>
        <v>3402</v>
      </c>
    </row>
    <row r="10515" spans="1:16" x14ac:dyDescent="0.25">
      <c r="A10515" s="289" t="s">
        <v>3329</v>
      </c>
      <c r="B10515">
        <v>4</v>
      </c>
      <c r="C10515">
        <v>842</v>
      </c>
      <c r="D10515">
        <v>1.25</v>
      </c>
      <c r="E10515" s="289" t="s">
        <v>23346</v>
      </c>
      <c r="F10515">
        <v>5016875211</v>
      </c>
      <c r="G10515" s="276">
        <v>45874</v>
      </c>
      <c r="H10515">
        <v>20250729772606</v>
      </c>
      <c r="I10515">
        <v>2.9060000000000001</v>
      </c>
      <c r="J10515" s="289" t="s">
        <v>324</v>
      </c>
      <c r="K10515" s="289" t="s">
        <v>23347</v>
      </c>
      <c r="L10515" s="289" t="s">
        <v>275</v>
      </c>
      <c r="M10515" s="289" t="s">
        <v>23296</v>
      </c>
      <c r="N10515" s="289" t="s">
        <v>5079</v>
      </c>
      <c r="O10515" s="289" t="s">
        <v>3332</v>
      </c>
      <c r="P10515" s="289">
        <f>VLOOKUP(CAT_Details[[#This Row],[Delivery Bp Customer Code]],Table6[],2,0)</f>
        <v>3402</v>
      </c>
    </row>
    <row r="10516" spans="1:16" x14ac:dyDescent="0.25">
      <c r="A10516" s="289" t="s">
        <v>3329</v>
      </c>
      <c r="B10516">
        <v>16</v>
      </c>
      <c r="C10516">
        <v>6208</v>
      </c>
      <c r="D10516">
        <v>3.74</v>
      </c>
      <c r="E10516" s="289" t="s">
        <v>23348</v>
      </c>
      <c r="F10516">
        <v>5016875241</v>
      </c>
      <c r="G10516" s="276">
        <v>45874</v>
      </c>
      <c r="H10516">
        <v>20250728771940</v>
      </c>
      <c r="I10516">
        <v>5.3760000000000003</v>
      </c>
      <c r="J10516" s="289" t="s">
        <v>324</v>
      </c>
      <c r="K10516" s="289" t="s">
        <v>23349</v>
      </c>
      <c r="L10516" s="289" t="s">
        <v>275</v>
      </c>
      <c r="M10516" s="289" t="s">
        <v>23336</v>
      </c>
      <c r="N10516" s="289" t="s">
        <v>21188</v>
      </c>
      <c r="O10516" s="289" t="s">
        <v>3332</v>
      </c>
      <c r="P10516" s="289">
        <f>VLOOKUP(CAT_Details[[#This Row],[Delivery Bp Customer Code]],Table6[],2,0)</f>
        <v>3402</v>
      </c>
    </row>
    <row r="10517" spans="1:16" x14ac:dyDescent="0.25">
      <c r="A10517" s="289" t="s">
        <v>3329</v>
      </c>
      <c r="B10517">
        <v>52</v>
      </c>
      <c r="C10517">
        <v>2704</v>
      </c>
      <c r="D10517">
        <v>13.6</v>
      </c>
      <c r="E10517" s="289" t="s">
        <v>23350</v>
      </c>
      <c r="F10517">
        <v>5016875617</v>
      </c>
      <c r="G10517" s="276">
        <v>45874</v>
      </c>
      <c r="H10517">
        <v>20250724770311</v>
      </c>
      <c r="I10517">
        <v>62.4</v>
      </c>
      <c r="J10517" s="289" t="s">
        <v>324</v>
      </c>
      <c r="K10517" s="289" t="s">
        <v>23351</v>
      </c>
      <c r="L10517" s="289" t="s">
        <v>275</v>
      </c>
      <c r="M10517" s="289" t="s">
        <v>23352</v>
      </c>
      <c r="N10517" s="289" t="s">
        <v>4100</v>
      </c>
      <c r="O10517" s="289" t="s">
        <v>3332</v>
      </c>
      <c r="P10517" s="289">
        <f>VLOOKUP(CAT_Details[[#This Row],[Delivery Bp Customer Code]],Table6[],2,0)</f>
        <v>3402</v>
      </c>
    </row>
    <row r="10518" spans="1:16" x14ac:dyDescent="0.25">
      <c r="A10518" s="289" t="s">
        <v>76</v>
      </c>
      <c r="B10518">
        <v>2</v>
      </c>
      <c r="C10518">
        <v>195</v>
      </c>
      <c r="D10518">
        <v>1</v>
      </c>
      <c r="E10518" s="289" t="s">
        <v>23353</v>
      </c>
      <c r="F10518">
        <v>5016860742</v>
      </c>
      <c r="G10518" s="276">
        <v>45874</v>
      </c>
      <c r="H10518">
        <v>20250725770885</v>
      </c>
      <c r="I10518">
        <v>2.4</v>
      </c>
      <c r="J10518" s="289" t="s">
        <v>287</v>
      </c>
      <c r="K10518" s="289" t="s">
        <v>23354</v>
      </c>
      <c r="L10518" s="289" t="s">
        <v>275</v>
      </c>
      <c r="M10518" s="289" t="s">
        <v>23355</v>
      </c>
      <c r="N10518" s="289" t="s">
        <v>20548</v>
      </c>
      <c r="O10518" s="289" t="s">
        <v>16049</v>
      </c>
      <c r="P10518" s="289" t="str">
        <f>VLOOKUP(CAT_Details[[#This Row],[Delivery Bp Customer Code]],Table6[],2,0)</f>
        <v>MZ02</v>
      </c>
    </row>
    <row r="10519" spans="1:16" x14ac:dyDescent="0.25">
      <c r="A10519" s="289" t="s">
        <v>76</v>
      </c>
      <c r="B10519">
        <v>1</v>
      </c>
      <c r="C10519">
        <v>14</v>
      </c>
      <c r="D10519">
        <v>0.12</v>
      </c>
      <c r="E10519" s="289" t="s">
        <v>23356</v>
      </c>
      <c r="F10519">
        <v>5016875410</v>
      </c>
      <c r="G10519" s="276">
        <v>45874</v>
      </c>
      <c r="H10519">
        <v>20250729772561</v>
      </c>
      <c r="I10519">
        <v>9.7000000000000003E-2</v>
      </c>
      <c r="J10519" s="289" t="s">
        <v>350</v>
      </c>
      <c r="K10519" s="289" t="s">
        <v>23357</v>
      </c>
      <c r="L10519" s="289" t="s">
        <v>275</v>
      </c>
      <c r="M10519" s="289" t="s">
        <v>23271</v>
      </c>
      <c r="N10519" s="289" t="s">
        <v>1279</v>
      </c>
      <c r="O10519" s="289" t="s">
        <v>16049</v>
      </c>
      <c r="P10519" s="289" t="str">
        <f>VLOOKUP(CAT_Details[[#This Row],[Delivery Bp Customer Code]],Table6[],2,0)</f>
        <v>MZ02</v>
      </c>
    </row>
    <row r="10520" spans="1:16" x14ac:dyDescent="0.25">
      <c r="A10520" s="289" t="s">
        <v>74</v>
      </c>
      <c r="B10520">
        <v>15</v>
      </c>
      <c r="C10520">
        <v>17250</v>
      </c>
      <c r="D10520">
        <v>6</v>
      </c>
      <c r="E10520" s="289" t="s">
        <v>23358</v>
      </c>
      <c r="F10520">
        <v>5016860735</v>
      </c>
      <c r="G10520" s="276">
        <v>45874</v>
      </c>
      <c r="H10520">
        <v>20250725771217</v>
      </c>
      <c r="I10520">
        <v>8.64</v>
      </c>
      <c r="J10520" s="289" t="s">
        <v>324</v>
      </c>
      <c r="K10520" s="289" t="s">
        <v>23359</v>
      </c>
      <c r="L10520" s="289" t="s">
        <v>275</v>
      </c>
      <c r="M10520" s="289" t="s">
        <v>23339</v>
      </c>
      <c r="N10520" s="289" t="s">
        <v>333</v>
      </c>
      <c r="O10520" s="289" t="s">
        <v>22256</v>
      </c>
      <c r="P10520" s="289" t="str">
        <f>VLOOKUP(CAT_Details[[#This Row],[Delivery Bp Customer Code]],Table6[],2,0)</f>
        <v>DX01-L5</v>
      </c>
    </row>
    <row r="10521" spans="1:16" x14ac:dyDescent="0.25">
      <c r="A10521" s="289" t="s">
        <v>74</v>
      </c>
      <c r="B10521">
        <v>50</v>
      </c>
      <c r="C10521">
        <v>20000</v>
      </c>
      <c r="D10521">
        <v>13.6</v>
      </c>
      <c r="E10521" s="289" t="s">
        <v>23353</v>
      </c>
      <c r="F10521">
        <v>5016860741</v>
      </c>
      <c r="G10521" s="276">
        <v>45874</v>
      </c>
      <c r="H10521">
        <v>20250725770888</v>
      </c>
      <c r="I10521">
        <v>60</v>
      </c>
      <c r="J10521" s="289" t="s">
        <v>287</v>
      </c>
      <c r="K10521" s="289" t="s">
        <v>23360</v>
      </c>
      <c r="L10521" s="289" t="s">
        <v>275</v>
      </c>
      <c r="M10521" s="289" t="s">
        <v>23355</v>
      </c>
      <c r="N10521" s="289" t="s">
        <v>20548</v>
      </c>
      <c r="O10521" s="289" t="s">
        <v>22256</v>
      </c>
      <c r="P10521" s="289" t="str">
        <f>VLOOKUP(CAT_Details[[#This Row],[Delivery Bp Customer Code]],Table6[],2,0)</f>
        <v>DX01-L5</v>
      </c>
    </row>
    <row r="10522" spans="1:16" x14ac:dyDescent="0.25">
      <c r="A10522" s="289" t="s">
        <v>74</v>
      </c>
      <c r="B10522">
        <v>5</v>
      </c>
      <c r="C10522">
        <v>144</v>
      </c>
      <c r="D10522">
        <v>0.88</v>
      </c>
      <c r="E10522" s="289" t="s">
        <v>23361</v>
      </c>
      <c r="F10522">
        <v>5016875045</v>
      </c>
      <c r="G10522" s="276">
        <v>45874</v>
      </c>
      <c r="H10522">
        <v>20250728771830</v>
      </c>
      <c r="I10522">
        <v>0.98699999999999999</v>
      </c>
      <c r="J10522" s="289" t="s">
        <v>350</v>
      </c>
      <c r="K10522" s="289" t="s">
        <v>23362</v>
      </c>
      <c r="L10522" s="289" t="s">
        <v>275</v>
      </c>
      <c r="M10522" s="289" t="s">
        <v>23271</v>
      </c>
      <c r="N10522" s="289" t="s">
        <v>378</v>
      </c>
      <c r="O10522" s="289" t="s">
        <v>22256</v>
      </c>
      <c r="P10522" s="289" t="str">
        <f>VLOOKUP(CAT_Details[[#This Row],[Delivery Bp Customer Code]],Table6[],2,0)</f>
        <v>DX01-L5</v>
      </c>
    </row>
    <row r="10523" spans="1:16" x14ac:dyDescent="0.25">
      <c r="A10523" s="289" t="s">
        <v>74</v>
      </c>
      <c r="B10523">
        <v>2</v>
      </c>
      <c r="C10523">
        <v>138</v>
      </c>
      <c r="D10523">
        <v>0.8</v>
      </c>
      <c r="E10523" s="289" t="s">
        <v>23361</v>
      </c>
      <c r="F10523">
        <v>5016875047</v>
      </c>
      <c r="G10523" s="276">
        <v>45874</v>
      </c>
      <c r="H10523">
        <v>20250729772581</v>
      </c>
      <c r="I10523">
        <v>0.96</v>
      </c>
      <c r="J10523" s="289" t="s">
        <v>350</v>
      </c>
      <c r="K10523" s="289" t="s">
        <v>23363</v>
      </c>
      <c r="L10523" s="289" t="s">
        <v>275</v>
      </c>
      <c r="M10523" s="289" t="s">
        <v>23271</v>
      </c>
      <c r="N10523" s="289" t="s">
        <v>378</v>
      </c>
      <c r="O10523" s="289" t="s">
        <v>22256</v>
      </c>
      <c r="P10523" s="289" t="str">
        <f>VLOOKUP(CAT_Details[[#This Row],[Delivery Bp Customer Code]],Table6[],2,0)</f>
        <v>DX01-L5</v>
      </c>
    </row>
    <row r="10524" spans="1:16" x14ac:dyDescent="0.25">
      <c r="A10524" s="289" t="s">
        <v>74</v>
      </c>
      <c r="B10524">
        <v>1</v>
      </c>
      <c r="C10524">
        <v>100</v>
      </c>
      <c r="D10524">
        <v>0.4</v>
      </c>
      <c r="E10524" s="289" t="s">
        <v>23364</v>
      </c>
      <c r="F10524">
        <v>5016875403</v>
      </c>
      <c r="G10524" s="276">
        <v>45874</v>
      </c>
      <c r="H10524">
        <v>20250729772681</v>
      </c>
      <c r="I10524">
        <v>0.96</v>
      </c>
      <c r="J10524" s="289" t="s">
        <v>280</v>
      </c>
      <c r="K10524" s="289" t="s">
        <v>23365</v>
      </c>
      <c r="L10524" s="289" t="s">
        <v>275</v>
      </c>
      <c r="M10524" s="289" t="s">
        <v>23222</v>
      </c>
      <c r="N10524" s="289" t="s">
        <v>424</v>
      </c>
      <c r="O10524" s="289" t="s">
        <v>22256</v>
      </c>
      <c r="P10524" s="289" t="str">
        <f>VLOOKUP(CAT_Details[[#This Row],[Delivery Bp Customer Code]],Table6[],2,0)</f>
        <v>DX01-L5</v>
      </c>
    </row>
    <row r="10525" spans="1:16" x14ac:dyDescent="0.25">
      <c r="A10525" s="289" t="s">
        <v>272</v>
      </c>
      <c r="B10525">
        <v>12</v>
      </c>
      <c r="C10525">
        <v>3900</v>
      </c>
      <c r="D10525">
        <v>2.8</v>
      </c>
      <c r="E10525" s="289" t="s">
        <v>23348</v>
      </c>
      <c r="F10525">
        <v>5016875243</v>
      </c>
      <c r="G10525" s="276">
        <v>45874</v>
      </c>
      <c r="H10525">
        <v>20250728771941</v>
      </c>
      <c r="I10525">
        <v>4.032</v>
      </c>
      <c r="J10525" s="289" t="s">
        <v>324</v>
      </c>
      <c r="K10525" s="289" t="s">
        <v>23366</v>
      </c>
      <c r="L10525" s="289" t="s">
        <v>275</v>
      </c>
      <c r="M10525" s="289" t="s">
        <v>23336</v>
      </c>
      <c r="N10525" s="289" t="s">
        <v>21188</v>
      </c>
      <c r="O10525" s="289" t="s">
        <v>277</v>
      </c>
      <c r="P10525" s="289" t="str">
        <f>VLOOKUP(CAT_Details[[#This Row],[Delivery Bp Customer Code]],Table6[],2,0)</f>
        <v>U2-L5</v>
      </c>
    </row>
    <row r="10526" spans="1:16" x14ac:dyDescent="0.25">
      <c r="A10526" s="289" t="s">
        <v>272</v>
      </c>
      <c r="B10526">
        <v>3</v>
      </c>
      <c r="C10526">
        <v>33</v>
      </c>
      <c r="D10526">
        <v>0.24</v>
      </c>
      <c r="E10526" s="289" t="s">
        <v>23367</v>
      </c>
      <c r="F10526">
        <v>5016889205</v>
      </c>
      <c r="G10526" s="276">
        <v>45874</v>
      </c>
      <c r="H10526">
        <v>20250729772740</v>
      </c>
      <c r="I10526">
        <v>0.19500000000000001</v>
      </c>
      <c r="J10526" s="289" t="s">
        <v>302</v>
      </c>
      <c r="K10526" s="289" t="s">
        <v>23368</v>
      </c>
      <c r="L10526" s="289" t="s">
        <v>275</v>
      </c>
      <c r="M10526" s="289" t="s">
        <v>23149</v>
      </c>
      <c r="N10526" s="289" t="s">
        <v>15493</v>
      </c>
      <c r="O10526" s="289" t="s">
        <v>277</v>
      </c>
      <c r="P10526" s="289" t="str">
        <f>VLOOKUP(CAT_Details[[#This Row],[Delivery Bp Customer Code]],Table6[],2,0)</f>
        <v>U2-L5</v>
      </c>
    </row>
    <row r="10527" spans="1:16" x14ac:dyDescent="0.25">
      <c r="A10527" s="289" t="s">
        <v>4794</v>
      </c>
      <c r="B10527">
        <v>4</v>
      </c>
      <c r="C10527">
        <v>780</v>
      </c>
      <c r="D10527">
        <v>2</v>
      </c>
      <c r="E10527" s="289" t="s">
        <v>23369</v>
      </c>
      <c r="F10527">
        <v>5016832036</v>
      </c>
      <c r="G10527" s="276">
        <v>45874</v>
      </c>
      <c r="H10527">
        <v>20250724770212</v>
      </c>
      <c r="I10527">
        <v>4.8</v>
      </c>
      <c r="J10527" s="289" t="s">
        <v>287</v>
      </c>
      <c r="K10527" s="289" t="s">
        <v>23370</v>
      </c>
      <c r="L10527" s="289" t="s">
        <v>275</v>
      </c>
      <c r="M10527" s="289" t="s">
        <v>23371</v>
      </c>
      <c r="N10527" s="289" t="s">
        <v>20548</v>
      </c>
      <c r="O10527" s="289" t="s">
        <v>4798</v>
      </c>
      <c r="P10527" s="289" t="str">
        <f>VLOOKUP(CAT_Details[[#This Row],[Delivery Bp Customer Code]],Table6[],2,0)</f>
        <v>MY02</v>
      </c>
    </row>
    <row r="10528" spans="1:16" x14ac:dyDescent="0.25">
      <c r="A10528" s="289" t="s">
        <v>4794</v>
      </c>
      <c r="B10528">
        <v>1</v>
      </c>
      <c r="C10528">
        <v>14</v>
      </c>
      <c r="D10528">
        <v>0.06</v>
      </c>
      <c r="E10528" s="289" t="s">
        <v>23372</v>
      </c>
      <c r="F10528">
        <v>5016875334</v>
      </c>
      <c r="G10528" s="276">
        <v>45874</v>
      </c>
      <c r="H10528">
        <v>20250728771984</v>
      </c>
      <c r="I10528">
        <v>0.03</v>
      </c>
      <c r="J10528" s="289" t="s">
        <v>350</v>
      </c>
      <c r="K10528" s="289" t="s">
        <v>23373</v>
      </c>
      <c r="L10528" s="289" t="s">
        <v>275</v>
      </c>
      <c r="M10528" s="289" t="s">
        <v>23271</v>
      </c>
      <c r="N10528" s="289" t="s">
        <v>5251</v>
      </c>
      <c r="O10528" s="289" t="s">
        <v>4798</v>
      </c>
      <c r="P10528" s="289" t="str">
        <f>VLOOKUP(CAT_Details[[#This Row],[Delivery Bp Customer Code]],Table6[],2,0)</f>
        <v>MY02</v>
      </c>
    </row>
    <row r="10529" spans="1:16" x14ac:dyDescent="0.25">
      <c r="A10529" s="289" t="s">
        <v>4794</v>
      </c>
      <c r="B10529">
        <v>4</v>
      </c>
      <c r="C10529">
        <v>1040</v>
      </c>
      <c r="D10529">
        <v>1.6</v>
      </c>
      <c r="E10529" s="289" t="s">
        <v>23374</v>
      </c>
      <c r="F10529">
        <v>5016875417</v>
      </c>
      <c r="G10529" s="276">
        <v>45874</v>
      </c>
      <c r="H10529">
        <v>20250729772382</v>
      </c>
      <c r="I10529">
        <v>1.92</v>
      </c>
      <c r="J10529" s="289" t="s">
        <v>350</v>
      </c>
      <c r="K10529" s="289" t="s">
        <v>23375</v>
      </c>
      <c r="L10529" s="289" t="s">
        <v>275</v>
      </c>
      <c r="M10529" s="289" t="s">
        <v>23271</v>
      </c>
      <c r="N10529" s="289" t="s">
        <v>948</v>
      </c>
      <c r="O10529" s="289" t="s">
        <v>4798</v>
      </c>
      <c r="P10529" s="289" t="str">
        <f>VLOOKUP(CAT_Details[[#This Row],[Delivery Bp Customer Code]],Table6[],2,0)</f>
        <v>MY02</v>
      </c>
    </row>
    <row r="10530" spans="1:16" x14ac:dyDescent="0.25">
      <c r="A10530" s="289" t="s">
        <v>278</v>
      </c>
      <c r="B10530">
        <v>15</v>
      </c>
      <c r="C10530">
        <v>4160</v>
      </c>
      <c r="D10530">
        <v>6</v>
      </c>
      <c r="E10530" s="289" t="s">
        <v>23376</v>
      </c>
      <c r="F10530">
        <v>5016874979</v>
      </c>
      <c r="G10530" s="276">
        <v>45875</v>
      </c>
      <c r="H10530">
        <v>20250729772374</v>
      </c>
      <c r="I10530">
        <v>11.52</v>
      </c>
      <c r="J10530" s="289" t="s">
        <v>324</v>
      </c>
      <c r="K10530" s="289" t="s">
        <v>23377</v>
      </c>
      <c r="L10530" s="289" t="s">
        <v>275</v>
      </c>
      <c r="M10530" s="289" t="s">
        <v>23310</v>
      </c>
      <c r="N10530" s="289" t="s">
        <v>336</v>
      </c>
      <c r="O10530" s="289" t="s">
        <v>498</v>
      </c>
      <c r="P10530" s="289" t="str">
        <f>VLOOKUP(CAT_Details[[#This Row],[Delivery Bp Customer Code]],Table6[],2,0)</f>
        <v>DK-BM01</v>
      </c>
    </row>
    <row r="10531" spans="1:16" x14ac:dyDescent="0.25">
      <c r="A10531" s="289" t="s">
        <v>75</v>
      </c>
      <c r="B10531">
        <v>1</v>
      </c>
      <c r="C10531">
        <v>1</v>
      </c>
      <c r="D10531">
        <v>0.01</v>
      </c>
      <c r="E10531" s="289" t="s">
        <v>23378</v>
      </c>
      <c r="F10531">
        <v>5016861133</v>
      </c>
      <c r="G10531" s="276">
        <v>45875</v>
      </c>
      <c r="H10531">
        <v>20250725771222</v>
      </c>
      <c r="I10531">
        <v>3.0000000000000001E-3</v>
      </c>
      <c r="J10531" s="289" t="s">
        <v>324</v>
      </c>
      <c r="K10531" s="289" t="s">
        <v>23379</v>
      </c>
      <c r="L10531" s="289" t="s">
        <v>275</v>
      </c>
      <c r="M10531" s="289" t="s">
        <v>23296</v>
      </c>
      <c r="N10531" s="289" t="s">
        <v>1120</v>
      </c>
      <c r="O10531" s="289" t="s">
        <v>2173</v>
      </c>
      <c r="P10531" s="289" t="str">
        <f>VLOOKUP(CAT_Details[[#This Row],[Delivery Bp Customer Code]],Table6[],2,0)</f>
        <v>OYL1</v>
      </c>
    </row>
    <row r="10532" spans="1:16" x14ac:dyDescent="0.25">
      <c r="A10532" s="289" t="s">
        <v>75</v>
      </c>
      <c r="B10532">
        <v>15</v>
      </c>
      <c r="C10532">
        <v>306</v>
      </c>
      <c r="D10532">
        <v>1.53</v>
      </c>
      <c r="E10532" s="289" t="s">
        <v>23380</v>
      </c>
      <c r="F10532">
        <v>5016874962</v>
      </c>
      <c r="G10532" s="276">
        <v>45875</v>
      </c>
      <c r="H10532">
        <v>20250729772525</v>
      </c>
      <c r="I10532">
        <v>1.03</v>
      </c>
      <c r="J10532" s="289" t="s">
        <v>294</v>
      </c>
      <c r="K10532" s="289" t="s">
        <v>23381</v>
      </c>
      <c r="L10532" s="289" t="s">
        <v>275</v>
      </c>
      <c r="M10532" s="289" t="s">
        <v>23382</v>
      </c>
      <c r="N10532" s="289" t="s">
        <v>1413</v>
      </c>
      <c r="O10532" s="289" t="s">
        <v>2173</v>
      </c>
      <c r="P10532" s="289" t="str">
        <f>VLOOKUP(CAT_Details[[#This Row],[Delivery Bp Customer Code]],Table6[],2,0)</f>
        <v>OYL1</v>
      </c>
    </row>
    <row r="10533" spans="1:16" x14ac:dyDescent="0.25">
      <c r="A10533" s="289" t="s">
        <v>75</v>
      </c>
      <c r="B10533">
        <v>6</v>
      </c>
      <c r="C10533">
        <v>1491</v>
      </c>
      <c r="D10533">
        <v>2.4</v>
      </c>
      <c r="E10533" s="289" t="s">
        <v>23383</v>
      </c>
      <c r="F10533">
        <v>5016875226</v>
      </c>
      <c r="G10533" s="276">
        <v>45875</v>
      </c>
      <c r="H10533">
        <v>20250728771967</v>
      </c>
      <c r="I10533">
        <v>7.3920000000000003</v>
      </c>
      <c r="J10533" s="289" t="s">
        <v>294</v>
      </c>
      <c r="K10533" s="289" t="s">
        <v>23384</v>
      </c>
      <c r="L10533" s="289" t="s">
        <v>275</v>
      </c>
      <c r="M10533" s="289" t="s">
        <v>23385</v>
      </c>
      <c r="N10533" s="289" t="s">
        <v>10832</v>
      </c>
      <c r="O10533" s="289" t="s">
        <v>2173</v>
      </c>
      <c r="P10533" s="289" t="str">
        <f>VLOOKUP(CAT_Details[[#This Row],[Delivery Bp Customer Code]],Table6[],2,0)</f>
        <v>OYL1</v>
      </c>
    </row>
    <row r="10534" spans="1:16" x14ac:dyDescent="0.25">
      <c r="A10534" s="289" t="s">
        <v>75</v>
      </c>
      <c r="B10534">
        <v>1</v>
      </c>
      <c r="C10534">
        <v>1.9</v>
      </c>
      <c r="D10534">
        <v>0.06</v>
      </c>
      <c r="E10534" s="289" t="s">
        <v>23386</v>
      </c>
      <c r="F10534">
        <v>5016889064</v>
      </c>
      <c r="G10534" s="276">
        <v>45875</v>
      </c>
      <c r="H10534">
        <v>20250730773722</v>
      </c>
      <c r="I10534">
        <v>1.7999999999999999E-2</v>
      </c>
      <c r="J10534" s="289" t="s">
        <v>324</v>
      </c>
      <c r="K10534" s="289" t="s">
        <v>23387</v>
      </c>
      <c r="L10534" s="289" t="s">
        <v>275</v>
      </c>
      <c r="M10534" s="289" t="s">
        <v>23320</v>
      </c>
      <c r="N10534" s="289" t="s">
        <v>3240</v>
      </c>
      <c r="O10534" s="289" t="s">
        <v>2173</v>
      </c>
      <c r="P10534" s="289" t="str">
        <f>VLOOKUP(CAT_Details[[#This Row],[Delivery Bp Customer Code]],Table6[],2,0)</f>
        <v>OYL1</v>
      </c>
    </row>
    <row r="10535" spans="1:16" x14ac:dyDescent="0.25">
      <c r="A10535" s="289" t="s">
        <v>75</v>
      </c>
      <c r="B10535">
        <v>1</v>
      </c>
      <c r="C10535">
        <v>70</v>
      </c>
      <c r="D10535">
        <v>0.2</v>
      </c>
      <c r="E10535" s="289" t="s">
        <v>23388</v>
      </c>
      <c r="F10535">
        <v>5016889125</v>
      </c>
      <c r="G10535" s="276">
        <v>45875</v>
      </c>
      <c r="H10535">
        <v>20250729772483</v>
      </c>
      <c r="I10535">
        <v>0.26900000000000002</v>
      </c>
      <c r="J10535" s="289" t="s">
        <v>350</v>
      </c>
      <c r="K10535" s="289" t="s">
        <v>23389</v>
      </c>
      <c r="L10535" s="289" t="s">
        <v>275</v>
      </c>
      <c r="M10535" s="289" t="s">
        <v>23390</v>
      </c>
      <c r="N10535" s="289" t="s">
        <v>2828</v>
      </c>
      <c r="O10535" s="289" t="s">
        <v>2173</v>
      </c>
      <c r="P10535" s="289" t="str">
        <f>VLOOKUP(CAT_Details[[#This Row],[Delivery Bp Customer Code]],Table6[],2,0)</f>
        <v>OYL1</v>
      </c>
    </row>
    <row r="10536" spans="1:16" x14ac:dyDescent="0.25">
      <c r="A10536" s="289" t="s">
        <v>75</v>
      </c>
      <c r="B10536">
        <v>1</v>
      </c>
      <c r="C10536">
        <v>95</v>
      </c>
      <c r="D10536">
        <v>0.2</v>
      </c>
      <c r="E10536" s="289" t="s">
        <v>23391</v>
      </c>
      <c r="F10536">
        <v>5016889319</v>
      </c>
      <c r="G10536" s="276">
        <v>45875</v>
      </c>
      <c r="H10536">
        <v>20250728772113</v>
      </c>
      <c r="I10536">
        <v>0.14399999999999999</v>
      </c>
      <c r="J10536" s="289" t="s">
        <v>280</v>
      </c>
      <c r="K10536" s="289" t="s">
        <v>23392</v>
      </c>
      <c r="L10536" s="289" t="s">
        <v>275</v>
      </c>
      <c r="M10536" s="289" t="s">
        <v>23222</v>
      </c>
      <c r="N10536" s="289" t="s">
        <v>2813</v>
      </c>
      <c r="O10536" s="289" t="s">
        <v>2173</v>
      </c>
      <c r="P10536" s="289" t="str">
        <f>VLOOKUP(CAT_Details[[#This Row],[Delivery Bp Customer Code]],Table6[],2,0)</f>
        <v>OYL1</v>
      </c>
    </row>
    <row r="10537" spans="1:16" x14ac:dyDescent="0.25">
      <c r="A10537" s="289" t="s">
        <v>75</v>
      </c>
      <c r="B10537">
        <v>1</v>
      </c>
      <c r="C10537">
        <v>138.6</v>
      </c>
      <c r="D10537">
        <v>0.17</v>
      </c>
      <c r="E10537" s="289" t="s">
        <v>23393</v>
      </c>
      <c r="F10537">
        <v>5016889413</v>
      </c>
      <c r="G10537" s="276">
        <v>45875</v>
      </c>
      <c r="H10537">
        <v>20250729772781</v>
      </c>
      <c r="I10537">
        <v>0.28000000000000003</v>
      </c>
      <c r="J10537" s="289" t="s">
        <v>324</v>
      </c>
      <c r="K10537" s="289" t="s">
        <v>23394</v>
      </c>
      <c r="L10537" s="289" t="s">
        <v>275</v>
      </c>
      <c r="M10537" s="289" t="s">
        <v>23320</v>
      </c>
      <c r="N10537" s="289" t="s">
        <v>23395</v>
      </c>
      <c r="O10537" s="289" t="s">
        <v>2173</v>
      </c>
      <c r="P10537" s="289" t="str">
        <f>VLOOKUP(CAT_Details[[#This Row],[Delivery Bp Customer Code]],Table6[],2,0)</f>
        <v>OYL1</v>
      </c>
    </row>
    <row r="10538" spans="1:16" x14ac:dyDescent="0.25">
      <c r="A10538" s="289" t="s">
        <v>75</v>
      </c>
      <c r="B10538">
        <v>1</v>
      </c>
      <c r="C10538">
        <v>530</v>
      </c>
      <c r="D10538">
        <v>0.4</v>
      </c>
      <c r="E10538" s="289" t="s">
        <v>23393</v>
      </c>
      <c r="F10538">
        <v>5016889414</v>
      </c>
      <c r="G10538" s="276">
        <v>45875</v>
      </c>
      <c r="H10538">
        <v>20250729772460</v>
      </c>
      <c r="I10538">
        <v>0.72</v>
      </c>
      <c r="J10538" s="289" t="s">
        <v>324</v>
      </c>
      <c r="K10538" s="289" t="s">
        <v>23396</v>
      </c>
      <c r="L10538" s="289" t="s">
        <v>275</v>
      </c>
      <c r="M10538" s="289" t="s">
        <v>23320</v>
      </c>
      <c r="N10538" s="289" t="s">
        <v>23395</v>
      </c>
      <c r="O10538" s="289" t="s">
        <v>2173</v>
      </c>
      <c r="P10538" s="289" t="str">
        <f>VLOOKUP(CAT_Details[[#This Row],[Delivery Bp Customer Code]],Table6[],2,0)</f>
        <v>OYL1</v>
      </c>
    </row>
    <row r="10539" spans="1:16" x14ac:dyDescent="0.25">
      <c r="A10539" s="289" t="s">
        <v>75</v>
      </c>
      <c r="B10539">
        <v>2</v>
      </c>
      <c r="C10539">
        <v>21.1</v>
      </c>
      <c r="D10539">
        <v>0.11</v>
      </c>
      <c r="E10539" s="289" t="s">
        <v>23397</v>
      </c>
      <c r="F10539">
        <v>5016889433</v>
      </c>
      <c r="G10539" s="276">
        <v>45875</v>
      </c>
      <c r="H10539">
        <v>20250729772806</v>
      </c>
      <c r="I10539">
        <v>6.3E-2</v>
      </c>
      <c r="J10539" s="289" t="s">
        <v>350</v>
      </c>
      <c r="K10539" s="289" t="s">
        <v>23398</v>
      </c>
      <c r="L10539" s="289" t="s">
        <v>275</v>
      </c>
      <c r="M10539" s="289" t="s">
        <v>23390</v>
      </c>
      <c r="N10539" s="289" t="s">
        <v>11974</v>
      </c>
      <c r="O10539" s="289" t="s">
        <v>2173</v>
      </c>
      <c r="P10539" s="289" t="str">
        <f>VLOOKUP(CAT_Details[[#This Row],[Delivery Bp Customer Code]],Table6[],2,0)</f>
        <v>OYL1</v>
      </c>
    </row>
    <row r="10540" spans="1:16" x14ac:dyDescent="0.25">
      <c r="A10540" s="289" t="s">
        <v>75</v>
      </c>
      <c r="B10540">
        <v>4</v>
      </c>
      <c r="C10540">
        <v>1043</v>
      </c>
      <c r="D10540">
        <v>1.6</v>
      </c>
      <c r="E10540" s="289" t="s">
        <v>23399</v>
      </c>
      <c r="F10540">
        <v>5016889470</v>
      </c>
      <c r="G10540" s="276">
        <v>45875</v>
      </c>
      <c r="H10540">
        <v>20250728771848</v>
      </c>
      <c r="I10540">
        <v>2.1120000000000001</v>
      </c>
      <c r="J10540" s="289" t="s">
        <v>350</v>
      </c>
      <c r="K10540" s="289" t="s">
        <v>23400</v>
      </c>
      <c r="L10540" s="289" t="s">
        <v>275</v>
      </c>
      <c r="M10540" s="289" t="s">
        <v>23271</v>
      </c>
      <c r="N10540" s="289" t="s">
        <v>3420</v>
      </c>
      <c r="O10540" s="289" t="s">
        <v>2173</v>
      </c>
      <c r="P10540" s="289" t="str">
        <f>VLOOKUP(CAT_Details[[#This Row],[Delivery Bp Customer Code]],Table6[],2,0)</f>
        <v>OYL1</v>
      </c>
    </row>
    <row r="10541" spans="1:16" x14ac:dyDescent="0.25">
      <c r="A10541" s="289" t="s">
        <v>75</v>
      </c>
      <c r="B10541">
        <v>3</v>
      </c>
      <c r="C10541">
        <v>1110</v>
      </c>
      <c r="D10541">
        <v>1.2</v>
      </c>
      <c r="E10541" s="289" t="s">
        <v>23401</v>
      </c>
      <c r="F10541">
        <v>5016889479</v>
      </c>
      <c r="G10541" s="276">
        <v>45875</v>
      </c>
      <c r="H10541">
        <v>20250722767974</v>
      </c>
      <c r="I10541">
        <v>1.728</v>
      </c>
      <c r="J10541" s="289" t="s">
        <v>350</v>
      </c>
      <c r="K10541" s="289" t="s">
        <v>23402</v>
      </c>
      <c r="L10541" s="289" t="s">
        <v>275</v>
      </c>
      <c r="M10541" s="289" t="s">
        <v>23403</v>
      </c>
      <c r="N10541" s="289" t="s">
        <v>2656</v>
      </c>
      <c r="O10541" s="289" t="s">
        <v>2173</v>
      </c>
      <c r="P10541" s="289" t="str">
        <f>VLOOKUP(CAT_Details[[#This Row],[Delivery Bp Customer Code]],Table6[],2,0)</f>
        <v>OYL1</v>
      </c>
    </row>
    <row r="10542" spans="1:16" x14ac:dyDescent="0.25">
      <c r="A10542" s="289" t="s">
        <v>75</v>
      </c>
      <c r="B10542">
        <v>1</v>
      </c>
      <c r="C10542">
        <v>83.3</v>
      </c>
      <c r="D10542">
        <v>0.2</v>
      </c>
      <c r="E10542" s="289" t="s">
        <v>23404</v>
      </c>
      <c r="F10542">
        <v>5016901855</v>
      </c>
      <c r="G10542" s="276">
        <v>45875</v>
      </c>
      <c r="H10542">
        <v>20250722767756</v>
      </c>
      <c r="I10542">
        <v>0.48</v>
      </c>
      <c r="J10542" s="289" t="s">
        <v>273</v>
      </c>
      <c r="K10542" s="289" t="s">
        <v>23405</v>
      </c>
      <c r="L10542" s="289" t="s">
        <v>275</v>
      </c>
      <c r="M10542" s="289" t="s">
        <v>23324</v>
      </c>
      <c r="N10542" s="289" t="s">
        <v>2434</v>
      </c>
      <c r="O10542" s="289" t="s">
        <v>2173</v>
      </c>
      <c r="P10542" s="289" t="str">
        <f>VLOOKUP(CAT_Details[[#This Row],[Delivery Bp Customer Code]],Table6[],2,0)</f>
        <v>OYL1</v>
      </c>
    </row>
    <row r="10543" spans="1:16" x14ac:dyDescent="0.25">
      <c r="A10543" s="289" t="s">
        <v>17052</v>
      </c>
      <c r="B10543">
        <v>1</v>
      </c>
      <c r="C10543">
        <v>510</v>
      </c>
      <c r="D10543">
        <v>0.4</v>
      </c>
      <c r="E10543" s="289" t="s">
        <v>23406</v>
      </c>
      <c r="F10543">
        <v>5016888926</v>
      </c>
      <c r="G10543" s="276">
        <v>45875</v>
      </c>
      <c r="H10543">
        <v>20250729772906</v>
      </c>
      <c r="I10543">
        <v>0.96</v>
      </c>
      <c r="J10543" s="289" t="s">
        <v>275</v>
      </c>
      <c r="K10543" s="289" t="s">
        <v>23407</v>
      </c>
      <c r="L10543" s="289" t="s">
        <v>280</v>
      </c>
      <c r="M10543" s="289" t="s">
        <v>23408</v>
      </c>
      <c r="N10543" s="289" t="s">
        <v>19153</v>
      </c>
      <c r="O10543" s="289" t="s">
        <v>18284</v>
      </c>
      <c r="P10543" s="289">
        <f>VLOOKUP(CAT_Details[[#This Row],[Delivery Bp Customer Code]],Table6[],2,0)</f>
        <v>3705</v>
      </c>
    </row>
    <row r="10544" spans="1:16" x14ac:dyDescent="0.25">
      <c r="A10544" s="289" t="s">
        <v>874</v>
      </c>
      <c r="B10544">
        <v>15</v>
      </c>
      <c r="C10544">
        <v>1830</v>
      </c>
      <c r="D10544">
        <v>6.25</v>
      </c>
      <c r="E10544" s="289" t="s">
        <v>23409</v>
      </c>
      <c r="F10544">
        <v>5016875192</v>
      </c>
      <c r="G10544" s="276">
        <v>45875</v>
      </c>
      <c r="H10544">
        <v>20250725770914</v>
      </c>
      <c r="I10544">
        <v>31.5</v>
      </c>
      <c r="J10544" s="289" t="s">
        <v>294</v>
      </c>
      <c r="K10544" s="289" t="s">
        <v>23410</v>
      </c>
      <c r="L10544" s="289" t="s">
        <v>275</v>
      </c>
      <c r="M10544" s="289" t="s">
        <v>23288</v>
      </c>
      <c r="N10544" s="289" t="s">
        <v>5685</v>
      </c>
      <c r="O10544" s="289" t="s">
        <v>1014</v>
      </c>
      <c r="P10544" s="289" t="str">
        <f>VLOOKUP(CAT_Details[[#This Row],[Delivery Bp Customer Code]],Table6[],2,0)</f>
        <v>MZ07</v>
      </c>
    </row>
    <row r="10545" spans="1:16" x14ac:dyDescent="0.25">
      <c r="A10545" s="289" t="s">
        <v>941</v>
      </c>
      <c r="B10545">
        <v>1</v>
      </c>
      <c r="C10545">
        <v>9.36</v>
      </c>
      <c r="D10545">
        <v>0.1</v>
      </c>
      <c r="E10545" s="289" t="s">
        <v>23411</v>
      </c>
      <c r="F10545">
        <v>5016875124</v>
      </c>
      <c r="G10545" s="276">
        <v>45875</v>
      </c>
      <c r="H10545">
        <v>20250728771844</v>
      </c>
      <c r="I10545">
        <v>9.6000000000000002E-2</v>
      </c>
      <c r="J10545" s="289" t="s">
        <v>294</v>
      </c>
      <c r="K10545" s="289" t="s">
        <v>23412</v>
      </c>
      <c r="L10545" s="289" t="s">
        <v>275</v>
      </c>
      <c r="M10545" s="289" t="s">
        <v>23264</v>
      </c>
      <c r="N10545" s="289" t="s">
        <v>1270</v>
      </c>
      <c r="O10545" s="289" t="s">
        <v>945</v>
      </c>
      <c r="P10545" s="289" t="str">
        <f>VLOOKUP(CAT_Details[[#This Row],[Delivery Bp Customer Code]],Table6[],2,0)</f>
        <v>DK-LW01</v>
      </c>
    </row>
    <row r="10546" spans="1:16" x14ac:dyDescent="0.25">
      <c r="A10546" s="289" t="s">
        <v>941</v>
      </c>
      <c r="B10546">
        <v>1</v>
      </c>
      <c r="C10546">
        <v>6.61</v>
      </c>
      <c r="D10546">
        <v>7.0000000000000007E-2</v>
      </c>
      <c r="E10546" s="289" t="s">
        <v>23411</v>
      </c>
      <c r="F10546">
        <v>5016875125</v>
      </c>
      <c r="G10546" s="276">
        <v>45875</v>
      </c>
      <c r="H10546">
        <v>20250728771974</v>
      </c>
      <c r="I10546">
        <v>4.8000000000000001E-2</v>
      </c>
      <c r="J10546" s="289" t="s">
        <v>294</v>
      </c>
      <c r="K10546" s="289" t="s">
        <v>23413</v>
      </c>
      <c r="L10546" s="289" t="s">
        <v>275</v>
      </c>
      <c r="M10546" s="289" t="s">
        <v>23264</v>
      </c>
      <c r="N10546" s="289" t="s">
        <v>1270</v>
      </c>
      <c r="O10546" s="289" t="s">
        <v>945</v>
      </c>
      <c r="P10546" s="289" t="str">
        <f>VLOOKUP(CAT_Details[[#This Row],[Delivery Bp Customer Code]],Table6[],2,0)</f>
        <v>DK-LW01</v>
      </c>
    </row>
    <row r="10547" spans="1:16" x14ac:dyDescent="0.25">
      <c r="A10547" s="289" t="s">
        <v>3329</v>
      </c>
      <c r="B10547">
        <v>3</v>
      </c>
      <c r="C10547">
        <v>574.20000000000005</v>
      </c>
      <c r="D10547">
        <v>1.2</v>
      </c>
      <c r="E10547" s="289" t="s">
        <v>23414</v>
      </c>
      <c r="F10547">
        <v>5016875298</v>
      </c>
      <c r="G10547" s="276">
        <v>45875</v>
      </c>
      <c r="H10547">
        <v>20250728772062</v>
      </c>
      <c r="I10547">
        <v>1.8720000000000001</v>
      </c>
      <c r="J10547" s="289" t="s">
        <v>324</v>
      </c>
      <c r="K10547" s="289" t="s">
        <v>23415</v>
      </c>
      <c r="L10547" s="289" t="s">
        <v>275</v>
      </c>
      <c r="M10547" s="289" t="s">
        <v>23310</v>
      </c>
      <c r="N10547" s="289" t="s">
        <v>16946</v>
      </c>
      <c r="O10547" s="289" t="s">
        <v>3332</v>
      </c>
      <c r="P10547" s="289">
        <f>VLOOKUP(CAT_Details[[#This Row],[Delivery Bp Customer Code]],Table6[],2,0)</f>
        <v>3402</v>
      </c>
    </row>
    <row r="10548" spans="1:16" x14ac:dyDescent="0.25">
      <c r="A10548" s="289" t="s">
        <v>3329</v>
      </c>
      <c r="B10548">
        <v>6</v>
      </c>
      <c r="C10548">
        <v>510</v>
      </c>
      <c r="D10548">
        <v>2.4</v>
      </c>
      <c r="E10548" s="289" t="s">
        <v>23416</v>
      </c>
      <c r="F10548">
        <v>5016875402</v>
      </c>
      <c r="G10548" s="276">
        <v>45875</v>
      </c>
      <c r="H10548">
        <v>20250729772506</v>
      </c>
      <c r="I10548">
        <v>3.456</v>
      </c>
      <c r="J10548" s="289" t="s">
        <v>324</v>
      </c>
      <c r="K10548" s="289" t="s">
        <v>23417</v>
      </c>
      <c r="L10548" s="289" t="s">
        <v>275</v>
      </c>
      <c r="M10548" s="289" t="s">
        <v>23296</v>
      </c>
      <c r="N10548" s="289" t="s">
        <v>4634</v>
      </c>
      <c r="O10548" s="289" t="s">
        <v>3332</v>
      </c>
      <c r="P10548" s="289">
        <f>VLOOKUP(CAT_Details[[#This Row],[Delivery Bp Customer Code]],Table6[],2,0)</f>
        <v>3402</v>
      </c>
    </row>
    <row r="10549" spans="1:16" x14ac:dyDescent="0.25">
      <c r="A10549" s="289" t="s">
        <v>3329</v>
      </c>
      <c r="B10549">
        <v>53</v>
      </c>
      <c r="C10549">
        <v>5300</v>
      </c>
      <c r="D10549">
        <v>13.6</v>
      </c>
      <c r="E10549" s="289" t="s">
        <v>23418</v>
      </c>
      <c r="F10549">
        <v>5016875569</v>
      </c>
      <c r="G10549" s="276">
        <v>45875</v>
      </c>
      <c r="H10549">
        <v>20250728771911</v>
      </c>
      <c r="I10549">
        <v>40.704000000000001</v>
      </c>
      <c r="J10549" s="289" t="s">
        <v>324</v>
      </c>
      <c r="K10549" s="289" t="s">
        <v>23419</v>
      </c>
      <c r="L10549" s="289" t="s">
        <v>275</v>
      </c>
      <c r="M10549" s="289" t="s">
        <v>23233</v>
      </c>
      <c r="N10549" s="289" t="s">
        <v>3571</v>
      </c>
      <c r="O10549" s="289" t="s">
        <v>3332</v>
      </c>
      <c r="P10549" s="289">
        <f>VLOOKUP(CAT_Details[[#This Row],[Delivery Bp Customer Code]],Table6[],2,0)</f>
        <v>3402</v>
      </c>
    </row>
    <row r="10550" spans="1:16" x14ac:dyDescent="0.25">
      <c r="A10550" s="289" t="s">
        <v>3329</v>
      </c>
      <c r="B10550">
        <v>2</v>
      </c>
      <c r="C10550">
        <v>128</v>
      </c>
      <c r="D10550">
        <v>0.8</v>
      </c>
      <c r="E10550" s="289" t="s">
        <v>23420</v>
      </c>
      <c r="F10550">
        <v>5016889372</v>
      </c>
      <c r="G10550" s="276">
        <v>45875</v>
      </c>
      <c r="H10550">
        <v>20250729772281</v>
      </c>
      <c r="I10550">
        <v>1.9390000000000001</v>
      </c>
      <c r="J10550" s="289" t="s">
        <v>350</v>
      </c>
      <c r="K10550" s="289" t="s">
        <v>23421</v>
      </c>
      <c r="L10550" s="289" t="s">
        <v>275</v>
      </c>
      <c r="M10550" s="289" t="s">
        <v>23271</v>
      </c>
      <c r="N10550" s="289" t="s">
        <v>690</v>
      </c>
      <c r="O10550" s="289" t="s">
        <v>3332</v>
      </c>
      <c r="P10550" s="289">
        <f>VLOOKUP(CAT_Details[[#This Row],[Delivery Bp Customer Code]],Table6[],2,0)</f>
        <v>3402</v>
      </c>
    </row>
    <row r="10551" spans="1:16" x14ac:dyDescent="0.25">
      <c r="A10551" s="289" t="s">
        <v>3329</v>
      </c>
      <c r="B10551">
        <v>3</v>
      </c>
      <c r="C10551">
        <v>51.9</v>
      </c>
      <c r="D10551">
        <v>0.32</v>
      </c>
      <c r="E10551" s="289" t="s">
        <v>23422</v>
      </c>
      <c r="F10551">
        <v>5016889386</v>
      </c>
      <c r="G10551" s="276">
        <v>45875</v>
      </c>
      <c r="H10551">
        <v>20250729772378</v>
      </c>
      <c r="I10551">
        <v>0.29799999999999999</v>
      </c>
      <c r="J10551" s="289" t="s">
        <v>350</v>
      </c>
      <c r="K10551" s="289" t="s">
        <v>23423</v>
      </c>
      <c r="L10551" s="289" t="s">
        <v>275</v>
      </c>
      <c r="M10551" s="289" t="s">
        <v>23271</v>
      </c>
      <c r="N10551" s="289" t="s">
        <v>3173</v>
      </c>
      <c r="O10551" s="289" t="s">
        <v>3332</v>
      </c>
      <c r="P10551" s="289">
        <f>VLOOKUP(CAT_Details[[#This Row],[Delivery Bp Customer Code]],Table6[],2,0)</f>
        <v>3402</v>
      </c>
    </row>
    <row r="10552" spans="1:16" x14ac:dyDescent="0.25">
      <c r="A10552" s="289" t="s">
        <v>3329</v>
      </c>
      <c r="B10552">
        <v>14</v>
      </c>
      <c r="C10552">
        <v>2840</v>
      </c>
      <c r="D10552">
        <v>5.6</v>
      </c>
      <c r="E10552" s="289" t="s">
        <v>23424</v>
      </c>
      <c r="F10552">
        <v>5016889448</v>
      </c>
      <c r="G10552" s="276">
        <v>45875</v>
      </c>
      <c r="H10552">
        <v>20250728771852</v>
      </c>
      <c r="I10552">
        <v>15.744</v>
      </c>
      <c r="J10552" s="289" t="s">
        <v>294</v>
      </c>
      <c r="K10552" s="289" t="s">
        <v>23425</v>
      </c>
      <c r="L10552" s="289" t="s">
        <v>275</v>
      </c>
      <c r="M10552" s="289" t="s">
        <v>23426</v>
      </c>
      <c r="N10552" s="289" t="s">
        <v>555</v>
      </c>
      <c r="O10552" s="289" t="s">
        <v>3332</v>
      </c>
      <c r="P10552" s="289">
        <f>VLOOKUP(CAT_Details[[#This Row],[Delivery Bp Customer Code]],Table6[],2,0)</f>
        <v>3402</v>
      </c>
    </row>
    <row r="10553" spans="1:16" x14ac:dyDescent="0.25">
      <c r="A10553" s="289" t="s">
        <v>76</v>
      </c>
      <c r="B10553">
        <v>8</v>
      </c>
      <c r="C10553">
        <v>346</v>
      </c>
      <c r="D10553">
        <v>2.65</v>
      </c>
      <c r="E10553" s="289" t="s">
        <v>23427</v>
      </c>
      <c r="F10553">
        <v>5016889332</v>
      </c>
      <c r="G10553" s="276">
        <v>45875</v>
      </c>
      <c r="H10553" s="5">
        <v>20250730773131</v>
      </c>
      <c r="I10553">
        <v>6.2640000000000002</v>
      </c>
      <c r="J10553" s="289" t="s">
        <v>350</v>
      </c>
      <c r="K10553" s="289" t="s">
        <v>23428</v>
      </c>
      <c r="L10553" s="289" t="s">
        <v>275</v>
      </c>
      <c r="M10553" s="289" t="s">
        <v>23429</v>
      </c>
      <c r="N10553" s="289" t="s">
        <v>430</v>
      </c>
      <c r="O10553" s="289" t="s">
        <v>16049</v>
      </c>
      <c r="P10553" s="289" t="str">
        <f>VLOOKUP(CAT_Details[[#This Row],[Delivery Bp Customer Code]],Table6[],2,0)</f>
        <v>MZ02</v>
      </c>
    </row>
    <row r="10554" spans="1:16" x14ac:dyDescent="0.25">
      <c r="A10554" s="289" t="s">
        <v>76</v>
      </c>
      <c r="B10554">
        <v>1</v>
      </c>
      <c r="C10554">
        <v>12</v>
      </c>
      <c r="D10554">
        <v>0.09</v>
      </c>
      <c r="E10554" s="289" t="s">
        <v>23430</v>
      </c>
      <c r="F10554">
        <v>5016889366</v>
      </c>
      <c r="G10554" s="276">
        <v>45875</v>
      </c>
      <c r="H10554">
        <v>20250730773584</v>
      </c>
      <c r="I10554">
        <v>7.1999999999999995E-2</v>
      </c>
      <c r="J10554" s="289" t="s">
        <v>350</v>
      </c>
      <c r="K10554" s="289" t="s">
        <v>23431</v>
      </c>
      <c r="L10554" s="289" t="s">
        <v>275</v>
      </c>
      <c r="M10554" s="289" t="s">
        <v>23390</v>
      </c>
      <c r="N10554" s="289" t="s">
        <v>1279</v>
      </c>
      <c r="O10554" s="289" t="s">
        <v>16049</v>
      </c>
      <c r="P10554" s="289" t="str">
        <f>VLOOKUP(CAT_Details[[#This Row],[Delivery Bp Customer Code]],Table6[],2,0)</f>
        <v>MZ02</v>
      </c>
    </row>
    <row r="10555" spans="1:16" x14ac:dyDescent="0.25">
      <c r="A10555" s="289" t="s">
        <v>76</v>
      </c>
      <c r="B10555">
        <v>1</v>
      </c>
      <c r="C10555">
        <v>76</v>
      </c>
      <c r="D10555">
        <v>0.2</v>
      </c>
      <c r="E10555" s="289" t="s">
        <v>23432</v>
      </c>
      <c r="F10555">
        <v>5016889500</v>
      </c>
      <c r="G10555" s="276">
        <v>45875</v>
      </c>
      <c r="H10555">
        <v>20250729772552</v>
      </c>
      <c r="I10555">
        <v>0.21099999999999999</v>
      </c>
      <c r="J10555" s="289" t="s">
        <v>350</v>
      </c>
      <c r="K10555" s="289" t="s">
        <v>23433</v>
      </c>
      <c r="L10555" s="289" t="s">
        <v>275</v>
      </c>
      <c r="M10555" s="289" t="s">
        <v>23271</v>
      </c>
      <c r="N10555" s="289" t="s">
        <v>602</v>
      </c>
      <c r="O10555" s="289" t="s">
        <v>16049</v>
      </c>
      <c r="P10555" s="289" t="str">
        <f>VLOOKUP(CAT_Details[[#This Row],[Delivery Bp Customer Code]],Table6[],2,0)</f>
        <v>MZ02</v>
      </c>
    </row>
    <row r="10556" spans="1:16" x14ac:dyDescent="0.25">
      <c r="A10556" s="289" t="s">
        <v>74</v>
      </c>
      <c r="B10556">
        <v>12</v>
      </c>
      <c r="C10556">
        <v>13800</v>
      </c>
      <c r="D10556">
        <v>4.8</v>
      </c>
      <c r="E10556" s="289" t="s">
        <v>23434</v>
      </c>
      <c r="F10556">
        <v>5016875219</v>
      </c>
      <c r="G10556" s="276">
        <v>45875</v>
      </c>
      <c r="H10556">
        <v>20250725771240</v>
      </c>
      <c r="I10556">
        <v>6.9119999999999999</v>
      </c>
      <c r="J10556" s="289" t="s">
        <v>324</v>
      </c>
      <c r="K10556" s="289" t="s">
        <v>23435</v>
      </c>
      <c r="L10556" s="289" t="s">
        <v>275</v>
      </c>
      <c r="M10556" s="289" t="s">
        <v>23310</v>
      </c>
      <c r="N10556" s="289" t="s">
        <v>333</v>
      </c>
      <c r="O10556" s="289" t="s">
        <v>22256</v>
      </c>
      <c r="P10556" s="289" t="str">
        <f>VLOOKUP(CAT_Details[[#This Row],[Delivery Bp Customer Code]],Table6[],2,0)</f>
        <v>DX01-L5</v>
      </c>
    </row>
    <row r="10557" spans="1:16" x14ac:dyDescent="0.25">
      <c r="A10557" s="289" t="s">
        <v>74</v>
      </c>
      <c r="B10557">
        <v>2</v>
      </c>
      <c r="C10557">
        <v>14</v>
      </c>
      <c r="D10557">
        <v>0.1</v>
      </c>
      <c r="E10557" s="289" t="s">
        <v>23436</v>
      </c>
      <c r="F10557">
        <v>5016875254</v>
      </c>
      <c r="G10557" s="276">
        <v>45875</v>
      </c>
      <c r="H10557">
        <v>20250729772570</v>
      </c>
      <c r="I10557">
        <v>6.0999999999999999E-2</v>
      </c>
      <c r="J10557" s="289" t="s">
        <v>345</v>
      </c>
      <c r="K10557" s="289" t="s">
        <v>23437</v>
      </c>
      <c r="L10557" s="289" t="s">
        <v>275</v>
      </c>
      <c r="M10557" s="289" t="s">
        <v>23438</v>
      </c>
      <c r="N10557" s="289" t="s">
        <v>371</v>
      </c>
      <c r="O10557" s="289" t="s">
        <v>22256</v>
      </c>
      <c r="P10557" s="289" t="str">
        <f>VLOOKUP(CAT_Details[[#This Row],[Delivery Bp Customer Code]],Table6[],2,0)</f>
        <v>DX01-L5</v>
      </c>
    </row>
    <row r="10558" spans="1:16" x14ac:dyDescent="0.25">
      <c r="A10558" s="289" t="s">
        <v>74</v>
      </c>
      <c r="B10558">
        <v>6</v>
      </c>
      <c r="C10558">
        <v>600</v>
      </c>
      <c r="D10558">
        <v>2.87</v>
      </c>
      <c r="E10558" s="289" t="s">
        <v>23439</v>
      </c>
      <c r="F10558">
        <v>5016875323</v>
      </c>
      <c r="G10558" s="276">
        <v>45875</v>
      </c>
      <c r="H10558">
        <v>20250725770797</v>
      </c>
      <c r="I10558">
        <v>4.1280000000000001</v>
      </c>
      <c r="J10558" s="289" t="s">
        <v>345</v>
      </c>
      <c r="K10558" s="289" t="s">
        <v>23440</v>
      </c>
      <c r="L10558" s="289" t="s">
        <v>275</v>
      </c>
      <c r="M10558" s="289" t="s">
        <v>23438</v>
      </c>
      <c r="N10558" s="289" t="s">
        <v>427</v>
      </c>
      <c r="O10558" s="289" t="s">
        <v>22256</v>
      </c>
      <c r="P10558" s="289" t="str">
        <f>VLOOKUP(CAT_Details[[#This Row],[Delivery Bp Customer Code]],Table6[],2,0)</f>
        <v>DX01-L5</v>
      </c>
    </row>
    <row r="10559" spans="1:16" x14ac:dyDescent="0.25">
      <c r="A10559" s="289" t="s">
        <v>74</v>
      </c>
      <c r="B10559">
        <v>1</v>
      </c>
      <c r="C10559">
        <v>50</v>
      </c>
      <c r="D10559">
        <v>0.4</v>
      </c>
      <c r="E10559" s="289" t="s">
        <v>23441</v>
      </c>
      <c r="F10559">
        <v>5016875651</v>
      </c>
      <c r="G10559" s="276">
        <v>45875</v>
      </c>
      <c r="H10559">
        <v>20250728771755</v>
      </c>
      <c r="I10559">
        <v>0.48</v>
      </c>
      <c r="J10559" s="289" t="s">
        <v>345</v>
      </c>
      <c r="K10559" s="289" t="s">
        <v>23442</v>
      </c>
      <c r="L10559" s="289" t="s">
        <v>275</v>
      </c>
      <c r="M10559" s="289" t="s">
        <v>23438</v>
      </c>
      <c r="N10559" s="289" t="s">
        <v>512</v>
      </c>
      <c r="O10559" s="289" t="s">
        <v>22256</v>
      </c>
      <c r="P10559" s="289" t="str">
        <f>VLOOKUP(CAT_Details[[#This Row],[Delivery Bp Customer Code]],Table6[],2,0)</f>
        <v>DX01-L5</v>
      </c>
    </row>
    <row r="10560" spans="1:16" x14ac:dyDescent="0.25">
      <c r="A10560" s="289" t="s">
        <v>74</v>
      </c>
      <c r="B10560">
        <v>72</v>
      </c>
      <c r="C10560">
        <v>3200</v>
      </c>
      <c r="D10560">
        <v>13.6</v>
      </c>
      <c r="E10560" s="289" t="s">
        <v>23443</v>
      </c>
      <c r="F10560">
        <v>5016889281</v>
      </c>
      <c r="G10560" s="276">
        <v>45875</v>
      </c>
      <c r="H10560">
        <v>20250728771652</v>
      </c>
      <c r="I10560">
        <v>34.56</v>
      </c>
      <c r="J10560" s="289" t="s">
        <v>350</v>
      </c>
      <c r="K10560" s="289" t="s">
        <v>23444</v>
      </c>
      <c r="L10560" s="289" t="s">
        <v>275</v>
      </c>
      <c r="M10560" s="289" t="s">
        <v>23403</v>
      </c>
      <c r="N10560" s="289" t="s">
        <v>12700</v>
      </c>
      <c r="O10560" s="289" t="s">
        <v>22256</v>
      </c>
      <c r="P10560" s="289" t="str">
        <f>VLOOKUP(CAT_Details[[#This Row],[Delivery Bp Customer Code]],Table6[],2,0)</f>
        <v>DX01-L5</v>
      </c>
    </row>
    <row r="10561" spans="1:16" x14ac:dyDescent="0.25">
      <c r="A10561" s="289" t="s">
        <v>74</v>
      </c>
      <c r="B10561">
        <v>16</v>
      </c>
      <c r="C10561">
        <v>1860</v>
      </c>
      <c r="D10561">
        <v>7.6</v>
      </c>
      <c r="E10561" s="289" t="s">
        <v>23427</v>
      </c>
      <c r="F10561">
        <v>5016889334</v>
      </c>
      <c r="G10561" s="276">
        <v>45875</v>
      </c>
      <c r="H10561">
        <v>20250730773137</v>
      </c>
      <c r="I10561">
        <v>18.239999999999998</v>
      </c>
      <c r="J10561" s="289" t="s">
        <v>350</v>
      </c>
      <c r="K10561" s="289" t="s">
        <v>23445</v>
      </c>
      <c r="L10561" s="289" t="s">
        <v>275</v>
      </c>
      <c r="M10561" s="289" t="s">
        <v>23429</v>
      </c>
      <c r="N10561" s="289" t="s">
        <v>430</v>
      </c>
      <c r="O10561" s="289" t="s">
        <v>22256</v>
      </c>
      <c r="P10561" s="289" t="str">
        <f>VLOOKUP(CAT_Details[[#This Row],[Delivery Bp Customer Code]],Table6[],2,0)</f>
        <v>DX01-L5</v>
      </c>
    </row>
    <row r="10562" spans="1:16" x14ac:dyDescent="0.25">
      <c r="A10562" s="289" t="s">
        <v>74</v>
      </c>
      <c r="B10562">
        <v>10</v>
      </c>
      <c r="C10562">
        <v>260</v>
      </c>
      <c r="D10562">
        <v>1.38</v>
      </c>
      <c r="E10562" s="289" t="s">
        <v>23446</v>
      </c>
      <c r="F10562">
        <v>5016889335</v>
      </c>
      <c r="G10562" s="276">
        <v>45875</v>
      </c>
      <c r="H10562">
        <v>20250730773445</v>
      </c>
      <c r="I10562">
        <v>1.7909999999999999</v>
      </c>
      <c r="J10562" s="289" t="s">
        <v>350</v>
      </c>
      <c r="K10562" s="289" t="s">
        <v>23447</v>
      </c>
      <c r="L10562" s="289" t="s">
        <v>275</v>
      </c>
      <c r="M10562" s="289" t="s">
        <v>23390</v>
      </c>
      <c r="N10562" s="289" t="s">
        <v>378</v>
      </c>
      <c r="O10562" s="289" t="s">
        <v>22256</v>
      </c>
      <c r="P10562" s="289" t="str">
        <f>VLOOKUP(CAT_Details[[#This Row],[Delivery Bp Customer Code]],Table6[],2,0)</f>
        <v>DX01-L5</v>
      </c>
    </row>
    <row r="10563" spans="1:16" x14ac:dyDescent="0.25">
      <c r="A10563" s="289" t="s">
        <v>74</v>
      </c>
      <c r="B10563">
        <v>2</v>
      </c>
      <c r="C10563">
        <v>402</v>
      </c>
      <c r="D10563">
        <v>0.96</v>
      </c>
      <c r="E10563" s="289" t="s">
        <v>23448</v>
      </c>
      <c r="F10563">
        <v>5016915373</v>
      </c>
      <c r="G10563" s="276">
        <v>45875</v>
      </c>
      <c r="H10563">
        <v>20250801774771</v>
      </c>
      <c r="I10563">
        <v>2.0830000000000002</v>
      </c>
      <c r="J10563" s="289" t="s">
        <v>273</v>
      </c>
      <c r="K10563" s="289" t="s">
        <v>23449</v>
      </c>
      <c r="L10563" s="289" t="s">
        <v>275</v>
      </c>
      <c r="M10563" s="289" t="s">
        <v>23450</v>
      </c>
      <c r="N10563" s="289" t="s">
        <v>519</v>
      </c>
      <c r="O10563" s="289" t="s">
        <v>22256</v>
      </c>
      <c r="P10563" s="289" t="str">
        <f>VLOOKUP(CAT_Details[[#This Row],[Delivery Bp Customer Code]],Table6[],2,0)</f>
        <v>DX01-L5</v>
      </c>
    </row>
    <row r="10564" spans="1:16" x14ac:dyDescent="0.25">
      <c r="A10564" s="289" t="s">
        <v>74</v>
      </c>
      <c r="B10564">
        <v>2</v>
      </c>
      <c r="C10564">
        <v>195</v>
      </c>
      <c r="D10564">
        <v>0.96</v>
      </c>
      <c r="E10564" s="289" t="s">
        <v>23448</v>
      </c>
      <c r="F10564">
        <v>5016915374</v>
      </c>
      <c r="G10564" s="276">
        <v>45875</v>
      </c>
      <c r="H10564">
        <v>20250801774728</v>
      </c>
      <c r="I10564">
        <v>3.0579999999999998</v>
      </c>
      <c r="J10564" s="289" t="s">
        <v>273</v>
      </c>
      <c r="K10564" s="289" t="s">
        <v>23451</v>
      </c>
      <c r="L10564" s="289" t="s">
        <v>275</v>
      </c>
      <c r="M10564" s="289" t="s">
        <v>23450</v>
      </c>
      <c r="N10564" s="289" t="s">
        <v>519</v>
      </c>
      <c r="O10564" s="289" t="s">
        <v>22256</v>
      </c>
      <c r="P10564" s="289" t="str">
        <f>VLOOKUP(CAT_Details[[#This Row],[Delivery Bp Customer Code]],Table6[],2,0)</f>
        <v>DX01-L5</v>
      </c>
    </row>
    <row r="10565" spans="1:16" x14ac:dyDescent="0.25">
      <c r="A10565" s="289" t="s">
        <v>272</v>
      </c>
      <c r="B10565">
        <v>1</v>
      </c>
      <c r="C10565">
        <v>80</v>
      </c>
      <c r="D10565">
        <v>0.4</v>
      </c>
      <c r="E10565" s="289" t="s">
        <v>23452</v>
      </c>
      <c r="F10565">
        <v>5016875142</v>
      </c>
      <c r="G10565" s="276">
        <v>45875</v>
      </c>
      <c r="H10565">
        <v>20250724770319</v>
      </c>
      <c r="I10565">
        <v>1.3440000000000001</v>
      </c>
      <c r="J10565" s="289" t="s">
        <v>345</v>
      </c>
      <c r="K10565" s="289" t="s">
        <v>23453</v>
      </c>
      <c r="L10565" s="289" t="s">
        <v>275</v>
      </c>
      <c r="M10565" s="289" t="s">
        <v>23438</v>
      </c>
      <c r="N10565" s="289" t="s">
        <v>2014</v>
      </c>
      <c r="O10565" s="289" t="s">
        <v>277</v>
      </c>
      <c r="P10565" s="289" t="str">
        <f>VLOOKUP(CAT_Details[[#This Row],[Delivery Bp Customer Code]],Table6[],2,0)</f>
        <v>U2-L5</v>
      </c>
    </row>
    <row r="10566" spans="1:16" x14ac:dyDescent="0.25">
      <c r="A10566" s="289" t="s">
        <v>272</v>
      </c>
      <c r="B10566">
        <v>2</v>
      </c>
      <c r="C10566">
        <v>751.1</v>
      </c>
      <c r="D10566">
        <v>0.4</v>
      </c>
      <c r="E10566" s="289" t="s">
        <v>23454</v>
      </c>
      <c r="F10566">
        <v>5016875306</v>
      </c>
      <c r="G10566" s="276">
        <v>45875</v>
      </c>
      <c r="H10566">
        <v>20250728771694</v>
      </c>
      <c r="I10566">
        <v>0.57599999999999996</v>
      </c>
      <c r="J10566" s="289" t="s">
        <v>294</v>
      </c>
      <c r="K10566" s="289" t="s">
        <v>23455</v>
      </c>
      <c r="L10566" s="289" t="s">
        <v>275</v>
      </c>
      <c r="M10566" s="289" t="s">
        <v>23264</v>
      </c>
      <c r="N10566" s="289" t="s">
        <v>698</v>
      </c>
      <c r="O10566" s="289" t="s">
        <v>277</v>
      </c>
      <c r="P10566" s="289" t="str">
        <f>VLOOKUP(CAT_Details[[#This Row],[Delivery Bp Customer Code]],Table6[],2,0)</f>
        <v>U2-L5</v>
      </c>
    </row>
    <row r="10567" spans="1:16" x14ac:dyDescent="0.25">
      <c r="A10567" s="289" t="s">
        <v>272</v>
      </c>
      <c r="B10567">
        <v>6</v>
      </c>
      <c r="C10567">
        <v>3120</v>
      </c>
      <c r="D10567">
        <v>2.4</v>
      </c>
      <c r="E10567" s="289" t="s">
        <v>23456</v>
      </c>
      <c r="F10567">
        <v>5016875318</v>
      </c>
      <c r="G10567" s="276">
        <v>45875</v>
      </c>
      <c r="H10567">
        <v>20250729772636</v>
      </c>
      <c r="I10567">
        <v>5.76</v>
      </c>
      <c r="J10567" s="289" t="s">
        <v>324</v>
      </c>
      <c r="K10567" s="289" t="s">
        <v>23457</v>
      </c>
      <c r="L10567" s="289" t="s">
        <v>275</v>
      </c>
      <c r="M10567" s="289" t="s">
        <v>23233</v>
      </c>
      <c r="N10567" s="289" t="s">
        <v>14987</v>
      </c>
      <c r="O10567" s="289" t="s">
        <v>277</v>
      </c>
      <c r="P10567" s="289" t="str">
        <f>VLOOKUP(CAT_Details[[#This Row],[Delivery Bp Customer Code]],Table6[],2,0)</f>
        <v>U2-L5</v>
      </c>
    </row>
    <row r="10568" spans="1:16" x14ac:dyDescent="0.25">
      <c r="A10568" s="289" t="s">
        <v>272</v>
      </c>
      <c r="B10568">
        <v>24</v>
      </c>
      <c r="C10568">
        <v>2112</v>
      </c>
      <c r="D10568">
        <v>10.8</v>
      </c>
      <c r="E10568" s="289" t="s">
        <v>23458</v>
      </c>
      <c r="F10568">
        <v>5016875343</v>
      </c>
      <c r="G10568" s="276">
        <v>45875</v>
      </c>
      <c r="H10568">
        <v>20250728771497</v>
      </c>
      <c r="I10568">
        <v>25.92</v>
      </c>
      <c r="J10568" s="289" t="s">
        <v>350</v>
      </c>
      <c r="K10568" s="289" t="s">
        <v>23459</v>
      </c>
      <c r="L10568" s="289" t="s">
        <v>275</v>
      </c>
      <c r="M10568" s="289" t="s">
        <v>23271</v>
      </c>
      <c r="N10568" s="289" t="s">
        <v>462</v>
      </c>
      <c r="O10568" s="289" t="s">
        <v>277</v>
      </c>
      <c r="P10568" s="289" t="str">
        <f>VLOOKUP(CAT_Details[[#This Row],[Delivery Bp Customer Code]],Table6[],2,0)</f>
        <v>U2-L5</v>
      </c>
    </row>
    <row r="10569" spans="1:16" x14ac:dyDescent="0.25">
      <c r="A10569" s="289" t="s">
        <v>272</v>
      </c>
      <c r="B10569">
        <v>20</v>
      </c>
      <c r="C10569">
        <v>1800</v>
      </c>
      <c r="D10569">
        <v>8</v>
      </c>
      <c r="E10569" s="289" t="s">
        <v>23460</v>
      </c>
      <c r="F10569">
        <v>5016889222</v>
      </c>
      <c r="G10569" s="276">
        <v>45875</v>
      </c>
      <c r="H10569">
        <v>20250729772622</v>
      </c>
      <c r="I10569">
        <v>14.784000000000001</v>
      </c>
      <c r="J10569" s="289" t="s">
        <v>350</v>
      </c>
      <c r="K10569" s="289" t="s">
        <v>23461</v>
      </c>
      <c r="L10569" s="289" t="s">
        <v>275</v>
      </c>
      <c r="M10569" s="289" t="s">
        <v>23271</v>
      </c>
      <c r="N10569" s="289" t="s">
        <v>846</v>
      </c>
      <c r="O10569" s="289" t="s">
        <v>277</v>
      </c>
      <c r="P10569" s="289" t="str">
        <f>VLOOKUP(CAT_Details[[#This Row],[Delivery Bp Customer Code]],Table6[],2,0)</f>
        <v>U2-L5</v>
      </c>
    </row>
    <row r="10570" spans="1:16" x14ac:dyDescent="0.25">
      <c r="A10570" s="289" t="s">
        <v>278</v>
      </c>
      <c r="B10570">
        <v>2</v>
      </c>
      <c r="C10570">
        <v>1102</v>
      </c>
      <c r="D10570">
        <v>0.8</v>
      </c>
      <c r="E10570" s="289" t="s">
        <v>23462</v>
      </c>
      <c r="F10570">
        <v>5016860979</v>
      </c>
      <c r="G10570" s="276">
        <v>45876</v>
      </c>
      <c r="H10570">
        <v>20250728771909</v>
      </c>
      <c r="I10570">
        <v>1.056</v>
      </c>
      <c r="J10570" s="289" t="s">
        <v>317</v>
      </c>
      <c r="K10570" s="289" t="s">
        <v>23463</v>
      </c>
      <c r="L10570" s="289" t="s">
        <v>275</v>
      </c>
      <c r="M10570" s="289" t="s">
        <v>23285</v>
      </c>
      <c r="N10570" s="289" t="s">
        <v>16210</v>
      </c>
      <c r="O10570" s="289" t="s">
        <v>498</v>
      </c>
      <c r="P10570" s="289" t="str">
        <f>VLOOKUP(CAT_Details[[#This Row],[Delivery Bp Customer Code]],Table6[],2,0)</f>
        <v>DK-BM01</v>
      </c>
    </row>
    <row r="10571" spans="1:16" x14ac:dyDescent="0.25">
      <c r="A10571" s="289" t="s">
        <v>278</v>
      </c>
      <c r="B10571">
        <v>13</v>
      </c>
      <c r="C10571">
        <v>5018</v>
      </c>
      <c r="D10571">
        <v>5.2</v>
      </c>
      <c r="E10571" s="289" t="s">
        <v>23464</v>
      </c>
      <c r="F10571">
        <v>5016875512</v>
      </c>
      <c r="G10571" s="276">
        <v>45876</v>
      </c>
      <c r="H10571">
        <v>20250729772860</v>
      </c>
      <c r="I10571">
        <v>6.24</v>
      </c>
      <c r="J10571" s="289" t="s">
        <v>324</v>
      </c>
      <c r="K10571" s="289" t="s">
        <v>23465</v>
      </c>
      <c r="L10571" s="289" t="s">
        <v>275</v>
      </c>
      <c r="M10571" s="289" t="s">
        <v>23466</v>
      </c>
      <c r="N10571" s="289" t="s">
        <v>399</v>
      </c>
      <c r="O10571" s="289" t="s">
        <v>498</v>
      </c>
      <c r="P10571" s="289" t="str">
        <f>VLOOKUP(CAT_Details[[#This Row],[Delivery Bp Customer Code]],Table6[],2,0)</f>
        <v>DK-BM01</v>
      </c>
    </row>
    <row r="10572" spans="1:16" x14ac:dyDescent="0.25">
      <c r="A10572" s="289" t="s">
        <v>278</v>
      </c>
      <c r="B10572">
        <v>32</v>
      </c>
      <c r="C10572">
        <v>8138</v>
      </c>
      <c r="D10572">
        <v>12.8</v>
      </c>
      <c r="E10572" s="289" t="s">
        <v>23467</v>
      </c>
      <c r="F10572">
        <v>5016889297</v>
      </c>
      <c r="G10572" s="276">
        <v>45876</v>
      </c>
      <c r="H10572">
        <v>20250630751711</v>
      </c>
      <c r="I10572">
        <v>30.72</v>
      </c>
      <c r="J10572" s="289" t="s">
        <v>324</v>
      </c>
      <c r="K10572" s="289" t="s">
        <v>23468</v>
      </c>
      <c r="L10572" s="289" t="s">
        <v>275</v>
      </c>
      <c r="M10572" s="289" t="s">
        <v>23336</v>
      </c>
      <c r="N10572" s="289" t="s">
        <v>340</v>
      </c>
      <c r="O10572" s="289" t="s">
        <v>498</v>
      </c>
      <c r="P10572" s="289" t="str">
        <f>VLOOKUP(CAT_Details[[#This Row],[Delivery Bp Customer Code]],Table6[],2,0)</f>
        <v>DK-BM01</v>
      </c>
    </row>
    <row r="10573" spans="1:16" x14ac:dyDescent="0.25">
      <c r="A10573" s="289" t="s">
        <v>278</v>
      </c>
      <c r="B10573">
        <v>7</v>
      </c>
      <c r="C10573">
        <v>2043</v>
      </c>
      <c r="D10573">
        <v>2.8</v>
      </c>
      <c r="E10573" s="289" t="s">
        <v>23469</v>
      </c>
      <c r="F10573">
        <v>5016901521</v>
      </c>
      <c r="G10573" s="276">
        <v>45876</v>
      </c>
      <c r="H10573">
        <v>20250731773960</v>
      </c>
      <c r="I10573">
        <v>6.3840000000000003</v>
      </c>
      <c r="J10573" s="289" t="s">
        <v>350</v>
      </c>
      <c r="K10573" s="289" t="s">
        <v>23470</v>
      </c>
      <c r="L10573" s="289" t="s">
        <v>275</v>
      </c>
      <c r="M10573" s="289" t="s">
        <v>23429</v>
      </c>
      <c r="N10573" s="289" t="s">
        <v>999</v>
      </c>
      <c r="O10573" s="289" t="s">
        <v>498</v>
      </c>
      <c r="P10573" s="289" t="str">
        <f>VLOOKUP(CAT_Details[[#This Row],[Delivery Bp Customer Code]],Table6[],2,0)</f>
        <v>DK-BM01</v>
      </c>
    </row>
    <row r="10574" spans="1:16" x14ac:dyDescent="0.25">
      <c r="A10574" s="289" t="s">
        <v>278</v>
      </c>
      <c r="B10574">
        <v>1</v>
      </c>
      <c r="C10574">
        <v>4</v>
      </c>
      <c r="D10574">
        <v>0.03</v>
      </c>
      <c r="E10574" s="289" t="s">
        <v>23471</v>
      </c>
      <c r="F10574">
        <v>5016901950</v>
      </c>
      <c r="G10574" s="276">
        <v>45876</v>
      </c>
      <c r="H10574">
        <v>20250730773217</v>
      </c>
      <c r="I10574">
        <v>7.0000000000000001E-3</v>
      </c>
      <c r="J10574" s="289" t="s">
        <v>350</v>
      </c>
      <c r="K10574" s="289" t="s">
        <v>23472</v>
      </c>
      <c r="L10574" s="289" t="s">
        <v>275</v>
      </c>
      <c r="M10574" s="289" t="s">
        <v>23123</v>
      </c>
      <c r="N10574" s="289" t="s">
        <v>1831</v>
      </c>
      <c r="O10574" s="289" t="s">
        <v>498</v>
      </c>
      <c r="P10574" s="289" t="str">
        <f>VLOOKUP(CAT_Details[[#This Row],[Delivery Bp Customer Code]],Table6[],2,0)</f>
        <v>DK-BM01</v>
      </c>
    </row>
    <row r="10575" spans="1:16" x14ac:dyDescent="0.25">
      <c r="A10575" s="289" t="s">
        <v>278</v>
      </c>
      <c r="B10575">
        <v>1</v>
      </c>
      <c r="C10575">
        <v>175</v>
      </c>
      <c r="D10575">
        <v>0.4</v>
      </c>
      <c r="E10575" s="289" t="s">
        <v>23473</v>
      </c>
      <c r="F10575">
        <v>5016901957</v>
      </c>
      <c r="G10575" s="276">
        <v>45876</v>
      </c>
      <c r="H10575">
        <v>20250730773135</v>
      </c>
      <c r="I10575">
        <v>0.96</v>
      </c>
      <c r="J10575" s="289" t="s">
        <v>350</v>
      </c>
      <c r="K10575" s="289" t="s">
        <v>23474</v>
      </c>
      <c r="L10575" s="289" t="s">
        <v>275</v>
      </c>
      <c r="M10575" s="289" t="s">
        <v>23123</v>
      </c>
      <c r="N10575" s="289" t="s">
        <v>743</v>
      </c>
      <c r="O10575" s="289" t="s">
        <v>498</v>
      </c>
      <c r="P10575" s="289" t="str">
        <f>VLOOKUP(CAT_Details[[#This Row],[Delivery Bp Customer Code]],Table6[],2,0)</f>
        <v>DK-BM01</v>
      </c>
    </row>
    <row r="10576" spans="1:16" x14ac:dyDescent="0.25">
      <c r="A10576" s="289" t="s">
        <v>75</v>
      </c>
      <c r="B10576">
        <v>1</v>
      </c>
      <c r="C10576">
        <v>111</v>
      </c>
      <c r="D10576">
        <v>0.4</v>
      </c>
      <c r="E10576" s="289" t="s">
        <v>23475</v>
      </c>
      <c r="F10576">
        <v>5016889279</v>
      </c>
      <c r="G10576" s="276">
        <v>45876</v>
      </c>
      <c r="H10576">
        <v>20250729772302</v>
      </c>
      <c r="I10576">
        <v>0.57599999999999996</v>
      </c>
      <c r="J10576" s="289" t="s">
        <v>345</v>
      </c>
      <c r="K10576" s="289" t="s">
        <v>23476</v>
      </c>
      <c r="L10576" s="289" t="s">
        <v>275</v>
      </c>
      <c r="M10576" s="289" t="s">
        <v>23438</v>
      </c>
      <c r="N10576" s="289" t="s">
        <v>5824</v>
      </c>
      <c r="O10576" s="289" t="s">
        <v>5281</v>
      </c>
      <c r="P10576" s="289" t="str">
        <f>VLOOKUP(CAT_Details[[#This Row],[Delivery Bp Customer Code]],Table6[],2,0)</f>
        <v>DK-LW08</v>
      </c>
    </row>
    <row r="10577" spans="1:16" x14ac:dyDescent="0.25">
      <c r="A10577" s="289" t="s">
        <v>75</v>
      </c>
      <c r="B10577">
        <v>1</v>
      </c>
      <c r="C10577">
        <v>2</v>
      </c>
      <c r="D10577">
        <v>0.05</v>
      </c>
      <c r="E10577" s="289" t="s">
        <v>23477</v>
      </c>
      <c r="F10577">
        <v>5016901681</v>
      </c>
      <c r="G10577" s="276">
        <v>45876</v>
      </c>
      <c r="H10577">
        <v>20250730773403</v>
      </c>
      <c r="I10577">
        <v>3.5999999999999997E-2</v>
      </c>
      <c r="J10577" s="289" t="s">
        <v>350</v>
      </c>
      <c r="K10577" s="289" t="s">
        <v>23478</v>
      </c>
      <c r="L10577" s="289" t="s">
        <v>275</v>
      </c>
      <c r="M10577" s="289" t="s">
        <v>23390</v>
      </c>
      <c r="N10577" s="289" t="s">
        <v>5415</v>
      </c>
      <c r="O10577" s="289" t="s">
        <v>2173</v>
      </c>
      <c r="P10577" s="289" t="str">
        <f>VLOOKUP(CAT_Details[[#This Row],[Delivery Bp Customer Code]],Table6[],2,0)</f>
        <v>OYL1</v>
      </c>
    </row>
    <row r="10578" spans="1:16" x14ac:dyDescent="0.25">
      <c r="A10578" s="289" t="s">
        <v>75</v>
      </c>
      <c r="B10578">
        <v>1</v>
      </c>
      <c r="C10578">
        <v>285</v>
      </c>
      <c r="D10578">
        <v>0.4</v>
      </c>
      <c r="E10578" s="289" t="s">
        <v>23479</v>
      </c>
      <c r="F10578">
        <v>5016901900</v>
      </c>
      <c r="G10578" s="276">
        <v>45876</v>
      </c>
      <c r="H10578">
        <v>20250730773421</v>
      </c>
      <c r="I10578">
        <v>0.432</v>
      </c>
      <c r="J10578" s="289" t="s">
        <v>350</v>
      </c>
      <c r="K10578" s="289" t="s">
        <v>23480</v>
      </c>
      <c r="L10578" s="289" t="s">
        <v>275</v>
      </c>
      <c r="M10578" s="289" t="s">
        <v>23429</v>
      </c>
      <c r="N10578" s="289" t="s">
        <v>17584</v>
      </c>
      <c r="O10578" s="289" t="s">
        <v>2173</v>
      </c>
      <c r="P10578" s="289" t="str">
        <f>VLOOKUP(CAT_Details[[#This Row],[Delivery Bp Customer Code]],Table6[],2,0)</f>
        <v>OYL1</v>
      </c>
    </row>
    <row r="10579" spans="1:16" x14ac:dyDescent="0.25">
      <c r="A10579" s="289" t="s">
        <v>75</v>
      </c>
      <c r="B10579">
        <v>11</v>
      </c>
      <c r="C10579">
        <v>5555</v>
      </c>
      <c r="D10579">
        <v>3.67</v>
      </c>
      <c r="E10579" s="289" t="s">
        <v>23481</v>
      </c>
      <c r="F10579">
        <v>5016901921</v>
      </c>
      <c r="G10579" s="276">
        <v>45876</v>
      </c>
      <c r="H10579">
        <v>20250731774107</v>
      </c>
      <c r="I10579">
        <v>7.04</v>
      </c>
      <c r="J10579" s="289" t="s">
        <v>324</v>
      </c>
      <c r="K10579" s="289" t="s">
        <v>23482</v>
      </c>
      <c r="L10579" s="289" t="s">
        <v>275</v>
      </c>
      <c r="M10579" s="289" t="s">
        <v>23483</v>
      </c>
      <c r="N10579" s="289" t="s">
        <v>2172</v>
      </c>
      <c r="O10579" s="289" t="s">
        <v>2173</v>
      </c>
      <c r="P10579" s="289" t="str">
        <f>VLOOKUP(CAT_Details[[#This Row],[Delivery Bp Customer Code]],Table6[],2,0)</f>
        <v>OYL1</v>
      </c>
    </row>
    <row r="10580" spans="1:16" x14ac:dyDescent="0.25">
      <c r="A10580" s="289" t="s">
        <v>75</v>
      </c>
      <c r="B10580">
        <v>2</v>
      </c>
      <c r="C10580">
        <v>814.56</v>
      </c>
      <c r="D10580">
        <v>0.8</v>
      </c>
      <c r="E10580" s="289" t="s">
        <v>23484</v>
      </c>
      <c r="F10580">
        <v>5016902002</v>
      </c>
      <c r="G10580" s="276">
        <v>45876</v>
      </c>
      <c r="H10580">
        <v>20250731774018</v>
      </c>
      <c r="I10580">
        <v>1.1519999999999999</v>
      </c>
      <c r="J10580" s="289" t="s">
        <v>324</v>
      </c>
      <c r="K10580" s="289" t="s">
        <v>23485</v>
      </c>
      <c r="L10580" s="289" t="s">
        <v>275</v>
      </c>
      <c r="M10580" s="289" t="s">
        <v>23486</v>
      </c>
      <c r="N10580" s="289" t="s">
        <v>15858</v>
      </c>
      <c r="O10580" s="289" t="s">
        <v>2173</v>
      </c>
      <c r="P10580" s="289" t="str">
        <f>VLOOKUP(CAT_Details[[#This Row],[Delivery Bp Customer Code]],Table6[],2,0)</f>
        <v>OYL1</v>
      </c>
    </row>
    <row r="10581" spans="1:16" x14ac:dyDescent="0.25">
      <c r="A10581" s="289" t="s">
        <v>75</v>
      </c>
      <c r="B10581">
        <v>2</v>
      </c>
      <c r="C10581">
        <v>15.5</v>
      </c>
      <c r="D10581">
        <v>0.09</v>
      </c>
      <c r="E10581" s="289" t="s">
        <v>23487</v>
      </c>
      <c r="F10581">
        <v>5016927133</v>
      </c>
      <c r="G10581" s="276">
        <v>45876</v>
      </c>
      <c r="H10581">
        <v>20250730773287</v>
      </c>
      <c r="I10581">
        <v>4.3999999999999997E-2</v>
      </c>
      <c r="J10581" s="289" t="s">
        <v>273</v>
      </c>
      <c r="K10581" s="289" t="s">
        <v>23488</v>
      </c>
      <c r="L10581" s="289" t="s">
        <v>275</v>
      </c>
      <c r="M10581" s="289" t="s">
        <v>23450</v>
      </c>
      <c r="N10581" s="289" t="s">
        <v>3252</v>
      </c>
      <c r="O10581" s="289" t="s">
        <v>2173</v>
      </c>
      <c r="P10581" s="289" t="str">
        <f>VLOOKUP(CAT_Details[[#This Row],[Delivery Bp Customer Code]],Table6[],2,0)</f>
        <v>OYL1</v>
      </c>
    </row>
    <row r="10582" spans="1:16" x14ac:dyDescent="0.25">
      <c r="A10582" s="289" t="s">
        <v>75</v>
      </c>
      <c r="B10582">
        <v>2</v>
      </c>
      <c r="C10582">
        <v>591.6</v>
      </c>
      <c r="D10582">
        <v>0.8</v>
      </c>
      <c r="E10582" s="289" t="s">
        <v>23489</v>
      </c>
      <c r="F10582">
        <v>5016927226</v>
      </c>
      <c r="G10582" s="276">
        <v>45876</v>
      </c>
      <c r="H10582">
        <v>20250804775553</v>
      </c>
      <c r="I10582">
        <v>1.92</v>
      </c>
      <c r="J10582" s="289" t="s">
        <v>273</v>
      </c>
      <c r="K10582" s="289" t="s">
        <v>23490</v>
      </c>
      <c r="L10582" s="289" t="s">
        <v>275</v>
      </c>
      <c r="M10582" s="289" t="s">
        <v>23450</v>
      </c>
      <c r="N10582" s="289" t="s">
        <v>2434</v>
      </c>
      <c r="O10582" s="289" t="s">
        <v>2173</v>
      </c>
      <c r="P10582" s="289" t="str">
        <f>VLOOKUP(CAT_Details[[#This Row],[Delivery Bp Customer Code]],Table6[],2,0)</f>
        <v>OYL1</v>
      </c>
    </row>
    <row r="10583" spans="1:16" x14ac:dyDescent="0.25">
      <c r="A10583" s="289" t="s">
        <v>75</v>
      </c>
      <c r="B10583">
        <v>9</v>
      </c>
      <c r="C10583">
        <v>5329.26</v>
      </c>
      <c r="D10583">
        <v>3.6</v>
      </c>
      <c r="E10583" s="289" t="s">
        <v>23491</v>
      </c>
      <c r="F10583">
        <v>5016927306</v>
      </c>
      <c r="G10583" s="276">
        <v>45876</v>
      </c>
      <c r="H10583">
        <v>20250725770851</v>
      </c>
      <c r="I10583">
        <v>8.64</v>
      </c>
      <c r="J10583" s="289" t="s">
        <v>273</v>
      </c>
      <c r="K10583" s="289" t="s">
        <v>23492</v>
      </c>
      <c r="L10583" s="289" t="s">
        <v>275</v>
      </c>
      <c r="M10583" s="289" t="s">
        <v>23493</v>
      </c>
      <c r="N10583" s="289" t="s">
        <v>22182</v>
      </c>
      <c r="O10583" s="289" t="s">
        <v>2173</v>
      </c>
      <c r="P10583" s="289" t="str">
        <f>VLOOKUP(CAT_Details[[#This Row],[Delivery Bp Customer Code]],Table6[],2,0)</f>
        <v>OYL1</v>
      </c>
    </row>
    <row r="10584" spans="1:16" x14ac:dyDescent="0.25">
      <c r="A10584" s="289" t="s">
        <v>17052</v>
      </c>
      <c r="B10584">
        <v>8</v>
      </c>
      <c r="C10584">
        <v>1900</v>
      </c>
      <c r="D10584">
        <v>3.8</v>
      </c>
      <c r="E10584" s="289" t="s">
        <v>23494</v>
      </c>
      <c r="F10584">
        <v>5016846674</v>
      </c>
      <c r="G10584" s="276">
        <v>45876</v>
      </c>
      <c r="H10584">
        <v>20250725770837</v>
      </c>
      <c r="I10584">
        <v>9.1199999999999992</v>
      </c>
      <c r="J10584" s="289" t="s">
        <v>1435</v>
      </c>
      <c r="K10584" s="289" t="s">
        <v>23495</v>
      </c>
      <c r="L10584" s="289" t="s">
        <v>280</v>
      </c>
      <c r="M10584" s="289" t="s">
        <v>23496</v>
      </c>
      <c r="N10584" s="289" t="s">
        <v>1438</v>
      </c>
      <c r="O10584" s="289" t="s">
        <v>18284</v>
      </c>
      <c r="P10584" s="289">
        <f>VLOOKUP(CAT_Details[[#This Row],[Delivery Bp Customer Code]],Table6[],2,0)</f>
        <v>3705</v>
      </c>
    </row>
    <row r="10585" spans="1:16" x14ac:dyDescent="0.25">
      <c r="A10585" s="289" t="s">
        <v>3329</v>
      </c>
      <c r="B10585">
        <v>7</v>
      </c>
      <c r="C10585">
        <v>466</v>
      </c>
      <c r="D10585">
        <v>2.15</v>
      </c>
      <c r="E10585" s="289" t="s">
        <v>23497</v>
      </c>
      <c r="F10585">
        <v>5016860622</v>
      </c>
      <c r="G10585" s="276">
        <v>45876</v>
      </c>
      <c r="H10585">
        <v>20250723769270</v>
      </c>
      <c r="I10585">
        <v>2.9049999999999998</v>
      </c>
      <c r="J10585" s="289" t="s">
        <v>317</v>
      </c>
      <c r="K10585" s="289" t="s">
        <v>23498</v>
      </c>
      <c r="L10585" s="289" t="s">
        <v>275</v>
      </c>
      <c r="M10585" s="289" t="s">
        <v>23285</v>
      </c>
      <c r="N10585" s="289" t="s">
        <v>4189</v>
      </c>
      <c r="O10585" s="289" t="s">
        <v>3332</v>
      </c>
      <c r="P10585" s="289">
        <f>VLOOKUP(CAT_Details[[#This Row],[Delivery Bp Customer Code]],Table6[],2,0)</f>
        <v>3402</v>
      </c>
    </row>
    <row r="10586" spans="1:16" x14ac:dyDescent="0.25">
      <c r="A10586" s="289" t="s">
        <v>3329</v>
      </c>
      <c r="B10586">
        <v>7</v>
      </c>
      <c r="C10586">
        <v>1740</v>
      </c>
      <c r="D10586">
        <v>3.2</v>
      </c>
      <c r="E10586" s="289" t="s">
        <v>23499</v>
      </c>
      <c r="F10586">
        <v>5016860781</v>
      </c>
      <c r="G10586" s="276">
        <v>45876</v>
      </c>
      <c r="H10586">
        <v>20250724770249</v>
      </c>
      <c r="I10586">
        <v>6.1920000000000002</v>
      </c>
      <c r="J10586" s="289" t="s">
        <v>287</v>
      </c>
      <c r="K10586" s="289" t="s">
        <v>23500</v>
      </c>
      <c r="L10586" s="289" t="s">
        <v>275</v>
      </c>
      <c r="M10586" s="289" t="s">
        <v>23371</v>
      </c>
      <c r="N10586" s="289" t="s">
        <v>468</v>
      </c>
      <c r="O10586" s="289" t="s">
        <v>3332</v>
      </c>
      <c r="P10586" s="289">
        <f>VLOOKUP(CAT_Details[[#This Row],[Delivery Bp Customer Code]],Table6[],2,0)</f>
        <v>3402</v>
      </c>
    </row>
    <row r="10587" spans="1:16" x14ac:dyDescent="0.25">
      <c r="A10587" s="289" t="s">
        <v>3329</v>
      </c>
      <c r="B10587">
        <v>2</v>
      </c>
      <c r="C10587">
        <v>430</v>
      </c>
      <c r="D10587">
        <v>0.8</v>
      </c>
      <c r="E10587" s="289" t="s">
        <v>23477</v>
      </c>
      <c r="F10587">
        <v>5016901680</v>
      </c>
      <c r="G10587" s="276">
        <v>45876</v>
      </c>
      <c r="H10587">
        <v>20250730773561</v>
      </c>
      <c r="I10587">
        <v>2.496</v>
      </c>
      <c r="J10587" s="289" t="s">
        <v>350</v>
      </c>
      <c r="K10587" s="289" t="s">
        <v>23501</v>
      </c>
      <c r="L10587" s="289" t="s">
        <v>275</v>
      </c>
      <c r="M10587" s="289" t="s">
        <v>23390</v>
      </c>
      <c r="N10587" s="289" t="s">
        <v>5415</v>
      </c>
      <c r="O10587" s="289" t="s">
        <v>3332</v>
      </c>
      <c r="P10587" s="289">
        <f>VLOOKUP(CAT_Details[[#This Row],[Delivery Bp Customer Code]],Table6[],2,0)</f>
        <v>3402</v>
      </c>
    </row>
    <row r="10588" spans="1:16" x14ac:dyDescent="0.25">
      <c r="A10588" s="289" t="s">
        <v>3329</v>
      </c>
      <c r="B10588">
        <v>1</v>
      </c>
      <c r="C10588">
        <v>68</v>
      </c>
      <c r="D10588">
        <v>0.2</v>
      </c>
      <c r="E10588" s="289" t="s">
        <v>23502</v>
      </c>
      <c r="F10588">
        <v>5016901715</v>
      </c>
      <c r="G10588" s="276">
        <v>45876</v>
      </c>
      <c r="H10588">
        <v>20250728771878</v>
      </c>
      <c r="I10588">
        <v>0.26400000000000001</v>
      </c>
      <c r="J10588" s="289" t="s">
        <v>350</v>
      </c>
      <c r="K10588" s="289" t="s">
        <v>23503</v>
      </c>
      <c r="L10588" s="289" t="s">
        <v>275</v>
      </c>
      <c r="M10588" s="289" t="s">
        <v>23429</v>
      </c>
      <c r="N10588" s="289" t="s">
        <v>540</v>
      </c>
      <c r="O10588" s="289" t="s">
        <v>3332</v>
      </c>
      <c r="P10588" s="289">
        <f>VLOOKUP(CAT_Details[[#This Row],[Delivery Bp Customer Code]],Table6[],2,0)</f>
        <v>3402</v>
      </c>
    </row>
    <row r="10589" spans="1:16" x14ac:dyDescent="0.25">
      <c r="A10589" s="289" t="s">
        <v>3329</v>
      </c>
      <c r="B10589">
        <v>2</v>
      </c>
      <c r="C10589">
        <v>308</v>
      </c>
      <c r="D10589">
        <v>0.4</v>
      </c>
      <c r="E10589" s="289" t="s">
        <v>23504</v>
      </c>
      <c r="F10589">
        <v>5016901730</v>
      </c>
      <c r="G10589" s="276">
        <v>45876</v>
      </c>
      <c r="H10589">
        <v>20250731774082</v>
      </c>
      <c r="I10589">
        <v>0.624</v>
      </c>
      <c r="J10589" s="289" t="s">
        <v>350</v>
      </c>
      <c r="K10589" s="289" t="s">
        <v>23505</v>
      </c>
      <c r="L10589" s="289" t="s">
        <v>275</v>
      </c>
      <c r="M10589" s="289" t="s">
        <v>23429</v>
      </c>
      <c r="N10589" s="289" t="s">
        <v>544</v>
      </c>
      <c r="O10589" s="289" t="s">
        <v>3332</v>
      </c>
      <c r="P10589" s="289">
        <f>VLOOKUP(CAT_Details[[#This Row],[Delivery Bp Customer Code]],Table6[],2,0)</f>
        <v>3402</v>
      </c>
    </row>
    <row r="10590" spans="1:16" x14ac:dyDescent="0.25">
      <c r="A10590" s="289" t="s">
        <v>3329</v>
      </c>
      <c r="B10590">
        <v>9</v>
      </c>
      <c r="C10590">
        <v>206</v>
      </c>
      <c r="D10590">
        <v>0.7</v>
      </c>
      <c r="E10590" s="289" t="s">
        <v>23506</v>
      </c>
      <c r="F10590">
        <v>5016901783</v>
      </c>
      <c r="G10590" s="276">
        <v>45876</v>
      </c>
      <c r="H10590">
        <v>20250731774023</v>
      </c>
      <c r="I10590">
        <v>0.51600000000000001</v>
      </c>
      <c r="J10590" s="289" t="s">
        <v>350</v>
      </c>
      <c r="K10590" s="289" t="s">
        <v>23507</v>
      </c>
      <c r="L10590" s="289" t="s">
        <v>275</v>
      </c>
      <c r="M10590" s="289" t="s">
        <v>23390</v>
      </c>
      <c r="N10590" s="289" t="s">
        <v>446</v>
      </c>
      <c r="O10590" s="289" t="s">
        <v>3332</v>
      </c>
      <c r="P10590" s="289">
        <f>VLOOKUP(CAT_Details[[#This Row],[Delivery Bp Customer Code]],Table6[],2,0)</f>
        <v>3402</v>
      </c>
    </row>
    <row r="10591" spans="1:16" x14ac:dyDescent="0.25">
      <c r="A10591" s="289" t="s">
        <v>3329</v>
      </c>
      <c r="B10591">
        <v>6</v>
      </c>
      <c r="C10591">
        <v>728.99</v>
      </c>
      <c r="D10591">
        <v>2.4</v>
      </c>
      <c r="E10591" s="289" t="s">
        <v>23508</v>
      </c>
      <c r="F10591">
        <v>5016901841</v>
      </c>
      <c r="G10591" s="276">
        <v>45876</v>
      </c>
      <c r="H10591">
        <v>20250728771509</v>
      </c>
      <c r="I10591">
        <v>5.6449999999999996</v>
      </c>
      <c r="J10591" s="289" t="s">
        <v>350</v>
      </c>
      <c r="K10591" s="289" t="s">
        <v>23509</v>
      </c>
      <c r="L10591" s="289" t="s">
        <v>275</v>
      </c>
      <c r="M10591" s="289" t="s">
        <v>23390</v>
      </c>
      <c r="N10591" s="289" t="s">
        <v>15910</v>
      </c>
      <c r="O10591" s="289" t="s">
        <v>3332</v>
      </c>
      <c r="P10591" s="289">
        <f>VLOOKUP(CAT_Details[[#This Row],[Delivery Bp Customer Code]],Table6[],2,0)</f>
        <v>3402</v>
      </c>
    </row>
    <row r="10592" spans="1:16" x14ac:dyDescent="0.25">
      <c r="A10592" s="289" t="s">
        <v>3329</v>
      </c>
      <c r="B10592">
        <v>1</v>
      </c>
      <c r="C10592">
        <v>187</v>
      </c>
      <c r="D10592">
        <v>0.4</v>
      </c>
      <c r="E10592" s="289" t="s">
        <v>23510</v>
      </c>
      <c r="F10592">
        <v>5016901876</v>
      </c>
      <c r="G10592" s="276">
        <v>45876</v>
      </c>
      <c r="H10592">
        <v>20250728771605</v>
      </c>
      <c r="I10592">
        <v>1.44</v>
      </c>
      <c r="J10592" s="289" t="s">
        <v>350</v>
      </c>
      <c r="K10592" s="289" t="s">
        <v>23511</v>
      </c>
      <c r="L10592" s="289" t="s">
        <v>275</v>
      </c>
      <c r="M10592" s="289" t="s">
        <v>23390</v>
      </c>
      <c r="N10592" s="289" t="s">
        <v>3656</v>
      </c>
      <c r="O10592" s="289" t="s">
        <v>3332</v>
      </c>
      <c r="P10592" s="289">
        <f>VLOOKUP(CAT_Details[[#This Row],[Delivery Bp Customer Code]],Table6[],2,0)</f>
        <v>3402</v>
      </c>
    </row>
    <row r="10593" spans="1:16" x14ac:dyDescent="0.25">
      <c r="A10593" s="289" t="s">
        <v>3329</v>
      </c>
      <c r="B10593">
        <v>9</v>
      </c>
      <c r="C10593">
        <v>1755</v>
      </c>
      <c r="D10593">
        <v>3.6</v>
      </c>
      <c r="E10593" s="289" t="s">
        <v>23512</v>
      </c>
      <c r="F10593">
        <v>5016901994</v>
      </c>
      <c r="G10593" s="276">
        <v>45876</v>
      </c>
      <c r="H10593">
        <v>20250731774131</v>
      </c>
      <c r="I10593">
        <v>3.024</v>
      </c>
      <c r="J10593" s="289" t="s">
        <v>324</v>
      </c>
      <c r="K10593" s="289" t="s">
        <v>23513</v>
      </c>
      <c r="L10593" s="289" t="s">
        <v>275</v>
      </c>
      <c r="M10593" s="289" t="s">
        <v>23486</v>
      </c>
      <c r="N10593" s="289" t="s">
        <v>3986</v>
      </c>
      <c r="O10593" s="289" t="s">
        <v>3332</v>
      </c>
      <c r="P10593" s="289">
        <f>VLOOKUP(CAT_Details[[#This Row],[Delivery Bp Customer Code]],Table6[],2,0)</f>
        <v>3402</v>
      </c>
    </row>
    <row r="10594" spans="1:16" x14ac:dyDescent="0.25">
      <c r="A10594" s="289" t="s">
        <v>3329</v>
      </c>
      <c r="B10594">
        <v>2</v>
      </c>
      <c r="C10594">
        <v>86</v>
      </c>
      <c r="D10594">
        <v>0.4</v>
      </c>
      <c r="E10594" s="289" t="s">
        <v>23514</v>
      </c>
      <c r="F10594">
        <v>5016901997</v>
      </c>
      <c r="G10594" s="276">
        <v>45876</v>
      </c>
      <c r="H10594">
        <v>20250725770665</v>
      </c>
      <c r="I10594">
        <v>0.67200000000000004</v>
      </c>
      <c r="J10594" s="289" t="s">
        <v>350</v>
      </c>
      <c r="K10594" s="289" t="s">
        <v>23515</v>
      </c>
      <c r="L10594" s="289" t="s">
        <v>275</v>
      </c>
      <c r="M10594" s="289" t="s">
        <v>23429</v>
      </c>
      <c r="N10594" s="289" t="s">
        <v>3661</v>
      </c>
      <c r="O10594" s="289" t="s">
        <v>3332</v>
      </c>
      <c r="P10594" s="289">
        <f>VLOOKUP(CAT_Details[[#This Row],[Delivery Bp Customer Code]],Table6[],2,0)</f>
        <v>3402</v>
      </c>
    </row>
    <row r="10595" spans="1:16" x14ac:dyDescent="0.25">
      <c r="A10595" s="289" t="s">
        <v>76</v>
      </c>
      <c r="B10595">
        <v>5</v>
      </c>
      <c r="C10595">
        <v>1814</v>
      </c>
      <c r="D10595">
        <v>1.8</v>
      </c>
      <c r="E10595" s="289" t="s">
        <v>23516</v>
      </c>
      <c r="F10595">
        <v>5016889030</v>
      </c>
      <c r="G10595" s="276">
        <v>45876</v>
      </c>
      <c r="H10595">
        <v>20250729772556</v>
      </c>
      <c r="I10595">
        <v>2.8319999999999999</v>
      </c>
      <c r="J10595" s="289" t="s">
        <v>324</v>
      </c>
      <c r="K10595" s="289" t="s">
        <v>23517</v>
      </c>
      <c r="L10595" s="289" t="s">
        <v>275</v>
      </c>
      <c r="M10595" s="289" t="s">
        <v>23320</v>
      </c>
      <c r="N10595" s="289" t="s">
        <v>508</v>
      </c>
      <c r="O10595" s="289" t="s">
        <v>16049</v>
      </c>
      <c r="P10595" s="289" t="str">
        <f>VLOOKUP(CAT_Details[[#This Row],[Delivery Bp Customer Code]],Table6[],2,0)</f>
        <v>MZ02</v>
      </c>
    </row>
    <row r="10596" spans="1:16" x14ac:dyDescent="0.25">
      <c r="A10596" s="289" t="s">
        <v>76</v>
      </c>
      <c r="B10596">
        <v>1</v>
      </c>
      <c r="C10596">
        <v>52</v>
      </c>
      <c r="D10596">
        <v>0.4</v>
      </c>
      <c r="E10596" s="289" t="s">
        <v>23518</v>
      </c>
      <c r="F10596">
        <v>5016889244</v>
      </c>
      <c r="G10596" s="276">
        <v>45876</v>
      </c>
      <c r="H10596">
        <v>20250729772523</v>
      </c>
      <c r="I10596">
        <v>0.57599999999999996</v>
      </c>
      <c r="J10596" s="289" t="s">
        <v>294</v>
      </c>
      <c r="K10596" s="289" t="s">
        <v>23519</v>
      </c>
      <c r="L10596" s="289" t="s">
        <v>275</v>
      </c>
      <c r="M10596" s="289" t="s">
        <v>23520</v>
      </c>
      <c r="N10596" s="289" t="s">
        <v>16159</v>
      </c>
      <c r="O10596" s="289" t="s">
        <v>16049</v>
      </c>
      <c r="P10596" s="289" t="str">
        <f>VLOOKUP(CAT_Details[[#This Row],[Delivery Bp Customer Code]],Table6[],2,0)</f>
        <v>MZ02</v>
      </c>
    </row>
    <row r="10597" spans="1:16" x14ac:dyDescent="0.25">
      <c r="A10597" s="289" t="s">
        <v>76</v>
      </c>
      <c r="B10597">
        <v>8</v>
      </c>
      <c r="C10597">
        <v>346</v>
      </c>
      <c r="D10597">
        <v>2.65</v>
      </c>
      <c r="E10597" s="289" t="s">
        <v>23427</v>
      </c>
      <c r="F10597">
        <v>5016901742</v>
      </c>
      <c r="G10597" s="276">
        <v>45876</v>
      </c>
      <c r="H10597">
        <v>20250730773131</v>
      </c>
      <c r="I10597">
        <v>6.2640000000000002</v>
      </c>
      <c r="J10597" s="289" t="s">
        <v>350</v>
      </c>
      <c r="K10597" s="289" t="s">
        <v>23521</v>
      </c>
      <c r="L10597" s="289" t="s">
        <v>275</v>
      </c>
      <c r="M10597" s="289"/>
      <c r="N10597" s="289" t="s">
        <v>430</v>
      </c>
      <c r="O10597" s="289" t="s">
        <v>16049</v>
      </c>
      <c r="P10597" s="289" t="str">
        <f>VLOOKUP(CAT_Details[[#This Row],[Delivery Bp Customer Code]],Table6[],2,0)</f>
        <v>MZ02</v>
      </c>
    </row>
    <row r="10598" spans="1:16" x14ac:dyDescent="0.25">
      <c r="A10598" s="289" t="s">
        <v>76</v>
      </c>
      <c r="B10598">
        <v>4</v>
      </c>
      <c r="C10598">
        <v>716</v>
      </c>
      <c r="D10598">
        <v>1.6</v>
      </c>
      <c r="E10598" s="289" t="s">
        <v>23522</v>
      </c>
      <c r="F10598">
        <v>5016901993</v>
      </c>
      <c r="G10598" s="276">
        <v>45876</v>
      </c>
      <c r="H10598">
        <v>20250731774175</v>
      </c>
      <c r="I10598">
        <v>3.84</v>
      </c>
      <c r="J10598" s="289" t="s">
        <v>350</v>
      </c>
      <c r="K10598" s="289" t="s">
        <v>23523</v>
      </c>
      <c r="L10598" s="289" t="s">
        <v>275</v>
      </c>
      <c r="M10598" s="289" t="s">
        <v>23429</v>
      </c>
      <c r="N10598" s="289" t="s">
        <v>357</v>
      </c>
      <c r="O10598" s="289" t="s">
        <v>16049</v>
      </c>
      <c r="P10598" s="289" t="str">
        <f>VLOOKUP(CAT_Details[[#This Row],[Delivery Bp Customer Code]],Table6[],2,0)</f>
        <v>MZ02</v>
      </c>
    </row>
    <row r="10599" spans="1:16" x14ac:dyDescent="0.25">
      <c r="A10599" s="289" t="s">
        <v>76</v>
      </c>
      <c r="B10599">
        <v>1</v>
      </c>
      <c r="C10599">
        <v>96</v>
      </c>
      <c r="D10599">
        <v>0.4</v>
      </c>
      <c r="E10599" s="289" t="s">
        <v>23524</v>
      </c>
      <c r="F10599">
        <v>5016927403</v>
      </c>
      <c r="G10599" s="276">
        <v>45876</v>
      </c>
      <c r="H10599">
        <v>20250804775465</v>
      </c>
      <c r="I10599">
        <v>0.57599999999999996</v>
      </c>
      <c r="J10599" s="289" t="s">
        <v>273</v>
      </c>
      <c r="K10599" s="289" t="s">
        <v>23525</v>
      </c>
      <c r="L10599" s="289" t="s">
        <v>275</v>
      </c>
      <c r="M10599" s="289" t="s">
        <v>23450</v>
      </c>
      <c r="N10599" s="289" t="s">
        <v>653</v>
      </c>
      <c r="O10599" s="289" t="s">
        <v>16049</v>
      </c>
      <c r="P10599" s="289" t="str">
        <f>VLOOKUP(CAT_Details[[#This Row],[Delivery Bp Customer Code]],Table6[],2,0)</f>
        <v>MZ02</v>
      </c>
    </row>
    <row r="10600" spans="1:16" x14ac:dyDescent="0.25">
      <c r="A10600" s="289" t="s">
        <v>74</v>
      </c>
      <c r="B10600">
        <v>14</v>
      </c>
      <c r="C10600">
        <v>7560</v>
      </c>
      <c r="D10600">
        <v>5.6</v>
      </c>
      <c r="E10600" s="289" t="s">
        <v>23526</v>
      </c>
      <c r="F10600">
        <v>5016875353</v>
      </c>
      <c r="G10600" s="276">
        <v>45876</v>
      </c>
      <c r="H10600">
        <v>20250724770373</v>
      </c>
      <c r="I10600">
        <v>13.44</v>
      </c>
      <c r="J10600" s="289" t="s">
        <v>383</v>
      </c>
      <c r="K10600" s="289" t="s">
        <v>23527</v>
      </c>
      <c r="L10600" s="289" t="s">
        <v>275</v>
      </c>
      <c r="M10600" s="289" t="s">
        <v>23528</v>
      </c>
      <c r="N10600" s="289" t="s">
        <v>386</v>
      </c>
      <c r="O10600" s="289" t="s">
        <v>22256</v>
      </c>
      <c r="P10600" s="289" t="str">
        <f>VLOOKUP(CAT_Details[[#This Row],[Delivery Bp Customer Code]],Table6[],2,0)</f>
        <v>DX01-L5</v>
      </c>
    </row>
    <row r="10601" spans="1:16" x14ac:dyDescent="0.25">
      <c r="A10601" s="289" t="s">
        <v>74</v>
      </c>
      <c r="B10601">
        <v>12</v>
      </c>
      <c r="C10601">
        <v>1368</v>
      </c>
      <c r="D10601">
        <v>2.4</v>
      </c>
      <c r="E10601" s="289" t="s">
        <v>23529</v>
      </c>
      <c r="F10601">
        <v>5016888967</v>
      </c>
      <c r="G10601" s="276">
        <v>45876</v>
      </c>
      <c r="H10601">
        <v>20250728771952</v>
      </c>
      <c r="I10601">
        <v>4.6079999999999997</v>
      </c>
      <c r="J10601" s="289" t="s">
        <v>324</v>
      </c>
      <c r="K10601" s="289" t="s">
        <v>23530</v>
      </c>
      <c r="L10601" s="289" t="s">
        <v>275</v>
      </c>
      <c r="M10601" s="289" t="s">
        <v>23320</v>
      </c>
      <c r="N10601" s="289" t="s">
        <v>508</v>
      </c>
      <c r="O10601" s="289" t="s">
        <v>22256</v>
      </c>
      <c r="P10601" s="289" t="str">
        <f>VLOOKUP(CAT_Details[[#This Row],[Delivery Bp Customer Code]],Table6[],2,0)</f>
        <v>DX01-L5</v>
      </c>
    </row>
    <row r="10602" spans="1:16" x14ac:dyDescent="0.25">
      <c r="A10602" s="289" t="s">
        <v>74</v>
      </c>
      <c r="B10602">
        <v>16</v>
      </c>
      <c r="C10602">
        <v>1860</v>
      </c>
      <c r="D10602">
        <v>7.6</v>
      </c>
      <c r="E10602" s="289" t="s">
        <v>23427</v>
      </c>
      <c r="F10602">
        <v>5016901741</v>
      </c>
      <c r="G10602" s="276">
        <v>45876</v>
      </c>
      <c r="H10602">
        <v>20250730773137</v>
      </c>
      <c r="I10602">
        <v>18.239999999999998</v>
      </c>
      <c r="J10602" s="289" t="s">
        <v>350</v>
      </c>
      <c r="K10602" s="289" t="s">
        <v>23531</v>
      </c>
      <c r="L10602" s="289" t="s">
        <v>275</v>
      </c>
      <c r="M10602" s="289"/>
      <c r="N10602" s="289" t="s">
        <v>430</v>
      </c>
      <c r="O10602" s="289" t="s">
        <v>22256</v>
      </c>
      <c r="P10602" s="289" t="str">
        <f>VLOOKUP(CAT_Details[[#This Row],[Delivery Bp Customer Code]],Table6[],2,0)</f>
        <v>DX01-L5</v>
      </c>
    </row>
    <row r="10603" spans="1:16" x14ac:dyDescent="0.25">
      <c r="A10603" s="289" t="s">
        <v>74</v>
      </c>
      <c r="B10603">
        <v>6</v>
      </c>
      <c r="C10603">
        <v>528</v>
      </c>
      <c r="D10603">
        <v>2.4</v>
      </c>
      <c r="E10603" s="289" t="s">
        <v>23532</v>
      </c>
      <c r="F10603">
        <v>5016901858</v>
      </c>
      <c r="G10603" s="276">
        <v>45876</v>
      </c>
      <c r="H10603">
        <v>20250731773873</v>
      </c>
      <c r="I10603">
        <v>5.76</v>
      </c>
      <c r="J10603" s="289" t="s">
        <v>350</v>
      </c>
      <c r="K10603" s="289" t="s">
        <v>23533</v>
      </c>
      <c r="L10603" s="289" t="s">
        <v>275</v>
      </c>
      <c r="M10603" s="289" t="s">
        <v>23390</v>
      </c>
      <c r="N10603" s="289" t="s">
        <v>462</v>
      </c>
      <c r="O10603" s="289" t="s">
        <v>22256</v>
      </c>
      <c r="P10603" s="289" t="str">
        <f>VLOOKUP(CAT_Details[[#This Row],[Delivery Bp Customer Code]],Table6[],2,0)</f>
        <v>DX01-L5</v>
      </c>
    </row>
    <row r="10604" spans="1:16" x14ac:dyDescent="0.25">
      <c r="A10604" s="289" t="s">
        <v>272</v>
      </c>
      <c r="B10604">
        <v>11</v>
      </c>
      <c r="C10604">
        <v>1350</v>
      </c>
      <c r="D10604">
        <v>4.4000000000000004</v>
      </c>
      <c r="E10604" s="289" t="s">
        <v>23494</v>
      </c>
      <c r="F10604">
        <v>5016846675</v>
      </c>
      <c r="G10604" s="276">
        <v>45876</v>
      </c>
      <c r="H10604">
        <v>20250725771069</v>
      </c>
      <c r="I10604">
        <v>10.56</v>
      </c>
      <c r="J10604" s="289" t="s">
        <v>1435</v>
      </c>
      <c r="K10604" s="289" t="s">
        <v>23534</v>
      </c>
      <c r="L10604" s="289" t="s">
        <v>275</v>
      </c>
      <c r="M10604" s="289" t="s">
        <v>23496</v>
      </c>
      <c r="N10604" s="289" t="s">
        <v>1438</v>
      </c>
      <c r="O10604" s="289" t="s">
        <v>277</v>
      </c>
      <c r="P10604" s="289" t="str">
        <f>VLOOKUP(CAT_Details[[#This Row],[Delivery Bp Customer Code]],Table6[],2,0)</f>
        <v>U2-L5</v>
      </c>
    </row>
    <row r="10605" spans="1:16" x14ac:dyDescent="0.25">
      <c r="A10605" s="289" t="s">
        <v>272</v>
      </c>
      <c r="B10605">
        <v>1</v>
      </c>
      <c r="C10605">
        <v>120</v>
      </c>
      <c r="D10605">
        <v>0.4</v>
      </c>
      <c r="E10605" s="289" t="s">
        <v>23499</v>
      </c>
      <c r="F10605">
        <v>5016860783</v>
      </c>
      <c r="G10605" s="276">
        <v>45876</v>
      </c>
      <c r="H10605">
        <v>20250724770252</v>
      </c>
      <c r="I10605">
        <v>0.48</v>
      </c>
      <c r="J10605" s="289" t="s">
        <v>287</v>
      </c>
      <c r="K10605" s="289" t="s">
        <v>23535</v>
      </c>
      <c r="L10605" s="289" t="s">
        <v>275</v>
      </c>
      <c r="M10605" s="289" t="s">
        <v>23371</v>
      </c>
      <c r="N10605" s="289" t="s">
        <v>468</v>
      </c>
      <c r="O10605" s="289" t="s">
        <v>277</v>
      </c>
      <c r="P10605" s="289" t="str">
        <f>VLOOKUP(CAT_Details[[#This Row],[Delivery Bp Customer Code]],Table6[],2,0)</f>
        <v>U2-L5</v>
      </c>
    </row>
    <row r="10606" spans="1:16" x14ac:dyDescent="0.25">
      <c r="A10606" s="289" t="s">
        <v>272</v>
      </c>
      <c r="B10606">
        <v>2</v>
      </c>
      <c r="C10606">
        <v>936</v>
      </c>
      <c r="D10606">
        <v>0.8</v>
      </c>
      <c r="E10606" s="289" t="s">
        <v>23464</v>
      </c>
      <c r="F10606">
        <v>5016875511</v>
      </c>
      <c r="G10606" s="276">
        <v>45876</v>
      </c>
      <c r="H10606">
        <v>20250729772851</v>
      </c>
      <c r="I10606">
        <v>0.76800000000000002</v>
      </c>
      <c r="J10606" s="289" t="s">
        <v>324</v>
      </c>
      <c r="K10606" s="289" t="s">
        <v>23536</v>
      </c>
      <c r="L10606" s="289" t="s">
        <v>275</v>
      </c>
      <c r="M10606" s="289" t="s">
        <v>23466</v>
      </c>
      <c r="N10606" s="289" t="s">
        <v>399</v>
      </c>
      <c r="O10606" s="289" t="s">
        <v>277</v>
      </c>
      <c r="P10606" s="289" t="str">
        <f>VLOOKUP(CAT_Details[[#This Row],[Delivery Bp Customer Code]],Table6[],2,0)</f>
        <v>U2-L5</v>
      </c>
    </row>
    <row r="10607" spans="1:16" x14ac:dyDescent="0.25">
      <c r="A10607" s="289" t="s">
        <v>272</v>
      </c>
      <c r="B10607">
        <v>2</v>
      </c>
      <c r="C10607">
        <v>246</v>
      </c>
      <c r="D10607">
        <v>0.4</v>
      </c>
      <c r="E10607" s="289" t="s">
        <v>23537</v>
      </c>
      <c r="F10607">
        <v>5016875600</v>
      </c>
      <c r="G10607" s="276">
        <v>45876</v>
      </c>
      <c r="H10607">
        <v>20250729772790</v>
      </c>
      <c r="I10607">
        <v>0.76800000000000002</v>
      </c>
      <c r="J10607" s="289" t="s">
        <v>438</v>
      </c>
      <c r="K10607" s="289" t="s">
        <v>23538</v>
      </c>
      <c r="L10607" s="289" t="s">
        <v>275</v>
      </c>
      <c r="M10607" s="289" t="s">
        <v>23539</v>
      </c>
      <c r="N10607" s="289" t="s">
        <v>440</v>
      </c>
      <c r="O10607" s="289" t="s">
        <v>277</v>
      </c>
      <c r="P10607" s="289" t="str">
        <f>VLOOKUP(CAT_Details[[#This Row],[Delivery Bp Customer Code]],Table6[],2,0)</f>
        <v>U2-L5</v>
      </c>
    </row>
    <row r="10608" spans="1:16" x14ac:dyDescent="0.25">
      <c r="A10608" s="289" t="s">
        <v>272</v>
      </c>
      <c r="B10608">
        <v>15</v>
      </c>
      <c r="C10608">
        <v>3490</v>
      </c>
      <c r="D10608">
        <v>6</v>
      </c>
      <c r="E10608" s="289" t="s">
        <v>23540</v>
      </c>
      <c r="F10608">
        <v>5016889261</v>
      </c>
      <c r="G10608" s="276">
        <v>45876</v>
      </c>
      <c r="H10608">
        <v>20250728771774</v>
      </c>
      <c r="I10608">
        <v>17.472000000000001</v>
      </c>
      <c r="J10608" s="289" t="s">
        <v>294</v>
      </c>
      <c r="K10608" s="289" t="s">
        <v>23541</v>
      </c>
      <c r="L10608" s="289" t="s">
        <v>275</v>
      </c>
      <c r="M10608" s="289" t="s">
        <v>23426</v>
      </c>
      <c r="N10608" s="289" t="s">
        <v>555</v>
      </c>
      <c r="O10608" s="289" t="s">
        <v>277</v>
      </c>
      <c r="P10608" s="289" t="str">
        <f>VLOOKUP(CAT_Details[[#This Row],[Delivery Bp Customer Code]],Table6[],2,0)</f>
        <v>U2-L5</v>
      </c>
    </row>
    <row r="10609" spans="1:16" x14ac:dyDescent="0.25">
      <c r="A10609" s="289" t="s">
        <v>272</v>
      </c>
      <c r="B10609">
        <v>7</v>
      </c>
      <c r="C10609">
        <v>1707.2</v>
      </c>
      <c r="D10609">
        <v>2.8</v>
      </c>
      <c r="E10609" s="289" t="s">
        <v>23469</v>
      </c>
      <c r="F10609">
        <v>5016901520</v>
      </c>
      <c r="G10609" s="276">
        <v>45876</v>
      </c>
      <c r="H10609">
        <v>20250731773958</v>
      </c>
      <c r="I10609">
        <v>6.72</v>
      </c>
      <c r="J10609" s="289" t="s">
        <v>350</v>
      </c>
      <c r="K10609" s="289" t="s">
        <v>23542</v>
      </c>
      <c r="L10609" s="289" t="s">
        <v>275</v>
      </c>
      <c r="M10609" s="289" t="s">
        <v>23429</v>
      </c>
      <c r="N10609" s="289" t="s">
        <v>999</v>
      </c>
      <c r="O10609" s="289" t="s">
        <v>277</v>
      </c>
      <c r="P10609" s="289" t="str">
        <f>VLOOKUP(CAT_Details[[#This Row],[Delivery Bp Customer Code]],Table6[],2,0)</f>
        <v>U2-L5</v>
      </c>
    </row>
    <row r="10610" spans="1:16" x14ac:dyDescent="0.25">
      <c r="A10610" s="289" t="s">
        <v>272</v>
      </c>
      <c r="B10610">
        <v>12</v>
      </c>
      <c r="C10610">
        <v>2035</v>
      </c>
      <c r="D10610">
        <v>3.06</v>
      </c>
      <c r="E10610" s="289" t="s">
        <v>23502</v>
      </c>
      <c r="F10610">
        <v>5016901716</v>
      </c>
      <c r="G10610" s="276">
        <v>45876</v>
      </c>
      <c r="H10610">
        <v>20250725770663</v>
      </c>
      <c r="I10610">
        <v>4.9630000000000001</v>
      </c>
      <c r="J10610" s="289" t="s">
        <v>350</v>
      </c>
      <c r="K10610" s="289" t="s">
        <v>23543</v>
      </c>
      <c r="L10610" s="289" t="s">
        <v>275</v>
      </c>
      <c r="M10610" s="289" t="s">
        <v>23429</v>
      </c>
      <c r="N10610" s="289" t="s">
        <v>540</v>
      </c>
      <c r="O10610" s="289" t="s">
        <v>277</v>
      </c>
      <c r="P10610" s="289" t="str">
        <f>VLOOKUP(CAT_Details[[#This Row],[Delivery Bp Customer Code]],Table6[],2,0)</f>
        <v>U2-L5</v>
      </c>
    </row>
    <row r="10611" spans="1:16" x14ac:dyDescent="0.25">
      <c r="A10611" s="289" t="s">
        <v>272</v>
      </c>
      <c r="B10611">
        <v>6</v>
      </c>
      <c r="C10611">
        <v>1417</v>
      </c>
      <c r="D10611">
        <v>1.3</v>
      </c>
      <c r="E10611" s="289" t="s">
        <v>23504</v>
      </c>
      <c r="F10611">
        <v>5016901731</v>
      </c>
      <c r="G10611" s="276">
        <v>45876</v>
      </c>
      <c r="H10611">
        <v>20250730773623</v>
      </c>
      <c r="I10611">
        <v>2.508</v>
      </c>
      <c r="J10611" s="289" t="s">
        <v>350</v>
      </c>
      <c r="K10611" s="289" t="s">
        <v>23544</v>
      </c>
      <c r="L10611" s="289" t="s">
        <v>275</v>
      </c>
      <c r="M10611" s="289" t="s">
        <v>23429</v>
      </c>
      <c r="N10611" s="289" t="s">
        <v>544</v>
      </c>
      <c r="O10611" s="289" t="s">
        <v>277</v>
      </c>
      <c r="P10611" s="289" t="str">
        <f>VLOOKUP(CAT_Details[[#This Row],[Delivery Bp Customer Code]],Table6[],2,0)</f>
        <v>U2-L5</v>
      </c>
    </row>
    <row r="10612" spans="1:16" x14ac:dyDescent="0.25">
      <c r="A10612" s="289" t="s">
        <v>272</v>
      </c>
      <c r="B10612">
        <v>1</v>
      </c>
      <c r="C10612">
        <v>561</v>
      </c>
      <c r="D10612">
        <v>0.4</v>
      </c>
      <c r="E10612" s="289" t="s">
        <v>23545</v>
      </c>
      <c r="F10612">
        <v>5016901820</v>
      </c>
      <c r="G10612" s="276">
        <v>45876</v>
      </c>
      <c r="H10612">
        <v>20250730773314</v>
      </c>
      <c r="I10612">
        <v>0.52800000000000002</v>
      </c>
      <c r="J10612" s="289" t="s">
        <v>350</v>
      </c>
      <c r="K10612" s="289" t="s">
        <v>23546</v>
      </c>
      <c r="L10612" s="289" t="s">
        <v>275</v>
      </c>
      <c r="M10612" s="289" t="s">
        <v>23390</v>
      </c>
      <c r="N10612" s="289" t="s">
        <v>982</v>
      </c>
      <c r="O10612" s="289" t="s">
        <v>277</v>
      </c>
      <c r="P10612" s="289" t="str">
        <f>VLOOKUP(CAT_Details[[#This Row],[Delivery Bp Customer Code]],Table6[],2,0)</f>
        <v>U2-L5</v>
      </c>
    </row>
    <row r="10613" spans="1:16" x14ac:dyDescent="0.25">
      <c r="A10613" s="289" t="s">
        <v>272</v>
      </c>
      <c r="B10613">
        <v>40</v>
      </c>
      <c r="C10613">
        <v>5020</v>
      </c>
      <c r="D10613">
        <v>13.6</v>
      </c>
      <c r="E10613" s="289" t="s">
        <v>23547</v>
      </c>
      <c r="F10613">
        <v>5016901968</v>
      </c>
      <c r="G10613" s="276">
        <v>45876</v>
      </c>
      <c r="H10613">
        <v>20250730773116</v>
      </c>
      <c r="I10613">
        <v>36.479999999999997</v>
      </c>
      <c r="J10613" s="289" t="s">
        <v>350</v>
      </c>
      <c r="K10613" s="289" t="s">
        <v>23548</v>
      </c>
      <c r="L10613" s="289" t="s">
        <v>275</v>
      </c>
      <c r="M10613" s="289" t="s">
        <v>23390</v>
      </c>
      <c r="N10613" s="289" t="s">
        <v>472</v>
      </c>
      <c r="O10613" s="289" t="s">
        <v>277</v>
      </c>
      <c r="P10613" s="289" t="str">
        <f>VLOOKUP(CAT_Details[[#This Row],[Delivery Bp Customer Code]],Table6[],2,0)</f>
        <v>U2-L5</v>
      </c>
    </row>
    <row r="10614" spans="1:16" x14ac:dyDescent="0.25">
      <c r="A10614" s="289" t="s">
        <v>272</v>
      </c>
      <c r="B10614">
        <v>4</v>
      </c>
      <c r="C10614">
        <v>1200</v>
      </c>
      <c r="D10614">
        <v>1.6</v>
      </c>
      <c r="E10614" s="289" t="s">
        <v>23549</v>
      </c>
      <c r="F10614">
        <v>5016901989</v>
      </c>
      <c r="G10614" s="276">
        <v>45876</v>
      </c>
      <c r="H10614">
        <v>20250731773919</v>
      </c>
      <c r="I10614">
        <v>1.3440000000000001</v>
      </c>
      <c r="J10614" s="289" t="s">
        <v>350</v>
      </c>
      <c r="K10614" s="289" t="s">
        <v>23550</v>
      </c>
      <c r="L10614" s="289" t="s">
        <v>275</v>
      </c>
      <c r="M10614" s="289" t="s">
        <v>23429</v>
      </c>
      <c r="N10614" s="289" t="s">
        <v>15982</v>
      </c>
      <c r="O10614" s="289" t="s">
        <v>277</v>
      </c>
      <c r="P10614" s="289" t="str">
        <f>VLOOKUP(CAT_Details[[#This Row],[Delivery Bp Customer Code]],Table6[],2,0)</f>
        <v>U2-L5</v>
      </c>
    </row>
    <row r="10615" spans="1:16" x14ac:dyDescent="0.25">
      <c r="A10615" s="289" t="s">
        <v>272</v>
      </c>
      <c r="B10615">
        <v>20</v>
      </c>
      <c r="C10615">
        <v>1525</v>
      </c>
      <c r="D10615">
        <v>8</v>
      </c>
      <c r="E10615" s="289" t="s">
        <v>23551</v>
      </c>
      <c r="F10615">
        <v>5016911267</v>
      </c>
      <c r="G10615" s="276">
        <v>45876</v>
      </c>
      <c r="H10615">
        <v>20250731773941</v>
      </c>
      <c r="I10615">
        <v>18.239999999999998</v>
      </c>
      <c r="J10615" s="289" t="s">
        <v>302</v>
      </c>
      <c r="K10615" s="289" t="s">
        <v>23552</v>
      </c>
      <c r="L10615" s="289" t="s">
        <v>275</v>
      </c>
      <c r="M10615" s="289"/>
      <c r="N10615" s="289" t="s">
        <v>305</v>
      </c>
      <c r="O10615" s="289" t="s">
        <v>277</v>
      </c>
      <c r="P10615" s="289" t="str">
        <f>VLOOKUP(CAT_Details[[#This Row],[Delivery Bp Customer Code]],Table6[],2,0)</f>
        <v>U2-L5</v>
      </c>
    </row>
    <row r="10616" spans="1:16" x14ac:dyDescent="0.25">
      <c r="A10616" s="289" t="s">
        <v>272</v>
      </c>
      <c r="B10616">
        <v>8</v>
      </c>
      <c r="C10616">
        <v>835</v>
      </c>
      <c r="D10616">
        <v>3.2</v>
      </c>
      <c r="E10616" s="289" t="s">
        <v>23551</v>
      </c>
      <c r="F10616">
        <v>5016911269</v>
      </c>
      <c r="G10616" s="276">
        <v>45876</v>
      </c>
      <c r="H10616">
        <v>20250731773961</v>
      </c>
      <c r="I10616">
        <v>7.2960000000000003</v>
      </c>
      <c r="J10616" s="289" t="s">
        <v>302</v>
      </c>
      <c r="K10616" s="289" t="s">
        <v>23553</v>
      </c>
      <c r="L10616" s="289" t="s">
        <v>275</v>
      </c>
      <c r="M10616" s="289" t="s">
        <v>23204</v>
      </c>
      <c r="N10616" s="289" t="s">
        <v>305</v>
      </c>
      <c r="O10616" s="289" t="s">
        <v>277</v>
      </c>
      <c r="P10616" s="289" t="str">
        <f>VLOOKUP(CAT_Details[[#This Row],[Delivery Bp Customer Code]],Table6[],2,0)</f>
        <v>U2-L5</v>
      </c>
    </row>
    <row r="10617" spans="1:16" x14ac:dyDescent="0.25">
      <c r="A10617" s="289" t="s">
        <v>272</v>
      </c>
      <c r="B10617">
        <v>8</v>
      </c>
      <c r="C10617">
        <v>835</v>
      </c>
      <c r="D10617">
        <v>3.2</v>
      </c>
      <c r="E10617" s="289" t="s">
        <v>23551</v>
      </c>
      <c r="F10617">
        <v>5016915388</v>
      </c>
      <c r="G10617" s="276">
        <v>45876</v>
      </c>
      <c r="H10617">
        <v>20250731773961</v>
      </c>
      <c r="I10617">
        <v>7.2960000000000003</v>
      </c>
      <c r="J10617" s="289" t="s">
        <v>302</v>
      </c>
      <c r="K10617" s="289" t="s">
        <v>23554</v>
      </c>
      <c r="L10617" s="289" t="s">
        <v>275</v>
      </c>
      <c r="M10617" s="289" t="s">
        <v>23320</v>
      </c>
      <c r="N10617" s="289" t="s">
        <v>305</v>
      </c>
      <c r="O10617" s="289" t="s">
        <v>277</v>
      </c>
      <c r="P10617" s="289" t="str">
        <f>VLOOKUP(CAT_Details[[#This Row],[Delivery Bp Customer Code]],Table6[],2,0)</f>
        <v>U2-L5</v>
      </c>
    </row>
    <row r="10618" spans="1:16" x14ac:dyDescent="0.25">
      <c r="A10618" s="289" t="s">
        <v>272</v>
      </c>
      <c r="B10618">
        <v>20</v>
      </c>
      <c r="C10618">
        <v>1525</v>
      </c>
      <c r="D10618">
        <v>8</v>
      </c>
      <c r="E10618" s="289" t="s">
        <v>23551</v>
      </c>
      <c r="F10618">
        <v>5016915389</v>
      </c>
      <c r="G10618" s="276">
        <v>45876</v>
      </c>
      <c r="H10618">
        <v>20250731773941</v>
      </c>
      <c r="I10618">
        <v>18.239999999999998</v>
      </c>
      <c r="J10618" s="289" t="s">
        <v>302</v>
      </c>
      <c r="K10618" s="289" t="s">
        <v>23555</v>
      </c>
      <c r="L10618" s="289" t="s">
        <v>275</v>
      </c>
      <c r="M10618" s="289" t="s">
        <v>23320</v>
      </c>
      <c r="N10618" s="289" t="s">
        <v>305</v>
      </c>
      <c r="O10618" s="289" t="s">
        <v>277</v>
      </c>
      <c r="P10618" s="289" t="str">
        <f>VLOOKUP(CAT_Details[[#This Row],[Delivery Bp Customer Code]],Table6[],2,0)</f>
        <v>U2-L5</v>
      </c>
    </row>
    <row r="10619" spans="1:16" x14ac:dyDescent="0.25">
      <c r="A10619" s="289" t="s">
        <v>278</v>
      </c>
      <c r="B10619">
        <v>6</v>
      </c>
      <c r="C10619">
        <v>2550</v>
      </c>
      <c r="D10619">
        <v>2.4</v>
      </c>
      <c r="E10619" s="289" t="s">
        <v>23556</v>
      </c>
      <c r="F10619">
        <v>5016889311</v>
      </c>
      <c r="G10619" s="276">
        <v>45877</v>
      </c>
      <c r="H10619">
        <v>20250731774196</v>
      </c>
      <c r="I10619">
        <v>2.88</v>
      </c>
      <c r="J10619" s="289" t="s">
        <v>324</v>
      </c>
      <c r="K10619" s="289" t="s">
        <v>23557</v>
      </c>
      <c r="L10619" s="289" t="s">
        <v>275</v>
      </c>
      <c r="M10619" s="289" t="s">
        <v>23204</v>
      </c>
      <c r="N10619" s="289" t="s">
        <v>399</v>
      </c>
      <c r="O10619" s="289" t="s">
        <v>498</v>
      </c>
      <c r="P10619" s="289" t="str">
        <f>VLOOKUP(CAT_Details[[#This Row],[Delivery Bp Customer Code]],Table6[],2,0)</f>
        <v>DK-BM01</v>
      </c>
    </row>
    <row r="10620" spans="1:16" x14ac:dyDescent="0.25">
      <c r="A10620" s="289" t="s">
        <v>278</v>
      </c>
      <c r="B10620">
        <v>2</v>
      </c>
      <c r="C10620">
        <v>1200</v>
      </c>
      <c r="D10620">
        <v>0.8</v>
      </c>
      <c r="E10620" s="289" t="s">
        <v>23558</v>
      </c>
      <c r="F10620">
        <v>5016901833</v>
      </c>
      <c r="G10620" s="276">
        <v>45877</v>
      </c>
      <c r="H10620">
        <v>20250728772011</v>
      </c>
      <c r="I10620">
        <v>1.1519999999999999</v>
      </c>
      <c r="J10620" s="289" t="s">
        <v>324</v>
      </c>
      <c r="K10620" s="289" t="s">
        <v>23559</v>
      </c>
      <c r="L10620" s="289" t="s">
        <v>275</v>
      </c>
      <c r="M10620" s="289" t="s">
        <v>23560</v>
      </c>
      <c r="N10620" s="289" t="s">
        <v>333</v>
      </c>
      <c r="O10620" s="289" t="s">
        <v>498</v>
      </c>
      <c r="P10620" s="289" t="str">
        <f>VLOOKUP(CAT_Details[[#This Row],[Delivery Bp Customer Code]],Table6[],2,0)</f>
        <v>DK-BM01</v>
      </c>
    </row>
    <row r="10621" spans="1:16" x14ac:dyDescent="0.25">
      <c r="A10621" s="289" t="s">
        <v>278</v>
      </c>
      <c r="B10621">
        <v>3</v>
      </c>
      <c r="C10621">
        <v>2961</v>
      </c>
      <c r="D10621">
        <v>1.2</v>
      </c>
      <c r="E10621" s="289" t="s">
        <v>23561</v>
      </c>
      <c r="F10621">
        <v>5016915495</v>
      </c>
      <c r="G10621" s="276">
        <v>45877</v>
      </c>
      <c r="H10621">
        <v>20250731774335</v>
      </c>
      <c r="I10621">
        <v>2.88</v>
      </c>
      <c r="J10621" s="289" t="s">
        <v>280</v>
      </c>
      <c r="K10621" s="289" t="s">
        <v>23562</v>
      </c>
      <c r="L10621" s="289" t="s">
        <v>275</v>
      </c>
      <c r="M10621" s="289" t="s">
        <v>23563</v>
      </c>
      <c r="N10621" s="289" t="s">
        <v>566</v>
      </c>
      <c r="O10621" s="289" t="s">
        <v>498</v>
      </c>
      <c r="P10621" s="289" t="str">
        <f>VLOOKUP(CAT_Details[[#This Row],[Delivery Bp Customer Code]],Table6[],2,0)</f>
        <v>DK-BM01</v>
      </c>
    </row>
    <row r="10622" spans="1:16" x14ac:dyDescent="0.25">
      <c r="A10622" s="289" t="s">
        <v>278</v>
      </c>
      <c r="B10622">
        <v>5</v>
      </c>
      <c r="C10622">
        <v>2000</v>
      </c>
      <c r="D10622">
        <v>2</v>
      </c>
      <c r="E10622" s="289" t="s">
        <v>23564</v>
      </c>
      <c r="F10622">
        <v>5016927371</v>
      </c>
      <c r="G10622" s="276">
        <v>45877</v>
      </c>
      <c r="H10622">
        <v>20250801774923</v>
      </c>
      <c r="I10622">
        <v>4.5599999999999996</v>
      </c>
      <c r="J10622" s="289" t="s">
        <v>280</v>
      </c>
      <c r="K10622" s="289" t="s">
        <v>23565</v>
      </c>
      <c r="L10622" s="289" t="s">
        <v>275</v>
      </c>
      <c r="M10622" s="289" t="s">
        <v>23566</v>
      </c>
      <c r="N10622" s="289" t="s">
        <v>314</v>
      </c>
      <c r="O10622" s="289" t="s">
        <v>498</v>
      </c>
      <c r="P10622" s="289" t="str">
        <f>VLOOKUP(CAT_Details[[#This Row],[Delivery Bp Customer Code]],Table6[],2,0)</f>
        <v>DK-BM01</v>
      </c>
    </row>
    <row r="10623" spans="1:16" x14ac:dyDescent="0.25">
      <c r="A10623" s="289" t="s">
        <v>75</v>
      </c>
      <c r="B10623">
        <v>1</v>
      </c>
      <c r="C10623">
        <v>629</v>
      </c>
      <c r="D10623">
        <v>0.4</v>
      </c>
      <c r="E10623" s="289" t="s">
        <v>23567</v>
      </c>
      <c r="F10623">
        <v>5016875034</v>
      </c>
      <c r="G10623" s="276">
        <v>45877</v>
      </c>
      <c r="H10623">
        <v>20250728771627</v>
      </c>
      <c r="I10623">
        <v>0.52800000000000002</v>
      </c>
      <c r="J10623" s="289" t="s">
        <v>317</v>
      </c>
      <c r="K10623" s="289" t="s">
        <v>23568</v>
      </c>
      <c r="L10623" s="289" t="s">
        <v>275</v>
      </c>
      <c r="M10623" s="289" t="s">
        <v>23285</v>
      </c>
      <c r="N10623" s="289" t="s">
        <v>16210</v>
      </c>
      <c r="O10623" s="289" t="s">
        <v>2173</v>
      </c>
      <c r="P10623" s="289" t="str">
        <f>VLOOKUP(CAT_Details[[#This Row],[Delivery Bp Customer Code]],Table6[],2,0)</f>
        <v>OYL1</v>
      </c>
    </row>
    <row r="10624" spans="1:16" x14ac:dyDescent="0.25">
      <c r="A10624" s="289" t="s">
        <v>75</v>
      </c>
      <c r="B10624">
        <v>4</v>
      </c>
      <c r="C10624">
        <v>1704</v>
      </c>
      <c r="D10624">
        <v>2</v>
      </c>
      <c r="E10624" s="289" t="s">
        <v>23569</v>
      </c>
      <c r="F10624">
        <v>5016915264</v>
      </c>
      <c r="G10624" s="276">
        <v>45877</v>
      </c>
      <c r="H10624">
        <v>20250801774830</v>
      </c>
      <c r="I10624">
        <v>4.8</v>
      </c>
      <c r="J10624" s="289" t="s">
        <v>350</v>
      </c>
      <c r="K10624" s="289" t="s">
        <v>23570</v>
      </c>
      <c r="L10624" s="289" t="s">
        <v>275</v>
      </c>
      <c r="M10624" s="289" t="s">
        <v>23123</v>
      </c>
      <c r="N10624" s="289" t="s">
        <v>381</v>
      </c>
      <c r="O10624" s="289" t="s">
        <v>7849</v>
      </c>
      <c r="P10624" s="289" t="str">
        <f>VLOOKUP(CAT_Details[[#This Row],[Delivery Bp Customer Code]],Table6[],2,0)</f>
        <v>MZ03</v>
      </c>
    </row>
    <row r="10625" spans="1:16" x14ac:dyDescent="0.25">
      <c r="A10625" s="289" t="s">
        <v>75</v>
      </c>
      <c r="B10625">
        <v>1</v>
      </c>
      <c r="C10625">
        <v>9</v>
      </c>
      <c r="D10625">
        <v>0.4</v>
      </c>
      <c r="E10625" s="289" t="s">
        <v>23571</v>
      </c>
      <c r="F10625">
        <v>5016915353</v>
      </c>
      <c r="G10625" s="276">
        <v>45877</v>
      </c>
      <c r="H10625">
        <v>20250730773593</v>
      </c>
      <c r="I10625">
        <v>1.248</v>
      </c>
      <c r="J10625" s="289" t="s">
        <v>350</v>
      </c>
      <c r="K10625" s="289" t="s">
        <v>23572</v>
      </c>
      <c r="L10625" s="289" t="s">
        <v>275</v>
      </c>
      <c r="M10625" s="289" t="s">
        <v>23573</v>
      </c>
      <c r="N10625" s="289" t="s">
        <v>2422</v>
      </c>
      <c r="O10625" s="289" t="s">
        <v>2173</v>
      </c>
      <c r="P10625" s="289" t="str">
        <f>VLOOKUP(CAT_Details[[#This Row],[Delivery Bp Customer Code]],Table6[],2,0)</f>
        <v>OYL1</v>
      </c>
    </row>
    <row r="10626" spans="1:16" x14ac:dyDescent="0.25">
      <c r="A10626" s="289" t="s">
        <v>75</v>
      </c>
      <c r="B10626">
        <v>2</v>
      </c>
      <c r="C10626">
        <v>1150.4000000000001</v>
      </c>
      <c r="D10626">
        <v>0.66</v>
      </c>
      <c r="E10626" s="289" t="s">
        <v>23574</v>
      </c>
      <c r="F10626">
        <v>5016915408</v>
      </c>
      <c r="G10626" s="276">
        <v>45877</v>
      </c>
      <c r="H10626">
        <v>20250731774024</v>
      </c>
      <c r="I10626">
        <v>0.94499999999999995</v>
      </c>
      <c r="J10626" s="289" t="s">
        <v>350</v>
      </c>
      <c r="K10626" s="289" t="s">
        <v>23575</v>
      </c>
      <c r="L10626" s="289" t="s">
        <v>275</v>
      </c>
      <c r="M10626" s="289" t="s">
        <v>23429</v>
      </c>
      <c r="N10626" s="289" t="s">
        <v>2571</v>
      </c>
      <c r="O10626" s="289" t="s">
        <v>2173</v>
      </c>
      <c r="P10626" s="289" t="str">
        <f>VLOOKUP(CAT_Details[[#This Row],[Delivery Bp Customer Code]],Table6[],2,0)</f>
        <v>OYL1</v>
      </c>
    </row>
    <row r="10627" spans="1:16" x14ac:dyDescent="0.25">
      <c r="A10627" s="289" t="s">
        <v>75</v>
      </c>
      <c r="B10627">
        <v>6</v>
      </c>
      <c r="C10627">
        <v>3176.4</v>
      </c>
      <c r="D10627">
        <v>2.4</v>
      </c>
      <c r="E10627" s="289" t="s">
        <v>23576</v>
      </c>
      <c r="F10627">
        <v>5016927528</v>
      </c>
      <c r="G10627" s="276">
        <v>45877</v>
      </c>
      <c r="H10627">
        <v>20250730773070</v>
      </c>
      <c r="I10627">
        <v>3.456</v>
      </c>
      <c r="J10627" s="289" t="s">
        <v>280</v>
      </c>
      <c r="K10627" s="289" t="s">
        <v>23577</v>
      </c>
      <c r="L10627" s="289" t="s">
        <v>275</v>
      </c>
      <c r="M10627" s="289" t="s">
        <v>23563</v>
      </c>
      <c r="N10627" s="289" t="s">
        <v>868</v>
      </c>
      <c r="O10627" s="289" t="s">
        <v>2173</v>
      </c>
      <c r="P10627" s="289" t="str">
        <f>VLOOKUP(CAT_Details[[#This Row],[Delivery Bp Customer Code]],Table6[],2,0)</f>
        <v>OYL1</v>
      </c>
    </row>
    <row r="10628" spans="1:16" x14ac:dyDescent="0.25">
      <c r="A10628" s="289" t="s">
        <v>874</v>
      </c>
      <c r="B10628">
        <v>14</v>
      </c>
      <c r="C10628">
        <v>5936</v>
      </c>
      <c r="D10628">
        <v>7</v>
      </c>
      <c r="E10628" s="289" t="s">
        <v>23569</v>
      </c>
      <c r="F10628">
        <v>5016915263</v>
      </c>
      <c r="G10628" s="276">
        <v>45877</v>
      </c>
      <c r="H10628">
        <v>20250801774835</v>
      </c>
      <c r="I10628">
        <v>16.8</v>
      </c>
      <c r="J10628" s="289" t="s">
        <v>350</v>
      </c>
      <c r="K10628" s="289" t="s">
        <v>23578</v>
      </c>
      <c r="L10628" s="289" t="s">
        <v>275</v>
      </c>
      <c r="M10628" s="289" t="s">
        <v>23123</v>
      </c>
      <c r="N10628" s="289" t="s">
        <v>381</v>
      </c>
      <c r="O10628" s="289" t="s">
        <v>1014</v>
      </c>
      <c r="P10628" s="289" t="str">
        <f>VLOOKUP(CAT_Details[[#This Row],[Delivery Bp Customer Code]],Table6[],2,0)</f>
        <v>MZ07</v>
      </c>
    </row>
    <row r="10629" spans="1:16" x14ac:dyDescent="0.25">
      <c r="A10629" s="289" t="s">
        <v>3329</v>
      </c>
      <c r="B10629">
        <v>5</v>
      </c>
      <c r="C10629">
        <v>391</v>
      </c>
      <c r="D10629">
        <v>1.4</v>
      </c>
      <c r="E10629" s="289" t="s">
        <v>23579</v>
      </c>
      <c r="F10629">
        <v>5016889352</v>
      </c>
      <c r="G10629" s="276">
        <v>45877</v>
      </c>
      <c r="H10629">
        <v>20250729772369</v>
      </c>
      <c r="I10629">
        <v>2.7360000000000002</v>
      </c>
      <c r="J10629" s="289" t="s">
        <v>401</v>
      </c>
      <c r="K10629" s="289" t="s">
        <v>23580</v>
      </c>
      <c r="L10629" s="289" t="s">
        <v>275</v>
      </c>
      <c r="M10629" s="289" t="s">
        <v>23333</v>
      </c>
      <c r="N10629" s="289" t="s">
        <v>2533</v>
      </c>
      <c r="O10629" s="289" t="s">
        <v>3332</v>
      </c>
      <c r="P10629" s="289">
        <f>VLOOKUP(CAT_Details[[#This Row],[Delivery Bp Customer Code]],Table6[],2,0)</f>
        <v>3402</v>
      </c>
    </row>
    <row r="10630" spans="1:16" x14ac:dyDescent="0.25">
      <c r="A10630" s="289" t="s">
        <v>3329</v>
      </c>
      <c r="B10630">
        <v>3</v>
      </c>
      <c r="C10630">
        <v>639</v>
      </c>
      <c r="D10630">
        <v>0.9</v>
      </c>
      <c r="E10630" s="289" t="s">
        <v>23581</v>
      </c>
      <c r="F10630">
        <v>5016901882</v>
      </c>
      <c r="G10630" s="276">
        <v>45877</v>
      </c>
      <c r="H10630">
        <v>20250730773322</v>
      </c>
      <c r="I10630">
        <v>0.57699999999999996</v>
      </c>
      <c r="J10630" s="289" t="s">
        <v>1047</v>
      </c>
      <c r="K10630" s="289" t="s">
        <v>23582</v>
      </c>
      <c r="L10630" s="289" t="s">
        <v>275</v>
      </c>
      <c r="M10630" s="289" t="s">
        <v>23583</v>
      </c>
      <c r="N10630" s="289" t="s">
        <v>1049</v>
      </c>
      <c r="O10630" s="289" t="s">
        <v>3332</v>
      </c>
      <c r="P10630" s="289">
        <f>VLOOKUP(CAT_Details[[#This Row],[Delivery Bp Customer Code]],Table6[],2,0)</f>
        <v>3402</v>
      </c>
    </row>
    <row r="10631" spans="1:16" x14ac:dyDescent="0.25">
      <c r="A10631" s="289" t="s">
        <v>3329</v>
      </c>
      <c r="B10631">
        <v>1</v>
      </c>
      <c r="C10631">
        <v>9</v>
      </c>
      <c r="D10631">
        <v>0.1</v>
      </c>
      <c r="E10631" s="289" t="s">
        <v>23584</v>
      </c>
      <c r="F10631">
        <v>5016915434</v>
      </c>
      <c r="G10631" s="276">
        <v>45877</v>
      </c>
      <c r="H10631">
        <v>20250729772653</v>
      </c>
      <c r="I10631">
        <v>4.8000000000000001E-2</v>
      </c>
      <c r="J10631" s="289" t="s">
        <v>350</v>
      </c>
      <c r="K10631" s="289" t="s">
        <v>23585</v>
      </c>
      <c r="L10631" s="289" t="s">
        <v>275</v>
      </c>
      <c r="M10631" s="289" t="s">
        <v>23429</v>
      </c>
      <c r="N10631" s="289" t="s">
        <v>704</v>
      </c>
      <c r="O10631" s="289" t="s">
        <v>3332</v>
      </c>
      <c r="P10631" s="289">
        <f>VLOOKUP(CAT_Details[[#This Row],[Delivery Bp Customer Code]],Table6[],2,0)</f>
        <v>3402</v>
      </c>
    </row>
    <row r="10632" spans="1:16" x14ac:dyDescent="0.25">
      <c r="A10632" s="289" t="s">
        <v>76</v>
      </c>
      <c r="B10632">
        <v>1</v>
      </c>
      <c r="C10632">
        <v>23</v>
      </c>
      <c r="D10632">
        <v>0.2</v>
      </c>
      <c r="E10632" s="289" t="s">
        <v>23586</v>
      </c>
      <c r="F10632">
        <v>5016901596</v>
      </c>
      <c r="G10632" s="276">
        <v>45877</v>
      </c>
      <c r="H10632">
        <v>20250729772808</v>
      </c>
      <c r="I10632">
        <v>0.216</v>
      </c>
      <c r="J10632" s="289" t="s">
        <v>294</v>
      </c>
      <c r="K10632" s="289" t="s">
        <v>23587</v>
      </c>
      <c r="L10632" s="289" t="s">
        <v>275</v>
      </c>
      <c r="M10632" s="289" t="s">
        <v>23382</v>
      </c>
      <c r="N10632" s="289" t="s">
        <v>504</v>
      </c>
      <c r="O10632" s="289" t="s">
        <v>16049</v>
      </c>
      <c r="P10632" s="289" t="str">
        <f>VLOOKUP(CAT_Details[[#This Row],[Delivery Bp Customer Code]],Table6[],2,0)</f>
        <v>MZ02</v>
      </c>
    </row>
    <row r="10633" spans="1:16" x14ac:dyDescent="0.25">
      <c r="A10633" s="289" t="s">
        <v>76</v>
      </c>
      <c r="B10633">
        <v>1</v>
      </c>
      <c r="C10633">
        <v>40</v>
      </c>
      <c r="D10633">
        <v>0.2</v>
      </c>
      <c r="E10633" s="289" t="s">
        <v>23588</v>
      </c>
      <c r="F10633">
        <v>5016901874</v>
      </c>
      <c r="G10633" s="276">
        <v>45877</v>
      </c>
      <c r="H10633">
        <v>20250729772900</v>
      </c>
      <c r="I10633">
        <v>0.14399999999999999</v>
      </c>
      <c r="J10633" s="289" t="s">
        <v>324</v>
      </c>
      <c r="K10633" s="289" t="s">
        <v>23589</v>
      </c>
      <c r="L10633" s="289" t="s">
        <v>275</v>
      </c>
      <c r="M10633" s="289" t="s">
        <v>23483</v>
      </c>
      <c r="N10633" s="289" t="s">
        <v>508</v>
      </c>
      <c r="O10633" s="289" t="s">
        <v>16049</v>
      </c>
      <c r="P10633" s="289" t="str">
        <f>VLOOKUP(CAT_Details[[#This Row],[Delivery Bp Customer Code]],Table6[],2,0)</f>
        <v>MZ02</v>
      </c>
    </row>
    <row r="10634" spans="1:16" x14ac:dyDescent="0.25">
      <c r="A10634" s="289" t="s">
        <v>74</v>
      </c>
      <c r="B10634">
        <v>74</v>
      </c>
      <c r="C10634">
        <v>6557</v>
      </c>
      <c r="D10634">
        <v>13.6</v>
      </c>
      <c r="E10634" s="289" t="s">
        <v>23590</v>
      </c>
      <c r="F10634">
        <v>5016860779</v>
      </c>
      <c r="G10634" s="276">
        <v>45877</v>
      </c>
      <c r="H10634">
        <v>20250722768540</v>
      </c>
      <c r="I10634">
        <v>31.257999999999999</v>
      </c>
      <c r="J10634" s="289" t="s">
        <v>756</v>
      </c>
      <c r="K10634" s="289" t="s">
        <v>23591</v>
      </c>
      <c r="L10634" s="289" t="s">
        <v>275</v>
      </c>
      <c r="M10634" s="289" t="s">
        <v>23592</v>
      </c>
      <c r="N10634" s="289" t="s">
        <v>22780</v>
      </c>
      <c r="O10634" s="289" t="s">
        <v>22256</v>
      </c>
      <c r="P10634" s="289" t="str">
        <f>VLOOKUP(CAT_Details[[#This Row],[Delivery Bp Customer Code]],Table6[],2,0)</f>
        <v>DX01-L5</v>
      </c>
    </row>
    <row r="10635" spans="1:16" x14ac:dyDescent="0.25">
      <c r="A10635" s="289" t="s">
        <v>74</v>
      </c>
      <c r="B10635">
        <v>36</v>
      </c>
      <c r="C10635">
        <v>3600</v>
      </c>
      <c r="D10635">
        <v>13.6</v>
      </c>
      <c r="E10635" s="289" t="s">
        <v>23593</v>
      </c>
      <c r="F10635">
        <v>5016861055</v>
      </c>
      <c r="G10635" s="276">
        <v>45877</v>
      </c>
      <c r="H10635">
        <v>20250722768541</v>
      </c>
      <c r="I10635">
        <v>30.413</v>
      </c>
      <c r="J10635" s="289" t="s">
        <v>756</v>
      </c>
      <c r="K10635" s="289" t="s">
        <v>23594</v>
      </c>
      <c r="L10635" s="289" t="s">
        <v>275</v>
      </c>
      <c r="M10635" s="289" t="s">
        <v>23592</v>
      </c>
      <c r="N10635" s="289" t="s">
        <v>22780</v>
      </c>
      <c r="O10635" s="289" t="s">
        <v>22256</v>
      </c>
      <c r="P10635" s="289" t="str">
        <f>VLOOKUP(CAT_Details[[#This Row],[Delivery Bp Customer Code]],Table6[],2,0)</f>
        <v>DX01-L5</v>
      </c>
    </row>
    <row r="10636" spans="1:16" x14ac:dyDescent="0.25">
      <c r="A10636" s="289" t="s">
        <v>74</v>
      </c>
      <c r="B10636">
        <v>6</v>
      </c>
      <c r="C10636">
        <v>1697</v>
      </c>
      <c r="D10636">
        <v>2.4</v>
      </c>
      <c r="E10636" s="289" t="s">
        <v>23595</v>
      </c>
      <c r="F10636">
        <v>5016889378</v>
      </c>
      <c r="G10636" s="276">
        <v>45877</v>
      </c>
      <c r="H10636">
        <v>20250725771283</v>
      </c>
      <c r="I10636">
        <v>5.8559999999999999</v>
      </c>
      <c r="J10636" s="289" t="s">
        <v>401</v>
      </c>
      <c r="K10636" s="289" t="s">
        <v>23596</v>
      </c>
      <c r="L10636" s="289" t="s">
        <v>275</v>
      </c>
      <c r="M10636" s="289" t="s">
        <v>23333</v>
      </c>
      <c r="N10636" s="289" t="s">
        <v>1028</v>
      </c>
      <c r="O10636" s="289" t="s">
        <v>22256</v>
      </c>
      <c r="P10636" s="289" t="str">
        <f>VLOOKUP(CAT_Details[[#This Row],[Delivery Bp Customer Code]],Table6[],2,0)</f>
        <v>DX01-L5</v>
      </c>
    </row>
    <row r="10637" spans="1:16" x14ac:dyDescent="0.25">
      <c r="A10637" s="289" t="s">
        <v>74</v>
      </c>
      <c r="B10637">
        <v>4</v>
      </c>
      <c r="C10637">
        <v>240</v>
      </c>
      <c r="D10637">
        <v>1.6</v>
      </c>
      <c r="E10637" s="289" t="s">
        <v>23597</v>
      </c>
      <c r="F10637">
        <v>5016901559</v>
      </c>
      <c r="G10637" s="276">
        <v>45877</v>
      </c>
      <c r="H10637">
        <v>20250729772266</v>
      </c>
      <c r="I10637">
        <v>3.84</v>
      </c>
      <c r="J10637" s="289" t="s">
        <v>294</v>
      </c>
      <c r="K10637" s="289" t="s">
        <v>23598</v>
      </c>
      <c r="L10637" s="289" t="s">
        <v>275</v>
      </c>
      <c r="M10637" s="289" t="s">
        <v>23599</v>
      </c>
      <c r="N10637" s="289" t="s">
        <v>16650</v>
      </c>
      <c r="O10637" s="289" t="s">
        <v>22256</v>
      </c>
      <c r="P10637" s="289" t="str">
        <f>VLOOKUP(CAT_Details[[#This Row],[Delivery Bp Customer Code]],Table6[],2,0)</f>
        <v>DX01-L5</v>
      </c>
    </row>
    <row r="10638" spans="1:16" x14ac:dyDescent="0.25">
      <c r="A10638" s="289" t="s">
        <v>74</v>
      </c>
      <c r="B10638">
        <v>17</v>
      </c>
      <c r="C10638">
        <v>16098</v>
      </c>
      <c r="D10638">
        <v>6.8</v>
      </c>
      <c r="E10638" s="289" t="s">
        <v>23600</v>
      </c>
      <c r="F10638">
        <v>5016901908</v>
      </c>
      <c r="G10638" s="276">
        <v>45877</v>
      </c>
      <c r="H10638">
        <v>20250730773735</v>
      </c>
      <c r="I10638">
        <v>9.7919999999999998</v>
      </c>
      <c r="J10638" s="289" t="s">
        <v>324</v>
      </c>
      <c r="K10638" s="289" t="s">
        <v>23601</v>
      </c>
      <c r="L10638" s="289" t="s">
        <v>275</v>
      </c>
      <c r="M10638" s="289" t="s">
        <v>23602</v>
      </c>
      <c r="N10638" s="289" t="s">
        <v>333</v>
      </c>
      <c r="O10638" s="289" t="s">
        <v>22256</v>
      </c>
      <c r="P10638" s="289" t="str">
        <f>VLOOKUP(CAT_Details[[#This Row],[Delivery Bp Customer Code]],Table6[],2,0)</f>
        <v>DX01-L5</v>
      </c>
    </row>
    <row r="10639" spans="1:16" x14ac:dyDescent="0.25">
      <c r="A10639" s="289" t="s">
        <v>74</v>
      </c>
      <c r="B10639">
        <v>18</v>
      </c>
      <c r="C10639">
        <v>3888</v>
      </c>
      <c r="D10639">
        <v>9.01</v>
      </c>
      <c r="E10639" s="289" t="s">
        <v>23603</v>
      </c>
      <c r="F10639">
        <v>5016915368</v>
      </c>
      <c r="G10639" s="276">
        <v>45877</v>
      </c>
      <c r="H10639">
        <v>20250730773254</v>
      </c>
      <c r="I10639">
        <v>21.622</v>
      </c>
      <c r="J10639" s="289" t="s">
        <v>350</v>
      </c>
      <c r="K10639" s="289" t="s">
        <v>23604</v>
      </c>
      <c r="L10639" s="289" t="s">
        <v>275</v>
      </c>
      <c r="M10639" s="289" t="s">
        <v>23403</v>
      </c>
      <c r="N10639" s="289" t="s">
        <v>16421</v>
      </c>
      <c r="O10639" s="289" t="s">
        <v>22256</v>
      </c>
      <c r="P10639" s="289" t="str">
        <f>VLOOKUP(CAT_Details[[#This Row],[Delivery Bp Customer Code]],Table6[],2,0)</f>
        <v>DX01-L5</v>
      </c>
    </row>
    <row r="10640" spans="1:16" x14ac:dyDescent="0.25">
      <c r="A10640" s="289" t="s">
        <v>74</v>
      </c>
      <c r="B10640">
        <v>2</v>
      </c>
      <c r="C10640">
        <v>470</v>
      </c>
      <c r="D10640">
        <v>0.8</v>
      </c>
      <c r="E10640" s="289" t="s">
        <v>23605</v>
      </c>
      <c r="F10640">
        <v>5016915484</v>
      </c>
      <c r="G10640" s="276">
        <v>45877</v>
      </c>
      <c r="H10640">
        <v>20250801775017</v>
      </c>
      <c r="I10640">
        <v>1.92</v>
      </c>
      <c r="J10640" s="289" t="s">
        <v>350</v>
      </c>
      <c r="K10640" s="289" t="s">
        <v>23606</v>
      </c>
      <c r="L10640" s="289" t="s">
        <v>275</v>
      </c>
      <c r="M10640" s="289" t="s">
        <v>24901</v>
      </c>
      <c r="N10640" s="289" t="s">
        <v>6534</v>
      </c>
      <c r="O10640" s="289" t="s">
        <v>22256</v>
      </c>
      <c r="P10640" s="289" t="str">
        <f>VLOOKUP(CAT_Details[[#This Row],[Delivery Bp Customer Code]],Table6[],2,0)</f>
        <v>DX01-L5</v>
      </c>
    </row>
    <row r="10641" spans="1:16" x14ac:dyDescent="0.25">
      <c r="A10641" s="289" t="s">
        <v>272</v>
      </c>
      <c r="B10641">
        <v>11</v>
      </c>
      <c r="C10641">
        <v>5390</v>
      </c>
      <c r="D10641">
        <v>4.4000000000000004</v>
      </c>
      <c r="E10641" s="289" t="s">
        <v>23607</v>
      </c>
      <c r="F10641">
        <v>5016874995</v>
      </c>
      <c r="G10641" s="276">
        <v>45877</v>
      </c>
      <c r="H10641">
        <v>20250725770763</v>
      </c>
      <c r="I10641">
        <v>10.56</v>
      </c>
      <c r="J10641" s="289" t="s">
        <v>324</v>
      </c>
      <c r="K10641" s="289" t="s">
        <v>23608</v>
      </c>
      <c r="L10641" s="289" t="s">
        <v>275</v>
      </c>
      <c r="M10641" s="289" t="s">
        <v>23483</v>
      </c>
      <c r="N10641" s="289" t="s">
        <v>622</v>
      </c>
      <c r="O10641" s="289" t="s">
        <v>277</v>
      </c>
      <c r="P10641" s="289" t="str">
        <f>VLOOKUP(CAT_Details[[#This Row],[Delivery Bp Customer Code]],Table6[],2,0)</f>
        <v>U2-L5</v>
      </c>
    </row>
    <row r="10642" spans="1:16" x14ac:dyDescent="0.25">
      <c r="A10642" s="289" t="s">
        <v>272</v>
      </c>
      <c r="B10642">
        <v>1</v>
      </c>
      <c r="C10642">
        <v>55</v>
      </c>
      <c r="D10642">
        <v>0.2</v>
      </c>
      <c r="E10642" s="289" t="s">
        <v>23579</v>
      </c>
      <c r="F10642">
        <v>5016889354</v>
      </c>
      <c r="G10642" s="276">
        <v>45877</v>
      </c>
      <c r="H10642">
        <v>20250729772367</v>
      </c>
      <c r="I10642">
        <v>0.216</v>
      </c>
      <c r="J10642" s="289" t="s">
        <v>401</v>
      </c>
      <c r="K10642" s="289" t="s">
        <v>23609</v>
      </c>
      <c r="L10642" s="289" t="s">
        <v>275</v>
      </c>
      <c r="M10642" s="289" t="s">
        <v>23333</v>
      </c>
      <c r="N10642" s="289" t="s">
        <v>2533</v>
      </c>
      <c r="O10642" s="289" t="s">
        <v>277</v>
      </c>
      <c r="P10642" s="289" t="str">
        <f>VLOOKUP(CAT_Details[[#This Row],[Delivery Bp Customer Code]],Table6[],2,0)</f>
        <v>U2-L5</v>
      </c>
    </row>
    <row r="10643" spans="1:16" x14ac:dyDescent="0.25">
      <c r="A10643" s="289" t="s">
        <v>272</v>
      </c>
      <c r="B10643">
        <v>2</v>
      </c>
      <c r="C10643">
        <v>272</v>
      </c>
      <c r="D10643">
        <v>0.8</v>
      </c>
      <c r="E10643" s="289" t="s">
        <v>23610</v>
      </c>
      <c r="F10643">
        <v>5016901868</v>
      </c>
      <c r="G10643" s="276">
        <v>45877</v>
      </c>
      <c r="H10643">
        <v>20250730773180</v>
      </c>
      <c r="I10643">
        <v>1.92</v>
      </c>
      <c r="J10643" s="289" t="s">
        <v>324</v>
      </c>
      <c r="K10643" s="289" t="s">
        <v>23611</v>
      </c>
      <c r="L10643" s="289" t="s">
        <v>275</v>
      </c>
      <c r="M10643" s="289" t="s">
        <v>23483</v>
      </c>
      <c r="N10643" s="289" t="s">
        <v>616</v>
      </c>
      <c r="O10643" s="289" t="s">
        <v>277</v>
      </c>
      <c r="P10643" s="289" t="str">
        <f>VLOOKUP(CAT_Details[[#This Row],[Delivery Bp Customer Code]],Table6[],2,0)</f>
        <v>U2-L5</v>
      </c>
    </row>
    <row r="10644" spans="1:16" x14ac:dyDescent="0.25">
      <c r="A10644" s="289" t="s">
        <v>272</v>
      </c>
      <c r="B10644">
        <v>9</v>
      </c>
      <c r="C10644">
        <v>549</v>
      </c>
      <c r="D10644">
        <v>3.6</v>
      </c>
      <c r="E10644" s="289" t="s">
        <v>23612</v>
      </c>
      <c r="F10644">
        <v>5016901909</v>
      </c>
      <c r="G10644" s="276">
        <v>45877</v>
      </c>
      <c r="H10644">
        <v>20250728771964</v>
      </c>
      <c r="I10644">
        <v>8.64</v>
      </c>
      <c r="J10644" s="289" t="s">
        <v>324</v>
      </c>
      <c r="K10644" s="289" t="s">
        <v>23613</v>
      </c>
      <c r="L10644" s="289" t="s">
        <v>275</v>
      </c>
      <c r="M10644" s="289" t="s">
        <v>23483</v>
      </c>
      <c r="N10644" s="289" t="s">
        <v>562</v>
      </c>
      <c r="O10644" s="289" t="s">
        <v>277</v>
      </c>
      <c r="P10644" s="289" t="str">
        <f>VLOOKUP(CAT_Details[[#This Row],[Delivery Bp Customer Code]],Table6[],2,0)</f>
        <v>U2-L5</v>
      </c>
    </row>
    <row r="10645" spans="1:16" x14ac:dyDescent="0.25">
      <c r="A10645" s="289" t="s">
        <v>272</v>
      </c>
      <c r="B10645">
        <v>1</v>
      </c>
      <c r="C10645">
        <v>70</v>
      </c>
      <c r="D10645">
        <v>0.4</v>
      </c>
      <c r="E10645" s="289" t="s">
        <v>23614</v>
      </c>
      <c r="F10645">
        <v>5016901943</v>
      </c>
      <c r="G10645" s="276">
        <v>45877</v>
      </c>
      <c r="H10645">
        <v>20250730773444</v>
      </c>
      <c r="I10645">
        <v>1.181</v>
      </c>
      <c r="J10645" s="289" t="s">
        <v>324</v>
      </c>
      <c r="K10645" s="289" t="s">
        <v>23615</v>
      </c>
      <c r="L10645" s="289" t="s">
        <v>275</v>
      </c>
      <c r="M10645" s="289" t="s">
        <v>23320</v>
      </c>
      <c r="N10645" s="289" t="s">
        <v>612</v>
      </c>
      <c r="O10645" s="289" t="s">
        <v>277</v>
      </c>
      <c r="P10645" s="289" t="str">
        <f>VLOOKUP(CAT_Details[[#This Row],[Delivery Bp Customer Code]],Table6[],2,0)</f>
        <v>U2-L5</v>
      </c>
    </row>
    <row r="10646" spans="1:16" x14ac:dyDescent="0.25">
      <c r="A10646" s="289" t="s">
        <v>272</v>
      </c>
      <c r="B10646">
        <v>6</v>
      </c>
      <c r="C10646">
        <v>784.98</v>
      </c>
      <c r="D10646">
        <v>2.4</v>
      </c>
      <c r="E10646" s="289" t="s">
        <v>23616</v>
      </c>
      <c r="F10646">
        <v>5016915341</v>
      </c>
      <c r="G10646" s="276">
        <v>45877</v>
      </c>
      <c r="H10646">
        <v>20250801774664</v>
      </c>
      <c r="I10646">
        <v>5.4720000000000004</v>
      </c>
      <c r="J10646" s="289" t="s">
        <v>350</v>
      </c>
      <c r="K10646" s="289" t="s">
        <v>23617</v>
      </c>
      <c r="L10646" s="289" t="s">
        <v>275</v>
      </c>
      <c r="M10646" s="289" t="s">
        <v>23123</v>
      </c>
      <c r="N10646" s="289" t="s">
        <v>472</v>
      </c>
      <c r="O10646" s="289" t="s">
        <v>277</v>
      </c>
      <c r="P10646" s="289" t="str">
        <f>VLOOKUP(CAT_Details[[#This Row],[Delivery Bp Customer Code]],Table6[],2,0)</f>
        <v>U2-L5</v>
      </c>
    </row>
    <row r="10647" spans="1:16" x14ac:dyDescent="0.25">
      <c r="A10647" s="289" t="s">
        <v>272</v>
      </c>
      <c r="B10647">
        <v>1</v>
      </c>
      <c r="C10647">
        <v>33</v>
      </c>
      <c r="D10647">
        <v>0.2</v>
      </c>
      <c r="E10647" s="289" t="s">
        <v>23584</v>
      </c>
      <c r="F10647">
        <v>5016915433</v>
      </c>
      <c r="G10647" s="276">
        <v>45877</v>
      </c>
      <c r="H10647">
        <v>20250729772709</v>
      </c>
      <c r="I10647">
        <v>0.254</v>
      </c>
      <c r="J10647" s="289" t="s">
        <v>350</v>
      </c>
      <c r="K10647" s="289" t="s">
        <v>23618</v>
      </c>
      <c r="L10647" s="289" t="s">
        <v>275</v>
      </c>
      <c r="M10647" s="289" t="s">
        <v>23429</v>
      </c>
      <c r="N10647" s="289" t="s">
        <v>704</v>
      </c>
      <c r="O10647" s="289" t="s">
        <v>277</v>
      </c>
      <c r="P10647" s="289" t="str">
        <f>VLOOKUP(CAT_Details[[#This Row],[Delivery Bp Customer Code]],Table6[],2,0)</f>
        <v>U2-L5</v>
      </c>
    </row>
    <row r="10648" spans="1:16" x14ac:dyDescent="0.25">
      <c r="A10648" s="289" t="s">
        <v>5576</v>
      </c>
      <c r="B10648">
        <v>12</v>
      </c>
      <c r="C10648">
        <v>13200</v>
      </c>
      <c r="D10648">
        <v>7.2</v>
      </c>
      <c r="E10648" s="289" t="s">
        <v>23619</v>
      </c>
      <c r="F10648">
        <v>5016940752</v>
      </c>
      <c r="G10648" s="276">
        <v>45877</v>
      </c>
      <c r="H10648">
        <v>20250805776608</v>
      </c>
      <c r="I10648">
        <v>17.28</v>
      </c>
      <c r="J10648" s="289" t="s">
        <v>273</v>
      </c>
      <c r="K10648" s="289" t="s">
        <v>23620</v>
      </c>
      <c r="L10648" s="289" t="s">
        <v>275</v>
      </c>
      <c r="M10648" s="289" t="s">
        <v>23493</v>
      </c>
      <c r="N10648" s="289" t="s">
        <v>6556</v>
      </c>
      <c r="O10648" s="289" t="s">
        <v>15996</v>
      </c>
      <c r="P10648" s="289" t="str">
        <f>VLOOKUP(CAT_Details[[#This Row],[Delivery Bp Customer Code]],Table6[],2,0)</f>
        <v>ES01</v>
      </c>
    </row>
    <row r="10649" spans="1:16" x14ac:dyDescent="0.25">
      <c r="A10649" s="289" t="s">
        <v>278</v>
      </c>
      <c r="B10649">
        <v>1</v>
      </c>
      <c r="C10649">
        <v>550</v>
      </c>
      <c r="D10649">
        <v>0.4</v>
      </c>
      <c r="E10649" s="289" t="s">
        <v>23621</v>
      </c>
      <c r="F10649">
        <v>5016889359</v>
      </c>
      <c r="G10649" s="276">
        <v>45880</v>
      </c>
      <c r="H10649">
        <v>20250730773401</v>
      </c>
      <c r="I10649">
        <v>0.96</v>
      </c>
      <c r="J10649" s="289" t="s">
        <v>317</v>
      </c>
      <c r="K10649" s="289" t="s">
        <v>23622</v>
      </c>
      <c r="L10649" s="289" t="s">
        <v>275</v>
      </c>
      <c r="M10649" s="289" t="s">
        <v>23623</v>
      </c>
      <c r="N10649" s="289" t="s">
        <v>16210</v>
      </c>
      <c r="O10649" s="289" t="s">
        <v>498</v>
      </c>
      <c r="P10649" s="289" t="str">
        <f>VLOOKUP(CAT_Details[[#This Row],[Delivery Bp Customer Code]],Table6[],2,0)</f>
        <v>DK-BM01</v>
      </c>
    </row>
    <row r="10650" spans="1:16" x14ac:dyDescent="0.25">
      <c r="A10650" s="289" t="s">
        <v>278</v>
      </c>
      <c r="B10650">
        <v>2</v>
      </c>
      <c r="C10650">
        <v>635</v>
      </c>
      <c r="D10650">
        <v>1</v>
      </c>
      <c r="E10650" s="289" t="s">
        <v>23624</v>
      </c>
      <c r="F10650">
        <v>5016940624</v>
      </c>
      <c r="G10650" s="276">
        <v>45880</v>
      </c>
      <c r="H10650">
        <v>20250728771838</v>
      </c>
      <c r="I10650">
        <v>2.1120000000000001</v>
      </c>
      <c r="J10650" s="289" t="s">
        <v>280</v>
      </c>
      <c r="K10650" s="289" t="s">
        <v>23625</v>
      </c>
      <c r="L10650" s="289" t="s">
        <v>275</v>
      </c>
      <c r="M10650" s="289" t="s">
        <v>23563</v>
      </c>
      <c r="N10650" s="289" t="s">
        <v>868</v>
      </c>
      <c r="O10650" s="289" t="s">
        <v>498</v>
      </c>
      <c r="P10650" s="289" t="str">
        <f>VLOOKUP(CAT_Details[[#This Row],[Delivery Bp Customer Code]],Table6[],2,0)</f>
        <v>DK-BM01</v>
      </c>
    </row>
    <row r="10651" spans="1:16" x14ac:dyDescent="0.25">
      <c r="A10651" s="289" t="s">
        <v>75</v>
      </c>
      <c r="B10651">
        <v>2</v>
      </c>
      <c r="C10651">
        <v>575</v>
      </c>
      <c r="D10651">
        <v>0.8</v>
      </c>
      <c r="E10651" s="289" t="s">
        <v>23626</v>
      </c>
      <c r="F10651">
        <v>5016889490</v>
      </c>
      <c r="G10651" s="276">
        <v>45880</v>
      </c>
      <c r="H10651">
        <v>20250728771612</v>
      </c>
      <c r="I10651">
        <v>1.6319999999999999</v>
      </c>
      <c r="J10651" s="289" t="s">
        <v>287</v>
      </c>
      <c r="K10651" s="289" t="s">
        <v>23627</v>
      </c>
      <c r="L10651" s="289" t="s">
        <v>275</v>
      </c>
      <c r="M10651" s="289" t="s">
        <v>23628</v>
      </c>
      <c r="N10651" s="289" t="s">
        <v>468</v>
      </c>
      <c r="O10651" s="289" t="s">
        <v>2173</v>
      </c>
      <c r="P10651" s="289" t="str">
        <f>VLOOKUP(CAT_Details[[#This Row],[Delivery Bp Customer Code]],Table6[],2,0)</f>
        <v>OYL1</v>
      </c>
    </row>
    <row r="10652" spans="1:16" x14ac:dyDescent="0.25">
      <c r="A10652" s="289" t="s">
        <v>75</v>
      </c>
      <c r="B10652">
        <v>3</v>
      </c>
      <c r="C10652">
        <v>436</v>
      </c>
      <c r="D10652">
        <v>1.02</v>
      </c>
      <c r="E10652" s="289" t="s">
        <v>23629</v>
      </c>
      <c r="F10652">
        <v>5016901533</v>
      </c>
      <c r="G10652" s="276">
        <v>45880</v>
      </c>
      <c r="H10652">
        <v>20250729772678</v>
      </c>
      <c r="I10652">
        <v>3.383</v>
      </c>
      <c r="J10652" s="289" t="s">
        <v>3970</v>
      </c>
      <c r="K10652" s="289" t="s">
        <v>23630</v>
      </c>
      <c r="L10652" s="289" t="s">
        <v>275</v>
      </c>
      <c r="M10652" s="289" t="s">
        <v>23631</v>
      </c>
      <c r="N10652" s="289" t="s">
        <v>16794</v>
      </c>
      <c r="O10652" s="289" t="s">
        <v>5281</v>
      </c>
      <c r="P10652" s="289" t="str">
        <f>VLOOKUP(CAT_Details[[#This Row],[Delivery Bp Customer Code]],Table6[],2,0)</f>
        <v>DK-LW08</v>
      </c>
    </row>
    <row r="10653" spans="1:16" x14ac:dyDescent="0.25">
      <c r="A10653" s="289" t="s">
        <v>75</v>
      </c>
      <c r="B10653">
        <v>4</v>
      </c>
      <c r="C10653">
        <v>25</v>
      </c>
      <c r="D10653">
        <v>0.13</v>
      </c>
      <c r="E10653" s="289" t="s">
        <v>23632</v>
      </c>
      <c r="F10653">
        <v>5016927314</v>
      </c>
      <c r="G10653" s="276">
        <v>45880</v>
      </c>
      <c r="H10653">
        <v>20250730773420</v>
      </c>
      <c r="I10653">
        <v>6.4000000000000001E-2</v>
      </c>
      <c r="J10653" s="289" t="s">
        <v>350</v>
      </c>
      <c r="K10653" s="289" t="s">
        <v>23633</v>
      </c>
      <c r="L10653" s="289" t="s">
        <v>275</v>
      </c>
      <c r="M10653" s="289" t="s">
        <v>23123</v>
      </c>
      <c r="N10653" s="289" t="s">
        <v>2953</v>
      </c>
      <c r="O10653" s="289" t="s">
        <v>2173</v>
      </c>
      <c r="P10653" s="289" t="str">
        <f>VLOOKUP(CAT_Details[[#This Row],[Delivery Bp Customer Code]],Table6[],2,0)</f>
        <v>OYL1</v>
      </c>
    </row>
    <row r="10654" spans="1:16" x14ac:dyDescent="0.25">
      <c r="A10654" s="289" t="s">
        <v>75</v>
      </c>
      <c r="B10654">
        <v>21</v>
      </c>
      <c r="C10654">
        <v>6060</v>
      </c>
      <c r="D10654">
        <v>7</v>
      </c>
      <c r="E10654" s="289" t="s">
        <v>23634</v>
      </c>
      <c r="F10654">
        <v>5016927517</v>
      </c>
      <c r="G10654" s="276">
        <v>45880</v>
      </c>
      <c r="H10654">
        <v>20250804775605</v>
      </c>
      <c r="I10654">
        <v>13.44</v>
      </c>
      <c r="J10654" s="289" t="s">
        <v>324</v>
      </c>
      <c r="K10654" s="289" t="s">
        <v>23635</v>
      </c>
      <c r="L10654" s="289" t="s">
        <v>275</v>
      </c>
      <c r="M10654" s="289" t="s">
        <v>23636</v>
      </c>
      <c r="N10654" s="289" t="s">
        <v>2172</v>
      </c>
      <c r="O10654" s="289" t="s">
        <v>2173</v>
      </c>
      <c r="P10654" s="289" t="str">
        <f>VLOOKUP(CAT_Details[[#This Row],[Delivery Bp Customer Code]],Table6[],2,0)</f>
        <v>OYL1</v>
      </c>
    </row>
    <row r="10655" spans="1:16" x14ac:dyDescent="0.25">
      <c r="A10655" s="289" t="s">
        <v>75</v>
      </c>
      <c r="B10655">
        <v>5</v>
      </c>
      <c r="C10655">
        <v>600</v>
      </c>
      <c r="D10655">
        <v>2.39</v>
      </c>
      <c r="E10655" s="289" t="s">
        <v>23637</v>
      </c>
      <c r="F10655">
        <v>5016952818</v>
      </c>
      <c r="G10655" s="276">
        <v>45880</v>
      </c>
      <c r="H10655">
        <v>20250729772445</v>
      </c>
      <c r="I10655">
        <v>5.6189999999999998</v>
      </c>
      <c r="J10655" s="289" t="s">
        <v>345</v>
      </c>
      <c r="K10655" s="289" t="s">
        <v>23638</v>
      </c>
      <c r="L10655" s="289" t="s">
        <v>275</v>
      </c>
      <c r="M10655" s="289" t="s">
        <v>23639</v>
      </c>
      <c r="N10655" s="289" t="s">
        <v>427</v>
      </c>
      <c r="O10655" s="289" t="s">
        <v>5281</v>
      </c>
      <c r="P10655" s="289" t="str">
        <f>VLOOKUP(CAT_Details[[#This Row],[Delivery Bp Customer Code]],Table6[],2,0)</f>
        <v>DK-LW08</v>
      </c>
    </row>
    <row r="10656" spans="1:16" x14ac:dyDescent="0.25">
      <c r="A10656" s="289" t="s">
        <v>17052</v>
      </c>
      <c r="B10656">
        <v>1</v>
      </c>
      <c r="C10656">
        <v>106.8</v>
      </c>
      <c r="D10656">
        <v>0.17</v>
      </c>
      <c r="E10656" s="289" t="s">
        <v>23640</v>
      </c>
      <c r="F10656">
        <v>5016952483</v>
      </c>
      <c r="G10656" s="276">
        <v>45880</v>
      </c>
      <c r="H10656">
        <v>20250805776098</v>
      </c>
      <c r="I10656">
        <v>0.112</v>
      </c>
      <c r="J10656" s="289" t="s">
        <v>19700</v>
      </c>
      <c r="K10656" s="289" t="s">
        <v>23641</v>
      </c>
      <c r="L10656" s="289" t="s">
        <v>280</v>
      </c>
      <c r="M10656" s="289" t="s">
        <v>23642</v>
      </c>
      <c r="N10656" s="289" t="s">
        <v>19702</v>
      </c>
      <c r="O10656" s="289" t="s">
        <v>18284</v>
      </c>
      <c r="P10656" s="289">
        <f>VLOOKUP(CAT_Details[[#This Row],[Delivery Bp Customer Code]],Table6[],2,0)</f>
        <v>3705</v>
      </c>
    </row>
    <row r="10657" spans="1:16" x14ac:dyDescent="0.25">
      <c r="A10657" s="289" t="s">
        <v>874</v>
      </c>
      <c r="B10657">
        <v>21</v>
      </c>
      <c r="C10657">
        <v>2520</v>
      </c>
      <c r="D10657">
        <v>10.039999999999999</v>
      </c>
      <c r="E10657" s="289" t="s">
        <v>23643</v>
      </c>
      <c r="F10657">
        <v>5016915398</v>
      </c>
      <c r="G10657" s="276">
        <v>45880</v>
      </c>
      <c r="H10657">
        <v>20250729772735</v>
      </c>
      <c r="I10657">
        <v>16.858000000000001</v>
      </c>
      <c r="J10657" s="289" t="s">
        <v>345</v>
      </c>
      <c r="K10657" s="289" t="s">
        <v>23644</v>
      </c>
      <c r="L10657" s="289" t="s">
        <v>275</v>
      </c>
      <c r="M10657" s="289" t="s">
        <v>23645</v>
      </c>
      <c r="N10657" s="289" t="s">
        <v>427</v>
      </c>
      <c r="O10657" s="289" t="s">
        <v>1014</v>
      </c>
      <c r="P10657" s="289" t="str">
        <f>VLOOKUP(CAT_Details[[#This Row],[Delivery Bp Customer Code]],Table6[],2,0)</f>
        <v>MZ07</v>
      </c>
    </row>
    <row r="10658" spans="1:16" x14ac:dyDescent="0.25">
      <c r="A10658" s="289" t="s">
        <v>874</v>
      </c>
      <c r="B10658">
        <v>1</v>
      </c>
      <c r="C10658">
        <v>412</v>
      </c>
      <c r="D10658">
        <v>0.5</v>
      </c>
      <c r="E10658" s="289" t="s">
        <v>23646</v>
      </c>
      <c r="F10658">
        <v>5016927215</v>
      </c>
      <c r="G10658" s="276">
        <v>45880</v>
      </c>
      <c r="H10658">
        <v>20250804775499</v>
      </c>
      <c r="I10658">
        <v>1.2</v>
      </c>
      <c r="J10658" s="289" t="s">
        <v>350</v>
      </c>
      <c r="K10658" s="289" t="s">
        <v>23647</v>
      </c>
      <c r="L10658" s="289" t="s">
        <v>275</v>
      </c>
      <c r="M10658" s="289" t="s">
        <v>23123</v>
      </c>
      <c r="N10658" s="289" t="s">
        <v>381</v>
      </c>
      <c r="O10658" s="289" t="s">
        <v>1014</v>
      </c>
      <c r="P10658" s="289" t="str">
        <f>VLOOKUP(CAT_Details[[#This Row],[Delivery Bp Customer Code]],Table6[],2,0)</f>
        <v>MZ07</v>
      </c>
    </row>
    <row r="10659" spans="1:16" x14ac:dyDescent="0.25">
      <c r="A10659" s="289" t="s">
        <v>874</v>
      </c>
      <c r="B10659">
        <v>66</v>
      </c>
      <c r="C10659">
        <v>7920</v>
      </c>
      <c r="D10659">
        <v>13.6</v>
      </c>
      <c r="E10659" s="289" t="s">
        <v>23637</v>
      </c>
      <c r="F10659">
        <v>5016952840</v>
      </c>
      <c r="G10659" s="276">
        <v>45880</v>
      </c>
      <c r="H10659">
        <v>20250730773538</v>
      </c>
      <c r="I10659">
        <v>52.981999999999999</v>
      </c>
      <c r="J10659" s="289" t="s">
        <v>345</v>
      </c>
      <c r="K10659" s="289" t="s">
        <v>23648</v>
      </c>
      <c r="L10659" s="289" t="s">
        <v>275</v>
      </c>
      <c r="M10659" s="289" t="s">
        <v>23639</v>
      </c>
      <c r="N10659" s="289" t="s">
        <v>427</v>
      </c>
      <c r="O10659" s="289" t="s">
        <v>1014</v>
      </c>
      <c r="P10659" s="289" t="str">
        <f>VLOOKUP(CAT_Details[[#This Row],[Delivery Bp Customer Code]],Table6[],2,0)</f>
        <v>MZ07</v>
      </c>
    </row>
    <row r="10660" spans="1:16" x14ac:dyDescent="0.25">
      <c r="A10660" s="289" t="s">
        <v>3771</v>
      </c>
      <c r="B10660">
        <v>14</v>
      </c>
      <c r="C10660">
        <v>1230</v>
      </c>
      <c r="D10660">
        <v>5.35</v>
      </c>
      <c r="E10660" s="289" t="s">
        <v>23649</v>
      </c>
      <c r="F10660">
        <v>5016875070</v>
      </c>
      <c r="G10660" s="276">
        <v>45880</v>
      </c>
      <c r="H10660">
        <v>20250725771077</v>
      </c>
      <c r="I10660">
        <v>12.84</v>
      </c>
      <c r="J10660" s="289" t="s">
        <v>1435</v>
      </c>
      <c r="K10660" s="289" t="s">
        <v>23650</v>
      </c>
      <c r="L10660" s="289" t="s">
        <v>275</v>
      </c>
      <c r="M10660" s="289" t="s">
        <v>23651</v>
      </c>
      <c r="N10660" s="289" t="s">
        <v>1438</v>
      </c>
      <c r="O10660" s="289" t="s">
        <v>3775</v>
      </c>
      <c r="P10660" s="289">
        <f>VLOOKUP(CAT_Details[[#This Row],[Delivery Bp Customer Code]],Table6[],2,0)</f>
        <v>3401</v>
      </c>
    </row>
    <row r="10661" spans="1:16" x14ac:dyDescent="0.25">
      <c r="A10661" s="289" t="s">
        <v>3771</v>
      </c>
      <c r="B10661">
        <v>7</v>
      </c>
      <c r="C10661">
        <v>2048</v>
      </c>
      <c r="D10661">
        <v>3.88</v>
      </c>
      <c r="E10661" s="289" t="s">
        <v>23652</v>
      </c>
      <c r="F10661">
        <v>5016901881</v>
      </c>
      <c r="G10661" s="276">
        <v>45880</v>
      </c>
      <c r="H10661">
        <v>20250728771802</v>
      </c>
      <c r="I10661">
        <v>14.917</v>
      </c>
      <c r="J10661" s="289" t="s">
        <v>3890</v>
      </c>
      <c r="K10661" s="289" t="s">
        <v>23653</v>
      </c>
      <c r="L10661" s="289" t="s">
        <v>275</v>
      </c>
      <c r="M10661" s="289" t="s">
        <v>23654</v>
      </c>
      <c r="N10661" s="289" t="s">
        <v>3893</v>
      </c>
      <c r="O10661" s="289" t="s">
        <v>4956</v>
      </c>
      <c r="P10661" s="289">
        <f>VLOOKUP(CAT_Details[[#This Row],[Delivery Bp Customer Code]],Table6[],2,0)</f>
        <v>3417</v>
      </c>
    </row>
    <row r="10662" spans="1:16" x14ac:dyDescent="0.25">
      <c r="A10662" s="289" t="s">
        <v>3329</v>
      </c>
      <c r="B10662">
        <v>18</v>
      </c>
      <c r="C10662">
        <v>12869</v>
      </c>
      <c r="D10662">
        <v>7.4</v>
      </c>
      <c r="E10662" s="289" t="s">
        <v>23655</v>
      </c>
      <c r="F10662">
        <v>5016889288</v>
      </c>
      <c r="G10662" s="276">
        <v>45880</v>
      </c>
      <c r="H10662">
        <v>20250728771893</v>
      </c>
      <c r="I10662">
        <v>12.077</v>
      </c>
      <c r="J10662" s="289" t="s">
        <v>383</v>
      </c>
      <c r="K10662" s="289" t="s">
        <v>23656</v>
      </c>
      <c r="L10662" s="289" t="s">
        <v>275</v>
      </c>
      <c r="M10662" s="289" t="s">
        <v>23657</v>
      </c>
      <c r="N10662" s="289" t="s">
        <v>3781</v>
      </c>
      <c r="O10662" s="289" t="s">
        <v>3332</v>
      </c>
      <c r="P10662" s="289">
        <f>VLOOKUP(CAT_Details[[#This Row],[Delivery Bp Customer Code]],Table6[],2,0)</f>
        <v>3402</v>
      </c>
    </row>
    <row r="10663" spans="1:16" x14ac:dyDescent="0.25">
      <c r="A10663" s="289" t="s">
        <v>3329</v>
      </c>
      <c r="B10663">
        <v>6</v>
      </c>
      <c r="C10663">
        <v>386</v>
      </c>
      <c r="D10663">
        <v>1.04</v>
      </c>
      <c r="E10663" s="289" t="s">
        <v>23658</v>
      </c>
      <c r="F10663">
        <v>5016901812</v>
      </c>
      <c r="G10663" s="276">
        <v>45880</v>
      </c>
      <c r="H10663">
        <v>20250731774033</v>
      </c>
      <c r="I10663">
        <v>3.5569999999999999</v>
      </c>
      <c r="J10663" s="289" t="s">
        <v>3890</v>
      </c>
      <c r="K10663" s="289" t="s">
        <v>23659</v>
      </c>
      <c r="L10663" s="289" t="s">
        <v>275</v>
      </c>
      <c r="M10663" s="289" t="s">
        <v>23654</v>
      </c>
      <c r="N10663" s="289" t="s">
        <v>3896</v>
      </c>
      <c r="O10663" s="289" t="s">
        <v>3332</v>
      </c>
      <c r="P10663" s="289">
        <f>VLOOKUP(CAT_Details[[#This Row],[Delivery Bp Customer Code]],Table6[],2,0)</f>
        <v>3402</v>
      </c>
    </row>
    <row r="10664" spans="1:16" x14ac:dyDescent="0.25">
      <c r="A10664" s="289" t="s">
        <v>3329</v>
      </c>
      <c r="B10664">
        <v>3</v>
      </c>
      <c r="C10664">
        <v>1854</v>
      </c>
      <c r="D10664">
        <v>1.2</v>
      </c>
      <c r="E10664" s="289" t="s">
        <v>23660</v>
      </c>
      <c r="F10664">
        <v>5016927483</v>
      </c>
      <c r="G10664" s="276">
        <v>45880</v>
      </c>
      <c r="H10664">
        <v>20250801774970</v>
      </c>
      <c r="I10664">
        <v>2.9380000000000002</v>
      </c>
      <c r="J10664" s="289" t="s">
        <v>350</v>
      </c>
      <c r="K10664" s="289" t="s">
        <v>23661</v>
      </c>
      <c r="L10664" s="289" t="s">
        <v>275</v>
      </c>
      <c r="M10664" s="289" t="s">
        <v>23123</v>
      </c>
      <c r="N10664" s="289" t="s">
        <v>4421</v>
      </c>
      <c r="O10664" s="289" t="s">
        <v>3332</v>
      </c>
      <c r="P10664" s="289">
        <f>VLOOKUP(CAT_Details[[#This Row],[Delivery Bp Customer Code]],Table6[],2,0)</f>
        <v>3402</v>
      </c>
    </row>
    <row r="10665" spans="1:16" x14ac:dyDescent="0.25">
      <c r="A10665" s="289" t="s">
        <v>3329</v>
      </c>
      <c r="B10665">
        <v>10</v>
      </c>
      <c r="C10665">
        <v>3460</v>
      </c>
      <c r="D10665">
        <v>4</v>
      </c>
      <c r="E10665" s="289" t="s">
        <v>23660</v>
      </c>
      <c r="F10665">
        <v>5016927485</v>
      </c>
      <c r="G10665" s="276">
        <v>45880</v>
      </c>
      <c r="H10665">
        <v>20250801774952</v>
      </c>
      <c r="I10665">
        <v>6.6239999999999997</v>
      </c>
      <c r="J10665" s="289" t="s">
        <v>350</v>
      </c>
      <c r="K10665" s="289" t="s">
        <v>23662</v>
      </c>
      <c r="L10665" s="289" t="s">
        <v>275</v>
      </c>
      <c r="M10665" s="289" t="s">
        <v>23123</v>
      </c>
      <c r="N10665" s="289" t="s">
        <v>4421</v>
      </c>
      <c r="O10665" s="289" t="s">
        <v>3332</v>
      </c>
      <c r="P10665" s="289">
        <f>VLOOKUP(CAT_Details[[#This Row],[Delivery Bp Customer Code]],Table6[],2,0)</f>
        <v>3402</v>
      </c>
    </row>
    <row r="10666" spans="1:16" x14ac:dyDescent="0.25">
      <c r="A10666" s="289" t="s">
        <v>3329</v>
      </c>
      <c r="B10666">
        <v>30</v>
      </c>
      <c r="C10666">
        <v>4000</v>
      </c>
      <c r="D10666">
        <v>12</v>
      </c>
      <c r="E10666" s="289" t="s">
        <v>23663</v>
      </c>
      <c r="F10666">
        <v>5016927573</v>
      </c>
      <c r="G10666" s="276">
        <v>45880</v>
      </c>
      <c r="H10666">
        <v>20250801775174</v>
      </c>
      <c r="I10666">
        <v>28.8</v>
      </c>
      <c r="J10666" s="289" t="s">
        <v>324</v>
      </c>
      <c r="K10666" s="289" t="s">
        <v>23664</v>
      </c>
      <c r="L10666" s="289" t="s">
        <v>275</v>
      </c>
      <c r="M10666" s="289" t="s">
        <v>23665</v>
      </c>
      <c r="N10666" s="289" t="s">
        <v>5660</v>
      </c>
      <c r="O10666" s="289" t="s">
        <v>3332</v>
      </c>
      <c r="P10666" s="289">
        <f>VLOOKUP(CAT_Details[[#This Row],[Delivery Bp Customer Code]],Table6[],2,0)</f>
        <v>3402</v>
      </c>
    </row>
    <row r="10667" spans="1:16" x14ac:dyDescent="0.25">
      <c r="A10667" s="289" t="s">
        <v>3329</v>
      </c>
      <c r="B10667">
        <v>1</v>
      </c>
      <c r="C10667">
        <v>155</v>
      </c>
      <c r="D10667">
        <v>0.4</v>
      </c>
      <c r="E10667" s="289" t="s">
        <v>23666</v>
      </c>
      <c r="F10667">
        <v>5016927577</v>
      </c>
      <c r="G10667" s="276">
        <v>45880</v>
      </c>
      <c r="H10667">
        <v>20250801774638</v>
      </c>
      <c r="I10667">
        <v>1.1140000000000001</v>
      </c>
      <c r="J10667" s="289" t="s">
        <v>350</v>
      </c>
      <c r="K10667" s="289" t="s">
        <v>23667</v>
      </c>
      <c r="L10667" s="289" t="s">
        <v>275</v>
      </c>
      <c r="M10667" s="289" t="s">
        <v>23123</v>
      </c>
      <c r="N10667" s="289" t="s">
        <v>3656</v>
      </c>
      <c r="O10667" s="289" t="s">
        <v>3332</v>
      </c>
      <c r="P10667" s="289">
        <f>VLOOKUP(CAT_Details[[#This Row],[Delivery Bp Customer Code]],Table6[],2,0)</f>
        <v>3402</v>
      </c>
    </row>
    <row r="10668" spans="1:16" x14ac:dyDescent="0.25">
      <c r="A10668" s="289" t="s">
        <v>3329</v>
      </c>
      <c r="B10668">
        <v>2</v>
      </c>
      <c r="C10668">
        <v>1240</v>
      </c>
      <c r="D10668">
        <v>0.8</v>
      </c>
      <c r="E10668" s="289" t="s">
        <v>23668</v>
      </c>
      <c r="F10668">
        <v>5016927607</v>
      </c>
      <c r="G10668" s="276">
        <v>45880</v>
      </c>
      <c r="H10668">
        <v>20250729772811</v>
      </c>
      <c r="I10668">
        <v>1.1519999999999999</v>
      </c>
      <c r="J10668" s="289" t="s">
        <v>350</v>
      </c>
      <c r="K10668" s="289" t="s">
        <v>23669</v>
      </c>
      <c r="L10668" s="289" t="s">
        <v>275</v>
      </c>
      <c r="M10668" s="289" t="s">
        <v>23573</v>
      </c>
      <c r="N10668" s="289" t="s">
        <v>3804</v>
      </c>
      <c r="O10668" s="289" t="s">
        <v>3332</v>
      </c>
      <c r="P10668" s="289">
        <f>VLOOKUP(CAT_Details[[#This Row],[Delivery Bp Customer Code]],Table6[],2,0)</f>
        <v>3402</v>
      </c>
    </row>
    <row r="10669" spans="1:16" x14ac:dyDescent="0.25">
      <c r="A10669" s="289" t="s">
        <v>3329</v>
      </c>
      <c r="B10669">
        <v>5</v>
      </c>
      <c r="C10669">
        <v>141</v>
      </c>
      <c r="D10669">
        <v>0.64</v>
      </c>
      <c r="E10669" s="289" t="s">
        <v>23670</v>
      </c>
      <c r="F10669">
        <v>5016940707</v>
      </c>
      <c r="G10669" s="276">
        <v>45880</v>
      </c>
      <c r="H10669">
        <v>20250804775523</v>
      </c>
      <c r="I10669">
        <v>0.93500000000000005</v>
      </c>
      <c r="J10669" s="289" t="s">
        <v>302</v>
      </c>
      <c r="K10669" s="289" t="s">
        <v>23671</v>
      </c>
      <c r="L10669" s="289" t="s">
        <v>275</v>
      </c>
      <c r="M10669" s="289" t="s">
        <v>23483</v>
      </c>
      <c r="N10669" s="289" t="s">
        <v>15493</v>
      </c>
      <c r="O10669" s="289" t="s">
        <v>3332</v>
      </c>
      <c r="P10669" s="289">
        <f>VLOOKUP(CAT_Details[[#This Row],[Delivery Bp Customer Code]],Table6[],2,0)</f>
        <v>3402</v>
      </c>
    </row>
    <row r="10670" spans="1:16" x14ac:dyDescent="0.25">
      <c r="A10670" s="289" t="s">
        <v>76</v>
      </c>
      <c r="B10670">
        <v>31</v>
      </c>
      <c r="C10670">
        <v>2117</v>
      </c>
      <c r="D10670">
        <v>9.57</v>
      </c>
      <c r="E10670" s="289" t="s">
        <v>23672</v>
      </c>
      <c r="F10670">
        <v>5016901789</v>
      </c>
      <c r="G10670" s="276">
        <v>45880</v>
      </c>
      <c r="H10670">
        <v>20250730773598</v>
      </c>
      <c r="I10670">
        <v>10.808</v>
      </c>
      <c r="J10670" s="289" t="s">
        <v>401</v>
      </c>
      <c r="K10670" s="289" t="s">
        <v>23673</v>
      </c>
      <c r="L10670" s="289" t="s">
        <v>275</v>
      </c>
      <c r="M10670" s="289" t="s">
        <v>23674</v>
      </c>
      <c r="N10670" s="289" t="s">
        <v>1028</v>
      </c>
      <c r="O10670" s="289" t="s">
        <v>16049</v>
      </c>
      <c r="P10670" s="289" t="str">
        <f>VLOOKUP(CAT_Details[[#This Row],[Delivery Bp Customer Code]],Table6[],2,0)</f>
        <v>MZ02</v>
      </c>
    </row>
    <row r="10671" spans="1:16" x14ac:dyDescent="0.25">
      <c r="A10671" s="289" t="s">
        <v>76</v>
      </c>
      <c r="B10671">
        <v>1</v>
      </c>
      <c r="C10671">
        <v>65</v>
      </c>
      <c r="D10671">
        <v>0.2</v>
      </c>
      <c r="E10671" s="289" t="s">
        <v>23675</v>
      </c>
      <c r="F10671">
        <v>5016901918</v>
      </c>
      <c r="G10671" s="276">
        <v>45880</v>
      </c>
      <c r="H10671">
        <v>20250731774340</v>
      </c>
      <c r="I10671">
        <v>0.48</v>
      </c>
      <c r="J10671" s="289" t="s">
        <v>324</v>
      </c>
      <c r="K10671" s="289" t="s">
        <v>23676</v>
      </c>
      <c r="L10671" s="289" t="s">
        <v>275</v>
      </c>
      <c r="M10671" s="289" t="s">
        <v>23486</v>
      </c>
      <c r="N10671" s="289" t="s">
        <v>375</v>
      </c>
      <c r="O10671" s="289" t="s">
        <v>16049</v>
      </c>
      <c r="P10671" s="289" t="str">
        <f>VLOOKUP(CAT_Details[[#This Row],[Delivery Bp Customer Code]],Table6[],2,0)</f>
        <v>MZ02</v>
      </c>
    </row>
    <row r="10672" spans="1:16" x14ac:dyDescent="0.25">
      <c r="A10672" s="289" t="s">
        <v>76</v>
      </c>
      <c r="B10672">
        <v>4</v>
      </c>
      <c r="C10672">
        <v>137</v>
      </c>
      <c r="D10672">
        <v>0.96</v>
      </c>
      <c r="E10672" s="289" t="s">
        <v>23677</v>
      </c>
      <c r="F10672">
        <v>5016915342</v>
      </c>
      <c r="G10672" s="276">
        <v>45880</v>
      </c>
      <c r="H10672">
        <v>20250801775169</v>
      </c>
      <c r="I10672">
        <v>1.492</v>
      </c>
      <c r="J10672" s="289" t="s">
        <v>324</v>
      </c>
      <c r="K10672" s="289" t="s">
        <v>23678</v>
      </c>
      <c r="L10672" s="289" t="s">
        <v>275</v>
      </c>
      <c r="M10672" s="289" t="s">
        <v>23602</v>
      </c>
      <c r="N10672" s="289" t="s">
        <v>1160</v>
      </c>
      <c r="O10672" s="289" t="s">
        <v>16049</v>
      </c>
      <c r="P10672" s="289" t="str">
        <f>VLOOKUP(CAT_Details[[#This Row],[Delivery Bp Customer Code]],Table6[],2,0)</f>
        <v>MZ02</v>
      </c>
    </row>
    <row r="10673" spans="1:16" x14ac:dyDescent="0.25">
      <c r="A10673" s="289" t="s">
        <v>76</v>
      </c>
      <c r="B10673">
        <v>1</v>
      </c>
      <c r="C10673">
        <v>94</v>
      </c>
      <c r="D10673">
        <v>0.24</v>
      </c>
      <c r="E10673" s="289" t="s">
        <v>23679</v>
      </c>
      <c r="F10673">
        <v>5016927565</v>
      </c>
      <c r="G10673" s="276">
        <v>45880</v>
      </c>
      <c r="H10673">
        <v>20250801774914</v>
      </c>
      <c r="I10673">
        <v>0.52500000000000002</v>
      </c>
      <c r="J10673" s="289" t="s">
        <v>350</v>
      </c>
      <c r="K10673" s="289" t="s">
        <v>23680</v>
      </c>
      <c r="L10673" s="289" t="s">
        <v>275</v>
      </c>
      <c r="M10673" s="289" t="s">
        <v>23573</v>
      </c>
      <c r="N10673" s="289" t="s">
        <v>21969</v>
      </c>
      <c r="O10673" s="289" t="s">
        <v>16049</v>
      </c>
      <c r="P10673" s="289" t="str">
        <f>VLOOKUP(CAT_Details[[#This Row],[Delivery Bp Customer Code]],Table6[],2,0)</f>
        <v>MZ02</v>
      </c>
    </row>
    <row r="10674" spans="1:16" x14ac:dyDescent="0.25">
      <c r="A10674" s="289" t="s">
        <v>76</v>
      </c>
      <c r="B10674">
        <v>1</v>
      </c>
      <c r="C10674">
        <v>100</v>
      </c>
      <c r="D10674">
        <v>0.4</v>
      </c>
      <c r="E10674" s="289" t="s">
        <v>23637</v>
      </c>
      <c r="F10674">
        <v>5016952817</v>
      </c>
      <c r="G10674" s="276">
        <v>45880</v>
      </c>
      <c r="H10674">
        <v>20250730773546</v>
      </c>
      <c r="I10674">
        <v>0.57599999999999996</v>
      </c>
      <c r="J10674" s="289" t="s">
        <v>345</v>
      </c>
      <c r="K10674" s="289" t="s">
        <v>23681</v>
      </c>
      <c r="L10674" s="289" t="s">
        <v>275</v>
      </c>
      <c r="M10674" s="289" t="s">
        <v>23639</v>
      </c>
      <c r="N10674" s="289" t="s">
        <v>427</v>
      </c>
      <c r="O10674" s="289" t="s">
        <v>16049</v>
      </c>
      <c r="P10674" s="289" t="str">
        <f>VLOOKUP(CAT_Details[[#This Row],[Delivery Bp Customer Code]],Table6[],2,0)</f>
        <v>MZ02</v>
      </c>
    </row>
    <row r="10675" spans="1:16" x14ac:dyDescent="0.25">
      <c r="A10675" s="289" t="s">
        <v>74</v>
      </c>
      <c r="B10675">
        <v>20</v>
      </c>
      <c r="C10675">
        <v>5779</v>
      </c>
      <c r="D10675">
        <v>8</v>
      </c>
      <c r="E10675" s="289" t="s">
        <v>23682</v>
      </c>
      <c r="F10675">
        <v>5016889298</v>
      </c>
      <c r="G10675" s="276">
        <v>45880</v>
      </c>
      <c r="H10675">
        <v>20250729772293</v>
      </c>
      <c r="I10675">
        <v>8.0640000000000001</v>
      </c>
      <c r="J10675" s="289" t="s">
        <v>287</v>
      </c>
      <c r="K10675" s="289" t="s">
        <v>23683</v>
      </c>
      <c r="L10675" s="289" t="s">
        <v>275</v>
      </c>
      <c r="M10675" s="289" t="s">
        <v>23684</v>
      </c>
      <c r="N10675" s="289" t="s">
        <v>17117</v>
      </c>
      <c r="O10675" s="289" t="s">
        <v>22256</v>
      </c>
      <c r="P10675" s="289" t="str">
        <f>VLOOKUP(CAT_Details[[#This Row],[Delivery Bp Customer Code]],Table6[],2,0)</f>
        <v>DX01-L5</v>
      </c>
    </row>
    <row r="10676" spans="1:16" x14ac:dyDescent="0.25">
      <c r="A10676" s="289" t="s">
        <v>74</v>
      </c>
      <c r="B10676">
        <v>13</v>
      </c>
      <c r="C10676">
        <v>5875</v>
      </c>
      <c r="D10676">
        <v>5.2</v>
      </c>
      <c r="E10676" s="289" t="s">
        <v>23685</v>
      </c>
      <c r="F10676">
        <v>5016901844</v>
      </c>
      <c r="G10676" s="276">
        <v>45880</v>
      </c>
      <c r="H10676">
        <v>20250724769930</v>
      </c>
      <c r="I10676">
        <v>12.48</v>
      </c>
      <c r="J10676" s="289" t="s">
        <v>401</v>
      </c>
      <c r="K10676" s="289" t="s">
        <v>23686</v>
      </c>
      <c r="L10676" s="289" t="s">
        <v>275</v>
      </c>
      <c r="M10676" s="289" t="s">
        <v>23687</v>
      </c>
      <c r="N10676" s="289" t="s">
        <v>17729</v>
      </c>
      <c r="O10676" s="289" t="s">
        <v>22256</v>
      </c>
      <c r="P10676" s="289" t="str">
        <f>VLOOKUP(CAT_Details[[#This Row],[Delivery Bp Customer Code]],Table6[],2,0)</f>
        <v>DX01-L5</v>
      </c>
    </row>
    <row r="10677" spans="1:16" x14ac:dyDescent="0.25">
      <c r="A10677" s="289" t="s">
        <v>74</v>
      </c>
      <c r="B10677">
        <v>55</v>
      </c>
      <c r="C10677">
        <v>4400</v>
      </c>
      <c r="D10677">
        <v>11</v>
      </c>
      <c r="E10677" s="289" t="s">
        <v>23688</v>
      </c>
      <c r="F10677">
        <v>5016913081</v>
      </c>
      <c r="G10677" s="276">
        <v>45880</v>
      </c>
      <c r="H10677">
        <v>20250730773711</v>
      </c>
      <c r="I10677">
        <v>23.231999999999999</v>
      </c>
      <c r="J10677" s="289" t="s">
        <v>756</v>
      </c>
      <c r="K10677" s="289" t="s">
        <v>23689</v>
      </c>
      <c r="L10677" s="289" t="s">
        <v>275</v>
      </c>
      <c r="M10677" s="289" t="s">
        <v>23592</v>
      </c>
      <c r="N10677" s="289" t="s">
        <v>22780</v>
      </c>
      <c r="O10677" s="289" t="s">
        <v>22256</v>
      </c>
      <c r="P10677" s="289" t="str">
        <f>VLOOKUP(CAT_Details[[#This Row],[Delivery Bp Customer Code]],Table6[],2,0)</f>
        <v>DX01-L5</v>
      </c>
    </row>
    <row r="10678" spans="1:16" x14ac:dyDescent="0.25">
      <c r="A10678" s="289" t="s">
        <v>74</v>
      </c>
      <c r="B10678">
        <v>14</v>
      </c>
      <c r="C10678">
        <v>16100</v>
      </c>
      <c r="D10678">
        <v>5.6</v>
      </c>
      <c r="E10678" s="289" t="s">
        <v>23690</v>
      </c>
      <c r="F10678">
        <v>5016915501</v>
      </c>
      <c r="G10678" s="276">
        <v>45880</v>
      </c>
      <c r="H10678">
        <v>20250731774125</v>
      </c>
      <c r="I10678">
        <v>8.0640000000000001</v>
      </c>
      <c r="J10678" s="289" t="s">
        <v>324</v>
      </c>
      <c r="K10678" s="289" t="s">
        <v>23691</v>
      </c>
      <c r="L10678" s="289" t="s">
        <v>275</v>
      </c>
      <c r="M10678" s="289" t="s">
        <v>23692</v>
      </c>
      <c r="N10678" s="289" t="s">
        <v>333</v>
      </c>
      <c r="O10678" s="289" t="s">
        <v>22256</v>
      </c>
      <c r="P10678" s="289" t="str">
        <f>VLOOKUP(CAT_Details[[#This Row],[Delivery Bp Customer Code]],Table6[],2,0)</f>
        <v>DX01-L5</v>
      </c>
    </row>
    <row r="10679" spans="1:16" x14ac:dyDescent="0.25">
      <c r="A10679" s="289" t="s">
        <v>74</v>
      </c>
      <c r="B10679">
        <v>2</v>
      </c>
      <c r="C10679">
        <v>312</v>
      </c>
      <c r="D10679">
        <v>0.95</v>
      </c>
      <c r="E10679" s="289" t="s">
        <v>23693</v>
      </c>
      <c r="F10679">
        <v>5016927146</v>
      </c>
      <c r="G10679" s="276">
        <v>45880</v>
      </c>
      <c r="H10679">
        <v>20250729772563</v>
      </c>
      <c r="I10679">
        <v>1.161</v>
      </c>
      <c r="J10679" s="289" t="s">
        <v>350</v>
      </c>
      <c r="K10679" s="289" t="s">
        <v>23694</v>
      </c>
      <c r="L10679" s="289" t="s">
        <v>275</v>
      </c>
      <c r="M10679" s="289" t="s">
        <v>26297</v>
      </c>
      <c r="N10679" s="289" t="s">
        <v>602</v>
      </c>
      <c r="O10679" s="289" t="s">
        <v>22256</v>
      </c>
      <c r="P10679" s="289" t="str">
        <f>VLOOKUP(CAT_Details[[#This Row],[Delivery Bp Customer Code]],Table6[],2,0)</f>
        <v>DX01-L5</v>
      </c>
    </row>
    <row r="10680" spans="1:16" x14ac:dyDescent="0.25">
      <c r="A10680" s="289" t="s">
        <v>74</v>
      </c>
      <c r="B10680">
        <v>5</v>
      </c>
      <c r="C10680">
        <v>950</v>
      </c>
      <c r="D10680">
        <v>2</v>
      </c>
      <c r="E10680" s="289" t="s">
        <v>23695</v>
      </c>
      <c r="F10680">
        <v>5016927347</v>
      </c>
      <c r="G10680" s="276">
        <v>45880</v>
      </c>
      <c r="H10680">
        <v>20250801774748</v>
      </c>
      <c r="I10680">
        <v>4.8</v>
      </c>
      <c r="J10680" s="289" t="s">
        <v>280</v>
      </c>
      <c r="K10680" s="289" t="s">
        <v>23696</v>
      </c>
      <c r="L10680" s="289" t="s">
        <v>275</v>
      </c>
      <c r="M10680" s="289" t="s">
        <v>23566</v>
      </c>
      <c r="N10680" s="289" t="s">
        <v>411</v>
      </c>
      <c r="O10680" s="289" t="s">
        <v>22256</v>
      </c>
      <c r="P10680" s="289" t="str">
        <f>VLOOKUP(CAT_Details[[#This Row],[Delivery Bp Customer Code]],Table6[],2,0)</f>
        <v>DX01-L5</v>
      </c>
    </row>
    <row r="10681" spans="1:16" x14ac:dyDescent="0.25">
      <c r="A10681" s="289" t="s">
        <v>74</v>
      </c>
      <c r="B10681">
        <v>8</v>
      </c>
      <c r="C10681">
        <v>576</v>
      </c>
      <c r="D10681">
        <v>3.2</v>
      </c>
      <c r="E10681" s="289" t="s">
        <v>23697</v>
      </c>
      <c r="F10681">
        <v>5016927360</v>
      </c>
      <c r="G10681" s="276">
        <v>45880</v>
      </c>
      <c r="H10681">
        <v>20250731773980</v>
      </c>
      <c r="I10681">
        <v>7.7569999999999997</v>
      </c>
      <c r="J10681" s="289" t="s">
        <v>350</v>
      </c>
      <c r="K10681" s="289" t="s">
        <v>23698</v>
      </c>
      <c r="L10681" s="289" t="s">
        <v>275</v>
      </c>
      <c r="M10681" s="289" t="s">
        <v>23573</v>
      </c>
      <c r="N10681" s="289" t="s">
        <v>690</v>
      </c>
      <c r="O10681" s="289" t="s">
        <v>22256</v>
      </c>
      <c r="P10681" s="289" t="str">
        <f>VLOOKUP(CAT_Details[[#This Row],[Delivery Bp Customer Code]],Table6[],2,0)</f>
        <v>DX01-L5</v>
      </c>
    </row>
    <row r="10682" spans="1:16" x14ac:dyDescent="0.25">
      <c r="A10682" s="289" t="s">
        <v>74</v>
      </c>
      <c r="B10682">
        <v>18</v>
      </c>
      <c r="C10682">
        <v>3390</v>
      </c>
      <c r="D10682">
        <v>4.93</v>
      </c>
      <c r="E10682" s="289" t="s">
        <v>23699</v>
      </c>
      <c r="F10682">
        <v>5016927396</v>
      </c>
      <c r="G10682" s="276">
        <v>45880</v>
      </c>
      <c r="H10682">
        <v>20250804775584</v>
      </c>
      <c r="I10682">
        <v>10.818</v>
      </c>
      <c r="J10682" s="289" t="s">
        <v>350</v>
      </c>
      <c r="K10682" s="289" t="s">
        <v>23700</v>
      </c>
      <c r="L10682" s="289" t="s">
        <v>275</v>
      </c>
      <c r="M10682" s="289" t="s">
        <v>23123</v>
      </c>
      <c r="N10682" s="289" t="s">
        <v>602</v>
      </c>
      <c r="O10682" s="289" t="s">
        <v>22256</v>
      </c>
      <c r="P10682" s="289" t="str">
        <f>VLOOKUP(CAT_Details[[#This Row],[Delivery Bp Customer Code]],Table6[],2,0)</f>
        <v>DX01-L5</v>
      </c>
    </row>
    <row r="10683" spans="1:16" x14ac:dyDescent="0.25">
      <c r="A10683" s="289" t="s">
        <v>521</v>
      </c>
      <c r="B10683">
        <v>2</v>
      </c>
      <c r="C10683">
        <v>408</v>
      </c>
      <c r="D10683">
        <v>0.8</v>
      </c>
      <c r="E10683" s="289" t="s">
        <v>23701</v>
      </c>
      <c r="F10683">
        <v>5016927260</v>
      </c>
      <c r="G10683" s="276">
        <v>45880</v>
      </c>
      <c r="H10683">
        <v>20250801775029</v>
      </c>
      <c r="I10683">
        <v>2.1120000000000001</v>
      </c>
      <c r="J10683" s="289" t="s">
        <v>302</v>
      </c>
      <c r="K10683" s="289" t="s">
        <v>23702</v>
      </c>
      <c r="L10683" s="289" t="s">
        <v>275</v>
      </c>
      <c r="M10683" s="289" t="s">
        <v>23486</v>
      </c>
      <c r="N10683" s="289" t="s">
        <v>694</v>
      </c>
      <c r="O10683" s="289" t="s">
        <v>16307</v>
      </c>
      <c r="P10683" s="289" t="str">
        <f>VLOOKUP(CAT_Details[[#This Row],[Delivery Bp Customer Code]],Table6[],2,0)</f>
        <v>DX01</v>
      </c>
    </row>
    <row r="10684" spans="1:16" x14ac:dyDescent="0.25">
      <c r="A10684" s="289" t="s">
        <v>272</v>
      </c>
      <c r="B10684">
        <v>4</v>
      </c>
      <c r="C10684">
        <v>2220</v>
      </c>
      <c r="D10684">
        <v>3.2</v>
      </c>
      <c r="E10684" s="289" t="s">
        <v>23703</v>
      </c>
      <c r="F10684">
        <v>5016901799</v>
      </c>
      <c r="G10684" s="276">
        <v>45880</v>
      </c>
      <c r="H10684">
        <v>20250731774021</v>
      </c>
      <c r="I10684">
        <v>13.055999999999999</v>
      </c>
      <c r="J10684" s="289" t="s">
        <v>401</v>
      </c>
      <c r="K10684" s="289" t="s">
        <v>23704</v>
      </c>
      <c r="L10684" s="289" t="s">
        <v>275</v>
      </c>
      <c r="M10684" s="289" t="s">
        <v>23687</v>
      </c>
      <c r="N10684" s="289" t="s">
        <v>465</v>
      </c>
      <c r="O10684" s="289" t="s">
        <v>277</v>
      </c>
      <c r="P10684" s="289" t="str">
        <f>VLOOKUP(CAT_Details[[#This Row],[Delivery Bp Customer Code]],Table6[],2,0)</f>
        <v>U2-L5</v>
      </c>
    </row>
    <row r="10685" spans="1:16" x14ac:dyDescent="0.25">
      <c r="A10685" s="289" t="s">
        <v>272</v>
      </c>
      <c r="B10685">
        <v>4</v>
      </c>
      <c r="C10685">
        <v>1835</v>
      </c>
      <c r="D10685">
        <v>1.6</v>
      </c>
      <c r="E10685" s="289" t="s">
        <v>23705</v>
      </c>
      <c r="F10685">
        <v>5016927410</v>
      </c>
      <c r="G10685" s="276">
        <v>45880</v>
      </c>
      <c r="H10685">
        <v>20250804775827</v>
      </c>
      <c r="I10685">
        <v>2.3039999999999998</v>
      </c>
      <c r="J10685" s="289" t="s">
        <v>350</v>
      </c>
      <c r="K10685" s="289" t="s">
        <v>23706</v>
      </c>
      <c r="L10685" s="289" t="s">
        <v>275</v>
      </c>
      <c r="M10685" s="289" t="s">
        <v>23123</v>
      </c>
      <c r="N10685" s="289" t="s">
        <v>1054</v>
      </c>
      <c r="O10685" s="289" t="s">
        <v>277</v>
      </c>
      <c r="P10685" s="289" t="str">
        <f>VLOOKUP(CAT_Details[[#This Row],[Delivery Bp Customer Code]],Table6[],2,0)</f>
        <v>U2-L5</v>
      </c>
    </row>
    <row r="10686" spans="1:16" x14ac:dyDescent="0.25">
      <c r="A10686" s="289" t="s">
        <v>272</v>
      </c>
      <c r="B10686">
        <v>19</v>
      </c>
      <c r="C10686">
        <v>8045.93</v>
      </c>
      <c r="D10686">
        <v>7.6</v>
      </c>
      <c r="E10686" s="289" t="s">
        <v>23707</v>
      </c>
      <c r="F10686">
        <v>5016927498</v>
      </c>
      <c r="G10686" s="276">
        <v>45880</v>
      </c>
      <c r="H10686">
        <v>20250804775469</v>
      </c>
      <c r="I10686">
        <v>10.397</v>
      </c>
      <c r="J10686" s="289" t="s">
        <v>350</v>
      </c>
      <c r="K10686" s="289" t="s">
        <v>23708</v>
      </c>
      <c r="L10686" s="289" t="s">
        <v>275</v>
      </c>
      <c r="M10686" s="289" t="s">
        <v>23573</v>
      </c>
      <c r="N10686" s="289" t="s">
        <v>456</v>
      </c>
      <c r="O10686" s="289" t="s">
        <v>277</v>
      </c>
      <c r="P10686" s="289" t="str">
        <f>VLOOKUP(CAT_Details[[#This Row],[Delivery Bp Customer Code]],Table6[],2,0)</f>
        <v>U2-L5</v>
      </c>
    </row>
    <row r="10687" spans="1:16" x14ac:dyDescent="0.25">
      <c r="A10687" s="289" t="s">
        <v>278</v>
      </c>
      <c r="B10687">
        <v>17</v>
      </c>
      <c r="C10687">
        <v>6115</v>
      </c>
      <c r="D10687">
        <v>6.8</v>
      </c>
      <c r="E10687" s="289" t="s">
        <v>23709</v>
      </c>
      <c r="F10687">
        <v>5016927296</v>
      </c>
      <c r="G10687" s="276">
        <v>45881</v>
      </c>
      <c r="H10687">
        <v>20250804775568</v>
      </c>
      <c r="I10687">
        <v>16.32</v>
      </c>
      <c r="J10687" s="289" t="s">
        <v>324</v>
      </c>
      <c r="K10687" s="289" t="s">
        <v>23710</v>
      </c>
      <c r="L10687" s="289" t="s">
        <v>275</v>
      </c>
      <c r="M10687" s="289" t="s">
        <v>23711</v>
      </c>
      <c r="N10687" s="289" t="s">
        <v>343</v>
      </c>
      <c r="O10687" s="289" t="s">
        <v>498</v>
      </c>
      <c r="P10687" s="289" t="str">
        <f>VLOOKUP(CAT_Details[[#This Row],[Delivery Bp Customer Code]],Table6[],2,0)</f>
        <v>DK-BM01</v>
      </c>
    </row>
    <row r="10688" spans="1:16" x14ac:dyDescent="0.25">
      <c r="A10688" s="289" t="s">
        <v>278</v>
      </c>
      <c r="B10688">
        <v>10</v>
      </c>
      <c r="C10688">
        <v>3322</v>
      </c>
      <c r="D10688">
        <v>4.2300000000000004</v>
      </c>
      <c r="E10688" s="289" t="s">
        <v>23712</v>
      </c>
      <c r="F10688">
        <v>5016927546</v>
      </c>
      <c r="G10688" s="276">
        <v>45881</v>
      </c>
      <c r="H10688">
        <v>20250801775044</v>
      </c>
      <c r="I10688">
        <v>9.0839999999999996</v>
      </c>
      <c r="J10688" s="289" t="s">
        <v>294</v>
      </c>
      <c r="K10688" s="289" t="s">
        <v>23713</v>
      </c>
      <c r="L10688" s="289" t="s">
        <v>275</v>
      </c>
      <c r="M10688" s="289" t="s">
        <v>23714</v>
      </c>
      <c r="N10688" s="289" t="s">
        <v>2328</v>
      </c>
      <c r="O10688" s="289" t="s">
        <v>498</v>
      </c>
      <c r="P10688" s="289" t="str">
        <f>VLOOKUP(CAT_Details[[#This Row],[Delivery Bp Customer Code]],Table6[],2,0)</f>
        <v>DK-BM01</v>
      </c>
    </row>
    <row r="10689" spans="1:16" x14ac:dyDescent="0.25">
      <c r="A10689" s="289" t="s">
        <v>278</v>
      </c>
      <c r="B10689">
        <v>9</v>
      </c>
      <c r="C10689">
        <v>2466</v>
      </c>
      <c r="D10689">
        <v>3.91</v>
      </c>
      <c r="E10689" s="289" t="s">
        <v>23715</v>
      </c>
      <c r="F10689">
        <v>5016940713</v>
      </c>
      <c r="G10689" s="276">
        <v>45881</v>
      </c>
      <c r="H10689">
        <v>20250804775889</v>
      </c>
      <c r="I10689">
        <v>9.093</v>
      </c>
      <c r="J10689" s="289" t="s">
        <v>350</v>
      </c>
      <c r="K10689" s="289" t="s">
        <v>23716</v>
      </c>
      <c r="L10689" s="289" t="s">
        <v>275</v>
      </c>
      <c r="M10689" s="289" t="s">
        <v>23717</v>
      </c>
      <c r="N10689" s="289" t="s">
        <v>22920</v>
      </c>
      <c r="O10689" s="289" t="s">
        <v>498</v>
      </c>
      <c r="P10689" s="289" t="str">
        <f>VLOOKUP(CAT_Details[[#This Row],[Delivery Bp Customer Code]],Table6[],2,0)</f>
        <v>DK-BM01</v>
      </c>
    </row>
    <row r="10690" spans="1:16" x14ac:dyDescent="0.25">
      <c r="A10690" s="289" t="s">
        <v>75</v>
      </c>
      <c r="B10690">
        <v>7</v>
      </c>
      <c r="C10690">
        <v>2072</v>
      </c>
      <c r="D10690">
        <v>3.5</v>
      </c>
      <c r="E10690" s="289" t="s">
        <v>23718</v>
      </c>
      <c r="F10690">
        <v>5016940666</v>
      </c>
      <c r="G10690" s="276">
        <v>45881</v>
      </c>
      <c r="H10690">
        <v>20250805776327</v>
      </c>
      <c r="I10690">
        <v>7.14</v>
      </c>
      <c r="J10690" s="289" t="s">
        <v>350</v>
      </c>
      <c r="K10690" s="289" t="s">
        <v>23719</v>
      </c>
      <c r="L10690" s="289" t="s">
        <v>275</v>
      </c>
      <c r="M10690" s="289" t="s">
        <v>23573</v>
      </c>
      <c r="N10690" s="289" t="s">
        <v>381</v>
      </c>
      <c r="O10690" s="289" t="s">
        <v>7849</v>
      </c>
      <c r="P10690" s="289" t="str">
        <f>VLOOKUP(CAT_Details[[#This Row],[Delivery Bp Customer Code]],Table6[],2,0)</f>
        <v>MZ03</v>
      </c>
    </row>
    <row r="10691" spans="1:16" x14ac:dyDescent="0.25">
      <c r="A10691" s="289" t="s">
        <v>75</v>
      </c>
      <c r="B10691">
        <v>2</v>
      </c>
      <c r="C10691">
        <v>288</v>
      </c>
      <c r="D10691">
        <v>0.4</v>
      </c>
      <c r="E10691" s="289" t="s">
        <v>23720</v>
      </c>
      <c r="F10691">
        <v>5016940696</v>
      </c>
      <c r="G10691" s="276">
        <v>45881</v>
      </c>
      <c r="H10691">
        <v>20250804775590</v>
      </c>
      <c r="I10691">
        <v>0.68200000000000005</v>
      </c>
      <c r="J10691" s="289" t="s">
        <v>350</v>
      </c>
      <c r="K10691" s="289" t="s">
        <v>23721</v>
      </c>
      <c r="L10691" s="289" t="s">
        <v>275</v>
      </c>
      <c r="M10691" s="289" t="s">
        <v>23573</v>
      </c>
      <c r="N10691" s="289" t="s">
        <v>3949</v>
      </c>
      <c r="O10691" s="289" t="s">
        <v>2173</v>
      </c>
      <c r="P10691" s="289" t="str">
        <f>VLOOKUP(CAT_Details[[#This Row],[Delivery Bp Customer Code]],Table6[],2,0)</f>
        <v>OYL1</v>
      </c>
    </row>
    <row r="10692" spans="1:16" x14ac:dyDescent="0.25">
      <c r="A10692" s="289" t="s">
        <v>75</v>
      </c>
      <c r="B10692">
        <v>1</v>
      </c>
      <c r="C10692">
        <v>93</v>
      </c>
      <c r="D10692">
        <v>0.2</v>
      </c>
      <c r="E10692" s="289" t="s">
        <v>23722</v>
      </c>
      <c r="F10692">
        <v>5016940697</v>
      </c>
      <c r="G10692" s="276">
        <v>45881</v>
      </c>
      <c r="H10692">
        <v>20250805776325</v>
      </c>
      <c r="I10692">
        <v>0.192</v>
      </c>
      <c r="J10692" s="289" t="s">
        <v>324</v>
      </c>
      <c r="K10692" s="289" t="s">
        <v>23723</v>
      </c>
      <c r="L10692" s="289" t="s">
        <v>275</v>
      </c>
      <c r="M10692" s="289" t="s">
        <v>23665</v>
      </c>
      <c r="N10692" s="289" t="s">
        <v>15858</v>
      </c>
      <c r="O10692" s="289" t="s">
        <v>2173</v>
      </c>
      <c r="P10692" s="289" t="str">
        <f>VLOOKUP(CAT_Details[[#This Row],[Delivery Bp Customer Code]],Table6[],2,0)</f>
        <v>OYL1</v>
      </c>
    </row>
    <row r="10693" spans="1:16" x14ac:dyDescent="0.25">
      <c r="A10693" s="289" t="s">
        <v>75</v>
      </c>
      <c r="B10693">
        <v>5</v>
      </c>
      <c r="C10693">
        <v>27</v>
      </c>
      <c r="D10693">
        <v>0.4</v>
      </c>
      <c r="E10693" s="289" t="s">
        <v>23724</v>
      </c>
      <c r="F10693">
        <v>5016940720</v>
      </c>
      <c r="G10693" s="276">
        <v>45881</v>
      </c>
      <c r="H10693">
        <v>20250804775544</v>
      </c>
      <c r="I10693">
        <v>0.252</v>
      </c>
      <c r="J10693" s="289" t="s">
        <v>280</v>
      </c>
      <c r="K10693" s="289" t="s">
        <v>23725</v>
      </c>
      <c r="L10693" s="289" t="s">
        <v>275</v>
      </c>
      <c r="M10693" s="289" t="s">
        <v>23726</v>
      </c>
      <c r="N10693" s="289" t="s">
        <v>16603</v>
      </c>
      <c r="O10693" s="289" t="s">
        <v>2173</v>
      </c>
      <c r="P10693" s="289" t="str">
        <f>VLOOKUP(CAT_Details[[#This Row],[Delivery Bp Customer Code]],Table6[],2,0)</f>
        <v>OYL1</v>
      </c>
    </row>
    <row r="10694" spans="1:16" x14ac:dyDescent="0.25">
      <c r="A10694" s="289" t="s">
        <v>75</v>
      </c>
      <c r="B10694">
        <v>6</v>
      </c>
      <c r="C10694">
        <v>978</v>
      </c>
      <c r="D10694">
        <v>2.4</v>
      </c>
      <c r="E10694" s="289" t="s">
        <v>23727</v>
      </c>
      <c r="F10694">
        <v>5016940741</v>
      </c>
      <c r="G10694" s="276">
        <v>45881</v>
      </c>
      <c r="H10694">
        <v>20250801775146</v>
      </c>
      <c r="I10694">
        <v>4.2709999999999999</v>
      </c>
      <c r="J10694" s="289" t="s">
        <v>280</v>
      </c>
      <c r="K10694" s="289" t="s">
        <v>23728</v>
      </c>
      <c r="L10694" s="289" t="s">
        <v>275</v>
      </c>
      <c r="M10694" s="289" t="s">
        <v>23726</v>
      </c>
      <c r="N10694" s="289" t="s">
        <v>5845</v>
      </c>
      <c r="O10694" s="289" t="s">
        <v>5281</v>
      </c>
      <c r="P10694" s="289" t="str">
        <f>VLOOKUP(CAT_Details[[#This Row],[Delivery Bp Customer Code]],Table6[],2,0)</f>
        <v>DK-LW08</v>
      </c>
    </row>
    <row r="10695" spans="1:16" x14ac:dyDescent="0.25">
      <c r="A10695" s="289" t="s">
        <v>17052</v>
      </c>
      <c r="B10695">
        <v>10</v>
      </c>
      <c r="C10695">
        <v>604.5</v>
      </c>
      <c r="D10695">
        <v>3.14</v>
      </c>
      <c r="E10695" s="289" t="s">
        <v>23729</v>
      </c>
      <c r="F10695">
        <v>5016940601</v>
      </c>
      <c r="G10695" s="276">
        <v>45881</v>
      </c>
      <c r="H10695">
        <v>20250805776484</v>
      </c>
      <c r="I10695">
        <v>4.2519999999999998</v>
      </c>
      <c r="J10695" s="289" t="s">
        <v>275</v>
      </c>
      <c r="K10695" s="289" t="s">
        <v>23730</v>
      </c>
      <c r="L10695" s="289" t="s">
        <v>280</v>
      </c>
      <c r="M10695" s="289" t="s">
        <v>23731</v>
      </c>
      <c r="N10695" s="289" t="s">
        <v>19156</v>
      </c>
      <c r="O10695" s="289" t="s">
        <v>18284</v>
      </c>
      <c r="P10695" s="289">
        <f>VLOOKUP(CAT_Details[[#This Row],[Delivery Bp Customer Code]],Table6[],2,0)</f>
        <v>3705</v>
      </c>
    </row>
    <row r="10696" spans="1:16" x14ac:dyDescent="0.25">
      <c r="A10696" s="289" t="s">
        <v>874</v>
      </c>
      <c r="B10696">
        <v>22</v>
      </c>
      <c r="C10696">
        <v>9328</v>
      </c>
      <c r="D10696">
        <v>11</v>
      </c>
      <c r="E10696" s="289" t="s">
        <v>23718</v>
      </c>
      <c r="F10696">
        <v>5016940668</v>
      </c>
      <c r="G10696" s="276">
        <v>45881</v>
      </c>
      <c r="H10696">
        <v>20250805776332</v>
      </c>
      <c r="I10696">
        <v>26.4</v>
      </c>
      <c r="J10696" s="289" t="s">
        <v>350</v>
      </c>
      <c r="K10696" s="289" t="s">
        <v>23732</v>
      </c>
      <c r="L10696" s="289" t="s">
        <v>275</v>
      </c>
      <c r="M10696" s="289" t="s">
        <v>23573</v>
      </c>
      <c r="N10696" s="289" t="s">
        <v>381</v>
      </c>
      <c r="O10696" s="289" t="s">
        <v>1014</v>
      </c>
      <c r="P10696" s="289" t="str">
        <f>VLOOKUP(CAT_Details[[#This Row],[Delivery Bp Customer Code]],Table6[],2,0)</f>
        <v>MZ07</v>
      </c>
    </row>
    <row r="10697" spans="1:16" x14ac:dyDescent="0.25">
      <c r="A10697" s="289" t="s">
        <v>3329</v>
      </c>
      <c r="B10697">
        <v>1</v>
      </c>
      <c r="C10697">
        <v>95</v>
      </c>
      <c r="D10697">
        <v>0.4</v>
      </c>
      <c r="E10697" s="289" t="s">
        <v>23733</v>
      </c>
      <c r="F10697">
        <v>5016915305</v>
      </c>
      <c r="G10697" s="276">
        <v>45881</v>
      </c>
      <c r="H10697">
        <v>20250722768263</v>
      </c>
      <c r="I10697">
        <v>0.96</v>
      </c>
      <c r="J10697" s="289" t="s">
        <v>324</v>
      </c>
      <c r="K10697" s="289" t="s">
        <v>23734</v>
      </c>
      <c r="L10697" s="289" t="s">
        <v>275</v>
      </c>
      <c r="M10697" s="289" t="s">
        <v>23665</v>
      </c>
      <c r="N10697" s="289" t="s">
        <v>375</v>
      </c>
      <c r="O10697" s="289" t="s">
        <v>3332</v>
      </c>
      <c r="P10697" s="289">
        <f>VLOOKUP(CAT_Details[[#This Row],[Delivery Bp Customer Code]],Table6[],2,0)</f>
        <v>3402</v>
      </c>
    </row>
    <row r="10698" spans="1:16" x14ac:dyDescent="0.25">
      <c r="A10698" s="289" t="s">
        <v>3329</v>
      </c>
      <c r="B10698">
        <v>24</v>
      </c>
      <c r="C10698">
        <v>2708</v>
      </c>
      <c r="D10698">
        <v>9.6</v>
      </c>
      <c r="E10698" s="289" t="s">
        <v>23735</v>
      </c>
      <c r="F10698">
        <v>5016927202</v>
      </c>
      <c r="G10698" s="276">
        <v>45881</v>
      </c>
      <c r="H10698">
        <v>20250804775694</v>
      </c>
      <c r="I10698">
        <v>22.751999999999999</v>
      </c>
      <c r="J10698" s="289" t="s">
        <v>324</v>
      </c>
      <c r="K10698" s="289" t="s">
        <v>23736</v>
      </c>
      <c r="L10698" s="289" t="s">
        <v>275</v>
      </c>
      <c r="M10698" s="289" t="s">
        <v>23737</v>
      </c>
      <c r="N10698" s="289" t="s">
        <v>616</v>
      </c>
      <c r="O10698" s="289" t="s">
        <v>3332</v>
      </c>
      <c r="P10698" s="289">
        <f>VLOOKUP(CAT_Details[[#This Row],[Delivery Bp Customer Code]],Table6[],2,0)</f>
        <v>3402</v>
      </c>
    </row>
    <row r="10699" spans="1:16" x14ac:dyDescent="0.25">
      <c r="A10699" s="289" t="s">
        <v>3329</v>
      </c>
      <c r="B10699">
        <v>17</v>
      </c>
      <c r="C10699">
        <v>4000</v>
      </c>
      <c r="D10699">
        <v>13.6</v>
      </c>
      <c r="E10699" s="289" t="s">
        <v>23738</v>
      </c>
      <c r="F10699">
        <v>5016940690</v>
      </c>
      <c r="G10699" s="276">
        <v>45881</v>
      </c>
      <c r="H10699">
        <v>20250801775175</v>
      </c>
      <c r="I10699">
        <v>16.32</v>
      </c>
      <c r="J10699" s="289" t="s">
        <v>324</v>
      </c>
      <c r="K10699" s="289" t="s">
        <v>23739</v>
      </c>
      <c r="L10699" s="289" t="s">
        <v>275</v>
      </c>
      <c r="M10699" s="289" t="s">
        <v>23665</v>
      </c>
      <c r="N10699" s="289" t="s">
        <v>5660</v>
      </c>
      <c r="O10699" s="289" t="s">
        <v>3332</v>
      </c>
      <c r="P10699" s="289">
        <f>VLOOKUP(CAT_Details[[#This Row],[Delivery Bp Customer Code]],Table6[],2,0)</f>
        <v>3402</v>
      </c>
    </row>
    <row r="10700" spans="1:16" x14ac:dyDescent="0.25">
      <c r="A10700" s="289" t="s">
        <v>3329</v>
      </c>
      <c r="B10700">
        <v>2</v>
      </c>
      <c r="C10700">
        <v>130</v>
      </c>
      <c r="D10700">
        <v>0.8</v>
      </c>
      <c r="E10700" s="289" t="s">
        <v>23740</v>
      </c>
      <c r="F10700">
        <v>5016940723</v>
      </c>
      <c r="G10700" s="276">
        <v>45881</v>
      </c>
      <c r="H10700">
        <v>20250804775711</v>
      </c>
      <c r="I10700">
        <v>1.786</v>
      </c>
      <c r="J10700" s="289" t="s">
        <v>350</v>
      </c>
      <c r="K10700" s="289" t="s">
        <v>23741</v>
      </c>
      <c r="L10700" s="289" t="s">
        <v>275</v>
      </c>
      <c r="M10700" s="289" t="s">
        <v>23573</v>
      </c>
      <c r="N10700" s="289" t="s">
        <v>23742</v>
      </c>
      <c r="O10700" s="289" t="s">
        <v>3332</v>
      </c>
      <c r="P10700" s="289">
        <f>VLOOKUP(CAT_Details[[#This Row],[Delivery Bp Customer Code]],Table6[],2,0)</f>
        <v>3402</v>
      </c>
    </row>
    <row r="10701" spans="1:16" x14ac:dyDescent="0.25">
      <c r="A10701" s="289" t="s">
        <v>3329</v>
      </c>
      <c r="B10701">
        <v>1</v>
      </c>
      <c r="C10701">
        <v>325</v>
      </c>
      <c r="D10701">
        <v>0.37</v>
      </c>
      <c r="E10701" s="289" t="s">
        <v>23743</v>
      </c>
      <c r="F10701">
        <v>5016940736</v>
      </c>
      <c r="G10701" s="276">
        <v>45881</v>
      </c>
      <c r="H10701">
        <v>20250804775690</v>
      </c>
      <c r="I10701">
        <v>0.61599999999999999</v>
      </c>
      <c r="J10701" s="289" t="s">
        <v>350</v>
      </c>
      <c r="K10701" s="289" t="s">
        <v>23744</v>
      </c>
      <c r="L10701" s="289" t="s">
        <v>275</v>
      </c>
      <c r="M10701" s="289" t="s">
        <v>23573</v>
      </c>
      <c r="N10701" s="289" t="s">
        <v>7995</v>
      </c>
      <c r="O10701" s="289" t="s">
        <v>3332</v>
      </c>
      <c r="P10701" s="289">
        <f>VLOOKUP(CAT_Details[[#This Row],[Delivery Bp Customer Code]],Table6[],2,0)</f>
        <v>3402</v>
      </c>
    </row>
    <row r="10702" spans="1:16" x14ac:dyDescent="0.25">
      <c r="A10702" s="289" t="s">
        <v>3329</v>
      </c>
      <c r="B10702">
        <v>4</v>
      </c>
      <c r="C10702">
        <v>780</v>
      </c>
      <c r="D10702">
        <v>1.6</v>
      </c>
      <c r="E10702" s="289" t="s">
        <v>23745</v>
      </c>
      <c r="F10702">
        <v>5016940760</v>
      </c>
      <c r="G10702" s="276">
        <v>45881</v>
      </c>
      <c r="H10702">
        <v>20250805776245</v>
      </c>
      <c r="I10702">
        <v>1.3440000000000001</v>
      </c>
      <c r="J10702" s="289" t="s">
        <v>324</v>
      </c>
      <c r="K10702" s="289" t="s">
        <v>23746</v>
      </c>
      <c r="L10702" s="289" t="s">
        <v>275</v>
      </c>
      <c r="M10702" s="289" t="s">
        <v>23665</v>
      </c>
      <c r="N10702" s="289" t="s">
        <v>3986</v>
      </c>
      <c r="O10702" s="289" t="s">
        <v>3332</v>
      </c>
      <c r="P10702" s="289">
        <f>VLOOKUP(CAT_Details[[#This Row],[Delivery Bp Customer Code]],Table6[],2,0)</f>
        <v>3402</v>
      </c>
    </row>
    <row r="10703" spans="1:16" x14ac:dyDescent="0.25">
      <c r="A10703" s="289" t="s">
        <v>3329</v>
      </c>
      <c r="B10703">
        <v>2</v>
      </c>
      <c r="C10703">
        <v>190.2</v>
      </c>
      <c r="D10703">
        <v>0.4</v>
      </c>
      <c r="E10703" s="289" t="s">
        <v>23747</v>
      </c>
      <c r="F10703">
        <v>5016940910</v>
      </c>
      <c r="G10703" s="276">
        <v>45881</v>
      </c>
      <c r="H10703">
        <v>20250804775529</v>
      </c>
      <c r="I10703">
        <v>0.76800000000000002</v>
      </c>
      <c r="J10703" s="289" t="s">
        <v>350</v>
      </c>
      <c r="K10703" s="289" t="s">
        <v>23748</v>
      </c>
      <c r="L10703" s="289" t="s">
        <v>275</v>
      </c>
      <c r="M10703" s="289" t="s">
        <v>23573</v>
      </c>
      <c r="N10703" s="289" t="s">
        <v>743</v>
      </c>
      <c r="O10703" s="289" t="s">
        <v>3332</v>
      </c>
      <c r="P10703" s="289">
        <f>VLOOKUP(CAT_Details[[#This Row],[Delivery Bp Customer Code]],Table6[],2,0)</f>
        <v>3402</v>
      </c>
    </row>
    <row r="10704" spans="1:16" x14ac:dyDescent="0.25">
      <c r="A10704" s="289" t="s">
        <v>76</v>
      </c>
      <c r="B10704">
        <v>1</v>
      </c>
      <c r="C10704">
        <v>48</v>
      </c>
      <c r="D10704">
        <v>0.2</v>
      </c>
      <c r="E10704" s="289" t="s">
        <v>23749</v>
      </c>
      <c r="F10704">
        <v>5016940767</v>
      </c>
      <c r="G10704" s="276">
        <v>45881</v>
      </c>
      <c r="H10704">
        <v>20250801774732</v>
      </c>
      <c r="I10704">
        <v>0.28799999999999998</v>
      </c>
      <c r="J10704" s="289" t="s">
        <v>280</v>
      </c>
      <c r="K10704" s="289" t="s">
        <v>23750</v>
      </c>
      <c r="L10704" s="289" t="s">
        <v>275</v>
      </c>
      <c r="M10704" s="289" t="s">
        <v>23563</v>
      </c>
      <c r="N10704" s="289" t="s">
        <v>424</v>
      </c>
      <c r="O10704" s="289" t="s">
        <v>16049</v>
      </c>
      <c r="P10704" s="289" t="str">
        <f>VLOOKUP(CAT_Details[[#This Row],[Delivery Bp Customer Code]],Table6[],2,0)</f>
        <v>MZ02</v>
      </c>
    </row>
    <row r="10705" spans="1:16" x14ac:dyDescent="0.25">
      <c r="A10705" s="289" t="s">
        <v>74</v>
      </c>
      <c r="B10705">
        <v>7</v>
      </c>
      <c r="C10705">
        <v>800</v>
      </c>
      <c r="D10705">
        <v>2.8</v>
      </c>
      <c r="E10705" s="289" t="s">
        <v>23733</v>
      </c>
      <c r="F10705">
        <v>5016915304</v>
      </c>
      <c r="G10705" s="276">
        <v>45881</v>
      </c>
      <c r="H10705">
        <v>20250722768260</v>
      </c>
      <c r="I10705">
        <v>6.72</v>
      </c>
      <c r="J10705" s="289" t="s">
        <v>324</v>
      </c>
      <c r="K10705" s="289" t="s">
        <v>23751</v>
      </c>
      <c r="L10705" s="289" t="s">
        <v>275</v>
      </c>
      <c r="M10705" s="289" t="s">
        <v>23665</v>
      </c>
      <c r="N10705" s="289" t="s">
        <v>375</v>
      </c>
      <c r="O10705" s="289" t="s">
        <v>22256</v>
      </c>
      <c r="P10705" s="289" t="str">
        <f>VLOOKUP(CAT_Details[[#This Row],[Delivery Bp Customer Code]],Table6[],2,0)</f>
        <v>DX01-L5</v>
      </c>
    </row>
    <row r="10706" spans="1:16" x14ac:dyDescent="0.25">
      <c r="A10706" s="289" t="s">
        <v>74</v>
      </c>
      <c r="B10706">
        <v>14</v>
      </c>
      <c r="C10706">
        <v>2786</v>
      </c>
      <c r="D10706">
        <v>6.83</v>
      </c>
      <c r="E10706" s="289" t="s">
        <v>23752</v>
      </c>
      <c r="F10706">
        <v>5016927104</v>
      </c>
      <c r="G10706" s="276">
        <v>45881</v>
      </c>
      <c r="H10706">
        <v>20250801775081</v>
      </c>
      <c r="I10706">
        <v>14.742000000000001</v>
      </c>
      <c r="J10706" s="289" t="s">
        <v>345</v>
      </c>
      <c r="K10706" s="289" t="s">
        <v>23753</v>
      </c>
      <c r="L10706" s="289" t="s">
        <v>275</v>
      </c>
      <c r="M10706" s="289" t="s">
        <v>23754</v>
      </c>
      <c r="N10706" s="289" t="s">
        <v>415</v>
      </c>
      <c r="O10706" s="289" t="s">
        <v>22256</v>
      </c>
      <c r="P10706" s="289" t="str">
        <f>VLOOKUP(CAT_Details[[#This Row],[Delivery Bp Customer Code]],Table6[],2,0)</f>
        <v>DX01-L5</v>
      </c>
    </row>
    <row r="10707" spans="1:16" x14ac:dyDescent="0.25">
      <c r="A10707" s="289" t="s">
        <v>74</v>
      </c>
      <c r="B10707">
        <v>17</v>
      </c>
      <c r="C10707">
        <v>15938</v>
      </c>
      <c r="D10707">
        <v>6.8</v>
      </c>
      <c r="E10707" s="289" t="s">
        <v>23755</v>
      </c>
      <c r="F10707">
        <v>5016927178</v>
      </c>
      <c r="G10707" s="276">
        <v>45881</v>
      </c>
      <c r="H10707">
        <v>20250801775052</v>
      </c>
      <c r="I10707">
        <v>9.7919999999999998</v>
      </c>
      <c r="J10707" s="289" t="s">
        <v>324</v>
      </c>
      <c r="K10707" s="289" t="s">
        <v>23756</v>
      </c>
      <c r="L10707" s="289" t="s">
        <v>275</v>
      </c>
      <c r="M10707" s="289" t="s">
        <v>23757</v>
      </c>
      <c r="N10707" s="289" t="s">
        <v>333</v>
      </c>
      <c r="O10707" s="289" t="s">
        <v>22256</v>
      </c>
      <c r="P10707" s="289" t="str">
        <f>VLOOKUP(CAT_Details[[#This Row],[Delivery Bp Customer Code]],Table6[],2,0)</f>
        <v>DX01-L5</v>
      </c>
    </row>
    <row r="10708" spans="1:16" x14ac:dyDescent="0.25">
      <c r="A10708" s="289" t="s">
        <v>74</v>
      </c>
      <c r="B10708">
        <v>1</v>
      </c>
      <c r="C10708">
        <v>108</v>
      </c>
      <c r="D10708">
        <v>0.4</v>
      </c>
      <c r="E10708" s="289" t="s">
        <v>23758</v>
      </c>
      <c r="F10708">
        <v>5016940633</v>
      </c>
      <c r="G10708" s="276">
        <v>45881</v>
      </c>
      <c r="H10708">
        <v>20250801774773</v>
      </c>
      <c r="I10708">
        <v>0.86399999999999999</v>
      </c>
      <c r="J10708" s="289" t="s">
        <v>350</v>
      </c>
      <c r="K10708" s="289" t="s">
        <v>23759</v>
      </c>
      <c r="L10708" s="289" t="s">
        <v>275</v>
      </c>
      <c r="M10708" s="289" t="s">
        <v>23717</v>
      </c>
      <c r="N10708" s="289" t="s">
        <v>378</v>
      </c>
      <c r="O10708" s="289" t="s">
        <v>22256</v>
      </c>
      <c r="P10708" s="289" t="str">
        <f>VLOOKUP(CAT_Details[[#This Row],[Delivery Bp Customer Code]],Table6[],2,0)</f>
        <v>DX01-L5</v>
      </c>
    </row>
    <row r="10709" spans="1:16" x14ac:dyDescent="0.25">
      <c r="A10709" s="289" t="s">
        <v>74</v>
      </c>
      <c r="B10709">
        <v>2</v>
      </c>
      <c r="C10709">
        <v>14</v>
      </c>
      <c r="D10709">
        <v>0.05</v>
      </c>
      <c r="E10709" s="289" t="s">
        <v>23758</v>
      </c>
      <c r="F10709">
        <v>5016940634</v>
      </c>
      <c r="G10709" s="276">
        <v>45881</v>
      </c>
      <c r="H10709">
        <v>20250804775520</v>
      </c>
      <c r="I10709">
        <v>1.7999999999999999E-2</v>
      </c>
      <c r="J10709" s="289" t="s">
        <v>350</v>
      </c>
      <c r="K10709" s="289" t="s">
        <v>23760</v>
      </c>
      <c r="L10709" s="289" t="s">
        <v>275</v>
      </c>
      <c r="M10709" s="289" t="s">
        <v>23717</v>
      </c>
      <c r="N10709" s="289" t="s">
        <v>378</v>
      </c>
      <c r="O10709" s="289" t="s">
        <v>22256</v>
      </c>
      <c r="P10709" s="289" t="str">
        <f>VLOOKUP(CAT_Details[[#This Row],[Delivery Bp Customer Code]],Table6[],2,0)</f>
        <v>DX01-L5</v>
      </c>
    </row>
    <row r="10710" spans="1:16" x14ac:dyDescent="0.25">
      <c r="A10710" s="289" t="s">
        <v>74</v>
      </c>
      <c r="B10710">
        <v>2</v>
      </c>
      <c r="C10710">
        <v>104</v>
      </c>
      <c r="D10710">
        <v>0.8</v>
      </c>
      <c r="E10710" s="289" t="s">
        <v>23758</v>
      </c>
      <c r="F10710">
        <v>5016940636</v>
      </c>
      <c r="G10710" s="276">
        <v>45881</v>
      </c>
      <c r="H10710">
        <v>20250805776474</v>
      </c>
      <c r="I10710">
        <v>1.0369999999999999</v>
      </c>
      <c r="J10710" s="289" t="s">
        <v>350</v>
      </c>
      <c r="K10710" s="289" t="s">
        <v>23761</v>
      </c>
      <c r="L10710" s="289" t="s">
        <v>275</v>
      </c>
      <c r="M10710" s="289" t="s">
        <v>23717</v>
      </c>
      <c r="N10710" s="289" t="s">
        <v>378</v>
      </c>
      <c r="O10710" s="289" t="s">
        <v>22256</v>
      </c>
      <c r="P10710" s="289" t="str">
        <f>VLOOKUP(CAT_Details[[#This Row],[Delivery Bp Customer Code]],Table6[],2,0)</f>
        <v>DX01-L5</v>
      </c>
    </row>
    <row r="10711" spans="1:16" x14ac:dyDescent="0.25">
      <c r="A10711" s="289" t="s">
        <v>74</v>
      </c>
      <c r="B10711">
        <v>2</v>
      </c>
      <c r="C10711">
        <v>266</v>
      </c>
      <c r="D10711">
        <v>0.66</v>
      </c>
      <c r="E10711" s="289" t="s">
        <v>23762</v>
      </c>
      <c r="F10711">
        <v>5016940718</v>
      </c>
      <c r="G10711" s="276">
        <v>45881</v>
      </c>
      <c r="H10711">
        <v>20250805776330</v>
      </c>
      <c r="I10711">
        <v>0.90700000000000003</v>
      </c>
      <c r="J10711" s="289" t="s">
        <v>350</v>
      </c>
      <c r="K10711" s="289" t="s">
        <v>23763</v>
      </c>
      <c r="L10711" s="289" t="s">
        <v>275</v>
      </c>
      <c r="M10711" s="289" t="s">
        <v>23717</v>
      </c>
      <c r="N10711" s="289" t="s">
        <v>16167</v>
      </c>
      <c r="O10711" s="289" t="s">
        <v>22256</v>
      </c>
      <c r="P10711" s="289" t="str">
        <f>VLOOKUP(CAT_Details[[#This Row],[Delivery Bp Customer Code]],Table6[],2,0)</f>
        <v>DX01-L5</v>
      </c>
    </row>
    <row r="10712" spans="1:16" x14ac:dyDescent="0.25">
      <c r="A10712" s="289" t="s">
        <v>272</v>
      </c>
      <c r="B10712">
        <v>6</v>
      </c>
      <c r="C10712">
        <v>732</v>
      </c>
      <c r="D10712">
        <v>1.2</v>
      </c>
      <c r="E10712" s="289" t="s">
        <v>23764</v>
      </c>
      <c r="F10712">
        <v>5016915390</v>
      </c>
      <c r="G10712" s="276">
        <v>45881</v>
      </c>
      <c r="H10712">
        <v>20250801774965</v>
      </c>
      <c r="I10712">
        <v>2.3140000000000001</v>
      </c>
      <c r="J10712" s="289" t="s">
        <v>438</v>
      </c>
      <c r="K10712" s="289" t="s">
        <v>23765</v>
      </c>
      <c r="L10712" s="289" t="s">
        <v>275</v>
      </c>
      <c r="M10712" s="289" t="s">
        <v>23583</v>
      </c>
      <c r="N10712" s="289" t="s">
        <v>440</v>
      </c>
      <c r="O10712" s="289" t="s">
        <v>277</v>
      </c>
      <c r="P10712" s="289" t="str">
        <f>VLOOKUP(CAT_Details[[#This Row],[Delivery Bp Customer Code]],Table6[],2,0)</f>
        <v>U2-L5</v>
      </c>
    </row>
    <row r="10713" spans="1:16" x14ac:dyDescent="0.25">
      <c r="A10713" s="289" t="s">
        <v>272</v>
      </c>
      <c r="B10713">
        <v>6</v>
      </c>
      <c r="C10713">
        <v>428.4</v>
      </c>
      <c r="D10713">
        <v>2.4</v>
      </c>
      <c r="E10713" s="289" t="s">
        <v>23766</v>
      </c>
      <c r="F10713">
        <v>5016940655</v>
      </c>
      <c r="G10713" s="276">
        <v>45881</v>
      </c>
      <c r="H10713">
        <v>20250804775629</v>
      </c>
      <c r="I10713">
        <v>4.3780000000000001</v>
      </c>
      <c r="J10713" s="289" t="s">
        <v>350</v>
      </c>
      <c r="K10713" s="289" t="s">
        <v>23767</v>
      </c>
      <c r="L10713" s="289" t="s">
        <v>275</v>
      </c>
      <c r="M10713" s="289" t="s">
        <v>23573</v>
      </c>
      <c r="N10713" s="289" t="s">
        <v>462</v>
      </c>
      <c r="O10713" s="289" t="s">
        <v>277</v>
      </c>
      <c r="P10713" s="289" t="str">
        <f>VLOOKUP(CAT_Details[[#This Row],[Delivery Bp Customer Code]],Table6[],2,0)</f>
        <v>U2-L5</v>
      </c>
    </row>
    <row r="10714" spans="1:16" x14ac:dyDescent="0.25">
      <c r="A10714" s="289" t="s">
        <v>272</v>
      </c>
      <c r="B10714">
        <v>1</v>
      </c>
      <c r="C10714">
        <v>32</v>
      </c>
      <c r="D10714">
        <v>0.2</v>
      </c>
      <c r="E10714" s="289" t="s">
        <v>23768</v>
      </c>
      <c r="F10714">
        <v>5016940768</v>
      </c>
      <c r="G10714" s="276">
        <v>45881</v>
      </c>
      <c r="H10714">
        <v>20250805776305</v>
      </c>
      <c r="I10714">
        <v>0.192</v>
      </c>
      <c r="J10714" s="289" t="s">
        <v>350</v>
      </c>
      <c r="K10714" s="289" t="s">
        <v>23769</v>
      </c>
      <c r="L10714" s="289" t="s">
        <v>275</v>
      </c>
      <c r="M10714" s="289" t="s">
        <v>23573</v>
      </c>
      <c r="N10714" s="289" t="s">
        <v>446</v>
      </c>
      <c r="O10714" s="289" t="s">
        <v>277</v>
      </c>
      <c r="P10714" s="289" t="str">
        <f>VLOOKUP(CAT_Details[[#This Row],[Delivery Bp Customer Code]],Table6[],2,0)</f>
        <v>U2-L5</v>
      </c>
    </row>
    <row r="10715" spans="1:16" x14ac:dyDescent="0.25">
      <c r="A10715" s="289" t="s">
        <v>272</v>
      </c>
      <c r="B10715">
        <v>5</v>
      </c>
      <c r="C10715">
        <v>59</v>
      </c>
      <c r="D10715">
        <v>0.4</v>
      </c>
      <c r="E10715" s="289" t="s">
        <v>23770</v>
      </c>
      <c r="F10715">
        <v>5016952783</v>
      </c>
      <c r="G10715" s="276">
        <v>45881</v>
      </c>
      <c r="H10715">
        <v>20250805776337</v>
      </c>
      <c r="I10715">
        <v>0.27400000000000002</v>
      </c>
      <c r="J10715" s="289" t="s">
        <v>302</v>
      </c>
      <c r="K10715" s="289" t="s">
        <v>23771</v>
      </c>
      <c r="L10715" s="289" t="s">
        <v>275</v>
      </c>
      <c r="M10715" s="289" t="s">
        <v>23466</v>
      </c>
      <c r="N10715" s="289" t="s">
        <v>15493</v>
      </c>
      <c r="O10715" s="289" t="s">
        <v>277</v>
      </c>
      <c r="P10715" s="289" t="str">
        <f>VLOOKUP(CAT_Details[[#This Row],[Delivery Bp Customer Code]],Table6[],2,0)</f>
        <v>U2-L5</v>
      </c>
    </row>
    <row r="10716" spans="1:16" x14ac:dyDescent="0.25">
      <c r="A10716" s="289" t="s">
        <v>272</v>
      </c>
      <c r="B10716">
        <v>23</v>
      </c>
      <c r="C10716">
        <v>1150</v>
      </c>
      <c r="D10716">
        <v>13.34</v>
      </c>
      <c r="E10716" s="289" t="s">
        <v>23772</v>
      </c>
      <c r="F10716">
        <v>5016965795</v>
      </c>
      <c r="G10716" s="276">
        <v>45881</v>
      </c>
      <c r="H10716">
        <v>20250718766124</v>
      </c>
      <c r="I10716">
        <v>30.198</v>
      </c>
      <c r="J10716" s="289" t="s">
        <v>273</v>
      </c>
      <c r="K10716" s="289" t="s">
        <v>23773</v>
      </c>
      <c r="L10716" s="289" t="s">
        <v>275</v>
      </c>
      <c r="M10716" s="289" t="s">
        <v>23774</v>
      </c>
      <c r="N10716" s="289" t="s">
        <v>1240</v>
      </c>
      <c r="O10716" s="289" t="s">
        <v>277</v>
      </c>
      <c r="P10716" s="289" t="str">
        <f>VLOOKUP(CAT_Details[[#This Row],[Delivery Bp Customer Code]],Table6[],2,0)</f>
        <v>U2-L5</v>
      </c>
    </row>
    <row r="10717" spans="1:16" x14ac:dyDescent="0.25">
      <c r="A10717" s="289" t="s">
        <v>272</v>
      </c>
      <c r="B10717">
        <v>8</v>
      </c>
      <c r="C10717">
        <v>400</v>
      </c>
      <c r="D10717">
        <v>3.2</v>
      </c>
      <c r="E10717" s="289" t="s">
        <v>23775</v>
      </c>
      <c r="F10717">
        <v>5016965796</v>
      </c>
      <c r="G10717" s="276">
        <v>45881</v>
      </c>
      <c r="H10717">
        <v>20250718766119</v>
      </c>
      <c r="I10717">
        <v>7.0179999999999998</v>
      </c>
      <c r="J10717" s="289" t="s">
        <v>273</v>
      </c>
      <c r="K10717" s="289" t="s">
        <v>23776</v>
      </c>
      <c r="L10717" s="289" t="s">
        <v>275</v>
      </c>
      <c r="M10717" s="289" t="s">
        <v>23777</v>
      </c>
      <c r="N10717" s="289" t="s">
        <v>1240</v>
      </c>
      <c r="O10717" s="289" t="s">
        <v>277</v>
      </c>
      <c r="P10717" s="289" t="str">
        <f>VLOOKUP(CAT_Details[[#This Row],[Delivery Bp Customer Code]],Table6[],2,0)</f>
        <v>U2-L5</v>
      </c>
    </row>
    <row r="10718" spans="1:16" x14ac:dyDescent="0.25">
      <c r="A10718" s="289" t="s">
        <v>4794</v>
      </c>
      <c r="B10718">
        <v>4</v>
      </c>
      <c r="C10718">
        <v>944</v>
      </c>
      <c r="D10718">
        <v>1.6</v>
      </c>
      <c r="E10718" s="289" t="s">
        <v>23778</v>
      </c>
      <c r="F10718">
        <v>5016940945</v>
      </c>
      <c r="G10718" s="276">
        <v>45881</v>
      </c>
      <c r="H10718">
        <v>20250805776165</v>
      </c>
      <c r="I10718">
        <v>1.92</v>
      </c>
      <c r="J10718" s="289" t="s">
        <v>350</v>
      </c>
      <c r="K10718" s="289" t="s">
        <v>23779</v>
      </c>
      <c r="L10718" s="289" t="s">
        <v>275</v>
      </c>
      <c r="M10718" s="289" t="s">
        <v>23717</v>
      </c>
      <c r="N10718" s="289" t="s">
        <v>948</v>
      </c>
      <c r="O10718" s="289" t="s">
        <v>4798</v>
      </c>
      <c r="P10718" s="289" t="str">
        <f>VLOOKUP(CAT_Details[[#This Row],[Delivery Bp Customer Code]],Table6[],2,0)</f>
        <v>MY02</v>
      </c>
    </row>
    <row r="10719" spans="1:16" x14ac:dyDescent="0.25">
      <c r="A10719" s="289" t="s">
        <v>4794</v>
      </c>
      <c r="B10719">
        <v>17</v>
      </c>
      <c r="C10719">
        <v>1190</v>
      </c>
      <c r="D10719">
        <v>9.5</v>
      </c>
      <c r="E10719" s="289" t="s">
        <v>23780</v>
      </c>
      <c r="F10719">
        <v>5016965764</v>
      </c>
      <c r="G10719" s="276">
        <v>45881</v>
      </c>
      <c r="H10719">
        <v>20250807777873</v>
      </c>
      <c r="I10719">
        <v>18.006</v>
      </c>
      <c r="J10719" s="289" t="s">
        <v>273</v>
      </c>
      <c r="K10719" s="289" t="s">
        <v>23781</v>
      </c>
      <c r="L10719" s="289" t="s">
        <v>275</v>
      </c>
      <c r="M10719" s="289" t="s">
        <v>23777</v>
      </c>
      <c r="N10719" s="289" t="s">
        <v>519</v>
      </c>
      <c r="O10719" s="289" t="s">
        <v>4798</v>
      </c>
      <c r="P10719" s="289" t="str">
        <f>VLOOKUP(CAT_Details[[#This Row],[Delivery Bp Customer Code]],Table6[],2,0)</f>
        <v>MY02</v>
      </c>
    </row>
    <row r="10720" spans="1:16" x14ac:dyDescent="0.25">
      <c r="A10720" s="289" t="s">
        <v>278</v>
      </c>
      <c r="B10720">
        <v>31</v>
      </c>
      <c r="C10720">
        <v>11040</v>
      </c>
      <c r="D10720">
        <v>12.4</v>
      </c>
      <c r="E10720" s="289" t="s">
        <v>23782</v>
      </c>
      <c r="F10720">
        <v>5016940681</v>
      </c>
      <c r="G10720" s="276">
        <v>45882</v>
      </c>
      <c r="H10720" s="5">
        <v>20250805776333</v>
      </c>
      <c r="I10720">
        <v>23.808</v>
      </c>
      <c r="J10720" s="289" t="s">
        <v>324</v>
      </c>
      <c r="K10720" s="289" t="s">
        <v>23783</v>
      </c>
      <c r="L10720" s="289" t="s">
        <v>275</v>
      </c>
      <c r="M10720" s="289" t="s">
        <v>23784</v>
      </c>
      <c r="N10720" s="289" t="s">
        <v>336</v>
      </c>
      <c r="O10720" s="289" t="s">
        <v>498</v>
      </c>
      <c r="P10720" s="289" t="str">
        <f>VLOOKUP(CAT_Details[[#This Row],[Delivery Bp Customer Code]],Table6[],2,0)</f>
        <v>DK-BM01</v>
      </c>
    </row>
    <row r="10721" spans="1:16" x14ac:dyDescent="0.25">
      <c r="A10721" s="289" t="s">
        <v>278</v>
      </c>
      <c r="B10721">
        <v>1</v>
      </c>
      <c r="C10721">
        <v>1000</v>
      </c>
      <c r="D10721">
        <v>0.4</v>
      </c>
      <c r="E10721" s="289" t="s">
        <v>23785</v>
      </c>
      <c r="F10721">
        <v>5016940731</v>
      </c>
      <c r="G10721" s="276">
        <v>45882</v>
      </c>
      <c r="H10721">
        <v>20250728772010</v>
      </c>
      <c r="I10721">
        <v>0.57599999999999996</v>
      </c>
      <c r="J10721" s="289" t="s">
        <v>324</v>
      </c>
      <c r="K10721" s="289" t="s">
        <v>23786</v>
      </c>
      <c r="L10721" s="289" t="s">
        <v>275</v>
      </c>
      <c r="M10721" s="289" t="s">
        <v>23757</v>
      </c>
      <c r="N10721" s="289" t="s">
        <v>333</v>
      </c>
      <c r="O10721" s="289" t="s">
        <v>498</v>
      </c>
      <c r="P10721" s="289" t="str">
        <f>VLOOKUP(CAT_Details[[#This Row],[Delivery Bp Customer Code]],Table6[],2,0)</f>
        <v>DK-BM01</v>
      </c>
    </row>
    <row r="10722" spans="1:16" x14ac:dyDescent="0.25">
      <c r="A10722" s="289" t="s">
        <v>278</v>
      </c>
      <c r="B10722">
        <v>6</v>
      </c>
      <c r="C10722">
        <v>2798.13</v>
      </c>
      <c r="D10722">
        <v>2.2000000000000002</v>
      </c>
      <c r="E10722" s="289" t="s">
        <v>23787</v>
      </c>
      <c r="F10722">
        <v>5016952542</v>
      </c>
      <c r="G10722" s="276">
        <v>45882</v>
      </c>
      <c r="H10722">
        <v>20250805776150</v>
      </c>
      <c r="I10722">
        <v>3.456</v>
      </c>
      <c r="J10722" s="289" t="s">
        <v>280</v>
      </c>
      <c r="K10722" s="289" t="s">
        <v>23788</v>
      </c>
      <c r="L10722" s="289" t="s">
        <v>275</v>
      </c>
      <c r="M10722" s="289" t="s">
        <v>23789</v>
      </c>
      <c r="N10722" s="289" t="s">
        <v>23070</v>
      </c>
      <c r="O10722" s="289" t="s">
        <v>498</v>
      </c>
      <c r="P10722" s="289" t="str">
        <f>VLOOKUP(CAT_Details[[#This Row],[Delivery Bp Customer Code]],Table6[],2,0)</f>
        <v>DK-BM01</v>
      </c>
    </row>
    <row r="10723" spans="1:16" x14ac:dyDescent="0.25">
      <c r="A10723" s="289" t="s">
        <v>278</v>
      </c>
      <c r="B10723">
        <v>11</v>
      </c>
      <c r="C10723">
        <v>5558.08</v>
      </c>
      <c r="D10723">
        <v>4.4000000000000004</v>
      </c>
      <c r="E10723" s="289" t="s">
        <v>23790</v>
      </c>
      <c r="F10723">
        <v>5016952765</v>
      </c>
      <c r="G10723" s="276">
        <v>45882</v>
      </c>
      <c r="H10723">
        <v>20250806776941</v>
      </c>
      <c r="I10723">
        <v>10.032</v>
      </c>
      <c r="J10723" s="289" t="s">
        <v>350</v>
      </c>
      <c r="K10723" s="289" t="s">
        <v>23791</v>
      </c>
      <c r="L10723" s="289" t="s">
        <v>275</v>
      </c>
      <c r="M10723" s="289" t="s">
        <v>23717</v>
      </c>
      <c r="N10723" s="289" t="s">
        <v>999</v>
      </c>
      <c r="O10723" s="289" t="s">
        <v>498</v>
      </c>
      <c r="P10723" s="289" t="str">
        <f>VLOOKUP(CAT_Details[[#This Row],[Delivery Bp Customer Code]],Table6[],2,0)</f>
        <v>DK-BM01</v>
      </c>
    </row>
    <row r="10724" spans="1:16" x14ac:dyDescent="0.25">
      <c r="A10724" s="289" t="s">
        <v>75</v>
      </c>
      <c r="B10724">
        <v>5</v>
      </c>
      <c r="C10724">
        <v>556</v>
      </c>
      <c r="D10724">
        <v>1.8</v>
      </c>
      <c r="E10724" s="289" t="s">
        <v>23792</v>
      </c>
      <c r="F10724">
        <v>5016940608</v>
      </c>
      <c r="G10724" s="276">
        <v>45882</v>
      </c>
      <c r="H10724">
        <v>20250805776358</v>
      </c>
      <c r="I10724">
        <v>4.2240000000000002</v>
      </c>
      <c r="J10724" s="289" t="s">
        <v>324</v>
      </c>
      <c r="K10724" s="289" t="s">
        <v>23793</v>
      </c>
      <c r="L10724" s="289" t="s">
        <v>275</v>
      </c>
      <c r="M10724" s="289" t="s">
        <v>23784</v>
      </c>
      <c r="N10724" s="289" t="s">
        <v>616</v>
      </c>
      <c r="O10724" s="289" t="s">
        <v>2173</v>
      </c>
      <c r="P10724" s="289" t="str">
        <f>VLOOKUP(CAT_Details[[#This Row],[Delivery Bp Customer Code]],Table6[],2,0)</f>
        <v>OYL1</v>
      </c>
    </row>
    <row r="10725" spans="1:16" x14ac:dyDescent="0.25">
      <c r="A10725" s="289" t="s">
        <v>75</v>
      </c>
      <c r="B10725">
        <v>3</v>
      </c>
      <c r="C10725">
        <v>1530</v>
      </c>
      <c r="D10725">
        <v>1.2</v>
      </c>
      <c r="E10725" s="289" t="s">
        <v>23794</v>
      </c>
      <c r="F10725">
        <v>5016952519</v>
      </c>
      <c r="G10725" s="276">
        <v>45882</v>
      </c>
      <c r="H10725">
        <v>20250728771956</v>
      </c>
      <c r="I10725">
        <v>1.728</v>
      </c>
      <c r="J10725" s="289" t="s">
        <v>350</v>
      </c>
      <c r="K10725" s="289" t="s">
        <v>23795</v>
      </c>
      <c r="L10725" s="289" t="s">
        <v>275</v>
      </c>
      <c r="M10725" s="289" t="s">
        <v>23796</v>
      </c>
      <c r="N10725" s="289" t="s">
        <v>2656</v>
      </c>
      <c r="O10725" s="289" t="s">
        <v>2173</v>
      </c>
      <c r="P10725" s="289" t="str">
        <f>VLOOKUP(CAT_Details[[#This Row],[Delivery Bp Customer Code]],Table6[],2,0)</f>
        <v>OYL1</v>
      </c>
    </row>
    <row r="10726" spans="1:16" x14ac:dyDescent="0.25">
      <c r="A10726" s="289" t="s">
        <v>75</v>
      </c>
      <c r="B10726">
        <v>4</v>
      </c>
      <c r="C10726">
        <v>1184</v>
      </c>
      <c r="D10726">
        <v>2</v>
      </c>
      <c r="E10726" s="289" t="s">
        <v>23797</v>
      </c>
      <c r="F10726">
        <v>5016952520</v>
      </c>
      <c r="G10726" s="276">
        <v>45882</v>
      </c>
      <c r="H10726">
        <v>20250806777122</v>
      </c>
      <c r="I10726">
        <v>4.08</v>
      </c>
      <c r="J10726" s="289" t="s">
        <v>350</v>
      </c>
      <c r="K10726" s="289" t="s">
        <v>23798</v>
      </c>
      <c r="L10726" s="289" t="s">
        <v>275</v>
      </c>
      <c r="M10726" s="289" t="s">
        <v>23717</v>
      </c>
      <c r="N10726" s="289" t="s">
        <v>381</v>
      </c>
      <c r="O10726" s="289" t="s">
        <v>7849</v>
      </c>
      <c r="P10726" s="289" t="str">
        <f>VLOOKUP(CAT_Details[[#This Row],[Delivery Bp Customer Code]],Table6[],2,0)</f>
        <v>MZ03</v>
      </c>
    </row>
    <row r="10727" spans="1:16" x14ac:dyDescent="0.25">
      <c r="A10727" s="289" t="s">
        <v>75</v>
      </c>
      <c r="B10727">
        <v>2</v>
      </c>
      <c r="C10727">
        <v>21.1</v>
      </c>
      <c r="D10727">
        <v>0.11</v>
      </c>
      <c r="E10727" s="289" t="s">
        <v>23799</v>
      </c>
      <c r="F10727">
        <v>5016952600</v>
      </c>
      <c r="G10727" s="276">
        <v>45882</v>
      </c>
      <c r="H10727">
        <v>20250805776304</v>
      </c>
      <c r="I10727">
        <v>6.3E-2</v>
      </c>
      <c r="J10727" s="289" t="s">
        <v>350</v>
      </c>
      <c r="K10727" s="289" t="s">
        <v>23800</v>
      </c>
      <c r="L10727" s="289" t="s">
        <v>275</v>
      </c>
      <c r="M10727" s="289" t="s">
        <v>23717</v>
      </c>
      <c r="N10727" s="289" t="s">
        <v>11974</v>
      </c>
      <c r="O10727" s="289" t="s">
        <v>2173</v>
      </c>
      <c r="P10727" s="289" t="str">
        <f>VLOOKUP(CAT_Details[[#This Row],[Delivery Bp Customer Code]],Table6[],2,0)</f>
        <v>OYL1</v>
      </c>
    </row>
    <row r="10728" spans="1:16" x14ac:dyDescent="0.25">
      <c r="A10728" s="289" t="s">
        <v>75</v>
      </c>
      <c r="B10728">
        <v>1</v>
      </c>
      <c r="C10728">
        <v>71</v>
      </c>
      <c r="D10728">
        <v>0.4</v>
      </c>
      <c r="E10728" s="289" t="s">
        <v>23801</v>
      </c>
      <c r="F10728">
        <v>5016978289</v>
      </c>
      <c r="G10728" s="276">
        <v>45882</v>
      </c>
      <c r="H10728">
        <v>20250809779198</v>
      </c>
      <c r="I10728">
        <v>0.96</v>
      </c>
      <c r="J10728" s="289" t="s">
        <v>273</v>
      </c>
      <c r="K10728" s="289" t="s">
        <v>23802</v>
      </c>
      <c r="L10728" s="289" t="s">
        <v>275</v>
      </c>
      <c r="M10728" s="289" t="s">
        <v>23803</v>
      </c>
      <c r="N10728" s="289" t="s">
        <v>17055</v>
      </c>
      <c r="O10728" s="289" t="s">
        <v>2173</v>
      </c>
      <c r="P10728" s="289" t="str">
        <f>VLOOKUP(CAT_Details[[#This Row],[Delivery Bp Customer Code]],Table6[],2,0)</f>
        <v>OYL1</v>
      </c>
    </row>
    <row r="10729" spans="1:16" x14ac:dyDescent="0.25">
      <c r="A10729" s="289" t="s">
        <v>3329</v>
      </c>
      <c r="B10729">
        <v>5</v>
      </c>
      <c r="C10729">
        <v>1106</v>
      </c>
      <c r="D10729">
        <v>2</v>
      </c>
      <c r="E10729" s="289" t="s">
        <v>23804</v>
      </c>
      <c r="F10729">
        <v>5016927380</v>
      </c>
      <c r="G10729" s="276">
        <v>45882</v>
      </c>
      <c r="H10729">
        <v>20250711761311</v>
      </c>
      <c r="I10729">
        <v>4.3680000000000003</v>
      </c>
      <c r="J10729" s="289" t="s">
        <v>438</v>
      </c>
      <c r="K10729" s="289" t="s">
        <v>23805</v>
      </c>
      <c r="L10729" s="289" t="s">
        <v>275</v>
      </c>
      <c r="M10729" s="289" t="s">
        <v>23583</v>
      </c>
      <c r="N10729" s="289" t="s">
        <v>4090</v>
      </c>
      <c r="O10729" s="289" t="s">
        <v>3332</v>
      </c>
      <c r="P10729" s="289">
        <f>VLOOKUP(CAT_Details[[#This Row],[Delivery Bp Customer Code]],Table6[],2,0)</f>
        <v>3402</v>
      </c>
    </row>
    <row r="10730" spans="1:16" x14ac:dyDescent="0.25">
      <c r="A10730" s="289" t="s">
        <v>3329</v>
      </c>
      <c r="B10730">
        <v>16</v>
      </c>
      <c r="C10730">
        <v>1360</v>
      </c>
      <c r="D10730">
        <v>6.4</v>
      </c>
      <c r="E10730" s="289" t="s">
        <v>23806</v>
      </c>
      <c r="F10730">
        <v>5016940751</v>
      </c>
      <c r="G10730" s="276">
        <v>45882</v>
      </c>
      <c r="H10730">
        <v>20250805776323</v>
      </c>
      <c r="I10730">
        <v>9.2159999999999993</v>
      </c>
      <c r="J10730" s="289" t="s">
        <v>324</v>
      </c>
      <c r="K10730" s="289" t="s">
        <v>23807</v>
      </c>
      <c r="L10730" s="289" t="s">
        <v>275</v>
      </c>
      <c r="M10730" s="289" t="s">
        <v>23665</v>
      </c>
      <c r="N10730" s="289" t="s">
        <v>4634</v>
      </c>
      <c r="O10730" s="289" t="s">
        <v>3332</v>
      </c>
      <c r="P10730" s="289">
        <f>VLOOKUP(CAT_Details[[#This Row],[Delivery Bp Customer Code]],Table6[],2,0)</f>
        <v>3402</v>
      </c>
    </row>
    <row r="10731" spans="1:16" x14ac:dyDescent="0.25">
      <c r="A10731" s="289" t="s">
        <v>3329</v>
      </c>
      <c r="B10731">
        <v>3</v>
      </c>
      <c r="C10731">
        <v>210</v>
      </c>
      <c r="D10731">
        <v>0.6</v>
      </c>
      <c r="E10731" s="289" t="s">
        <v>23808</v>
      </c>
      <c r="F10731">
        <v>5016940802</v>
      </c>
      <c r="G10731" s="276">
        <v>45882</v>
      </c>
      <c r="H10731">
        <v>20250729772830</v>
      </c>
      <c r="I10731">
        <v>0.57599999999999996</v>
      </c>
      <c r="J10731" s="289" t="s">
        <v>324</v>
      </c>
      <c r="K10731" s="289" t="s">
        <v>23809</v>
      </c>
      <c r="L10731" s="289" t="s">
        <v>275</v>
      </c>
      <c r="M10731" s="289" t="s">
        <v>23784</v>
      </c>
      <c r="N10731" s="289" t="s">
        <v>16153</v>
      </c>
      <c r="O10731" s="289" t="s">
        <v>3332</v>
      </c>
      <c r="P10731" s="289">
        <f>VLOOKUP(CAT_Details[[#This Row],[Delivery Bp Customer Code]],Table6[],2,0)</f>
        <v>3402</v>
      </c>
    </row>
    <row r="10732" spans="1:16" x14ac:dyDescent="0.25">
      <c r="A10732" s="289" t="s">
        <v>3329</v>
      </c>
      <c r="B10732">
        <v>4</v>
      </c>
      <c r="C10732">
        <v>110.1</v>
      </c>
      <c r="D10732">
        <v>0.62</v>
      </c>
      <c r="E10732" s="289" t="s">
        <v>23810</v>
      </c>
      <c r="F10732">
        <v>5016952548</v>
      </c>
      <c r="G10732" s="276">
        <v>45882</v>
      </c>
      <c r="H10732">
        <v>20250805776565</v>
      </c>
      <c r="I10732">
        <v>0.58599999999999997</v>
      </c>
      <c r="J10732" s="289" t="s">
        <v>350</v>
      </c>
      <c r="K10732" s="289" t="s">
        <v>23811</v>
      </c>
      <c r="L10732" s="289" t="s">
        <v>275</v>
      </c>
      <c r="M10732" s="289" t="s">
        <v>23796</v>
      </c>
      <c r="N10732" s="289" t="s">
        <v>3173</v>
      </c>
      <c r="O10732" s="289" t="s">
        <v>3332</v>
      </c>
      <c r="P10732" s="289">
        <f>VLOOKUP(CAT_Details[[#This Row],[Delivery Bp Customer Code]],Table6[],2,0)</f>
        <v>3402</v>
      </c>
    </row>
    <row r="10733" spans="1:16" x14ac:dyDescent="0.25">
      <c r="A10733" s="289" t="s">
        <v>3329</v>
      </c>
      <c r="B10733">
        <v>1</v>
      </c>
      <c r="C10733">
        <v>15.3</v>
      </c>
      <c r="D10733">
        <v>0.09</v>
      </c>
      <c r="E10733" s="289" t="s">
        <v>23810</v>
      </c>
      <c r="F10733">
        <v>5016952549</v>
      </c>
      <c r="G10733" s="276">
        <v>45882</v>
      </c>
      <c r="H10733">
        <v>20250805776382</v>
      </c>
      <c r="I10733">
        <v>8.5000000000000006E-2</v>
      </c>
      <c r="J10733" s="289" t="s">
        <v>350</v>
      </c>
      <c r="K10733" s="289" t="s">
        <v>23812</v>
      </c>
      <c r="L10733" s="289" t="s">
        <v>275</v>
      </c>
      <c r="M10733" s="289" t="s">
        <v>23796</v>
      </c>
      <c r="N10733" s="289" t="s">
        <v>3173</v>
      </c>
      <c r="O10733" s="289" t="s">
        <v>3332</v>
      </c>
      <c r="P10733" s="289">
        <f>VLOOKUP(CAT_Details[[#This Row],[Delivery Bp Customer Code]],Table6[],2,0)</f>
        <v>3402</v>
      </c>
    </row>
    <row r="10734" spans="1:16" x14ac:dyDescent="0.25">
      <c r="A10734" s="289" t="s">
        <v>3329</v>
      </c>
      <c r="B10734">
        <v>2</v>
      </c>
      <c r="C10734">
        <v>128</v>
      </c>
      <c r="D10734">
        <v>0.8</v>
      </c>
      <c r="E10734" s="289" t="s">
        <v>23813</v>
      </c>
      <c r="F10734">
        <v>5016952571</v>
      </c>
      <c r="G10734" s="276">
        <v>45882</v>
      </c>
      <c r="H10734">
        <v>20250805776157</v>
      </c>
      <c r="I10734">
        <v>1.9390000000000001</v>
      </c>
      <c r="J10734" s="289" t="s">
        <v>350</v>
      </c>
      <c r="K10734" s="289" t="s">
        <v>23814</v>
      </c>
      <c r="L10734" s="289" t="s">
        <v>275</v>
      </c>
      <c r="M10734" s="289" t="s">
        <v>23717</v>
      </c>
      <c r="N10734" s="289" t="s">
        <v>690</v>
      </c>
      <c r="O10734" s="289" t="s">
        <v>3332</v>
      </c>
      <c r="P10734" s="289">
        <f>VLOOKUP(CAT_Details[[#This Row],[Delivery Bp Customer Code]],Table6[],2,0)</f>
        <v>3402</v>
      </c>
    </row>
    <row r="10735" spans="1:16" x14ac:dyDescent="0.25">
      <c r="A10735" s="289" t="s">
        <v>3329</v>
      </c>
      <c r="B10735">
        <v>1</v>
      </c>
      <c r="C10735">
        <v>55</v>
      </c>
      <c r="D10735">
        <v>0.2</v>
      </c>
      <c r="E10735" s="289" t="s">
        <v>23815</v>
      </c>
      <c r="F10735">
        <v>5016952584</v>
      </c>
      <c r="G10735" s="276">
        <v>45882</v>
      </c>
      <c r="H10735">
        <v>20250805776283</v>
      </c>
      <c r="I10735">
        <v>0.40799999999999997</v>
      </c>
      <c r="J10735" s="289" t="s">
        <v>350</v>
      </c>
      <c r="K10735" s="289" t="s">
        <v>23816</v>
      </c>
      <c r="L10735" s="289" t="s">
        <v>275</v>
      </c>
      <c r="M10735" s="289" t="s">
        <v>23717</v>
      </c>
      <c r="N10735" s="289" t="s">
        <v>3949</v>
      </c>
      <c r="O10735" s="289" t="s">
        <v>3332</v>
      </c>
      <c r="P10735" s="289">
        <f>VLOOKUP(CAT_Details[[#This Row],[Delivery Bp Customer Code]],Table6[],2,0)</f>
        <v>3402</v>
      </c>
    </row>
    <row r="10736" spans="1:16" x14ac:dyDescent="0.25">
      <c r="A10736" s="289" t="s">
        <v>76</v>
      </c>
      <c r="B10736">
        <v>1</v>
      </c>
      <c r="C10736">
        <v>103.5</v>
      </c>
      <c r="D10736">
        <v>0.47</v>
      </c>
      <c r="E10736" s="289" t="s">
        <v>23817</v>
      </c>
      <c r="F10736">
        <v>5016915384</v>
      </c>
      <c r="G10736" s="276">
        <v>45882</v>
      </c>
      <c r="H10736">
        <v>20250801774692</v>
      </c>
      <c r="I10736">
        <v>0.96099999999999997</v>
      </c>
      <c r="J10736" s="289" t="s">
        <v>287</v>
      </c>
      <c r="K10736" s="289" t="s">
        <v>23818</v>
      </c>
      <c r="L10736" s="289" t="s">
        <v>275</v>
      </c>
      <c r="M10736" s="289" t="s">
        <v>23819</v>
      </c>
      <c r="N10736" s="289" t="s">
        <v>1198</v>
      </c>
      <c r="O10736" s="289" t="s">
        <v>16049</v>
      </c>
      <c r="P10736" s="289" t="str">
        <f>VLOOKUP(CAT_Details[[#This Row],[Delivery Bp Customer Code]],Table6[],2,0)</f>
        <v>MZ02</v>
      </c>
    </row>
    <row r="10737" spans="1:16" x14ac:dyDescent="0.25">
      <c r="A10737" s="289" t="s">
        <v>76</v>
      </c>
      <c r="B10737">
        <v>1</v>
      </c>
      <c r="C10737">
        <v>148</v>
      </c>
      <c r="D10737">
        <v>0.45</v>
      </c>
      <c r="E10737" s="289" t="s">
        <v>23797</v>
      </c>
      <c r="F10737">
        <v>5016952523</v>
      </c>
      <c r="G10737" s="276">
        <v>45882</v>
      </c>
      <c r="H10737">
        <v>20250806777242</v>
      </c>
      <c r="I10737">
        <v>0.86399999999999999</v>
      </c>
      <c r="J10737" s="289" t="s">
        <v>350</v>
      </c>
      <c r="K10737" s="289" t="s">
        <v>23820</v>
      </c>
      <c r="L10737" s="289" t="s">
        <v>275</v>
      </c>
      <c r="M10737" s="289" t="s">
        <v>23717</v>
      </c>
      <c r="N10737" s="289" t="s">
        <v>381</v>
      </c>
      <c r="O10737" s="289" t="s">
        <v>16049</v>
      </c>
      <c r="P10737" s="289" t="str">
        <f>VLOOKUP(CAT_Details[[#This Row],[Delivery Bp Customer Code]],Table6[],2,0)</f>
        <v>MZ02</v>
      </c>
    </row>
    <row r="10738" spans="1:16" x14ac:dyDescent="0.25">
      <c r="A10738" s="289" t="s">
        <v>76</v>
      </c>
      <c r="B10738">
        <v>5</v>
      </c>
      <c r="C10738">
        <v>74</v>
      </c>
      <c r="D10738">
        <v>1</v>
      </c>
      <c r="E10738" s="289" t="s">
        <v>23821</v>
      </c>
      <c r="F10738">
        <v>5016952573</v>
      </c>
      <c r="G10738" s="276">
        <v>45882</v>
      </c>
      <c r="H10738">
        <v>20250805776613</v>
      </c>
      <c r="I10738">
        <v>2.0640000000000001</v>
      </c>
      <c r="J10738" s="289" t="s">
        <v>350</v>
      </c>
      <c r="K10738" s="289" t="s">
        <v>23822</v>
      </c>
      <c r="L10738" s="289" t="s">
        <v>275</v>
      </c>
      <c r="M10738" s="289" t="s">
        <v>23717</v>
      </c>
      <c r="N10738" s="289" t="s">
        <v>430</v>
      </c>
      <c r="O10738" s="289" t="s">
        <v>16049</v>
      </c>
      <c r="P10738" s="289" t="str">
        <f>VLOOKUP(CAT_Details[[#This Row],[Delivery Bp Customer Code]],Table6[],2,0)</f>
        <v>MZ02</v>
      </c>
    </row>
    <row r="10739" spans="1:16" x14ac:dyDescent="0.25">
      <c r="A10739" s="289" t="s">
        <v>76</v>
      </c>
      <c r="B10739">
        <v>1</v>
      </c>
      <c r="C10739">
        <v>493</v>
      </c>
      <c r="D10739">
        <v>0.2</v>
      </c>
      <c r="E10739" s="289" t="s">
        <v>23823</v>
      </c>
      <c r="F10739">
        <v>5016952619</v>
      </c>
      <c r="G10739" s="276">
        <v>45882</v>
      </c>
      <c r="H10739">
        <v>20250806777433</v>
      </c>
      <c r="I10739">
        <v>0.32600000000000001</v>
      </c>
      <c r="J10739" s="289" t="s">
        <v>350</v>
      </c>
      <c r="K10739" s="289" t="s">
        <v>23824</v>
      </c>
      <c r="L10739" s="289" t="s">
        <v>275</v>
      </c>
      <c r="M10739" s="289" t="s">
        <v>23717</v>
      </c>
      <c r="N10739" s="289" t="s">
        <v>1275</v>
      </c>
      <c r="O10739" s="289" t="s">
        <v>16049</v>
      </c>
      <c r="P10739" s="289" t="str">
        <f>VLOOKUP(CAT_Details[[#This Row],[Delivery Bp Customer Code]],Table6[],2,0)</f>
        <v>MZ02</v>
      </c>
    </row>
    <row r="10740" spans="1:16" x14ac:dyDescent="0.25">
      <c r="A10740" s="289" t="s">
        <v>76</v>
      </c>
      <c r="B10740">
        <v>1</v>
      </c>
      <c r="C10740">
        <v>17</v>
      </c>
      <c r="D10740">
        <v>0.1</v>
      </c>
      <c r="E10740" s="289" t="s">
        <v>23825</v>
      </c>
      <c r="F10740">
        <v>5016952626</v>
      </c>
      <c r="G10740" s="276">
        <v>45882</v>
      </c>
      <c r="H10740">
        <v>20250806777019</v>
      </c>
      <c r="I10740">
        <v>5.8000000000000003E-2</v>
      </c>
      <c r="J10740" s="289" t="s">
        <v>350</v>
      </c>
      <c r="K10740" s="289" t="s">
        <v>23826</v>
      </c>
      <c r="L10740" s="289" t="s">
        <v>275</v>
      </c>
      <c r="M10740" s="289" t="s">
        <v>23717</v>
      </c>
      <c r="N10740" s="289" t="s">
        <v>948</v>
      </c>
      <c r="O10740" s="289" t="s">
        <v>16049</v>
      </c>
      <c r="P10740" s="289" t="str">
        <f>VLOOKUP(CAT_Details[[#This Row],[Delivery Bp Customer Code]],Table6[],2,0)</f>
        <v>MZ02</v>
      </c>
    </row>
    <row r="10741" spans="1:16" x14ac:dyDescent="0.25">
      <c r="A10741" s="289" t="s">
        <v>74</v>
      </c>
      <c r="B10741">
        <v>4</v>
      </c>
      <c r="C10741">
        <v>720</v>
      </c>
      <c r="D10741">
        <v>1.6</v>
      </c>
      <c r="E10741" s="289" t="s">
        <v>23827</v>
      </c>
      <c r="F10741">
        <v>5016915377</v>
      </c>
      <c r="G10741" s="276">
        <v>45882</v>
      </c>
      <c r="H10741">
        <v>20250801774879</v>
      </c>
      <c r="I10741">
        <v>3.0720000000000001</v>
      </c>
      <c r="J10741" s="289" t="s">
        <v>287</v>
      </c>
      <c r="K10741" s="289" t="s">
        <v>23828</v>
      </c>
      <c r="L10741" s="289" t="s">
        <v>275</v>
      </c>
      <c r="M10741" s="289" t="s">
        <v>23819</v>
      </c>
      <c r="N10741" s="289" t="s">
        <v>814</v>
      </c>
      <c r="O10741" s="289" t="s">
        <v>22256</v>
      </c>
      <c r="P10741" s="289" t="str">
        <f>VLOOKUP(CAT_Details[[#This Row],[Delivery Bp Customer Code]],Table6[],2,0)</f>
        <v>DX01-L5</v>
      </c>
    </row>
    <row r="10742" spans="1:16" x14ac:dyDescent="0.25">
      <c r="A10742" s="289" t="s">
        <v>74</v>
      </c>
      <c r="B10742">
        <v>21</v>
      </c>
      <c r="C10742">
        <v>9129.9599999999991</v>
      </c>
      <c r="D10742">
        <v>8.4</v>
      </c>
      <c r="E10742" s="289" t="s">
        <v>23829</v>
      </c>
      <c r="F10742">
        <v>5016915468</v>
      </c>
      <c r="G10742" s="276">
        <v>45882</v>
      </c>
      <c r="H10742">
        <v>20250801774807</v>
      </c>
      <c r="I10742">
        <v>26.207999999999998</v>
      </c>
      <c r="J10742" s="289" t="s">
        <v>383</v>
      </c>
      <c r="K10742" s="289" t="s">
        <v>23830</v>
      </c>
      <c r="L10742" s="289" t="s">
        <v>275</v>
      </c>
      <c r="M10742" s="289" t="s">
        <v>23657</v>
      </c>
      <c r="N10742" s="289" t="s">
        <v>667</v>
      </c>
      <c r="O10742" s="289" t="s">
        <v>22256</v>
      </c>
      <c r="P10742" s="289" t="str">
        <f>VLOOKUP(CAT_Details[[#This Row],[Delivery Bp Customer Code]],Table6[],2,0)</f>
        <v>DX01-L5</v>
      </c>
    </row>
    <row r="10743" spans="1:16" x14ac:dyDescent="0.25">
      <c r="A10743" s="289" t="s">
        <v>74</v>
      </c>
      <c r="B10743">
        <v>1</v>
      </c>
      <c r="C10743">
        <v>500</v>
      </c>
      <c r="D10743">
        <v>0.4</v>
      </c>
      <c r="E10743" s="289" t="s">
        <v>23829</v>
      </c>
      <c r="F10743">
        <v>5016915469</v>
      </c>
      <c r="G10743" s="276">
        <v>45882</v>
      </c>
      <c r="H10743">
        <v>20250801774812</v>
      </c>
      <c r="I10743">
        <v>1.248</v>
      </c>
      <c r="J10743" s="289" t="s">
        <v>383</v>
      </c>
      <c r="K10743" s="289" t="s">
        <v>23831</v>
      </c>
      <c r="L10743" s="289" t="s">
        <v>275</v>
      </c>
      <c r="M10743" s="289" t="s">
        <v>23657</v>
      </c>
      <c r="N10743" s="289" t="s">
        <v>667</v>
      </c>
      <c r="O10743" s="289" t="s">
        <v>22256</v>
      </c>
      <c r="P10743" s="289" t="str">
        <f>VLOOKUP(CAT_Details[[#This Row],[Delivery Bp Customer Code]],Table6[],2,0)</f>
        <v>DX01-L5</v>
      </c>
    </row>
    <row r="10744" spans="1:16" x14ac:dyDescent="0.25">
      <c r="A10744" s="289" t="s">
        <v>74</v>
      </c>
      <c r="B10744">
        <v>18</v>
      </c>
      <c r="C10744">
        <v>1104</v>
      </c>
      <c r="D10744">
        <v>9.77</v>
      </c>
      <c r="E10744" s="289" t="s">
        <v>23832</v>
      </c>
      <c r="F10744">
        <v>5016940684</v>
      </c>
      <c r="G10744" s="276">
        <v>45882</v>
      </c>
      <c r="H10744">
        <v>20250730773354</v>
      </c>
      <c r="I10744">
        <v>26.46</v>
      </c>
      <c r="J10744" s="289" t="s">
        <v>294</v>
      </c>
      <c r="K10744" s="289" t="s">
        <v>23833</v>
      </c>
      <c r="L10744" s="289" t="s">
        <v>275</v>
      </c>
      <c r="M10744" s="289" t="s">
        <v>23834</v>
      </c>
      <c r="N10744" s="289" t="s">
        <v>5685</v>
      </c>
      <c r="O10744" s="289" t="s">
        <v>22256</v>
      </c>
      <c r="P10744" s="289" t="str">
        <f>VLOOKUP(CAT_Details[[#This Row],[Delivery Bp Customer Code]],Table6[],2,0)</f>
        <v>DX01-L5</v>
      </c>
    </row>
    <row r="10745" spans="1:16" x14ac:dyDescent="0.25">
      <c r="A10745" s="289" t="s">
        <v>74</v>
      </c>
      <c r="B10745">
        <v>2</v>
      </c>
      <c r="C10745">
        <v>250</v>
      </c>
      <c r="D10745">
        <v>0.88</v>
      </c>
      <c r="E10745" s="289" t="s">
        <v>23835</v>
      </c>
      <c r="F10745">
        <v>5016940730</v>
      </c>
      <c r="G10745" s="276">
        <v>45882</v>
      </c>
      <c r="H10745">
        <v>20250730773046</v>
      </c>
      <c r="I10745">
        <v>1.552</v>
      </c>
      <c r="J10745" s="289" t="s">
        <v>345</v>
      </c>
      <c r="K10745" s="289" t="s">
        <v>23836</v>
      </c>
      <c r="L10745" s="289" t="s">
        <v>275</v>
      </c>
      <c r="M10745" s="289" t="s">
        <v>23837</v>
      </c>
      <c r="N10745" s="289" t="s">
        <v>427</v>
      </c>
      <c r="O10745" s="289" t="s">
        <v>22256</v>
      </c>
      <c r="P10745" s="289" t="str">
        <f>VLOOKUP(CAT_Details[[#This Row],[Delivery Bp Customer Code]],Table6[],2,0)</f>
        <v>DX01-L5</v>
      </c>
    </row>
    <row r="10746" spans="1:16" x14ac:dyDescent="0.25">
      <c r="A10746" s="289" t="s">
        <v>74</v>
      </c>
      <c r="B10746">
        <v>24</v>
      </c>
      <c r="C10746">
        <v>306</v>
      </c>
      <c r="D10746">
        <v>0.83</v>
      </c>
      <c r="E10746" s="289" t="s">
        <v>23838</v>
      </c>
      <c r="F10746">
        <v>5016940740</v>
      </c>
      <c r="G10746" s="276">
        <v>45882</v>
      </c>
      <c r="H10746">
        <v>20250805776103</v>
      </c>
      <c r="I10746">
        <v>0.46400000000000002</v>
      </c>
      <c r="J10746" s="289" t="s">
        <v>294</v>
      </c>
      <c r="K10746" s="289" t="s">
        <v>23839</v>
      </c>
      <c r="L10746" s="289" t="s">
        <v>275</v>
      </c>
      <c r="M10746" s="289" t="s">
        <v>23840</v>
      </c>
      <c r="N10746" s="289" t="s">
        <v>1413</v>
      </c>
      <c r="O10746" s="289" t="s">
        <v>22256</v>
      </c>
      <c r="P10746" s="289" t="str">
        <f>VLOOKUP(CAT_Details[[#This Row],[Delivery Bp Customer Code]],Table6[],2,0)</f>
        <v>DX01-L5</v>
      </c>
    </row>
    <row r="10747" spans="1:16" x14ac:dyDescent="0.25">
      <c r="A10747" s="289" t="s">
        <v>74</v>
      </c>
      <c r="B10747">
        <v>6</v>
      </c>
      <c r="C10747">
        <v>358</v>
      </c>
      <c r="D10747">
        <v>3.27</v>
      </c>
      <c r="E10747" s="289" t="s">
        <v>23841</v>
      </c>
      <c r="F10747">
        <v>5016940757</v>
      </c>
      <c r="G10747" s="276">
        <v>45882</v>
      </c>
      <c r="H10747">
        <v>20250730773344</v>
      </c>
      <c r="I10747">
        <v>8.6950000000000003</v>
      </c>
      <c r="J10747" s="289" t="s">
        <v>294</v>
      </c>
      <c r="K10747" s="289" t="s">
        <v>23842</v>
      </c>
      <c r="L10747" s="289" t="s">
        <v>275</v>
      </c>
      <c r="M10747" s="289" t="s">
        <v>23843</v>
      </c>
      <c r="N10747" s="289" t="s">
        <v>5685</v>
      </c>
      <c r="O10747" s="289" t="s">
        <v>22256</v>
      </c>
      <c r="P10747" s="289" t="str">
        <f>VLOOKUP(CAT_Details[[#This Row],[Delivery Bp Customer Code]],Table6[],2,0)</f>
        <v>DX01-L5</v>
      </c>
    </row>
    <row r="10748" spans="1:16" x14ac:dyDescent="0.25">
      <c r="A10748" s="289" t="s">
        <v>74</v>
      </c>
      <c r="B10748">
        <v>1</v>
      </c>
      <c r="C10748">
        <v>102</v>
      </c>
      <c r="D10748">
        <v>0.4</v>
      </c>
      <c r="E10748" s="289" t="s">
        <v>23844</v>
      </c>
      <c r="F10748">
        <v>5016940932</v>
      </c>
      <c r="G10748" s="276">
        <v>45882</v>
      </c>
      <c r="H10748">
        <v>20250804775783</v>
      </c>
      <c r="I10748">
        <v>0.81599999999999995</v>
      </c>
      <c r="J10748" s="289" t="s">
        <v>345</v>
      </c>
      <c r="K10748" s="289" t="s">
        <v>23845</v>
      </c>
      <c r="L10748" s="289" t="s">
        <v>275</v>
      </c>
      <c r="M10748" s="289" t="s">
        <v>23837</v>
      </c>
      <c r="N10748" s="289" t="s">
        <v>371</v>
      </c>
      <c r="O10748" s="289" t="s">
        <v>22256</v>
      </c>
      <c r="P10748" s="289" t="str">
        <f>VLOOKUP(CAT_Details[[#This Row],[Delivery Bp Customer Code]],Table6[],2,0)</f>
        <v>DX01-L5</v>
      </c>
    </row>
    <row r="10749" spans="1:16" x14ac:dyDescent="0.25">
      <c r="A10749" s="289" t="s">
        <v>74</v>
      </c>
      <c r="B10749">
        <v>1</v>
      </c>
      <c r="C10749">
        <v>135</v>
      </c>
      <c r="D10749">
        <v>0.4</v>
      </c>
      <c r="E10749" s="289" t="s">
        <v>23844</v>
      </c>
      <c r="F10749">
        <v>5016940934</v>
      </c>
      <c r="G10749" s="276">
        <v>45882</v>
      </c>
      <c r="H10749">
        <v>20250804775801</v>
      </c>
      <c r="I10749">
        <v>0.96</v>
      </c>
      <c r="J10749" s="289" t="s">
        <v>345</v>
      </c>
      <c r="K10749" s="289" t="s">
        <v>23846</v>
      </c>
      <c r="L10749" s="289" t="s">
        <v>275</v>
      </c>
      <c r="M10749" s="289" t="s">
        <v>23837</v>
      </c>
      <c r="N10749" s="289" t="s">
        <v>371</v>
      </c>
      <c r="O10749" s="289" t="s">
        <v>22256</v>
      </c>
      <c r="P10749" s="289" t="str">
        <f>VLOOKUP(CAT_Details[[#This Row],[Delivery Bp Customer Code]],Table6[],2,0)</f>
        <v>DX01-L5</v>
      </c>
    </row>
    <row r="10750" spans="1:16" x14ac:dyDescent="0.25">
      <c r="A10750" s="289" t="s">
        <v>74</v>
      </c>
      <c r="B10750">
        <v>1</v>
      </c>
      <c r="C10750">
        <v>0.8</v>
      </c>
      <c r="D10750">
        <v>0.04</v>
      </c>
      <c r="E10750" s="289" t="s">
        <v>23844</v>
      </c>
      <c r="F10750">
        <v>5016940936</v>
      </c>
      <c r="G10750" s="276">
        <v>45882</v>
      </c>
      <c r="H10750">
        <v>20250805776496</v>
      </c>
      <c r="I10750">
        <v>1.7999999999999999E-2</v>
      </c>
      <c r="J10750" s="289" t="s">
        <v>345</v>
      </c>
      <c r="K10750" s="289" t="s">
        <v>23847</v>
      </c>
      <c r="L10750" s="289" t="s">
        <v>275</v>
      </c>
      <c r="M10750" s="289" t="s">
        <v>23837</v>
      </c>
      <c r="N10750" s="289" t="s">
        <v>371</v>
      </c>
      <c r="O10750" s="289" t="s">
        <v>22256</v>
      </c>
      <c r="P10750" s="289" t="str">
        <f>VLOOKUP(CAT_Details[[#This Row],[Delivery Bp Customer Code]],Table6[],2,0)</f>
        <v>DX01-L5</v>
      </c>
    </row>
    <row r="10751" spans="1:16" x14ac:dyDescent="0.25">
      <c r="A10751" s="289" t="s">
        <v>74</v>
      </c>
      <c r="B10751">
        <v>2</v>
      </c>
      <c r="C10751">
        <v>820</v>
      </c>
      <c r="D10751">
        <v>1</v>
      </c>
      <c r="E10751" s="289" t="s">
        <v>23797</v>
      </c>
      <c r="F10751">
        <v>5016952521</v>
      </c>
      <c r="G10751" s="276">
        <v>45882</v>
      </c>
      <c r="H10751">
        <v>20250806777119</v>
      </c>
      <c r="I10751">
        <v>2.4</v>
      </c>
      <c r="J10751" s="289" t="s">
        <v>350</v>
      </c>
      <c r="K10751" s="289" t="s">
        <v>23848</v>
      </c>
      <c r="L10751" s="289" t="s">
        <v>275</v>
      </c>
      <c r="M10751" s="289" t="s">
        <v>23717</v>
      </c>
      <c r="N10751" s="289" t="s">
        <v>381</v>
      </c>
      <c r="O10751" s="289" t="s">
        <v>22256</v>
      </c>
      <c r="P10751" s="289" t="str">
        <f>VLOOKUP(CAT_Details[[#This Row],[Delivery Bp Customer Code]],Table6[],2,0)</f>
        <v>DX01-L5</v>
      </c>
    </row>
    <row r="10752" spans="1:16" x14ac:dyDescent="0.25">
      <c r="A10752" s="289" t="s">
        <v>74</v>
      </c>
      <c r="B10752">
        <v>1</v>
      </c>
      <c r="C10752">
        <v>281</v>
      </c>
      <c r="D10752">
        <v>0.5</v>
      </c>
      <c r="E10752" s="289" t="s">
        <v>23797</v>
      </c>
      <c r="F10752">
        <v>5016952524</v>
      </c>
      <c r="G10752" s="276">
        <v>45882</v>
      </c>
      <c r="H10752">
        <v>20250806777117</v>
      </c>
      <c r="I10752">
        <v>1.008</v>
      </c>
      <c r="J10752" s="289" t="s">
        <v>350</v>
      </c>
      <c r="K10752" s="289" t="s">
        <v>23849</v>
      </c>
      <c r="L10752" s="289" t="s">
        <v>275</v>
      </c>
      <c r="M10752" s="289" t="s">
        <v>23717</v>
      </c>
      <c r="N10752" s="289" t="s">
        <v>381</v>
      </c>
      <c r="O10752" s="289" t="s">
        <v>22256</v>
      </c>
      <c r="P10752" s="289" t="str">
        <f>VLOOKUP(CAT_Details[[#This Row],[Delivery Bp Customer Code]],Table6[],2,0)</f>
        <v>DX01-L5</v>
      </c>
    </row>
    <row r="10753" spans="1:16" x14ac:dyDescent="0.25">
      <c r="A10753" s="289" t="s">
        <v>74</v>
      </c>
      <c r="B10753">
        <v>12</v>
      </c>
      <c r="C10753">
        <v>720</v>
      </c>
      <c r="D10753">
        <v>4.8</v>
      </c>
      <c r="E10753" s="289" t="s">
        <v>23850</v>
      </c>
      <c r="F10753">
        <v>5016952775</v>
      </c>
      <c r="G10753" s="276">
        <v>45882</v>
      </c>
      <c r="H10753">
        <v>20250806777215</v>
      </c>
      <c r="I10753">
        <v>11.52</v>
      </c>
      <c r="J10753" s="289" t="s">
        <v>350</v>
      </c>
      <c r="K10753" s="289" t="s">
        <v>23851</v>
      </c>
      <c r="L10753" s="289" t="s">
        <v>275</v>
      </c>
      <c r="M10753" s="289" t="s">
        <v>23717</v>
      </c>
      <c r="N10753" s="289" t="s">
        <v>430</v>
      </c>
      <c r="O10753" s="289" t="s">
        <v>22256</v>
      </c>
      <c r="P10753" s="289" t="str">
        <f>VLOOKUP(CAT_Details[[#This Row],[Delivery Bp Customer Code]],Table6[],2,0)</f>
        <v>DX01-L5</v>
      </c>
    </row>
    <row r="10754" spans="1:16" x14ac:dyDescent="0.25">
      <c r="A10754" s="289" t="s">
        <v>74</v>
      </c>
      <c r="B10754">
        <v>40</v>
      </c>
      <c r="C10754">
        <v>1600</v>
      </c>
      <c r="D10754">
        <v>8</v>
      </c>
      <c r="E10754" s="289" t="s">
        <v>23852</v>
      </c>
      <c r="F10754">
        <v>5016952856</v>
      </c>
      <c r="G10754" s="276">
        <v>45882</v>
      </c>
      <c r="H10754">
        <v>20250806777140</v>
      </c>
      <c r="I10754">
        <v>19.2</v>
      </c>
      <c r="J10754" s="289" t="s">
        <v>350</v>
      </c>
      <c r="K10754" s="289" t="s">
        <v>23853</v>
      </c>
      <c r="L10754" s="289" t="s">
        <v>275</v>
      </c>
      <c r="M10754" s="289" t="s">
        <v>23717</v>
      </c>
      <c r="N10754" s="289" t="s">
        <v>12700</v>
      </c>
      <c r="O10754" s="289" t="s">
        <v>22256</v>
      </c>
      <c r="P10754" s="289" t="str">
        <f>VLOOKUP(CAT_Details[[#This Row],[Delivery Bp Customer Code]],Table6[],2,0)</f>
        <v>DX01-L5</v>
      </c>
    </row>
    <row r="10755" spans="1:16" x14ac:dyDescent="0.25">
      <c r="A10755" s="289" t="s">
        <v>74</v>
      </c>
      <c r="B10755">
        <v>2</v>
      </c>
      <c r="C10755">
        <v>199.9</v>
      </c>
      <c r="D10755">
        <v>0.52</v>
      </c>
      <c r="E10755" s="289" t="s">
        <v>23854</v>
      </c>
      <c r="F10755">
        <v>5016977987</v>
      </c>
      <c r="G10755" s="276">
        <v>45882</v>
      </c>
      <c r="H10755">
        <v>20250808778643</v>
      </c>
      <c r="I10755">
        <v>1.0640000000000001</v>
      </c>
      <c r="J10755" s="289" t="s">
        <v>273</v>
      </c>
      <c r="K10755" s="289" t="s">
        <v>23855</v>
      </c>
      <c r="L10755" s="289" t="s">
        <v>275</v>
      </c>
      <c r="M10755" s="289" t="s">
        <v>23803</v>
      </c>
      <c r="N10755" s="289" t="s">
        <v>519</v>
      </c>
      <c r="O10755" s="289" t="s">
        <v>22256</v>
      </c>
      <c r="P10755" s="289" t="str">
        <f>VLOOKUP(CAT_Details[[#This Row],[Delivery Bp Customer Code]],Table6[],2,0)</f>
        <v>DX01-L5</v>
      </c>
    </row>
    <row r="10756" spans="1:16" x14ac:dyDescent="0.25">
      <c r="A10756" s="289" t="s">
        <v>74</v>
      </c>
      <c r="B10756">
        <v>3</v>
      </c>
      <c r="C10756">
        <v>401.4</v>
      </c>
      <c r="D10756">
        <v>1</v>
      </c>
      <c r="E10756" s="289" t="s">
        <v>23854</v>
      </c>
      <c r="F10756">
        <v>5016977988</v>
      </c>
      <c r="G10756" s="276">
        <v>45882</v>
      </c>
      <c r="H10756">
        <v>20250808778655</v>
      </c>
      <c r="I10756">
        <v>2.0939999999999999</v>
      </c>
      <c r="J10756" s="289" t="s">
        <v>273</v>
      </c>
      <c r="K10756" s="289" t="s">
        <v>23856</v>
      </c>
      <c r="L10756" s="289" t="s">
        <v>275</v>
      </c>
      <c r="M10756" s="289" t="s">
        <v>23803</v>
      </c>
      <c r="N10756" s="289" t="s">
        <v>519</v>
      </c>
      <c r="O10756" s="289" t="s">
        <v>22256</v>
      </c>
      <c r="P10756" s="289" t="str">
        <f>VLOOKUP(CAT_Details[[#This Row],[Delivery Bp Customer Code]],Table6[],2,0)</f>
        <v>DX01-L5</v>
      </c>
    </row>
    <row r="10757" spans="1:16" x14ac:dyDescent="0.25">
      <c r="A10757" s="289" t="s">
        <v>272</v>
      </c>
      <c r="B10757">
        <v>39</v>
      </c>
      <c r="C10757">
        <v>3510</v>
      </c>
      <c r="D10757">
        <v>15.6</v>
      </c>
      <c r="E10757" s="289" t="s">
        <v>23857</v>
      </c>
      <c r="F10757">
        <v>5016952699</v>
      </c>
      <c r="G10757" s="276">
        <v>45882</v>
      </c>
      <c r="H10757">
        <v>20250804775804</v>
      </c>
      <c r="I10757">
        <v>28.08</v>
      </c>
      <c r="J10757" s="289" t="s">
        <v>350</v>
      </c>
      <c r="K10757" s="289" t="s">
        <v>23858</v>
      </c>
      <c r="L10757" s="289" t="s">
        <v>275</v>
      </c>
      <c r="M10757" s="289" t="s">
        <v>23796</v>
      </c>
      <c r="N10757" s="289" t="s">
        <v>846</v>
      </c>
      <c r="O10757" s="289" t="s">
        <v>277</v>
      </c>
      <c r="P10757" s="289" t="str">
        <f>VLOOKUP(CAT_Details[[#This Row],[Delivery Bp Customer Code]],Table6[],2,0)</f>
        <v>U2-L5</v>
      </c>
    </row>
    <row r="10758" spans="1:16" x14ac:dyDescent="0.25">
      <c r="A10758" s="289" t="s">
        <v>272</v>
      </c>
      <c r="B10758">
        <v>18</v>
      </c>
      <c r="C10758">
        <v>1198.8</v>
      </c>
      <c r="D10758">
        <v>7.2</v>
      </c>
      <c r="E10758" s="289" t="s">
        <v>23859</v>
      </c>
      <c r="F10758">
        <v>5016965791</v>
      </c>
      <c r="G10758" s="276">
        <v>45882</v>
      </c>
      <c r="H10758">
        <v>20250806777167</v>
      </c>
      <c r="I10758">
        <v>20.736000000000001</v>
      </c>
      <c r="J10758" s="289" t="s">
        <v>302</v>
      </c>
      <c r="K10758" s="289" t="s">
        <v>23860</v>
      </c>
      <c r="L10758" s="289" t="s">
        <v>275</v>
      </c>
      <c r="M10758" s="289" t="s">
        <v>23737</v>
      </c>
      <c r="N10758" s="289" t="s">
        <v>305</v>
      </c>
      <c r="O10758" s="289" t="s">
        <v>277</v>
      </c>
      <c r="P10758" s="289" t="str">
        <f>VLOOKUP(CAT_Details[[#This Row],[Delivery Bp Customer Code]],Table6[],2,0)</f>
        <v>U2-L5</v>
      </c>
    </row>
    <row r="10759" spans="1:16" x14ac:dyDescent="0.25">
      <c r="A10759" s="289" t="s">
        <v>272</v>
      </c>
      <c r="B10759">
        <v>5</v>
      </c>
      <c r="C10759">
        <v>5935</v>
      </c>
      <c r="D10759">
        <v>2.38</v>
      </c>
      <c r="E10759" s="289" t="s">
        <v>23861</v>
      </c>
      <c r="F10759">
        <v>5016994816</v>
      </c>
      <c r="G10759" s="276">
        <v>45882</v>
      </c>
      <c r="H10759">
        <v>20250813781147</v>
      </c>
      <c r="I10759">
        <v>4.5439999999999996</v>
      </c>
      <c r="J10759" s="289" t="s">
        <v>350</v>
      </c>
      <c r="K10759" s="289" t="s">
        <v>23862</v>
      </c>
      <c r="L10759" s="289" t="s">
        <v>275</v>
      </c>
      <c r="M10759" s="289" t="s">
        <v>23863</v>
      </c>
      <c r="N10759" s="289" t="s">
        <v>23864</v>
      </c>
      <c r="O10759" s="289" t="s">
        <v>277</v>
      </c>
      <c r="P10759" s="289" t="str">
        <f>VLOOKUP(CAT_Details[[#This Row],[Delivery Bp Customer Code]],Table6[],2,0)</f>
        <v>U2-L5</v>
      </c>
    </row>
    <row r="10760" spans="1:16" x14ac:dyDescent="0.25">
      <c r="A10760" s="289" t="s">
        <v>278</v>
      </c>
      <c r="B10760">
        <v>10</v>
      </c>
      <c r="C10760">
        <v>2740</v>
      </c>
      <c r="D10760">
        <v>4.34</v>
      </c>
      <c r="E10760" s="289" t="s">
        <v>23865</v>
      </c>
      <c r="F10760">
        <v>5016965415</v>
      </c>
      <c r="G10760" s="276">
        <v>45883</v>
      </c>
      <c r="H10760">
        <v>20250806777269</v>
      </c>
      <c r="I10760">
        <v>10.103999999999999</v>
      </c>
      <c r="J10760" s="289" t="s">
        <v>350</v>
      </c>
      <c r="K10760" s="289" t="s">
        <v>23866</v>
      </c>
      <c r="L10760" s="289" t="s">
        <v>275</v>
      </c>
      <c r="M10760" s="289" t="s">
        <v>23867</v>
      </c>
      <c r="N10760" s="289" t="s">
        <v>22920</v>
      </c>
      <c r="O10760" s="289" t="s">
        <v>498</v>
      </c>
      <c r="P10760" s="289" t="str">
        <f>VLOOKUP(CAT_Details[[#This Row],[Delivery Bp Customer Code]],Table6[],2,0)</f>
        <v>DK-BM01</v>
      </c>
    </row>
    <row r="10761" spans="1:16" x14ac:dyDescent="0.25">
      <c r="A10761" s="289" t="s">
        <v>278</v>
      </c>
      <c r="B10761">
        <v>1</v>
      </c>
      <c r="C10761">
        <v>300</v>
      </c>
      <c r="D10761">
        <v>0.4</v>
      </c>
      <c r="E10761" s="289" t="s">
        <v>23868</v>
      </c>
      <c r="F10761">
        <v>5016990238</v>
      </c>
      <c r="G10761" s="276">
        <v>45883</v>
      </c>
      <c r="H10761">
        <v>20250811779462</v>
      </c>
      <c r="I10761">
        <v>0.57599999999999996</v>
      </c>
      <c r="J10761" s="289" t="s">
        <v>273</v>
      </c>
      <c r="K10761" s="289" t="s">
        <v>23869</v>
      </c>
      <c r="L10761" s="289" t="s">
        <v>275</v>
      </c>
      <c r="M10761" s="289" t="s">
        <v>23803</v>
      </c>
      <c r="N10761" s="289" t="s">
        <v>653</v>
      </c>
      <c r="O10761" s="289" t="s">
        <v>498</v>
      </c>
      <c r="P10761" s="289" t="str">
        <f>VLOOKUP(CAT_Details[[#This Row],[Delivery Bp Customer Code]],Table6[],2,0)</f>
        <v>DK-BM01</v>
      </c>
    </row>
    <row r="10762" spans="1:16" x14ac:dyDescent="0.25">
      <c r="A10762" s="289" t="s">
        <v>25616</v>
      </c>
      <c r="B10762">
        <v>1</v>
      </c>
      <c r="C10762">
        <v>2.8</v>
      </c>
      <c r="D10762">
        <v>0.04</v>
      </c>
      <c r="E10762" s="289" t="s">
        <v>25617</v>
      </c>
      <c r="F10762">
        <v>5016984547</v>
      </c>
      <c r="G10762" s="276">
        <v>45883</v>
      </c>
      <c r="I10762">
        <v>1.4E-2</v>
      </c>
      <c r="J10762" s="289" t="s">
        <v>15063</v>
      </c>
      <c r="K10762" s="289" t="s">
        <v>25618</v>
      </c>
      <c r="L10762" s="289" t="s">
        <v>273</v>
      </c>
      <c r="M10762" s="289" t="s">
        <v>25619</v>
      </c>
      <c r="N10762" s="289" t="s">
        <v>25620</v>
      </c>
      <c r="O10762" s="289" t="s">
        <v>25621</v>
      </c>
      <c r="P10762" s="289" t="e">
        <f>VLOOKUP(CAT_Details[[#This Row],[Delivery Bp Customer Code]],Table6[],2,0)</f>
        <v>#N/A</v>
      </c>
    </row>
    <row r="10763" spans="1:16" x14ac:dyDescent="0.25">
      <c r="A10763" s="289" t="s">
        <v>75</v>
      </c>
      <c r="B10763">
        <v>1</v>
      </c>
      <c r="C10763">
        <v>40</v>
      </c>
      <c r="D10763">
        <v>0.2</v>
      </c>
      <c r="E10763" s="289" t="s">
        <v>23870</v>
      </c>
      <c r="F10763">
        <v>5016952535</v>
      </c>
      <c r="G10763" s="276">
        <v>45883</v>
      </c>
      <c r="H10763">
        <v>20250805776297</v>
      </c>
      <c r="I10763">
        <v>0.33600000000000002</v>
      </c>
      <c r="J10763" s="289" t="s">
        <v>345</v>
      </c>
      <c r="K10763" s="289" t="s">
        <v>23871</v>
      </c>
      <c r="L10763" s="289" t="s">
        <v>275</v>
      </c>
      <c r="M10763" s="289" t="s">
        <v>23837</v>
      </c>
      <c r="N10763" s="289" t="s">
        <v>5824</v>
      </c>
      <c r="O10763" s="289" t="s">
        <v>5281</v>
      </c>
      <c r="P10763" s="289" t="str">
        <f>VLOOKUP(CAT_Details[[#This Row],[Delivery Bp Customer Code]],Table6[],2,0)</f>
        <v>DK-LW08</v>
      </c>
    </row>
    <row r="10764" spans="1:16" x14ac:dyDescent="0.25">
      <c r="A10764" s="289" t="s">
        <v>75</v>
      </c>
      <c r="B10764">
        <v>1</v>
      </c>
      <c r="C10764">
        <v>228.85</v>
      </c>
      <c r="D10764">
        <v>0.36</v>
      </c>
      <c r="E10764" s="289" t="s">
        <v>23872</v>
      </c>
      <c r="F10764">
        <v>5016965488</v>
      </c>
      <c r="G10764" s="276">
        <v>45883</v>
      </c>
      <c r="H10764">
        <v>20250805776142</v>
      </c>
      <c r="I10764">
        <v>0.42499999999999999</v>
      </c>
      <c r="J10764" s="289" t="s">
        <v>350</v>
      </c>
      <c r="K10764" s="289" t="s">
        <v>23873</v>
      </c>
      <c r="L10764" s="289" t="s">
        <v>275</v>
      </c>
      <c r="M10764" s="289" t="s">
        <v>23796</v>
      </c>
      <c r="N10764" s="289" t="s">
        <v>2571</v>
      </c>
      <c r="O10764" s="289" t="s">
        <v>2173</v>
      </c>
      <c r="P10764" s="289" t="str">
        <f>VLOOKUP(CAT_Details[[#This Row],[Delivery Bp Customer Code]],Table6[],2,0)</f>
        <v>OYL1</v>
      </c>
    </row>
    <row r="10765" spans="1:16" x14ac:dyDescent="0.25">
      <c r="A10765" s="289" t="s">
        <v>75</v>
      </c>
      <c r="B10765">
        <v>1</v>
      </c>
      <c r="C10765">
        <v>7</v>
      </c>
      <c r="D10765">
        <v>0.06</v>
      </c>
      <c r="E10765" s="289" t="s">
        <v>23874</v>
      </c>
      <c r="F10765">
        <v>5016965551</v>
      </c>
      <c r="G10765" s="276">
        <v>45883</v>
      </c>
      <c r="H10765">
        <v>20250807777993</v>
      </c>
      <c r="I10765">
        <v>3.9E-2</v>
      </c>
      <c r="J10765" s="289" t="s">
        <v>350</v>
      </c>
      <c r="K10765" s="289" t="s">
        <v>23875</v>
      </c>
      <c r="L10765" s="289" t="s">
        <v>275</v>
      </c>
      <c r="M10765" s="289" t="s">
        <v>23867</v>
      </c>
      <c r="N10765" s="289" t="s">
        <v>381</v>
      </c>
      <c r="O10765" s="289" t="s">
        <v>2173</v>
      </c>
      <c r="P10765" s="289" t="str">
        <f>VLOOKUP(CAT_Details[[#This Row],[Delivery Bp Customer Code]],Table6[],2,0)</f>
        <v>OYL1</v>
      </c>
    </row>
    <row r="10766" spans="1:16" x14ac:dyDescent="0.25">
      <c r="A10766" s="289" t="s">
        <v>75</v>
      </c>
      <c r="B10766">
        <v>6</v>
      </c>
      <c r="C10766">
        <v>1776</v>
      </c>
      <c r="D10766">
        <v>3</v>
      </c>
      <c r="E10766" s="289" t="s">
        <v>23874</v>
      </c>
      <c r="F10766">
        <v>5016965554</v>
      </c>
      <c r="G10766" s="276">
        <v>45883</v>
      </c>
      <c r="H10766">
        <v>20250807778050</v>
      </c>
      <c r="I10766">
        <v>7.2</v>
      </c>
      <c r="J10766" s="289" t="s">
        <v>350</v>
      </c>
      <c r="K10766" s="289" t="s">
        <v>23876</v>
      </c>
      <c r="L10766" s="289" t="s">
        <v>275</v>
      </c>
      <c r="M10766" s="289" t="s">
        <v>23867</v>
      </c>
      <c r="N10766" s="289" t="s">
        <v>381</v>
      </c>
      <c r="O10766" s="289" t="s">
        <v>7849</v>
      </c>
      <c r="P10766" s="289" t="str">
        <f>VLOOKUP(CAT_Details[[#This Row],[Delivery Bp Customer Code]],Table6[],2,0)</f>
        <v>MZ03</v>
      </c>
    </row>
    <row r="10767" spans="1:16" x14ac:dyDescent="0.25">
      <c r="A10767" s="289" t="s">
        <v>75</v>
      </c>
      <c r="B10767">
        <v>2</v>
      </c>
      <c r="C10767">
        <v>222</v>
      </c>
      <c r="D10767">
        <v>0.8</v>
      </c>
      <c r="E10767" s="289" t="s">
        <v>23877</v>
      </c>
      <c r="F10767">
        <v>5016965644</v>
      </c>
      <c r="G10767" s="276">
        <v>45883</v>
      </c>
      <c r="H10767">
        <v>20250806777502</v>
      </c>
      <c r="I10767">
        <v>2.1120000000000001</v>
      </c>
      <c r="J10767" s="289" t="s">
        <v>350</v>
      </c>
      <c r="K10767" s="289" t="s">
        <v>23878</v>
      </c>
      <c r="L10767" s="289" t="s">
        <v>275</v>
      </c>
      <c r="M10767" s="289" t="s">
        <v>23796</v>
      </c>
      <c r="N10767" s="289" t="s">
        <v>5415</v>
      </c>
      <c r="O10767" s="289" t="s">
        <v>2173</v>
      </c>
      <c r="P10767" s="289" t="str">
        <f>VLOOKUP(CAT_Details[[#This Row],[Delivery Bp Customer Code]],Table6[],2,0)</f>
        <v>OYL1</v>
      </c>
    </row>
    <row r="10768" spans="1:16" x14ac:dyDescent="0.25">
      <c r="A10768" s="289" t="s">
        <v>75</v>
      </c>
      <c r="B10768">
        <v>1</v>
      </c>
      <c r="C10768">
        <v>90</v>
      </c>
      <c r="D10768">
        <v>0.4</v>
      </c>
      <c r="E10768" s="289" t="s">
        <v>23879</v>
      </c>
      <c r="F10768">
        <v>5016965772</v>
      </c>
      <c r="G10768" s="276">
        <v>45883</v>
      </c>
      <c r="H10768">
        <v>20250804775773</v>
      </c>
      <c r="I10768">
        <v>0.67200000000000004</v>
      </c>
      <c r="J10768" s="289" t="s">
        <v>350</v>
      </c>
      <c r="K10768" s="289" t="s">
        <v>23880</v>
      </c>
      <c r="L10768" s="289" t="s">
        <v>275</v>
      </c>
      <c r="M10768" s="289" t="s">
        <v>23796</v>
      </c>
      <c r="N10768" s="289" t="s">
        <v>15910</v>
      </c>
      <c r="O10768" s="289" t="s">
        <v>2173</v>
      </c>
      <c r="P10768" s="289" t="str">
        <f>VLOOKUP(CAT_Details[[#This Row],[Delivery Bp Customer Code]],Table6[],2,0)</f>
        <v>OYL1</v>
      </c>
    </row>
    <row r="10769" spans="1:16" x14ac:dyDescent="0.25">
      <c r="A10769" s="289" t="s">
        <v>17052</v>
      </c>
      <c r="B10769">
        <v>1</v>
      </c>
      <c r="C10769">
        <v>33</v>
      </c>
      <c r="D10769">
        <v>0.4</v>
      </c>
      <c r="E10769" s="289" t="s">
        <v>23881</v>
      </c>
      <c r="F10769">
        <v>5016965519</v>
      </c>
      <c r="G10769" s="276">
        <v>45883</v>
      </c>
      <c r="H10769">
        <v>20250721767251</v>
      </c>
      <c r="I10769">
        <v>0.67200000000000004</v>
      </c>
      <c r="J10769" s="289" t="s">
        <v>302</v>
      </c>
      <c r="K10769" s="289" t="s">
        <v>23882</v>
      </c>
      <c r="L10769" s="289" t="s">
        <v>280</v>
      </c>
      <c r="M10769" s="289" t="s">
        <v>23784</v>
      </c>
      <c r="N10769" s="289" t="s">
        <v>18870</v>
      </c>
      <c r="O10769" s="289" t="s">
        <v>18284</v>
      </c>
      <c r="P10769" s="289">
        <f>VLOOKUP(CAT_Details[[#This Row],[Delivery Bp Customer Code]],Table6[],2,0)</f>
        <v>3705</v>
      </c>
    </row>
    <row r="10770" spans="1:16" x14ac:dyDescent="0.25">
      <c r="A10770" s="289" t="s">
        <v>17052</v>
      </c>
      <c r="B10770">
        <v>1</v>
      </c>
      <c r="C10770">
        <v>33</v>
      </c>
      <c r="D10770">
        <v>0.4</v>
      </c>
      <c r="E10770" s="289" t="s">
        <v>23881</v>
      </c>
      <c r="F10770">
        <v>5016965725</v>
      </c>
      <c r="G10770" s="276">
        <v>45883</v>
      </c>
      <c r="H10770">
        <v>20250721767251</v>
      </c>
      <c r="I10770">
        <v>0.67200000000000004</v>
      </c>
      <c r="J10770" s="289" t="s">
        <v>302</v>
      </c>
      <c r="K10770" s="289" t="s">
        <v>23883</v>
      </c>
      <c r="L10770" s="289" t="s">
        <v>280</v>
      </c>
      <c r="M10770" s="289"/>
      <c r="N10770" s="289" t="s">
        <v>18870</v>
      </c>
      <c r="O10770" s="289" t="s">
        <v>18284</v>
      </c>
      <c r="P10770" s="289">
        <f>VLOOKUP(CAT_Details[[#This Row],[Delivery Bp Customer Code]],Table6[],2,0)</f>
        <v>3705</v>
      </c>
    </row>
    <row r="10771" spans="1:16" x14ac:dyDescent="0.25">
      <c r="A10771" s="289" t="s">
        <v>17052</v>
      </c>
      <c r="B10771">
        <v>1</v>
      </c>
      <c r="C10771">
        <v>3</v>
      </c>
      <c r="D10771">
        <v>0.03</v>
      </c>
      <c r="E10771" s="289" t="s">
        <v>23884</v>
      </c>
      <c r="F10771">
        <v>5016970435</v>
      </c>
      <c r="G10771" s="276">
        <v>45883</v>
      </c>
      <c r="H10771">
        <v>20250806777356</v>
      </c>
      <c r="I10771">
        <v>8.9999999999999993E-3</v>
      </c>
      <c r="J10771" s="289" t="s">
        <v>275</v>
      </c>
      <c r="K10771" s="289" t="s">
        <v>23885</v>
      </c>
      <c r="L10771" s="289" t="s">
        <v>280</v>
      </c>
      <c r="M10771" s="289" t="s">
        <v>23886</v>
      </c>
      <c r="N10771" s="289" t="s">
        <v>18880</v>
      </c>
      <c r="O10771" s="289" t="s">
        <v>18284</v>
      </c>
      <c r="P10771" s="289">
        <f>VLOOKUP(CAT_Details[[#This Row],[Delivery Bp Customer Code]],Table6[],2,0)</f>
        <v>3705</v>
      </c>
    </row>
    <row r="10772" spans="1:16" x14ac:dyDescent="0.25">
      <c r="A10772" s="289" t="s">
        <v>17052</v>
      </c>
      <c r="B10772">
        <v>1</v>
      </c>
      <c r="C10772">
        <v>23</v>
      </c>
      <c r="D10772">
        <v>0.3</v>
      </c>
      <c r="E10772" s="289" t="s">
        <v>23887</v>
      </c>
      <c r="F10772">
        <v>5016977948</v>
      </c>
      <c r="G10772" s="276">
        <v>45883</v>
      </c>
      <c r="H10772">
        <v>20250807778054</v>
      </c>
      <c r="I10772">
        <v>0.32100000000000001</v>
      </c>
      <c r="J10772" s="289" t="s">
        <v>302</v>
      </c>
      <c r="K10772" s="289" t="s">
        <v>23888</v>
      </c>
      <c r="L10772" s="289" t="s">
        <v>280</v>
      </c>
      <c r="M10772" s="289" t="s">
        <v>23784</v>
      </c>
      <c r="N10772" s="289" t="s">
        <v>20799</v>
      </c>
      <c r="O10772" s="289" t="s">
        <v>18284</v>
      </c>
      <c r="P10772" s="289">
        <f>VLOOKUP(CAT_Details[[#This Row],[Delivery Bp Customer Code]],Table6[],2,0)</f>
        <v>3705</v>
      </c>
    </row>
    <row r="10773" spans="1:16" x14ac:dyDescent="0.25">
      <c r="A10773" s="289" t="s">
        <v>874</v>
      </c>
      <c r="B10773">
        <v>43</v>
      </c>
      <c r="C10773">
        <v>5720</v>
      </c>
      <c r="D10773">
        <v>20.56</v>
      </c>
      <c r="E10773" s="289" t="s">
        <v>23889</v>
      </c>
      <c r="F10773">
        <v>5016952592</v>
      </c>
      <c r="G10773" s="276">
        <v>45883</v>
      </c>
      <c r="H10773">
        <v>20250730773541</v>
      </c>
      <c r="I10773">
        <v>34.518999999999998</v>
      </c>
      <c r="J10773" s="289" t="s">
        <v>345</v>
      </c>
      <c r="K10773" s="289" t="s">
        <v>23890</v>
      </c>
      <c r="L10773" s="289" t="s">
        <v>275</v>
      </c>
      <c r="M10773" s="289" t="s">
        <v>23891</v>
      </c>
      <c r="N10773" s="289" t="s">
        <v>427</v>
      </c>
      <c r="O10773" s="289" t="s">
        <v>1014</v>
      </c>
      <c r="P10773" s="289" t="str">
        <f>VLOOKUP(CAT_Details[[#This Row],[Delivery Bp Customer Code]],Table6[],2,0)</f>
        <v>MZ07</v>
      </c>
    </row>
    <row r="10774" spans="1:16" x14ac:dyDescent="0.25">
      <c r="A10774" s="289" t="s">
        <v>874</v>
      </c>
      <c r="B10774">
        <v>1</v>
      </c>
      <c r="C10774">
        <v>326</v>
      </c>
      <c r="D10774">
        <v>0.5</v>
      </c>
      <c r="E10774" s="289" t="s">
        <v>23874</v>
      </c>
      <c r="F10774">
        <v>5016965553</v>
      </c>
      <c r="G10774" s="276">
        <v>45883</v>
      </c>
      <c r="H10774">
        <v>20250807778074</v>
      </c>
      <c r="I10774">
        <v>1.2</v>
      </c>
      <c r="J10774" s="289" t="s">
        <v>350</v>
      </c>
      <c r="K10774" s="289" t="s">
        <v>23892</v>
      </c>
      <c r="L10774" s="289" t="s">
        <v>275</v>
      </c>
      <c r="M10774" s="289" t="s">
        <v>23867</v>
      </c>
      <c r="N10774" s="289" t="s">
        <v>381</v>
      </c>
      <c r="O10774" s="289" t="s">
        <v>1014</v>
      </c>
      <c r="P10774" s="289" t="str">
        <f>VLOOKUP(CAT_Details[[#This Row],[Delivery Bp Customer Code]],Table6[],2,0)</f>
        <v>MZ07</v>
      </c>
    </row>
    <row r="10775" spans="1:16" x14ac:dyDescent="0.25">
      <c r="A10775" s="289" t="s">
        <v>874</v>
      </c>
      <c r="B10775">
        <v>7</v>
      </c>
      <c r="C10775">
        <v>6251</v>
      </c>
      <c r="D10775">
        <v>4.2</v>
      </c>
      <c r="E10775" s="289" t="s">
        <v>23893</v>
      </c>
      <c r="F10775">
        <v>5016990379</v>
      </c>
      <c r="G10775" s="276">
        <v>45883</v>
      </c>
      <c r="H10775">
        <v>20250717765152</v>
      </c>
      <c r="I10775">
        <v>13.709</v>
      </c>
      <c r="J10775" s="289" t="s">
        <v>273</v>
      </c>
      <c r="K10775" s="289" t="s">
        <v>23894</v>
      </c>
      <c r="L10775" s="289" t="s">
        <v>275</v>
      </c>
      <c r="M10775" s="289" t="s">
        <v>23803</v>
      </c>
      <c r="N10775" s="289" t="s">
        <v>4186</v>
      </c>
      <c r="O10775" s="289" t="s">
        <v>1014</v>
      </c>
      <c r="P10775" s="289" t="str">
        <f>VLOOKUP(CAT_Details[[#This Row],[Delivery Bp Customer Code]],Table6[],2,0)</f>
        <v>MZ07</v>
      </c>
    </row>
    <row r="10776" spans="1:16" x14ac:dyDescent="0.25">
      <c r="A10776" s="289" t="s">
        <v>3771</v>
      </c>
      <c r="B10776">
        <v>1</v>
      </c>
      <c r="C10776">
        <v>380</v>
      </c>
      <c r="D10776">
        <v>0.14000000000000001</v>
      </c>
      <c r="E10776" s="289" t="s">
        <v>23895</v>
      </c>
      <c r="F10776">
        <v>5016927556</v>
      </c>
      <c r="G10776" s="276">
        <v>45883</v>
      </c>
      <c r="H10776">
        <v>20250730773463</v>
      </c>
      <c r="I10776">
        <v>0.21299999999999999</v>
      </c>
      <c r="J10776" s="289" t="s">
        <v>287</v>
      </c>
      <c r="K10776" s="289" t="s">
        <v>23896</v>
      </c>
      <c r="L10776" s="289" t="s">
        <v>275</v>
      </c>
      <c r="M10776" s="289" t="s">
        <v>23819</v>
      </c>
      <c r="N10776" s="289" t="s">
        <v>4619</v>
      </c>
      <c r="O10776" s="289" t="s">
        <v>3775</v>
      </c>
      <c r="P10776" s="289">
        <f>VLOOKUP(CAT_Details[[#This Row],[Delivery Bp Customer Code]],Table6[],2,0)</f>
        <v>3401</v>
      </c>
    </row>
    <row r="10777" spans="1:16" x14ac:dyDescent="0.25">
      <c r="A10777" s="289" t="s">
        <v>3771</v>
      </c>
      <c r="B10777">
        <v>1</v>
      </c>
      <c r="C10777">
        <v>152</v>
      </c>
      <c r="D10777">
        <v>0.4</v>
      </c>
      <c r="E10777" s="289" t="s">
        <v>23897</v>
      </c>
      <c r="F10777">
        <v>5016940921</v>
      </c>
      <c r="G10777" s="276">
        <v>45883</v>
      </c>
      <c r="H10777">
        <v>20250804775845</v>
      </c>
      <c r="I10777">
        <v>1.248</v>
      </c>
      <c r="J10777" s="289" t="s">
        <v>3970</v>
      </c>
      <c r="K10777" s="289" t="s">
        <v>23898</v>
      </c>
      <c r="L10777" s="289" t="s">
        <v>275</v>
      </c>
      <c r="M10777" s="289" t="s">
        <v>23631</v>
      </c>
      <c r="N10777" s="289" t="s">
        <v>16794</v>
      </c>
      <c r="O10777" s="289" t="s">
        <v>3775</v>
      </c>
      <c r="P10777" s="289">
        <f>VLOOKUP(CAT_Details[[#This Row],[Delivery Bp Customer Code]],Table6[],2,0)</f>
        <v>3401</v>
      </c>
    </row>
    <row r="10778" spans="1:16" x14ac:dyDescent="0.25">
      <c r="A10778" s="289" t="s">
        <v>3329</v>
      </c>
      <c r="B10778">
        <v>5</v>
      </c>
      <c r="C10778">
        <v>369</v>
      </c>
      <c r="D10778">
        <v>1.61</v>
      </c>
      <c r="E10778" s="289" t="s">
        <v>23899</v>
      </c>
      <c r="F10778">
        <v>5016927330</v>
      </c>
      <c r="G10778" s="276">
        <v>45883</v>
      </c>
      <c r="H10778">
        <v>20250731774341</v>
      </c>
      <c r="I10778">
        <v>2.234</v>
      </c>
      <c r="J10778" s="289" t="s">
        <v>317</v>
      </c>
      <c r="K10778" s="289" t="s">
        <v>23900</v>
      </c>
      <c r="L10778" s="289" t="s">
        <v>275</v>
      </c>
      <c r="M10778" s="289" t="s">
        <v>23901</v>
      </c>
      <c r="N10778" s="289" t="s">
        <v>4189</v>
      </c>
      <c r="O10778" s="289" t="s">
        <v>3332</v>
      </c>
      <c r="P10778" s="289">
        <f>VLOOKUP(CAT_Details[[#This Row],[Delivery Bp Customer Code]],Table6[],2,0)</f>
        <v>3402</v>
      </c>
    </row>
    <row r="10779" spans="1:16" x14ac:dyDescent="0.25">
      <c r="A10779" s="289" t="s">
        <v>3329</v>
      </c>
      <c r="B10779">
        <v>5</v>
      </c>
      <c r="C10779">
        <v>1130</v>
      </c>
      <c r="D10779">
        <v>2</v>
      </c>
      <c r="E10779" s="289" t="s">
        <v>23902</v>
      </c>
      <c r="F10779">
        <v>5016927465</v>
      </c>
      <c r="G10779" s="276">
        <v>45883</v>
      </c>
      <c r="H10779">
        <v>20250731774257</v>
      </c>
      <c r="I10779">
        <v>4.08</v>
      </c>
      <c r="J10779" s="289" t="s">
        <v>287</v>
      </c>
      <c r="K10779" s="289" t="s">
        <v>23903</v>
      </c>
      <c r="L10779" s="289" t="s">
        <v>275</v>
      </c>
      <c r="M10779" s="289" t="s">
        <v>23819</v>
      </c>
      <c r="N10779" s="289" t="s">
        <v>468</v>
      </c>
      <c r="O10779" s="289" t="s">
        <v>3332</v>
      </c>
      <c r="P10779" s="289">
        <f>VLOOKUP(CAT_Details[[#This Row],[Delivery Bp Customer Code]],Table6[],2,0)</f>
        <v>3402</v>
      </c>
    </row>
    <row r="10780" spans="1:16" x14ac:dyDescent="0.25">
      <c r="A10780" s="289" t="s">
        <v>3329</v>
      </c>
      <c r="B10780">
        <v>3</v>
      </c>
      <c r="C10780">
        <v>264</v>
      </c>
      <c r="D10780">
        <v>0.25</v>
      </c>
      <c r="E10780" s="289" t="s">
        <v>23904</v>
      </c>
      <c r="F10780">
        <v>5016965451</v>
      </c>
      <c r="G10780" s="276">
        <v>45883</v>
      </c>
      <c r="H10780">
        <v>20250801774961</v>
      </c>
      <c r="I10780">
        <v>0.42599999999999999</v>
      </c>
      <c r="J10780" s="289" t="s">
        <v>350</v>
      </c>
      <c r="K10780" s="289" t="s">
        <v>23905</v>
      </c>
      <c r="L10780" s="289" t="s">
        <v>275</v>
      </c>
      <c r="M10780" s="289" t="s">
        <v>23867</v>
      </c>
      <c r="N10780" s="289" t="s">
        <v>544</v>
      </c>
      <c r="O10780" s="289" t="s">
        <v>3332</v>
      </c>
      <c r="P10780" s="289">
        <f>VLOOKUP(CAT_Details[[#This Row],[Delivery Bp Customer Code]],Table6[],2,0)</f>
        <v>3402</v>
      </c>
    </row>
    <row r="10781" spans="1:16" x14ac:dyDescent="0.25">
      <c r="A10781" s="289" t="s">
        <v>3329</v>
      </c>
      <c r="B10781">
        <v>1</v>
      </c>
      <c r="C10781">
        <v>96</v>
      </c>
      <c r="D10781">
        <v>0.4</v>
      </c>
      <c r="E10781" s="289" t="s">
        <v>23906</v>
      </c>
      <c r="F10781">
        <v>5016965478</v>
      </c>
      <c r="G10781" s="276">
        <v>45883</v>
      </c>
      <c r="H10781">
        <v>20250807777991</v>
      </c>
      <c r="I10781">
        <v>0.95</v>
      </c>
      <c r="J10781" s="289" t="s">
        <v>350</v>
      </c>
      <c r="K10781" s="289" t="s">
        <v>23907</v>
      </c>
      <c r="L10781" s="289" t="s">
        <v>275</v>
      </c>
      <c r="M10781" s="289" t="s">
        <v>23796</v>
      </c>
      <c r="N10781" s="289" t="s">
        <v>15910</v>
      </c>
      <c r="O10781" s="289" t="s">
        <v>3332</v>
      </c>
      <c r="P10781" s="289">
        <f>VLOOKUP(CAT_Details[[#This Row],[Delivery Bp Customer Code]],Table6[],2,0)</f>
        <v>3402</v>
      </c>
    </row>
    <row r="10782" spans="1:16" x14ac:dyDescent="0.25">
      <c r="A10782" s="289" t="s">
        <v>3329</v>
      </c>
      <c r="B10782">
        <v>2</v>
      </c>
      <c r="C10782">
        <v>1029.28</v>
      </c>
      <c r="D10782">
        <v>0.8</v>
      </c>
      <c r="E10782" s="289" t="s">
        <v>23908</v>
      </c>
      <c r="F10782">
        <v>5016965501</v>
      </c>
      <c r="G10782" s="276">
        <v>45883</v>
      </c>
      <c r="H10782">
        <v>20250807777819</v>
      </c>
      <c r="I10782">
        <v>1.1519999999999999</v>
      </c>
      <c r="J10782" s="289" t="s">
        <v>350</v>
      </c>
      <c r="K10782" s="289" t="s">
        <v>23909</v>
      </c>
      <c r="L10782" s="289" t="s">
        <v>275</v>
      </c>
      <c r="M10782" s="289" t="s">
        <v>23796</v>
      </c>
      <c r="N10782" s="289" t="s">
        <v>3793</v>
      </c>
      <c r="O10782" s="289" t="s">
        <v>3332</v>
      </c>
      <c r="P10782" s="289">
        <f>VLOOKUP(CAT_Details[[#This Row],[Delivery Bp Customer Code]],Table6[],2,0)</f>
        <v>3402</v>
      </c>
    </row>
    <row r="10783" spans="1:16" x14ac:dyDescent="0.25">
      <c r="A10783" s="289" t="s">
        <v>3329</v>
      </c>
      <c r="B10783">
        <v>4</v>
      </c>
      <c r="C10783">
        <v>895</v>
      </c>
      <c r="D10783">
        <v>1.7</v>
      </c>
      <c r="E10783" s="289" t="s">
        <v>23877</v>
      </c>
      <c r="F10783">
        <v>5016965643</v>
      </c>
      <c r="G10783" s="276">
        <v>45883</v>
      </c>
      <c r="H10783">
        <v>20250806777132</v>
      </c>
      <c r="I10783">
        <v>5.8440000000000003</v>
      </c>
      <c r="J10783" s="289" t="s">
        <v>350</v>
      </c>
      <c r="K10783" s="289" t="s">
        <v>23910</v>
      </c>
      <c r="L10783" s="289" t="s">
        <v>275</v>
      </c>
      <c r="M10783" s="289" t="s">
        <v>23796</v>
      </c>
      <c r="N10783" s="289" t="s">
        <v>5415</v>
      </c>
      <c r="O10783" s="289" t="s">
        <v>3332</v>
      </c>
      <c r="P10783" s="289">
        <f>VLOOKUP(CAT_Details[[#This Row],[Delivery Bp Customer Code]],Table6[],2,0)</f>
        <v>3402</v>
      </c>
    </row>
    <row r="10784" spans="1:16" x14ac:dyDescent="0.25">
      <c r="A10784" s="289" t="s">
        <v>3329</v>
      </c>
      <c r="B10784">
        <v>34</v>
      </c>
      <c r="C10784">
        <v>478</v>
      </c>
      <c r="D10784">
        <v>2.4300000000000002</v>
      </c>
      <c r="E10784" s="289" t="s">
        <v>23911</v>
      </c>
      <c r="F10784">
        <v>5016965649</v>
      </c>
      <c r="G10784" s="276">
        <v>45883</v>
      </c>
      <c r="H10784">
        <v>20250807777986</v>
      </c>
      <c r="I10784">
        <v>1.302</v>
      </c>
      <c r="J10784" s="289" t="s">
        <v>350</v>
      </c>
      <c r="K10784" s="289" t="s">
        <v>23912</v>
      </c>
      <c r="L10784" s="289" t="s">
        <v>275</v>
      </c>
      <c r="M10784" s="289" t="s">
        <v>23867</v>
      </c>
      <c r="N10784" s="289" t="s">
        <v>446</v>
      </c>
      <c r="O10784" s="289" t="s">
        <v>3332</v>
      </c>
      <c r="P10784" s="289">
        <f>VLOOKUP(CAT_Details[[#This Row],[Delivery Bp Customer Code]],Table6[],2,0)</f>
        <v>3402</v>
      </c>
    </row>
    <row r="10785" spans="1:16" x14ac:dyDescent="0.25">
      <c r="A10785" s="289" t="s">
        <v>3329</v>
      </c>
      <c r="B10785">
        <v>1</v>
      </c>
      <c r="C10785">
        <v>45</v>
      </c>
      <c r="D10785">
        <v>0.2</v>
      </c>
      <c r="E10785" s="289" t="s">
        <v>23913</v>
      </c>
      <c r="F10785">
        <v>5016965654</v>
      </c>
      <c r="G10785" s="276">
        <v>45883</v>
      </c>
      <c r="H10785">
        <v>20250805776151</v>
      </c>
      <c r="I10785">
        <v>0.26400000000000001</v>
      </c>
      <c r="J10785" s="289" t="s">
        <v>350</v>
      </c>
      <c r="K10785" s="289" t="s">
        <v>23914</v>
      </c>
      <c r="L10785" s="289" t="s">
        <v>275</v>
      </c>
      <c r="M10785" s="289" t="s">
        <v>23796</v>
      </c>
      <c r="N10785" s="289" t="s">
        <v>3661</v>
      </c>
      <c r="O10785" s="289" t="s">
        <v>3332</v>
      </c>
      <c r="P10785" s="289">
        <f>VLOOKUP(CAT_Details[[#This Row],[Delivery Bp Customer Code]],Table6[],2,0)</f>
        <v>3402</v>
      </c>
    </row>
    <row r="10786" spans="1:16" x14ac:dyDescent="0.25">
      <c r="A10786" s="289" t="s">
        <v>3329</v>
      </c>
      <c r="B10786">
        <v>3</v>
      </c>
      <c r="C10786">
        <v>252</v>
      </c>
      <c r="D10786">
        <v>1.41</v>
      </c>
      <c r="E10786" s="289" t="s">
        <v>23915</v>
      </c>
      <c r="F10786">
        <v>5016990272</v>
      </c>
      <c r="G10786" s="276">
        <v>45883</v>
      </c>
      <c r="H10786">
        <v>20250811779381</v>
      </c>
      <c r="I10786">
        <v>3.742</v>
      </c>
      <c r="J10786" s="289" t="s">
        <v>273</v>
      </c>
      <c r="K10786" s="289" t="s">
        <v>23916</v>
      </c>
      <c r="L10786" s="289" t="s">
        <v>275</v>
      </c>
      <c r="M10786" s="289" t="s">
        <v>23803</v>
      </c>
      <c r="N10786" s="289" t="s">
        <v>519</v>
      </c>
      <c r="O10786" s="289" t="s">
        <v>3332</v>
      </c>
      <c r="P10786" s="289">
        <f>VLOOKUP(CAT_Details[[#This Row],[Delivery Bp Customer Code]],Table6[],2,0)</f>
        <v>3402</v>
      </c>
    </row>
    <row r="10787" spans="1:16" x14ac:dyDescent="0.25">
      <c r="A10787" s="289" t="s">
        <v>76</v>
      </c>
      <c r="B10787">
        <v>3</v>
      </c>
      <c r="C10787">
        <v>1028</v>
      </c>
      <c r="D10787">
        <v>1.2</v>
      </c>
      <c r="E10787" s="289" t="s">
        <v>23917</v>
      </c>
      <c r="F10787">
        <v>5016952576</v>
      </c>
      <c r="G10787" s="276">
        <v>45883</v>
      </c>
      <c r="H10787">
        <v>20250806777561</v>
      </c>
      <c r="I10787">
        <v>4.2619999999999996</v>
      </c>
      <c r="J10787" s="289" t="s">
        <v>294</v>
      </c>
      <c r="K10787" s="289" t="s">
        <v>23918</v>
      </c>
      <c r="L10787" s="289" t="s">
        <v>275</v>
      </c>
      <c r="M10787" s="289" t="s">
        <v>23840</v>
      </c>
      <c r="N10787" s="289" t="s">
        <v>1270</v>
      </c>
      <c r="O10787" s="289" t="s">
        <v>16049</v>
      </c>
      <c r="P10787" s="289" t="str">
        <f>VLOOKUP(CAT_Details[[#This Row],[Delivery Bp Customer Code]],Table6[],2,0)</f>
        <v>MZ02</v>
      </c>
    </row>
    <row r="10788" spans="1:16" x14ac:dyDescent="0.25">
      <c r="A10788" s="289" t="s">
        <v>76</v>
      </c>
      <c r="B10788">
        <v>1</v>
      </c>
      <c r="C10788">
        <v>189.2</v>
      </c>
      <c r="D10788">
        <v>0.46</v>
      </c>
      <c r="E10788" s="289" t="s">
        <v>23919</v>
      </c>
      <c r="F10788">
        <v>5016952591</v>
      </c>
      <c r="G10788" s="276">
        <v>45883</v>
      </c>
      <c r="H10788">
        <v>20250805776255</v>
      </c>
      <c r="I10788">
        <v>2.282</v>
      </c>
      <c r="J10788" s="289" t="s">
        <v>345</v>
      </c>
      <c r="K10788" s="289" t="s">
        <v>23920</v>
      </c>
      <c r="L10788" s="289" t="s">
        <v>275</v>
      </c>
      <c r="M10788" s="289" t="s">
        <v>23837</v>
      </c>
      <c r="N10788" s="289" t="s">
        <v>4779</v>
      </c>
      <c r="O10788" s="289" t="s">
        <v>16049</v>
      </c>
      <c r="P10788" s="289" t="str">
        <f>VLOOKUP(CAT_Details[[#This Row],[Delivery Bp Customer Code]],Table6[],2,0)</f>
        <v>MZ02</v>
      </c>
    </row>
    <row r="10789" spans="1:16" x14ac:dyDescent="0.25">
      <c r="A10789" s="289" t="s">
        <v>76</v>
      </c>
      <c r="B10789">
        <v>6</v>
      </c>
      <c r="C10789">
        <v>240</v>
      </c>
      <c r="D10789">
        <v>1.2</v>
      </c>
      <c r="E10789" s="289" t="s">
        <v>23921</v>
      </c>
      <c r="F10789">
        <v>5016952713</v>
      </c>
      <c r="G10789" s="276">
        <v>45883</v>
      </c>
      <c r="H10789">
        <v>20250804775780</v>
      </c>
      <c r="I10789">
        <v>0.86399999999999999</v>
      </c>
      <c r="J10789" s="289" t="s">
        <v>324</v>
      </c>
      <c r="K10789" s="289" t="s">
        <v>23922</v>
      </c>
      <c r="L10789" s="289" t="s">
        <v>275</v>
      </c>
      <c r="M10789" s="289" t="s">
        <v>23923</v>
      </c>
      <c r="N10789" s="289" t="s">
        <v>508</v>
      </c>
      <c r="O10789" s="289" t="s">
        <v>16049</v>
      </c>
      <c r="P10789" s="289" t="str">
        <f>VLOOKUP(CAT_Details[[#This Row],[Delivery Bp Customer Code]],Table6[],2,0)</f>
        <v>MZ02</v>
      </c>
    </row>
    <row r="10790" spans="1:16" x14ac:dyDescent="0.25">
      <c r="A10790" s="289" t="s">
        <v>74</v>
      </c>
      <c r="B10790">
        <v>5</v>
      </c>
      <c r="C10790">
        <v>2000</v>
      </c>
      <c r="D10790">
        <v>2.5</v>
      </c>
      <c r="E10790" s="289" t="s">
        <v>23924</v>
      </c>
      <c r="F10790">
        <v>5016927160</v>
      </c>
      <c r="G10790" s="276">
        <v>45883</v>
      </c>
      <c r="H10790">
        <v>20250801775021</v>
      </c>
      <c r="I10790">
        <v>6</v>
      </c>
      <c r="J10790" s="289" t="s">
        <v>287</v>
      </c>
      <c r="K10790" s="289" t="s">
        <v>23925</v>
      </c>
      <c r="L10790" s="289" t="s">
        <v>275</v>
      </c>
      <c r="M10790" s="289"/>
      <c r="N10790" s="289" t="s">
        <v>20548</v>
      </c>
      <c r="O10790" s="289" t="s">
        <v>22256</v>
      </c>
      <c r="P10790" s="289" t="str">
        <f>VLOOKUP(CAT_Details[[#This Row],[Delivery Bp Customer Code]],Table6[],2,0)</f>
        <v>DX01-L5</v>
      </c>
    </row>
    <row r="10791" spans="1:16" x14ac:dyDescent="0.25">
      <c r="A10791" s="289" t="s">
        <v>74</v>
      </c>
      <c r="B10791">
        <v>17</v>
      </c>
      <c r="C10791">
        <v>6720</v>
      </c>
      <c r="D10791">
        <v>6.8</v>
      </c>
      <c r="E10791" s="289" t="s">
        <v>23926</v>
      </c>
      <c r="F10791">
        <v>5016940801</v>
      </c>
      <c r="G10791" s="276">
        <v>45883</v>
      </c>
      <c r="H10791">
        <v>20250731774437</v>
      </c>
      <c r="I10791">
        <v>16.32</v>
      </c>
      <c r="J10791" s="289" t="s">
        <v>383</v>
      </c>
      <c r="K10791" s="289" t="s">
        <v>23927</v>
      </c>
      <c r="L10791" s="289" t="s">
        <v>275</v>
      </c>
      <c r="M10791" s="289" t="s">
        <v>23928</v>
      </c>
      <c r="N10791" s="289" t="s">
        <v>386</v>
      </c>
      <c r="O10791" s="289" t="s">
        <v>22256</v>
      </c>
      <c r="P10791" s="289" t="str">
        <f>VLOOKUP(CAT_Details[[#This Row],[Delivery Bp Customer Code]],Table6[],2,0)</f>
        <v>DX01-L5</v>
      </c>
    </row>
    <row r="10792" spans="1:16" x14ac:dyDescent="0.25">
      <c r="A10792" s="289" t="s">
        <v>74</v>
      </c>
      <c r="B10792">
        <v>25</v>
      </c>
      <c r="C10792">
        <v>2670</v>
      </c>
      <c r="D10792">
        <v>6.8</v>
      </c>
      <c r="E10792" s="289" t="s">
        <v>23929</v>
      </c>
      <c r="F10792">
        <v>5016952681</v>
      </c>
      <c r="G10792" s="276">
        <v>45883</v>
      </c>
      <c r="H10792">
        <v>20250729772840</v>
      </c>
      <c r="I10792">
        <v>6.5279999999999996</v>
      </c>
      <c r="J10792" s="289" t="s">
        <v>324</v>
      </c>
      <c r="K10792" s="289" t="s">
        <v>23930</v>
      </c>
      <c r="L10792" s="289" t="s">
        <v>275</v>
      </c>
      <c r="M10792" s="289" t="s">
        <v>23931</v>
      </c>
      <c r="N10792" s="289" t="s">
        <v>16153</v>
      </c>
      <c r="O10792" s="289" t="s">
        <v>22256</v>
      </c>
      <c r="P10792" s="289" t="str">
        <f>VLOOKUP(CAT_Details[[#This Row],[Delivery Bp Customer Code]],Table6[],2,0)</f>
        <v>DX01-L5</v>
      </c>
    </row>
    <row r="10793" spans="1:16" x14ac:dyDescent="0.25">
      <c r="A10793" s="289" t="s">
        <v>74</v>
      </c>
      <c r="B10793">
        <v>10</v>
      </c>
      <c r="C10793">
        <v>1550</v>
      </c>
      <c r="D10793">
        <v>4.34</v>
      </c>
      <c r="E10793" s="289" t="s">
        <v>23932</v>
      </c>
      <c r="F10793">
        <v>5016952688</v>
      </c>
      <c r="G10793" s="276">
        <v>45883</v>
      </c>
      <c r="H10793">
        <v>20250804775475</v>
      </c>
      <c r="I10793">
        <v>10.4</v>
      </c>
      <c r="J10793" s="289" t="s">
        <v>294</v>
      </c>
      <c r="K10793" s="289" t="s">
        <v>23933</v>
      </c>
      <c r="L10793" s="289" t="s">
        <v>275</v>
      </c>
      <c r="M10793" s="289" t="s">
        <v>23934</v>
      </c>
      <c r="N10793" s="289" t="s">
        <v>16159</v>
      </c>
      <c r="O10793" s="289" t="s">
        <v>22256</v>
      </c>
      <c r="P10793" s="289" t="str">
        <f>VLOOKUP(CAT_Details[[#This Row],[Delivery Bp Customer Code]],Table6[],2,0)</f>
        <v>DX01-L5</v>
      </c>
    </row>
    <row r="10794" spans="1:16" x14ac:dyDescent="0.25">
      <c r="A10794" s="289" t="s">
        <v>74</v>
      </c>
      <c r="B10794">
        <v>55</v>
      </c>
      <c r="C10794">
        <v>7359</v>
      </c>
      <c r="D10794">
        <v>11.69</v>
      </c>
      <c r="E10794" s="289" t="s">
        <v>23921</v>
      </c>
      <c r="F10794">
        <v>5016952714</v>
      </c>
      <c r="G10794" s="276">
        <v>45883</v>
      </c>
      <c r="H10794">
        <v>20250804775781</v>
      </c>
      <c r="I10794">
        <v>23.132999999999999</v>
      </c>
      <c r="J10794" s="289" t="s">
        <v>324</v>
      </c>
      <c r="K10794" s="289" t="s">
        <v>23935</v>
      </c>
      <c r="L10794" s="289" t="s">
        <v>275</v>
      </c>
      <c r="M10794" s="289" t="s">
        <v>23923</v>
      </c>
      <c r="N10794" s="289" t="s">
        <v>508</v>
      </c>
      <c r="O10794" s="289" t="s">
        <v>22256</v>
      </c>
      <c r="P10794" s="289" t="str">
        <f>VLOOKUP(CAT_Details[[#This Row],[Delivery Bp Customer Code]],Table6[],2,0)</f>
        <v>DX01-L5</v>
      </c>
    </row>
    <row r="10795" spans="1:16" x14ac:dyDescent="0.25">
      <c r="A10795" s="289" t="s">
        <v>74</v>
      </c>
      <c r="B10795">
        <v>3</v>
      </c>
      <c r="C10795">
        <v>1170</v>
      </c>
      <c r="D10795">
        <v>1.2</v>
      </c>
      <c r="E10795" s="289" t="s">
        <v>23936</v>
      </c>
      <c r="F10795">
        <v>5016952743</v>
      </c>
      <c r="G10795" s="276">
        <v>45883</v>
      </c>
      <c r="H10795">
        <v>20250806777231</v>
      </c>
      <c r="I10795">
        <v>2.88</v>
      </c>
      <c r="J10795" s="289" t="s">
        <v>294</v>
      </c>
      <c r="K10795" s="289" t="s">
        <v>23937</v>
      </c>
      <c r="L10795" s="289" t="s">
        <v>275</v>
      </c>
      <c r="M10795" s="289" t="s">
        <v>23840</v>
      </c>
      <c r="N10795" s="289" t="s">
        <v>297</v>
      </c>
      <c r="O10795" s="289" t="s">
        <v>22256</v>
      </c>
      <c r="P10795" s="289" t="str">
        <f>VLOOKUP(CAT_Details[[#This Row],[Delivery Bp Customer Code]],Table6[],2,0)</f>
        <v>DX01-L5</v>
      </c>
    </row>
    <row r="10796" spans="1:16" x14ac:dyDescent="0.25">
      <c r="A10796" s="289" t="s">
        <v>74</v>
      </c>
      <c r="B10796">
        <v>4</v>
      </c>
      <c r="C10796">
        <v>324</v>
      </c>
      <c r="D10796">
        <v>0.85</v>
      </c>
      <c r="E10796" s="289" t="s">
        <v>23938</v>
      </c>
      <c r="F10796">
        <v>5016965563</v>
      </c>
      <c r="G10796" s="276">
        <v>45883</v>
      </c>
      <c r="H10796">
        <v>20250807778130</v>
      </c>
      <c r="I10796">
        <v>1.9379999999999999</v>
      </c>
      <c r="J10796" s="289" t="s">
        <v>350</v>
      </c>
      <c r="K10796" s="289" t="s">
        <v>23939</v>
      </c>
      <c r="L10796" s="289" t="s">
        <v>275</v>
      </c>
      <c r="M10796" s="289" t="s">
        <v>23867</v>
      </c>
      <c r="N10796" s="289" t="s">
        <v>378</v>
      </c>
      <c r="O10796" s="289" t="s">
        <v>22256</v>
      </c>
      <c r="P10796" s="289" t="str">
        <f>VLOOKUP(CAT_Details[[#This Row],[Delivery Bp Customer Code]],Table6[],2,0)</f>
        <v>DX01-L5</v>
      </c>
    </row>
    <row r="10797" spans="1:16" x14ac:dyDescent="0.25">
      <c r="A10797" s="289" t="s">
        <v>74</v>
      </c>
      <c r="B10797">
        <v>7</v>
      </c>
      <c r="C10797">
        <v>590</v>
      </c>
      <c r="D10797">
        <v>2.8</v>
      </c>
      <c r="E10797" s="289" t="s">
        <v>23940</v>
      </c>
      <c r="F10797">
        <v>5016965626</v>
      </c>
      <c r="G10797" s="276">
        <v>45883</v>
      </c>
      <c r="H10797">
        <v>20250807777762</v>
      </c>
      <c r="I10797">
        <v>5.4530000000000003</v>
      </c>
      <c r="J10797" s="289" t="s">
        <v>350</v>
      </c>
      <c r="K10797" s="289" t="s">
        <v>23941</v>
      </c>
      <c r="L10797" s="289" t="s">
        <v>275</v>
      </c>
      <c r="M10797" s="289" t="s">
        <v>23796</v>
      </c>
      <c r="N10797" s="289" t="s">
        <v>462</v>
      </c>
      <c r="O10797" s="289" t="s">
        <v>22256</v>
      </c>
      <c r="P10797" s="289" t="str">
        <f>VLOOKUP(CAT_Details[[#This Row],[Delivery Bp Customer Code]],Table6[],2,0)</f>
        <v>DX01-L5</v>
      </c>
    </row>
    <row r="10798" spans="1:16" x14ac:dyDescent="0.25">
      <c r="A10798" s="289" t="s">
        <v>74</v>
      </c>
      <c r="B10798">
        <v>12</v>
      </c>
      <c r="C10798">
        <v>1150.5</v>
      </c>
      <c r="D10798">
        <v>4.8</v>
      </c>
      <c r="E10798" s="289" t="s">
        <v>23940</v>
      </c>
      <c r="F10798">
        <v>5016965627</v>
      </c>
      <c r="G10798" s="276">
        <v>45883</v>
      </c>
      <c r="H10798">
        <v>20250807777763</v>
      </c>
      <c r="I10798">
        <v>10.483000000000001</v>
      </c>
      <c r="J10798" s="289" t="s">
        <v>350</v>
      </c>
      <c r="K10798" s="289" t="s">
        <v>23942</v>
      </c>
      <c r="L10798" s="289" t="s">
        <v>275</v>
      </c>
      <c r="M10798" s="289" t="s">
        <v>23796</v>
      </c>
      <c r="N10798" s="289" t="s">
        <v>462</v>
      </c>
      <c r="O10798" s="289" t="s">
        <v>22256</v>
      </c>
      <c r="P10798" s="289" t="str">
        <f>VLOOKUP(CAT_Details[[#This Row],[Delivery Bp Customer Code]],Table6[],2,0)</f>
        <v>DX01-L5</v>
      </c>
    </row>
    <row r="10799" spans="1:16" x14ac:dyDescent="0.25">
      <c r="A10799" s="289" t="s">
        <v>74</v>
      </c>
      <c r="B10799">
        <v>2</v>
      </c>
      <c r="C10799">
        <v>204.39</v>
      </c>
      <c r="D10799">
        <v>0.52</v>
      </c>
      <c r="E10799" s="289" t="s">
        <v>23915</v>
      </c>
      <c r="F10799">
        <v>5016990271</v>
      </c>
      <c r="G10799" s="276">
        <v>45883</v>
      </c>
      <c r="H10799">
        <v>20250811779386</v>
      </c>
      <c r="I10799">
        <v>1.0409999999999999</v>
      </c>
      <c r="J10799" s="289" t="s">
        <v>273</v>
      </c>
      <c r="K10799" s="289" t="s">
        <v>23943</v>
      </c>
      <c r="L10799" s="289" t="s">
        <v>275</v>
      </c>
      <c r="M10799" s="289" t="s">
        <v>23803</v>
      </c>
      <c r="N10799" s="289" t="s">
        <v>519</v>
      </c>
      <c r="O10799" s="289" t="s">
        <v>22256</v>
      </c>
      <c r="P10799" s="289" t="str">
        <f>VLOOKUP(CAT_Details[[#This Row],[Delivery Bp Customer Code]],Table6[],2,0)</f>
        <v>DX01-L5</v>
      </c>
    </row>
    <row r="10800" spans="1:16" x14ac:dyDescent="0.25">
      <c r="A10800" s="289" t="s">
        <v>74</v>
      </c>
      <c r="B10800">
        <v>1</v>
      </c>
      <c r="C10800">
        <v>1.4</v>
      </c>
      <c r="D10800">
        <v>0.02</v>
      </c>
      <c r="E10800" s="289" t="s">
        <v>23915</v>
      </c>
      <c r="F10800">
        <v>5016990273</v>
      </c>
      <c r="G10800" s="276">
        <v>45883</v>
      </c>
      <c r="H10800">
        <v>20250811779375</v>
      </c>
      <c r="I10800">
        <v>4.0000000000000001E-3</v>
      </c>
      <c r="J10800" s="289" t="s">
        <v>273</v>
      </c>
      <c r="K10800" s="289" t="s">
        <v>23944</v>
      </c>
      <c r="L10800" s="289" t="s">
        <v>275</v>
      </c>
      <c r="M10800" s="289" t="s">
        <v>23803</v>
      </c>
      <c r="N10800" s="289" t="s">
        <v>519</v>
      </c>
      <c r="O10800" s="289" t="s">
        <v>22256</v>
      </c>
      <c r="P10800" s="289" t="str">
        <f>VLOOKUP(CAT_Details[[#This Row],[Delivery Bp Customer Code]],Table6[],2,0)</f>
        <v>DX01-L5</v>
      </c>
    </row>
    <row r="10801" spans="1:16" x14ac:dyDescent="0.25">
      <c r="A10801" s="289" t="s">
        <v>521</v>
      </c>
      <c r="B10801">
        <v>17</v>
      </c>
      <c r="C10801">
        <v>5946.94</v>
      </c>
      <c r="D10801">
        <v>6.8</v>
      </c>
      <c r="E10801" s="289" t="s">
        <v>23945</v>
      </c>
      <c r="F10801">
        <v>5016965664</v>
      </c>
      <c r="G10801" s="276">
        <v>45883</v>
      </c>
      <c r="H10801">
        <v>20250807777835</v>
      </c>
      <c r="I10801">
        <v>5.875</v>
      </c>
      <c r="J10801" s="289" t="s">
        <v>350</v>
      </c>
      <c r="K10801" s="289" t="s">
        <v>23946</v>
      </c>
      <c r="L10801" s="289" t="s">
        <v>275</v>
      </c>
      <c r="M10801" s="289" t="s">
        <v>23796</v>
      </c>
      <c r="N10801" s="289" t="s">
        <v>528</v>
      </c>
      <c r="O10801" s="289" t="s">
        <v>16307</v>
      </c>
      <c r="P10801" s="289" t="str">
        <f>VLOOKUP(CAT_Details[[#This Row],[Delivery Bp Customer Code]],Table6[],2,0)</f>
        <v>DX01</v>
      </c>
    </row>
    <row r="10802" spans="1:16" x14ac:dyDescent="0.25">
      <c r="A10802" s="289" t="s">
        <v>272</v>
      </c>
      <c r="B10802">
        <v>2</v>
      </c>
      <c r="C10802">
        <v>225.85</v>
      </c>
      <c r="D10802">
        <v>0.8</v>
      </c>
      <c r="E10802" s="289" t="s">
        <v>23902</v>
      </c>
      <c r="F10802">
        <v>5016927466</v>
      </c>
      <c r="G10802" s="276">
        <v>45883</v>
      </c>
      <c r="H10802">
        <v>20250731774266</v>
      </c>
      <c r="I10802">
        <v>1.6319999999999999</v>
      </c>
      <c r="J10802" s="289" t="s">
        <v>287</v>
      </c>
      <c r="K10802" s="289" t="s">
        <v>23947</v>
      </c>
      <c r="L10802" s="289" t="s">
        <v>275</v>
      </c>
      <c r="M10802" s="289" t="s">
        <v>23819</v>
      </c>
      <c r="N10802" s="289" t="s">
        <v>468</v>
      </c>
      <c r="O10802" s="289" t="s">
        <v>277</v>
      </c>
      <c r="P10802" s="289" t="str">
        <f>VLOOKUP(CAT_Details[[#This Row],[Delivery Bp Customer Code]],Table6[],2,0)</f>
        <v>U2-L5</v>
      </c>
    </row>
    <row r="10803" spans="1:16" x14ac:dyDescent="0.25">
      <c r="A10803" s="289" t="s">
        <v>272</v>
      </c>
      <c r="B10803">
        <v>8</v>
      </c>
      <c r="C10803">
        <v>736</v>
      </c>
      <c r="D10803">
        <v>1.8</v>
      </c>
      <c r="E10803" s="289" t="s">
        <v>23948</v>
      </c>
      <c r="F10803">
        <v>5016965461</v>
      </c>
      <c r="G10803" s="276">
        <v>45883</v>
      </c>
      <c r="H10803">
        <v>20250801774826</v>
      </c>
      <c r="I10803">
        <v>2.6080000000000001</v>
      </c>
      <c r="J10803" s="289" t="s">
        <v>350</v>
      </c>
      <c r="K10803" s="289" t="s">
        <v>23949</v>
      </c>
      <c r="L10803" s="289" t="s">
        <v>275</v>
      </c>
      <c r="M10803" s="289" t="s">
        <v>23796</v>
      </c>
      <c r="N10803" s="289" t="s">
        <v>540</v>
      </c>
      <c r="O10803" s="289" t="s">
        <v>277</v>
      </c>
      <c r="P10803" s="289" t="str">
        <f>VLOOKUP(CAT_Details[[#This Row],[Delivery Bp Customer Code]],Table6[],2,0)</f>
        <v>U2-L5</v>
      </c>
    </row>
    <row r="10804" spans="1:16" x14ac:dyDescent="0.25">
      <c r="A10804" s="289" t="s">
        <v>272</v>
      </c>
      <c r="B10804">
        <v>6</v>
      </c>
      <c r="C10804">
        <v>1267</v>
      </c>
      <c r="D10804">
        <v>1.2</v>
      </c>
      <c r="E10804" s="289" t="s">
        <v>23950</v>
      </c>
      <c r="F10804">
        <v>5016965671</v>
      </c>
      <c r="G10804" s="276">
        <v>45883</v>
      </c>
      <c r="H10804">
        <v>20250801775108</v>
      </c>
      <c r="I10804">
        <v>1.81</v>
      </c>
      <c r="J10804" s="289" t="s">
        <v>350</v>
      </c>
      <c r="K10804" s="289" t="s">
        <v>23951</v>
      </c>
      <c r="L10804" s="289" t="s">
        <v>275</v>
      </c>
      <c r="M10804" s="289" t="s">
        <v>23867</v>
      </c>
      <c r="N10804" s="289" t="s">
        <v>544</v>
      </c>
      <c r="O10804" s="289" t="s">
        <v>277</v>
      </c>
      <c r="P10804" s="289" t="str">
        <f>VLOOKUP(CAT_Details[[#This Row],[Delivery Bp Customer Code]],Table6[],2,0)</f>
        <v>U2-L5</v>
      </c>
    </row>
    <row r="10805" spans="1:16" x14ac:dyDescent="0.25">
      <c r="A10805" s="289" t="s">
        <v>272</v>
      </c>
      <c r="B10805">
        <v>4</v>
      </c>
      <c r="C10805">
        <v>1200</v>
      </c>
      <c r="D10805">
        <v>1.6</v>
      </c>
      <c r="E10805" s="289" t="s">
        <v>23952</v>
      </c>
      <c r="F10805">
        <v>5016965768</v>
      </c>
      <c r="G10805" s="276">
        <v>45883</v>
      </c>
      <c r="H10805">
        <v>20250807777786</v>
      </c>
      <c r="I10805">
        <v>1.3440000000000001</v>
      </c>
      <c r="J10805" s="289" t="s">
        <v>350</v>
      </c>
      <c r="K10805" s="289" t="s">
        <v>23953</v>
      </c>
      <c r="L10805" s="289" t="s">
        <v>275</v>
      </c>
      <c r="M10805" s="289" t="s">
        <v>23867</v>
      </c>
      <c r="N10805" s="289" t="s">
        <v>15982</v>
      </c>
      <c r="O10805" s="289" t="s">
        <v>277</v>
      </c>
      <c r="P10805" s="289" t="str">
        <f>VLOOKUP(CAT_Details[[#This Row],[Delivery Bp Customer Code]],Table6[],2,0)</f>
        <v>U2-L5</v>
      </c>
    </row>
    <row r="10806" spans="1:16" x14ac:dyDescent="0.25">
      <c r="A10806" s="289" t="s">
        <v>272</v>
      </c>
      <c r="B10806">
        <v>1</v>
      </c>
      <c r="C10806">
        <v>1094</v>
      </c>
      <c r="D10806">
        <v>0.4</v>
      </c>
      <c r="E10806" s="289" t="s">
        <v>23954</v>
      </c>
      <c r="F10806">
        <v>5016965781</v>
      </c>
      <c r="G10806" s="276">
        <v>45883</v>
      </c>
      <c r="H10806">
        <v>20250806777053</v>
      </c>
      <c r="I10806">
        <v>0.66200000000000003</v>
      </c>
      <c r="J10806" s="289" t="s">
        <v>350</v>
      </c>
      <c r="K10806" s="289" t="s">
        <v>23955</v>
      </c>
      <c r="L10806" s="289" t="s">
        <v>275</v>
      </c>
      <c r="M10806" s="289" t="s">
        <v>23956</v>
      </c>
      <c r="N10806" s="289" t="s">
        <v>982</v>
      </c>
      <c r="O10806" s="289" t="s">
        <v>277</v>
      </c>
      <c r="P10806" s="289" t="str">
        <f>VLOOKUP(CAT_Details[[#This Row],[Delivery Bp Customer Code]],Table6[],2,0)</f>
        <v>U2-L5</v>
      </c>
    </row>
    <row r="10807" spans="1:16" x14ac:dyDescent="0.25">
      <c r="A10807" s="289" t="s">
        <v>272</v>
      </c>
      <c r="B10807">
        <v>5</v>
      </c>
      <c r="C10807">
        <v>5935</v>
      </c>
      <c r="D10807">
        <v>2.38</v>
      </c>
      <c r="E10807" s="289" t="s">
        <v>23861</v>
      </c>
      <c r="F10807">
        <v>5016997158</v>
      </c>
      <c r="G10807" s="276">
        <v>45883</v>
      </c>
      <c r="H10807">
        <v>20250813781147</v>
      </c>
      <c r="I10807">
        <v>4.5439999999999996</v>
      </c>
      <c r="J10807" s="289" t="s">
        <v>350</v>
      </c>
      <c r="K10807" s="289" t="s">
        <v>23957</v>
      </c>
      <c r="L10807" s="289" t="s">
        <v>275</v>
      </c>
      <c r="M10807" s="289"/>
      <c r="N10807" s="289" t="s">
        <v>23958</v>
      </c>
      <c r="O10807" s="289" t="s">
        <v>277</v>
      </c>
      <c r="P10807" s="289" t="str">
        <f>VLOOKUP(CAT_Details[[#This Row],[Delivery Bp Customer Code]],Table6[],2,0)</f>
        <v>U2-L5</v>
      </c>
    </row>
    <row r="10808" spans="1:16" x14ac:dyDescent="0.25">
      <c r="A10808" s="289" t="s">
        <v>272</v>
      </c>
      <c r="B10808">
        <v>5</v>
      </c>
      <c r="C10808">
        <v>5935</v>
      </c>
      <c r="D10808">
        <v>2.38</v>
      </c>
      <c r="E10808" s="289" t="s">
        <v>23861</v>
      </c>
      <c r="F10808">
        <v>5017000599</v>
      </c>
      <c r="G10808" s="276">
        <v>45883</v>
      </c>
      <c r="H10808">
        <v>20250813781147</v>
      </c>
      <c r="I10808">
        <v>4.5439999999999996</v>
      </c>
      <c r="J10808" s="289" t="s">
        <v>350</v>
      </c>
      <c r="K10808" s="289" t="s">
        <v>23959</v>
      </c>
      <c r="L10808" s="289" t="s">
        <v>275</v>
      </c>
      <c r="M10808" s="289"/>
      <c r="N10808" s="289" t="s">
        <v>23958</v>
      </c>
      <c r="O10808" s="289" t="s">
        <v>277</v>
      </c>
      <c r="P10808" s="289" t="str">
        <f>VLOOKUP(CAT_Details[[#This Row],[Delivery Bp Customer Code]],Table6[],2,0)</f>
        <v>U2-L5</v>
      </c>
    </row>
    <row r="10809" spans="1:16" x14ac:dyDescent="0.25">
      <c r="A10809" s="289" t="s">
        <v>3329</v>
      </c>
      <c r="B10809">
        <v>9</v>
      </c>
      <c r="C10809">
        <v>15000</v>
      </c>
      <c r="D10809">
        <v>3.6</v>
      </c>
      <c r="E10809" s="289" t="s">
        <v>23960</v>
      </c>
      <c r="F10809">
        <v>5016961828</v>
      </c>
      <c r="G10809" s="276">
        <v>45887</v>
      </c>
      <c r="H10809">
        <v>20250807778373</v>
      </c>
      <c r="I10809">
        <v>6.9119999999999999</v>
      </c>
      <c r="J10809" s="289" t="s">
        <v>324</v>
      </c>
      <c r="K10809" s="289" t="s">
        <v>23961</v>
      </c>
      <c r="L10809" s="289" t="s">
        <v>275</v>
      </c>
      <c r="M10809" s="289" t="s">
        <v>23962</v>
      </c>
      <c r="N10809" s="289" t="s">
        <v>5660</v>
      </c>
      <c r="O10809" s="289" t="s">
        <v>3332</v>
      </c>
      <c r="P10809" s="289">
        <f>VLOOKUP(CAT_Details[[#This Row],[Delivery Bp Customer Code]],Table6[],2,0)</f>
        <v>3402</v>
      </c>
    </row>
    <row r="10810" spans="1:16" x14ac:dyDescent="0.25">
      <c r="A10810" s="289" t="s">
        <v>14512</v>
      </c>
      <c r="B10810">
        <v>18</v>
      </c>
      <c r="C10810">
        <v>2711</v>
      </c>
      <c r="D10810">
        <v>7.2</v>
      </c>
      <c r="E10810" s="289" t="s">
        <v>25829</v>
      </c>
      <c r="F10810">
        <v>5016999312</v>
      </c>
      <c r="G10810" s="276">
        <v>45887</v>
      </c>
      <c r="I10810">
        <v>10.54</v>
      </c>
      <c r="J10810" s="289" t="s">
        <v>350</v>
      </c>
      <c r="K10810" s="289" t="s">
        <v>25830</v>
      </c>
      <c r="L10810" s="289" t="s">
        <v>273</v>
      </c>
      <c r="M10810" s="289" t="s">
        <v>25831</v>
      </c>
      <c r="N10810" s="289" t="s">
        <v>25832</v>
      </c>
      <c r="O10810" s="289" t="s">
        <v>14517</v>
      </c>
      <c r="P10810" s="289" t="str">
        <f>VLOOKUP(CAT_Details[[#This Row],[Delivery Bp Customer Code]],Table6[],2,0)</f>
        <v>No Loc</v>
      </c>
    </row>
    <row r="10811" spans="1:16" x14ac:dyDescent="0.25">
      <c r="A10811" s="289" t="s">
        <v>278</v>
      </c>
      <c r="B10811">
        <v>6</v>
      </c>
      <c r="C10811">
        <v>4250</v>
      </c>
      <c r="D10811">
        <v>2.4</v>
      </c>
      <c r="E10811" s="289" t="s">
        <v>23963</v>
      </c>
      <c r="F10811">
        <v>5016952729</v>
      </c>
      <c r="G10811" s="276">
        <v>45888</v>
      </c>
      <c r="H10811">
        <v>20250806777010</v>
      </c>
      <c r="I10811">
        <v>2.88</v>
      </c>
      <c r="J10811" s="289" t="s">
        <v>324</v>
      </c>
      <c r="K10811" s="289" t="s">
        <v>23964</v>
      </c>
      <c r="L10811" s="289" t="s">
        <v>275</v>
      </c>
      <c r="M10811" s="289" t="s">
        <v>23923</v>
      </c>
      <c r="N10811" s="289" t="s">
        <v>399</v>
      </c>
      <c r="O10811" s="289" t="s">
        <v>498</v>
      </c>
      <c r="P10811" s="289" t="str">
        <f>VLOOKUP(CAT_Details[[#This Row],[Delivery Bp Customer Code]],Table6[],2,0)</f>
        <v>DK-BM01</v>
      </c>
    </row>
    <row r="10812" spans="1:16" x14ac:dyDescent="0.25">
      <c r="A10812" s="289" t="s">
        <v>278</v>
      </c>
      <c r="B10812">
        <v>1</v>
      </c>
      <c r="C10812">
        <v>23</v>
      </c>
      <c r="D10812">
        <v>0.05</v>
      </c>
      <c r="E10812" s="289" t="s">
        <v>23965</v>
      </c>
      <c r="F10812">
        <v>5016990313</v>
      </c>
      <c r="G10812" s="276">
        <v>45888</v>
      </c>
      <c r="H10812">
        <v>20250811779340</v>
      </c>
      <c r="I10812">
        <v>3.4000000000000002E-2</v>
      </c>
      <c r="J10812" s="289" t="s">
        <v>350</v>
      </c>
      <c r="K10812" s="289" t="s">
        <v>23966</v>
      </c>
      <c r="L10812" s="289" t="s">
        <v>275</v>
      </c>
      <c r="M10812" s="289" t="s">
        <v>23956</v>
      </c>
      <c r="N10812" s="289" t="s">
        <v>1831</v>
      </c>
      <c r="O10812" s="289" t="s">
        <v>498</v>
      </c>
      <c r="P10812" s="289" t="str">
        <f>VLOOKUP(CAT_Details[[#This Row],[Delivery Bp Customer Code]],Table6[],2,0)</f>
        <v>DK-BM01</v>
      </c>
    </row>
    <row r="10813" spans="1:16" x14ac:dyDescent="0.25">
      <c r="A10813" s="289" t="s">
        <v>278</v>
      </c>
      <c r="B10813">
        <v>4</v>
      </c>
      <c r="C10813">
        <v>2204</v>
      </c>
      <c r="D10813">
        <v>1.6</v>
      </c>
      <c r="E10813" s="289" t="s">
        <v>23967</v>
      </c>
      <c r="F10813">
        <v>5017002826</v>
      </c>
      <c r="G10813" s="276">
        <v>45888</v>
      </c>
      <c r="H10813">
        <v>20250725770870</v>
      </c>
      <c r="I10813">
        <v>2.3039999999999998</v>
      </c>
      <c r="J10813" s="289" t="s">
        <v>273</v>
      </c>
      <c r="K10813" s="289" t="s">
        <v>23968</v>
      </c>
      <c r="L10813" s="289" t="s">
        <v>275</v>
      </c>
      <c r="M10813" s="289" t="s">
        <v>23969</v>
      </c>
      <c r="N10813" s="289" t="s">
        <v>22363</v>
      </c>
      <c r="O10813" s="289" t="s">
        <v>498</v>
      </c>
      <c r="P10813" s="289" t="str">
        <f>VLOOKUP(CAT_Details[[#This Row],[Delivery Bp Customer Code]],Table6[],2,0)</f>
        <v>DK-BM01</v>
      </c>
    </row>
    <row r="10814" spans="1:16" x14ac:dyDescent="0.25">
      <c r="A10814" s="289" t="s">
        <v>75</v>
      </c>
      <c r="B10814">
        <v>1</v>
      </c>
      <c r="C10814">
        <v>150</v>
      </c>
      <c r="D10814">
        <v>0.4</v>
      </c>
      <c r="E10814" s="289" t="s">
        <v>23970</v>
      </c>
      <c r="F10814">
        <v>5016952550</v>
      </c>
      <c r="G10814" s="276">
        <v>45888</v>
      </c>
      <c r="H10814">
        <v>20250801775167</v>
      </c>
      <c r="I10814">
        <v>0.48</v>
      </c>
      <c r="J10814" s="289" t="s">
        <v>287</v>
      </c>
      <c r="K10814" s="289" t="s">
        <v>23971</v>
      </c>
      <c r="L10814" s="289" t="s">
        <v>275</v>
      </c>
      <c r="M10814" s="289" t="s">
        <v>23819</v>
      </c>
      <c r="N10814" s="289" t="s">
        <v>468</v>
      </c>
      <c r="O10814" s="289" t="s">
        <v>2173</v>
      </c>
      <c r="P10814" s="289" t="str">
        <f>VLOOKUP(CAT_Details[[#This Row],[Delivery Bp Customer Code]],Table6[],2,0)</f>
        <v>OYL1</v>
      </c>
    </row>
    <row r="10815" spans="1:16" x14ac:dyDescent="0.25">
      <c r="A10815" s="289" t="s">
        <v>75</v>
      </c>
      <c r="B10815">
        <v>6</v>
      </c>
      <c r="C10815">
        <v>412</v>
      </c>
      <c r="D10815">
        <v>0.74</v>
      </c>
      <c r="E10815" s="289" t="s">
        <v>23972</v>
      </c>
      <c r="F10815">
        <v>5016977964</v>
      </c>
      <c r="G10815" s="276">
        <v>45888</v>
      </c>
      <c r="H10815">
        <v>20250807778225</v>
      </c>
      <c r="I10815">
        <v>1.17</v>
      </c>
      <c r="J10815" s="289" t="s">
        <v>350</v>
      </c>
      <c r="K10815" s="289" t="s">
        <v>23973</v>
      </c>
      <c r="L10815" s="289" t="s">
        <v>275</v>
      </c>
      <c r="M10815" s="289" t="s">
        <v>23867</v>
      </c>
      <c r="N10815" s="289" t="s">
        <v>3173</v>
      </c>
      <c r="O10815" s="289" t="s">
        <v>2173</v>
      </c>
      <c r="P10815" s="289" t="str">
        <f>VLOOKUP(CAT_Details[[#This Row],[Delivery Bp Customer Code]],Table6[],2,0)</f>
        <v>OYL1</v>
      </c>
    </row>
    <row r="10816" spans="1:16" x14ac:dyDescent="0.25">
      <c r="A10816" s="289" t="s">
        <v>75</v>
      </c>
      <c r="B10816">
        <v>6</v>
      </c>
      <c r="C10816">
        <v>99</v>
      </c>
      <c r="D10816">
        <v>0.49</v>
      </c>
      <c r="E10816" s="289" t="s">
        <v>23974</v>
      </c>
      <c r="F10816">
        <v>5016990242</v>
      </c>
      <c r="G10816" s="276">
        <v>45888</v>
      </c>
      <c r="H10816">
        <v>20250808778571</v>
      </c>
      <c r="I10816">
        <v>0.58699999999999997</v>
      </c>
      <c r="J10816" s="289" t="s">
        <v>302</v>
      </c>
      <c r="K10816" s="289" t="s">
        <v>23975</v>
      </c>
      <c r="L10816" s="289" t="s">
        <v>275</v>
      </c>
      <c r="M10816" s="289" t="s">
        <v>23976</v>
      </c>
      <c r="N10816" s="289" t="s">
        <v>15493</v>
      </c>
      <c r="O10816" s="289" t="s">
        <v>2173</v>
      </c>
      <c r="P10816" s="289" t="str">
        <f>VLOOKUP(CAT_Details[[#This Row],[Delivery Bp Customer Code]],Table6[],2,0)</f>
        <v>OYL1</v>
      </c>
    </row>
    <row r="10817" spans="1:16" x14ac:dyDescent="0.25">
      <c r="A10817" s="289" t="s">
        <v>75</v>
      </c>
      <c r="B10817">
        <v>1</v>
      </c>
      <c r="C10817">
        <v>4</v>
      </c>
      <c r="D10817">
        <v>0.05</v>
      </c>
      <c r="E10817" s="289" t="s">
        <v>23977</v>
      </c>
      <c r="F10817">
        <v>5017002709</v>
      </c>
      <c r="G10817" s="276">
        <v>45888</v>
      </c>
      <c r="H10817">
        <v>20250811779630</v>
      </c>
      <c r="I10817">
        <v>3.5999999999999997E-2</v>
      </c>
      <c r="J10817" s="289" t="s">
        <v>350</v>
      </c>
      <c r="K10817" s="289" t="s">
        <v>23978</v>
      </c>
      <c r="L10817" s="289" t="s">
        <v>275</v>
      </c>
      <c r="M10817" s="289" t="s">
        <v>23956</v>
      </c>
      <c r="N10817" s="289" t="s">
        <v>5415</v>
      </c>
      <c r="O10817" s="289" t="s">
        <v>2173</v>
      </c>
      <c r="P10817" s="289" t="str">
        <f>VLOOKUP(CAT_Details[[#This Row],[Delivery Bp Customer Code]],Table6[],2,0)</f>
        <v>OYL1</v>
      </c>
    </row>
    <row r="10818" spans="1:16" x14ac:dyDescent="0.25">
      <c r="A10818" s="289" t="s">
        <v>75</v>
      </c>
      <c r="B10818">
        <v>2</v>
      </c>
      <c r="C10818">
        <v>747</v>
      </c>
      <c r="D10818">
        <v>0.8</v>
      </c>
      <c r="E10818" s="289" t="s">
        <v>23979</v>
      </c>
      <c r="F10818">
        <v>5017002908</v>
      </c>
      <c r="G10818" s="276">
        <v>45888</v>
      </c>
      <c r="H10818">
        <v>20250811779331</v>
      </c>
      <c r="I10818">
        <v>1.748</v>
      </c>
      <c r="J10818" s="289" t="s">
        <v>350</v>
      </c>
      <c r="K10818" s="289" t="s">
        <v>23980</v>
      </c>
      <c r="L10818" s="289" t="s">
        <v>275</v>
      </c>
      <c r="M10818" s="289" t="s">
        <v>24761</v>
      </c>
      <c r="N10818" s="289" t="s">
        <v>2177</v>
      </c>
      <c r="O10818" s="289" t="s">
        <v>2173</v>
      </c>
      <c r="P10818" s="289" t="str">
        <f>VLOOKUP(CAT_Details[[#This Row],[Delivery Bp Customer Code]],Table6[],2,0)</f>
        <v>OYL1</v>
      </c>
    </row>
    <row r="10819" spans="1:16" x14ac:dyDescent="0.25">
      <c r="A10819" s="289" t="s">
        <v>75</v>
      </c>
      <c r="B10819">
        <v>62</v>
      </c>
      <c r="C10819">
        <v>415</v>
      </c>
      <c r="D10819">
        <v>2.91</v>
      </c>
      <c r="E10819" s="289" t="s">
        <v>23981</v>
      </c>
      <c r="F10819">
        <v>5017003014</v>
      </c>
      <c r="G10819" s="276">
        <v>45888</v>
      </c>
      <c r="H10819">
        <v>20250811779680</v>
      </c>
      <c r="I10819">
        <v>0.99</v>
      </c>
      <c r="J10819" s="289" t="s">
        <v>350</v>
      </c>
      <c r="K10819" s="289" t="s">
        <v>23982</v>
      </c>
      <c r="L10819" s="289" t="s">
        <v>275</v>
      </c>
      <c r="M10819" s="289" t="s">
        <v>23983</v>
      </c>
      <c r="N10819" s="289" t="s">
        <v>446</v>
      </c>
      <c r="O10819" s="289" t="s">
        <v>2173</v>
      </c>
      <c r="P10819" s="289" t="str">
        <f>VLOOKUP(CAT_Details[[#This Row],[Delivery Bp Customer Code]],Table6[],2,0)</f>
        <v>OYL1</v>
      </c>
    </row>
    <row r="10820" spans="1:16" x14ac:dyDescent="0.25">
      <c r="A10820" s="289" t="s">
        <v>75</v>
      </c>
      <c r="B10820">
        <v>1</v>
      </c>
      <c r="C10820">
        <v>208.15</v>
      </c>
      <c r="D10820">
        <v>0.4</v>
      </c>
      <c r="E10820" s="289" t="s">
        <v>23984</v>
      </c>
      <c r="F10820">
        <v>5017003041</v>
      </c>
      <c r="G10820" s="276">
        <v>45888</v>
      </c>
      <c r="H10820">
        <v>20250811779650</v>
      </c>
      <c r="I10820">
        <v>0.96</v>
      </c>
      <c r="J10820" s="289" t="s">
        <v>273</v>
      </c>
      <c r="K10820" s="289" t="s">
        <v>23985</v>
      </c>
      <c r="L10820" s="289" t="s">
        <v>275</v>
      </c>
      <c r="M10820" s="289" t="s">
        <v>23969</v>
      </c>
      <c r="N10820" s="289" t="s">
        <v>22182</v>
      </c>
      <c r="O10820" s="289" t="s">
        <v>2173</v>
      </c>
      <c r="P10820" s="289" t="str">
        <f>VLOOKUP(CAT_Details[[#This Row],[Delivery Bp Customer Code]],Table6[],2,0)</f>
        <v>OYL1</v>
      </c>
    </row>
    <row r="10821" spans="1:16" x14ac:dyDescent="0.25">
      <c r="A10821" s="289" t="s">
        <v>75</v>
      </c>
      <c r="B10821">
        <v>4</v>
      </c>
      <c r="C10821">
        <v>1485</v>
      </c>
      <c r="D10821">
        <v>1.6</v>
      </c>
      <c r="E10821" s="289" t="s">
        <v>23986</v>
      </c>
      <c r="F10821">
        <v>5017003081</v>
      </c>
      <c r="G10821" s="276">
        <v>45888</v>
      </c>
      <c r="H10821">
        <v>20250805776701</v>
      </c>
      <c r="I10821">
        <v>2.3039999999999998</v>
      </c>
      <c r="J10821" s="289" t="s">
        <v>350</v>
      </c>
      <c r="K10821" s="289" t="s">
        <v>23987</v>
      </c>
      <c r="L10821" s="289" t="s">
        <v>275</v>
      </c>
      <c r="M10821" s="289" t="s">
        <v>23956</v>
      </c>
      <c r="N10821" s="289" t="s">
        <v>2656</v>
      </c>
      <c r="O10821" s="289" t="s">
        <v>2173</v>
      </c>
      <c r="P10821" s="289" t="str">
        <f>VLOOKUP(CAT_Details[[#This Row],[Delivery Bp Customer Code]],Table6[],2,0)</f>
        <v>OYL1</v>
      </c>
    </row>
    <row r="10822" spans="1:16" x14ac:dyDescent="0.25">
      <c r="A10822" s="289" t="s">
        <v>75</v>
      </c>
      <c r="B10822">
        <v>1</v>
      </c>
      <c r="C10822">
        <v>6</v>
      </c>
      <c r="D10822">
        <v>0.1</v>
      </c>
      <c r="E10822" s="289" t="s">
        <v>23988</v>
      </c>
      <c r="F10822">
        <v>5017020002</v>
      </c>
      <c r="G10822" s="276">
        <v>45888</v>
      </c>
      <c r="H10822">
        <v>20250813781246</v>
      </c>
      <c r="I10822">
        <v>0.06</v>
      </c>
      <c r="J10822" s="289" t="s">
        <v>273</v>
      </c>
      <c r="K10822" s="289" t="s">
        <v>23989</v>
      </c>
      <c r="L10822" s="289" t="s">
        <v>275</v>
      </c>
      <c r="M10822" s="289" t="s">
        <v>23969</v>
      </c>
      <c r="N10822" s="289" t="s">
        <v>9613</v>
      </c>
      <c r="O10822" s="289" t="s">
        <v>2173</v>
      </c>
      <c r="P10822" s="289" t="str">
        <f>VLOOKUP(CAT_Details[[#This Row],[Delivery Bp Customer Code]],Table6[],2,0)</f>
        <v>OYL1</v>
      </c>
    </row>
    <row r="10823" spans="1:16" x14ac:dyDescent="0.25">
      <c r="A10823" s="289" t="s">
        <v>17052</v>
      </c>
      <c r="B10823">
        <v>6</v>
      </c>
      <c r="C10823">
        <v>73.5</v>
      </c>
      <c r="D10823">
        <v>0.12</v>
      </c>
      <c r="E10823" s="289" t="s">
        <v>23990</v>
      </c>
      <c r="F10823">
        <v>5016977899</v>
      </c>
      <c r="G10823" s="276">
        <v>45888</v>
      </c>
      <c r="H10823">
        <v>20250807778109</v>
      </c>
      <c r="I10823">
        <v>6.5000000000000002E-2</v>
      </c>
      <c r="J10823" s="289" t="s">
        <v>275</v>
      </c>
      <c r="K10823" s="289" t="s">
        <v>23991</v>
      </c>
      <c r="L10823" s="289" t="s">
        <v>280</v>
      </c>
      <c r="M10823" s="289" t="s">
        <v>23992</v>
      </c>
      <c r="N10823" s="289" t="s">
        <v>19302</v>
      </c>
      <c r="O10823" s="289" t="s">
        <v>18284</v>
      </c>
      <c r="P10823" s="289">
        <f>VLOOKUP(CAT_Details[[#This Row],[Delivery Bp Customer Code]],Table6[],2,0)</f>
        <v>3705</v>
      </c>
    </row>
    <row r="10824" spans="1:16" x14ac:dyDescent="0.25">
      <c r="A10824" s="289" t="s">
        <v>17052</v>
      </c>
      <c r="B10824">
        <v>1</v>
      </c>
      <c r="C10824">
        <v>266</v>
      </c>
      <c r="D10824">
        <v>0.37</v>
      </c>
      <c r="E10824" s="289" t="s">
        <v>23993</v>
      </c>
      <c r="F10824">
        <v>5016977968</v>
      </c>
      <c r="G10824" s="276">
        <v>45888</v>
      </c>
      <c r="H10824">
        <v>20250801774690</v>
      </c>
      <c r="I10824">
        <v>0.45300000000000001</v>
      </c>
      <c r="J10824" s="289" t="s">
        <v>275</v>
      </c>
      <c r="K10824" s="289" t="s">
        <v>23994</v>
      </c>
      <c r="L10824" s="289" t="s">
        <v>280</v>
      </c>
      <c r="M10824" s="289" t="s">
        <v>23992</v>
      </c>
      <c r="N10824" s="289" t="s">
        <v>23995</v>
      </c>
      <c r="O10824" s="289" t="s">
        <v>18284</v>
      </c>
      <c r="P10824" s="289">
        <f>VLOOKUP(CAT_Details[[#This Row],[Delivery Bp Customer Code]],Table6[],2,0)</f>
        <v>3705</v>
      </c>
    </row>
    <row r="10825" spans="1:16" x14ac:dyDescent="0.25">
      <c r="A10825" s="289" t="s">
        <v>17052</v>
      </c>
      <c r="B10825">
        <v>1</v>
      </c>
      <c r="C10825">
        <v>166.5</v>
      </c>
      <c r="D10825">
        <v>0.54</v>
      </c>
      <c r="E10825" s="289" t="s">
        <v>23996</v>
      </c>
      <c r="F10825">
        <v>5016978102</v>
      </c>
      <c r="G10825" s="276">
        <v>45888</v>
      </c>
      <c r="H10825">
        <v>20250718766479</v>
      </c>
      <c r="I10825">
        <v>0.74099999999999999</v>
      </c>
      <c r="J10825" s="289" t="s">
        <v>302</v>
      </c>
      <c r="K10825" s="289" t="s">
        <v>23997</v>
      </c>
      <c r="L10825" s="289" t="s">
        <v>280</v>
      </c>
      <c r="M10825" s="289"/>
      <c r="N10825" s="289" t="s">
        <v>18873</v>
      </c>
      <c r="O10825" s="289" t="s">
        <v>18284</v>
      </c>
      <c r="P10825" s="289">
        <f>VLOOKUP(CAT_Details[[#This Row],[Delivery Bp Customer Code]],Table6[],2,0)</f>
        <v>3705</v>
      </c>
    </row>
    <row r="10826" spans="1:16" x14ac:dyDescent="0.25">
      <c r="A10826" s="289" t="s">
        <v>17052</v>
      </c>
      <c r="B10826">
        <v>5</v>
      </c>
      <c r="C10826">
        <v>3668</v>
      </c>
      <c r="D10826">
        <v>3.81</v>
      </c>
      <c r="E10826" s="289" t="s">
        <v>23998</v>
      </c>
      <c r="F10826">
        <v>5016978103</v>
      </c>
      <c r="G10826" s="276">
        <v>45888</v>
      </c>
      <c r="H10826">
        <v>20250807778453</v>
      </c>
      <c r="I10826">
        <v>3.6520000000000001</v>
      </c>
      <c r="J10826" s="289" t="s">
        <v>302</v>
      </c>
      <c r="K10826" s="289" t="s">
        <v>23999</v>
      </c>
      <c r="L10826" s="289" t="s">
        <v>280</v>
      </c>
      <c r="M10826" s="289" t="s">
        <v>23784</v>
      </c>
      <c r="N10826" s="289" t="s">
        <v>19572</v>
      </c>
      <c r="O10826" s="289" t="s">
        <v>18284</v>
      </c>
      <c r="P10826" s="289">
        <f>VLOOKUP(CAT_Details[[#This Row],[Delivery Bp Customer Code]],Table6[],2,0)</f>
        <v>3705</v>
      </c>
    </row>
    <row r="10827" spans="1:16" x14ac:dyDescent="0.25">
      <c r="A10827" s="289" t="s">
        <v>17052</v>
      </c>
      <c r="B10827">
        <v>2</v>
      </c>
      <c r="C10827">
        <v>28</v>
      </c>
      <c r="D10827">
        <v>0.09</v>
      </c>
      <c r="E10827" s="289" t="s">
        <v>24000</v>
      </c>
      <c r="F10827">
        <v>5016978118</v>
      </c>
      <c r="G10827" s="276">
        <v>45888</v>
      </c>
      <c r="H10827">
        <v>20250807778382</v>
      </c>
      <c r="I10827">
        <v>4.2000000000000003E-2</v>
      </c>
      <c r="J10827" s="289" t="s">
        <v>275</v>
      </c>
      <c r="K10827" s="289" t="s">
        <v>24001</v>
      </c>
      <c r="L10827" s="289" t="s">
        <v>280</v>
      </c>
      <c r="M10827" s="289" t="s">
        <v>23992</v>
      </c>
      <c r="N10827" s="289" t="s">
        <v>18883</v>
      </c>
      <c r="O10827" s="289" t="s">
        <v>18284</v>
      </c>
      <c r="P10827" s="289">
        <f>VLOOKUP(CAT_Details[[#This Row],[Delivery Bp Customer Code]],Table6[],2,0)</f>
        <v>3705</v>
      </c>
    </row>
    <row r="10828" spans="1:16" x14ac:dyDescent="0.25">
      <c r="A10828" s="289" t="s">
        <v>17052</v>
      </c>
      <c r="B10828">
        <v>1</v>
      </c>
      <c r="C10828">
        <v>60</v>
      </c>
      <c r="D10828">
        <v>0.4</v>
      </c>
      <c r="E10828" s="289" t="s">
        <v>24002</v>
      </c>
      <c r="F10828">
        <v>5016978200</v>
      </c>
      <c r="G10828" s="276">
        <v>45888</v>
      </c>
      <c r="H10828">
        <v>20250806777164</v>
      </c>
      <c r="I10828">
        <v>0.48</v>
      </c>
      <c r="J10828" s="289" t="s">
        <v>275</v>
      </c>
      <c r="K10828" s="289" t="s">
        <v>24003</v>
      </c>
      <c r="L10828" s="289" t="s">
        <v>280</v>
      </c>
      <c r="M10828" s="289" t="s">
        <v>23992</v>
      </c>
      <c r="N10828" s="289" t="s">
        <v>22206</v>
      </c>
      <c r="O10828" s="289" t="s">
        <v>18284</v>
      </c>
      <c r="P10828" s="289">
        <f>VLOOKUP(CAT_Details[[#This Row],[Delivery Bp Customer Code]],Table6[],2,0)</f>
        <v>3705</v>
      </c>
    </row>
    <row r="10829" spans="1:16" x14ac:dyDescent="0.25">
      <c r="A10829" s="289" t="s">
        <v>17052</v>
      </c>
      <c r="B10829">
        <v>1</v>
      </c>
      <c r="C10829">
        <v>166.5</v>
      </c>
      <c r="D10829">
        <v>0.54</v>
      </c>
      <c r="E10829" s="289" t="s">
        <v>24004</v>
      </c>
      <c r="F10829">
        <v>5016978271</v>
      </c>
      <c r="G10829" s="276">
        <v>45888</v>
      </c>
      <c r="H10829">
        <v>20250807777943</v>
      </c>
      <c r="I10829">
        <v>0.74099999999999999</v>
      </c>
      <c r="J10829" s="289" t="s">
        <v>302</v>
      </c>
      <c r="K10829" s="289" t="s">
        <v>24005</v>
      </c>
      <c r="L10829" s="289" t="s">
        <v>280</v>
      </c>
      <c r="M10829" s="289" t="s">
        <v>23784</v>
      </c>
      <c r="N10829" s="289" t="s">
        <v>18873</v>
      </c>
      <c r="O10829" s="289" t="s">
        <v>18284</v>
      </c>
      <c r="P10829" s="289">
        <f>VLOOKUP(CAT_Details[[#This Row],[Delivery Bp Customer Code]],Table6[],2,0)</f>
        <v>3705</v>
      </c>
    </row>
    <row r="10830" spans="1:16" x14ac:dyDescent="0.25">
      <c r="A10830" s="289" t="s">
        <v>17052</v>
      </c>
      <c r="B10830">
        <v>1</v>
      </c>
      <c r="C10830">
        <v>94</v>
      </c>
      <c r="D10830">
        <v>0.4</v>
      </c>
      <c r="E10830" s="289" t="s">
        <v>24006</v>
      </c>
      <c r="F10830">
        <v>5016990222</v>
      </c>
      <c r="G10830" s="276">
        <v>45888</v>
      </c>
      <c r="H10830">
        <v>20250811779478</v>
      </c>
      <c r="I10830">
        <v>1.2</v>
      </c>
      <c r="J10830" s="289" t="s">
        <v>275</v>
      </c>
      <c r="K10830" s="289" t="s">
        <v>24007</v>
      </c>
      <c r="L10830" s="289" t="s">
        <v>280</v>
      </c>
      <c r="M10830" s="289" t="s">
        <v>23992</v>
      </c>
      <c r="N10830" s="289" t="s">
        <v>19164</v>
      </c>
      <c r="O10830" s="289" t="s">
        <v>18284</v>
      </c>
      <c r="P10830" s="289">
        <f>VLOOKUP(CAT_Details[[#This Row],[Delivery Bp Customer Code]],Table6[],2,0)</f>
        <v>3705</v>
      </c>
    </row>
    <row r="10831" spans="1:16" x14ac:dyDescent="0.25">
      <c r="A10831" s="289" t="s">
        <v>17052</v>
      </c>
      <c r="B10831">
        <v>1</v>
      </c>
      <c r="C10831">
        <v>305</v>
      </c>
      <c r="D10831">
        <v>0.4</v>
      </c>
      <c r="E10831" s="289" t="s">
        <v>24008</v>
      </c>
      <c r="F10831">
        <v>5016990295</v>
      </c>
      <c r="G10831" s="276">
        <v>45888</v>
      </c>
      <c r="H10831">
        <v>20250811779671</v>
      </c>
      <c r="I10831">
        <v>0.81599999999999995</v>
      </c>
      <c r="J10831" s="289" t="s">
        <v>275</v>
      </c>
      <c r="K10831" s="289" t="s">
        <v>24009</v>
      </c>
      <c r="L10831" s="289" t="s">
        <v>280</v>
      </c>
      <c r="M10831" s="289" t="s">
        <v>23992</v>
      </c>
      <c r="N10831" s="289" t="s">
        <v>24010</v>
      </c>
      <c r="O10831" s="289" t="s">
        <v>18284</v>
      </c>
      <c r="P10831" s="289">
        <f>VLOOKUP(CAT_Details[[#This Row],[Delivery Bp Customer Code]],Table6[],2,0)</f>
        <v>3705</v>
      </c>
    </row>
    <row r="10832" spans="1:16" x14ac:dyDescent="0.25">
      <c r="A10832" s="289" t="s">
        <v>17052</v>
      </c>
      <c r="B10832">
        <v>1</v>
      </c>
      <c r="C10832">
        <v>412</v>
      </c>
      <c r="D10832">
        <v>0.4</v>
      </c>
      <c r="E10832" s="289" t="s">
        <v>24011</v>
      </c>
      <c r="F10832">
        <v>5016990373</v>
      </c>
      <c r="G10832" s="276">
        <v>45888</v>
      </c>
      <c r="H10832">
        <v>20250722768000</v>
      </c>
      <c r="I10832">
        <v>0.57599999999999996</v>
      </c>
      <c r="J10832" s="289" t="s">
        <v>275</v>
      </c>
      <c r="K10832" s="289" t="s">
        <v>24012</v>
      </c>
      <c r="L10832" s="289" t="s">
        <v>280</v>
      </c>
      <c r="M10832" s="289" t="s">
        <v>23992</v>
      </c>
      <c r="N10832" s="289" t="s">
        <v>19698</v>
      </c>
      <c r="O10832" s="289" t="s">
        <v>18284</v>
      </c>
      <c r="P10832" s="289">
        <f>VLOOKUP(CAT_Details[[#This Row],[Delivery Bp Customer Code]],Table6[],2,0)</f>
        <v>3705</v>
      </c>
    </row>
    <row r="10833" spans="1:16" x14ac:dyDescent="0.25">
      <c r="A10833" s="289" t="s">
        <v>17052</v>
      </c>
      <c r="B10833">
        <v>1</v>
      </c>
      <c r="C10833">
        <v>9.17</v>
      </c>
      <c r="D10833">
        <v>0.05</v>
      </c>
      <c r="E10833" s="289" t="s">
        <v>24013</v>
      </c>
      <c r="F10833">
        <v>5016990401</v>
      </c>
      <c r="G10833" s="276">
        <v>45888</v>
      </c>
      <c r="H10833">
        <v>20250811779716</v>
      </c>
      <c r="I10833">
        <v>1.7999999999999999E-2</v>
      </c>
      <c r="J10833" s="289" t="s">
        <v>275</v>
      </c>
      <c r="K10833" s="289" t="s">
        <v>24014</v>
      </c>
      <c r="L10833" s="289" t="s">
        <v>280</v>
      </c>
      <c r="M10833" s="289" t="s">
        <v>23992</v>
      </c>
      <c r="N10833" s="289" t="s">
        <v>19026</v>
      </c>
      <c r="O10833" s="289" t="s">
        <v>18284</v>
      </c>
      <c r="P10833" s="289">
        <f>VLOOKUP(CAT_Details[[#This Row],[Delivery Bp Customer Code]],Table6[],2,0)</f>
        <v>3705</v>
      </c>
    </row>
    <row r="10834" spans="1:16" x14ac:dyDescent="0.25">
      <c r="A10834" s="289" t="s">
        <v>17052</v>
      </c>
      <c r="B10834">
        <v>1</v>
      </c>
      <c r="C10834">
        <v>302</v>
      </c>
      <c r="D10834">
        <v>0.4</v>
      </c>
      <c r="E10834" s="289" t="s">
        <v>24015</v>
      </c>
      <c r="F10834">
        <v>5016990411</v>
      </c>
      <c r="G10834" s="276">
        <v>45888</v>
      </c>
      <c r="H10834">
        <v>20250722768006</v>
      </c>
      <c r="I10834">
        <v>0.57599999999999996</v>
      </c>
      <c r="J10834" s="289" t="s">
        <v>275</v>
      </c>
      <c r="K10834" s="289" t="s">
        <v>24016</v>
      </c>
      <c r="L10834" s="289" t="s">
        <v>280</v>
      </c>
      <c r="M10834" s="289" t="s">
        <v>23992</v>
      </c>
      <c r="N10834" s="289" t="s">
        <v>19698</v>
      </c>
      <c r="O10834" s="289" t="s">
        <v>18284</v>
      </c>
      <c r="P10834" s="289">
        <f>VLOOKUP(CAT_Details[[#This Row],[Delivery Bp Customer Code]],Table6[],2,0)</f>
        <v>3705</v>
      </c>
    </row>
    <row r="10835" spans="1:16" x14ac:dyDescent="0.25">
      <c r="A10835" s="289" t="s">
        <v>17052</v>
      </c>
      <c r="B10835">
        <v>6</v>
      </c>
      <c r="C10835">
        <v>385.5</v>
      </c>
      <c r="D10835">
        <v>1.54</v>
      </c>
      <c r="E10835" s="289" t="s">
        <v>24017</v>
      </c>
      <c r="F10835">
        <v>5017002653</v>
      </c>
      <c r="G10835" s="276">
        <v>45888</v>
      </c>
      <c r="H10835">
        <v>20250812780304</v>
      </c>
      <c r="I10835">
        <v>1.8420000000000001</v>
      </c>
      <c r="J10835" s="289" t="s">
        <v>275</v>
      </c>
      <c r="K10835" s="289" t="s">
        <v>24018</v>
      </c>
      <c r="L10835" s="289" t="s">
        <v>280</v>
      </c>
      <c r="M10835" s="289" t="s">
        <v>23992</v>
      </c>
      <c r="N10835" s="289" t="s">
        <v>19156</v>
      </c>
      <c r="O10835" s="289" t="s">
        <v>18284</v>
      </c>
      <c r="P10835" s="289">
        <f>VLOOKUP(CAT_Details[[#This Row],[Delivery Bp Customer Code]],Table6[],2,0)</f>
        <v>3705</v>
      </c>
    </row>
    <row r="10836" spans="1:16" x14ac:dyDescent="0.25">
      <c r="A10836" s="289" t="s">
        <v>17052</v>
      </c>
      <c r="B10836">
        <v>13</v>
      </c>
      <c r="C10836">
        <v>2124</v>
      </c>
      <c r="D10836">
        <v>5.54</v>
      </c>
      <c r="E10836" s="289" t="s">
        <v>24019</v>
      </c>
      <c r="F10836">
        <v>5017002685</v>
      </c>
      <c r="G10836" s="276">
        <v>45888</v>
      </c>
      <c r="H10836">
        <v>20250807777970</v>
      </c>
      <c r="I10836">
        <v>16.809000000000001</v>
      </c>
      <c r="J10836" s="289" t="s">
        <v>275</v>
      </c>
      <c r="K10836" s="289" t="s">
        <v>24020</v>
      </c>
      <c r="L10836" s="289" t="s">
        <v>280</v>
      </c>
      <c r="M10836" s="289" t="s">
        <v>23992</v>
      </c>
      <c r="N10836" s="289" t="s">
        <v>19305</v>
      </c>
      <c r="O10836" s="289" t="s">
        <v>18284</v>
      </c>
      <c r="P10836" s="289">
        <f>VLOOKUP(CAT_Details[[#This Row],[Delivery Bp Customer Code]],Table6[],2,0)</f>
        <v>3705</v>
      </c>
    </row>
    <row r="10837" spans="1:16" x14ac:dyDescent="0.25">
      <c r="A10837" s="289" t="s">
        <v>17052</v>
      </c>
      <c r="B10837">
        <v>2</v>
      </c>
      <c r="C10837">
        <v>468</v>
      </c>
      <c r="D10837">
        <v>0.8</v>
      </c>
      <c r="E10837" s="289" t="s">
        <v>24021</v>
      </c>
      <c r="F10837">
        <v>5017002688</v>
      </c>
      <c r="G10837" s="276">
        <v>45888</v>
      </c>
      <c r="H10837">
        <v>20250812780097</v>
      </c>
      <c r="I10837">
        <v>1.1519999999999999</v>
      </c>
      <c r="J10837" s="289" t="s">
        <v>302</v>
      </c>
      <c r="K10837" s="289" t="s">
        <v>24022</v>
      </c>
      <c r="L10837" s="289" t="s">
        <v>280</v>
      </c>
      <c r="M10837" s="289" t="s">
        <v>23962</v>
      </c>
      <c r="N10837" s="289" t="s">
        <v>18394</v>
      </c>
      <c r="O10837" s="289" t="s">
        <v>18284</v>
      </c>
      <c r="P10837" s="289">
        <f>VLOOKUP(CAT_Details[[#This Row],[Delivery Bp Customer Code]],Table6[],2,0)</f>
        <v>3705</v>
      </c>
    </row>
    <row r="10838" spans="1:16" x14ac:dyDescent="0.25">
      <c r="A10838" s="289" t="s">
        <v>17052</v>
      </c>
      <c r="B10838">
        <v>3</v>
      </c>
      <c r="C10838">
        <v>9</v>
      </c>
      <c r="D10838">
        <v>0.09</v>
      </c>
      <c r="E10838" s="289" t="s">
        <v>24021</v>
      </c>
      <c r="F10838">
        <v>5017002689</v>
      </c>
      <c r="G10838" s="276">
        <v>45888</v>
      </c>
      <c r="H10838">
        <v>20250812780471</v>
      </c>
      <c r="I10838">
        <v>3.2000000000000001E-2</v>
      </c>
      <c r="J10838" s="289" t="s">
        <v>302</v>
      </c>
      <c r="K10838" s="289" t="s">
        <v>24023</v>
      </c>
      <c r="L10838" s="289" t="s">
        <v>280</v>
      </c>
      <c r="M10838" s="289" t="s">
        <v>23962</v>
      </c>
      <c r="N10838" s="289" t="s">
        <v>18394</v>
      </c>
      <c r="O10838" s="289" t="s">
        <v>18284</v>
      </c>
      <c r="P10838" s="289">
        <f>VLOOKUP(CAT_Details[[#This Row],[Delivery Bp Customer Code]],Table6[],2,0)</f>
        <v>3705</v>
      </c>
    </row>
    <row r="10839" spans="1:16" x14ac:dyDescent="0.25">
      <c r="A10839" s="289" t="s">
        <v>17052</v>
      </c>
      <c r="B10839">
        <v>2</v>
      </c>
      <c r="C10839">
        <v>42</v>
      </c>
      <c r="D10839">
        <v>0.6</v>
      </c>
      <c r="E10839" s="289" t="s">
        <v>24024</v>
      </c>
      <c r="F10839">
        <v>5017002707</v>
      </c>
      <c r="G10839" s="276">
        <v>45888</v>
      </c>
      <c r="H10839">
        <v>20250811779535</v>
      </c>
      <c r="I10839">
        <v>0.64100000000000001</v>
      </c>
      <c r="J10839" s="289" t="s">
        <v>302</v>
      </c>
      <c r="K10839" s="289" t="s">
        <v>24025</v>
      </c>
      <c r="L10839" s="289" t="s">
        <v>280</v>
      </c>
      <c r="M10839" s="289" t="s">
        <v>23962</v>
      </c>
      <c r="N10839" s="289" t="s">
        <v>20799</v>
      </c>
      <c r="O10839" s="289" t="s">
        <v>22766</v>
      </c>
      <c r="P10839" s="289">
        <f>VLOOKUP(CAT_Details[[#This Row],[Delivery Bp Customer Code]],Table6[],2,0)</f>
        <v>3705</v>
      </c>
    </row>
    <row r="10840" spans="1:16" x14ac:dyDescent="0.25">
      <c r="A10840" s="289" t="s">
        <v>17052</v>
      </c>
      <c r="B10840">
        <v>16</v>
      </c>
      <c r="C10840">
        <v>527</v>
      </c>
      <c r="D10840">
        <v>5.87</v>
      </c>
      <c r="E10840" s="289" t="s">
        <v>24026</v>
      </c>
      <c r="F10840">
        <v>5017002735</v>
      </c>
      <c r="G10840" s="276">
        <v>45888</v>
      </c>
      <c r="H10840">
        <v>20250811779555</v>
      </c>
      <c r="I10840">
        <v>11.032999999999999</v>
      </c>
      <c r="J10840" s="289" t="s">
        <v>302</v>
      </c>
      <c r="K10840" s="289" t="s">
        <v>24027</v>
      </c>
      <c r="L10840" s="289" t="s">
        <v>280</v>
      </c>
      <c r="M10840" s="289" t="s">
        <v>23962</v>
      </c>
      <c r="N10840" s="289" t="s">
        <v>20799</v>
      </c>
      <c r="O10840" s="289" t="s">
        <v>18284</v>
      </c>
      <c r="P10840" s="289">
        <f>VLOOKUP(CAT_Details[[#This Row],[Delivery Bp Customer Code]],Table6[],2,0)</f>
        <v>3705</v>
      </c>
    </row>
    <row r="10841" spans="1:16" x14ac:dyDescent="0.25">
      <c r="A10841" s="289" t="s">
        <v>17052</v>
      </c>
      <c r="B10841">
        <v>6</v>
      </c>
      <c r="C10841">
        <v>47</v>
      </c>
      <c r="D10841">
        <v>0.76</v>
      </c>
      <c r="E10841" s="289" t="s">
        <v>24028</v>
      </c>
      <c r="F10841">
        <v>5017002883</v>
      </c>
      <c r="G10841" s="276">
        <v>45888</v>
      </c>
      <c r="H10841">
        <v>20250811779455</v>
      </c>
      <c r="I10841">
        <v>0.54100000000000004</v>
      </c>
      <c r="J10841" s="289" t="s">
        <v>275</v>
      </c>
      <c r="K10841" s="289" t="s">
        <v>24029</v>
      </c>
      <c r="L10841" s="289" t="s">
        <v>280</v>
      </c>
      <c r="M10841" s="289" t="s">
        <v>23992</v>
      </c>
      <c r="N10841" s="289" t="s">
        <v>19164</v>
      </c>
      <c r="O10841" s="289" t="s">
        <v>18284</v>
      </c>
      <c r="P10841" s="289">
        <f>VLOOKUP(CAT_Details[[#This Row],[Delivery Bp Customer Code]],Table6[],2,0)</f>
        <v>3705</v>
      </c>
    </row>
    <row r="10842" spans="1:16" x14ac:dyDescent="0.25">
      <c r="A10842" s="289" t="s">
        <v>17052</v>
      </c>
      <c r="B10842">
        <v>4</v>
      </c>
      <c r="C10842">
        <v>288</v>
      </c>
      <c r="D10842">
        <v>0.88</v>
      </c>
      <c r="E10842" s="289" t="s">
        <v>24030</v>
      </c>
      <c r="F10842">
        <v>5017002980</v>
      </c>
      <c r="G10842" s="276">
        <v>45888</v>
      </c>
      <c r="H10842">
        <v>20250811779694</v>
      </c>
      <c r="I10842">
        <v>1.7649999999999999</v>
      </c>
      <c r="J10842" s="289" t="s">
        <v>275</v>
      </c>
      <c r="K10842" s="289" t="s">
        <v>24031</v>
      </c>
      <c r="L10842" s="289" t="s">
        <v>280</v>
      </c>
      <c r="M10842" s="289" t="s">
        <v>23992</v>
      </c>
      <c r="N10842" s="289" t="s">
        <v>19150</v>
      </c>
      <c r="O10842" s="289" t="s">
        <v>18284</v>
      </c>
      <c r="P10842" s="289">
        <f>VLOOKUP(CAT_Details[[#This Row],[Delivery Bp Customer Code]],Table6[],2,0)</f>
        <v>3705</v>
      </c>
    </row>
    <row r="10843" spans="1:16" x14ac:dyDescent="0.25">
      <c r="A10843" s="289" t="s">
        <v>17052</v>
      </c>
      <c r="B10843">
        <v>1</v>
      </c>
      <c r="C10843">
        <v>5</v>
      </c>
      <c r="D10843">
        <v>0.2</v>
      </c>
      <c r="E10843" s="289" t="s">
        <v>24032</v>
      </c>
      <c r="F10843">
        <v>5017003010</v>
      </c>
      <c r="G10843" s="276">
        <v>45888</v>
      </c>
      <c r="H10843">
        <v>20250811779561</v>
      </c>
      <c r="I10843">
        <v>0.16800000000000001</v>
      </c>
      <c r="J10843" s="289" t="s">
        <v>302</v>
      </c>
      <c r="K10843" s="289" t="s">
        <v>24033</v>
      </c>
      <c r="L10843" s="289" t="s">
        <v>280</v>
      </c>
      <c r="M10843" s="289" t="s">
        <v>23962</v>
      </c>
      <c r="N10843" s="289" t="s">
        <v>20799</v>
      </c>
      <c r="O10843" s="289" t="s">
        <v>18284</v>
      </c>
      <c r="P10843" s="289">
        <f>VLOOKUP(CAT_Details[[#This Row],[Delivery Bp Customer Code]],Table6[],2,0)</f>
        <v>3705</v>
      </c>
    </row>
    <row r="10844" spans="1:16" x14ac:dyDescent="0.25">
      <c r="A10844" s="289" t="s">
        <v>17052</v>
      </c>
      <c r="B10844">
        <v>4</v>
      </c>
      <c r="C10844">
        <v>1600</v>
      </c>
      <c r="D10844">
        <v>1.6</v>
      </c>
      <c r="E10844" s="289" t="s">
        <v>24034</v>
      </c>
      <c r="F10844">
        <v>5017003108</v>
      </c>
      <c r="G10844" s="276">
        <v>45888</v>
      </c>
      <c r="H10844">
        <v>20250811779976</v>
      </c>
      <c r="I10844">
        <v>3.84</v>
      </c>
      <c r="J10844" s="289" t="s">
        <v>275</v>
      </c>
      <c r="K10844" s="289" t="s">
        <v>24035</v>
      </c>
      <c r="L10844" s="289" t="s">
        <v>280</v>
      </c>
      <c r="M10844" s="289" t="s">
        <v>23992</v>
      </c>
      <c r="N10844" s="289" t="s">
        <v>19153</v>
      </c>
      <c r="O10844" s="289" t="s">
        <v>18284</v>
      </c>
      <c r="P10844" s="289">
        <f>VLOOKUP(CAT_Details[[#This Row],[Delivery Bp Customer Code]],Table6[],2,0)</f>
        <v>3705</v>
      </c>
    </row>
    <row r="10845" spans="1:16" x14ac:dyDescent="0.25">
      <c r="A10845" s="289" t="s">
        <v>874</v>
      </c>
      <c r="B10845">
        <v>1</v>
      </c>
      <c r="C10845">
        <v>120</v>
      </c>
      <c r="D10845">
        <v>0.48</v>
      </c>
      <c r="E10845" s="289" t="s">
        <v>24036</v>
      </c>
      <c r="F10845">
        <v>5016965510</v>
      </c>
      <c r="G10845" s="276">
        <v>45888</v>
      </c>
      <c r="H10845">
        <v>20250807778142</v>
      </c>
      <c r="I10845">
        <v>0.80300000000000005</v>
      </c>
      <c r="J10845" s="289" t="s">
        <v>345</v>
      </c>
      <c r="K10845" s="289" t="s">
        <v>24037</v>
      </c>
      <c r="L10845" s="289" t="s">
        <v>275</v>
      </c>
      <c r="M10845" s="289" t="s">
        <v>24038</v>
      </c>
      <c r="N10845" s="289" t="s">
        <v>427</v>
      </c>
      <c r="O10845" s="289" t="s">
        <v>1014</v>
      </c>
      <c r="P10845" s="289" t="str">
        <f>VLOOKUP(CAT_Details[[#This Row],[Delivery Bp Customer Code]],Table6[],2,0)</f>
        <v>MZ07</v>
      </c>
    </row>
    <row r="10846" spans="1:16" x14ac:dyDescent="0.25">
      <c r="A10846" s="289" t="s">
        <v>874</v>
      </c>
      <c r="B10846">
        <v>7</v>
      </c>
      <c r="C10846">
        <v>6251</v>
      </c>
      <c r="D10846">
        <v>4.2</v>
      </c>
      <c r="E10846" s="289" t="s">
        <v>24039</v>
      </c>
      <c r="F10846">
        <v>5017003055</v>
      </c>
      <c r="G10846" s="276">
        <v>45888</v>
      </c>
      <c r="H10846">
        <v>20250723769112</v>
      </c>
      <c r="I10846">
        <v>13.709</v>
      </c>
      <c r="J10846" s="289" t="s">
        <v>273</v>
      </c>
      <c r="K10846" s="289" t="s">
        <v>24040</v>
      </c>
      <c r="L10846" s="289" t="s">
        <v>275</v>
      </c>
      <c r="M10846" s="289" t="s">
        <v>23969</v>
      </c>
      <c r="N10846" s="289" t="s">
        <v>4186</v>
      </c>
      <c r="O10846" s="289" t="s">
        <v>1014</v>
      </c>
      <c r="P10846" s="289" t="str">
        <f>VLOOKUP(CAT_Details[[#This Row],[Delivery Bp Customer Code]],Table6[],2,0)</f>
        <v>MZ07</v>
      </c>
    </row>
    <row r="10847" spans="1:16" x14ac:dyDescent="0.25">
      <c r="A10847" s="289" t="s">
        <v>3771</v>
      </c>
      <c r="B10847">
        <v>6</v>
      </c>
      <c r="C10847">
        <v>2664</v>
      </c>
      <c r="D10847">
        <v>3.9</v>
      </c>
      <c r="E10847" s="289" t="s">
        <v>24041</v>
      </c>
      <c r="F10847">
        <v>5016965459</v>
      </c>
      <c r="G10847" s="276">
        <v>45888</v>
      </c>
      <c r="H10847">
        <v>20250805776166</v>
      </c>
      <c r="I10847">
        <v>17.311</v>
      </c>
      <c r="J10847" s="289" t="s">
        <v>3890</v>
      </c>
      <c r="K10847" s="289" t="s">
        <v>24042</v>
      </c>
      <c r="L10847" s="289" t="s">
        <v>275</v>
      </c>
      <c r="M10847" s="289" t="s">
        <v>24043</v>
      </c>
      <c r="N10847" s="289" t="s">
        <v>3893</v>
      </c>
      <c r="O10847" s="289" t="s">
        <v>4956</v>
      </c>
      <c r="P10847" s="289">
        <f>VLOOKUP(CAT_Details[[#This Row],[Delivery Bp Customer Code]],Table6[],2,0)</f>
        <v>3417</v>
      </c>
    </row>
    <row r="10848" spans="1:16" x14ac:dyDescent="0.25">
      <c r="A10848" s="289" t="s">
        <v>3329</v>
      </c>
      <c r="B10848">
        <v>5</v>
      </c>
      <c r="C10848">
        <v>344</v>
      </c>
      <c r="D10848">
        <v>1.2</v>
      </c>
      <c r="E10848" s="289" t="s">
        <v>24044</v>
      </c>
      <c r="F10848">
        <v>5016952599</v>
      </c>
      <c r="G10848" s="276">
        <v>45888</v>
      </c>
      <c r="H10848">
        <v>20250805776336</v>
      </c>
      <c r="I10848">
        <v>2.016</v>
      </c>
      <c r="J10848" s="289" t="s">
        <v>401</v>
      </c>
      <c r="K10848" s="289" t="s">
        <v>24045</v>
      </c>
      <c r="L10848" s="289" t="s">
        <v>275</v>
      </c>
      <c r="M10848" s="289" t="s">
        <v>24046</v>
      </c>
      <c r="N10848" s="289" t="s">
        <v>2533</v>
      </c>
      <c r="O10848" s="289" t="s">
        <v>3332</v>
      </c>
      <c r="P10848" s="289">
        <f>VLOOKUP(CAT_Details[[#This Row],[Delivery Bp Customer Code]],Table6[],2,0)</f>
        <v>3402</v>
      </c>
    </row>
    <row r="10849" spans="1:16" x14ac:dyDescent="0.25">
      <c r="A10849" s="289" t="s">
        <v>3329</v>
      </c>
      <c r="B10849">
        <v>25</v>
      </c>
      <c r="C10849">
        <v>15741</v>
      </c>
      <c r="D10849">
        <v>10.27</v>
      </c>
      <c r="E10849" s="289" t="s">
        <v>24047</v>
      </c>
      <c r="F10849">
        <v>5016952800</v>
      </c>
      <c r="G10849" s="276">
        <v>45888</v>
      </c>
      <c r="H10849">
        <v>20250804775746</v>
      </c>
      <c r="I10849">
        <v>17.518000000000001</v>
      </c>
      <c r="J10849" s="289" t="s">
        <v>383</v>
      </c>
      <c r="K10849" s="289" t="s">
        <v>24048</v>
      </c>
      <c r="L10849" s="289" t="s">
        <v>275</v>
      </c>
      <c r="M10849" s="289" t="s">
        <v>24049</v>
      </c>
      <c r="N10849" s="289" t="s">
        <v>3781</v>
      </c>
      <c r="O10849" s="289" t="s">
        <v>3332</v>
      </c>
      <c r="P10849" s="289">
        <f>VLOOKUP(CAT_Details[[#This Row],[Delivery Bp Customer Code]],Table6[],2,0)</f>
        <v>3402</v>
      </c>
    </row>
    <row r="10850" spans="1:16" x14ac:dyDescent="0.25">
      <c r="A10850" s="289" t="s">
        <v>3329</v>
      </c>
      <c r="B10850">
        <v>5</v>
      </c>
      <c r="C10850">
        <v>610</v>
      </c>
      <c r="D10850">
        <v>2</v>
      </c>
      <c r="E10850" s="289" t="s">
        <v>24050</v>
      </c>
      <c r="F10850">
        <v>5016965472</v>
      </c>
      <c r="G10850" s="276">
        <v>45888</v>
      </c>
      <c r="H10850">
        <v>20250807777892</v>
      </c>
      <c r="I10850">
        <v>5.8079999999999998</v>
      </c>
      <c r="J10850" s="289" t="s">
        <v>3890</v>
      </c>
      <c r="K10850" s="289" t="s">
        <v>24051</v>
      </c>
      <c r="L10850" s="289" t="s">
        <v>275</v>
      </c>
      <c r="M10850" s="289" t="s">
        <v>24043</v>
      </c>
      <c r="N10850" s="289" t="s">
        <v>3896</v>
      </c>
      <c r="O10850" s="289" t="s">
        <v>3332</v>
      </c>
      <c r="P10850" s="289">
        <f>VLOOKUP(CAT_Details[[#This Row],[Delivery Bp Customer Code]],Table6[],2,0)</f>
        <v>3402</v>
      </c>
    </row>
    <row r="10851" spans="1:16" x14ac:dyDescent="0.25">
      <c r="A10851" s="289" t="s">
        <v>3329</v>
      </c>
      <c r="B10851">
        <v>1</v>
      </c>
      <c r="C10851">
        <v>54</v>
      </c>
      <c r="D10851">
        <v>0.1</v>
      </c>
      <c r="E10851" s="289" t="s">
        <v>24052</v>
      </c>
      <c r="F10851">
        <v>5016977917</v>
      </c>
      <c r="G10851" s="276">
        <v>45888</v>
      </c>
      <c r="H10851">
        <v>20250807777888</v>
      </c>
      <c r="I10851">
        <v>5.8999999999999997E-2</v>
      </c>
      <c r="J10851" s="289" t="s">
        <v>1047</v>
      </c>
      <c r="K10851" s="289" t="s">
        <v>24053</v>
      </c>
      <c r="L10851" s="289" t="s">
        <v>275</v>
      </c>
      <c r="M10851" s="289" t="s">
        <v>22284</v>
      </c>
      <c r="N10851" s="289" t="s">
        <v>1049</v>
      </c>
      <c r="O10851" s="289" t="s">
        <v>3332</v>
      </c>
      <c r="P10851" s="289">
        <f>VLOOKUP(CAT_Details[[#This Row],[Delivery Bp Customer Code]],Table6[],2,0)</f>
        <v>3402</v>
      </c>
    </row>
    <row r="10852" spans="1:16" x14ac:dyDescent="0.25">
      <c r="A10852" s="289" t="s">
        <v>3329</v>
      </c>
      <c r="B10852">
        <v>1</v>
      </c>
      <c r="C10852">
        <v>89</v>
      </c>
      <c r="D10852">
        <v>0.19</v>
      </c>
      <c r="E10852" s="289" t="s">
        <v>24052</v>
      </c>
      <c r="F10852">
        <v>5016977918</v>
      </c>
      <c r="G10852" s="276">
        <v>45888</v>
      </c>
      <c r="H10852">
        <v>20250807777907</v>
      </c>
      <c r="I10852">
        <v>0.11899999999999999</v>
      </c>
      <c r="J10852" s="289" t="s">
        <v>1047</v>
      </c>
      <c r="K10852" s="289" t="s">
        <v>24054</v>
      </c>
      <c r="L10852" s="289" t="s">
        <v>275</v>
      </c>
      <c r="M10852" s="289" t="s">
        <v>22284</v>
      </c>
      <c r="N10852" s="289" t="s">
        <v>1049</v>
      </c>
      <c r="O10852" s="289" t="s">
        <v>3332</v>
      </c>
      <c r="P10852" s="289">
        <f>VLOOKUP(CAT_Details[[#This Row],[Delivery Bp Customer Code]],Table6[],2,0)</f>
        <v>3402</v>
      </c>
    </row>
    <row r="10853" spans="1:16" x14ac:dyDescent="0.25">
      <c r="A10853" s="289" t="s">
        <v>3329</v>
      </c>
      <c r="B10853">
        <v>1</v>
      </c>
      <c r="C10853">
        <v>88</v>
      </c>
      <c r="D10853">
        <v>0.2</v>
      </c>
      <c r="E10853" s="289" t="s">
        <v>24055</v>
      </c>
      <c r="F10853">
        <v>5016978058</v>
      </c>
      <c r="G10853" s="276">
        <v>45888</v>
      </c>
      <c r="H10853">
        <v>20250804775831</v>
      </c>
      <c r="I10853">
        <v>0.44600000000000001</v>
      </c>
      <c r="J10853" s="289" t="s">
        <v>350</v>
      </c>
      <c r="K10853" s="289" t="s">
        <v>24056</v>
      </c>
      <c r="L10853" s="289" t="s">
        <v>275</v>
      </c>
      <c r="M10853" s="289" t="s">
        <v>23867</v>
      </c>
      <c r="N10853" s="289" t="s">
        <v>704</v>
      </c>
      <c r="O10853" s="289" t="s">
        <v>3332</v>
      </c>
      <c r="P10853" s="289">
        <f>VLOOKUP(CAT_Details[[#This Row],[Delivery Bp Customer Code]],Table6[],2,0)</f>
        <v>3402</v>
      </c>
    </row>
    <row r="10854" spans="1:16" x14ac:dyDescent="0.25">
      <c r="A10854" s="289" t="s">
        <v>3329</v>
      </c>
      <c r="B10854">
        <v>1</v>
      </c>
      <c r="C10854">
        <v>189</v>
      </c>
      <c r="D10854">
        <v>0.4</v>
      </c>
      <c r="E10854" s="289" t="s">
        <v>24057</v>
      </c>
      <c r="F10854">
        <v>5016990021</v>
      </c>
      <c r="G10854" s="276">
        <v>45888</v>
      </c>
      <c r="H10854">
        <v>20250805776322</v>
      </c>
      <c r="I10854">
        <v>1.44</v>
      </c>
      <c r="J10854" s="289" t="s">
        <v>350</v>
      </c>
      <c r="K10854" s="289" t="s">
        <v>24058</v>
      </c>
      <c r="L10854" s="289" t="s">
        <v>275</v>
      </c>
      <c r="M10854" s="289" t="s">
        <v>23956</v>
      </c>
      <c r="N10854" s="289" t="s">
        <v>3656</v>
      </c>
      <c r="O10854" s="289" t="s">
        <v>3332</v>
      </c>
      <c r="P10854" s="289">
        <f>VLOOKUP(CAT_Details[[#This Row],[Delivery Bp Customer Code]],Table6[],2,0)</f>
        <v>3402</v>
      </c>
    </row>
    <row r="10855" spans="1:16" x14ac:dyDescent="0.25">
      <c r="A10855" s="289" t="s">
        <v>3329</v>
      </c>
      <c r="B10855">
        <v>1</v>
      </c>
      <c r="C10855">
        <v>1</v>
      </c>
      <c r="D10855">
        <v>0.02</v>
      </c>
      <c r="E10855" s="289" t="s">
        <v>24057</v>
      </c>
      <c r="F10855">
        <v>5016990022</v>
      </c>
      <c r="G10855" s="276">
        <v>45888</v>
      </c>
      <c r="H10855">
        <v>20250805776214</v>
      </c>
      <c r="I10855">
        <v>3.0000000000000001E-3</v>
      </c>
      <c r="J10855" s="289" t="s">
        <v>350</v>
      </c>
      <c r="K10855" s="289" t="s">
        <v>24059</v>
      </c>
      <c r="L10855" s="289" t="s">
        <v>275</v>
      </c>
      <c r="M10855" s="289" t="s">
        <v>23956</v>
      </c>
      <c r="N10855" s="289" t="s">
        <v>3656</v>
      </c>
      <c r="O10855" s="289" t="s">
        <v>3332</v>
      </c>
      <c r="P10855" s="289">
        <f>VLOOKUP(CAT_Details[[#This Row],[Delivery Bp Customer Code]],Table6[],2,0)</f>
        <v>3402</v>
      </c>
    </row>
    <row r="10856" spans="1:16" x14ac:dyDescent="0.25">
      <c r="A10856" s="289" t="s">
        <v>3329</v>
      </c>
      <c r="B10856">
        <v>4</v>
      </c>
      <c r="C10856">
        <v>1340</v>
      </c>
      <c r="D10856">
        <v>1.5</v>
      </c>
      <c r="E10856" s="289" t="s">
        <v>24060</v>
      </c>
      <c r="F10856">
        <v>5016990301</v>
      </c>
      <c r="G10856" s="276">
        <v>45888</v>
      </c>
      <c r="H10856">
        <v>20250805776691</v>
      </c>
      <c r="I10856">
        <v>2.4729999999999999</v>
      </c>
      <c r="J10856" s="289" t="s">
        <v>350</v>
      </c>
      <c r="K10856" s="289" t="s">
        <v>24061</v>
      </c>
      <c r="L10856" s="289" t="s">
        <v>275</v>
      </c>
      <c r="M10856" s="289" t="s">
        <v>23956</v>
      </c>
      <c r="N10856" s="289" t="s">
        <v>4421</v>
      </c>
      <c r="O10856" s="289" t="s">
        <v>3332</v>
      </c>
      <c r="P10856" s="289">
        <f>VLOOKUP(CAT_Details[[#This Row],[Delivery Bp Customer Code]],Table6[],2,0)</f>
        <v>3402</v>
      </c>
    </row>
    <row r="10857" spans="1:16" x14ac:dyDescent="0.25">
      <c r="A10857" s="289" t="s">
        <v>3329</v>
      </c>
      <c r="B10857">
        <v>5</v>
      </c>
      <c r="C10857">
        <v>2280</v>
      </c>
      <c r="D10857">
        <v>2</v>
      </c>
      <c r="E10857" s="289" t="s">
        <v>24062</v>
      </c>
      <c r="F10857">
        <v>5016990362</v>
      </c>
      <c r="G10857" s="276">
        <v>45888</v>
      </c>
      <c r="H10857">
        <v>20250801775119</v>
      </c>
      <c r="I10857">
        <v>2.88</v>
      </c>
      <c r="J10857" s="289" t="s">
        <v>350</v>
      </c>
      <c r="K10857" s="289" t="s">
        <v>24063</v>
      </c>
      <c r="L10857" s="289" t="s">
        <v>275</v>
      </c>
      <c r="M10857" s="289" t="s">
        <v>23956</v>
      </c>
      <c r="N10857" s="289" t="s">
        <v>3804</v>
      </c>
      <c r="O10857" s="289" t="s">
        <v>3332</v>
      </c>
      <c r="P10857" s="289">
        <f>VLOOKUP(CAT_Details[[#This Row],[Delivery Bp Customer Code]],Table6[],2,0)</f>
        <v>3402</v>
      </c>
    </row>
    <row r="10858" spans="1:16" x14ac:dyDescent="0.25">
      <c r="A10858" s="289" t="s">
        <v>3329</v>
      </c>
      <c r="B10858">
        <v>2</v>
      </c>
      <c r="C10858">
        <v>168</v>
      </c>
      <c r="D10858">
        <v>0.8</v>
      </c>
      <c r="E10858" s="289" t="s">
        <v>24064</v>
      </c>
      <c r="F10858">
        <v>5017002635</v>
      </c>
      <c r="G10858" s="276">
        <v>45888</v>
      </c>
      <c r="H10858">
        <v>20250811779389</v>
      </c>
      <c r="I10858">
        <v>2.1120000000000001</v>
      </c>
      <c r="J10858" s="289" t="s">
        <v>350</v>
      </c>
      <c r="K10858" s="289" t="s">
        <v>24065</v>
      </c>
      <c r="L10858" s="289" t="s">
        <v>275</v>
      </c>
      <c r="M10858" s="289" t="s">
        <v>23956</v>
      </c>
      <c r="N10858" s="289" t="s">
        <v>23742</v>
      </c>
      <c r="O10858" s="289" t="s">
        <v>3332</v>
      </c>
      <c r="P10858" s="289">
        <f>VLOOKUP(CAT_Details[[#This Row],[Delivery Bp Customer Code]],Table6[],2,0)</f>
        <v>3402</v>
      </c>
    </row>
    <row r="10859" spans="1:16" x14ac:dyDescent="0.25">
      <c r="A10859" s="289" t="s">
        <v>3329</v>
      </c>
      <c r="B10859">
        <v>5</v>
      </c>
      <c r="C10859">
        <v>35</v>
      </c>
      <c r="D10859">
        <v>0.25</v>
      </c>
      <c r="E10859" s="289" t="s">
        <v>24066</v>
      </c>
      <c r="F10859">
        <v>5017002700</v>
      </c>
      <c r="G10859" s="276">
        <v>45888</v>
      </c>
      <c r="H10859">
        <v>20250813781244</v>
      </c>
      <c r="I10859">
        <v>0.12</v>
      </c>
      <c r="J10859" s="289" t="s">
        <v>350</v>
      </c>
      <c r="K10859" s="289" t="s">
        <v>24067</v>
      </c>
      <c r="L10859" s="289" t="s">
        <v>275</v>
      </c>
      <c r="M10859" s="289" t="s">
        <v>23983</v>
      </c>
      <c r="N10859" s="289" t="s">
        <v>446</v>
      </c>
      <c r="O10859" s="289" t="s">
        <v>3332</v>
      </c>
      <c r="P10859" s="289">
        <f>VLOOKUP(CAT_Details[[#This Row],[Delivery Bp Customer Code]],Table6[],2,0)</f>
        <v>3402</v>
      </c>
    </row>
    <row r="10860" spans="1:16" x14ac:dyDescent="0.25">
      <c r="A10860" s="289" t="s">
        <v>3329</v>
      </c>
      <c r="B10860">
        <v>1</v>
      </c>
      <c r="C10860">
        <v>28</v>
      </c>
      <c r="D10860">
        <v>0.2</v>
      </c>
      <c r="E10860" s="289" t="s">
        <v>24068</v>
      </c>
      <c r="F10860">
        <v>5017002719</v>
      </c>
      <c r="G10860" s="276">
        <v>45888</v>
      </c>
      <c r="H10860">
        <v>20250811779765</v>
      </c>
      <c r="I10860">
        <v>0.28799999999999998</v>
      </c>
      <c r="J10860" s="289" t="s">
        <v>302</v>
      </c>
      <c r="K10860" s="289" t="s">
        <v>24069</v>
      </c>
      <c r="L10860" s="289" t="s">
        <v>275</v>
      </c>
      <c r="M10860" s="289" t="s">
        <v>24789</v>
      </c>
      <c r="N10860" s="289" t="s">
        <v>15497</v>
      </c>
      <c r="O10860" s="289" t="s">
        <v>3332</v>
      </c>
      <c r="P10860" s="289">
        <f>VLOOKUP(CAT_Details[[#This Row],[Delivery Bp Customer Code]],Table6[],2,0)</f>
        <v>3402</v>
      </c>
    </row>
    <row r="10861" spans="1:16" x14ac:dyDescent="0.25">
      <c r="A10861" s="289" t="s">
        <v>3329</v>
      </c>
      <c r="B10861">
        <v>3</v>
      </c>
      <c r="C10861">
        <v>111.2</v>
      </c>
      <c r="D10861">
        <v>0.34</v>
      </c>
      <c r="E10861" s="289" t="s">
        <v>24070</v>
      </c>
      <c r="F10861">
        <v>5017002741</v>
      </c>
      <c r="G10861" s="276">
        <v>45888</v>
      </c>
      <c r="H10861">
        <v>20250811779409</v>
      </c>
      <c r="I10861">
        <v>0.44800000000000001</v>
      </c>
      <c r="J10861" s="289" t="s">
        <v>350</v>
      </c>
      <c r="K10861" s="289" t="s">
        <v>24071</v>
      </c>
      <c r="L10861" s="289" t="s">
        <v>275</v>
      </c>
      <c r="M10861" s="289" t="s">
        <v>23956</v>
      </c>
      <c r="N10861" s="289" t="s">
        <v>743</v>
      </c>
      <c r="O10861" s="289" t="s">
        <v>3332</v>
      </c>
      <c r="P10861" s="289">
        <f>VLOOKUP(CAT_Details[[#This Row],[Delivery Bp Customer Code]],Table6[],2,0)</f>
        <v>3402</v>
      </c>
    </row>
    <row r="10862" spans="1:16" x14ac:dyDescent="0.25">
      <c r="A10862" s="289" t="s">
        <v>3329</v>
      </c>
      <c r="B10862">
        <v>2</v>
      </c>
      <c r="C10862">
        <v>25.4</v>
      </c>
      <c r="D10862">
        <v>0.08</v>
      </c>
      <c r="E10862" s="289" t="s">
        <v>24072</v>
      </c>
      <c r="F10862">
        <v>5017002877</v>
      </c>
      <c r="G10862" s="276">
        <v>45888</v>
      </c>
      <c r="H10862">
        <v>20250811779501</v>
      </c>
      <c r="I10862">
        <v>1.9E-2</v>
      </c>
      <c r="J10862" s="289" t="s">
        <v>350</v>
      </c>
      <c r="K10862" s="289" t="s">
        <v>24073</v>
      </c>
      <c r="L10862" s="289" t="s">
        <v>275</v>
      </c>
      <c r="M10862" s="289" t="s">
        <v>23956</v>
      </c>
      <c r="N10862" s="289" t="s">
        <v>3809</v>
      </c>
      <c r="O10862" s="289" t="s">
        <v>3332</v>
      </c>
      <c r="P10862" s="289">
        <f>VLOOKUP(CAT_Details[[#This Row],[Delivery Bp Customer Code]],Table6[],2,0)</f>
        <v>3402</v>
      </c>
    </row>
    <row r="10863" spans="1:16" x14ac:dyDescent="0.25">
      <c r="A10863" s="289" t="s">
        <v>3329</v>
      </c>
      <c r="B10863">
        <v>12</v>
      </c>
      <c r="C10863">
        <v>600</v>
      </c>
      <c r="D10863">
        <v>7.8</v>
      </c>
      <c r="E10863" s="289" t="s">
        <v>24074</v>
      </c>
      <c r="F10863">
        <v>5017002996</v>
      </c>
      <c r="G10863" s="276">
        <v>45888</v>
      </c>
      <c r="H10863">
        <v>20250812780425</v>
      </c>
      <c r="I10863">
        <v>17.381</v>
      </c>
      <c r="J10863" s="289" t="s">
        <v>273</v>
      </c>
      <c r="K10863" s="289" t="s">
        <v>24075</v>
      </c>
      <c r="L10863" s="289" t="s">
        <v>275</v>
      </c>
      <c r="M10863" s="289" t="s">
        <v>24076</v>
      </c>
      <c r="N10863" s="289" t="s">
        <v>1240</v>
      </c>
      <c r="O10863" s="289" t="s">
        <v>3332</v>
      </c>
      <c r="P10863" s="289">
        <f>VLOOKUP(CAT_Details[[#This Row],[Delivery Bp Customer Code]],Table6[],2,0)</f>
        <v>3402</v>
      </c>
    </row>
    <row r="10864" spans="1:16" x14ac:dyDescent="0.25">
      <c r="A10864" s="289" t="s">
        <v>76</v>
      </c>
      <c r="B10864">
        <v>3</v>
      </c>
      <c r="C10864">
        <v>580</v>
      </c>
      <c r="D10864">
        <v>1.4</v>
      </c>
      <c r="E10864" s="289" t="s">
        <v>24077</v>
      </c>
      <c r="F10864">
        <v>5016927537</v>
      </c>
      <c r="G10864" s="276">
        <v>45888</v>
      </c>
      <c r="H10864">
        <v>20250731774332</v>
      </c>
      <c r="I10864">
        <v>3.1970000000000001</v>
      </c>
      <c r="J10864" s="289" t="s">
        <v>756</v>
      </c>
      <c r="K10864" s="289" t="s">
        <v>24078</v>
      </c>
      <c r="L10864" s="289" t="s">
        <v>275</v>
      </c>
      <c r="M10864" s="289" t="s">
        <v>24079</v>
      </c>
      <c r="N10864" s="289" t="s">
        <v>22780</v>
      </c>
      <c r="O10864" s="289" t="s">
        <v>16049</v>
      </c>
      <c r="P10864" s="289" t="str">
        <f>VLOOKUP(CAT_Details[[#This Row],[Delivery Bp Customer Code]],Table6[],2,0)</f>
        <v>MZ02</v>
      </c>
    </row>
    <row r="10865" spans="1:16" x14ac:dyDescent="0.25">
      <c r="A10865" s="289" t="s">
        <v>76</v>
      </c>
      <c r="B10865">
        <v>1</v>
      </c>
      <c r="C10865">
        <v>85</v>
      </c>
      <c r="D10865">
        <v>0.4</v>
      </c>
      <c r="E10865" s="289" t="s">
        <v>24080</v>
      </c>
      <c r="F10865">
        <v>5016977979</v>
      </c>
      <c r="G10865" s="276">
        <v>45888</v>
      </c>
      <c r="H10865">
        <v>20250808778624</v>
      </c>
      <c r="I10865">
        <v>0.96</v>
      </c>
      <c r="J10865" s="289" t="s">
        <v>350</v>
      </c>
      <c r="K10865" s="289" t="s">
        <v>24081</v>
      </c>
      <c r="L10865" s="289" t="s">
        <v>275</v>
      </c>
      <c r="M10865" s="289" t="s">
        <v>23867</v>
      </c>
      <c r="N10865" s="289" t="s">
        <v>15321</v>
      </c>
      <c r="O10865" s="289" t="s">
        <v>16049</v>
      </c>
      <c r="P10865" s="289" t="str">
        <f>VLOOKUP(CAT_Details[[#This Row],[Delivery Bp Customer Code]],Table6[],2,0)</f>
        <v>MZ02</v>
      </c>
    </row>
    <row r="10866" spans="1:16" x14ac:dyDescent="0.25">
      <c r="A10866" s="289" t="s">
        <v>76</v>
      </c>
      <c r="B10866">
        <v>1</v>
      </c>
      <c r="C10866">
        <v>171</v>
      </c>
      <c r="D10866">
        <v>0.4</v>
      </c>
      <c r="E10866" s="289" t="s">
        <v>24082</v>
      </c>
      <c r="F10866">
        <v>5016990352</v>
      </c>
      <c r="G10866" s="276">
        <v>45888</v>
      </c>
      <c r="H10866">
        <v>20250811779391</v>
      </c>
      <c r="I10866">
        <v>0.64300000000000002</v>
      </c>
      <c r="J10866" s="289" t="s">
        <v>350</v>
      </c>
      <c r="K10866" s="289" t="s">
        <v>24083</v>
      </c>
      <c r="L10866" s="289" t="s">
        <v>275</v>
      </c>
      <c r="M10866" s="289" t="s">
        <v>23956</v>
      </c>
      <c r="N10866" s="289" t="s">
        <v>15936</v>
      </c>
      <c r="O10866" s="289" t="s">
        <v>16049</v>
      </c>
      <c r="P10866" s="289" t="str">
        <f>VLOOKUP(CAT_Details[[#This Row],[Delivery Bp Customer Code]],Table6[],2,0)</f>
        <v>MZ02</v>
      </c>
    </row>
    <row r="10867" spans="1:16" x14ac:dyDescent="0.25">
      <c r="A10867" s="289" t="s">
        <v>76</v>
      </c>
      <c r="B10867">
        <v>2</v>
      </c>
      <c r="C10867">
        <v>704</v>
      </c>
      <c r="D10867">
        <v>0.8</v>
      </c>
      <c r="E10867" s="289" t="s">
        <v>24084</v>
      </c>
      <c r="F10867">
        <v>5017002914</v>
      </c>
      <c r="G10867" s="276">
        <v>45888</v>
      </c>
      <c r="H10867">
        <v>20250812780140</v>
      </c>
      <c r="I10867">
        <v>1.92</v>
      </c>
      <c r="J10867" s="289" t="s">
        <v>350</v>
      </c>
      <c r="K10867" s="289" t="s">
        <v>24085</v>
      </c>
      <c r="L10867" s="289" t="s">
        <v>275</v>
      </c>
      <c r="M10867" s="289" t="s">
        <v>23956</v>
      </c>
      <c r="N10867" s="289" t="s">
        <v>24086</v>
      </c>
      <c r="O10867" s="289" t="s">
        <v>16049</v>
      </c>
      <c r="P10867" s="289" t="str">
        <f>VLOOKUP(CAT_Details[[#This Row],[Delivery Bp Customer Code]],Table6[],2,0)</f>
        <v>MZ02</v>
      </c>
    </row>
    <row r="10868" spans="1:16" x14ac:dyDescent="0.25">
      <c r="A10868" s="289" t="s">
        <v>74</v>
      </c>
      <c r="B10868">
        <v>24</v>
      </c>
      <c r="C10868">
        <v>4680</v>
      </c>
      <c r="D10868">
        <v>12</v>
      </c>
      <c r="E10868" s="289" t="s">
        <v>24087</v>
      </c>
      <c r="F10868">
        <v>5016927337</v>
      </c>
      <c r="G10868" s="276">
        <v>45888</v>
      </c>
      <c r="H10868">
        <v>20250731774333</v>
      </c>
      <c r="I10868">
        <v>28.224</v>
      </c>
      <c r="J10868" s="289" t="s">
        <v>756</v>
      </c>
      <c r="K10868" s="289" t="s">
        <v>24088</v>
      </c>
      <c r="L10868" s="289" t="s">
        <v>275</v>
      </c>
      <c r="M10868" s="289" t="s">
        <v>24079</v>
      </c>
      <c r="N10868" s="289" t="s">
        <v>22780</v>
      </c>
      <c r="O10868" s="289" t="s">
        <v>22256</v>
      </c>
      <c r="P10868" s="289" t="str">
        <f>VLOOKUP(CAT_Details[[#This Row],[Delivery Bp Customer Code]],Table6[],2,0)</f>
        <v>DX01-L5</v>
      </c>
    </row>
    <row r="10869" spans="1:16" x14ac:dyDescent="0.25">
      <c r="A10869" s="289" t="s">
        <v>74</v>
      </c>
      <c r="B10869">
        <v>6</v>
      </c>
      <c r="C10869">
        <v>2016</v>
      </c>
      <c r="D10869">
        <v>2.99</v>
      </c>
      <c r="E10869" s="289" t="s">
        <v>24089</v>
      </c>
      <c r="F10869">
        <v>5016952663</v>
      </c>
      <c r="G10869" s="276">
        <v>45888</v>
      </c>
      <c r="H10869">
        <v>20250806777104</v>
      </c>
      <c r="I10869">
        <v>6.6020000000000003</v>
      </c>
      <c r="J10869" s="289" t="s">
        <v>401</v>
      </c>
      <c r="K10869" s="289" t="s">
        <v>24090</v>
      </c>
      <c r="L10869" s="289" t="s">
        <v>275</v>
      </c>
      <c r="M10869" s="289" t="s">
        <v>24091</v>
      </c>
      <c r="N10869" s="289" t="s">
        <v>16659</v>
      </c>
      <c r="O10869" s="289" t="s">
        <v>22256</v>
      </c>
      <c r="P10869" s="289" t="str">
        <f>VLOOKUP(CAT_Details[[#This Row],[Delivery Bp Customer Code]],Table6[],2,0)</f>
        <v>DX01-L5</v>
      </c>
    </row>
    <row r="10870" spans="1:16" x14ac:dyDescent="0.25">
      <c r="A10870" s="289" t="s">
        <v>74</v>
      </c>
      <c r="B10870">
        <v>3</v>
      </c>
      <c r="C10870">
        <v>280</v>
      </c>
      <c r="D10870">
        <v>1.2</v>
      </c>
      <c r="E10870" s="289" t="s">
        <v>24092</v>
      </c>
      <c r="F10870">
        <v>5016965468</v>
      </c>
      <c r="G10870" s="276">
        <v>45888</v>
      </c>
      <c r="H10870">
        <v>20250806777052</v>
      </c>
      <c r="I10870">
        <v>2.4380000000000002</v>
      </c>
      <c r="J10870" s="289" t="s">
        <v>438</v>
      </c>
      <c r="K10870" s="289" t="s">
        <v>24093</v>
      </c>
      <c r="L10870" s="289" t="s">
        <v>275</v>
      </c>
      <c r="M10870" s="289" t="s">
        <v>22284</v>
      </c>
      <c r="N10870" s="289" t="s">
        <v>18548</v>
      </c>
      <c r="O10870" s="289" t="s">
        <v>22256</v>
      </c>
      <c r="P10870" s="289" t="str">
        <f>VLOOKUP(CAT_Details[[#This Row],[Delivery Bp Customer Code]],Table6[],2,0)</f>
        <v>DX01-L5</v>
      </c>
    </row>
    <row r="10871" spans="1:16" x14ac:dyDescent="0.25">
      <c r="A10871" s="289" t="s">
        <v>74</v>
      </c>
      <c r="B10871">
        <v>4</v>
      </c>
      <c r="C10871">
        <v>647</v>
      </c>
      <c r="D10871">
        <v>1.6</v>
      </c>
      <c r="E10871" s="289" t="s">
        <v>24094</v>
      </c>
      <c r="F10871">
        <v>5016965494</v>
      </c>
      <c r="G10871" s="276">
        <v>45888</v>
      </c>
      <c r="H10871">
        <v>20250807777891</v>
      </c>
      <c r="I10871">
        <v>2.4</v>
      </c>
      <c r="J10871" s="289" t="s">
        <v>345</v>
      </c>
      <c r="K10871" s="289" t="s">
        <v>24095</v>
      </c>
      <c r="L10871" s="289" t="s">
        <v>275</v>
      </c>
      <c r="M10871" s="289" t="s">
        <v>24096</v>
      </c>
      <c r="N10871" s="289" t="s">
        <v>348</v>
      </c>
      <c r="O10871" s="289" t="s">
        <v>22256</v>
      </c>
      <c r="P10871" s="289" t="str">
        <f>VLOOKUP(CAT_Details[[#This Row],[Delivery Bp Customer Code]],Table6[],2,0)</f>
        <v>DX01-L5</v>
      </c>
    </row>
    <row r="10872" spans="1:16" x14ac:dyDescent="0.25">
      <c r="A10872" s="289" t="s">
        <v>74</v>
      </c>
      <c r="B10872">
        <v>44</v>
      </c>
      <c r="C10872">
        <v>17300</v>
      </c>
      <c r="D10872">
        <v>21.6</v>
      </c>
      <c r="E10872" s="289" t="s">
        <v>24097</v>
      </c>
      <c r="F10872">
        <v>5016965692</v>
      </c>
      <c r="G10872" s="276">
        <v>45888</v>
      </c>
      <c r="H10872">
        <v>20250805776668</v>
      </c>
      <c r="I10872">
        <v>43.008000000000003</v>
      </c>
      <c r="J10872" s="289" t="s">
        <v>401</v>
      </c>
      <c r="K10872" s="289" t="s">
        <v>24098</v>
      </c>
      <c r="L10872" s="289" t="s">
        <v>275</v>
      </c>
      <c r="M10872" s="289" t="s">
        <v>24099</v>
      </c>
      <c r="N10872" s="289" t="s">
        <v>1028</v>
      </c>
      <c r="O10872" s="289" t="s">
        <v>22256</v>
      </c>
      <c r="P10872" s="289" t="str">
        <f>VLOOKUP(CAT_Details[[#This Row],[Delivery Bp Customer Code]],Table6[],2,0)</f>
        <v>DX01-L5</v>
      </c>
    </row>
    <row r="10873" spans="1:16" x14ac:dyDescent="0.25">
      <c r="A10873" s="289" t="s">
        <v>74</v>
      </c>
      <c r="B10873">
        <v>54</v>
      </c>
      <c r="C10873">
        <v>17423</v>
      </c>
      <c r="D10873">
        <v>21.6</v>
      </c>
      <c r="E10873" s="289" t="s">
        <v>24100</v>
      </c>
      <c r="F10873">
        <v>5016965806</v>
      </c>
      <c r="G10873" s="276">
        <v>45888</v>
      </c>
      <c r="H10873">
        <v>20250805776669</v>
      </c>
      <c r="I10873">
        <v>50.256</v>
      </c>
      <c r="J10873" s="289" t="s">
        <v>401</v>
      </c>
      <c r="K10873" s="289" t="s">
        <v>24101</v>
      </c>
      <c r="L10873" s="289" t="s">
        <v>275</v>
      </c>
      <c r="M10873" s="289" t="s">
        <v>24046</v>
      </c>
      <c r="N10873" s="289" t="s">
        <v>1028</v>
      </c>
      <c r="O10873" s="289" t="s">
        <v>22256</v>
      </c>
      <c r="P10873" s="289" t="str">
        <f>VLOOKUP(CAT_Details[[#This Row],[Delivery Bp Customer Code]],Table6[],2,0)</f>
        <v>DX01-L5</v>
      </c>
    </row>
    <row r="10874" spans="1:16" x14ac:dyDescent="0.25">
      <c r="A10874" s="289" t="s">
        <v>74</v>
      </c>
      <c r="B10874">
        <v>9</v>
      </c>
      <c r="C10874">
        <v>810</v>
      </c>
      <c r="D10874">
        <v>3.6</v>
      </c>
      <c r="E10874" s="289" t="s">
        <v>24080</v>
      </c>
      <c r="F10874">
        <v>5016977981</v>
      </c>
      <c r="G10874" s="276">
        <v>45888</v>
      </c>
      <c r="H10874">
        <v>20250808778622</v>
      </c>
      <c r="I10874">
        <v>8.64</v>
      </c>
      <c r="J10874" s="289" t="s">
        <v>350</v>
      </c>
      <c r="K10874" s="289" t="s">
        <v>24102</v>
      </c>
      <c r="L10874" s="289" t="s">
        <v>275</v>
      </c>
      <c r="M10874" s="289" t="s">
        <v>23867</v>
      </c>
      <c r="N10874" s="289" t="s">
        <v>15321</v>
      </c>
      <c r="O10874" s="289" t="s">
        <v>22256</v>
      </c>
      <c r="P10874" s="289" t="str">
        <f>VLOOKUP(CAT_Details[[#This Row],[Delivery Bp Customer Code]],Table6[],2,0)</f>
        <v>DX01-L5</v>
      </c>
    </row>
    <row r="10875" spans="1:16" x14ac:dyDescent="0.25">
      <c r="A10875" s="289" t="s">
        <v>74</v>
      </c>
      <c r="B10875">
        <v>1</v>
      </c>
      <c r="C10875">
        <v>95</v>
      </c>
      <c r="D10875">
        <v>0.34</v>
      </c>
      <c r="E10875" s="289" t="s">
        <v>24103</v>
      </c>
      <c r="F10875">
        <v>5016978296</v>
      </c>
      <c r="G10875" s="276">
        <v>45888</v>
      </c>
      <c r="H10875">
        <v>20250808778668</v>
      </c>
      <c r="I10875">
        <v>0.36</v>
      </c>
      <c r="J10875" s="289" t="s">
        <v>350</v>
      </c>
      <c r="K10875" s="289" t="s">
        <v>24104</v>
      </c>
      <c r="L10875" s="289" t="s">
        <v>275</v>
      </c>
      <c r="M10875" s="289" t="s">
        <v>23956</v>
      </c>
      <c r="N10875" s="289" t="s">
        <v>16167</v>
      </c>
      <c r="O10875" s="289" t="s">
        <v>22256</v>
      </c>
      <c r="P10875" s="289" t="str">
        <f>VLOOKUP(CAT_Details[[#This Row],[Delivery Bp Customer Code]],Table6[],2,0)</f>
        <v>DX01-L5</v>
      </c>
    </row>
    <row r="10876" spans="1:16" x14ac:dyDescent="0.25">
      <c r="A10876" s="289" t="s">
        <v>74</v>
      </c>
      <c r="B10876">
        <v>3</v>
      </c>
      <c r="C10876">
        <v>615</v>
      </c>
      <c r="D10876">
        <v>0.83</v>
      </c>
      <c r="E10876" s="289" t="s">
        <v>24105</v>
      </c>
      <c r="F10876">
        <v>5016990209</v>
      </c>
      <c r="G10876" s="276">
        <v>45888</v>
      </c>
      <c r="H10876">
        <v>20250811779538</v>
      </c>
      <c r="I10876">
        <v>1.8029999999999999</v>
      </c>
      <c r="J10876" s="289" t="s">
        <v>350</v>
      </c>
      <c r="K10876" s="289" t="s">
        <v>24106</v>
      </c>
      <c r="L10876" s="289" t="s">
        <v>275</v>
      </c>
      <c r="M10876" s="289" t="s">
        <v>23956</v>
      </c>
      <c r="N10876" s="289" t="s">
        <v>602</v>
      </c>
      <c r="O10876" s="289" t="s">
        <v>22256</v>
      </c>
      <c r="P10876" s="289" t="str">
        <f>VLOOKUP(CAT_Details[[#This Row],[Delivery Bp Customer Code]],Table6[],2,0)</f>
        <v>DX01-L5</v>
      </c>
    </row>
    <row r="10877" spans="1:16" x14ac:dyDescent="0.25">
      <c r="A10877" s="289" t="s">
        <v>74</v>
      </c>
      <c r="B10877">
        <v>2</v>
      </c>
      <c r="C10877">
        <v>135</v>
      </c>
      <c r="D10877">
        <v>0.45</v>
      </c>
      <c r="E10877" s="289" t="s">
        <v>24107</v>
      </c>
      <c r="F10877">
        <v>5016990225</v>
      </c>
      <c r="G10877" s="276">
        <v>45888</v>
      </c>
      <c r="H10877">
        <v>20250811779451</v>
      </c>
      <c r="I10877">
        <v>0.34899999999999998</v>
      </c>
      <c r="J10877" s="289" t="s">
        <v>350</v>
      </c>
      <c r="K10877" s="289" t="s">
        <v>24108</v>
      </c>
      <c r="L10877" s="289" t="s">
        <v>275</v>
      </c>
      <c r="M10877" s="289" t="s">
        <v>23956</v>
      </c>
      <c r="N10877" s="289" t="s">
        <v>602</v>
      </c>
      <c r="O10877" s="289" t="s">
        <v>22256</v>
      </c>
      <c r="P10877" s="289" t="str">
        <f>VLOOKUP(CAT_Details[[#This Row],[Delivery Bp Customer Code]],Table6[],2,0)</f>
        <v>DX01-L5</v>
      </c>
    </row>
    <row r="10878" spans="1:16" x14ac:dyDescent="0.25">
      <c r="A10878" s="289" t="s">
        <v>74</v>
      </c>
      <c r="B10878">
        <v>7</v>
      </c>
      <c r="C10878">
        <v>618</v>
      </c>
      <c r="D10878">
        <v>2.4</v>
      </c>
      <c r="E10878" s="289" t="s">
        <v>24109</v>
      </c>
      <c r="F10878">
        <v>5016990374</v>
      </c>
      <c r="G10878" s="276">
        <v>45888</v>
      </c>
      <c r="H10878">
        <v>20250731773993</v>
      </c>
      <c r="I10878">
        <v>3.36</v>
      </c>
      <c r="J10878" s="289" t="s">
        <v>294</v>
      </c>
      <c r="K10878" s="289" t="s">
        <v>24110</v>
      </c>
      <c r="L10878" s="289" t="s">
        <v>275</v>
      </c>
      <c r="M10878" s="289" t="s">
        <v>24111</v>
      </c>
      <c r="N10878" s="289" t="s">
        <v>504</v>
      </c>
      <c r="O10878" s="289" t="s">
        <v>22256</v>
      </c>
      <c r="P10878" s="289" t="str">
        <f>VLOOKUP(CAT_Details[[#This Row],[Delivery Bp Customer Code]],Table6[],2,0)</f>
        <v>DX01-L5</v>
      </c>
    </row>
    <row r="10879" spans="1:16" x14ac:dyDescent="0.25">
      <c r="A10879" s="289" t="s">
        <v>74</v>
      </c>
      <c r="B10879">
        <v>112</v>
      </c>
      <c r="C10879">
        <v>4480</v>
      </c>
      <c r="D10879">
        <v>13.6</v>
      </c>
      <c r="E10879" s="289" t="s">
        <v>24112</v>
      </c>
      <c r="F10879">
        <v>5016990384</v>
      </c>
      <c r="G10879" s="276">
        <v>45888</v>
      </c>
      <c r="H10879">
        <v>20250811779454</v>
      </c>
      <c r="I10879">
        <v>53.76</v>
      </c>
      <c r="J10879" s="289" t="s">
        <v>350</v>
      </c>
      <c r="K10879" s="289" t="s">
        <v>24113</v>
      </c>
      <c r="L10879" s="289" t="s">
        <v>275</v>
      </c>
      <c r="M10879" s="289" t="s">
        <v>24114</v>
      </c>
      <c r="N10879" s="289" t="s">
        <v>12700</v>
      </c>
      <c r="O10879" s="289" t="s">
        <v>22256</v>
      </c>
      <c r="P10879" s="289" t="str">
        <f>VLOOKUP(CAT_Details[[#This Row],[Delivery Bp Customer Code]],Table6[],2,0)</f>
        <v>DX01-L5</v>
      </c>
    </row>
    <row r="10880" spans="1:16" x14ac:dyDescent="0.25">
      <c r="A10880" s="289" t="s">
        <v>74</v>
      </c>
      <c r="B10880">
        <v>112</v>
      </c>
      <c r="C10880">
        <v>4480</v>
      </c>
      <c r="D10880">
        <v>22.4</v>
      </c>
      <c r="E10880" s="289" t="s">
        <v>24115</v>
      </c>
      <c r="F10880">
        <v>5016990385</v>
      </c>
      <c r="G10880" s="276">
        <v>45888</v>
      </c>
      <c r="H10880">
        <v>20250811779457</v>
      </c>
      <c r="I10880">
        <v>53.76</v>
      </c>
      <c r="J10880" s="289" t="s">
        <v>350</v>
      </c>
      <c r="K10880" s="289" t="s">
        <v>24116</v>
      </c>
      <c r="L10880" s="289" t="s">
        <v>275</v>
      </c>
      <c r="M10880" s="289" t="s">
        <v>24117</v>
      </c>
      <c r="N10880" s="289" t="s">
        <v>12700</v>
      </c>
      <c r="O10880" s="289" t="s">
        <v>22256</v>
      </c>
      <c r="P10880" s="289" t="str">
        <f>VLOOKUP(CAT_Details[[#This Row],[Delivery Bp Customer Code]],Table6[],2,0)</f>
        <v>DX01-L5</v>
      </c>
    </row>
    <row r="10881" spans="1:16" x14ac:dyDescent="0.25">
      <c r="A10881" s="289" t="s">
        <v>74</v>
      </c>
      <c r="B10881">
        <v>3</v>
      </c>
      <c r="C10881">
        <v>227</v>
      </c>
      <c r="D10881">
        <v>0.6</v>
      </c>
      <c r="E10881" s="289" t="s">
        <v>24118</v>
      </c>
      <c r="F10881">
        <v>5017002727</v>
      </c>
      <c r="G10881" s="276">
        <v>45888</v>
      </c>
      <c r="H10881">
        <v>20250812780393</v>
      </c>
      <c r="I10881">
        <v>0.81599999999999995</v>
      </c>
      <c r="J10881" s="289" t="s">
        <v>350</v>
      </c>
      <c r="K10881" s="289" t="s">
        <v>24119</v>
      </c>
      <c r="L10881" s="289" t="s">
        <v>275</v>
      </c>
      <c r="M10881" s="289" t="s">
        <v>23956</v>
      </c>
      <c r="N10881" s="289" t="s">
        <v>17526</v>
      </c>
      <c r="O10881" s="289" t="s">
        <v>22256</v>
      </c>
      <c r="P10881" s="289" t="str">
        <f>VLOOKUP(CAT_Details[[#This Row],[Delivery Bp Customer Code]],Table6[],2,0)</f>
        <v>DX01-L5</v>
      </c>
    </row>
    <row r="10882" spans="1:16" x14ac:dyDescent="0.25">
      <c r="A10882" s="289" t="s">
        <v>74</v>
      </c>
      <c r="B10882">
        <v>2</v>
      </c>
      <c r="C10882">
        <v>180</v>
      </c>
      <c r="D10882">
        <v>0.8</v>
      </c>
      <c r="E10882" s="289" t="s">
        <v>24120</v>
      </c>
      <c r="F10882">
        <v>5017002912</v>
      </c>
      <c r="G10882" s="276">
        <v>45888</v>
      </c>
      <c r="H10882">
        <v>20250812780261</v>
      </c>
      <c r="I10882">
        <v>1.92</v>
      </c>
      <c r="J10882" s="289" t="s">
        <v>350</v>
      </c>
      <c r="K10882" s="289" t="s">
        <v>24121</v>
      </c>
      <c r="L10882" s="289" t="s">
        <v>275</v>
      </c>
      <c r="M10882" s="289" t="s">
        <v>23956</v>
      </c>
      <c r="N10882" s="289" t="s">
        <v>15321</v>
      </c>
      <c r="O10882" s="289" t="s">
        <v>22256</v>
      </c>
      <c r="P10882" s="289" t="str">
        <f>VLOOKUP(CAT_Details[[#This Row],[Delivery Bp Customer Code]],Table6[],2,0)</f>
        <v>DX01-L5</v>
      </c>
    </row>
    <row r="10883" spans="1:16" x14ac:dyDescent="0.25">
      <c r="A10883" s="289" t="s">
        <v>74</v>
      </c>
      <c r="B10883">
        <v>4</v>
      </c>
      <c r="C10883">
        <v>888.8</v>
      </c>
      <c r="D10883">
        <v>1.6</v>
      </c>
      <c r="E10883" s="289" t="s">
        <v>24122</v>
      </c>
      <c r="F10883">
        <v>5017002991</v>
      </c>
      <c r="G10883" s="276">
        <v>45888</v>
      </c>
      <c r="H10883">
        <v>20250812780152</v>
      </c>
      <c r="I10883">
        <v>1.536</v>
      </c>
      <c r="J10883" s="289" t="s">
        <v>350</v>
      </c>
      <c r="K10883" s="289" t="s">
        <v>24123</v>
      </c>
      <c r="L10883" s="289" t="s">
        <v>275</v>
      </c>
      <c r="M10883" s="289" t="s">
        <v>23956</v>
      </c>
      <c r="N10883" s="289" t="s">
        <v>366</v>
      </c>
      <c r="O10883" s="289" t="s">
        <v>22256</v>
      </c>
      <c r="P10883" s="289" t="str">
        <f>VLOOKUP(CAT_Details[[#This Row],[Delivery Bp Customer Code]],Table6[],2,0)</f>
        <v>DX01-L5</v>
      </c>
    </row>
    <row r="10884" spans="1:16" x14ac:dyDescent="0.25">
      <c r="A10884" s="289" t="s">
        <v>74</v>
      </c>
      <c r="B10884">
        <v>11</v>
      </c>
      <c r="C10884">
        <v>781</v>
      </c>
      <c r="D10884">
        <v>4.4000000000000004</v>
      </c>
      <c r="E10884" s="289" t="s">
        <v>24124</v>
      </c>
      <c r="F10884">
        <v>5017003003</v>
      </c>
      <c r="G10884" s="276">
        <v>45888</v>
      </c>
      <c r="H10884">
        <v>20250811779858</v>
      </c>
      <c r="I10884">
        <v>10.666</v>
      </c>
      <c r="J10884" s="289" t="s">
        <v>350</v>
      </c>
      <c r="K10884" s="289" t="s">
        <v>24125</v>
      </c>
      <c r="L10884" s="289" t="s">
        <v>275</v>
      </c>
      <c r="M10884" s="289" t="s">
        <v>23956</v>
      </c>
      <c r="N10884" s="289" t="s">
        <v>690</v>
      </c>
      <c r="O10884" s="289" t="s">
        <v>22256</v>
      </c>
      <c r="P10884" s="289" t="str">
        <f>VLOOKUP(CAT_Details[[#This Row],[Delivery Bp Customer Code]],Table6[],2,0)</f>
        <v>DX01-L5</v>
      </c>
    </row>
    <row r="10885" spans="1:16" x14ac:dyDescent="0.25">
      <c r="A10885" s="289" t="s">
        <v>74</v>
      </c>
      <c r="B10885">
        <v>6</v>
      </c>
      <c r="C10885">
        <v>141</v>
      </c>
      <c r="D10885">
        <v>0.53</v>
      </c>
      <c r="E10885" s="289" t="s">
        <v>24126</v>
      </c>
      <c r="F10885">
        <v>5017003112</v>
      </c>
      <c r="G10885" s="276">
        <v>45888</v>
      </c>
      <c r="H10885">
        <v>20250812780326</v>
      </c>
      <c r="I10885">
        <v>0.73599999999999999</v>
      </c>
      <c r="J10885" s="289" t="s">
        <v>350</v>
      </c>
      <c r="K10885" s="289" t="s">
        <v>24127</v>
      </c>
      <c r="L10885" s="289" t="s">
        <v>275</v>
      </c>
      <c r="M10885" s="289" t="s">
        <v>24749</v>
      </c>
      <c r="N10885" s="289" t="s">
        <v>378</v>
      </c>
      <c r="O10885" s="289" t="s">
        <v>22256</v>
      </c>
      <c r="P10885" s="289" t="str">
        <f>VLOOKUP(CAT_Details[[#This Row],[Delivery Bp Customer Code]],Table6[],2,0)</f>
        <v>DX01-L5</v>
      </c>
    </row>
    <row r="10886" spans="1:16" x14ac:dyDescent="0.25">
      <c r="A10886" s="289" t="s">
        <v>74</v>
      </c>
      <c r="B10886">
        <v>3</v>
      </c>
      <c r="C10886">
        <v>130</v>
      </c>
      <c r="D10886">
        <v>0.88</v>
      </c>
      <c r="E10886" s="289" t="s">
        <v>24126</v>
      </c>
      <c r="F10886">
        <v>5017003115</v>
      </c>
      <c r="G10886" s="276">
        <v>45888</v>
      </c>
      <c r="H10886">
        <v>20250808778854</v>
      </c>
      <c r="I10886">
        <v>0.79500000000000004</v>
      </c>
      <c r="J10886" s="289" t="s">
        <v>350</v>
      </c>
      <c r="K10886" s="289" t="s">
        <v>24128</v>
      </c>
      <c r="L10886" s="289" t="s">
        <v>275</v>
      </c>
      <c r="M10886" s="289" t="s">
        <v>24749</v>
      </c>
      <c r="N10886" s="289" t="s">
        <v>378</v>
      </c>
      <c r="O10886" s="289" t="s">
        <v>22256</v>
      </c>
      <c r="P10886" s="289" t="str">
        <f>VLOOKUP(CAT_Details[[#This Row],[Delivery Bp Customer Code]],Table6[],2,0)</f>
        <v>DX01-L5</v>
      </c>
    </row>
    <row r="10887" spans="1:16" x14ac:dyDescent="0.25">
      <c r="A10887" s="289" t="s">
        <v>74</v>
      </c>
      <c r="B10887">
        <v>1</v>
      </c>
      <c r="C10887">
        <v>9</v>
      </c>
      <c r="D10887">
        <v>0.03</v>
      </c>
      <c r="E10887" s="289" t="s">
        <v>24126</v>
      </c>
      <c r="F10887">
        <v>5017003116</v>
      </c>
      <c r="G10887" s="276">
        <v>45888</v>
      </c>
      <c r="H10887">
        <v>20250812780335</v>
      </c>
      <c r="I10887">
        <v>8.9999999999999993E-3</v>
      </c>
      <c r="J10887" s="289" t="s">
        <v>350</v>
      </c>
      <c r="K10887" s="289" t="s">
        <v>24129</v>
      </c>
      <c r="L10887" s="289" t="s">
        <v>275</v>
      </c>
      <c r="M10887" s="289" t="s">
        <v>24749</v>
      </c>
      <c r="N10887" s="289" t="s">
        <v>378</v>
      </c>
      <c r="O10887" s="289" t="s">
        <v>22256</v>
      </c>
      <c r="P10887" s="289" t="str">
        <f>VLOOKUP(CAT_Details[[#This Row],[Delivery Bp Customer Code]],Table6[],2,0)</f>
        <v>DX01-L5</v>
      </c>
    </row>
    <row r="10888" spans="1:16" x14ac:dyDescent="0.25">
      <c r="A10888" s="289" t="s">
        <v>521</v>
      </c>
      <c r="B10888">
        <v>28</v>
      </c>
      <c r="C10888">
        <v>2856</v>
      </c>
      <c r="D10888">
        <v>11.2</v>
      </c>
      <c r="E10888" s="289" t="s">
        <v>24130</v>
      </c>
      <c r="F10888">
        <v>5016990297</v>
      </c>
      <c r="G10888" s="276">
        <v>45888</v>
      </c>
      <c r="H10888">
        <v>20250807778189</v>
      </c>
      <c r="I10888">
        <v>29.568000000000001</v>
      </c>
      <c r="J10888" s="289" t="s">
        <v>302</v>
      </c>
      <c r="K10888" s="289" t="s">
        <v>24131</v>
      </c>
      <c r="L10888" s="289" t="s">
        <v>275</v>
      </c>
      <c r="M10888" s="289" t="s">
        <v>23976</v>
      </c>
      <c r="N10888" s="289" t="s">
        <v>694</v>
      </c>
      <c r="O10888" s="289" t="s">
        <v>16307</v>
      </c>
      <c r="P10888" s="289" t="str">
        <f>VLOOKUP(CAT_Details[[#This Row],[Delivery Bp Customer Code]],Table6[],2,0)</f>
        <v>DX01</v>
      </c>
    </row>
    <row r="10889" spans="1:16" x14ac:dyDescent="0.25">
      <c r="A10889" s="289" t="s">
        <v>272</v>
      </c>
      <c r="B10889">
        <v>3</v>
      </c>
      <c r="C10889">
        <v>185</v>
      </c>
      <c r="D10889">
        <v>1.2</v>
      </c>
      <c r="E10889" s="289" t="s">
        <v>24132</v>
      </c>
      <c r="F10889">
        <v>5016952583</v>
      </c>
      <c r="G10889" s="276">
        <v>45888</v>
      </c>
      <c r="H10889">
        <v>20250806776958</v>
      </c>
      <c r="I10889">
        <v>1.3919999999999999</v>
      </c>
      <c r="J10889" s="289" t="s">
        <v>3970</v>
      </c>
      <c r="K10889" s="289" t="s">
        <v>24133</v>
      </c>
      <c r="L10889" s="289" t="s">
        <v>275</v>
      </c>
      <c r="M10889" s="289" t="s">
        <v>23631</v>
      </c>
      <c r="N10889" s="289" t="s">
        <v>16794</v>
      </c>
      <c r="O10889" s="289" t="s">
        <v>277</v>
      </c>
      <c r="P10889" s="289" t="str">
        <f>VLOOKUP(CAT_Details[[#This Row],[Delivery Bp Customer Code]],Table6[],2,0)</f>
        <v>U2-L5</v>
      </c>
    </row>
    <row r="10890" spans="1:16" x14ac:dyDescent="0.25">
      <c r="A10890" s="289" t="s">
        <v>272</v>
      </c>
      <c r="B10890">
        <v>1</v>
      </c>
      <c r="C10890">
        <v>45</v>
      </c>
      <c r="D10890">
        <v>0.2</v>
      </c>
      <c r="E10890" s="289" t="s">
        <v>24044</v>
      </c>
      <c r="F10890">
        <v>5016952598</v>
      </c>
      <c r="G10890" s="276">
        <v>45888</v>
      </c>
      <c r="H10890">
        <v>20250805776335</v>
      </c>
      <c r="I10890">
        <v>0.216</v>
      </c>
      <c r="J10890" s="289" t="s">
        <v>401</v>
      </c>
      <c r="K10890" s="289" t="s">
        <v>24134</v>
      </c>
      <c r="L10890" s="289" t="s">
        <v>275</v>
      </c>
      <c r="M10890" s="289" t="s">
        <v>24046</v>
      </c>
      <c r="N10890" s="289" t="s">
        <v>2533</v>
      </c>
      <c r="O10890" s="289" t="s">
        <v>277</v>
      </c>
      <c r="P10890" s="289" t="str">
        <f>VLOOKUP(CAT_Details[[#This Row],[Delivery Bp Customer Code]],Table6[],2,0)</f>
        <v>U2-L5</v>
      </c>
    </row>
    <row r="10891" spans="1:16" x14ac:dyDescent="0.25">
      <c r="A10891" s="289" t="s">
        <v>272</v>
      </c>
      <c r="B10891">
        <v>2</v>
      </c>
      <c r="C10891">
        <v>1110</v>
      </c>
      <c r="D10891">
        <v>1.6</v>
      </c>
      <c r="E10891" s="289" t="s">
        <v>24135</v>
      </c>
      <c r="F10891">
        <v>5016965516</v>
      </c>
      <c r="G10891" s="276">
        <v>45888</v>
      </c>
      <c r="H10891">
        <v>20250807777906</v>
      </c>
      <c r="I10891">
        <v>6.5279999999999996</v>
      </c>
      <c r="J10891" s="289" t="s">
        <v>401</v>
      </c>
      <c r="K10891" s="289" t="s">
        <v>24136</v>
      </c>
      <c r="L10891" s="289" t="s">
        <v>275</v>
      </c>
      <c r="M10891" s="289" t="s">
        <v>24091</v>
      </c>
      <c r="N10891" s="289" t="s">
        <v>465</v>
      </c>
      <c r="O10891" s="289" t="s">
        <v>277</v>
      </c>
      <c r="P10891" s="289" t="str">
        <f>VLOOKUP(CAT_Details[[#This Row],[Delivery Bp Customer Code]],Table6[],2,0)</f>
        <v>U2-L5</v>
      </c>
    </row>
    <row r="10892" spans="1:16" x14ac:dyDescent="0.25">
      <c r="A10892" s="289" t="s">
        <v>272</v>
      </c>
      <c r="B10892">
        <v>10</v>
      </c>
      <c r="C10892">
        <v>4246.5</v>
      </c>
      <c r="D10892">
        <v>4</v>
      </c>
      <c r="E10892" s="289" t="s">
        <v>24137</v>
      </c>
      <c r="F10892">
        <v>5016978112</v>
      </c>
      <c r="G10892" s="276">
        <v>45888</v>
      </c>
      <c r="H10892">
        <v>20250808779062</v>
      </c>
      <c r="I10892">
        <v>5.4720000000000004</v>
      </c>
      <c r="J10892" s="289" t="s">
        <v>350</v>
      </c>
      <c r="K10892" s="289" t="s">
        <v>24138</v>
      </c>
      <c r="L10892" s="289" t="s">
        <v>275</v>
      </c>
      <c r="M10892" s="289" t="s">
        <v>24996</v>
      </c>
      <c r="N10892" s="289" t="s">
        <v>456</v>
      </c>
      <c r="O10892" s="289" t="s">
        <v>277</v>
      </c>
      <c r="P10892" s="289" t="str">
        <f>VLOOKUP(CAT_Details[[#This Row],[Delivery Bp Customer Code]],Table6[],2,0)</f>
        <v>U2-L5</v>
      </c>
    </row>
    <row r="10893" spans="1:16" x14ac:dyDescent="0.25">
      <c r="A10893" s="289" t="s">
        <v>272</v>
      </c>
      <c r="B10893">
        <v>8</v>
      </c>
      <c r="C10893">
        <v>2080</v>
      </c>
      <c r="D10893">
        <v>1.6</v>
      </c>
      <c r="E10893" s="289" t="s">
        <v>24139</v>
      </c>
      <c r="F10893">
        <v>5016978176</v>
      </c>
      <c r="G10893" s="276">
        <v>45888</v>
      </c>
      <c r="H10893">
        <v>20250808779034</v>
      </c>
      <c r="I10893">
        <v>3.2639999999999998</v>
      </c>
      <c r="J10893" s="289" t="s">
        <v>350</v>
      </c>
      <c r="K10893" s="289" t="s">
        <v>24140</v>
      </c>
      <c r="L10893" s="289" t="s">
        <v>275</v>
      </c>
      <c r="M10893" s="289" t="s">
        <v>23867</v>
      </c>
      <c r="N10893" s="289" t="s">
        <v>544</v>
      </c>
      <c r="O10893" s="289" t="s">
        <v>277</v>
      </c>
      <c r="P10893" s="289" t="str">
        <f>VLOOKUP(CAT_Details[[#This Row],[Delivery Bp Customer Code]],Table6[],2,0)</f>
        <v>U2-L5</v>
      </c>
    </row>
    <row r="10894" spans="1:16" x14ac:dyDescent="0.25">
      <c r="A10894" s="289" t="s">
        <v>4794</v>
      </c>
      <c r="B10894">
        <v>4</v>
      </c>
      <c r="C10894">
        <v>1040</v>
      </c>
      <c r="D10894">
        <v>1.6</v>
      </c>
      <c r="E10894" s="289" t="s">
        <v>24141</v>
      </c>
      <c r="F10894">
        <v>5016977931</v>
      </c>
      <c r="G10894" s="276">
        <v>45888</v>
      </c>
      <c r="H10894">
        <v>20250807778057</v>
      </c>
      <c r="I10894">
        <v>1.92</v>
      </c>
      <c r="J10894" s="289" t="s">
        <v>350</v>
      </c>
      <c r="K10894" s="289" t="s">
        <v>24142</v>
      </c>
      <c r="L10894" s="289" t="s">
        <v>275</v>
      </c>
      <c r="M10894" s="289" t="s">
        <v>23867</v>
      </c>
      <c r="N10894" s="289" t="s">
        <v>948</v>
      </c>
      <c r="O10894" s="289" t="s">
        <v>4798</v>
      </c>
      <c r="P10894" s="289" t="str">
        <f>VLOOKUP(CAT_Details[[#This Row],[Delivery Bp Customer Code]],Table6[],2,0)</f>
        <v>MY02</v>
      </c>
    </row>
    <row r="10895" spans="1:16" x14ac:dyDescent="0.25">
      <c r="A10895" s="289" t="s">
        <v>4794</v>
      </c>
      <c r="B10895">
        <v>1</v>
      </c>
      <c r="C10895">
        <v>41</v>
      </c>
      <c r="D10895">
        <v>0.2</v>
      </c>
      <c r="E10895" s="289" t="s">
        <v>24143</v>
      </c>
      <c r="F10895">
        <v>5017002672</v>
      </c>
      <c r="G10895" s="276">
        <v>45888</v>
      </c>
      <c r="H10895">
        <v>20250812780368</v>
      </c>
      <c r="I10895">
        <v>0.39800000000000002</v>
      </c>
      <c r="J10895" s="289" t="s">
        <v>350</v>
      </c>
      <c r="K10895" s="289" t="s">
        <v>24144</v>
      </c>
      <c r="L10895" s="289" t="s">
        <v>275</v>
      </c>
      <c r="M10895" s="289" t="s">
        <v>23956</v>
      </c>
      <c r="N10895" s="289" t="s">
        <v>3676</v>
      </c>
      <c r="O10895" s="289" t="s">
        <v>4798</v>
      </c>
      <c r="P10895" s="289" t="str">
        <f>VLOOKUP(CAT_Details[[#This Row],[Delivery Bp Customer Code]],Table6[],2,0)</f>
        <v>MY02</v>
      </c>
    </row>
    <row r="10896" spans="1:16" x14ac:dyDescent="0.25">
      <c r="A10896" s="289" t="s">
        <v>4794</v>
      </c>
      <c r="B10896">
        <v>1</v>
      </c>
      <c r="C10896">
        <v>278</v>
      </c>
      <c r="D10896">
        <v>0.45</v>
      </c>
      <c r="E10896" s="289" t="s">
        <v>24145</v>
      </c>
      <c r="F10896">
        <v>5017002691</v>
      </c>
      <c r="G10896" s="276">
        <v>45888</v>
      </c>
      <c r="H10896">
        <v>20250812780396</v>
      </c>
      <c r="I10896">
        <v>1.08</v>
      </c>
      <c r="J10896" s="289" t="s">
        <v>350</v>
      </c>
      <c r="K10896" s="289" t="s">
        <v>24146</v>
      </c>
      <c r="L10896" s="289" t="s">
        <v>275</v>
      </c>
      <c r="M10896" s="289" t="s">
        <v>24147</v>
      </c>
      <c r="N10896" s="289" t="s">
        <v>381</v>
      </c>
      <c r="O10896" s="289" t="s">
        <v>4798</v>
      </c>
      <c r="P10896" s="289" t="str">
        <f>VLOOKUP(CAT_Details[[#This Row],[Delivery Bp Customer Code]],Table6[],2,0)</f>
        <v>MY02</v>
      </c>
    </row>
    <row r="10897" spans="1:16" x14ac:dyDescent="0.25">
      <c r="A10897" s="289" t="s">
        <v>4794</v>
      </c>
      <c r="B10897">
        <v>4</v>
      </c>
      <c r="C10897">
        <v>1040</v>
      </c>
      <c r="D10897">
        <v>1.6</v>
      </c>
      <c r="E10897" s="289" t="s">
        <v>24148</v>
      </c>
      <c r="F10897">
        <v>5017002824</v>
      </c>
      <c r="G10897" s="276">
        <v>45888</v>
      </c>
      <c r="H10897">
        <v>20250812780168</v>
      </c>
      <c r="I10897">
        <v>1.92</v>
      </c>
      <c r="J10897" s="289" t="s">
        <v>350</v>
      </c>
      <c r="K10897" s="289" t="s">
        <v>24149</v>
      </c>
      <c r="L10897" s="289" t="s">
        <v>275</v>
      </c>
      <c r="M10897" s="289" t="s">
        <v>23956</v>
      </c>
      <c r="N10897" s="289" t="s">
        <v>948</v>
      </c>
      <c r="O10897" s="289" t="s">
        <v>4798</v>
      </c>
      <c r="P10897" s="289" t="str">
        <f>VLOOKUP(CAT_Details[[#This Row],[Delivery Bp Customer Code]],Table6[],2,0)</f>
        <v>MY02</v>
      </c>
    </row>
    <row r="10898" spans="1:16" x14ac:dyDescent="0.25">
      <c r="A10898" s="289" t="s">
        <v>4794</v>
      </c>
      <c r="B10898">
        <v>1</v>
      </c>
      <c r="C10898">
        <v>260</v>
      </c>
      <c r="D10898">
        <v>0.4</v>
      </c>
      <c r="E10898" s="289" t="s">
        <v>24148</v>
      </c>
      <c r="F10898">
        <v>5017002825</v>
      </c>
      <c r="G10898" s="276">
        <v>45888</v>
      </c>
      <c r="H10898">
        <v>20250812780190</v>
      </c>
      <c r="I10898">
        <v>0.76800000000000002</v>
      </c>
      <c r="J10898" s="289" t="s">
        <v>350</v>
      </c>
      <c r="K10898" s="289" t="s">
        <v>24150</v>
      </c>
      <c r="L10898" s="289" t="s">
        <v>275</v>
      </c>
      <c r="M10898" s="289"/>
      <c r="N10898" s="289" t="s">
        <v>948</v>
      </c>
      <c r="O10898" s="289" t="s">
        <v>4798</v>
      </c>
      <c r="P10898" s="289" t="str">
        <f>VLOOKUP(CAT_Details[[#This Row],[Delivery Bp Customer Code]],Table6[],2,0)</f>
        <v>MY02</v>
      </c>
    </row>
    <row r="10899" spans="1:16" x14ac:dyDescent="0.25">
      <c r="A10899" s="289" t="s">
        <v>4794</v>
      </c>
      <c r="B10899">
        <v>1</v>
      </c>
      <c r="C10899">
        <v>150</v>
      </c>
      <c r="D10899">
        <v>0.4</v>
      </c>
      <c r="E10899" s="289" t="s">
        <v>24151</v>
      </c>
      <c r="F10899">
        <v>5017002923</v>
      </c>
      <c r="G10899" s="276">
        <v>45888</v>
      </c>
      <c r="H10899">
        <v>20250811779872</v>
      </c>
      <c r="I10899">
        <v>0.60499999999999998</v>
      </c>
      <c r="J10899" s="289" t="s">
        <v>350</v>
      </c>
      <c r="K10899" s="289" t="s">
        <v>24152</v>
      </c>
      <c r="L10899" s="289" t="s">
        <v>275</v>
      </c>
      <c r="M10899" s="289" t="s">
        <v>23956</v>
      </c>
      <c r="N10899" s="289" t="s">
        <v>5251</v>
      </c>
      <c r="O10899" s="289" t="s">
        <v>4798</v>
      </c>
      <c r="P10899" s="289" t="str">
        <f>VLOOKUP(CAT_Details[[#This Row],[Delivery Bp Customer Code]],Table6[],2,0)</f>
        <v>MY02</v>
      </c>
    </row>
    <row r="10900" spans="1:16" x14ac:dyDescent="0.25">
      <c r="A10900" s="289" t="s">
        <v>4794</v>
      </c>
      <c r="B10900">
        <v>1</v>
      </c>
      <c r="C10900">
        <v>12.73</v>
      </c>
      <c r="D10900">
        <v>0.06</v>
      </c>
      <c r="E10900" s="289" t="s">
        <v>24151</v>
      </c>
      <c r="F10900">
        <v>5017002924</v>
      </c>
      <c r="G10900" s="276">
        <v>45888</v>
      </c>
      <c r="H10900">
        <v>20250811779877</v>
      </c>
      <c r="I10900">
        <v>4.1000000000000002E-2</v>
      </c>
      <c r="J10900" s="289" t="s">
        <v>350</v>
      </c>
      <c r="K10900" s="289" t="s">
        <v>24153</v>
      </c>
      <c r="L10900" s="289" t="s">
        <v>275</v>
      </c>
      <c r="M10900" s="289" t="s">
        <v>23956</v>
      </c>
      <c r="N10900" s="289" t="s">
        <v>5251</v>
      </c>
      <c r="O10900" s="289" t="s">
        <v>4798</v>
      </c>
      <c r="P10900" s="289" t="str">
        <f>VLOOKUP(CAT_Details[[#This Row],[Delivery Bp Customer Code]],Table6[],2,0)</f>
        <v>MY02</v>
      </c>
    </row>
    <row r="10901" spans="1:16" x14ac:dyDescent="0.25">
      <c r="A10901" s="289" t="s">
        <v>4794</v>
      </c>
      <c r="B10901">
        <v>2</v>
      </c>
      <c r="C10901">
        <v>476</v>
      </c>
      <c r="D10901">
        <v>0.8</v>
      </c>
      <c r="E10901" s="289" t="s">
        <v>24151</v>
      </c>
      <c r="F10901">
        <v>5017002926</v>
      </c>
      <c r="G10901" s="276">
        <v>45888</v>
      </c>
      <c r="H10901">
        <v>20250811779866</v>
      </c>
      <c r="I10901">
        <v>1.228</v>
      </c>
      <c r="J10901" s="289" t="s">
        <v>350</v>
      </c>
      <c r="K10901" s="289" t="s">
        <v>24154</v>
      </c>
      <c r="L10901" s="289" t="s">
        <v>275</v>
      </c>
      <c r="M10901" s="289" t="s">
        <v>23956</v>
      </c>
      <c r="N10901" s="289" t="s">
        <v>5251</v>
      </c>
      <c r="O10901" s="289" t="s">
        <v>4798</v>
      </c>
      <c r="P10901" s="289" t="str">
        <f>VLOOKUP(CAT_Details[[#This Row],[Delivery Bp Customer Code]],Table6[],2,0)</f>
        <v>MY02</v>
      </c>
    </row>
    <row r="10902" spans="1:16" x14ac:dyDescent="0.25">
      <c r="A10902" s="289" t="s">
        <v>4794</v>
      </c>
      <c r="B10902">
        <v>1</v>
      </c>
      <c r="C10902">
        <v>92</v>
      </c>
      <c r="D10902">
        <v>0.2</v>
      </c>
      <c r="E10902" s="289" t="s">
        <v>24151</v>
      </c>
      <c r="F10902">
        <v>5017002929</v>
      </c>
      <c r="G10902" s="276">
        <v>45888</v>
      </c>
      <c r="H10902">
        <v>20250811779869</v>
      </c>
      <c r="I10902">
        <v>0.29799999999999999</v>
      </c>
      <c r="J10902" s="289" t="s">
        <v>350</v>
      </c>
      <c r="K10902" s="289" t="s">
        <v>24155</v>
      </c>
      <c r="L10902" s="289" t="s">
        <v>275</v>
      </c>
      <c r="M10902" s="289" t="s">
        <v>23956</v>
      </c>
      <c r="N10902" s="289" t="s">
        <v>5251</v>
      </c>
      <c r="O10902" s="289" t="s">
        <v>4798</v>
      </c>
      <c r="P10902" s="289" t="str">
        <f>VLOOKUP(CAT_Details[[#This Row],[Delivery Bp Customer Code]],Table6[],2,0)</f>
        <v>MY02</v>
      </c>
    </row>
    <row r="10903" spans="1:16" x14ac:dyDescent="0.25">
      <c r="A10903" s="289" t="s">
        <v>4794</v>
      </c>
      <c r="B10903">
        <v>2</v>
      </c>
      <c r="C10903">
        <v>472</v>
      </c>
      <c r="D10903">
        <v>0.8</v>
      </c>
      <c r="E10903" s="289" t="s">
        <v>24151</v>
      </c>
      <c r="F10903">
        <v>5017002930</v>
      </c>
      <c r="G10903" s="276">
        <v>45888</v>
      </c>
      <c r="H10903">
        <v>20250811779865</v>
      </c>
      <c r="I10903">
        <v>1.228</v>
      </c>
      <c r="J10903" s="289" t="s">
        <v>350</v>
      </c>
      <c r="K10903" s="289" t="s">
        <v>24156</v>
      </c>
      <c r="L10903" s="289" t="s">
        <v>275</v>
      </c>
      <c r="M10903" s="289" t="s">
        <v>23956</v>
      </c>
      <c r="N10903" s="289" t="s">
        <v>5251</v>
      </c>
      <c r="O10903" s="289" t="s">
        <v>4798</v>
      </c>
      <c r="P10903" s="289" t="str">
        <f>VLOOKUP(CAT_Details[[#This Row],[Delivery Bp Customer Code]],Table6[],2,0)</f>
        <v>MY02</v>
      </c>
    </row>
    <row r="10904" spans="1:16" x14ac:dyDescent="0.25">
      <c r="A10904" s="289" t="s">
        <v>4794</v>
      </c>
      <c r="B10904">
        <v>1</v>
      </c>
      <c r="C10904">
        <v>182</v>
      </c>
      <c r="D10904">
        <v>0.4</v>
      </c>
      <c r="E10904" s="289" t="s">
        <v>24151</v>
      </c>
      <c r="F10904">
        <v>5017002931</v>
      </c>
      <c r="G10904" s="276">
        <v>45888</v>
      </c>
      <c r="H10904">
        <v>20250811779874</v>
      </c>
      <c r="I10904">
        <v>0.84499999999999997</v>
      </c>
      <c r="J10904" s="289" t="s">
        <v>350</v>
      </c>
      <c r="K10904" s="289" t="s">
        <v>24157</v>
      </c>
      <c r="L10904" s="289" t="s">
        <v>275</v>
      </c>
      <c r="M10904" s="289" t="s">
        <v>23956</v>
      </c>
      <c r="N10904" s="289" t="s">
        <v>5251</v>
      </c>
      <c r="O10904" s="289" t="s">
        <v>4798</v>
      </c>
      <c r="P10904" s="289" t="str">
        <f>VLOOKUP(CAT_Details[[#This Row],[Delivery Bp Customer Code]],Table6[],2,0)</f>
        <v>MY02</v>
      </c>
    </row>
    <row r="10905" spans="1:16" x14ac:dyDescent="0.25">
      <c r="A10905" s="289" t="s">
        <v>278</v>
      </c>
      <c r="B10905">
        <v>2</v>
      </c>
      <c r="C10905">
        <v>792</v>
      </c>
      <c r="D10905">
        <v>0.92</v>
      </c>
      <c r="E10905" s="289" t="s">
        <v>24158</v>
      </c>
      <c r="F10905">
        <v>5016990252</v>
      </c>
      <c r="G10905" s="276">
        <v>45889</v>
      </c>
      <c r="H10905">
        <v>20250807777880</v>
      </c>
      <c r="I10905">
        <v>1.95</v>
      </c>
      <c r="J10905" s="289" t="s">
        <v>294</v>
      </c>
      <c r="K10905" s="289" t="s">
        <v>24159</v>
      </c>
      <c r="L10905" s="289" t="s">
        <v>275</v>
      </c>
      <c r="M10905" s="289" t="s">
        <v>24747</v>
      </c>
      <c r="N10905" s="289" t="s">
        <v>2328</v>
      </c>
      <c r="O10905" s="289" t="s">
        <v>498</v>
      </c>
      <c r="P10905" s="289" t="str">
        <f>VLOOKUP(CAT_Details[[#This Row],[Delivery Bp Customer Code]],Table6[],2,0)</f>
        <v>DK-BM01</v>
      </c>
    </row>
    <row r="10906" spans="1:16" x14ac:dyDescent="0.25">
      <c r="A10906" s="289" t="s">
        <v>278</v>
      </c>
      <c r="B10906">
        <v>8</v>
      </c>
      <c r="C10906">
        <v>2124.6</v>
      </c>
      <c r="D10906">
        <v>2.4</v>
      </c>
      <c r="E10906" s="289" t="s">
        <v>24160</v>
      </c>
      <c r="F10906">
        <v>5017002909</v>
      </c>
      <c r="G10906" s="276">
        <v>45889</v>
      </c>
      <c r="H10906">
        <v>20250812780086</v>
      </c>
      <c r="I10906">
        <v>5.76</v>
      </c>
      <c r="J10906" s="289" t="s">
        <v>280</v>
      </c>
      <c r="K10906" s="289" t="s">
        <v>24161</v>
      </c>
      <c r="L10906" s="289" t="s">
        <v>275</v>
      </c>
      <c r="M10906" s="289" t="s">
        <v>24748</v>
      </c>
      <c r="N10906" s="289" t="s">
        <v>23070</v>
      </c>
      <c r="O10906" s="289" t="s">
        <v>498</v>
      </c>
      <c r="P10906" s="289" t="str">
        <f>VLOOKUP(CAT_Details[[#This Row],[Delivery Bp Customer Code]],Table6[],2,0)</f>
        <v>DK-BM01</v>
      </c>
    </row>
    <row r="10907" spans="1:16" x14ac:dyDescent="0.25">
      <c r="A10907" s="289" t="s">
        <v>75</v>
      </c>
      <c r="B10907">
        <v>3</v>
      </c>
      <c r="C10907">
        <v>50</v>
      </c>
      <c r="D10907">
        <v>0.14000000000000001</v>
      </c>
      <c r="E10907" s="289" t="s">
        <v>24162</v>
      </c>
      <c r="F10907">
        <v>5016977937</v>
      </c>
      <c r="G10907" s="276">
        <v>45889</v>
      </c>
      <c r="H10907">
        <v>20250807778035</v>
      </c>
      <c r="I10907">
        <v>9.5000000000000001E-2</v>
      </c>
      <c r="J10907" s="289" t="s">
        <v>294</v>
      </c>
      <c r="K10907" s="289" t="s">
        <v>24163</v>
      </c>
      <c r="L10907" s="289" t="s">
        <v>275</v>
      </c>
      <c r="M10907" s="289" t="s">
        <v>24164</v>
      </c>
      <c r="N10907" s="289" t="s">
        <v>1413</v>
      </c>
      <c r="O10907" s="289" t="s">
        <v>2173</v>
      </c>
      <c r="P10907" s="289" t="str">
        <f>VLOOKUP(CAT_Details[[#This Row],[Delivery Bp Customer Code]],Table6[],2,0)</f>
        <v>OYL1</v>
      </c>
    </row>
    <row r="10908" spans="1:16" x14ac:dyDescent="0.25">
      <c r="A10908" s="289" t="s">
        <v>75</v>
      </c>
      <c r="B10908">
        <v>17</v>
      </c>
      <c r="C10908">
        <v>2040</v>
      </c>
      <c r="D10908">
        <v>8.1300000000000008</v>
      </c>
      <c r="E10908" s="289" t="s">
        <v>24165</v>
      </c>
      <c r="F10908">
        <v>5016990265</v>
      </c>
      <c r="G10908" s="276">
        <v>45889</v>
      </c>
      <c r="H10908">
        <v>20250805776628</v>
      </c>
      <c r="I10908">
        <v>19.106000000000002</v>
      </c>
      <c r="J10908" s="289" t="s">
        <v>345</v>
      </c>
      <c r="K10908" s="289" t="s">
        <v>24166</v>
      </c>
      <c r="L10908" s="289" t="s">
        <v>275</v>
      </c>
      <c r="M10908" s="289" t="s">
        <v>24167</v>
      </c>
      <c r="N10908" s="289" t="s">
        <v>427</v>
      </c>
      <c r="O10908" s="289" t="s">
        <v>5281</v>
      </c>
      <c r="P10908" s="289" t="str">
        <f>VLOOKUP(CAT_Details[[#This Row],[Delivery Bp Customer Code]],Table6[],2,0)</f>
        <v>DK-LW08</v>
      </c>
    </row>
    <row r="10909" spans="1:16" x14ac:dyDescent="0.25">
      <c r="A10909" s="289" t="s">
        <v>75</v>
      </c>
      <c r="B10909">
        <v>9</v>
      </c>
      <c r="C10909">
        <v>1402</v>
      </c>
      <c r="D10909">
        <v>3.6</v>
      </c>
      <c r="E10909" s="289" t="s">
        <v>24168</v>
      </c>
      <c r="F10909">
        <v>5017003048</v>
      </c>
      <c r="G10909" s="276">
        <v>45889</v>
      </c>
      <c r="H10909">
        <v>20250808779067</v>
      </c>
      <c r="I10909">
        <v>8.6210000000000004</v>
      </c>
      <c r="J10909" s="289" t="s">
        <v>280</v>
      </c>
      <c r="K10909" s="289" t="s">
        <v>24169</v>
      </c>
      <c r="L10909" s="289" t="s">
        <v>275</v>
      </c>
      <c r="M10909" s="289" t="s">
        <v>24748</v>
      </c>
      <c r="N10909" s="289" t="s">
        <v>5845</v>
      </c>
      <c r="O10909" s="289" t="s">
        <v>5281</v>
      </c>
      <c r="P10909" s="289" t="str">
        <f>VLOOKUP(CAT_Details[[#This Row],[Delivery Bp Customer Code]],Table6[],2,0)</f>
        <v>DK-LW08</v>
      </c>
    </row>
    <row r="10910" spans="1:16" x14ac:dyDescent="0.25">
      <c r="A10910" s="289" t="s">
        <v>75</v>
      </c>
      <c r="B10910">
        <v>3</v>
      </c>
      <c r="C10910">
        <v>45</v>
      </c>
      <c r="D10910">
        <v>0.38</v>
      </c>
      <c r="E10910" s="289" t="s">
        <v>24170</v>
      </c>
      <c r="F10910">
        <v>5017014576</v>
      </c>
      <c r="G10910" s="276">
        <v>45889</v>
      </c>
      <c r="H10910">
        <v>20250812780232</v>
      </c>
      <c r="I10910">
        <v>0.38300000000000001</v>
      </c>
      <c r="J10910" s="289" t="s">
        <v>350</v>
      </c>
      <c r="K10910" s="289" t="s">
        <v>24171</v>
      </c>
      <c r="L10910" s="289" t="s">
        <v>275</v>
      </c>
      <c r="M10910" s="289" t="s">
        <v>24147</v>
      </c>
      <c r="N10910" s="289" t="s">
        <v>2252</v>
      </c>
      <c r="O10910" s="289" t="s">
        <v>2173</v>
      </c>
      <c r="P10910" s="289" t="str">
        <f>VLOOKUP(CAT_Details[[#This Row],[Delivery Bp Customer Code]],Table6[],2,0)</f>
        <v>OYL1</v>
      </c>
    </row>
    <row r="10911" spans="1:16" x14ac:dyDescent="0.25">
      <c r="A10911" s="289" t="s">
        <v>75</v>
      </c>
      <c r="B10911">
        <v>1</v>
      </c>
      <c r="C10911">
        <v>6</v>
      </c>
      <c r="D10911">
        <v>0.1</v>
      </c>
      <c r="E10911" s="289" t="s">
        <v>24170</v>
      </c>
      <c r="F10911">
        <v>5017014577</v>
      </c>
      <c r="G10911" s="276">
        <v>45889</v>
      </c>
      <c r="H10911">
        <v>20250812780241</v>
      </c>
      <c r="I10911">
        <v>8.4000000000000005E-2</v>
      </c>
      <c r="J10911" s="289" t="s">
        <v>350</v>
      </c>
      <c r="K10911" s="289" t="s">
        <v>24172</v>
      </c>
      <c r="L10911" s="289" t="s">
        <v>275</v>
      </c>
      <c r="M10911" s="289" t="s">
        <v>24147</v>
      </c>
      <c r="N10911" s="289" t="s">
        <v>2252</v>
      </c>
      <c r="O10911" s="289" t="s">
        <v>2173</v>
      </c>
      <c r="P10911" s="289" t="str">
        <f>VLOOKUP(CAT_Details[[#This Row],[Delivery Bp Customer Code]],Table6[],2,0)</f>
        <v>OYL1</v>
      </c>
    </row>
    <row r="10912" spans="1:16" x14ac:dyDescent="0.25">
      <c r="A10912" s="289" t="s">
        <v>75</v>
      </c>
      <c r="B10912">
        <v>2</v>
      </c>
      <c r="C10912">
        <v>270</v>
      </c>
      <c r="D10912">
        <v>0.8</v>
      </c>
      <c r="E10912" s="289" t="s">
        <v>24173</v>
      </c>
      <c r="F10912">
        <v>5017014580</v>
      </c>
      <c r="G10912" s="276">
        <v>45889</v>
      </c>
      <c r="H10912">
        <v>20250812780497</v>
      </c>
      <c r="I10912">
        <v>1.92</v>
      </c>
      <c r="J10912" s="289" t="s">
        <v>350</v>
      </c>
      <c r="K10912" s="289" t="s">
        <v>24174</v>
      </c>
      <c r="L10912" s="289" t="s">
        <v>275</v>
      </c>
      <c r="M10912" s="289" t="s">
        <v>23956</v>
      </c>
      <c r="N10912" s="289" t="s">
        <v>5415</v>
      </c>
      <c r="O10912" s="289" t="s">
        <v>2173</v>
      </c>
      <c r="P10912" s="289" t="str">
        <f>VLOOKUP(CAT_Details[[#This Row],[Delivery Bp Customer Code]],Table6[],2,0)</f>
        <v>OYL1</v>
      </c>
    </row>
    <row r="10913" spans="1:16" x14ac:dyDescent="0.25">
      <c r="A10913" s="289" t="s">
        <v>75</v>
      </c>
      <c r="B10913">
        <v>2</v>
      </c>
      <c r="C10913">
        <v>21.1</v>
      </c>
      <c r="D10913">
        <v>0.11</v>
      </c>
      <c r="E10913" s="289" t="s">
        <v>24175</v>
      </c>
      <c r="F10913">
        <v>5017014592</v>
      </c>
      <c r="G10913" s="276">
        <v>45889</v>
      </c>
      <c r="H10913">
        <v>20250812780423</v>
      </c>
      <c r="I10913">
        <v>6.3E-2</v>
      </c>
      <c r="J10913" s="289" t="s">
        <v>350</v>
      </c>
      <c r="K10913" s="289" t="s">
        <v>24176</v>
      </c>
      <c r="L10913" s="289" t="s">
        <v>275</v>
      </c>
      <c r="M10913" s="289" t="s">
        <v>24147</v>
      </c>
      <c r="N10913" s="289" t="s">
        <v>11974</v>
      </c>
      <c r="O10913" s="289" t="s">
        <v>2173</v>
      </c>
      <c r="P10913" s="289" t="str">
        <f>VLOOKUP(CAT_Details[[#This Row],[Delivery Bp Customer Code]],Table6[],2,0)</f>
        <v>OYL1</v>
      </c>
    </row>
    <row r="10914" spans="1:16" x14ac:dyDescent="0.25">
      <c r="A10914" s="289" t="s">
        <v>75</v>
      </c>
      <c r="B10914">
        <v>1</v>
      </c>
      <c r="C10914">
        <v>31</v>
      </c>
      <c r="D10914">
        <v>0.1</v>
      </c>
      <c r="E10914" s="289" t="s">
        <v>24177</v>
      </c>
      <c r="F10914">
        <v>5017019964</v>
      </c>
      <c r="G10914" s="276">
        <v>45889</v>
      </c>
      <c r="H10914">
        <v>20250812780534</v>
      </c>
      <c r="I10914">
        <v>0.13400000000000001</v>
      </c>
      <c r="J10914" s="289" t="s">
        <v>280</v>
      </c>
      <c r="K10914" s="289" t="s">
        <v>24178</v>
      </c>
      <c r="L10914" s="289" t="s">
        <v>275</v>
      </c>
      <c r="M10914" s="289" t="s">
        <v>24762</v>
      </c>
      <c r="N10914" s="289" t="s">
        <v>14564</v>
      </c>
      <c r="O10914" s="289" t="s">
        <v>2173</v>
      </c>
      <c r="P10914" s="289" t="str">
        <f>VLOOKUP(CAT_Details[[#This Row],[Delivery Bp Customer Code]],Table6[],2,0)</f>
        <v>OYL1</v>
      </c>
    </row>
    <row r="10915" spans="1:16" x14ac:dyDescent="0.25">
      <c r="A10915" s="289" t="s">
        <v>17052</v>
      </c>
      <c r="B10915">
        <v>1</v>
      </c>
      <c r="C10915">
        <v>694</v>
      </c>
      <c r="D10915">
        <v>0.63</v>
      </c>
      <c r="E10915" s="289" t="s">
        <v>24179</v>
      </c>
      <c r="F10915">
        <v>5016990173</v>
      </c>
      <c r="G10915" s="276">
        <v>45889</v>
      </c>
      <c r="H10915">
        <v>20250811779726</v>
      </c>
      <c r="I10915">
        <v>0.9</v>
      </c>
      <c r="J10915" s="289" t="s">
        <v>345</v>
      </c>
      <c r="K10915" s="289" t="s">
        <v>24180</v>
      </c>
      <c r="L10915" s="289" t="s">
        <v>280</v>
      </c>
      <c r="M10915" s="289" t="s">
        <v>24760</v>
      </c>
      <c r="N10915" s="289" t="s">
        <v>18695</v>
      </c>
      <c r="O10915" s="289" t="s">
        <v>18284</v>
      </c>
      <c r="P10915" s="289">
        <f>VLOOKUP(CAT_Details[[#This Row],[Delivery Bp Customer Code]],Table6[],2,0)</f>
        <v>3705</v>
      </c>
    </row>
    <row r="10916" spans="1:16" x14ac:dyDescent="0.25">
      <c r="A10916" s="289" t="s">
        <v>17052</v>
      </c>
      <c r="B10916">
        <v>2</v>
      </c>
      <c r="C10916">
        <v>24</v>
      </c>
      <c r="D10916">
        <v>0.2</v>
      </c>
      <c r="E10916" s="289" t="s">
        <v>24165</v>
      </c>
      <c r="F10916">
        <v>5016990266</v>
      </c>
      <c r="G10916" s="276">
        <v>45889</v>
      </c>
      <c r="H10916">
        <v>20250805776620</v>
      </c>
      <c r="I10916">
        <v>0.115</v>
      </c>
      <c r="J10916" s="289" t="s">
        <v>345</v>
      </c>
      <c r="K10916" s="289" t="s">
        <v>24181</v>
      </c>
      <c r="L10916" s="289" t="s">
        <v>280</v>
      </c>
      <c r="M10916" s="289" t="s">
        <v>24167</v>
      </c>
      <c r="N10916" s="289" t="s">
        <v>427</v>
      </c>
      <c r="O10916" s="289" t="s">
        <v>18284</v>
      </c>
      <c r="P10916" s="289">
        <f>VLOOKUP(CAT_Details[[#This Row],[Delivery Bp Customer Code]],Table6[],2,0)</f>
        <v>3705</v>
      </c>
    </row>
    <row r="10917" spans="1:16" x14ac:dyDescent="0.25">
      <c r="A10917" s="289" t="s">
        <v>17052</v>
      </c>
      <c r="B10917">
        <v>7</v>
      </c>
      <c r="C10917">
        <v>980</v>
      </c>
      <c r="D10917">
        <v>2.8</v>
      </c>
      <c r="E10917" s="289" t="s">
        <v>24182</v>
      </c>
      <c r="F10917">
        <v>5016990393</v>
      </c>
      <c r="G10917" s="276">
        <v>45889</v>
      </c>
      <c r="H10917">
        <v>20250806777326</v>
      </c>
      <c r="I10917">
        <v>10.08</v>
      </c>
      <c r="J10917" s="289" t="s">
        <v>345</v>
      </c>
      <c r="K10917" s="289" t="s">
        <v>24183</v>
      </c>
      <c r="L10917" s="289" t="s">
        <v>280</v>
      </c>
      <c r="M10917" s="289" t="s">
        <v>24760</v>
      </c>
      <c r="N10917" s="289" t="s">
        <v>512</v>
      </c>
      <c r="O10917" s="289" t="s">
        <v>18284</v>
      </c>
      <c r="P10917" s="289">
        <f>VLOOKUP(CAT_Details[[#This Row],[Delivery Bp Customer Code]],Table6[],2,0)</f>
        <v>3705</v>
      </c>
    </row>
    <row r="10918" spans="1:16" x14ac:dyDescent="0.25">
      <c r="A10918" s="289" t="s">
        <v>17052</v>
      </c>
      <c r="B10918">
        <v>1</v>
      </c>
      <c r="C10918">
        <v>3</v>
      </c>
      <c r="D10918">
        <v>0.03</v>
      </c>
      <c r="E10918" s="289" t="s">
        <v>24184</v>
      </c>
      <c r="F10918">
        <v>5017020106</v>
      </c>
      <c r="G10918" s="276">
        <v>45889</v>
      </c>
      <c r="H10918">
        <v>20250813781389</v>
      </c>
      <c r="I10918">
        <v>0.01</v>
      </c>
      <c r="J10918" s="289" t="s">
        <v>302</v>
      </c>
      <c r="K10918" s="289" t="s">
        <v>24185</v>
      </c>
      <c r="L10918" s="289" t="s">
        <v>280</v>
      </c>
      <c r="M10918" s="289" t="s">
        <v>24186</v>
      </c>
      <c r="N10918" s="289" t="s">
        <v>18394</v>
      </c>
      <c r="O10918" s="289" t="s">
        <v>18284</v>
      </c>
      <c r="P10918" s="289">
        <f>VLOOKUP(CAT_Details[[#This Row],[Delivery Bp Customer Code]],Table6[],2,0)</f>
        <v>3705</v>
      </c>
    </row>
    <row r="10919" spans="1:16" x14ac:dyDescent="0.25">
      <c r="A10919" s="289" t="s">
        <v>17052</v>
      </c>
      <c r="B10919">
        <v>1</v>
      </c>
      <c r="C10919">
        <v>235</v>
      </c>
      <c r="D10919">
        <v>0.4</v>
      </c>
      <c r="E10919" s="289" t="s">
        <v>24184</v>
      </c>
      <c r="F10919">
        <v>5017020107</v>
      </c>
      <c r="G10919" s="276">
        <v>45889</v>
      </c>
      <c r="H10919">
        <v>20250813780868</v>
      </c>
      <c r="I10919">
        <v>0.57599999999999996</v>
      </c>
      <c r="J10919" s="289" t="s">
        <v>302</v>
      </c>
      <c r="K10919" s="289" t="s">
        <v>24187</v>
      </c>
      <c r="L10919" s="289" t="s">
        <v>280</v>
      </c>
      <c r="M10919" s="289" t="s">
        <v>24186</v>
      </c>
      <c r="N10919" s="289" t="s">
        <v>18394</v>
      </c>
      <c r="O10919" s="289" t="s">
        <v>18284</v>
      </c>
      <c r="P10919" s="289">
        <f>VLOOKUP(CAT_Details[[#This Row],[Delivery Bp Customer Code]],Table6[],2,0)</f>
        <v>3705</v>
      </c>
    </row>
    <row r="10920" spans="1:16" x14ac:dyDescent="0.25">
      <c r="A10920" s="289" t="s">
        <v>874</v>
      </c>
      <c r="B10920">
        <v>21</v>
      </c>
      <c r="C10920">
        <v>3465</v>
      </c>
      <c r="D10920">
        <v>11.38</v>
      </c>
      <c r="E10920" s="289" t="s">
        <v>24188</v>
      </c>
      <c r="F10920">
        <v>5016965803</v>
      </c>
      <c r="G10920" s="276">
        <v>45889</v>
      </c>
      <c r="H10920">
        <v>20250806777076</v>
      </c>
      <c r="I10920">
        <v>56.494</v>
      </c>
      <c r="J10920" s="289" t="s">
        <v>294</v>
      </c>
      <c r="K10920" s="289" t="s">
        <v>24189</v>
      </c>
      <c r="L10920" s="289" t="s">
        <v>275</v>
      </c>
      <c r="M10920" s="289" t="s">
        <v>24190</v>
      </c>
      <c r="N10920" s="289" t="s">
        <v>5685</v>
      </c>
      <c r="O10920" s="289" t="s">
        <v>1014</v>
      </c>
      <c r="P10920" s="289" t="str">
        <f>VLOOKUP(CAT_Details[[#This Row],[Delivery Bp Customer Code]],Table6[],2,0)</f>
        <v>MZ07</v>
      </c>
    </row>
    <row r="10921" spans="1:16" x14ac:dyDescent="0.25">
      <c r="A10921" s="289" t="s">
        <v>874</v>
      </c>
      <c r="B10921">
        <v>38</v>
      </c>
      <c r="C10921">
        <v>5140</v>
      </c>
      <c r="D10921">
        <v>13.6</v>
      </c>
      <c r="E10921" s="289" t="s">
        <v>24191</v>
      </c>
      <c r="F10921">
        <v>5016990303</v>
      </c>
      <c r="G10921" s="276">
        <v>45889</v>
      </c>
      <c r="H10921">
        <v>20250807777769</v>
      </c>
      <c r="I10921">
        <v>30.504999999999999</v>
      </c>
      <c r="J10921" s="289" t="s">
        <v>345</v>
      </c>
      <c r="K10921" s="289" t="s">
        <v>24192</v>
      </c>
      <c r="L10921" s="289" t="s">
        <v>275</v>
      </c>
      <c r="M10921" s="289" t="s">
        <v>24167</v>
      </c>
      <c r="N10921" s="289" t="s">
        <v>427</v>
      </c>
      <c r="O10921" s="289" t="s">
        <v>1014</v>
      </c>
      <c r="P10921" s="289" t="str">
        <f>VLOOKUP(CAT_Details[[#This Row],[Delivery Bp Customer Code]],Table6[],2,0)</f>
        <v>MZ07</v>
      </c>
    </row>
    <row r="10922" spans="1:16" x14ac:dyDescent="0.25">
      <c r="A10922" s="289" t="s">
        <v>3771</v>
      </c>
      <c r="B10922">
        <v>2</v>
      </c>
      <c r="C10922">
        <v>302</v>
      </c>
      <c r="D10922">
        <v>0.8</v>
      </c>
      <c r="E10922" s="289" t="s">
        <v>24193</v>
      </c>
      <c r="F10922">
        <v>5016990235</v>
      </c>
      <c r="G10922" s="276">
        <v>45889</v>
      </c>
      <c r="H10922">
        <v>20250808778718</v>
      </c>
      <c r="I10922">
        <v>2.15</v>
      </c>
      <c r="J10922" s="289" t="s">
        <v>3970</v>
      </c>
      <c r="K10922" s="289" t="s">
        <v>24194</v>
      </c>
      <c r="L10922" s="289" t="s">
        <v>275</v>
      </c>
      <c r="M10922" s="289" t="s">
        <v>24195</v>
      </c>
      <c r="N10922" s="289" t="s">
        <v>16794</v>
      </c>
      <c r="O10922" s="289" t="s">
        <v>3775</v>
      </c>
      <c r="P10922" s="289">
        <f>VLOOKUP(CAT_Details[[#This Row],[Delivery Bp Customer Code]],Table6[],2,0)</f>
        <v>3401</v>
      </c>
    </row>
    <row r="10923" spans="1:16" x14ac:dyDescent="0.25">
      <c r="A10923" s="289" t="s">
        <v>3329</v>
      </c>
      <c r="B10923">
        <v>9</v>
      </c>
      <c r="C10923">
        <v>2181.5</v>
      </c>
      <c r="D10923">
        <v>3.6</v>
      </c>
      <c r="E10923" s="289" t="s">
        <v>24196</v>
      </c>
      <c r="F10923">
        <v>5017003053</v>
      </c>
      <c r="G10923" s="276">
        <v>45889</v>
      </c>
      <c r="H10923">
        <v>20250805776494</v>
      </c>
      <c r="I10923">
        <v>8.2080000000000002</v>
      </c>
      <c r="J10923" s="289" t="s">
        <v>438</v>
      </c>
      <c r="K10923" s="289" t="s">
        <v>24197</v>
      </c>
      <c r="L10923" s="289" t="s">
        <v>275</v>
      </c>
      <c r="M10923" s="289" t="s">
        <v>24198</v>
      </c>
      <c r="N10923" s="289" t="s">
        <v>4090</v>
      </c>
      <c r="O10923" s="289" t="s">
        <v>3332</v>
      </c>
      <c r="P10923" s="289">
        <f>VLOOKUP(CAT_Details[[#This Row],[Delivery Bp Customer Code]],Table6[],2,0)</f>
        <v>3402</v>
      </c>
    </row>
    <row r="10924" spans="1:16" x14ac:dyDescent="0.25">
      <c r="A10924" s="289" t="s">
        <v>3329</v>
      </c>
      <c r="B10924">
        <v>3</v>
      </c>
      <c r="C10924">
        <v>192</v>
      </c>
      <c r="D10924">
        <v>1.2</v>
      </c>
      <c r="E10924" s="289" t="s">
        <v>24199</v>
      </c>
      <c r="F10924">
        <v>5017014600</v>
      </c>
      <c r="G10924" s="276">
        <v>45889</v>
      </c>
      <c r="H10924">
        <v>20250812780133</v>
      </c>
      <c r="I10924">
        <v>2.88</v>
      </c>
      <c r="J10924" s="289" t="s">
        <v>350</v>
      </c>
      <c r="K10924" s="289" t="s">
        <v>24200</v>
      </c>
      <c r="L10924" s="289" t="s">
        <v>275</v>
      </c>
      <c r="M10924" s="289" t="s">
        <v>24147</v>
      </c>
      <c r="N10924" s="289" t="s">
        <v>690</v>
      </c>
      <c r="O10924" s="289" t="s">
        <v>3332</v>
      </c>
      <c r="P10924" s="289">
        <f>VLOOKUP(CAT_Details[[#This Row],[Delivery Bp Customer Code]],Table6[],2,0)</f>
        <v>3402</v>
      </c>
    </row>
    <row r="10925" spans="1:16" x14ac:dyDescent="0.25">
      <c r="A10925" s="289" t="s">
        <v>76</v>
      </c>
      <c r="B10925">
        <v>2</v>
      </c>
      <c r="C10925">
        <v>236</v>
      </c>
      <c r="D10925">
        <v>0.8</v>
      </c>
      <c r="E10925" s="289" t="s">
        <v>24201</v>
      </c>
      <c r="F10925">
        <v>5016940914</v>
      </c>
      <c r="G10925" s="276">
        <v>45889</v>
      </c>
      <c r="H10925">
        <v>20250805776371</v>
      </c>
      <c r="I10925">
        <v>1.0940000000000001</v>
      </c>
      <c r="J10925" s="289" t="s">
        <v>287</v>
      </c>
      <c r="K10925" s="289" t="s">
        <v>24202</v>
      </c>
      <c r="L10925" s="289" t="s">
        <v>275</v>
      </c>
      <c r="M10925" s="289" t="s">
        <v>24203</v>
      </c>
      <c r="N10925" s="289" t="s">
        <v>1198</v>
      </c>
      <c r="O10925" s="289" t="s">
        <v>16049</v>
      </c>
      <c r="P10925" s="289" t="str">
        <f>VLOOKUP(CAT_Details[[#This Row],[Delivery Bp Customer Code]],Table6[],2,0)</f>
        <v>MZ02</v>
      </c>
    </row>
    <row r="10926" spans="1:16" x14ac:dyDescent="0.25">
      <c r="A10926" s="289" t="s">
        <v>76</v>
      </c>
      <c r="B10926">
        <v>1</v>
      </c>
      <c r="C10926">
        <v>11</v>
      </c>
      <c r="D10926">
        <v>0.18</v>
      </c>
      <c r="E10926" s="289" t="s">
        <v>24204</v>
      </c>
      <c r="F10926">
        <v>5016965674</v>
      </c>
      <c r="G10926" s="276">
        <v>45889</v>
      </c>
      <c r="H10926">
        <v>20250807777922</v>
      </c>
      <c r="I10926">
        <v>0.11899999999999999</v>
      </c>
      <c r="J10926" s="289" t="s">
        <v>287</v>
      </c>
      <c r="K10926" s="289" t="s">
        <v>24205</v>
      </c>
      <c r="L10926" s="289" t="s">
        <v>275</v>
      </c>
      <c r="M10926" s="289" t="s">
        <v>25106</v>
      </c>
      <c r="N10926" s="289" t="s">
        <v>1198</v>
      </c>
      <c r="O10926" s="289" t="s">
        <v>16049</v>
      </c>
      <c r="P10926" s="289" t="str">
        <f>VLOOKUP(CAT_Details[[#This Row],[Delivery Bp Customer Code]],Table6[],2,0)</f>
        <v>MZ02</v>
      </c>
    </row>
    <row r="10927" spans="1:16" x14ac:dyDescent="0.25">
      <c r="A10927" s="289" t="s">
        <v>76</v>
      </c>
      <c r="B10927">
        <v>1</v>
      </c>
      <c r="C10927">
        <v>60</v>
      </c>
      <c r="D10927">
        <v>0.4</v>
      </c>
      <c r="E10927" s="289" t="s">
        <v>24206</v>
      </c>
      <c r="F10927">
        <v>5016965786</v>
      </c>
      <c r="G10927" s="276">
        <v>45889</v>
      </c>
      <c r="H10927">
        <v>20250807777879</v>
      </c>
      <c r="I10927">
        <v>0.96</v>
      </c>
      <c r="J10927" s="289" t="s">
        <v>294</v>
      </c>
      <c r="K10927" s="289" t="s">
        <v>24207</v>
      </c>
      <c r="L10927" s="289" t="s">
        <v>275</v>
      </c>
      <c r="M10927" s="289" t="s">
        <v>24164</v>
      </c>
      <c r="N10927" s="289" t="s">
        <v>16650</v>
      </c>
      <c r="O10927" s="289" t="s">
        <v>16049</v>
      </c>
      <c r="P10927" s="289" t="str">
        <f>VLOOKUP(CAT_Details[[#This Row],[Delivery Bp Customer Code]],Table6[],2,0)</f>
        <v>MZ02</v>
      </c>
    </row>
    <row r="10928" spans="1:16" x14ac:dyDescent="0.25">
      <c r="A10928" s="289" t="s">
        <v>76</v>
      </c>
      <c r="B10928">
        <v>1</v>
      </c>
      <c r="C10928">
        <v>79</v>
      </c>
      <c r="D10928">
        <v>0.4</v>
      </c>
      <c r="E10928" s="289" t="s">
        <v>24208</v>
      </c>
      <c r="F10928">
        <v>5016978045</v>
      </c>
      <c r="G10928" s="276">
        <v>45889</v>
      </c>
      <c r="H10928">
        <v>20250808778929</v>
      </c>
      <c r="I10928">
        <v>1.018</v>
      </c>
      <c r="J10928" s="289" t="s">
        <v>294</v>
      </c>
      <c r="K10928" s="289" t="s">
        <v>24209</v>
      </c>
      <c r="L10928" s="289" t="s">
        <v>275</v>
      </c>
      <c r="M10928" s="289" t="s">
        <v>24164</v>
      </c>
      <c r="N10928" s="289" t="s">
        <v>1270</v>
      </c>
      <c r="O10928" s="289" t="s">
        <v>16049</v>
      </c>
      <c r="P10928" s="289" t="str">
        <f>VLOOKUP(CAT_Details[[#This Row],[Delivery Bp Customer Code]],Table6[],2,0)</f>
        <v>MZ02</v>
      </c>
    </row>
    <row r="10929" spans="1:16" x14ac:dyDescent="0.25">
      <c r="A10929" s="289" t="s">
        <v>76</v>
      </c>
      <c r="B10929">
        <v>1</v>
      </c>
      <c r="C10929">
        <v>29</v>
      </c>
      <c r="D10929">
        <v>0.4</v>
      </c>
      <c r="E10929" s="289" t="s">
        <v>24210</v>
      </c>
      <c r="F10929">
        <v>5016978274</v>
      </c>
      <c r="G10929" s="276">
        <v>45889</v>
      </c>
      <c r="H10929">
        <v>20250807777855</v>
      </c>
      <c r="I10929">
        <v>0.28799999999999998</v>
      </c>
      <c r="J10929" s="289" t="s">
        <v>280</v>
      </c>
      <c r="K10929" s="289" t="s">
        <v>24211</v>
      </c>
      <c r="L10929" s="289" t="s">
        <v>275</v>
      </c>
      <c r="M10929" s="289" t="s">
        <v>24748</v>
      </c>
      <c r="N10929" s="289" t="s">
        <v>411</v>
      </c>
      <c r="O10929" s="289" t="s">
        <v>16049</v>
      </c>
      <c r="P10929" s="289" t="str">
        <f>VLOOKUP(CAT_Details[[#This Row],[Delivery Bp Customer Code]],Table6[],2,0)</f>
        <v>MZ02</v>
      </c>
    </row>
    <row r="10930" spans="1:16" x14ac:dyDescent="0.25">
      <c r="A10930" s="289" t="s">
        <v>76</v>
      </c>
      <c r="B10930">
        <v>3</v>
      </c>
      <c r="C10930">
        <v>375</v>
      </c>
      <c r="D10930">
        <v>1.2</v>
      </c>
      <c r="E10930" s="289" t="s">
        <v>24212</v>
      </c>
      <c r="F10930">
        <v>5016990367</v>
      </c>
      <c r="G10930" s="276">
        <v>45889</v>
      </c>
      <c r="H10930">
        <v>20250805776737</v>
      </c>
      <c r="I10930">
        <v>2.88</v>
      </c>
      <c r="J10930" s="289" t="s">
        <v>324</v>
      </c>
      <c r="K10930" s="289" t="s">
        <v>24213</v>
      </c>
      <c r="L10930" s="289" t="s">
        <v>275</v>
      </c>
      <c r="M10930" s="289" t="s">
        <v>23962</v>
      </c>
      <c r="N10930" s="289" t="s">
        <v>375</v>
      </c>
      <c r="O10930" s="289" t="s">
        <v>16049</v>
      </c>
      <c r="P10930" s="289" t="str">
        <f>VLOOKUP(CAT_Details[[#This Row],[Delivery Bp Customer Code]],Table6[],2,0)</f>
        <v>MZ02</v>
      </c>
    </row>
    <row r="10931" spans="1:16" x14ac:dyDescent="0.25">
      <c r="A10931" s="289" t="s">
        <v>76</v>
      </c>
      <c r="B10931">
        <v>1</v>
      </c>
      <c r="C10931">
        <v>89</v>
      </c>
      <c r="D10931">
        <v>0.4</v>
      </c>
      <c r="E10931" s="289" t="s">
        <v>24214</v>
      </c>
      <c r="F10931">
        <v>5017014495</v>
      </c>
      <c r="G10931" s="276">
        <v>45889</v>
      </c>
      <c r="H10931">
        <v>20250811779856</v>
      </c>
      <c r="I10931">
        <v>0.97</v>
      </c>
      <c r="J10931" s="289" t="s">
        <v>350</v>
      </c>
      <c r="K10931" s="289" t="s">
        <v>24215</v>
      </c>
      <c r="L10931" s="289" t="s">
        <v>275</v>
      </c>
      <c r="M10931" s="289" t="s">
        <v>24147</v>
      </c>
      <c r="N10931" s="289" t="s">
        <v>690</v>
      </c>
      <c r="O10931" s="289" t="s">
        <v>16049</v>
      </c>
      <c r="P10931" s="289" t="str">
        <f>VLOOKUP(CAT_Details[[#This Row],[Delivery Bp Customer Code]],Table6[],2,0)</f>
        <v>MZ02</v>
      </c>
    </row>
    <row r="10932" spans="1:16" x14ac:dyDescent="0.25">
      <c r="A10932" s="289" t="s">
        <v>76</v>
      </c>
      <c r="B10932">
        <v>7</v>
      </c>
      <c r="C10932">
        <v>202</v>
      </c>
      <c r="D10932">
        <v>1.9</v>
      </c>
      <c r="E10932" s="289" t="s">
        <v>24216</v>
      </c>
      <c r="F10932">
        <v>5017014561</v>
      </c>
      <c r="G10932" s="276">
        <v>45889</v>
      </c>
      <c r="H10932">
        <v>20250813781122</v>
      </c>
      <c r="I10932">
        <v>4.056</v>
      </c>
      <c r="J10932" s="289" t="s">
        <v>350</v>
      </c>
      <c r="K10932" s="289" t="s">
        <v>24217</v>
      </c>
      <c r="L10932" s="289" t="s">
        <v>275</v>
      </c>
      <c r="M10932" s="289" t="s">
        <v>24147</v>
      </c>
      <c r="N10932" s="289" t="s">
        <v>430</v>
      </c>
      <c r="O10932" s="289" t="s">
        <v>16049</v>
      </c>
      <c r="P10932" s="289" t="str">
        <f>VLOOKUP(CAT_Details[[#This Row],[Delivery Bp Customer Code]],Table6[],2,0)</f>
        <v>MZ02</v>
      </c>
    </row>
    <row r="10933" spans="1:16" x14ac:dyDescent="0.25">
      <c r="A10933" s="289" t="s">
        <v>76</v>
      </c>
      <c r="B10933">
        <v>5</v>
      </c>
      <c r="C10933">
        <v>310</v>
      </c>
      <c r="D10933">
        <v>2.5099999999999998</v>
      </c>
      <c r="E10933" s="289" t="s">
        <v>24218</v>
      </c>
      <c r="F10933">
        <v>5017020023</v>
      </c>
      <c r="G10933" s="276">
        <v>45889</v>
      </c>
      <c r="H10933">
        <v>20250813781203</v>
      </c>
      <c r="I10933">
        <v>6.0060000000000002</v>
      </c>
      <c r="J10933" s="289" t="s">
        <v>350</v>
      </c>
      <c r="K10933" s="289" t="s">
        <v>24219</v>
      </c>
      <c r="L10933" s="289" t="s">
        <v>275</v>
      </c>
      <c r="M10933" s="289" t="s">
        <v>23983</v>
      </c>
      <c r="N10933" s="289" t="s">
        <v>16421</v>
      </c>
      <c r="O10933" s="289" t="s">
        <v>16049</v>
      </c>
      <c r="P10933" s="289" t="str">
        <f>VLOOKUP(CAT_Details[[#This Row],[Delivery Bp Customer Code]],Table6[],2,0)</f>
        <v>MZ02</v>
      </c>
    </row>
    <row r="10934" spans="1:16" x14ac:dyDescent="0.25">
      <c r="A10934" s="289" t="s">
        <v>74</v>
      </c>
      <c r="B10934">
        <v>14</v>
      </c>
      <c r="C10934">
        <v>1313.78</v>
      </c>
      <c r="D10934">
        <v>5.6</v>
      </c>
      <c r="E10934" s="289" t="s">
        <v>24201</v>
      </c>
      <c r="F10934">
        <v>5016940912</v>
      </c>
      <c r="G10934" s="276">
        <v>45889</v>
      </c>
      <c r="H10934">
        <v>20250805776363</v>
      </c>
      <c r="I10934">
        <v>10.291</v>
      </c>
      <c r="J10934" s="289" t="s">
        <v>287</v>
      </c>
      <c r="K10934" s="289" t="s">
        <v>24220</v>
      </c>
      <c r="L10934" s="289" t="s">
        <v>275</v>
      </c>
      <c r="M10934" s="289" t="s">
        <v>24203</v>
      </c>
      <c r="N10934" s="289" t="s">
        <v>1198</v>
      </c>
      <c r="O10934" s="289" t="s">
        <v>22256</v>
      </c>
      <c r="P10934" s="289" t="str">
        <f>VLOOKUP(CAT_Details[[#This Row],[Delivery Bp Customer Code]],Table6[],2,0)</f>
        <v>DX01-L5</v>
      </c>
    </row>
    <row r="10935" spans="1:16" x14ac:dyDescent="0.25">
      <c r="A10935" s="289" t="s">
        <v>74</v>
      </c>
      <c r="B10935">
        <v>1</v>
      </c>
      <c r="C10935">
        <v>10</v>
      </c>
      <c r="D10935">
        <v>0.1</v>
      </c>
      <c r="E10935" s="289" t="s">
        <v>24221</v>
      </c>
      <c r="F10935">
        <v>5016965684</v>
      </c>
      <c r="G10935" s="276">
        <v>45889</v>
      </c>
      <c r="H10935">
        <v>20250806777219</v>
      </c>
      <c r="I10935">
        <v>0.04</v>
      </c>
      <c r="J10935" s="289" t="s">
        <v>294</v>
      </c>
      <c r="K10935" s="289" t="s">
        <v>24222</v>
      </c>
      <c r="L10935" s="289" t="s">
        <v>275</v>
      </c>
      <c r="M10935" s="289" t="s">
        <v>24164</v>
      </c>
      <c r="N10935" s="289" t="s">
        <v>660</v>
      </c>
      <c r="O10935" s="289" t="s">
        <v>22256</v>
      </c>
      <c r="P10935" s="289" t="str">
        <f>VLOOKUP(CAT_Details[[#This Row],[Delivery Bp Customer Code]],Table6[],2,0)</f>
        <v>DX01-L5</v>
      </c>
    </row>
    <row r="10936" spans="1:16" x14ac:dyDescent="0.25">
      <c r="A10936" s="289" t="s">
        <v>74</v>
      </c>
      <c r="B10936">
        <v>4</v>
      </c>
      <c r="C10936">
        <v>2624</v>
      </c>
      <c r="D10936">
        <v>1.6</v>
      </c>
      <c r="E10936" s="289" t="s">
        <v>24223</v>
      </c>
      <c r="F10936">
        <v>5016977859</v>
      </c>
      <c r="G10936" s="276">
        <v>45889</v>
      </c>
      <c r="H10936">
        <v>20250807777928</v>
      </c>
      <c r="I10936">
        <v>3.1869999999999998</v>
      </c>
      <c r="J10936" s="289" t="s">
        <v>287</v>
      </c>
      <c r="K10936" s="289" t="s">
        <v>24224</v>
      </c>
      <c r="L10936" s="289" t="s">
        <v>275</v>
      </c>
      <c r="M10936" s="289" t="s">
        <v>24902</v>
      </c>
      <c r="N10936" s="289" t="s">
        <v>814</v>
      </c>
      <c r="O10936" s="289" t="s">
        <v>22256</v>
      </c>
      <c r="P10936" s="289" t="str">
        <f>VLOOKUP(CAT_Details[[#This Row],[Delivery Bp Customer Code]],Table6[],2,0)</f>
        <v>DX01-L5</v>
      </c>
    </row>
    <row r="10937" spans="1:16" x14ac:dyDescent="0.25">
      <c r="A10937" s="289" t="s">
        <v>74</v>
      </c>
      <c r="B10937">
        <v>2</v>
      </c>
      <c r="C10937">
        <v>720</v>
      </c>
      <c r="D10937">
        <v>0.8</v>
      </c>
      <c r="E10937" s="289" t="s">
        <v>24223</v>
      </c>
      <c r="F10937">
        <v>5016977861</v>
      </c>
      <c r="G10937" s="276">
        <v>45889</v>
      </c>
      <c r="H10937">
        <v>20250807777945</v>
      </c>
      <c r="I10937">
        <v>1.536</v>
      </c>
      <c r="J10937" s="289" t="s">
        <v>287</v>
      </c>
      <c r="K10937" s="289" t="s">
        <v>24225</v>
      </c>
      <c r="L10937" s="289" t="s">
        <v>275</v>
      </c>
      <c r="M10937" s="289" t="s">
        <v>24902</v>
      </c>
      <c r="N10937" s="289" t="s">
        <v>814</v>
      </c>
      <c r="O10937" s="289" t="s">
        <v>22256</v>
      </c>
      <c r="P10937" s="289" t="str">
        <f>VLOOKUP(CAT_Details[[#This Row],[Delivery Bp Customer Code]],Table6[],2,0)</f>
        <v>DX01-L5</v>
      </c>
    </row>
    <row r="10938" spans="1:16" x14ac:dyDescent="0.25">
      <c r="A10938" s="289" t="s">
        <v>74</v>
      </c>
      <c r="B10938">
        <v>1</v>
      </c>
      <c r="C10938">
        <v>319</v>
      </c>
      <c r="D10938">
        <v>0.4</v>
      </c>
      <c r="E10938" s="289" t="s">
        <v>24226</v>
      </c>
      <c r="F10938">
        <v>5016978261</v>
      </c>
      <c r="G10938" s="276">
        <v>45889</v>
      </c>
      <c r="H10938">
        <v>20250808778678</v>
      </c>
      <c r="I10938">
        <v>0.96</v>
      </c>
      <c r="J10938" s="289" t="s">
        <v>401</v>
      </c>
      <c r="K10938" s="289" t="s">
        <v>24227</v>
      </c>
      <c r="L10938" s="289" t="s">
        <v>275</v>
      </c>
      <c r="M10938" s="289" t="s">
        <v>24091</v>
      </c>
      <c r="N10938" s="289" t="s">
        <v>17729</v>
      </c>
      <c r="O10938" s="289" t="s">
        <v>22256</v>
      </c>
      <c r="P10938" s="289" t="str">
        <f>VLOOKUP(CAT_Details[[#This Row],[Delivery Bp Customer Code]],Table6[],2,0)</f>
        <v>DX01-L5</v>
      </c>
    </row>
    <row r="10939" spans="1:16" x14ac:dyDescent="0.25">
      <c r="A10939" s="289" t="s">
        <v>74</v>
      </c>
      <c r="B10939">
        <v>2</v>
      </c>
      <c r="C10939">
        <v>275</v>
      </c>
      <c r="D10939">
        <v>0.8</v>
      </c>
      <c r="E10939" s="289" t="s">
        <v>24228</v>
      </c>
      <c r="F10939">
        <v>5016990201</v>
      </c>
      <c r="G10939" s="276">
        <v>45889</v>
      </c>
      <c r="H10939">
        <v>20250811779420</v>
      </c>
      <c r="I10939">
        <v>1.056</v>
      </c>
      <c r="J10939" s="289" t="s">
        <v>345</v>
      </c>
      <c r="K10939" s="289" t="s">
        <v>24229</v>
      </c>
      <c r="L10939" s="289" t="s">
        <v>275</v>
      </c>
      <c r="M10939" s="289" t="s">
        <v>24230</v>
      </c>
      <c r="N10939" s="289" t="s">
        <v>348</v>
      </c>
      <c r="O10939" s="289" t="s">
        <v>22256</v>
      </c>
      <c r="P10939" s="289" t="str">
        <f>VLOOKUP(CAT_Details[[#This Row],[Delivery Bp Customer Code]],Table6[],2,0)</f>
        <v>DX01-L5</v>
      </c>
    </row>
    <row r="10940" spans="1:16" x14ac:dyDescent="0.25">
      <c r="A10940" s="289" t="s">
        <v>74</v>
      </c>
      <c r="B10940">
        <v>11</v>
      </c>
      <c r="C10940">
        <v>2189</v>
      </c>
      <c r="D10940">
        <v>5.37</v>
      </c>
      <c r="E10940" s="289" t="s">
        <v>24231</v>
      </c>
      <c r="F10940">
        <v>5016990213</v>
      </c>
      <c r="G10940" s="276">
        <v>45889</v>
      </c>
      <c r="H10940">
        <v>20250811779395</v>
      </c>
      <c r="I10940">
        <v>11.583</v>
      </c>
      <c r="J10940" s="289" t="s">
        <v>345</v>
      </c>
      <c r="K10940" s="289" t="s">
        <v>24232</v>
      </c>
      <c r="L10940" s="289" t="s">
        <v>275</v>
      </c>
      <c r="M10940" s="289" t="s">
        <v>24233</v>
      </c>
      <c r="N10940" s="289" t="s">
        <v>415</v>
      </c>
      <c r="O10940" s="289" t="s">
        <v>22256</v>
      </c>
      <c r="P10940" s="289" t="str">
        <f>VLOOKUP(CAT_Details[[#This Row],[Delivery Bp Customer Code]],Table6[],2,0)</f>
        <v>DX01-L5</v>
      </c>
    </row>
    <row r="10941" spans="1:16" x14ac:dyDescent="0.25">
      <c r="A10941" s="289" t="s">
        <v>74</v>
      </c>
      <c r="B10941">
        <v>55</v>
      </c>
      <c r="C10941">
        <v>7359</v>
      </c>
      <c r="D10941">
        <v>6</v>
      </c>
      <c r="E10941" s="289" t="s">
        <v>24234</v>
      </c>
      <c r="F10941">
        <v>5016997173</v>
      </c>
      <c r="G10941" s="276">
        <v>45889</v>
      </c>
      <c r="H10941">
        <v>20250811779709</v>
      </c>
      <c r="I10941">
        <v>23.132999999999999</v>
      </c>
      <c r="J10941" s="289" t="s">
        <v>324</v>
      </c>
      <c r="K10941" s="289" t="s">
        <v>24235</v>
      </c>
      <c r="L10941" s="289" t="s">
        <v>275</v>
      </c>
      <c r="M10941" s="289" t="s">
        <v>24236</v>
      </c>
      <c r="N10941" s="289" t="s">
        <v>508</v>
      </c>
      <c r="O10941" s="289" t="s">
        <v>22256</v>
      </c>
      <c r="P10941" s="289" t="str">
        <f>VLOOKUP(CAT_Details[[#This Row],[Delivery Bp Customer Code]],Table6[],2,0)</f>
        <v>DX01-L5</v>
      </c>
    </row>
    <row r="10942" spans="1:16" x14ac:dyDescent="0.25">
      <c r="A10942" s="289" t="s">
        <v>74</v>
      </c>
      <c r="B10942">
        <v>2</v>
      </c>
      <c r="C10942">
        <v>150</v>
      </c>
      <c r="D10942">
        <v>0.4</v>
      </c>
      <c r="E10942" s="289" t="s">
        <v>24237</v>
      </c>
      <c r="F10942">
        <v>5017002718</v>
      </c>
      <c r="G10942" s="276">
        <v>45889</v>
      </c>
      <c r="H10942">
        <v>20250811779851</v>
      </c>
      <c r="I10942">
        <v>0.96</v>
      </c>
      <c r="J10942" s="289" t="s">
        <v>280</v>
      </c>
      <c r="K10942" s="289" t="s">
        <v>24238</v>
      </c>
      <c r="L10942" s="289" t="s">
        <v>275</v>
      </c>
      <c r="M10942" s="289" t="s">
        <v>24973</v>
      </c>
      <c r="N10942" s="289" t="s">
        <v>424</v>
      </c>
      <c r="O10942" s="289" t="s">
        <v>22256</v>
      </c>
      <c r="P10942" s="289" t="str">
        <f>VLOOKUP(CAT_Details[[#This Row],[Delivery Bp Customer Code]],Table6[],2,0)</f>
        <v>DX01-L5</v>
      </c>
    </row>
    <row r="10943" spans="1:16" x14ac:dyDescent="0.25">
      <c r="A10943" s="289" t="s">
        <v>74</v>
      </c>
      <c r="B10943">
        <v>24</v>
      </c>
      <c r="C10943">
        <v>4092</v>
      </c>
      <c r="D10943">
        <v>11.21</v>
      </c>
      <c r="E10943" s="289" t="s">
        <v>24239</v>
      </c>
      <c r="F10943">
        <v>5017014465</v>
      </c>
      <c r="G10943" s="276">
        <v>45889</v>
      </c>
      <c r="H10943">
        <v>20250813780859</v>
      </c>
      <c r="I10943">
        <v>24.05</v>
      </c>
      <c r="J10943" s="289" t="s">
        <v>350</v>
      </c>
      <c r="K10943" s="289" t="s">
        <v>24240</v>
      </c>
      <c r="L10943" s="289" t="s">
        <v>275</v>
      </c>
      <c r="M10943" s="289" t="s">
        <v>24147</v>
      </c>
      <c r="N10943" s="289" t="s">
        <v>357</v>
      </c>
      <c r="O10943" s="289" t="s">
        <v>22256</v>
      </c>
      <c r="P10943" s="289" t="str">
        <f>VLOOKUP(CAT_Details[[#This Row],[Delivery Bp Customer Code]],Table6[],2,0)</f>
        <v>DX01-L5</v>
      </c>
    </row>
    <row r="10944" spans="1:16" x14ac:dyDescent="0.25">
      <c r="A10944" s="289" t="s">
        <v>74</v>
      </c>
      <c r="B10944">
        <v>5</v>
      </c>
      <c r="C10944">
        <v>550</v>
      </c>
      <c r="D10944">
        <v>2</v>
      </c>
      <c r="E10944" s="289" t="s">
        <v>24216</v>
      </c>
      <c r="F10944">
        <v>5017014563</v>
      </c>
      <c r="G10944" s="276">
        <v>45889</v>
      </c>
      <c r="H10944">
        <v>20250813781173</v>
      </c>
      <c r="I10944">
        <v>4.8</v>
      </c>
      <c r="J10944" s="289" t="s">
        <v>350</v>
      </c>
      <c r="K10944" s="289" t="s">
        <v>24241</v>
      </c>
      <c r="L10944" s="289" t="s">
        <v>275</v>
      </c>
      <c r="M10944" s="289" t="s">
        <v>24147</v>
      </c>
      <c r="N10944" s="289" t="s">
        <v>430</v>
      </c>
      <c r="O10944" s="289" t="s">
        <v>22256</v>
      </c>
      <c r="P10944" s="289" t="str">
        <f>VLOOKUP(CAT_Details[[#This Row],[Delivery Bp Customer Code]],Table6[],2,0)</f>
        <v>DX01-L5</v>
      </c>
    </row>
    <row r="10945" spans="1:16" x14ac:dyDescent="0.25">
      <c r="A10945" s="289" t="s">
        <v>74</v>
      </c>
      <c r="B10945">
        <v>10</v>
      </c>
      <c r="C10945">
        <v>1840</v>
      </c>
      <c r="D10945">
        <v>5.01</v>
      </c>
      <c r="E10945" s="289" t="s">
        <v>24218</v>
      </c>
      <c r="F10945">
        <v>5017020022</v>
      </c>
      <c r="G10945" s="276">
        <v>45889</v>
      </c>
      <c r="H10945">
        <v>20250813781083</v>
      </c>
      <c r="I10945">
        <v>12.012</v>
      </c>
      <c r="J10945" s="289" t="s">
        <v>350</v>
      </c>
      <c r="K10945" s="289" t="s">
        <v>24242</v>
      </c>
      <c r="L10945" s="289" t="s">
        <v>275</v>
      </c>
      <c r="M10945" s="289" t="s">
        <v>23983</v>
      </c>
      <c r="N10945" s="289" t="s">
        <v>16421</v>
      </c>
      <c r="O10945" s="289" t="s">
        <v>22256</v>
      </c>
      <c r="P10945" s="289" t="str">
        <f>VLOOKUP(CAT_Details[[#This Row],[Delivery Bp Customer Code]],Table6[],2,0)</f>
        <v>DX01-L5</v>
      </c>
    </row>
    <row r="10946" spans="1:16" x14ac:dyDescent="0.25">
      <c r="A10946" s="289" t="s">
        <v>521</v>
      </c>
      <c r="B10946">
        <v>1</v>
      </c>
      <c r="C10946">
        <v>900</v>
      </c>
      <c r="D10946">
        <v>0.46</v>
      </c>
      <c r="E10946" s="289" t="s">
        <v>24243</v>
      </c>
      <c r="F10946">
        <v>5016990282</v>
      </c>
      <c r="G10946" s="276">
        <v>45889</v>
      </c>
      <c r="H10946">
        <v>20250808778926</v>
      </c>
      <c r="I10946">
        <v>1.206</v>
      </c>
      <c r="J10946" s="289" t="s">
        <v>294</v>
      </c>
      <c r="K10946" s="289" t="s">
        <v>24244</v>
      </c>
      <c r="L10946" s="289" t="s">
        <v>275</v>
      </c>
      <c r="M10946" s="289" t="s">
        <v>24245</v>
      </c>
      <c r="N10946" s="289" t="s">
        <v>3907</v>
      </c>
      <c r="O10946" s="289" t="s">
        <v>16307</v>
      </c>
      <c r="P10946" s="289" t="str">
        <f>VLOOKUP(CAT_Details[[#This Row],[Delivery Bp Customer Code]],Table6[],2,0)</f>
        <v>DX01</v>
      </c>
    </row>
    <row r="10947" spans="1:16" x14ac:dyDescent="0.25">
      <c r="A10947" s="289" t="s">
        <v>521</v>
      </c>
      <c r="B10947">
        <v>2</v>
      </c>
      <c r="C10947">
        <v>1500</v>
      </c>
      <c r="D10947">
        <v>0.92</v>
      </c>
      <c r="E10947" s="289" t="s">
        <v>24243</v>
      </c>
      <c r="F10947">
        <v>5016990283</v>
      </c>
      <c r="G10947" s="276">
        <v>45889</v>
      </c>
      <c r="H10947">
        <v>20250808778924</v>
      </c>
      <c r="I10947">
        <v>2.0390000000000001</v>
      </c>
      <c r="J10947" s="289" t="s">
        <v>294</v>
      </c>
      <c r="K10947" s="289" t="s">
        <v>24246</v>
      </c>
      <c r="L10947" s="289" t="s">
        <v>275</v>
      </c>
      <c r="M10947" s="289" t="s">
        <v>24245</v>
      </c>
      <c r="N10947" s="289" t="s">
        <v>3907</v>
      </c>
      <c r="O10947" s="289" t="s">
        <v>16307</v>
      </c>
      <c r="P10947" s="289" t="str">
        <f>VLOOKUP(CAT_Details[[#This Row],[Delivery Bp Customer Code]],Table6[],2,0)</f>
        <v>DX01</v>
      </c>
    </row>
    <row r="10948" spans="1:16" x14ac:dyDescent="0.25">
      <c r="A10948" s="289" t="s">
        <v>521</v>
      </c>
      <c r="B10948">
        <v>2</v>
      </c>
      <c r="C10948">
        <v>1020</v>
      </c>
      <c r="D10948">
        <v>0.8</v>
      </c>
      <c r="E10948" s="289" t="s">
        <v>24247</v>
      </c>
      <c r="F10948">
        <v>5017014507</v>
      </c>
      <c r="G10948" s="276">
        <v>45889</v>
      </c>
      <c r="H10948">
        <v>20250813780924</v>
      </c>
      <c r="I10948">
        <v>0.69099999999999995</v>
      </c>
      <c r="J10948" s="289" t="s">
        <v>350</v>
      </c>
      <c r="K10948" s="289" t="s">
        <v>24248</v>
      </c>
      <c r="L10948" s="289" t="s">
        <v>275</v>
      </c>
      <c r="M10948" s="289" t="s">
        <v>23983</v>
      </c>
      <c r="N10948" s="289" t="s">
        <v>528</v>
      </c>
      <c r="O10948" s="289" t="s">
        <v>16307</v>
      </c>
      <c r="P10948" s="289" t="str">
        <f>VLOOKUP(CAT_Details[[#This Row],[Delivery Bp Customer Code]],Table6[],2,0)</f>
        <v>DX01</v>
      </c>
    </row>
    <row r="10949" spans="1:16" x14ac:dyDescent="0.25">
      <c r="A10949" s="289" t="s">
        <v>4794</v>
      </c>
      <c r="B10949">
        <v>1</v>
      </c>
      <c r="C10949">
        <v>35</v>
      </c>
      <c r="D10949">
        <v>0.4</v>
      </c>
      <c r="E10949" s="289" t="s">
        <v>24249</v>
      </c>
      <c r="F10949">
        <v>5017002637</v>
      </c>
      <c r="G10949" s="276">
        <v>45889</v>
      </c>
      <c r="H10949">
        <v>20250809779208</v>
      </c>
      <c r="I10949">
        <v>0.499</v>
      </c>
      <c r="J10949" s="289" t="s">
        <v>280</v>
      </c>
      <c r="K10949" s="289" t="s">
        <v>24250</v>
      </c>
      <c r="L10949" s="289" t="s">
        <v>275</v>
      </c>
      <c r="M10949" s="289" t="s">
        <v>24762</v>
      </c>
      <c r="N10949" s="289" t="s">
        <v>5809</v>
      </c>
      <c r="O10949" s="289" t="s">
        <v>4798</v>
      </c>
      <c r="P10949" s="289" t="str">
        <f>VLOOKUP(CAT_Details[[#This Row],[Delivery Bp Customer Code]],Table6[],2,0)</f>
        <v>MY02</v>
      </c>
    </row>
    <row r="10950" spans="1:16" x14ac:dyDescent="0.25">
      <c r="A10950" s="289" t="s">
        <v>4794</v>
      </c>
      <c r="B10950">
        <v>1</v>
      </c>
      <c r="C10950">
        <v>22</v>
      </c>
      <c r="D10950">
        <v>0.4</v>
      </c>
      <c r="E10950" s="289" t="s">
        <v>24249</v>
      </c>
      <c r="F10950">
        <v>5017002638</v>
      </c>
      <c r="G10950" s="276">
        <v>45889</v>
      </c>
      <c r="H10950">
        <v>20250809779210</v>
      </c>
      <c r="I10950">
        <v>0.40300000000000002</v>
      </c>
      <c r="J10950" s="289" t="s">
        <v>280</v>
      </c>
      <c r="K10950" s="289" t="s">
        <v>24251</v>
      </c>
      <c r="L10950" s="289" t="s">
        <v>275</v>
      </c>
      <c r="M10950" s="289" t="s">
        <v>24762</v>
      </c>
      <c r="N10950" s="289" t="s">
        <v>5809</v>
      </c>
      <c r="O10950" s="289" t="s">
        <v>4798</v>
      </c>
      <c r="P10950" s="289" t="str">
        <f>VLOOKUP(CAT_Details[[#This Row],[Delivery Bp Customer Code]],Table6[],2,0)</f>
        <v>MY02</v>
      </c>
    </row>
    <row r="10951" spans="1:16" x14ac:dyDescent="0.25">
      <c r="A10951" s="289" t="s">
        <v>4794</v>
      </c>
      <c r="B10951">
        <v>1</v>
      </c>
      <c r="C10951">
        <v>22</v>
      </c>
      <c r="D10951">
        <v>0.4</v>
      </c>
      <c r="E10951" s="289" t="s">
        <v>24249</v>
      </c>
      <c r="F10951">
        <v>5017002639</v>
      </c>
      <c r="G10951" s="276">
        <v>45889</v>
      </c>
      <c r="H10951">
        <v>20250809779209</v>
      </c>
      <c r="I10951">
        <v>0.499</v>
      </c>
      <c r="J10951" s="289" t="s">
        <v>280</v>
      </c>
      <c r="K10951" s="289" t="s">
        <v>24252</v>
      </c>
      <c r="L10951" s="289" t="s">
        <v>275</v>
      </c>
      <c r="M10951" s="289" t="s">
        <v>24762</v>
      </c>
      <c r="N10951" s="289" t="s">
        <v>5809</v>
      </c>
      <c r="O10951" s="289" t="s">
        <v>4798</v>
      </c>
      <c r="P10951" s="289" t="str">
        <f>VLOOKUP(CAT_Details[[#This Row],[Delivery Bp Customer Code]],Table6[],2,0)</f>
        <v>MY02</v>
      </c>
    </row>
    <row r="10952" spans="1:16" x14ac:dyDescent="0.25">
      <c r="A10952" s="289" t="s">
        <v>4794</v>
      </c>
      <c r="B10952">
        <v>1</v>
      </c>
      <c r="C10952">
        <v>40</v>
      </c>
      <c r="D10952">
        <v>0.4</v>
      </c>
      <c r="E10952" s="289" t="s">
        <v>24249</v>
      </c>
      <c r="F10952">
        <v>5017002641</v>
      </c>
      <c r="G10952" s="276">
        <v>45889</v>
      </c>
      <c r="H10952">
        <v>20250809779211</v>
      </c>
      <c r="I10952">
        <v>0.499</v>
      </c>
      <c r="J10952" s="289" t="s">
        <v>280</v>
      </c>
      <c r="K10952" s="289" t="s">
        <v>24253</v>
      </c>
      <c r="L10952" s="289" t="s">
        <v>275</v>
      </c>
      <c r="M10952" s="289" t="s">
        <v>24762</v>
      </c>
      <c r="N10952" s="289" t="s">
        <v>5809</v>
      </c>
      <c r="O10952" s="289" t="s">
        <v>4798</v>
      </c>
      <c r="P10952" s="289" t="str">
        <f>VLOOKUP(CAT_Details[[#This Row],[Delivery Bp Customer Code]],Table6[],2,0)</f>
        <v>MY02</v>
      </c>
    </row>
    <row r="10953" spans="1:16" x14ac:dyDescent="0.25">
      <c r="A10953" s="289" t="s">
        <v>4794</v>
      </c>
      <c r="B10953">
        <v>23</v>
      </c>
      <c r="C10953">
        <v>17430</v>
      </c>
      <c r="D10953">
        <v>7.07</v>
      </c>
      <c r="E10953" s="289" t="s">
        <v>24247</v>
      </c>
      <c r="F10953">
        <v>5017014505</v>
      </c>
      <c r="G10953" s="276">
        <v>45889</v>
      </c>
      <c r="H10953">
        <v>20250813781197</v>
      </c>
      <c r="I10953">
        <v>8.1419999999999995</v>
      </c>
      <c r="J10953" s="289" t="s">
        <v>350</v>
      </c>
      <c r="K10953" s="289" t="s">
        <v>24254</v>
      </c>
      <c r="L10953" s="289" t="s">
        <v>275</v>
      </c>
      <c r="M10953" s="289" t="s">
        <v>23983</v>
      </c>
      <c r="N10953" s="289" t="s">
        <v>528</v>
      </c>
      <c r="O10953" s="289" t="s">
        <v>4798</v>
      </c>
      <c r="P10953" s="289" t="str">
        <f>VLOOKUP(CAT_Details[[#This Row],[Delivery Bp Customer Code]],Table6[],2,0)</f>
        <v>MY02</v>
      </c>
    </row>
    <row r="10954" spans="1:16" x14ac:dyDescent="0.25">
      <c r="A10954" s="289" t="s">
        <v>278</v>
      </c>
      <c r="B10954">
        <v>10</v>
      </c>
      <c r="C10954">
        <v>1922.96</v>
      </c>
      <c r="D10954">
        <v>3.4</v>
      </c>
      <c r="E10954" s="289" t="s">
        <v>24255</v>
      </c>
      <c r="F10954">
        <v>5017020033</v>
      </c>
      <c r="G10954" s="276">
        <v>45890</v>
      </c>
      <c r="H10954">
        <v>20250813780910</v>
      </c>
      <c r="I10954">
        <v>8.16</v>
      </c>
      <c r="J10954" s="289" t="s">
        <v>280</v>
      </c>
      <c r="K10954" s="289" t="s">
        <v>24256</v>
      </c>
      <c r="L10954" s="289" t="s">
        <v>275</v>
      </c>
      <c r="M10954" s="289" t="s">
        <v>24949</v>
      </c>
      <c r="N10954" s="289" t="s">
        <v>23070</v>
      </c>
      <c r="O10954" s="289" t="s">
        <v>498</v>
      </c>
      <c r="P10954" s="289" t="str">
        <f>VLOOKUP(CAT_Details[[#This Row],[Delivery Bp Customer Code]],Table6[],2,0)</f>
        <v>DK-BM01</v>
      </c>
    </row>
    <row r="10955" spans="1:16" x14ac:dyDescent="0.25">
      <c r="A10955" s="289" t="s">
        <v>278</v>
      </c>
      <c r="B10955">
        <v>4</v>
      </c>
      <c r="C10955">
        <v>1982.6</v>
      </c>
      <c r="D10955">
        <v>1.6</v>
      </c>
      <c r="E10955" s="289" t="s">
        <v>24257</v>
      </c>
      <c r="F10955">
        <v>5017020052</v>
      </c>
      <c r="G10955" s="276">
        <v>45890</v>
      </c>
      <c r="H10955">
        <v>20250813780863</v>
      </c>
      <c r="I10955">
        <v>3.6480000000000001</v>
      </c>
      <c r="J10955" s="289" t="s">
        <v>350</v>
      </c>
      <c r="K10955" s="289" t="s">
        <v>24258</v>
      </c>
      <c r="L10955" s="289" t="s">
        <v>275</v>
      </c>
      <c r="M10955" s="289" t="s">
        <v>24749</v>
      </c>
      <c r="N10955" s="289" t="s">
        <v>999</v>
      </c>
      <c r="O10955" s="289" t="s">
        <v>498</v>
      </c>
      <c r="P10955" s="289" t="str">
        <f>VLOOKUP(CAT_Details[[#This Row],[Delivery Bp Customer Code]],Table6[],2,0)</f>
        <v>DK-BM01</v>
      </c>
    </row>
    <row r="10956" spans="1:16" x14ac:dyDescent="0.25">
      <c r="A10956" s="289" t="s">
        <v>75</v>
      </c>
      <c r="B10956">
        <v>1</v>
      </c>
      <c r="C10956">
        <v>66</v>
      </c>
      <c r="D10956">
        <v>0.4</v>
      </c>
      <c r="E10956" s="289" t="s">
        <v>24259</v>
      </c>
      <c r="F10956">
        <v>5017002661</v>
      </c>
      <c r="G10956" s="276">
        <v>45890</v>
      </c>
      <c r="H10956">
        <v>20250812780080</v>
      </c>
      <c r="I10956">
        <v>0.38400000000000001</v>
      </c>
      <c r="J10956" s="289" t="s">
        <v>345</v>
      </c>
      <c r="K10956" s="289" t="s">
        <v>24260</v>
      </c>
      <c r="L10956" s="289" t="s">
        <v>275</v>
      </c>
      <c r="M10956" s="289" t="s">
        <v>24760</v>
      </c>
      <c r="N10956" s="289" t="s">
        <v>3308</v>
      </c>
      <c r="O10956" s="289" t="s">
        <v>2173</v>
      </c>
      <c r="P10956" s="289" t="str">
        <f>VLOOKUP(CAT_Details[[#This Row],[Delivery Bp Customer Code]],Table6[],2,0)</f>
        <v>OYL1</v>
      </c>
    </row>
    <row r="10957" spans="1:16" x14ac:dyDescent="0.25">
      <c r="A10957" s="289" t="s">
        <v>75</v>
      </c>
      <c r="B10957">
        <v>1</v>
      </c>
      <c r="C10957">
        <v>16.8</v>
      </c>
      <c r="D10957">
        <v>0.14000000000000001</v>
      </c>
      <c r="E10957" s="289" t="s">
        <v>24261</v>
      </c>
      <c r="F10957">
        <v>5017014523</v>
      </c>
      <c r="G10957" s="276">
        <v>45890</v>
      </c>
      <c r="H10957">
        <v>20250812780209</v>
      </c>
      <c r="I10957">
        <v>9.8000000000000004E-2</v>
      </c>
      <c r="J10957" s="289" t="s">
        <v>345</v>
      </c>
      <c r="K10957" s="289" t="s">
        <v>24262</v>
      </c>
      <c r="L10957" s="289" t="s">
        <v>275</v>
      </c>
      <c r="M10957" s="289" t="s">
        <v>24760</v>
      </c>
      <c r="N10957" s="289" t="s">
        <v>5824</v>
      </c>
      <c r="O10957" s="289" t="s">
        <v>5281</v>
      </c>
      <c r="P10957" s="289" t="str">
        <f>VLOOKUP(CAT_Details[[#This Row],[Delivery Bp Customer Code]],Table6[],2,0)</f>
        <v>DK-LW08</v>
      </c>
    </row>
    <row r="10958" spans="1:16" x14ac:dyDescent="0.25">
      <c r="A10958" s="289" t="s">
        <v>75</v>
      </c>
      <c r="B10958">
        <v>3</v>
      </c>
      <c r="C10958">
        <v>22.8</v>
      </c>
      <c r="D10958">
        <v>0.18</v>
      </c>
      <c r="E10958" s="289" t="s">
        <v>24263</v>
      </c>
      <c r="F10958">
        <v>5017020048</v>
      </c>
      <c r="G10958" s="276">
        <v>45890</v>
      </c>
      <c r="H10958">
        <v>20250813781425</v>
      </c>
      <c r="I10958">
        <v>8.4000000000000005E-2</v>
      </c>
      <c r="J10958" s="289" t="s">
        <v>350</v>
      </c>
      <c r="K10958" s="289" t="s">
        <v>24264</v>
      </c>
      <c r="L10958" s="289" t="s">
        <v>275</v>
      </c>
      <c r="M10958" s="289" t="s">
        <v>24749</v>
      </c>
      <c r="N10958" s="289" t="s">
        <v>15910</v>
      </c>
      <c r="O10958" s="289" t="s">
        <v>2173</v>
      </c>
      <c r="P10958" s="289" t="str">
        <f>VLOOKUP(CAT_Details[[#This Row],[Delivery Bp Customer Code]],Table6[],2,0)</f>
        <v>OYL1</v>
      </c>
    </row>
    <row r="10959" spans="1:16" x14ac:dyDescent="0.25">
      <c r="A10959" s="289" t="s">
        <v>17052</v>
      </c>
      <c r="B10959">
        <v>5</v>
      </c>
      <c r="C10959">
        <v>28</v>
      </c>
      <c r="D10959">
        <v>0.37</v>
      </c>
      <c r="E10959" s="289" t="s">
        <v>24265</v>
      </c>
      <c r="F10959">
        <v>5017002679</v>
      </c>
      <c r="G10959" s="276">
        <v>45890</v>
      </c>
      <c r="H10959">
        <v>20250811779800</v>
      </c>
      <c r="I10959">
        <v>0.28199999999999997</v>
      </c>
      <c r="J10959" s="289" t="s">
        <v>345</v>
      </c>
      <c r="K10959" s="289" t="s">
        <v>24266</v>
      </c>
      <c r="L10959" s="289" t="s">
        <v>280</v>
      </c>
      <c r="M10959" s="289" t="s">
        <v>24760</v>
      </c>
      <c r="N10959" s="289" t="s">
        <v>18691</v>
      </c>
      <c r="O10959" s="289" t="s">
        <v>18284</v>
      </c>
      <c r="P10959" s="289">
        <f>VLOOKUP(CAT_Details[[#This Row],[Delivery Bp Customer Code]],Table6[],2,0)</f>
        <v>3705</v>
      </c>
    </row>
    <row r="10960" spans="1:16" x14ac:dyDescent="0.25">
      <c r="A10960" s="289" t="s">
        <v>17052</v>
      </c>
      <c r="B10960">
        <v>13</v>
      </c>
      <c r="C10960">
        <v>1495</v>
      </c>
      <c r="D10960">
        <v>5.2</v>
      </c>
      <c r="E10960" s="289" t="s">
        <v>24267</v>
      </c>
      <c r="F10960">
        <v>5017014473</v>
      </c>
      <c r="G10960" s="276">
        <v>45890</v>
      </c>
      <c r="H10960">
        <v>20250808778699</v>
      </c>
      <c r="I10960">
        <v>18.72</v>
      </c>
      <c r="J10960" s="289" t="s">
        <v>345</v>
      </c>
      <c r="K10960" s="289" t="s">
        <v>24268</v>
      </c>
      <c r="L10960" s="289" t="s">
        <v>280</v>
      </c>
      <c r="M10960" s="289" t="s">
        <v>24269</v>
      </c>
      <c r="N10960" s="289" t="s">
        <v>512</v>
      </c>
      <c r="O10960" s="289" t="s">
        <v>18284</v>
      </c>
      <c r="P10960" s="289">
        <f>VLOOKUP(CAT_Details[[#This Row],[Delivery Bp Customer Code]],Table6[],2,0)</f>
        <v>3705</v>
      </c>
    </row>
    <row r="10961" spans="1:16" x14ac:dyDescent="0.25">
      <c r="A10961" s="289" t="s">
        <v>17052</v>
      </c>
      <c r="B10961">
        <v>1</v>
      </c>
      <c r="C10961">
        <v>3</v>
      </c>
      <c r="D10961">
        <v>0.03</v>
      </c>
      <c r="E10961" s="289" t="s">
        <v>24270</v>
      </c>
      <c r="F10961">
        <v>5017020039</v>
      </c>
      <c r="G10961" s="276">
        <v>45890</v>
      </c>
      <c r="H10961">
        <v>20250815782709</v>
      </c>
      <c r="I10961">
        <v>1.0999999999999999E-2</v>
      </c>
      <c r="J10961" s="289" t="s">
        <v>275</v>
      </c>
      <c r="K10961" s="289" t="s">
        <v>24271</v>
      </c>
      <c r="L10961" s="289" t="s">
        <v>280</v>
      </c>
      <c r="M10961" s="289" t="s">
        <v>24788</v>
      </c>
      <c r="N10961" s="289" t="s">
        <v>18880</v>
      </c>
      <c r="O10961" s="289" t="s">
        <v>18284</v>
      </c>
      <c r="P10961" s="289">
        <f>VLOOKUP(CAT_Details[[#This Row],[Delivery Bp Customer Code]],Table6[],2,0)</f>
        <v>3705</v>
      </c>
    </row>
    <row r="10962" spans="1:16" x14ac:dyDescent="0.25">
      <c r="A10962" s="289" t="s">
        <v>17052</v>
      </c>
      <c r="B10962">
        <v>1</v>
      </c>
      <c r="C10962">
        <v>26</v>
      </c>
      <c r="D10962">
        <v>0.4</v>
      </c>
      <c r="E10962" s="289" t="s">
        <v>24272</v>
      </c>
      <c r="F10962">
        <v>5017020041</v>
      </c>
      <c r="G10962" s="276">
        <v>45890</v>
      </c>
      <c r="H10962">
        <v>20250813781177</v>
      </c>
      <c r="I10962">
        <v>0.624</v>
      </c>
      <c r="J10962" s="289" t="s">
        <v>275</v>
      </c>
      <c r="K10962" s="289" t="s">
        <v>24273</v>
      </c>
      <c r="L10962" s="289" t="s">
        <v>280</v>
      </c>
      <c r="M10962" s="289"/>
      <c r="N10962" s="289" t="s">
        <v>19150</v>
      </c>
      <c r="O10962" s="289" t="s">
        <v>18284</v>
      </c>
      <c r="P10962" s="289">
        <f>VLOOKUP(CAT_Details[[#This Row],[Delivery Bp Customer Code]],Table6[],2,0)</f>
        <v>3705</v>
      </c>
    </row>
    <row r="10963" spans="1:16" x14ac:dyDescent="0.25">
      <c r="A10963" s="289" t="s">
        <v>17052</v>
      </c>
      <c r="B10963">
        <v>1</v>
      </c>
      <c r="C10963">
        <v>103</v>
      </c>
      <c r="D10963">
        <v>0.4</v>
      </c>
      <c r="E10963" s="289" t="s">
        <v>24274</v>
      </c>
      <c r="F10963">
        <v>5017020060</v>
      </c>
      <c r="G10963" s="276">
        <v>45890</v>
      </c>
      <c r="H10963">
        <v>20250813781616</v>
      </c>
      <c r="I10963">
        <v>0.71</v>
      </c>
      <c r="J10963" s="289" t="s">
        <v>302</v>
      </c>
      <c r="K10963" s="289" t="s">
        <v>24275</v>
      </c>
      <c r="L10963" s="289" t="s">
        <v>280</v>
      </c>
      <c r="M10963" s="289" t="s">
        <v>24789</v>
      </c>
      <c r="N10963" s="289" t="s">
        <v>18870</v>
      </c>
      <c r="O10963" s="289" t="s">
        <v>18284</v>
      </c>
      <c r="P10963" s="289">
        <f>VLOOKUP(CAT_Details[[#This Row],[Delivery Bp Customer Code]],Table6[],2,0)</f>
        <v>3705</v>
      </c>
    </row>
    <row r="10964" spans="1:16" x14ac:dyDescent="0.25">
      <c r="A10964" s="289" t="s">
        <v>17052</v>
      </c>
      <c r="B10964">
        <v>6</v>
      </c>
      <c r="C10964">
        <v>1140</v>
      </c>
      <c r="D10964">
        <v>2.4</v>
      </c>
      <c r="E10964" s="289" t="s">
        <v>24276</v>
      </c>
      <c r="F10964">
        <v>5017020091</v>
      </c>
      <c r="G10964" s="276">
        <v>45890</v>
      </c>
      <c r="H10964">
        <v>20250811779922</v>
      </c>
      <c r="I10964">
        <v>2.016</v>
      </c>
      <c r="J10964" s="289" t="s">
        <v>275</v>
      </c>
      <c r="K10964" s="289" t="s">
        <v>24277</v>
      </c>
      <c r="L10964" s="289" t="s">
        <v>280</v>
      </c>
      <c r="M10964" s="289" t="s">
        <v>24788</v>
      </c>
      <c r="N10964" s="289" t="s">
        <v>18700</v>
      </c>
      <c r="O10964" s="289" t="s">
        <v>18284</v>
      </c>
      <c r="P10964" s="289">
        <f>VLOOKUP(CAT_Details[[#This Row],[Delivery Bp Customer Code]],Table6[],2,0)</f>
        <v>3705</v>
      </c>
    </row>
    <row r="10965" spans="1:16" x14ac:dyDescent="0.25">
      <c r="A10965" s="289" t="s">
        <v>17052</v>
      </c>
      <c r="B10965">
        <v>1</v>
      </c>
      <c r="C10965">
        <v>103</v>
      </c>
      <c r="D10965">
        <v>0.4</v>
      </c>
      <c r="E10965" s="289" t="s">
        <v>24274</v>
      </c>
      <c r="F10965">
        <v>5017034454</v>
      </c>
      <c r="G10965" s="276">
        <v>45890</v>
      </c>
      <c r="H10965">
        <v>20250813781616</v>
      </c>
      <c r="I10965">
        <v>0.71</v>
      </c>
      <c r="J10965" s="289" t="s">
        <v>302</v>
      </c>
      <c r="K10965" s="289" t="s">
        <v>24278</v>
      </c>
      <c r="L10965" s="289" t="s">
        <v>280</v>
      </c>
      <c r="M10965" s="289"/>
      <c r="N10965" s="289" t="s">
        <v>18870</v>
      </c>
      <c r="O10965" s="289" t="s">
        <v>18284</v>
      </c>
      <c r="P10965" s="289">
        <f>VLOOKUP(CAT_Details[[#This Row],[Delivery Bp Customer Code]],Table6[],2,0)</f>
        <v>3705</v>
      </c>
    </row>
    <row r="10966" spans="1:16" x14ac:dyDescent="0.25">
      <c r="A10966" s="289" t="s">
        <v>17052</v>
      </c>
      <c r="B10966">
        <v>1</v>
      </c>
      <c r="C10966">
        <v>133</v>
      </c>
      <c r="D10966">
        <v>0.32</v>
      </c>
      <c r="E10966" s="289" t="s">
        <v>24792</v>
      </c>
      <c r="F10966">
        <v>5017046747</v>
      </c>
      <c r="G10966" s="276">
        <v>45890</v>
      </c>
      <c r="H10966">
        <v>20250819784838</v>
      </c>
      <c r="I10966">
        <v>0.33600000000000002</v>
      </c>
      <c r="J10966" s="289" t="s">
        <v>275</v>
      </c>
      <c r="K10966" s="289" t="s">
        <v>24793</v>
      </c>
      <c r="L10966" s="289" t="s">
        <v>280</v>
      </c>
      <c r="M10966" s="289"/>
      <c r="N10966" s="289" t="s">
        <v>19840</v>
      </c>
      <c r="O10966" s="289" t="s">
        <v>22766</v>
      </c>
      <c r="P10966" s="289">
        <f>VLOOKUP(CAT_Details[[#This Row],[Delivery Bp Customer Code]],Table6[],2,0)</f>
        <v>3705</v>
      </c>
    </row>
    <row r="10967" spans="1:16" x14ac:dyDescent="0.25">
      <c r="A10967" s="289" t="s">
        <v>874</v>
      </c>
      <c r="B10967">
        <v>3</v>
      </c>
      <c r="C10967">
        <v>811</v>
      </c>
      <c r="D10967">
        <v>1.5</v>
      </c>
      <c r="E10967" s="289" t="s">
        <v>24279</v>
      </c>
      <c r="F10967">
        <v>5017020086</v>
      </c>
      <c r="G10967" s="276">
        <v>45890</v>
      </c>
      <c r="H10967">
        <v>20250814782112</v>
      </c>
      <c r="I10967">
        <v>2.88</v>
      </c>
      <c r="J10967" s="289" t="s">
        <v>350</v>
      </c>
      <c r="K10967" s="289" t="s">
        <v>24280</v>
      </c>
      <c r="L10967" s="289" t="s">
        <v>275</v>
      </c>
      <c r="M10967" s="289" t="s">
        <v>24749</v>
      </c>
      <c r="N10967" s="289" t="s">
        <v>381</v>
      </c>
      <c r="O10967" s="289" t="s">
        <v>1014</v>
      </c>
      <c r="P10967" s="289" t="str">
        <f>VLOOKUP(CAT_Details[[#This Row],[Delivery Bp Customer Code]],Table6[],2,0)</f>
        <v>MZ07</v>
      </c>
    </row>
    <row r="10968" spans="1:16" x14ac:dyDescent="0.25">
      <c r="A10968" s="289" t="s">
        <v>3329</v>
      </c>
      <c r="B10968">
        <v>6</v>
      </c>
      <c r="C10968">
        <v>1415</v>
      </c>
      <c r="D10968">
        <v>1.9</v>
      </c>
      <c r="E10968" s="289" t="s">
        <v>24281</v>
      </c>
      <c r="F10968">
        <v>5016990305</v>
      </c>
      <c r="G10968" s="276">
        <v>45890</v>
      </c>
      <c r="H10968">
        <v>20250811779438</v>
      </c>
      <c r="I10968">
        <v>4.4400000000000004</v>
      </c>
      <c r="J10968" s="289" t="s">
        <v>317</v>
      </c>
      <c r="K10968" s="289" t="s">
        <v>24282</v>
      </c>
      <c r="L10968" s="289" t="s">
        <v>275</v>
      </c>
      <c r="M10968" s="289" t="s">
        <v>24365</v>
      </c>
      <c r="N10968" s="289" t="s">
        <v>3966</v>
      </c>
      <c r="O10968" s="289" t="s">
        <v>3332</v>
      </c>
      <c r="P10968" s="289">
        <f>VLOOKUP(CAT_Details[[#This Row],[Delivery Bp Customer Code]],Table6[],2,0)</f>
        <v>3402</v>
      </c>
    </row>
    <row r="10969" spans="1:16" x14ac:dyDescent="0.25">
      <c r="A10969" s="289" t="s">
        <v>3329</v>
      </c>
      <c r="B10969">
        <v>8</v>
      </c>
      <c r="C10969">
        <v>1650</v>
      </c>
      <c r="D10969">
        <v>3.2</v>
      </c>
      <c r="E10969" s="289" t="s">
        <v>24283</v>
      </c>
      <c r="F10969">
        <v>5016990398</v>
      </c>
      <c r="G10969" s="276">
        <v>45890</v>
      </c>
      <c r="H10969">
        <v>20250807778296</v>
      </c>
      <c r="I10969">
        <v>6.5279999999999996</v>
      </c>
      <c r="J10969" s="289" t="s">
        <v>287</v>
      </c>
      <c r="K10969" s="289" t="s">
        <v>24284</v>
      </c>
      <c r="L10969" s="289" t="s">
        <v>275</v>
      </c>
      <c r="M10969" s="289" t="s">
        <v>24203</v>
      </c>
      <c r="N10969" s="289" t="s">
        <v>468</v>
      </c>
      <c r="O10969" s="289" t="s">
        <v>3332</v>
      </c>
      <c r="P10969" s="289">
        <f>VLOOKUP(CAT_Details[[#This Row],[Delivery Bp Customer Code]],Table6[],2,0)</f>
        <v>3402</v>
      </c>
    </row>
    <row r="10970" spans="1:16" x14ac:dyDescent="0.25">
      <c r="A10970" s="289" t="s">
        <v>3329</v>
      </c>
      <c r="B10970">
        <v>6</v>
      </c>
      <c r="C10970">
        <v>1210</v>
      </c>
      <c r="D10970">
        <v>2.6</v>
      </c>
      <c r="E10970" s="289" t="s">
        <v>24285</v>
      </c>
      <c r="F10970">
        <v>5017020025</v>
      </c>
      <c r="G10970" s="276">
        <v>45890</v>
      </c>
      <c r="H10970">
        <v>20250813780857</v>
      </c>
      <c r="I10970">
        <v>6.1920000000000002</v>
      </c>
      <c r="J10970" s="289" t="s">
        <v>350</v>
      </c>
      <c r="K10970" s="289" t="s">
        <v>24286</v>
      </c>
      <c r="L10970" s="289" t="s">
        <v>275</v>
      </c>
      <c r="M10970" s="289" t="s">
        <v>24749</v>
      </c>
      <c r="N10970" s="289" t="s">
        <v>5415</v>
      </c>
      <c r="O10970" s="289" t="s">
        <v>3332</v>
      </c>
      <c r="P10970" s="289">
        <f>VLOOKUP(CAT_Details[[#This Row],[Delivery Bp Customer Code]],Table6[],2,0)</f>
        <v>3402</v>
      </c>
    </row>
    <row r="10971" spans="1:16" x14ac:dyDescent="0.25">
      <c r="A10971" s="289" t="s">
        <v>3329</v>
      </c>
      <c r="B10971">
        <v>12</v>
      </c>
      <c r="C10971">
        <v>5120</v>
      </c>
      <c r="D10971">
        <v>4.8</v>
      </c>
      <c r="E10971" s="289" t="s">
        <v>24287</v>
      </c>
      <c r="F10971">
        <v>5017020045</v>
      </c>
      <c r="G10971" s="276">
        <v>45890</v>
      </c>
      <c r="H10971">
        <v>20250814782031</v>
      </c>
      <c r="I10971">
        <v>7.68</v>
      </c>
      <c r="J10971" s="289" t="s">
        <v>350</v>
      </c>
      <c r="K10971" s="289" t="s">
        <v>24288</v>
      </c>
      <c r="L10971" s="289" t="s">
        <v>275</v>
      </c>
      <c r="M10971" s="289" t="s">
        <v>24749</v>
      </c>
      <c r="N10971" s="289" t="s">
        <v>3793</v>
      </c>
      <c r="O10971" s="289" t="s">
        <v>3332</v>
      </c>
      <c r="P10971" s="289">
        <f>VLOOKUP(CAT_Details[[#This Row],[Delivery Bp Customer Code]],Table6[],2,0)</f>
        <v>3402</v>
      </c>
    </row>
    <row r="10972" spans="1:16" x14ac:dyDescent="0.25">
      <c r="A10972" s="289" t="s">
        <v>3329</v>
      </c>
      <c r="B10972">
        <v>1</v>
      </c>
      <c r="C10972">
        <v>50</v>
      </c>
      <c r="D10972">
        <v>0.2</v>
      </c>
      <c r="E10972" s="289" t="s">
        <v>24289</v>
      </c>
      <c r="F10972">
        <v>5017020046</v>
      </c>
      <c r="G10972" s="276">
        <v>45890</v>
      </c>
      <c r="H10972">
        <v>20250812780088</v>
      </c>
      <c r="I10972">
        <v>0.28799999999999998</v>
      </c>
      <c r="J10972" s="289" t="s">
        <v>350</v>
      </c>
      <c r="K10972" s="289" t="s">
        <v>24290</v>
      </c>
      <c r="L10972" s="289" t="s">
        <v>275</v>
      </c>
      <c r="M10972" s="289" t="s">
        <v>24749</v>
      </c>
      <c r="N10972" s="289" t="s">
        <v>3661</v>
      </c>
      <c r="O10972" s="289" t="s">
        <v>3332</v>
      </c>
      <c r="P10972" s="289">
        <f>VLOOKUP(CAT_Details[[#This Row],[Delivery Bp Customer Code]],Table6[],2,0)</f>
        <v>3402</v>
      </c>
    </row>
    <row r="10973" spans="1:16" x14ac:dyDescent="0.25">
      <c r="A10973" s="289" t="s">
        <v>3329</v>
      </c>
      <c r="B10973">
        <v>10</v>
      </c>
      <c r="C10973">
        <v>1155</v>
      </c>
      <c r="D10973">
        <v>4</v>
      </c>
      <c r="E10973" s="289" t="s">
        <v>24263</v>
      </c>
      <c r="F10973">
        <v>5017020047</v>
      </c>
      <c r="G10973" s="276">
        <v>45890</v>
      </c>
      <c r="H10973">
        <v>20250813781429</v>
      </c>
      <c r="I10973">
        <v>9.6</v>
      </c>
      <c r="J10973" s="289" t="s">
        <v>350</v>
      </c>
      <c r="K10973" s="289" t="s">
        <v>24291</v>
      </c>
      <c r="L10973" s="289" t="s">
        <v>275</v>
      </c>
      <c r="M10973" s="289" t="s">
        <v>24749</v>
      </c>
      <c r="N10973" s="289" t="s">
        <v>15910</v>
      </c>
      <c r="O10973" s="289" t="s">
        <v>3332</v>
      </c>
      <c r="P10973" s="289">
        <f>VLOOKUP(CAT_Details[[#This Row],[Delivery Bp Customer Code]],Table6[],2,0)</f>
        <v>3402</v>
      </c>
    </row>
    <row r="10974" spans="1:16" x14ac:dyDescent="0.25">
      <c r="A10974" s="289" t="s">
        <v>3329</v>
      </c>
      <c r="B10974">
        <v>1</v>
      </c>
      <c r="C10974">
        <v>15.4</v>
      </c>
      <c r="D10974">
        <v>0.11</v>
      </c>
      <c r="E10974" s="289" t="s">
        <v>24292</v>
      </c>
      <c r="F10974">
        <v>5017020064</v>
      </c>
      <c r="G10974" s="276">
        <v>45890</v>
      </c>
      <c r="H10974">
        <v>20250813781237</v>
      </c>
      <c r="I10974">
        <v>8.5000000000000006E-2</v>
      </c>
      <c r="J10974" s="289" t="s">
        <v>350</v>
      </c>
      <c r="K10974" s="289" t="s">
        <v>24293</v>
      </c>
      <c r="L10974" s="289" t="s">
        <v>275</v>
      </c>
      <c r="M10974" s="289" t="s">
        <v>24749</v>
      </c>
      <c r="N10974" s="289" t="s">
        <v>3173</v>
      </c>
      <c r="O10974" s="289" t="s">
        <v>3332</v>
      </c>
      <c r="P10974" s="289">
        <f>VLOOKUP(CAT_Details[[#This Row],[Delivery Bp Customer Code]],Table6[],2,0)</f>
        <v>3402</v>
      </c>
    </row>
    <row r="10975" spans="1:16" x14ac:dyDescent="0.25">
      <c r="A10975" s="289" t="s">
        <v>3329</v>
      </c>
      <c r="B10975">
        <v>1</v>
      </c>
      <c r="C10975">
        <v>5.5</v>
      </c>
      <c r="D10975">
        <v>0.05</v>
      </c>
      <c r="E10975" s="289" t="s">
        <v>24292</v>
      </c>
      <c r="F10975">
        <v>5017020065</v>
      </c>
      <c r="G10975" s="276">
        <v>45890</v>
      </c>
      <c r="H10975">
        <v>20250813781467</v>
      </c>
      <c r="I10975">
        <v>3.3000000000000002E-2</v>
      </c>
      <c r="J10975" s="289" t="s">
        <v>350</v>
      </c>
      <c r="K10975" s="289" t="s">
        <v>24294</v>
      </c>
      <c r="L10975" s="289" t="s">
        <v>275</v>
      </c>
      <c r="M10975" s="289" t="s">
        <v>24749</v>
      </c>
      <c r="N10975" s="289" t="s">
        <v>3173</v>
      </c>
      <c r="O10975" s="289" t="s">
        <v>3332</v>
      </c>
      <c r="P10975" s="289">
        <f>VLOOKUP(CAT_Details[[#This Row],[Delivery Bp Customer Code]],Table6[],2,0)</f>
        <v>3402</v>
      </c>
    </row>
    <row r="10976" spans="1:16" x14ac:dyDescent="0.25">
      <c r="A10976" s="289" t="s">
        <v>3329</v>
      </c>
      <c r="B10976">
        <v>2</v>
      </c>
      <c r="C10976">
        <v>31</v>
      </c>
      <c r="D10976">
        <v>0.17</v>
      </c>
      <c r="E10976" s="289" t="s">
        <v>24292</v>
      </c>
      <c r="F10976">
        <v>5017020066</v>
      </c>
      <c r="G10976" s="276">
        <v>45890</v>
      </c>
      <c r="H10976">
        <v>20250813781272</v>
      </c>
      <c r="I10976">
        <v>0.17699999999999999</v>
      </c>
      <c r="J10976" s="289" t="s">
        <v>350</v>
      </c>
      <c r="K10976" s="289" t="s">
        <v>24295</v>
      </c>
      <c r="L10976" s="289" t="s">
        <v>275</v>
      </c>
      <c r="M10976" s="289" t="s">
        <v>24749</v>
      </c>
      <c r="N10976" s="289" t="s">
        <v>3173</v>
      </c>
      <c r="O10976" s="289" t="s">
        <v>3332</v>
      </c>
      <c r="P10976" s="289">
        <f>VLOOKUP(CAT_Details[[#This Row],[Delivery Bp Customer Code]],Table6[],2,0)</f>
        <v>3402</v>
      </c>
    </row>
    <row r="10977" spans="1:16" x14ac:dyDescent="0.25">
      <c r="A10977" s="289" t="s">
        <v>3329</v>
      </c>
      <c r="B10977">
        <v>2</v>
      </c>
      <c r="C10977">
        <v>415</v>
      </c>
      <c r="D10977">
        <v>0.4</v>
      </c>
      <c r="E10977" s="289" t="s">
        <v>24296</v>
      </c>
      <c r="F10977">
        <v>5017020073</v>
      </c>
      <c r="G10977" s="276">
        <v>45890</v>
      </c>
      <c r="H10977">
        <v>20250807778257</v>
      </c>
      <c r="I10977">
        <v>0.81599999999999995</v>
      </c>
      <c r="J10977" s="289" t="s">
        <v>350</v>
      </c>
      <c r="K10977" s="289" t="s">
        <v>24297</v>
      </c>
      <c r="L10977" s="289" t="s">
        <v>275</v>
      </c>
      <c r="M10977" s="289" t="s">
        <v>24749</v>
      </c>
      <c r="N10977" s="289" t="s">
        <v>544</v>
      </c>
      <c r="O10977" s="289" t="s">
        <v>3332</v>
      </c>
      <c r="P10977" s="289">
        <f>VLOOKUP(CAT_Details[[#This Row],[Delivery Bp Customer Code]],Table6[],2,0)</f>
        <v>3402</v>
      </c>
    </row>
    <row r="10978" spans="1:16" x14ac:dyDescent="0.25">
      <c r="A10978" s="289" t="s">
        <v>3329</v>
      </c>
      <c r="B10978">
        <v>1</v>
      </c>
      <c r="C10978">
        <v>68</v>
      </c>
      <c r="D10978">
        <v>0.2</v>
      </c>
      <c r="E10978" s="289" t="s">
        <v>24298</v>
      </c>
      <c r="F10978">
        <v>5017020094</v>
      </c>
      <c r="G10978" s="276">
        <v>45890</v>
      </c>
      <c r="H10978">
        <v>20250808778815</v>
      </c>
      <c r="I10978">
        <v>0.26400000000000001</v>
      </c>
      <c r="J10978" s="289" t="s">
        <v>350</v>
      </c>
      <c r="K10978" s="289" t="s">
        <v>24299</v>
      </c>
      <c r="L10978" s="289" t="s">
        <v>275</v>
      </c>
      <c r="M10978" s="289" t="s">
        <v>24749</v>
      </c>
      <c r="N10978" s="289" t="s">
        <v>540</v>
      </c>
      <c r="O10978" s="289" t="s">
        <v>3332</v>
      </c>
      <c r="P10978" s="289">
        <f>VLOOKUP(CAT_Details[[#This Row],[Delivery Bp Customer Code]],Table6[],2,0)</f>
        <v>3402</v>
      </c>
    </row>
    <row r="10979" spans="1:16" x14ac:dyDescent="0.25">
      <c r="A10979" s="289" t="s">
        <v>3329</v>
      </c>
      <c r="B10979">
        <v>2</v>
      </c>
      <c r="C10979">
        <v>150</v>
      </c>
      <c r="D10979">
        <v>0.55000000000000004</v>
      </c>
      <c r="E10979" s="289" t="s">
        <v>24300</v>
      </c>
      <c r="F10979">
        <v>5017020114</v>
      </c>
      <c r="G10979" s="276">
        <v>45890</v>
      </c>
      <c r="H10979">
        <v>20250814782124</v>
      </c>
      <c r="I10979">
        <v>7.1999999999999995E-2</v>
      </c>
      <c r="J10979" s="289" t="s">
        <v>350</v>
      </c>
      <c r="K10979" s="289" t="s">
        <v>24301</v>
      </c>
      <c r="L10979" s="289" t="s">
        <v>275</v>
      </c>
      <c r="M10979" s="289" t="s">
        <v>24749</v>
      </c>
      <c r="N10979" s="289" t="s">
        <v>446</v>
      </c>
      <c r="O10979" s="289" t="s">
        <v>3332</v>
      </c>
      <c r="P10979" s="289">
        <f>VLOOKUP(CAT_Details[[#This Row],[Delivery Bp Customer Code]],Table6[],2,0)</f>
        <v>3402</v>
      </c>
    </row>
    <row r="10980" spans="1:16" x14ac:dyDescent="0.25">
      <c r="A10980" s="289" t="s">
        <v>14512</v>
      </c>
      <c r="B10980">
        <v>30</v>
      </c>
      <c r="C10980">
        <v>4813</v>
      </c>
      <c r="D10980">
        <v>12</v>
      </c>
      <c r="E10980" s="289" t="s">
        <v>24885</v>
      </c>
      <c r="F10980">
        <v>5017056002</v>
      </c>
      <c r="G10980" s="276">
        <v>45890</v>
      </c>
      <c r="I10980">
        <v>14.4</v>
      </c>
      <c r="J10980" s="289" t="s">
        <v>350</v>
      </c>
      <c r="K10980" s="289" t="s">
        <v>24886</v>
      </c>
      <c r="L10980" s="289" t="s">
        <v>273</v>
      </c>
      <c r="M10980" s="289" t="s">
        <v>25105</v>
      </c>
      <c r="N10980" s="289" t="s">
        <v>4441</v>
      </c>
      <c r="O10980" s="289" t="s">
        <v>18177</v>
      </c>
      <c r="P10980" s="289" t="str">
        <f>VLOOKUP(CAT_Details[[#This Row],[Delivery Bp Customer Code]],Table6[],2,0)</f>
        <v>No Loc</v>
      </c>
    </row>
    <row r="10981" spans="1:16" x14ac:dyDescent="0.25">
      <c r="A10981" s="289" t="s">
        <v>14512</v>
      </c>
      <c r="B10981">
        <v>17</v>
      </c>
      <c r="C10981">
        <v>14415</v>
      </c>
      <c r="D10981">
        <v>6.04</v>
      </c>
      <c r="E10981" s="289" t="s">
        <v>24887</v>
      </c>
      <c r="F10981">
        <v>5017056225</v>
      </c>
      <c r="G10981" s="276">
        <v>45890</v>
      </c>
      <c r="I10981">
        <v>6.5359999999999996</v>
      </c>
      <c r="J10981" s="289" t="s">
        <v>350</v>
      </c>
      <c r="K10981" s="289" t="s">
        <v>24888</v>
      </c>
      <c r="L10981" s="289" t="s">
        <v>273</v>
      </c>
      <c r="M10981" s="289" t="s">
        <v>24889</v>
      </c>
      <c r="N10981" s="289" t="s">
        <v>16397</v>
      </c>
      <c r="O10981" s="289" t="s">
        <v>18177</v>
      </c>
      <c r="P10981" s="289" t="str">
        <f>VLOOKUP(CAT_Details[[#This Row],[Delivery Bp Customer Code]],Table6[],2,0)</f>
        <v>No Loc</v>
      </c>
    </row>
    <row r="10982" spans="1:16" x14ac:dyDescent="0.25">
      <c r="A10982" s="289" t="s">
        <v>76</v>
      </c>
      <c r="B10982">
        <v>6</v>
      </c>
      <c r="C10982">
        <v>448</v>
      </c>
      <c r="D10982">
        <v>2.4</v>
      </c>
      <c r="E10982" s="289" t="s">
        <v>24302</v>
      </c>
      <c r="F10982">
        <v>5017020021</v>
      </c>
      <c r="G10982" s="276">
        <v>45890</v>
      </c>
      <c r="H10982">
        <v>20250814782158</v>
      </c>
      <c r="I10982">
        <v>5.76</v>
      </c>
      <c r="J10982" s="289" t="s">
        <v>350</v>
      </c>
      <c r="K10982" s="289" t="s">
        <v>24303</v>
      </c>
      <c r="L10982" s="289" t="s">
        <v>275</v>
      </c>
      <c r="M10982" s="289" t="s">
        <v>24749</v>
      </c>
      <c r="N10982" s="289" t="s">
        <v>690</v>
      </c>
      <c r="O10982" s="289" t="s">
        <v>16049</v>
      </c>
      <c r="P10982" s="289" t="str">
        <f>VLOOKUP(CAT_Details[[#This Row],[Delivery Bp Customer Code]],Table6[],2,0)</f>
        <v>MZ02</v>
      </c>
    </row>
    <row r="10983" spans="1:16" x14ac:dyDescent="0.25">
      <c r="A10983" s="289" t="s">
        <v>74</v>
      </c>
      <c r="B10983">
        <v>23</v>
      </c>
      <c r="C10983">
        <v>9660</v>
      </c>
      <c r="D10983">
        <v>9.1999999999999993</v>
      </c>
      <c r="E10983" s="289" t="s">
        <v>24304</v>
      </c>
      <c r="F10983">
        <v>5017002665</v>
      </c>
      <c r="G10983" s="276">
        <v>45890</v>
      </c>
      <c r="H10983">
        <v>20250811779426</v>
      </c>
      <c r="I10983">
        <v>22.08</v>
      </c>
      <c r="J10983" s="289" t="s">
        <v>383</v>
      </c>
      <c r="K10983" s="289" t="s">
        <v>24305</v>
      </c>
      <c r="L10983" s="289" t="s">
        <v>275</v>
      </c>
      <c r="M10983" s="289" t="s">
        <v>24904</v>
      </c>
      <c r="N10983" s="289" t="s">
        <v>386</v>
      </c>
      <c r="O10983" s="289" t="s">
        <v>22256</v>
      </c>
      <c r="P10983" s="289" t="str">
        <f>VLOOKUP(CAT_Details[[#This Row],[Delivery Bp Customer Code]],Table6[],2,0)</f>
        <v>DX01-L5</v>
      </c>
    </row>
    <row r="10984" spans="1:16" x14ac:dyDescent="0.25">
      <c r="A10984" s="289" t="s">
        <v>74</v>
      </c>
      <c r="B10984">
        <v>4</v>
      </c>
      <c r="C10984">
        <v>235</v>
      </c>
      <c r="D10984">
        <v>1.4</v>
      </c>
      <c r="E10984" s="289" t="s">
        <v>24306</v>
      </c>
      <c r="F10984">
        <v>5017002795</v>
      </c>
      <c r="G10984" s="276">
        <v>45890</v>
      </c>
      <c r="H10984">
        <v>20250806777471</v>
      </c>
      <c r="I10984">
        <v>3.12</v>
      </c>
      <c r="J10984" s="289" t="s">
        <v>345</v>
      </c>
      <c r="K10984" s="289" t="s">
        <v>24307</v>
      </c>
      <c r="L10984" s="289" t="s">
        <v>275</v>
      </c>
      <c r="M10984" s="289" t="s">
        <v>24760</v>
      </c>
      <c r="N10984" s="289" t="s">
        <v>512</v>
      </c>
      <c r="O10984" s="289" t="s">
        <v>22256</v>
      </c>
      <c r="P10984" s="289" t="str">
        <f>VLOOKUP(CAT_Details[[#This Row],[Delivery Bp Customer Code]],Table6[],2,0)</f>
        <v>DX01-L5</v>
      </c>
    </row>
    <row r="10985" spans="1:16" x14ac:dyDescent="0.25">
      <c r="A10985" s="289" t="s">
        <v>74</v>
      </c>
      <c r="B10985">
        <v>7</v>
      </c>
      <c r="C10985">
        <v>42</v>
      </c>
      <c r="D10985">
        <v>0.35</v>
      </c>
      <c r="E10985" s="289" t="s">
        <v>24308</v>
      </c>
      <c r="F10985">
        <v>5017002846</v>
      </c>
      <c r="G10985" s="276">
        <v>45890</v>
      </c>
      <c r="H10985">
        <v>20250812780109</v>
      </c>
      <c r="I10985">
        <v>0.23</v>
      </c>
      <c r="J10985" s="289" t="s">
        <v>345</v>
      </c>
      <c r="K10985" s="289" t="s">
        <v>24309</v>
      </c>
      <c r="L10985" s="289" t="s">
        <v>275</v>
      </c>
      <c r="M10985" s="289" t="s">
        <v>24760</v>
      </c>
      <c r="N10985" s="289" t="s">
        <v>371</v>
      </c>
      <c r="O10985" s="289" t="s">
        <v>22256</v>
      </c>
      <c r="P10985" s="289" t="str">
        <f>VLOOKUP(CAT_Details[[#This Row],[Delivery Bp Customer Code]],Table6[],2,0)</f>
        <v>DX01-L5</v>
      </c>
    </row>
    <row r="10986" spans="1:16" x14ac:dyDescent="0.25">
      <c r="A10986" s="289" t="s">
        <v>74</v>
      </c>
      <c r="B10986">
        <v>1</v>
      </c>
      <c r="C10986">
        <v>112</v>
      </c>
      <c r="D10986">
        <v>0.4</v>
      </c>
      <c r="E10986" s="289" t="s">
        <v>24308</v>
      </c>
      <c r="F10986">
        <v>5017002848</v>
      </c>
      <c r="G10986" s="276">
        <v>45890</v>
      </c>
      <c r="H10986">
        <v>20250812780118</v>
      </c>
      <c r="I10986">
        <v>0.96</v>
      </c>
      <c r="J10986" s="289" t="s">
        <v>345</v>
      </c>
      <c r="K10986" s="289" t="s">
        <v>24310</v>
      </c>
      <c r="L10986" s="289" t="s">
        <v>275</v>
      </c>
      <c r="M10986" s="289" t="s">
        <v>24760</v>
      </c>
      <c r="N10986" s="289" t="s">
        <v>371</v>
      </c>
      <c r="O10986" s="289" t="s">
        <v>22256</v>
      </c>
      <c r="P10986" s="289" t="str">
        <f>VLOOKUP(CAT_Details[[#This Row],[Delivery Bp Customer Code]],Table6[],2,0)</f>
        <v>DX01-L5</v>
      </c>
    </row>
    <row r="10987" spans="1:16" x14ac:dyDescent="0.25">
      <c r="A10987" s="289" t="s">
        <v>74</v>
      </c>
      <c r="B10987">
        <v>9</v>
      </c>
      <c r="C10987">
        <v>546</v>
      </c>
      <c r="D10987">
        <v>4.9000000000000004</v>
      </c>
      <c r="E10987" s="289" t="s">
        <v>24311</v>
      </c>
      <c r="F10987">
        <v>5017002885</v>
      </c>
      <c r="G10987" s="276">
        <v>45890</v>
      </c>
      <c r="H10987">
        <v>20250806777150</v>
      </c>
      <c r="I10987">
        <v>13.127000000000001</v>
      </c>
      <c r="J10987" s="289" t="s">
        <v>294</v>
      </c>
      <c r="K10987" s="289" t="s">
        <v>24312</v>
      </c>
      <c r="L10987" s="289" t="s">
        <v>275</v>
      </c>
      <c r="M10987" s="289" t="s">
        <v>24906</v>
      </c>
      <c r="N10987" s="289" t="s">
        <v>5685</v>
      </c>
      <c r="O10987" s="289" t="s">
        <v>22256</v>
      </c>
      <c r="P10987" s="289" t="str">
        <f>VLOOKUP(CAT_Details[[#This Row],[Delivery Bp Customer Code]],Table6[],2,0)</f>
        <v>DX01-L5</v>
      </c>
    </row>
    <row r="10988" spans="1:16" x14ac:dyDescent="0.25">
      <c r="A10988" s="289" t="s">
        <v>74</v>
      </c>
      <c r="B10988">
        <v>13</v>
      </c>
      <c r="C10988">
        <v>2321</v>
      </c>
      <c r="D10988">
        <v>5.2</v>
      </c>
      <c r="E10988" s="289" t="s">
        <v>24313</v>
      </c>
      <c r="F10988">
        <v>5017014509</v>
      </c>
      <c r="G10988" s="276">
        <v>45890</v>
      </c>
      <c r="H10988">
        <v>20250813781052</v>
      </c>
      <c r="I10988">
        <v>8.4480000000000004</v>
      </c>
      <c r="J10988" s="289" t="s">
        <v>345</v>
      </c>
      <c r="K10988" s="289" t="s">
        <v>24314</v>
      </c>
      <c r="L10988" s="289" t="s">
        <v>275</v>
      </c>
      <c r="M10988" s="289" t="s">
        <v>24233</v>
      </c>
      <c r="N10988" s="289" t="s">
        <v>348</v>
      </c>
      <c r="O10988" s="289" t="s">
        <v>22256</v>
      </c>
      <c r="P10988" s="289" t="str">
        <f>VLOOKUP(CAT_Details[[#This Row],[Delivery Bp Customer Code]],Table6[],2,0)</f>
        <v>DX01-L5</v>
      </c>
    </row>
    <row r="10989" spans="1:16" x14ac:dyDescent="0.25">
      <c r="A10989" s="289" t="s">
        <v>74</v>
      </c>
      <c r="B10989">
        <v>3</v>
      </c>
      <c r="C10989">
        <v>158</v>
      </c>
      <c r="D10989">
        <v>1.2</v>
      </c>
      <c r="E10989" s="289" t="s">
        <v>24315</v>
      </c>
      <c r="F10989">
        <v>5017020057</v>
      </c>
      <c r="G10989" s="276">
        <v>45890</v>
      </c>
      <c r="H10989">
        <v>20250813781207</v>
      </c>
      <c r="I10989">
        <v>2.5339999999999998</v>
      </c>
      <c r="J10989" s="289" t="s">
        <v>350</v>
      </c>
      <c r="K10989" s="289" t="s">
        <v>24316</v>
      </c>
      <c r="L10989" s="289" t="s">
        <v>275</v>
      </c>
      <c r="M10989" s="289" t="s">
        <v>24147</v>
      </c>
      <c r="N10989" s="289" t="s">
        <v>462</v>
      </c>
      <c r="O10989" s="289" t="s">
        <v>22256</v>
      </c>
      <c r="P10989" s="289" t="str">
        <f>VLOOKUP(CAT_Details[[#This Row],[Delivery Bp Customer Code]],Table6[],2,0)</f>
        <v>DX01-L5</v>
      </c>
    </row>
    <row r="10990" spans="1:16" x14ac:dyDescent="0.25">
      <c r="A10990" s="289" t="s">
        <v>74</v>
      </c>
      <c r="B10990">
        <v>13</v>
      </c>
      <c r="C10990">
        <v>1056.2</v>
      </c>
      <c r="D10990">
        <v>5.2</v>
      </c>
      <c r="E10990" s="289" t="s">
        <v>24315</v>
      </c>
      <c r="F10990">
        <v>5017020058</v>
      </c>
      <c r="G10990" s="276">
        <v>45890</v>
      </c>
      <c r="H10990">
        <v>20250813781215</v>
      </c>
      <c r="I10990">
        <v>11.558</v>
      </c>
      <c r="J10990" s="289" t="s">
        <v>350</v>
      </c>
      <c r="K10990" s="289" t="s">
        <v>24317</v>
      </c>
      <c r="L10990" s="289" t="s">
        <v>275</v>
      </c>
      <c r="M10990" s="289" t="s">
        <v>24147</v>
      </c>
      <c r="N10990" s="289" t="s">
        <v>462</v>
      </c>
      <c r="O10990" s="289" t="s">
        <v>22256</v>
      </c>
      <c r="P10990" s="289" t="str">
        <f>VLOOKUP(CAT_Details[[#This Row],[Delivery Bp Customer Code]],Table6[],2,0)</f>
        <v>DX01-L5</v>
      </c>
    </row>
    <row r="10991" spans="1:16" x14ac:dyDescent="0.25">
      <c r="A10991" s="289" t="s">
        <v>272</v>
      </c>
      <c r="B10991">
        <v>1</v>
      </c>
      <c r="C10991">
        <v>140</v>
      </c>
      <c r="D10991">
        <v>0.4</v>
      </c>
      <c r="E10991" s="289" t="s">
        <v>24283</v>
      </c>
      <c r="F10991">
        <v>5016990397</v>
      </c>
      <c r="G10991" s="276">
        <v>45890</v>
      </c>
      <c r="H10991">
        <v>20250807778299</v>
      </c>
      <c r="I10991">
        <v>0.48</v>
      </c>
      <c r="J10991" s="289" t="s">
        <v>287</v>
      </c>
      <c r="K10991" s="289" t="s">
        <v>24318</v>
      </c>
      <c r="L10991" s="289" t="s">
        <v>275</v>
      </c>
      <c r="M10991" s="289" t="s">
        <v>24203</v>
      </c>
      <c r="N10991" s="289" t="s">
        <v>468</v>
      </c>
      <c r="O10991" s="289" t="s">
        <v>277</v>
      </c>
      <c r="P10991" s="289" t="str">
        <f>VLOOKUP(CAT_Details[[#This Row],[Delivery Bp Customer Code]],Table6[],2,0)</f>
        <v>U2-L5</v>
      </c>
    </row>
    <row r="10992" spans="1:16" x14ac:dyDescent="0.25">
      <c r="A10992" s="289" t="s">
        <v>272</v>
      </c>
      <c r="B10992">
        <v>6</v>
      </c>
      <c r="C10992">
        <v>574.20000000000005</v>
      </c>
      <c r="D10992">
        <v>2.4</v>
      </c>
      <c r="E10992" s="289" t="s">
        <v>24319</v>
      </c>
      <c r="F10992">
        <v>5017003121</v>
      </c>
      <c r="G10992" s="276">
        <v>45890</v>
      </c>
      <c r="H10992">
        <v>20250811779832</v>
      </c>
      <c r="I10992">
        <v>7.056</v>
      </c>
      <c r="J10992" s="289" t="s">
        <v>383</v>
      </c>
      <c r="K10992" s="289" t="s">
        <v>24320</v>
      </c>
      <c r="L10992" s="289" t="s">
        <v>275</v>
      </c>
      <c r="M10992" s="289" t="s">
        <v>24321</v>
      </c>
      <c r="N10992" s="289" t="s">
        <v>3285</v>
      </c>
      <c r="O10992" s="289" t="s">
        <v>277</v>
      </c>
      <c r="P10992" s="289" t="str">
        <f>VLOOKUP(CAT_Details[[#This Row],[Delivery Bp Customer Code]],Table6[],2,0)</f>
        <v>U2-L5</v>
      </c>
    </row>
    <row r="10993" spans="1:16" x14ac:dyDescent="0.25">
      <c r="A10993" s="289" t="s">
        <v>272</v>
      </c>
      <c r="B10993">
        <v>1</v>
      </c>
      <c r="C10993">
        <v>65</v>
      </c>
      <c r="D10993">
        <v>0.4</v>
      </c>
      <c r="E10993" s="289" t="s">
        <v>24322</v>
      </c>
      <c r="F10993">
        <v>5017019967</v>
      </c>
      <c r="G10993" s="276">
        <v>45890</v>
      </c>
      <c r="H10993">
        <v>20250718766414</v>
      </c>
      <c r="I10993">
        <v>0.28799999999999998</v>
      </c>
      <c r="J10993" s="289" t="s">
        <v>280</v>
      </c>
      <c r="K10993" s="289" t="s">
        <v>24323</v>
      </c>
      <c r="L10993" s="289" t="s">
        <v>275</v>
      </c>
      <c r="M10993" s="289" t="s">
        <v>24949</v>
      </c>
      <c r="N10993" s="289" t="s">
        <v>619</v>
      </c>
      <c r="O10993" s="289" t="s">
        <v>277</v>
      </c>
      <c r="P10993" s="289" t="str">
        <f>VLOOKUP(CAT_Details[[#This Row],[Delivery Bp Customer Code]],Table6[],2,0)</f>
        <v>U2-L5</v>
      </c>
    </row>
    <row r="10994" spans="1:16" x14ac:dyDescent="0.25">
      <c r="A10994" s="289" t="s">
        <v>272</v>
      </c>
      <c r="B10994">
        <v>1</v>
      </c>
      <c r="C10994">
        <v>66</v>
      </c>
      <c r="D10994">
        <v>0.2</v>
      </c>
      <c r="E10994" s="289" t="s">
        <v>24324</v>
      </c>
      <c r="F10994">
        <v>5017020037</v>
      </c>
      <c r="G10994" s="276">
        <v>45890</v>
      </c>
      <c r="H10994">
        <v>20250813781024</v>
      </c>
      <c r="I10994">
        <v>0.44600000000000001</v>
      </c>
      <c r="J10994" s="289" t="s">
        <v>350</v>
      </c>
      <c r="K10994" s="289" t="s">
        <v>24325</v>
      </c>
      <c r="L10994" s="289" t="s">
        <v>275</v>
      </c>
      <c r="M10994" s="289" t="s">
        <v>24749</v>
      </c>
      <c r="N10994" s="289" t="s">
        <v>704</v>
      </c>
      <c r="O10994" s="289" t="s">
        <v>277</v>
      </c>
      <c r="P10994" s="289" t="str">
        <f>VLOOKUP(CAT_Details[[#This Row],[Delivery Bp Customer Code]],Table6[],2,0)</f>
        <v>U2-L5</v>
      </c>
    </row>
    <row r="10995" spans="1:16" x14ac:dyDescent="0.25">
      <c r="A10995" s="289" t="s">
        <v>272</v>
      </c>
      <c r="B10995">
        <v>2</v>
      </c>
      <c r="C10995">
        <v>336.8</v>
      </c>
      <c r="D10995">
        <v>0.8</v>
      </c>
      <c r="E10995" s="289" t="s">
        <v>24257</v>
      </c>
      <c r="F10995">
        <v>5017020053</v>
      </c>
      <c r="G10995" s="276">
        <v>45890</v>
      </c>
      <c r="H10995">
        <v>20250813780865</v>
      </c>
      <c r="I10995">
        <v>1.92</v>
      </c>
      <c r="J10995" s="289" t="s">
        <v>350</v>
      </c>
      <c r="K10995" s="289" t="s">
        <v>24326</v>
      </c>
      <c r="L10995" s="289" t="s">
        <v>275</v>
      </c>
      <c r="M10995" s="289" t="s">
        <v>24749</v>
      </c>
      <c r="N10995" s="289" t="s">
        <v>999</v>
      </c>
      <c r="O10995" s="289" t="s">
        <v>277</v>
      </c>
      <c r="P10995" s="289" t="str">
        <f>VLOOKUP(CAT_Details[[#This Row],[Delivery Bp Customer Code]],Table6[],2,0)</f>
        <v>U2-L5</v>
      </c>
    </row>
    <row r="10996" spans="1:16" x14ac:dyDescent="0.25">
      <c r="A10996" s="289" t="s">
        <v>272</v>
      </c>
      <c r="B10996">
        <v>5</v>
      </c>
      <c r="C10996">
        <v>1500</v>
      </c>
      <c r="D10996">
        <v>2</v>
      </c>
      <c r="E10996" s="289" t="s">
        <v>24327</v>
      </c>
      <c r="F10996">
        <v>5017020055</v>
      </c>
      <c r="G10996" s="276">
        <v>45890</v>
      </c>
      <c r="H10996">
        <v>20250814782129</v>
      </c>
      <c r="I10996">
        <v>1.68</v>
      </c>
      <c r="J10996" s="289" t="s">
        <v>350</v>
      </c>
      <c r="K10996" s="289" t="s">
        <v>24328</v>
      </c>
      <c r="L10996" s="289" t="s">
        <v>275</v>
      </c>
      <c r="M10996" s="289" t="s">
        <v>24996</v>
      </c>
      <c r="N10996" s="289" t="s">
        <v>15982</v>
      </c>
      <c r="O10996" s="289" t="s">
        <v>277</v>
      </c>
      <c r="P10996" s="289" t="str">
        <f>VLOOKUP(CAT_Details[[#This Row],[Delivery Bp Customer Code]],Table6[],2,0)</f>
        <v>U2-L5</v>
      </c>
    </row>
    <row r="10997" spans="1:16" x14ac:dyDescent="0.25">
      <c r="A10997" s="289" t="s">
        <v>272</v>
      </c>
      <c r="B10997">
        <v>1</v>
      </c>
      <c r="C10997">
        <v>1092</v>
      </c>
      <c r="D10997">
        <v>0.4</v>
      </c>
      <c r="E10997" s="289" t="s">
        <v>24329</v>
      </c>
      <c r="F10997">
        <v>5017020079</v>
      </c>
      <c r="G10997" s="276">
        <v>45890</v>
      </c>
      <c r="H10997">
        <v>20250813780985</v>
      </c>
      <c r="I10997">
        <v>0.65300000000000002</v>
      </c>
      <c r="J10997" s="289" t="s">
        <v>350</v>
      </c>
      <c r="K10997" s="289" t="s">
        <v>24330</v>
      </c>
      <c r="L10997" s="289" t="s">
        <v>275</v>
      </c>
      <c r="M10997" s="289" t="s">
        <v>24749</v>
      </c>
      <c r="N10997" s="289" t="s">
        <v>982</v>
      </c>
      <c r="O10997" s="289" t="s">
        <v>277</v>
      </c>
      <c r="P10997" s="289" t="str">
        <f>VLOOKUP(CAT_Details[[#This Row],[Delivery Bp Customer Code]],Table6[],2,0)</f>
        <v>U2-L5</v>
      </c>
    </row>
    <row r="10998" spans="1:16" x14ac:dyDescent="0.25">
      <c r="A10998" s="289" t="s">
        <v>272</v>
      </c>
      <c r="B10998">
        <v>1</v>
      </c>
      <c r="C10998">
        <v>38</v>
      </c>
      <c r="D10998">
        <v>0.2</v>
      </c>
      <c r="E10998" s="289" t="s">
        <v>24298</v>
      </c>
      <c r="F10998">
        <v>5017020095</v>
      </c>
      <c r="G10998" s="276">
        <v>45890</v>
      </c>
      <c r="H10998">
        <v>20250814782067</v>
      </c>
      <c r="I10998">
        <v>0.17799999999999999</v>
      </c>
      <c r="J10998" s="289" t="s">
        <v>350</v>
      </c>
      <c r="K10998" s="289" t="s">
        <v>24331</v>
      </c>
      <c r="L10998" s="289" t="s">
        <v>275</v>
      </c>
      <c r="M10998" s="289" t="s">
        <v>24749</v>
      </c>
      <c r="N10998" s="289" t="s">
        <v>540</v>
      </c>
      <c r="O10998" s="289" t="s">
        <v>277</v>
      </c>
      <c r="P10998" s="289" t="str">
        <f>VLOOKUP(CAT_Details[[#This Row],[Delivery Bp Customer Code]],Table6[],2,0)</f>
        <v>U2-L5</v>
      </c>
    </row>
    <row r="10999" spans="1:16" x14ac:dyDescent="0.25">
      <c r="A10999" s="289" t="s">
        <v>5576</v>
      </c>
      <c r="B10999">
        <v>12</v>
      </c>
      <c r="C10999">
        <v>13200</v>
      </c>
      <c r="D10999">
        <v>7.2</v>
      </c>
      <c r="E10999" s="289" t="s">
        <v>24967</v>
      </c>
      <c r="F10999">
        <v>5017047010</v>
      </c>
      <c r="G10999" s="276">
        <v>45890</v>
      </c>
      <c r="H10999">
        <v>20250805776605</v>
      </c>
      <c r="I10999">
        <v>17.28</v>
      </c>
      <c r="J10999" s="289" t="s">
        <v>273</v>
      </c>
      <c r="K10999" s="289" t="s">
        <v>24968</v>
      </c>
      <c r="L10999" s="289" t="s">
        <v>275</v>
      </c>
      <c r="M10999" s="289" t="s">
        <v>24969</v>
      </c>
      <c r="N10999" s="289" t="s">
        <v>6556</v>
      </c>
      <c r="O10999" s="289" t="s">
        <v>15996</v>
      </c>
      <c r="P10999" s="289" t="str">
        <f>VLOOKUP(CAT_Details[[#This Row],[Delivery Bp Customer Code]],Table6[],2,0)</f>
        <v>ES01</v>
      </c>
    </row>
    <row r="11000" spans="1:16" x14ac:dyDescent="0.25">
      <c r="A11000" s="289" t="s">
        <v>278</v>
      </c>
      <c r="B11000">
        <v>1</v>
      </c>
      <c r="C11000">
        <v>20</v>
      </c>
      <c r="D11000">
        <v>0.2</v>
      </c>
      <c r="E11000" s="289" t="s">
        <v>24332</v>
      </c>
      <c r="F11000">
        <v>5017019945</v>
      </c>
      <c r="G11000" s="276">
        <v>45891</v>
      </c>
      <c r="H11000">
        <v>20250731773998</v>
      </c>
      <c r="I11000">
        <v>0.12</v>
      </c>
      <c r="J11000" s="289" t="s">
        <v>324</v>
      </c>
      <c r="K11000" s="289" t="s">
        <v>24333</v>
      </c>
      <c r="L11000" s="289" t="s">
        <v>275</v>
      </c>
      <c r="M11000" s="289" t="s">
        <v>24971</v>
      </c>
      <c r="N11000" s="289" t="s">
        <v>18371</v>
      </c>
      <c r="O11000" s="289" t="s">
        <v>498</v>
      </c>
      <c r="P11000" s="289" t="str">
        <f>VLOOKUP(CAT_Details[[#This Row],[Delivery Bp Customer Code]],Table6[],2,0)</f>
        <v>DK-BM01</v>
      </c>
    </row>
    <row r="11001" spans="1:16" x14ac:dyDescent="0.25">
      <c r="A11001" s="289" t="s">
        <v>75</v>
      </c>
      <c r="B11001">
        <v>2</v>
      </c>
      <c r="C11001">
        <v>556</v>
      </c>
      <c r="D11001">
        <v>0.8</v>
      </c>
      <c r="E11001" s="289" t="s">
        <v>24334</v>
      </c>
      <c r="F11001">
        <v>5017034351</v>
      </c>
      <c r="G11001" s="276">
        <v>45891</v>
      </c>
      <c r="H11001">
        <v>20250814782213</v>
      </c>
      <c r="I11001">
        <v>3.3220000000000001</v>
      </c>
      <c r="J11001" s="289" t="s">
        <v>350</v>
      </c>
      <c r="K11001" s="289" t="s">
        <v>24335</v>
      </c>
      <c r="L11001" s="289" t="s">
        <v>275</v>
      </c>
      <c r="M11001" s="289" t="s">
        <v>24996</v>
      </c>
      <c r="N11001" s="289" t="s">
        <v>704</v>
      </c>
      <c r="O11001" s="289" t="s">
        <v>2173</v>
      </c>
      <c r="P11001" s="289" t="str">
        <f>VLOOKUP(CAT_Details[[#This Row],[Delivery Bp Customer Code]],Table6[],2,0)</f>
        <v>OYL1</v>
      </c>
    </row>
    <row r="11002" spans="1:16" x14ac:dyDescent="0.25">
      <c r="A11002" s="289" t="s">
        <v>75</v>
      </c>
      <c r="B11002">
        <v>2</v>
      </c>
      <c r="C11002">
        <v>413</v>
      </c>
      <c r="D11002">
        <v>0.4</v>
      </c>
      <c r="E11002" s="289" t="s">
        <v>24336</v>
      </c>
      <c r="F11002">
        <v>5017034358</v>
      </c>
      <c r="G11002" s="276">
        <v>45891</v>
      </c>
      <c r="H11002">
        <v>20250813780866</v>
      </c>
      <c r="I11002">
        <v>0.96</v>
      </c>
      <c r="J11002" s="289" t="s">
        <v>350</v>
      </c>
      <c r="K11002" s="289" t="s">
        <v>24337</v>
      </c>
      <c r="L11002" s="289" t="s">
        <v>275</v>
      </c>
      <c r="M11002" s="289" t="s">
        <v>24996</v>
      </c>
      <c r="N11002" s="289" t="s">
        <v>999</v>
      </c>
      <c r="O11002" s="289" t="s">
        <v>2173</v>
      </c>
      <c r="P11002" s="289" t="str">
        <f>VLOOKUP(CAT_Details[[#This Row],[Delivery Bp Customer Code]],Table6[],2,0)</f>
        <v>OYL1</v>
      </c>
    </row>
    <row r="11003" spans="1:16" x14ac:dyDescent="0.25">
      <c r="A11003" s="289" t="s">
        <v>75</v>
      </c>
      <c r="B11003">
        <v>1</v>
      </c>
      <c r="C11003">
        <v>5.2</v>
      </c>
      <c r="D11003">
        <v>7.0000000000000007E-2</v>
      </c>
      <c r="E11003" s="289" t="s">
        <v>24338</v>
      </c>
      <c r="F11003">
        <v>5017034436</v>
      </c>
      <c r="G11003" s="276">
        <v>45891</v>
      </c>
      <c r="H11003">
        <v>20250807777866</v>
      </c>
      <c r="I11003">
        <v>3.2000000000000001E-2</v>
      </c>
      <c r="J11003" s="289" t="s">
        <v>350</v>
      </c>
      <c r="K11003" s="289" t="s">
        <v>24339</v>
      </c>
      <c r="L11003" s="289" t="s">
        <v>275</v>
      </c>
      <c r="M11003" s="289"/>
      <c r="N11003" s="289" t="s">
        <v>22189</v>
      </c>
      <c r="O11003" s="289" t="s">
        <v>2173</v>
      </c>
      <c r="P11003" s="289" t="str">
        <f>VLOOKUP(CAT_Details[[#This Row],[Delivery Bp Customer Code]],Table6[],2,0)</f>
        <v>OYL1</v>
      </c>
    </row>
    <row r="11004" spans="1:16" x14ac:dyDescent="0.25">
      <c r="A11004" s="289" t="s">
        <v>75</v>
      </c>
      <c r="B11004">
        <v>1</v>
      </c>
      <c r="C11004">
        <v>6.5</v>
      </c>
      <c r="D11004">
        <v>0.03</v>
      </c>
      <c r="E11004" s="289" t="s">
        <v>24338</v>
      </c>
      <c r="F11004">
        <v>5017034437</v>
      </c>
      <c r="G11004" s="276">
        <v>45891</v>
      </c>
      <c r="H11004">
        <v>20250806777193</v>
      </c>
      <c r="I11004">
        <v>1.4E-2</v>
      </c>
      <c r="J11004" s="289" t="s">
        <v>350</v>
      </c>
      <c r="K11004" s="289" t="s">
        <v>24340</v>
      </c>
      <c r="L11004" s="289" t="s">
        <v>275</v>
      </c>
      <c r="M11004" s="289"/>
      <c r="N11004" s="289" t="s">
        <v>22189</v>
      </c>
      <c r="O11004" s="289" t="s">
        <v>2173</v>
      </c>
      <c r="P11004" s="289" t="str">
        <f>VLOOKUP(CAT_Details[[#This Row],[Delivery Bp Customer Code]],Table6[],2,0)</f>
        <v>OYL1</v>
      </c>
    </row>
    <row r="11005" spans="1:16" x14ac:dyDescent="0.25">
      <c r="A11005" s="289" t="s">
        <v>75</v>
      </c>
      <c r="B11005">
        <v>1</v>
      </c>
      <c r="C11005">
        <v>6.5</v>
      </c>
      <c r="D11005">
        <v>0.03</v>
      </c>
      <c r="E11005" s="289" t="s">
        <v>24338</v>
      </c>
      <c r="F11005">
        <v>5017038655</v>
      </c>
      <c r="G11005" s="276">
        <v>45891</v>
      </c>
      <c r="I11005">
        <v>1.4E-2</v>
      </c>
      <c r="J11005" s="289" t="s">
        <v>350</v>
      </c>
      <c r="K11005" s="289" t="s">
        <v>24763</v>
      </c>
      <c r="L11005" s="289" t="s">
        <v>275</v>
      </c>
      <c r="M11005" s="289"/>
      <c r="N11005" s="289" t="s">
        <v>22189</v>
      </c>
      <c r="O11005" s="289" t="s">
        <v>2173</v>
      </c>
      <c r="P11005" s="289" t="str">
        <f>VLOOKUP(CAT_Details[[#This Row],[Delivery Bp Customer Code]],Table6[],2,0)</f>
        <v>OYL1</v>
      </c>
    </row>
    <row r="11006" spans="1:16" x14ac:dyDescent="0.25">
      <c r="A11006" s="289" t="s">
        <v>75</v>
      </c>
      <c r="B11006">
        <v>1</v>
      </c>
      <c r="C11006">
        <v>5.2</v>
      </c>
      <c r="D11006">
        <v>7.0000000000000007E-2</v>
      </c>
      <c r="E11006" s="289" t="s">
        <v>24338</v>
      </c>
      <c r="F11006">
        <v>5017038847</v>
      </c>
      <c r="G11006" s="276">
        <v>45891</v>
      </c>
      <c r="I11006">
        <v>3.2000000000000001E-2</v>
      </c>
      <c r="J11006" s="289" t="s">
        <v>350</v>
      </c>
      <c r="K11006" s="289" t="s">
        <v>24764</v>
      </c>
      <c r="L11006" s="289" t="s">
        <v>275</v>
      </c>
      <c r="M11006" s="289"/>
      <c r="N11006" s="289" t="s">
        <v>22189</v>
      </c>
      <c r="O11006" s="289" t="s">
        <v>2173</v>
      </c>
      <c r="P11006" s="289" t="str">
        <f>VLOOKUP(CAT_Details[[#This Row],[Delivery Bp Customer Code]],Table6[],2,0)</f>
        <v>OYL1</v>
      </c>
    </row>
    <row r="11007" spans="1:16" x14ac:dyDescent="0.25">
      <c r="A11007" s="289" t="s">
        <v>75</v>
      </c>
      <c r="B11007">
        <v>1</v>
      </c>
      <c r="C11007">
        <v>6.5</v>
      </c>
      <c r="D11007">
        <v>0.03</v>
      </c>
      <c r="E11007" s="289" t="s">
        <v>24338</v>
      </c>
      <c r="F11007">
        <v>5017039754</v>
      </c>
      <c r="G11007" s="276">
        <v>45891</v>
      </c>
      <c r="I11007">
        <v>1.4E-2</v>
      </c>
      <c r="J11007" s="289" t="s">
        <v>350</v>
      </c>
      <c r="K11007" s="289" t="s">
        <v>24765</v>
      </c>
      <c r="L11007" s="289" t="s">
        <v>275</v>
      </c>
      <c r="M11007" s="289" t="s">
        <v>24996</v>
      </c>
      <c r="N11007" s="289" t="s">
        <v>22189</v>
      </c>
      <c r="O11007" s="289" t="s">
        <v>2173</v>
      </c>
      <c r="P11007" s="289" t="str">
        <f>VLOOKUP(CAT_Details[[#This Row],[Delivery Bp Customer Code]],Table6[],2,0)</f>
        <v>OYL1</v>
      </c>
    </row>
    <row r="11008" spans="1:16" x14ac:dyDescent="0.25">
      <c r="A11008" s="289" t="s">
        <v>75</v>
      </c>
      <c r="B11008">
        <v>1</v>
      </c>
      <c r="C11008">
        <v>5.2</v>
      </c>
      <c r="D11008">
        <v>7.0000000000000007E-2</v>
      </c>
      <c r="E11008" s="289" t="s">
        <v>24338</v>
      </c>
      <c r="F11008">
        <v>5017039866</v>
      </c>
      <c r="G11008" s="276">
        <v>45891</v>
      </c>
      <c r="I11008">
        <v>3.2000000000000001E-2</v>
      </c>
      <c r="J11008" s="289" t="s">
        <v>350</v>
      </c>
      <c r="K11008" s="289" t="s">
        <v>24766</v>
      </c>
      <c r="L11008" s="289" t="s">
        <v>275</v>
      </c>
      <c r="M11008" s="289" t="s">
        <v>24996</v>
      </c>
      <c r="N11008" s="289" t="s">
        <v>22189</v>
      </c>
      <c r="O11008" s="289" t="s">
        <v>2173</v>
      </c>
      <c r="P11008" s="289" t="str">
        <f>VLOOKUP(CAT_Details[[#This Row],[Delivery Bp Customer Code]],Table6[],2,0)</f>
        <v>OYL1</v>
      </c>
    </row>
    <row r="11009" spans="1:16" x14ac:dyDescent="0.25">
      <c r="A11009" s="289" t="s">
        <v>75</v>
      </c>
      <c r="B11009">
        <v>3</v>
      </c>
      <c r="C11009">
        <v>1815</v>
      </c>
      <c r="D11009">
        <v>1.2</v>
      </c>
      <c r="E11009" s="289" t="s">
        <v>24771</v>
      </c>
      <c r="F11009">
        <v>5017047016</v>
      </c>
      <c r="G11009" s="276">
        <v>45891</v>
      </c>
      <c r="H11009">
        <v>20250805776342</v>
      </c>
      <c r="I11009">
        <v>2.88</v>
      </c>
      <c r="J11009" s="289" t="s">
        <v>280</v>
      </c>
      <c r="K11009" s="289" t="s">
        <v>24772</v>
      </c>
      <c r="L11009" s="289" t="s">
        <v>275</v>
      </c>
      <c r="M11009" s="289" t="s">
        <v>24973</v>
      </c>
      <c r="N11009" s="289" t="s">
        <v>868</v>
      </c>
      <c r="O11009" s="289" t="s">
        <v>2173</v>
      </c>
      <c r="P11009" s="289" t="str">
        <f>VLOOKUP(CAT_Details[[#This Row],[Delivery Bp Customer Code]],Table6[],2,0)</f>
        <v>OYL1</v>
      </c>
    </row>
    <row r="11010" spans="1:16" x14ac:dyDescent="0.25">
      <c r="A11010" s="289" t="s">
        <v>75</v>
      </c>
      <c r="B11010">
        <v>1</v>
      </c>
      <c r="C11010">
        <v>267.7</v>
      </c>
      <c r="D11010">
        <v>0.4</v>
      </c>
      <c r="E11010" s="289" t="s">
        <v>24773</v>
      </c>
      <c r="F11010">
        <v>5017058820</v>
      </c>
      <c r="G11010" s="276">
        <v>45891</v>
      </c>
      <c r="H11010">
        <v>20250819784409</v>
      </c>
      <c r="I11010">
        <v>0.96</v>
      </c>
      <c r="J11010" s="289" t="s">
        <v>273</v>
      </c>
      <c r="K11010" s="289" t="s">
        <v>24774</v>
      </c>
      <c r="L11010" s="289" t="s">
        <v>275</v>
      </c>
      <c r="M11010" s="289" t="s">
        <v>24998</v>
      </c>
      <c r="N11010" s="289" t="s">
        <v>22182</v>
      </c>
      <c r="O11010" s="289" t="s">
        <v>2173</v>
      </c>
      <c r="P11010" s="289" t="str">
        <f>VLOOKUP(CAT_Details[[#This Row],[Delivery Bp Customer Code]],Table6[],2,0)</f>
        <v>OYL1</v>
      </c>
    </row>
    <row r="11011" spans="1:16" x14ac:dyDescent="0.25">
      <c r="A11011" s="289" t="s">
        <v>75</v>
      </c>
      <c r="B11011">
        <v>1</v>
      </c>
      <c r="C11011">
        <v>66</v>
      </c>
      <c r="D11011">
        <v>0.2</v>
      </c>
      <c r="E11011" s="289" t="s">
        <v>24779</v>
      </c>
      <c r="F11011">
        <v>5017059012</v>
      </c>
      <c r="G11011" s="276">
        <v>45891</v>
      </c>
      <c r="H11011">
        <v>20250819784210</v>
      </c>
      <c r="I11011">
        <v>0.14399999999999999</v>
      </c>
      <c r="J11011" s="289" t="s">
        <v>273</v>
      </c>
      <c r="K11011" s="289" t="s">
        <v>24780</v>
      </c>
      <c r="L11011" s="289" t="s">
        <v>275</v>
      </c>
      <c r="M11011" s="289" t="s">
        <v>25000</v>
      </c>
      <c r="N11011" s="289" t="s">
        <v>15850</v>
      </c>
      <c r="O11011" s="289" t="s">
        <v>2173</v>
      </c>
      <c r="P11011" s="289" t="str">
        <f>VLOOKUP(CAT_Details[[#This Row],[Delivery Bp Customer Code]],Table6[],2,0)</f>
        <v>OYL1</v>
      </c>
    </row>
    <row r="11012" spans="1:16" x14ac:dyDescent="0.25">
      <c r="A11012" s="289" t="s">
        <v>75</v>
      </c>
      <c r="B11012">
        <v>1</v>
      </c>
      <c r="C11012">
        <v>22.1</v>
      </c>
      <c r="D11012">
        <v>0.2</v>
      </c>
      <c r="E11012" s="289" t="s">
        <v>24781</v>
      </c>
      <c r="F11012">
        <v>5017059028</v>
      </c>
      <c r="G11012" s="276">
        <v>45891</v>
      </c>
      <c r="H11012">
        <v>20250819784332</v>
      </c>
      <c r="I11012">
        <v>0.48</v>
      </c>
      <c r="J11012" s="289" t="s">
        <v>273</v>
      </c>
      <c r="K11012" s="289" t="s">
        <v>24782</v>
      </c>
      <c r="L11012" s="289" t="s">
        <v>275</v>
      </c>
      <c r="M11012" s="289" t="s">
        <v>25000</v>
      </c>
      <c r="N11012" s="289" t="s">
        <v>2434</v>
      </c>
      <c r="O11012" s="289" t="s">
        <v>2173</v>
      </c>
      <c r="P11012" s="289" t="str">
        <f>VLOOKUP(CAT_Details[[#This Row],[Delivery Bp Customer Code]],Table6[],2,0)</f>
        <v>OYL1</v>
      </c>
    </row>
    <row r="11013" spans="1:16" x14ac:dyDescent="0.25">
      <c r="A11013" s="289" t="s">
        <v>75</v>
      </c>
      <c r="B11013">
        <v>1</v>
      </c>
      <c r="C11013">
        <v>60</v>
      </c>
      <c r="D11013">
        <v>0.4</v>
      </c>
      <c r="E11013" s="289" t="s">
        <v>24785</v>
      </c>
      <c r="F11013">
        <v>5017059219</v>
      </c>
      <c r="G11013" s="276">
        <v>45891</v>
      </c>
      <c r="H11013">
        <v>20250818783426</v>
      </c>
      <c r="I11013">
        <v>0.38400000000000001</v>
      </c>
      <c r="J11013" s="289" t="s">
        <v>273</v>
      </c>
      <c r="K11013" s="289" t="s">
        <v>24786</v>
      </c>
      <c r="L11013" s="289" t="s">
        <v>275</v>
      </c>
      <c r="M11013" s="289" t="s">
        <v>24998</v>
      </c>
      <c r="N11013" s="289" t="s">
        <v>1011</v>
      </c>
      <c r="O11013" s="289" t="s">
        <v>2173</v>
      </c>
      <c r="P11013" s="289" t="str">
        <f>VLOOKUP(CAT_Details[[#This Row],[Delivery Bp Customer Code]],Table6[],2,0)</f>
        <v>OYL1</v>
      </c>
    </row>
    <row r="11014" spans="1:16" x14ac:dyDescent="0.25">
      <c r="A11014" s="289" t="s">
        <v>17052</v>
      </c>
      <c r="B11014">
        <v>1</v>
      </c>
      <c r="C11014">
        <v>8.67</v>
      </c>
      <c r="D11014">
        <v>7.0000000000000007E-2</v>
      </c>
      <c r="E11014" s="289" t="s">
        <v>24341</v>
      </c>
      <c r="F11014">
        <v>5017002876</v>
      </c>
      <c r="G11014" s="276">
        <v>45891</v>
      </c>
      <c r="H11014">
        <v>20250811779818</v>
      </c>
      <c r="I11014">
        <v>2.5000000000000001E-2</v>
      </c>
      <c r="J11014" s="289" t="s">
        <v>764</v>
      </c>
      <c r="K11014" s="289" t="s">
        <v>24342</v>
      </c>
      <c r="L11014" s="289" t="s">
        <v>280</v>
      </c>
      <c r="M11014" s="289" t="s">
        <v>24343</v>
      </c>
      <c r="N11014" s="289" t="s">
        <v>766</v>
      </c>
      <c r="O11014" s="289" t="s">
        <v>18284</v>
      </c>
      <c r="P11014" s="289">
        <f>VLOOKUP(CAT_Details[[#This Row],[Delivery Bp Customer Code]],Table6[],2,0)</f>
        <v>3705</v>
      </c>
    </row>
    <row r="11015" spans="1:16" x14ac:dyDescent="0.25">
      <c r="A11015" s="289" t="s">
        <v>17052</v>
      </c>
      <c r="B11015">
        <v>1</v>
      </c>
      <c r="C11015">
        <v>11.21</v>
      </c>
      <c r="D11015">
        <v>0.03</v>
      </c>
      <c r="E11015" s="289" t="s">
        <v>24344</v>
      </c>
      <c r="F11015">
        <v>5017019961</v>
      </c>
      <c r="G11015" s="276">
        <v>45891</v>
      </c>
      <c r="H11015">
        <v>20250813780838</v>
      </c>
      <c r="I11015">
        <v>1.0999999999999999E-2</v>
      </c>
      <c r="J11015" s="289" t="s">
        <v>1047</v>
      </c>
      <c r="K11015" s="289" t="s">
        <v>24345</v>
      </c>
      <c r="L11015" s="289" t="s">
        <v>280</v>
      </c>
      <c r="M11015" s="289" t="s">
        <v>24787</v>
      </c>
      <c r="N11015" s="289" t="s">
        <v>1049</v>
      </c>
      <c r="O11015" s="289" t="s">
        <v>18284</v>
      </c>
      <c r="P11015" s="289">
        <f>VLOOKUP(CAT_Details[[#This Row],[Delivery Bp Customer Code]],Table6[],2,0)</f>
        <v>3705</v>
      </c>
    </row>
    <row r="11016" spans="1:16" x14ac:dyDescent="0.25">
      <c r="A11016" s="289" t="s">
        <v>17052</v>
      </c>
      <c r="B11016">
        <v>1</v>
      </c>
      <c r="C11016">
        <v>54</v>
      </c>
      <c r="D11016">
        <v>0.37</v>
      </c>
      <c r="E11016" s="289" t="s">
        <v>24346</v>
      </c>
      <c r="F11016">
        <v>5017034319</v>
      </c>
      <c r="G11016" s="276">
        <v>45891</v>
      </c>
      <c r="H11016">
        <v>20250814781854</v>
      </c>
      <c r="I11016">
        <v>0.39600000000000002</v>
      </c>
      <c r="J11016" s="289" t="s">
        <v>275</v>
      </c>
      <c r="K11016" s="289" t="s">
        <v>24347</v>
      </c>
      <c r="L11016" s="289" t="s">
        <v>280</v>
      </c>
      <c r="M11016" s="289" t="s">
        <v>24788</v>
      </c>
      <c r="N11016" s="289" t="s">
        <v>19575</v>
      </c>
      <c r="O11016" s="289" t="s">
        <v>18284</v>
      </c>
      <c r="P11016" s="289">
        <f>VLOOKUP(CAT_Details[[#This Row],[Delivery Bp Customer Code]],Table6[],2,0)</f>
        <v>3705</v>
      </c>
    </row>
    <row r="11017" spans="1:16" x14ac:dyDescent="0.25">
      <c r="A11017" s="289" t="s">
        <v>17052</v>
      </c>
      <c r="B11017">
        <v>2</v>
      </c>
      <c r="C11017">
        <v>12.6</v>
      </c>
      <c r="D11017">
        <v>0.09</v>
      </c>
      <c r="E11017" s="289" t="s">
        <v>24348</v>
      </c>
      <c r="F11017">
        <v>5017034387</v>
      </c>
      <c r="G11017" s="276">
        <v>45891</v>
      </c>
      <c r="H11017">
        <v>20250815782792</v>
      </c>
      <c r="I11017">
        <v>5.0999999999999997E-2</v>
      </c>
      <c r="J11017" s="289" t="s">
        <v>275</v>
      </c>
      <c r="K11017" s="289" t="s">
        <v>24349</v>
      </c>
      <c r="L11017" s="289" t="s">
        <v>280</v>
      </c>
      <c r="M11017" s="289" t="s">
        <v>24788</v>
      </c>
      <c r="N11017" s="289" t="s">
        <v>18883</v>
      </c>
      <c r="O11017" s="289" t="s">
        <v>18284</v>
      </c>
      <c r="P11017" s="289">
        <f>VLOOKUP(CAT_Details[[#This Row],[Delivery Bp Customer Code]],Table6[],2,0)</f>
        <v>3705</v>
      </c>
    </row>
    <row r="11018" spans="1:16" x14ac:dyDescent="0.25">
      <c r="A11018" s="289" t="s">
        <v>17052</v>
      </c>
      <c r="B11018">
        <v>1</v>
      </c>
      <c r="C11018">
        <v>60</v>
      </c>
      <c r="D11018">
        <v>0.4</v>
      </c>
      <c r="E11018" s="289" t="s">
        <v>24350</v>
      </c>
      <c r="F11018">
        <v>5017034391</v>
      </c>
      <c r="G11018" s="276">
        <v>45891</v>
      </c>
      <c r="H11018">
        <v>20250806777136</v>
      </c>
      <c r="I11018">
        <v>0.48</v>
      </c>
      <c r="J11018" s="289" t="s">
        <v>275</v>
      </c>
      <c r="K11018" s="289" t="s">
        <v>24351</v>
      </c>
      <c r="L11018" s="289" t="s">
        <v>280</v>
      </c>
      <c r="M11018" s="289" t="s">
        <v>24788</v>
      </c>
      <c r="N11018" s="289" t="s">
        <v>22206</v>
      </c>
      <c r="O11018" s="289" t="s">
        <v>18284</v>
      </c>
      <c r="P11018" s="289">
        <f>VLOOKUP(CAT_Details[[#This Row],[Delivery Bp Customer Code]],Table6[],2,0)</f>
        <v>3705</v>
      </c>
    </row>
    <row r="11019" spans="1:16" x14ac:dyDescent="0.25">
      <c r="A11019" s="289" t="s">
        <v>17052</v>
      </c>
      <c r="B11019">
        <v>1</v>
      </c>
      <c r="C11019">
        <v>248</v>
      </c>
      <c r="D11019">
        <v>0.4</v>
      </c>
      <c r="E11019" s="289" t="s">
        <v>24352</v>
      </c>
      <c r="F11019">
        <v>5017034404</v>
      </c>
      <c r="G11019" s="276">
        <v>45891</v>
      </c>
      <c r="H11019">
        <v>20250815782902</v>
      </c>
      <c r="I11019">
        <v>0.57599999999999996</v>
      </c>
      <c r="J11019" s="289" t="s">
        <v>302</v>
      </c>
      <c r="K11019" s="289" t="s">
        <v>24353</v>
      </c>
      <c r="L11019" s="289" t="s">
        <v>280</v>
      </c>
      <c r="M11019" s="289" t="s">
        <v>24789</v>
      </c>
      <c r="N11019" s="289" t="s">
        <v>18394</v>
      </c>
      <c r="O11019" s="289" t="s">
        <v>18284</v>
      </c>
      <c r="P11019" s="289">
        <f>VLOOKUP(CAT_Details[[#This Row],[Delivery Bp Customer Code]],Table6[],2,0)</f>
        <v>3705</v>
      </c>
    </row>
    <row r="11020" spans="1:16" x14ac:dyDescent="0.25">
      <c r="A11020" s="289" t="s">
        <v>17052</v>
      </c>
      <c r="B11020">
        <v>1</v>
      </c>
      <c r="C11020">
        <v>2</v>
      </c>
      <c r="D11020">
        <v>0.05</v>
      </c>
      <c r="E11020" s="289" t="s">
        <v>24354</v>
      </c>
      <c r="F11020">
        <v>5017034428</v>
      </c>
      <c r="G11020" s="276">
        <v>45891</v>
      </c>
      <c r="H11020">
        <v>20250808779082</v>
      </c>
      <c r="I11020">
        <v>5.0000000000000001E-3</v>
      </c>
      <c r="J11020" s="289" t="s">
        <v>275</v>
      </c>
      <c r="K11020" s="289" t="s">
        <v>24355</v>
      </c>
      <c r="L11020" s="289" t="s">
        <v>280</v>
      </c>
      <c r="M11020" s="289" t="s">
        <v>24788</v>
      </c>
      <c r="N11020" s="289" t="s">
        <v>18409</v>
      </c>
      <c r="O11020" s="289" t="s">
        <v>18284</v>
      </c>
      <c r="P11020" s="289">
        <f>VLOOKUP(CAT_Details[[#This Row],[Delivery Bp Customer Code]],Table6[],2,0)</f>
        <v>3705</v>
      </c>
    </row>
    <row r="11021" spans="1:16" x14ac:dyDescent="0.25">
      <c r="A11021" s="289" t="s">
        <v>17052</v>
      </c>
      <c r="B11021">
        <v>2</v>
      </c>
      <c r="C11021">
        <v>183</v>
      </c>
      <c r="D11021">
        <v>0.63</v>
      </c>
      <c r="E11021" s="289" t="s">
        <v>24356</v>
      </c>
      <c r="F11021">
        <v>5017034432</v>
      </c>
      <c r="G11021" s="276">
        <v>45891</v>
      </c>
      <c r="H11021">
        <v>20250812780320</v>
      </c>
      <c r="I11021">
        <v>1.3580000000000001</v>
      </c>
      <c r="J11021" s="289" t="s">
        <v>302</v>
      </c>
      <c r="K11021" s="289" t="s">
        <v>24357</v>
      </c>
      <c r="L11021" s="289" t="s">
        <v>280</v>
      </c>
      <c r="M11021" s="289" t="s">
        <v>24789</v>
      </c>
      <c r="N11021" s="289" t="s">
        <v>18873</v>
      </c>
      <c r="O11021" s="289" t="s">
        <v>18284</v>
      </c>
      <c r="P11021" s="289">
        <f>VLOOKUP(CAT_Details[[#This Row],[Delivery Bp Customer Code]],Table6[],2,0)</f>
        <v>3705</v>
      </c>
    </row>
    <row r="11022" spans="1:16" x14ac:dyDescent="0.25">
      <c r="A11022" s="289" t="s">
        <v>17052</v>
      </c>
      <c r="B11022">
        <v>1</v>
      </c>
      <c r="C11022">
        <v>259</v>
      </c>
      <c r="D11022">
        <v>0.4</v>
      </c>
      <c r="E11022" s="289" t="s">
        <v>24358</v>
      </c>
      <c r="F11022">
        <v>5017034447</v>
      </c>
      <c r="G11022" s="276">
        <v>45891</v>
      </c>
      <c r="H11022">
        <v>20250814782355</v>
      </c>
      <c r="I11022">
        <v>0.67200000000000004</v>
      </c>
      <c r="J11022" s="289" t="s">
        <v>275</v>
      </c>
      <c r="K11022" s="289" t="s">
        <v>24359</v>
      </c>
      <c r="L11022" s="289" t="s">
        <v>280</v>
      </c>
      <c r="M11022" s="289" t="s">
        <v>25035</v>
      </c>
      <c r="N11022" s="289" t="s">
        <v>24360</v>
      </c>
      <c r="O11022" s="289" t="s">
        <v>18284</v>
      </c>
      <c r="P11022" s="289">
        <f>VLOOKUP(CAT_Details[[#This Row],[Delivery Bp Customer Code]],Table6[],2,0)</f>
        <v>3705</v>
      </c>
    </row>
    <row r="11023" spans="1:16" x14ac:dyDescent="0.25">
      <c r="A11023" s="289" t="s">
        <v>17052</v>
      </c>
      <c r="B11023">
        <v>2</v>
      </c>
      <c r="C11023">
        <v>1360</v>
      </c>
      <c r="D11023">
        <v>1.43</v>
      </c>
      <c r="E11023" s="289" t="s">
        <v>24361</v>
      </c>
      <c r="F11023">
        <v>5017034450</v>
      </c>
      <c r="G11023" s="276">
        <v>45891</v>
      </c>
      <c r="H11023">
        <v>20250814782287</v>
      </c>
      <c r="I11023">
        <v>1.3680000000000001</v>
      </c>
      <c r="J11023" s="289" t="s">
        <v>302</v>
      </c>
      <c r="K11023" s="289" t="s">
        <v>24362</v>
      </c>
      <c r="L11023" s="289" t="s">
        <v>280</v>
      </c>
      <c r="M11023" s="289" t="s">
        <v>24789</v>
      </c>
      <c r="N11023" s="289" t="s">
        <v>19572</v>
      </c>
      <c r="O11023" s="289" t="s">
        <v>18284</v>
      </c>
      <c r="P11023" s="289">
        <f>VLOOKUP(CAT_Details[[#This Row],[Delivery Bp Customer Code]],Table6[],2,0)</f>
        <v>3705</v>
      </c>
    </row>
    <row r="11024" spans="1:16" x14ac:dyDescent="0.25">
      <c r="A11024" s="289" t="s">
        <v>3329</v>
      </c>
      <c r="B11024">
        <v>3</v>
      </c>
      <c r="C11024">
        <v>320</v>
      </c>
      <c r="D11024">
        <v>1.07</v>
      </c>
      <c r="E11024" s="289" t="s">
        <v>24363</v>
      </c>
      <c r="F11024">
        <v>5016990318</v>
      </c>
      <c r="G11024" s="276">
        <v>45891</v>
      </c>
      <c r="H11024">
        <v>20250807777858</v>
      </c>
      <c r="I11024">
        <v>1.504</v>
      </c>
      <c r="J11024" s="289" t="s">
        <v>317</v>
      </c>
      <c r="K11024" s="289" t="s">
        <v>24364</v>
      </c>
      <c r="L11024" s="289" t="s">
        <v>275</v>
      </c>
      <c r="M11024" s="289" t="s">
        <v>24365</v>
      </c>
      <c r="N11024" s="289" t="s">
        <v>4189</v>
      </c>
      <c r="O11024" s="289" t="s">
        <v>3332</v>
      </c>
      <c r="P11024" s="289">
        <f>VLOOKUP(CAT_Details[[#This Row],[Delivery Bp Customer Code]],Table6[],2,0)</f>
        <v>3402</v>
      </c>
    </row>
    <row r="11025" spans="1:16" x14ac:dyDescent="0.25">
      <c r="A11025" s="289" t="s">
        <v>3329</v>
      </c>
      <c r="B11025">
        <v>25</v>
      </c>
      <c r="C11025">
        <v>16582</v>
      </c>
      <c r="D11025">
        <v>10.09</v>
      </c>
      <c r="E11025" s="289" t="s">
        <v>24366</v>
      </c>
      <c r="F11025">
        <v>5017002563</v>
      </c>
      <c r="G11025" s="276">
        <v>45891</v>
      </c>
      <c r="H11025">
        <v>20250811779408</v>
      </c>
      <c r="I11025">
        <v>16.37</v>
      </c>
      <c r="J11025" s="289" t="s">
        <v>383</v>
      </c>
      <c r="K11025" s="289" t="s">
        <v>24367</v>
      </c>
      <c r="L11025" s="289" t="s">
        <v>275</v>
      </c>
      <c r="M11025" s="289" t="s">
        <v>25061</v>
      </c>
      <c r="N11025" s="289" t="s">
        <v>3781</v>
      </c>
      <c r="O11025" s="289" t="s">
        <v>3332</v>
      </c>
      <c r="P11025" s="289">
        <f>VLOOKUP(CAT_Details[[#This Row],[Delivery Bp Customer Code]],Table6[],2,0)</f>
        <v>3402</v>
      </c>
    </row>
    <row r="11026" spans="1:16" x14ac:dyDescent="0.25">
      <c r="A11026" s="289" t="s">
        <v>3329</v>
      </c>
      <c r="B11026">
        <v>1</v>
      </c>
      <c r="C11026">
        <v>45</v>
      </c>
      <c r="D11026">
        <v>0.2</v>
      </c>
      <c r="E11026" s="289" t="s">
        <v>24368</v>
      </c>
      <c r="F11026">
        <v>5017002645</v>
      </c>
      <c r="G11026" s="276">
        <v>45891</v>
      </c>
      <c r="H11026">
        <v>20250805776191</v>
      </c>
      <c r="I11026">
        <v>0.48</v>
      </c>
      <c r="J11026" s="289" t="s">
        <v>324</v>
      </c>
      <c r="K11026" s="289" t="s">
        <v>24369</v>
      </c>
      <c r="L11026" s="289" t="s">
        <v>275</v>
      </c>
      <c r="M11026" s="289" t="s">
        <v>24844</v>
      </c>
      <c r="N11026" s="289" t="s">
        <v>375</v>
      </c>
      <c r="O11026" s="289" t="s">
        <v>3332</v>
      </c>
      <c r="P11026" s="289">
        <f>VLOOKUP(CAT_Details[[#This Row],[Delivery Bp Customer Code]],Table6[],2,0)</f>
        <v>3402</v>
      </c>
    </row>
    <row r="11027" spans="1:16" x14ac:dyDescent="0.25">
      <c r="A11027" s="289" t="s">
        <v>3329</v>
      </c>
      <c r="B11027">
        <v>7</v>
      </c>
      <c r="C11027">
        <v>350</v>
      </c>
      <c r="D11027">
        <v>1.6</v>
      </c>
      <c r="E11027" s="289" t="s">
        <v>24370</v>
      </c>
      <c r="F11027">
        <v>5017014652</v>
      </c>
      <c r="G11027" s="276">
        <v>45891</v>
      </c>
      <c r="H11027">
        <v>20250812780236</v>
      </c>
      <c r="I11027">
        <v>2.6880000000000002</v>
      </c>
      <c r="J11027" s="289" t="s">
        <v>401</v>
      </c>
      <c r="K11027" s="289" t="s">
        <v>24371</v>
      </c>
      <c r="L11027" s="289" t="s">
        <v>275</v>
      </c>
      <c r="M11027" s="289" t="s">
        <v>24845</v>
      </c>
      <c r="N11027" s="289" t="s">
        <v>2533</v>
      </c>
      <c r="O11027" s="289" t="s">
        <v>3332</v>
      </c>
      <c r="P11027" s="289">
        <f>VLOOKUP(CAT_Details[[#This Row],[Delivery Bp Customer Code]],Table6[],2,0)</f>
        <v>3402</v>
      </c>
    </row>
    <row r="11028" spans="1:16" x14ac:dyDescent="0.25">
      <c r="A11028" s="289" t="s">
        <v>3329</v>
      </c>
      <c r="B11028">
        <v>1</v>
      </c>
      <c r="C11028">
        <v>62</v>
      </c>
      <c r="D11028">
        <v>0.2</v>
      </c>
      <c r="E11028" s="289" t="s">
        <v>24372</v>
      </c>
      <c r="F11028">
        <v>5017034324</v>
      </c>
      <c r="G11028" s="276">
        <v>45891</v>
      </c>
      <c r="H11028">
        <v>20250811779678</v>
      </c>
      <c r="I11028">
        <v>0.45600000000000002</v>
      </c>
      <c r="J11028" s="289" t="s">
        <v>350</v>
      </c>
      <c r="K11028" s="289" t="s">
        <v>24373</v>
      </c>
      <c r="L11028" s="289" t="s">
        <v>275</v>
      </c>
      <c r="M11028" s="289" t="s">
        <v>24996</v>
      </c>
      <c r="N11028" s="289" t="s">
        <v>704</v>
      </c>
      <c r="O11028" s="289" t="s">
        <v>3332</v>
      </c>
      <c r="P11028" s="289">
        <f>VLOOKUP(CAT_Details[[#This Row],[Delivery Bp Customer Code]],Table6[],2,0)</f>
        <v>3402</v>
      </c>
    </row>
    <row r="11029" spans="1:16" x14ac:dyDescent="0.25">
      <c r="A11029" s="289" t="s">
        <v>3329</v>
      </c>
      <c r="B11029">
        <v>3</v>
      </c>
      <c r="C11029">
        <v>543</v>
      </c>
      <c r="D11029">
        <v>1.2</v>
      </c>
      <c r="E11029" s="289" t="s">
        <v>24374</v>
      </c>
      <c r="F11029">
        <v>5017034415</v>
      </c>
      <c r="G11029" s="276">
        <v>45891</v>
      </c>
      <c r="H11029">
        <v>20250818783466</v>
      </c>
      <c r="I11029">
        <v>2.88</v>
      </c>
      <c r="J11029" s="289" t="s">
        <v>280</v>
      </c>
      <c r="K11029" s="289" t="s">
        <v>24375</v>
      </c>
      <c r="L11029" s="289" t="s">
        <v>275</v>
      </c>
      <c r="M11029" s="289" t="s">
        <v>24949</v>
      </c>
      <c r="N11029" s="289" t="s">
        <v>619</v>
      </c>
      <c r="O11029" s="289" t="s">
        <v>3332</v>
      </c>
      <c r="P11029" s="289">
        <f>VLOOKUP(CAT_Details[[#This Row],[Delivery Bp Customer Code]],Table6[],2,0)</f>
        <v>3402</v>
      </c>
    </row>
    <row r="11030" spans="1:16" x14ac:dyDescent="0.25">
      <c r="A11030" s="289" t="s">
        <v>3329</v>
      </c>
      <c r="B11030">
        <v>12</v>
      </c>
      <c r="C11030">
        <v>900</v>
      </c>
      <c r="D11030">
        <v>4.8</v>
      </c>
      <c r="E11030" s="289" t="s">
        <v>24376</v>
      </c>
      <c r="F11030">
        <v>5017034417</v>
      </c>
      <c r="G11030" s="276">
        <v>45891</v>
      </c>
      <c r="H11030">
        <v>20250815782671</v>
      </c>
      <c r="I11030">
        <v>14.4</v>
      </c>
      <c r="J11030" s="289" t="s">
        <v>350</v>
      </c>
      <c r="K11030" s="289" t="s">
        <v>24377</v>
      </c>
      <c r="L11030" s="289" t="s">
        <v>275</v>
      </c>
      <c r="M11030" s="289" t="s">
        <v>24996</v>
      </c>
      <c r="N11030" s="289" t="s">
        <v>3433</v>
      </c>
      <c r="O11030" s="289" t="s">
        <v>3332</v>
      </c>
      <c r="P11030" s="289">
        <f>VLOOKUP(CAT_Details[[#This Row],[Delivery Bp Customer Code]],Table6[],2,0)</f>
        <v>3402</v>
      </c>
    </row>
    <row r="11031" spans="1:16" x14ac:dyDescent="0.25">
      <c r="A11031" s="289" t="s">
        <v>3329</v>
      </c>
      <c r="B11031">
        <v>12</v>
      </c>
      <c r="C11031">
        <v>933</v>
      </c>
      <c r="D11031">
        <v>5.98</v>
      </c>
      <c r="E11031" s="289" t="s">
        <v>24867</v>
      </c>
      <c r="F11031">
        <v>5017058772</v>
      </c>
      <c r="G11031" s="276">
        <v>45891</v>
      </c>
      <c r="H11031">
        <v>20250819784303</v>
      </c>
      <c r="I11031">
        <v>13.23</v>
      </c>
      <c r="J11031" s="289" t="s">
        <v>273</v>
      </c>
      <c r="K11031" s="289" t="s">
        <v>24868</v>
      </c>
      <c r="L11031" s="289" t="s">
        <v>275</v>
      </c>
      <c r="M11031" s="289" t="s">
        <v>24998</v>
      </c>
      <c r="N11031" s="289" t="s">
        <v>519</v>
      </c>
      <c r="O11031" s="289" t="s">
        <v>3332</v>
      </c>
      <c r="P11031" s="289">
        <f>VLOOKUP(CAT_Details[[#This Row],[Delivery Bp Customer Code]],Table6[],2,0)</f>
        <v>3402</v>
      </c>
    </row>
    <row r="11032" spans="1:16" x14ac:dyDescent="0.25">
      <c r="A11032" s="289" t="s">
        <v>3329</v>
      </c>
      <c r="B11032">
        <v>15</v>
      </c>
      <c r="C11032">
        <v>750</v>
      </c>
      <c r="D11032">
        <v>9</v>
      </c>
      <c r="E11032" s="289" t="s">
        <v>24879</v>
      </c>
      <c r="F11032">
        <v>5017059127</v>
      </c>
      <c r="G11032" s="276">
        <v>45891</v>
      </c>
      <c r="H11032">
        <v>20250819784540</v>
      </c>
      <c r="I11032">
        <v>19.914999999999999</v>
      </c>
      <c r="J11032" s="289" t="s">
        <v>273</v>
      </c>
      <c r="K11032" s="289" t="s">
        <v>24880</v>
      </c>
      <c r="L11032" s="289" t="s">
        <v>275</v>
      </c>
      <c r="M11032" s="289" t="s">
        <v>24998</v>
      </c>
      <c r="N11032" s="289" t="s">
        <v>1240</v>
      </c>
      <c r="O11032" s="289" t="s">
        <v>3332</v>
      </c>
      <c r="P11032" s="289">
        <f>VLOOKUP(CAT_Details[[#This Row],[Delivery Bp Customer Code]],Table6[],2,0)</f>
        <v>3402</v>
      </c>
    </row>
    <row r="11033" spans="1:16" x14ac:dyDescent="0.25">
      <c r="A11033" s="289" t="s">
        <v>707</v>
      </c>
      <c r="B11033">
        <v>23</v>
      </c>
      <c r="C11033">
        <v>4528</v>
      </c>
      <c r="D11033">
        <v>9.56</v>
      </c>
      <c r="E11033" s="289" t="s">
        <v>25102</v>
      </c>
      <c r="F11033">
        <v>5017065869</v>
      </c>
      <c r="G11033" s="276">
        <v>45891</v>
      </c>
      <c r="I11033">
        <v>15.635999999999999</v>
      </c>
      <c r="J11033" s="289" t="s">
        <v>350</v>
      </c>
      <c r="K11033" s="289" t="s">
        <v>25103</v>
      </c>
      <c r="L11033" s="289" t="s">
        <v>273</v>
      </c>
      <c r="M11033" s="289" t="s">
        <v>25104</v>
      </c>
      <c r="N11033" s="289" t="s">
        <v>3804</v>
      </c>
      <c r="O11033" s="289" t="s">
        <v>711</v>
      </c>
      <c r="P11033" s="289" t="str">
        <f>VLOOKUP(CAT_Details[[#This Row],[Delivery Bp Customer Code]],Table6[],2,0)</f>
        <v>No Loc</v>
      </c>
    </row>
    <row r="11034" spans="1:16" x14ac:dyDescent="0.25">
      <c r="A11034" s="289" t="s">
        <v>74</v>
      </c>
      <c r="B11034">
        <v>9</v>
      </c>
      <c r="C11034">
        <v>1395</v>
      </c>
      <c r="D11034">
        <v>3.9</v>
      </c>
      <c r="E11034" s="289" t="s">
        <v>24378</v>
      </c>
      <c r="F11034">
        <v>5017002545</v>
      </c>
      <c r="G11034" s="276">
        <v>45891</v>
      </c>
      <c r="H11034">
        <v>20250811779325</v>
      </c>
      <c r="I11034">
        <v>9.36</v>
      </c>
      <c r="J11034" s="289" t="s">
        <v>294</v>
      </c>
      <c r="K11034" s="289" t="s">
        <v>24379</v>
      </c>
      <c r="L11034" s="289" t="s">
        <v>275</v>
      </c>
      <c r="M11034" s="289" t="s">
        <v>24903</v>
      </c>
      <c r="N11034" s="289" t="s">
        <v>16159</v>
      </c>
      <c r="O11034" s="289" t="s">
        <v>22256</v>
      </c>
      <c r="P11034" s="289" t="str">
        <f>VLOOKUP(CAT_Details[[#This Row],[Delivery Bp Customer Code]],Table6[],2,0)</f>
        <v>DX01-L5</v>
      </c>
    </row>
    <row r="11035" spans="1:16" x14ac:dyDescent="0.25">
      <c r="A11035" s="289" t="s">
        <v>74</v>
      </c>
      <c r="B11035">
        <v>4</v>
      </c>
      <c r="C11035">
        <v>1560</v>
      </c>
      <c r="D11035">
        <v>1.6</v>
      </c>
      <c r="E11035" s="289" t="s">
        <v>24380</v>
      </c>
      <c r="F11035">
        <v>5017002677</v>
      </c>
      <c r="G11035" s="276">
        <v>45891</v>
      </c>
      <c r="H11035">
        <v>20250812780229</v>
      </c>
      <c r="I11035">
        <v>3.84</v>
      </c>
      <c r="J11035" s="289" t="s">
        <v>294</v>
      </c>
      <c r="K11035" s="289" t="s">
        <v>24381</v>
      </c>
      <c r="L11035" s="289" t="s">
        <v>275</v>
      </c>
      <c r="M11035" s="289" t="s">
        <v>24905</v>
      </c>
      <c r="N11035" s="289" t="s">
        <v>297</v>
      </c>
      <c r="O11035" s="289" t="s">
        <v>22256</v>
      </c>
      <c r="P11035" s="289" t="str">
        <f>VLOOKUP(CAT_Details[[#This Row],[Delivery Bp Customer Code]],Table6[],2,0)</f>
        <v>DX01-L5</v>
      </c>
    </row>
    <row r="11036" spans="1:16" x14ac:dyDescent="0.25">
      <c r="A11036" s="289" t="s">
        <v>74</v>
      </c>
      <c r="B11036">
        <v>2</v>
      </c>
      <c r="C11036">
        <v>575</v>
      </c>
      <c r="D11036">
        <v>0.6</v>
      </c>
      <c r="E11036" s="289" t="s">
        <v>24382</v>
      </c>
      <c r="F11036">
        <v>5017002921</v>
      </c>
      <c r="G11036" s="276">
        <v>45891</v>
      </c>
      <c r="H11036">
        <v>20250714762486</v>
      </c>
      <c r="I11036">
        <v>0.67200000000000004</v>
      </c>
      <c r="J11036" s="289" t="s">
        <v>764</v>
      </c>
      <c r="K11036" s="289" t="s">
        <v>24383</v>
      </c>
      <c r="L11036" s="289" t="s">
        <v>275</v>
      </c>
      <c r="M11036" s="289" t="s">
        <v>24343</v>
      </c>
      <c r="N11036" s="289" t="s">
        <v>766</v>
      </c>
      <c r="O11036" s="289" t="s">
        <v>22256</v>
      </c>
      <c r="P11036" s="289" t="str">
        <f>VLOOKUP(CAT_Details[[#This Row],[Delivery Bp Customer Code]],Table6[],2,0)</f>
        <v>DX01-L5</v>
      </c>
    </row>
    <row r="11037" spans="1:16" x14ac:dyDescent="0.25">
      <c r="A11037" s="289" t="s">
        <v>74</v>
      </c>
      <c r="B11037">
        <v>23</v>
      </c>
      <c r="C11037">
        <v>326</v>
      </c>
      <c r="D11037">
        <v>0.84</v>
      </c>
      <c r="E11037" s="289" t="s">
        <v>24384</v>
      </c>
      <c r="F11037">
        <v>5017003052</v>
      </c>
      <c r="G11037" s="276">
        <v>45891</v>
      </c>
      <c r="H11037">
        <v>20250812780099</v>
      </c>
      <c r="I11037">
        <v>0.48599999999999999</v>
      </c>
      <c r="J11037" s="289" t="s">
        <v>294</v>
      </c>
      <c r="K11037" s="289" t="s">
        <v>24385</v>
      </c>
      <c r="L11037" s="289" t="s">
        <v>275</v>
      </c>
      <c r="M11037" s="289" t="s">
        <v>25128</v>
      </c>
      <c r="N11037" s="289" t="s">
        <v>1413</v>
      </c>
      <c r="O11037" s="289" t="s">
        <v>22256</v>
      </c>
      <c r="P11037" s="289" t="str">
        <f>VLOOKUP(CAT_Details[[#This Row],[Delivery Bp Customer Code]],Table6[],2,0)</f>
        <v>DX01-L5</v>
      </c>
    </row>
    <row r="11038" spans="1:16" x14ac:dyDescent="0.25">
      <c r="A11038" s="289" t="s">
        <v>74</v>
      </c>
      <c r="B11038">
        <v>1</v>
      </c>
      <c r="C11038">
        <v>1</v>
      </c>
      <c r="D11038">
        <v>0.03</v>
      </c>
      <c r="E11038" s="289" t="s">
        <v>24386</v>
      </c>
      <c r="F11038">
        <v>5017014457</v>
      </c>
      <c r="G11038" s="276">
        <v>45891</v>
      </c>
      <c r="H11038">
        <v>20250812780703</v>
      </c>
      <c r="I11038">
        <v>1.4E-2</v>
      </c>
      <c r="J11038" s="289" t="s">
        <v>438</v>
      </c>
      <c r="K11038" s="289" t="s">
        <v>24387</v>
      </c>
      <c r="L11038" s="289" t="s">
        <v>275</v>
      </c>
      <c r="M11038" s="289" t="s">
        <v>25129</v>
      </c>
      <c r="N11038" s="289" t="s">
        <v>751</v>
      </c>
      <c r="O11038" s="289" t="s">
        <v>22256</v>
      </c>
      <c r="P11038" s="289" t="str">
        <f>VLOOKUP(CAT_Details[[#This Row],[Delivery Bp Customer Code]],Table6[],2,0)</f>
        <v>DX01-L5</v>
      </c>
    </row>
    <row r="11039" spans="1:16" x14ac:dyDescent="0.25">
      <c r="A11039" s="289" t="s">
        <v>74</v>
      </c>
      <c r="B11039">
        <v>4</v>
      </c>
      <c r="C11039">
        <v>1344</v>
      </c>
      <c r="D11039">
        <v>2</v>
      </c>
      <c r="E11039" s="289" t="s">
        <v>24388</v>
      </c>
      <c r="F11039">
        <v>5017014566</v>
      </c>
      <c r="G11039" s="276">
        <v>45891</v>
      </c>
      <c r="H11039">
        <v>20250813781066</v>
      </c>
      <c r="I11039">
        <v>4.4009999999999998</v>
      </c>
      <c r="J11039" s="289" t="s">
        <v>401</v>
      </c>
      <c r="K11039" s="289" t="s">
        <v>24389</v>
      </c>
      <c r="L11039" s="289" t="s">
        <v>275</v>
      </c>
      <c r="M11039" s="289" t="s">
        <v>25214</v>
      </c>
      <c r="N11039" s="289" t="s">
        <v>16659</v>
      </c>
      <c r="O11039" s="289" t="s">
        <v>22256</v>
      </c>
      <c r="P11039" s="289" t="str">
        <f>VLOOKUP(CAT_Details[[#This Row],[Delivery Bp Customer Code]],Table6[],2,0)</f>
        <v>DX01-L5</v>
      </c>
    </row>
    <row r="11040" spans="1:16" x14ac:dyDescent="0.25">
      <c r="A11040" s="289" t="s">
        <v>74</v>
      </c>
      <c r="B11040">
        <v>25</v>
      </c>
      <c r="C11040">
        <v>1500</v>
      </c>
      <c r="D11040">
        <v>10</v>
      </c>
      <c r="E11040" s="289" t="s">
        <v>24390</v>
      </c>
      <c r="F11040">
        <v>5017020043</v>
      </c>
      <c r="G11040" s="276">
        <v>45891</v>
      </c>
      <c r="H11040">
        <v>20250813781489</v>
      </c>
      <c r="I11040">
        <v>24</v>
      </c>
      <c r="J11040" s="289" t="s">
        <v>294</v>
      </c>
      <c r="K11040" s="289" t="s">
        <v>24391</v>
      </c>
      <c r="L11040" s="289" t="s">
        <v>275</v>
      </c>
      <c r="M11040" s="289" t="s">
        <v>24903</v>
      </c>
      <c r="N11040" s="289" t="s">
        <v>16650</v>
      </c>
      <c r="O11040" s="289" t="s">
        <v>22256</v>
      </c>
      <c r="P11040" s="289" t="str">
        <f>VLOOKUP(CAT_Details[[#This Row],[Delivery Bp Customer Code]],Table6[],2,0)</f>
        <v>DX01-L5</v>
      </c>
    </row>
    <row r="11041" spans="1:16" x14ac:dyDescent="0.25">
      <c r="A11041" s="289" t="s">
        <v>74</v>
      </c>
      <c r="B11041">
        <v>8</v>
      </c>
      <c r="C11041">
        <v>720</v>
      </c>
      <c r="D11041">
        <v>3.2</v>
      </c>
      <c r="E11041" s="289" t="s">
        <v>24392</v>
      </c>
      <c r="F11041">
        <v>5017034290</v>
      </c>
      <c r="G11041" s="276">
        <v>45891</v>
      </c>
      <c r="H11041">
        <v>20250815782684</v>
      </c>
      <c r="I11041">
        <v>7.68</v>
      </c>
      <c r="J11041" s="289" t="s">
        <v>350</v>
      </c>
      <c r="K11041" s="289" t="s">
        <v>24393</v>
      </c>
      <c r="L11041" s="289" t="s">
        <v>275</v>
      </c>
      <c r="M11041" s="289" t="s">
        <v>24996</v>
      </c>
      <c r="N11041" s="289" t="s">
        <v>15321</v>
      </c>
      <c r="O11041" s="289" t="s">
        <v>22256</v>
      </c>
      <c r="P11041" s="289" t="str">
        <f>VLOOKUP(CAT_Details[[#This Row],[Delivery Bp Customer Code]],Table6[],2,0)</f>
        <v>DX01-L5</v>
      </c>
    </row>
    <row r="11042" spans="1:16" x14ac:dyDescent="0.25">
      <c r="A11042" s="289" t="s">
        <v>74</v>
      </c>
      <c r="B11042">
        <v>1</v>
      </c>
      <c r="C11042">
        <v>95</v>
      </c>
      <c r="D11042">
        <v>0.4</v>
      </c>
      <c r="E11042" s="289" t="s">
        <v>24392</v>
      </c>
      <c r="F11042">
        <v>5017034292</v>
      </c>
      <c r="G11042" s="276">
        <v>45891</v>
      </c>
      <c r="H11042">
        <v>20250815782683</v>
      </c>
      <c r="I11042">
        <v>0.96</v>
      </c>
      <c r="J11042" s="289" t="s">
        <v>350</v>
      </c>
      <c r="K11042" s="289" t="s">
        <v>24394</v>
      </c>
      <c r="L11042" s="289" t="s">
        <v>275</v>
      </c>
      <c r="M11042" s="289" t="s">
        <v>24996</v>
      </c>
      <c r="N11042" s="289" t="s">
        <v>15321</v>
      </c>
      <c r="O11042" s="289" t="s">
        <v>22256</v>
      </c>
      <c r="P11042" s="289" t="str">
        <f>VLOOKUP(CAT_Details[[#This Row],[Delivery Bp Customer Code]],Table6[],2,0)</f>
        <v>DX01-L5</v>
      </c>
    </row>
    <row r="11043" spans="1:16" x14ac:dyDescent="0.25">
      <c r="A11043" s="289" t="s">
        <v>272</v>
      </c>
      <c r="B11043">
        <v>1</v>
      </c>
      <c r="C11043">
        <v>30</v>
      </c>
      <c r="D11043">
        <v>0.2</v>
      </c>
      <c r="E11043" s="289" t="s">
        <v>24370</v>
      </c>
      <c r="F11043">
        <v>5017014653</v>
      </c>
      <c r="G11043" s="276">
        <v>45891</v>
      </c>
      <c r="H11043">
        <v>20250812780233</v>
      </c>
      <c r="I11043">
        <v>0.216</v>
      </c>
      <c r="J11043" s="289" t="s">
        <v>401</v>
      </c>
      <c r="K11043" s="289" t="s">
        <v>24395</v>
      </c>
      <c r="L11043" s="289" t="s">
        <v>275</v>
      </c>
      <c r="M11043" s="289" t="s">
        <v>24845</v>
      </c>
      <c r="N11043" s="289" t="s">
        <v>2533</v>
      </c>
      <c r="O11043" s="289" t="s">
        <v>277</v>
      </c>
      <c r="P11043" s="289" t="str">
        <f>VLOOKUP(CAT_Details[[#This Row],[Delivery Bp Customer Code]],Table6[],2,0)</f>
        <v>U2-L5</v>
      </c>
    </row>
    <row r="11044" spans="1:16" x14ac:dyDescent="0.25">
      <c r="A11044" s="289" t="s">
        <v>272</v>
      </c>
      <c r="B11044">
        <v>2</v>
      </c>
      <c r="C11044">
        <v>1040</v>
      </c>
      <c r="D11044">
        <v>0.8</v>
      </c>
      <c r="E11044" s="289" t="s">
        <v>24396</v>
      </c>
      <c r="F11044">
        <v>5017019951</v>
      </c>
      <c r="G11044" s="276">
        <v>45891</v>
      </c>
      <c r="H11044">
        <v>20250729772650</v>
      </c>
      <c r="I11044">
        <v>1.92</v>
      </c>
      <c r="J11044" s="289" t="s">
        <v>324</v>
      </c>
      <c r="K11044" s="289" t="s">
        <v>24397</v>
      </c>
      <c r="L11044" s="289" t="s">
        <v>275</v>
      </c>
      <c r="M11044" s="289" t="s">
        <v>25062</v>
      </c>
      <c r="N11044" s="289" t="s">
        <v>14987</v>
      </c>
      <c r="O11044" s="289" t="s">
        <v>277</v>
      </c>
      <c r="P11044" s="289" t="str">
        <f>VLOOKUP(CAT_Details[[#This Row],[Delivery Bp Customer Code]],Table6[],2,0)</f>
        <v>U2-L5</v>
      </c>
    </row>
    <row r="11045" spans="1:16" x14ac:dyDescent="0.25">
      <c r="A11045" s="289" t="s">
        <v>272</v>
      </c>
      <c r="B11045">
        <v>1</v>
      </c>
      <c r="C11045">
        <v>67.400000000000006</v>
      </c>
      <c r="D11045">
        <v>0.4</v>
      </c>
      <c r="E11045" s="289" t="s">
        <v>24398</v>
      </c>
      <c r="F11045">
        <v>5017020076</v>
      </c>
      <c r="G11045" s="276">
        <v>45891</v>
      </c>
      <c r="H11045">
        <v>20250808778878</v>
      </c>
      <c r="I11045">
        <v>1.19</v>
      </c>
      <c r="J11045" s="289" t="s">
        <v>324</v>
      </c>
      <c r="K11045" s="289" t="s">
        <v>24399</v>
      </c>
      <c r="L11045" s="289" t="s">
        <v>275</v>
      </c>
      <c r="M11045" s="289" t="s">
        <v>25062</v>
      </c>
      <c r="N11045" s="289" t="s">
        <v>612</v>
      </c>
      <c r="O11045" s="289" t="s">
        <v>277</v>
      </c>
      <c r="P11045" s="289" t="str">
        <f>VLOOKUP(CAT_Details[[#This Row],[Delivery Bp Customer Code]],Table6[],2,0)</f>
        <v>U2-L5</v>
      </c>
    </row>
    <row r="11046" spans="1:16" x14ac:dyDescent="0.25">
      <c r="A11046" s="289" t="s">
        <v>272</v>
      </c>
      <c r="B11046">
        <v>1</v>
      </c>
      <c r="C11046">
        <v>28</v>
      </c>
      <c r="D11046">
        <v>0.2</v>
      </c>
      <c r="E11046" s="289" t="s">
        <v>24400</v>
      </c>
      <c r="F11046">
        <v>5017034320</v>
      </c>
      <c r="G11046" s="276">
        <v>45891</v>
      </c>
      <c r="H11046">
        <v>20250813781096</v>
      </c>
      <c r="I11046">
        <v>0.254</v>
      </c>
      <c r="J11046" s="289" t="s">
        <v>350</v>
      </c>
      <c r="K11046" s="289" t="s">
        <v>24401</v>
      </c>
      <c r="L11046" s="289" t="s">
        <v>275</v>
      </c>
      <c r="M11046" s="289" t="s">
        <v>24996</v>
      </c>
      <c r="N11046" s="289" t="s">
        <v>704</v>
      </c>
      <c r="O11046" s="289" t="s">
        <v>277</v>
      </c>
      <c r="P11046" s="289" t="str">
        <f>VLOOKUP(CAT_Details[[#This Row],[Delivery Bp Customer Code]],Table6[],2,0)</f>
        <v>U2-L5</v>
      </c>
    </row>
    <row r="11047" spans="1:16" x14ac:dyDescent="0.25">
      <c r="A11047" s="289" t="s">
        <v>272</v>
      </c>
      <c r="B11047">
        <v>1</v>
      </c>
      <c r="C11047">
        <v>55</v>
      </c>
      <c r="D11047">
        <v>0.47</v>
      </c>
      <c r="E11047" s="289" t="s">
        <v>24867</v>
      </c>
      <c r="F11047">
        <v>5017058773</v>
      </c>
      <c r="G11047" s="276">
        <v>45891</v>
      </c>
      <c r="H11047">
        <v>20250819784282</v>
      </c>
      <c r="I11047">
        <v>1.079</v>
      </c>
      <c r="J11047" s="289" t="s">
        <v>273</v>
      </c>
      <c r="K11047" s="289" t="s">
        <v>24955</v>
      </c>
      <c r="L11047" s="289" t="s">
        <v>275</v>
      </c>
      <c r="M11047" s="289" t="s">
        <v>24998</v>
      </c>
      <c r="N11047" s="289" t="s">
        <v>519</v>
      </c>
      <c r="O11047" s="289" t="s">
        <v>277</v>
      </c>
      <c r="P11047" s="289" t="str">
        <f>VLOOKUP(CAT_Details[[#This Row],[Delivery Bp Customer Code]],Table6[],2,0)</f>
        <v>U2-L5</v>
      </c>
    </row>
    <row r="11048" spans="1:16" x14ac:dyDescent="0.25">
      <c r="A11048" s="289" t="s">
        <v>278</v>
      </c>
      <c r="B11048">
        <v>3</v>
      </c>
      <c r="C11048">
        <v>1521</v>
      </c>
      <c r="D11048">
        <v>1.2</v>
      </c>
      <c r="E11048" s="289" t="s">
        <v>24750</v>
      </c>
      <c r="F11048">
        <v>5017046507</v>
      </c>
      <c r="G11048" s="276">
        <v>45894</v>
      </c>
      <c r="H11048">
        <v>20250813780871</v>
      </c>
      <c r="I11048">
        <v>2.7360000000000002</v>
      </c>
      <c r="J11048" s="289" t="s">
        <v>350</v>
      </c>
      <c r="K11048" s="289" t="s">
        <v>24751</v>
      </c>
      <c r="L11048" s="289" t="s">
        <v>275</v>
      </c>
      <c r="M11048" s="289" t="s">
        <v>24972</v>
      </c>
      <c r="N11048" s="289" t="s">
        <v>999</v>
      </c>
      <c r="O11048" s="289" t="s">
        <v>498</v>
      </c>
      <c r="P11048" s="289" t="str">
        <f>VLOOKUP(CAT_Details[[#This Row],[Delivery Bp Customer Code]],Table6[],2,0)</f>
        <v>DK-BM01</v>
      </c>
    </row>
    <row r="11049" spans="1:16" x14ac:dyDescent="0.25">
      <c r="A11049" s="289" t="s">
        <v>278</v>
      </c>
      <c r="B11049">
        <v>1</v>
      </c>
      <c r="C11049">
        <v>230</v>
      </c>
      <c r="D11049">
        <v>0.2</v>
      </c>
      <c r="E11049" s="289" t="s">
        <v>24756</v>
      </c>
      <c r="F11049">
        <v>5017058943</v>
      </c>
      <c r="G11049" s="276">
        <v>45894</v>
      </c>
      <c r="H11049">
        <v>20250808778713</v>
      </c>
      <c r="I11049">
        <v>0.48</v>
      </c>
      <c r="J11049" s="289" t="s">
        <v>280</v>
      </c>
      <c r="K11049" s="289" t="s">
        <v>24757</v>
      </c>
      <c r="L11049" s="289" t="s">
        <v>275</v>
      </c>
      <c r="M11049" s="289" t="s">
        <v>24973</v>
      </c>
      <c r="N11049" s="289" t="s">
        <v>868</v>
      </c>
      <c r="O11049" s="289" t="s">
        <v>498</v>
      </c>
      <c r="P11049" s="289" t="str">
        <f>VLOOKUP(CAT_Details[[#This Row],[Delivery Bp Customer Code]],Table6[],2,0)</f>
        <v>DK-BM01</v>
      </c>
    </row>
    <row r="11050" spans="1:16" x14ac:dyDescent="0.25">
      <c r="A11050" s="289" t="s">
        <v>278</v>
      </c>
      <c r="B11050">
        <v>6</v>
      </c>
      <c r="C11050">
        <v>3180</v>
      </c>
      <c r="D11050">
        <v>2.4</v>
      </c>
      <c r="E11050" s="289" t="s">
        <v>24978</v>
      </c>
      <c r="F11050">
        <v>5017072244</v>
      </c>
      <c r="G11050" s="276">
        <v>45894</v>
      </c>
      <c r="H11050">
        <v>20250820785401</v>
      </c>
      <c r="I11050">
        <v>6.2210000000000001</v>
      </c>
      <c r="J11050" s="289" t="s">
        <v>273</v>
      </c>
      <c r="K11050" s="289" t="s">
        <v>24979</v>
      </c>
      <c r="L11050" s="289" t="s">
        <v>275</v>
      </c>
      <c r="M11050" s="289" t="s">
        <v>24980</v>
      </c>
      <c r="N11050" s="289" t="s">
        <v>653</v>
      </c>
      <c r="O11050" s="289" t="s">
        <v>498</v>
      </c>
      <c r="P11050" s="289" t="str">
        <f>VLOOKUP(CAT_Details[[#This Row],[Delivery Bp Customer Code]],Table6[],2,0)</f>
        <v>DK-BM01</v>
      </c>
    </row>
    <row r="11051" spans="1:16" x14ac:dyDescent="0.25">
      <c r="A11051" s="289" t="s">
        <v>75</v>
      </c>
      <c r="B11051">
        <v>3</v>
      </c>
      <c r="C11051">
        <v>1278</v>
      </c>
      <c r="D11051">
        <v>1.5</v>
      </c>
      <c r="E11051" s="289" t="s">
        <v>24767</v>
      </c>
      <c r="F11051">
        <v>5017046578</v>
      </c>
      <c r="G11051" s="276">
        <v>45894</v>
      </c>
      <c r="H11051">
        <v>20250818783455</v>
      </c>
      <c r="I11051">
        <v>3.6</v>
      </c>
      <c r="J11051" s="289" t="s">
        <v>350</v>
      </c>
      <c r="K11051" s="289" t="s">
        <v>24768</v>
      </c>
      <c r="L11051" s="289" t="s">
        <v>275</v>
      </c>
      <c r="M11051" s="289" t="s">
        <v>24972</v>
      </c>
      <c r="N11051" s="289" t="s">
        <v>381</v>
      </c>
      <c r="O11051" s="289" t="s">
        <v>7849</v>
      </c>
      <c r="P11051" s="289" t="str">
        <f>VLOOKUP(CAT_Details[[#This Row],[Delivery Bp Customer Code]],Table6[],2,0)</f>
        <v>MZ03</v>
      </c>
    </row>
    <row r="11052" spans="1:16" x14ac:dyDescent="0.25">
      <c r="A11052" s="289" t="s">
        <v>75</v>
      </c>
      <c r="B11052">
        <v>22</v>
      </c>
      <c r="C11052">
        <v>8756</v>
      </c>
      <c r="D11052">
        <v>7.34</v>
      </c>
      <c r="E11052" s="289" t="s">
        <v>24769</v>
      </c>
      <c r="F11052">
        <v>5017046939</v>
      </c>
      <c r="G11052" s="276">
        <v>45894</v>
      </c>
      <c r="H11052">
        <v>20250808779061</v>
      </c>
      <c r="I11052">
        <v>14.08</v>
      </c>
      <c r="J11052" s="289" t="s">
        <v>324</v>
      </c>
      <c r="K11052" s="289" t="s">
        <v>24770</v>
      </c>
      <c r="L11052" s="289" t="s">
        <v>275</v>
      </c>
      <c r="M11052" s="289" t="s">
        <v>24997</v>
      </c>
      <c r="N11052" s="289" t="s">
        <v>2172</v>
      </c>
      <c r="O11052" s="289" t="s">
        <v>2173</v>
      </c>
      <c r="P11052" s="289" t="str">
        <f>VLOOKUP(CAT_Details[[#This Row],[Delivery Bp Customer Code]],Table6[],2,0)</f>
        <v>OYL1</v>
      </c>
    </row>
    <row r="11053" spans="1:16" x14ac:dyDescent="0.25">
      <c r="A11053" s="289" t="s">
        <v>75</v>
      </c>
      <c r="B11053">
        <v>1</v>
      </c>
      <c r="C11053">
        <v>9.1999999999999993</v>
      </c>
      <c r="D11053">
        <v>0.05</v>
      </c>
      <c r="E11053" s="289" t="s">
        <v>24777</v>
      </c>
      <c r="F11053">
        <v>5017058972</v>
      </c>
      <c r="G11053" s="276">
        <v>45894</v>
      </c>
      <c r="H11053">
        <v>20250818783870</v>
      </c>
      <c r="I11053">
        <v>1.7000000000000001E-2</v>
      </c>
      <c r="J11053" s="289" t="s">
        <v>280</v>
      </c>
      <c r="K11053" s="289" t="s">
        <v>24778</v>
      </c>
      <c r="L11053" s="289" t="s">
        <v>275</v>
      </c>
      <c r="M11053" s="289" t="s">
        <v>24999</v>
      </c>
      <c r="N11053" s="289" t="s">
        <v>2942</v>
      </c>
      <c r="O11053" s="289" t="s">
        <v>2173</v>
      </c>
      <c r="P11053" s="289" t="str">
        <f>VLOOKUP(CAT_Details[[#This Row],[Delivery Bp Customer Code]],Table6[],2,0)</f>
        <v>OYL1</v>
      </c>
    </row>
    <row r="11054" spans="1:16" x14ac:dyDescent="0.25">
      <c r="A11054" s="289" t="s">
        <v>75</v>
      </c>
      <c r="B11054">
        <v>2</v>
      </c>
      <c r="C11054">
        <v>680</v>
      </c>
      <c r="D11054">
        <v>0.8</v>
      </c>
      <c r="E11054" s="289" t="s">
        <v>25012</v>
      </c>
      <c r="F11054">
        <v>5017072136</v>
      </c>
      <c r="G11054" s="276">
        <v>45894</v>
      </c>
      <c r="H11054">
        <v>20250818783387</v>
      </c>
      <c r="I11054">
        <v>1.92</v>
      </c>
      <c r="J11054" s="289" t="s">
        <v>273</v>
      </c>
      <c r="K11054" s="289" t="s">
        <v>25013</v>
      </c>
      <c r="L11054" s="289" t="s">
        <v>275</v>
      </c>
      <c r="M11054" s="289" t="s">
        <v>24980</v>
      </c>
      <c r="N11054" s="289" t="s">
        <v>1003</v>
      </c>
      <c r="O11054" s="289" t="s">
        <v>2173</v>
      </c>
      <c r="P11054" s="289" t="str">
        <f>VLOOKUP(CAT_Details[[#This Row],[Delivery Bp Customer Code]],Table6[],2,0)</f>
        <v>OYL1</v>
      </c>
    </row>
    <row r="11055" spans="1:16" x14ac:dyDescent="0.25">
      <c r="A11055" s="289" t="s">
        <v>17052</v>
      </c>
      <c r="B11055">
        <v>1</v>
      </c>
      <c r="C11055">
        <v>238</v>
      </c>
      <c r="D11055">
        <v>0.4</v>
      </c>
      <c r="E11055" s="289" t="s">
        <v>24402</v>
      </c>
      <c r="F11055">
        <v>5017020030</v>
      </c>
      <c r="G11055" s="276">
        <v>45894</v>
      </c>
      <c r="H11055">
        <v>20250814781967</v>
      </c>
      <c r="I11055">
        <v>1.526</v>
      </c>
      <c r="J11055" s="289" t="s">
        <v>3890</v>
      </c>
      <c r="K11055" s="289" t="s">
        <v>24403</v>
      </c>
      <c r="L11055" s="289" t="s">
        <v>280</v>
      </c>
      <c r="M11055" s="289" t="s">
        <v>25034</v>
      </c>
      <c r="N11055" s="289" t="s">
        <v>3896</v>
      </c>
      <c r="O11055" s="289" t="s">
        <v>18284</v>
      </c>
      <c r="P11055" s="289">
        <f>VLOOKUP(CAT_Details[[#This Row],[Delivery Bp Customer Code]],Table6[],2,0)</f>
        <v>3705</v>
      </c>
    </row>
    <row r="11056" spans="1:16" x14ac:dyDescent="0.25">
      <c r="A11056" s="289" t="s">
        <v>17052</v>
      </c>
      <c r="B11056">
        <v>1</v>
      </c>
      <c r="C11056">
        <v>35</v>
      </c>
      <c r="D11056">
        <v>0.4</v>
      </c>
      <c r="E11056" s="289" t="s">
        <v>24794</v>
      </c>
      <c r="F11056">
        <v>5017046755</v>
      </c>
      <c r="G11056" s="276">
        <v>45894</v>
      </c>
      <c r="H11056">
        <v>20250818783917</v>
      </c>
      <c r="I11056">
        <v>0.41299999999999998</v>
      </c>
      <c r="J11056" s="289" t="s">
        <v>302</v>
      </c>
      <c r="K11056" s="289" t="s">
        <v>24795</v>
      </c>
      <c r="L11056" s="289" t="s">
        <v>280</v>
      </c>
      <c r="M11056" s="289" t="s">
        <v>24971</v>
      </c>
      <c r="N11056" s="289" t="s">
        <v>18870</v>
      </c>
      <c r="O11056" s="289" t="s">
        <v>18284</v>
      </c>
      <c r="P11056" s="289">
        <f>VLOOKUP(CAT_Details[[#This Row],[Delivery Bp Customer Code]],Table6[],2,0)</f>
        <v>3705</v>
      </c>
    </row>
    <row r="11057" spans="1:16" x14ac:dyDescent="0.25">
      <c r="A11057" s="289" t="s">
        <v>17052</v>
      </c>
      <c r="B11057">
        <v>5</v>
      </c>
      <c r="C11057">
        <v>614</v>
      </c>
      <c r="D11057">
        <v>1.42</v>
      </c>
      <c r="E11057" s="289" t="s">
        <v>24796</v>
      </c>
      <c r="F11057">
        <v>5017046780</v>
      </c>
      <c r="G11057" s="276">
        <v>45894</v>
      </c>
      <c r="H11057">
        <v>20250818783473</v>
      </c>
      <c r="I11057">
        <v>3.2210000000000001</v>
      </c>
      <c r="J11057" s="289" t="s">
        <v>275</v>
      </c>
      <c r="K11057" s="289" t="s">
        <v>24797</v>
      </c>
      <c r="L11057" s="289" t="s">
        <v>280</v>
      </c>
      <c r="M11057" s="289" t="s">
        <v>25035</v>
      </c>
      <c r="N11057" s="289" t="s">
        <v>19150</v>
      </c>
      <c r="O11057" s="289" t="s">
        <v>18284</v>
      </c>
      <c r="P11057" s="289">
        <f>VLOOKUP(CAT_Details[[#This Row],[Delivery Bp Customer Code]],Table6[],2,0)</f>
        <v>3705</v>
      </c>
    </row>
    <row r="11058" spans="1:16" x14ac:dyDescent="0.25">
      <c r="A11058" s="289" t="s">
        <v>17052</v>
      </c>
      <c r="B11058">
        <v>1</v>
      </c>
      <c r="C11058">
        <v>302</v>
      </c>
      <c r="D11058">
        <v>0.4</v>
      </c>
      <c r="E11058" s="289" t="s">
        <v>24798</v>
      </c>
      <c r="F11058">
        <v>5017046848</v>
      </c>
      <c r="G11058" s="276">
        <v>45894</v>
      </c>
      <c r="H11058">
        <v>20250813781414</v>
      </c>
      <c r="I11058">
        <v>0.57599999999999996</v>
      </c>
      <c r="J11058" s="289" t="s">
        <v>275</v>
      </c>
      <c r="K11058" s="289" t="s">
        <v>24799</v>
      </c>
      <c r="L11058" s="289" t="s">
        <v>280</v>
      </c>
      <c r="M11058" s="289" t="s">
        <v>25035</v>
      </c>
      <c r="N11058" s="289" t="s">
        <v>19698</v>
      </c>
      <c r="O11058" s="289" t="s">
        <v>18284</v>
      </c>
      <c r="P11058" s="289">
        <f>VLOOKUP(CAT_Details[[#This Row],[Delivery Bp Customer Code]],Table6[],2,0)</f>
        <v>3705</v>
      </c>
    </row>
    <row r="11059" spans="1:16" x14ac:dyDescent="0.25">
      <c r="A11059" s="289" t="s">
        <v>17052</v>
      </c>
      <c r="B11059">
        <v>1</v>
      </c>
      <c r="C11059">
        <v>15.6</v>
      </c>
      <c r="D11059">
        <v>0.04</v>
      </c>
      <c r="E11059" s="289" t="s">
        <v>24804</v>
      </c>
      <c r="F11059">
        <v>5017047076</v>
      </c>
      <c r="G11059" s="276">
        <v>45894</v>
      </c>
      <c r="H11059">
        <v>20250818783390</v>
      </c>
      <c r="I11059">
        <v>2.5999999999999999E-2</v>
      </c>
      <c r="J11059" s="289" t="s">
        <v>275</v>
      </c>
      <c r="K11059" s="289" t="s">
        <v>24805</v>
      </c>
      <c r="L11059" s="289" t="s">
        <v>280</v>
      </c>
      <c r="M11059" s="289" t="s">
        <v>25035</v>
      </c>
      <c r="N11059" s="289" t="s">
        <v>19026</v>
      </c>
      <c r="O11059" s="289" t="s">
        <v>18284</v>
      </c>
      <c r="P11059" s="289">
        <f>VLOOKUP(CAT_Details[[#This Row],[Delivery Bp Customer Code]],Table6[],2,0)</f>
        <v>3705</v>
      </c>
    </row>
    <row r="11060" spans="1:16" x14ac:dyDescent="0.25">
      <c r="A11060" s="289" t="s">
        <v>17052</v>
      </c>
      <c r="B11060">
        <v>1</v>
      </c>
      <c r="C11060">
        <v>305</v>
      </c>
      <c r="D11060">
        <v>0.5</v>
      </c>
      <c r="E11060" s="289" t="s">
        <v>24809</v>
      </c>
      <c r="F11060">
        <v>5017058699</v>
      </c>
      <c r="G11060" s="276">
        <v>45894</v>
      </c>
      <c r="H11060">
        <v>20250818783970</v>
      </c>
      <c r="I11060">
        <v>0.96</v>
      </c>
      <c r="J11060" s="289" t="s">
        <v>302</v>
      </c>
      <c r="K11060" s="289" t="s">
        <v>24810</v>
      </c>
      <c r="L11060" s="289" t="s">
        <v>280</v>
      </c>
      <c r="M11060" s="289" t="s">
        <v>24971</v>
      </c>
      <c r="N11060" s="289" t="s">
        <v>20799</v>
      </c>
      <c r="O11060" s="289" t="s">
        <v>18284</v>
      </c>
      <c r="P11060" s="289">
        <f>VLOOKUP(CAT_Details[[#This Row],[Delivery Bp Customer Code]],Table6[],2,0)</f>
        <v>3705</v>
      </c>
    </row>
    <row r="11061" spans="1:16" x14ac:dyDescent="0.25">
      <c r="A11061" s="289" t="s">
        <v>17052</v>
      </c>
      <c r="B11061">
        <v>12</v>
      </c>
      <c r="C11061">
        <v>394</v>
      </c>
      <c r="D11061">
        <v>4.6900000000000004</v>
      </c>
      <c r="E11061" s="289" t="s">
        <v>24817</v>
      </c>
      <c r="F11061">
        <v>5017058834</v>
      </c>
      <c r="G11061" s="276">
        <v>45894</v>
      </c>
      <c r="H11061">
        <v>20250818783966</v>
      </c>
      <c r="I11061">
        <v>8.18</v>
      </c>
      <c r="J11061" s="289" t="s">
        <v>302</v>
      </c>
      <c r="K11061" s="289" t="s">
        <v>24818</v>
      </c>
      <c r="L11061" s="289" t="s">
        <v>280</v>
      </c>
      <c r="M11061" s="289" t="s">
        <v>24971</v>
      </c>
      <c r="N11061" s="289" t="s">
        <v>20799</v>
      </c>
      <c r="O11061" s="289" t="s">
        <v>18284</v>
      </c>
      <c r="P11061" s="289">
        <f>VLOOKUP(CAT_Details[[#This Row],[Delivery Bp Customer Code]],Table6[],2,0)</f>
        <v>3705</v>
      </c>
    </row>
    <row r="11062" spans="1:16" x14ac:dyDescent="0.25">
      <c r="A11062" s="289" t="s">
        <v>17052</v>
      </c>
      <c r="B11062">
        <v>2</v>
      </c>
      <c r="C11062">
        <v>90</v>
      </c>
      <c r="D11062">
        <v>0.8</v>
      </c>
      <c r="E11062" s="289" t="s">
        <v>24826</v>
      </c>
      <c r="F11062">
        <v>5017058969</v>
      </c>
      <c r="G11062" s="276">
        <v>45894</v>
      </c>
      <c r="H11062">
        <v>20250818783969</v>
      </c>
      <c r="I11062">
        <v>1.8240000000000001</v>
      </c>
      <c r="J11062" s="289" t="s">
        <v>302</v>
      </c>
      <c r="K11062" s="289" t="s">
        <v>24827</v>
      </c>
      <c r="L11062" s="289" t="s">
        <v>280</v>
      </c>
      <c r="M11062" s="289" t="s">
        <v>24971</v>
      </c>
      <c r="N11062" s="289" t="s">
        <v>20799</v>
      </c>
      <c r="O11062" s="289" t="s">
        <v>22766</v>
      </c>
      <c r="P11062" s="289">
        <f>VLOOKUP(CAT_Details[[#This Row],[Delivery Bp Customer Code]],Table6[],2,0)</f>
        <v>3705</v>
      </c>
    </row>
    <row r="11063" spans="1:16" x14ac:dyDescent="0.25">
      <c r="A11063" s="289" t="s">
        <v>17052</v>
      </c>
      <c r="B11063">
        <v>5</v>
      </c>
      <c r="C11063">
        <v>1190.4000000000001</v>
      </c>
      <c r="D11063">
        <v>1.06</v>
      </c>
      <c r="E11063" s="289" t="s">
        <v>25046</v>
      </c>
      <c r="F11063">
        <v>5017072465</v>
      </c>
      <c r="G11063" s="276">
        <v>45894</v>
      </c>
      <c r="H11063">
        <v>20250819784095</v>
      </c>
      <c r="I11063">
        <v>1.454</v>
      </c>
      <c r="J11063" s="289" t="s">
        <v>19700</v>
      </c>
      <c r="K11063" s="289" t="s">
        <v>25047</v>
      </c>
      <c r="L11063" s="289" t="s">
        <v>280</v>
      </c>
      <c r="M11063" s="289" t="s">
        <v>25048</v>
      </c>
      <c r="N11063" s="289" t="s">
        <v>25049</v>
      </c>
      <c r="O11063" s="289" t="s">
        <v>18284</v>
      </c>
      <c r="P11063" s="289">
        <f>VLOOKUP(CAT_Details[[#This Row],[Delivery Bp Customer Code]],Table6[],2,0)</f>
        <v>3705</v>
      </c>
    </row>
    <row r="11064" spans="1:16" x14ac:dyDescent="0.25">
      <c r="A11064" s="289" t="s">
        <v>24834</v>
      </c>
      <c r="B11064">
        <v>1</v>
      </c>
      <c r="C11064">
        <v>41</v>
      </c>
      <c r="D11064">
        <v>0.32</v>
      </c>
      <c r="E11064" s="289" t="s">
        <v>24835</v>
      </c>
      <c r="F11064">
        <v>5017054617</v>
      </c>
      <c r="G11064" s="276">
        <v>45894</v>
      </c>
      <c r="I11064">
        <v>0.501</v>
      </c>
      <c r="J11064" s="289" t="s">
        <v>273</v>
      </c>
      <c r="K11064" s="289" t="s">
        <v>24836</v>
      </c>
      <c r="L11064" s="289" t="s">
        <v>294</v>
      </c>
      <c r="M11064" s="289"/>
      <c r="N11064" s="289" t="s">
        <v>13341</v>
      </c>
      <c r="O11064" s="289" t="s">
        <v>24837</v>
      </c>
      <c r="P11064" s="289" t="e">
        <f>VLOOKUP(CAT_Details[[#This Row],[Delivery Bp Customer Code]],Table6[],2,0)</f>
        <v>#N/A</v>
      </c>
    </row>
    <row r="11065" spans="1:16" x14ac:dyDescent="0.25">
      <c r="A11065" s="289" t="s">
        <v>3771</v>
      </c>
      <c r="B11065">
        <v>18</v>
      </c>
      <c r="C11065">
        <v>5217</v>
      </c>
      <c r="D11065">
        <v>9.5399999999999991</v>
      </c>
      <c r="E11065" s="289" t="s">
        <v>24404</v>
      </c>
      <c r="F11065">
        <v>5017019940</v>
      </c>
      <c r="G11065" s="276">
        <v>45894</v>
      </c>
      <c r="H11065">
        <v>20250812779982</v>
      </c>
      <c r="I11065">
        <v>34.843000000000004</v>
      </c>
      <c r="J11065" s="289" t="s">
        <v>3890</v>
      </c>
      <c r="K11065" s="289" t="s">
        <v>24405</v>
      </c>
      <c r="L11065" s="289" t="s">
        <v>275</v>
      </c>
      <c r="M11065" s="289" t="s">
        <v>25034</v>
      </c>
      <c r="N11065" s="289" t="s">
        <v>3893</v>
      </c>
      <c r="O11065" s="289" t="s">
        <v>4956</v>
      </c>
      <c r="P11065" s="289">
        <f>VLOOKUP(CAT_Details[[#This Row],[Delivery Bp Customer Code]],Table6[],2,0)</f>
        <v>3417</v>
      </c>
    </row>
    <row r="11066" spans="1:16" x14ac:dyDescent="0.25">
      <c r="A11066" s="289" t="s">
        <v>3771</v>
      </c>
      <c r="B11066">
        <v>15</v>
      </c>
      <c r="C11066">
        <v>6450</v>
      </c>
      <c r="D11066">
        <v>6.3</v>
      </c>
      <c r="E11066" s="289" t="s">
        <v>24840</v>
      </c>
      <c r="F11066">
        <v>5017046556</v>
      </c>
      <c r="G11066" s="276">
        <v>45894</v>
      </c>
      <c r="H11066">
        <v>20250721767407</v>
      </c>
      <c r="I11066">
        <v>6.5019999999999998</v>
      </c>
      <c r="J11066" s="289" t="s">
        <v>350</v>
      </c>
      <c r="K11066" s="289" t="s">
        <v>24841</v>
      </c>
      <c r="L11066" s="289" t="s">
        <v>275</v>
      </c>
      <c r="M11066" s="289" t="s">
        <v>24996</v>
      </c>
      <c r="N11066" s="289" t="s">
        <v>16110</v>
      </c>
      <c r="O11066" s="289" t="s">
        <v>3775</v>
      </c>
      <c r="P11066" s="289">
        <f>VLOOKUP(CAT_Details[[#This Row],[Delivery Bp Customer Code]],Table6[],2,0)</f>
        <v>3401</v>
      </c>
    </row>
    <row r="11067" spans="1:16" x14ac:dyDescent="0.25">
      <c r="A11067" s="289" t="s">
        <v>3329</v>
      </c>
      <c r="B11067">
        <v>5</v>
      </c>
      <c r="C11067">
        <v>572</v>
      </c>
      <c r="D11067">
        <v>2</v>
      </c>
      <c r="E11067" s="289" t="s">
        <v>24402</v>
      </c>
      <c r="F11067">
        <v>5017020031</v>
      </c>
      <c r="G11067" s="276">
        <v>45894</v>
      </c>
      <c r="H11067">
        <v>20250814781939</v>
      </c>
      <c r="I11067">
        <v>4.8680000000000003</v>
      </c>
      <c r="J11067" s="289" t="s">
        <v>3890</v>
      </c>
      <c r="K11067" s="289" t="s">
        <v>24406</v>
      </c>
      <c r="L11067" s="289" t="s">
        <v>275</v>
      </c>
      <c r="M11067" s="289" t="s">
        <v>25034</v>
      </c>
      <c r="N11067" s="289" t="s">
        <v>3896</v>
      </c>
      <c r="O11067" s="289" t="s">
        <v>3332</v>
      </c>
      <c r="P11067" s="289">
        <f>VLOOKUP(CAT_Details[[#This Row],[Delivery Bp Customer Code]],Table6[],2,0)</f>
        <v>3402</v>
      </c>
    </row>
    <row r="11068" spans="1:16" x14ac:dyDescent="0.25">
      <c r="A11068" s="289" t="s">
        <v>3329</v>
      </c>
      <c r="B11068">
        <v>42</v>
      </c>
      <c r="C11068">
        <v>2184</v>
      </c>
      <c r="D11068">
        <v>13.6</v>
      </c>
      <c r="E11068" s="289" t="s">
        <v>24407</v>
      </c>
      <c r="F11068">
        <v>5017034309</v>
      </c>
      <c r="G11068" s="276">
        <v>45894</v>
      </c>
      <c r="H11068">
        <v>20250814782301</v>
      </c>
      <c r="I11068">
        <v>50.4</v>
      </c>
      <c r="J11068" s="289" t="s">
        <v>324</v>
      </c>
      <c r="K11068" s="289" t="s">
        <v>24408</v>
      </c>
      <c r="L11068" s="289" t="s">
        <v>275</v>
      </c>
      <c r="M11068" s="289" t="s">
        <v>25062</v>
      </c>
      <c r="N11068" s="289" t="s">
        <v>4100</v>
      </c>
      <c r="O11068" s="289" t="s">
        <v>3332</v>
      </c>
      <c r="P11068" s="289">
        <f>VLOOKUP(CAT_Details[[#This Row],[Delivery Bp Customer Code]],Table6[],2,0)</f>
        <v>3402</v>
      </c>
    </row>
    <row r="11069" spans="1:16" x14ac:dyDescent="0.25">
      <c r="A11069" s="289" t="s">
        <v>3329</v>
      </c>
      <c r="B11069">
        <v>4</v>
      </c>
      <c r="C11069">
        <v>2008</v>
      </c>
      <c r="D11069">
        <v>1.3</v>
      </c>
      <c r="E11069" s="289" t="s">
        <v>24409</v>
      </c>
      <c r="F11069">
        <v>5017034376</v>
      </c>
      <c r="G11069" s="276">
        <v>45894</v>
      </c>
      <c r="H11069">
        <v>20250814781818</v>
      </c>
      <c r="I11069">
        <v>1.2809999999999999</v>
      </c>
      <c r="J11069" s="289" t="s">
        <v>1047</v>
      </c>
      <c r="K11069" s="289" t="s">
        <v>24410</v>
      </c>
      <c r="L11069" s="289" t="s">
        <v>275</v>
      </c>
      <c r="M11069" s="289" t="s">
        <v>25398</v>
      </c>
      <c r="N11069" s="289" t="s">
        <v>1049</v>
      </c>
      <c r="O11069" s="289" t="s">
        <v>3332</v>
      </c>
      <c r="P11069" s="289">
        <f>VLOOKUP(CAT_Details[[#This Row],[Delivery Bp Customer Code]],Table6[],2,0)</f>
        <v>3402</v>
      </c>
    </row>
    <row r="11070" spans="1:16" x14ac:dyDescent="0.25">
      <c r="A11070" s="289" t="s">
        <v>3329</v>
      </c>
      <c r="B11070">
        <v>1</v>
      </c>
      <c r="C11070">
        <v>53.6</v>
      </c>
      <c r="D11070">
        <v>0.4</v>
      </c>
      <c r="E11070" s="289" t="s">
        <v>24411</v>
      </c>
      <c r="F11070">
        <v>5017034452</v>
      </c>
      <c r="G11070" s="276">
        <v>45894</v>
      </c>
      <c r="H11070">
        <v>20250808778933</v>
      </c>
      <c r="I11070">
        <v>1.181</v>
      </c>
      <c r="J11070" s="289" t="s">
        <v>324</v>
      </c>
      <c r="K11070" s="289" t="s">
        <v>24412</v>
      </c>
      <c r="L11070" s="289" t="s">
        <v>275</v>
      </c>
      <c r="M11070" s="289" t="s">
        <v>25063</v>
      </c>
      <c r="N11070" s="289" t="s">
        <v>612</v>
      </c>
      <c r="O11070" s="289" t="s">
        <v>3332</v>
      </c>
      <c r="P11070" s="289">
        <f>VLOOKUP(CAT_Details[[#This Row],[Delivery Bp Customer Code]],Table6[],2,0)</f>
        <v>3402</v>
      </c>
    </row>
    <row r="11071" spans="1:16" x14ac:dyDescent="0.25">
      <c r="A11071" s="289" t="s">
        <v>3329</v>
      </c>
      <c r="B11071">
        <v>1</v>
      </c>
      <c r="C11071">
        <v>325</v>
      </c>
      <c r="D11071">
        <v>0.37</v>
      </c>
      <c r="E11071" s="289" t="s">
        <v>24852</v>
      </c>
      <c r="F11071">
        <v>5017046943</v>
      </c>
      <c r="G11071" s="276">
        <v>45894</v>
      </c>
      <c r="H11071">
        <v>20250815782963</v>
      </c>
      <c r="I11071">
        <v>0.61599999999999999</v>
      </c>
      <c r="J11071" s="289" t="s">
        <v>350</v>
      </c>
      <c r="K11071" s="289" t="s">
        <v>24853</v>
      </c>
      <c r="L11071" s="289" t="s">
        <v>275</v>
      </c>
      <c r="M11071" s="289" t="s">
        <v>24996</v>
      </c>
      <c r="N11071" s="289" t="s">
        <v>7995</v>
      </c>
      <c r="O11071" s="289" t="s">
        <v>3332</v>
      </c>
      <c r="P11071" s="289">
        <f>VLOOKUP(CAT_Details[[#This Row],[Delivery Bp Customer Code]],Table6[],2,0)</f>
        <v>3402</v>
      </c>
    </row>
    <row r="11072" spans="1:16" x14ac:dyDescent="0.25">
      <c r="A11072" s="289" t="s">
        <v>3329</v>
      </c>
      <c r="B11072">
        <v>1</v>
      </c>
      <c r="C11072">
        <v>200.5</v>
      </c>
      <c r="D11072">
        <v>0.4</v>
      </c>
      <c r="E11072" s="289" t="s">
        <v>24856</v>
      </c>
      <c r="F11072">
        <v>5017047110</v>
      </c>
      <c r="G11072" s="276">
        <v>45894</v>
      </c>
      <c r="H11072">
        <v>20250813781248</v>
      </c>
      <c r="I11072">
        <v>1.3440000000000001</v>
      </c>
      <c r="J11072" s="289" t="s">
        <v>350</v>
      </c>
      <c r="K11072" s="289" t="s">
        <v>24857</v>
      </c>
      <c r="L11072" s="289" t="s">
        <v>275</v>
      </c>
      <c r="M11072" s="289" t="s">
        <v>24972</v>
      </c>
      <c r="N11072" s="289" t="s">
        <v>3656</v>
      </c>
      <c r="O11072" s="289" t="s">
        <v>3332</v>
      </c>
      <c r="P11072" s="289">
        <f>VLOOKUP(CAT_Details[[#This Row],[Delivery Bp Customer Code]],Table6[],2,0)</f>
        <v>3402</v>
      </c>
    </row>
    <row r="11073" spans="1:16" x14ac:dyDescent="0.25">
      <c r="A11073" s="289" t="s">
        <v>3329</v>
      </c>
      <c r="B11073">
        <v>1</v>
      </c>
      <c r="C11073">
        <v>1</v>
      </c>
      <c r="D11073">
        <v>0.02</v>
      </c>
      <c r="E11073" s="289" t="s">
        <v>24856</v>
      </c>
      <c r="F11073">
        <v>5017047111</v>
      </c>
      <c r="G11073" s="276">
        <v>45894</v>
      </c>
      <c r="H11073">
        <v>20250813781236</v>
      </c>
      <c r="I11073">
        <v>5.0000000000000001E-3</v>
      </c>
      <c r="J11073" s="289" t="s">
        <v>350</v>
      </c>
      <c r="K11073" s="289" t="s">
        <v>24858</v>
      </c>
      <c r="L11073" s="289" t="s">
        <v>275</v>
      </c>
      <c r="M11073" s="289" t="s">
        <v>24972</v>
      </c>
      <c r="N11073" s="289" t="s">
        <v>3656</v>
      </c>
      <c r="O11073" s="289" t="s">
        <v>3332</v>
      </c>
      <c r="P11073" s="289">
        <f>VLOOKUP(CAT_Details[[#This Row],[Delivery Bp Customer Code]],Table6[],2,0)</f>
        <v>3402</v>
      </c>
    </row>
    <row r="11074" spans="1:16" x14ac:dyDescent="0.25">
      <c r="A11074" s="289" t="s">
        <v>3329</v>
      </c>
      <c r="B11074">
        <v>4</v>
      </c>
      <c r="C11074">
        <v>43.5</v>
      </c>
      <c r="D11074">
        <v>0.32</v>
      </c>
      <c r="E11074" s="289" t="s">
        <v>24869</v>
      </c>
      <c r="F11074">
        <v>5017058830</v>
      </c>
      <c r="G11074" s="276">
        <v>45894</v>
      </c>
      <c r="H11074">
        <v>20250815782763</v>
      </c>
      <c r="I11074">
        <v>0.24299999999999999</v>
      </c>
      <c r="J11074" s="289" t="s">
        <v>302</v>
      </c>
      <c r="K11074" s="289" t="s">
        <v>24870</v>
      </c>
      <c r="L11074" s="289" t="s">
        <v>275</v>
      </c>
      <c r="M11074" s="289" t="s">
        <v>24971</v>
      </c>
      <c r="N11074" s="289" t="s">
        <v>15493</v>
      </c>
      <c r="O11074" s="289" t="s">
        <v>3332</v>
      </c>
      <c r="P11074" s="289">
        <f>VLOOKUP(CAT_Details[[#This Row],[Delivery Bp Customer Code]],Table6[],2,0)</f>
        <v>3402</v>
      </c>
    </row>
    <row r="11075" spans="1:16" x14ac:dyDescent="0.25">
      <c r="A11075" s="289" t="s">
        <v>3329</v>
      </c>
      <c r="B11075">
        <v>1</v>
      </c>
      <c r="C11075">
        <v>28</v>
      </c>
      <c r="D11075">
        <v>0.2</v>
      </c>
      <c r="E11075" s="289" t="s">
        <v>24875</v>
      </c>
      <c r="F11075">
        <v>5017059039</v>
      </c>
      <c r="G11075" s="276">
        <v>45894</v>
      </c>
      <c r="H11075">
        <v>20250811779771</v>
      </c>
      <c r="I11075">
        <v>0.28799999999999998</v>
      </c>
      <c r="J11075" s="289" t="s">
        <v>302</v>
      </c>
      <c r="K11075" s="289" t="s">
        <v>24876</v>
      </c>
      <c r="L11075" s="289" t="s">
        <v>275</v>
      </c>
      <c r="M11075" s="289" t="s">
        <v>24997</v>
      </c>
      <c r="N11075" s="289" t="s">
        <v>15497</v>
      </c>
      <c r="O11075" s="289" t="s">
        <v>3332</v>
      </c>
      <c r="P11075" s="289">
        <f>VLOOKUP(CAT_Details[[#This Row],[Delivery Bp Customer Code]],Table6[],2,0)</f>
        <v>3402</v>
      </c>
    </row>
    <row r="11076" spans="1:16" x14ac:dyDescent="0.25">
      <c r="A11076" s="289" t="s">
        <v>76</v>
      </c>
      <c r="B11076">
        <v>1</v>
      </c>
      <c r="C11076">
        <v>17</v>
      </c>
      <c r="D11076">
        <v>0.17</v>
      </c>
      <c r="E11076" s="289" t="s">
        <v>24892</v>
      </c>
      <c r="F11076">
        <v>5017046711</v>
      </c>
      <c r="G11076" s="276">
        <v>45894</v>
      </c>
      <c r="H11076">
        <v>20250818783738</v>
      </c>
      <c r="I11076">
        <v>0.13300000000000001</v>
      </c>
      <c r="J11076" s="289" t="s">
        <v>350</v>
      </c>
      <c r="K11076" s="289" t="s">
        <v>24893</v>
      </c>
      <c r="L11076" s="289" t="s">
        <v>275</v>
      </c>
      <c r="M11076" s="289" t="s">
        <v>24972</v>
      </c>
      <c r="N11076" s="289" t="s">
        <v>1279</v>
      </c>
      <c r="O11076" s="289" t="s">
        <v>16049</v>
      </c>
      <c r="P11076" s="289" t="str">
        <f>VLOOKUP(CAT_Details[[#This Row],[Delivery Bp Customer Code]],Table6[],2,0)</f>
        <v>MZ02</v>
      </c>
    </row>
    <row r="11077" spans="1:16" x14ac:dyDescent="0.25">
      <c r="A11077" s="289" t="s">
        <v>76</v>
      </c>
      <c r="B11077">
        <v>2</v>
      </c>
      <c r="C11077">
        <v>143</v>
      </c>
      <c r="D11077">
        <v>0.8</v>
      </c>
      <c r="E11077" s="289" t="s">
        <v>24897</v>
      </c>
      <c r="F11077">
        <v>5017047144</v>
      </c>
      <c r="G11077" s="276">
        <v>45894</v>
      </c>
      <c r="H11077">
        <v>20250818783406</v>
      </c>
      <c r="I11077">
        <v>1.92</v>
      </c>
      <c r="J11077" s="289" t="s">
        <v>350</v>
      </c>
      <c r="K11077" s="289" t="s">
        <v>24898</v>
      </c>
      <c r="L11077" s="289" t="s">
        <v>275</v>
      </c>
      <c r="M11077" s="289" t="s">
        <v>24996</v>
      </c>
      <c r="N11077" s="289" t="s">
        <v>690</v>
      </c>
      <c r="O11077" s="289" t="s">
        <v>16049</v>
      </c>
      <c r="P11077" s="289" t="str">
        <f>VLOOKUP(CAT_Details[[#This Row],[Delivery Bp Customer Code]],Table6[],2,0)</f>
        <v>MZ02</v>
      </c>
    </row>
    <row r="11078" spans="1:16" x14ac:dyDescent="0.25">
      <c r="A11078" s="289" t="s">
        <v>74</v>
      </c>
      <c r="B11078">
        <v>17</v>
      </c>
      <c r="C11078">
        <v>1375.7</v>
      </c>
      <c r="D11078">
        <v>6.4</v>
      </c>
      <c r="E11078" s="289" t="s">
        <v>24413</v>
      </c>
      <c r="F11078">
        <v>5017003036</v>
      </c>
      <c r="G11078" s="276">
        <v>45894</v>
      </c>
      <c r="H11078">
        <v>20250812780339</v>
      </c>
      <c r="I11078">
        <v>11.201000000000001</v>
      </c>
      <c r="J11078" s="289" t="s">
        <v>287</v>
      </c>
      <c r="K11078" s="289" t="s">
        <v>24414</v>
      </c>
      <c r="L11078" s="289" t="s">
        <v>275</v>
      </c>
      <c r="M11078" s="289" t="s">
        <v>25127</v>
      </c>
      <c r="N11078" s="289" t="s">
        <v>1198</v>
      </c>
      <c r="O11078" s="289" t="s">
        <v>22256</v>
      </c>
      <c r="P11078" s="289" t="str">
        <f>VLOOKUP(CAT_Details[[#This Row],[Delivery Bp Customer Code]],Table6[],2,0)</f>
        <v>DX01-L5</v>
      </c>
    </row>
    <row r="11079" spans="1:16" x14ac:dyDescent="0.25">
      <c r="A11079" s="289" t="s">
        <v>74</v>
      </c>
      <c r="B11079">
        <v>1</v>
      </c>
      <c r="C11079">
        <v>30</v>
      </c>
      <c r="D11079">
        <v>0.2</v>
      </c>
      <c r="E11079" s="289" t="s">
        <v>24415</v>
      </c>
      <c r="F11079">
        <v>5017019943</v>
      </c>
      <c r="G11079" s="276">
        <v>45894</v>
      </c>
      <c r="H11079">
        <v>20250813780894</v>
      </c>
      <c r="I11079">
        <v>0.14399999999999999</v>
      </c>
      <c r="J11079" s="289" t="s">
        <v>294</v>
      </c>
      <c r="K11079" s="289" t="s">
        <v>24416</v>
      </c>
      <c r="L11079" s="289" t="s">
        <v>275</v>
      </c>
      <c r="M11079" s="289" t="s">
        <v>25128</v>
      </c>
      <c r="N11079" s="289" t="s">
        <v>660</v>
      </c>
      <c r="O11079" s="289" t="s">
        <v>22256</v>
      </c>
      <c r="P11079" s="289" t="str">
        <f>VLOOKUP(CAT_Details[[#This Row],[Delivery Bp Customer Code]],Table6[],2,0)</f>
        <v>DX01-L5</v>
      </c>
    </row>
    <row r="11080" spans="1:16" x14ac:dyDescent="0.25">
      <c r="A11080" s="289" t="s">
        <v>74</v>
      </c>
      <c r="B11080">
        <v>24</v>
      </c>
      <c r="C11080">
        <v>2980</v>
      </c>
      <c r="D11080">
        <v>6.8</v>
      </c>
      <c r="E11080" s="289" t="s">
        <v>24417</v>
      </c>
      <c r="F11080">
        <v>5017034386</v>
      </c>
      <c r="G11080" s="276">
        <v>45894</v>
      </c>
      <c r="H11080">
        <v>20250812780618</v>
      </c>
      <c r="I11080">
        <v>6.5279999999999996</v>
      </c>
      <c r="J11080" s="289" t="s">
        <v>324</v>
      </c>
      <c r="K11080" s="289" t="s">
        <v>24418</v>
      </c>
      <c r="L11080" s="289" t="s">
        <v>275</v>
      </c>
      <c r="M11080" s="289" t="s">
        <v>24844</v>
      </c>
      <c r="N11080" s="289" t="s">
        <v>16153</v>
      </c>
      <c r="O11080" s="289" t="s">
        <v>22256</v>
      </c>
      <c r="P11080" s="289" t="str">
        <f>VLOOKUP(CAT_Details[[#This Row],[Delivery Bp Customer Code]],Table6[],2,0)</f>
        <v>DX01-L5</v>
      </c>
    </row>
    <row r="11081" spans="1:16" x14ac:dyDescent="0.25">
      <c r="A11081" s="289" t="s">
        <v>74</v>
      </c>
      <c r="B11081">
        <v>1</v>
      </c>
      <c r="C11081">
        <v>55.55</v>
      </c>
      <c r="D11081">
        <v>0.4</v>
      </c>
      <c r="E11081" s="289" t="s">
        <v>24908</v>
      </c>
      <c r="F11081">
        <v>5017046762</v>
      </c>
      <c r="G11081" s="276">
        <v>45894</v>
      </c>
      <c r="H11081">
        <v>20250818783820</v>
      </c>
      <c r="I11081">
        <v>0.38400000000000001</v>
      </c>
      <c r="J11081" s="289" t="s">
        <v>350</v>
      </c>
      <c r="K11081" s="289" t="s">
        <v>24909</v>
      </c>
      <c r="L11081" s="289" t="s">
        <v>275</v>
      </c>
      <c r="M11081" s="289" t="s">
        <v>24996</v>
      </c>
      <c r="N11081" s="289" t="s">
        <v>366</v>
      </c>
      <c r="O11081" s="289" t="s">
        <v>22256</v>
      </c>
      <c r="P11081" s="289" t="str">
        <f>VLOOKUP(CAT_Details[[#This Row],[Delivery Bp Customer Code]],Table6[],2,0)</f>
        <v>DX01-L5</v>
      </c>
    </row>
    <row r="11082" spans="1:16" x14ac:dyDescent="0.25">
      <c r="A11082" s="289" t="s">
        <v>74</v>
      </c>
      <c r="B11082">
        <v>14</v>
      </c>
      <c r="C11082">
        <v>2680</v>
      </c>
      <c r="D11082">
        <v>6.13</v>
      </c>
      <c r="E11082" s="289" t="s">
        <v>24910</v>
      </c>
      <c r="F11082">
        <v>5017046861</v>
      </c>
      <c r="G11082" s="276">
        <v>45894</v>
      </c>
      <c r="H11082">
        <v>20250814781893</v>
      </c>
      <c r="I11082">
        <v>13.295999999999999</v>
      </c>
      <c r="J11082" s="289" t="s">
        <v>280</v>
      </c>
      <c r="K11082" s="289" t="s">
        <v>24911</v>
      </c>
      <c r="L11082" s="289" t="s">
        <v>275</v>
      </c>
      <c r="M11082" s="289" t="s">
        <v>24999</v>
      </c>
      <c r="N11082" s="289" t="s">
        <v>411</v>
      </c>
      <c r="O11082" s="289" t="s">
        <v>22256</v>
      </c>
      <c r="P11082" s="289" t="str">
        <f>VLOOKUP(CAT_Details[[#This Row],[Delivery Bp Customer Code]],Table6[],2,0)</f>
        <v>DX01-L5</v>
      </c>
    </row>
    <row r="11083" spans="1:16" x14ac:dyDescent="0.25">
      <c r="A11083" s="289" t="s">
        <v>74</v>
      </c>
      <c r="B11083">
        <v>4</v>
      </c>
      <c r="C11083">
        <v>193</v>
      </c>
      <c r="D11083">
        <v>0.55000000000000004</v>
      </c>
      <c r="E11083" s="289" t="s">
        <v>24920</v>
      </c>
      <c r="F11083">
        <v>5017046974</v>
      </c>
      <c r="G11083" s="276">
        <v>45894</v>
      </c>
      <c r="H11083">
        <v>20250815782973</v>
      </c>
      <c r="I11083">
        <v>0.54800000000000004</v>
      </c>
      <c r="J11083" s="289" t="s">
        <v>350</v>
      </c>
      <c r="K11083" s="289" t="s">
        <v>24921</v>
      </c>
      <c r="L11083" s="289" t="s">
        <v>275</v>
      </c>
      <c r="M11083" s="289" t="s">
        <v>24996</v>
      </c>
      <c r="N11083" s="289" t="s">
        <v>602</v>
      </c>
      <c r="O11083" s="289" t="s">
        <v>22256</v>
      </c>
      <c r="P11083" s="289" t="str">
        <f>VLOOKUP(CAT_Details[[#This Row],[Delivery Bp Customer Code]],Table6[],2,0)</f>
        <v>DX01-L5</v>
      </c>
    </row>
    <row r="11084" spans="1:16" x14ac:dyDescent="0.25">
      <c r="A11084" s="289" t="s">
        <v>74</v>
      </c>
      <c r="B11084">
        <v>4</v>
      </c>
      <c r="C11084">
        <v>292</v>
      </c>
      <c r="D11084">
        <v>1.6</v>
      </c>
      <c r="E11084" s="289" t="s">
        <v>24897</v>
      </c>
      <c r="F11084">
        <v>5017047143</v>
      </c>
      <c r="G11084" s="276">
        <v>45894</v>
      </c>
      <c r="H11084">
        <v>20250818783423</v>
      </c>
      <c r="I11084">
        <v>3.84</v>
      </c>
      <c r="J11084" s="289" t="s">
        <v>350</v>
      </c>
      <c r="K11084" s="289" t="s">
        <v>24923</v>
      </c>
      <c r="L11084" s="289" t="s">
        <v>275</v>
      </c>
      <c r="M11084" s="289" t="s">
        <v>24996</v>
      </c>
      <c r="N11084" s="289" t="s">
        <v>690</v>
      </c>
      <c r="O11084" s="289" t="s">
        <v>22256</v>
      </c>
      <c r="P11084" s="289" t="str">
        <f>VLOOKUP(CAT_Details[[#This Row],[Delivery Bp Customer Code]],Table6[],2,0)</f>
        <v>DX01-L5</v>
      </c>
    </row>
    <row r="11085" spans="1:16" x14ac:dyDescent="0.25">
      <c r="A11085" s="289" t="s">
        <v>521</v>
      </c>
      <c r="B11085">
        <v>12</v>
      </c>
      <c r="C11085">
        <v>1224</v>
      </c>
      <c r="D11085">
        <v>4.8</v>
      </c>
      <c r="E11085" s="289" t="s">
        <v>24946</v>
      </c>
      <c r="F11085">
        <v>5017046665</v>
      </c>
      <c r="G11085" s="276">
        <v>45894</v>
      </c>
      <c r="H11085">
        <v>20250815782852</v>
      </c>
      <c r="I11085">
        <v>12.672000000000001</v>
      </c>
      <c r="J11085" s="289" t="s">
        <v>302</v>
      </c>
      <c r="K11085" s="289" t="s">
        <v>24947</v>
      </c>
      <c r="L11085" s="289" t="s">
        <v>275</v>
      </c>
      <c r="M11085" s="289" t="s">
        <v>24971</v>
      </c>
      <c r="N11085" s="289" t="s">
        <v>24948</v>
      </c>
      <c r="O11085" s="289" t="s">
        <v>16307</v>
      </c>
      <c r="P11085" s="289" t="str">
        <f>VLOOKUP(CAT_Details[[#This Row],[Delivery Bp Customer Code]],Table6[],2,0)</f>
        <v>DX01</v>
      </c>
    </row>
    <row r="11086" spans="1:16" x14ac:dyDescent="0.25">
      <c r="A11086" s="289" t="s">
        <v>272</v>
      </c>
      <c r="B11086">
        <v>3</v>
      </c>
      <c r="C11086">
        <v>1134.5999999999999</v>
      </c>
      <c r="D11086">
        <v>0.6</v>
      </c>
      <c r="E11086" s="289" t="s">
        <v>24419</v>
      </c>
      <c r="F11086">
        <v>5017003114</v>
      </c>
      <c r="G11086" s="276">
        <v>45894</v>
      </c>
      <c r="H11086">
        <v>20250811779601</v>
      </c>
      <c r="I11086">
        <v>0.76800000000000002</v>
      </c>
      <c r="J11086" s="289" t="s">
        <v>294</v>
      </c>
      <c r="K11086" s="289" t="s">
        <v>24420</v>
      </c>
      <c r="L11086" s="289" t="s">
        <v>275</v>
      </c>
      <c r="M11086" s="289" t="s">
        <v>24905</v>
      </c>
      <c r="N11086" s="289" t="s">
        <v>698</v>
      </c>
      <c r="O11086" s="289" t="s">
        <v>277</v>
      </c>
      <c r="P11086" s="289" t="str">
        <f>VLOOKUP(CAT_Details[[#This Row],[Delivery Bp Customer Code]],Table6[],2,0)</f>
        <v>U2-L5</v>
      </c>
    </row>
    <row r="11087" spans="1:16" x14ac:dyDescent="0.25">
      <c r="A11087" s="289" t="s">
        <v>272</v>
      </c>
      <c r="B11087">
        <v>3</v>
      </c>
      <c r="C11087">
        <v>192</v>
      </c>
      <c r="D11087">
        <v>1.2</v>
      </c>
      <c r="E11087" s="289" t="s">
        <v>24421</v>
      </c>
      <c r="F11087">
        <v>5017019957</v>
      </c>
      <c r="G11087" s="276">
        <v>45894</v>
      </c>
      <c r="H11087">
        <v>20250813780895</v>
      </c>
      <c r="I11087">
        <v>1.2</v>
      </c>
      <c r="J11087" s="289" t="s">
        <v>3970</v>
      </c>
      <c r="K11087" s="289" t="s">
        <v>24422</v>
      </c>
      <c r="L11087" s="289" t="s">
        <v>275</v>
      </c>
      <c r="M11087" s="289" t="s">
        <v>25173</v>
      </c>
      <c r="N11087" s="289" t="s">
        <v>16794</v>
      </c>
      <c r="O11087" s="289" t="s">
        <v>277</v>
      </c>
      <c r="P11087" s="289" t="str">
        <f>VLOOKUP(CAT_Details[[#This Row],[Delivery Bp Customer Code]],Table6[],2,0)</f>
        <v>U2-L5</v>
      </c>
    </row>
    <row r="11088" spans="1:16" x14ac:dyDescent="0.25">
      <c r="A11088" s="289" t="s">
        <v>272</v>
      </c>
      <c r="B11088">
        <v>11</v>
      </c>
      <c r="C11088">
        <v>4510</v>
      </c>
      <c r="D11088">
        <v>4.4000000000000004</v>
      </c>
      <c r="E11088" s="289" t="s">
        <v>24951</v>
      </c>
      <c r="F11088">
        <v>5017047116</v>
      </c>
      <c r="G11088" s="276">
        <v>45894</v>
      </c>
      <c r="H11088">
        <v>20250818783489</v>
      </c>
      <c r="I11088">
        <v>6.0190000000000001</v>
      </c>
      <c r="J11088" s="289" t="s">
        <v>350</v>
      </c>
      <c r="K11088" s="289" t="s">
        <v>24952</v>
      </c>
      <c r="L11088" s="289" t="s">
        <v>275</v>
      </c>
      <c r="M11088" s="289" t="s">
        <v>24972</v>
      </c>
      <c r="N11088" s="289" t="s">
        <v>456</v>
      </c>
      <c r="O11088" s="289" t="s">
        <v>277</v>
      </c>
      <c r="P11088" s="289" t="str">
        <f>VLOOKUP(CAT_Details[[#This Row],[Delivery Bp Customer Code]],Table6[],2,0)</f>
        <v>U2-L5</v>
      </c>
    </row>
    <row r="11089" spans="1:16" x14ac:dyDescent="0.25">
      <c r="A11089" s="289" t="s">
        <v>4794</v>
      </c>
      <c r="B11089">
        <v>1</v>
      </c>
      <c r="C11089">
        <v>4</v>
      </c>
      <c r="D11089">
        <v>0.06</v>
      </c>
      <c r="E11089" s="289" t="s">
        <v>24959</v>
      </c>
      <c r="F11089">
        <v>5017046840</v>
      </c>
      <c r="G11089" s="276">
        <v>45894</v>
      </c>
      <c r="H11089">
        <v>20250818783348</v>
      </c>
      <c r="I11089">
        <v>2.9000000000000001E-2</v>
      </c>
      <c r="J11089" s="289" t="s">
        <v>350</v>
      </c>
      <c r="K11089" s="289" t="s">
        <v>24960</v>
      </c>
      <c r="L11089" s="289" t="s">
        <v>275</v>
      </c>
      <c r="M11089" s="289" t="s">
        <v>24996</v>
      </c>
      <c r="N11089" s="289" t="s">
        <v>3676</v>
      </c>
      <c r="O11089" s="289" t="s">
        <v>4798</v>
      </c>
      <c r="P11089" s="289" t="str">
        <f>VLOOKUP(CAT_Details[[#This Row],[Delivery Bp Customer Code]],Table6[],2,0)</f>
        <v>MY02</v>
      </c>
    </row>
    <row r="11090" spans="1:16" x14ac:dyDescent="0.25">
      <c r="A11090" s="289" t="s">
        <v>278</v>
      </c>
      <c r="B11090">
        <v>2</v>
      </c>
      <c r="C11090">
        <v>1395</v>
      </c>
      <c r="D11090">
        <v>0.8</v>
      </c>
      <c r="E11090" s="289" t="s">
        <v>24423</v>
      </c>
      <c r="F11090">
        <v>5017020096</v>
      </c>
      <c r="G11090" s="276">
        <v>45895</v>
      </c>
      <c r="H11090">
        <v>20250814782196</v>
      </c>
      <c r="I11090">
        <v>1.92</v>
      </c>
      <c r="J11090" s="289" t="s">
        <v>317</v>
      </c>
      <c r="K11090" s="289" t="s">
        <v>24424</v>
      </c>
      <c r="L11090" s="289" t="s">
        <v>275</v>
      </c>
      <c r="M11090" s="289" t="s">
        <v>25192</v>
      </c>
      <c r="N11090" s="289" t="s">
        <v>16210</v>
      </c>
      <c r="O11090" s="289" t="s">
        <v>498</v>
      </c>
      <c r="P11090" s="289" t="str">
        <f>VLOOKUP(CAT_Details[[#This Row],[Delivery Bp Customer Code]],Table6[],2,0)</f>
        <v>DK-BM01</v>
      </c>
    </row>
    <row r="11091" spans="1:16" x14ac:dyDescent="0.25">
      <c r="A11091" s="289" t="s">
        <v>75</v>
      </c>
      <c r="B11091">
        <v>1</v>
      </c>
      <c r="C11091">
        <v>56.2</v>
      </c>
      <c r="D11091">
        <v>0.4</v>
      </c>
      <c r="E11091" s="289" t="s">
        <v>24425</v>
      </c>
      <c r="F11091">
        <v>5017020087</v>
      </c>
      <c r="G11091" s="276">
        <v>45895</v>
      </c>
      <c r="H11091">
        <v>20250814781823</v>
      </c>
      <c r="I11091">
        <v>0.96</v>
      </c>
      <c r="J11091" s="289" t="s">
        <v>317</v>
      </c>
      <c r="K11091" s="289" t="s">
        <v>24426</v>
      </c>
      <c r="L11091" s="289" t="s">
        <v>275</v>
      </c>
      <c r="M11091" s="289" t="s">
        <v>25192</v>
      </c>
      <c r="N11091" s="289" t="s">
        <v>4494</v>
      </c>
      <c r="O11091" s="289" t="s">
        <v>2173</v>
      </c>
      <c r="P11091" s="289" t="str">
        <f>VLOOKUP(CAT_Details[[#This Row],[Delivery Bp Customer Code]],Table6[],2,0)</f>
        <v>OYL1</v>
      </c>
    </row>
    <row r="11092" spans="1:16" x14ac:dyDescent="0.25">
      <c r="A11092" s="289" t="s">
        <v>75</v>
      </c>
      <c r="B11092">
        <v>1</v>
      </c>
      <c r="C11092">
        <v>69</v>
      </c>
      <c r="D11092">
        <v>0.4</v>
      </c>
      <c r="E11092" s="289" t="s">
        <v>24775</v>
      </c>
      <c r="F11092">
        <v>5017058948</v>
      </c>
      <c r="G11092" s="276">
        <v>45895</v>
      </c>
      <c r="H11092">
        <v>20250818783872</v>
      </c>
      <c r="I11092">
        <v>0.33600000000000002</v>
      </c>
      <c r="J11092" s="289" t="s">
        <v>350</v>
      </c>
      <c r="K11092" s="289" t="s">
        <v>24776</v>
      </c>
      <c r="L11092" s="289" t="s">
        <v>275</v>
      </c>
      <c r="M11092" s="289" t="s">
        <v>25196</v>
      </c>
      <c r="N11092" s="289" t="s">
        <v>2262</v>
      </c>
      <c r="O11092" s="289" t="s">
        <v>2173</v>
      </c>
      <c r="P11092" s="289" t="str">
        <f>VLOOKUP(CAT_Details[[#This Row],[Delivery Bp Customer Code]],Table6[],2,0)</f>
        <v>OYL1</v>
      </c>
    </row>
    <row r="11093" spans="1:16" x14ac:dyDescent="0.25">
      <c r="A11093" s="289" t="s">
        <v>75</v>
      </c>
      <c r="B11093">
        <v>9</v>
      </c>
      <c r="C11093">
        <v>1000</v>
      </c>
      <c r="D11093">
        <v>2.4700000000000002</v>
      </c>
      <c r="E11093" s="289" t="s">
        <v>24783</v>
      </c>
      <c r="F11093">
        <v>5017059181</v>
      </c>
      <c r="G11093" s="276">
        <v>45895</v>
      </c>
      <c r="H11093">
        <v>20250819784888</v>
      </c>
      <c r="I11093">
        <v>4.2619999999999996</v>
      </c>
      <c r="J11093" s="289" t="s">
        <v>350</v>
      </c>
      <c r="K11093" s="289" t="s">
        <v>24784</v>
      </c>
      <c r="L11093" s="289" t="s">
        <v>275</v>
      </c>
      <c r="M11093" s="289" t="s">
        <v>24972</v>
      </c>
      <c r="N11093" s="289" t="s">
        <v>482</v>
      </c>
      <c r="O11093" s="289" t="s">
        <v>2173</v>
      </c>
      <c r="P11093" s="289" t="str">
        <f>VLOOKUP(CAT_Details[[#This Row],[Delivery Bp Customer Code]],Table6[],2,0)</f>
        <v>OYL1</v>
      </c>
    </row>
    <row r="11094" spans="1:16" x14ac:dyDescent="0.25">
      <c r="A11094" s="289" t="s">
        <v>75</v>
      </c>
      <c r="B11094">
        <v>2</v>
      </c>
      <c r="C11094">
        <v>480</v>
      </c>
      <c r="D11094">
        <v>0.8</v>
      </c>
      <c r="E11094" s="289" t="s">
        <v>25032</v>
      </c>
      <c r="F11094">
        <v>5017085072</v>
      </c>
      <c r="G11094" s="276">
        <v>45895</v>
      </c>
      <c r="H11094">
        <v>20250821786615</v>
      </c>
      <c r="I11094">
        <v>1.92</v>
      </c>
      <c r="J11094" s="289" t="s">
        <v>273</v>
      </c>
      <c r="K11094" s="289" t="s">
        <v>25033</v>
      </c>
      <c r="L11094" s="289" t="s">
        <v>275</v>
      </c>
      <c r="M11094" s="289" t="s">
        <v>25197</v>
      </c>
      <c r="N11094" s="289" t="s">
        <v>2838</v>
      </c>
      <c r="O11094" s="289" t="s">
        <v>2173</v>
      </c>
      <c r="P11094" s="289" t="str">
        <f>VLOOKUP(CAT_Details[[#This Row],[Delivery Bp Customer Code]],Table6[],2,0)</f>
        <v>OYL1</v>
      </c>
    </row>
    <row r="11095" spans="1:16" x14ac:dyDescent="0.25">
      <c r="A11095" s="289" t="s">
        <v>17052</v>
      </c>
      <c r="B11095">
        <v>2</v>
      </c>
      <c r="C11095">
        <v>30</v>
      </c>
      <c r="D11095">
        <v>0.2</v>
      </c>
      <c r="E11095" s="289" t="s">
        <v>24427</v>
      </c>
      <c r="F11095">
        <v>5017034302</v>
      </c>
      <c r="G11095" s="276">
        <v>45895</v>
      </c>
      <c r="H11095">
        <v>20250814782121</v>
      </c>
      <c r="I11095">
        <v>0.14399999999999999</v>
      </c>
      <c r="J11095" s="289" t="s">
        <v>438</v>
      </c>
      <c r="K11095" s="289" t="s">
        <v>24428</v>
      </c>
      <c r="L11095" s="289" t="s">
        <v>280</v>
      </c>
      <c r="M11095" s="289" t="s">
        <v>25398</v>
      </c>
      <c r="N11095" s="289" t="s">
        <v>24429</v>
      </c>
      <c r="O11095" s="289" t="s">
        <v>18284</v>
      </c>
      <c r="P11095" s="289">
        <f>VLOOKUP(CAT_Details[[#This Row],[Delivery Bp Customer Code]],Table6[],2,0)</f>
        <v>3705</v>
      </c>
    </row>
    <row r="11096" spans="1:16" x14ac:dyDescent="0.25">
      <c r="A11096" s="289" t="s">
        <v>17052</v>
      </c>
      <c r="B11096">
        <v>1</v>
      </c>
      <c r="C11096">
        <v>95</v>
      </c>
      <c r="D11096">
        <v>0.4</v>
      </c>
      <c r="E11096" s="289" t="s">
        <v>24430</v>
      </c>
      <c r="F11096">
        <v>5017034316</v>
      </c>
      <c r="G11096" s="276">
        <v>45895</v>
      </c>
      <c r="H11096">
        <v>20250814782283</v>
      </c>
      <c r="I11096">
        <v>0.51800000000000002</v>
      </c>
      <c r="J11096" s="289" t="s">
        <v>438</v>
      </c>
      <c r="K11096" s="289" t="s">
        <v>24431</v>
      </c>
      <c r="L11096" s="289" t="s">
        <v>280</v>
      </c>
      <c r="M11096" s="289" t="s">
        <v>25214</v>
      </c>
      <c r="N11096" s="289" t="s">
        <v>21148</v>
      </c>
      <c r="O11096" s="289" t="s">
        <v>18284</v>
      </c>
      <c r="P11096" s="289">
        <f>VLOOKUP(CAT_Details[[#This Row],[Delivery Bp Customer Code]],Table6[],2,0)</f>
        <v>3705</v>
      </c>
    </row>
    <row r="11097" spans="1:16" x14ac:dyDescent="0.25">
      <c r="A11097" s="289" t="s">
        <v>17052</v>
      </c>
      <c r="B11097">
        <v>1</v>
      </c>
      <c r="C11097">
        <v>63</v>
      </c>
      <c r="D11097">
        <v>0.4</v>
      </c>
      <c r="E11097" s="289" t="s">
        <v>24432</v>
      </c>
      <c r="F11097">
        <v>5017034408</v>
      </c>
      <c r="G11097" s="276">
        <v>45895</v>
      </c>
      <c r="H11097">
        <v>20250731774122</v>
      </c>
      <c r="I11097">
        <v>0.96</v>
      </c>
      <c r="J11097" s="289" t="s">
        <v>3970</v>
      </c>
      <c r="K11097" s="289" t="s">
        <v>24433</v>
      </c>
      <c r="L11097" s="289" t="s">
        <v>280</v>
      </c>
      <c r="M11097" s="289" t="s">
        <v>25215</v>
      </c>
      <c r="N11097" s="289" t="s">
        <v>3973</v>
      </c>
      <c r="O11097" s="289" t="s">
        <v>18284</v>
      </c>
      <c r="P11097" s="289">
        <f>VLOOKUP(CAT_Details[[#This Row],[Delivery Bp Customer Code]],Table6[],2,0)</f>
        <v>3705</v>
      </c>
    </row>
    <row r="11098" spans="1:16" x14ac:dyDescent="0.25">
      <c r="A11098" s="289" t="s">
        <v>17052</v>
      </c>
      <c r="B11098">
        <v>7</v>
      </c>
      <c r="C11098">
        <v>2588</v>
      </c>
      <c r="D11098">
        <v>4.09</v>
      </c>
      <c r="E11098" s="289" t="s">
        <v>24432</v>
      </c>
      <c r="F11098">
        <v>5017034410</v>
      </c>
      <c r="G11098" s="276">
        <v>45895</v>
      </c>
      <c r="H11098">
        <v>20250730773471</v>
      </c>
      <c r="I11098">
        <v>12.88</v>
      </c>
      <c r="J11098" s="289" t="s">
        <v>3970</v>
      </c>
      <c r="K11098" s="289" t="s">
        <v>24434</v>
      </c>
      <c r="L11098" s="289" t="s">
        <v>280</v>
      </c>
      <c r="M11098" s="289" t="s">
        <v>25215</v>
      </c>
      <c r="N11098" s="289" t="s">
        <v>3973</v>
      </c>
      <c r="O11098" s="289" t="s">
        <v>18284</v>
      </c>
      <c r="P11098" s="289">
        <f>VLOOKUP(CAT_Details[[#This Row],[Delivery Bp Customer Code]],Table6[],2,0)</f>
        <v>3705</v>
      </c>
    </row>
    <row r="11099" spans="1:16" x14ac:dyDescent="0.25">
      <c r="A11099" s="289" t="s">
        <v>17052</v>
      </c>
      <c r="B11099">
        <v>5</v>
      </c>
      <c r="C11099">
        <v>550</v>
      </c>
      <c r="D11099">
        <v>2</v>
      </c>
      <c r="E11099" s="289" t="s">
        <v>24800</v>
      </c>
      <c r="F11099">
        <v>5017046901</v>
      </c>
      <c r="G11099" s="276">
        <v>45895</v>
      </c>
      <c r="H11099">
        <v>20250815783015</v>
      </c>
      <c r="I11099">
        <v>7.2</v>
      </c>
      <c r="J11099" s="289" t="s">
        <v>345</v>
      </c>
      <c r="K11099" s="289" t="s">
        <v>24801</v>
      </c>
      <c r="L11099" s="289" t="s">
        <v>280</v>
      </c>
      <c r="M11099" s="289" t="s">
        <v>25216</v>
      </c>
      <c r="N11099" s="289" t="s">
        <v>512</v>
      </c>
      <c r="O11099" s="289" t="s">
        <v>18284</v>
      </c>
      <c r="P11099" s="289">
        <f>VLOOKUP(CAT_Details[[#This Row],[Delivery Bp Customer Code]],Table6[],2,0)</f>
        <v>3705</v>
      </c>
    </row>
    <row r="11100" spans="1:16" x14ac:dyDescent="0.25">
      <c r="A11100" s="289" t="s">
        <v>17052</v>
      </c>
      <c r="B11100">
        <v>1</v>
      </c>
      <c r="C11100">
        <v>654</v>
      </c>
      <c r="D11100">
        <v>0.63</v>
      </c>
      <c r="E11100" s="289" t="s">
        <v>24802</v>
      </c>
      <c r="F11100">
        <v>5017047017</v>
      </c>
      <c r="G11100" s="276">
        <v>45895</v>
      </c>
      <c r="H11100">
        <v>20250818783736</v>
      </c>
      <c r="I11100">
        <v>0.9</v>
      </c>
      <c r="J11100" s="289" t="s">
        <v>345</v>
      </c>
      <c r="K11100" s="289" t="s">
        <v>24803</v>
      </c>
      <c r="L11100" s="289" t="s">
        <v>280</v>
      </c>
      <c r="M11100" s="289" t="s">
        <v>25216</v>
      </c>
      <c r="N11100" s="289" t="s">
        <v>18695</v>
      </c>
      <c r="O11100" s="289" t="s">
        <v>18284</v>
      </c>
      <c r="P11100" s="289">
        <f>VLOOKUP(CAT_Details[[#This Row],[Delivery Bp Customer Code]],Table6[],2,0)</f>
        <v>3705</v>
      </c>
    </row>
    <row r="11101" spans="1:16" x14ac:dyDescent="0.25">
      <c r="A11101" s="289" t="s">
        <v>17052</v>
      </c>
      <c r="B11101">
        <v>2</v>
      </c>
      <c r="C11101">
        <v>24</v>
      </c>
      <c r="D11101">
        <v>0.2</v>
      </c>
      <c r="E11101" s="289" t="s">
        <v>24806</v>
      </c>
      <c r="F11101">
        <v>5017047138</v>
      </c>
      <c r="G11101" s="276">
        <v>45895</v>
      </c>
      <c r="H11101">
        <v>20250813781095</v>
      </c>
      <c r="I11101">
        <v>0.115</v>
      </c>
      <c r="J11101" s="289" t="s">
        <v>345</v>
      </c>
      <c r="K11101" s="289" t="s">
        <v>24807</v>
      </c>
      <c r="L11101" s="289" t="s">
        <v>280</v>
      </c>
      <c r="M11101" s="289" t="s">
        <v>24808</v>
      </c>
      <c r="N11101" s="289" t="s">
        <v>427</v>
      </c>
      <c r="O11101" s="289" t="s">
        <v>18284</v>
      </c>
      <c r="P11101" s="289">
        <f>VLOOKUP(CAT_Details[[#This Row],[Delivery Bp Customer Code]],Table6[],2,0)</f>
        <v>3705</v>
      </c>
    </row>
    <row r="11102" spans="1:16" x14ac:dyDescent="0.25">
      <c r="A11102" s="289" t="s">
        <v>17052</v>
      </c>
      <c r="B11102">
        <v>1</v>
      </c>
      <c r="C11102">
        <v>68</v>
      </c>
      <c r="D11102">
        <v>0.4</v>
      </c>
      <c r="E11102" s="289" t="s">
        <v>24811</v>
      </c>
      <c r="F11102">
        <v>5017058704</v>
      </c>
      <c r="G11102" s="276">
        <v>45895</v>
      </c>
      <c r="H11102">
        <v>20250819784712</v>
      </c>
      <c r="I11102">
        <v>0.54700000000000004</v>
      </c>
      <c r="J11102" s="289" t="s">
        <v>302</v>
      </c>
      <c r="K11102" s="289" t="s">
        <v>24812</v>
      </c>
      <c r="L11102" s="289" t="s">
        <v>280</v>
      </c>
      <c r="M11102" s="289" t="s">
        <v>25217</v>
      </c>
      <c r="N11102" s="289" t="s">
        <v>18870</v>
      </c>
      <c r="O11102" s="289" t="s">
        <v>18284</v>
      </c>
      <c r="P11102" s="289">
        <f>VLOOKUP(CAT_Details[[#This Row],[Delivery Bp Customer Code]],Table6[],2,0)</f>
        <v>3705</v>
      </c>
    </row>
    <row r="11103" spans="1:16" x14ac:dyDescent="0.25">
      <c r="A11103" s="289" t="s">
        <v>17052</v>
      </c>
      <c r="B11103">
        <v>3</v>
      </c>
      <c r="C11103">
        <v>705</v>
      </c>
      <c r="D11103">
        <v>1.8</v>
      </c>
      <c r="E11103" s="289" t="s">
        <v>24815</v>
      </c>
      <c r="F11103">
        <v>5017058818</v>
      </c>
      <c r="G11103" s="276">
        <v>45895</v>
      </c>
      <c r="H11103">
        <v>20250819784193</v>
      </c>
      <c r="I11103">
        <v>2.5920000000000001</v>
      </c>
      <c r="J11103" s="289" t="s">
        <v>302</v>
      </c>
      <c r="K11103" s="289" t="s">
        <v>24816</v>
      </c>
      <c r="L11103" s="289" t="s">
        <v>280</v>
      </c>
      <c r="M11103" s="289" t="s">
        <v>24971</v>
      </c>
      <c r="N11103" s="289" t="s">
        <v>18394</v>
      </c>
      <c r="O11103" s="289" t="s">
        <v>18284</v>
      </c>
      <c r="P11103" s="289">
        <f>VLOOKUP(CAT_Details[[#This Row],[Delivery Bp Customer Code]],Table6[],2,0)</f>
        <v>3705</v>
      </c>
    </row>
    <row r="11104" spans="1:16" x14ac:dyDescent="0.25">
      <c r="A11104" s="289" t="s">
        <v>17052</v>
      </c>
      <c r="B11104">
        <v>1</v>
      </c>
      <c r="C11104">
        <v>1000</v>
      </c>
      <c r="D11104">
        <v>0.4</v>
      </c>
      <c r="E11104" s="289" t="s">
        <v>24822</v>
      </c>
      <c r="F11104">
        <v>5017058905</v>
      </c>
      <c r="G11104" s="276">
        <v>45895</v>
      </c>
      <c r="H11104">
        <v>20250815782976</v>
      </c>
      <c r="I11104">
        <v>0.96</v>
      </c>
      <c r="J11104" s="289" t="s">
        <v>275</v>
      </c>
      <c r="K11104" s="289" t="s">
        <v>24823</v>
      </c>
      <c r="L11104" s="289" t="s">
        <v>280</v>
      </c>
      <c r="M11104" s="289" t="s">
        <v>25035</v>
      </c>
      <c r="N11104" s="289" t="s">
        <v>19153</v>
      </c>
      <c r="O11104" s="289" t="s">
        <v>18284</v>
      </c>
      <c r="P11104" s="289">
        <f>VLOOKUP(CAT_Details[[#This Row],[Delivery Bp Customer Code]],Table6[],2,0)</f>
        <v>3705</v>
      </c>
    </row>
    <row r="11105" spans="1:16" x14ac:dyDescent="0.25">
      <c r="A11105" s="289" t="s">
        <v>17052</v>
      </c>
      <c r="B11105">
        <v>16</v>
      </c>
      <c r="C11105">
        <v>815.9</v>
      </c>
      <c r="D11105">
        <v>4.93</v>
      </c>
      <c r="E11105" s="289" t="s">
        <v>24824</v>
      </c>
      <c r="F11105">
        <v>5017058919</v>
      </c>
      <c r="G11105" s="276">
        <v>45895</v>
      </c>
      <c r="H11105">
        <v>20250819784464</v>
      </c>
      <c r="I11105">
        <v>7.0510000000000002</v>
      </c>
      <c r="J11105" s="289" t="s">
        <v>275</v>
      </c>
      <c r="K11105" s="289" t="s">
        <v>24825</v>
      </c>
      <c r="L11105" s="289" t="s">
        <v>280</v>
      </c>
      <c r="M11105" s="289" t="s">
        <v>25035</v>
      </c>
      <c r="N11105" s="289" t="s">
        <v>19156</v>
      </c>
      <c r="O11105" s="289" t="s">
        <v>18284</v>
      </c>
      <c r="P11105" s="289">
        <f>VLOOKUP(CAT_Details[[#This Row],[Delivery Bp Customer Code]],Table6[],2,0)</f>
        <v>3705</v>
      </c>
    </row>
    <row r="11106" spans="1:16" x14ac:dyDescent="0.25">
      <c r="A11106" s="289" t="s">
        <v>17052</v>
      </c>
      <c r="B11106">
        <v>1</v>
      </c>
      <c r="C11106">
        <v>72</v>
      </c>
      <c r="D11106">
        <v>0.4</v>
      </c>
      <c r="E11106" s="289" t="s">
        <v>24830</v>
      </c>
      <c r="F11106">
        <v>5017059139</v>
      </c>
      <c r="G11106" s="276">
        <v>45895</v>
      </c>
      <c r="H11106">
        <v>20250814782211</v>
      </c>
      <c r="I11106">
        <v>0.98899999999999999</v>
      </c>
      <c r="J11106" s="289" t="s">
        <v>275</v>
      </c>
      <c r="K11106" s="289" t="s">
        <v>24831</v>
      </c>
      <c r="L11106" s="289" t="s">
        <v>280</v>
      </c>
      <c r="M11106" s="289" t="s">
        <v>24788</v>
      </c>
      <c r="N11106" s="289" t="s">
        <v>19164</v>
      </c>
      <c r="O11106" s="289" t="s">
        <v>18284</v>
      </c>
      <c r="P11106" s="289">
        <f>VLOOKUP(CAT_Details[[#This Row],[Delivery Bp Customer Code]],Table6[],2,0)</f>
        <v>3705</v>
      </c>
    </row>
    <row r="11107" spans="1:16" x14ac:dyDescent="0.25">
      <c r="A11107" s="289" t="s">
        <v>17052</v>
      </c>
      <c r="B11107">
        <v>17</v>
      </c>
      <c r="C11107">
        <v>3014</v>
      </c>
      <c r="D11107">
        <v>7.21</v>
      </c>
      <c r="E11107" s="289" t="s">
        <v>24832</v>
      </c>
      <c r="F11107">
        <v>5017059229</v>
      </c>
      <c r="G11107" s="276">
        <v>45895</v>
      </c>
      <c r="H11107">
        <v>20250818783573</v>
      </c>
      <c r="I11107">
        <v>21.318999999999999</v>
      </c>
      <c r="J11107" s="289" t="s">
        <v>275</v>
      </c>
      <c r="K11107" s="289" t="s">
        <v>24833</v>
      </c>
      <c r="L11107" s="289" t="s">
        <v>280</v>
      </c>
      <c r="M11107" s="289" t="s">
        <v>25035</v>
      </c>
      <c r="N11107" s="289" t="s">
        <v>19305</v>
      </c>
      <c r="O11107" s="289" t="s">
        <v>18284</v>
      </c>
      <c r="P11107" s="289">
        <f>VLOOKUP(CAT_Details[[#This Row],[Delivery Bp Customer Code]],Table6[],2,0)</f>
        <v>3705</v>
      </c>
    </row>
    <row r="11108" spans="1:16" x14ac:dyDescent="0.25">
      <c r="A11108" s="289" t="s">
        <v>17052</v>
      </c>
      <c r="B11108">
        <v>2</v>
      </c>
      <c r="C11108">
        <v>42</v>
      </c>
      <c r="D11108">
        <v>0.6</v>
      </c>
      <c r="E11108" s="289" t="s">
        <v>25040</v>
      </c>
      <c r="F11108">
        <v>5017072027</v>
      </c>
      <c r="G11108" s="276">
        <v>45895</v>
      </c>
      <c r="H11108">
        <v>20250821786340</v>
      </c>
      <c r="I11108">
        <v>0.64100000000000001</v>
      </c>
      <c r="J11108" s="289" t="s">
        <v>302</v>
      </c>
      <c r="K11108" s="289" t="s">
        <v>25041</v>
      </c>
      <c r="L11108" s="289" t="s">
        <v>280</v>
      </c>
      <c r="M11108" s="289" t="s">
        <v>25399</v>
      </c>
      <c r="N11108" s="289" t="s">
        <v>20799</v>
      </c>
      <c r="O11108" s="289" t="s">
        <v>22766</v>
      </c>
      <c r="P11108" s="289">
        <f>VLOOKUP(CAT_Details[[#This Row],[Delivery Bp Customer Code]],Table6[],2,0)</f>
        <v>3705</v>
      </c>
    </row>
    <row r="11109" spans="1:16" x14ac:dyDescent="0.25">
      <c r="A11109" s="289" t="s">
        <v>3329</v>
      </c>
      <c r="B11109">
        <v>1</v>
      </c>
      <c r="C11109">
        <v>75</v>
      </c>
      <c r="D11109">
        <v>0.2</v>
      </c>
      <c r="E11109" s="289" t="s">
        <v>24435</v>
      </c>
      <c r="F11109">
        <v>5017034473</v>
      </c>
      <c r="G11109" s="276">
        <v>45895</v>
      </c>
      <c r="H11109">
        <v>20250813781538</v>
      </c>
      <c r="I11109">
        <v>0.48</v>
      </c>
      <c r="J11109" s="289" t="s">
        <v>324</v>
      </c>
      <c r="K11109" s="289" t="s">
        <v>24436</v>
      </c>
      <c r="L11109" s="289" t="s">
        <v>275</v>
      </c>
      <c r="M11109" s="289" t="s">
        <v>25217</v>
      </c>
      <c r="N11109" s="289" t="s">
        <v>375</v>
      </c>
      <c r="O11109" s="289" t="s">
        <v>3332</v>
      </c>
      <c r="P11109" s="289">
        <f>VLOOKUP(CAT_Details[[#This Row],[Delivery Bp Customer Code]],Table6[],2,0)</f>
        <v>3402</v>
      </c>
    </row>
    <row r="11110" spans="1:16" x14ac:dyDescent="0.25">
      <c r="A11110" s="289" t="s">
        <v>3329</v>
      </c>
      <c r="B11110">
        <v>2</v>
      </c>
      <c r="C11110">
        <v>319</v>
      </c>
      <c r="D11110">
        <v>0.6</v>
      </c>
      <c r="E11110" s="289" t="s">
        <v>24861</v>
      </c>
      <c r="F11110">
        <v>5017058721</v>
      </c>
      <c r="G11110" s="276">
        <v>45895</v>
      </c>
      <c r="H11110">
        <v>20250818783565</v>
      </c>
      <c r="I11110">
        <v>0.86399999999999999</v>
      </c>
      <c r="J11110" s="289" t="s">
        <v>350</v>
      </c>
      <c r="K11110" s="289" t="s">
        <v>24862</v>
      </c>
      <c r="L11110" s="289" t="s">
        <v>275</v>
      </c>
      <c r="M11110" s="289" t="s">
        <v>24972</v>
      </c>
      <c r="N11110" s="289" t="s">
        <v>743</v>
      </c>
      <c r="O11110" s="289" t="s">
        <v>3332</v>
      </c>
      <c r="P11110" s="289">
        <f>VLOOKUP(CAT_Details[[#This Row],[Delivery Bp Customer Code]],Table6[],2,0)</f>
        <v>3402</v>
      </c>
    </row>
    <row r="11111" spans="1:16" x14ac:dyDescent="0.25">
      <c r="A11111" s="289" t="s">
        <v>3329</v>
      </c>
      <c r="B11111">
        <v>6</v>
      </c>
      <c r="C11111">
        <v>2550</v>
      </c>
      <c r="D11111">
        <v>1.4</v>
      </c>
      <c r="E11111" s="289" t="s">
        <v>24871</v>
      </c>
      <c r="F11111">
        <v>5017058880</v>
      </c>
      <c r="G11111" s="276">
        <v>45895</v>
      </c>
      <c r="H11111">
        <v>20250819784254</v>
      </c>
      <c r="I11111">
        <v>2.016</v>
      </c>
      <c r="J11111" s="289" t="s">
        <v>324</v>
      </c>
      <c r="K11111" s="289" t="s">
        <v>24872</v>
      </c>
      <c r="L11111" s="289" t="s">
        <v>275</v>
      </c>
      <c r="M11111" s="289" t="s">
        <v>25217</v>
      </c>
      <c r="N11111" s="289" t="s">
        <v>21188</v>
      </c>
      <c r="O11111" s="289" t="s">
        <v>3332</v>
      </c>
      <c r="P11111" s="289">
        <f>VLOOKUP(CAT_Details[[#This Row],[Delivery Bp Customer Code]],Table6[],2,0)</f>
        <v>3402</v>
      </c>
    </row>
    <row r="11112" spans="1:16" x14ac:dyDescent="0.25">
      <c r="A11112" s="289" t="s">
        <v>3329</v>
      </c>
      <c r="B11112">
        <v>1</v>
      </c>
      <c r="C11112">
        <v>587</v>
      </c>
      <c r="D11112">
        <v>0.4</v>
      </c>
      <c r="E11112" s="289" t="s">
        <v>24877</v>
      </c>
      <c r="F11112">
        <v>5017059106</v>
      </c>
      <c r="G11112" s="276">
        <v>45895</v>
      </c>
      <c r="H11112">
        <v>20250801775062</v>
      </c>
      <c r="I11112">
        <v>0.48</v>
      </c>
      <c r="J11112" s="289" t="s">
        <v>280</v>
      </c>
      <c r="K11112" s="289" t="s">
        <v>24878</v>
      </c>
      <c r="L11112" s="289" t="s">
        <v>275</v>
      </c>
      <c r="M11112" s="289" t="s">
        <v>25328</v>
      </c>
      <c r="N11112" s="289" t="s">
        <v>23097</v>
      </c>
      <c r="O11112" s="289" t="s">
        <v>3332</v>
      </c>
      <c r="P11112" s="289">
        <f>VLOOKUP(CAT_Details[[#This Row],[Delivery Bp Customer Code]],Table6[],2,0)</f>
        <v>3402</v>
      </c>
    </row>
    <row r="11113" spans="1:16" x14ac:dyDescent="0.25">
      <c r="A11113" s="289" t="s">
        <v>3329</v>
      </c>
      <c r="B11113">
        <v>5</v>
      </c>
      <c r="C11113">
        <v>2580</v>
      </c>
      <c r="D11113">
        <v>2</v>
      </c>
      <c r="E11113" s="289" t="s">
        <v>24883</v>
      </c>
      <c r="F11113">
        <v>5017059283</v>
      </c>
      <c r="G11113" s="276">
        <v>45895</v>
      </c>
      <c r="H11113">
        <v>20250818783280</v>
      </c>
      <c r="I11113">
        <v>2.88</v>
      </c>
      <c r="J11113" s="289" t="s">
        <v>350</v>
      </c>
      <c r="K11113" s="289" t="s">
        <v>24884</v>
      </c>
      <c r="L11113" s="289" t="s">
        <v>275</v>
      </c>
      <c r="M11113" s="289" t="s">
        <v>24972</v>
      </c>
      <c r="N11113" s="289" t="s">
        <v>3804</v>
      </c>
      <c r="O11113" s="289" t="s">
        <v>3332</v>
      </c>
      <c r="P11113" s="289">
        <f>VLOOKUP(CAT_Details[[#This Row],[Delivery Bp Customer Code]],Table6[],2,0)</f>
        <v>3402</v>
      </c>
    </row>
    <row r="11114" spans="1:16" x14ac:dyDescent="0.25">
      <c r="A11114" s="289" t="s">
        <v>76</v>
      </c>
      <c r="B11114">
        <v>2</v>
      </c>
      <c r="C11114">
        <v>400</v>
      </c>
      <c r="D11114">
        <v>0.8</v>
      </c>
      <c r="E11114" s="289" t="s">
        <v>24890</v>
      </c>
      <c r="F11114">
        <v>5017046569</v>
      </c>
      <c r="G11114" s="276">
        <v>45895</v>
      </c>
      <c r="H11114">
        <v>20250808778731</v>
      </c>
      <c r="I11114">
        <v>1.536</v>
      </c>
      <c r="J11114" s="289" t="s">
        <v>324</v>
      </c>
      <c r="K11114" s="289" t="s">
        <v>24891</v>
      </c>
      <c r="L11114" s="289" t="s">
        <v>275</v>
      </c>
      <c r="M11114" s="289" t="s">
        <v>25256</v>
      </c>
      <c r="N11114" s="289" t="s">
        <v>531</v>
      </c>
      <c r="O11114" s="289" t="s">
        <v>16049</v>
      </c>
      <c r="P11114" s="289" t="str">
        <f>VLOOKUP(CAT_Details[[#This Row],[Delivery Bp Customer Code]],Table6[],2,0)</f>
        <v>MZ02</v>
      </c>
    </row>
    <row r="11115" spans="1:16" x14ac:dyDescent="0.25">
      <c r="A11115" s="289" t="s">
        <v>76</v>
      </c>
      <c r="B11115">
        <v>3</v>
      </c>
      <c r="C11115">
        <v>683</v>
      </c>
      <c r="D11115">
        <v>1.18</v>
      </c>
      <c r="E11115" s="289" t="s">
        <v>24894</v>
      </c>
      <c r="F11115">
        <v>5017047104</v>
      </c>
      <c r="G11115" s="276">
        <v>45895</v>
      </c>
      <c r="H11115">
        <v>20250818783923</v>
      </c>
      <c r="I11115">
        <v>2.2639999999999998</v>
      </c>
      <c r="J11115" s="289" t="s">
        <v>324</v>
      </c>
      <c r="K11115" s="289" t="s">
        <v>24895</v>
      </c>
      <c r="L11115" s="289" t="s">
        <v>275</v>
      </c>
      <c r="M11115" s="289" t="s">
        <v>25256</v>
      </c>
      <c r="N11115" s="289" t="s">
        <v>1160</v>
      </c>
      <c r="O11115" s="289" t="s">
        <v>16049</v>
      </c>
      <c r="P11115" s="289" t="str">
        <f>VLOOKUP(CAT_Details[[#This Row],[Delivery Bp Customer Code]],Table6[],2,0)</f>
        <v>MZ02</v>
      </c>
    </row>
    <row r="11116" spans="1:16" x14ac:dyDescent="0.25">
      <c r="A11116" s="289" t="s">
        <v>76</v>
      </c>
      <c r="B11116">
        <v>1</v>
      </c>
      <c r="C11116">
        <v>52</v>
      </c>
      <c r="D11116">
        <v>0.4</v>
      </c>
      <c r="E11116" s="289" t="s">
        <v>24806</v>
      </c>
      <c r="F11116">
        <v>5017047136</v>
      </c>
      <c r="G11116" s="276">
        <v>45895</v>
      </c>
      <c r="H11116">
        <v>20250813781089</v>
      </c>
      <c r="I11116">
        <v>0.38400000000000001</v>
      </c>
      <c r="J11116" s="289" t="s">
        <v>345</v>
      </c>
      <c r="K11116" s="289" t="s">
        <v>24896</v>
      </c>
      <c r="L11116" s="289" t="s">
        <v>275</v>
      </c>
      <c r="M11116" s="289" t="s">
        <v>24808</v>
      </c>
      <c r="N11116" s="289" t="s">
        <v>427</v>
      </c>
      <c r="O11116" s="289" t="s">
        <v>16049</v>
      </c>
      <c r="P11116" s="289" t="str">
        <f>VLOOKUP(CAT_Details[[#This Row],[Delivery Bp Customer Code]],Table6[],2,0)</f>
        <v>MZ02</v>
      </c>
    </row>
    <row r="11117" spans="1:16" x14ac:dyDescent="0.25">
      <c r="A11117" s="289" t="s">
        <v>76</v>
      </c>
      <c r="B11117">
        <v>1</v>
      </c>
      <c r="C11117">
        <v>30</v>
      </c>
      <c r="D11117">
        <v>0.2</v>
      </c>
      <c r="E11117" s="289" t="s">
        <v>24899</v>
      </c>
      <c r="F11117">
        <v>5017058932</v>
      </c>
      <c r="G11117" s="276">
        <v>45895</v>
      </c>
      <c r="H11117">
        <v>20250818783882</v>
      </c>
      <c r="I11117">
        <v>0.28799999999999998</v>
      </c>
      <c r="J11117" s="289" t="s">
        <v>280</v>
      </c>
      <c r="K11117" s="289" t="s">
        <v>24900</v>
      </c>
      <c r="L11117" s="289" t="s">
        <v>275</v>
      </c>
      <c r="M11117" s="289" t="s">
        <v>25278</v>
      </c>
      <c r="N11117" s="289" t="s">
        <v>424</v>
      </c>
      <c r="O11117" s="289" t="s">
        <v>16049</v>
      </c>
      <c r="P11117" s="289" t="str">
        <f>VLOOKUP(CAT_Details[[#This Row],[Delivery Bp Customer Code]],Table6[],2,0)</f>
        <v>MZ02</v>
      </c>
    </row>
    <row r="11118" spans="1:16" x14ac:dyDescent="0.25">
      <c r="A11118" s="289" t="s">
        <v>74</v>
      </c>
      <c r="B11118">
        <v>19</v>
      </c>
      <c r="C11118">
        <v>3465</v>
      </c>
      <c r="D11118">
        <v>7.6</v>
      </c>
      <c r="E11118" s="289" t="s">
        <v>24437</v>
      </c>
      <c r="F11118">
        <v>5017020085</v>
      </c>
      <c r="G11118" s="276">
        <v>45895</v>
      </c>
      <c r="H11118">
        <v>20250812780098</v>
      </c>
      <c r="I11118">
        <v>7.5839999999999996</v>
      </c>
      <c r="J11118" s="289" t="s">
        <v>401</v>
      </c>
      <c r="K11118" s="289" t="s">
        <v>24438</v>
      </c>
      <c r="L11118" s="289" t="s">
        <v>275</v>
      </c>
      <c r="M11118" s="289" t="s">
        <v>25130</v>
      </c>
      <c r="N11118" s="289" t="s">
        <v>1028</v>
      </c>
      <c r="O11118" s="289" t="s">
        <v>22256</v>
      </c>
      <c r="P11118" s="289" t="str">
        <f>VLOOKUP(CAT_Details[[#This Row],[Delivery Bp Customer Code]],Table6[],2,0)</f>
        <v>DX01-L5</v>
      </c>
    </row>
    <row r="11119" spans="1:16" x14ac:dyDescent="0.25">
      <c r="A11119" s="289" t="s">
        <v>74</v>
      </c>
      <c r="B11119">
        <v>2</v>
      </c>
      <c r="C11119">
        <v>600</v>
      </c>
      <c r="D11119">
        <v>0.47</v>
      </c>
      <c r="E11119" s="289" t="s">
        <v>24439</v>
      </c>
      <c r="F11119">
        <v>5017034382</v>
      </c>
      <c r="G11119" s="276">
        <v>45895</v>
      </c>
      <c r="H11119">
        <v>20250818783283</v>
      </c>
      <c r="I11119">
        <v>0.77400000000000002</v>
      </c>
      <c r="J11119" s="289" t="s">
        <v>294</v>
      </c>
      <c r="K11119" s="289" t="s">
        <v>24440</v>
      </c>
      <c r="L11119" s="289" t="s">
        <v>275</v>
      </c>
      <c r="M11119" s="289" t="s">
        <v>25291</v>
      </c>
      <c r="N11119" s="289" t="s">
        <v>394</v>
      </c>
      <c r="O11119" s="289" t="s">
        <v>22256</v>
      </c>
      <c r="P11119" s="289" t="str">
        <f>VLOOKUP(CAT_Details[[#This Row],[Delivery Bp Customer Code]],Table6[],2,0)</f>
        <v>DX01-L5</v>
      </c>
    </row>
    <row r="11120" spans="1:16" x14ac:dyDescent="0.25">
      <c r="A11120" s="289" t="s">
        <v>74</v>
      </c>
      <c r="B11120">
        <v>19</v>
      </c>
      <c r="C11120">
        <v>1900</v>
      </c>
      <c r="D11120">
        <v>9.08</v>
      </c>
      <c r="E11120" s="289" t="s">
        <v>24912</v>
      </c>
      <c r="F11120">
        <v>5017046872</v>
      </c>
      <c r="G11120" s="276">
        <v>45895</v>
      </c>
      <c r="H11120">
        <v>20250813781270</v>
      </c>
      <c r="I11120">
        <v>13.074</v>
      </c>
      <c r="J11120" s="289" t="s">
        <v>345</v>
      </c>
      <c r="K11120" s="289" t="s">
        <v>24913</v>
      </c>
      <c r="L11120" s="289" t="s">
        <v>275</v>
      </c>
      <c r="M11120" s="289" t="s">
        <v>25292</v>
      </c>
      <c r="N11120" s="289" t="s">
        <v>427</v>
      </c>
      <c r="O11120" s="289" t="s">
        <v>22256</v>
      </c>
      <c r="P11120" s="289" t="str">
        <f>VLOOKUP(CAT_Details[[#This Row],[Delivery Bp Customer Code]],Table6[],2,0)</f>
        <v>DX01-L5</v>
      </c>
    </row>
    <row r="11121" spans="1:16" x14ac:dyDescent="0.25">
      <c r="A11121" s="289" t="s">
        <v>74</v>
      </c>
      <c r="B11121">
        <v>7</v>
      </c>
      <c r="C11121">
        <v>1186.96</v>
      </c>
      <c r="D11121">
        <v>2.8</v>
      </c>
      <c r="E11121" s="289" t="s">
        <v>24914</v>
      </c>
      <c r="F11121">
        <v>5017046880</v>
      </c>
      <c r="G11121" s="276">
        <v>45895</v>
      </c>
      <c r="H11121">
        <v>20250818783563</v>
      </c>
      <c r="I11121">
        <v>4.3010000000000002</v>
      </c>
      <c r="J11121" s="289" t="s">
        <v>345</v>
      </c>
      <c r="K11121" s="289" t="s">
        <v>24915</v>
      </c>
      <c r="L11121" s="289" t="s">
        <v>275</v>
      </c>
      <c r="M11121" s="289" t="s">
        <v>25292</v>
      </c>
      <c r="N11121" s="289" t="s">
        <v>348</v>
      </c>
      <c r="O11121" s="289" t="s">
        <v>22256</v>
      </c>
      <c r="P11121" s="289" t="str">
        <f>VLOOKUP(CAT_Details[[#This Row],[Delivery Bp Customer Code]],Table6[],2,0)</f>
        <v>DX01-L5</v>
      </c>
    </row>
    <row r="11122" spans="1:16" x14ac:dyDescent="0.25">
      <c r="A11122" s="289" t="s">
        <v>74</v>
      </c>
      <c r="B11122">
        <v>7</v>
      </c>
      <c r="C11122">
        <v>1393</v>
      </c>
      <c r="D11122">
        <v>3.42</v>
      </c>
      <c r="E11122" s="289" t="s">
        <v>24916</v>
      </c>
      <c r="F11122">
        <v>5017046915</v>
      </c>
      <c r="G11122" s="276">
        <v>45895</v>
      </c>
      <c r="H11122">
        <v>20250818783392</v>
      </c>
      <c r="I11122">
        <v>7.3710000000000004</v>
      </c>
      <c r="J11122" s="289" t="s">
        <v>345</v>
      </c>
      <c r="K11122" s="289" t="s">
        <v>24917</v>
      </c>
      <c r="L11122" s="289" t="s">
        <v>275</v>
      </c>
      <c r="M11122" s="289" t="s">
        <v>24808</v>
      </c>
      <c r="N11122" s="289" t="s">
        <v>415</v>
      </c>
      <c r="O11122" s="289" t="s">
        <v>22256</v>
      </c>
      <c r="P11122" s="289" t="str">
        <f>VLOOKUP(CAT_Details[[#This Row],[Delivery Bp Customer Code]],Table6[],2,0)</f>
        <v>DX01-L5</v>
      </c>
    </row>
    <row r="11123" spans="1:16" x14ac:dyDescent="0.25">
      <c r="A11123" s="289" t="s">
        <v>74</v>
      </c>
      <c r="B11123">
        <v>19</v>
      </c>
      <c r="C11123">
        <v>2450</v>
      </c>
      <c r="D11123">
        <v>8.23</v>
      </c>
      <c r="E11123" s="289" t="s">
        <v>24806</v>
      </c>
      <c r="F11123">
        <v>5017047137</v>
      </c>
      <c r="G11123" s="276">
        <v>45895</v>
      </c>
      <c r="H11123">
        <v>20250813781263</v>
      </c>
      <c r="I11123">
        <v>15.009</v>
      </c>
      <c r="J11123" s="289" t="s">
        <v>345</v>
      </c>
      <c r="K11123" s="289" t="s">
        <v>24922</v>
      </c>
      <c r="L11123" s="289" t="s">
        <v>275</v>
      </c>
      <c r="M11123" s="289" t="s">
        <v>24808</v>
      </c>
      <c r="N11123" s="289" t="s">
        <v>427</v>
      </c>
      <c r="O11123" s="289" t="s">
        <v>22256</v>
      </c>
      <c r="P11123" s="289" t="str">
        <f>VLOOKUP(CAT_Details[[#This Row],[Delivery Bp Customer Code]],Table6[],2,0)</f>
        <v>DX01-L5</v>
      </c>
    </row>
    <row r="11124" spans="1:16" x14ac:dyDescent="0.25">
      <c r="A11124" s="289" t="s">
        <v>74</v>
      </c>
      <c r="B11124">
        <v>2</v>
      </c>
      <c r="C11124">
        <v>266</v>
      </c>
      <c r="D11124">
        <v>0.6</v>
      </c>
      <c r="E11124" s="289" t="s">
        <v>24899</v>
      </c>
      <c r="F11124">
        <v>5017058931</v>
      </c>
      <c r="G11124" s="276">
        <v>45895</v>
      </c>
      <c r="H11124">
        <v>20250818783888</v>
      </c>
      <c r="I11124">
        <v>1.3440000000000001</v>
      </c>
      <c r="J11124" s="289" t="s">
        <v>280</v>
      </c>
      <c r="K11124" s="289" t="s">
        <v>24928</v>
      </c>
      <c r="L11124" s="289" t="s">
        <v>275</v>
      </c>
      <c r="M11124" s="289" t="s">
        <v>25278</v>
      </c>
      <c r="N11124" s="289" t="s">
        <v>424</v>
      </c>
      <c r="O11124" s="289" t="s">
        <v>22256</v>
      </c>
      <c r="P11124" s="289" t="str">
        <f>VLOOKUP(CAT_Details[[#This Row],[Delivery Bp Customer Code]],Table6[],2,0)</f>
        <v>DX01-L5</v>
      </c>
    </row>
    <row r="11125" spans="1:16" x14ac:dyDescent="0.25">
      <c r="A11125" s="289" t="s">
        <v>74</v>
      </c>
      <c r="B11125">
        <v>24</v>
      </c>
      <c r="C11125">
        <v>2160</v>
      </c>
      <c r="D11125">
        <v>9.6</v>
      </c>
      <c r="E11125" s="289" t="s">
        <v>24931</v>
      </c>
      <c r="F11125">
        <v>5017059003</v>
      </c>
      <c r="G11125" s="276">
        <v>45895</v>
      </c>
      <c r="H11125">
        <v>20250819784419</v>
      </c>
      <c r="I11125">
        <v>23.04</v>
      </c>
      <c r="J11125" s="289" t="s">
        <v>350</v>
      </c>
      <c r="K11125" s="289" t="s">
        <v>24932</v>
      </c>
      <c r="L11125" s="289" t="s">
        <v>275</v>
      </c>
      <c r="M11125" s="289" t="s">
        <v>24972</v>
      </c>
      <c r="N11125" s="289" t="s">
        <v>15321</v>
      </c>
      <c r="O11125" s="289" t="s">
        <v>22256</v>
      </c>
      <c r="P11125" s="289" t="str">
        <f>VLOOKUP(CAT_Details[[#This Row],[Delivery Bp Customer Code]],Table6[],2,0)</f>
        <v>DX01-L5</v>
      </c>
    </row>
    <row r="11126" spans="1:16" x14ac:dyDescent="0.25">
      <c r="A11126" s="289" t="s">
        <v>74</v>
      </c>
      <c r="B11126">
        <v>4</v>
      </c>
      <c r="C11126">
        <v>330</v>
      </c>
      <c r="D11126">
        <v>0.8</v>
      </c>
      <c r="E11126" s="289" t="s">
        <v>24933</v>
      </c>
      <c r="F11126">
        <v>5017059090</v>
      </c>
      <c r="G11126" s="276">
        <v>45895</v>
      </c>
      <c r="H11126">
        <v>20250819784555</v>
      </c>
      <c r="I11126">
        <v>1.224</v>
      </c>
      <c r="J11126" s="289" t="s">
        <v>350</v>
      </c>
      <c r="K11126" s="289" t="s">
        <v>24934</v>
      </c>
      <c r="L11126" s="289" t="s">
        <v>275</v>
      </c>
      <c r="M11126" s="289" t="s">
        <v>24972</v>
      </c>
      <c r="N11126" s="289" t="s">
        <v>17526</v>
      </c>
      <c r="O11126" s="289" t="s">
        <v>22256</v>
      </c>
      <c r="P11126" s="289" t="str">
        <f>VLOOKUP(CAT_Details[[#This Row],[Delivery Bp Customer Code]],Table6[],2,0)</f>
        <v>DX01-L5</v>
      </c>
    </row>
    <row r="11127" spans="1:16" x14ac:dyDescent="0.25">
      <c r="A11127" s="289" t="s">
        <v>74</v>
      </c>
      <c r="B11127">
        <v>2</v>
      </c>
      <c r="C11127">
        <v>55</v>
      </c>
      <c r="D11127">
        <v>0.43</v>
      </c>
      <c r="E11127" s="289" t="s">
        <v>24940</v>
      </c>
      <c r="F11127">
        <v>5017059259</v>
      </c>
      <c r="G11127" s="276">
        <v>45895</v>
      </c>
      <c r="H11127">
        <v>20250819784537</v>
      </c>
      <c r="I11127">
        <v>0.39300000000000002</v>
      </c>
      <c r="J11127" s="289" t="s">
        <v>350</v>
      </c>
      <c r="K11127" s="289" t="s">
        <v>24941</v>
      </c>
      <c r="L11127" s="289" t="s">
        <v>275</v>
      </c>
      <c r="M11127" s="289" t="s">
        <v>25196</v>
      </c>
      <c r="N11127" s="289" t="s">
        <v>378</v>
      </c>
      <c r="O11127" s="289" t="s">
        <v>22256</v>
      </c>
      <c r="P11127" s="289" t="str">
        <f>VLOOKUP(CAT_Details[[#This Row],[Delivery Bp Customer Code]],Table6[],2,0)</f>
        <v>DX01-L5</v>
      </c>
    </row>
    <row r="11128" spans="1:16" x14ac:dyDescent="0.25">
      <c r="A11128" s="289" t="s">
        <v>74</v>
      </c>
      <c r="B11128">
        <v>14</v>
      </c>
      <c r="C11128">
        <v>434</v>
      </c>
      <c r="D11128">
        <v>1.78</v>
      </c>
      <c r="E11128" s="289" t="s">
        <v>24940</v>
      </c>
      <c r="F11128">
        <v>5017059260</v>
      </c>
      <c r="G11128" s="276">
        <v>45895</v>
      </c>
      <c r="H11128">
        <v>20250819784515</v>
      </c>
      <c r="I11128">
        <v>2.766</v>
      </c>
      <c r="J11128" s="289" t="s">
        <v>350</v>
      </c>
      <c r="K11128" s="289" t="s">
        <v>24942</v>
      </c>
      <c r="L11128" s="289" t="s">
        <v>275</v>
      </c>
      <c r="M11128" s="289" t="s">
        <v>25196</v>
      </c>
      <c r="N11128" s="289" t="s">
        <v>378</v>
      </c>
      <c r="O11128" s="289" t="s">
        <v>22256</v>
      </c>
      <c r="P11128" s="289" t="str">
        <f>VLOOKUP(CAT_Details[[#This Row],[Delivery Bp Customer Code]],Table6[],2,0)</f>
        <v>DX01-L5</v>
      </c>
    </row>
    <row r="11129" spans="1:16" x14ac:dyDescent="0.25">
      <c r="A11129" s="289" t="s">
        <v>74</v>
      </c>
      <c r="B11129">
        <v>1</v>
      </c>
      <c r="C11129">
        <v>12</v>
      </c>
      <c r="D11129">
        <v>0.03</v>
      </c>
      <c r="E11129" s="289" t="s">
        <v>24940</v>
      </c>
      <c r="F11129">
        <v>5017059261</v>
      </c>
      <c r="G11129" s="276">
        <v>45895</v>
      </c>
      <c r="H11129">
        <v>20250813781174</v>
      </c>
      <c r="I11129">
        <v>1.7999999999999999E-2</v>
      </c>
      <c r="J11129" s="289" t="s">
        <v>350</v>
      </c>
      <c r="K11129" s="289" t="s">
        <v>24943</v>
      </c>
      <c r="L11129" s="289" t="s">
        <v>275</v>
      </c>
      <c r="M11129" s="289" t="s">
        <v>25196</v>
      </c>
      <c r="N11129" s="289" t="s">
        <v>378</v>
      </c>
      <c r="O11129" s="289" t="s">
        <v>22256</v>
      </c>
      <c r="P11129" s="289" t="str">
        <f>VLOOKUP(CAT_Details[[#This Row],[Delivery Bp Customer Code]],Table6[],2,0)</f>
        <v>DX01-L5</v>
      </c>
    </row>
    <row r="11130" spans="1:16" x14ac:dyDescent="0.25">
      <c r="A11130" s="289" t="s">
        <v>521</v>
      </c>
      <c r="B11130">
        <v>1</v>
      </c>
      <c r="C11130">
        <v>900</v>
      </c>
      <c r="D11130">
        <v>0.46</v>
      </c>
      <c r="E11130" s="289" t="s">
        <v>24944</v>
      </c>
      <c r="F11130">
        <v>5017046540</v>
      </c>
      <c r="G11130" s="276">
        <v>45895</v>
      </c>
      <c r="H11130">
        <v>20250818783461</v>
      </c>
      <c r="I11130">
        <v>1.206</v>
      </c>
      <c r="J11130" s="289" t="s">
        <v>294</v>
      </c>
      <c r="K11130" s="289" t="s">
        <v>24945</v>
      </c>
      <c r="L11130" s="289" t="s">
        <v>275</v>
      </c>
      <c r="M11130" s="289" t="s">
        <v>25291</v>
      </c>
      <c r="N11130" s="289" t="s">
        <v>3907</v>
      </c>
      <c r="O11130" s="289" t="s">
        <v>16307</v>
      </c>
      <c r="P11130" s="289" t="str">
        <f>VLOOKUP(CAT_Details[[#This Row],[Delivery Bp Customer Code]],Table6[],2,0)</f>
        <v>DX01</v>
      </c>
    </row>
    <row r="11131" spans="1:16" x14ac:dyDescent="0.25">
      <c r="A11131" s="289" t="s">
        <v>272</v>
      </c>
      <c r="B11131">
        <v>5</v>
      </c>
      <c r="C11131">
        <v>2775</v>
      </c>
      <c r="D11131">
        <v>4</v>
      </c>
      <c r="E11131" s="289" t="s">
        <v>24441</v>
      </c>
      <c r="F11131">
        <v>5017020050</v>
      </c>
      <c r="G11131" s="276">
        <v>45895</v>
      </c>
      <c r="H11131">
        <v>20250814781966</v>
      </c>
      <c r="I11131">
        <v>16.32</v>
      </c>
      <c r="J11131" s="289" t="s">
        <v>401</v>
      </c>
      <c r="K11131" s="289" t="s">
        <v>24442</v>
      </c>
      <c r="L11131" s="289" t="s">
        <v>275</v>
      </c>
      <c r="M11131" s="289" t="s">
        <v>24950</v>
      </c>
      <c r="N11131" s="289" t="s">
        <v>465</v>
      </c>
      <c r="O11131" s="289" t="s">
        <v>277</v>
      </c>
      <c r="P11131" s="289" t="str">
        <f>VLOOKUP(CAT_Details[[#This Row],[Delivery Bp Customer Code]],Table6[],2,0)</f>
        <v>U2-L5</v>
      </c>
    </row>
    <row r="11132" spans="1:16" x14ac:dyDescent="0.25">
      <c r="A11132" s="289" t="s">
        <v>272</v>
      </c>
      <c r="B11132">
        <v>3</v>
      </c>
      <c r="C11132">
        <v>366</v>
      </c>
      <c r="D11132">
        <v>0.6</v>
      </c>
      <c r="E11132" s="289" t="s">
        <v>24443</v>
      </c>
      <c r="F11132">
        <v>5017034474</v>
      </c>
      <c r="G11132" s="276">
        <v>45895</v>
      </c>
      <c r="H11132">
        <v>20250814782134</v>
      </c>
      <c r="I11132">
        <v>1.1519999999999999</v>
      </c>
      <c r="J11132" s="289" t="s">
        <v>438</v>
      </c>
      <c r="K11132" s="289" t="s">
        <v>24444</v>
      </c>
      <c r="L11132" s="289" t="s">
        <v>275</v>
      </c>
      <c r="M11132" s="289" t="s">
        <v>25214</v>
      </c>
      <c r="N11132" s="289" t="s">
        <v>440</v>
      </c>
      <c r="O11132" s="289" t="s">
        <v>277</v>
      </c>
      <c r="P11132" s="289" t="str">
        <f>VLOOKUP(CAT_Details[[#This Row],[Delivery Bp Customer Code]],Table6[],2,0)</f>
        <v>U2-L5</v>
      </c>
    </row>
    <row r="11133" spans="1:16" x14ac:dyDescent="0.25">
      <c r="A11133" s="289" t="s">
        <v>272</v>
      </c>
      <c r="B11133">
        <v>3</v>
      </c>
      <c r="C11133">
        <v>350</v>
      </c>
      <c r="D11133">
        <v>0.6</v>
      </c>
      <c r="E11133" s="289" t="s">
        <v>24871</v>
      </c>
      <c r="F11133">
        <v>5017058879</v>
      </c>
      <c r="G11133" s="276">
        <v>45895</v>
      </c>
      <c r="H11133">
        <v>20250819784268</v>
      </c>
      <c r="I11133">
        <v>0.85199999999999998</v>
      </c>
      <c r="J11133" s="289" t="s">
        <v>324</v>
      </c>
      <c r="K11133" s="289" t="s">
        <v>24956</v>
      </c>
      <c r="L11133" s="289" t="s">
        <v>275</v>
      </c>
      <c r="M11133" s="289" t="s">
        <v>25217</v>
      </c>
      <c r="N11133" s="289" t="s">
        <v>21188</v>
      </c>
      <c r="O11133" s="289" t="s">
        <v>277</v>
      </c>
      <c r="P11133" s="289" t="str">
        <f>VLOOKUP(CAT_Details[[#This Row],[Delivery Bp Customer Code]],Table6[],2,0)</f>
        <v>U2-L5</v>
      </c>
    </row>
    <row r="11134" spans="1:16" x14ac:dyDescent="0.25">
      <c r="A11134" s="289" t="s">
        <v>272</v>
      </c>
      <c r="B11134">
        <v>24</v>
      </c>
      <c r="C11134">
        <v>1471.2</v>
      </c>
      <c r="D11134">
        <v>9.6</v>
      </c>
      <c r="E11134" s="289" t="s">
        <v>24957</v>
      </c>
      <c r="F11134">
        <v>5017058926</v>
      </c>
      <c r="G11134" s="276">
        <v>45895</v>
      </c>
      <c r="H11134">
        <v>20250818783936</v>
      </c>
      <c r="I11134">
        <v>17.510000000000002</v>
      </c>
      <c r="J11134" s="289" t="s">
        <v>350</v>
      </c>
      <c r="K11134" s="289" t="s">
        <v>24958</v>
      </c>
      <c r="L11134" s="289" t="s">
        <v>275</v>
      </c>
      <c r="M11134" s="289" t="s">
        <v>25196</v>
      </c>
      <c r="N11134" s="289" t="s">
        <v>462</v>
      </c>
      <c r="O11134" s="289" t="s">
        <v>277</v>
      </c>
      <c r="P11134" s="289" t="str">
        <f>VLOOKUP(CAT_Details[[#This Row],[Delivery Bp Customer Code]],Table6[],2,0)</f>
        <v>U2-L5</v>
      </c>
    </row>
    <row r="11135" spans="1:16" x14ac:dyDescent="0.25">
      <c r="A11135" s="289" t="s">
        <v>272</v>
      </c>
      <c r="B11135">
        <v>3</v>
      </c>
      <c r="C11135">
        <v>36</v>
      </c>
      <c r="D11135">
        <v>0.24</v>
      </c>
      <c r="E11135" s="289" t="s">
        <v>25174</v>
      </c>
      <c r="F11135">
        <v>5017072060</v>
      </c>
      <c r="G11135" s="276">
        <v>45895</v>
      </c>
      <c r="H11135">
        <v>20250818783281</v>
      </c>
      <c r="I11135">
        <v>0.19500000000000001</v>
      </c>
      <c r="J11135" s="289" t="s">
        <v>302</v>
      </c>
      <c r="K11135" s="289" t="s">
        <v>25175</v>
      </c>
      <c r="L11135" s="289" t="s">
        <v>275</v>
      </c>
      <c r="M11135" s="289" t="s">
        <v>25217</v>
      </c>
      <c r="N11135" s="289" t="s">
        <v>15493</v>
      </c>
      <c r="O11135" s="289" t="s">
        <v>277</v>
      </c>
      <c r="P11135" s="289" t="str">
        <f>VLOOKUP(CAT_Details[[#This Row],[Delivery Bp Customer Code]],Table6[],2,0)</f>
        <v>U2-L5</v>
      </c>
    </row>
    <row r="11136" spans="1:16" x14ac:dyDescent="0.25">
      <c r="A11136" s="289" t="s">
        <v>272</v>
      </c>
      <c r="B11136">
        <v>4</v>
      </c>
      <c r="C11136">
        <v>200</v>
      </c>
      <c r="D11136">
        <v>2.1</v>
      </c>
      <c r="E11136" s="289" t="s">
        <v>25182</v>
      </c>
      <c r="F11136">
        <v>5017084913</v>
      </c>
      <c r="G11136" s="276">
        <v>45895</v>
      </c>
      <c r="H11136">
        <v>20250821786686</v>
      </c>
      <c r="I11136">
        <v>4.5860000000000003</v>
      </c>
      <c r="J11136" s="289" t="s">
        <v>273</v>
      </c>
      <c r="K11136" s="289" t="s">
        <v>25183</v>
      </c>
      <c r="L11136" s="289" t="s">
        <v>275</v>
      </c>
      <c r="M11136" s="289" t="s">
        <v>25197</v>
      </c>
      <c r="N11136" s="289" t="s">
        <v>1240</v>
      </c>
      <c r="O11136" s="289" t="s">
        <v>277</v>
      </c>
      <c r="P11136" s="289" t="str">
        <f>VLOOKUP(CAT_Details[[#This Row],[Delivery Bp Customer Code]],Table6[],2,0)</f>
        <v>U2-L5</v>
      </c>
    </row>
    <row r="11137" spans="1:16" x14ac:dyDescent="0.25">
      <c r="A11137" s="289" t="s">
        <v>4794</v>
      </c>
      <c r="B11137">
        <v>1</v>
      </c>
      <c r="C11137">
        <v>1108</v>
      </c>
      <c r="D11137">
        <v>0.4</v>
      </c>
      <c r="E11137" s="289" t="s">
        <v>24961</v>
      </c>
      <c r="F11137">
        <v>5017058745</v>
      </c>
      <c r="G11137" s="276">
        <v>45895</v>
      </c>
      <c r="H11137">
        <v>20250819784216</v>
      </c>
      <c r="I11137">
        <v>1.68</v>
      </c>
      <c r="J11137" s="289" t="s">
        <v>350</v>
      </c>
      <c r="K11137" s="289" t="s">
        <v>24962</v>
      </c>
      <c r="L11137" s="289" t="s">
        <v>275</v>
      </c>
      <c r="M11137" s="289" t="s">
        <v>24972</v>
      </c>
      <c r="N11137" s="289" t="s">
        <v>948</v>
      </c>
      <c r="O11137" s="289" t="s">
        <v>4798</v>
      </c>
      <c r="P11137" s="289" t="str">
        <f>VLOOKUP(CAT_Details[[#This Row],[Delivery Bp Customer Code]],Table6[],2,0)</f>
        <v>MY02</v>
      </c>
    </row>
    <row r="11138" spans="1:16" x14ac:dyDescent="0.25">
      <c r="A11138" s="289" t="s">
        <v>4794</v>
      </c>
      <c r="B11138">
        <v>1</v>
      </c>
      <c r="C11138">
        <v>0.64</v>
      </c>
      <c r="D11138">
        <v>0.04</v>
      </c>
      <c r="E11138" s="289" t="s">
        <v>24963</v>
      </c>
      <c r="F11138">
        <v>5017059295</v>
      </c>
      <c r="G11138" s="276">
        <v>45895</v>
      </c>
      <c r="H11138">
        <v>20250818783879</v>
      </c>
      <c r="I11138">
        <v>6.0000000000000001E-3</v>
      </c>
      <c r="J11138" s="289" t="s">
        <v>350</v>
      </c>
      <c r="K11138" s="289" t="s">
        <v>24964</v>
      </c>
      <c r="L11138" s="289" t="s">
        <v>275</v>
      </c>
      <c r="M11138" s="289" t="s">
        <v>24972</v>
      </c>
      <c r="N11138" s="289" t="s">
        <v>5251</v>
      </c>
      <c r="O11138" s="289" t="s">
        <v>4798</v>
      </c>
      <c r="P11138" s="289" t="str">
        <f>VLOOKUP(CAT_Details[[#This Row],[Delivery Bp Customer Code]],Table6[],2,0)</f>
        <v>MY02</v>
      </c>
    </row>
    <row r="11139" spans="1:16" x14ac:dyDescent="0.25">
      <c r="A11139" s="289" t="s">
        <v>4794</v>
      </c>
      <c r="B11139">
        <v>2</v>
      </c>
      <c r="C11139">
        <v>472</v>
      </c>
      <c r="D11139">
        <v>0.8</v>
      </c>
      <c r="E11139" s="289" t="s">
        <v>24963</v>
      </c>
      <c r="F11139">
        <v>5017059296</v>
      </c>
      <c r="G11139" s="276">
        <v>45895</v>
      </c>
      <c r="H11139">
        <v>20250818783871</v>
      </c>
      <c r="I11139">
        <v>1.21</v>
      </c>
      <c r="J11139" s="289" t="s">
        <v>350</v>
      </c>
      <c r="K11139" s="289" t="s">
        <v>24965</v>
      </c>
      <c r="L11139" s="289" t="s">
        <v>275</v>
      </c>
      <c r="M11139" s="289" t="s">
        <v>24972</v>
      </c>
      <c r="N11139" s="289" t="s">
        <v>5251</v>
      </c>
      <c r="O11139" s="289" t="s">
        <v>4798</v>
      </c>
      <c r="P11139" s="289" t="str">
        <f>VLOOKUP(CAT_Details[[#This Row],[Delivery Bp Customer Code]],Table6[],2,0)</f>
        <v>MY02</v>
      </c>
    </row>
    <row r="11140" spans="1:16" x14ac:dyDescent="0.25">
      <c r="A11140" s="289" t="s">
        <v>4794</v>
      </c>
      <c r="B11140">
        <v>1</v>
      </c>
      <c r="C11140">
        <v>195</v>
      </c>
      <c r="D11140">
        <v>0.4</v>
      </c>
      <c r="E11140" s="289" t="s">
        <v>24963</v>
      </c>
      <c r="F11140">
        <v>5017059297</v>
      </c>
      <c r="G11140" s="276">
        <v>45895</v>
      </c>
      <c r="H11140">
        <v>20250818783876</v>
      </c>
      <c r="I11140">
        <v>0.60499999999999998</v>
      </c>
      <c r="J11140" s="289" t="s">
        <v>350</v>
      </c>
      <c r="K11140" s="289" t="s">
        <v>24966</v>
      </c>
      <c r="L11140" s="289" t="s">
        <v>275</v>
      </c>
      <c r="M11140" s="289" t="s">
        <v>24972</v>
      </c>
      <c r="N11140" s="289" t="s">
        <v>5251</v>
      </c>
      <c r="O11140" s="289" t="s">
        <v>4798</v>
      </c>
      <c r="P11140" s="289" t="str">
        <f>VLOOKUP(CAT_Details[[#This Row],[Delivery Bp Customer Code]],Table6[],2,0)</f>
        <v>MY02</v>
      </c>
    </row>
    <row r="11141" spans="1:16" x14ac:dyDescent="0.25">
      <c r="A11141" s="289" t="s">
        <v>278</v>
      </c>
      <c r="B11141">
        <v>8</v>
      </c>
      <c r="C11141">
        <v>3056</v>
      </c>
      <c r="D11141">
        <v>3.2</v>
      </c>
      <c r="E11141" s="289" t="s">
        <v>24752</v>
      </c>
      <c r="F11141">
        <v>5017046692</v>
      </c>
      <c r="G11141" s="276">
        <v>45896</v>
      </c>
      <c r="H11141">
        <v>20250818783458</v>
      </c>
      <c r="I11141">
        <v>7.2960000000000003</v>
      </c>
      <c r="J11141" s="289" t="s">
        <v>853</v>
      </c>
      <c r="K11141" s="289" t="s">
        <v>24753</v>
      </c>
      <c r="L11141" s="289" t="s">
        <v>275</v>
      </c>
      <c r="M11141" s="289" t="s">
        <v>25327</v>
      </c>
      <c r="N11141" s="289" t="s">
        <v>22845</v>
      </c>
      <c r="O11141" s="289" t="s">
        <v>498</v>
      </c>
      <c r="P11141" s="289" t="str">
        <f>VLOOKUP(CAT_Details[[#This Row],[Delivery Bp Customer Code]],Table6[],2,0)</f>
        <v>DK-BM01</v>
      </c>
    </row>
    <row r="11142" spans="1:16" x14ac:dyDescent="0.25">
      <c r="A11142" s="289" t="s">
        <v>278</v>
      </c>
      <c r="B11142">
        <v>1</v>
      </c>
      <c r="C11142">
        <v>545</v>
      </c>
      <c r="D11142">
        <v>0.46</v>
      </c>
      <c r="E11142" s="289" t="s">
        <v>24754</v>
      </c>
      <c r="F11142">
        <v>5017046701</v>
      </c>
      <c r="G11142" s="276">
        <v>45896</v>
      </c>
      <c r="H11142">
        <v>20250813780999</v>
      </c>
      <c r="I11142">
        <v>0.97499999999999998</v>
      </c>
      <c r="J11142" s="289" t="s">
        <v>294</v>
      </c>
      <c r="K11142" s="289" t="s">
        <v>24755</v>
      </c>
      <c r="L11142" s="289" t="s">
        <v>275</v>
      </c>
      <c r="M11142" s="289" t="s">
        <v>25193</v>
      </c>
      <c r="N11142" s="289" t="s">
        <v>2328</v>
      </c>
      <c r="O11142" s="289" t="s">
        <v>498</v>
      </c>
      <c r="P11142" s="289" t="str">
        <f>VLOOKUP(CAT_Details[[#This Row],[Delivery Bp Customer Code]],Table6[],2,0)</f>
        <v>DK-BM01</v>
      </c>
    </row>
    <row r="11143" spans="1:16" x14ac:dyDescent="0.25">
      <c r="A11143" s="289" t="s">
        <v>278</v>
      </c>
      <c r="B11143">
        <v>15</v>
      </c>
      <c r="C11143">
        <v>4659</v>
      </c>
      <c r="D11143">
        <v>6</v>
      </c>
      <c r="E11143" s="289" t="s">
        <v>24974</v>
      </c>
      <c r="F11143">
        <v>5017072147</v>
      </c>
      <c r="G11143" s="276">
        <v>45896</v>
      </c>
      <c r="H11143">
        <v>20250818783810</v>
      </c>
      <c r="I11143">
        <v>7.2</v>
      </c>
      <c r="J11143" s="289" t="s">
        <v>280</v>
      </c>
      <c r="K11143" s="289" t="s">
        <v>24975</v>
      </c>
      <c r="L11143" s="289" t="s">
        <v>275</v>
      </c>
      <c r="M11143" s="289" t="s">
        <v>24999</v>
      </c>
      <c r="N11143" s="289" t="s">
        <v>17247</v>
      </c>
      <c r="O11143" s="289" t="s">
        <v>498</v>
      </c>
      <c r="P11143" s="289" t="str">
        <f>VLOOKUP(CAT_Details[[#This Row],[Delivery Bp Customer Code]],Table6[],2,0)</f>
        <v>DK-BM01</v>
      </c>
    </row>
    <row r="11144" spans="1:16" x14ac:dyDescent="0.25">
      <c r="A11144" s="289" t="s">
        <v>278</v>
      </c>
      <c r="B11144">
        <v>13</v>
      </c>
      <c r="C11144">
        <v>2110.64</v>
      </c>
      <c r="D11144">
        <v>4.4000000000000004</v>
      </c>
      <c r="E11144" s="289" t="s">
        <v>24976</v>
      </c>
      <c r="F11144">
        <v>5017072169</v>
      </c>
      <c r="G11144" s="276">
        <v>45896</v>
      </c>
      <c r="H11144">
        <v>20250818783796</v>
      </c>
      <c r="I11144">
        <v>10.56</v>
      </c>
      <c r="J11144" s="289" t="s">
        <v>280</v>
      </c>
      <c r="K11144" s="289" t="s">
        <v>24977</v>
      </c>
      <c r="L11144" s="289" t="s">
        <v>275</v>
      </c>
      <c r="M11144" s="289" t="s">
        <v>25328</v>
      </c>
      <c r="N11144" s="289" t="s">
        <v>23070</v>
      </c>
      <c r="O11144" s="289" t="s">
        <v>498</v>
      </c>
      <c r="P11144" s="289" t="str">
        <f>VLOOKUP(CAT_Details[[#This Row],[Delivery Bp Customer Code]],Table6[],2,0)</f>
        <v>DK-BM01</v>
      </c>
    </row>
    <row r="11145" spans="1:16" x14ac:dyDescent="0.25">
      <c r="A11145" s="289" t="s">
        <v>278</v>
      </c>
      <c r="B11145">
        <v>5</v>
      </c>
      <c r="C11145">
        <v>1808</v>
      </c>
      <c r="D11145">
        <v>2</v>
      </c>
      <c r="E11145" s="289" t="s">
        <v>24981</v>
      </c>
      <c r="F11145">
        <v>5017072450</v>
      </c>
      <c r="G11145" s="276">
        <v>45896</v>
      </c>
      <c r="H11145">
        <v>20250818783798</v>
      </c>
      <c r="I11145">
        <v>2.4</v>
      </c>
      <c r="J11145" s="289" t="s">
        <v>280</v>
      </c>
      <c r="K11145" s="289" t="s">
        <v>24982</v>
      </c>
      <c r="L11145" s="289" t="s">
        <v>275</v>
      </c>
      <c r="M11145" s="289" t="s">
        <v>24999</v>
      </c>
      <c r="N11145" s="289" t="s">
        <v>1389</v>
      </c>
      <c r="O11145" s="289" t="s">
        <v>498</v>
      </c>
      <c r="P11145" s="289" t="str">
        <f>VLOOKUP(CAT_Details[[#This Row],[Delivery Bp Customer Code]],Table6[],2,0)</f>
        <v>DK-BM01</v>
      </c>
    </row>
    <row r="11146" spans="1:16" x14ac:dyDescent="0.25">
      <c r="A11146" s="289" t="s">
        <v>75</v>
      </c>
      <c r="B11146">
        <v>2</v>
      </c>
      <c r="C11146">
        <v>21.1</v>
      </c>
      <c r="D11146">
        <v>0.11</v>
      </c>
      <c r="E11146" s="289" t="s">
        <v>25001</v>
      </c>
      <c r="F11146">
        <v>5017071944</v>
      </c>
      <c r="G11146" s="276">
        <v>45896</v>
      </c>
      <c r="H11146">
        <v>20250819784578</v>
      </c>
      <c r="I11146">
        <v>6.3E-2</v>
      </c>
      <c r="J11146" s="289" t="s">
        <v>350</v>
      </c>
      <c r="K11146" s="289" t="s">
        <v>25002</v>
      </c>
      <c r="L11146" s="289" t="s">
        <v>275</v>
      </c>
      <c r="M11146" s="289" t="s">
        <v>25196</v>
      </c>
      <c r="N11146" s="289" t="s">
        <v>11974</v>
      </c>
      <c r="O11146" s="289" t="s">
        <v>2173</v>
      </c>
      <c r="P11146" s="289" t="str">
        <f>VLOOKUP(CAT_Details[[#This Row],[Delivery Bp Customer Code]],Table6[],2,0)</f>
        <v>OYL1</v>
      </c>
    </row>
    <row r="11147" spans="1:16" x14ac:dyDescent="0.25">
      <c r="A11147" s="289" t="s">
        <v>75</v>
      </c>
      <c r="B11147">
        <v>1</v>
      </c>
      <c r="C11147">
        <v>40</v>
      </c>
      <c r="D11147">
        <v>0.5</v>
      </c>
      <c r="E11147" s="289" t="s">
        <v>25008</v>
      </c>
      <c r="F11147">
        <v>5017072107</v>
      </c>
      <c r="G11147" s="276">
        <v>45896</v>
      </c>
      <c r="H11147">
        <v>20250819784887</v>
      </c>
      <c r="I11147">
        <v>1.2</v>
      </c>
      <c r="J11147" s="289" t="s">
        <v>350</v>
      </c>
      <c r="K11147" s="289" t="s">
        <v>25009</v>
      </c>
      <c r="L11147" s="289" t="s">
        <v>275</v>
      </c>
      <c r="M11147" s="289" t="s">
        <v>25196</v>
      </c>
      <c r="N11147" s="289" t="s">
        <v>23742</v>
      </c>
      <c r="O11147" s="289" t="s">
        <v>5281</v>
      </c>
      <c r="P11147" s="289" t="str">
        <f>VLOOKUP(CAT_Details[[#This Row],[Delivery Bp Customer Code]],Table6[],2,0)</f>
        <v>DK-LW08</v>
      </c>
    </row>
    <row r="11148" spans="1:16" x14ac:dyDescent="0.25">
      <c r="A11148" s="289" t="s">
        <v>75</v>
      </c>
      <c r="B11148">
        <v>1</v>
      </c>
      <c r="C11148">
        <v>84</v>
      </c>
      <c r="D11148">
        <v>0.4</v>
      </c>
      <c r="E11148" s="289" t="s">
        <v>25010</v>
      </c>
      <c r="F11148">
        <v>5017072110</v>
      </c>
      <c r="G11148" s="276">
        <v>45896</v>
      </c>
      <c r="H11148">
        <v>20250820785254</v>
      </c>
      <c r="I11148">
        <v>0.96</v>
      </c>
      <c r="J11148" s="289" t="s">
        <v>350</v>
      </c>
      <c r="K11148" s="289" t="s">
        <v>25011</v>
      </c>
      <c r="L11148" s="289" t="s">
        <v>275</v>
      </c>
      <c r="M11148" s="289" t="s">
        <v>25196</v>
      </c>
      <c r="N11148" s="289" t="s">
        <v>690</v>
      </c>
      <c r="O11148" s="289" t="s">
        <v>5281</v>
      </c>
      <c r="P11148" s="289" t="str">
        <f>VLOOKUP(CAT_Details[[#This Row],[Delivery Bp Customer Code]],Table6[],2,0)</f>
        <v>DK-LW08</v>
      </c>
    </row>
    <row r="11149" spans="1:16" x14ac:dyDescent="0.25">
      <c r="A11149" s="289" t="s">
        <v>75</v>
      </c>
      <c r="B11149">
        <v>9</v>
      </c>
      <c r="C11149">
        <v>3155</v>
      </c>
      <c r="D11149">
        <v>3.6</v>
      </c>
      <c r="E11149" s="289" t="s">
        <v>25016</v>
      </c>
      <c r="F11149">
        <v>5017072448</v>
      </c>
      <c r="G11149" s="276">
        <v>45896</v>
      </c>
      <c r="H11149">
        <v>20250818783347</v>
      </c>
      <c r="I11149">
        <v>5.1840000000000002</v>
      </c>
      <c r="J11149" s="289" t="s">
        <v>350</v>
      </c>
      <c r="K11149" s="289" t="s">
        <v>25017</v>
      </c>
      <c r="L11149" s="289" t="s">
        <v>275</v>
      </c>
      <c r="M11149" s="289" t="s">
        <v>25332</v>
      </c>
      <c r="N11149" s="289" t="s">
        <v>2656</v>
      </c>
      <c r="O11149" s="289" t="s">
        <v>2173</v>
      </c>
      <c r="P11149" s="289" t="str">
        <f>VLOOKUP(CAT_Details[[#This Row],[Delivery Bp Customer Code]],Table6[],2,0)</f>
        <v>OYL1</v>
      </c>
    </row>
    <row r="11150" spans="1:16" x14ac:dyDescent="0.25">
      <c r="A11150" s="289" t="s">
        <v>75</v>
      </c>
      <c r="B11150">
        <v>12</v>
      </c>
      <c r="C11150">
        <v>1677.65</v>
      </c>
      <c r="D11150">
        <v>4.2300000000000004</v>
      </c>
      <c r="E11150" s="289" t="s">
        <v>25018</v>
      </c>
      <c r="F11150">
        <v>5017072479</v>
      </c>
      <c r="G11150" s="276">
        <v>45896</v>
      </c>
      <c r="H11150">
        <v>20250818783968</v>
      </c>
      <c r="I11150">
        <v>7.1470000000000002</v>
      </c>
      <c r="J11150" s="289" t="s">
        <v>280</v>
      </c>
      <c r="K11150" s="289" t="s">
        <v>25019</v>
      </c>
      <c r="L11150" s="289" t="s">
        <v>275</v>
      </c>
      <c r="M11150" s="289" t="s">
        <v>25328</v>
      </c>
      <c r="N11150" s="289" t="s">
        <v>5845</v>
      </c>
      <c r="O11150" s="289" t="s">
        <v>5281</v>
      </c>
      <c r="P11150" s="289" t="str">
        <f>VLOOKUP(CAT_Details[[#This Row],[Delivery Bp Customer Code]],Table6[],2,0)</f>
        <v>DK-LW08</v>
      </c>
    </row>
    <row r="11151" spans="1:16" x14ac:dyDescent="0.25">
      <c r="A11151" s="289" t="s">
        <v>75</v>
      </c>
      <c r="B11151">
        <v>1</v>
      </c>
      <c r="C11151">
        <v>70</v>
      </c>
      <c r="D11151">
        <v>0.2</v>
      </c>
      <c r="E11151" s="289" t="s">
        <v>25202</v>
      </c>
      <c r="F11151">
        <v>5017099850</v>
      </c>
      <c r="G11151" s="276">
        <v>45896</v>
      </c>
      <c r="H11151">
        <v>20250822787419</v>
      </c>
      <c r="I11151">
        <v>0.14399999999999999</v>
      </c>
      <c r="J11151" s="289" t="s">
        <v>273</v>
      </c>
      <c r="K11151" s="289" t="s">
        <v>25203</v>
      </c>
      <c r="L11151" s="289" t="s">
        <v>275</v>
      </c>
      <c r="M11151" s="289" t="s">
        <v>25327</v>
      </c>
      <c r="N11151" s="289" t="s">
        <v>15850</v>
      </c>
      <c r="O11151" s="289" t="s">
        <v>2173</v>
      </c>
      <c r="P11151" s="289" t="str">
        <f>VLOOKUP(CAT_Details[[#This Row],[Delivery Bp Customer Code]],Table6[],2,0)</f>
        <v>OYL1</v>
      </c>
    </row>
    <row r="11152" spans="1:16" x14ac:dyDescent="0.25">
      <c r="A11152" s="289" t="s">
        <v>17052</v>
      </c>
      <c r="B11152">
        <v>1</v>
      </c>
      <c r="C11152">
        <v>2.6</v>
      </c>
      <c r="D11152">
        <v>0.05</v>
      </c>
      <c r="E11152" s="289" t="s">
        <v>24790</v>
      </c>
      <c r="F11152">
        <v>5017046744</v>
      </c>
      <c r="G11152" s="276">
        <v>45896</v>
      </c>
      <c r="H11152">
        <v>20250815783024</v>
      </c>
      <c r="I11152">
        <v>8.9999999999999993E-3</v>
      </c>
      <c r="J11152" s="289" t="s">
        <v>3970</v>
      </c>
      <c r="K11152" s="289" t="s">
        <v>24791</v>
      </c>
      <c r="L11152" s="289" t="s">
        <v>280</v>
      </c>
      <c r="M11152" s="289" t="s">
        <v>25215</v>
      </c>
      <c r="N11152" s="289" t="s">
        <v>16794</v>
      </c>
      <c r="O11152" s="289" t="s">
        <v>22766</v>
      </c>
      <c r="P11152" s="289">
        <f>VLOOKUP(CAT_Details[[#This Row],[Delivery Bp Customer Code]],Table6[],2,0)</f>
        <v>3705</v>
      </c>
    </row>
    <row r="11153" spans="1:16" x14ac:dyDescent="0.25">
      <c r="A11153" s="289" t="s">
        <v>17052</v>
      </c>
      <c r="B11153">
        <v>3</v>
      </c>
      <c r="C11153">
        <v>3.7</v>
      </c>
      <c r="D11153">
        <v>0.15</v>
      </c>
      <c r="E11153" s="289" t="s">
        <v>24813</v>
      </c>
      <c r="F11153">
        <v>5017058732</v>
      </c>
      <c r="G11153" s="276">
        <v>45896</v>
      </c>
      <c r="H11153">
        <v>20250818783432</v>
      </c>
      <c r="I11153">
        <v>0.108</v>
      </c>
      <c r="J11153" s="289" t="s">
        <v>345</v>
      </c>
      <c r="K11153" s="289" t="s">
        <v>24814</v>
      </c>
      <c r="L11153" s="289" t="s">
        <v>280</v>
      </c>
      <c r="M11153" s="289" t="s">
        <v>25353</v>
      </c>
      <c r="N11153" s="289" t="s">
        <v>18691</v>
      </c>
      <c r="O11153" s="289" t="s">
        <v>18284</v>
      </c>
      <c r="P11153" s="289">
        <f>VLOOKUP(CAT_Details[[#This Row],[Delivery Bp Customer Code]],Table6[],2,0)</f>
        <v>3705</v>
      </c>
    </row>
    <row r="11154" spans="1:16" x14ac:dyDescent="0.25">
      <c r="A11154" s="289" t="s">
        <v>17052</v>
      </c>
      <c r="B11154">
        <v>3</v>
      </c>
      <c r="C11154">
        <v>9</v>
      </c>
      <c r="D11154">
        <v>0.09</v>
      </c>
      <c r="E11154" s="289" t="s">
        <v>25042</v>
      </c>
      <c r="F11154">
        <v>5017072071</v>
      </c>
      <c r="G11154" s="276">
        <v>45896</v>
      </c>
      <c r="H11154">
        <v>20250819784773</v>
      </c>
      <c r="I11154">
        <v>3.2000000000000001E-2</v>
      </c>
      <c r="J11154" s="289" t="s">
        <v>302</v>
      </c>
      <c r="K11154" s="289" t="s">
        <v>25043</v>
      </c>
      <c r="L11154" s="289" t="s">
        <v>280</v>
      </c>
      <c r="M11154" s="289" t="s">
        <v>25217</v>
      </c>
      <c r="N11154" s="289" t="s">
        <v>18394</v>
      </c>
      <c r="O11154" s="289" t="s">
        <v>18284</v>
      </c>
      <c r="P11154" s="289">
        <f>VLOOKUP(CAT_Details[[#This Row],[Delivery Bp Customer Code]],Table6[],2,0)</f>
        <v>3705</v>
      </c>
    </row>
    <row r="11155" spans="1:16" x14ac:dyDescent="0.25">
      <c r="A11155" s="289" t="s">
        <v>17052</v>
      </c>
      <c r="B11155">
        <v>6</v>
      </c>
      <c r="C11155">
        <v>1140</v>
      </c>
      <c r="D11155">
        <v>2.4</v>
      </c>
      <c r="E11155" s="289" t="s">
        <v>25044</v>
      </c>
      <c r="F11155">
        <v>5017072189</v>
      </c>
      <c r="G11155" s="276">
        <v>45896</v>
      </c>
      <c r="H11155">
        <v>20250813781478</v>
      </c>
      <c r="I11155">
        <v>2.016</v>
      </c>
      <c r="J11155" s="289" t="s">
        <v>275</v>
      </c>
      <c r="K11155" s="289" t="s">
        <v>25045</v>
      </c>
      <c r="L11155" s="289" t="s">
        <v>280</v>
      </c>
      <c r="M11155" s="289" t="s">
        <v>25400</v>
      </c>
      <c r="N11155" s="289" t="s">
        <v>18700</v>
      </c>
      <c r="O11155" s="289" t="s">
        <v>18284</v>
      </c>
      <c r="P11155" s="289">
        <f>VLOOKUP(CAT_Details[[#This Row],[Delivery Bp Customer Code]],Table6[],2,0)</f>
        <v>3705</v>
      </c>
    </row>
    <row r="11156" spans="1:16" x14ac:dyDescent="0.25">
      <c r="A11156" s="289" t="s">
        <v>3329</v>
      </c>
      <c r="B11156">
        <v>9</v>
      </c>
      <c r="C11156">
        <v>1942.5</v>
      </c>
      <c r="D11156">
        <v>3.6</v>
      </c>
      <c r="E11156" s="289" t="s">
        <v>24846</v>
      </c>
      <c r="F11156">
        <v>5017046856</v>
      </c>
      <c r="G11156" s="276">
        <v>45896</v>
      </c>
      <c r="H11156">
        <v>20250815782696</v>
      </c>
      <c r="I11156">
        <v>7.7759999999999998</v>
      </c>
      <c r="J11156" s="289" t="s">
        <v>438</v>
      </c>
      <c r="K11156" s="289" t="s">
        <v>24847</v>
      </c>
      <c r="L11156" s="289" t="s">
        <v>275</v>
      </c>
      <c r="M11156" s="289" t="s">
        <v>25255</v>
      </c>
      <c r="N11156" s="289" t="s">
        <v>4090</v>
      </c>
      <c r="O11156" s="289" t="s">
        <v>3332</v>
      </c>
      <c r="P11156" s="289">
        <f>VLOOKUP(CAT_Details[[#This Row],[Delivery Bp Customer Code]],Table6[],2,0)</f>
        <v>3402</v>
      </c>
    </row>
    <row r="11157" spans="1:16" x14ac:dyDescent="0.25">
      <c r="A11157" s="289" t="s">
        <v>3329</v>
      </c>
      <c r="B11157">
        <v>1</v>
      </c>
      <c r="C11157">
        <v>70</v>
      </c>
      <c r="D11157">
        <v>0.2</v>
      </c>
      <c r="E11157" s="289" t="s">
        <v>24865</v>
      </c>
      <c r="F11157">
        <v>5017058764</v>
      </c>
      <c r="G11157" s="276">
        <v>45896</v>
      </c>
      <c r="H11157">
        <v>20250812780632</v>
      </c>
      <c r="I11157">
        <v>0.192</v>
      </c>
      <c r="J11157" s="289" t="s">
        <v>324</v>
      </c>
      <c r="K11157" s="289" t="s">
        <v>24866</v>
      </c>
      <c r="L11157" s="289" t="s">
        <v>275</v>
      </c>
      <c r="M11157" s="289" t="s">
        <v>25399</v>
      </c>
      <c r="N11157" s="289" t="s">
        <v>16153</v>
      </c>
      <c r="O11157" s="289" t="s">
        <v>3332</v>
      </c>
      <c r="P11157" s="289">
        <f>VLOOKUP(CAT_Details[[#This Row],[Delivery Bp Customer Code]],Table6[],2,0)</f>
        <v>3402</v>
      </c>
    </row>
    <row r="11158" spans="1:16" x14ac:dyDescent="0.25">
      <c r="A11158" s="289" t="s">
        <v>3329</v>
      </c>
      <c r="B11158">
        <v>32</v>
      </c>
      <c r="C11158">
        <v>1664</v>
      </c>
      <c r="D11158">
        <v>20.55</v>
      </c>
      <c r="E11158" s="289" t="s">
        <v>24873</v>
      </c>
      <c r="F11158">
        <v>5017058962</v>
      </c>
      <c r="G11158" s="276">
        <v>45896</v>
      </c>
      <c r="H11158">
        <v>20250818783488</v>
      </c>
      <c r="I11158">
        <v>46.548000000000002</v>
      </c>
      <c r="J11158" s="289" t="s">
        <v>324</v>
      </c>
      <c r="K11158" s="289" t="s">
        <v>24874</v>
      </c>
      <c r="L11158" s="289" t="s">
        <v>275</v>
      </c>
      <c r="M11158" s="289" t="s">
        <v>25256</v>
      </c>
      <c r="N11158" s="289" t="s">
        <v>4100</v>
      </c>
      <c r="O11158" s="289" t="s">
        <v>3332</v>
      </c>
      <c r="P11158" s="289">
        <f>VLOOKUP(CAT_Details[[#This Row],[Delivery Bp Customer Code]],Table6[],2,0)</f>
        <v>3402</v>
      </c>
    </row>
    <row r="11159" spans="1:16" x14ac:dyDescent="0.25">
      <c r="A11159" s="289" t="s">
        <v>3329</v>
      </c>
      <c r="B11159">
        <v>21</v>
      </c>
      <c r="C11159">
        <v>1092</v>
      </c>
      <c r="D11159">
        <v>13.6</v>
      </c>
      <c r="E11159" s="289" t="s">
        <v>24881</v>
      </c>
      <c r="F11159">
        <v>5017059175</v>
      </c>
      <c r="G11159" s="276">
        <v>45896</v>
      </c>
      <c r="H11159">
        <v>20250818783479</v>
      </c>
      <c r="I11159">
        <v>33.347999999999999</v>
      </c>
      <c r="J11159" s="289" t="s">
        <v>324</v>
      </c>
      <c r="K11159" s="289" t="s">
        <v>24882</v>
      </c>
      <c r="L11159" s="289" t="s">
        <v>275</v>
      </c>
      <c r="M11159" s="289" t="s">
        <v>25257</v>
      </c>
      <c r="N11159" s="289" t="s">
        <v>4100</v>
      </c>
      <c r="O11159" s="289" t="s">
        <v>3332</v>
      </c>
      <c r="P11159" s="289">
        <f>VLOOKUP(CAT_Details[[#This Row],[Delivery Bp Customer Code]],Table6[],2,0)</f>
        <v>3402</v>
      </c>
    </row>
    <row r="11160" spans="1:16" x14ac:dyDescent="0.25">
      <c r="A11160" s="289" t="s">
        <v>3329</v>
      </c>
      <c r="B11160">
        <v>1</v>
      </c>
      <c r="C11160">
        <v>254</v>
      </c>
      <c r="D11160">
        <v>0.4</v>
      </c>
      <c r="E11160" s="289" t="s">
        <v>25068</v>
      </c>
      <c r="F11160">
        <v>5017071975</v>
      </c>
      <c r="G11160" s="276">
        <v>45896</v>
      </c>
      <c r="H11160">
        <v>20250818783594</v>
      </c>
      <c r="I11160">
        <v>1.2769999999999999</v>
      </c>
      <c r="J11160" s="289" t="s">
        <v>350</v>
      </c>
      <c r="K11160" s="289" t="s">
        <v>25069</v>
      </c>
      <c r="L11160" s="289" t="s">
        <v>275</v>
      </c>
      <c r="M11160" s="289" t="s">
        <v>25196</v>
      </c>
      <c r="N11160" s="289" t="s">
        <v>704</v>
      </c>
      <c r="O11160" s="289" t="s">
        <v>3332</v>
      </c>
      <c r="P11160" s="289">
        <f>VLOOKUP(CAT_Details[[#This Row],[Delivery Bp Customer Code]],Table6[],2,0)</f>
        <v>3402</v>
      </c>
    </row>
    <row r="11161" spans="1:16" x14ac:dyDescent="0.25">
      <c r="A11161" s="289" t="s">
        <v>3329</v>
      </c>
      <c r="B11161">
        <v>3</v>
      </c>
      <c r="C11161">
        <v>201</v>
      </c>
      <c r="D11161">
        <v>0.62</v>
      </c>
      <c r="E11161" s="289" t="s">
        <v>25070</v>
      </c>
      <c r="F11161">
        <v>5017072365</v>
      </c>
      <c r="G11161" s="276">
        <v>45896</v>
      </c>
      <c r="H11161">
        <v>20250818783537</v>
      </c>
      <c r="I11161">
        <v>0.745</v>
      </c>
      <c r="J11161" s="289" t="s">
        <v>350</v>
      </c>
      <c r="K11161" s="289" t="s">
        <v>25071</v>
      </c>
      <c r="L11161" s="289" t="s">
        <v>275</v>
      </c>
      <c r="M11161" s="289" t="s">
        <v>25196</v>
      </c>
      <c r="N11161" s="289" t="s">
        <v>3173</v>
      </c>
      <c r="O11161" s="289" t="s">
        <v>3332</v>
      </c>
      <c r="P11161" s="289">
        <f>VLOOKUP(CAT_Details[[#This Row],[Delivery Bp Customer Code]],Table6[],2,0)</f>
        <v>3402</v>
      </c>
    </row>
    <row r="11162" spans="1:16" x14ac:dyDescent="0.25">
      <c r="A11162" s="289" t="s">
        <v>3329</v>
      </c>
      <c r="B11162">
        <v>1</v>
      </c>
      <c r="C11162">
        <v>15.28</v>
      </c>
      <c r="D11162">
        <v>0.11</v>
      </c>
      <c r="E11162" s="289" t="s">
        <v>25070</v>
      </c>
      <c r="F11162">
        <v>5017072366</v>
      </c>
      <c r="G11162" s="276">
        <v>45896</v>
      </c>
      <c r="H11162">
        <v>20250818783490</v>
      </c>
      <c r="I11162">
        <v>8.5000000000000006E-2</v>
      </c>
      <c r="J11162" s="289" t="s">
        <v>350</v>
      </c>
      <c r="K11162" s="289" t="s">
        <v>25072</v>
      </c>
      <c r="L11162" s="289" t="s">
        <v>275</v>
      </c>
      <c r="M11162" s="289" t="s">
        <v>25196</v>
      </c>
      <c r="N11162" s="289" t="s">
        <v>3173</v>
      </c>
      <c r="O11162" s="289" t="s">
        <v>3332</v>
      </c>
      <c r="P11162" s="289">
        <f>VLOOKUP(CAT_Details[[#This Row],[Delivery Bp Customer Code]],Table6[],2,0)</f>
        <v>3402</v>
      </c>
    </row>
    <row r="11163" spans="1:16" x14ac:dyDescent="0.25">
      <c r="A11163" s="289" t="s">
        <v>3329</v>
      </c>
      <c r="B11163">
        <v>2</v>
      </c>
      <c r="C11163">
        <v>127</v>
      </c>
      <c r="D11163">
        <v>0.8</v>
      </c>
      <c r="E11163" s="289" t="s">
        <v>25073</v>
      </c>
      <c r="F11163">
        <v>5017072429</v>
      </c>
      <c r="G11163" s="276">
        <v>45896</v>
      </c>
      <c r="H11163">
        <v>20250820785266</v>
      </c>
      <c r="I11163">
        <v>1.92</v>
      </c>
      <c r="J11163" s="289" t="s">
        <v>350</v>
      </c>
      <c r="K11163" s="289" t="s">
        <v>25074</v>
      </c>
      <c r="L11163" s="289" t="s">
        <v>275</v>
      </c>
      <c r="M11163" s="289" t="s">
        <v>25196</v>
      </c>
      <c r="N11163" s="289" t="s">
        <v>690</v>
      </c>
      <c r="O11163" s="289" t="s">
        <v>3332</v>
      </c>
      <c r="P11163" s="289">
        <f>VLOOKUP(CAT_Details[[#This Row],[Delivery Bp Customer Code]],Table6[],2,0)</f>
        <v>3402</v>
      </c>
    </row>
    <row r="11164" spans="1:16" x14ac:dyDescent="0.25">
      <c r="A11164" s="289" t="s">
        <v>3329</v>
      </c>
      <c r="B11164">
        <v>10</v>
      </c>
      <c r="C11164">
        <v>3460</v>
      </c>
      <c r="D11164">
        <v>4</v>
      </c>
      <c r="E11164" s="289" t="s">
        <v>25079</v>
      </c>
      <c r="F11164">
        <v>5017076994</v>
      </c>
      <c r="G11164" s="276">
        <v>45896</v>
      </c>
      <c r="H11164">
        <v>20250820786010</v>
      </c>
      <c r="I11164">
        <v>6.72</v>
      </c>
      <c r="J11164" s="289" t="s">
        <v>350</v>
      </c>
      <c r="K11164" s="289" t="s">
        <v>25080</v>
      </c>
      <c r="L11164" s="289" t="s">
        <v>275</v>
      </c>
      <c r="M11164" s="289" t="s">
        <v>25330</v>
      </c>
      <c r="N11164" s="289" t="s">
        <v>4421</v>
      </c>
      <c r="O11164" s="289" t="s">
        <v>3332</v>
      </c>
      <c r="P11164" s="289">
        <f>VLOOKUP(CAT_Details[[#This Row],[Delivery Bp Customer Code]],Table6[],2,0)</f>
        <v>3402</v>
      </c>
    </row>
    <row r="11165" spans="1:16" x14ac:dyDescent="0.25">
      <c r="A11165" s="289" t="s">
        <v>76</v>
      </c>
      <c r="B11165">
        <v>3</v>
      </c>
      <c r="C11165">
        <v>118</v>
      </c>
      <c r="D11165">
        <v>0.85</v>
      </c>
      <c r="E11165" s="289" t="s">
        <v>25107</v>
      </c>
      <c r="F11165">
        <v>5017072080</v>
      </c>
      <c r="G11165" s="276">
        <v>45896</v>
      </c>
      <c r="H11165">
        <v>20250819784543</v>
      </c>
      <c r="I11165">
        <v>1.956</v>
      </c>
      <c r="J11165" s="289" t="s">
        <v>350</v>
      </c>
      <c r="K11165" s="289" t="s">
        <v>25108</v>
      </c>
      <c r="L11165" s="289" t="s">
        <v>275</v>
      </c>
      <c r="M11165" s="289" t="s">
        <v>25196</v>
      </c>
      <c r="N11165" s="289" t="s">
        <v>430</v>
      </c>
      <c r="O11165" s="289" t="s">
        <v>16049</v>
      </c>
      <c r="P11165" s="289" t="str">
        <f>VLOOKUP(CAT_Details[[#This Row],[Delivery Bp Customer Code]],Table6[],2,0)</f>
        <v>MZ02</v>
      </c>
    </row>
    <row r="11166" spans="1:16" x14ac:dyDescent="0.25">
      <c r="A11166" s="289" t="s">
        <v>76</v>
      </c>
      <c r="B11166">
        <v>1</v>
      </c>
      <c r="C11166">
        <v>62</v>
      </c>
      <c r="D11166">
        <v>0.24</v>
      </c>
      <c r="E11166" s="289" t="s">
        <v>25117</v>
      </c>
      <c r="F11166">
        <v>5017072296</v>
      </c>
      <c r="G11166" s="276">
        <v>45896</v>
      </c>
      <c r="H11166">
        <v>20250820785611</v>
      </c>
      <c r="I11166">
        <v>0.52500000000000002</v>
      </c>
      <c r="J11166" s="289" t="s">
        <v>350</v>
      </c>
      <c r="K11166" s="289" t="s">
        <v>25118</v>
      </c>
      <c r="L11166" s="289" t="s">
        <v>275</v>
      </c>
      <c r="M11166" s="289" t="s">
        <v>25196</v>
      </c>
      <c r="N11166" s="289" t="s">
        <v>25119</v>
      </c>
      <c r="O11166" s="289" t="s">
        <v>16049</v>
      </c>
      <c r="P11166" s="289" t="str">
        <f>VLOOKUP(CAT_Details[[#This Row],[Delivery Bp Customer Code]],Table6[],2,0)</f>
        <v>MZ02</v>
      </c>
    </row>
    <row r="11167" spans="1:16" x14ac:dyDescent="0.25">
      <c r="A11167" s="289" t="s">
        <v>76</v>
      </c>
      <c r="B11167">
        <v>1</v>
      </c>
      <c r="C11167">
        <v>267</v>
      </c>
      <c r="D11167">
        <v>0.4</v>
      </c>
      <c r="E11167" s="289" t="s">
        <v>25120</v>
      </c>
      <c r="F11167">
        <v>5017072441</v>
      </c>
      <c r="G11167" s="276">
        <v>45896</v>
      </c>
      <c r="H11167">
        <v>20250820785223</v>
      </c>
      <c r="I11167">
        <v>0.76800000000000002</v>
      </c>
      <c r="J11167" s="289" t="s">
        <v>350</v>
      </c>
      <c r="K11167" s="289" t="s">
        <v>25121</v>
      </c>
      <c r="L11167" s="289" t="s">
        <v>275</v>
      </c>
      <c r="M11167" s="289" t="s">
        <v>25196</v>
      </c>
      <c r="N11167" s="289" t="s">
        <v>24086</v>
      </c>
      <c r="O11167" s="289" t="s">
        <v>16049</v>
      </c>
      <c r="P11167" s="289" t="str">
        <f>VLOOKUP(CAT_Details[[#This Row],[Delivery Bp Customer Code]],Table6[],2,0)</f>
        <v>MZ02</v>
      </c>
    </row>
    <row r="11168" spans="1:16" x14ac:dyDescent="0.25">
      <c r="A11168" s="289" t="s">
        <v>74</v>
      </c>
      <c r="B11168">
        <v>1</v>
      </c>
      <c r="C11168">
        <v>500</v>
      </c>
      <c r="D11168">
        <v>0.4</v>
      </c>
      <c r="E11168" s="289" t="s">
        <v>24445</v>
      </c>
      <c r="F11168">
        <v>5017034271</v>
      </c>
      <c r="G11168" s="276">
        <v>45896</v>
      </c>
      <c r="H11168">
        <v>20250808778704</v>
      </c>
      <c r="I11168">
        <v>1.248</v>
      </c>
      <c r="J11168" s="289" t="s">
        <v>383</v>
      </c>
      <c r="K11168" s="289" t="s">
        <v>24446</v>
      </c>
      <c r="L11168" s="289" t="s">
        <v>275</v>
      </c>
      <c r="M11168" s="289" t="s">
        <v>25290</v>
      </c>
      <c r="N11168" s="289" t="s">
        <v>667</v>
      </c>
      <c r="O11168" s="289" t="s">
        <v>22256</v>
      </c>
      <c r="P11168" s="289" t="str">
        <f>VLOOKUP(CAT_Details[[#This Row],[Delivery Bp Customer Code]],Table6[],2,0)</f>
        <v>DX01-L5</v>
      </c>
    </row>
    <row r="11169" spans="1:16" x14ac:dyDescent="0.25">
      <c r="A11169" s="289" t="s">
        <v>74</v>
      </c>
      <c r="B11169">
        <v>10</v>
      </c>
      <c r="C11169">
        <v>4256</v>
      </c>
      <c r="D11169">
        <v>4</v>
      </c>
      <c r="E11169" s="289" t="s">
        <v>24445</v>
      </c>
      <c r="F11169">
        <v>5017034272</v>
      </c>
      <c r="G11169" s="276">
        <v>45896</v>
      </c>
      <c r="H11169">
        <v>20250808778703</v>
      </c>
      <c r="I11169">
        <v>12.48</v>
      </c>
      <c r="J11169" s="289" t="s">
        <v>383</v>
      </c>
      <c r="K11169" s="289" t="s">
        <v>24447</v>
      </c>
      <c r="L11169" s="289" t="s">
        <v>275</v>
      </c>
      <c r="M11169" s="289" t="s">
        <v>25290</v>
      </c>
      <c r="N11169" s="289" t="s">
        <v>667</v>
      </c>
      <c r="O11169" s="289" t="s">
        <v>22256</v>
      </c>
      <c r="P11169" s="289" t="str">
        <f>VLOOKUP(CAT_Details[[#This Row],[Delivery Bp Customer Code]],Table6[],2,0)</f>
        <v>DX01-L5</v>
      </c>
    </row>
    <row r="11170" spans="1:16" x14ac:dyDescent="0.25">
      <c r="A11170" s="289" t="s">
        <v>74</v>
      </c>
      <c r="B11170">
        <v>6</v>
      </c>
      <c r="C11170">
        <v>1032</v>
      </c>
      <c r="D11170">
        <v>2.4</v>
      </c>
      <c r="E11170" s="289" t="s">
        <v>24448</v>
      </c>
      <c r="F11170">
        <v>5017034357</v>
      </c>
      <c r="G11170" s="276">
        <v>45896</v>
      </c>
      <c r="H11170">
        <v>20250813781420</v>
      </c>
      <c r="I11170">
        <v>4.694</v>
      </c>
      <c r="J11170" s="289" t="s">
        <v>287</v>
      </c>
      <c r="K11170" s="289" t="s">
        <v>24449</v>
      </c>
      <c r="L11170" s="289" t="s">
        <v>275</v>
      </c>
      <c r="M11170" s="289" t="s">
        <v>25131</v>
      </c>
      <c r="N11170" s="289" t="s">
        <v>814</v>
      </c>
      <c r="O11170" s="289" t="s">
        <v>22256</v>
      </c>
      <c r="P11170" s="289" t="str">
        <f>VLOOKUP(CAT_Details[[#This Row],[Delivery Bp Customer Code]],Table6[],2,0)</f>
        <v>DX01-L5</v>
      </c>
    </row>
    <row r="11171" spans="1:16" x14ac:dyDescent="0.25">
      <c r="A11171" s="289" t="s">
        <v>74</v>
      </c>
      <c r="B11171">
        <v>3</v>
      </c>
      <c r="C11171">
        <v>1008</v>
      </c>
      <c r="D11171">
        <v>1.5</v>
      </c>
      <c r="E11171" s="289" t="s">
        <v>24450</v>
      </c>
      <c r="F11171">
        <v>5017034407</v>
      </c>
      <c r="G11171" s="276">
        <v>45896</v>
      </c>
      <c r="H11171">
        <v>20250814781943</v>
      </c>
      <c r="I11171">
        <v>3.3010000000000002</v>
      </c>
      <c r="J11171" s="289" t="s">
        <v>401</v>
      </c>
      <c r="K11171" s="289" t="s">
        <v>24451</v>
      </c>
      <c r="L11171" s="289" t="s">
        <v>275</v>
      </c>
      <c r="M11171" s="289" t="s">
        <v>25130</v>
      </c>
      <c r="N11171" s="289" t="s">
        <v>16659</v>
      </c>
      <c r="O11171" s="289" t="s">
        <v>22256</v>
      </c>
      <c r="P11171" s="289" t="str">
        <f>VLOOKUP(CAT_Details[[#This Row],[Delivery Bp Customer Code]],Table6[],2,0)</f>
        <v>DX01-L5</v>
      </c>
    </row>
    <row r="11172" spans="1:16" x14ac:dyDescent="0.25">
      <c r="A11172" s="289" t="s">
        <v>74</v>
      </c>
      <c r="B11172">
        <v>2</v>
      </c>
      <c r="C11172">
        <v>600</v>
      </c>
      <c r="D11172">
        <v>0.47</v>
      </c>
      <c r="E11172" s="289" t="s">
        <v>24439</v>
      </c>
      <c r="F11172">
        <v>5017046657</v>
      </c>
      <c r="G11172" s="276">
        <v>45896</v>
      </c>
      <c r="H11172">
        <v>20250818783283</v>
      </c>
      <c r="I11172">
        <v>0.77400000000000002</v>
      </c>
      <c r="J11172" s="289" t="s">
        <v>294</v>
      </c>
      <c r="K11172" s="289" t="s">
        <v>24907</v>
      </c>
      <c r="L11172" s="289" t="s">
        <v>275</v>
      </c>
      <c r="M11172" s="289"/>
      <c r="N11172" s="289" t="s">
        <v>394</v>
      </c>
      <c r="O11172" s="289" t="s">
        <v>22256</v>
      </c>
      <c r="P11172" s="289" t="str">
        <f>VLOOKUP(CAT_Details[[#This Row],[Delivery Bp Customer Code]],Table6[],2,0)</f>
        <v>DX01-L5</v>
      </c>
    </row>
    <row r="11173" spans="1:16" x14ac:dyDescent="0.25">
      <c r="A11173" s="289" t="s">
        <v>74</v>
      </c>
      <c r="B11173">
        <v>3</v>
      </c>
      <c r="C11173">
        <v>180</v>
      </c>
      <c r="D11173">
        <v>0.8</v>
      </c>
      <c r="E11173" s="289" t="s">
        <v>24918</v>
      </c>
      <c r="F11173">
        <v>5017046933</v>
      </c>
      <c r="G11173" s="276">
        <v>45896</v>
      </c>
      <c r="H11173">
        <v>20250814782023</v>
      </c>
      <c r="I11173">
        <v>1.1040000000000001</v>
      </c>
      <c r="J11173" s="289" t="s">
        <v>294</v>
      </c>
      <c r="K11173" s="289" t="s">
        <v>24919</v>
      </c>
      <c r="L11173" s="289" t="s">
        <v>275</v>
      </c>
      <c r="M11173" s="289" t="s">
        <v>25291</v>
      </c>
      <c r="N11173" s="289" t="s">
        <v>504</v>
      </c>
      <c r="O11173" s="289" t="s">
        <v>22256</v>
      </c>
      <c r="P11173" s="289" t="str">
        <f>VLOOKUP(CAT_Details[[#This Row],[Delivery Bp Customer Code]],Table6[],2,0)</f>
        <v>DX01-L5</v>
      </c>
    </row>
    <row r="11174" spans="1:16" x14ac:dyDescent="0.25">
      <c r="A11174" s="289" t="s">
        <v>74</v>
      </c>
      <c r="B11174">
        <v>2</v>
      </c>
      <c r="C11174">
        <v>13.2</v>
      </c>
      <c r="D11174">
        <v>0.11</v>
      </c>
      <c r="E11174" s="289" t="s">
        <v>24924</v>
      </c>
      <c r="F11174">
        <v>5017058759</v>
      </c>
      <c r="G11174" s="276">
        <v>45896</v>
      </c>
      <c r="H11174">
        <v>20250819784388</v>
      </c>
      <c r="I11174">
        <v>7.5999999999999998E-2</v>
      </c>
      <c r="J11174" s="289" t="s">
        <v>345</v>
      </c>
      <c r="K11174" s="289" t="s">
        <v>24925</v>
      </c>
      <c r="L11174" s="289" t="s">
        <v>275</v>
      </c>
      <c r="M11174" s="289" t="s">
        <v>25353</v>
      </c>
      <c r="N11174" s="289" t="s">
        <v>371</v>
      </c>
      <c r="O11174" s="289" t="s">
        <v>22256</v>
      </c>
      <c r="P11174" s="289" t="str">
        <f>VLOOKUP(CAT_Details[[#This Row],[Delivery Bp Customer Code]],Table6[],2,0)</f>
        <v>DX01-L5</v>
      </c>
    </row>
    <row r="11175" spans="1:16" x14ac:dyDescent="0.25">
      <c r="A11175" s="289" t="s">
        <v>74</v>
      </c>
      <c r="B11175">
        <v>8</v>
      </c>
      <c r="C11175">
        <v>883</v>
      </c>
      <c r="D11175">
        <v>2.85</v>
      </c>
      <c r="E11175" s="289" t="s">
        <v>24935</v>
      </c>
      <c r="F11175">
        <v>5017059161</v>
      </c>
      <c r="G11175" s="276">
        <v>45896</v>
      </c>
      <c r="H11175">
        <v>20250818783843</v>
      </c>
      <c r="I11175">
        <v>6.7560000000000002</v>
      </c>
      <c r="J11175" s="289" t="s">
        <v>345</v>
      </c>
      <c r="K11175" s="289" t="s">
        <v>24936</v>
      </c>
      <c r="L11175" s="289" t="s">
        <v>275</v>
      </c>
      <c r="M11175" s="289" t="s">
        <v>25353</v>
      </c>
      <c r="N11175" s="289" t="s">
        <v>512</v>
      </c>
      <c r="O11175" s="289" t="s">
        <v>22256</v>
      </c>
      <c r="P11175" s="289" t="str">
        <f>VLOOKUP(CAT_Details[[#This Row],[Delivery Bp Customer Code]],Table6[],2,0)</f>
        <v>DX01-L5</v>
      </c>
    </row>
    <row r="11176" spans="1:16" x14ac:dyDescent="0.25">
      <c r="A11176" s="289" t="s">
        <v>74</v>
      </c>
      <c r="B11176">
        <v>1</v>
      </c>
      <c r="C11176">
        <v>172</v>
      </c>
      <c r="D11176">
        <v>0.33</v>
      </c>
      <c r="E11176" s="289" t="s">
        <v>25134</v>
      </c>
      <c r="F11176">
        <v>5017072041</v>
      </c>
      <c r="G11176" s="276">
        <v>45896</v>
      </c>
      <c r="H11176">
        <v>20250820785357</v>
      </c>
      <c r="I11176">
        <v>0.60099999999999998</v>
      </c>
      <c r="J11176" s="289" t="s">
        <v>350</v>
      </c>
      <c r="K11176" s="289" t="s">
        <v>25135</v>
      </c>
      <c r="L11176" s="289" t="s">
        <v>275</v>
      </c>
      <c r="M11176" s="289" t="s">
        <v>25196</v>
      </c>
      <c r="N11176" s="289" t="s">
        <v>16167</v>
      </c>
      <c r="O11176" s="289" t="s">
        <v>22256</v>
      </c>
      <c r="P11176" s="289" t="str">
        <f>VLOOKUP(CAT_Details[[#This Row],[Delivery Bp Customer Code]],Table6[],2,0)</f>
        <v>DX01-L5</v>
      </c>
    </row>
    <row r="11177" spans="1:16" x14ac:dyDescent="0.25">
      <c r="A11177" s="289" t="s">
        <v>74</v>
      </c>
      <c r="B11177">
        <v>4</v>
      </c>
      <c r="C11177">
        <v>420</v>
      </c>
      <c r="D11177">
        <v>1.6</v>
      </c>
      <c r="E11177" s="289" t="s">
        <v>25107</v>
      </c>
      <c r="F11177">
        <v>5017072082</v>
      </c>
      <c r="G11177" s="276">
        <v>45896</v>
      </c>
      <c r="H11177">
        <v>20250819784591</v>
      </c>
      <c r="I11177">
        <v>3.84</v>
      </c>
      <c r="J11177" s="289" t="s">
        <v>350</v>
      </c>
      <c r="K11177" s="289" t="s">
        <v>25138</v>
      </c>
      <c r="L11177" s="289" t="s">
        <v>275</v>
      </c>
      <c r="M11177" s="289" t="s">
        <v>25196</v>
      </c>
      <c r="N11177" s="289" t="s">
        <v>430</v>
      </c>
      <c r="O11177" s="289" t="s">
        <v>22256</v>
      </c>
      <c r="P11177" s="289" t="str">
        <f>VLOOKUP(CAT_Details[[#This Row],[Delivery Bp Customer Code]],Table6[],2,0)</f>
        <v>DX01-L5</v>
      </c>
    </row>
    <row r="11178" spans="1:16" x14ac:dyDescent="0.25">
      <c r="A11178" s="289" t="s">
        <v>74</v>
      </c>
      <c r="B11178">
        <v>31</v>
      </c>
      <c r="C11178">
        <v>1251</v>
      </c>
      <c r="D11178">
        <v>6.65</v>
      </c>
      <c r="E11178" s="289" t="s">
        <v>25107</v>
      </c>
      <c r="F11178">
        <v>5017072083</v>
      </c>
      <c r="G11178" s="276">
        <v>45896</v>
      </c>
      <c r="H11178">
        <v>20250819784586</v>
      </c>
      <c r="I11178">
        <v>14.868</v>
      </c>
      <c r="J11178" s="289" t="s">
        <v>350</v>
      </c>
      <c r="K11178" s="289" t="s">
        <v>25139</v>
      </c>
      <c r="L11178" s="289" t="s">
        <v>275</v>
      </c>
      <c r="M11178" s="289" t="s">
        <v>25196</v>
      </c>
      <c r="N11178" s="289" t="s">
        <v>430</v>
      </c>
      <c r="O11178" s="289" t="s">
        <v>22256</v>
      </c>
      <c r="P11178" s="289" t="str">
        <f>VLOOKUP(CAT_Details[[#This Row],[Delivery Bp Customer Code]],Table6[],2,0)</f>
        <v>DX01-L5</v>
      </c>
    </row>
    <row r="11179" spans="1:16" x14ac:dyDescent="0.25">
      <c r="A11179" s="289" t="s">
        <v>74</v>
      </c>
      <c r="B11179">
        <v>17</v>
      </c>
      <c r="C11179">
        <v>10721</v>
      </c>
      <c r="D11179">
        <v>6.46</v>
      </c>
      <c r="E11179" s="289" t="s">
        <v>25140</v>
      </c>
      <c r="F11179">
        <v>5017072098</v>
      </c>
      <c r="G11179" s="276">
        <v>45896</v>
      </c>
      <c r="H11179">
        <v>20250819784599</v>
      </c>
      <c r="I11179">
        <v>13.538</v>
      </c>
      <c r="J11179" s="289" t="s">
        <v>350</v>
      </c>
      <c r="K11179" s="289" t="s">
        <v>25141</v>
      </c>
      <c r="L11179" s="289" t="s">
        <v>275</v>
      </c>
      <c r="M11179" s="289" t="s">
        <v>25332</v>
      </c>
      <c r="N11179" s="289" t="s">
        <v>357</v>
      </c>
      <c r="O11179" s="289" t="s">
        <v>22256</v>
      </c>
      <c r="P11179" s="289" t="str">
        <f>VLOOKUP(CAT_Details[[#This Row],[Delivery Bp Customer Code]],Table6[],2,0)</f>
        <v>DX01-L5</v>
      </c>
    </row>
    <row r="11180" spans="1:16" x14ac:dyDescent="0.25">
      <c r="A11180" s="289" t="s">
        <v>74</v>
      </c>
      <c r="B11180">
        <v>1</v>
      </c>
      <c r="C11180">
        <v>4</v>
      </c>
      <c r="D11180">
        <v>0.03</v>
      </c>
      <c r="E11180" s="289" t="s">
        <v>25144</v>
      </c>
      <c r="F11180">
        <v>5017072163</v>
      </c>
      <c r="G11180" s="276">
        <v>45896</v>
      </c>
      <c r="H11180">
        <v>20250820785468</v>
      </c>
      <c r="I11180">
        <v>8.9999999999999993E-3</v>
      </c>
      <c r="J11180" s="289" t="s">
        <v>350</v>
      </c>
      <c r="K11180" s="289" t="s">
        <v>25145</v>
      </c>
      <c r="L11180" s="289" t="s">
        <v>275</v>
      </c>
      <c r="M11180" s="289" t="s">
        <v>25330</v>
      </c>
      <c r="N11180" s="289" t="s">
        <v>378</v>
      </c>
      <c r="O11180" s="289" t="s">
        <v>22256</v>
      </c>
      <c r="P11180" s="289" t="str">
        <f>VLOOKUP(CAT_Details[[#This Row],[Delivery Bp Customer Code]],Table6[],2,0)</f>
        <v>DX01-L5</v>
      </c>
    </row>
    <row r="11181" spans="1:16" x14ac:dyDescent="0.25">
      <c r="A11181" s="289" t="s">
        <v>74</v>
      </c>
      <c r="B11181">
        <v>1</v>
      </c>
      <c r="C11181">
        <v>414</v>
      </c>
      <c r="D11181">
        <v>0.5</v>
      </c>
      <c r="E11181" s="289" t="s">
        <v>25150</v>
      </c>
      <c r="F11181">
        <v>5017072442</v>
      </c>
      <c r="G11181" s="276">
        <v>45896</v>
      </c>
      <c r="H11181">
        <v>20250820785330</v>
      </c>
      <c r="I11181">
        <v>1.2</v>
      </c>
      <c r="J11181" s="289" t="s">
        <v>350</v>
      </c>
      <c r="K11181" s="289" t="s">
        <v>25151</v>
      </c>
      <c r="L11181" s="289" t="s">
        <v>275</v>
      </c>
      <c r="M11181" s="289" t="s">
        <v>25196</v>
      </c>
      <c r="N11181" s="289" t="s">
        <v>381</v>
      </c>
      <c r="O11181" s="289" t="s">
        <v>22256</v>
      </c>
      <c r="P11181" s="289" t="str">
        <f>VLOOKUP(CAT_Details[[#This Row],[Delivery Bp Customer Code]],Table6[],2,0)</f>
        <v>DX01-L5</v>
      </c>
    </row>
    <row r="11182" spans="1:16" x14ac:dyDescent="0.25">
      <c r="A11182" s="289" t="s">
        <v>74</v>
      </c>
      <c r="B11182">
        <v>18</v>
      </c>
      <c r="C11182">
        <v>3795.2</v>
      </c>
      <c r="D11182">
        <v>5.17</v>
      </c>
      <c r="E11182" s="289" t="s">
        <v>25152</v>
      </c>
      <c r="F11182">
        <v>5017072454</v>
      </c>
      <c r="G11182" s="276">
        <v>45896</v>
      </c>
      <c r="H11182">
        <v>20250820785777</v>
      </c>
      <c r="I11182">
        <v>11.151</v>
      </c>
      <c r="J11182" s="289" t="s">
        <v>350</v>
      </c>
      <c r="K11182" s="289" t="s">
        <v>25153</v>
      </c>
      <c r="L11182" s="289" t="s">
        <v>275</v>
      </c>
      <c r="M11182" s="289" t="s">
        <v>25196</v>
      </c>
      <c r="N11182" s="289" t="s">
        <v>602</v>
      </c>
      <c r="O11182" s="289" t="s">
        <v>22256</v>
      </c>
      <c r="P11182" s="289" t="str">
        <f>VLOOKUP(CAT_Details[[#This Row],[Delivery Bp Customer Code]],Table6[],2,0)</f>
        <v>DX01-L5</v>
      </c>
    </row>
    <row r="11183" spans="1:16" x14ac:dyDescent="0.25">
      <c r="A11183" s="289" t="s">
        <v>74</v>
      </c>
      <c r="B11183">
        <v>3</v>
      </c>
      <c r="C11183">
        <v>88</v>
      </c>
      <c r="D11183">
        <v>0.16</v>
      </c>
      <c r="E11183" s="289" t="s">
        <v>25154</v>
      </c>
      <c r="F11183">
        <v>5017072507</v>
      </c>
      <c r="G11183" s="276">
        <v>45896</v>
      </c>
      <c r="H11183">
        <v>20250820785188</v>
      </c>
      <c r="I11183">
        <v>0.12</v>
      </c>
      <c r="J11183" s="289" t="s">
        <v>350</v>
      </c>
      <c r="K11183" s="289" t="s">
        <v>25155</v>
      </c>
      <c r="L11183" s="289" t="s">
        <v>275</v>
      </c>
      <c r="M11183" s="289" t="s">
        <v>25196</v>
      </c>
      <c r="N11183" s="289" t="s">
        <v>360</v>
      </c>
      <c r="O11183" s="289" t="s">
        <v>22256</v>
      </c>
      <c r="P11183" s="289" t="str">
        <f>VLOOKUP(CAT_Details[[#This Row],[Delivery Bp Customer Code]],Table6[],2,0)</f>
        <v>DX01-L5</v>
      </c>
    </row>
    <row r="11184" spans="1:16" x14ac:dyDescent="0.25">
      <c r="A11184" s="289" t="s">
        <v>74</v>
      </c>
      <c r="B11184">
        <v>1</v>
      </c>
      <c r="C11184">
        <v>1</v>
      </c>
      <c r="D11184">
        <v>0.04</v>
      </c>
      <c r="E11184" s="289" t="s">
        <v>25302</v>
      </c>
      <c r="F11184">
        <v>5017099922</v>
      </c>
      <c r="G11184" s="276">
        <v>45896</v>
      </c>
      <c r="H11184">
        <v>20250822787380</v>
      </c>
      <c r="I11184">
        <v>1.7999999999999999E-2</v>
      </c>
      <c r="J11184" s="289" t="s">
        <v>273</v>
      </c>
      <c r="K11184" s="289" t="s">
        <v>25303</v>
      </c>
      <c r="L11184" s="289" t="s">
        <v>275</v>
      </c>
      <c r="M11184" s="289" t="s">
        <v>25327</v>
      </c>
      <c r="N11184" s="289" t="s">
        <v>519</v>
      </c>
      <c r="O11184" s="289" t="s">
        <v>22256</v>
      </c>
      <c r="P11184" s="289" t="str">
        <f>VLOOKUP(CAT_Details[[#This Row],[Delivery Bp Customer Code]],Table6[],2,0)</f>
        <v>DX01-L5</v>
      </c>
    </row>
    <row r="11185" spans="1:16" x14ac:dyDescent="0.25">
      <c r="A11185" s="289" t="s">
        <v>74</v>
      </c>
      <c r="B11185">
        <v>2</v>
      </c>
      <c r="C11185">
        <v>199</v>
      </c>
      <c r="D11185">
        <v>0.52</v>
      </c>
      <c r="E11185" s="289" t="s">
        <v>25302</v>
      </c>
      <c r="F11185">
        <v>5017099926</v>
      </c>
      <c r="G11185" s="276">
        <v>45896</v>
      </c>
      <c r="H11185">
        <v>20250822787411</v>
      </c>
      <c r="I11185">
        <v>1.071</v>
      </c>
      <c r="J11185" s="289" t="s">
        <v>273</v>
      </c>
      <c r="K11185" s="289" t="s">
        <v>25304</v>
      </c>
      <c r="L11185" s="289" t="s">
        <v>275</v>
      </c>
      <c r="M11185" s="289" t="s">
        <v>25327</v>
      </c>
      <c r="N11185" s="289" t="s">
        <v>519</v>
      </c>
      <c r="O11185" s="289" t="s">
        <v>22256</v>
      </c>
      <c r="P11185" s="289" t="str">
        <f>VLOOKUP(CAT_Details[[#This Row],[Delivery Bp Customer Code]],Table6[],2,0)</f>
        <v>DX01-L5</v>
      </c>
    </row>
    <row r="11186" spans="1:16" x14ac:dyDescent="0.25">
      <c r="A11186" s="289" t="s">
        <v>272</v>
      </c>
      <c r="B11186">
        <v>9</v>
      </c>
      <c r="C11186">
        <v>765</v>
      </c>
      <c r="D11186">
        <v>3.6</v>
      </c>
      <c r="E11186" s="289" t="s">
        <v>25176</v>
      </c>
      <c r="F11186">
        <v>5017072084</v>
      </c>
      <c r="G11186" s="276">
        <v>45896</v>
      </c>
      <c r="H11186">
        <v>20250819784541</v>
      </c>
      <c r="I11186">
        <v>6.48</v>
      </c>
      <c r="J11186" s="289" t="s">
        <v>350</v>
      </c>
      <c r="K11186" s="289" t="s">
        <v>25177</v>
      </c>
      <c r="L11186" s="289" t="s">
        <v>275</v>
      </c>
      <c r="M11186" s="289" t="s">
        <v>25332</v>
      </c>
      <c r="N11186" s="289" t="s">
        <v>846</v>
      </c>
      <c r="O11186" s="289" t="s">
        <v>277</v>
      </c>
      <c r="P11186" s="289" t="str">
        <f>VLOOKUP(CAT_Details[[#This Row],[Delivery Bp Customer Code]],Table6[],2,0)</f>
        <v>U2-L5</v>
      </c>
    </row>
    <row r="11187" spans="1:16" x14ac:dyDescent="0.25">
      <c r="A11187" s="289" t="s">
        <v>4794</v>
      </c>
      <c r="B11187">
        <v>1</v>
      </c>
      <c r="C11187">
        <v>12</v>
      </c>
      <c r="D11187">
        <v>0.04</v>
      </c>
      <c r="E11187" s="289" t="s">
        <v>25302</v>
      </c>
      <c r="F11187">
        <v>5017099916</v>
      </c>
      <c r="G11187" s="276">
        <v>45896</v>
      </c>
      <c r="H11187">
        <v>20250822787403</v>
      </c>
      <c r="I11187">
        <v>1.7999999999999999E-2</v>
      </c>
      <c r="J11187" s="289" t="s">
        <v>273</v>
      </c>
      <c r="K11187" s="289" t="s">
        <v>25324</v>
      </c>
      <c r="L11187" s="289" t="s">
        <v>275</v>
      </c>
      <c r="M11187" s="289" t="s">
        <v>25327</v>
      </c>
      <c r="N11187" s="289" t="s">
        <v>519</v>
      </c>
      <c r="O11187" s="289" t="s">
        <v>4798</v>
      </c>
      <c r="P11187" s="289" t="str">
        <f>VLOOKUP(CAT_Details[[#This Row],[Delivery Bp Customer Code]],Table6[],2,0)</f>
        <v>MY02</v>
      </c>
    </row>
    <row r="11188" spans="1:16" x14ac:dyDescent="0.25">
      <c r="A11188" s="289" t="s">
        <v>278</v>
      </c>
      <c r="B11188">
        <v>10</v>
      </c>
      <c r="C11188">
        <v>2260</v>
      </c>
      <c r="D11188">
        <v>4</v>
      </c>
      <c r="E11188" s="289" t="s">
        <v>24983</v>
      </c>
      <c r="F11188">
        <v>5017084836</v>
      </c>
      <c r="G11188" s="276">
        <v>45897</v>
      </c>
      <c r="H11188">
        <v>20250820785231</v>
      </c>
      <c r="I11188">
        <v>9.6</v>
      </c>
      <c r="J11188" s="289" t="s">
        <v>350</v>
      </c>
      <c r="K11188" s="289" t="s">
        <v>24984</v>
      </c>
      <c r="L11188" s="289" t="s">
        <v>275</v>
      </c>
      <c r="M11188" s="289" t="s">
        <v>25329</v>
      </c>
      <c r="N11188" s="289" t="s">
        <v>1395</v>
      </c>
      <c r="O11188" s="289" t="s">
        <v>498</v>
      </c>
      <c r="P11188" s="289" t="str">
        <f>VLOOKUP(CAT_Details[[#This Row],[Delivery Bp Customer Code]],Table6[],2,0)</f>
        <v>DK-BM01</v>
      </c>
    </row>
    <row r="11189" spans="1:16" x14ac:dyDescent="0.25">
      <c r="A11189" s="289" t="s">
        <v>278</v>
      </c>
      <c r="B11189">
        <v>6</v>
      </c>
      <c r="C11189">
        <v>1478</v>
      </c>
      <c r="D11189">
        <v>2.62</v>
      </c>
      <c r="E11189" s="289" t="s">
        <v>24985</v>
      </c>
      <c r="F11189">
        <v>5017084903</v>
      </c>
      <c r="G11189" s="276">
        <v>45897</v>
      </c>
      <c r="H11189">
        <v>20250820785691</v>
      </c>
      <c r="I11189">
        <v>6.0609999999999999</v>
      </c>
      <c r="J11189" s="289" t="s">
        <v>350</v>
      </c>
      <c r="K11189" s="289" t="s">
        <v>24986</v>
      </c>
      <c r="L11189" s="289" t="s">
        <v>275</v>
      </c>
      <c r="M11189" s="289" t="s">
        <v>25330</v>
      </c>
      <c r="N11189" s="289" t="s">
        <v>22920</v>
      </c>
      <c r="O11189" s="289" t="s">
        <v>498</v>
      </c>
      <c r="P11189" s="289" t="str">
        <f>VLOOKUP(CAT_Details[[#This Row],[Delivery Bp Customer Code]],Table6[],2,0)</f>
        <v>DK-BM01</v>
      </c>
    </row>
    <row r="11190" spans="1:16" x14ac:dyDescent="0.25">
      <c r="A11190" s="289" t="s">
        <v>278</v>
      </c>
      <c r="B11190">
        <v>5</v>
      </c>
      <c r="C11190">
        <v>1568</v>
      </c>
      <c r="D11190">
        <v>2</v>
      </c>
      <c r="E11190" s="289" t="s">
        <v>24987</v>
      </c>
      <c r="F11190">
        <v>5017084928</v>
      </c>
      <c r="G11190" s="276">
        <v>45897</v>
      </c>
      <c r="H11190">
        <v>20250801774699</v>
      </c>
      <c r="I11190">
        <v>2.4</v>
      </c>
      <c r="J11190" s="289" t="s">
        <v>280</v>
      </c>
      <c r="K11190" s="289" t="s">
        <v>24988</v>
      </c>
      <c r="L11190" s="289" t="s">
        <v>275</v>
      </c>
      <c r="M11190" s="289" t="s">
        <v>25328</v>
      </c>
      <c r="N11190" s="289" t="s">
        <v>283</v>
      </c>
      <c r="O11190" s="289" t="s">
        <v>498</v>
      </c>
      <c r="P11190" s="289" t="str">
        <f>VLOOKUP(CAT_Details[[#This Row],[Delivery Bp Customer Code]],Table6[],2,0)</f>
        <v>DK-BM01</v>
      </c>
    </row>
    <row r="11191" spans="1:16" x14ac:dyDescent="0.25">
      <c r="A11191" s="289" t="s">
        <v>278</v>
      </c>
      <c r="B11191">
        <v>5</v>
      </c>
      <c r="C11191">
        <v>2281.5</v>
      </c>
      <c r="D11191">
        <v>2</v>
      </c>
      <c r="E11191" s="289" t="s">
        <v>24993</v>
      </c>
      <c r="F11191">
        <v>5017085080</v>
      </c>
      <c r="G11191" s="276">
        <v>45897</v>
      </c>
      <c r="H11191">
        <v>20250821786260</v>
      </c>
      <c r="I11191">
        <v>4.5599999999999996</v>
      </c>
      <c r="J11191" s="289" t="s">
        <v>350</v>
      </c>
      <c r="K11191" s="289" t="s">
        <v>24994</v>
      </c>
      <c r="L11191" s="289" t="s">
        <v>275</v>
      </c>
      <c r="M11191" s="289" t="s">
        <v>25332</v>
      </c>
      <c r="N11191" s="289" t="s">
        <v>999</v>
      </c>
      <c r="O11191" s="289" t="s">
        <v>498</v>
      </c>
      <c r="P11191" s="289" t="str">
        <f>VLOOKUP(CAT_Details[[#This Row],[Delivery Bp Customer Code]],Table6[],2,0)</f>
        <v>DK-BM01</v>
      </c>
    </row>
    <row r="11192" spans="1:16" x14ac:dyDescent="0.25">
      <c r="A11192" s="289" t="s">
        <v>278</v>
      </c>
      <c r="B11192">
        <v>1</v>
      </c>
      <c r="C11192">
        <v>558</v>
      </c>
      <c r="D11192">
        <v>0.4</v>
      </c>
      <c r="E11192" s="289" t="s">
        <v>24993</v>
      </c>
      <c r="F11192">
        <v>5017085081</v>
      </c>
      <c r="G11192" s="276">
        <v>45897</v>
      </c>
      <c r="H11192">
        <v>20250821786548</v>
      </c>
      <c r="I11192">
        <v>0.91200000000000003</v>
      </c>
      <c r="J11192" s="289" t="s">
        <v>350</v>
      </c>
      <c r="K11192" s="289" t="s">
        <v>24995</v>
      </c>
      <c r="L11192" s="289" t="s">
        <v>275</v>
      </c>
      <c r="M11192" s="289" t="s">
        <v>25332</v>
      </c>
      <c r="N11192" s="289" t="s">
        <v>999</v>
      </c>
      <c r="O11192" s="289" t="s">
        <v>498</v>
      </c>
      <c r="P11192" s="289" t="str">
        <f>VLOOKUP(CAT_Details[[#This Row],[Delivery Bp Customer Code]],Table6[],2,0)</f>
        <v>DK-BM01</v>
      </c>
    </row>
    <row r="11193" spans="1:16" x14ac:dyDescent="0.25">
      <c r="A11193" s="289" t="s">
        <v>278</v>
      </c>
      <c r="B11193">
        <v>8</v>
      </c>
      <c r="C11193">
        <v>3143.6</v>
      </c>
      <c r="D11193">
        <v>3.2</v>
      </c>
      <c r="E11193" s="289" t="s">
        <v>25333</v>
      </c>
      <c r="F11193">
        <v>5017114360</v>
      </c>
      <c r="G11193" s="276">
        <v>45897</v>
      </c>
      <c r="H11193">
        <v>20250822787563</v>
      </c>
      <c r="I11193">
        <v>7.68</v>
      </c>
      <c r="J11193" s="289" t="s">
        <v>273</v>
      </c>
      <c r="K11193" s="289" t="s">
        <v>25334</v>
      </c>
      <c r="L11193" s="289" t="s">
        <v>275</v>
      </c>
      <c r="M11193" s="289" t="s">
        <v>25335</v>
      </c>
      <c r="N11193" s="289" t="s">
        <v>22182</v>
      </c>
      <c r="O11193" s="289" t="s">
        <v>498</v>
      </c>
      <c r="P11193" s="289" t="str">
        <f>VLOOKUP(CAT_Details[[#This Row],[Delivery Bp Customer Code]],Table6[],2,0)</f>
        <v>DK-BM01</v>
      </c>
    </row>
    <row r="11194" spans="1:16" x14ac:dyDescent="0.25">
      <c r="A11194" s="289" t="s">
        <v>278</v>
      </c>
      <c r="B11194">
        <v>1</v>
      </c>
      <c r="C11194">
        <v>179.3</v>
      </c>
      <c r="D11194">
        <v>0.2</v>
      </c>
      <c r="E11194" s="289" t="s">
        <v>25336</v>
      </c>
      <c r="F11194">
        <v>5017114451</v>
      </c>
      <c r="G11194" s="276">
        <v>45897</v>
      </c>
      <c r="H11194">
        <v>20250821786464</v>
      </c>
      <c r="I11194">
        <v>0.48</v>
      </c>
      <c r="J11194" s="289" t="s">
        <v>273</v>
      </c>
      <c r="K11194" s="289" t="s">
        <v>25337</v>
      </c>
      <c r="L11194" s="289" t="s">
        <v>275</v>
      </c>
      <c r="M11194" s="289" t="s">
        <v>25335</v>
      </c>
      <c r="N11194" s="289" t="s">
        <v>2434</v>
      </c>
      <c r="O11194" s="289" t="s">
        <v>498</v>
      </c>
      <c r="P11194" s="289" t="str">
        <f>VLOOKUP(CAT_Details[[#This Row],[Delivery Bp Customer Code]],Table6[],2,0)</f>
        <v>DK-BM01</v>
      </c>
    </row>
    <row r="11195" spans="1:16" x14ac:dyDescent="0.25">
      <c r="A11195" s="289" t="s">
        <v>278</v>
      </c>
      <c r="B11195">
        <v>1</v>
      </c>
      <c r="C11195">
        <v>205</v>
      </c>
      <c r="D11195">
        <v>0.4</v>
      </c>
      <c r="E11195" s="289" t="s">
        <v>25338</v>
      </c>
      <c r="F11195">
        <v>5017114459</v>
      </c>
      <c r="G11195" s="276">
        <v>45897</v>
      </c>
      <c r="H11195">
        <v>20250825788138</v>
      </c>
      <c r="I11195">
        <v>0.67200000000000004</v>
      </c>
      <c r="J11195" s="289" t="s">
        <v>273</v>
      </c>
      <c r="K11195" s="289" t="s">
        <v>25339</v>
      </c>
      <c r="L11195" s="289" t="s">
        <v>275</v>
      </c>
      <c r="M11195" s="289" t="s">
        <v>25335</v>
      </c>
      <c r="N11195" s="289" t="s">
        <v>1011</v>
      </c>
      <c r="O11195" s="289" t="s">
        <v>498</v>
      </c>
      <c r="P11195" s="289" t="str">
        <f>VLOOKUP(CAT_Details[[#This Row],[Delivery Bp Customer Code]],Table6[],2,0)</f>
        <v>DK-BM01</v>
      </c>
    </row>
    <row r="11196" spans="1:16" x14ac:dyDescent="0.25">
      <c r="A11196" s="289" t="s">
        <v>278</v>
      </c>
      <c r="B11196">
        <v>6</v>
      </c>
      <c r="C11196">
        <v>1087.3599999999999</v>
      </c>
      <c r="D11196">
        <v>2.4</v>
      </c>
      <c r="E11196" s="289" t="s">
        <v>25340</v>
      </c>
      <c r="F11196">
        <v>5017114461</v>
      </c>
      <c r="G11196" s="276">
        <v>45897</v>
      </c>
      <c r="H11196">
        <v>20250822787317</v>
      </c>
      <c r="I11196">
        <v>5.76</v>
      </c>
      <c r="J11196" s="289" t="s">
        <v>273</v>
      </c>
      <c r="K11196" s="289" t="s">
        <v>25341</v>
      </c>
      <c r="L11196" s="289" t="s">
        <v>275</v>
      </c>
      <c r="M11196" s="289" t="s">
        <v>25342</v>
      </c>
      <c r="N11196" s="289" t="s">
        <v>493</v>
      </c>
      <c r="O11196" s="289" t="s">
        <v>498</v>
      </c>
      <c r="P11196" s="289" t="str">
        <f>VLOOKUP(CAT_Details[[#This Row],[Delivery Bp Customer Code]],Table6[],2,0)</f>
        <v>DK-BM01</v>
      </c>
    </row>
    <row r="11197" spans="1:16" x14ac:dyDescent="0.25">
      <c r="A11197" s="289" t="s">
        <v>278</v>
      </c>
      <c r="B11197">
        <v>6</v>
      </c>
      <c r="C11197">
        <v>4240</v>
      </c>
      <c r="D11197">
        <v>2.4</v>
      </c>
      <c r="E11197" s="289" t="s">
        <v>25345</v>
      </c>
      <c r="F11197">
        <v>5017114487</v>
      </c>
      <c r="G11197" s="276">
        <v>45897</v>
      </c>
      <c r="H11197">
        <v>20250825788287</v>
      </c>
      <c r="I11197">
        <v>6.2210000000000001</v>
      </c>
      <c r="J11197" s="289" t="s">
        <v>273</v>
      </c>
      <c r="K11197" s="289" t="s">
        <v>25346</v>
      </c>
      <c r="L11197" s="289" t="s">
        <v>275</v>
      </c>
      <c r="M11197" s="289" t="s">
        <v>25599</v>
      </c>
      <c r="N11197" s="289" t="s">
        <v>653</v>
      </c>
      <c r="O11197" s="289" t="s">
        <v>498</v>
      </c>
      <c r="P11197" s="289" t="str">
        <f>VLOOKUP(CAT_Details[[#This Row],[Delivery Bp Customer Code]],Table6[],2,0)</f>
        <v>DK-BM01</v>
      </c>
    </row>
    <row r="11198" spans="1:16" x14ac:dyDescent="0.25">
      <c r="A11198" s="289" t="s">
        <v>75</v>
      </c>
      <c r="B11198">
        <v>1</v>
      </c>
      <c r="C11198">
        <v>117</v>
      </c>
      <c r="D11198">
        <v>0.4</v>
      </c>
      <c r="E11198" s="289" t="s">
        <v>25006</v>
      </c>
      <c r="F11198">
        <v>5017072042</v>
      </c>
      <c r="G11198" s="276">
        <v>45897</v>
      </c>
      <c r="H11198">
        <v>20250819784161</v>
      </c>
      <c r="I11198">
        <v>0.57599999999999996</v>
      </c>
      <c r="J11198" s="289" t="s">
        <v>345</v>
      </c>
      <c r="K11198" s="289" t="s">
        <v>25007</v>
      </c>
      <c r="L11198" s="289" t="s">
        <v>275</v>
      </c>
      <c r="M11198" s="289" t="s">
        <v>25353</v>
      </c>
      <c r="N11198" s="289" t="s">
        <v>5824</v>
      </c>
      <c r="O11198" s="289" t="s">
        <v>5281</v>
      </c>
      <c r="P11198" s="289" t="str">
        <f>VLOOKUP(CAT_Details[[#This Row],[Delivery Bp Customer Code]],Table6[],2,0)</f>
        <v>DK-LW08</v>
      </c>
    </row>
    <row r="11199" spans="1:16" x14ac:dyDescent="0.25">
      <c r="A11199" s="289" t="s">
        <v>75</v>
      </c>
      <c r="B11199">
        <v>2</v>
      </c>
      <c r="C11199">
        <v>4</v>
      </c>
      <c r="D11199">
        <v>0.2</v>
      </c>
      <c r="E11199" s="289" t="s">
        <v>25014</v>
      </c>
      <c r="F11199">
        <v>5017072148</v>
      </c>
      <c r="G11199" s="276">
        <v>45897</v>
      </c>
      <c r="H11199">
        <v>20250813781100</v>
      </c>
      <c r="I11199">
        <v>0.115</v>
      </c>
      <c r="J11199" s="289" t="s">
        <v>345</v>
      </c>
      <c r="K11199" s="289" t="s">
        <v>25015</v>
      </c>
      <c r="L11199" s="289" t="s">
        <v>275</v>
      </c>
      <c r="M11199" s="289" t="s">
        <v>25353</v>
      </c>
      <c r="N11199" s="289" t="s">
        <v>427</v>
      </c>
      <c r="O11199" s="289" t="s">
        <v>2173</v>
      </c>
      <c r="P11199" s="289" t="str">
        <f>VLOOKUP(CAT_Details[[#This Row],[Delivery Bp Customer Code]],Table6[],2,0)</f>
        <v>OYL1</v>
      </c>
    </row>
    <row r="11200" spans="1:16" x14ac:dyDescent="0.25">
      <c r="A11200" s="289" t="s">
        <v>75</v>
      </c>
      <c r="B11200">
        <v>3</v>
      </c>
      <c r="C11200">
        <v>25.5</v>
      </c>
      <c r="D11200">
        <v>0.18</v>
      </c>
      <c r="E11200" s="289" t="s">
        <v>25020</v>
      </c>
      <c r="F11200">
        <v>5017084813</v>
      </c>
      <c r="G11200" s="276">
        <v>45897</v>
      </c>
      <c r="H11200">
        <v>20250820785927</v>
      </c>
      <c r="I11200">
        <v>8.4000000000000005E-2</v>
      </c>
      <c r="J11200" s="289" t="s">
        <v>350</v>
      </c>
      <c r="K11200" s="289" t="s">
        <v>25021</v>
      </c>
      <c r="L11200" s="289" t="s">
        <v>275</v>
      </c>
      <c r="M11200" s="289" t="s">
        <v>25332</v>
      </c>
      <c r="N11200" s="289" t="s">
        <v>15910</v>
      </c>
      <c r="O11200" s="289" t="s">
        <v>2173</v>
      </c>
      <c r="P11200" s="289" t="str">
        <f>VLOOKUP(CAT_Details[[#This Row],[Delivery Bp Customer Code]],Table6[],2,0)</f>
        <v>OYL1</v>
      </c>
    </row>
    <row r="11201" spans="1:16" x14ac:dyDescent="0.25">
      <c r="A11201" s="289" t="s">
        <v>75</v>
      </c>
      <c r="B11201">
        <v>29</v>
      </c>
      <c r="C11201">
        <v>11455</v>
      </c>
      <c r="D11201">
        <v>9.67</v>
      </c>
      <c r="E11201" s="289" t="s">
        <v>25026</v>
      </c>
      <c r="F11201">
        <v>5017085020</v>
      </c>
      <c r="G11201" s="276">
        <v>45897</v>
      </c>
      <c r="H11201">
        <v>20250820785932</v>
      </c>
      <c r="I11201">
        <v>18.559999999999999</v>
      </c>
      <c r="J11201" s="289" t="s">
        <v>324</v>
      </c>
      <c r="K11201" s="289" t="s">
        <v>25027</v>
      </c>
      <c r="L11201" s="289" t="s">
        <v>275</v>
      </c>
      <c r="M11201" s="289" t="s">
        <v>25354</v>
      </c>
      <c r="N11201" s="289" t="s">
        <v>2172</v>
      </c>
      <c r="O11201" s="289" t="s">
        <v>2173</v>
      </c>
      <c r="P11201" s="289" t="str">
        <f>VLOOKUP(CAT_Details[[#This Row],[Delivery Bp Customer Code]],Table6[],2,0)</f>
        <v>OYL1</v>
      </c>
    </row>
    <row r="11202" spans="1:16" x14ac:dyDescent="0.25">
      <c r="A11202" s="289" t="s">
        <v>75</v>
      </c>
      <c r="B11202">
        <v>1</v>
      </c>
      <c r="C11202">
        <v>555</v>
      </c>
      <c r="D11202">
        <v>0.2</v>
      </c>
      <c r="E11202" s="289" t="s">
        <v>25200</v>
      </c>
      <c r="F11202">
        <v>5017099499</v>
      </c>
      <c r="G11202" s="276">
        <v>45897</v>
      </c>
      <c r="H11202">
        <v>20250730773669</v>
      </c>
      <c r="I11202">
        <v>0.48</v>
      </c>
      <c r="J11202" s="289" t="s">
        <v>280</v>
      </c>
      <c r="K11202" s="289" t="s">
        <v>25201</v>
      </c>
      <c r="L11202" s="289" t="s">
        <v>275</v>
      </c>
      <c r="M11202" s="289" t="s">
        <v>25357</v>
      </c>
      <c r="N11202" s="289" t="s">
        <v>1399</v>
      </c>
      <c r="O11202" s="289" t="s">
        <v>2173</v>
      </c>
      <c r="P11202" s="289" t="str">
        <f>VLOOKUP(CAT_Details[[#This Row],[Delivery Bp Customer Code]],Table6[],2,0)</f>
        <v>OYL1</v>
      </c>
    </row>
    <row r="11203" spans="1:16" x14ac:dyDescent="0.25">
      <c r="A11203" s="289" t="s">
        <v>75</v>
      </c>
      <c r="B11203">
        <v>1</v>
      </c>
      <c r="C11203">
        <v>57.8</v>
      </c>
      <c r="D11203">
        <v>0.4</v>
      </c>
      <c r="E11203" s="289" t="s">
        <v>25336</v>
      </c>
      <c r="F11203">
        <v>5017114452</v>
      </c>
      <c r="G11203" s="276">
        <v>45897</v>
      </c>
      <c r="H11203">
        <v>20250825788417</v>
      </c>
      <c r="I11203">
        <v>0.96</v>
      </c>
      <c r="J11203" s="289" t="s">
        <v>273</v>
      </c>
      <c r="K11203" s="289" t="s">
        <v>25363</v>
      </c>
      <c r="L11203" s="289" t="s">
        <v>275</v>
      </c>
      <c r="M11203" s="289" t="s">
        <v>25335</v>
      </c>
      <c r="N11203" s="289" t="s">
        <v>2434</v>
      </c>
      <c r="O11203" s="289" t="s">
        <v>2173</v>
      </c>
      <c r="P11203" s="289" t="str">
        <f>VLOOKUP(CAT_Details[[#This Row],[Delivery Bp Customer Code]],Table6[],2,0)</f>
        <v>OYL1</v>
      </c>
    </row>
    <row r="11204" spans="1:16" x14ac:dyDescent="0.25">
      <c r="A11204" s="289" t="s">
        <v>75</v>
      </c>
      <c r="B11204">
        <v>1</v>
      </c>
      <c r="C11204">
        <v>15</v>
      </c>
      <c r="D11204">
        <v>0.02</v>
      </c>
      <c r="E11204" s="289" t="s">
        <v>25338</v>
      </c>
      <c r="F11204">
        <v>5017114458</v>
      </c>
      <c r="G11204" s="276">
        <v>45897</v>
      </c>
      <c r="H11204">
        <v>20250825788130</v>
      </c>
      <c r="I11204">
        <v>1.4E-2</v>
      </c>
      <c r="J11204" s="289" t="s">
        <v>273</v>
      </c>
      <c r="K11204" s="289" t="s">
        <v>25364</v>
      </c>
      <c r="L11204" s="289" t="s">
        <v>275</v>
      </c>
      <c r="M11204" s="289" t="s">
        <v>25335</v>
      </c>
      <c r="N11204" s="289" t="s">
        <v>1011</v>
      </c>
      <c r="O11204" s="289" t="s">
        <v>2173</v>
      </c>
      <c r="P11204" s="289" t="str">
        <f>VLOOKUP(CAT_Details[[#This Row],[Delivery Bp Customer Code]],Table6[],2,0)</f>
        <v>OYL1</v>
      </c>
    </row>
    <row r="11205" spans="1:16" x14ac:dyDescent="0.25">
      <c r="A11205" s="289" t="s">
        <v>75</v>
      </c>
      <c r="B11205">
        <v>2</v>
      </c>
      <c r="C11205">
        <v>698</v>
      </c>
      <c r="D11205">
        <v>0.8</v>
      </c>
      <c r="E11205" s="289" t="s">
        <v>25370</v>
      </c>
      <c r="F11205">
        <v>5017114503</v>
      </c>
      <c r="G11205" s="276">
        <v>45897</v>
      </c>
      <c r="H11205">
        <v>20250825788153</v>
      </c>
      <c r="I11205">
        <v>2.88</v>
      </c>
      <c r="J11205" s="289" t="s">
        <v>273</v>
      </c>
      <c r="K11205" s="289" t="s">
        <v>25371</v>
      </c>
      <c r="L11205" s="289" t="s">
        <v>275</v>
      </c>
      <c r="M11205" s="289" t="s">
        <v>25342</v>
      </c>
      <c r="N11205" s="289" t="s">
        <v>2431</v>
      </c>
      <c r="O11205" s="289" t="s">
        <v>2173</v>
      </c>
      <c r="P11205" s="289" t="str">
        <f>VLOOKUP(CAT_Details[[#This Row],[Delivery Bp Customer Code]],Table6[],2,0)</f>
        <v>OYL1</v>
      </c>
    </row>
    <row r="11206" spans="1:16" x14ac:dyDescent="0.25">
      <c r="A11206" s="289" t="s">
        <v>75</v>
      </c>
      <c r="B11206">
        <v>1</v>
      </c>
      <c r="C11206">
        <v>543</v>
      </c>
      <c r="D11206">
        <v>0.4</v>
      </c>
      <c r="E11206" s="289" t="s">
        <v>25372</v>
      </c>
      <c r="F11206">
        <v>5017114516</v>
      </c>
      <c r="G11206" s="276">
        <v>45897</v>
      </c>
      <c r="H11206">
        <v>20250819784569</v>
      </c>
      <c r="I11206">
        <v>0.48</v>
      </c>
      <c r="J11206" s="289" t="s">
        <v>273</v>
      </c>
      <c r="K11206" s="289" t="s">
        <v>25373</v>
      </c>
      <c r="L11206" s="289" t="s">
        <v>275</v>
      </c>
      <c r="M11206" s="289" t="s">
        <v>25342</v>
      </c>
      <c r="N11206" s="289" t="s">
        <v>4712</v>
      </c>
      <c r="O11206" s="289" t="s">
        <v>2173</v>
      </c>
      <c r="P11206" s="289" t="str">
        <f>VLOOKUP(CAT_Details[[#This Row],[Delivery Bp Customer Code]],Table6[],2,0)</f>
        <v>OYL1</v>
      </c>
    </row>
    <row r="11207" spans="1:16" x14ac:dyDescent="0.25">
      <c r="A11207" s="289" t="s">
        <v>75</v>
      </c>
      <c r="B11207">
        <v>1</v>
      </c>
      <c r="C11207">
        <v>375</v>
      </c>
      <c r="D11207">
        <v>0.4</v>
      </c>
      <c r="E11207" s="289" t="s">
        <v>25374</v>
      </c>
      <c r="F11207">
        <v>5017114523</v>
      </c>
      <c r="G11207" s="276">
        <v>45897</v>
      </c>
      <c r="H11207">
        <v>20250825788426</v>
      </c>
      <c r="I11207">
        <v>0.52800000000000002</v>
      </c>
      <c r="J11207" s="289" t="s">
        <v>273</v>
      </c>
      <c r="K11207" s="289" t="s">
        <v>25375</v>
      </c>
      <c r="L11207" s="289" t="s">
        <v>275</v>
      </c>
      <c r="M11207" s="289" t="s">
        <v>25335</v>
      </c>
      <c r="N11207" s="289" t="s">
        <v>15850</v>
      </c>
      <c r="O11207" s="289" t="s">
        <v>2173</v>
      </c>
      <c r="P11207" s="289" t="str">
        <f>VLOOKUP(CAT_Details[[#This Row],[Delivery Bp Customer Code]],Table6[],2,0)</f>
        <v>OYL1</v>
      </c>
    </row>
    <row r="11208" spans="1:16" x14ac:dyDescent="0.25">
      <c r="A11208" s="289" t="s">
        <v>75</v>
      </c>
      <c r="B11208">
        <v>3</v>
      </c>
      <c r="C11208">
        <v>1479.36</v>
      </c>
      <c r="D11208">
        <v>1.6</v>
      </c>
      <c r="E11208" s="289" t="s">
        <v>25376</v>
      </c>
      <c r="F11208">
        <v>5017114528</v>
      </c>
      <c r="G11208" s="276">
        <v>45897</v>
      </c>
      <c r="H11208">
        <v>20250825788521</v>
      </c>
      <c r="I11208">
        <v>3.84</v>
      </c>
      <c r="J11208" s="289" t="s">
        <v>273</v>
      </c>
      <c r="K11208" s="289" t="s">
        <v>25377</v>
      </c>
      <c r="L11208" s="289" t="s">
        <v>275</v>
      </c>
      <c r="M11208" s="289" t="s">
        <v>25335</v>
      </c>
      <c r="N11208" s="289" t="s">
        <v>1003</v>
      </c>
      <c r="O11208" s="289" t="s">
        <v>2173</v>
      </c>
      <c r="P11208" s="289" t="str">
        <f>VLOOKUP(CAT_Details[[#This Row],[Delivery Bp Customer Code]],Table6[],2,0)</f>
        <v>OYL1</v>
      </c>
    </row>
    <row r="11209" spans="1:16" x14ac:dyDescent="0.25">
      <c r="A11209" s="289" t="s">
        <v>17052</v>
      </c>
      <c r="B11209">
        <v>8</v>
      </c>
      <c r="C11209">
        <v>920</v>
      </c>
      <c r="D11209">
        <v>3.2</v>
      </c>
      <c r="E11209" s="289" t="s">
        <v>25036</v>
      </c>
      <c r="F11209">
        <v>5017071870</v>
      </c>
      <c r="G11209" s="276">
        <v>45897</v>
      </c>
      <c r="H11209">
        <v>20250820785494</v>
      </c>
      <c r="I11209">
        <v>11.52</v>
      </c>
      <c r="J11209" s="289" t="s">
        <v>345</v>
      </c>
      <c r="K11209" s="289" t="s">
        <v>25037</v>
      </c>
      <c r="L11209" s="289" t="s">
        <v>280</v>
      </c>
      <c r="M11209" s="289" t="s">
        <v>25353</v>
      </c>
      <c r="N11209" s="289" t="s">
        <v>512</v>
      </c>
      <c r="O11209" s="289" t="s">
        <v>18284</v>
      </c>
      <c r="P11209" s="289">
        <f>VLOOKUP(CAT_Details[[#This Row],[Delivery Bp Customer Code]],Table6[],2,0)</f>
        <v>3705</v>
      </c>
    </row>
    <row r="11210" spans="1:16" x14ac:dyDescent="0.25">
      <c r="A11210" s="289" t="s">
        <v>17052</v>
      </c>
      <c r="B11210">
        <v>2</v>
      </c>
      <c r="C11210">
        <v>22.8</v>
      </c>
      <c r="D11210">
        <v>0.06</v>
      </c>
      <c r="E11210" s="289" t="s">
        <v>25038</v>
      </c>
      <c r="F11210">
        <v>5017071987</v>
      </c>
      <c r="G11210" s="276">
        <v>45897</v>
      </c>
      <c r="H11210">
        <v>20250819784635</v>
      </c>
      <c r="I11210">
        <v>2.3E-2</v>
      </c>
      <c r="J11210" s="289" t="s">
        <v>1047</v>
      </c>
      <c r="K11210" s="289" t="s">
        <v>25039</v>
      </c>
      <c r="L11210" s="289" t="s">
        <v>280</v>
      </c>
      <c r="M11210" s="289" t="s">
        <v>25801</v>
      </c>
      <c r="N11210" s="289" t="s">
        <v>1049</v>
      </c>
      <c r="O11210" s="289" t="s">
        <v>18284</v>
      </c>
      <c r="P11210" s="289">
        <f>VLOOKUP(CAT_Details[[#This Row],[Delivery Bp Customer Code]],Table6[],2,0)</f>
        <v>3705</v>
      </c>
    </row>
    <row r="11211" spans="1:16" x14ac:dyDescent="0.25">
      <c r="A11211" s="289" t="s">
        <v>17052</v>
      </c>
      <c r="B11211">
        <v>1</v>
      </c>
      <c r="C11211">
        <v>3</v>
      </c>
      <c r="D11211">
        <v>0.03</v>
      </c>
      <c r="E11211" s="289" t="s">
        <v>25053</v>
      </c>
      <c r="F11211">
        <v>5017085115</v>
      </c>
      <c r="G11211" s="276">
        <v>45897</v>
      </c>
      <c r="H11211">
        <v>20250821786843</v>
      </c>
      <c r="I11211">
        <v>1.0999999999999999E-2</v>
      </c>
      <c r="J11211" s="289" t="s">
        <v>302</v>
      </c>
      <c r="K11211" s="289" t="s">
        <v>25054</v>
      </c>
      <c r="L11211" s="289" t="s">
        <v>280</v>
      </c>
      <c r="M11211" s="289" t="s">
        <v>25399</v>
      </c>
      <c r="N11211" s="289" t="s">
        <v>18394</v>
      </c>
      <c r="O11211" s="289" t="s">
        <v>18284</v>
      </c>
      <c r="P11211" s="289">
        <f>VLOOKUP(CAT_Details[[#This Row],[Delivery Bp Customer Code]],Table6[],2,0)</f>
        <v>3705</v>
      </c>
    </row>
    <row r="11212" spans="1:16" x14ac:dyDescent="0.25">
      <c r="A11212" s="289" t="s">
        <v>3771</v>
      </c>
      <c r="B11212">
        <v>1</v>
      </c>
      <c r="C11212">
        <v>114</v>
      </c>
      <c r="D11212">
        <v>0.45</v>
      </c>
      <c r="E11212" s="289" t="s">
        <v>24838</v>
      </c>
      <c r="F11212">
        <v>5017046532</v>
      </c>
      <c r="G11212" s="276">
        <v>45897</v>
      </c>
      <c r="H11212">
        <v>20250804775859</v>
      </c>
      <c r="I11212">
        <v>0.54</v>
      </c>
      <c r="J11212" s="289" t="s">
        <v>287</v>
      </c>
      <c r="K11212" s="289" t="s">
        <v>24839</v>
      </c>
      <c r="L11212" s="289" t="s">
        <v>275</v>
      </c>
      <c r="M11212" s="289" t="s">
        <v>25252</v>
      </c>
      <c r="N11212" s="289" t="s">
        <v>4619</v>
      </c>
      <c r="O11212" s="289" t="s">
        <v>3775</v>
      </c>
      <c r="P11212" s="289">
        <f>VLOOKUP(CAT_Details[[#This Row],[Delivery Bp Customer Code]],Table6[],2,0)</f>
        <v>3401</v>
      </c>
    </row>
    <row r="11213" spans="1:16" x14ac:dyDescent="0.25">
      <c r="A11213" s="289" t="s">
        <v>3329</v>
      </c>
      <c r="B11213">
        <v>2</v>
      </c>
      <c r="C11213">
        <v>395</v>
      </c>
      <c r="D11213">
        <v>0.8</v>
      </c>
      <c r="E11213" s="289" t="s">
        <v>24848</v>
      </c>
      <c r="F11213">
        <v>5017046887</v>
      </c>
      <c r="G11213" s="276">
        <v>45897</v>
      </c>
      <c r="H11213">
        <v>20250814781960</v>
      </c>
      <c r="I11213">
        <v>0.86399999999999999</v>
      </c>
      <c r="J11213" s="289" t="s">
        <v>317</v>
      </c>
      <c r="K11213" s="289" t="s">
        <v>24849</v>
      </c>
      <c r="L11213" s="289" t="s">
        <v>275</v>
      </c>
      <c r="M11213" s="289" t="s">
        <v>25192</v>
      </c>
      <c r="N11213" s="289" t="s">
        <v>16210</v>
      </c>
      <c r="O11213" s="289" t="s">
        <v>3332</v>
      </c>
      <c r="P11213" s="289">
        <f>VLOOKUP(CAT_Details[[#This Row],[Delivery Bp Customer Code]],Table6[],2,0)</f>
        <v>3402</v>
      </c>
    </row>
    <row r="11214" spans="1:16" x14ac:dyDescent="0.25">
      <c r="A11214" s="289" t="s">
        <v>3329</v>
      </c>
      <c r="B11214">
        <v>7</v>
      </c>
      <c r="C11214">
        <v>1978</v>
      </c>
      <c r="D11214">
        <v>2.4</v>
      </c>
      <c r="E11214" s="289" t="s">
        <v>24850</v>
      </c>
      <c r="F11214">
        <v>5017046909</v>
      </c>
      <c r="G11214" s="276">
        <v>45897</v>
      </c>
      <c r="H11214">
        <v>20250818783412</v>
      </c>
      <c r="I11214">
        <v>5.76</v>
      </c>
      <c r="J11214" s="289" t="s">
        <v>317</v>
      </c>
      <c r="K11214" s="289" t="s">
        <v>24851</v>
      </c>
      <c r="L11214" s="289" t="s">
        <v>275</v>
      </c>
      <c r="M11214" s="289" t="s">
        <v>25192</v>
      </c>
      <c r="N11214" s="289" t="s">
        <v>3966</v>
      </c>
      <c r="O11214" s="289" t="s">
        <v>3332</v>
      </c>
      <c r="P11214" s="289">
        <f>VLOOKUP(CAT_Details[[#This Row],[Delivery Bp Customer Code]],Table6[],2,0)</f>
        <v>3402</v>
      </c>
    </row>
    <row r="11215" spans="1:16" x14ac:dyDescent="0.25">
      <c r="A11215" s="289" t="s">
        <v>3329</v>
      </c>
      <c r="B11215">
        <v>4</v>
      </c>
      <c r="C11215">
        <v>273</v>
      </c>
      <c r="D11215">
        <v>1.21</v>
      </c>
      <c r="E11215" s="289" t="s">
        <v>24854</v>
      </c>
      <c r="F11215">
        <v>5017047109</v>
      </c>
      <c r="G11215" s="276">
        <v>45897</v>
      </c>
      <c r="H11215">
        <v>20250812780170</v>
      </c>
      <c r="I11215">
        <v>1.7050000000000001</v>
      </c>
      <c r="J11215" s="289" t="s">
        <v>317</v>
      </c>
      <c r="K11215" s="289" t="s">
        <v>24855</v>
      </c>
      <c r="L11215" s="289" t="s">
        <v>275</v>
      </c>
      <c r="M11215" s="289" t="s">
        <v>25192</v>
      </c>
      <c r="N11215" s="289" t="s">
        <v>4189</v>
      </c>
      <c r="O11215" s="289" t="s">
        <v>3332</v>
      </c>
      <c r="P11215" s="289">
        <f>VLOOKUP(CAT_Details[[#This Row],[Delivery Bp Customer Code]],Table6[],2,0)</f>
        <v>3402</v>
      </c>
    </row>
    <row r="11216" spans="1:16" x14ac:dyDescent="0.25">
      <c r="A11216" s="289" t="s">
        <v>3329</v>
      </c>
      <c r="B11216">
        <v>5</v>
      </c>
      <c r="C11216">
        <v>1445</v>
      </c>
      <c r="D11216">
        <v>2.4</v>
      </c>
      <c r="E11216" s="289" t="s">
        <v>24859</v>
      </c>
      <c r="F11216">
        <v>5017047134</v>
      </c>
      <c r="G11216" s="276">
        <v>45897</v>
      </c>
      <c r="H11216">
        <v>20250814782302</v>
      </c>
      <c r="I11216">
        <v>4.5599999999999996</v>
      </c>
      <c r="J11216" s="289" t="s">
        <v>287</v>
      </c>
      <c r="K11216" s="289" t="s">
        <v>24860</v>
      </c>
      <c r="L11216" s="289" t="s">
        <v>275</v>
      </c>
      <c r="M11216" s="289" t="s">
        <v>25252</v>
      </c>
      <c r="N11216" s="289" t="s">
        <v>468</v>
      </c>
      <c r="O11216" s="289" t="s">
        <v>3332</v>
      </c>
      <c r="P11216" s="289">
        <f>VLOOKUP(CAT_Details[[#This Row],[Delivery Bp Customer Code]],Table6[],2,0)</f>
        <v>3402</v>
      </c>
    </row>
    <row r="11217" spans="1:16" x14ac:dyDescent="0.25">
      <c r="A11217" s="289" t="s">
        <v>3329</v>
      </c>
      <c r="B11217">
        <v>5</v>
      </c>
      <c r="C11217">
        <v>1080</v>
      </c>
      <c r="D11217">
        <v>2</v>
      </c>
      <c r="E11217" s="289" t="s">
        <v>24863</v>
      </c>
      <c r="F11217">
        <v>5017058736</v>
      </c>
      <c r="G11217" s="276">
        <v>45897</v>
      </c>
      <c r="H11217">
        <v>20250818783718</v>
      </c>
      <c r="I11217">
        <v>5.1840000000000002</v>
      </c>
      <c r="J11217" s="289" t="s">
        <v>294</v>
      </c>
      <c r="K11217" s="289" t="s">
        <v>24864</v>
      </c>
      <c r="L11217" s="289" t="s">
        <v>275</v>
      </c>
      <c r="M11217" s="289" t="s">
        <v>25355</v>
      </c>
      <c r="N11217" s="289" t="s">
        <v>555</v>
      </c>
      <c r="O11217" s="289" t="s">
        <v>3332</v>
      </c>
      <c r="P11217" s="289">
        <f>VLOOKUP(CAT_Details[[#This Row],[Delivery Bp Customer Code]],Table6[],2,0)</f>
        <v>3402</v>
      </c>
    </row>
    <row r="11218" spans="1:16" x14ac:dyDescent="0.25">
      <c r="A11218" s="289" t="s">
        <v>3329</v>
      </c>
      <c r="B11218">
        <v>1</v>
      </c>
      <c r="C11218">
        <v>0.8</v>
      </c>
      <c r="D11218">
        <v>0.04</v>
      </c>
      <c r="E11218" s="289" t="s">
        <v>25066</v>
      </c>
      <c r="F11218">
        <v>5017071894</v>
      </c>
      <c r="G11218" s="276">
        <v>45897</v>
      </c>
      <c r="H11218">
        <v>20250808779040</v>
      </c>
      <c r="I11218">
        <v>1.2999999999999999E-2</v>
      </c>
      <c r="J11218" s="289" t="s">
        <v>324</v>
      </c>
      <c r="K11218" s="289" t="s">
        <v>25067</v>
      </c>
      <c r="L11218" s="289" t="s">
        <v>275</v>
      </c>
      <c r="M11218" s="289" t="s">
        <v>25399</v>
      </c>
      <c r="N11218" s="289" t="s">
        <v>612</v>
      </c>
      <c r="O11218" s="289" t="s">
        <v>3332</v>
      </c>
      <c r="P11218" s="289">
        <f>VLOOKUP(CAT_Details[[#This Row],[Delivery Bp Customer Code]],Table6[],2,0)</f>
        <v>3402</v>
      </c>
    </row>
    <row r="11219" spans="1:16" x14ac:dyDescent="0.25">
      <c r="A11219" s="289" t="s">
        <v>3329</v>
      </c>
      <c r="B11219">
        <v>4</v>
      </c>
      <c r="C11219">
        <v>421</v>
      </c>
      <c r="D11219">
        <v>1.6</v>
      </c>
      <c r="E11219" s="289" t="s">
        <v>25020</v>
      </c>
      <c r="F11219">
        <v>5017084812</v>
      </c>
      <c r="G11219" s="276">
        <v>45897</v>
      </c>
      <c r="H11219">
        <v>20250820785769</v>
      </c>
      <c r="I11219">
        <v>3.84</v>
      </c>
      <c r="J11219" s="289" t="s">
        <v>350</v>
      </c>
      <c r="K11219" s="289" t="s">
        <v>25081</v>
      </c>
      <c r="L11219" s="289" t="s">
        <v>275</v>
      </c>
      <c r="M11219" s="289" t="s">
        <v>25332</v>
      </c>
      <c r="N11219" s="289" t="s">
        <v>15910</v>
      </c>
      <c r="O11219" s="289" t="s">
        <v>3332</v>
      </c>
      <c r="P11219" s="289">
        <f>VLOOKUP(CAT_Details[[#This Row],[Delivery Bp Customer Code]],Table6[],2,0)</f>
        <v>3402</v>
      </c>
    </row>
    <row r="11220" spans="1:16" x14ac:dyDescent="0.25">
      <c r="A11220" s="289" t="s">
        <v>3329</v>
      </c>
      <c r="B11220">
        <v>2</v>
      </c>
      <c r="C11220">
        <v>420</v>
      </c>
      <c r="D11220">
        <v>0.4</v>
      </c>
      <c r="E11220" s="289" t="s">
        <v>25086</v>
      </c>
      <c r="F11220">
        <v>5017084879</v>
      </c>
      <c r="G11220" s="276">
        <v>45897</v>
      </c>
      <c r="H11220">
        <v>20250819784455</v>
      </c>
      <c r="I11220">
        <v>0.72</v>
      </c>
      <c r="J11220" s="289" t="s">
        <v>350</v>
      </c>
      <c r="K11220" s="289" t="s">
        <v>25087</v>
      </c>
      <c r="L11220" s="289" t="s">
        <v>275</v>
      </c>
      <c r="M11220" s="289" t="s">
        <v>25329</v>
      </c>
      <c r="N11220" s="289" t="s">
        <v>544</v>
      </c>
      <c r="O11220" s="289" t="s">
        <v>3332</v>
      </c>
      <c r="P11220" s="289">
        <f>VLOOKUP(CAT_Details[[#This Row],[Delivery Bp Customer Code]],Table6[],2,0)</f>
        <v>3402</v>
      </c>
    </row>
    <row r="11221" spans="1:16" x14ac:dyDescent="0.25">
      <c r="A11221" s="289" t="s">
        <v>3329</v>
      </c>
      <c r="B11221">
        <v>18</v>
      </c>
      <c r="C11221">
        <v>262</v>
      </c>
      <c r="D11221">
        <v>1.1499999999999999</v>
      </c>
      <c r="E11221" s="289" t="s">
        <v>25089</v>
      </c>
      <c r="F11221">
        <v>5017084906</v>
      </c>
      <c r="G11221" s="276">
        <v>45897</v>
      </c>
      <c r="H11221">
        <v>20250821786490</v>
      </c>
      <c r="I11221">
        <v>0.56399999999999995</v>
      </c>
      <c r="J11221" s="289" t="s">
        <v>350</v>
      </c>
      <c r="K11221" s="289" t="s">
        <v>25090</v>
      </c>
      <c r="L11221" s="289" t="s">
        <v>275</v>
      </c>
      <c r="M11221" s="289" t="s">
        <v>25332</v>
      </c>
      <c r="N11221" s="289" t="s">
        <v>446</v>
      </c>
      <c r="O11221" s="289" t="s">
        <v>3332</v>
      </c>
      <c r="P11221" s="289">
        <f>VLOOKUP(CAT_Details[[#This Row],[Delivery Bp Customer Code]],Table6[],2,0)</f>
        <v>3402</v>
      </c>
    </row>
    <row r="11222" spans="1:16" x14ac:dyDescent="0.25">
      <c r="A11222" s="289" t="s">
        <v>3329</v>
      </c>
      <c r="B11222">
        <v>13</v>
      </c>
      <c r="C11222">
        <v>5634.64</v>
      </c>
      <c r="D11222">
        <v>5.2</v>
      </c>
      <c r="E11222" s="289" t="s">
        <v>25091</v>
      </c>
      <c r="F11222">
        <v>5017084912</v>
      </c>
      <c r="G11222" s="276">
        <v>45897</v>
      </c>
      <c r="H11222">
        <v>20250821786691</v>
      </c>
      <c r="I11222">
        <v>7.4880000000000004</v>
      </c>
      <c r="J11222" s="289" t="s">
        <v>350</v>
      </c>
      <c r="K11222" s="289" t="s">
        <v>25092</v>
      </c>
      <c r="L11222" s="289" t="s">
        <v>275</v>
      </c>
      <c r="M11222" s="289" t="s">
        <v>25358</v>
      </c>
      <c r="N11222" s="289" t="s">
        <v>3793</v>
      </c>
      <c r="O11222" s="289" t="s">
        <v>3332</v>
      </c>
      <c r="P11222" s="289">
        <f>VLOOKUP(CAT_Details[[#This Row],[Delivery Bp Customer Code]],Table6[],2,0)</f>
        <v>3402</v>
      </c>
    </row>
    <row r="11223" spans="1:16" x14ac:dyDescent="0.25">
      <c r="A11223" s="289" t="s">
        <v>3329</v>
      </c>
      <c r="B11223">
        <v>10</v>
      </c>
      <c r="C11223">
        <v>3460</v>
      </c>
      <c r="D11223">
        <v>4</v>
      </c>
      <c r="E11223" s="289" t="s">
        <v>25079</v>
      </c>
      <c r="F11223">
        <v>5017084944</v>
      </c>
      <c r="G11223" s="276">
        <v>45897</v>
      </c>
      <c r="H11223">
        <v>20250820786010</v>
      </c>
      <c r="I11223">
        <v>6.72</v>
      </c>
      <c r="J11223" s="289" t="s">
        <v>350</v>
      </c>
      <c r="K11223" s="289" t="s">
        <v>25093</v>
      </c>
      <c r="L11223" s="289" t="s">
        <v>275</v>
      </c>
      <c r="M11223" s="289"/>
      <c r="N11223" s="289" t="s">
        <v>4421</v>
      </c>
      <c r="O11223" s="289" t="s">
        <v>3332</v>
      </c>
      <c r="P11223" s="289">
        <f>VLOOKUP(CAT_Details[[#This Row],[Delivery Bp Customer Code]],Table6[],2,0)</f>
        <v>3402</v>
      </c>
    </row>
    <row r="11224" spans="1:16" x14ac:dyDescent="0.25">
      <c r="A11224" s="289" t="s">
        <v>3329</v>
      </c>
      <c r="B11224">
        <v>2</v>
      </c>
      <c r="C11224">
        <v>510</v>
      </c>
      <c r="D11224">
        <v>1</v>
      </c>
      <c r="E11224" s="289" t="s">
        <v>25096</v>
      </c>
      <c r="F11224">
        <v>5017085058</v>
      </c>
      <c r="G11224" s="276">
        <v>45897</v>
      </c>
      <c r="H11224">
        <v>20250819784848</v>
      </c>
      <c r="I11224">
        <v>3.12</v>
      </c>
      <c r="J11224" s="289" t="s">
        <v>350</v>
      </c>
      <c r="K11224" s="289" t="s">
        <v>25097</v>
      </c>
      <c r="L11224" s="289" t="s">
        <v>275</v>
      </c>
      <c r="M11224" s="289" t="s">
        <v>25332</v>
      </c>
      <c r="N11224" s="289" t="s">
        <v>5415</v>
      </c>
      <c r="O11224" s="289" t="s">
        <v>3332</v>
      </c>
      <c r="P11224" s="289">
        <f>VLOOKUP(CAT_Details[[#This Row],[Delivery Bp Customer Code]],Table6[],2,0)</f>
        <v>3402</v>
      </c>
    </row>
    <row r="11225" spans="1:16" x14ac:dyDescent="0.25">
      <c r="A11225" s="289" t="s">
        <v>3329</v>
      </c>
      <c r="B11225">
        <v>1</v>
      </c>
      <c r="C11225">
        <v>50</v>
      </c>
      <c r="D11225">
        <v>0.2</v>
      </c>
      <c r="E11225" s="289" t="s">
        <v>25098</v>
      </c>
      <c r="F11225">
        <v>5017085069</v>
      </c>
      <c r="G11225" s="276">
        <v>45897</v>
      </c>
      <c r="H11225">
        <v>20250820785361</v>
      </c>
      <c r="I11225">
        <v>0.28799999999999998</v>
      </c>
      <c r="J11225" s="289" t="s">
        <v>350</v>
      </c>
      <c r="K11225" s="289" t="s">
        <v>25099</v>
      </c>
      <c r="L11225" s="289" t="s">
        <v>275</v>
      </c>
      <c r="M11225" s="289" t="s">
        <v>25330</v>
      </c>
      <c r="N11225" s="289" t="s">
        <v>3661</v>
      </c>
      <c r="O11225" s="289" t="s">
        <v>3332</v>
      </c>
      <c r="P11225" s="289">
        <f>VLOOKUP(CAT_Details[[#This Row],[Delivery Bp Customer Code]],Table6[],2,0)</f>
        <v>3402</v>
      </c>
    </row>
    <row r="11226" spans="1:16" x14ac:dyDescent="0.25">
      <c r="A11226" s="289" t="s">
        <v>3329</v>
      </c>
      <c r="B11226">
        <v>1</v>
      </c>
      <c r="C11226">
        <v>65</v>
      </c>
      <c r="D11226">
        <v>0.2</v>
      </c>
      <c r="E11226" s="289" t="s">
        <v>25100</v>
      </c>
      <c r="F11226">
        <v>5017085091</v>
      </c>
      <c r="G11226" s="276">
        <v>45897</v>
      </c>
      <c r="H11226">
        <v>20250819784461</v>
      </c>
      <c r="I11226">
        <v>0.17799999999999999</v>
      </c>
      <c r="J11226" s="289" t="s">
        <v>350</v>
      </c>
      <c r="K11226" s="289" t="s">
        <v>25101</v>
      </c>
      <c r="L11226" s="289" t="s">
        <v>275</v>
      </c>
      <c r="M11226" s="289" t="s">
        <v>25332</v>
      </c>
      <c r="N11226" s="289" t="s">
        <v>540</v>
      </c>
      <c r="O11226" s="289" t="s">
        <v>3332</v>
      </c>
      <c r="P11226" s="289">
        <f>VLOOKUP(CAT_Details[[#This Row],[Delivery Bp Customer Code]],Table6[],2,0)</f>
        <v>3402</v>
      </c>
    </row>
    <row r="11227" spans="1:16" x14ac:dyDescent="0.25">
      <c r="A11227" s="289" t="s">
        <v>3329</v>
      </c>
      <c r="B11227">
        <v>6</v>
      </c>
      <c r="C11227">
        <v>957.5</v>
      </c>
      <c r="D11227">
        <v>2.92</v>
      </c>
      <c r="E11227" s="289" t="s">
        <v>25470</v>
      </c>
      <c r="F11227">
        <v>5017114537</v>
      </c>
      <c r="G11227" s="276">
        <v>45897</v>
      </c>
      <c r="H11227">
        <v>20250825788140</v>
      </c>
      <c r="I11227">
        <v>6.9909999999999997</v>
      </c>
      <c r="J11227" s="289" t="s">
        <v>273</v>
      </c>
      <c r="K11227" s="289" t="s">
        <v>25471</v>
      </c>
      <c r="L11227" s="289" t="s">
        <v>275</v>
      </c>
      <c r="M11227" s="289" t="s">
        <v>25335</v>
      </c>
      <c r="N11227" s="289" t="s">
        <v>519</v>
      </c>
      <c r="O11227" s="289" t="s">
        <v>3332</v>
      </c>
      <c r="P11227" s="289">
        <f>VLOOKUP(CAT_Details[[#This Row],[Delivery Bp Customer Code]],Table6[],2,0)</f>
        <v>3402</v>
      </c>
    </row>
    <row r="11228" spans="1:16" x14ac:dyDescent="0.25">
      <c r="A11228" s="289" t="s">
        <v>76</v>
      </c>
      <c r="B11228">
        <v>1</v>
      </c>
      <c r="C11228">
        <v>32</v>
      </c>
      <c r="D11228">
        <v>0.25</v>
      </c>
      <c r="E11228" s="289" t="s">
        <v>25020</v>
      </c>
      <c r="F11228">
        <v>5017084810</v>
      </c>
      <c r="G11228" s="276">
        <v>45897</v>
      </c>
      <c r="H11228">
        <v>20250820785775</v>
      </c>
      <c r="I11228">
        <v>0.372</v>
      </c>
      <c r="J11228" s="289" t="s">
        <v>350</v>
      </c>
      <c r="K11228" s="289" t="s">
        <v>25122</v>
      </c>
      <c r="L11228" s="289" t="s">
        <v>275</v>
      </c>
      <c r="M11228" s="289" t="s">
        <v>25332</v>
      </c>
      <c r="N11228" s="289" t="s">
        <v>15910</v>
      </c>
      <c r="O11228" s="289" t="s">
        <v>16049</v>
      </c>
      <c r="P11228" s="289" t="str">
        <f>VLOOKUP(CAT_Details[[#This Row],[Delivery Bp Customer Code]],Table6[],2,0)</f>
        <v>MZ02</v>
      </c>
    </row>
    <row r="11229" spans="1:16" x14ac:dyDescent="0.25">
      <c r="A11229" s="289" t="s">
        <v>76</v>
      </c>
      <c r="B11229">
        <v>2</v>
      </c>
      <c r="C11229">
        <v>190</v>
      </c>
      <c r="D11229">
        <v>0.8</v>
      </c>
      <c r="E11229" s="289" t="s">
        <v>25123</v>
      </c>
      <c r="F11229">
        <v>5017084891</v>
      </c>
      <c r="G11229" s="276">
        <v>45897</v>
      </c>
      <c r="H11229">
        <v>20250821786366</v>
      </c>
      <c r="I11229">
        <v>1.92</v>
      </c>
      <c r="J11229" s="289" t="s">
        <v>350</v>
      </c>
      <c r="K11229" s="289" t="s">
        <v>25124</v>
      </c>
      <c r="L11229" s="289" t="s">
        <v>275</v>
      </c>
      <c r="M11229" s="289" t="s">
        <v>25332</v>
      </c>
      <c r="N11229" s="289" t="s">
        <v>690</v>
      </c>
      <c r="O11229" s="289" t="s">
        <v>16049</v>
      </c>
      <c r="P11229" s="289" t="str">
        <f>VLOOKUP(CAT_Details[[#This Row],[Delivery Bp Customer Code]],Table6[],2,0)</f>
        <v>MZ02</v>
      </c>
    </row>
    <row r="11230" spans="1:16" x14ac:dyDescent="0.25">
      <c r="A11230" s="289" t="s">
        <v>74</v>
      </c>
      <c r="B11230">
        <v>20</v>
      </c>
      <c r="C11230">
        <v>315</v>
      </c>
      <c r="D11230">
        <v>0.72</v>
      </c>
      <c r="E11230" s="289" t="s">
        <v>24929</v>
      </c>
      <c r="F11230">
        <v>5017058950</v>
      </c>
      <c r="G11230" s="276">
        <v>45897</v>
      </c>
      <c r="H11230">
        <v>20250818784029</v>
      </c>
      <c r="I11230">
        <v>0.40699999999999997</v>
      </c>
      <c r="J11230" s="289" t="s">
        <v>294</v>
      </c>
      <c r="K11230" s="289" t="s">
        <v>24930</v>
      </c>
      <c r="L11230" s="289" t="s">
        <v>275</v>
      </c>
      <c r="M11230" s="289" t="s">
        <v>25452</v>
      </c>
      <c r="N11230" s="289" t="s">
        <v>1413</v>
      </c>
      <c r="O11230" s="289" t="s">
        <v>22256</v>
      </c>
      <c r="P11230" s="289" t="str">
        <f>VLOOKUP(CAT_Details[[#This Row],[Delivery Bp Customer Code]],Table6[],2,0)</f>
        <v>DX01-L5</v>
      </c>
    </row>
    <row r="11231" spans="1:16" x14ac:dyDescent="0.25">
      <c r="A11231" s="289" t="s">
        <v>74</v>
      </c>
      <c r="B11231">
        <v>7</v>
      </c>
      <c r="C11231">
        <v>449</v>
      </c>
      <c r="D11231">
        <v>3.81</v>
      </c>
      <c r="E11231" s="289" t="s">
        <v>24937</v>
      </c>
      <c r="F11231">
        <v>5017059253</v>
      </c>
      <c r="G11231" s="276">
        <v>45897</v>
      </c>
      <c r="H11231">
        <v>20250813781392</v>
      </c>
      <c r="I11231">
        <v>9.9290000000000003</v>
      </c>
      <c r="J11231" s="289" t="s">
        <v>294</v>
      </c>
      <c r="K11231" s="289" t="s">
        <v>24938</v>
      </c>
      <c r="L11231" s="289" t="s">
        <v>275</v>
      </c>
      <c r="M11231" s="289" t="s">
        <v>25511</v>
      </c>
      <c r="N11231" s="289" t="s">
        <v>5685</v>
      </c>
      <c r="O11231" s="289" t="s">
        <v>22256</v>
      </c>
      <c r="P11231" s="289" t="str">
        <f>VLOOKUP(CAT_Details[[#This Row],[Delivery Bp Customer Code]],Table6[],2,0)</f>
        <v>DX01-L5</v>
      </c>
    </row>
    <row r="11232" spans="1:16" x14ac:dyDescent="0.25">
      <c r="A11232" s="289" t="s">
        <v>74</v>
      </c>
      <c r="B11232">
        <v>3</v>
      </c>
      <c r="C11232">
        <v>192</v>
      </c>
      <c r="D11232">
        <v>1.63</v>
      </c>
      <c r="E11232" s="289" t="s">
        <v>24937</v>
      </c>
      <c r="F11232">
        <v>5017059254</v>
      </c>
      <c r="G11232" s="276">
        <v>45897</v>
      </c>
      <c r="H11232">
        <v>20250813781396</v>
      </c>
      <c r="I11232">
        <v>4.484</v>
      </c>
      <c r="J11232" s="289" t="s">
        <v>294</v>
      </c>
      <c r="K11232" s="289" t="s">
        <v>24939</v>
      </c>
      <c r="L11232" s="289" t="s">
        <v>275</v>
      </c>
      <c r="M11232" s="289" t="s">
        <v>25511</v>
      </c>
      <c r="N11232" s="289" t="s">
        <v>5685</v>
      </c>
      <c r="O11232" s="289" t="s">
        <v>22256</v>
      </c>
      <c r="P11232" s="289" t="str">
        <f>VLOOKUP(CAT_Details[[#This Row],[Delivery Bp Customer Code]],Table6[],2,0)</f>
        <v>DX01-L5</v>
      </c>
    </row>
    <row r="11233" spans="1:16" x14ac:dyDescent="0.25">
      <c r="A11233" s="289" t="s">
        <v>74</v>
      </c>
      <c r="B11233">
        <v>61</v>
      </c>
      <c r="C11233">
        <v>7632</v>
      </c>
      <c r="D11233">
        <v>12.77</v>
      </c>
      <c r="E11233" s="289" t="s">
        <v>25146</v>
      </c>
      <c r="F11233">
        <v>5017072207</v>
      </c>
      <c r="G11233" s="276">
        <v>45897</v>
      </c>
      <c r="H11233">
        <v>20250813780878</v>
      </c>
      <c r="I11233">
        <v>25.071000000000002</v>
      </c>
      <c r="J11233" s="289" t="s">
        <v>324</v>
      </c>
      <c r="K11233" s="289" t="s">
        <v>25147</v>
      </c>
      <c r="L11233" s="289" t="s">
        <v>275</v>
      </c>
      <c r="M11233" s="289" t="s">
        <v>25624</v>
      </c>
      <c r="N11233" s="289" t="s">
        <v>508</v>
      </c>
      <c r="O11233" s="289" t="s">
        <v>22256</v>
      </c>
      <c r="P11233" s="289" t="str">
        <f>VLOOKUP(CAT_Details[[#This Row],[Delivery Bp Customer Code]],Table6[],2,0)</f>
        <v>DX01-L5</v>
      </c>
    </row>
    <row r="11234" spans="1:16" x14ac:dyDescent="0.25">
      <c r="A11234" s="289" t="s">
        <v>74</v>
      </c>
      <c r="B11234">
        <v>1</v>
      </c>
      <c r="C11234">
        <v>243</v>
      </c>
      <c r="D11234">
        <v>0.4</v>
      </c>
      <c r="E11234" s="289" t="s">
        <v>25156</v>
      </c>
      <c r="F11234">
        <v>5017084868</v>
      </c>
      <c r="G11234" s="276">
        <v>45897</v>
      </c>
      <c r="H11234">
        <v>20250820785302</v>
      </c>
      <c r="I11234">
        <v>0.432</v>
      </c>
      <c r="J11234" s="289" t="s">
        <v>350</v>
      </c>
      <c r="K11234" s="289" t="s">
        <v>25157</v>
      </c>
      <c r="L11234" s="289" t="s">
        <v>275</v>
      </c>
      <c r="M11234" s="289" t="s">
        <v>25332</v>
      </c>
      <c r="N11234" s="289" t="s">
        <v>685</v>
      </c>
      <c r="O11234" s="289" t="s">
        <v>22256</v>
      </c>
      <c r="P11234" s="289" t="str">
        <f>VLOOKUP(CAT_Details[[#This Row],[Delivery Bp Customer Code]],Table6[],2,0)</f>
        <v>DX01-L5</v>
      </c>
    </row>
    <row r="11235" spans="1:16" x14ac:dyDescent="0.25">
      <c r="A11235" s="289" t="s">
        <v>74</v>
      </c>
      <c r="B11235">
        <v>1</v>
      </c>
      <c r="C11235">
        <v>410</v>
      </c>
      <c r="D11235">
        <v>0.5</v>
      </c>
      <c r="E11235" s="289" t="s">
        <v>25158</v>
      </c>
      <c r="F11235">
        <v>5017084877</v>
      </c>
      <c r="G11235" s="276">
        <v>45897</v>
      </c>
      <c r="H11235">
        <v>20250821786599</v>
      </c>
      <c r="I11235">
        <v>1.2</v>
      </c>
      <c r="J11235" s="289" t="s">
        <v>350</v>
      </c>
      <c r="K11235" s="289" t="s">
        <v>25159</v>
      </c>
      <c r="L11235" s="289" t="s">
        <v>275</v>
      </c>
      <c r="M11235" s="289" t="s">
        <v>25330</v>
      </c>
      <c r="N11235" s="289" t="s">
        <v>381</v>
      </c>
      <c r="O11235" s="289" t="s">
        <v>22256</v>
      </c>
      <c r="P11235" s="289" t="str">
        <f>VLOOKUP(CAT_Details[[#This Row],[Delivery Bp Customer Code]],Table6[],2,0)</f>
        <v>DX01-L5</v>
      </c>
    </row>
    <row r="11236" spans="1:16" x14ac:dyDescent="0.25">
      <c r="A11236" s="289" t="s">
        <v>74</v>
      </c>
      <c r="B11236">
        <v>6</v>
      </c>
      <c r="C11236">
        <v>576</v>
      </c>
      <c r="D11236">
        <v>2.4</v>
      </c>
      <c r="E11236" s="289" t="s">
        <v>25168</v>
      </c>
      <c r="F11236">
        <v>5017085100</v>
      </c>
      <c r="G11236" s="276">
        <v>45897</v>
      </c>
      <c r="H11236">
        <v>20250820785994</v>
      </c>
      <c r="I11236">
        <v>6.4509999999999996</v>
      </c>
      <c r="J11236" s="289" t="s">
        <v>350</v>
      </c>
      <c r="K11236" s="289" t="s">
        <v>25169</v>
      </c>
      <c r="L11236" s="289" t="s">
        <v>275</v>
      </c>
      <c r="M11236" s="289" t="s">
        <v>25330</v>
      </c>
      <c r="N11236" s="289" t="s">
        <v>462</v>
      </c>
      <c r="O11236" s="289" t="s">
        <v>22256</v>
      </c>
      <c r="P11236" s="289" t="str">
        <f>VLOOKUP(CAT_Details[[#This Row],[Delivery Bp Customer Code]],Table6[],2,0)</f>
        <v>DX01-L5</v>
      </c>
    </row>
    <row r="11237" spans="1:16" x14ac:dyDescent="0.25">
      <c r="A11237" s="289" t="s">
        <v>74</v>
      </c>
      <c r="B11237">
        <v>15</v>
      </c>
      <c r="C11237">
        <v>1376</v>
      </c>
      <c r="D11237">
        <v>6</v>
      </c>
      <c r="E11237" s="289" t="s">
        <v>25168</v>
      </c>
      <c r="F11237">
        <v>5017085101</v>
      </c>
      <c r="G11237" s="276">
        <v>45897</v>
      </c>
      <c r="H11237">
        <v>20250820785997</v>
      </c>
      <c r="I11237">
        <v>14.4</v>
      </c>
      <c r="J11237" s="289" t="s">
        <v>350</v>
      </c>
      <c r="K11237" s="289" t="s">
        <v>25170</v>
      </c>
      <c r="L11237" s="289" t="s">
        <v>275</v>
      </c>
      <c r="M11237" s="289" t="s">
        <v>25330</v>
      </c>
      <c r="N11237" s="289" t="s">
        <v>462</v>
      </c>
      <c r="O11237" s="289" t="s">
        <v>22256</v>
      </c>
      <c r="P11237" s="289" t="str">
        <f>VLOOKUP(CAT_Details[[#This Row],[Delivery Bp Customer Code]],Table6[],2,0)</f>
        <v>DX01-L5</v>
      </c>
    </row>
    <row r="11238" spans="1:16" x14ac:dyDescent="0.25">
      <c r="A11238" s="289" t="s">
        <v>521</v>
      </c>
      <c r="B11238">
        <v>13</v>
      </c>
      <c r="C11238">
        <v>4547.01</v>
      </c>
      <c r="D11238">
        <v>5.2</v>
      </c>
      <c r="E11238" s="289" t="s">
        <v>25171</v>
      </c>
      <c r="F11238">
        <v>5017084846</v>
      </c>
      <c r="G11238" s="276">
        <v>45897</v>
      </c>
      <c r="H11238">
        <v>20250821786239</v>
      </c>
      <c r="I11238">
        <v>4.4930000000000003</v>
      </c>
      <c r="J11238" s="289" t="s">
        <v>350</v>
      </c>
      <c r="K11238" s="289" t="s">
        <v>25172</v>
      </c>
      <c r="L11238" s="289" t="s">
        <v>275</v>
      </c>
      <c r="M11238" s="289" t="s">
        <v>25332</v>
      </c>
      <c r="N11238" s="289" t="s">
        <v>528</v>
      </c>
      <c r="O11238" s="289" t="s">
        <v>16307</v>
      </c>
      <c r="P11238" s="289" t="str">
        <f>VLOOKUP(CAT_Details[[#This Row],[Delivery Bp Customer Code]],Table6[],2,0)</f>
        <v>DX01</v>
      </c>
    </row>
    <row r="11239" spans="1:16" x14ac:dyDescent="0.25">
      <c r="A11239" s="289" t="s">
        <v>272</v>
      </c>
      <c r="B11239">
        <v>3</v>
      </c>
      <c r="C11239">
        <v>280</v>
      </c>
      <c r="D11239">
        <v>1.2</v>
      </c>
      <c r="E11239" s="289" t="s">
        <v>24859</v>
      </c>
      <c r="F11239">
        <v>5017047133</v>
      </c>
      <c r="G11239" s="276">
        <v>45897</v>
      </c>
      <c r="H11239">
        <v>20250814782307</v>
      </c>
      <c r="I11239">
        <v>2.448</v>
      </c>
      <c r="J11239" s="289" t="s">
        <v>287</v>
      </c>
      <c r="K11239" s="289" t="s">
        <v>24953</v>
      </c>
      <c r="L11239" s="289" t="s">
        <v>275</v>
      </c>
      <c r="M11239" s="289" t="s">
        <v>25252</v>
      </c>
      <c r="N11239" s="289" t="s">
        <v>468</v>
      </c>
      <c r="O11239" s="289" t="s">
        <v>277</v>
      </c>
      <c r="P11239" s="289" t="str">
        <f>VLOOKUP(CAT_Details[[#This Row],[Delivery Bp Customer Code]],Table6[],2,0)</f>
        <v>U2-L5</v>
      </c>
    </row>
    <row r="11240" spans="1:16" x14ac:dyDescent="0.25">
      <c r="A11240" s="289" t="s">
        <v>272</v>
      </c>
      <c r="B11240">
        <v>3</v>
      </c>
      <c r="C11240">
        <v>535</v>
      </c>
      <c r="D11240">
        <v>1.2</v>
      </c>
      <c r="E11240" s="289" t="s">
        <v>24863</v>
      </c>
      <c r="F11240">
        <v>5017058737</v>
      </c>
      <c r="G11240" s="276">
        <v>45897</v>
      </c>
      <c r="H11240">
        <v>20250818783623</v>
      </c>
      <c r="I11240">
        <v>2.88</v>
      </c>
      <c r="J11240" s="289" t="s">
        <v>294</v>
      </c>
      <c r="K11240" s="289" t="s">
        <v>24954</v>
      </c>
      <c r="L11240" s="289" t="s">
        <v>275</v>
      </c>
      <c r="M11240" s="289" t="s">
        <v>25355</v>
      </c>
      <c r="N11240" s="289" t="s">
        <v>555</v>
      </c>
      <c r="O11240" s="289" t="s">
        <v>277</v>
      </c>
      <c r="P11240" s="289" t="str">
        <f>VLOOKUP(CAT_Details[[#This Row],[Delivery Bp Customer Code]],Table6[],2,0)</f>
        <v>U2-L5</v>
      </c>
    </row>
    <row r="11241" spans="1:16" x14ac:dyDescent="0.25">
      <c r="A11241" s="289" t="s">
        <v>272</v>
      </c>
      <c r="B11241">
        <v>4</v>
      </c>
      <c r="C11241">
        <v>539</v>
      </c>
      <c r="D11241">
        <v>0.8</v>
      </c>
      <c r="E11241" s="289" t="s">
        <v>25086</v>
      </c>
      <c r="F11241">
        <v>5017084878</v>
      </c>
      <c r="G11241" s="276">
        <v>45897</v>
      </c>
      <c r="H11241">
        <v>20250821786355</v>
      </c>
      <c r="I11241">
        <v>1.2</v>
      </c>
      <c r="J11241" s="289" t="s">
        <v>350</v>
      </c>
      <c r="K11241" s="289" t="s">
        <v>25181</v>
      </c>
      <c r="L11241" s="289" t="s">
        <v>275</v>
      </c>
      <c r="M11241" s="289" t="s">
        <v>25329</v>
      </c>
      <c r="N11241" s="289" t="s">
        <v>544</v>
      </c>
      <c r="O11241" s="289" t="s">
        <v>277</v>
      </c>
      <c r="P11241" s="289" t="str">
        <f>VLOOKUP(CAT_Details[[#This Row],[Delivery Bp Customer Code]],Table6[],2,0)</f>
        <v>U2-L5</v>
      </c>
    </row>
    <row r="11242" spans="1:16" x14ac:dyDescent="0.25">
      <c r="A11242" s="289" t="s">
        <v>272</v>
      </c>
      <c r="B11242">
        <v>19</v>
      </c>
      <c r="C11242">
        <v>8063.98</v>
      </c>
      <c r="D11242">
        <v>7.6</v>
      </c>
      <c r="E11242" s="289" t="s">
        <v>25186</v>
      </c>
      <c r="F11242">
        <v>5017085003</v>
      </c>
      <c r="G11242" s="276">
        <v>45897</v>
      </c>
      <c r="H11242">
        <v>20250821786724</v>
      </c>
      <c r="I11242">
        <v>10.397</v>
      </c>
      <c r="J11242" s="289" t="s">
        <v>350</v>
      </c>
      <c r="K11242" s="289" t="s">
        <v>25187</v>
      </c>
      <c r="L11242" s="289" t="s">
        <v>275</v>
      </c>
      <c r="M11242" s="289" t="s">
        <v>25330</v>
      </c>
      <c r="N11242" s="289" t="s">
        <v>456</v>
      </c>
      <c r="O11242" s="289" t="s">
        <v>277</v>
      </c>
      <c r="P11242" s="289" t="str">
        <f>VLOOKUP(CAT_Details[[#This Row],[Delivery Bp Customer Code]],Table6[],2,0)</f>
        <v>U2-L5</v>
      </c>
    </row>
    <row r="11243" spans="1:16" x14ac:dyDescent="0.25">
      <c r="A11243" s="289" t="s">
        <v>272</v>
      </c>
      <c r="B11243">
        <v>8</v>
      </c>
      <c r="C11243">
        <v>829</v>
      </c>
      <c r="D11243">
        <v>1.36</v>
      </c>
      <c r="E11243" s="289" t="s">
        <v>25100</v>
      </c>
      <c r="F11243">
        <v>5017085092</v>
      </c>
      <c r="G11243" s="276">
        <v>45897</v>
      </c>
      <c r="H11243">
        <v>20250821786380</v>
      </c>
      <c r="I11243">
        <v>2.0870000000000002</v>
      </c>
      <c r="J11243" s="289" t="s">
        <v>350</v>
      </c>
      <c r="K11243" s="289" t="s">
        <v>25191</v>
      </c>
      <c r="L11243" s="289" t="s">
        <v>275</v>
      </c>
      <c r="M11243" s="289" t="s">
        <v>25332</v>
      </c>
      <c r="N11243" s="289" t="s">
        <v>540</v>
      </c>
      <c r="O11243" s="289" t="s">
        <v>277</v>
      </c>
      <c r="P11243" s="289" t="str">
        <f>VLOOKUP(CAT_Details[[#This Row],[Delivery Bp Customer Code]],Table6[],2,0)</f>
        <v>U2-L5</v>
      </c>
    </row>
    <row r="11244" spans="1:16" x14ac:dyDescent="0.25">
      <c r="A11244" s="289" t="s">
        <v>272</v>
      </c>
      <c r="B11244">
        <v>1</v>
      </c>
      <c r="C11244">
        <v>117.5</v>
      </c>
      <c r="D11244">
        <v>0.4</v>
      </c>
      <c r="E11244" s="289" t="s">
        <v>25470</v>
      </c>
      <c r="F11244">
        <v>5017114536</v>
      </c>
      <c r="G11244" s="276">
        <v>45897</v>
      </c>
      <c r="H11244">
        <v>20250825788143</v>
      </c>
      <c r="I11244">
        <v>0.81599999999999995</v>
      </c>
      <c r="J11244" s="289" t="s">
        <v>273</v>
      </c>
      <c r="K11244" s="289" t="s">
        <v>25575</v>
      </c>
      <c r="L11244" s="289" t="s">
        <v>275</v>
      </c>
      <c r="M11244" s="289" t="s">
        <v>25335</v>
      </c>
      <c r="N11244" s="289" t="s">
        <v>519</v>
      </c>
      <c r="O11244" s="289" t="s">
        <v>277</v>
      </c>
      <c r="P11244" s="289" t="str">
        <f>VLOOKUP(CAT_Details[[#This Row],[Delivery Bp Customer Code]],Table6[],2,0)</f>
        <v>U2-L5</v>
      </c>
    </row>
    <row r="11245" spans="1:16" x14ac:dyDescent="0.25">
      <c r="A11245" s="289" t="s">
        <v>278</v>
      </c>
      <c r="B11245">
        <v>2</v>
      </c>
      <c r="C11245">
        <v>600</v>
      </c>
      <c r="D11245">
        <v>0.8</v>
      </c>
      <c r="E11245" s="289" t="s">
        <v>24758</v>
      </c>
      <c r="F11245">
        <v>5017058980</v>
      </c>
      <c r="G11245" s="276">
        <v>45898</v>
      </c>
      <c r="H11245">
        <v>20250819784594</v>
      </c>
      <c r="I11245">
        <v>1.92</v>
      </c>
      <c r="J11245" s="289" t="s">
        <v>317</v>
      </c>
      <c r="K11245" s="289" t="s">
        <v>24759</v>
      </c>
      <c r="L11245" s="289" t="s">
        <v>275</v>
      </c>
      <c r="M11245" s="289" t="s">
        <v>25192</v>
      </c>
      <c r="N11245" s="289" t="s">
        <v>16210</v>
      </c>
      <c r="O11245" s="289" t="s">
        <v>498</v>
      </c>
      <c r="P11245" s="289" t="str">
        <f>VLOOKUP(CAT_Details[[#This Row],[Delivery Bp Customer Code]],Table6[],2,0)</f>
        <v>DK-BM01</v>
      </c>
    </row>
    <row r="11246" spans="1:16" x14ac:dyDescent="0.25">
      <c r="A11246" s="289" t="s">
        <v>278</v>
      </c>
      <c r="B11246">
        <v>2</v>
      </c>
      <c r="C11246">
        <v>675</v>
      </c>
      <c r="D11246">
        <v>0.8</v>
      </c>
      <c r="E11246" s="289" t="s">
        <v>24989</v>
      </c>
      <c r="F11246">
        <v>5017084934</v>
      </c>
      <c r="G11246" s="276">
        <v>45898</v>
      </c>
      <c r="H11246">
        <v>20250820785338</v>
      </c>
      <c r="I11246">
        <v>0.67200000000000004</v>
      </c>
      <c r="J11246" s="289" t="s">
        <v>324</v>
      </c>
      <c r="K11246" s="289" t="s">
        <v>24990</v>
      </c>
      <c r="L11246" s="289" t="s">
        <v>275</v>
      </c>
      <c r="M11246" s="289" t="s">
        <v>25760</v>
      </c>
      <c r="N11246" s="289" t="s">
        <v>1817</v>
      </c>
      <c r="O11246" s="289" t="s">
        <v>498</v>
      </c>
      <c r="P11246" s="289" t="str">
        <f>VLOOKUP(CAT_Details[[#This Row],[Delivery Bp Customer Code]],Table6[],2,0)</f>
        <v>DK-BM01</v>
      </c>
    </row>
    <row r="11247" spans="1:16" x14ac:dyDescent="0.25">
      <c r="A11247" s="289" t="s">
        <v>75</v>
      </c>
      <c r="B11247">
        <v>2</v>
      </c>
      <c r="C11247">
        <v>336</v>
      </c>
      <c r="D11247">
        <v>1</v>
      </c>
      <c r="E11247" s="289" t="s">
        <v>25003</v>
      </c>
      <c r="F11247">
        <v>5017071985</v>
      </c>
      <c r="G11247" s="276">
        <v>45898</v>
      </c>
      <c r="H11247">
        <v>20250818784030</v>
      </c>
      <c r="I11247">
        <v>1.776</v>
      </c>
      <c r="J11247" s="289" t="s">
        <v>401</v>
      </c>
      <c r="K11247" s="289" t="s">
        <v>25004</v>
      </c>
      <c r="L11247" s="289" t="s">
        <v>275</v>
      </c>
      <c r="M11247" s="289" t="s">
        <v>25005</v>
      </c>
      <c r="N11247" s="289" t="s">
        <v>23076</v>
      </c>
      <c r="O11247" s="289" t="s">
        <v>5281</v>
      </c>
      <c r="P11247" s="289" t="str">
        <f>VLOOKUP(CAT_Details[[#This Row],[Delivery Bp Customer Code]],Table6[],2,0)</f>
        <v>DK-LW08</v>
      </c>
    </row>
    <row r="11248" spans="1:16" x14ac:dyDescent="0.25">
      <c r="A11248" s="289" t="s">
        <v>75</v>
      </c>
      <c r="B11248">
        <v>1</v>
      </c>
      <c r="C11248">
        <v>30</v>
      </c>
      <c r="D11248">
        <v>0.2</v>
      </c>
      <c r="E11248" s="289" t="s">
        <v>25022</v>
      </c>
      <c r="F11248">
        <v>5017084815</v>
      </c>
      <c r="G11248" s="276">
        <v>45898</v>
      </c>
      <c r="H11248">
        <v>20250818783773</v>
      </c>
      <c r="I11248">
        <v>0.48</v>
      </c>
      <c r="J11248" s="289" t="s">
        <v>324</v>
      </c>
      <c r="K11248" s="289" t="s">
        <v>25023</v>
      </c>
      <c r="L11248" s="289" t="s">
        <v>275</v>
      </c>
      <c r="M11248" s="289" t="s">
        <v>25622</v>
      </c>
      <c r="N11248" s="289" t="s">
        <v>562</v>
      </c>
      <c r="O11248" s="289" t="s">
        <v>2173</v>
      </c>
      <c r="P11248" s="289" t="str">
        <f>VLOOKUP(CAT_Details[[#This Row],[Delivery Bp Customer Code]],Table6[],2,0)</f>
        <v>OYL1</v>
      </c>
    </row>
    <row r="11249" spans="1:16" x14ac:dyDescent="0.25">
      <c r="A11249" s="289" t="s">
        <v>75</v>
      </c>
      <c r="B11249">
        <v>6</v>
      </c>
      <c r="C11249">
        <v>720</v>
      </c>
      <c r="D11249">
        <v>2.87</v>
      </c>
      <c r="E11249" s="289" t="s">
        <v>25030</v>
      </c>
      <c r="F11249">
        <v>5017085060</v>
      </c>
      <c r="G11249" s="276">
        <v>45898</v>
      </c>
      <c r="H11249">
        <v>20250819784735</v>
      </c>
      <c r="I11249">
        <v>6.7430000000000003</v>
      </c>
      <c r="J11249" s="289" t="s">
        <v>345</v>
      </c>
      <c r="K11249" s="289" t="s">
        <v>25031</v>
      </c>
      <c r="L11249" s="289" t="s">
        <v>275</v>
      </c>
      <c r="M11249" s="289" t="s">
        <v>25356</v>
      </c>
      <c r="N11249" s="289" t="s">
        <v>427</v>
      </c>
      <c r="O11249" s="289" t="s">
        <v>5281</v>
      </c>
      <c r="P11249" s="289" t="str">
        <f>VLOOKUP(CAT_Details[[#This Row],[Delivery Bp Customer Code]],Table6[],2,0)</f>
        <v>DK-LW08</v>
      </c>
    </row>
    <row r="11250" spans="1:16" x14ac:dyDescent="0.25">
      <c r="A11250" s="289" t="s">
        <v>75</v>
      </c>
      <c r="B11250">
        <v>4</v>
      </c>
      <c r="C11250">
        <v>2315</v>
      </c>
      <c r="D11250">
        <v>1.4</v>
      </c>
      <c r="E11250" s="289" t="s">
        <v>25198</v>
      </c>
      <c r="F11250">
        <v>5017099324</v>
      </c>
      <c r="G11250" s="276">
        <v>45898</v>
      </c>
      <c r="H11250">
        <v>20250821786270</v>
      </c>
      <c r="I11250">
        <v>2.016</v>
      </c>
      <c r="J11250" s="289" t="s">
        <v>324</v>
      </c>
      <c r="K11250" s="289" t="s">
        <v>25199</v>
      </c>
      <c r="L11250" s="289" t="s">
        <v>275</v>
      </c>
      <c r="M11250" s="289" t="s">
        <v>25622</v>
      </c>
      <c r="N11250" s="289" t="s">
        <v>20903</v>
      </c>
      <c r="O11250" s="289" t="s">
        <v>2173</v>
      </c>
      <c r="P11250" s="289" t="str">
        <f>VLOOKUP(CAT_Details[[#This Row],[Delivery Bp Customer Code]],Table6[],2,0)</f>
        <v>OYL1</v>
      </c>
    </row>
    <row r="11251" spans="1:16" x14ac:dyDescent="0.25">
      <c r="A11251" s="289" t="s">
        <v>75</v>
      </c>
      <c r="B11251">
        <v>22</v>
      </c>
      <c r="C11251">
        <v>8450</v>
      </c>
      <c r="D11251">
        <v>8.8000000000000007</v>
      </c>
      <c r="E11251" s="289" t="s">
        <v>25204</v>
      </c>
      <c r="F11251">
        <v>5017099893</v>
      </c>
      <c r="G11251" s="276">
        <v>45898</v>
      </c>
      <c r="H11251">
        <v>20250822787649</v>
      </c>
      <c r="I11251">
        <v>21.12</v>
      </c>
      <c r="J11251" s="289" t="s">
        <v>324</v>
      </c>
      <c r="K11251" s="289" t="s">
        <v>25205</v>
      </c>
      <c r="L11251" s="289" t="s">
        <v>275</v>
      </c>
      <c r="M11251" s="289" t="s">
        <v>25624</v>
      </c>
      <c r="N11251" s="289" t="s">
        <v>2496</v>
      </c>
      <c r="O11251" s="289" t="s">
        <v>2173</v>
      </c>
      <c r="P11251" s="289" t="str">
        <f>VLOOKUP(CAT_Details[[#This Row],[Delivery Bp Customer Code]],Table6[],2,0)</f>
        <v>OYL1</v>
      </c>
    </row>
    <row r="11252" spans="1:16" x14ac:dyDescent="0.25">
      <c r="A11252" s="289" t="s">
        <v>75</v>
      </c>
      <c r="B11252">
        <v>6</v>
      </c>
      <c r="C11252">
        <v>595</v>
      </c>
      <c r="D11252">
        <v>2.4</v>
      </c>
      <c r="E11252" s="289" t="s">
        <v>25206</v>
      </c>
      <c r="F11252">
        <v>5017099999</v>
      </c>
      <c r="G11252" s="276">
        <v>45898</v>
      </c>
      <c r="H11252">
        <v>20250821786898</v>
      </c>
      <c r="I11252">
        <v>3.6480000000000001</v>
      </c>
      <c r="J11252" s="289" t="s">
        <v>350</v>
      </c>
      <c r="K11252" s="289" t="s">
        <v>25207</v>
      </c>
      <c r="L11252" s="289" t="s">
        <v>275</v>
      </c>
      <c r="M11252" s="289" t="s">
        <v>25598</v>
      </c>
      <c r="N11252" s="289" t="s">
        <v>22189</v>
      </c>
      <c r="O11252" s="289" t="s">
        <v>2173</v>
      </c>
      <c r="P11252" s="289" t="str">
        <f>VLOOKUP(CAT_Details[[#This Row],[Delivery Bp Customer Code]],Table6[],2,0)</f>
        <v>OYL1</v>
      </c>
    </row>
    <row r="11253" spans="1:16" x14ac:dyDescent="0.25">
      <c r="A11253" s="289" t="s">
        <v>75</v>
      </c>
      <c r="B11253">
        <v>8</v>
      </c>
      <c r="C11253">
        <v>992</v>
      </c>
      <c r="D11253">
        <v>1.6</v>
      </c>
      <c r="E11253" s="289" t="s">
        <v>25208</v>
      </c>
      <c r="F11253">
        <v>5017100013</v>
      </c>
      <c r="G11253" s="276">
        <v>45898</v>
      </c>
      <c r="H11253">
        <v>20250818783354</v>
      </c>
      <c r="I11253">
        <v>2.0350000000000001</v>
      </c>
      <c r="J11253" s="289" t="s">
        <v>350</v>
      </c>
      <c r="K11253" s="289" t="s">
        <v>25209</v>
      </c>
      <c r="L11253" s="289" t="s">
        <v>275</v>
      </c>
      <c r="M11253" s="289" t="s">
        <v>25358</v>
      </c>
      <c r="N11253" s="289" t="s">
        <v>602</v>
      </c>
      <c r="O11253" s="289" t="s">
        <v>2173</v>
      </c>
      <c r="P11253" s="289" t="str">
        <f>VLOOKUP(CAT_Details[[#This Row],[Delivery Bp Customer Code]],Table6[],2,0)</f>
        <v>OYL1</v>
      </c>
    </row>
    <row r="11254" spans="1:16" x14ac:dyDescent="0.25">
      <c r="A11254" s="289" t="s">
        <v>75</v>
      </c>
      <c r="B11254">
        <v>7</v>
      </c>
      <c r="C11254">
        <v>2141</v>
      </c>
      <c r="D11254">
        <v>2.4</v>
      </c>
      <c r="E11254" s="289" t="s">
        <v>25210</v>
      </c>
      <c r="F11254">
        <v>5017100033</v>
      </c>
      <c r="G11254" s="276">
        <v>45898</v>
      </c>
      <c r="H11254">
        <v>20250808778803</v>
      </c>
      <c r="I11254">
        <v>4.032</v>
      </c>
      <c r="J11254" s="289" t="s">
        <v>324</v>
      </c>
      <c r="K11254" s="289" t="s">
        <v>25211</v>
      </c>
      <c r="L11254" s="289" t="s">
        <v>275</v>
      </c>
      <c r="M11254" s="289" t="s">
        <v>25622</v>
      </c>
      <c r="N11254" s="289" t="s">
        <v>15858</v>
      </c>
      <c r="O11254" s="289" t="s">
        <v>2173</v>
      </c>
      <c r="P11254" s="289" t="str">
        <f>VLOOKUP(CAT_Details[[#This Row],[Delivery Bp Customer Code]],Table6[],2,0)</f>
        <v>OYL1</v>
      </c>
    </row>
    <row r="11255" spans="1:16" x14ac:dyDescent="0.25">
      <c r="A11255" s="289" t="s">
        <v>75</v>
      </c>
      <c r="B11255">
        <v>4</v>
      </c>
      <c r="C11255">
        <v>541</v>
      </c>
      <c r="D11255">
        <v>0.75</v>
      </c>
      <c r="E11255" s="289" t="s">
        <v>25359</v>
      </c>
      <c r="F11255">
        <v>5017114220</v>
      </c>
      <c r="G11255" s="276">
        <v>45898</v>
      </c>
      <c r="H11255">
        <v>20250821787033</v>
      </c>
      <c r="I11255">
        <v>0.42799999999999999</v>
      </c>
      <c r="J11255" s="289" t="s">
        <v>280</v>
      </c>
      <c r="K11255" s="289" t="s">
        <v>25360</v>
      </c>
      <c r="L11255" s="289" t="s">
        <v>275</v>
      </c>
      <c r="M11255" s="289" t="s">
        <v>25625</v>
      </c>
      <c r="N11255" s="289" t="s">
        <v>2942</v>
      </c>
      <c r="O11255" s="289" t="s">
        <v>2173</v>
      </c>
      <c r="P11255" s="289" t="str">
        <f>VLOOKUP(CAT_Details[[#This Row],[Delivery Bp Customer Code]],Table6[],2,0)</f>
        <v>OYL1</v>
      </c>
    </row>
    <row r="11256" spans="1:16" x14ac:dyDescent="0.25">
      <c r="A11256" s="289" t="s">
        <v>75</v>
      </c>
      <c r="B11256">
        <v>12</v>
      </c>
      <c r="C11256">
        <v>6160</v>
      </c>
      <c r="D11256">
        <v>4.8</v>
      </c>
      <c r="E11256" s="289" t="s">
        <v>25368</v>
      </c>
      <c r="F11256">
        <v>5017114499</v>
      </c>
      <c r="G11256" s="276">
        <v>45898</v>
      </c>
      <c r="H11256">
        <v>20250821786914</v>
      </c>
      <c r="I11256">
        <v>8.4480000000000004</v>
      </c>
      <c r="J11256" s="289" t="s">
        <v>280</v>
      </c>
      <c r="K11256" s="289" t="s">
        <v>25369</v>
      </c>
      <c r="L11256" s="289" t="s">
        <v>275</v>
      </c>
      <c r="M11256" s="289" t="s">
        <v>25626</v>
      </c>
      <c r="N11256" s="289" t="s">
        <v>868</v>
      </c>
      <c r="O11256" s="289" t="s">
        <v>2173</v>
      </c>
      <c r="P11256" s="289" t="str">
        <f>VLOOKUP(CAT_Details[[#This Row],[Delivery Bp Customer Code]],Table6[],2,0)</f>
        <v>OYL1</v>
      </c>
    </row>
    <row r="11257" spans="1:16" x14ac:dyDescent="0.25">
      <c r="A11257" s="289" t="s">
        <v>75</v>
      </c>
      <c r="B11257">
        <v>1</v>
      </c>
      <c r="C11257">
        <v>190</v>
      </c>
      <c r="D11257">
        <v>0.4</v>
      </c>
      <c r="E11257" s="289" t="s">
        <v>25382</v>
      </c>
      <c r="F11257">
        <v>5017128538</v>
      </c>
      <c r="G11257" s="276">
        <v>45898</v>
      </c>
      <c r="H11257">
        <v>20250826789287</v>
      </c>
      <c r="I11257">
        <v>0.72</v>
      </c>
      <c r="J11257" s="289" t="s">
        <v>273</v>
      </c>
      <c r="K11257" s="289" t="s">
        <v>25383</v>
      </c>
      <c r="L11257" s="289" t="s">
        <v>275</v>
      </c>
      <c r="M11257" s="289" t="s">
        <v>25627</v>
      </c>
      <c r="N11257" s="289" t="s">
        <v>519</v>
      </c>
      <c r="O11257" s="289" t="s">
        <v>2173</v>
      </c>
      <c r="P11257" s="289" t="str">
        <f>VLOOKUP(CAT_Details[[#This Row],[Delivery Bp Customer Code]],Table6[],2,0)</f>
        <v>OYL1</v>
      </c>
    </row>
    <row r="11258" spans="1:16" x14ac:dyDescent="0.25">
      <c r="A11258" s="289" t="s">
        <v>17052</v>
      </c>
      <c r="B11258">
        <v>1</v>
      </c>
      <c r="C11258">
        <v>9</v>
      </c>
      <c r="D11258">
        <v>7.0000000000000007E-2</v>
      </c>
      <c r="E11258" s="289" t="s">
        <v>24828</v>
      </c>
      <c r="F11258">
        <v>5017059099</v>
      </c>
      <c r="G11258" s="276">
        <v>45898</v>
      </c>
      <c r="H11258">
        <v>20250814782062</v>
      </c>
      <c r="I11258">
        <v>2.5000000000000001E-2</v>
      </c>
      <c r="J11258" s="289" t="s">
        <v>764</v>
      </c>
      <c r="K11258" s="289" t="s">
        <v>24829</v>
      </c>
      <c r="L11258" s="289" t="s">
        <v>280</v>
      </c>
      <c r="M11258" s="289" t="s">
        <v>25499</v>
      </c>
      <c r="N11258" s="289" t="s">
        <v>766</v>
      </c>
      <c r="O11258" s="289" t="s">
        <v>18284</v>
      </c>
      <c r="P11258" s="289">
        <f>VLOOKUP(CAT_Details[[#This Row],[Delivery Bp Customer Code]],Table6[],2,0)</f>
        <v>3705</v>
      </c>
    </row>
    <row r="11259" spans="1:16" x14ac:dyDescent="0.25">
      <c r="A11259" s="289" t="s">
        <v>17052</v>
      </c>
      <c r="B11259">
        <v>2</v>
      </c>
      <c r="C11259">
        <v>27.2</v>
      </c>
      <c r="D11259">
        <v>0.09</v>
      </c>
      <c r="E11259" s="289" t="s">
        <v>25218</v>
      </c>
      <c r="F11259">
        <v>5017099289</v>
      </c>
      <c r="G11259" s="276">
        <v>45898</v>
      </c>
      <c r="H11259">
        <v>20250820786030</v>
      </c>
      <c r="I11259">
        <v>4.2000000000000003E-2</v>
      </c>
      <c r="J11259" s="289" t="s">
        <v>275</v>
      </c>
      <c r="K11259" s="289" t="s">
        <v>25219</v>
      </c>
      <c r="L11259" s="289" t="s">
        <v>280</v>
      </c>
      <c r="M11259" s="289" t="s">
        <v>25401</v>
      </c>
      <c r="N11259" s="289" t="s">
        <v>18883</v>
      </c>
      <c r="O11259" s="289" t="s">
        <v>18284</v>
      </c>
      <c r="P11259" s="289">
        <f>VLOOKUP(CAT_Details[[#This Row],[Delivery Bp Customer Code]],Table6[],2,0)</f>
        <v>3705</v>
      </c>
    </row>
    <row r="11260" spans="1:16" x14ac:dyDescent="0.25">
      <c r="A11260" s="289" t="s">
        <v>17052</v>
      </c>
      <c r="B11260">
        <v>1</v>
      </c>
      <c r="C11260">
        <v>10.7</v>
      </c>
      <c r="D11260">
        <v>0.09</v>
      </c>
      <c r="E11260" s="289" t="s">
        <v>25218</v>
      </c>
      <c r="F11260">
        <v>5017099291</v>
      </c>
      <c r="G11260" s="276">
        <v>45898</v>
      </c>
      <c r="H11260">
        <v>20250820786034</v>
      </c>
      <c r="I11260">
        <v>4.8000000000000001E-2</v>
      </c>
      <c r="J11260" s="289" t="s">
        <v>275</v>
      </c>
      <c r="K11260" s="289" t="s">
        <v>25220</v>
      </c>
      <c r="L11260" s="289" t="s">
        <v>280</v>
      </c>
      <c r="M11260" s="289" t="s">
        <v>25401</v>
      </c>
      <c r="N11260" s="289" t="s">
        <v>18883</v>
      </c>
      <c r="O11260" s="289" t="s">
        <v>18284</v>
      </c>
      <c r="P11260" s="289">
        <f>VLOOKUP(CAT_Details[[#This Row],[Delivery Bp Customer Code]],Table6[],2,0)</f>
        <v>3705</v>
      </c>
    </row>
    <row r="11261" spans="1:16" x14ac:dyDescent="0.25">
      <c r="A11261" s="289" t="s">
        <v>17052</v>
      </c>
      <c r="B11261">
        <v>3</v>
      </c>
      <c r="C11261">
        <v>356.1</v>
      </c>
      <c r="D11261">
        <v>0.93</v>
      </c>
      <c r="E11261" s="289" t="s">
        <v>25221</v>
      </c>
      <c r="F11261">
        <v>5017099306</v>
      </c>
      <c r="G11261" s="276">
        <v>45898</v>
      </c>
      <c r="H11261">
        <v>20250820785678</v>
      </c>
      <c r="I11261">
        <v>1.4690000000000001</v>
      </c>
      <c r="J11261" s="289" t="s">
        <v>302</v>
      </c>
      <c r="K11261" s="289" t="s">
        <v>25222</v>
      </c>
      <c r="L11261" s="289" t="s">
        <v>280</v>
      </c>
      <c r="M11261" s="289" t="s">
        <v>25399</v>
      </c>
      <c r="N11261" s="289" t="s">
        <v>18873</v>
      </c>
      <c r="O11261" s="289" t="s">
        <v>18284</v>
      </c>
      <c r="P11261" s="289">
        <f>VLOOKUP(CAT_Details[[#This Row],[Delivery Bp Customer Code]],Table6[],2,0)</f>
        <v>3705</v>
      </c>
    </row>
    <row r="11262" spans="1:16" x14ac:dyDescent="0.25">
      <c r="A11262" s="289" t="s">
        <v>17052</v>
      </c>
      <c r="B11262">
        <v>2</v>
      </c>
      <c r="C11262">
        <v>1494</v>
      </c>
      <c r="D11262">
        <v>1.56</v>
      </c>
      <c r="E11262" s="289" t="s">
        <v>25223</v>
      </c>
      <c r="F11262">
        <v>5017099332</v>
      </c>
      <c r="G11262" s="276">
        <v>45898</v>
      </c>
      <c r="H11262">
        <v>20250821786459</v>
      </c>
      <c r="I11262">
        <v>1.484</v>
      </c>
      <c r="J11262" s="289" t="s">
        <v>302</v>
      </c>
      <c r="K11262" s="289" t="s">
        <v>25224</v>
      </c>
      <c r="L11262" s="289" t="s">
        <v>280</v>
      </c>
      <c r="M11262" s="289" t="s">
        <v>25563</v>
      </c>
      <c r="N11262" s="289" t="s">
        <v>19572</v>
      </c>
      <c r="O11262" s="289" t="s">
        <v>18284</v>
      </c>
      <c r="P11262" s="289">
        <f>VLOOKUP(CAT_Details[[#This Row],[Delivery Bp Customer Code]],Table6[],2,0)</f>
        <v>3705</v>
      </c>
    </row>
    <row r="11263" spans="1:16" x14ac:dyDescent="0.25">
      <c r="A11263" s="289" t="s">
        <v>17052</v>
      </c>
      <c r="B11263">
        <v>1</v>
      </c>
      <c r="C11263">
        <v>54</v>
      </c>
      <c r="D11263">
        <v>0.37</v>
      </c>
      <c r="E11263" s="289" t="s">
        <v>25225</v>
      </c>
      <c r="F11263">
        <v>5017099444</v>
      </c>
      <c r="G11263" s="276">
        <v>45898</v>
      </c>
      <c r="H11263">
        <v>20250821786687</v>
      </c>
      <c r="I11263">
        <v>0.39600000000000002</v>
      </c>
      <c r="J11263" s="289" t="s">
        <v>275</v>
      </c>
      <c r="K11263" s="289" t="s">
        <v>25226</v>
      </c>
      <c r="L11263" s="289" t="s">
        <v>280</v>
      </c>
      <c r="M11263" s="289" t="s">
        <v>25802</v>
      </c>
      <c r="N11263" s="289" t="s">
        <v>19575</v>
      </c>
      <c r="O11263" s="289" t="s">
        <v>18284</v>
      </c>
      <c r="P11263" s="289">
        <f>VLOOKUP(CAT_Details[[#This Row],[Delivery Bp Customer Code]],Table6[],2,0)</f>
        <v>3705</v>
      </c>
    </row>
    <row r="11264" spans="1:16" x14ac:dyDescent="0.25">
      <c r="A11264" s="289" t="s">
        <v>17052</v>
      </c>
      <c r="B11264">
        <v>3</v>
      </c>
      <c r="C11264">
        <v>50.46</v>
      </c>
      <c r="D11264">
        <v>0.25</v>
      </c>
      <c r="E11264" s="289" t="s">
        <v>25227</v>
      </c>
      <c r="F11264">
        <v>5017099680</v>
      </c>
      <c r="G11264" s="276">
        <v>45898</v>
      </c>
      <c r="H11264">
        <v>20250821786765</v>
      </c>
      <c r="I11264">
        <v>0.127</v>
      </c>
      <c r="J11264" s="289" t="s">
        <v>275</v>
      </c>
      <c r="K11264" s="289" t="s">
        <v>25228</v>
      </c>
      <c r="L11264" s="289" t="s">
        <v>280</v>
      </c>
      <c r="M11264" s="289" t="s">
        <v>25802</v>
      </c>
      <c r="N11264" s="289" t="s">
        <v>18877</v>
      </c>
      <c r="O11264" s="289" t="s">
        <v>18284</v>
      </c>
      <c r="P11264" s="289">
        <f>VLOOKUP(CAT_Details[[#This Row],[Delivery Bp Customer Code]],Table6[],2,0)</f>
        <v>3705</v>
      </c>
    </row>
    <row r="11265" spans="1:16" x14ac:dyDescent="0.25">
      <c r="A11265" s="289" t="s">
        <v>17052</v>
      </c>
      <c r="B11265">
        <v>1</v>
      </c>
      <c r="C11265">
        <v>2</v>
      </c>
      <c r="D11265">
        <v>0.03</v>
      </c>
      <c r="E11265" s="289" t="s">
        <v>25231</v>
      </c>
      <c r="F11265">
        <v>5017099752</v>
      </c>
      <c r="G11265" s="276">
        <v>45898</v>
      </c>
      <c r="H11265">
        <v>20250820785340</v>
      </c>
      <c r="I11265">
        <v>1.0999999999999999E-2</v>
      </c>
      <c r="J11265" s="289" t="s">
        <v>275</v>
      </c>
      <c r="K11265" s="289" t="s">
        <v>25232</v>
      </c>
      <c r="L11265" s="289" t="s">
        <v>280</v>
      </c>
      <c r="M11265" s="289" t="s">
        <v>25401</v>
      </c>
      <c r="N11265" s="289" t="s">
        <v>18880</v>
      </c>
      <c r="O11265" s="289" t="s">
        <v>18284</v>
      </c>
      <c r="P11265" s="289">
        <f>VLOOKUP(CAT_Details[[#This Row],[Delivery Bp Customer Code]],Table6[],2,0)</f>
        <v>3705</v>
      </c>
    </row>
    <row r="11266" spans="1:16" x14ac:dyDescent="0.25">
      <c r="A11266" s="289" t="s">
        <v>17052</v>
      </c>
      <c r="B11266">
        <v>1</v>
      </c>
      <c r="C11266">
        <v>1</v>
      </c>
      <c r="D11266">
        <v>0.02</v>
      </c>
      <c r="E11266" s="289" t="s">
        <v>25233</v>
      </c>
      <c r="F11266">
        <v>5017099768</v>
      </c>
      <c r="G11266" s="276">
        <v>45898</v>
      </c>
      <c r="H11266">
        <v>20250820785643</v>
      </c>
      <c r="I11266">
        <v>4.0000000000000001E-3</v>
      </c>
      <c r="J11266" s="289" t="s">
        <v>275</v>
      </c>
      <c r="K11266" s="289" t="s">
        <v>25234</v>
      </c>
      <c r="L11266" s="289" t="s">
        <v>280</v>
      </c>
      <c r="M11266" s="289" t="s">
        <v>25401</v>
      </c>
      <c r="N11266" s="289" t="s">
        <v>25235</v>
      </c>
      <c r="O11266" s="289" t="s">
        <v>18284</v>
      </c>
      <c r="P11266" s="289">
        <f>VLOOKUP(CAT_Details[[#This Row],[Delivery Bp Customer Code]],Table6[],2,0)</f>
        <v>3705</v>
      </c>
    </row>
    <row r="11267" spans="1:16" x14ac:dyDescent="0.25">
      <c r="A11267" s="289" t="s">
        <v>17052</v>
      </c>
      <c r="B11267">
        <v>1</v>
      </c>
      <c r="C11267">
        <v>60</v>
      </c>
      <c r="D11267">
        <v>0.4</v>
      </c>
      <c r="E11267" s="289" t="s">
        <v>25236</v>
      </c>
      <c r="F11267">
        <v>5017099816</v>
      </c>
      <c r="G11267" s="276">
        <v>45898</v>
      </c>
      <c r="H11267">
        <v>20250819784430</v>
      </c>
      <c r="I11267">
        <v>0.48</v>
      </c>
      <c r="J11267" s="289" t="s">
        <v>275</v>
      </c>
      <c r="K11267" s="289" t="s">
        <v>25237</v>
      </c>
      <c r="L11267" s="289" t="s">
        <v>280</v>
      </c>
      <c r="M11267" s="289" t="s">
        <v>25401</v>
      </c>
      <c r="N11267" s="289" t="s">
        <v>22206</v>
      </c>
      <c r="O11267" s="289" t="s">
        <v>18284</v>
      </c>
      <c r="P11267" s="289">
        <f>VLOOKUP(CAT_Details[[#This Row],[Delivery Bp Customer Code]],Table6[],2,0)</f>
        <v>3705</v>
      </c>
    </row>
    <row r="11268" spans="1:16" x14ac:dyDescent="0.25">
      <c r="A11268" s="289" t="s">
        <v>17052</v>
      </c>
      <c r="B11268">
        <v>4</v>
      </c>
      <c r="C11268">
        <v>1672</v>
      </c>
      <c r="D11268">
        <v>1.1200000000000001</v>
      </c>
      <c r="E11268" s="289" t="s">
        <v>25238</v>
      </c>
      <c r="F11268">
        <v>5017099856</v>
      </c>
      <c r="G11268" s="276">
        <v>45898</v>
      </c>
      <c r="H11268">
        <v>20250821787014</v>
      </c>
      <c r="I11268">
        <v>1.51</v>
      </c>
      <c r="J11268" s="289" t="s">
        <v>275</v>
      </c>
      <c r="K11268" s="289" t="s">
        <v>25239</v>
      </c>
      <c r="L11268" s="289" t="s">
        <v>280</v>
      </c>
      <c r="M11268" s="289" t="s">
        <v>25401</v>
      </c>
      <c r="N11268" s="289" t="s">
        <v>20241</v>
      </c>
      <c r="O11268" s="289" t="s">
        <v>18284</v>
      </c>
      <c r="P11268" s="289">
        <f>VLOOKUP(CAT_Details[[#This Row],[Delivery Bp Customer Code]],Table6[],2,0)</f>
        <v>3705</v>
      </c>
    </row>
    <row r="11269" spans="1:16" x14ac:dyDescent="0.25">
      <c r="A11269" s="289" t="s">
        <v>3329</v>
      </c>
      <c r="B11269">
        <v>1</v>
      </c>
      <c r="C11269">
        <v>300</v>
      </c>
      <c r="D11269">
        <v>0.4</v>
      </c>
      <c r="E11269" s="289" t="s">
        <v>25075</v>
      </c>
      <c r="F11269">
        <v>5017072438</v>
      </c>
      <c r="G11269" s="276">
        <v>45898</v>
      </c>
      <c r="H11269">
        <v>20250819784402</v>
      </c>
      <c r="I11269">
        <v>0.38400000000000001</v>
      </c>
      <c r="J11269" s="289" t="s">
        <v>294</v>
      </c>
      <c r="K11269" s="289" t="s">
        <v>25076</v>
      </c>
      <c r="L11269" s="289" t="s">
        <v>275</v>
      </c>
      <c r="M11269" s="289" t="s">
        <v>25452</v>
      </c>
      <c r="N11269" s="289" t="s">
        <v>394</v>
      </c>
      <c r="O11269" s="289" t="s">
        <v>3332</v>
      </c>
      <c r="P11269" s="289">
        <f>VLOOKUP(CAT_Details[[#This Row],[Delivery Bp Customer Code]],Table6[],2,0)</f>
        <v>3402</v>
      </c>
    </row>
    <row r="11270" spans="1:16" x14ac:dyDescent="0.25">
      <c r="A11270" s="289" t="s">
        <v>3329</v>
      </c>
      <c r="B11270">
        <v>9</v>
      </c>
      <c r="C11270">
        <v>753</v>
      </c>
      <c r="D11270">
        <v>2.4</v>
      </c>
      <c r="E11270" s="289" t="s">
        <v>25077</v>
      </c>
      <c r="F11270">
        <v>5017072464</v>
      </c>
      <c r="G11270" s="276">
        <v>45898</v>
      </c>
      <c r="H11270">
        <v>20250819784214</v>
      </c>
      <c r="I11270">
        <v>5.6159999999999997</v>
      </c>
      <c r="J11270" s="289" t="s">
        <v>401</v>
      </c>
      <c r="K11270" s="289" t="s">
        <v>25078</v>
      </c>
      <c r="L11270" s="289" t="s">
        <v>275</v>
      </c>
      <c r="M11270" s="289" t="s">
        <v>25666</v>
      </c>
      <c r="N11270" s="289" t="s">
        <v>2533</v>
      </c>
      <c r="O11270" s="289" t="s">
        <v>3332</v>
      </c>
      <c r="P11270" s="289">
        <f>VLOOKUP(CAT_Details[[#This Row],[Delivery Bp Customer Code]],Table6[],2,0)</f>
        <v>3402</v>
      </c>
    </row>
    <row r="11271" spans="1:16" x14ac:dyDescent="0.25">
      <c r="A11271" s="289" t="s">
        <v>3329</v>
      </c>
      <c r="B11271">
        <v>3</v>
      </c>
      <c r="C11271">
        <v>704</v>
      </c>
      <c r="D11271">
        <v>0.9</v>
      </c>
      <c r="E11271" s="289" t="s">
        <v>25082</v>
      </c>
      <c r="F11271">
        <v>5017084822</v>
      </c>
      <c r="G11271" s="276">
        <v>45898</v>
      </c>
      <c r="H11271">
        <v>20250820785532</v>
      </c>
      <c r="I11271">
        <v>0.57299999999999995</v>
      </c>
      <c r="J11271" s="289" t="s">
        <v>1047</v>
      </c>
      <c r="K11271" s="289" t="s">
        <v>25083</v>
      </c>
      <c r="L11271" s="289" t="s">
        <v>275</v>
      </c>
      <c r="M11271" s="289" t="s">
        <v>25655</v>
      </c>
      <c r="N11271" s="289" t="s">
        <v>1049</v>
      </c>
      <c r="O11271" s="289" t="s">
        <v>3332</v>
      </c>
      <c r="P11271" s="289">
        <f>VLOOKUP(CAT_Details[[#This Row],[Delivery Bp Customer Code]],Table6[],2,0)</f>
        <v>3402</v>
      </c>
    </row>
    <row r="11272" spans="1:16" x14ac:dyDescent="0.25">
      <c r="A11272" s="289" t="s">
        <v>3329</v>
      </c>
      <c r="B11272">
        <v>3</v>
      </c>
      <c r="C11272">
        <v>315</v>
      </c>
      <c r="D11272">
        <v>1.2</v>
      </c>
      <c r="E11272" s="289" t="s">
        <v>25084</v>
      </c>
      <c r="F11272">
        <v>5017084839</v>
      </c>
      <c r="G11272" s="276">
        <v>45898</v>
      </c>
      <c r="H11272">
        <v>20250730773439</v>
      </c>
      <c r="I11272">
        <v>2.823</v>
      </c>
      <c r="J11272" s="289" t="s">
        <v>324</v>
      </c>
      <c r="K11272" s="289" t="s">
        <v>25085</v>
      </c>
      <c r="L11272" s="289" t="s">
        <v>275</v>
      </c>
      <c r="M11272" s="289" t="s">
        <v>25563</v>
      </c>
      <c r="N11272" s="289" t="s">
        <v>5504</v>
      </c>
      <c r="O11272" s="289" t="s">
        <v>3332</v>
      </c>
      <c r="P11272" s="289">
        <f>VLOOKUP(CAT_Details[[#This Row],[Delivery Bp Customer Code]],Table6[],2,0)</f>
        <v>3402</v>
      </c>
    </row>
    <row r="11273" spans="1:16" x14ac:dyDescent="0.25">
      <c r="A11273" s="289" t="s">
        <v>3329</v>
      </c>
      <c r="B11273">
        <v>10</v>
      </c>
      <c r="C11273">
        <v>860</v>
      </c>
      <c r="D11273">
        <v>4</v>
      </c>
      <c r="E11273" s="289" t="s">
        <v>25094</v>
      </c>
      <c r="F11273">
        <v>5017085049</v>
      </c>
      <c r="G11273" s="276">
        <v>45898</v>
      </c>
      <c r="H11273">
        <v>20250807777996</v>
      </c>
      <c r="I11273">
        <v>5.76</v>
      </c>
      <c r="J11273" s="289" t="s">
        <v>324</v>
      </c>
      <c r="K11273" s="289" t="s">
        <v>25095</v>
      </c>
      <c r="L11273" s="289" t="s">
        <v>275</v>
      </c>
      <c r="M11273" s="289" t="s">
        <v>25622</v>
      </c>
      <c r="N11273" s="289" t="s">
        <v>4634</v>
      </c>
      <c r="O11273" s="289" t="s">
        <v>3332</v>
      </c>
      <c r="P11273" s="289">
        <f>VLOOKUP(CAT_Details[[#This Row],[Delivery Bp Customer Code]],Table6[],2,0)</f>
        <v>3402</v>
      </c>
    </row>
    <row r="11274" spans="1:16" x14ac:dyDescent="0.25">
      <c r="A11274" s="289" t="s">
        <v>3329</v>
      </c>
      <c r="B11274">
        <v>35</v>
      </c>
      <c r="C11274">
        <v>2835</v>
      </c>
      <c r="D11274">
        <v>13.6</v>
      </c>
      <c r="E11274" s="289" t="s">
        <v>25265</v>
      </c>
      <c r="F11274">
        <v>5017099534</v>
      </c>
      <c r="G11274" s="276">
        <v>45898</v>
      </c>
      <c r="H11274">
        <v>20250821786386</v>
      </c>
      <c r="I11274">
        <v>42</v>
      </c>
      <c r="J11274" s="289" t="s">
        <v>350</v>
      </c>
      <c r="K11274" s="289" t="s">
        <v>25266</v>
      </c>
      <c r="L11274" s="289" t="s">
        <v>275</v>
      </c>
      <c r="M11274" s="289" t="s">
        <v>25329</v>
      </c>
      <c r="N11274" s="289" t="s">
        <v>3433</v>
      </c>
      <c r="O11274" s="289" t="s">
        <v>3332</v>
      </c>
      <c r="P11274" s="289">
        <f>VLOOKUP(CAT_Details[[#This Row],[Delivery Bp Customer Code]],Table6[],2,0)</f>
        <v>3402</v>
      </c>
    </row>
    <row r="11275" spans="1:16" x14ac:dyDescent="0.25">
      <c r="A11275" s="289" t="s">
        <v>3329</v>
      </c>
      <c r="B11275">
        <v>5</v>
      </c>
      <c r="C11275">
        <v>1055</v>
      </c>
      <c r="D11275">
        <v>2</v>
      </c>
      <c r="E11275" s="289" t="s">
        <v>25267</v>
      </c>
      <c r="F11275">
        <v>5017099917</v>
      </c>
      <c r="G11275" s="276">
        <v>45898</v>
      </c>
      <c r="H11275">
        <v>20250821786639</v>
      </c>
      <c r="I11275">
        <v>4.8</v>
      </c>
      <c r="J11275" s="289" t="s">
        <v>280</v>
      </c>
      <c r="K11275" s="289" t="s">
        <v>25268</v>
      </c>
      <c r="L11275" s="289" t="s">
        <v>275</v>
      </c>
      <c r="M11275" s="289" t="s">
        <v>25625</v>
      </c>
      <c r="N11275" s="289" t="s">
        <v>619</v>
      </c>
      <c r="O11275" s="289" t="s">
        <v>3332</v>
      </c>
      <c r="P11275" s="289">
        <f>VLOOKUP(CAT_Details[[#This Row],[Delivery Bp Customer Code]],Table6[],2,0)</f>
        <v>3402</v>
      </c>
    </row>
    <row r="11276" spans="1:16" x14ac:dyDescent="0.25">
      <c r="A11276" s="289" t="s">
        <v>3329</v>
      </c>
      <c r="B11276">
        <v>1</v>
      </c>
      <c r="C11276">
        <v>121</v>
      </c>
      <c r="D11276">
        <v>0.4</v>
      </c>
      <c r="E11276" s="289" t="s">
        <v>25267</v>
      </c>
      <c r="F11276">
        <v>5017099918</v>
      </c>
      <c r="G11276" s="276">
        <v>45898</v>
      </c>
      <c r="H11276">
        <v>20250821786641</v>
      </c>
      <c r="I11276">
        <v>0.48</v>
      </c>
      <c r="J11276" s="289" t="s">
        <v>280</v>
      </c>
      <c r="K11276" s="289" t="s">
        <v>25269</v>
      </c>
      <c r="L11276" s="289" t="s">
        <v>275</v>
      </c>
      <c r="M11276" s="289" t="s">
        <v>25625</v>
      </c>
      <c r="N11276" s="289" t="s">
        <v>619</v>
      </c>
      <c r="O11276" s="289" t="s">
        <v>3332</v>
      </c>
      <c r="P11276" s="289">
        <f>VLOOKUP(CAT_Details[[#This Row],[Delivery Bp Customer Code]],Table6[],2,0)</f>
        <v>3402</v>
      </c>
    </row>
    <row r="11277" spans="1:16" x14ac:dyDescent="0.25">
      <c r="A11277" s="289" t="s">
        <v>3329</v>
      </c>
      <c r="B11277">
        <v>2</v>
      </c>
      <c r="C11277">
        <v>26</v>
      </c>
      <c r="D11277">
        <v>0.08</v>
      </c>
      <c r="E11277" s="289" t="s">
        <v>25276</v>
      </c>
      <c r="F11277">
        <v>5017100034</v>
      </c>
      <c r="G11277" s="276">
        <v>45898</v>
      </c>
      <c r="H11277">
        <v>20250819784165</v>
      </c>
      <c r="I11277">
        <v>2.5000000000000001E-2</v>
      </c>
      <c r="J11277" s="289" t="s">
        <v>350</v>
      </c>
      <c r="K11277" s="289" t="s">
        <v>25277</v>
      </c>
      <c r="L11277" s="289" t="s">
        <v>275</v>
      </c>
      <c r="M11277" s="289" t="s">
        <v>26297</v>
      </c>
      <c r="N11277" s="289" t="s">
        <v>3809</v>
      </c>
      <c r="O11277" s="289" t="s">
        <v>3332</v>
      </c>
      <c r="P11277" s="289">
        <f>VLOOKUP(CAT_Details[[#This Row],[Delivery Bp Customer Code]],Table6[],2,0)</f>
        <v>3402</v>
      </c>
    </row>
    <row r="11278" spans="1:16" x14ac:dyDescent="0.25">
      <c r="A11278" s="289" t="s">
        <v>3329</v>
      </c>
      <c r="B11278">
        <v>10</v>
      </c>
      <c r="C11278">
        <v>500</v>
      </c>
      <c r="D11278">
        <v>7.5</v>
      </c>
      <c r="E11278" s="289" t="s">
        <v>25484</v>
      </c>
      <c r="F11278">
        <v>5017128652</v>
      </c>
      <c r="G11278" s="276">
        <v>45898</v>
      </c>
      <c r="H11278">
        <v>20250826789485</v>
      </c>
      <c r="I11278">
        <v>16.898</v>
      </c>
      <c r="J11278" s="289" t="s">
        <v>273</v>
      </c>
      <c r="K11278" s="289" t="s">
        <v>25485</v>
      </c>
      <c r="L11278" s="289" t="s">
        <v>275</v>
      </c>
      <c r="M11278" s="289" t="s">
        <v>25627</v>
      </c>
      <c r="N11278" s="289" t="s">
        <v>1240</v>
      </c>
      <c r="O11278" s="289" t="s">
        <v>3332</v>
      </c>
      <c r="P11278" s="289">
        <f>VLOOKUP(CAT_Details[[#This Row],[Delivery Bp Customer Code]],Table6[],2,0)</f>
        <v>3402</v>
      </c>
    </row>
    <row r="11279" spans="1:16" x14ac:dyDescent="0.25">
      <c r="A11279" s="289" t="s">
        <v>707</v>
      </c>
      <c r="B11279">
        <v>39</v>
      </c>
      <c r="C11279">
        <v>4550</v>
      </c>
      <c r="D11279">
        <v>13.43</v>
      </c>
      <c r="E11279" s="289" t="s">
        <v>25691</v>
      </c>
      <c r="F11279">
        <v>5017140120</v>
      </c>
      <c r="G11279" s="276">
        <v>45898</v>
      </c>
      <c r="I11279">
        <v>34.301000000000002</v>
      </c>
      <c r="J11279" s="289" t="s">
        <v>350</v>
      </c>
      <c r="K11279" s="289" t="s">
        <v>25692</v>
      </c>
      <c r="L11279" s="289" t="s">
        <v>273</v>
      </c>
      <c r="M11279" s="289" t="s">
        <v>25693</v>
      </c>
      <c r="N11279" s="289" t="s">
        <v>1166</v>
      </c>
      <c r="O11279" s="289" t="s">
        <v>711</v>
      </c>
      <c r="P11279" s="289" t="str">
        <f>VLOOKUP(CAT_Details[[#This Row],[Delivery Bp Customer Code]],Table6[],2,0)</f>
        <v>No Loc</v>
      </c>
    </row>
    <row r="11280" spans="1:16" x14ac:dyDescent="0.25">
      <c r="A11280" s="289" t="s">
        <v>76</v>
      </c>
      <c r="B11280">
        <v>1</v>
      </c>
      <c r="C11280">
        <v>390</v>
      </c>
      <c r="D11280">
        <v>0.4</v>
      </c>
      <c r="E11280" s="289" t="s">
        <v>25111</v>
      </c>
      <c r="F11280">
        <v>5017072120</v>
      </c>
      <c r="G11280" s="276">
        <v>45898</v>
      </c>
      <c r="H11280">
        <v>20250820785355</v>
      </c>
      <c r="I11280">
        <v>0.96</v>
      </c>
      <c r="J11280" s="289" t="s">
        <v>294</v>
      </c>
      <c r="K11280" s="289" t="s">
        <v>25112</v>
      </c>
      <c r="L11280" s="289" t="s">
        <v>275</v>
      </c>
      <c r="M11280" s="289" t="s">
        <v>25498</v>
      </c>
      <c r="N11280" s="289" t="s">
        <v>297</v>
      </c>
      <c r="O11280" s="289" t="s">
        <v>16049</v>
      </c>
      <c r="P11280" s="289" t="str">
        <f>VLOOKUP(CAT_Details[[#This Row],[Delivery Bp Customer Code]],Table6[],2,0)</f>
        <v>MZ02</v>
      </c>
    </row>
    <row r="11281" spans="1:16" x14ac:dyDescent="0.25">
      <c r="A11281" s="289" t="s">
        <v>76</v>
      </c>
      <c r="B11281">
        <v>3</v>
      </c>
      <c r="C11281">
        <v>35.799999999999997</v>
      </c>
      <c r="D11281">
        <v>0.3</v>
      </c>
      <c r="E11281" s="289" t="s">
        <v>25115</v>
      </c>
      <c r="F11281">
        <v>5017072292</v>
      </c>
      <c r="G11281" s="276">
        <v>45898</v>
      </c>
      <c r="H11281">
        <v>20250819784792</v>
      </c>
      <c r="I11281">
        <v>0.28799999999999998</v>
      </c>
      <c r="J11281" s="289" t="s">
        <v>294</v>
      </c>
      <c r="K11281" s="289" t="s">
        <v>25116</v>
      </c>
      <c r="L11281" s="289" t="s">
        <v>275</v>
      </c>
      <c r="M11281" s="289" t="s">
        <v>25452</v>
      </c>
      <c r="N11281" s="289" t="s">
        <v>1270</v>
      </c>
      <c r="O11281" s="289" t="s">
        <v>16049</v>
      </c>
      <c r="P11281" s="289" t="str">
        <f>VLOOKUP(CAT_Details[[#This Row],[Delivery Bp Customer Code]],Table6[],2,0)</f>
        <v>MZ02</v>
      </c>
    </row>
    <row r="11282" spans="1:16" x14ac:dyDescent="0.25">
      <c r="A11282" s="289" t="s">
        <v>76</v>
      </c>
      <c r="B11282">
        <v>1</v>
      </c>
      <c r="C11282">
        <v>1051</v>
      </c>
      <c r="D11282">
        <v>0.31</v>
      </c>
      <c r="E11282" s="289" t="s">
        <v>25286</v>
      </c>
      <c r="F11282">
        <v>5017099912</v>
      </c>
      <c r="G11282" s="276">
        <v>45898</v>
      </c>
      <c r="H11282">
        <v>20250821786769</v>
      </c>
      <c r="I11282">
        <v>0.74099999999999999</v>
      </c>
      <c r="J11282" s="289" t="s">
        <v>350</v>
      </c>
      <c r="K11282" s="289" t="s">
        <v>25287</v>
      </c>
      <c r="L11282" s="289" t="s">
        <v>275</v>
      </c>
      <c r="M11282" s="289" t="s">
        <v>25358</v>
      </c>
      <c r="N11282" s="289" t="s">
        <v>4441</v>
      </c>
      <c r="O11282" s="289" t="s">
        <v>16049</v>
      </c>
      <c r="P11282" s="289" t="str">
        <f>VLOOKUP(CAT_Details[[#This Row],[Delivery Bp Customer Code]],Table6[],2,0)</f>
        <v>MZ02</v>
      </c>
    </row>
    <row r="11283" spans="1:16" x14ac:dyDescent="0.25">
      <c r="A11283" s="289" t="s">
        <v>74</v>
      </c>
      <c r="B11283">
        <v>11</v>
      </c>
      <c r="C11283">
        <v>1014.58</v>
      </c>
      <c r="D11283">
        <v>4.84</v>
      </c>
      <c r="E11283" s="289" t="s">
        <v>24926</v>
      </c>
      <c r="F11283">
        <v>5017058826</v>
      </c>
      <c r="G11283" s="276">
        <v>45898</v>
      </c>
      <c r="H11283">
        <v>20250819784500</v>
      </c>
      <c r="I11283">
        <v>8.8420000000000005</v>
      </c>
      <c r="J11283" s="289" t="s">
        <v>287</v>
      </c>
      <c r="K11283" s="289" t="s">
        <v>24927</v>
      </c>
      <c r="L11283" s="289" t="s">
        <v>275</v>
      </c>
      <c r="M11283" s="289" t="s">
        <v>25252</v>
      </c>
      <c r="N11283" s="289" t="s">
        <v>1198</v>
      </c>
      <c r="O11283" s="289" t="s">
        <v>22256</v>
      </c>
      <c r="P11283" s="289" t="str">
        <f>VLOOKUP(CAT_Details[[#This Row],[Delivery Bp Customer Code]],Table6[],2,0)</f>
        <v>DX01-L5</v>
      </c>
    </row>
    <row r="11284" spans="1:16" x14ac:dyDescent="0.25">
      <c r="A11284" s="289" t="s">
        <v>74</v>
      </c>
      <c r="B11284">
        <v>1</v>
      </c>
      <c r="C11284">
        <v>7</v>
      </c>
      <c r="D11284">
        <v>0.03</v>
      </c>
      <c r="E11284" s="289" t="s">
        <v>25132</v>
      </c>
      <c r="F11284">
        <v>5017071952</v>
      </c>
      <c r="G11284" s="276">
        <v>45898</v>
      </c>
      <c r="H11284">
        <v>20250819784753</v>
      </c>
      <c r="I11284">
        <v>1.4E-2</v>
      </c>
      <c r="J11284" s="289" t="s">
        <v>438</v>
      </c>
      <c r="K11284" s="289" t="s">
        <v>25133</v>
      </c>
      <c r="L11284" s="289" t="s">
        <v>275</v>
      </c>
      <c r="M11284" s="289" t="s">
        <v>25655</v>
      </c>
      <c r="N11284" s="289" t="s">
        <v>751</v>
      </c>
      <c r="O11284" s="289" t="s">
        <v>22256</v>
      </c>
      <c r="P11284" s="289" t="str">
        <f>VLOOKUP(CAT_Details[[#This Row],[Delivery Bp Customer Code]],Table6[],2,0)</f>
        <v>DX01-L5</v>
      </c>
    </row>
    <row r="11285" spans="1:16" x14ac:dyDescent="0.25">
      <c r="A11285" s="289" t="s">
        <v>74</v>
      </c>
      <c r="B11285">
        <v>1</v>
      </c>
      <c r="C11285">
        <v>73</v>
      </c>
      <c r="D11285">
        <v>0.4</v>
      </c>
      <c r="E11285" s="289" t="s">
        <v>25136</v>
      </c>
      <c r="F11285">
        <v>5017072056</v>
      </c>
      <c r="G11285" s="276">
        <v>45898</v>
      </c>
      <c r="H11285">
        <v>20250819784348</v>
      </c>
      <c r="I11285">
        <v>0.38400000000000001</v>
      </c>
      <c r="J11285" s="289" t="s">
        <v>294</v>
      </c>
      <c r="K11285" s="289" t="s">
        <v>25137</v>
      </c>
      <c r="L11285" s="289" t="s">
        <v>275</v>
      </c>
      <c r="M11285" s="289" t="s">
        <v>25452</v>
      </c>
      <c r="N11285" s="289" t="s">
        <v>504</v>
      </c>
      <c r="O11285" s="289" t="s">
        <v>22256</v>
      </c>
      <c r="P11285" s="289" t="str">
        <f>VLOOKUP(CAT_Details[[#This Row],[Delivery Bp Customer Code]],Table6[],2,0)</f>
        <v>DX01-L5</v>
      </c>
    </row>
    <row r="11286" spans="1:16" x14ac:dyDescent="0.25">
      <c r="A11286" s="289" t="s">
        <v>74</v>
      </c>
      <c r="B11286">
        <v>4</v>
      </c>
      <c r="C11286">
        <v>1560</v>
      </c>
      <c r="D11286">
        <v>1.6</v>
      </c>
      <c r="E11286" s="289" t="s">
        <v>25111</v>
      </c>
      <c r="F11286">
        <v>5017072119</v>
      </c>
      <c r="G11286" s="276">
        <v>45898</v>
      </c>
      <c r="H11286">
        <v>20250820785353</v>
      </c>
      <c r="I11286">
        <v>3.84</v>
      </c>
      <c r="J11286" s="289" t="s">
        <v>294</v>
      </c>
      <c r="K11286" s="289" t="s">
        <v>25142</v>
      </c>
      <c r="L11286" s="289" t="s">
        <v>275</v>
      </c>
      <c r="M11286" s="289" t="s">
        <v>25498</v>
      </c>
      <c r="N11286" s="289" t="s">
        <v>297</v>
      </c>
      <c r="O11286" s="289" t="s">
        <v>22256</v>
      </c>
      <c r="P11286" s="289" t="str">
        <f>VLOOKUP(CAT_Details[[#This Row],[Delivery Bp Customer Code]],Table6[],2,0)</f>
        <v>DX01-L5</v>
      </c>
    </row>
    <row r="11287" spans="1:16" x14ac:dyDescent="0.25">
      <c r="A11287" s="289" t="s">
        <v>74</v>
      </c>
      <c r="B11287">
        <v>13</v>
      </c>
      <c r="C11287">
        <v>2015</v>
      </c>
      <c r="D11287">
        <v>5.64</v>
      </c>
      <c r="E11287" s="289" t="s">
        <v>25148</v>
      </c>
      <c r="F11287">
        <v>5017072221</v>
      </c>
      <c r="G11287" s="276">
        <v>45898</v>
      </c>
      <c r="H11287">
        <v>20250819784697</v>
      </c>
      <c r="I11287">
        <v>13.52</v>
      </c>
      <c r="J11287" s="289" t="s">
        <v>294</v>
      </c>
      <c r="K11287" s="289" t="s">
        <v>25149</v>
      </c>
      <c r="L11287" s="289" t="s">
        <v>275</v>
      </c>
      <c r="M11287" s="289" t="s">
        <v>25193</v>
      </c>
      <c r="N11287" s="289" t="s">
        <v>16159</v>
      </c>
      <c r="O11287" s="289" t="s">
        <v>22256</v>
      </c>
      <c r="P11287" s="289" t="str">
        <f>VLOOKUP(CAT_Details[[#This Row],[Delivery Bp Customer Code]],Table6[],2,0)</f>
        <v>DX01-L5</v>
      </c>
    </row>
    <row r="11288" spans="1:16" x14ac:dyDescent="0.25">
      <c r="A11288" s="289" t="s">
        <v>74</v>
      </c>
      <c r="B11288">
        <v>24</v>
      </c>
      <c r="C11288">
        <v>1560</v>
      </c>
      <c r="D11288">
        <v>9.6</v>
      </c>
      <c r="E11288" s="289" t="s">
        <v>25164</v>
      </c>
      <c r="F11288">
        <v>5017084986</v>
      </c>
      <c r="G11288" s="276">
        <v>45898</v>
      </c>
      <c r="H11288">
        <v>20250818783469</v>
      </c>
      <c r="I11288">
        <v>23.04</v>
      </c>
      <c r="J11288" s="289" t="s">
        <v>294</v>
      </c>
      <c r="K11288" s="289" t="s">
        <v>25165</v>
      </c>
      <c r="L11288" s="289" t="s">
        <v>275</v>
      </c>
      <c r="M11288" s="289" t="s">
        <v>25355</v>
      </c>
      <c r="N11288" s="289" t="s">
        <v>16650</v>
      </c>
      <c r="O11288" s="289" t="s">
        <v>22256</v>
      </c>
      <c r="P11288" s="289" t="str">
        <f>VLOOKUP(CAT_Details[[#This Row],[Delivery Bp Customer Code]],Table6[],2,0)</f>
        <v>DX01-L5</v>
      </c>
    </row>
    <row r="11289" spans="1:16" x14ac:dyDescent="0.25">
      <c r="A11289" s="289" t="s">
        <v>74</v>
      </c>
      <c r="B11289">
        <v>21</v>
      </c>
      <c r="C11289">
        <v>3782</v>
      </c>
      <c r="D11289">
        <v>8.4</v>
      </c>
      <c r="E11289" s="289" t="s">
        <v>25166</v>
      </c>
      <c r="F11289">
        <v>5017085050</v>
      </c>
      <c r="G11289" s="276">
        <v>45898</v>
      </c>
      <c r="H11289">
        <v>20250821786293</v>
      </c>
      <c r="I11289">
        <v>13.44</v>
      </c>
      <c r="J11289" s="289" t="s">
        <v>345</v>
      </c>
      <c r="K11289" s="289" t="s">
        <v>25167</v>
      </c>
      <c r="L11289" s="289" t="s">
        <v>275</v>
      </c>
      <c r="M11289" s="289" t="s">
        <v>25356</v>
      </c>
      <c r="N11289" s="289" t="s">
        <v>348</v>
      </c>
      <c r="O11289" s="289" t="s">
        <v>22256</v>
      </c>
      <c r="P11289" s="289" t="str">
        <f>VLOOKUP(CAT_Details[[#This Row],[Delivery Bp Customer Code]],Table6[],2,0)</f>
        <v>DX01-L5</v>
      </c>
    </row>
    <row r="11290" spans="1:16" x14ac:dyDescent="0.25">
      <c r="A11290" s="289" t="s">
        <v>74</v>
      </c>
      <c r="B11290">
        <v>32</v>
      </c>
      <c r="C11290">
        <v>6019</v>
      </c>
      <c r="D11290">
        <v>13.62</v>
      </c>
      <c r="E11290" s="289" t="s">
        <v>25298</v>
      </c>
      <c r="F11290">
        <v>5017099885</v>
      </c>
      <c r="G11290" s="276">
        <v>45898</v>
      </c>
      <c r="H11290">
        <v>20250821786502</v>
      </c>
      <c r="I11290">
        <v>37.244999999999997</v>
      </c>
      <c r="J11290" s="289" t="s">
        <v>350</v>
      </c>
      <c r="K11290" s="289" t="s">
        <v>25299</v>
      </c>
      <c r="L11290" s="289" t="s">
        <v>275</v>
      </c>
      <c r="M11290" s="289" t="s">
        <v>25358</v>
      </c>
      <c r="N11290" s="289" t="s">
        <v>16421</v>
      </c>
      <c r="O11290" s="289" t="s">
        <v>22256</v>
      </c>
      <c r="P11290" s="289" t="str">
        <f>VLOOKUP(CAT_Details[[#This Row],[Delivery Bp Customer Code]],Table6[],2,0)</f>
        <v>DX01-L5</v>
      </c>
    </row>
    <row r="11291" spans="1:16" x14ac:dyDescent="0.25">
      <c r="A11291" s="289" t="s">
        <v>74</v>
      </c>
      <c r="B11291">
        <v>7</v>
      </c>
      <c r="C11291">
        <v>595</v>
      </c>
      <c r="D11291">
        <v>2.8</v>
      </c>
      <c r="E11291" s="289" t="s">
        <v>25307</v>
      </c>
      <c r="F11291">
        <v>5017099930</v>
      </c>
      <c r="G11291" s="276">
        <v>45898</v>
      </c>
      <c r="H11291">
        <v>20250822787381</v>
      </c>
      <c r="I11291">
        <v>6.72</v>
      </c>
      <c r="J11291" s="289" t="s">
        <v>350</v>
      </c>
      <c r="K11291" s="289" t="s">
        <v>25308</v>
      </c>
      <c r="L11291" s="289" t="s">
        <v>275</v>
      </c>
      <c r="M11291" s="289" t="s">
        <v>25598</v>
      </c>
      <c r="N11291" s="289" t="s">
        <v>15321</v>
      </c>
      <c r="O11291" s="289" t="s">
        <v>22256</v>
      </c>
      <c r="P11291" s="289" t="str">
        <f>VLOOKUP(CAT_Details[[#This Row],[Delivery Bp Customer Code]],Table6[],2,0)</f>
        <v>DX01-L5</v>
      </c>
    </row>
    <row r="11292" spans="1:16" x14ac:dyDescent="0.25">
      <c r="A11292" s="289" t="s">
        <v>272</v>
      </c>
      <c r="B11292">
        <v>3</v>
      </c>
      <c r="C11292">
        <v>1148.0999999999999</v>
      </c>
      <c r="D11292">
        <v>0.6</v>
      </c>
      <c r="E11292" s="289" t="s">
        <v>25178</v>
      </c>
      <c r="F11292">
        <v>5017072142</v>
      </c>
      <c r="G11292" s="276">
        <v>45898</v>
      </c>
      <c r="H11292">
        <v>20250819784651</v>
      </c>
      <c r="I11292">
        <v>0.76800000000000002</v>
      </c>
      <c r="J11292" s="289" t="s">
        <v>294</v>
      </c>
      <c r="K11292" s="289" t="s">
        <v>25179</v>
      </c>
      <c r="L11292" s="289" t="s">
        <v>275</v>
      </c>
      <c r="M11292" s="289" t="s">
        <v>25452</v>
      </c>
      <c r="N11292" s="289" t="s">
        <v>698</v>
      </c>
      <c r="O11292" s="289" t="s">
        <v>277</v>
      </c>
      <c r="P11292" s="289" t="str">
        <f>VLOOKUP(CAT_Details[[#This Row],[Delivery Bp Customer Code]],Table6[],2,0)</f>
        <v>U2-L5</v>
      </c>
    </row>
    <row r="11293" spans="1:16" x14ac:dyDescent="0.25">
      <c r="A11293" s="289" t="s">
        <v>272</v>
      </c>
      <c r="B11293">
        <v>1</v>
      </c>
      <c r="C11293">
        <v>55</v>
      </c>
      <c r="D11293">
        <v>0.2</v>
      </c>
      <c r="E11293" s="289" t="s">
        <v>25077</v>
      </c>
      <c r="F11293">
        <v>5017072466</v>
      </c>
      <c r="G11293" s="276">
        <v>45898</v>
      </c>
      <c r="H11293">
        <v>20250819784211</v>
      </c>
      <c r="I11293">
        <v>0.36</v>
      </c>
      <c r="J11293" s="289" t="s">
        <v>401</v>
      </c>
      <c r="K11293" s="289" t="s">
        <v>25180</v>
      </c>
      <c r="L11293" s="289" t="s">
        <v>275</v>
      </c>
      <c r="M11293" s="289" t="s">
        <v>25666</v>
      </c>
      <c r="N11293" s="289" t="s">
        <v>2533</v>
      </c>
      <c r="O11293" s="289" t="s">
        <v>277</v>
      </c>
      <c r="P11293" s="289" t="str">
        <f>VLOOKUP(CAT_Details[[#This Row],[Delivery Bp Customer Code]],Table6[],2,0)</f>
        <v>U2-L5</v>
      </c>
    </row>
    <row r="11294" spans="1:16" x14ac:dyDescent="0.25">
      <c r="A11294" s="289" t="s">
        <v>272</v>
      </c>
      <c r="B11294">
        <v>1</v>
      </c>
      <c r="C11294">
        <v>87</v>
      </c>
      <c r="D11294">
        <v>0.4</v>
      </c>
      <c r="E11294" s="289" t="s">
        <v>25184</v>
      </c>
      <c r="F11294">
        <v>5017084921</v>
      </c>
      <c r="G11294" s="276">
        <v>45898</v>
      </c>
      <c r="H11294">
        <v>20250820785593</v>
      </c>
      <c r="I11294">
        <v>1.306</v>
      </c>
      <c r="J11294" s="289" t="s">
        <v>324</v>
      </c>
      <c r="K11294" s="289" t="s">
        <v>25185</v>
      </c>
      <c r="L11294" s="289" t="s">
        <v>275</v>
      </c>
      <c r="M11294" s="289" t="s">
        <v>25563</v>
      </c>
      <c r="N11294" s="289" t="s">
        <v>612</v>
      </c>
      <c r="O11294" s="289" t="s">
        <v>277</v>
      </c>
      <c r="P11294" s="289" t="str">
        <f>VLOOKUP(CAT_Details[[#This Row],[Delivery Bp Customer Code]],Table6[],2,0)</f>
        <v>U2-L5</v>
      </c>
    </row>
    <row r="11295" spans="1:16" x14ac:dyDescent="0.25">
      <c r="A11295" s="289" t="s">
        <v>272</v>
      </c>
      <c r="B11295">
        <v>5</v>
      </c>
      <c r="C11295">
        <v>1500</v>
      </c>
      <c r="D11295">
        <v>2</v>
      </c>
      <c r="E11295" s="289" t="s">
        <v>25311</v>
      </c>
      <c r="F11295">
        <v>5017099343</v>
      </c>
      <c r="G11295" s="276">
        <v>45898</v>
      </c>
      <c r="H11295">
        <v>20250821786288</v>
      </c>
      <c r="I11295">
        <v>1.68</v>
      </c>
      <c r="J11295" s="289" t="s">
        <v>350</v>
      </c>
      <c r="K11295" s="289" t="s">
        <v>25312</v>
      </c>
      <c r="L11295" s="289" t="s">
        <v>275</v>
      </c>
      <c r="M11295" s="289" t="s">
        <v>25329</v>
      </c>
      <c r="N11295" s="289" t="s">
        <v>15982</v>
      </c>
      <c r="O11295" s="289" t="s">
        <v>277</v>
      </c>
      <c r="P11295" s="289" t="str">
        <f>VLOOKUP(CAT_Details[[#This Row],[Delivery Bp Customer Code]],Table6[],2,0)</f>
        <v>U2-L5</v>
      </c>
    </row>
    <row r="11296" spans="1:16" x14ac:dyDescent="0.25">
      <c r="A11296" s="289" t="s">
        <v>272</v>
      </c>
      <c r="B11296">
        <v>1</v>
      </c>
      <c r="C11296">
        <v>66</v>
      </c>
      <c r="D11296">
        <v>0.2</v>
      </c>
      <c r="E11296" s="289" t="s">
        <v>25315</v>
      </c>
      <c r="F11296">
        <v>5017099628</v>
      </c>
      <c r="G11296" s="276">
        <v>45898</v>
      </c>
      <c r="H11296">
        <v>20250813781297</v>
      </c>
      <c r="I11296">
        <v>0.44600000000000001</v>
      </c>
      <c r="J11296" s="289" t="s">
        <v>350</v>
      </c>
      <c r="K11296" s="289" t="s">
        <v>25316</v>
      </c>
      <c r="L11296" s="289" t="s">
        <v>275</v>
      </c>
      <c r="M11296" s="289" t="s">
        <v>25358</v>
      </c>
      <c r="N11296" s="289" t="s">
        <v>704</v>
      </c>
      <c r="O11296" s="289" t="s">
        <v>277</v>
      </c>
      <c r="P11296" s="289" t="str">
        <f>VLOOKUP(CAT_Details[[#This Row],[Delivery Bp Customer Code]],Table6[],2,0)</f>
        <v>U2-L5</v>
      </c>
    </row>
    <row r="11297" spans="1:16" x14ac:dyDescent="0.25">
      <c r="A11297" s="289" t="s">
        <v>272</v>
      </c>
      <c r="B11297">
        <v>24</v>
      </c>
      <c r="C11297">
        <v>3139.2</v>
      </c>
      <c r="D11297">
        <v>9.6</v>
      </c>
      <c r="E11297" s="289" t="s">
        <v>25317</v>
      </c>
      <c r="F11297">
        <v>5017099740</v>
      </c>
      <c r="G11297" s="276">
        <v>45898</v>
      </c>
      <c r="H11297">
        <v>20250822787395</v>
      </c>
      <c r="I11297">
        <v>21.888000000000002</v>
      </c>
      <c r="J11297" s="289" t="s">
        <v>350</v>
      </c>
      <c r="K11297" s="289" t="s">
        <v>25318</v>
      </c>
      <c r="L11297" s="289" t="s">
        <v>275</v>
      </c>
      <c r="M11297" s="289" t="s">
        <v>25329</v>
      </c>
      <c r="N11297" s="289" t="s">
        <v>472</v>
      </c>
      <c r="O11297" s="289" t="s">
        <v>277</v>
      </c>
      <c r="P11297" s="289" t="str">
        <f>VLOOKUP(CAT_Details[[#This Row],[Delivery Bp Customer Code]],Table6[],2,0)</f>
        <v>U2-L5</v>
      </c>
    </row>
    <row r="11298" spans="1:16" x14ac:dyDescent="0.25">
      <c r="A11298" s="289" t="s">
        <v>272</v>
      </c>
      <c r="B11298">
        <v>6</v>
      </c>
      <c r="C11298">
        <v>846</v>
      </c>
      <c r="D11298">
        <v>3.2</v>
      </c>
      <c r="E11298" s="289" t="s">
        <v>25573</v>
      </c>
      <c r="F11298">
        <v>5017114532</v>
      </c>
      <c r="G11298" s="276">
        <v>45898</v>
      </c>
      <c r="H11298">
        <v>20250821786538</v>
      </c>
      <c r="I11298">
        <v>7.2960000000000003</v>
      </c>
      <c r="J11298" s="289" t="s">
        <v>302</v>
      </c>
      <c r="K11298" s="289" t="s">
        <v>25574</v>
      </c>
      <c r="L11298" s="289" t="s">
        <v>275</v>
      </c>
      <c r="M11298" s="289" t="s">
        <v>25563</v>
      </c>
      <c r="N11298" s="289" t="s">
        <v>305</v>
      </c>
      <c r="O11298" s="289" t="s">
        <v>277</v>
      </c>
      <c r="P11298" s="289" t="str">
        <f>VLOOKUP(CAT_Details[[#This Row],[Delivery Bp Customer Code]],Table6[],2,0)</f>
        <v>U2-L5</v>
      </c>
    </row>
    <row r="11299" spans="1:16" x14ac:dyDescent="0.25">
      <c r="A11299" s="289" t="s">
        <v>272</v>
      </c>
      <c r="B11299">
        <v>3</v>
      </c>
      <c r="C11299">
        <v>1932</v>
      </c>
      <c r="D11299">
        <v>1.56</v>
      </c>
      <c r="E11299" s="289" t="s">
        <v>25382</v>
      </c>
      <c r="F11299">
        <v>5017128539</v>
      </c>
      <c r="G11299" s="276">
        <v>45898</v>
      </c>
      <c r="H11299">
        <v>20250826789246</v>
      </c>
      <c r="I11299">
        <v>4.4429999999999996</v>
      </c>
      <c r="J11299" s="289" t="s">
        <v>273</v>
      </c>
      <c r="K11299" s="289" t="s">
        <v>25578</v>
      </c>
      <c r="L11299" s="289" t="s">
        <v>275</v>
      </c>
      <c r="M11299" s="289" t="s">
        <v>25627</v>
      </c>
      <c r="N11299" s="289" t="s">
        <v>519</v>
      </c>
      <c r="O11299" s="289" t="s">
        <v>277</v>
      </c>
      <c r="P11299" s="289" t="str">
        <f>VLOOKUP(CAT_Details[[#This Row],[Delivery Bp Customer Code]],Table6[],2,0)</f>
        <v>U2-L5</v>
      </c>
    </row>
    <row r="11300" spans="1:16" x14ac:dyDescent="0.25">
      <c r="A11300" s="289" t="s">
        <v>4794</v>
      </c>
      <c r="B11300">
        <v>1</v>
      </c>
      <c r="C11300">
        <v>1108</v>
      </c>
      <c r="D11300">
        <v>0.4</v>
      </c>
      <c r="E11300" s="289" t="s">
        <v>25322</v>
      </c>
      <c r="F11300">
        <v>5017099237</v>
      </c>
      <c r="G11300" s="276">
        <v>45898</v>
      </c>
      <c r="H11300">
        <v>20250821786842</v>
      </c>
      <c r="I11300">
        <v>1.68</v>
      </c>
      <c r="J11300" s="289" t="s">
        <v>350</v>
      </c>
      <c r="K11300" s="289" t="s">
        <v>25323</v>
      </c>
      <c r="L11300" s="289" t="s">
        <v>275</v>
      </c>
      <c r="M11300" s="289" t="s">
        <v>25358</v>
      </c>
      <c r="N11300" s="289" t="s">
        <v>948</v>
      </c>
      <c r="O11300" s="289" t="s">
        <v>4798</v>
      </c>
      <c r="P11300" s="289" t="str">
        <f>VLOOKUP(CAT_Details[[#This Row],[Delivery Bp Customer Code]],Table6[],2,0)</f>
        <v>MY02</v>
      </c>
    </row>
    <row r="11301" spans="1:16" x14ac:dyDescent="0.25">
      <c r="A11301" s="289" t="s">
        <v>5576</v>
      </c>
      <c r="B11301">
        <v>12</v>
      </c>
      <c r="C11301">
        <v>13200</v>
      </c>
      <c r="D11301">
        <v>7.2</v>
      </c>
      <c r="E11301" s="289" t="s">
        <v>25594</v>
      </c>
      <c r="F11301">
        <v>5017128832</v>
      </c>
      <c r="G11301" s="276">
        <v>45898</v>
      </c>
      <c r="H11301">
        <v>20250821786429</v>
      </c>
      <c r="I11301">
        <v>17.28</v>
      </c>
      <c r="J11301" s="289" t="s">
        <v>273</v>
      </c>
      <c r="K11301" s="289" t="s">
        <v>25595</v>
      </c>
      <c r="L11301" s="289" t="s">
        <v>275</v>
      </c>
      <c r="M11301" s="289" t="s">
        <v>25627</v>
      </c>
      <c r="N11301" s="289" t="s">
        <v>6556</v>
      </c>
      <c r="O11301" s="289" t="s">
        <v>15996</v>
      </c>
      <c r="P11301" s="289" t="str">
        <f>VLOOKUP(CAT_Details[[#This Row],[Delivery Bp Customer Code]],Table6[],2,0)</f>
        <v>ES01</v>
      </c>
    </row>
    <row r="11302" spans="1:16" x14ac:dyDescent="0.25">
      <c r="A11302" s="289" t="s">
        <v>278</v>
      </c>
      <c r="B11302">
        <v>1</v>
      </c>
      <c r="C11302">
        <v>539</v>
      </c>
      <c r="D11302">
        <v>0.4</v>
      </c>
      <c r="E11302" s="289" t="s">
        <v>25343</v>
      </c>
      <c r="F11302">
        <v>5017114477</v>
      </c>
      <c r="G11302" s="276">
        <v>45901</v>
      </c>
      <c r="H11302">
        <v>20250825788050</v>
      </c>
      <c r="I11302">
        <v>0.91200000000000003</v>
      </c>
      <c r="J11302" s="289" t="s">
        <v>350</v>
      </c>
      <c r="K11302" s="289" t="s">
        <v>25344</v>
      </c>
      <c r="L11302" s="289" t="s">
        <v>275</v>
      </c>
      <c r="M11302" s="289" t="s">
        <v>25598</v>
      </c>
      <c r="N11302" s="289" t="s">
        <v>999</v>
      </c>
      <c r="O11302" s="289" t="s">
        <v>498</v>
      </c>
      <c r="P11302" s="289" t="str">
        <f>VLOOKUP(CAT_Details[[#This Row],[Delivery Bp Customer Code]],Table6[],2,0)</f>
        <v>DK-BM01</v>
      </c>
    </row>
    <row r="11303" spans="1:16" x14ac:dyDescent="0.25">
      <c r="A11303" s="289" t="s">
        <v>278</v>
      </c>
      <c r="B11303">
        <v>1</v>
      </c>
      <c r="C11303">
        <v>104</v>
      </c>
      <c r="D11303">
        <v>0.4</v>
      </c>
      <c r="E11303" s="289" t="s">
        <v>25347</v>
      </c>
      <c r="F11303">
        <v>5017114531</v>
      </c>
      <c r="G11303" s="276">
        <v>45901</v>
      </c>
      <c r="H11303">
        <v>20250825788788</v>
      </c>
      <c r="I11303">
        <v>0.48</v>
      </c>
      <c r="J11303" s="289" t="s">
        <v>280</v>
      </c>
      <c r="K11303" s="289" t="s">
        <v>25348</v>
      </c>
      <c r="L11303" s="289" t="s">
        <v>275</v>
      </c>
      <c r="M11303" s="289" t="s">
        <v>25625</v>
      </c>
      <c r="N11303" s="289" t="s">
        <v>283</v>
      </c>
      <c r="O11303" s="289" t="s">
        <v>498</v>
      </c>
      <c r="P11303" s="289" t="str">
        <f>VLOOKUP(CAT_Details[[#This Row],[Delivery Bp Customer Code]],Table6[],2,0)</f>
        <v>DK-BM01</v>
      </c>
    </row>
    <row r="11304" spans="1:16" x14ac:dyDescent="0.25">
      <c r="A11304" s="289" t="s">
        <v>278</v>
      </c>
      <c r="B11304">
        <v>1</v>
      </c>
      <c r="C11304">
        <v>270</v>
      </c>
      <c r="D11304">
        <v>0.4</v>
      </c>
      <c r="E11304" s="289" t="s">
        <v>25349</v>
      </c>
      <c r="F11304">
        <v>5017128747</v>
      </c>
      <c r="G11304" s="276">
        <v>45901</v>
      </c>
      <c r="H11304">
        <v>20250821786918</v>
      </c>
      <c r="I11304">
        <v>0.38400000000000001</v>
      </c>
      <c r="J11304" s="289" t="s">
        <v>280</v>
      </c>
      <c r="K11304" s="289" t="s">
        <v>25350</v>
      </c>
      <c r="L11304" s="289" t="s">
        <v>275</v>
      </c>
      <c r="M11304" s="289" t="s">
        <v>25775</v>
      </c>
      <c r="N11304" s="289" t="s">
        <v>868</v>
      </c>
      <c r="O11304" s="289" t="s">
        <v>498</v>
      </c>
      <c r="P11304" s="289" t="str">
        <f>VLOOKUP(CAT_Details[[#This Row],[Delivery Bp Customer Code]],Table6[],2,0)</f>
        <v>DK-BM01</v>
      </c>
    </row>
    <row r="11305" spans="1:16" x14ac:dyDescent="0.25">
      <c r="A11305" s="289" t="s">
        <v>278</v>
      </c>
      <c r="B11305">
        <v>2</v>
      </c>
      <c r="C11305">
        <v>600</v>
      </c>
      <c r="D11305">
        <v>0.8</v>
      </c>
      <c r="E11305" s="289" t="s">
        <v>25607</v>
      </c>
      <c r="F11305">
        <v>5017142936</v>
      </c>
      <c r="G11305" s="276">
        <v>45901</v>
      </c>
      <c r="H11305">
        <v>20250826789806</v>
      </c>
      <c r="I11305">
        <v>1.536</v>
      </c>
      <c r="J11305" s="289" t="s">
        <v>273</v>
      </c>
      <c r="K11305" s="289" t="s">
        <v>25608</v>
      </c>
      <c r="L11305" s="289" t="s">
        <v>275</v>
      </c>
      <c r="M11305" s="289" t="s">
        <v>25876</v>
      </c>
      <c r="N11305" s="289" t="s">
        <v>653</v>
      </c>
      <c r="O11305" s="289" t="s">
        <v>498</v>
      </c>
      <c r="P11305" s="289" t="str">
        <f>VLOOKUP(CAT_Details[[#This Row],[Delivery Bp Customer Code]],Table6[],2,0)</f>
        <v>DK-BM01</v>
      </c>
    </row>
    <row r="11306" spans="1:16" x14ac:dyDescent="0.25">
      <c r="A11306" s="289" t="s">
        <v>278</v>
      </c>
      <c r="B11306">
        <v>2</v>
      </c>
      <c r="C11306">
        <v>320</v>
      </c>
      <c r="D11306">
        <v>0.8</v>
      </c>
      <c r="E11306" s="289" t="s">
        <v>25607</v>
      </c>
      <c r="F11306">
        <v>5017142938</v>
      </c>
      <c r="G11306" s="276">
        <v>45901</v>
      </c>
      <c r="H11306">
        <v>20250826789808</v>
      </c>
      <c r="I11306">
        <v>1.1519999999999999</v>
      </c>
      <c r="J11306" s="289" t="s">
        <v>273</v>
      </c>
      <c r="K11306" s="289" t="s">
        <v>25609</v>
      </c>
      <c r="L11306" s="289" t="s">
        <v>275</v>
      </c>
      <c r="M11306" s="289" t="s">
        <v>25876</v>
      </c>
      <c r="N11306" s="289" t="s">
        <v>653</v>
      </c>
      <c r="O11306" s="289" t="s">
        <v>498</v>
      </c>
      <c r="P11306" s="289" t="str">
        <f>VLOOKUP(CAT_Details[[#This Row],[Delivery Bp Customer Code]],Table6[],2,0)</f>
        <v>DK-BM01</v>
      </c>
    </row>
    <row r="11307" spans="1:16" x14ac:dyDescent="0.25">
      <c r="A11307" s="289" t="s">
        <v>75</v>
      </c>
      <c r="B11307">
        <v>4</v>
      </c>
      <c r="C11307">
        <v>36</v>
      </c>
      <c r="D11307">
        <v>0.4</v>
      </c>
      <c r="E11307" s="289" t="s">
        <v>25024</v>
      </c>
      <c r="F11307">
        <v>5017084883</v>
      </c>
      <c r="G11307" s="276">
        <v>45901</v>
      </c>
      <c r="H11307">
        <v>20250820785888</v>
      </c>
      <c r="I11307">
        <v>0.38400000000000001</v>
      </c>
      <c r="J11307" s="289" t="s">
        <v>294</v>
      </c>
      <c r="K11307" s="289" t="s">
        <v>25025</v>
      </c>
      <c r="L11307" s="289" t="s">
        <v>275</v>
      </c>
      <c r="M11307" s="289" t="s">
        <v>25623</v>
      </c>
      <c r="N11307" s="289" t="s">
        <v>1270</v>
      </c>
      <c r="O11307" s="289" t="s">
        <v>5281</v>
      </c>
      <c r="P11307" s="289" t="str">
        <f>VLOOKUP(CAT_Details[[#This Row],[Delivery Bp Customer Code]],Table6[],2,0)</f>
        <v>DK-LW08</v>
      </c>
    </row>
    <row r="11308" spans="1:16" x14ac:dyDescent="0.25">
      <c r="A11308" s="289" t="s">
        <v>75</v>
      </c>
      <c r="B11308">
        <v>8</v>
      </c>
      <c r="C11308">
        <v>1490</v>
      </c>
      <c r="D11308">
        <v>3.2</v>
      </c>
      <c r="E11308" s="289" t="s">
        <v>25028</v>
      </c>
      <c r="F11308">
        <v>5017085024</v>
      </c>
      <c r="G11308" s="276">
        <v>45901</v>
      </c>
      <c r="H11308">
        <v>20250820785646</v>
      </c>
      <c r="I11308">
        <v>9.4079999999999995</v>
      </c>
      <c r="J11308" s="289" t="s">
        <v>294</v>
      </c>
      <c r="K11308" s="289" t="s">
        <v>25029</v>
      </c>
      <c r="L11308" s="289" t="s">
        <v>275</v>
      </c>
      <c r="M11308" s="289" t="s">
        <v>25355</v>
      </c>
      <c r="N11308" s="289" t="s">
        <v>555</v>
      </c>
      <c r="O11308" s="289" t="s">
        <v>2173</v>
      </c>
      <c r="P11308" s="289" t="str">
        <f>VLOOKUP(CAT_Details[[#This Row],[Delivery Bp Customer Code]],Table6[],2,0)</f>
        <v>OYL1</v>
      </c>
    </row>
    <row r="11309" spans="1:16" x14ac:dyDescent="0.25">
      <c r="A11309" s="289" t="s">
        <v>75</v>
      </c>
      <c r="B11309">
        <v>2</v>
      </c>
      <c r="C11309">
        <v>4</v>
      </c>
      <c r="D11309">
        <v>0.1</v>
      </c>
      <c r="E11309" s="289" t="s">
        <v>25212</v>
      </c>
      <c r="F11309">
        <v>5017100037</v>
      </c>
      <c r="G11309" s="276">
        <v>45901</v>
      </c>
      <c r="H11309">
        <v>20250819784383</v>
      </c>
      <c r="I11309">
        <v>2.4E-2</v>
      </c>
      <c r="J11309" s="289" t="s">
        <v>324</v>
      </c>
      <c r="K11309" s="289" t="s">
        <v>25213</v>
      </c>
      <c r="L11309" s="289" t="s">
        <v>275</v>
      </c>
      <c r="M11309" s="289" t="s">
        <v>25622</v>
      </c>
      <c r="N11309" s="289" t="s">
        <v>18371</v>
      </c>
      <c r="O11309" s="289" t="s">
        <v>2173</v>
      </c>
      <c r="P11309" s="289" t="str">
        <f>VLOOKUP(CAT_Details[[#This Row],[Delivery Bp Customer Code]],Table6[],2,0)</f>
        <v>OYL1</v>
      </c>
    </row>
    <row r="11310" spans="1:16" x14ac:dyDescent="0.25">
      <c r="A11310" s="289" t="s">
        <v>75</v>
      </c>
      <c r="B11310">
        <v>12</v>
      </c>
      <c r="C11310">
        <v>3818</v>
      </c>
      <c r="D11310">
        <v>4.01</v>
      </c>
      <c r="E11310" s="289" t="s">
        <v>25361</v>
      </c>
      <c r="F11310">
        <v>5017114381</v>
      </c>
      <c r="G11310" s="276">
        <v>45901</v>
      </c>
      <c r="H11310">
        <v>20250822787634</v>
      </c>
      <c r="I11310">
        <v>7.68</v>
      </c>
      <c r="J11310" s="289" t="s">
        <v>324</v>
      </c>
      <c r="K11310" s="289" t="s">
        <v>25362</v>
      </c>
      <c r="L11310" s="289" t="s">
        <v>275</v>
      </c>
      <c r="M11310" s="289" t="s">
        <v>25760</v>
      </c>
      <c r="N11310" s="289" t="s">
        <v>2172</v>
      </c>
      <c r="O11310" s="289" t="s">
        <v>2173</v>
      </c>
      <c r="P11310" s="289" t="str">
        <f>VLOOKUP(CAT_Details[[#This Row],[Delivery Bp Customer Code]],Table6[],2,0)</f>
        <v>OYL1</v>
      </c>
    </row>
    <row r="11311" spans="1:16" x14ac:dyDescent="0.25">
      <c r="A11311" s="289" t="s">
        <v>75</v>
      </c>
      <c r="B11311">
        <v>1</v>
      </c>
      <c r="C11311">
        <v>3.3</v>
      </c>
      <c r="D11311">
        <v>0.06</v>
      </c>
      <c r="E11311" s="289" t="s">
        <v>25365</v>
      </c>
      <c r="F11311">
        <v>5017114476</v>
      </c>
      <c r="G11311" s="276">
        <v>45901</v>
      </c>
      <c r="H11311">
        <v>20250825788745</v>
      </c>
      <c r="I11311">
        <v>1.7999999999999999E-2</v>
      </c>
      <c r="J11311" s="289" t="s">
        <v>324</v>
      </c>
      <c r="K11311" s="289" t="s">
        <v>25366</v>
      </c>
      <c r="L11311" s="289" t="s">
        <v>275</v>
      </c>
      <c r="M11311" s="289" t="s">
        <v>25805</v>
      </c>
      <c r="N11311" s="289" t="s">
        <v>3240</v>
      </c>
      <c r="O11311" s="289" t="s">
        <v>2173</v>
      </c>
      <c r="P11311" s="289" t="str">
        <f>VLOOKUP(CAT_Details[[#This Row],[Delivery Bp Customer Code]],Table6[],2,0)</f>
        <v>OYL1</v>
      </c>
    </row>
    <row r="11312" spans="1:16" x14ac:dyDescent="0.25">
      <c r="A11312" s="289" t="s">
        <v>75</v>
      </c>
      <c r="B11312">
        <v>1</v>
      </c>
      <c r="C11312">
        <v>15</v>
      </c>
      <c r="D11312">
        <v>0.13</v>
      </c>
      <c r="E11312" s="289" t="s">
        <v>25365</v>
      </c>
      <c r="F11312">
        <v>5017114478</v>
      </c>
      <c r="G11312" s="276">
        <v>45901</v>
      </c>
      <c r="H11312">
        <v>20250825788758</v>
      </c>
      <c r="I11312">
        <v>0.121</v>
      </c>
      <c r="J11312" s="289" t="s">
        <v>324</v>
      </c>
      <c r="K11312" s="289" t="s">
        <v>25367</v>
      </c>
      <c r="L11312" s="289" t="s">
        <v>275</v>
      </c>
      <c r="M11312" s="289" t="s">
        <v>25805</v>
      </c>
      <c r="N11312" s="289" t="s">
        <v>3240</v>
      </c>
      <c r="O11312" s="289" t="s">
        <v>2173</v>
      </c>
      <c r="P11312" s="289" t="str">
        <f>VLOOKUP(CAT_Details[[#This Row],[Delivery Bp Customer Code]],Table6[],2,0)</f>
        <v>OYL1</v>
      </c>
    </row>
    <row r="11313" spans="1:16" x14ac:dyDescent="0.25">
      <c r="A11313" s="289" t="s">
        <v>75</v>
      </c>
      <c r="B11313">
        <v>1</v>
      </c>
      <c r="C11313">
        <v>225</v>
      </c>
      <c r="D11313">
        <v>0.2</v>
      </c>
      <c r="E11313" s="289" t="s">
        <v>25386</v>
      </c>
      <c r="F11313">
        <v>5017128677</v>
      </c>
      <c r="G11313" s="276">
        <v>45901</v>
      </c>
      <c r="H11313">
        <v>20250731773994</v>
      </c>
      <c r="I11313">
        <v>0.48</v>
      </c>
      <c r="J11313" s="289" t="s">
        <v>280</v>
      </c>
      <c r="K11313" s="289" t="s">
        <v>25387</v>
      </c>
      <c r="L11313" s="289" t="s">
        <v>275</v>
      </c>
      <c r="M11313" s="289" t="s">
        <v>25775</v>
      </c>
      <c r="N11313" s="289" t="s">
        <v>1399</v>
      </c>
      <c r="O11313" s="289" t="s">
        <v>2173</v>
      </c>
      <c r="P11313" s="289" t="str">
        <f>VLOOKUP(CAT_Details[[#This Row],[Delivery Bp Customer Code]],Table6[],2,0)</f>
        <v>OYL1</v>
      </c>
    </row>
    <row r="11314" spans="1:16" x14ac:dyDescent="0.25">
      <c r="A11314" s="289" t="s">
        <v>17052</v>
      </c>
      <c r="B11314">
        <v>6</v>
      </c>
      <c r="C11314">
        <v>472</v>
      </c>
      <c r="D11314">
        <v>2.4</v>
      </c>
      <c r="E11314" s="289" t="s">
        <v>25050</v>
      </c>
      <c r="F11314">
        <v>5017084893</v>
      </c>
      <c r="G11314" s="276">
        <v>45901</v>
      </c>
      <c r="H11314">
        <v>20250821786257</v>
      </c>
      <c r="I11314">
        <v>3.504</v>
      </c>
      <c r="J11314" s="289" t="s">
        <v>3890</v>
      </c>
      <c r="K11314" s="289" t="s">
        <v>25051</v>
      </c>
      <c r="L11314" s="289" t="s">
        <v>280</v>
      </c>
      <c r="M11314" s="289" t="s">
        <v>25656</v>
      </c>
      <c r="N11314" s="289" t="s">
        <v>3896</v>
      </c>
      <c r="O11314" s="289" t="s">
        <v>18284</v>
      </c>
      <c r="P11314" s="289">
        <f>VLOOKUP(CAT_Details[[#This Row],[Delivery Bp Customer Code]],Table6[],2,0)</f>
        <v>3705</v>
      </c>
    </row>
    <row r="11315" spans="1:16" x14ac:dyDescent="0.25">
      <c r="A11315" s="289" t="s">
        <v>17052</v>
      </c>
      <c r="B11315">
        <v>1</v>
      </c>
      <c r="C11315">
        <v>238</v>
      </c>
      <c r="D11315">
        <v>0.4</v>
      </c>
      <c r="E11315" s="289" t="s">
        <v>25050</v>
      </c>
      <c r="F11315">
        <v>5017084895</v>
      </c>
      <c r="G11315" s="276">
        <v>45901</v>
      </c>
      <c r="H11315">
        <v>20250814781967</v>
      </c>
      <c r="I11315">
        <v>1.526</v>
      </c>
      <c r="J11315" s="289" t="s">
        <v>3890</v>
      </c>
      <c r="K11315" s="289" t="s">
        <v>25052</v>
      </c>
      <c r="L11315" s="289" t="s">
        <v>280</v>
      </c>
      <c r="M11315" s="289" t="s">
        <v>25656</v>
      </c>
      <c r="N11315" s="289" t="s">
        <v>3896</v>
      </c>
      <c r="O11315" s="289" t="s">
        <v>18284</v>
      </c>
      <c r="P11315" s="289">
        <f>VLOOKUP(CAT_Details[[#This Row],[Delivery Bp Customer Code]],Table6[],2,0)</f>
        <v>3705</v>
      </c>
    </row>
    <row r="11316" spans="1:16" x14ac:dyDescent="0.25">
      <c r="A11316" s="289" t="s">
        <v>17052</v>
      </c>
      <c r="B11316">
        <v>1</v>
      </c>
      <c r="C11316">
        <v>3</v>
      </c>
      <c r="D11316">
        <v>0.03</v>
      </c>
      <c r="E11316" s="289" t="s">
        <v>25402</v>
      </c>
      <c r="F11316">
        <v>5017114191</v>
      </c>
      <c r="G11316" s="276">
        <v>45901</v>
      </c>
      <c r="H11316">
        <v>20250825788078</v>
      </c>
      <c r="I11316">
        <v>1.0999999999999999E-2</v>
      </c>
      <c r="J11316" s="289" t="s">
        <v>302</v>
      </c>
      <c r="K11316" s="289" t="s">
        <v>25403</v>
      </c>
      <c r="L11316" s="289" t="s">
        <v>280</v>
      </c>
      <c r="M11316" s="289" t="s">
        <v>25563</v>
      </c>
      <c r="N11316" s="289" t="s">
        <v>18394</v>
      </c>
      <c r="O11316" s="289" t="s">
        <v>18284</v>
      </c>
      <c r="P11316" s="289">
        <f>VLOOKUP(CAT_Details[[#This Row],[Delivery Bp Customer Code]],Table6[],2,0)</f>
        <v>3705</v>
      </c>
    </row>
    <row r="11317" spans="1:16" x14ac:dyDescent="0.25">
      <c r="A11317" s="289" t="s">
        <v>17052</v>
      </c>
      <c r="B11317">
        <v>1</v>
      </c>
      <c r="C11317">
        <v>23</v>
      </c>
      <c r="D11317">
        <v>0.4</v>
      </c>
      <c r="E11317" s="289" t="s">
        <v>25408</v>
      </c>
      <c r="F11317">
        <v>5017114303</v>
      </c>
      <c r="G11317" s="276">
        <v>45901</v>
      </c>
      <c r="H11317">
        <v>20250825788850</v>
      </c>
      <c r="I11317">
        <v>0.41299999999999998</v>
      </c>
      <c r="J11317" s="289" t="s">
        <v>302</v>
      </c>
      <c r="K11317" s="289" t="s">
        <v>25409</v>
      </c>
      <c r="L11317" s="289" t="s">
        <v>280</v>
      </c>
      <c r="M11317" s="289" t="s">
        <v>25563</v>
      </c>
      <c r="N11317" s="289" t="s">
        <v>18870</v>
      </c>
      <c r="O11317" s="289" t="s">
        <v>18284</v>
      </c>
      <c r="P11317" s="289">
        <f>VLOOKUP(CAT_Details[[#This Row],[Delivery Bp Customer Code]],Table6[],2,0)</f>
        <v>3705</v>
      </c>
    </row>
    <row r="11318" spans="1:16" x14ac:dyDescent="0.25">
      <c r="A11318" s="289" t="s">
        <v>17052</v>
      </c>
      <c r="B11318">
        <v>3</v>
      </c>
      <c r="C11318">
        <v>16.2</v>
      </c>
      <c r="D11318">
        <v>0.17</v>
      </c>
      <c r="E11318" s="289" t="s">
        <v>25414</v>
      </c>
      <c r="F11318">
        <v>5017114534</v>
      </c>
      <c r="G11318" s="276">
        <v>45901</v>
      </c>
      <c r="H11318">
        <v>20250822787484</v>
      </c>
      <c r="I11318">
        <v>7.4999999999999997E-2</v>
      </c>
      <c r="J11318" s="289" t="s">
        <v>275</v>
      </c>
      <c r="K11318" s="289" t="s">
        <v>25415</v>
      </c>
      <c r="L11318" s="289" t="s">
        <v>280</v>
      </c>
      <c r="M11318" s="289" t="s">
        <v>25802</v>
      </c>
      <c r="N11318" s="289" t="s">
        <v>19026</v>
      </c>
      <c r="O11318" s="289" t="s">
        <v>18284</v>
      </c>
      <c r="P11318" s="289">
        <f>VLOOKUP(CAT_Details[[#This Row],[Delivery Bp Customer Code]],Table6[],2,0)</f>
        <v>3705</v>
      </c>
    </row>
    <row r="11319" spans="1:16" x14ac:dyDescent="0.25">
      <c r="A11319" s="289" t="s">
        <v>17052</v>
      </c>
      <c r="B11319">
        <v>1</v>
      </c>
      <c r="C11319">
        <v>9</v>
      </c>
      <c r="D11319">
        <v>0.08</v>
      </c>
      <c r="E11319" s="289" t="s">
        <v>25416</v>
      </c>
      <c r="F11319">
        <v>5017128281</v>
      </c>
      <c r="G11319" s="276">
        <v>45901</v>
      </c>
      <c r="H11319">
        <v>20250825788490</v>
      </c>
      <c r="I11319">
        <v>7.1999999999999995E-2</v>
      </c>
      <c r="J11319" s="289" t="s">
        <v>302</v>
      </c>
      <c r="K11319" s="289" t="s">
        <v>25417</v>
      </c>
      <c r="L11319" s="289" t="s">
        <v>280</v>
      </c>
      <c r="M11319" s="289" t="s">
        <v>25805</v>
      </c>
      <c r="N11319" s="289" t="s">
        <v>15493</v>
      </c>
      <c r="O11319" s="289" t="s">
        <v>18284</v>
      </c>
      <c r="P11319" s="289">
        <f>VLOOKUP(CAT_Details[[#This Row],[Delivery Bp Customer Code]],Table6[],2,0)</f>
        <v>3705</v>
      </c>
    </row>
    <row r="11320" spans="1:16" x14ac:dyDescent="0.25">
      <c r="A11320" s="289" t="s">
        <v>17052</v>
      </c>
      <c r="B11320">
        <v>12</v>
      </c>
      <c r="C11320">
        <v>353</v>
      </c>
      <c r="D11320">
        <v>4.28</v>
      </c>
      <c r="E11320" s="289" t="s">
        <v>25421</v>
      </c>
      <c r="F11320">
        <v>5017128625</v>
      </c>
      <c r="G11320" s="276">
        <v>45901</v>
      </c>
      <c r="H11320">
        <v>20250825788678</v>
      </c>
      <c r="I11320">
        <v>7.8659999999999997</v>
      </c>
      <c r="J11320" s="289" t="s">
        <v>302</v>
      </c>
      <c r="K11320" s="289" t="s">
        <v>25422</v>
      </c>
      <c r="L11320" s="289" t="s">
        <v>280</v>
      </c>
      <c r="M11320" s="289" t="s">
        <v>25805</v>
      </c>
      <c r="N11320" s="289" t="s">
        <v>28008</v>
      </c>
      <c r="O11320" s="289" t="s">
        <v>18284</v>
      </c>
      <c r="P11320" s="289">
        <f>VLOOKUP(CAT_Details[[#This Row],[Delivery Bp Customer Code]],Table6[],2,0)</f>
        <v>3705</v>
      </c>
    </row>
    <row r="11321" spans="1:16" x14ac:dyDescent="0.25">
      <c r="A11321" s="289" t="s">
        <v>17052</v>
      </c>
      <c r="B11321">
        <v>1</v>
      </c>
      <c r="C11321">
        <v>380</v>
      </c>
      <c r="D11321">
        <v>0.5</v>
      </c>
      <c r="E11321" s="289" t="s">
        <v>25431</v>
      </c>
      <c r="F11321">
        <v>5017128800</v>
      </c>
      <c r="G11321" s="276">
        <v>45901</v>
      </c>
      <c r="H11321">
        <v>20250825788685</v>
      </c>
      <c r="I11321">
        <v>1.2</v>
      </c>
      <c r="J11321" s="289" t="s">
        <v>302</v>
      </c>
      <c r="K11321" s="289" t="s">
        <v>25432</v>
      </c>
      <c r="L11321" s="289" t="s">
        <v>280</v>
      </c>
      <c r="M11321" s="289" t="s">
        <v>25805</v>
      </c>
      <c r="N11321" s="289" t="s">
        <v>20799</v>
      </c>
      <c r="O11321" s="289" t="s">
        <v>18284</v>
      </c>
      <c r="P11321" s="289">
        <f>VLOOKUP(CAT_Details[[#This Row],[Delivery Bp Customer Code]],Table6[],2,0)</f>
        <v>3705</v>
      </c>
    </row>
    <row r="11322" spans="1:16" x14ac:dyDescent="0.25">
      <c r="A11322" s="289" t="s">
        <v>17052</v>
      </c>
      <c r="B11322">
        <v>2</v>
      </c>
      <c r="C11322">
        <v>42</v>
      </c>
      <c r="D11322">
        <v>0.6</v>
      </c>
      <c r="E11322" s="289" t="s">
        <v>25435</v>
      </c>
      <c r="F11322">
        <v>5017128978</v>
      </c>
      <c r="G11322" s="276">
        <v>45901</v>
      </c>
      <c r="H11322">
        <v>20250825788662</v>
      </c>
      <c r="I11322">
        <v>0.64100000000000001</v>
      </c>
      <c r="J11322" s="289" t="s">
        <v>302</v>
      </c>
      <c r="K11322" s="289" t="s">
        <v>25436</v>
      </c>
      <c r="L11322" s="289" t="s">
        <v>280</v>
      </c>
      <c r="M11322" s="289" t="s">
        <v>25805</v>
      </c>
      <c r="N11322" s="289" t="s">
        <v>20799</v>
      </c>
      <c r="O11322" s="289" t="s">
        <v>22766</v>
      </c>
      <c r="P11322" s="289">
        <f>VLOOKUP(CAT_Details[[#This Row],[Delivery Bp Customer Code]],Table6[],2,0)</f>
        <v>3705</v>
      </c>
    </row>
    <row r="11323" spans="1:16" x14ac:dyDescent="0.25">
      <c r="A11323" s="289" t="s">
        <v>874</v>
      </c>
      <c r="B11323">
        <v>19</v>
      </c>
      <c r="C11323">
        <v>2318</v>
      </c>
      <c r="D11323">
        <v>7.92</v>
      </c>
      <c r="E11323" s="289" t="s">
        <v>25055</v>
      </c>
      <c r="F11323">
        <v>5017084907</v>
      </c>
      <c r="G11323" s="276">
        <v>45901</v>
      </c>
      <c r="H11323">
        <v>20250821786244</v>
      </c>
      <c r="I11323">
        <v>39.9</v>
      </c>
      <c r="J11323" s="289" t="s">
        <v>294</v>
      </c>
      <c r="K11323" s="289" t="s">
        <v>25056</v>
      </c>
      <c r="L11323" s="289" t="s">
        <v>275</v>
      </c>
      <c r="M11323" s="289" t="s">
        <v>25441</v>
      </c>
      <c r="N11323" s="289" t="s">
        <v>5685</v>
      </c>
      <c r="O11323" s="289" t="s">
        <v>1014</v>
      </c>
      <c r="P11323" s="289" t="str">
        <f>VLOOKUP(CAT_Details[[#This Row],[Delivery Bp Customer Code]],Table6[],2,0)</f>
        <v>MZ07</v>
      </c>
    </row>
    <row r="11324" spans="1:16" x14ac:dyDescent="0.25">
      <c r="A11324" s="289" t="s">
        <v>874</v>
      </c>
      <c r="B11324">
        <v>14</v>
      </c>
      <c r="C11324">
        <v>2310</v>
      </c>
      <c r="D11324">
        <v>7.59</v>
      </c>
      <c r="E11324" s="289" t="s">
        <v>25057</v>
      </c>
      <c r="F11324">
        <v>5017084927</v>
      </c>
      <c r="G11324" s="276">
        <v>45901</v>
      </c>
      <c r="H11324">
        <v>20250821786241</v>
      </c>
      <c r="I11324">
        <v>37.661999999999999</v>
      </c>
      <c r="J11324" s="289" t="s">
        <v>294</v>
      </c>
      <c r="K11324" s="289" t="s">
        <v>25058</v>
      </c>
      <c r="L11324" s="289" t="s">
        <v>275</v>
      </c>
      <c r="M11324" s="289" t="s">
        <v>25442</v>
      </c>
      <c r="N11324" s="289" t="s">
        <v>5685</v>
      </c>
      <c r="O11324" s="289" t="s">
        <v>1014</v>
      </c>
      <c r="P11324" s="289" t="str">
        <f>VLOOKUP(CAT_Details[[#This Row],[Delivery Bp Customer Code]],Table6[],2,0)</f>
        <v>MZ07</v>
      </c>
    </row>
    <row r="11325" spans="1:16" x14ac:dyDescent="0.25">
      <c r="A11325" s="289" t="s">
        <v>874</v>
      </c>
      <c r="B11325">
        <v>55</v>
      </c>
      <c r="C11325">
        <v>7460</v>
      </c>
      <c r="D11325">
        <v>13.6</v>
      </c>
      <c r="E11325" s="289" t="s">
        <v>25246</v>
      </c>
      <c r="F11325">
        <v>5017099614</v>
      </c>
      <c r="G11325" s="276">
        <v>45901</v>
      </c>
      <c r="H11325">
        <v>20250820785200</v>
      </c>
      <c r="I11325">
        <v>44.152000000000001</v>
      </c>
      <c r="J11325" s="289" t="s">
        <v>345</v>
      </c>
      <c r="K11325" s="289" t="s">
        <v>25247</v>
      </c>
      <c r="L11325" s="289" t="s">
        <v>275</v>
      </c>
      <c r="M11325" s="289" t="s">
        <v>25443</v>
      </c>
      <c r="N11325" s="289" t="s">
        <v>427</v>
      </c>
      <c r="O11325" s="289" t="s">
        <v>1014</v>
      </c>
      <c r="P11325" s="289" t="str">
        <f>VLOOKUP(CAT_Details[[#This Row],[Delivery Bp Customer Code]],Table6[],2,0)</f>
        <v>MZ07</v>
      </c>
    </row>
    <row r="11326" spans="1:16" x14ac:dyDescent="0.25">
      <c r="A11326" s="289" t="s">
        <v>874</v>
      </c>
      <c r="B11326">
        <v>15</v>
      </c>
      <c r="C11326">
        <v>1800</v>
      </c>
      <c r="D11326">
        <v>7.17</v>
      </c>
      <c r="E11326" s="289" t="s">
        <v>25248</v>
      </c>
      <c r="F11326">
        <v>5017099908</v>
      </c>
      <c r="G11326" s="276">
        <v>45901</v>
      </c>
      <c r="H11326">
        <v>20250820785202</v>
      </c>
      <c r="I11326">
        <v>12.041</v>
      </c>
      <c r="J11326" s="289" t="s">
        <v>345</v>
      </c>
      <c r="K11326" s="289" t="s">
        <v>25249</v>
      </c>
      <c r="L11326" s="289" t="s">
        <v>275</v>
      </c>
      <c r="M11326" s="289" t="s">
        <v>25663</v>
      </c>
      <c r="N11326" s="289" t="s">
        <v>427</v>
      </c>
      <c r="O11326" s="289" t="s">
        <v>1014</v>
      </c>
      <c r="P11326" s="289" t="str">
        <f>VLOOKUP(CAT_Details[[#This Row],[Delivery Bp Customer Code]],Table6[],2,0)</f>
        <v>MZ07</v>
      </c>
    </row>
    <row r="11327" spans="1:16" x14ac:dyDescent="0.25">
      <c r="A11327" s="289" t="s">
        <v>874</v>
      </c>
      <c r="B11327">
        <v>12</v>
      </c>
      <c r="C11327">
        <v>4944</v>
      </c>
      <c r="D11327">
        <v>6</v>
      </c>
      <c r="E11327" s="289" t="s">
        <v>25444</v>
      </c>
      <c r="F11327">
        <v>5017114318</v>
      </c>
      <c r="G11327" s="276">
        <v>45901</v>
      </c>
      <c r="H11327">
        <v>20250825788374</v>
      </c>
      <c r="I11327">
        <v>14.4</v>
      </c>
      <c r="J11327" s="289" t="s">
        <v>350</v>
      </c>
      <c r="K11327" s="289" t="s">
        <v>25445</v>
      </c>
      <c r="L11327" s="289" t="s">
        <v>275</v>
      </c>
      <c r="M11327" s="289" t="s">
        <v>25877</v>
      </c>
      <c r="N11327" s="289" t="s">
        <v>381</v>
      </c>
      <c r="O11327" s="289" t="s">
        <v>1014</v>
      </c>
      <c r="P11327" s="289" t="str">
        <f>VLOOKUP(CAT_Details[[#This Row],[Delivery Bp Customer Code]],Table6[],2,0)</f>
        <v>MZ07</v>
      </c>
    </row>
    <row r="11328" spans="1:16" x14ac:dyDescent="0.25">
      <c r="A11328" s="289" t="s">
        <v>3771</v>
      </c>
      <c r="B11328">
        <v>10</v>
      </c>
      <c r="C11328">
        <v>1050</v>
      </c>
      <c r="D11328">
        <v>4</v>
      </c>
      <c r="E11328" s="289" t="s">
        <v>24842</v>
      </c>
      <c r="F11328">
        <v>5017059132</v>
      </c>
      <c r="G11328" s="276">
        <v>45901</v>
      </c>
      <c r="H11328">
        <v>20250801775069</v>
      </c>
      <c r="I11328">
        <v>9.6</v>
      </c>
      <c r="J11328" s="289" t="s">
        <v>1435</v>
      </c>
      <c r="K11328" s="289" t="s">
        <v>24843</v>
      </c>
      <c r="L11328" s="289" t="s">
        <v>275</v>
      </c>
      <c r="M11328" s="289" t="s">
        <v>25499</v>
      </c>
      <c r="N11328" s="289" t="s">
        <v>1438</v>
      </c>
      <c r="O11328" s="289" t="s">
        <v>3775</v>
      </c>
      <c r="P11328" s="289">
        <f>VLOOKUP(CAT_Details[[#This Row],[Delivery Bp Customer Code]],Table6[],2,0)</f>
        <v>3401</v>
      </c>
    </row>
    <row r="11329" spans="1:16" x14ac:dyDescent="0.25">
      <c r="A11329" s="289" t="s">
        <v>3771</v>
      </c>
      <c r="B11329">
        <v>18</v>
      </c>
      <c r="C11329">
        <v>5076</v>
      </c>
      <c r="D11329">
        <v>9.48</v>
      </c>
      <c r="E11329" s="289" t="s">
        <v>25059</v>
      </c>
      <c r="F11329">
        <v>5017084916</v>
      </c>
      <c r="G11329" s="276">
        <v>45901</v>
      </c>
      <c r="H11329">
        <v>20250818783464</v>
      </c>
      <c r="I11329">
        <v>35.296999999999997</v>
      </c>
      <c r="J11329" s="289" t="s">
        <v>3890</v>
      </c>
      <c r="K11329" s="289" t="s">
        <v>25060</v>
      </c>
      <c r="L11329" s="289" t="s">
        <v>275</v>
      </c>
      <c r="M11329" s="289" t="s">
        <v>25656</v>
      </c>
      <c r="N11329" s="289" t="s">
        <v>3893</v>
      </c>
      <c r="O11329" s="289" t="s">
        <v>4956</v>
      </c>
      <c r="P11329" s="289">
        <f>VLOOKUP(CAT_Details[[#This Row],[Delivery Bp Customer Code]],Table6[],2,0)</f>
        <v>3417</v>
      </c>
    </row>
    <row r="11330" spans="1:16" x14ac:dyDescent="0.25">
      <c r="A11330" s="289" t="s">
        <v>3771</v>
      </c>
      <c r="B11330">
        <v>15</v>
      </c>
      <c r="C11330">
        <v>6450</v>
      </c>
      <c r="D11330">
        <v>6.3</v>
      </c>
      <c r="E11330" s="289" t="s">
        <v>25448</v>
      </c>
      <c r="F11330">
        <v>5017114515</v>
      </c>
      <c r="G11330" s="276">
        <v>45901</v>
      </c>
      <c r="H11330">
        <v>20250818783503</v>
      </c>
      <c r="I11330">
        <v>6.5019999999999998</v>
      </c>
      <c r="J11330" s="289" t="s">
        <v>350</v>
      </c>
      <c r="K11330" s="289" t="s">
        <v>25449</v>
      </c>
      <c r="L11330" s="289" t="s">
        <v>275</v>
      </c>
      <c r="M11330" s="289" t="s">
        <v>25598</v>
      </c>
      <c r="N11330" s="289" t="s">
        <v>16110</v>
      </c>
      <c r="O11330" s="289" t="s">
        <v>3775</v>
      </c>
      <c r="P11330" s="289">
        <f>VLOOKUP(CAT_Details[[#This Row],[Delivery Bp Customer Code]],Table6[],2,0)</f>
        <v>3401</v>
      </c>
    </row>
    <row r="11331" spans="1:16" x14ac:dyDescent="0.25">
      <c r="A11331" s="289" t="s">
        <v>3329</v>
      </c>
      <c r="B11331">
        <v>21</v>
      </c>
      <c r="C11331">
        <v>14830</v>
      </c>
      <c r="D11331">
        <v>9</v>
      </c>
      <c r="E11331" s="289" t="s">
        <v>25064</v>
      </c>
      <c r="F11331">
        <v>5017071881</v>
      </c>
      <c r="G11331" s="276">
        <v>45901</v>
      </c>
      <c r="H11331">
        <v>20250818783568</v>
      </c>
      <c r="I11331">
        <v>16.497</v>
      </c>
      <c r="J11331" s="289" t="s">
        <v>383</v>
      </c>
      <c r="K11331" s="289" t="s">
        <v>25065</v>
      </c>
      <c r="L11331" s="289" t="s">
        <v>275</v>
      </c>
      <c r="M11331" s="289" t="s">
        <v>25258</v>
      </c>
      <c r="N11331" s="289" t="s">
        <v>3781</v>
      </c>
      <c r="O11331" s="289" t="s">
        <v>3332</v>
      </c>
      <c r="P11331" s="289">
        <f>VLOOKUP(CAT_Details[[#This Row],[Delivery Bp Customer Code]],Table6[],2,0)</f>
        <v>3402</v>
      </c>
    </row>
    <row r="11332" spans="1:16" x14ac:dyDescent="0.25">
      <c r="A11332" s="289" t="s">
        <v>3329</v>
      </c>
      <c r="B11332">
        <v>7</v>
      </c>
      <c r="C11332">
        <v>1069</v>
      </c>
      <c r="D11332">
        <v>2.8</v>
      </c>
      <c r="E11332" s="289" t="s">
        <v>25050</v>
      </c>
      <c r="F11332">
        <v>5017084894</v>
      </c>
      <c r="G11332" s="276">
        <v>45901</v>
      </c>
      <c r="H11332">
        <v>20250818783860</v>
      </c>
      <c r="I11332">
        <v>7.5940000000000003</v>
      </c>
      <c r="J11332" s="289" t="s">
        <v>3890</v>
      </c>
      <c r="K11332" s="289" t="s">
        <v>25088</v>
      </c>
      <c r="L11332" s="289" t="s">
        <v>275</v>
      </c>
      <c r="M11332" s="289" t="s">
        <v>25656</v>
      </c>
      <c r="N11332" s="289" t="s">
        <v>3896</v>
      </c>
      <c r="O11332" s="289" t="s">
        <v>3332</v>
      </c>
      <c r="P11332" s="289">
        <f>VLOOKUP(CAT_Details[[#This Row],[Delivery Bp Customer Code]],Table6[],2,0)</f>
        <v>3402</v>
      </c>
    </row>
    <row r="11333" spans="1:16" x14ac:dyDescent="0.25">
      <c r="A11333" s="289" t="s">
        <v>3329</v>
      </c>
      <c r="B11333">
        <v>23</v>
      </c>
      <c r="C11333">
        <v>1196</v>
      </c>
      <c r="D11333">
        <v>13.6</v>
      </c>
      <c r="E11333" s="289" t="s">
        <v>25270</v>
      </c>
      <c r="F11333">
        <v>5017099925</v>
      </c>
      <c r="G11333" s="276">
        <v>45901</v>
      </c>
      <c r="H11333">
        <v>20250822787416</v>
      </c>
      <c r="I11333">
        <v>44.712000000000003</v>
      </c>
      <c r="J11333" s="289" t="s">
        <v>324</v>
      </c>
      <c r="K11333" s="289" t="s">
        <v>25271</v>
      </c>
      <c r="L11333" s="289" t="s">
        <v>275</v>
      </c>
      <c r="M11333" s="289" t="s">
        <v>25453</v>
      </c>
      <c r="N11333" s="289" t="s">
        <v>4100</v>
      </c>
      <c r="O11333" s="289" t="s">
        <v>3332</v>
      </c>
      <c r="P11333" s="289">
        <f>VLOOKUP(CAT_Details[[#This Row],[Delivery Bp Customer Code]],Table6[],2,0)</f>
        <v>3402</v>
      </c>
    </row>
    <row r="11334" spans="1:16" x14ac:dyDescent="0.25">
      <c r="A11334" s="289" t="s">
        <v>3329</v>
      </c>
      <c r="B11334">
        <v>45</v>
      </c>
      <c r="C11334">
        <v>2028</v>
      </c>
      <c r="D11334">
        <v>13.6</v>
      </c>
      <c r="E11334" s="289" t="s">
        <v>25272</v>
      </c>
      <c r="F11334">
        <v>5017099933</v>
      </c>
      <c r="G11334" s="276">
        <v>45901</v>
      </c>
      <c r="H11334">
        <v>20250822787412</v>
      </c>
      <c r="I11334">
        <v>54</v>
      </c>
      <c r="J11334" s="289" t="s">
        <v>324</v>
      </c>
      <c r="K11334" s="289" t="s">
        <v>25273</v>
      </c>
      <c r="L11334" s="289" t="s">
        <v>275</v>
      </c>
      <c r="M11334" s="289" t="s">
        <v>25454</v>
      </c>
      <c r="N11334" s="289" t="s">
        <v>4100</v>
      </c>
      <c r="O11334" s="289" t="s">
        <v>3332</v>
      </c>
      <c r="P11334" s="289">
        <f>VLOOKUP(CAT_Details[[#This Row],[Delivery Bp Customer Code]],Table6[],2,0)</f>
        <v>3402</v>
      </c>
    </row>
    <row r="11335" spans="1:16" x14ac:dyDescent="0.25">
      <c r="A11335" s="289" t="s">
        <v>3329</v>
      </c>
      <c r="B11335">
        <v>1</v>
      </c>
      <c r="C11335">
        <v>65</v>
      </c>
      <c r="D11335">
        <v>0.4</v>
      </c>
      <c r="E11335" s="289" t="s">
        <v>25274</v>
      </c>
      <c r="F11335">
        <v>5017100011</v>
      </c>
      <c r="G11335" s="276">
        <v>45901</v>
      </c>
      <c r="H11335">
        <v>20250820785619</v>
      </c>
      <c r="I11335">
        <v>1.181</v>
      </c>
      <c r="J11335" s="289" t="s">
        <v>324</v>
      </c>
      <c r="K11335" s="289" t="s">
        <v>25275</v>
      </c>
      <c r="L11335" s="289" t="s">
        <v>275</v>
      </c>
      <c r="M11335" s="289" t="s">
        <v>25622</v>
      </c>
      <c r="N11335" s="289" t="s">
        <v>612</v>
      </c>
      <c r="O11335" s="289" t="s">
        <v>3332</v>
      </c>
      <c r="P11335" s="289">
        <f>VLOOKUP(CAT_Details[[#This Row],[Delivery Bp Customer Code]],Table6[],2,0)</f>
        <v>3402</v>
      </c>
    </row>
    <row r="11336" spans="1:16" x14ac:dyDescent="0.25">
      <c r="A11336" s="289" t="s">
        <v>3329</v>
      </c>
      <c r="B11336">
        <v>1</v>
      </c>
      <c r="C11336">
        <v>188.6</v>
      </c>
      <c r="D11336">
        <v>0.4</v>
      </c>
      <c r="E11336" s="289" t="s">
        <v>25472</v>
      </c>
      <c r="F11336">
        <v>5017114560</v>
      </c>
      <c r="G11336" s="276">
        <v>45901</v>
      </c>
      <c r="H11336">
        <v>20250820785363</v>
      </c>
      <c r="I11336">
        <v>1.3440000000000001</v>
      </c>
      <c r="J11336" s="289" t="s">
        <v>350</v>
      </c>
      <c r="K11336" s="289" t="s">
        <v>25473</v>
      </c>
      <c r="L11336" s="289" t="s">
        <v>275</v>
      </c>
      <c r="M11336" s="289" t="s">
        <v>25598</v>
      </c>
      <c r="N11336" s="289" t="s">
        <v>3656</v>
      </c>
      <c r="O11336" s="289" t="s">
        <v>3332</v>
      </c>
      <c r="P11336" s="289">
        <f>VLOOKUP(CAT_Details[[#This Row],[Delivery Bp Customer Code]],Table6[],2,0)</f>
        <v>3402</v>
      </c>
    </row>
    <row r="11337" spans="1:16" x14ac:dyDescent="0.25">
      <c r="A11337" s="289" t="s">
        <v>3329</v>
      </c>
      <c r="B11337">
        <v>1</v>
      </c>
      <c r="C11337">
        <v>1.5</v>
      </c>
      <c r="D11337">
        <v>0.03</v>
      </c>
      <c r="E11337" s="289" t="s">
        <v>25472</v>
      </c>
      <c r="F11337">
        <v>5017114561</v>
      </c>
      <c r="G11337" s="276">
        <v>45901</v>
      </c>
      <c r="H11337">
        <v>20250819784613</v>
      </c>
      <c r="I11337">
        <v>6.0000000000000001E-3</v>
      </c>
      <c r="J11337" s="289" t="s">
        <v>350</v>
      </c>
      <c r="K11337" s="289" t="s">
        <v>25474</v>
      </c>
      <c r="L11337" s="289" t="s">
        <v>275</v>
      </c>
      <c r="M11337" s="289" t="s">
        <v>25598</v>
      </c>
      <c r="N11337" s="289" t="s">
        <v>3656</v>
      </c>
      <c r="O11337" s="289" t="s">
        <v>3332</v>
      </c>
      <c r="P11337" s="289">
        <f>VLOOKUP(CAT_Details[[#This Row],[Delivery Bp Customer Code]],Table6[],2,0)</f>
        <v>3402</v>
      </c>
    </row>
    <row r="11338" spans="1:16" x14ac:dyDescent="0.25">
      <c r="A11338" s="289" t="s">
        <v>3329</v>
      </c>
      <c r="B11338">
        <v>4</v>
      </c>
      <c r="C11338">
        <v>59</v>
      </c>
      <c r="D11338">
        <v>0.32</v>
      </c>
      <c r="E11338" s="289" t="s">
        <v>25416</v>
      </c>
      <c r="F11338">
        <v>5017128280</v>
      </c>
      <c r="G11338" s="276">
        <v>45901</v>
      </c>
      <c r="H11338">
        <v>20250825788467</v>
      </c>
      <c r="I11338">
        <v>0.28799999999999998</v>
      </c>
      <c r="J11338" s="289" t="s">
        <v>302</v>
      </c>
      <c r="K11338" s="289" t="s">
        <v>25479</v>
      </c>
      <c r="L11338" s="289" t="s">
        <v>275</v>
      </c>
      <c r="M11338" s="289" t="s">
        <v>25805</v>
      </c>
      <c r="N11338" s="289" t="s">
        <v>15493</v>
      </c>
      <c r="O11338" s="289" t="s">
        <v>3332</v>
      </c>
      <c r="P11338" s="289">
        <f>VLOOKUP(CAT_Details[[#This Row],[Delivery Bp Customer Code]],Table6[],2,0)</f>
        <v>3402</v>
      </c>
    </row>
    <row r="11339" spans="1:16" x14ac:dyDescent="0.25">
      <c r="A11339" s="289" t="s">
        <v>76</v>
      </c>
      <c r="B11339">
        <v>1</v>
      </c>
      <c r="C11339">
        <v>217</v>
      </c>
      <c r="D11339">
        <v>0.2</v>
      </c>
      <c r="E11339" s="289" t="s">
        <v>25113</v>
      </c>
      <c r="F11339">
        <v>5017072130</v>
      </c>
      <c r="G11339" s="276">
        <v>45901</v>
      </c>
      <c r="H11339">
        <v>20250818783838</v>
      </c>
      <c r="I11339">
        <v>0.192</v>
      </c>
      <c r="J11339" s="289" t="s">
        <v>764</v>
      </c>
      <c r="K11339" s="289" t="s">
        <v>25114</v>
      </c>
      <c r="L11339" s="289" t="s">
        <v>275</v>
      </c>
      <c r="M11339" s="289" t="s">
        <v>25499</v>
      </c>
      <c r="N11339" s="289" t="s">
        <v>766</v>
      </c>
      <c r="O11339" s="289" t="s">
        <v>16049</v>
      </c>
      <c r="P11339" s="289" t="str">
        <f>VLOOKUP(CAT_Details[[#This Row],[Delivery Bp Customer Code]],Table6[],2,0)</f>
        <v>MZ02</v>
      </c>
    </row>
    <row r="11340" spans="1:16" x14ac:dyDescent="0.25">
      <c r="A11340" s="289" t="s">
        <v>76</v>
      </c>
      <c r="B11340">
        <v>1</v>
      </c>
      <c r="C11340">
        <v>38</v>
      </c>
      <c r="D11340">
        <v>0.2</v>
      </c>
      <c r="E11340" s="289" t="s">
        <v>25125</v>
      </c>
      <c r="F11340">
        <v>5017085085</v>
      </c>
      <c r="G11340" s="276">
        <v>45901</v>
      </c>
      <c r="H11340">
        <v>20250820785190</v>
      </c>
      <c r="I11340">
        <v>0.216</v>
      </c>
      <c r="J11340" s="289" t="s">
        <v>294</v>
      </c>
      <c r="K11340" s="289" t="s">
        <v>25126</v>
      </c>
      <c r="L11340" s="289" t="s">
        <v>275</v>
      </c>
      <c r="M11340" s="289" t="s">
        <v>25623</v>
      </c>
      <c r="N11340" s="289" t="s">
        <v>504</v>
      </c>
      <c r="O11340" s="289" t="s">
        <v>16049</v>
      </c>
      <c r="P11340" s="289" t="str">
        <f>VLOOKUP(CAT_Details[[#This Row],[Delivery Bp Customer Code]],Table6[],2,0)</f>
        <v>MZ02</v>
      </c>
    </row>
    <row r="11341" spans="1:16" x14ac:dyDescent="0.25">
      <c r="A11341" s="289" t="s">
        <v>76</v>
      </c>
      <c r="B11341">
        <v>5</v>
      </c>
      <c r="C11341">
        <v>570</v>
      </c>
      <c r="D11341">
        <v>1.6</v>
      </c>
      <c r="E11341" s="289" t="s">
        <v>25281</v>
      </c>
      <c r="F11341">
        <v>5017099403</v>
      </c>
      <c r="G11341" s="276">
        <v>45901</v>
      </c>
      <c r="H11341">
        <v>20250821787038</v>
      </c>
      <c r="I11341">
        <v>1.536</v>
      </c>
      <c r="J11341" s="289" t="s">
        <v>324</v>
      </c>
      <c r="K11341" s="289" t="s">
        <v>25282</v>
      </c>
      <c r="L11341" s="289" t="s">
        <v>275</v>
      </c>
      <c r="M11341" s="289" t="s">
        <v>25453</v>
      </c>
      <c r="N11341" s="289" t="s">
        <v>16153</v>
      </c>
      <c r="O11341" s="289" t="s">
        <v>16049</v>
      </c>
      <c r="P11341" s="289" t="str">
        <f>VLOOKUP(CAT_Details[[#This Row],[Delivery Bp Customer Code]],Table6[],2,0)</f>
        <v>MZ02</v>
      </c>
    </row>
    <row r="11342" spans="1:16" x14ac:dyDescent="0.25">
      <c r="A11342" s="289" t="s">
        <v>76</v>
      </c>
      <c r="B11342">
        <v>2</v>
      </c>
      <c r="C11342">
        <v>129</v>
      </c>
      <c r="D11342">
        <v>0.42</v>
      </c>
      <c r="E11342" s="289" t="s">
        <v>25283</v>
      </c>
      <c r="F11342">
        <v>5017099860</v>
      </c>
      <c r="G11342" s="276">
        <v>45901</v>
      </c>
      <c r="H11342">
        <v>20250822787846</v>
      </c>
      <c r="I11342">
        <v>0.68899999999999995</v>
      </c>
      <c r="J11342" s="289" t="s">
        <v>324</v>
      </c>
      <c r="K11342" s="289" t="s">
        <v>25284</v>
      </c>
      <c r="L11342" s="289" t="s">
        <v>275</v>
      </c>
      <c r="M11342" s="289" t="s">
        <v>25454</v>
      </c>
      <c r="N11342" s="289" t="s">
        <v>1160</v>
      </c>
      <c r="O11342" s="289" t="s">
        <v>16049</v>
      </c>
      <c r="P11342" s="289" t="str">
        <f>VLOOKUP(CAT_Details[[#This Row],[Delivery Bp Customer Code]],Table6[],2,0)</f>
        <v>MZ02</v>
      </c>
    </row>
    <row r="11343" spans="1:16" x14ac:dyDescent="0.25">
      <c r="A11343" s="289" t="s">
        <v>76</v>
      </c>
      <c r="B11343">
        <v>2</v>
      </c>
      <c r="C11343">
        <v>300</v>
      </c>
      <c r="D11343">
        <v>0.8</v>
      </c>
      <c r="E11343" s="289" t="s">
        <v>25248</v>
      </c>
      <c r="F11343">
        <v>5017099909</v>
      </c>
      <c r="G11343" s="276">
        <v>45901</v>
      </c>
      <c r="H11343">
        <v>20250820785204</v>
      </c>
      <c r="I11343">
        <v>1.728</v>
      </c>
      <c r="J11343" s="289" t="s">
        <v>345</v>
      </c>
      <c r="K11343" s="289" t="s">
        <v>25285</v>
      </c>
      <c r="L11343" s="289" t="s">
        <v>275</v>
      </c>
      <c r="M11343" s="289" t="s">
        <v>25663</v>
      </c>
      <c r="N11343" s="289" t="s">
        <v>427</v>
      </c>
      <c r="O11343" s="289" t="s">
        <v>16049</v>
      </c>
      <c r="P11343" s="289" t="str">
        <f>VLOOKUP(CAT_Details[[#This Row],[Delivery Bp Customer Code]],Table6[],2,0)</f>
        <v>MZ02</v>
      </c>
    </row>
    <row r="11344" spans="1:16" x14ac:dyDescent="0.25">
      <c r="A11344" s="289" t="s">
        <v>76</v>
      </c>
      <c r="B11344">
        <v>1</v>
      </c>
      <c r="C11344">
        <v>40</v>
      </c>
      <c r="D11344">
        <v>0.4</v>
      </c>
      <c r="E11344" s="289" t="s">
        <v>25500</v>
      </c>
      <c r="F11344">
        <v>5017114298</v>
      </c>
      <c r="G11344" s="276">
        <v>45901</v>
      </c>
      <c r="H11344">
        <v>20250822787564</v>
      </c>
      <c r="I11344">
        <v>0.28799999999999998</v>
      </c>
      <c r="J11344" s="289" t="s">
        <v>280</v>
      </c>
      <c r="K11344" s="289" t="s">
        <v>25501</v>
      </c>
      <c r="L11344" s="289" t="s">
        <v>275</v>
      </c>
      <c r="M11344" s="289" t="s">
        <v>25625</v>
      </c>
      <c r="N11344" s="289" t="s">
        <v>411</v>
      </c>
      <c r="O11344" s="289" t="s">
        <v>16049</v>
      </c>
      <c r="P11344" s="289" t="str">
        <f>VLOOKUP(CAT_Details[[#This Row],[Delivery Bp Customer Code]],Table6[],2,0)</f>
        <v>MZ02</v>
      </c>
    </row>
    <row r="11345" spans="1:16" x14ac:dyDescent="0.25">
      <c r="A11345" s="289" t="s">
        <v>74</v>
      </c>
      <c r="B11345">
        <v>2</v>
      </c>
      <c r="C11345">
        <v>344</v>
      </c>
      <c r="D11345">
        <v>0.6</v>
      </c>
      <c r="E11345" s="289" t="s">
        <v>25113</v>
      </c>
      <c r="F11345">
        <v>5017072131</v>
      </c>
      <c r="G11345" s="276">
        <v>45901</v>
      </c>
      <c r="H11345">
        <v>20250818783833</v>
      </c>
      <c r="I11345">
        <v>0.67200000000000004</v>
      </c>
      <c r="J11345" s="289" t="s">
        <v>764</v>
      </c>
      <c r="K11345" s="289" t="s">
        <v>25143</v>
      </c>
      <c r="L11345" s="289" t="s">
        <v>275</v>
      </c>
      <c r="M11345" s="289" t="s">
        <v>25499</v>
      </c>
      <c r="N11345" s="289" t="s">
        <v>766</v>
      </c>
      <c r="O11345" s="289" t="s">
        <v>22256</v>
      </c>
      <c r="P11345" s="289" t="str">
        <f>VLOOKUP(CAT_Details[[#This Row],[Delivery Bp Customer Code]],Table6[],2,0)</f>
        <v>DX01-L5</v>
      </c>
    </row>
    <row r="11346" spans="1:16" x14ac:dyDescent="0.25">
      <c r="A11346" s="289" t="s">
        <v>74</v>
      </c>
      <c r="B11346">
        <v>1</v>
      </c>
      <c r="C11346">
        <v>40</v>
      </c>
      <c r="D11346">
        <v>0.2</v>
      </c>
      <c r="E11346" s="289" t="s">
        <v>25160</v>
      </c>
      <c r="F11346">
        <v>5017084922</v>
      </c>
      <c r="G11346" s="276">
        <v>45901</v>
      </c>
      <c r="H11346">
        <v>20250820785367</v>
      </c>
      <c r="I11346">
        <v>0.23</v>
      </c>
      <c r="J11346" s="289" t="s">
        <v>294</v>
      </c>
      <c r="K11346" s="289" t="s">
        <v>25161</v>
      </c>
      <c r="L11346" s="289" t="s">
        <v>275</v>
      </c>
      <c r="M11346" s="289" t="s">
        <v>25623</v>
      </c>
      <c r="N11346" s="289" t="s">
        <v>660</v>
      </c>
      <c r="O11346" s="289" t="s">
        <v>22256</v>
      </c>
      <c r="P11346" s="289" t="str">
        <f>VLOOKUP(CAT_Details[[#This Row],[Delivery Bp Customer Code]],Table6[],2,0)</f>
        <v>DX01-L5</v>
      </c>
    </row>
    <row r="11347" spans="1:16" x14ac:dyDescent="0.25">
      <c r="A11347" s="289" t="s">
        <v>74</v>
      </c>
      <c r="B11347">
        <v>4</v>
      </c>
      <c r="C11347">
        <v>1729</v>
      </c>
      <c r="D11347">
        <v>1.6</v>
      </c>
      <c r="E11347" s="289" t="s">
        <v>25162</v>
      </c>
      <c r="F11347">
        <v>5017084984</v>
      </c>
      <c r="G11347" s="276">
        <v>45901</v>
      </c>
      <c r="H11347">
        <v>20250815782830</v>
      </c>
      <c r="I11347">
        <v>3.84</v>
      </c>
      <c r="J11347" s="289" t="s">
        <v>401</v>
      </c>
      <c r="K11347" s="289" t="s">
        <v>25163</v>
      </c>
      <c r="L11347" s="289" t="s">
        <v>275</v>
      </c>
      <c r="M11347" s="289" t="s">
        <v>25666</v>
      </c>
      <c r="N11347" s="289" t="s">
        <v>17729</v>
      </c>
      <c r="O11347" s="289" t="s">
        <v>22256</v>
      </c>
      <c r="P11347" s="289" t="str">
        <f>VLOOKUP(CAT_Details[[#This Row],[Delivery Bp Customer Code]],Table6[],2,0)</f>
        <v>DX01-L5</v>
      </c>
    </row>
    <row r="11348" spans="1:16" x14ac:dyDescent="0.25">
      <c r="A11348" s="289" t="s">
        <v>74</v>
      </c>
      <c r="B11348">
        <v>6</v>
      </c>
      <c r="C11348">
        <v>6900</v>
      </c>
      <c r="D11348">
        <v>2.4</v>
      </c>
      <c r="E11348" s="289" t="s">
        <v>25300</v>
      </c>
      <c r="F11348">
        <v>5017099889</v>
      </c>
      <c r="G11348" s="276">
        <v>45901</v>
      </c>
      <c r="H11348">
        <v>20250808778724</v>
      </c>
      <c r="I11348">
        <v>3.456</v>
      </c>
      <c r="J11348" s="289" t="s">
        <v>324</v>
      </c>
      <c r="K11348" s="289" t="s">
        <v>25301</v>
      </c>
      <c r="L11348" s="289" t="s">
        <v>275</v>
      </c>
      <c r="M11348" s="289" t="s">
        <v>25622</v>
      </c>
      <c r="N11348" s="289" t="s">
        <v>333</v>
      </c>
      <c r="O11348" s="289" t="s">
        <v>22256</v>
      </c>
      <c r="P11348" s="289" t="str">
        <f>VLOOKUP(CAT_Details[[#This Row],[Delivery Bp Customer Code]],Table6[],2,0)</f>
        <v>DX01-L5</v>
      </c>
    </row>
    <row r="11349" spans="1:16" x14ac:dyDescent="0.25">
      <c r="A11349" s="289" t="s">
        <v>74</v>
      </c>
      <c r="B11349">
        <v>4</v>
      </c>
      <c r="C11349">
        <v>271</v>
      </c>
      <c r="D11349">
        <v>0.7</v>
      </c>
      <c r="E11349" s="289" t="s">
        <v>25518</v>
      </c>
      <c r="F11349">
        <v>5017114455</v>
      </c>
      <c r="G11349" s="276">
        <v>45901</v>
      </c>
      <c r="H11349">
        <v>20250822787249</v>
      </c>
      <c r="I11349">
        <v>0.81799999999999995</v>
      </c>
      <c r="J11349" s="289" t="s">
        <v>350</v>
      </c>
      <c r="K11349" s="289" t="s">
        <v>25519</v>
      </c>
      <c r="L11349" s="289" t="s">
        <v>275</v>
      </c>
      <c r="M11349" s="289" t="s">
        <v>25598</v>
      </c>
      <c r="N11349" s="289" t="s">
        <v>602</v>
      </c>
      <c r="O11349" s="289" t="s">
        <v>22256</v>
      </c>
      <c r="P11349" s="289" t="str">
        <f>VLOOKUP(CAT_Details[[#This Row],[Delivery Bp Customer Code]],Table6[],2,0)</f>
        <v>DX01-L5</v>
      </c>
    </row>
    <row r="11350" spans="1:16" x14ac:dyDescent="0.25">
      <c r="A11350" s="289" t="s">
        <v>74</v>
      </c>
      <c r="B11350">
        <v>9</v>
      </c>
      <c r="C11350">
        <v>648</v>
      </c>
      <c r="D11350">
        <v>3.6</v>
      </c>
      <c r="E11350" s="289" t="s">
        <v>25520</v>
      </c>
      <c r="F11350">
        <v>5017114462</v>
      </c>
      <c r="G11350" s="276">
        <v>45901</v>
      </c>
      <c r="H11350">
        <v>20250825788320</v>
      </c>
      <c r="I11350">
        <v>8.7260000000000009</v>
      </c>
      <c r="J11350" s="289" t="s">
        <v>350</v>
      </c>
      <c r="K11350" s="289" t="s">
        <v>25521</v>
      </c>
      <c r="L11350" s="289" t="s">
        <v>275</v>
      </c>
      <c r="M11350" s="289" t="s">
        <v>25598</v>
      </c>
      <c r="N11350" s="289" t="s">
        <v>690</v>
      </c>
      <c r="O11350" s="289" t="s">
        <v>22256</v>
      </c>
      <c r="P11350" s="289" t="str">
        <f>VLOOKUP(CAT_Details[[#This Row],[Delivery Bp Customer Code]],Table6[],2,0)</f>
        <v>DX01-L5</v>
      </c>
    </row>
    <row r="11351" spans="1:16" x14ac:dyDescent="0.25">
      <c r="A11351" s="289" t="s">
        <v>74</v>
      </c>
      <c r="B11351">
        <v>28</v>
      </c>
      <c r="C11351">
        <v>1848</v>
      </c>
      <c r="D11351">
        <v>14</v>
      </c>
      <c r="E11351" s="289" t="s">
        <v>25527</v>
      </c>
      <c r="F11351">
        <v>5017114521</v>
      </c>
      <c r="G11351" s="276">
        <v>45901</v>
      </c>
      <c r="H11351">
        <v>20250822787682</v>
      </c>
      <c r="I11351">
        <v>33.6</v>
      </c>
      <c r="J11351" s="289" t="s">
        <v>350</v>
      </c>
      <c r="K11351" s="289" t="s">
        <v>25528</v>
      </c>
      <c r="L11351" s="289" t="s">
        <v>275</v>
      </c>
      <c r="M11351" s="289" t="s">
        <v>25834</v>
      </c>
      <c r="N11351" s="289" t="s">
        <v>12700</v>
      </c>
      <c r="O11351" s="289" t="s">
        <v>22256</v>
      </c>
      <c r="P11351" s="289" t="str">
        <f>VLOOKUP(CAT_Details[[#This Row],[Delivery Bp Customer Code]],Table6[],2,0)</f>
        <v>DX01-L5</v>
      </c>
    </row>
    <row r="11352" spans="1:16" x14ac:dyDescent="0.25">
      <c r="A11352" s="289" t="s">
        <v>74</v>
      </c>
      <c r="B11352">
        <v>5</v>
      </c>
      <c r="C11352">
        <v>1333</v>
      </c>
      <c r="D11352">
        <v>2</v>
      </c>
      <c r="E11352" s="289" t="s">
        <v>25529</v>
      </c>
      <c r="F11352">
        <v>5017114533</v>
      </c>
      <c r="G11352" s="276">
        <v>45901</v>
      </c>
      <c r="H11352">
        <v>20250825788244</v>
      </c>
      <c r="I11352">
        <v>4.8</v>
      </c>
      <c r="J11352" s="289" t="s">
        <v>350</v>
      </c>
      <c r="K11352" s="289" t="s">
        <v>25530</v>
      </c>
      <c r="L11352" s="289" t="s">
        <v>275</v>
      </c>
      <c r="M11352" s="289" t="s">
        <v>25598</v>
      </c>
      <c r="N11352" s="289" t="s">
        <v>602</v>
      </c>
      <c r="O11352" s="289" t="s">
        <v>22256</v>
      </c>
      <c r="P11352" s="289" t="str">
        <f>VLOOKUP(CAT_Details[[#This Row],[Delivery Bp Customer Code]],Table6[],2,0)</f>
        <v>DX01-L5</v>
      </c>
    </row>
    <row r="11353" spans="1:16" x14ac:dyDescent="0.25">
      <c r="A11353" s="289" t="s">
        <v>521</v>
      </c>
      <c r="B11353">
        <v>1</v>
      </c>
      <c r="C11353">
        <v>332</v>
      </c>
      <c r="D11353">
        <v>0.34</v>
      </c>
      <c r="E11353" s="289" t="s">
        <v>25559</v>
      </c>
      <c r="F11353">
        <v>5017114352</v>
      </c>
      <c r="G11353" s="276">
        <v>45901</v>
      </c>
      <c r="H11353">
        <v>20250825788286</v>
      </c>
      <c r="I11353">
        <v>0.64</v>
      </c>
      <c r="J11353" s="289" t="s">
        <v>324</v>
      </c>
      <c r="K11353" s="289" t="s">
        <v>25560</v>
      </c>
      <c r="L11353" s="289" t="s">
        <v>275</v>
      </c>
      <c r="M11353" s="289" t="s">
        <v>25760</v>
      </c>
      <c r="N11353" s="289" t="s">
        <v>2172</v>
      </c>
      <c r="O11353" s="289" t="s">
        <v>16307</v>
      </c>
      <c r="P11353" s="289" t="str">
        <f>VLOOKUP(CAT_Details[[#This Row],[Delivery Bp Customer Code]],Table6[],2,0)</f>
        <v>DX01</v>
      </c>
    </row>
    <row r="11354" spans="1:16" x14ac:dyDescent="0.25">
      <c r="A11354" s="289" t="s">
        <v>521</v>
      </c>
      <c r="B11354">
        <v>24</v>
      </c>
      <c r="C11354">
        <v>2448</v>
      </c>
      <c r="D11354">
        <v>9.6</v>
      </c>
      <c r="E11354" s="289" t="s">
        <v>25561</v>
      </c>
      <c r="F11354">
        <v>5017114511</v>
      </c>
      <c r="G11354" s="276">
        <v>45901</v>
      </c>
      <c r="H11354">
        <v>20250822787340</v>
      </c>
      <c r="I11354">
        <v>25.344000000000001</v>
      </c>
      <c r="J11354" s="289" t="s">
        <v>302</v>
      </c>
      <c r="K11354" s="289" t="s">
        <v>25562</v>
      </c>
      <c r="L11354" s="289" t="s">
        <v>275</v>
      </c>
      <c r="M11354" s="289" t="s">
        <v>25563</v>
      </c>
      <c r="N11354" s="289" t="s">
        <v>694</v>
      </c>
      <c r="O11354" s="289" t="s">
        <v>16307</v>
      </c>
      <c r="P11354" s="289" t="str">
        <f>VLOOKUP(CAT_Details[[#This Row],[Delivery Bp Customer Code]],Table6[],2,0)</f>
        <v>DX01</v>
      </c>
    </row>
    <row r="11355" spans="1:16" x14ac:dyDescent="0.25">
      <c r="A11355" s="289" t="s">
        <v>272</v>
      </c>
      <c r="B11355">
        <v>2</v>
      </c>
      <c r="C11355">
        <v>240</v>
      </c>
      <c r="D11355">
        <v>0.8</v>
      </c>
      <c r="E11355" s="289" t="s">
        <v>25188</v>
      </c>
      <c r="F11355">
        <v>5017085074</v>
      </c>
      <c r="G11355" s="276">
        <v>45901</v>
      </c>
      <c r="H11355">
        <v>20250820785404</v>
      </c>
      <c r="I11355">
        <v>1.0169999999999999</v>
      </c>
      <c r="J11355" s="289" t="s">
        <v>3970</v>
      </c>
      <c r="K11355" s="289" t="s">
        <v>25189</v>
      </c>
      <c r="L11355" s="289" t="s">
        <v>275</v>
      </c>
      <c r="M11355" s="289" t="s">
        <v>25862</v>
      </c>
      <c r="N11355" s="289" t="s">
        <v>25190</v>
      </c>
      <c r="O11355" s="289" t="s">
        <v>277</v>
      </c>
      <c r="P11355" s="289" t="str">
        <f>VLOOKUP(CAT_Details[[#This Row],[Delivery Bp Customer Code]],Table6[],2,0)</f>
        <v>U2-L5</v>
      </c>
    </row>
    <row r="11356" spans="1:16" x14ac:dyDescent="0.25">
      <c r="A11356" s="289" t="s">
        <v>272</v>
      </c>
      <c r="B11356">
        <v>26</v>
      </c>
      <c r="C11356">
        <v>780</v>
      </c>
      <c r="D11356">
        <v>5.55</v>
      </c>
      <c r="E11356" s="289" t="s">
        <v>25320</v>
      </c>
      <c r="F11356">
        <v>5017099944</v>
      </c>
      <c r="G11356" s="276">
        <v>45901</v>
      </c>
      <c r="H11356">
        <v>20250728771685</v>
      </c>
      <c r="I11356">
        <v>12.996</v>
      </c>
      <c r="J11356" s="289" t="s">
        <v>280</v>
      </c>
      <c r="K11356" s="289" t="s">
        <v>25321</v>
      </c>
      <c r="L11356" s="289" t="s">
        <v>275</v>
      </c>
      <c r="M11356" s="289" t="s">
        <v>25357</v>
      </c>
      <c r="N11356" s="289" t="s">
        <v>1226</v>
      </c>
      <c r="O11356" s="289" t="s">
        <v>277</v>
      </c>
      <c r="P11356" s="289" t="str">
        <f>VLOOKUP(CAT_Details[[#This Row],[Delivery Bp Customer Code]],Table6[],2,0)</f>
        <v>U2-L5</v>
      </c>
    </row>
    <row r="11357" spans="1:16" x14ac:dyDescent="0.25">
      <c r="A11357" s="289" t="s">
        <v>278</v>
      </c>
      <c r="B11357">
        <v>8</v>
      </c>
      <c r="C11357">
        <v>3555</v>
      </c>
      <c r="D11357">
        <v>3.2</v>
      </c>
      <c r="E11357" s="289" t="s">
        <v>24991</v>
      </c>
      <c r="F11357">
        <v>5017085041</v>
      </c>
      <c r="G11357" s="276">
        <v>45902</v>
      </c>
      <c r="H11357">
        <v>20250821786525</v>
      </c>
      <c r="I11357">
        <v>7.68</v>
      </c>
      <c r="J11357" s="289" t="s">
        <v>317</v>
      </c>
      <c r="K11357" s="289" t="s">
        <v>24992</v>
      </c>
      <c r="L11357" s="289" t="s">
        <v>275</v>
      </c>
      <c r="M11357" s="289" t="s">
        <v>25331</v>
      </c>
      <c r="N11357" s="289" t="s">
        <v>16210</v>
      </c>
      <c r="O11357" s="289" t="s">
        <v>498</v>
      </c>
      <c r="P11357" s="289" t="str">
        <f>VLOOKUP(CAT_Details[[#This Row],[Delivery Bp Customer Code]],Table6[],2,0)</f>
        <v>DK-BM01</v>
      </c>
    </row>
    <row r="11358" spans="1:16" x14ac:dyDescent="0.25">
      <c r="A11358" s="289" t="s">
        <v>278</v>
      </c>
      <c r="B11358">
        <v>6</v>
      </c>
      <c r="C11358">
        <v>2500</v>
      </c>
      <c r="D11358">
        <v>2.74</v>
      </c>
      <c r="E11358" s="289" t="s">
        <v>25194</v>
      </c>
      <c r="F11358">
        <v>5017099868</v>
      </c>
      <c r="G11358" s="276">
        <v>45902</v>
      </c>
      <c r="H11358">
        <v>20250821786878</v>
      </c>
      <c r="I11358">
        <v>5.85</v>
      </c>
      <c r="J11358" s="289" t="s">
        <v>294</v>
      </c>
      <c r="K11358" s="289" t="s">
        <v>25195</v>
      </c>
      <c r="L11358" s="289" t="s">
        <v>275</v>
      </c>
      <c r="M11358" s="289" t="s">
        <v>25875</v>
      </c>
      <c r="N11358" s="289" t="s">
        <v>2328</v>
      </c>
      <c r="O11358" s="289" t="s">
        <v>498</v>
      </c>
      <c r="P11358" s="289" t="str">
        <f>VLOOKUP(CAT_Details[[#This Row],[Delivery Bp Customer Code]],Table6[],2,0)</f>
        <v>DK-BM01</v>
      </c>
    </row>
    <row r="11359" spans="1:16" x14ac:dyDescent="0.25">
      <c r="A11359" s="289" t="s">
        <v>278</v>
      </c>
      <c r="B11359">
        <v>8</v>
      </c>
      <c r="C11359">
        <v>3400</v>
      </c>
      <c r="D11359">
        <v>3.2</v>
      </c>
      <c r="E11359" s="289" t="s">
        <v>25765</v>
      </c>
      <c r="F11359">
        <v>5017156864</v>
      </c>
      <c r="G11359" s="276">
        <v>45902</v>
      </c>
      <c r="H11359">
        <v>20250828791549</v>
      </c>
      <c r="I11359">
        <v>7.68</v>
      </c>
      <c r="J11359" s="289" t="s">
        <v>273</v>
      </c>
      <c r="K11359" s="289" t="s">
        <v>25766</v>
      </c>
      <c r="L11359" s="289" t="s">
        <v>275</v>
      </c>
      <c r="M11359" s="289" t="s">
        <v>25876</v>
      </c>
      <c r="N11359" s="289" t="s">
        <v>653</v>
      </c>
      <c r="O11359" s="289" t="s">
        <v>498</v>
      </c>
      <c r="P11359" s="289" t="str">
        <f>VLOOKUP(CAT_Details[[#This Row],[Delivery Bp Customer Code]],Table6[],2,0)</f>
        <v>DK-BM01</v>
      </c>
    </row>
    <row r="11360" spans="1:16" x14ac:dyDescent="0.25">
      <c r="A11360" s="289" t="s">
        <v>278</v>
      </c>
      <c r="B11360">
        <v>1</v>
      </c>
      <c r="C11360">
        <v>488</v>
      </c>
      <c r="D11360">
        <v>0.4</v>
      </c>
      <c r="E11360" s="289" t="s">
        <v>25767</v>
      </c>
      <c r="F11360">
        <v>5017156881</v>
      </c>
      <c r="G11360" s="276">
        <v>45902</v>
      </c>
      <c r="H11360">
        <v>20250827791075</v>
      </c>
      <c r="I11360">
        <v>0.57599999999999996</v>
      </c>
      <c r="J11360" s="289" t="s">
        <v>273</v>
      </c>
      <c r="K11360" s="289" t="s">
        <v>25768</v>
      </c>
      <c r="L11360" s="289" t="s">
        <v>275</v>
      </c>
      <c r="M11360" s="289" t="s">
        <v>26390</v>
      </c>
      <c r="N11360" s="289" t="s">
        <v>22363</v>
      </c>
      <c r="O11360" s="289" t="s">
        <v>498</v>
      </c>
      <c r="P11360" s="289" t="str">
        <f>VLOOKUP(CAT_Details[[#This Row],[Delivery Bp Customer Code]],Table6[],2,0)</f>
        <v>DK-BM01</v>
      </c>
    </row>
    <row r="11361" spans="1:16" x14ac:dyDescent="0.25">
      <c r="A11361" s="289" t="s">
        <v>75</v>
      </c>
      <c r="B11361">
        <v>6</v>
      </c>
      <c r="C11361">
        <v>2304</v>
      </c>
      <c r="D11361">
        <v>2</v>
      </c>
      <c r="E11361" s="289" t="s">
        <v>25388</v>
      </c>
      <c r="F11361">
        <v>5017128684</v>
      </c>
      <c r="G11361" s="276">
        <v>45902</v>
      </c>
      <c r="H11361">
        <v>20250826789328</v>
      </c>
      <c r="I11361">
        <v>3.84</v>
      </c>
      <c r="J11361" s="289" t="s">
        <v>324</v>
      </c>
      <c r="K11361" s="289" t="s">
        <v>25389</v>
      </c>
      <c r="L11361" s="289" t="s">
        <v>275</v>
      </c>
      <c r="M11361" s="289" t="s">
        <v>25886</v>
      </c>
      <c r="N11361" s="289" t="s">
        <v>2172</v>
      </c>
      <c r="O11361" s="289" t="s">
        <v>2173</v>
      </c>
      <c r="P11361" s="289" t="str">
        <f>VLOOKUP(CAT_Details[[#This Row],[Delivery Bp Customer Code]],Table6[],2,0)</f>
        <v>OYL1</v>
      </c>
    </row>
    <row r="11362" spans="1:16" x14ac:dyDescent="0.25">
      <c r="A11362" s="289" t="s">
        <v>75</v>
      </c>
      <c r="B11362">
        <v>2</v>
      </c>
      <c r="C11362">
        <v>890</v>
      </c>
      <c r="D11362">
        <v>0.8</v>
      </c>
      <c r="E11362" s="289" t="s">
        <v>25392</v>
      </c>
      <c r="F11362">
        <v>5017128740</v>
      </c>
      <c r="G11362" s="276">
        <v>45902</v>
      </c>
      <c r="H11362">
        <v>20250822787877</v>
      </c>
      <c r="I11362">
        <v>1.056</v>
      </c>
      <c r="J11362" s="289" t="s">
        <v>350</v>
      </c>
      <c r="K11362" s="289" t="s">
        <v>25393</v>
      </c>
      <c r="L11362" s="289" t="s">
        <v>275</v>
      </c>
      <c r="M11362" s="289" t="s">
        <v>25776</v>
      </c>
      <c r="N11362" s="289" t="s">
        <v>17584</v>
      </c>
      <c r="O11362" s="289" t="s">
        <v>2173</v>
      </c>
      <c r="P11362" s="289" t="str">
        <f>VLOOKUP(CAT_Details[[#This Row],[Delivery Bp Customer Code]],Table6[],2,0)</f>
        <v>OYL1</v>
      </c>
    </row>
    <row r="11363" spans="1:16" x14ac:dyDescent="0.25">
      <c r="A11363" s="289" t="s">
        <v>75</v>
      </c>
      <c r="B11363">
        <v>1</v>
      </c>
      <c r="C11363">
        <v>84</v>
      </c>
      <c r="D11363">
        <v>0.4</v>
      </c>
      <c r="E11363" s="289" t="s">
        <v>25394</v>
      </c>
      <c r="F11363">
        <v>5017128783</v>
      </c>
      <c r="G11363" s="276">
        <v>45902</v>
      </c>
      <c r="H11363">
        <v>20250825788771</v>
      </c>
      <c r="I11363">
        <v>0.96</v>
      </c>
      <c r="J11363" s="289" t="s">
        <v>350</v>
      </c>
      <c r="K11363" s="289" t="s">
        <v>25395</v>
      </c>
      <c r="L11363" s="289" t="s">
        <v>275</v>
      </c>
      <c r="M11363" s="289" t="s">
        <v>25776</v>
      </c>
      <c r="N11363" s="289" t="s">
        <v>690</v>
      </c>
      <c r="O11363" s="289" t="s">
        <v>5281</v>
      </c>
      <c r="P11363" s="289" t="str">
        <f>VLOOKUP(CAT_Details[[#This Row],[Delivery Bp Customer Code]],Table6[],2,0)</f>
        <v>DK-LW08</v>
      </c>
    </row>
    <row r="11364" spans="1:16" x14ac:dyDescent="0.25">
      <c r="A11364" s="289" t="s">
        <v>75</v>
      </c>
      <c r="B11364">
        <v>2</v>
      </c>
      <c r="C11364">
        <v>575</v>
      </c>
      <c r="D11364">
        <v>0.6</v>
      </c>
      <c r="E11364" s="289" t="s">
        <v>25396</v>
      </c>
      <c r="F11364">
        <v>5017128877</v>
      </c>
      <c r="G11364" s="276">
        <v>45902</v>
      </c>
      <c r="H11364">
        <v>20250826789133</v>
      </c>
      <c r="I11364">
        <v>1.008</v>
      </c>
      <c r="J11364" s="289" t="s">
        <v>324</v>
      </c>
      <c r="K11364" s="289" t="s">
        <v>25397</v>
      </c>
      <c r="L11364" s="289" t="s">
        <v>275</v>
      </c>
      <c r="M11364" s="289" t="s">
        <v>25777</v>
      </c>
      <c r="N11364" s="289" t="s">
        <v>15858</v>
      </c>
      <c r="O11364" s="289" t="s">
        <v>2173</v>
      </c>
      <c r="P11364" s="289" t="str">
        <f>VLOOKUP(CAT_Details[[#This Row],[Delivery Bp Customer Code]],Table6[],2,0)</f>
        <v>OYL1</v>
      </c>
    </row>
    <row r="11365" spans="1:16" x14ac:dyDescent="0.25">
      <c r="A11365" s="289" t="s">
        <v>75</v>
      </c>
      <c r="B11365">
        <v>1</v>
      </c>
      <c r="C11365">
        <v>141</v>
      </c>
      <c r="D11365">
        <v>0.4</v>
      </c>
      <c r="E11365" s="289" t="s">
        <v>25789</v>
      </c>
      <c r="F11365">
        <v>5017157191</v>
      </c>
      <c r="G11365" s="276">
        <v>45902</v>
      </c>
      <c r="H11365">
        <v>20250828791999</v>
      </c>
      <c r="I11365">
        <v>0.28799999999999998</v>
      </c>
      <c r="J11365" s="289" t="s">
        <v>273</v>
      </c>
      <c r="K11365" s="289" t="s">
        <v>25790</v>
      </c>
      <c r="L11365" s="289" t="s">
        <v>275</v>
      </c>
      <c r="M11365" s="289" t="s">
        <v>25876</v>
      </c>
      <c r="N11365" s="289" t="s">
        <v>4712</v>
      </c>
      <c r="O11365" s="289" t="s">
        <v>2173</v>
      </c>
      <c r="P11365" s="289" t="str">
        <f>VLOOKUP(CAT_Details[[#This Row],[Delivery Bp Customer Code]],Table6[],2,0)</f>
        <v>OYL1</v>
      </c>
    </row>
    <row r="11366" spans="1:16" x14ac:dyDescent="0.25">
      <c r="A11366" s="289" t="s">
        <v>75</v>
      </c>
      <c r="B11366">
        <v>3</v>
      </c>
      <c r="C11366">
        <v>1284.3</v>
      </c>
      <c r="D11366">
        <v>1.2</v>
      </c>
      <c r="E11366" s="289" t="s">
        <v>25791</v>
      </c>
      <c r="F11366">
        <v>5017157208</v>
      </c>
      <c r="G11366" s="276">
        <v>45902</v>
      </c>
      <c r="H11366">
        <v>20250826789835</v>
      </c>
      <c r="I11366">
        <v>2.88</v>
      </c>
      <c r="J11366" s="289" t="s">
        <v>273</v>
      </c>
      <c r="K11366" s="289" t="s">
        <v>25792</v>
      </c>
      <c r="L11366" s="289" t="s">
        <v>275</v>
      </c>
      <c r="M11366" s="289" t="s">
        <v>25876</v>
      </c>
      <c r="N11366" s="289" t="s">
        <v>1003</v>
      </c>
      <c r="O11366" s="289" t="s">
        <v>2173</v>
      </c>
      <c r="P11366" s="289" t="str">
        <f>VLOOKUP(CAT_Details[[#This Row],[Delivery Bp Customer Code]],Table6[],2,0)</f>
        <v>OYL1</v>
      </c>
    </row>
    <row r="11367" spans="1:16" x14ac:dyDescent="0.25">
      <c r="A11367" s="289" t="s">
        <v>17052</v>
      </c>
      <c r="B11367">
        <v>1</v>
      </c>
      <c r="C11367">
        <v>187</v>
      </c>
      <c r="D11367">
        <v>0.4</v>
      </c>
      <c r="E11367" s="289" t="s">
        <v>24819</v>
      </c>
      <c r="F11367">
        <v>5017058899</v>
      </c>
      <c r="G11367" s="276">
        <v>45902</v>
      </c>
      <c r="H11367">
        <v>20250818783631</v>
      </c>
      <c r="I11367">
        <v>0.32600000000000001</v>
      </c>
      <c r="J11367" s="289" t="s">
        <v>438</v>
      </c>
      <c r="K11367" s="289" t="s">
        <v>24820</v>
      </c>
      <c r="L11367" s="289" t="s">
        <v>280</v>
      </c>
      <c r="M11367" s="289" t="s">
        <v>25654</v>
      </c>
      <c r="N11367" s="289" t="s">
        <v>19129</v>
      </c>
      <c r="O11367" s="289" t="s">
        <v>18284</v>
      </c>
      <c r="P11367" s="289">
        <f>VLOOKUP(CAT_Details[[#This Row],[Delivery Bp Customer Code]],Table6[],2,0)</f>
        <v>3705</v>
      </c>
    </row>
    <row r="11368" spans="1:16" x14ac:dyDescent="0.25">
      <c r="A11368" s="289" t="s">
        <v>17052</v>
      </c>
      <c r="B11368">
        <v>1</v>
      </c>
      <c r="C11368">
        <v>295</v>
      </c>
      <c r="D11368">
        <v>0.4</v>
      </c>
      <c r="E11368" s="289" t="s">
        <v>24819</v>
      </c>
      <c r="F11368">
        <v>5017058902</v>
      </c>
      <c r="G11368" s="276">
        <v>45902</v>
      </c>
      <c r="H11368">
        <v>20250818783638</v>
      </c>
      <c r="I11368">
        <v>0.32600000000000001</v>
      </c>
      <c r="J11368" s="289" t="s">
        <v>438</v>
      </c>
      <c r="K11368" s="289" t="s">
        <v>24821</v>
      </c>
      <c r="L11368" s="289" t="s">
        <v>280</v>
      </c>
      <c r="M11368" s="289" t="s">
        <v>25655</v>
      </c>
      <c r="N11368" s="289" t="s">
        <v>21813</v>
      </c>
      <c r="O11368" s="289" t="s">
        <v>18284</v>
      </c>
      <c r="P11368" s="289">
        <f>VLOOKUP(CAT_Details[[#This Row],[Delivery Bp Customer Code]],Table6[],2,0)</f>
        <v>3705</v>
      </c>
    </row>
    <row r="11369" spans="1:16" x14ac:dyDescent="0.25">
      <c r="A11369" s="289" t="s">
        <v>17052</v>
      </c>
      <c r="B11369">
        <v>2</v>
      </c>
      <c r="C11369">
        <v>30</v>
      </c>
      <c r="D11369">
        <v>0.2</v>
      </c>
      <c r="E11369" s="289" t="s">
        <v>25229</v>
      </c>
      <c r="F11369">
        <v>5017099689</v>
      </c>
      <c r="G11369" s="276">
        <v>45902</v>
      </c>
      <c r="H11369">
        <v>20250821786932</v>
      </c>
      <c r="I11369">
        <v>0.14399999999999999</v>
      </c>
      <c r="J11369" s="289" t="s">
        <v>438</v>
      </c>
      <c r="K11369" s="289" t="s">
        <v>25230</v>
      </c>
      <c r="L11369" s="289" t="s">
        <v>280</v>
      </c>
      <c r="M11369" s="289" t="s">
        <v>25803</v>
      </c>
      <c r="N11369" s="289" t="s">
        <v>24429</v>
      </c>
      <c r="O11369" s="289" t="s">
        <v>18284</v>
      </c>
      <c r="P11369" s="289">
        <f>VLOOKUP(CAT_Details[[#This Row],[Delivery Bp Customer Code]],Table6[],2,0)</f>
        <v>3705</v>
      </c>
    </row>
    <row r="11370" spans="1:16" x14ac:dyDescent="0.25">
      <c r="A11370" s="289" t="s">
        <v>17052</v>
      </c>
      <c r="B11370">
        <v>4</v>
      </c>
      <c r="C11370">
        <v>1634</v>
      </c>
      <c r="D11370">
        <v>2.4</v>
      </c>
      <c r="E11370" s="289" t="s">
        <v>25240</v>
      </c>
      <c r="F11370">
        <v>5017099891</v>
      </c>
      <c r="G11370" s="276">
        <v>45902</v>
      </c>
      <c r="H11370">
        <v>20250821786516</v>
      </c>
      <c r="I11370">
        <v>7.7279999999999998</v>
      </c>
      <c r="J11370" s="289" t="s">
        <v>3970</v>
      </c>
      <c r="K11370" s="289" t="s">
        <v>25241</v>
      </c>
      <c r="L11370" s="289" t="s">
        <v>280</v>
      </c>
      <c r="M11370" s="289" t="s">
        <v>25906</v>
      </c>
      <c r="N11370" s="289" t="s">
        <v>3973</v>
      </c>
      <c r="O11370" s="289" t="s">
        <v>18284</v>
      </c>
      <c r="P11370" s="289">
        <f>VLOOKUP(CAT_Details[[#This Row],[Delivery Bp Customer Code]],Table6[],2,0)</f>
        <v>3705</v>
      </c>
    </row>
    <row r="11371" spans="1:16" x14ac:dyDescent="0.25">
      <c r="A11371" s="289" t="s">
        <v>17052</v>
      </c>
      <c r="B11371">
        <v>1</v>
      </c>
      <c r="C11371">
        <v>32</v>
      </c>
      <c r="D11371">
        <v>0.4</v>
      </c>
      <c r="E11371" s="289" t="s">
        <v>25244</v>
      </c>
      <c r="F11371">
        <v>5017100007</v>
      </c>
      <c r="G11371" s="276">
        <v>45902</v>
      </c>
      <c r="H11371">
        <v>20250820785670</v>
      </c>
      <c r="I11371">
        <v>0.33600000000000002</v>
      </c>
      <c r="J11371" s="289" t="s">
        <v>3970</v>
      </c>
      <c r="K11371" s="289" t="s">
        <v>25245</v>
      </c>
      <c r="L11371" s="289" t="s">
        <v>280</v>
      </c>
      <c r="M11371" s="289" t="s">
        <v>25906</v>
      </c>
      <c r="N11371" s="289" t="s">
        <v>25190</v>
      </c>
      <c r="O11371" s="289" t="s">
        <v>22766</v>
      </c>
      <c r="P11371" s="289">
        <f>VLOOKUP(CAT_Details[[#This Row],[Delivery Bp Customer Code]],Table6[],2,0)</f>
        <v>3705</v>
      </c>
    </row>
    <row r="11372" spans="1:16" x14ac:dyDescent="0.25">
      <c r="A11372" s="289" t="s">
        <v>17052</v>
      </c>
      <c r="B11372">
        <v>1</v>
      </c>
      <c r="C11372">
        <v>170</v>
      </c>
      <c r="D11372">
        <v>0.4</v>
      </c>
      <c r="E11372" s="289" t="s">
        <v>25404</v>
      </c>
      <c r="F11372">
        <v>5017114240</v>
      </c>
      <c r="G11372" s="276">
        <v>45902</v>
      </c>
      <c r="H11372">
        <v>20250820785607</v>
      </c>
      <c r="I11372">
        <v>1.92</v>
      </c>
      <c r="J11372" s="289" t="s">
        <v>345</v>
      </c>
      <c r="K11372" s="289" t="s">
        <v>25405</v>
      </c>
      <c r="L11372" s="289" t="s">
        <v>280</v>
      </c>
      <c r="M11372" s="289" t="s">
        <v>25907</v>
      </c>
      <c r="N11372" s="289" t="s">
        <v>2014</v>
      </c>
      <c r="O11372" s="289" t="s">
        <v>18284</v>
      </c>
      <c r="P11372" s="289">
        <f>VLOOKUP(CAT_Details[[#This Row],[Delivery Bp Customer Code]],Table6[],2,0)</f>
        <v>3705</v>
      </c>
    </row>
    <row r="11373" spans="1:16" x14ac:dyDescent="0.25">
      <c r="A11373" s="289" t="s">
        <v>17052</v>
      </c>
      <c r="B11373">
        <v>2</v>
      </c>
      <c r="C11373">
        <v>220</v>
      </c>
      <c r="D11373">
        <v>0.8</v>
      </c>
      <c r="E11373" s="289" t="s">
        <v>25406</v>
      </c>
      <c r="F11373">
        <v>5017114281</v>
      </c>
      <c r="G11373" s="276">
        <v>45902</v>
      </c>
      <c r="H11373">
        <v>20250822787737</v>
      </c>
      <c r="I11373">
        <v>2.88</v>
      </c>
      <c r="J11373" s="289" t="s">
        <v>345</v>
      </c>
      <c r="K11373" s="289" t="s">
        <v>25407</v>
      </c>
      <c r="L11373" s="289" t="s">
        <v>280</v>
      </c>
      <c r="M11373" s="289" t="s">
        <v>25804</v>
      </c>
      <c r="N11373" s="289" t="s">
        <v>512</v>
      </c>
      <c r="O11373" s="289" t="s">
        <v>18284</v>
      </c>
      <c r="P11373" s="289">
        <f>VLOOKUP(CAT_Details[[#This Row],[Delivery Bp Customer Code]],Table6[],2,0)</f>
        <v>3705</v>
      </c>
    </row>
    <row r="11374" spans="1:16" x14ac:dyDescent="0.25">
      <c r="A11374" s="289" t="s">
        <v>17052</v>
      </c>
      <c r="B11374">
        <v>1</v>
      </c>
      <c r="C11374">
        <v>0.5</v>
      </c>
      <c r="D11374">
        <v>0.03</v>
      </c>
      <c r="E11374" s="289" t="s">
        <v>25410</v>
      </c>
      <c r="F11374">
        <v>5017114364</v>
      </c>
      <c r="G11374" s="276">
        <v>45902</v>
      </c>
      <c r="H11374">
        <v>20250821786829</v>
      </c>
      <c r="I11374">
        <v>6.0000000000000001E-3</v>
      </c>
      <c r="J11374" s="289" t="s">
        <v>345</v>
      </c>
      <c r="K11374" s="289" t="s">
        <v>25411</v>
      </c>
      <c r="L11374" s="289" t="s">
        <v>280</v>
      </c>
      <c r="M11374" s="289" t="s">
        <v>25804</v>
      </c>
      <c r="N11374" s="289" t="s">
        <v>3082</v>
      </c>
      <c r="O11374" s="289" t="s">
        <v>18284</v>
      </c>
      <c r="P11374" s="289">
        <f>VLOOKUP(CAT_Details[[#This Row],[Delivery Bp Customer Code]],Table6[],2,0)</f>
        <v>3705</v>
      </c>
    </row>
    <row r="11375" spans="1:16" x14ac:dyDescent="0.25">
      <c r="A11375" s="289" t="s">
        <v>17052</v>
      </c>
      <c r="B11375">
        <v>1</v>
      </c>
      <c r="C11375">
        <v>50</v>
      </c>
      <c r="D11375">
        <v>0.4</v>
      </c>
      <c r="E11375" s="289" t="s">
        <v>25412</v>
      </c>
      <c r="F11375">
        <v>5017114497</v>
      </c>
      <c r="G11375" s="276">
        <v>45902</v>
      </c>
      <c r="H11375">
        <v>20250819784739</v>
      </c>
      <c r="I11375">
        <v>0.38400000000000001</v>
      </c>
      <c r="J11375" s="289" t="s">
        <v>345</v>
      </c>
      <c r="K11375" s="289" t="s">
        <v>25413</v>
      </c>
      <c r="L11375" s="289" t="s">
        <v>280</v>
      </c>
      <c r="M11375" s="289" t="s">
        <v>25887</v>
      </c>
      <c r="N11375" s="289" t="s">
        <v>427</v>
      </c>
      <c r="O11375" s="289" t="s">
        <v>18284</v>
      </c>
      <c r="P11375" s="289">
        <f>VLOOKUP(CAT_Details[[#This Row],[Delivery Bp Customer Code]],Table6[],2,0)</f>
        <v>3705</v>
      </c>
    </row>
    <row r="11376" spans="1:16" x14ac:dyDescent="0.25">
      <c r="A11376" s="289" t="s">
        <v>17052</v>
      </c>
      <c r="B11376">
        <v>2</v>
      </c>
      <c r="C11376">
        <v>6</v>
      </c>
      <c r="D11376">
        <v>0.06</v>
      </c>
      <c r="E11376" s="289" t="s">
        <v>25418</v>
      </c>
      <c r="F11376">
        <v>5017128510</v>
      </c>
      <c r="G11376" s="276">
        <v>45902</v>
      </c>
      <c r="H11376">
        <v>20250826789123</v>
      </c>
      <c r="I11376">
        <v>2.1000000000000001E-2</v>
      </c>
      <c r="J11376" s="289" t="s">
        <v>302</v>
      </c>
      <c r="K11376" s="289" t="s">
        <v>25419</v>
      </c>
      <c r="L11376" s="289" t="s">
        <v>280</v>
      </c>
      <c r="M11376" s="289" t="s">
        <v>25805</v>
      </c>
      <c r="N11376" s="289" t="s">
        <v>18394</v>
      </c>
      <c r="O11376" s="289" t="s">
        <v>18284</v>
      </c>
      <c r="P11376" s="289">
        <f>VLOOKUP(CAT_Details[[#This Row],[Delivery Bp Customer Code]],Table6[],2,0)</f>
        <v>3705</v>
      </c>
    </row>
    <row r="11377" spans="1:16" x14ac:dyDescent="0.25">
      <c r="A11377" s="289" t="s">
        <v>17052</v>
      </c>
      <c r="B11377">
        <v>2</v>
      </c>
      <c r="C11377">
        <v>470</v>
      </c>
      <c r="D11377">
        <v>0.8</v>
      </c>
      <c r="E11377" s="289" t="s">
        <v>25418</v>
      </c>
      <c r="F11377">
        <v>5017128512</v>
      </c>
      <c r="G11377" s="276">
        <v>45902</v>
      </c>
      <c r="H11377">
        <v>20250826789127</v>
      </c>
      <c r="I11377">
        <v>1.1519999999999999</v>
      </c>
      <c r="J11377" s="289" t="s">
        <v>302</v>
      </c>
      <c r="K11377" s="289" t="s">
        <v>25420</v>
      </c>
      <c r="L11377" s="289" t="s">
        <v>280</v>
      </c>
      <c r="M11377" s="289" t="s">
        <v>25805</v>
      </c>
      <c r="N11377" s="289" t="s">
        <v>18394</v>
      </c>
      <c r="O11377" s="289" t="s">
        <v>18284</v>
      </c>
      <c r="P11377" s="289">
        <f>VLOOKUP(CAT_Details[[#This Row],[Delivery Bp Customer Code]],Table6[],2,0)</f>
        <v>3705</v>
      </c>
    </row>
    <row r="11378" spans="1:16" x14ac:dyDescent="0.25">
      <c r="A11378" s="289" t="s">
        <v>17052</v>
      </c>
      <c r="B11378">
        <v>1</v>
      </c>
      <c r="C11378">
        <v>115</v>
      </c>
      <c r="D11378">
        <v>0.4</v>
      </c>
      <c r="E11378" s="289" t="s">
        <v>25425</v>
      </c>
      <c r="F11378">
        <v>5017128658</v>
      </c>
      <c r="G11378" s="276">
        <v>45902</v>
      </c>
      <c r="H11378">
        <v>20250826789855</v>
      </c>
      <c r="I11378">
        <v>0.83499999999999996</v>
      </c>
      <c r="J11378" s="289" t="s">
        <v>302</v>
      </c>
      <c r="K11378" s="289" t="s">
        <v>25426</v>
      </c>
      <c r="L11378" s="289" t="s">
        <v>280</v>
      </c>
      <c r="M11378" s="289" t="s">
        <v>25886</v>
      </c>
      <c r="N11378" s="289" t="s">
        <v>18870</v>
      </c>
      <c r="O11378" s="289" t="s">
        <v>18284</v>
      </c>
      <c r="P11378" s="289">
        <f>VLOOKUP(CAT_Details[[#This Row],[Delivery Bp Customer Code]],Table6[],2,0)</f>
        <v>3705</v>
      </c>
    </row>
    <row r="11379" spans="1:16" x14ac:dyDescent="0.25">
      <c r="A11379" s="289" t="s">
        <v>17052</v>
      </c>
      <c r="B11379">
        <v>2</v>
      </c>
      <c r="C11379">
        <v>100</v>
      </c>
      <c r="D11379">
        <v>0.8</v>
      </c>
      <c r="E11379" s="289" t="s">
        <v>25427</v>
      </c>
      <c r="F11379">
        <v>5017128695</v>
      </c>
      <c r="G11379" s="276">
        <v>45902</v>
      </c>
      <c r="H11379">
        <v>20250826789216</v>
      </c>
      <c r="I11379">
        <v>1.92</v>
      </c>
      <c r="J11379" s="289" t="s">
        <v>275</v>
      </c>
      <c r="K11379" s="289" t="s">
        <v>25428</v>
      </c>
      <c r="L11379" s="289" t="s">
        <v>280</v>
      </c>
      <c r="M11379" s="289" t="s">
        <v>25802</v>
      </c>
      <c r="N11379" s="289" t="s">
        <v>19153</v>
      </c>
      <c r="O11379" s="289" t="s">
        <v>18284</v>
      </c>
      <c r="P11379" s="289">
        <f>VLOOKUP(CAT_Details[[#This Row],[Delivery Bp Customer Code]],Table6[],2,0)</f>
        <v>3705</v>
      </c>
    </row>
    <row r="11380" spans="1:16" x14ac:dyDescent="0.25">
      <c r="A11380" s="289" t="s">
        <v>17052</v>
      </c>
      <c r="B11380">
        <v>11</v>
      </c>
      <c r="C11380">
        <v>1649</v>
      </c>
      <c r="D11380">
        <v>4.68</v>
      </c>
      <c r="E11380" s="289" t="s">
        <v>25429</v>
      </c>
      <c r="F11380">
        <v>5017128741</v>
      </c>
      <c r="G11380" s="276">
        <v>45902</v>
      </c>
      <c r="H11380">
        <v>20250821786605</v>
      </c>
      <c r="I11380">
        <v>14.206</v>
      </c>
      <c r="J11380" s="289" t="s">
        <v>275</v>
      </c>
      <c r="K11380" s="289" t="s">
        <v>25430</v>
      </c>
      <c r="L11380" s="289" t="s">
        <v>280</v>
      </c>
      <c r="M11380" s="289" t="s">
        <v>25802</v>
      </c>
      <c r="N11380" s="289" t="s">
        <v>19305</v>
      </c>
      <c r="O11380" s="289" t="s">
        <v>18284</v>
      </c>
      <c r="P11380" s="289">
        <f>VLOOKUP(CAT_Details[[#This Row],[Delivery Bp Customer Code]],Table6[],2,0)</f>
        <v>3705</v>
      </c>
    </row>
    <row r="11381" spans="1:16" x14ac:dyDescent="0.25">
      <c r="A11381" s="289" t="s">
        <v>17052</v>
      </c>
      <c r="B11381">
        <v>2</v>
      </c>
      <c r="C11381">
        <v>8</v>
      </c>
      <c r="D11381">
        <v>0.16</v>
      </c>
      <c r="E11381" s="289" t="s">
        <v>25433</v>
      </c>
      <c r="F11381">
        <v>5017128822</v>
      </c>
      <c r="G11381" s="276">
        <v>45902</v>
      </c>
      <c r="H11381">
        <v>20250822787635</v>
      </c>
      <c r="I11381">
        <v>0.105</v>
      </c>
      <c r="J11381" s="289" t="s">
        <v>275</v>
      </c>
      <c r="K11381" s="289" t="s">
        <v>25434</v>
      </c>
      <c r="L11381" s="289" t="s">
        <v>280</v>
      </c>
      <c r="M11381" s="289" t="s">
        <v>25802</v>
      </c>
      <c r="N11381" s="289" t="s">
        <v>19164</v>
      </c>
      <c r="O11381" s="289" t="s">
        <v>18284</v>
      </c>
      <c r="P11381" s="289">
        <f>VLOOKUP(CAT_Details[[#This Row],[Delivery Bp Customer Code]],Table6[],2,0)</f>
        <v>3705</v>
      </c>
    </row>
    <row r="11382" spans="1:16" x14ac:dyDescent="0.25">
      <c r="A11382" s="289" t="s">
        <v>17052</v>
      </c>
      <c r="B11382">
        <v>7</v>
      </c>
      <c r="C11382">
        <v>764.6</v>
      </c>
      <c r="D11382">
        <v>3.34</v>
      </c>
      <c r="E11382" s="289" t="s">
        <v>25437</v>
      </c>
      <c r="F11382">
        <v>5017128979</v>
      </c>
      <c r="G11382" s="276">
        <v>45902</v>
      </c>
      <c r="H11382">
        <v>20250826789215</v>
      </c>
      <c r="I11382">
        <v>5.9870000000000001</v>
      </c>
      <c r="J11382" s="289" t="s">
        <v>275</v>
      </c>
      <c r="K11382" s="289" t="s">
        <v>25438</v>
      </c>
      <c r="L11382" s="289" t="s">
        <v>280</v>
      </c>
      <c r="M11382" s="289" t="s">
        <v>25802</v>
      </c>
      <c r="N11382" s="289" t="s">
        <v>19156</v>
      </c>
      <c r="O11382" s="289" t="s">
        <v>18284</v>
      </c>
      <c r="P11382" s="289">
        <f>VLOOKUP(CAT_Details[[#This Row],[Delivery Bp Customer Code]],Table6[],2,0)</f>
        <v>3705</v>
      </c>
    </row>
    <row r="11383" spans="1:16" x14ac:dyDescent="0.25">
      <c r="A11383" s="289" t="s">
        <v>874</v>
      </c>
      <c r="B11383">
        <v>13</v>
      </c>
      <c r="C11383">
        <v>1363</v>
      </c>
      <c r="D11383">
        <v>5.42</v>
      </c>
      <c r="E11383" s="289" t="s">
        <v>25250</v>
      </c>
      <c r="F11383">
        <v>5017099945</v>
      </c>
      <c r="G11383" s="276">
        <v>45902</v>
      </c>
      <c r="H11383">
        <v>20250821786249</v>
      </c>
      <c r="I11383">
        <v>19.670000000000002</v>
      </c>
      <c r="J11383" s="289" t="s">
        <v>294</v>
      </c>
      <c r="K11383" s="289" t="s">
        <v>25251</v>
      </c>
      <c r="L11383" s="289" t="s">
        <v>275</v>
      </c>
      <c r="M11383" s="289" t="s">
        <v>25930</v>
      </c>
      <c r="N11383" s="289" t="s">
        <v>5685</v>
      </c>
      <c r="O11383" s="289" t="s">
        <v>1014</v>
      </c>
      <c r="P11383" s="289" t="str">
        <f>VLOOKUP(CAT_Details[[#This Row],[Delivery Bp Customer Code]],Table6[],2,0)</f>
        <v>MZ07</v>
      </c>
    </row>
    <row r="11384" spans="1:16" x14ac:dyDescent="0.25">
      <c r="A11384" s="289" t="s">
        <v>3771</v>
      </c>
      <c r="B11384">
        <v>2</v>
      </c>
      <c r="C11384">
        <v>254</v>
      </c>
      <c r="D11384">
        <v>0.8</v>
      </c>
      <c r="E11384" s="289" t="s">
        <v>25253</v>
      </c>
      <c r="F11384">
        <v>5017099934</v>
      </c>
      <c r="G11384" s="276">
        <v>45902</v>
      </c>
      <c r="H11384">
        <v>20250821786685</v>
      </c>
      <c r="I11384">
        <v>2.1120000000000001</v>
      </c>
      <c r="J11384" s="289" t="s">
        <v>3970</v>
      </c>
      <c r="K11384" s="289" t="s">
        <v>25254</v>
      </c>
      <c r="L11384" s="289" t="s">
        <v>275</v>
      </c>
      <c r="M11384" s="289" t="s">
        <v>25906</v>
      </c>
      <c r="N11384" s="289" t="s">
        <v>25190</v>
      </c>
      <c r="O11384" s="289" t="s">
        <v>3775</v>
      </c>
      <c r="P11384" s="289">
        <f>VLOOKUP(CAT_Details[[#This Row],[Delivery Bp Customer Code]],Table6[],2,0)</f>
        <v>3401</v>
      </c>
    </row>
    <row r="11385" spans="1:16" x14ac:dyDescent="0.25">
      <c r="A11385" s="289" t="s">
        <v>3329</v>
      </c>
      <c r="B11385">
        <v>8</v>
      </c>
      <c r="C11385">
        <v>1728</v>
      </c>
      <c r="D11385">
        <v>3.2</v>
      </c>
      <c r="E11385" s="289" t="s">
        <v>25261</v>
      </c>
      <c r="F11385">
        <v>5017099316</v>
      </c>
      <c r="G11385" s="276">
        <v>45902</v>
      </c>
      <c r="H11385">
        <v>20250821786493</v>
      </c>
      <c r="I11385">
        <v>9.2159999999999993</v>
      </c>
      <c r="J11385" s="289" t="s">
        <v>3970</v>
      </c>
      <c r="K11385" s="289" t="s">
        <v>25262</v>
      </c>
      <c r="L11385" s="289" t="s">
        <v>275</v>
      </c>
      <c r="M11385" s="289" t="s">
        <v>25906</v>
      </c>
      <c r="N11385" s="289" t="s">
        <v>3973</v>
      </c>
      <c r="O11385" s="289" t="s">
        <v>3332</v>
      </c>
      <c r="P11385" s="289">
        <f>VLOOKUP(CAT_Details[[#This Row],[Delivery Bp Customer Code]],Table6[],2,0)</f>
        <v>3402</v>
      </c>
    </row>
    <row r="11386" spans="1:16" x14ac:dyDescent="0.25">
      <c r="A11386" s="289" t="s">
        <v>3329</v>
      </c>
      <c r="B11386">
        <v>1</v>
      </c>
      <c r="C11386">
        <v>35</v>
      </c>
      <c r="D11386">
        <v>0.2</v>
      </c>
      <c r="E11386" s="289" t="s">
        <v>25263</v>
      </c>
      <c r="F11386">
        <v>5017099408</v>
      </c>
      <c r="G11386" s="276">
        <v>45902</v>
      </c>
      <c r="H11386">
        <v>20250819784891</v>
      </c>
      <c r="I11386">
        <v>0.48</v>
      </c>
      <c r="J11386" s="289" t="s">
        <v>324</v>
      </c>
      <c r="K11386" s="289" t="s">
        <v>25264</v>
      </c>
      <c r="L11386" s="289" t="s">
        <v>275</v>
      </c>
      <c r="M11386" s="289" t="s">
        <v>25777</v>
      </c>
      <c r="N11386" s="289" t="s">
        <v>375</v>
      </c>
      <c r="O11386" s="289" t="s">
        <v>3332</v>
      </c>
      <c r="P11386" s="289">
        <f>VLOOKUP(CAT_Details[[#This Row],[Delivery Bp Customer Code]],Table6[],2,0)</f>
        <v>3402</v>
      </c>
    </row>
    <row r="11387" spans="1:16" x14ac:dyDescent="0.25">
      <c r="A11387" s="289" t="s">
        <v>3329</v>
      </c>
      <c r="B11387">
        <v>1</v>
      </c>
      <c r="C11387">
        <v>10.7</v>
      </c>
      <c r="D11387">
        <v>0.03</v>
      </c>
      <c r="E11387" s="289" t="s">
        <v>25465</v>
      </c>
      <c r="F11387">
        <v>5017114484</v>
      </c>
      <c r="G11387" s="276">
        <v>45902</v>
      </c>
      <c r="H11387">
        <v>20250822787256</v>
      </c>
      <c r="I11387">
        <v>1.0999999999999999E-2</v>
      </c>
      <c r="J11387" s="289" t="s">
        <v>1047</v>
      </c>
      <c r="K11387" s="289" t="s">
        <v>25466</v>
      </c>
      <c r="L11387" s="289" t="s">
        <v>275</v>
      </c>
      <c r="M11387" s="289" t="s">
        <v>25801</v>
      </c>
      <c r="N11387" s="289" t="s">
        <v>1049</v>
      </c>
      <c r="O11387" s="289" t="s">
        <v>3332</v>
      </c>
      <c r="P11387" s="289">
        <f>VLOOKUP(CAT_Details[[#This Row],[Delivery Bp Customer Code]],Table6[],2,0)</f>
        <v>3402</v>
      </c>
    </row>
    <row r="11388" spans="1:16" x14ac:dyDescent="0.25">
      <c r="A11388" s="289" t="s">
        <v>3329</v>
      </c>
      <c r="B11388">
        <v>1</v>
      </c>
      <c r="C11388">
        <v>390</v>
      </c>
      <c r="D11388">
        <v>0.4</v>
      </c>
      <c r="E11388" s="289" t="s">
        <v>25465</v>
      </c>
      <c r="F11388">
        <v>5017114486</v>
      </c>
      <c r="G11388" s="276">
        <v>45902</v>
      </c>
      <c r="H11388">
        <v>20250822787638</v>
      </c>
      <c r="I11388">
        <v>0.36499999999999999</v>
      </c>
      <c r="J11388" s="289" t="s">
        <v>1047</v>
      </c>
      <c r="K11388" s="289" t="s">
        <v>25467</v>
      </c>
      <c r="L11388" s="289" t="s">
        <v>275</v>
      </c>
      <c r="M11388" s="289" t="s">
        <v>25801</v>
      </c>
      <c r="N11388" s="289" t="s">
        <v>1049</v>
      </c>
      <c r="O11388" s="289" t="s">
        <v>3332</v>
      </c>
      <c r="P11388" s="289">
        <f>VLOOKUP(CAT_Details[[#This Row],[Delivery Bp Customer Code]],Table6[],2,0)</f>
        <v>3402</v>
      </c>
    </row>
    <row r="11389" spans="1:16" x14ac:dyDescent="0.25">
      <c r="A11389" s="289" t="s">
        <v>3329</v>
      </c>
      <c r="B11389">
        <v>2</v>
      </c>
      <c r="C11389">
        <v>140</v>
      </c>
      <c r="D11389">
        <v>0.4</v>
      </c>
      <c r="E11389" s="289" t="s">
        <v>25468</v>
      </c>
      <c r="F11389">
        <v>5017114529</v>
      </c>
      <c r="G11389" s="276">
        <v>45902</v>
      </c>
      <c r="H11389">
        <v>20250822787806</v>
      </c>
      <c r="I11389">
        <v>0.38400000000000001</v>
      </c>
      <c r="J11389" s="289" t="s">
        <v>324</v>
      </c>
      <c r="K11389" s="289" t="s">
        <v>25469</v>
      </c>
      <c r="L11389" s="289" t="s">
        <v>275</v>
      </c>
      <c r="M11389" s="289" t="s">
        <v>25886</v>
      </c>
      <c r="N11389" s="289" t="s">
        <v>16153</v>
      </c>
      <c r="O11389" s="289" t="s">
        <v>3332</v>
      </c>
      <c r="P11389" s="289">
        <f>VLOOKUP(CAT_Details[[#This Row],[Delivery Bp Customer Code]],Table6[],2,0)</f>
        <v>3402</v>
      </c>
    </row>
    <row r="11390" spans="1:16" x14ac:dyDescent="0.25">
      <c r="A11390" s="289" t="s">
        <v>3329</v>
      </c>
      <c r="B11390">
        <v>5</v>
      </c>
      <c r="C11390">
        <v>1850</v>
      </c>
      <c r="D11390">
        <v>1.17</v>
      </c>
      <c r="E11390" s="289" t="s">
        <v>25480</v>
      </c>
      <c r="F11390">
        <v>5017128331</v>
      </c>
      <c r="G11390" s="276">
        <v>45902</v>
      </c>
      <c r="H11390">
        <v>20250825788247</v>
      </c>
      <c r="I11390">
        <v>1.68</v>
      </c>
      <c r="J11390" s="289" t="s">
        <v>324</v>
      </c>
      <c r="K11390" s="289" t="s">
        <v>25481</v>
      </c>
      <c r="L11390" s="289" t="s">
        <v>275</v>
      </c>
      <c r="M11390" s="289" t="s">
        <v>25777</v>
      </c>
      <c r="N11390" s="289" t="s">
        <v>21188</v>
      </c>
      <c r="O11390" s="289" t="s">
        <v>3332</v>
      </c>
      <c r="P11390" s="289">
        <f>VLOOKUP(CAT_Details[[#This Row],[Delivery Bp Customer Code]],Table6[],2,0)</f>
        <v>3402</v>
      </c>
    </row>
    <row r="11391" spans="1:16" x14ac:dyDescent="0.25">
      <c r="A11391" s="289" t="s">
        <v>3329</v>
      </c>
      <c r="B11391">
        <v>3</v>
      </c>
      <c r="C11391">
        <v>585</v>
      </c>
      <c r="D11391">
        <v>1.2</v>
      </c>
      <c r="E11391" s="289" t="s">
        <v>25482</v>
      </c>
      <c r="F11391">
        <v>5017128599</v>
      </c>
      <c r="G11391" s="276">
        <v>45902</v>
      </c>
      <c r="H11391">
        <v>20250825788764</v>
      </c>
      <c r="I11391">
        <v>1.008</v>
      </c>
      <c r="J11391" s="289" t="s">
        <v>324</v>
      </c>
      <c r="K11391" s="289" t="s">
        <v>25483</v>
      </c>
      <c r="L11391" s="289" t="s">
        <v>275</v>
      </c>
      <c r="M11391" s="289" t="s">
        <v>25777</v>
      </c>
      <c r="N11391" s="289" t="s">
        <v>3986</v>
      </c>
      <c r="O11391" s="289" t="s">
        <v>3332</v>
      </c>
      <c r="P11391" s="289">
        <f>VLOOKUP(CAT_Details[[#This Row],[Delivery Bp Customer Code]],Table6[],2,0)</f>
        <v>3402</v>
      </c>
    </row>
    <row r="11392" spans="1:16" x14ac:dyDescent="0.25">
      <c r="A11392" s="289" t="s">
        <v>3329</v>
      </c>
      <c r="B11392">
        <v>2</v>
      </c>
      <c r="C11392">
        <v>107</v>
      </c>
      <c r="D11392">
        <v>0.4</v>
      </c>
      <c r="E11392" s="289" t="s">
        <v>25486</v>
      </c>
      <c r="F11392">
        <v>5017128787</v>
      </c>
      <c r="G11392" s="276">
        <v>45902</v>
      </c>
      <c r="H11392">
        <v>20250825788358</v>
      </c>
      <c r="I11392">
        <v>0.48</v>
      </c>
      <c r="J11392" s="289" t="s">
        <v>350</v>
      </c>
      <c r="K11392" s="289" t="s">
        <v>25487</v>
      </c>
      <c r="L11392" s="289" t="s">
        <v>275</v>
      </c>
      <c r="M11392" s="289" t="s">
        <v>25776</v>
      </c>
      <c r="N11392" s="289" t="s">
        <v>743</v>
      </c>
      <c r="O11392" s="289" t="s">
        <v>3332</v>
      </c>
      <c r="P11392" s="289">
        <f>VLOOKUP(CAT_Details[[#This Row],[Delivery Bp Customer Code]],Table6[],2,0)</f>
        <v>3402</v>
      </c>
    </row>
    <row r="11393" spans="1:16" x14ac:dyDescent="0.25">
      <c r="A11393" s="289" t="s">
        <v>3329</v>
      </c>
      <c r="B11393">
        <v>27</v>
      </c>
      <c r="C11393">
        <v>4500</v>
      </c>
      <c r="D11393">
        <v>13.6</v>
      </c>
      <c r="E11393" s="289" t="s">
        <v>25492</v>
      </c>
      <c r="F11393">
        <v>5017128841</v>
      </c>
      <c r="G11393" s="276">
        <v>45902</v>
      </c>
      <c r="H11393">
        <v>20250825788238</v>
      </c>
      <c r="I11393">
        <v>25.92</v>
      </c>
      <c r="J11393" s="289" t="s">
        <v>324</v>
      </c>
      <c r="K11393" s="289" t="s">
        <v>25493</v>
      </c>
      <c r="L11393" s="289" t="s">
        <v>275</v>
      </c>
      <c r="M11393" s="289" t="s">
        <v>25777</v>
      </c>
      <c r="N11393" s="289" t="s">
        <v>5660</v>
      </c>
      <c r="O11393" s="289" t="s">
        <v>3332</v>
      </c>
      <c r="P11393" s="289">
        <f>VLOOKUP(CAT_Details[[#This Row],[Delivery Bp Customer Code]],Table6[],2,0)</f>
        <v>3402</v>
      </c>
    </row>
    <row r="11394" spans="1:16" x14ac:dyDescent="0.25">
      <c r="A11394" s="289" t="s">
        <v>3329</v>
      </c>
      <c r="B11394">
        <v>1</v>
      </c>
      <c r="C11394">
        <v>62</v>
      </c>
      <c r="D11394">
        <v>0.2</v>
      </c>
      <c r="E11394" s="289" t="s">
        <v>25494</v>
      </c>
      <c r="F11394">
        <v>5017128878</v>
      </c>
      <c r="G11394" s="276">
        <v>45902</v>
      </c>
      <c r="H11394">
        <v>20250825788273</v>
      </c>
      <c r="I11394">
        <v>0.44600000000000001</v>
      </c>
      <c r="J11394" s="289" t="s">
        <v>350</v>
      </c>
      <c r="K11394" s="289" t="s">
        <v>25495</v>
      </c>
      <c r="L11394" s="289" t="s">
        <v>275</v>
      </c>
      <c r="M11394" s="289" t="s">
        <v>25776</v>
      </c>
      <c r="N11394" s="289" t="s">
        <v>704</v>
      </c>
      <c r="O11394" s="289" t="s">
        <v>3332</v>
      </c>
      <c r="P11394" s="289">
        <f>VLOOKUP(CAT_Details[[#This Row],[Delivery Bp Customer Code]],Table6[],2,0)</f>
        <v>3402</v>
      </c>
    </row>
    <row r="11395" spans="1:16" x14ac:dyDescent="0.25">
      <c r="A11395" s="289" t="s">
        <v>3329</v>
      </c>
      <c r="B11395">
        <v>9</v>
      </c>
      <c r="C11395">
        <v>4885</v>
      </c>
      <c r="D11395">
        <v>3.6</v>
      </c>
      <c r="E11395" s="289" t="s">
        <v>25496</v>
      </c>
      <c r="F11395">
        <v>5017128971</v>
      </c>
      <c r="G11395" s="276">
        <v>45902</v>
      </c>
      <c r="H11395">
        <v>20250826789049</v>
      </c>
      <c r="I11395">
        <v>5.1840000000000002</v>
      </c>
      <c r="J11395" s="289" t="s">
        <v>350</v>
      </c>
      <c r="K11395" s="289" t="s">
        <v>25497</v>
      </c>
      <c r="L11395" s="289" t="s">
        <v>275</v>
      </c>
      <c r="M11395" s="289" t="s">
        <v>25776</v>
      </c>
      <c r="N11395" s="289" t="s">
        <v>3804</v>
      </c>
      <c r="O11395" s="289" t="s">
        <v>3332</v>
      </c>
      <c r="P11395" s="289">
        <f>VLOOKUP(CAT_Details[[#This Row],[Delivery Bp Customer Code]],Table6[],2,0)</f>
        <v>3402</v>
      </c>
    </row>
    <row r="11396" spans="1:16" x14ac:dyDescent="0.25">
      <c r="A11396" s="289" t="s">
        <v>76</v>
      </c>
      <c r="B11396">
        <v>5</v>
      </c>
      <c r="C11396">
        <v>1060</v>
      </c>
      <c r="D11396">
        <v>2.5</v>
      </c>
      <c r="E11396" s="289" t="s">
        <v>25109</v>
      </c>
      <c r="F11396">
        <v>5017072102</v>
      </c>
      <c r="G11396" s="276">
        <v>45902</v>
      </c>
      <c r="H11396">
        <v>20250814782342</v>
      </c>
      <c r="I11396">
        <v>5.88</v>
      </c>
      <c r="J11396" s="289" t="s">
        <v>756</v>
      </c>
      <c r="K11396" s="289" t="s">
        <v>25110</v>
      </c>
      <c r="L11396" s="289" t="s">
        <v>275</v>
      </c>
      <c r="M11396" s="289" t="s">
        <v>25803</v>
      </c>
      <c r="N11396" s="289" t="s">
        <v>22780</v>
      </c>
      <c r="O11396" s="289" t="s">
        <v>16049</v>
      </c>
      <c r="P11396" s="289" t="str">
        <f>VLOOKUP(CAT_Details[[#This Row],[Delivery Bp Customer Code]],Table6[],2,0)</f>
        <v>MZ02</v>
      </c>
    </row>
    <row r="11397" spans="1:16" x14ac:dyDescent="0.25">
      <c r="A11397" s="289" t="s">
        <v>76</v>
      </c>
      <c r="B11397">
        <v>5</v>
      </c>
      <c r="C11397">
        <v>1098</v>
      </c>
      <c r="D11397">
        <v>2</v>
      </c>
      <c r="E11397" s="289" t="s">
        <v>25288</v>
      </c>
      <c r="F11397">
        <v>5017100010</v>
      </c>
      <c r="G11397" s="276">
        <v>45902</v>
      </c>
      <c r="H11397">
        <v>20250822787407</v>
      </c>
      <c r="I11397">
        <v>4.8</v>
      </c>
      <c r="J11397" s="289" t="s">
        <v>401</v>
      </c>
      <c r="K11397" s="289" t="s">
        <v>25289</v>
      </c>
      <c r="L11397" s="289" t="s">
        <v>275</v>
      </c>
      <c r="M11397" s="289" t="s">
        <v>25956</v>
      </c>
      <c r="N11397" s="289" t="s">
        <v>17729</v>
      </c>
      <c r="O11397" s="289" t="s">
        <v>16049</v>
      </c>
      <c r="P11397" s="289" t="str">
        <f>VLOOKUP(CAT_Details[[#This Row],[Delivery Bp Customer Code]],Table6[],2,0)</f>
        <v>MZ02</v>
      </c>
    </row>
    <row r="11398" spans="1:16" x14ac:dyDescent="0.25">
      <c r="A11398" s="289" t="s">
        <v>76</v>
      </c>
      <c r="B11398">
        <v>49</v>
      </c>
      <c r="C11398">
        <v>3490</v>
      </c>
      <c r="D11398">
        <v>13.55</v>
      </c>
      <c r="E11398" s="289" t="s">
        <v>25509</v>
      </c>
      <c r="F11398">
        <v>5017128791</v>
      </c>
      <c r="G11398" s="276">
        <v>45902</v>
      </c>
      <c r="H11398">
        <v>20250822787850</v>
      </c>
      <c r="I11398">
        <v>26.398</v>
      </c>
      <c r="J11398" s="289" t="s">
        <v>350</v>
      </c>
      <c r="K11398" s="289" t="s">
        <v>25510</v>
      </c>
      <c r="L11398" s="289" t="s">
        <v>275</v>
      </c>
      <c r="M11398" s="289" t="s">
        <v>25834</v>
      </c>
      <c r="N11398" s="289" t="s">
        <v>1166</v>
      </c>
      <c r="O11398" s="289" t="s">
        <v>16049</v>
      </c>
      <c r="P11398" s="289" t="str">
        <f>VLOOKUP(CAT_Details[[#This Row],[Delivery Bp Customer Code]],Table6[],2,0)</f>
        <v>MZ02</v>
      </c>
    </row>
    <row r="11399" spans="1:16" x14ac:dyDescent="0.25">
      <c r="A11399" s="289" t="s">
        <v>74</v>
      </c>
      <c r="B11399">
        <v>19</v>
      </c>
      <c r="C11399">
        <v>8400</v>
      </c>
      <c r="D11399">
        <v>7.6</v>
      </c>
      <c r="E11399" s="289" t="s">
        <v>25295</v>
      </c>
      <c r="F11399">
        <v>5017099214</v>
      </c>
      <c r="G11399" s="276">
        <v>45902</v>
      </c>
      <c r="H11399">
        <v>20250821787036</v>
      </c>
      <c r="I11399">
        <v>18.239999999999998</v>
      </c>
      <c r="J11399" s="289" t="s">
        <v>383</v>
      </c>
      <c r="K11399" s="289" t="s">
        <v>25296</v>
      </c>
      <c r="L11399" s="289" t="s">
        <v>275</v>
      </c>
      <c r="M11399" s="289" t="s">
        <v>25844</v>
      </c>
      <c r="N11399" s="289" t="s">
        <v>386</v>
      </c>
      <c r="O11399" s="289" t="s">
        <v>22256</v>
      </c>
      <c r="P11399" s="289" t="str">
        <f>VLOOKUP(CAT_Details[[#This Row],[Delivery Bp Customer Code]],Table6[],2,0)</f>
        <v>DX01-L5</v>
      </c>
    </row>
    <row r="11400" spans="1:16" x14ac:dyDescent="0.25">
      <c r="A11400" s="289" t="s">
        <v>74</v>
      </c>
      <c r="B11400">
        <v>4</v>
      </c>
      <c r="C11400">
        <v>300</v>
      </c>
      <c r="D11400">
        <v>1.6</v>
      </c>
      <c r="E11400" s="289" t="s">
        <v>25263</v>
      </c>
      <c r="F11400">
        <v>5017099410</v>
      </c>
      <c r="G11400" s="276">
        <v>45902</v>
      </c>
      <c r="H11400">
        <v>20250819784890</v>
      </c>
      <c r="I11400">
        <v>3.84</v>
      </c>
      <c r="J11400" s="289" t="s">
        <v>324</v>
      </c>
      <c r="K11400" s="289" t="s">
        <v>25297</v>
      </c>
      <c r="L11400" s="289" t="s">
        <v>275</v>
      </c>
      <c r="M11400" s="289" t="s">
        <v>25777</v>
      </c>
      <c r="N11400" s="289" t="s">
        <v>375</v>
      </c>
      <c r="O11400" s="289" t="s">
        <v>22256</v>
      </c>
      <c r="P11400" s="289" t="str">
        <f>VLOOKUP(CAT_Details[[#This Row],[Delivery Bp Customer Code]],Table6[],2,0)</f>
        <v>DX01-L5</v>
      </c>
    </row>
    <row r="11401" spans="1:16" x14ac:dyDescent="0.25">
      <c r="A11401" s="289" t="s">
        <v>74</v>
      </c>
      <c r="B11401">
        <v>9</v>
      </c>
      <c r="C11401">
        <v>2700</v>
      </c>
      <c r="D11401">
        <v>2.08</v>
      </c>
      <c r="E11401" s="289" t="s">
        <v>25305</v>
      </c>
      <c r="F11401">
        <v>5017099928</v>
      </c>
      <c r="G11401" s="276">
        <v>45902</v>
      </c>
      <c r="H11401">
        <v>20250822787821</v>
      </c>
      <c r="I11401">
        <v>3.4809999999999999</v>
      </c>
      <c r="J11401" s="289" t="s">
        <v>294</v>
      </c>
      <c r="K11401" s="289" t="s">
        <v>25306</v>
      </c>
      <c r="L11401" s="289" t="s">
        <v>275</v>
      </c>
      <c r="M11401" s="289" t="s">
        <v>25875</v>
      </c>
      <c r="N11401" s="289" t="s">
        <v>394</v>
      </c>
      <c r="O11401" s="289" t="s">
        <v>22256</v>
      </c>
      <c r="P11401" s="289" t="str">
        <f>VLOOKUP(CAT_Details[[#This Row],[Delivery Bp Customer Code]],Table6[],2,0)</f>
        <v>DX01-L5</v>
      </c>
    </row>
    <row r="11402" spans="1:16" x14ac:dyDescent="0.25">
      <c r="A11402" s="289" t="s">
        <v>74</v>
      </c>
      <c r="B11402">
        <v>8</v>
      </c>
      <c r="C11402">
        <v>1391</v>
      </c>
      <c r="D11402">
        <v>3.2</v>
      </c>
      <c r="E11402" s="289" t="s">
        <v>25512</v>
      </c>
      <c r="F11402">
        <v>5017114255</v>
      </c>
      <c r="G11402" s="276">
        <v>45902</v>
      </c>
      <c r="H11402">
        <v>20250825788376</v>
      </c>
      <c r="I11402">
        <v>5.0880000000000001</v>
      </c>
      <c r="J11402" s="289" t="s">
        <v>345</v>
      </c>
      <c r="K11402" s="289" t="s">
        <v>25513</v>
      </c>
      <c r="L11402" s="289" t="s">
        <v>275</v>
      </c>
      <c r="M11402" s="289" t="s">
        <v>25887</v>
      </c>
      <c r="N11402" s="289" t="s">
        <v>348</v>
      </c>
      <c r="O11402" s="289" t="s">
        <v>22256</v>
      </c>
      <c r="P11402" s="289" t="str">
        <f>VLOOKUP(CAT_Details[[#This Row],[Delivery Bp Customer Code]],Table6[],2,0)</f>
        <v>DX01-L5</v>
      </c>
    </row>
    <row r="11403" spans="1:16" x14ac:dyDescent="0.25">
      <c r="A11403" s="289" t="s">
        <v>74</v>
      </c>
      <c r="B11403">
        <v>13</v>
      </c>
      <c r="C11403">
        <v>2587</v>
      </c>
      <c r="D11403">
        <v>6.34</v>
      </c>
      <c r="E11403" s="289" t="s">
        <v>25514</v>
      </c>
      <c r="F11403">
        <v>5017114266</v>
      </c>
      <c r="G11403" s="276">
        <v>45902</v>
      </c>
      <c r="H11403">
        <v>20250825788424</v>
      </c>
      <c r="I11403">
        <v>13.689</v>
      </c>
      <c r="J11403" s="289" t="s">
        <v>345</v>
      </c>
      <c r="K11403" s="289" t="s">
        <v>25515</v>
      </c>
      <c r="L11403" s="289" t="s">
        <v>275</v>
      </c>
      <c r="M11403" s="289" t="s">
        <v>25887</v>
      </c>
      <c r="N11403" s="289" t="s">
        <v>415</v>
      </c>
      <c r="O11403" s="289" t="s">
        <v>22256</v>
      </c>
      <c r="P11403" s="289" t="str">
        <f>VLOOKUP(CAT_Details[[#This Row],[Delivery Bp Customer Code]],Table6[],2,0)</f>
        <v>DX01-L5</v>
      </c>
    </row>
    <row r="11404" spans="1:16" x14ac:dyDescent="0.25">
      <c r="A11404" s="289" t="s">
        <v>74</v>
      </c>
      <c r="B11404">
        <v>2</v>
      </c>
      <c r="C11404">
        <v>2300</v>
      </c>
      <c r="D11404">
        <v>0.8</v>
      </c>
      <c r="E11404" s="289" t="s">
        <v>25524</v>
      </c>
      <c r="F11404">
        <v>5017114493</v>
      </c>
      <c r="G11404" s="276">
        <v>45902</v>
      </c>
      <c r="H11404">
        <v>20250808778730</v>
      </c>
      <c r="I11404">
        <v>1.1519999999999999</v>
      </c>
      <c r="J11404" s="289" t="s">
        <v>324</v>
      </c>
      <c r="K11404" s="289" t="s">
        <v>25525</v>
      </c>
      <c r="L11404" s="289" t="s">
        <v>275</v>
      </c>
      <c r="M11404" s="289" t="s">
        <v>25760</v>
      </c>
      <c r="N11404" s="289" t="s">
        <v>333</v>
      </c>
      <c r="O11404" s="289" t="s">
        <v>22256</v>
      </c>
      <c r="P11404" s="289" t="str">
        <f>VLOOKUP(CAT_Details[[#This Row],[Delivery Bp Customer Code]],Table6[],2,0)</f>
        <v>DX01-L5</v>
      </c>
    </row>
    <row r="11405" spans="1:16" x14ac:dyDescent="0.25">
      <c r="A11405" s="289" t="s">
        <v>74</v>
      </c>
      <c r="B11405">
        <v>7</v>
      </c>
      <c r="C11405">
        <v>1050</v>
      </c>
      <c r="D11405">
        <v>2.8</v>
      </c>
      <c r="E11405" s="289" t="s">
        <v>25412</v>
      </c>
      <c r="F11405">
        <v>5017114498</v>
      </c>
      <c r="G11405" s="276">
        <v>45902</v>
      </c>
      <c r="H11405">
        <v>20250820785344</v>
      </c>
      <c r="I11405">
        <v>6.048</v>
      </c>
      <c r="J11405" s="289" t="s">
        <v>345</v>
      </c>
      <c r="K11405" s="289" t="s">
        <v>25526</v>
      </c>
      <c r="L11405" s="289" t="s">
        <v>275</v>
      </c>
      <c r="M11405" s="289" t="s">
        <v>25887</v>
      </c>
      <c r="N11405" s="289" t="s">
        <v>427</v>
      </c>
      <c r="O11405" s="289" t="s">
        <v>22256</v>
      </c>
      <c r="P11405" s="289" t="str">
        <f>VLOOKUP(CAT_Details[[#This Row],[Delivery Bp Customer Code]],Table6[],2,0)</f>
        <v>DX01-L5</v>
      </c>
    </row>
    <row r="11406" spans="1:16" x14ac:dyDescent="0.25">
      <c r="A11406" s="289" t="s">
        <v>74</v>
      </c>
      <c r="B11406">
        <v>5</v>
      </c>
      <c r="C11406">
        <v>472</v>
      </c>
      <c r="D11406">
        <v>1.2</v>
      </c>
      <c r="E11406" s="289" t="s">
        <v>25532</v>
      </c>
      <c r="F11406">
        <v>5017128067</v>
      </c>
      <c r="G11406" s="276">
        <v>45902</v>
      </c>
      <c r="H11406">
        <v>20250826789232</v>
      </c>
      <c r="I11406">
        <v>1.8720000000000001</v>
      </c>
      <c r="J11406" s="289" t="s">
        <v>350</v>
      </c>
      <c r="K11406" s="289" t="s">
        <v>25533</v>
      </c>
      <c r="L11406" s="289" t="s">
        <v>275</v>
      </c>
      <c r="M11406" s="289" t="s">
        <v>25776</v>
      </c>
      <c r="N11406" s="289" t="s">
        <v>17526</v>
      </c>
      <c r="O11406" s="289" t="s">
        <v>22256</v>
      </c>
      <c r="P11406" s="289" t="str">
        <f>VLOOKUP(CAT_Details[[#This Row],[Delivery Bp Customer Code]],Table6[],2,0)</f>
        <v>DX01-L5</v>
      </c>
    </row>
    <row r="11407" spans="1:16" x14ac:dyDescent="0.25">
      <c r="A11407" s="289" t="s">
        <v>74</v>
      </c>
      <c r="B11407">
        <v>5</v>
      </c>
      <c r="C11407">
        <v>472</v>
      </c>
      <c r="D11407">
        <v>1.2</v>
      </c>
      <c r="E11407" s="289" t="s">
        <v>25532</v>
      </c>
      <c r="F11407">
        <v>5017128068</v>
      </c>
      <c r="G11407" s="276">
        <v>45902</v>
      </c>
      <c r="H11407">
        <v>20250826789209</v>
      </c>
      <c r="I11407">
        <v>1.8720000000000001</v>
      </c>
      <c r="J11407" s="289" t="s">
        <v>350</v>
      </c>
      <c r="K11407" s="289" t="s">
        <v>25534</v>
      </c>
      <c r="L11407" s="289" t="s">
        <v>275</v>
      </c>
      <c r="M11407" s="289" t="s">
        <v>25776</v>
      </c>
      <c r="N11407" s="289" t="s">
        <v>17526</v>
      </c>
      <c r="O11407" s="289" t="s">
        <v>22256</v>
      </c>
      <c r="P11407" s="289" t="str">
        <f>VLOOKUP(CAT_Details[[#This Row],[Delivery Bp Customer Code]],Table6[],2,0)</f>
        <v>DX01-L5</v>
      </c>
    </row>
    <row r="11408" spans="1:16" x14ac:dyDescent="0.25">
      <c r="A11408" s="289" t="s">
        <v>74</v>
      </c>
      <c r="B11408">
        <v>1</v>
      </c>
      <c r="C11408">
        <v>55.55</v>
      </c>
      <c r="D11408">
        <v>0.4</v>
      </c>
      <c r="E11408" s="289" t="s">
        <v>25535</v>
      </c>
      <c r="F11408">
        <v>5017128184</v>
      </c>
      <c r="G11408" s="276">
        <v>45902</v>
      </c>
      <c r="H11408">
        <v>20250826789197</v>
      </c>
      <c r="I11408">
        <v>0.38400000000000001</v>
      </c>
      <c r="J11408" s="289" t="s">
        <v>350</v>
      </c>
      <c r="K11408" s="289" t="s">
        <v>25536</v>
      </c>
      <c r="L11408" s="289" t="s">
        <v>275</v>
      </c>
      <c r="M11408" s="289" t="s">
        <v>25776</v>
      </c>
      <c r="N11408" s="289" t="s">
        <v>366</v>
      </c>
      <c r="O11408" s="289" t="s">
        <v>22256</v>
      </c>
      <c r="P11408" s="289" t="str">
        <f>VLOOKUP(CAT_Details[[#This Row],[Delivery Bp Customer Code]],Table6[],2,0)</f>
        <v>DX01-L5</v>
      </c>
    </row>
    <row r="11409" spans="1:16" x14ac:dyDescent="0.25">
      <c r="A11409" s="289" t="s">
        <v>74</v>
      </c>
      <c r="B11409">
        <v>5</v>
      </c>
      <c r="C11409">
        <v>330</v>
      </c>
      <c r="D11409">
        <v>1.05</v>
      </c>
      <c r="E11409" s="289" t="s">
        <v>25539</v>
      </c>
      <c r="F11409">
        <v>5017128357</v>
      </c>
      <c r="G11409" s="276">
        <v>45902</v>
      </c>
      <c r="H11409">
        <v>20250822787599</v>
      </c>
      <c r="I11409">
        <v>1.9379999999999999</v>
      </c>
      <c r="J11409" s="289" t="s">
        <v>350</v>
      </c>
      <c r="K11409" s="289" t="s">
        <v>25540</v>
      </c>
      <c r="L11409" s="289" t="s">
        <v>275</v>
      </c>
      <c r="M11409" s="289" t="s">
        <v>26053</v>
      </c>
      <c r="N11409" s="289" t="s">
        <v>378</v>
      </c>
      <c r="O11409" s="289" t="s">
        <v>22256</v>
      </c>
      <c r="P11409" s="289" t="str">
        <f>VLOOKUP(CAT_Details[[#This Row],[Delivery Bp Customer Code]],Table6[],2,0)</f>
        <v>DX01-L5</v>
      </c>
    </row>
    <row r="11410" spans="1:16" x14ac:dyDescent="0.25">
      <c r="A11410" s="289" t="s">
        <v>74</v>
      </c>
      <c r="B11410">
        <v>7</v>
      </c>
      <c r="C11410">
        <v>350</v>
      </c>
      <c r="D11410">
        <v>1.68</v>
      </c>
      <c r="E11410" s="289" t="s">
        <v>25539</v>
      </c>
      <c r="F11410">
        <v>5017128358</v>
      </c>
      <c r="G11410" s="276">
        <v>45902</v>
      </c>
      <c r="H11410">
        <v>20250825788514</v>
      </c>
      <c r="I11410">
        <v>2.331</v>
      </c>
      <c r="J11410" s="289" t="s">
        <v>350</v>
      </c>
      <c r="K11410" s="289" t="s">
        <v>25541</v>
      </c>
      <c r="L11410" s="289" t="s">
        <v>275</v>
      </c>
      <c r="M11410" s="289" t="s">
        <v>26053</v>
      </c>
      <c r="N11410" s="289" t="s">
        <v>378</v>
      </c>
      <c r="O11410" s="289" t="s">
        <v>22256</v>
      </c>
      <c r="P11410" s="289" t="str">
        <f>VLOOKUP(CAT_Details[[#This Row],[Delivery Bp Customer Code]],Table6[],2,0)</f>
        <v>DX01-L5</v>
      </c>
    </row>
    <row r="11411" spans="1:16" x14ac:dyDescent="0.25">
      <c r="A11411" s="289" t="s">
        <v>74</v>
      </c>
      <c r="B11411">
        <v>14</v>
      </c>
      <c r="C11411">
        <v>2700</v>
      </c>
      <c r="D11411">
        <v>6.04</v>
      </c>
      <c r="E11411" s="289" t="s">
        <v>25545</v>
      </c>
      <c r="F11411">
        <v>5017128641</v>
      </c>
      <c r="G11411" s="276">
        <v>45902</v>
      </c>
      <c r="H11411">
        <v>20250822787569</v>
      </c>
      <c r="I11411">
        <v>13.32</v>
      </c>
      <c r="J11411" s="289" t="s">
        <v>280</v>
      </c>
      <c r="K11411" s="289" t="s">
        <v>25546</v>
      </c>
      <c r="L11411" s="289" t="s">
        <v>275</v>
      </c>
      <c r="M11411" s="289" t="s">
        <v>25959</v>
      </c>
      <c r="N11411" s="289" t="s">
        <v>411</v>
      </c>
      <c r="O11411" s="289" t="s">
        <v>22256</v>
      </c>
      <c r="P11411" s="289" t="str">
        <f>VLOOKUP(CAT_Details[[#This Row],[Delivery Bp Customer Code]],Table6[],2,0)</f>
        <v>DX01-L5</v>
      </c>
    </row>
    <row r="11412" spans="1:16" x14ac:dyDescent="0.25">
      <c r="A11412" s="289" t="s">
        <v>74</v>
      </c>
      <c r="B11412">
        <v>1</v>
      </c>
      <c r="C11412">
        <v>170</v>
      </c>
      <c r="D11412">
        <v>0.4</v>
      </c>
      <c r="E11412" s="289" t="s">
        <v>25555</v>
      </c>
      <c r="F11412">
        <v>5017128870</v>
      </c>
      <c r="G11412" s="276">
        <v>45902</v>
      </c>
      <c r="H11412">
        <v>20250825788759</v>
      </c>
      <c r="I11412">
        <v>0.96</v>
      </c>
      <c r="J11412" s="289" t="s">
        <v>280</v>
      </c>
      <c r="K11412" s="289" t="s">
        <v>25556</v>
      </c>
      <c r="L11412" s="289" t="s">
        <v>275</v>
      </c>
      <c r="M11412" s="289" t="s">
        <v>25775</v>
      </c>
      <c r="N11412" s="289" t="s">
        <v>424</v>
      </c>
      <c r="O11412" s="289" t="s">
        <v>22256</v>
      </c>
      <c r="P11412" s="289" t="str">
        <f>VLOOKUP(CAT_Details[[#This Row],[Delivery Bp Customer Code]],Table6[],2,0)</f>
        <v>DX01-L5</v>
      </c>
    </row>
    <row r="11413" spans="1:16" x14ac:dyDescent="0.25">
      <c r="A11413" s="289" t="s">
        <v>74</v>
      </c>
      <c r="B11413">
        <v>13</v>
      </c>
      <c r="C11413">
        <v>1170</v>
      </c>
      <c r="D11413">
        <v>5.2</v>
      </c>
      <c r="E11413" s="289" t="s">
        <v>25557</v>
      </c>
      <c r="F11413">
        <v>5017128957</v>
      </c>
      <c r="G11413" s="276">
        <v>45902</v>
      </c>
      <c r="H11413">
        <v>20250826789318</v>
      </c>
      <c r="I11413">
        <v>12.48</v>
      </c>
      <c r="J11413" s="289" t="s">
        <v>350</v>
      </c>
      <c r="K11413" s="289" t="s">
        <v>25558</v>
      </c>
      <c r="L11413" s="289" t="s">
        <v>275</v>
      </c>
      <c r="M11413" s="289" t="s">
        <v>25776</v>
      </c>
      <c r="N11413" s="289" t="s">
        <v>15321</v>
      </c>
      <c r="O11413" s="289" t="s">
        <v>22256</v>
      </c>
      <c r="P11413" s="289" t="str">
        <f>VLOOKUP(CAT_Details[[#This Row],[Delivery Bp Customer Code]],Table6[],2,0)</f>
        <v>DX01-L5</v>
      </c>
    </row>
    <row r="11414" spans="1:16" x14ac:dyDescent="0.25">
      <c r="A11414" s="289" t="s">
        <v>272</v>
      </c>
      <c r="B11414">
        <v>7</v>
      </c>
      <c r="C11414">
        <v>3885</v>
      </c>
      <c r="D11414">
        <v>5.6</v>
      </c>
      <c r="E11414" s="289" t="s">
        <v>25313</v>
      </c>
      <c r="F11414">
        <v>5017099344</v>
      </c>
      <c r="G11414" s="276">
        <v>45902</v>
      </c>
      <c r="H11414">
        <v>20250819784972</v>
      </c>
      <c r="I11414">
        <v>22.847999999999999</v>
      </c>
      <c r="J11414" s="289" t="s">
        <v>401</v>
      </c>
      <c r="K11414" s="289" t="s">
        <v>25314</v>
      </c>
      <c r="L11414" s="289" t="s">
        <v>275</v>
      </c>
      <c r="M11414" s="289" t="s">
        <v>25666</v>
      </c>
      <c r="N11414" s="289" t="s">
        <v>465</v>
      </c>
      <c r="O11414" s="289" t="s">
        <v>277</v>
      </c>
      <c r="P11414" s="289" t="str">
        <f>VLOOKUP(CAT_Details[[#This Row],[Delivery Bp Customer Code]],Table6[],2,0)</f>
        <v>U2-L5</v>
      </c>
    </row>
    <row r="11415" spans="1:16" x14ac:dyDescent="0.25">
      <c r="A11415" s="289" t="s">
        <v>272</v>
      </c>
      <c r="B11415">
        <v>7</v>
      </c>
      <c r="C11415">
        <v>1510</v>
      </c>
      <c r="D11415">
        <v>1.42</v>
      </c>
      <c r="E11415" s="289" t="s">
        <v>25480</v>
      </c>
      <c r="F11415">
        <v>5017128332</v>
      </c>
      <c r="G11415" s="276">
        <v>45902</v>
      </c>
      <c r="H11415">
        <v>20250825788249</v>
      </c>
      <c r="I11415">
        <v>2.04</v>
      </c>
      <c r="J11415" s="289" t="s">
        <v>324</v>
      </c>
      <c r="K11415" s="289" t="s">
        <v>25577</v>
      </c>
      <c r="L11415" s="289" t="s">
        <v>275</v>
      </c>
      <c r="M11415" s="289" t="s">
        <v>25777</v>
      </c>
      <c r="N11415" s="289" t="s">
        <v>21188</v>
      </c>
      <c r="O11415" s="289" t="s">
        <v>277</v>
      </c>
      <c r="P11415" s="289" t="str">
        <f>VLOOKUP(CAT_Details[[#This Row],[Delivery Bp Customer Code]],Table6[],2,0)</f>
        <v>U2-L5</v>
      </c>
    </row>
    <row r="11416" spans="1:16" x14ac:dyDescent="0.25">
      <c r="A11416" s="289" t="s">
        <v>272</v>
      </c>
      <c r="B11416">
        <v>5</v>
      </c>
      <c r="C11416">
        <v>2139</v>
      </c>
      <c r="D11416">
        <v>1.78</v>
      </c>
      <c r="E11416" s="289" t="s">
        <v>25583</v>
      </c>
      <c r="F11416">
        <v>5017128826</v>
      </c>
      <c r="G11416" s="276">
        <v>45902</v>
      </c>
      <c r="H11416">
        <v>20250825788610</v>
      </c>
      <c r="I11416">
        <v>2.5110000000000001</v>
      </c>
      <c r="J11416" s="289" t="s">
        <v>350</v>
      </c>
      <c r="K11416" s="289" t="s">
        <v>25584</v>
      </c>
      <c r="L11416" s="289" t="s">
        <v>275</v>
      </c>
      <c r="M11416" s="289" t="s">
        <v>25776</v>
      </c>
      <c r="N11416" s="289" t="s">
        <v>1054</v>
      </c>
      <c r="O11416" s="289" t="s">
        <v>277</v>
      </c>
      <c r="P11416" s="289" t="str">
        <f>VLOOKUP(CAT_Details[[#This Row],[Delivery Bp Customer Code]],Table6[],2,0)</f>
        <v>U2-L5</v>
      </c>
    </row>
    <row r="11417" spans="1:16" x14ac:dyDescent="0.25">
      <c r="A11417" s="289" t="s">
        <v>272</v>
      </c>
      <c r="B11417">
        <v>20</v>
      </c>
      <c r="C11417">
        <v>1600.8</v>
      </c>
      <c r="D11417">
        <v>8</v>
      </c>
      <c r="E11417" s="289" t="s">
        <v>25585</v>
      </c>
      <c r="F11417">
        <v>5017128840</v>
      </c>
      <c r="G11417" s="276">
        <v>45902</v>
      </c>
      <c r="H11417">
        <v>20250825788446</v>
      </c>
      <c r="I11417">
        <v>14.592000000000001</v>
      </c>
      <c r="J11417" s="289" t="s">
        <v>350</v>
      </c>
      <c r="K11417" s="289" t="s">
        <v>25586</v>
      </c>
      <c r="L11417" s="289" t="s">
        <v>275</v>
      </c>
      <c r="M11417" s="289" t="s">
        <v>25776</v>
      </c>
      <c r="N11417" s="289" t="s">
        <v>462</v>
      </c>
      <c r="O11417" s="289" t="s">
        <v>277</v>
      </c>
      <c r="P11417" s="289" t="str">
        <f>VLOOKUP(CAT_Details[[#This Row],[Delivery Bp Customer Code]],Table6[],2,0)</f>
        <v>U2-L5</v>
      </c>
    </row>
    <row r="11418" spans="1:16" x14ac:dyDescent="0.25">
      <c r="A11418" s="289" t="s">
        <v>272</v>
      </c>
      <c r="B11418">
        <v>3</v>
      </c>
      <c r="C11418">
        <v>36</v>
      </c>
      <c r="D11418">
        <v>0.24</v>
      </c>
      <c r="E11418" s="289" t="s">
        <v>25748</v>
      </c>
      <c r="F11418">
        <v>5017143189</v>
      </c>
      <c r="G11418" s="276">
        <v>45902</v>
      </c>
      <c r="H11418">
        <v>20250826789470</v>
      </c>
      <c r="I11418">
        <v>0.19500000000000001</v>
      </c>
      <c r="J11418" s="289" t="s">
        <v>302</v>
      </c>
      <c r="K11418" s="289" t="s">
        <v>25749</v>
      </c>
      <c r="L11418" s="289" t="s">
        <v>275</v>
      </c>
      <c r="M11418" s="289" t="s">
        <v>25805</v>
      </c>
      <c r="N11418" s="289" t="s">
        <v>15493</v>
      </c>
      <c r="O11418" s="289" t="s">
        <v>277</v>
      </c>
      <c r="P11418" s="289" t="str">
        <f>VLOOKUP(CAT_Details[[#This Row],[Delivery Bp Customer Code]],Table6[],2,0)</f>
        <v>U2-L5</v>
      </c>
    </row>
    <row r="11419" spans="1:16" x14ac:dyDescent="0.25">
      <c r="A11419" s="289" t="s">
        <v>4794</v>
      </c>
      <c r="B11419">
        <v>1</v>
      </c>
      <c r="C11419">
        <v>2</v>
      </c>
      <c r="D11419">
        <v>0.03</v>
      </c>
      <c r="E11419" s="289" t="s">
        <v>25590</v>
      </c>
      <c r="F11419">
        <v>5017128730</v>
      </c>
      <c r="G11419" s="276">
        <v>45902</v>
      </c>
      <c r="H11419">
        <v>20250827790119</v>
      </c>
      <c r="I11419">
        <v>1.4E-2</v>
      </c>
      <c r="J11419" s="289" t="s">
        <v>350</v>
      </c>
      <c r="K11419" s="289" t="s">
        <v>25591</v>
      </c>
      <c r="L11419" s="289" t="s">
        <v>275</v>
      </c>
      <c r="M11419" s="289" t="s">
        <v>25776</v>
      </c>
      <c r="N11419" s="289" t="s">
        <v>3676</v>
      </c>
      <c r="O11419" s="289" t="s">
        <v>4798</v>
      </c>
      <c r="P11419" s="289" t="str">
        <f>VLOOKUP(CAT_Details[[#This Row],[Delivery Bp Customer Code]],Table6[],2,0)</f>
        <v>MY02</v>
      </c>
    </row>
    <row r="11420" spans="1:16" x14ac:dyDescent="0.25">
      <c r="A11420" s="289" t="s">
        <v>4794</v>
      </c>
      <c r="B11420">
        <v>2</v>
      </c>
      <c r="C11420">
        <v>520</v>
      </c>
      <c r="D11420">
        <v>0.8</v>
      </c>
      <c r="E11420" s="289" t="s">
        <v>25592</v>
      </c>
      <c r="F11420">
        <v>5017128970</v>
      </c>
      <c r="G11420" s="276">
        <v>45902</v>
      </c>
      <c r="H11420">
        <v>20250826789369</v>
      </c>
      <c r="I11420">
        <v>1.536</v>
      </c>
      <c r="J11420" s="289" t="s">
        <v>350</v>
      </c>
      <c r="K11420" s="289" t="s">
        <v>25593</v>
      </c>
      <c r="L11420" s="289" t="s">
        <v>275</v>
      </c>
      <c r="M11420" s="289" t="s">
        <v>25776</v>
      </c>
      <c r="N11420" s="289" t="s">
        <v>948</v>
      </c>
      <c r="O11420" s="289" t="s">
        <v>4798</v>
      </c>
      <c r="P11420" s="289" t="str">
        <f>VLOOKUP(CAT_Details[[#This Row],[Delivery Bp Customer Code]],Table6[],2,0)</f>
        <v>MY02</v>
      </c>
    </row>
    <row r="11421" spans="1:16" x14ac:dyDescent="0.25">
      <c r="A11421" s="289" t="s">
        <v>278</v>
      </c>
      <c r="B11421">
        <v>16</v>
      </c>
      <c r="C11421">
        <v>7040</v>
      </c>
      <c r="D11421">
        <v>6.4</v>
      </c>
      <c r="E11421" s="289" t="s">
        <v>25351</v>
      </c>
      <c r="F11421">
        <v>5017128835</v>
      </c>
      <c r="G11421" s="276">
        <v>45903</v>
      </c>
      <c r="H11421">
        <v>20250826789171</v>
      </c>
      <c r="I11421">
        <v>12.288</v>
      </c>
      <c r="J11421" s="289" t="s">
        <v>324</v>
      </c>
      <c r="K11421" s="289" t="s">
        <v>25352</v>
      </c>
      <c r="L11421" s="289" t="s">
        <v>275</v>
      </c>
      <c r="M11421" s="289" t="s">
        <v>26002</v>
      </c>
      <c r="N11421" s="289" t="s">
        <v>336</v>
      </c>
      <c r="O11421" s="289" t="s">
        <v>498</v>
      </c>
      <c r="P11421" s="289" t="str">
        <f>VLOOKUP(CAT_Details[[#This Row],[Delivery Bp Customer Code]],Table6[],2,0)</f>
        <v>DK-BM01</v>
      </c>
    </row>
    <row r="11422" spans="1:16" x14ac:dyDescent="0.25">
      <c r="A11422" s="289" t="s">
        <v>278</v>
      </c>
      <c r="B11422">
        <v>11</v>
      </c>
      <c r="C11422">
        <v>3551.02</v>
      </c>
      <c r="D11422">
        <v>4.4000000000000004</v>
      </c>
      <c r="E11422" s="289" t="s">
        <v>25602</v>
      </c>
      <c r="F11422">
        <v>5017142473</v>
      </c>
      <c r="G11422" s="276">
        <v>45903</v>
      </c>
      <c r="H11422">
        <v>20250825788519</v>
      </c>
      <c r="I11422">
        <v>5.28</v>
      </c>
      <c r="J11422" s="289" t="s">
        <v>280</v>
      </c>
      <c r="K11422" s="289" t="s">
        <v>25603</v>
      </c>
      <c r="L11422" s="289" t="s">
        <v>275</v>
      </c>
      <c r="M11422" s="289" t="s">
        <v>25959</v>
      </c>
      <c r="N11422" s="289" t="s">
        <v>17247</v>
      </c>
      <c r="O11422" s="289" t="s">
        <v>498</v>
      </c>
      <c r="P11422" s="289" t="str">
        <f>VLOOKUP(CAT_Details[[#This Row],[Delivery Bp Customer Code]],Table6[],2,0)</f>
        <v>DK-BM01</v>
      </c>
    </row>
    <row r="11423" spans="1:16" x14ac:dyDescent="0.25">
      <c r="A11423" s="289" t="s">
        <v>278</v>
      </c>
      <c r="B11423">
        <v>4</v>
      </c>
      <c r="C11423">
        <v>2522</v>
      </c>
      <c r="D11423">
        <v>1.6</v>
      </c>
      <c r="E11423" s="289" t="s">
        <v>25610</v>
      </c>
      <c r="F11423">
        <v>5017143186</v>
      </c>
      <c r="G11423" s="276">
        <v>45903</v>
      </c>
      <c r="H11423">
        <v>20250827790168</v>
      </c>
      <c r="I11423">
        <v>3.6480000000000001</v>
      </c>
      <c r="J11423" s="289" t="s">
        <v>350</v>
      </c>
      <c r="K11423" s="289" t="s">
        <v>25611</v>
      </c>
      <c r="L11423" s="289" t="s">
        <v>275</v>
      </c>
      <c r="M11423" s="289" t="s">
        <v>25877</v>
      </c>
      <c r="N11423" s="289" t="s">
        <v>999</v>
      </c>
      <c r="O11423" s="289" t="s">
        <v>498</v>
      </c>
      <c r="P11423" s="289" t="str">
        <f>VLOOKUP(CAT_Details[[#This Row],[Delivery Bp Customer Code]],Table6[],2,0)</f>
        <v>DK-BM01</v>
      </c>
    </row>
    <row r="11424" spans="1:16" x14ac:dyDescent="0.25">
      <c r="A11424" s="289" t="s">
        <v>278</v>
      </c>
      <c r="B11424">
        <v>1</v>
      </c>
      <c r="C11424">
        <v>172</v>
      </c>
      <c r="D11424">
        <v>0.4</v>
      </c>
      <c r="E11424" s="289" t="s">
        <v>25612</v>
      </c>
      <c r="F11424">
        <v>5017143341</v>
      </c>
      <c r="G11424" s="276">
        <v>45903</v>
      </c>
      <c r="H11424">
        <v>20250821786958</v>
      </c>
      <c r="I11424">
        <v>0.42199999999999999</v>
      </c>
      <c r="J11424" s="289" t="s">
        <v>350</v>
      </c>
      <c r="K11424" s="289" t="s">
        <v>25613</v>
      </c>
      <c r="L11424" s="289" t="s">
        <v>275</v>
      </c>
      <c r="M11424" s="289" t="s">
        <v>25877</v>
      </c>
      <c r="N11424" s="289" t="s">
        <v>482</v>
      </c>
      <c r="O11424" s="289" t="s">
        <v>498</v>
      </c>
      <c r="P11424" s="289" t="str">
        <f>VLOOKUP(CAT_Details[[#This Row],[Delivery Bp Customer Code]],Table6[],2,0)</f>
        <v>DK-BM01</v>
      </c>
    </row>
    <row r="11425" spans="1:16" x14ac:dyDescent="0.25">
      <c r="A11425" s="289" t="s">
        <v>278</v>
      </c>
      <c r="B11425">
        <v>41</v>
      </c>
      <c r="C11425">
        <v>19320</v>
      </c>
      <c r="D11425">
        <v>16.399999999999999</v>
      </c>
      <c r="E11425" s="289" t="s">
        <v>25773</v>
      </c>
      <c r="F11425">
        <v>5017157433</v>
      </c>
      <c r="G11425" s="276">
        <v>45903</v>
      </c>
      <c r="H11425">
        <v>20250722768434</v>
      </c>
      <c r="I11425">
        <v>37.392000000000003</v>
      </c>
      <c r="J11425" s="289" t="s">
        <v>280</v>
      </c>
      <c r="K11425" s="289" t="s">
        <v>25774</v>
      </c>
      <c r="L11425" s="289" t="s">
        <v>275</v>
      </c>
      <c r="M11425" s="289" t="s">
        <v>25878</v>
      </c>
      <c r="N11425" s="289" t="s">
        <v>2334</v>
      </c>
      <c r="O11425" s="289" t="s">
        <v>498</v>
      </c>
      <c r="P11425" s="289" t="str">
        <f>VLOOKUP(CAT_Details[[#This Row],[Delivery Bp Customer Code]],Table6[],2,0)</f>
        <v>DK-BM01</v>
      </c>
    </row>
    <row r="11426" spans="1:16" x14ac:dyDescent="0.25">
      <c r="A11426" s="289" t="s">
        <v>75</v>
      </c>
      <c r="B11426">
        <v>9</v>
      </c>
      <c r="C11426">
        <v>2700</v>
      </c>
      <c r="D11426">
        <v>3.6</v>
      </c>
      <c r="E11426" s="289" t="s">
        <v>25380</v>
      </c>
      <c r="F11426">
        <v>5017128248</v>
      </c>
      <c r="G11426" s="276">
        <v>45903</v>
      </c>
      <c r="H11426">
        <v>20250825788369</v>
      </c>
      <c r="I11426">
        <v>6.48</v>
      </c>
      <c r="J11426" s="289" t="s">
        <v>324</v>
      </c>
      <c r="K11426" s="289" t="s">
        <v>25381</v>
      </c>
      <c r="L11426" s="289" t="s">
        <v>275</v>
      </c>
      <c r="M11426" s="289" t="s">
        <v>26002</v>
      </c>
      <c r="N11426" s="289" t="s">
        <v>2939</v>
      </c>
      <c r="O11426" s="289" t="s">
        <v>2173</v>
      </c>
      <c r="P11426" s="289" t="str">
        <f>VLOOKUP(CAT_Details[[#This Row],[Delivery Bp Customer Code]],Table6[],2,0)</f>
        <v>OYL1</v>
      </c>
    </row>
    <row r="11427" spans="1:16" x14ac:dyDescent="0.25">
      <c r="A11427" s="289" t="s">
        <v>75</v>
      </c>
      <c r="B11427">
        <v>3</v>
      </c>
      <c r="C11427">
        <v>555.29999999999995</v>
      </c>
      <c r="D11427">
        <v>1.36</v>
      </c>
      <c r="E11427" s="289" t="s">
        <v>25384</v>
      </c>
      <c r="F11427">
        <v>5017128671</v>
      </c>
      <c r="G11427" s="276">
        <v>45903</v>
      </c>
      <c r="H11427">
        <v>20250825788558</v>
      </c>
      <c r="I11427">
        <v>6.49</v>
      </c>
      <c r="J11427" s="289" t="s">
        <v>345</v>
      </c>
      <c r="K11427" s="289" t="s">
        <v>25385</v>
      </c>
      <c r="L11427" s="289" t="s">
        <v>275</v>
      </c>
      <c r="M11427" s="289" t="s">
        <v>25885</v>
      </c>
      <c r="N11427" s="289" t="s">
        <v>4779</v>
      </c>
      <c r="O11427" s="289" t="s">
        <v>5281</v>
      </c>
      <c r="P11427" s="289" t="str">
        <f>VLOOKUP(CAT_Details[[#This Row],[Delivery Bp Customer Code]],Table6[],2,0)</f>
        <v>DK-LW08</v>
      </c>
    </row>
    <row r="11428" spans="1:16" x14ac:dyDescent="0.25">
      <c r="A11428" s="289" t="s">
        <v>75</v>
      </c>
      <c r="B11428">
        <v>1</v>
      </c>
      <c r="C11428">
        <v>92</v>
      </c>
      <c r="D11428">
        <v>0.4</v>
      </c>
      <c r="E11428" s="289" t="s">
        <v>25602</v>
      </c>
      <c r="F11428">
        <v>5017142474</v>
      </c>
      <c r="G11428" s="276">
        <v>45903</v>
      </c>
      <c r="H11428">
        <v>20250825788486</v>
      </c>
      <c r="I11428">
        <v>0.48</v>
      </c>
      <c r="J11428" s="289" t="s">
        <v>280</v>
      </c>
      <c r="K11428" s="289" t="s">
        <v>25628</v>
      </c>
      <c r="L11428" s="289" t="s">
        <v>275</v>
      </c>
      <c r="M11428" s="289" t="s">
        <v>25959</v>
      </c>
      <c r="N11428" s="289" t="s">
        <v>17247</v>
      </c>
      <c r="O11428" s="289" t="s">
        <v>2173</v>
      </c>
      <c r="P11428" s="289" t="str">
        <f>VLOOKUP(CAT_Details[[#This Row],[Delivery Bp Customer Code]],Table6[],2,0)</f>
        <v>OYL1</v>
      </c>
    </row>
    <row r="11429" spans="1:16" x14ac:dyDescent="0.25">
      <c r="A11429" s="289" t="s">
        <v>75</v>
      </c>
      <c r="B11429">
        <v>1</v>
      </c>
      <c r="C11429">
        <v>100</v>
      </c>
      <c r="D11429">
        <v>0.2</v>
      </c>
      <c r="E11429" s="289" t="s">
        <v>25637</v>
      </c>
      <c r="F11429">
        <v>5017142832</v>
      </c>
      <c r="G11429" s="276">
        <v>45903</v>
      </c>
      <c r="H11429">
        <v>20250820785784</v>
      </c>
      <c r="I11429">
        <v>0.14399999999999999</v>
      </c>
      <c r="J11429" s="289" t="s">
        <v>350</v>
      </c>
      <c r="K11429" s="289" t="s">
        <v>25638</v>
      </c>
      <c r="L11429" s="289" t="s">
        <v>275</v>
      </c>
      <c r="M11429" s="289" t="s">
        <v>26012</v>
      </c>
      <c r="N11429" s="289" t="s">
        <v>2656</v>
      </c>
      <c r="O11429" s="289" t="s">
        <v>2173</v>
      </c>
      <c r="P11429" s="289" t="str">
        <f>VLOOKUP(CAT_Details[[#This Row],[Delivery Bp Customer Code]],Table6[],2,0)</f>
        <v>OYL1</v>
      </c>
    </row>
    <row r="11430" spans="1:16" x14ac:dyDescent="0.25">
      <c r="A11430" s="289" t="s">
        <v>75</v>
      </c>
      <c r="B11430">
        <v>2</v>
      </c>
      <c r="C11430">
        <v>810</v>
      </c>
      <c r="D11430">
        <v>0.8</v>
      </c>
      <c r="E11430" s="289" t="s">
        <v>25637</v>
      </c>
      <c r="F11430">
        <v>5017142834</v>
      </c>
      <c r="G11430" s="276">
        <v>45903</v>
      </c>
      <c r="H11430">
        <v>20250821786458</v>
      </c>
      <c r="I11430">
        <v>1.1519999999999999</v>
      </c>
      <c r="J11430" s="289" t="s">
        <v>350</v>
      </c>
      <c r="K11430" s="289" t="s">
        <v>25639</v>
      </c>
      <c r="L11430" s="289" t="s">
        <v>275</v>
      </c>
      <c r="M11430" s="289" t="s">
        <v>26012</v>
      </c>
      <c r="N11430" s="289" t="s">
        <v>2656</v>
      </c>
      <c r="O11430" s="289" t="s">
        <v>2173</v>
      </c>
      <c r="P11430" s="289" t="str">
        <f>VLOOKUP(CAT_Details[[#This Row],[Delivery Bp Customer Code]],Table6[],2,0)</f>
        <v>OYL1</v>
      </c>
    </row>
    <row r="11431" spans="1:16" x14ac:dyDescent="0.25">
      <c r="A11431" s="289" t="s">
        <v>75</v>
      </c>
      <c r="B11431">
        <v>3</v>
      </c>
      <c r="C11431">
        <v>471</v>
      </c>
      <c r="D11431">
        <v>0.39</v>
      </c>
      <c r="E11431" s="289" t="s">
        <v>25642</v>
      </c>
      <c r="F11431">
        <v>5017143102</v>
      </c>
      <c r="G11431" s="276">
        <v>45903</v>
      </c>
      <c r="H11431">
        <v>20250826789258</v>
      </c>
      <c r="I11431">
        <v>0.58099999999999996</v>
      </c>
      <c r="J11431" s="289" t="s">
        <v>324</v>
      </c>
      <c r="K11431" s="289" t="s">
        <v>25643</v>
      </c>
      <c r="L11431" s="289" t="s">
        <v>275</v>
      </c>
      <c r="M11431" s="289" t="s">
        <v>26156</v>
      </c>
      <c r="N11431" s="289" t="s">
        <v>23395</v>
      </c>
      <c r="O11431" s="289" t="s">
        <v>2173</v>
      </c>
      <c r="P11431" s="289" t="str">
        <f>VLOOKUP(CAT_Details[[#This Row],[Delivery Bp Customer Code]],Table6[],2,0)</f>
        <v>OYL1</v>
      </c>
    </row>
    <row r="11432" spans="1:16" x14ac:dyDescent="0.25">
      <c r="A11432" s="289" t="s">
        <v>75</v>
      </c>
      <c r="B11432">
        <v>2</v>
      </c>
      <c r="C11432">
        <v>992</v>
      </c>
      <c r="D11432">
        <v>0.8</v>
      </c>
      <c r="E11432" s="289" t="s">
        <v>25648</v>
      </c>
      <c r="F11432">
        <v>5017143294</v>
      </c>
      <c r="G11432" s="276">
        <v>45903</v>
      </c>
      <c r="H11432">
        <v>20250825788235</v>
      </c>
      <c r="I11432">
        <v>0.94099999999999995</v>
      </c>
      <c r="J11432" s="289" t="s">
        <v>324</v>
      </c>
      <c r="K11432" s="289" t="s">
        <v>25649</v>
      </c>
      <c r="L11432" s="289" t="s">
        <v>275</v>
      </c>
      <c r="M11432" s="289" t="s">
        <v>26003</v>
      </c>
      <c r="N11432" s="289" t="s">
        <v>1392</v>
      </c>
      <c r="O11432" s="289" t="s">
        <v>2173</v>
      </c>
      <c r="P11432" s="289" t="str">
        <f>VLOOKUP(CAT_Details[[#This Row],[Delivery Bp Customer Code]],Table6[],2,0)</f>
        <v>OYL1</v>
      </c>
    </row>
    <row r="11433" spans="1:16" x14ac:dyDescent="0.25">
      <c r="A11433" s="289" t="s">
        <v>75</v>
      </c>
      <c r="B11433">
        <v>1</v>
      </c>
      <c r="C11433">
        <v>2</v>
      </c>
      <c r="D11433">
        <v>0.03</v>
      </c>
      <c r="E11433" s="289" t="s">
        <v>25898</v>
      </c>
      <c r="F11433">
        <v>5017172546</v>
      </c>
      <c r="G11433" s="276">
        <v>45903</v>
      </c>
      <c r="H11433">
        <v>20250804775592</v>
      </c>
      <c r="I11433">
        <v>8.9999999999999993E-3</v>
      </c>
      <c r="J11433" s="289" t="s">
        <v>273</v>
      </c>
      <c r="K11433" s="289" t="s">
        <v>25899</v>
      </c>
      <c r="L11433" s="289" t="s">
        <v>275</v>
      </c>
      <c r="M11433" s="289" t="s">
        <v>26117</v>
      </c>
      <c r="N11433" s="289" t="s">
        <v>2738</v>
      </c>
      <c r="O11433" s="289" t="s">
        <v>2173</v>
      </c>
      <c r="P11433" s="289" t="str">
        <f>VLOOKUP(CAT_Details[[#This Row],[Delivery Bp Customer Code]],Table6[],2,0)</f>
        <v>OYL1</v>
      </c>
    </row>
    <row r="11434" spans="1:16" x14ac:dyDescent="0.25">
      <c r="A11434" s="289" t="s">
        <v>75</v>
      </c>
      <c r="B11434">
        <v>1</v>
      </c>
      <c r="C11434">
        <v>17</v>
      </c>
      <c r="D11434">
        <v>0.2</v>
      </c>
      <c r="E11434" s="289" t="s">
        <v>25904</v>
      </c>
      <c r="F11434">
        <v>5017172676</v>
      </c>
      <c r="G11434" s="276">
        <v>45903</v>
      </c>
      <c r="H11434">
        <v>20250828791857</v>
      </c>
      <c r="I11434">
        <v>0.192</v>
      </c>
      <c r="J11434" s="289" t="s">
        <v>273</v>
      </c>
      <c r="K11434" s="289" t="s">
        <v>25905</v>
      </c>
      <c r="L11434" s="289" t="s">
        <v>275</v>
      </c>
      <c r="M11434" s="289" t="s">
        <v>26292</v>
      </c>
      <c r="N11434" s="289" t="s">
        <v>9613</v>
      </c>
      <c r="O11434" s="289" t="s">
        <v>2173</v>
      </c>
      <c r="P11434" s="289" t="str">
        <f>VLOOKUP(CAT_Details[[#This Row],[Delivery Bp Customer Code]],Table6[],2,0)</f>
        <v>OYL1</v>
      </c>
    </row>
    <row r="11435" spans="1:16" x14ac:dyDescent="0.25">
      <c r="A11435" s="289" t="s">
        <v>17052</v>
      </c>
      <c r="B11435">
        <v>1</v>
      </c>
      <c r="C11435">
        <v>1</v>
      </c>
      <c r="D11435">
        <v>0.05</v>
      </c>
      <c r="E11435" s="289" t="s">
        <v>25423</v>
      </c>
      <c r="F11435">
        <v>5017128632</v>
      </c>
      <c r="G11435" s="276">
        <v>45903</v>
      </c>
      <c r="H11435">
        <v>20250825788125</v>
      </c>
      <c r="I11435">
        <v>3.5999999999999997E-2</v>
      </c>
      <c r="J11435" s="289" t="s">
        <v>345</v>
      </c>
      <c r="K11435" s="289" t="s">
        <v>25424</v>
      </c>
      <c r="L11435" s="289" t="s">
        <v>280</v>
      </c>
      <c r="M11435" s="289" t="s">
        <v>25907</v>
      </c>
      <c r="N11435" s="289" t="s">
        <v>18691</v>
      </c>
      <c r="O11435" s="289" t="s">
        <v>18284</v>
      </c>
      <c r="P11435" s="289">
        <f>VLOOKUP(CAT_Details[[#This Row],[Delivery Bp Customer Code]],Table6[],2,0)</f>
        <v>3705</v>
      </c>
    </row>
    <row r="11436" spans="1:16" x14ac:dyDescent="0.25">
      <c r="A11436" s="289" t="s">
        <v>17052</v>
      </c>
      <c r="B11436">
        <v>2</v>
      </c>
      <c r="C11436">
        <v>468</v>
      </c>
      <c r="D11436">
        <v>0.8</v>
      </c>
      <c r="E11436" s="289" t="s">
        <v>25659</v>
      </c>
      <c r="F11436">
        <v>5017143209</v>
      </c>
      <c r="G11436" s="276">
        <v>45903</v>
      </c>
      <c r="H11436">
        <v>20250827790131</v>
      </c>
      <c r="I11436">
        <v>1.1519999999999999</v>
      </c>
      <c r="J11436" s="289" t="s">
        <v>302</v>
      </c>
      <c r="K11436" s="289" t="s">
        <v>25660</v>
      </c>
      <c r="L11436" s="289" t="s">
        <v>280</v>
      </c>
      <c r="M11436" s="289" t="s">
        <v>25805</v>
      </c>
      <c r="N11436" s="289" t="s">
        <v>18394</v>
      </c>
      <c r="O11436" s="289" t="s">
        <v>18284</v>
      </c>
      <c r="P11436" s="289">
        <f>VLOOKUP(CAT_Details[[#This Row],[Delivery Bp Customer Code]],Table6[],2,0)</f>
        <v>3705</v>
      </c>
    </row>
    <row r="11437" spans="1:16" x14ac:dyDescent="0.25">
      <c r="A11437" s="289" t="s">
        <v>874</v>
      </c>
      <c r="B11437">
        <v>32</v>
      </c>
      <c r="C11437">
        <v>4360</v>
      </c>
      <c r="D11437">
        <v>15.3</v>
      </c>
      <c r="E11437" s="289" t="s">
        <v>25446</v>
      </c>
      <c r="F11437">
        <v>5017128786</v>
      </c>
      <c r="G11437" s="276">
        <v>45903</v>
      </c>
      <c r="H11437">
        <v>20250820785210</v>
      </c>
      <c r="I11437">
        <v>25.689</v>
      </c>
      <c r="J11437" s="289" t="s">
        <v>345</v>
      </c>
      <c r="K11437" s="289" t="s">
        <v>25447</v>
      </c>
      <c r="L11437" s="289" t="s">
        <v>275</v>
      </c>
      <c r="M11437" s="289" t="s">
        <v>25931</v>
      </c>
      <c r="N11437" s="289" t="s">
        <v>427</v>
      </c>
      <c r="O11437" s="289" t="s">
        <v>1014</v>
      </c>
      <c r="P11437" s="289" t="str">
        <f>VLOOKUP(CAT_Details[[#This Row],[Delivery Bp Customer Code]],Table6[],2,0)</f>
        <v>MZ07</v>
      </c>
    </row>
    <row r="11438" spans="1:16" x14ac:dyDescent="0.25">
      <c r="A11438" s="289" t="s">
        <v>874</v>
      </c>
      <c r="B11438">
        <v>4</v>
      </c>
      <c r="C11438">
        <v>1396</v>
      </c>
      <c r="D11438">
        <v>2</v>
      </c>
      <c r="E11438" s="289" t="s">
        <v>25664</v>
      </c>
      <c r="F11438">
        <v>5017143434</v>
      </c>
      <c r="G11438" s="276">
        <v>45903</v>
      </c>
      <c r="H11438">
        <v>20250827790416</v>
      </c>
      <c r="I11438">
        <v>4.8</v>
      </c>
      <c r="J11438" s="289" t="s">
        <v>350</v>
      </c>
      <c r="K11438" s="289" t="s">
        <v>25665</v>
      </c>
      <c r="L11438" s="289" t="s">
        <v>275</v>
      </c>
      <c r="M11438" s="289" t="s">
        <v>26012</v>
      </c>
      <c r="N11438" s="289" t="s">
        <v>381</v>
      </c>
      <c r="O11438" s="289" t="s">
        <v>1014</v>
      </c>
      <c r="P11438" s="289" t="str">
        <f>VLOOKUP(CAT_Details[[#This Row],[Delivery Bp Customer Code]],Table6[],2,0)</f>
        <v>MZ07</v>
      </c>
    </row>
    <row r="11439" spans="1:16" x14ac:dyDescent="0.25">
      <c r="A11439" s="289" t="s">
        <v>874</v>
      </c>
      <c r="B11439">
        <v>7</v>
      </c>
      <c r="C11439">
        <v>6251</v>
      </c>
      <c r="D11439">
        <v>4.2</v>
      </c>
      <c r="E11439" s="289" t="s">
        <v>25932</v>
      </c>
      <c r="F11439">
        <v>5017172538</v>
      </c>
      <c r="G11439" s="276">
        <v>45903</v>
      </c>
      <c r="H11439">
        <v>20250813781221</v>
      </c>
      <c r="I11439">
        <v>13.709</v>
      </c>
      <c r="J11439" s="289" t="s">
        <v>273</v>
      </c>
      <c r="K11439" s="289" t="s">
        <v>25933</v>
      </c>
      <c r="L11439" s="289" t="s">
        <v>275</v>
      </c>
      <c r="M11439" s="289" t="s">
        <v>26014</v>
      </c>
      <c r="N11439" s="289" t="s">
        <v>4186</v>
      </c>
      <c r="O11439" s="289" t="s">
        <v>1014</v>
      </c>
      <c r="P11439" s="289" t="str">
        <f>VLOOKUP(CAT_Details[[#This Row],[Delivery Bp Customer Code]],Table6[],2,0)</f>
        <v>MZ07</v>
      </c>
    </row>
    <row r="11440" spans="1:16" x14ac:dyDescent="0.25">
      <c r="A11440" s="289" t="s">
        <v>3329</v>
      </c>
      <c r="B11440">
        <v>4</v>
      </c>
      <c r="C11440">
        <v>720</v>
      </c>
      <c r="D11440">
        <v>1.33</v>
      </c>
      <c r="E11440" s="289" t="s">
        <v>25259</v>
      </c>
      <c r="F11440">
        <v>5017099285</v>
      </c>
      <c r="G11440" s="276">
        <v>45903</v>
      </c>
      <c r="H11440">
        <v>20250723769187</v>
      </c>
      <c r="I11440">
        <v>2.4820000000000002</v>
      </c>
      <c r="J11440" s="289" t="s">
        <v>287</v>
      </c>
      <c r="K11440" s="289" t="s">
        <v>25260</v>
      </c>
      <c r="L11440" s="289" t="s">
        <v>275</v>
      </c>
      <c r="M11440" s="289" t="s">
        <v>26052</v>
      </c>
      <c r="N11440" s="289" t="s">
        <v>4413</v>
      </c>
      <c r="O11440" s="289" t="s">
        <v>3332</v>
      </c>
      <c r="P11440" s="289">
        <f>VLOOKUP(CAT_Details[[#This Row],[Delivery Bp Customer Code]],Table6[],2,0)</f>
        <v>3402</v>
      </c>
    </row>
    <row r="11441" spans="1:16" x14ac:dyDescent="0.25">
      <c r="A11441" s="289" t="s">
        <v>3329</v>
      </c>
      <c r="B11441">
        <v>7</v>
      </c>
      <c r="C11441">
        <v>1479.5</v>
      </c>
      <c r="D11441">
        <v>2.8</v>
      </c>
      <c r="E11441" s="289" t="s">
        <v>25459</v>
      </c>
      <c r="F11441">
        <v>5017114341</v>
      </c>
      <c r="G11441" s="276">
        <v>45903</v>
      </c>
      <c r="H11441">
        <v>20250820785490</v>
      </c>
      <c r="I11441">
        <v>5.952</v>
      </c>
      <c r="J11441" s="289" t="s">
        <v>438</v>
      </c>
      <c r="K11441" s="289" t="s">
        <v>25460</v>
      </c>
      <c r="L11441" s="289" t="s">
        <v>275</v>
      </c>
      <c r="M11441" s="289" t="s">
        <v>25936</v>
      </c>
      <c r="N11441" s="289" t="s">
        <v>4090</v>
      </c>
      <c r="O11441" s="289" t="s">
        <v>3332</v>
      </c>
      <c r="P11441" s="289">
        <f>VLOOKUP(CAT_Details[[#This Row],[Delivery Bp Customer Code]],Table6[],2,0)</f>
        <v>3402</v>
      </c>
    </row>
    <row r="11442" spans="1:16" x14ac:dyDescent="0.25">
      <c r="A11442" s="289" t="s">
        <v>3329</v>
      </c>
      <c r="B11442">
        <v>20</v>
      </c>
      <c r="C11442">
        <v>1300</v>
      </c>
      <c r="D11442">
        <v>8</v>
      </c>
      <c r="E11442" s="289" t="s">
        <v>25477</v>
      </c>
      <c r="F11442">
        <v>5017128198</v>
      </c>
      <c r="G11442" s="276">
        <v>45903</v>
      </c>
      <c r="H11442">
        <v>20250826789094</v>
      </c>
      <c r="I11442">
        <v>19.2</v>
      </c>
      <c r="J11442" s="289" t="s">
        <v>324</v>
      </c>
      <c r="K11442" s="289" t="s">
        <v>25478</v>
      </c>
      <c r="L11442" s="289" t="s">
        <v>275</v>
      </c>
      <c r="M11442" s="289" t="s">
        <v>25886</v>
      </c>
      <c r="N11442" s="289" t="s">
        <v>3571</v>
      </c>
      <c r="O11442" s="289" t="s">
        <v>3332</v>
      </c>
      <c r="P11442" s="289">
        <f>VLOOKUP(CAT_Details[[#This Row],[Delivery Bp Customer Code]],Table6[],2,0)</f>
        <v>3402</v>
      </c>
    </row>
    <row r="11443" spans="1:16" x14ac:dyDescent="0.25">
      <c r="A11443" s="289" t="s">
        <v>3329</v>
      </c>
      <c r="B11443">
        <v>1</v>
      </c>
      <c r="C11443">
        <v>191.4</v>
      </c>
      <c r="D11443">
        <v>0.4</v>
      </c>
      <c r="E11443" s="289" t="s">
        <v>25488</v>
      </c>
      <c r="F11443">
        <v>5017128795</v>
      </c>
      <c r="G11443" s="276">
        <v>45903</v>
      </c>
      <c r="H11443">
        <v>20250808778978</v>
      </c>
      <c r="I11443">
        <v>0.624</v>
      </c>
      <c r="J11443" s="289" t="s">
        <v>324</v>
      </c>
      <c r="K11443" s="289" t="s">
        <v>25489</v>
      </c>
      <c r="L11443" s="289" t="s">
        <v>275</v>
      </c>
      <c r="M11443" s="289" t="s">
        <v>25886</v>
      </c>
      <c r="N11443" s="289" t="s">
        <v>16946</v>
      </c>
      <c r="O11443" s="289" t="s">
        <v>3332</v>
      </c>
      <c r="P11443" s="289">
        <f>VLOOKUP(CAT_Details[[#This Row],[Delivery Bp Customer Code]],Table6[],2,0)</f>
        <v>3402</v>
      </c>
    </row>
    <row r="11444" spans="1:16" x14ac:dyDescent="0.25">
      <c r="A11444" s="289" t="s">
        <v>3329</v>
      </c>
      <c r="B11444">
        <v>6</v>
      </c>
      <c r="C11444">
        <v>516</v>
      </c>
      <c r="D11444">
        <v>2.4</v>
      </c>
      <c r="E11444" s="289" t="s">
        <v>25490</v>
      </c>
      <c r="F11444">
        <v>5017128839</v>
      </c>
      <c r="G11444" s="276">
        <v>45903</v>
      </c>
      <c r="H11444">
        <v>20250826789331</v>
      </c>
      <c r="I11444">
        <v>3.456</v>
      </c>
      <c r="J11444" s="289" t="s">
        <v>324</v>
      </c>
      <c r="K11444" s="289" t="s">
        <v>25491</v>
      </c>
      <c r="L11444" s="289" t="s">
        <v>275</v>
      </c>
      <c r="M11444" s="289" t="s">
        <v>25777</v>
      </c>
      <c r="N11444" s="289" t="s">
        <v>4634</v>
      </c>
      <c r="O11444" s="289" t="s">
        <v>3332</v>
      </c>
      <c r="P11444" s="289">
        <f>VLOOKUP(CAT_Details[[#This Row],[Delivery Bp Customer Code]],Table6[],2,0)</f>
        <v>3402</v>
      </c>
    </row>
    <row r="11445" spans="1:16" x14ac:dyDescent="0.25">
      <c r="A11445" s="289" t="s">
        <v>3329</v>
      </c>
      <c r="B11445">
        <v>1</v>
      </c>
      <c r="C11445">
        <v>244</v>
      </c>
      <c r="D11445">
        <v>0.4</v>
      </c>
      <c r="E11445" s="289" t="s">
        <v>25671</v>
      </c>
      <c r="F11445">
        <v>5017143041</v>
      </c>
      <c r="G11445" s="276">
        <v>45903</v>
      </c>
      <c r="H11445">
        <v>20250826789196</v>
      </c>
      <c r="I11445">
        <v>0.57599999999999996</v>
      </c>
      <c r="J11445" s="289" t="s">
        <v>350</v>
      </c>
      <c r="K11445" s="289" t="s">
        <v>25672</v>
      </c>
      <c r="L11445" s="289" t="s">
        <v>275</v>
      </c>
      <c r="M11445" s="289" t="s">
        <v>25877</v>
      </c>
      <c r="N11445" s="289" t="s">
        <v>743</v>
      </c>
      <c r="O11445" s="289" t="s">
        <v>3332</v>
      </c>
      <c r="P11445" s="289">
        <f>VLOOKUP(CAT_Details[[#This Row],[Delivery Bp Customer Code]],Table6[],2,0)</f>
        <v>3402</v>
      </c>
    </row>
    <row r="11446" spans="1:16" x14ac:dyDescent="0.25">
      <c r="A11446" s="289" t="s">
        <v>3329</v>
      </c>
      <c r="B11446">
        <v>3</v>
      </c>
      <c r="C11446">
        <v>192</v>
      </c>
      <c r="D11446">
        <v>1.2</v>
      </c>
      <c r="E11446" s="289" t="s">
        <v>25677</v>
      </c>
      <c r="F11446">
        <v>5017143268</v>
      </c>
      <c r="G11446" s="276">
        <v>45903</v>
      </c>
      <c r="H11446">
        <v>20250825788767</v>
      </c>
      <c r="I11446">
        <v>2.9089999999999998</v>
      </c>
      <c r="J11446" s="289" t="s">
        <v>350</v>
      </c>
      <c r="K11446" s="289" t="s">
        <v>25678</v>
      </c>
      <c r="L11446" s="289" t="s">
        <v>275</v>
      </c>
      <c r="M11446" s="289" t="s">
        <v>25877</v>
      </c>
      <c r="N11446" s="289" t="s">
        <v>690</v>
      </c>
      <c r="O11446" s="289" t="s">
        <v>3332</v>
      </c>
      <c r="P11446" s="289">
        <f>VLOOKUP(CAT_Details[[#This Row],[Delivery Bp Customer Code]],Table6[],2,0)</f>
        <v>3402</v>
      </c>
    </row>
    <row r="11447" spans="1:16" x14ac:dyDescent="0.25">
      <c r="A11447" s="289" t="s">
        <v>3329</v>
      </c>
      <c r="B11447">
        <v>3</v>
      </c>
      <c r="C11447">
        <v>377</v>
      </c>
      <c r="D11447">
        <v>0.85</v>
      </c>
      <c r="E11447" s="289" t="s">
        <v>25681</v>
      </c>
      <c r="F11447">
        <v>5017143327</v>
      </c>
      <c r="G11447" s="276">
        <v>45903</v>
      </c>
      <c r="H11447">
        <v>20250827790134</v>
      </c>
      <c r="I11447">
        <v>1.946</v>
      </c>
      <c r="J11447" s="289" t="s">
        <v>324</v>
      </c>
      <c r="K11447" s="289" t="s">
        <v>25682</v>
      </c>
      <c r="L11447" s="289" t="s">
        <v>275</v>
      </c>
      <c r="M11447" s="289" t="s">
        <v>26003</v>
      </c>
      <c r="N11447" s="289" t="s">
        <v>5079</v>
      </c>
      <c r="O11447" s="289" t="s">
        <v>3332</v>
      </c>
      <c r="P11447" s="289">
        <f>VLOOKUP(CAT_Details[[#This Row],[Delivery Bp Customer Code]],Table6[],2,0)</f>
        <v>3402</v>
      </c>
    </row>
    <row r="11448" spans="1:16" x14ac:dyDescent="0.25">
      <c r="A11448" s="289" t="s">
        <v>3329</v>
      </c>
      <c r="B11448">
        <v>3</v>
      </c>
      <c r="C11448">
        <v>36.200000000000003</v>
      </c>
      <c r="D11448">
        <v>0.27</v>
      </c>
      <c r="E11448" s="289" t="s">
        <v>25685</v>
      </c>
      <c r="F11448">
        <v>5017143417</v>
      </c>
      <c r="G11448" s="276">
        <v>45903</v>
      </c>
      <c r="H11448">
        <v>20250825788312</v>
      </c>
      <c r="I11448">
        <v>0.19</v>
      </c>
      <c r="J11448" s="289" t="s">
        <v>350</v>
      </c>
      <c r="K11448" s="289" t="s">
        <v>25686</v>
      </c>
      <c r="L11448" s="289" t="s">
        <v>275</v>
      </c>
      <c r="M11448" s="289" t="s">
        <v>25877</v>
      </c>
      <c r="N11448" s="289" t="s">
        <v>3173</v>
      </c>
      <c r="O11448" s="289" t="s">
        <v>3332</v>
      </c>
      <c r="P11448" s="289">
        <f>VLOOKUP(CAT_Details[[#This Row],[Delivery Bp Customer Code]],Table6[],2,0)</f>
        <v>3402</v>
      </c>
    </row>
    <row r="11449" spans="1:16" x14ac:dyDescent="0.25">
      <c r="A11449" s="289" t="s">
        <v>3329</v>
      </c>
      <c r="B11449">
        <v>4</v>
      </c>
      <c r="C11449">
        <v>3141</v>
      </c>
      <c r="D11449">
        <v>1</v>
      </c>
      <c r="E11449" s="289" t="s">
        <v>25687</v>
      </c>
      <c r="F11449">
        <v>5017143427</v>
      </c>
      <c r="G11449" s="276">
        <v>45903</v>
      </c>
      <c r="H11449">
        <v>20250826789588</v>
      </c>
      <c r="I11449">
        <v>0.96</v>
      </c>
      <c r="J11449" s="289" t="s">
        <v>324</v>
      </c>
      <c r="K11449" s="289" t="s">
        <v>25688</v>
      </c>
      <c r="L11449" s="289" t="s">
        <v>275</v>
      </c>
      <c r="M11449" s="289" t="s">
        <v>26003</v>
      </c>
      <c r="N11449" s="289" t="s">
        <v>5856</v>
      </c>
      <c r="O11449" s="289" t="s">
        <v>3332</v>
      </c>
      <c r="P11449" s="289">
        <f>VLOOKUP(CAT_Details[[#This Row],[Delivery Bp Customer Code]],Table6[],2,0)</f>
        <v>3402</v>
      </c>
    </row>
    <row r="11450" spans="1:16" x14ac:dyDescent="0.25">
      <c r="A11450" s="289" t="s">
        <v>3329</v>
      </c>
      <c r="B11450">
        <v>1</v>
      </c>
      <c r="C11450">
        <v>325</v>
      </c>
      <c r="D11450">
        <v>0.37</v>
      </c>
      <c r="E11450" s="289" t="s">
        <v>25689</v>
      </c>
      <c r="F11450">
        <v>5017143534</v>
      </c>
      <c r="G11450" s="276">
        <v>45903</v>
      </c>
      <c r="H11450">
        <v>20250826789566</v>
      </c>
      <c r="I11450">
        <v>0.61599999999999999</v>
      </c>
      <c r="J11450" s="289" t="s">
        <v>350</v>
      </c>
      <c r="K11450" s="289" t="s">
        <v>25690</v>
      </c>
      <c r="L11450" s="289" t="s">
        <v>275</v>
      </c>
      <c r="M11450" s="289" t="s">
        <v>25877</v>
      </c>
      <c r="N11450" s="289" t="s">
        <v>7995</v>
      </c>
      <c r="O11450" s="289" t="s">
        <v>3332</v>
      </c>
      <c r="P11450" s="289">
        <f>VLOOKUP(CAT_Details[[#This Row],[Delivery Bp Customer Code]],Table6[],2,0)</f>
        <v>3402</v>
      </c>
    </row>
    <row r="11451" spans="1:16" x14ac:dyDescent="0.25">
      <c r="A11451" s="289" t="s">
        <v>76</v>
      </c>
      <c r="B11451">
        <v>1</v>
      </c>
      <c r="C11451">
        <v>119</v>
      </c>
      <c r="D11451">
        <v>0.4</v>
      </c>
      <c r="E11451" s="289" t="s">
        <v>25279</v>
      </c>
      <c r="F11451">
        <v>5017099182</v>
      </c>
      <c r="G11451" s="276">
        <v>45903</v>
      </c>
      <c r="H11451">
        <v>20250822787378</v>
      </c>
      <c r="I11451">
        <v>1.248</v>
      </c>
      <c r="J11451" s="289" t="s">
        <v>383</v>
      </c>
      <c r="K11451" s="289" t="s">
        <v>25280</v>
      </c>
      <c r="L11451" s="289" t="s">
        <v>275</v>
      </c>
      <c r="M11451" s="289" t="s">
        <v>25833</v>
      </c>
      <c r="N11451" s="289" t="s">
        <v>667</v>
      </c>
      <c r="O11451" s="289" t="s">
        <v>16049</v>
      </c>
      <c r="P11451" s="289" t="str">
        <f>VLOOKUP(CAT_Details[[#This Row],[Delivery Bp Customer Code]],Table6[],2,0)</f>
        <v>MZ02</v>
      </c>
    </row>
    <row r="11452" spans="1:16" x14ac:dyDescent="0.25">
      <c r="A11452" s="289" t="s">
        <v>76</v>
      </c>
      <c r="B11452">
        <v>1</v>
      </c>
      <c r="C11452">
        <v>160</v>
      </c>
      <c r="D11452">
        <v>0.4</v>
      </c>
      <c r="E11452" s="289" t="s">
        <v>25502</v>
      </c>
      <c r="F11452">
        <v>5017114323</v>
      </c>
      <c r="G11452" s="276">
        <v>45903</v>
      </c>
      <c r="H11452">
        <v>20250822787346</v>
      </c>
      <c r="I11452">
        <v>0.96</v>
      </c>
      <c r="J11452" s="289" t="s">
        <v>294</v>
      </c>
      <c r="K11452" s="289" t="s">
        <v>25503</v>
      </c>
      <c r="L11452" s="289" t="s">
        <v>275</v>
      </c>
      <c r="M11452" s="289" t="s">
        <v>26075</v>
      </c>
      <c r="N11452" s="289" t="s">
        <v>3219</v>
      </c>
      <c r="O11452" s="289" t="s">
        <v>16049</v>
      </c>
      <c r="P11452" s="289" t="str">
        <f>VLOOKUP(CAT_Details[[#This Row],[Delivery Bp Customer Code]],Table6[],2,0)</f>
        <v>MZ02</v>
      </c>
    </row>
    <row r="11453" spans="1:16" x14ac:dyDescent="0.25">
      <c r="A11453" s="289" t="s">
        <v>76</v>
      </c>
      <c r="B11453">
        <v>4</v>
      </c>
      <c r="C11453">
        <v>2848</v>
      </c>
      <c r="D11453">
        <v>1.6</v>
      </c>
      <c r="E11453" s="289" t="s">
        <v>25694</v>
      </c>
      <c r="F11453">
        <v>5017142721</v>
      </c>
      <c r="G11453" s="276">
        <v>45903</v>
      </c>
      <c r="H11453">
        <v>20250827790178</v>
      </c>
      <c r="I11453">
        <v>3.84</v>
      </c>
      <c r="J11453" s="289" t="s">
        <v>350</v>
      </c>
      <c r="K11453" s="289" t="s">
        <v>25695</v>
      </c>
      <c r="L11453" s="289" t="s">
        <v>275</v>
      </c>
      <c r="M11453" s="289" t="s">
        <v>26056</v>
      </c>
      <c r="N11453" s="289" t="s">
        <v>357</v>
      </c>
      <c r="O11453" s="289" t="s">
        <v>16049</v>
      </c>
      <c r="P11453" s="289" t="str">
        <f>VLOOKUP(CAT_Details[[#This Row],[Delivery Bp Customer Code]],Table6[],2,0)</f>
        <v>MZ02</v>
      </c>
    </row>
    <row r="11454" spans="1:16" x14ac:dyDescent="0.25">
      <c r="A11454" s="289" t="s">
        <v>76</v>
      </c>
      <c r="B11454">
        <v>1</v>
      </c>
      <c r="C11454">
        <v>154</v>
      </c>
      <c r="D11454">
        <v>0.4</v>
      </c>
      <c r="E11454" s="289" t="s">
        <v>25700</v>
      </c>
      <c r="F11454">
        <v>5017143008</v>
      </c>
      <c r="G11454" s="276">
        <v>45903</v>
      </c>
      <c r="H11454">
        <v>20250827790468</v>
      </c>
      <c r="I11454">
        <v>0.96</v>
      </c>
      <c r="J11454" s="289" t="s">
        <v>350</v>
      </c>
      <c r="K11454" s="289" t="s">
        <v>25701</v>
      </c>
      <c r="L11454" s="289" t="s">
        <v>275</v>
      </c>
      <c r="M11454" s="289" t="s">
        <v>26140</v>
      </c>
      <c r="N11454" s="289" t="s">
        <v>602</v>
      </c>
      <c r="O11454" s="289" t="s">
        <v>16049</v>
      </c>
      <c r="P11454" s="289" t="str">
        <f>VLOOKUP(CAT_Details[[#This Row],[Delivery Bp Customer Code]],Table6[],2,0)</f>
        <v>MZ02</v>
      </c>
    </row>
    <row r="11455" spans="1:16" x14ac:dyDescent="0.25">
      <c r="A11455" s="289" t="s">
        <v>76</v>
      </c>
      <c r="B11455">
        <v>4</v>
      </c>
      <c r="C11455">
        <v>127</v>
      </c>
      <c r="D11455">
        <v>0.7</v>
      </c>
      <c r="E11455" s="289" t="s">
        <v>25712</v>
      </c>
      <c r="F11455">
        <v>5017143440</v>
      </c>
      <c r="G11455" s="276">
        <v>45903</v>
      </c>
      <c r="H11455">
        <v>20250827790425</v>
      </c>
      <c r="I11455">
        <v>1.1759999999999999</v>
      </c>
      <c r="J11455" s="289" t="s">
        <v>350</v>
      </c>
      <c r="K11455" s="289" t="s">
        <v>25713</v>
      </c>
      <c r="L11455" s="289" t="s">
        <v>275</v>
      </c>
      <c r="M11455" s="289" t="s">
        <v>25877</v>
      </c>
      <c r="N11455" s="289" t="s">
        <v>430</v>
      </c>
      <c r="O11455" s="289" t="s">
        <v>16049</v>
      </c>
      <c r="P11455" s="289" t="str">
        <f>VLOOKUP(CAT_Details[[#This Row],[Delivery Bp Customer Code]],Table6[],2,0)</f>
        <v>MZ02</v>
      </c>
    </row>
    <row r="11456" spans="1:16" x14ac:dyDescent="0.25">
      <c r="A11456" s="289" t="s">
        <v>76</v>
      </c>
      <c r="B11456">
        <v>4</v>
      </c>
      <c r="C11456">
        <v>2848</v>
      </c>
      <c r="D11456">
        <v>1.6</v>
      </c>
      <c r="E11456" s="289" t="s">
        <v>25694</v>
      </c>
      <c r="F11456">
        <v>5017157281</v>
      </c>
      <c r="G11456" s="276">
        <v>45903</v>
      </c>
      <c r="H11456">
        <v>20250827790178</v>
      </c>
      <c r="I11456">
        <v>3.84</v>
      </c>
      <c r="J11456" s="289" t="s">
        <v>350</v>
      </c>
      <c r="K11456" s="289" t="s">
        <v>25837</v>
      </c>
      <c r="L11456" s="289" t="s">
        <v>275</v>
      </c>
      <c r="M11456" s="289"/>
      <c r="N11456" s="289" t="s">
        <v>357</v>
      </c>
      <c r="O11456" s="289" t="s">
        <v>16049</v>
      </c>
      <c r="P11456" s="289" t="str">
        <f>VLOOKUP(CAT_Details[[#This Row],[Delivery Bp Customer Code]],Table6[],2,0)</f>
        <v>MZ02</v>
      </c>
    </row>
    <row r="11457" spans="1:16" x14ac:dyDescent="0.25">
      <c r="A11457" s="289" t="s">
        <v>76</v>
      </c>
      <c r="B11457">
        <v>4</v>
      </c>
      <c r="C11457">
        <v>2848</v>
      </c>
      <c r="D11457">
        <v>1.6</v>
      </c>
      <c r="E11457" s="289" t="s">
        <v>25694</v>
      </c>
      <c r="F11457">
        <v>5017172285</v>
      </c>
      <c r="G11457" s="276">
        <v>45903</v>
      </c>
      <c r="H11457">
        <v>20250827790178</v>
      </c>
      <c r="I11457">
        <v>3.84</v>
      </c>
      <c r="J11457" s="289" t="s">
        <v>350</v>
      </c>
      <c r="K11457" s="289" t="s">
        <v>25958</v>
      </c>
      <c r="L11457" s="289" t="s">
        <v>275</v>
      </c>
      <c r="M11457" s="289"/>
      <c r="N11457" s="289" t="s">
        <v>357</v>
      </c>
      <c r="O11457" s="289" t="s">
        <v>16049</v>
      </c>
      <c r="P11457" s="289" t="str">
        <f>VLOOKUP(CAT_Details[[#This Row],[Delivery Bp Customer Code]],Table6[],2,0)</f>
        <v>MZ02</v>
      </c>
    </row>
    <row r="11458" spans="1:16" x14ac:dyDescent="0.25">
      <c r="A11458" s="289" t="s">
        <v>74</v>
      </c>
      <c r="B11458">
        <v>4</v>
      </c>
      <c r="C11458">
        <v>1638</v>
      </c>
      <c r="D11458">
        <v>1.6</v>
      </c>
      <c r="E11458" s="289" t="s">
        <v>25279</v>
      </c>
      <c r="F11458">
        <v>5017099179</v>
      </c>
      <c r="G11458" s="276">
        <v>45903</v>
      </c>
      <c r="H11458">
        <v>20250822787375</v>
      </c>
      <c r="I11458">
        <v>4.992</v>
      </c>
      <c r="J11458" s="289" t="s">
        <v>383</v>
      </c>
      <c r="K11458" s="289" t="s">
        <v>25293</v>
      </c>
      <c r="L11458" s="289" t="s">
        <v>275</v>
      </c>
      <c r="M11458" s="289" t="s">
        <v>25833</v>
      </c>
      <c r="N11458" s="289" t="s">
        <v>667</v>
      </c>
      <c r="O11458" s="289" t="s">
        <v>22256</v>
      </c>
      <c r="P11458" s="289" t="str">
        <f>VLOOKUP(CAT_Details[[#This Row],[Delivery Bp Customer Code]],Table6[],2,0)</f>
        <v>DX01-L5</v>
      </c>
    </row>
    <row r="11459" spans="1:16" x14ac:dyDescent="0.25">
      <c r="A11459" s="289" t="s">
        <v>74</v>
      </c>
      <c r="B11459">
        <v>10</v>
      </c>
      <c r="C11459">
        <v>4766</v>
      </c>
      <c r="D11459">
        <v>4</v>
      </c>
      <c r="E11459" s="289" t="s">
        <v>25279</v>
      </c>
      <c r="F11459">
        <v>5017099181</v>
      </c>
      <c r="G11459" s="276">
        <v>45903</v>
      </c>
      <c r="H11459">
        <v>20250822787369</v>
      </c>
      <c r="I11459">
        <v>12.48</v>
      </c>
      <c r="J11459" s="289" t="s">
        <v>383</v>
      </c>
      <c r="K11459" s="289" t="s">
        <v>25294</v>
      </c>
      <c r="L11459" s="289" t="s">
        <v>275</v>
      </c>
      <c r="M11459" s="289" t="s">
        <v>25833</v>
      </c>
      <c r="N11459" s="289" t="s">
        <v>667</v>
      </c>
      <c r="O11459" s="289" t="s">
        <v>22256</v>
      </c>
      <c r="P11459" s="289" t="str">
        <f>VLOOKUP(CAT_Details[[#This Row],[Delivery Bp Customer Code]],Table6[],2,0)</f>
        <v>DX01-L5</v>
      </c>
    </row>
    <row r="11460" spans="1:16" x14ac:dyDescent="0.25">
      <c r="A11460" s="289" t="s">
        <v>74</v>
      </c>
      <c r="B11460">
        <v>7</v>
      </c>
      <c r="C11460">
        <v>1212</v>
      </c>
      <c r="D11460">
        <v>2.8</v>
      </c>
      <c r="E11460" s="289" t="s">
        <v>25309</v>
      </c>
      <c r="F11460">
        <v>5017099937</v>
      </c>
      <c r="G11460" s="276">
        <v>45903</v>
      </c>
      <c r="H11460">
        <v>20250822787555</v>
      </c>
      <c r="I11460">
        <v>5.4619999999999997</v>
      </c>
      <c r="J11460" s="289" t="s">
        <v>287</v>
      </c>
      <c r="K11460" s="289" t="s">
        <v>25310</v>
      </c>
      <c r="L11460" s="289" t="s">
        <v>275</v>
      </c>
      <c r="M11460" s="289" t="s">
        <v>25937</v>
      </c>
      <c r="N11460" s="289" t="s">
        <v>814</v>
      </c>
      <c r="O11460" s="289" t="s">
        <v>22256</v>
      </c>
      <c r="P11460" s="289" t="str">
        <f>VLOOKUP(CAT_Details[[#This Row],[Delivery Bp Customer Code]],Table6[],2,0)</f>
        <v>DX01-L5</v>
      </c>
    </row>
    <row r="11461" spans="1:16" x14ac:dyDescent="0.25">
      <c r="A11461" s="289" t="s">
        <v>74</v>
      </c>
      <c r="B11461">
        <v>4</v>
      </c>
      <c r="C11461">
        <v>246</v>
      </c>
      <c r="D11461">
        <v>1.2</v>
      </c>
      <c r="E11461" s="289" t="s">
        <v>25516</v>
      </c>
      <c r="F11461">
        <v>5017114450</v>
      </c>
      <c r="G11461" s="276">
        <v>45903</v>
      </c>
      <c r="H11461">
        <v>20250820785411</v>
      </c>
      <c r="I11461">
        <v>1.296</v>
      </c>
      <c r="J11461" s="289" t="s">
        <v>294</v>
      </c>
      <c r="K11461" s="289" t="s">
        <v>25517</v>
      </c>
      <c r="L11461" s="289" t="s">
        <v>275</v>
      </c>
      <c r="M11461" s="289" t="s">
        <v>26075</v>
      </c>
      <c r="N11461" s="289" t="s">
        <v>504</v>
      </c>
      <c r="O11461" s="289" t="s">
        <v>22256</v>
      </c>
      <c r="P11461" s="289" t="str">
        <f>VLOOKUP(CAT_Details[[#This Row],[Delivery Bp Customer Code]],Table6[],2,0)</f>
        <v>DX01-L5</v>
      </c>
    </row>
    <row r="11462" spans="1:16" x14ac:dyDescent="0.25">
      <c r="A11462" s="289" t="s">
        <v>74</v>
      </c>
      <c r="B11462">
        <v>6</v>
      </c>
      <c r="C11462">
        <v>6900</v>
      </c>
      <c r="D11462">
        <v>2.4</v>
      </c>
      <c r="E11462" s="289" t="s">
        <v>25537</v>
      </c>
      <c r="F11462">
        <v>5017128209</v>
      </c>
      <c r="G11462" s="276">
        <v>45903</v>
      </c>
      <c r="H11462">
        <v>20250808778747</v>
      </c>
      <c r="I11462">
        <v>3.456</v>
      </c>
      <c r="J11462" s="289" t="s">
        <v>324</v>
      </c>
      <c r="K11462" s="289" t="s">
        <v>25538</v>
      </c>
      <c r="L11462" s="289" t="s">
        <v>275</v>
      </c>
      <c r="M11462" s="289" t="s">
        <v>26115</v>
      </c>
      <c r="N11462" s="289" t="s">
        <v>333</v>
      </c>
      <c r="O11462" s="289" t="s">
        <v>22256</v>
      </c>
      <c r="P11462" s="289" t="str">
        <f>VLOOKUP(CAT_Details[[#This Row],[Delivery Bp Customer Code]],Table6[],2,0)</f>
        <v>DX01-L5</v>
      </c>
    </row>
    <row r="11463" spans="1:16" x14ac:dyDescent="0.25">
      <c r="A11463" s="289" t="s">
        <v>74</v>
      </c>
      <c r="B11463">
        <v>1</v>
      </c>
      <c r="C11463">
        <v>80</v>
      </c>
      <c r="D11463">
        <v>0.4</v>
      </c>
      <c r="E11463" s="289" t="s">
        <v>25543</v>
      </c>
      <c r="F11463">
        <v>5017128605</v>
      </c>
      <c r="G11463" s="276">
        <v>45903</v>
      </c>
      <c r="H11463">
        <v>20250826789200</v>
      </c>
      <c r="I11463">
        <v>0.48</v>
      </c>
      <c r="J11463" s="289" t="s">
        <v>345</v>
      </c>
      <c r="K11463" s="289" t="s">
        <v>25544</v>
      </c>
      <c r="L11463" s="289" t="s">
        <v>275</v>
      </c>
      <c r="M11463" s="289" t="s">
        <v>25907</v>
      </c>
      <c r="N11463" s="289" t="s">
        <v>371</v>
      </c>
      <c r="O11463" s="289" t="s">
        <v>22256</v>
      </c>
      <c r="P11463" s="289" t="str">
        <f>VLOOKUP(CAT_Details[[#This Row],[Delivery Bp Customer Code]],Table6[],2,0)</f>
        <v>DX01-L5</v>
      </c>
    </row>
    <row r="11464" spans="1:16" x14ac:dyDescent="0.25">
      <c r="A11464" s="289" t="s">
        <v>74</v>
      </c>
      <c r="B11464">
        <v>1</v>
      </c>
      <c r="C11464">
        <v>363</v>
      </c>
      <c r="D11464">
        <v>0.4</v>
      </c>
      <c r="E11464" s="289" t="s">
        <v>25547</v>
      </c>
      <c r="F11464">
        <v>5017128665</v>
      </c>
      <c r="G11464" s="276">
        <v>45903</v>
      </c>
      <c r="H11464">
        <v>20250822787801</v>
      </c>
      <c r="I11464">
        <v>0.96</v>
      </c>
      <c r="J11464" s="289" t="s">
        <v>280</v>
      </c>
      <c r="K11464" s="289" t="s">
        <v>25548</v>
      </c>
      <c r="L11464" s="289" t="s">
        <v>275</v>
      </c>
      <c r="M11464" s="289" t="s">
        <v>25775</v>
      </c>
      <c r="N11464" s="289" t="s">
        <v>534</v>
      </c>
      <c r="O11464" s="289" t="s">
        <v>22256</v>
      </c>
      <c r="P11464" s="289" t="str">
        <f>VLOOKUP(CAT_Details[[#This Row],[Delivery Bp Customer Code]],Table6[],2,0)</f>
        <v>DX01-L5</v>
      </c>
    </row>
    <row r="11465" spans="1:16" x14ac:dyDescent="0.25">
      <c r="A11465" s="289" t="s">
        <v>74</v>
      </c>
      <c r="B11465">
        <v>13</v>
      </c>
      <c r="C11465">
        <v>1105</v>
      </c>
      <c r="D11465">
        <v>5.2</v>
      </c>
      <c r="E11465" s="289" t="s">
        <v>25549</v>
      </c>
      <c r="F11465">
        <v>5017128728</v>
      </c>
      <c r="G11465" s="276">
        <v>45903</v>
      </c>
      <c r="H11465">
        <v>20250825788394</v>
      </c>
      <c r="I11465">
        <v>12.48</v>
      </c>
      <c r="J11465" s="289" t="s">
        <v>345</v>
      </c>
      <c r="K11465" s="289" t="s">
        <v>25550</v>
      </c>
      <c r="L11465" s="289" t="s">
        <v>275</v>
      </c>
      <c r="M11465" s="289" t="s">
        <v>25885</v>
      </c>
      <c r="N11465" s="289" t="s">
        <v>512</v>
      </c>
      <c r="O11465" s="289" t="s">
        <v>22256</v>
      </c>
      <c r="P11465" s="289" t="str">
        <f>VLOOKUP(CAT_Details[[#This Row],[Delivery Bp Customer Code]],Table6[],2,0)</f>
        <v>DX01-L5</v>
      </c>
    </row>
    <row r="11466" spans="1:16" x14ac:dyDescent="0.25">
      <c r="A11466" s="289" t="s">
        <v>74</v>
      </c>
      <c r="B11466">
        <v>10</v>
      </c>
      <c r="C11466">
        <v>7675</v>
      </c>
      <c r="D11466">
        <v>4.47</v>
      </c>
      <c r="E11466" s="289" t="s">
        <v>25694</v>
      </c>
      <c r="F11466">
        <v>5017142719</v>
      </c>
      <c r="G11466" s="276">
        <v>45903</v>
      </c>
      <c r="H11466">
        <v>20250827790174</v>
      </c>
      <c r="I11466">
        <v>9.5350000000000001</v>
      </c>
      <c r="J11466" s="289" t="s">
        <v>350</v>
      </c>
      <c r="K11466" s="289" t="s">
        <v>25715</v>
      </c>
      <c r="L11466" s="289" t="s">
        <v>275</v>
      </c>
      <c r="M11466" s="289" t="s">
        <v>26247</v>
      </c>
      <c r="N11466" s="289" t="s">
        <v>357</v>
      </c>
      <c r="O11466" s="289" t="s">
        <v>22256</v>
      </c>
      <c r="P11466" s="289" t="str">
        <f>VLOOKUP(CAT_Details[[#This Row],[Delivery Bp Customer Code]],Table6[],2,0)</f>
        <v>DX01-L5</v>
      </c>
    </row>
    <row r="11467" spans="1:16" x14ac:dyDescent="0.25">
      <c r="A11467" s="289" t="s">
        <v>74</v>
      </c>
      <c r="B11467">
        <v>112</v>
      </c>
      <c r="C11467">
        <v>4480</v>
      </c>
      <c r="D11467">
        <v>22.4</v>
      </c>
      <c r="E11467" s="289" t="s">
        <v>25718</v>
      </c>
      <c r="F11467">
        <v>5017143107</v>
      </c>
      <c r="G11467" s="276">
        <v>45903</v>
      </c>
      <c r="H11467">
        <v>20250825788250</v>
      </c>
      <c r="I11467">
        <v>53.76</v>
      </c>
      <c r="J11467" s="289" t="s">
        <v>350</v>
      </c>
      <c r="K11467" s="289" t="s">
        <v>25719</v>
      </c>
      <c r="L11467" s="289" t="s">
        <v>275</v>
      </c>
      <c r="M11467" s="289" t="s">
        <v>25845</v>
      </c>
      <c r="N11467" s="289" t="s">
        <v>12700</v>
      </c>
      <c r="O11467" s="289" t="s">
        <v>22256</v>
      </c>
      <c r="P11467" s="289" t="str">
        <f>VLOOKUP(CAT_Details[[#This Row],[Delivery Bp Customer Code]],Table6[],2,0)</f>
        <v>DX01-L5</v>
      </c>
    </row>
    <row r="11468" spans="1:16" x14ac:dyDescent="0.25">
      <c r="A11468" s="289" t="s">
        <v>74</v>
      </c>
      <c r="B11468">
        <v>112</v>
      </c>
      <c r="C11468">
        <v>4480</v>
      </c>
      <c r="D11468">
        <v>22.4</v>
      </c>
      <c r="E11468" s="289" t="s">
        <v>25720</v>
      </c>
      <c r="F11468">
        <v>5017143131</v>
      </c>
      <c r="G11468" s="276">
        <v>45903</v>
      </c>
      <c r="H11468">
        <v>20250825788274</v>
      </c>
      <c r="I11468">
        <v>53.76</v>
      </c>
      <c r="J11468" s="289" t="s">
        <v>350</v>
      </c>
      <c r="K11468" s="289" t="s">
        <v>25721</v>
      </c>
      <c r="L11468" s="289" t="s">
        <v>275</v>
      </c>
      <c r="M11468" s="289" t="s">
        <v>25846</v>
      </c>
      <c r="N11468" s="289" t="s">
        <v>12700</v>
      </c>
      <c r="O11468" s="289" t="s">
        <v>22256</v>
      </c>
      <c r="P11468" s="289" t="str">
        <f>VLOOKUP(CAT_Details[[#This Row],[Delivery Bp Customer Code]],Table6[],2,0)</f>
        <v>DX01-L5</v>
      </c>
    </row>
    <row r="11469" spans="1:16" x14ac:dyDescent="0.25">
      <c r="A11469" s="289" t="s">
        <v>74</v>
      </c>
      <c r="B11469">
        <v>1</v>
      </c>
      <c r="C11469">
        <v>20</v>
      </c>
      <c r="D11469">
        <v>0.03</v>
      </c>
      <c r="E11469" s="289" t="s">
        <v>25726</v>
      </c>
      <c r="F11469">
        <v>5017143235</v>
      </c>
      <c r="G11469" s="276">
        <v>45903</v>
      </c>
      <c r="H11469">
        <v>20250827790447</v>
      </c>
      <c r="I11469">
        <v>1.2E-2</v>
      </c>
      <c r="J11469" s="289" t="s">
        <v>350</v>
      </c>
      <c r="K11469" s="289" t="s">
        <v>25727</v>
      </c>
      <c r="L11469" s="289" t="s">
        <v>275</v>
      </c>
      <c r="M11469" s="289" t="s">
        <v>25877</v>
      </c>
      <c r="N11469" s="289" t="s">
        <v>360</v>
      </c>
      <c r="O11469" s="289" t="s">
        <v>22256</v>
      </c>
      <c r="P11469" s="289" t="str">
        <f>VLOOKUP(CAT_Details[[#This Row],[Delivery Bp Customer Code]],Table6[],2,0)</f>
        <v>DX01-L5</v>
      </c>
    </row>
    <row r="11470" spans="1:16" x14ac:dyDescent="0.25">
      <c r="A11470" s="289" t="s">
        <v>74</v>
      </c>
      <c r="B11470">
        <v>2</v>
      </c>
      <c r="C11470">
        <v>250</v>
      </c>
      <c r="D11470">
        <v>0.8</v>
      </c>
      <c r="E11470" s="289" t="s">
        <v>25728</v>
      </c>
      <c r="F11470">
        <v>5017143287</v>
      </c>
      <c r="G11470" s="276">
        <v>45903</v>
      </c>
      <c r="H11470">
        <v>20250827790283</v>
      </c>
      <c r="I11470">
        <v>1.92</v>
      </c>
      <c r="J11470" s="289" t="s">
        <v>350</v>
      </c>
      <c r="K11470" s="289" t="s">
        <v>25729</v>
      </c>
      <c r="L11470" s="289" t="s">
        <v>275</v>
      </c>
      <c r="M11470" s="289" t="s">
        <v>26053</v>
      </c>
      <c r="N11470" s="289" t="s">
        <v>378</v>
      </c>
      <c r="O11470" s="289" t="s">
        <v>22256</v>
      </c>
      <c r="P11470" s="289" t="str">
        <f>VLOOKUP(CAT_Details[[#This Row],[Delivery Bp Customer Code]],Table6[],2,0)</f>
        <v>DX01-L5</v>
      </c>
    </row>
    <row r="11471" spans="1:16" x14ac:dyDescent="0.25">
      <c r="A11471" s="289" t="s">
        <v>74</v>
      </c>
      <c r="B11471">
        <v>26</v>
      </c>
      <c r="C11471">
        <v>4880</v>
      </c>
      <c r="D11471">
        <v>12.54</v>
      </c>
      <c r="E11471" s="289" t="s">
        <v>25732</v>
      </c>
      <c r="F11471">
        <v>5017143508</v>
      </c>
      <c r="G11471" s="276">
        <v>45903</v>
      </c>
      <c r="H11471">
        <v>20250826789742</v>
      </c>
      <c r="I11471">
        <v>30.038</v>
      </c>
      <c r="J11471" s="289" t="s">
        <v>350</v>
      </c>
      <c r="K11471" s="289" t="s">
        <v>25733</v>
      </c>
      <c r="L11471" s="289" t="s">
        <v>275</v>
      </c>
      <c r="M11471" s="289" t="s">
        <v>25877</v>
      </c>
      <c r="N11471" s="289" t="s">
        <v>16421</v>
      </c>
      <c r="O11471" s="289" t="s">
        <v>22256</v>
      </c>
      <c r="P11471" s="289" t="str">
        <f>VLOOKUP(CAT_Details[[#This Row],[Delivery Bp Customer Code]],Table6[],2,0)</f>
        <v>DX01-L5</v>
      </c>
    </row>
    <row r="11472" spans="1:16" x14ac:dyDescent="0.25">
      <c r="A11472" s="289" t="s">
        <v>74</v>
      </c>
      <c r="B11472">
        <v>10</v>
      </c>
      <c r="C11472">
        <v>7675</v>
      </c>
      <c r="D11472">
        <v>4.47</v>
      </c>
      <c r="E11472" s="289" t="s">
        <v>25694</v>
      </c>
      <c r="F11472">
        <v>5017157282</v>
      </c>
      <c r="G11472" s="276">
        <v>45903</v>
      </c>
      <c r="H11472">
        <v>20250827790174</v>
      </c>
      <c r="I11472">
        <v>9.5350000000000001</v>
      </c>
      <c r="J11472" s="289" t="s">
        <v>350</v>
      </c>
      <c r="K11472" s="289" t="s">
        <v>25856</v>
      </c>
      <c r="L11472" s="289" t="s">
        <v>275</v>
      </c>
      <c r="M11472" s="289"/>
      <c r="N11472" s="289" t="s">
        <v>357</v>
      </c>
      <c r="O11472" s="289" t="s">
        <v>22256</v>
      </c>
      <c r="P11472" s="289" t="str">
        <f>VLOOKUP(CAT_Details[[#This Row],[Delivery Bp Customer Code]],Table6[],2,0)</f>
        <v>DX01-L5</v>
      </c>
    </row>
    <row r="11473" spans="1:16" x14ac:dyDescent="0.25">
      <c r="A11473" s="289" t="s">
        <v>74</v>
      </c>
      <c r="B11473">
        <v>10</v>
      </c>
      <c r="C11473">
        <v>7675</v>
      </c>
      <c r="D11473">
        <v>4.47</v>
      </c>
      <c r="E11473" s="289" t="s">
        <v>25694</v>
      </c>
      <c r="F11473">
        <v>5017172283</v>
      </c>
      <c r="G11473" s="276">
        <v>45903</v>
      </c>
      <c r="H11473">
        <v>20250827790174</v>
      </c>
      <c r="I11473">
        <v>9.5350000000000001</v>
      </c>
      <c r="J11473" s="289" t="s">
        <v>350</v>
      </c>
      <c r="K11473" s="289" t="s">
        <v>25965</v>
      </c>
      <c r="L11473" s="289" t="s">
        <v>275</v>
      </c>
      <c r="M11473" s="289"/>
      <c r="N11473" s="289" t="s">
        <v>357</v>
      </c>
      <c r="O11473" s="289" t="s">
        <v>22256</v>
      </c>
      <c r="P11473" s="289" t="str">
        <f>VLOOKUP(CAT_Details[[#This Row],[Delivery Bp Customer Code]],Table6[],2,0)</f>
        <v>DX01-L5</v>
      </c>
    </row>
    <row r="11474" spans="1:16" x14ac:dyDescent="0.25">
      <c r="A11474" s="289" t="s">
        <v>74</v>
      </c>
      <c r="B11474">
        <v>4</v>
      </c>
      <c r="C11474">
        <v>607.17999999999995</v>
      </c>
      <c r="D11474">
        <v>1.46</v>
      </c>
      <c r="E11474" s="289" t="s">
        <v>25975</v>
      </c>
      <c r="F11474">
        <v>5017172443</v>
      </c>
      <c r="G11474" s="276">
        <v>45903</v>
      </c>
      <c r="H11474">
        <v>20250829792536</v>
      </c>
      <c r="I11474">
        <v>3.1</v>
      </c>
      <c r="J11474" s="289" t="s">
        <v>273</v>
      </c>
      <c r="K11474" s="289" t="s">
        <v>25976</v>
      </c>
      <c r="L11474" s="289" t="s">
        <v>275</v>
      </c>
      <c r="M11474" s="289" t="s">
        <v>26117</v>
      </c>
      <c r="N11474" s="289" t="s">
        <v>519</v>
      </c>
      <c r="O11474" s="289" t="s">
        <v>22256</v>
      </c>
      <c r="P11474" s="289" t="str">
        <f>VLOOKUP(CAT_Details[[#This Row],[Delivery Bp Customer Code]],Table6[],2,0)</f>
        <v>DX01-L5</v>
      </c>
    </row>
    <row r="11475" spans="1:16" x14ac:dyDescent="0.25">
      <c r="A11475" s="289" t="s">
        <v>74</v>
      </c>
      <c r="B11475">
        <v>3</v>
      </c>
      <c r="C11475">
        <v>423.44</v>
      </c>
      <c r="D11475">
        <v>1.1000000000000001</v>
      </c>
      <c r="E11475" s="289" t="s">
        <v>25975</v>
      </c>
      <c r="F11475">
        <v>5017172444</v>
      </c>
      <c r="G11475" s="276">
        <v>45903</v>
      </c>
      <c r="H11475">
        <v>20250829792540</v>
      </c>
      <c r="I11475">
        <v>2.1890000000000001</v>
      </c>
      <c r="J11475" s="289" t="s">
        <v>273</v>
      </c>
      <c r="K11475" s="289" t="s">
        <v>25977</v>
      </c>
      <c r="L11475" s="289" t="s">
        <v>275</v>
      </c>
      <c r="M11475" s="289" t="s">
        <v>26117</v>
      </c>
      <c r="N11475" s="289" t="s">
        <v>519</v>
      </c>
      <c r="O11475" s="289" t="s">
        <v>22256</v>
      </c>
      <c r="P11475" s="289" t="str">
        <f>VLOOKUP(CAT_Details[[#This Row],[Delivery Bp Customer Code]],Table6[],2,0)</f>
        <v>DX01-L5</v>
      </c>
    </row>
    <row r="11476" spans="1:16" x14ac:dyDescent="0.25">
      <c r="A11476" s="289" t="s">
        <v>285</v>
      </c>
      <c r="B11476">
        <v>1</v>
      </c>
      <c r="C11476">
        <v>217</v>
      </c>
      <c r="D11476">
        <v>0.4</v>
      </c>
      <c r="E11476" s="289" t="s">
        <v>25113</v>
      </c>
      <c r="F11476">
        <v>5017198496</v>
      </c>
      <c r="G11476" s="276">
        <v>45903</v>
      </c>
      <c r="H11476">
        <v>20250818783838</v>
      </c>
      <c r="I11476">
        <v>0.48</v>
      </c>
      <c r="J11476" s="289" t="s">
        <v>275</v>
      </c>
      <c r="K11476" s="289" t="s">
        <v>26280</v>
      </c>
      <c r="L11476" s="289" t="s">
        <v>275</v>
      </c>
      <c r="M11476" s="289"/>
      <c r="N11476" s="289" t="s">
        <v>26281</v>
      </c>
      <c r="O11476" s="289" t="s">
        <v>16049</v>
      </c>
      <c r="P11476" s="289" t="str">
        <f>VLOOKUP(CAT_Details[[#This Row],[Delivery Bp Customer Code]],Table6[],2,0)</f>
        <v>MZ02</v>
      </c>
    </row>
    <row r="11477" spans="1:16" x14ac:dyDescent="0.25">
      <c r="A11477" s="289" t="s">
        <v>521</v>
      </c>
      <c r="B11477">
        <v>1</v>
      </c>
      <c r="C11477">
        <v>723</v>
      </c>
      <c r="D11477">
        <v>0.46</v>
      </c>
      <c r="E11477" s="289" t="s">
        <v>25564</v>
      </c>
      <c r="F11477">
        <v>5017114550</v>
      </c>
      <c r="G11477" s="276">
        <v>45903</v>
      </c>
      <c r="H11477">
        <v>20250825788401</v>
      </c>
      <c r="I11477">
        <v>1.008</v>
      </c>
      <c r="J11477" s="289" t="s">
        <v>294</v>
      </c>
      <c r="K11477" s="289" t="s">
        <v>25565</v>
      </c>
      <c r="L11477" s="289" t="s">
        <v>275</v>
      </c>
      <c r="M11477" s="289" t="s">
        <v>26055</v>
      </c>
      <c r="N11477" s="289" t="s">
        <v>3907</v>
      </c>
      <c r="O11477" s="289" t="s">
        <v>16307</v>
      </c>
      <c r="P11477" s="289" t="str">
        <f>VLOOKUP(CAT_Details[[#This Row],[Delivery Bp Customer Code]],Table6[],2,0)</f>
        <v>DX01</v>
      </c>
    </row>
    <row r="11478" spans="1:16" x14ac:dyDescent="0.25">
      <c r="A11478" s="289" t="s">
        <v>521</v>
      </c>
      <c r="B11478">
        <v>1</v>
      </c>
      <c r="C11478">
        <v>898</v>
      </c>
      <c r="D11478">
        <v>0.46</v>
      </c>
      <c r="E11478" s="289" t="s">
        <v>25564</v>
      </c>
      <c r="F11478">
        <v>5017114551</v>
      </c>
      <c r="G11478" s="276">
        <v>45903</v>
      </c>
      <c r="H11478">
        <v>20250822787619</v>
      </c>
      <c r="I11478">
        <v>1.206</v>
      </c>
      <c r="J11478" s="289" t="s">
        <v>294</v>
      </c>
      <c r="K11478" s="289" t="s">
        <v>25566</v>
      </c>
      <c r="L11478" s="289" t="s">
        <v>275</v>
      </c>
      <c r="M11478" s="289" t="s">
        <v>26055</v>
      </c>
      <c r="N11478" s="289" t="s">
        <v>3907</v>
      </c>
      <c r="O11478" s="289" t="s">
        <v>16307</v>
      </c>
      <c r="P11478" s="289" t="str">
        <f>VLOOKUP(CAT_Details[[#This Row],[Delivery Bp Customer Code]],Table6[],2,0)</f>
        <v>DX01</v>
      </c>
    </row>
    <row r="11479" spans="1:16" x14ac:dyDescent="0.25">
      <c r="A11479" s="289" t="s">
        <v>521</v>
      </c>
      <c r="B11479">
        <v>1</v>
      </c>
      <c r="C11479">
        <v>747</v>
      </c>
      <c r="D11479">
        <v>0.46</v>
      </c>
      <c r="E11479" s="289" t="s">
        <v>25564</v>
      </c>
      <c r="F11479">
        <v>5017114552</v>
      </c>
      <c r="G11479" s="276">
        <v>45903</v>
      </c>
      <c r="H11479">
        <v>20250822787623</v>
      </c>
      <c r="I11479">
        <v>1.008</v>
      </c>
      <c r="J11479" s="289" t="s">
        <v>294</v>
      </c>
      <c r="K11479" s="289" t="s">
        <v>25567</v>
      </c>
      <c r="L11479" s="289" t="s">
        <v>275</v>
      </c>
      <c r="M11479" s="289" t="s">
        <v>26055</v>
      </c>
      <c r="N11479" s="289" t="s">
        <v>3907</v>
      </c>
      <c r="O11479" s="289" t="s">
        <v>16307</v>
      </c>
      <c r="P11479" s="289" t="str">
        <f>VLOOKUP(CAT_Details[[#This Row],[Delivery Bp Customer Code]],Table6[],2,0)</f>
        <v>DX01</v>
      </c>
    </row>
    <row r="11480" spans="1:16" x14ac:dyDescent="0.25">
      <c r="A11480" s="289" t="s">
        <v>521</v>
      </c>
      <c r="B11480">
        <v>1</v>
      </c>
      <c r="C11480">
        <v>823</v>
      </c>
      <c r="D11480">
        <v>0.8</v>
      </c>
      <c r="E11480" s="289" t="s">
        <v>25568</v>
      </c>
      <c r="F11480">
        <v>5017128745</v>
      </c>
      <c r="G11480" s="276">
        <v>45903</v>
      </c>
      <c r="H11480">
        <v>20250826789672</v>
      </c>
      <c r="I11480">
        <v>1.008</v>
      </c>
      <c r="J11480" s="289" t="s">
        <v>324</v>
      </c>
      <c r="K11480" s="289" t="s">
        <v>25569</v>
      </c>
      <c r="L11480" s="289" t="s">
        <v>275</v>
      </c>
      <c r="M11480" s="289" t="s">
        <v>26002</v>
      </c>
      <c r="N11480" s="289" t="s">
        <v>5459</v>
      </c>
      <c r="O11480" s="289" t="s">
        <v>16307</v>
      </c>
      <c r="P11480" s="289" t="str">
        <f>VLOOKUP(CAT_Details[[#This Row],[Delivery Bp Customer Code]],Table6[],2,0)</f>
        <v>DX01</v>
      </c>
    </row>
    <row r="11481" spans="1:16" x14ac:dyDescent="0.25">
      <c r="A11481" s="289" t="s">
        <v>272</v>
      </c>
      <c r="B11481">
        <v>4</v>
      </c>
      <c r="C11481">
        <v>489</v>
      </c>
      <c r="D11481">
        <v>0.8</v>
      </c>
      <c r="E11481" s="289" t="s">
        <v>25570</v>
      </c>
      <c r="F11481">
        <v>5017114374</v>
      </c>
      <c r="G11481" s="276">
        <v>45903</v>
      </c>
      <c r="H11481">
        <v>20250821786533</v>
      </c>
      <c r="I11481">
        <v>1.536</v>
      </c>
      <c r="J11481" s="289" t="s">
        <v>438</v>
      </c>
      <c r="K11481" s="289" t="s">
        <v>25571</v>
      </c>
      <c r="L11481" s="289" t="s">
        <v>275</v>
      </c>
      <c r="M11481" s="289" t="s">
        <v>25936</v>
      </c>
      <c r="N11481" s="289" t="s">
        <v>440</v>
      </c>
      <c r="O11481" s="289" t="s">
        <v>277</v>
      </c>
      <c r="P11481" s="289" t="str">
        <f>VLOOKUP(CAT_Details[[#This Row],[Delivery Bp Customer Code]],Table6[],2,0)</f>
        <v>U2-L5</v>
      </c>
    </row>
    <row r="11482" spans="1:16" x14ac:dyDescent="0.25">
      <c r="A11482" s="289" t="s">
        <v>272</v>
      </c>
      <c r="B11482">
        <v>2</v>
      </c>
      <c r="C11482">
        <v>276</v>
      </c>
      <c r="D11482">
        <v>0.8</v>
      </c>
      <c r="E11482" s="289" t="s">
        <v>25579</v>
      </c>
      <c r="F11482">
        <v>5017128710</v>
      </c>
      <c r="G11482" s="276">
        <v>45903</v>
      </c>
      <c r="H11482">
        <v>20250826789336</v>
      </c>
      <c r="I11482">
        <v>1.92</v>
      </c>
      <c r="J11482" s="289" t="s">
        <v>324</v>
      </c>
      <c r="K11482" s="289" t="s">
        <v>25580</v>
      </c>
      <c r="L11482" s="289" t="s">
        <v>275</v>
      </c>
      <c r="M11482" s="289" t="s">
        <v>25957</v>
      </c>
      <c r="N11482" s="289" t="s">
        <v>616</v>
      </c>
      <c r="O11482" s="289" t="s">
        <v>277</v>
      </c>
      <c r="P11482" s="289" t="str">
        <f>VLOOKUP(CAT_Details[[#This Row],[Delivery Bp Customer Code]],Table6[],2,0)</f>
        <v>U2-L5</v>
      </c>
    </row>
    <row r="11483" spans="1:16" x14ac:dyDescent="0.25">
      <c r="A11483" s="289" t="s">
        <v>272</v>
      </c>
      <c r="B11483">
        <v>1</v>
      </c>
      <c r="C11483">
        <v>45</v>
      </c>
      <c r="D11483">
        <v>0.4</v>
      </c>
      <c r="E11483" s="289" t="s">
        <v>25581</v>
      </c>
      <c r="F11483">
        <v>5017128815</v>
      </c>
      <c r="G11483" s="276">
        <v>45903</v>
      </c>
      <c r="H11483">
        <v>20250820785610</v>
      </c>
      <c r="I11483">
        <v>0.76800000000000002</v>
      </c>
      <c r="J11483" s="289" t="s">
        <v>345</v>
      </c>
      <c r="K11483" s="289" t="s">
        <v>25582</v>
      </c>
      <c r="L11483" s="289" t="s">
        <v>275</v>
      </c>
      <c r="M11483" s="289" t="s">
        <v>25907</v>
      </c>
      <c r="N11483" s="289" t="s">
        <v>2014</v>
      </c>
      <c r="O11483" s="289" t="s">
        <v>277</v>
      </c>
      <c r="P11483" s="289" t="str">
        <f>VLOOKUP(CAT_Details[[#This Row],[Delivery Bp Customer Code]],Table6[],2,0)</f>
        <v>U2-L5</v>
      </c>
    </row>
    <row r="11484" spans="1:16" x14ac:dyDescent="0.25">
      <c r="A11484" s="289" t="s">
        <v>272</v>
      </c>
      <c r="B11484">
        <v>1</v>
      </c>
      <c r="C11484">
        <v>547</v>
      </c>
      <c r="D11484">
        <v>0.2</v>
      </c>
      <c r="E11484" s="289" t="s">
        <v>25746</v>
      </c>
      <c r="F11484">
        <v>5017143019</v>
      </c>
      <c r="G11484" s="276">
        <v>45903</v>
      </c>
      <c r="H11484">
        <v>20250826789366</v>
      </c>
      <c r="I11484">
        <v>0.33600000000000002</v>
      </c>
      <c r="J11484" s="289" t="s">
        <v>350</v>
      </c>
      <c r="K11484" s="289" t="s">
        <v>25747</v>
      </c>
      <c r="L11484" s="289" t="s">
        <v>275</v>
      </c>
      <c r="M11484" s="289" t="s">
        <v>25877</v>
      </c>
      <c r="N11484" s="289" t="s">
        <v>982</v>
      </c>
      <c r="O11484" s="289" t="s">
        <v>277</v>
      </c>
      <c r="P11484" s="289" t="str">
        <f>VLOOKUP(CAT_Details[[#This Row],[Delivery Bp Customer Code]],Table6[],2,0)</f>
        <v>U2-L5</v>
      </c>
    </row>
    <row r="11485" spans="1:16" x14ac:dyDescent="0.25">
      <c r="A11485" s="289" t="s">
        <v>272</v>
      </c>
      <c r="B11485">
        <v>1</v>
      </c>
      <c r="C11485">
        <v>252</v>
      </c>
      <c r="D11485">
        <v>0.4</v>
      </c>
      <c r="E11485" s="289" t="s">
        <v>25750</v>
      </c>
      <c r="F11485">
        <v>5017143412</v>
      </c>
      <c r="G11485" s="276">
        <v>45903</v>
      </c>
      <c r="H11485">
        <v>20250827790166</v>
      </c>
      <c r="I11485">
        <v>0.96</v>
      </c>
      <c r="J11485" s="289" t="s">
        <v>350</v>
      </c>
      <c r="K11485" s="289" t="s">
        <v>25751</v>
      </c>
      <c r="L11485" s="289" t="s">
        <v>275</v>
      </c>
      <c r="M11485" s="289" t="s">
        <v>25877</v>
      </c>
      <c r="N11485" s="289" t="s">
        <v>999</v>
      </c>
      <c r="O11485" s="289" t="s">
        <v>277</v>
      </c>
      <c r="P11485" s="289" t="str">
        <f>VLOOKUP(CAT_Details[[#This Row],[Delivery Bp Customer Code]],Table6[],2,0)</f>
        <v>U2-L5</v>
      </c>
    </row>
    <row r="11486" spans="1:16" x14ac:dyDescent="0.25">
      <c r="A11486" s="289" t="s">
        <v>272</v>
      </c>
      <c r="B11486">
        <v>24</v>
      </c>
      <c r="C11486">
        <v>2160</v>
      </c>
      <c r="D11486">
        <v>9.6</v>
      </c>
      <c r="E11486" s="289" t="s">
        <v>25752</v>
      </c>
      <c r="F11486">
        <v>5017143513</v>
      </c>
      <c r="G11486" s="276">
        <v>45903</v>
      </c>
      <c r="H11486">
        <v>20250826789146</v>
      </c>
      <c r="I11486">
        <v>17.741</v>
      </c>
      <c r="J11486" s="289" t="s">
        <v>350</v>
      </c>
      <c r="K11486" s="289" t="s">
        <v>25753</v>
      </c>
      <c r="L11486" s="289" t="s">
        <v>275</v>
      </c>
      <c r="M11486" s="289" t="s">
        <v>26053</v>
      </c>
      <c r="N11486" s="289" t="s">
        <v>846</v>
      </c>
      <c r="O11486" s="289" t="s">
        <v>277</v>
      </c>
      <c r="P11486" s="289" t="str">
        <f>VLOOKUP(CAT_Details[[#This Row],[Delivery Bp Customer Code]],Table6[],2,0)</f>
        <v>U2-L5</v>
      </c>
    </row>
    <row r="11487" spans="1:16" x14ac:dyDescent="0.25">
      <c r="A11487" s="289" t="s">
        <v>272</v>
      </c>
      <c r="B11487">
        <v>40</v>
      </c>
      <c r="C11487">
        <v>5126</v>
      </c>
      <c r="D11487">
        <v>13.6</v>
      </c>
      <c r="E11487" s="289" t="s">
        <v>25754</v>
      </c>
      <c r="F11487">
        <v>5017143598</v>
      </c>
      <c r="G11487" s="276">
        <v>45903</v>
      </c>
      <c r="H11487">
        <v>20250827790138</v>
      </c>
      <c r="I11487">
        <v>36.479999999999997</v>
      </c>
      <c r="J11487" s="289" t="s">
        <v>350</v>
      </c>
      <c r="K11487" s="289" t="s">
        <v>25755</v>
      </c>
      <c r="L11487" s="289" t="s">
        <v>275</v>
      </c>
      <c r="M11487" s="289" t="s">
        <v>26053</v>
      </c>
      <c r="N11487" s="289" t="s">
        <v>472</v>
      </c>
      <c r="O11487" s="289" t="s">
        <v>277</v>
      </c>
      <c r="P11487" s="289" t="str">
        <f>VLOOKUP(CAT_Details[[#This Row],[Delivery Bp Customer Code]],Table6[],2,0)</f>
        <v>U2-L5</v>
      </c>
    </row>
    <row r="11488" spans="1:16" x14ac:dyDescent="0.25">
      <c r="A11488" s="289" t="s">
        <v>4794</v>
      </c>
      <c r="B11488">
        <v>4</v>
      </c>
      <c r="C11488">
        <v>944</v>
      </c>
      <c r="D11488">
        <v>1.6</v>
      </c>
      <c r="E11488" s="289" t="s">
        <v>25756</v>
      </c>
      <c r="F11488">
        <v>5017143025</v>
      </c>
      <c r="G11488" s="276">
        <v>45903</v>
      </c>
      <c r="H11488">
        <v>20250827790255</v>
      </c>
      <c r="I11488">
        <v>1.92</v>
      </c>
      <c r="J11488" s="289" t="s">
        <v>350</v>
      </c>
      <c r="K11488" s="289" t="s">
        <v>25757</v>
      </c>
      <c r="L11488" s="289" t="s">
        <v>275</v>
      </c>
      <c r="M11488" s="289" t="s">
        <v>25877</v>
      </c>
      <c r="N11488" s="289" t="s">
        <v>948</v>
      </c>
      <c r="O11488" s="289" t="s">
        <v>4798</v>
      </c>
      <c r="P11488" s="289" t="str">
        <f>VLOOKUP(CAT_Details[[#This Row],[Delivery Bp Customer Code]],Table6[],2,0)</f>
        <v>MY02</v>
      </c>
    </row>
    <row r="11489" spans="1:16" x14ac:dyDescent="0.25">
      <c r="A11489" s="289" t="s">
        <v>278</v>
      </c>
      <c r="B11489">
        <v>1</v>
      </c>
      <c r="C11489">
        <v>1300</v>
      </c>
      <c r="D11489">
        <v>0.4</v>
      </c>
      <c r="E11489" s="289" t="s">
        <v>25604</v>
      </c>
      <c r="F11489">
        <v>5017142605</v>
      </c>
      <c r="G11489" s="276">
        <v>45904</v>
      </c>
      <c r="H11489">
        <v>20250808778594</v>
      </c>
      <c r="I11489">
        <v>0.57599999999999996</v>
      </c>
      <c r="J11489" s="289" t="s">
        <v>324</v>
      </c>
      <c r="K11489" s="289" t="s">
        <v>25605</v>
      </c>
      <c r="L11489" s="289" t="s">
        <v>275</v>
      </c>
      <c r="M11489" s="289" t="s">
        <v>26115</v>
      </c>
      <c r="N11489" s="289" t="s">
        <v>333</v>
      </c>
      <c r="O11489" s="289" t="s">
        <v>498</v>
      </c>
      <c r="P11489" s="289" t="str">
        <f>VLOOKUP(CAT_Details[[#This Row],[Delivery Bp Customer Code]],Table6[],2,0)</f>
        <v>DK-BM01</v>
      </c>
    </row>
    <row r="11490" spans="1:16" x14ac:dyDescent="0.25">
      <c r="A11490" s="289" t="s">
        <v>278</v>
      </c>
      <c r="B11490">
        <v>1</v>
      </c>
      <c r="C11490">
        <v>300</v>
      </c>
      <c r="D11490">
        <v>0.4</v>
      </c>
      <c r="E11490" s="289" t="s">
        <v>25604</v>
      </c>
      <c r="F11490">
        <v>5017142607</v>
      </c>
      <c r="G11490" s="276">
        <v>45904</v>
      </c>
      <c r="H11490">
        <v>20250808778592</v>
      </c>
      <c r="I11490">
        <v>0.57599999999999996</v>
      </c>
      <c r="J11490" s="289" t="s">
        <v>324</v>
      </c>
      <c r="K11490" s="289" t="s">
        <v>25606</v>
      </c>
      <c r="L11490" s="289" t="s">
        <v>275</v>
      </c>
      <c r="M11490" s="289" t="s">
        <v>26115</v>
      </c>
      <c r="N11490" s="289" t="s">
        <v>333</v>
      </c>
      <c r="O11490" s="289" t="s">
        <v>498</v>
      </c>
      <c r="P11490" s="289" t="str">
        <f>VLOOKUP(CAT_Details[[#This Row],[Delivery Bp Customer Code]],Table6[],2,0)</f>
        <v>DK-BM01</v>
      </c>
    </row>
    <row r="11491" spans="1:16" x14ac:dyDescent="0.25">
      <c r="A11491" s="289" t="s">
        <v>278</v>
      </c>
      <c r="B11491">
        <v>4</v>
      </c>
      <c r="C11491">
        <v>750</v>
      </c>
      <c r="D11491">
        <v>1.6</v>
      </c>
      <c r="E11491" s="289" t="s">
        <v>25614</v>
      </c>
      <c r="F11491">
        <v>5017143523</v>
      </c>
      <c r="G11491" s="276">
        <v>45904</v>
      </c>
      <c r="H11491">
        <v>20250827790293</v>
      </c>
      <c r="I11491">
        <v>3.84</v>
      </c>
      <c r="J11491" s="289" t="s">
        <v>324</v>
      </c>
      <c r="K11491" s="289" t="s">
        <v>25615</v>
      </c>
      <c r="L11491" s="289" t="s">
        <v>275</v>
      </c>
      <c r="M11491" s="289" t="s">
        <v>26003</v>
      </c>
      <c r="N11491" s="289" t="s">
        <v>340</v>
      </c>
      <c r="O11491" s="289" t="s">
        <v>498</v>
      </c>
      <c r="P11491" s="289" t="str">
        <f>VLOOKUP(CAT_Details[[#This Row],[Delivery Bp Customer Code]],Table6[],2,0)</f>
        <v>DK-BM01</v>
      </c>
    </row>
    <row r="11492" spans="1:16" x14ac:dyDescent="0.25">
      <c r="A11492" s="289" t="s">
        <v>278</v>
      </c>
      <c r="B11492">
        <v>8</v>
      </c>
      <c r="C11492">
        <v>3603.2</v>
      </c>
      <c r="D11492">
        <v>3.2</v>
      </c>
      <c r="E11492" s="289" t="s">
        <v>25761</v>
      </c>
      <c r="F11492">
        <v>5017156755</v>
      </c>
      <c r="G11492" s="276">
        <v>45904</v>
      </c>
      <c r="H11492">
        <v>20250828791289</v>
      </c>
      <c r="I11492">
        <v>7.2960000000000003</v>
      </c>
      <c r="J11492" s="289" t="s">
        <v>350</v>
      </c>
      <c r="K11492" s="289" t="s">
        <v>25762</v>
      </c>
      <c r="L11492" s="289" t="s">
        <v>275</v>
      </c>
      <c r="M11492" s="289" t="s">
        <v>26140</v>
      </c>
      <c r="N11492" s="289" t="s">
        <v>999</v>
      </c>
      <c r="O11492" s="289" t="s">
        <v>498</v>
      </c>
      <c r="P11492" s="289" t="str">
        <f>VLOOKUP(CAT_Details[[#This Row],[Delivery Bp Customer Code]],Table6[],2,0)</f>
        <v>DK-BM01</v>
      </c>
    </row>
    <row r="11493" spans="1:16" x14ac:dyDescent="0.25">
      <c r="A11493" s="289" t="s">
        <v>278</v>
      </c>
      <c r="B11493">
        <v>1</v>
      </c>
      <c r="C11493">
        <v>290</v>
      </c>
      <c r="D11493">
        <v>0.4</v>
      </c>
      <c r="E11493" s="289" t="s">
        <v>25769</v>
      </c>
      <c r="F11493">
        <v>5017157041</v>
      </c>
      <c r="G11493" s="276">
        <v>45904</v>
      </c>
      <c r="H11493">
        <v>20250826789882</v>
      </c>
      <c r="I11493">
        <v>0.48</v>
      </c>
      <c r="J11493" s="289" t="s">
        <v>280</v>
      </c>
      <c r="K11493" s="289" t="s">
        <v>25770</v>
      </c>
      <c r="L11493" s="289" t="s">
        <v>275</v>
      </c>
      <c r="M11493" s="289" t="s">
        <v>26116</v>
      </c>
      <c r="N11493" s="289" t="s">
        <v>283</v>
      </c>
      <c r="O11493" s="289" t="s">
        <v>498</v>
      </c>
      <c r="P11493" s="289" t="str">
        <f>VLOOKUP(CAT_Details[[#This Row],[Delivery Bp Customer Code]],Table6[],2,0)</f>
        <v>DK-BM01</v>
      </c>
    </row>
    <row r="11494" spans="1:16" x14ac:dyDescent="0.25">
      <c r="A11494" s="289" t="s">
        <v>278</v>
      </c>
      <c r="B11494">
        <v>1</v>
      </c>
      <c r="C11494">
        <v>500.2</v>
      </c>
      <c r="D11494">
        <v>0.4</v>
      </c>
      <c r="E11494" s="289" t="s">
        <v>25771</v>
      </c>
      <c r="F11494">
        <v>5017157350</v>
      </c>
      <c r="G11494" s="276">
        <v>45904</v>
      </c>
      <c r="H11494">
        <v>20250828791839</v>
      </c>
      <c r="I11494">
        <v>0.96</v>
      </c>
      <c r="J11494" s="289" t="s">
        <v>280</v>
      </c>
      <c r="K11494" s="289" t="s">
        <v>25772</v>
      </c>
      <c r="L11494" s="289" t="s">
        <v>275</v>
      </c>
      <c r="M11494" s="289" t="s">
        <v>26116</v>
      </c>
      <c r="N11494" s="289" t="s">
        <v>1132</v>
      </c>
      <c r="O11494" s="289" t="s">
        <v>498</v>
      </c>
      <c r="P11494" s="289" t="str">
        <f>VLOOKUP(CAT_Details[[#This Row],[Delivery Bp Customer Code]],Table6[],2,0)</f>
        <v>DK-BM01</v>
      </c>
    </row>
    <row r="11495" spans="1:16" x14ac:dyDescent="0.25">
      <c r="A11495" s="289" t="s">
        <v>278</v>
      </c>
      <c r="B11495">
        <v>2</v>
      </c>
      <c r="C11495">
        <v>656</v>
      </c>
      <c r="D11495">
        <v>0.8</v>
      </c>
      <c r="E11495" s="289" t="s">
        <v>25879</v>
      </c>
      <c r="F11495">
        <v>5017172354</v>
      </c>
      <c r="G11495" s="276">
        <v>45904</v>
      </c>
      <c r="H11495">
        <v>20250829792420</v>
      </c>
      <c r="I11495">
        <v>1.92</v>
      </c>
      <c r="J11495" s="289" t="s">
        <v>280</v>
      </c>
      <c r="K11495" s="289" t="s">
        <v>25880</v>
      </c>
      <c r="L11495" s="289" t="s">
        <v>275</v>
      </c>
      <c r="M11495" s="289" t="s">
        <v>26117</v>
      </c>
      <c r="N11495" s="289" t="s">
        <v>1399</v>
      </c>
      <c r="O11495" s="289" t="s">
        <v>498</v>
      </c>
      <c r="P11495" s="289" t="str">
        <f>VLOOKUP(CAT_Details[[#This Row],[Delivery Bp Customer Code]],Table6[],2,0)</f>
        <v>DK-BM01</v>
      </c>
    </row>
    <row r="11496" spans="1:16" x14ac:dyDescent="0.25">
      <c r="A11496" s="289" t="s">
        <v>278</v>
      </c>
      <c r="B11496">
        <v>10</v>
      </c>
      <c r="C11496">
        <v>6150</v>
      </c>
      <c r="D11496">
        <v>2</v>
      </c>
      <c r="E11496" s="289" t="s">
        <v>25881</v>
      </c>
      <c r="F11496">
        <v>5017172688</v>
      </c>
      <c r="G11496" s="276">
        <v>45904</v>
      </c>
      <c r="H11496">
        <v>20250829792990</v>
      </c>
      <c r="I11496">
        <v>4.032</v>
      </c>
      <c r="J11496" s="289" t="s">
        <v>280</v>
      </c>
      <c r="K11496" s="289" t="s">
        <v>25882</v>
      </c>
      <c r="L11496" s="289" t="s">
        <v>275</v>
      </c>
      <c r="M11496" s="289" t="s">
        <v>26116</v>
      </c>
      <c r="N11496" s="289" t="s">
        <v>314</v>
      </c>
      <c r="O11496" s="289" t="s">
        <v>498</v>
      </c>
      <c r="P11496" s="289" t="str">
        <f>VLOOKUP(CAT_Details[[#This Row],[Delivery Bp Customer Code]],Table6[],2,0)</f>
        <v>DK-BM01</v>
      </c>
    </row>
    <row r="11497" spans="1:16" x14ac:dyDescent="0.25">
      <c r="A11497" s="289" t="s">
        <v>75</v>
      </c>
      <c r="B11497">
        <v>5</v>
      </c>
      <c r="C11497">
        <v>202</v>
      </c>
      <c r="D11497">
        <v>0.71</v>
      </c>
      <c r="E11497" s="289" t="s">
        <v>25378</v>
      </c>
      <c r="F11497">
        <v>5017127997</v>
      </c>
      <c r="G11497" s="276">
        <v>45904</v>
      </c>
      <c r="H11497">
        <v>20250825788641</v>
      </c>
      <c r="I11497">
        <v>0.58099999999999996</v>
      </c>
      <c r="J11497" s="289" t="s">
        <v>294</v>
      </c>
      <c r="K11497" s="289" t="s">
        <v>25379</v>
      </c>
      <c r="L11497" s="289" t="s">
        <v>275</v>
      </c>
      <c r="M11497" s="289" t="s">
        <v>26138</v>
      </c>
      <c r="N11497" s="289" t="s">
        <v>1413</v>
      </c>
      <c r="O11497" s="289" t="s">
        <v>2173</v>
      </c>
      <c r="P11497" s="289" t="str">
        <f>VLOOKUP(CAT_Details[[#This Row],[Delivery Bp Customer Code]],Table6[],2,0)</f>
        <v>OYL1</v>
      </c>
    </row>
    <row r="11498" spans="1:16" x14ac:dyDescent="0.25">
      <c r="A11498" s="289" t="s">
        <v>75</v>
      </c>
      <c r="B11498">
        <v>2</v>
      </c>
      <c r="C11498">
        <v>109</v>
      </c>
      <c r="D11498">
        <v>0.28000000000000003</v>
      </c>
      <c r="E11498" s="289" t="s">
        <v>25390</v>
      </c>
      <c r="F11498">
        <v>5017128703</v>
      </c>
      <c r="G11498" s="276">
        <v>45904</v>
      </c>
      <c r="H11498">
        <v>20250825788800</v>
      </c>
      <c r="I11498">
        <v>0.29599999999999999</v>
      </c>
      <c r="J11498" s="289" t="s">
        <v>324</v>
      </c>
      <c r="K11498" s="289" t="s">
        <v>25391</v>
      </c>
      <c r="L11498" s="289" t="s">
        <v>275</v>
      </c>
      <c r="M11498" s="289" t="s">
        <v>26003</v>
      </c>
      <c r="N11498" s="289" t="s">
        <v>1120</v>
      </c>
      <c r="O11498" s="289" t="s">
        <v>2173</v>
      </c>
      <c r="P11498" s="289" t="str">
        <f>VLOOKUP(CAT_Details[[#This Row],[Delivery Bp Customer Code]],Table6[],2,0)</f>
        <v>OYL1</v>
      </c>
    </row>
    <row r="11499" spans="1:16" x14ac:dyDescent="0.25">
      <c r="A11499" s="289" t="s">
        <v>75</v>
      </c>
      <c r="B11499">
        <v>1</v>
      </c>
      <c r="C11499">
        <v>400</v>
      </c>
      <c r="D11499">
        <v>0.4</v>
      </c>
      <c r="E11499" s="289" t="s">
        <v>25629</v>
      </c>
      <c r="F11499">
        <v>5017142666</v>
      </c>
      <c r="G11499" s="276">
        <v>45904</v>
      </c>
      <c r="H11499">
        <v>20250827790769</v>
      </c>
      <c r="I11499">
        <v>0.96</v>
      </c>
      <c r="J11499" s="289" t="s">
        <v>324</v>
      </c>
      <c r="K11499" s="289" t="s">
        <v>25630</v>
      </c>
      <c r="L11499" s="289" t="s">
        <v>275</v>
      </c>
      <c r="M11499" s="289" t="s">
        <v>26715</v>
      </c>
      <c r="N11499" s="289" t="s">
        <v>2727</v>
      </c>
      <c r="O11499" s="289" t="s">
        <v>2173</v>
      </c>
      <c r="P11499" s="289" t="str">
        <f>VLOOKUP(CAT_Details[[#This Row],[Delivery Bp Customer Code]],Table6[],2,0)</f>
        <v>OYL1</v>
      </c>
    </row>
    <row r="11500" spans="1:16" x14ac:dyDescent="0.25">
      <c r="A11500" s="289" t="s">
        <v>75</v>
      </c>
      <c r="B11500">
        <v>1</v>
      </c>
      <c r="C11500">
        <v>195</v>
      </c>
      <c r="D11500">
        <v>0.4</v>
      </c>
      <c r="E11500" s="289" t="s">
        <v>25629</v>
      </c>
      <c r="F11500">
        <v>5017142668</v>
      </c>
      <c r="G11500" s="276">
        <v>45904</v>
      </c>
      <c r="H11500">
        <v>20250827790556</v>
      </c>
      <c r="I11500">
        <v>0.48</v>
      </c>
      <c r="J11500" s="289" t="s">
        <v>324</v>
      </c>
      <c r="K11500" s="289" t="s">
        <v>25631</v>
      </c>
      <c r="L11500" s="289" t="s">
        <v>275</v>
      </c>
      <c r="M11500" s="289" t="s">
        <v>26715</v>
      </c>
      <c r="N11500" s="289" t="s">
        <v>2727</v>
      </c>
      <c r="O11500" s="289" t="s">
        <v>2173</v>
      </c>
      <c r="P11500" s="289" t="str">
        <f>VLOOKUP(CAT_Details[[#This Row],[Delivery Bp Customer Code]],Table6[],2,0)</f>
        <v>OYL1</v>
      </c>
    </row>
    <row r="11501" spans="1:16" x14ac:dyDescent="0.25">
      <c r="A11501" s="289" t="s">
        <v>75</v>
      </c>
      <c r="B11501">
        <v>1</v>
      </c>
      <c r="C11501">
        <v>100</v>
      </c>
      <c r="D11501">
        <v>0.2</v>
      </c>
      <c r="E11501" s="289" t="s">
        <v>25629</v>
      </c>
      <c r="F11501">
        <v>5017142669</v>
      </c>
      <c r="G11501" s="276">
        <v>45904</v>
      </c>
      <c r="H11501">
        <v>20250827790762</v>
      </c>
      <c r="I11501">
        <v>0.24</v>
      </c>
      <c r="J11501" s="289" t="s">
        <v>324</v>
      </c>
      <c r="K11501" s="289" t="s">
        <v>25632</v>
      </c>
      <c r="L11501" s="289" t="s">
        <v>275</v>
      </c>
      <c r="M11501" s="289" t="s">
        <v>26715</v>
      </c>
      <c r="N11501" s="289" t="s">
        <v>2727</v>
      </c>
      <c r="O11501" s="289" t="s">
        <v>2173</v>
      </c>
      <c r="P11501" s="289" t="str">
        <f>VLOOKUP(CAT_Details[[#This Row],[Delivery Bp Customer Code]],Table6[],2,0)</f>
        <v>OYL1</v>
      </c>
    </row>
    <row r="11502" spans="1:16" x14ac:dyDescent="0.25">
      <c r="A11502" s="289" t="s">
        <v>75</v>
      </c>
      <c r="B11502">
        <v>3</v>
      </c>
      <c r="C11502">
        <v>1040</v>
      </c>
      <c r="D11502">
        <v>1.2</v>
      </c>
      <c r="E11502" s="289" t="s">
        <v>25629</v>
      </c>
      <c r="F11502">
        <v>5017142670</v>
      </c>
      <c r="G11502" s="276">
        <v>45904</v>
      </c>
      <c r="H11502">
        <v>20250827790766</v>
      </c>
      <c r="I11502">
        <v>2.88</v>
      </c>
      <c r="J11502" s="289" t="s">
        <v>324</v>
      </c>
      <c r="K11502" s="289" t="s">
        <v>25633</v>
      </c>
      <c r="L11502" s="289" t="s">
        <v>275</v>
      </c>
      <c r="M11502" s="289" t="s">
        <v>26715</v>
      </c>
      <c r="N11502" s="289" t="s">
        <v>2727</v>
      </c>
      <c r="O11502" s="289" t="s">
        <v>2173</v>
      </c>
      <c r="P11502" s="289" t="str">
        <f>VLOOKUP(CAT_Details[[#This Row],[Delivery Bp Customer Code]],Table6[],2,0)</f>
        <v>OYL1</v>
      </c>
    </row>
    <row r="11503" spans="1:16" x14ac:dyDescent="0.25">
      <c r="A11503" s="289" t="s">
        <v>75</v>
      </c>
      <c r="B11503">
        <v>1</v>
      </c>
      <c r="C11503">
        <v>32</v>
      </c>
      <c r="D11503">
        <v>0.2</v>
      </c>
      <c r="E11503" s="289" t="s">
        <v>25629</v>
      </c>
      <c r="F11503">
        <v>5017142672</v>
      </c>
      <c r="G11503" s="276">
        <v>45904</v>
      </c>
      <c r="H11503">
        <v>20250827790535</v>
      </c>
      <c r="I11503">
        <v>0.24</v>
      </c>
      <c r="J11503" s="289" t="s">
        <v>324</v>
      </c>
      <c r="K11503" s="289" t="s">
        <v>25634</v>
      </c>
      <c r="L11503" s="289" t="s">
        <v>275</v>
      </c>
      <c r="M11503" s="289" t="s">
        <v>26715</v>
      </c>
      <c r="N11503" s="289" t="s">
        <v>2727</v>
      </c>
      <c r="O11503" s="289" t="s">
        <v>2173</v>
      </c>
      <c r="P11503" s="289" t="str">
        <f>VLOOKUP(CAT_Details[[#This Row],[Delivery Bp Customer Code]],Table6[],2,0)</f>
        <v>OYL1</v>
      </c>
    </row>
    <row r="11504" spans="1:16" x14ac:dyDescent="0.25">
      <c r="A11504" s="289" t="s">
        <v>75</v>
      </c>
      <c r="B11504">
        <v>2</v>
      </c>
      <c r="C11504">
        <v>530</v>
      </c>
      <c r="D11504">
        <v>0.8</v>
      </c>
      <c r="E11504" s="289" t="s">
        <v>25629</v>
      </c>
      <c r="F11504">
        <v>5017142673</v>
      </c>
      <c r="G11504" s="276">
        <v>45904</v>
      </c>
      <c r="H11504">
        <v>20250827790665</v>
      </c>
      <c r="I11504">
        <v>1.92</v>
      </c>
      <c r="J11504" s="289" t="s">
        <v>324</v>
      </c>
      <c r="K11504" s="289" t="s">
        <v>25635</v>
      </c>
      <c r="L11504" s="289" t="s">
        <v>275</v>
      </c>
      <c r="M11504" s="289" t="s">
        <v>26715</v>
      </c>
      <c r="N11504" s="289" t="s">
        <v>2727</v>
      </c>
      <c r="O11504" s="289" t="s">
        <v>2173</v>
      </c>
      <c r="P11504" s="289" t="str">
        <f>VLOOKUP(CAT_Details[[#This Row],[Delivery Bp Customer Code]],Table6[],2,0)</f>
        <v>OYL1</v>
      </c>
    </row>
    <row r="11505" spans="1:16" x14ac:dyDescent="0.25">
      <c r="A11505" s="289" t="s">
        <v>75</v>
      </c>
      <c r="B11505">
        <v>1</v>
      </c>
      <c r="C11505">
        <v>100</v>
      </c>
      <c r="D11505">
        <v>0.2</v>
      </c>
      <c r="E11505" s="289" t="s">
        <v>25629</v>
      </c>
      <c r="F11505">
        <v>5017142674</v>
      </c>
      <c r="G11505" s="276">
        <v>45904</v>
      </c>
      <c r="H11505">
        <v>20250827790671</v>
      </c>
      <c r="I11505">
        <v>0.24</v>
      </c>
      <c r="J11505" s="289" t="s">
        <v>324</v>
      </c>
      <c r="K11505" s="289" t="s">
        <v>25636</v>
      </c>
      <c r="L11505" s="289" t="s">
        <v>275</v>
      </c>
      <c r="M11505" s="289" t="s">
        <v>26715</v>
      </c>
      <c r="N11505" s="289" t="s">
        <v>2727</v>
      </c>
      <c r="O11505" s="289" t="s">
        <v>2173</v>
      </c>
      <c r="P11505" s="289" t="str">
        <f>VLOOKUP(CAT_Details[[#This Row],[Delivery Bp Customer Code]],Table6[],2,0)</f>
        <v>OYL1</v>
      </c>
    </row>
    <row r="11506" spans="1:16" x14ac:dyDescent="0.25">
      <c r="A11506" s="289" t="s">
        <v>75</v>
      </c>
      <c r="B11506">
        <v>4</v>
      </c>
      <c r="C11506">
        <v>912</v>
      </c>
      <c r="D11506">
        <v>2.4</v>
      </c>
      <c r="E11506" s="289" t="s">
        <v>25644</v>
      </c>
      <c r="F11506">
        <v>5017143181</v>
      </c>
      <c r="G11506" s="276">
        <v>45904</v>
      </c>
      <c r="H11506">
        <v>20250826789738</v>
      </c>
      <c r="I11506">
        <v>11.52</v>
      </c>
      <c r="J11506" s="289" t="s">
        <v>345</v>
      </c>
      <c r="K11506" s="289" t="s">
        <v>25645</v>
      </c>
      <c r="L11506" s="289" t="s">
        <v>275</v>
      </c>
      <c r="M11506" s="289" t="s">
        <v>25887</v>
      </c>
      <c r="N11506" s="289" t="s">
        <v>4779</v>
      </c>
      <c r="O11506" s="289" t="s">
        <v>5281</v>
      </c>
      <c r="P11506" s="289" t="str">
        <f>VLOOKUP(CAT_Details[[#This Row],[Delivery Bp Customer Code]],Table6[],2,0)</f>
        <v>DK-LW08</v>
      </c>
    </row>
    <row r="11507" spans="1:16" x14ac:dyDescent="0.25">
      <c r="A11507" s="289" t="s">
        <v>75</v>
      </c>
      <c r="B11507">
        <v>1</v>
      </c>
      <c r="C11507">
        <v>51</v>
      </c>
      <c r="D11507">
        <v>0.4</v>
      </c>
      <c r="E11507" s="289" t="s">
        <v>25769</v>
      </c>
      <c r="F11507">
        <v>5017157040</v>
      </c>
      <c r="G11507" s="276">
        <v>45904</v>
      </c>
      <c r="H11507">
        <v>20250826789887</v>
      </c>
      <c r="I11507">
        <v>0.48</v>
      </c>
      <c r="J11507" s="289" t="s">
        <v>280</v>
      </c>
      <c r="K11507" s="289" t="s">
        <v>25784</v>
      </c>
      <c r="L11507" s="289" t="s">
        <v>275</v>
      </c>
      <c r="M11507" s="289" t="s">
        <v>26116</v>
      </c>
      <c r="N11507" s="289" t="s">
        <v>283</v>
      </c>
      <c r="O11507" s="289" t="s">
        <v>2173</v>
      </c>
      <c r="P11507" s="289" t="str">
        <f>VLOOKUP(CAT_Details[[#This Row],[Delivery Bp Customer Code]],Table6[],2,0)</f>
        <v>OYL1</v>
      </c>
    </row>
    <row r="11508" spans="1:16" x14ac:dyDescent="0.25">
      <c r="A11508" s="289" t="s">
        <v>75</v>
      </c>
      <c r="B11508">
        <v>2</v>
      </c>
      <c r="C11508">
        <v>138</v>
      </c>
      <c r="D11508">
        <v>0.4</v>
      </c>
      <c r="E11508" s="289" t="s">
        <v>25785</v>
      </c>
      <c r="F11508">
        <v>5017157110</v>
      </c>
      <c r="G11508" s="276">
        <v>45904</v>
      </c>
      <c r="H11508">
        <v>20250828791667</v>
      </c>
      <c r="I11508">
        <v>0.57599999999999996</v>
      </c>
      <c r="J11508" s="289" t="s">
        <v>324</v>
      </c>
      <c r="K11508" s="289" t="s">
        <v>25786</v>
      </c>
      <c r="L11508" s="289" t="s">
        <v>275</v>
      </c>
      <c r="M11508" s="289" t="s">
        <v>26156</v>
      </c>
      <c r="N11508" s="289" t="s">
        <v>15858</v>
      </c>
      <c r="O11508" s="289" t="s">
        <v>2173</v>
      </c>
      <c r="P11508" s="289" t="str">
        <f>VLOOKUP(CAT_Details[[#This Row],[Delivery Bp Customer Code]],Table6[],2,0)</f>
        <v>OYL1</v>
      </c>
    </row>
    <row r="11509" spans="1:16" x14ac:dyDescent="0.25">
      <c r="A11509" s="289" t="s">
        <v>75</v>
      </c>
      <c r="B11509">
        <v>33</v>
      </c>
      <c r="C11509">
        <v>14388</v>
      </c>
      <c r="D11509">
        <v>11</v>
      </c>
      <c r="E11509" s="289" t="s">
        <v>25787</v>
      </c>
      <c r="F11509">
        <v>5017157114</v>
      </c>
      <c r="G11509" s="276">
        <v>45904</v>
      </c>
      <c r="H11509">
        <v>20250828791472</v>
      </c>
      <c r="I11509">
        <v>21.12</v>
      </c>
      <c r="J11509" s="289" t="s">
        <v>324</v>
      </c>
      <c r="K11509" s="289" t="s">
        <v>25788</v>
      </c>
      <c r="L11509" s="289" t="s">
        <v>275</v>
      </c>
      <c r="M11509" s="289" t="s">
        <v>26139</v>
      </c>
      <c r="N11509" s="289" t="s">
        <v>2172</v>
      </c>
      <c r="O11509" s="289" t="s">
        <v>2173</v>
      </c>
      <c r="P11509" s="289" t="str">
        <f>VLOOKUP(CAT_Details[[#This Row],[Delivery Bp Customer Code]],Table6[],2,0)</f>
        <v>OYL1</v>
      </c>
    </row>
    <row r="11510" spans="1:16" x14ac:dyDescent="0.25">
      <c r="A11510" s="289" t="s">
        <v>75</v>
      </c>
      <c r="B11510">
        <v>10</v>
      </c>
      <c r="C11510">
        <v>50</v>
      </c>
      <c r="D11510">
        <v>0.17</v>
      </c>
      <c r="E11510" s="289" t="s">
        <v>25793</v>
      </c>
      <c r="F11510">
        <v>5017157341</v>
      </c>
      <c r="G11510" s="276">
        <v>45904</v>
      </c>
      <c r="H11510">
        <v>20250827790125</v>
      </c>
      <c r="I11510">
        <v>5.1999999999999998E-2</v>
      </c>
      <c r="J11510" s="289" t="s">
        <v>350</v>
      </c>
      <c r="K11510" s="289" t="s">
        <v>25794</v>
      </c>
      <c r="L11510" s="289" t="s">
        <v>275</v>
      </c>
      <c r="M11510" s="289" t="s">
        <v>26012</v>
      </c>
      <c r="N11510" s="289" t="s">
        <v>15910</v>
      </c>
      <c r="O11510" s="289" t="s">
        <v>2173</v>
      </c>
      <c r="P11510" s="289" t="str">
        <f>VLOOKUP(CAT_Details[[#This Row],[Delivery Bp Customer Code]],Table6[],2,0)</f>
        <v>OYL1</v>
      </c>
    </row>
    <row r="11511" spans="1:16" x14ac:dyDescent="0.25">
      <c r="A11511" s="289" t="s">
        <v>75</v>
      </c>
      <c r="B11511">
        <v>1</v>
      </c>
      <c r="C11511">
        <v>24</v>
      </c>
      <c r="D11511">
        <v>0.2</v>
      </c>
      <c r="E11511" s="289" t="s">
        <v>25795</v>
      </c>
      <c r="F11511">
        <v>5017157394</v>
      </c>
      <c r="G11511" s="276">
        <v>45904</v>
      </c>
      <c r="H11511">
        <v>20250826789552</v>
      </c>
      <c r="I11511">
        <v>0.24</v>
      </c>
      <c r="J11511" s="289" t="s">
        <v>280</v>
      </c>
      <c r="K11511" s="289" t="s">
        <v>25796</v>
      </c>
      <c r="L11511" s="289" t="s">
        <v>275</v>
      </c>
      <c r="M11511" s="289" t="s">
        <v>26116</v>
      </c>
      <c r="N11511" s="289" t="s">
        <v>2921</v>
      </c>
      <c r="O11511" s="289" t="s">
        <v>2173</v>
      </c>
      <c r="P11511" s="289" t="str">
        <f>VLOOKUP(CAT_Details[[#This Row],[Delivery Bp Customer Code]],Table6[],2,0)</f>
        <v>OYL1</v>
      </c>
    </row>
    <row r="11512" spans="1:16" x14ac:dyDescent="0.25">
      <c r="A11512" s="289" t="s">
        <v>75</v>
      </c>
      <c r="B11512">
        <v>1</v>
      </c>
      <c r="C11512">
        <v>70</v>
      </c>
      <c r="D11512">
        <v>0.4</v>
      </c>
      <c r="E11512" s="289" t="s">
        <v>25799</v>
      </c>
      <c r="F11512">
        <v>5017157752</v>
      </c>
      <c r="G11512" s="276">
        <v>45904</v>
      </c>
      <c r="H11512">
        <v>20250827790244</v>
      </c>
      <c r="I11512">
        <v>0.48</v>
      </c>
      <c r="J11512" s="289" t="s">
        <v>350</v>
      </c>
      <c r="K11512" s="289" t="s">
        <v>25800</v>
      </c>
      <c r="L11512" s="289" t="s">
        <v>275</v>
      </c>
      <c r="M11512" s="289" t="s">
        <v>26140</v>
      </c>
      <c r="N11512" s="289" t="s">
        <v>5415</v>
      </c>
      <c r="O11512" s="289" t="s">
        <v>2173</v>
      </c>
      <c r="P11512" s="289" t="str">
        <f>VLOOKUP(CAT_Details[[#This Row],[Delivery Bp Customer Code]],Table6[],2,0)</f>
        <v>OYL1</v>
      </c>
    </row>
    <row r="11513" spans="1:16" x14ac:dyDescent="0.25">
      <c r="A11513" s="289" t="s">
        <v>75</v>
      </c>
      <c r="B11513">
        <v>6</v>
      </c>
      <c r="C11513">
        <v>2944.62</v>
      </c>
      <c r="D11513">
        <v>2.4</v>
      </c>
      <c r="E11513" s="289" t="s">
        <v>26018</v>
      </c>
      <c r="F11513">
        <v>5017186783</v>
      </c>
      <c r="G11513" s="276">
        <v>45904</v>
      </c>
      <c r="H11513">
        <v>20250901793302</v>
      </c>
      <c r="I11513">
        <v>5.76</v>
      </c>
      <c r="J11513" s="289" t="s">
        <v>273</v>
      </c>
      <c r="K11513" s="289" t="s">
        <v>26019</v>
      </c>
      <c r="L11513" s="289" t="s">
        <v>275</v>
      </c>
      <c r="M11513" s="289" t="s">
        <v>26117</v>
      </c>
      <c r="N11513" s="289" t="s">
        <v>22182</v>
      </c>
      <c r="O11513" s="289" t="s">
        <v>2173</v>
      </c>
      <c r="P11513" s="289" t="str">
        <f>VLOOKUP(CAT_Details[[#This Row],[Delivery Bp Customer Code]],Table6[],2,0)</f>
        <v>OYL1</v>
      </c>
    </row>
    <row r="11514" spans="1:16" x14ac:dyDescent="0.25">
      <c r="A11514" s="289" t="s">
        <v>75</v>
      </c>
      <c r="B11514">
        <v>3</v>
      </c>
      <c r="C11514">
        <v>901.8</v>
      </c>
      <c r="D11514">
        <v>1.2</v>
      </c>
      <c r="E11514" s="289" t="s">
        <v>26022</v>
      </c>
      <c r="F11514">
        <v>5017186891</v>
      </c>
      <c r="G11514" s="276">
        <v>45904</v>
      </c>
      <c r="H11514">
        <v>20250901793278</v>
      </c>
      <c r="I11514">
        <v>2.88</v>
      </c>
      <c r="J11514" s="289" t="s">
        <v>273</v>
      </c>
      <c r="K11514" s="289" t="s">
        <v>26023</v>
      </c>
      <c r="L11514" s="289" t="s">
        <v>275</v>
      </c>
      <c r="M11514" s="289" t="s">
        <v>26117</v>
      </c>
      <c r="N11514" s="289" t="s">
        <v>2434</v>
      </c>
      <c r="O11514" s="289" t="s">
        <v>2173</v>
      </c>
      <c r="P11514" s="289" t="str">
        <f>VLOOKUP(CAT_Details[[#This Row],[Delivery Bp Customer Code]],Table6[],2,0)</f>
        <v>OYL1</v>
      </c>
    </row>
    <row r="11515" spans="1:16" x14ac:dyDescent="0.25">
      <c r="A11515" s="289" t="s">
        <v>75</v>
      </c>
      <c r="B11515">
        <v>2</v>
      </c>
      <c r="C11515">
        <v>31.5</v>
      </c>
      <c r="D11515">
        <v>0.2</v>
      </c>
      <c r="E11515" s="289" t="s">
        <v>26024</v>
      </c>
      <c r="F11515">
        <v>5017187039</v>
      </c>
      <c r="G11515" s="276">
        <v>45904</v>
      </c>
      <c r="H11515">
        <v>20250827790332</v>
      </c>
      <c r="I11515">
        <v>0.14399999999999999</v>
      </c>
      <c r="J11515" s="289" t="s">
        <v>273</v>
      </c>
      <c r="K11515" s="289" t="s">
        <v>26025</v>
      </c>
      <c r="L11515" s="289" t="s">
        <v>275</v>
      </c>
      <c r="M11515" s="289" t="s">
        <v>26117</v>
      </c>
      <c r="N11515" s="289" t="s">
        <v>3252</v>
      </c>
      <c r="O11515" s="289" t="s">
        <v>2173</v>
      </c>
      <c r="P11515" s="289" t="str">
        <f>VLOOKUP(CAT_Details[[#This Row],[Delivery Bp Customer Code]],Table6[],2,0)</f>
        <v>OYL1</v>
      </c>
    </row>
    <row r="11516" spans="1:16" x14ac:dyDescent="0.25">
      <c r="A11516" s="289" t="s">
        <v>17052</v>
      </c>
      <c r="B11516">
        <v>6</v>
      </c>
      <c r="C11516">
        <v>1440</v>
      </c>
      <c r="D11516">
        <v>3</v>
      </c>
      <c r="E11516" s="289" t="s">
        <v>25242</v>
      </c>
      <c r="F11516">
        <v>5017099938</v>
      </c>
      <c r="G11516" s="276">
        <v>45904</v>
      </c>
      <c r="H11516">
        <v>20250822787860</v>
      </c>
      <c r="I11516">
        <v>7.2</v>
      </c>
      <c r="J11516" s="289" t="s">
        <v>1435</v>
      </c>
      <c r="K11516" s="289" t="s">
        <v>25243</v>
      </c>
      <c r="L11516" s="289" t="s">
        <v>280</v>
      </c>
      <c r="M11516" s="289" t="s">
        <v>26026</v>
      </c>
      <c r="N11516" s="289" t="s">
        <v>1438</v>
      </c>
      <c r="O11516" s="289" t="s">
        <v>18284</v>
      </c>
      <c r="P11516" s="289">
        <f>VLOOKUP(CAT_Details[[#This Row],[Delivery Bp Customer Code]],Table6[],2,0)</f>
        <v>3705</v>
      </c>
    </row>
    <row r="11517" spans="1:16" x14ac:dyDescent="0.25">
      <c r="A11517" s="289" t="s">
        <v>17052</v>
      </c>
      <c r="B11517">
        <v>7</v>
      </c>
      <c r="C11517">
        <v>840</v>
      </c>
      <c r="D11517">
        <v>2.8</v>
      </c>
      <c r="E11517" s="289" t="s">
        <v>25657</v>
      </c>
      <c r="F11517">
        <v>5017143054</v>
      </c>
      <c r="G11517" s="276">
        <v>45904</v>
      </c>
      <c r="H11517">
        <v>20250826789826</v>
      </c>
      <c r="I11517">
        <v>10.08</v>
      </c>
      <c r="J11517" s="289" t="s">
        <v>345</v>
      </c>
      <c r="K11517" s="289" t="s">
        <v>25658</v>
      </c>
      <c r="L11517" s="289" t="s">
        <v>280</v>
      </c>
      <c r="M11517" s="289" t="s">
        <v>26027</v>
      </c>
      <c r="N11517" s="289" t="s">
        <v>512</v>
      </c>
      <c r="O11517" s="289" t="s">
        <v>18284</v>
      </c>
      <c r="P11517" s="289">
        <f>VLOOKUP(CAT_Details[[#This Row],[Delivery Bp Customer Code]],Table6[],2,0)</f>
        <v>3705</v>
      </c>
    </row>
    <row r="11518" spans="1:16" x14ac:dyDescent="0.25">
      <c r="A11518" s="289" t="s">
        <v>17052</v>
      </c>
      <c r="B11518">
        <v>1</v>
      </c>
      <c r="C11518">
        <v>694</v>
      </c>
      <c r="D11518">
        <v>0.63</v>
      </c>
      <c r="E11518" s="289" t="s">
        <v>25661</v>
      </c>
      <c r="F11518">
        <v>5017143223</v>
      </c>
      <c r="G11518" s="276">
        <v>45904</v>
      </c>
      <c r="H11518">
        <v>20250827790606</v>
      </c>
      <c r="I11518">
        <v>0.9</v>
      </c>
      <c r="J11518" s="289" t="s">
        <v>345</v>
      </c>
      <c r="K11518" s="289" t="s">
        <v>25662</v>
      </c>
      <c r="L11518" s="289" t="s">
        <v>280</v>
      </c>
      <c r="M11518" s="289" t="s">
        <v>26027</v>
      </c>
      <c r="N11518" s="289" t="s">
        <v>18695</v>
      </c>
      <c r="O11518" s="289" t="s">
        <v>18284</v>
      </c>
      <c r="P11518" s="289">
        <f>VLOOKUP(CAT_Details[[#This Row],[Delivery Bp Customer Code]],Table6[],2,0)</f>
        <v>3705</v>
      </c>
    </row>
    <row r="11519" spans="1:16" x14ac:dyDescent="0.25">
      <c r="A11519" s="289" t="s">
        <v>17052</v>
      </c>
      <c r="B11519">
        <v>1</v>
      </c>
      <c r="C11519">
        <v>2</v>
      </c>
      <c r="D11519">
        <v>0.03</v>
      </c>
      <c r="E11519" s="289" t="s">
        <v>25810</v>
      </c>
      <c r="F11519">
        <v>5017157288</v>
      </c>
      <c r="G11519" s="276">
        <v>45904</v>
      </c>
      <c r="H11519">
        <v>20250828791754</v>
      </c>
      <c r="I11519">
        <v>8.9999999999999993E-3</v>
      </c>
      <c r="J11519" s="289" t="s">
        <v>275</v>
      </c>
      <c r="K11519" s="289" t="s">
        <v>25811</v>
      </c>
      <c r="L11519" s="289" t="s">
        <v>280</v>
      </c>
      <c r="M11519" s="289" t="s">
        <v>26155</v>
      </c>
      <c r="N11519" s="289" t="s">
        <v>18880</v>
      </c>
      <c r="O11519" s="289" t="s">
        <v>18284</v>
      </c>
      <c r="P11519" s="289">
        <f>VLOOKUP(CAT_Details[[#This Row],[Delivery Bp Customer Code]],Table6[],2,0)</f>
        <v>3705</v>
      </c>
    </row>
    <row r="11520" spans="1:16" x14ac:dyDescent="0.25">
      <c r="A11520" s="289" t="s">
        <v>17052</v>
      </c>
      <c r="B11520">
        <v>1</v>
      </c>
      <c r="C11520">
        <v>12</v>
      </c>
      <c r="D11520">
        <v>0.1</v>
      </c>
      <c r="E11520" s="289" t="s">
        <v>26033</v>
      </c>
      <c r="F11520">
        <v>5017186980</v>
      </c>
      <c r="G11520" s="276">
        <v>45904</v>
      </c>
      <c r="H11520">
        <v>20250826789145</v>
      </c>
      <c r="I11520">
        <v>5.8000000000000003E-2</v>
      </c>
      <c r="J11520" s="289" t="s">
        <v>345</v>
      </c>
      <c r="K11520" s="289" t="s">
        <v>26034</v>
      </c>
      <c r="L11520" s="289" t="s">
        <v>280</v>
      </c>
      <c r="M11520" s="289" t="s">
        <v>26313</v>
      </c>
      <c r="N11520" s="289" t="s">
        <v>427</v>
      </c>
      <c r="O11520" s="289" t="s">
        <v>18284</v>
      </c>
      <c r="P11520" s="289">
        <f>VLOOKUP(CAT_Details[[#This Row],[Delivery Bp Customer Code]],Table6[],2,0)</f>
        <v>3705</v>
      </c>
    </row>
    <row r="11521" spans="1:16" x14ac:dyDescent="0.25">
      <c r="A11521" s="289" t="s">
        <v>874</v>
      </c>
      <c r="B11521">
        <v>44</v>
      </c>
      <c r="C11521">
        <v>6160</v>
      </c>
      <c r="D11521">
        <v>13.6</v>
      </c>
      <c r="E11521" s="289" t="s">
        <v>26033</v>
      </c>
      <c r="F11521">
        <v>5017186979</v>
      </c>
      <c r="G11521" s="276">
        <v>45904</v>
      </c>
      <c r="H11521">
        <v>20250827790641</v>
      </c>
      <c r="I11521">
        <v>35.320999999999998</v>
      </c>
      <c r="J11521" s="289" t="s">
        <v>345</v>
      </c>
      <c r="K11521" s="289" t="s">
        <v>26049</v>
      </c>
      <c r="L11521" s="289" t="s">
        <v>275</v>
      </c>
      <c r="M11521" s="289" t="s">
        <v>26313</v>
      </c>
      <c r="N11521" s="289" t="s">
        <v>427</v>
      </c>
      <c r="O11521" s="289" t="s">
        <v>1014</v>
      </c>
      <c r="P11521" s="289" t="str">
        <f>VLOOKUP(CAT_Details[[#This Row],[Delivery Bp Customer Code]],Table6[],2,0)</f>
        <v>MZ07</v>
      </c>
    </row>
    <row r="11522" spans="1:16" x14ac:dyDescent="0.25">
      <c r="A11522" s="289" t="s">
        <v>3329</v>
      </c>
      <c r="B11522">
        <v>1</v>
      </c>
      <c r="C11522">
        <v>135</v>
      </c>
      <c r="D11522">
        <v>0.4</v>
      </c>
      <c r="E11522" s="289" t="s">
        <v>25455</v>
      </c>
      <c r="F11522">
        <v>5017114274</v>
      </c>
      <c r="G11522" s="276">
        <v>45904</v>
      </c>
      <c r="H11522">
        <v>20250820785192</v>
      </c>
      <c r="I11522">
        <v>0.52800000000000002</v>
      </c>
      <c r="J11522" s="289" t="s">
        <v>317</v>
      </c>
      <c r="K11522" s="289" t="s">
        <v>25456</v>
      </c>
      <c r="L11522" s="289" t="s">
        <v>275</v>
      </c>
      <c r="M11522" s="289" t="s">
        <v>26054</v>
      </c>
      <c r="N11522" s="289" t="s">
        <v>16210</v>
      </c>
      <c r="O11522" s="289" t="s">
        <v>3332</v>
      </c>
      <c r="P11522" s="289">
        <f>VLOOKUP(CAT_Details[[#This Row],[Delivery Bp Customer Code]],Table6[],2,0)</f>
        <v>3402</v>
      </c>
    </row>
    <row r="11523" spans="1:16" x14ac:dyDescent="0.25">
      <c r="A11523" s="289" t="s">
        <v>3329</v>
      </c>
      <c r="B11523">
        <v>8</v>
      </c>
      <c r="C11523">
        <v>2063</v>
      </c>
      <c r="D11523">
        <v>2.6</v>
      </c>
      <c r="E11523" s="289" t="s">
        <v>25457</v>
      </c>
      <c r="F11523">
        <v>5017114336</v>
      </c>
      <c r="G11523" s="276">
        <v>45904</v>
      </c>
      <c r="H11523">
        <v>20250825788159</v>
      </c>
      <c r="I11523">
        <v>6.24</v>
      </c>
      <c r="J11523" s="289" t="s">
        <v>317</v>
      </c>
      <c r="K11523" s="289" t="s">
        <v>25458</v>
      </c>
      <c r="L11523" s="289" t="s">
        <v>275</v>
      </c>
      <c r="M11523" s="289" t="s">
        <v>26193</v>
      </c>
      <c r="N11523" s="289" t="s">
        <v>3966</v>
      </c>
      <c r="O11523" s="289" t="s">
        <v>3332</v>
      </c>
      <c r="P11523" s="289">
        <f>VLOOKUP(CAT_Details[[#This Row],[Delivery Bp Customer Code]],Table6[],2,0)</f>
        <v>3402</v>
      </c>
    </row>
    <row r="11524" spans="1:16" x14ac:dyDescent="0.25">
      <c r="A11524" s="289" t="s">
        <v>3329</v>
      </c>
      <c r="B11524">
        <v>5</v>
      </c>
      <c r="C11524">
        <v>358</v>
      </c>
      <c r="D11524">
        <v>1.61</v>
      </c>
      <c r="E11524" s="289" t="s">
        <v>25461</v>
      </c>
      <c r="F11524">
        <v>5017114370</v>
      </c>
      <c r="G11524" s="276">
        <v>45904</v>
      </c>
      <c r="H11524">
        <v>20250821786775</v>
      </c>
      <c r="I11524">
        <v>2.0920000000000001</v>
      </c>
      <c r="J11524" s="289" t="s">
        <v>317</v>
      </c>
      <c r="K11524" s="289" t="s">
        <v>25462</v>
      </c>
      <c r="L11524" s="289" t="s">
        <v>275</v>
      </c>
      <c r="M11524" s="289" t="s">
        <v>26193</v>
      </c>
      <c r="N11524" s="289" t="s">
        <v>4189</v>
      </c>
      <c r="O11524" s="289" t="s">
        <v>3332</v>
      </c>
      <c r="P11524" s="289">
        <f>VLOOKUP(CAT_Details[[#This Row],[Delivery Bp Customer Code]],Table6[],2,0)</f>
        <v>3402</v>
      </c>
    </row>
    <row r="11525" spans="1:16" x14ac:dyDescent="0.25">
      <c r="A11525" s="289" t="s">
        <v>3329</v>
      </c>
      <c r="B11525">
        <v>9</v>
      </c>
      <c r="C11525">
        <v>2285</v>
      </c>
      <c r="D11525">
        <v>3.6</v>
      </c>
      <c r="E11525" s="289" t="s">
        <v>25463</v>
      </c>
      <c r="F11525">
        <v>5017114466</v>
      </c>
      <c r="G11525" s="276">
        <v>45904</v>
      </c>
      <c r="H11525">
        <v>20250821786980</v>
      </c>
      <c r="I11525">
        <v>7.3440000000000003</v>
      </c>
      <c r="J11525" s="289" t="s">
        <v>287</v>
      </c>
      <c r="K11525" s="289" t="s">
        <v>25464</v>
      </c>
      <c r="L11525" s="289" t="s">
        <v>275</v>
      </c>
      <c r="M11525" s="289" t="s">
        <v>25937</v>
      </c>
      <c r="N11525" s="289" t="s">
        <v>468</v>
      </c>
      <c r="O11525" s="289" t="s">
        <v>3332</v>
      </c>
      <c r="P11525" s="289">
        <f>VLOOKUP(CAT_Details[[#This Row],[Delivery Bp Customer Code]],Table6[],2,0)</f>
        <v>3402</v>
      </c>
    </row>
    <row r="11526" spans="1:16" x14ac:dyDescent="0.25">
      <c r="A11526" s="289" t="s">
        <v>3329</v>
      </c>
      <c r="B11526">
        <v>4</v>
      </c>
      <c r="C11526">
        <v>737</v>
      </c>
      <c r="D11526">
        <v>1.6</v>
      </c>
      <c r="E11526" s="289" t="s">
        <v>25475</v>
      </c>
      <c r="F11526">
        <v>5017128103</v>
      </c>
      <c r="G11526" s="276">
        <v>45904</v>
      </c>
      <c r="H11526">
        <v>20250825788431</v>
      </c>
      <c r="I11526">
        <v>4.6079999999999997</v>
      </c>
      <c r="J11526" s="289" t="s">
        <v>294</v>
      </c>
      <c r="K11526" s="289" t="s">
        <v>25476</v>
      </c>
      <c r="L11526" s="289" t="s">
        <v>275</v>
      </c>
      <c r="M11526" s="289" t="s">
        <v>26055</v>
      </c>
      <c r="N11526" s="289" t="s">
        <v>555</v>
      </c>
      <c r="O11526" s="289" t="s">
        <v>3332</v>
      </c>
      <c r="P11526" s="289">
        <f>VLOOKUP(CAT_Details[[#This Row],[Delivery Bp Customer Code]],Table6[],2,0)</f>
        <v>3402</v>
      </c>
    </row>
    <row r="11527" spans="1:16" x14ac:dyDescent="0.25">
      <c r="A11527" s="289" t="s">
        <v>3329</v>
      </c>
      <c r="B11527">
        <v>1</v>
      </c>
      <c r="C11527">
        <v>23</v>
      </c>
      <c r="D11527">
        <v>0.1</v>
      </c>
      <c r="E11527" s="289" t="s">
        <v>25673</v>
      </c>
      <c r="F11527">
        <v>5017143171</v>
      </c>
      <c r="G11527" s="276">
        <v>45904</v>
      </c>
      <c r="H11527">
        <v>20250826789396</v>
      </c>
      <c r="I11527">
        <v>6.2E-2</v>
      </c>
      <c r="J11527" s="289" t="s">
        <v>1047</v>
      </c>
      <c r="K11527" s="289" t="s">
        <v>25674</v>
      </c>
      <c r="L11527" s="289" t="s">
        <v>275</v>
      </c>
      <c r="M11527" s="289" t="s">
        <v>26195</v>
      </c>
      <c r="N11527" s="289" t="s">
        <v>1049</v>
      </c>
      <c r="O11527" s="289" t="s">
        <v>3332</v>
      </c>
      <c r="P11527" s="289">
        <f>VLOOKUP(CAT_Details[[#This Row],[Delivery Bp Customer Code]],Table6[],2,0)</f>
        <v>3402</v>
      </c>
    </row>
    <row r="11528" spans="1:16" x14ac:dyDescent="0.25">
      <c r="A11528" s="289" t="s">
        <v>3329</v>
      </c>
      <c r="B11528">
        <v>14</v>
      </c>
      <c r="C11528">
        <v>728</v>
      </c>
      <c r="D11528">
        <v>11.55</v>
      </c>
      <c r="E11528" s="289" t="s">
        <v>25675</v>
      </c>
      <c r="F11528">
        <v>5017143227</v>
      </c>
      <c r="G11528" s="276">
        <v>45904</v>
      </c>
      <c r="H11528">
        <v>20250826789933</v>
      </c>
      <c r="I11528">
        <v>24.948</v>
      </c>
      <c r="J11528" s="289" t="s">
        <v>324</v>
      </c>
      <c r="K11528" s="289" t="s">
        <v>25676</v>
      </c>
      <c r="L11528" s="289" t="s">
        <v>275</v>
      </c>
      <c r="M11528" s="289" t="s">
        <v>26115</v>
      </c>
      <c r="N11528" s="289" t="s">
        <v>4100</v>
      </c>
      <c r="O11528" s="289" t="s">
        <v>3332</v>
      </c>
      <c r="P11528" s="289">
        <f>VLOOKUP(CAT_Details[[#This Row],[Delivery Bp Customer Code]],Table6[],2,0)</f>
        <v>3402</v>
      </c>
    </row>
    <row r="11529" spans="1:16" x14ac:dyDescent="0.25">
      <c r="A11529" s="289" t="s">
        <v>3329</v>
      </c>
      <c r="B11529">
        <v>5</v>
      </c>
      <c r="C11529">
        <v>421</v>
      </c>
      <c r="D11529">
        <v>1.8</v>
      </c>
      <c r="E11529" s="289" t="s">
        <v>25679</v>
      </c>
      <c r="F11529">
        <v>5017143317</v>
      </c>
      <c r="G11529" s="276">
        <v>45904</v>
      </c>
      <c r="H11529">
        <v>20250827790445</v>
      </c>
      <c r="I11529">
        <v>4.1280000000000001</v>
      </c>
      <c r="J11529" s="289" t="s">
        <v>324</v>
      </c>
      <c r="K11529" s="289" t="s">
        <v>25680</v>
      </c>
      <c r="L11529" s="289" t="s">
        <v>275</v>
      </c>
      <c r="M11529" s="289" t="s">
        <v>26156</v>
      </c>
      <c r="N11529" s="289" t="s">
        <v>616</v>
      </c>
      <c r="O11529" s="289" t="s">
        <v>3332</v>
      </c>
      <c r="P11529" s="289">
        <f>VLOOKUP(CAT_Details[[#This Row],[Delivery Bp Customer Code]],Table6[],2,0)</f>
        <v>3402</v>
      </c>
    </row>
    <row r="11530" spans="1:16" x14ac:dyDescent="0.25">
      <c r="A11530" s="289" t="s">
        <v>3329</v>
      </c>
      <c r="B11530">
        <v>2</v>
      </c>
      <c r="C11530">
        <v>77</v>
      </c>
      <c r="D11530">
        <v>0.4</v>
      </c>
      <c r="E11530" s="289" t="s">
        <v>25818</v>
      </c>
      <c r="F11530">
        <v>5017157275</v>
      </c>
      <c r="G11530" s="276">
        <v>45904</v>
      </c>
      <c r="H11530">
        <v>20250825788780</v>
      </c>
      <c r="I11530">
        <v>0.57599999999999996</v>
      </c>
      <c r="J11530" s="289" t="s">
        <v>350</v>
      </c>
      <c r="K11530" s="289" t="s">
        <v>25819</v>
      </c>
      <c r="L11530" s="289" t="s">
        <v>275</v>
      </c>
      <c r="M11530" s="289" t="s">
        <v>26012</v>
      </c>
      <c r="N11530" s="289" t="s">
        <v>3661</v>
      </c>
      <c r="O11530" s="289" t="s">
        <v>3332</v>
      </c>
      <c r="P11530" s="289">
        <f>VLOOKUP(CAT_Details[[#This Row],[Delivery Bp Customer Code]],Table6[],2,0)</f>
        <v>3402</v>
      </c>
    </row>
    <row r="11531" spans="1:16" x14ac:dyDescent="0.25">
      <c r="A11531" s="289" t="s">
        <v>3329</v>
      </c>
      <c r="B11531">
        <v>13</v>
      </c>
      <c r="C11531">
        <v>1499.03</v>
      </c>
      <c r="D11531">
        <v>5.3</v>
      </c>
      <c r="E11531" s="289" t="s">
        <v>25793</v>
      </c>
      <c r="F11531">
        <v>5017157340</v>
      </c>
      <c r="G11531" s="276">
        <v>45904</v>
      </c>
      <c r="H11531">
        <v>20250825788183</v>
      </c>
      <c r="I11531">
        <v>12.247999999999999</v>
      </c>
      <c r="J11531" s="289" t="s">
        <v>350</v>
      </c>
      <c r="K11531" s="289" t="s">
        <v>25820</v>
      </c>
      <c r="L11531" s="289" t="s">
        <v>275</v>
      </c>
      <c r="M11531" s="289" t="s">
        <v>26012</v>
      </c>
      <c r="N11531" s="289" t="s">
        <v>15910</v>
      </c>
      <c r="O11531" s="289" t="s">
        <v>3332</v>
      </c>
      <c r="P11531" s="289">
        <f>VLOOKUP(CAT_Details[[#This Row],[Delivery Bp Customer Code]],Table6[],2,0)</f>
        <v>3402</v>
      </c>
    </row>
    <row r="11532" spans="1:16" x14ac:dyDescent="0.25">
      <c r="A11532" s="289" t="s">
        <v>3329</v>
      </c>
      <c r="B11532">
        <v>20</v>
      </c>
      <c r="C11532">
        <v>567</v>
      </c>
      <c r="D11532">
        <v>1.73</v>
      </c>
      <c r="E11532" s="289" t="s">
        <v>25821</v>
      </c>
      <c r="F11532">
        <v>5017157445</v>
      </c>
      <c r="G11532" s="276">
        <v>45904</v>
      </c>
      <c r="H11532">
        <v>20250828791435</v>
      </c>
      <c r="I11532">
        <v>1.1339999999999999</v>
      </c>
      <c r="J11532" s="289" t="s">
        <v>350</v>
      </c>
      <c r="K11532" s="289" t="s">
        <v>25822</v>
      </c>
      <c r="L11532" s="289" t="s">
        <v>275</v>
      </c>
      <c r="M11532" s="289" t="s">
        <v>26012</v>
      </c>
      <c r="N11532" s="289" t="s">
        <v>446</v>
      </c>
      <c r="O11532" s="289" t="s">
        <v>3332</v>
      </c>
      <c r="P11532" s="289">
        <f>VLOOKUP(CAT_Details[[#This Row],[Delivery Bp Customer Code]],Table6[],2,0)</f>
        <v>3402</v>
      </c>
    </row>
    <row r="11533" spans="1:16" x14ac:dyDescent="0.25">
      <c r="A11533" s="289" t="s">
        <v>3329</v>
      </c>
      <c r="B11533">
        <v>1</v>
      </c>
      <c r="C11533">
        <v>155</v>
      </c>
      <c r="D11533">
        <v>0.2</v>
      </c>
      <c r="E11533" s="289" t="s">
        <v>25824</v>
      </c>
      <c r="F11533">
        <v>5017157485</v>
      </c>
      <c r="G11533" s="276">
        <v>45904</v>
      </c>
      <c r="H11533">
        <v>20250828791400</v>
      </c>
      <c r="I11533">
        <v>0.26400000000000001</v>
      </c>
      <c r="J11533" s="289" t="s">
        <v>350</v>
      </c>
      <c r="K11533" s="289" t="s">
        <v>25825</v>
      </c>
      <c r="L11533" s="289" t="s">
        <v>275</v>
      </c>
      <c r="M11533" s="289" t="s">
        <v>26053</v>
      </c>
      <c r="N11533" s="289" t="s">
        <v>544</v>
      </c>
      <c r="O11533" s="289" t="s">
        <v>3332</v>
      </c>
      <c r="P11533" s="289">
        <f>VLOOKUP(CAT_Details[[#This Row],[Delivery Bp Customer Code]],Table6[],2,0)</f>
        <v>3402</v>
      </c>
    </row>
    <row r="11534" spans="1:16" x14ac:dyDescent="0.25">
      <c r="A11534" s="289" t="s">
        <v>3329</v>
      </c>
      <c r="B11534">
        <v>1</v>
      </c>
      <c r="C11534">
        <v>123</v>
      </c>
      <c r="D11534">
        <v>0.2</v>
      </c>
      <c r="E11534" s="289" t="s">
        <v>25826</v>
      </c>
      <c r="F11534">
        <v>5017157503</v>
      </c>
      <c r="G11534" s="276">
        <v>45904</v>
      </c>
      <c r="H11534">
        <v>20250825788778</v>
      </c>
      <c r="I11534">
        <v>0.26400000000000001</v>
      </c>
      <c r="J11534" s="289" t="s">
        <v>350</v>
      </c>
      <c r="K11534" s="289" t="s">
        <v>25827</v>
      </c>
      <c r="L11534" s="289" t="s">
        <v>275</v>
      </c>
      <c r="M11534" s="289" t="s">
        <v>26140</v>
      </c>
      <c r="N11534" s="289" t="s">
        <v>540</v>
      </c>
      <c r="O11534" s="289" t="s">
        <v>3332</v>
      </c>
      <c r="P11534" s="289">
        <f>VLOOKUP(CAT_Details[[#This Row],[Delivery Bp Customer Code]],Table6[],2,0)</f>
        <v>3402</v>
      </c>
    </row>
    <row r="11535" spans="1:16" x14ac:dyDescent="0.25">
      <c r="A11535" s="289" t="s">
        <v>3329</v>
      </c>
      <c r="B11535">
        <v>7</v>
      </c>
      <c r="C11535">
        <v>1340</v>
      </c>
      <c r="D11535">
        <v>3.1</v>
      </c>
      <c r="E11535" s="289" t="s">
        <v>25799</v>
      </c>
      <c r="F11535">
        <v>5017157751</v>
      </c>
      <c r="G11535" s="276">
        <v>45904</v>
      </c>
      <c r="H11535">
        <v>20250826789731</v>
      </c>
      <c r="I11535">
        <v>8.7840000000000007</v>
      </c>
      <c r="J11535" s="289" t="s">
        <v>350</v>
      </c>
      <c r="K11535" s="289" t="s">
        <v>25828</v>
      </c>
      <c r="L11535" s="289" t="s">
        <v>275</v>
      </c>
      <c r="M11535" s="289" t="s">
        <v>26140</v>
      </c>
      <c r="N11535" s="289" t="s">
        <v>5415</v>
      </c>
      <c r="O11535" s="289" t="s">
        <v>3332</v>
      </c>
      <c r="P11535" s="289">
        <f>VLOOKUP(CAT_Details[[#This Row],[Delivery Bp Customer Code]],Table6[],2,0)</f>
        <v>3402</v>
      </c>
    </row>
    <row r="11536" spans="1:16" x14ac:dyDescent="0.25">
      <c r="A11536" s="289" t="s">
        <v>3329</v>
      </c>
      <c r="B11536">
        <v>13</v>
      </c>
      <c r="C11536">
        <v>5634.64</v>
      </c>
      <c r="D11536">
        <v>5.2</v>
      </c>
      <c r="E11536" s="289" t="s">
        <v>25944</v>
      </c>
      <c r="F11536">
        <v>5017172451</v>
      </c>
      <c r="G11536" s="276">
        <v>45904</v>
      </c>
      <c r="H11536">
        <v>20250828791449</v>
      </c>
      <c r="I11536">
        <v>7.4880000000000004</v>
      </c>
      <c r="J11536" s="289" t="s">
        <v>350</v>
      </c>
      <c r="K11536" s="289" t="s">
        <v>25945</v>
      </c>
      <c r="L11536" s="289" t="s">
        <v>275</v>
      </c>
      <c r="M11536" s="289" t="s">
        <v>26056</v>
      </c>
      <c r="N11536" s="289" t="s">
        <v>3793</v>
      </c>
      <c r="O11536" s="289" t="s">
        <v>3332</v>
      </c>
      <c r="P11536" s="289">
        <f>VLOOKUP(CAT_Details[[#This Row],[Delivery Bp Customer Code]],Table6[],2,0)</f>
        <v>3402</v>
      </c>
    </row>
    <row r="11537" spans="1:16" x14ac:dyDescent="0.25">
      <c r="A11537" s="289" t="s">
        <v>3329</v>
      </c>
      <c r="B11537">
        <v>10</v>
      </c>
      <c r="C11537">
        <v>2818</v>
      </c>
      <c r="D11537">
        <v>5.08</v>
      </c>
      <c r="E11537" s="289" t="s">
        <v>26059</v>
      </c>
      <c r="F11537">
        <v>5017186882</v>
      </c>
      <c r="G11537" s="276">
        <v>45904</v>
      </c>
      <c r="H11537">
        <v>20250901793757</v>
      </c>
      <c r="I11537">
        <v>10.632</v>
      </c>
      <c r="J11537" s="289" t="s">
        <v>273</v>
      </c>
      <c r="K11537" s="289" t="s">
        <v>26060</v>
      </c>
      <c r="L11537" s="289" t="s">
        <v>275</v>
      </c>
      <c r="M11537" s="289" t="s">
        <v>26117</v>
      </c>
      <c r="N11537" s="289" t="s">
        <v>519</v>
      </c>
      <c r="O11537" s="289" t="s">
        <v>3332</v>
      </c>
      <c r="P11537" s="289">
        <f>VLOOKUP(CAT_Details[[#This Row],[Delivery Bp Customer Code]],Table6[],2,0)</f>
        <v>3402</v>
      </c>
    </row>
    <row r="11538" spans="1:16" x14ac:dyDescent="0.25">
      <c r="A11538" s="289" t="s">
        <v>14512</v>
      </c>
      <c r="B11538">
        <v>9</v>
      </c>
      <c r="C11538">
        <v>6559</v>
      </c>
      <c r="D11538">
        <v>5.04</v>
      </c>
      <c r="E11538" s="289" t="s">
        <v>26073</v>
      </c>
      <c r="F11538">
        <v>5017184704</v>
      </c>
      <c r="G11538" s="276">
        <v>45904</v>
      </c>
      <c r="I11538">
        <v>8.0519999999999996</v>
      </c>
      <c r="J11538" s="289" t="s">
        <v>350</v>
      </c>
      <c r="K11538" s="289" t="s">
        <v>26074</v>
      </c>
      <c r="L11538" s="289" t="s">
        <v>273</v>
      </c>
      <c r="M11538" s="289" t="s">
        <v>26336</v>
      </c>
      <c r="N11538" s="289" t="s">
        <v>3804</v>
      </c>
      <c r="O11538" s="289" t="s">
        <v>14517</v>
      </c>
      <c r="P11538" s="289" t="str">
        <f>VLOOKUP(CAT_Details[[#This Row],[Delivery Bp Customer Code]],Table6[],2,0)</f>
        <v>No Loc</v>
      </c>
    </row>
    <row r="11539" spans="1:16" x14ac:dyDescent="0.25">
      <c r="A11539" s="289" t="s">
        <v>76</v>
      </c>
      <c r="B11539">
        <v>11</v>
      </c>
      <c r="C11539">
        <v>206</v>
      </c>
      <c r="D11539">
        <v>0.5</v>
      </c>
      <c r="E11539" s="289" t="s">
        <v>25378</v>
      </c>
      <c r="F11539">
        <v>5017127995</v>
      </c>
      <c r="G11539" s="276">
        <v>45904</v>
      </c>
      <c r="H11539">
        <v>20250825788652</v>
      </c>
      <c r="I11539">
        <v>0.28899999999999998</v>
      </c>
      <c r="J11539" s="289" t="s">
        <v>294</v>
      </c>
      <c r="K11539" s="289" t="s">
        <v>25504</v>
      </c>
      <c r="L11539" s="289" t="s">
        <v>275</v>
      </c>
      <c r="M11539" s="289" t="s">
        <v>26138</v>
      </c>
      <c r="N11539" s="289" t="s">
        <v>1413</v>
      </c>
      <c r="O11539" s="289" t="s">
        <v>16049</v>
      </c>
      <c r="P11539" s="289" t="str">
        <f>VLOOKUP(CAT_Details[[#This Row],[Delivery Bp Customer Code]],Table6[],2,0)</f>
        <v>MZ02</v>
      </c>
    </row>
    <row r="11540" spans="1:16" x14ac:dyDescent="0.25">
      <c r="A11540" s="289" t="s">
        <v>76</v>
      </c>
      <c r="B11540">
        <v>1</v>
      </c>
      <c r="C11540">
        <v>30</v>
      </c>
      <c r="D11540">
        <v>0.2</v>
      </c>
      <c r="E11540" s="289" t="s">
        <v>25698</v>
      </c>
      <c r="F11540">
        <v>5017142870</v>
      </c>
      <c r="G11540" s="276">
        <v>45904</v>
      </c>
      <c r="H11540">
        <v>20250826789384</v>
      </c>
      <c r="I11540">
        <v>0.14399999999999999</v>
      </c>
      <c r="J11540" s="289" t="s">
        <v>324</v>
      </c>
      <c r="K11540" s="289" t="s">
        <v>25699</v>
      </c>
      <c r="L11540" s="289" t="s">
        <v>275</v>
      </c>
      <c r="M11540" s="289" t="s">
        <v>25957</v>
      </c>
      <c r="N11540" s="289" t="s">
        <v>508</v>
      </c>
      <c r="O11540" s="289" t="s">
        <v>16049</v>
      </c>
      <c r="P11540" s="289" t="str">
        <f>VLOOKUP(CAT_Details[[#This Row],[Delivery Bp Customer Code]],Table6[],2,0)</f>
        <v>MZ02</v>
      </c>
    </row>
    <row r="11541" spans="1:16" x14ac:dyDescent="0.25">
      <c r="A11541" s="289" t="s">
        <v>76</v>
      </c>
      <c r="B11541">
        <v>3</v>
      </c>
      <c r="C11541">
        <v>508</v>
      </c>
      <c r="D11541">
        <v>1</v>
      </c>
      <c r="E11541" s="289" t="s">
        <v>25706</v>
      </c>
      <c r="F11541">
        <v>5017143180</v>
      </c>
      <c r="G11541" s="276">
        <v>45904</v>
      </c>
      <c r="H11541">
        <v>20250827790946</v>
      </c>
      <c r="I11541">
        <v>1.617</v>
      </c>
      <c r="J11541" s="289" t="s">
        <v>324</v>
      </c>
      <c r="K11541" s="289" t="s">
        <v>25707</v>
      </c>
      <c r="L11541" s="289" t="s">
        <v>275</v>
      </c>
      <c r="M11541" s="289" t="s">
        <v>26115</v>
      </c>
      <c r="N11541" s="289" t="s">
        <v>1160</v>
      </c>
      <c r="O11541" s="289" t="s">
        <v>16049</v>
      </c>
      <c r="P11541" s="289" t="str">
        <f>VLOOKUP(CAT_Details[[#This Row],[Delivery Bp Customer Code]],Table6[],2,0)</f>
        <v>MZ02</v>
      </c>
    </row>
    <row r="11542" spans="1:16" x14ac:dyDescent="0.25">
      <c r="A11542" s="289" t="s">
        <v>76</v>
      </c>
      <c r="B11542">
        <v>1</v>
      </c>
      <c r="C11542">
        <v>85</v>
      </c>
      <c r="D11542">
        <v>0.25</v>
      </c>
      <c r="E11542" s="289" t="s">
        <v>25710</v>
      </c>
      <c r="F11542">
        <v>5017143204</v>
      </c>
      <c r="G11542" s="276">
        <v>45904</v>
      </c>
      <c r="H11542">
        <v>20250826789185</v>
      </c>
      <c r="I11542">
        <v>0.18</v>
      </c>
      <c r="J11542" s="289" t="s">
        <v>324</v>
      </c>
      <c r="K11542" s="289" t="s">
        <v>25711</v>
      </c>
      <c r="L11542" s="289" t="s">
        <v>275</v>
      </c>
      <c r="M11542" s="289" t="s">
        <v>26156</v>
      </c>
      <c r="N11542" s="289" t="s">
        <v>17202</v>
      </c>
      <c r="O11542" s="289" t="s">
        <v>16049</v>
      </c>
      <c r="P11542" s="289" t="str">
        <f>VLOOKUP(CAT_Details[[#This Row],[Delivery Bp Customer Code]],Table6[],2,0)</f>
        <v>MZ02</v>
      </c>
    </row>
    <row r="11543" spans="1:16" x14ac:dyDescent="0.25">
      <c r="A11543" s="289" t="s">
        <v>76</v>
      </c>
      <c r="B11543">
        <v>26</v>
      </c>
      <c r="C11543">
        <v>5035</v>
      </c>
      <c r="D11543">
        <v>13</v>
      </c>
      <c r="E11543" s="289" t="s">
        <v>25840</v>
      </c>
      <c r="F11543">
        <v>5017157387</v>
      </c>
      <c r="G11543" s="276">
        <v>45904</v>
      </c>
      <c r="H11543">
        <v>20250828791613</v>
      </c>
      <c r="I11543">
        <v>22.463999999999999</v>
      </c>
      <c r="J11543" s="289" t="s">
        <v>350</v>
      </c>
      <c r="K11543" s="289" t="s">
        <v>25841</v>
      </c>
      <c r="L11543" s="289" t="s">
        <v>275</v>
      </c>
      <c r="M11543" s="289" t="s">
        <v>26140</v>
      </c>
      <c r="N11543" s="289" t="s">
        <v>381</v>
      </c>
      <c r="O11543" s="289" t="s">
        <v>16049</v>
      </c>
      <c r="P11543" s="289" t="str">
        <f>VLOOKUP(CAT_Details[[#This Row],[Delivery Bp Customer Code]],Table6[],2,0)</f>
        <v>MZ02</v>
      </c>
    </row>
    <row r="11544" spans="1:16" x14ac:dyDescent="0.25">
      <c r="A11544" s="289" t="s">
        <v>74</v>
      </c>
      <c r="B11544">
        <v>33</v>
      </c>
      <c r="C11544">
        <v>510</v>
      </c>
      <c r="D11544">
        <v>1.32</v>
      </c>
      <c r="E11544" s="289" t="s">
        <v>25378</v>
      </c>
      <c r="F11544">
        <v>5017127998</v>
      </c>
      <c r="G11544" s="276">
        <v>45904</v>
      </c>
      <c r="H11544">
        <v>20250825788681</v>
      </c>
      <c r="I11544">
        <v>0.78500000000000003</v>
      </c>
      <c r="J11544" s="289" t="s">
        <v>294</v>
      </c>
      <c r="K11544" s="289" t="s">
        <v>25531</v>
      </c>
      <c r="L11544" s="289" t="s">
        <v>275</v>
      </c>
      <c r="M11544" s="289" t="s">
        <v>26138</v>
      </c>
      <c r="N11544" s="289" t="s">
        <v>1413</v>
      </c>
      <c r="O11544" s="289" t="s">
        <v>22256</v>
      </c>
      <c r="P11544" s="289" t="str">
        <f>VLOOKUP(CAT_Details[[#This Row],[Delivery Bp Customer Code]],Table6[],2,0)</f>
        <v>DX01-L5</v>
      </c>
    </row>
    <row r="11545" spans="1:16" x14ac:dyDescent="0.25">
      <c r="A11545" s="289" t="s">
        <v>74</v>
      </c>
      <c r="B11545">
        <v>14</v>
      </c>
      <c r="C11545">
        <v>1148</v>
      </c>
      <c r="D11545">
        <v>7.62</v>
      </c>
      <c r="E11545" s="289" t="s">
        <v>25551</v>
      </c>
      <c r="F11545">
        <v>5017128830</v>
      </c>
      <c r="G11545" s="276">
        <v>45904</v>
      </c>
      <c r="H11545">
        <v>20250821786810</v>
      </c>
      <c r="I11545">
        <v>20.562000000000001</v>
      </c>
      <c r="J11545" s="289" t="s">
        <v>294</v>
      </c>
      <c r="K11545" s="289" t="s">
        <v>25552</v>
      </c>
      <c r="L11545" s="289" t="s">
        <v>275</v>
      </c>
      <c r="M11545" s="289" t="s">
        <v>26082</v>
      </c>
      <c r="N11545" s="289" t="s">
        <v>5685</v>
      </c>
      <c r="O11545" s="289" t="s">
        <v>22256</v>
      </c>
      <c r="P11545" s="289" t="str">
        <f>VLOOKUP(CAT_Details[[#This Row],[Delivery Bp Customer Code]],Table6[],2,0)</f>
        <v>DX01-L5</v>
      </c>
    </row>
    <row r="11546" spans="1:16" x14ac:dyDescent="0.25">
      <c r="A11546" s="289" t="s">
        <v>74</v>
      </c>
      <c r="B11546">
        <v>52</v>
      </c>
      <c r="C11546">
        <v>6819</v>
      </c>
      <c r="D11546">
        <v>10.97</v>
      </c>
      <c r="E11546" s="289" t="s">
        <v>25698</v>
      </c>
      <c r="F11546">
        <v>5017142877</v>
      </c>
      <c r="G11546" s="276">
        <v>45904</v>
      </c>
      <c r="H11546">
        <v>20250825788700</v>
      </c>
      <c r="I11546">
        <v>21.614999999999998</v>
      </c>
      <c r="J11546" s="289" t="s">
        <v>324</v>
      </c>
      <c r="K11546" s="289" t="s">
        <v>25717</v>
      </c>
      <c r="L11546" s="289" t="s">
        <v>275</v>
      </c>
      <c r="M11546" s="289" t="s">
        <v>25957</v>
      </c>
      <c r="N11546" s="289" t="s">
        <v>508</v>
      </c>
      <c r="O11546" s="289" t="s">
        <v>22256</v>
      </c>
      <c r="P11546" s="289" t="str">
        <f>VLOOKUP(CAT_Details[[#This Row],[Delivery Bp Customer Code]],Table6[],2,0)</f>
        <v>DX01-L5</v>
      </c>
    </row>
    <row r="11547" spans="1:16" x14ac:dyDescent="0.25">
      <c r="A11547" s="289" t="s">
        <v>74</v>
      </c>
      <c r="B11547">
        <v>16</v>
      </c>
      <c r="C11547">
        <v>2782</v>
      </c>
      <c r="D11547">
        <v>6.4</v>
      </c>
      <c r="E11547" s="289" t="s">
        <v>25724</v>
      </c>
      <c r="F11547">
        <v>5017143230</v>
      </c>
      <c r="G11547" s="276">
        <v>45904</v>
      </c>
      <c r="H11547">
        <v>20250827790236</v>
      </c>
      <c r="I11547">
        <v>10.176</v>
      </c>
      <c r="J11547" s="289" t="s">
        <v>345</v>
      </c>
      <c r="K11547" s="289" t="s">
        <v>25725</v>
      </c>
      <c r="L11547" s="289" t="s">
        <v>275</v>
      </c>
      <c r="M11547" s="289" t="s">
        <v>25887</v>
      </c>
      <c r="N11547" s="289" t="s">
        <v>348</v>
      </c>
      <c r="O11547" s="289" t="s">
        <v>22256</v>
      </c>
      <c r="P11547" s="289" t="str">
        <f>VLOOKUP(CAT_Details[[#This Row],[Delivery Bp Customer Code]],Table6[],2,0)</f>
        <v>DX01-L5</v>
      </c>
    </row>
    <row r="11548" spans="1:16" x14ac:dyDescent="0.25">
      <c r="A11548" s="289" t="s">
        <v>74</v>
      </c>
      <c r="B11548">
        <v>1</v>
      </c>
      <c r="C11548">
        <v>450</v>
      </c>
      <c r="D11548">
        <v>0.5</v>
      </c>
      <c r="E11548" s="289" t="s">
        <v>25738</v>
      </c>
      <c r="F11548">
        <v>5017143538</v>
      </c>
      <c r="G11548" s="276">
        <v>45904</v>
      </c>
      <c r="H11548">
        <v>20250827790819</v>
      </c>
      <c r="I11548">
        <v>1.2</v>
      </c>
      <c r="J11548" s="289" t="s">
        <v>280</v>
      </c>
      <c r="K11548" s="289" t="s">
        <v>25739</v>
      </c>
      <c r="L11548" s="289" t="s">
        <v>275</v>
      </c>
      <c r="M11548" s="289" t="s">
        <v>25775</v>
      </c>
      <c r="N11548" s="289" t="s">
        <v>534</v>
      </c>
      <c r="O11548" s="289" t="s">
        <v>22256</v>
      </c>
      <c r="P11548" s="289" t="str">
        <f>VLOOKUP(CAT_Details[[#This Row],[Delivery Bp Customer Code]],Table6[],2,0)</f>
        <v>DX01-L5</v>
      </c>
    </row>
    <row r="11549" spans="1:16" x14ac:dyDescent="0.25">
      <c r="A11549" s="289" t="s">
        <v>74</v>
      </c>
      <c r="B11549">
        <v>12</v>
      </c>
      <c r="C11549">
        <v>1168.03</v>
      </c>
      <c r="D11549">
        <v>4.8</v>
      </c>
      <c r="E11549" s="289" t="s">
        <v>25853</v>
      </c>
      <c r="F11549">
        <v>5017157097</v>
      </c>
      <c r="G11549" s="276">
        <v>45904</v>
      </c>
      <c r="H11549">
        <v>20250827790774</v>
      </c>
      <c r="I11549">
        <v>12.557</v>
      </c>
      <c r="J11549" s="289" t="s">
        <v>350</v>
      </c>
      <c r="K11549" s="289" t="s">
        <v>25854</v>
      </c>
      <c r="L11549" s="289" t="s">
        <v>275</v>
      </c>
      <c r="M11549" s="289" t="s">
        <v>26012</v>
      </c>
      <c r="N11549" s="289" t="s">
        <v>462</v>
      </c>
      <c r="O11549" s="289" t="s">
        <v>22256</v>
      </c>
      <c r="P11549" s="289" t="str">
        <f>VLOOKUP(CAT_Details[[#This Row],[Delivery Bp Customer Code]],Table6[],2,0)</f>
        <v>DX01-L5</v>
      </c>
    </row>
    <row r="11550" spans="1:16" x14ac:dyDescent="0.25">
      <c r="A11550" s="289" t="s">
        <v>74</v>
      </c>
      <c r="B11550">
        <v>8</v>
      </c>
      <c r="C11550">
        <v>610</v>
      </c>
      <c r="D11550">
        <v>3.2</v>
      </c>
      <c r="E11550" s="289" t="s">
        <v>25853</v>
      </c>
      <c r="F11550">
        <v>5017157098</v>
      </c>
      <c r="G11550" s="276">
        <v>45904</v>
      </c>
      <c r="H11550">
        <v>20250827790768</v>
      </c>
      <c r="I11550">
        <v>6.5279999999999996</v>
      </c>
      <c r="J11550" s="289" t="s">
        <v>350</v>
      </c>
      <c r="K11550" s="289" t="s">
        <v>25855</v>
      </c>
      <c r="L11550" s="289" t="s">
        <v>275</v>
      </c>
      <c r="M11550" s="289" t="s">
        <v>26012</v>
      </c>
      <c r="N11550" s="289" t="s">
        <v>462</v>
      </c>
      <c r="O11550" s="289" t="s">
        <v>22256</v>
      </c>
      <c r="P11550" s="289" t="str">
        <f>VLOOKUP(CAT_Details[[#This Row],[Delivery Bp Customer Code]],Table6[],2,0)</f>
        <v>DX01-L5</v>
      </c>
    </row>
    <row r="11551" spans="1:16" x14ac:dyDescent="0.25">
      <c r="A11551" s="289" t="s">
        <v>74</v>
      </c>
      <c r="B11551">
        <v>1</v>
      </c>
      <c r="C11551">
        <v>12</v>
      </c>
      <c r="D11551">
        <v>7.0000000000000007E-2</v>
      </c>
      <c r="E11551" s="289" t="s">
        <v>25960</v>
      </c>
      <c r="F11551">
        <v>5017165495</v>
      </c>
      <c r="G11551" s="276">
        <v>45904</v>
      </c>
      <c r="H11551">
        <v>20250827790489</v>
      </c>
      <c r="I11551">
        <v>1.7000000000000001E-2</v>
      </c>
      <c r="J11551" s="289" t="s">
        <v>350</v>
      </c>
      <c r="K11551" s="289" t="s">
        <v>25961</v>
      </c>
      <c r="L11551" s="289" t="s">
        <v>275</v>
      </c>
      <c r="M11551" s="289" t="s">
        <v>26012</v>
      </c>
      <c r="N11551" s="289" t="s">
        <v>685</v>
      </c>
      <c r="O11551" s="289" t="s">
        <v>22256</v>
      </c>
      <c r="P11551" s="289" t="str">
        <f>VLOOKUP(CAT_Details[[#This Row],[Delivery Bp Customer Code]],Table6[],2,0)</f>
        <v>DX01-L5</v>
      </c>
    </row>
    <row r="11552" spans="1:16" x14ac:dyDescent="0.25">
      <c r="A11552" s="289" t="s">
        <v>521</v>
      </c>
      <c r="B11552">
        <v>4</v>
      </c>
      <c r="C11552">
        <v>1560</v>
      </c>
      <c r="D11552">
        <v>1.6</v>
      </c>
      <c r="E11552" s="289" t="s">
        <v>25860</v>
      </c>
      <c r="F11552">
        <v>5017157439</v>
      </c>
      <c r="G11552" s="276">
        <v>45904</v>
      </c>
      <c r="H11552">
        <v>20250828791284</v>
      </c>
      <c r="I11552">
        <v>1.3819999999999999</v>
      </c>
      <c r="J11552" s="289" t="s">
        <v>350</v>
      </c>
      <c r="K11552" s="289" t="s">
        <v>25861</v>
      </c>
      <c r="L11552" s="289" t="s">
        <v>275</v>
      </c>
      <c r="M11552" s="289" t="s">
        <v>26053</v>
      </c>
      <c r="N11552" s="289" t="s">
        <v>528</v>
      </c>
      <c r="O11552" s="289" t="s">
        <v>16307</v>
      </c>
      <c r="P11552" s="289" t="str">
        <f>VLOOKUP(CAT_Details[[#This Row],[Delivery Bp Customer Code]],Table6[],2,0)</f>
        <v>DX01</v>
      </c>
    </row>
    <row r="11553" spans="1:16" x14ac:dyDescent="0.25">
      <c r="A11553" s="289" t="s">
        <v>272</v>
      </c>
      <c r="B11553">
        <v>9</v>
      </c>
      <c r="C11553">
        <v>1125</v>
      </c>
      <c r="D11553">
        <v>3.6</v>
      </c>
      <c r="E11553" s="289" t="s">
        <v>25242</v>
      </c>
      <c r="F11553">
        <v>5017099940</v>
      </c>
      <c r="G11553" s="276">
        <v>45904</v>
      </c>
      <c r="H11553">
        <v>20250822787859</v>
      </c>
      <c r="I11553">
        <v>8.64</v>
      </c>
      <c r="J11553" s="289" t="s">
        <v>1435</v>
      </c>
      <c r="K11553" s="289" t="s">
        <v>25319</v>
      </c>
      <c r="L11553" s="289" t="s">
        <v>275</v>
      </c>
      <c r="M11553" s="289" t="s">
        <v>26026</v>
      </c>
      <c r="N11553" s="289" t="s">
        <v>1438</v>
      </c>
      <c r="O11553" s="289" t="s">
        <v>277</v>
      </c>
      <c r="P11553" s="289" t="str">
        <f>VLOOKUP(CAT_Details[[#This Row],[Delivery Bp Customer Code]],Table6[],2,0)</f>
        <v>U2-L5</v>
      </c>
    </row>
    <row r="11554" spans="1:16" x14ac:dyDescent="0.25">
      <c r="A11554" s="289" t="s">
        <v>272</v>
      </c>
      <c r="B11554">
        <v>1</v>
      </c>
      <c r="C11554">
        <v>265</v>
      </c>
      <c r="D11554">
        <v>0.63</v>
      </c>
      <c r="E11554" s="289" t="s">
        <v>25463</v>
      </c>
      <c r="F11554">
        <v>5017114467</v>
      </c>
      <c r="G11554" s="276">
        <v>45904</v>
      </c>
      <c r="H11554">
        <v>20250821786973</v>
      </c>
      <c r="I11554">
        <v>1.046</v>
      </c>
      <c r="J11554" s="289" t="s">
        <v>287</v>
      </c>
      <c r="K11554" s="289" t="s">
        <v>25572</v>
      </c>
      <c r="L11554" s="289" t="s">
        <v>275</v>
      </c>
      <c r="M11554" s="289" t="s">
        <v>25937</v>
      </c>
      <c r="N11554" s="289" t="s">
        <v>468</v>
      </c>
      <c r="O11554" s="289" t="s">
        <v>277</v>
      </c>
      <c r="P11554" s="289" t="str">
        <f>VLOOKUP(CAT_Details[[#This Row],[Delivery Bp Customer Code]],Table6[],2,0)</f>
        <v>U2-L5</v>
      </c>
    </row>
    <row r="11555" spans="1:16" x14ac:dyDescent="0.25">
      <c r="A11555" s="289" t="s">
        <v>272</v>
      </c>
      <c r="B11555">
        <v>7</v>
      </c>
      <c r="C11555">
        <v>1431</v>
      </c>
      <c r="D11555">
        <v>2.8</v>
      </c>
      <c r="E11555" s="289" t="s">
        <v>25475</v>
      </c>
      <c r="F11555">
        <v>5017128102</v>
      </c>
      <c r="G11555" s="276">
        <v>45904</v>
      </c>
      <c r="H11555">
        <v>20250825788472</v>
      </c>
      <c r="I11555">
        <v>7.4880000000000004</v>
      </c>
      <c r="J11555" s="289" t="s">
        <v>294</v>
      </c>
      <c r="K11555" s="289" t="s">
        <v>25576</v>
      </c>
      <c r="L11555" s="289" t="s">
        <v>275</v>
      </c>
      <c r="M11555" s="289" t="s">
        <v>26055</v>
      </c>
      <c r="N11555" s="289" t="s">
        <v>555</v>
      </c>
      <c r="O11555" s="289" t="s">
        <v>277</v>
      </c>
      <c r="P11555" s="289" t="str">
        <f>VLOOKUP(CAT_Details[[#This Row],[Delivery Bp Customer Code]],Table6[],2,0)</f>
        <v>U2-L5</v>
      </c>
    </row>
    <row r="11556" spans="1:16" x14ac:dyDescent="0.25">
      <c r="A11556" s="289" t="s">
        <v>272</v>
      </c>
      <c r="B11556">
        <v>5</v>
      </c>
      <c r="C11556">
        <v>1500</v>
      </c>
      <c r="D11556">
        <v>2</v>
      </c>
      <c r="E11556" s="289" t="s">
        <v>25863</v>
      </c>
      <c r="F11556">
        <v>5017156854</v>
      </c>
      <c r="G11556" s="276">
        <v>45904</v>
      </c>
      <c r="H11556">
        <v>20250828791637</v>
      </c>
      <c r="I11556">
        <v>1.68</v>
      </c>
      <c r="J11556" s="289" t="s">
        <v>350</v>
      </c>
      <c r="K11556" s="289" t="s">
        <v>25864</v>
      </c>
      <c r="L11556" s="289" t="s">
        <v>275</v>
      </c>
      <c r="M11556" s="289" t="s">
        <v>26140</v>
      </c>
      <c r="N11556" s="289" t="s">
        <v>15982</v>
      </c>
      <c r="O11556" s="289" t="s">
        <v>277</v>
      </c>
      <c r="P11556" s="289" t="str">
        <f>VLOOKUP(CAT_Details[[#This Row],[Delivery Bp Customer Code]],Table6[],2,0)</f>
        <v>U2-L5</v>
      </c>
    </row>
    <row r="11557" spans="1:16" x14ac:dyDescent="0.25">
      <c r="A11557" s="289" t="s">
        <v>272</v>
      </c>
      <c r="B11557">
        <v>1</v>
      </c>
      <c r="C11557">
        <v>65</v>
      </c>
      <c r="D11557">
        <v>0.4</v>
      </c>
      <c r="E11557" s="289" t="s">
        <v>25865</v>
      </c>
      <c r="F11557">
        <v>5017157399</v>
      </c>
      <c r="G11557" s="276">
        <v>45904</v>
      </c>
      <c r="H11557">
        <v>20250821786669</v>
      </c>
      <c r="I11557">
        <v>0.28799999999999998</v>
      </c>
      <c r="J11557" s="289" t="s">
        <v>280</v>
      </c>
      <c r="K11557" s="289" t="s">
        <v>25866</v>
      </c>
      <c r="L11557" s="289" t="s">
        <v>275</v>
      </c>
      <c r="M11557" s="289" t="s">
        <v>26116</v>
      </c>
      <c r="N11557" s="289" t="s">
        <v>619</v>
      </c>
      <c r="O11557" s="289" t="s">
        <v>277</v>
      </c>
      <c r="P11557" s="289" t="str">
        <f>VLOOKUP(CAT_Details[[#This Row],[Delivery Bp Customer Code]],Table6[],2,0)</f>
        <v>U2-L5</v>
      </c>
    </row>
    <row r="11558" spans="1:16" x14ac:dyDescent="0.25">
      <c r="A11558" s="289" t="s">
        <v>272</v>
      </c>
      <c r="B11558">
        <v>9</v>
      </c>
      <c r="C11558">
        <v>2270</v>
      </c>
      <c r="D11558">
        <v>1.8</v>
      </c>
      <c r="E11558" s="289" t="s">
        <v>25824</v>
      </c>
      <c r="F11558">
        <v>5017157487</v>
      </c>
      <c r="G11558" s="276">
        <v>45904</v>
      </c>
      <c r="H11558">
        <v>20250825788191</v>
      </c>
      <c r="I11558">
        <v>3.552</v>
      </c>
      <c r="J11558" s="289" t="s">
        <v>350</v>
      </c>
      <c r="K11558" s="289" t="s">
        <v>25867</v>
      </c>
      <c r="L11558" s="289" t="s">
        <v>275</v>
      </c>
      <c r="M11558" s="289" t="s">
        <v>26053</v>
      </c>
      <c r="N11558" s="289" t="s">
        <v>544</v>
      </c>
      <c r="O11558" s="289" t="s">
        <v>277</v>
      </c>
      <c r="P11558" s="289" t="str">
        <f>VLOOKUP(CAT_Details[[#This Row],[Delivery Bp Customer Code]],Table6[],2,0)</f>
        <v>U2-L5</v>
      </c>
    </row>
    <row r="11559" spans="1:16" x14ac:dyDescent="0.25">
      <c r="A11559" s="289" t="s">
        <v>272</v>
      </c>
      <c r="B11559">
        <v>9</v>
      </c>
      <c r="C11559">
        <v>996</v>
      </c>
      <c r="D11559">
        <v>2.06</v>
      </c>
      <c r="E11559" s="289" t="s">
        <v>25826</v>
      </c>
      <c r="F11559">
        <v>5017157504</v>
      </c>
      <c r="G11559" s="276">
        <v>45904</v>
      </c>
      <c r="H11559">
        <v>20250822787722</v>
      </c>
      <c r="I11559">
        <v>3.5179999999999998</v>
      </c>
      <c r="J11559" s="289" t="s">
        <v>350</v>
      </c>
      <c r="K11559" s="289" t="s">
        <v>25868</v>
      </c>
      <c r="L11559" s="289" t="s">
        <v>275</v>
      </c>
      <c r="M11559" s="289" t="s">
        <v>26140</v>
      </c>
      <c r="N11559" s="289" t="s">
        <v>540</v>
      </c>
      <c r="O11559" s="289" t="s">
        <v>277</v>
      </c>
      <c r="P11559" s="289" t="str">
        <f>VLOOKUP(CAT_Details[[#This Row],[Delivery Bp Customer Code]],Table6[],2,0)</f>
        <v>U2-L5</v>
      </c>
    </row>
    <row r="11560" spans="1:16" x14ac:dyDescent="0.25">
      <c r="A11560" s="289" t="s">
        <v>4794</v>
      </c>
      <c r="B11560">
        <v>4</v>
      </c>
      <c r="C11560">
        <v>29</v>
      </c>
      <c r="D11560">
        <v>0.14000000000000001</v>
      </c>
      <c r="E11560" s="289" t="s">
        <v>25378</v>
      </c>
      <c r="F11560">
        <v>5017127993</v>
      </c>
      <c r="G11560" s="276">
        <v>45904</v>
      </c>
      <c r="H11560">
        <v>20250825788635</v>
      </c>
      <c r="I11560">
        <v>7.6999999999999999E-2</v>
      </c>
      <c r="J11560" s="289" t="s">
        <v>294</v>
      </c>
      <c r="K11560" s="289" t="s">
        <v>25589</v>
      </c>
      <c r="L11560" s="289" t="s">
        <v>275</v>
      </c>
      <c r="M11560" s="289" t="s">
        <v>26138</v>
      </c>
      <c r="N11560" s="289" t="s">
        <v>1413</v>
      </c>
      <c r="O11560" s="289" t="s">
        <v>4798</v>
      </c>
      <c r="P11560" s="289" t="str">
        <f>VLOOKUP(CAT_Details[[#This Row],[Delivery Bp Customer Code]],Table6[],2,0)</f>
        <v>MY02</v>
      </c>
    </row>
    <row r="11561" spans="1:16" x14ac:dyDescent="0.25">
      <c r="A11561" s="289" t="s">
        <v>5576</v>
      </c>
      <c r="B11561">
        <v>8</v>
      </c>
      <c r="C11561">
        <v>4138</v>
      </c>
      <c r="D11561">
        <v>4.46</v>
      </c>
      <c r="E11561" s="289" t="s">
        <v>25871</v>
      </c>
      <c r="F11561">
        <v>5017157262</v>
      </c>
      <c r="G11561" s="276">
        <v>45904</v>
      </c>
      <c r="H11561">
        <v>20250827790755</v>
      </c>
      <c r="I11561">
        <v>7.9880000000000004</v>
      </c>
      <c r="J11561" s="289" t="s">
        <v>350</v>
      </c>
      <c r="K11561" s="289" t="s">
        <v>25872</v>
      </c>
      <c r="L11561" s="289" t="s">
        <v>275</v>
      </c>
      <c r="M11561" s="289" t="s">
        <v>26012</v>
      </c>
      <c r="N11561" s="289" t="s">
        <v>16206</v>
      </c>
      <c r="O11561" s="289" t="s">
        <v>15996</v>
      </c>
      <c r="P11561" s="289" t="str">
        <f>VLOOKUP(CAT_Details[[#This Row],[Delivery Bp Customer Code]],Table6[],2,0)</f>
        <v>ES01</v>
      </c>
    </row>
    <row r="11562" spans="1:16" x14ac:dyDescent="0.25">
      <c r="A11562" s="289" t="s">
        <v>278</v>
      </c>
      <c r="B11562">
        <v>17</v>
      </c>
      <c r="C11562">
        <v>6375</v>
      </c>
      <c r="D11562">
        <v>6.8</v>
      </c>
      <c r="E11562" s="289" t="s">
        <v>25600</v>
      </c>
      <c r="F11562">
        <v>5017142409</v>
      </c>
      <c r="G11562" s="276">
        <v>45905</v>
      </c>
      <c r="H11562">
        <v>20250826789714</v>
      </c>
      <c r="I11562">
        <v>8.16</v>
      </c>
      <c r="J11562" s="289" t="s">
        <v>324</v>
      </c>
      <c r="K11562" s="289" t="s">
        <v>25601</v>
      </c>
      <c r="L11562" s="289" t="s">
        <v>275</v>
      </c>
      <c r="M11562" s="289" t="s">
        <v>26156</v>
      </c>
      <c r="N11562" s="289" t="s">
        <v>399</v>
      </c>
      <c r="O11562" s="289" t="s">
        <v>498</v>
      </c>
      <c r="P11562" s="289" t="str">
        <f>VLOOKUP(CAT_Details[[#This Row],[Delivery Bp Customer Code]],Table6[],2,0)</f>
        <v>DK-BM01</v>
      </c>
    </row>
    <row r="11563" spans="1:16" x14ac:dyDescent="0.25">
      <c r="A11563" s="289" t="s">
        <v>278</v>
      </c>
      <c r="B11563">
        <v>4</v>
      </c>
      <c r="C11563">
        <v>1460</v>
      </c>
      <c r="D11563">
        <v>1.6</v>
      </c>
      <c r="E11563" s="289" t="s">
        <v>25883</v>
      </c>
      <c r="F11563">
        <v>5017172825</v>
      </c>
      <c r="G11563" s="276">
        <v>45905</v>
      </c>
      <c r="H11563">
        <v>20250827790314</v>
      </c>
      <c r="I11563">
        <v>1.8819999999999999</v>
      </c>
      <c r="J11563" s="289" t="s">
        <v>324</v>
      </c>
      <c r="K11563" s="289" t="s">
        <v>25884</v>
      </c>
      <c r="L11563" s="289" t="s">
        <v>275</v>
      </c>
      <c r="M11563" s="289" t="s">
        <v>26623</v>
      </c>
      <c r="N11563" s="289" t="s">
        <v>1392</v>
      </c>
      <c r="O11563" s="289" t="s">
        <v>498</v>
      </c>
      <c r="P11563" s="289" t="str">
        <f>VLOOKUP(CAT_Details[[#This Row],[Delivery Bp Customer Code]],Table6[],2,0)</f>
        <v>DK-BM01</v>
      </c>
    </row>
    <row r="11564" spans="1:16" x14ac:dyDescent="0.25">
      <c r="A11564" s="289" t="s">
        <v>278</v>
      </c>
      <c r="B11564">
        <v>12</v>
      </c>
      <c r="C11564">
        <v>5257.2</v>
      </c>
      <c r="D11564">
        <v>4.8</v>
      </c>
      <c r="E11564" s="289" t="s">
        <v>26118</v>
      </c>
      <c r="F11564">
        <v>5017200618</v>
      </c>
      <c r="G11564" s="276">
        <v>45905</v>
      </c>
      <c r="H11564">
        <v>20250829792654</v>
      </c>
      <c r="I11564">
        <v>11.52</v>
      </c>
      <c r="J11564" s="289" t="s">
        <v>273</v>
      </c>
      <c r="K11564" s="289" t="s">
        <v>26119</v>
      </c>
      <c r="L11564" s="289" t="s">
        <v>275</v>
      </c>
      <c r="M11564" s="289" t="s">
        <v>26292</v>
      </c>
      <c r="N11564" s="289" t="s">
        <v>22182</v>
      </c>
      <c r="O11564" s="289" t="s">
        <v>498</v>
      </c>
      <c r="P11564" s="289" t="str">
        <f>VLOOKUP(CAT_Details[[#This Row],[Delivery Bp Customer Code]],Table6[],2,0)</f>
        <v>DK-BM01</v>
      </c>
    </row>
    <row r="11565" spans="1:16" x14ac:dyDescent="0.25">
      <c r="A11565" s="289" t="s">
        <v>278</v>
      </c>
      <c r="B11565">
        <v>1</v>
      </c>
      <c r="C11565">
        <v>111</v>
      </c>
      <c r="D11565">
        <v>0.4</v>
      </c>
      <c r="E11565" s="289" t="s">
        <v>26126</v>
      </c>
      <c r="F11565">
        <v>5017201618</v>
      </c>
      <c r="G11565" s="276">
        <v>45905</v>
      </c>
      <c r="H11565">
        <v>20250901793505</v>
      </c>
      <c r="I11565">
        <v>0.33600000000000002</v>
      </c>
      <c r="J11565" s="289" t="s">
        <v>273</v>
      </c>
      <c r="K11565" s="289" t="s">
        <v>26127</v>
      </c>
      <c r="L11565" s="289" t="s">
        <v>275</v>
      </c>
      <c r="M11565" s="289" t="s">
        <v>26292</v>
      </c>
      <c r="N11565" s="289" t="s">
        <v>15850</v>
      </c>
      <c r="O11565" s="289" t="s">
        <v>498</v>
      </c>
      <c r="P11565" s="289" t="str">
        <f>VLOOKUP(CAT_Details[[#This Row],[Delivery Bp Customer Code]],Table6[],2,0)</f>
        <v>DK-BM01</v>
      </c>
    </row>
    <row r="11566" spans="1:16" x14ac:dyDescent="0.25">
      <c r="A11566" s="289" t="s">
        <v>278</v>
      </c>
      <c r="B11566">
        <v>1</v>
      </c>
      <c r="C11566">
        <v>460</v>
      </c>
      <c r="D11566">
        <v>0.4</v>
      </c>
      <c r="E11566" s="289" t="s">
        <v>26128</v>
      </c>
      <c r="F11566">
        <v>5017201733</v>
      </c>
      <c r="G11566" s="276">
        <v>45905</v>
      </c>
      <c r="H11566">
        <v>20250902794915</v>
      </c>
      <c r="I11566">
        <v>0.57599999999999996</v>
      </c>
      <c r="J11566" s="289" t="s">
        <v>273</v>
      </c>
      <c r="K11566" s="289" t="s">
        <v>26129</v>
      </c>
      <c r="L11566" s="289" t="s">
        <v>275</v>
      </c>
      <c r="M11566" s="289" t="s">
        <v>26292</v>
      </c>
      <c r="N11566" s="289" t="s">
        <v>22363</v>
      </c>
      <c r="O11566" s="289" t="s">
        <v>498</v>
      </c>
      <c r="P11566" s="289" t="str">
        <f>VLOOKUP(CAT_Details[[#This Row],[Delivery Bp Customer Code]],Table6[],2,0)</f>
        <v>DK-BM01</v>
      </c>
    </row>
    <row r="11567" spans="1:16" x14ac:dyDescent="0.25">
      <c r="A11567" s="289" t="s">
        <v>75</v>
      </c>
      <c r="B11567">
        <v>2</v>
      </c>
      <c r="C11567">
        <v>10.86</v>
      </c>
      <c r="D11567">
        <v>0.09</v>
      </c>
      <c r="E11567" s="289" t="s">
        <v>25640</v>
      </c>
      <c r="F11567">
        <v>5017143072</v>
      </c>
      <c r="G11567" s="276">
        <v>45905</v>
      </c>
      <c r="H11567">
        <v>20250827791024</v>
      </c>
      <c r="I11567">
        <v>5.6000000000000001E-2</v>
      </c>
      <c r="J11567" s="289" t="s">
        <v>294</v>
      </c>
      <c r="K11567" s="289" t="s">
        <v>25641</v>
      </c>
      <c r="L11567" s="289" t="s">
        <v>275</v>
      </c>
      <c r="M11567" s="289" t="s">
        <v>26295</v>
      </c>
      <c r="N11567" s="289" t="s">
        <v>1270</v>
      </c>
      <c r="O11567" s="289" t="s">
        <v>5281</v>
      </c>
      <c r="P11567" s="289" t="str">
        <f>VLOOKUP(CAT_Details[[#This Row],[Delivery Bp Customer Code]],Table6[],2,0)</f>
        <v>DK-LW08</v>
      </c>
    </row>
    <row r="11568" spans="1:16" x14ac:dyDescent="0.25">
      <c r="A11568" s="289" t="s">
        <v>75</v>
      </c>
      <c r="B11568">
        <v>15</v>
      </c>
      <c r="C11568">
        <v>4565</v>
      </c>
      <c r="D11568">
        <v>6</v>
      </c>
      <c r="E11568" s="289" t="s">
        <v>25646</v>
      </c>
      <c r="F11568">
        <v>5017143205</v>
      </c>
      <c r="G11568" s="276">
        <v>45905</v>
      </c>
      <c r="H11568">
        <v>20250826789772</v>
      </c>
      <c r="I11568">
        <v>15.744</v>
      </c>
      <c r="J11568" s="289" t="s">
        <v>294</v>
      </c>
      <c r="K11568" s="289" t="s">
        <v>25647</v>
      </c>
      <c r="L11568" s="289" t="s">
        <v>275</v>
      </c>
      <c r="M11568" s="289" t="s">
        <v>26013</v>
      </c>
      <c r="N11568" s="289" t="s">
        <v>10832</v>
      </c>
      <c r="O11568" s="289" t="s">
        <v>2173</v>
      </c>
      <c r="P11568" s="289" t="str">
        <f>VLOOKUP(CAT_Details[[#This Row],[Delivery Bp Customer Code]],Table6[],2,0)</f>
        <v>OYL1</v>
      </c>
    </row>
    <row r="11569" spans="1:16" x14ac:dyDescent="0.25">
      <c r="A11569" s="289" t="s">
        <v>75</v>
      </c>
      <c r="B11569">
        <v>1</v>
      </c>
      <c r="C11569">
        <v>15</v>
      </c>
      <c r="D11569">
        <v>0.2</v>
      </c>
      <c r="E11569" s="289" t="s">
        <v>25650</v>
      </c>
      <c r="F11569">
        <v>5017143369</v>
      </c>
      <c r="G11569" s="276">
        <v>45905</v>
      </c>
      <c r="H11569">
        <v>20250826789729</v>
      </c>
      <c r="I11569">
        <v>0.28799999999999998</v>
      </c>
      <c r="J11569" s="289" t="s">
        <v>294</v>
      </c>
      <c r="K11569" s="289" t="s">
        <v>25651</v>
      </c>
      <c r="L11569" s="289" t="s">
        <v>275</v>
      </c>
      <c r="M11569" s="289" t="s">
        <v>25888</v>
      </c>
      <c r="N11569" s="289" t="s">
        <v>555</v>
      </c>
      <c r="O11569" s="289" t="s">
        <v>2173</v>
      </c>
      <c r="P11569" s="289" t="str">
        <f>VLOOKUP(CAT_Details[[#This Row],[Delivery Bp Customer Code]],Table6[],2,0)</f>
        <v>OYL1</v>
      </c>
    </row>
    <row r="11570" spans="1:16" x14ac:dyDescent="0.25">
      <c r="A11570" s="289" t="s">
        <v>75</v>
      </c>
      <c r="B11570">
        <v>12</v>
      </c>
      <c r="C11570">
        <v>2268</v>
      </c>
      <c r="D11570">
        <v>7.2</v>
      </c>
      <c r="E11570" s="289" t="s">
        <v>25652</v>
      </c>
      <c r="F11570">
        <v>5017143636</v>
      </c>
      <c r="G11570" s="276">
        <v>45905</v>
      </c>
      <c r="H11570">
        <v>20250822787575</v>
      </c>
      <c r="I11570">
        <v>31.622</v>
      </c>
      <c r="J11570" s="289" t="s">
        <v>294</v>
      </c>
      <c r="K11570" s="289" t="s">
        <v>25653</v>
      </c>
      <c r="L11570" s="289" t="s">
        <v>275</v>
      </c>
      <c r="M11570" s="289" t="s">
        <v>26013</v>
      </c>
      <c r="N11570" s="289" t="s">
        <v>5685</v>
      </c>
      <c r="O11570" s="289" t="s">
        <v>5281</v>
      </c>
      <c r="P11570" s="289" t="str">
        <f>VLOOKUP(CAT_Details[[#This Row],[Delivery Bp Customer Code]],Table6[],2,0)</f>
        <v>DK-LW08</v>
      </c>
    </row>
    <row r="11571" spans="1:16" x14ac:dyDescent="0.25">
      <c r="A11571" s="289" t="s">
        <v>75</v>
      </c>
      <c r="B11571">
        <v>12</v>
      </c>
      <c r="C11571">
        <v>2268</v>
      </c>
      <c r="D11571">
        <v>7.2</v>
      </c>
      <c r="E11571" s="289" t="s">
        <v>25652</v>
      </c>
      <c r="F11571">
        <v>5017156837</v>
      </c>
      <c r="G11571" s="276">
        <v>45905</v>
      </c>
      <c r="H11571">
        <v>20250822787575</v>
      </c>
      <c r="I11571">
        <v>31.622</v>
      </c>
      <c r="J11571" s="289" t="s">
        <v>294</v>
      </c>
      <c r="K11571" s="289" t="s">
        <v>25778</v>
      </c>
      <c r="L11571" s="289" t="s">
        <v>275</v>
      </c>
      <c r="M11571" s="289"/>
      <c r="N11571" s="289" t="s">
        <v>5685</v>
      </c>
      <c r="O11571" s="289" t="s">
        <v>5281</v>
      </c>
      <c r="P11571" s="289" t="str">
        <f>VLOOKUP(CAT_Details[[#This Row],[Delivery Bp Customer Code]],Table6[],2,0)</f>
        <v>DK-LW08</v>
      </c>
    </row>
    <row r="11572" spans="1:16" x14ac:dyDescent="0.25">
      <c r="A11572" s="289" t="s">
        <v>75</v>
      </c>
      <c r="B11572">
        <v>1</v>
      </c>
      <c r="C11572">
        <v>15</v>
      </c>
      <c r="D11572">
        <v>0.08</v>
      </c>
      <c r="E11572" s="289" t="s">
        <v>25779</v>
      </c>
      <c r="F11572">
        <v>5017156893</v>
      </c>
      <c r="G11572" s="276">
        <v>45905</v>
      </c>
      <c r="H11572">
        <v>20250826789596</v>
      </c>
      <c r="I11572">
        <v>3.6999999999999998E-2</v>
      </c>
      <c r="J11572" s="289" t="s">
        <v>345</v>
      </c>
      <c r="K11572" s="289" t="s">
        <v>25780</v>
      </c>
      <c r="L11572" s="289" t="s">
        <v>275</v>
      </c>
      <c r="M11572" s="289" t="s">
        <v>25889</v>
      </c>
      <c r="N11572" s="289" t="s">
        <v>3082</v>
      </c>
      <c r="O11572" s="289" t="s">
        <v>2173</v>
      </c>
      <c r="P11572" s="289" t="str">
        <f>VLOOKUP(CAT_Details[[#This Row],[Delivery Bp Customer Code]],Table6[],2,0)</f>
        <v>OYL1</v>
      </c>
    </row>
    <row r="11573" spans="1:16" x14ac:dyDescent="0.25">
      <c r="A11573" s="289" t="s">
        <v>75</v>
      </c>
      <c r="B11573">
        <v>15</v>
      </c>
      <c r="C11573">
        <v>4565</v>
      </c>
      <c r="D11573">
        <v>6</v>
      </c>
      <c r="E11573" s="289" t="s">
        <v>25646</v>
      </c>
      <c r="F11573">
        <v>5017156925</v>
      </c>
      <c r="G11573" s="276">
        <v>45905</v>
      </c>
      <c r="H11573">
        <v>20250826789772</v>
      </c>
      <c r="I11573">
        <v>15.744</v>
      </c>
      <c r="J11573" s="289" t="s">
        <v>294</v>
      </c>
      <c r="K11573" s="289" t="s">
        <v>25781</v>
      </c>
      <c r="L11573" s="289" t="s">
        <v>275</v>
      </c>
      <c r="M11573" s="289"/>
      <c r="N11573" s="289" t="s">
        <v>10832</v>
      </c>
      <c r="O11573" s="289" t="s">
        <v>2173</v>
      </c>
      <c r="P11573" s="289" t="str">
        <f>VLOOKUP(CAT_Details[[#This Row],[Delivery Bp Customer Code]],Table6[],2,0)</f>
        <v>OYL1</v>
      </c>
    </row>
    <row r="11574" spans="1:16" x14ac:dyDescent="0.25">
      <c r="A11574" s="289" t="s">
        <v>75</v>
      </c>
      <c r="B11574">
        <v>2</v>
      </c>
      <c r="C11574">
        <v>100</v>
      </c>
      <c r="D11574">
        <v>0.8</v>
      </c>
      <c r="E11574" s="289" t="s">
        <v>25782</v>
      </c>
      <c r="F11574">
        <v>5017157022</v>
      </c>
      <c r="G11574" s="276">
        <v>45905</v>
      </c>
      <c r="H11574">
        <v>20250828791617</v>
      </c>
      <c r="I11574">
        <v>2.3039999999999998</v>
      </c>
      <c r="J11574" s="289" t="s">
        <v>324</v>
      </c>
      <c r="K11574" s="289" t="s">
        <v>25783</v>
      </c>
      <c r="L11574" s="289" t="s">
        <v>275</v>
      </c>
      <c r="M11574" s="289" t="s">
        <v>26156</v>
      </c>
      <c r="N11574" s="289" t="s">
        <v>18371</v>
      </c>
      <c r="O11574" s="289" t="s">
        <v>2173</v>
      </c>
      <c r="P11574" s="289" t="str">
        <f>VLOOKUP(CAT_Details[[#This Row],[Delivery Bp Customer Code]],Table6[],2,0)</f>
        <v>OYL1</v>
      </c>
    </row>
    <row r="11575" spans="1:16" x14ac:dyDescent="0.25">
      <c r="A11575" s="289" t="s">
        <v>75</v>
      </c>
      <c r="B11575">
        <v>17</v>
      </c>
      <c r="C11575">
        <v>9750</v>
      </c>
      <c r="D11575">
        <v>6.8</v>
      </c>
      <c r="E11575" s="289" t="s">
        <v>25890</v>
      </c>
      <c r="F11575">
        <v>5017172373</v>
      </c>
      <c r="G11575" s="276">
        <v>45905</v>
      </c>
      <c r="H11575">
        <v>20250828792031</v>
      </c>
      <c r="I11575">
        <v>9.7919999999999998</v>
      </c>
      <c r="J11575" s="289" t="s">
        <v>324</v>
      </c>
      <c r="K11575" s="289" t="s">
        <v>25891</v>
      </c>
      <c r="L11575" s="289" t="s">
        <v>275</v>
      </c>
      <c r="M11575" s="289" t="s">
        <v>26296</v>
      </c>
      <c r="N11575" s="289" t="s">
        <v>2496</v>
      </c>
      <c r="O11575" s="289" t="s">
        <v>2173</v>
      </c>
      <c r="P11575" s="289" t="str">
        <f>VLOOKUP(CAT_Details[[#This Row],[Delivery Bp Customer Code]],Table6[],2,0)</f>
        <v>OYL1</v>
      </c>
    </row>
    <row r="11576" spans="1:16" x14ac:dyDescent="0.25">
      <c r="A11576" s="289" t="s">
        <v>75</v>
      </c>
      <c r="B11576">
        <v>1</v>
      </c>
      <c r="C11576">
        <v>4</v>
      </c>
      <c r="D11576">
        <v>0.4</v>
      </c>
      <c r="E11576" s="289" t="s">
        <v>25892</v>
      </c>
      <c r="F11576">
        <v>5017172427</v>
      </c>
      <c r="G11576" s="276">
        <v>45905</v>
      </c>
      <c r="H11576">
        <v>20250731773990</v>
      </c>
      <c r="I11576">
        <v>1.248</v>
      </c>
      <c r="J11576" s="289" t="s">
        <v>350</v>
      </c>
      <c r="K11576" s="289" t="s">
        <v>25893</v>
      </c>
      <c r="L11576" s="289" t="s">
        <v>275</v>
      </c>
      <c r="M11576" s="289" t="s">
        <v>26140</v>
      </c>
      <c r="N11576" s="289" t="s">
        <v>2422</v>
      </c>
      <c r="O11576" s="289" t="s">
        <v>2173</v>
      </c>
      <c r="P11576" s="289" t="str">
        <f>VLOOKUP(CAT_Details[[#This Row],[Delivery Bp Customer Code]],Table6[],2,0)</f>
        <v>OYL1</v>
      </c>
    </row>
    <row r="11577" spans="1:16" x14ac:dyDescent="0.25">
      <c r="A11577" s="289" t="s">
        <v>75</v>
      </c>
      <c r="B11577">
        <v>2</v>
      </c>
      <c r="C11577">
        <v>0.56000000000000005</v>
      </c>
      <c r="D11577">
        <v>0.05</v>
      </c>
      <c r="E11577" s="289" t="s">
        <v>25894</v>
      </c>
      <c r="F11577">
        <v>5017172484</v>
      </c>
      <c r="G11577" s="276">
        <v>45905</v>
      </c>
      <c r="H11577">
        <v>20250828791442</v>
      </c>
      <c r="I11577">
        <v>1.4999999999999999E-2</v>
      </c>
      <c r="J11577" s="289" t="s">
        <v>350</v>
      </c>
      <c r="K11577" s="289" t="s">
        <v>25895</v>
      </c>
      <c r="L11577" s="289" t="s">
        <v>275</v>
      </c>
      <c r="M11577" s="289" t="s">
        <v>26297</v>
      </c>
      <c r="N11577" s="289" t="s">
        <v>18499</v>
      </c>
      <c r="O11577" s="289" t="s">
        <v>2173</v>
      </c>
      <c r="P11577" s="289" t="str">
        <f>VLOOKUP(CAT_Details[[#This Row],[Delivery Bp Customer Code]],Table6[],2,0)</f>
        <v>OYL1</v>
      </c>
    </row>
    <row r="11578" spans="1:16" x14ac:dyDescent="0.25">
      <c r="A11578" s="289" t="s">
        <v>75</v>
      </c>
      <c r="B11578">
        <v>2</v>
      </c>
      <c r="C11578">
        <v>116</v>
      </c>
      <c r="D11578">
        <v>0.4</v>
      </c>
      <c r="E11578" s="289" t="s">
        <v>25896</v>
      </c>
      <c r="F11578">
        <v>5017172497</v>
      </c>
      <c r="G11578" s="276">
        <v>45905</v>
      </c>
      <c r="H11578">
        <v>20250827790699</v>
      </c>
      <c r="I11578">
        <v>0.374</v>
      </c>
      <c r="J11578" s="289" t="s">
        <v>350</v>
      </c>
      <c r="K11578" s="289" t="s">
        <v>25897</v>
      </c>
      <c r="L11578" s="289" t="s">
        <v>275</v>
      </c>
      <c r="M11578" s="289" t="s">
        <v>26394</v>
      </c>
      <c r="N11578" s="289" t="s">
        <v>3949</v>
      </c>
      <c r="O11578" s="289" t="s">
        <v>2173</v>
      </c>
      <c r="P11578" s="289" t="str">
        <f>VLOOKUP(CAT_Details[[#This Row],[Delivery Bp Customer Code]],Table6[],2,0)</f>
        <v>OYL1</v>
      </c>
    </row>
    <row r="11579" spans="1:16" x14ac:dyDescent="0.25">
      <c r="A11579" s="289" t="s">
        <v>75</v>
      </c>
      <c r="B11579">
        <v>1</v>
      </c>
      <c r="C11579">
        <v>1</v>
      </c>
      <c r="D11579">
        <v>0.05</v>
      </c>
      <c r="E11579" s="289" t="s">
        <v>25900</v>
      </c>
      <c r="F11579">
        <v>5017172608</v>
      </c>
      <c r="G11579" s="276">
        <v>45905</v>
      </c>
      <c r="H11579">
        <v>20250828791968</v>
      </c>
      <c r="I11579">
        <v>3.5999999999999997E-2</v>
      </c>
      <c r="J11579" s="289" t="s">
        <v>350</v>
      </c>
      <c r="K11579" s="289" t="s">
        <v>25901</v>
      </c>
      <c r="L11579" s="289" t="s">
        <v>275</v>
      </c>
      <c r="M11579" s="289" t="s">
        <v>26140</v>
      </c>
      <c r="N11579" s="289" t="s">
        <v>5415</v>
      </c>
      <c r="O11579" s="289" t="s">
        <v>2173</v>
      </c>
      <c r="P11579" s="289" t="str">
        <f>VLOOKUP(CAT_Details[[#This Row],[Delivery Bp Customer Code]],Table6[],2,0)</f>
        <v>OYL1</v>
      </c>
    </row>
    <row r="11580" spans="1:16" x14ac:dyDescent="0.25">
      <c r="A11580" s="289" t="s">
        <v>75</v>
      </c>
      <c r="B11580">
        <v>6</v>
      </c>
      <c r="C11580">
        <v>744</v>
      </c>
      <c r="D11580">
        <v>1.2</v>
      </c>
      <c r="E11580" s="289" t="s">
        <v>25902</v>
      </c>
      <c r="F11580">
        <v>5017172623</v>
      </c>
      <c r="G11580" s="276">
        <v>45905</v>
      </c>
      <c r="H11580">
        <v>20250825788614</v>
      </c>
      <c r="I11580">
        <v>1.526</v>
      </c>
      <c r="J11580" s="289" t="s">
        <v>350</v>
      </c>
      <c r="K11580" s="289" t="s">
        <v>25903</v>
      </c>
      <c r="L11580" s="289" t="s">
        <v>275</v>
      </c>
      <c r="M11580" s="289" t="s">
        <v>26140</v>
      </c>
      <c r="N11580" s="289" t="s">
        <v>602</v>
      </c>
      <c r="O11580" s="289" t="s">
        <v>2173</v>
      </c>
      <c r="P11580" s="289" t="str">
        <f>VLOOKUP(CAT_Details[[#This Row],[Delivery Bp Customer Code]],Table6[],2,0)</f>
        <v>OYL1</v>
      </c>
    </row>
    <row r="11581" spans="1:16" x14ac:dyDescent="0.25">
      <c r="A11581" s="289" t="s">
        <v>75</v>
      </c>
      <c r="B11581">
        <v>5</v>
      </c>
      <c r="C11581">
        <v>3250</v>
      </c>
      <c r="D11581">
        <v>2</v>
      </c>
      <c r="E11581" s="289" t="s">
        <v>26020</v>
      </c>
      <c r="F11581">
        <v>5017186856</v>
      </c>
      <c r="G11581" s="276">
        <v>45905</v>
      </c>
      <c r="H11581">
        <v>20250828791646</v>
      </c>
      <c r="I11581">
        <v>2.88</v>
      </c>
      <c r="J11581" s="289" t="s">
        <v>280</v>
      </c>
      <c r="K11581" s="289" t="s">
        <v>26021</v>
      </c>
      <c r="L11581" s="289" t="s">
        <v>275</v>
      </c>
      <c r="M11581" s="289" t="s">
        <v>26298</v>
      </c>
      <c r="N11581" s="289" t="s">
        <v>868</v>
      </c>
      <c r="O11581" s="289" t="s">
        <v>2173</v>
      </c>
      <c r="P11581" s="289" t="str">
        <f>VLOOKUP(CAT_Details[[#This Row],[Delivery Bp Customer Code]],Table6[],2,0)</f>
        <v>OYL1</v>
      </c>
    </row>
    <row r="11582" spans="1:16" x14ac:dyDescent="0.25">
      <c r="A11582" s="289" t="s">
        <v>75</v>
      </c>
      <c r="B11582">
        <v>2</v>
      </c>
      <c r="C11582">
        <v>708</v>
      </c>
      <c r="D11582">
        <v>0.8</v>
      </c>
      <c r="E11582" s="289" t="s">
        <v>26151</v>
      </c>
      <c r="F11582">
        <v>5017201752</v>
      </c>
      <c r="G11582" s="276">
        <v>45905</v>
      </c>
      <c r="H11582">
        <v>20250901794027</v>
      </c>
      <c r="I11582">
        <v>1.3440000000000001</v>
      </c>
      <c r="J11582" s="289" t="s">
        <v>273</v>
      </c>
      <c r="K11582" s="289" t="s">
        <v>26152</v>
      </c>
      <c r="L11582" s="289" t="s">
        <v>275</v>
      </c>
      <c r="M11582" s="289" t="s">
        <v>26292</v>
      </c>
      <c r="N11582" s="289" t="s">
        <v>1011</v>
      </c>
      <c r="O11582" s="289" t="s">
        <v>2173</v>
      </c>
      <c r="P11582" s="289" t="str">
        <f>VLOOKUP(CAT_Details[[#This Row],[Delivery Bp Customer Code]],Table6[],2,0)</f>
        <v>OYL1</v>
      </c>
    </row>
    <row r="11583" spans="1:16" x14ac:dyDescent="0.25">
      <c r="A11583" s="289" t="s">
        <v>17052</v>
      </c>
      <c r="B11583">
        <v>1</v>
      </c>
      <c r="C11583">
        <v>16.690000000000001</v>
      </c>
      <c r="D11583">
        <v>0.03</v>
      </c>
      <c r="E11583" s="289" t="s">
        <v>25808</v>
      </c>
      <c r="F11583">
        <v>5017157024</v>
      </c>
      <c r="G11583" s="276">
        <v>45905</v>
      </c>
      <c r="H11583">
        <v>20250827790680</v>
      </c>
      <c r="I11583">
        <v>1.0999999999999999E-2</v>
      </c>
      <c r="J11583" s="289" t="s">
        <v>1047</v>
      </c>
      <c r="K11583" s="289" t="s">
        <v>25809</v>
      </c>
      <c r="L11583" s="289" t="s">
        <v>280</v>
      </c>
      <c r="M11583" s="289" t="s">
        <v>26311</v>
      </c>
      <c r="N11583" s="289" t="s">
        <v>1049</v>
      </c>
      <c r="O11583" s="289" t="s">
        <v>18284</v>
      </c>
      <c r="P11583" s="289">
        <f>VLOOKUP(CAT_Details[[#This Row],[Delivery Bp Customer Code]],Table6[],2,0)</f>
        <v>3705</v>
      </c>
    </row>
    <row r="11584" spans="1:16" x14ac:dyDescent="0.25">
      <c r="A11584" s="289" t="s">
        <v>17052</v>
      </c>
      <c r="B11584">
        <v>3</v>
      </c>
      <c r="C11584">
        <v>800</v>
      </c>
      <c r="D11584">
        <v>1.2</v>
      </c>
      <c r="E11584" s="289" t="s">
        <v>25908</v>
      </c>
      <c r="F11584">
        <v>5017172309</v>
      </c>
      <c r="G11584" s="276">
        <v>45905</v>
      </c>
      <c r="H11584">
        <v>20250828791914</v>
      </c>
      <c r="I11584">
        <v>2.88</v>
      </c>
      <c r="J11584" s="289" t="s">
        <v>275</v>
      </c>
      <c r="K11584" s="289" t="s">
        <v>25909</v>
      </c>
      <c r="L11584" s="289" t="s">
        <v>280</v>
      </c>
      <c r="M11584" s="289" t="s">
        <v>26740</v>
      </c>
      <c r="N11584" s="289" t="s">
        <v>19153</v>
      </c>
      <c r="O11584" s="289" t="s">
        <v>18284</v>
      </c>
      <c r="P11584" s="289">
        <f>VLOOKUP(CAT_Details[[#This Row],[Delivery Bp Customer Code]],Table6[],2,0)</f>
        <v>3705</v>
      </c>
    </row>
    <row r="11585" spans="1:16" x14ac:dyDescent="0.25">
      <c r="A11585" s="289" t="s">
        <v>17052</v>
      </c>
      <c r="B11585">
        <v>4</v>
      </c>
      <c r="C11585">
        <v>1539</v>
      </c>
      <c r="D11585">
        <v>1.1299999999999999</v>
      </c>
      <c r="E11585" s="289" t="s">
        <v>25914</v>
      </c>
      <c r="F11585">
        <v>5017172418</v>
      </c>
      <c r="G11585" s="276">
        <v>45905</v>
      </c>
      <c r="H11585">
        <v>20250828792178</v>
      </c>
      <c r="I11585">
        <v>1.4350000000000001</v>
      </c>
      <c r="J11585" s="289" t="s">
        <v>275</v>
      </c>
      <c r="K11585" s="289" t="s">
        <v>25915</v>
      </c>
      <c r="L11585" s="289" t="s">
        <v>280</v>
      </c>
      <c r="M11585" s="289" t="s">
        <v>26568</v>
      </c>
      <c r="N11585" s="289" t="s">
        <v>20241</v>
      </c>
      <c r="O11585" s="289" t="s">
        <v>18284</v>
      </c>
      <c r="P11585" s="289">
        <f>VLOOKUP(CAT_Details[[#This Row],[Delivery Bp Customer Code]],Table6[],2,0)</f>
        <v>3705</v>
      </c>
    </row>
    <row r="11586" spans="1:16" x14ac:dyDescent="0.25">
      <c r="A11586" s="289" t="s">
        <v>17052</v>
      </c>
      <c r="B11586">
        <v>2</v>
      </c>
      <c r="C11586">
        <v>37.700000000000003</v>
      </c>
      <c r="D11586">
        <v>0.21</v>
      </c>
      <c r="E11586" s="289" t="s">
        <v>25918</v>
      </c>
      <c r="F11586">
        <v>5017172456</v>
      </c>
      <c r="G11586" s="276">
        <v>45905</v>
      </c>
      <c r="H11586">
        <v>20250828791990</v>
      </c>
      <c r="I11586">
        <v>0.113</v>
      </c>
      <c r="J11586" s="289" t="s">
        <v>275</v>
      </c>
      <c r="K11586" s="289" t="s">
        <v>25919</v>
      </c>
      <c r="L11586" s="289" t="s">
        <v>280</v>
      </c>
      <c r="M11586" s="289" t="s">
        <v>26155</v>
      </c>
      <c r="N11586" s="289" t="s">
        <v>18877</v>
      </c>
      <c r="O11586" s="289" t="s">
        <v>18284</v>
      </c>
      <c r="P11586" s="289">
        <f>VLOOKUP(CAT_Details[[#This Row],[Delivery Bp Customer Code]],Table6[],2,0)</f>
        <v>3705</v>
      </c>
    </row>
    <row r="11587" spans="1:16" x14ac:dyDescent="0.25">
      <c r="A11587" s="289" t="s">
        <v>17052</v>
      </c>
      <c r="B11587">
        <v>2</v>
      </c>
      <c r="C11587">
        <v>351.5</v>
      </c>
      <c r="D11587">
        <v>1.1000000000000001</v>
      </c>
      <c r="E11587" s="289" t="s">
        <v>25920</v>
      </c>
      <c r="F11587">
        <v>5017172498</v>
      </c>
      <c r="G11587" s="276">
        <v>45905</v>
      </c>
      <c r="H11587">
        <v>20250825788683</v>
      </c>
      <c r="I11587">
        <v>2.262</v>
      </c>
      <c r="J11587" s="289" t="s">
        <v>302</v>
      </c>
      <c r="K11587" s="289" t="s">
        <v>25921</v>
      </c>
      <c r="L11587" s="289" t="s">
        <v>280</v>
      </c>
      <c r="M11587" s="289" t="s">
        <v>26156</v>
      </c>
      <c r="N11587" s="289" t="s">
        <v>18873</v>
      </c>
      <c r="O11587" s="289" t="s">
        <v>18284</v>
      </c>
      <c r="P11587" s="289">
        <f>VLOOKUP(CAT_Details[[#This Row],[Delivery Bp Customer Code]],Table6[],2,0)</f>
        <v>3705</v>
      </c>
    </row>
    <row r="11588" spans="1:16" x14ac:dyDescent="0.25">
      <c r="A11588" s="289" t="s">
        <v>17052</v>
      </c>
      <c r="B11588">
        <v>1</v>
      </c>
      <c r="C11588">
        <v>257.12</v>
      </c>
      <c r="D11588">
        <v>0.37</v>
      </c>
      <c r="E11588" s="289" t="s">
        <v>25922</v>
      </c>
      <c r="F11588">
        <v>5017172501</v>
      </c>
      <c r="G11588" s="276">
        <v>45905</v>
      </c>
      <c r="H11588">
        <v>20250829792728</v>
      </c>
      <c r="I11588">
        <v>0.45300000000000001</v>
      </c>
      <c r="J11588" s="289" t="s">
        <v>275</v>
      </c>
      <c r="K11588" s="289" t="s">
        <v>25923</v>
      </c>
      <c r="L11588" s="289" t="s">
        <v>280</v>
      </c>
      <c r="M11588" s="289" t="s">
        <v>26155</v>
      </c>
      <c r="N11588" s="289" t="s">
        <v>23995</v>
      </c>
      <c r="O11588" s="289" t="s">
        <v>18284</v>
      </c>
      <c r="P11588" s="289">
        <f>VLOOKUP(CAT_Details[[#This Row],[Delivery Bp Customer Code]],Table6[],2,0)</f>
        <v>3705</v>
      </c>
    </row>
    <row r="11589" spans="1:16" x14ac:dyDescent="0.25">
      <c r="A11589" s="289" t="s">
        <v>17052</v>
      </c>
      <c r="B11589">
        <v>3</v>
      </c>
      <c r="C11589">
        <v>2174</v>
      </c>
      <c r="D11589">
        <v>2.27</v>
      </c>
      <c r="E11589" s="289" t="s">
        <v>25924</v>
      </c>
      <c r="F11589">
        <v>5017172503</v>
      </c>
      <c r="G11589" s="276">
        <v>45905</v>
      </c>
      <c r="H11589">
        <v>20250828792201</v>
      </c>
      <c r="I11589">
        <v>2.1680000000000001</v>
      </c>
      <c r="J11589" s="289" t="s">
        <v>302</v>
      </c>
      <c r="K11589" s="289" t="s">
        <v>25925</v>
      </c>
      <c r="L11589" s="289" t="s">
        <v>280</v>
      </c>
      <c r="M11589" s="289" t="s">
        <v>26156</v>
      </c>
      <c r="N11589" s="289" t="s">
        <v>19572</v>
      </c>
      <c r="O11589" s="289" t="s">
        <v>18284</v>
      </c>
      <c r="P11589" s="289">
        <f>VLOOKUP(CAT_Details[[#This Row],[Delivery Bp Customer Code]],Table6[],2,0)</f>
        <v>3705</v>
      </c>
    </row>
    <row r="11590" spans="1:16" x14ac:dyDescent="0.25">
      <c r="A11590" s="289" t="s">
        <v>17052</v>
      </c>
      <c r="B11590">
        <v>1</v>
      </c>
      <c r="C11590">
        <v>248</v>
      </c>
      <c r="D11590">
        <v>0.4</v>
      </c>
      <c r="E11590" s="289" t="s">
        <v>25926</v>
      </c>
      <c r="F11590">
        <v>5017172697</v>
      </c>
      <c r="G11590" s="276">
        <v>45905</v>
      </c>
      <c r="H11590">
        <v>20250829792374</v>
      </c>
      <c r="I11590">
        <v>0.57599999999999996</v>
      </c>
      <c r="J11590" s="289" t="s">
        <v>302</v>
      </c>
      <c r="K11590" s="289" t="s">
        <v>25927</v>
      </c>
      <c r="L11590" s="289" t="s">
        <v>280</v>
      </c>
      <c r="M11590" s="289" t="s">
        <v>26156</v>
      </c>
      <c r="N11590" s="289" t="s">
        <v>18394</v>
      </c>
      <c r="O11590" s="289" t="s">
        <v>18284</v>
      </c>
      <c r="P11590" s="289">
        <f>VLOOKUP(CAT_Details[[#This Row],[Delivery Bp Customer Code]],Table6[],2,0)</f>
        <v>3705</v>
      </c>
    </row>
    <row r="11591" spans="1:16" x14ac:dyDescent="0.25">
      <c r="A11591" s="289" t="s">
        <v>17052</v>
      </c>
      <c r="B11591">
        <v>1</v>
      </c>
      <c r="C11591">
        <v>50</v>
      </c>
      <c r="D11591">
        <v>0.4</v>
      </c>
      <c r="E11591" s="289" t="s">
        <v>25928</v>
      </c>
      <c r="F11591">
        <v>5017172728</v>
      </c>
      <c r="G11591" s="276">
        <v>45905</v>
      </c>
      <c r="H11591">
        <v>20250827790371</v>
      </c>
      <c r="I11591">
        <v>0.48</v>
      </c>
      <c r="J11591" s="289" t="s">
        <v>275</v>
      </c>
      <c r="K11591" s="289" t="s">
        <v>25929</v>
      </c>
      <c r="L11591" s="289" t="s">
        <v>280</v>
      </c>
      <c r="M11591" s="289" t="s">
        <v>26568</v>
      </c>
      <c r="N11591" s="289" t="s">
        <v>22206</v>
      </c>
      <c r="O11591" s="289" t="s">
        <v>18284</v>
      </c>
      <c r="P11591" s="289">
        <f>VLOOKUP(CAT_Details[[#This Row],[Delivery Bp Customer Code]],Table6[],2,0)</f>
        <v>3705</v>
      </c>
    </row>
    <row r="11592" spans="1:16" x14ac:dyDescent="0.25">
      <c r="A11592" s="289" t="s">
        <v>3329</v>
      </c>
      <c r="B11592">
        <v>1</v>
      </c>
      <c r="C11592">
        <v>96</v>
      </c>
      <c r="D11592">
        <v>0.4</v>
      </c>
      <c r="E11592" s="289" t="s">
        <v>25667</v>
      </c>
      <c r="F11592">
        <v>5017135520</v>
      </c>
      <c r="G11592" s="276">
        <v>45905</v>
      </c>
      <c r="H11592">
        <v>20250827790928</v>
      </c>
      <c r="I11592">
        <v>0.81599999999999995</v>
      </c>
      <c r="J11592" s="289" t="s">
        <v>287</v>
      </c>
      <c r="K11592" s="289" t="s">
        <v>25668</v>
      </c>
      <c r="L11592" s="289" t="s">
        <v>275</v>
      </c>
      <c r="M11592" s="289" t="s">
        <v>25937</v>
      </c>
      <c r="N11592" s="289" t="s">
        <v>468</v>
      </c>
      <c r="O11592" s="289" t="s">
        <v>3332</v>
      </c>
      <c r="P11592" s="289">
        <f>VLOOKUP(CAT_Details[[#This Row],[Delivery Bp Customer Code]],Table6[],2,0)</f>
        <v>3402</v>
      </c>
    </row>
    <row r="11593" spans="1:16" x14ac:dyDescent="0.25">
      <c r="A11593" s="289" t="s">
        <v>3329</v>
      </c>
      <c r="B11593">
        <v>4</v>
      </c>
      <c r="C11593">
        <v>400</v>
      </c>
      <c r="D11593">
        <v>1.2</v>
      </c>
      <c r="E11593" s="289" t="s">
        <v>25669</v>
      </c>
      <c r="F11593">
        <v>5017142775</v>
      </c>
      <c r="G11593" s="276">
        <v>45905</v>
      </c>
      <c r="H11593">
        <v>20250826789139</v>
      </c>
      <c r="I11593">
        <v>2.448</v>
      </c>
      <c r="J11593" s="289" t="s">
        <v>401</v>
      </c>
      <c r="K11593" s="289" t="s">
        <v>25670</v>
      </c>
      <c r="L11593" s="289" t="s">
        <v>275</v>
      </c>
      <c r="M11593" s="289" t="s">
        <v>26194</v>
      </c>
      <c r="N11593" s="289" t="s">
        <v>2533</v>
      </c>
      <c r="O11593" s="289" t="s">
        <v>3332</v>
      </c>
      <c r="P11593" s="289">
        <f>VLOOKUP(CAT_Details[[#This Row],[Delivery Bp Customer Code]],Table6[],2,0)</f>
        <v>3402</v>
      </c>
    </row>
    <row r="11594" spans="1:16" x14ac:dyDescent="0.25">
      <c r="A11594" s="289" t="s">
        <v>3329</v>
      </c>
      <c r="B11594">
        <v>4</v>
      </c>
      <c r="C11594">
        <v>449</v>
      </c>
      <c r="D11594">
        <v>1.4</v>
      </c>
      <c r="E11594" s="289" t="s">
        <v>25815</v>
      </c>
      <c r="F11594">
        <v>5017156786</v>
      </c>
      <c r="G11594" s="276">
        <v>45905</v>
      </c>
      <c r="H11594">
        <v>20250828791670</v>
      </c>
      <c r="I11594">
        <v>3.12</v>
      </c>
      <c r="J11594" s="289" t="s">
        <v>324</v>
      </c>
      <c r="K11594" s="289" t="s">
        <v>25816</v>
      </c>
      <c r="L11594" s="289" t="s">
        <v>275</v>
      </c>
      <c r="M11594" s="289" t="s">
        <v>26391</v>
      </c>
      <c r="N11594" s="289" t="s">
        <v>616</v>
      </c>
      <c r="O11594" s="289" t="s">
        <v>3332</v>
      </c>
      <c r="P11594" s="289">
        <f>VLOOKUP(CAT_Details[[#This Row],[Delivery Bp Customer Code]],Table6[],2,0)</f>
        <v>3402</v>
      </c>
    </row>
    <row r="11595" spans="1:16" x14ac:dyDescent="0.25">
      <c r="A11595" s="289" t="s">
        <v>3329</v>
      </c>
      <c r="B11595">
        <v>2</v>
      </c>
      <c r="C11595">
        <v>245</v>
      </c>
      <c r="D11595">
        <v>0.59</v>
      </c>
      <c r="E11595" s="289" t="s">
        <v>25808</v>
      </c>
      <c r="F11595">
        <v>5017157025</v>
      </c>
      <c r="G11595" s="276">
        <v>45905</v>
      </c>
      <c r="H11595">
        <v>20250827790694</v>
      </c>
      <c r="I11595">
        <v>0.378</v>
      </c>
      <c r="J11595" s="289" t="s">
        <v>1047</v>
      </c>
      <c r="K11595" s="289" t="s">
        <v>25817</v>
      </c>
      <c r="L11595" s="289" t="s">
        <v>275</v>
      </c>
      <c r="M11595" s="289" t="s">
        <v>26311</v>
      </c>
      <c r="N11595" s="289" t="s">
        <v>1049</v>
      </c>
      <c r="O11595" s="289" t="s">
        <v>3332</v>
      </c>
      <c r="P11595" s="289">
        <f>VLOOKUP(CAT_Details[[#This Row],[Delivery Bp Customer Code]],Table6[],2,0)</f>
        <v>3402</v>
      </c>
    </row>
    <row r="11596" spans="1:16" x14ac:dyDescent="0.25">
      <c r="A11596" s="289" t="s">
        <v>3329</v>
      </c>
      <c r="B11596">
        <v>1</v>
      </c>
      <c r="C11596">
        <v>54</v>
      </c>
      <c r="D11596">
        <v>0.2</v>
      </c>
      <c r="E11596" s="289" t="s">
        <v>25938</v>
      </c>
      <c r="F11596">
        <v>5017172321</v>
      </c>
      <c r="G11596" s="276">
        <v>45905</v>
      </c>
      <c r="H11596">
        <v>20250828791925</v>
      </c>
      <c r="I11596">
        <v>0.35</v>
      </c>
      <c r="J11596" s="289" t="s">
        <v>350</v>
      </c>
      <c r="K11596" s="289" t="s">
        <v>25939</v>
      </c>
      <c r="L11596" s="289" t="s">
        <v>275</v>
      </c>
      <c r="M11596" s="289" t="s">
        <v>26140</v>
      </c>
      <c r="N11596" s="289" t="s">
        <v>704</v>
      </c>
      <c r="O11596" s="289" t="s">
        <v>3332</v>
      </c>
      <c r="P11596" s="289">
        <f>VLOOKUP(CAT_Details[[#This Row],[Delivery Bp Customer Code]],Table6[],2,0)</f>
        <v>3402</v>
      </c>
    </row>
    <row r="11597" spans="1:16" x14ac:dyDescent="0.25">
      <c r="A11597" s="289" t="s">
        <v>3329</v>
      </c>
      <c r="B11597">
        <v>1</v>
      </c>
      <c r="C11597">
        <v>121</v>
      </c>
      <c r="D11597">
        <v>0.4</v>
      </c>
      <c r="E11597" s="289" t="s">
        <v>25941</v>
      </c>
      <c r="F11597">
        <v>5017172423</v>
      </c>
      <c r="G11597" s="276">
        <v>45905</v>
      </c>
      <c r="H11597">
        <v>20250827790700</v>
      </c>
      <c r="I11597">
        <v>0.48</v>
      </c>
      <c r="J11597" s="289" t="s">
        <v>280</v>
      </c>
      <c r="K11597" s="289" t="s">
        <v>25942</v>
      </c>
      <c r="L11597" s="289" t="s">
        <v>275</v>
      </c>
      <c r="M11597" s="289" t="s">
        <v>26116</v>
      </c>
      <c r="N11597" s="289" t="s">
        <v>619</v>
      </c>
      <c r="O11597" s="289" t="s">
        <v>3332</v>
      </c>
      <c r="P11597" s="289">
        <f>VLOOKUP(CAT_Details[[#This Row],[Delivery Bp Customer Code]],Table6[],2,0)</f>
        <v>3402</v>
      </c>
    </row>
    <row r="11598" spans="1:16" x14ac:dyDescent="0.25">
      <c r="A11598" s="289" t="s">
        <v>3329</v>
      </c>
      <c r="B11598">
        <v>3</v>
      </c>
      <c r="C11598">
        <v>660</v>
      </c>
      <c r="D11598">
        <v>1.2</v>
      </c>
      <c r="E11598" s="289" t="s">
        <v>25941</v>
      </c>
      <c r="F11598">
        <v>5017172424</v>
      </c>
      <c r="G11598" s="276">
        <v>45905</v>
      </c>
      <c r="H11598">
        <v>20250827790701</v>
      </c>
      <c r="I11598">
        <v>2.88</v>
      </c>
      <c r="J11598" s="289" t="s">
        <v>280</v>
      </c>
      <c r="K11598" s="289" t="s">
        <v>25943</v>
      </c>
      <c r="L11598" s="289" t="s">
        <v>275</v>
      </c>
      <c r="M11598" s="289" t="s">
        <v>26116</v>
      </c>
      <c r="N11598" s="289" t="s">
        <v>619</v>
      </c>
      <c r="O11598" s="289" t="s">
        <v>3332</v>
      </c>
      <c r="P11598" s="289">
        <f>VLOOKUP(CAT_Details[[#This Row],[Delivery Bp Customer Code]],Table6[],2,0)</f>
        <v>3402</v>
      </c>
    </row>
    <row r="11599" spans="1:16" x14ac:dyDescent="0.25">
      <c r="A11599" s="289" t="s">
        <v>3329</v>
      </c>
      <c r="B11599">
        <v>7</v>
      </c>
      <c r="C11599">
        <v>490</v>
      </c>
      <c r="D11599">
        <v>2.8</v>
      </c>
      <c r="E11599" s="289" t="s">
        <v>25948</v>
      </c>
      <c r="F11599">
        <v>5017172531</v>
      </c>
      <c r="G11599" s="276">
        <v>45905</v>
      </c>
      <c r="H11599">
        <v>20250829792480</v>
      </c>
      <c r="I11599">
        <v>8.4</v>
      </c>
      <c r="J11599" s="289" t="s">
        <v>350</v>
      </c>
      <c r="K11599" s="289" t="s">
        <v>25949</v>
      </c>
      <c r="L11599" s="289" t="s">
        <v>275</v>
      </c>
      <c r="M11599" s="289" t="s">
        <v>26140</v>
      </c>
      <c r="N11599" s="289" t="s">
        <v>3433</v>
      </c>
      <c r="O11599" s="289" t="s">
        <v>3332</v>
      </c>
      <c r="P11599" s="289">
        <f>VLOOKUP(CAT_Details[[#This Row],[Delivery Bp Customer Code]],Table6[],2,0)</f>
        <v>3402</v>
      </c>
    </row>
    <row r="11600" spans="1:16" x14ac:dyDescent="0.25">
      <c r="A11600" s="289" t="s">
        <v>3329</v>
      </c>
      <c r="B11600">
        <v>13</v>
      </c>
      <c r="C11600">
        <v>650</v>
      </c>
      <c r="D11600">
        <v>8.6999999999999993</v>
      </c>
      <c r="E11600" s="289" t="s">
        <v>26215</v>
      </c>
      <c r="F11600">
        <v>5017201193</v>
      </c>
      <c r="G11600" s="276">
        <v>45905</v>
      </c>
      <c r="H11600">
        <v>20250902794756</v>
      </c>
      <c r="I11600">
        <v>19.433</v>
      </c>
      <c r="J11600" s="289" t="s">
        <v>273</v>
      </c>
      <c r="K11600" s="289" t="s">
        <v>26216</v>
      </c>
      <c r="L11600" s="289" t="s">
        <v>275</v>
      </c>
      <c r="M11600" s="289" t="s">
        <v>26292</v>
      </c>
      <c r="N11600" s="289" t="s">
        <v>1240</v>
      </c>
      <c r="O11600" s="289" t="s">
        <v>3332</v>
      </c>
      <c r="P11600" s="289">
        <f>VLOOKUP(CAT_Details[[#This Row],[Delivery Bp Customer Code]],Table6[],2,0)</f>
        <v>3402</v>
      </c>
    </row>
    <row r="11601" spans="1:16" x14ac:dyDescent="0.25">
      <c r="A11601" s="289" t="s">
        <v>76</v>
      </c>
      <c r="B11601">
        <v>2</v>
      </c>
      <c r="C11601">
        <v>192</v>
      </c>
      <c r="D11601">
        <v>0.8</v>
      </c>
      <c r="E11601" s="289" t="s">
        <v>25505</v>
      </c>
      <c r="F11601">
        <v>5017128412</v>
      </c>
      <c r="G11601" s="276">
        <v>45905</v>
      </c>
      <c r="H11601">
        <v>20250826789363</v>
      </c>
      <c r="I11601">
        <v>1.0940000000000001</v>
      </c>
      <c r="J11601" s="289" t="s">
        <v>287</v>
      </c>
      <c r="K11601" s="289" t="s">
        <v>25506</v>
      </c>
      <c r="L11601" s="289" t="s">
        <v>275</v>
      </c>
      <c r="M11601" s="289" t="s">
        <v>25937</v>
      </c>
      <c r="N11601" s="289" t="s">
        <v>1198</v>
      </c>
      <c r="O11601" s="289" t="s">
        <v>16049</v>
      </c>
      <c r="P11601" s="289" t="str">
        <f>VLOOKUP(CAT_Details[[#This Row],[Delivery Bp Customer Code]],Table6[],2,0)</f>
        <v>MZ02</v>
      </c>
    </row>
    <row r="11602" spans="1:16" x14ac:dyDescent="0.25">
      <c r="A11602" s="289" t="s">
        <v>76</v>
      </c>
      <c r="B11602">
        <v>1</v>
      </c>
      <c r="C11602">
        <v>7.46</v>
      </c>
      <c r="D11602">
        <v>7.0000000000000007E-2</v>
      </c>
      <c r="E11602" s="289" t="s">
        <v>25702</v>
      </c>
      <c r="F11602">
        <v>5017143061</v>
      </c>
      <c r="G11602" s="276">
        <v>45905</v>
      </c>
      <c r="H11602">
        <v>20250827791033</v>
      </c>
      <c r="I11602">
        <v>4.8000000000000001E-2</v>
      </c>
      <c r="J11602" s="289" t="s">
        <v>294</v>
      </c>
      <c r="K11602" s="289" t="s">
        <v>25703</v>
      </c>
      <c r="L11602" s="289" t="s">
        <v>275</v>
      </c>
      <c r="M11602" s="289" t="s">
        <v>26295</v>
      </c>
      <c r="N11602" s="289" t="s">
        <v>1270</v>
      </c>
      <c r="O11602" s="289" t="s">
        <v>16049</v>
      </c>
      <c r="P11602" s="289" t="str">
        <f>VLOOKUP(CAT_Details[[#This Row],[Delivery Bp Customer Code]],Table6[],2,0)</f>
        <v>MZ02</v>
      </c>
    </row>
    <row r="11603" spans="1:16" x14ac:dyDescent="0.25">
      <c r="A11603" s="289" t="s">
        <v>76</v>
      </c>
      <c r="B11603">
        <v>1</v>
      </c>
      <c r="C11603">
        <v>105</v>
      </c>
      <c r="D11603">
        <v>0.4</v>
      </c>
      <c r="E11603" s="289" t="s">
        <v>25704</v>
      </c>
      <c r="F11603">
        <v>5017143086</v>
      </c>
      <c r="G11603" s="276">
        <v>45905</v>
      </c>
      <c r="H11603">
        <v>20250826789503</v>
      </c>
      <c r="I11603">
        <v>0.96</v>
      </c>
      <c r="J11603" s="289" t="s">
        <v>324</v>
      </c>
      <c r="K11603" s="289" t="s">
        <v>25705</v>
      </c>
      <c r="L11603" s="289" t="s">
        <v>275</v>
      </c>
      <c r="M11603" s="289" t="s">
        <v>26156</v>
      </c>
      <c r="N11603" s="289" t="s">
        <v>375</v>
      </c>
      <c r="O11603" s="289" t="s">
        <v>16049</v>
      </c>
      <c r="P11603" s="289" t="str">
        <f>VLOOKUP(CAT_Details[[#This Row],[Delivery Bp Customer Code]],Table6[],2,0)</f>
        <v>MZ02</v>
      </c>
    </row>
    <row r="11604" spans="1:16" x14ac:dyDescent="0.25">
      <c r="A11604" s="289" t="s">
        <v>76</v>
      </c>
      <c r="B11604">
        <v>1</v>
      </c>
      <c r="C11604">
        <v>20</v>
      </c>
      <c r="D11604">
        <v>0.2</v>
      </c>
      <c r="E11604" s="289" t="s">
        <v>25708</v>
      </c>
      <c r="F11604">
        <v>5017143197</v>
      </c>
      <c r="G11604" s="276">
        <v>45905</v>
      </c>
      <c r="H11604">
        <v>20250826789189</v>
      </c>
      <c r="I11604">
        <v>0.38400000000000001</v>
      </c>
      <c r="J11604" s="289" t="s">
        <v>294</v>
      </c>
      <c r="K11604" s="289" t="s">
        <v>25709</v>
      </c>
      <c r="L11604" s="289" t="s">
        <v>275</v>
      </c>
      <c r="M11604" s="289" t="s">
        <v>25888</v>
      </c>
      <c r="N11604" s="289" t="s">
        <v>16159</v>
      </c>
      <c r="O11604" s="289" t="s">
        <v>16049</v>
      </c>
      <c r="P11604" s="289" t="str">
        <f>VLOOKUP(CAT_Details[[#This Row],[Delivery Bp Customer Code]],Table6[],2,0)</f>
        <v>MZ02</v>
      </c>
    </row>
    <row r="11605" spans="1:16" x14ac:dyDescent="0.25">
      <c r="A11605" s="289" t="s">
        <v>76</v>
      </c>
      <c r="B11605">
        <v>1</v>
      </c>
      <c r="C11605">
        <v>70</v>
      </c>
      <c r="D11605">
        <v>0.2</v>
      </c>
      <c r="E11605" s="289" t="s">
        <v>25842</v>
      </c>
      <c r="F11605">
        <v>5017157493</v>
      </c>
      <c r="G11605" s="276">
        <v>45905</v>
      </c>
      <c r="H11605">
        <v>20250827790845</v>
      </c>
      <c r="I11605">
        <v>0.192</v>
      </c>
      <c r="J11605" s="289" t="s">
        <v>324</v>
      </c>
      <c r="K11605" s="289" t="s">
        <v>25843</v>
      </c>
      <c r="L11605" s="289" t="s">
        <v>275</v>
      </c>
      <c r="M11605" s="289"/>
      <c r="N11605" s="289" t="s">
        <v>16153</v>
      </c>
      <c r="O11605" s="289" t="s">
        <v>16049</v>
      </c>
      <c r="P11605" s="289" t="str">
        <f>VLOOKUP(CAT_Details[[#This Row],[Delivery Bp Customer Code]],Table6[],2,0)</f>
        <v>MZ02</v>
      </c>
    </row>
    <row r="11606" spans="1:16" x14ac:dyDescent="0.25">
      <c r="A11606" s="289" t="s">
        <v>74</v>
      </c>
      <c r="B11606">
        <v>26</v>
      </c>
      <c r="C11606">
        <v>2836</v>
      </c>
      <c r="D11606">
        <v>8.6</v>
      </c>
      <c r="E11606" s="289" t="s">
        <v>25522</v>
      </c>
      <c r="F11606">
        <v>5017114469</v>
      </c>
      <c r="G11606" s="276">
        <v>45905</v>
      </c>
      <c r="H11606">
        <v>20250821787068</v>
      </c>
      <c r="I11606">
        <v>18.164000000000001</v>
      </c>
      <c r="J11606" s="289" t="s">
        <v>756</v>
      </c>
      <c r="K11606" s="289" t="s">
        <v>25523</v>
      </c>
      <c r="L11606" s="289" t="s">
        <v>275</v>
      </c>
      <c r="M11606" s="289" t="s">
        <v>26081</v>
      </c>
      <c r="N11606" s="289" t="s">
        <v>22780</v>
      </c>
      <c r="O11606" s="289" t="s">
        <v>22256</v>
      </c>
      <c r="P11606" s="289" t="str">
        <f>VLOOKUP(CAT_Details[[#This Row],[Delivery Bp Customer Code]],Table6[],2,0)</f>
        <v>DX01-L5</v>
      </c>
    </row>
    <row r="11607" spans="1:16" x14ac:dyDescent="0.25">
      <c r="A11607" s="289" t="s">
        <v>74</v>
      </c>
      <c r="B11607">
        <v>20</v>
      </c>
      <c r="C11607">
        <v>1874.27</v>
      </c>
      <c r="D11607">
        <v>8.26</v>
      </c>
      <c r="E11607" s="289" t="s">
        <v>25505</v>
      </c>
      <c r="F11607">
        <v>5017128413</v>
      </c>
      <c r="G11607" s="276">
        <v>45905</v>
      </c>
      <c r="H11607">
        <v>20250826789349</v>
      </c>
      <c r="I11607">
        <v>15.063000000000001</v>
      </c>
      <c r="J11607" s="289" t="s">
        <v>287</v>
      </c>
      <c r="K11607" s="289" t="s">
        <v>25542</v>
      </c>
      <c r="L11607" s="289" t="s">
        <v>275</v>
      </c>
      <c r="M11607" s="289" t="s">
        <v>25937</v>
      </c>
      <c r="N11607" s="289" t="s">
        <v>1198</v>
      </c>
      <c r="O11607" s="289" t="s">
        <v>22256</v>
      </c>
      <c r="P11607" s="289" t="str">
        <f>VLOOKUP(CAT_Details[[#This Row],[Delivery Bp Customer Code]],Table6[],2,0)</f>
        <v>DX01-L5</v>
      </c>
    </row>
    <row r="11608" spans="1:16" x14ac:dyDescent="0.25">
      <c r="A11608" s="289" t="s">
        <v>74</v>
      </c>
      <c r="B11608">
        <v>14</v>
      </c>
      <c r="C11608">
        <v>4200</v>
      </c>
      <c r="D11608">
        <v>5.6</v>
      </c>
      <c r="E11608" s="289" t="s">
        <v>25553</v>
      </c>
      <c r="F11608">
        <v>5017128848</v>
      </c>
      <c r="G11608" s="276">
        <v>45905</v>
      </c>
      <c r="H11608">
        <v>20250821787040</v>
      </c>
      <c r="I11608">
        <v>13.44</v>
      </c>
      <c r="J11608" s="289" t="s">
        <v>383</v>
      </c>
      <c r="K11608" s="289" t="s">
        <v>25554</v>
      </c>
      <c r="L11608" s="289" t="s">
        <v>275</v>
      </c>
      <c r="M11608" s="289" t="s">
        <v>26196</v>
      </c>
      <c r="N11608" s="289" t="s">
        <v>386</v>
      </c>
      <c r="O11608" s="289" t="s">
        <v>22256</v>
      </c>
      <c r="P11608" s="289" t="str">
        <f>VLOOKUP(CAT_Details[[#This Row],[Delivery Bp Customer Code]],Table6[],2,0)</f>
        <v>DX01-L5</v>
      </c>
    </row>
    <row r="11609" spans="1:16" x14ac:dyDescent="0.25">
      <c r="A11609" s="289" t="s">
        <v>74</v>
      </c>
      <c r="B11609">
        <v>1</v>
      </c>
      <c r="C11609">
        <v>35</v>
      </c>
      <c r="D11609">
        <v>0.2</v>
      </c>
      <c r="E11609" s="289" t="s">
        <v>25600</v>
      </c>
      <c r="F11609">
        <v>5017142406</v>
      </c>
      <c r="G11609" s="276">
        <v>45905</v>
      </c>
      <c r="H11609">
        <v>20250826789719</v>
      </c>
      <c r="I11609">
        <v>0.192</v>
      </c>
      <c r="J11609" s="289" t="s">
        <v>324</v>
      </c>
      <c r="K11609" s="289" t="s">
        <v>25714</v>
      </c>
      <c r="L11609" s="289" t="s">
        <v>275</v>
      </c>
      <c r="M11609" s="289" t="s">
        <v>26857</v>
      </c>
      <c r="N11609" s="289" t="s">
        <v>399</v>
      </c>
      <c r="O11609" s="289" t="s">
        <v>22256</v>
      </c>
      <c r="P11609" s="289" t="str">
        <f>VLOOKUP(CAT_Details[[#This Row],[Delivery Bp Customer Code]],Table6[],2,0)</f>
        <v>DX01-L5</v>
      </c>
    </row>
    <row r="11610" spans="1:16" x14ac:dyDescent="0.25">
      <c r="A11610" s="289" t="s">
        <v>74</v>
      </c>
      <c r="B11610">
        <v>2</v>
      </c>
      <c r="C11610">
        <v>4</v>
      </c>
      <c r="D11610">
        <v>0.05</v>
      </c>
      <c r="E11610" s="289" t="s">
        <v>25722</v>
      </c>
      <c r="F11610">
        <v>5017143168</v>
      </c>
      <c r="G11610" s="276">
        <v>45905</v>
      </c>
      <c r="H11610">
        <v>20250826789272</v>
      </c>
      <c r="I11610">
        <v>2.1999999999999999E-2</v>
      </c>
      <c r="J11610" s="289" t="s">
        <v>438</v>
      </c>
      <c r="K11610" s="289" t="s">
        <v>25723</v>
      </c>
      <c r="L11610" s="289" t="s">
        <v>275</v>
      </c>
      <c r="M11610" s="289" t="s">
        <v>26311</v>
      </c>
      <c r="N11610" s="289" t="s">
        <v>751</v>
      </c>
      <c r="O11610" s="289" t="s">
        <v>22256</v>
      </c>
      <c r="P11610" s="289" t="str">
        <f>VLOOKUP(CAT_Details[[#This Row],[Delivery Bp Customer Code]],Table6[],2,0)</f>
        <v>DX01-L5</v>
      </c>
    </row>
    <row r="11611" spans="1:16" x14ac:dyDescent="0.25">
      <c r="A11611" s="289" t="s">
        <v>74</v>
      </c>
      <c r="B11611">
        <v>8</v>
      </c>
      <c r="C11611">
        <v>1240</v>
      </c>
      <c r="D11611">
        <v>3.47</v>
      </c>
      <c r="E11611" s="289" t="s">
        <v>25730</v>
      </c>
      <c r="F11611">
        <v>5017143292</v>
      </c>
      <c r="G11611" s="276">
        <v>45905</v>
      </c>
      <c r="H11611">
        <v>20250826789186</v>
      </c>
      <c r="I11611">
        <v>8.32</v>
      </c>
      <c r="J11611" s="289" t="s">
        <v>294</v>
      </c>
      <c r="K11611" s="289" t="s">
        <v>25731</v>
      </c>
      <c r="L11611" s="289" t="s">
        <v>275</v>
      </c>
      <c r="M11611" s="289" t="s">
        <v>25888</v>
      </c>
      <c r="N11611" s="289" t="s">
        <v>16159</v>
      </c>
      <c r="O11611" s="289" t="s">
        <v>22256</v>
      </c>
      <c r="P11611" s="289" t="str">
        <f>VLOOKUP(CAT_Details[[#This Row],[Delivery Bp Customer Code]],Table6[],2,0)</f>
        <v>DX01-L5</v>
      </c>
    </row>
    <row r="11612" spans="1:16" x14ac:dyDescent="0.25">
      <c r="A11612" s="289" t="s">
        <v>74</v>
      </c>
      <c r="B11612">
        <v>4</v>
      </c>
      <c r="C11612">
        <v>1560</v>
      </c>
      <c r="D11612">
        <v>1.6</v>
      </c>
      <c r="E11612" s="289" t="s">
        <v>25734</v>
      </c>
      <c r="F11612">
        <v>5017143528</v>
      </c>
      <c r="G11612" s="276">
        <v>45905</v>
      </c>
      <c r="H11612">
        <v>20250826789810</v>
      </c>
      <c r="I11612">
        <v>3.84</v>
      </c>
      <c r="J11612" s="289" t="s">
        <v>294</v>
      </c>
      <c r="K11612" s="289" t="s">
        <v>25735</v>
      </c>
      <c r="L11612" s="289" t="s">
        <v>275</v>
      </c>
      <c r="M11612" s="289" t="s">
        <v>26083</v>
      </c>
      <c r="N11612" s="289" t="s">
        <v>297</v>
      </c>
      <c r="O11612" s="289" t="s">
        <v>22256</v>
      </c>
      <c r="P11612" s="289" t="str">
        <f>VLOOKUP(CAT_Details[[#This Row],[Delivery Bp Customer Code]],Table6[],2,0)</f>
        <v>DX01-L5</v>
      </c>
    </row>
    <row r="11613" spans="1:16" x14ac:dyDescent="0.25">
      <c r="A11613" s="289" t="s">
        <v>74</v>
      </c>
      <c r="B11613">
        <v>7</v>
      </c>
      <c r="C11613">
        <v>2352</v>
      </c>
      <c r="D11613">
        <v>3.49</v>
      </c>
      <c r="E11613" s="289" t="s">
        <v>25736</v>
      </c>
      <c r="F11613">
        <v>5017143532</v>
      </c>
      <c r="G11613" s="276">
        <v>45905</v>
      </c>
      <c r="H11613">
        <v>20250827790357</v>
      </c>
      <c r="I11613">
        <v>7.702</v>
      </c>
      <c r="J11613" s="289" t="s">
        <v>401</v>
      </c>
      <c r="K11613" s="289" t="s">
        <v>25737</v>
      </c>
      <c r="L11613" s="289" t="s">
        <v>275</v>
      </c>
      <c r="M11613" s="289" t="s">
        <v>26084</v>
      </c>
      <c r="N11613" s="289" t="s">
        <v>16659</v>
      </c>
      <c r="O11613" s="289" t="s">
        <v>22256</v>
      </c>
      <c r="P11613" s="289" t="str">
        <f>VLOOKUP(CAT_Details[[#This Row],[Delivery Bp Customer Code]],Table6[],2,0)</f>
        <v>DX01-L5</v>
      </c>
    </row>
    <row r="11614" spans="1:16" x14ac:dyDescent="0.25">
      <c r="A11614" s="289" t="s">
        <v>74</v>
      </c>
      <c r="B11614">
        <v>48</v>
      </c>
      <c r="C11614">
        <v>18035</v>
      </c>
      <c r="D11614">
        <v>13.6</v>
      </c>
      <c r="E11614" s="289" t="s">
        <v>25742</v>
      </c>
      <c r="F11614">
        <v>5017143649</v>
      </c>
      <c r="G11614" s="276">
        <v>45905</v>
      </c>
      <c r="H11614">
        <v>20250808779049</v>
      </c>
      <c r="I11614">
        <v>45.695999999999998</v>
      </c>
      <c r="J11614" s="289" t="s">
        <v>401</v>
      </c>
      <c r="K11614" s="289" t="s">
        <v>25743</v>
      </c>
      <c r="L11614" s="289" t="s">
        <v>275</v>
      </c>
      <c r="M11614" s="289" t="s">
        <v>26084</v>
      </c>
      <c r="N11614" s="289" t="s">
        <v>1028</v>
      </c>
      <c r="O11614" s="289" t="s">
        <v>22256</v>
      </c>
      <c r="P11614" s="289" t="str">
        <f>VLOOKUP(CAT_Details[[#This Row],[Delivery Bp Customer Code]],Table6[],2,0)</f>
        <v>DX01-L5</v>
      </c>
    </row>
    <row r="11615" spans="1:16" x14ac:dyDescent="0.25">
      <c r="A11615" s="289" t="s">
        <v>74</v>
      </c>
      <c r="B11615">
        <v>6</v>
      </c>
      <c r="C11615">
        <v>6900</v>
      </c>
      <c r="D11615">
        <v>2.4</v>
      </c>
      <c r="E11615" s="289" t="s">
        <v>25847</v>
      </c>
      <c r="F11615">
        <v>5017157000</v>
      </c>
      <c r="G11615" s="276">
        <v>45905</v>
      </c>
      <c r="H11615">
        <v>20250826789911</v>
      </c>
      <c r="I11615">
        <v>3.456</v>
      </c>
      <c r="J11615" s="289" t="s">
        <v>324</v>
      </c>
      <c r="K11615" s="289" t="s">
        <v>25848</v>
      </c>
      <c r="L11615" s="289" t="s">
        <v>275</v>
      </c>
      <c r="M11615" s="289" t="s">
        <v>26329</v>
      </c>
      <c r="N11615" s="289" t="s">
        <v>333</v>
      </c>
      <c r="O11615" s="289" t="s">
        <v>22256</v>
      </c>
      <c r="P11615" s="289" t="str">
        <f>VLOOKUP(CAT_Details[[#This Row],[Delivery Bp Customer Code]],Table6[],2,0)</f>
        <v>DX01-L5</v>
      </c>
    </row>
    <row r="11616" spans="1:16" x14ac:dyDescent="0.25">
      <c r="A11616" s="289" t="s">
        <v>74</v>
      </c>
      <c r="B11616">
        <v>37</v>
      </c>
      <c r="C11616">
        <v>2970</v>
      </c>
      <c r="D11616">
        <v>8.4</v>
      </c>
      <c r="E11616" s="289" t="s">
        <v>25842</v>
      </c>
      <c r="F11616">
        <v>5017157492</v>
      </c>
      <c r="G11616" s="276">
        <v>45905</v>
      </c>
      <c r="H11616">
        <v>20250827790787</v>
      </c>
      <c r="I11616">
        <v>8.0640000000000001</v>
      </c>
      <c r="J11616" s="289" t="s">
        <v>324</v>
      </c>
      <c r="K11616" s="289" t="s">
        <v>25859</v>
      </c>
      <c r="L11616" s="289" t="s">
        <v>275</v>
      </c>
      <c r="M11616" s="289" t="s">
        <v>26337</v>
      </c>
      <c r="N11616" s="289" t="s">
        <v>16153</v>
      </c>
      <c r="O11616" s="289" t="s">
        <v>22256</v>
      </c>
      <c r="P11616" s="289" t="str">
        <f>VLOOKUP(CAT_Details[[#This Row],[Delivery Bp Customer Code]],Table6[],2,0)</f>
        <v>DX01-L5</v>
      </c>
    </row>
    <row r="11617" spans="1:16" x14ac:dyDescent="0.25">
      <c r="A11617" s="289" t="s">
        <v>74</v>
      </c>
      <c r="B11617">
        <v>1</v>
      </c>
      <c r="C11617">
        <v>77</v>
      </c>
      <c r="D11617">
        <v>0.5</v>
      </c>
      <c r="E11617" s="289" t="s">
        <v>25966</v>
      </c>
      <c r="F11617">
        <v>5017172286</v>
      </c>
      <c r="G11617" s="276">
        <v>45905</v>
      </c>
      <c r="H11617">
        <v>20250829792572</v>
      </c>
      <c r="I11617">
        <v>1.1399999999999999</v>
      </c>
      <c r="J11617" s="289" t="s">
        <v>350</v>
      </c>
      <c r="K11617" s="289" t="s">
        <v>25967</v>
      </c>
      <c r="L11617" s="289" t="s">
        <v>275</v>
      </c>
      <c r="M11617" s="289" t="s">
        <v>26297</v>
      </c>
      <c r="N11617" s="289" t="s">
        <v>1095</v>
      </c>
      <c r="O11617" s="289" t="s">
        <v>22256</v>
      </c>
      <c r="P11617" s="289" t="str">
        <f>VLOOKUP(CAT_Details[[#This Row],[Delivery Bp Customer Code]],Table6[],2,0)</f>
        <v>DX01-L5</v>
      </c>
    </row>
    <row r="11618" spans="1:16" x14ac:dyDescent="0.25">
      <c r="A11618" s="289" t="s">
        <v>74</v>
      </c>
      <c r="B11618">
        <v>1</v>
      </c>
      <c r="C11618">
        <v>5</v>
      </c>
      <c r="D11618">
        <v>0.02</v>
      </c>
      <c r="E11618" s="289" t="s">
        <v>25973</v>
      </c>
      <c r="F11618">
        <v>5017172383</v>
      </c>
      <c r="G11618" s="276">
        <v>45905</v>
      </c>
      <c r="H11618">
        <v>20250826789693</v>
      </c>
      <c r="I11618">
        <v>8.9999999999999993E-3</v>
      </c>
      <c r="J11618" s="289" t="s">
        <v>350</v>
      </c>
      <c r="K11618" s="289" t="s">
        <v>25974</v>
      </c>
      <c r="L11618" s="289" t="s">
        <v>275</v>
      </c>
      <c r="M11618" s="289" t="s">
        <v>26140</v>
      </c>
      <c r="N11618" s="289" t="s">
        <v>2252</v>
      </c>
      <c r="O11618" s="289" t="s">
        <v>22256</v>
      </c>
      <c r="P11618" s="289" t="str">
        <f>VLOOKUP(CAT_Details[[#This Row],[Delivery Bp Customer Code]],Table6[],2,0)</f>
        <v>DX01-L5</v>
      </c>
    </row>
    <row r="11619" spans="1:16" x14ac:dyDescent="0.25">
      <c r="A11619" s="289" t="s">
        <v>74</v>
      </c>
      <c r="B11619">
        <v>4</v>
      </c>
      <c r="C11619">
        <v>360</v>
      </c>
      <c r="D11619">
        <v>1.6</v>
      </c>
      <c r="E11619" s="289" t="s">
        <v>25981</v>
      </c>
      <c r="F11619">
        <v>5017172632</v>
      </c>
      <c r="G11619" s="276">
        <v>45905</v>
      </c>
      <c r="H11619">
        <v>20250829792603</v>
      </c>
      <c r="I11619">
        <v>3.84</v>
      </c>
      <c r="J11619" s="289" t="s">
        <v>350</v>
      </c>
      <c r="K11619" s="289" t="s">
        <v>25982</v>
      </c>
      <c r="L11619" s="289" t="s">
        <v>275</v>
      </c>
      <c r="M11619" s="289" t="s">
        <v>26297</v>
      </c>
      <c r="N11619" s="289" t="s">
        <v>15321</v>
      </c>
      <c r="O11619" s="289" t="s">
        <v>22256</v>
      </c>
      <c r="P11619" s="289" t="str">
        <f>VLOOKUP(CAT_Details[[#This Row],[Delivery Bp Customer Code]],Table6[],2,0)</f>
        <v>DX01-L5</v>
      </c>
    </row>
    <row r="11620" spans="1:16" x14ac:dyDescent="0.25">
      <c r="A11620" s="289" t="s">
        <v>272</v>
      </c>
      <c r="B11620">
        <v>4</v>
      </c>
      <c r="C11620">
        <v>2000</v>
      </c>
      <c r="D11620">
        <v>1.6</v>
      </c>
      <c r="E11620" s="289" t="s">
        <v>25587</v>
      </c>
      <c r="F11620">
        <v>5017128868</v>
      </c>
      <c r="G11620" s="276">
        <v>45905</v>
      </c>
      <c r="H11620">
        <v>20250807777908</v>
      </c>
      <c r="I11620">
        <v>3.84</v>
      </c>
      <c r="J11620" s="289" t="s">
        <v>324</v>
      </c>
      <c r="K11620" s="289" t="s">
        <v>25588</v>
      </c>
      <c r="L11620" s="289" t="s">
        <v>275</v>
      </c>
      <c r="M11620" s="289" t="s">
        <v>26156</v>
      </c>
      <c r="N11620" s="289" t="s">
        <v>622</v>
      </c>
      <c r="O11620" s="289" t="s">
        <v>277</v>
      </c>
      <c r="P11620" s="289" t="str">
        <f>VLOOKUP(CAT_Details[[#This Row],[Delivery Bp Customer Code]],Table6[],2,0)</f>
        <v>U2-L5</v>
      </c>
    </row>
    <row r="11621" spans="1:16" x14ac:dyDescent="0.25">
      <c r="A11621" s="289" t="s">
        <v>272</v>
      </c>
      <c r="B11621">
        <v>4</v>
      </c>
      <c r="C11621">
        <v>2028</v>
      </c>
      <c r="D11621">
        <v>1.6</v>
      </c>
      <c r="E11621" s="289" t="s">
        <v>25600</v>
      </c>
      <c r="F11621">
        <v>5017142408</v>
      </c>
      <c r="G11621" s="276">
        <v>45905</v>
      </c>
      <c r="H11621">
        <v>20250826789705</v>
      </c>
      <c r="I11621">
        <v>1.536</v>
      </c>
      <c r="J11621" s="289" t="s">
        <v>324</v>
      </c>
      <c r="K11621" s="289" t="s">
        <v>25744</v>
      </c>
      <c r="L11621" s="289" t="s">
        <v>275</v>
      </c>
      <c r="M11621" s="289" t="s">
        <v>26156</v>
      </c>
      <c r="N11621" s="289" t="s">
        <v>399</v>
      </c>
      <c r="O11621" s="289" t="s">
        <v>277</v>
      </c>
      <c r="P11621" s="289" t="str">
        <f>VLOOKUP(CAT_Details[[#This Row],[Delivery Bp Customer Code]],Table6[],2,0)</f>
        <v>U2-L5</v>
      </c>
    </row>
    <row r="11622" spans="1:16" x14ac:dyDescent="0.25">
      <c r="A11622" s="289" t="s">
        <v>272</v>
      </c>
      <c r="B11622">
        <v>1</v>
      </c>
      <c r="C11622">
        <v>45</v>
      </c>
      <c r="D11622">
        <v>0.2</v>
      </c>
      <c r="E11622" s="289" t="s">
        <v>25669</v>
      </c>
      <c r="F11622">
        <v>5017142774</v>
      </c>
      <c r="G11622" s="276">
        <v>45905</v>
      </c>
      <c r="H11622">
        <v>20250826789166</v>
      </c>
      <c r="I11622">
        <v>0.216</v>
      </c>
      <c r="J11622" s="289" t="s">
        <v>401</v>
      </c>
      <c r="K11622" s="289" t="s">
        <v>25745</v>
      </c>
      <c r="L11622" s="289" t="s">
        <v>275</v>
      </c>
      <c r="M11622" s="289" t="s">
        <v>26194</v>
      </c>
      <c r="N11622" s="289" t="s">
        <v>2533</v>
      </c>
      <c r="O11622" s="289" t="s">
        <v>277</v>
      </c>
      <c r="P11622" s="289" t="str">
        <f>VLOOKUP(CAT_Details[[#This Row],[Delivery Bp Customer Code]],Table6[],2,0)</f>
        <v>U2-L5</v>
      </c>
    </row>
    <row r="11623" spans="1:16" x14ac:dyDescent="0.25">
      <c r="A11623" s="289" t="s">
        <v>272</v>
      </c>
      <c r="B11623">
        <v>1</v>
      </c>
      <c r="C11623">
        <v>26</v>
      </c>
      <c r="D11623">
        <v>0.2</v>
      </c>
      <c r="E11623" s="289" t="s">
        <v>25938</v>
      </c>
      <c r="F11623">
        <v>5017172320</v>
      </c>
      <c r="G11623" s="276">
        <v>45905</v>
      </c>
      <c r="H11623">
        <v>20250828791962</v>
      </c>
      <c r="I11623">
        <v>0.35</v>
      </c>
      <c r="J11623" s="289" t="s">
        <v>350</v>
      </c>
      <c r="K11623" s="289" t="s">
        <v>25991</v>
      </c>
      <c r="L11623" s="289" t="s">
        <v>275</v>
      </c>
      <c r="M11623" s="289" t="s">
        <v>26140</v>
      </c>
      <c r="N11623" s="289" t="s">
        <v>704</v>
      </c>
      <c r="O11623" s="289" t="s">
        <v>277</v>
      </c>
      <c r="P11623" s="289" t="str">
        <f>VLOOKUP(CAT_Details[[#This Row],[Delivery Bp Customer Code]],Table6[],2,0)</f>
        <v>U2-L5</v>
      </c>
    </row>
    <row r="11624" spans="1:16" x14ac:dyDescent="0.25">
      <c r="A11624" s="289" t="s">
        <v>272</v>
      </c>
      <c r="B11624">
        <v>1</v>
      </c>
      <c r="C11624">
        <v>53</v>
      </c>
      <c r="D11624">
        <v>0.47</v>
      </c>
      <c r="E11624" s="289" t="s">
        <v>26287</v>
      </c>
      <c r="F11624">
        <v>5017201717</v>
      </c>
      <c r="G11624" s="276">
        <v>45905</v>
      </c>
      <c r="H11624">
        <v>20250902794448</v>
      </c>
      <c r="I11624">
        <v>1.079</v>
      </c>
      <c r="J11624" s="289" t="s">
        <v>273</v>
      </c>
      <c r="K11624" s="289" t="s">
        <v>26288</v>
      </c>
      <c r="L11624" s="289" t="s">
        <v>275</v>
      </c>
      <c r="M11624" s="289" t="s">
        <v>26292</v>
      </c>
      <c r="N11624" s="289" t="s">
        <v>519</v>
      </c>
      <c r="O11624" s="289" t="s">
        <v>277</v>
      </c>
      <c r="P11624" s="289" t="str">
        <f>VLOOKUP(CAT_Details[[#This Row],[Delivery Bp Customer Code]],Table6[],2,0)</f>
        <v>U2-L5</v>
      </c>
    </row>
    <row r="11625" spans="1:16" x14ac:dyDescent="0.25">
      <c r="A11625" s="289" t="s">
        <v>4794</v>
      </c>
      <c r="B11625">
        <v>16</v>
      </c>
      <c r="C11625">
        <v>7216</v>
      </c>
      <c r="D11625">
        <v>3.46</v>
      </c>
      <c r="E11625" s="289" t="s">
        <v>26112</v>
      </c>
      <c r="F11625">
        <v>5017187348</v>
      </c>
      <c r="G11625" s="276">
        <v>45905</v>
      </c>
      <c r="H11625">
        <v>20250829792919</v>
      </c>
      <c r="I11625">
        <v>8.2940000000000005</v>
      </c>
      <c r="J11625" s="289" t="s">
        <v>350</v>
      </c>
      <c r="K11625" s="289" t="s">
        <v>26113</v>
      </c>
      <c r="L11625" s="289" t="s">
        <v>275</v>
      </c>
      <c r="M11625" s="289" t="s">
        <v>26297</v>
      </c>
      <c r="N11625" s="289" t="s">
        <v>4441</v>
      </c>
      <c r="O11625" s="289" t="s">
        <v>4798</v>
      </c>
      <c r="P11625" s="289" t="str">
        <f>VLOOKUP(CAT_Details[[#This Row],[Delivery Bp Customer Code]],Table6[],2,0)</f>
        <v>MY02</v>
      </c>
    </row>
    <row r="11626" spans="1:16" x14ac:dyDescent="0.25">
      <c r="A11626" s="289" t="s">
        <v>278</v>
      </c>
      <c r="B11626">
        <v>5</v>
      </c>
      <c r="C11626">
        <v>1336.38</v>
      </c>
      <c r="D11626">
        <v>1.6</v>
      </c>
      <c r="E11626" s="289" t="s">
        <v>26008</v>
      </c>
      <c r="F11626">
        <v>5017187125</v>
      </c>
      <c r="G11626" s="276">
        <v>45908</v>
      </c>
      <c r="H11626">
        <v>20250829792323</v>
      </c>
      <c r="I11626">
        <v>2.2080000000000002</v>
      </c>
      <c r="J11626" s="289" t="s">
        <v>280</v>
      </c>
      <c r="K11626" s="289" t="s">
        <v>26009</v>
      </c>
      <c r="L11626" s="289" t="s">
        <v>275</v>
      </c>
      <c r="M11626" s="289" t="s">
        <v>26392</v>
      </c>
      <c r="N11626" s="289" t="s">
        <v>23070</v>
      </c>
      <c r="O11626" s="289" t="s">
        <v>498</v>
      </c>
      <c r="P11626" s="289" t="str">
        <f>VLOOKUP(CAT_Details[[#This Row],[Delivery Bp Customer Code]],Table6[],2,0)</f>
        <v>DK-BM01</v>
      </c>
    </row>
    <row r="11627" spans="1:16" x14ac:dyDescent="0.25">
      <c r="A11627" s="289" t="s">
        <v>278</v>
      </c>
      <c r="B11627">
        <v>1</v>
      </c>
      <c r="C11627">
        <v>235</v>
      </c>
      <c r="D11627">
        <v>0.4</v>
      </c>
      <c r="E11627" s="289" t="s">
        <v>26134</v>
      </c>
      <c r="F11627">
        <v>5017201868</v>
      </c>
      <c r="G11627" s="276">
        <v>45908</v>
      </c>
      <c r="H11627">
        <v>20250828791660</v>
      </c>
      <c r="I11627">
        <v>0.48</v>
      </c>
      <c r="J11627" s="289" t="s">
        <v>280</v>
      </c>
      <c r="K11627" s="289" t="s">
        <v>26135</v>
      </c>
      <c r="L11627" s="289" t="s">
        <v>275</v>
      </c>
      <c r="M11627" s="289" t="s">
        <v>26298</v>
      </c>
      <c r="N11627" s="289" t="s">
        <v>868</v>
      </c>
      <c r="O11627" s="289" t="s">
        <v>498</v>
      </c>
      <c r="P11627" s="289" t="str">
        <f>VLOOKUP(CAT_Details[[#This Row],[Delivery Bp Customer Code]],Table6[],2,0)</f>
        <v>DK-BM01</v>
      </c>
    </row>
    <row r="11628" spans="1:16" x14ac:dyDescent="0.25">
      <c r="A11628" s="289" t="s">
        <v>75</v>
      </c>
      <c r="B11628">
        <v>2</v>
      </c>
      <c r="C11628">
        <v>1150.4000000000001</v>
      </c>
      <c r="D11628">
        <v>0.66</v>
      </c>
      <c r="E11628" s="289" t="s">
        <v>26015</v>
      </c>
      <c r="F11628">
        <v>5017186780</v>
      </c>
      <c r="G11628" s="276">
        <v>45908</v>
      </c>
      <c r="H11628">
        <v>20250828791484</v>
      </c>
      <c r="I11628">
        <v>0.63</v>
      </c>
      <c r="J11628" s="289" t="s">
        <v>350</v>
      </c>
      <c r="K11628" s="289" t="s">
        <v>26016</v>
      </c>
      <c r="L11628" s="289" t="s">
        <v>275</v>
      </c>
      <c r="M11628" s="289" t="s">
        <v>26394</v>
      </c>
      <c r="N11628" s="289" t="s">
        <v>2571</v>
      </c>
      <c r="O11628" s="289" t="s">
        <v>2173</v>
      </c>
      <c r="P11628" s="289" t="str">
        <f>VLOOKUP(CAT_Details[[#This Row],[Delivery Bp Customer Code]],Table6[],2,0)</f>
        <v>OYL1</v>
      </c>
    </row>
    <row r="11629" spans="1:16" x14ac:dyDescent="0.25">
      <c r="A11629" s="289" t="s">
        <v>75</v>
      </c>
      <c r="B11629">
        <v>1</v>
      </c>
      <c r="C11629">
        <v>170.2</v>
      </c>
      <c r="D11629">
        <v>0.25</v>
      </c>
      <c r="E11629" s="289" t="s">
        <v>26015</v>
      </c>
      <c r="F11629">
        <v>5017186781</v>
      </c>
      <c r="G11629" s="276">
        <v>45908</v>
      </c>
      <c r="H11629">
        <v>20250828791500</v>
      </c>
      <c r="I11629">
        <v>0.23799999999999999</v>
      </c>
      <c r="J11629" s="289" t="s">
        <v>350</v>
      </c>
      <c r="K11629" s="289" t="s">
        <v>26017</v>
      </c>
      <c r="L11629" s="289" t="s">
        <v>275</v>
      </c>
      <c r="M11629" s="289" t="s">
        <v>26394</v>
      </c>
      <c r="N11629" s="289" t="s">
        <v>2571</v>
      </c>
      <c r="O11629" s="289" t="s">
        <v>2173</v>
      </c>
      <c r="P11629" s="289" t="str">
        <f>VLOOKUP(CAT_Details[[#This Row],[Delivery Bp Customer Code]],Table6[],2,0)</f>
        <v>OYL1</v>
      </c>
    </row>
    <row r="11630" spans="1:16" x14ac:dyDescent="0.25">
      <c r="A11630" s="289" t="s">
        <v>17052</v>
      </c>
      <c r="B11630">
        <v>1</v>
      </c>
      <c r="C11630">
        <v>34</v>
      </c>
      <c r="D11630">
        <v>0.4</v>
      </c>
      <c r="E11630" s="289" t="s">
        <v>25812</v>
      </c>
      <c r="F11630">
        <v>5017157448</v>
      </c>
      <c r="G11630" s="276">
        <v>45908</v>
      </c>
      <c r="H11630">
        <v>20250828791517</v>
      </c>
      <c r="I11630">
        <v>0.34599999999999997</v>
      </c>
      <c r="J11630" s="289" t="s">
        <v>3890</v>
      </c>
      <c r="K11630" s="289" t="s">
        <v>25813</v>
      </c>
      <c r="L11630" s="289" t="s">
        <v>280</v>
      </c>
      <c r="M11630" s="289" t="s">
        <v>26312</v>
      </c>
      <c r="N11630" s="289" t="s">
        <v>3896</v>
      </c>
      <c r="O11630" s="289" t="s">
        <v>18284</v>
      </c>
      <c r="P11630" s="289">
        <f>VLOOKUP(CAT_Details[[#This Row],[Delivery Bp Customer Code]],Table6[],2,0)</f>
        <v>3705</v>
      </c>
    </row>
    <row r="11631" spans="1:16" x14ac:dyDescent="0.25">
      <c r="A11631" s="289" t="s">
        <v>17052</v>
      </c>
      <c r="B11631">
        <v>5</v>
      </c>
      <c r="C11631">
        <v>458</v>
      </c>
      <c r="D11631">
        <v>2</v>
      </c>
      <c r="E11631" s="289" t="s">
        <v>25812</v>
      </c>
      <c r="F11631">
        <v>5017157451</v>
      </c>
      <c r="G11631" s="276">
        <v>45908</v>
      </c>
      <c r="H11631">
        <v>20250828791739</v>
      </c>
      <c r="I11631">
        <v>3.14</v>
      </c>
      <c r="J11631" s="289" t="s">
        <v>3890</v>
      </c>
      <c r="K11631" s="289" t="s">
        <v>25814</v>
      </c>
      <c r="L11631" s="289" t="s">
        <v>280</v>
      </c>
      <c r="M11631" s="289" t="s">
        <v>26312</v>
      </c>
      <c r="N11631" s="289" t="s">
        <v>3896</v>
      </c>
      <c r="O11631" s="289" t="s">
        <v>18284</v>
      </c>
      <c r="P11631" s="289">
        <f>VLOOKUP(CAT_Details[[#This Row],[Delivery Bp Customer Code]],Table6[],2,0)</f>
        <v>3705</v>
      </c>
    </row>
    <row r="11632" spans="1:16" x14ac:dyDescent="0.25">
      <c r="A11632" s="289" t="s">
        <v>17052</v>
      </c>
      <c r="B11632">
        <v>1</v>
      </c>
      <c r="C11632">
        <v>412</v>
      </c>
      <c r="D11632">
        <v>0.4</v>
      </c>
      <c r="E11632" s="289" t="s">
        <v>26028</v>
      </c>
      <c r="F11632">
        <v>5017186853</v>
      </c>
      <c r="G11632" s="276">
        <v>45908</v>
      </c>
      <c r="H11632">
        <v>20250827790803</v>
      </c>
      <c r="I11632">
        <v>0.57599999999999996</v>
      </c>
      <c r="J11632" s="289" t="s">
        <v>275</v>
      </c>
      <c r="K11632" s="289" t="s">
        <v>26029</v>
      </c>
      <c r="L11632" s="289" t="s">
        <v>280</v>
      </c>
      <c r="M11632" s="289" t="s">
        <v>26429</v>
      </c>
      <c r="N11632" s="289" t="s">
        <v>19698</v>
      </c>
      <c r="O11632" s="289" t="s">
        <v>18284</v>
      </c>
      <c r="P11632" s="289">
        <f>VLOOKUP(CAT_Details[[#This Row],[Delivery Bp Customer Code]],Table6[],2,0)</f>
        <v>3705</v>
      </c>
    </row>
    <row r="11633" spans="1:16" x14ac:dyDescent="0.25">
      <c r="A11633" s="289" t="s">
        <v>17052</v>
      </c>
      <c r="B11633">
        <v>1</v>
      </c>
      <c r="C11633">
        <v>302</v>
      </c>
      <c r="D11633">
        <v>0.4</v>
      </c>
      <c r="E11633" s="289" t="s">
        <v>26028</v>
      </c>
      <c r="F11633">
        <v>5017186855</v>
      </c>
      <c r="G11633" s="276">
        <v>45908</v>
      </c>
      <c r="H11633">
        <v>20250827790804</v>
      </c>
      <c r="I11633">
        <v>0.57599999999999996</v>
      </c>
      <c r="J11633" s="289" t="s">
        <v>275</v>
      </c>
      <c r="K11633" s="289" t="s">
        <v>26030</v>
      </c>
      <c r="L11633" s="289" t="s">
        <v>280</v>
      </c>
      <c r="M11633" s="289" t="s">
        <v>26429</v>
      </c>
      <c r="N11633" s="289" t="s">
        <v>19698</v>
      </c>
      <c r="O11633" s="289" t="s">
        <v>18284</v>
      </c>
      <c r="P11633" s="289">
        <f>VLOOKUP(CAT_Details[[#This Row],[Delivery Bp Customer Code]],Table6[],2,0)</f>
        <v>3705</v>
      </c>
    </row>
    <row r="11634" spans="1:16" x14ac:dyDescent="0.25">
      <c r="A11634" s="289" t="s">
        <v>17052</v>
      </c>
      <c r="B11634">
        <v>1</v>
      </c>
      <c r="C11634">
        <v>55</v>
      </c>
      <c r="D11634">
        <v>0.4</v>
      </c>
      <c r="E11634" s="289" t="s">
        <v>26037</v>
      </c>
      <c r="F11634">
        <v>5017187054</v>
      </c>
      <c r="G11634" s="276">
        <v>45908</v>
      </c>
      <c r="H11634">
        <v>20250901793501</v>
      </c>
      <c r="I11634">
        <v>0.432</v>
      </c>
      <c r="J11634" s="289" t="s">
        <v>275</v>
      </c>
      <c r="K11634" s="289" t="s">
        <v>26038</v>
      </c>
      <c r="L11634" s="289" t="s">
        <v>280</v>
      </c>
      <c r="M11634" s="289" t="s">
        <v>26429</v>
      </c>
      <c r="N11634" s="289" t="s">
        <v>19026</v>
      </c>
      <c r="O11634" s="289" t="s">
        <v>18284</v>
      </c>
      <c r="P11634" s="289">
        <f>VLOOKUP(CAT_Details[[#This Row],[Delivery Bp Customer Code]],Table6[],2,0)</f>
        <v>3705</v>
      </c>
    </row>
    <row r="11635" spans="1:16" x14ac:dyDescent="0.25">
      <c r="A11635" s="289" t="s">
        <v>17052</v>
      </c>
      <c r="B11635">
        <v>2</v>
      </c>
      <c r="C11635">
        <v>6</v>
      </c>
      <c r="D11635">
        <v>0.06</v>
      </c>
      <c r="E11635" s="289" t="s">
        <v>26039</v>
      </c>
      <c r="F11635">
        <v>5017187112</v>
      </c>
      <c r="G11635" s="276">
        <v>45908</v>
      </c>
      <c r="H11635">
        <v>20250901793207</v>
      </c>
      <c r="I11635">
        <v>2.1000000000000001E-2</v>
      </c>
      <c r="J11635" s="289" t="s">
        <v>302</v>
      </c>
      <c r="K11635" s="289" t="s">
        <v>26040</v>
      </c>
      <c r="L11635" s="289" t="s">
        <v>280</v>
      </c>
      <c r="M11635" s="289" t="s">
        <v>26296</v>
      </c>
      <c r="N11635" s="289" t="s">
        <v>18394</v>
      </c>
      <c r="O11635" s="289" t="s">
        <v>18284</v>
      </c>
      <c r="P11635" s="289">
        <f>VLOOKUP(CAT_Details[[#This Row],[Delivery Bp Customer Code]],Table6[],2,0)</f>
        <v>3705</v>
      </c>
    </row>
    <row r="11636" spans="1:16" x14ac:dyDescent="0.25">
      <c r="A11636" s="289" t="s">
        <v>17052</v>
      </c>
      <c r="B11636">
        <v>1</v>
      </c>
      <c r="C11636">
        <v>305</v>
      </c>
      <c r="D11636">
        <v>0.5</v>
      </c>
      <c r="E11636" s="289" t="s">
        <v>26158</v>
      </c>
      <c r="F11636">
        <v>5017200609</v>
      </c>
      <c r="G11636" s="276">
        <v>45908</v>
      </c>
      <c r="H11636">
        <v>20250901794091</v>
      </c>
      <c r="I11636">
        <v>1.1519999999999999</v>
      </c>
      <c r="J11636" s="289" t="s">
        <v>302</v>
      </c>
      <c r="K11636" s="289" t="s">
        <v>26159</v>
      </c>
      <c r="L11636" s="289" t="s">
        <v>280</v>
      </c>
      <c r="M11636" s="289" t="s">
        <v>26391</v>
      </c>
      <c r="N11636" s="289" t="s">
        <v>28008</v>
      </c>
      <c r="O11636" s="289" t="s">
        <v>18284</v>
      </c>
      <c r="P11636" s="289">
        <f>VLOOKUP(CAT_Details[[#This Row],[Delivery Bp Customer Code]],Table6[],2,0)</f>
        <v>3705</v>
      </c>
    </row>
    <row r="11637" spans="1:16" x14ac:dyDescent="0.25">
      <c r="A11637" s="289" t="s">
        <v>17052</v>
      </c>
      <c r="B11637">
        <v>2</v>
      </c>
      <c r="C11637">
        <v>40</v>
      </c>
      <c r="D11637">
        <v>0.6</v>
      </c>
      <c r="E11637" s="289" t="s">
        <v>26163</v>
      </c>
      <c r="F11637">
        <v>5017200749</v>
      </c>
      <c r="G11637" s="276">
        <v>45908</v>
      </c>
      <c r="H11637">
        <v>20250901794087</v>
      </c>
      <c r="I11637">
        <v>0.71299999999999997</v>
      </c>
      <c r="J11637" s="289" t="s">
        <v>302</v>
      </c>
      <c r="K11637" s="289" t="s">
        <v>26164</v>
      </c>
      <c r="L11637" s="289" t="s">
        <v>280</v>
      </c>
      <c r="M11637" s="289" t="s">
        <v>26391</v>
      </c>
      <c r="N11637" s="289" t="s">
        <v>20799</v>
      </c>
      <c r="O11637" s="289" t="s">
        <v>22766</v>
      </c>
      <c r="P11637" s="289">
        <f>VLOOKUP(CAT_Details[[#This Row],[Delivery Bp Customer Code]],Table6[],2,0)</f>
        <v>3705</v>
      </c>
    </row>
    <row r="11638" spans="1:16" x14ac:dyDescent="0.25">
      <c r="A11638" s="289" t="s">
        <v>17052</v>
      </c>
      <c r="B11638">
        <v>12</v>
      </c>
      <c r="C11638">
        <v>385</v>
      </c>
      <c r="D11638">
        <v>4.4800000000000004</v>
      </c>
      <c r="E11638" s="289" t="s">
        <v>26185</v>
      </c>
      <c r="F11638">
        <v>5017201874</v>
      </c>
      <c r="G11638" s="276">
        <v>45908</v>
      </c>
      <c r="H11638">
        <v>20250901794090</v>
      </c>
      <c r="I11638">
        <v>7.9930000000000003</v>
      </c>
      <c r="J11638" s="289" t="s">
        <v>302</v>
      </c>
      <c r="K11638" s="289" t="s">
        <v>26186</v>
      </c>
      <c r="L11638" s="289" t="s">
        <v>280</v>
      </c>
      <c r="M11638" s="289" t="s">
        <v>26391</v>
      </c>
      <c r="N11638" s="289" t="s">
        <v>20799</v>
      </c>
      <c r="O11638" s="289" t="s">
        <v>18284</v>
      </c>
      <c r="P11638" s="289">
        <f>VLOOKUP(CAT_Details[[#This Row],[Delivery Bp Customer Code]],Table6[],2,0)</f>
        <v>3705</v>
      </c>
    </row>
    <row r="11639" spans="1:16" x14ac:dyDescent="0.25">
      <c r="A11639" s="289" t="s">
        <v>26440</v>
      </c>
      <c r="B11639">
        <v>3</v>
      </c>
      <c r="C11639">
        <v>86</v>
      </c>
      <c r="D11639">
        <v>0.62</v>
      </c>
      <c r="E11639" s="289" t="s">
        <v>2972</v>
      </c>
      <c r="F11639">
        <v>5017224210</v>
      </c>
      <c r="G11639" s="276">
        <v>45908</v>
      </c>
      <c r="I11639">
        <v>0.72399999999999998</v>
      </c>
      <c r="J11639" s="289" t="s">
        <v>273</v>
      </c>
      <c r="K11639" s="289" t="s">
        <v>26441</v>
      </c>
      <c r="L11639" s="289" t="s">
        <v>275</v>
      </c>
      <c r="M11639" s="289"/>
      <c r="N11639" s="289" t="s">
        <v>13341</v>
      </c>
      <c r="O11639" s="289" t="s">
        <v>26442</v>
      </c>
      <c r="P11639" s="289" t="e">
        <f>VLOOKUP(CAT_Details[[#This Row],[Delivery Bp Customer Code]],Table6[],2,0)</f>
        <v>#N/A</v>
      </c>
    </row>
    <row r="11640" spans="1:16" x14ac:dyDescent="0.25">
      <c r="A11640" s="289" t="s">
        <v>874</v>
      </c>
      <c r="B11640">
        <v>33</v>
      </c>
      <c r="C11640">
        <v>9405</v>
      </c>
      <c r="D11640">
        <v>13.6</v>
      </c>
      <c r="E11640" s="289" t="s">
        <v>26045</v>
      </c>
      <c r="F11640">
        <v>5017186887</v>
      </c>
      <c r="G11640" s="276">
        <v>45908</v>
      </c>
      <c r="H11640">
        <v>20250901793478</v>
      </c>
      <c r="I11640">
        <v>30.294</v>
      </c>
      <c r="J11640" s="289" t="s">
        <v>350</v>
      </c>
      <c r="K11640" s="289" t="s">
        <v>26046</v>
      </c>
      <c r="L11640" s="289" t="s">
        <v>275</v>
      </c>
      <c r="M11640" s="289" t="s">
        <v>26443</v>
      </c>
      <c r="N11640" s="289" t="s">
        <v>381</v>
      </c>
      <c r="O11640" s="289" t="s">
        <v>1014</v>
      </c>
      <c r="P11640" s="289" t="str">
        <f>VLOOKUP(CAT_Details[[#This Row],[Delivery Bp Customer Code]],Table6[],2,0)</f>
        <v>MZ07</v>
      </c>
    </row>
    <row r="11641" spans="1:16" x14ac:dyDescent="0.25">
      <c r="A11641" s="289" t="s">
        <v>3771</v>
      </c>
      <c r="B11641">
        <v>10</v>
      </c>
      <c r="C11641">
        <v>1050</v>
      </c>
      <c r="D11641">
        <v>4</v>
      </c>
      <c r="E11641" s="289" t="s">
        <v>25450</v>
      </c>
      <c r="F11641">
        <v>5017128620</v>
      </c>
      <c r="G11641" s="276">
        <v>45908</v>
      </c>
      <c r="H11641">
        <v>20250822787863</v>
      </c>
      <c r="I11641">
        <v>9.6</v>
      </c>
      <c r="J11641" s="289" t="s">
        <v>1435</v>
      </c>
      <c r="K11641" s="289" t="s">
        <v>25451</v>
      </c>
      <c r="L11641" s="289" t="s">
        <v>275</v>
      </c>
      <c r="M11641" s="289" t="s">
        <v>26026</v>
      </c>
      <c r="N11641" s="289" t="s">
        <v>1438</v>
      </c>
      <c r="O11641" s="289" t="s">
        <v>3775</v>
      </c>
      <c r="P11641" s="289">
        <f>VLOOKUP(CAT_Details[[#This Row],[Delivery Bp Customer Code]],Table6[],2,0)</f>
        <v>3401</v>
      </c>
    </row>
    <row r="11642" spans="1:16" x14ac:dyDescent="0.25">
      <c r="A11642" s="289" t="s">
        <v>3771</v>
      </c>
      <c r="B11642">
        <v>14</v>
      </c>
      <c r="C11642">
        <v>6020</v>
      </c>
      <c r="D11642">
        <v>5.88</v>
      </c>
      <c r="E11642" s="289" t="s">
        <v>26050</v>
      </c>
      <c r="F11642">
        <v>5017186997</v>
      </c>
      <c r="G11642" s="276">
        <v>45908</v>
      </c>
      <c r="H11642">
        <v>20250826789695</v>
      </c>
      <c r="I11642">
        <v>6.0679999999999996</v>
      </c>
      <c r="J11642" s="289" t="s">
        <v>350</v>
      </c>
      <c r="K11642" s="289" t="s">
        <v>26051</v>
      </c>
      <c r="L11642" s="289" t="s">
        <v>275</v>
      </c>
      <c r="M11642" s="289" t="s">
        <v>26297</v>
      </c>
      <c r="N11642" s="289" t="s">
        <v>16110</v>
      </c>
      <c r="O11642" s="289" t="s">
        <v>3775</v>
      </c>
      <c r="P11642" s="289">
        <f>VLOOKUP(CAT_Details[[#This Row],[Delivery Bp Customer Code]],Table6[],2,0)</f>
        <v>3401</v>
      </c>
    </row>
    <row r="11643" spans="1:16" x14ac:dyDescent="0.25">
      <c r="A11643" s="289" t="s">
        <v>3329</v>
      </c>
      <c r="B11643">
        <v>25</v>
      </c>
      <c r="C11643">
        <v>17038</v>
      </c>
      <c r="D11643">
        <v>10.220000000000001</v>
      </c>
      <c r="E11643" s="289" t="s">
        <v>25683</v>
      </c>
      <c r="F11643">
        <v>5017143336</v>
      </c>
      <c r="G11643" s="276">
        <v>45908</v>
      </c>
      <c r="H11643">
        <v>20250822787418</v>
      </c>
      <c r="I11643">
        <v>17.346</v>
      </c>
      <c r="J11643" s="289" t="s">
        <v>383</v>
      </c>
      <c r="K11643" s="289" t="s">
        <v>25684</v>
      </c>
      <c r="L11643" s="289" t="s">
        <v>275</v>
      </c>
      <c r="M11643" s="289" t="s">
        <v>26196</v>
      </c>
      <c r="N11643" s="289" t="s">
        <v>3781</v>
      </c>
      <c r="O11643" s="289" t="s">
        <v>3332</v>
      </c>
      <c r="P11643" s="289">
        <f>VLOOKUP(CAT_Details[[#This Row],[Delivery Bp Customer Code]],Table6[],2,0)</f>
        <v>3402</v>
      </c>
    </row>
    <row r="11644" spans="1:16" x14ac:dyDescent="0.25">
      <c r="A11644" s="289" t="s">
        <v>3329</v>
      </c>
      <c r="B11644">
        <v>7</v>
      </c>
      <c r="C11644">
        <v>711</v>
      </c>
      <c r="D11644">
        <v>2.11</v>
      </c>
      <c r="E11644" s="289" t="s">
        <v>25812</v>
      </c>
      <c r="F11644">
        <v>5017157450</v>
      </c>
      <c r="G11644" s="276">
        <v>45908</v>
      </c>
      <c r="H11644">
        <v>20250828791663</v>
      </c>
      <c r="I11644">
        <v>6.1559999999999997</v>
      </c>
      <c r="J11644" s="289" t="s">
        <v>3890</v>
      </c>
      <c r="K11644" s="289" t="s">
        <v>25823</v>
      </c>
      <c r="L11644" s="289" t="s">
        <v>275</v>
      </c>
      <c r="M11644" s="289" t="s">
        <v>26312</v>
      </c>
      <c r="N11644" s="289" t="s">
        <v>3896</v>
      </c>
      <c r="O11644" s="289" t="s">
        <v>3332</v>
      </c>
      <c r="P11644" s="289">
        <f>VLOOKUP(CAT_Details[[#This Row],[Delivery Bp Customer Code]],Table6[],2,0)</f>
        <v>3402</v>
      </c>
    </row>
    <row r="11645" spans="1:16" x14ac:dyDescent="0.25">
      <c r="A11645" s="289" t="s">
        <v>3329</v>
      </c>
      <c r="B11645">
        <v>25</v>
      </c>
      <c r="C11645">
        <v>1352</v>
      </c>
      <c r="D11645">
        <v>20.63</v>
      </c>
      <c r="E11645" s="289" t="s">
        <v>25952</v>
      </c>
      <c r="F11645">
        <v>5017172666</v>
      </c>
      <c r="G11645" s="276">
        <v>45908</v>
      </c>
      <c r="H11645">
        <v>20250828792207</v>
      </c>
      <c r="I11645">
        <v>44.55</v>
      </c>
      <c r="J11645" s="289" t="s">
        <v>324</v>
      </c>
      <c r="K11645" s="289" t="s">
        <v>25953</v>
      </c>
      <c r="L11645" s="289" t="s">
        <v>275</v>
      </c>
      <c r="M11645" s="289" t="s">
        <v>26329</v>
      </c>
      <c r="N11645" s="289" t="s">
        <v>4100</v>
      </c>
      <c r="O11645" s="289" t="s">
        <v>3332</v>
      </c>
      <c r="P11645" s="289">
        <f>VLOOKUP(CAT_Details[[#This Row],[Delivery Bp Customer Code]],Table6[],2,0)</f>
        <v>3402</v>
      </c>
    </row>
    <row r="11646" spans="1:16" x14ac:dyDescent="0.25">
      <c r="A11646" s="289" t="s">
        <v>3329</v>
      </c>
      <c r="B11646">
        <v>1</v>
      </c>
      <c r="C11646">
        <v>50</v>
      </c>
      <c r="D11646">
        <v>0.4</v>
      </c>
      <c r="E11646" s="289" t="s">
        <v>25954</v>
      </c>
      <c r="F11646">
        <v>5017172820</v>
      </c>
      <c r="G11646" s="276">
        <v>45908</v>
      </c>
      <c r="H11646">
        <v>20250827790922</v>
      </c>
      <c r="I11646">
        <v>1.181</v>
      </c>
      <c r="J11646" s="289" t="s">
        <v>324</v>
      </c>
      <c r="K11646" s="289" t="s">
        <v>25955</v>
      </c>
      <c r="L11646" s="289" t="s">
        <v>275</v>
      </c>
      <c r="M11646" s="289" t="s">
        <v>26391</v>
      </c>
      <c r="N11646" s="289" t="s">
        <v>612</v>
      </c>
      <c r="O11646" s="289" t="s">
        <v>3332</v>
      </c>
      <c r="P11646" s="289">
        <f>VLOOKUP(CAT_Details[[#This Row],[Delivery Bp Customer Code]],Table6[],2,0)</f>
        <v>3402</v>
      </c>
    </row>
    <row r="11647" spans="1:16" x14ac:dyDescent="0.25">
      <c r="A11647" s="289" t="s">
        <v>3329</v>
      </c>
      <c r="B11647">
        <v>4</v>
      </c>
      <c r="C11647">
        <v>1404</v>
      </c>
      <c r="D11647">
        <v>1.6</v>
      </c>
      <c r="E11647" s="289" t="s">
        <v>26063</v>
      </c>
      <c r="F11647">
        <v>5017186939</v>
      </c>
      <c r="G11647" s="276">
        <v>45908</v>
      </c>
      <c r="H11647">
        <v>20250901793249</v>
      </c>
      <c r="I11647">
        <v>2.3039999999999998</v>
      </c>
      <c r="J11647" s="289" t="s">
        <v>350</v>
      </c>
      <c r="K11647" s="289" t="s">
        <v>26064</v>
      </c>
      <c r="L11647" s="289" t="s">
        <v>275</v>
      </c>
      <c r="M11647" s="289" t="s">
        <v>26443</v>
      </c>
      <c r="N11647" s="289" t="s">
        <v>3804</v>
      </c>
      <c r="O11647" s="289" t="s">
        <v>3332</v>
      </c>
      <c r="P11647" s="289">
        <f>VLOOKUP(CAT_Details[[#This Row],[Delivery Bp Customer Code]],Table6[],2,0)</f>
        <v>3402</v>
      </c>
    </row>
    <row r="11648" spans="1:16" x14ac:dyDescent="0.25">
      <c r="A11648" s="289" t="s">
        <v>3329</v>
      </c>
      <c r="B11648">
        <v>2</v>
      </c>
      <c r="C11648">
        <v>506</v>
      </c>
      <c r="D11648">
        <v>0.77</v>
      </c>
      <c r="E11648" s="289" t="s">
        <v>26065</v>
      </c>
      <c r="F11648">
        <v>5017186948</v>
      </c>
      <c r="G11648" s="276">
        <v>45908</v>
      </c>
      <c r="H11648">
        <v>20250829792679</v>
      </c>
      <c r="I11648">
        <v>1.288</v>
      </c>
      <c r="J11648" s="289" t="s">
        <v>350</v>
      </c>
      <c r="K11648" s="289" t="s">
        <v>26066</v>
      </c>
      <c r="L11648" s="289" t="s">
        <v>275</v>
      </c>
      <c r="M11648" s="289" t="s">
        <v>26297</v>
      </c>
      <c r="N11648" s="289" t="s">
        <v>7995</v>
      </c>
      <c r="O11648" s="289" t="s">
        <v>3332</v>
      </c>
      <c r="P11648" s="289">
        <f>VLOOKUP(CAT_Details[[#This Row],[Delivery Bp Customer Code]],Table6[],2,0)</f>
        <v>3402</v>
      </c>
    </row>
    <row r="11649" spans="1:16" x14ac:dyDescent="0.25">
      <c r="A11649" s="289" t="s">
        <v>3329</v>
      </c>
      <c r="B11649">
        <v>1</v>
      </c>
      <c r="C11649">
        <v>200</v>
      </c>
      <c r="D11649">
        <v>0.4</v>
      </c>
      <c r="E11649" s="289" t="s">
        <v>26067</v>
      </c>
      <c r="F11649">
        <v>5017186982</v>
      </c>
      <c r="G11649" s="276">
        <v>45908</v>
      </c>
      <c r="H11649">
        <v>20250826789000</v>
      </c>
      <c r="I11649">
        <v>1.44</v>
      </c>
      <c r="J11649" s="289" t="s">
        <v>350</v>
      </c>
      <c r="K11649" s="289" t="s">
        <v>26068</v>
      </c>
      <c r="L11649" s="289" t="s">
        <v>275</v>
      </c>
      <c r="M11649" s="289" t="s">
        <v>26297</v>
      </c>
      <c r="N11649" s="289" t="s">
        <v>3656</v>
      </c>
      <c r="O11649" s="289" t="s">
        <v>3332</v>
      </c>
      <c r="P11649" s="289">
        <f>VLOOKUP(CAT_Details[[#This Row],[Delivery Bp Customer Code]],Table6[],2,0)</f>
        <v>3402</v>
      </c>
    </row>
    <row r="11650" spans="1:16" x14ac:dyDescent="0.25">
      <c r="A11650" s="289" t="s">
        <v>3329</v>
      </c>
      <c r="B11650">
        <v>4</v>
      </c>
      <c r="C11650">
        <v>41.5</v>
      </c>
      <c r="D11650">
        <v>0.32</v>
      </c>
      <c r="E11650" s="289" t="s">
        <v>26199</v>
      </c>
      <c r="F11650">
        <v>5017200658</v>
      </c>
      <c r="G11650" s="276">
        <v>45908</v>
      </c>
      <c r="H11650">
        <v>20250901793844</v>
      </c>
      <c r="I11650">
        <v>0.20100000000000001</v>
      </c>
      <c r="J11650" s="289" t="s">
        <v>302</v>
      </c>
      <c r="K11650" s="289" t="s">
        <v>26200</v>
      </c>
      <c r="L11650" s="289" t="s">
        <v>275</v>
      </c>
      <c r="M11650" s="289" t="s">
        <v>26391</v>
      </c>
      <c r="N11650" s="289" t="s">
        <v>15493</v>
      </c>
      <c r="O11650" s="289" t="s">
        <v>3332</v>
      </c>
      <c r="P11650" s="289">
        <f>VLOOKUP(CAT_Details[[#This Row],[Delivery Bp Customer Code]],Table6[],2,0)</f>
        <v>3402</v>
      </c>
    </row>
    <row r="11651" spans="1:16" x14ac:dyDescent="0.25">
      <c r="A11651" s="289" t="s">
        <v>3329</v>
      </c>
      <c r="B11651">
        <v>1</v>
      </c>
      <c r="C11651">
        <v>14</v>
      </c>
      <c r="D11651">
        <v>0.2</v>
      </c>
      <c r="E11651" s="289" t="s">
        <v>26201</v>
      </c>
      <c r="F11651">
        <v>5017200729</v>
      </c>
      <c r="G11651" s="276">
        <v>45908</v>
      </c>
      <c r="H11651">
        <v>20250828791683</v>
      </c>
      <c r="I11651">
        <v>0.28799999999999998</v>
      </c>
      <c r="J11651" s="289" t="s">
        <v>302</v>
      </c>
      <c r="K11651" s="289" t="s">
        <v>26202</v>
      </c>
      <c r="L11651" s="289" t="s">
        <v>275</v>
      </c>
      <c r="M11651" s="289" t="s">
        <v>26963</v>
      </c>
      <c r="N11651" s="289" t="s">
        <v>15497</v>
      </c>
      <c r="O11651" s="289" t="s">
        <v>3332</v>
      </c>
      <c r="P11651" s="289">
        <f>VLOOKUP(CAT_Details[[#This Row],[Delivery Bp Customer Code]],Table6[],2,0)</f>
        <v>3402</v>
      </c>
    </row>
    <row r="11652" spans="1:16" x14ac:dyDescent="0.25">
      <c r="A11652" s="289" t="s">
        <v>76</v>
      </c>
      <c r="B11652">
        <v>1</v>
      </c>
      <c r="C11652">
        <v>170</v>
      </c>
      <c r="D11652">
        <v>0.4</v>
      </c>
      <c r="E11652" s="289" t="s">
        <v>25507</v>
      </c>
      <c r="F11652">
        <v>5017128718</v>
      </c>
      <c r="G11652" s="276">
        <v>45908</v>
      </c>
      <c r="H11652">
        <v>20250821787067</v>
      </c>
      <c r="I11652">
        <v>0.84499999999999997</v>
      </c>
      <c r="J11652" s="289" t="s">
        <v>756</v>
      </c>
      <c r="K11652" s="289" t="s">
        <v>25508</v>
      </c>
      <c r="L11652" s="289" t="s">
        <v>275</v>
      </c>
      <c r="M11652" s="289" t="s">
        <v>26081</v>
      </c>
      <c r="N11652" s="289" t="s">
        <v>22780</v>
      </c>
      <c r="O11652" s="289" t="s">
        <v>16049</v>
      </c>
      <c r="P11652" s="289" t="str">
        <f>VLOOKUP(CAT_Details[[#This Row],[Delivery Bp Customer Code]],Table6[],2,0)</f>
        <v>MZ02</v>
      </c>
    </row>
    <row r="11653" spans="1:16" x14ac:dyDescent="0.25">
      <c r="A11653" s="289" t="s">
        <v>76</v>
      </c>
      <c r="B11653">
        <v>1</v>
      </c>
      <c r="C11653">
        <v>27</v>
      </c>
      <c r="D11653">
        <v>0.03</v>
      </c>
      <c r="E11653" s="289" t="s">
        <v>25696</v>
      </c>
      <c r="F11653">
        <v>5017142757</v>
      </c>
      <c r="G11653" s="276">
        <v>45908</v>
      </c>
      <c r="H11653">
        <v>20250826789568</v>
      </c>
      <c r="I11653">
        <v>1.2E-2</v>
      </c>
      <c r="J11653" s="289" t="s">
        <v>764</v>
      </c>
      <c r="K11653" s="289" t="s">
        <v>25697</v>
      </c>
      <c r="L11653" s="289" t="s">
        <v>275</v>
      </c>
      <c r="M11653" s="289" t="s">
        <v>26026</v>
      </c>
      <c r="N11653" s="289" t="s">
        <v>766</v>
      </c>
      <c r="O11653" s="289" t="s">
        <v>16049</v>
      </c>
      <c r="P11653" s="289" t="str">
        <f>VLOOKUP(CAT_Details[[#This Row],[Delivery Bp Customer Code]],Table6[],2,0)</f>
        <v>MZ02</v>
      </c>
    </row>
    <row r="11654" spans="1:16" x14ac:dyDescent="0.25">
      <c r="A11654" s="289" t="s">
        <v>76</v>
      </c>
      <c r="B11654">
        <v>2</v>
      </c>
      <c r="C11654">
        <v>127</v>
      </c>
      <c r="D11654">
        <v>0.4</v>
      </c>
      <c r="E11654" s="289" t="s">
        <v>25835</v>
      </c>
      <c r="F11654">
        <v>5017157265</v>
      </c>
      <c r="G11654" s="276">
        <v>45908</v>
      </c>
      <c r="H11654">
        <v>20250827790827</v>
      </c>
      <c r="I11654">
        <v>0.57599999999999996</v>
      </c>
      <c r="J11654" s="289" t="s">
        <v>401</v>
      </c>
      <c r="K11654" s="289" t="s">
        <v>25836</v>
      </c>
      <c r="L11654" s="289" t="s">
        <v>275</v>
      </c>
      <c r="M11654" s="289" t="s">
        <v>26194</v>
      </c>
      <c r="N11654" s="289" t="s">
        <v>1028</v>
      </c>
      <c r="O11654" s="289" t="s">
        <v>16049</v>
      </c>
      <c r="P11654" s="289" t="str">
        <f>VLOOKUP(CAT_Details[[#This Row],[Delivery Bp Customer Code]],Table6[],2,0)</f>
        <v>MZ02</v>
      </c>
    </row>
    <row r="11655" spans="1:16" x14ac:dyDescent="0.25">
      <c r="A11655" s="289" t="s">
        <v>76</v>
      </c>
      <c r="B11655">
        <v>1</v>
      </c>
      <c r="C11655">
        <v>90</v>
      </c>
      <c r="D11655">
        <v>0.4</v>
      </c>
      <c r="E11655" s="289" t="s">
        <v>25838</v>
      </c>
      <c r="F11655">
        <v>5017157344</v>
      </c>
      <c r="G11655" s="276">
        <v>45908</v>
      </c>
      <c r="H11655">
        <v>20250826789877</v>
      </c>
      <c r="I11655">
        <v>0.85399999999999998</v>
      </c>
      <c r="J11655" s="289" t="s">
        <v>294</v>
      </c>
      <c r="K11655" s="289" t="s">
        <v>25839</v>
      </c>
      <c r="L11655" s="289" t="s">
        <v>275</v>
      </c>
      <c r="M11655" s="289" t="s">
        <v>26295</v>
      </c>
      <c r="N11655" s="289" t="s">
        <v>1270</v>
      </c>
      <c r="O11655" s="289" t="s">
        <v>16049</v>
      </c>
      <c r="P11655" s="289" t="str">
        <f>VLOOKUP(CAT_Details[[#This Row],[Delivery Bp Customer Code]],Table6[],2,0)</f>
        <v>MZ02</v>
      </c>
    </row>
    <row r="11656" spans="1:16" x14ac:dyDescent="0.25">
      <c r="A11656" s="289" t="s">
        <v>76</v>
      </c>
      <c r="B11656">
        <v>1</v>
      </c>
      <c r="C11656">
        <v>110</v>
      </c>
      <c r="D11656">
        <v>0.5</v>
      </c>
      <c r="E11656" s="289" t="s">
        <v>26045</v>
      </c>
      <c r="F11656">
        <v>5017186886</v>
      </c>
      <c r="G11656" s="276">
        <v>45908</v>
      </c>
      <c r="H11656">
        <v>20250901793461</v>
      </c>
      <c r="I11656">
        <v>0.86399999999999999</v>
      </c>
      <c r="J11656" s="289" t="s">
        <v>350</v>
      </c>
      <c r="K11656" s="289" t="s">
        <v>26076</v>
      </c>
      <c r="L11656" s="289" t="s">
        <v>275</v>
      </c>
      <c r="M11656" s="289" t="s">
        <v>26443</v>
      </c>
      <c r="N11656" s="289" t="s">
        <v>381</v>
      </c>
      <c r="O11656" s="289" t="s">
        <v>16049</v>
      </c>
      <c r="P11656" s="289" t="str">
        <f>VLOOKUP(CAT_Details[[#This Row],[Delivery Bp Customer Code]],Table6[],2,0)</f>
        <v>MZ02</v>
      </c>
    </row>
    <row r="11657" spans="1:16" x14ac:dyDescent="0.25">
      <c r="A11657" s="289" t="s">
        <v>76</v>
      </c>
      <c r="B11657">
        <v>1</v>
      </c>
      <c r="C11657">
        <v>7</v>
      </c>
      <c r="D11657">
        <v>0.03</v>
      </c>
      <c r="E11657" s="289" t="s">
        <v>26077</v>
      </c>
      <c r="F11657">
        <v>5017186976</v>
      </c>
      <c r="G11657" s="276">
        <v>45908</v>
      </c>
      <c r="H11657">
        <v>20250901793172</v>
      </c>
      <c r="I11657">
        <v>1.2E-2</v>
      </c>
      <c r="J11657" s="289" t="s">
        <v>350</v>
      </c>
      <c r="K11657" s="289" t="s">
        <v>26078</v>
      </c>
      <c r="L11657" s="289" t="s">
        <v>275</v>
      </c>
      <c r="M11657" s="289" t="s">
        <v>26297</v>
      </c>
      <c r="N11657" s="289" t="s">
        <v>360</v>
      </c>
      <c r="O11657" s="289" t="s">
        <v>16049</v>
      </c>
      <c r="P11657" s="289" t="str">
        <f>VLOOKUP(CAT_Details[[#This Row],[Delivery Bp Customer Code]],Table6[],2,0)</f>
        <v>MZ02</v>
      </c>
    </row>
    <row r="11658" spans="1:16" x14ac:dyDescent="0.25">
      <c r="A11658" s="289" t="s">
        <v>74</v>
      </c>
      <c r="B11658">
        <v>2</v>
      </c>
      <c r="C11658">
        <v>308</v>
      </c>
      <c r="D11658">
        <v>0.4</v>
      </c>
      <c r="E11658" s="289" t="s">
        <v>25696</v>
      </c>
      <c r="F11658">
        <v>5017142756</v>
      </c>
      <c r="G11658" s="276">
        <v>45908</v>
      </c>
      <c r="H11658">
        <v>20250826789547</v>
      </c>
      <c r="I11658">
        <v>0.38400000000000001</v>
      </c>
      <c r="J11658" s="289" t="s">
        <v>764</v>
      </c>
      <c r="K11658" s="289" t="s">
        <v>25716</v>
      </c>
      <c r="L11658" s="289" t="s">
        <v>275</v>
      </c>
      <c r="M11658" s="289" t="s">
        <v>26026</v>
      </c>
      <c r="N11658" s="289" t="s">
        <v>766</v>
      </c>
      <c r="O11658" s="289" t="s">
        <v>22256</v>
      </c>
      <c r="P11658" s="289" t="str">
        <f>VLOOKUP(CAT_Details[[#This Row],[Delivery Bp Customer Code]],Table6[],2,0)</f>
        <v>DX01-L5</v>
      </c>
    </row>
    <row r="11659" spans="1:16" x14ac:dyDescent="0.25">
      <c r="A11659" s="289" t="s">
        <v>74</v>
      </c>
      <c r="B11659">
        <v>3</v>
      </c>
      <c r="C11659">
        <v>899</v>
      </c>
      <c r="D11659">
        <v>1.2</v>
      </c>
      <c r="E11659" s="289" t="s">
        <v>25740</v>
      </c>
      <c r="F11659">
        <v>5017143630</v>
      </c>
      <c r="G11659" s="276">
        <v>45908</v>
      </c>
      <c r="H11659">
        <v>20250826789043</v>
      </c>
      <c r="I11659">
        <v>1.1519999999999999</v>
      </c>
      <c r="J11659" s="289" t="s">
        <v>287</v>
      </c>
      <c r="K11659" s="289" t="s">
        <v>25741</v>
      </c>
      <c r="L11659" s="289" t="s">
        <v>275</v>
      </c>
      <c r="M11659" s="289" t="s">
        <v>26488</v>
      </c>
      <c r="N11659" s="289" t="s">
        <v>17117</v>
      </c>
      <c r="O11659" s="289" t="s">
        <v>22256</v>
      </c>
      <c r="P11659" s="289" t="str">
        <f>VLOOKUP(CAT_Details[[#This Row],[Delivery Bp Customer Code]],Table6[],2,0)</f>
        <v>DX01-L5</v>
      </c>
    </row>
    <row r="11660" spans="1:16" x14ac:dyDescent="0.25">
      <c r="A11660" s="289" t="s">
        <v>74</v>
      </c>
      <c r="B11660">
        <v>12</v>
      </c>
      <c r="C11660">
        <v>5338</v>
      </c>
      <c r="D11660">
        <v>4.8</v>
      </c>
      <c r="E11660" s="289" t="s">
        <v>25849</v>
      </c>
      <c r="F11660">
        <v>5017157039</v>
      </c>
      <c r="G11660" s="276">
        <v>45908</v>
      </c>
      <c r="H11660">
        <v>20250828791641</v>
      </c>
      <c r="I11660">
        <v>11.52</v>
      </c>
      <c r="J11660" s="289" t="s">
        <v>401</v>
      </c>
      <c r="K11660" s="289" t="s">
        <v>25850</v>
      </c>
      <c r="L11660" s="289" t="s">
        <v>275</v>
      </c>
      <c r="M11660" s="289" t="s">
        <v>26194</v>
      </c>
      <c r="N11660" s="289" t="s">
        <v>17729</v>
      </c>
      <c r="O11660" s="289" t="s">
        <v>22256</v>
      </c>
      <c r="P11660" s="289" t="str">
        <f>VLOOKUP(CAT_Details[[#This Row],[Delivery Bp Customer Code]],Table6[],2,0)</f>
        <v>DX01-L5</v>
      </c>
    </row>
    <row r="11661" spans="1:16" x14ac:dyDescent="0.25">
      <c r="A11661" s="289" t="s">
        <v>74</v>
      </c>
      <c r="B11661">
        <v>1</v>
      </c>
      <c r="C11661">
        <v>10</v>
      </c>
      <c r="D11661">
        <v>0.1</v>
      </c>
      <c r="E11661" s="289" t="s">
        <v>25851</v>
      </c>
      <c r="F11661">
        <v>5017157076</v>
      </c>
      <c r="G11661" s="276">
        <v>45908</v>
      </c>
      <c r="H11661">
        <v>20250827790218</v>
      </c>
      <c r="I11661">
        <v>0.04</v>
      </c>
      <c r="J11661" s="289" t="s">
        <v>294</v>
      </c>
      <c r="K11661" s="289" t="s">
        <v>25852</v>
      </c>
      <c r="L11661" s="289" t="s">
        <v>275</v>
      </c>
      <c r="M11661" s="289" t="s">
        <v>26295</v>
      </c>
      <c r="N11661" s="289" t="s">
        <v>660</v>
      </c>
      <c r="O11661" s="289" t="s">
        <v>22256</v>
      </c>
      <c r="P11661" s="289" t="str">
        <f>VLOOKUP(CAT_Details[[#This Row],[Delivery Bp Customer Code]],Table6[],2,0)</f>
        <v>DX01-L5</v>
      </c>
    </row>
    <row r="11662" spans="1:16" x14ac:dyDescent="0.25">
      <c r="A11662" s="289" t="s">
        <v>74</v>
      </c>
      <c r="B11662">
        <v>25</v>
      </c>
      <c r="C11662">
        <v>1625</v>
      </c>
      <c r="D11662">
        <v>10</v>
      </c>
      <c r="E11662" s="289" t="s">
        <v>25857</v>
      </c>
      <c r="F11662">
        <v>5017157289</v>
      </c>
      <c r="G11662" s="276">
        <v>45908</v>
      </c>
      <c r="H11662">
        <v>20250827790321</v>
      </c>
      <c r="I11662">
        <v>24</v>
      </c>
      <c r="J11662" s="289" t="s">
        <v>294</v>
      </c>
      <c r="K11662" s="289" t="s">
        <v>25858</v>
      </c>
      <c r="L11662" s="289" t="s">
        <v>275</v>
      </c>
      <c r="M11662" s="289" t="s">
        <v>26248</v>
      </c>
      <c r="N11662" s="289" t="s">
        <v>16650</v>
      </c>
      <c r="O11662" s="289" t="s">
        <v>22256</v>
      </c>
      <c r="P11662" s="289" t="str">
        <f>VLOOKUP(CAT_Details[[#This Row],[Delivery Bp Customer Code]],Table6[],2,0)</f>
        <v>DX01-L5</v>
      </c>
    </row>
    <row r="11663" spans="1:16" x14ac:dyDescent="0.25">
      <c r="A11663" s="289" t="s">
        <v>74</v>
      </c>
      <c r="B11663">
        <v>7</v>
      </c>
      <c r="C11663">
        <v>8050</v>
      </c>
      <c r="D11663">
        <v>2.8</v>
      </c>
      <c r="E11663" s="289" t="s">
        <v>25968</v>
      </c>
      <c r="F11663">
        <v>5017172326</v>
      </c>
      <c r="G11663" s="276">
        <v>45908</v>
      </c>
      <c r="H11663">
        <v>20250827791027</v>
      </c>
      <c r="I11663">
        <v>4.032</v>
      </c>
      <c r="J11663" s="289" t="s">
        <v>324</v>
      </c>
      <c r="K11663" s="289" t="s">
        <v>25969</v>
      </c>
      <c r="L11663" s="289" t="s">
        <v>275</v>
      </c>
      <c r="M11663" s="289" t="s">
        <v>26391</v>
      </c>
      <c r="N11663" s="289" t="s">
        <v>333</v>
      </c>
      <c r="O11663" s="289" t="s">
        <v>22256</v>
      </c>
      <c r="P11663" s="289" t="str">
        <f>VLOOKUP(CAT_Details[[#This Row],[Delivery Bp Customer Code]],Table6[],2,0)</f>
        <v>DX01-L5</v>
      </c>
    </row>
    <row r="11664" spans="1:16" x14ac:dyDescent="0.25">
      <c r="A11664" s="289" t="s">
        <v>74</v>
      </c>
      <c r="B11664">
        <v>2</v>
      </c>
      <c r="C11664">
        <v>281</v>
      </c>
      <c r="D11664">
        <v>0.8</v>
      </c>
      <c r="E11664" s="289" t="s">
        <v>26085</v>
      </c>
      <c r="F11664">
        <v>5017186828</v>
      </c>
      <c r="G11664" s="276">
        <v>45908</v>
      </c>
      <c r="H11664">
        <v>20250827790631</v>
      </c>
      <c r="I11664">
        <v>1.0269999999999999</v>
      </c>
      <c r="J11664" s="289" t="s">
        <v>350</v>
      </c>
      <c r="K11664" s="289" t="s">
        <v>26086</v>
      </c>
      <c r="L11664" s="289" t="s">
        <v>275</v>
      </c>
      <c r="M11664" s="289" t="s">
        <v>26297</v>
      </c>
      <c r="N11664" s="289" t="s">
        <v>602</v>
      </c>
      <c r="O11664" s="289" t="s">
        <v>22256</v>
      </c>
      <c r="P11664" s="289" t="str">
        <f>VLOOKUP(CAT_Details[[#This Row],[Delivery Bp Customer Code]],Table6[],2,0)</f>
        <v>DX01-L5</v>
      </c>
    </row>
    <row r="11665" spans="1:16" x14ac:dyDescent="0.25">
      <c r="A11665" s="289" t="s">
        <v>74</v>
      </c>
      <c r="B11665">
        <v>9</v>
      </c>
      <c r="C11665">
        <v>1371</v>
      </c>
      <c r="D11665">
        <v>2.58</v>
      </c>
      <c r="E11665" s="289" t="s">
        <v>26087</v>
      </c>
      <c r="F11665">
        <v>5017186847</v>
      </c>
      <c r="G11665" s="276">
        <v>45908</v>
      </c>
      <c r="H11665">
        <v>20250901793357</v>
      </c>
      <c r="I11665">
        <v>5.7679999999999998</v>
      </c>
      <c r="J11665" s="289" t="s">
        <v>350</v>
      </c>
      <c r="K11665" s="289" t="s">
        <v>26088</v>
      </c>
      <c r="L11665" s="289" t="s">
        <v>275</v>
      </c>
      <c r="M11665" s="289" t="s">
        <v>26443</v>
      </c>
      <c r="N11665" s="289" t="s">
        <v>602</v>
      </c>
      <c r="O11665" s="289" t="s">
        <v>22256</v>
      </c>
      <c r="P11665" s="289" t="str">
        <f>VLOOKUP(CAT_Details[[#This Row],[Delivery Bp Customer Code]],Table6[],2,0)</f>
        <v>DX01-L5</v>
      </c>
    </row>
    <row r="11666" spans="1:16" x14ac:dyDescent="0.25">
      <c r="A11666" s="289" t="s">
        <v>74</v>
      </c>
      <c r="B11666">
        <v>4</v>
      </c>
      <c r="C11666">
        <v>888</v>
      </c>
      <c r="D11666">
        <v>1.6</v>
      </c>
      <c r="E11666" s="289" t="s">
        <v>26091</v>
      </c>
      <c r="F11666">
        <v>5017186903</v>
      </c>
      <c r="G11666" s="276">
        <v>45908</v>
      </c>
      <c r="H11666">
        <v>20250901793665</v>
      </c>
      <c r="I11666">
        <v>2.496</v>
      </c>
      <c r="J11666" s="289" t="s">
        <v>280</v>
      </c>
      <c r="K11666" s="289" t="s">
        <v>26092</v>
      </c>
      <c r="L11666" s="289" t="s">
        <v>275</v>
      </c>
      <c r="M11666" s="289" t="s">
        <v>26298</v>
      </c>
      <c r="N11666" s="289" t="s">
        <v>10113</v>
      </c>
      <c r="O11666" s="289" t="s">
        <v>22256</v>
      </c>
      <c r="P11666" s="289" t="str">
        <f>VLOOKUP(CAT_Details[[#This Row],[Delivery Bp Customer Code]],Table6[],2,0)</f>
        <v>DX01-L5</v>
      </c>
    </row>
    <row r="11667" spans="1:16" x14ac:dyDescent="0.25">
      <c r="A11667" s="289" t="s">
        <v>74</v>
      </c>
      <c r="B11667">
        <v>6</v>
      </c>
      <c r="C11667">
        <v>432</v>
      </c>
      <c r="D11667">
        <v>2.4</v>
      </c>
      <c r="E11667" s="289" t="s">
        <v>26099</v>
      </c>
      <c r="F11667">
        <v>5017187240</v>
      </c>
      <c r="G11667" s="276">
        <v>45908</v>
      </c>
      <c r="H11667">
        <v>20250901793564</v>
      </c>
      <c r="I11667">
        <v>5.8179999999999996</v>
      </c>
      <c r="J11667" s="289" t="s">
        <v>350</v>
      </c>
      <c r="K11667" s="289" t="s">
        <v>26100</v>
      </c>
      <c r="L11667" s="289" t="s">
        <v>275</v>
      </c>
      <c r="M11667" s="289" t="s">
        <v>26443</v>
      </c>
      <c r="N11667" s="289" t="s">
        <v>690</v>
      </c>
      <c r="O11667" s="289" t="s">
        <v>22256</v>
      </c>
      <c r="P11667" s="289" t="str">
        <f>VLOOKUP(CAT_Details[[#This Row],[Delivery Bp Customer Code]],Table6[],2,0)</f>
        <v>DX01-L5</v>
      </c>
    </row>
    <row r="11668" spans="1:16" x14ac:dyDescent="0.25">
      <c r="A11668" s="289" t="s">
        <v>521</v>
      </c>
      <c r="B11668">
        <v>28</v>
      </c>
      <c r="C11668">
        <v>2856</v>
      </c>
      <c r="D11668">
        <v>11.2</v>
      </c>
      <c r="E11668" s="289" t="s">
        <v>26104</v>
      </c>
      <c r="F11668">
        <v>5017187214</v>
      </c>
      <c r="G11668" s="276">
        <v>45908</v>
      </c>
      <c r="H11668">
        <v>20250829792755</v>
      </c>
      <c r="I11668">
        <v>29.568000000000001</v>
      </c>
      <c r="J11668" s="289" t="s">
        <v>302</v>
      </c>
      <c r="K11668" s="289" t="s">
        <v>26105</v>
      </c>
      <c r="L11668" s="289" t="s">
        <v>275</v>
      </c>
      <c r="M11668" s="289" t="s">
        <v>26296</v>
      </c>
      <c r="N11668" s="289" t="s">
        <v>24948</v>
      </c>
      <c r="O11668" s="289" t="s">
        <v>16307</v>
      </c>
      <c r="P11668" s="289" t="str">
        <f>VLOOKUP(CAT_Details[[#This Row],[Delivery Bp Customer Code]],Table6[],2,0)</f>
        <v>DX01</v>
      </c>
    </row>
    <row r="11669" spans="1:16" x14ac:dyDescent="0.25">
      <c r="A11669" s="289" t="s">
        <v>272</v>
      </c>
      <c r="B11669">
        <v>1</v>
      </c>
      <c r="C11669">
        <v>769</v>
      </c>
      <c r="D11669">
        <v>0.4</v>
      </c>
      <c r="E11669" s="289" t="s">
        <v>25994</v>
      </c>
      <c r="F11669">
        <v>5017172614</v>
      </c>
      <c r="G11669" s="276">
        <v>45908</v>
      </c>
      <c r="H11669">
        <v>20250826789711</v>
      </c>
      <c r="I11669">
        <v>0.57599999999999996</v>
      </c>
      <c r="J11669" s="289" t="s">
        <v>324</v>
      </c>
      <c r="K11669" s="289" t="s">
        <v>25995</v>
      </c>
      <c r="L11669" s="289" t="s">
        <v>275</v>
      </c>
      <c r="M11669" s="289" t="s">
        <v>26391</v>
      </c>
      <c r="N11669" s="289" t="s">
        <v>16189</v>
      </c>
      <c r="O11669" s="289" t="s">
        <v>277</v>
      </c>
      <c r="P11669" s="289" t="str">
        <f>VLOOKUP(CAT_Details[[#This Row],[Delivery Bp Customer Code]],Table6[],2,0)</f>
        <v>U2-L5</v>
      </c>
    </row>
    <row r="11670" spans="1:16" x14ac:dyDescent="0.25">
      <c r="A11670" s="289" t="s">
        <v>272</v>
      </c>
      <c r="B11670">
        <v>52</v>
      </c>
      <c r="C11670">
        <v>1936</v>
      </c>
      <c r="D11670">
        <v>13.55</v>
      </c>
      <c r="E11670" s="289" t="s">
        <v>25996</v>
      </c>
      <c r="F11670">
        <v>5017172659</v>
      </c>
      <c r="G11670" s="276">
        <v>45908</v>
      </c>
      <c r="H11670">
        <v>20250826789794</v>
      </c>
      <c r="I11670">
        <v>33.78</v>
      </c>
      <c r="J11670" s="289" t="s">
        <v>280</v>
      </c>
      <c r="K11670" s="289" t="s">
        <v>25997</v>
      </c>
      <c r="L11670" s="289" t="s">
        <v>275</v>
      </c>
      <c r="M11670" s="289" t="s">
        <v>26106</v>
      </c>
      <c r="N11670" s="289" t="s">
        <v>1226</v>
      </c>
      <c r="O11670" s="289" t="s">
        <v>277</v>
      </c>
      <c r="P11670" s="289" t="str">
        <f>VLOOKUP(CAT_Details[[#This Row],[Delivery Bp Customer Code]],Table6[],2,0)</f>
        <v>U2-L5</v>
      </c>
    </row>
    <row r="11671" spans="1:16" x14ac:dyDescent="0.25">
      <c r="A11671" s="289" t="s">
        <v>272</v>
      </c>
      <c r="B11671">
        <v>13</v>
      </c>
      <c r="C11671">
        <v>5481.58</v>
      </c>
      <c r="D11671">
        <v>5.2</v>
      </c>
      <c r="E11671" s="289" t="s">
        <v>26110</v>
      </c>
      <c r="F11671">
        <v>5017187320</v>
      </c>
      <c r="G11671" s="276">
        <v>45908</v>
      </c>
      <c r="H11671">
        <v>20250901793428</v>
      </c>
      <c r="I11671">
        <v>7.1139999999999999</v>
      </c>
      <c r="J11671" s="289" t="s">
        <v>350</v>
      </c>
      <c r="K11671" s="289" t="s">
        <v>26111</v>
      </c>
      <c r="L11671" s="289" t="s">
        <v>275</v>
      </c>
      <c r="M11671" s="289" t="s">
        <v>26394</v>
      </c>
      <c r="N11671" s="289" t="s">
        <v>456</v>
      </c>
      <c r="O11671" s="289" t="s">
        <v>277</v>
      </c>
      <c r="P11671" s="289" t="str">
        <f>VLOOKUP(CAT_Details[[#This Row],[Delivery Bp Customer Code]],Table6[],2,0)</f>
        <v>U2-L5</v>
      </c>
    </row>
    <row r="11672" spans="1:16" x14ac:dyDescent="0.25">
      <c r="A11672" s="289" t="s">
        <v>4794</v>
      </c>
      <c r="B11672">
        <v>2</v>
      </c>
      <c r="C11672">
        <v>52</v>
      </c>
      <c r="D11672">
        <v>0.4</v>
      </c>
      <c r="E11672" s="289" t="s">
        <v>25758</v>
      </c>
      <c r="F11672">
        <v>5017143641</v>
      </c>
      <c r="G11672" s="276">
        <v>45908</v>
      </c>
      <c r="H11672">
        <v>20250827790801</v>
      </c>
      <c r="I11672">
        <v>0.57599999999999996</v>
      </c>
      <c r="J11672" s="289" t="s">
        <v>287</v>
      </c>
      <c r="K11672" s="289" t="s">
        <v>25759</v>
      </c>
      <c r="L11672" s="289" t="s">
        <v>275</v>
      </c>
      <c r="M11672" s="289" t="s">
        <v>26488</v>
      </c>
      <c r="N11672" s="289" t="s">
        <v>20548</v>
      </c>
      <c r="O11672" s="289" t="s">
        <v>4798</v>
      </c>
      <c r="P11672" s="289" t="str">
        <f>VLOOKUP(CAT_Details[[#This Row],[Delivery Bp Customer Code]],Table6[],2,0)</f>
        <v>MY02</v>
      </c>
    </row>
    <row r="11673" spans="1:16" x14ac:dyDescent="0.25">
      <c r="A11673" s="289" t="s">
        <v>4794</v>
      </c>
      <c r="B11673">
        <v>1</v>
      </c>
      <c r="C11673">
        <v>151</v>
      </c>
      <c r="D11673">
        <v>0.4</v>
      </c>
      <c r="E11673" s="289" t="s">
        <v>25869</v>
      </c>
      <c r="F11673">
        <v>5017157354</v>
      </c>
      <c r="G11673" s="276">
        <v>45908</v>
      </c>
      <c r="H11673">
        <v>20250828791469</v>
      </c>
      <c r="I11673">
        <v>0.96</v>
      </c>
      <c r="J11673" s="289" t="s">
        <v>401</v>
      </c>
      <c r="K11673" s="289" t="s">
        <v>25870</v>
      </c>
      <c r="L11673" s="289" t="s">
        <v>275</v>
      </c>
      <c r="M11673" s="289" t="s">
        <v>26194</v>
      </c>
      <c r="N11673" s="289" t="s">
        <v>16659</v>
      </c>
      <c r="O11673" s="289" t="s">
        <v>4798</v>
      </c>
      <c r="P11673" s="289" t="str">
        <f>VLOOKUP(CAT_Details[[#This Row],[Delivery Bp Customer Code]],Table6[],2,0)</f>
        <v>MY02</v>
      </c>
    </row>
    <row r="11674" spans="1:16" x14ac:dyDescent="0.25">
      <c r="A11674" s="289" t="s">
        <v>278</v>
      </c>
      <c r="B11674">
        <v>2</v>
      </c>
      <c r="C11674">
        <v>966</v>
      </c>
      <c r="D11674">
        <v>0.8</v>
      </c>
      <c r="E11674" s="289" t="s">
        <v>25763</v>
      </c>
      <c r="F11674">
        <v>5017156813</v>
      </c>
      <c r="G11674" s="276">
        <v>45909</v>
      </c>
      <c r="H11674">
        <v>20250828791773</v>
      </c>
      <c r="I11674">
        <v>1.92</v>
      </c>
      <c r="J11674" s="289" t="s">
        <v>317</v>
      </c>
      <c r="K11674" s="289" t="s">
        <v>25764</v>
      </c>
      <c r="L11674" s="289" t="s">
        <v>275</v>
      </c>
      <c r="M11674" s="289" t="s">
        <v>26389</v>
      </c>
      <c r="N11674" s="289" t="s">
        <v>16210</v>
      </c>
      <c r="O11674" s="289" t="s">
        <v>498</v>
      </c>
      <c r="P11674" s="289" t="str">
        <f>VLOOKUP(CAT_Details[[#This Row],[Delivery Bp Customer Code]],Table6[],2,0)</f>
        <v>DK-BM01</v>
      </c>
    </row>
    <row r="11675" spans="1:16" x14ac:dyDescent="0.25">
      <c r="A11675" s="289" t="s">
        <v>278</v>
      </c>
      <c r="B11675">
        <v>31</v>
      </c>
      <c r="C11675">
        <v>6130</v>
      </c>
      <c r="D11675">
        <v>12.4</v>
      </c>
      <c r="E11675" s="289" t="s">
        <v>26004</v>
      </c>
      <c r="F11675">
        <v>5017186764</v>
      </c>
      <c r="G11675" s="276">
        <v>45909</v>
      </c>
      <c r="H11675">
        <v>20250901793323</v>
      </c>
      <c r="I11675">
        <v>29.76</v>
      </c>
      <c r="J11675" s="289" t="s">
        <v>324</v>
      </c>
      <c r="K11675" s="289" t="s">
        <v>26005</v>
      </c>
      <c r="L11675" s="289" t="s">
        <v>275</v>
      </c>
      <c r="M11675" s="289" t="s">
        <v>26391</v>
      </c>
      <c r="N11675" s="289" t="s">
        <v>343</v>
      </c>
      <c r="O11675" s="289" t="s">
        <v>498</v>
      </c>
      <c r="P11675" s="289" t="str">
        <f>VLOOKUP(CAT_Details[[#This Row],[Delivery Bp Customer Code]],Table6[],2,0)</f>
        <v>DK-BM01</v>
      </c>
    </row>
    <row r="11676" spans="1:16" x14ac:dyDescent="0.25">
      <c r="A11676" s="289" t="s">
        <v>278</v>
      </c>
      <c r="B11676">
        <v>17</v>
      </c>
      <c r="C11676">
        <v>4832</v>
      </c>
      <c r="D11676">
        <v>6.8</v>
      </c>
      <c r="E11676" s="289" t="s">
        <v>26010</v>
      </c>
      <c r="F11676">
        <v>5017187270</v>
      </c>
      <c r="G11676" s="276">
        <v>45909</v>
      </c>
      <c r="H11676">
        <v>20250731774373</v>
      </c>
      <c r="I11676">
        <v>16.32</v>
      </c>
      <c r="J11676" s="289" t="s">
        <v>324</v>
      </c>
      <c r="K11676" s="289" t="s">
        <v>26011</v>
      </c>
      <c r="L11676" s="289" t="s">
        <v>275</v>
      </c>
      <c r="M11676" s="289" t="s">
        <v>26393</v>
      </c>
      <c r="N11676" s="289" t="s">
        <v>340</v>
      </c>
      <c r="O11676" s="289" t="s">
        <v>498</v>
      </c>
      <c r="P11676" s="289" t="str">
        <f>VLOOKUP(CAT_Details[[#This Row],[Delivery Bp Customer Code]],Table6[],2,0)</f>
        <v>DK-BM01</v>
      </c>
    </row>
    <row r="11677" spans="1:16" x14ac:dyDescent="0.25">
      <c r="A11677" s="289" t="s">
        <v>278</v>
      </c>
      <c r="B11677">
        <v>2</v>
      </c>
      <c r="C11677">
        <v>579</v>
      </c>
      <c r="D11677">
        <v>0.87</v>
      </c>
      <c r="E11677" s="289" t="s">
        <v>26120</v>
      </c>
      <c r="F11677">
        <v>5017200670</v>
      </c>
      <c r="G11677" s="276">
        <v>45909</v>
      </c>
      <c r="H11677">
        <v>20250902794554</v>
      </c>
      <c r="I11677">
        <v>2.0209999999999999</v>
      </c>
      <c r="J11677" s="289" t="s">
        <v>350</v>
      </c>
      <c r="K11677" s="289" t="s">
        <v>26121</v>
      </c>
      <c r="L11677" s="289" t="s">
        <v>275</v>
      </c>
      <c r="M11677" s="289" t="s">
        <v>26394</v>
      </c>
      <c r="N11677" s="289" t="s">
        <v>22920</v>
      </c>
      <c r="O11677" s="289" t="s">
        <v>498</v>
      </c>
      <c r="P11677" s="289" t="str">
        <f>VLOOKUP(CAT_Details[[#This Row],[Delivery Bp Customer Code]],Table6[],2,0)</f>
        <v>DK-BM01</v>
      </c>
    </row>
    <row r="11678" spans="1:16" x14ac:dyDescent="0.25">
      <c r="A11678" s="289" t="s">
        <v>278</v>
      </c>
      <c r="B11678">
        <v>5</v>
      </c>
      <c r="C11678">
        <v>1975</v>
      </c>
      <c r="D11678">
        <v>2</v>
      </c>
      <c r="E11678" s="289" t="s">
        <v>26124</v>
      </c>
      <c r="F11678">
        <v>5017201411</v>
      </c>
      <c r="G11678" s="276">
        <v>45909</v>
      </c>
      <c r="H11678">
        <v>20250827790570</v>
      </c>
      <c r="I11678">
        <v>2.4</v>
      </c>
      <c r="J11678" s="289" t="s">
        <v>280</v>
      </c>
      <c r="K11678" s="289" t="s">
        <v>26125</v>
      </c>
      <c r="L11678" s="289" t="s">
        <v>275</v>
      </c>
      <c r="M11678" s="289" t="s">
        <v>26392</v>
      </c>
      <c r="N11678" s="289" t="s">
        <v>17247</v>
      </c>
      <c r="O11678" s="289" t="s">
        <v>498</v>
      </c>
      <c r="P11678" s="289" t="str">
        <f>VLOOKUP(CAT_Details[[#This Row],[Delivery Bp Customer Code]],Table6[],2,0)</f>
        <v>DK-BM01</v>
      </c>
    </row>
    <row r="11679" spans="1:16" x14ac:dyDescent="0.25">
      <c r="A11679" s="289" t="s">
        <v>278</v>
      </c>
      <c r="B11679">
        <v>1</v>
      </c>
      <c r="C11679">
        <v>227</v>
      </c>
      <c r="D11679">
        <v>0.4</v>
      </c>
      <c r="E11679" s="289" t="s">
        <v>26130</v>
      </c>
      <c r="F11679">
        <v>5017201736</v>
      </c>
      <c r="G11679" s="276">
        <v>45909</v>
      </c>
      <c r="H11679">
        <v>20250901793182</v>
      </c>
      <c r="I11679">
        <v>0.96</v>
      </c>
      <c r="J11679" s="289" t="s">
        <v>350</v>
      </c>
      <c r="K11679" s="289" t="s">
        <v>26131</v>
      </c>
      <c r="L11679" s="289" t="s">
        <v>275</v>
      </c>
      <c r="M11679" s="289" t="s">
        <v>26540</v>
      </c>
      <c r="N11679" s="289" t="s">
        <v>1395</v>
      </c>
      <c r="O11679" s="289" t="s">
        <v>498</v>
      </c>
      <c r="P11679" s="289" t="str">
        <f>VLOOKUP(CAT_Details[[#This Row],[Delivery Bp Customer Code]],Table6[],2,0)</f>
        <v>DK-BM01</v>
      </c>
    </row>
    <row r="11680" spans="1:16" x14ac:dyDescent="0.25">
      <c r="A11680" s="289" t="s">
        <v>278</v>
      </c>
      <c r="B11680">
        <v>1</v>
      </c>
      <c r="C11680">
        <v>673</v>
      </c>
      <c r="D11680">
        <v>0.4</v>
      </c>
      <c r="E11680" s="289" t="s">
        <v>26132</v>
      </c>
      <c r="F11680">
        <v>5017201819</v>
      </c>
      <c r="G11680" s="276">
        <v>45909</v>
      </c>
      <c r="H11680">
        <v>20250902794877</v>
      </c>
      <c r="I11680">
        <v>0.96</v>
      </c>
      <c r="J11680" s="289" t="s">
        <v>280</v>
      </c>
      <c r="K11680" s="289" t="s">
        <v>26133</v>
      </c>
      <c r="L11680" s="289" t="s">
        <v>275</v>
      </c>
      <c r="M11680" s="289" t="s">
        <v>26541</v>
      </c>
      <c r="N11680" s="289" t="s">
        <v>1132</v>
      </c>
      <c r="O11680" s="289" t="s">
        <v>498</v>
      </c>
      <c r="P11680" s="289" t="str">
        <f>VLOOKUP(CAT_Details[[#This Row],[Delivery Bp Customer Code]],Table6[],2,0)</f>
        <v>DK-BM01</v>
      </c>
    </row>
    <row r="11681" spans="1:16" x14ac:dyDescent="0.25">
      <c r="A11681" s="289" t="s">
        <v>278</v>
      </c>
      <c r="B11681">
        <v>16</v>
      </c>
      <c r="C11681">
        <v>12966</v>
      </c>
      <c r="D11681">
        <v>7.9</v>
      </c>
      <c r="E11681" s="289" t="s">
        <v>26293</v>
      </c>
      <c r="F11681">
        <v>5017216598</v>
      </c>
      <c r="G11681" s="276">
        <v>45909</v>
      </c>
      <c r="H11681">
        <v>20250828791846</v>
      </c>
      <c r="I11681">
        <v>10.667999999999999</v>
      </c>
      <c r="J11681" s="289" t="s">
        <v>280</v>
      </c>
      <c r="K11681" s="289" t="s">
        <v>26294</v>
      </c>
      <c r="L11681" s="289" t="s">
        <v>275</v>
      </c>
      <c r="M11681" s="289" t="s">
        <v>26542</v>
      </c>
      <c r="N11681" s="289" t="s">
        <v>1402</v>
      </c>
      <c r="O11681" s="289" t="s">
        <v>498</v>
      </c>
      <c r="P11681" s="289" t="str">
        <f>VLOOKUP(CAT_Details[[#This Row],[Delivery Bp Customer Code]],Table6[],2,0)</f>
        <v>DK-BM01</v>
      </c>
    </row>
    <row r="11682" spans="1:16" x14ac:dyDescent="0.25">
      <c r="A11682" s="289" t="s">
        <v>278</v>
      </c>
      <c r="B11682">
        <v>9</v>
      </c>
      <c r="C11682">
        <v>4770</v>
      </c>
      <c r="D11682">
        <v>3.6</v>
      </c>
      <c r="E11682" s="289" t="s">
        <v>26410</v>
      </c>
      <c r="F11682">
        <v>5017231245</v>
      </c>
      <c r="G11682" s="276">
        <v>45909</v>
      </c>
      <c r="H11682">
        <v>20250904796505</v>
      </c>
      <c r="I11682">
        <v>9.3309999999999995</v>
      </c>
      <c r="J11682" s="289" t="s">
        <v>273</v>
      </c>
      <c r="K11682" s="289" t="s">
        <v>26411</v>
      </c>
      <c r="L11682" s="289" t="s">
        <v>275</v>
      </c>
      <c r="M11682" s="289" t="s">
        <v>26543</v>
      </c>
      <c r="N11682" s="289" t="s">
        <v>653</v>
      </c>
      <c r="O11682" s="289" t="s">
        <v>498</v>
      </c>
      <c r="P11682" s="289" t="str">
        <f>VLOOKUP(CAT_Details[[#This Row],[Delivery Bp Customer Code]],Table6[],2,0)</f>
        <v>DK-BM01</v>
      </c>
    </row>
    <row r="11683" spans="1:16" x14ac:dyDescent="0.25">
      <c r="A11683" s="289" t="s">
        <v>75</v>
      </c>
      <c r="B11683">
        <v>1</v>
      </c>
      <c r="C11683">
        <v>106</v>
      </c>
      <c r="D11683">
        <v>0.13</v>
      </c>
      <c r="E11683" s="289" t="s">
        <v>25797</v>
      </c>
      <c r="F11683">
        <v>5017157442</v>
      </c>
      <c r="G11683" s="276">
        <v>45909</v>
      </c>
      <c r="H11683">
        <v>20250827790800</v>
      </c>
      <c r="I11683">
        <v>0.12</v>
      </c>
      <c r="J11683" s="289" t="s">
        <v>324</v>
      </c>
      <c r="K11683" s="289" t="s">
        <v>25798</v>
      </c>
      <c r="L11683" s="289" t="s">
        <v>275</v>
      </c>
      <c r="M11683" s="289" t="s">
        <v>26715</v>
      </c>
      <c r="N11683" s="289" t="s">
        <v>3884</v>
      </c>
      <c r="O11683" s="289" t="s">
        <v>2173</v>
      </c>
      <c r="P11683" s="289" t="str">
        <f>VLOOKUP(CAT_Details[[#This Row],[Delivery Bp Customer Code]],Table6[],2,0)</f>
        <v>OYL1</v>
      </c>
    </row>
    <row r="11684" spans="1:16" x14ac:dyDescent="0.25">
      <c r="A11684" s="289" t="s">
        <v>75</v>
      </c>
      <c r="B11684">
        <v>1</v>
      </c>
      <c r="C11684">
        <v>156</v>
      </c>
      <c r="D11684">
        <v>0.2</v>
      </c>
      <c r="E11684" s="289" t="s">
        <v>26141</v>
      </c>
      <c r="F11684">
        <v>5017200919</v>
      </c>
      <c r="G11684" s="276">
        <v>45909</v>
      </c>
      <c r="H11684">
        <v>20250902794496</v>
      </c>
      <c r="I11684">
        <v>0.28799999999999998</v>
      </c>
      <c r="J11684" s="289" t="s">
        <v>324</v>
      </c>
      <c r="K11684" s="289" t="s">
        <v>26142</v>
      </c>
      <c r="L11684" s="289" t="s">
        <v>275</v>
      </c>
      <c r="M11684" s="289" t="s">
        <v>26393</v>
      </c>
      <c r="N11684" s="289" t="s">
        <v>15858</v>
      </c>
      <c r="O11684" s="289" t="s">
        <v>2173</v>
      </c>
      <c r="P11684" s="289" t="str">
        <f>VLOOKUP(CAT_Details[[#This Row],[Delivery Bp Customer Code]],Table6[],2,0)</f>
        <v>OYL1</v>
      </c>
    </row>
    <row r="11685" spans="1:16" x14ac:dyDescent="0.25">
      <c r="A11685" s="289" t="s">
        <v>75</v>
      </c>
      <c r="B11685">
        <v>1</v>
      </c>
      <c r="C11685">
        <v>1</v>
      </c>
      <c r="D11685">
        <v>0.02</v>
      </c>
      <c r="E11685" s="289" t="s">
        <v>26145</v>
      </c>
      <c r="F11685">
        <v>5017200978</v>
      </c>
      <c r="G11685" s="276">
        <v>45909</v>
      </c>
      <c r="H11685">
        <v>20250901793854</v>
      </c>
      <c r="I11685">
        <v>5.0000000000000001E-3</v>
      </c>
      <c r="J11685" s="289" t="s">
        <v>350</v>
      </c>
      <c r="K11685" s="289" t="s">
        <v>26146</v>
      </c>
      <c r="L11685" s="289" t="s">
        <v>275</v>
      </c>
      <c r="M11685" s="289" t="s">
        <v>26540</v>
      </c>
      <c r="N11685" s="289" t="s">
        <v>16206</v>
      </c>
      <c r="O11685" s="289" t="s">
        <v>2173</v>
      </c>
      <c r="P11685" s="289" t="str">
        <f>VLOOKUP(CAT_Details[[#This Row],[Delivery Bp Customer Code]],Table6[],2,0)</f>
        <v>OYL1</v>
      </c>
    </row>
    <row r="11686" spans="1:16" x14ac:dyDescent="0.25">
      <c r="A11686" s="289" t="s">
        <v>75</v>
      </c>
      <c r="B11686">
        <v>1</v>
      </c>
      <c r="C11686">
        <v>16</v>
      </c>
      <c r="D11686">
        <v>7.0000000000000007E-2</v>
      </c>
      <c r="E11686" s="289" t="s">
        <v>26149</v>
      </c>
      <c r="F11686">
        <v>5017201614</v>
      </c>
      <c r="G11686" s="276">
        <v>45909</v>
      </c>
      <c r="H11686">
        <v>20250901793664</v>
      </c>
      <c r="I11686">
        <v>3.2000000000000001E-2</v>
      </c>
      <c r="J11686" s="289" t="s">
        <v>350</v>
      </c>
      <c r="K11686" s="289" t="s">
        <v>26150</v>
      </c>
      <c r="L11686" s="289" t="s">
        <v>275</v>
      </c>
      <c r="M11686" s="289" t="s">
        <v>26717</v>
      </c>
      <c r="N11686" s="289" t="s">
        <v>2828</v>
      </c>
      <c r="O11686" s="289" t="s">
        <v>2173</v>
      </c>
      <c r="P11686" s="289" t="str">
        <f>VLOOKUP(CAT_Details[[#This Row],[Delivery Bp Customer Code]],Table6[],2,0)</f>
        <v>OYL1</v>
      </c>
    </row>
    <row r="11687" spans="1:16" x14ac:dyDescent="0.25">
      <c r="A11687" s="289" t="s">
        <v>75</v>
      </c>
      <c r="B11687">
        <v>1</v>
      </c>
      <c r="C11687">
        <v>11</v>
      </c>
      <c r="D11687">
        <v>0.2</v>
      </c>
      <c r="E11687" s="289" t="s">
        <v>26153</v>
      </c>
      <c r="F11687">
        <v>5017202058</v>
      </c>
      <c r="G11687" s="276">
        <v>45909</v>
      </c>
      <c r="H11687">
        <v>20250901794123</v>
      </c>
      <c r="I11687">
        <v>0.36499999999999999</v>
      </c>
      <c r="J11687" s="289" t="s">
        <v>350</v>
      </c>
      <c r="K11687" s="289" t="s">
        <v>26154</v>
      </c>
      <c r="L11687" s="289" t="s">
        <v>275</v>
      </c>
      <c r="M11687" s="289" t="s">
        <v>26394</v>
      </c>
      <c r="N11687" s="289" t="s">
        <v>462</v>
      </c>
      <c r="O11687" s="289" t="s">
        <v>5281</v>
      </c>
      <c r="P11687" s="289" t="str">
        <f>VLOOKUP(CAT_Details[[#This Row],[Delivery Bp Customer Code]],Table6[],2,0)</f>
        <v>DK-LW08</v>
      </c>
    </row>
    <row r="11688" spans="1:16" x14ac:dyDescent="0.25">
      <c r="A11688" s="289" t="s">
        <v>17052</v>
      </c>
      <c r="B11688">
        <v>1</v>
      </c>
      <c r="C11688">
        <v>256</v>
      </c>
      <c r="D11688">
        <v>0.4</v>
      </c>
      <c r="E11688" s="289" t="s">
        <v>25439</v>
      </c>
      <c r="F11688">
        <v>5017128985</v>
      </c>
      <c r="G11688" s="276">
        <v>45909</v>
      </c>
      <c r="H11688">
        <v>20250825788318</v>
      </c>
      <c r="I11688">
        <v>0.32600000000000001</v>
      </c>
      <c r="J11688" s="289" t="s">
        <v>438</v>
      </c>
      <c r="K11688" s="289" t="s">
        <v>25440</v>
      </c>
      <c r="L11688" s="289" t="s">
        <v>280</v>
      </c>
      <c r="M11688" s="289" t="s">
        <v>26311</v>
      </c>
      <c r="N11688" s="289" t="s">
        <v>19129</v>
      </c>
      <c r="O11688" s="289" t="s">
        <v>18284</v>
      </c>
      <c r="P11688" s="289">
        <f>VLOOKUP(CAT_Details[[#This Row],[Delivery Bp Customer Code]],Table6[],2,0)</f>
        <v>3705</v>
      </c>
    </row>
    <row r="11689" spans="1:16" x14ac:dyDescent="0.25">
      <c r="A11689" s="289" t="s">
        <v>17052</v>
      </c>
      <c r="B11689">
        <v>1</v>
      </c>
      <c r="C11689">
        <v>9</v>
      </c>
      <c r="D11689">
        <v>7.0000000000000007E-2</v>
      </c>
      <c r="E11689" s="289" t="s">
        <v>25806</v>
      </c>
      <c r="F11689">
        <v>5017156766</v>
      </c>
      <c r="G11689" s="276">
        <v>45909</v>
      </c>
      <c r="H11689">
        <v>20250828791881</v>
      </c>
      <c r="I11689">
        <v>2.5000000000000001E-2</v>
      </c>
      <c r="J11689" s="289" t="s">
        <v>764</v>
      </c>
      <c r="K11689" s="289" t="s">
        <v>25807</v>
      </c>
      <c r="L11689" s="289" t="s">
        <v>280</v>
      </c>
      <c r="M11689" s="289" t="s">
        <v>26565</v>
      </c>
      <c r="N11689" s="289" t="s">
        <v>766</v>
      </c>
      <c r="O11689" s="289" t="s">
        <v>18284</v>
      </c>
      <c r="P11689" s="289">
        <f>VLOOKUP(CAT_Details[[#This Row],[Delivery Bp Customer Code]],Table6[],2,0)</f>
        <v>3705</v>
      </c>
    </row>
    <row r="11690" spans="1:16" x14ac:dyDescent="0.25">
      <c r="A11690" s="289" t="s">
        <v>17052</v>
      </c>
      <c r="B11690">
        <v>4</v>
      </c>
      <c r="C11690">
        <v>1643</v>
      </c>
      <c r="D11690">
        <v>2.4</v>
      </c>
      <c r="E11690" s="289" t="s">
        <v>25910</v>
      </c>
      <c r="F11690">
        <v>5017172381</v>
      </c>
      <c r="G11690" s="276">
        <v>45909</v>
      </c>
      <c r="H11690">
        <v>20250828791605</v>
      </c>
      <c r="I11690">
        <v>7.9589999999999996</v>
      </c>
      <c r="J11690" s="289" t="s">
        <v>3970</v>
      </c>
      <c r="K11690" s="289" t="s">
        <v>25911</v>
      </c>
      <c r="L11690" s="289" t="s">
        <v>280</v>
      </c>
      <c r="M11690" s="289" t="s">
        <v>26566</v>
      </c>
      <c r="N11690" s="289" t="s">
        <v>3973</v>
      </c>
      <c r="O11690" s="289" t="s">
        <v>18284</v>
      </c>
      <c r="P11690" s="289">
        <f>VLOOKUP(CAT_Details[[#This Row],[Delivery Bp Customer Code]],Table6[],2,0)</f>
        <v>3705</v>
      </c>
    </row>
    <row r="11691" spans="1:16" x14ac:dyDescent="0.25">
      <c r="A11691" s="289" t="s">
        <v>17052</v>
      </c>
      <c r="B11691">
        <v>2</v>
      </c>
      <c r="C11691">
        <v>30</v>
      </c>
      <c r="D11691">
        <v>0.2</v>
      </c>
      <c r="E11691" s="289" t="s">
        <v>25912</v>
      </c>
      <c r="F11691">
        <v>5017172388</v>
      </c>
      <c r="G11691" s="276">
        <v>45909</v>
      </c>
      <c r="H11691">
        <v>20250828792075</v>
      </c>
      <c r="I11691">
        <v>0.14399999999999999</v>
      </c>
      <c r="J11691" s="289" t="s">
        <v>438</v>
      </c>
      <c r="K11691" s="289" t="s">
        <v>25913</v>
      </c>
      <c r="L11691" s="289" t="s">
        <v>280</v>
      </c>
      <c r="M11691" s="289" t="s">
        <v>26567</v>
      </c>
      <c r="N11691" s="289" t="s">
        <v>24429</v>
      </c>
      <c r="O11691" s="289" t="s">
        <v>18284</v>
      </c>
      <c r="P11691" s="289">
        <f>VLOOKUP(CAT_Details[[#This Row],[Delivery Bp Customer Code]],Table6[],2,0)</f>
        <v>3705</v>
      </c>
    </row>
    <row r="11692" spans="1:16" x14ac:dyDescent="0.25">
      <c r="A11692" s="289" t="s">
        <v>17052</v>
      </c>
      <c r="B11692">
        <v>5</v>
      </c>
      <c r="C11692">
        <v>430</v>
      </c>
      <c r="D11692">
        <v>1.8</v>
      </c>
      <c r="E11692" s="289" t="s">
        <v>26035</v>
      </c>
      <c r="F11692">
        <v>5017186990</v>
      </c>
      <c r="G11692" s="276">
        <v>45909</v>
      </c>
      <c r="H11692">
        <v>20250828791840</v>
      </c>
      <c r="I11692">
        <v>6.24</v>
      </c>
      <c r="J11692" s="289" t="s">
        <v>345</v>
      </c>
      <c r="K11692" s="289" t="s">
        <v>26036</v>
      </c>
      <c r="L11692" s="289" t="s">
        <v>280</v>
      </c>
      <c r="M11692" s="289" t="s">
        <v>26569</v>
      </c>
      <c r="N11692" s="289" t="s">
        <v>512</v>
      </c>
      <c r="O11692" s="289" t="s">
        <v>18284</v>
      </c>
      <c r="P11692" s="289">
        <f>VLOOKUP(CAT_Details[[#This Row],[Delivery Bp Customer Code]],Table6[],2,0)</f>
        <v>3705</v>
      </c>
    </row>
    <row r="11693" spans="1:16" x14ac:dyDescent="0.25">
      <c r="A11693" s="289" t="s">
        <v>17052</v>
      </c>
      <c r="B11693">
        <v>1</v>
      </c>
      <c r="C11693">
        <v>1</v>
      </c>
      <c r="D11693">
        <v>0.03</v>
      </c>
      <c r="E11693" s="289" t="s">
        <v>26043</v>
      </c>
      <c r="F11693">
        <v>5017187325</v>
      </c>
      <c r="G11693" s="276">
        <v>45909</v>
      </c>
      <c r="H11693">
        <v>20250829792574</v>
      </c>
      <c r="I11693">
        <v>6.0000000000000001E-3</v>
      </c>
      <c r="J11693" s="289" t="s">
        <v>345</v>
      </c>
      <c r="K11693" s="289" t="s">
        <v>26044</v>
      </c>
      <c r="L11693" s="289" t="s">
        <v>280</v>
      </c>
      <c r="M11693" s="289" t="s">
        <v>26157</v>
      </c>
      <c r="N11693" s="289" t="s">
        <v>3082</v>
      </c>
      <c r="O11693" s="289" t="s">
        <v>18284</v>
      </c>
      <c r="P11693" s="289">
        <f>VLOOKUP(CAT_Details[[#This Row],[Delivery Bp Customer Code]],Table6[],2,0)</f>
        <v>3705</v>
      </c>
    </row>
    <row r="11694" spans="1:16" x14ac:dyDescent="0.25">
      <c r="A11694" s="289" t="s">
        <v>17052</v>
      </c>
      <c r="B11694">
        <v>2</v>
      </c>
      <c r="C11694">
        <v>6</v>
      </c>
      <c r="D11694">
        <v>0.06</v>
      </c>
      <c r="E11694" s="289" t="s">
        <v>26160</v>
      </c>
      <c r="F11694">
        <v>5017200667</v>
      </c>
      <c r="G11694" s="276">
        <v>45909</v>
      </c>
      <c r="H11694">
        <v>20250902794357</v>
      </c>
      <c r="I11694">
        <v>2.1000000000000001E-2</v>
      </c>
      <c r="J11694" s="289" t="s">
        <v>302</v>
      </c>
      <c r="K11694" s="289" t="s">
        <v>26161</v>
      </c>
      <c r="L11694" s="289" t="s">
        <v>280</v>
      </c>
      <c r="M11694" s="289" t="s">
        <v>26391</v>
      </c>
      <c r="N11694" s="289" t="s">
        <v>18394</v>
      </c>
      <c r="O11694" s="289" t="s">
        <v>18284</v>
      </c>
      <c r="P11694" s="289">
        <f>VLOOKUP(CAT_Details[[#This Row],[Delivery Bp Customer Code]],Table6[],2,0)</f>
        <v>3705</v>
      </c>
    </row>
    <row r="11695" spans="1:16" x14ac:dyDescent="0.25">
      <c r="A11695" s="289" t="s">
        <v>17052</v>
      </c>
      <c r="B11695">
        <v>1</v>
      </c>
      <c r="C11695">
        <v>213</v>
      </c>
      <c r="D11695">
        <v>0.4</v>
      </c>
      <c r="E11695" s="289" t="s">
        <v>26160</v>
      </c>
      <c r="F11695">
        <v>5017200668</v>
      </c>
      <c r="G11695" s="276">
        <v>45909</v>
      </c>
      <c r="H11695">
        <v>20250902794356</v>
      </c>
      <c r="I11695">
        <v>0.57599999999999996</v>
      </c>
      <c r="J11695" s="289" t="s">
        <v>302</v>
      </c>
      <c r="K11695" s="289" t="s">
        <v>26162</v>
      </c>
      <c r="L11695" s="289" t="s">
        <v>280</v>
      </c>
      <c r="M11695" s="289" t="s">
        <v>26391</v>
      </c>
      <c r="N11695" s="289" t="s">
        <v>18394</v>
      </c>
      <c r="O11695" s="289" t="s">
        <v>18284</v>
      </c>
      <c r="P11695" s="289">
        <f>VLOOKUP(CAT_Details[[#This Row],[Delivery Bp Customer Code]],Table6[],2,0)</f>
        <v>3705</v>
      </c>
    </row>
    <row r="11696" spans="1:16" x14ac:dyDescent="0.25">
      <c r="A11696" s="289" t="s">
        <v>17052</v>
      </c>
      <c r="B11696">
        <v>1</v>
      </c>
      <c r="C11696">
        <v>133</v>
      </c>
      <c r="D11696">
        <v>0.32</v>
      </c>
      <c r="E11696" s="289" t="s">
        <v>26165</v>
      </c>
      <c r="F11696">
        <v>5017200856</v>
      </c>
      <c r="G11696" s="276">
        <v>45909</v>
      </c>
      <c r="H11696">
        <v>20250901793473</v>
      </c>
      <c r="I11696">
        <v>0.33600000000000002</v>
      </c>
      <c r="J11696" s="289" t="s">
        <v>275</v>
      </c>
      <c r="K11696" s="289" t="s">
        <v>26166</v>
      </c>
      <c r="L11696" s="289" t="s">
        <v>280</v>
      </c>
      <c r="M11696" s="289"/>
      <c r="N11696" s="289" t="s">
        <v>19840</v>
      </c>
      <c r="O11696" s="289" t="s">
        <v>18284</v>
      </c>
      <c r="P11696" s="289">
        <f>VLOOKUP(CAT_Details[[#This Row],[Delivery Bp Customer Code]],Table6[],2,0)</f>
        <v>3705</v>
      </c>
    </row>
    <row r="11697" spans="1:16" x14ac:dyDescent="0.25">
      <c r="A11697" s="289" t="s">
        <v>17052</v>
      </c>
      <c r="B11697">
        <v>1</v>
      </c>
      <c r="C11697">
        <v>133</v>
      </c>
      <c r="D11697">
        <v>0.32</v>
      </c>
      <c r="E11697" s="289" t="s">
        <v>26165</v>
      </c>
      <c r="F11697">
        <v>5017200858</v>
      </c>
      <c r="G11697" s="276">
        <v>45909</v>
      </c>
      <c r="H11697">
        <v>20250901793424</v>
      </c>
      <c r="I11697">
        <v>0.33600000000000002</v>
      </c>
      <c r="J11697" s="289" t="s">
        <v>275</v>
      </c>
      <c r="K11697" s="289" t="s">
        <v>26167</v>
      </c>
      <c r="L11697" s="289" t="s">
        <v>280</v>
      </c>
      <c r="M11697" s="289" t="s">
        <v>26429</v>
      </c>
      <c r="N11697" s="289" t="s">
        <v>19840</v>
      </c>
      <c r="O11697" s="289" t="s">
        <v>18284</v>
      </c>
      <c r="P11697" s="289">
        <f>VLOOKUP(CAT_Details[[#This Row],[Delivery Bp Customer Code]],Table6[],2,0)</f>
        <v>3705</v>
      </c>
    </row>
    <row r="11698" spans="1:16" x14ac:dyDescent="0.25">
      <c r="A11698" s="289" t="s">
        <v>17052</v>
      </c>
      <c r="B11698">
        <v>3</v>
      </c>
      <c r="C11698">
        <v>770</v>
      </c>
      <c r="D11698">
        <v>1.3</v>
      </c>
      <c r="E11698" s="289" t="s">
        <v>26168</v>
      </c>
      <c r="F11698">
        <v>5017200900</v>
      </c>
      <c r="G11698" s="276">
        <v>45909</v>
      </c>
      <c r="H11698">
        <v>20250902794742</v>
      </c>
      <c r="I11698">
        <v>3.1440000000000001</v>
      </c>
      <c r="J11698" s="289" t="s">
        <v>275</v>
      </c>
      <c r="K11698" s="289" t="s">
        <v>26169</v>
      </c>
      <c r="L11698" s="289" t="s">
        <v>280</v>
      </c>
      <c r="M11698" s="289" t="s">
        <v>26737</v>
      </c>
      <c r="N11698" s="289" t="s">
        <v>19150</v>
      </c>
      <c r="O11698" s="289" t="s">
        <v>18284</v>
      </c>
      <c r="P11698" s="289">
        <f>VLOOKUP(CAT_Details[[#This Row],[Delivery Bp Customer Code]],Table6[],2,0)</f>
        <v>3705</v>
      </c>
    </row>
    <row r="11699" spans="1:16" x14ac:dyDescent="0.25">
      <c r="A11699" s="289" t="s">
        <v>17052</v>
      </c>
      <c r="B11699">
        <v>1</v>
      </c>
      <c r="C11699">
        <v>18</v>
      </c>
      <c r="D11699">
        <v>0.06</v>
      </c>
      <c r="E11699" s="289" t="s">
        <v>26168</v>
      </c>
      <c r="F11699">
        <v>5017200901</v>
      </c>
      <c r="G11699" s="276">
        <v>45909</v>
      </c>
      <c r="H11699">
        <v>20250901793713</v>
      </c>
      <c r="I11699">
        <v>4.7E-2</v>
      </c>
      <c r="J11699" s="289" t="s">
        <v>275</v>
      </c>
      <c r="K11699" s="289" t="s">
        <v>26170</v>
      </c>
      <c r="L11699" s="289" t="s">
        <v>280</v>
      </c>
      <c r="M11699" s="289" t="s">
        <v>26737</v>
      </c>
      <c r="N11699" s="289" t="s">
        <v>19150</v>
      </c>
      <c r="O11699" s="289" t="s">
        <v>18284</v>
      </c>
      <c r="P11699" s="289">
        <f>VLOOKUP(CAT_Details[[#This Row],[Delivery Bp Customer Code]],Table6[],2,0)</f>
        <v>3705</v>
      </c>
    </row>
    <row r="11700" spans="1:16" x14ac:dyDescent="0.25">
      <c r="A11700" s="289" t="s">
        <v>17052</v>
      </c>
      <c r="B11700">
        <v>1</v>
      </c>
      <c r="C11700">
        <v>100</v>
      </c>
      <c r="D11700">
        <v>0.4</v>
      </c>
      <c r="E11700" s="289" t="s">
        <v>26173</v>
      </c>
      <c r="F11700">
        <v>5017201472</v>
      </c>
      <c r="G11700" s="276">
        <v>45909</v>
      </c>
      <c r="H11700">
        <v>20250901793857</v>
      </c>
      <c r="I11700">
        <v>0.96</v>
      </c>
      <c r="J11700" s="289" t="s">
        <v>275</v>
      </c>
      <c r="K11700" s="289" t="s">
        <v>26174</v>
      </c>
      <c r="L11700" s="289" t="s">
        <v>280</v>
      </c>
      <c r="M11700" s="289" t="s">
        <v>26568</v>
      </c>
      <c r="N11700" s="289" t="s">
        <v>19153</v>
      </c>
      <c r="O11700" s="289" t="s">
        <v>18284</v>
      </c>
      <c r="P11700" s="289">
        <f>VLOOKUP(CAT_Details[[#This Row],[Delivery Bp Customer Code]],Table6[],2,0)</f>
        <v>3705</v>
      </c>
    </row>
    <row r="11701" spans="1:16" x14ac:dyDescent="0.25">
      <c r="A11701" s="289" t="s">
        <v>17052</v>
      </c>
      <c r="B11701">
        <v>13</v>
      </c>
      <c r="C11701">
        <v>2225</v>
      </c>
      <c r="D11701">
        <v>5.57</v>
      </c>
      <c r="E11701" s="289" t="s">
        <v>26175</v>
      </c>
      <c r="F11701">
        <v>5017201480</v>
      </c>
      <c r="G11701" s="276">
        <v>45909</v>
      </c>
      <c r="H11701">
        <v>20250829792518</v>
      </c>
      <c r="I11701">
        <v>16.591999999999999</v>
      </c>
      <c r="J11701" s="289" t="s">
        <v>275</v>
      </c>
      <c r="K11701" s="289" t="s">
        <v>26176</v>
      </c>
      <c r="L11701" s="289" t="s">
        <v>280</v>
      </c>
      <c r="M11701" s="289" t="s">
        <v>26429</v>
      </c>
      <c r="N11701" s="289" t="s">
        <v>19305</v>
      </c>
      <c r="O11701" s="289" t="s">
        <v>18284</v>
      </c>
      <c r="P11701" s="289">
        <f>VLOOKUP(CAT_Details[[#This Row],[Delivery Bp Customer Code]],Table6[],2,0)</f>
        <v>3705</v>
      </c>
    </row>
    <row r="11702" spans="1:16" x14ac:dyDescent="0.25">
      <c r="A11702" s="289" t="s">
        <v>17052</v>
      </c>
      <c r="B11702">
        <v>2</v>
      </c>
      <c r="C11702">
        <v>130</v>
      </c>
      <c r="D11702">
        <v>0.8</v>
      </c>
      <c r="E11702" s="289" t="s">
        <v>26177</v>
      </c>
      <c r="F11702">
        <v>5017201626</v>
      </c>
      <c r="G11702" s="276">
        <v>45909</v>
      </c>
      <c r="H11702">
        <v>20250902795080</v>
      </c>
      <c r="I11702">
        <v>1.6990000000000001</v>
      </c>
      <c r="J11702" s="289" t="s">
        <v>302</v>
      </c>
      <c r="K11702" s="289" t="s">
        <v>26178</v>
      </c>
      <c r="L11702" s="289" t="s">
        <v>280</v>
      </c>
      <c r="M11702" s="289" t="s">
        <v>26391</v>
      </c>
      <c r="N11702" s="289" t="s">
        <v>18870</v>
      </c>
      <c r="O11702" s="289" t="s">
        <v>18284</v>
      </c>
      <c r="P11702" s="289">
        <f>VLOOKUP(CAT_Details[[#This Row],[Delivery Bp Customer Code]],Table6[],2,0)</f>
        <v>3705</v>
      </c>
    </row>
    <row r="11703" spans="1:16" x14ac:dyDescent="0.25">
      <c r="A11703" s="289" t="s">
        <v>17052</v>
      </c>
      <c r="B11703">
        <v>1</v>
      </c>
      <c r="C11703">
        <v>300</v>
      </c>
      <c r="D11703">
        <v>0.4</v>
      </c>
      <c r="E11703" s="289" t="s">
        <v>26179</v>
      </c>
      <c r="F11703">
        <v>5017201649</v>
      </c>
      <c r="G11703" s="276">
        <v>45909</v>
      </c>
      <c r="H11703">
        <v>20250902795037</v>
      </c>
      <c r="I11703">
        <v>0.81599999999999995</v>
      </c>
      <c r="J11703" s="289" t="s">
        <v>275</v>
      </c>
      <c r="K11703" s="289" t="s">
        <v>26180</v>
      </c>
      <c r="L11703" s="289" t="s">
        <v>280</v>
      </c>
      <c r="M11703" s="289" t="s">
        <v>26429</v>
      </c>
      <c r="N11703" s="289" t="s">
        <v>24010</v>
      </c>
      <c r="O11703" s="289" t="s">
        <v>18284</v>
      </c>
      <c r="P11703" s="289">
        <f>VLOOKUP(CAT_Details[[#This Row],[Delivery Bp Customer Code]],Table6[],2,0)</f>
        <v>3705</v>
      </c>
    </row>
    <row r="11704" spans="1:16" x14ac:dyDescent="0.25">
      <c r="A11704" s="289" t="s">
        <v>17052</v>
      </c>
      <c r="B11704">
        <v>3</v>
      </c>
      <c r="C11704">
        <v>10</v>
      </c>
      <c r="D11704">
        <v>0.34</v>
      </c>
      <c r="E11704" s="289" t="s">
        <v>26181</v>
      </c>
      <c r="F11704">
        <v>5017201716</v>
      </c>
      <c r="G11704" s="276">
        <v>45909</v>
      </c>
      <c r="H11704">
        <v>20250901793410</v>
      </c>
      <c r="I11704">
        <v>0.17199999999999999</v>
      </c>
      <c r="J11704" s="289" t="s">
        <v>275</v>
      </c>
      <c r="K11704" s="289" t="s">
        <v>26182</v>
      </c>
      <c r="L11704" s="289" t="s">
        <v>280</v>
      </c>
      <c r="M11704" s="289" t="s">
        <v>26429</v>
      </c>
      <c r="N11704" s="289" t="s">
        <v>19164</v>
      </c>
      <c r="O11704" s="289" t="s">
        <v>18284</v>
      </c>
      <c r="P11704" s="289">
        <f>VLOOKUP(CAT_Details[[#This Row],[Delivery Bp Customer Code]],Table6[],2,0)</f>
        <v>3705</v>
      </c>
    </row>
    <row r="11705" spans="1:16" x14ac:dyDescent="0.25">
      <c r="A11705" s="289" t="s">
        <v>17052</v>
      </c>
      <c r="B11705">
        <v>3</v>
      </c>
      <c r="C11705">
        <v>126</v>
      </c>
      <c r="D11705">
        <v>0.08</v>
      </c>
      <c r="E11705" s="289" t="s">
        <v>26187</v>
      </c>
      <c r="F11705">
        <v>5017201936</v>
      </c>
      <c r="G11705" s="276">
        <v>45909</v>
      </c>
      <c r="H11705">
        <v>20250822787444</v>
      </c>
      <c r="I11705">
        <v>3.1E-2</v>
      </c>
      <c r="J11705" s="289" t="s">
        <v>275</v>
      </c>
      <c r="K11705" s="289" t="s">
        <v>26188</v>
      </c>
      <c r="L11705" s="289" t="s">
        <v>280</v>
      </c>
      <c r="M11705" s="289" t="s">
        <v>26568</v>
      </c>
      <c r="N11705" s="289" t="s">
        <v>26189</v>
      </c>
      <c r="O11705" s="289" t="s">
        <v>18284</v>
      </c>
      <c r="P11705" s="289">
        <f>VLOOKUP(CAT_Details[[#This Row],[Delivery Bp Customer Code]],Table6[],2,0)</f>
        <v>3705</v>
      </c>
    </row>
    <row r="11706" spans="1:16" x14ac:dyDescent="0.25">
      <c r="A11706" s="289" t="s">
        <v>17052</v>
      </c>
      <c r="B11706">
        <v>1</v>
      </c>
      <c r="C11706">
        <v>139.19999999999999</v>
      </c>
      <c r="D11706">
        <v>0.17</v>
      </c>
      <c r="E11706" s="289" t="s">
        <v>26317</v>
      </c>
      <c r="F11706">
        <v>5017216579</v>
      </c>
      <c r="G11706" s="276">
        <v>45909</v>
      </c>
      <c r="H11706">
        <v>20250902794402</v>
      </c>
      <c r="I11706">
        <v>0.16</v>
      </c>
      <c r="J11706" s="289" t="s">
        <v>19700</v>
      </c>
      <c r="K11706" s="289" t="s">
        <v>26318</v>
      </c>
      <c r="L11706" s="289" t="s">
        <v>280</v>
      </c>
      <c r="M11706" s="289" t="s">
        <v>26570</v>
      </c>
      <c r="N11706" s="289" t="s">
        <v>25049</v>
      </c>
      <c r="O11706" s="289" t="s">
        <v>18284</v>
      </c>
      <c r="P11706" s="289">
        <f>VLOOKUP(CAT_Details[[#This Row],[Delivery Bp Customer Code]],Table6[],2,0)</f>
        <v>3705</v>
      </c>
    </row>
    <row r="11707" spans="1:16" x14ac:dyDescent="0.25">
      <c r="A11707" s="289" t="s">
        <v>874</v>
      </c>
      <c r="B11707">
        <v>16</v>
      </c>
      <c r="C11707">
        <v>2640</v>
      </c>
      <c r="D11707">
        <v>8.67</v>
      </c>
      <c r="E11707" s="289" t="s">
        <v>25934</v>
      </c>
      <c r="F11707">
        <v>5017172781</v>
      </c>
      <c r="G11707" s="276">
        <v>45909</v>
      </c>
      <c r="H11707">
        <v>20250827790322</v>
      </c>
      <c r="I11707">
        <v>43.042999999999999</v>
      </c>
      <c r="J11707" s="289" t="s">
        <v>294</v>
      </c>
      <c r="K11707" s="289" t="s">
        <v>25935</v>
      </c>
      <c r="L11707" s="289" t="s">
        <v>275</v>
      </c>
      <c r="M11707" s="289" t="s">
        <v>26190</v>
      </c>
      <c r="N11707" s="289" t="s">
        <v>5685</v>
      </c>
      <c r="O11707" s="289" t="s">
        <v>1014</v>
      </c>
      <c r="P11707" s="289" t="str">
        <f>VLOOKUP(CAT_Details[[#This Row],[Delivery Bp Customer Code]],Table6[],2,0)</f>
        <v>MZ07</v>
      </c>
    </row>
    <row r="11708" spans="1:16" x14ac:dyDescent="0.25">
      <c r="A11708" s="289" t="s">
        <v>874</v>
      </c>
      <c r="B11708">
        <v>9</v>
      </c>
      <c r="C11708">
        <v>1260</v>
      </c>
      <c r="D11708">
        <v>4.3099999999999996</v>
      </c>
      <c r="E11708" s="289" t="s">
        <v>26047</v>
      </c>
      <c r="F11708">
        <v>5017186929</v>
      </c>
      <c r="G11708" s="276">
        <v>45909</v>
      </c>
      <c r="H11708">
        <v>20250827790659</v>
      </c>
      <c r="I11708">
        <v>7.2249999999999996</v>
      </c>
      <c r="J11708" s="289" t="s">
        <v>345</v>
      </c>
      <c r="K11708" s="289" t="s">
        <v>26048</v>
      </c>
      <c r="L11708" s="289" t="s">
        <v>275</v>
      </c>
      <c r="M11708" s="289" t="s">
        <v>26596</v>
      </c>
      <c r="N11708" s="289" t="s">
        <v>427</v>
      </c>
      <c r="O11708" s="289" t="s">
        <v>1014</v>
      </c>
      <c r="P11708" s="289" t="str">
        <f>VLOOKUP(CAT_Details[[#This Row],[Delivery Bp Customer Code]],Table6[],2,0)</f>
        <v>MZ07</v>
      </c>
    </row>
    <row r="11709" spans="1:16" x14ac:dyDescent="0.25">
      <c r="A11709" s="289" t="s">
        <v>874</v>
      </c>
      <c r="B11709">
        <v>7</v>
      </c>
      <c r="C11709">
        <v>6251</v>
      </c>
      <c r="D11709">
        <v>4.2</v>
      </c>
      <c r="E11709" s="289" t="s">
        <v>26446</v>
      </c>
      <c r="F11709">
        <v>5017231261</v>
      </c>
      <c r="G11709" s="276">
        <v>45909</v>
      </c>
      <c r="H11709">
        <v>20250813781243</v>
      </c>
      <c r="I11709">
        <v>13.709</v>
      </c>
      <c r="J11709" s="289" t="s">
        <v>273</v>
      </c>
      <c r="K11709" s="289" t="s">
        <v>26447</v>
      </c>
      <c r="L11709" s="289" t="s">
        <v>275</v>
      </c>
      <c r="M11709" s="289" t="s">
        <v>26543</v>
      </c>
      <c r="N11709" s="289" t="s">
        <v>4186</v>
      </c>
      <c r="O11709" s="289" t="s">
        <v>1014</v>
      </c>
      <c r="P11709" s="289" t="str">
        <f>VLOOKUP(CAT_Details[[#This Row],[Delivery Bp Customer Code]],Table6[],2,0)</f>
        <v>MZ07</v>
      </c>
    </row>
    <row r="11710" spans="1:16" x14ac:dyDescent="0.25">
      <c r="A11710" s="289" t="s">
        <v>3329</v>
      </c>
      <c r="B11710">
        <v>15</v>
      </c>
      <c r="C11710">
        <v>3270</v>
      </c>
      <c r="D11710">
        <v>6</v>
      </c>
      <c r="E11710" s="289" t="s">
        <v>25910</v>
      </c>
      <c r="F11710">
        <v>5017172380</v>
      </c>
      <c r="G11710" s="276">
        <v>45909</v>
      </c>
      <c r="H11710">
        <v>20250828791623</v>
      </c>
      <c r="I11710">
        <v>17.28</v>
      </c>
      <c r="J11710" s="289" t="s">
        <v>3970</v>
      </c>
      <c r="K11710" s="289" t="s">
        <v>25940</v>
      </c>
      <c r="L11710" s="289" t="s">
        <v>275</v>
      </c>
      <c r="M11710" s="289" t="s">
        <v>26566</v>
      </c>
      <c r="N11710" s="289" t="s">
        <v>3973</v>
      </c>
      <c r="O11710" s="289" t="s">
        <v>3332</v>
      </c>
      <c r="P11710" s="289">
        <f>VLOOKUP(CAT_Details[[#This Row],[Delivery Bp Customer Code]],Table6[],2,0)</f>
        <v>3402</v>
      </c>
    </row>
    <row r="11711" spans="1:16" x14ac:dyDescent="0.25">
      <c r="A11711" s="289" t="s">
        <v>3329</v>
      </c>
      <c r="B11711">
        <v>1</v>
      </c>
      <c r="C11711">
        <v>75</v>
      </c>
      <c r="D11711">
        <v>0.4</v>
      </c>
      <c r="E11711" s="289" t="s">
        <v>25946</v>
      </c>
      <c r="F11711">
        <v>5017172458</v>
      </c>
      <c r="G11711" s="276">
        <v>45909</v>
      </c>
      <c r="H11711">
        <v>20250826789539</v>
      </c>
      <c r="I11711">
        <v>0.96</v>
      </c>
      <c r="J11711" s="289" t="s">
        <v>324</v>
      </c>
      <c r="K11711" s="289" t="s">
        <v>25947</v>
      </c>
      <c r="L11711" s="289" t="s">
        <v>275</v>
      </c>
      <c r="M11711" s="289" t="s">
        <v>26393</v>
      </c>
      <c r="N11711" s="289" t="s">
        <v>375</v>
      </c>
      <c r="O11711" s="289" t="s">
        <v>3332</v>
      </c>
      <c r="P11711" s="289">
        <f>VLOOKUP(CAT_Details[[#This Row],[Delivery Bp Customer Code]],Table6[],2,0)</f>
        <v>3402</v>
      </c>
    </row>
    <row r="11712" spans="1:16" x14ac:dyDescent="0.25">
      <c r="A11712" s="289" t="s">
        <v>3329</v>
      </c>
      <c r="B11712">
        <v>1</v>
      </c>
      <c r="C11712">
        <v>1.2</v>
      </c>
      <c r="D11712">
        <v>0.02</v>
      </c>
      <c r="E11712" s="289" t="s">
        <v>26203</v>
      </c>
      <c r="F11712">
        <v>5017200787</v>
      </c>
      <c r="G11712" s="276">
        <v>45909</v>
      </c>
      <c r="H11712">
        <v>20250827790345</v>
      </c>
      <c r="I11712">
        <v>5.0000000000000001E-3</v>
      </c>
      <c r="J11712" s="289" t="s">
        <v>350</v>
      </c>
      <c r="K11712" s="289" t="s">
        <v>26204</v>
      </c>
      <c r="L11712" s="289" t="s">
        <v>275</v>
      </c>
      <c r="M11712" s="289" t="s">
        <v>26394</v>
      </c>
      <c r="N11712" s="289" t="s">
        <v>3656</v>
      </c>
      <c r="O11712" s="289" t="s">
        <v>3332</v>
      </c>
      <c r="P11712" s="289">
        <f>VLOOKUP(CAT_Details[[#This Row],[Delivery Bp Customer Code]],Table6[],2,0)</f>
        <v>3402</v>
      </c>
    </row>
    <row r="11713" spans="1:16" x14ac:dyDescent="0.25">
      <c r="A11713" s="289" t="s">
        <v>3329</v>
      </c>
      <c r="B11713">
        <v>2</v>
      </c>
      <c r="C11713">
        <v>25.2</v>
      </c>
      <c r="D11713">
        <v>0.08</v>
      </c>
      <c r="E11713" s="289" t="s">
        <v>26207</v>
      </c>
      <c r="F11713">
        <v>5017200842</v>
      </c>
      <c r="G11713" s="276">
        <v>45909</v>
      </c>
      <c r="H11713">
        <v>20250901793786</v>
      </c>
      <c r="I11713">
        <v>1.9E-2</v>
      </c>
      <c r="J11713" s="289" t="s">
        <v>350</v>
      </c>
      <c r="K11713" s="289" t="s">
        <v>26208</v>
      </c>
      <c r="L11713" s="289" t="s">
        <v>275</v>
      </c>
      <c r="M11713" s="289"/>
      <c r="N11713" s="289" t="s">
        <v>3809</v>
      </c>
      <c r="O11713" s="289" t="s">
        <v>3332</v>
      </c>
      <c r="P11713" s="289">
        <f>VLOOKUP(CAT_Details[[#This Row],[Delivery Bp Customer Code]],Table6[],2,0)</f>
        <v>3402</v>
      </c>
    </row>
    <row r="11714" spans="1:16" x14ac:dyDescent="0.25">
      <c r="A11714" s="289" t="s">
        <v>3329</v>
      </c>
      <c r="B11714">
        <v>1</v>
      </c>
      <c r="C11714">
        <v>190</v>
      </c>
      <c r="D11714">
        <v>0.4</v>
      </c>
      <c r="E11714" s="289" t="s">
        <v>26209</v>
      </c>
      <c r="F11714">
        <v>5017200854</v>
      </c>
      <c r="G11714" s="276">
        <v>45909</v>
      </c>
      <c r="H11714">
        <v>20250901794077</v>
      </c>
      <c r="I11714">
        <v>0.33600000000000002</v>
      </c>
      <c r="J11714" s="289" t="s">
        <v>324</v>
      </c>
      <c r="K11714" s="289" t="s">
        <v>26210</v>
      </c>
      <c r="L11714" s="289" t="s">
        <v>275</v>
      </c>
      <c r="M11714" s="289" t="s">
        <v>26393</v>
      </c>
      <c r="N11714" s="289" t="s">
        <v>3986</v>
      </c>
      <c r="O11714" s="289" t="s">
        <v>3332</v>
      </c>
      <c r="P11714" s="289">
        <f>VLOOKUP(CAT_Details[[#This Row],[Delivery Bp Customer Code]],Table6[],2,0)</f>
        <v>3402</v>
      </c>
    </row>
    <row r="11715" spans="1:16" x14ac:dyDescent="0.25">
      <c r="A11715" s="289" t="s">
        <v>3329</v>
      </c>
      <c r="B11715">
        <v>6</v>
      </c>
      <c r="C11715">
        <v>42</v>
      </c>
      <c r="D11715">
        <v>0.3</v>
      </c>
      <c r="E11715" s="289" t="s">
        <v>26211</v>
      </c>
      <c r="F11715">
        <v>5017200909</v>
      </c>
      <c r="G11715" s="276">
        <v>45909</v>
      </c>
      <c r="H11715">
        <v>20250902794674</v>
      </c>
      <c r="I11715">
        <v>0.14399999999999999</v>
      </c>
      <c r="J11715" s="289" t="s">
        <v>350</v>
      </c>
      <c r="K11715" s="289" t="s">
        <v>26212</v>
      </c>
      <c r="L11715" s="289" t="s">
        <v>275</v>
      </c>
      <c r="M11715" s="289" t="s">
        <v>26394</v>
      </c>
      <c r="N11715" s="289" t="s">
        <v>446</v>
      </c>
      <c r="O11715" s="289" t="s">
        <v>3332</v>
      </c>
      <c r="P11715" s="289">
        <f>VLOOKUP(CAT_Details[[#This Row],[Delivery Bp Customer Code]],Table6[],2,0)</f>
        <v>3402</v>
      </c>
    </row>
    <row r="11716" spans="1:16" x14ac:dyDescent="0.25">
      <c r="A11716" s="289" t="s">
        <v>3329</v>
      </c>
      <c r="B11716">
        <v>2</v>
      </c>
      <c r="C11716">
        <v>168</v>
      </c>
      <c r="D11716">
        <v>0.8</v>
      </c>
      <c r="E11716" s="289" t="s">
        <v>26213</v>
      </c>
      <c r="F11716">
        <v>5017201115</v>
      </c>
      <c r="G11716" s="276">
        <v>45909</v>
      </c>
      <c r="H11716">
        <v>20250901794041</v>
      </c>
      <c r="I11716">
        <v>2.1120000000000001</v>
      </c>
      <c r="J11716" s="289" t="s">
        <v>350</v>
      </c>
      <c r="K11716" s="289" t="s">
        <v>26214</v>
      </c>
      <c r="L11716" s="289" t="s">
        <v>275</v>
      </c>
      <c r="M11716" s="289" t="s">
        <v>26394</v>
      </c>
      <c r="N11716" s="289" t="s">
        <v>23742</v>
      </c>
      <c r="O11716" s="289" t="s">
        <v>3332</v>
      </c>
      <c r="P11716" s="289">
        <f>VLOOKUP(CAT_Details[[#This Row],[Delivery Bp Customer Code]],Table6[],2,0)</f>
        <v>3402</v>
      </c>
    </row>
    <row r="11717" spans="1:16" x14ac:dyDescent="0.25">
      <c r="A11717" s="289" t="s">
        <v>3329</v>
      </c>
      <c r="B11717">
        <v>29</v>
      </c>
      <c r="C11717">
        <v>3960</v>
      </c>
      <c r="D11717">
        <v>13.6</v>
      </c>
      <c r="E11717" s="289" t="s">
        <v>26219</v>
      </c>
      <c r="F11717">
        <v>5017201376</v>
      </c>
      <c r="G11717" s="276">
        <v>45909</v>
      </c>
      <c r="H11717">
        <v>20250829792821</v>
      </c>
      <c r="I11717">
        <v>27.84</v>
      </c>
      <c r="J11717" s="289" t="s">
        <v>324</v>
      </c>
      <c r="K11717" s="289" t="s">
        <v>26220</v>
      </c>
      <c r="L11717" s="289" t="s">
        <v>275</v>
      </c>
      <c r="M11717" s="289" t="s">
        <v>26393</v>
      </c>
      <c r="N11717" s="289" t="s">
        <v>5660</v>
      </c>
      <c r="O11717" s="289" t="s">
        <v>3332</v>
      </c>
      <c r="P11717" s="289">
        <f>VLOOKUP(CAT_Details[[#This Row],[Delivery Bp Customer Code]],Table6[],2,0)</f>
        <v>3402</v>
      </c>
    </row>
    <row r="11718" spans="1:16" x14ac:dyDescent="0.25">
      <c r="A11718" s="289" t="s">
        <v>3329</v>
      </c>
      <c r="B11718">
        <v>6</v>
      </c>
      <c r="C11718">
        <v>2370</v>
      </c>
      <c r="D11718">
        <v>1.4</v>
      </c>
      <c r="E11718" s="289" t="s">
        <v>26223</v>
      </c>
      <c r="F11718">
        <v>5017201796</v>
      </c>
      <c r="G11718" s="276">
        <v>45909</v>
      </c>
      <c r="H11718">
        <v>20250902794491</v>
      </c>
      <c r="I11718">
        <v>2.016</v>
      </c>
      <c r="J11718" s="289" t="s">
        <v>324</v>
      </c>
      <c r="K11718" s="289" t="s">
        <v>26224</v>
      </c>
      <c r="L11718" s="289" t="s">
        <v>275</v>
      </c>
      <c r="M11718" s="289" t="s">
        <v>26393</v>
      </c>
      <c r="N11718" s="289" t="s">
        <v>21188</v>
      </c>
      <c r="O11718" s="289" t="s">
        <v>3332</v>
      </c>
      <c r="P11718" s="289">
        <f>VLOOKUP(CAT_Details[[#This Row],[Delivery Bp Customer Code]],Table6[],2,0)</f>
        <v>3402</v>
      </c>
    </row>
    <row r="11719" spans="1:16" x14ac:dyDescent="0.25">
      <c r="A11719" s="289" t="s">
        <v>3329</v>
      </c>
      <c r="B11719">
        <v>2</v>
      </c>
      <c r="C11719">
        <v>95</v>
      </c>
      <c r="D11719">
        <v>0.45</v>
      </c>
      <c r="E11719" s="289" t="s">
        <v>26225</v>
      </c>
      <c r="F11719">
        <v>5017201818</v>
      </c>
      <c r="G11719" s="276">
        <v>45909</v>
      </c>
      <c r="H11719">
        <v>20250902794378</v>
      </c>
      <c r="I11719">
        <v>0.98599999999999999</v>
      </c>
      <c r="J11719" s="289" t="s">
        <v>324</v>
      </c>
      <c r="K11719" s="289" t="s">
        <v>26226</v>
      </c>
      <c r="L11719" s="289" t="s">
        <v>275</v>
      </c>
      <c r="M11719" s="289" t="s">
        <v>26393</v>
      </c>
      <c r="N11719" s="289" t="s">
        <v>5079</v>
      </c>
      <c r="O11719" s="289" t="s">
        <v>3332</v>
      </c>
      <c r="P11719" s="289">
        <f>VLOOKUP(CAT_Details[[#This Row],[Delivery Bp Customer Code]],Table6[],2,0)</f>
        <v>3402</v>
      </c>
    </row>
    <row r="11720" spans="1:16" x14ac:dyDescent="0.25">
      <c r="A11720" s="289" t="s">
        <v>3329</v>
      </c>
      <c r="B11720">
        <v>2</v>
      </c>
      <c r="C11720">
        <v>122.96</v>
      </c>
      <c r="D11720">
        <v>0.4</v>
      </c>
      <c r="E11720" s="289" t="s">
        <v>26229</v>
      </c>
      <c r="F11720">
        <v>5017201903</v>
      </c>
      <c r="G11720" s="276">
        <v>45909</v>
      </c>
      <c r="H11720">
        <v>20250901793297</v>
      </c>
      <c r="I11720">
        <v>0.76800000000000002</v>
      </c>
      <c r="J11720" s="289" t="s">
        <v>350</v>
      </c>
      <c r="K11720" s="289" t="s">
        <v>26230</v>
      </c>
      <c r="L11720" s="289" t="s">
        <v>275</v>
      </c>
      <c r="M11720" s="289" t="s">
        <v>26394</v>
      </c>
      <c r="N11720" s="289" t="s">
        <v>743</v>
      </c>
      <c r="O11720" s="289" t="s">
        <v>3332</v>
      </c>
      <c r="P11720" s="289">
        <f>VLOOKUP(CAT_Details[[#This Row],[Delivery Bp Customer Code]],Table6[],2,0)</f>
        <v>3402</v>
      </c>
    </row>
    <row r="11721" spans="1:16" x14ac:dyDescent="0.25">
      <c r="A11721" s="289" t="s">
        <v>3329</v>
      </c>
      <c r="B11721">
        <v>3</v>
      </c>
      <c r="C11721">
        <v>1854</v>
      </c>
      <c r="D11721">
        <v>1.2</v>
      </c>
      <c r="E11721" s="289" t="s">
        <v>26233</v>
      </c>
      <c r="F11721">
        <v>5017202147</v>
      </c>
      <c r="G11721" s="276">
        <v>45909</v>
      </c>
      <c r="H11721">
        <v>20250828791924</v>
      </c>
      <c r="I11721">
        <v>2.9380000000000002</v>
      </c>
      <c r="J11721" s="289" t="s">
        <v>350</v>
      </c>
      <c r="K11721" s="289" t="s">
        <v>26234</v>
      </c>
      <c r="L11721" s="289" t="s">
        <v>275</v>
      </c>
      <c r="M11721" s="289" t="s">
        <v>26394</v>
      </c>
      <c r="N11721" s="289" t="s">
        <v>4421</v>
      </c>
      <c r="O11721" s="289" t="s">
        <v>3332</v>
      </c>
      <c r="P11721" s="289">
        <f>VLOOKUP(CAT_Details[[#This Row],[Delivery Bp Customer Code]],Table6[],2,0)</f>
        <v>3402</v>
      </c>
    </row>
    <row r="11722" spans="1:16" x14ac:dyDescent="0.25">
      <c r="A11722" s="289" t="s">
        <v>3329</v>
      </c>
      <c r="B11722">
        <v>1</v>
      </c>
      <c r="C11722">
        <v>53</v>
      </c>
      <c r="D11722">
        <v>0.4</v>
      </c>
      <c r="E11722" s="289" t="s">
        <v>24411</v>
      </c>
      <c r="F11722">
        <v>5017247301</v>
      </c>
      <c r="G11722" s="276">
        <v>45909</v>
      </c>
      <c r="H11722">
        <v>20250808778933</v>
      </c>
      <c r="I11722">
        <v>1.181</v>
      </c>
      <c r="J11722" s="289" t="s">
        <v>275</v>
      </c>
      <c r="K11722" s="289" t="s">
        <v>26613</v>
      </c>
      <c r="L11722" s="289" t="s">
        <v>275</v>
      </c>
      <c r="M11722" s="289"/>
      <c r="N11722" s="289" t="s">
        <v>26614</v>
      </c>
      <c r="O11722" s="289" t="s">
        <v>3332</v>
      </c>
      <c r="P11722" s="289">
        <f>VLOOKUP(CAT_Details[[#This Row],[Delivery Bp Customer Code]],Table6[],2,0)</f>
        <v>3402</v>
      </c>
    </row>
    <row r="11723" spans="1:16" x14ac:dyDescent="0.25">
      <c r="A11723" s="289" t="s">
        <v>3329</v>
      </c>
      <c r="B11723">
        <v>1</v>
      </c>
      <c r="C11723">
        <v>100</v>
      </c>
      <c r="D11723">
        <v>0.4</v>
      </c>
      <c r="E11723" s="289" t="s">
        <v>26785</v>
      </c>
      <c r="F11723">
        <v>5017254063</v>
      </c>
      <c r="G11723" s="276">
        <v>45909</v>
      </c>
      <c r="I11723">
        <v>2.1120000000000001</v>
      </c>
      <c r="J11723" s="289" t="s">
        <v>275</v>
      </c>
      <c r="K11723" s="289" t="s">
        <v>26786</v>
      </c>
      <c r="L11723" s="289" t="s">
        <v>275</v>
      </c>
      <c r="M11723" s="289"/>
      <c r="N11723" s="289" t="s">
        <v>26614</v>
      </c>
      <c r="O11723" s="289" t="s">
        <v>3332</v>
      </c>
      <c r="P11723" s="289">
        <f>VLOOKUP(CAT_Details[[#This Row],[Delivery Bp Customer Code]],Table6[],2,0)</f>
        <v>3402</v>
      </c>
    </row>
    <row r="11724" spans="1:16" x14ac:dyDescent="0.25">
      <c r="A11724" s="289" t="s">
        <v>76</v>
      </c>
      <c r="B11724">
        <v>1</v>
      </c>
      <c r="C11724">
        <v>170</v>
      </c>
      <c r="D11724">
        <v>0.4</v>
      </c>
      <c r="E11724" s="289" t="s">
        <v>26239</v>
      </c>
      <c r="F11724">
        <v>5017200945</v>
      </c>
      <c r="G11724" s="276">
        <v>45909</v>
      </c>
      <c r="H11724">
        <v>20250901793925</v>
      </c>
      <c r="I11724">
        <v>0.64300000000000002</v>
      </c>
      <c r="J11724" s="289" t="s">
        <v>350</v>
      </c>
      <c r="K11724" s="289" t="s">
        <v>26240</v>
      </c>
      <c r="L11724" s="289" t="s">
        <v>275</v>
      </c>
      <c r="M11724" s="289" t="s">
        <v>26394</v>
      </c>
      <c r="N11724" s="289" t="s">
        <v>15936</v>
      </c>
      <c r="O11724" s="289" t="s">
        <v>16049</v>
      </c>
      <c r="P11724" s="289" t="str">
        <f>VLOOKUP(CAT_Details[[#This Row],[Delivery Bp Customer Code]],Table6[],2,0)</f>
        <v>MZ02</v>
      </c>
    </row>
    <row r="11725" spans="1:16" x14ac:dyDescent="0.25">
      <c r="A11725" s="289" t="s">
        <v>76</v>
      </c>
      <c r="B11725">
        <v>1</v>
      </c>
      <c r="C11725">
        <v>711</v>
      </c>
      <c r="D11725">
        <v>0.22</v>
      </c>
      <c r="E11725" s="289" t="s">
        <v>26243</v>
      </c>
      <c r="F11725">
        <v>5017201524</v>
      </c>
      <c r="G11725" s="276">
        <v>45909</v>
      </c>
      <c r="H11725">
        <v>20250902794894</v>
      </c>
      <c r="I11725">
        <v>0.311</v>
      </c>
      <c r="J11725" s="289" t="s">
        <v>350</v>
      </c>
      <c r="K11725" s="289" t="s">
        <v>26244</v>
      </c>
      <c r="L11725" s="289" t="s">
        <v>275</v>
      </c>
      <c r="M11725" s="289" t="s">
        <v>26394</v>
      </c>
      <c r="N11725" s="289" t="s">
        <v>4441</v>
      </c>
      <c r="O11725" s="289" t="s">
        <v>16049</v>
      </c>
      <c r="P11725" s="289" t="str">
        <f>VLOOKUP(CAT_Details[[#This Row],[Delivery Bp Customer Code]],Table6[],2,0)</f>
        <v>MZ02</v>
      </c>
    </row>
    <row r="11726" spans="1:16" x14ac:dyDescent="0.25">
      <c r="A11726" s="289" t="s">
        <v>74</v>
      </c>
      <c r="B11726">
        <v>2</v>
      </c>
      <c r="C11726">
        <v>255</v>
      </c>
      <c r="D11726">
        <v>0.8</v>
      </c>
      <c r="E11726" s="289" t="s">
        <v>25946</v>
      </c>
      <c r="F11726">
        <v>5017172459</v>
      </c>
      <c r="G11726" s="276">
        <v>45909</v>
      </c>
      <c r="H11726">
        <v>20250826789537</v>
      </c>
      <c r="I11726">
        <v>1.92</v>
      </c>
      <c r="J11726" s="289" t="s">
        <v>324</v>
      </c>
      <c r="K11726" s="289" t="s">
        <v>25978</v>
      </c>
      <c r="L11726" s="289" t="s">
        <v>275</v>
      </c>
      <c r="M11726" s="289" t="s">
        <v>26393</v>
      </c>
      <c r="N11726" s="289" t="s">
        <v>375</v>
      </c>
      <c r="O11726" s="289" t="s">
        <v>22256</v>
      </c>
      <c r="P11726" s="289" t="str">
        <f>VLOOKUP(CAT_Details[[#This Row],[Delivery Bp Customer Code]],Table6[],2,0)</f>
        <v>DX01-L5</v>
      </c>
    </row>
    <row r="11727" spans="1:16" x14ac:dyDescent="0.25">
      <c r="A11727" s="289" t="s">
        <v>74</v>
      </c>
      <c r="B11727">
        <v>21</v>
      </c>
      <c r="C11727">
        <v>10500</v>
      </c>
      <c r="D11727">
        <v>8.4</v>
      </c>
      <c r="E11727" s="289" t="s">
        <v>25979</v>
      </c>
      <c r="F11727">
        <v>5017172522</v>
      </c>
      <c r="G11727" s="276">
        <v>45909</v>
      </c>
      <c r="H11727">
        <v>20250828792184</v>
      </c>
      <c r="I11727">
        <v>20.16</v>
      </c>
      <c r="J11727" s="289" t="s">
        <v>383</v>
      </c>
      <c r="K11727" s="289" t="s">
        <v>25980</v>
      </c>
      <c r="L11727" s="289" t="s">
        <v>275</v>
      </c>
      <c r="M11727" s="289" t="s">
        <v>26852</v>
      </c>
      <c r="N11727" s="289" t="s">
        <v>386</v>
      </c>
      <c r="O11727" s="289" t="s">
        <v>22256</v>
      </c>
      <c r="P11727" s="289" t="str">
        <f>VLOOKUP(CAT_Details[[#This Row],[Delivery Bp Customer Code]],Table6[],2,0)</f>
        <v>DX01-L5</v>
      </c>
    </row>
    <row r="11728" spans="1:16" x14ac:dyDescent="0.25">
      <c r="A11728" s="289" t="s">
        <v>74</v>
      </c>
      <c r="B11728">
        <v>7</v>
      </c>
      <c r="C11728">
        <v>2100</v>
      </c>
      <c r="D11728">
        <v>1.62</v>
      </c>
      <c r="E11728" s="289" t="s">
        <v>25983</v>
      </c>
      <c r="F11728">
        <v>5017172736</v>
      </c>
      <c r="G11728" s="276">
        <v>45909</v>
      </c>
      <c r="H11728">
        <v>20250829792383</v>
      </c>
      <c r="I11728">
        <v>2.7069999999999999</v>
      </c>
      <c r="J11728" s="289" t="s">
        <v>294</v>
      </c>
      <c r="K11728" s="289" t="s">
        <v>25984</v>
      </c>
      <c r="L11728" s="289" t="s">
        <v>275</v>
      </c>
      <c r="M11728" s="289" t="s">
        <v>26539</v>
      </c>
      <c r="N11728" s="289" t="s">
        <v>394</v>
      </c>
      <c r="O11728" s="289" t="s">
        <v>22256</v>
      </c>
      <c r="P11728" s="289" t="str">
        <f>VLOOKUP(CAT_Details[[#This Row],[Delivery Bp Customer Code]],Table6[],2,0)</f>
        <v>DX01-L5</v>
      </c>
    </row>
    <row r="11729" spans="1:16" x14ac:dyDescent="0.25">
      <c r="A11729" s="289" t="s">
        <v>74</v>
      </c>
      <c r="B11729">
        <v>3</v>
      </c>
      <c r="C11729">
        <v>1410</v>
      </c>
      <c r="D11729">
        <v>1.2</v>
      </c>
      <c r="E11729" s="289" t="s">
        <v>25985</v>
      </c>
      <c r="F11729">
        <v>5017172815</v>
      </c>
      <c r="G11729" s="276">
        <v>45909</v>
      </c>
      <c r="H11729">
        <v>20250829792521</v>
      </c>
      <c r="I11729">
        <v>2.88</v>
      </c>
      <c r="J11729" s="289" t="s">
        <v>401</v>
      </c>
      <c r="K11729" s="289" t="s">
        <v>25986</v>
      </c>
      <c r="L11729" s="289" t="s">
        <v>275</v>
      </c>
      <c r="M11729" s="289" t="s">
        <v>26600</v>
      </c>
      <c r="N11729" s="289" t="s">
        <v>17729</v>
      </c>
      <c r="O11729" s="289" t="s">
        <v>22256</v>
      </c>
      <c r="P11729" s="289" t="str">
        <f>VLOOKUP(CAT_Details[[#This Row],[Delivery Bp Customer Code]],Table6[],2,0)</f>
        <v>DX01-L5</v>
      </c>
    </row>
    <row r="11730" spans="1:16" x14ac:dyDescent="0.25">
      <c r="A11730" s="289" t="s">
        <v>74</v>
      </c>
      <c r="B11730">
        <v>16</v>
      </c>
      <c r="C11730">
        <v>3184</v>
      </c>
      <c r="D11730">
        <v>7.8</v>
      </c>
      <c r="E11730" s="289" t="s">
        <v>26089</v>
      </c>
      <c r="F11730">
        <v>5017186863</v>
      </c>
      <c r="G11730" s="276">
        <v>45909</v>
      </c>
      <c r="H11730">
        <v>20250829792839</v>
      </c>
      <c r="I11730">
        <v>16.847999999999999</v>
      </c>
      <c r="J11730" s="289" t="s">
        <v>345</v>
      </c>
      <c r="K11730" s="289" t="s">
        <v>26090</v>
      </c>
      <c r="L11730" s="289" t="s">
        <v>275</v>
      </c>
      <c r="M11730" s="289" t="s">
        <v>26596</v>
      </c>
      <c r="N11730" s="289" t="s">
        <v>415</v>
      </c>
      <c r="O11730" s="289" t="s">
        <v>22256</v>
      </c>
      <c r="P11730" s="289" t="str">
        <f>VLOOKUP(CAT_Details[[#This Row],[Delivery Bp Customer Code]],Table6[],2,0)</f>
        <v>DX01-L5</v>
      </c>
    </row>
    <row r="11731" spans="1:16" x14ac:dyDescent="0.25">
      <c r="A11731" s="289" t="s">
        <v>74</v>
      </c>
      <c r="B11731">
        <v>9</v>
      </c>
      <c r="C11731">
        <v>6900</v>
      </c>
      <c r="D11731">
        <v>3.6</v>
      </c>
      <c r="E11731" s="289" t="s">
        <v>26095</v>
      </c>
      <c r="F11731">
        <v>5017187009</v>
      </c>
      <c r="G11731" s="276">
        <v>45909</v>
      </c>
      <c r="H11731">
        <v>20250827791029</v>
      </c>
      <c r="I11731">
        <v>5.1840000000000002</v>
      </c>
      <c r="J11731" s="289" t="s">
        <v>324</v>
      </c>
      <c r="K11731" s="289" t="s">
        <v>26096</v>
      </c>
      <c r="L11731" s="289" t="s">
        <v>275</v>
      </c>
      <c r="M11731" s="289" t="s">
        <v>26599</v>
      </c>
      <c r="N11731" s="289" t="s">
        <v>333</v>
      </c>
      <c r="O11731" s="289" t="s">
        <v>22256</v>
      </c>
      <c r="P11731" s="289" t="str">
        <f>VLOOKUP(CAT_Details[[#This Row],[Delivery Bp Customer Code]],Table6[],2,0)</f>
        <v>DX01-L5</v>
      </c>
    </row>
    <row r="11732" spans="1:16" x14ac:dyDescent="0.25">
      <c r="A11732" s="289" t="s">
        <v>74</v>
      </c>
      <c r="B11732">
        <v>2</v>
      </c>
      <c r="C11732">
        <v>370</v>
      </c>
      <c r="D11732">
        <v>0.8</v>
      </c>
      <c r="E11732" s="289" t="s">
        <v>26101</v>
      </c>
      <c r="F11732">
        <v>5017187317</v>
      </c>
      <c r="G11732" s="276">
        <v>45909</v>
      </c>
      <c r="H11732">
        <v>20250901793222</v>
      </c>
      <c r="I11732">
        <v>1.3440000000000001</v>
      </c>
      <c r="J11732" s="289" t="s">
        <v>345</v>
      </c>
      <c r="K11732" s="289" t="s">
        <v>26102</v>
      </c>
      <c r="L11732" s="289" t="s">
        <v>275</v>
      </c>
      <c r="M11732" s="289" t="s">
        <v>26249</v>
      </c>
      <c r="N11732" s="289" t="s">
        <v>348</v>
      </c>
      <c r="O11732" s="289" t="s">
        <v>22256</v>
      </c>
      <c r="P11732" s="289" t="str">
        <f>VLOOKUP(CAT_Details[[#This Row],[Delivery Bp Customer Code]],Table6[],2,0)</f>
        <v>DX01-L5</v>
      </c>
    </row>
    <row r="11733" spans="1:16" x14ac:dyDescent="0.25">
      <c r="A11733" s="289" t="s">
        <v>74</v>
      </c>
      <c r="B11733">
        <v>7</v>
      </c>
      <c r="C11733">
        <v>2100</v>
      </c>
      <c r="D11733">
        <v>1.62</v>
      </c>
      <c r="E11733" s="289" t="s">
        <v>25983</v>
      </c>
      <c r="F11733">
        <v>5017187329</v>
      </c>
      <c r="G11733" s="276">
        <v>45909</v>
      </c>
      <c r="H11733">
        <v>20250829792383</v>
      </c>
      <c r="I11733">
        <v>2.7069999999999999</v>
      </c>
      <c r="J11733" s="289" t="s">
        <v>294</v>
      </c>
      <c r="K11733" s="289" t="s">
        <v>26103</v>
      </c>
      <c r="L11733" s="289" t="s">
        <v>275</v>
      </c>
      <c r="M11733" s="289"/>
      <c r="N11733" s="289" t="s">
        <v>394</v>
      </c>
      <c r="O11733" s="289" t="s">
        <v>22256</v>
      </c>
      <c r="P11733" s="289" t="str">
        <f>VLOOKUP(CAT_Details[[#This Row],[Delivery Bp Customer Code]],Table6[],2,0)</f>
        <v>DX01-L5</v>
      </c>
    </row>
    <row r="11734" spans="1:16" x14ac:dyDescent="0.25">
      <c r="A11734" s="289" t="s">
        <v>74</v>
      </c>
      <c r="B11734">
        <v>2</v>
      </c>
      <c r="C11734">
        <v>243</v>
      </c>
      <c r="D11734">
        <v>0.45</v>
      </c>
      <c r="E11734" s="289" t="s">
        <v>26260</v>
      </c>
      <c r="F11734">
        <v>5017201374</v>
      </c>
      <c r="G11734" s="276">
        <v>45909</v>
      </c>
      <c r="H11734">
        <v>20250901794005</v>
      </c>
      <c r="I11734">
        <v>0.996</v>
      </c>
      <c r="J11734" s="289" t="s">
        <v>280</v>
      </c>
      <c r="K11734" s="289" t="s">
        <v>26261</v>
      </c>
      <c r="L11734" s="289" t="s">
        <v>275</v>
      </c>
      <c r="M11734" s="289" t="s">
        <v>26542</v>
      </c>
      <c r="N11734" s="289" t="s">
        <v>424</v>
      </c>
      <c r="O11734" s="289" t="s">
        <v>22256</v>
      </c>
      <c r="P11734" s="289" t="str">
        <f>VLOOKUP(CAT_Details[[#This Row],[Delivery Bp Customer Code]],Table6[],2,0)</f>
        <v>DX01-L5</v>
      </c>
    </row>
    <row r="11735" spans="1:16" x14ac:dyDescent="0.25">
      <c r="A11735" s="289" t="s">
        <v>74</v>
      </c>
      <c r="B11735">
        <v>19</v>
      </c>
      <c r="C11735">
        <v>3740</v>
      </c>
      <c r="D11735">
        <v>7.87</v>
      </c>
      <c r="E11735" s="289" t="s">
        <v>26262</v>
      </c>
      <c r="F11735">
        <v>5017201477</v>
      </c>
      <c r="G11735" s="276">
        <v>45909</v>
      </c>
      <c r="H11735">
        <v>20250901793674</v>
      </c>
      <c r="I11735">
        <v>17.992999999999999</v>
      </c>
      <c r="J11735" s="289" t="s">
        <v>280</v>
      </c>
      <c r="K11735" s="289" t="s">
        <v>26263</v>
      </c>
      <c r="L11735" s="289" t="s">
        <v>275</v>
      </c>
      <c r="M11735" s="289" t="s">
        <v>26392</v>
      </c>
      <c r="N11735" s="289" t="s">
        <v>411</v>
      </c>
      <c r="O11735" s="289" t="s">
        <v>22256</v>
      </c>
      <c r="P11735" s="289" t="str">
        <f>VLOOKUP(CAT_Details[[#This Row],[Delivery Bp Customer Code]],Table6[],2,0)</f>
        <v>DX01-L5</v>
      </c>
    </row>
    <row r="11736" spans="1:16" x14ac:dyDescent="0.25">
      <c r="A11736" s="289" t="s">
        <v>74</v>
      </c>
      <c r="B11736">
        <v>1</v>
      </c>
      <c r="C11736">
        <v>55.55</v>
      </c>
      <c r="D11736">
        <v>0.4</v>
      </c>
      <c r="E11736" s="289" t="s">
        <v>26266</v>
      </c>
      <c r="F11736">
        <v>5017201603</v>
      </c>
      <c r="G11736" s="276">
        <v>45909</v>
      </c>
      <c r="H11736">
        <v>20250902794721</v>
      </c>
      <c r="I11736">
        <v>0.38400000000000001</v>
      </c>
      <c r="J11736" s="289" t="s">
        <v>350</v>
      </c>
      <c r="K11736" s="289" t="s">
        <v>26267</v>
      </c>
      <c r="L11736" s="289" t="s">
        <v>275</v>
      </c>
      <c r="M11736" s="289" t="s">
        <v>26394</v>
      </c>
      <c r="N11736" s="289" t="s">
        <v>366</v>
      </c>
      <c r="O11736" s="289" t="s">
        <v>22256</v>
      </c>
      <c r="P11736" s="289" t="str">
        <f>VLOOKUP(CAT_Details[[#This Row],[Delivery Bp Customer Code]],Table6[],2,0)</f>
        <v>DX01-L5</v>
      </c>
    </row>
    <row r="11737" spans="1:16" x14ac:dyDescent="0.25">
      <c r="A11737" s="289" t="s">
        <v>74</v>
      </c>
      <c r="B11737">
        <v>12</v>
      </c>
      <c r="C11737">
        <v>575</v>
      </c>
      <c r="D11737">
        <v>2.73</v>
      </c>
      <c r="E11737" s="289" t="s">
        <v>26274</v>
      </c>
      <c r="F11737">
        <v>5017201863</v>
      </c>
      <c r="G11737" s="276">
        <v>45909</v>
      </c>
      <c r="H11737">
        <v>20250901793679</v>
      </c>
      <c r="I11737">
        <v>4.9279999999999999</v>
      </c>
      <c r="J11737" s="289" t="s">
        <v>350</v>
      </c>
      <c r="K11737" s="289" t="s">
        <v>26275</v>
      </c>
      <c r="L11737" s="289" t="s">
        <v>275</v>
      </c>
      <c r="M11737" s="289" t="s">
        <v>26540</v>
      </c>
      <c r="N11737" s="289" t="s">
        <v>378</v>
      </c>
      <c r="O11737" s="289" t="s">
        <v>22256</v>
      </c>
      <c r="P11737" s="289" t="str">
        <f>VLOOKUP(CAT_Details[[#This Row],[Delivery Bp Customer Code]],Table6[],2,0)</f>
        <v>DX01-L5</v>
      </c>
    </row>
    <row r="11738" spans="1:16" x14ac:dyDescent="0.25">
      <c r="A11738" s="289" t="s">
        <v>74</v>
      </c>
      <c r="B11738">
        <v>6</v>
      </c>
      <c r="C11738">
        <v>685</v>
      </c>
      <c r="D11738">
        <v>1.6</v>
      </c>
      <c r="E11738" s="289" t="s">
        <v>26276</v>
      </c>
      <c r="F11738">
        <v>5017202061</v>
      </c>
      <c r="G11738" s="276">
        <v>45909</v>
      </c>
      <c r="H11738">
        <v>20250902794423</v>
      </c>
      <c r="I11738">
        <v>2.3279999999999998</v>
      </c>
      <c r="J11738" s="289" t="s">
        <v>350</v>
      </c>
      <c r="K11738" s="289" t="s">
        <v>26277</v>
      </c>
      <c r="L11738" s="289" t="s">
        <v>275</v>
      </c>
      <c r="M11738" s="289" t="s">
        <v>26394</v>
      </c>
      <c r="N11738" s="289" t="s">
        <v>17526</v>
      </c>
      <c r="O11738" s="289" t="s">
        <v>22256</v>
      </c>
      <c r="P11738" s="289" t="str">
        <f>VLOOKUP(CAT_Details[[#This Row],[Delivery Bp Customer Code]],Table6[],2,0)</f>
        <v>DX01-L5</v>
      </c>
    </row>
    <row r="11739" spans="1:16" x14ac:dyDescent="0.25">
      <c r="A11739" s="289" t="s">
        <v>74</v>
      </c>
      <c r="B11739">
        <v>17</v>
      </c>
      <c r="C11739">
        <v>1530</v>
      </c>
      <c r="D11739">
        <v>6.8</v>
      </c>
      <c r="E11739" s="289" t="s">
        <v>26278</v>
      </c>
      <c r="F11739">
        <v>5017202153</v>
      </c>
      <c r="G11739" s="276">
        <v>45909</v>
      </c>
      <c r="H11739">
        <v>20250902794463</v>
      </c>
      <c r="I11739">
        <v>16.32</v>
      </c>
      <c r="J11739" s="289" t="s">
        <v>350</v>
      </c>
      <c r="K11739" s="289" t="s">
        <v>26279</v>
      </c>
      <c r="L11739" s="289" t="s">
        <v>275</v>
      </c>
      <c r="M11739" s="289" t="s">
        <v>26394</v>
      </c>
      <c r="N11739" s="289" t="s">
        <v>15321</v>
      </c>
      <c r="O11739" s="289" t="s">
        <v>22256</v>
      </c>
      <c r="P11739" s="289" t="str">
        <f>VLOOKUP(CAT_Details[[#This Row],[Delivery Bp Customer Code]],Table6[],2,0)</f>
        <v>DX01-L5</v>
      </c>
    </row>
    <row r="11740" spans="1:16" x14ac:dyDescent="0.25">
      <c r="A11740" s="289" t="s">
        <v>521</v>
      </c>
      <c r="B11740">
        <v>1</v>
      </c>
      <c r="C11740">
        <v>400</v>
      </c>
      <c r="D11740">
        <v>0.46</v>
      </c>
      <c r="E11740" s="289" t="s">
        <v>25987</v>
      </c>
      <c r="F11740">
        <v>5017172448</v>
      </c>
      <c r="G11740" s="276">
        <v>45909</v>
      </c>
      <c r="H11740">
        <v>20250828791834</v>
      </c>
      <c r="I11740">
        <v>0.877</v>
      </c>
      <c r="J11740" s="289" t="s">
        <v>294</v>
      </c>
      <c r="K11740" s="289" t="s">
        <v>25988</v>
      </c>
      <c r="L11740" s="289" t="s">
        <v>275</v>
      </c>
      <c r="M11740" s="289" t="s">
        <v>26295</v>
      </c>
      <c r="N11740" s="289" t="s">
        <v>3907</v>
      </c>
      <c r="O11740" s="289" t="s">
        <v>16307</v>
      </c>
      <c r="P11740" s="289" t="str">
        <f>VLOOKUP(CAT_Details[[#This Row],[Delivery Bp Customer Code]],Table6[],2,0)</f>
        <v>DX01</v>
      </c>
    </row>
    <row r="11741" spans="1:16" x14ac:dyDescent="0.25">
      <c r="A11741" s="289" t="s">
        <v>521</v>
      </c>
      <c r="B11741">
        <v>1</v>
      </c>
      <c r="C11741">
        <v>154</v>
      </c>
      <c r="D11741">
        <v>0.2</v>
      </c>
      <c r="E11741" s="289" t="s">
        <v>25989</v>
      </c>
      <c r="F11741">
        <v>5017172810</v>
      </c>
      <c r="G11741" s="276">
        <v>45909</v>
      </c>
      <c r="H11741">
        <v>20250828791324</v>
      </c>
      <c r="I11741">
        <v>0.14399999999999999</v>
      </c>
      <c r="J11741" s="289" t="s">
        <v>438</v>
      </c>
      <c r="K11741" s="289" t="s">
        <v>25990</v>
      </c>
      <c r="L11741" s="289" t="s">
        <v>275</v>
      </c>
      <c r="M11741" s="289" t="s">
        <v>26645</v>
      </c>
      <c r="N11741" s="289" t="s">
        <v>3360</v>
      </c>
      <c r="O11741" s="289" t="s">
        <v>16307</v>
      </c>
      <c r="P11741" s="289" t="str">
        <f>VLOOKUP(CAT_Details[[#This Row],[Delivery Bp Customer Code]],Table6[],2,0)</f>
        <v>DX01</v>
      </c>
    </row>
    <row r="11742" spans="1:16" x14ac:dyDescent="0.25">
      <c r="A11742" s="289" t="s">
        <v>272</v>
      </c>
      <c r="B11742">
        <v>3</v>
      </c>
      <c r="C11742">
        <v>152</v>
      </c>
      <c r="D11742">
        <v>1.2</v>
      </c>
      <c r="E11742" s="289" t="s">
        <v>25992</v>
      </c>
      <c r="F11742">
        <v>5017172359</v>
      </c>
      <c r="G11742" s="276">
        <v>45909</v>
      </c>
      <c r="H11742">
        <v>20250828791368</v>
      </c>
      <c r="I11742">
        <v>1.2</v>
      </c>
      <c r="J11742" s="289" t="s">
        <v>3970</v>
      </c>
      <c r="K11742" s="289" t="s">
        <v>25993</v>
      </c>
      <c r="L11742" s="289" t="s">
        <v>275</v>
      </c>
      <c r="M11742" s="289" t="s">
        <v>26566</v>
      </c>
      <c r="N11742" s="289" t="s">
        <v>25190</v>
      </c>
      <c r="O11742" s="289" t="s">
        <v>277</v>
      </c>
      <c r="P11742" s="289" t="str">
        <f>VLOOKUP(CAT_Details[[#This Row],[Delivery Bp Customer Code]],Table6[],2,0)</f>
        <v>U2-L5</v>
      </c>
    </row>
    <row r="11743" spans="1:16" x14ac:dyDescent="0.25">
      <c r="A11743" s="289" t="s">
        <v>272</v>
      </c>
      <c r="B11743">
        <v>1</v>
      </c>
      <c r="C11743">
        <v>123</v>
      </c>
      <c r="D11743">
        <v>0.2</v>
      </c>
      <c r="E11743" s="289" t="s">
        <v>25998</v>
      </c>
      <c r="F11743">
        <v>5017172773</v>
      </c>
      <c r="G11743" s="276">
        <v>45909</v>
      </c>
      <c r="H11743">
        <v>20250828791395</v>
      </c>
      <c r="I11743">
        <v>0.38400000000000001</v>
      </c>
      <c r="J11743" s="289" t="s">
        <v>438</v>
      </c>
      <c r="K11743" s="289" t="s">
        <v>25999</v>
      </c>
      <c r="L11743" s="289" t="s">
        <v>275</v>
      </c>
      <c r="M11743" s="289" t="s">
        <v>26645</v>
      </c>
      <c r="N11743" s="289" t="s">
        <v>440</v>
      </c>
      <c r="O11743" s="289" t="s">
        <v>277</v>
      </c>
      <c r="P11743" s="289" t="str">
        <f>VLOOKUP(CAT_Details[[#This Row],[Delivery Bp Customer Code]],Table6[],2,0)</f>
        <v>U2-L5</v>
      </c>
    </row>
    <row r="11744" spans="1:16" x14ac:dyDescent="0.25">
      <c r="A11744" s="289" t="s">
        <v>272</v>
      </c>
      <c r="B11744">
        <v>1</v>
      </c>
      <c r="C11744">
        <v>144</v>
      </c>
      <c r="D11744">
        <v>0.4</v>
      </c>
      <c r="E11744" s="289" t="s">
        <v>26108</v>
      </c>
      <c r="F11744">
        <v>5017187230</v>
      </c>
      <c r="G11744" s="276">
        <v>45909</v>
      </c>
      <c r="H11744">
        <v>20250901793298</v>
      </c>
      <c r="I11744">
        <v>0.96</v>
      </c>
      <c r="J11744" s="289" t="s">
        <v>324</v>
      </c>
      <c r="K11744" s="289" t="s">
        <v>26109</v>
      </c>
      <c r="L11744" s="289" t="s">
        <v>275</v>
      </c>
      <c r="M11744" s="289" t="s">
        <v>26391</v>
      </c>
      <c r="N11744" s="289" t="s">
        <v>616</v>
      </c>
      <c r="O11744" s="289" t="s">
        <v>277</v>
      </c>
      <c r="P11744" s="289" t="str">
        <f>VLOOKUP(CAT_Details[[#This Row],[Delivery Bp Customer Code]],Table6[],2,0)</f>
        <v>U2-L5</v>
      </c>
    </row>
    <row r="11745" spans="1:16" x14ac:dyDescent="0.25">
      <c r="A11745" s="289" t="s">
        <v>272</v>
      </c>
      <c r="B11745">
        <v>1</v>
      </c>
      <c r="C11745">
        <v>1095</v>
      </c>
      <c r="D11745">
        <v>0.4</v>
      </c>
      <c r="E11745" s="289" t="s">
        <v>26285</v>
      </c>
      <c r="F11745">
        <v>5017201537</v>
      </c>
      <c r="G11745" s="276">
        <v>45909</v>
      </c>
      <c r="H11745">
        <v>20250901793710</v>
      </c>
      <c r="I11745">
        <v>0.65300000000000002</v>
      </c>
      <c r="J11745" s="289" t="s">
        <v>350</v>
      </c>
      <c r="K11745" s="289" t="s">
        <v>26286</v>
      </c>
      <c r="L11745" s="289" t="s">
        <v>275</v>
      </c>
      <c r="M11745" s="289" t="s">
        <v>26394</v>
      </c>
      <c r="N11745" s="289" t="s">
        <v>982</v>
      </c>
      <c r="O11745" s="289" t="s">
        <v>277</v>
      </c>
      <c r="P11745" s="289" t="str">
        <f>VLOOKUP(CAT_Details[[#This Row],[Delivery Bp Customer Code]],Table6[],2,0)</f>
        <v>U2-L5</v>
      </c>
    </row>
    <row r="11746" spans="1:16" x14ac:dyDescent="0.25">
      <c r="A11746" s="289" t="s">
        <v>272</v>
      </c>
      <c r="B11746">
        <v>8</v>
      </c>
      <c r="C11746">
        <v>400</v>
      </c>
      <c r="D11746">
        <v>4.5999999999999996</v>
      </c>
      <c r="E11746" s="289" t="s">
        <v>26522</v>
      </c>
      <c r="F11746">
        <v>5017231238</v>
      </c>
      <c r="G11746" s="276">
        <v>45909</v>
      </c>
      <c r="H11746">
        <v>20250904796741</v>
      </c>
      <c r="I11746">
        <v>10.286</v>
      </c>
      <c r="J11746" s="289" t="s">
        <v>273</v>
      </c>
      <c r="K11746" s="289" t="s">
        <v>26523</v>
      </c>
      <c r="L11746" s="289" t="s">
        <v>275</v>
      </c>
      <c r="M11746" s="289" t="s">
        <v>26543</v>
      </c>
      <c r="N11746" s="289" t="s">
        <v>1240</v>
      </c>
      <c r="O11746" s="289" t="s">
        <v>277</v>
      </c>
      <c r="P11746" s="289" t="str">
        <f>VLOOKUP(CAT_Details[[#This Row],[Delivery Bp Customer Code]],Table6[],2,0)</f>
        <v>U2-L5</v>
      </c>
    </row>
    <row r="11747" spans="1:16" x14ac:dyDescent="0.25">
      <c r="A11747" s="289" t="s">
        <v>272</v>
      </c>
      <c r="B11747">
        <v>1</v>
      </c>
      <c r="C11747">
        <v>100</v>
      </c>
      <c r="D11747">
        <v>0.4</v>
      </c>
      <c r="E11747" s="289" t="s">
        <v>26922</v>
      </c>
      <c r="F11747">
        <v>5017253961</v>
      </c>
      <c r="G11747" s="276">
        <v>45909</v>
      </c>
      <c r="I11747">
        <v>2.1120000000000001</v>
      </c>
      <c r="J11747" s="289" t="s">
        <v>275</v>
      </c>
      <c r="K11747" s="289" t="s">
        <v>26923</v>
      </c>
      <c r="L11747" s="289" t="s">
        <v>275</v>
      </c>
      <c r="M11747" s="289"/>
      <c r="N11747" s="289" t="s">
        <v>26924</v>
      </c>
      <c r="O11747" s="289" t="s">
        <v>277</v>
      </c>
      <c r="P11747" s="289" t="str">
        <f>VLOOKUP(CAT_Details[[#This Row],[Delivery Bp Customer Code]],Table6[],2,0)</f>
        <v>U2-L5</v>
      </c>
    </row>
    <row r="11748" spans="1:16" x14ac:dyDescent="0.25">
      <c r="A11748" s="289" t="s">
        <v>4794</v>
      </c>
      <c r="B11748">
        <v>1</v>
      </c>
      <c r="C11748">
        <v>1108</v>
      </c>
      <c r="D11748">
        <v>0.4</v>
      </c>
      <c r="E11748" s="289" t="s">
        <v>26289</v>
      </c>
      <c r="F11748">
        <v>5017201908</v>
      </c>
      <c r="G11748" s="276">
        <v>45909</v>
      </c>
      <c r="H11748">
        <v>20250902794409</v>
      </c>
      <c r="I11748">
        <v>1.68</v>
      </c>
      <c r="J11748" s="289" t="s">
        <v>350</v>
      </c>
      <c r="K11748" s="289" t="s">
        <v>26290</v>
      </c>
      <c r="L11748" s="289" t="s">
        <v>275</v>
      </c>
      <c r="M11748" s="289" t="s">
        <v>26394</v>
      </c>
      <c r="N11748" s="289" t="s">
        <v>948</v>
      </c>
      <c r="O11748" s="289" t="s">
        <v>4798</v>
      </c>
      <c r="P11748" s="289" t="str">
        <f>VLOOKUP(CAT_Details[[#This Row],[Delivery Bp Customer Code]],Table6[],2,0)</f>
        <v>MY02</v>
      </c>
    </row>
    <row r="11749" spans="1:16" x14ac:dyDescent="0.25">
      <c r="A11749" s="289" t="s">
        <v>278</v>
      </c>
      <c r="B11749">
        <v>8</v>
      </c>
      <c r="C11749">
        <v>2678</v>
      </c>
      <c r="D11749">
        <v>3.32</v>
      </c>
      <c r="E11749" s="289" t="s">
        <v>26006</v>
      </c>
      <c r="F11749">
        <v>5017187014</v>
      </c>
      <c r="G11749" s="276">
        <v>45910</v>
      </c>
      <c r="H11749">
        <v>20250829792539</v>
      </c>
      <c r="I11749">
        <v>7.1340000000000003</v>
      </c>
      <c r="J11749" s="289" t="s">
        <v>294</v>
      </c>
      <c r="K11749" s="289" t="s">
        <v>26007</v>
      </c>
      <c r="L11749" s="289" t="s">
        <v>275</v>
      </c>
      <c r="M11749" s="289" t="s">
        <v>26539</v>
      </c>
      <c r="N11749" s="289" t="s">
        <v>2328</v>
      </c>
      <c r="O11749" s="289" t="s">
        <v>498</v>
      </c>
      <c r="P11749" s="289" t="str">
        <f>VLOOKUP(CAT_Details[[#This Row],[Delivery Bp Customer Code]],Table6[],2,0)</f>
        <v>DK-BM01</v>
      </c>
    </row>
    <row r="11750" spans="1:16" x14ac:dyDescent="0.25">
      <c r="A11750" s="289" t="s">
        <v>278</v>
      </c>
      <c r="B11750">
        <v>9</v>
      </c>
      <c r="C11750">
        <v>4160</v>
      </c>
      <c r="D11750">
        <v>3.6</v>
      </c>
      <c r="E11750" s="289" t="s">
        <v>26122</v>
      </c>
      <c r="F11750">
        <v>5017201243</v>
      </c>
      <c r="G11750" s="276">
        <v>45910</v>
      </c>
      <c r="H11750">
        <v>20250902794488</v>
      </c>
      <c r="I11750">
        <v>5.1840000000000002</v>
      </c>
      <c r="J11750" s="289" t="s">
        <v>324</v>
      </c>
      <c r="K11750" s="289" t="s">
        <v>26123</v>
      </c>
      <c r="L11750" s="289" t="s">
        <v>275</v>
      </c>
      <c r="M11750" s="289" t="s">
        <v>26674</v>
      </c>
      <c r="N11750" s="289" t="s">
        <v>336</v>
      </c>
      <c r="O11750" s="289" t="s">
        <v>498</v>
      </c>
      <c r="P11750" s="289" t="str">
        <f>VLOOKUP(CAT_Details[[#This Row],[Delivery Bp Customer Code]],Table6[],2,0)</f>
        <v>DK-BM01</v>
      </c>
    </row>
    <row r="11751" spans="1:16" x14ac:dyDescent="0.25">
      <c r="A11751" s="289" t="s">
        <v>278</v>
      </c>
      <c r="B11751">
        <v>7</v>
      </c>
      <c r="C11751">
        <v>4705</v>
      </c>
      <c r="D11751">
        <v>1.6</v>
      </c>
      <c r="E11751" s="289" t="s">
        <v>26400</v>
      </c>
      <c r="F11751">
        <v>5017231079</v>
      </c>
      <c r="G11751" s="276">
        <v>45910</v>
      </c>
      <c r="H11751">
        <v>20250903796103</v>
      </c>
      <c r="I11751">
        <v>3.331</v>
      </c>
      <c r="J11751" s="289" t="s">
        <v>280</v>
      </c>
      <c r="K11751" s="289" t="s">
        <v>26401</v>
      </c>
      <c r="L11751" s="289" t="s">
        <v>275</v>
      </c>
      <c r="M11751" s="289" t="s">
        <v>26675</v>
      </c>
      <c r="N11751" s="289" t="s">
        <v>314</v>
      </c>
      <c r="O11751" s="289" t="s">
        <v>498</v>
      </c>
      <c r="P11751" s="289" t="str">
        <f>VLOOKUP(CAT_Details[[#This Row],[Delivery Bp Customer Code]],Table6[],2,0)</f>
        <v>DK-BM01</v>
      </c>
    </row>
    <row r="11752" spans="1:16" x14ac:dyDescent="0.25">
      <c r="A11752" s="289" t="s">
        <v>278</v>
      </c>
      <c r="B11752">
        <v>3</v>
      </c>
      <c r="C11752">
        <v>921</v>
      </c>
      <c r="D11752">
        <v>1.2</v>
      </c>
      <c r="E11752" s="289" t="s">
        <v>26402</v>
      </c>
      <c r="F11752">
        <v>5017231102</v>
      </c>
      <c r="G11752" s="276">
        <v>45910</v>
      </c>
      <c r="H11752">
        <v>20250901793637</v>
      </c>
      <c r="I11752">
        <v>2.88</v>
      </c>
      <c r="J11752" s="289" t="s">
        <v>280</v>
      </c>
      <c r="K11752" s="289" t="s">
        <v>26403</v>
      </c>
      <c r="L11752" s="289" t="s">
        <v>275</v>
      </c>
      <c r="M11752" s="289" t="s">
        <v>26542</v>
      </c>
      <c r="N11752" s="289" t="s">
        <v>1399</v>
      </c>
      <c r="O11752" s="289" t="s">
        <v>498</v>
      </c>
      <c r="P11752" s="289" t="str">
        <f>VLOOKUP(CAT_Details[[#This Row],[Delivery Bp Customer Code]],Table6[],2,0)</f>
        <v>DK-BM01</v>
      </c>
    </row>
    <row r="11753" spans="1:16" x14ac:dyDescent="0.25">
      <c r="A11753" s="289" t="s">
        <v>278</v>
      </c>
      <c r="B11753">
        <v>4</v>
      </c>
      <c r="C11753">
        <v>786.7</v>
      </c>
      <c r="D11753">
        <v>1.6</v>
      </c>
      <c r="E11753" s="289" t="s">
        <v>26546</v>
      </c>
      <c r="F11753">
        <v>5017246528</v>
      </c>
      <c r="G11753" s="276">
        <v>45910</v>
      </c>
      <c r="H11753">
        <v>20250904796417</v>
      </c>
      <c r="I11753">
        <v>3.84</v>
      </c>
      <c r="J11753" s="289" t="s">
        <v>273</v>
      </c>
      <c r="K11753" s="289" t="s">
        <v>26547</v>
      </c>
      <c r="L11753" s="289" t="s">
        <v>275</v>
      </c>
      <c r="M11753" s="289" t="s">
        <v>26678</v>
      </c>
      <c r="N11753" s="289" t="s">
        <v>493</v>
      </c>
      <c r="O11753" s="289" t="s">
        <v>498</v>
      </c>
      <c r="P11753" s="289" t="str">
        <f>VLOOKUP(CAT_Details[[#This Row],[Delivery Bp Customer Code]],Table6[],2,0)</f>
        <v>DK-BM01</v>
      </c>
    </row>
    <row r="11754" spans="1:16" x14ac:dyDescent="0.25">
      <c r="A11754" s="289" t="s">
        <v>278</v>
      </c>
      <c r="B11754">
        <v>1</v>
      </c>
      <c r="C11754">
        <v>309</v>
      </c>
      <c r="D11754">
        <v>0.4</v>
      </c>
      <c r="E11754" s="289" t="s">
        <v>26548</v>
      </c>
      <c r="F11754">
        <v>5017246642</v>
      </c>
      <c r="G11754" s="276">
        <v>45910</v>
      </c>
      <c r="H11754">
        <v>20250902794645</v>
      </c>
      <c r="I11754">
        <v>0.96</v>
      </c>
      <c r="J11754" s="289" t="s">
        <v>273</v>
      </c>
      <c r="K11754" s="289" t="s">
        <v>26549</v>
      </c>
      <c r="L11754" s="289" t="s">
        <v>275</v>
      </c>
      <c r="M11754" s="289" t="s">
        <v>26678</v>
      </c>
      <c r="N11754" s="289" t="s">
        <v>1003</v>
      </c>
      <c r="O11754" s="289" t="s">
        <v>498</v>
      </c>
      <c r="P11754" s="289" t="str">
        <f>VLOOKUP(CAT_Details[[#This Row],[Delivery Bp Customer Code]],Table6[],2,0)</f>
        <v>DK-BM01</v>
      </c>
    </row>
    <row r="11755" spans="1:16" x14ac:dyDescent="0.25">
      <c r="A11755" s="289" t="s">
        <v>75</v>
      </c>
      <c r="B11755">
        <v>4</v>
      </c>
      <c r="C11755">
        <v>395</v>
      </c>
      <c r="D11755">
        <v>1.4</v>
      </c>
      <c r="E11755" s="289" t="s">
        <v>26147</v>
      </c>
      <c r="F11755">
        <v>5017201074</v>
      </c>
      <c r="G11755" s="276">
        <v>45910</v>
      </c>
      <c r="H11755">
        <v>20250902794896</v>
      </c>
      <c r="I11755">
        <v>3.2160000000000002</v>
      </c>
      <c r="J11755" s="289" t="s">
        <v>324</v>
      </c>
      <c r="K11755" s="289" t="s">
        <v>26148</v>
      </c>
      <c r="L11755" s="289" t="s">
        <v>275</v>
      </c>
      <c r="M11755" s="289" t="s">
        <v>26674</v>
      </c>
      <c r="N11755" s="289" t="s">
        <v>616</v>
      </c>
      <c r="O11755" s="289" t="s">
        <v>2173</v>
      </c>
      <c r="P11755" s="289" t="str">
        <f>VLOOKUP(CAT_Details[[#This Row],[Delivery Bp Customer Code]],Table6[],2,0)</f>
        <v>OYL1</v>
      </c>
    </row>
    <row r="11756" spans="1:16" x14ac:dyDescent="0.25">
      <c r="A11756" s="289" t="s">
        <v>75</v>
      </c>
      <c r="B11756">
        <v>3</v>
      </c>
      <c r="C11756">
        <v>1035</v>
      </c>
      <c r="D11756">
        <v>1.2</v>
      </c>
      <c r="E11756" s="289" t="s">
        <v>26305</v>
      </c>
      <c r="F11756">
        <v>5017216610</v>
      </c>
      <c r="G11756" s="276">
        <v>45910</v>
      </c>
      <c r="H11756">
        <v>20250827790813</v>
      </c>
      <c r="I11756">
        <v>1.44</v>
      </c>
      <c r="J11756" s="289" t="s">
        <v>350</v>
      </c>
      <c r="K11756" s="289" t="s">
        <v>26306</v>
      </c>
      <c r="L11756" s="289" t="s">
        <v>275</v>
      </c>
      <c r="M11756" s="289" t="s">
        <v>26677</v>
      </c>
      <c r="N11756" s="289" t="s">
        <v>2656</v>
      </c>
      <c r="O11756" s="289" t="s">
        <v>2173</v>
      </c>
      <c r="P11756" s="289" t="str">
        <f>VLOOKUP(CAT_Details[[#This Row],[Delivery Bp Customer Code]],Table6[],2,0)</f>
        <v>OYL1</v>
      </c>
    </row>
    <row r="11757" spans="1:16" x14ac:dyDescent="0.25">
      <c r="A11757" s="289" t="s">
        <v>75</v>
      </c>
      <c r="B11757">
        <v>1</v>
      </c>
      <c r="C11757">
        <v>118</v>
      </c>
      <c r="D11757">
        <v>0.2</v>
      </c>
      <c r="E11757" s="289" t="s">
        <v>26307</v>
      </c>
      <c r="F11757">
        <v>5017216655</v>
      </c>
      <c r="G11757" s="276">
        <v>45910</v>
      </c>
      <c r="H11757">
        <v>20250902794667</v>
      </c>
      <c r="I11757">
        <v>0.33600000000000002</v>
      </c>
      <c r="J11757" s="289" t="s">
        <v>324</v>
      </c>
      <c r="K11757" s="289" t="s">
        <v>26308</v>
      </c>
      <c r="L11757" s="289" t="s">
        <v>275</v>
      </c>
      <c r="M11757" s="289" t="s">
        <v>26674</v>
      </c>
      <c r="N11757" s="289" t="s">
        <v>23395</v>
      </c>
      <c r="O11757" s="289" t="s">
        <v>2173</v>
      </c>
      <c r="P11757" s="289" t="str">
        <f>VLOOKUP(CAT_Details[[#This Row],[Delivery Bp Customer Code]],Table6[],2,0)</f>
        <v>OYL1</v>
      </c>
    </row>
    <row r="11758" spans="1:16" x14ac:dyDescent="0.25">
      <c r="A11758" s="289" t="s">
        <v>75</v>
      </c>
      <c r="B11758">
        <v>4</v>
      </c>
      <c r="C11758">
        <v>1313</v>
      </c>
      <c r="D11758">
        <v>1.6</v>
      </c>
      <c r="E11758" s="289" t="s">
        <v>26309</v>
      </c>
      <c r="F11758">
        <v>5017216704</v>
      </c>
      <c r="G11758" s="276">
        <v>45910</v>
      </c>
      <c r="H11758">
        <v>20250901793686</v>
      </c>
      <c r="I11758">
        <v>2.1120000000000001</v>
      </c>
      <c r="J11758" s="289" t="s">
        <v>350</v>
      </c>
      <c r="K11758" s="289" t="s">
        <v>26310</v>
      </c>
      <c r="L11758" s="289" t="s">
        <v>275</v>
      </c>
      <c r="M11758" s="289" t="s">
        <v>26540</v>
      </c>
      <c r="N11758" s="289" t="s">
        <v>3420</v>
      </c>
      <c r="O11758" s="289" t="s">
        <v>2173</v>
      </c>
      <c r="P11758" s="289" t="str">
        <f>VLOOKUP(CAT_Details[[#This Row],[Delivery Bp Customer Code]],Table6[],2,0)</f>
        <v>OYL1</v>
      </c>
    </row>
    <row r="11759" spans="1:16" x14ac:dyDescent="0.25">
      <c r="A11759" s="289" t="s">
        <v>75</v>
      </c>
      <c r="B11759">
        <v>1</v>
      </c>
      <c r="C11759">
        <v>80.760000000000005</v>
      </c>
      <c r="D11759">
        <v>0.4</v>
      </c>
      <c r="E11759" s="289" t="s">
        <v>26546</v>
      </c>
      <c r="F11759">
        <v>5017246527</v>
      </c>
      <c r="G11759" s="276">
        <v>45910</v>
      </c>
      <c r="H11759">
        <v>20250904796374</v>
      </c>
      <c r="I11759">
        <v>0.96</v>
      </c>
      <c r="J11759" s="289" t="s">
        <v>273</v>
      </c>
      <c r="K11759" s="289" t="s">
        <v>26558</v>
      </c>
      <c r="L11759" s="289" t="s">
        <v>275</v>
      </c>
      <c r="M11759" s="289" t="s">
        <v>26684</v>
      </c>
      <c r="N11759" s="289" t="s">
        <v>493</v>
      </c>
      <c r="O11759" s="289" t="s">
        <v>2173</v>
      </c>
      <c r="P11759" s="289" t="str">
        <f>VLOOKUP(CAT_Details[[#This Row],[Delivery Bp Customer Code]],Table6[],2,0)</f>
        <v>OYL1</v>
      </c>
    </row>
    <row r="11760" spans="1:16" x14ac:dyDescent="0.25">
      <c r="A11760" s="289" t="s">
        <v>17052</v>
      </c>
      <c r="B11760">
        <v>1</v>
      </c>
      <c r="C11760">
        <v>105</v>
      </c>
      <c r="D11760">
        <v>0.4</v>
      </c>
      <c r="E11760" s="289" t="s">
        <v>26031</v>
      </c>
      <c r="F11760">
        <v>5017186917</v>
      </c>
      <c r="G11760" s="276">
        <v>45910</v>
      </c>
      <c r="H11760">
        <v>20250827790636</v>
      </c>
      <c r="I11760">
        <v>0.52800000000000002</v>
      </c>
      <c r="J11760" s="289" t="s">
        <v>3970</v>
      </c>
      <c r="K11760" s="289" t="s">
        <v>26032</v>
      </c>
      <c r="L11760" s="289" t="s">
        <v>280</v>
      </c>
      <c r="M11760" s="289" t="s">
        <v>26566</v>
      </c>
      <c r="N11760" s="289" t="s">
        <v>25190</v>
      </c>
      <c r="O11760" s="289" t="s">
        <v>22766</v>
      </c>
      <c r="P11760" s="289">
        <f>VLOOKUP(CAT_Details[[#This Row],[Delivery Bp Customer Code]],Table6[],2,0)</f>
        <v>3705</v>
      </c>
    </row>
    <row r="11761" spans="1:16" x14ac:dyDescent="0.25">
      <c r="A11761" s="289" t="s">
        <v>17052</v>
      </c>
      <c r="B11761">
        <v>1</v>
      </c>
      <c r="C11761">
        <v>655</v>
      </c>
      <c r="D11761">
        <v>0.46</v>
      </c>
      <c r="E11761" s="289" t="s">
        <v>26041</v>
      </c>
      <c r="F11761">
        <v>5017187201</v>
      </c>
      <c r="G11761" s="276">
        <v>45910</v>
      </c>
      <c r="H11761">
        <v>20250901793260</v>
      </c>
      <c r="I11761">
        <v>0.872</v>
      </c>
      <c r="J11761" s="289" t="s">
        <v>853</v>
      </c>
      <c r="K11761" s="289" t="s">
        <v>26042</v>
      </c>
      <c r="L11761" s="289" t="s">
        <v>280</v>
      </c>
      <c r="M11761" s="289" t="s">
        <v>26678</v>
      </c>
      <c r="N11761" s="289" t="s">
        <v>22845</v>
      </c>
      <c r="O11761" s="289" t="s">
        <v>18284</v>
      </c>
      <c r="P11761" s="289">
        <f>VLOOKUP(CAT_Details[[#This Row],[Delivery Bp Customer Code]],Table6[],2,0)</f>
        <v>3705</v>
      </c>
    </row>
    <row r="11762" spans="1:16" x14ac:dyDescent="0.25">
      <c r="A11762" s="289" t="s">
        <v>17052</v>
      </c>
      <c r="B11762">
        <v>1</v>
      </c>
      <c r="C11762">
        <v>1</v>
      </c>
      <c r="D11762">
        <v>0.05</v>
      </c>
      <c r="E11762" s="289" t="s">
        <v>26314</v>
      </c>
      <c r="F11762">
        <v>5017216491</v>
      </c>
      <c r="G11762" s="276">
        <v>45910</v>
      </c>
      <c r="H11762">
        <v>20250902794820</v>
      </c>
      <c r="I11762">
        <v>3.0000000000000001E-3</v>
      </c>
      <c r="J11762" s="289" t="s">
        <v>275</v>
      </c>
      <c r="K11762" s="289" t="s">
        <v>26315</v>
      </c>
      <c r="L11762" s="289" t="s">
        <v>280</v>
      </c>
      <c r="M11762" s="289" t="s">
        <v>28007</v>
      </c>
      <c r="N11762" s="289" t="s">
        <v>26316</v>
      </c>
      <c r="O11762" s="289" t="s">
        <v>18284</v>
      </c>
      <c r="P11762" s="289">
        <f>VLOOKUP(CAT_Details[[#This Row],[Delivery Bp Customer Code]],Table6[],2,0)</f>
        <v>3705</v>
      </c>
    </row>
    <row r="11763" spans="1:16" x14ac:dyDescent="0.25">
      <c r="A11763" s="289" t="s">
        <v>17052</v>
      </c>
      <c r="B11763">
        <v>6</v>
      </c>
      <c r="C11763">
        <v>553.79999999999995</v>
      </c>
      <c r="D11763">
        <v>2.4</v>
      </c>
      <c r="E11763" s="289" t="s">
        <v>26319</v>
      </c>
      <c r="F11763">
        <v>5017216589</v>
      </c>
      <c r="G11763" s="276">
        <v>45910</v>
      </c>
      <c r="H11763">
        <v>20250902794593</v>
      </c>
      <c r="I11763">
        <v>3.1680000000000001</v>
      </c>
      <c r="J11763" s="289" t="s">
        <v>275</v>
      </c>
      <c r="K11763" s="289" t="s">
        <v>26320</v>
      </c>
      <c r="L11763" s="289" t="s">
        <v>280</v>
      </c>
      <c r="M11763" s="289" t="s">
        <v>26737</v>
      </c>
      <c r="N11763" s="289" t="s">
        <v>19156</v>
      </c>
      <c r="O11763" s="289" t="s">
        <v>18284</v>
      </c>
      <c r="P11763" s="289">
        <f>VLOOKUP(CAT_Details[[#This Row],[Delivery Bp Customer Code]],Table6[],2,0)</f>
        <v>3705</v>
      </c>
    </row>
    <row r="11764" spans="1:16" x14ac:dyDescent="0.25">
      <c r="A11764" s="289" t="s">
        <v>3329</v>
      </c>
      <c r="B11764">
        <v>8</v>
      </c>
      <c r="C11764">
        <v>1440</v>
      </c>
      <c r="D11764">
        <v>2.66</v>
      </c>
      <c r="E11764" s="289" t="s">
        <v>25950</v>
      </c>
      <c r="F11764">
        <v>5017172638</v>
      </c>
      <c r="G11764" s="276">
        <v>45910</v>
      </c>
      <c r="H11764">
        <v>20250825788602</v>
      </c>
      <c r="I11764">
        <v>4.9649999999999999</v>
      </c>
      <c r="J11764" s="289" t="s">
        <v>287</v>
      </c>
      <c r="K11764" s="289" t="s">
        <v>25951</v>
      </c>
      <c r="L11764" s="289" t="s">
        <v>275</v>
      </c>
      <c r="M11764" s="289" t="s">
        <v>26550</v>
      </c>
      <c r="N11764" s="289" t="s">
        <v>4413</v>
      </c>
      <c r="O11764" s="289" t="s">
        <v>3332</v>
      </c>
      <c r="P11764" s="289">
        <f>VLOOKUP(CAT_Details[[#This Row],[Delivery Bp Customer Code]],Table6[],2,0)</f>
        <v>3402</v>
      </c>
    </row>
    <row r="11765" spans="1:16" x14ac:dyDescent="0.25">
      <c r="A11765" s="289" t="s">
        <v>3329</v>
      </c>
      <c r="B11765">
        <v>7</v>
      </c>
      <c r="C11765">
        <v>1458.5</v>
      </c>
      <c r="D11765">
        <v>2.8</v>
      </c>
      <c r="E11765" s="289" t="s">
        <v>26061</v>
      </c>
      <c r="F11765">
        <v>5017186910</v>
      </c>
      <c r="G11765" s="276">
        <v>45910</v>
      </c>
      <c r="H11765">
        <v>20250828791945</v>
      </c>
      <c r="I11765">
        <v>5.952</v>
      </c>
      <c r="J11765" s="289" t="s">
        <v>438</v>
      </c>
      <c r="K11765" s="289" t="s">
        <v>26062</v>
      </c>
      <c r="L11765" s="289" t="s">
        <v>275</v>
      </c>
      <c r="M11765" s="289" t="s">
        <v>26567</v>
      </c>
      <c r="N11765" s="289" t="s">
        <v>4090</v>
      </c>
      <c r="O11765" s="289" t="s">
        <v>3332</v>
      </c>
      <c r="P11765" s="289">
        <f>VLOOKUP(CAT_Details[[#This Row],[Delivery Bp Customer Code]],Table6[],2,0)</f>
        <v>3402</v>
      </c>
    </row>
    <row r="11766" spans="1:16" x14ac:dyDescent="0.25">
      <c r="A11766" s="289" t="s">
        <v>3329</v>
      </c>
      <c r="B11766">
        <v>19</v>
      </c>
      <c r="C11766">
        <v>10830</v>
      </c>
      <c r="D11766">
        <v>7.6</v>
      </c>
      <c r="E11766" s="289" t="s">
        <v>26197</v>
      </c>
      <c r="F11766">
        <v>5017200557</v>
      </c>
      <c r="G11766" s="276">
        <v>45910</v>
      </c>
      <c r="H11766">
        <v>20250901793613</v>
      </c>
      <c r="I11766">
        <v>18.239999999999998</v>
      </c>
      <c r="J11766" s="289" t="s">
        <v>324</v>
      </c>
      <c r="K11766" s="289" t="s">
        <v>26198</v>
      </c>
      <c r="L11766" s="289" t="s">
        <v>275</v>
      </c>
      <c r="M11766" s="289" t="s">
        <v>26599</v>
      </c>
      <c r="N11766" s="289" t="s">
        <v>3571</v>
      </c>
      <c r="O11766" s="289" t="s">
        <v>3332</v>
      </c>
      <c r="P11766" s="289">
        <f>VLOOKUP(CAT_Details[[#This Row],[Delivery Bp Customer Code]],Table6[],2,0)</f>
        <v>3402</v>
      </c>
    </row>
    <row r="11767" spans="1:16" x14ac:dyDescent="0.25">
      <c r="A11767" s="289" t="s">
        <v>3329</v>
      </c>
      <c r="B11767">
        <v>1</v>
      </c>
      <c r="C11767">
        <v>191.4</v>
      </c>
      <c r="D11767">
        <v>0.4</v>
      </c>
      <c r="E11767" s="289" t="s">
        <v>26217</v>
      </c>
      <c r="F11767">
        <v>5017201353</v>
      </c>
      <c r="G11767" s="276">
        <v>45910</v>
      </c>
      <c r="H11767">
        <v>20250901793631</v>
      </c>
      <c r="I11767">
        <v>0.624</v>
      </c>
      <c r="J11767" s="289" t="s">
        <v>324</v>
      </c>
      <c r="K11767" s="289" t="s">
        <v>26218</v>
      </c>
      <c r="L11767" s="289" t="s">
        <v>275</v>
      </c>
      <c r="M11767" s="289" t="s">
        <v>26674</v>
      </c>
      <c r="N11767" s="289" t="s">
        <v>16946</v>
      </c>
      <c r="O11767" s="289" t="s">
        <v>3332</v>
      </c>
      <c r="P11767" s="289">
        <f>VLOOKUP(CAT_Details[[#This Row],[Delivery Bp Customer Code]],Table6[],2,0)</f>
        <v>3402</v>
      </c>
    </row>
    <row r="11768" spans="1:16" x14ac:dyDescent="0.25">
      <c r="A11768" s="289" t="s">
        <v>3329</v>
      </c>
      <c r="B11768">
        <v>2</v>
      </c>
      <c r="C11768">
        <v>270</v>
      </c>
      <c r="D11768">
        <v>0.7</v>
      </c>
      <c r="E11768" s="289" t="s">
        <v>26221</v>
      </c>
      <c r="F11768">
        <v>5017201598</v>
      </c>
      <c r="G11768" s="276">
        <v>45910</v>
      </c>
      <c r="H11768">
        <v>20250828791649</v>
      </c>
      <c r="I11768">
        <v>0.67200000000000004</v>
      </c>
      <c r="J11768" s="289" t="s">
        <v>324</v>
      </c>
      <c r="K11768" s="289" t="s">
        <v>26222</v>
      </c>
      <c r="L11768" s="289" t="s">
        <v>275</v>
      </c>
      <c r="M11768" s="289" t="s">
        <v>26623</v>
      </c>
      <c r="N11768" s="289" t="s">
        <v>16153</v>
      </c>
      <c r="O11768" s="289" t="s">
        <v>3332</v>
      </c>
      <c r="P11768" s="289">
        <f>VLOOKUP(CAT_Details[[#This Row],[Delivery Bp Customer Code]],Table6[],2,0)</f>
        <v>3402</v>
      </c>
    </row>
    <row r="11769" spans="1:16" x14ac:dyDescent="0.25">
      <c r="A11769" s="289" t="s">
        <v>3329</v>
      </c>
      <c r="B11769">
        <v>16</v>
      </c>
      <c r="C11769">
        <v>832</v>
      </c>
      <c r="D11769">
        <v>12.8</v>
      </c>
      <c r="E11769" s="289" t="s">
        <v>26227</v>
      </c>
      <c r="F11769">
        <v>5017201866</v>
      </c>
      <c r="G11769" s="276">
        <v>45910</v>
      </c>
      <c r="H11769">
        <v>20250901794127</v>
      </c>
      <c r="I11769">
        <v>21.504000000000001</v>
      </c>
      <c r="J11769" s="289" t="s">
        <v>324</v>
      </c>
      <c r="K11769" s="289" t="s">
        <v>26228</v>
      </c>
      <c r="L11769" s="289" t="s">
        <v>275</v>
      </c>
      <c r="M11769" s="289" t="s">
        <v>26715</v>
      </c>
      <c r="N11769" s="289" t="s">
        <v>4100</v>
      </c>
      <c r="O11769" s="289" t="s">
        <v>3332</v>
      </c>
      <c r="P11769" s="289">
        <f>VLOOKUP(CAT_Details[[#This Row],[Delivery Bp Customer Code]],Table6[],2,0)</f>
        <v>3402</v>
      </c>
    </row>
    <row r="11770" spans="1:16" x14ac:dyDescent="0.25">
      <c r="A11770" s="289" t="s">
        <v>3329</v>
      </c>
      <c r="B11770">
        <v>8</v>
      </c>
      <c r="C11770">
        <v>688</v>
      </c>
      <c r="D11770">
        <v>3.2</v>
      </c>
      <c r="E11770" s="289" t="s">
        <v>26231</v>
      </c>
      <c r="F11770">
        <v>5017202069</v>
      </c>
      <c r="G11770" s="276">
        <v>45910</v>
      </c>
      <c r="H11770">
        <v>20250902794443</v>
      </c>
      <c r="I11770">
        <v>4.6079999999999997</v>
      </c>
      <c r="J11770" s="289" t="s">
        <v>324</v>
      </c>
      <c r="K11770" s="289" t="s">
        <v>26232</v>
      </c>
      <c r="L11770" s="289" t="s">
        <v>275</v>
      </c>
      <c r="M11770" s="289" t="s">
        <v>26393</v>
      </c>
      <c r="N11770" s="289" t="s">
        <v>4634</v>
      </c>
      <c r="O11770" s="289" t="s">
        <v>3332</v>
      </c>
      <c r="P11770" s="289">
        <f>VLOOKUP(CAT_Details[[#This Row],[Delivery Bp Customer Code]],Table6[],2,0)</f>
        <v>3402</v>
      </c>
    </row>
    <row r="11771" spans="1:16" x14ac:dyDescent="0.25">
      <c r="A11771" s="289" t="s">
        <v>3329</v>
      </c>
      <c r="B11771">
        <v>3</v>
      </c>
      <c r="C11771">
        <v>111.2</v>
      </c>
      <c r="D11771">
        <v>0.65</v>
      </c>
      <c r="E11771" s="289" t="s">
        <v>26332</v>
      </c>
      <c r="F11771">
        <v>5017216537</v>
      </c>
      <c r="G11771" s="276">
        <v>45910</v>
      </c>
      <c r="H11771">
        <v>20250829792606</v>
      </c>
      <c r="I11771">
        <v>0.63300000000000001</v>
      </c>
      <c r="J11771" s="289" t="s">
        <v>350</v>
      </c>
      <c r="K11771" s="289" t="s">
        <v>26333</v>
      </c>
      <c r="L11771" s="289" t="s">
        <v>275</v>
      </c>
      <c r="M11771" s="289" t="s">
        <v>26540</v>
      </c>
      <c r="N11771" s="289" t="s">
        <v>3173</v>
      </c>
      <c r="O11771" s="289" t="s">
        <v>3332</v>
      </c>
      <c r="P11771" s="289">
        <f>VLOOKUP(CAT_Details[[#This Row],[Delivery Bp Customer Code]],Table6[],2,0)</f>
        <v>3402</v>
      </c>
    </row>
    <row r="11772" spans="1:16" x14ac:dyDescent="0.25">
      <c r="A11772" s="289" t="s">
        <v>76</v>
      </c>
      <c r="B11772">
        <v>4</v>
      </c>
      <c r="C11772">
        <v>400</v>
      </c>
      <c r="D11772">
        <v>2.4</v>
      </c>
      <c r="E11772" s="289" t="s">
        <v>26079</v>
      </c>
      <c r="F11772">
        <v>5017187050</v>
      </c>
      <c r="G11772" s="276">
        <v>45910</v>
      </c>
      <c r="H11772">
        <v>20250828791810</v>
      </c>
      <c r="I11772">
        <v>8.64</v>
      </c>
      <c r="J11772" s="289" t="s">
        <v>294</v>
      </c>
      <c r="K11772" s="289" t="s">
        <v>26080</v>
      </c>
      <c r="L11772" s="289" t="s">
        <v>275</v>
      </c>
      <c r="M11772" s="289" t="s">
        <v>26833</v>
      </c>
      <c r="N11772" s="289" t="s">
        <v>5685</v>
      </c>
      <c r="O11772" s="289" t="s">
        <v>16049</v>
      </c>
      <c r="P11772" s="289" t="str">
        <f>VLOOKUP(CAT_Details[[#This Row],[Delivery Bp Customer Code]],Table6[],2,0)</f>
        <v>MZ02</v>
      </c>
    </row>
    <row r="11773" spans="1:16" x14ac:dyDescent="0.25">
      <c r="A11773" s="289" t="s">
        <v>76</v>
      </c>
      <c r="B11773">
        <v>2</v>
      </c>
      <c r="C11773">
        <v>943</v>
      </c>
      <c r="D11773">
        <v>0.8</v>
      </c>
      <c r="E11773" s="289" t="s">
        <v>26235</v>
      </c>
      <c r="F11773">
        <v>5017200721</v>
      </c>
      <c r="G11773" s="276">
        <v>45910</v>
      </c>
      <c r="H11773">
        <v>20250901793981</v>
      </c>
      <c r="I11773">
        <v>0.96</v>
      </c>
      <c r="J11773" s="289" t="s">
        <v>324</v>
      </c>
      <c r="K11773" s="289" t="s">
        <v>26236</v>
      </c>
      <c r="L11773" s="289" t="s">
        <v>275</v>
      </c>
      <c r="M11773" s="289" t="s">
        <v>26599</v>
      </c>
      <c r="N11773" s="289" t="s">
        <v>26237</v>
      </c>
      <c r="O11773" s="289" t="s">
        <v>16049</v>
      </c>
      <c r="P11773" s="289" t="str">
        <f>VLOOKUP(CAT_Details[[#This Row],[Delivery Bp Customer Code]],Table6[],2,0)</f>
        <v>MZ02</v>
      </c>
    </row>
    <row r="11774" spans="1:16" x14ac:dyDescent="0.25">
      <c r="A11774" s="289" t="s">
        <v>76</v>
      </c>
      <c r="B11774">
        <v>1</v>
      </c>
      <c r="C11774">
        <v>10</v>
      </c>
      <c r="D11774">
        <v>0.03</v>
      </c>
      <c r="E11774" s="289" t="s">
        <v>26340</v>
      </c>
      <c r="F11774">
        <v>5017216220</v>
      </c>
      <c r="G11774" s="276">
        <v>45910</v>
      </c>
      <c r="H11774">
        <v>20250903795266</v>
      </c>
      <c r="I11774">
        <v>1.2E-2</v>
      </c>
      <c r="J11774" s="289" t="s">
        <v>350</v>
      </c>
      <c r="K11774" s="289" t="s">
        <v>26341</v>
      </c>
      <c r="L11774" s="289" t="s">
        <v>275</v>
      </c>
      <c r="M11774" s="289" t="s">
        <v>26540</v>
      </c>
      <c r="N11774" s="289" t="s">
        <v>360</v>
      </c>
      <c r="O11774" s="289" t="s">
        <v>16049</v>
      </c>
      <c r="P11774" s="289" t="str">
        <f>VLOOKUP(CAT_Details[[#This Row],[Delivery Bp Customer Code]],Table6[],2,0)</f>
        <v>MZ02</v>
      </c>
    </row>
    <row r="11775" spans="1:16" x14ac:dyDescent="0.25">
      <c r="A11775" s="289" t="s">
        <v>76</v>
      </c>
      <c r="B11775">
        <v>6</v>
      </c>
      <c r="C11775">
        <v>214</v>
      </c>
      <c r="D11775">
        <v>1.7</v>
      </c>
      <c r="E11775" s="289" t="s">
        <v>26344</v>
      </c>
      <c r="F11775">
        <v>5017216355</v>
      </c>
      <c r="G11775" s="276">
        <v>45910</v>
      </c>
      <c r="H11775">
        <v>20250903795398</v>
      </c>
      <c r="I11775">
        <v>3.9119999999999999</v>
      </c>
      <c r="J11775" s="289" t="s">
        <v>350</v>
      </c>
      <c r="K11775" s="289" t="s">
        <v>26345</v>
      </c>
      <c r="L11775" s="289" t="s">
        <v>275</v>
      </c>
      <c r="M11775" s="289" t="s">
        <v>26720</v>
      </c>
      <c r="N11775" s="289" t="s">
        <v>430</v>
      </c>
      <c r="O11775" s="289" t="s">
        <v>16049</v>
      </c>
      <c r="P11775" s="289" t="str">
        <f>VLOOKUP(CAT_Details[[#This Row],[Delivery Bp Customer Code]],Table6[],2,0)</f>
        <v>MZ02</v>
      </c>
    </row>
    <row r="11776" spans="1:16" x14ac:dyDescent="0.25">
      <c r="A11776" s="289" t="s">
        <v>76</v>
      </c>
      <c r="B11776">
        <v>1</v>
      </c>
      <c r="C11776">
        <v>9</v>
      </c>
      <c r="D11776">
        <v>0.06</v>
      </c>
      <c r="E11776" s="289" t="s">
        <v>26348</v>
      </c>
      <c r="F11776">
        <v>5017216507</v>
      </c>
      <c r="G11776" s="276">
        <v>45910</v>
      </c>
      <c r="H11776">
        <v>20250902794845</v>
      </c>
      <c r="I11776">
        <v>5.6000000000000001E-2</v>
      </c>
      <c r="J11776" s="289" t="s">
        <v>350</v>
      </c>
      <c r="K11776" s="289" t="s">
        <v>26349</v>
      </c>
      <c r="L11776" s="289" t="s">
        <v>275</v>
      </c>
      <c r="M11776" s="289" t="s">
        <v>26540</v>
      </c>
      <c r="N11776" s="289" t="s">
        <v>15910</v>
      </c>
      <c r="O11776" s="289" t="s">
        <v>16049</v>
      </c>
      <c r="P11776" s="289" t="str">
        <f>VLOOKUP(CAT_Details[[#This Row],[Delivery Bp Customer Code]],Table6[],2,0)</f>
        <v>MZ02</v>
      </c>
    </row>
    <row r="11777" spans="1:16" x14ac:dyDescent="0.25">
      <c r="A11777" s="289" t="s">
        <v>74</v>
      </c>
      <c r="B11777">
        <v>2</v>
      </c>
      <c r="C11777">
        <v>360</v>
      </c>
      <c r="D11777">
        <v>0.8</v>
      </c>
      <c r="E11777" s="289" t="s">
        <v>25962</v>
      </c>
      <c r="F11777">
        <v>5017172266</v>
      </c>
      <c r="G11777" s="276">
        <v>45910</v>
      </c>
      <c r="H11777">
        <v>20250828792068</v>
      </c>
      <c r="I11777">
        <v>1.536</v>
      </c>
      <c r="J11777" s="289" t="s">
        <v>287</v>
      </c>
      <c r="K11777" s="289" t="s">
        <v>25963</v>
      </c>
      <c r="L11777" s="289" t="s">
        <v>275</v>
      </c>
      <c r="M11777" s="289" t="s">
        <v>26488</v>
      </c>
      <c r="N11777" s="289" t="s">
        <v>814</v>
      </c>
      <c r="O11777" s="289" t="s">
        <v>22256</v>
      </c>
      <c r="P11777" s="289" t="str">
        <f>VLOOKUP(CAT_Details[[#This Row],[Delivery Bp Customer Code]],Table6[],2,0)</f>
        <v>DX01-L5</v>
      </c>
    </row>
    <row r="11778" spans="1:16" x14ac:dyDescent="0.25">
      <c r="A11778" s="289" t="s">
        <v>74</v>
      </c>
      <c r="B11778">
        <v>6</v>
      </c>
      <c r="C11778">
        <v>1032</v>
      </c>
      <c r="D11778">
        <v>2.4</v>
      </c>
      <c r="E11778" s="289" t="s">
        <v>25962</v>
      </c>
      <c r="F11778">
        <v>5017172267</v>
      </c>
      <c r="G11778" s="276">
        <v>45910</v>
      </c>
      <c r="H11778">
        <v>20250828792067</v>
      </c>
      <c r="I11778">
        <v>4.694</v>
      </c>
      <c r="J11778" s="289" t="s">
        <v>287</v>
      </c>
      <c r="K11778" s="289" t="s">
        <v>25964</v>
      </c>
      <c r="L11778" s="289" t="s">
        <v>275</v>
      </c>
      <c r="M11778" s="289" t="s">
        <v>26488</v>
      </c>
      <c r="N11778" s="289" t="s">
        <v>814</v>
      </c>
      <c r="O11778" s="289" t="s">
        <v>22256</v>
      </c>
      <c r="P11778" s="289" t="str">
        <f>VLOOKUP(CAT_Details[[#This Row],[Delivery Bp Customer Code]],Table6[],2,0)</f>
        <v>DX01-L5</v>
      </c>
    </row>
    <row r="11779" spans="1:16" x14ac:dyDescent="0.25">
      <c r="A11779" s="289" t="s">
        <v>74</v>
      </c>
      <c r="B11779">
        <v>9</v>
      </c>
      <c r="C11779">
        <v>4030.02</v>
      </c>
      <c r="D11779">
        <v>3.6</v>
      </c>
      <c r="E11779" s="289" t="s">
        <v>25970</v>
      </c>
      <c r="F11779">
        <v>5017172360</v>
      </c>
      <c r="G11779" s="276">
        <v>45910</v>
      </c>
      <c r="H11779">
        <v>20250829792503</v>
      </c>
      <c r="I11779">
        <v>11.231999999999999</v>
      </c>
      <c r="J11779" s="289" t="s">
        <v>383</v>
      </c>
      <c r="K11779" s="289" t="s">
        <v>25971</v>
      </c>
      <c r="L11779" s="289" t="s">
        <v>275</v>
      </c>
      <c r="M11779" s="289" t="s">
        <v>26852</v>
      </c>
      <c r="N11779" s="289" t="s">
        <v>667</v>
      </c>
      <c r="O11779" s="289" t="s">
        <v>22256</v>
      </c>
      <c r="P11779" s="289" t="str">
        <f>VLOOKUP(CAT_Details[[#This Row],[Delivery Bp Customer Code]],Table6[],2,0)</f>
        <v>DX01-L5</v>
      </c>
    </row>
    <row r="11780" spans="1:16" x14ac:dyDescent="0.25">
      <c r="A11780" s="289" t="s">
        <v>74</v>
      </c>
      <c r="B11780">
        <v>12</v>
      </c>
      <c r="C11780">
        <v>4810.08</v>
      </c>
      <c r="D11780">
        <v>4.8</v>
      </c>
      <c r="E11780" s="289" t="s">
        <v>25970</v>
      </c>
      <c r="F11780">
        <v>5017172361</v>
      </c>
      <c r="G11780" s="276">
        <v>45910</v>
      </c>
      <c r="H11780">
        <v>20250829792498</v>
      </c>
      <c r="I11780">
        <v>14.976000000000001</v>
      </c>
      <c r="J11780" s="289" t="s">
        <v>383</v>
      </c>
      <c r="K11780" s="289" t="s">
        <v>25972</v>
      </c>
      <c r="L11780" s="289" t="s">
        <v>275</v>
      </c>
      <c r="M11780" s="289" t="s">
        <v>26852</v>
      </c>
      <c r="N11780" s="289" t="s">
        <v>667</v>
      </c>
      <c r="O11780" s="289" t="s">
        <v>22256</v>
      </c>
      <c r="P11780" s="289" t="str">
        <f>VLOOKUP(CAT_Details[[#This Row],[Delivery Bp Customer Code]],Table6[],2,0)</f>
        <v>DX01-L5</v>
      </c>
    </row>
    <row r="11781" spans="1:16" x14ac:dyDescent="0.25">
      <c r="A11781" s="289" t="s">
        <v>74</v>
      </c>
      <c r="B11781">
        <v>3</v>
      </c>
      <c r="C11781">
        <v>423</v>
      </c>
      <c r="D11781">
        <v>1.2</v>
      </c>
      <c r="E11781" s="289" t="s">
        <v>26093</v>
      </c>
      <c r="F11781">
        <v>5017187003</v>
      </c>
      <c r="G11781" s="276">
        <v>45910</v>
      </c>
      <c r="H11781">
        <v>20250827790141</v>
      </c>
      <c r="I11781">
        <v>2.0640000000000001</v>
      </c>
      <c r="J11781" s="289" t="s">
        <v>294</v>
      </c>
      <c r="K11781" s="289" t="s">
        <v>26094</v>
      </c>
      <c r="L11781" s="289" t="s">
        <v>275</v>
      </c>
      <c r="M11781" s="289" t="s">
        <v>26477</v>
      </c>
      <c r="N11781" s="289" t="s">
        <v>504</v>
      </c>
      <c r="O11781" s="289" t="s">
        <v>22256</v>
      </c>
      <c r="P11781" s="289" t="str">
        <f>VLOOKUP(CAT_Details[[#This Row],[Delivery Bp Customer Code]],Table6[],2,0)</f>
        <v>DX01-L5</v>
      </c>
    </row>
    <row r="11782" spans="1:16" x14ac:dyDescent="0.25">
      <c r="A11782" s="289" t="s">
        <v>74</v>
      </c>
      <c r="B11782">
        <v>1</v>
      </c>
      <c r="C11782">
        <v>148</v>
      </c>
      <c r="D11782">
        <v>0.4</v>
      </c>
      <c r="E11782" s="289" t="s">
        <v>26250</v>
      </c>
      <c r="F11782">
        <v>5017200620</v>
      </c>
      <c r="G11782" s="276">
        <v>45910</v>
      </c>
      <c r="H11782">
        <v>20250902794486</v>
      </c>
      <c r="I11782">
        <v>0.96</v>
      </c>
      <c r="J11782" s="289" t="s">
        <v>345</v>
      </c>
      <c r="K11782" s="289" t="s">
        <v>26251</v>
      </c>
      <c r="L11782" s="289" t="s">
        <v>275</v>
      </c>
      <c r="M11782" s="289" t="s">
        <v>26551</v>
      </c>
      <c r="N11782" s="289" t="s">
        <v>371</v>
      </c>
      <c r="O11782" s="289" t="s">
        <v>22256</v>
      </c>
      <c r="P11782" s="289" t="str">
        <f>VLOOKUP(CAT_Details[[#This Row],[Delivery Bp Customer Code]],Table6[],2,0)</f>
        <v>DX01-L5</v>
      </c>
    </row>
    <row r="11783" spans="1:16" x14ac:dyDescent="0.25">
      <c r="A11783" s="289" t="s">
        <v>74</v>
      </c>
      <c r="B11783">
        <v>1</v>
      </c>
      <c r="C11783">
        <v>7.5</v>
      </c>
      <c r="D11783">
        <v>0.05</v>
      </c>
      <c r="E11783" s="289" t="s">
        <v>26250</v>
      </c>
      <c r="F11783">
        <v>5017200626</v>
      </c>
      <c r="G11783" s="276">
        <v>45910</v>
      </c>
      <c r="H11783">
        <v>20250902794494</v>
      </c>
      <c r="I11783">
        <v>2.4E-2</v>
      </c>
      <c r="J11783" s="289" t="s">
        <v>345</v>
      </c>
      <c r="K11783" s="289" t="s">
        <v>26252</v>
      </c>
      <c r="L11783" s="289" t="s">
        <v>275</v>
      </c>
      <c r="M11783" s="289" t="s">
        <v>26551</v>
      </c>
      <c r="N11783" s="289" t="s">
        <v>371</v>
      </c>
      <c r="O11783" s="289" t="s">
        <v>22256</v>
      </c>
      <c r="P11783" s="289" t="str">
        <f>VLOOKUP(CAT_Details[[#This Row],[Delivery Bp Customer Code]],Table6[],2,0)</f>
        <v>DX01-L5</v>
      </c>
    </row>
    <row r="11784" spans="1:16" x14ac:dyDescent="0.25">
      <c r="A11784" s="289" t="s">
        <v>74</v>
      </c>
      <c r="B11784">
        <v>8</v>
      </c>
      <c r="C11784">
        <v>8050</v>
      </c>
      <c r="D11784">
        <v>3.2</v>
      </c>
      <c r="E11784" s="289" t="s">
        <v>26253</v>
      </c>
      <c r="F11784">
        <v>5017200888</v>
      </c>
      <c r="G11784" s="276">
        <v>45910</v>
      </c>
      <c r="H11784">
        <v>20250827791032</v>
      </c>
      <c r="I11784">
        <v>4.6079999999999997</v>
      </c>
      <c r="J11784" s="289" t="s">
        <v>324</v>
      </c>
      <c r="K11784" s="289" t="s">
        <v>26254</v>
      </c>
      <c r="L11784" s="289" t="s">
        <v>275</v>
      </c>
      <c r="M11784" s="289" t="s">
        <v>26623</v>
      </c>
      <c r="N11784" s="289" t="s">
        <v>333</v>
      </c>
      <c r="O11784" s="289" t="s">
        <v>22256</v>
      </c>
      <c r="P11784" s="289" t="str">
        <f>VLOOKUP(CAT_Details[[#This Row],[Delivery Bp Customer Code]],Table6[],2,0)</f>
        <v>DX01-L5</v>
      </c>
    </row>
    <row r="11785" spans="1:16" x14ac:dyDescent="0.25">
      <c r="A11785" s="289" t="s">
        <v>74</v>
      </c>
      <c r="B11785">
        <v>1</v>
      </c>
      <c r="C11785">
        <v>450</v>
      </c>
      <c r="D11785">
        <v>0.5</v>
      </c>
      <c r="E11785" s="289" t="s">
        <v>26255</v>
      </c>
      <c r="F11785">
        <v>5017200928</v>
      </c>
      <c r="G11785" s="276">
        <v>45910</v>
      </c>
      <c r="H11785">
        <v>20250902794436</v>
      </c>
      <c r="I11785">
        <v>1.2</v>
      </c>
      <c r="J11785" s="289" t="s">
        <v>280</v>
      </c>
      <c r="K11785" s="289" t="s">
        <v>26256</v>
      </c>
      <c r="L11785" s="289" t="s">
        <v>275</v>
      </c>
      <c r="M11785" s="289" t="s">
        <v>26542</v>
      </c>
      <c r="N11785" s="289" t="s">
        <v>534</v>
      </c>
      <c r="O11785" s="289" t="s">
        <v>22256</v>
      </c>
      <c r="P11785" s="289" t="str">
        <f>VLOOKUP(CAT_Details[[#This Row],[Delivery Bp Customer Code]],Table6[],2,0)</f>
        <v>DX01-L5</v>
      </c>
    </row>
    <row r="11786" spans="1:16" x14ac:dyDescent="0.25">
      <c r="A11786" s="289" t="s">
        <v>74</v>
      </c>
      <c r="B11786">
        <v>13</v>
      </c>
      <c r="C11786">
        <v>1170</v>
      </c>
      <c r="D11786">
        <v>5.2</v>
      </c>
      <c r="E11786" s="289" t="s">
        <v>26272</v>
      </c>
      <c r="F11786">
        <v>5017201815</v>
      </c>
      <c r="G11786" s="276">
        <v>45910</v>
      </c>
      <c r="H11786">
        <v>20250828792074</v>
      </c>
      <c r="I11786">
        <v>12.48</v>
      </c>
      <c r="J11786" s="289" t="s">
        <v>345</v>
      </c>
      <c r="K11786" s="289" t="s">
        <v>26273</v>
      </c>
      <c r="L11786" s="289" t="s">
        <v>275</v>
      </c>
      <c r="M11786" s="289" t="s">
        <v>26596</v>
      </c>
      <c r="N11786" s="289" t="s">
        <v>512</v>
      </c>
      <c r="O11786" s="289" t="s">
        <v>22256</v>
      </c>
      <c r="P11786" s="289" t="str">
        <f>VLOOKUP(CAT_Details[[#This Row],[Delivery Bp Customer Code]],Table6[],2,0)</f>
        <v>DX01-L5</v>
      </c>
    </row>
    <row r="11787" spans="1:16" x14ac:dyDescent="0.25">
      <c r="A11787" s="289" t="s">
        <v>74</v>
      </c>
      <c r="B11787">
        <v>112</v>
      </c>
      <c r="C11787">
        <v>4480</v>
      </c>
      <c r="D11787">
        <v>13.6</v>
      </c>
      <c r="E11787" s="289" t="s">
        <v>26350</v>
      </c>
      <c r="F11787">
        <v>5017216217</v>
      </c>
      <c r="G11787" s="276">
        <v>45910</v>
      </c>
      <c r="H11787">
        <v>20250903795342</v>
      </c>
      <c r="I11787">
        <v>53.76</v>
      </c>
      <c r="J11787" s="289" t="s">
        <v>350</v>
      </c>
      <c r="K11787" s="289" t="s">
        <v>26351</v>
      </c>
      <c r="L11787" s="289" t="s">
        <v>275</v>
      </c>
      <c r="M11787" s="289" t="s">
        <v>26489</v>
      </c>
      <c r="N11787" s="289" t="s">
        <v>12700</v>
      </c>
      <c r="O11787" s="289" t="s">
        <v>22256</v>
      </c>
      <c r="P11787" s="289" t="str">
        <f>VLOOKUP(CAT_Details[[#This Row],[Delivery Bp Customer Code]],Table6[],2,0)</f>
        <v>DX01-L5</v>
      </c>
    </row>
    <row r="11788" spans="1:16" x14ac:dyDescent="0.25">
      <c r="A11788" s="289" t="s">
        <v>74</v>
      </c>
      <c r="B11788">
        <v>2</v>
      </c>
      <c r="C11788">
        <v>42</v>
      </c>
      <c r="D11788">
        <v>0.06</v>
      </c>
      <c r="E11788" s="289" t="s">
        <v>26340</v>
      </c>
      <c r="F11788">
        <v>5017216222</v>
      </c>
      <c r="G11788" s="276">
        <v>45910</v>
      </c>
      <c r="H11788">
        <v>20250903795269</v>
      </c>
      <c r="I11788">
        <v>2.4E-2</v>
      </c>
      <c r="J11788" s="289" t="s">
        <v>350</v>
      </c>
      <c r="K11788" s="289" t="s">
        <v>26352</v>
      </c>
      <c r="L11788" s="289" t="s">
        <v>275</v>
      </c>
      <c r="M11788" s="289" t="s">
        <v>26540</v>
      </c>
      <c r="N11788" s="289" t="s">
        <v>360</v>
      </c>
      <c r="O11788" s="289" t="s">
        <v>22256</v>
      </c>
      <c r="P11788" s="289" t="str">
        <f>VLOOKUP(CAT_Details[[#This Row],[Delivery Bp Customer Code]],Table6[],2,0)</f>
        <v>DX01-L5</v>
      </c>
    </row>
    <row r="11789" spans="1:16" x14ac:dyDescent="0.25">
      <c r="A11789" s="289" t="s">
        <v>74</v>
      </c>
      <c r="B11789">
        <v>26</v>
      </c>
      <c r="C11789">
        <v>874</v>
      </c>
      <c r="D11789">
        <v>4.75</v>
      </c>
      <c r="E11789" s="289" t="s">
        <v>26344</v>
      </c>
      <c r="F11789">
        <v>5017216354</v>
      </c>
      <c r="G11789" s="276">
        <v>45910</v>
      </c>
      <c r="H11789">
        <v>20250903795402</v>
      </c>
      <c r="I11789">
        <v>10.14</v>
      </c>
      <c r="J11789" s="289" t="s">
        <v>350</v>
      </c>
      <c r="K11789" s="289" t="s">
        <v>26354</v>
      </c>
      <c r="L11789" s="289" t="s">
        <v>275</v>
      </c>
      <c r="M11789" s="289" t="s">
        <v>26720</v>
      </c>
      <c r="N11789" s="289" t="s">
        <v>430</v>
      </c>
      <c r="O11789" s="289" t="s">
        <v>22256</v>
      </c>
      <c r="P11789" s="289" t="str">
        <f>VLOOKUP(CAT_Details[[#This Row],[Delivery Bp Customer Code]],Table6[],2,0)</f>
        <v>DX01-L5</v>
      </c>
    </row>
    <row r="11790" spans="1:16" x14ac:dyDescent="0.25">
      <c r="A11790" s="289" t="s">
        <v>74</v>
      </c>
      <c r="B11790">
        <v>1</v>
      </c>
      <c r="C11790">
        <v>414</v>
      </c>
      <c r="D11790">
        <v>0.5</v>
      </c>
      <c r="E11790" s="289" t="s">
        <v>26355</v>
      </c>
      <c r="F11790">
        <v>5017216375</v>
      </c>
      <c r="G11790" s="276">
        <v>45910</v>
      </c>
      <c r="H11790">
        <v>20250903795536</v>
      </c>
      <c r="I11790">
        <v>1.2</v>
      </c>
      <c r="J11790" s="289" t="s">
        <v>350</v>
      </c>
      <c r="K11790" s="289" t="s">
        <v>26356</v>
      </c>
      <c r="L11790" s="289" t="s">
        <v>275</v>
      </c>
      <c r="M11790" s="289" t="s">
        <v>26677</v>
      </c>
      <c r="N11790" s="289" t="s">
        <v>381</v>
      </c>
      <c r="O11790" s="289" t="s">
        <v>22256</v>
      </c>
      <c r="P11790" s="289" t="str">
        <f>VLOOKUP(CAT_Details[[#This Row],[Delivery Bp Customer Code]],Table6[],2,0)</f>
        <v>DX01-L5</v>
      </c>
    </row>
    <row r="11791" spans="1:16" x14ac:dyDescent="0.25">
      <c r="A11791" s="289" t="s">
        <v>74</v>
      </c>
      <c r="B11791">
        <v>2</v>
      </c>
      <c r="C11791">
        <v>745</v>
      </c>
      <c r="D11791">
        <v>1</v>
      </c>
      <c r="E11791" s="289" t="s">
        <v>26355</v>
      </c>
      <c r="F11791">
        <v>5017216377</v>
      </c>
      <c r="G11791" s="276">
        <v>45910</v>
      </c>
      <c r="H11791">
        <v>20250903795545</v>
      </c>
      <c r="I11791">
        <v>2.4</v>
      </c>
      <c r="J11791" s="289" t="s">
        <v>350</v>
      </c>
      <c r="K11791" s="289" t="s">
        <v>26357</v>
      </c>
      <c r="L11791" s="289" t="s">
        <v>275</v>
      </c>
      <c r="M11791" s="289" t="s">
        <v>26677</v>
      </c>
      <c r="N11791" s="289" t="s">
        <v>381</v>
      </c>
      <c r="O11791" s="289" t="s">
        <v>22256</v>
      </c>
      <c r="P11791" s="289" t="str">
        <f>VLOOKUP(CAT_Details[[#This Row],[Delivery Bp Customer Code]],Table6[],2,0)</f>
        <v>DX01-L5</v>
      </c>
    </row>
    <row r="11792" spans="1:16" x14ac:dyDescent="0.25">
      <c r="A11792" s="289" t="s">
        <v>74</v>
      </c>
      <c r="B11792">
        <v>20</v>
      </c>
      <c r="C11792">
        <v>2997</v>
      </c>
      <c r="D11792">
        <v>8.2200000000000006</v>
      </c>
      <c r="E11792" s="289" t="s">
        <v>26373</v>
      </c>
      <c r="F11792">
        <v>5017216726</v>
      </c>
      <c r="G11792" s="276">
        <v>45910</v>
      </c>
      <c r="H11792">
        <v>20250902794557</v>
      </c>
      <c r="I11792">
        <v>17.443000000000001</v>
      </c>
      <c r="J11792" s="289" t="s">
        <v>350</v>
      </c>
      <c r="K11792" s="289" t="s">
        <v>26374</v>
      </c>
      <c r="L11792" s="289" t="s">
        <v>275</v>
      </c>
      <c r="M11792" s="289" t="s">
        <v>26677</v>
      </c>
      <c r="N11792" s="289" t="s">
        <v>357</v>
      </c>
      <c r="O11792" s="289" t="s">
        <v>22256</v>
      </c>
      <c r="P11792" s="289" t="str">
        <f>VLOOKUP(CAT_Details[[#This Row],[Delivery Bp Customer Code]],Table6[],2,0)</f>
        <v>DX01-L5</v>
      </c>
    </row>
    <row r="11793" spans="1:16" x14ac:dyDescent="0.25">
      <c r="A11793" s="289" t="s">
        <v>74</v>
      </c>
      <c r="B11793">
        <v>1</v>
      </c>
      <c r="C11793">
        <v>1.2</v>
      </c>
      <c r="D11793">
        <v>0.02</v>
      </c>
      <c r="E11793" s="289" t="s">
        <v>26642</v>
      </c>
      <c r="F11793">
        <v>5017247153</v>
      </c>
      <c r="G11793" s="276">
        <v>45910</v>
      </c>
      <c r="H11793">
        <v>20250905797521</v>
      </c>
      <c r="I11793">
        <v>8.9999999999999993E-3</v>
      </c>
      <c r="J11793" s="289" t="s">
        <v>273</v>
      </c>
      <c r="K11793" s="289" t="s">
        <v>26643</v>
      </c>
      <c r="L11793" s="289" t="s">
        <v>275</v>
      </c>
      <c r="M11793" s="289" t="s">
        <v>26678</v>
      </c>
      <c r="N11793" s="289" t="s">
        <v>519</v>
      </c>
      <c r="O11793" s="289" t="s">
        <v>22256</v>
      </c>
      <c r="P11793" s="289" t="str">
        <f>VLOOKUP(CAT_Details[[#This Row],[Delivery Bp Customer Code]],Table6[],2,0)</f>
        <v>DX01-L5</v>
      </c>
    </row>
    <row r="11794" spans="1:16" x14ac:dyDescent="0.25">
      <c r="A11794" s="289" t="s">
        <v>74</v>
      </c>
      <c r="B11794">
        <v>3</v>
      </c>
      <c r="C11794">
        <v>364.36</v>
      </c>
      <c r="D11794">
        <v>0.93</v>
      </c>
      <c r="E11794" s="289" t="s">
        <v>26642</v>
      </c>
      <c r="F11794">
        <v>5017247155</v>
      </c>
      <c r="G11794" s="276">
        <v>45910</v>
      </c>
      <c r="H11794">
        <v>20250905797485</v>
      </c>
      <c r="I11794">
        <v>2.1320000000000001</v>
      </c>
      <c r="J11794" s="289" t="s">
        <v>273</v>
      </c>
      <c r="K11794" s="289" t="s">
        <v>26644</v>
      </c>
      <c r="L11794" s="289" t="s">
        <v>275</v>
      </c>
      <c r="M11794" s="289" t="s">
        <v>26678</v>
      </c>
      <c r="N11794" s="289" t="s">
        <v>519</v>
      </c>
      <c r="O11794" s="289" t="s">
        <v>22256</v>
      </c>
      <c r="P11794" s="289" t="str">
        <f>VLOOKUP(CAT_Details[[#This Row],[Delivery Bp Customer Code]],Table6[],2,0)</f>
        <v>DX01-L5</v>
      </c>
    </row>
    <row r="11795" spans="1:16" x14ac:dyDescent="0.25">
      <c r="A11795" s="289" t="s">
        <v>272</v>
      </c>
      <c r="B11795">
        <v>23</v>
      </c>
      <c r="C11795">
        <v>2070</v>
      </c>
      <c r="D11795">
        <v>9.1999999999999993</v>
      </c>
      <c r="E11795" s="289" t="s">
        <v>26380</v>
      </c>
      <c r="F11795">
        <v>5017216572</v>
      </c>
      <c r="G11795" s="276">
        <v>45910</v>
      </c>
      <c r="H11795">
        <v>20250902794437</v>
      </c>
      <c r="I11795">
        <v>16.559999999999999</v>
      </c>
      <c r="J11795" s="289" t="s">
        <v>350</v>
      </c>
      <c r="K11795" s="289" t="s">
        <v>26381</v>
      </c>
      <c r="L11795" s="289" t="s">
        <v>275</v>
      </c>
      <c r="M11795" s="289" t="s">
        <v>26540</v>
      </c>
      <c r="N11795" s="289" t="s">
        <v>846</v>
      </c>
      <c r="O11795" s="289" t="s">
        <v>277</v>
      </c>
      <c r="P11795" s="289" t="str">
        <f>VLOOKUP(CAT_Details[[#This Row],[Delivery Bp Customer Code]],Table6[],2,0)</f>
        <v>U2-L5</v>
      </c>
    </row>
    <row r="11796" spans="1:16" x14ac:dyDescent="0.25">
      <c r="A11796" s="289" t="s">
        <v>272</v>
      </c>
      <c r="B11796">
        <v>6</v>
      </c>
      <c r="C11796">
        <v>1202</v>
      </c>
      <c r="D11796">
        <v>2.4</v>
      </c>
      <c r="E11796" s="289" t="s">
        <v>26382</v>
      </c>
      <c r="F11796">
        <v>5017216595</v>
      </c>
      <c r="G11796" s="276">
        <v>45910</v>
      </c>
      <c r="H11796">
        <v>20250903795348</v>
      </c>
      <c r="I11796">
        <v>5.76</v>
      </c>
      <c r="J11796" s="289" t="s">
        <v>350</v>
      </c>
      <c r="K11796" s="289" t="s">
        <v>26383</v>
      </c>
      <c r="L11796" s="289" t="s">
        <v>275</v>
      </c>
      <c r="M11796" s="289" t="s">
        <v>26540</v>
      </c>
      <c r="N11796" s="289" t="s">
        <v>999</v>
      </c>
      <c r="O11796" s="289" t="s">
        <v>277</v>
      </c>
      <c r="P11796" s="289" t="str">
        <f>VLOOKUP(CAT_Details[[#This Row],[Delivery Bp Customer Code]],Table6[],2,0)</f>
        <v>U2-L5</v>
      </c>
    </row>
    <row r="11797" spans="1:16" x14ac:dyDescent="0.25">
      <c r="A11797" s="289" t="s">
        <v>272</v>
      </c>
      <c r="B11797">
        <v>2</v>
      </c>
      <c r="C11797">
        <v>13</v>
      </c>
      <c r="D11797">
        <v>0.16</v>
      </c>
      <c r="E11797" s="289" t="s">
        <v>26526</v>
      </c>
      <c r="F11797">
        <v>5017231266</v>
      </c>
      <c r="G11797" s="276">
        <v>45910</v>
      </c>
      <c r="H11797">
        <v>20250903796020</v>
      </c>
      <c r="I11797">
        <v>7.8E-2</v>
      </c>
      <c r="J11797" s="289" t="s">
        <v>302</v>
      </c>
      <c r="K11797" s="289" t="s">
        <v>26527</v>
      </c>
      <c r="L11797" s="289" t="s">
        <v>275</v>
      </c>
      <c r="M11797" s="289" t="s">
        <v>26715</v>
      </c>
      <c r="N11797" s="289" t="s">
        <v>15493</v>
      </c>
      <c r="O11797" s="289" t="s">
        <v>277</v>
      </c>
      <c r="P11797" s="289" t="str">
        <f>VLOOKUP(CAT_Details[[#This Row],[Delivery Bp Customer Code]],Table6[],2,0)</f>
        <v>U2-L5</v>
      </c>
    </row>
    <row r="11798" spans="1:16" x14ac:dyDescent="0.25">
      <c r="A11798" s="289" t="s">
        <v>5576</v>
      </c>
      <c r="B11798">
        <v>8</v>
      </c>
      <c r="C11798">
        <v>4138</v>
      </c>
      <c r="D11798">
        <v>4.46</v>
      </c>
      <c r="E11798" s="289" t="s">
        <v>26384</v>
      </c>
      <c r="F11798">
        <v>5017216582</v>
      </c>
      <c r="G11798" s="276">
        <v>45910</v>
      </c>
      <c r="H11798">
        <v>20250902794891</v>
      </c>
      <c r="I11798">
        <v>7.9880000000000004</v>
      </c>
      <c r="J11798" s="289" t="s">
        <v>350</v>
      </c>
      <c r="K11798" s="289" t="s">
        <v>26385</v>
      </c>
      <c r="L11798" s="289" t="s">
        <v>275</v>
      </c>
      <c r="M11798" s="289" t="s">
        <v>26540</v>
      </c>
      <c r="N11798" s="289" t="s">
        <v>16206</v>
      </c>
      <c r="O11798" s="289" t="s">
        <v>15996</v>
      </c>
      <c r="P11798" s="289" t="str">
        <f>VLOOKUP(CAT_Details[[#This Row],[Delivery Bp Customer Code]],Table6[],2,0)</f>
        <v>ES01</v>
      </c>
    </row>
    <row r="11799" spans="1:16" x14ac:dyDescent="0.25">
      <c r="A11799" s="289" t="s">
        <v>278</v>
      </c>
      <c r="B11799">
        <v>11</v>
      </c>
      <c r="C11799">
        <v>4125</v>
      </c>
      <c r="D11799">
        <v>4.4000000000000004</v>
      </c>
      <c r="E11799" s="289" t="s">
        <v>26136</v>
      </c>
      <c r="F11799">
        <v>5017202000</v>
      </c>
      <c r="G11799" s="276">
        <v>45911</v>
      </c>
      <c r="H11799">
        <v>20250901793285</v>
      </c>
      <c r="I11799">
        <v>5.28</v>
      </c>
      <c r="J11799" s="289" t="s">
        <v>324</v>
      </c>
      <c r="K11799" s="289" t="s">
        <v>26137</v>
      </c>
      <c r="L11799" s="289" t="s">
        <v>275</v>
      </c>
      <c r="M11799" s="289" t="s">
        <v>26674</v>
      </c>
      <c r="N11799" s="289" t="s">
        <v>399</v>
      </c>
      <c r="O11799" s="289" t="s">
        <v>498</v>
      </c>
      <c r="P11799" s="289" t="str">
        <f>VLOOKUP(CAT_Details[[#This Row],[Delivery Bp Customer Code]],Table6[],2,0)</f>
        <v>DK-BM01</v>
      </c>
    </row>
    <row r="11800" spans="1:16" x14ac:dyDescent="0.25">
      <c r="A11800" s="289" t="s">
        <v>278</v>
      </c>
      <c r="B11800">
        <v>1</v>
      </c>
      <c r="C11800">
        <v>500.2</v>
      </c>
      <c r="D11800">
        <v>0.4</v>
      </c>
      <c r="E11800" s="289" t="s">
        <v>26395</v>
      </c>
      <c r="F11800">
        <v>5017230973</v>
      </c>
      <c r="G11800" s="276">
        <v>45911</v>
      </c>
      <c r="H11800">
        <v>20250903795316</v>
      </c>
      <c r="I11800">
        <v>0.96</v>
      </c>
      <c r="J11800" s="289" t="s">
        <v>280</v>
      </c>
      <c r="K11800" s="289" t="s">
        <v>26396</v>
      </c>
      <c r="L11800" s="289" t="s">
        <v>275</v>
      </c>
      <c r="M11800" s="289" t="s">
        <v>26675</v>
      </c>
      <c r="N11800" s="289" t="s">
        <v>1132</v>
      </c>
      <c r="O11800" s="289" t="s">
        <v>498</v>
      </c>
      <c r="P11800" s="289" t="str">
        <f>VLOOKUP(CAT_Details[[#This Row],[Delivery Bp Customer Code]],Table6[],2,0)</f>
        <v>DK-BM01</v>
      </c>
    </row>
    <row r="11801" spans="1:16" x14ac:dyDescent="0.25">
      <c r="A11801" s="289" t="s">
        <v>278</v>
      </c>
      <c r="B11801">
        <v>1</v>
      </c>
      <c r="C11801">
        <v>160</v>
      </c>
      <c r="D11801">
        <v>0.4</v>
      </c>
      <c r="E11801" s="289" t="s">
        <v>26395</v>
      </c>
      <c r="F11801">
        <v>5017230975</v>
      </c>
      <c r="G11801" s="276">
        <v>45911</v>
      </c>
      <c r="H11801">
        <v>20250903795319</v>
      </c>
      <c r="I11801">
        <v>0.96</v>
      </c>
      <c r="J11801" s="289" t="s">
        <v>280</v>
      </c>
      <c r="K11801" s="289" t="s">
        <v>26397</v>
      </c>
      <c r="L11801" s="289" t="s">
        <v>275</v>
      </c>
      <c r="M11801" s="289" t="s">
        <v>26675</v>
      </c>
      <c r="N11801" s="289" t="s">
        <v>1132</v>
      </c>
      <c r="O11801" s="289" t="s">
        <v>498</v>
      </c>
      <c r="P11801" s="289" t="str">
        <f>VLOOKUP(CAT_Details[[#This Row],[Delivery Bp Customer Code]],Table6[],2,0)</f>
        <v>DK-BM01</v>
      </c>
    </row>
    <row r="11802" spans="1:16" x14ac:dyDescent="0.25">
      <c r="A11802" s="289" t="s">
        <v>278</v>
      </c>
      <c r="B11802">
        <v>11</v>
      </c>
      <c r="C11802">
        <v>5544</v>
      </c>
      <c r="D11802">
        <v>4.4000000000000004</v>
      </c>
      <c r="E11802" s="289" t="s">
        <v>26406</v>
      </c>
      <c r="F11802">
        <v>5017231193</v>
      </c>
      <c r="G11802" s="276">
        <v>45911</v>
      </c>
      <c r="H11802">
        <v>20250904796412</v>
      </c>
      <c r="I11802">
        <v>10.032</v>
      </c>
      <c r="J11802" s="289" t="s">
        <v>350</v>
      </c>
      <c r="K11802" s="289" t="s">
        <v>26407</v>
      </c>
      <c r="L11802" s="289" t="s">
        <v>275</v>
      </c>
      <c r="M11802" s="289" t="s">
        <v>26677</v>
      </c>
      <c r="N11802" s="289" t="s">
        <v>999</v>
      </c>
      <c r="O11802" s="289" t="s">
        <v>498</v>
      </c>
      <c r="P11802" s="289" t="str">
        <f>VLOOKUP(CAT_Details[[#This Row],[Delivery Bp Customer Code]],Table6[],2,0)</f>
        <v>DK-BM01</v>
      </c>
    </row>
    <row r="11803" spans="1:16" x14ac:dyDescent="0.25">
      <c r="A11803" s="289" t="s">
        <v>278</v>
      </c>
      <c r="B11803">
        <v>10</v>
      </c>
      <c r="C11803">
        <v>6322</v>
      </c>
      <c r="D11803">
        <v>4</v>
      </c>
      <c r="E11803" s="289" t="s">
        <v>26408</v>
      </c>
      <c r="F11803">
        <v>5017231239</v>
      </c>
      <c r="G11803" s="276">
        <v>45911</v>
      </c>
      <c r="H11803">
        <v>20250903796080</v>
      </c>
      <c r="I11803">
        <v>9.6</v>
      </c>
      <c r="J11803" s="289" t="s">
        <v>280</v>
      </c>
      <c r="K11803" s="289" t="s">
        <v>26409</v>
      </c>
      <c r="L11803" s="289" t="s">
        <v>275</v>
      </c>
      <c r="M11803" s="289" t="s">
        <v>26835</v>
      </c>
      <c r="N11803" s="289" t="s">
        <v>566</v>
      </c>
      <c r="O11803" s="289" t="s">
        <v>498</v>
      </c>
      <c r="P11803" s="289" t="str">
        <f>VLOOKUP(CAT_Details[[#This Row],[Delivery Bp Customer Code]],Table6[],2,0)</f>
        <v>DK-BM01</v>
      </c>
    </row>
    <row r="11804" spans="1:16" x14ac:dyDescent="0.25">
      <c r="A11804" s="289" t="s">
        <v>278</v>
      </c>
      <c r="B11804">
        <v>1</v>
      </c>
      <c r="C11804">
        <v>4</v>
      </c>
      <c r="D11804">
        <v>0.05</v>
      </c>
      <c r="E11804" s="289" t="s">
        <v>26414</v>
      </c>
      <c r="F11804">
        <v>5017231372</v>
      </c>
      <c r="G11804" s="276">
        <v>45911</v>
      </c>
      <c r="H11804">
        <v>20250903795657</v>
      </c>
      <c r="I11804">
        <v>2.4E-2</v>
      </c>
      <c r="J11804" s="289" t="s">
        <v>350</v>
      </c>
      <c r="K11804" s="289" t="s">
        <v>26415</v>
      </c>
      <c r="L11804" s="289" t="s">
        <v>275</v>
      </c>
      <c r="M11804" s="289" t="s">
        <v>27626</v>
      </c>
      <c r="N11804" s="289" t="s">
        <v>1831</v>
      </c>
      <c r="O11804" s="289" t="s">
        <v>498</v>
      </c>
      <c r="P11804" s="289" t="str">
        <f>VLOOKUP(CAT_Details[[#This Row],[Delivery Bp Customer Code]],Table6[],2,0)</f>
        <v>DK-BM01</v>
      </c>
    </row>
    <row r="11805" spans="1:16" x14ac:dyDescent="0.25">
      <c r="A11805" s="289" t="s">
        <v>278</v>
      </c>
      <c r="B11805">
        <v>2</v>
      </c>
      <c r="C11805">
        <v>920</v>
      </c>
      <c r="D11805">
        <v>0.8</v>
      </c>
      <c r="E11805" s="289" t="s">
        <v>26682</v>
      </c>
      <c r="F11805">
        <v>5017261058</v>
      </c>
      <c r="G11805" s="276">
        <v>45911</v>
      </c>
      <c r="H11805">
        <v>20250908798568</v>
      </c>
      <c r="I11805">
        <v>1.1519999999999999</v>
      </c>
      <c r="J11805" s="289" t="s">
        <v>273</v>
      </c>
      <c r="K11805" s="289" t="s">
        <v>26683</v>
      </c>
      <c r="L11805" s="289" t="s">
        <v>275</v>
      </c>
      <c r="M11805" s="289" t="s">
        <v>26684</v>
      </c>
      <c r="N11805" s="289" t="s">
        <v>22363</v>
      </c>
      <c r="O11805" s="289" t="s">
        <v>498</v>
      </c>
      <c r="P11805" s="289" t="str">
        <f>VLOOKUP(CAT_Details[[#This Row],[Delivery Bp Customer Code]],Table6[],2,0)</f>
        <v>DK-BM01</v>
      </c>
    </row>
    <row r="11806" spans="1:16" x14ac:dyDescent="0.25">
      <c r="A11806" s="289" t="s">
        <v>278</v>
      </c>
      <c r="B11806">
        <v>1</v>
      </c>
      <c r="C11806">
        <v>480</v>
      </c>
      <c r="D11806">
        <v>0.4</v>
      </c>
      <c r="E11806" s="289" t="s">
        <v>26695</v>
      </c>
      <c r="F11806">
        <v>5017261416</v>
      </c>
      <c r="G11806" s="276">
        <v>45911</v>
      </c>
      <c r="H11806">
        <v>20250908799102</v>
      </c>
      <c r="I11806">
        <v>0.57599999999999996</v>
      </c>
      <c r="J11806" s="289" t="s">
        <v>273</v>
      </c>
      <c r="K11806" s="289" t="s">
        <v>26696</v>
      </c>
      <c r="L11806" s="289" t="s">
        <v>275</v>
      </c>
      <c r="M11806" s="289" t="s">
        <v>26684</v>
      </c>
      <c r="N11806" s="289" t="s">
        <v>22363</v>
      </c>
      <c r="O11806" s="289" t="s">
        <v>498</v>
      </c>
      <c r="P11806" s="289" t="str">
        <f>VLOOKUP(CAT_Details[[#This Row],[Delivery Bp Customer Code]],Table6[],2,0)</f>
        <v>DK-BM01</v>
      </c>
    </row>
    <row r="11807" spans="1:16" x14ac:dyDescent="0.25">
      <c r="A11807" s="289" t="s">
        <v>75</v>
      </c>
      <c r="B11807">
        <v>1</v>
      </c>
      <c r="C11807">
        <v>130</v>
      </c>
      <c r="D11807">
        <v>0.2</v>
      </c>
      <c r="E11807" s="289" t="s">
        <v>26143</v>
      </c>
      <c r="F11807">
        <v>5017200932</v>
      </c>
      <c r="G11807" s="276">
        <v>45911</v>
      </c>
      <c r="H11807">
        <v>20250901794020</v>
      </c>
      <c r="I11807">
        <v>0.35</v>
      </c>
      <c r="J11807" s="289" t="s">
        <v>294</v>
      </c>
      <c r="K11807" s="289" t="s">
        <v>26144</v>
      </c>
      <c r="L11807" s="289" t="s">
        <v>275</v>
      </c>
      <c r="M11807" s="289" t="s">
        <v>26716</v>
      </c>
      <c r="N11807" s="289" t="s">
        <v>1413</v>
      </c>
      <c r="O11807" s="289" t="s">
        <v>2173</v>
      </c>
      <c r="P11807" s="289" t="str">
        <f>VLOOKUP(CAT_Details[[#This Row],[Delivery Bp Customer Code]],Table6[],2,0)</f>
        <v>OYL1</v>
      </c>
    </row>
    <row r="11808" spans="1:16" x14ac:dyDescent="0.25">
      <c r="A11808" s="289" t="s">
        <v>75</v>
      </c>
      <c r="B11808">
        <v>6</v>
      </c>
      <c r="C11808">
        <v>720</v>
      </c>
      <c r="D11808">
        <v>2.87</v>
      </c>
      <c r="E11808" s="289" t="s">
        <v>26303</v>
      </c>
      <c r="F11808">
        <v>5017216607</v>
      </c>
      <c r="G11808" s="276">
        <v>45911</v>
      </c>
      <c r="H11808">
        <v>20250902794831</v>
      </c>
      <c r="I11808">
        <v>6.7430000000000003</v>
      </c>
      <c r="J11808" s="289" t="s">
        <v>345</v>
      </c>
      <c r="K11808" s="289" t="s">
        <v>26304</v>
      </c>
      <c r="L11808" s="289" t="s">
        <v>275</v>
      </c>
      <c r="M11808" s="289" t="s">
        <v>26719</v>
      </c>
      <c r="N11808" s="289" t="s">
        <v>427</v>
      </c>
      <c r="O11808" s="289" t="s">
        <v>5281</v>
      </c>
      <c r="P11808" s="289" t="str">
        <f>VLOOKUP(CAT_Details[[#This Row],[Delivery Bp Customer Code]],Table6[],2,0)</f>
        <v>DK-LW08</v>
      </c>
    </row>
    <row r="11809" spans="1:16" x14ac:dyDescent="0.25">
      <c r="A11809" s="289" t="s">
        <v>75</v>
      </c>
      <c r="B11809">
        <v>1</v>
      </c>
      <c r="C11809">
        <v>90.3</v>
      </c>
      <c r="D11809">
        <v>0.12</v>
      </c>
      <c r="E11809" s="289" t="s">
        <v>26416</v>
      </c>
      <c r="F11809">
        <v>5017231016</v>
      </c>
      <c r="G11809" s="276">
        <v>45911</v>
      </c>
      <c r="H11809">
        <v>20250902794857</v>
      </c>
      <c r="I11809">
        <v>8.4000000000000005E-2</v>
      </c>
      <c r="J11809" s="289" t="s">
        <v>350</v>
      </c>
      <c r="K11809" s="289" t="s">
        <v>26417</v>
      </c>
      <c r="L11809" s="289" t="s">
        <v>275</v>
      </c>
      <c r="M11809" s="289" t="s">
        <v>26720</v>
      </c>
      <c r="N11809" s="289" t="s">
        <v>2571</v>
      </c>
      <c r="O11809" s="289" t="s">
        <v>2173</v>
      </c>
      <c r="P11809" s="289" t="str">
        <f>VLOOKUP(CAT_Details[[#This Row],[Delivery Bp Customer Code]],Table6[],2,0)</f>
        <v>OYL1</v>
      </c>
    </row>
    <row r="11810" spans="1:16" x14ac:dyDescent="0.25">
      <c r="A11810" s="289" t="s">
        <v>75</v>
      </c>
      <c r="B11810">
        <v>1</v>
      </c>
      <c r="C11810">
        <v>258.8</v>
      </c>
      <c r="D11810">
        <v>0.24</v>
      </c>
      <c r="E11810" s="289" t="s">
        <v>26416</v>
      </c>
      <c r="F11810">
        <v>5017231018</v>
      </c>
      <c r="G11810" s="276">
        <v>45911</v>
      </c>
      <c r="H11810">
        <v>20250902794864</v>
      </c>
      <c r="I11810">
        <v>0.224</v>
      </c>
      <c r="J11810" s="289" t="s">
        <v>350</v>
      </c>
      <c r="K11810" s="289" t="s">
        <v>26418</v>
      </c>
      <c r="L11810" s="289" t="s">
        <v>275</v>
      </c>
      <c r="M11810" s="289" t="s">
        <v>26720</v>
      </c>
      <c r="N11810" s="289" t="s">
        <v>2571</v>
      </c>
      <c r="O11810" s="289" t="s">
        <v>2173</v>
      </c>
      <c r="P11810" s="289" t="str">
        <f>VLOOKUP(CAT_Details[[#This Row],[Delivery Bp Customer Code]],Table6[],2,0)</f>
        <v>OYL1</v>
      </c>
    </row>
    <row r="11811" spans="1:16" x14ac:dyDescent="0.25">
      <c r="A11811" s="289" t="s">
        <v>75</v>
      </c>
      <c r="B11811">
        <v>1</v>
      </c>
      <c r="C11811">
        <v>90</v>
      </c>
      <c r="D11811">
        <v>0.4</v>
      </c>
      <c r="E11811" s="289" t="s">
        <v>26419</v>
      </c>
      <c r="F11811">
        <v>5017231113</v>
      </c>
      <c r="G11811" s="276">
        <v>45911</v>
      </c>
      <c r="H11811">
        <v>20250903795737</v>
      </c>
      <c r="I11811">
        <v>0.80600000000000005</v>
      </c>
      <c r="J11811" s="289" t="s">
        <v>350</v>
      </c>
      <c r="K11811" s="289" t="s">
        <v>26420</v>
      </c>
      <c r="L11811" s="289" t="s">
        <v>275</v>
      </c>
      <c r="M11811" s="289" t="s">
        <v>26677</v>
      </c>
      <c r="N11811" s="289" t="s">
        <v>5415</v>
      </c>
      <c r="O11811" s="289" t="s">
        <v>2173</v>
      </c>
      <c r="P11811" s="289" t="str">
        <f>VLOOKUP(CAT_Details[[#This Row],[Delivery Bp Customer Code]],Table6[],2,0)</f>
        <v>OYL1</v>
      </c>
    </row>
    <row r="11812" spans="1:16" x14ac:dyDescent="0.25">
      <c r="A11812" s="289" t="s">
        <v>75</v>
      </c>
      <c r="B11812">
        <v>1</v>
      </c>
      <c r="C11812">
        <v>479</v>
      </c>
      <c r="D11812">
        <v>0.4</v>
      </c>
      <c r="E11812" s="289" t="s">
        <v>26421</v>
      </c>
      <c r="F11812">
        <v>5017231138</v>
      </c>
      <c r="G11812" s="276">
        <v>45911</v>
      </c>
      <c r="H11812">
        <v>20250904796743</v>
      </c>
      <c r="I11812">
        <v>0.67200000000000004</v>
      </c>
      <c r="J11812" s="289" t="s">
        <v>324</v>
      </c>
      <c r="K11812" s="289" t="s">
        <v>26422</v>
      </c>
      <c r="L11812" s="289" t="s">
        <v>275</v>
      </c>
      <c r="M11812" s="289" t="s">
        <v>26676</v>
      </c>
      <c r="N11812" s="289" t="s">
        <v>15858</v>
      </c>
      <c r="O11812" s="289" t="s">
        <v>2173</v>
      </c>
      <c r="P11812" s="289" t="str">
        <f>VLOOKUP(CAT_Details[[#This Row],[Delivery Bp Customer Code]],Table6[],2,0)</f>
        <v>OYL1</v>
      </c>
    </row>
    <row r="11813" spans="1:16" x14ac:dyDescent="0.25">
      <c r="A11813" s="289" t="s">
        <v>75</v>
      </c>
      <c r="B11813">
        <v>1</v>
      </c>
      <c r="C11813">
        <v>9</v>
      </c>
      <c r="D11813">
        <v>0.08</v>
      </c>
      <c r="E11813" s="289" t="s">
        <v>26425</v>
      </c>
      <c r="F11813">
        <v>5017231191</v>
      </c>
      <c r="G11813" s="276">
        <v>45911</v>
      </c>
      <c r="H11813">
        <v>20250903795853</v>
      </c>
      <c r="I11813">
        <v>6.7000000000000004E-2</v>
      </c>
      <c r="J11813" s="289" t="s">
        <v>350</v>
      </c>
      <c r="K11813" s="289" t="s">
        <v>26426</v>
      </c>
      <c r="L11813" s="289" t="s">
        <v>275</v>
      </c>
      <c r="M11813" s="289" t="s">
        <v>26717</v>
      </c>
      <c r="N11813" s="289" t="s">
        <v>2828</v>
      </c>
      <c r="O11813" s="289" t="s">
        <v>2173</v>
      </c>
      <c r="P11813" s="289" t="str">
        <f>VLOOKUP(CAT_Details[[#This Row],[Delivery Bp Customer Code]],Table6[],2,0)</f>
        <v>OYL1</v>
      </c>
    </row>
    <row r="11814" spans="1:16" x14ac:dyDescent="0.25">
      <c r="A11814" s="289" t="s">
        <v>75</v>
      </c>
      <c r="B11814">
        <v>2</v>
      </c>
      <c r="C11814">
        <v>4.3</v>
      </c>
      <c r="D11814">
        <v>0.04</v>
      </c>
      <c r="E11814" s="289" t="s">
        <v>26427</v>
      </c>
      <c r="F11814">
        <v>5017231301</v>
      </c>
      <c r="G11814" s="276">
        <v>45911</v>
      </c>
      <c r="H11814">
        <v>20250904796634</v>
      </c>
      <c r="I11814">
        <v>0.01</v>
      </c>
      <c r="J11814" s="289" t="s">
        <v>350</v>
      </c>
      <c r="K11814" s="289" t="s">
        <v>26428</v>
      </c>
      <c r="L11814" s="289" t="s">
        <v>275</v>
      </c>
      <c r="M11814" s="289" t="s">
        <v>27629</v>
      </c>
      <c r="N11814" s="289" t="s">
        <v>2953</v>
      </c>
      <c r="O11814" s="289" t="s">
        <v>2173</v>
      </c>
      <c r="P11814" s="289" t="str">
        <f>VLOOKUP(CAT_Details[[#This Row],[Delivery Bp Customer Code]],Table6[],2,0)</f>
        <v>OYL1</v>
      </c>
    </row>
    <row r="11815" spans="1:16" x14ac:dyDescent="0.25">
      <c r="A11815" s="289" t="s">
        <v>75</v>
      </c>
      <c r="B11815">
        <v>1</v>
      </c>
      <c r="C11815">
        <v>7.9</v>
      </c>
      <c r="D11815">
        <v>0.02</v>
      </c>
      <c r="E11815" s="289" t="s">
        <v>26724</v>
      </c>
      <c r="F11815">
        <v>5017261263</v>
      </c>
      <c r="G11815" s="276">
        <v>45911</v>
      </c>
      <c r="H11815">
        <v>20250908798555</v>
      </c>
      <c r="I11815">
        <v>4.0000000000000001E-3</v>
      </c>
      <c r="J11815" s="289" t="s">
        <v>273</v>
      </c>
      <c r="K11815" s="289" t="s">
        <v>26725</v>
      </c>
      <c r="L11815" s="289" t="s">
        <v>275</v>
      </c>
      <c r="M11815" s="289" t="s">
        <v>26684</v>
      </c>
      <c r="N11815" s="289" t="s">
        <v>2434</v>
      </c>
      <c r="O11815" s="289" t="s">
        <v>2173</v>
      </c>
      <c r="P11815" s="289" t="str">
        <f>VLOOKUP(CAT_Details[[#This Row],[Delivery Bp Customer Code]],Table6[],2,0)</f>
        <v>OYL1</v>
      </c>
    </row>
    <row r="11816" spans="1:16" x14ac:dyDescent="0.25">
      <c r="A11816" s="289" t="s">
        <v>17052</v>
      </c>
      <c r="B11816">
        <v>2</v>
      </c>
      <c r="C11816">
        <v>410</v>
      </c>
      <c r="D11816">
        <v>1</v>
      </c>
      <c r="E11816" s="289" t="s">
        <v>25916</v>
      </c>
      <c r="F11816">
        <v>5017172438</v>
      </c>
      <c r="G11816" s="276">
        <v>45911</v>
      </c>
      <c r="H11816">
        <v>20250829792862</v>
      </c>
      <c r="I11816">
        <v>3.12</v>
      </c>
      <c r="J11816" s="289" t="s">
        <v>1435</v>
      </c>
      <c r="K11816" s="289" t="s">
        <v>25917</v>
      </c>
      <c r="L11816" s="289" t="s">
        <v>280</v>
      </c>
      <c r="M11816" s="289" t="s">
        <v>26565</v>
      </c>
      <c r="N11816" s="289" t="s">
        <v>1438</v>
      </c>
      <c r="O11816" s="289" t="s">
        <v>18284</v>
      </c>
      <c r="P11816" s="289">
        <f>VLOOKUP(CAT_Details[[#This Row],[Delivery Bp Customer Code]],Table6[],2,0)</f>
        <v>3705</v>
      </c>
    </row>
    <row r="11817" spans="1:16" x14ac:dyDescent="0.25">
      <c r="A11817" s="289" t="s">
        <v>17052</v>
      </c>
      <c r="B11817">
        <v>1</v>
      </c>
      <c r="C11817">
        <v>95</v>
      </c>
      <c r="D11817">
        <v>0.4</v>
      </c>
      <c r="E11817" s="289" t="s">
        <v>26183</v>
      </c>
      <c r="F11817">
        <v>5017201769</v>
      </c>
      <c r="G11817" s="276">
        <v>45911</v>
      </c>
      <c r="H11817">
        <v>20250901793209</v>
      </c>
      <c r="I11817">
        <v>0.51800000000000002</v>
      </c>
      <c r="J11817" s="289" t="s">
        <v>438</v>
      </c>
      <c r="K11817" s="289" t="s">
        <v>26184</v>
      </c>
      <c r="L11817" s="289" t="s">
        <v>280</v>
      </c>
      <c r="M11817" s="289" t="s">
        <v>26567</v>
      </c>
      <c r="N11817" s="289" t="s">
        <v>21148</v>
      </c>
      <c r="O11817" s="289" t="s">
        <v>18284</v>
      </c>
      <c r="P11817" s="289">
        <f>VLOOKUP(CAT_Details[[#This Row],[Delivery Bp Customer Code]],Table6[],2,0)</f>
        <v>3705</v>
      </c>
    </row>
    <row r="11818" spans="1:16" x14ac:dyDescent="0.25">
      <c r="A11818" s="289" t="s">
        <v>17052</v>
      </c>
      <c r="B11818">
        <v>2</v>
      </c>
      <c r="C11818">
        <v>33.799999999999997</v>
      </c>
      <c r="D11818">
        <v>0.06</v>
      </c>
      <c r="E11818" s="289" t="s">
        <v>26321</v>
      </c>
      <c r="F11818">
        <v>5017216710</v>
      </c>
      <c r="G11818" s="276">
        <v>45911</v>
      </c>
      <c r="H11818">
        <v>20250902794690</v>
      </c>
      <c r="I11818">
        <v>2.3E-2</v>
      </c>
      <c r="J11818" s="289" t="s">
        <v>1047</v>
      </c>
      <c r="K11818" s="289" t="s">
        <v>26322</v>
      </c>
      <c r="L11818" s="289" t="s">
        <v>280</v>
      </c>
      <c r="M11818" s="289" t="s">
        <v>26567</v>
      </c>
      <c r="N11818" s="289" t="s">
        <v>1049</v>
      </c>
      <c r="O11818" s="289" t="s">
        <v>18284</v>
      </c>
      <c r="P11818" s="289">
        <f>VLOOKUP(CAT_Details[[#This Row],[Delivery Bp Customer Code]],Table6[],2,0)</f>
        <v>3705</v>
      </c>
    </row>
    <row r="11819" spans="1:16" x14ac:dyDescent="0.25">
      <c r="A11819" s="289" t="s">
        <v>17052</v>
      </c>
      <c r="B11819">
        <v>6</v>
      </c>
      <c r="C11819">
        <v>870</v>
      </c>
      <c r="D11819">
        <v>2.4</v>
      </c>
      <c r="E11819" s="289" t="s">
        <v>26323</v>
      </c>
      <c r="F11819">
        <v>5017216719</v>
      </c>
      <c r="G11819" s="276">
        <v>45911</v>
      </c>
      <c r="H11819">
        <v>20250903795455</v>
      </c>
      <c r="I11819">
        <v>6.6820000000000004</v>
      </c>
      <c r="J11819" s="289" t="s">
        <v>345</v>
      </c>
      <c r="K11819" s="289" t="s">
        <v>26324</v>
      </c>
      <c r="L11819" s="289" t="s">
        <v>280</v>
      </c>
      <c r="M11819" s="289" t="s">
        <v>26719</v>
      </c>
      <c r="N11819" s="289" t="s">
        <v>512</v>
      </c>
      <c r="O11819" s="289" t="s">
        <v>18284</v>
      </c>
      <c r="P11819" s="289">
        <f>VLOOKUP(CAT_Details[[#This Row],[Delivery Bp Customer Code]],Table6[],2,0)</f>
        <v>3705</v>
      </c>
    </row>
    <row r="11820" spans="1:16" x14ac:dyDescent="0.25">
      <c r="A11820" s="289" t="s">
        <v>17052</v>
      </c>
      <c r="B11820">
        <v>2</v>
      </c>
      <c r="C11820">
        <v>470</v>
      </c>
      <c r="D11820">
        <v>0.8</v>
      </c>
      <c r="E11820" s="289" t="s">
        <v>26432</v>
      </c>
      <c r="F11820">
        <v>5017231025</v>
      </c>
      <c r="G11820" s="276">
        <v>45911</v>
      </c>
      <c r="H11820">
        <v>20250904796377</v>
      </c>
      <c r="I11820">
        <v>1.1519999999999999</v>
      </c>
      <c r="J11820" s="289" t="s">
        <v>302</v>
      </c>
      <c r="K11820" s="289" t="s">
        <v>26433</v>
      </c>
      <c r="L11820" s="289" t="s">
        <v>280</v>
      </c>
      <c r="M11820" s="289" t="s">
        <v>26715</v>
      </c>
      <c r="N11820" s="289" t="s">
        <v>18394</v>
      </c>
      <c r="O11820" s="289" t="s">
        <v>18284</v>
      </c>
      <c r="P11820" s="289">
        <f>VLOOKUP(CAT_Details[[#This Row],[Delivery Bp Customer Code]],Table6[],2,0)</f>
        <v>3705</v>
      </c>
    </row>
    <row r="11821" spans="1:16" x14ac:dyDescent="0.25">
      <c r="A11821" s="289" t="s">
        <v>17052</v>
      </c>
      <c r="B11821">
        <v>6</v>
      </c>
      <c r="C11821">
        <v>1140</v>
      </c>
      <c r="D11821">
        <v>2.4</v>
      </c>
      <c r="E11821" s="289" t="s">
        <v>26434</v>
      </c>
      <c r="F11821">
        <v>5017231195</v>
      </c>
      <c r="G11821" s="276">
        <v>45911</v>
      </c>
      <c r="H11821">
        <v>20250827790673</v>
      </c>
      <c r="I11821">
        <v>2.016</v>
      </c>
      <c r="J11821" s="289" t="s">
        <v>275</v>
      </c>
      <c r="K11821" s="289" t="s">
        <v>26435</v>
      </c>
      <c r="L11821" s="289" t="s">
        <v>280</v>
      </c>
      <c r="M11821" s="289" t="s">
        <v>26737</v>
      </c>
      <c r="N11821" s="289" t="s">
        <v>18700</v>
      </c>
      <c r="O11821" s="289" t="s">
        <v>18284</v>
      </c>
      <c r="P11821" s="289">
        <f>VLOOKUP(CAT_Details[[#This Row],[Delivery Bp Customer Code]],Table6[],2,0)</f>
        <v>3705</v>
      </c>
    </row>
    <row r="11822" spans="1:16" x14ac:dyDescent="0.25">
      <c r="A11822" s="289" t="s">
        <v>17052</v>
      </c>
      <c r="B11822">
        <v>1</v>
      </c>
      <c r="C11822">
        <v>2</v>
      </c>
      <c r="D11822">
        <v>0.03</v>
      </c>
      <c r="E11822" s="289" t="s">
        <v>26438</v>
      </c>
      <c r="F11822">
        <v>5017231319</v>
      </c>
      <c r="G11822" s="276">
        <v>45911</v>
      </c>
      <c r="H11822">
        <v>20250903795833</v>
      </c>
      <c r="I11822">
        <v>1.0999999999999999E-2</v>
      </c>
      <c r="J11822" s="289" t="s">
        <v>275</v>
      </c>
      <c r="K11822" s="289" t="s">
        <v>26439</v>
      </c>
      <c r="L11822" s="289" t="s">
        <v>280</v>
      </c>
      <c r="M11822" s="289" t="s">
        <v>26737</v>
      </c>
      <c r="N11822" s="289" t="s">
        <v>18880</v>
      </c>
      <c r="O11822" s="289" t="s">
        <v>18284</v>
      </c>
      <c r="P11822" s="289">
        <f>VLOOKUP(CAT_Details[[#This Row],[Delivery Bp Customer Code]],Table6[],2,0)</f>
        <v>3705</v>
      </c>
    </row>
    <row r="11823" spans="1:16" x14ac:dyDescent="0.25">
      <c r="A11823" s="289" t="s">
        <v>3771</v>
      </c>
      <c r="B11823">
        <v>2</v>
      </c>
      <c r="C11823">
        <v>206</v>
      </c>
      <c r="D11823">
        <v>0.8</v>
      </c>
      <c r="E11823" s="289" t="s">
        <v>26191</v>
      </c>
      <c r="F11823">
        <v>5017200686</v>
      </c>
      <c r="G11823" s="276">
        <v>45911</v>
      </c>
      <c r="H11823">
        <v>20250828791433</v>
      </c>
      <c r="I11823">
        <v>1.5840000000000001</v>
      </c>
      <c r="J11823" s="289" t="s">
        <v>3970</v>
      </c>
      <c r="K11823" s="289" t="s">
        <v>26192</v>
      </c>
      <c r="L11823" s="289" t="s">
        <v>275</v>
      </c>
      <c r="M11823" s="289" t="s">
        <v>26566</v>
      </c>
      <c r="N11823" s="289" t="s">
        <v>25190</v>
      </c>
      <c r="O11823" s="289" t="s">
        <v>3775</v>
      </c>
      <c r="P11823" s="289">
        <f>VLOOKUP(CAT_Details[[#This Row],[Delivery Bp Customer Code]],Table6[],2,0)</f>
        <v>3401</v>
      </c>
    </row>
    <row r="11824" spans="1:16" x14ac:dyDescent="0.25">
      <c r="A11824" s="289" t="s">
        <v>3329</v>
      </c>
      <c r="B11824">
        <v>3</v>
      </c>
      <c r="C11824">
        <v>860</v>
      </c>
      <c r="D11824">
        <v>1.2</v>
      </c>
      <c r="E11824" s="289" t="s">
        <v>26057</v>
      </c>
      <c r="F11824">
        <v>5017186753</v>
      </c>
      <c r="G11824" s="276">
        <v>45911</v>
      </c>
      <c r="H11824">
        <v>20250828791864</v>
      </c>
      <c r="I11824">
        <v>2.1120000000000001</v>
      </c>
      <c r="J11824" s="289" t="s">
        <v>287</v>
      </c>
      <c r="K11824" s="289" t="s">
        <v>26058</v>
      </c>
      <c r="L11824" s="289" t="s">
        <v>275</v>
      </c>
      <c r="M11824" s="289" t="s">
        <v>26550</v>
      </c>
      <c r="N11824" s="289" t="s">
        <v>468</v>
      </c>
      <c r="O11824" s="289" t="s">
        <v>3332</v>
      </c>
      <c r="P11824" s="289">
        <f>VLOOKUP(CAT_Details[[#This Row],[Delivery Bp Customer Code]],Table6[],2,0)</f>
        <v>3402</v>
      </c>
    </row>
    <row r="11825" spans="1:16" x14ac:dyDescent="0.25">
      <c r="A11825" s="289" t="s">
        <v>3329</v>
      </c>
      <c r="B11825">
        <v>6</v>
      </c>
      <c r="C11825">
        <v>1555</v>
      </c>
      <c r="D11825">
        <v>1.7</v>
      </c>
      <c r="E11825" s="289" t="s">
        <v>26069</v>
      </c>
      <c r="F11825">
        <v>5017187234</v>
      </c>
      <c r="G11825" s="276">
        <v>45911</v>
      </c>
      <c r="H11825">
        <v>20250901793425</v>
      </c>
      <c r="I11825">
        <v>3.96</v>
      </c>
      <c r="J11825" s="289" t="s">
        <v>317</v>
      </c>
      <c r="K11825" s="289" t="s">
        <v>26070</v>
      </c>
      <c r="L11825" s="289" t="s">
        <v>275</v>
      </c>
      <c r="M11825" s="289" t="s">
        <v>27720</v>
      </c>
      <c r="N11825" s="289" t="s">
        <v>3966</v>
      </c>
      <c r="O11825" s="289" t="s">
        <v>3332</v>
      </c>
      <c r="P11825" s="289">
        <f>VLOOKUP(CAT_Details[[#This Row],[Delivery Bp Customer Code]],Table6[],2,0)</f>
        <v>3402</v>
      </c>
    </row>
    <row r="11826" spans="1:16" x14ac:dyDescent="0.25">
      <c r="A11826" s="289" t="s">
        <v>3329</v>
      </c>
      <c r="B11826">
        <v>4</v>
      </c>
      <c r="C11826">
        <v>310</v>
      </c>
      <c r="D11826">
        <v>1.21</v>
      </c>
      <c r="E11826" s="289" t="s">
        <v>26071</v>
      </c>
      <c r="F11826">
        <v>5017187336</v>
      </c>
      <c r="G11826" s="276">
        <v>45911</v>
      </c>
      <c r="H11826">
        <v>20250828791639</v>
      </c>
      <c r="I11826">
        <v>1.8979999999999999</v>
      </c>
      <c r="J11826" s="289" t="s">
        <v>317</v>
      </c>
      <c r="K11826" s="289" t="s">
        <v>26072</v>
      </c>
      <c r="L11826" s="289" t="s">
        <v>275</v>
      </c>
      <c r="M11826" s="289" t="s">
        <v>27720</v>
      </c>
      <c r="N11826" s="289" t="s">
        <v>4189</v>
      </c>
      <c r="O11826" s="289" t="s">
        <v>3332</v>
      </c>
      <c r="P11826" s="289">
        <f>VLOOKUP(CAT_Details[[#This Row],[Delivery Bp Customer Code]],Table6[],2,0)</f>
        <v>3402</v>
      </c>
    </row>
    <row r="11827" spans="1:16" x14ac:dyDescent="0.25">
      <c r="A11827" s="289" t="s">
        <v>3329</v>
      </c>
      <c r="B11827">
        <v>3</v>
      </c>
      <c r="C11827">
        <v>580</v>
      </c>
      <c r="D11827">
        <v>1.2</v>
      </c>
      <c r="E11827" s="289" t="s">
        <v>26205</v>
      </c>
      <c r="F11827">
        <v>5017200828</v>
      </c>
      <c r="G11827" s="276">
        <v>45911</v>
      </c>
      <c r="H11827">
        <v>20250901793408</v>
      </c>
      <c r="I11827">
        <v>3.2639999999999998</v>
      </c>
      <c r="J11827" s="289" t="s">
        <v>294</v>
      </c>
      <c r="K11827" s="289" t="s">
        <v>26206</v>
      </c>
      <c r="L11827" s="289" t="s">
        <v>275</v>
      </c>
      <c r="M11827" s="289" t="s">
        <v>26718</v>
      </c>
      <c r="N11827" s="289" t="s">
        <v>555</v>
      </c>
      <c r="O11827" s="289" t="s">
        <v>3332</v>
      </c>
      <c r="P11827" s="289">
        <f>VLOOKUP(CAT_Details[[#This Row],[Delivery Bp Customer Code]],Table6[],2,0)</f>
        <v>3402</v>
      </c>
    </row>
    <row r="11828" spans="1:16" x14ac:dyDescent="0.25">
      <c r="A11828" s="289" t="s">
        <v>3329</v>
      </c>
      <c r="B11828">
        <v>2</v>
      </c>
      <c r="C11828">
        <v>456</v>
      </c>
      <c r="D11828">
        <v>0.8</v>
      </c>
      <c r="E11828" s="289" t="s">
        <v>26450</v>
      </c>
      <c r="F11828">
        <v>5017230937</v>
      </c>
      <c r="G11828" s="276">
        <v>45911</v>
      </c>
      <c r="H11828">
        <v>20250904796500</v>
      </c>
      <c r="I11828">
        <v>1.92</v>
      </c>
      <c r="J11828" s="289" t="s">
        <v>280</v>
      </c>
      <c r="K11828" s="289" t="s">
        <v>26451</v>
      </c>
      <c r="L11828" s="289" t="s">
        <v>275</v>
      </c>
      <c r="M11828" s="289" t="s">
        <v>26675</v>
      </c>
      <c r="N11828" s="289" t="s">
        <v>619</v>
      </c>
      <c r="O11828" s="289" t="s">
        <v>3332</v>
      </c>
      <c r="P11828" s="289">
        <f>VLOOKUP(CAT_Details[[#This Row],[Delivery Bp Customer Code]],Table6[],2,0)</f>
        <v>3402</v>
      </c>
    </row>
    <row r="11829" spans="1:16" x14ac:dyDescent="0.25">
      <c r="A11829" s="289" t="s">
        <v>3329</v>
      </c>
      <c r="B11829">
        <v>1</v>
      </c>
      <c r="C11829">
        <v>105</v>
      </c>
      <c r="D11829">
        <v>0.4</v>
      </c>
      <c r="E11829" s="289" t="s">
        <v>26450</v>
      </c>
      <c r="F11829">
        <v>5017230938</v>
      </c>
      <c r="G11829" s="276">
        <v>45911</v>
      </c>
      <c r="H11829">
        <v>20250904796497</v>
      </c>
      <c r="I11829">
        <v>0.48</v>
      </c>
      <c r="J11829" s="289" t="s">
        <v>280</v>
      </c>
      <c r="K11829" s="289" t="s">
        <v>26452</v>
      </c>
      <c r="L11829" s="289" t="s">
        <v>275</v>
      </c>
      <c r="M11829" s="289" t="s">
        <v>26675</v>
      </c>
      <c r="N11829" s="289" t="s">
        <v>619</v>
      </c>
      <c r="O11829" s="289" t="s">
        <v>3332</v>
      </c>
      <c r="P11829" s="289">
        <f>VLOOKUP(CAT_Details[[#This Row],[Delivery Bp Customer Code]],Table6[],2,0)</f>
        <v>3402</v>
      </c>
    </row>
    <row r="11830" spans="1:16" x14ac:dyDescent="0.25">
      <c r="A11830" s="289" t="s">
        <v>3329</v>
      </c>
      <c r="B11830">
        <v>4</v>
      </c>
      <c r="C11830">
        <v>700</v>
      </c>
      <c r="D11830">
        <v>3.17</v>
      </c>
      <c r="E11830" s="289" t="s">
        <v>26453</v>
      </c>
      <c r="F11830">
        <v>5017230949</v>
      </c>
      <c r="G11830" s="276">
        <v>45911</v>
      </c>
      <c r="H11830">
        <v>20250904796941</v>
      </c>
      <c r="I11830">
        <v>6.08</v>
      </c>
      <c r="J11830" s="289" t="s">
        <v>324</v>
      </c>
      <c r="K11830" s="289" t="s">
        <v>26454</v>
      </c>
      <c r="L11830" s="289" t="s">
        <v>275</v>
      </c>
      <c r="M11830" s="289" t="s">
        <v>26676</v>
      </c>
      <c r="N11830" s="289" t="s">
        <v>5660</v>
      </c>
      <c r="O11830" s="289" t="s">
        <v>3332</v>
      </c>
      <c r="P11830" s="289">
        <f>VLOOKUP(CAT_Details[[#This Row],[Delivery Bp Customer Code]],Table6[],2,0)</f>
        <v>3402</v>
      </c>
    </row>
    <row r="11831" spans="1:16" x14ac:dyDescent="0.25">
      <c r="A11831" s="289" t="s">
        <v>3329</v>
      </c>
      <c r="B11831">
        <v>1</v>
      </c>
      <c r="C11831">
        <v>141</v>
      </c>
      <c r="D11831">
        <v>0.2</v>
      </c>
      <c r="E11831" s="289" t="s">
        <v>26456</v>
      </c>
      <c r="F11831">
        <v>5017231101</v>
      </c>
      <c r="G11831" s="276">
        <v>45911</v>
      </c>
      <c r="H11831">
        <v>20250901793306</v>
      </c>
      <c r="I11831">
        <v>0.312</v>
      </c>
      <c r="J11831" s="289" t="s">
        <v>350</v>
      </c>
      <c r="K11831" s="289" t="s">
        <v>26457</v>
      </c>
      <c r="L11831" s="289" t="s">
        <v>275</v>
      </c>
      <c r="M11831" s="289" t="s">
        <v>26717</v>
      </c>
      <c r="N11831" s="289" t="s">
        <v>544</v>
      </c>
      <c r="O11831" s="289" t="s">
        <v>3332</v>
      </c>
      <c r="P11831" s="289">
        <f>VLOOKUP(CAT_Details[[#This Row],[Delivery Bp Customer Code]],Table6[],2,0)</f>
        <v>3402</v>
      </c>
    </row>
    <row r="11832" spans="1:16" x14ac:dyDescent="0.25">
      <c r="A11832" s="289" t="s">
        <v>3329</v>
      </c>
      <c r="B11832">
        <v>3</v>
      </c>
      <c r="C11832">
        <v>610</v>
      </c>
      <c r="D11832">
        <v>1.17</v>
      </c>
      <c r="E11832" s="289" t="s">
        <v>26419</v>
      </c>
      <c r="F11832">
        <v>5017231112</v>
      </c>
      <c r="G11832" s="276">
        <v>45911</v>
      </c>
      <c r="H11832">
        <v>20250903795957</v>
      </c>
      <c r="I11832">
        <v>3.6320000000000001</v>
      </c>
      <c r="J11832" s="289" t="s">
        <v>350</v>
      </c>
      <c r="K11832" s="289" t="s">
        <v>26458</v>
      </c>
      <c r="L11832" s="289" t="s">
        <v>275</v>
      </c>
      <c r="M11832" s="289" t="s">
        <v>26677</v>
      </c>
      <c r="N11832" s="289" t="s">
        <v>5415</v>
      </c>
      <c r="O11832" s="289" t="s">
        <v>3332</v>
      </c>
      <c r="P11832" s="289">
        <f>VLOOKUP(CAT_Details[[#This Row],[Delivery Bp Customer Code]],Table6[],2,0)</f>
        <v>3402</v>
      </c>
    </row>
    <row r="11833" spans="1:16" x14ac:dyDescent="0.25">
      <c r="A11833" s="289" t="s">
        <v>3329</v>
      </c>
      <c r="B11833">
        <v>1</v>
      </c>
      <c r="C11833">
        <v>55</v>
      </c>
      <c r="D11833">
        <v>0.2</v>
      </c>
      <c r="E11833" s="289" t="s">
        <v>26459</v>
      </c>
      <c r="F11833">
        <v>5017231120</v>
      </c>
      <c r="G11833" s="276">
        <v>45911</v>
      </c>
      <c r="H11833">
        <v>20250903795325</v>
      </c>
      <c r="I11833">
        <v>0.40799999999999997</v>
      </c>
      <c r="J11833" s="289" t="s">
        <v>350</v>
      </c>
      <c r="K11833" s="289" t="s">
        <v>26460</v>
      </c>
      <c r="L11833" s="289" t="s">
        <v>275</v>
      </c>
      <c r="M11833" s="289" t="s">
        <v>26717</v>
      </c>
      <c r="N11833" s="289" t="s">
        <v>3949</v>
      </c>
      <c r="O11833" s="289" t="s">
        <v>3332</v>
      </c>
      <c r="P11833" s="289">
        <f>VLOOKUP(CAT_Details[[#This Row],[Delivery Bp Customer Code]],Table6[],2,0)</f>
        <v>3402</v>
      </c>
    </row>
    <row r="11834" spans="1:16" x14ac:dyDescent="0.25">
      <c r="A11834" s="289" t="s">
        <v>3329</v>
      </c>
      <c r="B11834">
        <v>12</v>
      </c>
      <c r="C11834">
        <v>5120</v>
      </c>
      <c r="D11834">
        <v>4.8</v>
      </c>
      <c r="E11834" s="289" t="s">
        <v>26465</v>
      </c>
      <c r="F11834">
        <v>5017231285</v>
      </c>
      <c r="G11834" s="276">
        <v>45911</v>
      </c>
      <c r="H11834">
        <v>20250904796365</v>
      </c>
      <c r="I11834">
        <v>6.9119999999999999</v>
      </c>
      <c r="J11834" s="289" t="s">
        <v>350</v>
      </c>
      <c r="K11834" s="289" t="s">
        <v>26466</v>
      </c>
      <c r="L11834" s="289" t="s">
        <v>275</v>
      </c>
      <c r="M11834" s="289" t="s">
        <v>26962</v>
      </c>
      <c r="N11834" s="289" t="s">
        <v>3793</v>
      </c>
      <c r="O11834" s="289" t="s">
        <v>3332</v>
      </c>
      <c r="P11834" s="289">
        <f>VLOOKUP(CAT_Details[[#This Row],[Delivery Bp Customer Code]],Table6[],2,0)</f>
        <v>3402</v>
      </c>
    </row>
    <row r="11835" spans="1:16" x14ac:dyDescent="0.25">
      <c r="A11835" s="289" t="s">
        <v>3329</v>
      </c>
      <c r="B11835">
        <v>5</v>
      </c>
      <c r="C11835">
        <v>332</v>
      </c>
      <c r="D11835">
        <v>0.83</v>
      </c>
      <c r="E11835" s="289" t="s">
        <v>26467</v>
      </c>
      <c r="F11835">
        <v>5017231304</v>
      </c>
      <c r="G11835" s="276">
        <v>45911</v>
      </c>
      <c r="H11835">
        <v>20250904796457</v>
      </c>
      <c r="I11835">
        <v>0.77400000000000002</v>
      </c>
      <c r="J11835" s="289" t="s">
        <v>350</v>
      </c>
      <c r="K11835" s="289" t="s">
        <v>26468</v>
      </c>
      <c r="L11835" s="289" t="s">
        <v>275</v>
      </c>
      <c r="M11835" s="289" t="s">
        <v>26720</v>
      </c>
      <c r="N11835" s="289" t="s">
        <v>446</v>
      </c>
      <c r="O11835" s="289" t="s">
        <v>3332</v>
      </c>
      <c r="P11835" s="289">
        <f>VLOOKUP(CAT_Details[[#This Row],[Delivery Bp Customer Code]],Table6[],2,0)</f>
        <v>3402</v>
      </c>
    </row>
    <row r="11836" spans="1:16" x14ac:dyDescent="0.25">
      <c r="A11836" s="289" t="s">
        <v>3329</v>
      </c>
      <c r="B11836">
        <v>5</v>
      </c>
      <c r="C11836">
        <v>594</v>
      </c>
      <c r="D11836">
        <v>2</v>
      </c>
      <c r="E11836" s="289" t="s">
        <v>26469</v>
      </c>
      <c r="F11836">
        <v>5017231312</v>
      </c>
      <c r="G11836" s="276">
        <v>45911</v>
      </c>
      <c r="H11836">
        <v>20250902794852</v>
      </c>
      <c r="I11836">
        <v>4.6660000000000004</v>
      </c>
      <c r="J11836" s="289" t="s">
        <v>350</v>
      </c>
      <c r="K11836" s="289" t="s">
        <v>26470</v>
      </c>
      <c r="L11836" s="289" t="s">
        <v>275</v>
      </c>
      <c r="M11836" s="289" t="s">
        <v>27078</v>
      </c>
      <c r="N11836" s="289" t="s">
        <v>15910</v>
      </c>
      <c r="O11836" s="289" t="s">
        <v>3332</v>
      </c>
      <c r="P11836" s="289">
        <f>VLOOKUP(CAT_Details[[#This Row],[Delivery Bp Customer Code]],Table6[],2,0)</f>
        <v>3402</v>
      </c>
    </row>
    <row r="11837" spans="1:16" x14ac:dyDescent="0.25">
      <c r="A11837" s="289" t="s">
        <v>3329</v>
      </c>
      <c r="B11837">
        <v>1</v>
      </c>
      <c r="C11837">
        <v>40</v>
      </c>
      <c r="D11837">
        <v>0.2</v>
      </c>
      <c r="E11837" s="289" t="s">
        <v>26475</v>
      </c>
      <c r="F11837">
        <v>5017231367</v>
      </c>
      <c r="G11837" s="276">
        <v>45911</v>
      </c>
      <c r="H11837">
        <v>20250902794371</v>
      </c>
      <c r="I11837">
        <v>0.26400000000000001</v>
      </c>
      <c r="J11837" s="289" t="s">
        <v>350</v>
      </c>
      <c r="K11837" s="289" t="s">
        <v>26476</v>
      </c>
      <c r="L11837" s="289" t="s">
        <v>275</v>
      </c>
      <c r="M11837" s="289" t="s">
        <v>26677</v>
      </c>
      <c r="N11837" s="289" t="s">
        <v>3661</v>
      </c>
      <c r="O11837" s="289" t="s">
        <v>3332</v>
      </c>
      <c r="P11837" s="289">
        <f>VLOOKUP(CAT_Details[[#This Row],[Delivery Bp Customer Code]],Table6[],2,0)</f>
        <v>3402</v>
      </c>
    </row>
    <row r="11838" spans="1:16" x14ac:dyDescent="0.25">
      <c r="A11838" s="289" t="s">
        <v>3329</v>
      </c>
      <c r="B11838">
        <v>12</v>
      </c>
      <c r="C11838">
        <v>5120</v>
      </c>
      <c r="D11838">
        <v>4.8</v>
      </c>
      <c r="E11838" s="289" t="s">
        <v>26465</v>
      </c>
      <c r="F11838">
        <v>5017247049</v>
      </c>
      <c r="G11838" s="276">
        <v>45911</v>
      </c>
      <c r="H11838">
        <v>20250904796365</v>
      </c>
      <c r="I11838">
        <v>6.9119999999999999</v>
      </c>
      <c r="J11838" s="289" t="s">
        <v>350</v>
      </c>
      <c r="K11838" s="289" t="s">
        <v>26612</v>
      </c>
      <c r="L11838" s="289" t="s">
        <v>275</v>
      </c>
      <c r="M11838" s="289"/>
      <c r="N11838" s="289" t="s">
        <v>3793</v>
      </c>
      <c r="O11838" s="289" t="s">
        <v>3332</v>
      </c>
      <c r="P11838" s="289">
        <f>VLOOKUP(CAT_Details[[#This Row],[Delivery Bp Customer Code]],Table6[],2,0)</f>
        <v>3402</v>
      </c>
    </row>
    <row r="11839" spans="1:16" x14ac:dyDescent="0.25">
      <c r="A11839" s="289" t="s">
        <v>3329</v>
      </c>
      <c r="B11839">
        <v>5</v>
      </c>
      <c r="C11839">
        <v>915</v>
      </c>
      <c r="D11839">
        <v>2.52</v>
      </c>
      <c r="E11839" s="289" t="s">
        <v>26799</v>
      </c>
      <c r="F11839">
        <v>5017261442</v>
      </c>
      <c r="G11839" s="276">
        <v>45911</v>
      </c>
      <c r="H11839">
        <v>20250908798410</v>
      </c>
      <c r="I11839">
        <v>5.9109999999999996</v>
      </c>
      <c r="J11839" s="289" t="s">
        <v>273</v>
      </c>
      <c r="K11839" s="289" t="s">
        <v>26800</v>
      </c>
      <c r="L11839" s="289" t="s">
        <v>275</v>
      </c>
      <c r="M11839" s="289" t="s">
        <v>26684</v>
      </c>
      <c r="N11839" s="289" t="s">
        <v>519</v>
      </c>
      <c r="O11839" s="289" t="s">
        <v>3332</v>
      </c>
      <c r="P11839" s="289">
        <f>VLOOKUP(CAT_Details[[#This Row],[Delivery Bp Customer Code]],Table6[],2,0)</f>
        <v>3402</v>
      </c>
    </row>
    <row r="11840" spans="1:16" x14ac:dyDescent="0.25">
      <c r="A11840" s="289" t="s">
        <v>14512</v>
      </c>
      <c r="B11840">
        <v>10</v>
      </c>
      <c r="C11840">
        <v>8029.99</v>
      </c>
      <c r="D11840">
        <v>6.14</v>
      </c>
      <c r="E11840" s="289" t="s">
        <v>26830</v>
      </c>
      <c r="F11840">
        <v>5017258398</v>
      </c>
      <c r="G11840" s="276">
        <v>45911</v>
      </c>
      <c r="I11840">
        <v>10.752000000000001</v>
      </c>
      <c r="J11840" s="289" t="s">
        <v>350</v>
      </c>
      <c r="K11840" s="289" t="s">
        <v>26831</v>
      </c>
      <c r="L11840" s="289" t="s">
        <v>273</v>
      </c>
      <c r="M11840" s="289" t="s">
        <v>26832</v>
      </c>
      <c r="N11840" s="289" t="s">
        <v>15057</v>
      </c>
      <c r="O11840" s="289" t="s">
        <v>14517</v>
      </c>
      <c r="P11840" s="289" t="str">
        <f>VLOOKUP(CAT_Details[[#This Row],[Delivery Bp Customer Code]],Table6[],2,0)</f>
        <v>No Loc</v>
      </c>
    </row>
    <row r="11841" spans="1:16" x14ac:dyDescent="0.25">
      <c r="A11841" s="289" t="s">
        <v>76</v>
      </c>
      <c r="B11841">
        <v>5</v>
      </c>
      <c r="C11841">
        <v>88</v>
      </c>
      <c r="D11841">
        <v>0.22</v>
      </c>
      <c r="E11841" s="289" t="s">
        <v>26143</v>
      </c>
      <c r="F11841">
        <v>5017200931</v>
      </c>
      <c r="G11841" s="276">
        <v>45911</v>
      </c>
      <c r="H11841">
        <v>20250901794138</v>
      </c>
      <c r="I11841">
        <v>0.127</v>
      </c>
      <c r="J11841" s="289" t="s">
        <v>294</v>
      </c>
      <c r="K11841" s="289" t="s">
        <v>26238</v>
      </c>
      <c r="L11841" s="289" t="s">
        <v>275</v>
      </c>
      <c r="M11841" s="289" t="s">
        <v>26716</v>
      </c>
      <c r="N11841" s="289" t="s">
        <v>1413</v>
      </c>
      <c r="O11841" s="289" t="s">
        <v>16049</v>
      </c>
      <c r="P11841" s="289" t="str">
        <f>VLOOKUP(CAT_Details[[#This Row],[Delivery Bp Customer Code]],Table6[],2,0)</f>
        <v>MZ02</v>
      </c>
    </row>
    <row r="11842" spans="1:16" x14ac:dyDescent="0.25">
      <c r="A11842" s="289" t="s">
        <v>76</v>
      </c>
      <c r="B11842">
        <v>7</v>
      </c>
      <c r="C11842">
        <v>420</v>
      </c>
      <c r="D11842">
        <v>2.8</v>
      </c>
      <c r="E11842" s="289" t="s">
        <v>26241</v>
      </c>
      <c r="F11842">
        <v>5017201305</v>
      </c>
      <c r="G11842" s="276">
        <v>45911</v>
      </c>
      <c r="H11842">
        <v>20250902794451</v>
      </c>
      <c r="I11842">
        <v>6.72</v>
      </c>
      <c r="J11842" s="289" t="s">
        <v>294</v>
      </c>
      <c r="K11842" s="289" t="s">
        <v>26242</v>
      </c>
      <c r="L11842" s="289" t="s">
        <v>275</v>
      </c>
      <c r="M11842" s="289" t="s">
        <v>26718</v>
      </c>
      <c r="N11842" s="289" t="s">
        <v>16650</v>
      </c>
      <c r="O11842" s="289" t="s">
        <v>16049</v>
      </c>
      <c r="P11842" s="289" t="str">
        <f>VLOOKUP(CAT_Details[[#This Row],[Delivery Bp Customer Code]],Table6[],2,0)</f>
        <v>MZ02</v>
      </c>
    </row>
    <row r="11843" spans="1:16" x14ac:dyDescent="0.25">
      <c r="A11843" s="289" t="s">
        <v>76</v>
      </c>
      <c r="B11843">
        <v>1</v>
      </c>
      <c r="C11843">
        <v>22</v>
      </c>
      <c r="D11843">
        <v>0.2</v>
      </c>
      <c r="E11843" s="289" t="s">
        <v>26245</v>
      </c>
      <c r="F11843">
        <v>5017201805</v>
      </c>
      <c r="G11843" s="276">
        <v>45911</v>
      </c>
      <c r="H11843">
        <v>20250828791860</v>
      </c>
      <c r="I11843">
        <v>0.216</v>
      </c>
      <c r="J11843" s="289" t="s">
        <v>294</v>
      </c>
      <c r="K11843" s="289" t="s">
        <v>26246</v>
      </c>
      <c r="L11843" s="289" t="s">
        <v>275</v>
      </c>
      <c r="M11843" s="289" t="s">
        <v>26615</v>
      </c>
      <c r="N11843" s="289" t="s">
        <v>504</v>
      </c>
      <c r="O11843" s="289" t="s">
        <v>16049</v>
      </c>
      <c r="P11843" s="289" t="str">
        <f>VLOOKUP(CAT_Details[[#This Row],[Delivery Bp Customer Code]],Table6[],2,0)</f>
        <v>MZ02</v>
      </c>
    </row>
    <row r="11844" spans="1:16" x14ac:dyDescent="0.25">
      <c r="A11844" s="289" t="s">
        <v>76</v>
      </c>
      <c r="B11844">
        <v>1</v>
      </c>
      <c r="C11844">
        <v>1100</v>
      </c>
      <c r="D11844">
        <v>0.4</v>
      </c>
      <c r="E11844" s="289" t="s">
        <v>26338</v>
      </c>
      <c r="F11844">
        <v>5017216190</v>
      </c>
      <c r="G11844" s="276">
        <v>45911</v>
      </c>
      <c r="H11844">
        <v>20250902795089</v>
      </c>
      <c r="I11844">
        <v>0.96</v>
      </c>
      <c r="J11844" s="289" t="s">
        <v>324</v>
      </c>
      <c r="K11844" s="289" t="s">
        <v>26339</v>
      </c>
      <c r="L11844" s="289" t="s">
        <v>275</v>
      </c>
      <c r="M11844" s="289" t="s">
        <v>26857</v>
      </c>
      <c r="N11844" s="289" t="s">
        <v>333</v>
      </c>
      <c r="O11844" s="289" t="s">
        <v>16049</v>
      </c>
      <c r="P11844" s="289" t="str">
        <f>VLOOKUP(CAT_Details[[#This Row],[Delivery Bp Customer Code]],Table6[],2,0)</f>
        <v>MZ02</v>
      </c>
    </row>
    <row r="11845" spans="1:16" x14ac:dyDescent="0.25">
      <c r="A11845" s="289" t="s">
        <v>76</v>
      </c>
      <c r="B11845">
        <v>2</v>
      </c>
      <c r="C11845">
        <v>90</v>
      </c>
      <c r="D11845">
        <v>0.4</v>
      </c>
      <c r="E11845" s="289" t="s">
        <v>26342</v>
      </c>
      <c r="F11845">
        <v>5017216269</v>
      </c>
      <c r="G11845" s="276">
        <v>45911</v>
      </c>
      <c r="H11845">
        <v>20250902794414</v>
      </c>
      <c r="I11845">
        <v>0.28799999999999998</v>
      </c>
      <c r="J11845" s="289" t="s">
        <v>324</v>
      </c>
      <c r="K11845" s="289" t="s">
        <v>26343</v>
      </c>
      <c r="L11845" s="289" t="s">
        <v>275</v>
      </c>
      <c r="M11845" s="289" t="s">
        <v>26834</v>
      </c>
      <c r="N11845" s="289" t="s">
        <v>508</v>
      </c>
      <c r="O11845" s="289" t="s">
        <v>16049</v>
      </c>
      <c r="P11845" s="289" t="str">
        <f>VLOOKUP(CAT_Details[[#This Row],[Delivery Bp Customer Code]],Table6[],2,0)</f>
        <v>MZ02</v>
      </c>
    </row>
    <row r="11846" spans="1:16" x14ac:dyDescent="0.25">
      <c r="A11846" s="289" t="s">
        <v>76</v>
      </c>
      <c r="B11846">
        <v>1</v>
      </c>
      <c r="C11846">
        <v>50</v>
      </c>
      <c r="D11846">
        <v>0.4</v>
      </c>
      <c r="E11846" s="289" t="s">
        <v>26478</v>
      </c>
      <c r="F11846">
        <v>5017231064</v>
      </c>
      <c r="G11846" s="276">
        <v>45911</v>
      </c>
      <c r="H11846">
        <v>20250904796805</v>
      </c>
      <c r="I11846">
        <v>0.38400000000000001</v>
      </c>
      <c r="J11846" s="289" t="s">
        <v>280</v>
      </c>
      <c r="K11846" s="289" t="s">
        <v>26479</v>
      </c>
      <c r="L11846" s="289" t="s">
        <v>275</v>
      </c>
      <c r="M11846" s="289" t="s">
        <v>26675</v>
      </c>
      <c r="N11846" s="289" t="s">
        <v>411</v>
      </c>
      <c r="O11846" s="289" t="s">
        <v>16049</v>
      </c>
      <c r="P11846" s="289" t="str">
        <f>VLOOKUP(CAT_Details[[#This Row],[Delivery Bp Customer Code]],Table6[],2,0)</f>
        <v>MZ02</v>
      </c>
    </row>
    <row r="11847" spans="1:16" x14ac:dyDescent="0.25">
      <c r="A11847" s="289" t="s">
        <v>76</v>
      </c>
      <c r="B11847">
        <v>1</v>
      </c>
      <c r="C11847">
        <v>48</v>
      </c>
      <c r="D11847">
        <v>0.2</v>
      </c>
      <c r="E11847" s="289" t="s">
        <v>26482</v>
      </c>
      <c r="F11847">
        <v>5017231180</v>
      </c>
      <c r="G11847" s="276">
        <v>45911</v>
      </c>
      <c r="H11847">
        <v>20250904796779</v>
      </c>
      <c r="I11847">
        <v>0.28799999999999998</v>
      </c>
      <c r="J11847" s="289" t="s">
        <v>280</v>
      </c>
      <c r="K11847" s="289" t="s">
        <v>26483</v>
      </c>
      <c r="L11847" s="289" t="s">
        <v>275</v>
      </c>
      <c r="M11847" s="289" t="s">
        <v>26835</v>
      </c>
      <c r="N11847" s="289" t="s">
        <v>424</v>
      </c>
      <c r="O11847" s="289" t="s">
        <v>16049</v>
      </c>
      <c r="P11847" s="289" t="str">
        <f>VLOOKUP(CAT_Details[[#This Row],[Delivery Bp Customer Code]],Table6[],2,0)</f>
        <v>MZ02</v>
      </c>
    </row>
    <row r="11848" spans="1:16" x14ac:dyDescent="0.25">
      <c r="A11848" s="289" t="s">
        <v>76</v>
      </c>
      <c r="B11848">
        <v>2</v>
      </c>
      <c r="C11848">
        <v>192</v>
      </c>
      <c r="D11848">
        <v>0.8</v>
      </c>
      <c r="E11848" s="289" t="s">
        <v>26486</v>
      </c>
      <c r="F11848">
        <v>5017231365</v>
      </c>
      <c r="G11848" s="276">
        <v>45911</v>
      </c>
      <c r="H11848">
        <v>20250904796409</v>
      </c>
      <c r="I11848">
        <v>0.34599999999999997</v>
      </c>
      <c r="J11848" s="289" t="s">
        <v>350</v>
      </c>
      <c r="K11848" s="289" t="s">
        <v>26487</v>
      </c>
      <c r="L11848" s="289" t="s">
        <v>275</v>
      </c>
      <c r="M11848" s="289" t="s">
        <v>26717</v>
      </c>
      <c r="N11848" s="289" t="s">
        <v>1279</v>
      </c>
      <c r="O11848" s="289" t="s">
        <v>16049</v>
      </c>
      <c r="P11848" s="289" t="str">
        <f>VLOOKUP(CAT_Details[[#This Row],[Delivery Bp Customer Code]],Table6[],2,0)</f>
        <v>MZ02</v>
      </c>
    </row>
    <row r="11849" spans="1:16" x14ac:dyDescent="0.25">
      <c r="A11849" s="289" t="s">
        <v>76</v>
      </c>
      <c r="B11849">
        <v>5</v>
      </c>
      <c r="C11849">
        <v>345</v>
      </c>
      <c r="D11849">
        <v>2.5099999999999998</v>
      </c>
      <c r="E11849" s="289" t="s">
        <v>26616</v>
      </c>
      <c r="F11849">
        <v>5017246585</v>
      </c>
      <c r="G11849" s="276">
        <v>45911</v>
      </c>
      <c r="H11849">
        <v>20250903796027</v>
      </c>
      <c r="I11849">
        <v>6.0060000000000002</v>
      </c>
      <c r="J11849" s="289" t="s">
        <v>350</v>
      </c>
      <c r="K11849" s="289" t="s">
        <v>26617</v>
      </c>
      <c r="L11849" s="289" t="s">
        <v>275</v>
      </c>
      <c r="M11849" s="289" t="s">
        <v>26717</v>
      </c>
      <c r="N11849" s="289" t="s">
        <v>16421</v>
      </c>
      <c r="O11849" s="289" t="s">
        <v>16049</v>
      </c>
      <c r="P11849" s="289" t="str">
        <f>VLOOKUP(CAT_Details[[#This Row],[Delivery Bp Customer Code]],Table6[],2,0)</f>
        <v>MZ02</v>
      </c>
    </row>
    <row r="11850" spans="1:16" x14ac:dyDescent="0.25">
      <c r="A11850" s="289" t="s">
        <v>74</v>
      </c>
      <c r="B11850">
        <v>24</v>
      </c>
      <c r="C11850">
        <v>343</v>
      </c>
      <c r="D11850">
        <v>0.86</v>
      </c>
      <c r="E11850" s="289" t="s">
        <v>26143</v>
      </c>
      <c r="F11850">
        <v>5017200930</v>
      </c>
      <c r="G11850" s="276">
        <v>45911</v>
      </c>
      <c r="H11850">
        <v>20250901794139</v>
      </c>
      <c r="I11850">
        <v>0.47799999999999998</v>
      </c>
      <c r="J11850" s="289" t="s">
        <v>294</v>
      </c>
      <c r="K11850" s="289" t="s">
        <v>26257</v>
      </c>
      <c r="L11850" s="289" t="s">
        <v>275</v>
      </c>
      <c r="M11850" s="289" t="s">
        <v>26716</v>
      </c>
      <c r="N11850" s="289" t="s">
        <v>1413</v>
      </c>
      <c r="O11850" s="289" t="s">
        <v>22256</v>
      </c>
      <c r="P11850" s="289" t="str">
        <f>VLOOKUP(CAT_Details[[#This Row],[Delivery Bp Customer Code]],Table6[],2,0)</f>
        <v>DX01-L5</v>
      </c>
    </row>
    <row r="11851" spans="1:16" x14ac:dyDescent="0.25">
      <c r="A11851" s="289" t="s">
        <v>74</v>
      </c>
      <c r="B11851">
        <v>11</v>
      </c>
      <c r="C11851">
        <v>6720</v>
      </c>
      <c r="D11851">
        <v>4.4000000000000004</v>
      </c>
      <c r="E11851" s="289" t="s">
        <v>26258</v>
      </c>
      <c r="F11851">
        <v>5017201279</v>
      </c>
      <c r="G11851" s="276">
        <v>45911</v>
      </c>
      <c r="H11851">
        <v>20250828792186</v>
      </c>
      <c r="I11851">
        <v>10.56</v>
      </c>
      <c r="J11851" s="289" t="s">
        <v>383</v>
      </c>
      <c r="K11851" s="289" t="s">
        <v>26259</v>
      </c>
      <c r="L11851" s="289" t="s">
        <v>275</v>
      </c>
      <c r="M11851" s="289" t="s">
        <v>26852</v>
      </c>
      <c r="N11851" s="289" t="s">
        <v>386</v>
      </c>
      <c r="O11851" s="289" t="s">
        <v>22256</v>
      </c>
      <c r="P11851" s="289" t="str">
        <f>VLOOKUP(CAT_Details[[#This Row],[Delivery Bp Customer Code]],Table6[],2,0)</f>
        <v>DX01-L5</v>
      </c>
    </row>
    <row r="11852" spans="1:16" x14ac:dyDescent="0.25">
      <c r="A11852" s="289" t="s">
        <v>74</v>
      </c>
      <c r="B11852">
        <v>21</v>
      </c>
      <c r="C11852">
        <v>1340</v>
      </c>
      <c r="D11852">
        <v>11.4</v>
      </c>
      <c r="E11852" s="289" t="s">
        <v>26264</v>
      </c>
      <c r="F11852">
        <v>5017201504</v>
      </c>
      <c r="G11852" s="276">
        <v>45911</v>
      </c>
      <c r="H11852">
        <v>20250828791736</v>
      </c>
      <c r="I11852">
        <v>30.605</v>
      </c>
      <c r="J11852" s="289" t="s">
        <v>294</v>
      </c>
      <c r="K11852" s="289" t="s">
        <v>26265</v>
      </c>
      <c r="L11852" s="289" t="s">
        <v>275</v>
      </c>
      <c r="M11852" s="289" t="s">
        <v>26854</v>
      </c>
      <c r="N11852" s="289" t="s">
        <v>5685</v>
      </c>
      <c r="O11852" s="289" t="s">
        <v>22256</v>
      </c>
      <c r="P11852" s="289" t="str">
        <f>VLOOKUP(CAT_Details[[#This Row],[Delivery Bp Customer Code]],Table6[],2,0)</f>
        <v>DX01-L5</v>
      </c>
    </row>
    <row r="11853" spans="1:16" x14ac:dyDescent="0.25">
      <c r="A11853" s="289" t="s">
        <v>74</v>
      </c>
      <c r="B11853">
        <v>8</v>
      </c>
      <c r="C11853">
        <v>506</v>
      </c>
      <c r="D11853">
        <v>4.34</v>
      </c>
      <c r="E11853" s="289" t="s">
        <v>26268</v>
      </c>
      <c r="F11853">
        <v>5017201707</v>
      </c>
      <c r="G11853" s="276">
        <v>45911</v>
      </c>
      <c r="H11853">
        <v>20250828791742</v>
      </c>
      <c r="I11853">
        <v>11.8</v>
      </c>
      <c r="J11853" s="289" t="s">
        <v>294</v>
      </c>
      <c r="K11853" s="289" t="s">
        <v>26269</v>
      </c>
      <c r="L11853" s="289" t="s">
        <v>275</v>
      </c>
      <c r="M11853" s="289" t="s">
        <v>26855</v>
      </c>
      <c r="N11853" s="289" t="s">
        <v>5685</v>
      </c>
      <c r="O11853" s="289" t="s">
        <v>22256</v>
      </c>
      <c r="P11853" s="289" t="str">
        <f>VLOOKUP(CAT_Details[[#This Row],[Delivery Bp Customer Code]],Table6[],2,0)</f>
        <v>DX01-L5</v>
      </c>
    </row>
    <row r="11854" spans="1:16" x14ac:dyDescent="0.25">
      <c r="A11854" s="289" t="s">
        <v>74</v>
      </c>
      <c r="B11854">
        <v>69</v>
      </c>
      <c r="C11854">
        <v>9224</v>
      </c>
      <c r="D11854">
        <v>14.43</v>
      </c>
      <c r="E11854" s="289" t="s">
        <v>26342</v>
      </c>
      <c r="F11854">
        <v>5017216271</v>
      </c>
      <c r="G11854" s="276">
        <v>45911</v>
      </c>
      <c r="H11854">
        <v>20250901793881</v>
      </c>
      <c r="I11854">
        <v>27.774000000000001</v>
      </c>
      <c r="J11854" s="289" t="s">
        <v>324</v>
      </c>
      <c r="K11854" s="289" t="s">
        <v>26353</v>
      </c>
      <c r="L11854" s="289" t="s">
        <v>275</v>
      </c>
      <c r="M11854" s="289" t="s">
        <v>26834</v>
      </c>
      <c r="N11854" s="289" t="s">
        <v>508</v>
      </c>
      <c r="O11854" s="289" t="s">
        <v>22256</v>
      </c>
      <c r="P11854" s="289" t="str">
        <f>VLOOKUP(CAT_Details[[#This Row],[Delivery Bp Customer Code]],Table6[],2,0)</f>
        <v>DX01-L5</v>
      </c>
    </row>
    <row r="11855" spans="1:16" x14ac:dyDescent="0.25">
      <c r="A11855" s="289" t="s">
        <v>74</v>
      </c>
      <c r="B11855">
        <v>1</v>
      </c>
      <c r="C11855">
        <v>450</v>
      </c>
      <c r="D11855">
        <v>0.5</v>
      </c>
      <c r="E11855" s="289" t="s">
        <v>26363</v>
      </c>
      <c r="F11855">
        <v>5017216517</v>
      </c>
      <c r="G11855" s="276">
        <v>45911</v>
      </c>
      <c r="H11855">
        <v>20250903795436</v>
      </c>
      <c r="I11855">
        <v>1.2</v>
      </c>
      <c r="J11855" s="289" t="s">
        <v>280</v>
      </c>
      <c r="K11855" s="289" t="s">
        <v>26364</v>
      </c>
      <c r="L11855" s="289" t="s">
        <v>275</v>
      </c>
      <c r="M11855" s="289" t="s">
        <v>26542</v>
      </c>
      <c r="N11855" s="289" t="s">
        <v>534</v>
      </c>
      <c r="O11855" s="289" t="s">
        <v>22256</v>
      </c>
      <c r="P11855" s="289" t="str">
        <f>VLOOKUP(CAT_Details[[#This Row],[Delivery Bp Customer Code]],Table6[],2,0)</f>
        <v>DX01-L5</v>
      </c>
    </row>
    <row r="11856" spans="1:16" x14ac:dyDescent="0.25">
      <c r="A11856" s="289" t="s">
        <v>74</v>
      </c>
      <c r="B11856">
        <v>2</v>
      </c>
      <c r="C11856">
        <v>372</v>
      </c>
      <c r="D11856">
        <v>0.8</v>
      </c>
      <c r="E11856" s="289" t="s">
        <v>26375</v>
      </c>
      <c r="F11856">
        <v>5017216743</v>
      </c>
      <c r="G11856" s="276">
        <v>45911</v>
      </c>
      <c r="H11856">
        <v>20250903795437</v>
      </c>
      <c r="I11856">
        <v>1.3440000000000001</v>
      </c>
      <c r="J11856" s="289" t="s">
        <v>345</v>
      </c>
      <c r="K11856" s="289" t="s">
        <v>26376</v>
      </c>
      <c r="L11856" s="289" t="s">
        <v>275</v>
      </c>
      <c r="M11856" s="289" t="s">
        <v>26569</v>
      </c>
      <c r="N11856" s="289" t="s">
        <v>348</v>
      </c>
      <c r="O11856" s="289" t="s">
        <v>22256</v>
      </c>
      <c r="P11856" s="289" t="str">
        <f>VLOOKUP(CAT_Details[[#This Row],[Delivery Bp Customer Code]],Table6[],2,0)</f>
        <v>DX01-L5</v>
      </c>
    </row>
    <row r="11857" spans="1:16" x14ac:dyDescent="0.25">
      <c r="A11857" s="289" t="s">
        <v>74</v>
      </c>
      <c r="B11857">
        <v>23</v>
      </c>
      <c r="C11857">
        <v>2024</v>
      </c>
      <c r="D11857">
        <v>9.1999999999999993</v>
      </c>
      <c r="E11857" s="289" t="s">
        <v>26492</v>
      </c>
      <c r="F11857">
        <v>5017231059</v>
      </c>
      <c r="G11857" s="276">
        <v>45911</v>
      </c>
      <c r="H11857">
        <v>20250904796314</v>
      </c>
      <c r="I11857">
        <v>22.08</v>
      </c>
      <c r="J11857" s="289" t="s">
        <v>350</v>
      </c>
      <c r="K11857" s="289" t="s">
        <v>26493</v>
      </c>
      <c r="L11857" s="289" t="s">
        <v>275</v>
      </c>
      <c r="M11857" s="289" t="s">
        <v>26720</v>
      </c>
      <c r="N11857" s="289" t="s">
        <v>462</v>
      </c>
      <c r="O11857" s="289" t="s">
        <v>22256</v>
      </c>
      <c r="P11857" s="289" t="str">
        <f>VLOOKUP(CAT_Details[[#This Row],[Delivery Bp Customer Code]],Table6[],2,0)</f>
        <v>DX01-L5</v>
      </c>
    </row>
    <row r="11858" spans="1:16" x14ac:dyDescent="0.25">
      <c r="A11858" s="289" t="s">
        <v>74</v>
      </c>
      <c r="B11858">
        <v>3</v>
      </c>
      <c r="C11858">
        <v>264</v>
      </c>
      <c r="D11858">
        <v>1.2</v>
      </c>
      <c r="E11858" s="289" t="s">
        <v>26492</v>
      </c>
      <c r="F11858">
        <v>5017231061</v>
      </c>
      <c r="G11858" s="276">
        <v>45911</v>
      </c>
      <c r="H11858">
        <v>20250904796313</v>
      </c>
      <c r="I11858">
        <v>2.88</v>
      </c>
      <c r="J11858" s="289" t="s">
        <v>350</v>
      </c>
      <c r="K11858" s="289" t="s">
        <v>26494</v>
      </c>
      <c r="L11858" s="289" t="s">
        <v>275</v>
      </c>
      <c r="M11858" s="289" t="s">
        <v>26720</v>
      </c>
      <c r="N11858" s="289" t="s">
        <v>462</v>
      </c>
      <c r="O11858" s="289" t="s">
        <v>22256</v>
      </c>
      <c r="P11858" s="289" t="str">
        <f>VLOOKUP(CAT_Details[[#This Row],[Delivery Bp Customer Code]],Table6[],2,0)</f>
        <v>DX01-L5</v>
      </c>
    </row>
    <row r="11859" spans="1:16" x14ac:dyDescent="0.25">
      <c r="A11859" s="289" t="s">
        <v>74</v>
      </c>
      <c r="B11859">
        <v>1</v>
      </c>
      <c r="C11859">
        <v>20</v>
      </c>
      <c r="D11859">
        <v>0.2</v>
      </c>
      <c r="E11859" s="289" t="s">
        <v>26495</v>
      </c>
      <c r="F11859">
        <v>5017231161</v>
      </c>
      <c r="G11859" s="276">
        <v>45911</v>
      </c>
      <c r="H11859">
        <v>20250904796437</v>
      </c>
      <c r="I11859">
        <v>0.16300000000000001</v>
      </c>
      <c r="J11859" s="289" t="s">
        <v>350</v>
      </c>
      <c r="K11859" s="289" t="s">
        <v>26496</v>
      </c>
      <c r="L11859" s="289" t="s">
        <v>275</v>
      </c>
      <c r="M11859" s="289"/>
      <c r="N11859" s="289" t="s">
        <v>378</v>
      </c>
      <c r="O11859" s="289" t="s">
        <v>22256</v>
      </c>
      <c r="P11859" s="289" t="str">
        <f>VLOOKUP(CAT_Details[[#This Row],[Delivery Bp Customer Code]],Table6[],2,0)</f>
        <v>DX01-L5</v>
      </c>
    </row>
    <row r="11860" spans="1:16" x14ac:dyDescent="0.25">
      <c r="A11860" s="289" t="s">
        <v>74</v>
      </c>
      <c r="B11860">
        <v>1</v>
      </c>
      <c r="C11860">
        <v>61</v>
      </c>
      <c r="D11860">
        <v>0.16</v>
      </c>
      <c r="E11860" s="289" t="s">
        <v>26505</v>
      </c>
      <c r="F11860">
        <v>5017231379</v>
      </c>
      <c r="G11860" s="276">
        <v>45911</v>
      </c>
      <c r="H11860">
        <v>20250903795275</v>
      </c>
      <c r="I11860">
        <v>0.13500000000000001</v>
      </c>
      <c r="J11860" s="289" t="s">
        <v>350</v>
      </c>
      <c r="K11860" s="289" t="s">
        <v>26506</v>
      </c>
      <c r="L11860" s="289" t="s">
        <v>275</v>
      </c>
      <c r="M11860" s="289" t="s">
        <v>26720</v>
      </c>
      <c r="N11860" s="289" t="s">
        <v>685</v>
      </c>
      <c r="O11860" s="289" t="s">
        <v>22256</v>
      </c>
      <c r="P11860" s="289" t="str">
        <f>VLOOKUP(CAT_Details[[#This Row],[Delivery Bp Customer Code]],Table6[],2,0)</f>
        <v>DX01-L5</v>
      </c>
    </row>
    <row r="11861" spans="1:16" x14ac:dyDescent="0.25">
      <c r="A11861" s="289" t="s">
        <v>74</v>
      </c>
      <c r="B11861">
        <v>22</v>
      </c>
      <c r="C11861">
        <v>5211</v>
      </c>
      <c r="D11861">
        <v>11.02</v>
      </c>
      <c r="E11861" s="289" t="s">
        <v>26616</v>
      </c>
      <c r="F11861">
        <v>5017246586</v>
      </c>
      <c r="G11861" s="276">
        <v>45911</v>
      </c>
      <c r="H11861">
        <v>20250903796033</v>
      </c>
      <c r="I11861">
        <v>26.425999999999998</v>
      </c>
      <c r="J11861" s="289" t="s">
        <v>350</v>
      </c>
      <c r="K11861" s="289" t="s">
        <v>26631</v>
      </c>
      <c r="L11861" s="289" t="s">
        <v>275</v>
      </c>
      <c r="M11861" s="289" t="s">
        <v>26717</v>
      </c>
      <c r="N11861" s="289" t="s">
        <v>16421</v>
      </c>
      <c r="O11861" s="289" t="s">
        <v>22256</v>
      </c>
      <c r="P11861" s="289" t="str">
        <f>VLOOKUP(CAT_Details[[#This Row],[Delivery Bp Customer Code]],Table6[],2,0)</f>
        <v>DX01-L5</v>
      </c>
    </row>
    <row r="11862" spans="1:16" x14ac:dyDescent="0.25">
      <c r="A11862" s="289" t="s">
        <v>521</v>
      </c>
      <c r="B11862">
        <v>13</v>
      </c>
      <c r="C11862">
        <v>4547.01</v>
      </c>
      <c r="D11862">
        <v>5.2</v>
      </c>
      <c r="E11862" s="289" t="s">
        <v>26507</v>
      </c>
      <c r="F11862">
        <v>5017231042</v>
      </c>
      <c r="G11862" s="276">
        <v>45911</v>
      </c>
      <c r="H11862">
        <v>20250904796359</v>
      </c>
      <c r="I11862">
        <v>4.4930000000000003</v>
      </c>
      <c r="J11862" s="289" t="s">
        <v>350</v>
      </c>
      <c r="K11862" s="289" t="s">
        <v>26508</v>
      </c>
      <c r="L11862" s="289" t="s">
        <v>275</v>
      </c>
      <c r="M11862" s="289" t="s">
        <v>26646</v>
      </c>
      <c r="N11862" s="289" t="s">
        <v>528</v>
      </c>
      <c r="O11862" s="289" t="s">
        <v>16307</v>
      </c>
      <c r="P11862" s="289" t="str">
        <f>VLOOKUP(CAT_Details[[#This Row],[Delivery Bp Customer Code]],Table6[],2,0)</f>
        <v>DX01</v>
      </c>
    </row>
    <row r="11863" spans="1:16" x14ac:dyDescent="0.25">
      <c r="A11863" s="289" t="s">
        <v>272</v>
      </c>
      <c r="B11863">
        <v>2</v>
      </c>
      <c r="C11863">
        <v>405</v>
      </c>
      <c r="D11863">
        <v>0.8</v>
      </c>
      <c r="E11863" s="289" t="s">
        <v>26057</v>
      </c>
      <c r="F11863">
        <v>5017186754</v>
      </c>
      <c r="G11863" s="276">
        <v>45911</v>
      </c>
      <c r="H11863">
        <v>20250828791850</v>
      </c>
      <c r="I11863">
        <v>1.6319999999999999</v>
      </c>
      <c r="J11863" s="289" t="s">
        <v>287</v>
      </c>
      <c r="K11863" s="289" t="s">
        <v>26107</v>
      </c>
      <c r="L11863" s="289" t="s">
        <v>275</v>
      </c>
      <c r="M11863" s="289" t="s">
        <v>26550</v>
      </c>
      <c r="N11863" s="289" t="s">
        <v>468</v>
      </c>
      <c r="O11863" s="289" t="s">
        <v>277</v>
      </c>
      <c r="P11863" s="289" t="str">
        <f>VLOOKUP(CAT_Details[[#This Row],[Delivery Bp Customer Code]],Table6[],2,0)</f>
        <v>U2-L5</v>
      </c>
    </row>
    <row r="11864" spans="1:16" x14ac:dyDescent="0.25">
      <c r="A11864" s="289" t="s">
        <v>272</v>
      </c>
      <c r="B11864">
        <v>8</v>
      </c>
      <c r="C11864">
        <v>1668</v>
      </c>
      <c r="D11864">
        <v>3.2</v>
      </c>
      <c r="E11864" s="289" t="s">
        <v>26205</v>
      </c>
      <c r="F11864">
        <v>5017200826</v>
      </c>
      <c r="G11864" s="276">
        <v>45911</v>
      </c>
      <c r="H11864">
        <v>20250901793502</v>
      </c>
      <c r="I11864">
        <v>8.8320000000000007</v>
      </c>
      <c r="J11864" s="289" t="s">
        <v>294</v>
      </c>
      <c r="K11864" s="289" t="s">
        <v>26282</v>
      </c>
      <c r="L11864" s="289" t="s">
        <v>275</v>
      </c>
      <c r="M11864" s="289" t="s">
        <v>26718</v>
      </c>
      <c r="N11864" s="289" t="s">
        <v>555</v>
      </c>
      <c r="O11864" s="289" t="s">
        <v>277</v>
      </c>
      <c r="P11864" s="289" t="str">
        <f>VLOOKUP(CAT_Details[[#This Row],[Delivery Bp Customer Code]],Table6[],2,0)</f>
        <v>U2-L5</v>
      </c>
    </row>
    <row r="11865" spans="1:16" x14ac:dyDescent="0.25">
      <c r="A11865" s="289" t="s">
        <v>272</v>
      </c>
      <c r="B11865">
        <v>7</v>
      </c>
      <c r="C11865">
        <v>2100</v>
      </c>
      <c r="D11865">
        <v>2.8</v>
      </c>
      <c r="E11865" s="289" t="s">
        <v>26511</v>
      </c>
      <c r="F11865">
        <v>5017230957</v>
      </c>
      <c r="G11865" s="276">
        <v>45911</v>
      </c>
      <c r="H11865">
        <v>20250904796696</v>
      </c>
      <c r="I11865">
        <v>2.3519999999999999</v>
      </c>
      <c r="J11865" s="289" t="s">
        <v>350</v>
      </c>
      <c r="K11865" s="289" t="s">
        <v>26512</v>
      </c>
      <c r="L11865" s="289" t="s">
        <v>275</v>
      </c>
      <c r="M11865" s="289" t="s">
        <v>26677</v>
      </c>
      <c r="N11865" s="289" t="s">
        <v>15982</v>
      </c>
      <c r="O11865" s="289" t="s">
        <v>277</v>
      </c>
      <c r="P11865" s="289" t="str">
        <f>VLOOKUP(CAT_Details[[#This Row],[Delivery Bp Customer Code]],Table6[],2,0)</f>
        <v>U2-L5</v>
      </c>
    </row>
    <row r="11866" spans="1:16" x14ac:dyDescent="0.25">
      <c r="A11866" s="289" t="s">
        <v>272</v>
      </c>
      <c r="B11866">
        <v>12</v>
      </c>
      <c r="C11866">
        <v>2511</v>
      </c>
      <c r="D11866">
        <v>2.4</v>
      </c>
      <c r="E11866" s="289" t="s">
        <v>26456</v>
      </c>
      <c r="F11866">
        <v>5017231100</v>
      </c>
      <c r="G11866" s="276">
        <v>45911</v>
      </c>
      <c r="H11866">
        <v>20250901793295</v>
      </c>
      <c r="I11866">
        <v>4.2060000000000004</v>
      </c>
      <c r="J11866" s="289" t="s">
        <v>350</v>
      </c>
      <c r="K11866" s="289" t="s">
        <v>26519</v>
      </c>
      <c r="L11866" s="289" t="s">
        <v>275</v>
      </c>
      <c r="M11866" s="289" t="s">
        <v>26717</v>
      </c>
      <c r="N11866" s="289" t="s">
        <v>544</v>
      </c>
      <c r="O11866" s="289" t="s">
        <v>277</v>
      </c>
      <c r="P11866" s="289" t="str">
        <f>VLOOKUP(CAT_Details[[#This Row],[Delivery Bp Customer Code]],Table6[],2,0)</f>
        <v>U2-L5</v>
      </c>
    </row>
    <row r="11867" spans="1:16" x14ac:dyDescent="0.25">
      <c r="A11867" s="289" t="s">
        <v>272</v>
      </c>
      <c r="B11867">
        <v>8</v>
      </c>
      <c r="C11867">
        <v>495</v>
      </c>
      <c r="D11867">
        <v>1.86</v>
      </c>
      <c r="E11867" s="289" t="s">
        <v>26524</v>
      </c>
      <c r="F11867">
        <v>5017231246</v>
      </c>
      <c r="G11867" s="276">
        <v>45911</v>
      </c>
      <c r="H11867">
        <v>20250828791926</v>
      </c>
      <c r="I11867">
        <v>2.7970000000000002</v>
      </c>
      <c r="J11867" s="289" t="s">
        <v>350</v>
      </c>
      <c r="K11867" s="289" t="s">
        <v>26525</v>
      </c>
      <c r="L11867" s="289" t="s">
        <v>275</v>
      </c>
      <c r="M11867" s="289" t="s">
        <v>26962</v>
      </c>
      <c r="N11867" s="289" t="s">
        <v>540</v>
      </c>
      <c r="O11867" s="289" t="s">
        <v>277</v>
      </c>
      <c r="P11867" s="289" t="str">
        <f>VLOOKUP(CAT_Details[[#This Row],[Delivery Bp Customer Code]],Table6[],2,0)</f>
        <v>U2-L5</v>
      </c>
    </row>
    <row r="11868" spans="1:16" x14ac:dyDescent="0.25">
      <c r="A11868" s="289" t="s">
        <v>272</v>
      </c>
      <c r="B11868">
        <v>12</v>
      </c>
      <c r="C11868">
        <v>4944.4799999999996</v>
      </c>
      <c r="D11868">
        <v>4.8</v>
      </c>
      <c r="E11868" s="289" t="s">
        <v>26528</v>
      </c>
      <c r="F11868">
        <v>5017231288</v>
      </c>
      <c r="G11868" s="276">
        <v>45911</v>
      </c>
      <c r="H11868">
        <v>20250904796481</v>
      </c>
      <c r="I11868">
        <v>6.5659999999999998</v>
      </c>
      <c r="J11868" s="289" t="s">
        <v>350</v>
      </c>
      <c r="K11868" s="289" t="s">
        <v>26529</v>
      </c>
      <c r="L11868" s="289" t="s">
        <v>275</v>
      </c>
      <c r="M11868" s="289" t="s">
        <v>26720</v>
      </c>
      <c r="N11868" s="289" t="s">
        <v>456</v>
      </c>
      <c r="O11868" s="289" t="s">
        <v>277</v>
      </c>
      <c r="P11868" s="289" t="str">
        <f>VLOOKUP(CAT_Details[[#This Row],[Delivery Bp Customer Code]],Table6[],2,0)</f>
        <v>U2-L5</v>
      </c>
    </row>
    <row r="11869" spans="1:16" x14ac:dyDescent="0.25">
      <c r="A11869" s="289" t="s">
        <v>272</v>
      </c>
      <c r="B11869">
        <v>1</v>
      </c>
      <c r="C11869">
        <v>32</v>
      </c>
      <c r="D11869">
        <v>0.2</v>
      </c>
      <c r="E11869" s="289" t="s">
        <v>26467</v>
      </c>
      <c r="F11869">
        <v>5017231305</v>
      </c>
      <c r="G11869" s="276">
        <v>45911</v>
      </c>
      <c r="H11869">
        <v>20250904796491</v>
      </c>
      <c r="I11869">
        <v>0.192</v>
      </c>
      <c r="J11869" s="289" t="s">
        <v>350</v>
      </c>
      <c r="K11869" s="289" t="s">
        <v>26530</v>
      </c>
      <c r="L11869" s="289" t="s">
        <v>275</v>
      </c>
      <c r="M11869" s="289" t="s">
        <v>26720</v>
      </c>
      <c r="N11869" s="289" t="s">
        <v>446</v>
      </c>
      <c r="O11869" s="289" t="s">
        <v>277</v>
      </c>
      <c r="P11869" s="289" t="str">
        <f>VLOOKUP(CAT_Details[[#This Row],[Delivery Bp Customer Code]],Table6[],2,0)</f>
        <v>U2-L5</v>
      </c>
    </row>
    <row r="11870" spans="1:16" x14ac:dyDescent="0.25">
      <c r="A11870" s="289" t="s">
        <v>272</v>
      </c>
      <c r="B11870">
        <v>20</v>
      </c>
      <c r="C11870">
        <v>1525</v>
      </c>
      <c r="D11870">
        <v>8</v>
      </c>
      <c r="E11870" s="289" t="s">
        <v>26647</v>
      </c>
      <c r="F11870">
        <v>5017246505</v>
      </c>
      <c r="G11870" s="276">
        <v>45911</v>
      </c>
      <c r="H11870">
        <v>20250904796655</v>
      </c>
      <c r="I11870">
        <v>18.239999999999998</v>
      </c>
      <c r="J11870" s="289" t="s">
        <v>302</v>
      </c>
      <c r="K11870" s="289" t="s">
        <v>26648</v>
      </c>
      <c r="L11870" s="289" t="s">
        <v>275</v>
      </c>
      <c r="M11870" s="289" t="s">
        <v>26739</v>
      </c>
      <c r="N11870" s="289" t="s">
        <v>305</v>
      </c>
      <c r="O11870" s="289" t="s">
        <v>277</v>
      </c>
      <c r="P11870" s="289" t="str">
        <f>VLOOKUP(CAT_Details[[#This Row],[Delivery Bp Customer Code]],Table6[],2,0)</f>
        <v>U2-L5</v>
      </c>
    </row>
    <row r="11871" spans="1:16" x14ac:dyDescent="0.25">
      <c r="A11871" s="289" t="s">
        <v>272</v>
      </c>
      <c r="B11871">
        <v>28</v>
      </c>
      <c r="C11871">
        <v>1590.01</v>
      </c>
      <c r="D11871">
        <v>13.6</v>
      </c>
      <c r="E11871" s="289" t="s">
        <v>26649</v>
      </c>
      <c r="F11871">
        <v>5017246792</v>
      </c>
      <c r="G11871" s="276">
        <v>45911</v>
      </c>
      <c r="H11871">
        <v>20250904796702</v>
      </c>
      <c r="I11871">
        <v>34.048000000000002</v>
      </c>
      <c r="J11871" s="289" t="s">
        <v>302</v>
      </c>
      <c r="K11871" s="289" t="s">
        <v>26650</v>
      </c>
      <c r="L11871" s="289" t="s">
        <v>275</v>
      </c>
      <c r="M11871" s="289" t="s">
        <v>26739</v>
      </c>
      <c r="N11871" s="289" t="s">
        <v>305</v>
      </c>
      <c r="O11871" s="289" t="s">
        <v>277</v>
      </c>
      <c r="P11871" s="289" t="str">
        <f>VLOOKUP(CAT_Details[[#This Row],[Delivery Bp Customer Code]],Table6[],2,0)</f>
        <v>U2-L5</v>
      </c>
    </row>
    <row r="11872" spans="1:16" x14ac:dyDescent="0.25">
      <c r="A11872" s="289" t="s">
        <v>4794</v>
      </c>
      <c r="B11872">
        <v>21</v>
      </c>
      <c r="C11872">
        <v>15074.01</v>
      </c>
      <c r="D11872">
        <v>6.19</v>
      </c>
      <c r="E11872" s="289" t="s">
        <v>26507</v>
      </c>
      <c r="F11872">
        <v>5017231041</v>
      </c>
      <c r="G11872" s="276">
        <v>45911</v>
      </c>
      <c r="H11872">
        <v>20250903795959</v>
      </c>
      <c r="I11872">
        <v>7.125</v>
      </c>
      <c r="J11872" s="289" t="s">
        <v>350</v>
      </c>
      <c r="K11872" s="289" t="s">
        <v>26531</v>
      </c>
      <c r="L11872" s="289" t="s">
        <v>275</v>
      </c>
      <c r="M11872" s="289" t="s">
        <v>26646</v>
      </c>
      <c r="N11872" s="289" t="s">
        <v>528</v>
      </c>
      <c r="O11872" s="289" t="s">
        <v>4798</v>
      </c>
      <c r="P11872" s="289" t="str">
        <f>VLOOKUP(CAT_Details[[#This Row],[Delivery Bp Customer Code]],Table6[],2,0)</f>
        <v>MY02</v>
      </c>
    </row>
    <row r="11873" spans="1:16" x14ac:dyDescent="0.25">
      <c r="A11873" s="289" t="s">
        <v>5576</v>
      </c>
      <c r="B11873">
        <v>12</v>
      </c>
      <c r="C11873">
        <v>13200</v>
      </c>
      <c r="D11873">
        <v>4.8</v>
      </c>
      <c r="E11873" s="289" t="s">
        <v>26945</v>
      </c>
      <c r="F11873">
        <v>5017261396</v>
      </c>
      <c r="G11873" s="276">
        <v>45911</v>
      </c>
      <c r="H11873">
        <v>20250829792376</v>
      </c>
      <c r="I11873">
        <v>11.52</v>
      </c>
      <c r="J11873" s="289" t="s">
        <v>273</v>
      </c>
      <c r="K11873" s="289" t="s">
        <v>26946</v>
      </c>
      <c r="L11873" s="289" t="s">
        <v>275</v>
      </c>
      <c r="M11873" s="289" t="s">
        <v>26684</v>
      </c>
      <c r="N11873" s="289" t="s">
        <v>6556</v>
      </c>
      <c r="O11873" s="289" t="s">
        <v>15996</v>
      </c>
      <c r="P11873" s="289" t="str">
        <f>VLOOKUP(CAT_Details[[#This Row],[Delivery Bp Customer Code]],Table6[],2,0)</f>
        <v>ES01</v>
      </c>
    </row>
    <row r="11874" spans="1:16" x14ac:dyDescent="0.25">
      <c r="A11874" s="289" t="s">
        <v>5576</v>
      </c>
      <c r="B11874">
        <v>1</v>
      </c>
      <c r="C11874">
        <v>1</v>
      </c>
      <c r="D11874">
        <v>0.01</v>
      </c>
      <c r="E11874" s="289" t="s">
        <v>27060</v>
      </c>
      <c r="F11874">
        <v>5017289067</v>
      </c>
      <c r="G11874" s="276">
        <v>45911</v>
      </c>
      <c r="I11874">
        <v>1E-3</v>
      </c>
      <c r="J11874" s="289" t="s">
        <v>273</v>
      </c>
      <c r="K11874" s="289" t="s">
        <v>27061</v>
      </c>
      <c r="L11874" s="289" t="s">
        <v>275</v>
      </c>
      <c r="M11874" s="289"/>
      <c r="N11874" s="289" t="s">
        <v>6556</v>
      </c>
      <c r="O11874" s="289" t="s">
        <v>15996</v>
      </c>
      <c r="P11874" s="289" t="str">
        <f>VLOOKUP(CAT_Details[[#This Row],[Delivery Bp Customer Code]],Table6[],2,0)</f>
        <v>ES01</v>
      </c>
    </row>
    <row r="11875" spans="1:16" x14ac:dyDescent="0.25">
      <c r="A11875" s="289" t="s">
        <v>278</v>
      </c>
      <c r="B11875">
        <v>3</v>
      </c>
      <c r="C11875">
        <v>1012</v>
      </c>
      <c r="D11875">
        <v>1.2</v>
      </c>
      <c r="E11875" s="289" t="s">
        <v>26404</v>
      </c>
      <c r="F11875">
        <v>5017231132</v>
      </c>
      <c r="G11875" s="276">
        <v>45912</v>
      </c>
      <c r="H11875">
        <v>20250903795393</v>
      </c>
      <c r="I11875">
        <v>2.88</v>
      </c>
      <c r="J11875" s="289" t="s">
        <v>324</v>
      </c>
      <c r="K11875" s="289" t="s">
        <v>26405</v>
      </c>
      <c r="L11875" s="289" t="s">
        <v>275</v>
      </c>
      <c r="M11875" s="289" t="s">
        <v>26676</v>
      </c>
      <c r="N11875" s="289" t="s">
        <v>340</v>
      </c>
      <c r="O11875" s="289" t="s">
        <v>498</v>
      </c>
      <c r="P11875" s="289" t="str">
        <f>VLOOKUP(CAT_Details[[#This Row],[Delivery Bp Customer Code]],Table6[],2,0)</f>
        <v>DK-BM01</v>
      </c>
    </row>
    <row r="11876" spans="1:16" x14ac:dyDescent="0.25">
      <c r="A11876" s="289" t="s">
        <v>278</v>
      </c>
      <c r="B11876">
        <v>5</v>
      </c>
      <c r="C11876">
        <v>2250</v>
      </c>
      <c r="D11876">
        <v>2</v>
      </c>
      <c r="E11876" s="289" t="s">
        <v>26679</v>
      </c>
      <c r="F11876">
        <v>5017260837</v>
      </c>
      <c r="G11876" s="276">
        <v>45912</v>
      </c>
      <c r="H11876">
        <v>20250904797119</v>
      </c>
      <c r="I11876">
        <v>4.5599999999999996</v>
      </c>
      <c r="J11876" s="289" t="s">
        <v>280</v>
      </c>
      <c r="K11876" s="289" t="s">
        <v>26680</v>
      </c>
      <c r="L11876" s="289" t="s">
        <v>275</v>
      </c>
      <c r="M11876" s="289" t="s">
        <v>26835</v>
      </c>
      <c r="N11876" s="289" t="s">
        <v>1402</v>
      </c>
      <c r="O11876" s="289" t="s">
        <v>498</v>
      </c>
      <c r="P11876" s="289" t="str">
        <f>VLOOKUP(CAT_Details[[#This Row],[Delivery Bp Customer Code]],Table6[],2,0)</f>
        <v>DK-BM01</v>
      </c>
    </row>
    <row r="11877" spans="1:16" x14ac:dyDescent="0.25">
      <c r="A11877" s="289" t="s">
        <v>278</v>
      </c>
      <c r="B11877">
        <v>30</v>
      </c>
      <c r="C11877">
        <v>13500</v>
      </c>
      <c r="D11877">
        <v>12</v>
      </c>
      <c r="E11877" s="289" t="s">
        <v>26679</v>
      </c>
      <c r="F11877">
        <v>5017260839</v>
      </c>
      <c r="G11877" s="276">
        <v>45912</v>
      </c>
      <c r="H11877" s="5">
        <v>20250905797777</v>
      </c>
      <c r="I11877">
        <v>27.36</v>
      </c>
      <c r="J11877" s="289" t="s">
        <v>280</v>
      </c>
      <c r="K11877" s="289" t="s">
        <v>26681</v>
      </c>
      <c r="L11877" s="289" t="s">
        <v>275</v>
      </c>
      <c r="M11877" s="289" t="s">
        <v>26835</v>
      </c>
      <c r="N11877" s="289" t="s">
        <v>1402</v>
      </c>
      <c r="O11877" s="289" t="s">
        <v>498</v>
      </c>
      <c r="P11877" s="289" t="str">
        <f>VLOOKUP(CAT_Details[[#This Row],[Delivery Bp Customer Code]],Table6[],2,0)</f>
        <v>DK-BM01</v>
      </c>
    </row>
    <row r="11878" spans="1:16" x14ac:dyDescent="0.25">
      <c r="A11878" s="289" t="s">
        <v>278</v>
      </c>
      <c r="B11878">
        <v>13</v>
      </c>
      <c r="C11878">
        <v>5980</v>
      </c>
      <c r="D11878">
        <v>5.2</v>
      </c>
      <c r="E11878" s="289" t="s">
        <v>26685</v>
      </c>
      <c r="F11878">
        <v>5017261127</v>
      </c>
      <c r="G11878" s="276">
        <v>45912</v>
      </c>
      <c r="H11878">
        <v>20250905797885</v>
      </c>
      <c r="I11878">
        <v>11.856</v>
      </c>
      <c r="J11878" s="289" t="s">
        <v>280</v>
      </c>
      <c r="K11878" s="289" t="s">
        <v>26686</v>
      </c>
      <c r="L11878" s="289" t="s">
        <v>275</v>
      </c>
      <c r="M11878" s="289" t="s">
        <v>26949</v>
      </c>
      <c r="N11878" s="289" t="s">
        <v>2334</v>
      </c>
      <c r="O11878" s="289" t="s">
        <v>498</v>
      </c>
      <c r="P11878" s="289" t="str">
        <f>VLOOKUP(CAT_Details[[#This Row],[Delivery Bp Customer Code]],Table6[],2,0)</f>
        <v>DK-BM01</v>
      </c>
    </row>
    <row r="11879" spans="1:16" x14ac:dyDescent="0.25">
      <c r="A11879" s="289" t="s">
        <v>75</v>
      </c>
      <c r="B11879">
        <v>1</v>
      </c>
      <c r="C11879">
        <v>0.6</v>
      </c>
      <c r="D11879">
        <v>0.04</v>
      </c>
      <c r="E11879" s="289" t="s">
        <v>26301</v>
      </c>
      <c r="F11879">
        <v>5017216555</v>
      </c>
      <c r="G11879" s="276">
        <v>45912</v>
      </c>
      <c r="H11879">
        <v>20250902794588</v>
      </c>
      <c r="I11879">
        <v>1.7999999999999999E-2</v>
      </c>
      <c r="J11879" s="289" t="s">
        <v>294</v>
      </c>
      <c r="K11879" s="289" t="s">
        <v>26302</v>
      </c>
      <c r="L11879" s="289" t="s">
        <v>275</v>
      </c>
      <c r="M11879" s="289" t="s">
        <v>26718</v>
      </c>
      <c r="N11879" s="289" t="s">
        <v>555</v>
      </c>
      <c r="O11879" s="289" t="s">
        <v>2173</v>
      </c>
      <c r="P11879" s="289" t="str">
        <f>VLOOKUP(CAT_Details[[#This Row],[Delivery Bp Customer Code]],Table6[],2,0)</f>
        <v>OYL1</v>
      </c>
    </row>
    <row r="11880" spans="1:16" x14ac:dyDescent="0.25">
      <c r="A11880" s="289" t="s">
        <v>75</v>
      </c>
      <c r="B11880">
        <v>1</v>
      </c>
      <c r="C11880">
        <v>19.5</v>
      </c>
      <c r="D11880">
        <v>0.04</v>
      </c>
      <c r="E11880" s="289" t="s">
        <v>26423</v>
      </c>
      <c r="F11880">
        <v>5017231175</v>
      </c>
      <c r="G11880" s="276">
        <v>45912</v>
      </c>
      <c r="H11880">
        <v>20250903795318</v>
      </c>
      <c r="I11880">
        <v>2.7E-2</v>
      </c>
      <c r="J11880" s="289" t="s">
        <v>345</v>
      </c>
      <c r="K11880" s="289" t="s">
        <v>26424</v>
      </c>
      <c r="L11880" s="289" t="s">
        <v>275</v>
      </c>
      <c r="M11880" s="289" t="s">
        <v>26551</v>
      </c>
      <c r="N11880" s="289" t="s">
        <v>3308</v>
      </c>
      <c r="O11880" s="289" t="s">
        <v>2173</v>
      </c>
      <c r="P11880" s="289" t="str">
        <f>VLOOKUP(CAT_Details[[#This Row],[Delivery Bp Customer Code]],Table6[],2,0)</f>
        <v>OYL1</v>
      </c>
    </row>
    <row r="11881" spans="1:16" x14ac:dyDescent="0.25">
      <c r="A11881" s="289" t="s">
        <v>75</v>
      </c>
      <c r="B11881">
        <v>1</v>
      </c>
      <c r="C11881">
        <v>1</v>
      </c>
      <c r="D11881">
        <v>0.05</v>
      </c>
      <c r="E11881" s="289" t="s">
        <v>26552</v>
      </c>
      <c r="F11881">
        <v>5017246382</v>
      </c>
      <c r="G11881" s="276">
        <v>45912</v>
      </c>
      <c r="H11881">
        <v>20250904796337</v>
      </c>
      <c r="I11881">
        <v>3.5999999999999997E-2</v>
      </c>
      <c r="J11881" s="289" t="s">
        <v>350</v>
      </c>
      <c r="K11881" s="289" t="s">
        <v>26553</v>
      </c>
      <c r="L11881" s="289" t="s">
        <v>275</v>
      </c>
      <c r="M11881" s="289" t="s">
        <v>27654</v>
      </c>
      <c r="N11881" s="289" t="s">
        <v>5415</v>
      </c>
      <c r="O11881" s="289" t="s">
        <v>2173</v>
      </c>
      <c r="P11881" s="289" t="str">
        <f>VLOOKUP(CAT_Details[[#This Row],[Delivery Bp Customer Code]],Table6[],2,0)</f>
        <v>OYL1</v>
      </c>
    </row>
    <row r="11882" spans="1:16" x14ac:dyDescent="0.25">
      <c r="A11882" s="289" t="s">
        <v>75</v>
      </c>
      <c r="B11882">
        <v>7</v>
      </c>
      <c r="C11882">
        <v>868</v>
      </c>
      <c r="D11882">
        <v>1.4</v>
      </c>
      <c r="E11882" s="289" t="s">
        <v>26554</v>
      </c>
      <c r="F11882">
        <v>5017246398</v>
      </c>
      <c r="G11882" s="276">
        <v>45912</v>
      </c>
      <c r="H11882">
        <v>20250904796372</v>
      </c>
      <c r="I11882">
        <v>1.7809999999999999</v>
      </c>
      <c r="J11882" s="289" t="s">
        <v>350</v>
      </c>
      <c r="K11882" s="289" t="s">
        <v>26555</v>
      </c>
      <c r="L11882" s="289" t="s">
        <v>275</v>
      </c>
      <c r="M11882" s="289" t="s">
        <v>26962</v>
      </c>
      <c r="N11882" s="289" t="s">
        <v>602</v>
      </c>
      <c r="O11882" s="289" t="s">
        <v>2173</v>
      </c>
      <c r="P11882" s="289" t="str">
        <f>VLOOKUP(CAT_Details[[#This Row],[Delivery Bp Customer Code]],Table6[],2,0)</f>
        <v>OYL1</v>
      </c>
    </row>
    <row r="11883" spans="1:16" x14ac:dyDescent="0.25">
      <c r="A11883" s="289" t="s">
        <v>75</v>
      </c>
      <c r="B11883">
        <v>1</v>
      </c>
      <c r="C11883">
        <v>4</v>
      </c>
      <c r="D11883">
        <v>0.04</v>
      </c>
      <c r="E11883" s="289" t="s">
        <v>26556</v>
      </c>
      <c r="F11883">
        <v>5017246479</v>
      </c>
      <c r="G11883" s="276">
        <v>45912</v>
      </c>
      <c r="H11883">
        <v>20250904796949</v>
      </c>
      <c r="I11883">
        <v>0.01</v>
      </c>
      <c r="J11883" s="289" t="s">
        <v>350</v>
      </c>
      <c r="K11883" s="289" t="s">
        <v>26557</v>
      </c>
      <c r="L11883" s="289" t="s">
        <v>275</v>
      </c>
      <c r="M11883" s="289" t="s">
        <v>26962</v>
      </c>
      <c r="N11883" s="289" t="s">
        <v>22189</v>
      </c>
      <c r="O11883" s="289" t="s">
        <v>2173</v>
      </c>
      <c r="P11883" s="289" t="str">
        <f>VLOOKUP(CAT_Details[[#This Row],[Delivery Bp Customer Code]],Table6[],2,0)</f>
        <v>OYL1</v>
      </c>
    </row>
    <row r="11884" spans="1:16" x14ac:dyDescent="0.25">
      <c r="A11884" s="289" t="s">
        <v>75</v>
      </c>
      <c r="B11884">
        <v>1</v>
      </c>
      <c r="C11884">
        <v>7</v>
      </c>
      <c r="D11884">
        <v>0.05</v>
      </c>
      <c r="E11884" s="289" t="s">
        <v>26559</v>
      </c>
      <c r="F11884">
        <v>5017246815</v>
      </c>
      <c r="G11884" s="276">
        <v>45912</v>
      </c>
      <c r="H11884">
        <v>20250905797934</v>
      </c>
      <c r="I11884">
        <v>0.02</v>
      </c>
      <c r="J11884" s="289" t="s">
        <v>350</v>
      </c>
      <c r="K11884" s="289" t="s">
        <v>26560</v>
      </c>
      <c r="L11884" s="289" t="s">
        <v>275</v>
      </c>
      <c r="M11884" s="289" t="s">
        <v>26717</v>
      </c>
      <c r="N11884" s="289" t="s">
        <v>16206</v>
      </c>
      <c r="O11884" s="289" t="s">
        <v>2173</v>
      </c>
      <c r="P11884" s="289" t="str">
        <f>VLOOKUP(CAT_Details[[#This Row],[Delivery Bp Customer Code]],Table6[],2,0)</f>
        <v>OYL1</v>
      </c>
    </row>
    <row r="11885" spans="1:16" x14ac:dyDescent="0.25">
      <c r="A11885" s="289" t="s">
        <v>75</v>
      </c>
      <c r="B11885">
        <v>14</v>
      </c>
      <c r="C11885">
        <v>9600</v>
      </c>
      <c r="D11885">
        <v>5.6</v>
      </c>
      <c r="E11885" s="289" t="s">
        <v>26561</v>
      </c>
      <c r="F11885">
        <v>5017246985</v>
      </c>
      <c r="G11885" s="276">
        <v>45912</v>
      </c>
      <c r="H11885">
        <v>20250904797081</v>
      </c>
      <c r="I11885">
        <v>13.44</v>
      </c>
      <c r="J11885" s="289" t="s">
        <v>324</v>
      </c>
      <c r="K11885" s="289" t="s">
        <v>26562</v>
      </c>
      <c r="L11885" s="289" t="s">
        <v>275</v>
      </c>
      <c r="M11885" s="289" t="s">
        <v>26676</v>
      </c>
      <c r="N11885" s="289" t="s">
        <v>2496</v>
      </c>
      <c r="O11885" s="289" t="s">
        <v>2173</v>
      </c>
      <c r="P11885" s="289" t="str">
        <f>VLOOKUP(CAT_Details[[#This Row],[Delivery Bp Customer Code]],Table6[],2,0)</f>
        <v>OYL1</v>
      </c>
    </row>
    <row r="11886" spans="1:16" x14ac:dyDescent="0.25">
      <c r="A11886" s="289" t="s">
        <v>75</v>
      </c>
      <c r="B11886">
        <v>5</v>
      </c>
      <c r="C11886">
        <v>222.3</v>
      </c>
      <c r="D11886">
        <v>0.68</v>
      </c>
      <c r="E11886" s="289" t="s">
        <v>26563</v>
      </c>
      <c r="F11886">
        <v>5017247064</v>
      </c>
      <c r="G11886" s="276">
        <v>45912</v>
      </c>
      <c r="H11886">
        <v>20250903795343</v>
      </c>
      <c r="I11886">
        <v>1.0509999999999999</v>
      </c>
      <c r="J11886" s="289" t="s">
        <v>350</v>
      </c>
      <c r="K11886" s="289" t="s">
        <v>26564</v>
      </c>
      <c r="L11886" s="289" t="s">
        <v>275</v>
      </c>
      <c r="M11886" s="289" t="s">
        <v>26717</v>
      </c>
      <c r="N11886" s="289" t="s">
        <v>3173</v>
      </c>
      <c r="O11886" s="289" t="s">
        <v>2173</v>
      </c>
      <c r="P11886" s="289" t="str">
        <f>VLOOKUP(CAT_Details[[#This Row],[Delivery Bp Customer Code]],Table6[],2,0)</f>
        <v>OYL1</v>
      </c>
    </row>
    <row r="11887" spans="1:16" x14ac:dyDescent="0.25">
      <c r="A11887" s="289" t="s">
        <v>75</v>
      </c>
      <c r="B11887">
        <v>7</v>
      </c>
      <c r="C11887">
        <v>4298</v>
      </c>
      <c r="D11887">
        <v>2.8</v>
      </c>
      <c r="E11887" s="289" t="s">
        <v>26726</v>
      </c>
      <c r="F11887">
        <v>5017261401</v>
      </c>
      <c r="G11887" s="276">
        <v>45912</v>
      </c>
      <c r="H11887">
        <v>20250902794967</v>
      </c>
      <c r="I11887">
        <v>6.72</v>
      </c>
      <c r="J11887" s="289" t="s">
        <v>280</v>
      </c>
      <c r="K11887" s="289" t="s">
        <v>26727</v>
      </c>
      <c r="L11887" s="289" t="s">
        <v>275</v>
      </c>
      <c r="M11887" s="289" t="s">
        <v>26949</v>
      </c>
      <c r="N11887" s="289" t="s">
        <v>868</v>
      </c>
      <c r="O11887" s="289" t="s">
        <v>2173</v>
      </c>
      <c r="P11887" s="289" t="str">
        <f>VLOOKUP(CAT_Details[[#This Row],[Delivery Bp Customer Code]],Table6[],2,0)</f>
        <v>OYL1</v>
      </c>
    </row>
    <row r="11888" spans="1:16" x14ac:dyDescent="0.25">
      <c r="A11888" s="289" t="s">
        <v>75</v>
      </c>
      <c r="B11888">
        <v>5</v>
      </c>
      <c r="C11888">
        <v>59</v>
      </c>
      <c r="D11888">
        <v>0.34</v>
      </c>
      <c r="E11888" s="289" t="s">
        <v>26728</v>
      </c>
      <c r="F11888">
        <v>5017261432</v>
      </c>
      <c r="G11888" s="276">
        <v>45912</v>
      </c>
      <c r="H11888">
        <v>20250905797728</v>
      </c>
      <c r="I11888">
        <v>0.249</v>
      </c>
      <c r="J11888" s="289" t="s">
        <v>302</v>
      </c>
      <c r="K11888" s="289" t="s">
        <v>26729</v>
      </c>
      <c r="L11888" s="289" t="s">
        <v>275</v>
      </c>
      <c r="M11888" s="289" t="s">
        <v>26963</v>
      </c>
      <c r="N11888" s="289" t="s">
        <v>15493</v>
      </c>
      <c r="O11888" s="289" t="s">
        <v>2173</v>
      </c>
      <c r="P11888" s="289" t="str">
        <f>VLOOKUP(CAT_Details[[#This Row],[Delivery Bp Customer Code]],Table6[],2,0)</f>
        <v>OYL1</v>
      </c>
    </row>
    <row r="11889" spans="1:16" x14ac:dyDescent="0.25">
      <c r="A11889" s="289" t="s">
        <v>17052</v>
      </c>
      <c r="B11889">
        <v>5</v>
      </c>
      <c r="C11889">
        <v>3315</v>
      </c>
      <c r="D11889">
        <v>2.2799999999999998</v>
      </c>
      <c r="E11889" s="289" t="s">
        <v>26325</v>
      </c>
      <c r="F11889">
        <v>5017216733</v>
      </c>
      <c r="G11889" s="276">
        <v>45912</v>
      </c>
      <c r="H11889">
        <v>20250902794354</v>
      </c>
      <c r="I11889">
        <v>4.3600000000000003</v>
      </c>
      <c r="J11889" s="289" t="s">
        <v>853</v>
      </c>
      <c r="K11889" s="289" t="s">
        <v>26326</v>
      </c>
      <c r="L11889" s="289" t="s">
        <v>280</v>
      </c>
      <c r="M11889" s="289" t="s">
        <v>27070</v>
      </c>
      <c r="N11889" s="289" t="s">
        <v>22845</v>
      </c>
      <c r="O11889" s="289" t="s">
        <v>18284</v>
      </c>
      <c r="P11889" s="289">
        <f>VLOOKUP(CAT_Details[[#This Row],[Delivery Bp Customer Code]],Table6[],2,0)</f>
        <v>3705</v>
      </c>
    </row>
    <row r="11890" spans="1:16" x14ac:dyDescent="0.25">
      <c r="A11890" s="289" t="s">
        <v>17052</v>
      </c>
      <c r="B11890">
        <v>3</v>
      </c>
      <c r="C11890">
        <v>2174</v>
      </c>
      <c r="D11890">
        <v>2.27</v>
      </c>
      <c r="E11890" s="289" t="s">
        <v>26571</v>
      </c>
      <c r="F11890">
        <v>5017246468</v>
      </c>
      <c r="G11890" s="276">
        <v>45912</v>
      </c>
      <c r="H11890">
        <v>20250905797279</v>
      </c>
      <c r="I11890">
        <v>2.1680000000000001</v>
      </c>
      <c r="J11890" s="289" t="s">
        <v>302</v>
      </c>
      <c r="K11890" s="289" t="s">
        <v>26572</v>
      </c>
      <c r="L11890" s="289" t="s">
        <v>280</v>
      </c>
      <c r="M11890" s="289" t="s">
        <v>26674</v>
      </c>
      <c r="N11890" s="289" t="s">
        <v>19572</v>
      </c>
      <c r="O11890" s="289" t="s">
        <v>18284</v>
      </c>
      <c r="P11890" s="289">
        <f>VLOOKUP(CAT_Details[[#This Row],[Delivery Bp Customer Code]],Table6[],2,0)</f>
        <v>3705</v>
      </c>
    </row>
    <row r="11891" spans="1:16" x14ac:dyDescent="0.25">
      <c r="A11891" s="289" t="s">
        <v>17052</v>
      </c>
      <c r="B11891">
        <v>3</v>
      </c>
      <c r="C11891">
        <v>540.5</v>
      </c>
      <c r="D11891">
        <v>1.34</v>
      </c>
      <c r="E11891" s="289" t="s">
        <v>26573</v>
      </c>
      <c r="F11891">
        <v>5017246513</v>
      </c>
      <c r="G11891" s="276">
        <v>45912</v>
      </c>
      <c r="H11891">
        <v>20250904796455</v>
      </c>
      <c r="I11891">
        <v>2.34</v>
      </c>
      <c r="J11891" s="289" t="s">
        <v>302</v>
      </c>
      <c r="K11891" s="289" t="s">
        <v>26574</v>
      </c>
      <c r="L11891" s="289" t="s">
        <v>280</v>
      </c>
      <c r="M11891" s="289" t="s">
        <v>26739</v>
      </c>
      <c r="N11891" s="289" t="s">
        <v>18873</v>
      </c>
      <c r="O11891" s="289" t="s">
        <v>18284</v>
      </c>
      <c r="P11891" s="289">
        <f>VLOOKUP(CAT_Details[[#This Row],[Delivery Bp Customer Code]],Table6[],2,0)</f>
        <v>3705</v>
      </c>
    </row>
    <row r="11892" spans="1:16" x14ac:dyDescent="0.25">
      <c r="A11892" s="289" t="s">
        <v>17052</v>
      </c>
      <c r="B11892">
        <v>1</v>
      </c>
      <c r="C11892">
        <v>155</v>
      </c>
      <c r="D11892">
        <v>0.5</v>
      </c>
      <c r="E11892" s="289" t="s">
        <v>26575</v>
      </c>
      <c r="F11892">
        <v>5017246574</v>
      </c>
      <c r="G11892" s="276">
        <v>45912</v>
      </c>
      <c r="H11892">
        <v>20250903796113</v>
      </c>
      <c r="I11892">
        <v>1.8959999999999999</v>
      </c>
      <c r="J11892" s="289" t="s">
        <v>275</v>
      </c>
      <c r="K11892" s="289" t="s">
        <v>26576</v>
      </c>
      <c r="L11892" s="289" t="s">
        <v>280</v>
      </c>
      <c r="M11892" s="289" t="s">
        <v>27161</v>
      </c>
      <c r="N11892" s="289" t="s">
        <v>18883</v>
      </c>
      <c r="O11892" s="289" t="s">
        <v>18284</v>
      </c>
      <c r="P11892" s="289">
        <f>VLOOKUP(CAT_Details[[#This Row],[Delivery Bp Customer Code]],Table6[],2,0)</f>
        <v>3705</v>
      </c>
    </row>
    <row r="11893" spans="1:16" x14ac:dyDescent="0.25">
      <c r="A11893" s="289" t="s">
        <v>17052</v>
      </c>
      <c r="B11893">
        <v>12</v>
      </c>
      <c r="C11893">
        <v>2479</v>
      </c>
      <c r="D11893">
        <v>2.1800000000000002</v>
      </c>
      <c r="E11893" s="289" t="s">
        <v>26577</v>
      </c>
      <c r="F11893">
        <v>5017246598</v>
      </c>
      <c r="G11893" s="276">
        <v>45912</v>
      </c>
      <c r="H11893">
        <v>20250905797640</v>
      </c>
      <c r="I11893">
        <v>2.5459999999999998</v>
      </c>
      <c r="J11893" s="289" t="s">
        <v>275</v>
      </c>
      <c r="K11893" s="289" t="s">
        <v>26578</v>
      </c>
      <c r="L11893" s="289" t="s">
        <v>280</v>
      </c>
      <c r="M11893" s="289" t="s">
        <v>26740</v>
      </c>
      <c r="N11893" s="289" t="s">
        <v>20241</v>
      </c>
      <c r="O11893" s="289" t="s">
        <v>18284</v>
      </c>
      <c r="P11893" s="289">
        <f>VLOOKUP(CAT_Details[[#This Row],[Delivery Bp Customer Code]],Table6[],2,0)</f>
        <v>3705</v>
      </c>
    </row>
    <row r="11894" spans="1:16" x14ac:dyDescent="0.25">
      <c r="A11894" s="289" t="s">
        <v>17052</v>
      </c>
      <c r="B11894">
        <v>1</v>
      </c>
      <c r="C11894">
        <v>97</v>
      </c>
      <c r="D11894">
        <v>0.4</v>
      </c>
      <c r="E11894" s="289" t="s">
        <v>26581</v>
      </c>
      <c r="F11894">
        <v>5017246626</v>
      </c>
      <c r="G11894" s="276">
        <v>45912</v>
      </c>
      <c r="H11894">
        <v>20250905797708</v>
      </c>
      <c r="I11894">
        <v>0.57599999999999996</v>
      </c>
      <c r="J11894" s="289" t="s">
        <v>275</v>
      </c>
      <c r="K11894" s="289" t="s">
        <v>26582</v>
      </c>
      <c r="L11894" s="289" t="s">
        <v>280</v>
      </c>
      <c r="M11894" s="289" t="s">
        <v>26740</v>
      </c>
      <c r="N11894" s="289" t="s">
        <v>18877</v>
      </c>
      <c r="O11894" s="289" t="s">
        <v>18284</v>
      </c>
      <c r="P11894" s="289">
        <f>VLOOKUP(CAT_Details[[#This Row],[Delivery Bp Customer Code]],Table6[],2,0)</f>
        <v>3705</v>
      </c>
    </row>
    <row r="11895" spans="1:16" x14ac:dyDescent="0.25">
      <c r="A11895" s="289" t="s">
        <v>17052</v>
      </c>
      <c r="B11895">
        <v>1</v>
      </c>
      <c r="C11895">
        <v>1</v>
      </c>
      <c r="D11895">
        <v>0.05</v>
      </c>
      <c r="E11895" s="289" t="s">
        <v>26586</v>
      </c>
      <c r="F11895">
        <v>5017246959</v>
      </c>
      <c r="G11895" s="276">
        <v>45912</v>
      </c>
      <c r="H11895">
        <v>20250904797152</v>
      </c>
      <c r="I11895">
        <v>3.0000000000000001E-3</v>
      </c>
      <c r="J11895" s="289" t="s">
        <v>275</v>
      </c>
      <c r="K11895" s="289" t="s">
        <v>26587</v>
      </c>
      <c r="L11895" s="289" t="s">
        <v>280</v>
      </c>
      <c r="M11895" s="289" t="s">
        <v>26740</v>
      </c>
      <c r="N11895" s="289" t="s">
        <v>26316</v>
      </c>
      <c r="O11895" s="289" t="s">
        <v>18284</v>
      </c>
      <c r="P11895" s="289">
        <f>VLOOKUP(CAT_Details[[#This Row],[Delivery Bp Customer Code]],Table6[],2,0)</f>
        <v>3705</v>
      </c>
    </row>
    <row r="11896" spans="1:16" x14ac:dyDescent="0.25">
      <c r="A11896" s="289" t="s">
        <v>17052</v>
      </c>
      <c r="B11896">
        <v>1</v>
      </c>
      <c r="C11896">
        <v>50</v>
      </c>
      <c r="D11896">
        <v>0.5</v>
      </c>
      <c r="E11896" s="289" t="s">
        <v>26590</v>
      </c>
      <c r="F11896">
        <v>5017247055</v>
      </c>
      <c r="G11896" s="276">
        <v>45912</v>
      </c>
      <c r="H11896">
        <v>20250905797436</v>
      </c>
      <c r="I11896">
        <v>0.36</v>
      </c>
      <c r="J11896" s="289" t="s">
        <v>275</v>
      </c>
      <c r="K11896" s="289" t="s">
        <v>26591</v>
      </c>
      <c r="L11896" s="289" t="s">
        <v>280</v>
      </c>
      <c r="M11896" s="289" t="s">
        <v>26740</v>
      </c>
      <c r="N11896" s="289" t="s">
        <v>18889</v>
      </c>
      <c r="O11896" s="289" t="s">
        <v>18284</v>
      </c>
      <c r="P11896" s="289">
        <f>VLOOKUP(CAT_Details[[#This Row],[Delivery Bp Customer Code]],Table6[],2,0)</f>
        <v>3705</v>
      </c>
    </row>
    <row r="11897" spans="1:16" x14ac:dyDescent="0.25">
      <c r="A11897" s="289" t="s">
        <v>17052</v>
      </c>
      <c r="B11897">
        <v>1</v>
      </c>
      <c r="C11897">
        <v>60</v>
      </c>
      <c r="D11897">
        <v>0.4</v>
      </c>
      <c r="E11897" s="289" t="s">
        <v>26592</v>
      </c>
      <c r="F11897">
        <v>5017247106</v>
      </c>
      <c r="G11897" s="276">
        <v>45912</v>
      </c>
      <c r="H11897">
        <v>20250903795981</v>
      </c>
      <c r="I11897">
        <v>0.48</v>
      </c>
      <c r="J11897" s="289" t="s">
        <v>275</v>
      </c>
      <c r="K11897" s="289" t="s">
        <v>26593</v>
      </c>
      <c r="L11897" s="289" t="s">
        <v>280</v>
      </c>
      <c r="M11897" s="289" t="s">
        <v>26740</v>
      </c>
      <c r="N11897" s="289" t="s">
        <v>22206</v>
      </c>
      <c r="O11897" s="289" t="s">
        <v>18284</v>
      </c>
      <c r="P11897" s="289">
        <f>VLOOKUP(CAT_Details[[#This Row],[Delivery Bp Customer Code]],Table6[],2,0)</f>
        <v>3705</v>
      </c>
    </row>
    <row r="11898" spans="1:16" x14ac:dyDescent="0.25">
      <c r="A11898" s="289" t="s">
        <v>17052</v>
      </c>
      <c r="B11898">
        <v>1</v>
      </c>
      <c r="C11898">
        <v>1350</v>
      </c>
      <c r="D11898">
        <v>0.4</v>
      </c>
      <c r="E11898" s="289" t="s">
        <v>26594</v>
      </c>
      <c r="F11898">
        <v>5017247111</v>
      </c>
      <c r="G11898" s="276">
        <v>45912</v>
      </c>
      <c r="H11898">
        <v>20250904796824</v>
      </c>
      <c r="I11898">
        <v>0.96</v>
      </c>
      <c r="J11898" s="289" t="s">
        <v>275</v>
      </c>
      <c r="K11898" s="289" t="s">
        <v>26595</v>
      </c>
      <c r="L11898" s="289" t="s">
        <v>280</v>
      </c>
      <c r="M11898" s="289" t="s">
        <v>26740</v>
      </c>
      <c r="N11898" s="289" t="s">
        <v>19153</v>
      </c>
      <c r="O11898" s="289" t="s">
        <v>18284</v>
      </c>
      <c r="P11898" s="289">
        <f>VLOOKUP(CAT_Details[[#This Row],[Delivery Bp Customer Code]],Table6[],2,0)</f>
        <v>3705</v>
      </c>
    </row>
    <row r="11899" spans="1:16" x14ac:dyDescent="0.25">
      <c r="A11899" s="289" t="s">
        <v>874</v>
      </c>
      <c r="B11899">
        <v>23</v>
      </c>
      <c r="C11899">
        <v>3220</v>
      </c>
      <c r="D11899">
        <v>11</v>
      </c>
      <c r="E11899" s="289" t="s">
        <v>26444</v>
      </c>
      <c r="F11899">
        <v>5017231194</v>
      </c>
      <c r="G11899" s="276">
        <v>45912</v>
      </c>
      <c r="H11899">
        <v>20250903795680</v>
      </c>
      <c r="I11899">
        <v>18.463000000000001</v>
      </c>
      <c r="J11899" s="289" t="s">
        <v>345</v>
      </c>
      <c r="K11899" s="289" t="s">
        <v>26445</v>
      </c>
      <c r="L11899" s="289" t="s">
        <v>275</v>
      </c>
      <c r="M11899" s="289" t="s">
        <v>26775</v>
      </c>
      <c r="N11899" s="289" t="s">
        <v>427</v>
      </c>
      <c r="O11899" s="289" t="s">
        <v>1014</v>
      </c>
      <c r="P11899" s="289" t="str">
        <f>VLOOKUP(CAT_Details[[#This Row],[Delivery Bp Customer Code]],Table6[],2,0)</f>
        <v>MZ07</v>
      </c>
    </row>
    <row r="11900" spans="1:16" x14ac:dyDescent="0.25">
      <c r="A11900" s="289" t="s">
        <v>941</v>
      </c>
      <c r="B11900">
        <v>1</v>
      </c>
      <c r="C11900">
        <v>62</v>
      </c>
      <c r="D11900">
        <v>0.4</v>
      </c>
      <c r="E11900" s="289" t="s">
        <v>26327</v>
      </c>
      <c r="F11900">
        <v>5017216622</v>
      </c>
      <c r="G11900" s="276">
        <v>45912</v>
      </c>
      <c r="H11900">
        <v>20250902794969</v>
      </c>
      <c r="I11900">
        <v>0.50900000000000001</v>
      </c>
      <c r="J11900" s="289" t="s">
        <v>438</v>
      </c>
      <c r="K11900" s="289" t="s">
        <v>26328</v>
      </c>
      <c r="L11900" s="289" t="s">
        <v>275</v>
      </c>
      <c r="M11900" s="289" t="s">
        <v>27882</v>
      </c>
      <c r="N11900" s="289" t="s">
        <v>16002</v>
      </c>
      <c r="O11900" s="289" t="s">
        <v>945</v>
      </c>
      <c r="P11900" s="289" t="str">
        <f>VLOOKUP(CAT_Details[[#This Row],[Delivery Bp Customer Code]],Table6[],2,0)</f>
        <v>DK-LW01</v>
      </c>
    </row>
    <row r="11901" spans="1:16" x14ac:dyDescent="0.25">
      <c r="A11901" s="289" t="s">
        <v>3329</v>
      </c>
      <c r="B11901">
        <v>5</v>
      </c>
      <c r="C11901">
        <v>183</v>
      </c>
      <c r="D11901">
        <v>1</v>
      </c>
      <c r="E11901" s="289" t="s">
        <v>26330</v>
      </c>
      <c r="F11901">
        <v>5017216464</v>
      </c>
      <c r="G11901" s="276">
        <v>45912</v>
      </c>
      <c r="H11901">
        <v>20250902794858</v>
      </c>
      <c r="I11901">
        <v>1.3440000000000001</v>
      </c>
      <c r="J11901" s="289" t="s">
        <v>401</v>
      </c>
      <c r="K11901" s="289" t="s">
        <v>26331</v>
      </c>
      <c r="L11901" s="289" t="s">
        <v>275</v>
      </c>
      <c r="M11901" s="289" t="s">
        <v>26600</v>
      </c>
      <c r="N11901" s="289" t="s">
        <v>2533</v>
      </c>
      <c r="O11901" s="289" t="s">
        <v>3332</v>
      </c>
      <c r="P11901" s="289">
        <f>VLOOKUP(CAT_Details[[#This Row],[Delivery Bp Customer Code]],Table6[],2,0)</f>
        <v>3402</v>
      </c>
    </row>
    <row r="11902" spans="1:16" x14ac:dyDescent="0.25">
      <c r="A11902" s="289" t="s">
        <v>3329</v>
      </c>
      <c r="B11902">
        <v>3</v>
      </c>
      <c r="C11902">
        <v>704</v>
      </c>
      <c r="D11902">
        <v>0.69</v>
      </c>
      <c r="E11902" s="289" t="s">
        <v>26463</v>
      </c>
      <c r="F11902">
        <v>5017231169</v>
      </c>
      <c r="G11902" s="276">
        <v>45912</v>
      </c>
      <c r="H11902">
        <v>20250903795517</v>
      </c>
      <c r="I11902">
        <v>0.63900000000000001</v>
      </c>
      <c r="J11902" s="289" t="s">
        <v>1047</v>
      </c>
      <c r="K11902" s="289" t="s">
        <v>26464</v>
      </c>
      <c r="L11902" s="289" t="s">
        <v>275</v>
      </c>
      <c r="M11902" s="289" t="s">
        <v>26738</v>
      </c>
      <c r="N11902" s="289" t="s">
        <v>1049</v>
      </c>
      <c r="O11902" s="289" t="s">
        <v>3332</v>
      </c>
      <c r="P11902" s="289">
        <f>VLOOKUP(CAT_Details[[#This Row],[Delivery Bp Customer Code]],Table6[],2,0)</f>
        <v>3402</v>
      </c>
    </row>
    <row r="11903" spans="1:16" x14ac:dyDescent="0.25">
      <c r="A11903" s="289" t="s">
        <v>3329</v>
      </c>
      <c r="B11903">
        <v>2</v>
      </c>
      <c r="C11903">
        <v>25</v>
      </c>
      <c r="D11903">
        <v>0.08</v>
      </c>
      <c r="E11903" s="289" t="s">
        <v>26601</v>
      </c>
      <c r="F11903">
        <v>5017246496</v>
      </c>
      <c r="G11903" s="276">
        <v>45912</v>
      </c>
      <c r="H11903">
        <v>20250904797023</v>
      </c>
      <c r="I11903">
        <v>2.5000000000000001E-2</v>
      </c>
      <c r="J11903" s="289" t="s">
        <v>350</v>
      </c>
      <c r="K11903" s="289" t="s">
        <v>26602</v>
      </c>
      <c r="L11903" s="289" t="s">
        <v>275</v>
      </c>
      <c r="M11903" s="289" t="s">
        <v>26717</v>
      </c>
      <c r="N11903" s="289" t="s">
        <v>3809</v>
      </c>
      <c r="O11903" s="289" t="s">
        <v>3332</v>
      </c>
      <c r="P11903" s="289">
        <f>VLOOKUP(CAT_Details[[#This Row],[Delivery Bp Customer Code]],Table6[],2,0)</f>
        <v>3402</v>
      </c>
    </row>
    <row r="11904" spans="1:16" x14ac:dyDescent="0.25">
      <c r="A11904" s="289" t="s">
        <v>3329</v>
      </c>
      <c r="B11904">
        <v>1</v>
      </c>
      <c r="C11904">
        <v>255</v>
      </c>
      <c r="D11904">
        <v>0.2</v>
      </c>
      <c r="E11904" s="289" t="s">
        <v>26606</v>
      </c>
      <c r="F11904">
        <v>5017246767</v>
      </c>
      <c r="G11904" s="276">
        <v>45912</v>
      </c>
      <c r="H11904">
        <v>20250904796682</v>
      </c>
      <c r="I11904">
        <v>0.40799999999999997</v>
      </c>
      <c r="J11904" s="289" t="s">
        <v>350</v>
      </c>
      <c r="K11904" s="289" t="s">
        <v>26607</v>
      </c>
      <c r="L11904" s="289" t="s">
        <v>275</v>
      </c>
      <c r="M11904" s="289" t="s">
        <v>26962</v>
      </c>
      <c r="N11904" s="289" t="s">
        <v>544</v>
      </c>
      <c r="O11904" s="289" t="s">
        <v>3332</v>
      </c>
      <c r="P11904" s="289">
        <f>VLOOKUP(CAT_Details[[#This Row],[Delivery Bp Customer Code]],Table6[],2,0)</f>
        <v>3402</v>
      </c>
    </row>
    <row r="11905" spans="1:16" x14ac:dyDescent="0.25">
      <c r="A11905" s="289" t="s">
        <v>3329</v>
      </c>
      <c r="B11905">
        <v>2</v>
      </c>
      <c r="C11905">
        <v>334</v>
      </c>
      <c r="D11905">
        <v>0.6</v>
      </c>
      <c r="E11905" s="289" t="s">
        <v>26610</v>
      </c>
      <c r="F11905">
        <v>5017246947</v>
      </c>
      <c r="G11905" s="276">
        <v>45912</v>
      </c>
      <c r="H11905">
        <v>20250902794833</v>
      </c>
      <c r="I11905">
        <v>1.5309999999999999</v>
      </c>
      <c r="J11905" s="289" t="s">
        <v>350</v>
      </c>
      <c r="K11905" s="289" t="s">
        <v>26611</v>
      </c>
      <c r="L11905" s="289" t="s">
        <v>275</v>
      </c>
      <c r="M11905" s="289" t="s">
        <v>26962</v>
      </c>
      <c r="N11905" s="289" t="s">
        <v>704</v>
      </c>
      <c r="O11905" s="289" t="s">
        <v>3332</v>
      </c>
      <c r="P11905" s="289">
        <f>VLOOKUP(CAT_Details[[#This Row],[Delivery Bp Customer Code]],Table6[],2,0)</f>
        <v>3402</v>
      </c>
    </row>
    <row r="11906" spans="1:16" x14ac:dyDescent="0.25">
      <c r="A11906" s="289" t="s">
        <v>3329</v>
      </c>
      <c r="B11906">
        <v>6</v>
      </c>
      <c r="C11906">
        <v>300</v>
      </c>
      <c r="D11906">
        <v>2.4</v>
      </c>
      <c r="E11906" s="289" t="s">
        <v>26820</v>
      </c>
      <c r="F11906">
        <v>5017276430</v>
      </c>
      <c r="G11906" s="276">
        <v>45912</v>
      </c>
      <c r="H11906">
        <v>20250909799878</v>
      </c>
      <c r="I11906">
        <v>5.069</v>
      </c>
      <c r="J11906" s="289" t="s">
        <v>273</v>
      </c>
      <c r="K11906" s="289" t="s">
        <v>26821</v>
      </c>
      <c r="L11906" s="289" t="s">
        <v>275</v>
      </c>
      <c r="M11906" s="289" t="s">
        <v>27070</v>
      </c>
      <c r="N11906" s="289" t="s">
        <v>1240</v>
      </c>
      <c r="O11906" s="289" t="s">
        <v>3332</v>
      </c>
      <c r="P11906" s="289">
        <f>VLOOKUP(CAT_Details[[#This Row],[Delivery Bp Customer Code]],Table6[],2,0)</f>
        <v>3402</v>
      </c>
    </row>
    <row r="11907" spans="1:16" x14ac:dyDescent="0.25">
      <c r="A11907" s="289" t="s">
        <v>74</v>
      </c>
      <c r="B11907">
        <v>83</v>
      </c>
      <c r="C11907">
        <v>7295</v>
      </c>
      <c r="D11907">
        <v>19.8</v>
      </c>
      <c r="E11907" s="289" t="s">
        <v>26097</v>
      </c>
      <c r="F11907">
        <v>5017187119</v>
      </c>
      <c r="G11907" s="276">
        <v>45912</v>
      </c>
      <c r="H11907">
        <v>20250828792216</v>
      </c>
      <c r="I11907">
        <v>41.817999999999998</v>
      </c>
      <c r="J11907" s="289" t="s">
        <v>756</v>
      </c>
      <c r="K11907" s="289" t="s">
        <v>26098</v>
      </c>
      <c r="L11907" s="289" t="s">
        <v>275</v>
      </c>
      <c r="M11907" s="289" t="s">
        <v>26853</v>
      </c>
      <c r="N11907" s="289" t="s">
        <v>22780</v>
      </c>
      <c r="O11907" s="289" t="s">
        <v>22256</v>
      </c>
      <c r="P11907" s="289" t="str">
        <f>VLOOKUP(CAT_Details[[#This Row],[Delivery Bp Customer Code]],Table6[],2,0)</f>
        <v>DX01-L5</v>
      </c>
    </row>
    <row r="11908" spans="1:16" x14ac:dyDescent="0.25">
      <c r="A11908" s="289" t="s">
        <v>74</v>
      </c>
      <c r="B11908">
        <v>14</v>
      </c>
      <c r="C11908">
        <v>1080.25</v>
      </c>
      <c r="D11908">
        <v>4.63</v>
      </c>
      <c r="E11908" s="289" t="s">
        <v>26270</v>
      </c>
      <c r="F11908">
        <v>5017201724</v>
      </c>
      <c r="G11908" s="276">
        <v>45912</v>
      </c>
      <c r="H11908">
        <v>20250902794556</v>
      </c>
      <c r="I11908">
        <v>7.8170000000000002</v>
      </c>
      <c r="J11908" s="289" t="s">
        <v>287</v>
      </c>
      <c r="K11908" s="289" t="s">
        <v>26271</v>
      </c>
      <c r="L11908" s="289" t="s">
        <v>275</v>
      </c>
      <c r="M11908" s="289" t="s">
        <v>26550</v>
      </c>
      <c r="N11908" s="289" t="s">
        <v>1198</v>
      </c>
      <c r="O11908" s="289" t="s">
        <v>22256</v>
      </c>
      <c r="P11908" s="289" t="str">
        <f>VLOOKUP(CAT_Details[[#This Row],[Delivery Bp Customer Code]],Table6[],2,0)</f>
        <v>DX01-L5</v>
      </c>
    </row>
    <row r="11909" spans="1:16" x14ac:dyDescent="0.25">
      <c r="A11909" s="289" t="s">
        <v>74</v>
      </c>
      <c r="B11909">
        <v>1</v>
      </c>
      <c r="C11909">
        <v>186</v>
      </c>
      <c r="D11909">
        <v>0.2</v>
      </c>
      <c r="E11909" s="289" t="s">
        <v>26359</v>
      </c>
      <c r="F11909">
        <v>5017216460</v>
      </c>
      <c r="G11909" s="276">
        <v>45912</v>
      </c>
      <c r="H11909">
        <v>20250902794985</v>
      </c>
      <c r="I11909">
        <v>0.24</v>
      </c>
      <c r="J11909" s="289" t="s">
        <v>324</v>
      </c>
      <c r="K11909" s="289" t="s">
        <v>26360</v>
      </c>
      <c r="L11909" s="289" t="s">
        <v>275</v>
      </c>
      <c r="M11909" s="289" t="s">
        <v>27330</v>
      </c>
      <c r="N11909" s="289" t="s">
        <v>399</v>
      </c>
      <c r="O11909" s="289" t="s">
        <v>22256</v>
      </c>
      <c r="P11909" s="289" t="str">
        <f>VLOOKUP(CAT_Details[[#This Row],[Delivery Bp Customer Code]],Table6[],2,0)</f>
        <v>DX01-L5</v>
      </c>
    </row>
    <row r="11910" spans="1:16" x14ac:dyDescent="0.25">
      <c r="A11910" s="289" t="s">
        <v>74</v>
      </c>
      <c r="B11910">
        <v>1</v>
      </c>
      <c r="C11910">
        <v>24</v>
      </c>
      <c r="D11910">
        <v>0.2</v>
      </c>
      <c r="E11910" s="289" t="s">
        <v>26361</v>
      </c>
      <c r="F11910">
        <v>5017216473</v>
      </c>
      <c r="G11910" s="276">
        <v>45912</v>
      </c>
      <c r="H11910">
        <v>20250902794920</v>
      </c>
      <c r="I11910">
        <v>0.154</v>
      </c>
      <c r="J11910" s="289" t="s">
        <v>438</v>
      </c>
      <c r="K11910" s="289" t="s">
        <v>26362</v>
      </c>
      <c r="L11910" s="289" t="s">
        <v>275</v>
      </c>
      <c r="M11910" s="289" t="s">
        <v>26738</v>
      </c>
      <c r="N11910" s="289" t="s">
        <v>751</v>
      </c>
      <c r="O11910" s="289" t="s">
        <v>22256</v>
      </c>
      <c r="P11910" s="289" t="str">
        <f>VLOOKUP(CAT_Details[[#This Row],[Delivery Bp Customer Code]],Table6[],2,0)</f>
        <v>DX01-L5</v>
      </c>
    </row>
    <row r="11911" spans="1:16" x14ac:dyDescent="0.25">
      <c r="A11911" s="289" t="s">
        <v>74</v>
      </c>
      <c r="B11911">
        <v>4</v>
      </c>
      <c r="C11911">
        <v>1344</v>
      </c>
      <c r="D11911">
        <v>2</v>
      </c>
      <c r="E11911" s="289" t="s">
        <v>26365</v>
      </c>
      <c r="F11911">
        <v>5017216529</v>
      </c>
      <c r="G11911" s="276">
        <v>45912</v>
      </c>
      <c r="H11911">
        <v>20250903795394</v>
      </c>
      <c r="I11911">
        <v>4.4009999999999998</v>
      </c>
      <c r="J11911" s="289" t="s">
        <v>401</v>
      </c>
      <c r="K11911" s="289" t="s">
        <v>26366</v>
      </c>
      <c r="L11911" s="289" t="s">
        <v>275</v>
      </c>
      <c r="M11911" s="289" t="s">
        <v>27008</v>
      </c>
      <c r="N11911" s="289" t="s">
        <v>16659</v>
      </c>
      <c r="O11911" s="289" t="s">
        <v>22256</v>
      </c>
      <c r="P11911" s="289" t="str">
        <f>VLOOKUP(CAT_Details[[#This Row],[Delivery Bp Customer Code]],Table6[],2,0)</f>
        <v>DX01-L5</v>
      </c>
    </row>
    <row r="11912" spans="1:16" x14ac:dyDescent="0.25">
      <c r="A11912" s="289" t="s">
        <v>74</v>
      </c>
      <c r="B11912">
        <v>3</v>
      </c>
      <c r="C11912">
        <v>1170</v>
      </c>
      <c r="D11912">
        <v>1.2</v>
      </c>
      <c r="E11912" s="289" t="s">
        <v>26367</v>
      </c>
      <c r="F11912">
        <v>5017216546</v>
      </c>
      <c r="G11912" s="276">
        <v>45912</v>
      </c>
      <c r="H11912">
        <v>20250903795335</v>
      </c>
      <c r="I11912">
        <v>2.88</v>
      </c>
      <c r="J11912" s="289" t="s">
        <v>294</v>
      </c>
      <c r="K11912" s="289" t="s">
        <v>26368</v>
      </c>
      <c r="L11912" s="289" t="s">
        <v>275</v>
      </c>
      <c r="M11912" s="289" t="s">
        <v>26856</v>
      </c>
      <c r="N11912" s="289" t="s">
        <v>297</v>
      </c>
      <c r="O11912" s="289" t="s">
        <v>22256</v>
      </c>
      <c r="P11912" s="289" t="str">
        <f>VLOOKUP(CAT_Details[[#This Row],[Delivery Bp Customer Code]],Table6[],2,0)</f>
        <v>DX01-L5</v>
      </c>
    </row>
    <row r="11913" spans="1:16" x14ac:dyDescent="0.25">
      <c r="A11913" s="289" t="s">
        <v>74</v>
      </c>
      <c r="B11913">
        <v>17</v>
      </c>
      <c r="C11913">
        <v>5823</v>
      </c>
      <c r="D11913">
        <v>8</v>
      </c>
      <c r="E11913" s="289" t="s">
        <v>26369</v>
      </c>
      <c r="F11913">
        <v>5017216566</v>
      </c>
      <c r="G11913" s="276">
        <v>45912</v>
      </c>
      <c r="H11913">
        <v>20250829792793</v>
      </c>
      <c r="I11913">
        <v>13.92</v>
      </c>
      <c r="J11913" s="289" t="s">
        <v>401</v>
      </c>
      <c r="K11913" s="289" t="s">
        <v>26370</v>
      </c>
      <c r="L11913" s="289" t="s">
        <v>275</v>
      </c>
      <c r="M11913" s="289" t="s">
        <v>27006</v>
      </c>
      <c r="N11913" s="289" t="s">
        <v>1028</v>
      </c>
      <c r="O11913" s="289" t="s">
        <v>22256</v>
      </c>
      <c r="P11913" s="289" t="str">
        <f>VLOOKUP(CAT_Details[[#This Row],[Delivery Bp Customer Code]],Table6[],2,0)</f>
        <v>DX01-L5</v>
      </c>
    </row>
    <row r="11914" spans="1:16" x14ac:dyDescent="0.25">
      <c r="A11914" s="289" t="s">
        <v>74</v>
      </c>
      <c r="B11914">
        <v>8</v>
      </c>
      <c r="C11914">
        <v>1240</v>
      </c>
      <c r="D11914">
        <v>3.47</v>
      </c>
      <c r="E11914" s="289" t="s">
        <v>26371</v>
      </c>
      <c r="F11914">
        <v>5017216665</v>
      </c>
      <c r="G11914" s="276">
        <v>45912</v>
      </c>
      <c r="H11914">
        <v>20250902794711</v>
      </c>
      <c r="I11914">
        <v>8.32</v>
      </c>
      <c r="J11914" s="289" t="s">
        <v>294</v>
      </c>
      <c r="K11914" s="289" t="s">
        <v>26372</v>
      </c>
      <c r="L11914" s="289" t="s">
        <v>275</v>
      </c>
      <c r="M11914" s="289" t="s">
        <v>26718</v>
      </c>
      <c r="N11914" s="289" t="s">
        <v>16159</v>
      </c>
      <c r="O11914" s="289" t="s">
        <v>22256</v>
      </c>
      <c r="P11914" s="289" t="str">
        <f>VLOOKUP(CAT_Details[[#This Row],[Delivery Bp Customer Code]],Table6[],2,0)</f>
        <v>DX01-L5</v>
      </c>
    </row>
    <row r="11915" spans="1:16" x14ac:dyDescent="0.25">
      <c r="A11915" s="289" t="s">
        <v>74</v>
      </c>
      <c r="B11915">
        <v>20</v>
      </c>
      <c r="C11915">
        <v>3623</v>
      </c>
      <c r="D11915">
        <v>8</v>
      </c>
      <c r="E11915" s="289" t="s">
        <v>26490</v>
      </c>
      <c r="F11915">
        <v>5017231035</v>
      </c>
      <c r="G11915" s="276">
        <v>45912</v>
      </c>
      <c r="H11915">
        <v>20250904796566</v>
      </c>
      <c r="I11915">
        <v>13.151999999999999</v>
      </c>
      <c r="J11915" s="289" t="s">
        <v>345</v>
      </c>
      <c r="K11915" s="289" t="s">
        <v>26491</v>
      </c>
      <c r="L11915" s="289" t="s">
        <v>275</v>
      </c>
      <c r="M11915" s="289" t="s">
        <v>26775</v>
      </c>
      <c r="N11915" s="289" t="s">
        <v>348</v>
      </c>
      <c r="O11915" s="289" t="s">
        <v>22256</v>
      </c>
      <c r="P11915" s="289" t="str">
        <f>VLOOKUP(CAT_Details[[#This Row],[Delivery Bp Customer Code]],Table6[],2,0)</f>
        <v>DX01-L5</v>
      </c>
    </row>
    <row r="11916" spans="1:16" x14ac:dyDescent="0.25">
      <c r="A11916" s="289" t="s">
        <v>74</v>
      </c>
      <c r="B11916">
        <v>29</v>
      </c>
      <c r="C11916">
        <v>2940</v>
      </c>
      <c r="D11916">
        <v>7.4</v>
      </c>
      <c r="E11916" s="289" t="s">
        <v>26499</v>
      </c>
      <c r="F11916">
        <v>5017231192</v>
      </c>
      <c r="G11916" s="276">
        <v>45912</v>
      </c>
      <c r="H11916">
        <v>20250903795999</v>
      </c>
      <c r="I11916">
        <v>7.1040000000000001</v>
      </c>
      <c r="J11916" s="289" t="s">
        <v>324</v>
      </c>
      <c r="K11916" s="289" t="s">
        <v>26500</v>
      </c>
      <c r="L11916" s="289" t="s">
        <v>275</v>
      </c>
      <c r="M11916" s="289" t="s">
        <v>26857</v>
      </c>
      <c r="N11916" s="289" t="s">
        <v>16153</v>
      </c>
      <c r="O11916" s="289" t="s">
        <v>22256</v>
      </c>
      <c r="P11916" s="289" t="str">
        <f>VLOOKUP(CAT_Details[[#This Row],[Delivery Bp Customer Code]],Table6[],2,0)</f>
        <v>DX01-L5</v>
      </c>
    </row>
    <row r="11917" spans="1:16" x14ac:dyDescent="0.25">
      <c r="A11917" s="289" t="s">
        <v>74</v>
      </c>
      <c r="B11917">
        <v>2</v>
      </c>
      <c r="C11917">
        <v>2300</v>
      </c>
      <c r="D11917">
        <v>0.8</v>
      </c>
      <c r="E11917" s="289" t="s">
        <v>26503</v>
      </c>
      <c r="F11917">
        <v>5017231291</v>
      </c>
      <c r="G11917" s="276">
        <v>45912</v>
      </c>
      <c r="H11917">
        <v>20250903796118</v>
      </c>
      <c r="I11917">
        <v>1.1519999999999999</v>
      </c>
      <c r="J11917" s="289" t="s">
        <v>324</v>
      </c>
      <c r="K11917" s="289" t="s">
        <v>26504</v>
      </c>
      <c r="L11917" s="289" t="s">
        <v>275</v>
      </c>
      <c r="M11917" s="289" t="s">
        <v>27007</v>
      </c>
      <c r="N11917" s="289" t="s">
        <v>333</v>
      </c>
      <c r="O11917" s="289" t="s">
        <v>22256</v>
      </c>
      <c r="P11917" s="289" t="str">
        <f>VLOOKUP(CAT_Details[[#This Row],[Delivery Bp Customer Code]],Table6[],2,0)</f>
        <v>DX01-L5</v>
      </c>
    </row>
    <row r="11918" spans="1:16" x14ac:dyDescent="0.25">
      <c r="A11918" s="289" t="s">
        <v>74</v>
      </c>
      <c r="B11918">
        <v>12</v>
      </c>
      <c r="C11918">
        <v>1080</v>
      </c>
      <c r="D11918">
        <v>4.8</v>
      </c>
      <c r="E11918" s="289" t="s">
        <v>26624</v>
      </c>
      <c r="F11918">
        <v>5017246406</v>
      </c>
      <c r="G11918" s="276">
        <v>45912</v>
      </c>
      <c r="H11918">
        <v>20250905797458</v>
      </c>
      <c r="I11918">
        <v>11.52</v>
      </c>
      <c r="J11918" s="289" t="s">
        <v>350</v>
      </c>
      <c r="K11918" s="289" t="s">
        <v>26625</v>
      </c>
      <c r="L11918" s="289" t="s">
        <v>275</v>
      </c>
      <c r="M11918" s="289" t="s">
        <v>26962</v>
      </c>
      <c r="N11918" s="289" t="s">
        <v>15321</v>
      </c>
      <c r="O11918" s="289" t="s">
        <v>22256</v>
      </c>
      <c r="P11918" s="289" t="str">
        <f>VLOOKUP(CAT_Details[[#This Row],[Delivery Bp Customer Code]],Table6[],2,0)</f>
        <v>DX01-L5</v>
      </c>
    </row>
    <row r="11919" spans="1:16" x14ac:dyDescent="0.25">
      <c r="A11919" s="289" t="s">
        <v>74</v>
      </c>
      <c r="B11919">
        <v>1</v>
      </c>
      <c r="C11919">
        <v>93</v>
      </c>
      <c r="D11919">
        <v>0.34</v>
      </c>
      <c r="E11919" s="289" t="s">
        <v>26634</v>
      </c>
      <c r="F11919">
        <v>5017247029</v>
      </c>
      <c r="G11919" s="276">
        <v>45912</v>
      </c>
      <c r="H11919">
        <v>20250905797587</v>
      </c>
      <c r="I11919">
        <v>0.36</v>
      </c>
      <c r="J11919" s="289" t="s">
        <v>350</v>
      </c>
      <c r="K11919" s="289" t="s">
        <v>26635</v>
      </c>
      <c r="L11919" s="289" t="s">
        <v>275</v>
      </c>
      <c r="M11919" s="289" t="s">
        <v>26962</v>
      </c>
      <c r="N11919" s="289" t="s">
        <v>16167</v>
      </c>
      <c r="O11919" s="289" t="s">
        <v>22256</v>
      </c>
      <c r="P11919" s="289" t="str">
        <f>VLOOKUP(CAT_Details[[#This Row],[Delivery Bp Customer Code]],Table6[],2,0)</f>
        <v>DX01-L5</v>
      </c>
    </row>
    <row r="11920" spans="1:16" x14ac:dyDescent="0.25">
      <c r="A11920" s="289" t="s">
        <v>272</v>
      </c>
      <c r="B11920">
        <v>11</v>
      </c>
      <c r="C11920">
        <v>5170</v>
      </c>
      <c r="D11920">
        <v>4.4000000000000004</v>
      </c>
      <c r="E11920" s="289" t="s">
        <v>26283</v>
      </c>
      <c r="F11920">
        <v>5017200870</v>
      </c>
      <c r="G11920" s="276">
        <v>45912</v>
      </c>
      <c r="H11920">
        <v>20250829792524</v>
      </c>
      <c r="I11920">
        <v>10.56</v>
      </c>
      <c r="J11920" s="289" t="s">
        <v>324</v>
      </c>
      <c r="K11920" s="289" t="s">
        <v>26284</v>
      </c>
      <c r="L11920" s="289" t="s">
        <v>275</v>
      </c>
      <c r="M11920" s="289" t="s">
        <v>26857</v>
      </c>
      <c r="N11920" s="289" t="s">
        <v>622</v>
      </c>
      <c r="O11920" s="289" t="s">
        <v>277</v>
      </c>
      <c r="P11920" s="289" t="str">
        <f>VLOOKUP(CAT_Details[[#This Row],[Delivery Bp Customer Code]],Table6[],2,0)</f>
        <v>U2-L5</v>
      </c>
    </row>
    <row r="11921" spans="1:16" x14ac:dyDescent="0.25">
      <c r="A11921" s="289" t="s">
        <v>272</v>
      </c>
      <c r="B11921">
        <v>1</v>
      </c>
      <c r="C11921">
        <v>45</v>
      </c>
      <c r="D11921">
        <v>0.2</v>
      </c>
      <c r="E11921" s="289" t="s">
        <v>26330</v>
      </c>
      <c r="F11921">
        <v>5017216463</v>
      </c>
      <c r="G11921" s="276">
        <v>45912</v>
      </c>
      <c r="H11921">
        <v>20250902794383</v>
      </c>
      <c r="I11921">
        <v>0.216</v>
      </c>
      <c r="J11921" s="289" t="s">
        <v>401</v>
      </c>
      <c r="K11921" s="289" t="s">
        <v>26379</v>
      </c>
      <c r="L11921" s="289" t="s">
        <v>275</v>
      </c>
      <c r="M11921" s="289" t="s">
        <v>26600</v>
      </c>
      <c r="N11921" s="289" t="s">
        <v>2533</v>
      </c>
      <c r="O11921" s="289" t="s">
        <v>277</v>
      </c>
      <c r="P11921" s="289" t="str">
        <f>VLOOKUP(CAT_Details[[#This Row],[Delivery Bp Customer Code]],Table6[],2,0)</f>
        <v>U2-L5</v>
      </c>
    </row>
    <row r="11922" spans="1:16" x14ac:dyDescent="0.25">
      <c r="A11922" s="289" t="s">
        <v>272</v>
      </c>
      <c r="B11922">
        <v>15</v>
      </c>
      <c r="C11922">
        <v>1050</v>
      </c>
      <c r="D11922">
        <v>6</v>
      </c>
      <c r="E11922" s="289" t="s">
        <v>26513</v>
      </c>
      <c r="F11922">
        <v>5017230978</v>
      </c>
      <c r="G11922" s="276">
        <v>45912</v>
      </c>
      <c r="H11922">
        <v>20250901793907</v>
      </c>
      <c r="I11922">
        <v>14.4</v>
      </c>
      <c r="J11922" s="289" t="s">
        <v>324</v>
      </c>
      <c r="K11922" s="289" t="s">
        <v>26514</v>
      </c>
      <c r="L11922" s="289" t="s">
        <v>275</v>
      </c>
      <c r="M11922" s="289" t="s">
        <v>26857</v>
      </c>
      <c r="N11922" s="289" t="s">
        <v>562</v>
      </c>
      <c r="O11922" s="289" t="s">
        <v>277</v>
      </c>
      <c r="P11922" s="289" t="str">
        <f>VLOOKUP(CAT_Details[[#This Row],[Delivery Bp Customer Code]],Table6[],2,0)</f>
        <v>U2-L5</v>
      </c>
    </row>
    <row r="11923" spans="1:16" x14ac:dyDescent="0.25">
      <c r="A11923" s="289" t="s">
        <v>272</v>
      </c>
      <c r="B11923">
        <v>1</v>
      </c>
      <c r="C11923">
        <v>104</v>
      </c>
      <c r="D11923">
        <v>0.4</v>
      </c>
      <c r="E11923" s="289" t="s">
        <v>26517</v>
      </c>
      <c r="F11923">
        <v>5017231095</v>
      </c>
      <c r="G11923" s="276">
        <v>45912</v>
      </c>
      <c r="H11923">
        <v>20250903795590</v>
      </c>
      <c r="I11923">
        <v>1.6990000000000001</v>
      </c>
      <c r="J11923" s="289" t="s">
        <v>324</v>
      </c>
      <c r="K11923" s="289" t="s">
        <v>26518</v>
      </c>
      <c r="L11923" s="289" t="s">
        <v>275</v>
      </c>
      <c r="M11923" s="289" t="s">
        <v>26963</v>
      </c>
      <c r="N11923" s="289" t="s">
        <v>612</v>
      </c>
      <c r="O11923" s="289" t="s">
        <v>277</v>
      </c>
      <c r="P11923" s="289" t="str">
        <f>VLOOKUP(CAT_Details[[#This Row],[Delivery Bp Customer Code]],Table6[],2,0)</f>
        <v>U2-L5</v>
      </c>
    </row>
    <row r="11924" spans="1:16" x14ac:dyDescent="0.25">
      <c r="A11924" s="289" t="s">
        <v>272</v>
      </c>
      <c r="B11924">
        <v>1</v>
      </c>
      <c r="C11924">
        <v>66</v>
      </c>
      <c r="D11924">
        <v>0.2</v>
      </c>
      <c r="E11924" s="289" t="s">
        <v>26610</v>
      </c>
      <c r="F11924">
        <v>5017246948</v>
      </c>
      <c r="G11924" s="276">
        <v>45912</v>
      </c>
      <c r="H11924">
        <v>20250904797020</v>
      </c>
      <c r="I11924">
        <v>0.44600000000000001</v>
      </c>
      <c r="J11924" s="289" t="s">
        <v>350</v>
      </c>
      <c r="K11924" s="289" t="s">
        <v>26653</v>
      </c>
      <c r="L11924" s="289" t="s">
        <v>275</v>
      </c>
      <c r="M11924" s="289" t="s">
        <v>26962</v>
      </c>
      <c r="N11924" s="289" t="s">
        <v>704</v>
      </c>
      <c r="O11924" s="289" t="s">
        <v>277</v>
      </c>
      <c r="P11924" s="289" t="str">
        <f>VLOOKUP(CAT_Details[[#This Row],[Delivery Bp Customer Code]],Table6[],2,0)</f>
        <v>U2-L5</v>
      </c>
    </row>
    <row r="11925" spans="1:16" x14ac:dyDescent="0.25">
      <c r="A11925" s="289" t="s">
        <v>272</v>
      </c>
      <c r="B11925">
        <v>10</v>
      </c>
      <c r="C11925">
        <v>1308</v>
      </c>
      <c r="D11925">
        <v>4</v>
      </c>
      <c r="E11925" s="289" t="s">
        <v>26658</v>
      </c>
      <c r="F11925">
        <v>5017246975</v>
      </c>
      <c r="G11925" s="276">
        <v>45912</v>
      </c>
      <c r="H11925">
        <v>20250904796501</v>
      </c>
      <c r="I11925">
        <v>9.1199999999999992</v>
      </c>
      <c r="J11925" s="289" t="s">
        <v>350</v>
      </c>
      <c r="K11925" s="289" t="s">
        <v>26659</v>
      </c>
      <c r="L11925" s="289" t="s">
        <v>275</v>
      </c>
      <c r="M11925" s="289" t="s">
        <v>26717</v>
      </c>
      <c r="N11925" s="289" t="s">
        <v>472</v>
      </c>
      <c r="O11925" s="289" t="s">
        <v>277</v>
      </c>
      <c r="P11925" s="289" t="str">
        <f>VLOOKUP(CAT_Details[[#This Row],[Delivery Bp Customer Code]],Table6[],2,0)</f>
        <v>U2-L5</v>
      </c>
    </row>
    <row r="11926" spans="1:16" x14ac:dyDescent="0.25">
      <c r="A11926" s="289" t="s">
        <v>272</v>
      </c>
      <c r="B11926">
        <v>1</v>
      </c>
      <c r="C11926">
        <v>55</v>
      </c>
      <c r="D11926">
        <v>0.47</v>
      </c>
      <c r="E11926" s="289" t="s">
        <v>26933</v>
      </c>
      <c r="F11926">
        <v>5017276415</v>
      </c>
      <c r="G11926" s="276">
        <v>45912</v>
      </c>
      <c r="H11926">
        <v>20250909799462</v>
      </c>
      <c r="I11926">
        <v>1.079</v>
      </c>
      <c r="J11926" s="289" t="s">
        <v>273</v>
      </c>
      <c r="K11926" s="289" t="s">
        <v>26934</v>
      </c>
      <c r="L11926" s="289" t="s">
        <v>275</v>
      </c>
      <c r="M11926" s="289" t="s">
        <v>27070</v>
      </c>
      <c r="N11926" s="289" t="s">
        <v>519</v>
      </c>
      <c r="O11926" s="289" t="s">
        <v>277</v>
      </c>
      <c r="P11926" s="289" t="str">
        <f>VLOOKUP(CAT_Details[[#This Row],[Delivery Bp Customer Code]],Table6[],2,0)</f>
        <v>U2-L5</v>
      </c>
    </row>
    <row r="11927" spans="1:16" x14ac:dyDescent="0.25">
      <c r="A11927" s="289" t="s">
        <v>272</v>
      </c>
      <c r="B11927">
        <v>2</v>
      </c>
      <c r="C11927">
        <v>164</v>
      </c>
      <c r="D11927">
        <v>0.8</v>
      </c>
      <c r="E11927" s="289" t="s">
        <v>27050</v>
      </c>
      <c r="F11927">
        <v>5017284279</v>
      </c>
      <c r="G11927" s="276">
        <v>45912</v>
      </c>
      <c r="H11927">
        <v>20250911801774</v>
      </c>
      <c r="I11927">
        <v>3.456</v>
      </c>
      <c r="J11927" s="289" t="s">
        <v>273</v>
      </c>
      <c r="K11927" s="289" t="s">
        <v>27051</v>
      </c>
      <c r="L11927" s="289" t="s">
        <v>275</v>
      </c>
      <c r="M11927" s="289"/>
      <c r="N11927" s="289" t="s">
        <v>9613</v>
      </c>
      <c r="O11927" s="289" t="s">
        <v>277</v>
      </c>
      <c r="P11927" s="289" t="str">
        <f>VLOOKUP(CAT_Details[[#This Row],[Delivery Bp Customer Code]],Table6[],2,0)</f>
        <v>U2-L5</v>
      </c>
    </row>
    <row r="11928" spans="1:16" x14ac:dyDescent="0.25">
      <c r="A11928" s="289" t="s">
        <v>4794</v>
      </c>
      <c r="B11928">
        <v>1</v>
      </c>
      <c r="C11928">
        <v>1108</v>
      </c>
      <c r="D11928">
        <v>0.4</v>
      </c>
      <c r="E11928" s="289" t="s">
        <v>26664</v>
      </c>
      <c r="F11928">
        <v>5017246987</v>
      </c>
      <c r="G11928" s="276">
        <v>45912</v>
      </c>
      <c r="H11928">
        <v>20250905797461</v>
      </c>
      <c r="I11928">
        <v>1.68</v>
      </c>
      <c r="J11928" s="289" t="s">
        <v>350</v>
      </c>
      <c r="K11928" s="289" t="s">
        <v>26665</v>
      </c>
      <c r="L11928" s="289" t="s">
        <v>275</v>
      </c>
      <c r="M11928" s="289" t="s">
        <v>26962</v>
      </c>
      <c r="N11928" s="289" t="s">
        <v>948</v>
      </c>
      <c r="O11928" s="289" t="s">
        <v>4798</v>
      </c>
      <c r="P11928" s="289" t="str">
        <f>VLOOKUP(CAT_Details[[#This Row],[Delivery Bp Customer Code]],Table6[],2,0)</f>
        <v>MY02</v>
      </c>
    </row>
    <row r="11929" spans="1:16" x14ac:dyDescent="0.25">
      <c r="A11929" s="289" t="s">
        <v>278</v>
      </c>
      <c r="B11929">
        <v>9</v>
      </c>
      <c r="C11929">
        <v>3438</v>
      </c>
      <c r="D11929">
        <v>3.6</v>
      </c>
      <c r="E11929" s="289" t="s">
        <v>26398</v>
      </c>
      <c r="F11929">
        <v>5017231046</v>
      </c>
      <c r="G11929" s="276">
        <v>45915</v>
      </c>
      <c r="H11929">
        <v>20250904796317</v>
      </c>
      <c r="I11929">
        <v>8.2080000000000002</v>
      </c>
      <c r="J11929" s="289" t="s">
        <v>853</v>
      </c>
      <c r="K11929" s="289" t="s">
        <v>26399</v>
      </c>
      <c r="L11929" s="289" t="s">
        <v>275</v>
      </c>
      <c r="M11929" s="289" t="s">
        <v>27070</v>
      </c>
      <c r="N11929" s="289" t="s">
        <v>22845</v>
      </c>
      <c r="O11929" s="289" t="s">
        <v>498</v>
      </c>
      <c r="P11929" s="289" t="str">
        <f>VLOOKUP(CAT_Details[[#This Row],[Delivery Bp Customer Code]],Table6[],2,0)</f>
        <v>DK-BM01</v>
      </c>
    </row>
    <row r="11930" spans="1:16" x14ac:dyDescent="0.25">
      <c r="A11930" s="289" t="s">
        <v>278</v>
      </c>
      <c r="B11930">
        <v>8</v>
      </c>
      <c r="C11930">
        <v>1492.89</v>
      </c>
      <c r="D11930">
        <v>2.4</v>
      </c>
      <c r="E11930" s="289" t="s">
        <v>26689</v>
      </c>
      <c r="F11930">
        <v>5017261237</v>
      </c>
      <c r="G11930" s="276">
        <v>45915</v>
      </c>
      <c r="H11930">
        <v>20250905797639</v>
      </c>
      <c r="I11930">
        <v>3.3119999999999998</v>
      </c>
      <c r="J11930" s="289" t="s">
        <v>280</v>
      </c>
      <c r="K11930" s="289" t="s">
        <v>26690</v>
      </c>
      <c r="L11930" s="289" t="s">
        <v>275</v>
      </c>
      <c r="M11930" s="289" t="s">
        <v>27627</v>
      </c>
      <c r="N11930" s="289" t="s">
        <v>23070</v>
      </c>
      <c r="O11930" s="289" t="s">
        <v>498</v>
      </c>
      <c r="P11930" s="289" t="str">
        <f>VLOOKUP(CAT_Details[[#This Row],[Delivery Bp Customer Code]],Table6[],2,0)</f>
        <v>DK-BM01</v>
      </c>
    </row>
    <row r="11931" spans="1:16" x14ac:dyDescent="0.25">
      <c r="A11931" s="289" t="s">
        <v>278</v>
      </c>
      <c r="B11931">
        <v>5</v>
      </c>
      <c r="C11931">
        <v>2717.8</v>
      </c>
      <c r="D11931">
        <v>2</v>
      </c>
      <c r="E11931" s="289" t="s">
        <v>26691</v>
      </c>
      <c r="F11931">
        <v>5017261266</v>
      </c>
      <c r="G11931" s="276">
        <v>45915</v>
      </c>
      <c r="H11931">
        <v>20250908799106</v>
      </c>
      <c r="I11931">
        <v>4.8</v>
      </c>
      <c r="J11931" s="289" t="s">
        <v>280</v>
      </c>
      <c r="K11931" s="289" t="s">
        <v>26692</v>
      </c>
      <c r="L11931" s="289" t="s">
        <v>275</v>
      </c>
      <c r="M11931" s="289" t="s">
        <v>27073</v>
      </c>
      <c r="N11931" s="289" t="s">
        <v>566</v>
      </c>
      <c r="O11931" s="289" t="s">
        <v>498</v>
      </c>
      <c r="P11931" s="289" t="str">
        <f>VLOOKUP(CAT_Details[[#This Row],[Delivery Bp Customer Code]],Table6[],2,0)</f>
        <v>DK-BM01</v>
      </c>
    </row>
    <row r="11932" spans="1:16" x14ac:dyDescent="0.25">
      <c r="A11932" s="289" t="s">
        <v>278</v>
      </c>
      <c r="B11932">
        <v>1</v>
      </c>
      <c r="C11932">
        <v>673</v>
      </c>
      <c r="D11932">
        <v>0.4</v>
      </c>
      <c r="E11932" s="289" t="s">
        <v>26697</v>
      </c>
      <c r="F11932">
        <v>5017261436</v>
      </c>
      <c r="G11932" s="276">
        <v>45915</v>
      </c>
      <c r="H11932">
        <v>20250908799107</v>
      </c>
      <c r="I11932">
        <v>0.96</v>
      </c>
      <c r="J11932" s="289" t="s">
        <v>280</v>
      </c>
      <c r="K11932" s="289" t="s">
        <v>26698</v>
      </c>
      <c r="L11932" s="289" t="s">
        <v>275</v>
      </c>
      <c r="M11932" s="289" t="s">
        <v>27074</v>
      </c>
      <c r="N11932" s="289" t="s">
        <v>1132</v>
      </c>
      <c r="O11932" s="289" t="s">
        <v>498</v>
      </c>
      <c r="P11932" s="289" t="str">
        <f>VLOOKUP(CAT_Details[[#This Row],[Delivery Bp Customer Code]],Table6[],2,0)</f>
        <v>DK-BM01</v>
      </c>
    </row>
    <row r="11933" spans="1:16" x14ac:dyDescent="0.25">
      <c r="A11933" s="289" t="s">
        <v>278</v>
      </c>
      <c r="B11933">
        <v>1</v>
      </c>
      <c r="C11933">
        <v>330</v>
      </c>
      <c r="D11933">
        <v>0.4</v>
      </c>
      <c r="E11933" s="289" t="s">
        <v>26701</v>
      </c>
      <c r="F11933">
        <v>5017275742</v>
      </c>
      <c r="G11933" s="276">
        <v>45915</v>
      </c>
      <c r="H11933">
        <v>20250908798999</v>
      </c>
      <c r="I11933">
        <v>0.96</v>
      </c>
      <c r="J11933" s="289" t="s">
        <v>280</v>
      </c>
      <c r="K11933" s="289" t="s">
        <v>26702</v>
      </c>
      <c r="L11933" s="289" t="s">
        <v>275</v>
      </c>
      <c r="M11933" s="289" t="s">
        <v>27073</v>
      </c>
      <c r="N11933" s="289" t="s">
        <v>868</v>
      </c>
      <c r="O11933" s="289" t="s">
        <v>498</v>
      </c>
      <c r="P11933" s="289" t="str">
        <f>VLOOKUP(CAT_Details[[#This Row],[Delivery Bp Customer Code]],Table6[],2,0)</f>
        <v>DK-BM01</v>
      </c>
    </row>
    <row r="11934" spans="1:16" x14ac:dyDescent="0.25">
      <c r="A11934" s="289" t="s">
        <v>278</v>
      </c>
      <c r="B11934">
        <v>14</v>
      </c>
      <c r="C11934">
        <v>11000</v>
      </c>
      <c r="D11934">
        <v>7.44</v>
      </c>
      <c r="E11934" s="289" t="s">
        <v>26709</v>
      </c>
      <c r="F11934">
        <v>5017276334</v>
      </c>
      <c r="G11934" s="276">
        <v>45915</v>
      </c>
      <c r="H11934">
        <v>20250905797815</v>
      </c>
      <c r="I11934">
        <v>7.9720000000000004</v>
      </c>
      <c r="J11934" s="289" t="s">
        <v>280</v>
      </c>
      <c r="K11934" s="289" t="s">
        <v>26710</v>
      </c>
      <c r="L11934" s="289" t="s">
        <v>275</v>
      </c>
      <c r="M11934" s="289" t="s">
        <v>27073</v>
      </c>
      <c r="N11934" s="289" t="s">
        <v>1402</v>
      </c>
      <c r="O11934" s="289" t="s">
        <v>498</v>
      </c>
      <c r="P11934" s="289" t="str">
        <f>VLOOKUP(CAT_Details[[#This Row],[Delivery Bp Customer Code]],Table6[],2,0)</f>
        <v>DK-BM01</v>
      </c>
    </row>
    <row r="11935" spans="1:16" x14ac:dyDescent="0.25">
      <c r="A11935" s="289" t="s">
        <v>278</v>
      </c>
      <c r="B11935">
        <v>1</v>
      </c>
      <c r="C11935">
        <v>328</v>
      </c>
      <c r="D11935">
        <v>0.4</v>
      </c>
      <c r="E11935" s="289" t="s">
        <v>26958</v>
      </c>
      <c r="F11935">
        <v>5017291611</v>
      </c>
      <c r="G11935" s="276">
        <v>45915</v>
      </c>
      <c r="H11935">
        <v>20250910800480</v>
      </c>
      <c r="I11935">
        <v>0.96</v>
      </c>
      <c r="J11935" s="289" t="s">
        <v>273</v>
      </c>
      <c r="K11935" s="289" t="s">
        <v>26959</v>
      </c>
      <c r="L11935" s="289" t="s">
        <v>275</v>
      </c>
      <c r="M11935" s="289" t="s">
        <v>27079</v>
      </c>
      <c r="N11935" s="289" t="s">
        <v>1003</v>
      </c>
      <c r="O11935" s="289" t="s">
        <v>498</v>
      </c>
      <c r="P11935" s="289" t="str">
        <f>VLOOKUP(CAT_Details[[#This Row],[Delivery Bp Customer Code]],Table6[],2,0)</f>
        <v>DK-BM01</v>
      </c>
    </row>
    <row r="11936" spans="1:16" x14ac:dyDescent="0.25">
      <c r="A11936" s="289" t="s">
        <v>278</v>
      </c>
      <c r="B11936">
        <v>1</v>
      </c>
      <c r="C11936">
        <v>165.76</v>
      </c>
      <c r="D11936">
        <v>0.4</v>
      </c>
      <c r="E11936" s="289" t="s">
        <v>26960</v>
      </c>
      <c r="F11936">
        <v>5017291644</v>
      </c>
      <c r="G11936" s="276">
        <v>45915</v>
      </c>
      <c r="H11936">
        <v>20250909800108</v>
      </c>
      <c r="I11936">
        <v>0.96</v>
      </c>
      <c r="J11936" s="289" t="s">
        <v>273</v>
      </c>
      <c r="K11936" s="289" t="s">
        <v>26961</v>
      </c>
      <c r="L11936" s="289" t="s">
        <v>275</v>
      </c>
      <c r="M11936" s="289" t="s">
        <v>27079</v>
      </c>
      <c r="N11936" s="289" t="s">
        <v>493</v>
      </c>
      <c r="O11936" s="289" t="s">
        <v>498</v>
      </c>
      <c r="P11936" s="289" t="str">
        <f>VLOOKUP(CAT_Details[[#This Row],[Delivery Bp Customer Code]],Table6[],2,0)</f>
        <v>DK-BM01</v>
      </c>
    </row>
    <row r="11937" spans="1:16" x14ac:dyDescent="0.25">
      <c r="A11937" s="289" t="s">
        <v>75</v>
      </c>
      <c r="B11937">
        <v>1</v>
      </c>
      <c r="C11937">
        <v>25</v>
      </c>
      <c r="D11937">
        <v>0.23</v>
      </c>
      <c r="E11937" s="289" t="s">
        <v>26299</v>
      </c>
      <c r="F11937">
        <v>5017216521</v>
      </c>
      <c r="G11937" s="276">
        <v>45915</v>
      </c>
      <c r="H11937">
        <v>20250901793673</v>
      </c>
      <c r="I11937">
        <v>0.23</v>
      </c>
      <c r="J11937" s="289" t="s">
        <v>287</v>
      </c>
      <c r="K11937" s="289" t="s">
        <v>26300</v>
      </c>
      <c r="L11937" s="289" t="s">
        <v>275</v>
      </c>
      <c r="M11937" s="289" t="s">
        <v>26550</v>
      </c>
      <c r="N11937" s="289" t="s">
        <v>468</v>
      </c>
      <c r="O11937" s="289" t="s">
        <v>2173</v>
      </c>
      <c r="P11937" s="289" t="str">
        <f>VLOOKUP(CAT_Details[[#This Row],[Delivery Bp Customer Code]],Table6[],2,0)</f>
        <v>OYL1</v>
      </c>
    </row>
    <row r="11938" spans="1:16" x14ac:dyDescent="0.25">
      <c r="A11938" s="289" t="s">
        <v>17052</v>
      </c>
      <c r="B11938">
        <v>3</v>
      </c>
      <c r="C11938">
        <v>181</v>
      </c>
      <c r="D11938">
        <v>1.2</v>
      </c>
      <c r="E11938" s="289" t="s">
        <v>26430</v>
      </c>
      <c r="F11938">
        <v>5017230953</v>
      </c>
      <c r="G11938" s="276">
        <v>45915</v>
      </c>
      <c r="H11938">
        <v>20250904796422</v>
      </c>
      <c r="I11938">
        <v>1.671</v>
      </c>
      <c r="J11938" s="289" t="s">
        <v>3890</v>
      </c>
      <c r="K11938" s="289" t="s">
        <v>26431</v>
      </c>
      <c r="L11938" s="289" t="s">
        <v>280</v>
      </c>
      <c r="M11938" s="289" t="s">
        <v>26983</v>
      </c>
      <c r="N11938" s="289" t="s">
        <v>3896</v>
      </c>
      <c r="O11938" s="289" t="s">
        <v>18284</v>
      </c>
      <c r="P11938" s="289">
        <f>VLOOKUP(CAT_Details[[#This Row],[Delivery Bp Customer Code]],Table6[],2,0)</f>
        <v>3705</v>
      </c>
    </row>
    <row r="11939" spans="1:16" x14ac:dyDescent="0.25">
      <c r="A11939" s="289" t="s">
        <v>17052</v>
      </c>
      <c r="B11939">
        <v>1</v>
      </c>
      <c r="C11939">
        <v>302</v>
      </c>
      <c r="D11939">
        <v>0.4</v>
      </c>
      <c r="E11939" s="289" t="s">
        <v>26741</v>
      </c>
      <c r="F11939">
        <v>5017260941</v>
      </c>
      <c r="G11939" s="276">
        <v>45915</v>
      </c>
      <c r="H11939">
        <v>20250903795944</v>
      </c>
      <c r="I11939">
        <v>0.57599999999999996</v>
      </c>
      <c r="J11939" s="289" t="s">
        <v>275</v>
      </c>
      <c r="K11939" s="289" t="s">
        <v>26742</v>
      </c>
      <c r="L11939" s="289" t="s">
        <v>280</v>
      </c>
      <c r="M11939" s="289" t="s">
        <v>27161</v>
      </c>
      <c r="N11939" s="289" t="s">
        <v>19698</v>
      </c>
      <c r="O11939" s="289" t="s">
        <v>18284</v>
      </c>
      <c r="P11939" s="289">
        <f>VLOOKUP(CAT_Details[[#This Row],[Delivery Bp Customer Code]],Table6[],2,0)</f>
        <v>3705</v>
      </c>
    </row>
    <row r="11940" spans="1:16" x14ac:dyDescent="0.25">
      <c r="A11940" s="289" t="s">
        <v>17052</v>
      </c>
      <c r="B11940">
        <v>1</v>
      </c>
      <c r="C11940">
        <v>248</v>
      </c>
      <c r="D11940">
        <v>0.4</v>
      </c>
      <c r="E11940" s="289" t="s">
        <v>26745</v>
      </c>
      <c r="F11940">
        <v>5017261105</v>
      </c>
      <c r="G11940" s="276">
        <v>45915</v>
      </c>
      <c r="H11940">
        <v>20250908798335</v>
      </c>
      <c r="I11940">
        <v>0.57599999999999996</v>
      </c>
      <c r="J11940" s="289" t="s">
        <v>302</v>
      </c>
      <c r="K11940" s="289" t="s">
        <v>26746</v>
      </c>
      <c r="L11940" s="289" t="s">
        <v>280</v>
      </c>
      <c r="M11940" s="289" t="s">
        <v>26963</v>
      </c>
      <c r="N11940" s="289" t="s">
        <v>18394</v>
      </c>
      <c r="O11940" s="289" t="s">
        <v>18284</v>
      </c>
      <c r="P11940" s="289">
        <f>VLOOKUP(CAT_Details[[#This Row],[Delivery Bp Customer Code]],Table6[],2,0)</f>
        <v>3705</v>
      </c>
    </row>
    <row r="11941" spans="1:16" x14ac:dyDescent="0.25">
      <c r="A11941" s="289" t="s">
        <v>17052</v>
      </c>
      <c r="B11941">
        <v>1</v>
      </c>
      <c r="C11941">
        <v>3</v>
      </c>
      <c r="D11941">
        <v>0.03</v>
      </c>
      <c r="E11941" s="289" t="s">
        <v>26745</v>
      </c>
      <c r="F11941">
        <v>5017261106</v>
      </c>
      <c r="G11941" s="276">
        <v>45915</v>
      </c>
      <c r="H11941">
        <v>20250908798333</v>
      </c>
      <c r="I11941">
        <v>1.0999999999999999E-2</v>
      </c>
      <c r="J11941" s="289" t="s">
        <v>302</v>
      </c>
      <c r="K11941" s="289" t="s">
        <v>26747</v>
      </c>
      <c r="L11941" s="289" t="s">
        <v>280</v>
      </c>
      <c r="M11941" s="289" t="s">
        <v>26963</v>
      </c>
      <c r="N11941" s="289" t="s">
        <v>18394</v>
      </c>
      <c r="O11941" s="289" t="s">
        <v>18284</v>
      </c>
      <c r="P11941" s="289">
        <f>VLOOKUP(CAT_Details[[#This Row],[Delivery Bp Customer Code]],Table6[],2,0)</f>
        <v>3705</v>
      </c>
    </row>
    <row r="11942" spans="1:16" x14ac:dyDescent="0.25">
      <c r="A11942" s="289" t="s">
        <v>17052</v>
      </c>
      <c r="B11942">
        <v>1</v>
      </c>
      <c r="C11942">
        <v>10</v>
      </c>
      <c r="D11942">
        <v>0.05</v>
      </c>
      <c r="E11942" s="289" t="s">
        <v>26748</v>
      </c>
      <c r="F11942">
        <v>5017261130</v>
      </c>
      <c r="G11942" s="276">
        <v>45915</v>
      </c>
      <c r="H11942">
        <v>20250908798483</v>
      </c>
      <c r="I11942">
        <v>2.4E-2</v>
      </c>
      <c r="J11942" s="289" t="s">
        <v>275</v>
      </c>
      <c r="K11942" s="289" t="s">
        <v>26749</v>
      </c>
      <c r="L11942" s="289" t="s">
        <v>280</v>
      </c>
      <c r="M11942" s="289" t="s">
        <v>27161</v>
      </c>
      <c r="N11942" s="289" t="s">
        <v>19026</v>
      </c>
      <c r="O11942" s="289" t="s">
        <v>18284</v>
      </c>
      <c r="P11942" s="289">
        <f>VLOOKUP(CAT_Details[[#This Row],[Delivery Bp Customer Code]],Table6[],2,0)</f>
        <v>3705</v>
      </c>
    </row>
    <row r="11943" spans="1:16" x14ac:dyDescent="0.25">
      <c r="A11943" s="289" t="s">
        <v>17052</v>
      </c>
      <c r="B11943">
        <v>7</v>
      </c>
      <c r="C11943">
        <v>213</v>
      </c>
      <c r="D11943">
        <v>2.59</v>
      </c>
      <c r="E11943" s="289" t="s">
        <v>26756</v>
      </c>
      <c r="F11943">
        <v>5017275942</v>
      </c>
      <c r="G11943" s="276">
        <v>45915</v>
      </c>
      <c r="H11943">
        <v>20250908798670</v>
      </c>
      <c r="I11943">
        <v>3.9870000000000001</v>
      </c>
      <c r="J11943" s="289" t="s">
        <v>302</v>
      </c>
      <c r="K11943" s="289" t="s">
        <v>26757</v>
      </c>
      <c r="L11943" s="289" t="s">
        <v>280</v>
      </c>
      <c r="M11943" s="289" t="s">
        <v>27071</v>
      </c>
      <c r="N11943" s="289" t="s">
        <v>20799</v>
      </c>
      <c r="O11943" s="289" t="s">
        <v>18284</v>
      </c>
      <c r="P11943" s="289">
        <f>VLOOKUP(CAT_Details[[#This Row],[Delivery Bp Customer Code]],Table6[],2,0)</f>
        <v>3705</v>
      </c>
    </row>
    <row r="11944" spans="1:16" x14ac:dyDescent="0.25">
      <c r="A11944" s="289" t="s">
        <v>3771</v>
      </c>
      <c r="B11944">
        <v>11</v>
      </c>
      <c r="C11944">
        <v>4873</v>
      </c>
      <c r="D11944">
        <v>7.14</v>
      </c>
      <c r="E11944" s="289" t="s">
        <v>26448</v>
      </c>
      <c r="F11944">
        <v>5017231200</v>
      </c>
      <c r="G11944" s="276">
        <v>45915</v>
      </c>
      <c r="H11944">
        <v>20250903795263</v>
      </c>
      <c r="I11944">
        <v>31.341000000000001</v>
      </c>
      <c r="J11944" s="289" t="s">
        <v>3890</v>
      </c>
      <c r="K11944" s="289" t="s">
        <v>26449</v>
      </c>
      <c r="L11944" s="289" t="s">
        <v>275</v>
      </c>
      <c r="M11944" s="289" t="s">
        <v>26983</v>
      </c>
      <c r="N11944" s="289" t="s">
        <v>3893</v>
      </c>
      <c r="O11944" s="289" t="s">
        <v>4956</v>
      </c>
      <c r="P11944" s="289">
        <f>VLOOKUP(CAT_Details[[#This Row],[Delivery Bp Customer Code]],Table6[],2,0)</f>
        <v>3417</v>
      </c>
    </row>
    <row r="11945" spans="1:16" x14ac:dyDescent="0.25">
      <c r="A11945" s="289" t="s">
        <v>3771</v>
      </c>
      <c r="B11945">
        <v>14</v>
      </c>
      <c r="C11945">
        <v>6020</v>
      </c>
      <c r="D11945">
        <v>5.88</v>
      </c>
      <c r="E11945" s="289" t="s">
        <v>26781</v>
      </c>
      <c r="F11945">
        <v>5017261287</v>
      </c>
      <c r="G11945" s="276">
        <v>45915</v>
      </c>
      <c r="H11945">
        <v>20250901793891</v>
      </c>
      <c r="I11945">
        <v>6.0679999999999996</v>
      </c>
      <c r="J11945" s="289" t="s">
        <v>350</v>
      </c>
      <c r="K11945" s="289" t="s">
        <v>26782</v>
      </c>
      <c r="L11945" s="289" t="s">
        <v>275</v>
      </c>
      <c r="M11945" s="289" t="s">
        <v>26962</v>
      </c>
      <c r="N11945" s="289" t="s">
        <v>16110</v>
      </c>
      <c r="O11945" s="289" t="s">
        <v>3775</v>
      </c>
      <c r="P11945" s="289">
        <f>VLOOKUP(CAT_Details[[#This Row],[Delivery Bp Customer Code]],Table6[],2,0)</f>
        <v>3401</v>
      </c>
    </row>
    <row r="11946" spans="1:16" x14ac:dyDescent="0.25">
      <c r="A11946" s="289" t="s">
        <v>3771</v>
      </c>
      <c r="B11946">
        <v>30</v>
      </c>
      <c r="C11946">
        <v>8008</v>
      </c>
      <c r="D11946">
        <v>13.23</v>
      </c>
      <c r="E11946" s="289" t="s">
        <v>27002</v>
      </c>
      <c r="F11946">
        <v>5017284607</v>
      </c>
      <c r="G11946" s="276">
        <v>45915</v>
      </c>
      <c r="I11946">
        <v>37.865000000000002</v>
      </c>
      <c r="J11946" s="289" t="s">
        <v>275</v>
      </c>
      <c r="K11946" s="289" t="s">
        <v>27003</v>
      </c>
      <c r="L11946" s="289" t="s">
        <v>275</v>
      </c>
      <c r="M11946" s="289"/>
      <c r="N11946" s="289" t="s">
        <v>27004</v>
      </c>
      <c r="O11946" s="289" t="s">
        <v>3775</v>
      </c>
      <c r="P11946" s="289">
        <f>VLOOKUP(CAT_Details[[#This Row],[Delivery Bp Customer Code]],Table6[],2,0)</f>
        <v>3401</v>
      </c>
    </row>
    <row r="11947" spans="1:16" x14ac:dyDescent="0.25">
      <c r="A11947" s="289" t="s">
        <v>3329</v>
      </c>
      <c r="B11947">
        <v>24</v>
      </c>
      <c r="C11947">
        <v>16144</v>
      </c>
      <c r="D11947">
        <v>9.8699999999999992</v>
      </c>
      <c r="E11947" s="289" t="s">
        <v>26334</v>
      </c>
      <c r="F11947">
        <v>5017216777</v>
      </c>
      <c r="G11947" s="276">
        <v>45915</v>
      </c>
      <c r="H11947">
        <v>20250901793160</v>
      </c>
      <c r="I11947">
        <v>18.713999999999999</v>
      </c>
      <c r="J11947" s="289" t="s">
        <v>383</v>
      </c>
      <c r="K11947" s="289" t="s">
        <v>26335</v>
      </c>
      <c r="L11947" s="289" t="s">
        <v>275</v>
      </c>
      <c r="M11947" s="289" t="s">
        <v>27005</v>
      </c>
      <c r="N11947" s="289" t="s">
        <v>3781</v>
      </c>
      <c r="O11947" s="289" t="s">
        <v>3332</v>
      </c>
      <c r="P11947" s="289">
        <f>VLOOKUP(CAT_Details[[#This Row],[Delivery Bp Customer Code]],Table6[],2,0)</f>
        <v>3402</v>
      </c>
    </row>
    <row r="11948" spans="1:16" x14ac:dyDescent="0.25">
      <c r="A11948" s="289" t="s">
        <v>3329</v>
      </c>
      <c r="B11948">
        <v>5</v>
      </c>
      <c r="C11948">
        <v>624</v>
      </c>
      <c r="D11948">
        <v>2</v>
      </c>
      <c r="E11948" s="289" t="s">
        <v>26430</v>
      </c>
      <c r="F11948">
        <v>5017230955</v>
      </c>
      <c r="G11948" s="276">
        <v>45915</v>
      </c>
      <c r="H11948">
        <v>20250904796454</v>
      </c>
      <c r="I11948">
        <v>6.0579999999999998</v>
      </c>
      <c r="J11948" s="289" t="s">
        <v>3890</v>
      </c>
      <c r="K11948" s="289" t="s">
        <v>26455</v>
      </c>
      <c r="L11948" s="289" t="s">
        <v>275</v>
      </c>
      <c r="M11948" s="289" t="s">
        <v>26983</v>
      </c>
      <c r="N11948" s="289" t="s">
        <v>3896</v>
      </c>
      <c r="O11948" s="289" t="s">
        <v>3332</v>
      </c>
      <c r="P11948" s="289">
        <f>VLOOKUP(CAT_Details[[#This Row],[Delivery Bp Customer Code]],Table6[],2,0)</f>
        <v>3402</v>
      </c>
    </row>
    <row r="11949" spans="1:16" x14ac:dyDescent="0.25">
      <c r="A11949" s="289" t="s">
        <v>3329</v>
      </c>
      <c r="B11949">
        <v>1</v>
      </c>
      <c r="C11949">
        <v>15</v>
      </c>
      <c r="D11949">
        <v>0.2</v>
      </c>
      <c r="E11949" s="289" t="s">
        <v>26471</v>
      </c>
      <c r="F11949">
        <v>5017231325</v>
      </c>
      <c r="G11949" s="276">
        <v>45915</v>
      </c>
      <c r="H11949">
        <v>20250903795698</v>
      </c>
      <c r="I11949">
        <v>0.216</v>
      </c>
      <c r="J11949" s="289" t="s">
        <v>401</v>
      </c>
      <c r="K11949" s="289" t="s">
        <v>26472</v>
      </c>
      <c r="L11949" s="289" t="s">
        <v>275</v>
      </c>
      <c r="M11949" s="289" t="s">
        <v>27006</v>
      </c>
      <c r="N11949" s="289" t="s">
        <v>2533</v>
      </c>
      <c r="O11949" s="289" t="s">
        <v>3332</v>
      </c>
      <c r="P11949" s="289">
        <f>VLOOKUP(CAT_Details[[#This Row],[Delivery Bp Customer Code]],Table6[],2,0)</f>
        <v>3402</v>
      </c>
    </row>
    <row r="11950" spans="1:16" x14ac:dyDescent="0.25">
      <c r="A11950" s="289" t="s">
        <v>3329</v>
      </c>
      <c r="B11950">
        <v>1</v>
      </c>
      <c r="C11950">
        <v>45</v>
      </c>
      <c r="D11950">
        <v>0.2</v>
      </c>
      <c r="E11950" s="289" t="s">
        <v>26473</v>
      </c>
      <c r="F11950">
        <v>5017231333</v>
      </c>
      <c r="G11950" s="276">
        <v>45915</v>
      </c>
      <c r="H11950">
        <v>20250901793996</v>
      </c>
      <c r="I11950">
        <v>0.48</v>
      </c>
      <c r="J11950" s="289" t="s">
        <v>324</v>
      </c>
      <c r="K11950" s="289" t="s">
        <v>26474</v>
      </c>
      <c r="L11950" s="289" t="s">
        <v>275</v>
      </c>
      <c r="M11950" s="289" t="s">
        <v>27072</v>
      </c>
      <c r="N11950" s="289" t="s">
        <v>375</v>
      </c>
      <c r="O11950" s="289" t="s">
        <v>3332</v>
      </c>
      <c r="P11950" s="289">
        <f>VLOOKUP(CAT_Details[[#This Row],[Delivery Bp Customer Code]],Table6[],2,0)</f>
        <v>3402</v>
      </c>
    </row>
    <row r="11951" spans="1:16" x14ac:dyDescent="0.25">
      <c r="A11951" s="289" t="s">
        <v>3329</v>
      </c>
      <c r="B11951">
        <v>2</v>
      </c>
      <c r="C11951">
        <v>280</v>
      </c>
      <c r="D11951">
        <v>0.4</v>
      </c>
      <c r="E11951" s="289" t="s">
        <v>26604</v>
      </c>
      <c r="F11951">
        <v>5017246676</v>
      </c>
      <c r="G11951" s="276">
        <v>45915</v>
      </c>
      <c r="H11951">
        <v>20250904796924</v>
      </c>
      <c r="I11951">
        <v>0.38400000000000001</v>
      </c>
      <c r="J11951" s="289" t="s">
        <v>324</v>
      </c>
      <c r="K11951" s="289" t="s">
        <v>26605</v>
      </c>
      <c r="L11951" s="289" t="s">
        <v>275</v>
      </c>
      <c r="M11951" s="289" t="s">
        <v>27007</v>
      </c>
      <c r="N11951" s="289" t="s">
        <v>16153</v>
      </c>
      <c r="O11951" s="289" t="s">
        <v>3332</v>
      </c>
      <c r="P11951" s="289">
        <f>VLOOKUP(CAT_Details[[#This Row],[Delivery Bp Customer Code]],Table6[],2,0)</f>
        <v>3402</v>
      </c>
    </row>
    <row r="11952" spans="1:16" x14ac:dyDescent="0.25">
      <c r="A11952" s="289" t="s">
        <v>3329</v>
      </c>
      <c r="B11952">
        <v>1</v>
      </c>
      <c r="C11952">
        <v>189</v>
      </c>
      <c r="D11952">
        <v>0.4</v>
      </c>
      <c r="E11952" s="289" t="s">
        <v>26797</v>
      </c>
      <c r="F11952">
        <v>5017261363</v>
      </c>
      <c r="G11952" s="276">
        <v>45915</v>
      </c>
      <c r="H11952">
        <v>20250902794584</v>
      </c>
      <c r="I11952">
        <v>1.44</v>
      </c>
      <c r="J11952" s="289" t="s">
        <v>350</v>
      </c>
      <c r="K11952" s="289" t="s">
        <v>26798</v>
      </c>
      <c r="L11952" s="289" t="s">
        <v>275</v>
      </c>
      <c r="M11952" s="289" t="s">
        <v>27111</v>
      </c>
      <c r="N11952" s="289" t="s">
        <v>3656</v>
      </c>
      <c r="O11952" s="289" t="s">
        <v>3332</v>
      </c>
      <c r="P11952" s="289">
        <f>VLOOKUP(CAT_Details[[#This Row],[Delivery Bp Customer Code]],Table6[],2,0)</f>
        <v>3402</v>
      </c>
    </row>
    <row r="11953" spans="1:16" x14ac:dyDescent="0.25">
      <c r="A11953" s="289" t="s">
        <v>3329</v>
      </c>
      <c r="B11953">
        <v>3</v>
      </c>
      <c r="C11953">
        <v>1305</v>
      </c>
      <c r="D11953">
        <v>1.2</v>
      </c>
      <c r="E11953" s="289" t="s">
        <v>26803</v>
      </c>
      <c r="F11953">
        <v>5017261496</v>
      </c>
      <c r="G11953" s="276">
        <v>45915</v>
      </c>
      <c r="H11953">
        <v>20250904797185</v>
      </c>
      <c r="I11953">
        <v>1.728</v>
      </c>
      <c r="J11953" s="289" t="s">
        <v>350</v>
      </c>
      <c r="K11953" s="289" t="s">
        <v>26804</v>
      </c>
      <c r="L11953" s="289" t="s">
        <v>275</v>
      </c>
      <c r="M11953" s="289" t="s">
        <v>26962</v>
      </c>
      <c r="N11953" s="289" t="s">
        <v>3804</v>
      </c>
      <c r="O11953" s="289" t="s">
        <v>3332</v>
      </c>
      <c r="P11953" s="289">
        <f>VLOOKUP(CAT_Details[[#This Row],[Delivery Bp Customer Code]],Table6[],2,0)</f>
        <v>3402</v>
      </c>
    </row>
    <row r="11954" spans="1:16" x14ac:dyDescent="0.25">
      <c r="A11954" s="289" t="s">
        <v>3329</v>
      </c>
      <c r="B11954">
        <v>3</v>
      </c>
      <c r="C11954">
        <v>41</v>
      </c>
      <c r="D11954">
        <v>0.24</v>
      </c>
      <c r="E11954" s="289" t="s">
        <v>26828</v>
      </c>
      <c r="F11954">
        <v>5017276487</v>
      </c>
      <c r="G11954" s="276">
        <v>45915</v>
      </c>
      <c r="H11954">
        <v>20250908798927</v>
      </c>
      <c r="I11954">
        <v>0.19500000000000001</v>
      </c>
      <c r="J11954" s="289" t="s">
        <v>302</v>
      </c>
      <c r="K11954" s="289" t="s">
        <v>26829</v>
      </c>
      <c r="L11954" s="289" t="s">
        <v>275</v>
      </c>
      <c r="M11954" s="289" t="s">
        <v>27071</v>
      </c>
      <c r="N11954" s="289" t="s">
        <v>15493</v>
      </c>
      <c r="O11954" s="289" t="s">
        <v>3332</v>
      </c>
      <c r="P11954" s="289">
        <f>VLOOKUP(CAT_Details[[#This Row],[Delivery Bp Customer Code]],Table6[],2,0)</f>
        <v>3402</v>
      </c>
    </row>
    <row r="11955" spans="1:16" x14ac:dyDescent="0.25">
      <c r="A11955" s="289" t="s">
        <v>14512</v>
      </c>
      <c r="B11955">
        <v>14</v>
      </c>
      <c r="C11955">
        <v>12405.04</v>
      </c>
      <c r="D11955">
        <v>9.44</v>
      </c>
      <c r="E11955" s="289" t="s">
        <v>28060</v>
      </c>
      <c r="F11955">
        <v>5017288776</v>
      </c>
      <c r="G11955" s="276">
        <v>45915</v>
      </c>
      <c r="I11955">
        <v>17.027999999999999</v>
      </c>
      <c r="J11955" s="289" t="s">
        <v>350</v>
      </c>
      <c r="K11955" s="289" t="s">
        <v>28061</v>
      </c>
      <c r="L11955" s="289" t="s">
        <v>273</v>
      </c>
      <c r="M11955" s="289" t="s">
        <v>28062</v>
      </c>
      <c r="N11955" s="289" t="s">
        <v>15057</v>
      </c>
      <c r="O11955" s="289" t="s">
        <v>14517</v>
      </c>
      <c r="P11955" s="289" t="str">
        <f>VLOOKUP(CAT_Details[[#This Row],[Delivery Bp Customer Code]],Table6[],2,0)</f>
        <v>No Loc</v>
      </c>
    </row>
    <row r="11956" spans="1:16" x14ac:dyDescent="0.25">
      <c r="A11956" s="289" t="s">
        <v>76</v>
      </c>
      <c r="B11956">
        <v>1</v>
      </c>
      <c r="C11956">
        <v>110</v>
      </c>
      <c r="D11956">
        <v>0.2</v>
      </c>
      <c r="E11956" s="289" t="s">
        <v>26346</v>
      </c>
      <c r="F11956">
        <v>5017216415</v>
      </c>
      <c r="G11956" s="276">
        <v>45915</v>
      </c>
      <c r="H11956">
        <v>20250901793809</v>
      </c>
      <c r="I11956">
        <v>0.192</v>
      </c>
      <c r="J11956" s="289" t="s">
        <v>764</v>
      </c>
      <c r="K11956" s="289" t="s">
        <v>26347</v>
      </c>
      <c r="L11956" s="289" t="s">
        <v>275</v>
      </c>
      <c r="M11956" s="289" t="s">
        <v>26565</v>
      </c>
      <c r="N11956" s="289" t="s">
        <v>766</v>
      </c>
      <c r="O11956" s="289" t="s">
        <v>16049</v>
      </c>
      <c r="P11956" s="289" t="str">
        <f>VLOOKUP(CAT_Details[[#This Row],[Delivery Bp Customer Code]],Table6[],2,0)</f>
        <v>MZ02</v>
      </c>
    </row>
    <row r="11957" spans="1:16" x14ac:dyDescent="0.25">
      <c r="A11957" s="289" t="s">
        <v>76</v>
      </c>
      <c r="B11957">
        <v>1</v>
      </c>
      <c r="C11957">
        <v>32</v>
      </c>
      <c r="D11957">
        <v>0.2</v>
      </c>
      <c r="E11957" s="289" t="s">
        <v>26480</v>
      </c>
      <c r="F11957">
        <v>5017231108</v>
      </c>
      <c r="G11957" s="276">
        <v>45915</v>
      </c>
      <c r="H11957">
        <v>20250903795399</v>
      </c>
      <c r="I11957">
        <v>0.192</v>
      </c>
      <c r="J11957" s="289" t="s">
        <v>294</v>
      </c>
      <c r="K11957" s="289" t="s">
        <v>26481</v>
      </c>
      <c r="L11957" s="289" t="s">
        <v>275</v>
      </c>
      <c r="M11957" s="289" t="s">
        <v>26716</v>
      </c>
      <c r="N11957" s="289" t="s">
        <v>504</v>
      </c>
      <c r="O11957" s="289" t="s">
        <v>16049</v>
      </c>
      <c r="P11957" s="289" t="str">
        <f>VLOOKUP(CAT_Details[[#This Row],[Delivery Bp Customer Code]],Table6[],2,0)</f>
        <v>MZ02</v>
      </c>
    </row>
    <row r="11958" spans="1:16" x14ac:dyDescent="0.25">
      <c r="A11958" s="289" t="s">
        <v>76</v>
      </c>
      <c r="B11958">
        <v>17</v>
      </c>
      <c r="C11958">
        <v>848</v>
      </c>
      <c r="D11958">
        <v>4.18</v>
      </c>
      <c r="E11958" s="289" t="s">
        <v>26484</v>
      </c>
      <c r="F11958">
        <v>5017231201</v>
      </c>
      <c r="G11958" s="276">
        <v>45915</v>
      </c>
      <c r="H11958">
        <v>20250903795640</v>
      </c>
      <c r="I11958">
        <v>4.2960000000000003</v>
      </c>
      <c r="J11958" s="289" t="s">
        <v>401</v>
      </c>
      <c r="K11958" s="289" t="s">
        <v>26485</v>
      </c>
      <c r="L11958" s="289" t="s">
        <v>275</v>
      </c>
      <c r="M11958" s="289" t="s">
        <v>27006</v>
      </c>
      <c r="N11958" s="289" t="s">
        <v>1028</v>
      </c>
      <c r="O11958" s="289" t="s">
        <v>16049</v>
      </c>
      <c r="P11958" s="289" t="str">
        <f>VLOOKUP(CAT_Details[[#This Row],[Delivery Bp Customer Code]],Table6[],2,0)</f>
        <v>MZ02</v>
      </c>
    </row>
    <row r="11959" spans="1:16" x14ac:dyDescent="0.25">
      <c r="A11959" s="289" t="s">
        <v>76</v>
      </c>
      <c r="B11959">
        <v>1</v>
      </c>
      <c r="C11959">
        <v>70</v>
      </c>
      <c r="D11959">
        <v>0.2</v>
      </c>
      <c r="E11959" s="289" t="s">
        <v>26604</v>
      </c>
      <c r="F11959">
        <v>5017246675</v>
      </c>
      <c r="G11959" s="276">
        <v>45915</v>
      </c>
      <c r="H11959">
        <v>20250904796938</v>
      </c>
      <c r="I11959">
        <v>0.192</v>
      </c>
      <c r="J11959" s="289" t="s">
        <v>324</v>
      </c>
      <c r="K11959" s="289" t="s">
        <v>26620</v>
      </c>
      <c r="L11959" s="289" t="s">
        <v>275</v>
      </c>
      <c r="M11959" s="289" t="s">
        <v>27007</v>
      </c>
      <c r="N11959" s="289" t="s">
        <v>16153</v>
      </c>
      <c r="O11959" s="289" t="s">
        <v>16049</v>
      </c>
      <c r="P11959" s="289" t="str">
        <f>VLOOKUP(CAT_Details[[#This Row],[Delivery Bp Customer Code]],Table6[],2,0)</f>
        <v>MZ02</v>
      </c>
    </row>
    <row r="11960" spans="1:16" x14ac:dyDescent="0.25">
      <c r="A11960" s="289" t="s">
        <v>76</v>
      </c>
      <c r="B11960">
        <v>2</v>
      </c>
      <c r="C11960">
        <v>3079</v>
      </c>
      <c r="D11960">
        <v>0.78</v>
      </c>
      <c r="E11960" s="289" t="s">
        <v>26838</v>
      </c>
      <c r="F11960">
        <v>5017261037</v>
      </c>
      <c r="G11960" s="276">
        <v>45915</v>
      </c>
      <c r="H11960">
        <v>20250908798381</v>
      </c>
      <c r="I11960">
        <v>0.85499999999999998</v>
      </c>
      <c r="J11960" s="289" t="s">
        <v>350</v>
      </c>
      <c r="K11960" s="289" t="s">
        <v>26839</v>
      </c>
      <c r="L11960" s="289" t="s">
        <v>275</v>
      </c>
      <c r="M11960" s="289" t="s">
        <v>27078</v>
      </c>
      <c r="N11960" s="289" t="s">
        <v>26840</v>
      </c>
      <c r="O11960" s="289" t="s">
        <v>16049</v>
      </c>
      <c r="P11960" s="289" t="str">
        <f>VLOOKUP(CAT_Details[[#This Row],[Delivery Bp Customer Code]],Table6[],2,0)</f>
        <v>MZ02</v>
      </c>
    </row>
    <row r="11961" spans="1:16" x14ac:dyDescent="0.25">
      <c r="A11961" s="289" t="s">
        <v>76</v>
      </c>
      <c r="B11961">
        <v>1</v>
      </c>
      <c r="C11961">
        <v>170</v>
      </c>
      <c r="D11961">
        <v>0.4</v>
      </c>
      <c r="E11961" s="289" t="s">
        <v>26841</v>
      </c>
      <c r="F11961">
        <v>5017261227</v>
      </c>
      <c r="G11961" s="276">
        <v>45915</v>
      </c>
      <c r="H11961">
        <v>20250908798535</v>
      </c>
      <c r="I11961">
        <v>0.64300000000000002</v>
      </c>
      <c r="J11961" s="289" t="s">
        <v>350</v>
      </c>
      <c r="K11961" s="289" t="s">
        <v>26842</v>
      </c>
      <c r="L11961" s="289" t="s">
        <v>275</v>
      </c>
      <c r="M11961" s="289" t="s">
        <v>26962</v>
      </c>
      <c r="N11961" s="289" t="s">
        <v>15936</v>
      </c>
      <c r="O11961" s="289" t="s">
        <v>16049</v>
      </c>
      <c r="P11961" s="289" t="str">
        <f>VLOOKUP(CAT_Details[[#This Row],[Delivery Bp Customer Code]],Table6[],2,0)</f>
        <v>MZ02</v>
      </c>
    </row>
    <row r="11962" spans="1:16" x14ac:dyDescent="0.25">
      <c r="A11962" s="289" t="s">
        <v>74</v>
      </c>
      <c r="B11962">
        <v>2</v>
      </c>
      <c r="C11962">
        <v>470</v>
      </c>
      <c r="D11962">
        <v>0.6</v>
      </c>
      <c r="E11962" s="289" t="s">
        <v>26346</v>
      </c>
      <c r="F11962">
        <v>5017216412</v>
      </c>
      <c r="G11962" s="276">
        <v>45915</v>
      </c>
      <c r="H11962">
        <v>20250901793805</v>
      </c>
      <c r="I11962">
        <v>0.67200000000000004</v>
      </c>
      <c r="J11962" s="289" t="s">
        <v>764</v>
      </c>
      <c r="K11962" s="289" t="s">
        <v>26358</v>
      </c>
      <c r="L11962" s="289" t="s">
        <v>275</v>
      </c>
      <c r="M11962" s="289" t="s">
        <v>26565</v>
      </c>
      <c r="N11962" s="289" t="s">
        <v>766</v>
      </c>
      <c r="O11962" s="289" t="s">
        <v>22256</v>
      </c>
      <c r="P11962" s="289" t="str">
        <f>VLOOKUP(CAT_Details[[#This Row],[Delivery Bp Customer Code]],Table6[],2,0)</f>
        <v>DX01-L5</v>
      </c>
    </row>
    <row r="11963" spans="1:16" x14ac:dyDescent="0.25">
      <c r="A11963" s="289" t="s">
        <v>74</v>
      </c>
      <c r="B11963">
        <v>4</v>
      </c>
      <c r="C11963">
        <v>1194</v>
      </c>
      <c r="D11963">
        <v>1.6</v>
      </c>
      <c r="E11963" s="289" t="s">
        <v>26377</v>
      </c>
      <c r="F11963">
        <v>5017216764</v>
      </c>
      <c r="G11963" s="276">
        <v>45915</v>
      </c>
      <c r="H11963">
        <v>20250901793970</v>
      </c>
      <c r="I11963">
        <v>1.44</v>
      </c>
      <c r="J11963" s="289" t="s">
        <v>287</v>
      </c>
      <c r="K11963" s="289" t="s">
        <v>26378</v>
      </c>
      <c r="L11963" s="289" t="s">
        <v>275</v>
      </c>
      <c r="M11963" s="289" t="s">
        <v>26550</v>
      </c>
      <c r="N11963" s="289" t="s">
        <v>17117</v>
      </c>
      <c r="O11963" s="289" t="s">
        <v>22256</v>
      </c>
      <c r="P11963" s="289" t="str">
        <f>VLOOKUP(CAT_Details[[#This Row],[Delivery Bp Customer Code]],Table6[],2,0)</f>
        <v>DX01-L5</v>
      </c>
    </row>
    <row r="11964" spans="1:16" x14ac:dyDescent="0.25">
      <c r="A11964" s="289" t="s">
        <v>74</v>
      </c>
      <c r="B11964">
        <v>1</v>
      </c>
      <c r="C11964">
        <v>25</v>
      </c>
      <c r="D11964">
        <v>0.2</v>
      </c>
      <c r="E11964" s="289" t="s">
        <v>26497</v>
      </c>
      <c r="F11964">
        <v>5017231187</v>
      </c>
      <c r="G11964" s="276">
        <v>45915</v>
      </c>
      <c r="H11964">
        <v>20250903795611</v>
      </c>
      <c r="I11964">
        <v>0.14399999999999999</v>
      </c>
      <c r="J11964" s="289" t="s">
        <v>294</v>
      </c>
      <c r="K11964" s="289" t="s">
        <v>26498</v>
      </c>
      <c r="L11964" s="289" t="s">
        <v>275</v>
      </c>
      <c r="M11964" s="289" t="s">
        <v>26716</v>
      </c>
      <c r="N11964" s="289" t="s">
        <v>660</v>
      </c>
      <c r="O11964" s="289" t="s">
        <v>22256</v>
      </c>
      <c r="P11964" s="289" t="str">
        <f>VLOOKUP(CAT_Details[[#This Row],[Delivery Bp Customer Code]],Table6[],2,0)</f>
        <v>DX01-L5</v>
      </c>
    </row>
    <row r="11965" spans="1:16" x14ac:dyDescent="0.25">
      <c r="A11965" s="289" t="s">
        <v>74</v>
      </c>
      <c r="B11965">
        <v>17</v>
      </c>
      <c r="C11965">
        <v>1140</v>
      </c>
      <c r="D11965">
        <v>6.8</v>
      </c>
      <c r="E11965" s="289" t="s">
        <v>26501</v>
      </c>
      <c r="F11965">
        <v>5017231234</v>
      </c>
      <c r="G11965" s="276">
        <v>45915</v>
      </c>
      <c r="H11965">
        <v>20250904796908</v>
      </c>
      <c r="I11965">
        <v>16.32</v>
      </c>
      <c r="J11965" s="289" t="s">
        <v>294</v>
      </c>
      <c r="K11965" s="289" t="s">
        <v>26502</v>
      </c>
      <c r="L11965" s="289" t="s">
        <v>275</v>
      </c>
      <c r="M11965" s="289" t="s">
        <v>26858</v>
      </c>
      <c r="N11965" s="289" t="s">
        <v>16650</v>
      </c>
      <c r="O11965" s="289" t="s">
        <v>22256</v>
      </c>
      <c r="P11965" s="289" t="str">
        <f>VLOOKUP(CAT_Details[[#This Row],[Delivery Bp Customer Code]],Table6[],2,0)</f>
        <v>DX01-L5</v>
      </c>
    </row>
    <row r="11966" spans="1:16" x14ac:dyDescent="0.25">
      <c r="A11966" s="289" t="s">
        <v>74</v>
      </c>
      <c r="B11966">
        <v>3</v>
      </c>
      <c r="C11966">
        <v>3450</v>
      </c>
      <c r="D11966">
        <v>1.2</v>
      </c>
      <c r="E11966" s="289" t="s">
        <v>26632</v>
      </c>
      <c r="F11966">
        <v>5017246695</v>
      </c>
      <c r="G11966" s="276">
        <v>45915</v>
      </c>
      <c r="H11966">
        <v>20250904796683</v>
      </c>
      <c r="I11966">
        <v>1.728</v>
      </c>
      <c r="J11966" s="289" t="s">
        <v>324</v>
      </c>
      <c r="K11966" s="289" t="s">
        <v>26633</v>
      </c>
      <c r="L11966" s="289" t="s">
        <v>275</v>
      </c>
      <c r="M11966" s="289" t="s">
        <v>27007</v>
      </c>
      <c r="N11966" s="289" t="s">
        <v>333</v>
      </c>
      <c r="O11966" s="289" t="s">
        <v>22256</v>
      </c>
      <c r="P11966" s="289" t="str">
        <f>VLOOKUP(CAT_Details[[#This Row],[Delivery Bp Customer Code]],Table6[],2,0)</f>
        <v>DX01-L5</v>
      </c>
    </row>
    <row r="11967" spans="1:16" x14ac:dyDescent="0.25">
      <c r="A11967" s="289" t="s">
        <v>74</v>
      </c>
      <c r="B11967">
        <v>13</v>
      </c>
      <c r="C11967">
        <v>2240</v>
      </c>
      <c r="D11967">
        <v>5.53</v>
      </c>
      <c r="E11967" s="289" t="s">
        <v>26860</v>
      </c>
      <c r="F11967">
        <v>5017260971</v>
      </c>
      <c r="G11967" s="276">
        <v>45915</v>
      </c>
      <c r="H11967">
        <v>20250908798516</v>
      </c>
      <c r="I11967">
        <v>13.821</v>
      </c>
      <c r="J11967" s="289" t="s">
        <v>280</v>
      </c>
      <c r="K11967" s="289" t="s">
        <v>26861</v>
      </c>
      <c r="L11967" s="289" t="s">
        <v>275</v>
      </c>
      <c r="M11967" s="289" t="s">
        <v>27331</v>
      </c>
      <c r="N11967" s="289" t="s">
        <v>411</v>
      </c>
      <c r="O11967" s="289" t="s">
        <v>22256</v>
      </c>
      <c r="P11967" s="289" t="str">
        <f>VLOOKUP(CAT_Details[[#This Row],[Delivery Bp Customer Code]],Table6[],2,0)</f>
        <v>DX01-L5</v>
      </c>
    </row>
    <row r="11968" spans="1:16" x14ac:dyDescent="0.25">
      <c r="A11968" s="289" t="s">
        <v>74</v>
      </c>
      <c r="B11968">
        <v>7</v>
      </c>
      <c r="C11968">
        <v>511</v>
      </c>
      <c r="D11968">
        <v>2.8</v>
      </c>
      <c r="E11968" s="289" t="s">
        <v>26872</v>
      </c>
      <c r="F11968">
        <v>5017261409</v>
      </c>
      <c r="G11968" s="276">
        <v>45915</v>
      </c>
      <c r="H11968">
        <v>20250905797530</v>
      </c>
      <c r="I11968">
        <v>6.7869999999999999</v>
      </c>
      <c r="J11968" s="289" t="s">
        <v>350</v>
      </c>
      <c r="K11968" s="289" t="s">
        <v>26873</v>
      </c>
      <c r="L11968" s="289" t="s">
        <v>275</v>
      </c>
      <c r="M11968" s="289" t="s">
        <v>26962</v>
      </c>
      <c r="N11968" s="289" t="s">
        <v>690</v>
      </c>
      <c r="O11968" s="289" t="s">
        <v>22256</v>
      </c>
      <c r="P11968" s="289" t="str">
        <f>VLOOKUP(CAT_Details[[#This Row],[Delivery Bp Customer Code]],Table6[],2,0)</f>
        <v>DX01-L5</v>
      </c>
    </row>
    <row r="11969" spans="1:16" x14ac:dyDescent="0.25">
      <c r="A11969" s="289" t="s">
        <v>74</v>
      </c>
      <c r="B11969">
        <v>1</v>
      </c>
      <c r="C11969">
        <v>130</v>
      </c>
      <c r="D11969">
        <v>0.4</v>
      </c>
      <c r="E11969" s="289" t="s">
        <v>26876</v>
      </c>
      <c r="F11969">
        <v>5017261440</v>
      </c>
      <c r="G11969" s="276">
        <v>45915</v>
      </c>
      <c r="H11969">
        <v>20250904797183</v>
      </c>
      <c r="I11969">
        <v>0.624</v>
      </c>
      <c r="J11969" s="289" t="s">
        <v>280</v>
      </c>
      <c r="K11969" s="289" t="s">
        <v>26877</v>
      </c>
      <c r="L11969" s="289" t="s">
        <v>275</v>
      </c>
      <c r="M11969" s="289" t="s">
        <v>27073</v>
      </c>
      <c r="N11969" s="289" t="s">
        <v>10113</v>
      </c>
      <c r="O11969" s="289" t="s">
        <v>22256</v>
      </c>
      <c r="P11969" s="289" t="str">
        <f>VLOOKUP(CAT_Details[[#This Row],[Delivery Bp Customer Code]],Table6[],2,0)</f>
        <v>DX01-L5</v>
      </c>
    </row>
    <row r="11970" spans="1:16" x14ac:dyDescent="0.25">
      <c r="A11970" s="289" t="s">
        <v>74</v>
      </c>
      <c r="B11970">
        <v>5</v>
      </c>
      <c r="C11970">
        <v>441.4</v>
      </c>
      <c r="D11970">
        <v>1.3</v>
      </c>
      <c r="E11970" s="289" t="s">
        <v>26880</v>
      </c>
      <c r="F11970">
        <v>5017261498</v>
      </c>
      <c r="G11970" s="276">
        <v>45915</v>
      </c>
      <c r="H11970">
        <v>20250904796371</v>
      </c>
      <c r="I11970">
        <v>1.1970000000000001</v>
      </c>
      <c r="J11970" s="289" t="s">
        <v>350</v>
      </c>
      <c r="K11970" s="289" t="s">
        <v>26881</v>
      </c>
      <c r="L11970" s="289" t="s">
        <v>275</v>
      </c>
      <c r="M11970" s="289" t="s">
        <v>27078</v>
      </c>
      <c r="N11970" s="289" t="s">
        <v>602</v>
      </c>
      <c r="O11970" s="289" t="s">
        <v>22256</v>
      </c>
      <c r="P11970" s="289" t="str">
        <f>VLOOKUP(CAT_Details[[#This Row],[Delivery Bp Customer Code]],Table6[],2,0)</f>
        <v>DX01-L5</v>
      </c>
    </row>
    <row r="11971" spans="1:16" x14ac:dyDescent="0.25">
      <c r="A11971" s="289" t="s">
        <v>521</v>
      </c>
      <c r="B11971">
        <v>28</v>
      </c>
      <c r="C11971">
        <v>2856</v>
      </c>
      <c r="D11971">
        <v>11.2</v>
      </c>
      <c r="E11971" s="289" t="s">
        <v>26908</v>
      </c>
      <c r="F11971">
        <v>5017261004</v>
      </c>
      <c r="G11971" s="276">
        <v>45915</v>
      </c>
      <c r="H11971">
        <v>20250905797570</v>
      </c>
      <c r="I11971">
        <v>26.88</v>
      </c>
      <c r="J11971" s="289" t="s">
        <v>302</v>
      </c>
      <c r="K11971" s="289" t="s">
        <v>26909</v>
      </c>
      <c r="L11971" s="289" t="s">
        <v>275</v>
      </c>
      <c r="M11971" s="289" t="s">
        <v>26963</v>
      </c>
      <c r="N11971" s="289" t="s">
        <v>694</v>
      </c>
      <c r="O11971" s="289" t="s">
        <v>16307</v>
      </c>
      <c r="P11971" s="289" t="str">
        <f>VLOOKUP(CAT_Details[[#This Row],[Delivery Bp Customer Code]],Table6[],2,0)</f>
        <v>DX01</v>
      </c>
    </row>
    <row r="11972" spans="1:16" x14ac:dyDescent="0.25">
      <c r="A11972" s="289" t="s">
        <v>272</v>
      </c>
      <c r="B11972">
        <v>5</v>
      </c>
      <c r="C11972">
        <v>1744.2</v>
      </c>
      <c r="D11972">
        <v>1</v>
      </c>
      <c r="E11972" s="289" t="s">
        <v>26509</v>
      </c>
      <c r="F11972">
        <v>5017230940</v>
      </c>
      <c r="G11972" s="276">
        <v>45915</v>
      </c>
      <c r="H11972">
        <v>20250902794856</v>
      </c>
      <c r="I11972">
        <v>1.1519999999999999</v>
      </c>
      <c r="J11972" s="289" t="s">
        <v>294</v>
      </c>
      <c r="K11972" s="289" t="s">
        <v>26510</v>
      </c>
      <c r="L11972" s="289" t="s">
        <v>275</v>
      </c>
      <c r="M11972" s="289" t="s">
        <v>27303</v>
      </c>
      <c r="N11972" s="289" t="s">
        <v>698</v>
      </c>
      <c r="O11972" s="289" t="s">
        <v>277</v>
      </c>
      <c r="P11972" s="289" t="str">
        <f>VLOOKUP(CAT_Details[[#This Row],[Delivery Bp Customer Code]],Table6[],2,0)</f>
        <v>U2-L5</v>
      </c>
    </row>
    <row r="11973" spans="1:16" x14ac:dyDescent="0.25">
      <c r="A11973" s="289" t="s">
        <v>272</v>
      </c>
      <c r="B11973">
        <v>3</v>
      </c>
      <c r="C11973">
        <v>200</v>
      </c>
      <c r="D11973">
        <v>1.2</v>
      </c>
      <c r="E11973" s="289" t="s">
        <v>26515</v>
      </c>
      <c r="F11973">
        <v>5017231053</v>
      </c>
      <c r="G11973" s="276">
        <v>45915</v>
      </c>
      <c r="H11973">
        <v>20250901794030</v>
      </c>
      <c r="I11973">
        <v>1.3919999999999999</v>
      </c>
      <c r="J11973" s="289" t="s">
        <v>3970</v>
      </c>
      <c r="K11973" s="289" t="s">
        <v>26516</v>
      </c>
      <c r="L11973" s="289" t="s">
        <v>275</v>
      </c>
      <c r="M11973" s="289" t="s">
        <v>27411</v>
      </c>
      <c r="N11973" s="289" t="s">
        <v>25190</v>
      </c>
      <c r="O11973" s="289" t="s">
        <v>277</v>
      </c>
      <c r="P11973" s="289" t="str">
        <f>VLOOKUP(CAT_Details[[#This Row],[Delivery Bp Customer Code]],Table6[],2,0)</f>
        <v>U2-L5</v>
      </c>
    </row>
    <row r="11974" spans="1:16" x14ac:dyDescent="0.25">
      <c r="A11974" s="289" t="s">
        <v>272</v>
      </c>
      <c r="B11974">
        <v>5</v>
      </c>
      <c r="C11974">
        <v>2775</v>
      </c>
      <c r="D11974">
        <v>4</v>
      </c>
      <c r="E11974" s="289" t="s">
        <v>26520</v>
      </c>
      <c r="F11974">
        <v>5017231176</v>
      </c>
      <c r="G11974" s="276">
        <v>45915</v>
      </c>
      <c r="H11974">
        <v>20250901793165</v>
      </c>
      <c r="I11974">
        <v>16.32</v>
      </c>
      <c r="J11974" s="289" t="s">
        <v>401</v>
      </c>
      <c r="K11974" s="289" t="s">
        <v>26521</v>
      </c>
      <c r="L11974" s="289" t="s">
        <v>275</v>
      </c>
      <c r="M11974" s="289" t="s">
        <v>27006</v>
      </c>
      <c r="N11974" s="289" t="s">
        <v>465</v>
      </c>
      <c r="O11974" s="289" t="s">
        <v>277</v>
      </c>
      <c r="P11974" s="289" t="str">
        <f>VLOOKUP(CAT_Details[[#This Row],[Delivery Bp Customer Code]],Table6[],2,0)</f>
        <v>U2-L5</v>
      </c>
    </row>
    <row r="11975" spans="1:16" x14ac:dyDescent="0.25">
      <c r="A11975" s="289" t="s">
        <v>272</v>
      </c>
      <c r="B11975">
        <v>64</v>
      </c>
      <c r="C11975">
        <v>2128</v>
      </c>
      <c r="D11975">
        <v>15.15</v>
      </c>
      <c r="E11975" s="289" t="s">
        <v>26651</v>
      </c>
      <c r="F11975">
        <v>5017246938</v>
      </c>
      <c r="G11975" s="276">
        <v>45915</v>
      </c>
      <c r="H11975">
        <v>20250902795090</v>
      </c>
      <c r="I11975">
        <v>35.46</v>
      </c>
      <c r="J11975" s="289" t="s">
        <v>280</v>
      </c>
      <c r="K11975" s="289" t="s">
        <v>26652</v>
      </c>
      <c r="L11975" s="289" t="s">
        <v>275</v>
      </c>
      <c r="M11975" s="289" t="s">
        <v>26921</v>
      </c>
      <c r="N11975" s="289" t="s">
        <v>1226</v>
      </c>
      <c r="O11975" s="289" t="s">
        <v>277</v>
      </c>
      <c r="P11975" s="289" t="str">
        <f>VLOOKUP(CAT_Details[[#This Row],[Delivery Bp Customer Code]],Table6[],2,0)</f>
        <v>U2-L5</v>
      </c>
    </row>
    <row r="11976" spans="1:16" x14ac:dyDescent="0.25">
      <c r="A11976" s="289" t="s">
        <v>272</v>
      </c>
      <c r="B11976">
        <v>24</v>
      </c>
      <c r="C11976">
        <v>2112</v>
      </c>
      <c r="D11976">
        <v>10.8</v>
      </c>
      <c r="E11976" s="289" t="s">
        <v>26929</v>
      </c>
      <c r="F11976">
        <v>5017261292</v>
      </c>
      <c r="G11976" s="276">
        <v>45915</v>
      </c>
      <c r="H11976">
        <v>20250908798380</v>
      </c>
      <c r="I11976">
        <v>23.616</v>
      </c>
      <c r="J11976" s="289" t="s">
        <v>350</v>
      </c>
      <c r="K11976" s="289" t="s">
        <v>26930</v>
      </c>
      <c r="L11976" s="289" t="s">
        <v>275</v>
      </c>
      <c r="M11976" s="289" t="s">
        <v>27078</v>
      </c>
      <c r="N11976" s="289" t="s">
        <v>462</v>
      </c>
      <c r="O11976" s="289" t="s">
        <v>277</v>
      </c>
      <c r="P11976" s="289" t="str">
        <f>VLOOKUP(CAT_Details[[#This Row],[Delivery Bp Customer Code]],Table6[],2,0)</f>
        <v>U2-L5</v>
      </c>
    </row>
    <row r="11977" spans="1:16" x14ac:dyDescent="0.25">
      <c r="A11977" s="289" t="s">
        <v>26660</v>
      </c>
      <c r="B11977">
        <v>3</v>
      </c>
      <c r="C11977">
        <v>2307</v>
      </c>
      <c r="D11977">
        <v>1.2</v>
      </c>
      <c r="E11977" s="289" t="s">
        <v>26661</v>
      </c>
      <c r="F11977">
        <v>5017247110</v>
      </c>
      <c r="G11977" s="276">
        <v>45915</v>
      </c>
      <c r="H11977">
        <v>20250904796759</v>
      </c>
      <c r="I11977">
        <v>1.728</v>
      </c>
      <c r="J11977" s="289" t="s">
        <v>324</v>
      </c>
      <c r="K11977" s="289" t="s">
        <v>26662</v>
      </c>
      <c r="L11977" s="289" t="s">
        <v>275</v>
      </c>
      <c r="M11977" s="289" t="s">
        <v>27071</v>
      </c>
      <c r="N11977" s="289" t="s">
        <v>16189</v>
      </c>
      <c r="O11977" s="289" t="s">
        <v>26663</v>
      </c>
      <c r="P11977" s="289" t="e">
        <f>VLOOKUP(CAT_Details[[#This Row],[Delivery Bp Customer Code]],Table6[],2,0)</f>
        <v>#N/A</v>
      </c>
    </row>
    <row r="11978" spans="1:16" x14ac:dyDescent="0.25">
      <c r="A11978" s="289" t="s">
        <v>5576</v>
      </c>
      <c r="B11978">
        <v>8</v>
      </c>
      <c r="C11978">
        <v>4138</v>
      </c>
      <c r="D11978">
        <v>4.46</v>
      </c>
      <c r="E11978" s="289" t="s">
        <v>26943</v>
      </c>
      <c r="F11978">
        <v>5017260989</v>
      </c>
      <c r="G11978" s="276">
        <v>45915</v>
      </c>
      <c r="H11978">
        <v>20250909799397</v>
      </c>
      <c r="I11978">
        <v>7.9880000000000004</v>
      </c>
      <c r="J11978" s="289" t="s">
        <v>350</v>
      </c>
      <c r="K11978" s="289" t="s">
        <v>26944</v>
      </c>
      <c r="L11978" s="289" t="s">
        <v>275</v>
      </c>
      <c r="M11978" s="289" t="s">
        <v>27078</v>
      </c>
      <c r="N11978" s="289" t="s">
        <v>16206</v>
      </c>
      <c r="O11978" s="289" t="s">
        <v>15996</v>
      </c>
      <c r="P11978" s="289" t="str">
        <f>VLOOKUP(CAT_Details[[#This Row],[Delivery Bp Customer Code]],Table6[],2,0)</f>
        <v>ES01</v>
      </c>
    </row>
    <row r="11979" spans="1:16" x14ac:dyDescent="0.25">
      <c r="A11979" s="289" t="s">
        <v>5576</v>
      </c>
      <c r="B11979">
        <v>8</v>
      </c>
      <c r="C11979">
        <v>4138</v>
      </c>
      <c r="D11979">
        <v>4.46</v>
      </c>
      <c r="E11979" s="289" t="s">
        <v>26943</v>
      </c>
      <c r="F11979">
        <v>5017275692</v>
      </c>
      <c r="G11979" s="276">
        <v>45915</v>
      </c>
      <c r="H11979">
        <v>20250909799397</v>
      </c>
      <c r="I11979">
        <v>7.9880000000000004</v>
      </c>
      <c r="J11979" s="289" t="s">
        <v>350</v>
      </c>
      <c r="K11979" s="289" t="s">
        <v>26947</v>
      </c>
      <c r="L11979" s="289" t="s">
        <v>275</v>
      </c>
      <c r="M11979" s="289"/>
      <c r="N11979" s="289" t="s">
        <v>16206</v>
      </c>
      <c r="O11979" s="289" t="s">
        <v>15996</v>
      </c>
      <c r="P11979" s="289" t="str">
        <f>VLOOKUP(CAT_Details[[#This Row],[Delivery Bp Customer Code]],Table6[],2,0)</f>
        <v>ES01</v>
      </c>
    </row>
    <row r="11980" spans="1:16" x14ac:dyDescent="0.25">
      <c r="A11980" s="289" t="s">
        <v>278</v>
      </c>
      <c r="B11980">
        <v>11</v>
      </c>
      <c r="C11980">
        <v>5335</v>
      </c>
      <c r="D11980">
        <v>4.4000000000000004</v>
      </c>
      <c r="E11980" s="289" t="s">
        <v>26412</v>
      </c>
      <c r="F11980">
        <v>5017231315</v>
      </c>
      <c r="G11980" s="276">
        <v>45916</v>
      </c>
      <c r="H11980">
        <v>20250904796390</v>
      </c>
      <c r="I11980">
        <v>10.56</v>
      </c>
      <c r="J11980" s="289" t="s">
        <v>317</v>
      </c>
      <c r="K11980" s="289" t="s">
        <v>26413</v>
      </c>
      <c r="L11980" s="289" t="s">
        <v>275</v>
      </c>
      <c r="M11980" s="289" t="s">
        <v>27861</v>
      </c>
      <c r="N11980" s="289" t="s">
        <v>16210</v>
      </c>
      <c r="O11980" s="289" t="s">
        <v>498</v>
      </c>
      <c r="P11980" s="289" t="str">
        <f>VLOOKUP(CAT_Details[[#This Row],[Delivery Bp Customer Code]],Table6[],2,0)</f>
        <v>DK-BM01</v>
      </c>
    </row>
    <row r="11981" spans="1:16" x14ac:dyDescent="0.25">
      <c r="A11981" s="289" t="s">
        <v>278</v>
      </c>
      <c r="B11981">
        <v>2</v>
      </c>
      <c r="C11981">
        <v>860</v>
      </c>
      <c r="D11981">
        <v>0.8</v>
      </c>
      <c r="E11981" s="289" t="s">
        <v>26544</v>
      </c>
      <c r="F11981">
        <v>5017246524</v>
      </c>
      <c r="G11981" s="276">
        <v>45916</v>
      </c>
      <c r="H11981">
        <v>20250904797184</v>
      </c>
      <c r="I11981">
        <v>0.96</v>
      </c>
      <c r="J11981" s="289" t="s">
        <v>324</v>
      </c>
      <c r="K11981" s="289" t="s">
        <v>26545</v>
      </c>
      <c r="L11981" s="289" t="s">
        <v>275</v>
      </c>
      <c r="M11981" s="289" t="s">
        <v>27071</v>
      </c>
      <c r="N11981" s="289" t="s">
        <v>399</v>
      </c>
      <c r="O11981" s="289" t="s">
        <v>498</v>
      </c>
      <c r="P11981" s="289" t="str">
        <f>VLOOKUP(CAT_Details[[#This Row],[Delivery Bp Customer Code]],Table6[],2,0)</f>
        <v>DK-BM01</v>
      </c>
    </row>
    <row r="11982" spans="1:16" x14ac:dyDescent="0.25">
      <c r="A11982" s="289" t="s">
        <v>278</v>
      </c>
      <c r="B11982">
        <v>17</v>
      </c>
      <c r="C11982">
        <v>7733</v>
      </c>
      <c r="D11982">
        <v>6.8</v>
      </c>
      <c r="E11982" s="289" t="s">
        <v>26687</v>
      </c>
      <c r="F11982">
        <v>5017261235</v>
      </c>
      <c r="G11982" s="276">
        <v>45916</v>
      </c>
      <c r="H11982">
        <v>20250731774374</v>
      </c>
      <c r="I11982">
        <v>16.32</v>
      </c>
      <c r="J11982" s="289" t="s">
        <v>324</v>
      </c>
      <c r="K11982" s="289" t="s">
        <v>26688</v>
      </c>
      <c r="L11982" s="289" t="s">
        <v>275</v>
      </c>
      <c r="M11982" s="289" t="s">
        <v>27072</v>
      </c>
      <c r="N11982" s="289" t="s">
        <v>340</v>
      </c>
      <c r="O11982" s="289" t="s">
        <v>498</v>
      </c>
      <c r="P11982" s="289" t="str">
        <f>VLOOKUP(CAT_Details[[#This Row],[Delivery Bp Customer Code]],Table6[],2,0)</f>
        <v>DK-BM01</v>
      </c>
    </row>
    <row r="11983" spans="1:16" x14ac:dyDescent="0.25">
      <c r="A11983" s="289" t="s">
        <v>278</v>
      </c>
      <c r="B11983">
        <v>7</v>
      </c>
      <c r="C11983">
        <v>3241</v>
      </c>
      <c r="D11983">
        <v>2.8</v>
      </c>
      <c r="E11983" s="289" t="s">
        <v>26703</v>
      </c>
      <c r="F11983">
        <v>5017275790</v>
      </c>
      <c r="G11983" s="276">
        <v>45916</v>
      </c>
      <c r="H11983">
        <v>20250909799708</v>
      </c>
      <c r="I11983">
        <v>6.3840000000000003</v>
      </c>
      <c r="J11983" s="289" t="s">
        <v>350</v>
      </c>
      <c r="K11983" s="289" t="s">
        <v>26704</v>
      </c>
      <c r="L11983" s="289" t="s">
        <v>275</v>
      </c>
      <c r="M11983" s="289" t="s">
        <v>27076</v>
      </c>
      <c r="N11983" s="289" t="s">
        <v>999</v>
      </c>
      <c r="O11983" s="289" t="s">
        <v>498</v>
      </c>
      <c r="P11983" s="289" t="str">
        <f>VLOOKUP(CAT_Details[[#This Row],[Delivery Bp Customer Code]],Table6[],2,0)</f>
        <v>DK-BM01</v>
      </c>
    </row>
    <row r="11984" spans="1:16" x14ac:dyDescent="0.25">
      <c r="A11984" s="289" t="s">
        <v>278</v>
      </c>
      <c r="B11984">
        <v>2</v>
      </c>
      <c r="C11984">
        <v>349.92</v>
      </c>
      <c r="D11984">
        <v>0.8</v>
      </c>
      <c r="E11984" s="289" t="s">
        <v>26707</v>
      </c>
      <c r="F11984">
        <v>5017276026</v>
      </c>
      <c r="G11984" s="276">
        <v>45916</v>
      </c>
      <c r="H11984" s="5">
        <v>20250909799435</v>
      </c>
      <c r="I11984">
        <v>1.92</v>
      </c>
      <c r="J11984" s="289" t="s">
        <v>350</v>
      </c>
      <c r="K11984" s="289" t="s">
        <v>26708</v>
      </c>
      <c r="L11984" s="289" t="s">
        <v>275</v>
      </c>
      <c r="M11984" s="289" t="s">
        <v>27078</v>
      </c>
      <c r="N11984" s="289" t="s">
        <v>743</v>
      </c>
      <c r="O11984" s="289" t="s">
        <v>498</v>
      </c>
      <c r="P11984" s="289" t="str">
        <f>VLOOKUP(CAT_Details[[#This Row],[Delivery Bp Customer Code]],Table6[],2,0)</f>
        <v>DK-BM01</v>
      </c>
    </row>
    <row r="11985" spans="1:16" x14ac:dyDescent="0.25">
      <c r="A11985" s="289" t="s">
        <v>278</v>
      </c>
      <c r="B11985">
        <v>1</v>
      </c>
      <c r="C11985">
        <v>3</v>
      </c>
      <c r="D11985">
        <v>0.05</v>
      </c>
      <c r="E11985" s="289" t="s">
        <v>26711</v>
      </c>
      <c r="F11985">
        <v>5017276401</v>
      </c>
      <c r="G11985" s="276">
        <v>45916</v>
      </c>
      <c r="H11985">
        <v>20250909800116</v>
      </c>
      <c r="I11985">
        <v>2.4E-2</v>
      </c>
      <c r="J11985" s="289" t="s">
        <v>350</v>
      </c>
      <c r="K11985" s="289" t="s">
        <v>26712</v>
      </c>
      <c r="L11985" s="289" t="s">
        <v>275</v>
      </c>
      <c r="M11985" s="289" t="s">
        <v>27628</v>
      </c>
      <c r="N11985" s="289" t="s">
        <v>1831</v>
      </c>
      <c r="O11985" s="289" t="s">
        <v>498</v>
      </c>
      <c r="P11985" s="289" t="str">
        <f>VLOOKUP(CAT_Details[[#This Row],[Delivery Bp Customer Code]],Table6[],2,0)</f>
        <v>DK-BM01</v>
      </c>
    </row>
    <row r="11986" spans="1:16" x14ac:dyDescent="0.25">
      <c r="A11986" s="289" t="s">
        <v>278</v>
      </c>
      <c r="B11986">
        <v>10</v>
      </c>
      <c r="C11986">
        <v>5300</v>
      </c>
      <c r="D11986">
        <v>4</v>
      </c>
      <c r="E11986" s="289" t="s">
        <v>27083</v>
      </c>
      <c r="F11986">
        <v>5017305827</v>
      </c>
      <c r="G11986" s="276">
        <v>45916</v>
      </c>
      <c r="H11986">
        <v>20250911802107</v>
      </c>
      <c r="I11986">
        <v>10.368</v>
      </c>
      <c r="J11986" s="289" t="s">
        <v>273</v>
      </c>
      <c r="K11986" s="289" t="s">
        <v>27084</v>
      </c>
      <c r="L11986" s="289" t="s">
        <v>275</v>
      </c>
      <c r="M11986" s="289" t="s">
        <v>27085</v>
      </c>
      <c r="N11986" s="289" t="s">
        <v>653</v>
      </c>
      <c r="O11986" s="289" t="s">
        <v>498</v>
      </c>
      <c r="P11986" s="289" t="str">
        <f>VLOOKUP(CAT_Details[[#This Row],[Delivery Bp Customer Code]],Table6[],2,0)</f>
        <v>DK-BM01</v>
      </c>
    </row>
    <row r="11987" spans="1:16" x14ac:dyDescent="0.25">
      <c r="A11987" s="289" t="s">
        <v>75</v>
      </c>
      <c r="B11987">
        <v>5</v>
      </c>
      <c r="C11987">
        <v>950</v>
      </c>
      <c r="D11987">
        <v>3</v>
      </c>
      <c r="E11987" s="289" t="s">
        <v>26721</v>
      </c>
      <c r="F11987">
        <v>5017261071</v>
      </c>
      <c r="G11987" s="276">
        <v>45916</v>
      </c>
      <c r="H11987">
        <v>20250902794873</v>
      </c>
      <c r="I11987">
        <v>7.2</v>
      </c>
      <c r="J11987" s="289" t="s">
        <v>345</v>
      </c>
      <c r="K11987" s="289" t="s">
        <v>26722</v>
      </c>
      <c r="L11987" s="289" t="s">
        <v>275</v>
      </c>
      <c r="M11987" s="289" t="s">
        <v>26723</v>
      </c>
      <c r="N11987" s="289" t="s">
        <v>4779</v>
      </c>
      <c r="O11987" s="289" t="s">
        <v>5281</v>
      </c>
      <c r="P11987" s="289" t="str">
        <f>VLOOKUP(CAT_Details[[#This Row],[Delivery Bp Customer Code]],Table6[],2,0)</f>
        <v>DK-LW08</v>
      </c>
    </row>
    <row r="11988" spans="1:16" x14ac:dyDescent="0.25">
      <c r="A11988" s="289" t="s">
        <v>75</v>
      </c>
      <c r="B11988">
        <v>10</v>
      </c>
      <c r="C11988">
        <v>5448</v>
      </c>
      <c r="D11988">
        <v>3.25</v>
      </c>
      <c r="E11988" s="289" t="s">
        <v>26731</v>
      </c>
      <c r="F11988">
        <v>5017275847</v>
      </c>
      <c r="G11988" s="276">
        <v>45916</v>
      </c>
      <c r="H11988">
        <v>20250909799590</v>
      </c>
      <c r="I11988">
        <v>5.3879999999999999</v>
      </c>
      <c r="J11988" s="289" t="s">
        <v>324</v>
      </c>
      <c r="K11988" s="289" t="s">
        <v>26732</v>
      </c>
      <c r="L11988" s="289" t="s">
        <v>275</v>
      </c>
      <c r="M11988" s="289" t="s">
        <v>27072</v>
      </c>
      <c r="N11988" s="289" t="s">
        <v>15858</v>
      </c>
      <c r="O11988" s="289" t="s">
        <v>2173</v>
      </c>
      <c r="P11988" s="289" t="str">
        <f>VLOOKUP(CAT_Details[[#This Row],[Delivery Bp Customer Code]],Table6[],2,0)</f>
        <v>OYL1</v>
      </c>
    </row>
    <row r="11989" spans="1:16" x14ac:dyDescent="0.25">
      <c r="A11989" s="289" t="s">
        <v>75</v>
      </c>
      <c r="B11989">
        <v>2</v>
      </c>
      <c r="C11989">
        <v>27.3</v>
      </c>
      <c r="D11989">
        <v>0.14000000000000001</v>
      </c>
      <c r="E11989" s="289" t="s">
        <v>26733</v>
      </c>
      <c r="F11989">
        <v>5017276359</v>
      </c>
      <c r="G11989" s="276">
        <v>45916</v>
      </c>
      <c r="H11989">
        <v>20250909799804</v>
      </c>
      <c r="I11989">
        <v>7.4999999999999997E-2</v>
      </c>
      <c r="J11989" s="289" t="s">
        <v>350</v>
      </c>
      <c r="K11989" s="289" t="s">
        <v>26734</v>
      </c>
      <c r="L11989" s="289" t="s">
        <v>275</v>
      </c>
      <c r="M11989" s="289" t="s">
        <v>27112</v>
      </c>
      <c r="N11989" s="289" t="s">
        <v>2953</v>
      </c>
      <c r="O11989" s="289" t="s">
        <v>2173</v>
      </c>
      <c r="P11989" s="289" t="str">
        <f>VLOOKUP(CAT_Details[[#This Row],[Delivery Bp Customer Code]],Table6[],2,0)</f>
        <v>OYL1</v>
      </c>
    </row>
    <row r="11990" spans="1:16" x14ac:dyDescent="0.25">
      <c r="A11990" s="289" t="s">
        <v>75</v>
      </c>
      <c r="B11990">
        <v>33</v>
      </c>
      <c r="C11990">
        <v>12112.32</v>
      </c>
      <c r="D11990">
        <v>11</v>
      </c>
      <c r="E11990" s="289" t="s">
        <v>26735</v>
      </c>
      <c r="F11990">
        <v>5017276427</v>
      </c>
      <c r="G11990" s="276">
        <v>45916</v>
      </c>
      <c r="H11990">
        <v>20250909799790</v>
      </c>
      <c r="I11990">
        <v>21.12</v>
      </c>
      <c r="J11990" s="289" t="s">
        <v>324</v>
      </c>
      <c r="K11990" s="289" t="s">
        <v>26736</v>
      </c>
      <c r="L11990" s="289" t="s">
        <v>275</v>
      </c>
      <c r="M11990" s="289" t="s">
        <v>27113</v>
      </c>
      <c r="N11990" s="289" t="s">
        <v>2172</v>
      </c>
      <c r="O11990" s="289" t="s">
        <v>2173</v>
      </c>
      <c r="P11990" s="289" t="str">
        <f>VLOOKUP(CAT_Details[[#This Row],[Delivery Bp Customer Code]],Table6[],2,0)</f>
        <v>OYL1</v>
      </c>
    </row>
    <row r="11991" spans="1:16" x14ac:dyDescent="0.25">
      <c r="A11991" s="289" t="s">
        <v>75</v>
      </c>
      <c r="B11991">
        <v>1</v>
      </c>
      <c r="C11991">
        <v>21.9</v>
      </c>
      <c r="D11991">
        <v>0.2</v>
      </c>
      <c r="E11991" s="289" t="s">
        <v>27119</v>
      </c>
      <c r="F11991">
        <v>5017305562</v>
      </c>
      <c r="G11991" s="276">
        <v>45916</v>
      </c>
      <c r="H11991">
        <v>20250911802047</v>
      </c>
      <c r="I11991">
        <v>0.48</v>
      </c>
      <c r="J11991" s="289" t="s">
        <v>273</v>
      </c>
      <c r="K11991" s="289" t="s">
        <v>27120</v>
      </c>
      <c r="L11991" s="289" t="s">
        <v>275</v>
      </c>
      <c r="M11991" s="289" t="s">
        <v>27085</v>
      </c>
      <c r="N11991" s="289" t="s">
        <v>2434</v>
      </c>
      <c r="O11991" s="289" t="s">
        <v>2173</v>
      </c>
      <c r="P11991" s="289" t="str">
        <f>VLOOKUP(CAT_Details[[#This Row],[Delivery Bp Customer Code]],Table6[],2,0)</f>
        <v>OYL1</v>
      </c>
    </row>
    <row r="11992" spans="1:16" x14ac:dyDescent="0.25">
      <c r="A11992" s="289" t="s">
        <v>17052</v>
      </c>
      <c r="B11992">
        <v>1</v>
      </c>
      <c r="C11992">
        <v>273</v>
      </c>
      <c r="D11992">
        <v>0.4</v>
      </c>
      <c r="E11992" s="289" t="s">
        <v>26171</v>
      </c>
      <c r="F11992">
        <v>5017201409</v>
      </c>
      <c r="G11992" s="276">
        <v>45916</v>
      </c>
      <c r="H11992">
        <v>20250901793555</v>
      </c>
      <c r="I11992">
        <v>0.32600000000000001</v>
      </c>
      <c r="J11992" s="289" t="s">
        <v>438</v>
      </c>
      <c r="K11992" s="289" t="s">
        <v>26172</v>
      </c>
      <c r="L11992" s="289" t="s">
        <v>280</v>
      </c>
      <c r="M11992" s="289" t="s">
        <v>26738</v>
      </c>
      <c r="N11992" s="289" t="s">
        <v>19129</v>
      </c>
      <c r="O11992" s="289" t="s">
        <v>18284</v>
      </c>
      <c r="P11992" s="289">
        <f>VLOOKUP(CAT_Details[[#This Row],[Delivery Bp Customer Code]],Table6[],2,0)</f>
        <v>3705</v>
      </c>
    </row>
    <row r="11993" spans="1:16" x14ac:dyDescent="0.25">
      <c r="A11993" s="289" t="s">
        <v>17052</v>
      </c>
      <c r="B11993">
        <v>1</v>
      </c>
      <c r="C11993">
        <v>9</v>
      </c>
      <c r="D11993">
        <v>7.0000000000000007E-2</v>
      </c>
      <c r="E11993" s="289" t="s">
        <v>26436</v>
      </c>
      <c r="F11993">
        <v>5017231263</v>
      </c>
      <c r="G11993" s="276">
        <v>45916</v>
      </c>
      <c r="H11993">
        <v>20250904796792</v>
      </c>
      <c r="I11993">
        <v>2.5000000000000001E-2</v>
      </c>
      <c r="J11993" s="289" t="s">
        <v>764</v>
      </c>
      <c r="K11993" s="289" t="s">
        <v>26437</v>
      </c>
      <c r="L11993" s="289" t="s">
        <v>280</v>
      </c>
      <c r="M11993" s="289" t="s">
        <v>27160</v>
      </c>
      <c r="N11993" s="289" t="s">
        <v>766</v>
      </c>
      <c r="O11993" s="289" t="s">
        <v>18284</v>
      </c>
      <c r="P11993" s="289">
        <f>VLOOKUP(CAT_Details[[#This Row],[Delivery Bp Customer Code]],Table6[],2,0)</f>
        <v>3705</v>
      </c>
    </row>
    <row r="11994" spans="1:16" x14ac:dyDescent="0.25">
      <c r="A11994" s="289" t="s">
        <v>17052</v>
      </c>
      <c r="B11994">
        <v>8</v>
      </c>
      <c r="C11994">
        <v>3334</v>
      </c>
      <c r="D11994">
        <v>4.8499999999999996</v>
      </c>
      <c r="E11994" s="289" t="s">
        <v>26579</v>
      </c>
      <c r="F11994">
        <v>5017246625</v>
      </c>
      <c r="G11994" s="276">
        <v>45916</v>
      </c>
      <c r="H11994">
        <v>20250903795829</v>
      </c>
      <c r="I11994">
        <v>16.268000000000001</v>
      </c>
      <c r="J11994" s="289" t="s">
        <v>3970</v>
      </c>
      <c r="K11994" s="289" t="s">
        <v>26580</v>
      </c>
      <c r="L11994" s="289" t="s">
        <v>280</v>
      </c>
      <c r="M11994" s="289" t="s">
        <v>27114</v>
      </c>
      <c r="N11994" s="289" t="s">
        <v>3973</v>
      </c>
      <c r="O11994" s="289" t="s">
        <v>18284</v>
      </c>
      <c r="P11994" s="289">
        <f>VLOOKUP(CAT_Details[[#This Row],[Delivery Bp Customer Code]],Table6[],2,0)</f>
        <v>3705</v>
      </c>
    </row>
    <row r="11995" spans="1:16" x14ac:dyDescent="0.25">
      <c r="A11995" s="289" t="s">
        <v>17052</v>
      </c>
      <c r="B11995">
        <v>2</v>
      </c>
      <c r="C11995">
        <v>5</v>
      </c>
      <c r="D11995">
        <v>7.0000000000000007E-2</v>
      </c>
      <c r="E11995" s="289" t="s">
        <v>26583</v>
      </c>
      <c r="F11995">
        <v>5017246790</v>
      </c>
      <c r="G11995" s="276">
        <v>45916</v>
      </c>
      <c r="H11995">
        <v>20250905797935</v>
      </c>
      <c r="I11995">
        <v>3.5000000000000003E-2</v>
      </c>
      <c r="J11995" s="289" t="s">
        <v>3970</v>
      </c>
      <c r="K11995" s="289" t="s">
        <v>26584</v>
      </c>
      <c r="L11995" s="289" t="s">
        <v>280</v>
      </c>
      <c r="M11995" s="289" t="s">
        <v>27114</v>
      </c>
      <c r="N11995" s="289" t="s">
        <v>25190</v>
      </c>
      <c r="O11995" s="289" t="s">
        <v>22766</v>
      </c>
      <c r="P11995" s="289">
        <f>VLOOKUP(CAT_Details[[#This Row],[Delivery Bp Customer Code]],Table6[],2,0)</f>
        <v>3705</v>
      </c>
    </row>
    <row r="11996" spans="1:16" x14ac:dyDescent="0.25">
      <c r="A11996" s="289" t="s">
        <v>17052</v>
      </c>
      <c r="B11996">
        <v>1</v>
      </c>
      <c r="C11996">
        <v>4</v>
      </c>
      <c r="D11996">
        <v>0.09</v>
      </c>
      <c r="E11996" s="289" t="s">
        <v>26583</v>
      </c>
      <c r="F11996">
        <v>5017246791</v>
      </c>
      <c r="G11996" s="276">
        <v>45916</v>
      </c>
      <c r="H11996">
        <v>20250901793982</v>
      </c>
      <c r="I11996">
        <v>2.4E-2</v>
      </c>
      <c r="J11996" s="289" t="s">
        <v>3970</v>
      </c>
      <c r="K11996" s="289" t="s">
        <v>26585</v>
      </c>
      <c r="L11996" s="289" t="s">
        <v>280</v>
      </c>
      <c r="M11996" s="289" t="s">
        <v>27114</v>
      </c>
      <c r="N11996" s="289" t="s">
        <v>25190</v>
      </c>
      <c r="O11996" s="289" t="s">
        <v>22766</v>
      </c>
      <c r="P11996" s="289">
        <f>VLOOKUP(CAT_Details[[#This Row],[Delivery Bp Customer Code]],Table6[],2,0)</f>
        <v>3705</v>
      </c>
    </row>
    <row r="11997" spans="1:16" x14ac:dyDescent="0.25">
      <c r="A11997" s="289" t="s">
        <v>17052</v>
      </c>
      <c r="B11997">
        <v>2</v>
      </c>
      <c r="C11997">
        <v>24</v>
      </c>
      <c r="D11997">
        <v>0.2</v>
      </c>
      <c r="E11997" s="289" t="s">
        <v>26743</v>
      </c>
      <c r="F11997">
        <v>5017261035</v>
      </c>
      <c r="G11997" s="276">
        <v>45916</v>
      </c>
      <c r="H11997">
        <v>20250903795696</v>
      </c>
      <c r="I11997">
        <v>0.115</v>
      </c>
      <c r="J11997" s="289" t="s">
        <v>345</v>
      </c>
      <c r="K11997" s="289" t="s">
        <v>26744</v>
      </c>
      <c r="L11997" s="289" t="s">
        <v>280</v>
      </c>
      <c r="M11997" s="289" t="s">
        <v>27162</v>
      </c>
      <c r="N11997" s="289" t="s">
        <v>427</v>
      </c>
      <c r="O11997" s="289" t="s">
        <v>18284</v>
      </c>
      <c r="P11997" s="289">
        <f>VLOOKUP(CAT_Details[[#This Row],[Delivery Bp Customer Code]],Table6[],2,0)</f>
        <v>3705</v>
      </c>
    </row>
    <row r="11998" spans="1:16" x14ac:dyDescent="0.25">
      <c r="A11998" s="289" t="s">
        <v>17052</v>
      </c>
      <c r="B11998">
        <v>5</v>
      </c>
      <c r="C11998">
        <v>580</v>
      </c>
      <c r="D11998">
        <v>2</v>
      </c>
      <c r="E11998" s="289" t="s">
        <v>26750</v>
      </c>
      <c r="F11998">
        <v>5017261226</v>
      </c>
      <c r="G11998" s="276">
        <v>45916</v>
      </c>
      <c r="H11998">
        <v>20250908798346</v>
      </c>
      <c r="I11998">
        <v>7.2</v>
      </c>
      <c r="J11998" s="289" t="s">
        <v>345</v>
      </c>
      <c r="K11998" s="289" t="s">
        <v>26751</v>
      </c>
      <c r="L11998" s="289" t="s">
        <v>280</v>
      </c>
      <c r="M11998" s="289" t="s">
        <v>27162</v>
      </c>
      <c r="N11998" s="289" t="s">
        <v>512</v>
      </c>
      <c r="O11998" s="289" t="s">
        <v>18284</v>
      </c>
      <c r="P11998" s="289">
        <f>VLOOKUP(CAT_Details[[#This Row],[Delivery Bp Customer Code]],Table6[],2,0)</f>
        <v>3705</v>
      </c>
    </row>
    <row r="11999" spans="1:16" x14ac:dyDescent="0.25">
      <c r="A11999" s="289" t="s">
        <v>17052</v>
      </c>
      <c r="B11999">
        <v>1</v>
      </c>
      <c r="C11999">
        <v>2</v>
      </c>
      <c r="D11999">
        <v>0.03</v>
      </c>
      <c r="E11999" s="289" t="s">
        <v>26752</v>
      </c>
      <c r="F11999">
        <v>5017261344</v>
      </c>
      <c r="G11999" s="276">
        <v>45916</v>
      </c>
      <c r="H11999">
        <v>20250904796622</v>
      </c>
      <c r="I11999">
        <v>6.0000000000000001E-3</v>
      </c>
      <c r="J11999" s="289" t="s">
        <v>345</v>
      </c>
      <c r="K11999" s="289" t="s">
        <v>26753</v>
      </c>
      <c r="L11999" s="289" t="s">
        <v>280</v>
      </c>
      <c r="M11999" s="289" t="s">
        <v>27162</v>
      </c>
      <c r="N11999" s="289" t="s">
        <v>3082</v>
      </c>
      <c r="O11999" s="289" t="s">
        <v>18284</v>
      </c>
      <c r="P11999" s="289">
        <f>VLOOKUP(CAT_Details[[#This Row],[Delivery Bp Customer Code]],Table6[],2,0)</f>
        <v>3705</v>
      </c>
    </row>
    <row r="12000" spans="1:16" x14ac:dyDescent="0.25">
      <c r="A12000" s="289" t="s">
        <v>17052</v>
      </c>
      <c r="B12000">
        <v>2</v>
      </c>
      <c r="C12000">
        <v>179</v>
      </c>
      <c r="D12000">
        <v>0.8</v>
      </c>
      <c r="E12000" s="289" t="s">
        <v>26754</v>
      </c>
      <c r="F12000">
        <v>5017275658</v>
      </c>
      <c r="G12000" s="276">
        <v>45916</v>
      </c>
      <c r="H12000">
        <v>20250908798971</v>
      </c>
      <c r="I12000">
        <v>1.728</v>
      </c>
      <c r="J12000" s="289" t="s">
        <v>302</v>
      </c>
      <c r="K12000" s="289" t="s">
        <v>26755</v>
      </c>
      <c r="L12000" s="289" t="s">
        <v>280</v>
      </c>
      <c r="M12000" s="289" t="s">
        <v>27071</v>
      </c>
      <c r="N12000" s="289" t="s">
        <v>18870</v>
      </c>
      <c r="O12000" s="289" t="s">
        <v>18284</v>
      </c>
      <c r="P12000" s="289">
        <f>VLOOKUP(CAT_Details[[#This Row],[Delivery Bp Customer Code]],Table6[],2,0)</f>
        <v>3705</v>
      </c>
    </row>
    <row r="12001" spans="1:16" x14ac:dyDescent="0.25">
      <c r="A12001" s="289" t="s">
        <v>17052</v>
      </c>
      <c r="B12001">
        <v>1</v>
      </c>
      <c r="C12001">
        <v>75</v>
      </c>
      <c r="D12001">
        <v>0.4</v>
      </c>
      <c r="E12001" s="289" t="s">
        <v>26763</v>
      </c>
      <c r="F12001">
        <v>5017276232</v>
      </c>
      <c r="G12001" s="276">
        <v>45916</v>
      </c>
      <c r="H12001">
        <v>20250908798819</v>
      </c>
      <c r="I12001">
        <v>1.171</v>
      </c>
      <c r="J12001" s="289" t="s">
        <v>275</v>
      </c>
      <c r="K12001" s="289" t="s">
        <v>26764</v>
      </c>
      <c r="L12001" s="289" t="s">
        <v>280</v>
      </c>
      <c r="M12001" s="289" t="s">
        <v>27163</v>
      </c>
      <c r="N12001" s="289" t="s">
        <v>19164</v>
      </c>
      <c r="O12001" s="289" t="s">
        <v>18284</v>
      </c>
      <c r="P12001" s="289">
        <f>VLOOKUP(CAT_Details[[#This Row],[Delivery Bp Customer Code]],Table6[],2,0)</f>
        <v>3705</v>
      </c>
    </row>
    <row r="12002" spans="1:16" x14ac:dyDescent="0.25">
      <c r="A12002" s="289" t="s">
        <v>17052</v>
      </c>
      <c r="B12002">
        <v>8</v>
      </c>
      <c r="C12002">
        <v>1165</v>
      </c>
      <c r="D12002">
        <v>2.72</v>
      </c>
      <c r="E12002" s="289" t="s">
        <v>26765</v>
      </c>
      <c r="F12002">
        <v>5017276398</v>
      </c>
      <c r="G12002" s="276">
        <v>45916</v>
      </c>
      <c r="H12002">
        <v>20250909799693</v>
      </c>
      <c r="I12002">
        <v>6.3470000000000004</v>
      </c>
      <c r="J12002" s="289" t="s">
        <v>275</v>
      </c>
      <c r="K12002" s="289" t="s">
        <v>26766</v>
      </c>
      <c r="L12002" s="289" t="s">
        <v>280</v>
      </c>
      <c r="M12002" s="289" t="s">
        <v>27164</v>
      </c>
      <c r="N12002" s="289" t="s">
        <v>19150</v>
      </c>
      <c r="O12002" s="289" t="s">
        <v>18284</v>
      </c>
      <c r="P12002" s="289">
        <f>VLOOKUP(CAT_Details[[#This Row],[Delivery Bp Customer Code]],Table6[],2,0)</f>
        <v>3705</v>
      </c>
    </row>
    <row r="12003" spans="1:16" x14ac:dyDescent="0.25">
      <c r="A12003" s="289" t="s">
        <v>17052</v>
      </c>
      <c r="B12003">
        <v>9</v>
      </c>
      <c r="C12003">
        <v>280</v>
      </c>
      <c r="D12003">
        <v>2.17</v>
      </c>
      <c r="E12003" s="289" t="s">
        <v>26767</v>
      </c>
      <c r="F12003">
        <v>5017276410</v>
      </c>
      <c r="G12003" s="276">
        <v>45916</v>
      </c>
      <c r="H12003">
        <v>20250909799763</v>
      </c>
      <c r="I12003">
        <v>2.5430000000000001</v>
      </c>
      <c r="J12003" s="289" t="s">
        <v>275</v>
      </c>
      <c r="K12003" s="289" t="s">
        <v>26768</v>
      </c>
      <c r="L12003" s="289" t="s">
        <v>280</v>
      </c>
      <c r="M12003" s="289" t="s">
        <v>27161</v>
      </c>
      <c r="N12003" s="289" t="s">
        <v>19156</v>
      </c>
      <c r="O12003" s="289" t="s">
        <v>18284</v>
      </c>
      <c r="P12003" s="289">
        <f>VLOOKUP(CAT_Details[[#This Row],[Delivery Bp Customer Code]],Table6[],2,0)</f>
        <v>3705</v>
      </c>
    </row>
    <row r="12004" spans="1:16" x14ac:dyDescent="0.25">
      <c r="A12004" s="289" t="s">
        <v>17052</v>
      </c>
      <c r="B12004">
        <v>2</v>
      </c>
      <c r="C12004">
        <v>1500</v>
      </c>
      <c r="D12004">
        <v>0.8</v>
      </c>
      <c r="E12004" s="289" t="s">
        <v>26769</v>
      </c>
      <c r="F12004">
        <v>5017276452</v>
      </c>
      <c r="G12004" s="276">
        <v>45916</v>
      </c>
      <c r="H12004">
        <v>20250908798942</v>
      </c>
      <c r="I12004">
        <v>1.92</v>
      </c>
      <c r="J12004" s="289" t="s">
        <v>275</v>
      </c>
      <c r="K12004" s="289" t="s">
        <v>26770</v>
      </c>
      <c r="L12004" s="289" t="s">
        <v>280</v>
      </c>
      <c r="M12004" s="289" t="s">
        <v>27165</v>
      </c>
      <c r="N12004" s="289" t="s">
        <v>19153</v>
      </c>
      <c r="O12004" s="289" t="s">
        <v>18284</v>
      </c>
      <c r="P12004" s="289">
        <f>VLOOKUP(CAT_Details[[#This Row],[Delivery Bp Customer Code]],Table6[],2,0)</f>
        <v>3705</v>
      </c>
    </row>
    <row r="12005" spans="1:16" x14ac:dyDescent="0.25">
      <c r="A12005" s="289" t="s">
        <v>17052</v>
      </c>
      <c r="B12005">
        <v>1</v>
      </c>
      <c r="C12005">
        <v>300</v>
      </c>
      <c r="D12005">
        <v>0.4</v>
      </c>
      <c r="E12005" s="289" t="s">
        <v>26771</v>
      </c>
      <c r="F12005">
        <v>5017276474</v>
      </c>
      <c r="G12005" s="276">
        <v>45916</v>
      </c>
      <c r="H12005">
        <v>20250908798594</v>
      </c>
      <c r="I12005">
        <v>0.81599999999999995</v>
      </c>
      <c r="J12005" s="289" t="s">
        <v>275</v>
      </c>
      <c r="K12005" s="289" t="s">
        <v>26772</v>
      </c>
      <c r="L12005" s="289" t="s">
        <v>280</v>
      </c>
      <c r="M12005" s="289" t="s">
        <v>27161</v>
      </c>
      <c r="N12005" s="289" t="s">
        <v>24010</v>
      </c>
      <c r="O12005" s="289" t="s">
        <v>18284</v>
      </c>
      <c r="P12005" s="289">
        <f>VLOOKUP(CAT_Details[[#This Row],[Delivery Bp Customer Code]],Table6[],2,0)</f>
        <v>3705</v>
      </c>
    </row>
    <row r="12006" spans="1:16" x14ac:dyDescent="0.25">
      <c r="A12006" s="289" t="s">
        <v>17052</v>
      </c>
      <c r="B12006">
        <v>20</v>
      </c>
      <c r="C12006">
        <v>3517</v>
      </c>
      <c r="D12006">
        <v>8.7899999999999991</v>
      </c>
      <c r="E12006" s="289" t="s">
        <v>26773</v>
      </c>
      <c r="F12006">
        <v>5017276509</v>
      </c>
      <c r="G12006" s="276">
        <v>45916</v>
      </c>
      <c r="H12006">
        <v>20250904797039</v>
      </c>
      <c r="I12006">
        <v>26.228999999999999</v>
      </c>
      <c r="J12006" s="289" t="s">
        <v>275</v>
      </c>
      <c r="K12006" s="289" t="s">
        <v>26774</v>
      </c>
      <c r="L12006" s="289" t="s">
        <v>280</v>
      </c>
      <c r="M12006" s="289" t="s">
        <v>27164</v>
      </c>
      <c r="N12006" s="289" t="s">
        <v>19305</v>
      </c>
      <c r="O12006" s="289" t="s">
        <v>18284</v>
      </c>
      <c r="P12006" s="289">
        <f>VLOOKUP(CAT_Details[[#This Row],[Delivery Bp Customer Code]],Table6[],2,0)</f>
        <v>3705</v>
      </c>
    </row>
    <row r="12007" spans="1:16" x14ac:dyDescent="0.25">
      <c r="A12007" s="289" t="s">
        <v>17052</v>
      </c>
      <c r="B12007">
        <v>1</v>
      </c>
      <c r="C12007">
        <v>633.6</v>
      </c>
      <c r="D12007">
        <v>0.34</v>
      </c>
      <c r="E12007" s="289" t="s">
        <v>26986</v>
      </c>
      <c r="F12007">
        <v>5017291417</v>
      </c>
      <c r="G12007" s="276">
        <v>45916</v>
      </c>
      <c r="H12007">
        <v>20250908798327</v>
      </c>
      <c r="I12007">
        <v>0.60799999999999998</v>
      </c>
      <c r="J12007" s="289" t="s">
        <v>19700</v>
      </c>
      <c r="K12007" s="289" t="s">
        <v>26987</v>
      </c>
      <c r="L12007" s="289" t="s">
        <v>280</v>
      </c>
      <c r="M12007" s="289" t="s">
        <v>27166</v>
      </c>
      <c r="N12007" s="289" t="s">
        <v>25049</v>
      </c>
      <c r="O12007" s="289" t="s">
        <v>18284</v>
      </c>
      <c r="P12007" s="289">
        <f>VLOOKUP(CAT_Details[[#This Row],[Delivery Bp Customer Code]],Table6[],2,0)</f>
        <v>3705</v>
      </c>
    </row>
    <row r="12008" spans="1:16" x14ac:dyDescent="0.25">
      <c r="A12008" s="289" t="s">
        <v>874</v>
      </c>
      <c r="B12008">
        <v>23</v>
      </c>
      <c r="C12008">
        <v>2806</v>
      </c>
      <c r="D12008">
        <v>9.59</v>
      </c>
      <c r="E12008" s="289" t="s">
        <v>26597</v>
      </c>
      <c r="F12008">
        <v>5017247120</v>
      </c>
      <c r="G12008" s="276">
        <v>45916</v>
      </c>
      <c r="H12008">
        <v>20250902794901</v>
      </c>
      <c r="I12008">
        <v>48.3</v>
      </c>
      <c r="J12008" s="289" t="s">
        <v>294</v>
      </c>
      <c r="K12008" s="289" t="s">
        <v>26598</v>
      </c>
      <c r="L12008" s="289" t="s">
        <v>275</v>
      </c>
      <c r="M12008" s="289" t="s">
        <v>27222</v>
      </c>
      <c r="N12008" s="289" t="s">
        <v>5685</v>
      </c>
      <c r="O12008" s="289" t="s">
        <v>1014</v>
      </c>
      <c r="P12008" s="289" t="str">
        <f>VLOOKUP(CAT_Details[[#This Row],[Delivery Bp Customer Code]],Table6[],2,0)</f>
        <v>MZ07</v>
      </c>
    </row>
    <row r="12009" spans="1:16" x14ac:dyDescent="0.25">
      <c r="A12009" s="289" t="s">
        <v>3329</v>
      </c>
      <c r="B12009">
        <v>1</v>
      </c>
      <c r="C12009">
        <v>320</v>
      </c>
      <c r="D12009">
        <v>0.8</v>
      </c>
      <c r="E12009" s="289" t="s">
        <v>26461</v>
      </c>
      <c r="F12009">
        <v>5017231166</v>
      </c>
      <c r="G12009" s="276">
        <v>45916</v>
      </c>
      <c r="H12009">
        <v>20250903795832</v>
      </c>
      <c r="I12009">
        <v>1.6319999999999999</v>
      </c>
      <c r="J12009" s="289" t="s">
        <v>287</v>
      </c>
      <c r="K12009" s="289" t="s">
        <v>26462</v>
      </c>
      <c r="L12009" s="289" t="s">
        <v>275</v>
      </c>
      <c r="M12009" s="289" t="s">
        <v>27236</v>
      </c>
      <c r="N12009" s="289" t="s">
        <v>468</v>
      </c>
      <c r="O12009" s="289" t="s">
        <v>3332</v>
      </c>
      <c r="P12009" s="289">
        <f>VLOOKUP(CAT_Details[[#This Row],[Delivery Bp Customer Code]],Table6[],2,0)</f>
        <v>3402</v>
      </c>
    </row>
    <row r="12010" spans="1:16" x14ac:dyDescent="0.25">
      <c r="A12010" s="289" t="s">
        <v>3329</v>
      </c>
      <c r="B12010">
        <v>5</v>
      </c>
      <c r="C12010">
        <v>1080</v>
      </c>
      <c r="D12010">
        <v>2</v>
      </c>
      <c r="E12010" s="289" t="s">
        <v>26579</v>
      </c>
      <c r="F12010">
        <v>5017246624</v>
      </c>
      <c r="G12010" s="276">
        <v>45916</v>
      </c>
      <c r="H12010">
        <v>20250903795847</v>
      </c>
      <c r="I12010">
        <v>5.76</v>
      </c>
      <c r="J12010" s="289" t="s">
        <v>3970</v>
      </c>
      <c r="K12010" s="289" t="s">
        <v>26603</v>
      </c>
      <c r="L12010" s="289" t="s">
        <v>275</v>
      </c>
      <c r="M12010" s="289" t="s">
        <v>27114</v>
      </c>
      <c r="N12010" s="289" t="s">
        <v>3973</v>
      </c>
      <c r="O12010" s="289" t="s">
        <v>3332</v>
      </c>
      <c r="P12010" s="289">
        <f>VLOOKUP(CAT_Details[[#This Row],[Delivery Bp Customer Code]],Table6[],2,0)</f>
        <v>3402</v>
      </c>
    </row>
    <row r="12011" spans="1:16" x14ac:dyDescent="0.25">
      <c r="A12011" s="289" t="s">
        <v>3329</v>
      </c>
      <c r="B12011">
        <v>20</v>
      </c>
      <c r="C12011">
        <v>988</v>
      </c>
      <c r="D12011">
        <v>18</v>
      </c>
      <c r="E12011" s="289" t="s">
        <v>26793</v>
      </c>
      <c r="F12011">
        <v>5017261075</v>
      </c>
      <c r="G12011" s="276">
        <v>45916</v>
      </c>
      <c r="H12011">
        <v>20250905797685</v>
      </c>
      <c r="I12011">
        <v>38.880000000000003</v>
      </c>
      <c r="J12011" s="289" t="s">
        <v>324</v>
      </c>
      <c r="K12011" s="289" t="s">
        <v>26794</v>
      </c>
      <c r="L12011" s="289" t="s">
        <v>275</v>
      </c>
      <c r="M12011" s="289" t="s">
        <v>27007</v>
      </c>
      <c r="N12011" s="289" t="s">
        <v>4100</v>
      </c>
      <c r="O12011" s="289" t="s">
        <v>3332</v>
      </c>
      <c r="P12011" s="289">
        <f>VLOOKUP(CAT_Details[[#This Row],[Delivery Bp Customer Code]],Table6[],2,0)</f>
        <v>3402</v>
      </c>
    </row>
    <row r="12012" spans="1:16" x14ac:dyDescent="0.25">
      <c r="A12012" s="289" t="s">
        <v>3329</v>
      </c>
      <c r="B12012">
        <v>7</v>
      </c>
      <c r="C12012">
        <v>776</v>
      </c>
      <c r="D12012">
        <v>2.8</v>
      </c>
      <c r="E12012" s="289" t="s">
        <v>26795</v>
      </c>
      <c r="F12012">
        <v>5017261163</v>
      </c>
      <c r="G12012" s="276">
        <v>45916</v>
      </c>
      <c r="H12012">
        <v>20250908798353</v>
      </c>
      <c r="I12012">
        <v>6.72</v>
      </c>
      <c r="J12012" s="289" t="s">
        <v>324</v>
      </c>
      <c r="K12012" s="289" t="s">
        <v>26796</v>
      </c>
      <c r="L12012" s="289" t="s">
        <v>275</v>
      </c>
      <c r="M12012" s="289" t="s">
        <v>27077</v>
      </c>
      <c r="N12012" s="289" t="s">
        <v>616</v>
      </c>
      <c r="O12012" s="289" t="s">
        <v>3332</v>
      </c>
      <c r="P12012" s="289">
        <f>VLOOKUP(CAT_Details[[#This Row],[Delivery Bp Customer Code]],Table6[],2,0)</f>
        <v>3402</v>
      </c>
    </row>
    <row r="12013" spans="1:16" x14ac:dyDescent="0.25">
      <c r="A12013" s="289" t="s">
        <v>3329</v>
      </c>
      <c r="B12013">
        <v>1</v>
      </c>
      <c r="C12013">
        <v>21</v>
      </c>
      <c r="D12013">
        <v>0.1</v>
      </c>
      <c r="E12013" s="289" t="s">
        <v>26801</v>
      </c>
      <c r="F12013">
        <v>5017261485</v>
      </c>
      <c r="G12013" s="276">
        <v>45916</v>
      </c>
      <c r="H12013">
        <v>20250905797641</v>
      </c>
      <c r="I12013">
        <v>5.8999999999999997E-2</v>
      </c>
      <c r="J12013" s="289" t="s">
        <v>1047</v>
      </c>
      <c r="K12013" s="289" t="s">
        <v>26802</v>
      </c>
      <c r="L12013" s="289" t="s">
        <v>275</v>
      </c>
      <c r="M12013" s="289" t="s">
        <v>27008</v>
      </c>
      <c r="N12013" s="289" t="s">
        <v>1049</v>
      </c>
      <c r="O12013" s="289" t="s">
        <v>3332</v>
      </c>
      <c r="P12013" s="289">
        <f>VLOOKUP(CAT_Details[[#This Row],[Delivery Bp Customer Code]],Table6[],2,0)</f>
        <v>3402</v>
      </c>
    </row>
    <row r="12014" spans="1:16" x14ac:dyDescent="0.25">
      <c r="A12014" s="289" t="s">
        <v>3329</v>
      </c>
      <c r="B12014">
        <v>6</v>
      </c>
      <c r="C12014">
        <v>2520</v>
      </c>
      <c r="D12014">
        <v>1.4</v>
      </c>
      <c r="E12014" s="289" t="s">
        <v>26807</v>
      </c>
      <c r="F12014">
        <v>5017275818</v>
      </c>
      <c r="G12014" s="276">
        <v>45916</v>
      </c>
      <c r="H12014">
        <v>20250908799050</v>
      </c>
      <c r="I12014">
        <v>2.016</v>
      </c>
      <c r="J12014" s="289" t="s">
        <v>324</v>
      </c>
      <c r="K12014" s="289" t="s">
        <v>26808</v>
      </c>
      <c r="L12014" s="289" t="s">
        <v>275</v>
      </c>
      <c r="M12014" s="289" t="s">
        <v>27072</v>
      </c>
      <c r="N12014" s="289" t="s">
        <v>21188</v>
      </c>
      <c r="O12014" s="289" t="s">
        <v>3332</v>
      </c>
      <c r="P12014" s="289">
        <f>VLOOKUP(CAT_Details[[#This Row],[Delivery Bp Customer Code]],Table6[],2,0)</f>
        <v>3402</v>
      </c>
    </row>
    <row r="12015" spans="1:16" x14ac:dyDescent="0.25">
      <c r="A12015" s="289" t="s">
        <v>3329</v>
      </c>
      <c r="B12015">
        <v>2</v>
      </c>
      <c r="C12015">
        <v>93.26</v>
      </c>
      <c r="D12015">
        <v>0.4</v>
      </c>
      <c r="E12015" s="289" t="s">
        <v>26707</v>
      </c>
      <c r="F12015">
        <v>5017276024</v>
      </c>
      <c r="G12015" s="276">
        <v>45916</v>
      </c>
      <c r="H12015">
        <v>20250908798446</v>
      </c>
      <c r="I12015">
        <v>0.76800000000000002</v>
      </c>
      <c r="J12015" s="289" t="s">
        <v>350</v>
      </c>
      <c r="K12015" s="289" t="s">
        <v>26809</v>
      </c>
      <c r="L12015" s="289" t="s">
        <v>275</v>
      </c>
      <c r="M12015" s="289" t="s">
        <v>27078</v>
      </c>
      <c r="N12015" s="289" t="s">
        <v>743</v>
      </c>
      <c r="O12015" s="289" t="s">
        <v>3332</v>
      </c>
      <c r="P12015" s="289">
        <f>VLOOKUP(CAT_Details[[#This Row],[Delivery Bp Customer Code]],Table6[],2,0)</f>
        <v>3402</v>
      </c>
    </row>
    <row r="12016" spans="1:16" x14ac:dyDescent="0.25">
      <c r="A12016" s="289" t="s">
        <v>3329</v>
      </c>
      <c r="B12016">
        <v>14</v>
      </c>
      <c r="C12016">
        <v>3780</v>
      </c>
      <c r="D12016">
        <v>5.6</v>
      </c>
      <c r="E12016" s="289" t="s">
        <v>26810</v>
      </c>
      <c r="F12016">
        <v>5017276053</v>
      </c>
      <c r="G12016" s="276">
        <v>45916</v>
      </c>
      <c r="H12016">
        <v>20250905797967</v>
      </c>
      <c r="I12016">
        <v>13.44</v>
      </c>
      <c r="J12016" s="289" t="s">
        <v>324</v>
      </c>
      <c r="K12016" s="289" t="s">
        <v>26811</v>
      </c>
      <c r="L12016" s="289" t="s">
        <v>275</v>
      </c>
      <c r="M12016" s="289" t="s">
        <v>27072</v>
      </c>
      <c r="N12016" s="289" t="s">
        <v>5660</v>
      </c>
      <c r="O12016" s="289" t="s">
        <v>3332</v>
      </c>
      <c r="P12016" s="289">
        <f>VLOOKUP(CAT_Details[[#This Row],[Delivery Bp Customer Code]],Table6[],2,0)</f>
        <v>3402</v>
      </c>
    </row>
    <row r="12017" spans="1:16" x14ac:dyDescent="0.25">
      <c r="A12017" s="289" t="s">
        <v>3329</v>
      </c>
      <c r="B12017">
        <v>2</v>
      </c>
      <c r="C12017">
        <v>580</v>
      </c>
      <c r="D12017">
        <v>0.76</v>
      </c>
      <c r="E12017" s="289" t="s">
        <v>26812</v>
      </c>
      <c r="F12017">
        <v>5017276064</v>
      </c>
      <c r="G12017" s="276">
        <v>45916</v>
      </c>
      <c r="H12017">
        <v>20250908799019</v>
      </c>
      <c r="I12017">
        <v>1.55</v>
      </c>
      <c r="J12017" s="289" t="s">
        <v>350</v>
      </c>
      <c r="K12017" s="289" t="s">
        <v>26813</v>
      </c>
      <c r="L12017" s="289" t="s">
        <v>275</v>
      </c>
      <c r="M12017" s="289" t="s">
        <v>27111</v>
      </c>
      <c r="N12017" s="289" t="s">
        <v>5657</v>
      </c>
      <c r="O12017" s="289" t="s">
        <v>3332</v>
      </c>
      <c r="P12017" s="289">
        <f>VLOOKUP(CAT_Details[[#This Row],[Delivery Bp Customer Code]],Table6[],2,0)</f>
        <v>3402</v>
      </c>
    </row>
    <row r="12018" spans="1:16" x14ac:dyDescent="0.25">
      <c r="A12018" s="289" t="s">
        <v>3329</v>
      </c>
      <c r="B12018">
        <v>3</v>
      </c>
      <c r="C12018">
        <v>374</v>
      </c>
      <c r="D12018">
        <v>0.85</v>
      </c>
      <c r="E12018" s="289" t="s">
        <v>26814</v>
      </c>
      <c r="F12018">
        <v>5017276109</v>
      </c>
      <c r="G12018" s="276">
        <v>45916</v>
      </c>
      <c r="H12018">
        <v>20250902794379</v>
      </c>
      <c r="I12018">
        <v>1.946</v>
      </c>
      <c r="J12018" s="289" t="s">
        <v>324</v>
      </c>
      <c r="K12018" s="289" t="s">
        <v>26815</v>
      </c>
      <c r="L12018" s="289" t="s">
        <v>275</v>
      </c>
      <c r="M12018" s="289" t="s">
        <v>27072</v>
      </c>
      <c r="N12018" s="289" t="s">
        <v>5079</v>
      </c>
      <c r="O12018" s="289" t="s">
        <v>3332</v>
      </c>
      <c r="P12018" s="289">
        <f>VLOOKUP(CAT_Details[[#This Row],[Delivery Bp Customer Code]],Table6[],2,0)</f>
        <v>3402</v>
      </c>
    </row>
    <row r="12019" spans="1:16" x14ac:dyDescent="0.25">
      <c r="A12019" s="289" t="s">
        <v>3329</v>
      </c>
      <c r="B12019">
        <v>2</v>
      </c>
      <c r="C12019">
        <v>190</v>
      </c>
      <c r="D12019">
        <v>0.8</v>
      </c>
      <c r="E12019" s="289" t="s">
        <v>26818</v>
      </c>
      <c r="F12019">
        <v>5017276413</v>
      </c>
      <c r="G12019" s="276">
        <v>45916</v>
      </c>
      <c r="H12019">
        <v>20250908799140</v>
      </c>
      <c r="I12019">
        <v>2.1120000000000001</v>
      </c>
      <c r="J12019" s="289" t="s">
        <v>350</v>
      </c>
      <c r="K12019" s="289" t="s">
        <v>26819</v>
      </c>
      <c r="L12019" s="289" t="s">
        <v>275</v>
      </c>
      <c r="M12019" s="289" t="s">
        <v>27078</v>
      </c>
      <c r="N12019" s="289" t="s">
        <v>23742</v>
      </c>
      <c r="O12019" s="289" t="s">
        <v>3332</v>
      </c>
      <c r="P12019" s="289">
        <f>VLOOKUP(CAT_Details[[#This Row],[Delivery Bp Customer Code]],Table6[],2,0)</f>
        <v>3402</v>
      </c>
    </row>
    <row r="12020" spans="1:16" x14ac:dyDescent="0.25">
      <c r="A12020" s="289" t="s">
        <v>3329</v>
      </c>
      <c r="B12020">
        <v>1</v>
      </c>
      <c r="C12020">
        <v>325</v>
      </c>
      <c r="D12020">
        <v>0.37</v>
      </c>
      <c r="E12020" s="289" t="s">
        <v>26824</v>
      </c>
      <c r="F12020">
        <v>5017276465</v>
      </c>
      <c r="G12020" s="276">
        <v>45916</v>
      </c>
      <c r="H12020">
        <v>20250908798793</v>
      </c>
      <c r="I12020">
        <v>0.61599999999999999</v>
      </c>
      <c r="J12020" s="289" t="s">
        <v>350</v>
      </c>
      <c r="K12020" s="289" t="s">
        <v>26825</v>
      </c>
      <c r="L12020" s="289" t="s">
        <v>275</v>
      </c>
      <c r="M12020" s="289" t="s">
        <v>27078</v>
      </c>
      <c r="N12020" s="289" t="s">
        <v>7995</v>
      </c>
      <c r="O12020" s="289" t="s">
        <v>3332</v>
      </c>
      <c r="P12020" s="289">
        <f>VLOOKUP(CAT_Details[[#This Row],[Delivery Bp Customer Code]],Table6[],2,0)</f>
        <v>3402</v>
      </c>
    </row>
    <row r="12021" spans="1:16" x14ac:dyDescent="0.25">
      <c r="A12021" s="289" t="s">
        <v>3329</v>
      </c>
      <c r="B12021">
        <v>1</v>
      </c>
      <c r="C12021">
        <v>42</v>
      </c>
      <c r="D12021">
        <v>0.2</v>
      </c>
      <c r="E12021" s="289" t="s">
        <v>26826</v>
      </c>
      <c r="F12021">
        <v>5017276482</v>
      </c>
      <c r="G12021" s="276">
        <v>45916</v>
      </c>
      <c r="H12021">
        <v>20250908798862</v>
      </c>
      <c r="I12021">
        <v>0.254</v>
      </c>
      <c r="J12021" s="289" t="s">
        <v>350</v>
      </c>
      <c r="K12021" s="289" t="s">
        <v>26827</v>
      </c>
      <c r="L12021" s="289" t="s">
        <v>275</v>
      </c>
      <c r="M12021" s="289" t="s">
        <v>27078</v>
      </c>
      <c r="N12021" s="289" t="s">
        <v>704</v>
      </c>
      <c r="O12021" s="289" t="s">
        <v>3332</v>
      </c>
      <c r="P12021" s="289">
        <f>VLOOKUP(CAT_Details[[#This Row],[Delivery Bp Customer Code]],Table6[],2,0)</f>
        <v>3402</v>
      </c>
    </row>
    <row r="12022" spans="1:16" x14ac:dyDescent="0.25">
      <c r="A12022" s="289" t="s">
        <v>14512</v>
      </c>
      <c r="B12022">
        <v>18</v>
      </c>
      <c r="C12022">
        <v>12241</v>
      </c>
      <c r="D12022">
        <v>10.34</v>
      </c>
      <c r="E12022" s="289" t="s">
        <v>27300</v>
      </c>
      <c r="F12022">
        <v>5017303668</v>
      </c>
      <c r="G12022" s="276">
        <v>45916</v>
      </c>
      <c r="I12022">
        <v>17.064</v>
      </c>
      <c r="J12022" s="289" t="s">
        <v>350</v>
      </c>
      <c r="K12022" s="289" t="s">
        <v>27301</v>
      </c>
      <c r="L12022" s="289" t="s">
        <v>273</v>
      </c>
      <c r="M12022" s="289" t="s">
        <v>27302</v>
      </c>
      <c r="N12022" s="289" t="s">
        <v>15057</v>
      </c>
      <c r="O12022" s="289" t="s">
        <v>14517</v>
      </c>
      <c r="P12022" s="289" t="str">
        <f>VLOOKUP(CAT_Details[[#This Row],[Delivery Bp Customer Code]],Table6[],2,0)</f>
        <v>No Loc</v>
      </c>
    </row>
    <row r="12023" spans="1:16" x14ac:dyDescent="0.25">
      <c r="A12023" s="289" t="s">
        <v>76</v>
      </c>
      <c r="B12023">
        <v>3</v>
      </c>
      <c r="C12023">
        <v>78</v>
      </c>
      <c r="D12023">
        <v>0.12</v>
      </c>
      <c r="E12023" s="289" t="s">
        <v>26618</v>
      </c>
      <c r="F12023">
        <v>5017246611</v>
      </c>
      <c r="G12023" s="276">
        <v>45916</v>
      </c>
      <c r="H12023">
        <v>20250904796526</v>
      </c>
      <c r="I12023">
        <v>0.10100000000000001</v>
      </c>
      <c r="J12023" s="289" t="s">
        <v>294</v>
      </c>
      <c r="K12023" s="289" t="s">
        <v>26619</v>
      </c>
      <c r="L12023" s="289" t="s">
        <v>275</v>
      </c>
      <c r="M12023" s="289" t="s">
        <v>27303</v>
      </c>
      <c r="N12023" s="289" t="s">
        <v>1413</v>
      </c>
      <c r="O12023" s="289" t="s">
        <v>16049</v>
      </c>
      <c r="P12023" s="289" t="str">
        <f>VLOOKUP(CAT_Details[[#This Row],[Delivery Bp Customer Code]],Table6[],2,0)</f>
        <v>MZ02</v>
      </c>
    </row>
    <row r="12024" spans="1:16" x14ac:dyDescent="0.25">
      <c r="A12024" s="289" t="s">
        <v>76</v>
      </c>
      <c r="B12024">
        <v>56</v>
      </c>
      <c r="C12024">
        <v>5420</v>
      </c>
      <c r="D12024">
        <v>21.31</v>
      </c>
      <c r="E12024" s="289" t="s">
        <v>26850</v>
      </c>
      <c r="F12024">
        <v>5017276406</v>
      </c>
      <c r="G12024" s="276">
        <v>45916</v>
      </c>
      <c r="H12024">
        <v>20250909799626</v>
      </c>
      <c r="I12024">
        <v>40.901000000000003</v>
      </c>
      <c r="J12024" s="289" t="s">
        <v>350</v>
      </c>
      <c r="K12024" s="289" t="s">
        <v>26851</v>
      </c>
      <c r="L12024" s="289" t="s">
        <v>275</v>
      </c>
      <c r="M12024" s="289" t="s">
        <v>27076</v>
      </c>
      <c r="N12024" s="289" t="s">
        <v>1166</v>
      </c>
      <c r="O12024" s="289" t="s">
        <v>16049</v>
      </c>
      <c r="P12024" s="289" t="str">
        <f>VLOOKUP(CAT_Details[[#This Row],[Delivery Bp Customer Code]],Table6[],2,0)</f>
        <v>MZ02</v>
      </c>
    </row>
    <row r="12025" spans="1:16" x14ac:dyDescent="0.25">
      <c r="A12025" s="289" t="s">
        <v>74</v>
      </c>
      <c r="B12025">
        <v>13</v>
      </c>
      <c r="C12025">
        <v>3900</v>
      </c>
      <c r="D12025">
        <v>3</v>
      </c>
      <c r="E12025" s="289" t="s">
        <v>26626</v>
      </c>
      <c r="F12025">
        <v>5017246539</v>
      </c>
      <c r="G12025" s="276">
        <v>45916</v>
      </c>
      <c r="H12025">
        <v>20250904796329</v>
      </c>
      <c r="I12025">
        <v>5.0279999999999996</v>
      </c>
      <c r="J12025" s="289" t="s">
        <v>294</v>
      </c>
      <c r="K12025" s="289" t="s">
        <v>26627</v>
      </c>
      <c r="L12025" s="289" t="s">
        <v>275</v>
      </c>
      <c r="M12025" s="289" t="s">
        <v>27222</v>
      </c>
      <c r="N12025" s="289" t="s">
        <v>394</v>
      </c>
      <c r="O12025" s="289" t="s">
        <v>22256</v>
      </c>
      <c r="P12025" s="289" t="str">
        <f>VLOOKUP(CAT_Details[[#This Row],[Delivery Bp Customer Code]],Table6[],2,0)</f>
        <v>DX01-L5</v>
      </c>
    </row>
    <row r="12026" spans="1:16" x14ac:dyDescent="0.25">
      <c r="A12026" s="289" t="s">
        <v>74</v>
      </c>
      <c r="B12026">
        <v>18</v>
      </c>
      <c r="C12026">
        <v>10500</v>
      </c>
      <c r="D12026">
        <v>7.2</v>
      </c>
      <c r="E12026" s="289" t="s">
        <v>26636</v>
      </c>
      <c r="F12026">
        <v>5017247037</v>
      </c>
      <c r="G12026" s="276">
        <v>45916</v>
      </c>
      <c r="H12026">
        <v>20250904797163</v>
      </c>
      <c r="I12026">
        <v>17.28</v>
      </c>
      <c r="J12026" s="289" t="s">
        <v>383</v>
      </c>
      <c r="K12026" s="289" t="s">
        <v>26637</v>
      </c>
      <c r="L12026" s="289" t="s">
        <v>275</v>
      </c>
      <c r="M12026" s="289" t="s">
        <v>27304</v>
      </c>
      <c r="N12026" s="289" t="s">
        <v>386</v>
      </c>
      <c r="O12026" s="289" t="s">
        <v>22256</v>
      </c>
      <c r="P12026" s="289" t="str">
        <f>VLOOKUP(CAT_Details[[#This Row],[Delivery Bp Customer Code]],Table6[],2,0)</f>
        <v>DX01-L5</v>
      </c>
    </row>
    <row r="12027" spans="1:16" x14ac:dyDescent="0.25">
      <c r="A12027" s="289" t="s">
        <v>74</v>
      </c>
      <c r="B12027">
        <v>3</v>
      </c>
      <c r="C12027">
        <v>300</v>
      </c>
      <c r="D12027">
        <v>1.2</v>
      </c>
      <c r="E12027" s="289" t="s">
        <v>26638</v>
      </c>
      <c r="F12027">
        <v>5017247046</v>
      </c>
      <c r="G12027" s="276">
        <v>45916</v>
      </c>
      <c r="H12027">
        <v>20250901794003</v>
      </c>
      <c r="I12027">
        <v>2.88</v>
      </c>
      <c r="J12027" s="289" t="s">
        <v>324</v>
      </c>
      <c r="K12027" s="289" t="s">
        <v>26639</v>
      </c>
      <c r="L12027" s="289" t="s">
        <v>275</v>
      </c>
      <c r="M12027" s="289" t="s">
        <v>27072</v>
      </c>
      <c r="N12027" s="289" t="s">
        <v>375</v>
      </c>
      <c r="O12027" s="289" t="s">
        <v>22256</v>
      </c>
      <c r="P12027" s="289" t="str">
        <f>VLOOKUP(CAT_Details[[#This Row],[Delivery Bp Customer Code]],Table6[],2,0)</f>
        <v>DX01-L5</v>
      </c>
    </row>
    <row r="12028" spans="1:16" x14ac:dyDescent="0.25">
      <c r="A12028" s="289" t="s">
        <v>74</v>
      </c>
      <c r="B12028">
        <v>12</v>
      </c>
      <c r="C12028">
        <v>1800</v>
      </c>
      <c r="D12028">
        <v>4.8</v>
      </c>
      <c r="E12028" s="289" t="s">
        <v>26862</v>
      </c>
      <c r="F12028">
        <v>5017261157</v>
      </c>
      <c r="G12028" s="276">
        <v>45916</v>
      </c>
      <c r="H12028">
        <v>20250904796346</v>
      </c>
      <c r="I12028">
        <v>10.368</v>
      </c>
      <c r="J12028" s="289" t="s">
        <v>345</v>
      </c>
      <c r="K12028" s="289" t="s">
        <v>26863</v>
      </c>
      <c r="L12028" s="289" t="s">
        <v>275</v>
      </c>
      <c r="M12028" s="289" t="s">
        <v>26723</v>
      </c>
      <c r="N12028" s="289" t="s">
        <v>427</v>
      </c>
      <c r="O12028" s="289" t="s">
        <v>22256</v>
      </c>
      <c r="P12028" s="289" t="str">
        <f>VLOOKUP(CAT_Details[[#This Row],[Delivery Bp Customer Code]],Table6[],2,0)</f>
        <v>DX01-L5</v>
      </c>
    </row>
    <row r="12029" spans="1:16" x14ac:dyDescent="0.25">
      <c r="A12029" s="289" t="s">
        <v>74</v>
      </c>
      <c r="B12029">
        <v>8</v>
      </c>
      <c r="C12029">
        <v>1592</v>
      </c>
      <c r="D12029">
        <v>3.9</v>
      </c>
      <c r="E12029" s="289" t="s">
        <v>26864</v>
      </c>
      <c r="F12029">
        <v>5017261273</v>
      </c>
      <c r="G12029" s="276">
        <v>45916</v>
      </c>
      <c r="H12029">
        <v>20250908798728</v>
      </c>
      <c r="I12029">
        <v>8.4239999999999995</v>
      </c>
      <c r="J12029" s="289" t="s">
        <v>345</v>
      </c>
      <c r="K12029" s="289" t="s">
        <v>26865</v>
      </c>
      <c r="L12029" s="289" t="s">
        <v>275</v>
      </c>
      <c r="M12029" s="289" t="s">
        <v>27332</v>
      </c>
      <c r="N12029" s="289" t="s">
        <v>415</v>
      </c>
      <c r="O12029" s="289" t="s">
        <v>22256</v>
      </c>
      <c r="P12029" s="289" t="str">
        <f>VLOOKUP(CAT_Details[[#This Row],[Delivery Bp Customer Code]],Table6[],2,0)</f>
        <v>DX01-L5</v>
      </c>
    </row>
    <row r="12030" spans="1:16" x14ac:dyDescent="0.25">
      <c r="A12030" s="289" t="s">
        <v>74</v>
      </c>
      <c r="B12030">
        <v>2</v>
      </c>
      <c r="C12030">
        <v>178</v>
      </c>
      <c r="D12030">
        <v>0.8</v>
      </c>
      <c r="E12030" s="289" t="s">
        <v>26866</v>
      </c>
      <c r="F12030">
        <v>5017261284</v>
      </c>
      <c r="G12030" s="276">
        <v>45916</v>
      </c>
      <c r="H12030">
        <v>20250908798659</v>
      </c>
      <c r="I12030">
        <v>0.76800000000000002</v>
      </c>
      <c r="J12030" s="289" t="s">
        <v>345</v>
      </c>
      <c r="K12030" s="289" t="s">
        <v>26867</v>
      </c>
      <c r="L12030" s="289" t="s">
        <v>275</v>
      </c>
      <c r="M12030" s="289" t="s">
        <v>27333</v>
      </c>
      <c r="N12030" s="289" t="s">
        <v>348</v>
      </c>
      <c r="O12030" s="289" t="s">
        <v>22256</v>
      </c>
      <c r="P12030" s="289" t="str">
        <f>VLOOKUP(CAT_Details[[#This Row],[Delivery Bp Customer Code]],Table6[],2,0)</f>
        <v>DX01-L5</v>
      </c>
    </row>
    <row r="12031" spans="1:16" x14ac:dyDescent="0.25">
      <c r="A12031" s="289" t="s">
        <v>74</v>
      </c>
      <c r="B12031">
        <v>3</v>
      </c>
      <c r="C12031">
        <v>3450</v>
      </c>
      <c r="D12031">
        <v>1.2</v>
      </c>
      <c r="E12031" s="289" t="s">
        <v>26874</v>
      </c>
      <c r="F12031">
        <v>5017261423</v>
      </c>
      <c r="G12031" s="276">
        <v>45916</v>
      </c>
      <c r="H12031">
        <v>20250904796693</v>
      </c>
      <c r="I12031">
        <v>1.728</v>
      </c>
      <c r="J12031" s="289" t="s">
        <v>324</v>
      </c>
      <c r="K12031" s="289" t="s">
        <v>26875</v>
      </c>
      <c r="L12031" s="289" t="s">
        <v>275</v>
      </c>
      <c r="M12031" s="289" t="s">
        <v>26963</v>
      </c>
      <c r="N12031" s="289" t="s">
        <v>333</v>
      </c>
      <c r="O12031" s="289" t="s">
        <v>22256</v>
      </c>
      <c r="P12031" s="289" t="str">
        <f>VLOOKUP(CAT_Details[[#This Row],[Delivery Bp Customer Code]],Table6[],2,0)</f>
        <v>DX01-L5</v>
      </c>
    </row>
    <row r="12032" spans="1:16" x14ac:dyDescent="0.25">
      <c r="A12032" s="289" t="s">
        <v>74</v>
      </c>
      <c r="B12032">
        <v>2</v>
      </c>
      <c r="C12032">
        <v>138</v>
      </c>
      <c r="D12032">
        <v>0.6</v>
      </c>
      <c r="E12032" s="289" t="s">
        <v>26882</v>
      </c>
      <c r="F12032">
        <v>5017275727</v>
      </c>
      <c r="G12032" s="276">
        <v>45916</v>
      </c>
      <c r="H12032">
        <v>20250908799043</v>
      </c>
      <c r="I12032">
        <v>1.248</v>
      </c>
      <c r="J12032" s="289" t="s">
        <v>280</v>
      </c>
      <c r="K12032" s="289" t="s">
        <v>26883</v>
      </c>
      <c r="L12032" s="289" t="s">
        <v>275</v>
      </c>
      <c r="M12032" s="289" t="s">
        <v>27073</v>
      </c>
      <c r="N12032" s="289" t="s">
        <v>424</v>
      </c>
      <c r="O12032" s="289" t="s">
        <v>22256</v>
      </c>
      <c r="P12032" s="289" t="str">
        <f>VLOOKUP(CAT_Details[[#This Row],[Delivery Bp Customer Code]],Table6[],2,0)</f>
        <v>DX01-L5</v>
      </c>
    </row>
    <row r="12033" spans="1:16" x14ac:dyDescent="0.25">
      <c r="A12033" s="289" t="s">
        <v>74</v>
      </c>
      <c r="B12033">
        <v>6</v>
      </c>
      <c r="C12033">
        <v>357</v>
      </c>
      <c r="D12033">
        <v>1.28</v>
      </c>
      <c r="E12033" s="289" t="s">
        <v>26886</v>
      </c>
      <c r="F12033">
        <v>5017275852</v>
      </c>
      <c r="G12033" s="276">
        <v>45916</v>
      </c>
      <c r="H12033">
        <v>20250905797622</v>
      </c>
      <c r="I12033">
        <v>1.7549999999999999</v>
      </c>
      <c r="J12033" s="289" t="s">
        <v>350</v>
      </c>
      <c r="K12033" s="289" t="s">
        <v>26887</v>
      </c>
      <c r="L12033" s="289" t="s">
        <v>275</v>
      </c>
      <c r="M12033" s="289" t="s">
        <v>27076</v>
      </c>
      <c r="N12033" s="289" t="s">
        <v>378</v>
      </c>
      <c r="O12033" s="289" t="s">
        <v>22256</v>
      </c>
      <c r="P12033" s="289" t="str">
        <f>VLOOKUP(CAT_Details[[#This Row],[Delivery Bp Customer Code]],Table6[],2,0)</f>
        <v>DX01-L5</v>
      </c>
    </row>
    <row r="12034" spans="1:16" x14ac:dyDescent="0.25">
      <c r="A12034" s="289" t="s">
        <v>74</v>
      </c>
      <c r="B12034">
        <v>2</v>
      </c>
      <c r="C12034">
        <v>180</v>
      </c>
      <c r="D12034">
        <v>0.8</v>
      </c>
      <c r="E12034" s="289" t="s">
        <v>26886</v>
      </c>
      <c r="F12034">
        <v>5017275853</v>
      </c>
      <c r="G12034" s="276">
        <v>45916</v>
      </c>
      <c r="H12034">
        <v>20250909799816</v>
      </c>
      <c r="I12034">
        <v>1.92</v>
      </c>
      <c r="J12034" s="289" t="s">
        <v>350</v>
      </c>
      <c r="K12034" s="289" t="s">
        <v>26888</v>
      </c>
      <c r="L12034" s="289" t="s">
        <v>275</v>
      </c>
      <c r="M12034" s="289" t="s">
        <v>27076</v>
      </c>
      <c r="N12034" s="289" t="s">
        <v>378</v>
      </c>
      <c r="O12034" s="289" t="s">
        <v>22256</v>
      </c>
      <c r="P12034" s="289" t="str">
        <f>VLOOKUP(CAT_Details[[#This Row],[Delivery Bp Customer Code]],Table6[],2,0)</f>
        <v>DX01-L5</v>
      </c>
    </row>
    <row r="12035" spans="1:16" x14ac:dyDescent="0.25">
      <c r="A12035" s="289" t="s">
        <v>74</v>
      </c>
      <c r="B12035">
        <v>2</v>
      </c>
      <c r="C12035">
        <v>222.2</v>
      </c>
      <c r="D12035">
        <v>0.55000000000000004</v>
      </c>
      <c r="E12035" s="289" t="s">
        <v>26889</v>
      </c>
      <c r="F12035">
        <v>5017275859</v>
      </c>
      <c r="G12035" s="276">
        <v>45916</v>
      </c>
      <c r="H12035">
        <v>20250909799667</v>
      </c>
      <c r="I12035">
        <v>1.202</v>
      </c>
      <c r="J12035" s="289" t="s">
        <v>350</v>
      </c>
      <c r="K12035" s="289" t="s">
        <v>26890</v>
      </c>
      <c r="L12035" s="289" t="s">
        <v>275</v>
      </c>
      <c r="M12035" s="289" t="s">
        <v>27078</v>
      </c>
      <c r="N12035" s="289" t="s">
        <v>366</v>
      </c>
      <c r="O12035" s="289" t="s">
        <v>22256</v>
      </c>
      <c r="P12035" s="289" t="str">
        <f>VLOOKUP(CAT_Details[[#This Row],[Delivery Bp Customer Code]],Table6[],2,0)</f>
        <v>DX01-L5</v>
      </c>
    </row>
    <row r="12036" spans="1:16" x14ac:dyDescent="0.25">
      <c r="A12036" s="289" t="s">
        <v>74</v>
      </c>
      <c r="B12036">
        <v>11</v>
      </c>
      <c r="C12036">
        <v>990</v>
      </c>
      <c r="D12036">
        <v>4.4000000000000004</v>
      </c>
      <c r="E12036" s="289" t="s">
        <v>26896</v>
      </c>
      <c r="F12036">
        <v>5017276158</v>
      </c>
      <c r="G12036" s="276">
        <v>45916</v>
      </c>
      <c r="H12036">
        <v>20250909799485</v>
      </c>
      <c r="I12036">
        <v>10.56</v>
      </c>
      <c r="J12036" s="289" t="s">
        <v>350</v>
      </c>
      <c r="K12036" s="289" t="s">
        <v>26897</v>
      </c>
      <c r="L12036" s="289" t="s">
        <v>275</v>
      </c>
      <c r="M12036" s="289" t="s">
        <v>27305</v>
      </c>
      <c r="N12036" s="289" t="s">
        <v>15321</v>
      </c>
      <c r="O12036" s="289" t="s">
        <v>22256</v>
      </c>
      <c r="P12036" s="289" t="str">
        <f>VLOOKUP(CAT_Details[[#This Row],[Delivery Bp Customer Code]],Table6[],2,0)</f>
        <v>DX01-L5</v>
      </c>
    </row>
    <row r="12037" spans="1:16" x14ac:dyDescent="0.25">
      <c r="A12037" s="289" t="s">
        <v>74</v>
      </c>
      <c r="B12037">
        <v>104</v>
      </c>
      <c r="C12037">
        <v>4160</v>
      </c>
      <c r="D12037">
        <v>13.6</v>
      </c>
      <c r="E12037" s="289" t="s">
        <v>26902</v>
      </c>
      <c r="F12037">
        <v>5017276444</v>
      </c>
      <c r="G12037" s="276">
        <v>45916</v>
      </c>
      <c r="H12037">
        <v>20250908798623</v>
      </c>
      <c r="I12037">
        <v>49.92</v>
      </c>
      <c r="J12037" s="289" t="s">
        <v>350</v>
      </c>
      <c r="K12037" s="289" t="s">
        <v>26903</v>
      </c>
      <c r="L12037" s="289" t="s">
        <v>275</v>
      </c>
      <c r="M12037" s="289" t="s">
        <v>27337</v>
      </c>
      <c r="N12037" s="289" t="s">
        <v>12700</v>
      </c>
      <c r="O12037" s="289" t="s">
        <v>22256</v>
      </c>
      <c r="P12037" s="289" t="str">
        <f>VLOOKUP(CAT_Details[[#This Row],[Delivery Bp Customer Code]],Table6[],2,0)</f>
        <v>DX01-L5</v>
      </c>
    </row>
    <row r="12038" spans="1:16" x14ac:dyDescent="0.25">
      <c r="A12038" s="289" t="s">
        <v>74</v>
      </c>
      <c r="B12038">
        <v>6</v>
      </c>
      <c r="C12038">
        <v>588</v>
      </c>
      <c r="D12038">
        <v>1.4</v>
      </c>
      <c r="E12038" s="289" t="s">
        <v>26904</v>
      </c>
      <c r="F12038">
        <v>5017276475</v>
      </c>
      <c r="G12038" s="276">
        <v>45916</v>
      </c>
      <c r="H12038">
        <v>20250909799455</v>
      </c>
      <c r="I12038">
        <v>2.3519999999999999</v>
      </c>
      <c r="J12038" s="289" t="s">
        <v>350</v>
      </c>
      <c r="K12038" s="289" t="s">
        <v>26905</v>
      </c>
      <c r="L12038" s="289" t="s">
        <v>275</v>
      </c>
      <c r="M12038" s="289" t="s">
        <v>27076</v>
      </c>
      <c r="N12038" s="289" t="s">
        <v>17526</v>
      </c>
      <c r="O12038" s="289" t="s">
        <v>22256</v>
      </c>
      <c r="P12038" s="289" t="str">
        <f>VLOOKUP(CAT_Details[[#This Row],[Delivery Bp Customer Code]],Table6[],2,0)</f>
        <v>DX01-L5</v>
      </c>
    </row>
    <row r="12039" spans="1:16" x14ac:dyDescent="0.25">
      <c r="A12039" s="289" t="s">
        <v>74</v>
      </c>
      <c r="B12039">
        <v>112</v>
      </c>
      <c r="C12039">
        <v>4480</v>
      </c>
      <c r="D12039">
        <v>13.6</v>
      </c>
      <c r="E12039" s="289" t="s">
        <v>26906</v>
      </c>
      <c r="F12039">
        <v>5017276502</v>
      </c>
      <c r="G12039" s="276">
        <v>45916</v>
      </c>
      <c r="H12039">
        <v>20250908798620</v>
      </c>
      <c r="I12039">
        <v>53.76</v>
      </c>
      <c r="J12039" s="289" t="s">
        <v>350</v>
      </c>
      <c r="K12039" s="289" t="s">
        <v>26907</v>
      </c>
      <c r="L12039" s="289" t="s">
        <v>275</v>
      </c>
      <c r="M12039" s="289" t="s">
        <v>27023</v>
      </c>
      <c r="N12039" s="289" t="s">
        <v>12700</v>
      </c>
      <c r="O12039" s="289" t="s">
        <v>22256</v>
      </c>
      <c r="P12039" s="289" t="str">
        <f>VLOOKUP(CAT_Details[[#This Row],[Delivery Bp Customer Code]],Table6[],2,0)</f>
        <v>DX01-L5</v>
      </c>
    </row>
    <row r="12040" spans="1:16" x14ac:dyDescent="0.25">
      <c r="A12040" s="289" t="s">
        <v>272</v>
      </c>
      <c r="B12040">
        <v>3</v>
      </c>
      <c r="C12040">
        <v>366</v>
      </c>
      <c r="D12040">
        <v>0.6</v>
      </c>
      <c r="E12040" s="289" t="s">
        <v>26656</v>
      </c>
      <c r="F12040">
        <v>5017246958</v>
      </c>
      <c r="G12040" s="276">
        <v>45916</v>
      </c>
      <c r="H12040">
        <v>20250904796596</v>
      </c>
      <c r="I12040">
        <v>1.1519999999999999</v>
      </c>
      <c r="J12040" s="289" t="s">
        <v>438</v>
      </c>
      <c r="K12040" s="289" t="s">
        <v>26657</v>
      </c>
      <c r="L12040" s="289" t="s">
        <v>275</v>
      </c>
      <c r="M12040" s="289" t="s">
        <v>27412</v>
      </c>
      <c r="N12040" s="289" t="s">
        <v>440</v>
      </c>
      <c r="O12040" s="289" t="s">
        <v>277</v>
      </c>
      <c r="P12040" s="289" t="str">
        <f>VLOOKUP(CAT_Details[[#This Row],[Delivery Bp Customer Code]],Table6[],2,0)</f>
        <v>U2-L5</v>
      </c>
    </row>
    <row r="12041" spans="1:16" x14ac:dyDescent="0.25">
      <c r="A12041" s="289" t="s">
        <v>272</v>
      </c>
      <c r="B12041">
        <v>12</v>
      </c>
      <c r="C12041">
        <v>3085</v>
      </c>
      <c r="D12041">
        <v>2.37</v>
      </c>
      <c r="E12041" s="289" t="s">
        <v>26807</v>
      </c>
      <c r="F12041">
        <v>5017275820</v>
      </c>
      <c r="G12041" s="276">
        <v>45916</v>
      </c>
      <c r="H12041">
        <v>20250908799051</v>
      </c>
      <c r="I12041">
        <v>3.4079999999999999</v>
      </c>
      <c r="J12041" s="289" t="s">
        <v>324</v>
      </c>
      <c r="K12041" s="289" t="s">
        <v>26932</v>
      </c>
      <c r="L12041" s="289" t="s">
        <v>275</v>
      </c>
      <c r="M12041" s="289" t="s">
        <v>27072</v>
      </c>
      <c r="N12041" s="289" t="s">
        <v>21188</v>
      </c>
      <c r="O12041" s="289" t="s">
        <v>277</v>
      </c>
      <c r="P12041" s="289" t="str">
        <f>VLOOKUP(CAT_Details[[#This Row],[Delivery Bp Customer Code]],Table6[],2,0)</f>
        <v>U2-L5</v>
      </c>
    </row>
    <row r="12042" spans="1:16" x14ac:dyDescent="0.25">
      <c r="A12042" s="289" t="s">
        <v>272</v>
      </c>
      <c r="B12042">
        <v>1</v>
      </c>
      <c r="C12042">
        <v>32</v>
      </c>
      <c r="D12042">
        <v>0.2</v>
      </c>
      <c r="E12042" s="289" t="s">
        <v>26935</v>
      </c>
      <c r="F12042">
        <v>5017276435</v>
      </c>
      <c r="G12042" s="276">
        <v>45916</v>
      </c>
      <c r="H12042">
        <v>20250909799646</v>
      </c>
      <c r="I12042">
        <v>0.192</v>
      </c>
      <c r="J12042" s="289" t="s">
        <v>350</v>
      </c>
      <c r="K12042" s="289" t="s">
        <v>26936</v>
      </c>
      <c r="L12042" s="289" t="s">
        <v>275</v>
      </c>
      <c r="M12042" s="289" t="s">
        <v>27078</v>
      </c>
      <c r="N12042" s="289" t="s">
        <v>446</v>
      </c>
      <c r="O12042" s="289" t="s">
        <v>277</v>
      </c>
      <c r="P12042" s="289" t="str">
        <f>VLOOKUP(CAT_Details[[#This Row],[Delivery Bp Customer Code]],Table6[],2,0)</f>
        <v>U2-L5</v>
      </c>
    </row>
    <row r="12043" spans="1:16" x14ac:dyDescent="0.25">
      <c r="A12043" s="289" t="s">
        <v>272</v>
      </c>
      <c r="B12043">
        <v>5</v>
      </c>
      <c r="C12043">
        <v>342</v>
      </c>
      <c r="D12043">
        <v>2</v>
      </c>
      <c r="E12043" s="289" t="s">
        <v>27429</v>
      </c>
      <c r="F12043">
        <v>5017305752</v>
      </c>
      <c r="G12043" s="276">
        <v>45916</v>
      </c>
      <c r="H12043">
        <v>20250910801242</v>
      </c>
      <c r="I12043">
        <v>8.64</v>
      </c>
      <c r="J12043" s="289" t="s">
        <v>273</v>
      </c>
      <c r="K12043" s="289" t="s">
        <v>27430</v>
      </c>
      <c r="L12043" s="289" t="s">
        <v>275</v>
      </c>
      <c r="M12043" s="289" t="s">
        <v>27079</v>
      </c>
      <c r="N12043" s="289" t="s">
        <v>9613</v>
      </c>
      <c r="O12043" s="289" t="s">
        <v>277</v>
      </c>
      <c r="P12043" s="289" t="str">
        <f>VLOOKUP(CAT_Details[[#This Row],[Delivery Bp Customer Code]],Table6[],2,0)</f>
        <v>U2-L5</v>
      </c>
    </row>
    <row r="12044" spans="1:16" x14ac:dyDescent="0.25">
      <c r="A12044" s="289" t="s">
        <v>4794</v>
      </c>
      <c r="B12044">
        <v>1</v>
      </c>
      <c r="C12044">
        <v>126</v>
      </c>
      <c r="D12044">
        <v>0.4</v>
      </c>
      <c r="E12044" s="289" t="s">
        <v>26666</v>
      </c>
      <c r="F12044">
        <v>5017247069</v>
      </c>
      <c r="G12044" s="276">
        <v>45916</v>
      </c>
      <c r="H12044">
        <v>20250904796386</v>
      </c>
      <c r="I12044">
        <v>0.67200000000000004</v>
      </c>
      <c r="J12044" s="289" t="s">
        <v>294</v>
      </c>
      <c r="K12044" s="289" t="s">
        <v>26667</v>
      </c>
      <c r="L12044" s="289" t="s">
        <v>275</v>
      </c>
      <c r="M12044" s="289" t="s">
        <v>26716</v>
      </c>
      <c r="N12044" s="289" t="s">
        <v>504</v>
      </c>
      <c r="O12044" s="289" t="s">
        <v>4798</v>
      </c>
      <c r="P12044" s="289" t="str">
        <f>VLOOKUP(CAT_Details[[#This Row],[Delivery Bp Customer Code]],Table6[],2,0)</f>
        <v>MY02</v>
      </c>
    </row>
    <row r="12045" spans="1:16" x14ac:dyDescent="0.25">
      <c r="A12045" s="289" t="s">
        <v>4794</v>
      </c>
      <c r="B12045">
        <v>2</v>
      </c>
      <c r="C12045">
        <v>520</v>
      </c>
      <c r="D12045">
        <v>0.8</v>
      </c>
      <c r="E12045" s="289" t="s">
        <v>26941</v>
      </c>
      <c r="F12045">
        <v>5017276453</v>
      </c>
      <c r="G12045" s="276">
        <v>45916</v>
      </c>
      <c r="H12045">
        <v>20250909799406</v>
      </c>
      <c r="I12045">
        <v>1.92</v>
      </c>
      <c r="J12045" s="289" t="s">
        <v>350</v>
      </c>
      <c r="K12045" s="289" t="s">
        <v>26942</v>
      </c>
      <c r="L12045" s="289" t="s">
        <v>275</v>
      </c>
      <c r="M12045" s="289" t="s">
        <v>27078</v>
      </c>
      <c r="N12045" s="289" t="s">
        <v>948</v>
      </c>
      <c r="O12045" s="289" t="s">
        <v>4798</v>
      </c>
      <c r="P12045" s="289" t="str">
        <f>VLOOKUP(CAT_Details[[#This Row],[Delivery Bp Customer Code]],Table6[],2,0)</f>
        <v>MY02</v>
      </c>
    </row>
    <row r="12046" spans="1:16" x14ac:dyDescent="0.25">
      <c r="A12046" s="289" t="s">
        <v>278</v>
      </c>
      <c r="B12046">
        <v>6</v>
      </c>
      <c r="C12046">
        <v>2500</v>
      </c>
      <c r="D12046">
        <v>2.74</v>
      </c>
      <c r="E12046" s="289" t="s">
        <v>26693</v>
      </c>
      <c r="F12046">
        <v>5017261270</v>
      </c>
      <c r="G12046" s="276">
        <v>45917</v>
      </c>
      <c r="H12046">
        <v>20250905797663</v>
      </c>
      <c r="I12046">
        <v>5.85</v>
      </c>
      <c r="J12046" s="289" t="s">
        <v>294</v>
      </c>
      <c r="K12046" s="289" t="s">
        <v>26694</v>
      </c>
      <c r="L12046" s="289" t="s">
        <v>275</v>
      </c>
      <c r="M12046" s="289" t="s">
        <v>27239</v>
      </c>
      <c r="N12046" s="289" t="s">
        <v>2328</v>
      </c>
      <c r="O12046" s="289" t="s">
        <v>498</v>
      </c>
      <c r="P12046" s="289" t="str">
        <f>VLOOKUP(CAT_Details[[#This Row],[Delivery Bp Customer Code]],Table6[],2,0)</f>
        <v>DK-BM01</v>
      </c>
    </row>
    <row r="12047" spans="1:16" x14ac:dyDescent="0.25">
      <c r="A12047" s="289" t="s">
        <v>278</v>
      </c>
      <c r="B12047">
        <v>15</v>
      </c>
      <c r="C12047">
        <v>2810</v>
      </c>
      <c r="D12047">
        <v>6</v>
      </c>
      <c r="E12047" s="289" t="s">
        <v>26699</v>
      </c>
      <c r="F12047">
        <v>5017275698</v>
      </c>
      <c r="G12047" s="276">
        <v>45917</v>
      </c>
      <c r="H12047">
        <v>20250909799547</v>
      </c>
      <c r="I12047">
        <v>11.52</v>
      </c>
      <c r="J12047" s="289" t="s">
        <v>324</v>
      </c>
      <c r="K12047" s="289" t="s">
        <v>26700</v>
      </c>
      <c r="L12047" s="289" t="s">
        <v>275</v>
      </c>
      <c r="M12047" s="289" t="s">
        <v>27075</v>
      </c>
      <c r="N12047" s="289" t="s">
        <v>336</v>
      </c>
      <c r="O12047" s="289" t="s">
        <v>498</v>
      </c>
      <c r="P12047" s="289" t="str">
        <f>VLOOKUP(CAT_Details[[#This Row],[Delivery Bp Customer Code]],Table6[],2,0)</f>
        <v>DK-BM01</v>
      </c>
    </row>
    <row r="12048" spans="1:16" x14ac:dyDescent="0.25">
      <c r="A12048" s="289" t="s">
        <v>278</v>
      </c>
      <c r="B12048">
        <v>29</v>
      </c>
      <c r="C12048">
        <v>7665</v>
      </c>
      <c r="D12048">
        <v>11.6</v>
      </c>
      <c r="E12048" s="289" t="s">
        <v>26705</v>
      </c>
      <c r="F12048">
        <v>5017275926</v>
      </c>
      <c r="G12048" s="276">
        <v>45917</v>
      </c>
      <c r="H12048">
        <v>20250909799584</v>
      </c>
      <c r="I12048">
        <v>27.84</v>
      </c>
      <c r="J12048" s="289" t="s">
        <v>324</v>
      </c>
      <c r="K12048" s="289" t="s">
        <v>26706</v>
      </c>
      <c r="L12048" s="289" t="s">
        <v>275</v>
      </c>
      <c r="M12048" s="289" t="s">
        <v>27077</v>
      </c>
      <c r="N12048" s="289" t="s">
        <v>343</v>
      </c>
      <c r="O12048" s="289" t="s">
        <v>498</v>
      </c>
      <c r="P12048" s="289" t="str">
        <f>VLOOKUP(CAT_Details[[#This Row],[Delivery Bp Customer Code]],Table6[],2,0)</f>
        <v>DK-BM01</v>
      </c>
    </row>
    <row r="12049" spans="1:16" x14ac:dyDescent="0.25">
      <c r="A12049" s="289" t="s">
        <v>278</v>
      </c>
      <c r="B12049">
        <v>3</v>
      </c>
      <c r="C12049">
        <v>851.01</v>
      </c>
      <c r="D12049">
        <v>1.2</v>
      </c>
      <c r="E12049" s="289" t="s">
        <v>26952</v>
      </c>
      <c r="F12049">
        <v>5017291381</v>
      </c>
      <c r="G12049" s="276">
        <v>45917</v>
      </c>
      <c r="H12049">
        <v>20250908798794</v>
      </c>
      <c r="I12049">
        <v>1.44</v>
      </c>
      <c r="J12049" s="289" t="s">
        <v>280</v>
      </c>
      <c r="K12049" s="289" t="s">
        <v>26953</v>
      </c>
      <c r="L12049" s="289" t="s">
        <v>275</v>
      </c>
      <c r="M12049" s="289" t="s">
        <v>27074</v>
      </c>
      <c r="N12049" s="289" t="s">
        <v>1389</v>
      </c>
      <c r="O12049" s="289" t="s">
        <v>498</v>
      </c>
      <c r="P12049" s="289" t="str">
        <f>VLOOKUP(CAT_Details[[#This Row],[Delivery Bp Customer Code]],Table6[],2,0)</f>
        <v>DK-BM01</v>
      </c>
    </row>
    <row r="12050" spans="1:16" x14ac:dyDescent="0.25">
      <c r="A12050" s="289" t="s">
        <v>278</v>
      </c>
      <c r="B12050">
        <v>2</v>
      </c>
      <c r="C12050">
        <v>70</v>
      </c>
      <c r="D12050">
        <v>0.24</v>
      </c>
      <c r="E12050" s="289" t="s">
        <v>26954</v>
      </c>
      <c r="F12050">
        <v>5017291586</v>
      </c>
      <c r="G12050" s="276">
        <v>45917</v>
      </c>
      <c r="H12050">
        <v>20250910800837</v>
      </c>
      <c r="I12050">
        <v>0.154</v>
      </c>
      <c r="J12050" s="289" t="s">
        <v>350</v>
      </c>
      <c r="K12050" s="289" t="s">
        <v>26955</v>
      </c>
      <c r="L12050" s="289" t="s">
        <v>275</v>
      </c>
      <c r="M12050" s="289" t="s">
        <v>27458</v>
      </c>
      <c r="N12050" s="289" t="s">
        <v>482</v>
      </c>
      <c r="O12050" s="289" t="s">
        <v>498</v>
      </c>
      <c r="P12050" s="289" t="str">
        <f>VLOOKUP(CAT_Details[[#This Row],[Delivery Bp Customer Code]],Table6[],2,0)</f>
        <v>DK-BM01</v>
      </c>
    </row>
    <row r="12051" spans="1:16" x14ac:dyDescent="0.25">
      <c r="A12051" s="289" t="s">
        <v>278</v>
      </c>
      <c r="B12051">
        <v>3</v>
      </c>
      <c r="C12051">
        <v>1093.02</v>
      </c>
      <c r="D12051">
        <v>1.2</v>
      </c>
      <c r="E12051" s="289" t="s">
        <v>26956</v>
      </c>
      <c r="F12051">
        <v>5017291593</v>
      </c>
      <c r="G12051" s="276">
        <v>45917</v>
      </c>
      <c r="H12051">
        <v>20250908798781</v>
      </c>
      <c r="I12051">
        <v>1.44</v>
      </c>
      <c r="J12051" s="289" t="s">
        <v>280</v>
      </c>
      <c r="K12051" s="289" t="s">
        <v>26957</v>
      </c>
      <c r="L12051" s="289" t="s">
        <v>275</v>
      </c>
      <c r="M12051" s="289" t="s">
        <v>27074</v>
      </c>
      <c r="N12051" s="289" t="s">
        <v>17247</v>
      </c>
      <c r="O12051" s="289" t="s">
        <v>498</v>
      </c>
      <c r="P12051" s="289" t="str">
        <f>VLOOKUP(CAT_Details[[#This Row],[Delivery Bp Customer Code]],Table6[],2,0)</f>
        <v>DK-BM01</v>
      </c>
    </row>
    <row r="12052" spans="1:16" x14ac:dyDescent="0.25">
      <c r="A12052" s="289" t="s">
        <v>278</v>
      </c>
      <c r="B12052">
        <v>2</v>
      </c>
      <c r="C12052">
        <v>1228</v>
      </c>
      <c r="D12052">
        <v>0.8</v>
      </c>
      <c r="E12052" s="289" t="s">
        <v>27088</v>
      </c>
      <c r="F12052">
        <v>5017321611</v>
      </c>
      <c r="G12052" s="276">
        <v>45917</v>
      </c>
      <c r="H12052">
        <v>20250911801778</v>
      </c>
      <c r="I12052">
        <v>1.1519999999999999</v>
      </c>
      <c r="J12052" s="289" t="s">
        <v>273</v>
      </c>
      <c r="K12052" s="289" t="s">
        <v>27089</v>
      </c>
      <c r="L12052" s="289" t="s">
        <v>275</v>
      </c>
      <c r="M12052" s="289" t="s">
        <v>27085</v>
      </c>
      <c r="N12052" s="289" t="s">
        <v>22363</v>
      </c>
      <c r="O12052" s="289" t="s">
        <v>498</v>
      </c>
      <c r="P12052" s="289" t="str">
        <f>VLOOKUP(CAT_Details[[#This Row],[Delivery Bp Customer Code]],Table6[],2,0)</f>
        <v>DK-BM01</v>
      </c>
    </row>
    <row r="12053" spans="1:16" x14ac:dyDescent="0.25">
      <c r="A12053" s="289" t="s">
        <v>75</v>
      </c>
      <c r="B12053">
        <v>1</v>
      </c>
      <c r="C12053">
        <v>210</v>
      </c>
      <c r="D12053">
        <v>0.4</v>
      </c>
      <c r="E12053" s="289" t="s">
        <v>26699</v>
      </c>
      <c r="F12053">
        <v>5017275696</v>
      </c>
      <c r="G12053" s="276">
        <v>45917</v>
      </c>
      <c r="H12053">
        <v>20250909799553</v>
      </c>
      <c r="I12053">
        <v>0.76800000000000002</v>
      </c>
      <c r="J12053" s="289" t="s">
        <v>324</v>
      </c>
      <c r="K12053" s="289" t="s">
        <v>26730</v>
      </c>
      <c r="L12053" s="289" t="s">
        <v>275</v>
      </c>
      <c r="M12053" s="289" t="s">
        <v>27075</v>
      </c>
      <c r="N12053" s="289" t="s">
        <v>336</v>
      </c>
      <c r="O12053" s="289" t="s">
        <v>2173</v>
      </c>
      <c r="P12053" s="289" t="str">
        <f>VLOOKUP(CAT_Details[[#This Row],[Delivery Bp Customer Code]],Table6[],2,0)</f>
        <v>OYL1</v>
      </c>
    </row>
    <row r="12054" spans="1:16" x14ac:dyDescent="0.25">
      <c r="A12054" s="289" t="s">
        <v>75</v>
      </c>
      <c r="B12054">
        <v>3</v>
      </c>
      <c r="C12054">
        <v>54</v>
      </c>
      <c r="D12054">
        <v>0.37</v>
      </c>
      <c r="E12054" s="289" t="s">
        <v>26966</v>
      </c>
      <c r="F12054">
        <v>5017291377</v>
      </c>
      <c r="G12054" s="276">
        <v>45917</v>
      </c>
      <c r="H12054">
        <v>20250908798319</v>
      </c>
      <c r="I12054">
        <v>0.41599999999999998</v>
      </c>
      <c r="J12054" s="289" t="s">
        <v>350</v>
      </c>
      <c r="K12054" s="289" t="s">
        <v>26967</v>
      </c>
      <c r="L12054" s="289" t="s">
        <v>275</v>
      </c>
      <c r="M12054" s="289" t="s">
        <v>27076</v>
      </c>
      <c r="N12054" s="289" t="s">
        <v>15910</v>
      </c>
      <c r="O12054" s="289" t="s">
        <v>2173</v>
      </c>
      <c r="P12054" s="289" t="str">
        <f>VLOOKUP(CAT_Details[[#This Row],[Delivery Bp Customer Code]],Table6[],2,0)</f>
        <v>OYL1</v>
      </c>
    </row>
    <row r="12055" spans="1:16" x14ac:dyDescent="0.25">
      <c r="A12055" s="289" t="s">
        <v>75</v>
      </c>
      <c r="B12055">
        <v>2</v>
      </c>
      <c r="C12055">
        <v>20</v>
      </c>
      <c r="D12055">
        <v>0.12</v>
      </c>
      <c r="E12055" s="289" t="s">
        <v>26966</v>
      </c>
      <c r="F12055">
        <v>5017291378</v>
      </c>
      <c r="G12055" s="276">
        <v>45917</v>
      </c>
      <c r="H12055">
        <v>20250909799776</v>
      </c>
      <c r="I12055">
        <v>5.6000000000000001E-2</v>
      </c>
      <c r="J12055" s="289" t="s">
        <v>350</v>
      </c>
      <c r="K12055" s="289" t="s">
        <v>26968</v>
      </c>
      <c r="L12055" s="289" t="s">
        <v>275</v>
      </c>
      <c r="M12055" s="289" t="s">
        <v>27076</v>
      </c>
      <c r="N12055" s="289" t="s">
        <v>15910</v>
      </c>
      <c r="O12055" s="289" t="s">
        <v>2173</v>
      </c>
      <c r="P12055" s="289" t="str">
        <f>VLOOKUP(CAT_Details[[#This Row],[Delivery Bp Customer Code]],Table6[],2,0)</f>
        <v>OYL1</v>
      </c>
    </row>
    <row r="12056" spans="1:16" x14ac:dyDescent="0.25">
      <c r="A12056" s="289" t="s">
        <v>75</v>
      </c>
      <c r="B12056">
        <v>3</v>
      </c>
      <c r="C12056">
        <v>860</v>
      </c>
      <c r="D12056">
        <v>1.2</v>
      </c>
      <c r="E12056" s="289" t="s">
        <v>26971</v>
      </c>
      <c r="F12056">
        <v>5017291524</v>
      </c>
      <c r="G12056" s="276">
        <v>45917</v>
      </c>
      <c r="H12056">
        <v>20250903795881</v>
      </c>
      <c r="I12056">
        <v>1.728</v>
      </c>
      <c r="J12056" s="289" t="s">
        <v>350</v>
      </c>
      <c r="K12056" s="289" t="s">
        <v>26972</v>
      </c>
      <c r="L12056" s="289" t="s">
        <v>275</v>
      </c>
      <c r="M12056" s="289" t="s">
        <v>27111</v>
      </c>
      <c r="N12056" s="289" t="s">
        <v>2656</v>
      </c>
      <c r="O12056" s="289" t="s">
        <v>2173</v>
      </c>
      <c r="P12056" s="289" t="str">
        <f>VLOOKUP(CAT_Details[[#This Row],[Delivery Bp Customer Code]],Table6[],2,0)</f>
        <v>OYL1</v>
      </c>
    </row>
    <row r="12057" spans="1:16" x14ac:dyDescent="0.25">
      <c r="A12057" s="289" t="s">
        <v>75</v>
      </c>
      <c r="B12057">
        <v>4</v>
      </c>
      <c r="C12057">
        <v>66</v>
      </c>
      <c r="D12057">
        <v>0.25</v>
      </c>
      <c r="E12057" s="289" t="s">
        <v>26973</v>
      </c>
      <c r="F12057">
        <v>5017291622</v>
      </c>
      <c r="G12057" s="276">
        <v>45917</v>
      </c>
      <c r="H12057">
        <v>20250909800064</v>
      </c>
      <c r="I12057">
        <v>0.191</v>
      </c>
      <c r="J12057" s="289" t="s">
        <v>350</v>
      </c>
      <c r="K12057" s="289" t="s">
        <v>26974</v>
      </c>
      <c r="L12057" s="289" t="s">
        <v>275</v>
      </c>
      <c r="M12057" s="289" t="s">
        <v>27076</v>
      </c>
      <c r="N12057" s="289" t="s">
        <v>11974</v>
      </c>
      <c r="O12057" s="289" t="s">
        <v>2173</v>
      </c>
      <c r="P12057" s="289" t="str">
        <f>VLOOKUP(CAT_Details[[#This Row],[Delivery Bp Customer Code]],Table6[],2,0)</f>
        <v>OYL1</v>
      </c>
    </row>
    <row r="12058" spans="1:16" x14ac:dyDescent="0.25">
      <c r="A12058" s="289" t="s">
        <v>75</v>
      </c>
      <c r="B12058">
        <v>1</v>
      </c>
      <c r="C12058">
        <v>1</v>
      </c>
      <c r="D12058">
        <v>0.02</v>
      </c>
      <c r="E12058" s="289" t="s">
        <v>26975</v>
      </c>
      <c r="F12058">
        <v>5017291762</v>
      </c>
      <c r="G12058" s="276">
        <v>45917</v>
      </c>
      <c r="H12058">
        <v>20250909800158</v>
      </c>
      <c r="I12058">
        <v>5.0000000000000001E-3</v>
      </c>
      <c r="J12058" s="289" t="s">
        <v>350</v>
      </c>
      <c r="K12058" s="289" t="s">
        <v>26976</v>
      </c>
      <c r="L12058" s="289" t="s">
        <v>275</v>
      </c>
      <c r="M12058" s="289" t="s">
        <v>27076</v>
      </c>
      <c r="N12058" s="289" t="s">
        <v>16206</v>
      </c>
      <c r="O12058" s="289" t="s">
        <v>2173</v>
      </c>
      <c r="P12058" s="289" t="str">
        <f>VLOOKUP(CAT_Details[[#This Row],[Delivery Bp Customer Code]],Table6[],2,0)</f>
        <v>OYL1</v>
      </c>
    </row>
    <row r="12059" spans="1:16" x14ac:dyDescent="0.25">
      <c r="A12059" s="289" t="s">
        <v>75</v>
      </c>
      <c r="B12059">
        <v>10</v>
      </c>
      <c r="C12059">
        <v>1394.2</v>
      </c>
      <c r="D12059">
        <v>3.63</v>
      </c>
      <c r="E12059" s="289" t="s">
        <v>26979</v>
      </c>
      <c r="F12059">
        <v>5017291815</v>
      </c>
      <c r="G12059" s="276">
        <v>45917</v>
      </c>
      <c r="H12059">
        <v>20250909799531</v>
      </c>
      <c r="I12059">
        <v>6.4059999999999997</v>
      </c>
      <c r="J12059" s="289" t="s">
        <v>280</v>
      </c>
      <c r="K12059" s="289" t="s">
        <v>26980</v>
      </c>
      <c r="L12059" s="289" t="s">
        <v>275</v>
      </c>
      <c r="M12059" s="289" t="s">
        <v>27331</v>
      </c>
      <c r="N12059" s="289" t="s">
        <v>5845</v>
      </c>
      <c r="O12059" s="289" t="s">
        <v>5281</v>
      </c>
      <c r="P12059" s="289" t="str">
        <f>VLOOKUP(CAT_Details[[#This Row],[Delivery Bp Customer Code]],Table6[],2,0)</f>
        <v>DK-LW08</v>
      </c>
    </row>
    <row r="12060" spans="1:16" x14ac:dyDescent="0.25">
      <c r="A12060" s="289" t="s">
        <v>75</v>
      </c>
      <c r="B12060">
        <v>16</v>
      </c>
      <c r="C12060">
        <v>1270</v>
      </c>
      <c r="D12060">
        <v>3.38</v>
      </c>
      <c r="E12060" s="289" t="s">
        <v>26981</v>
      </c>
      <c r="F12060">
        <v>5017291842</v>
      </c>
      <c r="G12060" s="276">
        <v>45917</v>
      </c>
      <c r="H12060">
        <v>20250910800770</v>
      </c>
      <c r="I12060">
        <v>5.4210000000000003</v>
      </c>
      <c r="J12060" s="289" t="s">
        <v>350</v>
      </c>
      <c r="K12060" s="289" t="s">
        <v>26982</v>
      </c>
      <c r="L12060" s="289" t="s">
        <v>275</v>
      </c>
      <c r="M12060" s="289" t="s">
        <v>27458</v>
      </c>
      <c r="N12060" s="289" t="s">
        <v>482</v>
      </c>
      <c r="O12060" s="289" t="s">
        <v>2173</v>
      </c>
      <c r="P12060" s="289" t="str">
        <f>VLOOKUP(CAT_Details[[#This Row],[Delivery Bp Customer Code]],Table6[],2,0)</f>
        <v>OYL1</v>
      </c>
    </row>
    <row r="12061" spans="1:16" x14ac:dyDescent="0.25">
      <c r="A12061" s="289" t="s">
        <v>17052</v>
      </c>
      <c r="B12061">
        <v>4</v>
      </c>
      <c r="C12061">
        <v>8</v>
      </c>
      <c r="D12061">
        <v>0.11</v>
      </c>
      <c r="E12061" s="289" t="s">
        <v>26990</v>
      </c>
      <c r="F12061">
        <v>5017291504</v>
      </c>
      <c r="G12061" s="276">
        <v>45917</v>
      </c>
      <c r="H12061">
        <v>20250910800453</v>
      </c>
      <c r="I12061">
        <v>4.2000000000000003E-2</v>
      </c>
      <c r="J12061" s="289" t="s">
        <v>302</v>
      </c>
      <c r="K12061" s="289" t="s">
        <v>26991</v>
      </c>
      <c r="L12061" s="289" t="s">
        <v>280</v>
      </c>
      <c r="M12061" s="289" t="s">
        <v>27077</v>
      </c>
      <c r="N12061" s="289" t="s">
        <v>18394</v>
      </c>
      <c r="O12061" s="289" t="s">
        <v>18284</v>
      </c>
      <c r="P12061" s="289">
        <f>VLOOKUP(CAT_Details[[#This Row],[Delivery Bp Customer Code]],Table6[],2,0)</f>
        <v>3705</v>
      </c>
    </row>
    <row r="12062" spans="1:16" x14ac:dyDescent="0.25">
      <c r="A12062" s="289" t="s">
        <v>874</v>
      </c>
      <c r="B12062">
        <v>39</v>
      </c>
      <c r="C12062">
        <v>4980</v>
      </c>
      <c r="D12062">
        <v>13.47</v>
      </c>
      <c r="E12062" s="289" t="s">
        <v>26776</v>
      </c>
      <c r="F12062">
        <v>5017275936</v>
      </c>
      <c r="G12062" s="276">
        <v>45917</v>
      </c>
      <c r="H12062">
        <v>20250904796320</v>
      </c>
      <c r="I12062">
        <v>31.306999999999999</v>
      </c>
      <c r="J12062" s="289" t="s">
        <v>345</v>
      </c>
      <c r="K12062" s="289" t="s">
        <v>26777</v>
      </c>
      <c r="L12062" s="289" t="s">
        <v>275</v>
      </c>
      <c r="M12062" s="289" t="s">
        <v>27223</v>
      </c>
      <c r="N12062" s="289" t="s">
        <v>427</v>
      </c>
      <c r="O12062" s="289" t="s">
        <v>1014</v>
      </c>
      <c r="P12062" s="289" t="str">
        <f>VLOOKUP(CAT_Details[[#This Row],[Delivery Bp Customer Code]],Table6[],2,0)</f>
        <v>MZ07</v>
      </c>
    </row>
    <row r="12063" spans="1:16" x14ac:dyDescent="0.25">
      <c r="A12063" s="289" t="s">
        <v>874</v>
      </c>
      <c r="B12063">
        <v>26</v>
      </c>
      <c r="C12063">
        <v>10744</v>
      </c>
      <c r="D12063">
        <v>12.9</v>
      </c>
      <c r="E12063" s="289" t="s">
        <v>26996</v>
      </c>
      <c r="F12063">
        <v>5017291522</v>
      </c>
      <c r="G12063" s="276">
        <v>45917</v>
      </c>
      <c r="H12063">
        <v>20250910800746</v>
      </c>
      <c r="I12063">
        <v>30.635999999999999</v>
      </c>
      <c r="J12063" s="289" t="s">
        <v>350</v>
      </c>
      <c r="K12063" s="289" t="s">
        <v>26997</v>
      </c>
      <c r="L12063" s="289" t="s">
        <v>275</v>
      </c>
      <c r="M12063" s="289" t="s">
        <v>27224</v>
      </c>
      <c r="N12063" s="289" t="s">
        <v>381</v>
      </c>
      <c r="O12063" s="289" t="s">
        <v>1014</v>
      </c>
      <c r="P12063" s="289" t="str">
        <f>VLOOKUP(CAT_Details[[#This Row],[Delivery Bp Customer Code]],Table6[],2,0)</f>
        <v>MZ07</v>
      </c>
    </row>
    <row r="12064" spans="1:16" x14ac:dyDescent="0.25">
      <c r="A12064" s="289" t="s">
        <v>3771</v>
      </c>
      <c r="B12064">
        <v>1</v>
      </c>
      <c r="C12064">
        <v>109</v>
      </c>
      <c r="D12064">
        <v>0.4</v>
      </c>
      <c r="E12064" s="289" t="s">
        <v>26778</v>
      </c>
      <c r="F12064">
        <v>5017260962</v>
      </c>
      <c r="G12064" s="276">
        <v>45917</v>
      </c>
      <c r="H12064">
        <v>20250905797988</v>
      </c>
      <c r="I12064">
        <v>1.056</v>
      </c>
      <c r="J12064" s="289" t="s">
        <v>3970</v>
      </c>
      <c r="K12064" s="289" t="s">
        <v>26779</v>
      </c>
      <c r="L12064" s="289" t="s">
        <v>275</v>
      </c>
      <c r="M12064" s="289" t="s">
        <v>27114</v>
      </c>
      <c r="N12064" s="289" t="s">
        <v>25190</v>
      </c>
      <c r="O12064" s="289" t="s">
        <v>3775</v>
      </c>
      <c r="P12064" s="289">
        <f>VLOOKUP(CAT_Details[[#This Row],[Delivery Bp Customer Code]],Table6[],2,0)</f>
        <v>3401</v>
      </c>
    </row>
    <row r="12065" spans="1:16" x14ac:dyDescent="0.25">
      <c r="A12065" s="289" t="s">
        <v>3771</v>
      </c>
      <c r="B12065">
        <v>1</v>
      </c>
      <c r="C12065">
        <v>50</v>
      </c>
      <c r="D12065">
        <v>0.4</v>
      </c>
      <c r="E12065" s="289" t="s">
        <v>26778</v>
      </c>
      <c r="F12065">
        <v>5017260964</v>
      </c>
      <c r="G12065" s="276">
        <v>45917</v>
      </c>
      <c r="H12065">
        <v>20250905798018</v>
      </c>
      <c r="I12065">
        <v>0.52800000000000002</v>
      </c>
      <c r="J12065" s="289" t="s">
        <v>3970</v>
      </c>
      <c r="K12065" s="289" t="s">
        <v>26780</v>
      </c>
      <c r="L12065" s="289" t="s">
        <v>275</v>
      </c>
      <c r="M12065" s="289" t="s">
        <v>27114</v>
      </c>
      <c r="N12065" s="289" t="s">
        <v>25190</v>
      </c>
      <c r="O12065" s="289" t="s">
        <v>3775</v>
      </c>
      <c r="P12065" s="289">
        <f>VLOOKUP(CAT_Details[[#This Row],[Delivery Bp Customer Code]],Table6[],2,0)</f>
        <v>3401</v>
      </c>
    </row>
    <row r="12066" spans="1:16" x14ac:dyDescent="0.25">
      <c r="A12066" s="289" t="s">
        <v>3329</v>
      </c>
      <c r="B12066">
        <v>12</v>
      </c>
      <c r="C12066">
        <v>2136</v>
      </c>
      <c r="D12066">
        <v>3.98</v>
      </c>
      <c r="E12066" s="289" t="s">
        <v>26608</v>
      </c>
      <c r="F12066">
        <v>5017246855</v>
      </c>
      <c r="G12066" s="276">
        <v>45917</v>
      </c>
      <c r="H12066">
        <v>20250901793984</v>
      </c>
      <c r="I12066">
        <v>7.4470000000000001</v>
      </c>
      <c r="J12066" s="289" t="s">
        <v>287</v>
      </c>
      <c r="K12066" s="289" t="s">
        <v>26609</v>
      </c>
      <c r="L12066" s="289" t="s">
        <v>275</v>
      </c>
      <c r="M12066" s="289" t="s">
        <v>27237</v>
      </c>
      <c r="N12066" s="289" t="s">
        <v>4413</v>
      </c>
      <c r="O12066" s="289" t="s">
        <v>3332</v>
      </c>
      <c r="P12066" s="289">
        <f>VLOOKUP(CAT_Details[[#This Row],[Delivery Bp Customer Code]],Table6[],2,0)</f>
        <v>3402</v>
      </c>
    </row>
    <row r="12067" spans="1:16" x14ac:dyDescent="0.25">
      <c r="A12067" s="289" t="s">
        <v>3329</v>
      </c>
      <c r="B12067">
        <v>15</v>
      </c>
      <c r="C12067">
        <v>6750</v>
      </c>
      <c r="D12067">
        <v>6</v>
      </c>
      <c r="E12067" s="289" t="s">
        <v>26816</v>
      </c>
      <c r="F12067">
        <v>5017276122</v>
      </c>
      <c r="G12067" s="276">
        <v>45917</v>
      </c>
      <c r="H12067">
        <v>20250909799442</v>
      </c>
      <c r="I12067">
        <v>14.4</v>
      </c>
      <c r="J12067" s="289" t="s">
        <v>324</v>
      </c>
      <c r="K12067" s="289" t="s">
        <v>26817</v>
      </c>
      <c r="L12067" s="289" t="s">
        <v>275</v>
      </c>
      <c r="M12067" s="289" t="s">
        <v>27077</v>
      </c>
      <c r="N12067" s="289" t="s">
        <v>3571</v>
      </c>
      <c r="O12067" s="289" t="s">
        <v>3332</v>
      </c>
      <c r="P12067" s="289">
        <f>VLOOKUP(CAT_Details[[#This Row],[Delivery Bp Customer Code]],Table6[],2,0)</f>
        <v>3402</v>
      </c>
    </row>
    <row r="12068" spans="1:16" x14ac:dyDescent="0.25">
      <c r="A12068" s="289" t="s">
        <v>3329</v>
      </c>
      <c r="B12068">
        <v>4</v>
      </c>
      <c r="C12068">
        <v>344</v>
      </c>
      <c r="D12068">
        <v>1.6</v>
      </c>
      <c r="E12068" s="289" t="s">
        <v>26822</v>
      </c>
      <c r="F12068">
        <v>5017276458</v>
      </c>
      <c r="G12068" s="276">
        <v>45917</v>
      </c>
      <c r="H12068">
        <v>20250909799700</v>
      </c>
      <c r="I12068">
        <v>2.3039999999999998</v>
      </c>
      <c r="J12068" s="289" t="s">
        <v>324</v>
      </c>
      <c r="K12068" s="289" t="s">
        <v>26823</v>
      </c>
      <c r="L12068" s="289" t="s">
        <v>275</v>
      </c>
      <c r="M12068" s="289" t="s">
        <v>27072</v>
      </c>
      <c r="N12068" s="289" t="s">
        <v>4634</v>
      </c>
      <c r="O12068" s="289" t="s">
        <v>3332</v>
      </c>
      <c r="P12068" s="289">
        <f>VLOOKUP(CAT_Details[[#This Row],[Delivery Bp Customer Code]],Table6[],2,0)</f>
        <v>3402</v>
      </c>
    </row>
    <row r="12069" spans="1:16" x14ac:dyDescent="0.25">
      <c r="A12069" s="289" t="s">
        <v>3329</v>
      </c>
      <c r="B12069">
        <v>3</v>
      </c>
      <c r="C12069">
        <v>192</v>
      </c>
      <c r="D12069">
        <v>1.2</v>
      </c>
      <c r="E12069" s="289" t="s">
        <v>27011</v>
      </c>
      <c r="F12069">
        <v>5017291450</v>
      </c>
      <c r="G12069" s="276">
        <v>45917</v>
      </c>
      <c r="H12069">
        <v>20250908798511</v>
      </c>
      <c r="I12069">
        <v>2.9089999999999998</v>
      </c>
      <c r="J12069" s="289" t="s">
        <v>350</v>
      </c>
      <c r="K12069" s="289" t="s">
        <v>27012</v>
      </c>
      <c r="L12069" s="289" t="s">
        <v>275</v>
      </c>
      <c r="M12069" s="289" t="s">
        <v>27076</v>
      </c>
      <c r="N12069" s="289" t="s">
        <v>690</v>
      </c>
      <c r="O12069" s="289" t="s">
        <v>3332</v>
      </c>
      <c r="P12069" s="289">
        <f>VLOOKUP(CAT_Details[[#This Row],[Delivery Bp Customer Code]],Table6[],2,0)</f>
        <v>3402</v>
      </c>
    </row>
    <row r="12070" spans="1:16" x14ac:dyDescent="0.25">
      <c r="A12070" s="289" t="s">
        <v>3329</v>
      </c>
      <c r="B12070">
        <v>4</v>
      </c>
      <c r="C12070">
        <v>4432</v>
      </c>
      <c r="D12070">
        <v>0.8</v>
      </c>
      <c r="E12070" s="289" t="s">
        <v>27015</v>
      </c>
      <c r="F12070">
        <v>5017291656</v>
      </c>
      <c r="G12070" s="276">
        <v>45917</v>
      </c>
      <c r="H12070">
        <v>20250909799424</v>
      </c>
      <c r="I12070">
        <v>0.76800000000000002</v>
      </c>
      <c r="J12070" s="289" t="s">
        <v>324</v>
      </c>
      <c r="K12070" s="289" t="s">
        <v>27016</v>
      </c>
      <c r="L12070" s="289" t="s">
        <v>275</v>
      </c>
      <c r="M12070" s="289" t="s">
        <v>27071</v>
      </c>
      <c r="N12070" s="289" t="s">
        <v>5856</v>
      </c>
      <c r="O12070" s="289" t="s">
        <v>3332</v>
      </c>
      <c r="P12070" s="289">
        <f>VLOOKUP(CAT_Details[[#This Row],[Delivery Bp Customer Code]],Table6[],2,0)</f>
        <v>3402</v>
      </c>
    </row>
    <row r="12071" spans="1:16" x14ac:dyDescent="0.25">
      <c r="A12071" s="289" t="s">
        <v>76</v>
      </c>
      <c r="B12071">
        <v>1</v>
      </c>
      <c r="C12071">
        <v>377</v>
      </c>
      <c r="D12071">
        <v>0.4</v>
      </c>
      <c r="E12071" s="289" t="s">
        <v>26621</v>
      </c>
      <c r="F12071">
        <v>5017247148</v>
      </c>
      <c r="G12071" s="276">
        <v>45917</v>
      </c>
      <c r="H12071">
        <v>20250905797496</v>
      </c>
      <c r="I12071">
        <v>1.248</v>
      </c>
      <c r="J12071" s="289" t="s">
        <v>383</v>
      </c>
      <c r="K12071" s="289" t="s">
        <v>26622</v>
      </c>
      <c r="L12071" s="289" t="s">
        <v>275</v>
      </c>
      <c r="M12071" s="289" t="s">
        <v>27304</v>
      </c>
      <c r="N12071" s="289" t="s">
        <v>667</v>
      </c>
      <c r="O12071" s="289" t="s">
        <v>16049</v>
      </c>
      <c r="P12071" s="289" t="str">
        <f>VLOOKUP(CAT_Details[[#This Row],[Delivery Bp Customer Code]],Table6[],2,0)</f>
        <v>MZ02</v>
      </c>
    </row>
    <row r="12072" spans="1:16" x14ac:dyDescent="0.25">
      <c r="A12072" s="289" t="s">
        <v>76</v>
      </c>
      <c r="B12072">
        <v>1</v>
      </c>
      <c r="C12072">
        <v>16.55</v>
      </c>
      <c r="D12072">
        <v>0.03</v>
      </c>
      <c r="E12072" s="289" t="s">
        <v>26845</v>
      </c>
      <c r="F12072">
        <v>5017275711</v>
      </c>
      <c r="G12072" s="276">
        <v>45917</v>
      </c>
      <c r="H12072">
        <v>20250908799057</v>
      </c>
      <c r="I12072">
        <v>8.0000000000000002E-3</v>
      </c>
      <c r="J12072" s="289" t="s">
        <v>324</v>
      </c>
      <c r="K12072" s="289" t="s">
        <v>26846</v>
      </c>
      <c r="L12072" s="289" t="s">
        <v>275</v>
      </c>
      <c r="M12072" s="289" t="s">
        <v>27077</v>
      </c>
      <c r="N12072" s="289" t="s">
        <v>17202</v>
      </c>
      <c r="O12072" s="289" t="s">
        <v>16049</v>
      </c>
      <c r="P12072" s="289" t="str">
        <f>VLOOKUP(CAT_Details[[#This Row],[Delivery Bp Customer Code]],Table6[],2,0)</f>
        <v>MZ02</v>
      </c>
    </row>
    <row r="12073" spans="1:16" x14ac:dyDescent="0.25">
      <c r="A12073" s="289" t="s">
        <v>76</v>
      </c>
      <c r="B12073">
        <v>1</v>
      </c>
      <c r="C12073">
        <v>100</v>
      </c>
      <c r="D12073">
        <v>0.4</v>
      </c>
      <c r="E12073" s="289" t="s">
        <v>26776</v>
      </c>
      <c r="F12073">
        <v>5017275935</v>
      </c>
      <c r="G12073" s="276">
        <v>45917</v>
      </c>
      <c r="H12073">
        <v>20250904796322</v>
      </c>
      <c r="I12073">
        <v>0.57599999999999996</v>
      </c>
      <c r="J12073" s="289" t="s">
        <v>345</v>
      </c>
      <c r="K12073" s="289" t="s">
        <v>26847</v>
      </c>
      <c r="L12073" s="289" t="s">
        <v>275</v>
      </c>
      <c r="M12073" s="289" t="s">
        <v>27223</v>
      </c>
      <c r="N12073" s="289" t="s">
        <v>427</v>
      </c>
      <c r="O12073" s="289" t="s">
        <v>16049</v>
      </c>
      <c r="P12073" s="289" t="str">
        <f>VLOOKUP(CAT_Details[[#This Row],[Delivery Bp Customer Code]],Table6[],2,0)</f>
        <v>MZ02</v>
      </c>
    </row>
    <row r="12074" spans="1:16" x14ac:dyDescent="0.25">
      <c r="A12074" s="289" t="s">
        <v>76</v>
      </c>
      <c r="B12074">
        <v>1</v>
      </c>
      <c r="C12074">
        <v>185</v>
      </c>
      <c r="D12074">
        <v>0.4</v>
      </c>
      <c r="E12074" s="289" t="s">
        <v>27019</v>
      </c>
      <c r="F12074">
        <v>5017291354</v>
      </c>
      <c r="G12074" s="276">
        <v>45917</v>
      </c>
      <c r="H12074">
        <v>20250910800626</v>
      </c>
      <c r="I12074">
        <v>0.96</v>
      </c>
      <c r="J12074" s="289" t="s">
        <v>350</v>
      </c>
      <c r="K12074" s="289" t="s">
        <v>27020</v>
      </c>
      <c r="L12074" s="289" t="s">
        <v>275</v>
      </c>
      <c r="M12074" s="289" t="s">
        <v>27305</v>
      </c>
      <c r="N12074" s="289" t="s">
        <v>357</v>
      </c>
      <c r="O12074" s="289" t="s">
        <v>16049</v>
      </c>
      <c r="P12074" s="289" t="str">
        <f>VLOOKUP(CAT_Details[[#This Row],[Delivery Bp Customer Code]],Table6[],2,0)</f>
        <v>MZ02</v>
      </c>
    </row>
    <row r="12075" spans="1:16" x14ac:dyDescent="0.25">
      <c r="A12075" s="289" t="s">
        <v>76</v>
      </c>
      <c r="B12075">
        <v>1</v>
      </c>
      <c r="C12075">
        <v>154</v>
      </c>
      <c r="D12075">
        <v>0.4</v>
      </c>
      <c r="E12075" s="289" t="s">
        <v>27021</v>
      </c>
      <c r="F12075">
        <v>5017291447</v>
      </c>
      <c r="G12075" s="276">
        <v>45917</v>
      </c>
      <c r="H12075">
        <v>20250910800535</v>
      </c>
      <c r="I12075">
        <v>0.96</v>
      </c>
      <c r="J12075" s="289" t="s">
        <v>350</v>
      </c>
      <c r="K12075" s="289" t="s">
        <v>27022</v>
      </c>
      <c r="L12075" s="289" t="s">
        <v>275</v>
      </c>
      <c r="M12075" s="289" t="s">
        <v>27076</v>
      </c>
      <c r="N12075" s="289" t="s">
        <v>602</v>
      </c>
      <c r="O12075" s="289" t="s">
        <v>16049</v>
      </c>
      <c r="P12075" s="289" t="str">
        <f>VLOOKUP(CAT_Details[[#This Row],[Delivery Bp Customer Code]],Table6[],2,0)</f>
        <v>MZ02</v>
      </c>
    </row>
    <row r="12076" spans="1:16" x14ac:dyDescent="0.25">
      <c r="A12076" s="289" t="s">
        <v>76</v>
      </c>
      <c r="B12076">
        <v>4</v>
      </c>
      <c r="C12076">
        <v>257</v>
      </c>
      <c r="D12076">
        <v>1.07</v>
      </c>
      <c r="E12076" s="289" t="s">
        <v>27316</v>
      </c>
      <c r="F12076">
        <v>5017305858</v>
      </c>
      <c r="G12076" s="276">
        <v>45917</v>
      </c>
      <c r="H12076">
        <v>20250910800555</v>
      </c>
      <c r="I12076">
        <v>2.448</v>
      </c>
      <c r="J12076" s="289" t="s">
        <v>350</v>
      </c>
      <c r="K12076" s="289" t="s">
        <v>27317</v>
      </c>
      <c r="L12076" s="289" t="s">
        <v>275</v>
      </c>
      <c r="M12076" s="289" t="s">
        <v>27111</v>
      </c>
      <c r="N12076" s="289" t="s">
        <v>430</v>
      </c>
      <c r="O12076" s="289" t="s">
        <v>16049</v>
      </c>
      <c r="P12076" s="289" t="str">
        <f>VLOOKUP(CAT_Details[[#This Row],[Delivery Bp Customer Code]],Table6[],2,0)</f>
        <v>MZ02</v>
      </c>
    </row>
    <row r="12077" spans="1:16" x14ac:dyDescent="0.25">
      <c r="A12077" s="289" t="s">
        <v>74</v>
      </c>
      <c r="B12077">
        <v>7</v>
      </c>
      <c r="C12077">
        <v>2508</v>
      </c>
      <c r="D12077">
        <v>2.8</v>
      </c>
      <c r="E12077" s="289" t="s">
        <v>26628</v>
      </c>
      <c r="F12077">
        <v>5017246549</v>
      </c>
      <c r="G12077" s="276">
        <v>45917</v>
      </c>
      <c r="H12077">
        <v>20250905797865</v>
      </c>
      <c r="I12077">
        <v>5.577</v>
      </c>
      <c r="J12077" s="289" t="s">
        <v>287</v>
      </c>
      <c r="K12077" s="289" t="s">
        <v>26629</v>
      </c>
      <c r="L12077" s="289" t="s">
        <v>275</v>
      </c>
      <c r="M12077" s="289" t="s">
        <v>27236</v>
      </c>
      <c r="N12077" s="289" t="s">
        <v>814</v>
      </c>
      <c r="O12077" s="289" t="s">
        <v>22256</v>
      </c>
      <c r="P12077" s="289" t="str">
        <f>VLOOKUP(CAT_Details[[#This Row],[Delivery Bp Customer Code]],Table6[],2,0)</f>
        <v>DX01-L5</v>
      </c>
    </row>
    <row r="12078" spans="1:16" x14ac:dyDescent="0.25">
      <c r="A12078" s="289" t="s">
        <v>74</v>
      </c>
      <c r="B12078">
        <v>1</v>
      </c>
      <c r="C12078">
        <v>180</v>
      </c>
      <c r="D12078">
        <v>0.4</v>
      </c>
      <c r="E12078" s="289" t="s">
        <v>26628</v>
      </c>
      <c r="F12078">
        <v>5017246550</v>
      </c>
      <c r="G12078" s="276">
        <v>45917</v>
      </c>
      <c r="H12078">
        <v>20250905797859</v>
      </c>
      <c r="I12078">
        <v>0.76800000000000002</v>
      </c>
      <c r="J12078" s="289" t="s">
        <v>287</v>
      </c>
      <c r="K12078" s="289" t="s">
        <v>26630</v>
      </c>
      <c r="L12078" s="289" t="s">
        <v>275</v>
      </c>
      <c r="M12078" s="289" t="s">
        <v>27236</v>
      </c>
      <c r="N12078" s="289" t="s">
        <v>814</v>
      </c>
      <c r="O12078" s="289" t="s">
        <v>22256</v>
      </c>
      <c r="P12078" s="289" t="str">
        <f>VLOOKUP(CAT_Details[[#This Row],[Delivery Bp Customer Code]],Table6[],2,0)</f>
        <v>DX01-L5</v>
      </c>
    </row>
    <row r="12079" spans="1:16" x14ac:dyDescent="0.25">
      <c r="A12079" s="289" t="s">
        <v>74</v>
      </c>
      <c r="B12079">
        <v>11</v>
      </c>
      <c r="C12079">
        <v>4909.08</v>
      </c>
      <c r="D12079">
        <v>4.4000000000000004</v>
      </c>
      <c r="E12079" s="289" t="s">
        <v>26621</v>
      </c>
      <c r="F12079">
        <v>5017247116</v>
      </c>
      <c r="G12079" s="276">
        <v>45917</v>
      </c>
      <c r="H12079">
        <v>20250905797482</v>
      </c>
      <c r="I12079">
        <v>13.728</v>
      </c>
      <c r="J12079" s="289" t="s">
        <v>383</v>
      </c>
      <c r="K12079" s="289" t="s">
        <v>26640</v>
      </c>
      <c r="L12079" s="289" t="s">
        <v>275</v>
      </c>
      <c r="M12079" s="289" t="s">
        <v>27304</v>
      </c>
      <c r="N12079" s="289" t="s">
        <v>667</v>
      </c>
      <c r="O12079" s="289" t="s">
        <v>22256</v>
      </c>
      <c r="P12079" s="289" t="str">
        <f>VLOOKUP(CAT_Details[[#This Row],[Delivery Bp Customer Code]],Table6[],2,0)</f>
        <v>DX01-L5</v>
      </c>
    </row>
    <row r="12080" spans="1:16" x14ac:dyDescent="0.25">
      <c r="A12080" s="289" t="s">
        <v>74</v>
      </c>
      <c r="B12080">
        <v>3</v>
      </c>
      <c r="C12080">
        <v>1500</v>
      </c>
      <c r="D12080">
        <v>1.2</v>
      </c>
      <c r="E12080" s="289" t="s">
        <v>26621</v>
      </c>
      <c r="F12080">
        <v>5017247132</v>
      </c>
      <c r="G12080" s="276">
        <v>45917</v>
      </c>
      <c r="H12080">
        <v>20250905797487</v>
      </c>
      <c r="I12080">
        <v>3.7440000000000002</v>
      </c>
      <c r="J12080" s="289" t="s">
        <v>383</v>
      </c>
      <c r="K12080" s="289" t="s">
        <v>26641</v>
      </c>
      <c r="L12080" s="289" t="s">
        <v>275</v>
      </c>
      <c r="M12080" s="289" t="s">
        <v>27304</v>
      </c>
      <c r="N12080" s="289" t="s">
        <v>667</v>
      </c>
      <c r="O12080" s="289" t="s">
        <v>22256</v>
      </c>
      <c r="P12080" s="289" t="str">
        <f>VLOOKUP(CAT_Details[[#This Row],[Delivery Bp Customer Code]],Table6[],2,0)</f>
        <v>DX01-L5</v>
      </c>
    </row>
    <row r="12081" spans="1:16" x14ac:dyDescent="0.25">
      <c r="A12081" s="289" t="s">
        <v>74</v>
      </c>
      <c r="B12081">
        <v>3</v>
      </c>
      <c r="C12081">
        <v>309</v>
      </c>
      <c r="D12081">
        <v>1</v>
      </c>
      <c r="E12081" s="289" t="s">
        <v>26868</v>
      </c>
      <c r="F12081">
        <v>5017261293</v>
      </c>
      <c r="G12081" s="276">
        <v>45917</v>
      </c>
      <c r="H12081">
        <v>20250903795411</v>
      </c>
      <c r="I12081">
        <v>1.3440000000000001</v>
      </c>
      <c r="J12081" s="289" t="s">
        <v>294</v>
      </c>
      <c r="K12081" s="289" t="s">
        <v>26869</v>
      </c>
      <c r="L12081" s="289" t="s">
        <v>275</v>
      </c>
      <c r="M12081" s="289" t="s">
        <v>27303</v>
      </c>
      <c r="N12081" s="289" t="s">
        <v>504</v>
      </c>
      <c r="O12081" s="289" t="s">
        <v>22256</v>
      </c>
      <c r="P12081" s="289" t="str">
        <f>VLOOKUP(CAT_Details[[#This Row],[Delivery Bp Customer Code]],Table6[],2,0)</f>
        <v>DX01-L5</v>
      </c>
    </row>
    <row r="12082" spans="1:16" x14ac:dyDescent="0.25">
      <c r="A12082" s="289" t="s">
        <v>74</v>
      </c>
      <c r="B12082">
        <v>2</v>
      </c>
      <c r="C12082">
        <v>13.6</v>
      </c>
      <c r="D12082">
        <v>0.05</v>
      </c>
      <c r="E12082" s="289" t="s">
        <v>26891</v>
      </c>
      <c r="F12082">
        <v>5017275877</v>
      </c>
      <c r="G12082" s="276">
        <v>45917</v>
      </c>
      <c r="H12082">
        <v>20250909799720</v>
      </c>
      <c r="I12082">
        <v>1.4E-2</v>
      </c>
      <c r="J12082" s="289" t="s">
        <v>345</v>
      </c>
      <c r="K12082" s="289" t="s">
        <v>26892</v>
      </c>
      <c r="L12082" s="289" t="s">
        <v>275</v>
      </c>
      <c r="M12082" s="289" t="s">
        <v>27568</v>
      </c>
      <c r="N12082" s="289" t="s">
        <v>371</v>
      </c>
      <c r="O12082" s="289" t="s">
        <v>22256</v>
      </c>
      <c r="P12082" s="289" t="str">
        <f>VLOOKUP(CAT_Details[[#This Row],[Delivery Bp Customer Code]],Table6[],2,0)</f>
        <v>DX01-L5</v>
      </c>
    </row>
    <row r="12083" spans="1:16" x14ac:dyDescent="0.25">
      <c r="A12083" s="289" t="s">
        <v>74</v>
      </c>
      <c r="B12083">
        <v>1</v>
      </c>
      <c r="C12083">
        <v>77</v>
      </c>
      <c r="D12083">
        <v>0.4</v>
      </c>
      <c r="E12083" s="289" t="s">
        <v>26891</v>
      </c>
      <c r="F12083">
        <v>5017275878</v>
      </c>
      <c r="G12083" s="276">
        <v>45917</v>
      </c>
      <c r="H12083">
        <v>20250909799650</v>
      </c>
      <c r="I12083">
        <v>0.67200000000000004</v>
      </c>
      <c r="J12083" s="289" t="s">
        <v>345</v>
      </c>
      <c r="K12083" s="289" t="s">
        <v>26893</v>
      </c>
      <c r="L12083" s="289" t="s">
        <v>275</v>
      </c>
      <c r="M12083" s="289" t="s">
        <v>27169</v>
      </c>
      <c r="N12083" s="289" t="s">
        <v>371</v>
      </c>
      <c r="O12083" s="289" t="s">
        <v>22256</v>
      </c>
      <c r="P12083" s="289" t="str">
        <f>VLOOKUP(CAT_Details[[#This Row],[Delivery Bp Customer Code]],Table6[],2,0)</f>
        <v>DX01-L5</v>
      </c>
    </row>
    <row r="12084" spans="1:16" x14ac:dyDescent="0.25">
      <c r="A12084" s="289" t="s">
        <v>74</v>
      </c>
      <c r="B12084">
        <v>13</v>
      </c>
      <c r="C12084">
        <v>1090</v>
      </c>
      <c r="D12084">
        <v>5</v>
      </c>
      <c r="E12084" s="289" t="s">
        <v>26898</v>
      </c>
      <c r="F12084">
        <v>5017276379</v>
      </c>
      <c r="G12084" s="276">
        <v>45917</v>
      </c>
      <c r="H12084">
        <v>20250909799643</v>
      </c>
      <c r="I12084">
        <v>11.712</v>
      </c>
      <c r="J12084" s="289" t="s">
        <v>345</v>
      </c>
      <c r="K12084" s="289" t="s">
        <v>26899</v>
      </c>
      <c r="L12084" s="289" t="s">
        <v>275</v>
      </c>
      <c r="M12084" s="289" t="s">
        <v>27169</v>
      </c>
      <c r="N12084" s="289" t="s">
        <v>512</v>
      </c>
      <c r="O12084" s="289" t="s">
        <v>22256</v>
      </c>
      <c r="P12084" s="289" t="str">
        <f>VLOOKUP(CAT_Details[[#This Row],[Delivery Bp Customer Code]],Table6[],2,0)</f>
        <v>DX01-L5</v>
      </c>
    </row>
    <row r="12085" spans="1:16" x14ac:dyDescent="0.25">
      <c r="A12085" s="289" t="s">
        <v>74</v>
      </c>
      <c r="B12085">
        <v>19</v>
      </c>
      <c r="C12085">
        <v>3416</v>
      </c>
      <c r="D12085">
        <v>9.33</v>
      </c>
      <c r="E12085" s="289" t="s">
        <v>27019</v>
      </c>
      <c r="F12085">
        <v>5017291352</v>
      </c>
      <c r="G12085" s="276">
        <v>45917</v>
      </c>
      <c r="H12085">
        <v>20250910800649</v>
      </c>
      <c r="I12085">
        <v>20.126999999999999</v>
      </c>
      <c r="J12085" s="289" t="s">
        <v>350</v>
      </c>
      <c r="K12085" s="289" t="s">
        <v>27031</v>
      </c>
      <c r="L12085" s="289" t="s">
        <v>275</v>
      </c>
      <c r="M12085" s="289" t="s">
        <v>27305</v>
      </c>
      <c r="N12085" s="289" t="s">
        <v>357</v>
      </c>
      <c r="O12085" s="289" t="s">
        <v>22256</v>
      </c>
      <c r="P12085" s="289" t="str">
        <f>VLOOKUP(CAT_Details[[#This Row],[Delivery Bp Customer Code]],Table6[],2,0)</f>
        <v>DX01-L5</v>
      </c>
    </row>
    <row r="12086" spans="1:16" x14ac:dyDescent="0.25">
      <c r="A12086" s="289" t="s">
        <v>74</v>
      </c>
      <c r="B12086">
        <v>2</v>
      </c>
      <c r="C12086">
        <v>153</v>
      </c>
      <c r="D12086">
        <v>1</v>
      </c>
      <c r="E12086" s="289" t="s">
        <v>27040</v>
      </c>
      <c r="F12086">
        <v>5017291660</v>
      </c>
      <c r="G12086" s="276">
        <v>45917</v>
      </c>
      <c r="H12086">
        <v>20250909799882</v>
      </c>
      <c r="I12086">
        <v>2.2799999999999998</v>
      </c>
      <c r="J12086" s="289" t="s">
        <v>350</v>
      </c>
      <c r="K12086" s="289" t="s">
        <v>27041</v>
      </c>
      <c r="L12086" s="289" t="s">
        <v>275</v>
      </c>
      <c r="M12086" s="289" t="s">
        <v>27458</v>
      </c>
      <c r="N12086" s="289" t="s">
        <v>1095</v>
      </c>
      <c r="O12086" s="289" t="s">
        <v>22256</v>
      </c>
      <c r="P12086" s="289" t="str">
        <f>VLOOKUP(CAT_Details[[#This Row],[Delivery Bp Customer Code]],Table6[],2,0)</f>
        <v>DX01-L5</v>
      </c>
    </row>
    <row r="12087" spans="1:16" x14ac:dyDescent="0.25">
      <c r="A12087" s="289" t="s">
        <v>74</v>
      </c>
      <c r="B12087">
        <v>24</v>
      </c>
      <c r="C12087">
        <v>4467</v>
      </c>
      <c r="D12087">
        <v>11.54</v>
      </c>
      <c r="E12087" s="289" t="s">
        <v>27356</v>
      </c>
      <c r="F12087">
        <v>5017305773</v>
      </c>
      <c r="G12087" s="276">
        <v>45917</v>
      </c>
      <c r="H12087">
        <v>20250909800042</v>
      </c>
      <c r="I12087">
        <v>27.635999999999999</v>
      </c>
      <c r="J12087" s="289" t="s">
        <v>350</v>
      </c>
      <c r="K12087" s="289" t="s">
        <v>27357</v>
      </c>
      <c r="L12087" s="289" t="s">
        <v>275</v>
      </c>
      <c r="M12087" s="289" t="s">
        <v>27224</v>
      </c>
      <c r="N12087" s="289" t="s">
        <v>16421</v>
      </c>
      <c r="O12087" s="289" t="s">
        <v>22256</v>
      </c>
      <c r="P12087" s="289" t="str">
        <f>VLOOKUP(CAT_Details[[#This Row],[Delivery Bp Customer Code]],Table6[],2,0)</f>
        <v>DX01-L5</v>
      </c>
    </row>
    <row r="12088" spans="1:16" x14ac:dyDescent="0.25">
      <c r="A12088" s="289" t="s">
        <v>74</v>
      </c>
      <c r="B12088">
        <v>31</v>
      </c>
      <c r="C12088">
        <v>943</v>
      </c>
      <c r="D12088">
        <v>5.8</v>
      </c>
      <c r="E12088" s="289" t="s">
        <v>27316</v>
      </c>
      <c r="F12088">
        <v>5017305856</v>
      </c>
      <c r="G12088" s="276">
        <v>45917</v>
      </c>
      <c r="H12088">
        <v>20250910800574</v>
      </c>
      <c r="I12088">
        <v>11.568</v>
      </c>
      <c r="J12088" s="289" t="s">
        <v>350</v>
      </c>
      <c r="K12088" s="289" t="s">
        <v>27358</v>
      </c>
      <c r="L12088" s="289" t="s">
        <v>275</v>
      </c>
      <c r="M12088" s="289" t="s">
        <v>27111</v>
      </c>
      <c r="N12088" s="289" t="s">
        <v>430</v>
      </c>
      <c r="O12088" s="289" t="s">
        <v>22256</v>
      </c>
      <c r="P12088" s="289" t="str">
        <f>VLOOKUP(CAT_Details[[#This Row],[Delivery Bp Customer Code]],Table6[],2,0)</f>
        <v>DX01-L5</v>
      </c>
    </row>
    <row r="12089" spans="1:16" x14ac:dyDescent="0.25">
      <c r="A12089" s="289" t="s">
        <v>74</v>
      </c>
      <c r="B12089">
        <v>5</v>
      </c>
      <c r="C12089">
        <v>525</v>
      </c>
      <c r="D12089">
        <v>2</v>
      </c>
      <c r="E12089" s="289" t="s">
        <v>27316</v>
      </c>
      <c r="F12089">
        <v>5017305857</v>
      </c>
      <c r="G12089" s="276">
        <v>45917</v>
      </c>
      <c r="H12089">
        <v>20250910800582</v>
      </c>
      <c r="I12089">
        <v>4.8</v>
      </c>
      <c r="J12089" s="289" t="s">
        <v>350</v>
      </c>
      <c r="K12089" s="289" t="s">
        <v>27359</v>
      </c>
      <c r="L12089" s="289" t="s">
        <v>275</v>
      </c>
      <c r="M12089" s="289" t="s">
        <v>27111</v>
      </c>
      <c r="N12089" s="289" t="s">
        <v>430</v>
      </c>
      <c r="O12089" s="289" t="s">
        <v>22256</v>
      </c>
      <c r="P12089" s="289" t="str">
        <f>VLOOKUP(CAT_Details[[#This Row],[Delivery Bp Customer Code]],Table6[],2,0)</f>
        <v>DX01-L5</v>
      </c>
    </row>
    <row r="12090" spans="1:16" x14ac:dyDescent="0.25">
      <c r="A12090" s="289" t="s">
        <v>74</v>
      </c>
      <c r="B12090">
        <v>2</v>
      </c>
      <c r="C12090">
        <v>198.38</v>
      </c>
      <c r="D12090">
        <v>0.5</v>
      </c>
      <c r="E12090" s="289" t="s">
        <v>27367</v>
      </c>
      <c r="F12090">
        <v>5017321512</v>
      </c>
      <c r="G12090" s="276">
        <v>45917</v>
      </c>
      <c r="H12090">
        <v>20250912802751</v>
      </c>
      <c r="I12090">
        <v>1.0389999999999999</v>
      </c>
      <c r="J12090" s="289" t="s">
        <v>273</v>
      </c>
      <c r="K12090" s="289" t="s">
        <v>27368</v>
      </c>
      <c r="L12090" s="289" t="s">
        <v>275</v>
      </c>
      <c r="M12090" s="289" t="s">
        <v>27085</v>
      </c>
      <c r="N12090" s="289" t="s">
        <v>519</v>
      </c>
      <c r="O12090" s="289" t="s">
        <v>22256</v>
      </c>
      <c r="P12090" s="289" t="str">
        <f>VLOOKUP(CAT_Details[[#This Row],[Delivery Bp Customer Code]],Table6[],2,0)</f>
        <v>DX01-L5</v>
      </c>
    </row>
    <row r="12091" spans="1:16" x14ac:dyDescent="0.25">
      <c r="A12091" s="289" t="s">
        <v>74</v>
      </c>
      <c r="B12091">
        <v>3</v>
      </c>
      <c r="C12091">
        <v>283.39</v>
      </c>
      <c r="D12091">
        <v>0.98</v>
      </c>
      <c r="E12091" s="289" t="s">
        <v>27367</v>
      </c>
      <c r="F12091">
        <v>5017321513</v>
      </c>
      <c r="G12091" s="276">
        <v>45917</v>
      </c>
      <c r="H12091">
        <v>20250912802782</v>
      </c>
      <c r="I12091">
        <v>2.3159999999999998</v>
      </c>
      <c r="J12091" s="289" t="s">
        <v>273</v>
      </c>
      <c r="K12091" s="289" t="s">
        <v>27369</v>
      </c>
      <c r="L12091" s="289" t="s">
        <v>275</v>
      </c>
      <c r="M12091" s="289" t="s">
        <v>27085</v>
      </c>
      <c r="N12091" s="289" t="s">
        <v>519</v>
      </c>
      <c r="O12091" s="289" t="s">
        <v>22256</v>
      </c>
      <c r="P12091" s="289" t="str">
        <f>VLOOKUP(CAT_Details[[#This Row],[Delivery Bp Customer Code]],Table6[],2,0)</f>
        <v>DX01-L5</v>
      </c>
    </row>
    <row r="12092" spans="1:16" x14ac:dyDescent="0.25">
      <c r="A12092" s="289" t="s">
        <v>521</v>
      </c>
      <c r="B12092">
        <v>1</v>
      </c>
      <c r="C12092">
        <v>902</v>
      </c>
      <c r="D12092">
        <v>0.46</v>
      </c>
      <c r="E12092" s="289" t="s">
        <v>26910</v>
      </c>
      <c r="F12092">
        <v>5017261417</v>
      </c>
      <c r="G12092" s="276">
        <v>45917</v>
      </c>
      <c r="H12092">
        <v>20250829792713</v>
      </c>
      <c r="I12092">
        <v>1.206</v>
      </c>
      <c r="J12092" s="289" t="s">
        <v>294</v>
      </c>
      <c r="K12092" s="289" t="s">
        <v>26911</v>
      </c>
      <c r="L12092" s="289" t="s">
        <v>275</v>
      </c>
      <c r="M12092" s="289" t="s">
        <v>27303</v>
      </c>
      <c r="N12092" s="289" t="s">
        <v>3907</v>
      </c>
      <c r="O12092" s="289" t="s">
        <v>16307</v>
      </c>
      <c r="P12092" s="289" t="str">
        <f>VLOOKUP(CAT_Details[[#This Row],[Delivery Bp Customer Code]],Table6[],2,0)</f>
        <v>DX01</v>
      </c>
    </row>
    <row r="12093" spans="1:16" x14ac:dyDescent="0.25">
      <c r="A12093" s="289" t="s">
        <v>521</v>
      </c>
      <c r="B12093">
        <v>1</v>
      </c>
      <c r="C12093">
        <v>900</v>
      </c>
      <c r="D12093">
        <v>0.46</v>
      </c>
      <c r="E12093" s="289" t="s">
        <v>26910</v>
      </c>
      <c r="F12093">
        <v>5017261418</v>
      </c>
      <c r="G12093" s="276">
        <v>45917</v>
      </c>
      <c r="H12093">
        <v>20250904796817</v>
      </c>
      <c r="I12093">
        <v>1.206</v>
      </c>
      <c r="J12093" s="289" t="s">
        <v>294</v>
      </c>
      <c r="K12093" s="289" t="s">
        <v>26912</v>
      </c>
      <c r="L12093" s="289" t="s">
        <v>275</v>
      </c>
      <c r="M12093" s="289" t="s">
        <v>27303</v>
      </c>
      <c r="N12093" s="289" t="s">
        <v>3907</v>
      </c>
      <c r="O12093" s="289" t="s">
        <v>16307</v>
      </c>
      <c r="P12093" s="289" t="str">
        <f>VLOOKUP(CAT_Details[[#This Row],[Delivery Bp Customer Code]],Table6[],2,0)</f>
        <v>DX01</v>
      </c>
    </row>
    <row r="12094" spans="1:16" x14ac:dyDescent="0.25">
      <c r="A12094" s="289" t="s">
        <v>521</v>
      </c>
      <c r="B12094">
        <v>1</v>
      </c>
      <c r="C12094">
        <v>321</v>
      </c>
      <c r="D12094">
        <v>0.46</v>
      </c>
      <c r="E12094" s="289" t="s">
        <v>26910</v>
      </c>
      <c r="F12094">
        <v>5017261419</v>
      </c>
      <c r="G12094" s="276">
        <v>45917</v>
      </c>
      <c r="H12094">
        <v>20250904796821</v>
      </c>
      <c r="I12094">
        <v>0.59199999999999997</v>
      </c>
      <c r="J12094" s="289" t="s">
        <v>294</v>
      </c>
      <c r="K12094" s="289" t="s">
        <v>26913</v>
      </c>
      <c r="L12094" s="289" t="s">
        <v>275</v>
      </c>
      <c r="M12094" s="289" t="s">
        <v>27303</v>
      </c>
      <c r="N12094" s="289" t="s">
        <v>3907</v>
      </c>
      <c r="O12094" s="289" t="s">
        <v>16307</v>
      </c>
      <c r="P12094" s="289" t="str">
        <f>VLOOKUP(CAT_Details[[#This Row],[Delivery Bp Customer Code]],Table6[],2,0)</f>
        <v>DX01</v>
      </c>
    </row>
    <row r="12095" spans="1:16" x14ac:dyDescent="0.25">
      <c r="A12095" s="289" t="s">
        <v>521</v>
      </c>
      <c r="B12095">
        <v>10</v>
      </c>
      <c r="C12095">
        <v>9230</v>
      </c>
      <c r="D12095">
        <v>4.58</v>
      </c>
      <c r="E12095" s="289" t="s">
        <v>26910</v>
      </c>
      <c r="F12095">
        <v>5017261421</v>
      </c>
      <c r="G12095" s="276">
        <v>45917</v>
      </c>
      <c r="H12095">
        <v>20250829792711</v>
      </c>
      <c r="I12095">
        <v>11.948</v>
      </c>
      <c r="J12095" s="289" t="s">
        <v>294</v>
      </c>
      <c r="K12095" s="289" t="s">
        <v>26914</v>
      </c>
      <c r="L12095" s="289" t="s">
        <v>275</v>
      </c>
      <c r="M12095" s="289" t="s">
        <v>27303</v>
      </c>
      <c r="N12095" s="289" t="s">
        <v>3907</v>
      </c>
      <c r="O12095" s="289" t="s">
        <v>16307</v>
      </c>
      <c r="P12095" s="289" t="str">
        <f>VLOOKUP(CAT_Details[[#This Row],[Delivery Bp Customer Code]],Table6[],2,0)</f>
        <v>DX01</v>
      </c>
    </row>
    <row r="12096" spans="1:16" x14ac:dyDescent="0.25">
      <c r="A12096" s="289" t="s">
        <v>521</v>
      </c>
      <c r="B12096">
        <v>1</v>
      </c>
      <c r="C12096">
        <v>742</v>
      </c>
      <c r="D12096">
        <v>0.46</v>
      </c>
      <c r="E12096" s="289" t="s">
        <v>26910</v>
      </c>
      <c r="F12096">
        <v>5017261422</v>
      </c>
      <c r="G12096" s="276">
        <v>45917</v>
      </c>
      <c r="H12096">
        <v>20250904796823</v>
      </c>
      <c r="I12096">
        <v>1.0409999999999999</v>
      </c>
      <c r="J12096" s="289" t="s">
        <v>294</v>
      </c>
      <c r="K12096" s="289" t="s">
        <v>26915</v>
      </c>
      <c r="L12096" s="289" t="s">
        <v>275</v>
      </c>
      <c r="M12096" s="289" t="s">
        <v>27303</v>
      </c>
      <c r="N12096" s="289" t="s">
        <v>3907</v>
      </c>
      <c r="O12096" s="289" t="s">
        <v>16307</v>
      </c>
      <c r="P12096" s="289" t="str">
        <f>VLOOKUP(CAT_Details[[#This Row],[Delivery Bp Customer Code]],Table6[],2,0)</f>
        <v>DX01</v>
      </c>
    </row>
    <row r="12097" spans="1:16" x14ac:dyDescent="0.25">
      <c r="A12097" s="289" t="s">
        <v>521</v>
      </c>
      <c r="B12097">
        <v>1</v>
      </c>
      <c r="C12097">
        <v>900</v>
      </c>
      <c r="D12097">
        <v>0.46</v>
      </c>
      <c r="E12097" s="289" t="s">
        <v>26910</v>
      </c>
      <c r="F12097">
        <v>5017276337</v>
      </c>
      <c r="G12097" s="276">
        <v>45917</v>
      </c>
      <c r="H12097">
        <v>20250904796817</v>
      </c>
      <c r="I12097">
        <v>1.206</v>
      </c>
      <c r="J12097" s="289" t="s">
        <v>294</v>
      </c>
      <c r="K12097" s="289" t="s">
        <v>26916</v>
      </c>
      <c r="L12097" s="289" t="s">
        <v>275</v>
      </c>
      <c r="M12097" s="289"/>
      <c r="N12097" s="289" t="s">
        <v>3907</v>
      </c>
      <c r="O12097" s="289" t="s">
        <v>16307</v>
      </c>
      <c r="P12097" s="289" t="str">
        <f>VLOOKUP(CAT_Details[[#This Row],[Delivery Bp Customer Code]],Table6[],2,0)</f>
        <v>DX01</v>
      </c>
    </row>
    <row r="12098" spans="1:16" x14ac:dyDescent="0.25">
      <c r="A12098" s="289" t="s">
        <v>521</v>
      </c>
      <c r="B12098">
        <v>1</v>
      </c>
      <c r="C12098">
        <v>742</v>
      </c>
      <c r="D12098">
        <v>0.46</v>
      </c>
      <c r="E12098" s="289" t="s">
        <v>26910</v>
      </c>
      <c r="F12098">
        <v>5017276338</v>
      </c>
      <c r="G12098" s="276">
        <v>45917</v>
      </c>
      <c r="H12098">
        <v>20250904796823</v>
      </c>
      <c r="I12098">
        <v>1.0409999999999999</v>
      </c>
      <c r="J12098" s="289" t="s">
        <v>294</v>
      </c>
      <c r="K12098" s="289" t="s">
        <v>26917</v>
      </c>
      <c r="L12098" s="289" t="s">
        <v>275</v>
      </c>
      <c r="M12098" s="289"/>
      <c r="N12098" s="289" t="s">
        <v>3907</v>
      </c>
      <c r="O12098" s="289" t="s">
        <v>16307</v>
      </c>
      <c r="P12098" s="289" t="str">
        <f>VLOOKUP(CAT_Details[[#This Row],[Delivery Bp Customer Code]],Table6[],2,0)</f>
        <v>DX01</v>
      </c>
    </row>
    <row r="12099" spans="1:16" x14ac:dyDescent="0.25">
      <c r="A12099" s="289" t="s">
        <v>521</v>
      </c>
      <c r="B12099">
        <v>1</v>
      </c>
      <c r="C12099">
        <v>902</v>
      </c>
      <c r="D12099">
        <v>0.46</v>
      </c>
      <c r="E12099" s="289" t="s">
        <v>26910</v>
      </c>
      <c r="F12099">
        <v>5017276339</v>
      </c>
      <c r="G12099" s="276">
        <v>45917</v>
      </c>
      <c r="H12099">
        <v>20250829792713</v>
      </c>
      <c r="I12099">
        <v>1.206</v>
      </c>
      <c r="J12099" s="289" t="s">
        <v>294</v>
      </c>
      <c r="K12099" s="289" t="s">
        <v>26918</v>
      </c>
      <c r="L12099" s="289" t="s">
        <v>275</v>
      </c>
      <c r="M12099" s="289"/>
      <c r="N12099" s="289" t="s">
        <v>3907</v>
      </c>
      <c r="O12099" s="289" t="s">
        <v>16307</v>
      </c>
      <c r="P12099" s="289" t="str">
        <f>VLOOKUP(CAT_Details[[#This Row],[Delivery Bp Customer Code]],Table6[],2,0)</f>
        <v>DX01</v>
      </c>
    </row>
    <row r="12100" spans="1:16" x14ac:dyDescent="0.25">
      <c r="A12100" s="289" t="s">
        <v>521</v>
      </c>
      <c r="B12100">
        <v>10</v>
      </c>
      <c r="C12100">
        <v>9230</v>
      </c>
      <c r="D12100">
        <v>4.58</v>
      </c>
      <c r="E12100" s="289" t="s">
        <v>26910</v>
      </c>
      <c r="F12100">
        <v>5017276341</v>
      </c>
      <c r="G12100" s="276">
        <v>45917</v>
      </c>
      <c r="H12100">
        <v>20250829792711</v>
      </c>
      <c r="I12100">
        <v>11.948</v>
      </c>
      <c r="J12100" s="289" t="s">
        <v>294</v>
      </c>
      <c r="K12100" s="289" t="s">
        <v>26919</v>
      </c>
      <c r="L12100" s="289" t="s">
        <v>275</v>
      </c>
      <c r="M12100" s="289"/>
      <c r="N12100" s="289" t="s">
        <v>3907</v>
      </c>
      <c r="O12100" s="289" t="s">
        <v>16307</v>
      </c>
      <c r="P12100" s="289" t="str">
        <f>VLOOKUP(CAT_Details[[#This Row],[Delivery Bp Customer Code]],Table6[],2,0)</f>
        <v>DX01</v>
      </c>
    </row>
    <row r="12101" spans="1:16" x14ac:dyDescent="0.25">
      <c r="A12101" s="289" t="s">
        <v>521</v>
      </c>
      <c r="B12101">
        <v>1</v>
      </c>
      <c r="C12101">
        <v>321</v>
      </c>
      <c r="D12101">
        <v>0.46</v>
      </c>
      <c r="E12101" s="289" t="s">
        <v>26910</v>
      </c>
      <c r="F12101">
        <v>5017276342</v>
      </c>
      <c r="G12101" s="276">
        <v>45917</v>
      </c>
      <c r="H12101">
        <v>20250904796821</v>
      </c>
      <c r="I12101">
        <v>0.59199999999999997</v>
      </c>
      <c r="J12101" s="289" t="s">
        <v>294</v>
      </c>
      <c r="K12101" s="289" t="s">
        <v>26920</v>
      </c>
      <c r="L12101" s="289" t="s">
        <v>275</v>
      </c>
      <c r="M12101" s="289"/>
      <c r="N12101" s="289" t="s">
        <v>3907</v>
      </c>
      <c r="O12101" s="289" t="s">
        <v>16307</v>
      </c>
      <c r="P12101" s="289" t="str">
        <f>VLOOKUP(CAT_Details[[#This Row],[Delivery Bp Customer Code]],Table6[],2,0)</f>
        <v>DX01</v>
      </c>
    </row>
    <row r="12102" spans="1:16" x14ac:dyDescent="0.25">
      <c r="A12102" s="289" t="s">
        <v>521</v>
      </c>
      <c r="B12102">
        <v>2</v>
      </c>
      <c r="C12102">
        <v>31</v>
      </c>
      <c r="D12102">
        <v>0.06</v>
      </c>
      <c r="E12102" s="289" t="s">
        <v>27046</v>
      </c>
      <c r="F12102">
        <v>5017291747</v>
      </c>
      <c r="G12102" s="276">
        <v>45917</v>
      </c>
      <c r="H12102">
        <v>20250910800755</v>
      </c>
      <c r="I12102">
        <v>2.4E-2</v>
      </c>
      <c r="J12102" s="289" t="s">
        <v>350</v>
      </c>
      <c r="K12102" s="289" t="s">
        <v>27047</v>
      </c>
      <c r="L12102" s="289" t="s">
        <v>275</v>
      </c>
      <c r="M12102" s="289" t="s">
        <v>27872</v>
      </c>
      <c r="N12102" s="289" t="s">
        <v>360</v>
      </c>
      <c r="O12102" s="289" t="s">
        <v>16307</v>
      </c>
      <c r="P12102" s="289" t="str">
        <f>VLOOKUP(CAT_Details[[#This Row],[Delivery Bp Customer Code]],Table6[],2,0)</f>
        <v>DX01</v>
      </c>
    </row>
    <row r="12103" spans="1:16" x14ac:dyDescent="0.25">
      <c r="A12103" s="289" t="s">
        <v>272</v>
      </c>
      <c r="B12103">
        <v>5</v>
      </c>
      <c r="C12103">
        <v>350</v>
      </c>
      <c r="D12103">
        <v>2</v>
      </c>
      <c r="E12103" s="289" t="s">
        <v>26654</v>
      </c>
      <c r="F12103">
        <v>5017246950</v>
      </c>
      <c r="G12103" s="276">
        <v>45917</v>
      </c>
      <c r="H12103">
        <v>20250905797827</v>
      </c>
      <c r="I12103">
        <v>4.8</v>
      </c>
      <c r="J12103" s="289" t="s">
        <v>287</v>
      </c>
      <c r="K12103" s="289" t="s">
        <v>26655</v>
      </c>
      <c r="L12103" s="289" t="s">
        <v>275</v>
      </c>
      <c r="M12103" s="289" t="s">
        <v>27751</v>
      </c>
      <c r="N12103" s="289" t="s">
        <v>20548</v>
      </c>
      <c r="O12103" s="289" t="s">
        <v>277</v>
      </c>
      <c r="P12103" s="289" t="str">
        <f>VLOOKUP(CAT_Details[[#This Row],[Delivery Bp Customer Code]],Table6[],2,0)</f>
        <v>U2-L5</v>
      </c>
    </row>
    <row r="12104" spans="1:16" x14ac:dyDescent="0.25">
      <c r="A12104" s="289" t="s">
        <v>272</v>
      </c>
      <c r="B12104">
        <v>2</v>
      </c>
      <c r="C12104">
        <v>94</v>
      </c>
      <c r="D12104">
        <v>0.8</v>
      </c>
      <c r="E12104" s="289" t="s">
        <v>26778</v>
      </c>
      <c r="F12104">
        <v>5017260958</v>
      </c>
      <c r="G12104" s="276">
        <v>45917</v>
      </c>
      <c r="H12104">
        <v>20250905798090</v>
      </c>
      <c r="I12104">
        <v>0.67200000000000004</v>
      </c>
      <c r="J12104" s="289" t="s">
        <v>3970</v>
      </c>
      <c r="K12104" s="289" t="s">
        <v>26925</v>
      </c>
      <c r="L12104" s="289" t="s">
        <v>275</v>
      </c>
      <c r="M12104" s="289" t="s">
        <v>27114</v>
      </c>
      <c r="N12104" s="289" t="s">
        <v>25190</v>
      </c>
      <c r="O12104" s="289" t="s">
        <v>277</v>
      </c>
      <c r="P12104" s="289" t="str">
        <f>VLOOKUP(CAT_Details[[#This Row],[Delivery Bp Customer Code]],Table6[],2,0)</f>
        <v>U2-L5</v>
      </c>
    </row>
    <row r="12105" spans="1:16" x14ac:dyDescent="0.25">
      <c r="A12105" s="289" t="s">
        <v>272</v>
      </c>
      <c r="B12105">
        <v>8</v>
      </c>
      <c r="C12105">
        <v>3360</v>
      </c>
      <c r="D12105">
        <v>3.2</v>
      </c>
      <c r="E12105" s="289" t="s">
        <v>26926</v>
      </c>
      <c r="F12105">
        <v>5017260979</v>
      </c>
      <c r="G12105" s="276">
        <v>45917</v>
      </c>
      <c r="H12105">
        <v>20250905798107</v>
      </c>
      <c r="I12105">
        <v>3.0720000000000001</v>
      </c>
      <c r="J12105" s="289" t="s">
        <v>324</v>
      </c>
      <c r="K12105" s="289" t="s">
        <v>26927</v>
      </c>
      <c r="L12105" s="289" t="s">
        <v>275</v>
      </c>
      <c r="M12105" s="289" t="s">
        <v>27077</v>
      </c>
      <c r="N12105" s="289" t="s">
        <v>399</v>
      </c>
      <c r="O12105" s="289" t="s">
        <v>277</v>
      </c>
      <c r="P12105" s="289" t="str">
        <f>VLOOKUP(CAT_Details[[#This Row],[Delivery Bp Customer Code]],Table6[],2,0)</f>
        <v>U2-L5</v>
      </c>
    </row>
    <row r="12106" spans="1:16" x14ac:dyDescent="0.25">
      <c r="A12106" s="289" t="s">
        <v>272</v>
      </c>
      <c r="B12106">
        <v>1</v>
      </c>
      <c r="C12106">
        <v>135.19</v>
      </c>
      <c r="D12106">
        <v>0.46</v>
      </c>
      <c r="E12106" s="289" t="s">
        <v>26937</v>
      </c>
      <c r="F12106">
        <v>5017276439</v>
      </c>
      <c r="G12106" s="276">
        <v>45917</v>
      </c>
      <c r="H12106">
        <v>20250909799514</v>
      </c>
      <c r="I12106">
        <v>1.19</v>
      </c>
      <c r="J12106" s="289" t="s">
        <v>345</v>
      </c>
      <c r="K12106" s="289" t="s">
        <v>26938</v>
      </c>
      <c r="L12106" s="289" t="s">
        <v>275</v>
      </c>
      <c r="M12106" s="289" t="s">
        <v>27169</v>
      </c>
      <c r="N12106" s="289" t="s">
        <v>4779</v>
      </c>
      <c r="O12106" s="289" t="s">
        <v>277</v>
      </c>
      <c r="P12106" s="289" t="str">
        <f>VLOOKUP(CAT_Details[[#This Row],[Delivery Bp Customer Code]],Table6[],2,0)</f>
        <v>U2-L5</v>
      </c>
    </row>
    <row r="12107" spans="1:16" x14ac:dyDescent="0.25">
      <c r="A12107" s="289" t="s">
        <v>272</v>
      </c>
      <c r="B12107">
        <v>3</v>
      </c>
      <c r="C12107">
        <v>630</v>
      </c>
      <c r="D12107">
        <v>1.2</v>
      </c>
      <c r="E12107" s="289" t="s">
        <v>27056</v>
      </c>
      <c r="F12107">
        <v>5017291643</v>
      </c>
      <c r="G12107" s="276">
        <v>45917</v>
      </c>
      <c r="H12107">
        <v>20250910800918</v>
      </c>
      <c r="I12107">
        <v>2.88</v>
      </c>
      <c r="J12107" s="289" t="s">
        <v>350</v>
      </c>
      <c r="K12107" s="289" t="s">
        <v>27057</v>
      </c>
      <c r="L12107" s="289" t="s">
        <v>275</v>
      </c>
      <c r="M12107" s="289" t="s">
        <v>27076</v>
      </c>
      <c r="N12107" s="289" t="s">
        <v>999</v>
      </c>
      <c r="O12107" s="289" t="s">
        <v>277</v>
      </c>
      <c r="P12107" s="289" t="str">
        <f>VLOOKUP(CAT_Details[[#This Row],[Delivery Bp Customer Code]],Table6[],2,0)</f>
        <v>U2-L5</v>
      </c>
    </row>
    <row r="12108" spans="1:16" x14ac:dyDescent="0.25">
      <c r="A12108" s="289" t="s">
        <v>272</v>
      </c>
      <c r="B12108">
        <v>3</v>
      </c>
      <c r="C12108">
        <v>36.5</v>
      </c>
      <c r="D12108">
        <v>0.24</v>
      </c>
      <c r="E12108" s="289" t="s">
        <v>27433</v>
      </c>
      <c r="F12108">
        <v>5017305777</v>
      </c>
      <c r="G12108" s="276">
        <v>45917</v>
      </c>
      <c r="H12108">
        <v>20250910801182</v>
      </c>
      <c r="I12108">
        <v>0.19500000000000001</v>
      </c>
      <c r="J12108" s="289" t="s">
        <v>302</v>
      </c>
      <c r="K12108" s="289" t="s">
        <v>27434</v>
      </c>
      <c r="L12108" s="289" t="s">
        <v>275</v>
      </c>
      <c r="M12108" s="289" t="s">
        <v>27174</v>
      </c>
      <c r="N12108" s="289" t="s">
        <v>15493</v>
      </c>
      <c r="O12108" s="289" t="s">
        <v>277</v>
      </c>
      <c r="P12108" s="289" t="str">
        <f>VLOOKUP(CAT_Details[[#This Row],[Delivery Bp Customer Code]],Table6[],2,0)</f>
        <v>U2-L5</v>
      </c>
    </row>
    <row r="12109" spans="1:16" x14ac:dyDescent="0.25">
      <c r="A12109" s="289" t="s">
        <v>272</v>
      </c>
      <c r="B12109">
        <v>13</v>
      </c>
      <c r="C12109">
        <v>1546</v>
      </c>
      <c r="D12109">
        <v>5.2</v>
      </c>
      <c r="E12109" s="289" t="s">
        <v>27437</v>
      </c>
      <c r="F12109">
        <v>5017321367</v>
      </c>
      <c r="G12109" s="276">
        <v>45917</v>
      </c>
      <c r="H12109">
        <v>20250912803109</v>
      </c>
      <c r="I12109">
        <v>22.463999999999999</v>
      </c>
      <c r="J12109" s="289" t="s">
        <v>273</v>
      </c>
      <c r="K12109" s="289" t="s">
        <v>27438</v>
      </c>
      <c r="L12109" s="289" t="s">
        <v>275</v>
      </c>
      <c r="M12109" s="289" t="s">
        <v>27085</v>
      </c>
      <c r="N12109" s="289" t="s">
        <v>9613</v>
      </c>
      <c r="O12109" s="289" t="s">
        <v>277</v>
      </c>
      <c r="P12109" s="289" t="str">
        <f>VLOOKUP(CAT_Details[[#This Row],[Delivery Bp Customer Code]],Table6[],2,0)</f>
        <v>U2-L5</v>
      </c>
    </row>
    <row r="12110" spans="1:16" x14ac:dyDescent="0.25">
      <c r="A12110" s="289" t="s">
        <v>272</v>
      </c>
      <c r="B12110">
        <v>7</v>
      </c>
      <c r="C12110">
        <v>3360</v>
      </c>
      <c r="D12110">
        <v>2.8</v>
      </c>
      <c r="E12110" s="289" t="s">
        <v>27448</v>
      </c>
      <c r="F12110">
        <v>5017329630</v>
      </c>
      <c r="G12110" s="276">
        <v>45917</v>
      </c>
      <c r="H12110">
        <v>20250916804720</v>
      </c>
      <c r="I12110">
        <v>2.6880000000000002</v>
      </c>
      <c r="J12110" s="289" t="s">
        <v>273</v>
      </c>
      <c r="K12110" s="289" t="s">
        <v>27449</v>
      </c>
      <c r="L12110" s="289" t="s">
        <v>275</v>
      </c>
      <c r="M12110" s="289"/>
      <c r="N12110" s="289" t="s">
        <v>27450</v>
      </c>
      <c r="O12110" s="289" t="s">
        <v>277</v>
      </c>
      <c r="P12110" s="289" t="str">
        <f>VLOOKUP(CAT_Details[[#This Row],[Delivery Bp Customer Code]],Table6[],2,0)</f>
        <v>U2-L5</v>
      </c>
    </row>
    <row r="12111" spans="1:16" x14ac:dyDescent="0.25">
      <c r="A12111" s="289" t="s">
        <v>4794</v>
      </c>
      <c r="B12111">
        <v>19</v>
      </c>
      <c r="C12111">
        <v>13923.01</v>
      </c>
      <c r="D12111">
        <v>5.6</v>
      </c>
      <c r="E12111" s="289" t="s">
        <v>27058</v>
      </c>
      <c r="F12111">
        <v>5017291535</v>
      </c>
      <c r="G12111" s="276">
        <v>45917</v>
      </c>
      <c r="H12111">
        <v>20250910800422</v>
      </c>
      <c r="I12111">
        <v>6.4459999999999997</v>
      </c>
      <c r="J12111" s="289" t="s">
        <v>350</v>
      </c>
      <c r="K12111" s="289" t="s">
        <v>27059</v>
      </c>
      <c r="L12111" s="289" t="s">
        <v>275</v>
      </c>
      <c r="M12111" s="289" t="s">
        <v>27305</v>
      </c>
      <c r="N12111" s="289" t="s">
        <v>528</v>
      </c>
      <c r="O12111" s="289" t="s">
        <v>4798</v>
      </c>
      <c r="P12111" s="289" t="str">
        <f>VLOOKUP(CAT_Details[[#This Row],[Delivery Bp Customer Code]],Table6[],2,0)</f>
        <v>MY02</v>
      </c>
    </row>
    <row r="12112" spans="1:16" x14ac:dyDescent="0.25">
      <c r="A12112" s="289" t="s">
        <v>278</v>
      </c>
      <c r="B12112">
        <v>9</v>
      </c>
      <c r="C12112">
        <v>3438</v>
      </c>
      <c r="D12112">
        <v>3.6</v>
      </c>
      <c r="E12112" s="289" t="s">
        <v>26713</v>
      </c>
      <c r="F12112">
        <v>5017276441</v>
      </c>
      <c r="G12112" s="276">
        <v>45918</v>
      </c>
      <c r="H12112">
        <v>20250909799834</v>
      </c>
      <c r="I12112">
        <v>8.2080000000000002</v>
      </c>
      <c r="J12112" s="289" t="s">
        <v>853</v>
      </c>
      <c r="K12112" s="289" t="s">
        <v>26714</v>
      </c>
      <c r="L12112" s="289" t="s">
        <v>275</v>
      </c>
      <c r="M12112" s="289" t="s">
        <v>27459</v>
      </c>
      <c r="N12112" s="289" t="s">
        <v>22845</v>
      </c>
      <c r="O12112" s="289" t="s">
        <v>498</v>
      </c>
      <c r="P12112" s="289" t="str">
        <f>VLOOKUP(CAT_Details[[#This Row],[Delivery Bp Customer Code]],Table6[],2,0)</f>
        <v>DK-BM01</v>
      </c>
    </row>
    <row r="12113" spans="1:16" x14ac:dyDescent="0.25">
      <c r="A12113" s="289" t="s">
        <v>278</v>
      </c>
      <c r="B12113">
        <v>2</v>
      </c>
      <c r="C12113">
        <v>800</v>
      </c>
      <c r="D12113">
        <v>0.8</v>
      </c>
      <c r="E12113" s="289" t="s">
        <v>26950</v>
      </c>
      <c r="F12113">
        <v>5017291366</v>
      </c>
      <c r="G12113" s="276">
        <v>45918</v>
      </c>
      <c r="H12113">
        <v>20250909800096</v>
      </c>
      <c r="I12113">
        <v>1.1519999999999999</v>
      </c>
      <c r="J12113" s="289" t="s">
        <v>324</v>
      </c>
      <c r="K12113" s="289" t="s">
        <v>26951</v>
      </c>
      <c r="L12113" s="289" t="s">
        <v>275</v>
      </c>
      <c r="M12113" s="289" t="s">
        <v>27460</v>
      </c>
      <c r="N12113" s="289" t="s">
        <v>333</v>
      </c>
      <c r="O12113" s="289" t="s">
        <v>498</v>
      </c>
      <c r="P12113" s="289" t="str">
        <f>VLOOKUP(CAT_Details[[#This Row],[Delivery Bp Customer Code]],Table6[],2,0)</f>
        <v>DK-BM01</v>
      </c>
    </row>
    <row r="12114" spans="1:16" x14ac:dyDescent="0.25">
      <c r="A12114" s="289" t="s">
        <v>278</v>
      </c>
      <c r="B12114">
        <v>1</v>
      </c>
      <c r="C12114">
        <v>987</v>
      </c>
      <c r="D12114">
        <v>0.4</v>
      </c>
      <c r="E12114" s="289" t="s">
        <v>27080</v>
      </c>
      <c r="F12114">
        <v>5017305659</v>
      </c>
      <c r="G12114" s="276">
        <v>45918</v>
      </c>
      <c r="H12114">
        <v>20250911802225</v>
      </c>
      <c r="I12114">
        <v>0.96</v>
      </c>
      <c r="J12114" s="289" t="s">
        <v>280</v>
      </c>
      <c r="K12114" s="289" t="s">
        <v>27081</v>
      </c>
      <c r="L12114" s="289" t="s">
        <v>275</v>
      </c>
      <c r="M12114" s="289" t="s">
        <v>27082</v>
      </c>
      <c r="N12114" s="289" t="s">
        <v>566</v>
      </c>
      <c r="O12114" s="289" t="s">
        <v>498</v>
      </c>
      <c r="P12114" s="289" t="str">
        <f>VLOOKUP(CAT_Details[[#This Row],[Delivery Bp Customer Code]],Table6[],2,0)</f>
        <v>DK-BM01</v>
      </c>
    </row>
    <row r="12115" spans="1:16" x14ac:dyDescent="0.25">
      <c r="A12115" s="289" t="s">
        <v>278</v>
      </c>
      <c r="B12115">
        <v>6</v>
      </c>
      <c r="C12115">
        <v>3000</v>
      </c>
      <c r="D12115">
        <v>2.4</v>
      </c>
      <c r="E12115" s="289" t="s">
        <v>27098</v>
      </c>
      <c r="F12115">
        <v>5017321803</v>
      </c>
      <c r="G12115" s="276">
        <v>45918</v>
      </c>
      <c r="H12115">
        <v>20250905797864</v>
      </c>
      <c r="I12115">
        <v>5.4720000000000004</v>
      </c>
      <c r="J12115" s="289" t="s">
        <v>280</v>
      </c>
      <c r="K12115" s="289" t="s">
        <v>27099</v>
      </c>
      <c r="L12115" s="289" t="s">
        <v>275</v>
      </c>
      <c r="M12115" s="289" t="s">
        <v>27082</v>
      </c>
      <c r="N12115" s="289" t="s">
        <v>1402</v>
      </c>
      <c r="O12115" s="289" t="s">
        <v>498</v>
      </c>
      <c r="P12115" s="289" t="str">
        <f>VLOOKUP(CAT_Details[[#This Row],[Delivery Bp Customer Code]],Table6[],2,0)</f>
        <v>DK-BM01</v>
      </c>
    </row>
    <row r="12116" spans="1:16" x14ac:dyDescent="0.25">
      <c r="A12116" s="289" t="s">
        <v>278</v>
      </c>
      <c r="B12116">
        <v>1</v>
      </c>
      <c r="C12116">
        <v>516</v>
      </c>
      <c r="D12116">
        <v>0.4</v>
      </c>
      <c r="E12116" s="289" t="s">
        <v>27105</v>
      </c>
      <c r="F12116">
        <v>5017336265</v>
      </c>
      <c r="G12116" s="276">
        <v>45918</v>
      </c>
      <c r="H12116">
        <v>20250915804290</v>
      </c>
      <c r="I12116">
        <v>0.96</v>
      </c>
      <c r="J12116" s="289" t="s">
        <v>273</v>
      </c>
      <c r="K12116" s="289" t="s">
        <v>27106</v>
      </c>
      <c r="L12116" s="289" t="s">
        <v>275</v>
      </c>
      <c r="M12116" s="289" t="s">
        <v>27633</v>
      </c>
      <c r="N12116" s="289" t="s">
        <v>22363</v>
      </c>
      <c r="O12116" s="289" t="s">
        <v>498</v>
      </c>
      <c r="P12116" s="289" t="str">
        <f>VLOOKUP(CAT_Details[[#This Row],[Delivery Bp Customer Code]],Table6[],2,0)</f>
        <v>DK-BM01</v>
      </c>
    </row>
    <row r="12117" spans="1:16" x14ac:dyDescent="0.25">
      <c r="A12117" s="289" t="s">
        <v>75</v>
      </c>
      <c r="B12117">
        <v>1</v>
      </c>
      <c r="C12117">
        <v>20</v>
      </c>
      <c r="D12117">
        <v>0.2</v>
      </c>
      <c r="E12117" s="289" t="s">
        <v>26977</v>
      </c>
      <c r="F12117">
        <v>5017291796</v>
      </c>
      <c r="G12117" s="276">
        <v>45918</v>
      </c>
      <c r="H12117">
        <v>20250908798685</v>
      </c>
      <c r="I12117">
        <v>0.33600000000000002</v>
      </c>
      <c r="J12117" s="289" t="s">
        <v>324</v>
      </c>
      <c r="K12117" s="289" t="s">
        <v>26978</v>
      </c>
      <c r="L12117" s="289" t="s">
        <v>275</v>
      </c>
      <c r="M12117" s="289" t="s">
        <v>27174</v>
      </c>
      <c r="N12117" s="289" t="s">
        <v>562</v>
      </c>
      <c r="O12117" s="289" t="s">
        <v>2173</v>
      </c>
      <c r="P12117" s="289" t="str">
        <f>VLOOKUP(CAT_Details[[#This Row],[Delivery Bp Customer Code]],Table6[],2,0)</f>
        <v>OYL1</v>
      </c>
    </row>
    <row r="12118" spans="1:16" x14ac:dyDescent="0.25">
      <c r="A12118" s="289" t="s">
        <v>75</v>
      </c>
      <c r="B12118">
        <v>1</v>
      </c>
      <c r="C12118">
        <v>170</v>
      </c>
      <c r="D12118">
        <v>0.2</v>
      </c>
      <c r="E12118" s="289" t="s">
        <v>27116</v>
      </c>
      <c r="F12118">
        <v>5017305520</v>
      </c>
      <c r="G12118" s="276">
        <v>45918</v>
      </c>
      <c r="H12118">
        <v>20250910800881</v>
      </c>
      <c r="I12118">
        <v>0.192</v>
      </c>
      <c r="J12118" s="289" t="s">
        <v>350</v>
      </c>
      <c r="K12118" s="289" t="s">
        <v>27117</v>
      </c>
      <c r="L12118" s="289" t="s">
        <v>275</v>
      </c>
      <c r="M12118" s="289" t="s">
        <v>27118</v>
      </c>
      <c r="N12118" s="289" t="s">
        <v>2656</v>
      </c>
      <c r="O12118" s="289" t="s">
        <v>2173</v>
      </c>
      <c r="P12118" s="289" t="str">
        <f>VLOOKUP(CAT_Details[[#This Row],[Delivery Bp Customer Code]],Table6[],2,0)</f>
        <v>OYL1</v>
      </c>
    </row>
    <row r="12119" spans="1:16" x14ac:dyDescent="0.25">
      <c r="A12119" s="289" t="s">
        <v>75</v>
      </c>
      <c r="B12119">
        <v>2</v>
      </c>
      <c r="C12119">
        <v>132</v>
      </c>
      <c r="D12119">
        <v>0.34</v>
      </c>
      <c r="E12119" s="289" t="s">
        <v>27121</v>
      </c>
      <c r="F12119">
        <v>5017305589</v>
      </c>
      <c r="G12119" s="276">
        <v>45918</v>
      </c>
      <c r="H12119">
        <v>20250911802210</v>
      </c>
      <c r="I12119">
        <v>0.51900000000000002</v>
      </c>
      <c r="J12119" s="289" t="s">
        <v>350</v>
      </c>
      <c r="K12119" s="289" t="s">
        <v>27122</v>
      </c>
      <c r="L12119" s="289" t="s">
        <v>275</v>
      </c>
      <c r="M12119" s="289" t="s">
        <v>27111</v>
      </c>
      <c r="N12119" s="289" t="s">
        <v>3173</v>
      </c>
      <c r="O12119" s="289" t="s">
        <v>2173</v>
      </c>
      <c r="P12119" s="289" t="str">
        <f>VLOOKUP(CAT_Details[[#This Row],[Delivery Bp Customer Code]],Table6[],2,0)</f>
        <v>OYL1</v>
      </c>
    </row>
    <row r="12120" spans="1:16" x14ac:dyDescent="0.25">
      <c r="A12120" s="289" t="s">
        <v>75</v>
      </c>
      <c r="B12120">
        <v>1</v>
      </c>
      <c r="C12120">
        <v>332</v>
      </c>
      <c r="D12120">
        <v>0.4</v>
      </c>
      <c r="E12120" s="289" t="s">
        <v>27129</v>
      </c>
      <c r="F12120">
        <v>5017305729</v>
      </c>
      <c r="G12120" s="276">
        <v>45918</v>
      </c>
      <c r="H12120">
        <v>20250909800082</v>
      </c>
      <c r="I12120">
        <v>0.749</v>
      </c>
      <c r="J12120" s="289" t="s">
        <v>350</v>
      </c>
      <c r="K12120" s="289" t="s">
        <v>27130</v>
      </c>
      <c r="L12120" s="289" t="s">
        <v>275</v>
      </c>
      <c r="M12120" s="289" t="s">
        <v>27111</v>
      </c>
      <c r="N12120" s="289" t="s">
        <v>2177</v>
      </c>
      <c r="O12120" s="289" t="s">
        <v>2173</v>
      </c>
      <c r="P12120" s="289" t="str">
        <f>VLOOKUP(CAT_Details[[#This Row],[Delivery Bp Customer Code]],Table6[],2,0)</f>
        <v>OYL1</v>
      </c>
    </row>
    <row r="12121" spans="1:16" x14ac:dyDescent="0.25">
      <c r="A12121" s="289" t="s">
        <v>75</v>
      </c>
      <c r="B12121">
        <v>1</v>
      </c>
      <c r="C12121">
        <v>100</v>
      </c>
      <c r="D12121">
        <v>0.4</v>
      </c>
      <c r="E12121" s="289" t="s">
        <v>27131</v>
      </c>
      <c r="F12121">
        <v>5017305740</v>
      </c>
      <c r="G12121" s="276">
        <v>45918</v>
      </c>
      <c r="H12121">
        <v>20250909800162</v>
      </c>
      <c r="I12121">
        <v>0.96</v>
      </c>
      <c r="J12121" s="289" t="s">
        <v>350</v>
      </c>
      <c r="K12121" s="289" t="s">
        <v>27132</v>
      </c>
      <c r="L12121" s="289" t="s">
        <v>275</v>
      </c>
      <c r="M12121" s="289" t="s">
        <v>28543</v>
      </c>
      <c r="N12121" s="289" t="s">
        <v>27133</v>
      </c>
      <c r="O12121" s="289" t="s">
        <v>2173</v>
      </c>
      <c r="P12121" s="289" t="str">
        <f>VLOOKUP(CAT_Details[[#This Row],[Delivery Bp Customer Code]],Table6[],2,0)</f>
        <v>OYL1</v>
      </c>
    </row>
    <row r="12122" spans="1:16" x14ac:dyDescent="0.25">
      <c r="A12122" s="289" t="s">
        <v>75</v>
      </c>
      <c r="B12122">
        <v>1</v>
      </c>
      <c r="C12122">
        <v>1</v>
      </c>
      <c r="D12122">
        <v>0.05</v>
      </c>
      <c r="E12122" s="289" t="s">
        <v>27134</v>
      </c>
      <c r="F12122">
        <v>5017305763</v>
      </c>
      <c r="G12122" s="276">
        <v>45918</v>
      </c>
      <c r="H12122">
        <v>20250910800750</v>
      </c>
      <c r="I12122">
        <v>3.5999999999999997E-2</v>
      </c>
      <c r="J12122" s="289" t="s">
        <v>350</v>
      </c>
      <c r="K12122" s="289" t="s">
        <v>27135</v>
      </c>
      <c r="L12122" s="289" t="s">
        <v>275</v>
      </c>
      <c r="M12122" s="289" t="s">
        <v>27111</v>
      </c>
      <c r="N12122" s="289" t="s">
        <v>5415</v>
      </c>
      <c r="O12122" s="289" t="s">
        <v>2173</v>
      </c>
      <c r="P12122" s="289" t="str">
        <f>VLOOKUP(CAT_Details[[#This Row],[Delivery Bp Customer Code]],Table6[],2,0)</f>
        <v>OYL1</v>
      </c>
    </row>
    <row r="12123" spans="1:16" x14ac:dyDescent="0.25">
      <c r="A12123" s="289" t="s">
        <v>75</v>
      </c>
      <c r="B12123">
        <v>1</v>
      </c>
      <c r="C12123">
        <v>48.2</v>
      </c>
      <c r="D12123">
        <v>0.2</v>
      </c>
      <c r="E12123" s="289" t="s">
        <v>27154</v>
      </c>
      <c r="F12123">
        <v>5017336329</v>
      </c>
      <c r="G12123" s="276">
        <v>45918</v>
      </c>
      <c r="H12123">
        <v>20250912803159</v>
      </c>
      <c r="I12123">
        <v>0.48</v>
      </c>
      <c r="J12123" s="289" t="s">
        <v>273</v>
      </c>
      <c r="K12123" s="289" t="s">
        <v>27155</v>
      </c>
      <c r="L12123" s="289" t="s">
        <v>275</v>
      </c>
      <c r="M12123" s="289" t="s">
        <v>27461</v>
      </c>
      <c r="N12123" s="289" t="s">
        <v>2434</v>
      </c>
      <c r="O12123" s="289" t="s">
        <v>2173</v>
      </c>
      <c r="P12123" s="289" t="str">
        <f>VLOOKUP(CAT_Details[[#This Row],[Delivery Bp Customer Code]],Table6[],2,0)</f>
        <v>OYL1</v>
      </c>
    </row>
    <row r="12124" spans="1:16" x14ac:dyDescent="0.25">
      <c r="A12124" s="289" t="s">
        <v>75</v>
      </c>
      <c r="B12124">
        <v>1</v>
      </c>
      <c r="C12124">
        <v>353.9</v>
      </c>
      <c r="D12124">
        <v>0.4</v>
      </c>
      <c r="E12124" s="289" t="s">
        <v>27156</v>
      </c>
      <c r="F12124">
        <v>5017336348</v>
      </c>
      <c r="G12124" s="276">
        <v>45918</v>
      </c>
      <c r="H12124">
        <v>20250915804002</v>
      </c>
      <c r="I12124">
        <v>0.96</v>
      </c>
      <c r="J12124" s="289" t="s">
        <v>273</v>
      </c>
      <c r="K12124" s="289" t="s">
        <v>27157</v>
      </c>
      <c r="L12124" s="289" t="s">
        <v>275</v>
      </c>
      <c r="M12124" s="289" t="s">
        <v>27461</v>
      </c>
      <c r="N12124" s="289" t="s">
        <v>22182</v>
      </c>
      <c r="O12124" s="289" t="s">
        <v>2173</v>
      </c>
      <c r="P12124" s="289" t="str">
        <f>VLOOKUP(CAT_Details[[#This Row],[Delivery Bp Customer Code]],Table6[],2,0)</f>
        <v>OYL1</v>
      </c>
    </row>
    <row r="12125" spans="1:16" x14ac:dyDescent="0.25">
      <c r="A12125" s="289" t="s">
        <v>17052</v>
      </c>
      <c r="B12125">
        <v>1</v>
      </c>
      <c r="C12125">
        <v>180</v>
      </c>
      <c r="D12125">
        <v>0.6</v>
      </c>
      <c r="E12125" s="289" t="s">
        <v>26588</v>
      </c>
      <c r="F12125">
        <v>5017246972</v>
      </c>
      <c r="G12125" s="276">
        <v>45918</v>
      </c>
      <c r="H12125">
        <v>20250904797066</v>
      </c>
      <c r="I12125">
        <v>2.16</v>
      </c>
      <c r="J12125" s="289" t="s">
        <v>1435</v>
      </c>
      <c r="K12125" s="289" t="s">
        <v>26589</v>
      </c>
      <c r="L12125" s="289" t="s">
        <v>280</v>
      </c>
      <c r="M12125" s="289" t="s">
        <v>27160</v>
      </c>
      <c r="N12125" s="289" t="s">
        <v>1438</v>
      </c>
      <c r="O12125" s="289" t="s">
        <v>18284</v>
      </c>
      <c r="P12125" s="289">
        <f>VLOOKUP(CAT_Details[[#This Row],[Delivery Bp Customer Code]],Table6[],2,0)</f>
        <v>3705</v>
      </c>
    </row>
    <row r="12126" spans="1:16" x14ac:dyDescent="0.25">
      <c r="A12126" s="289" t="s">
        <v>17052</v>
      </c>
      <c r="B12126">
        <v>2</v>
      </c>
      <c r="C12126">
        <v>33.799999999999997</v>
      </c>
      <c r="D12126">
        <v>0.06</v>
      </c>
      <c r="E12126" s="289" t="s">
        <v>26988</v>
      </c>
      <c r="F12126">
        <v>5017291431</v>
      </c>
      <c r="G12126" s="276">
        <v>45918</v>
      </c>
      <c r="H12126">
        <v>20250909799695</v>
      </c>
      <c r="I12126">
        <v>2.3E-2</v>
      </c>
      <c r="J12126" s="289" t="s">
        <v>1047</v>
      </c>
      <c r="K12126" s="289" t="s">
        <v>26989</v>
      </c>
      <c r="L12126" s="289" t="s">
        <v>280</v>
      </c>
      <c r="M12126" s="289" t="s">
        <v>27167</v>
      </c>
      <c r="N12126" s="289" t="s">
        <v>1049</v>
      </c>
      <c r="O12126" s="289" t="s">
        <v>18284</v>
      </c>
      <c r="P12126" s="289">
        <f>VLOOKUP(CAT_Details[[#This Row],[Delivery Bp Customer Code]],Table6[],2,0)</f>
        <v>3705</v>
      </c>
    </row>
    <row r="12127" spans="1:16" x14ac:dyDescent="0.25">
      <c r="A12127" s="289" t="s">
        <v>17052</v>
      </c>
      <c r="B12127">
        <v>7</v>
      </c>
      <c r="C12127">
        <v>980</v>
      </c>
      <c r="D12127">
        <v>2.8</v>
      </c>
      <c r="E12127" s="289" t="s">
        <v>26992</v>
      </c>
      <c r="F12127">
        <v>5017291508</v>
      </c>
      <c r="G12127" s="276">
        <v>45918</v>
      </c>
      <c r="H12127">
        <v>20250910800491</v>
      </c>
      <c r="I12127">
        <v>8.4</v>
      </c>
      <c r="J12127" s="289" t="s">
        <v>345</v>
      </c>
      <c r="K12127" s="289" t="s">
        <v>26993</v>
      </c>
      <c r="L12127" s="289" t="s">
        <v>280</v>
      </c>
      <c r="M12127" s="289" t="s">
        <v>27168</v>
      </c>
      <c r="N12127" s="289" t="s">
        <v>512</v>
      </c>
      <c r="O12127" s="289" t="s">
        <v>18284</v>
      </c>
      <c r="P12127" s="289">
        <f>VLOOKUP(CAT_Details[[#This Row],[Delivery Bp Customer Code]],Table6[],2,0)</f>
        <v>3705</v>
      </c>
    </row>
    <row r="12128" spans="1:16" x14ac:dyDescent="0.25">
      <c r="A12128" s="289" t="s">
        <v>17052</v>
      </c>
      <c r="B12128">
        <v>1</v>
      </c>
      <c r="C12128">
        <v>654</v>
      </c>
      <c r="D12128">
        <v>0.63</v>
      </c>
      <c r="E12128" s="289" t="s">
        <v>26994</v>
      </c>
      <c r="F12128">
        <v>5017291779</v>
      </c>
      <c r="G12128" s="276">
        <v>45918</v>
      </c>
      <c r="H12128">
        <v>20250910800971</v>
      </c>
      <c r="I12128">
        <v>1.5</v>
      </c>
      <c r="J12128" s="289" t="s">
        <v>345</v>
      </c>
      <c r="K12128" s="289" t="s">
        <v>26995</v>
      </c>
      <c r="L12128" s="289" t="s">
        <v>280</v>
      </c>
      <c r="M12128" s="289" t="s">
        <v>27169</v>
      </c>
      <c r="N12128" s="289" t="s">
        <v>18695</v>
      </c>
      <c r="O12128" s="289" t="s">
        <v>18284</v>
      </c>
      <c r="P12128" s="289">
        <f>VLOOKUP(CAT_Details[[#This Row],[Delivery Bp Customer Code]],Table6[],2,0)</f>
        <v>3705</v>
      </c>
    </row>
    <row r="12129" spans="1:16" x14ac:dyDescent="0.25">
      <c r="A12129" s="289" t="s">
        <v>17052</v>
      </c>
      <c r="B12129">
        <v>3</v>
      </c>
      <c r="C12129">
        <v>131</v>
      </c>
      <c r="D12129">
        <v>1.2</v>
      </c>
      <c r="E12129" s="289" t="s">
        <v>27172</v>
      </c>
      <c r="F12129">
        <v>5017305511</v>
      </c>
      <c r="G12129" s="276">
        <v>45918</v>
      </c>
      <c r="H12129">
        <v>20250911801841</v>
      </c>
      <c r="I12129">
        <v>2.19</v>
      </c>
      <c r="J12129" s="289" t="s">
        <v>302</v>
      </c>
      <c r="K12129" s="289" t="s">
        <v>27173</v>
      </c>
      <c r="L12129" s="289" t="s">
        <v>280</v>
      </c>
      <c r="M12129" s="289" t="s">
        <v>27174</v>
      </c>
      <c r="N12129" s="289" t="s">
        <v>18870</v>
      </c>
      <c r="O12129" s="289" t="s">
        <v>18284</v>
      </c>
      <c r="P12129" s="289">
        <f>VLOOKUP(CAT_Details[[#This Row],[Delivery Bp Customer Code]],Table6[],2,0)</f>
        <v>3705</v>
      </c>
    </row>
    <row r="12130" spans="1:16" x14ac:dyDescent="0.25">
      <c r="A12130" s="289" t="s">
        <v>17052</v>
      </c>
      <c r="B12130">
        <v>1</v>
      </c>
      <c r="C12130">
        <v>3</v>
      </c>
      <c r="D12130">
        <v>0.03</v>
      </c>
      <c r="E12130" s="289" t="s">
        <v>27178</v>
      </c>
      <c r="F12130">
        <v>5017305642</v>
      </c>
      <c r="G12130" s="276">
        <v>45918</v>
      </c>
      <c r="H12130">
        <v>20250910801369</v>
      </c>
      <c r="I12130">
        <v>1.0999999999999999E-2</v>
      </c>
      <c r="J12130" s="289" t="s">
        <v>275</v>
      </c>
      <c r="K12130" s="289" t="s">
        <v>27179</v>
      </c>
      <c r="L12130" s="289" t="s">
        <v>280</v>
      </c>
      <c r="M12130" s="289" t="s">
        <v>27491</v>
      </c>
      <c r="N12130" s="289" t="s">
        <v>18880</v>
      </c>
      <c r="O12130" s="289" t="s">
        <v>18284</v>
      </c>
      <c r="P12130" s="289">
        <f>VLOOKUP(CAT_Details[[#This Row],[Delivery Bp Customer Code]],Table6[],2,0)</f>
        <v>3705</v>
      </c>
    </row>
    <row r="12131" spans="1:16" x14ac:dyDescent="0.25">
      <c r="A12131" s="289" t="s">
        <v>17052</v>
      </c>
      <c r="B12131">
        <v>1</v>
      </c>
      <c r="C12131">
        <v>54</v>
      </c>
      <c r="D12131">
        <v>0.37</v>
      </c>
      <c r="E12131" s="289" t="s">
        <v>27180</v>
      </c>
      <c r="F12131">
        <v>5017305825</v>
      </c>
      <c r="G12131" s="276">
        <v>45918</v>
      </c>
      <c r="H12131">
        <v>20250910801250</v>
      </c>
      <c r="I12131">
        <v>0.39600000000000002</v>
      </c>
      <c r="J12131" s="289" t="s">
        <v>275</v>
      </c>
      <c r="K12131" s="289" t="s">
        <v>27181</v>
      </c>
      <c r="L12131" s="289" t="s">
        <v>280</v>
      </c>
      <c r="M12131" s="289" t="s">
        <v>27163</v>
      </c>
      <c r="N12131" s="289" t="s">
        <v>19575</v>
      </c>
      <c r="O12131" s="289" t="s">
        <v>18284</v>
      </c>
      <c r="P12131" s="289">
        <f>VLOOKUP(CAT_Details[[#This Row],[Delivery Bp Customer Code]],Table6[],2,0)</f>
        <v>3705</v>
      </c>
    </row>
    <row r="12132" spans="1:16" x14ac:dyDescent="0.25">
      <c r="A12132" s="289" t="s">
        <v>17052</v>
      </c>
      <c r="B12132">
        <v>6</v>
      </c>
      <c r="C12132">
        <v>435</v>
      </c>
      <c r="D12132">
        <v>2.4</v>
      </c>
      <c r="E12132" s="289" t="s">
        <v>27202</v>
      </c>
      <c r="F12132">
        <v>5017321781</v>
      </c>
      <c r="G12132" s="276">
        <v>45918</v>
      </c>
      <c r="H12132">
        <v>20250911802123</v>
      </c>
      <c r="I12132">
        <v>5.4720000000000004</v>
      </c>
      <c r="J12132" s="289" t="s">
        <v>302</v>
      </c>
      <c r="K12132" s="289" t="s">
        <v>27203</v>
      </c>
      <c r="L12132" s="289" t="s">
        <v>280</v>
      </c>
      <c r="M12132" s="289" t="s">
        <v>27492</v>
      </c>
      <c r="N12132" s="289" t="s">
        <v>305</v>
      </c>
      <c r="O12132" s="289" t="s">
        <v>18284</v>
      </c>
      <c r="P12132" s="289">
        <f>VLOOKUP(CAT_Details[[#This Row],[Delivery Bp Customer Code]],Table6[],2,0)</f>
        <v>3705</v>
      </c>
    </row>
    <row r="12133" spans="1:16" x14ac:dyDescent="0.25">
      <c r="A12133" s="289" t="s">
        <v>874</v>
      </c>
      <c r="B12133">
        <v>24</v>
      </c>
      <c r="C12133">
        <v>9888</v>
      </c>
      <c r="D12133">
        <v>12</v>
      </c>
      <c r="E12133" s="289" t="s">
        <v>27226</v>
      </c>
      <c r="F12133">
        <v>5017305550</v>
      </c>
      <c r="G12133" s="276">
        <v>45918</v>
      </c>
      <c r="H12133">
        <v>20250911801805</v>
      </c>
      <c r="I12133">
        <v>28.8</v>
      </c>
      <c r="J12133" s="289" t="s">
        <v>350</v>
      </c>
      <c r="K12133" s="289" t="s">
        <v>27227</v>
      </c>
      <c r="L12133" s="289" t="s">
        <v>275</v>
      </c>
      <c r="M12133" s="289" t="s">
        <v>27118</v>
      </c>
      <c r="N12133" s="289" t="s">
        <v>381</v>
      </c>
      <c r="O12133" s="289" t="s">
        <v>1014</v>
      </c>
      <c r="P12133" s="289" t="str">
        <f>VLOOKUP(CAT_Details[[#This Row],[Delivery Bp Customer Code]],Table6[],2,0)</f>
        <v>MZ07</v>
      </c>
    </row>
    <row r="12134" spans="1:16" x14ac:dyDescent="0.25">
      <c r="A12134" s="289" t="s">
        <v>3771</v>
      </c>
      <c r="B12134">
        <v>1</v>
      </c>
      <c r="C12134">
        <v>98</v>
      </c>
      <c r="D12134">
        <v>0.4</v>
      </c>
      <c r="E12134" s="289" t="s">
        <v>26783</v>
      </c>
      <c r="F12134">
        <v>5017276347</v>
      </c>
      <c r="G12134" s="276">
        <v>45918</v>
      </c>
      <c r="H12134">
        <v>20250902794924</v>
      </c>
      <c r="I12134">
        <v>0.89300000000000002</v>
      </c>
      <c r="J12134" s="289" t="s">
        <v>3970</v>
      </c>
      <c r="K12134" s="289" t="s">
        <v>26784</v>
      </c>
      <c r="L12134" s="289" t="s">
        <v>275</v>
      </c>
      <c r="M12134" s="289" t="s">
        <v>27114</v>
      </c>
      <c r="N12134" s="289" t="s">
        <v>25190</v>
      </c>
      <c r="O12134" s="289" t="s">
        <v>3775</v>
      </c>
      <c r="P12134" s="289">
        <f>VLOOKUP(CAT_Details[[#This Row],[Delivery Bp Customer Code]],Table6[],2,0)</f>
        <v>3401</v>
      </c>
    </row>
    <row r="12135" spans="1:16" x14ac:dyDescent="0.25">
      <c r="A12135" s="289" t="s">
        <v>3329</v>
      </c>
      <c r="B12135">
        <v>6</v>
      </c>
      <c r="C12135">
        <v>1774</v>
      </c>
      <c r="D12135">
        <v>2.2000000000000002</v>
      </c>
      <c r="E12135" s="289" t="s">
        <v>26787</v>
      </c>
      <c r="F12135">
        <v>5017260952</v>
      </c>
      <c r="G12135" s="276">
        <v>45918</v>
      </c>
      <c r="H12135">
        <v>20250908798587</v>
      </c>
      <c r="I12135">
        <v>5.28</v>
      </c>
      <c r="J12135" s="289" t="s">
        <v>317</v>
      </c>
      <c r="K12135" s="289" t="s">
        <v>26788</v>
      </c>
      <c r="L12135" s="289" t="s">
        <v>275</v>
      </c>
      <c r="M12135" s="289" t="s">
        <v>27115</v>
      </c>
      <c r="N12135" s="289" t="s">
        <v>3966</v>
      </c>
      <c r="O12135" s="289" t="s">
        <v>3332</v>
      </c>
      <c r="P12135" s="289">
        <f>VLOOKUP(CAT_Details[[#This Row],[Delivery Bp Customer Code]],Table6[],2,0)</f>
        <v>3402</v>
      </c>
    </row>
    <row r="12136" spans="1:16" x14ac:dyDescent="0.25">
      <c r="A12136" s="289" t="s">
        <v>3329</v>
      </c>
      <c r="B12136">
        <v>6</v>
      </c>
      <c r="C12136">
        <v>479</v>
      </c>
      <c r="D12136">
        <v>2.0099999999999998</v>
      </c>
      <c r="E12136" s="289" t="s">
        <v>26791</v>
      </c>
      <c r="F12136">
        <v>5017261065</v>
      </c>
      <c r="G12136" s="276">
        <v>45918</v>
      </c>
      <c r="H12136">
        <v>20250904796478</v>
      </c>
      <c r="I12136">
        <v>2.569</v>
      </c>
      <c r="J12136" s="289" t="s">
        <v>317</v>
      </c>
      <c r="K12136" s="289" t="s">
        <v>26792</v>
      </c>
      <c r="L12136" s="289" t="s">
        <v>275</v>
      </c>
      <c r="M12136" s="289" t="s">
        <v>27115</v>
      </c>
      <c r="N12136" s="289" t="s">
        <v>4189</v>
      </c>
      <c r="O12136" s="289" t="s">
        <v>3332</v>
      </c>
      <c r="P12136" s="289">
        <f>VLOOKUP(CAT_Details[[#This Row],[Delivery Bp Customer Code]],Table6[],2,0)</f>
        <v>3402</v>
      </c>
    </row>
    <row r="12137" spans="1:16" x14ac:dyDescent="0.25">
      <c r="A12137" s="289" t="s">
        <v>3329</v>
      </c>
      <c r="B12137">
        <v>2</v>
      </c>
      <c r="C12137">
        <v>430</v>
      </c>
      <c r="D12137">
        <v>0.8</v>
      </c>
      <c r="E12137" s="289" t="s">
        <v>26805</v>
      </c>
      <c r="F12137">
        <v>5017275733</v>
      </c>
      <c r="G12137" s="276">
        <v>45918</v>
      </c>
      <c r="H12137">
        <v>20250908798632</v>
      </c>
      <c r="I12137">
        <v>2.496</v>
      </c>
      <c r="J12137" s="289" t="s">
        <v>294</v>
      </c>
      <c r="K12137" s="289" t="s">
        <v>26806</v>
      </c>
      <c r="L12137" s="289" t="s">
        <v>275</v>
      </c>
      <c r="M12137" s="289" t="s">
        <v>27239</v>
      </c>
      <c r="N12137" s="289" t="s">
        <v>555</v>
      </c>
      <c r="O12137" s="289" t="s">
        <v>3332</v>
      </c>
      <c r="P12137" s="289">
        <f>VLOOKUP(CAT_Details[[#This Row],[Delivery Bp Customer Code]],Table6[],2,0)</f>
        <v>3402</v>
      </c>
    </row>
    <row r="12138" spans="1:16" x14ac:dyDescent="0.25">
      <c r="A12138" s="289" t="s">
        <v>3329</v>
      </c>
      <c r="B12138">
        <v>1</v>
      </c>
      <c r="C12138">
        <v>68</v>
      </c>
      <c r="D12138">
        <v>0.2</v>
      </c>
      <c r="E12138" s="289" t="s">
        <v>27250</v>
      </c>
      <c r="F12138">
        <v>5017305632</v>
      </c>
      <c r="G12138" s="276">
        <v>45918</v>
      </c>
      <c r="H12138">
        <v>20250908798683</v>
      </c>
      <c r="I12138">
        <v>0.26400000000000001</v>
      </c>
      <c r="J12138" s="289" t="s">
        <v>350</v>
      </c>
      <c r="K12138" s="289" t="s">
        <v>27251</v>
      </c>
      <c r="L12138" s="289" t="s">
        <v>275</v>
      </c>
      <c r="M12138" s="289" t="s">
        <v>27458</v>
      </c>
      <c r="N12138" s="289" t="s">
        <v>540</v>
      </c>
      <c r="O12138" s="289" t="s">
        <v>3332</v>
      </c>
      <c r="P12138" s="289">
        <f>VLOOKUP(CAT_Details[[#This Row],[Delivery Bp Customer Code]],Table6[],2,0)</f>
        <v>3402</v>
      </c>
    </row>
    <row r="12139" spans="1:16" x14ac:dyDescent="0.25">
      <c r="A12139" s="289" t="s">
        <v>3329</v>
      </c>
      <c r="B12139">
        <v>1</v>
      </c>
      <c r="C12139">
        <v>45</v>
      </c>
      <c r="D12139">
        <v>0.2</v>
      </c>
      <c r="E12139" s="289" t="s">
        <v>27252</v>
      </c>
      <c r="F12139">
        <v>5017305644</v>
      </c>
      <c r="G12139" s="276">
        <v>45918</v>
      </c>
      <c r="H12139">
        <v>20250909799426</v>
      </c>
      <c r="I12139">
        <v>0.40799999999999997</v>
      </c>
      <c r="J12139" s="289" t="s">
        <v>350</v>
      </c>
      <c r="K12139" s="289" t="s">
        <v>27253</v>
      </c>
      <c r="L12139" s="289" t="s">
        <v>275</v>
      </c>
      <c r="M12139" s="289" t="s">
        <v>27458</v>
      </c>
      <c r="N12139" s="289" t="s">
        <v>3661</v>
      </c>
      <c r="O12139" s="289" t="s">
        <v>3332</v>
      </c>
      <c r="P12139" s="289">
        <f>VLOOKUP(CAT_Details[[#This Row],[Delivery Bp Customer Code]],Table6[],2,0)</f>
        <v>3402</v>
      </c>
    </row>
    <row r="12140" spans="1:16" x14ac:dyDescent="0.25">
      <c r="A12140" s="289" t="s">
        <v>3329</v>
      </c>
      <c r="B12140">
        <v>13</v>
      </c>
      <c r="C12140">
        <v>5105.6400000000003</v>
      </c>
      <c r="D12140">
        <v>5</v>
      </c>
      <c r="E12140" s="289" t="s">
        <v>27254</v>
      </c>
      <c r="F12140">
        <v>5017305649</v>
      </c>
      <c r="G12140" s="276">
        <v>45918</v>
      </c>
      <c r="H12140">
        <v>20250911801631</v>
      </c>
      <c r="I12140">
        <v>7.2</v>
      </c>
      <c r="J12140" s="289" t="s">
        <v>350</v>
      </c>
      <c r="K12140" s="289" t="s">
        <v>27255</v>
      </c>
      <c r="L12140" s="289" t="s">
        <v>275</v>
      </c>
      <c r="M12140" s="289" t="s">
        <v>27111</v>
      </c>
      <c r="N12140" s="289" t="s">
        <v>3793</v>
      </c>
      <c r="O12140" s="289" t="s">
        <v>3332</v>
      </c>
      <c r="P12140" s="289">
        <f>VLOOKUP(CAT_Details[[#This Row],[Delivery Bp Customer Code]],Table6[],2,0)</f>
        <v>3402</v>
      </c>
    </row>
    <row r="12141" spans="1:16" x14ac:dyDescent="0.25">
      <c r="A12141" s="289" t="s">
        <v>3329</v>
      </c>
      <c r="B12141">
        <v>2</v>
      </c>
      <c r="C12141">
        <v>400</v>
      </c>
      <c r="D12141">
        <v>0.4</v>
      </c>
      <c r="E12141" s="289" t="s">
        <v>27256</v>
      </c>
      <c r="F12141">
        <v>5017305652</v>
      </c>
      <c r="G12141" s="276">
        <v>45918</v>
      </c>
      <c r="H12141">
        <v>20250911801644</v>
      </c>
      <c r="I12141">
        <v>0.81599999999999995</v>
      </c>
      <c r="J12141" s="289" t="s">
        <v>350</v>
      </c>
      <c r="K12141" s="289" t="s">
        <v>27257</v>
      </c>
      <c r="L12141" s="289" t="s">
        <v>275</v>
      </c>
      <c r="M12141" s="289" t="s">
        <v>27458</v>
      </c>
      <c r="N12141" s="289" t="s">
        <v>544</v>
      </c>
      <c r="O12141" s="289" t="s">
        <v>3332</v>
      </c>
      <c r="P12141" s="289">
        <f>VLOOKUP(CAT_Details[[#This Row],[Delivery Bp Customer Code]],Table6[],2,0)</f>
        <v>3402</v>
      </c>
    </row>
    <row r="12142" spans="1:16" x14ac:dyDescent="0.25">
      <c r="A12142" s="289" t="s">
        <v>3329</v>
      </c>
      <c r="B12142">
        <v>7</v>
      </c>
      <c r="C12142">
        <v>793</v>
      </c>
      <c r="D12142">
        <v>2.8</v>
      </c>
      <c r="E12142" s="289" t="s">
        <v>27258</v>
      </c>
      <c r="F12142">
        <v>5017305667</v>
      </c>
      <c r="G12142" s="276">
        <v>45918</v>
      </c>
      <c r="H12142">
        <v>20250909799437</v>
      </c>
      <c r="I12142">
        <v>6.6050000000000004</v>
      </c>
      <c r="J12142" s="289" t="s">
        <v>350</v>
      </c>
      <c r="K12142" s="289" t="s">
        <v>27259</v>
      </c>
      <c r="L12142" s="289" t="s">
        <v>275</v>
      </c>
      <c r="M12142" s="289" t="s">
        <v>27118</v>
      </c>
      <c r="N12142" s="289" t="s">
        <v>15910</v>
      </c>
      <c r="O12142" s="289" t="s">
        <v>3332</v>
      </c>
      <c r="P12142" s="289">
        <f>VLOOKUP(CAT_Details[[#This Row],[Delivery Bp Customer Code]],Table6[],2,0)</f>
        <v>3402</v>
      </c>
    </row>
    <row r="12143" spans="1:16" x14ac:dyDescent="0.25">
      <c r="A12143" s="289" t="s">
        <v>3329</v>
      </c>
      <c r="B12143">
        <v>4</v>
      </c>
      <c r="C12143">
        <v>685</v>
      </c>
      <c r="D12143">
        <v>1.47</v>
      </c>
      <c r="E12143" s="289" t="s">
        <v>27134</v>
      </c>
      <c r="F12143">
        <v>5017305762</v>
      </c>
      <c r="G12143" s="276">
        <v>45918</v>
      </c>
      <c r="H12143">
        <v>20250910800581</v>
      </c>
      <c r="I12143">
        <v>3.456</v>
      </c>
      <c r="J12143" s="289" t="s">
        <v>350</v>
      </c>
      <c r="K12143" s="289" t="s">
        <v>27260</v>
      </c>
      <c r="L12143" s="289" t="s">
        <v>275</v>
      </c>
      <c r="M12143" s="289" t="s">
        <v>27111</v>
      </c>
      <c r="N12143" s="289" t="s">
        <v>5415</v>
      </c>
      <c r="O12143" s="289" t="s">
        <v>3332</v>
      </c>
      <c r="P12143" s="289">
        <f>VLOOKUP(CAT_Details[[#This Row],[Delivery Bp Customer Code]],Table6[],2,0)</f>
        <v>3402</v>
      </c>
    </row>
    <row r="12144" spans="1:16" x14ac:dyDescent="0.25">
      <c r="A12144" s="289" t="s">
        <v>3329</v>
      </c>
      <c r="B12144">
        <v>25</v>
      </c>
      <c r="C12144">
        <v>804</v>
      </c>
      <c r="D12144">
        <v>1.98</v>
      </c>
      <c r="E12144" s="289" t="s">
        <v>27261</v>
      </c>
      <c r="F12144">
        <v>5017306202</v>
      </c>
      <c r="G12144" s="276">
        <v>45918</v>
      </c>
      <c r="H12144">
        <v>20250911801768</v>
      </c>
      <c r="I12144">
        <v>1.302</v>
      </c>
      <c r="J12144" s="289" t="s">
        <v>350</v>
      </c>
      <c r="K12144" s="289" t="s">
        <v>27262</v>
      </c>
      <c r="L12144" s="289" t="s">
        <v>275</v>
      </c>
      <c r="M12144" s="289" t="s">
        <v>27111</v>
      </c>
      <c r="N12144" s="289" t="s">
        <v>446</v>
      </c>
      <c r="O12144" s="289" t="s">
        <v>3332</v>
      </c>
      <c r="P12144" s="289">
        <f>VLOOKUP(CAT_Details[[#This Row],[Delivery Bp Customer Code]],Table6[],2,0)</f>
        <v>3402</v>
      </c>
    </row>
    <row r="12145" spans="1:16" x14ac:dyDescent="0.25">
      <c r="A12145" s="289" t="s">
        <v>3329</v>
      </c>
      <c r="B12145">
        <v>8</v>
      </c>
      <c r="C12145">
        <v>498</v>
      </c>
      <c r="D12145">
        <v>4.1900000000000004</v>
      </c>
      <c r="E12145" s="289" t="s">
        <v>27281</v>
      </c>
      <c r="F12145">
        <v>5017335959</v>
      </c>
      <c r="G12145" s="276">
        <v>45918</v>
      </c>
      <c r="H12145">
        <v>20250915803641</v>
      </c>
      <c r="I12145">
        <v>8.9060000000000006</v>
      </c>
      <c r="J12145" s="289" t="s">
        <v>273</v>
      </c>
      <c r="K12145" s="289" t="s">
        <v>27282</v>
      </c>
      <c r="L12145" s="289" t="s">
        <v>275</v>
      </c>
      <c r="M12145" s="289" t="s">
        <v>27461</v>
      </c>
      <c r="N12145" s="289" t="s">
        <v>519</v>
      </c>
      <c r="O12145" s="289" t="s">
        <v>3332</v>
      </c>
      <c r="P12145" s="289">
        <f>VLOOKUP(CAT_Details[[#This Row],[Delivery Bp Customer Code]],Table6[],2,0)</f>
        <v>3402</v>
      </c>
    </row>
    <row r="12146" spans="1:16" x14ac:dyDescent="0.25">
      <c r="A12146" s="289" t="s">
        <v>14512</v>
      </c>
      <c r="B12146">
        <v>12</v>
      </c>
      <c r="C12146">
        <v>8640</v>
      </c>
      <c r="D12146">
        <v>5.7</v>
      </c>
      <c r="E12146" s="289" t="s">
        <v>28057</v>
      </c>
      <c r="F12146">
        <v>5017288649</v>
      </c>
      <c r="G12146" s="276">
        <v>45918</v>
      </c>
      <c r="I12146">
        <v>9.7799999999999994</v>
      </c>
      <c r="J12146" s="289" t="s">
        <v>350</v>
      </c>
      <c r="K12146" s="289" t="s">
        <v>28058</v>
      </c>
      <c r="L12146" s="289" t="s">
        <v>273</v>
      </c>
      <c r="M12146" s="289" t="s">
        <v>28059</v>
      </c>
      <c r="N12146" s="289" t="s">
        <v>15057</v>
      </c>
      <c r="O12146" s="289" t="s">
        <v>14517</v>
      </c>
      <c r="P12146" s="289" t="str">
        <f>VLOOKUP(CAT_Details[[#This Row],[Delivery Bp Customer Code]],Table6[],2,0)</f>
        <v>No Loc</v>
      </c>
    </row>
    <row r="12147" spans="1:16" x14ac:dyDescent="0.25">
      <c r="A12147" s="289" t="s">
        <v>76</v>
      </c>
      <c r="B12147">
        <v>1</v>
      </c>
      <c r="C12147">
        <v>195</v>
      </c>
      <c r="D12147">
        <v>0.5</v>
      </c>
      <c r="E12147" s="289" t="s">
        <v>26843</v>
      </c>
      <c r="F12147">
        <v>5017261278</v>
      </c>
      <c r="G12147" s="276">
        <v>45918</v>
      </c>
      <c r="H12147">
        <v>20250905797795</v>
      </c>
      <c r="I12147">
        <v>1.2</v>
      </c>
      <c r="J12147" s="289" t="s">
        <v>287</v>
      </c>
      <c r="K12147" s="289" t="s">
        <v>26844</v>
      </c>
      <c r="L12147" s="289" t="s">
        <v>275</v>
      </c>
      <c r="M12147" s="289" t="s">
        <v>27751</v>
      </c>
      <c r="N12147" s="289" t="s">
        <v>20548</v>
      </c>
      <c r="O12147" s="289" t="s">
        <v>16049</v>
      </c>
      <c r="P12147" s="289" t="str">
        <f>VLOOKUP(CAT_Details[[#This Row],[Delivery Bp Customer Code]],Table6[],2,0)</f>
        <v>MZ02</v>
      </c>
    </row>
    <row r="12148" spans="1:16" x14ac:dyDescent="0.25">
      <c r="A12148" s="289" t="s">
        <v>76</v>
      </c>
      <c r="B12148">
        <v>1</v>
      </c>
      <c r="C12148">
        <v>98</v>
      </c>
      <c r="D12148">
        <v>0.2</v>
      </c>
      <c r="E12148" s="289" t="s">
        <v>26848</v>
      </c>
      <c r="F12148">
        <v>5017276040</v>
      </c>
      <c r="G12148" s="276">
        <v>45918</v>
      </c>
      <c r="H12148">
        <v>20250908799166</v>
      </c>
      <c r="I12148">
        <v>0.48499999999999999</v>
      </c>
      <c r="J12148" s="289" t="s">
        <v>294</v>
      </c>
      <c r="K12148" s="289" t="s">
        <v>26849</v>
      </c>
      <c r="L12148" s="289" t="s">
        <v>275</v>
      </c>
      <c r="M12148" s="289" t="s">
        <v>27303</v>
      </c>
      <c r="N12148" s="289" t="s">
        <v>1270</v>
      </c>
      <c r="O12148" s="289" t="s">
        <v>16049</v>
      </c>
      <c r="P12148" s="289" t="str">
        <f>VLOOKUP(CAT_Details[[#This Row],[Delivery Bp Customer Code]],Table6[],2,0)</f>
        <v>MZ02</v>
      </c>
    </row>
    <row r="12149" spans="1:16" x14ac:dyDescent="0.25">
      <c r="A12149" s="289" t="s">
        <v>76</v>
      </c>
      <c r="B12149">
        <v>3</v>
      </c>
      <c r="C12149">
        <v>165</v>
      </c>
      <c r="D12149">
        <v>0.6</v>
      </c>
      <c r="E12149" s="289" t="s">
        <v>27017</v>
      </c>
      <c r="F12149">
        <v>5017291237</v>
      </c>
      <c r="G12149" s="276">
        <v>45918</v>
      </c>
      <c r="H12149">
        <v>20250910800656</v>
      </c>
      <c r="I12149">
        <v>0.432</v>
      </c>
      <c r="J12149" s="289" t="s">
        <v>324</v>
      </c>
      <c r="K12149" s="289" t="s">
        <v>27018</v>
      </c>
      <c r="L12149" s="289" t="s">
        <v>275</v>
      </c>
      <c r="M12149" s="289" t="s">
        <v>27174</v>
      </c>
      <c r="N12149" s="289" t="s">
        <v>508</v>
      </c>
      <c r="O12149" s="289" t="s">
        <v>16049</v>
      </c>
      <c r="P12149" s="289" t="str">
        <f>VLOOKUP(CAT_Details[[#This Row],[Delivery Bp Customer Code]],Table6[],2,0)</f>
        <v>MZ02</v>
      </c>
    </row>
    <row r="12150" spans="1:16" x14ac:dyDescent="0.25">
      <c r="A12150" s="289" t="s">
        <v>74</v>
      </c>
      <c r="B12150">
        <v>15</v>
      </c>
      <c r="C12150">
        <v>8820</v>
      </c>
      <c r="D12150">
        <v>6</v>
      </c>
      <c r="E12150" s="289" t="s">
        <v>26884</v>
      </c>
      <c r="F12150">
        <v>5017275827</v>
      </c>
      <c r="G12150" s="276">
        <v>45918</v>
      </c>
      <c r="H12150">
        <v>20250904797169</v>
      </c>
      <c r="I12150">
        <v>14.4</v>
      </c>
      <c r="J12150" s="289" t="s">
        <v>383</v>
      </c>
      <c r="K12150" s="289" t="s">
        <v>26885</v>
      </c>
      <c r="L12150" s="289" t="s">
        <v>275</v>
      </c>
      <c r="M12150" s="289" t="s">
        <v>27335</v>
      </c>
      <c r="N12150" s="289" t="s">
        <v>386</v>
      </c>
      <c r="O12150" s="289" t="s">
        <v>22256</v>
      </c>
      <c r="P12150" s="289" t="str">
        <f>VLOOKUP(CAT_Details[[#This Row],[Delivery Bp Customer Code]],Table6[],2,0)</f>
        <v>DX01-L5</v>
      </c>
    </row>
    <row r="12151" spans="1:16" x14ac:dyDescent="0.25">
      <c r="A12151" s="289" t="s">
        <v>74</v>
      </c>
      <c r="B12151">
        <v>12</v>
      </c>
      <c r="C12151">
        <v>734</v>
      </c>
      <c r="D12151">
        <v>6.54</v>
      </c>
      <c r="E12151" s="289" t="s">
        <v>26894</v>
      </c>
      <c r="F12151">
        <v>5017275906</v>
      </c>
      <c r="G12151" s="276">
        <v>45918</v>
      </c>
      <c r="H12151">
        <v>20250903795328</v>
      </c>
      <c r="I12151">
        <v>17.585000000000001</v>
      </c>
      <c r="J12151" s="289" t="s">
        <v>294</v>
      </c>
      <c r="K12151" s="289" t="s">
        <v>26895</v>
      </c>
      <c r="L12151" s="289" t="s">
        <v>275</v>
      </c>
      <c r="M12151" s="289" t="s">
        <v>27336</v>
      </c>
      <c r="N12151" s="289" t="s">
        <v>5685</v>
      </c>
      <c r="O12151" s="289" t="s">
        <v>22256</v>
      </c>
      <c r="P12151" s="289" t="str">
        <f>VLOOKUP(CAT_Details[[#This Row],[Delivery Bp Customer Code]],Table6[],2,0)</f>
        <v>DX01-L5</v>
      </c>
    </row>
    <row r="12152" spans="1:16" x14ac:dyDescent="0.25">
      <c r="A12152" s="289" t="s">
        <v>74</v>
      </c>
      <c r="B12152">
        <v>27</v>
      </c>
      <c r="C12152">
        <v>326</v>
      </c>
      <c r="D12152">
        <v>0.86</v>
      </c>
      <c r="E12152" s="289" t="s">
        <v>26900</v>
      </c>
      <c r="F12152">
        <v>5017276421</v>
      </c>
      <c r="G12152" s="276">
        <v>45918</v>
      </c>
      <c r="H12152">
        <v>20250909799427</v>
      </c>
      <c r="I12152">
        <v>0.47399999999999998</v>
      </c>
      <c r="J12152" s="289" t="s">
        <v>294</v>
      </c>
      <c r="K12152" s="289" t="s">
        <v>26901</v>
      </c>
      <c r="L12152" s="289" t="s">
        <v>275</v>
      </c>
      <c r="M12152" s="289" t="s">
        <v>27554</v>
      </c>
      <c r="N12152" s="289" t="s">
        <v>1413</v>
      </c>
      <c r="O12152" s="289" t="s">
        <v>22256</v>
      </c>
      <c r="P12152" s="289" t="str">
        <f>VLOOKUP(CAT_Details[[#This Row],[Delivery Bp Customer Code]],Table6[],2,0)</f>
        <v>DX01-L5</v>
      </c>
    </row>
    <row r="12153" spans="1:16" x14ac:dyDescent="0.25">
      <c r="A12153" s="289" t="s">
        <v>74</v>
      </c>
      <c r="B12153">
        <v>43</v>
      </c>
      <c r="C12153">
        <v>5481</v>
      </c>
      <c r="D12153">
        <v>9.1</v>
      </c>
      <c r="E12153" s="289" t="s">
        <v>27017</v>
      </c>
      <c r="F12153">
        <v>5017291236</v>
      </c>
      <c r="G12153" s="276">
        <v>45918</v>
      </c>
      <c r="H12153">
        <v>20250908798678</v>
      </c>
      <c r="I12153">
        <v>17.975999999999999</v>
      </c>
      <c r="J12153" s="289" t="s">
        <v>324</v>
      </c>
      <c r="K12153" s="289" t="s">
        <v>27024</v>
      </c>
      <c r="L12153" s="289" t="s">
        <v>275</v>
      </c>
      <c r="M12153" s="289" t="s">
        <v>27174</v>
      </c>
      <c r="N12153" s="289" t="s">
        <v>508</v>
      </c>
      <c r="O12153" s="289" t="s">
        <v>22256</v>
      </c>
      <c r="P12153" s="289" t="str">
        <f>VLOOKUP(CAT_Details[[#This Row],[Delivery Bp Customer Code]],Table6[],2,0)</f>
        <v>DX01-L5</v>
      </c>
    </row>
    <row r="12154" spans="1:16" x14ac:dyDescent="0.25">
      <c r="A12154" s="289" t="s">
        <v>74</v>
      </c>
      <c r="B12154">
        <v>11</v>
      </c>
      <c r="C12154">
        <v>7700</v>
      </c>
      <c r="D12154">
        <v>4.4000000000000004</v>
      </c>
      <c r="E12154" s="289" t="s">
        <v>27025</v>
      </c>
      <c r="F12154">
        <v>5017291246</v>
      </c>
      <c r="G12154" s="276">
        <v>45918</v>
      </c>
      <c r="H12154">
        <v>20250909799653</v>
      </c>
      <c r="I12154">
        <v>6.3360000000000003</v>
      </c>
      <c r="J12154" s="289" t="s">
        <v>324</v>
      </c>
      <c r="K12154" s="289" t="s">
        <v>27026</v>
      </c>
      <c r="L12154" s="289" t="s">
        <v>275</v>
      </c>
      <c r="M12154" s="289" t="s">
        <v>27460</v>
      </c>
      <c r="N12154" s="289" t="s">
        <v>333</v>
      </c>
      <c r="O12154" s="289" t="s">
        <v>22256</v>
      </c>
      <c r="P12154" s="289" t="str">
        <f>VLOOKUP(CAT_Details[[#This Row],[Delivery Bp Customer Code]],Table6[],2,0)</f>
        <v>DX01-L5</v>
      </c>
    </row>
    <row r="12155" spans="1:16" x14ac:dyDescent="0.25">
      <c r="A12155" s="289" t="s">
        <v>74</v>
      </c>
      <c r="B12155">
        <v>2</v>
      </c>
      <c r="C12155">
        <v>372</v>
      </c>
      <c r="D12155">
        <v>0.8</v>
      </c>
      <c r="E12155" s="289" t="s">
        <v>27027</v>
      </c>
      <c r="F12155">
        <v>5017291264</v>
      </c>
      <c r="G12155" s="276">
        <v>45918</v>
      </c>
      <c r="H12155">
        <v>20250910800657</v>
      </c>
      <c r="I12155">
        <v>1.3440000000000001</v>
      </c>
      <c r="J12155" s="289" t="s">
        <v>345</v>
      </c>
      <c r="K12155" s="289" t="s">
        <v>27028</v>
      </c>
      <c r="L12155" s="289" t="s">
        <v>275</v>
      </c>
      <c r="M12155" s="289" t="s">
        <v>27168</v>
      </c>
      <c r="N12155" s="289" t="s">
        <v>348</v>
      </c>
      <c r="O12155" s="289" t="s">
        <v>22256</v>
      </c>
      <c r="P12155" s="289" t="str">
        <f>VLOOKUP(CAT_Details[[#This Row],[Delivery Bp Customer Code]],Table6[],2,0)</f>
        <v>DX01-L5</v>
      </c>
    </row>
    <row r="12156" spans="1:16" x14ac:dyDescent="0.25">
      <c r="A12156" s="289" t="s">
        <v>74</v>
      </c>
      <c r="B12156">
        <v>4</v>
      </c>
      <c r="C12156">
        <v>326</v>
      </c>
      <c r="D12156">
        <v>1.6</v>
      </c>
      <c r="E12156" s="289" t="s">
        <v>27349</v>
      </c>
      <c r="F12156">
        <v>5017305584</v>
      </c>
      <c r="G12156" s="276">
        <v>45918</v>
      </c>
      <c r="H12156">
        <v>20250911801622</v>
      </c>
      <c r="I12156">
        <v>4.3010000000000002</v>
      </c>
      <c r="J12156" s="289" t="s">
        <v>350</v>
      </c>
      <c r="K12156" s="289" t="s">
        <v>27350</v>
      </c>
      <c r="L12156" s="289" t="s">
        <v>275</v>
      </c>
      <c r="M12156" s="289" t="s">
        <v>27111</v>
      </c>
      <c r="N12156" s="289" t="s">
        <v>462</v>
      </c>
      <c r="O12156" s="289" t="s">
        <v>22256</v>
      </c>
      <c r="P12156" s="289" t="str">
        <f>VLOOKUP(CAT_Details[[#This Row],[Delivery Bp Customer Code]],Table6[],2,0)</f>
        <v>DX01-L5</v>
      </c>
    </row>
    <row r="12157" spans="1:16" x14ac:dyDescent="0.25">
      <c r="A12157" s="289" t="s">
        <v>74</v>
      </c>
      <c r="B12157">
        <v>15</v>
      </c>
      <c r="C12157">
        <v>1224</v>
      </c>
      <c r="D12157">
        <v>6</v>
      </c>
      <c r="E12157" s="289" t="s">
        <v>27349</v>
      </c>
      <c r="F12157">
        <v>5017305585</v>
      </c>
      <c r="G12157" s="276">
        <v>45918</v>
      </c>
      <c r="H12157">
        <v>20250911801624</v>
      </c>
      <c r="I12157">
        <v>13.016999999999999</v>
      </c>
      <c r="J12157" s="289" t="s">
        <v>350</v>
      </c>
      <c r="K12157" s="289" t="s">
        <v>27351</v>
      </c>
      <c r="L12157" s="289" t="s">
        <v>275</v>
      </c>
      <c r="M12157" s="289" t="s">
        <v>27111</v>
      </c>
      <c r="N12157" s="289" t="s">
        <v>462</v>
      </c>
      <c r="O12157" s="289" t="s">
        <v>22256</v>
      </c>
      <c r="P12157" s="289" t="str">
        <f>VLOOKUP(CAT_Details[[#This Row],[Delivery Bp Customer Code]],Table6[],2,0)</f>
        <v>DX01-L5</v>
      </c>
    </row>
    <row r="12158" spans="1:16" x14ac:dyDescent="0.25">
      <c r="A12158" s="289" t="s">
        <v>74</v>
      </c>
      <c r="B12158">
        <v>1</v>
      </c>
      <c r="C12158">
        <v>107</v>
      </c>
      <c r="D12158">
        <v>0.21</v>
      </c>
      <c r="E12158" s="289" t="s">
        <v>27352</v>
      </c>
      <c r="F12158">
        <v>5017305626</v>
      </c>
      <c r="G12158" s="276">
        <v>45918</v>
      </c>
      <c r="H12158">
        <v>20250910800744</v>
      </c>
      <c r="I12158">
        <v>0.13600000000000001</v>
      </c>
      <c r="J12158" s="289" t="s">
        <v>350</v>
      </c>
      <c r="K12158" s="289" t="s">
        <v>27353</v>
      </c>
      <c r="L12158" s="289" t="s">
        <v>275</v>
      </c>
      <c r="M12158" s="289" t="s">
        <v>27111</v>
      </c>
      <c r="N12158" s="289" t="s">
        <v>685</v>
      </c>
      <c r="O12158" s="289" t="s">
        <v>22256</v>
      </c>
      <c r="P12158" s="289" t="str">
        <f>VLOOKUP(CAT_Details[[#This Row],[Delivery Bp Customer Code]],Table6[],2,0)</f>
        <v>DX01-L5</v>
      </c>
    </row>
    <row r="12159" spans="1:16" x14ac:dyDescent="0.25">
      <c r="A12159" s="289" t="s">
        <v>74</v>
      </c>
      <c r="B12159">
        <v>26</v>
      </c>
      <c r="C12159">
        <v>3250</v>
      </c>
      <c r="D12159">
        <v>11.42</v>
      </c>
      <c r="E12159" s="289" t="s">
        <v>27390</v>
      </c>
      <c r="F12159">
        <v>5017336154</v>
      </c>
      <c r="G12159" s="276">
        <v>45918</v>
      </c>
      <c r="H12159">
        <v>20250910800954</v>
      </c>
      <c r="I12159">
        <v>20.177</v>
      </c>
      <c r="J12159" s="289" t="s">
        <v>345</v>
      </c>
      <c r="K12159" s="289" t="s">
        <v>27391</v>
      </c>
      <c r="L12159" s="289" t="s">
        <v>275</v>
      </c>
      <c r="M12159" s="289" t="s">
        <v>27779</v>
      </c>
      <c r="N12159" s="289" t="s">
        <v>427</v>
      </c>
      <c r="O12159" s="289" t="s">
        <v>22256</v>
      </c>
      <c r="P12159" s="289" t="str">
        <f>VLOOKUP(CAT_Details[[#This Row],[Delivery Bp Customer Code]],Table6[],2,0)</f>
        <v>DX01-L5</v>
      </c>
    </row>
    <row r="12160" spans="1:16" x14ac:dyDescent="0.25">
      <c r="A12160" s="289" t="s">
        <v>521</v>
      </c>
      <c r="B12160">
        <v>1</v>
      </c>
      <c r="C12160">
        <v>135</v>
      </c>
      <c r="D12160">
        <v>0.4</v>
      </c>
      <c r="E12160" s="289" t="s">
        <v>27048</v>
      </c>
      <c r="F12160">
        <v>5017291788</v>
      </c>
      <c r="G12160" s="276">
        <v>45918</v>
      </c>
      <c r="H12160">
        <v>20250904796463</v>
      </c>
      <c r="I12160">
        <v>0.76800000000000002</v>
      </c>
      <c r="J12160" s="289" t="s">
        <v>324</v>
      </c>
      <c r="K12160" s="289" t="s">
        <v>27049</v>
      </c>
      <c r="L12160" s="289" t="s">
        <v>275</v>
      </c>
      <c r="M12160" s="289" t="s">
        <v>27249</v>
      </c>
      <c r="N12160" s="289" t="s">
        <v>531</v>
      </c>
      <c r="O12160" s="289" t="s">
        <v>16307</v>
      </c>
      <c r="P12160" s="289" t="str">
        <f>VLOOKUP(CAT_Details[[#This Row],[Delivery Bp Customer Code]],Table6[],2,0)</f>
        <v>DX01</v>
      </c>
    </row>
    <row r="12161" spans="1:16" x14ac:dyDescent="0.25">
      <c r="A12161" s="289" t="s">
        <v>521</v>
      </c>
      <c r="B12161">
        <v>8</v>
      </c>
      <c r="C12161">
        <v>2960</v>
      </c>
      <c r="D12161">
        <v>3.2</v>
      </c>
      <c r="E12161" s="289" t="s">
        <v>27404</v>
      </c>
      <c r="F12161">
        <v>5017305742</v>
      </c>
      <c r="G12161" s="276">
        <v>45918</v>
      </c>
      <c r="H12161">
        <v>20250911801604</v>
      </c>
      <c r="I12161">
        <v>2.7650000000000001</v>
      </c>
      <c r="J12161" s="289" t="s">
        <v>350</v>
      </c>
      <c r="K12161" s="289" t="s">
        <v>27405</v>
      </c>
      <c r="L12161" s="289" t="s">
        <v>275</v>
      </c>
      <c r="M12161" s="289" t="s">
        <v>27111</v>
      </c>
      <c r="N12161" s="289" t="s">
        <v>528</v>
      </c>
      <c r="O12161" s="289" t="s">
        <v>16307</v>
      </c>
      <c r="P12161" s="289" t="str">
        <f>VLOOKUP(CAT_Details[[#This Row],[Delivery Bp Customer Code]],Table6[],2,0)</f>
        <v>DX01</v>
      </c>
    </row>
    <row r="12162" spans="1:16" x14ac:dyDescent="0.25">
      <c r="A12162" s="289" t="s">
        <v>272</v>
      </c>
      <c r="B12162">
        <v>7</v>
      </c>
      <c r="C12162">
        <v>1492</v>
      </c>
      <c r="D12162">
        <v>2.8</v>
      </c>
      <c r="E12162" s="289" t="s">
        <v>26805</v>
      </c>
      <c r="F12162">
        <v>5017275734</v>
      </c>
      <c r="G12162" s="276">
        <v>45918</v>
      </c>
      <c r="H12162">
        <v>20250908798767</v>
      </c>
      <c r="I12162">
        <v>7.8719999999999999</v>
      </c>
      <c r="J12162" s="289" t="s">
        <v>294</v>
      </c>
      <c r="K12162" s="289" t="s">
        <v>26931</v>
      </c>
      <c r="L12162" s="289" t="s">
        <v>275</v>
      </c>
      <c r="M12162" s="289" t="s">
        <v>27239</v>
      </c>
      <c r="N12162" s="289" t="s">
        <v>555</v>
      </c>
      <c r="O12162" s="289" t="s">
        <v>277</v>
      </c>
      <c r="P12162" s="289" t="str">
        <f>VLOOKUP(CAT_Details[[#This Row],[Delivery Bp Customer Code]],Table6[],2,0)</f>
        <v>U2-L5</v>
      </c>
    </row>
    <row r="12163" spans="1:16" x14ac:dyDescent="0.25">
      <c r="A12163" s="289" t="s">
        <v>272</v>
      </c>
      <c r="B12163">
        <v>1</v>
      </c>
      <c r="C12163">
        <v>45</v>
      </c>
      <c r="D12163">
        <v>0.4</v>
      </c>
      <c r="E12163" s="289" t="s">
        <v>27054</v>
      </c>
      <c r="F12163">
        <v>5017291516</v>
      </c>
      <c r="G12163" s="276">
        <v>45918</v>
      </c>
      <c r="H12163">
        <v>20250905797787</v>
      </c>
      <c r="I12163">
        <v>0.76800000000000002</v>
      </c>
      <c r="J12163" s="289" t="s">
        <v>345</v>
      </c>
      <c r="K12163" s="289" t="s">
        <v>27055</v>
      </c>
      <c r="L12163" s="289" t="s">
        <v>275</v>
      </c>
      <c r="M12163" s="289" t="s">
        <v>27169</v>
      </c>
      <c r="N12163" s="289" t="s">
        <v>2014</v>
      </c>
      <c r="O12163" s="289" t="s">
        <v>277</v>
      </c>
      <c r="P12163" s="289" t="str">
        <f>VLOOKUP(CAT_Details[[#This Row],[Delivery Bp Customer Code]],Table6[],2,0)</f>
        <v>U2-L5</v>
      </c>
    </row>
    <row r="12164" spans="1:16" x14ac:dyDescent="0.25">
      <c r="A12164" s="289" t="s">
        <v>272</v>
      </c>
      <c r="B12164">
        <v>1</v>
      </c>
      <c r="C12164">
        <v>300</v>
      </c>
      <c r="D12164">
        <v>0.4</v>
      </c>
      <c r="E12164" s="289" t="s">
        <v>27414</v>
      </c>
      <c r="F12164">
        <v>5017305406</v>
      </c>
      <c r="G12164" s="276">
        <v>45918</v>
      </c>
      <c r="H12164">
        <v>20250911801671</v>
      </c>
      <c r="I12164">
        <v>0.33600000000000002</v>
      </c>
      <c r="J12164" s="289" t="s">
        <v>350</v>
      </c>
      <c r="K12164" s="289" t="s">
        <v>27415</v>
      </c>
      <c r="L12164" s="289" t="s">
        <v>275</v>
      </c>
      <c r="M12164" s="289" t="s">
        <v>27458</v>
      </c>
      <c r="N12164" s="289" t="s">
        <v>15982</v>
      </c>
      <c r="O12164" s="289" t="s">
        <v>277</v>
      </c>
      <c r="P12164" s="289" t="str">
        <f>VLOOKUP(CAT_Details[[#This Row],[Delivery Bp Customer Code]],Table6[],2,0)</f>
        <v>U2-L5</v>
      </c>
    </row>
    <row r="12165" spans="1:16" x14ac:dyDescent="0.25">
      <c r="A12165" s="289" t="s">
        <v>272</v>
      </c>
      <c r="B12165">
        <v>19</v>
      </c>
      <c r="C12165">
        <v>3870</v>
      </c>
      <c r="D12165">
        <v>7.6</v>
      </c>
      <c r="E12165" s="289" t="s">
        <v>27421</v>
      </c>
      <c r="F12165">
        <v>5017305576</v>
      </c>
      <c r="G12165" s="276">
        <v>45918</v>
      </c>
      <c r="H12165">
        <v>20250911801583</v>
      </c>
      <c r="I12165">
        <v>17.327999999999999</v>
      </c>
      <c r="J12165" s="289" t="s">
        <v>350</v>
      </c>
      <c r="K12165" s="289" t="s">
        <v>27422</v>
      </c>
      <c r="L12165" s="289" t="s">
        <v>275</v>
      </c>
      <c r="M12165" s="289" t="s">
        <v>27118</v>
      </c>
      <c r="N12165" s="289" t="s">
        <v>472</v>
      </c>
      <c r="O12165" s="289" t="s">
        <v>277</v>
      </c>
      <c r="P12165" s="289" t="str">
        <f>VLOOKUP(CAT_Details[[#This Row],[Delivery Bp Customer Code]],Table6[],2,0)</f>
        <v>U2-L5</v>
      </c>
    </row>
    <row r="12166" spans="1:16" x14ac:dyDescent="0.25">
      <c r="A12166" s="289" t="s">
        <v>272</v>
      </c>
      <c r="B12166">
        <v>9</v>
      </c>
      <c r="C12166">
        <v>1017</v>
      </c>
      <c r="D12166">
        <v>1.8</v>
      </c>
      <c r="E12166" s="289" t="s">
        <v>27250</v>
      </c>
      <c r="F12166">
        <v>5017305631</v>
      </c>
      <c r="G12166" s="276">
        <v>45918</v>
      </c>
      <c r="H12166">
        <v>20250905797471</v>
      </c>
      <c r="I12166">
        <v>2.88</v>
      </c>
      <c r="J12166" s="289" t="s">
        <v>350</v>
      </c>
      <c r="K12166" s="289" t="s">
        <v>27423</v>
      </c>
      <c r="L12166" s="289" t="s">
        <v>275</v>
      </c>
      <c r="M12166" s="289" t="s">
        <v>27458</v>
      </c>
      <c r="N12166" s="289" t="s">
        <v>540</v>
      </c>
      <c r="O12166" s="289" t="s">
        <v>277</v>
      </c>
      <c r="P12166" s="289" t="str">
        <f>VLOOKUP(CAT_Details[[#This Row],[Delivery Bp Customer Code]],Table6[],2,0)</f>
        <v>U2-L5</v>
      </c>
    </row>
    <row r="12167" spans="1:16" x14ac:dyDescent="0.25">
      <c r="A12167" s="289" t="s">
        <v>272</v>
      </c>
      <c r="B12167">
        <v>12</v>
      </c>
      <c r="C12167">
        <v>2648</v>
      </c>
      <c r="D12167">
        <v>2.4</v>
      </c>
      <c r="E12167" s="289" t="s">
        <v>27256</v>
      </c>
      <c r="F12167">
        <v>5017305653</v>
      </c>
      <c r="G12167" s="276">
        <v>45918</v>
      </c>
      <c r="H12167">
        <v>20250905797484</v>
      </c>
      <c r="I12167">
        <v>4.234</v>
      </c>
      <c r="J12167" s="289" t="s">
        <v>350</v>
      </c>
      <c r="K12167" s="289" t="s">
        <v>27424</v>
      </c>
      <c r="L12167" s="289" t="s">
        <v>275</v>
      </c>
      <c r="M12167" s="289" t="s">
        <v>27458</v>
      </c>
      <c r="N12167" s="289" t="s">
        <v>544</v>
      </c>
      <c r="O12167" s="289" t="s">
        <v>277</v>
      </c>
      <c r="P12167" s="289" t="str">
        <f>VLOOKUP(CAT_Details[[#This Row],[Delivery Bp Customer Code]],Table6[],2,0)</f>
        <v>U2-L5</v>
      </c>
    </row>
    <row r="12168" spans="1:16" x14ac:dyDescent="0.25">
      <c r="A12168" s="289" t="s">
        <v>272</v>
      </c>
      <c r="B12168">
        <v>1</v>
      </c>
      <c r="C12168">
        <v>561.5</v>
      </c>
      <c r="D12168">
        <v>0.4</v>
      </c>
      <c r="E12168" s="289" t="s">
        <v>27427</v>
      </c>
      <c r="F12168">
        <v>5017305715</v>
      </c>
      <c r="G12168" s="276">
        <v>45918</v>
      </c>
      <c r="H12168">
        <v>20250910800599</v>
      </c>
      <c r="I12168">
        <v>0.51800000000000002</v>
      </c>
      <c r="J12168" s="289" t="s">
        <v>350</v>
      </c>
      <c r="K12168" s="289" t="s">
        <v>27428</v>
      </c>
      <c r="L12168" s="289" t="s">
        <v>275</v>
      </c>
      <c r="M12168" s="289" t="s">
        <v>27111</v>
      </c>
      <c r="N12168" s="289" t="s">
        <v>982</v>
      </c>
      <c r="O12168" s="289" t="s">
        <v>277</v>
      </c>
      <c r="P12168" s="289" t="str">
        <f>VLOOKUP(CAT_Details[[#This Row],[Delivery Bp Customer Code]],Table6[],2,0)</f>
        <v>U2-L5</v>
      </c>
    </row>
    <row r="12169" spans="1:16" x14ac:dyDescent="0.25">
      <c r="A12169" s="289" t="s">
        <v>272</v>
      </c>
      <c r="B12169">
        <v>16</v>
      </c>
      <c r="C12169">
        <v>1199.01</v>
      </c>
      <c r="D12169">
        <v>6.4</v>
      </c>
      <c r="E12169" s="289" t="s">
        <v>27202</v>
      </c>
      <c r="F12169">
        <v>5017321780</v>
      </c>
      <c r="G12169" s="276">
        <v>45918</v>
      </c>
      <c r="H12169">
        <v>20250911802101</v>
      </c>
      <c r="I12169">
        <v>18.431999999999999</v>
      </c>
      <c r="J12169" s="289" t="s">
        <v>302</v>
      </c>
      <c r="K12169" s="289" t="s">
        <v>27445</v>
      </c>
      <c r="L12169" s="289" t="s">
        <v>275</v>
      </c>
      <c r="M12169" s="289" t="s">
        <v>27492</v>
      </c>
      <c r="N12169" s="289" t="s">
        <v>305</v>
      </c>
      <c r="O12169" s="289" t="s">
        <v>277</v>
      </c>
      <c r="P12169" s="289" t="str">
        <f>VLOOKUP(CAT_Details[[#This Row],[Delivery Bp Customer Code]],Table6[],2,0)</f>
        <v>U2-L5</v>
      </c>
    </row>
    <row r="12170" spans="1:16" x14ac:dyDescent="0.25">
      <c r="A12170" s="289" t="s">
        <v>5576</v>
      </c>
      <c r="B12170">
        <v>12</v>
      </c>
      <c r="C12170">
        <v>13200</v>
      </c>
      <c r="D12170">
        <v>7.2</v>
      </c>
      <c r="E12170" s="289" t="s">
        <v>27454</v>
      </c>
      <c r="F12170">
        <v>5017336214</v>
      </c>
      <c r="G12170" s="276">
        <v>45918</v>
      </c>
      <c r="H12170">
        <v>20250905797927</v>
      </c>
      <c r="I12170">
        <v>17.28</v>
      </c>
      <c r="J12170" s="289" t="s">
        <v>273</v>
      </c>
      <c r="K12170" s="289" t="s">
        <v>27455</v>
      </c>
      <c r="L12170" s="289" t="s">
        <v>275</v>
      </c>
      <c r="M12170" s="289" t="s">
        <v>27461</v>
      </c>
      <c r="N12170" s="289" t="s">
        <v>6556</v>
      </c>
      <c r="O12170" s="289" t="s">
        <v>15996</v>
      </c>
      <c r="P12170" s="289" t="str">
        <f>VLOOKUP(CAT_Details[[#This Row],[Delivery Bp Customer Code]],Table6[],2,0)</f>
        <v>ES01</v>
      </c>
    </row>
    <row r="12171" spans="1:16" x14ac:dyDescent="0.25">
      <c r="A12171" s="289" t="s">
        <v>278</v>
      </c>
      <c r="B12171">
        <v>4</v>
      </c>
      <c r="C12171">
        <v>1460</v>
      </c>
      <c r="D12171">
        <v>1.6</v>
      </c>
      <c r="E12171" s="289" t="s">
        <v>27086</v>
      </c>
      <c r="F12171">
        <v>5017321479</v>
      </c>
      <c r="G12171" s="276">
        <v>45919</v>
      </c>
      <c r="H12171">
        <v>20250909800266</v>
      </c>
      <c r="I12171">
        <v>1.8819999999999999</v>
      </c>
      <c r="J12171" s="289" t="s">
        <v>324</v>
      </c>
      <c r="K12171" s="289" t="s">
        <v>27087</v>
      </c>
      <c r="L12171" s="289" t="s">
        <v>275</v>
      </c>
      <c r="M12171" s="289" t="s">
        <v>27862</v>
      </c>
      <c r="N12171" s="289" t="s">
        <v>1392</v>
      </c>
      <c r="O12171" s="289" t="s">
        <v>498</v>
      </c>
      <c r="P12171" s="289" t="str">
        <f>VLOOKUP(CAT_Details[[#This Row],[Delivery Bp Customer Code]],Table6[],2,0)</f>
        <v>DK-BM01</v>
      </c>
    </row>
    <row r="12172" spans="1:16" x14ac:dyDescent="0.25">
      <c r="A12172" s="289" t="s">
        <v>278</v>
      </c>
      <c r="B12172">
        <v>6</v>
      </c>
      <c r="C12172">
        <v>1359</v>
      </c>
      <c r="D12172">
        <v>1.2</v>
      </c>
      <c r="E12172" s="289" t="s">
        <v>27090</v>
      </c>
      <c r="F12172">
        <v>5017321649</v>
      </c>
      <c r="G12172" s="276">
        <v>45919</v>
      </c>
      <c r="H12172">
        <v>20250911801634</v>
      </c>
      <c r="I12172">
        <v>1.44</v>
      </c>
      <c r="J12172" s="289" t="s">
        <v>350</v>
      </c>
      <c r="K12172" s="289" t="s">
        <v>27091</v>
      </c>
      <c r="L12172" s="289" t="s">
        <v>275</v>
      </c>
      <c r="M12172" s="289" t="s">
        <v>27629</v>
      </c>
      <c r="N12172" s="289" t="s">
        <v>1395</v>
      </c>
      <c r="O12172" s="289" t="s">
        <v>498</v>
      </c>
      <c r="P12172" s="289" t="str">
        <f>VLOOKUP(CAT_Details[[#This Row],[Delivery Bp Customer Code]],Table6[],2,0)</f>
        <v>DK-BM01</v>
      </c>
    </row>
    <row r="12173" spans="1:16" x14ac:dyDescent="0.25">
      <c r="A12173" s="289" t="s">
        <v>278</v>
      </c>
      <c r="B12173">
        <v>19</v>
      </c>
      <c r="C12173">
        <v>6559.64</v>
      </c>
      <c r="D12173">
        <v>6.28</v>
      </c>
      <c r="E12173" s="289" t="s">
        <v>27094</v>
      </c>
      <c r="F12173">
        <v>5017321767</v>
      </c>
      <c r="G12173" s="276">
        <v>45919</v>
      </c>
      <c r="H12173">
        <v>20250911801646</v>
      </c>
      <c r="I12173">
        <v>8.81</v>
      </c>
      <c r="J12173" s="289" t="s">
        <v>280</v>
      </c>
      <c r="K12173" s="289" t="s">
        <v>27095</v>
      </c>
      <c r="L12173" s="289" t="s">
        <v>275</v>
      </c>
      <c r="M12173" s="289" t="s">
        <v>27627</v>
      </c>
      <c r="N12173" s="289" t="s">
        <v>23070</v>
      </c>
      <c r="O12173" s="289" t="s">
        <v>498</v>
      </c>
      <c r="P12173" s="289" t="str">
        <f>VLOOKUP(CAT_Details[[#This Row],[Delivery Bp Customer Code]],Table6[],2,0)</f>
        <v>DK-BM01</v>
      </c>
    </row>
    <row r="12174" spans="1:16" x14ac:dyDescent="0.25">
      <c r="A12174" s="289" t="s">
        <v>75</v>
      </c>
      <c r="B12174">
        <v>1</v>
      </c>
      <c r="C12174">
        <v>72</v>
      </c>
      <c r="D12174">
        <v>0.4</v>
      </c>
      <c r="E12174" s="289" t="s">
        <v>26964</v>
      </c>
      <c r="F12174">
        <v>5017291290</v>
      </c>
      <c r="G12174" s="276">
        <v>45919</v>
      </c>
      <c r="H12174">
        <v>20250909800166</v>
      </c>
      <c r="I12174">
        <v>0.72</v>
      </c>
      <c r="J12174" s="289" t="s">
        <v>3970</v>
      </c>
      <c r="K12174" s="289" t="s">
        <v>26965</v>
      </c>
      <c r="L12174" s="289" t="s">
        <v>275</v>
      </c>
      <c r="M12174" s="289" t="s">
        <v>27114</v>
      </c>
      <c r="N12174" s="289" t="s">
        <v>25190</v>
      </c>
      <c r="O12174" s="289" t="s">
        <v>5281</v>
      </c>
      <c r="P12174" s="289" t="str">
        <f>VLOOKUP(CAT_Details[[#This Row],[Delivery Bp Customer Code]],Table6[],2,0)</f>
        <v>DK-LW08</v>
      </c>
    </row>
    <row r="12175" spans="1:16" x14ac:dyDescent="0.25">
      <c r="A12175" s="289" t="s">
        <v>75</v>
      </c>
      <c r="B12175">
        <v>1</v>
      </c>
      <c r="C12175">
        <v>120</v>
      </c>
      <c r="D12175">
        <v>0.4</v>
      </c>
      <c r="E12175" s="289" t="s">
        <v>27123</v>
      </c>
      <c r="F12175">
        <v>5017305721</v>
      </c>
      <c r="G12175" s="276">
        <v>45919</v>
      </c>
      <c r="H12175">
        <v>20250911802134</v>
      </c>
      <c r="I12175">
        <v>0.48</v>
      </c>
      <c r="J12175" s="289" t="s">
        <v>324</v>
      </c>
      <c r="K12175" s="289" t="s">
        <v>27124</v>
      </c>
      <c r="L12175" s="289" t="s">
        <v>275</v>
      </c>
      <c r="M12175" s="289" t="s">
        <v>27863</v>
      </c>
      <c r="N12175" s="289" t="s">
        <v>2727</v>
      </c>
      <c r="O12175" s="289" t="s">
        <v>2173</v>
      </c>
      <c r="P12175" s="289" t="str">
        <f>VLOOKUP(CAT_Details[[#This Row],[Delivery Bp Customer Code]],Table6[],2,0)</f>
        <v>OYL1</v>
      </c>
    </row>
    <row r="12176" spans="1:16" x14ac:dyDescent="0.25">
      <c r="A12176" s="289" t="s">
        <v>75</v>
      </c>
      <c r="B12176">
        <v>1</v>
      </c>
      <c r="C12176">
        <v>33</v>
      </c>
      <c r="D12176">
        <v>0.2</v>
      </c>
      <c r="E12176" s="289" t="s">
        <v>27123</v>
      </c>
      <c r="F12176">
        <v>5017305722</v>
      </c>
      <c r="G12176" s="276">
        <v>45919</v>
      </c>
      <c r="H12176">
        <v>20250911802139</v>
      </c>
      <c r="I12176">
        <v>0.24</v>
      </c>
      <c r="J12176" s="289" t="s">
        <v>324</v>
      </c>
      <c r="K12176" s="289" t="s">
        <v>27125</v>
      </c>
      <c r="L12176" s="289" t="s">
        <v>275</v>
      </c>
      <c r="M12176" s="289" t="s">
        <v>27863</v>
      </c>
      <c r="N12176" s="289" t="s">
        <v>2727</v>
      </c>
      <c r="O12176" s="289" t="s">
        <v>2173</v>
      </c>
      <c r="P12176" s="289" t="str">
        <f>VLOOKUP(CAT_Details[[#This Row],[Delivery Bp Customer Code]],Table6[],2,0)</f>
        <v>OYL1</v>
      </c>
    </row>
    <row r="12177" spans="1:16" x14ac:dyDescent="0.25">
      <c r="A12177" s="289" t="s">
        <v>75</v>
      </c>
      <c r="B12177">
        <v>6</v>
      </c>
      <c r="C12177">
        <v>1950</v>
      </c>
      <c r="D12177">
        <v>2.4</v>
      </c>
      <c r="E12177" s="289" t="s">
        <v>27123</v>
      </c>
      <c r="F12177">
        <v>5017305723</v>
      </c>
      <c r="G12177" s="276">
        <v>45919</v>
      </c>
      <c r="H12177">
        <v>20250911802122</v>
      </c>
      <c r="I12177">
        <v>5.76</v>
      </c>
      <c r="J12177" s="289" t="s">
        <v>324</v>
      </c>
      <c r="K12177" s="289" t="s">
        <v>27126</v>
      </c>
      <c r="L12177" s="289" t="s">
        <v>275</v>
      </c>
      <c r="M12177" s="289" t="s">
        <v>27863</v>
      </c>
      <c r="N12177" s="289" t="s">
        <v>2727</v>
      </c>
      <c r="O12177" s="289" t="s">
        <v>2173</v>
      </c>
      <c r="P12177" s="289" t="str">
        <f>VLOOKUP(CAT_Details[[#This Row],[Delivery Bp Customer Code]],Table6[],2,0)</f>
        <v>OYL1</v>
      </c>
    </row>
    <row r="12178" spans="1:16" x14ac:dyDescent="0.25">
      <c r="A12178" s="289" t="s">
        <v>75</v>
      </c>
      <c r="B12178">
        <v>1</v>
      </c>
      <c r="C12178">
        <v>210</v>
      </c>
      <c r="D12178">
        <v>0.4</v>
      </c>
      <c r="E12178" s="289" t="s">
        <v>27123</v>
      </c>
      <c r="F12178">
        <v>5017305724</v>
      </c>
      <c r="G12178" s="276">
        <v>45919</v>
      </c>
      <c r="H12178">
        <v>20250911802128</v>
      </c>
      <c r="I12178">
        <v>0.96</v>
      </c>
      <c r="J12178" s="289" t="s">
        <v>324</v>
      </c>
      <c r="K12178" s="289" t="s">
        <v>27127</v>
      </c>
      <c r="L12178" s="289" t="s">
        <v>275</v>
      </c>
      <c r="M12178" s="289" t="s">
        <v>27863</v>
      </c>
      <c r="N12178" s="289" t="s">
        <v>2727</v>
      </c>
      <c r="O12178" s="289" t="s">
        <v>2173</v>
      </c>
      <c r="P12178" s="289" t="str">
        <f>VLOOKUP(CAT_Details[[#This Row],[Delivery Bp Customer Code]],Table6[],2,0)</f>
        <v>OYL1</v>
      </c>
    </row>
    <row r="12179" spans="1:16" x14ac:dyDescent="0.25">
      <c r="A12179" s="289" t="s">
        <v>75</v>
      </c>
      <c r="B12179">
        <v>1</v>
      </c>
      <c r="C12179">
        <v>444</v>
      </c>
      <c r="D12179">
        <v>0.4</v>
      </c>
      <c r="E12179" s="289" t="s">
        <v>27123</v>
      </c>
      <c r="F12179">
        <v>5017305725</v>
      </c>
      <c r="G12179" s="276">
        <v>45919</v>
      </c>
      <c r="H12179">
        <v>20250911802136</v>
      </c>
      <c r="I12179">
        <v>0.96</v>
      </c>
      <c r="J12179" s="289" t="s">
        <v>324</v>
      </c>
      <c r="K12179" s="289" t="s">
        <v>27128</v>
      </c>
      <c r="L12179" s="289" t="s">
        <v>275</v>
      </c>
      <c r="M12179" s="289" t="s">
        <v>27863</v>
      </c>
      <c r="N12179" s="289" t="s">
        <v>2727</v>
      </c>
      <c r="O12179" s="289" t="s">
        <v>2173</v>
      </c>
      <c r="P12179" s="289" t="str">
        <f>VLOOKUP(CAT_Details[[#This Row],[Delivery Bp Customer Code]],Table6[],2,0)</f>
        <v>OYL1</v>
      </c>
    </row>
    <row r="12180" spans="1:16" x14ac:dyDescent="0.25">
      <c r="A12180" s="289" t="s">
        <v>75</v>
      </c>
      <c r="B12180">
        <v>5</v>
      </c>
      <c r="C12180">
        <v>69</v>
      </c>
      <c r="D12180">
        <v>0.61</v>
      </c>
      <c r="E12180" s="289" t="s">
        <v>27136</v>
      </c>
      <c r="F12180">
        <v>5017321520</v>
      </c>
      <c r="G12180" s="276">
        <v>45919</v>
      </c>
      <c r="H12180">
        <v>20250911801989</v>
      </c>
      <c r="I12180">
        <v>0.59399999999999997</v>
      </c>
      <c r="J12180" s="289" t="s">
        <v>350</v>
      </c>
      <c r="K12180" s="289" t="s">
        <v>27137</v>
      </c>
      <c r="L12180" s="289" t="s">
        <v>275</v>
      </c>
      <c r="M12180" s="289" t="s">
        <v>27458</v>
      </c>
      <c r="N12180" s="289" t="s">
        <v>2252</v>
      </c>
      <c r="O12180" s="289" t="s">
        <v>2173</v>
      </c>
      <c r="P12180" s="289" t="str">
        <f>VLOOKUP(CAT_Details[[#This Row],[Delivery Bp Customer Code]],Table6[],2,0)</f>
        <v>OYL1</v>
      </c>
    </row>
    <row r="12181" spans="1:16" x14ac:dyDescent="0.25">
      <c r="A12181" s="289" t="s">
        <v>75</v>
      </c>
      <c r="B12181">
        <v>2</v>
      </c>
      <c r="C12181">
        <v>19</v>
      </c>
      <c r="D12181">
        <v>0.12</v>
      </c>
      <c r="E12181" s="289" t="s">
        <v>27138</v>
      </c>
      <c r="F12181">
        <v>5017321564</v>
      </c>
      <c r="G12181" s="276">
        <v>45919</v>
      </c>
      <c r="H12181">
        <v>20250911801636</v>
      </c>
      <c r="I12181">
        <v>5.6000000000000001E-2</v>
      </c>
      <c r="J12181" s="289" t="s">
        <v>350</v>
      </c>
      <c r="K12181" s="289" t="s">
        <v>27139</v>
      </c>
      <c r="L12181" s="289" t="s">
        <v>275</v>
      </c>
      <c r="M12181" s="289" t="s">
        <v>27458</v>
      </c>
      <c r="N12181" s="289" t="s">
        <v>15910</v>
      </c>
      <c r="O12181" s="289" t="s">
        <v>2173</v>
      </c>
      <c r="P12181" s="289" t="str">
        <f>VLOOKUP(CAT_Details[[#This Row],[Delivery Bp Customer Code]],Table6[],2,0)</f>
        <v>OYL1</v>
      </c>
    </row>
    <row r="12182" spans="1:16" x14ac:dyDescent="0.25">
      <c r="A12182" s="289" t="s">
        <v>75</v>
      </c>
      <c r="B12182">
        <v>2</v>
      </c>
      <c r="C12182">
        <v>118</v>
      </c>
      <c r="D12182">
        <v>0.4</v>
      </c>
      <c r="E12182" s="289" t="s">
        <v>27140</v>
      </c>
      <c r="F12182">
        <v>5017321630</v>
      </c>
      <c r="G12182" s="276">
        <v>45919</v>
      </c>
      <c r="H12182">
        <v>20250911802310</v>
      </c>
      <c r="I12182">
        <v>0.59799999999999998</v>
      </c>
      <c r="J12182" s="289" t="s">
        <v>350</v>
      </c>
      <c r="K12182" s="289" t="s">
        <v>27141</v>
      </c>
      <c r="L12182" s="289" t="s">
        <v>275</v>
      </c>
      <c r="M12182" s="289" t="s">
        <v>27458</v>
      </c>
      <c r="N12182" s="289" t="s">
        <v>482</v>
      </c>
      <c r="O12182" s="289" t="s">
        <v>2173</v>
      </c>
      <c r="P12182" s="289" t="str">
        <f>VLOOKUP(CAT_Details[[#This Row],[Delivery Bp Customer Code]],Table6[],2,0)</f>
        <v>OYL1</v>
      </c>
    </row>
    <row r="12183" spans="1:16" x14ac:dyDescent="0.25">
      <c r="A12183" s="289" t="s">
        <v>75</v>
      </c>
      <c r="B12183">
        <v>8</v>
      </c>
      <c r="C12183">
        <v>2575</v>
      </c>
      <c r="D12183">
        <v>3.2</v>
      </c>
      <c r="E12183" s="289" t="s">
        <v>27142</v>
      </c>
      <c r="F12183">
        <v>5017335889</v>
      </c>
      <c r="G12183" s="276">
        <v>45919</v>
      </c>
      <c r="H12183">
        <v>20250911801882</v>
      </c>
      <c r="I12183">
        <v>3.84</v>
      </c>
      <c r="J12183" s="289" t="s">
        <v>280</v>
      </c>
      <c r="K12183" s="289" t="s">
        <v>27143</v>
      </c>
      <c r="L12183" s="289" t="s">
        <v>275</v>
      </c>
      <c r="M12183" s="289" t="s">
        <v>27656</v>
      </c>
      <c r="N12183" s="289" t="s">
        <v>868</v>
      </c>
      <c r="O12183" s="289" t="s">
        <v>2173</v>
      </c>
      <c r="P12183" s="289" t="str">
        <f>VLOOKUP(CAT_Details[[#This Row],[Delivery Bp Customer Code]],Table6[],2,0)</f>
        <v>OYL1</v>
      </c>
    </row>
    <row r="12184" spans="1:16" x14ac:dyDescent="0.25">
      <c r="A12184" s="289" t="s">
        <v>17052</v>
      </c>
      <c r="B12184">
        <v>4</v>
      </c>
      <c r="C12184">
        <v>3120</v>
      </c>
      <c r="D12184">
        <v>1.82</v>
      </c>
      <c r="E12184" s="289" t="s">
        <v>26984</v>
      </c>
      <c r="F12184">
        <v>5017291334</v>
      </c>
      <c r="G12184" s="276">
        <v>45919</v>
      </c>
      <c r="H12184">
        <v>20250910801063</v>
      </c>
      <c r="I12184">
        <v>3.488</v>
      </c>
      <c r="J12184" s="289" t="s">
        <v>853</v>
      </c>
      <c r="K12184" s="289" t="s">
        <v>26985</v>
      </c>
      <c r="L12184" s="289" t="s">
        <v>280</v>
      </c>
      <c r="M12184" s="289" t="s">
        <v>27461</v>
      </c>
      <c r="N12184" s="289" t="s">
        <v>22845</v>
      </c>
      <c r="O12184" s="289" t="s">
        <v>18284</v>
      </c>
      <c r="P12184" s="289">
        <f>VLOOKUP(CAT_Details[[#This Row],[Delivery Bp Customer Code]],Table6[],2,0)</f>
        <v>3705</v>
      </c>
    </row>
    <row r="12185" spans="1:16" x14ac:dyDescent="0.25">
      <c r="A12185" s="289" t="s">
        <v>17052</v>
      </c>
      <c r="B12185">
        <v>1</v>
      </c>
      <c r="C12185">
        <v>100</v>
      </c>
      <c r="D12185">
        <v>0.5</v>
      </c>
      <c r="E12185" s="289" t="s">
        <v>27184</v>
      </c>
      <c r="F12185">
        <v>5017321422</v>
      </c>
      <c r="G12185" s="276">
        <v>45919</v>
      </c>
      <c r="H12185">
        <v>20250911802400</v>
      </c>
      <c r="I12185">
        <v>0.6</v>
      </c>
      <c r="J12185" s="289" t="s">
        <v>275</v>
      </c>
      <c r="K12185" s="289" t="s">
        <v>27185</v>
      </c>
      <c r="L12185" s="289" t="s">
        <v>280</v>
      </c>
      <c r="M12185" s="289" t="s">
        <v>27690</v>
      </c>
      <c r="N12185" s="289" t="s">
        <v>18889</v>
      </c>
      <c r="O12185" s="289" t="s">
        <v>18284</v>
      </c>
      <c r="P12185" s="289">
        <f>VLOOKUP(CAT_Details[[#This Row],[Delivery Bp Customer Code]],Table6[],2,0)</f>
        <v>3705</v>
      </c>
    </row>
    <row r="12186" spans="1:16" x14ac:dyDescent="0.25">
      <c r="A12186" s="289" t="s">
        <v>17052</v>
      </c>
      <c r="B12186">
        <v>3</v>
      </c>
      <c r="C12186">
        <v>43</v>
      </c>
      <c r="D12186">
        <v>0.27</v>
      </c>
      <c r="E12186" s="289" t="s">
        <v>27186</v>
      </c>
      <c r="F12186">
        <v>5017321456</v>
      </c>
      <c r="G12186" s="276">
        <v>45919</v>
      </c>
      <c r="H12186">
        <v>20250911801904</v>
      </c>
      <c r="I12186">
        <v>0.14399999999999999</v>
      </c>
      <c r="J12186" s="289" t="s">
        <v>275</v>
      </c>
      <c r="K12186" s="289" t="s">
        <v>27187</v>
      </c>
      <c r="L12186" s="289" t="s">
        <v>280</v>
      </c>
      <c r="M12186" s="289" t="s">
        <v>28007</v>
      </c>
      <c r="N12186" s="289" t="s">
        <v>18877</v>
      </c>
      <c r="O12186" s="289" t="s">
        <v>18284</v>
      </c>
      <c r="P12186" s="289">
        <f>VLOOKUP(CAT_Details[[#This Row],[Delivery Bp Customer Code]],Table6[],2,0)</f>
        <v>3705</v>
      </c>
    </row>
    <row r="12187" spans="1:16" x14ac:dyDescent="0.25">
      <c r="A12187" s="289" t="s">
        <v>17052</v>
      </c>
      <c r="B12187">
        <v>1</v>
      </c>
      <c r="C12187">
        <v>166.5</v>
      </c>
      <c r="D12187">
        <v>0.54</v>
      </c>
      <c r="E12187" s="289" t="s">
        <v>27188</v>
      </c>
      <c r="F12187">
        <v>5017321554</v>
      </c>
      <c r="G12187" s="276">
        <v>45919</v>
      </c>
      <c r="H12187">
        <v>20250910800689</v>
      </c>
      <c r="I12187">
        <v>0.74099999999999999</v>
      </c>
      <c r="J12187" s="289" t="s">
        <v>302</v>
      </c>
      <c r="K12187" s="289" t="s">
        <v>27189</v>
      </c>
      <c r="L12187" s="289" t="s">
        <v>280</v>
      </c>
      <c r="M12187" s="289" t="s">
        <v>27492</v>
      </c>
      <c r="N12187" s="289" t="s">
        <v>18873</v>
      </c>
      <c r="O12187" s="289" t="s">
        <v>18284</v>
      </c>
      <c r="P12187" s="289">
        <f>VLOOKUP(CAT_Details[[#This Row],[Delivery Bp Customer Code]],Table6[],2,0)</f>
        <v>3705</v>
      </c>
    </row>
    <row r="12188" spans="1:16" x14ac:dyDescent="0.25">
      <c r="A12188" s="289" t="s">
        <v>17052</v>
      </c>
      <c r="B12188">
        <v>1</v>
      </c>
      <c r="C12188">
        <v>2</v>
      </c>
      <c r="D12188">
        <v>0.05</v>
      </c>
      <c r="E12188" s="289" t="s">
        <v>27190</v>
      </c>
      <c r="F12188">
        <v>5017321556</v>
      </c>
      <c r="G12188" s="276">
        <v>45919</v>
      </c>
      <c r="H12188">
        <v>20250911802467</v>
      </c>
      <c r="I12188">
        <v>5.0000000000000001E-3</v>
      </c>
      <c r="J12188" s="289" t="s">
        <v>275</v>
      </c>
      <c r="K12188" s="289" t="s">
        <v>27191</v>
      </c>
      <c r="L12188" s="289" t="s">
        <v>280</v>
      </c>
      <c r="M12188" s="289" t="s">
        <v>27491</v>
      </c>
      <c r="N12188" s="289" t="s">
        <v>27192</v>
      </c>
      <c r="O12188" s="289" t="s">
        <v>18284</v>
      </c>
      <c r="P12188" s="289">
        <f>VLOOKUP(CAT_Details[[#This Row],[Delivery Bp Customer Code]],Table6[],2,0)</f>
        <v>3705</v>
      </c>
    </row>
    <row r="12189" spans="1:16" x14ac:dyDescent="0.25">
      <c r="A12189" s="289" t="s">
        <v>17052</v>
      </c>
      <c r="B12189">
        <v>2</v>
      </c>
      <c r="C12189">
        <v>28</v>
      </c>
      <c r="D12189">
        <v>0.09</v>
      </c>
      <c r="E12189" s="289" t="s">
        <v>27195</v>
      </c>
      <c r="F12189">
        <v>5017321698</v>
      </c>
      <c r="G12189" s="276">
        <v>45919</v>
      </c>
      <c r="H12189">
        <v>20250912803002</v>
      </c>
      <c r="I12189">
        <v>4.2000000000000003E-2</v>
      </c>
      <c r="J12189" s="289" t="s">
        <v>275</v>
      </c>
      <c r="K12189" s="289" t="s">
        <v>27196</v>
      </c>
      <c r="L12189" s="289" t="s">
        <v>280</v>
      </c>
      <c r="M12189" s="289" t="s">
        <v>27491</v>
      </c>
      <c r="N12189" s="289" t="s">
        <v>18883</v>
      </c>
      <c r="O12189" s="289" t="s">
        <v>18284</v>
      </c>
      <c r="P12189" s="289">
        <f>VLOOKUP(CAT_Details[[#This Row],[Delivery Bp Customer Code]],Table6[],2,0)</f>
        <v>3705</v>
      </c>
    </row>
    <row r="12190" spans="1:16" x14ac:dyDescent="0.25">
      <c r="A12190" s="289" t="s">
        <v>17052</v>
      </c>
      <c r="B12190">
        <v>1</v>
      </c>
      <c r="C12190">
        <v>156</v>
      </c>
      <c r="D12190">
        <v>0.5</v>
      </c>
      <c r="E12190" s="289" t="s">
        <v>27195</v>
      </c>
      <c r="F12190">
        <v>5017321702</v>
      </c>
      <c r="G12190" s="276">
        <v>45919</v>
      </c>
      <c r="H12190">
        <v>20250912802928</v>
      </c>
      <c r="I12190">
        <v>1.9079999999999999</v>
      </c>
      <c r="J12190" s="289" t="s">
        <v>275</v>
      </c>
      <c r="K12190" s="289" t="s">
        <v>27197</v>
      </c>
      <c r="L12190" s="289" t="s">
        <v>280</v>
      </c>
      <c r="M12190" s="289" t="s">
        <v>27491</v>
      </c>
      <c r="N12190" s="289" t="s">
        <v>18883</v>
      </c>
      <c r="O12190" s="289" t="s">
        <v>18284</v>
      </c>
      <c r="P12190" s="289">
        <f>VLOOKUP(CAT_Details[[#This Row],[Delivery Bp Customer Code]],Table6[],2,0)</f>
        <v>3705</v>
      </c>
    </row>
    <row r="12191" spans="1:16" x14ac:dyDescent="0.25">
      <c r="A12191" s="289" t="s">
        <v>17052</v>
      </c>
      <c r="B12191">
        <v>1</v>
      </c>
      <c r="C12191">
        <v>70</v>
      </c>
      <c r="D12191">
        <v>0.4</v>
      </c>
      <c r="E12191" s="289" t="s">
        <v>27198</v>
      </c>
      <c r="F12191">
        <v>5017321726</v>
      </c>
      <c r="G12191" s="276">
        <v>45919</v>
      </c>
      <c r="H12191">
        <v>20250910801188</v>
      </c>
      <c r="I12191">
        <v>0.48</v>
      </c>
      <c r="J12191" s="289" t="s">
        <v>275</v>
      </c>
      <c r="K12191" s="289" t="s">
        <v>27199</v>
      </c>
      <c r="L12191" s="289" t="s">
        <v>280</v>
      </c>
      <c r="M12191" s="289" t="s">
        <v>27491</v>
      </c>
      <c r="N12191" s="289" t="s">
        <v>22206</v>
      </c>
      <c r="O12191" s="289" t="s">
        <v>18284</v>
      </c>
      <c r="P12191" s="289">
        <f>VLOOKUP(CAT_Details[[#This Row],[Delivery Bp Customer Code]],Table6[],2,0)</f>
        <v>3705</v>
      </c>
    </row>
    <row r="12192" spans="1:16" x14ac:dyDescent="0.25">
      <c r="A12192" s="289" t="s">
        <v>17052</v>
      </c>
      <c r="B12192">
        <v>5</v>
      </c>
      <c r="C12192">
        <v>1451</v>
      </c>
      <c r="D12192">
        <v>1.45</v>
      </c>
      <c r="E12192" s="289" t="s">
        <v>27204</v>
      </c>
      <c r="F12192">
        <v>5017321790</v>
      </c>
      <c r="G12192" s="276">
        <v>45919</v>
      </c>
      <c r="H12192">
        <v>20250912802890</v>
      </c>
      <c r="I12192">
        <v>1.8420000000000001</v>
      </c>
      <c r="J12192" s="289" t="s">
        <v>275</v>
      </c>
      <c r="K12192" s="289" t="s">
        <v>27205</v>
      </c>
      <c r="L12192" s="289" t="s">
        <v>280</v>
      </c>
      <c r="M12192" s="289" t="s">
        <v>27491</v>
      </c>
      <c r="N12192" s="289" t="s">
        <v>20241</v>
      </c>
      <c r="O12192" s="289" t="s">
        <v>18284</v>
      </c>
      <c r="P12192" s="289">
        <f>VLOOKUP(CAT_Details[[#This Row],[Delivery Bp Customer Code]],Table6[],2,0)</f>
        <v>3705</v>
      </c>
    </row>
    <row r="12193" spans="1:16" x14ac:dyDescent="0.25">
      <c r="A12193" s="289" t="s">
        <v>17052</v>
      </c>
      <c r="B12193">
        <v>6</v>
      </c>
      <c r="C12193">
        <v>70.86</v>
      </c>
      <c r="D12193">
        <v>0.12</v>
      </c>
      <c r="E12193" s="289" t="s">
        <v>27209</v>
      </c>
      <c r="F12193">
        <v>5017321856</v>
      </c>
      <c r="G12193" s="276">
        <v>45919</v>
      </c>
      <c r="H12193">
        <v>20250911801842</v>
      </c>
      <c r="I12193">
        <v>6.5000000000000002E-2</v>
      </c>
      <c r="J12193" s="289" t="s">
        <v>275</v>
      </c>
      <c r="K12193" s="289" t="s">
        <v>27210</v>
      </c>
      <c r="L12193" s="289" t="s">
        <v>280</v>
      </c>
      <c r="M12193" s="289" t="s">
        <v>27491</v>
      </c>
      <c r="N12193" s="289" t="s">
        <v>19302</v>
      </c>
      <c r="O12193" s="289" t="s">
        <v>18284</v>
      </c>
      <c r="P12193" s="289">
        <f>VLOOKUP(CAT_Details[[#This Row],[Delivery Bp Customer Code]],Table6[],2,0)</f>
        <v>3705</v>
      </c>
    </row>
    <row r="12194" spans="1:16" x14ac:dyDescent="0.25">
      <c r="A12194" s="289" t="s">
        <v>874</v>
      </c>
      <c r="B12194">
        <v>17</v>
      </c>
      <c r="C12194">
        <v>2805</v>
      </c>
      <c r="D12194">
        <v>9.2100000000000009</v>
      </c>
      <c r="E12194" s="289" t="s">
        <v>26998</v>
      </c>
      <c r="F12194">
        <v>5017291835</v>
      </c>
      <c r="G12194" s="276">
        <v>45919</v>
      </c>
      <c r="H12194">
        <v>20250902794907</v>
      </c>
      <c r="I12194">
        <v>45.732999999999997</v>
      </c>
      <c r="J12194" s="289" t="s">
        <v>294</v>
      </c>
      <c r="K12194" s="289" t="s">
        <v>26999</v>
      </c>
      <c r="L12194" s="289" t="s">
        <v>275</v>
      </c>
      <c r="M12194" s="289" t="s">
        <v>27225</v>
      </c>
      <c r="N12194" s="289" t="s">
        <v>5685</v>
      </c>
      <c r="O12194" s="289" t="s">
        <v>1014</v>
      </c>
      <c r="P12194" s="289" t="str">
        <f>VLOOKUP(CAT_Details[[#This Row],[Delivery Bp Customer Code]],Table6[],2,0)</f>
        <v>MZ07</v>
      </c>
    </row>
    <row r="12195" spans="1:16" x14ac:dyDescent="0.25">
      <c r="A12195" s="289" t="s">
        <v>874</v>
      </c>
      <c r="B12195">
        <v>62</v>
      </c>
      <c r="C12195">
        <v>8680</v>
      </c>
      <c r="D12195">
        <v>13.6</v>
      </c>
      <c r="E12195" s="289" t="s">
        <v>27519</v>
      </c>
      <c r="F12195">
        <v>5017351346</v>
      </c>
      <c r="G12195" s="276">
        <v>45919</v>
      </c>
      <c r="H12195">
        <v>20250911801723</v>
      </c>
      <c r="I12195">
        <v>49.771000000000001</v>
      </c>
      <c r="J12195" s="289" t="s">
        <v>345</v>
      </c>
      <c r="K12195" s="289" t="s">
        <v>27520</v>
      </c>
      <c r="L12195" s="289" t="s">
        <v>275</v>
      </c>
      <c r="M12195" s="289" t="s">
        <v>27709</v>
      </c>
      <c r="N12195" s="289" t="s">
        <v>427</v>
      </c>
      <c r="O12195" s="289" t="s">
        <v>1014</v>
      </c>
      <c r="P12195" s="289" t="str">
        <f>VLOOKUP(CAT_Details[[#This Row],[Delivery Bp Customer Code]],Table6[],2,0)</f>
        <v>MZ07</v>
      </c>
    </row>
    <row r="12196" spans="1:16" x14ac:dyDescent="0.25">
      <c r="A12196" s="289" t="s">
        <v>941</v>
      </c>
      <c r="B12196">
        <v>1</v>
      </c>
      <c r="C12196">
        <v>8.9</v>
      </c>
      <c r="D12196">
        <v>0.03</v>
      </c>
      <c r="E12196" s="289" t="s">
        <v>27000</v>
      </c>
      <c r="F12196">
        <v>5017291807</v>
      </c>
      <c r="G12196" s="276">
        <v>45919</v>
      </c>
      <c r="H12196">
        <v>20250909799927</v>
      </c>
      <c r="I12196">
        <v>1.6E-2</v>
      </c>
      <c r="J12196" s="289" t="s">
        <v>438</v>
      </c>
      <c r="K12196" s="289" t="s">
        <v>27001</v>
      </c>
      <c r="L12196" s="289" t="s">
        <v>275</v>
      </c>
      <c r="M12196" s="289" t="s">
        <v>27713</v>
      </c>
      <c r="N12196" s="289" t="s">
        <v>16002</v>
      </c>
      <c r="O12196" s="289" t="s">
        <v>945</v>
      </c>
      <c r="P12196" s="289" t="str">
        <f>VLOOKUP(CAT_Details[[#This Row],[Delivery Bp Customer Code]],Table6[],2,0)</f>
        <v>DK-LW01</v>
      </c>
    </row>
    <row r="12197" spans="1:16" x14ac:dyDescent="0.25">
      <c r="A12197" s="289" t="s">
        <v>3771</v>
      </c>
      <c r="B12197">
        <v>1</v>
      </c>
      <c r="C12197">
        <v>100</v>
      </c>
      <c r="D12197">
        <v>0.4</v>
      </c>
      <c r="E12197" s="289" t="s">
        <v>27232</v>
      </c>
      <c r="F12197">
        <v>5017333433</v>
      </c>
      <c r="G12197" s="276">
        <v>45919</v>
      </c>
      <c r="I12197">
        <v>2.1120000000000001</v>
      </c>
      <c r="J12197" s="289" t="s">
        <v>275</v>
      </c>
      <c r="K12197" s="289" t="s">
        <v>27233</v>
      </c>
      <c r="L12197" s="289" t="s">
        <v>275</v>
      </c>
      <c r="M12197" s="289"/>
      <c r="N12197" s="289" t="s">
        <v>27004</v>
      </c>
      <c r="O12197" s="289" t="s">
        <v>3775</v>
      </c>
      <c r="P12197" s="289">
        <f>VLOOKUP(CAT_Details[[#This Row],[Delivery Bp Customer Code]],Table6[],2,0)</f>
        <v>3401</v>
      </c>
    </row>
    <row r="12198" spans="1:16" x14ac:dyDescent="0.25">
      <c r="A12198" s="289" t="s">
        <v>3329</v>
      </c>
      <c r="B12198">
        <v>7</v>
      </c>
      <c r="C12198">
        <v>1375</v>
      </c>
      <c r="D12198">
        <v>3.2</v>
      </c>
      <c r="E12198" s="289" t="s">
        <v>26789</v>
      </c>
      <c r="F12198">
        <v>5017260986</v>
      </c>
      <c r="G12198" s="276">
        <v>45919</v>
      </c>
      <c r="H12198">
        <v>20250905797539</v>
      </c>
      <c r="I12198">
        <v>6.5279999999999996</v>
      </c>
      <c r="J12198" s="289" t="s">
        <v>287</v>
      </c>
      <c r="K12198" s="289" t="s">
        <v>26790</v>
      </c>
      <c r="L12198" s="289" t="s">
        <v>275</v>
      </c>
      <c r="M12198" s="289" t="s">
        <v>27238</v>
      </c>
      <c r="N12198" s="289" t="s">
        <v>468</v>
      </c>
      <c r="O12198" s="289" t="s">
        <v>3332</v>
      </c>
      <c r="P12198" s="289">
        <f>VLOOKUP(CAT_Details[[#This Row],[Delivery Bp Customer Code]],Table6[],2,0)</f>
        <v>3402</v>
      </c>
    </row>
    <row r="12199" spans="1:16" x14ac:dyDescent="0.25">
      <c r="A12199" s="289" t="s">
        <v>3329</v>
      </c>
      <c r="B12199">
        <v>7</v>
      </c>
      <c r="C12199">
        <v>750</v>
      </c>
      <c r="D12199">
        <v>2</v>
      </c>
      <c r="E12199" s="289" t="s">
        <v>27009</v>
      </c>
      <c r="F12199">
        <v>5017291145</v>
      </c>
      <c r="G12199" s="276">
        <v>45919</v>
      </c>
      <c r="H12199">
        <v>20250909799540</v>
      </c>
      <c r="I12199">
        <v>5.04</v>
      </c>
      <c r="J12199" s="289" t="s">
        <v>401</v>
      </c>
      <c r="K12199" s="289" t="s">
        <v>27010</v>
      </c>
      <c r="L12199" s="289" t="s">
        <v>275</v>
      </c>
      <c r="M12199" s="289" t="s">
        <v>27240</v>
      </c>
      <c r="N12199" s="289" t="s">
        <v>2533</v>
      </c>
      <c r="O12199" s="289" t="s">
        <v>3332</v>
      </c>
      <c r="P12199" s="289">
        <f>VLOOKUP(CAT_Details[[#This Row],[Delivery Bp Customer Code]],Table6[],2,0)</f>
        <v>3402</v>
      </c>
    </row>
    <row r="12200" spans="1:16" x14ac:dyDescent="0.25">
      <c r="A12200" s="289" t="s">
        <v>3329</v>
      </c>
      <c r="B12200">
        <v>3</v>
      </c>
      <c r="C12200">
        <v>1865</v>
      </c>
      <c r="D12200">
        <v>1.2</v>
      </c>
      <c r="E12200" s="289" t="s">
        <v>27242</v>
      </c>
      <c r="F12200">
        <v>5017305342</v>
      </c>
      <c r="G12200" s="276">
        <v>45919</v>
      </c>
      <c r="H12200">
        <v>20250910800714</v>
      </c>
      <c r="I12200">
        <v>1.2190000000000001</v>
      </c>
      <c r="J12200" s="289" t="s">
        <v>1047</v>
      </c>
      <c r="K12200" s="289" t="s">
        <v>27243</v>
      </c>
      <c r="L12200" s="289" t="s">
        <v>275</v>
      </c>
      <c r="M12200" s="289" t="s">
        <v>27525</v>
      </c>
      <c r="N12200" s="289" t="s">
        <v>1049</v>
      </c>
      <c r="O12200" s="289" t="s">
        <v>3332</v>
      </c>
      <c r="P12200" s="289">
        <f>VLOOKUP(CAT_Details[[#This Row],[Delivery Bp Customer Code]],Table6[],2,0)</f>
        <v>3402</v>
      </c>
    </row>
    <row r="12201" spans="1:16" x14ac:dyDescent="0.25">
      <c r="A12201" s="289" t="s">
        <v>3329</v>
      </c>
      <c r="B12201">
        <v>1</v>
      </c>
      <c r="C12201">
        <v>115</v>
      </c>
      <c r="D12201">
        <v>0.4</v>
      </c>
      <c r="E12201" s="289" t="s">
        <v>27247</v>
      </c>
      <c r="F12201">
        <v>5017305554</v>
      </c>
      <c r="G12201" s="276">
        <v>45919</v>
      </c>
      <c r="H12201">
        <v>20250911802447</v>
      </c>
      <c r="I12201">
        <v>0.94099999999999995</v>
      </c>
      <c r="J12201" s="289" t="s">
        <v>324</v>
      </c>
      <c r="K12201" s="289" t="s">
        <v>27248</v>
      </c>
      <c r="L12201" s="289" t="s">
        <v>275</v>
      </c>
      <c r="M12201" s="289" t="s">
        <v>27249</v>
      </c>
      <c r="N12201" s="289" t="s">
        <v>5504</v>
      </c>
      <c r="O12201" s="289" t="s">
        <v>3332</v>
      </c>
      <c r="P12201" s="289">
        <f>VLOOKUP(CAT_Details[[#This Row],[Delivery Bp Customer Code]],Table6[],2,0)</f>
        <v>3402</v>
      </c>
    </row>
    <row r="12202" spans="1:16" x14ac:dyDescent="0.25">
      <c r="A12202" s="289" t="s">
        <v>3329</v>
      </c>
      <c r="B12202">
        <v>2</v>
      </c>
      <c r="C12202">
        <v>25</v>
      </c>
      <c r="D12202">
        <v>0.08</v>
      </c>
      <c r="E12202" s="289" t="s">
        <v>27265</v>
      </c>
      <c r="F12202">
        <v>5017321433</v>
      </c>
      <c r="G12202" s="276">
        <v>45919</v>
      </c>
      <c r="H12202">
        <v>20250912803259</v>
      </c>
      <c r="I12202">
        <v>1.9E-2</v>
      </c>
      <c r="J12202" s="289" t="s">
        <v>350</v>
      </c>
      <c r="K12202" s="289" t="s">
        <v>27266</v>
      </c>
      <c r="L12202" s="289" t="s">
        <v>275</v>
      </c>
      <c r="M12202" s="289" t="s">
        <v>27458</v>
      </c>
      <c r="N12202" s="289" t="s">
        <v>3809</v>
      </c>
      <c r="O12202" s="289" t="s">
        <v>3332</v>
      </c>
      <c r="P12202" s="289">
        <f>VLOOKUP(CAT_Details[[#This Row],[Delivery Bp Customer Code]],Table6[],2,0)</f>
        <v>3402</v>
      </c>
    </row>
    <row r="12203" spans="1:16" x14ac:dyDescent="0.25">
      <c r="A12203" s="289" t="s">
        <v>3329</v>
      </c>
      <c r="B12203">
        <v>1</v>
      </c>
      <c r="C12203">
        <v>15.3</v>
      </c>
      <c r="D12203">
        <v>0.11</v>
      </c>
      <c r="E12203" s="289" t="s">
        <v>27267</v>
      </c>
      <c r="F12203">
        <v>5017321533</v>
      </c>
      <c r="G12203" s="276">
        <v>45919</v>
      </c>
      <c r="H12203">
        <v>20250912802664</v>
      </c>
      <c r="I12203">
        <v>8.5000000000000006E-2</v>
      </c>
      <c r="J12203" s="289" t="s">
        <v>350</v>
      </c>
      <c r="K12203" s="289" t="s">
        <v>27268</v>
      </c>
      <c r="L12203" s="289" t="s">
        <v>275</v>
      </c>
      <c r="M12203" s="289" t="s">
        <v>27458</v>
      </c>
      <c r="N12203" s="289" t="s">
        <v>3173</v>
      </c>
      <c r="O12203" s="289" t="s">
        <v>3332</v>
      </c>
      <c r="P12203" s="289">
        <f>VLOOKUP(CAT_Details[[#This Row],[Delivery Bp Customer Code]],Table6[],2,0)</f>
        <v>3402</v>
      </c>
    </row>
    <row r="12204" spans="1:16" x14ac:dyDescent="0.25">
      <c r="A12204" s="289" t="s">
        <v>3329</v>
      </c>
      <c r="B12204">
        <v>1</v>
      </c>
      <c r="C12204">
        <v>168</v>
      </c>
      <c r="D12204">
        <v>0.4</v>
      </c>
      <c r="E12204" s="289" t="s">
        <v>27267</v>
      </c>
      <c r="F12204">
        <v>5017321535</v>
      </c>
      <c r="G12204" s="276">
        <v>45919</v>
      </c>
      <c r="H12204">
        <v>20250911802368</v>
      </c>
      <c r="I12204">
        <v>0.57599999999999996</v>
      </c>
      <c r="J12204" s="289" t="s">
        <v>350</v>
      </c>
      <c r="K12204" s="289" t="s">
        <v>27269</v>
      </c>
      <c r="L12204" s="289" t="s">
        <v>275</v>
      </c>
      <c r="M12204" s="289" t="s">
        <v>27458</v>
      </c>
      <c r="N12204" s="289" t="s">
        <v>3173</v>
      </c>
      <c r="O12204" s="289" t="s">
        <v>3332</v>
      </c>
      <c r="P12204" s="289">
        <f>VLOOKUP(CAT_Details[[#This Row],[Delivery Bp Customer Code]],Table6[],2,0)</f>
        <v>3402</v>
      </c>
    </row>
    <row r="12205" spans="1:16" x14ac:dyDescent="0.25">
      <c r="A12205" s="289" t="s">
        <v>3329</v>
      </c>
      <c r="B12205">
        <v>5</v>
      </c>
      <c r="C12205">
        <v>1065</v>
      </c>
      <c r="D12205">
        <v>2</v>
      </c>
      <c r="E12205" s="289" t="s">
        <v>27270</v>
      </c>
      <c r="F12205">
        <v>5017321627</v>
      </c>
      <c r="G12205" s="276">
        <v>45919</v>
      </c>
      <c r="H12205">
        <v>20250911801883</v>
      </c>
      <c r="I12205">
        <v>4.8</v>
      </c>
      <c r="J12205" s="289" t="s">
        <v>280</v>
      </c>
      <c r="K12205" s="289" t="s">
        <v>27271</v>
      </c>
      <c r="L12205" s="289" t="s">
        <v>275</v>
      </c>
      <c r="M12205" s="289" t="s">
        <v>27627</v>
      </c>
      <c r="N12205" s="289" t="s">
        <v>619</v>
      </c>
      <c r="O12205" s="289" t="s">
        <v>3332</v>
      </c>
      <c r="P12205" s="289">
        <f>VLOOKUP(CAT_Details[[#This Row],[Delivery Bp Customer Code]],Table6[],2,0)</f>
        <v>3402</v>
      </c>
    </row>
    <row r="12206" spans="1:16" x14ac:dyDescent="0.25">
      <c r="A12206" s="289" t="s">
        <v>3329</v>
      </c>
      <c r="B12206">
        <v>1</v>
      </c>
      <c r="C12206">
        <v>177</v>
      </c>
      <c r="D12206">
        <v>0.4</v>
      </c>
      <c r="E12206" s="289" t="s">
        <v>27270</v>
      </c>
      <c r="F12206">
        <v>5017321628</v>
      </c>
      <c r="G12206" s="276">
        <v>45919</v>
      </c>
      <c r="H12206">
        <v>20250911801885</v>
      </c>
      <c r="I12206">
        <v>0.96</v>
      </c>
      <c r="J12206" s="289" t="s">
        <v>280</v>
      </c>
      <c r="K12206" s="289" t="s">
        <v>27272</v>
      </c>
      <c r="L12206" s="289" t="s">
        <v>275</v>
      </c>
      <c r="M12206" s="289" t="s">
        <v>27627</v>
      </c>
      <c r="N12206" s="289" t="s">
        <v>619</v>
      </c>
      <c r="O12206" s="289" t="s">
        <v>3332</v>
      </c>
      <c r="P12206" s="289">
        <f>VLOOKUP(CAT_Details[[#This Row],[Delivery Bp Customer Code]],Table6[],2,0)</f>
        <v>3402</v>
      </c>
    </row>
    <row r="12207" spans="1:16" x14ac:dyDescent="0.25">
      <c r="A12207" s="289" t="s">
        <v>3329</v>
      </c>
      <c r="B12207">
        <v>4</v>
      </c>
      <c r="C12207">
        <v>780</v>
      </c>
      <c r="D12207">
        <v>1.6</v>
      </c>
      <c r="E12207" s="289" t="s">
        <v>27277</v>
      </c>
      <c r="F12207">
        <v>5017321799</v>
      </c>
      <c r="G12207" s="276">
        <v>45919</v>
      </c>
      <c r="H12207">
        <v>20250911802194</v>
      </c>
      <c r="I12207">
        <v>1.3440000000000001</v>
      </c>
      <c r="J12207" s="289" t="s">
        <v>324</v>
      </c>
      <c r="K12207" s="289" t="s">
        <v>27278</v>
      </c>
      <c r="L12207" s="289" t="s">
        <v>275</v>
      </c>
      <c r="M12207" s="289" t="s">
        <v>27630</v>
      </c>
      <c r="N12207" s="289" t="s">
        <v>3986</v>
      </c>
      <c r="O12207" s="289" t="s">
        <v>3332</v>
      </c>
      <c r="P12207" s="289">
        <f>VLOOKUP(CAT_Details[[#This Row],[Delivery Bp Customer Code]],Table6[],2,0)</f>
        <v>3402</v>
      </c>
    </row>
    <row r="12208" spans="1:16" x14ac:dyDescent="0.25">
      <c r="A12208" s="289" t="s">
        <v>3329</v>
      </c>
      <c r="B12208">
        <v>7</v>
      </c>
      <c r="C12208">
        <v>350</v>
      </c>
      <c r="D12208">
        <v>5.3</v>
      </c>
      <c r="E12208" s="289" t="s">
        <v>27538</v>
      </c>
      <c r="F12208">
        <v>5017351724</v>
      </c>
      <c r="G12208" s="276">
        <v>45919</v>
      </c>
      <c r="H12208">
        <v>20250916804966</v>
      </c>
      <c r="I12208">
        <v>11.95</v>
      </c>
      <c r="J12208" s="289" t="s">
        <v>273</v>
      </c>
      <c r="K12208" s="289" t="s">
        <v>27539</v>
      </c>
      <c r="L12208" s="289" t="s">
        <v>275</v>
      </c>
      <c r="M12208" s="289" t="s">
        <v>27633</v>
      </c>
      <c r="N12208" s="289" t="s">
        <v>1240</v>
      </c>
      <c r="O12208" s="289" t="s">
        <v>3332</v>
      </c>
      <c r="P12208" s="289">
        <f>VLOOKUP(CAT_Details[[#This Row],[Delivery Bp Customer Code]],Table6[],2,0)</f>
        <v>3402</v>
      </c>
    </row>
    <row r="12209" spans="1:16" x14ac:dyDescent="0.25">
      <c r="A12209" s="289" t="s">
        <v>3329</v>
      </c>
      <c r="B12209">
        <v>3</v>
      </c>
      <c r="C12209">
        <v>252</v>
      </c>
      <c r="D12209">
        <v>1.41</v>
      </c>
      <c r="E12209" s="289" t="s">
        <v>27544</v>
      </c>
      <c r="F12209">
        <v>5017351762</v>
      </c>
      <c r="G12209" s="276">
        <v>45919</v>
      </c>
      <c r="H12209">
        <v>20250916804636</v>
      </c>
      <c r="I12209">
        <v>3.742</v>
      </c>
      <c r="J12209" s="289" t="s">
        <v>273</v>
      </c>
      <c r="K12209" s="289" t="s">
        <v>27545</v>
      </c>
      <c r="L12209" s="289" t="s">
        <v>275</v>
      </c>
      <c r="M12209" s="289" t="s">
        <v>27633</v>
      </c>
      <c r="N12209" s="289" t="s">
        <v>519</v>
      </c>
      <c r="O12209" s="289" t="s">
        <v>3332</v>
      </c>
      <c r="P12209" s="289">
        <f>VLOOKUP(CAT_Details[[#This Row],[Delivery Bp Customer Code]],Table6[],2,0)</f>
        <v>3402</v>
      </c>
    </row>
    <row r="12210" spans="1:16" x14ac:dyDescent="0.25">
      <c r="A12210" s="289" t="s">
        <v>76</v>
      </c>
      <c r="B12210">
        <v>1</v>
      </c>
      <c r="C12210">
        <v>224</v>
      </c>
      <c r="D12210">
        <v>0.47</v>
      </c>
      <c r="E12210" s="289" t="s">
        <v>26836</v>
      </c>
      <c r="F12210">
        <v>5017260928</v>
      </c>
      <c r="G12210" s="276">
        <v>45919</v>
      </c>
      <c r="H12210">
        <v>20250908798837</v>
      </c>
      <c r="I12210">
        <v>0.96099999999999997</v>
      </c>
      <c r="J12210" s="289" t="s">
        <v>287</v>
      </c>
      <c r="K12210" s="289" t="s">
        <v>26837</v>
      </c>
      <c r="L12210" s="289" t="s">
        <v>275</v>
      </c>
      <c r="M12210" s="289" t="s">
        <v>27238</v>
      </c>
      <c r="N12210" s="289" t="s">
        <v>1198</v>
      </c>
      <c r="O12210" s="289" t="s">
        <v>16049</v>
      </c>
      <c r="P12210" s="289" t="str">
        <f>VLOOKUP(CAT_Details[[#This Row],[Delivery Bp Customer Code]],Table6[],2,0)</f>
        <v>MZ02</v>
      </c>
    </row>
    <row r="12211" spans="1:16" x14ac:dyDescent="0.25">
      <c r="A12211" s="289" t="s">
        <v>76</v>
      </c>
      <c r="B12211">
        <v>1</v>
      </c>
      <c r="C12211">
        <v>50</v>
      </c>
      <c r="D12211">
        <v>0.2</v>
      </c>
      <c r="E12211" s="289" t="s">
        <v>27306</v>
      </c>
      <c r="F12211">
        <v>5017305398</v>
      </c>
      <c r="G12211" s="276">
        <v>45919</v>
      </c>
      <c r="H12211">
        <v>20250909800092</v>
      </c>
      <c r="I12211">
        <v>0.33600000000000002</v>
      </c>
      <c r="J12211" s="289" t="s">
        <v>324</v>
      </c>
      <c r="K12211" s="289" t="s">
        <v>27307</v>
      </c>
      <c r="L12211" s="289" t="s">
        <v>275</v>
      </c>
      <c r="M12211" s="289" t="s">
        <v>27862</v>
      </c>
      <c r="N12211" s="289" t="s">
        <v>508</v>
      </c>
      <c r="O12211" s="289" t="s">
        <v>16049</v>
      </c>
      <c r="P12211" s="289" t="str">
        <f>VLOOKUP(CAT_Details[[#This Row],[Delivery Bp Customer Code]],Table6[],2,0)</f>
        <v>MZ02</v>
      </c>
    </row>
    <row r="12212" spans="1:16" x14ac:dyDescent="0.25">
      <c r="A12212" s="289" t="s">
        <v>76</v>
      </c>
      <c r="B12212">
        <v>1</v>
      </c>
      <c r="C12212">
        <v>70</v>
      </c>
      <c r="D12212">
        <v>0.2</v>
      </c>
      <c r="E12212" s="289" t="s">
        <v>27308</v>
      </c>
      <c r="F12212">
        <v>5017305405</v>
      </c>
      <c r="G12212" s="276">
        <v>45919</v>
      </c>
      <c r="H12212">
        <v>20250910801272</v>
      </c>
      <c r="I12212">
        <v>0.192</v>
      </c>
      <c r="J12212" s="289" t="s">
        <v>324</v>
      </c>
      <c r="K12212" s="289" t="s">
        <v>27309</v>
      </c>
      <c r="L12212" s="289" t="s">
        <v>275</v>
      </c>
      <c r="M12212" s="289" t="s">
        <v>27249</v>
      </c>
      <c r="N12212" s="289" t="s">
        <v>16153</v>
      </c>
      <c r="O12212" s="289" t="s">
        <v>16049</v>
      </c>
      <c r="P12212" s="289" t="str">
        <f>VLOOKUP(CAT_Details[[#This Row],[Delivery Bp Customer Code]],Table6[],2,0)</f>
        <v>MZ02</v>
      </c>
    </row>
    <row r="12213" spans="1:16" x14ac:dyDescent="0.25">
      <c r="A12213" s="289" t="s">
        <v>76</v>
      </c>
      <c r="B12213">
        <v>1</v>
      </c>
      <c r="C12213">
        <v>95</v>
      </c>
      <c r="D12213">
        <v>0.4</v>
      </c>
      <c r="E12213" s="289" t="s">
        <v>27318</v>
      </c>
      <c r="F12213">
        <v>5017321307</v>
      </c>
      <c r="G12213" s="276">
        <v>45919</v>
      </c>
      <c r="H12213">
        <v>20250912802787</v>
      </c>
      <c r="I12213">
        <v>0.97</v>
      </c>
      <c r="J12213" s="289" t="s">
        <v>350</v>
      </c>
      <c r="K12213" s="289" t="s">
        <v>27319</v>
      </c>
      <c r="L12213" s="289" t="s">
        <v>275</v>
      </c>
      <c r="M12213" s="289" t="s">
        <v>27458</v>
      </c>
      <c r="N12213" s="289" t="s">
        <v>690</v>
      </c>
      <c r="O12213" s="289" t="s">
        <v>16049</v>
      </c>
      <c r="P12213" s="289" t="str">
        <f>VLOOKUP(CAT_Details[[#This Row],[Delivery Bp Customer Code]],Table6[],2,0)</f>
        <v>MZ02</v>
      </c>
    </row>
    <row r="12214" spans="1:16" x14ac:dyDescent="0.25">
      <c r="A12214" s="289" t="s">
        <v>76</v>
      </c>
      <c r="B12214">
        <v>1</v>
      </c>
      <c r="C12214">
        <v>100</v>
      </c>
      <c r="D12214">
        <v>0.4</v>
      </c>
      <c r="E12214" s="289" t="s">
        <v>27519</v>
      </c>
      <c r="F12214">
        <v>5017351347</v>
      </c>
      <c r="G12214" s="276">
        <v>45919</v>
      </c>
      <c r="H12214">
        <v>20250911801713</v>
      </c>
      <c r="I12214">
        <v>0.57599999999999996</v>
      </c>
      <c r="J12214" s="289" t="s">
        <v>345</v>
      </c>
      <c r="K12214" s="289" t="s">
        <v>27555</v>
      </c>
      <c r="L12214" s="289" t="s">
        <v>275</v>
      </c>
      <c r="M12214" s="289" t="s">
        <v>27709</v>
      </c>
      <c r="N12214" s="289" t="s">
        <v>427</v>
      </c>
      <c r="O12214" s="289" t="s">
        <v>16049</v>
      </c>
      <c r="P12214" s="289" t="str">
        <f>VLOOKUP(CAT_Details[[#This Row],[Delivery Bp Customer Code]],Table6[],2,0)</f>
        <v>MZ02</v>
      </c>
    </row>
    <row r="12215" spans="1:16" x14ac:dyDescent="0.25">
      <c r="A12215" s="289" t="s">
        <v>74</v>
      </c>
      <c r="B12215">
        <v>15</v>
      </c>
      <c r="C12215">
        <v>1392.49</v>
      </c>
      <c r="D12215">
        <v>6.47</v>
      </c>
      <c r="E12215" s="289" t="s">
        <v>26836</v>
      </c>
      <c r="F12215">
        <v>5017260929</v>
      </c>
      <c r="G12215" s="276">
        <v>45919</v>
      </c>
      <c r="H12215">
        <v>20250908798815</v>
      </c>
      <c r="I12215">
        <v>12.71</v>
      </c>
      <c r="J12215" s="289" t="s">
        <v>287</v>
      </c>
      <c r="K12215" s="289" t="s">
        <v>26859</v>
      </c>
      <c r="L12215" s="289" t="s">
        <v>275</v>
      </c>
      <c r="M12215" s="289" t="s">
        <v>27238</v>
      </c>
      <c r="N12215" s="289" t="s">
        <v>1198</v>
      </c>
      <c r="O12215" s="289" t="s">
        <v>22256</v>
      </c>
      <c r="P12215" s="289" t="str">
        <f>VLOOKUP(CAT_Details[[#This Row],[Delivery Bp Customer Code]],Table6[],2,0)</f>
        <v>DX01-L5</v>
      </c>
    </row>
    <row r="12216" spans="1:16" x14ac:dyDescent="0.25">
      <c r="A12216" s="289" t="s">
        <v>74</v>
      </c>
      <c r="B12216">
        <v>74</v>
      </c>
      <c r="C12216">
        <v>6940</v>
      </c>
      <c r="D12216">
        <v>19.600000000000001</v>
      </c>
      <c r="E12216" s="289" t="s">
        <v>26870</v>
      </c>
      <c r="F12216">
        <v>5017261343</v>
      </c>
      <c r="G12216" s="276">
        <v>45919</v>
      </c>
      <c r="H12216">
        <v>20250904797182</v>
      </c>
      <c r="I12216">
        <v>41.395000000000003</v>
      </c>
      <c r="J12216" s="289" t="s">
        <v>756</v>
      </c>
      <c r="K12216" s="289" t="s">
        <v>26871</v>
      </c>
      <c r="L12216" s="289" t="s">
        <v>275</v>
      </c>
      <c r="M12216" s="289" t="s">
        <v>27567</v>
      </c>
      <c r="N12216" s="289" t="s">
        <v>22780</v>
      </c>
      <c r="O12216" s="289" t="s">
        <v>22256</v>
      </c>
      <c r="P12216" s="289" t="str">
        <f>VLOOKUP(CAT_Details[[#This Row],[Delivery Bp Customer Code]],Table6[],2,0)</f>
        <v>DX01-L5</v>
      </c>
    </row>
    <row r="12217" spans="1:16" x14ac:dyDescent="0.25">
      <c r="A12217" s="289" t="s">
        <v>74</v>
      </c>
      <c r="B12217">
        <v>34</v>
      </c>
      <c r="C12217">
        <v>4560</v>
      </c>
      <c r="D12217">
        <v>15.2</v>
      </c>
      <c r="E12217" s="289" t="s">
        <v>26878</v>
      </c>
      <c r="F12217">
        <v>5017261483</v>
      </c>
      <c r="G12217" s="276">
        <v>45919</v>
      </c>
      <c r="H12217">
        <v>20250904797181</v>
      </c>
      <c r="I12217">
        <v>34.021999999999998</v>
      </c>
      <c r="J12217" s="289" t="s">
        <v>756</v>
      </c>
      <c r="K12217" s="289" t="s">
        <v>26879</v>
      </c>
      <c r="L12217" s="289" t="s">
        <v>275</v>
      </c>
      <c r="M12217" s="289" t="s">
        <v>27334</v>
      </c>
      <c r="N12217" s="289" t="s">
        <v>22780</v>
      </c>
      <c r="O12217" s="289" t="s">
        <v>22256</v>
      </c>
      <c r="P12217" s="289" t="str">
        <f>VLOOKUP(CAT_Details[[#This Row],[Delivery Bp Customer Code]],Table6[],2,0)</f>
        <v>DX01-L5</v>
      </c>
    </row>
    <row r="12218" spans="1:16" x14ac:dyDescent="0.25">
      <c r="A12218" s="289" t="s">
        <v>74</v>
      </c>
      <c r="B12218">
        <v>3</v>
      </c>
      <c r="C12218">
        <v>1170</v>
      </c>
      <c r="D12218">
        <v>1.2</v>
      </c>
      <c r="E12218" s="289" t="s">
        <v>27032</v>
      </c>
      <c r="F12218">
        <v>5017291358</v>
      </c>
      <c r="G12218" s="276">
        <v>45919</v>
      </c>
      <c r="H12218">
        <v>20250910800494</v>
      </c>
      <c r="I12218">
        <v>2.88</v>
      </c>
      <c r="J12218" s="289" t="s">
        <v>294</v>
      </c>
      <c r="K12218" s="289" t="s">
        <v>27033</v>
      </c>
      <c r="L12218" s="289" t="s">
        <v>275</v>
      </c>
      <c r="M12218" s="289" t="s">
        <v>27754</v>
      </c>
      <c r="N12218" s="289" t="s">
        <v>297</v>
      </c>
      <c r="O12218" s="289" t="s">
        <v>22256</v>
      </c>
      <c r="P12218" s="289" t="str">
        <f>VLOOKUP(CAT_Details[[#This Row],[Delivery Bp Customer Code]],Table6[],2,0)</f>
        <v>DX01-L5</v>
      </c>
    </row>
    <row r="12219" spans="1:16" x14ac:dyDescent="0.25">
      <c r="A12219" s="289" t="s">
        <v>74</v>
      </c>
      <c r="B12219">
        <v>8</v>
      </c>
      <c r="C12219">
        <v>1240</v>
      </c>
      <c r="D12219">
        <v>3.47</v>
      </c>
      <c r="E12219" s="289" t="s">
        <v>27034</v>
      </c>
      <c r="F12219">
        <v>5017291573</v>
      </c>
      <c r="G12219" s="276">
        <v>45919</v>
      </c>
      <c r="H12219">
        <v>20250910800567</v>
      </c>
      <c r="I12219">
        <v>8.32</v>
      </c>
      <c r="J12219" s="289" t="s">
        <v>294</v>
      </c>
      <c r="K12219" s="289" t="s">
        <v>27035</v>
      </c>
      <c r="L12219" s="289" t="s">
        <v>275</v>
      </c>
      <c r="M12219" s="289" t="s">
        <v>27239</v>
      </c>
      <c r="N12219" s="289" t="s">
        <v>16159</v>
      </c>
      <c r="O12219" s="289" t="s">
        <v>22256</v>
      </c>
      <c r="P12219" s="289" t="str">
        <f>VLOOKUP(CAT_Details[[#This Row],[Delivery Bp Customer Code]],Table6[],2,0)</f>
        <v>DX01-L5</v>
      </c>
    </row>
    <row r="12220" spans="1:16" x14ac:dyDescent="0.25">
      <c r="A12220" s="289" t="s">
        <v>74</v>
      </c>
      <c r="B12220">
        <v>2</v>
      </c>
      <c r="C12220">
        <v>3.5</v>
      </c>
      <c r="D12220">
        <v>0.05</v>
      </c>
      <c r="E12220" s="289" t="s">
        <v>27036</v>
      </c>
      <c r="F12220">
        <v>5017291631</v>
      </c>
      <c r="G12220" s="276">
        <v>45919</v>
      </c>
      <c r="H12220">
        <v>20250909799713</v>
      </c>
      <c r="I12220">
        <v>2.1999999999999999E-2</v>
      </c>
      <c r="J12220" s="289" t="s">
        <v>438</v>
      </c>
      <c r="K12220" s="289" t="s">
        <v>27037</v>
      </c>
      <c r="L12220" s="289" t="s">
        <v>275</v>
      </c>
      <c r="M12220" s="289" t="s">
        <v>27713</v>
      </c>
      <c r="N12220" s="289" t="s">
        <v>751</v>
      </c>
      <c r="O12220" s="289" t="s">
        <v>22256</v>
      </c>
      <c r="P12220" s="289" t="str">
        <f>VLOOKUP(CAT_Details[[#This Row],[Delivery Bp Customer Code]],Table6[],2,0)</f>
        <v>DX01-L5</v>
      </c>
    </row>
    <row r="12221" spans="1:16" x14ac:dyDescent="0.25">
      <c r="A12221" s="289" t="s">
        <v>74</v>
      </c>
      <c r="B12221">
        <v>12</v>
      </c>
      <c r="C12221">
        <v>3408</v>
      </c>
      <c r="D12221">
        <v>5.22</v>
      </c>
      <c r="E12221" s="289" t="s">
        <v>27042</v>
      </c>
      <c r="F12221">
        <v>5017291754</v>
      </c>
      <c r="G12221" s="276">
        <v>45919</v>
      </c>
      <c r="H12221">
        <v>20250905798128</v>
      </c>
      <c r="I12221">
        <v>9.9019999999999992</v>
      </c>
      <c r="J12221" s="289" t="s">
        <v>401</v>
      </c>
      <c r="K12221" s="289" t="s">
        <v>27043</v>
      </c>
      <c r="L12221" s="289" t="s">
        <v>275</v>
      </c>
      <c r="M12221" s="289" t="s">
        <v>27240</v>
      </c>
      <c r="N12221" s="289" t="s">
        <v>1028</v>
      </c>
      <c r="O12221" s="289" t="s">
        <v>22256</v>
      </c>
      <c r="P12221" s="289" t="str">
        <f>VLOOKUP(CAT_Details[[#This Row],[Delivery Bp Customer Code]],Table6[],2,0)</f>
        <v>DX01-L5</v>
      </c>
    </row>
    <row r="12222" spans="1:16" x14ac:dyDescent="0.25">
      <c r="A12222" s="289" t="s">
        <v>74</v>
      </c>
      <c r="B12222">
        <v>39</v>
      </c>
      <c r="C12222">
        <v>4580</v>
      </c>
      <c r="D12222">
        <v>10.6</v>
      </c>
      <c r="E12222" s="289" t="s">
        <v>27308</v>
      </c>
      <c r="F12222">
        <v>5017305407</v>
      </c>
      <c r="G12222" s="276">
        <v>45919</v>
      </c>
      <c r="H12222">
        <v>20250910801278</v>
      </c>
      <c r="I12222">
        <v>10.176</v>
      </c>
      <c r="J12222" s="289" t="s">
        <v>324</v>
      </c>
      <c r="K12222" s="289" t="s">
        <v>27341</v>
      </c>
      <c r="L12222" s="289" t="s">
        <v>275</v>
      </c>
      <c r="M12222" s="289" t="s">
        <v>27249</v>
      </c>
      <c r="N12222" s="289" t="s">
        <v>16153</v>
      </c>
      <c r="O12222" s="289" t="s">
        <v>22256</v>
      </c>
      <c r="P12222" s="289" t="str">
        <f>VLOOKUP(CAT_Details[[#This Row],[Delivery Bp Customer Code]],Table6[],2,0)</f>
        <v>DX01-L5</v>
      </c>
    </row>
    <row r="12223" spans="1:16" x14ac:dyDescent="0.25">
      <c r="A12223" s="289" t="s">
        <v>74</v>
      </c>
      <c r="B12223">
        <v>17</v>
      </c>
      <c r="C12223">
        <v>3065</v>
      </c>
      <c r="D12223">
        <v>6.8</v>
      </c>
      <c r="E12223" s="289" t="s">
        <v>27346</v>
      </c>
      <c r="F12223">
        <v>5017305578</v>
      </c>
      <c r="G12223" s="276">
        <v>45919</v>
      </c>
      <c r="H12223">
        <v>20250911801641</v>
      </c>
      <c r="I12223">
        <v>11.135999999999999</v>
      </c>
      <c r="J12223" s="289" t="s">
        <v>345</v>
      </c>
      <c r="K12223" s="289" t="s">
        <v>27347</v>
      </c>
      <c r="L12223" s="289" t="s">
        <v>275</v>
      </c>
      <c r="M12223" s="289" t="s">
        <v>27348</v>
      </c>
      <c r="N12223" s="289" t="s">
        <v>348</v>
      </c>
      <c r="O12223" s="289" t="s">
        <v>22256</v>
      </c>
      <c r="P12223" s="289" t="str">
        <f>VLOOKUP(CAT_Details[[#This Row],[Delivery Bp Customer Code]],Table6[],2,0)</f>
        <v>DX01-L5</v>
      </c>
    </row>
    <row r="12224" spans="1:16" x14ac:dyDescent="0.25">
      <c r="A12224" s="289" t="s">
        <v>74</v>
      </c>
      <c r="B12224">
        <v>5</v>
      </c>
      <c r="C12224">
        <v>178</v>
      </c>
      <c r="D12224">
        <v>0.5</v>
      </c>
      <c r="E12224" s="289" t="s">
        <v>27360</v>
      </c>
      <c r="F12224">
        <v>5017321332</v>
      </c>
      <c r="G12224" s="276">
        <v>45919</v>
      </c>
      <c r="H12224">
        <v>20250912802971</v>
      </c>
      <c r="I12224">
        <v>0.94799999999999995</v>
      </c>
      <c r="J12224" s="289" t="s">
        <v>350</v>
      </c>
      <c r="K12224" s="289" t="s">
        <v>27361</v>
      </c>
      <c r="L12224" s="289" t="s">
        <v>275</v>
      </c>
      <c r="M12224" s="289" t="s">
        <v>27458</v>
      </c>
      <c r="N12224" s="289" t="s">
        <v>378</v>
      </c>
      <c r="O12224" s="289" t="s">
        <v>22256</v>
      </c>
      <c r="P12224" s="289" t="str">
        <f>VLOOKUP(CAT_Details[[#This Row],[Delivery Bp Customer Code]],Table6[],2,0)</f>
        <v>DX01-L5</v>
      </c>
    </row>
    <row r="12225" spans="1:16" x14ac:dyDescent="0.25">
      <c r="A12225" s="289" t="s">
        <v>74</v>
      </c>
      <c r="B12225">
        <v>13</v>
      </c>
      <c r="C12225">
        <v>1170</v>
      </c>
      <c r="D12225">
        <v>5.2</v>
      </c>
      <c r="E12225" s="289" t="s">
        <v>27364</v>
      </c>
      <c r="F12225">
        <v>5017321350</v>
      </c>
      <c r="G12225" s="276">
        <v>45919</v>
      </c>
      <c r="H12225">
        <v>20250912802763</v>
      </c>
      <c r="I12225">
        <v>12.48</v>
      </c>
      <c r="J12225" s="289" t="s">
        <v>350</v>
      </c>
      <c r="K12225" s="289" t="s">
        <v>27365</v>
      </c>
      <c r="L12225" s="289" t="s">
        <v>275</v>
      </c>
      <c r="M12225" s="289" t="s">
        <v>27458</v>
      </c>
      <c r="N12225" s="289" t="s">
        <v>15321</v>
      </c>
      <c r="O12225" s="289" t="s">
        <v>22256</v>
      </c>
      <c r="P12225" s="289" t="str">
        <f>VLOOKUP(CAT_Details[[#This Row],[Delivery Bp Customer Code]],Table6[],2,0)</f>
        <v>DX01-L5</v>
      </c>
    </row>
    <row r="12226" spans="1:16" x14ac:dyDescent="0.25">
      <c r="A12226" s="289" t="s">
        <v>272</v>
      </c>
      <c r="B12226">
        <v>2</v>
      </c>
      <c r="C12226">
        <v>255</v>
      </c>
      <c r="D12226">
        <v>0.8</v>
      </c>
      <c r="E12226" s="289" t="s">
        <v>26789</v>
      </c>
      <c r="F12226">
        <v>5017260988</v>
      </c>
      <c r="G12226" s="276">
        <v>45919</v>
      </c>
      <c r="H12226">
        <v>20250905797534</v>
      </c>
      <c r="I12226">
        <v>1.296</v>
      </c>
      <c r="J12226" s="289" t="s">
        <v>287</v>
      </c>
      <c r="K12226" s="289" t="s">
        <v>26928</v>
      </c>
      <c r="L12226" s="289" t="s">
        <v>275</v>
      </c>
      <c r="M12226" s="289" t="s">
        <v>27238</v>
      </c>
      <c r="N12226" s="289" t="s">
        <v>468</v>
      </c>
      <c r="O12226" s="289" t="s">
        <v>277</v>
      </c>
      <c r="P12226" s="289" t="str">
        <f>VLOOKUP(CAT_Details[[#This Row],[Delivery Bp Customer Code]],Table6[],2,0)</f>
        <v>U2-L5</v>
      </c>
    </row>
    <row r="12227" spans="1:16" x14ac:dyDescent="0.25">
      <c r="A12227" s="289" t="s">
        <v>272</v>
      </c>
      <c r="B12227">
        <v>5</v>
      </c>
      <c r="C12227">
        <v>2365</v>
      </c>
      <c r="D12227">
        <v>2</v>
      </c>
      <c r="E12227" s="289" t="s">
        <v>26939</v>
      </c>
      <c r="F12227">
        <v>5017276469</v>
      </c>
      <c r="G12227" s="276">
        <v>45919</v>
      </c>
      <c r="H12227">
        <v>20250904796572</v>
      </c>
      <c r="I12227">
        <v>4.8</v>
      </c>
      <c r="J12227" s="289" t="s">
        <v>324</v>
      </c>
      <c r="K12227" s="289" t="s">
        <v>26940</v>
      </c>
      <c r="L12227" s="289" t="s">
        <v>275</v>
      </c>
      <c r="M12227" s="289" t="s">
        <v>27492</v>
      </c>
      <c r="N12227" s="289" t="s">
        <v>622</v>
      </c>
      <c r="O12227" s="289" t="s">
        <v>277</v>
      </c>
      <c r="P12227" s="289" t="str">
        <f>VLOOKUP(CAT_Details[[#This Row],[Delivery Bp Customer Code]],Table6[],2,0)</f>
        <v>U2-L5</v>
      </c>
    </row>
    <row r="12228" spans="1:16" x14ac:dyDescent="0.25">
      <c r="A12228" s="289" t="s">
        <v>272</v>
      </c>
      <c r="B12228">
        <v>1</v>
      </c>
      <c r="C12228">
        <v>60</v>
      </c>
      <c r="D12228">
        <v>0.2</v>
      </c>
      <c r="E12228" s="289" t="s">
        <v>27009</v>
      </c>
      <c r="F12228">
        <v>5017291147</v>
      </c>
      <c r="G12228" s="276">
        <v>45919</v>
      </c>
      <c r="H12228">
        <v>20250909799519</v>
      </c>
      <c r="I12228">
        <v>0.36</v>
      </c>
      <c r="J12228" s="289" t="s">
        <v>401</v>
      </c>
      <c r="K12228" s="289" t="s">
        <v>27052</v>
      </c>
      <c r="L12228" s="289" t="s">
        <v>275</v>
      </c>
      <c r="M12228" s="289" t="s">
        <v>27240</v>
      </c>
      <c r="N12228" s="289" t="s">
        <v>2533</v>
      </c>
      <c r="O12228" s="289" t="s">
        <v>277</v>
      </c>
      <c r="P12228" s="289" t="str">
        <f>VLOOKUP(CAT_Details[[#This Row],[Delivery Bp Customer Code]],Table6[],2,0)</f>
        <v>U2-L5</v>
      </c>
    </row>
    <row r="12229" spans="1:16" x14ac:dyDescent="0.25">
      <c r="A12229" s="289" t="s">
        <v>272</v>
      </c>
      <c r="B12229">
        <v>4</v>
      </c>
      <c r="C12229">
        <v>260</v>
      </c>
      <c r="D12229">
        <v>1.6</v>
      </c>
      <c r="E12229" s="289" t="s">
        <v>26964</v>
      </c>
      <c r="F12229">
        <v>5017291288</v>
      </c>
      <c r="G12229" s="276">
        <v>45919</v>
      </c>
      <c r="H12229">
        <v>20250909800075</v>
      </c>
      <c r="I12229">
        <v>1.728</v>
      </c>
      <c r="J12229" s="289" t="s">
        <v>3970</v>
      </c>
      <c r="K12229" s="289" t="s">
        <v>27053</v>
      </c>
      <c r="L12229" s="289" t="s">
        <v>275</v>
      </c>
      <c r="M12229" s="289" t="s">
        <v>27114</v>
      </c>
      <c r="N12229" s="289" t="s">
        <v>25190</v>
      </c>
      <c r="O12229" s="289" t="s">
        <v>277</v>
      </c>
      <c r="P12229" s="289" t="str">
        <f>VLOOKUP(CAT_Details[[#This Row],[Delivery Bp Customer Code]],Table6[],2,0)</f>
        <v>U2-L5</v>
      </c>
    </row>
    <row r="12230" spans="1:16" x14ac:dyDescent="0.25">
      <c r="A12230" s="289" t="s">
        <v>272</v>
      </c>
      <c r="B12230">
        <v>2</v>
      </c>
      <c r="C12230">
        <v>134</v>
      </c>
      <c r="D12230">
        <v>0.28999999999999998</v>
      </c>
      <c r="E12230" s="289" t="s">
        <v>27242</v>
      </c>
      <c r="F12230">
        <v>5017305341</v>
      </c>
      <c r="G12230" s="276">
        <v>45919</v>
      </c>
      <c r="H12230">
        <v>20250910800854</v>
      </c>
      <c r="I12230">
        <v>0.18099999999999999</v>
      </c>
      <c r="J12230" s="289" t="s">
        <v>1047</v>
      </c>
      <c r="K12230" s="289" t="s">
        <v>27413</v>
      </c>
      <c r="L12230" s="289" t="s">
        <v>275</v>
      </c>
      <c r="M12230" s="289" t="s">
        <v>27525</v>
      </c>
      <c r="N12230" s="289" t="s">
        <v>1049</v>
      </c>
      <c r="O12230" s="289" t="s">
        <v>277</v>
      </c>
      <c r="P12230" s="289" t="str">
        <f>VLOOKUP(CAT_Details[[#This Row],[Delivery Bp Customer Code]],Table6[],2,0)</f>
        <v>U2-L5</v>
      </c>
    </row>
    <row r="12231" spans="1:16" x14ac:dyDescent="0.25">
      <c r="A12231" s="289" t="s">
        <v>272</v>
      </c>
      <c r="B12231">
        <v>1</v>
      </c>
      <c r="C12231">
        <v>104</v>
      </c>
      <c r="D12231">
        <v>0.4</v>
      </c>
      <c r="E12231" s="289" t="s">
        <v>27416</v>
      </c>
      <c r="F12231">
        <v>5017305446</v>
      </c>
      <c r="G12231" s="276">
        <v>45919</v>
      </c>
      <c r="H12231">
        <v>20250910800488</v>
      </c>
      <c r="I12231">
        <v>1.6990000000000001</v>
      </c>
      <c r="J12231" s="289" t="s">
        <v>324</v>
      </c>
      <c r="K12231" s="289" t="s">
        <v>27417</v>
      </c>
      <c r="L12231" s="289" t="s">
        <v>275</v>
      </c>
      <c r="M12231" s="289" t="s">
        <v>27249</v>
      </c>
      <c r="N12231" s="289" t="s">
        <v>612</v>
      </c>
      <c r="O12231" s="289" t="s">
        <v>277</v>
      </c>
      <c r="P12231" s="289" t="str">
        <f>VLOOKUP(CAT_Details[[#This Row],[Delivery Bp Customer Code]],Table6[],2,0)</f>
        <v>U2-L5</v>
      </c>
    </row>
    <row r="12232" spans="1:16" x14ac:dyDescent="0.25">
      <c r="A12232" s="289" t="s">
        <v>272</v>
      </c>
      <c r="B12232">
        <v>2</v>
      </c>
      <c r="C12232">
        <v>274</v>
      </c>
      <c r="D12232">
        <v>0.8</v>
      </c>
      <c r="E12232" s="289" t="s">
        <v>27419</v>
      </c>
      <c r="F12232">
        <v>5017305558</v>
      </c>
      <c r="G12232" s="276">
        <v>45919</v>
      </c>
      <c r="H12232">
        <v>20250911801866</v>
      </c>
      <c r="I12232">
        <v>1.92</v>
      </c>
      <c r="J12232" s="289" t="s">
        <v>324</v>
      </c>
      <c r="K12232" s="289" t="s">
        <v>27420</v>
      </c>
      <c r="L12232" s="289" t="s">
        <v>275</v>
      </c>
      <c r="M12232" s="289" t="s">
        <v>27862</v>
      </c>
      <c r="N12232" s="289" t="s">
        <v>616</v>
      </c>
      <c r="O12232" s="289" t="s">
        <v>277</v>
      </c>
      <c r="P12232" s="289" t="str">
        <f>VLOOKUP(CAT_Details[[#This Row],[Delivery Bp Customer Code]],Table6[],2,0)</f>
        <v>U2-L5</v>
      </c>
    </row>
    <row r="12233" spans="1:16" x14ac:dyDescent="0.25">
      <c r="A12233" s="289" t="s">
        <v>272</v>
      </c>
      <c r="B12233">
        <v>4</v>
      </c>
      <c r="C12233">
        <v>495</v>
      </c>
      <c r="D12233">
        <v>1.6</v>
      </c>
      <c r="E12233" s="289" t="s">
        <v>27425</v>
      </c>
      <c r="F12233">
        <v>5017305706</v>
      </c>
      <c r="G12233" s="276">
        <v>45919</v>
      </c>
      <c r="H12233">
        <v>20250908798979</v>
      </c>
      <c r="I12233">
        <v>2.6880000000000002</v>
      </c>
      <c r="J12233" s="289" t="s">
        <v>324</v>
      </c>
      <c r="K12233" s="289" t="s">
        <v>27426</v>
      </c>
      <c r="L12233" s="289" t="s">
        <v>275</v>
      </c>
      <c r="M12233" s="289" t="s">
        <v>27862</v>
      </c>
      <c r="N12233" s="289" t="s">
        <v>562</v>
      </c>
      <c r="O12233" s="289" t="s">
        <v>277</v>
      </c>
      <c r="P12233" s="289" t="str">
        <f>VLOOKUP(CAT_Details[[#This Row],[Delivery Bp Customer Code]],Table6[],2,0)</f>
        <v>U2-L5</v>
      </c>
    </row>
    <row r="12234" spans="1:16" x14ac:dyDescent="0.25">
      <c r="A12234" s="289" t="s">
        <v>272</v>
      </c>
      <c r="B12234">
        <v>6</v>
      </c>
      <c r="C12234">
        <v>428.4</v>
      </c>
      <c r="D12234">
        <v>2.4</v>
      </c>
      <c r="E12234" s="289" t="s">
        <v>27439</v>
      </c>
      <c r="F12234">
        <v>5017321656</v>
      </c>
      <c r="G12234" s="276">
        <v>45919</v>
      </c>
      <c r="H12234">
        <v>20250912802663</v>
      </c>
      <c r="I12234">
        <v>4.3780000000000001</v>
      </c>
      <c r="J12234" s="289" t="s">
        <v>350</v>
      </c>
      <c r="K12234" s="289" t="s">
        <v>27440</v>
      </c>
      <c r="L12234" s="289" t="s">
        <v>275</v>
      </c>
      <c r="M12234" s="289" t="s">
        <v>27458</v>
      </c>
      <c r="N12234" s="289" t="s">
        <v>462</v>
      </c>
      <c r="O12234" s="289" t="s">
        <v>277</v>
      </c>
      <c r="P12234" s="289" t="str">
        <f>VLOOKUP(CAT_Details[[#This Row],[Delivery Bp Customer Code]],Table6[],2,0)</f>
        <v>U2-L5</v>
      </c>
    </row>
    <row r="12235" spans="1:16" x14ac:dyDescent="0.25">
      <c r="A12235" s="289" t="s">
        <v>272</v>
      </c>
      <c r="B12235">
        <v>15</v>
      </c>
      <c r="C12235">
        <v>6056.1</v>
      </c>
      <c r="D12235">
        <v>6</v>
      </c>
      <c r="E12235" s="289" t="s">
        <v>27441</v>
      </c>
      <c r="F12235">
        <v>5017321667</v>
      </c>
      <c r="G12235" s="276">
        <v>45919</v>
      </c>
      <c r="H12235">
        <v>20250912802744</v>
      </c>
      <c r="I12235">
        <v>8.2080000000000002</v>
      </c>
      <c r="J12235" s="289" t="s">
        <v>350</v>
      </c>
      <c r="K12235" s="289" t="s">
        <v>27442</v>
      </c>
      <c r="L12235" s="289" t="s">
        <v>275</v>
      </c>
      <c r="M12235" s="289" t="s">
        <v>27458</v>
      </c>
      <c r="N12235" s="289" t="s">
        <v>456</v>
      </c>
      <c r="O12235" s="289" t="s">
        <v>277</v>
      </c>
      <c r="P12235" s="289" t="str">
        <f>VLOOKUP(CAT_Details[[#This Row],[Delivery Bp Customer Code]],Table6[],2,0)</f>
        <v>U2-L5</v>
      </c>
    </row>
    <row r="12236" spans="1:16" x14ac:dyDescent="0.25">
      <c r="A12236" s="289" t="s">
        <v>272</v>
      </c>
      <c r="B12236">
        <v>1</v>
      </c>
      <c r="C12236">
        <v>121</v>
      </c>
      <c r="D12236">
        <v>0.4</v>
      </c>
      <c r="E12236" s="289" t="s">
        <v>27446</v>
      </c>
      <c r="F12236">
        <v>5017321814</v>
      </c>
      <c r="G12236" s="276">
        <v>45919</v>
      </c>
      <c r="H12236">
        <v>20250904796711</v>
      </c>
      <c r="I12236">
        <v>0.48</v>
      </c>
      <c r="J12236" s="289" t="s">
        <v>280</v>
      </c>
      <c r="K12236" s="289" t="s">
        <v>27447</v>
      </c>
      <c r="L12236" s="289" t="s">
        <v>275</v>
      </c>
      <c r="M12236" s="289" t="s">
        <v>27627</v>
      </c>
      <c r="N12236" s="289" t="s">
        <v>619</v>
      </c>
      <c r="O12236" s="289" t="s">
        <v>277</v>
      </c>
      <c r="P12236" s="289" t="str">
        <f>VLOOKUP(CAT_Details[[#This Row],[Delivery Bp Customer Code]],Table6[],2,0)</f>
        <v>U2-L5</v>
      </c>
    </row>
    <row r="12237" spans="1:16" x14ac:dyDescent="0.25">
      <c r="A12237" s="289" t="s">
        <v>272</v>
      </c>
      <c r="B12237">
        <v>1</v>
      </c>
      <c r="C12237">
        <v>117</v>
      </c>
      <c r="D12237">
        <v>0.4</v>
      </c>
      <c r="E12237" s="289" t="s">
        <v>27544</v>
      </c>
      <c r="F12237">
        <v>5017351764</v>
      </c>
      <c r="G12237" s="276">
        <v>45919</v>
      </c>
      <c r="H12237">
        <v>20250916804644</v>
      </c>
      <c r="I12237">
        <v>0.67200000000000004</v>
      </c>
      <c r="J12237" s="289" t="s">
        <v>273</v>
      </c>
      <c r="K12237" s="289" t="s">
        <v>27609</v>
      </c>
      <c r="L12237" s="289" t="s">
        <v>275</v>
      </c>
      <c r="M12237" s="289" t="s">
        <v>27633</v>
      </c>
      <c r="N12237" s="289" t="s">
        <v>519</v>
      </c>
      <c r="O12237" s="289" t="s">
        <v>277</v>
      </c>
      <c r="P12237" s="289" t="str">
        <f>VLOOKUP(CAT_Details[[#This Row],[Delivery Bp Customer Code]],Table6[],2,0)</f>
        <v>U2-L5</v>
      </c>
    </row>
    <row r="12238" spans="1:16" x14ac:dyDescent="0.25">
      <c r="A12238" s="289" t="s">
        <v>278</v>
      </c>
      <c r="B12238">
        <v>6</v>
      </c>
      <c r="C12238">
        <v>573</v>
      </c>
      <c r="D12238">
        <v>1.27</v>
      </c>
      <c r="E12238" s="289" t="s">
        <v>27092</v>
      </c>
      <c r="F12238">
        <v>5017321686</v>
      </c>
      <c r="G12238" s="276">
        <v>45922</v>
      </c>
      <c r="H12238">
        <v>20250911802193</v>
      </c>
      <c r="I12238">
        <v>1.472</v>
      </c>
      <c r="J12238" s="289" t="s">
        <v>324</v>
      </c>
      <c r="K12238" s="289" t="s">
        <v>27093</v>
      </c>
      <c r="L12238" s="289" t="s">
        <v>275</v>
      </c>
      <c r="M12238" s="289" t="s">
        <v>27630</v>
      </c>
      <c r="N12238" s="289" t="s">
        <v>1067</v>
      </c>
      <c r="O12238" s="289" t="s">
        <v>498</v>
      </c>
      <c r="P12238" s="289" t="str">
        <f>VLOOKUP(CAT_Details[[#This Row],[Delivery Bp Customer Code]],Table6[],2,0)</f>
        <v>DK-BM01</v>
      </c>
    </row>
    <row r="12239" spans="1:16" x14ac:dyDescent="0.25">
      <c r="A12239" s="289" t="s">
        <v>278</v>
      </c>
      <c r="B12239">
        <v>1</v>
      </c>
      <c r="C12239">
        <v>40</v>
      </c>
      <c r="D12239">
        <v>0.4</v>
      </c>
      <c r="E12239" s="289" t="s">
        <v>27102</v>
      </c>
      <c r="F12239">
        <v>5017336101</v>
      </c>
      <c r="G12239" s="276">
        <v>45922</v>
      </c>
      <c r="H12239">
        <v>20250915804135</v>
      </c>
      <c r="I12239">
        <v>0.96</v>
      </c>
      <c r="J12239" s="289" t="s">
        <v>350</v>
      </c>
      <c r="K12239" s="289" t="s">
        <v>27103</v>
      </c>
      <c r="L12239" s="289" t="s">
        <v>275</v>
      </c>
      <c r="M12239" s="289" t="s">
        <v>27632</v>
      </c>
      <c r="N12239" s="289" t="s">
        <v>27104</v>
      </c>
      <c r="O12239" s="289" t="s">
        <v>498</v>
      </c>
      <c r="P12239" s="289" t="str">
        <f>VLOOKUP(CAT_Details[[#This Row],[Delivery Bp Customer Code]],Table6[],2,0)</f>
        <v>DK-BM01</v>
      </c>
    </row>
    <row r="12240" spans="1:16" x14ac:dyDescent="0.25">
      <c r="A12240" s="289" t="s">
        <v>278</v>
      </c>
      <c r="B12240">
        <v>6</v>
      </c>
      <c r="C12240">
        <v>4591.2</v>
      </c>
      <c r="D12240">
        <v>2.4</v>
      </c>
      <c r="E12240" s="289" t="s">
        <v>27107</v>
      </c>
      <c r="F12240">
        <v>5017336300</v>
      </c>
      <c r="G12240" s="276">
        <v>45922</v>
      </c>
      <c r="H12240">
        <v>20250915804332</v>
      </c>
      <c r="I12240">
        <v>5.76</v>
      </c>
      <c r="J12240" s="289" t="s">
        <v>280</v>
      </c>
      <c r="K12240" s="289" t="s">
        <v>27108</v>
      </c>
      <c r="L12240" s="289" t="s">
        <v>275</v>
      </c>
      <c r="M12240" s="289" t="s">
        <v>27634</v>
      </c>
      <c r="N12240" s="289" t="s">
        <v>566</v>
      </c>
      <c r="O12240" s="289" t="s">
        <v>498</v>
      </c>
      <c r="P12240" s="289" t="str">
        <f>VLOOKUP(CAT_Details[[#This Row],[Delivery Bp Customer Code]],Table6[],2,0)</f>
        <v>DK-BM01</v>
      </c>
    </row>
    <row r="12241" spans="1:16" x14ac:dyDescent="0.25">
      <c r="A12241" s="289" t="s">
        <v>278</v>
      </c>
      <c r="B12241">
        <v>6</v>
      </c>
      <c r="C12241">
        <v>1359</v>
      </c>
      <c r="D12241">
        <v>1.2</v>
      </c>
      <c r="E12241" s="289" t="s">
        <v>27109</v>
      </c>
      <c r="F12241">
        <v>5017336336</v>
      </c>
      <c r="G12241" s="276">
        <v>45922</v>
      </c>
      <c r="H12241">
        <v>20250912802746</v>
      </c>
      <c r="I12241">
        <v>1.44</v>
      </c>
      <c r="J12241" s="289" t="s">
        <v>350</v>
      </c>
      <c r="K12241" s="289" t="s">
        <v>27110</v>
      </c>
      <c r="L12241" s="289" t="s">
        <v>275</v>
      </c>
      <c r="M12241" s="289" t="s">
        <v>27632</v>
      </c>
      <c r="N12241" s="289" t="s">
        <v>1395</v>
      </c>
      <c r="O12241" s="289" t="s">
        <v>498</v>
      </c>
      <c r="P12241" s="289" t="str">
        <f>VLOOKUP(CAT_Details[[#This Row],[Delivery Bp Customer Code]],Table6[],2,0)</f>
        <v>DK-BM01</v>
      </c>
    </row>
    <row r="12242" spans="1:16" x14ac:dyDescent="0.25">
      <c r="A12242" s="289" t="s">
        <v>278</v>
      </c>
      <c r="B12242">
        <v>1</v>
      </c>
      <c r="C12242">
        <v>500</v>
      </c>
      <c r="D12242">
        <v>0.4</v>
      </c>
      <c r="E12242" s="289" t="s">
        <v>27467</v>
      </c>
      <c r="F12242">
        <v>5017351521</v>
      </c>
      <c r="G12242" s="276">
        <v>45922</v>
      </c>
      <c r="H12242">
        <v>20250910801179</v>
      </c>
      <c r="I12242">
        <v>0.96</v>
      </c>
      <c r="J12242" s="289" t="s">
        <v>280</v>
      </c>
      <c r="K12242" s="289" t="s">
        <v>27468</v>
      </c>
      <c r="L12242" s="289" t="s">
        <v>275</v>
      </c>
      <c r="M12242" s="289" t="s">
        <v>27634</v>
      </c>
      <c r="N12242" s="289" t="s">
        <v>868</v>
      </c>
      <c r="O12242" s="289" t="s">
        <v>498</v>
      </c>
      <c r="P12242" s="289" t="str">
        <f>VLOOKUP(CAT_Details[[#This Row],[Delivery Bp Customer Code]],Table6[],2,0)</f>
        <v>DK-BM01</v>
      </c>
    </row>
    <row r="12243" spans="1:16" x14ac:dyDescent="0.25">
      <c r="A12243" s="289" t="s">
        <v>278</v>
      </c>
      <c r="B12243">
        <v>11</v>
      </c>
      <c r="C12243">
        <v>10650</v>
      </c>
      <c r="D12243">
        <v>6.07</v>
      </c>
      <c r="E12243" s="289" t="s">
        <v>27471</v>
      </c>
      <c r="F12243">
        <v>5017351848</v>
      </c>
      <c r="G12243" s="276">
        <v>45922</v>
      </c>
      <c r="H12243">
        <v>20250910801197</v>
      </c>
      <c r="I12243">
        <v>5.6719999999999997</v>
      </c>
      <c r="J12243" s="289" t="s">
        <v>280</v>
      </c>
      <c r="K12243" s="289" t="s">
        <v>27472</v>
      </c>
      <c r="L12243" s="289" t="s">
        <v>275</v>
      </c>
      <c r="M12243" s="289" t="s">
        <v>27634</v>
      </c>
      <c r="N12243" s="289" t="s">
        <v>1402</v>
      </c>
      <c r="O12243" s="289" t="s">
        <v>498</v>
      </c>
      <c r="P12243" s="289" t="str">
        <f>VLOOKUP(CAT_Details[[#This Row],[Delivery Bp Customer Code]],Table6[],2,0)</f>
        <v>DK-BM01</v>
      </c>
    </row>
    <row r="12244" spans="1:16" x14ac:dyDescent="0.25">
      <c r="A12244" s="289" t="s">
        <v>75</v>
      </c>
      <c r="B12244">
        <v>1</v>
      </c>
      <c r="C12244">
        <v>68</v>
      </c>
      <c r="D12244">
        <v>0.4</v>
      </c>
      <c r="E12244" s="289" t="s">
        <v>26969</v>
      </c>
      <c r="F12244">
        <v>5017291495</v>
      </c>
      <c r="G12244" s="276">
        <v>45922</v>
      </c>
      <c r="H12244">
        <v>20250908798816</v>
      </c>
      <c r="I12244">
        <v>0.38400000000000001</v>
      </c>
      <c r="J12244" s="289" t="s">
        <v>317</v>
      </c>
      <c r="K12244" s="289" t="s">
        <v>26970</v>
      </c>
      <c r="L12244" s="289" t="s">
        <v>275</v>
      </c>
      <c r="M12244" s="289" t="s">
        <v>27655</v>
      </c>
      <c r="N12244" s="289" t="s">
        <v>4494</v>
      </c>
      <c r="O12244" s="289" t="s">
        <v>2173</v>
      </c>
      <c r="P12244" s="289" t="str">
        <f>VLOOKUP(CAT_Details[[#This Row],[Delivery Bp Customer Code]],Table6[],2,0)</f>
        <v>OYL1</v>
      </c>
    </row>
    <row r="12245" spans="1:16" x14ac:dyDescent="0.25">
      <c r="A12245" s="289" t="s">
        <v>75</v>
      </c>
      <c r="B12245">
        <v>4</v>
      </c>
      <c r="C12245">
        <v>1184</v>
      </c>
      <c r="D12245">
        <v>2</v>
      </c>
      <c r="E12245" s="289" t="s">
        <v>27144</v>
      </c>
      <c r="F12245">
        <v>5017335950</v>
      </c>
      <c r="G12245" s="276">
        <v>45922</v>
      </c>
      <c r="H12245">
        <v>20250915803786</v>
      </c>
      <c r="I12245">
        <v>4.08</v>
      </c>
      <c r="J12245" s="289" t="s">
        <v>350</v>
      </c>
      <c r="K12245" s="289" t="s">
        <v>27145</v>
      </c>
      <c r="L12245" s="289" t="s">
        <v>275</v>
      </c>
      <c r="M12245" s="289" t="s">
        <v>27632</v>
      </c>
      <c r="N12245" s="289" t="s">
        <v>381</v>
      </c>
      <c r="O12245" s="289" t="s">
        <v>7849</v>
      </c>
      <c r="P12245" s="289" t="str">
        <f>VLOOKUP(CAT_Details[[#This Row],[Delivery Bp Customer Code]],Table6[],2,0)</f>
        <v>MZ03</v>
      </c>
    </row>
    <row r="12246" spans="1:16" x14ac:dyDescent="0.25">
      <c r="A12246" s="289" t="s">
        <v>75</v>
      </c>
      <c r="B12246">
        <v>1</v>
      </c>
      <c r="C12246">
        <v>11</v>
      </c>
      <c r="D12246">
        <v>0.1</v>
      </c>
      <c r="E12246" s="289" t="s">
        <v>27146</v>
      </c>
      <c r="F12246">
        <v>5017336076</v>
      </c>
      <c r="G12246" s="276">
        <v>45922</v>
      </c>
      <c r="H12246">
        <v>20250915803763</v>
      </c>
      <c r="I12246">
        <v>7.1999999999999995E-2</v>
      </c>
      <c r="J12246" s="289" t="s">
        <v>280</v>
      </c>
      <c r="K12246" s="289" t="s">
        <v>27147</v>
      </c>
      <c r="L12246" s="289" t="s">
        <v>275</v>
      </c>
      <c r="M12246" s="289" t="s">
        <v>27627</v>
      </c>
      <c r="N12246" s="289" t="s">
        <v>16603</v>
      </c>
      <c r="O12246" s="289" t="s">
        <v>2173</v>
      </c>
      <c r="P12246" s="289" t="str">
        <f>VLOOKUP(CAT_Details[[#This Row],[Delivery Bp Customer Code]],Table6[],2,0)</f>
        <v>OYL1</v>
      </c>
    </row>
    <row r="12247" spans="1:16" x14ac:dyDescent="0.25">
      <c r="A12247" s="289" t="s">
        <v>75</v>
      </c>
      <c r="B12247">
        <v>1</v>
      </c>
      <c r="C12247">
        <v>315</v>
      </c>
      <c r="D12247">
        <v>0.43</v>
      </c>
      <c r="E12247" s="289" t="s">
        <v>27148</v>
      </c>
      <c r="F12247">
        <v>5017336086</v>
      </c>
      <c r="G12247" s="276">
        <v>45922</v>
      </c>
      <c r="H12247">
        <v>20250912802739</v>
      </c>
      <c r="I12247">
        <v>1.53</v>
      </c>
      <c r="J12247" s="289" t="s">
        <v>350</v>
      </c>
      <c r="K12247" s="289" t="s">
        <v>27149</v>
      </c>
      <c r="L12247" s="289" t="s">
        <v>275</v>
      </c>
      <c r="M12247" s="289" t="s">
        <v>27632</v>
      </c>
      <c r="N12247" s="289" t="s">
        <v>5415</v>
      </c>
      <c r="O12247" s="289" t="s">
        <v>2173</v>
      </c>
      <c r="P12247" s="289" t="str">
        <f>VLOOKUP(CAT_Details[[#This Row],[Delivery Bp Customer Code]],Table6[],2,0)</f>
        <v>OYL1</v>
      </c>
    </row>
    <row r="12248" spans="1:16" x14ac:dyDescent="0.25">
      <c r="A12248" s="289" t="s">
        <v>75</v>
      </c>
      <c r="B12248">
        <v>3</v>
      </c>
      <c r="C12248">
        <v>591</v>
      </c>
      <c r="D12248">
        <v>1</v>
      </c>
      <c r="E12248" s="289" t="s">
        <v>27150</v>
      </c>
      <c r="F12248">
        <v>5017336296</v>
      </c>
      <c r="G12248" s="276">
        <v>45922</v>
      </c>
      <c r="H12248">
        <v>20250912802939</v>
      </c>
      <c r="I12248">
        <v>3.1920000000000002</v>
      </c>
      <c r="J12248" s="289" t="s">
        <v>350</v>
      </c>
      <c r="K12248" s="289" t="s">
        <v>27151</v>
      </c>
      <c r="L12248" s="289" t="s">
        <v>275</v>
      </c>
      <c r="M12248" s="289" t="s">
        <v>27629</v>
      </c>
      <c r="N12248" s="289" t="s">
        <v>704</v>
      </c>
      <c r="O12248" s="289" t="s">
        <v>2173</v>
      </c>
      <c r="P12248" s="289" t="str">
        <f>VLOOKUP(CAT_Details[[#This Row],[Delivery Bp Customer Code]],Table6[],2,0)</f>
        <v>OYL1</v>
      </c>
    </row>
    <row r="12249" spans="1:16" x14ac:dyDescent="0.25">
      <c r="A12249" s="289" t="s">
        <v>75</v>
      </c>
      <c r="B12249">
        <v>1</v>
      </c>
      <c r="C12249">
        <v>50</v>
      </c>
      <c r="D12249">
        <v>0.2</v>
      </c>
      <c r="E12249" s="289" t="s">
        <v>27152</v>
      </c>
      <c r="F12249">
        <v>5017336316</v>
      </c>
      <c r="G12249" s="276">
        <v>45922</v>
      </c>
      <c r="H12249">
        <v>20250911802017</v>
      </c>
      <c r="I12249">
        <v>0.14399999999999999</v>
      </c>
      <c r="J12249" s="289" t="s">
        <v>280</v>
      </c>
      <c r="K12249" s="289" t="s">
        <v>27153</v>
      </c>
      <c r="L12249" s="289" t="s">
        <v>275</v>
      </c>
      <c r="M12249" s="289" t="s">
        <v>27634</v>
      </c>
      <c r="N12249" s="289" t="s">
        <v>2813</v>
      </c>
      <c r="O12249" s="289" t="s">
        <v>2173</v>
      </c>
      <c r="P12249" s="289" t="str">
        <f>VLOOKUP(CAT_Details[[#This Row],[Delivery Bp Customer Code]],Table6[],2,0)</f>
        <v>OYL1</v>
      </c>
    </row>
    <row r="12250" spans="1:16" x14ac:dyDescent="0.25">
      <c r="A12250" s="289" t="s">
        <v>75</v>
      </c>
      <c r="B12250">
        <v>2</v>
      </c>
      <c r="C12250">
        <v>330</v>
      </c>
      <c r="D12250">
        <v>0.6</v>
      </c>
      <c r="E12250" s="289" t="s">
        <v>27158</v>
      </c>
      <c r="F12250">
        <v>5017336369</v>
      </c>
      <c r="G12250" s="276">
        <v>45922</v>
      </c>
      <c r="H12250">
        <v>20250911801907</v>
      </c>
      <c r="I12250">
        <v>0.72</v>
      </c>
      <c r="J12250" s="289" t="s">
        <v>324</v>
      </c>
      <c r="K12250" s="289" t="s">
        <v>27159</v>
      </c>
      <c r="L12250" s="289" t="s">
        <v>275</v>
      </c>
      <c r="M12250" s="289" t="s">
        <v>27631</v>
      </c>
      <c r="N12250" s="289" t="s">
        <v>15858</v>
      </c>
      <c r="O12250" s="289" t="s">
        <v>2173</v>
      </c>
      <c r="P12250" s="289" t="str">
        <f>VLOOKUP(CAT_Details[[#This Row],[Delivery Bp Customer Code]],Table6[],2,0)</f>
        <v>OYL1</v>
      </c>
    </row>
    <row r="12251" spans="1:16" x14ac:dyDescent="0.25">
      <c r="A12251" s="289" t="s">
        <v>75</v>
      </c>
      <c r="B12251">
        <v>1</v>
      </c>
      <c r="C12251">
        <v>50</v>
      </c>
      <c r="D12251">
        <v>0.2</v>
      </c>
      <c r="E12251" s="289" t="s">
        <v>27479</v>
      </c>
      <c r="F12251">
        <v>5017351611</v>
      </c>
      <c r="G12251" s="276">
        <v>45922</v>
      </c>
      <c r="H12251">
        <v>20250915803649</v>
      </c>
      <c r="I12251">
        <v>0.48</v>
      </c>
      <c r="J12251" s="289" t="s">
        <v>280</v>
      </c>
      <c r="K12251" s="289" t="s">
        <v>27480</v>
      </c>
      <c r="L12251" s="289" t="s">
        <v>275</v>
      </c>
      <c r="M12251" s="289" t="s">
        <v>27634</v>
      </c>
      <c r="N12251" s="289" t="s">
        <v>4076</v>
      </c>
      <c r="O12251" s="289" t="s">
        <v>2173</v>
      </c>
      <c r="P12251" s="289" t="str">
        <f>VLOOKUP(CAT_Details[[#This Row],[Delivery Bp Customer Code]],Table6[],2,0)</f>
        <v>OYL1</v>
      </c>
    </row>
    <row r="12252" spans="1:16" x14ac:dyDescent="0.25">
      <c r="A12252" s="289" t="s">
        <v>75</v>
      </c>
      <c r="B12252">
        <v>3</v>
      </c>
      <c r="C12252">
        <v>600</v>
      </c>
      <c r="D12252">
        <v>1.2</v>
      </c>
      <c r="E12252" s="289" t="s">
        <v>27674</v>
      </c>
      <c r="F12252">
        <v>5017367306</v>
      </c>
      <c r="G12252" s="276">
        <v>45922</v>
      </c>
      <c r="H12252">
        <v>20250917806030</v>
      </c>
      <c r="I12252">
        <v>1.5840000000000001</v>
      </c>
      <c r="J12252" s="289" t="s">
        <v>273</v>
      </c>
      <c r="K12252" s="289" t="s">
        <v>27675</v>
      </c>
      <c r="L12252" s="289" t="s">
        <v>275</v>
      </c>
      <c r="M12252" s="289" t="s">
        <v>27676</v>
      </c>
      <c r="N12252" s="289" t="s">
        <v>15850</v>
      </c>
      <c r="O12252" s="289" t="s">
        <v>2173</v>
      </c>
      <c r="P12252" s="289" t="str">
        <f>VLOOKUP(CAT_Details[[#This Row],[Delivery Bp Customer Code]],Table6[],2,0)</f>
        <v>OYL1</v>
      </c>
    </row>
    <row r="12253" spans="1:16" x14ac:dyDescent="0.25">
      <c r="A12253" s="289" t="s">
        <v>17052</v>
      </c>
      <c r="B12253">
        <v>2</v>
      </c>
      <c r="C12253">
        <v>254</v>
      </c>
      <c r="D12253">
        <v>0.8</v>
      </c>
      <c r="E12253" s="289" t="s">
        <v>27175</v>
      </c>
      <c r="F12253">
        <v>5017305545</v>
      </c>
      <c r="G12253" s="276">
        <v>45922</v>
      </c>
      <c r="H12253">
        <v>20250911802062</v>
      </c>
      <c r="I12253">
        <v>1.478</v>
      </c>
      <c r="J12253" s="289" t="s">
        <v>3890</v>
      </c>
      <c r="K12253" s="289" t="s">
        <v>27176</v>
      </c>
      <c r="L12253" s="289" t="s">
        <v>280</v>
      </c>
      <c r="M12253" s="289" t="s">
        <v>27689</v>
      </c>
      <c r="N12253" s="289" t="s">
        <v>3896</v>
      </c>
      <c r="O12253" s="289" t="s">
        <v>18284</v>
      </c>
      <c r="P12253" s="289">
        <f>VLOOKUP(CAT_Details[[#This Row],[Delivery Bp Customer Code]],Table6[],2,0)</f>
        <v>3705</v>
      </c>
    </row>
    <row r="12254" spans="1:16" x14ac:dyDescent="0.25">
      <c r="A12254" s="289" t="s">
        <v>17052</v>
      </c>
      <c r="B12254">
        <v>1</v>
      </c>
      <c r="C12254">
        <v>62</v>
      </c>
      <c r="D12254">
        <v>0.4</v>
      </c>
      <c r="E12254" s="289" t="s">
        <v>27175</v>
      </c>
      <c r="F12254">
        <v>5017305549</v>
      </c>
      <c r="G12254" s="276">
        <v>45922</v>
      </c>
      <c r="H12254">
        <v>20250911801995</v>
      </c>
      <c r="I12254">
        <v>0.46100000000000002</v>
      </c>
      <c r="J12254" s="289" t="s">
        <v>3890</v>
      </c>
      <c r="K12254" s="289" t="s">
        <v>27177</v>
      </c>
      <c r="L12254" s="289" t="s">
        <v>280</v>
      </c>
      <c r="M12254" s="289" t="s">
        <v>27689</v>
      </c>
      <c r="N12254" s="289" t="s">
        <v>3896</v>
      </c>
      <c r="O12254" s="289" t="s">
        <v>18284</v>
      </c>
      <c r="P12254" s="289">
        <f>VLOOKUP(CAT_Details[[#This Row],[Delivery Bp Customer Code]],Table6[],2,0)</f>
        <v>3705</v>
      </c>
    </row>
    <row r="12255" spans="1:16" x14ac:dyDescent="0.25">
      <c r="A12255" s="289" t="s">
        <v>17052</v>
      </c>
      <c r="B12255">
        <v>1</v>
      </c>
      <c r="C12255">
        <v>412</v>
      </c>
      <c r="D12255">
        <v>0.4</v>
      </c>
      <c r="E12255" s="289" t="s">
        <v>27215</v>
      </c>
      <c r="F12255">
        <v>5017336013</v>
      </c>
      <c r="G12255" s="276">
        <v>45922</v>
      </c>
      <c r="H12255">
        <v>20250911802376</v>
      </c>
      <c r="I12255">
        <v>0.57599999999999996</v>
      </c>
      <c r="J12255" s="289" t="s">
        <v>275</v>
      </c>
      <c r="K12255" s="289" t="s">
        <v>27216</v>
      </c>
      <c r="L12255" s="289" t="s">
        <v>280</v>
      </c>
      <c r="M12255" s="289" t="s">
        <v>27690</v>
      </c>
      <c r="N12255" s="289" t="s">
        <v>19698</v>
      </c>
      <c r="O12255" s="289" t="s">
        <v>18284</v>
      </c>
      <c r="P12255" s="289">
        <f>VLOOKUP(CAT_Details[[#This Row],[Delivery Bp Customer Code]],Table6[],2,0)</f>
        <v>3705</v>
      </c>
    </row>
    <row r="12256" spans="1:16" x14ac:dyDescent="0.25">
      <c r="A12256" s="289" t="s">
        <v>17052</v>
      </c>
      <c r="B12256">
        <v>1</v>
      </c>
      <c r="C12256">
        <v>302</v>
      </c>
      <c r="D12256">
        <v>0.4</v>
      </c>
      <c r="E12256" s="289" t="s">
        <v>27215</v>
      </c>
      <c r="F12256">
        <v>5017336015</v>
      </c>
      <c r="G12256" s="276">
        <v>45922</v>
      </c>
      <c r="H12256">
        <v>20250911802379</v>
      </c>
      <c r="I12256">
        <v>0.57599999999999996</v>
      </c>
      <c r="J12256" s="289" t="s">
        <v>275</v>
      </c>
      <c r="K12256" s="289" t="s">
        <v>27217</v>
      </c>
      <c r="L12256" s="289" t="s">
        <v>280</v>
      </c>
      <c r="M12256" s="289" t="s">
        <v>27690</v>
      </c>
      <c r="N12256" s="289" t="s">
        <v>19698</v>
      </c>
      <c r="O12256" s="289" t="s">
        <v>18284</v>
      </c>
      <c r="P12256" s="289">
        <f>VLOOKUP(CAT_Details[[#This Row],[Delivery Bp Customer Code]],Table6[],2,0)</f>
        <v>3705</v>
      </c>
    </row>
    <row r="12257" spans="1:16" x14ac:dyDescent="0.25">
      <c r="A12257" s="289" t="s">
        <v>17052</v>
      </c>
      <c r="B12257">
        <v>1</v>
      </c>
      <c r="C12257">
        <v>15.9</v>
      </c>
      <c r="D12257">
        <v>0.04</v>
      </c>
      <c r="E12257" s="289" t="s">
        <v>27220</v>
      </c>
      <c r="F12257">
        <v>5017336364</v>
      </c>
      <c r="G12257" s="276">
        <v>45922</v>
      </c>
      <c r="H12257">
        <v>20250915803748</v>
      </c>
      <c r="I12257">
        <v>2.5000000000000001E-2</v>
      </c>
      <c r="J12257" s="289" t="s">
        <v>275</v>
      </c>
      <c r="K12257" s="289" t="s">
        <v>27221</v>
      </c>
      <c r="L12257" s="289" t="s">
        <v>280</v>
      </c>
      <c r="M12257" s="289" t="s">
        <v>27690</v>
      </c>
      <c r="N12257" s="289" t="s">
        <v>19026</v>
      </c>
      <c r="O12257" s="289" t="s">
        <v>18284</v>
      </c>
      <c r="P12257" s="289">
        <f>VLOOKUP(CAT_Details[[#This Row],[Delivery Bp Customer Code]],Table6[],2,0)</f>
        <v>3705</v>
      </c>
    </row>
    <row r="12258" spans="1:16" x14ac:dyDescent="0.25">
      <c r="A12258" s="289" t="s">
        <v>17052</v>
      </c>
      <c r="B12258">
        <v>14</v>
      </c>
      <c r="C12258">
        <v>499</v>
      </c>
      <c r="D12258">
        <v>5.48</v>
      </c>
      <c r="E12258" s="289" t="s">
        <v>27494</v>
      </c>
      <c r="F12258">
        <v>5017351257</v>
      </c>
      <c r="G12258" s="276">
        <v>45922</v>
      </c>
      <c r="H12258">
        <v>20250916804646</v>
      </c>
      <c r="I12258">
        <v>8.7420000000000009</v>
      </c>
      <c r="J12258" s="289" t="s">
        <v>302</v>
      </c>
      <c r="K12258" s="289" t="s">
        <v>27495</v>
      </c>
      <c r="L12258" s="289" t="s">
        <v>280</v>
      </c>
      <c r="M12258" s="289" t="s">
        <v>27862</v>
      </c>
      <c r="N12258" s="289" t="s">
        <v>28008</v>
      </c>
      <c r="O12258" s="289" t="s">
        <v>18284</v>
      </c>
      <c r="P12258" s="289">
        <f>VLOOKUP(CAT_Details[[#This Row],[Delivery Bp Customer Code]],Table6[],2,0)</f>
        <v>3705</v>
      </c>
    </row>
    <row r="12259" spans="1:16" x14ac:dyDescent="0.25">
      <c r="A12259" s="289" t="s">
        <v>17052</v>
      </c>
      <c r="B12259">
        <v>2</v>
      </c>
      <c r="C12259">
        <v>40</v>
      </c>
      <c r="D12259">
        <v>0.6</v>
      </c>
      <c r="E12259" s="289" t="s">
        <v>27511</v>
      </c>
      <c r="F12259">
        <v>5017351867</v>
      </c>
      <c r="G12259" s="276">
        <v>45922</v>
      </c>
      <c r="H12259">
        <v>20250916804641</v>
      </c>
      <c r="I12259">
        <v>0.71299999999999997</v>
      </c>
      <c r="J12259" s="289" t="s">
        <v>302</v>
      </c>
      <c r="K12259" s="289" t="s">
        <v>27512</v>
      </c>
      <c r="L12259" s="289" t="s">
        <v>280</v>
      </c>
      <c r="M12259" s="289" t="s">
        <v>27862</v>
      </c>
      <c r="N12259" s="289" t="s">
        <v>28008</v>
      </c>
      <c r="O12259" s="289" t="s">
        <v>22766</v>
      </c>
      <c r="P12259" s="289">
        <f>VLOOKUP(CAT_Details[[#This Row],[Delivery Bp Customer Code]],Table6[],2,0)</f>
        <v>3705</v>
      </c>
    </row>
    <row r="12260" spans="1:16" x14ac:dyDescent="0.25">
      <c r="A12260" s="289" t="s">
        <v>17052</v>
      </c>
      <c r="B12260">
        <v>3</v>
      </c>
      <c r="C12260">
        <v>589.6</v>
      </c>
      <c r="D12260">
        <v>0.71</v>
      </c>
      <c r="E12260" s="289" t="s">
        <v>27693</v>
      </c>
      <c r="F12260">
        <v>5017367050</v>
      </c>
      <c r="G12260" s="276">
        <v>45922</v>
      </c>
      <c r="H12260">
        <v>20250916804612</v>
      </c>
      <c r="I12260">
        <v>1.0029999999999999</v>
      </c>
      <c r="J12260" s="289" t="s">
        <v>19700</v>
      </c>
      <c r="K12260" s="289" t="s">
        <v>27694</v>
      </c>
      <c r="L12260" s="289" t="s">
        <v>280</v>
      </c>
      <c r="M12260" s="289" t="s">
        <v>27887</v>
      </c>
      <c r="N12260" s="289" t="s">
        <v>25049</v>
      </c>
      <c r="O12260" s="289" t="s">
        <v>18284</v>
      </c>
      <c r="P12260" s="289">
        <f>VLOOKUP(CAT_Details[[#This Row],[Delivery Bp Customer Code]],Table6[],2,0)</f>
        <v>3705</v>
      </c>
    </row>
    <row r="12261" spans="1:16" x14ac:dyDescent="0.25">
      <c r="A12261" s="289" t="s">
        <v>3771</v>
      </c>
      <c r="B12261">
        <v>7</v>
      </c>
      <c r="C12261">
        <v>2540</v>
      </c>
      <c r="D12261">
        <v>4.1399999999999997</v>
      </c>
      <c r="E12261" s="289" t="s">
        <v>27230</v>
      </c>
      <c r="F12261">
        <v>5017305720</v>
      </c>
      <c r="G12261" s="276">
        <v>45922</v>
      </c>
      <c r="H12261">
        <v>20250910800518</v>
      </c>
      <c r="I12261">
        <v>17.254000000000001</v>
      </c>
      <c r="J12261" s="289" t="s">
        <v>3890</v>
      </c>
      <c r="K12261" s="289" t="s">
        <v>27231</v>
      </c>
      <c r="L12261" s="289" t="s">
        <v>275</v>
      </c>
      <c r="M12261" s="289" t="s">
        <v>27689</v>
      </c>
      <c r="N12261" s="289" t="s">
        <v>3893</v>
      </c>
      <c r="O12261" s="289" t="s">
        <v>4956</v>
      </c>
      <c r="P12261" s="289">
        <f>VLOOKUP(CAT_Details[[#This Row],[Delivery Bp Customer Code]],Table6[],2,0)</f>
        <v>3417</v>
      </c>
    </row>
    <row r="12262" spans="1:16" x14ac:dyDescent="0.25">
      <c r="A12262" s="289" t="s">
        <v>3771</v>
      </c>
      <c r="B12262">
        <v>15</v>
      </c>
      <c r="C12262">
        <v>6450</v>
      </c>
      <c r="D12262">
        <v>6.3</v>
      </c>
      <c r="E12262" s="289" t="s">
        <v>27234</v>
      </c>
      <c r="F12262">
        <v>5017336319</v>
      </c>
      <c r="G12262" s="276">
        <v>45922</v>
      </c>
      <c r="H12262">
        <v>20250908798699</v>
      </c>
      <c r="I12262">
        <v>6.5019999999999998</v>
      </c>
      <c r="J12262" s="289" t="s">
        <v>350</v>
      </c>
      <c r="K12262" s="289" t="s">
        <v>27235</v>
      </c>
      <c r="L12262" s="289" t="s">
        <v>275</v>
      </c>
      <c r="M12262" s="289" t="s">
        <v>27629</v>
      </c>
      <c r="N12262" s="289" t="s">
        <v>16110</v>
      </c>
      <c r="O12262" s="289" t="s">
        <v>3775</v>
      </c>
      <c r="P12262" s="289">
        <f>VLOOKUP(CAT_Details[[#This Row],[Delivery Bp Customer Code]],Table6[],2,0)</f>
        <v>3401</v>
      </c>
    </row>
    <row r="12263" spans="1:16" x14ac:dyDescent="0.25">
      <c r="A12263" s="289" t="s">
        <v>3329</v>
      </c>
      <c r="B12263">
        <v>17</v>
      </c>
      <c r="C12263">
        <v>12294</v>
      </c>
      <c r="D12263">
        <v>6.9</v>
      </c>
      <c r="E12263" s="289" t="s">
        <v>27013</v>
      </c>
      <c r="F12263">
        <v>5017291537</v>
      </c>
      <c r="G12263" s="276">
        <v>45922</v>
      </c>
      <c r="H12263">
        <v>20250908798383</v>
      </c>
      <c r="I12263">
        <v>11.262</v>
      </c>
      <c r="J12263" s="289" t="s">
        <v>383</v>
      </c>
      <c r="K12263" s="289" t="s">
        <v>27014</v>
      </c>
      <c r="L12263" s="289" t="s">
        <v>275</v>
      </c>
      <c r="M12263" s="289" t="s">
        <v>27241</v>
      </c>
      <c r="N12263" s="289" t="s">
        <v>3781</v>
      </c>
      <c r="O12263" s="289" t="s">
        <v>3332</v>
      </c>
      <c r="P12263" s="289">
        <f>VLOOKUP(CAT_Details[[#This Row],[Delivery Bp Customer Code]],Table6[],2,0)</f>
        <v>3402</v>
      </c>
    </row>
    <row r="12264" spans="1:16" x14ac:dyDescent="0.25">
      <c r="A12264" s="289" t="s">
        <v>3329</v>
      </c>
      <c r="B12264">
        <v>1</v>
      </c>
      <c r="C12264">
        <v>241</v>
      </c>
      <c r="D12264">
        <v>0.4</v>
      </c>
      <c r="E12264" s="289" t="s">
        <v>27244</v>
      </c>
      <c r="F12264">
        <v>5017305471</v>
      </c>
      <c r="G12264" s="276">
        <v>45922</v>
      </c>
      <c r="H12264">
        <v>20250910801233</v>
      </c>
      <c r="I12264">
        <v>0.91200000000000003</v>
      </c>
      <c r="J12264" s="289" t="s">
        <v>438</v>
      </c>
      <c r="K12264" s="289" t="s">
        <v>27245</v>
      </c>
      <c r="L12264" s="289" t="s">
        <v>275</v>
      </c>
      <c r="M12264" s="289" t="s">
        <v>27721</v>
      </c>
      <c r="N12264" s="289" t="s">
        <v>4090</v>
      </c>
      <c r="O12264" s="289" t="s">
        <v>3332</v>
      </c>
      <c r="P12264" s="289">
        <f>VLOOKUP(CAT_Details[[#This Row],[Delivery Bp Customer Code]],Table6[],2,0)</f>
        <v>3402</v>
      </c>
    </row>
    <row r="12265" spans="1:16" x14ac:dyDescent="0.25">
      <c r="A12265" s="289" t="s">
        <v>3329</v>
      </c>
      <c r="B12265">
        <v>4</v>
      </c>
      <c r="C12265">
        <v>131</v>
      </c>
      <c r="D12265">
        <v>0.57999999999999996</v>
      </c>
      <c r="E12265" s="289" t="s">
        <v>27175</v>
      </c>
      <c r="F12265">
        <v>5017305548</v>
      </c>
      <c r="G12265" s="276">
        <v>45922</v>
      </c>
      <c r="H12265">
        <v>20250911801978</v>
      </c>
      <c r="I12265">
        <v>1.2609999999999999</v>
      </c>
      <c r="J12265" s="289" t="s">
        <v>3890</v>
      </c>
      <c r="K12265" s="289" t="s">
        <v>27246</v>
      </c>
      <c r="L12265" s="289" t="s">
        <v>275</v>
      </c>
      <c r="M12265" s="289" t="s">
        <v>27689</v>
      </c>
      <c r="N12265" s="289" t="s">
        <v>3896</v>
      </c>
      <c r="O12265" s="289" t="s">
        <v>3332</v>
      </c>
      <c r="P12265" s="289">
        <f>VLOOKUP(CAT_Details[[#This Row],[Delivery Bp Customer Code]],Table6[],2,0)</f>
        <v>3402</v>
      </c>
    </row>
    <row r="12266" spans="1:16" x14ac:dyDescent="0.25">
      <c r="A12266" s="289" t="s">
        <v>3329</v>
      </c>
      <c r="B12266">
        <v>2</v>
      </c>
      <c r="C12266">
        <v>200</v>
      </c>
      <c r="D12266">
        <v>0.8</v>
      </c>
      <c r="E12266" s="289" t="s">
        <v>27273</v>
      </c>
      <c r="F12266">
        <v>5017321708</v>
      </c>
      <c r="G12266" s="276">
        <v>45922</v>
      </c>
      <c r="H12266">
        <v>20250911802448</v>
      </c>
      <c r="I12266">
        <v>1.8819999999999999</v>
      </c>
      <c r="J12266" s="289" t="s">
        <v>324</v>
      </c>
      <c r="K12266" s="289" t="s">
        <v>27274</v>
      </c>
      <c r="L12266" s="289" t="s">
        <v>275</v>
      </c>
      <c r="M12266" s="289" t="s">
        <v>27630</v>
      </c>
      <c r="N12266" s="289" t="s">
        <v>5504</v>
      </c>
      <c r="O12266" s="289" t="s">
        <v>3332</v>
      </c>
      <c r="P12266" s="289">
        <f>VLOOKUP(CAT_Details[[#This Row],[Delivery Bp Customer Code]],Table6[],2,0)</f>
        <v>3402</v>
      </c>
    </row>
    <row r="12267" spans="1:16" x14ac:dyDescent="0.25">
      <c r="A12267" s="289" t="s">
        <v>3329</v>
      </c>
      <c r="B12267">
        <v>1</v>
      </c>
      <c r="C12267">
        <v>1</v>
      </c>
      <c r="D12267">
        <v>0.02</v>
      </c>
      <c r="E12267" s="289" t="s">
        <v>27285</v>
      </c>
      <c r="F12267">
        <v>5017336079</v>
      </c>
      <c r="G12267" s="276">
        <v>45922</v>
      </c>
      <c r="H12267">
        <v>20250909799791</v>
      </c>
      <c r="I12267">
        <v>3.0000000000000001E-3</v>
      </c>
      <c r="J12267" s="289" t="s">
        <v>350</v>
      </c>
      <c r="K12267" s="289" t="s">
        <v>27286</v>
      </c>
      <c r="L12267" s="289" t="s">
        <v>275</v>
      </c>
      <c r="M12267" s="289" t="s">
        <v>27629</v>
      </c>
      <c r="N12267" s="289" t="s">
        <v>3656</v>
      </c>
      <c r="O12267" s="289" t="s">
        <v>3332</v>
      </c>
      <c r="P12267" s="289">
        <f>VLOOKUP(CAT_Details[[#This Row],[Delivery Bp Customer Code]],Table6[],2,0)</f>
        <v>3402</v>
      </c>
    </row>
    <row r="12268" spans="1:16" x14ac:dyDescent="0.25">
      <c r="A12268" s="289" t="s">
        <v>3329</v>
      </c>
      <c r="B12268">
        <v>1</v>
      </c>
      <c r="C12268">
        <v>117</v>
      </c>
      <c r="D12268">
        <v>0.4</v>
      </c>
      <c r="E12268" s="289" t="s">
        <v>27285</v>
      </c>
      <c r="F12268">
        <v>5017336080</v>
      </c>
      <c r="G12268" s="276">
        <v>45922</v>
      </c>
      <c r="H12268">
        <v>20250909799762</v>
      </c>
      <c r="I12268">
        <v>0.67200000000000004</v>
      </c>
      <c r="J12268" s="289" t="s">
        <v>350</v>
      </c>
      <c r="K12268" s="289" t="s">
        <v>27287</v>
      </c>
      <c r="L12268" s="289" t="s">
        <v>275</v>
      </c>
      <c r="M12268" s="289" t="s">
        <v>27629</v>
      </c>
      <c r="N12268" s="289" t="s">
        <v>3656</v>
      </c>
      <c r="O12268" s="289" t="s">
        <v>3332</v>
      </c>
      <c r="P12268" s="289">
        <f>VLOOKUP(CAT_Details[[#This Row],[Delivery Bp Customer Code]],Table6[],2,0)</f>
        <v>3402</v>
      </c>
    </row>
    <row r="12269" spans="1:16" x14ac:dyDescent="0.25">
      <c r="A12269" s="289" t="s">
        <v>3329</v>
      </c>
      <c r="B12269">
        <v>2</v>
      </c>
      <c r="C12269">
        <v>740</v>
      </c>
      <c r="D12269">
        <v>0.8</v>
      </c>
      <c r="E12269" s="289" t="s">
        <v>27288</v>
      </c>
      <c r="F12269">
        <v>5017336103</v>
      </c>
      <c r="G12269" s="276">
        <v>45922</v>
      </c>
      <c r="H12269">
        <v>20250915803799</v>
      </c>
      <c r="I12269">
        <v>1.1519999999999999</v>
      </c>
      <c r="J12269" s="289" t="s">
        <v>350</v>
      </c>
      <c r="K12269" s="289" t="s">
        <v>27289</v>
      </c>
      <c r="L12269" s="289" t="s">
        <v>275</v>
      </c>
      <c r="M12269" s="289" t="s">
        <v>27632</v>
      </c>
      <c r="N12269" s="289" t="s">
        <v>3804</v>
      </c>
      <c r="O12269" s="289" t="s">
        <v>3332</v>
      </c>
      <c r="P12269" s="289">
        <f>VLOOKUP(CAT_Details[[#This Row],[Delivery Bp Customer Code]],Table6[],2,0)</f>
        <v>3402</v>
      </c>
    </row>
    <row r="12270" spans="1:16" x14ac:dyDescent="0.25">
      <c r="A12270" s="289" t="s">
        <v>3329</v>
      </c>
      <c r="B12270">
        <v>1</v>
      </c>
      <c r="C12270">
        <v>420</v>
      </c>
      <c r="D12270">
        <v>0.4</v>
      </c>
      <c r="E12270" s="289" t="s">
        <v>27288</v>
      </c>
      <c r="F12270">
        <v>5017336104</v>
      </c>
      <c r="G12270" s="276">
        <v>45922</v>
      </c>
      <c r="H12270">
        <v>20250915804015</v>
      </c>
      <c r="I12270">
        <v>0.57599999999999996</v>
      </c>
      <c r="J12270" s="289" t="s">
        <v>350</v>
      </c>
      <c r="K12270" s="289" t="s">
        <v>27290</v>
      </c>
      <c r="L12270" s="289" t="s">
        <v>275</v>
      </c>
      <c r="M12270" s="289" t="s">
        <v>27632</v>
      </c>
      <c r="N12270" s="289" t="s">
        <v>3804</v>
      </c>
      <c r="O12270" s="289" t="s">
        <v>3332</v>
      </c>
      <c r="P12270" s="289">
        <f>VLOOKUP(CAT_Details[[#This Row],[Delivery Bp Customer Code]],Table6[],2,0)</f>
        <v>3402</v>
      </c>
    </row>
    <row r="12271" spans="1:16" x14ac:dyDescent="0.25">
      <c r="A12271" s="289" t="s">
        <v>3329</v>
      </c>
      <c r="B12271">
        <v>1</v>
      </c>
      <c r="C12271">
        <v>420</v>
      </c>
      <c r="D12271">
        <v>0.4</v>
      </c>
      <c r="E12271" s="289" t="s">
        <v>27288</v>
      </c>
      <c r="F12271">
        <v>5017336105</v>
      </c>
      <c r="G12271" s="276">
        <v>45922</v>
      </c>
      <c r="H12271">
        <v>20250915803874</v>
      </c>
      <c r="I12271">
        <v>0.57599999999999996</v>
      </c>
      <c r="J12271" s="289" t="s">
        <v>350</v>
      </c>
      <c r="K12271" s="289" t="s">
        <v>27291</v>
      </c>
      <c r="L12271" s="289" t="s">
        <v>275</v>
      </c>
      <c r="M12271" s="289" t="s">
        <v>27632</v>
      </c>
      <c r="N12271" s="289" t="s">
        <v>3804</v>
      </c>
      <c r="O12271" s="289" t="s">
        <v>3332</v>
      </c>
      <c r="P12271" s="289">
        <f>VLOOKUP(CAT_Details[[#This Row],[Delivery Bp Customer Code]],Table6[],2,0)</f>
        <v>3402</v>
      </c>
    </row>
    <row r="12272" spans="1:16" x14ac:dyDescent="0.25">
      <c r="A12272" s="289" t="s">
        <v>3329</v>
      </c>
      <c r="B12272">
        <v>14</v>
      </c>
      <c r="C12272">
        <v>4802</v>
      </c>
      <c r="D12272">
        <v>5.6</v>
      </c>
      <c r="E12272" s="289" t="s">
        <v>27292</v>
      </c>
      <c r="F12272">
        <v>5017336117</v>
      </c>
      <c r="G12272" s="276">
        <v>45922</v>
      </c>
      <c r="H12272">
        <v>20250915803939</v>
      </c>
      <c r="I12272">
        <v>9.2739999999999991</v>
      </c>
      <c r="J12272" s="289" t="s">
        <v>350</v>
      </c>
      <c r="K12272" s="289" t="s">
        <v>27293</v>
      </c>
      <c r="L12272" s="289" t="s">
        <v>275</v>
      </c>
      <c r="M12272" s="289" t="s">
        <v>27629</v>
      </c>
      <c r="N12272" s="289" t="s">
        <v>4421</v>
      </c>
      <c r="O12272" s="289" t="s">
        <v>3332</v>
      </c>
      <c r="P12272" s="289">
        <f>VLOOKUP(CAT_Details[[#This Row],[Delivery Bp Customer Code]],Table6[],2,0)</f>
        <v>3402</v>
      </c>
    </row>
    <row r="12273" spans="1:16" x14ac:dyDescent="0.25">
      <c r="A12273" s="289" t="s">
        <v>3329</v>
      </c>
      <c r="B12273">
        <v>3</v>
      </c>
      <c r="C12273">
        <v>35</v>
      </c>
      <c r="D12273">
        <v>0.24</v>
      </c>
      <c r="E12273" s="289" t="s">
        <v>27536</v>
      </c>
      <c r="F12273">
        <v>5017351706</v>
      </c>
      <c r="G12273" s="276">
        <v>45922</v>
      </c>
      <c r="H12273">
        <v>20250915803719</v>
      </c>
      <c r="I12273">
        <v>0.19500000000000001</v>
      </c>
      <c r="J12273" s="289" t="s">
        <v>302</v>
      </c>
      <c r="K12273" s="289" t="s">
        <v>27537</v>
      </c>
      <c r="L12273" s="289" t="s">
        <v>275</v>
      </c>
      <c r="M12273" s="289" t="s">
        <v>27862</v>
      </c>
      <c r="N12273" s="289" t="s">
        <v>15493</v>
      </c>
      <c r="O12273" s="289" t="s">
        <v>3332</v>
      </c>
      <c r="P12273" s="289">
        <f>VLOOKUP(CAT_Details[[#This Row],[Delivery Bp Customer Code]],Table6[],2,0)</f>
        <v>3402</v>
      </c>
    </row>
    <row r="12274" spans="1:16" x14ac:dyDescent="0.25">
      <c r="A12274" s="289" t="s">
        <v>76</v>
      </c>
      <c r="B12274">
        <v>11</v>
      </c>
      <c r="C12274">
        <v>1113</v>
      </c>
      <c r="D12274">
        <v>2.72</v>
      </c>
      <c r="E12274" s="289" t="s">
        <v>27312</v>
      </c>
      <c r="F12274">
        <v>5017305627</v>
      </c>
      <c r="G12274" s="276">
        <v>45922</v>
      </c>
      <c r="H12274">
        <v>20250911802236</v>
      </c>
      <c r="I12274">
        <v>2.6080000000000001</v>
      </c>
      <c r="J12274" s="289" t="s">
        <v>401</v>
      </c>
      <c r="K12274" s="289" t="s">
        <v>27313</v>
      </c>
      <c r="L12274" s="289" t="s">
        <v>275</v>
      </c>
      <c r="M12274" s="289" t="s">
        <v>27752</v>
      </c>
      <c r="N12274" s="289" t="s">
        <v>1028</v>
      </c>
      <c r="O12274" s="289" t="s">
        <v>16049</v>
      </c>
      <c r="P12274" s="289" t="str">
        <f>VLOOKUP(CAT_Details[[#This Row],[Delivery Bp Customer Code]],Table6[],2,0)</f>
        <v>MZ02</v>
      </c>
    </row>
    <row r="12275" spans="1:16" x14ac:dyDescent="0.25">
      <c r="A12275" s="289" t="s">
        <v>76</v>
      </c>
      <c r="B12275">
        <v>1</v>
      </c>
      <c r="C12275">
        <v>14</v>
      </c>
      <c r="D12275">
        <v>0.2</v>
      </c>
      <c r="E12275" s="289" t="s">
        <v>27314</v>
      </c>
      <c r="F12275">
        <v>5017305637</v>
      </c>
      <c r="G12275" s="276">
        <v>45922</v>
      </c>
      <c r="H12275">
        <v>20250910800725</v>
      </c>
      <c r="I12275">
        <v>0.192</v>
      </c>
      <c r="J12275" s="289" t="s">
        <v>294</v>
      </c>
      <c r="K12275" s="289" t="s">
        <v>27315</v>
      </c>
      <c r="L12275" s="289" t="s">
        <v>275</v>
      </c>
      <c r="M12275" s="289" t="s">
        <v>27554</v>
      </c>
      <c r="N12275" s="289" t="s">
        <v>504</v>
      </c>
      <c r="O12275" s="289" t="s">
        <v>16049</v>
      </c>
      <c r="P12275" s="289" t="str">
        <f>VLOOKUP(CAT_Details[[#This Row],[Delivery Bp Customer Code]],Table6[],2,0)</f>
        <v>MZ02</v>
      </c>
    </row>
    <row r="12276" spans="1:16" x14ac:dyDescent="0.25">
      <c r="A12276" s="289" t="s">
        <v>76</v>
      </c>
      <c r="B12276">
        <v>9</v>
      </c>
      <c r="C12276">
        <v>4050</v>
      </c>
      <c r="D12276">
        <v>3.6</v>
      </c>
      <c r="E12276" s="289" t="s">
        <v>27323</v>
      </c>
      <c r="F12276">
        <v>5017321757</v>
      </c>
      <c r="G12276" s="276">
        <v>45922</v>
      </c>
      <c r="H12276">
        <v>20250912802752</v>
      </c>
      <c r="I12276">
        <v>6.048</v>
      </c>
      <c r="J12276" s="289" t="s">
        <v>324</v>
      </c>
      <c r="K12276" s="289" t="s">
        <v>27324</v>
      </c>
      <c r="L12276" s="289" t="s">
        <v>275</v>
      </c>
      <c r="M12276" s="289" t="s">
        <v>27862</v>
      </c>
      <c r="N12276" s="289" t="s">
        <v>508</v>
      </c>
      <c r="O12276" s="289" t="s">
        <v>16049</v>
      </c>
      <c r="P12276" s="289" t="str">
        <f>VLOOKUP(CAT_Details[[#This Row],[Delivery Bp Customer Code]],Table6[],2,0)</f>
        <v>MZ02</v>
      </c>
    </row>
    <row r="12277" spans="1:16" x14ac:dyDescent="0.25">
      <c r="A12277" s="289" t="s">
        <v>74</v>
      </c>
      <c r="B12277">
        <v>3</v>
      </c>
      <c r="C12277">
        <v>655</v>
      </c>
      <c r="D12277">
        <v>1</v>
      </c>
      <c r="E12277" s="289" t="s">
        <v>27029</v>
      </c>
      <c r="F12277">
        <v>5017291343</v>
      </c>
      <c r="G12277" s="276">
        <v>45922</v>
      </c>
      <c r="H12277">
        <v>20250908798904</v>
      </c>
      <c r="I12277">
        <v>1.1040000000000001</v>
      </c>
      <c r="J12277" s="289" t="s">
        <v>764</v>
      </c>
      <c r="K12277" s="289" t="s">
        <v>27030</v>
      </c>
      <c r="L12277" s="289" t="s">
        <v>275</v>
      </c>
      <c r="M12277" s="289" t="s">
        <v>27338</v>
      </c>
      <c r="N12277" s="289" t="s">
        <v>766</v>
      </c>
      <c r="O12277" s="289" t="s">
        <v>22256</v>
      </c>
      <c r="P12277" s="289" t="str">
        <f>VLOOKUP(CAT_Details[[#This Row],[Delivery Bp Customer Code]],Table6[],2,0)</f>
        <v>DX01-L5</v>
      </c>
    </row>
    <row r="12278" spans="1:16" x14ac:dyDescent="0.25">
      <c r="A12278" s="289" t="s">
        <v>74</v>
      </c>
      <c r="B12278">
        <v>3</v>
      </c>
      <c r="C12278">
        <v>1008</v>
      </c>
      <c r="D12278">
        <v>1.5</v>
      </c>
      <c r="E12278" s="289" t="s">
        <v>27038</v>
      </c>
      <c r="F12278">
        <v>5017291633</v>
      </c>
      <c r="G12278" s="276">
        <v>45922</v>
      </c>
      <c r="H12278">
        <v>20250910800583</v>
      </c>
      <c r="I12278">
        <v>3.3010000000000002</v>
      </c>
      <c r="J12278" s="289" t="s">
        <v>401</v>
      </c>
      <c r="K12278" s="289" t="s">
        <v>27039</v>
      </c>
      <c r="L12278" s="289" t="s">
        <v>275</v>
      </c>
      <c r="M12278" s="289" t="s">
        <v>27569</v>
      </c>
      <c r="N12278" s="289" t="s">
        <v>16659</v>
      </c>
      <c r="O12278" s="289" t="s">
        <v>22256</v>
      </c>
      <c r="P12278" s="289" t="str">
        <f>VLOOKUP(CAT_Details[[#This Row],[Delivery Bp Customer Code]],Table6[],2,0)</f>
        <v>DX01-L5</v>
      </c>
    </row>
    <row r="12279" spans="1:16" x14ac:dyDescent="0.25">
      <c r="A12279" s="289" t="s">
        <v>74</v>
      </c>
      <c r="B12279">
        <v>11</v>
      </c>
      <c r="C12279">
        <v>3533</v>
      </c>
      <c r="D12279">
        <v>4.4000000000000004</v>
      </c>
      <c r="E12279" s="289" t="s">
        <v>27044</v>
      </c>
      <c r="F12279">
        <v>5017291774</v>
      </c>
      <c r="G12279" s="276">
        <v>45922</v>
      </c>
      <c r="H12279">
        <v>20250909800039</v>
      </c>
      <c r="I12279">
        <v>4.8959999999999999</v>
      </c>
      <c r="J12279" s="289" t="s">
        <v>287</v>
      </c>
      <c r="K12279" s="289" t="s">
        <v>27045</v>
      </c>
      <c r="L12279" s="289" t="s">
        <v>275</v>
      </c>
      <c r="M12279" s="289" t="s">
        <v>27237</v>
      </c>
      <c r="N12279" s="289" t="s">
        <v>17117</v>
      </c>
      <c r="O12279" s="289" t="s">
        <v>22256</v>
      </c>
      <c r="P12279" s="289" t="str">
        <f>VLOOKUP(CAT_Details[[#This Row],[Delivery Bp Customer Code]],Table6[],2,0)</f>
        <v>DX01-L5</v>
      </c>
    </row>
    <row r="12280" spans="1:16" x14ac:dyDescent="0.25">
      <c r="A12280" s="289" t="s">
        <v>74</v>
      </c>
      <c r="B12280">
        <v>19</v>
      </c>
      <c r="C12280">
        <v>1140</v>
      </c>
      <c r="D12280">
        <v>7.6</v>
      </c>
      <c r="E12280" s="289" t="s">
        <v>27339</v>
      </c>
      <c r="F12280">
        <v>5017305343</v>
      </c>
      <c r="G12280" s="276">
        <v>45922</v>
      </c>
      <c r="H12280">
        <v>20250911801921</v>
      </c>
      <c r="I12280">
        <v>18.239999999999998</v>
      </c>
      <c r="J12280" s="289" t="s">
        <v>294</v>
      </c>
      <c r="K12280" s="289" t="s">
        <v>27340</v>
      </c>
      <c r="L12280" s="289" t="s">
        <v>275</v>
      </c>
      <c r="M12280" s="289" t="s">
        <v>27570</v>
      </c>
      <c r="N12280" s="289" t="s">
        <v>16650</v>
      </c>
      <c r="O12280" s="289" t="s">
        <v>22256</v>
      </c>
      <c r="P12280" s="289" t="str">
        <f>VLOOKUP(CAT_Details[[#This Row],[Delivery Bp Customer Code]],Table6[],2,0)</f>
        <v>DX01-L5</v>
      </c>
    </row>
    <row r="12281" spans="1:16" x14ac:dyDescent="0.25">
      <c r="A12281" s="289" t="s">
        <v>74</v>
      </c>
      <c r="B12281">
        <v>1</v>
      </c>
      <c r="C12281">
        <v>147</v>
      </c>
      <c r="D12281">
        <v>0.2</v>
      </c>
      <c r="E12281" s="289" t="s">
        <v>27342</v>
      </c>
      <c r="F12281">
        <v>5017305462</v>
      </c>
      <c r="G12281" s="276">
        <v>45922</v>
      </c>
      <c r="H12281">
        <v>20250911801788</v>
      </c>
      <c r="I12281">
        <v>0.192</v>
      </c>
      <c r="J12281" s="289" t="s">
        <v>324</v>
      </c>
      <c r="K12281" s="289" t="s">
        <v>27343</v>
      </c>
      <c r="L12281" s="289" t="s">
        <v>275</v>
      </c>
      <c r="M12281" s="289" t="s">
        <v>27630</v>
      </c>
      <c r="N12281" s="289" t="s">
        <v>399</v>
      </c>
      <c r="O12281" s="289" t="s">
        <v>22256</v>
      </c>
      <c r="P12281" s="289" t="str">
        <f>VLOOKUP(CAT_Details[[#This Row],[Delivery Bp Customer Code]],Table6[],2,0)</f>
        <v>DX01-L5</v>
      </c>
    </row>
    <row r="12282" spans="1:16" x14ac:dyDescent="0.25">
      <c r="A12282" s="289" t="s">
        <v>74</v>
      </c>
      <c r="B12282">
        <v>1</v>
      </c>
      <c r="C12282">
        <v>185</v>
      </c>
      <c r="D12282">
        <v>0.4</v>
      </c>
      <c r="E12282" s="289" t="s">
        <v>27344</v>
      </c>
      <c r="F12282">
        <v>5017305533</v>
      </c>
      <c r="G12282" s="276">
        <v>45922</v>
      </c>
      <c r="H12282">
        <v>20250911801761</v>
      </c>
      <c r="I12282">
        <v>0.96</v>
      </c>
      <c r="J12282" s="289" t="s">
        <v>401</v>
      </c>
      <c r="K12282" s="289" t="s">
        <v>27345</v>
      </c>
      <c r="L12282" s="289" t="s">
        <v>275</v>
      </c>
      <c r="M12282" s="289" t="s">
        <v>27569</v>
      </c>
      <c r="N12282" s="289" t="s">
        <v>17729</v>
      </c>
      <c r="O12282" s="289" t="s">
        <v>22256</v>
      </c>
      <c r="P12282" s="289" t="str">
        <f>VLOOKUP(CAT_Details[[#This Row],[Delivery Bp Customer Code]],Table6[],2,0)</f>
        <v>DX01-L5</v>
      </c>
    </row>
    <row r="12283" spans="1:16" x14ac:dyDescent="0.25">
      <c r="A12283" s="289" t="s">
        <v>74</v>
      </c>
      <c r="B12283">
        <v>1</v>
      </c>
      <c r="C12283">
        <v>28</v>
      </c>
      <c r="D12283">
        <v>0.2</v>
      </c>
      <c r="E12283" s="289" t="s">
        <v>27354</v>
      </c>
      <c r="F12283">
        <v>5017305766</v>
      </c>
      <c r="G12283" s="276">
        <v>45922</v>
      </c>
      <c r="H12283">
        <v>20250910800503</v>
      </c>
      <c r="I12283">
        <v>0.14399999999999999</v>
      </c>
      <c r="J12283" s="289" t="s">
        <v>294</v>
      </c>
      <c r="K12283" s="289" t="s">
        <v>27355</v>
      </c>
      <c r="L12283" s="289" t="s">
        <v>275</v>
      </c>
      <c r="M12283" s="289" t="s">
        <v>27554</v>
      </c>
      <c r="N12283" s="289" t="s">
        <v>660</v>
      </c>
      <c r="O12283" s="289" t="s">
        <v>22256</v>
      </c>
      <c r="P12283" s="289" t="str">
        <f>VLOOKUP(CAT_Details[[#This Row],[Delivery Bp Customer Code]],Table6[],2,0)</f>
        <v>DX01-L5</v>
      </c>
    </row>
    <row r="12284" spans="1:16" x14ac:dyDescent="0.25">
      <c r="A12284" s="289" t="s">
        <v>74</v>
      </c>
      <c r="B12284">
        <v>6</v>
      </c>
      <c r="C12284">
        <v>6600</v>
      </c>
      <c r="D12284">
        <v>2.4</v>
      </c>
      <c r="E12284" s="289" t="s">
        <v>27377</v>
      </c>
      <c r="F12284">
        <v>5017321765</v>
      </c>
      <c r="G12284" s="276">
        <v>45922</v>
      </c>
      <c r="H12284">
        <v>20250911802477</v>
      </c>
      <c r="I12284">
        <v>3.456</v>
      </c>
      <c r="J12284" s="289" t="s">
        <v>324</v>
      </c>
      <c r="K12284" s="289" t="s">
        <v>27378</v>
      </c>
      <c r="L12284" s="289" t="s">
        <v>275</v>
      </c>
      <c r="M12284" s="289" t="s">
        <v>27460</v>
      </c>
      <c r="N12284" s="289" t="s">
        <v>333</v>
      </c>
      <c r="O12284" s="289" t="s">
        <v>22256</v>
      </c>
      <c r="P12284" s="289" t="str">
        <f>VLOOKUP(CAT_Details[[#This Row],[Delivery Bp Customer Code]],Table6[],2,0)</f>
        <v>DX01-L5</v>
      </c>
    </row>
    <row r="12285" spans="1:16" x14ac:dyDescent="0.25">
      <c r="A12285" s="289" t="s">
        <v>74</v>
      </c>
      <c r="B12285">
        <v>6</v>
      </c>
      <c r="C12285">
        <v>498</v>
      </c>
      <c r="D12285">
        <v>1.3</v>
      </c>
      <c r="E12285" s="289" t="s">
        <v>27384</v>
      </c>
      <c r="F12285">
        <v>5017336031</v>
      </c>
      <c r="G12285" s="276">
        <v>45922</v>
      </c>
      <c r="H12285">
        <v>20250912802798</v>
      </c>
      <c r="I12285">
        <v>1.4510000000000001</v>
      </c>
      <c r="J12285" s="289" t="s">
        <v>350</v>
      </c>
      <c r="K12285" s="289" t="s">
        <v>27385</v>
      </c>
      <c r="L12285" s="289" t="s">
        <v>275</v>
      </c>
      <c r="M12285" s="289" t="s">
        <v>27632</v>
      </c>
      <c r="N12285" s="289" t="s">
        <v>602</v>
      </c>
      <c r="O12285" s="289" t="s">
        <v>22256</v>
      </c>
      <c r="P12285" s="289" t="str">
        <f>VLOOKUP(CAT_Details[[#This Row],[Delivery Bp Customer Code]],Table6[],2,0)</f>
        <v>DX01-L5</v>
      </c>
    </row>
    <row r="12286" spans="1:16" x14ac:dyDescent="0.25">
      <c r="A12286" s="289" t="s">
        <v>74</v>
      </c>
      <c r="B12286">
        <v>22</v>
      </c>
      <c r="C12286">
        <v>3322</v>
      </c>
      <c r="D12286">
        <v>6</v>
      </c>
      <c r="E12286" s="289" t="s">
        <v>27386</v>
      </c>
      <c r="F12286">
        <v>5017336061</v>
      </c>
      <c r="G12286" s="276">
        <v>45922</v>
      </c>
      <c r="H12286">
        <v>20250915803987</v>
      </c>
      <c r="I12286">
        <v>13.221</v>
      </c>
      <c r="J12286" s="289" t="s">
        <v>350</v>
      </c>
      <c r="K12286" s="289" t="s">
        <v>27387</v>
      </c>
      <c r="L12286" s="289" t="s">
        <v>275</v>
      </c>
      <c r="M12286" s="289" t="s">
        <v>27629</v>
      </c>
      <c r="N12286" s="289" t="s">
        <v>602</v>
      </c>
      <c r="O12286" s="289" t="s">
        <v>22256</v>
      </c>
      <c r="P12286" s="289" t="str">
        <f>VLOOKUP(CAT_Details[[#This Row],[Delivery Bp Customer Code]],Table6[],2,0)</f>
        <v>DX01-L5</v>
      </c>
    </row>
    <row r="12287" spans="1:16" x14ac:dyDescent="0.25">
      <c r="A12287" s="289" t="s">
        <v>74</v>
      </c>
      <c r="B12287">
        <v>3</v>
      </c>
      <c r="C12287">
        <v>642</v>
      </c>
      <c r="D12287">
        <v>1.2</v>
      </c>
      <c r="E12287" s="289" t="s">
        <v>27392</v>
      </c>
      <c r="F12287">
        <v>5017336317</v>
      </c>
      <c r="G12287" s="276">
        <v>45922</v>
      </c>
      <c r="H12287">
        <v>20250911801611</v>
      </c>
      <c r="I12287">
        <v>1.8720000000000001</v>
      </c>
      <c r="J12287" s="289" t="s">
        <v>280</v>
      </c>
      <c r="K12287" s="289" t="s">
        <v>27393</v>
      </c>
      <c r="L12287" s="289" t="s">
        <v>275</v>
      </c>
      <c r="M12287" s="289" t="s">
        <v>27634</v>
      </c>
      <c r="N12287" s="289" t="s">
        <v>10113</v>
      </c>
      <c r="O12287" s="289" t="s">
        <v>22256</v>
      </c>
      <c r="P12287" s="289" t="str">
        <f>VLOOKUP(CAT_Details[[#This Row],[Delivery Bp Customer Code]],Table6[],2,0)</f>
        <v>DX01-L5</v>
      </c>
    </row>
    <row r="12288" spans="1:16" x14ac:dyDescent="0.25">
      <c r="A12288" s="289" t="s">
        <v>74</v>
      </c>
      <c r="B12288">
        <v>36</v>
      </c>
      <c r="C12288">
        <v>3096</v>
      </c>
      <c r="D12288">
        <v>14.4</v>
      </c>
      <c r="E12288" s="289" t="s">
        <v>27396</v>
      </c>
      <c r="F12288">
        <v>5017336368</v>
      </c>
      <c r="G12288" s="276">
        <v>45922</v>
      </c>
      <c r="H12288">
        <v>20250912802789</v>
      </c>
      <c r="I12288">
        <v>34.905999999999999</v>
      </c>
      <c r="J12288" s="289" t="s">
        <v>350</v>
      </c>
      <c r="K12288" s="289" t="s">
        <v>27397</v>
      </c>
      <c r="L12288" s="289" t="s">
        <v>275</v>
      </c>
      <c r="M12288" s="289" t="s">
        <v>27632</v>
      </c>
      <c r="N12288" s="289" t="s">
        <v>690</v>
      </c>
      <c r="O12288" s="289" t="s">
        <v>22256</v>
      </c>
      <c r="P12288" s="289" t="str">
        <f>VLOOKUP(CAT_Details[[#This Row],[Delivery Bp Customer Code]],Table6[],2,0)</f>
        <v>DX01-L5</v>
      </c>
    </row>
    <row r="12289" spans="1:16" x14ac:dyDescent="0.25">
      <c r="A12289" s="289" t="s">
        <v>521</v>
      </c>
      <c r="B12289">
        <v>1</v>
      </c>
      <c r="C12289">
        <v>160</v>
      </c>
      <c r="D12289">
        <v>0.4</v>
      </c>
      <c r="E12289" s="289" t="s">
        <v>27400</v>
      </c>
      <c r="F12289">
        <v>5017305709</v>
      </c>
      <c r="G12289" s="276">
        <v>45922</v>
      </c>
      <c r="H12289">
        <v>20250911802058</v>
      </c>
      <c r="I12289">
        <v>0.96</v>
      </c>
      <c r="J12289" s="289" t="s">
        <v>438</v>
      </c>
      <c r="K12289" s="289" t="s">
        <v>27401</v>
      </c>
      <c r="L12289" s="289" t="s">
        <v>275</v>
      </c>
      <c r="M12289" s="289" t="s">
        <v>27721</v>
      </c>
      <c r="N12289" s="289" t="s">
        <v>12944</v>
      </c>
      <c r="O12289" s="289" t="s">
        <v>16307</v>
      </c>
      <c r="P12289" s="289" t="str">
        <f>VLOOKUP(CAT_Details[[#This Row],[Delivery Bp Customer Code]],Table6[],2,0)</f>
        <v>DX01</v>
      </c>
    </row>
    <row r="12290" spans="1:16" x14ac:dyDescent="0.25">
      <c r="A12290" s="289" t="s">
        <v>521</v>
      </c>
      <c r="B12290">
        <v>1</v>
      </c>
      <c r="C12290">
        <v>80</v>
      </c>
      <c r="D12290">
        <v>0.2</v>
      </c>
      <c r="E12290" s="289" t="s">
        <v>27402</v>
      </c>
      <c r="F12290">
        <v>5017305733</v>
      </c>
      <c r="G12290" s="276">
        <v>45922</v>
      </c>
      <c r="H12290">
        <v>20250910801014</v>
      </c>
      <c r="I12290">
        <v>0.14399999999999999</v>
      </c>
      <c r="J12290" s="289" t="s">
        <v>438</v>
      </c>
      <c r="K12290" s="289" t="s">
        <v>27403</v>
      </c>
      <c r="L12290" s="289" t="s">
        <v>275</v>
      </c>
      <c r="M12290" s="289" t="s">
        <v>27721</v>
      </c>
      <c r="N12290" s="289" t="s">
        <v>3360</v>
      </c>
      <c r="O12290" s="289" t="s">
        <v>16307</v>
      </c>
      <c r="P12290" s="289" t="str">
        <f>VLOOKUP(CAT_Details[[#This Row],[Delivery Bp Customer Code]],Table6[],2,0)</f>
        <v>DX01</v>
      </c>
    </row>
    <row r="12291" spans="1:16" x14ac:dyDescent="0.25">
      <c r="A12291" s="289" t="s">
        <v>521</v>
      </c>
      <c r="B12291">
        <v>26</v>
      </c>
      <c r="C12291">
        <v>2652</v>
      </c>
      <c r="D12291">
        <v>10.4</v>
      </c>
      <c r="E12291" s="289" t="s">
        <v>27409</v>
      </c>
      <c r="F12291">
        <v>5017336244</v>
      </c>
      <c r="G12291" s="276">
        <v>45922</v>
      </c>
      <c r="H12291">
        <v>20250911802360</v>
      </c>
      <c r="I12291">
        <v>27.456</v>
      </c>
      <c r="J12291" s="289" t="s">
        <v>302</v>
      </c>
      <c r="K12291" s="289" t="s">
        <v>27410</v>
      </c>
      <c r="L12291" s="289" t="s">
        <v>275</v>
      </c>
      <c r="M12291" s="289" t="s">
        <v>27630</v>
      </c>
      <c r="N12291" s="289" t="s">
        <v>694</v>
      </c>
      <c r="O12291" s="289" t="s">
        <v>16307</v>
      </c>
      <c r="P12291" s="289" t="str">
        <f>VLOOKUP(CAT_Details[[#This Row],[Delivery Bp Customer Code]],Table6[],2,0)</f>
        <v>DX01</v>
      </c>
    </row>
    <row r="12292" spans="1:16" x14ac:dyDescent="0.25">
      <c r="A12292" s="289" t="s">
        <v>272</v>
      </c>
      <c r="B12292">
        <v>1</v>
      </c>
      <c r="C12292">
        <v>547</v>
      </c>
      <c r="D12292">
        <v>0.4</v>
      </c>
      <c r="E12292" s="289" t="s">
        <v>27342</v>
      </c>
      <c r="F12292">
        <v>5017305461</v>
      </c>
      <c r="G12292" s="276">
        <v>45922</v>
      </c>
      <c r="H12292">
        <v>20250911801785</v>
      </c>
      <c r="I12292">
        <v>0.38400000000000001</v>
      </c>
      <c r="J12292" s="289" t="s">
        <v>324</v>
      </c>
      <c r="K12292" s="289" t="s">
        <v>27418</v>
      </c>
      <c r="L12292" s="289" t="s">
        <v>275</v>
      </c>
      <c r="M12292" s="289" t="s">
        <v>27630</v>
      </c>
      <c r="N12292" s="289" t="s">
        <v>399</v>
      </c>
      <c r="O12292" s="289" t="s">
        <v>277</v>
      </c>
      <c r="P12292" s="289" t="str">
        <f>VLOOKUP(CAT_Details[[#This Row],[Delivery Bp Customer Code]],Table6[],2,0)</f>
        <v>U2-L5</v>
      </c>
    </row>
    <row r="12293" spans="1:16" x14ac:dyDescent="0.25">
      <c r="A12293" s="289" t="s">
        <v>272</v>
      </c>
      <c r="B12293">
        <v>4</v>
      </c>
      <c r="C12293">
        <v>477</v>
      </c>
      <c r="D12293">
        <v>1.6</v>
      </c>
      <c r="E12293" s="289" t="s">
        <v>27431</v>
      </c>
      <c r="F12293">
        <v>5017305768</v>
      </c>
      <c r="G12293" s="276">
        <v>45922</v>
      </c>
      <c r="H12293">
        <v>20250910801246</v>
      </c>
      <c r="I12293">
        <v>5.2889999999999997</v>
      </c>
      <c r="J12293" s="289" t="s">
        <v>383</v>
      </c>
      <c r="K12293" s="289" t="s">
        <v>27432</v>
      </c>
      <c r="L12293" s="289" t="s">
        <v>275</v>
      </c>
      <c r="M12293" s="289" t="s">
        <v>27753</v>
      </c>
      <c r="N12293" s="289" t="s">
        <v>3285</v>
      </c>
      <c r="O12293" s="289" t="s">
        <v>277</v>
      </c>
      <c r="P12293" s="289" t="str">
        <f>VLOOKUP(CAT_Details[[#This Row],[Delivery Bp Customer Code]],Table6[],2,0)</f>
        <v>U2-L5</v>
      </c>
    </row>
    <row r="12294" spans="1:16" x14ac:dyDescent="0.25">
      <c r="A12294" s="289" t="s">
        <v>272</v>
      </c>
      <c r="B12294">
        <v>4</v>
      </c>
      <c r="C12294">
        <v>2220</v>
      </c>
      <c r="D12294">
        <v>3.2</v>
      </c>
      <c r="E12294" s="289" t="s">
        <v>27435</v>
      </c>
      <c r="F12294">
        <v>5017305781</v>
      </c>
      <c r="G12294" s="276">
        <v>45922</v>
      </c>
      <c r="H12294">
        <v>20250911801773</v>
      </c>
      <c r="I12294">
        <v>13.055999999999999</v>
      </c>
      <c r="J12294" s="289" t="s">
        <v>401</v>
      </c>
      <c r="K12294" s="289" t="s">
        <v>27436</v>
      </c>
      <c r="L12294" s="289" t="s">
        <v>275</v>
      </c>
      <c r="M12294" s="289" t="s">
        <v>27569</v>
      </c>
      <c r="N12294" s="289" t="s">
        <v>465</v>
      </c>
      <c r="O12294" s="289" t="s">
        <v>277</v>
      </c>
      <c r="P12294" s="289" t="str">
        <f>VLOOKUP(CAT_Details[[#This Row],[Delivery Bp Customer Code]],Table6[],2,0)</f>
        <v>U2-L5</v>
      </c>
    </row>
    <row r="12295" spans="1:16" x14ac:dyDescent="0.25">
      <c r="A12295" s="289" t="s">
        <v>26660</v>
      </c>
      <c r="B12295">
        <v>1</v>
      </c>
      <c r="C12295">
        <v>769</v>
      </c>
      <c r="D12295">
        <v>0.4</v>
      </c>
      <c r="E12295" s="289" t="s">
        <v>27452</v>
      </c>
      <c r="F12295">
        <v>5017321395</v>
      </c>
      <c r="G12295" s="276">
        <v>45922</v>
      </c>
      <c r="H12295">
        <v>20250911802351</v>
      </c>
      <c r="I12295">
        <v>0.57599999999999996</v>
      </c>
      <c r="J12295" s="289" t="s">
        <v>324</v>
      </c>
      <c r="K12295" s="289" t="s">
        <v>27453</v>
      </c>
      <c r="L12295" s="289" t="s">
        <v>275</v>
      </c>
      <c r="M12295" s="289" t="s">
        <v>27862</v>
      </c>
      <c r="N12295" s="289" t="s">
        <v>16189</v>
      </c>
      <c r="O12295" s="289" t="s">
        <v>26663</v>
      </c>
      <c r="P12295" s="289" t="e">
        <f>VLOOKUP(CAT_Details[[#This Row],[Delivery Bp Customer Code]],Table6[],2,0)</f>
        <v>#N/A</v>
      </c>
    </row>
    <row r="12296" spans="1:16" x14ac:dyDescent="0.25">
      <c r="A12296" s="289" t="s">
        <v>4794</v>
      </c>
      <c r="B12296">
        <v>17</v>
      </c>
      <c r="C12296">
        <v>1190</v>
      </c>
      <c r="D12296">
        <v>9.5</v>
      </c>
      <c r="E12296" s="289" t="s">
        <v>27855</v>
      </c>
      <c r="F12296">
        <v>5017366896</v>
      </c>
      <c r="G12296" s="276">
        <v>45922</v>
      </c>
      <c r="H12296">
        <v>20250917805679</v>
      </c>
      <c r="I12296">
        <v>18.006</v>
      </c>
      <c r="J12296" s="289" t="s">
        <v>273</v>
      </c>
      <c r="K12296" s="289" t="s">
        <v>27856</v>
      </c>
      <c r="L12296" s="289" t="s">
        <v>275</v>
      </c>
      <c r="M12296" s="289" t="s">
        <v>27676</v>
      </c>
      <c r="N12296" s="289" t="s">
        <v>519</v>
      </c>
      <c r="O12296" s="289" t="s">
        <v>4798</v>
      </c>
      <c r="P12296" s="289" t="str">
        <f>VLOOKUP(CAT_Details[[#This Row],[Delivery Bp Customer Code]],Table6[],2,0)</f>
        <v>MY02</v>
      </c>
    </row>
    <row r="12297" spans="1:16" x14ac:dyDescent="0.25">
      <c r="A12297" s="289" t="s">
        <v>278</v>
      </c>
      <c r="B12297">
        <v>11</v>
      </c>
      <c r="C12297">
        <v>3267</v>
      </c>
      <c r="D12297">
        <v>4.4000000000000004</v>
      </c>
      <c r="E12297" s="289" t="s">
        <v>27100</v>
      </c>
      <c r="F12297">
        <v>5017335978</v>
      </c>
      <c r="G12297" s="276">
        <v>45923</v>
      </c>
      <c r="H12297">
        <v>20250908799080</v>
      </c>
      <c r="I12297">
        <v>10.56</v>
      </c>
      <c r="J12297" s="289" t="s">
        <v>324</v>
      </c>
      <c r="K12297" s="289" t="s">
        <v>27101</v>
      </c>
      <c r="L12297" s="289" t="s">
        <v>275</v>
      </c>
      <c r="M12297" s="289" t="s">
        <v>27631</v>
      </c>
      <c r="N12297" s="289" t="s">
        <v>340</v>
      </c>
      <c r="O12297" s="289" t="s">
        <v>498</v>
      </c>
      <c r="P12297" s="289" t="str">
        <f>VLOOKUP(CAT_Details[[#This Row],[Delivery Bp Customer Code]],Table6[],2,0)</f>
        <v>DK-BM01</v>
      </c>
    </row>
    <row r="12298" spans="1:16" x14ac:dyDescent="0.25">
      <c r="A12298" s="289" t="s">
        <v>278</v>
      </c>
      <c r="B12298">
        <v>1</v>
      </c>
      <c r="C12298">
        <v>382</v>
      </c>
      <c r="D12298">
        <v>0.4</v>
      </c>
      <c r="E12298" s="289" t="s">
        <v>27644</v>
      </c>
      <c r="F12298">
        <v>5017382328</v>
      </c>
      <c r="G12298" s="276">
        <v>45923</v>
      </c>
      <c r="H12298">
        <v>20250918806759</v>
      </c>
      <c r="I12298">
        <v>0.96</v>
      </c>
      <c r="J12298" s="289" t="s">
        <v>273</v>
      </c>
      <c r="K12298" s="289" t="s">
        <v>27645</v>
      </c>
      <c r="L12298" s="289" t="s">
        <v>275</v>
      </c>
      <c r="M12298" s="289" t="s">
        <v>27865</v>
      </c>
      <c r="N12298" s="289" t="s">
        <v>22363</v>
      </c>
      <c r="O12298" s="289" t="s">
        <v>498</v>
      </c>
      <c r="P12298" s="289" t="str">
        <f>VLOOKUP(CAT_Details[[#This Row],[Delivery Bp Customer Code]],Table6[],2,0)</f>
        <v>DK-BM01</v>
      </c>
    </row>
    <row r="12299" spans="1:16" x14ac:dyDescent="0.25">
      <c r="A12299" s="289" t="s">
        <v>278</v>
      </c>
      <c r="B12299">
        <v>9</v>
      </c>
      <c r="C12299">
        <v>4770</v>
      </c>
      <c r="D12299">
        <v>3.6</v>
      </c>
      <c r="E12299" s="289" t="s">
        <v>27652</v>
      </c>
      <c r="F12299">
        <v>5017382750</v>
      </c>
      <c r="G12299" s="276">
        <v>45923</v>
      </c>
      <c r="H12299">
        <v>20250918807014</v>
      </c>
      <c r="I12299">
        <v>9.3309999999999995</v>
      </c>
      <c r="J12299" s="289" t="s">
        <v>273</v>
      </c>
      <c r="K12299" s="289" t="s">
        <v>27653</v>
      </c>
      <c r="L12299" s="289" t="s">
        <v>275</v>
      </c>
      <c r="M12299" s="289" t="s">
        <v>27865</v>
      </c>
      <c r="N12299" s="289" t="s">
        <v>653</v>
      </c>
      <c r="O12299" s="289" t="s">
        <v>498</v>
      </c>
      <c r="P12299" s="289" t="str">
        <f>VLOOKUP(CAT_Details[[#This Row],[Delivery Bp Customer Code]],Table6[],2,0)</f>
        <v>DK-BM01</v>
      </c>
    </row>
    <row r="12300" spans="1:16" x14ac:dyDescent="0.25">
      <c r="A12300" s="289" t="s">
        <v>75</v>
      </c>
      <c r="B12300">
        <v>1</v>
      </c>
      <c r="C12300">
        <v>20.6</v>
      </c>
      <c r="D12300">
        <v>0.09</v>
      </c>
      <c r="E12300" s="289" t="s">
        <v>27473</v>
      </c>
      <c r="F12300">
        <v>5017351371</v>
      </c>
      <c r="G12300" s="276">
        <v>45923</v>
      </c>
      <c r="H12300">
        <v>20250915803955</v>
      </c>
      <c r="I12300">
        <v>6.4000000000000001E-2</v>
      </c>
      <c r="J12300" s="289" t="s">
        <v>350</v>
      </c>
      <c r="K12300" s="289" t="s">
        <v>27474</v>
      </c>
      <c r="L12300" s="289" t="s">
        <v>275</v>
      </c>
      <c r="M12300" s="289" t="s">
        <v>27632</v>
      </c>
      <c r="N12300" s="289" t="s">
        <v>2177</v>
      </c>
      <c r="O12300" s="289" t="s">
        <v>2173</v>
      </c>
      <c r="P12300" s="289" t="str">
        <f>VLOOKUP(CAT_Details[[#This Row],[Delivery Bp Customer Code]],Table6[],2,0)</f>
        <v>OYL1</v>
      </c>
    </row>
    <row r="12301" spans="1:16" x14ac:dyDescent="0.25">
      <c r="A12301" s="289" t="s">
        <v>75</v>
      </c>
      <c r="B12301">
        <v>2</v>
      </c>
      <c r="C12301">
        <v>414</v>
      </c>
      <c r="D12301">
        <v>0.4</v>
      </c>
      <c r="E12301" s="289" t="s">
        <v>27475</v>
      </c>
      <c r="F12301">
        <v>5017351545</v>
      </c>
      <c r="G12301" s="276">
        <v>45923</v>
      </c>
      <c r="H12301">
        <v>20250916804742</v>
      </c>
      <c r="I12301">
        <v>0.96</v>
      </c>
      <c r="J12301" s="289" t="s">
        <v>350</v>
      </c>
      <c r="K12301" s="289" t="s">
        <v>27476</v>
      </c>
      <c r="L12301" s="289" t="s">
        <v>275</v>
      </c>
      <c r="M12301" s="289" t="s">
        <v>27872</v>
      </c>
      <c r="N12301" s="289" t="s">
        <v>999</v>
      </c>
      <c r="O12301" s="289" t="s">
        <v>2173</v>
      </c>
      <c r="P12301" s="289" t="str">
        <f>VLOOKUP(CAT_Details[[#This Row],[Delivery Bp Customer Code]],Table6[],2,0)</f>
        <v>OYL1</v>
      </c>
    </row>
    <row r="12302" spans="1:16" x14ac:dyDescent="0.25">
      <c r="A12302" s="289" t="s">
        <v>75</v>
      </c>
      <c r="B12302">
        <v>6</v>
      </c>
      <c r="C12302">
        <v>181</v>
      </c>
      <c r="D12302">
        <v>0.52</v>
      </c>
      <c r="E12302" s="289" t="s">
        <v>27477</v>
      </c>
      <c r="F12302">
        <v>5017351603</v>
      </c>
      <c r="G12302" s="276">
        <v>45923</v>
      </c>
      <c r="H12302">
        <v>20250916804812</v>
      </c>
      <c r="I12302">
        <v>0.41399999999999998</v>
      </c>
      <c r="J12302" s="289" t="s">
        <v>324</v>
      </c>
      <c r="K12302" s="289" t="s">
        <v>27478</v>
      </c>
      <c r="L12302" s="289" t="s">
        <v>275</v>
      </c>
      <c r="M12302" s="289" t="s">
        <v>27631</v>
      </c>
      <c r="N12302" s="289" t="s">
        <v>15858</v>
      </c>
      <c r="O12302" s="289" t="s">
        <v>2173</v>
      </c>
      <c r="P12302" s="289" t="str">
        <f>VLOOKUP(CAT_Details[[#This Row],[Delivery Bp Customer Code]],Table6[],2,0)</f>
        <v>OYL1</v>
      </c>
    </row>
    <row r="12303" spans="1:16" x14ac:dyDescent="0.25">
      <c r="A12303" s="289" t="s">
        <v>75</v>
      </c>
      <c r="B12303">
        <v>1</v>
      </c>
      <c r="C12303">
        <v>126</v>
      </c>
      <c r="D12303">
        <v>0.4</v>
      </c>
      <c r="E12303" s="289" t="s">
        <v>27481</v>
      </c>
      <c r="F12303">
        <v>5017351648</v>
      </c>
      <c r="G12303" s="276">
        <v>45923</v>
      </c>
      <c r="H12303">
        <v>20250911802287</v>
      </c>
      <c r="I12303">
        <v>0.76800000000000002</v>
      </c>
      <c r="J12303" s="289" t="s">
        <v>350</v>
      </c>
      <c r="K12303" s="289" t="s">
        <v>27482</v>
      </c>
      <c r="L12303" s="289" t="s">
        <v>275</v>
      </c>
      <c r="M12303" s="289" t="s">
        <v>27632</v>
      </c>
      <c r="N12303" s="289" t="s">
        <v>2262</v>
      </c>
      <c r="O12303" s="289" t="s">
        <v>2173</v>
      </c>
      <c r="P12303" s="289" t="str">
        <f>VLOOKUP(CAT_Details[[#This Row],[Delivery Bp Customer Code]],Table6[],2,0)</f>
        <v>OYL1</v>
      </c>
    </row>
    <row r="12304" spans="1:16" x14ac:dyDescent="0.25">
      <c r="A12304" s="289" t="s">
        <v>75</v>
      </c>
      <c r="B12304">
        <v>24</v>
      </c>
      <c r="C12304">
        <v>7944</v>
      </c>
      <c r="D12304">
        <v>8</v>
      </c>
      <c r="E12304" s="289" t="s">
        <v>27485</v>
      </c>
      <c r="F12304">
        <v>5017351741</v>
      </c>
      <c r="G12304" s="276">
        <v>45923</v>
      </c>
      <c r="H12304">
        <v>20250916804705</v>
      </c>
      <c r="I12304">
        <v>15.36</v>
      </c>
      <c r="J12304" s="289" t="s">
        <v>324</v>
      </c>
      <c r="K12304" s="289" t="s">
        <v>27486</v>
      </c>
      <c r="L12304" s="289" t="s">
        <v>275</v>
      </c>
      <c r="M12304" s="289" t="s">
        <v>27863</v>
      </c>
      <c r="N12304" s="289" t="s">
        <v>2172</v>
      </c>
      <c r="O12304" s="289" t="s">
        <v>2173</v>
      </c>
      <c r="P12304" s="289" t="str">
        <f>VLOOKUP(CAT_Details[[#This Row],[Delivery Bp Customer Code]],Table6[],2,0)</f>
        <v>OYL1</v>
      </c>
    </row>
    <row r="12305" spans="1:16" x14ac:dyDescent="0.25">
      <c r="A12305" s="289" t="s">
        <v>75</v>
      </c>
      <c r="B12305">
        <v>64</v>
      </c>
      <c r="C12305">
        <v>425</v>
      </c>
      <c r="D12305">
        <v>3.5</v>
      </c>
      <c r="E12305" s="289" t="s">
        <v>27487</v>
      </c>
      <c r="F12305">
        <v>5017351750</v>
      </c>
      <c r="G12305" s="276">
        <v>45923</v>
      </c>
      <c r="H12305">
        <v>20250916804719</v>
      </c>
      <c r="I12305">
        <v>1.08</v>
      </c>
      <c r="J12305" s="289" t="s">
        <v>350</v>
      </c>
      <c r="K12305" s="289" t="s">
        <v>27488</v>
      </c>
      <c r="L12305" s="289" t="s">
        <v>275</v>
      </c>
      <c r="M12305" s="289" t="s">
        <v>27872</v>
      </c>
      <c r="N12305" s="289" t="s">
        <v>446</v>
      </c>
      <c r="O12305" s="289" t="s">
        <v>2173</v>
      </c>
      <c r="P12305" s="289" t="str">
        <f>VLOOKUP(CAT_Details[[#This Row],[Delivery Bp Customer Code]],Table6[],2,0)</f>
        <v>OYL1</v>
      </c>
    </row>
    <row r="12306" spans="1:16" x14ac:dyDescent="0.25">
      <c r="A12306" s="289" t="s">
        <v>75</v>
      </c>
      <c r="B12306">
        <v>1</v>
      </c>
      <c r="C12306">
        <v>10</v>
      </c>
      <c r="D12306">
        <v>0.02</v>
      </c>
      <c r="E12306" s="289" t="s">
        <v>27489</v>
      </c>
      <c r="F12306">
        <v>5017351751</v>
      </c>
      <c r="G12306" s="276">
        <v>45923</v>
      </c>
      <c r="H12306">
        <v>20250915803628</v>
      </c>
      <c r="I12306">
        <v>5.0000000000000001E-3</v>
      </c>
      <c r="J12306" s="289" t="s">
        <v>280</v>
      </c>
      <c r="K12306" s="289" t="s">
        <v>27490</v>
      </c>
      <c r="L12306" s="289" t="s">
        <v>275</v>
      </c>
      <c r="M12306" s="289" t="s">
        <v>27634</v>
      </c>
      <c r="N12306" s="289" t="s">
        <v>2649</v>
      </c>
      <c r="O12306" s="289" t="s">
        <v>2173</v>
      </c>
      <c r="P12306" s="289" t="str">
        <f>VLOOKUP(CAT_Details[[#This Row],[Delivery Bp Customer Code]],Table6[],2,0)</f>
        <v>OYL1</v>
      </c>
    </row>
    <row r="12307" spans="1:16" x14ac:dyDescent="0.25">
      <c r="A12307" s="289" t="s">
        <v>75</v>
      </c>
      <c r="B12307">
        <v>3</v>
      </c>
      <c r="C12307">
        <v>23.54</v>
      </c>
      <c r="D12307">
        <v>0.2</v>
      </c>
      <c r="E12307" s="289" t="s">
        <v>27661</v>
      </c>
      <c r="F12307">
        <v>5017366995</v>
      </c>
      <c r="G12307" s="276">
        <v>45923</v>
      </c>
      <c r="H12307">
        <v>20250916805229</v>
      </c>
      <c r="I12307">
        <v>0.14399999999999999</v>
      </c>
      <c r="J12307" s="289" t="s">
        <v>280</v>
      </c>
      <c r="K12307" s="289" t="s">
        <v>27662</v>
      </c>
      <c r="L12307" s="289" t="s">
        <v>275</v>
      </c>
      <c r="M12307" s="289" t="s">
        <v>27634</v>
      </c>
      <c r="N12307" s="289" t="s">
        <v>14564</v>
      </c>
      <c r="O12307" s="289" t="s">
        <v>2173</v>
      </c>
      <c r="P12307" s="289" t="str">
        <f>VLOOKUP(CAT_Details[[#This Row],[Delivery Bp Customer Code]],Table6[],2,0)</f>
        <v>OYL1</v>
      </c>
    </row>
    <row r="12308" spans="1:16" x14ac:dyDescent="0.25">
      <c r="A12308" s="289" t="s">
        <v>17052</v>
      </c>
      <c r="B12308">
        <v>1</v>
      </c>
      <c r="C12308">
        <v>361</v>
      </c>
      <c r="D12308">
        <v>0.4</v>
      </c>
      <c r="E12308" s="289" t="s">
        <v>26758</v>
      </c>
      <c r="F12308">
        <v>5017275973</v>
      </c>
      <c r="G12308" s="276">
        <v>45923</v>
      </c>
      <c r="H12308">
        <v>20250908798394</v>
      </c>
      <c r="I12308">
        <v>0.32600000000000001</v>
      </c>
      <c r="J12308" s="289" t="s">
        <v>438</v>
      </c>
      <c r="K12308" s="289" t="s">
        <v>26759</v>
      </c>
      <c r="L12308" s="289" t="s">
        <v>280</v>
      </c>
      <c r="M12308" s="289" t="s">
        <v>27882</v>
      </c>
      <c r="N12308" s="289" t="s">
        <v>19129</v>
      </c>
      <c r="O12308" s="289" t="s">
        <v>18284</v>
      </c>
      <c r="P12308" s="289">
        <f>VLOOKUP(CAT_Details[[#This Row],[Delivery Bp Customer Code]],Table6[],2,0)</f>
        <v>3705</v>
      </c>
    </row>
    <row r="12309" spans="1:16" x14ac:dyDescent="0.25">
      <c r="A12309" s="289" t="s">
        <v>17052</v>
      </c>
      <c r="B12309">
        <v>1</v>
      </c>
      <c r="C12309">
        <v>170</v>
      </c>
      <c r="D12309">
        <v>0.4</v>
      </c>
      <c r="E12309" s="289" t="s">
        <v>26758</v>
      </c>
      <c r="F12309">
        <v>5017275974</v>
      </c>
      <c r="G12309" s="276">
        <v>45923</v>
      </c>
      <c r="H12309">
        <v>20250908798387</v>
      </c>
      <c r="I12309">
        <v>0.32600000000000001</v>
      </c>
      <c r="J12309" s="289" t="s">
        <v>438</v>
      </c>
      <c r="K12309" s="289" t="s">
        <v>26760</v>
      </c>
      <c r="L12309" s="289" t="s">
        <v>280</v>
      </c>
      <c r="M12309" s="289" t="s">
        <v>27882</v>
      </c>
      <c r="N12309" s="289" t="s">
        <v>19129</v>
      </c>
      <c r="O12309" s="289" t="s">
        <v>18284</v>
      </c>
      <c r="P12309" s="289">
        <f>VLOOKUP(CAT_Details[[#This Row],[Delivery Bp Customer Code]],Table6[],2,0)</f>
        <v>3705</v>
      </c>
    </row>
    <row r="12310" spans="1:16" x14ac:dyDescent="0.25">
      <c r="A12310" s="289" t="s">
        <v>17052</v>
      </c>
      <c r="B12310">
        <v>1</v>
      </c>
      <c r="C12310">
        <v>268</v>
      </c>
      <c r="D12310">
        <v>0.4</v>
      </c>
      <c r="E12310" s="289" t="s">
        <v>26758</v>
      </c>
      <c r="F12310">
        <v>5017275975</v>
      </c>
      <c r="G12310" s="276">
        <v>45923</v>
      </c>
      <c r="H12310">
        <v>20250908798391</v>
      </c>
      <c r="I12310">
        <v>0.32600000000000001</v>
      </c>
      <c r="J12310" s="289" t="s">
        <v>438</v>
      </c>
      <c r="K12310" s="289" t="s">
        <v>26761</v>
      </c>
      <c r="L12310" s="289" t="s">
        <v>280</v>
      </c>
      <c r="M12310" s="289" t="s">
        <v>27882</v>
      </c>
      <c r="N12310" s="289" t="s">
        <v>19129</v>
      </c>
      <c r="O12310" s="289" t="s">
        <v>18284</v>
      </c>
      <c r="P12310" s="289">
        <f>VLOOKUP(CAT_Details[[#This Row],[Delivery Bp Customer Code]],Table6[],2,0)</f>
        <v>3705</v>
      </c>
    </row>
    <row r="12311" spans="1:16" x14ac:dyDescent="0.25">
      <c r="A12311" s="289" t="s">
        <v>17052</v>
      </c>
      <c r="B12311">
        <v>1</v>
      </c>
      <c r="C12311">
        <v>319</v>
      </c>
      <c r="D12311">
        <v>0.4</v>
      </c>
      <c r="E12311" s="289" t="s">
        <v>26758</v>
      </c>
      <c r="F12311">
        <v>5017275977</v>
      </c>
      <c r="G12311" s="276">
        <v>45923</v>
      </c>
      <c r="H12311">
        <v>20250908798390</v>
      </c>
      <c r="I12311">
        <v>0.40300000000000002</v>
      </c>
      <c r="J12311" s="289" t="s">
        <v>438</v>
      </c>
      <c r="K12311" s="289" t="s">
        <v>26762</v>
      </c>
      <c r="L12311" s="289" t="s">
        <v>280</v>
      </c>
      <c r="M12311" s="289" t="s">
        <v>27882</v>
      </c>
      <c r="N12311" s="289" t="s">
        <v>19129</v>
      </c>
      <c r="O12311" s="289" t="s">
        <v>18284</v>
      </c>
      <c r="P12311" s="289">
        <f>VLOOKUP(CAT_Details[[#This Row],[Delivery Bp Customer Code]],Table6[],2,0)</f>
        <v>3705</v>
      </c>
    </row>
    <row r="12312" spans="1:16" x14ac:dyDescent="0.25">
      <c r="A12312" s="289" t="s">
        <v>17052</v>
      </c>
      <c r="B12312">
        <v>2</v>
      </c>
      <c r="C12312">
        <v>4.5</v>
      </c>
      <c r="D12312">
        <v>0.1</v>
      </c>
      <c r="E12312" s="289" t="s">
        <v>27193</v>
      </c>
      <c r="F12312">
        <v>5017321569</v>
      </c>
      <c r="G12312" s="276">
        <v>45923</v>
      </c>
      <c r="H12312">
        <v>20250909800130</v>
      </c>
      <c r="I12312">
        <v>4.7E-2</v>
      </c>
      <c r="J12312" s="289" t="s">
        <v>3970</v>
      </c>
      <c r="K12312" s="289" t="s">
        <v>27194</v>
      </c>
      <c r="L12312" s="289" t="s">
        <v>280</v>
      </c>
      <c r="M12312" s="289" t="s">
        <v>27884</v>
      </c>
      <c r="N12312" s="289" t="s">
        <v>25190</v>
      </c>
      <c r="O12312" s="289" t="s">
        <v>22766</v>
      </c>
      <c r="P12312" s="289">
        <f>VLOOKUP(CAT_Details[[#This Row],[Delivery Bp Customer Code]],Table6[],2,0)</f>
        <v>3705</v>
      </c>
    </row>
    <row r="12313" spans="1:16" x14ac:dyDescent="0.25">
      <c r="A12313" s="289" t="s">
        <v>17052</v>
      </c>
      <c r="B12313">
        <v>2</v>
      </c>
      <c r="C12313">
        <v>30</v>
      </c>
      <c r="D12313">
        <v>0.2</v>
      </c>
      <c r="E12313" s="289" t="s">
        <v>27200</v>
      </c>
      <c r="F12313">
        <v>5017321753</v>
      </c>
      <c r="G12313" s="276">
        <v>45923</v>
      </c>
      <c r="H12313">
        <v>20250911802279</v>
      </c>
      <c r="I12313">
        <v>0.14399999999999999</v>
      </c>
      <c r="J12313" s="289" t="s">
        <v>438</v>
      </c>
      <c r="K12313" s="289" t="s">
        <v>27201</v>
      </c>
      <c r="L12313" s="289" t="s">
        <v>280</v>
      </c>
      <c r="M12313" s="289" t="s">
        <v>27885</v>
      </c>
      <c r="N12313" s="289" t="s">
        <v>24429</v>
      </c>
      <c r="O12313" s="289" t="s">
        <v>18284</v>
      </c>
      <c r="P12313" s="289">
        <f>VLOOKUP(CAT_Details[[#This Row],[Delivery Bp Customer Code]],Table6[],2,0)</f>
        <v>3705</v>
      </c>
    </row>
    <row r="12314" spans="1:16" x14ac:dyDescent="0.25">
      <c r="A12314" s="289" t="s">
        <v>17052</v>
      </c>
      <c r="B12314">
        <v>7</v>
      </c>
      <c r="C12314">
        <v>3016</v>
      </c>
      <c r="D12314">
        <v>4.21</v>
      </c>
      <c r="E12314" s="289" t="s">
        <v>27206</v>
      </c>
      <c r="F12314">
        <v>5017321813</v>
      </c>
      <c r="G12314" s="276">
        <v>45923</v>
      </c>
      <c r="H12314">
        <v>20250910801068</v>
      </c>
      <c r="I12314">
        <v>13.958</v>
      </c>
      <c r="J12314" s="289" t="s">
        <v>3970</v>
      </c>
      <c r="K12314" s="289" t="s">
        <v>27207</v>
      </c>
      <c r="L12314" s="289" t="s">
        <v>280</v>
      </c>
      <c r="M12314" s="289" t="s">
        <v>27884</v>
      </c>
      <c r="N12314" s="289" t="s">
        <v>3973</v>
      </c>
      <c r="O12314" s="289" t="s">
        <v>18284</v>
      </c>
      <c r="P12314" s="289">
        <f>VLOOKUP(CAT_Details[[#This Row],[Delivery Bp Customer Code]],Table6[],2,0)</f>
        <v>3705</v>
      </c>
    </row>
    <row r="12315" spans="1:16" x14ac:dyDescent="0.25">
      <c r="A12315" s="289" t="s">
        <v>17052</v>
      </c>
      <c r="B12315">
        <v>1</v>
      </c>
      <c r="C12315">
        <v>63</v>
      </c>
      <c r="D12315">
        <v>0.4</v>
      </c>
      <c r="E12315" s="289" t="s">
        <v>27206</v>
      </c>
      <c r="F12315">
        <v>5017321815</v>
      </c>
      <c r="G12315" s="276">
        <v>45923</v>
      </c>
      <c r="H12315">
        <v>20250910801077</v>
      </c>
      <c r="I12315">
        <v>0.48</v>
      </c>
      <c r="J12315" s="289" t="s">
        <v>3970</v>
      </c>
      <c r="K12315" s="289" t="s">
        <v>27208</v>
      </c>
      <c r="L12315" s="289" t="s">
        <v>280</v>
      </c>
      <c r="M12315" s="289" t="s">
        <v>27884</v>
      </c>
      <c r="N12315" s="289" t="s">
        <v>3973</v>
      </c>
      <c r="O12315" s="289" t="s">
        <v>18284</v>
      </c>
      <c r="P12315" s="289">
        <f>VLOOKUP(CAT_Details[[#This Row],[Delivery Bp Customer Code]],Table6[],2,0)</f>
        <v>3705</v>
      </c>
    </row>
    <row r="12316" spans="1:16" x14ac:dyDescent="0.25">
      <c r="A12316" s="289" t="s">
        <v>17052</v>
      </c>
      <c r="B12316">
        <v>2</v>
      </c>
      <c r="C12316">
        <v>24</v>
      </c>
      <c r="D12316">
        <v>0.2</v>
      </c>
      <c r="E12316" s="289" t="s">
        <v>27211</v>
      </c>
      <c r="F12316">
        <v>5017335878</v>
      </c>
      <c r="G12316" s="276">
        <v>45923</v>
      </c>
      <c r="H12316">
        <v>20250909799349</v>
      </c>
      <c r="I12316">
        <v>0.115</v>
      </c>
      <c r="J12316" s="289" t="s">
        <v>345</v>
      </c>
      <c r="K12316" s="289" t="s">
        <v>27212</v>
      </c>
      <c r="L12316" s="289" t="s">
        <v>280</v>
      </c>
      <c r="M12316" s="289" t="s">
        <v>27493</v>
      </c>
      <c r="N12316" s="289" t="s">
        <v>427</v>
      </c>
      <c r="O12316" s="289" t="s">
        <v>18284</v>
      </c>
      <c r="P12316" s="289">
        <f>VLOOKUP(CAT_Details[[#This Row],[Delivery Bp Customer Code]],Table6[],2,0)</f>
        <v>3705</v>
      </c>
    </row>
    <row r="12317" spans="1:16" x14ac:dyDescent="0.25">
      <c r="A12317" s="289" t="s">
        <v>17052</v>
      </c>
      <c r="B12317">
        <v>6</v>
      </c>
      <c r="C12317">
        <v>840</v>
      </c>
      <c r="D12317">
        <v>2.4</v>
      </c>
      <c r="E12317" s="289" t="s">
        <v>27213</v>
      </c>
      <c r="F12317">
        <v>5017335952</v>
      </c>
      <c r="G12317" s="276">
        <v>45923</v>
      </c>
      <c r="H12317">
        <v>20250914803480</v>
      </c>
      <c r="I12317">
        <v>8.64</v>
      </c>
      <c r="J12317" s="289" t="s">
        <v>345</v>
      </c>
      <c r="K12317" s="289" t="s">
        <v>27214</v>
      </c>
      <c r="L12317" s="289" t="s">
        <v>280</v>
      </c>
      <c r="M12317" s="289" t="s">
        <v>27886</v>
      </c>
      <c r="N12317" s="289" t="s">
        <v>512</v>
      </c>
      <c r="O12317" s="289" t="s">
        <v>18284</v>
      </c>
      <c r="P12317" s="289">
        <f>VLOOKUP(CAT_Details[[#This Row],[Delivery Bp Customer Code]],Table6[],2,0)</f>
        <v>3705</v>
      </c>
    </row>
    <row r="12318" spans="1:16" x14ac:dyDescent="0.25">
      <c r="A12318" s="289" t="s">
        <v>17052</v>
      </c>
      <c r="B12318">
        <v>1</v>
      </c>
      <c r="C12318">
        <v>2</v>
      </c>
      <c r="D12318">
        <v>0.03</v>
      </c>
      <c r="E12318" s="289" t="s">
        <v>27218</v>
      </c>
      <c r="F12318">
        <v>5017336359</v>
      </c>
      <c r="G12318" s="276">
        <v>45923</v>
      </c>
      <c r="H12318">
        <v>20250911802262</v>
      </c>
      <c r="I12318">
        <v>6.0000000000000001E-3</v>
      </c>
      <c r="J12318" s="289" t="s">
        <v>345</v>
      </c>
      <c r="K12318" s="289" t="s">
        <v>27219</v>
      </c>
      <c r="L12318" s="289" t="s">
        <v>280</v>
      </c>
      <c r="M12318" s="289" t="s">
        <v>27886</v>
      </c>
      <c r="N12318" s="289" t="s">
        <v>3082</v>
      </c>
      <c r="O12318" s="289" t="s">
        <v>18284</v>
      </c>
      <c r="P12318" s="289">
        <f>VLOOKUP(CAT_Details[[#This Row],[Delivery Bp Customer Code]],Table6[],2,0)</f>
        <v>3705</v>
      </c>
    </row>
    <row r="12319" spans="1:16" x14ac:dyDescent="0.25">
      <c r="A12319" s="289" t="s">
        <v>17052</v>
      </c>
      <c r="B12319">
        <v>15</v>
      </c>
      <c r="C12319">
        <v>480.2</v>
      </c>
      <c r="D12319">
        <v>4.57</v>
      </c>
      <c r="E12319" s="289" t="s">
        <v>27498</v>
      </c>
      <c r="F12319">
        <v>5017351497</v>
      </c>
      <c r="G12319" s="276">
        <v>45923</v>
      </c>
      <c r="H12319">
        <v>20250916804989</v>
      </c>
      <c r="I12319">
        <v>5.7110000000000003</v>
      </c>
      <c r="J12319" s="289" t="s">
        <v>275</v>
      </c>
      <c r="K12319" s="289" t="s">
        <v>27499</v>
      </c>
      <c r="L12319" s="289" t="s">
        <v>280</v>
      </c>
      <c r="M12319" s="289" t="s">
        <v>27690</v>
      </c>
      <c r="N12319" s="289" t="s">
        <v>19156</v>
      </c>
      <c r="O12319" s="289" t="s">
        <v>18284</v>
      </c>
      <c r="P12319" s="289">
        <f>VLOOKUP(CAT_Details[[#This Row],[Delivery Bp Customer Code]],Table6[],2,0)</f>
        <v>3705</v>
      </c>
    </row>
    <row r="12320" spans="1:16" x14ac:dyDescent="0.25">
      <c r="A12320" s="289" t="s">
        <v>17052</v>
      </c>
      <c r="B12320">
        <v>1</v>
      </c>
      <c r="C12320">
        <v>70</v>
      </c>
      <c r="D12320">
        <v>0.4</v>
      </c>
      <c r="E12320" s="289" t="s">
        <v>27500</v>
      </c>
      <c r="F12320">
        <v>5017351509</v>
      </c>
      <c r="G12320" s="276">
        <v>45923</v>
      </c>
      <c r="H12320">
        <v>20250916804666</v>
      </c>
      <c r="I12320">
        <v>1.21</v>
      </c>
      <c r="J12320" s="289" t="s">
        <v>275</v>
      </c>
      <c r="K12320" s="289" t="s">
        <v>27501</v>
      </c>
      <c r="L12320" s="289" t="s">
        <v>280</v>
      </c>
      <c r="M12320" s="289" t="s">
        <v>27690</v>
      </c>
      <c r="N12320" s="289" t="s">
        <v>19164</v>
      </c>
      <c r="O12320" s="289" t="s">
        <v>18284</v>
      </c>
      <c r="P12320" s="289">
        <f>VLOOKUP(CAT_Details[[#This Row],[Delivery Bp Customer Code]],Table6[],2,0)</f>
        <v>3705</v>
      </c>
    </row>
    <row r="12321" spans="1:16" x14ac:dyDescent="0.25">
      <c r="A12321" s="289" t="s">
        <v>17052</v>
      </c>
      <c r="B12321">
        <v>8</v>
      </c>
      <c r="C12321">
        <v>843</v>
      </c>
      <c r="D12321">
        <v>2.2400000000000002</v>
      </c>
      <c r="E12321" s="289" t="s">
        <v>27502</v>
      </c>
      <c r="F12321">
        <v>5017351523</v>
      </c>
      <c r="G12321" s="276">
        <v>45923</v>
      </c>
      <c r="H12321">
        <v>20250916804899</v>
      </c>
      <c r="I12321">
        <v>4.9420000000000002</v>
      </c>
      <c r="J12321" s="289" t="s">
        <v>275</v>
      </c>
      <c r="K12321" s="289" t="s">
        <v>27503</v>
      </c>
      <c r="L12321" s="289" t="s">
        <v>280</v>
      </c>
      <c r="M12321" s="289" t="s">
        <v>27690</v>
      </c>
      <c r="N12321" s="289" t="s">
        <v>19150</v>
      </c>
      <c r="O12321" s="289" t="s">
        <v>18284</v>
      </c>
      <c r="P12321" s="289">
        <f>VLOOKUP(CAT_Details[[#This Row],[Delivery Bp Customer Code]],Table6[],2,0)</f>
        <v>3705</v>
      </c>
    </row>
    <row r="12322" spans="1:16" x14ac:dyDescent="0.25">
      <c r="A12322" s="289" t="s">
        <v>17052</v>
      </c>
      <c r="B12322">
        <v>6</v>
      </c>
      <c r="C12322">
        <v>1400</v>
      </c>
      <c r="D12322">
        <v>2.4</v>
      </c>
      <c r="E12322" s="289" t="s">
        <v>27506</v>
      </c>
      <c r="F12322">
        <v>5017351723</v>
      </c>
      <c r="G12322" s="276">
        <v>45923</v>
      </c>
      <c r="H12322">
        <v>20250915804011</v>
      </c>
      <c r="I12322">
        <v>5.76</v>
      </c>
      <c r="J12322" s="289" t="s">
        <v>275</v>
      </c>
      <c r="K12322" s="289" t="s">
        <v>27507</v>
      </c>
      <c r="L12322" s="289" t="s">
        <v>280</v>
      </c>
      <c r="M12322" s="289" t="s">
        <v>28007</v>
      </c>
      <c r="N12322" s="289" t="s">
        <v>19153</v>
      </c>
      <c r="O12322" s="289" t="s">
        <v>18284</v>
      </c>
      <c r="P12322" s="289">
        <f>VLOOKUP(CAT_Details[[#This Row],[Delivery Bp Customer Code]],Table6[],2,0)</f>
        <v>3705</v>
      </c>
    </row>
    <row r="12323" spans="1:16" x14ac:dyDescent="0.25">
      <c r="A12323" s="289" t="s">
        <v>17052</v>
      </c>
      <c r="B12323">
        <v>1</v>
      </c>
      <c r="C12323">
        <v>0.41</v>
      </c>
      <c r="D12323">
        <v>0.4</v>
      </c>
      <c r="E12323" s="289" t="s">
        <v>27508</v>
      </c>
      <c r="F12323">
        <v>5017351726</v>
      </c>
      <c r="G12323" s="276">
        <v>45923</v>
      </c>
      <c r="H12323">
        <v>20250916804826</v>
      </c>
      <c r="I12323">
        <v>0.96</v>
      </c>
      <c r="J12323" s="289" t="s">
        <v>302</v>
      </c>
      <c r="K12323" s="289" t="s">
        <v>27509</v>
      </c>
      <c r="L12323" s="289" t="s">
        <v>280</v>
      </c>
      <c r="M12323" s="289" t="s">
        <v>27862</v>
      </c>
      <c r="N12323" s="289" t="s">
        <v>18870</v>
      </c>
      <c r="O12323" s="289" t="s">
        <v>18284</v>
      </c>
      <c r="P12323" s="289">
        <f>VLOOKUP(CAT_Details[[#This Row],[Delivery Bp Customer Code]],Table6[],2,0)</f>
        <v>3705</v>
      </c>
    </row>
    <row r="12324" spans="1:16" x14ac:dyDescent="0.25">
      <c r="A12324" s="289" t="s">
        <v>17052</v>
      </c>
      <c r="B12324">
        <v>1</v>
      </c>
      <c r="C12324">
        <v>40</v>
      </c>
      <c r="D12324">
        <v>0.4</v>
      </c>
      <c r="E12324" s="289" t="s">
        <v>27508</v>
      </c>
      <c r="F12324">
        <v>5017351727</v>
      </c>
      <c r="G12324" s="276">
        <v>45923</v>
      </c>
      <c r="H12324">
        <v>20250916804815</v>
      </c>
      <c r="I12324">
        <v>0.41299999999999998</v>
      </c>
      <c r="J12324" s="289" t="s">
        <v>302</v>
      </c>
      <c r="K12324" s="289" t="s">
        <v>27510</v>
      </c>
      <c r="L12324" s="289" t="s">
        <v>280</v>
      </c>
      <c r="M12324" s="289" t="s">
        <v>27862</v>
      </c>
      <c r="N12324" s="289" t="s">
        <v>18870</v>
      </c>
      <c r="O12324" s="289" t="s">
        <v>18284</v>
      </c>
      <c r="P12324" s="289">
        <f>VLOOKUP(CAT_Details[[#This Row],[Delivery Bp Customer Code]],Table6[],2,0)</f>
        <v>3705</v>
      </c>
    </row>
    <row r="12325" spans="1:16" x14ac:dyDescent="0.25">
      <c r="A12325" s="289" t="s">
        <v>17052</v>
      </c>
      <c r="B12325">
        <v>1</v>
      </c>
      <c r="C12325">
        <v>133</v>
      </c>
      <c r="D12325">
        <v>0.32</v>
      </c>
      <c r="E12325" s="289" t="s">
        <v>27515</v>
      </c>
      <c r="F12325">
        <v>5017351895</v>
      </c>
      <c r="G12325" s="276">
        <v>45923</v>
      </c>
      <c r="H12325">
        <v>20250915803635</v>
      </c>
      <c r="I12325">
        <v>0.33600000000000002</v>
      </c>
      <c r="J12325" s="289" t="s">
        <v>275</v>
      </c>
      <c r="K12325" s="289" t="s">
        <v>27516</v>
      </c>
      <c r="L12325" s="289" t="s">
        <v>280</v>
      </c>
      <c r="M12325" s="289" t="s">
        <v>28007</v>
      </c>
      <c r="N12325" s="289" t="s">
        <v>19840</v>
      </c>
      <c r="O12325" s="289" t="s">
        <v>18284</v>
      </c>
      <c r="P12325" s="289">
        <f>VLOOKUP(CAT_Details[[#This Row],[Delivery Bp Customer Code]],Table6[],2,0)</f>
        <v>3705</v>
      </c>
    </row>
    <row r="12326" spans="1:16" x14ac:dyDescent="0.25">
      <c r="A12326" s="289" t="s">
        <v>17052</v>
      </c>
      <c r="B12326">
        <v>15</v>
      </c>
      <c r="C12326">
        <v>2613</v>
      </c>
      <c r="D12326">
        <v>6.12</v>
      </c>
      <c r="E12326" s="289" t="s">
        <v>27517</v>
      </c>
      <c r="F12326">
        <v>5017351906</v>
      </c>
      <c r="G12326" s="276">
        <v>45923</v>
      </c>
      <c r="H12326">
        <v>20250912803230</v>
      </c>
      <c r="I12326">
        <v>18.599</v>
      </c>
      <c r="J12326" s="289" t="s">
        <v>275</v>
      </c>
      <c r="K12326" s="289" t="s">
        <v>27518</v>
      </c>
      <c r="L12326" s="289" t="s">
        <v>280</v>
      </c>
      <c r="M12326" s="289" t="s">
        <v>27690</v>
      </c>
      <c r="N12326" s="289" t="s">
        <v>19305</v>
      </c>
      <c r="O12326" s="289" t="s">
        <v>18284</v>
      </c>
      <c r="P12326" s="289">
        <f>VLOOKUP(CAT_Details[[#This Row],[Delivery Bp Customer Code]],Table6[],2,0)</f>
        <v>3705</v>
      </c>
    </row>
    <row r="12327" spans="1:16" x14ac:dyDescent="0.25">
      <c r="A12327" s="289" t="s">
        <v>874</v>
      </c>
      <c r="B12327">
        <v>17</v>
      </c>
      <c r="C12327">
        <v>2074</v>
      </c>
      <c r="D12327">
        <v>7.09</v>
      </c>
      <c r="E12327" s="289" t="s">
        <v>27228</v>
      </c>
      <c r="F12327">
        <v>5017321599</v>
      </c>
      <c r="G12327" s="276">
        <v>45923</v>
      </c>
      <c r="H12327">
        <v>20250910800990</v>
      </c>
      <c r="I12327">
        <v>35.700000000000003</v>
      </c>
      <c r="J12327" s="289" t="s">
        <v>294</v>
      </c>
      <c r="K12327" s="289" t="s">
        <v>27229</v>
      </c>
      <c r="L12327" s="289" t="s">
        <v>275</v>
      </c>
      <c r="M12327" s="289" t="s">
        <v>27917</v>
      </c>
      <c r="N12327" s="289" t="s">
        <v>5685</v>
      </c>
      <c r="O12327" s="289" t="s">
        <v>1014</v>
      </c>
      <c r="P12327" s="289" t="str">
        <f>VLOOKUP(CAT_Details[[#This Row],[Delivery Bp Customer Code]],Table6[],2,0)</f>
        <v>MZ07</v>
      </c>
    </row>
    <row r="12328" spans="1:16" x14ac:dyDescent="0.25">
      <c r="A12328" s="289" t="s">
        <v>3329</v>
      </c>
      <c r="B12328">
        <v>1</v>
      </c>
      <c r="C12328">
        <v>35</v>
      </c>
      <c r="D12328">
        <v>0.2</v>
      </c>
      <c r="E12328" s="289" t="s">
        <v>27263</v>
      </c>
      <c r="F12328">
        <v>5017321398</v>
      </c>
      <c r="G12328" s="276">
        <v>45923</v>
      </c>
      <c r="H12328">
        <v>20250908798824</v>
      </c>
      <c r="I12328">
        <v>0.48</v>
      </c>
      <c r="J12328" s="289" t="s">
        <v>324</v>
      </c>
      <c r="K12328" s="289" t="s">
        <v>27264</v>
      </c>
      <c r="L12328" s="289" t="s">
        <v>275</v>
      </c>
      <c r="M12328" s="289" t="s">
        <v>27631</v>
      </c>
      <c r="N12328" s="289" t="s">
        <v>375</v>
      </c>
      <c r="O12328" s="289" t="s">
        <v>3332</v>
      </c>
      <c r="P12328" s="289">
        <f>VLOOKUP(CAT_Details[[#This Row],[Delivery Bp Customer Code]],Table6[],2,0)</f>
        <v>3402</v>
      </c>
    </row>
    <row r="12329" spans="1:16" x14ac:dyDescent="0.25">
      <c r="A12329" s="289" t="s">
        <v>3329</v>
      </c>
      <c r="B12329">
        <v>4</v>
      </c>
      <c r="C12329">
        <v>330</v>
      </c>
      <c r="D12329">
        <v>1.4</v>
      </c>
      <c r="E12329" s="289" t="s">
        <v>27296</v>
      </c>
      <c r="F12329">
        <v>5017336339</v>
      </c>
      <c r="G12329" s="276">
        <v>45923</v>
      </c>
      <c r="H12329">
        <v>20250915803817</v>
      </c>
      <c r="I12329">
        <v>3.1680000000000001</v>
      </c>
      <c r="J12329" s="289" t="s">
        <v>324</v>
      </c>
      <c r="K12329" s="289" t="s">
        <v>27297</v>
      </c>
      <c r="L12329" s="289" t="s">
        <v>275</v>
      </c>
      <c r="M12329" s="289" t="s">
        <v>27863</v>
      </c>
      <c r="N12329" s="289" t="s">
        <v>616</v>
      </c>
      <c r="O12329" s="289" t="s">
        <v>3332</v>
      </c>
      <c r="P12329" s="289">
        <f>VLOOKUP(CAT_Details[[#This Row],[Delivery Bp Customer Code]],Table6[],2,0)</f>
        <v>3402</v>
      </c>
    </row>
    <row r="12330" spans="1:16" x14ac:dyDescent="0.25">
      <c r="A12330" s="289" t="s">
        <v>3329</v>
      </c>
      <c r="B12330">
        <v>1</v>
      </c>
      <c r="C12330">
        <v>48</v>
      </c>
      <c r="D12330">
        <v>0.2</v>
      </c>
      <c r="E12330" s="289" t="s">
        <v>27526</v>
      </c>
      <c r="F12330">
        <v>5017351200</v>
      </c>
      <c r="G12330" s="276">
        <v>45923</v>
      </c>
      <c r="H12330">
        <v>20250915803775</v>
      </c>
      <c r="I12330">
        <v>0.39800000000000002</v>
      </c>
      <c r="J12330" s="289" t="s">
        <v>350</v>
      </c>
      <c r="K12330" s="289" t="s">
        <v>27527</v>
      </c>
      <c r="L12330" s="289" t="s">
        <v>275</v>
      </c>
      <c r="M12330" s="289" t="s">
        <v>27872</v>
      </c>
      <c r="N12330" s="289" t="s">
        <v>704</v>
      </c>
      <c r="O12330" s="289" t="s">
        <v>3332</v>
      </c>
      <c r="P12330" s="289">
        <f>VLOOKUP(CAT_Details[[#This Row],[Delivery Bp Customer Code]],Table6[],2,0)</f>
        <v>3402</v>
      </c>
    </row>
    <row r="12331" spans="1:16" x14ac:dyDescent="0.25">
      <c r="A12331" s="289" t="s">
        <v>3329</v>
      </c>
      <c r="B12331">
        <v>4</v>
      </c>
      <c r="C12331">
        <v>1600</v>
      </c>
      <c r="D12331">
        <v>0.94</v>
      </c>
      <c r="E12331" s="289" t="s">
        <v>27530</v>
      </c>
      <c r="F12331">
        <v>5017351613</v>
      </c>
      <c r="G12331" s="276">
        <v>45923</v>
      </c>
      <c r="H12331">
        <v>20250915803707</v>
      </c>
      <c r="I12331">
        <v>1.3440000000000001</v>
      </c>
      <c r="J12331" s="289" t="s">
        <v>324</v>
      </c>
      <c r="K12331" s="289" t="s">
        <v>27531</v>
      </c>
      <c r="L12331" s="289" t="s">
        <v>275</v>
      </c>
      <c r="M12331" s="289" t="s">
        <v>27631</v>
      </c>
      <c r="N12331" s="289" t="s">
        <v>21188</v>
      </c>
      <c r="O12331" s="289" t="s">
        <v>3332</v>
      </c>
      <c r="P12331" s="289">
        <f>VLOOKUP(CAT_Details[[#This Row],[Delivery Bp Customer Code]],Table6[],2,0)</f>
        <v>3402</v>
      </c>
    </row>
    <row r="12332" spans="1:16" x14ac:dyDescent="0.25">
      <c r="A12332" s="289" t="s">
        <v>3329</v>
      </c>
      <c r="B12332">
        <v>1</v>
      </c>
      <c r="C12332">
        <v>4</v>
      </c>
      <c r="D12332">
        <v>0.08</v>
      </c>
      <c r="E12332" s="289" t="s">
        <v>27532</v>
      </c>
      <c r="F12332">
        <v>5017351657</v>
      </c>
      <c r="G12332" s="276">
        <v>45923</v>
      </c>
      <c r="H12332">
        <v>20250916804630</v>
      </c>
      <c r="I12332">
        <v>4.4999999999999998E-2</v>
      </c>
      <c r="J12332" s="289" t="s">
        <v>324</v>
      </c>
      <c r="K12332" s="289" t="s">
        <v>27533</v>
      </c>
      <c r="L12332" s="289" t="s">
        <v>275</v>
      </c>
      <c r="M12332" s="289" t="s">
        <v>27631</v>
      </c>
      <c r="N12332" s="289" t="s">
        <v>5079</v>
      </c>
      <c r="O12332" s="289" t="s">
        <v>3332</v>
      </c>
      <c r="P12332" s="289">
        <f>VLOOKUP(CAT_Details[[#This Row],[Delivery Bp Customer Code]],Table6[],2,0)</f>
        <v>3402</v>
      </c>
    </row>
    <row r="12333" spans="1:16" x14ac:dyDescent="0.25">
      <c r="A12333" s="289" t="s">
        <v>3329</v>
      </c>
      <c r="B12333">
        <v>2</v>
      </c>
      <c r="C12333">
        <v>110</v>
      </c>
      <c r="D12333">
        <v>0.4</v>
      </c>
      <c r="E12333" s="289" t="s">
        <v>27534</v>
      </c>
      <c r="F12333">
        <v>5017351670</v>
      </c>
      <c r="G12333" s="276">
        <v>45923</v>
      </c>
      <c r="H12333">
        <v>20250915803815</v>
      </c>
      <c r="I12333">
        <v>0.57599999999999996</v>
      </c>
      <c r="J12333" s="289" t="s">
        <v>350</v>
      </c>
      <c r="K12333" s="289" t="s">
        <v>27535</v>
      </c>
      <c r="L12333" s="289" t="s">
        <v>275</v>
      </c>
      <c r="M12333" s="289" t="s">
        <v>27872</v>
      </c>
      <c r="N12333" s="289" t="s">
        <v>743</v>
      </c>
      <c r="O12333" s="289" t="s">
        <v>3332</v>
      </c>
      <c r="P12333" s="289">
        <f>VLOOKUP(CAT_Details[[#This Row],[Delivery Bp Customer Code]],Table6[],2,0)</f>
        <v>3402</v>
      </c>
    </row>
    <row r="12334" spans="1:16" x14ac:dyDescent="0.25">
      <c r="A12334" s="289" t="s">
        <v>3329</v>
      </c>
      <c r="B12334">
        <v>5</v>
      </c>
      <c r="C12334">
        <v>2970</v>
      </c>
      <c r="D12334">
        <v>2</v>
      </c>
      <c r="E12334" s="289" t="s">
        <v>27548</v>
      </c>
      <c r="F12334">
        <v>5017351847</v>
      </c>
      <c r="G12334" s="276">
        <v>45923</v>
      </c>
      <c r="H12334">
        <v>20250912803264</v>
      </c>
      <c r="I12334">
        <v>4.8</v>
      </c>
      <c r="J12334" s="289" t="s">
        <v>324</v>
      </c>
      <c r="K12334" s="289" t="s">
        <v>27549</v>
      </c>
      <c r="L12334" s="289" t="s">
        <v>275</v>
      </c>
      <c r="M12334" s="289" t="s">
        <v>27631</v>
      </c>
      <c r="N12334" s="289" t="s">
        <v>5660</v>
      </c>
      <c r="O12334" s="289" t="s">
        <v>3332</v>
      </c>
      <c r="P12334" s="289">
        <f>VLOOKUP(CAT_Details[[#This Row],[Delivery Bp Customer Code]],Table6[],2,0)</f>
        <v>3402</v>
      </c>
    </row>
    <row r="12335" spans="1:16" x14ac:dyDescent="0.25">
      <c r="A12335" s="289" t="s">
        <v>3329</v>
      </c>
      <c r="B12335">
        <v>1</v>
      </c>
      <c r="C12335">
        <v>325</v>
      </c>
      <c r="D12335">
        <v>0.37</v>
      </c>
      <c r="E12335" s="289" t="s">
        <v>27550</v>
      </c>
      <c r="F12335">
        <v>5017351902</v>
      </c>
      <c r="G12335" s="276">
        <v>45923</v>
      </c>
      <c r="H12335">
        <v>20250912803245</v>
      </c>
      <c r="I12335">
        <v>0.61599999999999999</v>
      </c>
      <c r="J12335" s="289" t="s">
        <v>350</v>
      </c>
      <c r="K12335" s="289" t="s">
        <v>27551</v>
      </c>
      <c r="L12335" s="289" t="s">
        <v>275</v>
      </c>
      <c r="M12335" s="289" t="s">
        <v>27872</v>
      </c>
      <c r="N12335" s="289" t="s">
        <v>7995</v>
      </c>
      <c r="O12335" s="289" t="s">
        <v>3332</v>
      </c>
      <c r="P12335" s="289">
        <f>VLOOKUP(CAT_Details[[#This Row],[Delivery Bp Customer Code]],Table6[],2,0)</f>
        <v>3402</v>
      </c>
    </row>
    <row r="12336" spans="1:16" x14ac:dyDescent="0.25">
      <c r="A12336" s="289" t="s">
        <v>3329</v>
      </c>
      <c r="B12336">
        <v>1</v>
      </c>
      <c r="C12336">
        <v>1.5</v>
      </c>
      <c r="D12336">
        <v>0.05</v>
      </c>
      <c r="E12336" s="289" t="s">
        <v>27552</v>
      </c>
      <c r="F12336">
        <v>5017351916</v>
      </c>
      <c r="G12336" s="276">
        <v>45923</v>
      </c>
      <c r="H12336">
        <v>20250915804206</v>
      </c>
      <c r="I12336">
        <v>3.5999999999999997E-2</v>
      </c>
      <c r="J12336" s="289" t="s">
        <v>350</v>
      </c>
      <c r="K12336" s="289" t="s">
        <v>27553</v>
      </c>
      <c r="L12336" s="289" t="s">
        <v>275</v>
      </c>
      <c r="M12336" s="289" t="s">
        <v>27632</v>
      </c>
      <c r="N12336" s="289" t="s">
        <v>5415</v>
      </c>
      <c r="O12336" s="289" t="s">
        <v>3332</v>
      </c>
      <c r="P12336" s="289">
        <f>VLOOKUP(CAT_Details[[#This Row],[Delivery Bp Customer Code]],Table6[],2,0)</f>
        <v>3402</v>
      </c>
    </row>
    <row r="12337" spans="1:16" x14ac:dyDescent="0.25">
      <c r="A12337" s="289" t="s">
        <v>3329</v>
      </c>
      <c r="B12337">
        <v>27</v>
      </c>
      <c r="C12337">
        <v>2187</v>
      </c>
      <c r="D12337">
        <v>10.8</v>
      </c>
      <c r="E12337" s="289" t="s">
        <v>27749</v>
      </c>
      <c r="F12337">
        <v>5017382688</v>
      </c>
      <c r="G12337" s="276">
        <v>45923</v>
      </c>
      <c r="H12337">
        <v>20250918806898</v>
      </c>
      <c r="I12337">
        <v>32.4</v>
      </c>
      <c r="J12337" s="289" t="s">
        <v>350</v>
      </c>
      <c r="K12337" s="289" t="s">
        <v>27750</v>
      </c>
      <c r="L12337" s="289" t="s">
        <v>275</v>
      </c>
      <c r="M12337" s="289" t="s">
        <v>27921</v>
      </c>
      <c r="N12337" s="289" t="s">
        <v>3433</v>
      </c>
      <c r="O12337" s="289" t="s">
        <v>3332</v>
      </c>
      <c r="P12337" s="289">
        <f>VLOOKUP(CAT_Details[[#This Row],[Delivery Bp Customer Code]],Table6[],2,0)</f>
        <v>3402</v>
      </c>
    </row>
    <row r="12338" spans="1:16" x14ac:dyDescent="0.25">
      <c r="A12338" s="289" t="s">
        <v>76</v>
      </c>
      <c r="B12338">
        <v>15</v>
      </c>
      <c r="C12338">
        <v>2925</v>
      </c>
      <c r="D12338">
        <v>7.5</v>
      </c>
      <c r="E12338" s="289" t="s">
        <v>27310</v>
      </c>
      <c r="F12338">
        <v>5017305587</v>
      </c>
      <c r="G12338" s="276">
        <v>45923</v>
      </c>
      <c r="H12338">
        <v>20250911801942</v>
      </c>
      <c r="I12338">
        <v>18</v>
      </c>
      <c r="J12338" s="289" t="s">
        <v>287</v>
      </c>
      <c r="K12338" s="289" t="s">
        <v>27311</v>
      </c>
      <c r="L12338" s="289" t="s">
        <v>275</v>
      </c>
      <c r="M12338" s="289" t="s">
        <v>27931</v>
      </c>
      <c r="N12338" s="289" t="s">
        <v>20548</v>
      </c>
      <c r="O12338" s="289" t="s">
        <v>16049</v>
      </c>
      <c r="P12338" s="289" t="str">
        <f>VLOOKUP(CAT_Details[[#This Row],[Delivery Bp Customer Code]],Table6[],2,0)</f>
        <v>MZ02</v>
      </c>
    </row>
    <row r="12339" spans="1:16" x14ac:dyDescent="0.25">
      <c r="A12339" s="289" t="s">
        <v>76</v>
      </c>
      <c r="B12339">
        <v>4</v>
      </c>
      <c r="C12339">
        <v>490</v>
      </c>
      <c r="D12339">
        <v>1.6</v>
      </c>
      <c r="E12339" s="289" t="s">
        <v>27263</v>
      </c>
      <c r="F12339">
        <v>5017321397</v>
      </c>
      <c r="G12339" s="276">
        <v>45923</v>
      </c>
      <c r="H12339">
        <v>20250912802909</v>
      </c>
      <c r="I12339">
        <v>3.84</v>
      </c>
      <c r="J12339" s="289" t="s">
        <v>324</v>
      </c>
      <c r="K12339" s="289" t="s">
        <v>27322</v>
      </c>
      <c r="L12339" s="289" t="s">
        <v>275</v>
      </c>
      <c r="M12339" s="289" t="s">
        <v>27631</v>
      </c>
      <c r="N12339" s="289" t="s">
        <v>375</v>
      </c>
      <c r="O12339" s="289" t="s">
        <v>16049</v>
      </c>
      <c r="P12339" s="289" t="str">
        <f>VLOOKUP(CAT_Details[[#This Row],[Delivery Bp Customer Code]],Table6[],2,0)</f>
        <v>MZ02</v>
      </c>
    </row>
    <row r="12340" spans="1:16" x14ac:dyDescent="0.25">
      <c r="A12340" s="289" t="s">
        <v>76</v>
      </c>
      <c r="B12340">
        <v>1</v>
      </c>
      <c r="C12340">
        <v>211</v>
      </c>
      <c r="D12340">
        <v>0.4</v>
      </c>
      <c r="E12340" s="289" t="s">
        <v>27325</v>
      </c>
      <c r="F12340">
        <v>5017321872</v>
      </c>
      <c r="G12340" s="276">
        <v>45923</v>
      </c>
      <c r="H12340">
        <v>20250911802214</v>
      </c>
      <c r="I12340">
        <v>0.94099999999999995</v>
      </c>
      <c r="J12340" s="289" t="s">
        <v>294</v>
      </c>
      <c r="K12340" s="289" t="s">
        <v>27326</v>
      </c>
      <c r="L12340" s="289" t="s">
        <v>275</v>
      </c>
      <c r="M12340" s="289" t="s">
        <v>27754</v>
      </c>
      <c r="N12340" s="289" t="s">
        <v>1270</v>
      </c>
      <c r="O12340" s="289" t="s">
        <v>16049</v>
      </c>
      <c r="P12340" s="289" t="str">
        <f>VLOOKUP(CAT_Details[[#This Row],[Delivery Bp Customer Code]],Table6[],2,0)</f>
        <v>MZ02</v>
      </c>
    </row>
    <row r="12341" spans="1:16" x14ac:dyDescent="0.25">
      <c r="A12341" s="289" t="s">
        <v>76</v>
      </c>
      <c r="B12341">
        <v>1</v>
      </c>
      <c r="C12341">
        <v>30</v>
      </c>
      <c r="D12341">
        <v>0.2</v>
      </c>
      <c r="E12341" s="289" t="s">
        <v>27213</v>
      </c>
      <c r="F12341">
        <v>5017335953</v>
      </c>
      <c r="G12341" s="276">
        <v>45923</v>
      </c>
      <c r="H12341">
        <v>20250914803479</v>
      </c>
      <c r="I12341">
        <v>0.48</v>
      </c>
      <c r="J12341" s="289" t="s">
        <v>345</v>
      </c>
      <c r="K12341" s="289" t="s">
        <v>27329</v>
      </c>
      <c r="L12341" s="289" t="s">
        <v>275</v>
      </c>
      <c r="M12341" s="289" t="s">
        <v>27886</v>
      </c>
      <c r="N12341" s="289" t="s">
        <v>512</v>
      </c>
      <c r="O12341" s="289" t="s">
        <v>16049</v>
      </c>
      <c r="P12341" s="289" t="str">
        <f>VLOOKUP(CAT_Details[[#This Row],[Delivery Bp Customer Code]],Table6[],2,0)</f>
        <v>MZ02</v>
      </c>
    </row>
    <row r="12342" spans="1:16" x14ac:dyDescent="0.25">
      <c r="A12342" s="289" t="s">
        <v>76</v>
      </c>
      <c r="B12342">
        <v>1</v>
      </c>
      <c r="C12342">
        <v>76</v>
      </c>
      <c r="D12342">
        <v>0.24</v>
      </c>
      <c r="E12342" s="289" t="s">
        <v>27556</v>
      </c>
      <c r="F12342">
        <v>5017351362</v>
      </c>
      <c r="G12342" s="276">
        <v>45923</v>
      </c>
      <c r="H12342">
        <v>20250916805158</v>
      </c>
      <c r="I12342">
        <v>0.52500000000000002</v>
      </c>
      <c r="J12342" s="289" t="s">
        <v>350</v>
      </c>
      <c r="K12342" s="289" t="s">
        <v>27557</v>
      </c>
      <c r="L12342" s="289" t="s">
        <v>275</v>
      </c>
      <c r="M12342" s="289" t="s">
        <v>27872</v>
      </c>
      <c r="N12342" s="289" t="s">
        <v>25119</v>
      </c>
      <c r="O12342" s="289" t="s">
        <v>16049</v>
      </c>
      <c r="P12342" s="289" t="str">
        <f>VLOOKUP(CAT_Details[[#This Row],[Delivery Bp Customer Code]],Table6[],2,0)</f>
        <v>MZ02</v>
      </c>
    </row>
    <row r="12343" spans="1:16" x14ac:dyDescent="0.25">
      <c r="A12343" s="289" t="s">
        <v>76</v>
      </c>
      <c r="B12343">
        <v>1</v>
      </c>
      <c r="C12343">
        <v>2</v>
      </c>
      <c r="D12343">
        <v>0.03</v>
      </c>
      <c r="E12343" s="289" t="s">
        <v>27559</v>
      </c>
      <c r="F12343">
        <v>5017351667</v>
      </c>
      <c r="G12343" s="276">
        <v>45923</v>
      </c>
      <c r="H12343">
        <v>20250915803691</v>
      </c>
      <c r="I12343">
        <v>1.2E-2</v>
      </c>
      <c r="J12343" s="289" t="s">
        <v>280</v>
      </c>
      <c r="K12343" s="289" t="s">
        <v>27560</v>
      </c>
      <c r="L12343" s="289" t="s">
        <v>275</v>
      </c>
      <c r="M12343" s="289" t="s">
        <v>27864</v>
      </c>
      <c r="N12343" s="289" t="s">
        <v>8613</v>
      </c>
      <c r="O12343" s="289" t="s">
        <v>16049</v>
      </c>
      <c r="P12343" s="289" t="str">
        <f>VLOOKUP(CAT_Details[[#This Row],[Delivery Bp Customer Code]],Table6[],2,0)</f>
        <v>MZ02</v>
      </c>
    </row>
    <row r="12344" spans="1:16" x14ac:dyDescent="0.25">
      <c r="A12344" s="289" t="s">
        <v>76</v>
      </c>
      <c r="B12344">
        <v>47</v>
      </c>
      <c r="C12344">
        <v>4441</v>
      </c>
      <c r="D12344">
        <v>17.77</v>
      </c>
      <c r="E12344" s="289" t="s">
        <v>27775</v>
      </c>
      <c r="F12344">
        <v>5017382738</v>
      </c>
      <c r="G12344" s="276">
        <v>45923</v>
      </c>
      <c r="H12344">
        <v>20250917806017</v>
      </c>
      <c r="I12344">
        <v>34.305999999999997</v>
      </c>
      <c r="J12344" s="289" t="s">
        <v>350</v>
      </c>
      <c r="K12344" s="289" t="s">
        <v>27776</v>
      </c>
      <c r="L12344" s="289" t="s">
        <v>275</v>
      </c>
      <c r="M12344" s="289" t="s">
        <v>27934</v>
      </c>
      <c r="N12344" s="289" t="s">
        <v>1166</v>
      </c>
      <c r="O12344" s="289" t="s">
        <v>16049</v>
      </c>
      <c r="P12344" s="289" t="str">
        <f>VLOOKUP(CAT_Details[[#This Row],[Delivery Bp Customer Code]],Table6[],2,0)</f>
        <v>MZ02</v>
      </c>
    </row>
    <row r="12345" spans="1:16" x14ac:dyDescent="0.25">
      <c r="A12345" s="289" t="s">
        <v>74</v>
      </c>
      <c r="B12345">
        <v>3</v>
      </c>
      <c r="C12345">
        <v>294</v>
      </c>
      <c r="D12345">
        <v>1.2</v>
      </c>
      <c r="E12345" s="289" t="s">
        <v>27263</v>
      </c>
      <c r="F12345">
        <v>5017321399</v>
      </c>
      <c r="G12345" s="276">
        <v>45923</v>
      </c>
      <c r="H12345">
        <v>20250908798823</v>
      </c>
      <c r="I12345">
        <v>2.88</v>
      </c>
      <c r="J12345" s="289" t="s">
        <v>324</v>
      </c>
      <c r="K12345" s="289" t="s">
        <v>27366</v>
      </c>
      <c r="L12345" s="289" t="s">
        <v>275</v>
      </c>
      <c r="M12345" s="289" t="s">
        <v>27631</v>
      </c>
      <c r="N12345" s="289" t="s">
        <v>375</v>
      </c>
      <c r="O12345" s="289" t="s">
        <v>22256</v>
      </c>
      <c r="P12345" s="289" t="str">
        <f>VLOOKUP(CAT_Details[[#This Row],[Delivery Bp Customer Code]],Table6[],2,0)</f>
        <v>DX01-L5</v>
      </c>
    </row>
    <row r="12346" spans="1:16" x14ac:dyDescent="0.25">
      <c r="A12346" s="289" t="s">
        <v>74</v>
      </c>
      <c r="B12346">
        <v>8</v>
      </c>
      <c r="C12346">
        <v>2400</v>
      </c>
      <c r="D12346">
        <v>1.85</v>
      </c>
      <c r="E12346" s="289" t="s">
        <v>27370</v>
      </c>
      <c r="F12346">
        <v>5017321531</v>
      </c>
      <c r="G12346" s="276">
        <v>45923</v>
      </c>
      <c r="H12346">
        <v>20250911802034</v>
      </c>
      <c r="I12346">
        <v>3.0939999999999999</v>
      </c>
      <c r="J12346" s="289" t="s">
        <v>294</v>
      </c>
      <c r="K12346" s="289" t="s">
        <v>27371</v>
      </c>
      <c r="L12346" s="289" t="s">
        <v>275</v>
      </c>
      <c r="M12346" s="289" t="s">
        <v>27945</v>
      </c>
      <c r="N12346" s="289" t="s">
        <v>394</v>
      </c>
      <c r="O12346" s="289" t="s">
        <v>22256</v>
      </c>
      <c r="P12346" s="289" t="str">
        <f>VLOOKUP(CAT_Details[[#This Row],[Delivery Bp Customer Code]],Table6[],2,0)</f>
        <v>DX01-L5</v>
      </c>
    </row>
    <row r="12347" spans="1:16" x14ac:dyDescent="0.25">
      <c r="A12347" s="289" t="s">
        <v>74</v>
      </c>
      <c r="B12347">
        <v>11</v>
      </c>
      <c r="C12347">
        <v>7560</v>
      </c>
      <c r="D12347">
        <v>4.4000000000000004</v>
      </c>
      <c r="E12347" s="289" t="s">
        <v>27375</v>
      </c>
      <c r="F12347">
        <v>5017321694</v>
      </c>
      <c r="G12347" s="276">
        <v>45923</v>
      </c>
      <c r="H12347">
        <v>20250911802522</v>
      </c>
      <c r="I12347">
        <v>10.56</v>
      </c>
      <c r="J12347" s="289" t="s">
        <v>383</v>
      </c>
      <c r="K12347" s="289" t="s">
        <v>27376</v>
      </c>
      <c r="L12347" s="289" t="s">
        <v>275</v>
      </c>
      <c r="M12347" s="289" t="s">
        <v>27753</v>
      </c>
      <c r="N12347" s="289" t="s">
        <v>386</v>
      </c>
      <c r="O12347" s="289" t="s">
        <v>22256</v>
      </c>
      <c r="P12347" s="289" t="str">
        <f>VLOOKUP(CAT_Details[[#This Row],[Delivery Bp Customer Code]],Table6[],2,0)</f>
        <v>DX01-L5</v>
      </c>
    </row>
    <row r="12348" spans="1:16" x14ac:dyDescent="0.25">
      <c r="A12348" s="289" t="s">
        <v>74</v>
      </c>
      <c r="B12348">
        <v>4</v>
      </c>
      <c r="C12348">
        <v>400</v>
      </c>
      <c r="D12348">
        <v>1.92</v>
      </c>
      <c r="E12348" s="289" t="s">
        <v>27382</v>
      </c>
      <c r="F12348">
        <v>5017335969</v>
      </c>
      <c r="G12348" s="276">
        <v>45923</v>
      </c>
      <c r="H12348">
        <v>20250911801577</v>
      </c>
      <c r="I12348">
        <v>2.7519999999999998</v>
      </c>
      <c r="J12348" s="289" t="s">
        <v>345</v>
      </c>
      <c r="K12348" s="289" t="s">
        <v>27383</v>
      </c>
      <c r="L12348" s="289" t="s">
        <v>275</v>
      </c>
      <c r="M12348" s="289" t="s">
        <v>27493</v>
      </c>
      <c r="N12348" s="289" t="s">
        <v>427</v>
      </c>
      <c r="O12348" s="289" t="s">
        <v>22256</v>
      </c>
      <c r="P12348" s="289" t="str">
        <f>VLOOKUP(CAT_Details[[#This Row],[Delivery Bp Customer Code]],Table6[],2,0)</f>
        <v>DX01-L5</v>
      </c>
    </row>
    <row r="12349" spans="1:16" x14ac:dyDescent="0.25">
      <c r="A12349" s="289" t="s">
        <v>74</v>
      </c>
      <c r="B12349">
        <v>8</v>
      </c>
      <c r="C12349">
        <v>1592</v>
      </c>
      <c r="D12349">
        <v>3.9</v>
      </c>
      <c r="E12349" s="289" t="s">
        <v>27388</v>
      </c>
      <c r="F12349">
        <v>5017336112</v>
      </c>
      <c r="G12349" s="276">
        <v>45923</v>
      </c>
      <c r="H12349">
        <v>20250915803954</v>
      </c>
      <c r="I12349">
        <v>8.4239999999999995</v>
      </c>
      <c r="J12349" s="289" t="s">
        <v>345</v>
      </c>
      <c r="K12349" s="289" t="s">
        <v>27389</v>
      </c>
      <c r="L12349" s="289" t="s">
        <v>275</v>
      </c>
      <c r="M12349" s="289" t="s">
        <v>27873</v>
      </c>
      <c r="N12349" s="289" t="s">
        <v>415</v>
      </c>
      <c r="O12349" s="289" t="s">
        <v>22256</v>
      </c>
      <c r="P12349" s="289" t="str">
        <f>VLOOKUP(CAT_Details[[#This Row],[Delivery Bp Customer Code]],Table6[],2,0)</f>
        <v>DX01-L5</v>
      </c>
    </row>
    <row r="12350" spans="1:16" x14ac:dyDescent="0.25">
      <c r="A12350" s="289" t="s">
        <v>74</v>
      </c>
      <c r="B12350">
        <v>4</v>
      </c>
      <c r="C12350">
        <v>4400</v>
      </c>
      <c r="D12350">
        <v>1.6</v>
      </c>
      <c r="E12350" s="289" t="s">
        <v>27394</v>
      </c>
      <c r="F12350">
        <v>5017336328</v>
      </c>
      <c r="G12350" s="276">
        <v>45923</v>
      </c>
      <c r="H12350">
        <v>20250911802483</v>
      </c>
      <c r="I12350">
        <v>2.3039999999999998</v>
      </c>
      <c r="J12350" s="289" t="s">
        <v>324</v>
      </c>
      <c r="K12350" s="289" t="s">
        <v>27395</v>
      </c>
      <c r="L12350" s="289" t="s">
        <v>275</v>
      </c>
      <c r="M12350" s="289" t="s">
        <v>27862</v>
      </c>
      <c r="N12350" s="289" t="s">
        <v>333</v>
      </c>
      <c r="O12350" s="289" t="s">
        <v>22256</v>
      </c>
      <c r="P12350" s="289" t="str">
        <f>VLOOKUP(CAT_Details[[#This Row],[Delivery Bp Customer Code]],Table6[],2,0)</f>
        <v>DX01-L5</v>
      </c>
    </row>
    <row r="12351" spans="1:16" x14ac:dyDescent="0.25">
      <c r="A12351" s="289" t="s">
        <v>74</v>
      </c>
      <c r="B12351">
        <v>6</v>
      </c>
      <c r="C12351">
        <v>1019</v>
      </c>
      <c r="D12351">
        <v>2.4</v>
      </c>
      <c r="E12351" s="289" t="s">
        <v>27398</v>
      </c>
      <c r="F12351">
        <v>5017336383</v>
      </c>
      <c r="G12351" s="276">
        <v>45923</v>
      </c>
      <c r="H12351">
        <v>20250915803756</v>
      </c>
      <c r="I12351">
        <v>3.7440000000000002</v>
      </c>
      <c r="J12351" s="289" t="s">
        <v>345</v>
      </c>
      <c r="K12351" s="289" t="s">
        <v>27399</v>
      </c>
      <c r="L12351" s="289" t="s">
        <v>275</v>
      </c>
      <c r="M12351" s="289" t="s">
        <v>27873</v>
      </c>
      <c r="N12351" s="289" t="s">
        <v>348</v>
      </c>
      <c r="O12351" s="289" t="s">
        <v>22256</v>
      </c>
      <c r="P12351" s="289" t="str">
        <f>VLOOKUP(CAT_Details[[#This Row],[Delivery Bp Customer Code]],Table6[],2,0)</f>
        <v>DX01-L5</v>
      </c>
    </row>
    <row r="12352" spans="1:16" x14ac:dyDescent="0.25">
      <c r="A12352" s="289" t="s">
        <v>74</v>
      </c>
      <c r="B12352">
        <v>4</v>
      </c>
      <c r="C12352">
        <v>569</v>
      </c>
      <c r="D12352">
        <v>1.2</v>
      </c>
      <c r="E12352" s="289" t="s">
        <v>27580</v>
      </c>
      <c r="F12352">
        <v>5017351439</v>
      </c>
      <c r="G12352" s="276">
        <v>45923</v>
      </c>
      <c r="H12352">
        <v>20250916804621</v>
      </c>
      <c r="I12352">
        <v>2.16</v>
      </c>
      <c r="J12352" s="289" t="s">
        <v>350</v>
      </c>
      <c r="K12352" s="289" t="s">
        <v>27581</v>
      </c>
      <c r="L12352" s="289" t="s">
        <v>275</v>
      </c>
      <c r="M12352" s="289" t="s">
        <v>27872</v>
      </c>
      <c r="N12352" s="289" t="s">
        <v>17526</v>
      </c>
      <c r="O12352" s="289" t="s">
        <v>22256</v>
      </c>
      <c r="P12352" s="289" t="str">
        <f>VLOOKUP(CAT_Details[[#This Row],[Delivery Bp Customer Code]],Table6[],2,0)</f>
        <v>DX01-L5</v>
      </c>
    </row>
    <row r="12353" spans="1:16" x14ac:dyDescent="0.25">
      <c r="A12353" s="289" t="s">
        <v>74</v>
      </c>
      <c r="B12353">
        <v>8</v>
      </c>
      <c r="C12353">
        <v>365</v>
      </c>
      <c r="D12353">
        <v>1.1299999999999999</v>
      </c>
      <c r="E12353" s="289" t="s">
        <v>27582</v>
      </c>
      <c r="F12353">
        <v>5017351461</v>
      </c>
      <c r="G12353" s="276">
        <v>45923</v>
      </c>
      <c r="H12353">
        <v>20250915804055</v>
      </c>
      <c r="I12353">
        <v>2.5790000000000002</v>
      </c>
      <c r="J12353" s="289" t="s">
        <v>350</v>
      </c>
      <c r="K12353" s="289" t="s">
        <v>27583</v>
      </c>
      <c r="L12353" s="289" t="s">
        <v>275</v>
      </c>
      <c r="M12353" s="289" t="s">
        <v>27872</v>
      </c>
      <c r="N12353" s="289" t="s">
        <v>378</v>
      </c>
      <c r="O12353" s="289" t="s">
        <v>22256</v>
      </c>
      <c r="P12353" s="289" t="str">
        <f>VLOOKUP(CAT_Details[[#This Row],[Delivery Bp Customer Code]],Table6[],2,0)</f>
        <v>DX01-L5</v>
      </c>
    </row>
    <row r="12354" spans="1:16" x14ac:dyDescent="0.25">
      <c r="A12354" s="289" t="s">
        <v>74</v>
      </c>
      <c r="B12354">
        <v>3</v>
      </c>
      <c r="C12354">
        <v>166</v>
      </c>
      <c r="D12354">
        <v>0.83</v>
      </c>
      <c r="E12354" s="289" t="s">
        <v>27582</v>
      </c>
      <c r="F12354">
        <v>5017351462</v>
      </c>
      <c r="G12354" s="276">
        <v>45923</v>
      </c>
      <c r="H12354">
        <v>20250916804846</v>
      </c>
      <c r="I12354">
        <v>0.96899999999999997</v>
      </c>
      <c r="J12354" s="289" t="s">
        <v>350</v>
      </c>
      <c r="K12354" s="289" t="s">
        <v>27584</v>
      </c>
      <c r="L12354" s="289" t="s">
        <v>275</v>
      </c>
      <c r="M12354" s="289" t="s">
        <v>27872</v>
      </c>
      <c r="N12354" s="289" t="s">
        <v>378</v>
      </c>
      <c r="O12354" s="289" t="s">
        <v>22256</v>
      </c>
      <c r="P12354" s="289" t="str">
        <f>VLOOKUP(CAT_Details[[#This Row],[Delivery Bp Customer Code]],Table6[],2,0)</f>
        <v>DX01-L5</v>
      </c>
    </row>
    <row r="12355" spans="1:16" x14ac:dyDescent="0.25">
      <c r="A12355" s="289" t="s">
        <v>74</v>
      </c>
      <c r="B12355">
        <v>1</v>
      </c>
      <c r="C12355">
        <v>48</v>
      </c>
      <c r="D12355">
        <v>0.4</v>
      </c>
      <c r="E12355" s="289" t="s">
        <v>27582</v>
      </c>
      <c r="F12355">
        <v>5017351463</v>
      </c>
      <c r="G12355" s="276">
        <v>45923</v>
      </c>
      <c r="H12355">
        <v>20250916804669</v>
      </c>
      <c r="I12355">
        <v>0.36499999999999999</v>
      </c>
      <c r="J12355" s="289" t="s">
        <v>350</v>
      </c>
      <c r="K12355" s="289" t="s">
        <v>27585</v>
      </c>
      <c r="L12355" s="289" t="s">
        <v>275</v>
      </c>
      <c r="M12355" s="289" t="s">
        <v>27872</v>
      </c>
      <c r="N12355" s="289" t="s">
        <v>378</v>
      </c>
      <c r="O12355" s="289" t="s">
        <v>22256</v>
      </c>
      <c r="P12355" s="289" t="str">
        <f>VLOOKUP(CAT_Details[[#This Row],[Delivery Bp Customer Code]],Table6[],2,0)</f>
        <v>DX01-L5</v>
      </c>
    </row>
    <row r="12356" spans="1:16" x14ac:dyDescent="0.25">
      <c r="A12356" s="289" t="s">
        <v>74</v>
      </c>
      <c r="B12356">
        <v>1</v>
      </c>
      <c r="C12356">
        <v>98.55</v>
      </c>
      <c r="D12356">
        <v>0.28000000000000003</v>
      </c>
      <c r="E12356" s="289" t="s">
        <v>27586</v>
      </c>
      <c r="F12356">
        <v>5017351485</v>
      </c>
      <c r="G12356" s="276">
        <v>45923</v>
      </c>
      <c r="H12356">
        <v>20250916804874</v>
      </c>
      <c r="I12356">
        <v>0.60099999999999998</v>
      </c>
      <c r="J12356" s="289" t="s">
        <v>350</v>
      </c>
      <c r="K12356" s="289" t="s">
        <v>27587</v>
      </c>
      <c r="L12356" s="289" t="s">
        <v>275</v>
      </c>
      <c r="M12356" s="289" t="s">
        <v>27872</v>
      </c>
      <c r="N12356" s="289" t="s">
        <v>366</v>
      </c>
      <c r="O12356" s="289" t="s">
        <v>22256</v>
      </c>
      <c r="P12356" s="289" t="str">
        <f>VLOOKUP(CAT_Details[[#This Row],[Delivery Bp Customer Code]],Table6[],2,0)</f>
        <v>DX01-L5</v>
      </c>
    </row>
    <row r="12357" spans="1:16" x14ac:dyDescent="0.25">
      <c r="A12357" s="289" t="s">
        <v>74</v>
      </c>
      <c r="B12357">
        <v>20</v>
      </c>
      <c r="C12357">
        <v>3700</v>
      </c>
      <c r="D12357">
        <v>8.44</v>
      </c>
      <c r="E12357" s="289" t="s">
        <v>27590</v>
      </c>
      <c r="F12357">
        <v>5017351594</v>
      </c>
      <c r="G12357" s="276">
        <v>45923</v>
      </c>
      <c r="H12357">
        <v>20250915804158</v>
      </c>
      <c r="I12357">
        <v>21.117999999999999</v>
      </c>
      <c r="J12357" s="289" t="s">
        <v>280</v>
      </c>
      <c r="K12357" s="289" t="s">
        <v>27591</v>
      </c>
      <c r="L12357" s="289" t="s">
        <v>275</v>
      </c>
      <c r="M12357" s="289" t="s">
        <v>27864</v>
      </c>
      <c r="N12357" s="289" t="s">
        <v>411</v>
      </c>
      <c r="O12357" s="289" t="s">
        <v>22256</v>
      </c>
      <c r="P12357" s="289" t="str">
        <f>VLOOKUP(CAT_Details[[#This Row],[Delivery Bp Customer Code]],Table6[],2,0)</f>
        <v>DX01-L5</v>
      </c>
    </row>
    <row r="12358" spans="1:16" x14ac:dyDescent="0.25">
      <c r="A12358" s="289" t="s">
        <v>74</v>
      </c>
      <c r="B12358">
        <v>11</v>
      </c>
      <c r="C12358">
        <v>990</v>
      </c>
      <c r="D12358">
        <v>4.4000000000000004</v>
      </c>
      <c r="E12358" s="289" t="s">
        <v>27596</v>
      </c>
      <c r="F12358">
        <v>5017351714</v>
      </c>
      <c r="G12358" s="276">
        <v>45923</v>
      </c>
      <c r="H12358">
        <v>20250916804565</v>
      </c>
      <c r="I12358">
        <v>10.56</v>
      </c>
      <c r="J12358" s="289" t="s">
        <v>350</v>
      </c>
      <c r="K12358" s="289" t="s">
        <v>27597</v>
      </c>
      <c r="L12358" s="289" t="s">
        <v>275</v>
      </c>
      <c r="M12358" s="289" t="s">
        <v>27632</v>
      </c>
      <c r="N12358" s="289" t="s">
        <v>15321</v>
      </c>
      <c r="O12358" s="289" t="s">
        <v>22256</v>
      </c>
      <c r="P12358" s="289" t="str">
        <f>VLOOKUP(CAT_Details[[#This Row],[Delivery Bp Customer Code]],Table6[],2,0)</f>
        <v>DX01-L5</v>
      </c>
    </row>
    <row r="12359" spans="1:16" x14ac:dyDescent="0.25">
      <c r="A12359" s="289" t="s">
        <v>74</v>
      </c>
      <c r="B12359">
        <v>1</v>
      </c>
      <c r="C12359">
        <v>203</v>
      </c>
      <c r="D12359">
        <v>0.4</v>
      </c>
      <c r="E12359" s="289" t="s">
        <v>27598</v>
      </c>
      <c r="F12359">
        <v>5017351715</v>
      </c>
      <c r="G12359" s="276">
        <v>45923</v>
      </c>
      <c r="H12359">
        <v>20250915803914</v>
      </c>
      <c r="I12359">
        <v>0.96</v>
      </c>
      <c r="J12359" s="289" t="s">
        <v>280</v>
      </c>
      <c r="K12359" s="289" t="s">
        <v>27599</v>
      </c>
      <c r="L12359" s="289" t="s">
        <v>275</v>
      </c>
      <c r="M12359" s="289" t="s">
        <v>27634</v>
      </c>
      <c r="N12359" s="289" t="s">
        <v>424</v>
      </c>
      <c r="O12359" s="289" t="s">
        <v>22256</v>
      </c>
      <c r="P12359" s="289" t="str">
        <f>VLOOKUP(CAT_Details[[#This Row],[Delivery Bp Customer Code]],Table6[],2,0)</f>
        <v>DX01-L5</v>
      </c>
    </row>
    <row r="12360" spans="1:16" x14ac:dyDescent="0.25">
      <c r="A12360" s="289" t="s">
        <v>74</v>
      </c>
      <c r="B12360">
        <v>94</v>
      </c>
      <c r="C12360">
        <v>3760</v>
      </c>
      <c r="D12360">
        <v>13.6</v>
      </c>
      <c r="E12360" s="289" t="s">
        <v>27601</v>
      </c>
      <c r="F12360">
        <v>5017351833</v>
      </c>
      <c r="G12360" s="276">
        <v>45923</v>
      </c>
      <c r="H12360">
        <v>20250915803908</v>
      </c>
      <c r="I12360">
        <v>45.12</v>
      </c>
      <c r="J12360" s="289" t="s">
        <v>350</v>
      </c>
      <c r="K12360" s="289" t="s">
        <v>27602</v>
      </c>
      <c r="L12360" s="289" t="s">
        <v>275</v>
      </c>
      <c r="M12360" s="289" t="s">
        <v>27780</v>
      </c>
      <c r="N12360" s="289" t="s">
        <v>12700</v>
      </c>
      <c r="O12360" s="289" t="s">
        <v>22256</v>
      </c>
      <c r="P12360" s="289" t="str">
        <f>VLOOKUP(CAT_Details[[#This Row],[Delivery Bp Customer Code]],Table6[],2,0)</f>
        <v>DX01-L5</v>
      </c>
    </row>
    <row r="12361" spans="1:16" x14ac:dyDescent="0.25">
      <c r="A12361" s="289" t="s">
        <v>272</v>
      </c>
      <c r="B12361">
        <v>3</v>
      </c>
      <c r="C12361">
        <v>365</v>
      </c>
      <c r="D12361">
        <v>0.6</v>
      </c>
      <c r="E12361" s="289" t="s">
        <v>27443</v>
      </c>
      <c r="F12361">
        <v>5017321713</v>
      </c>
      <c r="G12361" s="276">
        <v>45923</v>
      </c>
      <c r="H12361">
        <v>20250911801518</v>
      </c>
      <c r="I12361">
        <v>1.1419999999999999</v>
      </c>
      <c r="J12361" s="289" t="s">
        <v>438</v>
      </c>
      <c r="K12361" s="289" t="s">
        <v>27444</v>
      </c>
      <c r="L12361" s="289" t="s">
        <v>275</v>
      </c>
      <c r="M12361" s="289" t="s">
        <v>27882</v>
      </c>
      <c r="N12361" s="289" t="s">
        <v>440</v>
      </c>
      <c r="O12361" s="289" t="s">
        <v>277</v>
      </c>
      <c r="P12361" s="289" t="str">
        <f>VLOOKUP(CAT_Details[[#This Row],[Delivery Bp Customer Code]],Table6[],2,0)</f>
        <v>U2-L5</v>
      </c>
    </row>
    <row r="12362" spans="1:16" x14ac:dyDescent="0.25">
      <c r="A12362" s="289" t="s">
        <v>272</v>
      </c>
      <c r="B12362">
        <v>1</v>
      </c>
      <c r="C12362">
        <v>30</v>
      </c>
      <c r="D12362">
        <v>0.2</v>
      </c>
      <c r="E12362" s="289" t="s">
        <v>27526</v>
      </c>
      <c r="F12362">
        <v>5017351201</v>
      </c>
      <c r="G12362" s="276">
        <v>45923</v>
      </c>
      <c r="H12362">
        <v>20250915803720</v>
      </c>
      <c r="I12362">
        <v>0.254</v>
      </c>
      <c r="J12362" s="289" t="s">
        <v>350</v>
      </c>
      <c r="K12362" s="289" t="s">
        <v>27605</v>
      </c>
      <c r="L12362" s="289" t="s">
        <v>275</v>
      </c>
      <c r="M12362" s="289" t="s">
        <v>27872</v>
      </c>
      <c r="N12362" s="289" t="s">
        <v>704</v>
      </c>
      <c r="O12362" s="289" t="s">
        <v>277</v>
      </c>
      <c r="P12362" s="289" t="str">
        <f>VLOOKUP(CAT_Details[[#This Row],[Delivery Bp Customer Code]],Table6[],2,0)</f>
        <v>U2-L5</v>
      </c>
    </row>
    <row r="12363" spans="1:16" x14ac:dyDescent="0.25">
      <c r="A12363" s="289" t="s">
        <v>272</v>
      </c>
      <c r="B12363">
        <v>2</v>
      </c>
      <c r="C12363">
        <v>170</v>
      </c>
      <c r="D12363">
        <v>0.47</v>
      </c>
      <c r="E12363" s="289" t="s">
        <v>27530</v>
      </c>
      <c r="F12363">
        <v>5017351612</v>
      </c>
      <c r="G12363" s="276">
        <v>45923</v>
      </c>
      <c r="H12363">
        <v>20250915803704</v>
      </c>
      <c r="I12363">
        <v>0.67200000000000004</v>
      </c>
      <c r="J12363" s="289" t="s">
        <v>324</v>
      </c>
      <c r="K12363" s="289" t="s">
        <v>27608</v>
      </c>
      <c r="L12363" s="289" t="s">
        <v>275</v>
      </c>
      <c r="M12363" s="289" t="s">
        <v>27631</v>
      </c>
      <c r="N12363" s="289" t="s">
        <v>21188</v>
      </c>
      <c r="O12363" s="289" t="s">
        <v>277</v>
      </c>
      <c r="P12363" s="289" t="str">
        <f>VLOOKUP(CAT_Details[[#This Row],[Delivery Bp Customer Code]],Table6[],2,0)</f>
        <v>U2-L5</v>
      </c>
    </row>
    <row r="12364" spans="1:16" x14ac:dyDescent="0.25">
      <c r="A12364" s="289" t="s">
        <v>272</v>
      </c>
      <c r="B12364">
        <v>1</v>
      </c>
      <c r="C12364">
        <v>6</v>
      </c>
      <c r="D12364">
        <v>0.08</v>
      </c>
      <c r="E12364" s="289" t="s">
        <v>27838</v>
      </c>
      <c r="F12364">
        <v>5017367098</v>
      </c>
      <c r="G12364" s="276">
        <v>45923</v>
      </c>
      <c r="H12364">
        <v>20250916805109</v>
      </c>
      <c r="I12364">
        <v>2.7E-2</v>
      </c>
      <c r="J12364" s="289" t="s">
        <v>302</v>
      </c>
      <c r="K12364" s="289" t="s">
        <v>27839</v>
      </c>
      <c r="L12364" s="289" t="s">
        <v>275</v>
      </c>
      <c r="M12364" s="289" t="s">
        <v>27863</v>
      </c>
      <c r="N12364" s="289" t="s">
        <v>15493</v>
      </c>
      <c r="O12364" s="289" t="s">
        <v>277</v>
      </c>
      <c r="P12364" s="289" t="str">
        <f>VLOOKUP(CAT_Details[[#This Row],[Delivery Bp Customer Code]],Table6[],2,0)</f>
        <v>U2-L5</v>
      </c>
    </row>
    <row r="12365" spans="1:16" x14ac:dyDescent="0.25">
      <c r="A12365" s="289" t="s">
        <v>272</v>
      </c>
      <c r="B12365">
        <v>11</v>
      </c>
      <c r="C12365">
        <v>550</v>
      </c>
      <c r="D12365">
        <v>5.8</v>
      </c>
      <c r="E12365" s="289" t="s">
        <v>27850</v>
      </c>
      <c r="F12365">
        <v>5017382609</v>
      </c>
      <c r="G12365" s="276">
        <v>45923</v>
      </c>
      <c r="H12365">
        <v>20250918807222</v>
      </c>
      <c r="I12365">
        <v>13.08</v>
      </c>
      <c r="J12365" s="289" t="s">
        <v>273</v>
      </c>
      <c r="K12365" s="289" t="s">
        <v>27851</v>
      </c>
      <c r="L12365" s="289" t="s">
        <v>275</v>
      </c>
      <c r="M12365" s="289" t="s">
        <v>27865</v>
      </c>
      <c r="N12365" s="289" t="s">
        <v>1240</v>
      </c>
      <c r="O12365" s="289" t="s">
        <v>277</v>
      </c>
      <c r="P12365" s="289" t="str">
        <f>VLOOKUP(CAT_Details[[#This Row],[Delivery Bp Customer Code]],Table6[],2,0)</f>
        <v>U2-L5</v>
      </c>
    </row>
    <row r="12366" spans="1:16" x14ac:dyDescent="0.25">
      <c r="A12366" s="289" t="s">
        <v>4794</v>
      </c>
      <c r="B12366">
        <v>1</v>
      </c>
      <c r="C12366">
        <v>1108</v>
      </c>
      <c r="D12366">
        <v>0.4</v>
      </c>
      <c r="E12366" s="289" t="s">
        <v>27612</v>
      </c>
      <c r="F12366">
        <v>5017351197</v>
      </c>
      <c r="G12366" s="276">
        <v>45923</v>
      </c>
      <c r="H12366">
        <v>20250916804661</v>
      </c>
      <c r="I12366">
        <v>1.68</v>
      </c>
      <c r="J12366" s="289" t="s">
        <v>350</v>
      </c>
      <c r="K12366" s="289" t="s">
        <v>27613</v>
      </c>
      <c r="L12366" s="289" t="s">
        <v>275</v>
      </c>
      <c r="M12366" s="289" t="s">
        <v>27872</v>
      </c>
      <c r="N12366" s="289" t="s">
        <v>948</v>
      </c>
      <c r="O12366" s="289" t="s">
        <v>4798</v>
      </c>
      <c r="P12366" s="289" t="str">
        <f>VLOOKUP(CAT_Details[[#This Row],[Delivery Bp Customer Code]],Table6[],2,0)</f>
        <v>MY02</v>
      </c>
    </row>
    <row r="12367" spans="1:16" x14ac:dyDescent="0.25">
      <c r="A12367" s="289" t="s">
        <v>4794</v>
      </c>
      <c r="B12367">
        <v>6</v>
      </c>
      <c r="C12367">
        <v>791.4</v>
      </c>
      <c r="D12367">
        <v>2.4</v>
      </c>
      <c r="E12367" s="289" t="s">
        <v>27614</v>
      </c>
      <c r="F12367">
        <v>5017351271</v>
      </c>
      <c r="G12367" s="276">
        <v>45923</v>
      </c>
      <c r="H12367">
        <v>20250911802453</v>
      </c>
      <c r="I12367">
        <v>4.32</v>
      </c>
      <c r="J12367" s="289" t="s">
        <v>350</v>
      </c>
      <c r="K12367" s="289" t="s">
        <v>27615</v>
      </c>
      <c r="L12367" s="289" t="s">
        <v>275</v>
      </c>
      <c r="M12367" s="289" t="s">
        <v>27872</v>
      </c>
      <c r="N12367" s="289" t="s">
        <v>7086</v>
      </c>
      <c r="O12367" s="289" t="s">
        <v>4798</v>
      </c>
      <c r="P12367" s="289" t="str">
        <f>VLOOKUP(CAT_Details[[#This Row],[Delivery Bp Customer Code]],Table6[],2,0)</f>
        <v>MY02</v>
      </c>
    </row>
    <row r="12368" spans="1:16" x14ac:dyDescent="0.25">
      <c r="A12368" s="289" t="s">
        <v>4794</v>
      </c>
      <c r="B12368">
        <v>1</v>
      </c>
      <c r="C12368">
        <v>22</v>
      </c>
      <c r="D12368">
        <v>0.4</v>
      </c>
      <c r="E12368" s="289" t="s">
        <v>27616</v>
      </c>
      <c r="F12368">
        <v>5017351590</v>
      </c>
      <c r="G12368" s="276">
        <v>45923</v>
      </c>
      <c r="H12368">
        <v>20250915804174</v>
      </c>
      <c r="I12368">
        <v>0.40300000000000002</v>
      </c>
      <c r="J12368" s="289" t="s">
        <v>280</v>
      </c>
      <c r="K12368" s="289" t="s">
        <v>27617</v>
      </c>
      <c r="L12368" s="289" t="s">
        <v>275</v>
      </c>
      <c r="M12368" s="289" t="s">
        <v>27634</v>
      </c>
      <c r="N12368" s="289" t="s">
        <v>5809</v>
      </c>
      <c r="O12368" s="289" t="s">
        <v>4798</v>
      </c>
      <c r="P12368" s="289" t="str">
        <f>VLOOKUP(CAT_Details[[#This Row],[Delivery Bp Customer Code]],Table6[],2,0)</f>
        <v>MY02</v>
      </c>
    </row>
    <row r="12369" spans="1:16" x14ac:dyDescent="0.25">
      <c r="A12369" s="289" t="s">
        <v>278</v>
      </c>
      <c r="B12369">
        <v>7</v>
      </c>
      <c r="C12369">
        <v>3164</v>
      </c>
      <c r="D12369">
        <v>2.8</v>
      </c>
      <c r="E12369" s="289" t="s">
        <v>27096</v>
      </c>
      <c r="F12369">
        <v>5017321778</v>
      </c>
      <c r="G12369" s="276">
        <v>45924</v>
      </c>
      <c r="H12369">
        <v>20250911801753</v>
      </c>
      <c r="I12369">
        <v>6.72</v>
      </c>
      <c r="J12369" s="289" t="s">
        <v>317</v>
      </c>
      <c r="K12369" s="289" t="s">
        <v>27097</v>
      </c>
      <c r="L12369" s="289" t="s">
        <v>275</v>
      </c>
      <c r="M12369" s="289" t="s">
        <v>27861</v>
      </c>
      <c r="N12369" s="289" t="s">
        <v>16210</v>
      </c>
      <c r="O12369" s="289" t="s">
        <v>498</v>
      </c>
      <c r="P12369" s="289" t="str">
        <f>VLOOKUP(CAT_Details[[#This Row],[Delivery Bp Customer Code]],Table6[],2,0)</f>
        <v>DK-BM01</v>
      </c>
    </row>
    <row r="12370" spans="1:16" x14ac:dyDescent="0.25">
      <c r="A12370" s="289" t="s">
        <v>278</v>
      </c>
      <c r="B12370">
        <v>12</v>
      </c>
      <c r="C12370">
        <v>5440</v>
      </c>
      <c r="D12370">
        <v>4.8</v>
      </c>
      <c r="E12370" s="289" t="s">
        <v>27465</v>
      </c>
      <c r="F12370">
        <v>5017351513</v>
      </c>
      <c r="G12370" s="276">
        <v>45924</v>
      </c>
      <c r="H12370">
        <v>20250916804733</v>
      </c>
      <c r="I12370">
        <v>9.2159999999999993</v>
      </c>
      <c r="J12370" s="289" t="s">
        <v>324</v>
      </c>
      <c r="K12370" s="289" t="s">
        <v>27466</v>
      </c>
      <c r="L12370" s="289" t="s">
        <v>275</v>
      </c>
      <c r="M12370" s="289" t="s">
        <v>28036</v>
      </c>
      <c r="N12370" s="289" t="s">
        <v>336</v>
      </c>
      <c r="O12370" s="289" t="s">
        <v>498</v>
      </c>
      <c r="P12370" s="289" t="str">
        <f>VLOOKUP(CAT_Details[[#This Row],[Delivery Bp Customer Code]],Table6[],2,0)</f>
        <v>DK-BM01</v>
      </c>
    </row>
    <row r="12371" spans="1:16" x14ac:dyDescent="0.25">
      <c r="A12371" s="289" t="s">
        <v>278</v>
      </c>
      <c r="B12371">
        <v>5</v>
      </c>
      <c r="C12371">
        <v>2550</v>
      </c>
      <c r="D12371">
        <v>2</v>
      </c>
      <c r="E12371" s="289" t="s">
        <v>27469</v>
      </c>
      <c r="F12371">
        <v>5017351739</v>
      </c>
      <c r="G12371" s="276">
        <v>45924</v>
      </c>
      <c r="H12371">
        <v>20250916804723</v>
      </c>
      <c r="I12371">
        <v>4.8</v>
      </c>
      <c r="J12371" s="289" t="s">
        <v>324</v>
      </c>
      <c r="K12371" s="289" t="s">
        <v>27470</v>
      </c>
      <c r="L12371" s="289" t="s">
        <v>275</v>
      </c>
      <c r="M12371" s="289" t="s">
        <v>28036</v>
      </c>
      <c r="N12371" s="289" t="s">
        <v>343</v>
      </c>
      <c r="O12371" s="289" t="s">
        <v>498</v>
      </c>
      <c r="P12371" s="289" t="str">
        <f>VLOOKUP(CAT_Details[[#This Row],[Delivery Bp Customer Code]],Table6[],2,0)</f>
        <v>DK-BM01</v>
      </c>
    </row>
    <row r="12372" spans="1:16" x14ac:dyDescent="0.25">
      <c r="A12372" s="289" t="s">
        <v>278</v>
      </c>
      <c r="B12372">
        <v>9</v>
      </c>
      <c r="C12372">
        <v>3232.08</v>
      </c>
      <c r="D12372">
        <v>3.6</v>
      </c>
      <c r="E12372" s="289" t="s">
        <v>27635</v>
      </c>
      <c r="F12372">
        <v>5017366860</v>
      </c>
      <c r="G12372" s="276">
        <v>45924</v>
      </c>
      <c r="H12372">
        <v>20250915804004</v>
      </c>
      <c r="I12372">
        <v>4.32</v>
      </c>
      <c r="J12372" s="289" t="s">
        <v>280</v>
      </c>
      <c r="K12372" s="289" t="s">
        <v>27636</v>
      </c>
      <c r="L12372" s="289" t="s">
        <v>275</v>
      </c>
      <c r="M12372" s="289" t="s">
        <v>27864</v>
      </c>
      <c r="N12372" s="289" t="s">
        <v>17247</v>
      </c>
      <c r="O12372" s="289" t="s">
        <v>498</v>
      </c>
      <c r="P12372" s="289" t="str">
        <f>VLOOKUP(CAT_Details[[#This Row],[Delivery Bp Customer Code]],Table6[],2,0)</f>
        <v>DK-BM01</v>
      </c>
    </row>
    <row r="12373" spans="1:16" x14ac:dyDescent="0.25">
      <c r="A12373" s="289" t="s">
        <v>278</v>
      </c>
      <c r="B12373">
        <v>1</v>
      </c>
      <c r="C12373">
        <v>5</v>
      </c>
      <c r="D12373">
        <v>0.04</v>
      </c>
      <c r="E12373" s="289" t="s">
        <v>27640</v>
      </c>
      <c r="F12373">
        <v>5017367190</v>
      </c>
      <c r="G12373" s="276">
        <v>45924</v>
      </c>
      <c r="H12373">
        <v>20250916804715</v>
      </c>
      <c r="I12373">
        <v>2.1000000000000001E-2</v>
      </c>
      <c r="J12373" s="289" t="s">
        <v>350</v>
      </c>
      <c r="K12373" s="289" t="s">
        <v>27641</v>
      </c>
      <c r="L12373" s="289" t="s">
        <v>275</v>
      </c>
      <c r="M12373" s="289" t="s">
        <v>28671</v>
      </c>
      <c r="N12373" s="289" t="s">
        <v>1831</v>
      </c>
      <c r="O12373" s="289" t="s">
        <v>498</v>
      </c>
      <c r="P12373" s="289" t="str">
        <f>VLOOKUP(CAT_Details[[#This Row],[Delivery Bp Customer Code]],Table6[],2,0)</f>
        <v>DK-BM01</v>
      </c>
    </row>
    <row r="12374" spans="1:16" x14ac:dyDescent="0.25">
      <c r="A12374" s="289" t="s">
        <v>75</v>
      </c>
      <c r="B12374">
        <v>4</v>
      </c>
      <c r="C12374">
        <v>1610</v>
      </c>
      <c r="D12374">
        <v>1.6</v>
      </c>
      <c r="E12374" s="289" t="s">
        <v>27657</v>
      </c>
      <c r="F12374">
        <v>5017366928</v>
      </c>
      <c r="G12374" s="276">
        <v>45924</v>
      </c>
      <c r="H12374">
        <v>20250912802818</v>
      </c>
      <c r="I12374">
        <v>2.3039999999999998</v>
      </c>
      <c r="J12374" s="289" t="s">
        <v>350</v>
      </c>
      <c r="K12374" s="289" t="s">
        <v>27658</v>
      </c>
      <c r="L12374" s="289" t="s">
        <v>275</v>
      </c>
      <c r="M12374" s="289" t="s">
        <v>27980</v>
      </c>
      <c r="N12374" s="289" t="s">
        <v>2656</v>
      </c>
      <c r="O12374" s="289" t="s">
        <v>2173</v>
      </c>
      <c r="P12374" s="289" t="str">
        <f>VLOOKUP(CAT_Details[[#This Row],[Delivery Bp Customer Code]],Table6[],2,0)</f>
        <v>OYL1</v>
      </c>
    </row>
    <row r="12375" spans="1:16" x14ac:dyDescent="0.25">
      <c r="A12375" s="289" t="s">
        <v>75</v>
      </c>
      <c r="B12375">
        <v>11</v>
      </c>
      <c r="C12375">
        <v>1919</v>
      </c>
      <c r="D12375">
        <v>4.2</v>
      </c>
      <c r="E12375" s="289" t="s">
        <v>27666</v>
      </c>
      <c r="F12375">
        <v>5017367139</v>
      </c>
      <c r="G12375" s="276">
        <v>45924</v>
      </c>
      <c r="H12375">
        <v>20250916804694</v>
      </c>
      <c r="I12375">
        <v>9.3369999999999997</v>
      </c>
      <c r="J12375" s="289" t="s">
        <v>280</v>
      </c>
      <c r="K12375" s="289" t="s">
        <v>27667</v>
      </c>
      <c r="L12375" s="289" t="s">
        <v>275</v>
      </c>
      <c r="M12375" s="289" t="s">
        <v>28203</v>
      </c>
      <c r="N12375" s="289" t="s">
        <v>5845</v>
      </c>
      <c r="O12375" s="289" t="s">
        <v>5281</v>
      </c>
      <c r="P12375" s="289" t="str">
        <f>VLOOKUP(CAT_Details[[#This Row],[Delivery Bp Customer Code]],Table6[],2,0)</f>
        <v>DK-LW08</v>
      </c>
    </row>
    <row r="12376" spans="1:16" x14ac:dyDescent="0.25">
      <c r="A12376" s="289" t="s">
        <v>75</v>
      </c>
      <c r="B12376">
        <v>2</v>
      </c>
      <c r="C12376">
        <v>36.4</v>
      </c>
      <c r="D12376">
        <v>0.15</v>
      </c>
      <c r="E12376" s="289" t="s">
        <v>27668</v>
      </c>
      <c r="F12376">
        <v>5017367203</v>
      </c>
      <c r="G12376" s="276">
        <v>45924</v>
      </c>
      <c r="H12376">
        <v>20250916804557</v>
      </c>
      <c r="I12376">
        <v>0.13400000000000001</v>
      </c>
      <c r="J12376" s="289" t="s">
        <v>350</v>
      </c>
      <c r="K12376" s="289" t="s">
        <v>27669</v>
      </c>
      <c r="L12376" s="289" t="s">
        <v>275</v>
      </c>
      <c r="M12376" s="289" t="s">
        <v>27872</v>
      </c>
      <c r="N12376" s="289" t="s">
        <v>11974</v>
      </c>
      <c r="O12376" s="289" t="s">
        <v>2173</v>
      </c>
      <c r="P12376" s="289" t="str">
        <f>VLOOKUP(CAT_Details[[#This Row],[Delivery Bp Customer Code]],Table6[],2,0)</f>
        <v>OYL1</v>
      </c>
    </row>
    <row r="12377" spans="1:16" x14ac:dyDescent="0.25">
      <c r="A12377" s="289" t="s">
        <v>75</v>
      </c>
      <c r="B12377">
        <v>1</v>
      </c>
      <c r="C12377">
        <v>6</v>
      </c>
      <c r="D12377">
        <v>0.05</v>
      </c>
      <c r="E12377" s="289" t="s">
        <v>27672</v>
      </c>
      <c r="F12377">
        <v>5017367289</v>
      </c>
      <c r="G12377" s="276">
        <v>45924</v>
      </c>
      <c r="H12377">
        <v>20250915803575</v>
      </c>
      <c r="I12377">
        <v>3.5999999999999997E-2</v>
      </c>
      <c r="J12377" s="289" t="s">
        <v>350</v>
      </c>
      <c r="K12377" s="289" t="s">
        <v>27673</v>
      </c>
      <c r="L12377" s="289" t="s">
        <v>275</v>
      </c>
      <c r="M12377" s="289" t="s">
        <v>27632</v>
      </c>
      <c r="N12377" s="289" t="s">
        <v>5415</v>
      </c>
      <c r="O12377" s="289" t="s">
        <v>2173</v>
      </c>
      <c r="P12377" s="289" t="str">
        <f>VLOOKUP(CAT_Details[[#This Row],[Delivery Bp Customer Code]],Table6[],2,0)</f>
        <v>OYL1</v>
      </c>
    </row>
    <row r="12378" spans="1:16" x14ac:dyDescent="0.25">
      <c r="A12378" s="289" t="s">
        <v>75</v>
      </c>
      <c r="B12378">
        <v>1</v>
      </c>
      <c r="C12378">
        <v>5</v>
      </c>
      <c r="D12378">
        <v>0.03</v>
      </c>
      <c r="E12378" s="289" t="s">
        <v>27677</v>
      </c>
      <c r="F12378">
        <v>5017367319</v>
      </c>
      <c r="G12378" s="276">
        <v>45924</v>
      </c>
      <c r="H12378">
        <v>20250916804843</v>
      </c>
      <c r="I12378">
        <v>0.01</v>
      </c>
      <c r="J12378" s="289" t="s">
        <v>324</v>
      </c>
      <c r="K12378" s="289" t="s">
        <v>27678</v>
      </c>
      <c r="L12378" s="289" t="s">
        <v>275</v>
      </c>
      <c r="M12378" s="289" t="s">
        <v>28036</v>
      </c>
      <c r="N12378" s="289" t="s">
        <v>23395</v>
      </c>
      <c r="O12378" s="289" t="s">
        <v>2173</v>
      </c>
      <c r="P12378" s="289" t="str">
        <f>VLOOKUP(CAT_Details[[#This Row],[Delivery Bp Customer Code]],Table6[],2,0)</f>
        <v>OYL1</v>
      </c>
    </row>
    <row r="12379" spans="1:16" x14ac:dyDescent="0.25">
      <c r="A12379" s="289" t="s">
        <v>17052</v>
      </c>
      <c r="B12379">
        <v>1</v>
      </c>
      <c r="C12379">
        <v>230</v>
      </c>
      <c r="D12379">
        <v>0.4</v>
      </c>
      <c r="E12379" s="289" t="s">
        <v>27170</v>
      </c>
      <c r="F12379">
        <v>5017305349</v>
      </c>
      <c r="G12379" s="276">
        <v>45924</v>
      </c>
      <c r="H12379">
        <v>20250909799742</v>
      </c>
      <c r="I12379">
        <v>0.96</v>
      </c>
      <c r="J12379" s="289" t="s">
        <v>1435</v>
      </c>
      <c r="K12379" s="289" t="s">
        <v>27171</v>
      </c>
      <c r="L12379" s="289" t="s">
        <v>280</v>
      </c>
      <c r="M12379" s="289" t="s">
        <v>27883</v>
      </c>
      <c r="N12379" s="289" t="s">
        <v>1438</v>
      </c>
      <c r="O12379" s="289" t="s">
        <v>18284</v>
      </c>
      <c r="P12379" s="289">
        <f>VLOOKUP(CAT_Details[[#This Row],[Delivery Bp Customer Code]],Table6[],2,0)</f>
        <v>3705</v>
      </c>
    </row>
    <row r="12380" spans="1:16" x14ac:dyDescent="0.25">
      <c r="A12380" s="289" t="s">
        <v>17052</v>
      </c>
      <c r="B12380">
        <v>1</v>
      </c>
      <c r="C12380">
        <v>65</v>
      </c>
      <c r="D12380">
        <v>0.4</v>
      </c>
      <c r="E12380" s="289" t="s">
        <v>27707</v>
      </c>
      <c r="F12380">
        <v>5017382776</v>
      </c>
      <c r="G12380" s="276">
        <v>45924</v>
      </c>
      <c r="H12380">
        <v>20250918807186</v>
      </c>
      <c r="I12380">
        <v>0.91200000000000003</v>
      </c>
      <c r="J12380" s="289" t="s">
        <v>302</v>
      </c>
      <c r="K12380" s="289" t="s">
        <v>27708</v>
      </c>
      <c r="L12380" s="289" t="s">
        <v>280</v>
      </c>
      <c r="M12380" s="289" t="s">
        <v>28036</v>
      </c>
      <c r="N12380" s="289" t="s">
        <v>305</v>
      </c>
      <c r="O12380" s="289" t="s">
        <v>18284</v>
      </c>
      <c r="P12380" s="289">
        <f>VLOOKUP(CAT_Details[[#This Row],[Delivery Bp Customer Code]],Table6[],2,0)</f>
        <v>3705</v>
      </c>
    </row>
    <row r="12381" spans="1:16" x14ac:dyDescent="0.25">
      <c r="A12381" s="289" t="s">
        <v>3329</v>
      </c>
      <c r="B12381">
        <v>8</v>
      </c>
      <c r="C12381">
        <v>1440</v>
      </c>
      <c r="D12381">
        <v>2.66</v>
      </c>
      <c r="E12381" s="289" t="s">
        <v>27275</v>
      </c>
      <c r="F12381">
        <v>5017321734</v>
      </c>
      <c r="G12381" s="276">
        <v>45924</v>
      </c>
      <c r="H12381">
        <v>20250905797614</v>
      </c>
      <c r="I12381">
        <v>4.9649999999999999</v>
      </c>
      <c r="J12381" s="289" t="s">
        <v>287</v>
      </c>
      <c r="K12381" s="289" t="s">
        <v>27276</v>
      </c>
      <c r="L12381" s="289" t="s">
        <v>275</v>
      </c>
      <c r="M12381" s="289" t="s">
        <v>28035</v>
      </c>
      <c r="N12381" s="289" t="s">
        <v>4413</v>
      </c>
      <c r="O12381" s="289" t="s">
        <v>3332</v>
      </c>
      <c r="P12381" s="289">
        <f>VLOOKUP(CAT_Details[[#This Row],[Delivery Bp Customer Code]],Table6[],2,0)</f>
        <v>3402</v>
      </c>
    </row>
    <row r="12382" spans="1:16" x14ac:dyDescent="0.25">
      <c r="A12382" s="289" t="s">
        <v>3329</v>
      </c>
      <c r="B12382">
        <v>6</v>
      </c>
      <c r="C12382">
        <v>510</v>
      </c>
      <c r="D12382">
        <v>2.4</v>
      </c>
      <c r="E12382" s="289" t="s">
        <v>27540</v>
      </c>
      <c r="F12382">
        <v>5017351733</v>
      </c>
      <c r="G12382" s="276">
        <v>45924</v>
      </c>
      <c r="H12382">
        <v>20250916804664</v>
      </c>
      <c r="I12382">
        <v>3.456</v>
      </c>
      <c r="J12382" s="289" t="s">
        <v>324</v>
      </c>
      <c r="K12382" s="289" t="s">
        <v>27541</v>
      </c>
      <c r="L12382" s="289" t="s">
        <v>275</v>
      </c>
      <c r="M12382" s="289" t="s">
        <v>27631</v>
      </c>
      <c r="N12382" s="289" t="s">
        <v>4634</v>
      </c>
      <c r="O12382" s="289" t="s">
        <v>3332</v>
      </c>
      <c r="P12382" s="289">
        <f>VLOOKUP(CAT_Details[[#This Row],[Delivery Bp Customer Code]],Table6[],2,0)</f>
        <v>3402</v>
      </c>
    </row>
    <row r="12383" spans="1:16" x14ac:dyDescent="0.25">
      <c r="A12383" s="289" t="s">
        <v>3329</v>
      </c>
      <c r="B12383">
        <v>1</v>
      </c>
      <c r="C12383">
        <v>191.4</v>
      </c>
      <c r="D12383">
        <v>0.4</v>
      </c>
      <c r="E12383" s="289" t="s">
        <v>27546</v>
      </c>
      <c r="F12383">
        <v>5017351795</v>
      </c>
      <c r="G12383" s="276">
        <v>45924</v>
      </c>
      <c r="H12383">
        <v>20250915804316</v>
      </c>
      <c r="I12383">
        <v>0.624</v>
      </c>
      <c r="J12383" s="289" t="s">
        <v>324</v>
      </c>
      <c r="K12383" s="289" t="s">
        <v>27547</v>
      </c>
      <c r="L12383" s="289" t="s">
        <v>275</v>
      </c>
      <c r="M12383" s="289" t="s">
        <v>27863</v>
      </c>
      <c r="N12383" s="289" t="s">
        <v>16946</v>
      </c>
      <c r="O12383" s="289" t="s">
        <v>3332</v>
      </c>
      <c r="P12383" s="289">
        <f>VLOOKUP(CAT_Details[[#This Row],[Delivery Bp Customer Code]],Table6[],2,0)</f>
        <v>3402</v>
      </c>
    </row>
    <row r="12384" spans="1:16" x14ac:dyDescent="0.25">
      <c r="A12384" s="289" t="s">
        <v>3329</v>
      </c>
      <c r="B12384">
        <v>5</v>
      </c>
      <c r="C12384">
        <v>6615</v>
      </c>
      <c r="D12384">
        <v>1</v>
      </c>
      <c r="E12384" s="289" t="s">
        <v>27724</v>
      </c>
      <c r="F12384">
        <v>5017366934</v>
      </c>
      <c r="G12384" s="276">
        <v>45924</v>
      </c>
      <c r="H12384">
        <v>20250916805099</v>
      </c>
      <c r="I12384">
        <v>0.96</v>
      </c>
      <c r="J12384" s="289" t="s">
        <v>324</v>
      </c>
      <c r="K12384" s="289" t="s">
        <v>27725</v>
      </c>
      <c r="L12384" s="289" t="s">
        <v>275</v>
      </c>
      <c r="M12384" s="289" t="s">
        <v>28036</v>
      </c>
      <c r="N12384" s="289" t="s">
        <v>5856</v>
      </c>
      <c r="O12384" s="289" t="s">
        <v>3332</v>
      </c>
      <c r="P12384" s="289">
        <f>VLOOKUP(CAT_Details[[#This Row],[Delivery Bp Customer Code]],Table6[],2,0)</f>
        <v>3402</v>
      </c>
    </row>
    <row r="12385" spans="1:16" x14ac:dyDescent="0.25">
      <c r="A12385" s="289" t="s">
        <v>3329</v>
      </c>
      <c r="B12385">
        <v>2</v>
      </c>
      <c r="C12385">
        <v>128</v>
      </c>
      <c r="D12385">
        <v>0.8</v>
      </c>
      <c r="E12385" s="289" t="s">
        <v>27732</v>
      </c>
      <c r="F12385">
        <v>5017367249</v>
      </c>
      <c r="G12385" s="276">
        <v>45924</v>
      </c>
      <c r="H12385">
        <v>20250916804622</v>
      </c>
      <c r="I12385">
        <v>1.9390000000000001</v>
      </c>
      <c r="J12385" s="289" t="s">
        <v>350</v>
      </c>
      <c r="K12385" s="289" t="s">
        <v>27733</v>
      </c>
      <c r="L12385" s="289" t="s">
        <v>275</v>
      </c>
      <c r="M12385" s="289" t="s">
        <v>27872</v>
      </c>
      <c r="N12385" s="289" t="s">
        <v>690</v>
      </c>
      <c r="O12385" s="289" t="s">
        <v>3332</v>
      </c>
      <c r="P12385" s="289">
        <f>VLOOKUP(CAT_Details[[#This Row],[Delivery Bp Customer Code]],Table6[],2,0)</f>
        <v>3402</v>
      </c>
    </row>
    <row r="12386" spans="1:16" x14ac:dyDescent="0.25">
      <c r="A12386" s="289" t="s">
        <v>76</v>
      </c>
      <c r="B12386">
        <v>1</v>
      </c>
      <c r="C12386">
        <v>461</v>
      </c>
      <c r="D12386">
        <v>0.4</v>
      </c>
      <c r="E12386" s="289" t="s">
        <v>27320</v>
      </c>
      <c r="F12386">
        <v>5017321338</v>
      </c>
      <c r="G12386" s="276">
        <v>45924</v>
      </c>
      <c r="H12386">
        <v>20250912802806</v>
      </c>
      <c r="I12386">
        <v>1.248</v>
      </c>
      <c r="J12386" s="289" t="s">
        <v>383</v>
      </c>
      <c r="K12386" s="289" t="s">
        <v>27321</v>
      </c>
      <c r="L12386" s="289" t="s">
        <v>275</v>
      </c>
      <c r="M12386" s="289" t="s">
        <v>27753</v>
      </c>
      <c r="N12386" s="289" t="s">
        <v>667</v>
      </c>
      <c r="O12386" s="289" t="s">
        <v>16049</v>
      </c>
      <c r="P12386" s="289" t="str">
        <f>VLOOKUP(CAT_Details[[#This Row],[Delivery Bp Customer Code]],Table6[],2,0)</f>
        <v>MZ02</v>
      </c>
    </row>
    <row r="12387" spans="1:16" x14ac:dyDescent="0.25">
      <c r="A12387" s="289" t="s">
        <v>76</v>
      </c>
      <c r="B12387">
        <v>4</v>
      </c>
      <c r="C12387">
        <v>176</v>
      </c>
      <c r="D12387">
        <v>0.66</v>
      </c>
      <c r="E12387" s="289" t="s">
        <v>27565</v>
      </c>
      <c r="F12387">
        <v>5017351860</v>
      </c>
      <c r="G12387" s="276">
        <v>45924</v>
      </c>
      <c r="H12387">
        <v>20250916805244</v>
      </c>
      <c r="I12387">
        <v>1.018</v>
      </c>
      <c r="J12387" s="289" t="s">
        <v>324</v>
      </c>
      <c r="K12387" s="289" t="s">
        <v>27566</v>
      </c>
      <c r="L12387" s="289" t="s">
        <v>275</v>
      </c>
      <c r="M12387" s="289" t="s">
        <v>27932</v>
      </c>
      <c r="N12387" s="289" t="s">
        <v>1160</v>
      </c>
      <c r="O12387" s="289" t="s">
        <v>16049</v>
      </c>
      <c r="P12387" s="289" t="str">
        <f>VLOOKUP(CAT_Details[[#This Row],[Delivery Bp Customer Code]],Table6[],2,0)</f>
        <v>MZ02</v>
      </c>
    </row>
    <row r="12388" spans="1:16" x14ac:dyDescent="0.25">
      <c r="A12388" s="289" t="s">
        <v>76</v>
      </c>
      <c r="B12388">
        <v>2</v>
      </c>
      <c r="C12388">
        <v>1539.5</v>
      </c>
      <c r="D12388">
        <v>0.83</v>
      </c>
      <c r="E12388" s="289" t="s">
        <v>27761</v>
      </c>
      <c r="F12388">
        <v>5017367147</v>
      </c>
      <c r="G12388" s="276">
        <v>45924</v>
      </c>
      <c r="H12388">
        <v>20250916804550</v>
      </c>
      <c r="I12388">
        <v>0.83699999999999997</v>
      </c>
      <c r="J12388" s="289" t="s">
        <v>350</v>
      </c>
      <c r="K12388" s="289" t="s">
        <v>27762</v>
      </c>
      <c r="L12388" s="289" t="s">
        <v>275</v>
      </c>
      <c r="M12388" s="289" t="s">
        <v>27980</v>
      </c>
      <c r="N12388" s="289" t="s">
        <v>26840</v>
      </c>
      <c r="O12388" s="289" t="s">
        <v>16049</v>
      </c>
      <c r="P12388" s="289" t="str">
        <f>VLOOKUP(CAT_Details[[#This Row],[Delivery Bp Customer Code]],Table6[],2,0)</f>
        <v>MZ02</v>
      </c>
    </row>
    <row r="12389" spans="1:16" x14ac:dyDescent="0.25">
      <c r="A12389" s="289" t="s">
        <v>76</v>
      </c>
      <c r="B12389">
        <v>9</v>
      </c>
      <c r="C12389">
        <v>621</v>
      </c>
      <c r="D12389">
        <v>4.51</v>
      </c>
      <c r="E12389" s="289" t="s">
        <v>27765</v>
      </c>
      <c r="F12389">
        <v>5017367226</v>
      </c>
      <c r="G12389" s="276">
        <v>45924</v>
      </c>
      <c r="H12389">
        <v>20250917805637</v>
      </c>
      <c r="I12389">
        <v>10.811</v>
      </c>
      <c r="J12389" s="289" t="s">
        <v>350</v>
      </c>
      <c r="K12389" s="289" t="s">
        <v>27766</v>
      </c>
      <c r="L12389" s="289" t="s">
        <v>275</v>
      </c>
      <c r="M12389" s="289" t="s">
        <v>27872</v>
      </c>
      <c r="N12389" s="289" t="s">
        <v>16421</v>
      </c>
      <c r="O12389" s="289" t="s">
        <v>16049</v>
      </c>
      <c r="P12389" s="289" t="str">
        <f>VLOOKUP(CAT_Details[[#This Row],[Delivery Bp Customer Code]],Table6[],2,0)</f>
        <v>MZ02</v>
      </c>
    </row>
    <row r="12390" spans="1:16" x14ac:dyDescent="0.25">
      <c r="A12390" s="289" t="s">
        <v>76</v>
      </c>
      <c r="B12390">
        <v>5</v>
      </c>
      <c r="C12390">
        <v>1600</v>
      </c>
      <c r="D12390">
        <v>1.67</v>
      </c>
      <c r="E12390" s="289" t="s">
        <v>27767</v>
      </c>
      <c r="F12390">
        <v>5017367299</v>
      </c>
      <c r="G12390" s="276">
        <v>45924</v>
      </c>
      <c r="H12390">
        <v>20250917805784</v>
      </c>
      <c r="I12390">
        <v>3.2</v>
      </c>
      <c r="J12390" s="289" t="s">
        <v>324</v>
      </c>
      <c r="K12390" s="289" t="s">
        <v>27768</v>
      </c>
      <c r="L12390" s="289" t="s">
        <v>275</v>
      </c>
      <c r="M12390" s="289" t="s">
        <v>28036</v>
      </c>
      <c r="N12390" s="289" t="s">
        <v>2172</v>
      </c>
      <c r="O12390" s="289" t="s">
        <v>16049</v>
      </c>
      <c r="P12390" s="289" t="str">
        <f>VLOOKUP(CAT_Details[[#This Row],[Delivery Bp Customer Code]],Table6[],2,0)</f>
        <v>MZ02</v>
      </c>
    </row>
    <row r="12391" spans="1:16" x14ac:dyDescent="0.25">
      <c r="A12391" s="289" t="s">
        <v>76</v>
      </c>
      <c r="B12391">
        <v>1</v>
      </c>
      <c r="C12391">
        <v>173.8</v>
      </c>
      <c r="D12391">
        <v>0.4</v>
      </c>
      <c r="E12391" s="289" t="s">
        <v>27769</v>
      </c>
      <c r="F12391">
        <v>5017367318</v>
      </c>
      <c r="G12391" s="276">
        <v>45924</v>
      </c>
      <c r="H12391">
        <v>20250916804581</v>
      </c>
      <c r="I12391">
        <v>0.64300000000000002</v>
      </c>
      <c r="J12391" s="289" t="s">
        <v>350</v>
      </c>
      <c r="K12391" s="289" t="s">
        <v>27770</v>
      </c>
      <c r="L12391" s="289" t="s">
        <v>275</v>
      </c>
      <c r="M12391" s="289" t="s">
        <v>27872</v>
      </c>
      <c r="N12391" s="289" t="s">
        <v>15936</v>
      </c>
      <c r="O12391" s="289" t="s">
        <v>16049</v>
      </c>
      <c r="P12391" s="289" t="str">
        <f>VLOOKUP(CAT_Details[[#This Row],[Delivery Bp Customer Code]],Table6[],2,0)</f>
        <v>MZ02</v>
      </c>
    </row>
    <row r="12392" spans="1:16" x14ac:dyDescent="0.25">
      <c r="A12392" s="289" t="s">
        <v>74</v>
      </c>
      <c r="B12392">
        <v>11</v>
      </c>
      <c r="C12392">
        <v>4871.0200000000004</v>
      </c>
      <c r="D12392">
        <v>4.4000000000000004</v>
      </c>
      <c r="E12392" s="289" t="s">
        <v>27320</v>
      </c>
      <c r="F12392">
        <v>5017321339</v>
      </c>
      <c r="G12392" s="276">
        <v>45924</v>
      </c>
      <c r="H12392">
        <v>20250912802791</v>
      </c>
      <c r="I12392">
        <v>13.728</v>
      </c>
      <c r="J12392" s="289" t="s">
        <v>383</v>
      </c>
      <c r="K12392" s="289" t="s">
        <v>27362</v>
      </c>
      <c r="L12392" s="289" t="s">
        <v>275</v>
      </c>
      <c r="M12392" s="289" t="s">
        <v>27753</v>
      </c>
      <c r="N12392" s="289" t="s">
        <v>667</v>
      </c>
      <c r="O12392" s="289" t="s">
        <v>22256</v>
      </c>
      <c r="P12392" s="289" t="str">
        <f>VLOOKUP(CAT_Details[[#This Row],[Delivery Bp Customer Code]],Table6[],2,0)</f>
        <v>DX01-L5</v>
      </c>
    </row>
    <row r="12393" spans="1:16" x14ac:dyDescent="0.25">
      <c r="A12393" s="289" t="s">
        <v>74</v>
      </c>
      <c r="B12393">
        <v>4</v>
      </c>
      <c r="C12393">
        <v>1638</v>
      </c>
      <c r="D12393">
        <v>1.6</v>
      </c>
      <c r="E12393" s="289" t="s">
        <v>27320</v>
      </c>
      <c r="F12393">
        <v>5017321340</v>
      </c>
      <c r="G12393" s="276">
        <v>45924</v>
      </c>
      <c r="H12393">
        <v>20250912802797</v>
      </c>
      <c r="I12393">
        <v>4.992</v>
      </c>
      <c r="J12393" s="289" t="s">
        <v>383</v>
      </c>
      <c r="K12393" s="289" t="s">
        <v>27363</v>
      </c>
      <c r="L12393" s="289" t="s">
        <v>275</v>
      </c>
      <c r="M12393" s="289" t="s">
        <v>27753</v>
      </c>
      <c r="N12393" s="289" t="s">
        <v>667</v>
      </c>
      <c r="O12393" s="289" t="s">
        <v>22256</v>
      </c>
      <c r="P12393" s="289" t="str">
        <f>VLOOKUP(CAT_Details[[#This Row],[Delivery Bp Customer Code]],Table6[],2,0)</f>
        <v>DX01-L5</v>
      </c>
    </row>
    <row r="12394" spans="1:16" x14ac:dyDescent="0.25">
      <c r="A12394" s="289" t="s">
        <v>74</v>
      </c>
      <c r="B12394">
        <v>7</v>
      </c>
      <c r="C12394">
        <v>1180</v>
      </c>
      <c r="D12394">
        <v>2.8</v>
      </c>
      <c r="E12394" s="289" t="s">
        <v>27372</v>
      </c>
      <c r="F12394">
        <v>5017321664</v>
      </c>
      <c r="G12394" s="276">
        <v>45924</v>
      </c>
      <c r="H12394">
        <v>20250912803128</v>
      </c>
      <c r="I12394">
        <v>5.3760000000000003</v>
      </c>
      <c r="J12394" s="289" t="s">
        <v>287</v>
      </c>
      <c r="K12394" s="289" t="s">
        <v>27373</v>
      </c>
      <c r="L12394" s="289" t="s">
        <v>275</v>
      </c>
      <c r="M12394" s="289" t="s">
        <v>27751</v>
      </c>
      <c r="N12394" s="289" t="s">
        <v>814</v>
      </c>
      <c r="O12394" s="289" t="s">
        <v>22256</v>
      </c>
      <c r="P12394" s="289" t="str">
        <f>VLOOKUP(CAT_Details[[#This Row],[Delivery Bp Customer Code]],Table6[],2,0)</f>
        <v>DX01-L5</v>
      </c>
    </row>
    <row r="12395" spans="1:16" x14ac:dyDescent="0.25">
      <c r="A12395" s="289" t="s">
        <v>74</v>
      </c>
      <c r="B12395">
        <v>3</v>
      </c>
      <c r="C12395">
        <v>540</v>
      </c>
      <c r="D12395">
        <v>1.2</v>
      </c>
      <c r="E12395" s="289" t="s">
        <v>27372</v>
      </c>
      <c r="F12395">
        <v>5017321666</v>
      </c>
      <c r="G12395" s="276">
        <v>45924</v>
      </c>
      <c r="H12395">
        <v>20250912803131</v>
      </c>
      <c r="I12395">
        <v>2.88</v>
      </c>
      <c r="J12395" s="289" t="s">
        <v>287</v>
      </c>
      <c r="K12395" s="289" t="s">
        <v>27374</v>
      </c>
      <c r="L12395" s="289" t="s">
        <v>275</v>
      </c>
      <c r="M12395" s="289" t="s">
        <v>27751</v>
      </c>
      <c r="N12395" s="289" t="s">
        <v>814</v>
      </c>
      <c r="O12395" s="289" t="s">
        <v>22256</v>
      </c>
      <c r="P12395" s="289" t="str">
        <f>VLOOKUP(CAT_Details[[#This Row],[Delivery Bp Customer Code]],Table6[],2,0)</f>
        <v>DX01-L5</v>
      </c>
    </row>
    <row r="12396" spans="1:16" x14ac:dyDescent="0.25">
      <c r="A12396" s="289" t="s">
        <v>74</v>
      </c>
      <c r="B12396">
        <v>2</v>
      </c>
      <c r="C12396">
        <v>150</v>
      </c>
      <c r="D12396">
        <v>0.8</v>
      </c>
      <c r="E12396" s="289" t="s">
        <v>27380</v>
      </c>
      <c r="F12396">
        <v>5017335928</v>
      </c>
      <c r="G12396" s="276">
        <v>45924</v>
      </c>
      <c r="H12396">
        <v>20250911801676</v>
      </c>
      <c r="I12396">
        <v>0.86399999999999999</v>
      </c>
      <c r="J12396" s="289" t="s">
        <v>294</v>
      </c>
      <c r="K12396" s="289" t="s">
        <v>27381</v>
      </c>
      <c r="L12396" s="289" t="s">
        <v>275</v>
      </c>
      <c r="M12396" s="289" t="s">
        <v>27754</v>
      </c>
      <c r="N12396" s="289" t="s">
        <v>504</v>
      </c>
      <c r="O12396" s="289" t="s">
        <v>22256</v>
      </c>
      <c r="P12396" s="289" t="str">
        <f>VLOOKUP(CAT_Details[[#This Row],[Delivery Bp Customer Code]],Table6[],2,0)</f>
        <v>DX01-L5</v>
      </c>
    </row>
    <row r="12397" spans="1:16" x14ac:dyDescent="0.25">
      <c r="A12397" s="289" t="s">
        <v>74</v>
      </c>
      <c r="B12397">
        <v>1</v>
      </c>
      <c r="C12397">
        <v>103</v>
      </c>
      <c r="D12397">
        <v>0.4</v>
      </c>
      <c r="E12397" s="289" t="s">
        <v>27573</v>
      </c>
      <c r="F12397">
        <v>5017351273</v>
      </c>
      <c r="G12397" s="276">
        <v>45924</v>
      </c>
      <c r="H12397">
        <v>20250916804736</v>
      </c>
      <c r="I12397">
        <v>0.91200000000000003</v>
      </c>
      <c r="J12397" s="289" t="s">
        <v>345</v>
      </c>
      <c r="K12397" s="289" t="s">
        <v>27574</v>
      </c>
      <c r="L12397" s="289" t="s">
        <v>275</v>
      </c>
      <c r="M12397" s="289" t="s">
        <v>27886</v>
      </c>
      <c r="N12397" s="289" t="s">
        <v>371</v>
      </c>
      <c r="O12397" s="289" t="s">
        <v>22256</v>
      </c>
      <c r="P12397" s="289" t="str">
        <f>VLOOKUP(CAT_Details[[#This Row],[Delivery Bp Customer Code]],Table6[],2,0)</f>
        <v>DX01-L5</v>
      </c>
    </row>
    <row r="12398" spans="1:16" x14ac:dyDescent="0.25">
      <c r="A12398" s="289" t="s">
        <v>74</v>
      </c>
      <c r="B12398">
        <v>8</v>
      </c>
      <c r="C12398">
        <v>52.8</v>
      </c>
      <c r="D12398">
        <v>0.38</v>
      </c>
      <c r="E12398" s="289" t="s">
        <v>27573</v>
      </c>
      <c r="F12398">
        <v>5017351275</v>
      </c>
      <c r="G12398" s="276">
        <v>45924</v>
      </c>
      <c r="H12398">
        <v>20250916804725</v>
      </c>
      <c r="I12398">
        <v>0.245</v>
      </c>
      <c r="J12398" s="289" t="s">
        <v>345</v>
      </c>
      <c r="K12398" s="289" t="s">
        <v>27575</v>
      </c>
      <c r="L12398" s="289" t="s">
        <v>275</v>
      </c>
      <c r="M12398" s="289" t="s">
        <v>27886</v>
      </c>
      <c r="N12398" s="289" t="s">
        <v>371</v>
      </c>
      <c r="O12398" s="289" t="s">
        <v>22256</v>
      </c>
      <c r="P12398" s="289" t="str">
        <f>VLOOKUP(CAT_Details[[#This Row],[Delivery Bp Customer Code]],Table6[],2,0)</f>
        <v>DX01-L5</v>
      </c>
    </row>
    <row r="12399" spans="1:16" x14ac:dyDescent="0.25">
      <c r="A12399" s="289" t="s">
        <v>74</v>
      </c>
      <c r="B12399">
        <v>1</v>
      </c>
      <c r="C12399">
        <v>6.2</v>
      </c>
      <c r="D12399">
        <v>0.06</v>
      </c>
      <c r="E12399" s="289" t="s">
        <v>27573</v>
      </c>
      <c r="F12399">
        <v>5017351277</v>
      </c>
      <c r="G12399" s="276">
        <v>45924</v>
      </c>
      <c r="H12399">
        <v>20250916804718</v>
      </c>
      <c r="I12399">
        <v>3.5000000000000003E-2</v>
      </c>
      <c r="J12399" s="289" t="s">
        <v>345</v>
      </c>
      <c r="K12399" s="289" t="s">
        <v>27576</v>
      </c>
      <c r="L12399" s="289" t="s">
        <v>275</v>
      </c>
      <c r="M12399" s="289" t="s">
        <v>27886</v>
      </c>
      <c r="N12399" s="289" t="s">
        <v>371</v>
      </c>
      <c r="O12399" s="289" t="s">
        <v>22256</v>
      </c>
      <c r="P12399" s="289" t="str">
        <f>VLOOKUP(CAT_Details[[#This Row],[Delivery Bp Customer Code]],Table6[],2,0)</f>
        <v>DX01-L5</v>
      </c>
    </row>
    <row r="12400" spans="1:16" x14ac:dyDescent="0.25">
      <c r="A12400" s="289" t="s">
        <v>74</v>
      </c>
      <c r="B12400">
        <v>16</v>
      </c>
      <c r="C12400">
        <v>1545</v>
      </c>
      <c r="D12400">
        <v>6.4</v>
      </c>
      <c r="E12400" s="289" t="s">
        <v>27577</v>
      </c>
      <c r="F12400">
        <v>5017351356</v>
      </c>
      <c r="G12400" s="276">
        <v>45924</v>
      </c>
      <c r="H12400">
        <v>20250915804196</v>
      </c>
      <c r="I12400">
        <v>16.704000000000001</v>
      </c>
      <c r="J12400" s="289" t="s">
        <v>345</v>
      </c>
      <c r="K12400" s="289" t="s">
        <v>27578</v>
      </c>
      <c r="L12400" s="289" t="s">
        <v>275</v>
      </c>
      <c r="M12400" s="289" t="s">
        <v>27873</v>
      </c>
      <c r="N12400" s="289" t="s">
        <v>512</v>
      </c>
      <c r="O12400" s="289" t="s">
        <v>22256</v>
      </c>
      <c r="P12400" s="289" t="str">
        <f>VLOOKUP(CAT_Details[[#This Row],[Delivery Bp Customer Code]],Table6[],2,0)</f>
        <v>DX01-L5</v>
      </c>
    </row>
    <row r="12401" spans="1:16" x14ac:dyDescent="0.25">
      <c r="A12401" s="289" t="s">
        <v>74</v>
      </c>
      <c r="B12401">
        <v>1</v>
      </c>
      <c r="C12401">
        <v>10</v>
      </c>
      <c r="D12401">
        <v>0.03</v>
      </c>
      <c r="E12401" s="289" t="s">
        <v>27782</v>
      </c>
      <c r="F12401">
        <v>5017366832</v>
      </c>
      <c r="G12401" s="276">
        <v>45924</v>
      </c>
      <c r="H12401">
        <v>20250917805627</v>
      </c>
      <c r="I12401">
        <v>1.2E-2</v>
      </c>
      <c r="J12401" s="289" t="s">
        <v>350</v>
      </c>
      <c r="K12401" s="289" t="s">
        <v>27783</v>
      </c>
      <c r="L12401" s="289" t="s">
        <v>275</v>
      </c>
      <c r="M12401" s="289" t="s">
        <v>27872</v>
      </c>
      <c r="N12401" s="289" t="s">
        <v>360</v>
      </c>
      <c r="O12401" s="289" t="s">
        <v>22256</v>
      </c>
      <c r="P12401" s="289" t="str">
        <f>VLOOKUP(CAT_Details[[#This Row],[Delivery Bp Customer Code]],Table6[],2,0)</f>
        <v>DX01-L5</v>
      </c>
    </row>
    <row r="12402" spans="1:16" x14ac:dyDescent="0.25">
      <c r="A12402" s="289" t="s">
        <v>74</v>
      </c>
      <c r="B12402">
        <v>1</v>
      </c>
      <c r="C12402">
        <v>46</v>
      </c>
      <c r="D12402">
        <v>0.1</v>
      </c>
      <c r="E12402" s="289" t="s">
        <v>27782</v>
      </c>
      <c r="F12402">
        <v>5017366833</v>
      </c>
      <c r="G12402" s="276">
        <v>45924</v>
      </c>
      <c r="H12402">
        <v>20250917805792</v>
      </c>
      <c r="I12402">
        <v>8.4000000000000005E-2</v>
      </c>
      <c r="J12402" s="289" t="s">
        <v>350</v>
      </c>
      <c r="K12402" s="289" t="s">
        <v>27784</v>
      </c>
      <c r="L12402" s="289" t="s">
        <v>275</v>
      </c>
      <c r="M12402" s="289" t="s">
        <v>27872</v>
      </c>
      <c r="N12402" s="289" t="s">
        <v>360</v>
      </c>
      <c r="O12402" s="289" t="s">
        <v>22256</v>
      </c>
      <c r="P12402" s="289" t="str">
        <f>VLOOKUP(CAT_Details[[#This Row],[Delivery Bp Customer Code]],Table6[],2,0)</f>
        <v>DX01-L5</v>
      </c>
    </row>
    <row r="12403" spans="1:16" x14ac:dyDescent="0.25">
      <c r="A12403" s="289" t="s">
        <v>74</v>
      </c>
      <c r="B12403">
        <v>1</v>
      </c>
      <c r="C12403">
        <v>35</v>
      </c>
      <c r="D12403">
        <v>0.1</v>
      </c>
      <c r="E12403" s="289" t="s">
        <v>27782</v>
      </c>
      <c r="F12403">
        <v>5017366834</v>
      </c>
      <c r="G12403" s="276">
        <v>45924</v>
      </c>
      <c r="H12403">
        <v>20250917805588</v>
      </c>
      <c r="I12403">
        <v>8.4000000000000005E-2</v>
      </c>
      <c r="J12403" s="289" t="s">
        <v>350</v>
      </c>
      <c r="K12403" s="289" t="s">
        <v>27785</v>
      </c>
      <c r="L12403" s="289" t="s">
        <v>275</v>
      </c>
      <c r="M12403" s="289" t="s">
        <v>27872</v>
      </c>
      <c r="N12403" s="289" t="s">
        <v>360</v>
      </c>
      <c r="O12403" s="289" t="s">
        <v>22256</v>
      </c>
      <c r="P12403" s="289" t="str">
        <f>VLOOKUP(CAT_Details[[#This Row],[Delivery Bp Customer Code]],Table6[],2,0)</f>
        <v>DX01-L5</v>
      </c>
    </row>
    <row r="12404" spans="1:16" x14ac:dyDescent="0.25">
      <c r="A12404" s="289" t="s">
        <v>74</v>
      </c>
      <c r="B12404">
        <v>12</v>
      </c>
      <c r="C12404">
        <v>1737</v>
      </c>
      <c r="D12404">
        <v>4.79</v>
      </c>
      <c r="E12404" s="289" t="s">
        <v>27786</v>
      </c>
      <c r="F12404">
        <v>5017366876</v>
      </c>
      <c r="G12404" s="276">
        <v>45924</v>
      </c>
      <c r="H12404">
        <v>20250916804774</v>
      </c>
      <c r="I12404">
        <v>10.127000000000001</v>
      </c>
      <c r="J12404" s="289" t="s">
        <v>350</v>
      </c>
      <c r="K12404" s="289" t="s">
        <v>27787</v>
      </c>
      <c r="L12404" s="289" t="s">
        <v>275</v>
      </c>
      <c r="M12404" s="289" t="s">
        <v>27980</v>
      </c>
      <c r="N12404" s="289" t="s">
        <v>357</v>
      </c>
      <c r="O12404" s="289" t="s">
        <v>22256</v>
      </c>
      <c r="P12404" s="289" t="str">
        <f>VLOOKUP(CAT_Details[[#This Row],[Delivery Bp Customer Code]],Table6[],2,0)</f>
        <v>DX01-L5</v>
      </c>
    </row>
    <row r="12405" spans="1:16" x14ac:dyDescent="0.25">
      <c r="A12405" s="289" t="s">
        <v>74</v>
      </c>
      <c r="B12405">
        <v>78</v>
      </c>
      <c r="C12405">
        <v>3120</v>
      </c>
      <c r="D12405">
        <v>13.6</v>
      </c>
      <c r="E12405" s="289" t="s">
        <v>27797</v>
      </c>
      <c r="F12405">
        <v>5017367001</v>
      </c>
      <c r="G12405" s="276">
        <v>45924</v>
      </c>
      <c r="H12405">
        <v>20250916804745</v>
      </c>
      <c r="I12405">
        <v>37.44</v>
      </c>
      <c r="J12405" s="289" t="s">
        <v>350</v>
      </c>
      <c r="K12405" s="289" t="s">
        <v>27798</v>
      </c>
      <c r="L12405" s="289" t="s">
        <v>275</v>
      </c>
      <c r="M12405" s="289" t="s">
        <v>27799</v>
      </c>
      <c r="N12405" s="289" t="s">
        <v>12700</v>
      </c>
      <c r="O12405" s="289" t="s">
        <v>22256</v>
      </c>
      <c r="P12405" s="289" t="str">
        <f>VLOOKUP(CAT_Details[[#This Row],[Delivery Bp Customer Code]],Table6[],2,0)</f>
        <v>DX01-L5</v>
      </c>
    </row>
    <row r="12406" spans="1:16" x14ac:dyDescent="0.25">
      <c r="A12406" s="289" t="s">
        <v>74</v>
      </c>
      <c r="B12406">
        <v>20</v>
      </c>
      <c r="C12406">
        <v>1320</v>
      </c>
      <c r="D12406">
        <v>10</v>
      </c>
      <c r="E12406" s="289" t="s">
        <v>27797</v>
      </c>
      <c r="F12406">
        <v>5017367003</v>
      </c>
      <c r="G12406" s="276">
        <v>45924</v>
      </c>
      <c r="H12406">
        <v>20250916804758</v>
      </c>
      <c r="I12406">
        <v>16.8</v>
      </c>
      <c r="J12406" s="289" t="s">
        <v>350</v>
      </c>
      <c r="K12406" s="289" t="s">
        <v>27800</v>
      </c>
      <c r="L12406" s="289" t="s">
        <v>275</v>
      </c>
      <c r="M12406" s="289" t="s">
        <v>27799</v>
      </c>
      <c r="N12406" s="289" t="s">
        <v>12700</v>
      </c>
      <c r="O12406" s="289" t="s">
        <v>22256</v>
      </c>
      <c r="P12406" s="289" t="str">
        <f>VLOOKUP(CAT_Details[[#This Row],[Delivery Bp Customer Code]],Table6[],2,0)</f>
        <v>DX01-L5</v>
      </c>
    </row>
    <row r="12407" spans="1:16" x14ac:dyDescent="0.25">
      <c r="A12407" s="289" t="s">
        <v>74</v>
      </c>
      <c r="B12407">
        <v>22</v>
      </c>
      <c r="C12407">
        <v>953</v>
      </c>
      <c r="D12407">
        <v>5.5</v>
      </c>
      <c r="E12407" s="289" t="s">
        <v>27821</v>
      </c>
      <c r="F12407">
        <v>5017382697</v>
      </c>
      <c r="G12407" s="276">
        <v>45924</v>
      </c>
      <c r="H12407">
        <v>20250917806105</v>
      </c>
      <c r="I12407">
        <v>11.688000000000001</v>
      </c>
      <c r="J12407" s="289" t="s">
        <v>350</v>
      </c>
      <c r="K12407" s="289" t="s">
        <v>27822</v>
      </c>
      <c r="L12407" s="289" t="s">
        <v>275</v>
      </c>
      <c r="M12407" s="289" t="s">
        <v>27980</v>
      </c>
      <c r="N12407" s="289" t="s">
        <v>430</v>
      </c>
      <c r="O12407" s="289" t="s">
        <v>22256</v>
      </c>
      <c r="P12407" s="289" t="str">
        <f>VLOOKUP(CAT_Details[[#This Row],[Delivery Bp Customer Code]],Table6[],2,0)</f>
        <v>DX01-L5</v>
      </c>
    </row>
    <row r="12408" spans="1:16" x14ac:dyDescent="0.25">
      <c r="A12408" s="289" t="s">
        <v>74</v>
      </c>
      <c r="B12408">
        <v>2</v>
      </c>
      <c r="C12408">
        <v>206.2</v>
      </c>
      <c r="D12408">
        <v>0.5</v>
      </c>
      <c r="E12408" s="289" t="s">
        <v>27946</v>
      </c>
      <c r="F12408">
        <v>5017397776</v>
      </c>
      <c r="G12408" s="276">
        <v>45924</v>
      </c>
      <c r="H12408">
        <v>20250919808049</v>
      </c>
      <c r="I12408">
        <v>1.0389999999999999</v>
      </c>
      <c r="J12408" s="289" t="s">
        <v>273</v>
      </c>
      <c r="K12408" s="289" t="s">
        <v>27947</v>
      </c>
      <c r="L12408" s="289" t="s">
        <v>275</v>
      </c>
      <c r="M12408" s="289" t="s">
        <v>28074</v>
      </c>
      <c r="N12408" s="289" t="s">
        <v>519</v>
      </c>
      <c r="O12408" s="289" t="s">
        <v>22256</v>
      </c>
      <c r="P12408" s="289" t="str">
        <f>VLOOKUP(CAT_Details[[#This Row],[Delivery Bp Customer Code]],Table6[],2,0)</f>
        <v>DX01-L5</v>
      </c>
    </row>
    <row r="12409" spans="1:16" x14ac:dyDescent="0.25">
      <c r="A12409" s="289" t="s">
        <v>74</v>
      </c>
      <c r="B12409">
        <v>2</v>
      </c>
      <c r="C12409">
        <v>198.18</v>
      </c>
      <c r="D12409">
        <v>0.5</v>
      </c>
      <c r="E12409" s="289" t="s">
        <v>27946</v>
      </c>
      <c r="F12409">
        <v>5017397777</v>
      </c>
      <c r="G12409" s="276">
        <v>45924</v>
      </c>
      <c r="H12409">
        <v>20250919808037</v>
      </c>
      <c r="I12409">
        <v>1.0620000000000001</v>
      </c>
      <c r="J12409" s="289" t="s">
        <v>273</v>
      </c>
      <c r="K12409" s="289" t="s">
        <v>27948</v>
      </c>
      <c r="L12409" s="289" t="s">
        <v>275</v>
      </c>
      <c r="M12409" s="289" t="s">
        <v>28074</v>
      </c>
      <c r="N12409" s="289" t="s">
        <v>519</v>
      </c>
      <c r="O12409" s="289" t="s">
        <v>22256</v>
      </c>
      <c r="P12409" s="289" t="str">
        <f>VLOOKUP(CAT_Details[[#This Row],[Delivery Bp Customer Code]],Table6[],2,0)</f>
        <v>DX01-L5</v>
      </c>
    </row>
    <row r="12410" spans="1:16" x14ac:dyDescent="0.25">
      <c r="A12410" s="289" t="s">
        <v>521</v>
      </c>
      <c r="B12410">
        <v>1</v>
      </c>
      <c r="C12410">
        <v>900</v>
      </c>
      <c r="D12410">
        <v>0.46</v>
      </c>
      <c r="E12410" s="289" t="s">
        <v>27406</v>
      </c>
      <c r="F12410">
        <v>5017335840</v>
      </c>
      <c r="G12410" s="276">
        <v>45924</v>
      </c>
      <c r="H12410">
        <v>20250911801755</v>
      </c>
      <c r="I12410">
        <v>1.206</v>
      </c>
      <c r="J12410" s="289" t="s">
        <v>294</v>
      </c>
      <c r="K12410" s="289" t="s">
        <v>27407</v>
      </c>
      <c r="L12410" s="289" t="s">
        <v>275</v>
      </c>
      <c r="M12410" s="289" t="s">
        <v>27754</v>
      </c>
      <c r="N12410" s="289" t="s">
        <v>3907</v>
      </c>
      <c r="O12410" s="289" t="s">
        <v>16307</v>
      </c>
      <c r="P12410" s="289" t="str">
        <f>VLOOKUP(CAT_Details[[#This Row],[Delivery Bp Customer Code]],Table6[],2,0)</f>
        <v>DX01</v>
      </c>
    </row>
    <row r="12411" spans="1:16" x14ac:dyDescent="0.25">
      <c r="A12411" s="289" t="s">
        <v>521</v>
      </c>
      <c r="B12411">
        <v>1</v>
      </c>
      <c r="C12411">
        <v>900</v>
      </c>
      <c r="D12411">
        <v>0.46</v>
      </c>
      <c r="E12411" s="289" t="s">
        <v>27406</v>
      </c>
      <c r="F12411">
        <v>5017335841</v>
      </c>
      <c r="G12411" s="276">
        <v>45924</v>
      </c>
      <c r="H12411">
        <v>20250911801730</v>
      </c>
      <c r="I12411">
        <v>1.206</v>
      </c>
      <c r="J12411" s="289" t="s">
        <v>294</v>
      </c>
      <c r="K12411" s="289" t="s">
        <v>27408</v>
      </c>
      <c r="L12411" s="289" t="s">
        <v>275</v>
      </c>
      <c r="M12411" s="289" t="s">
        <v>27754</v>
      </c>
      <c r="N12411" s="289" t="s">
        <v>3907</v>
      </c>
      <c r="O12411" s="289" t="s">
        <v>16307</v>
      </c>
      <c r="P12411" s="289" t="str">
        <f>VLOOKUP(CAT_Details[[#This Row],[Delivery Bp Customer Code]],Table6[],2,0)</f>
        <v>DX01</v>
      </c>
    </row>
    <row r="12412" spans="1:16" x14ac:dyDescent="0.25">
      <c r="A12412" s="289" t="s">
        <v>521</v>
      </c>
      <c r="B12412">
        <v>1</v>
      </c>
      <c r="C12412">
        <v>124</v>
      </c>
      <c r="D12412">
        <v>0.4</v>
      </c>
      <c r="E12412" s="289" t="s">
        <v>27825</v>
      </c>
      <c r="F12412">
        <v>5017366858</v>
      </c>
      <c r="G12412" s="276">
        <v>45924</v>
      </c>
      <c r="H12412">
        <v>20250915803560</v>
      </c>
      <c r="I12412">
        <v>0.52800000000000002</v>
      </c>
      <c r="J12412" s="289" t="s">
        <v>350</v>
      </c>
      <c r="K12412" s="289" t="s">
        <v>27826</v>
      </c>
      <c r="L12412" s="289" t="s">
        <v>275</v>
      </c>
      <c r="M12412" s="289" t="s">
        <v>27980</v>
      </c>
      <c r="N12412" s="289" t="s">
        <v>15910</v>
      </c>
      <c r="O12412" s="289" t="s">
        <v>16307</v>
      </c>
      <c r="P12412" s="289" t="str">
        <f>VLOOKUP(CAT_Details[[#This Row],[Delivery Bp Customer Code]],Table6[],2,0)</f>
        <v>DX01</v>
      </c>
    </row>
    <row r="12413" spans="1:16" x14ac:dyDescent="0.25">
      <c r="A12413" s="289" t="s">
        <v>272</v>
      </c>
      <c r="B12413">
        <v>23</v>
      </c>
      <c r="C12413">
        <v>11960</v>
      </c>
      <c r="D12413">
        <v>9.1999999999999993</v>
      </c>
      <c r="E12413" s="289" t="s">
        <v>27610</v>
      </c>
      <c r="F12413">
        <v>5017351893</v>
      </c>
      <c r="G12413" s="276">
        <v>45924</v>
      </c>
      <c r="H12413">
        <v>20250916805336</v>
      </c>
      <c r="I12413">
        <v>22.08</v>
      </c>
      <c r="J12413" s="289" t="s">
        <v>324</v>
      </c>
      <c r="K12413" s="289" t="s">
        <v>27611</v>
      </c>
      <c r="L12413" s="289" t="s">
        <v>275</v>
      </c>
      <c r="M12413" s="289" t="s">
        <v>27932</v>
      </c>
      <c r="N12413" s="289" t="s">
        <v>14987</v>
      </c>
      <c r="O12413" s="289" t="s">
        <v>277</v>
      </c>
      <c r="P12413" s="289" t="str">
        <f>VLOOKUP(CAT_Details[[#This Row],[Delivery Bp Customer Code]],Table6[],2,0)</f>
        <v>U2-L5</v>
      </c>
    </row>
    <row r="12414" spans="1:16" x14ac:dyDescent="0.25">
      <c r="A12414" s="289" t="s">
        <v>272</v>
      </c>
      <c r="B12414">
        <v>8</v>
      </c>
      <c r="C12414">
        <v>3494.56</v>
      </c>
      <c r="D12414">
        <v>3.2</v>
      </c>
      <c r="E12414" s="289" t="s">
        <v>27831</v>
      </c>
      <c r="F12414">
        <v>5017366777</v>
      </c>
      <c r="G12414" s="276">
        <v>45924</v>
      </c>
      <c r="H12414">
        <v>20250917805664</v>
      </c>
      <c r="I12414">
        <v>4.3780000000000001</v>
      </c>
      <c r="J12414" s="289" t="s">
        <v>350</v>
      </c>
      <c r="K12414" s="289" t="s">
        <v>27832</v>
      </c>
      <c r="L12414" s="289" t="s">
        <v>275</v>
      </c>
      <c r="M12414" s="289" t="s">
        <v>27872</v>
      </c>
      <c r="N12414" s="289" t="s">
        <v>456</v>
      </c>
      <c r="O12414" s="289" t="s">
        <v>277</v>
      </c>
      <c r="P12414" s="289" t="str">
        <f>VLOOKUP(CAT_Details[[#This Row],[Delivery Bp Customer Code]],Table6[],2,0)</f>
        <v>U2-L5</v>
      </c>
    </row>
    <row r="12415" spans="1:16" x14ac:dyDescent="0.25">
      <c r="A12415" s="289" t="s">
        <v>272</v>
      </c>
      <c r="B12415">
        <v>32</v>
      </c>
      <c r="C12415">
        <v>2560</v>
      </c>
      <c r="D12415">
        <v>12.8</v>
      </c>
      <c r="E12415" s="289" t="s">
        <v>27833</v>
      </c>
      <c r="F12415">
        <v>5017366843</v>
      </c>
      <c r="G12415" s="276">
        <v>45924</v>
      </c>
      <c r="H12415">
        <v>20250916804604</v>
      </c>
      <c r="I12415">
        <v>23.04</v>
      </c>
      <c r="J12415" s="289" t="s">
        <v>350</v>
      </c>
      <c r="K12415" s="289" t="s">
        <v>27834</v>
      </c>
      <c r="L12415" s="289" t="s">
        <v>275</v>
      </c>
      <c r="M12415" s="289" t="s">
        <v>27872</v>
      </c>
      <c r="N12415" s="289" t="s">
        <v>846</v>
      </c>
      <c r="O12415" s="289" t="s">
        <v>277</v>
      </c>
      <c r="P12415" s="289" t="str">
        <f>VLOOKUP(CAT_Details[[#This Row],[Delivery Bp Customer Code]],Table6[],2,0)</f>
        <v>U2-L5</v>
      </c>
    </row>
    <row r="12416" spans="1:16" x14ac:dyDescent="0.25">
      <c r="A12416" s="289" t="s">
        <v>272</v>
      </c>
      <c r="B12416">
        <v>3</v>
      </c>
      <c r="C12416">
        <v>510</v>
      </c>
      <c r="D12416">
        <v>1.2</v>
      </c>
      <c r="E12416" s="289" t="s">
        <v>27842</v>
      </c>
      <c r="F12416">
        <v>5017367227</v>
      </c>
      <c r="G12416" s="276">
        <v>45924</v>
      </c>
      <c r="H12416">
        <v>20250917805581</v>
      </c>
      <c r="I12416">
        <v>2.88</v>
      </c>
      <c r="J12416" s="289" t="s">
        <v>350</v>
      </c>
      <c r="K12416" s="289" t="s">
        <v>27843</v>
      </c>
      <c r="L12416" s="289" t="s">
        <v>275</v>
      </c>
      <c r="M12416" s="289" t="s">
        <v>27872</v>
      </c>
      <c r="N12416" s="289" t="s">
        <v>999</v>
      </c>
      <c r="O12416" s="289" t="s">
        <v>277</v>
      </c>
      <c r="P12416" s="289" t="str">
        <f>VLOOKUP(CAT_Details[[#This Row],[Delivery Bp Customer Code]],Table6[],2,0)</f>
        <v>U2-L5</v>
      </c>
    </row>
    <row r="12417" spans="1:16" x14ac:dyDescent="0.25">
      <c r="A12417" s="289" t="s">
        <v>272</v>
      </c>
      <c r="B12417">
        <v>1</v>
      </c>
      <c r="C12417">
        <v>132</v>
      </c>
      <c r="D12417">
        <v>0.18</v>
      </c>
      <c r="E12417" s="289" t="s">
        <v>27844</v>
      </c>
      <c r="F12417">
        <v>5017367237</v>
      </c>
      <c r="G12417" s="276">
        <v>45924</v>
      </c>
      <c r="H12417">
        <v>20250916804951</v>
      </c>
      <c r="I12417">
        <v>0.16500000000000001</v>
      </c>
      <c r="J12417" s="289" t="s">
        <v>350</v>
      </c>
      <c r="K12417" s="289" t="s">
        <v>27845</v>
      </c>
      <c r="L12417" s="289" t="s">
        <v>275</v>
      </c>
      <c r="M12417" s="289" t="s">
        <v>27980</v>
      </c>
      <c r="N12417" s="289" t="s">
        <v>1054</v>
      </c>
      <c r="O12417" s="289" t="s">
        <v>277</v>
      </c>
      <c r="P12417" s="289" t="str">
        <f>VLOOKUP(CAT_Details[[#This Row],[Delivery Bp Customer Code]],Table6[],2,0)</f>
        <v>U2-L5</v>
      </c>
    </row>
    <row r="12418" spans="1:16" x14ac:dyDescent="0.25">
      <c r="A12418" s="289" t="s">
        <v>272</v>
      </c>
      <c r="B12418">
        <v>14</v>
      </c>
      <c r="C12418">
        <v>1535</v>
      </c>
      <c r="D12418">
        <v>5.6</v>
      </c>
      <c r="E12418" s="289" t="s">
        <v>27966</v>
      </c>
      <c r="F12418">
        <v>5017397974</v>
      </c>
      <c r="G12418" s="276">
        <v>45924</v>
      </c>
      <c r="H12418">
        <v>20250918807494</v>
      </c>
      <c r="I12418">
        <v>24.192</v>
      </c>
      <c r="J12418" s="289" t="s">
        <v>273</v>
      </c>
      <c r="K12418" s="289" t="s">
        <v>27967</v>
      </c>
      <c r="L12418" s="289" t="s">
        <v>275</v>
      </c>
      <c r="M12418" s="289" t="s">
        <v>28074</v>
      </c>
      <c r="N12418" s="289" t="s">
        <v>9613</v>
      </c>
      <c r="O12418" s="289" t="s">
        <v>277</v>
      </c>
      <c r="P12418" s="289" t="str">
        <f>VLOOKUP(CAT_Details[[#This Row],[Delivery Bp Customer Code]],Table6[],2,0)</f>
        <v>U2-L5</v>
      </c>
    </row>
    <row r="12419" spans="1:16" x14ac:dyDescent="0.25">
      <c r="A12419" s="289" t="s">
        <v>4794</v>
      </c>
      <c r="B12419">
        <v>1</v>
      </c>
      <c r="C12419">
        <v>1108</v>
      </c>
      <c r="D12419">
        <v>0.4</v>
      </c>
      <c r="E12419" s="289" t="s">
        <v>27857</v>
      </c>
      <c r="F12419">
        <v>5017367161</v>
      </c>
      <c r="G12419" s="276">
        <v>45924</v>
      </c>
      <c r="H12419">
        <v>20250917805646</v>
      </c>
      <c r="I12419">
        <v>1.68</v>
      </c>
      <c r="J12419" s="289" t="s">
        <v>350</v>
      </c>
      <c r="K12419" s="289" t="s">
        <v>27858</v>
      </c>
      <c r="L12419" s="289" t="s">
        <v>275</v>
      </c>
      <c r="M12419" s="289" t="s">
        <v>27872</v>
      </c>
      <c r="N12419" s="289" t="s">
        <v>948</v>
      </c>
      <c r="O12419" s="289" t="s">
        <v>4798</v>
      </c>
      <c r="P12419" s="289" t="str">
        <f>VLOOKUP(CAT_Details[[#This Row],[Delivery Bp Customer Code]],Table6[],2,0)</f>
        <v>MY02</v>
      </c>
    </row>
    <row r="12420" spans="1:16" x14ac:dyDescent="0.25">
      <c r="A12420" s="289" t="s">
        <v>278</v>
      </c>
      <c r="B12420">
        <v>2</v>
      </c>
      <c r="C12420">
        <v>880</v>
      </c>
      <c r="D12420">
        <v>0.8</v>
      </c>
      <c r="E12420" s="289" t="s">
        <v>27462</v>
      </c>
      <c r="F12420">
        <v>5017351395</v>
      </c>
      <c r="G12420" s="276">
        <v>45925</v>
      </c>
      <c r="H12420">
        <v>20250916804848</v>
      </c>
      <c r="I12420">
        <v>0.96</v>
      </c>
      <c r="J12420" s="289" t="s">
        <v>324</v>
      </c>
      <c r="K12420" s="289" t="s">
        <v>27463</v>
      </c>
      <c r="L12420" s="289" t="s">
        <v>275</v>
      </c>
      <c r="M12420" s="289" t="s">
        <v>27863</v>
      </c>
      <c r="N12420" s="289" t="s">
        <v>399</v>
      </c>
      <c r="O12420" s="289" t="s">
        <v>498</v>
      </c>
      <c r="P12420" s="289" t="str">
        <f>VLOOKUP(CAT_Details[[#This Row],[Delivery Bp Customer Code]],Table6[],2,0)</f>
        <v>DK-BM01</v>
      </c>
    </row>
    <row r="12421" spans="1:16" x14ac:dyDescent="0.25">
      <c r="A12421" s="289" t="s">
        <v>278</v>
      </c>
      <c r="B12421">
        <v>11</v>
      </c>
      <c r="C12421">
        <v>4092</v>
      </c>
      <c r="D12421">
        <v>4.4000000000000004</v>
      </c>
      <c r="E12421" s="289" t="s">
        <v>27462</v>
      </c>
      <c r="F12421">
        <v>5017351398</v>
      </c>
      <c r="G12421" s="276">
        <v>45925</v>
      </c>
      <c r="H12421">
        <v>20250915804321</v>
      </c>
      <c r="I12421">
        <v>4.2240000000000002</v>
      </c>
      <c r="J12421" s="289" t="s">
        <v>324</v>
      </c>
      <c r="K12421" s="289" t="s">
        <v>27464</v>
      </c>
      <c r="L12421" s="289" t="s">
        <v>275</v>
      </c>
      <c r="M12421" s="289" t="s">
        <v>27863</v>
      </c>
      <c r="N12421" s="289" t="s">
        <v>399</v>
      </c>
      <c r="O12421" s="289" t="s">
        <v>498</v>
      </c>
      <c r="P12421" s="289" t="str">
        <f>VLOOKUP(CAT_Details[[#This Row],[Delivery Bp Customer Code]],Table6[],2,0)</f>
        <v>DK-BM01</v>
      </c>
    </row>
    <row r="12422" spans="1:16" x14ac:dyDescent="0.25">
      <c r="A12422" s="289" t="s">
        <v>278</v>
      </c>
      <c r="B12422">
        <v>7</v>
      </c>
      <c r="C12422">
        <v>1584</v>
      </c>
      <c r="D12422">
        <v>1.4</v>
      </c>
      <c r="E12422" s="289" t="s">
        <v>27637</v>
      </c>
      <c r="F12422">
        <v>5017366942</v>
      </c>
      <c r="G12422" s="276">
        <v>45925</v>
      </c>
      <c r="H12422">
        <v>20250916805141</v>
      </c>
      <c r="I12422">
        <v>1.68</v>
      </c>
      <c r="J12422" s="289" t="s">
        <v>324</v>
      </c>
      <c r="K12422" s="289" t="s">
        <v>27638</v>
      </c>
      <c r="L12422" s="289" t="s">
        <v>275</v>
      </c>
      <c r="M12422" s="289" t="s">
        <v>28108</v>
      </c>
      <c r="N12422" s="289" t="s">
        <v>1067</v>
      </c>
      <c r="O12422" s="289" t="s">
        <v>498</v>
      </c>
      <c r="P12422" s="289" t="str">
        <f>VLOOKUP(CAT_Details[[#This Row],[Delivery Bp Customer Code]],Table6[],2,0)</f>
        <v>DK-BM01</v>
      </c>
    </row>
    <row r="12423" spans="1:16" x14ac:dyDescent="0.25">
      <c r="A12423" s="289" t="s">
        <v>278</v>
      </c>
      <c r="B12423">
        <v>3</v>
      </c>
      <c r="C12423">
        <v>250</v>
      </c>
      <c r="D12423">
        <v>0.6</v>
      </c>
      <c r="E12423" s="289" t="s">
        <v>27637</v>
      </c>
      <c r="F12423">
        <v>5017366943</v>
      </c>
      <c r="G12423" s="276">
        <v>45925</v>
      </c>
      <c r="H12423">
        <v>20250915804367</v>
      </c>
      <c r="I12423">
        <v>1.44</v>
      </c>
      <c r="J12423" s="289" t="s">
        <v>324</v>
      </c>
      <c r="K12423" s="289" t="s">
        <v>27639</v>
      </c>
      <c r="L12423" s="289" t="s">
        <v>275</v>
      </c>
      <c r="M12423" s="289" t="s">
        <v>28108</v>
      </c>
      <c r="N12423" s="289" t="s">
        <v>1067</v>
      </c>
      <c r="O12423" s="289" t="s">
        <v>498</v>
      </c>
      <c r="P12423" s="289" t="str">
        <f>VLOOKUP(CAT_Details[[#This Row],[Delivery Bp Customer Code]],Table6[],2,0)</f>
        <v>DK-BM01</v>
      </c>
    </row>
    <row r="12424" spans="1:16" x14ac:dyDescent="0.25">
      <c r="A12424" s="289" t="s">
        <v>278</v>
      </c>
      <c r="B12424">
        <v>16</v>
      </c>
      <c r="C12424">
        <v>4278</v>
      </c>
      <c r="D12424">
        <v>6.95</v>
      </c>
      <c r="E12424" s="289" t="s">
        <v>27646</v>
      </c>
      <c r="F12424">
        <v>5017382366</v>
      </c>
      <c r="G12424" s="276">
        <v>45925</v>
      </c>
      <c r="H12424">
        <v>20250917806344</v>
      </c>
      <c r="I12424">
        <v>16.164999999999999</v>
      </c>
      <c r="J12424" s="289" t="s">
        <v>350</v>
      </c>
      <c r="K12424" s="289" t="s">
        <v>27647</v>
      </c>
      <c r="L12424" s="289" t="s">
        <v>275</v>
      </c>
      <c r="M12424" s="289" t="s">
        <v>28109</v>
      </c>
      <c r="N12424" s="289" t="s">
        <v>22920</v>
      </c>
      <c r="O12424" s="289" t="s">
        <v>498</v>
      </c>
      <c r="P12424" s="289" t="str">
        <f>VLOOKUP(CAT_Details[[#This Row],[Delivery Bp Customer Code]],Table6[],2,0)</f>
        <v>DK-BM01</v>
      </c>
    </row>
    <row r="12425" spans="1:16" x14ac:dyDescent="0.25">
      <c r="A12425" s="289" t="s">
        <v>278</v>
      </c>
      <c r="B12425">
        <v>2</v>
      </c>
      <c r="C12425">
        <v>1485.2</v>
      </c>
      <c r="D12425">
        <v>0.8</v>
      </c>
      <c r="E12425" s="289" t="s">
        <v>27648</v>
      </c>
      <c r="F12425">
        <v>5017382502</v>
      </c>
      <c r="G12425" s="276">
        <v>45925</v>
      </c>
      <c r="H12425">
        <v>20250916805143</v>
      </c>
      <c r="I12425">
        <v>1.92</v>
      </c>
      <c r="J12425" s="289" t="s">
        <v>280</v>
      </c>
      <c r="K12425" s="289" t="s">
        <v>27649</v>
      </c>
      <c r="L12425" s="289" t="s">
        <v>275</v>
      </c>
      <c r="M12425" s="289" t="s">
        <v>28203</v>
      </c>
      <c r="N12425" s="289" t="s">
        <v>1132</v>
      </c>
      <c r="O12425" s="289" t="s">
        <v>498</v>
      </c>
      <c r="P12425" s="289" t="str">
        <f>VLOOKUP(CAT_Details[[#This Row],[Delivery Bp Customer Code]],Table6[],2,0)</f>
        <v>DK-BM01</v>
      </c>
    </row>
    <row r="12426" spans="1:16" x14ac:dyDescent="0.25">
      <c r="A12426" s="289" t="s">
        <v>278</v>
      </c>
      <c r="B12426">
        <v>5</v>
      </c>
      <c r="C12426">
        <v>2128</v>
      </c>
      <c r="D12426">
        <v>2</v>
      </c>
      <c r="E12426" s="289" t="s">
        <v>27870</v>
      </c>
      <c r="F12426">
        <v>5017398460</v>
      </c>
      <c r="G12426" s="276">
        <v>45925</v>
      </c>
      <c r="H12426">
        <v>20250919808341</v>
      </c>
      <c r="I12426">
        <v>4.5599999999999996</v>
      </c>
      <c r="J12426" s="289" t="s">
        <v>280</v>
      </c>
      <c r="K12426" s="289" t="s">
        <v>27871</v>
      </c>
      <c r="L12426" s="289" t="s">
        <v>275</v>
      </c>
      <c r="M12426" s="289" t="s">
        <v>28110</v>
      </c>
      <c r="N12426" s="289" t="s">
        <v>1402</v>
      </c>
      <c r="O12426" s="289" t="s">
        <v>498</v>
      </c>
      <c r="P12426" s="289" t="str">
        <f>VLOOKUP(CAT_Details[[#This Row],[Delivery Bp Customer Code]],Table6[],2,0)</f>
        <v>DK-BM01</v>
      </c>
    </row>
    <row r="12427" spans="1:16" x14ac:dyDescent="0.25">
      <c r="A12427" s="289" t="s">
        <v>278</v>
      </c>
      <c r="B12427">
        <v>16</v>
      </c>
      <c r="C12427">
        <v>4278</v>
      </c>
      <c r="D12427">
        <v>6.95</v>
      </c>
      <c r="E12427" s="289" t="s">
        <v>27646</v>
      </c>
      <c r="F12427">
        <v>5017413374</v>
      </c>
      <c r="G12427" s="276">
        <v>45925</v>
      </c>
      <c r="H12427">
        <v>20250917806344</v>
      </c>
      <c r="I12427">
        <v>16.164999999999999</v>
      </c>
      <c r="J12427" s="289" t="s">
        <v>350</v>
      </c>
      <c r="K12427" s="289" t="s">
        <v>27981</v>
      </c>
      <c r="L12427" s="289" t="s">
        <v>275</v>
      </c>
      <c r="M12427" s="289"/>
      <c r="N12427" s="289" t="s">
        <v>22920</v>
      </c>
      <c r="O12427" s="289" t="s">
        <v>498</v>
      </c>
      <c r="P12427" s="289" t="str">
        <f>VLOOKUP(CAT_Details[[#This Row],[Delivery Bp Customer Code]],Table6[],2,0)</f>
        <v>DK-BM01</v>
      </c>
    </row>
    <row r="12428" spans="1:16" x14ac:dyDescent="0.25">
      <c r="A12428" s="289" t="s">
        <v>278</v>
      </c>
      <c r="B12428">
        <v>2</v>
      </c>
      <c r="C12428">
        <v>1370.2</v>
      </c>
      <c r="D12428">
        <v>0.8</v>
      </c>
      <c r="E12428" s="289" t="s">
        <v>27992</v>
      </c>
      <c r="F12428">
        <v>5017414048</v>
      </c>
      <c r="G12428" s="276">
        <v>45925</v>
      </c>
      <c r="H12428">
        <v>20250917805745</v>
      </c>
      <c r="I12428">
        <v>1.92</v>
      </c>
      <c r="J12428" s="289" t="s">
        <v>273</v>
      </c>
      <c r="K12428" s="289" t="s">
        <v>27993</v>
      </c>
      <c r="L12428" s="289" t="s">
        <v>275</v>
      </c>
      <c r="M12428" s="289" t="s">
        <v>28111</v>
      </c>
      <c r="N12428" s="289" t="s">
        <v>2434</v>
      </c>
      <c r="O12428" s="289" t="s">
        <v>498</v>
      </c>
      <c r="P12428" s="289" t="str">
        <f>VLOOKUP(CAT_Details[[#This Row],[Delivery Bp Customer Code]],Table6[],2,0)</f>
        <v>DK-BM01</v>
      </c>
    </row>
    <row r="12429" spans="1:16" x14ac:dyDescent="0.25">
      <c r="A12429" s="289" t="s">
        <v>75</v>
      </c>
      <c r="B12429">
        <v>2</v>
      </c>
      <c r="C12429">
        <v>46</v>
      </c>
      <c r="D12429">
        <v>0.14000000000000001</v>
      </c>
      <c r="E12429" s="289" t="s">
        <v>27483</v>
      </c>
      <c r="F12429">
        <v>5017351662</v>
      </c>
      <c r="G12429" s="276">
        <v>45925</v>
      </c>
      <c r="H12429">
        <v>20250915804062</v>
      </c>
      <c r="I12429">
        <v>7.0000000000000007E-2</v>
      </c>
      <c r="J12429" s="289" t="s">
        <v>294</v>
      </c>
      <c r="K12429" s="289" t="s">
        <v>27484</v>
      </c>
      <c r="L12429" s="289" t="s">
        <v>275</v>
      </c>
      <c r="M12429" s="289" t="s">
        <v>28306</v>
      </c>
      <c r="N12429" s="289" t="s">
        <v>1413</v>
      </c>
      <c r="O12429" s="289" t="s">
        <v>2173</v>
      </c>
      <c r="P12429" s="289" t="str">
        <f>VLOOKUP(CAT_Details[[#This Row],[Delivery Bp Customer Code]],Table6[],2,0)</f>
        <v>OYL1</v>
      </c>
    </row>
    <row r="12430" spans="1:16" x14ac:dyDescent="0.25">
      <c r="A12430" s="289" t="s">
        <v>75</v>
      </c>
      <c r="B12430">
        <v>2</v>
      </c>
      <c r="C12430">
        <v>5</v>
      </c>
      <c r="D12430">
        <v>0.08</v>
      </c>
      <c r="E12430" s="289" t="s">
        <v>27659</v>
      </c>
      <c r="F12430">
        <v>5017366948</v>
      </c>
      <c r="G12430" s="276">
        <v>45925</v>
      </c>
      <c r="H12430">
        <v>20250916804672</v>
      </c>
      <c r="I12430">
        <v>4.8000000000000001E-2</v>
      </c>
      <c r="J12430" s="289" t="s">
        <v>324</v>
      </c>
      <c r="K12430" s="289" t="s">
        <v>27660</v>
      </c>
      <c r="L12430" s="289" t="s">
        <v>275</v>
      </c>
      <c r="M12430" s="289" t="s">
        <v>28108</v>
      </c>
      <c r="N12430" s="289" t="s">
        <v>13813</v>
      </c>
      <c r="O12430" s="289" t="s">
        <v>5281</v>
      </c>
      <c r="P12430" s="289" t="str">
        <f>VLOOKUP(CAT_Details[[#This Row],[Delivery Bp Customer Code]],Table6[],2,0)</f>
        <v>DK-LW08</v>
      </c>
    </row>
    <row r="12431" spans="1:16" x14ac:dyDescent="0.25">
      <c r="A12431" s="289" t="s">
        <v>75</v>
      </c>
      <c r="B12431">
        <v>7</v>
      </c>
      <c r="C12431">
        <v>840</v>
      </c>
      <c r="D12431">
        <v>3.35</v>
      </c>
      <c r="E12431" s="289" t="s">
        <v>27663</v>
      </c>
      <c r="F12431">
        <v>5017367121</v>
      </c>
      <c r="G12431" s="276">
        <v>45925</v>
      </c>
      <c r="H12431">
        <v>20250909799350</v>
      </c>
      <c r="I12431">
        <v>7.867</v>
      </c>
      <c r="J12431" s="289" t="s">
        <v>345</v>
      </c>
      <c r="K12431" s="289" t="s">
        <v>27664</v>
      </c>
      <c r="L12431" s="289" t="s">
        <v>275</v>
      </c>
      <c r="M12431" s="289" t="s">
        <v>27873</v>
      </c>
      <c r="N12431" s="289" t="s">
        <v>427</v>
      </c>
      <c r="O12431" s="289" t="s">
        <v>5281</v>
      </c>
      <c r="P12431" s="289" t="str">
        <f>VLOOKUP(CAT_Details[[#This Row],[Delivery Bp Customer Code]],Table6[],2,0)</f>
        <v>DK-LW08</v>
      </c>
    </row>
    <row r="12432" spans="1:16" x14ac:dyDescent="0.25">
      <c r="A12432" s="289" t="s">
        <v>75</v>
      </c>
      <c r="B12432">
        <v>1</v>
      </c>
      <c r="C12432">
        <v>2</v>
      </c>
      <c r="D12432">
        <v>0.1</v>
      </c>
      <c r="E12432" s="289" t="s">
        <v>27663</v>
      </c>
      <c r="F12432">
        <v>5017367122</v>
      </c>
      <c r="G12432" s="276">
        <v>45925</v>
      </c>
      <c r="H12432">
        <v>20250909799351</v>
      </c>
      <c r="I12432">
        <v>5.8000000000000003E-2</v>
      </c>
      <c r="J12432" s="289" t="s">
        <v>345</v>
      </c>
      <c r="K12432" s="289" t="s">
        <v>27665</v>
      </c>
      <c r="L12432" s="289" t="s">
        <v>275</v>
      </c>
      <c r="M12432" s="289" t="s">
        <v>27873</v>
      </c>
      <c r="N12432" s="289" t="s">
        <v>427</v>
      </c>
      <c r="O12432" s="289" t="s">
        <v>2173</v>
      </c>
      <c r="P12432" s="289" t="str">
        <f>VLOOKUP(CAT_Details[[#This Row],[Delivery Bp Customer Code]],Table6[],2,0)</f>
        <v>OYL1</v>
      </c>
    </row>
    <row r="12433" spans="1:16" x14ac:dyDescent="0.25">
      <c r="A12433" s="289" t="s">
        <v>75</v>
      </c>
      <c r="B12433">
        <v>1</v>
      </c>
      <c r="C12433">
        <v>0.6</v>
      </c>
      <c r="D12433">
        <v>0.2</v>
      </c>
      <c r="E12433" s="289" t="s">
        <v>27670</v>
      </c>
      <c r="F12433">
        <v>5017367255</v>
      </c>
      <c r="G12433" s="276">
        <v>45925</v>
      </c>
      <c r="H12433">
        <v>20250917805773</v>
      </c>
      <c r="I12433">
        <v>0.28799999999999998</v>
      </c>
      <c r="J12433" s="289" t="s">
        <v>324</v>
      </c>
      <c r="K12433" s="289" t="s">
        <v>27671</v>
      </c>
      <c r="L12433" s="289" t="s">
        <v>275</v>
      </c>
      <c r="M12433" s="289" t="s">
        <v>28108</v>
      </c>
      <c r="N12433" s="289" t="s">
        <v>2727</v>
      </c>
      <c r="O12433" s="289" t="s">
        <v>2173</v>
      </c>
      <c r="P12433" s="289" t="str">
        <f>VLOOKUP(CAT_Details[[#This Row],[Delivery Bp Customer Code]],Table6[],2,0)</f>
        <v>OYL1</v>
      </c>
    </row>
    <row r="12434" spans="1:16" x14ac:dyDescent="0.25">
      <c r="A12434" s="289" t="s">
        <v>75</v>
      </c>
      <c r="B12434">
        <v>1</v>
      </c>
      <c r="C12434">
        <v>3</v>
      </c>
      <c r="D12434">
        <v>0.03</v>
      </c>
      <c r="E12434" s="289" t="s">
        <v>27681</v>
      </c>
      <c r="F12434">
        <v>5017367440</v>
      </c>
      <c r="G12434" s="276">
        <v>45925</v>
      </c>
      <c r="H12434">
        <v>20250915804102</v>
      </c>
      <c r="I12434">
        <v>1.2E-2</v>
      </c>
      <c r="J12434" s="289" t="s">
        <v>324</v>
      </c>
      <c r="K12434" s="289" t="s">
        <v>27682</v>
      </c>
      <c r="L12434" s="289" t="s">
        <v>275</v>
      </c>
      <c r="M12434" s="289" t="s">
        <v>28036</v>
      </c>
      <c r="N12434" s="289" t="s">
        <v>562</v>
      </c>
      <c r="O12434" s="289" t="s">
        <v>2173</v>
      </c>
      <c r="P12434" s="289" t="str">
        <f>VLOOKUP(CAT_Details[[#This Row],[Delivery Bp Customer Code]],Table6[],2,0)</f>
        <v>OYL1</v>
      </c>
    </row>
    <row r="12435" spans="1:16" x14ac:dyDescent="0.25">
      <c r="A12435" s="289" t="s">
        <v>75</v>
      </c>
      <c r="B12435">
        <v>1</v>
      </c>
      <c r="C12435">
        <v>110</v>
      </c>
      <c r="D12435">
        <v>0.2</v>
      </c>
      <c r="E12435" s="289" t="s">
        <v>27683</v>
      </c>
      <c r="F12435">
        <v>5017382521</v>
      </c>
      <c r="G12435" s="276">
        <v>45925</v>
      </c>
      <c r="H12435">
        <v>20250917805882</v>
      </c>
      <c r="I12435">
        <v>0.24</v>
      </c>
      <c r="J12435" s="289" t="s">
        <v>350</v>
      </c>
      <c r="K12435" s="289" t="s">
        <v>27684</v>
      </c>
      <c r="L12435" s="289" t="s">
        <v>275</v>
      </c>
      <c r="M12435" s="289" t="s">
        <v>27995</v>
      </c>
      <c r="N12435" s="289" t="s">
        <v>5415</v>
      </c>
      <c r="O12435" s="289" t="s">
        <v>2173</v>
      </c>
      <c r="P12435" s="289" t="str">
        <f>VLOOKUP(CAT_Details[[#This Row],[Delivery Bp Customer Code]],Table6[],2,0)</f>
        <v>OYL1</v>
      </c>
    </row>
    <row r="12436" spans="1:16" x14ac:dyDescent="0.25">
      <c r="A12436" s="289" t="s">
        <v>75</v>
      </c>
      <c r="B12436">
        <v>1</v>
      </c>
      <c r="C12436">
        <v>3</v>
      </c>
      <c r="D12436">
        <v>0.04</v>
      </c>
      <c r="E12436" s="289" t="s">
        <v>27685</v>
      </c>
      <c r="F12436">
        <v>5017382597</v>
      </c>
      <c r="G12436" s="276">
        <v>45925</v>
      </c>
      <c r="H12436">
        <v>20250916805193</v>
      </c>
      <c r="I12436">
        <v>1.7999999999999999E-2</v>
      </c>
      <c r="J12436" s="289" t="s">
        <v>350</v>
      </c>
      <c r="K12436" s="289" t="s">
        <v>27686</v>
      </c>
      <c r="L12436" s="289" t="s">
        <v>275</v>
      </c>
      <c r="M12436" s="289" t="s">
        <v>28109</v>
      </c>
      <c r="N12436" s="289" t="s">
        <v>22189</v>
      </c>
      <c r="O12436" s="289" t="s">
        <v>2173</v>
      </c>
      <c r="P12436" s="289" t="str">
        <f>VLOOKUP(CAT_Details[[#This Row],[Delivery Bp Customer Code]],Table6[],2,0)</f>
        <v>OYL1</v>
      </c>
    </row>
    <row r="12437" spans="1:16" x14ac:dyDescent="0.25">
      <c r="A12437" s="289" t="s">
        <v>75</v>
      </c>
      <c r="B12437">
        <v>4</v>
      </c>
      <c r="C12437">
        <v>1984</v>
      </c>
      <c r="D12437">
        <v>1.6</v>
      </c>
      <c r="E12437" s="289" t="s">
        <v>27687</v>
      </c>
      <c r="F12437">
        <v>5017382679</v>
      </c>
      <c r="G12437" s="276">
        <v>45925</v>
      </c>
      <c r="H12437">
        <v>20250915804334</v>
      </c>
      <c r="I12437">
        <v>1.8819999999999999</v>
      </c>
      <c r="J12437" s="289" t="s">
        <v>324</v>
      </c>
      <c r="K12437" s="289" t="s">
        <v>27688</v>
      </c>
      <c r="L12437" s="289" t="s">
        <v>275</v>
      </c>
      <c r="M12437" s="289" t="s">
        <v>28108</v>
      </c>
      <c r="N12437" s="289" t="s">
        <v>1392</v>
      </c>
      <c r="O12437" s="289" t="s">
        <v>2173</v>
      </c>
      <c r="P12437" s="289" t="str">
        <f>VLOOKUP(CAT_Details[[#This Row],[Delivery Bp Customer Code]],Table6[],2,0)</f>
        <v>OYL1</v>
      </c>
    </row>
    <row r="12438" spans="1:16" x14ac:dyDescent="0.25">
      <c r="A12438" s="289" t="s">
        <v>17052</v>
      </c>
      <c r="B12438">
        <v>7</v>
      </c>
      <c r="C12438">
        <v>1620</v>
      </c>
      <c r="D12438">
        <v>3.6</v>
      </c>
      <c r="E12438" s="289" t="s">
        <v>27182</v>
      </c>
      <c r="F12438">
        <v>5017321409</v>
      </c>
      <c r="G12438" s="276">
        <v>45925</v>
      </c>
      <c r="H12438">
        <v>20250909799750</v>
      </c>
      <c r="I12438">
        <v>9.36</v>
      </c>
      <c r="J12438" s="289" t="s">
        <v>1435</v>
      </c>
      <c r="K12438" s="289" t="s">
        <v>27183</v>
      </c>
      <c r="L12438" s="289" t="s">
        <v>280</v>
      </c>
      <c r="M12438" s="289" t="s">
        <v>27883</v>
      </c>
      <c r="N12438" s="289" t="s">
        <v>1438</v>
      </c>
      <c r="O12438" s="289" t="s">
        <v>18284</v>
      </c>
      <c r="P12438" s="289">
        <f>VLOOKUP(CAT_Details[[#This Row],[Delivery Bp Customer Code]],Table6[],2,0)</f>
        <v>3705</v>
      </c>
    </row>
    <row r="12439" spans="1:16" x14ac:dyDescent="0.25">
      <c r="A12439" s="289" t="s">
        <v>17052</v>
      </c>
      <c r="B12439">
        <v>1</v>
      </c>
      <c r="C12439">
        <v>4.5</v>
      </c>
      <c r="D12439">
        <v>0.09</v>
      </c>
      <c r="E12439" s="289" t="s">
        <v>27496</v>
      </c>
      <c r="F12439">
        <v>5017351340</v>
      </c>
      <c r="G12439" s="276">
        <v>45925</v>
      </c>
      <c r="H12439">
        <v>20250915803625</v>
      </c>
      <c r="I12439">
        <v>6.2E-2</v>
      </c>
      <c r="J12439" s="289" t="s">
        <v>3970</v>
      </c>
      <c r="K12439" s="289" t="s">
        <v>27497</v>
      </c>
      <c r="L12439" s="289" t="s">
        <v>280</v>
      </c>
      <c r="M12439" s="289" t="s">
        <v>27884</v>
      </c>
      <c r="N12439" s="289" t="s">
        <v>25190</v>
      </c>
      <c r="O12439" s="289" t="s">
        <v>22766</v>
      </c>
      <c r="P12439" s="289">
        <f>VLOOKUP(CAT_Details[[#This Row],[Delivery Bp Customer Code]],Table6[],2,0)</f>
        <v>3705</v>
      </c>
    </row>
    <row r="12440" spans="1:16" x14ac:dyDescent="0.25">
      <c r="A12440" s="289" t="s">
        <v>17052</v>
      </c>
      <c r="B12440">
        <v>2</v>
      </c>
      <c r="C12440">
        <v>34</v>
      </c>
      <c r="D12440">
        <v>0.06</v>
      </c>
      <c r="E12440" s="289" t="s">
        <v>27695</v>
      </c>
      <c r="F12440">
        <v>5017367097</v>
      </c>
      <c r="G12440" s="276">
        <v>45925</v>
      </c>
      <c r="H12440">
        <v>20250916804763</v>
      </c>
      <c r="I12440">
        <v>2.3E-2</v>
      </c>
      <c r="J12440" s="289" t="s">
        <v>1047</v>
      </c>
      <c r="K12440" s="289" t="s">
        <v>27696</v>
      </c>
      <c r="L12440" s="289" t="s">
        <v>280</v>
      </c>
      <c r="M12440" s="289" t="s">
        <v>27885</v>
      </c>
      <c r="N12440" s="289" t="s">
        <v>1049</v>
      </c>
      <c r="O12440" s="289" t="s">
        <v>18284</v>
      </c>
      <c r="P12440" s="289">
        <f>VLOOKUP(CAT_Details[[#This Row],[Delivery Bp Customer Code]],Table6[],2,0)</f>
        <v>3705</v>
      </c>
    </row>
    <row r="12441" spans="1:16" x14ac:dyDescent="0.25">
      <c r="A12441" s="289" t="s">
        <v>17052</v>
      </c>
      <c r="B12441">
        <v>11</v>
      </c>
      <c r="C12441">
        <v>1540</v>
      </c>
      <c r="D12441">
        <v>4.4000000000000004</v>
      </c>
      <c r="E12441" s="289" t="s">
        <v>27699</v>
      </c>
      <c r="F12441">
        <v>5017367200</v>
      </c>
      <c r="G12441" s="276">
        <v>45925</v>
      </c>
      <c r="H12441">
        <v>20250916805195</v>
      </c>
      <c r="I12441">
        <v>15.84</v>
      </c>
      <c r="J12441" s="289" t="s">
        <v>345</v>
      </c>
      <c r="K12441" s="289" t="s">
        <v>27700</v>
      </c>
      <c r="L12441" s="289" t="s">
        <v>280</v>
      </c>
      <c r="M12441" s="289" t="s">
        <v>27888</v>
      </c>
      <c r="N12441" s="289" t="s">
        <v>512</v>
      </c>
      <c r="O12441" s="289" t="s">
        <v>18284</v>
      </c>
      <c r="P12441" s="289">
        <f>VLOOKUP(CAT_Details[[#This Row],[Delivery Bp Customer Code]],Table6[],2,0)</f>
        <v>3705</v>
      </c>
    </row>
    <row r="12442" spans="1:16" x14ac:dyDescent="0.25">
      <c r="A12442" s="289" t="s">
        <v>17052</v>
      </c>
      <c r="B12442">
        <v>1</v>
      </c>
      <c r="C12442">
        <v>3</v>
      </c>
      <c r="D12442">
        <v>0.03</v>
      </c>
      <c r="E12442" s="289" t="s">
        <v>27703</v>
      </c>
      <c r="F12442">
        <v>5017382705</v>
      </c>
      <c r="G12442" s="276">
        <v>45925</v>
      </c>
      <c r="H12442">
        <v>20250917806277</v>
      </c>
      <c r="I12442">
        <v>1.2E-2</v>
      </c>
      <c r="J12442" s="289" t="s">
        <v>275</v>
      </c>
      <c r="K12442" s="289" t="s">
        <v>27704</v>
      </c>
      <c r="L12442" s="289" t="s">
        <v>280</v>
      </c>
      <c r="M12442" s="289" t="s">
        <v>28151</v>
      </c>
      <c r="N12442" s="289" t="s">
        <v>18880</v>
      </c>
      <c r="O12442" s="289" t="s">
        <v>18284</v>
      </c>
      <c r="P12442" s="289">
        <f>VLOOKUP(CAT_Details[[#This Row],[Delivery Bp Customer Code]],Table6[],2,0)</f>
        <v>3705</v>
      </c>
    </row>
    <row r="12443" spans="1:16" x14ac:dyDescent="0.25">
      <c r="A12443" s="289" t="s">
        <v>17052</v>
      </c>
      <c r="B12443">
        <v>2</v>
      </c>
      <c r="C12443">
        <v>349.5</v>
      </c>
      <c r="D12443">
        <v>0.85</v>
      </c>
      <c r="E12443" s="289" t="s">
        <v>27705</v>
      </c>
      <c r="F12443">
        <v>5017382711</v>
      </c>
      <c r="G12443" s="276">
        <v>45925</v>
      </c>
      <c r="H12443">
        <v>20250916804626</v>
      </c>
      <c r="I12443">
        <v>1.4059999999999999</v>
      </c>
      <c r="J12443" s="289" t="s">
        <v>302</v>
      </c>
      <c r="K12443" s="289" t="s">
        <v>27706</v>
      </c>
      <c r="L12443" s="289" t="s">
        <v>280</v>
      </c>
      <c r="M12443" s="289" t="s">
        <v>28108</v>
      </c>
      <c r="N12443" s="289" t="s">
        <v>18873</v>
      </c>
      <c r="O12443" s="289" t="s">
        <v>18284</v>
      </c>
      <c r="P12443" s="289">
        <f>VLOOKUP(CAT_Details[[#This Row],[Delivery Bp Customer Code]],Table6[],2,0)</f>
        <v>3705</v>
      </c>
    </row>
    <row r="12444" spans="1:16" x14ac:dyDescent="0.25">
      <c r="A12444" s="289" t="s">
        <v>874</v>
      </c>
      <c r="B12444">
        <v>10</v>
      </c>
      <c r="C12444">
        <v>1190</v>
      </c>
      <c r="D12444">
        <v>4.17</v>
      </c>
      <c r="E12444" s="289" t="s">
        <v>27521</v>
      </c>
      <c r="F12444">
        <v>5017351747</v>
      </c>
      <c r="G12444" s="276">
        <v>45925</v>
      </c>
      <c r="H12444">
        <v>20250910801016</v>
      </c>
      <c r="I12444">
        <v>17.5</v>
      </c>
      <c r="J12444" s="289" t="s">
        <v>294</v>
      </c>
      <c r="K12444" s="289" t="s">
        <v>27522</v>
      </c>
      <c r="L12444" s="289" t="s">
        <v>275</v>
      </c>
      <c r="M12444" s="289" t="s">
        <v>27918</v>
      </c>
      <c r="N12444" s="289" t="s">
        <v>5685</v>
      </c>
      <c r="O12444" s="289" t="s">
        <v>1014</v>
      </c>
      <c r="P12444" s="289" t="str">
        <f>VLOOKUP(CAT_Details[[#This Row],[Delivery Bp Customer Code]],Table6[],2,0)</f>
        <v>MZ07</v>
      </c>
    </row>
    <row r="12445" spans="1:16" x14ac:dyDescent="0.25">
      <c r="A12445" s="289" t="s">
        <v>874</v>
      </c>
      <c r="B12445">
        <v>5</v>
      </c>
      <c r="C12445">
        <v>600</v>
      </c>
      <c r="D12445">
        <v>2.39</v>
      </c>
      <c r="E12445" s="289" t="s">
        <v>27663</v>
      </c>
      <c r="F12445">
        <v>5017367119</v>
      </c>
      <c r="G12445" s="276">
        <v>45925</v>
      </c>
      <c r="H12445">
        <v>20250911801731</v>
      </c>
      <c r="I12445">
        <v>4.0140000000000002</v>
      </c>
      <c r="J12445" s="289" t="s">
        <v>345</v>
      </c>
      <c r="K12445" s="289" t="s">
        <v>27710</v>
      </c>
      <c r="L12445" s="289" t="s">
        <v>275</v>
      </c>
      <c r="M12445" s="289" t="s">
        <v>27873</v>
      </c>
      <c r="N12445" s="289" t="s">
        <v>427</v>
      </c>
      <c r="O12445" s="289" t="s">
        <v>1014</v>
      </c>
      <c r="P12445" s="289" t="str">
        <f>VLOOKUP(CAT_Details[[#This Row],[Delivery Bp Customer Code]],Table6[],2,0)</f>
        <v>MZ07</v>
      </c>
    </row>
    <row r="12446" spans="1:16" x14ac:dyDescent="0.25">
      <c r="A12446" s="289" t="s">
        <v>3329</v>
      </c>
      <c r="B12446">
        <v>7</v>
      </c>
      <c r="C12446">
        <v>1525</v>
      </c>
      <c r="D12446">
        <v>2.8</v>
      </c>
      <c r="E12446" s="289" t="s">
        <v>27279</v>
      </c>
      <c r="F12446">
        <v>5017335907</v>
      </c>
      <c r="G12446" s="276">
        <v>45925</v>
      </c>
      <c r="H12446">
        <v>20250911801640</v>
      </c>
      <c r="I12446">
        <v>5.7119999999999997</v>
      </c>
      <c r="J12446" s="289" t="s">
        <v>287</v>
      </c>
      <c r="K12446" s="289" t="s">
        <v>27280</v>
      </c>
      <c r="L12446" s="289" t="s">
        <v>275</v>
      </c>
      <c r="M12446" s="289" t="s">
        <v>28035</v>
      </c>
      <c r="N12446" s="289" t="s">
        <v>468</v>
      </c>
      <c r="O12446" s="289" t="s">
        <v>3332</v>
      </c>
      <c r="P12446" s="289">
        <f>VLOOKUP(CAT_Details[[#This Row],[Delivery Bp Customer Code]],Table6[],2,0)</f>
        <v>3402</v>
      </c>
    </row>
    <row r="12447" spans="1:16" x14ac:dyDescent="0.25">
      <c r="A12447" s="289" t="s">
        <v>3329</v>
      </c>
      <c r="B12447">
        <v>4</v>
      </c>
      <c r="C12447">
        <v>1214</v>
      </c>
      <c r="D12447">
        <v>1.4</v>
      </c>
      <c r="E12447" s="289" t="s">
        <v>27283</v>
      </c>
      <c r="F12447">
        <v>5017336020</v>
      </c>
      <c r="G12447" s="276">
        <v>45925</v>
      </c>
      <c r="H12447">
        <v>20250912802904</v>
      </c>
      <c r="I12447">
        <v>3.36</v>
      </c>
      <c r="J12447" s="289" t="s">
        <v>317</v>
      </c>
      <c r="K12447" s="289" t="s">
        <v>27284</v>
      </c>
      <c r="L12447" s="289" t="s">
        <v>275</v>
      </c>
      <c r="M12447" s="289" t="s">
        <v>27861</v>
      </c>
      <c r="N12447" s="289" t="s">
        <v>3966</v>
      </c>
      <c r="O12447" s="289" t="s">
        <v>3332</v>
      </c>
      <c r="P12447" s="289">
        <f>VLOOKUP(CAT_Details[[#This Row],[Delivery Bp Customer Code]],Table6[],2,0)</f>
        <v>3402</v>
      </c>
    </row>
    <row r="12448" spans="1:16" x14ac:dyDescent="0.25">
      <c r="A12448" s="289" t="s">
        <v>3329</v>
      </c>
      <c r="B12448">
        <v>1</v>
      </c>
      <c r="C12448">
        <v>86</v>
      </c>
      <c r="D12448">
        <v>0.27</v>
      </c>
      <c r="E12448" s="289" t="s">
        <v>27294</v>
      </c>
      <c r="F12448">
        <v>5017336272</v>
      </c>
      <c r="G12448" s="276">
        <v>45925</v>
      </c>
      <c r="H12448">
        <v>20250911801783</v>
      </c>
      <c r="I12448">
        <v>0.499</v>
      </c>
      <c r="J12448" s="289" t="s">
        <v>317</v>
      </c>
      <c r="K12448" s="289" t="s">
        <v>27295</v>
      </c>
      <c r="L12448" s="289" t="s">
        <v>275</v>
      </c>
      <c r="M12448" s="289" t="s">
        <v>27861</v>
      </c>
      <c r="N12448" s="289" t="s">
        <v>4189</v>
      </c>
      <c r="O12448" s="289" t="s">
        <v>3332</v>
      </c>
      <c r="P12448" s="289">
        <f>VLOOKUP(CAT_Details[[#This Row],[Delivery Bp Customer Code]],Table6[],2,0)</f>
        <v>3402</v>
      </c>
    </row>
    <row r="12449" spans="1:16" x14ac:dyDescent="0.25">
      <c r="A12449" s="289" t="s">
        <v>3329</v>
      </c>
      <c r="B12449">
        <v>1</v>
      </c>
      <c r="C12449">
        <v>219</v>
      </c>
      <c r="D12449">
        <v>0.4</v>
      </c>
      <c r="E12449" s="289" t="s">
        <v>27298</v>
      </c>
      <c r="F12449">
        <v>5017336375</v>
      </c>
      <c r="G12449" s="276">
        <v>45925</v>
      </c>
      <c r="H12449">
        <v>20250910801110</v>
      </c>
      <c r="I12449">
        <v>0.52800000000000002</v>
      </c>
      <c r="J12449" s="289" t="s">
        <v>317</v>
      </c>
      <c r="K12449" s="289" t="s">
        <v>27299</v>
      </c>
      <c r="L12449" s="289" t="s">
        <v>275</v>
      </c>
      <c r="M12449" s="289" t="s">
        <v>27861</v>
      </c>
      <c r="N12449" s="289" t="s">
        <v>16210</v>
      </c>
      <c r="O12449" s="289" t="s">
        <v>3332</v>
      </c>
      <c r="P12449" s="289">
        <f>VLOOKUP(CAT_Details[[#This Row],[Delivery Bp Customer Code]],Table6[],2,0)</f>
        <v>3402</v>
      </c>
    </row>
    <row r="12450" spans="1:16" x14ac:dyDescent="0.25">
      <c r="A12450" s="289" t="s">
        <v>3329</v>
      </c>
      <c r="B12450">
        <v>6</v>
      </c>
      <c r="C12450">
        <v>1171</v>
      </c>
      <c r="D12450">
        <v>2.4</v>
      </c>
      <c r="E12450" s="289" t="s">
        <v>27528</v>
      </c>
      <c r="F12450">
        <v>5017351534</v>
      </c>
      <c r="G12450" s="276">
        <v>45925</v>
      </c>
      <c r="H12450">
        <v>20250915804056</v>
      </c>
      <c r="I12450">
        <v>6.9119999999999999</v>
      </c>
      <c r="J12450" s="289" t="s">
        <v>294</v>
      </c>
      <c r="K12450" s="289" t="s">
        <v>27529</v>
      </c>
      <c r="L12450" s="289" t="s">
        <v>275</v>
      </c>
      <c r="M12450" s="289" t="s">
        <v>28177</v>
      </c>
      <c r="N12450" s="289" t="s">
        <v>555</v>
      </c>
      <c r="O12450" s="289" t="s">
        <v>3332</v>
      </c>
      <c r="P12450" s="289">
        <f>VLOOKUP(CAT_Details[[#This Row],[Delivery Bp Customer Code]],Table6[],2,0)</f>
        <v>3402</v>
      </c>
    </row>
    <row r="12451" spans="1:16" x14ac:dyDescent="0.25">
      <c r="A12451" s="289" t="s">
        <v>3329</v>
      </c>
      <c r="B12451">
        <v>2</v>
      </c>
      <c r="C12451">
        <v>461</v>
      </c>
      <c r="D12451">
        <v>0.8</v>
      </c>
      <c r="E12451" s="289" t="s">
        <v>27542</v>
      </c>
      <c r="F12451">
        <v>5017351760</v>
      </c>
      <c r="G12451" s="276">
        <v>45925</v>
      </c>
      <c r="H12451">
        <v>20250912803039</v>
      </c>
      <c r="I12451">
        <v>1.8240000000000001</v>
      </c>
      <c r="J12451" s="289" t="s">
        <v>438</v>
      </c>
      <c r="K12451" s="289" t="s">
        <v>27543</v>
      </c>
      <c r="L12451" s="289" t="s">
        <v>275</v>
      </c>
      <c r="M12451" s="289" t="s">
        <v>27885</v>
      </c>
      <c r="N12451" s="289" t="s">
        <v>4090</v>
      </c>
      <c r="O12451" s="289" t="s">
        <v>3332</v>
      </c>
      <c r="P12451" s="289">
        <f>VLOOKUP(CAT_Details[[#This Row],[Delivery Bp Customer Code]],Table6[],2,0)</f>
        <v>3402</v>
      </c>
    </row>
    <row r="12452" spans="1:16" x14ac:dyDescent="0.25">
      <c r="A12452" s="289" t="s">
        <v>3329</v>
      </c>
      <c r="B12452">
        <v>1</v>
      </c>
      <c r="C12452">
        <v>64</v>
      </c>
      <c r="D12452">
        <v>0.4</v>
      </c>
      <c r="E12452" s="289" t="s">
        <v>27726</v>
      </c>
      <c r="F12452">
        <v>5017367053</v>
      </c>
      <c r="G12452" s="276">
        <v>45925</v>
      </c>
      <c r="H12452">
        <v>20250911802356</v>
      </c>
      <c r="I12452">
        <v>0.82599999999999996</v>
      </c>
      <c r="J12452" s="289" t="s">
        <v>324</v>
      </c>
      <c r="K12452" s="289" t="s">
        <v>27727</v>
      </c>
      <c r="L12452" s="289" t="s">
        <v>275</v>
      </c>
      <c r="M12452" s="289" t="s">
        <v>27863</v>
      </c>
      <c r="N12452" s="289" t="s">
        <v>612</v>
      </c>
      <c r="O12452" s="289" t="s">
        <v>3332</v>
      </c>
      <c r="P12452" s="289">
        <f>VLOOKUP(CAT_Details[[#This Row],[Delivery Bp Customer Code]],Table6[],2,0)</f>
        <v>3402</v>
      </c>
    </row>
    <row r="12453" spans="1:16" x14ac:dyDescent="0.25">
      <c r="A12453" s="289" t="s">
        <v>3329</v>
      </c>
      <c r="B12453">
        <v>17</v>
      </c>
      <c r="C12453">
        <v>9350</v>
      </c>
      <c r="D12453">
        <v>6.8</v>
      </c>
      <c r="E12453" s="289" t="s">
        <v>27728</v>
      </c>
      <c r="F12453">
        <v>5017367074</v>
      </c>
      <c r="G12453" s="276">
        <v>45925</v>
      </c>
      <c r="H12453">
        <v>20250917805683</v>
      </c>
      <c r="I12453">
        <v>16.32</v>
      </c>
      <c r="J12453" s="289" t="s">
        <v>324</v>
      </c>
      <c r="K12453" s="289" t="s">
        <v>27729</v>
      </c>
      <c r="L12453" s="289" t="s">
        <v>275</v>
      </c>
      <c r="M12453" s="289" t="s">
        <v>28036</v>
      </c>
      <c r="N12453" s="289" t="s">
        <v>3571</v>
      </c>
      <c r="O12453" s="289" t="s">
        <v>3332</v>
      </c>
      <c r="P12453" s="289">
        <f>VLOOKUP(CAT_Details[[#This Row],[Delivery Bp Customer Code]],Table6[],2,0)</f>
        <v>3402</v>
      </c>
    </row>
    <row r="12454" spans="1:16" x14ac:dyDescent="0.25">
      <c r="A12454" s="289" t="s">
        <v>3329</v>
      </c>
      <c r="B12454">
        <v>1</v>
      </c>
      <c r="C12454">
        <v>70</v>
      </c>
      <c r="D12454">
        <v>0.2</v>
      </c>
      <c r="E12454" s="289" t="s">
        <v>27730</v>
      </c>
      <c r="F12454">
        <v>5017367207</v>
      </c>
      <c r="G12454" s="276">
        <v>45925</v>
      </c>
      <c r="H12454">
        <v>20250910801341</v>
      </c>
      <c r="I12454">
        <v>0.192</v>
      </c>
      <c r="J12454" s="289" t="s">
        <v>324</v>
      </c>
      <c r="K12454" s="289" t="s">
        <v>27731</v>
      </c>
      <c r="L12454" s="289" t="s">
        <v>275</v>
      </c>
      <c r="M12454" s="289" t="s">
        <v>28108</v>
      </c>
      <c r="N12454" s="289" t="s">
        <v>16153</v>
      </c>
      <c r="O12454" s="289" t="s">
        <v>3332</v>
      </c>
      <c r="P12454" s="289">
        <f>VLOOKUP(CAT_Details[[#This Row],[Delivery Bp Customer Code]],Table6[],2,0)</f>
        <v>3402</v>
      </c>
    </row>
    <row r="12455" spans="1:16" x14ac:dyDescent="0.25">
      <c r="A12455" s="289" t="s">
        <v>3329</v>
      </c>
      <c r="B12455">
        <v>17</v>
      </c>
      <c r="C12455">
        <v>244</v>
      </c>
      <c r="D12455">
        <v>1.3</v>
      </c>
      <c r="E12455" s="289" t="s">
        <v>27736</v>
      </c>
      <c r="F12455">
        <v>5017382135</v>
      </c>
      <c r="G12455" s="276">
        <v>45925</v>
      </c>
      <c r="H12455">
        <v>20250918806937</v>
      </c>
      <c r="I12455">
        <v>0.74399999999999999</v>
      </c>
      <c r="J12455" s="289" t="s">
        <v>350</v>
      </c>
      <c r="K12455" s="289" t="s">
        <v>27737</v>
      </c>
      <c r="L12455" s="289" t="s">
        <v>275</v>
      </c>
      <c r="M12455" s="289" t="s">
        <v>27995</v>
      </c>
      <c r="N12455" s="289" t="s">
        <v>446</v>
      </c>
      <c r="O12455" s="289" t="s">
        <v>3332</v>
      </c>
      <c r="P12455" s="289">
        <f>VLOOKUP(CAT_Details[[#This Row],[Delivery Bp Customer Code]],Table6[],2,0)</f>
        <v>3402</v>
      </c>
    </row>
    <row r="12456" spans="1:16" x14ac:dyDescent="0.25">
      <c r="A12456" s="289" t="s">
        <v>3329</v>
      </c>
      <c r="B12456">
        <v>2</v>
      </c>
      <c r="C12456">
        <v>64.7</v>
      </c>
      <c r="D12456">
        <v>0.25</v>
      </c>
      <c r="E12456" s="289" t="s">
        <v>27739</v>
      </c>
      <c r="F12456">
        <v>5017382263</v>
      </c>
      <c r="G12456" s="276">
        <v>45925</v>
      </c>
      <c r="H12456">
        <v>20250918806751</v>
      </c>
      <c r="I12456">
        <v>0.36899999999999999</v>
      </c>
      <c r="J12456" s="289" t="s">
        <v>350</v>
      </c>
      <c r="K12456" s="289" t="s">
        <v>27740</v>
      </c>
      <c r="L12456" s="289" t="s">
        <v>275</v>
      </c>
      <c r="M12456" s="289" t="s">
        <v>28109</v>
      </c>
      <c r="N12456" s="289" t="s">
        <v>3173</v>
      </c>
      <c r="O12456" s="289" t="s">
        <v>3332</v>
      </c>
      <c r="P12456" s="289">
        <f>VLOOKUP(CAT_Details[[#This Row],[Delivery Bp Customer Code]],Table6[],2,0)</f>
        <v>3402</v>
      </c>
    </row>
    <row r="12457" spans="1:16" x14ac:dyDescent="0.25">
      <c r="A12457" s="289" t="s">
        <v>3329</v>
      </c>
      <c r="B12457">
        <v>1</v>
      </c>
      <c r="C12457">
        <v>18</v>
      </c>
      <c r="D12457">
        <v>0.4</v>
      </c>
      <c r="E12457" s="289" t="s">
        <v>27683</v>
      </c>
      <c r="F12457">
        <v>5017382519</v>
      </c>
      <c r="G12457" s="276">
        <v>45925</v>
      </c>
      <c r="H12457">
        <v>20250917805871</v>
      </c>
      <c r="I12457">
        <v>0.96</v>
      </c>
      <c r="J12457" s="289" t="s">
        <v>350</v>
      </c>
      <c r="K12457" s="289" t="s">
        <v>27741</v>
      </c>
      <c r="L12457" s="289" t="s">
        <v>275</v>
      </c>
      <c r="M12457" s="289" t="s">
        <v>27995</v>
      </c>
      <c r="N12457" s="289" t="s">
        <v>5415</v>
      </c>
      <c r="O12457" s="289" t="s">
        <v>3332</v>
      </c>
      <c r="P12457" s="289">
        <f>VLOOKUP(CAT_Details[[#This Row],[Delivery Bp Customer Code]],Table6[],2,0)</f>
        <v>3402</v>
      </c>
    </row>
    <row r="12458" spans="1:16" x14ac:dyDescent="0.25">
      <c r="A12458" s="289" t="s">
        <v>3329</v>
      </c>
      <c r="B12458">
        <v>7</v>
      </c>
      <c r="C12458">
        <v>1450</v>
      </c>
      <c r="D12458">
        <v>3.07</v>
      </c>
      <c r="E12458" s="289" t="s">
        <v>27683</v>
      </c>
      <c r="F12458">
        <v>5017382520</v>
      </c>
      <c r="G12458" s="276">
        <v>45925</v>
      </c>
      <c r="H12458">
        <v>20250916805137</v>
      </c>
      <c r="I12458">
        <v>9.6</v>
      </c>
      <c r="J12458" s="289" t="s">
        <v>350</v>
      </c>
      <c r="K12458" s="289" t="s">
        <v>27742</v>
      </c>
      <c r="L12458" s="289" t="s">
        <v>275</v>
      </c>
      <c r="M12458" s="289" t="s">
        <v>27995</v>
      </c>
      <c r="N12458" s="289" t="s">
        <v>5415</v>
      </c>
      <c r="O12458" s="289" t="s">
        <v>3332</v>
      </c>
      <c r="P12458" s="289">
        <f>VLOOKUP(CAT_Details[[#This Row],[Delivery Bp Customer Code]],Table6[],2,0)</f>
        <v>3402</v>
      </c>
    </row>
    <row r="12459" spans="1:16" x14ac:dyDescent="0.25">
      <c r="A12459" s="289" t="s">
        <v>3329</v>
      </c>
      <c r="B12459">
        <v>8</v>
      </c>
      <c r="C12459">
        <v>2944</v>
      </c>
      <c r="D12459">
        <v>3.2</v>
      </c>
      <c r="E12459" s="289" t="s">
        <v>27743</v>
      </c>
      <c r="F12459">
        <v>5017382579</v>
      </c>
      <c r="G12459" s="276">
        <v>45925</v>
      </c>
      <c r="H12459">
        <v>20250918806712</v>
      </c>
      <c r="I12459">
        <v>4.6079999999999997</v>
      </c>
      <c r="J12459" s="289" t="s">
        <v>350</v>
      </c>
      <c r="K12459" s="289" t="s">
        <v>27744</v>
      </c>
      <c r="L12459" s="289" t="s">
        <v>275</v>
      </c>
      <c r="M12459" s="289" t="s">
        <v>27980</v>
      </c>
      <c r="N12459" s="289" t="s">
        <v>3793</v>
      </c>
      <c r="O12459" s="289" t="s">
        <v>3332</v>
      </c>
      <c r="P12459" s="289">
        <f>VLOOKUP(CAT_Details[[#This Row],[Delivery Bp Customer Code]],Table6[],2,0)</f>
        <v>3402</v>
      </c>
    </row>
    <row r="12460" spans="1:16" x14ac:dyDescent="0.25">
      <c r="A12460" s="289" t="s">
        <v>3329</v>
      </c>
      <c r="B12460">
        <v>7</v>
      </c>
      <c r="C12460">
        <v>824</v>
      </c>
      <c r="D12460">
        <v>2.8</v>
      </c>
      <c r="E12460" s="289" t="s">
        <v>27745</v>
      </c>
      <c r="F12460">
        <v>5017382598</v>
      </c>
      <c r="G12460" s="276">
        <v>45925</v>
      </c>
      <c r="H12460">
        <v>20250916804957</v>
      </c>
      <c r="I12460">
        <v>6.6050000000000004</v>
      </c>
      <c r="J12460" s="289" t="s">
        <v>350</v>
      </c>
      <c r="K12460" s="289" t="s">
        <v>27746</v>
      </c>
      <c r="L12460" s="289" t="s">
        <v>275</v>
      </c>
      <c r="M12460" s="289" t="s">
        <v>27995</v>
      </c>
      <c r="N12460" s="289" t="s">
        <v>15910</v>
      </c>
      <c r="O12460" s="289" t="s">
        <v>3332</v>
      </c>
      <c r="P12460" s="289">
        <f>VLOOKUP(CAT_Details[[#This Row],[Delivery Bp Customer Code]],Table6[],2,0)</f>
        <v>3402</v>
      </c>
    </row>
    <row r="12461" spans="1:16" x14ac:dyDescent="0.25">
      <c r="A12461" s="289" t="s">
        <v>3329</v>
      </c>
      <c r="B12461">
        <v>2</v>
      </c>
      <c r="C12461">
        <v>75</v>
      </c>
      <c r="D12461">
        <v>0.4</v>
      </c>
      <c r="E12461" s="289" t="s">
        <v>27747</v>
      </c>
      <c r="F12461">
        <v>5017382670</v>
      </c>
      <c r="G12461" s="276">
        <v>45925</v>
      </c>
      <c r="H12461">
        <v>20250911802289</v>
      </c>
      <c r="I12461">
        <v>0.432</v>
      </c>
      <c r="J12461" s="289" t="s">
        <v>350</v>
      </c>
      <c r="K12461" s="289" t="s">
        <v>27748</v>
      </c>
      <c r="L12461" s="289" t="s">
        <v>275</v>
      </c>
      <c r="M12461" s="289" t="s">
        <v>27995</v>
      </c>
      <c r="N12461" s="289" t="s">
        <v>3661</v>
      </c>
      <c r="O12461" s="289" t="s">
        <v>3332</v>
      </c>
      <c r="P12461" s="289">
        <f>VLOOKUP(CAT_Details[[#This Row],[Delivery Bp Customer Code]],Table6[],2,0)</f>
        <v>3402</v>
      </c>
    </row>
    <row r="12462" spans="1:16" x14ac:dyDescent="0.25">
      <c r="A12462" s="289" t="s">
        <v>3329</v>
      </c>
      <c r="B12462">
        <v>11</v>
      </c>
      <c r="C12462">
        <v>856</v>
      </c>
      <c r="D12462">
        <v>5.56</v>
      </c>
      <c r="E12462" s="289" t="s">
        <v>28045</v>
      </c>
      <c r="F12462">
        <v>5017413667</v>
      </c>
      <c r="G12462" s="276">
        <v>45925</v>
      </c>
      <c r="H12462">
        <v>20250922808715</v>
      </c>
      <c r="I12462">
        <v>11.933999999999999</v>
      </c>
      <c r="J12462" s="289" t="s">
        <v>273</v>
      </c>
      <c r="K12462" s="289" t="s">
        <v>28046</v>
      </c>
      <c r="L12462" s="289" t="s">
        <v>275</v>
      </c>
      <c r="M12462" s="289" t="s">
        <v>28111</v>
      </c>
      <c r="N12462" s="289" t="s">
        <v>519</v>
      </c>
      <c r="O12462" s="289" t="s">
        <v>3332</v>
      </c>
      <c r="P12462" s="289">
        <f>VLOOKUP(CAT_Details[[#This Row],[Delivery Bp Customer Code]],Table6[],2,0)</f>
        <v>3402</v>
      </c>
    </row>
    <row r="12463" spans="1:16" x14ac:dyDescent="0.25">
      <c r="A12463" s="289" t="s">
        <v>76</v>
      </c>
      <c r="B12463">
        <v>2</v>
      </c>
      <c r="C12463">
        <v>37</v>
      </c>
      <c r="D12463">
        <v>0.17</v>
      </c>
      <c r="E12463" s="289" t="s">
        <v>27483</v>
      </c>
      <c r="F12463">
        <v>5017351661</v>
      </c>
      <c r="G12463" s="276">
        <v>45925</v>
      </c>
      <c r="H12463">
        <v>20250915804085</v>
      </c>
      <c r="I12463">
        <v>9.0999999999999998E-2</v>
      </c>
      <c r="J12463" s="289" t="s">
        <v>294</v>
      </c>
      <c r="K12463" s="289" t="s">
        <v>27558</v>
      </c>
      <c r="L12463" s="289" t="s">
        <v>275</v>
      </c>
      <c r="M12463" s="289" t="s">
        <v>28306</v>
      </c>
      <c r="N12463" s="289" t="s">
        <v>1413</v>
      </c>
      <c r="O12463" s="289" t="s">
        <v>16049</v>
      </c>
      <c r="P12463" s="289" t="str">
        <f>VLOOKUP(CAT_Details[[#This Row],[Delivery Bp Customer Code]],Table6[],2,0)</f>
        <v>MZ02</v>
      </c>
    </row>
    <row r="12464" spans="1:16" x14ac:dyDescent="0.25">
      <c r="A12464" s="289" t="s">
        <v>76</v>
      </c>
      <c r="B12464">
        <v>1</v>
      </c>
      <c r="C12464">
        <v>31</v>
      </c>
      <c r="D12464">
        <v>0.2</v>
      </c>
      <c r="E12464" s="289" t="s">
        <v>27561</v>
      </c>
      <c r="F12464">
        <v>5017351680</v>
      </c>
      <c r="G12464" s="276">
        <v>45925</v>
      </c>
      <c r="H12464">
        <v>20250915803677</v>
      </c>
      <c r="I12464">
        <v>0.216</v>
      </c>
      <c r="J12464" s="289" t="s">
        <v>294</v>
      </c>
      <c r="K12464" s="289" t="s">
        <v>27562</v>
      </c>
      <c r="L12464" s="289" t="s">
        <v>275</v>
      </c>
      <c r="M12464" s="289" t="s">
        <v>27754</v>
      </c>
      <c r="N12464" s="289" t="s">
        <v>504</v>
      </c>
      <c r="O12464" s="289" t="s">
        <v>16049</v>
      </c>
      <c r="P12464" s="289" t="str">
        <f>VLOOKUP(CAT_Details[[#This Row],[Delivery Bp Customer Code]],Table6[],2,0)</f>
        <v>MZ02</v>
      </c>
    </row>
    <row r="12465" spans="1:16" x14ac:dyDescent="0.25">
      <c r="A12465" s="289" t="s">
        <v>76</v>
      </c>
      <c r="B12465">
        <v>1</v>
      </c>
      <c r="C12465">
        <v>30</v>
      </c>
      <c r="D12465">
        <v>0.2</v>
      </c>
      <c r="E12465" s="289" t="s">
        <v>27759</v>
      </c>
      <c r="F12465">
        <v>5017367077</v>
      </c>
      <c r="G12465" s="276">
        <v>45925</v>
      </c>
      <c r="H12465">
        <v>20250915804125</v>
      </c>
      <c r="I12465">
        <v>0.14399999999999999</v>
      </c>
      <c r="J12465" s="289" t="s">
        <v>324</v>
      </c>
      <c r="K12465" s="289" t="s">
        <v>27760</v>
      </c>
      <c r="L12465" s="289" t="s">
        <v>275</v>
      </c>
      <c r="M12465" s="289" t="s">
        <v>27933</v>
      </c>
      <c r="N12465" s="289" t="s">
        <v>508</v>
      </c>
      <c r="O12465" s="289" t="s">
        <v>16049</v>
      </c>
      <c r="P12465" s="289" t="str">
        <f>VLOOKUP(CAT_Details[[#This Row],[Delivery Bp Customer Code]],Table6[],2,0)</f>
        <v>MZ02</v>
      </c>
    </row>
    <row r="12466" spans="1:16" x14ac:dyDescent="0.25">
      <c r="A12466" s="289" t="s">
        <v>76</v>
      </c>
      <c r="B12466">
        <v>1</v>
      </c>
      <c r="C12466">
        <v>35</v>
      </c>
      <c r="D12466">
        <v>0.2</v>
      </c>
      <c r="E12466" s="289" t="s">
        <v>27777</v>
      </c>
      <c r="F12466">
        <v>5017382759</v>
      </c>
      <c r="G12466" s="276">
        <v>45925</v>
      </c>
      <c r="H12466">
        <v>20250918806980</v>
      </c>
      <c r="I12466">
        <v>0.24</v>
      </c>
      <c r="J12466" s="289" t="s">
        <v>280</v>
      </c>
      <c r="K12466" s="289" t="s">
        <v>27778</v>
      </c>
      <c r="L12466" s="289" t="s">
        <v>275</v>
      </c>
      <c r="M12466" s="289" t="s">
        <v>28203</v>
      </c>
      <c r="N12466" s="289" t="s">
        <v>411</v>
      </c>
      <c r="O12466" s="289" t="s">
        <v>16049</v>
      </c>
      <c r="P12466" s="289" t="str">
        <f>VLOOKUP(CAT_Details[[#This Row],[Delivery Bp Customer Code]],Table6[],2,0)</f>
        <v>MZ02</v>
      </c>
    </row>
    <row r="12467" spans="1:16" x14ac:dyDescent="0.25">
      <c r="A12467" s="289" t="s">
        <v>74</v>
      </c>
      <c r="B12467">
        <v>19</v>
      </c>
      <c r="C12467">
        <v>1212</v>
      </c>
      <c r="D12467">
        <v>10.34</v>
      </c>
      <c r="E12467" s="289" t="s">
        <v>27571</v>
      </c>
      <c r="F12467">
        <v>5017351211</v>
      </c>
      <c r="G12467" s="276">
        <v>45925</v>
      </c>
      <c r="H12467">
        <v>20250909799563</v>
      </c>
      <c r="I12467">
        <v>28.085999999999999</v>
      </c>
      <c r="J12467" s="289" t="s">
        <v>294</v>
      </c>
      <c r="K12467" s="289" t="s">
        <v>27572</v>
      </c>
      <c r="L12467" s="289" t="s">
        <v>275</v>
      </c>
      <c r="M12467" s="289" t="s">
        <v>28070</v>
      </c>
      <c r="N12467" s="289" t="s">
        <v>5685</v>
      </c>
      <c r="O12467" s="289" t="s">
        <v>22256</v>
      </c>
      <c r="P12467" s="289" t="str">
        <f>VLOOKUP(CAT_Details[[#This Row],[Delivery Bp Customer Code]],Table6[],2,0)</f>
        <v>DX01-L5</v>
      </c>
    </row>
    <row r="12468" spans="1:16" x14ac:dyDescent="0.25">
      <c r="A12468" s="289" t="s">
        <v>74</v>
      </c>
      <c r="B12468">
        <v>1</v>
      </c>
      <c r="C12468">
        <v>105</v>
      </c>
      <c r="D12468">
        <v>0.2</v>
      </c>
      <c r="E12468" s="289" t="s">
        <v>27462</v>
      </c>
      <c r="F12468">
        <v>5017351396</v>
      </c>
      <c r="G12468" s="276">
        <v>45925</v>
      </c>
      <c r="H12468">
        <v>20250915804327</v>
      </c>
      <c r="I12468">
        <v>0.192</v>
      </c>
      <c r="J12468" s="289" t="s">
        <v>324</v>
      </c>
      <c r="K12468" s="289" t="s">
        <v>27579</v>
      </c>
      <c r="L12468" s="289" t="s">
        <v>275</v>
      </c>
      <c r="M12468" s="289" t="s">
        <v>27863</v>
      </c>
      <c r="N12468" s="289" t="s">
        <v>399</v>
      </c>
      <c r="O12468" s="289" t="s">
        <v>22256</v>
      </c>
      <c r="P12468" s="289" t="str">
        <f>VLOOKUP(CAT_Details[[#This Row],[Delivery Bp Customer Code]],Table6[],2,0)</f>
        <v>DX01-L5</v>
      </c>
    </row>
    <row r="12469" spans="1:16" x14ac:dyDescent="0.25">
      <c r="A12469" s="289" t="s">
        <v>74</v>
      </c>
      <c r="B12469">
        <v>22</v>
      </c>
      <c r="C12469">
        <v>7980</v>
      </c>
      <c r="D12469">
        <v>8.8000000000000007</v>
      </c>
      <c r="E12469" s="289" t="s">
        <v>27588</v>
      </c>
      <c r="F12469">
        <v>5017351559</v>
      </c>
      <c r="G12469" s="276">
        <v>45925</v>
      </c>
      <c r="H12469">
        <v>20250911802524</v>
      </c>
      <c r="I12469">
        <v>21.12</v>
      </c>
      <c r="J12469" s="289" t="s">
        <v>383</v>
      </c>
      <c r="K12469" s="289" t="s">
        <v>27589</v>
      </c>
      <c r="L12469" s="289" t="s">
        <v>275</v>
      </c>
      <c r="M12469" s="289" t="s">
        <v>28037</v>
      </c>
      <c r="N12469" s="289" t="s">
        <v>386</v>
      </c>
      <c r="O12469" s="289" t="s">
        <v>22256</v>
      </c>
      <c r="P12469" s="289" t="str">
        <f>VLOOKUP(CAT_Details[[#This Row],[Delivery Bp Customer Code]],Table6[],2,0)</f>
        <v>DX01-L5</v>
      </c>
    </row>
    <row r="12470" spans="1:16" x14ac:dyDescent="0.25">
      <c r="A12470" s="289" t="s">
        <v>74</v>
      </c>
      <c r="B12470">
        <v>28</v>
      </c>
      <c r="C12470">
        <v>366</v>
      </c>
      <c r="D12470">
        <v>0.97</v>
      </c>
      <c r="E12470" s="289" t="s">
        <v>27483</v>
      </c>
      <c r="F12470">
        <v>5017351660</v>
      </c>
      <c r="G12470" s="276">
        <v>45925</v>
      </c>
      <c r="H12470">
        <v>20250915804217</v>
      </c>
      <c r="I12470">
        <v>0.56200000000000006</v>
      </c>
      <c r="J12470" s="289" t="s">
        <v>294</v>
      </c>
      <c r="K12470" s="289" t="s">
        <v>27592</v>
      </c>
      <c r="L12470" s="289" t="s">
        <v>275</v>
      </c>
      <c r="M12470" s="289" t="s">
        <v>28306</v>
      </c>
      <c r="N12470" s="289" t="s">
        <v>1413</v>
      </c>
      <c r="O12470" s="289" t="s">
        <v>22256</v>
      </c>
      <c r="P12470" s="289" t="str">
        <f>VLOOKUP(CAT_Details[[#This Row],[Delivery Bp Customer Code]],Table6[],2,0)</f>
        <v>DX01-L5</v>
      </c>
    </row>
    <row r="12471" spans="1:16" x14ac:dyDescent="0.25">
      <c r="A12471" s="289" t="s">
        <v>74</v>
      </c>
      <c r="B12471">
        <v>1</v>
      </c>
      <c r="C12471">
        <v>8</v>
      </c>
      <c r="D12471">
        <v>0.1</v>
      </c>
      <c r="E12471" s="289" t="s">
        <v>27593</v>
      </c>
      <c r="F12471">
        <v>5017351673</v>
      </c>
      <c r="G12471" s="276">
        <v>45925</v>
      </c>
      <c r="H12471">
        <v>20250915804134</v>
      </c>
      <c r="I12471">
        <v>5.5E-2</v>
      </c>
      <c r="J12471" s="289" t="s">
        <v>438</v>
      </c>
      <c r="K12471" s="289" t="s">
        <v>27594</v>
      </c>
      <c r="L12471" s="289" t="s">
        <v>275</v>
      </c>
      <c r="M12471" s="289" t="s">
        <v>27885</v>
      </c>
      <c r="N12471" s="289" t="s">
        <v>18548</v>
      </c>
      <c r="O12471" s="289" t="s">
        <v>22256</v>
      </c>
      <c r="P12471" s="289" t="str">
        <f>VLOOKUP(CAT_Details[[#This Row],[Delivery Bp Customer Code]],Table6[],2,0)</f>
        <v>DX01-L5</v>
      </c>
    </row>
    <row r="12472" spans="1:16" x14ac:dyDescent="0.25">
      <c r="A12472" s="289" t="s">
        <v>74</v>
      </c>
      <c r="B12472">
        <v>6</v>
      </c>
      <c r="C12472">
        <v>380</v>
      </c>
      <c r="D12472">
        <v>3.27</v>
      </c>
      <c r="E12472" s="289" t="s">
        <v>27521</v>
      </c>
      <c r="F12472">
        <v>5017351746</v>
      </c>
      <c r="G12472" s="276">
        <v>45925</v>
      </c>
      <c r="H12472">
        <v>20250909799552</v>
      </c>
      <c r="I12472">
        <v>8.577</v>
      </c>
      <c r="J12472" s="289" t="s">
        <v>294</v>
      </c>
      <c r="K12472" s="289" t="s">
        <v>27600</v>
      </c>
      <c r="L12472" s="289" t="s">
        <v>275</v>
      </c>
      <c r="M12472" s="289" t="s">
        <v>27918</v>
      </c>
      <c r="N12472" s="289" t="s">
        <v>5685</v>
      </c>
      <c r="O12472" s="289" t="s">
        <v>22256</v>
      </c>
      <c r="P12472" s="289" t="str">
        <f>VLOOKUP(CAT_Details[[#This Row],[Delivery Bp Customer Code]],Table6[],2,0)</f>
        <v>DX01-L5</v>
      </c>
    </row>
    <row r="12473" spans="1:16" x14ac:dyDescent="0.25">
      <c r="A12473" s="289" t="s">
        <v>74</v>
      </c>
      <c r="B12473">
        <v>97</v>
      </c>
      <c r="C12473">
        <v>11652</v>
      </c>
      <c r="D12473">
        <v>13.58</v>
      </c>
      <c r="E12473" s="289" t="s">
        <v>27759</v>
      </c>
      <c r="F12473">
        <v>5017367076</v>
      </c>
      <c r="G12473" s="276">
        <v>45925</v>
      </c>
      <c r="H12473">
        <v>20250915803596</v>
      </c>
      <c r="I12473">
        <v>38.345999999999997</v>
      </c>
      <c r="J12473" s="289" t="s">
        <v>324</v>
      </c>
      <c r="K12473" s="289" t="s">
        <v>27801</v>
      </c>
      <c r="L12473" s="289" t="s">
        <v>275</v>
      </c>
      <c r="M12473" s="289" t="s">
        <v>27933</v>
      </c>
      <c r="N12473" s="289" t="s">
        <v>508</v>
      </c>
      <c r="O12473" s="289" t="s">
        <v>22256</v>
      </c>
      <c r="P12473" s="289" t="str">
        <f>VLOOKUP(CAT_Details[[#This Row],[Delivery Bp Customer Code]],Table6[],2,0)</f>
        <v>DX01-L5</v>
      </c>
    </row>
    <row r="12474" spans="1:16" x14ac:dyDescent="0.25">
      <c r="A12474" s="289" t="s">
        <v>74</v>
      </c>
      <c r="B12474">
        <v>1</v>
      </c>
      <c r="C12474">
        <v>146</v>
      </c>
      <c r="D12474">
        <v>0.4</v>
      </c>
      <c r="E12474" s="289" t="s">
        <v>27804</v>
      </c>
      <c r="F12474">
        <v>5017382271</v>
      </c>
      <c r="G12474" s="276">
        <v>45925</v>
      </c>
      <c r="H12474">
        <v>20250917805869</v>
      </c>
      <c r="I12474">
        <v>0.38400000000000001</v>
      </c>
      <c r="J12474" s="289" t="s">
        <v>350</v>
      </c>
      <c r="K12474" s="289" t="s">
        <v>27805</v>
      </c>
      <c r="L12474" s="289" t="s">
        <v>275</v>
      </c>
      <c r="M12474" s="289" t="s">
        <v>27980</v>
      </c>
      <c r="N12474" s="289" t="s">
        <v>685</v>
      </c>
      <c r="O12474" s="289" t="s">
        <v>22256</v>
      </c>
      <c r="P12474" s="289" t="str">
        <f>VLOOKUP(CAT_Details[[#This Row],[Delivery Bp Customer Code]],Table6[],2,0)</f>
        <v>DX01-L5</v>
      </c>
    </row>
    <row r="12475" spans="1:16" x14ac:dyDescent="0.25">
      <c r="A12475" s="289" t="s">
        <v>74</v>
      </c>
      <c r="B12475">
        <v>15</v>
      </c>
      <c r="C12475">
        <v>1483.96</v>
      </c>
      <c r="D12475">
        <v>6</v>
      </c>
      <c r="E12475" s="289" t="s">
        <v>27806</v>
      </c>
      <c r="F12475">
        <v>5017382276</v>
      </c>
      <c r="G12475" s="276">
        <v>45925</v>
      </c>
      <c r="H12475">
        <v>20250917806174</v>
      </c>
      <c r="I12475">
        <v>15.436999999999999</v>
      </c>
      <c r="J12475" s="289" t="s">
        <v>350</v>
      </c>
      <c r="K12475" s="289" t="s">
        <v>27807</v>
      </c>
      <c r="L12475" s="289" t="s">
        <v>275</v>
      </c>
      <c r="M12475" s="289" t="s">
        <v>27995</v>
      </c>
      <c r="N12475" s="289" t="s">
        <v>462</v>
      </c>
      <c r="O12475" s="289" t="s">
        <v>22256</v>
      </c>
      <c r="P12475" s="289" t="str">
        <f>VLOOKUP(CAT_Details[[#This Row],[Delivery Bp Customer Code]],Table6[],2,0)</f>
        <v>DX01-L5</v>
      </c>
    </row>
    <row r="12476" spans="1:16" x14ac:dyDescent="0.25">
      <c r="A12476" s="289" t="s">
        <v>74</v>
      </c>
      <c r="B12476">
        <v>8</v>
      </c>
      <c r="C12476">
        <v>696</v>
      </c>
      <c r="D12476">
        <v>3.2</v>
      </c>
      <c r="E12476" s="289" t="s">
        <v>27806</v>
      </c>
      <c r="F12476">
        <v>5017382277</v>
      </c>
      <c r="G12476" s="276">
        <v>45925</v>
      </c>
      <c r="H12476">
        <v>20250917806172</v>
      </c>
      <c r="I12476">
        <v>7.91</v>
      </c>
      <c r="J12476" s="289" t="s">
        <v>350</v>
      </c>
      <c r="K12476" s="289" t="s">
        <v>27808</v>
      </c>
      <c r="L12476" s="289" t="s">
        <v>275</v>
      </c>
      <c r="M12476" s="289" t="s">
        <v>27995</v>
      </c>
      <c r="N12476" s="289" t="s">
        <v>462</v>
      </c>
      <c r="O12476" s="289" t="s">
        <v>22256</v>
      </c>
      <c r="P12476" s="289" t="str">
        <f>VLOOKUP(CAT_Details[[#This Row],[Delivery Bp Customer Code]],Table6[],2,0)</f>
        <v>DX01-L5</v>
      </c>
    </row>
    <row r="12477" spans="1:16" x14ac:dyDescent="0.25">
      <c r="A12477" s="289" t="s">
        <v>74</v>
      </c>
      <c r="B12477">
        <v>1</v>
      </c>
      <c r="C12477">
        <v>411</v>
      </c>
      <c r="D12477">
        <v>0.5</v>
      </c>
      <c r="E12477" s="289" t="s">
        <v>27817</v>
      </c>
      <c r="F12477">
        <v>5017382605</v>
      </c>
      <c r="G12477" s="276">
        <v>45925</v>
      </c>
      <c r="H12477">
        <v>20250918807360</v>
      </c>
      <c r="I12477">
        <v>1.2</v>
      </c>
      <c r="J12477" s="289" t="s">
        <v>350</v>
      </c>
      <c r="K12477" s="289" t="s">
        <v>27818</v>
      </c>
      <c r="L12477" s="289" t="s">
        <v>275</v>
      </c>
      <c r="M12477" s="289" t="s">
        <v>28109</v>
      </c>
      <c r="N12477" s="289" t="s">
        <v>381</v>
      </c>
      <c r="O12477" s="289" t="s">
        <v>22256</v>
      </c>
      <c r="P12477" s="289" t="str">
        <f>VLOOKUP(CAT_Details[[#This Row],[Delivery Bp Customer Code]],Table6[],2,0)</f>
        <v>DX01-L5</v>
      </c>
    </row>
    <row r="12478" spans="1:16" x14ac:dyDescent="0.25">
      <c r="A12478" s="289" t="s">
        <v>521</v>
      </c>
      <c r="B12478">
        <v>3</v>
      </c>
      <c r="C12478">
        <v>300</v>
      </c>
      <c r="D12478">
        <v>0.6</v>
      </c>
      <c r="E12478" s="289" t="s">
        <v>27603</v>
      </c>
      <c r="F12478">
        <v>5017351581</v>
      </c>
      <c r="G12478" s="276">
        <v>45925</v>
      </c>
      <c r="H12478">
        <v>20250915803706</v>
      </c>
      <c r="I12478">
        <v>0.432</v>
      </c>
      <c r="J12478" s="289" t="s">
        <v>438</v>
      </c>
      <c r="K12478" s="289" t="s">
        <v>27604</v>
      </c>
      <c r="L12478" s="289" t="s">
        <v>275</v>
      </c>
      <c r="M12478" s="289" t="s">
        <v>27885</v>
      </c>
      <c r="N12478" s="289" t="s">
        <v>3360</v>
      </c>
      <c r="O12478" s="289" t="s">
        <v>16307</v>
      </c>
      <c r="P12478" s="289" t="str">
        <f>VLOOKUP(CAT_Details[[#This Row],[Delivery Bp Customer Code]],Table6[],2,0)</f>
        <v>DX01</v>
      </c>
    </row>
    <row r="12479" spans="1:16" x14ac:dyDescent="0.25">
      <c r="A12479" s="289" t="s">
        <v>521</v>
      </c>
      <c r="B12479">
        <v>1</v>
      </c>
      <c r="C12479">
        <v>135</v>
      </c>
      <c r="D12479">
        <v>0.4</v>
      </c>
      <c r="E12479" s="289" t="s">
        <v>27827</v>
      </c>
      <c r="F12479">
        <v>5017366894</v>
      </c>
      <c r="G12479" s="276">
        <v>45925</v>
      </c>
      <c r="H12479">
        <v>20250916804876</v>
      </c>
      <c r="I12479">
        <v>0.67200000000000004</v>
      </c>
      <c r="J12479" s="289" t="s">
        <v>324</v>
      </c>
      <c r="K12479" s="289" t="s">
        <v>27828</v>
      </c>
      <c r="L12479" s="289" t="s">
        <v>275</v>
      </c>
      <c r="M12479" s="289" t="s">
        <v>28108</v>
      </c>
      <c r="N12479" s="289" t="s">
        <v>531</v>
      </c>
      <c r="O12479" s="289" t="s">
        <v>16307</v>
      </c>
      <c r="P12479" s="289" t="str">
        <f>VLOOKUP(CAT_Details[[#This Row],[Delivery Bp Customer Code]],Table6[],2,0)</f>
        <v>DX01</v>
      </c>
    </row>
    <row r="12480" spans="1:16" x14ac:dyDescent="0.25">
      <c r="A12480" s="289" t="s">
        <v>521</v>
      </c>
      <c r="B12480">
        <v>17</v>
      </c>
      <c r="C12480">
        <v>6110</v>
      </c>
      <c r="D12480">
        <v>6.8</v>
      </c>
      <c r="E12480" s="289" t="s">
        <v>27829</v>
      </c>
      <c r="F12480">
        <v>5017382669</v>
      </c>
      <c r="G12480" s="276">
        <v>45925</v>
      </c>
      <c r="H12480">
        <v>20250918806713</v>
      </c>
      <c r="I12480">
        <v>5.8760000000000003</v>
      </c>
      <c r="J12480" s="289" t="s">
        <v>350</v>
      </c>
      <c r="K12480" s="289" t="s">
        <v>27830</v>
      </c>
      <c r="L12480" s="289" t="s">
        <v>275</v>
      </c>
      <c r="M12480" s="289" t="s">
        <v>27980</v>
      </c>
      <c r="N12480" s="289" t="s">
        <v>528</v>
      </c>
      <c r="O12480" s="289" t="s">
        <v>16307</v>
      </c>
      <c r="P12480" s="289" t="str">
        <f>VLOOKUP(CAT_Details[[#This Row],[Delivery Bp Customer Code]],Table6[],2,0)</f>
        <v>DX01</v>
      </c>
    </row>
    <row r="12481" spans="1:16" x14ac:dyDescent="0.25">
      <c r="A12481" s="289" t="s">
        <v>272</v>
      </c>
      <c r="B12481">
        <v>2</v>
      </c>
      <c r="C12481">
        <v>175</v>
      </c>
      <c r="D12481">
        <v>0.8</v>
      </c>
      <c r="E12481" s="289" t="s">
        <v>27279</v>
      </c>
      <c r="F12481">
        <v>5017335906</v>
      </c>
      <c r="G12481" s="276">
        <v>45925</v>
      </c>
      <c r="H12481">
        <v>20250911801635</v>
      </c>
      <c r="I12481">
        <v>1.6319999999999999</v>
      </c>
      <c r="J12481" s="289" t="s">
        <v>287</v>
      </c>
      <c r="K12481" s="289" t="s">
        <v>27451</v>
      </c>
      <c r="L12481" s="289" t="s">
        <v>275</v>
      </c>
      <c r="M12481" s="289" t="s">
        <v>28035</v>
      </c>
      <c r="N12481" s="289" t="s">
        <v>468</v>
      </c>
      <c r="O12481" s="289" t="s">
        <v>277</v>
      </c>
      <c r="P12481" s="289" t="str">
        <f>VLOOKUP(CAT_Details[[#This Row],[Delivery Bp Customer Code]],Table6[],2,0)</f>
        <v>U2-L5</v>
      </c>
    </row>
    <row r="12482" spans="1:16" x14ac:dyDescent="0.25">
      <c r="A12482" s="289" t="s">
        <v>272</v>
      </c>
      <c r="B12482">
        <v>1</v>
      </c>
      <c r="C12482">
        <v>546</v>
      </c>
      <c r="D12482">
        <v>0.4</v>
      </c>
      <c r="E12482" s="289" t="s">
        <v>27462</v>
      </c>
      <c r="F12482">
        <v>5017351393</v>
      </c>
      <c r="G12482" s="276">
        <v>45925</v>
      </c>
      <c r="H12482">
        <v>20250915804319</v>
      </c>
      <c r="I12482">
        <v>0.38400000000000001</v>
      </c>
      <c r="J12482" s="289" t="s">
        <v>324</v>
      </c>
      <c r="K12482" s="289" t="s">
        <v>27606</v>
      </c>
      <c r="L12482" s="289" t="s">
        <v>275</v>
      </c>
      <c r="M12482" s="289" t="s">
        <v>27863</v>
      </c>
      <c r="N12482" s="289" t="s">
        <v>399</v>
      </c>
      <c r="O12482" s="289" t="s">
        <v>277</v>
      </c>
      <c r="P12482" s="289" t="str">
        <f>VLOOKUP(CAT_Details[[#This Row],[Delivery Bp Customer Code]],Table6[],2,0)</f>
        <v>U2-L5</v>
      </c>
    </row>
    <row r="12483" spans="1:16" x14ac:dyDescent="0.25">
      <c r="A12483" s="289" t="s">
        <v>272</v>
      </c>
      <c r="B12483">
        <v>12</v>
      </c>
      <c r="C12483">
        <v>2590</v>
      </c>
      <c r="D12483">
        <v>4.8</v>
      </c>
      <c r="E12483" s="289" t="s">
        <v>27528</v>
      </c>
      <c r="F12483">
        <v>5017351531</v>
      </c>
      <c r="G12483" s="276">
        <v>45925</v>
      </c>
      <c r="H12483">
        <v>20250915804016</v>
      </c>
      <c r="I12483">
        <v>13.824</v>
      </c>
      <c r="J12483" s="289" t="s">
        <v>294</v>
      </c>
      <c r="K12483" s="289" t="s">
        <v>27607</v>
      </c>
      <c r="L12483" s="289" t="s">
        <v>275</v>
      </c>
      <c r="M12483" s="289" t="s">
        <v>28177</v>
      </c>
      <c r="N12483" s="289" t="s">
        <v>555</v>
      </c>
      <c r="O12483" s="289" t="s">
        <v>277</v>
      </c>
      <c r="P12483" s="289" t="str">
        <f>VLOOKUP(CAT_Details[[#This Row],[Delivery Bp Customer Code]],Table6[],2,0)</f>
        <v>U2-L5</v>
      </c>
    </row>
    <row r="12484" spans="1:16" x14ac:dyDescent="0.25">
      <c r="A12484" s="289" t="s">
        <v>272</v>
      </c>
      <c r="B12484">
        <v>3</v>
      </c>
      <c r="C12484">
        <v>513</v>
      </c>
      <c r="D12484">
        <v>0.6</v>
      </c>
      <c r="E12484" s="289" t="s">
        <v>27846</v>
      </c>
      <c r="F12484">
        <v>5017382211</v>
      </c>
      <c r="G12484" s="276">
        <v>45925</v>
      </c>
      <c r="H12484">
        <v>20250915804150</v>
      </c>
      <c r="I12484">
        <v>1.224</v>
      </c>
      <c r="J12484" s="289" t="s">
        <v>350</v>
      </c>
      <c r="K12484" s="289" t="s">
        <v>27847</v>
      </c>
      <c r="L12484" s="289" t="s">
        <v>275</v>
      </c>
      <c r="M12484" s="289" t="s">
        <v>27995</v>
      </c>
      <c r="N12484" s="289" t="s">
        <v>540</v>
      </c>
      <c r="O12484" s="289" t="s">
        <v>277</v>
      </c>
      <c r="P12484" s="289" t="str">
        <f>VLOOKUP(CAT_Details[[#This Row],[Delivery Bp Customer Code]],Table6[],2,0)</f>
        <v>U2-L5</v>
      </c>
    </row>
    <row r="12485" spans="1:16" x14ac:dyDescent="0.25">
      <c r="A12485" s="289" t="s">
        <v>272</v>
      </c>
      <c r="B12485">
        <v>6</v>
      </c>
      <c r="C12485">
        <v>1800</v>
      </c>
      <c r="D12485">
        <v>2.4</v>
      </c>
      <c r="E12485" s="289" t="s">
        <v>27848</v>
      </c>
      <c r="F12485">
        <v>5017382572</v>
      </c>
      <c r="G12485" s="276">
        <v>45925</v>
      </c>
      <c r="H12485">
        <v>20250918806978</v>
      </c>
      <c r="I12485">
        <v>2.016</v>
      </c>
      <c r="J12485" s="289" t="s">
        <v>350</v>
      </c>
      <c r="K12485" s="289" t="s">
        <v>27849</v>
      </c>
      <c r="L12485" s="289" t="s">
        <v>275</v>
      </c>
      <c r="M12485" s="289" t="s">
        <v>28109</v>
      </c>
      <c r="N12485" s="289" t="s">
        <v>15982</v>
      </c>
      <c r="O12485" s="289" t="s">
        <v>277</v>
      </c>
      <c r="P12485" s="289" t="str">
        <f>VLOOKUP(CAT_Details[[#This Row],[Delivery Bp Customer Code]],Table6[],2,0)</f>
        <v>U2-L5</v>
      </c>
    </row>
    <row r="12486" spans="1:16" x14ac:dyDescent="0.25">
      <c r="A12486" s="289" t="s">
        <v>5576</v>
      </c>
      <c r="B12486">
        <v>12</v>
      </c>
      <c r="C12486">
        <v>13200</v>
      </c>
      <c r="D12486">
        <v>7.2</v>
      </c>
      <c r="E12486" s="289" t="s">
        <v>28105</v>
      </c>
      <c r="F12486">
        <v>5017413599</v>
      </c>
      <c r="G12486" s="276">
        <v>45925</v>
      </c>
      <c r="H12486">
        <v>20250915803849</v>
      </c>
      <c r="I12486">
        <v>17.28</v>
      </c>
      <c r="J12486" s="289" t="s">
        <v>273</v>
      </c>
      <c r="K12486" s="289" t="s">
        <v>28106</v>
      </c>
      <c r="L12486" s="289" t="s">
        <v>275</v>
      </c>
      <c r="M12486" s="289" t="s">
        <v>28111</v>
      </c>
      <c r="N12486" s="289" t="s">
        <v>6556</v>
      </c>
      <c r="O12486" s="289" t="s">
        <v>15996</v>
      </c>
      <c r="P12486" s="289" t="str">
        <f>VLOOKUP(CAT_Details[[#This Row],[Delivery Bp Customer Code]],Table6[],2,0)</f>
        <v>ES01</v>
      </c>
    </row>
    <row r="12487" spans="1:16" x14ac:dyDescent="0.25">
      <c r="A12487" s="289" t="s">
        <v>278</v>
      </c>
      <c r="B12487">
        <v>2</v>
      </c>
      <c r="C12487">
        <v>1000</v>
      </c>
      <c r="D12487">
        <v>0.8</v>
      </c>
      <c r="E12487" s="289" t="s">
        <v>27642</v>
      </c>
      <c r="F12487">
        <v>5017382113</v>
      </c>
      <c r="G12487" s="276">
        <v>45926</v>
      </c>
      <c r="H12487">
        <v>20250917806457</v>
      </c>
      <c r="I12487">
        <v>1.1519999999999999</v>
      </c>
      <c r="J12487" s="289" t="s">
        <v>324</v>
      </c>
      <c r="K12487" s="289" t="s">
        <v>27643</v>
      </c>
      <c r="L12487" s="289" t="s">
        <v>275</v>
      </c>
      <c r="M12487" s="289" t="s">
        <v>28268</v>
      </c>
      <c r="N12487" s="289" t="s">
        <v>333</v>
      </c>
      <c r="O12487" s="289" t="s">
        <v>498</v>
      </c>
      <c r="P12487" s="289" t="str">
        <f>VLOOKUP(CAT_Details[[#This Row],[Delivery Bp Customer Code]],Table6[],2,0)</f>
        <v>DK-BM01</v>
      </c>
    </row>
    <row r="12488" spans="1:16" x14ac:dyDescent="0.25">
      <c r="A12488" s="289" t="s">
        <v>278</v>
      </c>
      <c r="B12488">
        <v>16</v>
      </c>
      <c r="C12488">
        <v>2903.79</v>
      </c>
      <c r="D12488">
        <v>5.6</v>
      </c>
      <c r="E12488" s="289" t="s">
        <v>27866</v>
      </c>
      <c r="F12488">
        <v>5017397957</v>
      </c>
      <c r="G12488" s="276">
        <v>45926</v>
      </c>
      <c r="H12488">
        <v>20250918807263</v>
      </c>
      <c r="I12488">
        <v>9.0719999999999992</v>
      </c>
      <c r="J12488" s="289" t="s">
        <v>280</v>
      </c>
      <c r="K12488" s="289" t="s">
        <v>27867</v>
      </c>
      <c r="L12488" s="289" t="s">
        <v>275</v>
      </c>
      <c r="M12488" s="289" t="s">
        <v>28270</v>
      </c>
      <c r="N12488" s="289" t="s">
        <v>23070</v>
      </c>
      <c r="O12488" s="289" t="s">
        <v>498</v>
      </c>
      <c r="P12488" s="289" t="str">
        <f>VLOOKUP(CAT_Details[[#This Row],[Delivery Bp Customer Code]],Table6[],2,0)</f>
        <v>DK-BM01</v>
      </c>
    </row>
    <row r="12489" spans="1:16" x14ac:dyDescent="0.25">
      <c r="A12489" s="289" t="s">
        <v>278</v>
      </c>
      <c r="B12489">
        <v>5</v>
      </c>
      <c r="C12489">
        <v>1853</v>
      </c>
      <c r="D12489">
        <v>2</v>
      </c>
      <c r="E12489" s="289" t="s">
        <v>28116</v>
      </c>
      <c r="F12489">
        <v>5017429010</v>
      </c>
      <c r="G12489" s="276">
        <v>45926</v>
      </c>
      <c r="H12489">
        <v>20250922808747</v>
      </c>
      <c r="I12489">
        <v>2.016</v>
      </c>
      <c r="J12489" s="289" t="s">
        <v>273</v>
      </c>
      <c r="K12489" s="289" t="s">
        <v>28117</v>
      </c>
      <c r="L12489" s="289" t="s">
        <v>275</v>
      </c>
      <c r="M12489" s="289" t="s">
        <v>28273</v>
      </c>
      <c r="N12489" s="289" t="s">
        <v>1011</v>
      </c>
      <c r="O12489" s="289" t="s">
        <v>498</v>
      </c>
      <c r="P12489" s="289" t="str">
        <f>VLOOKUP(CAT_Details[[#This Row],[Delivery Bp Customer Code]],Table6[],2,0)</f>
        <v>DK-BM01</v>
      </c>
    </row>
    <row r="12490" spans="1:16" x14ac:dyDescent="0.25">
      <c r="A12490" s="289" t="s">
        <v>278</v>
      </c>
      <c r="B12490">
        <v>19</v>
      </c>
      <c r="C12490">
        <v>8400.7999999999993</v>
      </c>
      <c r="D12490">
        <v>7.6</v>
      </c>
      <c r="E12490" s="289" t="s">
        <v>28128</v>
      </c>
      <c r="F12490">
        <v>5017429515</v>
      </c>
      <c r="G12490" s="276">
        <v>45926</v>
      </c>
      <c r="H12490">
        <v>20250922809072</v>
      </c>
      <c r="I12490">
        <v>18.239999999999998</v>
      </c>
      <c r="J12490" s="289" t="s">
        <v>273</v>
      </c>
      <c r="K12490" s="289" t="s">
        <v>28129</v>
      </c>
      <c r="L12490" s="289" t="s">
        <v>275</v>
      </c>
      <c r="M12490" s="289" t="s">
        <v>28273</v>
      </c>
      <c r="N12490" s="289" t="s">
        <v>22182</v>
      </c>
      <c r="O12490" s="289" t="s">
        <v>498</v>
      </c>
      <c r="P12490" s="289" t="str">
        <f>VLOOKUP(CAT_Details[[#This Row],[Delivery Bp Customer Code]],Table6[],2,0)</f>
        <v>DK-BM01</v>
      </c>
    </row>
    <row r="12491" spans="1:16" x14ac:dyDescent="0.25">
      <c r="A12491" s="289" t="s">
        <v>75</v>
      </c>
      <c r="B12491">
        <v>1</v>
      </c>
      <c r="C12491">
        <v>1.5</v>
      </c>
      <c r="D12491">
        <v>0.05</v>
      </c>
      <c r="E12491" s="289" t="s">
        <v>27679</v>
      </c>
      <c r="F12491">
        <v>5017367405</v>
      </c>
      <c r="G12491" s="276">
        <v>45926</v>
      </c>
      <c r="H12491">
        <v>20250916804698</v>
      </c>
      <c r="I12491">
        <v>2.5999999999999999E-2</v>
      </c>
      <c r="J12491" s="289" t="s">
        <v>294</v>
      </c>
      <c r="K12491" s="289" t="s">
        <v>27680</v>
      </c>
      <c r="L12491" s="289" t="s">
        <v>275</v>
      </c>
      <c r="M12491" s="289" t="s">
        <v>27994</v>
      </c>
      <c r="N12491" s="289" t="s">
        <v>555</v>
      </c>
      <c r="O12491" s="289" t="s">
        <v>2173</v>
      </c>
      <c r="P12491" s="289" t="str">
        <f>VLOOKUP(CAT_Details[[#This Row],[Delivery Bp Customer Code]],Table6[],2,0)</f>
        <v>OYL1</v>
      </c>
    </row>
    <row r="12492" spans="1:16" x14ac:dyDescent="0.25">
      <c r="A12492" s="289" t="s">
        <v>75</v>
      </c>
      <c r="B12492">
        <v>1</v>
      </c>
      <c r="C12492">
        <v>0.3</v>
      </c>
      <c r="D12492">
        <v>0.02</v>
      </c>
      <c r="E12492" s="289" t="s">
        <v>27874</v>
      </c>
      <c r="F12492">
        <v>5017398059</v>
      </c>
      <c r="G12492" s="276">
        <v>45926</v>
      </c>
      <c r="H12492">
        <v>20250918806889</v>
      </c>
      <c r="I12492">
        <v>5.0000000000000001E-3</v>
      </c>
      <c r="J12492" s="289" t="s">
        <v>350</v>
      </c>
      <c r="K12492" s="289" t="s">
        <v>27875</v>
      </c>
      <c r="L12492" s="289" t="s">
        <v>275</v>
      </c>
      <c r="M12492" s="289" t="s">
        <v>28307</v>
      </c>
      <c r="N12492" s="289" t="s">
        <v>18499</v>
      </c>
      <c r="O12492" s="289" t="s">
        <v>2173</v>
      </c>
      <c r="P12492" s="289" t="str">
        <f>VLOOKUP(CAT_Details[[#This Row],[Delivery Bp Customer Code]],Table6[],2,0)</f>
        <v>OYL1</v>
      </c>
    </row>
    <row r="12493" spans="1:16" x14ac:dyDescent="0.25">
      <c r="A12493" s="289" t="s">
        <v>75</v>
      </c>
      <c r="B12493">
        <v>3</v>
      </c>
      <c r="C12493">
        <v>372</v>
      </c>
      <c r="D12493">
        <v>0.6</v>
      </c>
      <c r="E12493" s="289" t="s">
        <v>27878</v>
      </c>
      <c r="F12493">
        <v>5017398274</v>
      </c>
      <c r="G12493" s="276">
        <v>45926</v>
      </c>
      <c r="H12493">
        <v>20250916804603</v>
      </c>
      <c r="I12493">
        <v>0.76300000000000001</v>
      </c>
      <c r="J12493" s="289" t="s">
        <v>350</v>
      </c>
      <c r="K12493" s="289" t="s">
        <v>27879</v>
      </c>
      <c r="L12493" s="289" t="s">
        <v>275</v>
      </c>
      <c r="M12493" s="289" t="s">
        <v>28109</v>
      </c>
      <c r="N12493" s="289" t="s">
        <v>602</v>
      </c>
      <c r="O12493" s="289" t="s">
        <v>2173</v>
      </c>
      <c r="P12493" s="289" t="str">
        <f>VLOOKUP(CAT_Details[[#This Row],[Delivery Bp Customer Code]],Table6[],2,0)</f>
        <v>OYL1</v>
      </c>
    </row>
    <row r="12494" spans="1:16" x14ac:dyDescent="0.25">
      <c r="A12494" s="289" t="s">
        <v>75</v>
      </c>
      <c r="B12494">
        <v>6</v>
      </c>
      <c r="C12494">
        <v>2500</v>
      </c>
      <c r="D12494">
        <v>2.4</v>
      </c>
      <c r="E12494" s="289" t="s">
        <v>27880</v>
      </c>
      <c r="F12494">
        <v>5017398282</v>
      </c>
      <c r="G12494" s="276">
        <v>45926</v>
      </c>
      <c r="H12494">
        <v>20250922809166</v>
      </c>
      <c r="I12494">
        <v>4.032</v>
      </c>
      <c r="J12494" s="289" t="s">
        <v>324</v>
      </c>
      <c r="K12494" s="289" t="s">
        <v>27881</v>
      </c>
      <c r="L12494" s="289" t="s">
        <v>275</v>
      </c>
      <c r="M12494" s="289" t="s">
        <v>28308</v>
      </c>
      <c r="N12494" s="289" t="s">
        <v>15858</v>
      </c>
      <c r="O12494" s="289" t="s">
        <v>2173</v>
      </c>
      <c r="P12494" s="289" t="str">
        <f>VLOOKUP(CAT_Details[[#This Row],[Delivery Bp Customer Code]],Table6[],2,0)</f>
        <v>OYL1</v>
      </c>
    </row>
    <row r="12495" spans="1:16" x14ac:dyDescent="0.25">
      <c r="A12495" s="289" t="s">
        <v>75</v>
      </c>
      <c r="B12495">
        <v>10</v>
      </c>
      <c r="C12495">
        <v>6106</v>
      </c>
      <c r="D12495">
        <v>4</v>
      </c>
      <c r="E12495" s="289" t="s">
        <v>27999</v>
      </c>
      <c r="F12495">
        <v>5017413235</v>
      </c>
      <c r="G12495" s="276">
        <v>45926</v>
      </c>
      <c r="H12495">
        <v>20250916805389</v>
      </c>
      <c r="I12495">
        <v>5.76</v>
      </c>
      <c r="J12495" s="289" t="s">
        <v>280</v>
      </c>
      <c r="K12495" s="289" t="s">
        <v>28000</v>
      </c>
      <c r="L12495" s="289" t="s">
        <v>275</v>
      </c>
      <c r="M12495" s="289" t="s">
        <v>28310</v>
      </c>
      <c r="N12495" s="289" t="s">
        <v>868</v>
      </c>
      <c r="O12495" s="289" t="s">
        <v>2173</v>
      </c>
      <c r="P12495" s="289" t="str">
        <f>VLOOKUP(CAT_Details[[#This Row],[Delivery Bp Customer Code]],Table6[],2,0)</f>
        <v>OYL1</v>
      </c>
    </row>
    <row r="12496" spans="1:16" x14ac:dyDescent="0.25">
      <c r="A12496" s="289" t="s">
        <v>75</v>
      </c>
      <c r="B12496">
        <v>1</v>
      </c>
      <c r="C12496">
        <v>18.2</v>
      </c>
      <c r="D12496">
        <v>0.05</v>
      </c>
      <c r="E12496" s="289" t="s">
        <v>28003</v>
      </c>
      <c r="F12496">
        <v>5017413300</v>
      </c>
      <c r="G12496" s="276">
        <v>45926</v>
      </c>
      <c r="H12496">
        <v>20250918807159</v>
      </c>
      <c r="I12496">
        <v>1.7000000000000001E-2</v>
      </c>
      <c r="J12496" s="289" t="s">
        <v>280</v>
      </c>
      <c r="K12496" s="289" t="s">
        <v>28004</v>
      </c>
      <c r="L12496" s="289" t="s">
        <v>275</v>
      </c>
      <c r="M12496" s="289" t="s">
        <v>28270</v>
      </c>
      <c r="N12496" s="289" t="s">
        <v>2942</v>
      </c>
      <c r="O12496" s="289" t="s">
        <v>2173</v>
      </c>
      <c r="P12496" s="289" t="str">
        <f>VLOOKUP(CAT_Details[[#This Row],[Delivery Bp Customer Code]],Table6[],2,0)</f>
        <v>OYL1</v>
      </c>
    </row>
    <row r="12497" spans="1:16" x14ac:dyDescent="0.25">
      <c r="A12497" s="289" t="s">
        <v>17052</v>
      </c>
      <c r="B12497">
        <v>1</v>
      </c>
      <c r="C12497">
        <v>9</v>
      </c>
      <c r="D12497">
        <v>7.0000000000000007E-2</v>
      </c>
      <c r="E12497" s="289" t="s">
        <v>27504</v>
      </c>
      <c r="F12497">
        <v>5017351560</v>
      </c>
      <c r="G12497" s="276">
        <v>45926</v>
      </c>
      <c r="H12497">
        <v>20250915803755</v>
      </c>
      <c r="I12497">
        <v>2.5000000000000001E-2</v>
      </c>
      <c r="J12497" s="289" t="s">
        <v>764</v>
      </c>
      <c r="K12497" s="289" t="s">
        <v>27505</v>
      </c>
      <c r="L12497" s="289" t="s">
        <v>280</v>
      </c>
      <c r="M12497" s="289" t="s">
        <v>27883</v>
      </c>
      <c r="N12497" s="289" t="s">
        <v>766</v>
      </c>
      <c r="O12497" s="289" t="s">
        <v>18284</v>
      </c>
      <c r="P12497" s="289">
        <f>VLOOKUP(CAT_Details[[#This Row],[Delivery Bp Customer Code]],Table6[],2,0)</f>
        <v>3705</v>
      </c>
    </row>
    <row r="12498" spans="1:16" x14ac:dyDescent="0.25">
      <c r="A12498" s="289" t="s">
        <v>17052</v>
      </c>
      <c r="B12498">
        <v>2</v>
      </c>
      <c r="C12498">
        <v>1320</v>
      </c>
      <c r="D12498">
        <v>0.91</v>
      </c>
      <c r="E12498" s="289" t="s">
        <v>27691</v>
      </c>
      <c r="F12498">
        <v>5017366828</v>
      </c>
      <c r="G12498" s="276">
        <v>45926</v>
      </c>
      <c r="H12498">
        <v>20250916805149</v>
      </c>
      <c r="I12498">
        <v>1.744</v>
      </c>
      <c r="J12498" s="289" t="s">
        <v>853</v>
      </c>
      <c r="K12498" s="289" t="s">
        <v>27692</v>
      </c>
      <c r="L12498" s="289" t="s">
        <v>280</v>
      </c>
      <c r="M12498" s="289" t="s">
        <v>28074</v>
      </c>
      <c r="N12498" s="289" t="s">
        <v>22845</v>
      </c>
      <c r="O12498" s="289" t="s">
        <v>18284</v>
      </c>
      <c r="P12498" s="289">
        <f>VLOOKUP(CAT_Details[[#This Row],[Delivery Bp Customer Code]],Table6[],2,0)</f>
        <v>3705</v>
      </c>
    </row>
    <row r="12499" spans="1:16" x14ac:dyDescent="0.25">
      <c r="A12499" s="289" t="s">
        <v>17052</v>
      </c>
      <c r="B12499">
        <v>1</v>
      </c>
      <c r="C12499">
        <v>95</v>
      </c>
      <c r="D12499">
        <v>0.4</v>
      </c>
      <c r="E12499" s="289" t="s">
        <v>27697</v>
      </c>
      <c r="F12499">
        <v>5017367126</v>
      </c>
      <c r="G12499" s="276">
        <v>45926</v>
      </c>
      <c r="H12499">
        <v>20250916804717</v>
      </c>
      <c r="I12499">
        <v>0.51800000000000002</v>
      </c>
      <c r="J12499" s="289" t="s">
        <v>438</v>
      </c>
      <c r="K12499" s="289" t="s">
        <v>27698</v>
      </c>
      <c r="L12499" s="289" t="s">
        <v>280</v>
      </c>
      <c r="M12499" s="289" t="s">
        <v>28150</v>
      </c>
      <c r="N12499" s="289" t="s">
        <v>21148</v>
      </c>
      <c r="O12499" s="289" t="s">
        <v>18284</v>
      </c>
      <c r="P12499" s="289">
        <f>VLOOKUP(CAT_Details[[#This Row],[Delivery Bp Customer Code]],Table6[],2,0)</f>
        <v>3705</v>
      </c>
    </row>
    <row r="12500" spans="1:16" x14ac:dyDescent="0.25">
      <c r="A12500" s="289" t="s">
        <v>17052</v>
      </c>
      <c r="B12500">
        <v>4</v>
      </c>
      <c r="C12500">
        <v>40</v>
      </c>
      <c r="D12500">
        <v>0.08</v>
      </c>
      <c r="E12500" s="289" t="s">
        <v>27893</v>
      </c>
      <c r="F12500">
        <v>5017397998</v>
      </c>
      <c r="G12500" s="276">
        <v>45926</v>
      </c>
      <c r="H12500">
        <v>20250918807506</v>
      </c>
      <c r="I12500">
        <v>4.2999999999999997E-2</v>
      </c>
      <c r="J12500" s="289" t="s">
        <v>275</v>
      </c>
      <c r="K12500" s="289" t="s">
        <v>27894</v>
      </c>
      <c r="L12500" s="289" t="s">
        <v>280</v>
      </c>
      <c r="M12500" s="289" t="s">
        <v>28151</v>
      </c>
      <c r="N12500" s="289" t="s">
        <v>19302</v>
      </c>
      <c r="O12500" s="289" t="s">
        <v>18284</v>
      </c>
      <c r="P12500" s="289">
        <f>VLOOKUP(CAT_Details[[#This Row],[Delivery Bp Customer Code]],Table6[],2,0)</f>
        <v>3705</v>
      </c>
    </row>
    <row r="12501" spans="1:16" x14ac:dyDescent="0.25">
      <c r="A12501" s="289" t="s">
        <v>17052</v>
      </c>
      <c r="B12501">
        <v>8</v>
      </c>
      <c r="C12501">
        <v>2765</v>
      </c>
      <c r="D12501">
        <v>2.36</v>
      </c>
      <c r="E12501" s="289" t="s">
        <v>27895</v>
      </c>
      <c r="F12501">
        <v>5017398013</v>
      </c>
      <c r="G12501" s="276">
        <v>45926</v>
      </c>
      <c r="H12501">
        <v>20250919808035</v>
      </c>
      <c r="I12501">
        <v>2.875</v>
      </c>
      <c r="J12501" s="289" t="s">
        <v>275</v>
      </c>
      <c r="K12501" s="289" t="s">
        <v>27896</v>
      </c>
      <c r="L12501" s="289" t="s">
        <v>280</v>
      </c>
      <c r="M12501" s="289" t="s">
        <v>28151</v>
      </c>
      <c r="N12501" s="289" t="s">
        <v>20241</v>
      </c>
      <c r="O12501" s="289" t="s">
        <v>18284</v>
      </c>
      <c r="P12501" s="289">
        <f>VLOOKUP(CAT_Details[[#This Row],[Delivery Bp Customer Code]],Table6[],2,0)</f>
        <v>3705</v>
      </c>
    </row>
    <row r="12502" spans="1:16" x14ac:dyDescent="0.25">
      <c r="A12502" s="289" t="s">
        <v>17052</v>
      </c>
      <c r="B12502">
        <v>2</v>
      </c>
      <c r="C12502">
        <v>46</v>
      </c>
      <c r="D12502">
        <v>0.21</v>
      </c>
      <c r="E12502" s="289" t="s">
        <v>27897</v>
      </c>
      <c r="F12502">
        <v>5017398301</v>
      </c>
      <c r="G12502" s="276">
        <v>45926</v>
      </c>
      <c r="H12502">
        <v>20250918806979</v>
      </c>
      <c r="I12502">
        <v>0.113</v>
      </c>
      <c r="J12502" s="289" t="s">
        <v>275</v>
      </c>
      <c r="K12502" s="289" t="s">
        <v>27898</v>
      </c>
      <c r="L12502" s="289" t="s">
        <v>280</v>
      </c>
      <c r="M12502" s="289" t="s">
        <v>28349</v>
      </c>
      <c r="N12502" s="289" t="s">
        <v>18877</v>
      </c>
      <c r="O12502" s="289" t="s">
        <v>18284</v>
      </c>
      <c r="P12502" s="289">
        <f>VLOOKUP(CAT_Details[[#This Row],[Delivery Bp Customer Code]],Table6[],2,0)</f>
        <v>3705</v>
      </c>
    </row>
    <row r="12503" spans="1:16" x14ac:dyDescent="0.25">
      <c r="A12503" s="289" t="s">
        <v>17052</v>
      </c>
      <c r="B12503">
        <v>1</v>
      </c>
      <c r="C12503">
        <v>3</v>
      </c>
      <c r="D12503">
        <v>0.03</v>
      </c>
      <c r="E12503" s="289" t="s">
        <v>27901</v>
      </c>
      <c r="F12503">
        <v>5017398333</v>
      </c>
      <c r="G12503" s="276">
        <v>45926</v>
      </c>
      <c r="H12503">
        <v>20250919807861</v>
      </c>
      <c r="I12503">
        <v>1.0999999999999999E-2</v>
      </c>
      <c r="J12503" s="289" t="s">
        <v>302</v>
      </c>
      <c r="K12503" s="289" t="s">
        <v>27902</v>
      </c>
      <c r="L12503" s="289" t="s">
        <v>280</v>
      </c>
      <c r="M12503" s="289" t="s">
        <v>28108</v>
      </c>
      <c r="N12503" s="289" t="s">
        <v>18394</v>
      </c>
      <c r="O12503" s="289" t="s">
        <v>18284</v>
      </c>
      <c r="P12503" s="289">
        <f>VLOOKUP(CAT_Details[[#This Row],[Delivery Bp Customer Code]],Table6[],2,0)</f>
        <v>3705</v>
      </c>
    </row>
    <row r="12504" spans="1:16" x14ac:dyDescent="0.25">
      <c r="A12504" s="289" t="s">
        <v>17052</v>
      </c>
      <c r="B12504">
        <v>5</v>
      </c>
      <c r="C12504">
        <v>31</v>
      </c>
      <c r="D12504">
        <v>0.28999999999999998</v>
      </c>
      <c r="E12504" s="289" t="s">
        <v>27905</v>
      </c>
      <c r="F12504">
        <v>5017398348</v>
      </c>
      <c r="G12504" s="276">
        <v>45926</v>
      </c>
      <c r="H12504">
        <v>20250922809255</v>
      </c>
      <c r="I12504">
        <v>0.17199999999999999</v>
      </c>
      <c r="J12504" s="289" t="s">
        <v>275</v>
      </c>
      <c r="K12504" s="289" t="s">
        <v>27906</v>
      </c>
      <c r="L12504" s="289" t="s">
        <v>280</v>
      </c>
      <c r="M12504" s="289" t="s">
        <v>28151</v>
      </c>
      <c r="N12504" s="289" t="s">
        <v>18883</v>
      </c>
      <c r="O12504" s="289" t="s">
        <v>18284</v>
      </c>
      <c r="P12504" s="289">
        <f>VLOOKUP(CAT_Details[[#This Row],[Delivery Bp Customer Code]],Table6[],2,0)</f>
        <v>3705</v>
      </c>
    </row>
    <row r="12505" spans="1:16" x14ac:dyDescent="0.25">
      <c r="A12505" s="289" t="s">
        <v>17052</v>
      </c>
      <c r="B12505">
        <v>1</v>
      </c>
      <c r="C12505">
        <v>11.3</v>
      </c>
      <c r="D12505">
        <v>7.0000000000000007E-2</v>
      </c>
      <c r="E12505" s="289" t="s">
        <v>27905</v>
      </c>
      <c r="F12505">
        <v>5017398349</v>
      </c>
      <c r="G12505" s="276">
        <v>45926</v>
      </c>
      <c r="H12505">
        <v>20250919808155</v>
      </c>
      <c r="I12505">
        <v>4.4999999999999998E-2</v>
      </c>
      <c r="J12505" s="289" t="s">
        <v>275</v>
      </c>
      <c r="K12505" s="289" t="s">
        <v>27907</v>
      </c>
      <c r="L12505" s="289" t="s">
        <v>280</v>
      </c>
      <c r="M12505" s="289" t="s">
        <v>28151</v>
      </c>
      <c r="N12505" s="289" t="s">
        <v>18883</v>
      </c>
      <c r="O12505" s="289" t="s">
        <v>18284</v>
      </c>
      <c r="P12505" s="289">
        <f>VLOOKUP(CAT_Details[[#This Row],[Delivery Bp Customer Code]],Table6[],2,0)</f>
        <v>3705</v>
      </c>
    </row>
    <row r="12506" spans="1:16" x14ac:dyDescent="0.25">
      <c r="A12506" s="289" t="s">
        <v>17052</v>
      </c>
      <c r="B12506">
        <v>2</v>
      </c>
      <c r="C12506">
        <v>1628</v>
      </c>
      <c r="D12506">
        <v>1.67</v>
      </c>
      <c r="E12506" s="289" t="s">
        <v>27908</v>
      </c>
      <c r="F12506">
        <v>5017398355</v>
      </c>
      <c r="G12506" s="276">
        <v>45926</v>
      </c>
      <c r="H12506">
        <v>20250918807589</v>
      </c>
      <c r="I12506">
        <v>1.6</v>
      </c>
      <c r="J12506" s="289" t="s">
        <v>302</v>
      </c>
      <c r="K12506" s="289" t="s">
        <v>27909</v>
      </c>
      <c r="L12506" s="289" t="s">
        <v>280</v>
      </c>
      <c r="M12506" s="289" t="s">
        <v>28108</v>
      </c>
      <c r="N12506" s="289" t="s">
        <v>18897</v>
      </c>
      <c r="O12506" s="289" t="s">
        <v>18284</v>
      </c>
      <c r="P12506" s="289">
        <f>VLOOKUP(CAT_Details[[#This Row],[Delivery Bp Customer Code]],Table6[],2,0)</f>
        <v>3705</v>
      </c>
    </row>
    <row r="12507" spans="1:16" x14ac:dyDescent="0.25">
      <c r="A12507" s="289" t="s">
        <v>17052</v>
      </c>
      <c r="B12507">
        <v>1</v>
      </c>
      <c r="C12507">
        <v>30</v>
      </c>
      <c r="D12507">
        <v>0.2</v>
      </c>
      <c r="E12507" s="289" t="s">
        <v>27910</v>
      </c>
      <c r="F12507">
        <v>5017398416</v>
      </c>
      <c r="G12507" s="276">
        <v>45926</v>
      </c>
      <c r="H12507">
        <v>20250918807460</v>
      </c>
      <c r="I12507">
        <v>0.14399999999999999</v>
      </c>
      <c r="J12507" s="289" t="s">
        <v>275</v>
      </c>
      <c r="K12507" s="289" t="s">
        <v>27911</v>
      </c>
      <c r="L12507" s="289" t="s">
        <v>280</v>
      </c>
      <c r="M12507" s="289" t="s">
        <v>28151</v>
      </c>
      <c r="N12507" s="289" t="s">
        <v>18889</v>
      </c>
      <c r="O12507" s="289" t="s">
        <v>18284</v>
      </c>
      <c r="P12507" s="289">
        <f>VLOOKUP(CAT_Details[[#This Row],[Delivery Bp Customer Code]],Table6[],2,0)</f>
        <v>3705</v>
      </c>
    </row>
    <row r="12508" spans="1:16" x14ac:dyDescent="0.25">
      <c r="A12508" s="289" t="s">
        <v>17052</v>
      </c>
      <c r="B12508">
        <v>1</v>
      </c>
      <c r="C12508">
        <v>1</v>
      </c>
      <c r="D12508">
        <v>0.02</v>
      </c>
      <c r="E12508" s="289" t="s">
        <v>27912</v>
      </c>
      <c r="F12508">
        <v>5017398430</v>
      </c>
      <c r="G12508" s="276">
        <v>45926</v>
      </c>
      <c r="H12508">
        <v>20250918807466</v>
      </c>
      <c r="I12508">
        <v>4.0000000000000001E-3</v>
      </c>
      <c r="J12508" s="289" t="s">
        <v>275</v>
      </c>
      <c r="K12508" s="289" t="s">
        <v>27913</v>
      </c>
      <c r="L12508" s="289" t="s">
        <v>280</v>
      </c>
      <c r="M12508" s="289" t="s">
        <v>28151</v>
      </c>
      <c r="N12508" s="289" t="s">
        <v>27914</v>
      </c>
      <c r="O12508" s="289" t="s">
        <v>18284</v>
      </c>
      <c r="P12508" s="289">
        <f>VLOOKUP(CAT_Details[[#This Row],[Delivery Bp Customer Code]],Table6[],2,0)</f>
        <v>3705</v>
      </c>
    </row>
    <row r="12509" spans="1:16" x14ac:dyDescent="0.25">
      <c r="A12509" s="289" t="s">
        <v>17052</v>
      </c>
      <c r="B12509">
        <v>1</v>
      </c>
      <c r="C12509">
        <v>70</v>
      </c>
      <c r="D12509">
        <v>0.4</v>
      </c>
      <c r="E12509" s="289" t="s">
        <v>27915</v>
      </c>
      <c r="F12509">
        <v>5017398463</v>
      </c>
      <c r="G12509" s="276">
        <v>45926</v>
      </c>
      <c r="H12509">
        <v>20250918806850</v>
      </c>
      <c r="I12509">
        <v>0.48</v>
      </c>
      <c r="J12509" s="289" t="s">
        <v>275</v>
      </c>
      <c r="K12509" s="289" t="s">
        <v>27916</v>
      </c>
      <c r="L12509" s="289" t="s">
        <v>280</v>
      </c>
      <c r="M12509" s="289" t="s">
        <v>28151</v>
      </c>
      <c r="N12509" s="289" t="s">
        <v>22206</v>
      </c>
      <c r="O12509" s="289" t="s">
        <v>18284</v>
      </c>
      <c r="P12509" s="289">
        <f>VLOOKUP(CAT_Details[[#This Row],[Delivery Bp Customer Code]],Table6[],2,0)</f>
        <v>3705</v>
      </c>
    </row>
    <row r="12510" spans="1:16" x14ac:dyDescent="0.25">
      <c r="A12510" s="289" t="s">
        <v>17052</v>
      </c>
      <c r="B12510">
        <v>12</v>
      </c>
      <c r="C12510">
        <v>3003</v>
      </c>
      <c r="D12510">
        <v>5.1100000000000003</v>
      </c>
      <c r="E12510" s="289" t="s">
        <v>28350</v>
      </c>
      <c r="F12510">
        <v>5017435186</v>
      </c>
      <c r="G12510" s="276">
        <v>45926</v>
      </c>
      <c r="H12510">
        <v>20250925812061</v>
      </c>
      <c r="I12510">
        <v>12.138999999999999</v>
      </c>
      <c r="J12510" s="289" t="s">
        <v>275</v>
      </c>
      <c r="K12510" s="289" t="s">
        <v>28351</v>
      </c>
      <c r="L12510" s="289" t="s">
        <v>280</v>
      </c>
      <c r="M12510" s="289"/>
      <c r="N12510" s="289" t="s">
        <v>28352</v>
      </c>
      <c r="O12510" s="289" t="s">
        <v>22766</v>
      </c>
      <c r="P12510" s="289">
        <f>VLOOKUP(CAT_Details[[#This Row],[Delivery Bp Customer Code]],Table6[],2,0)</f>
        <v>3705</v>
      </c>
    </row>
    <row r="12511" spans="1:16" x14ac:dyDescent="0.25">
      <c r="A12511" s="289" t="s">
        <v>874</v>
      </c>
      <c r="B12511">
        <v>10</v>
      </c>
      <c r="C12511">
        <v>730</v>
      </c>
      <c r="D12511">
        <v>4.17</v>
      </c>
      <c r="E12511" s="289" t="s">
        <v>27711</v>
      </c>
      <c r="F12511">
        <v>5017382791</v>
      </c>
      <c r="G12511" s="276">
        <v>45926</v>
      </c>
      <c r="H12511">
        <v>20250916805055</v>
      </c>
      <c r="I12511">
        <v>9.8000000000000007</v>
      </c>
      <c r="J12511" s="289" t="s">
        <v>294</v>
      </c>
      <c r="K12511" s="289" t="s">
        <v>27712</v>
      </c>
      <c r="L12511" s="289" t="s">
        <v>275</v>
      </c>
      <c r="M12511" s="289" t="s">
        <v>28174</v>
      </c>
      <c r="N12511" s="289" t="s">
        <v>5685</v>
      </c>
      <c r="O12511" s="289" t="s">
        <v>1014</v>
      </c>
      <c r="P12511" s="289" t="str">
        <f>VLOOKUP(CAT_Details[[#This Row],[Delivery Bp Customer Code]],Table6[],2,0)</f>
        <v>MZ07</v>
      </c>
    </row>
    <row r="12512" spans="1:16" x14ac:dyDescent="0.25">
      <c r="A12512" s="289" t="s">
        <v>3771</v>
      </c>
      <c r="B12512">
        <v>1</v>
      </c>
      <c r="C12512">
        <v>102</v>
      </c>
      <c r="D12512">
        <v>0.4</v>
      </c>
      <c r="E12512" s="289" t="s">
        <v>27714</v>
      </c>
      <c r="F12512">
        <v>5017367135</v>
      </c>
      <c r="G12512" s="276">
        <v>45926</v>
      </c>
      <c r="H12512">
        <v>20250915803674</v>
      </c>
      <c r="I12512">
        <v>0.91200000000000003</v>
      </c>
      <c r="J12512" s="289" t="s">
        <v>3970</v>
      </c>
      <c r="K12512" s="289" t="s">
        <v>27715</v>
      </c>
      <c r="L12512" s="289" t="s">
        <v>275</v>
      </c>
      <c r="M12512" s="289" t="s">
        <v>27884</v>
      </c>
      <c r="N12512" s="289" t="s">
        <v>25190</v>
      </c>
      <c r="O12512" s="289" t="s">
        <v>3775</v>
      </c>
      <c r="P12512" s="289">
        <f>VLOOKUP(CAT_Details[[#This Row],[Delivery Bp Customer Code]],Table6[],2,0)</f>
        <v>3401</v>
      </c>
    </row>
    <row r="12513" spans="1:16" x14ac:dyDescent="0.25">
      <c r="A12513" s="289" t="s">
        <v>3771</v>
      </c>
      <c r="B12513">
        <v>15</v>
      </c>
      <c r="C12513">
        <v>6450</v>
      </c>
      <c r="D12513">
        <v>6.3</v>
      </c>
      <c r="E12513" s="289" t="s">
        <v>27919</v>
      </c>
      <c r="F12513">
        <v>5017398356</v>
      </c>
      <c r="G12513" s="276">
        <v>45926</v>
      </c>
      <c r="H12513">
        <v>20250915803752</v>
      </c>
      <c r="I12513">
        <v>6.5019999999999998</v>
      </c>
      <c r="J12513" s="289" t="s">
        <v>350</v>
      </c>
      <c r="K12513" s="289" t="s">
        <v>27920</v>
      </c>
      <c r="L12513" s="289" t="s">
        <v>275</v>
      </c>
      <c r="M12513" s="289" t="s">
        <v>28109</v>
      </c>
      <c r="N12513" s="289" t="s">
        <v>16110</v>
      </c>
      <c r="O12513" s="289" t="s">
        <v>3775</v>
      </c>
      <c r="P12513" s="289">
        <f>VLOOKUP(CAT_Details[[#This Row],[Delivery Bp Customer Code]],Table6[],2,0)</f>
        <v>3401</v>
      </c>
    </row>
    <row r="12514" spans="1:16" x14ac:dyDescent="0.25">
      <c r="A12514" s="289" t="s">
        <v>3329</v>
      </c>
      <c r="B12514">
        <v>6</v>
      </c>
      <c r="C12514">
        <v>480</v>
      </c>
      <c r="D12514">
        <v>1.6</v>
      </c>
      <c r="E12514" s="289" t="s">
        <v>27722</v>
      </c>
      <c r="F12514">
        <v>5017366869</v>
      </c>
      <c r="G12514" s="276">
        <v>45926</v>
      </c>
      <c r="H12514">
        <v>20250916804689</v>
      </c>
      <c r="I12514">
        <v>2.976</v>
      </c>
      <c r="J12514" s="289" t="s">
        <v>401</v>
      </c>
      <c r="K12514" s="289" t="s">
        <v>27723</v>
      </c>
      <c r="L12514" s="289" t="s">
        <v>275</v>
      </c>
      <c r="M12514" s="289" t="s">
        <v>28178</v>
      </c>
      <c r="N12514" s="289" t="s">
        <v>2533</v>
      </c>
      <c r="O12514" s="289" t="s">
        <v>3332</v>
      </c>
      <c r="P12514" s="289">
        <f>VLOOKUP(CAT_Details[[#This Row],[Delivery Bp Customer Code]],Table6[],2,0)</f>
        <v>3402</v>
      </c>
    </row>
    <row r="12515" spans="1:16" x14ac:dyDescent="0.25">
      <c r="A12515" s="289" t="s">
        <v>3329</v>
      </c>
      <c r="B12515">
        <v>4</v>
      </c>
      <c r="C12515">
        <v>812</v>
      </c>
      <c r="D12515">
        <v>1.6</v>
      </c>
      <c r="E12515" s="289" t="s">
        <v>27922</v>
      </c>
      <c r="F12515">
        <v>5017398178</v>
      </c>
      <c r="G12515" s="276">
        <v>45926</v>
      </c>
      <c r="H12515">
        <v>20250918807523</v>
      </c>
      <c r="I12515">
        <v>3.84</v>
      </c>
      <c r="J12515" s="289" t="s">
        <v>280</v>
      </c>
      <c r="K12515" s="289" t="s">
        <v>27923</v>
      </c>
      <c r="L12515" s="289" t="s">
        <v>275</v>
      </c>
      <c r="M12515" s="289" t="s">
        <v>28203</v>
      </c>
      <c r="N12515" s="289" t="s">
        <v>619</v>
      </c>
      <c r="O12515" s="289" t="s">
        <v>3332</v>
      </c>
      <c r="P12515" s="289">
        <f>VLOOKUP(CAT_Details[[#This Row],[Delivery Bp Customer Code]],Table6[],2,0)</f>
        <v>3402</v>
      </c>
    </row>
    <row r="12516" spans="1:16" x14ac:dyDescent="0.25">
      <c r="A12516" s="289" t="s">
        <v>3329</v>
      </c>
      <c r="B12516">
        <v>1</v>
      </c>
      <c r="C12516">
        <v>137</v>
      </c>
      <c r="D12516">
        <v>0.4</v>
      </c>
      <c r="E12516" s="289" t="s">
        <v>27922</v>
      </c>
      <c r="F12516">
        <v>5017398180</v>
      </c>
      <c r="G12516" s="276">
        <v>45926</v>
      </c>
      <c r="H12516">
        <v>20250918807521</v>
      </c>
      <c r="I12516">
        <v>0.48</v>
      </c>
      <c r="J12516" s="289" t="s">
        <v>280</v>
      </c>
      <c r="K12516" s="289" t="s">
        <v>27924</v>
      </c>
      <c r="L12516" s="289" t="s">
        <v>275</v>
      </c>
      <c r="M12516" s="289" t="s">
        <v>28203</v>
      </c>
      <c r="N12516" s="289" t="s">
        <v>619</v>
      </c>
      <c r="O12516" s="289" t="s">
        <v>3332</v>
      </c>
      <c r="P12516" s="289">
        <f>VLOOKUP(CAT_Details[[#This Row],[Delivery Bp Customer Code]],Table6[],2,0)</f>
        <v>3402</v>
      </c>
    </row>
    <row r="12517" spans="1:16" x14ac:dyDescent="0.25">
      <c r="A12517" s="289" t="s">
        <v>3329</v>
      </c>
      <c r="B12517">
        <v>1</v>
      </c>
      <c r="C12517">
        <v>41</v>
      </c>
      <c r="D12517">
        <v>0.2</v>
      </c>
      <c r="E12517" s="289" t="s">
        <v>27927</v>
      </c>
      <c r="F12517">
        <v>5017398216</v>
      </c>
      <c r="G12517" s="276">
        <v>45926</v>
      </c>
      <c r="H12517">
        <v>20250918807331</v>
      </c>
      <c r="I12517">
        <v>0.35499999999999998</v>
      </c>
      <c r="J12517" s="289" t="s">
        <v>350</v>
      </c>
      <c r="K12517" s="289" t="s">
        <v>27928</v>
      </c>
      <c r="L12517" s="289" t="s">
        <v>275</v>
      </c>
      <c r="M12517" s="289" t="s">
        <v>28109</v>
      </c>
      <c r="N12517" s="289" t="s">
        <v>704</v>
      </c>
      <c r="O12517" s="289" t="s">
        <v>3332</v>
      </c>
      <c r="P12517" s="289">
        <f>VLOOKUP(CAT_Details[[#This Row],[Delivery Bp Customer Code]],Table6[],2,0)</f>
        <v>3402</v>
      </c>
    </row>
    <row r="12518" spans="1:16" x14ac:dyDescent="0.25">
      <c r="A12518" s="289" t="s">
        <v>3329</v>
      </c>
      <c r="B12518">
        <v>8</v>
      </c>
      <c r="C12518">
        <v>400</v>
      </c>
      <c r="D12518">
        <v>5.2</v>
      </c>
      <c r="E12518" s="289" t="s">
        <v>28199</v>
      </c>
      <c r="F12518">
        <v>5017429669</v>
      </c>
      <c r="G12518" s="276">
        <v>45926</v>
      </c>
      <c r="H12518">
        <v>20250923810177</v>
      </c>
      <c r="I12518">
        <v>11.587</v>
      </c>
      <c r="J12518" s="289" t="s">
        <v>273</v>
      </c>
      <c r="K12518" s="289" t="s">
        <v>28200</v>
      </c>
      <c r="L12518" s="289" t="s">
        <v>275</v>
      </c>
      <c r="M12518" s="289" t="s">
        <v>28273</v>
      </c>
      <c r="N12518" s="289" t="s">
        <v>1240</v>
      </c>
      <c r="O12518" s="289" t="s">
        <v>3332</v>
      </c>
      <c r="P12518" s="289">
        <f>VLOOKUP(CAT_Details[[#This Row],[Delivery Bp Customer Code]],Table6[],2,0)</f>
        <v>3402</v>
      </c>
    </row>
    <row r="12519" spans="1:16" x14ac:dyDescent="0.25">
      <c r="A12519" s="289" t="s">
        <v>76</v>
      </c>
      <c r="B12519">
        <v>2</v>
      </c>
      <c r="C12519">
        <v>480</v>
      </c>
      <c r="D12519">
        <v>1</v>
      </c>
      <c r="E12519" s="289" t="s">
        <v>27327</v>
      </c>
      <c r="F12519">
        <v>5017335913</v>
      </c>
      <c r="G12519" s="276">
        <v>45926</v>
      </c>
      <c r="H12519">
        <v>20250911802506</v>
      </c>
      <c r="I12519">
        <v>2.3519999999999999</v>
      </c>
      <c r="J12519" s="289" t="s">
        <v>756</v>
      </c>
      <c r="K12519" s="289" t="s">
        <v>27328</v>
      </c>
      <c r="L12519" s="289" t="s">
        <v>275</v>
      </c>
      <c r="M12519" s="289" t="s">
        <v>28063</v>
      </c>
      <c r="N12519" s="289" t="s">
        <v>22780</v>
      </c>
      <c r="O12519" s="289" t="s">
        <v>16049</v>
      </c>
      <c r="P12519" s="289" t="str">
        <f>VLOOKUP(CAT_Details[[#This Row],[Delivery Bp Customer Code]],Table6[],2,0)</f>
        <v>MZ02</v>
      </c>
    </row>
    <row r="12520" spans="1:16" x14ac:dyDescent="0.25">
      <c r="A12520" s="289" t="s">
        <v>76</v>
      </c>
      <c r="B12520">
        <v>1</v>
      </c>
      <c r="C12520">
        <v>572.52</v>
      </c>
      <c r="D12520">
        <v>1.87</v>
      </c>
      <c r="E12520" s="289" t="s">
        <v>27563</v>
      </c>
      <c r="F12520">
        <v>5017351709</v>
      </c>
      <c r="G12520" s="276">
        <v>45926</v>
      </c>
      <c r="H12520">
        <v>20250916804680</v>
      </c>
      <c r="I12520">
        <v>4.9980000000000002</v>
      </c>
      <c r="J12520" s="289" t="s">
        <v>287</v>
      </c>
      <c r="K12520" s="289" t="s">
        <v>27564</v>
      </c>
      <c r="L12520" s="289" t="s">
        <v>275</v>
      </c>
      <c r="M12520" s="289" t="s">
        <v>28035</v>
      </c>
      <c r="N12520" s="289" t="s">
        <v>1198</v>
      </c>
      <c r="O12520" s="289" t="s">
        <v>16049</v>
      </c>
      <c r="P12520" s="289" t="str">
        <f>VLOOKUP(CAT_Details[[#This Row],[Delivery Bp Customer Code]],Table6[],2,0)</f>
        <v>MZ02</v>
      </c>
    </row>
    <row r="12521" spans="1:16" x14ac:dyDescent="0.25">
      <c r="A12521" s="289" t="s">
        <v>76</v>
      </c>
      <c r="B12521">
        <v>1</v>
      </c>
      <c r="C12521">
        <v>22</v>
      </c>
      <c r="D12521">
        <v>0.27</v>
      </c>
      <c r="E12521" s="289" t="s">
        <v>27755</v>
      </c>
      <c r="F12521">
        <v>5017366755</v>
      </c>
      <c r="G12521" s="276">
        <v>45926</v>
      </c>
      <c r="H12521">
        <v>20250916805281</v>
      </c>
      <c r="I12521">
        <v>0.32</v>
      </c>
      <c r="J12521" s="289" t="s">
        <v>401</v>
      </c>
      <c r="K12521" s="289" t="s">
        <v>27756</v>
      </c>
      <c r="L12521" s="289" t="s">
        <v>275</v>
      </c>
      <c r="M12521" s="289" t="s">
        <v>28178</v>
      </c>
      <c r="N12521" s="289" t="s">
        <v>16659</v>
      </c>
      <c r="O12521" s="289" t="s">
        <v>16049</v>
      </c>
      <c r="P12521" s="289" t="str">
        <f>VLOOKUP(CAT_Details[[#This Row],[Delivery Bp Customer Code]],Table6[],2,0)</f>
        <v>MZ02</v>
      </c>
    </row>
    <row r="12522" spans="1:16" x14ac:dyDescent="0.25">
      <c r="A12522" s="289" t="s">
        <v>76</v>
      </c>
      <c r="B12522">
        <v>1</v>
      </c>
      <c r="C12522">
        <v>11</v>
      </c>
      <c r="D12522">
        <v>0.1</v>
      </c>
      <c r="E12522" s="289" t="s">
        <v>27763</v>
      </c>
      <c r="F12522">
        <v>5017367153</v>
      </c>
      <c r="G12522" s="276">
        <v>45926</v>
      </c>
      <c r="H12522">
        <v>20250916804632</v>
      </c>
      <c r="I12522">
        <v>7.1999999999999995E-2</v>
      </c>
      <c r="J12522" s="289" t="s">
        <v>294</v>
      </c>
      <c r="K12522" s="289" t="s">
        <v>27764</v>
      </c>
      <c r="L12522" s="289" t="s">
        <v>275</v>
      </c>
      <c r="M12522" s="289" t="s">
        <v>27994</v>
      </c>
      <c r="N12522" s="289" t="s">
        <v>16159</v>
      </c>
      <c r="O12522" s="289" t="s">
        <v>16049</v>
      </c>
      <c r="P12522" s="289" t="str">
        <f>VLOOKUP(CAT_Details[[#This Row],[Delivery Bp Customer Code]],Table6[],2,0)</f>
        <v>MZ02</v>
      </c>
    </row>
    <row r="12523" spans="1:16" x14ac:dyDescent="0.25">
      <c r="A12523" s="289" t="s">
        <v>76</v>
      </c>
      <c r="B12523">
        <v>1</v>
      </c>
      <c r="C12523">
        <v>1.07</v>
      </c>
      <c r="D12523">
        <v>0.04</v>
      </c>
      <c r="E12523" s="289" t="s">
        <v>27771</v>
      </c>
      <c r="F12523">
        <v>5017367327</v>
      </c>
      <c r="G12523" s="276">
        <v>45926</v>
      </c>
      <c r="H12523">
        <v>20250916805202</v>
      </c>
      <c r="I12523">
        <v>0.02</v>
      </c>
      <c r="J12523" s="289" t="s">
        <v>294</v>
      </c>
      <c r="K12523" s="289" t="s">
        <v>27772</v>
      </c>
      <c r="L12523" s="289" t="s">
        <v>275</v>
      </c>
      <c r="M12523" s="289" t="s">
        <v>28427</v>
      </c>
      <c r="N12523" s="289" t="s">
        <v>1270</v>
      </c>
      <c r="O12523" s="289" t="s">
        <v>16049</v>
      </c>
      <c r="P12523" s="289" t="str">
        <f>VLOOKUP(CAT_Details[[#This Row],[Delivery Bp Customer Code]],Table6[],2,0)</f>
        <v>MZ02</v>
      </c>
    </row>
    <row r="12524" spans="1:16" x14ac:dyDescent="0.25">
      <c r="A12524" s="289" t="s">
        <v>76</v>
      </c>
      <c r="B12524">
        <v>1</v>
      </c>
      <c r="C12524">
        <v>69</v>
      </c>
      <c r="D12524">
        <v>0.24</v>
      </c>
      <c r="E12524" s="289" t="s">
        <v>27935</v>
      </c>
      <c r="F12524">
        <v>5017398027</v>
      </c>
      <c r="G12524" s="276">
        <v>45926</v>
      </c>
      <c r="H12524">
        <v>20250922808616</v>
      </c>
      <c r="I12524">
        <v>0.52500000000000002</v>
      </c>
      <c r="J12524" s="289" t="s">
        <v>350</v>
      </c>
      <c r="K12524" s="289" t="s">
        <v>27936</v>
      </c>
      <c r="L12524" s="289" t="s">
        <v>275</v>
      </c>
      <c r="M12524" s="289" t="s">
        <v>28109</v>
      </c>
      <c r="N12524" s="289" t="s">
        <v>25119</v>
      </c>
      <c r="O12524" s="289" t="s">
        <v>16049</v>
      </c>
      <c r="P12524" s="289" t="str">
        <f>VLOOKUP(CAT_Details[[#This Row],[Delivery Bp Customer Code]],Table6[],2,0)</f>
        <v>MZ02</v>
      </c>
    </row>
    <row r="12525" spans="1:16" x14ac:dyDescent="0.25">
      <c r="A12525" s="289" t="s">
        <v>76</v>
      </c>
      <c r="B12525">
        <v>2</v>
      </c>
      <c r="C12525">
        <v>178</v>
      </c>
      <c r="D12525">
        <v>0.8</v>
      </c>
      <c r="E12525" s="289" t="s">
        <v>27937</v>
      </c>
      <c r="F12525">
        <v>5017398084</v>
      </c>
      <c r="G12525" s="276">
        <v>45926</v>
      </c>
      <c r="H12525">
        <v>20250918807034</v>
      </c>
      <c r="I12525">
        <v>1.92</v>
      </c>
      <c r="J12525" s="289" t="s">
        <v>350</v>
      </c>
      <c r="K12525" s="289" t="s">
        <v>27938</v>
      </c>
      <c r="L12525" s="289" t="s">
        <v>275</v>
      </c>
      <c r="M12525" s="289" t="s">
        <v>28429</v>
      </c>
      <c r="N12525" s="289" t="s">
        <v>690</v>
      </c>
      <c r="O12525" s="289" t="s">
        <v>16049</v>
      </c>
      <c r="P12525" s="289" t="str">
        <f>VLOOKUP(CAT_Details[[#This Row],[Delivery Bp Customer Code]],Table6[],2,0)</f>
        <v>MZ02</v>
      </c>
    </row>
    <row r="12526" spans="1:16" x14ac:dyDescent="0.25">
      <c r="A12526" s="289" t="s">
        <v>76</v>
      </c>
      <c r="B12526">
        <v>1</v>
      </c>
      <c r="C12526">
        <v>95</v>
      </c>
      <c r="D12526">
        <v>0.4</v>
      </c>
      <c r="E12526" s="289" t="s">
        <v>27941</v>
      </c>
      <c r="F12526">
        <v>5017398253</v>
      </c>
      <c r="G12526" s="276">
        <v>45926</v>
      </c>
      <c r="H12526">
        <v>20250918806867</v>
      </c>
      <c r="I12526">
        <v>0.96</v>
      </c>
      <c r="J12526" s="289" t="s">
        <v>350</v>
      </c>
      <c r="K12526" s="289" t="s">
        <v>27942</v>
      </c>
      <c r="L12526" s="289" t="s">
        <v>275</v>
      </c>
      <c r="M12526" s="289"/>
      <c r="N12526" s="289" t="s">
        <v>15321</v>
      </c>
      <c r="O12526" s="289" t="s">
        <v>16049</v>
      </c>
      <c r="P12526" s="289" t="str">
        <f>VLOOKUP(CAT_Details[[#This Row],[Delivery Bp Customer Code]],Table6[],2,0)</f>
        <v>MZ02</v>
      </c>
    </row>
    <row r="12527" spans="1:16" x14ac:dyDescent="0.25">
      <c r="A12527" s="289" t="s">
        <v>76</v>
      </c>
      <c r="B12527">
        <v>1</v>
      </c>
      <c r="C12527">
        <v>2</v>
      </c>
      <c r="D12527">
        <v>0.03</v>
      </c>
      <c r="E12527" s="289" t="s">
        <v>27943</v>
      </c>
      <c r="F12527">
        <v>5017398453</v>
      </c>
      <c r="G12527" s="276">
        <v>45926</v>
      </c>
      <c r="H12527">
        <v>20250919807912</v>
      </c>
      <c r="I12527">
        <v>1.2999999999999999E-2</v>
      </c>
      <c r="J12527" s="289" t="s">
        <v>350</v>
      </c>
      <c r="K12527" s="289" t="s">
        <v>27944</v>
      </c>
      <c r="L12527" s="289" t="s">
        <v>275</v>
      </c>
      <c r="M12527" s="289" t="s">
        <v>28109</v>
      </c>
      <c r="N12527" s="289" t="s">
        <v>948</v>
      </c>
      <c r="O12527" s="289" t="s">
        <v>16049</v>
      </c>
      <c r="P12527" s="289" t="str">
        <f>VLOOKUP(CAT_Details[[#This Row],[Delivery Bp Customer Code]],Table6[],2,0)</f>
        <v>MZ02</v>
      </c>
    </row>
    <row r="12528" spans="1:16" x14ac:dyDescent="0.25">
      <c r="A12528" s="289" t="s">
        <v>74</v>
      </c>
      <c r="B12528">
        <v>28</v>
      </c>
      <c r="C12528">
        <v>3974</v>
      </c>
      <c r="D12528">
        <v>14</v>
      </c>
      <c r="E12528" s="289" t="s">
        <v>27327</v>
      </c>
      <c r="F12528">
        <v>5017335915</v>
      </c>
      <c r="G12528" s="276">
        <v>45926</v>
      </c>
      <c r="H12528">
        <v>20250911802508</v>
      </c>
      <c r="I12528">
        <v>32.927999999999997</v>
      </c>
      <c r="J12528" s="289" t="s">
        <v>756</v>
      </c>
      <c r="K12528" s="289" t="s">
        <v>27379</v>
      </c>
      <c r="L12528" s="289" t="s">
        <v>275</v>
      </c>
      <c r="M12528" s="289" t="s">
        <v>28063</v>
      </c>
      <c r="N12528" s="289" t="s">
        <v>22780</v>
      </c>
      <c r="O12528" s="289" t="s">
        <v>22256</v>
      </c>
      <c r="P12528" s="289" t="str">
        <f>VLOOKUP(CAT_Details[[#This Row],[Delivery Bp Customer Code]],Table6[],2,0)</f>
        <v>DX01-L5</v>
      </c>
    </row>
    <row r="12529" spans="1:16" x14ac:dyDescent="0.25">
      <c r="A12529" s="289" t="s">
        <v>74</v>
      </c>
      <c r="B12529">
        <v>13</v>
      </c>
      <c r="C12529">
        <v>1442.78</v>
      </c>
      <c r="D12529">
        <v>4.8099999999999996</v>
      </c>
      <c r="E12529" s="289" t="s">
        <v>27563</v>
      </c>
      <c r="F12529">
        <v>5017351710</v>
      </c>
      <c r="G12529" s="276">
        <v>45926</v>
      </c>
      <c r="H12529">
        <v>20250916805005</v>
      </c>
      <c r="I12529">
        <v>9.2899999999999991</v>
      </c>
      <c r="J12529" s="289" t="s">
        <v>287</v>
      </c>
      <c r="K12529" s="289" t="s">
        <v>27595</v>
      </c>
      <c r="L12529" s="289" t="s">
        <v>275</v>
      </c>
      <c r="M12529" s="289" t="s">
        <v>28035</v>
      </c>
      <c r="N12529" s="289" t="s">
        <v>1198</v>
      </c>
      <c r="O12529" s="289" t="s">
        <v>22256</v>
      </c>
      <c r="P12529" s="289" t="str">
        <f>VLOOKUP(CAT_Details[[#This Row],[Delivery Bp Customer Code]],Table6[],2,0)</f>
        <v>DX01-L5</v>
      </c>
    </row>
    <row r="12530" spans="1:16" x14ac:dyDescent="0.25">
      <c r="A12530" s="289" t="s">
        <v>74</v>
      </c>
      <c r="B12530">
        <v>7</v>
      </c>
      <c r="C12530">
        <v>2352</v>
      </c>
      <c r="D12530">
        <v>3.49</v>
      </c>
      <c r="E12530" s="289" t="s">
        <v>27755</v>
      </c>
      <c r="F12530">
        <v>5017366760</v>
      </c>
      <c r="G12530" s="276">
        <v>45926</v>
      </c>
      <c r="H12530">
        <v>20250916804697</v>
      </c>
      <c r="I12530">
        <v>7.702</v>
      </c>
      <c r="J12530" s="289" t="s">
        <v>401</v>
      </c>
      <c r="K12530" s="289" t="s">
        <v>27781</v>
      </c>
      <c r="L12530" s="289" t="s">
        <v>275</v>
      </c>
      <c r="M12530" s="289" t="s">
        <v>28178</v>
      </c>
      <c r="N12530" s="289" t="s">
        <v>16659</v>
      </c>
      <c r="O12530" s="289" t="s">
        <v>22256</v>
      </c>
      <c r="P12530" s="289" t="str">
        <f>VLOOKUP(CAT_Details[[#This Row],[Delivery Bp Customer Code]],Table6[],2,0)</f>
        <v>DX01-L5</v>
      </c>
    </row>
    <row r="12531" spans="1:16" x14ac:dyDescent="0.25">
      <c r="A12531" s="289" t="s">
        <v>74</v>
      </c>
      <c r="B12531">
        <v>1</v>
      </c>
      <c r="C12531">
        <v>390</v>
      </c>
      <c r="D12531">
        <v>0.4</v>
      </c>
      <c r="E12531" s="289" t="s">
        <v>27789</v>
      </c>
      <c r="F12531">
        <v>5017366916</v>
      </c>
      <c r="G12531" s="276">
        <v>45926</v>
      </c>
      <c r="H12531">
        <v>20250917805825</v>
      </c>
      <c r="I12531">
        <v>0.96</v>
      </c>
      <c r="J12531" s="289" t="s">
        <v>294</v>
      </c>
      <c r="K12531" s="289" t="s">
        <v>27790</v>
      </c>
      <c r="L12531" s="289" t="s">
        <v>275</v>
      </c>
      <c r="M12531" s="289" t="s">
        <v>28306</v>
      </c>
      <c r="N12531" s="289" t="s">
        <v>297</v>
      </c>
      <c r="O12531" s="289" t="s">
        <v>22256</v>
      </c>
      <c r="P12531" s="289" t="str">
        <f>VLOOKUP(CAT_Details[[#This Row],[Delivery Bp Customer Code]],Table6[],2,0)</f>
        <v>DX01-L5</v>
      </c>
    </row>
    <row r="12532" spans="1:16" x14ac:dyDescent="0.25">
      <c r="A12532" s="289" t="s">
        <v>74</v>
      </c>
      <c r="B12532">
        <v>51</v>
      </c>
      <c r="C12532">
        <v>17162</v>
      </c>
      <c r="D12532">
        <v>21.47</v>
      </c>
      <c r="E12532" s="289" t="s">
        <v>27791</v>
      </c>
      <c r="F12532">
        <v>5017366920</v>
      </c>
      <c r="G12532" s="276">
        <v>45926</v>
      </c>
      <c r="H12532">
        <v>20250912803038</v>
      </c>
      <c r="I12532">
        <v>40.828000000000003</v>
      </c>
      <c r="J12532" s="289" t="s">
        <v>401</v>
      </c>
      <c r="K12532" s="289" t="s">
        <v>27792</v>
      </c>
      <c r="L12532" s="289" t="s">
        <v>275</v>
      </c>
      <c r="M12532" s="289" t="s">
        <v>28071</v>
      </c>
      <c r="N12532" s="289" t="s">
        <v>1028</v>
      </c>
      <c r="O12532" s="289" t="s">
        <v>22256</v>
      </c>
      <c r="P12532" s="289" t="str">
        <f>VLOOKUP(CAT_Details[[#This Row],[Delivery Bp Customer Code]],Table6[],2,0)</f>
        <v>DX01-L5</v>
      </c>
    </row>
    <row r="12533" spans="1:16" x14ac:dyDescent="0.25">
      <c r="A12533" s="289" t="s">
        <v>74</v>
      </c>
      <c r="B12533">
        <v>8</v>
      </c>
      <c r="C12533">
        <v>1240</v>
      </c>
      <c r="D12533">
        <v>3.47</v>
      </c>
      <c r="E12533" s="289" t="s">
        <v>27793</v>
      </c>
      <c r="F12533">
        <v>5017366945</v>
      </c>
      <c r="G12533" s="276">
        <v>45926</v>
      </c>
      <c r="H12533">
        <v>20250916804629</v>
      </c>
      <c r="I12533">
        <v>8.32</v>
      </c>
      <c r="J12533" s="289" t="s">
        <v>294</v>
      </c>
      <c r="K12533" s="289" t="s">
        <v>27794</v>
      </c>
      <c r="L12533" s="289" t="s">
        <v>275</v>
      </c>
      <c r="M12533" s="289" t="s">
        <v>27994</v>
      </c>
      <c r="N12533" s="289" t="s">
        <v>16159</v>
      </c>
      <c r="O12533" s="289" t="s">
        <v>22256</v>
      </c>
      <c r="P12533" s="289" t="str">
        <f>VLOOKUP(CAT_Details[[#This Row],[Delivery Bp Customer Code]],Table6[],2,0)</f>
        <v>DX01-L5</v>
      </c>
    </row>
    <row r="12534" spans="1:16" x14ac:dyDescent="0.25">
      <c r="A12534" s="289" t="s">
        <v>74</v>
      </c>
      <c r="B12534">
        <v>50</v>
      </c>
      <c r="C12534">
        <v>13954</v>
      </c>
      <c r="D12534">
        <v>13.6</v>
      </c>
      <c r="E12534" s="289" t="s">
        <v>27802</v>
      </c>
      <c r="F12534">
        <v>5017367468</v>
      </c>
      <c r="G12534" s="276">
        <v>45926</v>
      </c>
      <c r="H12534">
        <v>20250912803030</v>
      </c>
      <c r="I12534">
        <v>48.863999999999997</v>
      </c>
      <c r="J12534" s="289" t="s">
        <v>401</v>
      </c>
      <c r="K12534" s="289" t="s">
        <v>27803</v>
      </c>
      <c r="L12534" s="289" t="s">
        <v>275</v>
      </c>
      <c r="M12534" s="289" t="s">
        <v>28072</v>
      </c>
      <c r="N12534" s="289" t="s">
        <v>1028</v>
      </c>
      <c r="O12534" s="289" t="s">
        <v>22256</v>
      </c>
      <c r="P12534" s="289" t="str">
        <f>VLOOKUP(CAT_Details[[#This Row],[Delivery Bp Customer Code]],Table6[],2,0)</f>
        <v>DX01-L5</v>
      </c>
    </row>
    <row r="12535" spans="1:16" x14ac:dyDescent="0.25">
      <c r="A12535" s="289" t="s">
        <v>74</v>
      </c>
      <c r="B12535">
        <v>12</v>
      </c>
      <c r="C12535">
        <v>13200</v>
      </c>
      <c r="D12535">
        <v>4.8</v>
      </c>
      <c r="E12535" s="289" t="s">
        <v>27811</v>
      </c>
      <c r="F12535">
        <v>5017382376</v>
      </c>
      <c r="G12535" s="276">
        <v>45926</v>
      </c>
      <c r="H12535">
        <v>20250917805796</v>
      </c>
      <c r="I12535">
        <v>6.9119999999999999</v>
      </c>
      <c r="J12535" s="289" t="s">
        <v>324</v>
      </c>
      <c r="K12535" s="289" t="s">
        <v>27812</v>
      </c>
      <c r="L12535" s="289" t="s">
        <v>275</v>
      </c>
      <c r="M12535" s="289" t="s">
        <v>28268</v>
      </c>
      <c r="N12535" s="289" t="s">
        <v>333</v>
      </c>
      <c r="O12535" s="289" t="s">
        <v>22256</v>
      </c>
      <c r="P12535" s="289" t="str">
        <f>VLOOKUP(CAT_Details[[#This Row],[Delivery Bp Customer Code]],Table6[],2,0)</f>
        <v>DX01-L5</v>
      </c>
    </row>
    <row r="12536" spans="1:16" x14ac:dyDescent="0.25">
      <c r="A12536" s="289" t="s">
        <v>74</v>
      </c>
      <c r="B12536">
        <v>17</v>
      </c>
      <c r="C12536">
        <v>2968</v>
      </c>
      <c r="D12536">
        <v>6.8</v>
      </c>
      <c r="E12536" s="289" t="s">
        <v>27813</v>
      </c>
      <c r="F12536">
        <v>5017382410</v>
      </c>
      <c r="G12536" s="276">
        <v>45926</v>
      </c>
      <c r="H12536">
        <v>20250918806900</v>
      </c>
      <c r="I12536">
        <v>10.848000000000001</v>
      </c>
      <c r="J12536" s="289" t="s">
        <v>345</v>
      </c>
      <c r="K12536" s="289" t="s">
        <v>27814</v>
      </c>
      <c r="L12536" s="289" t="s">
        <v>275</v>
      </c>
      <c r="M12536" s="289" t="s">
        <v>28073</v>
      </c>
      <c r="N12536" s="289" t="s">
        <v>348</v>
      </c>
      <c r="O12536" s="289" t="s">
        <v>22256</v>
      </c>
      <c r="P12536" s="289" t="str">
        <f>VLOOKUP(CAT_Details[[#This Row],[Delivery Bp Customer Code]],Table6[],2,0)</f>
        <v>DX01-L5</v>
      </c>
    </row>
    <row r="12537" spans="1:16" x14ac:dyDescent="0.25">
      <c r="A12537" s="289" t="s">
        <v>74</v>
      </c>
      <c r="B12537">
        <v>41</v>
      </c>
      <c r="C12537">
        <v>3795</v>
      </c>
      <c r="D12537">
        <v>10.4</v>
      </c>
      <c r="E12537" s="289" t="s">
        <v>27815</v>
      </c>
      <c r="F12537">
        <v>5017382432</v>
      </c>
      <c r="G12537" s="276">
        <v>45926</v>
      </c>
      <c r="H12537">
        <v>20250917806487</v>
      </c>
      <c r="I12537">
        <v>9.984</v>
      </c>
      <c r="J12537" s="289" t="s">
        <v>324</v>
      </c>
      <c r="K12537" s="289" t="s">
        <v>27816</v>
      </c>
      <c r="L12537" s="289" t="s">
        <v>275</v>
      </c>
      <c r="M12537" s="289" t="s">
        <v>28447</v>
      </c>
      <c r="N12537" s="289" t="s">
        <v>16153</v>
      </c>
      <c r="O12537" s="289" t="s">
        <v>22256</v>
      </c>
      <c r="P12537" s="289" t="str">
        <f>VLOOKUP(CAT_Details[[#This Row],[Delivery Bp Customer Code]],Table6[],2,0)</f>
        <v>DX01-L5</v>
      </c>
    </row>
    <row r="12538" spans="1:16" x14ac:dyDescent="0.25">
      <c r="A12538" s="289" t="s">
        <v>74</v>
      </c>
      <c r="B12538">
        <v>15</v>
      </c>
      <c r="C12538">
        <v>900</v>
      </c>
      <c r="D12538">
        <v>6</v>
      </c>
      <c r="E12538" s="289" t="s">
        <v>27823</v>
      </c>
      <c r="F12538">
        <v>5017382768</v>
      </c>
      <c r="G12538" s="276">
        <v>45926</v>
      </c>
      <c r="H12538">
        <v>20250918807319</v>
      </c>
      <c r="I12538">
        <v>14.4</v>
      </c>
      <c r="J12538" s="289" t="s">
        <v>294</v>
      </c>
      <c r="K12538" s="289" t="s">
        <v>27824</v>
      </c>
      <c r="L12538" s="289" t="s">
        <v>275</v>
      </c>
      <c r="M12538" s="289" t="s">
        <v>28177</v>
      </c>
      <c r="N12538" s="289" t="s">
        <v>16650</v>
      </c>
      <c r="O12538" s="289" t="s">
        <v>22256</v>
      </c>
      <c r="P12538" s="289" t="str">
        <f>VLOOKUP(CAT_Details[[#This Row],[Delivery Bp Customer Code]],Table6[],2,0)</f>
        <v>DX01-L5</v>
      </c>
    </row>
    <row r="12539" spans="1:16" x14ac:dyDescent="0.25">
      <c r="A12539" s="289" t="s">
        <v>74</v>
      </c>
      <c r="B12539">
        <v>4</v>
      </c>
      <c r="C12539">
        <v>207</v>
      </c>
      <c r="D12539">
        <v>0.8</v>
      </c>
      <c r="E12539" s="289" t="s">
        <v>27952</v>
      </c>
      <c r="F12539">
        <v>5017397852</v>
      </c>
      <c r="G12539" s="276">
        <v>45926</v>
      </c>
      <c r="H12539">
        <v>20250922808647</v>
      </c>
      <c r="I12539">
        <v>1.1040000000000001</v>
      </c>
      <c r="J12539" s="289" t="s">
        <v>350</v>
      </c>
      <c r="K12539" s="289" t="s">
        <v>27953</v>
      </c>
      <c r="L12539" s="289" t="s">
        <v>275</v>
      </c>
      <c r="M12539" s="289" t="s">
        <v>28307</v>
      </c>
      <c r="N12539" s="289" t="s">
        <v>17526</v>
      </c>
      <c r="O12539" s="289" t="s">
        <v>22256</v>
      </c>
      <c r="P12539" s="289" t="str">
        <f>VLOOKUP(CAT_Details[[#This Row],[Delivery Bp Customer Code]],Table6[],2,0)</f>
        <v>DX01-L5</v>
      </c>
    </row>
    <row r="12540" spans="1:16" x14ac:dyDescent="0.25">
      <c r="A12540" s="289" t="s">
        <v>74</v>
      </c>
      <c r="B12540">
        <v>21</v>
      </c>
      <c r="C12540">
        <v>1890</v>
      </c>
      <c r="D12540">
        <v>8.4</v>
      </c>
      <c r="E12540" s="289" t="s">
        <v>27941</v>
      </c>
      <c r="F12540">
        <v>5017398252</v>
      </c>
      <c r="G12540" s="276">
        <v>45926</v>
      </c>
      <c r="H12540">
        <v>20250918806837</v>
      </c>
      <c r="I12540">
        <v>20.16</v>
      </c>
      <c r="J12540" s="289" t="s">
        <v>350</v>
      </c>
      <c r="K12540" s="289" t="s">
        <v>27959</v>
      </c>
      <c r="L12540" s="289" t="s">
        <v>275</v>
      </c>
      <c r="M12540" s="289" t="s">
        <v>28109</v>
      </c>
      <c r="N12540" s="289" t="s">
        <v>15321</v>
      </c>
      <c r="O12540" s="289" t="s">
        <v>22256</v>
      </c>
      <c r="P12540" s="289" t="str">
        <f>VLOOKUP(CAT_Details[[#This Row],[Delivery Bp Customer Code]],Table6[],2,0)</f>
        <v>DX01-L5</v>
      </c>
    </row>
    <row r="12541" spans="1:16" x14ac:dyDescent="0.25">
      <c r="A12541" s="289" t="s">
        <v>74</v>
      </c>
      <c r="B12541">
        <v>1</v>
      </c>
      <c r="C12541">
        <v>95</v>
      </c>
      <c r="D12541">
        <v>0.4</v>
      </c>
      <c r="E12541" s="289" t="s">
        <v>27941</v>
      </c>
      <c r="F12541">
        <v>5017417692</v>
      </c>
      <c r="G12541" s="276">
        <v>45926</v>
      </c>
      <c r="H12541">
        <v>20250923810428</v>
      </c>
      <c r="I12541">
        <v>0.96</v>
      </c>
      <c r="J12541" s="289" t="s">
        <v>350</v>
      </c>
      <c r="K12541" s="289" t="s">
        <v>28206</v>
      </c>
      <c r="L12541" s="289" t="s">
        <v>275</v>
      </c>
      <c r="M12541" s="289" t="s">
        <v>28109</v>
      </c>
      <c r="N12541" s="289" t="s">
        <v>15321</v>
      </c>
      <c r="O12541" s="289" t="s">
        <v>22256</v>
      </c>
      <c r="P12541" s="289" t="str">
        <f>VLOOKUP(CAT_Details[[#This Row],[Delivery Bp Customer Code]],Table6[],2,0)</f>
        <v>DX01-L5</v>
      </c>
    </row>
    <row r="12542" spans="1:16" x14ac:dyDescent="0.25">
      <c r="A12542" s="289" t="s">
        <v>74</v>
      </c>
      <c r="B12542">
        <v>21</v>
      </c>
      <c r="C12542">
        <v>1890</v>
      </c>
      <c r="D12542">
        <v>8.4</v>
      </c>
      <c r="E12542" s="289" t="s">
        <v>27941</v>
      </c>
      <c r="F12542">
        <v>5017417694</v>
      </c>
      <c r="G12542" s="276">
        <v>45926</v>
      </c>
      <c r="H12542">
        <v>20250918806837</v>
      </c>
      <c r="I12542">
        <v>20.16</v>
      </c>
      <c r="J12542" s="289" t="s">
        <v>350</v>
      </c>
      <c r="K12542" s="289" t="s">
        <v>28207</v>
      </c>
      <c r="L12542" s="289" t="s">
        <v>275</v>
      </c>
      <c r="M12542" s="289"/>
      <c r="N12542" s="289" t="s">
        <v>15321</v>
      </c>
      <c r="O12542" s="289" t="s">
        <v>22256</v>
      </c>
      <c r="P12542" s="289" t="str">
        <f>VLOOKUP(CAT_Details[[#This Row],[Delivery Bp Customer Code]],Table6[],2,0)</f>
        <v>DX01-L5</v>
      </c>
    </row>
    <row r="12543" spans="1:16" x14ac:dyDescent="0.25">
      <c r="A12543" s="289" t="s">
        <v>272</v>
      </c>
      <c r="B12543">
        <v>1</v>
      </c>
      <c r="C12543">
        <v>45</v>
      </c>
      <c r="D12543">
        <v>0.2</v>
      </c>
      <c r="E12543" s="289" t="s">
        <v>27722</v>
      </c>
      <c r="F12543">
        <v>5017366870</v>
      </c>
      <c r="G12543" s="276">
        <v>45926</v>
      </c>
      <c r="H12543">
        <v>20250916804688</v>
      </c>
      <c r="I12543">
        <v>0.216</v>
      </c>
      <c r="J12543" s="289" t="s">
        <v>401</v>
      </c>
      <c r="K12543" s="289" t="s">
        <v>27835</v>
      </c>
      <c r="L12543" s="289" t="s">
        <v>275</v>
      </c>
      <c r="M12543" s="289" t="s">
        <v>28178</v>
      </c>
      <c r="N12543" s="289" t="s">
        <v>2533</v>
      </c>
      <c r="O12543" s="289" t="s">
        <v>277</v>
      </c>
      <c r="P12543" s="289" t="str">
        <f>VLOOKUP(CAT_Details[[#This Row],[Delivery Bp Customer Code]],Table6[],2,0)</f>
        <v>U2-L5</v>
      </c>
    </row>
    <row r="12544" spans="1:16" x14ac:dyDescent="0.25">
      <c r="A12544" s="289" t="s">
        <v>272</v>
      </c>
      <c r="B12544">
        <v>5</v>
      </c>
      <c r="C12544">
        <v>1825.2</v>
      </c>
      <c r="D12544">
        <v>1</v>
      </c>
      <c r="E12544" s="289" t="s">
        <v>27836</v>
      </c>
      <c r="F12544">
        <v>5017366879</v>
      </c>
      <c r="G12544" s="276">
        <v>45926</v>
      </c>
      <c r="H12544">
        <v>20250916804609</v>
      </c>
      <c r="I12544">
        <v>1.1519999999999999</v>
      </c>
      <c r="J12544" s="289" t="s">
        <v>294</v>
      </c>
      <c r="K12544" s="289" t="s">
        <v>27837</v>
      </c>
      <c r="L12544" s="289" t="s">
        <v>275</v>
      </c>
      <c r="M12544" s="289" t="s">
        <v>28306</v>
      </c>
      <c r="N12544" s="289" t="s">
        <v>698</v>
      </c>
      <c r="O12544" s="289" t="s">
        <v>277</v>
      </c>
      <c r="P12544" s="289" t="str">
        <f>VLOOKUP(CAT_Details[[#This Row],[Delivery Bp Customer Code]],Table6[],2,0)</f>
        <v>U2-L5</v>
      </c>
    </row>
    <row r="12545" spans="1:16" x14ac:dyDescent="0.25">
      <c r="A12545" s="289" t="s">
        <v>272</v>
      </c>
      <c r="B12545">
        <v>1</v>
      </c>
      <c r="C12545">
        <v>110</v>
      </c>
      <c r="D12545">
        <v>0.4</v>
      </c>
      <c r="E12545" s="289" t="s">
        <v>27852</v>
      </c>
      <c r="F12545">
        <v>5017382770</v>
      </c>
      <c r="G12545" s="276">
        <v>45926</v>
      </c>
      <c r="H12545">
        <v>20250916805333</v>
      </c>
      <c r="I12545">
        <v>1.6990000000000001</v>
      </c>
      <c r="J12545" s="289" t="s">
        <v>324</v>
      </c>
      <c r="K12545" s="289" t="s">
        <v>27853</v>
      </c>
      <c r="L12545" s="289" t="s">
        <v>275</v>
      </c>
      <c r="M12545" s="289" t="s">
        <v>28108</v>
      </c>
      <c r="N12545" s="289" t="s">
        <v>612</v>
      </c>
      <c r="O12545" s="289" t="s">
        <v>277</v>
      </c>
      <c r="P12545" s="289" t="str">
        <f>VLOOKUP(CAT_Details[[#This Row],[Delivery Bp Customer Code]],Table6[],2,0)</f>
        <v>U2-L5</v>
      </c>
    </row>
    <row r="12546" spans="1:16" x14ac:dyDescent="0.25">
      <c r="A12546" s="289" t="s">
        <v>272</v>
      </c>
      <c r="B12546">
        <v>10</v>
      </c>
      <c r="C12546">
        <v>1308</v>
      </c>
      <c r="D12546">
        <v>4</v>
      </c>
      <c r="E12546" s="289" t="s">
        <v>27963</v>
      </c>
      <c r="F12546">
        <v>5017397766</v>
      </c>
      <c r="G12546" s="276">
        <v>45926</v>
      </c>
      <c r="H12546">
        <v>20250919807975</v>
      </c>
      <c r="I12546">
        <v>9.1199999999999992</v>
      </c>
      <c r="J12546" s="289" t="s">
        <v>350</v>
      </c>
      <c r="K12546" s="289" t="s">
        <v>27964</v>
      </c>
      <c r="L12546" s="289" t="s">
        <v>275</v>
      </c>
      <c r="M12546" s="289" t="s">
        <v>28109</v>
      </c>
      <c r="N12546" s="289" t="s">
        <v>472</v>
      </c>
      <c r="O12546" s="289" t="s">
        <v>277</v>
      </c>
      <c r="P12546" s="289" t="str">
        <f>VLOOKUP(CAT_Details[[#This Row],[Delivery Bp Customer Code]],Table6[],2,0)</f>
        <v>U2-L5</v>
      </c>
    </row>
    <row r="12547" spans="1:16" x14ac:dyDescent="0.25">
      <c r="A12547" s="289" t="s">
        <v>272</v>
      </c>
      <c r="B12547">
        <v>1</v>
      </c>
      <c r="C12547">
        <v>65</v>
      </c>
      <c r="D12547">
        <v>0.4</v>
      </c>
      <c r="E12547" s="289" t="s">
        <v>27922</v>
      </c>
      <c r="F12547">
        <v>5017398179</v>
      </c>
      <c r="G12547" s="276">
        <v>45926</v>
      </c>
      <c r="H12547">
        <v>20250918807529</v>
      </c>
      <c r="I12547">
        <v>0.28799999999999998</v>
      </c>
      <c r="J12547" s="289" t="s">
        <v>280</v>
      </c>
      <c r="K12547" s="289" t="s">
        <v>27972</v>
      </c>
      <c r="L12547" s="289" t="s">
        <v>275</v>
      </c>
      <c r="M12547" s="289" t="s">
        <v>28203</v>
      </c>
      <c r="N12547" s="289" t="s">
        <v>619</v>
      </c>
      <c r="O12547" s="289" t="s">
        <v>277</v>
      </c>
      <c r="P12547" s="289" t="str">
        <f>VLOOKUP(CAT_Details[[#This Row],[Delivery Bp Customer Code]],Table6[],2,0)</f>
        <v>U2-L5</v>
      </c>
    </row>
    <row r="12548" spans="1:16" x14ac:dyDescent="0.25">
      <c r="A12548" s="289" t="s">
        <v>272</v>
      </c>
      <c r="B12548">
        <v>1</v>
      </c>
      <c r="C12548">
        <v>66</v>
      </c>
      <c r="D12548">
        <v>0.2</v>
      </c>
      <c r="E12548" s="289" t="s">
        <v>27927</v>
      </c>
      <c r="F12548">
        <v>5017398214</v>
      </c>
      <c r="G12548" s="276">
        <v>45926</v>
      </c>
      <c r="H12548">
        <v>20250916805133</v>
      </c>
      <c r="I12548">
        <v>0.44600000000000001</v>
      </c>
      <c r="J12548" s="289" t="s">
        <v>350</v>
      </c>
      <c r="K12548" s="289" t="s">
        <v>27973</v>
      </c>
      <c r="L12548" s="289" t="s">
        <v>275</v>
      </c>
      <c r="M12548" s="289" t="s">
        <v>28109</v>
      </c>
      <c r="N12548" s="289" t="s">
        <v>704</v>
      </c>
      <c r="O12548" s="289" t="s">
        <v>277</v>
      </c>
      <c r="P12548" s="289" t="str">
        <f>VLOOKUP(CAT_Details[[#This Row],[Delivery Bp Customer Code]],Table6[],2,0)</f>
        <v>U2-L5</v>
      </c>
    </row>
    <row r="12549" spans="1:16" x14ac:dyDescent="0.25">
      <c r="A12549" s="289" t="s">
        <v>272</v>
      </c>
      <c r="B12549">
        <v>1</v>
      </c>
      <c r="C12549">
        <v>1094.5</v>
      </c>
      <c r="D12549">
        <v>0.2</v>
      </c>
      <c r="E12549" s="289" t="s">
        <v>27974</v>
      </c>
      <c r="F12549">
        <v>5017398293</v>
      </c>
      <c r="G12549" s="276">
        <v>45926</v>
      </c>
      <c r="H12549">
        <v>20250919807983</v>
      </c>
      <c r="I12549">
        <v>0.33100000000000002</v>
      </c>
      <c r="J12549" s="289" t="s">
        <v>350</v>
      </c>
      <c r="K12549" s="289" t="s">
        <v>27975</v>
      </c>
      <c r="L12549" s="289" t="s">
        <v>275</v>
      </c>
      <c r="M12549" s="289" t="s">
        <v>29427</v>
      </c>
      <c r="N12549" s="289" t="s">
        <v>982</v>
      </c>
      <c r="O12549" s="289" t="s">
        <v>277</v>
      </c>
      <c r="P12549" s="289" t="str">
        <f>VLOOKUP(CAT_Details[[#This Row],[Delivery Bp Customer Code]],Table6[],2,0)</f>
        <v>U2-L5</v>
      </c>
    </row>
    <row r="12550" spans="1:16" x14ac:dyDescent="0.25">
      <c r="A12550" s="289" t="s">
        <v>272</v>
      </c>
      <c r="B12550">
        <v>1</v>
      </c>
      <c r="C12550">
        <v>55</v>
      </c>
      <c r="D12550">
        <v>0.47</v>
      </c>
      <c r="E12550" s="289" t="s">
        <v>28245</v>
      </c>
      <c r="F12550">
        <v>5017429492</v>
      </c>
      <c r="G12550" s="276">
        <v>45926</v>
      </c>
      <c r="H12550">
        <v>20250923809870</v>
      </c>
      <c r="I12550">
        <v>1.079</v>
      </c>
      <c r="J12550" s="289" t="s">
        <v>273</v>
      </c>
      <c r="K12550" s="289" t="s">
        <v>28246</v>
      </c>
      <c r="L12550" s="289" t="s">
        <v>275</v>
      </c>
      <c r="M12550" s="289" t="s">
        <v>28277</v>
      </c>
      <c r="N12550" s="289" t="s">
        <v>519</v>
      </c>
      <c r="O12550" s="289" t="s">
        <v>277</v>
      </c>
      <c r="P12550" s="289" t="str">
        <f>VLOOKUP(CAT_Details[[#This Row],[Delivery Bp Customer Code]],Table6[],2,0)</f>
        <v>U2-L5</v>
      </c>
    </row>
    <row r="12551" spans="1:16" x14ac:dyDescent="0.25">
      <c r="A12551" s="289" t="s">
        <v>278</v>
      </c>
      <c r="B12551">
        <v>2</v>
      </c>
      <c r="C12551">
        <v>800</v>
      </c>
      <c r="D12551">
        <v>0.4</v>
      </c>
      <c r="E12551" s="289" t="s">
        <v>28118</v>
      </c>
      <c r="F12551">
        <v>5017429038</v>
      </c>
      <c r="G12551" s="276">
        <v>45929</v>
      </c>
      <c r="H12551">
        <v>20250922809556</v>
      </c>
      <c r="I12551">
        <v>0.80600000000000005</v>
      </c>
      <c r="J12551" s="289" t="s">
        <v>280</v>
      </c>
      <c r="K12551" s="289" t="s">
        <v>28119</v>
      </c>
      <c r="L12551" s="289" t="s">
        <v>275</v>
      </c>
      <c r="M12551" s="289" t="s">
        <v>28274</v>
      </c>
      <c r="N12551" s="289" t="s">
        <v>314</v>
      </c>
      <c r="O12551" s="289" t="s">
        <v>498</v>
      </c>
      <c r="P12551" s="289" t="str">
        <f>VLOOKUP(CAT_Details[[#This Row],[Delivery Bp Customer Code]],Table6[],2,0)</f>
        <v>DK-BM01</v>
      </c>
    </row>
    <row r="12552" spans="1:16" x14ac:dyDescent="0.25">
      <c r="A12552" s="289" t="s">
        <v>278</v>
      </c>
      <c r="B12552">
        <v>25</v>
      </c>
      <c r="C12552">
        <v>13500</v>
      </c>
      <c r="D12552">
        <v>10.84</v>
      </c>
      <c r="E12552" s="289" t="s">
        <v>28124</v>
      </c>
      <c r="F12552">
        <v>5017429460</v>
      </c>
      <c r="G12552" s="276">
        <v>45929</v>
      </c>
      <c r="H12552">
        <v>20250919808350</v>
      </c>
      <c r="I12552">
        <v>20.62</v>
      </c>
      <c r="J12552" s="289" t="s">
        <v>280</v>
      </c>
      <c r="K12552" s="289" t="s">
        <v>28125</v>
      </c>
      <c r="L12552" s="289" t="s">
        <v>275</v>
      </c>
      <c r="M12552" s="289" t="s">
        <v>28272</v>
      </c>
      <c r="N12552" s="289" t="s">
        <v>1402</v>
      </c>
      <c r="O12552" s="289" t="s">
        <v>498</v>
      </c>
      <c r="P12552" s="289" t="str">
        <f>VLOOKUP(CAT_Details[[#This Row],[Delivery Bp Customer Code]],Table6[],2,0)</f>
        <v>DK-BM01</v>
      </c>
    </row>
    <row r="12553" spans="1:16" x14ac:dyDescent="0.25">
      <c r="A12553" s="289" t="s">
        <v>278</v>
      </c>
      <c r="B12553">
        <v>1</v>
      </c>
      <c r="C12553">
        <v>160</v>
      </c>
      <c r="D12553">
        <v>0.4</v>
      </c>
      <c r="E12553" s="289" t="s">
        <v>28275</v>
      </c>
      <c r="F12553">
        <v>5017444015</v>
      </c>
      <c r="G12553" s="276">
        <v>45929</v>
      </c>
      <c r="H12553">
        <v>20250924811525</v>
      </c>
      <c r="I12553">
        <v>0.57599999999999996</v>
      </c>
      <c r="J12553" s="289" t="s">
        <v>273</v>
      </c>
      <c r="K12553" s="289" t="s">
        <v>28276</v>
      </c>
      <c r="L12553" s="289" t="s">
        <v>275</v>
      </c>
      <c r="M12553" s="289" t="s">
        <v>28277</v>
      </c>
      <c r="N12553" s="289" t="s">
        <v>653</v>
      </c>
      <c r="O12553" s="289" t="s">
        <v>498</v>
      </c>
      <c r="P12553" s="289" t="str">
        <f>VLOOKUP(CAT_Details[[#This Row],[Delivery Bp Customer Code]],Table6[],2,0)</f>
        <v>DK-BM01</v>
      </c>
    </row>
    <row r="12554" spans="1:16" x14ac:dyDescent="0.25">
      <c r="A12554" s="289" t="s">
        <v>278</v>
      </c>
      <c r="B12554">
        <v>1</v>
      </c>
      <c r="C12554">
        <v>300</v>
      </c>
      <c r="D12554">
        <v>0.4</v>
      </c>
      <c r="E12554" s="289" t="s">
        <v>28275</v>
      </c>
      <c r="F12554">
        <v>5017444020</v>
      </c>
      <c r="G12554" s="276">
        <v>45929</v>
      </c>
      <c r="H12554">
        <v>20250924811524</v>
      </c>
      <c r="I12554">
        <v>0.57599999999999996</v>
      </c>
      <c r="J12554" s="289" t="s">
        <v>273</v>
      </c>
      <c r="K12554" s="289" t="s">
        <v>28278</v>
      </c>
      <c r="L12554" s="289" t="s">
        <v>275</v>
      </c>
      <c r="M12554" s="289" t="s">
        <v>28277</v>
      </c>
      <c r="N12554" s="289" t="s">
        <v>653</v>
      </c>
      <c r="O12554" s="289" t="s">
        <v>498</v>
      </c>
      <c r="P12554" s="289" t="str">
        <f>VLOOKUP(CAT_Details[[#This Row],[Delivery Bp Customer Code]],Table6[],2,0)</f>
        <v>DK-BM01</v>
      </c>
    </row>
    <row r="12555" spans="1:16" x14ac:dyDescent="0.25">
      <c r="A12555" s="289" t="s">
        <v>75</v>
      </c>
      <c r="B12555">
        <v>6</v>
      </c>
      <c r="C12555">
        <v>1660</v>
      </c>
      <c r="D12555">
        <v>2.4</v>
      </c>
      <c r="E12555" s="289" t="s">
        <v>27876</v>
      </c>
      <c r="F12555">
        <v>5017398239</v>
      </c>
      <c r="G12555" s="276">
        <v>45929</v>
      </c>
      <c r="H12555">
        <v>20250918807049</v>
      </c>
      <c r="I12555">
        <v>4.32</v>
      </c>
      <c r="J12555" s="289" t="s">
        <v>324</v>
      </c>
      <c r="K12555" s="289" t="s">
        <v>27877</v>
      </c>
      <c r="L12555" s="289" t="s">
        <v>275</v>
      </c>
      <c r="M12555" s="289" t="s">
        <v>28271</v>
      </c>
      <c r="N12555" s="289" t="s">
        <v>2939</v>
      </c>
      <c r="O12555" s="289" t="s">
        <v>2173</v>
      </c>
      <c r="P12555" s="289" t="str">
        <f>VLOOKUP(CAT_Details[[#This Row],[Delivery Bp Customer Code]],Table6[],2,0)</f>
        <v>OYL1</v>
      </c>
    </row>
    <row r="12556" spans="1:16" x14ac:dyDescent="0.25">
      <c r="A12556" s="289" t="s">
        <v>75</v>
      </c>
      <c r="B12556">
        <v>2</v>
      </c>
      <c r="C12556">
        <v>130</v>
      </c>
      <c r="D12556">
        <v>0.8</v>
      </c>
      <c r="E12556" s="289" t="s">
        <v>27996</v>
      </c>
      <c r="F12556">
        <v>5017413233</v>
      </c>
      <c r="G12556" s="276">
        <v>45929</v>
      </c>
      <c r="H12556">
        <v>20250916805257</v>
      </c>
      <c r="I12556">
        <v>0.91200000000000003</v>
      </c>
      <c r="J12556" s="289" t="s">
        <v>350</v>
      </c>
      <c r="K12556" s="289" t="s">
        <v>27997</v>
      </c>
      <c r="L12556" s="289" t="s">
        <v>275</v>
      </c>
      <c r="M12556" s="289" t="s">
        <v>28309</v>
      </c>
      <c r="N12556" s="289" t="s">
        <v>22189</v>
      </c>
      <c r="O12556" s="289" t="s">
        <v>2173</v>
      </c>
      <c r="P12556" s="289" t="str">
        <f>VLOOKUP(CAT_Details[[#This Row],[Delivery Bp Customer Code]],Table6[],2,0)</f>
        <v>OYL1</v>
      </c>
    </row>
    <row r="12557" spans="1:16" x14ac:dyDescent="0.25">
      <c r="A12557" s="289" t="s">
        <v>75</v>
      </c>
      <c r="B12557">
        <v>1</v>
      </c>
      <c r="C12557">
        <v>24</v>
      </c>
      <c r="D12557">
        <v>7.0000000000000007E-2</v>
      </c>
      <c r="E12557" s="289" t="s">
        <v>27996</v>
      </c>
      <c r="F12557">
        <v>5017413234</v>
      </c>
      <c r="G12557" s="276">
        <v>45929</v>
      </c>
      <c r="H12557">
        <v>20250918807325</v>
      </c>
      <c r="I12557">
        <v>5.2999999999999999E-2</v>
      </c>
      <c r="J12557" s="289" t="s">
        <v>350</v>
      </c>
      <c r="K12557" s="289" t="s">
        <v>27998</v>
      </c>
      <c r="L12557" s="289" t="s">
        <v>275</v>
      </c>
      <c r="M12557" s="289" t="s">
        <v>28309</v>
      </c>
      <c r="N12557" s="289" t="s">
        <v>22189</v>
      </c>
      <c r="O12557" s="289" t="s">
        <v>2173</v>
      </c>
      <c r="P12557" s="289" t="str">
        <f>VLOOKUP(CAT_Details[[#This Row],[Delivery Bp Customer Code]],Table6[],2,0)</f>
        <v>OYL1</v>
      </c>
    </row>
    <row r="12558" spans="1:16" x14ac:dyDescent="0.25">
      <c r="A12558" s="289" t="s">
        <v>75</v>
      </c>
      <c r="B12558">
        <v>1</v>
      </c>
      <c r="C12558">
        <v>140</v>
      </c>
      <c r="D12558">
        <v>0.4</v>
      </c>
      <c r="E12558" s="289" t="s">
        <v>28001</v>
      </c>
      <c r="F12558">
        <v>5017413256</v>
      </c>
      <c r="G12558" s="276">
        <v>45929</v>
      </c>
      <c r="H12558">
        <v>20250919808193</v>
      </c>
      <c r="I12558">
        <v>0.60499999999999998</v>
      </c>
      <c r="J12558" s="289" t="s">
        <v>350</v>
      </c>
      <c r="K12558" s="289" t="s">
        <v>28002</v>
      </c>
      <c r="L12558" s="289" t="s">
        <v>275</v>
      </c>
      <c r="M12558" s="289" t="s">
        <v>28309</v>
      </c>
      <c r="N12558" s="289" t="s">
        <v>2828</v>
      </c>
      <c r="O12558" s="289" t="s">
        <v>2173</v>
      </c>
      <c r="P12558" s="289" t="str">
        <f>VLOOKUP(CAT_Details[[#This Row],[Delivery Bp Customer Code]],Table6[],2,0)</f>
        <v>OYL1</v>
      </c>
    </row>
    <row r="12559" spans="1:16" x14ac:dyDescent="0.25">
      <c r="A12559" s="289" t="s">
        <v>75</v>
      </c>
      <c r="B12559">
        <v>1</v>
      </c>
      <c r="C12559">
        <v>11.52</v>
      </c>
      <c r="D12559">
        <v>7.0000000000000007E-2</v>
      </c>
      <c r="E12559" s="289" t="s">
        <v>28146</v>
      </c>
      <c r="F12559">
        <v>5017429663</v>
      </c>
      <c r="G12559" s="276">
        <v>45929</v>
      </c>
      <c r="H12559">
        <v>20250923809776</v>
      </c>
      <c r="I12559">
        <v>7.1999999999999995E-2</v>
      </c>
      <c r="J12559" s="289" t="s">
        <v>280</v>
      </c>
      <c r="K12559" s="289" t="s">
        <v>28147</v>
      </c>
      <c r="L12559" s="289" t="s">
        <v>275</v>
      </c>
      <c r="M12559" s="289" t="s">
        <v>28277</v>
      </c>
      <c r="N12559" s="289" t="s">
        <v>14564</v>
      </c>
      <c r="O12559" s="289" t="s">
        <v>2173</v>
      </c>
      <c r="P12559" s="289" t="str">
        <f>VLOOKUP(CAT_Details[[#This Row],[Delivery Bp Customer Code]],Table6[],2,0)</f>
        <v>OYL1</v>
      </c>
    </row>
    <row r="12560" spans="1:16" x14ac:dyDescent="0.25">
      <c r="A12560" s="289" t="s">
        <v>75</v>
      </c>
      <c r="B12560">
        <v>1</v>
      </c>
      <c r="C12560">
        <v>2</v>
      </c>
      <c r="D12560">
        <v>0.03</v>
      </c>
      <c r="E12560" s="289" t="s">
        <v>28325</v>
      </c>
      <c r="F12560">
        <v>5017444578</v>
      </c>
      <c r="G12560" s="276">
        <v>45929</v>
      </c>
      <c r="H12560">
        <v>20250916805216</v>
      </c>
      <c r="I12560">
        <v>8.9999999999999993E-3</v>
      </c>
      <c r="J12560" s="289" t="s">
        <v>273</v>
      </c>
      <c r="K12560" s="289" t="s">
        <v>28326</v>
      </c>
      <c r="L12560" s="289" t="s">
        <v>275</v>
      </c>
      <c r="M12560" s="289" t="s">
        <v>28532</v>
      </c>
      <c r="N12560" s="289" t="s">
        <v>2738</v>
      </c>
      <c r="O12560" s="289" t="s">
        <v>2173</v>
      </c>
      <c r="P12560" s="289" t="str">
        <f>VLOOKUP(CAT_Details[[#This Row],[Delivery Bp Customer Code]],Table6[],2,0)</f>
        <v>OYL1</v>
      </c>
    </row>
    <row r="12561" spans="1:16" x14ac:dyDescent="0.25">
      <c r="A12561" s="289" t="s">
        <v>17052</v>
      </c>
      <c r="B12561">
        <v>4</v>
      </c>
      <c r="C12561">
        <v>396</v>
      </c>
      <c r="D12561">
        <v>1.6</v>
      </c>
      <c r="E12561" s="289" t="s">
        <v>27701</v>
      </c>
      <c r="F12561">
        <v>5017382254</v>
      </c>
      <c r="G12561" s="276">
        <v>45929</v>
      </c>
      <c r="H12561">
        <v>20250918807127</v>
      </c>
      <c r="I12561">
        <v>2.794</v>
      </c>
      <c r="J12561" s="289" t="s">
        <v>3890</v>
      </c>
      <c r="K12561" s="289" t="s">
        <v>27702</v>
      </c>
      <c r="L12561" s="289" t="s">
        <v>280</v>
      </c>
      <c r="M12561" s="289" t="s">
        <v>28345</v>
      </c>
      <c r="N12561" s="289" t="s">
        <v>3896</v>
      </c>
      <c r="O12561" s="289" t="s">
        <v>18284</v>
      </c>
      <c r="P12561" s="289">
        <f>VLOOKUP(CAT_Details[[#This Row],[Delivery Bp Customer Code]],Table6[],2,0)</f>
        <v>3705</v>
      </c>
    </row>
    <row r="12562" spans="1:16" x14ac:dyDescent="0.25">
      <c r="A12562" s="289" t="s">
        <v>17052</v>
      </c>
      <c r="B12562">
        <v>1</v>
      </c>
      <c r="C12562">
        <v>5.73</v>
      </c>
      <c r="D12562">
        <v>0.03</v>
      </c>
      <c r="E12562" s="289" t="s">
        <v>27899</v>
      </c>
      <c r="F12562">
        <v>5017398304</v>
      </c>
      <c r="G12562" s="276">
        <v>45929</v>
      </c>
      <c r="H12562">
        <v>20250918806719</v>
      </c>
      <c r="I12562">
        <v>1.0999999999999999E-2</v>
      </c>
      <c r="J12562" s="289" t="s">
        <v>1047</v>
      </c>
      <c r="K12562" s="289" t="s">
        <v>27900</v>
      </c>
      <c r="L12562" s="289" t="s">
        <v>280</v>
      </c>
      <c r="M12562" s="289" t="s">
        <v>28667</v>
      </c>
      <c r="N12562" s="289" t="s">
        <v>1049</v>
      </c>
      <c r="O12562" s="289" t="s">
        <v>18284</v>
      </c>
      <c r="P12562" s="289">
        <f>VLOOKUP(CAT_Details[[#This Row],[Delivery Bp Customer Code]],Table6[],2,0)</f>
        <v>3705</v>
      </c>
    </row>
    <row r="12563" spans="1:16" x14ac:dyDescent="0.25">
      <c r="A12563" s="289" t="s">
        <v>17052</v>
      </c>
      <c r="B12563">
        <v>1</v>
      </c>
      <c r="C12563">
        <v>29</v>
      </c>
      <c r="D12563">
        <v>0.4</v>
      </c>
      <c r="E12563" s="289" t="s">
        <v>28009</v>
      </c>
      <c r="F12563">
        <v>5017413222</v>
      </c>
      <c r="G12563" s="276">
        <v>45929</v>
      </c>
      <c r="H12563">
        <v>20250922808922</v>
      </c>
      <c r="I12563">
        <v>0.41299999999999998</v>
      </c>
      <c r="J12563" s="289" t="s">
        <v>302</v>
      </c>
      <c r="K12563" s="289" t="s">
        <v>28010</v>
      </c>
      <c r="L12563" s="289" t="s">
        <v>280</v>
      </c>
      <c r="M12563" s="289" t="s">
        <v>28308</v>
      </c>
      <c r="N12563" s="289" t="s">
        <v>18870</v>
      </c>
      <c r="O12563" s="289" t="s">
        <v>18284</v>
      </c>
      <c r="P12563" s="289">
        <f>VLOOKUP(CAT_Details[[#This Row],[Delivery Bp Customer Code]],Table6[],2,0)</f>
        <v>3705</v>
      </c>
    </row>
    <row r="12564" spans="1:16" x14ac:dyDescent="0.25">
      <c r="A12564" s="289" t="s">
        <v>17052</v>
      </c>
      <c r="B12564">
        <v>1</v>
      </c>
      <c r="C12564">
        <v>3</v>
      </c>
      <c r="D12564">
        <v>0.05</v>
      </c>
      <c r="E12564" s="289" t="s">
        <v>28013</v>
      </c>
      <c r="F12564">
        <v>5017413309</v>
      </c>
      <c r="G12564" s="276">
        <v>45929</v>
      </c>
      <c r="H12564">
        <v>20250922808707</v>
      </c>
      <c r="I12564">
        <v>2.4E-2</v>
      </c>
      <c r="J12564" s="289" t="s">
        <v>275</v>
      </c>
      <c r="K12564" s="289" t="s">
        <v>28014</v>
      </c>
      <c r="L12564" s="289" t="s">
        <v>280</v>
      </c>
      <c r="M12564" s="289" t="s">
        <v>28349</v>
      </c>
      <c r="N12564" s="289" t="s">
        <v>19026</v>
      </c>
      <c r="O12564" s="289" t="s">
        <v>18284</v>
      </c>
      <c r="P12564" s="289">
        <f>VLOOKUP(CAT_Details[[#This Row],[Delivery Bp Customer Code]],Table6[],2,0)</f>
        <v>3705</v>
      </c>
    </row>
    <row r="12565" spans="1:16" x14ac:dyDescent="0.25">
      <c r="A12565" s="289" t="s">
        <v>17052</v>
      </c>
      <c r="B12565">
        <v>1</v>
      </c>
      <c r="C12565">
        <v>30</v>
      </c>
      <c r="D12565">
        <v>0.4</v>
      </c>
      <c r="E12565" s="289" t="s">
        <v>28017</v>
      </c>
      <c r="F12565">
        <v>5017413808</v>
      </c>
      <c r="G12565" s="276">
        <v>45929</v>
      </c>
      <c r="H12565">
        <v>20250916805382</v>
      </c>
      <c r="I12565">
        <v>0.96</v>
      </c>
      <c r="J12565" s="289" t="s">
        <v>275</v>
      </c>
      <c r="K12565" s="289" t="s">
        <v>28018</v>
      </c>
      <c r="L12565" s="289" t="s">
        <v>280</v>
      </c>
      <c r="M12565" s="289" t="s">
        <v>28349</v>
      </c>
      <c r="N12565" s="289" t="s">
        <v>28019</v>
      </c>
      <c r="O12565" s="289" t="s">
        <v>18284</v>
      </c>
      <c r="P12565" s="289">
        <f>VLOOKUP(CAT_Details[[#This Row],[Delivery Bp Customer Code]],Table6[],2,0)</f>
        <v>3705</v>
      </c>
    </row>
    <row r="12566" spans="1:16" x14ac:dyDescent="0.25">
      <c r="A12566" s="289" t="s">
        <v>17052</v>
      </c>
      <c r="B12566">
        <v>2</v>
      </c>
      <c r="C12566">
        <v>470</v>
      </c>
      <c r="D12566">
        <v>0.8</v>
      </c>
      <c r="E12566" s="289" t="s">
        <v>28020</v>
      </c>
      <c r="F12566">
        <v>5017413915</v>
      </c>
      <c r="G12566" s="276">
        <v>45929</v>
      </c>
      <c r="H12566">
        <v>20250922808786</v>
      </c>
      <c r="I12566">
        <v>1.1519999999999999</v>
      </c>
      <c r="J12566" s="289" t="s">
        <v>302</v>
      </c>
      <c r="K12566" s="289" t="s">
        <v>28021</v>
      </c>
      <c r="L12566" s="289" t="s">
        <v>280</v>
      </c>
      <c r="M12566" s="289" t="s">
        <v>28308</v>
      </c>
      <c r="N12566" s="289" t="s">
        <v>18394</v>
      </c>
      <c r="O12566" s="289" t="s">
        <v>18284</v>
      </c>
      <c r="P12566" s="289">
        <f>VLOOKUP(CAT_Details[[#This Row],[Delivery Bp Customer Code]],Table6[],2,0)</f>
        <v>3705</v>
      </c>
    </row>
    <row r="12567" spans="1:16" x14ac:dyDescent="0.25">
      <c r="A12567" s="289" t="s">
        <v>17052</v>
      </c>
      <c r="B12567">
        <v>2</v>
      </c>
      <c r="C12567">
        <v>6</v>
      </c>
      <c r="D12567">
        <v>0.06</v>
      </c>
      <c r="E12567" s="289" t="s">
        <v>28020</v>
      </c>
      <c r="F12567">
        <v>5017413916</v>
      </c>
      <c r="G12567" s="276">
        <v>45929</v>
      </c>
      <c r="H12567">
        <v>20250922808781</v>
      </c>
      <c r="I12567">
        <v>2.1000000000000001E-2</v>
      </c>
      <c r="J12567" s="289" t="s">
        <v>302</v>
      </c>
      <c r="K12567" s="289" t="s">
        <v>28022</v>
      </c>
      <c r="L12567" s="289" t="s">
        <v>280</v>
      </c>
      <c r="M12567" s="289" t="s">
        <v>28308</v>
      </c>
      <c r="N12567" s="289" t="s">
        <v>18394</v>
      </c>
      <c r="O12567" s="289" t="s">
        <v>18284</v>
      </c>
      <c r="P12567" s="289">
        <f>VLOOKUP(CAT_Details[[#This Row],[Delivery Bp Customer Code]],Table6[],2,0)</f>
        <v>3705</v>
      </c>
    </row>
    <row r="12568" spans="1:16" x14ac:dyDescent="0.25">
      <c r="A12568" s="289" t="s">
        <v>17052</v>
      </c>
      <c r="B12568">
        <v>1</v>
      </c>
      <c r="C12568">
        <v>302</v>
      </c>
      <c r="D12568">
        <v>0.4</v>
      </c>
      <c r="E12568" s="289" t="s">
        <v>28023</v>
      </c>
      <c r="F12568">
        <v>5017413967</v>
      </c>
      <c r="G12568" s="276">
        <v>45929</v>
      </c>
      <c r="H12568">
        <v>20250917805943</v>
      </c>
      <c r="I12568">
        <v>0.57599999999999996</v>
      </c>
      <c r="J12568" s="289" t="s">
        <v>275</v>
      </c>
      <c r="K12568" s="289" t="s">
        <v>28024</v>
      </c>
      <c r="L12568" s="289" t="s">
        <v>280</v>
      </c>
      <c r="M12568" s="289" t="s">
        <v>28349</v>
      </c>
      <c r="N12568" s="289" t="s">
        <v>19698</v>
      </c>
      <c r="O12568" s="289" t="s">
        <v>18284</v>
      </c>
      <c r="P12568" s="289">
        <f>VLOOKUP(CAT_Details[[#This Row],[Delivery Bp Customer Code]],Table6[],2,0)</f>
        <v>3705</v>
      </c>
    </row>
    <row r="12569" spans="1:16" x14ac:dyDescent="0.25">
      <c r="A12569" s="289" t="s">
        <v>17052</v>
      </c>
      <c r="B12569">
        <v>1</v>
      </c>
      <c r="C12569">
        <v>412</v>
      </c>
      <c r="D12569">
        <v>0.4</v>
      </c>
      <c r="E12569" s="289" t="s">
        <v>28023</v>
      </c>
      <c r="F12569">
        <v>5017413969</v>
      </c>
      <c r="G12569" s="276">
        <v>45929</v>
      </c>
      <c r="H12569">
        <v>20250917805939</v>
      </c>
      <c r="I12569">
        <v>0.57599999999999996</v>
      </c>
      <c r="J12569" s="289" t="s">
        <v>275</v>
      </c>
      <c r="K12569" s="289" t="s">
        <v>28025</v>
      </c>
      <c r="L12569" s="289" t="s">
        <v>280</v>
      </c>
      <c r="M12569" s="289" t="s">
        <v>28349</v>
      </c>
      <c r="N12569" s="289" t="s">
        <v>19698</v>
      </c>
      <c r="O12569" s="289" t="s">
        <v>18284</v>
      </c>
      <c r="P12569" s="289">
        <f>VLOOKUP(CAT_Details[[#This Row],[Delivery Bp Customer Code]],Table6[],2,0)</f>
        <v>3705</v>
      </c>
    </row>
    <row r="12570" spans="1:16" x14ac:dyDescent="0.25">
      <c r="A12570" s="289" t="s">
        <v>17052</v>
      </c>
      <c r="B12570">
        <v>1</v>
      </c>
      <c r="C12570">
        <v>150</v>
      </c>
      <c r="D12570">
        <v>0.4</v>
      </c>
      <c r="E12570" s="289" t="s">
        <v>28028</v>
      </c>
      <c r="F12570">
        <v>5017414386</v>
      </c>
      <c r="G12570" s="276">
        <v>45929</v>
      </c>
      <c r="H12570">
        <v>20250922809360</v>
      </c>
      <c r="I12570">
        <v>1.44</v>
      </c>
      <c r="J12570" s="289" t="s">
        <v>275</v>
      </c>
      <c r="K12570" s="289" t="s">
        <v>28029</v>
      </c>
      <c r="L12570" s="289" t="s">
        <v>280</v>
      </c>
      <c r="M12570" s="289" t="s">
        <v>28349</v>
      </c>
      <c r="N12570" s="289" t="s">
        <v>28030</v>
      </c>
      <c r="O12570" s="289" t="s">
        <v>22766</v>
      </c>
      <c r="P12570" s="289">
        <f>VLOOKUP(CAT_Details[[#This Row],[Delivery Bp Customer Code]],Table6[],2,0)</f>
        <v>3705</v>
      </c>
    </row>
    <row r="12571" spans="1:16" x14ac:dyDescent="0.25">
      <c r="A12571" s="289" t="s">
        <v>17052</v>
      </c>
      <c r="B12571">
        <v>1</v>
      </c>
      <c r="C12571">
        <v>379.5</v>
      </c>
      <c r="D12571">
        <v>0.5</v>
      </c>
      <c r="E12571" s="289" t="s">
        <v>28155</v>
      </c>
      <c r="F12571">
        <v>5017428897</v>
      </c>
      <c r="G12571" s="276">
        <v>45929</v>
      </c>
      <c r="H12571">
        <v>20250922809305</v>
      </c>
      <c r="I12571">
        <v>1.1040000000000001</v>
      </c>
      <c r="J12571" s="289" t="s">
        <v>302</v>
      </c>
      <c r="K12571" s="289" t="s">
        <v>28156</v>
      </c>
      <c r="L12571" s="289" t="s">
        <v>280</v>
      </c>
      <c r="M12571" s="289" t="s">
        <v>28606</v>
      </c>
      <c r="N12571" s="289" t="s">
        <v>18288</v>
      </c>
      <c r="O12571" s="289" t="s">
        <v>18284</v>
      </c>
      <c r="P12571" s="289">
        <f>VLOOKUP(CAT_Details[[#This Row],[Delivery Bp Customer Code]],Table6[],2,0)</f>
        <v>3705</v>
      </c>
    </row>
    <row r="12572" spans="1:16" x14ac:dyDescent="0.25">
      <c r="A12572" s="289" t="s">
        <v>17052</v>
      </c>
      <c r="B12572">
        <v>4</v>
      </c>
      <c r="C12572">
        <v>1340</v>
      </c>
      <c r="D12572">
        <v>1.6</v>
      </c>
      <c r="E12572" s="289" t="s">
        <v>28157</v>
      </c>
      <c r="F12572">
        <v>5017428924</v>
      </c>
      <c r="G12572" s="276">
        <v>45929</v>
      </c>
      <c r="H12572">
        <v>20250922808815</v>
      </c>
      <c r="I12572">
        <v>3.6480000000000001</v>
      </c>
      <c r="J12572" s="289" t="s">
        <v>302</v>
      </c>
      <c r="K12572" s="289" t="s">
        <v>28158</v>
      </c>
      <c r="L12572" s="289" t="s">
        <v>280</v>
      </c>
      <c r="M12572" s="289" t="s">
        <v>28271</v>
      </c>
      <c r="N12572" s="289" t="s">
        <v>305</v>
      </c>
      <c r="O12572" s="289" t="s">
        <v>18284</v>
      </c>
      <c r="P12572" s="289">
        <f>VLOOKUP(CAT_Details[[#This Row],[Delivery Bp Customer Code]],Table6[],2,0)</f>
        <v>3705</v>
      </c>
    </row>
    <row r="12573" spans="1:16" x14ac:dyDescent="0.25">
      <c r="A12573" s="289" t="s">
        <v>17052</v>
      </c>
      <c r="B12573">
        <v>2</v>
      </c>
      <c r="C12573">
        <v>20</v>
      </c>
      <c r="D12573">
        <v>0.6</v>
      </c>
      <c r="E12573" s="289" t="s">
        <v>28171</v>
      </c>
      <c r="F12573">
        <v>5017429765</v>
      </c>
      <c r="G12573" s="276">
        <v>45929</v>
      </c>
      <c r="H12573">
        <v>20250922809301</v>
      </c>
      <c r="I12573">
        <v>0.56999999999999995</v>
      </c>
      <c r="J12573" s="289" t="s">
        <v>302</v>
      </c>
      <c r="K12573" s="289" t="s">
        <v>28172</v>
      </c>
      <c r="L12573" s="289" t="s">
        <v>280</v>
      </c>
      <c r="M12573" s="289" t="s">
        <v>28606</v>
      </c>
      <c r="N12573" s="289" t="s">
        <v>18288</v>
      </c>
      <c r="O12573" s="289" t="s">
        <v>22766</v>
      </c>
      <c r="P12573" s="289">
        <f>VLOOKUP(CAT_Details[[#This Row],[Delivery Bp Customer Code]],Table6[],2,0)</f>
        <v>3705</v>
      </c>
    </row>
    <row r="12574" spans="1:16" x14ac:dyDescent="0.25">
      <c r="A12574" s="289" t="s">
        <v>17052</v>
      </c>
      <c r="B12574">
        <v>10</v>
      </c>
      <c r="C12574">
        <v>338.15</v>
      </c>
      <c r="D12574">
        <v>3.89</v>
      </c>
      <c r="E12574" s="289" t="s">
        <v>28171</v>
      </c>
      <c r="F12574">
        <v>5017429767</v>
      </c>
      <c r="G12574" s="276">
        <v>45929</v>
      </c>
      <c r="H12574">
        <v>20250922809310</v>
      </c>
      <c r="I12574">
        <v>4.8330000000000002</v>
      </c>
      <c r="J12574" s="289" t="s">
        <v>302</v>
      </c>
      <c r="K12574" s="289" t="s">
        <v>28173</v>
      </c>
      <c r="L12574" s="289" t="s">
        <v>280</v>
      </c>
      <c r="M12574" s="289" t="s">
        <v>28606</v>
      </c>
      <c r="N12574" s="289" t="s">
        <v>18288</v>
      </c>
      <c r="O12574" s="289" t="s">
        <v>22766</v>
      </c>
      <c r="P12574" s="289">
        <f>VLOOKUP(CAT_Details[[#This Row],[Delivery Bp Customer Code]],Table6[],2,0)</f>
        <v>3705</v>
      </c>
    </row>
    <row r="12575" spans="1:16" x14ac:dyDescent="0.25">
      <c r="A12575" s="289" t="s">
        <v>17052</v>
      </c>
      <c r="B12575">
        <v>4</v>
      </c>
      <c r="C12575">
        <v>1000.6</v>
      </c>
      <c r="D12575">
        <v>1.45</v>
      </c>
      <c r="E12575" s="289" t="s">
        <v>28366</v>
      </c>
      <c r="F12575">
        <v>5017444634</v>
      </c>
      <c r="G12575" s="276">
        <v>45929</v>
      </c>
      <c r="H12575">
        <v>20250923809739</v>
      </c>
      <c r="I12575">
        <v>2.5880000000000001</v>
      </c>
      <c r="J12575" s="289" t="s">
        <v>19700</v>
      </c>
      <c r="K12575" s="289" t="s">
        <v>28367</v>
      </c>
      <c r="L12575" s="289" t="s">
        <v>280</v>
      </c>
      <c r="M12575" s="289" t="s">
        <v>28368</v>
      </c>
      <c r="N12575" s="289" t="s">
        <v>25049</v>
      </c>
      <c r="O12575" s="289" t="s">
        <v>18284</v>
      </c>
      <c r="P12575" s="289">
        <f>VLOOKUP(CAT_Details[[#This Row],[Delivery Bp Customer Code]],Table6[],2,0)</f>
        <v>3705</v>
      </c>
    </row>
    <row r="12576" spans="1:16" x14ac:dyDescent="0.25">
      <c r="A12576" s="289" t="s">
        <v>874</v>
      </c>
      <c r="B12576">
        <v>5</v>
      </c>
      <c r="C12576">
        <v>1745</v>
      </c>
      <c r="D12576">
        <v>2.5</v>
      </c>
      <c r="E12576" s="289" t="s">
        <v>28033</v>
      </c>
      <c r="F12576">
        <v>5017413429</v>
      </c>
      <c r="G12576" s="276">
        <v>45929</v>
      </c>
      <c r="H12576">
        <v>20250922809016</v>
      </c>
      <c r="I12576">
        <v>6</v>
      </c>
      <c r="J12576" s="289" t="s">
        <v>350</v>
      </c>
      <c r="K12576" s="289" t="s">
        <v>28034</v>
      </c>
      <c r="L12576" s="289" t="s">
        <v>275</v>
      </c>
      <c r="M12576" s="289" t="s">
        <v>28307</v>
      </c>
      <c r="N12576" s="289" t="s">
        <v>381</v>
      </c>
      <c r="O12576" s="289" t="s">
        <v>1014</v>
      </c>
      <c r="P12576" s="289" t="str">
        <f>VLOOKUP(CAT_Details[[#This Row],[Delivery Bp Customer Code]],Table6[],2,0)</f>
        <v>MZ07</v>
      </c>
    </row>
    <row r="12577" spans="1:16" x14ac:dyDescent="0.25">
      <c r="A12577" s="289" t="s">
        <v>3771</v>
      </c>
      <c r="B12577">
        <v>12</v>
      </c>
      <c r="C12577">
        <v>1090</v>
      </c>
      <c r="D12577">
        <v>4.8</v>
      </c>
      <c r="E12577" s="289" t="s">
        <v>27523</v>
      </c>
      <c r="F12577">
        <v>5017351759</v>
      </c>
      <c r="G12577" s="276">
        <v>45929</v>
      </c>
      <c r="H12577">
        <v>20250909799728</v>
      </c>
      <c r="I12577">
        <v>12.96</v>
      </c>
      <c r="J12577" s="289" t="s">
        <v>1435</v>
      </c>
      <c r="K12577" s="289" t="s">
        <v>27524</v>
      </c>
      <c r="L12577" s="289" t="s">
        <v>275</v>
      </c>
      <c r="M12577" s="289" t="s">
        <v>27883</v>
      </c>
      <c r="N12577" s="289" t="s">
        <v>1438</v>
      </c>
      <c r="O12577" s="289" t="s">
        <v>3775</v>
      </c>
      <c r="P12577" s="289">
        <f>VLOOKUP(CAT_Details[[#This Row],[Delivery Bp Customer Code]],Table6[],2,0)</f>
        <v>3401</v>
      </c>
    </row>
    <row r="12578" spans="1:16" x14ac:dyDescent="0.25">
      <c r="A12578" s="289" t="s">
        <v>3771</v>
      </c>
      <c r="B12578">
        <v>17</v>
      </c>
      <c r="C12578">
        <v>4625</v>
      </c>
      <c r="D12578">
        <v>8.7799999999999994</v>
      </c>
      <c r="E12578" s="289" t="s">
        <v>27716</v>
      </c>
      <c r="F12578">
        <v>5017382313</v>
      </c>
      <c r="G12578" s="276">
        <v>45929</v>
      </c>
      <c r="H12578">
        <v>20250916804809</v>
      </c>
      <c r="I12578">
        <v>31.198</v>
      </c>
      <c r="J12578" s="289" t="s">
        <v>3890</v>
      </c>
      <c r="K12578" s="289" t="s">
        <v>27717</v>
      </c>
      <c r="L12578" s="289" t="s">
        <v>275</v>
      </c>
      <c r="M12578" s="289" t="s">
        <v>28345</v>
      </c>
      <c r="N12578" s="289" t="s">
        <v>3893</v>
      </c>
      <c r="O12578" s="289" t="s">
        <v>4956</v>
      </c>
      <c r="P12578" s="289">
        <f>VLOOKUP(CAT_Details[[#This Row],[Delivery Bp Customer Code]],Table6[],2,0)</f>
        <v>3417</v>
      </c>
    </row>
    <row r="12579" spans="1:16" x14ac:dyDescent="0.25">
      <c r="A12579" s="289" t="s">
        <v>3771</v>
      </c>
      <c r="B12579">
        <v>2</v>
      </c>
      <c r="C12579">
        <v>17</v>
      </c>
      <c r="D12579">
        <v>0.17</v>
      </c>
      <c r="E12579" s="289" t="s">
        <v>27718</v>
      </c>
      <c r="F12579">
        <v>5017382812</v>
      </c>
      <c r="G12579" s="276">
        <v>45929</v>
      </c>
      <c r="H12579">
        <v>20250918806696</v>
      </c>
      <c r="I12579">
        <v>0.124</v>
      </c>
      <c r="J12579" s="289" t="s">
        <v>3970</v>
      </c>
      <c r="K12579" s="289" t="s">
        <v>27719</v>
      </c>
      <c r="L12579" s="289" t="s">
        <v>275</v>
      </c>
      <c r="M12579" s="289" t="s">
        <v>28383</v>
      </c>
      <c r="N12579" s="289" t="s">
        <v>25190</v>
      </c>
      <c r="O12579" s="289" t="s">
        <v>3775</v>
      </c>
      <c r="P12579" s="289">
        <f>VLOOKUP(CAT_Details[[#This Row],[Delivery Bp Customer Code]],Table6[],2,0)</f>
        <v>3401</v>
      </c>
    </row>
    <row r="12580" spans="1:16" x14ac:dyDescent="0.25">
      <c r="A12580" s="289" t="s">
        <v>3329</v>
      </c>
      <c r="B12580">
        <v>13</v>
      </c>
      <c r="C12580">
        <v>9138</v>
      </c>
      <c r="D12580">
        <v>5.29</v>
      </c>
      <c r="E12580" s="289" t="s">
        <v>27734</v>
      </c>
      <c r="F12580">
        <v>5017367281</v>
      </c>
      <c r="G12580" s="276">
        <v>45929</v>
      </c>
      <c r="H12580">
        <v>20250916805071</v>
      </c>
      <c r="I12580">
        <v>8.3539999999999992</v>
      </c>
      <c r="J12580" s="289" t="s">
        <v>383</v>
      </c>
      <c r="K12580" s="289" t="s">
        <v>27735</v>
      </c>
      <c r="L12580" s="289" t="s">
        <v>275</v>
      </c>
      <c r="M12580" s="289" t="s">
        <v>28037</v>
      </c>
      <c r="N12580" s="289" t="s">
        <v>3781</v>
      </c>
      <c r="O12580" s="289" t="s">
        <v>3332</v>
      </c>
      <c r="P12580" s="289">
        <f>VLOOKUP(CAT_Details[[#This Row],[Delivery Bp Customer Code]],Table6[],2,0)</f>
        <v>3402</v>
      </c>
    </row>
    <row r="12581" spans="1:16" x14ac:dyDescent="0.25">
      <c r="A12581" s="289" t="s">
        <v>3329</v>
      </c>
      <c r="B12581">
        <v>18</v>
      </c>
      <c r="C12581">
        <v>1307</v>
      </c>
      <c r="D12581">
        <v>3.12</v>
      </c>
      <c r="E12581" s="289" t="s">
        <v>27701</v>
      </c>
      <c r="F12581">
        <v>5017382257</v>
      </c>
      <c r="G12581" s="276">
        <v>45929</v>
      </c>
      <c r="H12581">
        <v>20250918806906</v>
      </c>
      <c r="I12581">
        <v>9.0210000000000008</v>
      </c>
      <c r="J12581" s="289" t="s">
        <v>3890</v>
      </c>
      <c r="K12581" s="289" t="s">
        <v>27738</v>
      </c>
      <c r="L12581" s="289" t="s">
        <v>275</v>
      </c>
      <c r="M12581" s="289" t="s">
        <v>28345</v>
      </c>
      <c r="N12581" s="289" t="s">
        <v>3896</v>
      </c>
      <c r="O12581" s="289" t="s">
        <v>3332</v>
      </c>
      <c r="P12581" s="289">
        <f>VLOOKUP(CAT_Details[[#This Row],[Delivery Bp Customer Code]],Table6[],2,0)</f>
        <v>3402</v>
      </c>
    </row>
    <row r="12582" spans="1:16" x14ac:dyDescent="0.25">
      <c r="A12582" s="289" t="s">
        <v>3329</v>
      </c>
      <c r="B12582">
        <v>1</v>
      </c>
      <c r="C12582">
        <v>64</v>
      </c>
      <c r="D12582">
        <v>0.4</v>
      </c>
      <c r="E12582" s="289" t="s">
        <v>27925</v>
      </c>
      <c r="F12582">
        <v>5017398200</v>
      </c>
      <c r="G12582" s="276">
        <v>45929</v>
      </c>
      <c r="H12582">
        <v>20250917806278</v>
      </c>
      <c r="I12582">
        <v>1.181</v>
      </c>
      <c r="J12582" s="289" t="s">
        <v>324</v>
      </c>
      <c r="K12582" s="289" t="s">
        <v>27926</v>
      </c>
      <c r="L12582" s="289" t="s">
        <v>275</v>
      </c>
      <c r="M12582" s="289" t="s">
        <v>28108</v>
      </c>
      <c r="N12582" s="289" t="s">
        <v>612</v>
      </c>
      <c r="O12582" s="289" t="s">
        <v>3332</v>
      </c>
      <c r="P12582" s="289">
        <f>VLOOKUP(CAT_Details[[#This Row],[Delivery Bp Customer Code]],Table6[],2,0)</f>
        <v>3402</v>
      </c>
    </row>
    <row r="12583" spans="1:16" x14ac:dyDescent="0.25">
      <c r="A12583" s="289" t="s">
        <v>3329</v>
      </c>
      <c r="B12583">
        <v>1</v>
      </c>
      <c r="C12583">
        <v>177</v>
      </c>
      <c r="D12583">
        <v>0.4</v>
      </c>
      <c r="E12583" s="289" t="s">
        <v>28038</v>
      </c>
      <c r="F12583">
        <v>5017413204</v>
      </c>
      <c r="G12583" s="276">
        <v>45929</v>
      </c>
      <c r="H12583">
        <v>20250916804577</v>
      </c>
      <c r="I12583">
        <v>1.44</v>
      </c>
      <c r="J12583" s="289" t="s">
        <v>350</v>
      </c>
      <c r="K12583" s="289" t="s">
        <v>28039</v>
      </c>
      <c r="L12583" s="289" t="s">
        <v>275</v>
      </c>
      <c r="M12583" s="289" t="s">
        <v>28307</v>
      </c>
      <c r="N12583" s="289" t="s">
        <v>3656</v>
      </c>
      <c r="O12583" s="289" t="s">
        <v>3332</v>
      </c>
      <c r="P12583" s="289">
        <f>VLOOKUP(CAT_Details[[#This Row],[Delivery Bp Customer Code]],Table6[],2,0)</f>
        <v>3402</v>
      </c>
    </row>
    <row r="12584" spans="1:16" x14ac:dyDescent="0.25">
      <c r="A12584" s="289" t="s">
        <v>3329</v>
      </c>
      <c r="B12584">
        <v>1</v>
      </c>
      <c r="C12584">
        <v>1</v>
      </c>
      <c r="D12584">
        <v>0.03</v>
      </c>
      <c r="E12584" s="289" t="s">
        <v>28038</v>
      </c>
      <c r="F12584">
        <v>5017413205</v>
      </c>
      <c r="G12584" s="276">
        <v>45929</v>
      </c>
      <c r="H12584">
        <v>20250916804691</v>
      </c>
      <c r="I12584">
        <v>6.0000000000000001E-3</v>
      </c>
      <c r="J12584" s="289" t="s">
        <v>350</v>
      </c>
      <c r="K12584" s="289" t="s">
        <v>28040</v>
      </c>
      <c r="L12584" s="289" t="s">
        <v>275</v>
      </c>
      <c r="M12584" s="289" t="s">
        <v>28307</v>
      </c>
      <c r="N12584" s="289" t="s">
        <v>3656</v>
      </c>
      <c r="O12584" s="289" t="s">
        <v>3332</v>
      </c>
      <c r="P12584" s="289">
        <f>VLOOKUP(CAT_Details[[#This Row],[Delivery Bp Customer Code]],Table6[],2,0)</f>
        <v>3402</v>
      </c>
    </row>
    <row r="12585" spans="1:16" x14ac:dyDescent="0.25">
      <c r="A12585" s="289" t="s">
        <v>3329</v>
      </c>
      <c r="B12585">
        <v>2</v>
      </c>
      <c r="C12585">
        <v>176</v>
      </c>
      <c r="D12585">
        <v>0.8</v>
      </c>
      <c r="E12585" s="289" t="s">
        <v>28047</v>
      </c>
      <c r="F12585">
        <v>5017413840</v>
      </c>
      <c r="G12585" s="276">
        <v>45929</v>
      </c>
      <c r="H12585">
        <v>20250919808096</v>
      </c>
      <c r="I12585">
        <v>2.1120000000000001</v>
      </c>
      <c r="J12585" s="289" t="s">
        <v>350</v>
      </c>
      <c r="K12585" s="289" t="s">
        <v>28048</v>
      </c>
      <c r="L12585" s="289" t="s">
        <v>275</v>
      </c>
      <c r="M12585" s="289" t="s">
        <v>28307</v>
      </c>
      <c r="N12585" s="289" t="s">
        <v>23742</v>
      </c>
      <c r="O12585" s="289" t="s">
        <v>3332</v>
      </c>
      <c r="P12585" s="289">
        <f>VLOOKUP(CAT_Details[[#This Row],[Delivery Bp Customer Code]],Table6[],2,0)</f>
        <v>3402</v>
      </c>
    </row>
    <row r="12586" spans="1:16" x14ac:dyDescent="0.25">
      <c r="A12586" s="289" t="s">
        <v>3329</v>
      </c>
      <c r="B12586">
        <v>6</v>
      </c>
      <c r="C12586">
        <v>2760</v>
      </c>
      <c r="D12586">
        <v>2.4</v>
      </c>
      <c r="E12586" s="289" t="s">
        <v>28049</v>
      </c>
      <c r="F12586">
        <v>5017414009</v>
      </c>
      <c r="G12586" s="276">
        <v>45929</v>
      </c>
      <c r="H12586">
        <v>20250922809014</v>
      </c>
      <c r="I12586">
        <v>3.456</v>
      </c>
      <c r="J12586" s="289" t="s">
        <v>350</v>
      </c>
      <c r="K12586" s="289" t="s">
        <v>28050</v>
      </c>
      <c r="L12586" s="289" t="s">
        <v>275</v>
      </c>
      <c r="M12586" s="289" t="s">
        <v>28307</v>
      </c>
      <c r="N12586" s="289" t="s">
        <v>3804</v>
      </c>
      <c r="O12586" s="289" t="s">
        <v>3332</v>
      </c>
      <c r="P12586" s="289">
        <f>VLOOKUP(CAT_Details[[#This Row],[Delivery Bp Customer Code]],Table6[],2,0)</f>
        <v>3402</v>
      </c>
    </row>
    <row r="12587" spans="1:16" x14ac:dyDescent="0.25">
      <c r="A12587" s="289" t="s">
        <v>3329</v>
      </c>
      <c r="B12587">
        <v>4</v>
      </c>
      <c r="C12587">
        <v>38</v>
      </c>
      <c r="D12587">
        <v>0.32</v>
      </c>
      <c r="E12587" s="289" t="s">
        <v>28183</v>
      </c>
      <c r="F12587">
        <v>5017429243</v>
      </c>
      <c r="G12587" s="276">
        <v>45929</v>
      </c>
      <c r="H12587">
        <v>20250922809369</v>
      </c>
      <c r="I12587">
        <v>0.222</v>
      </c>
      <c r="J12587" s="289" t="s">
        <v>302</v>
      </c>
      <c r="K12587" s="289" t="s">
        <v>28184</v>
      </c>
      <c r="L12587" s="289" t="s">
        <v>275</v>
      </c>
      <c r="M12587" s="289" t="s">
        <v>28271</v>
      </c>
      <c r="N12587" s="289" t="s">
        <v>15493</v>
      </c>
      <c r="O12587" s="289" t="s">
        <v>3332</v>
      </c>
      <c r="P12587" s="289">
        <f>VLOOKUP(CAT_Details[[#This Row],[Delivery Bp Customer Code]],Table6[],2,0)</f>
        <v>3402</v>
      </c>
    </row>
    <row r="12588" spans="1:16" x14ac:dyDescent="0.25">
      <c r="A12588" s="289" t="s">
        <v>3329</v>
      </c>
      <c r="B12588">
        <v>1</v>
      </c>
      <c r="C12588">
        <v>16</v>
      </c>
      <c r="D12588">
        <v>0.08</v>
      </c>
      <c r="E12588" s="289" t="s">
        <v>28183</v>
      </c>
      <c r="F12588">
        <v>5017429244</v>
      </c>
      <c r="G12588" s="276">
        <v>45929</v>
      </c>
      <c r="H12588">
        <v>20250922809465</v>
      </c>
      <c r="I12588">
        <v>7.1999999999999995E-2</v>
      </c>
      <c r="J12588" s="289" t="s">
        <v>302</v>
      </c>
      <c r="K12588" s="289" t="s">
        <v>28185</v>
      </c>
      <c r="L12588" s="289" t="s">
        <v>275</v>
      </c>
      <c r="M12588" s="289" t="s">
        <v>28271</v>
      </c>
      <c r="N12588" s="289" t="s">
        <v>15493</v>
      </c>
      <c r="O12588" s="289" t="s">
        <v>3332</v>
      </c>
      <c r="P12588" s="289">
        <f>VLOOKUP(CAT_Details[[#This Row],[Delivery Bp Customer Code]],Table6[],2,0)</f>
        <v>3402</v>
      </c>
    </row>
    <row r="12589" spans="1:16" x14ac:dyDescent="0.25">
      <c r="A12589" s="289" t="s">
        <v>76</v>
      </c>
      <c r="B12589">
        <v>1</v>
      </c>
      <c r="C12589">
        <v>46</v>
      </c>
      <c r="D12589">
        <v>0.2</v>
      </c>
      <c r="E12589" s="289" t="s">
        <v>27757</v>
      </c>
      <c r="F12589">
        <v>5017366913</v>
      </c>
      <c r="G12589" s="276">
        <v>45929</v>
      </c>
      <c r="H12589">
        <v>20250915804191</v>
      </c>
      <c r="I12589">
        <v>0.192</v>
      </c>
      <c r="J12589" s="289" t="s">
        <v>764</v>
      </c>
      <c r="K12589" s="289" t="s">
        <v>27758</v>
      </c>
      <c r="L12589" s="289" t="s">
        <v>275</v>
      </c>
      <c r="M12589" s="289" t="s">
        <v>28346</v>
      </c>
      <c r="N12589" s="289" t="s">
        <v>766</v>
      </c>
      <c r="O12589" s="289" t="s">
        <v>16049</v>
      </c>
      <c r="P12589" s="289" t="str">
        <f>VLOOKUP(CAT_Details[[#This Row],[Delivery Bp Customer Code]],Table6[],2,0)</f>
        <v>MZ02</v>
      </c>
    </row>
    <row r="12590" spans="1:16" x14ac:dyDescent="0.25">
      <c r="A12590" s="289" t="s">
        <v>76</v>
      </c>
      <c r="B12590">
        <v>4</v>
      </c>
      <c r="C12590">
        <v>225</v>
      </c>
      <c r="D12590">
        <v>1.32</v>
      </c>
      <c r="E12590" s="289" t="s">
        <v>27773</v>
      </c>
      <c r="F12590">
        <v>5017382299</v>
      </c>
      <c r="G12590" s="276">
        <v>45929</v>
      </c>
      <c r="H12590">
        <v>20250917806486</v>
      </c>
      <c r="I12590">
        <v>1.264</v>
      </c>
      <c r="J12590" s="289" t="s">
        <v>401</v>
      </c>
      <c r="K12590" s="289" t="s">
        <v>27774</v>
      </c>
      <c r="L12590" s="289" t="s">
        <v>275</v>
      </c>
      <c r="M12590" s="289" t="s">
        <v>28428</v>
      </c>
      <c r="N12590" s="289" t="s">
        <v>1028</v>
      </c>
      <c r="O12590" s="289" t="s">
        <v>16049</v>
      </c>
      <c r="P12590" s="289" t="str">
        <f>VLOOKUP(CAT_Details[[#This Row],[Delivery Bp Customer Code]],Table6[],2,0)</f>
        <v>MZ02</v>
      </c>
    </row>
    <row r="12591" spans="1:16" x14ac:dyDescent="0.25">
      <c r="A12591" s="289" t="s">
        <v>76</v>
      </c>
      <c r="B12591">
        <v>1</v>
      </c>
      <c r="C12591">
        <v>169.8</v>
      </c>
      <c r="D12591">
        <v>0.4</v>
      </c>
      <c r="E12591" s="289" t="s">
        <v>28066</v>
      </c>
      <c r="F12591">
        <v>5017413519</v>
      </c>
      <c r="G12591" s="276">
        <v>45929</v>
      </c>
      <c r="H12591">
        <v>20250919808075</v>
      </c>
      <c r="I12591">
        <v>0.64300000000000002</v>
      </c>
      <c r="J12591" s="289" t="s">
        <v>350</v>
      </c>
      <c r="K12591" s="289" t="s">
        <v>28067</v>
      </c>
      <c r="L12591" s="289" t="s">
        <v>275</v>
      </c>
      <c r="M12591" s="289" t="s">
        <v>28307</v>
      </c>
      <c r="N12591" s="289" t="s">
        <v>15936</v>
      </c>
      <c r="O12591" s="289" t="s">
        <v>16049</v>
      </c>
      <c r="P12591" s="289" t="str">
        <f>VLOOKUP(CAT_Details[[#This Row],[Delivery Bp Customer Code]],Table6[],2,0)</f>
        <v>MZ02</v>
      </c>
    </row>
    <row r="12592" spans="1:16" x14ac:dyDescent="0.25">
      <c r="A12592" s="289" t="s">
        <v>74</v>
      </c>
      <c r="B12592">
        <v>2</v>
      </c>
      <c r="C12592">
        <v>539</v>
      </c>
      <c r="D12592">
        <v>0.6</v>
      </c>
      <c r="E12592" s="289" t="s">
        <v>27757</v>
      </c>
      <c r="F12592">
        <v>5017366912</v>
      </c>
      <c r="G12592" s="276">
        <v>45929</v>
      </c>
      <c r="H12592">
        <v>20250915804169</v>
      </c>
      <c r="I12592">
        <v>0.67200000000000004</v>
      </c>
      <c r="J12592" s="289" t="s">
        <v>764</v>
      </c>
      <c r="K12592" s="289" t="s">
        <v>27788</v>
      </c>
      <c r="L12592" s="289" t="s">
        <v>275</v>
      </c>
      <c r="M12592" s="289" t="s">
        <v>28346</v>
      </c>
      <c r="N12592" s="289" t="s">
        <v>766</v>
      </c>
      <c r="O12592" s="289" t="s">
        <v>22256</v>
      </c>
      <c r="P12592" s="289" t="str">
        <f>VLOOKUP(CAT_Details[[#This Row],[Delivery Bp Customer Code]],Table6[],2,0)</f>
        <v>DX01-L5</v>
      </c>
    </row>
    <row r="12593" spans="1:16" x14ac:dyDescent="0.25">
      <c r="A12593" s="289" t="s">
        <v>74</v>
      </c>
      <c r="B12593">
        <v>3</v>
      </c>
      <c r="C12593">
        <v>1199</v>
      </c>
      <c r="D12593">
        <v>2</v>
      </c>
      <c r="E12593" s="289" t="s">
        <v>27795</v>
      </c>
      <c r="F12593">
        <v>5017366987</v>
      </c>
      <c r="G12593" s="276">
        <v>45929</v>
      </c>
      <c r="H12593">
        <v>20250916804710</v>
      </c>
      <c r="I12593">
        <v>1.728</v>
      </c>
      <c r="J12593" s="289" t="s">
        <v>287</v>
      </c>
      <c r="K12593" s="289" t="s">
        <v>27796</v>
      </c>
      <c r="L12593" s="289" t="s">
        <v>275</v>
      </c>
      <c r="M12593" s="289" t="s">
        <v>28446</v>
      </c>
      <c r="N12593" s="289" t="s">
        <v>17117</v>
      </c>
      <c r="O12593" s="289" t="s">
        <v>22256</v>
      </c>
      <c r="P12593" s="289" t="str">
        <f>VLOOKUP(CAT_Details[[#This Row],[Delivery Bp Customer Code]],Table6[],2,0)</f>
        <v>DX01-L5</v>
      </c>
    </row>
    <row r="12594" spans="1:16" x14ac:dyDescent="0.25">
      <c r="A12594" s="289" t="s">
        <v>74</v>
      </c>
      <c r="B12594">
        <v>4</v>
      </c>
      <c r="C12594">
        <v>1578</v>
      </c>
      <c r="D12594">
        <v>1.6</v>
      </c>
      <c r="E12594" s="289" t="s">
        <v>27809</v>
      </c>
      <c r="F12594">
        <v>5017382339</v>
      </c>
      <c r="G12594" s="276">
        <v>45929</v>
      </c>
      <c r="H12594">
        <v>20250918807006</v>
      </c>
      <c r="I12594">
        <v>3.84</v>
      </c>
      <c r="J12594" s="289" t="s">
        <v>401</v>
      </c>
      <c r="K12594" s="289" t="s">
        <v>27810</v>
      </c>
      <c r="L12594" s="289" t="s">
        <v>275</v>
      </c>
      <c r="M12594" s="289" t="s">
        <v>28428</v>
      </c>
      <c r="N12594" s="289" t="s">
        <v>17729</v>
      </c>
      <c r="O12594" s="289" t="s">
        <v>22256</v>
      </c>
      <c r="P12594" s="289" t="str">
        <f>VLOOKUP(CAT_Details[[#This Row],[Delivery Bp Customer Code]],Table6[],2,0)</f>
        <v>DX01-L5</v>
      </c>
    </row>
    <row r="12595" spans="1:16" x14ac:dyDescent="0.25">
      <c r="A12595" s="289" t="s">
        <v>74</v>
      </c>
      <c r="B12595">
        <v>1</v>
      </c>
      <c r="C12595">
        <v>35</v>
      </c>
      <c r="D12595">
        <v>0.2</v>
      </c>
      <c r="E12595" s="289" t="s">
        <v>27819</v>
      </c>
      <c r="F12595">
        <v>5017382614</v>
      </c>
      <c r="G12595" s="276">
        <v>45929</v>
      </c>
      <c r="H12595">
        <v>20250917805936</v>
      </c>
      <c r="I12595">
        <v>0.23</v>
      </c>
      <c r="J12595" s="289" t="s">
        <v>294</v>
      </c>
      <c r="K12595" s="289" t="s">
        <v>27820</v>
      </c>
      <c r="L12595" s="289" t="s">
        <v>275</v>
      </c>
      <c r="M12595" s="289" t="s">
        <v>28427</v>
      </c>
      <c r="N12595" s="289" t="s">
        <v>660</v>
      </c>
      <c r="O12595" s="289" t="s">
        <v>22256</v>
      </c>
      <c r="P12595" s="289" t="str">
        <f>VLOOKUP(CAT_Details[[#This Row],[Delivery Bp Customer Code]],Table6[],2,0)</f>
        <v>DX01-L5</v>
      </c>
    </row>
    <row r="12596" spans="1:16" x14ac:dyDescent="0.25">
      <c r="A12596" s="289" t="s">
        <v>74</v>
      </c>
      <c r="B12596">
        <v>1</v>
      </c>
      <c r="C12596">
        <v>174</v>
      </c>
      <c r="D12596">
        <v>0.33</v>
      </c>
      <c r="E12596" s="289" t="s">
        <v>28079</v>
      </c>
      <c r="F12596">
        <v>5017413475</v>
      </c>
      <c r="G12596" s="276">
        <v>45929</v>
      </c>
      <c r="H12596">
        <v>20250922808807</v>
      </c>
      <c r="I12596">
        <v>0.59299999999999997</v>
      </c>
      <c r="J12596" s="289" t="s">
        <v>350</v>
      </c>
      <c r="K12596" s="289" t="s">
        <v>28080</v>
      </c>
      <c r="L12596" s="289" t="s">
        <v>275</v>
      </c>
      <c r="M12596" s="289" t="s">
        <v>28530</v>
      </c>
      <c r="N12596" s="289" t="s">
        <v>16167</v>
      </c>
      <c r="O12596" s="289" t="s">
        <v>22256</v>
      </c>
      <c r="P12596" s="289" t="str">
        <f>VLOOKUP(CAT_Details[[#This Row],[Delivery Bp Customer Code]],Table6[],2,0)</f>
        <v>DX01-L5</v>
      </c>
    </row>
    <row r="12597" spans="1:16" x14ac:dyDescent="0.25">
      <c r="A12597" s="289" t="s">
        <v>74</v>
      </c>
      <c r="B12597">
        <v>5</v>
      </c>
      <c r="C12597">
        <v>357.5</v>
      </c>
      <c r="D12597">
        <v>2</v>
      </c>
      <c r="E12597" s="289" t="s">
        <v>28081</v>
      </c>
      <c r="F12597">
        <v>5017413652</v>
      </c>
      <c r="G12597" s="276">
        <v>45929</v>
      </c>
      <c r="H12597">
        <v>20250918807158</v>
      </c>
      <c r="I12597">
        <v>4.8</v>
      </c>
      <c r="J12597" s="289" t="s">
        <v>350</v>
      </c>
      <c r="K12597" s="289" t="s">
        <v>28082</v>
      </c>
      <c r="L12597" s="289" t="s">
        <v>275</v>
      </c>
      <c r="M12597" s="289" t="s">
        <v>28307</v>
      </c>
      <c r="N12597" s="289" t="s">
        <v>690</v>
      </c>
      <c r="O12597" s="289" t="s">
        <v>22256</v>
      </c>
      <c r="P12597" s="289" t="str">
        <f>VLOOKUP(CAT_Details[[#This Row],[Delivery Bp Customer Code]],Table6[],2,0)</f>
        <v>DX01-L5</v>
      </c>
    </row>
    <row r="12598" spans="1:16" x14ac:dyDescent="0.25">
      <c r="A12598" s="289" t="s">
        <v>74</v>
      </c>
      <c r="B12598">
        <v>6</v>
      </c>
      <c r="C12598">
        <v>310.39999999999998</v>
      </c>
      <c r="D12598">
        <v>1</v>
      </c>
      <c r="E12598" s="289" t="s">
        <v>28091</v>
      </c>
      <c r="F12598">
        <v>5017414019</v>
      </c>
      <c r="G12598" s="276">
        <v>45929</v>
      </c>
      <c r="H12598">
        <v>20250922808627</v>
      </c>
      <c r="I12598">
        <v>0.878</v>
      </c>
      <c r="J12598" s="289" t="s">
        <v>350</v>
      </c>
      <c r="K12598" s="289" t="s">
        <v>28092</v>
      </c>
      <c r="L12598" s="289" t="s">
        <v>275</v>
      </c>
      <c r="M12598" s="289" t="s">
        <v>28307</v>
      </c>
      <c r="N12598" s="289" t="s">
        <v>602</v>
      </c>
      <c r="O12598" s="289" t="s">
        <v>22256</v>
      </c>
      <c r="P12598" s="289" t="str">
        <f>VLOOKUP(CAT_Details[[#This Row],[Delivery Bp Customer Code]],Table6[],2,0)</f>
        <v>DX01-L5</v>
      </c>
    </row>
    <row r="12599" spans="1:16" x14ac:dyDescent="0.25">
      <c r="A12599" s="289" t="s">
        <v>74</v>
      </c>
      <c r="B12599">
        <v>13</v>
      </c>
      <c r="C12599">
        <v>3481</v>
      </c>
      <c r="D12599">
        <v>3.77</v>
      </c>
      <c r="E12599" s="289" t="s">
        <v>28093</v>
      </c>
      <c r="F12599">
        <v>5017414052</v>
      </c>
      <c r="G12599" s="276">
        <v>45929</v>
      </c>
      <c r="H12599">
        <v>20250922808847</v>
      </c>
      <c r="I12599">
        <v>8.32</v>
      </c>
      <c r="J12599" s="289" t="s">
        <v>350</v>
      </c>
      <c r="K12599" s="289" t="s">
        <v>28094</v>
      </c>
      <c r="L12599" s="289" t="s">
        <v>275</v>
      </c>
      <c r="M12599" s="289" t="s">
        <v>28307</v>
      </c>
      <c r="N12599" s="289" t="s">
        <v>602</v>
      </c>
      <c r="O12599" s="289" t="s">
        <v>22256</v>
      </c>
      <c r="P12599" s="289" t="str">
        <f>VLOOKUP(CAT_Details[[#This Row],[Delivery Bp Customer Code]],Table6[],2,0)</f>
        <v>DX01-L5</v>
      </c>
    </row>
    <row r="12600" spans="1:16" x14ac:dyDescent="0.25">
      <c r="A12600" s="289" t="s">
        <v>521</v>
      </c>
      <c r="B12600">
        <v>24</v>
      </c>
      <c r="C12600">
        <v>2448</v>
      </c>
      <c r="D12600">
        <v>9.6999999999999993</v>
      </c>
      <c r="E12600" s="289" t="s">
        <v>28097</v>
      </c>
      <c r="F12600">
        <v>5017413378</v>
      </c>
      <c r="G12600" s="276">
        <v>45929</v>
      </c>
      <c r="H12600">
        <v>20250919808041</v>
      </c>
      <c r="I12600">
        <v>25.608000000000001</v>
      </c>
      <c r="J12600" s="289" t="s">
        <v>302</v>
      </c>
      <c r="K12600" s="289" t="s">
        <v>28098</v>
      </c>
      <c r="L12600" s="289" t="s">
        <v>275</v>
      </c>
      <c r="M12600" s="289" t="s">
        <v>28308</v>
      </c>
      <c r="N12600" s="289" t="s">
        <v>694</v>
      </c>
      <c r="O12600" s="289" t="s">
        <v>16307</v>
      </c>
      <c r="P12600" s="289" t="str">
        <f>VLOOKUP(CAT_Details[[#This Row],[Delivery Bp Customer Code]],Table6[],2,0)</f>
        <v>DX01</v>
      </c>
    </row>
    <row r="12601" spans="1:16" x14ac:dyDescent="0.25">
      <c r="A12601" s="289" t="s">
        <v>272</v>
      </c>
      <c r="B12601">
        <v>6</v>
      </c>
      <c r="C12601">
        <v>2725</v>
      </c>
      <c r="D12601">
        <v>2.54</v>
      </c>
      <c r="E12601" s="289" t="s">
        <v>27840</v>
      </c>
      <c r="F12601">
        <v>5017367123</v>
      </c>
      <c r="G12601" s="276">
        <v>45929</v>
      </c>
      <c r="H12601">
        <v>20250916804911</v>
      </c>
      <c r="I12601">
        <v>6.08</v>
      </c>
      <c r="J12601" s="289" t="s">
        <v>324</v>
      </c>
      <c r="K12601" s="289" t="s">
        <v>27841</v>
      </c>
      <c r="L12601" s="289" t="s">
        <v>275</v>
      </c>
      <c r="M12601" s="289" t="s">
        <v>28108</v>
      </c>
      <c r="N12601" s="289" t="s">
        <v>622</v>
      </c>
      <c r="O12601" s="289" t="s">
        <v>277</v>
      </c>
      <c r="P12601" s="289" t="str">
        <f>VLOOKUP(CAT_Details[[#This Row],[Delivery Bp Customer Code]],Table6[],2,0)</f>
        <v>U2-L5</v>
      </c>
    </row>
    <row r="12602" spans="1:16" x14ac:dyDescent="0.25">
      <c r="A12602" s="289" t="s">
        <v>272</v>
      </c>
      <c r="B12602">
        <v>5</v>
      </c>
      <c r="C12602">
        <v>284</v>
      </c>
      <c r="D12602">
        <v>2</v>
      </c>
      <c r="E12602" s="289" t="s">
        <v>27718</v>
      </c>
      <c r="F12602">
        <v>5017382810</v>
      </c>
      <c r="G12602" s="276">
        <v>45929</v>
      </c>
      <c r="H12602">
        <v>20250915804247</v>
      </c>
      <c r="I12602">
        <v>2.0640000000000001</v>
      </c>
      <c r="J12602" s="289" t="s">
        <v>3970</v>
      </c>
      <c r="K12602" s="289" t="s">
        <v>27854</v>
      </c>
      <c r="L12602" s="289" t="s">
        <v>275</v>
      </c>
      <c r="M12602" s="289" t="s">
        <v>28383</v>
      </c>
      <c r="N12602" s="289" t="s">
        <v>25190</v>
      </c>
      <c r="O12602" s="289" t="s">
        <v>277</v>
      </c>
      <c r="P12602" s="289" t="str">
        <f>VLOOKUP(CAT_Details[[#This Row],[Delivery Bp Customer Code]],Table6[],2,0)</f>
        <v>U2-L5</v>
      </c>
    </row>
    <row r="12603" spans="1:16" x14ac:dyDescent="0.25">
      <c r="A12603" s="289" t="s">
        <v>272</v>
      </c>
      <c r="B12603">
        <v>3</v>
      </c>
      <c r="C12603">
        <v>408</v>
      </c>
      <c r="D12603">
        <v>1.2</v>
      </c>
      <c r="E12603" s="289" t="s">
        <v>27970</v>
      </c>
      <c r="F12603">
        <v>5017398174</v>
      </c>
      <c r="G12603" s="276">
        <v>45929</v>
      </c>
      <c r="H12603">
        <v>20250918806810</v>
      </c>
      <c r="I12603">
        <v>2.88</v>
      </c>
      <c r="J12603" s="289" t="s">
        <v>324</v>
      </c>
      <c r="K12603" s="289" t="s">
        <v>27971</v>
      </c>
      <c r="L12603" s="289" t="s">
        <v>275</v>
      </c>
      <c r="M12603" s="289" t="s">
        <v>28271</v>
      </c>
      <c r="N12603" s="289" t="s">
        <v>616</v>
      </c>
      <c r="O12603" s="289" t="s">
        <v>277</v>
      </c>
      <c r="P12603" s="289" t="str">
        <f>VLOOKUP(CAT_Details[[#This Row],[Delivery Bp Customer Code]],Table6[],2,0)</f>
        <v>U2-L5</v>
      </c>
    </row>
    <row r="12604" spans="1:16" x14ac:dyDescent="0.25">
      <c r="A12604" s="289" t="s">
        <v>272</v>
      </c>
      <c r="B12604">
        <v>1</v>
      </c>
      <c r="C12604">
        <v>280</v>
      </c>
      <c r="D12604">
        <v>0.4</v>
      </c>
      <c r="E12604" s="289" t="s">
        <v>27899</v>
      </c>
      <c r="F12604">
        <v>5017398303</v>
      </c>
      <c r="G12604" s="276">
        <v>45929</v>
      </c>
      <c r="H12604">
        <v>20250918806726</v>
      </c>
      <c r="I12604">
        <v>0.25900000000000001</v>
      </c>
      <c r="J12604" s="289" t="s">
        <v>1047</v>
      </c>
      <c r="K12604" s="289" t="s">
        <v>27976</v>
      </c>
      <c r="L12604" s="289" t="s">
        <v>275</v>
      </c>
      <c r="M12604" s="289" t="s">
        <v>28347</v>
      </c>
      <c r="N12604" s="289" t="s">
        <v>1049</v>
      </c>
      <c r="O12604" s="289" t="s">
        <v>277</v>
      </c>
      <c r="P12604" s="289" t="str">
        <f>VLOOKUP(CAT_Details[[#This Row],[Delivery Bp Customer Code]],Table6[],2,0)</f>
        <v>U2-L5</v>
      </c>
    </row>
    <row r="12605" spans="1:16" x14ac:dyDescent="0.25">
      <c r="A12605" s="289" t="s">
        <v>272</v>
      </c>
      <c r="B12605">
        <v>10</v>
      </c>
      <c r="C12605">
        <v>3612.02</v>
      </c>
      <c r="D12605">
        <v>3.73</v>
      </c>
      <c r="E12605" s="289" t="s">
        <v>28101</v>
      </c>
      <c r="F12605">
        <v>5017413956</v>
      </c>
      <c r="G12605" s="276">
        <v>45929</v>
      </c>
      <c r="H12605">
        <v>20250922808704</v>
      </c>
      <c r="I12605">
        <v>5.0640000000000001</v>
      </c>
      <c r="J12605" s="289" t="s">
        <v>350</v>
      </c>
      <c r="K12605" s="289" t="s">
        <v>28102</v>
      </c>
      <c r="L12605" s="289" t="s">
        <v>275</v>
      </c>
      <c r="M12605" s="289" t="s">
        <v>28307</v>
      </c>
      <c r="N12605" s="289" t="s">
        <v>456</v>
      </c>
      <c r="O12605" s="289" t="s">
        <v>277</v>
      </c>
      <c r="P12605" s="289" t="str">
        <f>VLOOKUP(CAT_Details[[#This Row],[Delivery Bp Customer Code]],Table6[],2,0)</f>
        <v>U2-L5</v>
      </c>
    </row>
    <row r="12606" spans="1:16" x14ac:dyDescent="0.25">
      <c r="A12606" s="289" t="s">
        <v>26660</v>
      </c>
      <c r="B12606">
        <v>2</v>
      </c>
      <c r="C12606">
        <v>1538</v>
      </c>
      <c r="D12606">
        <v>0.8</v>
      </c>
      <c r="E12606" s="289" t="s">
        <v>27978</v>
      </c>
      <c r="F12606">
        <v>5017398254</v>
      </c>
      <c r="G12606" s="276">
        <v>45929</v>
      </c>
      <c r="H12606">
        <v>20250918807205</v>
      </c>
      <c r="I12606">
        <v>1.1519999999999999</v>
      </c>
      <c r="J12606" s="289" t="s">
        <v>324</v>
      </c>
      <c r="K12606" s="289" t="s">
        <v>27979</v>
      </c>
      <c r="L12606" s="289" t="s">
        <v>275</v>
      </c>
      <c r="M12606" s="289" t="s">
        <v>28271</v>
      </c>
      <c r="N12606" s="289" t="s">
        <v>16189</v>
      </c>
      <c r="O12606" s="289" t="s">
        <v>26663</v>
      </c>
      <c r="P12606" s="289" t="e">
        <f>VLOOKUP(CAT_Details[[#This Row],[Delivery Bp Customer Code]],Table6[],2,0)</f>
        <v>#N/A</v>
      </c>
    </row>
    <row r="12607" spans="1:16" x14ac:dyDescent="0.25">
      <c r="A12607" s="289" t="s">
        <v>5576</v>
      </c>
      <c r="B12607">
        <v>8</v>
      </c>
      <c r="C12607">
        <v>4138</v>
      </c>
      <c r="D12607">
        <v>4.46</v>
      </c>
      <c r="E12607" s="289" t="s">
        <v>28103</v>
      </c>
      <c r="F12607">
        <v>5017413348</v>
      </c>
      <c r="G12607" s="276">
        <v>45929</v>
      </c>
      <c r="H12607">
        <v>20250919807814</v>
      </c>
      <c r="I12607">
        <v>7.9870000000000001</v>
      </c>
      <c r="J12607" s="289" t="s">
        <v>350</v>
      </c>
      <c r="K12607" s="289" t="s">
        <v>28104</v>
      </c>
      <c r="L12607" s="289" t="s">
        <v>275</v>
      </c>
      <c r="M12607" s="289" t="s">
        <v>28307</v>
      </c>
      <c r="N12607" s="289" t="s">
        <v>16206</v>
      </c>
      <c r="O12607" s="289" t="s">
        <v>15996</v>
      </c>
      <c r="P12607" s="289" t="str">
        <f>VLOOKUP(CAT_Details[[#This Row],[Delivery Bp Customer Code]],Table6[],2,0)</f>
        <v>ES01</v>
      </c>
    </row>
    <row r="12608" spans="1:16" x14ac:dyDescent="0.25">
      <c r="A12608" s="289" t="s">
        <v>278</v>
      </c>
      <c r="B12608">
        <v>4</v>
      </c>
      <c r="C12608">
        <v>1808</v>
      </c>
      <c r="D12608">
        <v>1.6</v>
      </c>
      <c r="E12608" s="289" t="s">
        <v>27650</v>
      </c>
      <c r="F12608">
        <v>5017382613</v>
      </c>
      <c r="G12608" s="276">
        <v>45930</v>
      </c>
      <c r="H12608">
        <v>20250918807139</v>
      </c>
      <c r="I12608">
        <v>3.84</v>
      </c>
      <c r="J12608" s="289" t="s">
        <v>317</v>
      </c>
      <c r="K12608" s="289" t="s">
        <v>27651</v>
      </c>
      <c r="L12608" s="289" t="s">
        <v>275</v>
      </c>
      <c r="M12608" s="289" t="s">
        <v>28269</v>
      </c>
      <c r="N12608" s="289" t="s">
        <v>16210</v>
      </c>
      <c r="O12608" s="289" t="s">
        <v>498</v>
      </c>
      <c r="P12608" s="289" t="str">
        <f>VLOOKUP(CAT_Details[[#This Row],[Delivery Bp Customer Code]],Table6[],2,0)</f>
        <v>DK-BM01</v>
      </c>
    </row>
    <row r="12609" spans="1:16" x14ac:dyDescent="0.25">
      <c r="A12609" s="289" t="s">
        <v>278</v>
      </c>
      <c r="B12609">
        <v>4</v>
      </c>
      <c r="C12609">
        <v>1660</v>
      </c>
      <c r="D12609">
        <v>1.6</v>
      </c>
      <c r="E12609" s="289" t="s">
        <v>27868</v>
      </c>
      <c r="F12609">
        <v>5017398305</v>
      </c>
      <c r="G12609" s="276">
        <v>45930</v>
      </c>
      <c r="H12609">
        <v>20250919808060</v>
      </c>
      <c r="I12609">
        <v>1.92</v>
      </c>
      <c r="J12609" s="289" t="s">
        <v>324</v>
      </c>
      <c r="K12609" s="289" t="s">
        <v>27869</v>
      </c>
      <c r="L12609" s="289" t="s">
        <v>275</v>
      </c>
      <c r="M12609" s="289" t="s">
        <v>28271</v>
      </c>
      <c r="N12609" s="289" t="s">
        <v>399</v>
      </c>
      <c r="O12609" s="289" t="s">
        <v>498</v>
      </c>
      <c r="P12609" s="289" t="str">
        <f>VLOOKUP(CAT_Details[[#This Row],[Delivery Bp Customer Code]],Table6[],2,0)</f>
        <v>DK-BM01</v>
      </c>
    </row>
    <row r="12610" spans="1:16" x14ac:dyDescent="0.25">
      <c r="A12610" s="289" t="s">
        <v>278</v>
      </c>
      <c r="B12610">
        <v>2</v>
      </c>
      <c r="C12610">
        <v>926</v>
      </c>
      <c r="D12610">
        <v>0.8</v>
      </c>
      <c r="E12610" s="289" t="s">
        <v>27984</v>
      </c>
      <c r="F12610">
        <v>5017413392</v>
      </c>
      <c r="G12610" s="276">
        <v>45930</v>
      </c>
      <c r="H12610">
        <v>20250918806830</v>
      </c>
      <c r="I12610">
        <v>0.67200000000000004</v>
      </c>
      <c r="J12610" s="289" t="s">
        <v>324</v>
      </c>
      <c r="K12610" s="289" t="s">
        <v>27985</v>
      </c>
      <c r="L12610" s="289" t="s">
        <v>275</v>
      </c>
      <c r="M12610" s="289" t="s">
        <v>28527</v>
      </c>
      <c r="N12610" s="289" t="s">
        <v>1817</v>
      </c>
      <c r="O12610" s="289" t="s">
        <v>498</v>
      </c>
      <c r="P12610" s="289" t="str">
        <f>VLOOKUP(CAT_Details[[#This Row],[Delivery Bp Customer Code]],Table6[],2,0)</f>
        <v>DK-BM01</v>
      </c>
    </row>
    <row r="12611" spans="1:16" x14ac:dyDescent="0.25">
      <c r="A12611" s="289" t="s">
        <v>278</v>
      </c>
      <c r="B12611">
        <v>3</v>
      </c>
      <c r="C12611">
        <v>675</v>
      </c>
      <c r="D12611">
        <v>0.6</v>
      </c>
      <c r="E12611" s="289" t="s">
        <v>27986</v>
      </c>
      <c r="F12611">
        <v>5017413427</v>
      </c>
      <c r="G12611" s="276">
        <v>45930</v>
      </c>
      <c r="H12611">
        <v>20250919808263</v>
      </c>
      <c r="I12611">
        <v>1.44</v>
      </c>
      <c r="J12611" s="289" t="s">
        <v>324</v>
      </c>
      <c r="K12611" s="289" t="s">
        <v>27987</v>
      </c>
      <c r="L12611" s="289" t="s">
        <v>275</v>
      </c>
      <c r="M12611" s="289" t="s">
        <v>28271</v>
      </c>
      <c r="N12611" s="289" t="s">
        <v>1067</v>
      </c>
      <c r="O12611" s="289" t="s">
        <v>498</v>
      </c>
      <c r="P12611" s="289" t="str">
        <f>VLOOKUP(CAT_Details[[#This Row],[Delivery Bp Customer Code]],Table6[],2,0)</f>
        <v>DK-BM01</v>
      </c>
    </row>
    <row r="12612" spans="1:16" x14ac:dyDescent="0.25">
      <c r="A12612" s="289" t="s">
        <v>278</v>
      </c>
      <c r="B12612">
        <v>16</v>
      </c>
      <c r="C12612">
        <v>6762</v>
      </c>
      <c r="D12612">
        <v>6.4</v>
      </c>
      <c r="E12612" s="289" t="s">
        <v>27990</v>
      </c>
      <c r="F12612">
        <v>5017414000</v>
      </c>
      <c r="G12612" s="276">
        <v>45930</v>
      </c>
      <c r="H12612">
        <v>20250908799082</v>
      </c>
      <c r="I12612">
        <v>15.36</v>
      </c>
      <c r="J12612" s="289" t="s">
        <v>324</v>
      </c>
      <c r="K12612" s="289" t="s">
        <v>27991</v>
      </c>
      <c r="L12612" s="289" t="s">
        <v>275</v>
      </c>
      <c r="M12612" s="289" t="s">
        <v>28526</v>
      </c>
      <c r="N12612" s="289" t="s">
        <v>340</v>
      </c>
      <c r="O12612" s="289" t="s">
        <v>498</v>
      </c>
      <c r="P12612" s="289" t="str">
        <f>VLOOKUP(CAT_Details[[#This Row],[Delivery Bp Customer Code]],Table6[],2,0)</f>
        <v>DK-BM01</v>
      </c>
    </row>
    <row r="12613" spans="1:16" x14ac:dyDescent="0.25">
      <c r="A12613" s="289" t="s">
        <v>278</v>
      </c>
      <c r="B12613">
        <v>9</v>
      </c>
      <c r="C12613">
        <v>5093</v>
      </c>
      <c r="D12613">
        <v>3.6</v>
      </c>
      <c r="E12613" s="289" t="s">
        <v>28112</v>
      </c>
      <c r="F12613">
        <v>5017428938</v>
      </c>
      <c r="G12613" s="276">
        <v>45930</v>
      </c>
      <c r="H12613">
        <v>20250922809532</v>
      </c>
      <c r="I12613">
        <v>8.64</v>
      </c>
      <c r="J12613" s="289" t="s">
        <v>280</v>
      </c>
      <c r="K12613" s="289" t="s">
        <v>28113</v>
      </c>
      <c r="L12613" s="289" t="s">
        <v>275</v>
      </c>
      <c r="M12613" s="289" t="s">
        <v>28272</v>
      </c>
      <c r="N12613" s="289" t="s">
        <v>566</v>
      </c>
      <c r="O12613" s="289" t="s">
        <v>498</v>
      </c>
      <c r="P12613" s="289" t="str">
        <f>VLOOKUP(CAT_Details[[#This Row],[Delivery Bp Customer Code]],Table6[],2,0)</f>
        <v>DK-BM01</v>
      </c>
    </row>
    <row r="12614" spans="1:16" x14ac:dyDescent="0.25">
      <c r="A12614" s="289" t="s">
        <v>278</v>
      </c>
      <c r="B12614">
        <v>4</v>
      </c>
      <c r="C12614">
        <v>788</v>
      </c>
      <c r="D12614">
        <v>1.6</v>
      </c>
      <c r="E12614" s="289" t="s">
        <v>28120</v>
      </c>
      <c r="F12614">
        <v>5017429056</v>
      </c>
      <c r="G12614" s="276">
        <v>45930</v>
      </c>
      <c r="H12614">
        <v>20250923810602</v>
      </c>
      <c r="I12614">
        <v>1.92</v>
      </c>
      <c r="J12614" s="289" t="s">
        <v>280</v>
      </c>
      <c r="K12614" s="289" t="s">
        <v>28121</v>
      </c>
      <c r="L12614" s="289" t="s">
        <v>275</v>
      </c>
      <c r="M12614" s="289" t="s">
        <v>28274</v>
      </c>
      <c r="N12614" s="289" t="s">
        <v>283</v>
      </c>
      <c r="O12614" s="289" t="s">
        <v>498</v>
      </c>
      <c r="P12614" s="289" t="str">
        <f>VLOOKUP(CAT_Details[[#This Row],[Delivery Bp Customer Code]],Table6[],2,0)</f>
        <v>DK-BM01</v>
      </c>
    </row>
    <row r="12615" spans="1:16" x14ac:dyDescent="0.25">
      <c r="A12615" s="289" t="s">
        <v>278</v>
      </c>
      <c r="B12615">
        <v>10</v>
      </c>
      <c r="C12615">
        <v>3470</v>
      </c>
      <c r="D12615">
        <v>4</v>
      </c>
      <c r="E12615" s="289" t="s">
        <v>28130</v>
      </c>
      <c r="F12615">
        <v>5017429613</v>
      </c>
      <c r="G12615" s="276">
        <v>45930</v>
      </c>
      <c r="H12615">
        <v>20250919808080</v>
      </c>
      <c r="I12615">
        <v>4.8</v>
      </c>
      <c r="J12615" s="289" t="s">
        <v>280</v>
      </c>
      <c r="K12615" s="289" t="s">
        <v>28131</v>
      </c>
      <c r="L12615" s="289" t="s">
        <v>275</v>
      </c>
      <c r="M12615" s="289" t="s">
        <v>28274</v>
      </c>
      <c r="N12615" s="289" t="s">
        <v>17247</v>
      </c>
      <c r="O12615" s="289" t="s">
        <v>498</v>
      </c>
      <c r="P12615" s="289" t="str">
        <f>VLOOKUP(CAT_Details[[#This Row],[Delivery Bp Customer Code]],Table6[],2,0)</f>
        <v>DK-BM01</v>
      </c>
    </row>
    <row r="12616" spans="1:16" x14ac:dyDescent="0.25">
      <c r="A12616" s="289" t="s">
        <v>278</v>
      </c>
      <c r="B12616">
        <v>14</v>
      </c>
      <c r="C12616">
        <v>6524</v>
      </c>
      <c r="D12616">
        <v>5.6</v>
      </c>
      <c r="E12616" s="289" t="s">
        <v>28283</v>
      </c>
      <c r="F12616">
        <v>5017444757</v>
      </c>
      <c r="G12616" s="276">
        <v>45930</v>
      </c>
      <c r="H12616">
        <v>20250923809838</v>
      </c>
      <c r="I12616">
        <v>12.768000000000001</v>
      </c>
      <c r="J12616" s="289" t="s">
        <v>350</v>
      </c>
      <c r="K12616" s="289" t="s">
        <v>28284</v>
      </c>
      <c r="L12616" s="289" t="s">
        <v>275</v>
      </c>
      <c r="M12616" s="289" t="s">
        <v>28529</v>
      </c>
      <c r="N12616" s="289" t="s">
        <v>999</v>
      </c>
      <c r="O12616" s="289" t="s">
        <v>498</v>
      </c>
      <c r="P12616" s="289" t="str">
        <f>VLOOKUP(CAT_Details[[#This Row],[Delivery Bp Customer Code]],Table6[],2,0)</f>
        <v>DK-BM01</v>
      </c>
    </row>
    <row r="12617" spans="1:16" x14ac:dyDescent="0.25">
      <c r="A12617" s="289" t="s">
        <v>278</v>
      </c>
      <c r="B12617">
        <v>10</v>
      </c>
      <c r="C12617">
        <v>5300</v>
      </c>
      <c r="D12617">
        <v>4</v>
      </c>
      <c r="E12617" s="289" t="s">
        <v>28297</v>
      </c>
      <c r="F12617">
        <v>5017460397</v>
      </c>
      <c r="G12617" s="276">
        <v>45930</v>
      </c>
      <c r="H12617">
        <v>20250925812330</v>
      </c>
      <c r="I12617">
        <v>10.368</v>
      </c>
      <c r="J12617" s="289" t="s">
        <v>273</v>
      </c>
      <c r="K12617" s="289" t="s">
        <v>28298</v>
      </c>
      <c r="L12617" s="289" t="s">
        <v>275</v>
      </c>
      <c r="M12617" s="289" t="s">
        <v>28532</v>
      </c>
      <c r="N12617" s="289" t="s">
        <v>653</v>
      </c>
      <c r="O12617" s="289" t="s">
        <v>498</v>
      </c>
      <c r="P12617" s="289" t="str">
        <f>VLOOKUP(CAT_Details[[#This Row],[Delivery Bp Customer Code]],Table6[],2,0)</f>
        <v>DK-BM01</v>
      </c>
    </row>
    <row r="12618" spans="1:16" x14ac:dyDescent="0.25">
      <c r="A12618" s="289" t="s">
        <v>75</v>
      </c>
      <c r="B12618">
        <v>1</v>
      </c>
      <c r="C12618">
        <v>85</v>
      </c>
      <c r="D12618">
        <v>0.4</v>
      </c>
      <c r="E12618" s="289" t="s">
        <v>28132</v>
      </c>
      <c r="F12618">
        <v>5017428879</v>
      </c>
      <c r="G12618" s="276">
        <v>45930</v>
      </c>
      <c r="H12618">
        <v>20250923810513</v>
      </c>
      <c r="I12618">
        <v>0.38400000000000001</v>
      </c>
      <c r="J12618" s="289" t="s">
        <v>350</v>
      </c>
      <c r="K12618" s="289" t="s">
        <v>28133</v>
      </c>
      <c r="L12618" s="289" t="s">
        <v>275</v>
      </c>
      <c r="M12618" s="289" t="s">
        <v>28309</v>
      </c>
      <c r="N12618" s="289" t="s">
        <v>690</v>
      </c>
      <c r="O12618" s="289" t="s">
        <v>5281</v>
      </c>
      <c r="P12618" s="289" t="str">
        <f>VLOOKUP(CAT_Details[[#This Row],[Delivery Bp Customer Code]],Table6[],2,0)</f>
        <v>DK-LW08</v>
      </c>
    </row>
    <row r="12619" spans="1:16" x14ac:dyDescent="0.25">
      <c r="A12619" s="289" t="s">
        <v>75</v>
      </c>
      <c r="B12619">
        <v>1</v>
      </c>
      <c r="C12619">
        <v>50</v>
      </c>
      <c r="D12619">
        <v>0.2</v>
      </c>
      <c r="E12619" s="289" t="s">
        <v>28135</v>
      </c>
      <c r="F12619">
        <v>5017428958</v>
      </c>
      <c r="G12619" s="276">
        <v>45930</v>
      </c>
      <c r="H12619">
        <v>20250922809094</v>
      </c>
      <c r="I12619">
        <v>0.24</v>
      </c>
      <c r="J12619" s="289" t="s">
        <v>280</v>
      </c>
      <c r="K12619" s="289" t="s">
        <v>28136</v>
      </c>
      <c r="L12619" s="289" t="s">
        <v>275</v>
      </c>
      <c r="M12619" s="289" t="s">
        <v>28274</v>
      </c>
      <c r="N12619" s="289" t="s">
        <v>2929</v>
      </c>
      <c r="O12619" s="289" t="s">
        <v>2173</v>
      </c>
      <c r="P12619" s="289" t="str">
        <f>VLOOKUP(CAT_Details[[#This Row],[Delivery Bp Customer Code]],Table6[],2,0)</f>
        <v>OYL1</v>
      </c>
    </row>
    <row r="12620" spans="1:16" x14ac:dyDescent="0.25">
      <c r="A12620" s="289" t="s">
        <v>75</v>
      </c>
      <c r="B12620">
        <v>1</v>
      </c>
      <c r="C12620">
        <v>111</v>
      </c>
      <c r="D12620">
        <v>0.2</v>
      </c>
      <c r="E12620" s="289" t="s">
        <v>28137</v>
      </c>
      <c r="F12620">
        <v>5017429297</v>
      </c>
      <c r="G12620" s="276">
        <v>45930</v>
      </c>
      <c r="H12620">
        <v>20250922809336</v>
      </c>
      <c r="I12620">
        <v>0.48</v>
      </c>
      <c r="J12620" s="289" t="s">
        <v>350</v>
      </c>
      <c r="K12620" s="289" t="s">
        <v>28138</v>
      </c>
      <c r="L12620" s="289" t="s">
        <v>275</v>
      </c>
      <c r="M12620" s="289" t="s">
        <v>28309</v>
      </c>
      <c r="N12620" s="289" t="s">
        <v>5597</v>
      </c>
      <c r="O12620" s="289" t="s">
        <v>2173</v>
      </c>
      <c r="P12620" s="289" t="str">
        <f>VLOOKUP(CAT_Details[[#This Row],[Delivery Bp Customer Code]],Table6[],2,0)</f>
        <v>OYL1</v>
      </c>
    </row>
    <row r="12621" spans="1:16" x14ac:dyDescent="0.25">
      <c r="A12621" s="289" t="s">
        <v>75</v>
      </c>
      <c r="B12621">
        <v>1</v>
      </c>
      <c r="C12621">
        <v>78</v>
      </c>
      <c r="D12621">
        <v>0.2</v>
      </c>
      <c r="E12621" s="289" t="s">
        <v>28137</v>
      </c>
      <c r="F12621">
        <v>5017429298</v>
      </c>
      <c r="G12621" s="276">
        <v>45930</v>
      </c>
      <c r="H12621">
        <v>20250922809333</v>
      </c>
      <c r="I12621">
        <v>0.312</v>
      </c>
      <c r="J12621" s="289" t="s">
        <v>350</v>
      </c>
      <c r="K12621" s="289" t="s">
        <v>28139</v>
      </c>
      <c r="L12621" s="289" t="s">
        <v>275</v>
      </c>
      <c r="M12621" s="289" t="s">
        <v>28309</v>
      </c>
      <c r="N12621" s="289" t="s">
        <v>5597</v>
      </c>
      <c r="O12621" s="289" t="s">
        <v>2173</v>
      </c>
      <c r="P12621" s="289" t="str">
        <f>VLOOKUP(CAT_Details[[#This Row],[Delivery Bp Customer Code]],Table6[],2,0)</f>
        <v>OYL1</v>
      </c>
    </row>
    <row r="12622" spans="1:16" x14ac:dyDescent="0.25">
      <c r="A12622" s="289" t="s">
        <v>75</v>
      </c>
      <c r="B12622">
        <v>1</v>
      </c>
      <c r="C12622">
        <v>255</v>
      </c>
      <c r="D12622">
        <v>0.4</v>
      </c>
      <c r="E12622" s="289" t="s">
        <v>28137</v>
      </c>
      <c r="F12622">
        <v>5017429299</v>
      </c>
      <c r="G12622" s="276">
        <v>45930</v>
      </c>
      <c r="H12622">
        <v>20250922809313</v>
      </c>
      <c r="I12622">
        <v>0.96</v>
      </c>
      <c r="J12622" s="289" t="s">
        <v>350</v>
      </c>
      <c r="K12622" s="289" t="s">
        <v>28140</v>
      </c>
      <c r="L12622" s="289" t="s">
        <v>275</v>
      </c>
      <c r="M12622" s="289" t="s">
        <v>28309</v>
      </c>
      <c r="N12622" s="289" t="s">
        <v>5597</v>
      </c>
      <c r="O12622" s="289" t="s">
        <v>2173</v>
      </c>
      <c r="P12622" s="289" t="str">
        <f>VLOOKUP(CAT_Details[[#This Row],[Delivery Bp Customer Code]],Table6[],2,0)</f>
        <v>OYL1</v>
      </c>
    </row>
    <row r="12623" spans="1:16" x14ac:dyDescent="0.25">
      <c r="A12623" s="289" t="s">
        <v>75</v>
      </c>
      <c r="B12623">
        <v>1</v>
      </c>
      <c r="C12623">
        <v>183</v>
      </c>
      <c r="D12623">
        <v>0.4</v>
      </c>
      <c r="E12623" s="289" t="s">
        <v>28130</v>
      </c>
      <c r="F12623">
        <v>5017429612</v>
      </c>
      <c r="G12623" s="276">
        <v>45930</v>
      </c>
      <c r="H12623">
        <v>20250919808059</v>
      </c>
      <c r="I12623">
        <v>0.48</v>
      </c>
      <c r="J12623" s="289" t="s">
        <v>280</v>
      </c>
      <c r="K12623" s="289" t="s">
        <v>28143</v>
      </c>
      <c r="L12623" s="289" t="s">
        <v>275</v>
      </c>
      <c r="M12623" s="289" t="s">
        <v>28274</v>
      </c>
      <c r="N12623" s="289" t="s">
        <v>17247</v>
      </c>
      <c r="O12623" s="289" t="s">
        <v>2173</v>
      </c>
      <c r="P12623" s="289" t="str">
        <f>VLOOKUP(CAT_Details[[#This Row],[Delivery Bp Customer Code]],Table6[],2,0)</f>
        <v>OYL1</v>
      </c>
    </row>
    <row r="12624" spans="1:16" x14ac:dyDescent="0.25">
      <c r="A12624" s="289" t="s">
        <v>75</v>
      </c>
      <c r="B12624">
        <v>1</v>
      </c>
      <c r="C12624">
        <v>108</v>
      </c>
      <c r="D12624">
        <v>0.4</v>
      </c>
      <c r="E12624" s="289" t="s">
        <v>28144</v>
      </c>
      <c r="F12624">
        <v>5017429631</v>
      </c>
      <c r="G12624" s="276">
        <v>45930</v>
      </c>
      <c r="H12624">
        <v>20250923809903</v>
      </c>
      <c r="I12624">
        <v>0.72</v>
      </c>
      <c r="J12624" s="289" t="s">
        <v>350</v>
      </c>
      <c r="K12624" s="289" t="s">
        <v>28145</v>
      </c>
      <c r="L12624" s="289" t="s">
        <v>275</v>
      </c>
      <c r="M12624" s="289" t="s">
        <v>28309</v>
      </c>
      <c r="N12624" s="289" t="s">
        <v>27133</v>
      </c>
      <c r="O12624" s="289" t="s">
        <v>2173</v>
      </c>
      <c r="P12624" s="289" t="str">
        <f>VLOOKUP(CAT_Details[[#This Row],[Delivery Bp Customer Code]],Table6[],2,0)</f>
        <v>OYL1</v>
      </c>
    </row>
    <row r="12625" spans="1:16" x14ac:dyDescent="0.25">
      <c r="A12625" s="289" t="s">
        <v>75</v>
      </c>
      <c r="B12625">
        <v>1</v>
      </c>
      <c r="C12625">
        <v>388</v>
      </c>
      <c r="D12625">
        <v>0.2</v>
      </c>
      <c r="E12625" s="289" t="s">
        <v>28315</v>
      </c>
      <c r="F12625">
        <v>5017444193</v>
      </c>
      <c r="G12625" s="276">
        <v>45930</v>
      </c>
      <c r="H12625">
        <v>20250923810395</v>
      </c>
      <c r="I12625">
        <v>0.48</v>
      </c>
      <c r="J12625" s="289" t="s">
        <v>280</v>
      </c>
      <c r="K12625" s="289" t="s">
        <v>28316</v>
      </c>
      <c r="L12625" s="289" t="s">
        <v>275</v>
      </c>
      <c r="M12625" s="289" t="s">
        <v>28531</v>
      </c>
      <c r="N12625" s="289" t="s">
        <v>1399</v>
      </c>
      <c r="O12625" s="289" t="s">
        <v>2173</v>
      </c>
      <c r="P12625" s="289" t="str">
        <f>VLOOKUP(CAT_Details[[#This Row],[Delivery Bp Customer Code]],Table6[],2,0)</f>
        <v>OYL1</v>
      </c>
    </row>
    <row r="12626" spans="1:16" x14ac:dyDescent="0.25">
      <c r="A12626" s="289" t="s">
        <v>75</v>
      </c>
      <c r="B12626">
        <v>1</v>
      </c>
      <c r="C12626">
        <v>215</v>
      </c>
      <c r="D12626">
        <v>0.4</v>
      </c>
      <c r="E12626" s="289" t="s">
        <v>28337</v>
      </c>
      <c r="F12626">
        <v>5017460367</v>
      </c>
      <c r="G12626" s="276">
        <v>45930</v>
      </c>
      <c r="H12626">
        <v>20250925812217</v>
      </c>
      <c r="I12626">
        <v>0.96</v>
      </c>
      <c r="J12626" s="289" t="s">
        <v>273</v>
      </c>
      <c r="K12626" s="289" t="s">
        <v>28338</v>
      </c>
      <c r="L12626" s="289" t="s">
        <v>275</v>
      </c>
      <c r="M12626" s="289" t="s">
        <v>28802</v>
      </c>
      <c r="N12626" s="289" t="s">
        <v>2838</v>
      </c>
      <c r="O12626" s="289" t="s">
        <v>2173</v>
      </c>
      <c r="P12626" s="289" t="str">
        <f>VLOOKUP(CAT_Details[[#This Row],[Delivery Bp Customer Code]],Table6[],2,0)</f>
        <v>OYL1</v>
      </c>
    </row>
    <row r="12627" spans="1:16" x14ac:dyDescent="0.25">
      <c r="A12627" s="289" t="s">
        <v>17052</v>
      </c>
      <c r="B12627">
        <v>2</v>
      </c>
      <c r="C12627">
        <v>530</v>
      </c>
      <c r="D12627">
        <v>0.8</v>
      </c>
      <c r="E12627" s="289" t="s">
        <v>27513</v>
      </c>
      <c r="F12627">
        <v>5017351869</v>
      </c>
      <c r="G12627" s="276">
        <v>45930</v>
      </c>
      <c r="H12627">
        <v>20250915803991</v>
      </c>
      <c r="I12627">
        <v>0.65200000000000002</v>
      </c>
      <c r="J12627" s="289" t="s">
        <v>438</v>
      </c>
      <c r="K12627" s="289" t="s">
        <v>27514</v>
      </c>
      <c r="L12627" s="289" t="s">
        <v>280</v>
      </c>
      <c r="M12627" s="289" t="s">
        <v>28150</v>
      </c>
      <c r="N12627" s="289" t="s">
        <v>19129</v>
      </c>
      <c r="O12627" s="289" t="s">
        <v>18284</v>
      </c>
      <c r="P12627" s="289">
        <f>VLOOKUP(CAT_Details[[#This Row],[Delivery Bp Customer Code]],Table6[],2,0)</f>
        <v>3705</v>
      </c>
    </row>
    <row r="12628" spans="1:16" x14ac:dyDescent="0.25">
      <c r="A12628" s="289" t="s">
        <v>17052</v>
      </c>
      <c r="B12628">
        <v>5</v>
      </c>
      <c r="C12628">
        <v>2221</v>
      </c>
      <c r="D12628">
        <v>3.04</v>
      </c>
      <c r="E12628" s="289" t="s">
        <v>27889</v>
      </c>
      <c r="F12628">
        <v>5017397878</v>
      </c>
      <c r="G12628" s="276">
        <v>45930</v>
      </c>
      <c r="H12628">
        <v>20250917806052</v>
      </c>
      <c r="I12628">
        <v>9.9819999999999993</v>
      </c>
      <c r="J12628" s="289" t="s">
        <v>3970</v>
      </c>
      <c r="K12628" s="289" t="s">
        <v>27890</v>
      </c>
      <c r="L12628" s="289" t="s">
        <v>280</v>
      </c>
      <c r="M12628" s="289" t="s">
        <v>28545</v>
      </c>
      <c r="N12628" s="289" t="s">
        <v>3973</v>
      </c>
      <c r="O12628" s="289" t="s">
        <v>18284</v>
      </c>
      <c r="P12628" s="289">
        <f>VLOOKUP(CAT_Details[[#This Row],[Delivery Bp Customer Code]],Table6[],2,0)</f>
        <v>3705</v>
      </c>
    </row>
    <row r="12629" spans="1:16" x14ac:dyDescent="0.25">
      <c r="A12629" s="289" t="s">
        <v>17052</v>
      </c>
      <c r="B12629">
        <v>2</v>
      </c>
      <c r="C12629">
        <v>30</v>
      </c>
      <c r="D12629">
        <v>0.2</v>
      </c>
      <c r="E12629" s="289" t="s">
        <v>27903</v>
      </c>
      <c r="F12629">
        <v>5017398347</v>
      </c>
      <c r="G12629" s="276">
        <v>45930</v>
      </c>
      <c r="H12629">
        <v>20250918807454</v>
      </c>
      <c r="I12629">
        <v>0.14399999999999999</v>
      </c>
      <c r="J12629" s="289" t="s">
        <v>438</v>
      </c>
      <c r="K12629" s="289" t="s">
        <v>27904</v>
      </c>
      <c r="L12629" s="289" t="s">
        <v>280</v>
      </c>
      <c r="M12629" s="289" t="s">
        <v>28348</v>
      </c>
      <c r="N12629" s="289" t="s">
        <v>24429</v>
      </c>
      <c r="O12629" s="289" t="s">
        <v>18284</v>
      </c>
      <c r="P12629" s="289">
        <f>VLOOKUP(CAT_Details[[#This Row],[Delivery Bp Customer Code]],Table6[],2,0)</f>
        <v>3705</v>
      </c>
    </row>
    <row r="12630" spans="1:16" x14ac:dyDescent="0.25">
      <c r="A12630" s="289" t="s">
        <v>17052</v>
      </c>
      <c r="B12630">
        <v>2</v>
      </c>
      <c r="C12630">
        <v>24</v>
      </c>
      <c r="D12630">
        <v>0.2</v>
      </c>
      <c r="E12630" s="289" t="s">
        <v>28011</v>
      </c>
      <c r="F12630">
        <v>5017413253</v>
      </c>
      <c r="G12630" s="276">
        <v>45930</v>
      </c>
      <c r="H12630">
        <v>20250916804850</v>
      </c>
      <c r="I12630">
        <v>0.115</v>
      </c>
      <c r="J12630" s="289" t="s">
        <v>345</v>
      </c>
      <c r="K12630" s="289" t="s">
        <v>28012</v>
      </c>
      <c r="L12630" s="289" t="s">
        <v>280</v>
      </c>
      <c r="M12630" s="289" t="s">
        <v>28152</v>
      </c>
      <c r="N12630" s="289" t="s">
        <v>427</v>
      </c>
      <c r="O12630" s="289" t="s">
        <v>18284</v>
      </c>
      <c r="P12630" s="289">
        <f>VLOOKUP(CAT_Details[[#This Row],[Delivery Bp Customer Code]],Table6[],2,0)</f>
        <v>3705</v>
      </c>
    </row>
    <row r="12631" spans="1:16" x14ac:dyDescent="0.25">
      <c r="A12631" s="289" t="s">
        <v>17052</v>
      </c>
      <c r="B12631">
        <v>1</v>
      </c>
      <c r="C12631">
        <v>0.5</v>
      </c>
      <c r="D12631">
        <v>0.03</v>
      </c>
      <c r="E12631" s="289" t="s">
        <v>28015</v>
      </c>
      <c r="F12631">
        <v>5017413505</v>
      </c>
      <c r="G12631" s="276">
        <v>45930</v>
      </c>
      <c r="H12631">
        <v>20250918807208</v>
      </c>
      <c r="I12631">
        <v>6.0000000000000001E-3</v>
      </c>
      <c r="J12631" s="289" t="s">
        <v>345</v>
      </c>
      <c r="K12631" s="289" t="s">
        <v>28016</v>
      </c>
      <c r="L12631" s="289" t="s">
        <v>280</v>
      </c>
      <c r="M12631" s="289" t="s">
        <v>28544</v>
      </c>
      <c r="N12631" s="289" t="s">
        <v>3082</v>
      </c>
      <c r="O12631" s="289" t="s">
        <v>18284</v>
      </c>
      <c r="P12631" s="289">
        <f>VLOOKUP(CAT_Details[[#This Row],[Delivery Bp Customer Code]],Table6[],2,0)</f>
        <v>3705</v>
      </c>
    </row>
    <row r="12632" spans="1:16" x14ac:dyDescent="0.25">
      <c r="A12632" s="289" t="s">
        <v>17052</v>
      </c>
      <c r="B12632">
        <v>6</v>
      </c>
      <c r="C12632">
        <v>570</v>
      </c>
      <c r="D12632">
        <v>2.4</v>
      </c>
      <c r="E12632" s="289" t="s">
        <v>28026</v>
      </c>
      <c r="F12632">
        <v>5017414020</v>
      </c>
      <c r="G12632" s="276">
        <v>45930</v>
      </c>
      <c r="H12632">
        <v>20250919808364</v>
      </c>
      <c r="I12632">
        <v>8.64</v>
      </c>
      <c r="J12632" s="289" t="s">
        <v>345</v>
      </c>
      <c r="K12632" s="289" t="s">
        <v>28027</v>
      </c>
      <c r="L12632" s="289" t="s">
        <v>280</v>
      </c>
      <c r="M12632" s="289" t="s">
        <v>28544</v>
      </c>
      <c r="N12632" s="289" t="s">
        <v>512</v>
      </c>
      <c r="O12632" s="289" t="s">
        <v>18284</v>
      </c>
      <c r="P12632" s="289">
        <f>VLOOKUP(CAT_Details[[#This Row],[Delivery Bp Customer Code]],Table6[],2,0)</f>
        <v>3705</v>
      </c>
    </row>
    <row r="12633" spans="1:16" x14ac:dyDescent="0.25">
      <c r="A12633" s="289" t="s">
        <v>17052</v>
      </c>
      <c r="B12633">
        <v>1</v>
      </c>
      <c r="C12633">
        <v>39</v>
      </c>
      <c r="D12633">
        <v>0.4</v>
      </c>
      <c r="E12633" s="289" t="s">
        <v>28153</v>
      </c>
      <c r="F12633">
        <v>5017428866</v>
      </c>
      <c r="G12633" s="276">
        <v>45930</v>
      </c>
      <c r="H12633">
        <v>20250922809080</v>
      </c>
      <c r="I12633">
        <v>0.59499999999999997</v>
      </c>
      <c r="J12633" s="289" t="s">
        <v>302</v>
      </c>
      <c r="K12633" s="289" t="s">
        <v>28154</v>
      </c>
      <c r="L12633" s="289" t="s">
        <v>280</v>
      </c>
      <c r="M12633" s="289" t="s">
        <v>28271</v>
      </c>
      <c r="N12633" s="289" t="s">
        <v>18870</v>
      </c>
      <c r="O12633" s="289" t="s">
        <v>18284</v>
      </c>
      <c r="P12633" s="289">
        <f>VLOOKUP(CAT_Details[[#This Row],[Delivery Bp Customer Code]],Table6[],2,0)</f>
        <v>3705</v>
      </c>
    </row>
    <row r="12634" spans="1:16" x14ac:dyDescent="0.25">
      <c r="A12634" s="289" t="s">
        <v>17052</v>
      </c>
      <c r="B12634">
        <v>2</v>
      </c>
      <c r="C12634">
        <v>2400</v>
      </c>
      <c r="D12634">
        <v>0.8</v>
      </c>
      <c r="E12634" s="289" t="s">
        <v>28161</v>
      </c>
      <c r="F12634">
        <v>5017429472</v>
      </c>
      <c r="G12634" s="276">
        <v>45930</v>
      </c>
      <c r="H12634">
        <v>20250922809277</v>
      </c>
      <c r="I12634">
        <v>1.92</v>
      </c>
      <c r="J12634" s="289" t="s">
        <v>275</v>
      </c>
      <c r="K12634" s="289" t="s">
        <v>28162</v>
      </c>
      <c r="L12634" s="289" t="s">
        <v>280</v>
      </c>
      <c r="M12634" s="289" t="s">
        <v>28349</v>
      </c>
      <c r="N12634" s="289" t="s">
        <v>19153</v>
      </c>
      <c r="O12634" s="289" t="s">
        <v>18284</v>
      </c>
      <c r="P12634" s="289">
        <f>VLOOKUP(CAT_Details[[#This Row],[Delivery Bp Customer Code]],Table6[],2,0)</f>
        <v>3705</v>
      </c>
    </row>
    <row r="12635" spans="1:16" x14ac:dyDescent="0.25">
      <c r="A12635" s="289" t="s">
        <v>17052</v>
      </c>
      <c r="B12635">
        <v>4</v>
      </c>
      <c r="C12635">
        <v>596</v>
      </c>
      <c r="D12635">
        <v>1.36</v>
      </c>
      <c r="E12635" s="289" t="s">
        <v>28163</v>
      </c>
      <c r="F12635">
        <v>5017429481</v>
      </c>
      <c r="G12635" s="276">
        <v>45930</v>
      </c>
      <c r="H12635">
        <v>20250923810171</v>
      </c>
      <c r="I12635">
        <v>3.173</v>
      </c>
      <c r="J12635" s="289" t="s">
        <v>275</v>
      </c>
      <c r="K12635" s="289" t="s">
        <v>28164</v>
      </c>
      <c r="L12635" s="289" t="s">
        <v>280</v>
      </c>
      <c r="M12635" s="289" t="s">
        <v>28349</v>
      </c>
      <c r="N12635" s="289" t="s">
        <v>19150</v>
      </c>
      <c r="O12635" s="289" t="s">
        <v>18284</v>
      </c>
      <c r="P12635" s="289">
        <f>VLOOKUP(CAT_Details[[#This Row],[Delivery Bp Customer Code]],Table6[],2,0)</f>
        <v>3705</v>
      </c>
    </row>
    <row r="12636" spans="1:16" x14ac:dyDescent="0.25">
      <c r="A12636" s="289" t="s">
        <v>17052</v>
      </c>
      <c r="B12636">
        <v>5</v>
      </c>
      <c r="C12636">
        <v>355</v>
      </c>
      <c r="D12636">
        <v>1.99</v>
      </c>
      <c r="E12636" s="289" t="s">
        <v>28167</v>
      </c>
      <c r="F12636">
        <v>5017429592</v>
      </c>
      <c r="G12636" s="276">
        <v>45930</v>
      </c>
      <c r="H12636">
        <v>20250923809890</v>
      </c>
      <c r="I12636">
        <v>3.7130000000000001</v>
      </c>
      <c r="J12636" s="289" t="s">
        <v>275</v>
      </c>
      <c r="K12636" s="289" t="s">
        <v>28168</v>
      </c>
      <c r="L12636" s="289" t="s">
        <v>280</v>
      </c>
      <c r="M12636" s="289" t="s">
        <v>28349</v>
      </c>
      <c r="N12636" s="289" t="s">
        <v>19156</v>
      </c>
      <c r="O12636" s="289" t="s">
        <v>18284</v>
      </c>
      <c r="P12636" s="289">
        <f>VLOOKUP(CAT_Details[[#This Row],[Delivery Bp Customer Code]],Table6[],2,0)</f>
        <v>3705</v>
      </c>
    </row>
    <row r="12637" spans="1:16" x14ac:dyDescent="0.25">
      <c r="A12637" s="289" t="s">
        <v>17052</v>
      </c>
      <c r="B12637">
        <v>14</v>
      </c>
      <c r="C12637">
        <v>2464</v>
      </c>
      <c r="D12637">
        <v>5.67</v>
      </c>
      <c r="E12637" s="289" t="s">
        <v>28169</v>
      </c>
      <c r="F12637">
        <v>5017429596</v>
      </c>
      <c r="G12637" s="276">
        <v>45930</v>
      </c>
      <c r="H12637">
        <v>20250918807432</v>
      </c>
      <c r="I12637">
        <v>17.356999999999999</v>
      </c>
      <c r="J12637" s="289" t="s">
        <v>275</v>
      </c>
      <c r="K12637" s="289" t="s">
        <v>28170</v>
      </c>
      <c r="L12637" s="289" t="s">
        <v>280</v>
      </c>
      <c r="M12637" s="289" t="s">
        <v>28349</v>
      </c>
      <c r="N12637" s="289" t="s">
        <v>19305</v>
      </c>
      <c r="O12637" s="289" t="s">
        <v>18284</v>
      </c>
      <c r="P12637" s="289">
        <f>VLOOKUP(CAT_Details[[#This Row],[Delivery Bp Customer Code]],Table6[],2,0)</f>
        <v>3705</v>
      </c>
    </row>
    <row r="12638" spans="1:16" x14ac:dyDescent="0.25">
      <c r="A12638" s="289" t="s">
        <v>874</v>
      </c>
      <c r="B12638">
        <v>24</v>
      </c>
      <c r="C12638">
        <v>3360</v>
      </c>
      <c r="D12638">
        <v>11.47</v>
      </c>
      <c r="E12638" s="289" t="s">
        <v>28031</v>
      </c>
      <c r="F12638">
        <v>5017413193</v>
      </c>
      <c r="G12638" s="276">
        <v>45930</v>
      </c>
      <c r="H12638">
        <v>20250919807908</v>
      </c>
      <c r="I12638">
        <v>19.265999999999998</v>
      </c>
      <c r="J12638" s="289" t="s">
        <v>345</v>
      </c>
      <c r="K12638" s="289" t="s">
        <v>28032</v>
      </c>
      <c r="L12638" s="289" t="s">
        <v>275</v>
      </c>
      <c r="M12638" s="289" t="s">
        <v>28152</v>
      </c>
      <c r="N12638" s="289" t="s">
        <v>427</v>
      </c>
      <c r="O12638" s="289" t="s">
        <v>1014</v>
      </c>
      <c r="P12638" s="289" t="str">
        <f>VLOOKUP(CAT_Details[[#This Row],[Delivery Bp Customer Code]],Table6[],2,0)</f>
        <v>MZ07</v>
      </c>
    </row>
    <row r="12639" spans="1:16" x14ac:dyDescent="0.25">
      <c r="A12639" s="289" t="s">
        <v>941</v>
      </c>
      <c r="B12639">
        <v>1</v>
      </c>
      <c r="C12639">
        <v>1.36</v>
      </c>
      <c r="D12639">
        <v>0.02</v>
      </c>
      <c r="E12639" s="289" t="s">
        <v>28381</v>
      </c>
      <c r="F12639">
        <v>5017460295</v>
      </c>
      <c r="G12639" s="276">
        <v>45930</v>
      </c>
      <c r="H12639">
        <v>20250925812019</v>
      </c>
      <c r="I12639">
        <v>8.9999999999999993E-3</v>
      </c>
      <c r="J12639" s="289" t="s">
        <v>273</v>
      </c>
      <c r="K12639" s="289" t="s">
        <v>28382</v>
      </c>
      <c r="L12639" s="289" t="s">
        <v>275</v>
      </c>
      <c r="M12639" s="289" t="s">
        <v>28532</v>
      </c>
      <c r="N12639" s="289" t="s">
        <v>519</v>
      </c>
      <c r="O12639" s="289" t="s">
        <v>945</v>
      </c>
      <c r="P12639" s="289" t="str">
        <f>VLOOKUP(CAT_Details[[#This Row],[Delivery Bp Customer Code]],Table6[],2,0)</f>
        <v>DK-LW01</v>
      </c>
    </row>
    <row r="12640" spans="1:16" x14ac:dyDescent="0.25">
      <c r="A12640" s="289" t="s">
        <v>3329</v>
      </c>
      <c r="B12640">
        <v>1</v>
      </c>
      <c r="C12640">
        <v>75</v>
      </c>
      <c r="D12640">
        <v>0.2</v>
      </c>
      <c r="E12640" s="289" t="s">
        <v>27929</v>
      </c>
      <c r="F12640">
        <v>5017398361</v>
      </c>
      <c r="G12640" s="276">
        <v>45930</v>
      </c>
      <c r="H12640">
        <v>20250916805176</v>
      </c>
      <c r="I12640">
        <v>0.48</v>
      </c>
      <c r="J12640" s="289" t="s">
        <v>324</v>
      </c>
      <c r="K12640" s="289" t="s">
        <v>27930</v>
      </c>
      <c r="L12640" s="289" t="s">
        <v>275</v>
      </c>
      <c r="M12640" s="289" t="s">
        <v>28526</v>
      </c>
      <c r="N12640" s="289" t="s">
        <v>375</v>
      </c>
      <c r="O12640" s="289" t="s">
        <v>3332</v>
      </c>
      <c r="P12640" s="289">
        <f>VLOOKUP(CAT_Details[[#This Row],[Delivery Bp Customer Code]],Table6[],2,0)</f>
        <v>3402</v>
      </c>
    </row>
    <row r="12641" spans="1:16" x14ac:dyDescent="0.25">
      <c r="A12641" s="289" t="s">
        <v>3329</v>
      </c>
      <c r="B12641">
        <v>16</v>
      </c>
      <c r="C12641">
        <v>832</v>
      </c>
      <c r="D12641">
        <v>10.6</v>
      </c>
      <c r="E12641" s="289" t="s">
        <v>28041</v>
      </c>
      <c r="F12641">
        <v>5017413361</v>
      </c>
      <c r="G12641" s="276">
        <v>45930</v>
      </c>
      <c r="H12641">
        <v>20250921808530</v>
      </c>
      <c r="I12641">
        <v>23.856000000000002</v>
      </c>
      <c r="J12641" s="289" t="s">
        <v>324</v>
      </c>
      <c r="K12641" s="289" t="s">
        <v>28042</v>
      </c>
      <c r="L12641" s="289" t="s">
        <v>275</v>
      </c>
      <c r="M12641" s="289" t="s">
        <v>28386</v>
      </c>
      <c r="N12641" s="289" t="s">
        <v>4100</v>
      </c>
      <c r="O12641" s="289" t="s">
        <v>3332</v>
      </c>
      <c r="P12641" s="289">
        <f>VLOOKUP(CAT_Details[[#This Row],[Delivery Bp Customer Code]],Table6[],2,0)</f>
        <v>3402</v>
      </c>
    </row>
    <row r="12642" spans="1:16" x14ac:dyDescent="0.25">
      <c r="A12642" s="289" t="s">
        <v>3329</v>
      </c>
      <c r="B12642">
        <v>7</v>
      </c>
      <c r="C12642">
        <v>862</v>
      </c>
      <c r="D12642">
        <v>2.6</v>
      </c>
      <c r="E12642" s="289" t="s">
        <v>28051</v>
      </c>
      <c r="F12642">
        <v>5017414032</v>
      </c>
      <c r="G12642" s="276">
        <v>45930</v>
      </c>
      <c r="H12642">
        <v>20250922809128</v>
      </c>
      <c r="I12642">
        <v>6</v>
      </c>
      <c r="J12642" s="289" t="s">
        <v>324</v>
      </c>
      <c r="K12642" s="289" t="s">
        <v>28052</v>
      </c>
      <c r="L12642" s="289" t="s">
        <v>275</v>
      </c>
      <c r="M12642" s="289" t="s">
        <v>28981</v>
      </c>
      <c r="N12642" s="289" t="s">
        <v>616</v>
      </c>
      <c r="O12642" s="289" t="s">
        <v>3332</v>
      </c>
      <c r="P12642" s="289">
        <f>VLOOKUP(CAT_Details[[#This Row],[Delivery Bp Customer Code]],Table6[],2,0)</f>
        <v>3402</v>
      </c>
    </row>
    <row r="12643" spans="1:16" x14ac:dyDescent="0.25">
      <c r="A12643" s="289" t="s">
        <v>3329</v>
      </c>
      <c r="B12643">
        <v>3</v>
      </c>
      <c r="C12643">
        <v>210</v>
      </c>
      <c r="D12643">
        <v>0.6</v>
      </c>
      <c r="E12643" s="289" t="s">
        <v>28179</v>
      </c>
      <c r="F12643">
        <v>5017429032</v>
      </c>
      <c r="G12643" s="276">
        <v>45930</v>
      </c>
      <c r="H12643">
        <v>20250922808811</v>
      </c>
      <c r="I12643">
        <v>0.86399999999999999</v>
      </c>
      <c r="J12643" s="289" t="s">
        <v>350</v>
      </c>
      <c r="K12643" s="289" t="s">
        <v>28180</v>
      </c>
      <c r="L12643" s="289" t="s">
        <v>275</v>
      </c>
      <c r="M12643" s="289" t="s">
        <v>28801</v>
      </c>
      <c r="N12643" s="289" t="s">
        <v>743</v>
      </c>
      <c r="O12643" s="289" t="s">
        <v>3332</v>
      </c>
      <c r="P12643" s="289">
        <f>VLOOKUP(CAT_Details[[#This Row],[Delivery Bp Customer Code]],Table6[],2,0)</f>
        <v>3402</v>
      </c>
    </row>
    <row r="12644" spans="1:16" x14ac:dyDescent="0.25">
      <c r="A12644" s="289" t="s">
        <v>3329</v>
      </c>
      <c r="B12644">
        <v>3</v>
      </c>
      <c r="C12644">
        <v>585</v>
      </c>
      <c r="D12644">
        <v>1.2</v>
      </c>
      <c r="E12644" s="289" t="s">
        <v>28181</v>
      </c>
      <c r="F12644">
        <v>5017429067</v>
      </c>
      <c r="G12644" s="276">
        <v>45930</v>
      </c>
      <c r="H12644">
        <v>20250922809525</v>
      </c>
      <c r="I12644">
        <v>1.008</v>
      </c>
      <c r="J12644" s="289" t="s">
        <v>324</v>
      </c>
      <c r="K12644" s="289" t="s">
        <v>28182</v>
      </c>
      <c r="L12644" s="289" t="s">
        <v>275</v>
      </c>
      <c r="M12644" s="289" t="s">
        <v>28526</v>
      </c>
      <c r="N12644" s="289" t="s">
        <v>3986</v>
      </c>
      <c r="O12644" s="289" t="s">
        <v>3332</v>
      </c>
      <c r="P12644" s="289">
        <f>VLOOKUP(CAT_Details[[#This Row],[Delivery Bp Customer Code]],Table6[],2,0)</f>
        <v>3402</v>
      </c>
    </row>
    <row r="12645" spans="1:16" x14ac:dyDescent="0.25">
      <c r="A12645" s="289" t="s">
        <v>3329</v>
      </c>
      <c r="B12645">
        <v>19</v>
      </c>
      <c r="C12645">
        <v>3400</v>
      </c>
      <c r="D12645">
        <v>13.6</v>
      </c>
      <c r="E12645" s="289" t="s">
        <v>28189</v>
      </c>
      <c r="F12645">
        <v>5017429529</v>
      </c>
      <c r="G12645" s="276">
        <v>45930</v>
      </c>
      <c r="H12645">
        <v>20250919808311</v>
      </c>
      <c r="I12645">
        <v>18.239999999999998</v>
      </c>
      <c r="J12645" s="289" t="s">
        <v>324</v>
      </c>
      <c r="K12645" s="289" t="s">
        <v>28190</v>
      </c>
      <c r="L12645" s="289" t="s">
        <v>275</v>
      </c>
      <c r="M12645" s="289" t="s">
        <v>28526</v>
      </c>
      <c r="N12645" s="289" t="s">
        <v>5660</v>
      </c>
      <c r="O12645" s="289" t="s">
        <v>3332</v>
      </c>
      <c r="P12645" s="289">
        <f>VLOOKUP(CAT_Details[[#This Row],[Delivery Bp Customer Code]],Table6[],2,0)</f>
        <v>3402</v>
      </c>
    </row>
    <row r="12646" spans="1:16" x14ac:dyDescent="0.25">
      <c r="A12646" s="289" t="s">
        <v>3329</v>
      </c>
      <c r="B12646">
        <v>5</v>
      </c>
      <c r="C12646">
        <v>1650</v>
      </c>
      <c r="D12646">
        <v>1.17</v>
      </c>
      <c r="E12646" s="289" t="s">
        <v>28201</v>
      </c>
      <c r="F12646">
        <v>5017429745</v>
      </c>
      <c r="G12646" s="276">
        <v>45930</v>
      </c>
      <c r="H12646">
        <v>20250922809477</v>
      </c>
      <c r="I12646">
        <v>1.68</v>
      </c>
      <c r="J12646" s="289" t="s">
        <v>324</v>
      </c>
      <c r="K12646" s="289" t="s">
        <v>28202</v>
      </c>
      <c r="L12646" s="289" t="s">
        <v>275</v>
      </c>
      <c r="M12646" s="289" t="s">
        <v>28526</v>
      </c>
      <c r="N12646" s="289" t="s">
        <v>21188</v>
      </c>
      <c r="O12646" s="289" t="s">
        <v>3332</v>
      </c>
      <c r="P12646" s="289">
        <f>VLOOKUP(CAT_Details[[#This Row],[Delivery Bp Customer Code]],Table6[],2,0)</f>
        <v>3402</v>
      </c>
    </row>
    <row r="12647" spans="1:16" x14ac:dyDescent="0.25">
      <c r="A12647" s="289" t="s">
        <v>76</v>
      </c>
      <c r="B12647">
        <v>1</v>
      </c>
      <c r="C12647">
        <v>21</v>
      </c>
      <c r="D12647">
        <v>0.2</v>
      </c>
      <c r="E12647" s="289" t="s">
        <v>27939</v>
      </c>
      <c r="F12647">
        <v>5017398192</v>
      </c>
      <c r="G12647" s="276">
        <v>45930</v>
      </c>
      <c r="H12647">
        <v>20250918806840</v>
      </c>
      <c r="I12647">
        <v>0.192</v>
      </c>
      <c r="J12647" s="289" t="s">
        <v>294</v>
      </c>
      <c r="K12647" s="289" t="s">
        <v>27940</v>
      </c>
      <c r="L12647" s="289" t="s">
        <v>275</v>
      </c>
      <c r="M12647" s="289" t="s">
        <v>28427</v>
      </c>
      <c r="N12647" s="289" t="s">
        <v>504</v>
      </c>
      <c r="O12647" s="289" t="s">
        <v>16049</v>
      </c>
      <c r="P12647" s="289" t="str">
        <f>VLOOKUP(CAT_Details[[#This Row],[Delivery Bp Customer Code]],Table6[],2,0)</f>
        <v>MZ02</v>
      </c>
    </row>
    <row r="12648" spans="1:16" x14ac:dyDescent="0.25">
      <c r="A12648" s="289" t="s">
        <v>76</v>
      </c>
      <c r="B12648">
        <v>2</v>
      </c>
      <c r="C12648">
        <v>510</v>
      </c>
      <c r="D12648">
        <v>0.63</v>
      </c>
      <c r="E12648" s="289" t="s">
        <v>28204</v>
      </c>
      <c r="F12648">
        <v>5017429617</v>
      </c>
      <c r="G12648" s="276">
        <v>45930</v>
      </c>
      <c r="H12648">
        <v>20250922809507</v>
      </c>
      <c r="I12648">
        <v>1.875</v>
      </c>
      <c r="J12648" s="289" t="s">
        <v>280</v>
      </c>
      <c r="K12648" s="289" t="s">
        <v>28205</v>
      </c>
      <c r="L12648" s="289" t="s">
        <v>275</v>
      </c>
      <c r="M12648" s="289" t="s">
        <v>28274</v>
      </c>
      <c r="N12648" s="289" t="s">
        <v>3770</v>
      </c>
      <c r="O12648" s="289" t="s">
        <v>16049</v>
      </c>
      <c r="P12648" s="289" t="str">
        <f>VLOOKUP(CAT_Details[[#This Row],[Delivery Bp Customer Code]],Table6[],2,0)</f>
        <v>MZ02</v>
      </c>
    </row>
    <row r="12649" spans="1:16" x14ac:dyDescent="0.25">
      <c r="A12649" s="289" t="s">
        <v>74</v>
      </c>
      <c r="B12649">
        <v>7</v>
      </c>
      <c r="C12649">
        <v>2100</v>
      </c>
      <c r="D12649">
        <v>1.62</v>
      </c>
      <c r="E12649" s="289" t="s">
        <v>27957</v>
      </c>
      <c r="F12649">
        <v>5017398229</v>
      </c>
      <c r="G12649" s="276">
        <v>45930</v>
      </c>
      <c r="H12649">
        <v>20250919808071</v>
      </c>
      <c r="I12649">
        <v>2.7069999999999999</v>
      </c>
      <c r="J12649" s="289" t="s">
        <v>294</v>
      </c>
      <c r="K12649" s="289" t="s">
        <v>27958</v>
      </c>
      <c r="L12649" s="289" t="s">
        <v>275</v>
      </c>
      <c r="M12649" s="289" t="s">
        <v>28525</v>
      </c>
      <c r="N12649" s="289" t="s">
        <v>394</v>
      </c>
      <c r="O12649" s="289" t="s">
        <v>22256</v>
      </c>
      <c r="P12649" s="289" t="str">
        <f>VLOOKUP(CAT_Details[[#This Row],[Delivery Bp Customer Code]],Table6[],2,0)</f>
        <v>DX01-L5</v>
      </c>
    </row>
    <row r="12650" spans="1:16" x14ac:dyDescent="0.25">
      <c r="A12650" s="289" t="s">
        <v>74</v>
      </c>
      <c r="B12650">
        <v>23</v>
      </c>
      <c r="C12650">
        <v>12600</v>
      </c>
      <c r="D12650">
        <v>9.1999999999999993</v>
      </c>
      <c r="E12650" s="289" t="s">
        <v>27960</v>
      </c>
      <c r="F12650">
        <v>5017398286</v>
      </c>
      <c r="G12650" s="276">
        <v>45930</v>
      </c>
      <c r="H12650">
        <v>20250918807403</v>
      </c>
      <c r="I12650">
        <v>22.08</v>
      </c>
      <c r="J12650" s="289" t="s">
        <v>383</v>
      </c>
      <c r="K12650" s="289" t="s">
        <v>27961</v>
      </c>
      <c r="L12650" s="289" t="s">
        <v>275</v>
      </c>
      <c r="M12650" s="289" t="s">
        <v>28673</v>
      </c>
      <c r="N12650" s="289" t="s">
        <v>386</v>
      </c>
      <c r="O12650" s="289" t="s">
        <v>22256</v>
      </c>
      <c r="P12650" s="289" t="str">
        <f>VLOOKUP(CAT_Details[[#This Row],[Delivery Bp Customer Code]],Table6[],2,0)</f>
        <v>DX01-L5</v>
      </c>
    </row>
    <row r="12651" spans="1:16" x14ac:dyDescent="0.25">
      <c r="A12651" s="289" t="s">
        <v>74</v>
      </c>
      <c r="B12651">
        <v>4</v>
      </c>
      <c r="C12651">
        <v>346</v>
      </c>
      <c r="D12651">
        <v>1.35</v>
      </c>
      <c r="E12651" s="289" t="s">
        <v>27929</v>
      </c>
      <c r="F12651">
        <v>5017398360</v>
      </c>
      <c r="G12651" s="276">
        <v>45930</v>
      </c>
      <c r="H12651">
        <v>20250916805175</v>
      </c>
      <c r="I12651">
        <v>2.88</v>
      </c>
      <c r="J12651" s="289" t="s">
        <v>324</v>
      </c>
      <c r="K12651" s="289" t="s">
        <v>27962</v>
      </c>
      <c r="L12651" s="289" t="s">
        <v>275</v>
      </c>
      <c r="M12651" s="289" t="s">
        <v>28526</v>
      </c>
      <c r="N12651" s="289" t="s">
        <v>375</v>
      </c>
      <c r="O12651" s="289" t="s">
        <v>22256</v>
      </c>
      <c r="P12651" s="289" t="str">
        <f>VLOOKUP(CAT_Details[[#This Row],[Delivery Bp Customer Code]],Table6[],2,0)</f>
        <v>DX01-L5</v>
      </c>
    </row>
    <row r="12652" spans="1:16" x14ac:dyDescent="0.25">
      <c r="A12652" s="289" t="s">
        <v>74</v>
      </c>
      <c r="B12652">
        <v>22</v>
      </c>
      <c r="C12652">
        <v>2800</v>
      </c>
      <c r="D12652">
        <v>9.58</v>
      </c>
      <c r="E12652" s="289" t="s">
        <v>28011</v>
      </c>
      <c r="F12652">
        <v>5017413252</v>
      </c>
      <c r="G12652" s="276">
        <v>45930</v>
      </c>
      <c r="H12652">
        <v>20250916805085</v>
      </c>
      <c r="I12652">
        <v>17.248999999999999</v>
      </c>
      <c r="J12652" s="289" t="s">
        <v>345</v>
      </c>
      <c r="K12652" s="289" t="s">
        <v>28075</v>
      </c>
      <c r="L12652" s="289" t="s">
        <v>275</v>
      </c>
      <c r="M12652" s="289" t="s">
        <v>28152</v>
      </c>
      <c r="N12652" s="289" t="s">
        <v>427</v>
      </c>
      <c r="O12652" s="289" t="s">
        <v>22256</v>
      </c>
      <c r="P12652" s="289" t="str">
        <f>VLOOKUP(CAT_Details[[#This Row],[Delivery Bp Customer Code]],Table6[],2,0)</f>
        <v>DX01-L5</v>
      </c>
    </row>
    <row r="12653" spans="1:16" x14ac:dyDescent="0.25">
      <c r="A12653" s="289" t="s">
        <v>74</v>
      </c>
      <c r="B12653">
        <v>3</v>
      </c>
      <c r="C12653">
        <v>461</v>
      </c>
      <c r="D12653">
        <v>1.2</v>
      </c>
      <c r="E12653" s="289" t="s">
        <v>28085</v>
      </c>
      <c r="F12653">
        <v>5017413974</v>
      </c>
      <c r="G12653" s="276">
        <v>45930</v>
      </c>
      <c r="H12653">
        <v>20250922808997</v>
      </c>
      <c r="I12653">
        <v>1.728</v>
      </c>
      <c r="J12653" s="289" t="s">
        <v>345</v>
      </c>
      <c r="K12653" s="289" t="s">
        <v>28086</v>
      </c>
      <c r="L12653" s="289" t="s">
        <v>275</v>
      </c>
      <c r="M12653" s="289" t="s">
        <v>28544</v>
      </c>
      <c r="N12653" s="289" t="s">
        <v>348</v>
      </c>
      <c r="O12653" s="289" t="s">
        <v>22256</v>
      </c>
      <c r="P12653" s="289" t="str">
        <f>VLOOKUP(CAT_Details[[#This Row],[Delivery Bp Customer Code]],Table6[],2,0)</f>
        <v>DX01-L5</v>
      </c>
    </row>
    <row r="12654" spans="1:16" x14ac:dyDescent="0.25">
      <c r="A12654" s="289" t="s">
        <v>74</v>
      </c>
      <c r="B12654">
        <v>5</v>
      </c>
      <c r="C12654">
        <v>995</v>
      </c>
      <c r="D12654">
        <v>2.44</v>
      </c>
      <c r="E12654" s="289" t="s">
        <v>28087</v>
      </c>
      <c r="F12654">
        <v>5017413983</v>
      </c>
      <c r="G12654" s="276">
        <v>45930</v>
      </c>
      <c r="H12654">
        <v>20250922809065</v>
      </c>
      <c r="I12654">
        <v>5.2649999999999997</v>
      </c>
      <c r="J12654" s="289" t="s">
        <v>345</v>
      </c>
      <c r="K12654" s="289" t="s">
        <v>28088</v>
      </c>
      <c r="L12654" s="289" t="s">
        <v>275</v>
      </c>
      <c r="M12654" s="289" t="s">
        <v>28614</v>
      </c>
      <c r="N12654" s="289" t="s">
        <v>415</v>
      </c>
      <c r="O12654" s="289" t="s">
        <v>22256</v>
      </c>
      <c r="P12654" s="289" t="str">
        <f>VLOOKUP(CAT_Details[[#This Row],[Delivery Bp Customer Code]],Table6[],2,0)</f>
        <v>DX01-L5</v>
      </c>
    </row>
    <row r="12655" spans="1:16" x14ac:dyDescent="0.25">
      <c r="A12655" s="289" t="s">
        <v>74</v>
      </c>
      <c r="B12655">
        <v>8</v>
      </c>
      <c r="C12655">
        <v>8800</v>
      </c>
      <c r="D12655">
        <v>3.2</v>
      </c>
      <c r="E12655" s="289" t="s">
        <v>28089</v>
      </c>
      <c r="F12655">
        <v>5017414010</v>
      </c>
      <c r="G12655" s="276">
        <v>45930</v>
      </c>
      <c r="H12655">
        <v>20250917805806</v>
      </c>
      <c r="I12655">
        <v>4.6079999999999997</v>
      </c>
      <c r="J12655" s="289" t="s">
        <v>324</v>
      </c>
      <c r="K12655" s="289" t="s">
        <v>28090</v>
      </c>
      <c r="L12655" s="289" t="s">
        <v>275</v>
      </c>
      <c r="M12655" s="289" t="s">
        <v>28386</v>
      </c>
      <c r="N12655" s="289" t="s">
        <v>333</v>
      </c>
      <c r="O12655" s="289" t="s">
        <v>22256</v>
      </c>
      <c r="P12655" s="289" t="str">
        <f>VLOOKUP(CAT_Details[[#This Row],[Delivery Bp Customer Code]],Table6[],2,0)</f>
        <v>DX01-L5</v>
      </c>
    </row>
    <row r="12656" spans="1:16" x14ac:dyDescent="0.25">
      <c r="A12656" s="289" t="s">
        <v>74</v>
      </c>
      <c r="B12656">
        <v>12</v>
      </c>
      <c r="C12656">
        <v>533</v>
      </c>
      <c r="D12656">
        <v>2.35</v>
      </c>
      <c r="E12656" s="289" t="s">
        <v>28208</v>
      </c>
      <c r="F12656">
        <v>5017428891</v>
      </c>
      <c r="G12656" s="276">
        <v>45930</v>
      </c>
      <c r="H12656">
        <v>20250923810246</v>
      </c>
      <c r="I12656">
        <v>4.9980000000000002</v>
      </c>
      <c r="J12656" s="289" t="s">
        <v>350</v>
      </c>
      <c r="K12656" s="289" t="s">
        <v>28209</v>
      </c>
      <c r="L12656" s="289" t="s">
        <v>275</v>
      </c>
      <c r="M12656" s="289" t="s">
        <v>28530</v>
      </c>
      <c r="N12656" s="289" t="s">
        <v>378</v>
      </c>
      <c r="O12656" s="289" t="s">
        <v>22256</v>
      </c>
      <c r="P12656" s="289" t="str">
        <f>VLOOKUP(CAT_Details[[#This Row],[Delivery Bp Customer Code]],Table6[],2,0)</f>
        <v>DX01-L5</v>
      </c>
    </row>
    <row r="12657" spans="1:16" x14ac:dyDescent="0.25">
      <c r="A12657" s="289" t="s">
        <v>74</v>
      </c>
      <c r="B12657">
        <v>10</v>
      </c>
      <c r="C12657">
        <v>2000</v>
      </c>
      <c r="D12657">
        <v>4.18</v>
      </c>
      <c r="E12657" s="289" t="s">
        <v>28210</v>
      </c>
      <c r="F12657">
        <v>5017428909</v>
      </c>
      <c r="G12657" s="276">
        <v>45930</v>
      </c>
      <c r="H12657">
        <v>20250923809792</v>
      </c>
      <c r="I12657">
        <v>10.01</v>
      </c>
      <c r="J12657" s="289" t="s">
        <v>280</v>
      </c>
      <c r="K12657" s="289" t="s">
        <v>28211</v>
      </c>
      <c r="L12657" s="289" t="s">
        <v>275</v>
      </c>
      <c r="M12657" s="289" t="s">
        <v>28274</v>
      </c>
      <c r="N12657" s="289" t="s">
        <v>411</v>
      </c>
      <c r="O12657" s="289" t="s">
        <v>22256</v>
      </c>
      <c r="P12657" s="289" t="str">
        <f>VLOOKUP(CAT_Details[[#This Row],[Delivery Bp Customer Code]],Table6[],2,0)</f>
        <v>DX01-L5</v>
      </c>
    </row>
    <row r="12658" spans="1:16" x14ac:dyDescent="0.25">
      <c r="A12658" s="289" t="s">
        <v>74</v>
      </c>
      <c r="B12658">
        <v>1</v>
      </c>
      <c r="C12658">
        <v>200</v>
      </c>
      <c r="D12658">
        <v>0.4</v>
      </c>
      <c r="E12658" s="289" t="s">
        <v>28218</v>
      </c>
      <c r="F12658">
        <v>5017429026</v>
      </c>
      <c r="G12658" s="276">
        <v>45930</v>
      </c>
      <c r="H12658">
        <v>20250922809405</v>
      </c>
      <c r="I12658">
        <v>0.96</v>
      </c>
      <c r="J12658" s="289" t="s">
        <v>280</v>
      </c>
      <c r="K12658" s="289" t="s">
        <v>28219</v>
      </c>
      <c r="L12658" s="289" t="s">
        <v>275</v>
      </c>
      <c r="M12658" s="289" t="s">
        <v>28531</v>
      </c>
      <c r="N12658" s="289" t="s">
        <v>424</v>
      </c>
      <c r="O12658" s="289" t="s">
        <v>22256</v>
      </c>
      <c r="P12658" s="289" t="str">
        <f>VLOOKUP(CAT_Details[[#This Row],[Delivery Bp Customer Code]],Table6[],2,0)</f>
        <v>DX01-L5</v>
      </c>
    </row>
    <row r="12659" spans="1:16" x14ac:dyDescent="0.25">
      <c r="A12659" s="289" t="s">
        <v>74</v>
      </c>
      <c r="B12659">
        <v>18</v>
      </c>
      <c r="C12659">
        <v>720</v>
      </c>
      <c r="D12659">
        <v>3.6</v>
      </c>
      <c r="E12659" s="289" t="s">
        <v>28220</v>
      </c>
      <c r="F12659">
        <v>5017429227</v>
      </c>
      <c r="G12659" s="276">
        <v>45930</v>
      </c>
      <c r="H12659">
        <v>20250922808801</v>
      </c>
      <c r="I12659">
        <v>8.64</v>
      </c>
      <c r="J12659" s="289" t="s">
        <v>350</v>
      </c>
      <c r="K12659" s="289" t="s">
        <v>28221</v>
      </c>
      <c r="L12659" s="289" t="s">
        <v>275</v>
      </c>
      <c r="M12659" s="289" t="s">
        <v>28530</v>
      </c>
      <c r="N12659" s="289" t="s">
        <v>12700</v>
      </c>
      <c r="O12659" s="289" t="s">
        <v>22256</v>
      </c>
      <c r="P12659" s="289" t="str">
        <f>VLOOKUP(CAT_Details[[#This Row],[Delivery Bp Customer Code]],Table6[],2,0)</f>
        <v>DX01-L5</v>
      </c>
    </row>
    <row r="12660" spans="1:16" x14ac:dyDescent="0.25">
      <c r="A12660" s="289" t="s">
        <v>74</v>
      </c>
      <c r="B12660">
        <v>42</v>
      </c>
      <c r="C12660">
        <v>1680</v>
      </c>
      <c r="D12660">
        <v>8.4</v>
      </c>
      <c r="E12660" s="289" t="s">
        <v>28220</v>
      </c>
      <c r="F12660">
        <v>5017429228</v>
      </c>
      <c r="G12660" s="276">
        <v>45930</v>
      </c>
      <c r="H12660">
        <v>20250922808808</v>
      </c>
      <c r="I12660">
        <v>20.16</v>
      </c>
      <c r="J12660" s="289" t="s">
        <v>350</v>
      </c>
      <c r="K12660" s="289" t="s">
        <v>28222</v>
      </c>
      <c r="L12660" s="289" t="s">
        <v>275</v>
      </c>
      <c r="M12660" s="289" t="s">
        <v>28530</v>
      </c>
      <c r="N12660" s="289" t="s">
        <v>12700</v>
      </c>
      <c r="O12660" s="289" t="s">
        <v>22256</v>
      </c>
      <c r="P12660" s="289" t="str">
        <f>VLOOKUP(CAT_Details[[#This Row],[Delivery Bp Customer Code]],Table6[],2,0)</f>
        <v>DX01-L5</v>
      </c>
    </row>
    <row r="12661" spans="1:16" x14ac:dyDescent="0.25">
      <c r="A12661" s="289" t="s">
        <v>74</v>
      </c>
      <c r="B12661">
        <v>8</v>
      </c>
      <c r="C12661">
        <v>528</v>
      </c>
      <c r="D12661">
        <v>4</v>
      </c>
      <c r="E12661" s="289" t="s">
        <v>28220</v>
      </c>
      <c r="F12661">
        <v>5017429229</v>
      </c>
      <c r="G12661" s="276">
        <v>45930</v>
      </c>
      <c r="H12661">
        <v>20250922808813</v>
      </c>
      <c r="I12661">
        <v>6.72</v>
      </c>
      <c r="J12661" s="289" t="s">
        <v>350</v>
      </c>
      <c r="K12661" s="289" t="s">
        <v>28223</v>
      </c>
      <c r="L12661" s="289" t="s">
        <v>275</v>
      </c>
      <c r="M12661" s="289" t="s">
        <v>28530</v>
      </c>
      <c r="N12661" s="289" t="s">
        <v>12700</v>
      </c>
      <c r="O12661" s="289" t="s">
        <v>22256</v>
      </c>
      <c r="P12661" s="289" t="str">
        <f>VLOOKUP(CAT_Details[[#This Row],[Delivery Bp Customer Code]],Table6[],2,0)</f>
        <v>DX01-L5</v>
      </c>
    </row>
    <row r="12662" spans="1:16" x14ac:dyDescent="0.25">
      <c r="A12662" s="289" t="s">
        <v>74</v>
      </c>
      <c r="B12662">
        <v>20</v>
      </c>
      <c r="C12662">
        <v>1800</v>
      </c>
      <c r="D12662">
        <v>8</v>
      </c>
      <c r="E12662" s="289" t="s">
        <v>28226</v>
      </c>
      <c r="F12662">
        <v>5017429434</v>
      </c>
      <c r="G12662" s="276">
        <v>45930</v>
      </c>
      <c r="H12662">
        <v>20250923810040</v>
      </c>
      <c r="I12662">
        <v>19.2</v>
      </c>
      <c r="J12662" s="289" t="s">
        <v>350</v>
      </c>
      <c r="K12662" s="289" t="s">
        <v>28227</v>
      </c>
      <c r="L12662" s="289" t="s">
        <v>275</v>
      </c>
      <c r="M12662" s="289" t="s">
        <v>28309</v>
      </c>
      <c r="N12662" s="289" t="s">
        <v>15321</v>
      </c>
      <c r="O12662" s="289" t="s">
        <v>22256</v>
      </c>
      <c r="P12662" s="289" t="str">
        <f>VLOOKUP(CAT_Details[[#This Row],[Delivery Bp Customer Code]],Table6[],2,0)</f>
        <v>DX01-L5</v>
      </c>
    </row>
    <row r="12663" spans="1:16" x14ac:dyDescent="0.25">
      <c r="A12663" s="289" t="s">
        <v>74</v>
      </c>
      <c r="B12663">
        <v>2</v>
      </c>
      <c r="C12663">
        <v>394.2</v>
      </c>
      <c r="D12663">
        <v>0.55000000000000004</v>
      </c>
      <c r="E12663" s="289" t="s">
        <v>28241</v>
      </c>
      <c r="F12663">
        <v>5017429607</v>
      </c>
      <c r="G12663" s="276">
        <v>45930</v>
      </c>
      <c r="H12663">
        <v>20250923809875</v>
      </c>
      <c r="I12663">
        <v>1.202</v>
      </c>
      <c r="J12663" s="289" t="s">
        <v>350</v>
      </c>
      <c r="K12663" s="289" t="s">
        <v>28242</v>
      </c>
      <c r="L12663" s="289" t="s">
        <v>275</v>
      </c>
      <c r="M12663" s="289" t="s">
        <v>28309</v>
      </c>
      <c r="N12663" s="289" t="s">
        <v>366</v>
      </c>
      <c r="O12663" s="289" t="s">
        <v>22256</v>
      </c>
      <c r="P12663" s="289" t="str">
        <f>VLOOKUP(CAT_Details[[#This Row],[Delivery Bp Customer Code]],Table6[],2,0)</f>
        <v>DX01-L5</v>
      </c>
    </row>
    <row r="12664" spans="1:16" x14ac:dyDescent="0.25">
      <c r="A12664" s="289" t="s">
        <v>272</v>
      </c>
      <c r="B12664">
        <v>4</v>
      </c>
      <c r="C12664">
        <v>484</v>
      </c>
      <c r="D12664">
        <v>0.8</v>
      </c>
      <c r="E12664" s="289" t="s">
        <v>27968</v>
      </c>
      <c r="F12664">
        <v>5017398051</v>
      </c>
      <c r="G12664" s="276">
        <v>45930</v>
      </c>
      <c r="H12664">
        <v>20250918806766</v>
      </c>
      <c r="I12664">
        <v>1.536</v>
      </c>
      <c r="J12664" s="289" t="s">
        <v>438</v>
      </c>
      <c r="K12664" s="289" t="s">
        <v>27969</v>
      </c>
      <c r="L12664" s="289" t="s">
        <v>275</v>
      </c>
      <c r="M12664" s="289" t="s">
        <v>28348</v>
      </c>
      <c r="N12664" s="289" t="s">
        <v>440</v>
      </c>
      <c r="O12664" s="289" t="s">
        <v>277</v>
      </c>
      <c r="P12664" s="289" t="str">
        <f>VLOOKUP(CAT_Details[[#This Row],[Delivery Bp Customer Code]],Table6[],2,0)</f>
        <v>U2-L5</v>
      </c>
    </row>
    <row r="12665" spans="1:16" x14ac:dyDescent="0.25">
      <c r="A12665" s="289" t="s">
        <v>272</v>
      </c>
      <c r="B12665">
        <v>3</v>
      </c>
      <c r="C12665">
        <v>1485</v>
      </c>
      <c r="D12665">
        <v>1.2</v>
      </c>
      <c r="E12665" s="289" t="s">
        <v>27868</v>
      </c>
      <c r="F12665">
        <v>5017398306</v>
      </c>
      <c r="G12665" s="276">
        <v>45930</v>
      </c>
      <c r="H12665">
        <v>20250918807344</v>
      </c>
      <c r="I12665">
        <v>1.1519999999999999</v>
      </c>
      <c r="J12665" s="289" t="s">
        <v>324</v>
      </c>
      <c r="K12665" s="289" t="s">
        <v>27977</v>
      </c>
      <c r="L12665" s="289" t="s">
        <v>275</v>
      </c>
      <c r="M12665" s="289" t="s">
        <v>28271</v>
      </c>
      <c r="N12665" s="289" t="s">
        <v>399</v>
      </c>
      <c r="O12665" s="289" t="s">
        <v>277</v>
      </c>
      <c r="P12665" s="289" t="str">
        <f>VLOOKUP(CAT_Details[[#This Row],[Delivery Bp Customer Code]],Table6[],2,0)</f>
        <v>U2-L5</v>
      </c>
    </row>
    <row r="12666" spans="1:16" x14ac:dyDescent="0.25">
      <c r="A12666" s="289" t="s">
        <v>272</v>
      </c>
      <c r="B12666">
        <v>10</v>
      </c>
      <c r="C12666">
        <v>800</v>
      </c>
      <c r="D12666">
        <v>5</v>
      </c>
      <c r="E12666" s="289" t="s">
        <v>28099</v>
      </c>
      <c r="F12666">
        <v>5017413484</v>
      </c>
      <c r="G12666" s="276">
        <v>45930</v>
      </c>
      <c r="H12666">
        <v>20250919808334</v>
      </c>
      <c r="I12666">
        <v>20.399999999999999</v>
      </c>
      <c r="J12666" s="289" t="s">
        <v>280</v>
      </c>
      <c r="K12666" s="289" t="s">
        <v>28100</v>
      </c>
      <c r="L12666" s="289" t="s">
        <v>275</v>
      </c>
      <c r="M12666" s="289" t="s">
        <v>28531</v>
      </c>
      <c r="N12666" s="289" t="s">
        <v>1226</v>
      </c>
      <c r="O12666" s="289" t="s">
        <v>277</v>
      </c>
      <c r="P12666" s="289" t="str">
        <f>VLOOKUP(CAT_Details[[#This Row],[Delivery Bp Customer Code]],Table6[],2,0)</f>
        <v>U2-L5</v>
      </c>
    </row>
    <row r="12667" spans="1:16" x14ac:dyDescent="0.25">
      <c r="A12667" s="289" t="s">
        <v>272</v>
      </c>
      <c r="B12667">
        <v>24</v>
      </c>
      <c r="C12667">
        <v>1738.8</v>
      </c>
      <c r="D12667">
        <v>10.8</v>
      </c>
      <c r="E12667" s="289" t="s">
        <v>28247</v>
      </c>
      <c r="F12667">
        <v>5017429590</v>
      </c>
      <c r="G12667" s="276">
        <v>45930</v>
      </c>
      <c r="H12667">
        <v>20250922808779</v>
      </c>
      <c r="I12667">
        <v>20.274999999999999</v>
      </c>
      <c r="J12667" s="289" t="s">
        <v>350</v>
      </c>
      <c r="K12667" s="289" t="s">
        <v>28248</v>
      </c>
      <c r="L12667" s="289" t="s">
        <v>275</v>
      </c>
      <c r="M12667" s="289" t="s">
        <v>28309</v>
      </c>
      <c r="N12667" s="289" t="s">
        <v>462</v>
      </c>
      <c r="O12667" s="289" t="s">
        <v>277</v>
      </c>
      <c r="P12667" s="289" t="str">
        <f>VLOOKUP(CAT_Details[[#This Row],[Delivery Bp Customer Code]],Table6[],2,0)</f>
        <v>U2-L5</v>
      </c>
    </row>
    <row r="12668" spans="1:16" x14ac:dyDescent="0.25">
      <c r="A12668" s="289" t="s">
        <v>272</v>
      </c>
      <c r="B12668">
        <v>1</v>
      </c>
      <c r="C12668">
        <v>32</v>
      </c>
      <c r="D12668">
        <v>0.2</v>
      </c>
      <c r="E12668" s="289" t="s">
        <v>28251</v>
      </c>
      <c r="F12668">
        <v>5017429606</v>
      </c>
      <c r="G12668" s="276">
        <v>45930</v>
      </c>
      <c r="H12668">
        <v>20250923810086</v>
      </c>
      <c r="I12668">
        <v>0.192</v>
      </c>
      <c r="J12668" s="289" t="s">
        <v>350</v>
      </c>
      <c r="K12668" s="289" t="s">
        <v>28252</v>
      </c>
      <c r="L12668" s="289" t="s">
        <v>275</v>
      </c>
      <c r="M12668" s="289" t="s">
        <v>28309</v>
      </c>
      <c r="N12668" s="289" t="s">
        <v>446</v>
      </c>
      <c r="O12668" s="289" t="s">
        <v>277</v>
      </c>
      <c r="P12668" s="289" t="str">
        <f>VLOOKUP(CAT_Details[[#This Row],[Delivery Bp Customer Code]],Table6[],2,0)</f>
        <v>U2-L5</v>
      </c>
    </row>
    <row r="12669" spans="1:16" x14ac:dyDescent="0.25">
      <c r="A12669" s="289" t="s">
        <v>272</v>
      </c>
      <c r="B12669">
        <v>8</v>
      </c>
      <c r="C12669">
        <v>2056</v>
      </c>
      <c r="D12669">
        <v>1.87</v>
      </c>
      <c r="E12669" s="289" t="s">
        <v>28201</v>
      </c>
      <c r="F12669">
        <v>5017429747</v>
      </c>
      <c r="G12669" s="276">
        <v>45930</v>
      </c>
      <c r="H12669">
        <v>20250922809478</v>
      </c>
      <c r="I12669">
        <v>2.6880000000000002</v>
      </c>
      <c r="J12669" s="289" t="s">
        <v>324</v>
      </c>
      <c r="K12669" s="289" t="s">
        <v>28253</v>
      </c>
      <c r="L12669" s="289" t="s">
        <v>275</v>
      </c>
      <c r="M12669" s="289" t="s">
        <v>28526</v>
      </c>
      <c r="N12669" s="289" t="s">
        <v>21188</v>
      </c>
      <c r="O12669" s="289" t="s">
        <v>277</v>
      </c>
      <c r="P12669" s="289" t="str">
        <f>VLOOKUP(CAT_Details[[#This Row],[Delivery Bp Customer Code]],Table6[],2,0)</f>
        <v>U2-L5</v>
      </c>
    </row>
    <row r="12670" spans="1:16" x14ac:dyDescent="0.25">
      <c r="A12670" s="289" t="s">
        <v>272</v>
      </c>
      <c r="B12670">
        <v>4</v>
      </c>
      <c r="C12670">
        <v>48</v>
      </c>
      <c r="D12670">
        <v>0.32</v>
      </c>
      <c r="E12670" s="289" t="s">
        <v>28506</v>
      </c>
      <c r="F12670">
        <v>5017444612</v>
      </c>
      <c r="G12670" s="276">
        <v>45930</v>
      </c>
      <c r="H12670">
        <v>20250923809968</v>
      </c>
      <c r="I12670">
        <v>0.24299999999999999</v>
      </c>
      <c r="J12670" s="289" t="s">
        <v>302</v>
      </c>
      <c r="K12670" s="289" t="s">
        <v>28507</v>
      </c>
      <c r="L12670" s="289" t="s">
        <v>275</v>
      </c>
      <c r="M12670" s="289" t="s">
        <v>28271</v>
      </c>
      <c r="N12670" s="289" t="s">
        <v>15493</v>
      </c>
      <c r="O12670" s="289" t="s">
        <v>277</v>
      </c>
      <c r="P12670" s="289" t="str">
        <f>VLOOKUP(CAT_Details[[#This Row],[Delivery Bp Customer Code]],Table6[],2,0)</f>
        <v>U2-L5</v>
      </c>
    </row>
    <row r="12671" spans="1:16" x14ac:dyDescent="0.25">
      <c r="A12671" s="289" t="s">
        <v>4794</v>
      </c>
      <c r="B12671">
        <v>1</v>
      </c>
      <c r="C12671">
        <v>14.2</v>
      </c>
      <c r="D12671">
        <v>0.05</v>
      </c>
      <c r="E12671" s="289" t="s">
        <v>28254</v>
      </c>
      <c r="F12671">
        <v>5017429108</v>
      </c>
      <c r="G12671" s="276">
        <v>45930</v>
      </c>
      <c r="H12671">
        <v>20250922808968</v>
      </c>
      <c r="I12671">
        <v>2.7E-2</v>
      </c>
      <c r="J12671" s="289" t="s">
        <v>350</v>
      </c>
      <c r="K12671" s="289" t="s">
        <v>28255</v>
      </c>
      <c r="L12671" s="289" t="s">
        <v>275</v>
      </c>
      <c r="M12671" s="289" t="s">
        <v>28309</v>
      </c>
      <c r="N12671" s="289" t="s">
        <v>5251</v>
      </c>
      <c r="O12671" s="289" t="s">
        <v>4798</v>
      </c>
      <c r="P12671" s="289" t="str">
        <f>VLOOKUP(CAT_Details[[#This Row],[Delivery Bp Customer Code]],Table6[],2,0)</f>
        <v>MY02</v>
      </c>
    </row>
    <row r="12672" spans="1:16" x14ac:dyDescent="0.25">
      <c r="A12672" s="289" t="s">
        <v>4794</v>
      </c>
      <c r="B12672">
        <v>1</v>
      </c>
      <c r="C12672">
        <v>180</v>
      </c>
      <c r="D12672">
        <v>0.4</v>
      </c>
      <c r="E12672" s="289" t="s">
        <v>28254</v>
      </c>
      <c r="F12672">
        <v>5017429112</v>
      </c>
      <c r="G12672" s="276">
        <v>45930</v>
      </c>
      <c r="H12672">
        <v>20250922808944</v>
      </c>
      <c r="I12672">
        <v>0.85399999999999998</v>
      </c>
      <c r="J12672" s="289" t="s">
        <v>350</v>
      </c>
      <c r="K12672" s="289" t="s">
        <v>28256</v>
      </c>
      <c r="L12672" s="289" t="s">
        <v>275</v>
      </c>
      <c r="M12672" s="289" t="s">
        <v>28309</v>
      </c>
      <c r="N12672" s="289" t="s">
        <v>5251</v>
      </c>
      <c r="O12672" s="289" t="s">
        <v>4798</v>
      </c>
      <c r="P12672" s="289" t="str">
        <f>VLOOKUP(CAT_Details[[#This Row],[Delivery Bp Customer Code]],Table6[],2,0)</f>
        <v>MY02</v>
      </c>
    </row>
    <row r="12673" spans="1:16" x14ac:dyDescent="0.25">
      <c r="A12673" s="289" t="s">
        <v>4794</v>
      </c>
      <c r="B12673">
        <v>2</v>
      </c>
      <c r="C12673">
        <v>221</v>
      </c>
      <c r="D12673">
        <v>0.8</v>
      </c>
      <c r="E12673" s="289" t="s">
        <v>28254</v>
      </c>
      <c r="F12673">
        <v>5017429116</v>
      </c>
      <c r="G12673" s="276">
        <v>45930</v>
      </c>
      <c r="H12673">
        <v>20250922808902</v>
      </c>
      <c r="I12673">
        <v>0.998</v>
      </c>
      <c r="J12673" s="289" t="s">
        <v>350</v>
      </c>
      <c r="K12673" s="289" t="s">
        <v>28257</v>
      </c>
      <c r="L12673" s="289" t="s">
        <v>275</v>
      </c>
      <c r="M12673" s="289" t="s">
        <v>28309</v>
      </c>
      <c r="N12673" s="289" t="s">
        <v>5251</v>
      </c>
      <c r="O12673" s="289" t="s">
        <v>4798</v>
      </c>
      <c r="P12673" s="289" t="str">
        <f>VLOOKUP(CAT_Details[[#This Row],[Delivery Bp Customer Code]],Table6[],2,0)</f>
        <v>MY02</v>
      </c>
    </row>
    <row r="12674" spans="1:16" x14ac:dyDescent="0.25">
      <c r="A12674" s="289" t="s">
        <v>4794</v>
      </c>
      <c r="B12674">
        <v>1</v>
      </c>
      <c r="C12674">
        <v>48</v>
      </c>
      <c r="D12674">
        <v>0.2</v>
      </c>
      <c r="E12674" s="289" t="s">
        <v>28254</v>
      </c>
      <c r="F12674">
        <v>5017429120</v>
      </c>
      <c r="G12674" s="276">
        <v>45930</v>
      </c>
      <c r="H12674">
        <v>20250922809451</v>
      </c>
      <c r="I12674">
        <v>0.182</v>
      </c>
      <c r="J12674" s="289" t="s">
        <v>350</v>
      </c>
      <c r="K12674" s="289" t="s">
        <v>28258</v>
      </c>
      <c r="L12674" s="289" t="s">
        <v>275</v>
      </c>
      <c r="M12674" s="289" t="s">
        <v>28309</v>
      </c>
      <c r="N12674" s="289" t="s">
        <v>5251</v>
      </c>
      <c r="O12674" s="289" t="s">
        <v>4798</v>
      </c>
      <c r="P12674" s="289" t="str">
        <f>VLOOKUP(CAT_Details[[#This Row],[Delivery Bp Customer Code]],Table6[],2,0)</f>
        <v>MY02</v>
      </c>
    </row>
    <row r="12675" spans="1:16" x14ac:dyDescent="0.25">
      <c r="A12675" s="289" t="s">
        <v>4794</v>
      </c>
      <c r="B12675">
        <v>2</v>
      </c>
      <c r="C12675">
        <v>470</v>
      </c>
      <c r="D12675">
        <v>0.8</v>
      </c>
      <c r="E12675" s="289" t="s">
        <v>28254</v>
      </c>
      <c r="F12675">
        <v>5017429124</v>
      </c>
      <c r="G12675" s="276">
        <v>45930</v>
      </c>
      <c r="H12675">
        <v>20250922808928</v>
      </c>
      <c r="I12675">
        <v>1.2190000000000001</v>
      </c>
      <c r="J12675" s="289" t="s">
        <v>350</v>
      </c>
      <c r="K12675" s="289" t="s">
        <v>28259</v>
      </c>
      <c r="L12675" s="289" t="s">
        <v>275</v>
      </c>
      <c r="M12675" s="289" t="s">
        <v>28309</v>
      </c>
      <c r="N12675" s="289" t="s">
        <v>5251</v>
      </c>
      <c r="O12675" s="289" t="s">
        <v>4798</v>
      </c>
      <c r="P12675" s="289" t="str">
        <f>VLOOKUP(CAT_Details[[#This Row],[Delivery Bp Customer Code]],Table6[],2,0)</f>
        <v>MY02</v>
      </c>
    </row>
    <row r="12676" spans="1:16" x14ac:dyDescent="0.25">
      <c r="A12676" s="289" t="s">
        <v>4794</v>
      </c>
      <c r="B12676">
        <v>1</v>
      </c>
      <c r="C12676">
        <v>195</v>
      </c>
      <c r="D12676">
        <v>0.4</v>
      </c>
      <c r="E12676" s="289" t="s">
        <v>28254</v>
      </c>
      <c r="F12676">
        <v>5017429128</v>
      </c>
      <c r="G12676" s="276">
        <v>45930</v>
      </c>
      <c r="H12676">
        <v>20250922808913</v>
      </c>
      <c r="I12676">
        <v>0.47</v>
      </c>
      <c r="J12676" s="289" t="s">
        <v>350</v>
      </c>
      <c r="K12676" s="289" t="s">
        <v>28260</v>
      </c>
      <c r="L12676" s="289" t="s">
        <v>275</v>
      </c>
      <c r="M12676" s="289" t="s">
        <v>28309</v>
      </c>
      <c r="N12676" s="289" t="s">
        <v>5251</v>
      </c>
      <c r="O12676" s="289" t="s">
        <v>4798</v>
      </c>
      <c r="P12676" s="289" t="str">
        <f>VLOOKUP(CAT_Details[[#This Row],[Delivery Bp Customer Code]],Table6[],2,0)</f>
        <v>MY02</v>
      </c>
    </row>
    <row r="12677" spans="1:16" x14ac:dyDescent="0.25">
      <c r="A12677" s="289" t="s">
        <v>4794</v>
      </c>
      <c r="B12677">
        <v>1</v>
      </c>
      <c r="C12677">
        <v>37</v>
      </c>
      <c r="D12677">
        <v>0.4</v>
      </c>
      <c r="E12677" s="289" t="s">
        <v>28254</v>
      </c>
      <c r="F12677">
        <v>5017429131</v>
      </c>
      <c r="G12677" s="276">
        <v>45930</v>
      </c>
      <c r="H12677">
        <v>20250922808958</v>
      </c>
      <c r="I12677">
        <v>0.57599999999999996</v>
      </c>
      <c r="J12677" s="289" t="s">
        <v>350</v>
      </c>
      <c r="K12677" s="289" t="s">
        <v>28261</v>
      </c>
      <c r="L12677" s="289" t="s">
        <v>275</v>
      </c>
      <c r="M12677" s="289" t="s">
        <v>28309</v>
      </c>
      <c r="N12677" s="289" t="s">
        <v>5251</v>
      </c>
      <c r="O12677" s="289" t="s">
        <v>4798</v>
      </c>
      <c r="P12677" s="289" t="str">
        <f>VLOOKUP(CAT_Details[[#This Row],[Delivery Bp Customer Code]],Table6[],2,0)</f>
        <v>MY02</v>
      </c>
    </row>
    <row r="12678" spans="1:16" x14ac:dyDescent="0.25">
      <c r="A12678" s="289" t="s">
        <v>4794</v>
      </c>
      <c r="B12678">
        <v>2</v>
      </c>
      <c r="C12678">
        <v>470</v>
      </c>
      <c r="D12678">
        <v>0.8</v>
      </c>
      <c r="E12678" s="289" t="s">
        <v>28254</v>
      </c>
      <c r="F12678">
        <v>5017429134</v>
      </c>
      <c r="G12678" s="276">
        <v>45930</v>
      </c>
      <c r="H12678">
        <v>20250922808893</v>
      </c>
      <c r="I12678">
        <v>1.228</v>
      </c>
      <c r="J12678" s="289" t="s">
        <v>350</v>
      </c>
      <c r="K12678" s="289" t="s">
        <v>28262</v>
      </c>
      <c r="L12678" s="289" t="s">
        <v>275</v>
      </c>
      <c r="M12678" s="289" t="s">
        <v>28309</v>
      </c>
      <c r="N12678" s="289" t="s">
        <v>5251</v>
      </c>
      <c r="O12678" s="289" t="s">
        <v>4798</v>
      </c>
      <c r="P12678" s="289" t="str">
        <f>VLOOKUP(CAT_Details[[#This Row],[Delivery Bp Customer Code]],Table6[],2,0)</f>
        <v>MY02</v>
      </c>
    </row>
    <row r="12679" spans="1:16" x14ac:dyDescent="0.25">
      <c r="A12679" s="289" t="s">
        <v>4794</v>
      </c>
      <c r="B12679">
        <v>1</v>
      </c>
      <c r="C12679">
        <v>1108</v>
      </c>
      <c r="D12679">
        <v>0.4</v>
      </c>
      <c r="E12679" s="289" t="s">
        <v>28264</v>
      </c>
      <c r="F12679">
        <v>5017429440</v>
      </c>
      <c r="G12679" s="276">
        <v>45930</v>
      </c>
      <c r="H12679">
        <v>20250923809854</v>
      </c>
      <c r="I12679">
        <v>1.68</v>
      </c>
      <c r="J12679" s="289" t="s">
        <v>350</v>
      </c>
      <c r="K12679" s="289" t="s">
        <v>28265</v>
      </c>
      <c r="L12679" s="289" t="s">
        <v>275</v>
      </c>
      <c r="M12679" s="289" t="s">
        <v>28309</v>
      </c>
      <c r="N12679" s="289" t="s">
        <v>948</v>
      </c>
      <c r="O12679" s="289" t="s">
        <v>4798</v>
      </c>
      <c r="P12679" s="289" t="str">
        <f>VLOOKUP(CAT_Details[[#This Row],[Delivery Bp Customer Code]],Table6[],2,0)</f>
        <v>MY02</v>
      </c>
    </row>
    <row r="12680" spans="1:16" x14ac:dyDescent="0.25">
      <c r="A12680" s="289" t="s">
        <v>272</v>
      </c>
      <c r="B12680">
        <v>1</v>
      </c>
      <c r="C12680">
        <v>100</v>
      </c>
      <c r="D12680">
        <v>0.4</v>
      </c>
      <c r="E12680" s="289" t="s">
        <v>28791</v>
      </c>
      <c r="F12680">
        <v>5017487756</v>
      </c>
      <c r="G12680" s="276">
        <v>45930</v>
      </c>
      <c r="I12680">
        <v>0.96</v>
      </c>
      <c r="J12680" s="289" t="s">
        <v>273</v>
      </c>
      <c r="K12680" s="289" t="s">
        <v>28792</v>
      </c>
      <c r="L12680" s="289" t="s">
        <v>275</v>
      </c>
      <c r="M12680" s="289"/>
      <c r="N12680" s="289" t="s">
        <v>300</v>
      </c>
      <c r="O12680" s="289" t="s">
        <v>277</v>
      </c>
      <c r="P12680" s="289" t="str">
        <f>VLOOKUP(CAT_Details[[#This Row],[Delivery Bp Customer Code]],Table6[],2,0)</f>
        <v>U2-L5</v>
      </c>
    </row>
    <row r="12681" spans="1:16" x14ac:dyDescent="0.25">
      <c r="A12681" s="289" t="s">
        <v>278</v>
      </c>
      <c r="B12681">
        <v>10</v>
      </c>
      <c r="C12681">
        <v>3568</v>
      </c>
      <c r="D12681">
        <v>4.2300000000000004</v>
      </c>
      <c r="E12681" s="289" t="s">
        <v>27982</v>
      </c>
      <c r="F12681">
        <v>5017413390</v>
      </c>
      <c r="G12681" s="276">
        <v>45931</v>
      </c>
      <c r="H12681">
        <v>20250919808317</v>
      </c>
      <c r="I12681">
        <v>9.0839999999999996</v>
      </c>
      <c r="J12681" s="289" t="s">
        <v>294</v>
      </c>
      <c r="K12681" s="289" t="s">
        <v>27983</v>
      </c>
      <c r="L12681" s="289" t="s">
        <v>275</v>
      </c>
      <c r="M12681" s="289" t="s">
        <v>28525</v>
      </c>
      <c r="N12681" s="289" t="s">
        <v>2328</v>
      </c>
      <c r="O12681" s="289" t="s">
        <v>498</v>
      </c>
      <c r="P12681" s="289" t="str">
        <f>VLOOKUP(CAT_Details[[#This Row],[Delivery Bp Customer Code]],Table6[],2,0)</f>
        <v>DK-BM01</v>
      </c>
    </row>
    <row r="12682" spans="1:16" x14ac:dyDescent="0.25">
      <c r="A12682" s="289" t="s">
        <v>278</v>
      </c>
      <c r="B12682">
        <v>9</v>
      </c>
      <c r="C12682">
        <v>3465</v>
      </c>
      <c r="D12682">
        <v>3.6</v>
      </c>
      <c r="E12682" s="289" t="s">
        <v>27988</v>
      </c>
      <c r="F12682">
        <v>5017413482</v>
      </c>
      <c r="G12682" s="276">
        <v>45931</v>
      </c>
      <c r="H12682">
        <v>20250918807321</v>
      </c>
      <c r="I12682">
        <v>8.2080000000000002</v>
      </c>
      <c r="J12682" s="289" t="s">
        <v>853</v>
      </c>
      <c r="K12682" s="289" t="s">
        <v>27989</v>
      </c>
      <c r="L12682" s="289" t="s">
        <v>275</v>
      </c>
      <c r="M12682" s="289" t="s">
        <v>28661</v>
      </c>
      <c r="N12682" s="289" t="s">
        <v>22845</v>
      </c>
      <c r="O12682" s="289" t="s">
        <v>498</v>
      </c>
      <c r="P12682" s="289" t="str">
        <f>VLOOKUP(CAT_Details[[#This Row],[Delivery Bp Customer Code]],Table6[],2,0)</f>
        <v>DK-BM01</v>
      </c>
    </row>
    <row r="12683" spans="1:16" x14ac:dyDescent="0.25">
      <c r="A12683" s="289" t="s">
        <v>278</v>
      </c>
      <c r="B12683">
        <v>1</v>
      </c>
      <c r="C12683">
        <v>800</v>
      </c>
      <c r="D12683">
        <v>0.4</v>
      </c>
      <c r="E12683" s="289" t="s">
        <v>28114</v>
      </c>
      <c r="F12683">
        <v>5017428946</v>
      </c>
      <c r="G12683" s="276">
        <v>45931</v>
      </c>
      <c r="H12683">
        <v>20250919808217</v>
      </c>
      <c r="I12683">
        <v>0.57599999999999996</v>
      </c>
      <c r="J12683" s="289" t="s">
        <v>324</v>
      </c>
      <c r="K12683" s="289" t="s">
        <v>28115</v>
      </c>
      <c r="L12683" s="289" t="s">
        <v>275</v>
      </c>
      <c r="M12683" s="289" t="s">
        <v>28527</v>
      </c>
      <c r="N12683" s="289" t="s">
        <v>333</v>
      </c>
      <c r="O12683" s="289" t="s">
        <v>498</v>
      </c>
      <c r="P12683" s="289" t="str">
        <f>VLOOKUP(CAT_Details[[#This Row],[Delivery Bp Customer Code]],Table6[],2,0)</f>
        <v>DK-BM01</v>
      </c>
    </row>
    <row r="12684" spans="1:16" x14ac:dyDescent="0.25">
      <c r="A12684" s="289" t="s">
        <v>278</v>
      </c>
      <c r="B12684">
        <v>12</v>
      </c>
      <c r="C12684">
        <v>3565</v>
      </c>
      <c r="D12684">
        <v>4.8</v>
      </c>
      <c r="E12684" s="289" t="s">
        <v>28122</v>
      </c>
      <c r="F12684">
        <v>5017429218</v>
      </c>
      <c r="G12684" s="276">
        <v>45931</v>
      </c>
      <c r="H12684">
        <v>20250922808752</v>
      </c>
      <c r="I12684">
        <v>11.52</v>
      </c>
      <c r="J12684" s="289" t="s">
        <v>324</v>
      </c>
      <c r="K12684" s="289" t="s">
        <v>28123</v>
      </c>
      <c r="L12684" s="289" t="s">
        <v>275</v>
      </c>
      <c r="M12684" s="289" t="s">
        <v>28799</v>
      </c>
      <c r="N12684" s="289" t="s">
        <v>343</v>
      </c>
      <c r="O12684" s="289" t="s">
        <v>498</v>
      </c>
      <c r="P12684" s="289" t="str">
        <f>VLOOKUP(CAT_Details[[#This Row],[Delivery Bp Customer Code]],Table6[],2,0)</f>
        <v>DK-BM01</v>
      </c>
    </row>
    <row r="12685" spans="1:16" x14ac:dyDescent="0.25">
      <c r="A12685" s="289" t="s">
        <v>278</v>
      </c>
      <c r="B12685">
        <v>18</v>
      </c>
      <c r="C12685">
        <v>5760</v>
      </c>
      <c r="D12685">
        <v>7.2</v>
      </c>
      <c r="E12685" s="289" t="s">
        <v>28126</v>
      </c>
      <c r="F12685">
        <v>5017429484</v>
      </c>
      <c r="G12685" s="276">
        <v>45931</v>
      </c>
      <c r="H12685">
        <v>20250923810003</v>
      </c>
      <c r="I12685">
        <v>13.824</v>
      </c>
      <c r="J12685" s="289" t="s">
        <v>324</v>
      </c>
      <c r="K12685" s="289" t="s">
        <v>28127</v>
      </c>
      <c r="L12685" s="289" t="s">
        <v>275</v>
      </c>
      <c r="M12685" s="289" t="s">
        <v>28527</v>
      </c>
      <c r="N12685" s="289" t="s">
        <v>336</v>
      </c>
      <c r="O12685" s="289" t="s">
        <v>498</v>
      </c>
      <c r="P12685" s="289" t="str">
        <f>VLOOKUP(CAT_Details[[#This Row],[Delivery Bp Customer Code]],Table6[],2,0)</f>
        <v>DK-BM01</v>
      </c>
    </row>
    <row r="12686" spans="1:16" x14ac:dyDescent="0.25">
      <c r="A12686" s="289" t="s">
        <v>278</v>
      </c>
      <c r="B12686">
        <v>4</v>
      </c>
      <c r="C12686">
        <v>142</v>
      </c>
      <c r="D12686">
        <v>0.52</v>
      </c>
      <c r="E12686" s="289" t="s">
        <v>28285</v>
      </c>
      <c r="F12686">
        <v>5017444810</v>
      </c>
      <c r="G12686" s="276">
        <v>45931</v>
      </c>
      <c r="H12686">
        <v>20250923810143</v>
      </c>
      <c r="I12686">
        <v>0.432</v>
      </c>
      <c r="J12686" s="289" t="s">
        <v>350</v>
      </c>
      <c r="K12686" s="289" t="s">
        <v>28286</v>
      </c>
      <c r="L12686" s="289" t="s">
        <v>275</v>
      </c>
      <c r="M12686" s="289" t="s">
        <v>28530</v>
      </c>
      <c r="N12686" s="289" t="s">
        <v>482</v>
      </c>
      <c r="O12686" s="289" t="s">
        <v>498</v>
      </c>
      <c r="P12686" s="289" t="str">
        <f>VLOOKUP(CAT_Details[[#This Row],[Delivery Bp Customer Code]],Table6[],2,0)</f>
        <v>DK-BM01</v>
      </c>
    </row>
    <row r="12687" spans="1:16" x14ac:dyDescent="0.25">
      <c r="A12687" s="289" t="s">
        <v>278</v>
      </c>
      <c r="B12687">
        <v>2</v>
      </c>
      <c r="C12687">
        <v>828</v>
      </c>
      <c r="D12687">
        <v>0.8</v>
      </c>
      <c r="E12687" s="289" t="s">
        <v>28287</v>
      </c>
      <c r="F12687">
        <v>5017459987</v>
      </c>
      <c r="G12687" s="276">
        <v>45931</v>
      </c>
      <c r="H12687">
        <v>20250923810397</v>
      </c>
      <c r="I12687">
        <v>1.92</v>
      </c>
      <c r="J12687" s="289" t="s">
        <v>280</v>
      </c>
      <c r="K12687" s="289" t="s">
        <v>28288</v>
      </c>
      <c r="L12687" s="289" t="s">
        <v>275</v>
      </c>
      <c r="M12687" s="289" t="s">
        <v>28531</v>
      </c>
      <c r="N12687" s="289" t="s">
        <v>1399</v>
      </c>
      <c r="O12687" s="289" t="s">
        <v>498</v>
      </c>
      <c r="P12687" s="289" t="str">
        <f>VLOOKUP(CAT_Details[[#This Row],[Delivery Bp Customer Code]],Table6[],2,0)</f>
        <v>DK-BM01</v>
      </c>
    </row>
    <row r="12688" spans="1:16" x14ac:dyDescent="0.25">
      <c r="A12688" s="289" t="s">
        <v>278</v>
      </c>
      <c r="B12688">
        <v>1</v>
      </c>
      <c r="C12688">
        <v>400</v>
      </c>
      <c r="D12688">
        <v>0.2</v>
      </c>
      <c r="E12688" s="289" t="s">
        <v>28291</v>
      </c>
      <c r="F12688">
        <v>5017460162</v>
      </c>
      <c r="G12688" s="276">
        <v>45931</v>
      </c>
      <c r="H12688">
        <v>20250925812772</v>
      </c>
      <c r="I12688">
        <v>0.40300000000000002</v>
      </c>
      <c r="J12688" s="289" t="s">
        <v>280</v>
      </c>
      <c r="K12688" s="289" t="s">
        <v>28292</v>
      </c>
      <c r="L12688" s="289" t="s">
        <v>275</v>
      </c>
      <c r="M12688" s="289" t="s">
        <v>28666</v>
      </c>
      <c r="N12688" s="289" t="s">
        <v>314</v>
      </c>
      <c r="O12688" s="289" t="s">
        <v>498</v>
      </c>
      <c r="P12688" s="289" t="str">
        <f>VLOOKUP(CAT_Details[[#This Row],[Delivery Bp Customer Code]],Table6[],2,0)</f>
        <v>DK-BM01</v>
      </c>
    </row>
    <row r="12689" spans="1:16" x14ac:dyDescent="0.25">
      <c r="A12689" s="289" t="s">
        <v>278</v>
      </c>
      <c r="B12689">
        <v>1</v>
      </c>
      <c r="C12689">
        <v>550</v>
      </c>
      <c r="D12689">
        <v>0.4</v>
      </c>
      <c r="E12689" s="289" t="s">
        <v>28293</v>
      </c>
      <c r="F12689">
        <v>5017460293</v>
      </c>
      <c r="G12689" s="276">
        <v>45931</v>
      </c>
      <c r="H12689">
        <v>20250923810578</v>
      </c>
      <c r="I12689">
        <v>0.91200000000000003</v>
      </c>
      <c r="J12689" s="289" t="s">
        <v>280</v>
      </c>
      <c r="K12689" s="289" t="s">
        <v>28294</v>
      </c>
      <c r="L12689" s="289" t="s">
        <v>275</v>
      </c>
      <c r="M12689" s="289" t="s">
        <v>28531</v>
      </c>
      <c r="N12689" s="289" t="s">
        <v>1402</v>
      </c>
      <c r="O12689" s="289" t="s">
        <v>498</v>
      </c>
      <c r="P12689" s="289" t="str">
        <f>VLOOKUP(CAT_Details[[#This Row],[Delivery Bp Customer Code]],Table6[],2,0)</f>
        <v>DK-BM01</v>
      </c>
    </row>
    <row r="12690" spans="1:16" x14ac:dyDescent="0.25">
      <c r="A12690" s="289" t="s">
        <v>278</v>
      </c>
      <c r="B12690">
        <v>3</v>
      </c>
      <c r="C12690">
        <v>2005.95</v>
      </c>
      <c r="D12690">
        <v>1.2</v>
      </c>
      <c r="E12690" s="289" t="s">
        <v>28535</v>
      </c>
      <c r="F12690">
        <v>5017476304</v>
      </c>
      <c r="G12690" s="276">
        <v>45931</v>
      </c>
      <c r="H12690">
        <v>20250925812332</v>
      </c>
      <c r="I12690">
        <v>2.88</v>
      </c>
      <c r="J12690" s="289" t="s">
        <v>273</v>
      </c>
      <c r="K12690" s="289" t="s">
        <v>28536</v>
      </c>
      <c r="L12690" s="289" t="s">
        <v>275</v>
      </c>
      <c r="M12690" s="289" t="s">
        <v>28661</v>
      </c>
      <c r="N12690" s="289" t="s">
        <v>22363</v>
      </c>
      <c r="O12690" s="289" t="s">
        <v>498</v>
      </c>
      <c r="P12690" s="289" t="str">
        <f>VLOOKUP(CAT_Details[[#This Row],[Delivery Bp Customer Code]],Table6[],2,0)</f>
        <v>DK-BM01</v>
      </c>
    </row>
    <row r="12691" spans="1:16" x14ac:dyDescent="0.25">
      <c r="A12691" s="289" t="s">
        <v>278</v>
      </c>
      <c r="B12691">
        <v>1</v>
      </c>
      <c r="C12691">
        <v>100</v>
      </c>
      <c r="D12691">
        <v>0.4</v>
      </c>
      <c r="E12691" s="289" t="s">
        <v>28541</v>
      </c>
      <c r="F12691">
        <v>5017476801</v>
      </c>
      <c r="G12691" s="276">
        <v>45931</v>
      </c>
      <c r="H12691">
        <v>20250926813578</v>
      </c>
      <c r="I12691">
        <v>0.96</v>
      </c>
      <c r="J12691" s="289" t="s">
        <v>273</v>
      </c>
      <c r="K12691" s="289" t="s">
        <v>28542</v>
      </c>
      <c r="L12691" s="289" t="s">
        <v>275</v>
      </c>
      <c r="M12691" s="289" t="s">
        <v>28661</v>
      </c>
      <c r="N12691" s="289" t="s">
        <v>15850</v>
      </c>
      <c r="O12691" s="289" t="s">
        <v>498</v>
      </c>
      <c r="P12691" s="289" t="str">
        <f>VLOOKUP(CAT_Details[[#This Row],[Delivery Bp Customer Code]],Table6[],2,0)</f>
        <v>DK-BM01</v>
      </c>
    </row>
    <row r="12692" spans="1:16" x14ac:dyDescent="0.25">
      <c r="A12692" s="289" t="s">
        <v>75</v>
      </c>
      <c r="B12692">
        <v>18</v>
      </c>
      <c r="C12692">
        <v>5000</v>
      </c>
      <c r="D12692">
        <v>7.2</v>
      </c>
      <c r="E12692" s="289" t="s">
        <v>28005</v>
      </c>
      <c r="F12692">
        <v>5017413365</v>
      </c>
      <c r="G12692" s="276">
        <v>45931</v>
      </c>
      <c r="H12692">
        <v>20250919808438</v>
      </c>
      <c r="I12692">
        <v>21.12</v>
      </c>
      <c r="J12692" s="289" t="s">
        <v>294</v>
      </c>
      <c r="K12692" s="289" t="s">
        <v>28006</v>
      </c>
      <c r="L12692" s="289" t="s">
        <v>275</v>
      </c>
      <c r="M12692" s="289" t="s">
        <v>28663</v>
      </c>
      <c r="N12692" s="289" t="s">
        <v>10832</v>
      </c>
      <c r="O12692" s="289" t="s">
        <v>2173</v>
      </c>
      <c r="P12692" s="289" t="str">
        <f>VLOOKUP(CAT_Details[[#This Row],[Delivery Bp Customer Code]],Table6[],2,0)</f>
        <v>OYL1</v>
      </c>
    </row>
    <row r="12693" spans="1:16" x14ac:dyDescent="0.25">
      <c r="A12693" s="289" t="s">
        <v>75</v>
      </c>
      <c r="B12693">
        <v>18</v>
      </c>
      <c r="C12693">
        <v>5000</v>
      </c>
      <c r="D12693">
        <v>7.2</v>
      </c>
      <c r="E12693" s="289" t="s">
        <v>28005</v>
      </c>
      <c r="F12693">
        <v>5017428907</v>
      </c>
      <c r="G12693" s="276">
        <v>45931</v>
      </c>
      <c r="H12693">
        <v>20250919808438</v>
      </c>
      <c r="I12693">
        <v>21.12</v>
      </c>
      <c r="J12693" s="289" t="s">
        <v>294</v>
      </c>
      <c r="K12693" s="289" t="s">
        <v>28134</v>
      </c>
      <c r="L12693" s="289" t="s">
        <v>275</v>
      </c>
      <c r="M12693" s="289"/>
      <c r="N12693" s="289" t="s">
        <v>10832</v>
      </c>
      <c r="O12693" s="289" t="s">
        <v>2173</v>
      </c>
      <c r="P12693" s="289" t="str">
        <f>VLOOKUP(CAT_Details[[#This Row],[Delivery Bp Customer Code]],Table6[],2,0)</f>
        <v>OYL1</v>
      </c>
    </row>
    <row r="12694" spans="1:16" x14ac:dyDescent="0.25">
      <c r="A12694" s="289" t="s">
        <v>75</v>
      </c>
      <c r="B12694">
        <v>1</v>
      </c>
      <c r="C12694">
        <v>400</v>
      </c>
      <c r="D12694">
        <v>0.2</v>
      </c>
      <c r="E12694" s="289" t="s">
        <v>28141</v>
      </c>
      <c r="F12694">
        <v>5017429604</v>
      </c>
      <c r="G12694" s="276">
        <v>45931</v>
      </c>
      <c r="H12694">
        <v>20250922809294</v>
      </c>
      <c r="I12694">
        <v>0.48</v>
      </c>
      <c r="J12694" s="289" t="s">
        <v>324</v>
      </c>
      <c r="K12694" s="289" t="s">
        <v>28142</v>
      </c>
      <c r="L12694" s="289" t="s">
        <v>275</v>
      </c>
      <c r="M12694" s="289" t="s">
        <v>28664</v>
      </c>
      <c r="N12694" s="289" t="s">
        <v>2727</v>
      </c>
      <c r="O12694" s="289" t="s">
        <v>2173</v>
      </c>
      <c r="P12694" s="289" t="str">
        <f>VLOOKUP(CAT_Details[[#This Row],[Delivery Bp Customer Code]],Table6[],2,0)</f>
        <v>OYL1</v>
      </c>
    </row>
    <row r="12695" spans="1:16" x14ac:dyDescent="0.25">
      <c r="A12695" s="289" t="s">
        <v>75</v>
      </c>
      <c r="B12695">
        <v>1</v>
      </c>
      <c r="C12695">
        <v>20</v>
      </c>
      <c r="D12695">
        <v>0.09</v>
      </c>
      <c r="E12695" s="289" t="s">
        <v>28148</v>
      </c>
      <c r="F12695">
        <v>5017429732</v>
      </c>
      <c r="G12695" s="276">
        <v>45931</v>
      </c>
      <c r="H12695">
        <v>20250918807212</v>
      </c>
      <c r="I12695">
        <v>4.5999999999999999E-2</v>
      </c>
      <c r="J12695" s="289" t="s">
        <v>345</v>
      </c>
      <c r="K12695" s="289" t="s">
        <v>28149</v>
      </c>
      <c r="L12695" s="289" t="s">
        <v>275</v>
      </c>
      <c r="M12695" s="289" t="s">
        <v>28544</v>
      </c>
      <c r="N12695" s="289" t="s">
        <v>3082</v>
      </c>
      <c r="O12695" s="289" t="s">
        <v>2173</v>
      </c>
      <c r="P12695" s="289" t="str">
        <f>VLOOKUP(CAT_Details[[#This Row],[Delivery Bp Customer Code]],Table6[],2,0)</f>
        <v>OYL1</v>
      </c>
    </row>
    <row r="12696" spans="1:16" x14ac:dyDescent="0.25">
      <c r="A12696" s="289" t="s">
        <v>75</v>
      </c>
      <c r="B12696">
        <v>1</v>
      </c>
      <c r="C12696">
        <v>8</v>
      </c>
      <c r="D12696">
        <v>0.1</v>
      </c>
      <c r="E12696" s="289" t="s">
        <v>28311</v>
      </c>
      <c r="F12696">
        <v>5017443959</v>
      </c>
      <c r="G12696" s="276">
        <v>45931</v>
      </c>
      <c r="H12696">
        <v>20250924811239</v>
      </c>
      <c r="I12696">
        <v>4.4999999999999998E-2</v>
      </c>
      <c r="J12696" s="289" t="s">
        <v>350</v>
      </c>
      <c r="K12696" s="289" t="s">
        <v>28312</v>
      </c>
      <c r="L12696" s="289" t="s">
        <v>275</v>
      </c>
      <c r="M12696" s="289" t="s">
        <v>28529</v>
      </c>
      <c r="N12696" s="289" t="s">
        <v>381</v>
      </c>
      <c r="O12696" s="289" t="s">
        <v>2173</v>
      </c>
      <c r="P12696" s="289" t="str">
        <f>VLOOKUP(CAT_Details[[#This Row],[Delivery Bp Customer Code]],Table6[],2,0)</f>
        <v>OYL1</v>
      </c>
    </row>
    <row r="12697" spans="1:16" x14ac:dyDescent="0.25">
      <c r="A12697" s="289" t="s">
        <v>75</v>
      </c>
      <c r="B12697">
        <v>2</v>
      </c>
      <c r="C12697">
        <v>515</v>
      </c>
      <c r="D12697">
        <v>0.8</v>
      </c>
      <c r="E12697" s="289" t="s">
        <v>28317</v>
      </c>
      <c r="F12697">
        <v>5017444253</v>
      </c>
      <c r="G12697" s="276">
        <v>45931</v>
      </c>
      <c r="H12697">
        <v>20250922808784</v>
      </c>
      <c r="I12697">
        <v>0.76800000000000002</v>
      </c>
      <c r="J12697" s="289" t="s">
        <v>350</v>
      </c>
      <c r="K12697" s="289" t="s">
        <v>28318</v>
      </c>
      <c r="L12697" s="289" t="s">
        <v>275</v>
      </c>
      <c r="M12697" s="289" t="s">
        <v>28530</v>
      </c>
      <c r="N12697" s="289" t="s">
        <v>2656</v>
      </c>
      <c r="O12697" s="289" t="s">
        <v>2173</v>
      </c>
      <c r="P12697" s="289" t="str">
        <f>VLOOKUP(CAT_Details[[#This Row],[Delivery Bp Customer Code]],Table6[],2,0)</f>
        <v>OYL1</v>
      </c>
    </row>
    <row r="12698" spans="1:16" x14ac:dyDescent="0.25">
      <c r="A12698" s="289" t="s">
        <v>75</v>
      </c>
      <c r="B12698">
        <v>1</v>
      </c>
      <c r="C12698">
        <v>50</v>
      </c>
      <c r="D12698">
        <v>0.2</v>
      </c>
      <c r="E12698" s="289" t="s">
        <v>28319</v>
      </c>
      <c r="F12698">
        <v>5017444313</v>
      </c>
      <c r="G12698" s="276">
        <v>45931</v>
      </c>
      <c r="H12698">
        <v>20250923810202</v>
      </c>
      <c r="I12698">
        <v>0.24</v>
      </c>
      <c r="J12698" s="289" t="s">
        <v>350</v>
      </c>
      <c r="K12698" s="289" t="s">
        <v>28320</v>
      </c>
      <c r="L12698" s="289" t="s">
        <v>275</v>
      </c>
      <c r="M12698" s="289" t="s">
        <v>28530</v>
      </c>
      <c r="N12698" s="289" t="s">
        <v>5415</v>
      </c>
      <c r="O12698" s="289" t="s">
        <v>2173</v>
      </c>
      <c r="P12698" s="289" t="str">
        <f>VLOOKUP(CAT_Details[[#This Row],[Delivery Bp Customer Code]],Table6[],2,0)</f>
        <v>OYL1</v>
      </c>
    </row>
    <row r="12699" spans="1:16" x14ac:dyDescent="0.25">
      <c r="A12699" s="289" t="s">
        <v>75</v>
      </c>
      <c r="B12699">
        <v>6</v>
      </c>
      <c r="C12699">
        <v>983</v>
      </c>
      <c r="D12699">
        <v>2.4</v>
      </c>
      <c r="E12699" s="289" t="s">
        <v>28327</v>
      </c>
      <c r="F12699">
        <v>5017444604</v>
      </c>
      <c r="G12699" s="276">
        <v>45931</v>
      </c>
      <c r="H12699">
        <v>20250922809329</v>
      </c>
      <c r="I12699">
        <v>4.6459999999999999</v>
      </c>
      <c r="J12699" s="289" t="s">
        <v>280</v>
      </c>
      <c r="K12699" s="289" t="s">
        <v>28328</v>
      </c>
      <c r="L12699" s="289" t="s">
        <v>275</v>
      </c>
      <c r="M12699" s="289" t="s">
        <v>28666</v>
      </c>
      <c r="N12699" s="289" t="s">
        <v>5845</v>
      </c>
      <c r="O12699" s="289" t="s">
        <v>5281</v>
      </c>
      <c r="P12699" s="289" t="str">
        <f>VLOOKUP(CAT_Details[[#This Row],[Delivery Bp Customer Code]],Table6[],2,0)</f>
        <v>DK-LW08</v>
      </c>
    </row>
    <row r="12700" spans="1:16" x14ac:dyDescent="0.25">
      <c r="A12700" s="289" t="s">
        <v>75</v>
      </c>
      <c r="B12700">
        <v>1</v>
      </c>
      <c r="C12700">
        <v>105</v>
      </c>
      <c r="D12700">
        <v>0.4</v>
      </c>
      <c r="E12700" s="289" t="s">
        <v>28331</v>
      </c>
      <c r="F12700">
        <v>5017444731</v>
      </c>
      <c r="G12700" s="276">
        <v>45931</v>
      </c>
      <c r="H12700">
        <v>20250922809388</v>
      </c>
      <c r="I12700">
        <v>0.96</v>
      </c>
      <c r="J12700" s="289" t="s">
        <v>350</v>
      </c>
      <c r="K12700" s="289" t="s">
        <v>28332</v>
      </c>
      <c r="L12700" s="289" t="s">
        <v>275</v>
      </c>
      <c r="M12700" s="289" t="s">
        <v>29424</v>
      </c>
      <c r="N12700" s="289" t="s">
        <v>27133</v>
      </c>
      <c r="O12700" s="289" t="s">
        <v>2173</v>
      </c>
      <c r="P12700" s="289" t="str">
        <f>VLOOKUP(CAT_Details[[#This Row],[Delivery Bp Customer Code]],Table6[],2,0)</f>
        <v>OYL1</v>
      </c>
    </row>
    <row r="12701" spans="1:16" x14ac:dyDescent="0.25">
      <c r="A12701" s="289" t="s">
        <v>75</v>
      </c>
      <c r="B12701">
        <v>7</v>
      </c>
      <c r="C12701">
        <v>762</v>
      </c>
      <c r="D12701">
        <v>1.7</v>
      </c>
      <c r="E12701" s="289" t="s">
        <v>28339</v>
      </c>
      <c r="F12701">
        <v>5017460436</v>
      </c>
      <c r="G12701" s="276">
        <v>45931</v>
      </c>
      <c r="H12701">
        <v>20250924811575</v>
      </c>
      <c r="I12701">
        <v>1.0329999999999999</v>
      </c>
      <c r="J12701" s="289" t="s">
        <v>280</v>
      </c>
      <c r="K12701" s="289" t="s">
        <v>28340</v>
      </c>
      <c r="L12701" s="289" t="s">
        <v>275</v>
      </c>
      <c r="M12701" s="289" t="s">
        <v>28666</v>
      </c>
      <c r="N12701" s="289" t="s">
        <v>2942</v>
      </c>
      <c r="O12701" s="289" t="s">
        <v>2173</v>
      </c>
      <c r="P12701" s="289" t="str">
        <f>VLOOKUP(CAT_Details[[#This Row],[Delivery Bp Customer Code]],Table6[],2,0)</f>
        <v>OYL1</v>
      </c>
    </row>
    <row r="12702" spans="1:16" x14ac:dyDescent="0.25">
      <c r="A12702" s="289" t="s">
        <v>17052</v>
      </c>
      <c r="B12702">
        <v>4</v>
      </c>
      <c r="C12702">
        <v>16.88</v>
      </c>
      <c r="D12702">
        <v>0.53</v>
      </c>
      <c r="E12702" s="289" t="s">
        <v>28353</v>
      </c>
      <c r="F12702">
        <v>5017444114</v>
      </c>
      <c r="G12702" s="276">
        <v>45931</v>
      </c>
      <c r="H12702">
        <v>20250924811194</v>
      </c>
      <c r="I12702">
        <v>0.35899999999999999</v>
      </c>
      <c r="J12702" s="289" t="s">
        <v>275</v>
      </c>
      <c r="K12702" s="289" t="s">
        <v>28354</v>
      </c>
      <c r="L12702" s="289" t="s">
        <v>280</v>
      </c>
      <c r="M12702" s="289" t="s">
        <v>28668</v>
      </c>
      <c r="N12702" s="289" t="s">
        <v>19164</v>
      </c>
      <c r="O12702" s="289" t="s">
        <v>18284</v>
      </c>
      <c r="P12702" s="289">
        <f>VLOOKUP(CAT_Details[[#This Row],[Delivery Bp Customer Code]],Table6[],2,0)</f>
        <v>3705</v>
      </c>
    </row>
    <row r="12703" spans="1:16" x14ac:dyDescent="0.25">
      <c r="A12703" s="289" t="s">
        <v>17052</v>
      </c>
      <c r="B12703">
        <v>5</v>
      </c>
      <c r="C12703">
        <v>690.1</v>
      </c>
      <c r="D12703">
        <v>1.86</v>
      </c>
      <c r="E12703" s="289" t="s">
        <v>28357</v>
      </c>
      <c r="F12703">
        <v>5017444240</v>
      </c>
      <c r="G12703" s="276">
        <v>45931</v>
      </c>
      <c r="H12703">
        <v>20250922809510</v>
      </c>
      <c r="I12703">
        <v>3.1379999999999999</v>
      </c>
      <c r="J12703" s="289" t="s">
        <v>302</v>
      </c>
      <c r="K12703" s="289" t="s">
        <v>28358</v>
      </c>
      <c r="L12703" s="289" t="s">
        <v>280</v>
      </c>
      <c r="M12703" s="289" t="s">
        <v>28606</v>
      </c>
      <c r="N12703" s="289" t="s">
        <v>18873</v>
      </c>
      <c r="O12703" s="289" t="s">
        <v>18284</v>
      </c>
      <c r="P12703" s="289">
        <f>VLOOKUP(CAT_Details[[#This Row],[Delivery Bp Customer Code]],Table6[],2,0)</f>
        <v>3705</v>
      </c>
    </row>
    <row r="12704" spans="1:16" x14ac:dyDescent="0.25">
      <c r="A12704" s="289" t="s">
        <v>17052</v>
      </c>
      <c r="B12704">
        <v>1</v>
      </c>
      <c r="C12704">
        <v>5</v>
      </c>
      <c r="D12704">
        <v>0.05</v>
      </c>
      <c r="E12704" s="289" t="s">
        <v>28359</v>
      </c>
      <c r="F12704">
        <v>5017444375</v>
      </c>
      <c r="G12704" s="276">
        <v>45931</v>
      </c>
      <c r="H12704">
        <v>20250923810234</v>
      </c>
      <c r="I12704">
        <v>2.4E-2</v>
      </c>
      <c r="J12704" s="289" t="s">
        <v>275</v>
      </c>
      <c r="K12704" s="289" t="s">
        <v>28360</v>
      </c>
      <c r="L12704" s="289" t="s">
        <v>280</v>
      </c>
      <c r="M12704" s="289" t="s">
        <v>28668</v>
      </c>
      <c r="N12704" s="289" t="s">
        <v>28361</v>
      </c>
      <c r="O12704" s="289" t="s">
        <v>18284</v>
      </c>
      <c r="P12704" s="289">
        <f>VLOOKUP(CAT_Details[[#This Row],[Delivery Bp Customer Code]],Table6[],2,0)</f>
        <v>3705</v>
      </c>
    </row>
    <row r="12705" spans="1:16" x14ac:dyDescent="0.25">
      <c r="A12705" s="289" t="s">
        <v>17052</v>
      </c>
      <c r="B12705">
        <v>1</v>
      </c>
      <c r="C12705">
        <v>54</v>
      </c>
      <c r="D12705">
        <v>0.37</v>
      </c>
      <c r="E12705" s="289" t="s">
        <v>28362</v>
      </c>
      <c r="F12705">
        <v>5017444456</v>
      </c>
      <c r="G12705" s="276">
        <v>45931</v>
      </c>
      <c r="H12705">
        <v>20250923810523</v>
      </c>
      <c r="I12705">
        <v>0.39600000000000002</v>
      </c>
      <c r="J12705" s="289" t="s">
        <v>275</v>
      </c>
      <c r="K12705" s="289" t="s">
        <v>28363</v>
      </c>
      <c r="L12705" s="289" t="s">
        <v>280</v>
      </c>
      <c r="M12705" s="289" t="s">
        <v>28668</v>
      </c>
      <c r="N12705" s="289" t="s">
        <v>19575</v>
      </c>
      <c r="O12705" s="289" t="s">
        <v>18284</v>
      </c>
      <c r="P12705" s="289">
        <f>VLOOKUP(CAT_Details[[#This Row],[Delivery Bp Customer Code]],Table6[],2,0)</f>
        <v>3705</v>
      </c>
    </row>
    <row r="12706" spans="1:16" x14ac:dyDescent="0.25">
      <c r="A12706" s="289" t="s">
        <v>941</v>
      </c>
      <c r="B12706">
        <v>1</v>
      </c>
      <c r="C12706">
        <v>4.4000000000000004</v>
      </c>
      <c r="D12706">
        <v>0.05</v>
      </c>
      <c r="E12706" s="289" t="s">
        <v>28581</v>
      </c>
      <c r="F12706">
        <v>5017476118</v>
      </c>
      <c r="G12706" s="276">
        <v>45931</v>
      </c>
      <c r="H12706">
        <v>20250926813038</v>
      </c>
      <c r="I12706">
        <v>3.5999999999999997E-2</v>
      </c>
      <c r="J12706" s="289" t="s">
        <v>273</v>
      </c>
      <c r="K12706" s="289" t="s">
        <v>28582</v>
      </c>
      <c r="L12706" s="289" t="s">
        <v>275</v>
      </c>
      <c r="M12706" s="289" t="s">
        <v>28661</v>
      </c>
      <c r="N12706" s="289" t="s">
        <v>519</v>
      </c>
      <c r="O12706" s="289" t="s">
        <v>945</v>
      </c>
      <c r="P12706" s="289" t="str">
        <f>VLOOKUP(CAT_Details[[#This Row],[Delivery Bp Customer Code]],Table6[],2,0)</f>
        <v>DK-LW01</v>
      </c>
    </row>
    <row r="12707" spans="1:16" x14ac:dyDescent="0.25">
      <c r="A12707" s="289" t="s">
        <v>3329</v>
      </c>
      <c r="B12707">
        <v>6</v>
      </c>
      <c r="C12707">
        <v>1377</v>
      </c>
      <c r="D12707">
        <v>2.4</v>
      </c>
      <c r="E12707" s="289" t="s">
        <v>28055</v>
      </c>
      <c r="F12707">
        <v>5017414041</v>
      </c>
      <c r="G12707" s="276">
        <v>45931</v>
      </c>
      <c r="H12707">
        <v>20250919808017</v>
      </c>
      <c r="I12707">
        <v>5.4720000000000004</v>
      </c>
      <c r="J12707" s="289" t="s">
        <v>438</v>
      </c>
      <c r="K12707" s="289" t="s">
        <v>28056</v>
      </c>
      <c r="L12707" s="289" t="s">
        <v>275</v>
      </c>
      <c r="M12707" s="289" t="s">
        <v>28348</v>
      </c>
      <c r="N12707" s="289" t="s">
        <v>4090</v>
      </c>
      <c r="O12707" s="289" t="s">
        <v>3332</v>
      </c>
      <c r="P12707" s="289">
        <f>VLOOKUP(CAT_Details[[#This Row],[Delivery Bp Customer Code]],Table6[],2,0)</f>
        <v>3402</v>
      </c>
    </row>
    <row r="12708" spans="1:16" x14ac:dyDescent="0.25">
      <c r="A12708" s="289" t="s">
        <v>3329</v>
      </c>
      <c r="B12708">
        <v>20</v>
      </c>
      <c r="C12708">
        <v>12000</v>
      </c>
      <c r="D12708">
        <v>8</v>
      </c>
      <c r="E12708" s="289" t="s">
        <v>28187</v>
      </c>
      <c r="F12708">
        <v>5017429457</v>
      </c>
      <c r="G12708" s="276">
        <v>45931</v>
      </c>
      <c r="H12708">
        <v>20250923810242</v>
      </c>
      <c r="I12708">
        <v>19.2</v>
      </c>
      <c r="J12708" s="289" t="s">
        <v>324</v>
      </c>
      <c r="K12708" s="289" t="s">
        <v>28188</v>
      </c>
      <c r="L12708" s="289" t="s">
        <v>275</v>
      </c>
      <c r="M12708" s="289" t="s">
        <v>28585</v>
      </c>
      <c r="N12708" s="289" t="s">
        <v>3571</v>
      </c>
      <c r="O12708" s="289" t="s">
        <v>3332</v>
      </c>
      <c r="P12708" s="289">
        <f>VLOOKUP(CAT_Details[[#This Row],[Delivery Bp Customer Code]],Table6[],2,0)</f>
        <v>3402</v>
      </c>
    </row>
    <row r="12709" spans="1:16" x14ac:dyDescent="0.25">
      <c r="A12709" s="289" t="s">
        <v>3329</v>
      </c>
      <c r="B12709">
        <v>1</v>
      </c>
      <c r="C12709">
        <v>70</v>
      </c>
      <c r="D12709">
        <v>0.2</v>
      </c>
      <c r="E12709" s="289" t="s">
        <v>28191</v>
      </c>
      <c r="F12709">
        <v>5017429579</v>
      </c>
      <c r="G12709" s="276">
        <v>45931</v>
      </c>
      <c r="H12709">
        <v>20250917806503</v>
      </c>
      <c r="I12709">
        <v>0.192</v>
      </c>
      <c r="J12709" s="289" t="s">
        <v>324</v>
      </c>
      <c r="K12709" s="289" t="s">
        <v>28192</v>
      </c>
      <c r="L12709" s="289" t="s">
        <v>275</v>
      </c>
      <c r="M12709" s="289" t="s">
        <v>28528</v>
      </c>
      <c r="N12709" s="289" t="s">
        <v>16153</v>
      </c>
      <c r="O12709" s="289" t="s">
        <v>3332</v>
      </c>
      <c r="P12709" s="289">
        <f>VLOOKUP(CAT_Details[[#This Row],[Delivery Bp Customer Code]],Table6[],2,0)</f>
        <v>3402</v>
      </c>
    </row>
    <row r="12710" spans="1:16" x14ac:dyDescent="0.25">
      <c r="A12710" s="289" t="s">
        <v>3329</v>
      </c>
      <c r="B12710">
        <v>1</v>
      </c>
      <c r="C12710">
        <v>191.4</v>
      </c>
      <c r="D12710">
        <v>0.4</v>
      </c>
      <c r="E12710" s="289" t="s">
        <v>28195</v>
      </c>
      <c r="F12710">
        <v>5017429601</v>
      </c>
      <c r="G12710" s="276">
        <v>45931</v>
      </c>
      <c r="H12710">
        <v>20250922809508</v>
      </c>
      <c r="I12710">
        <v>0.624</v>
      </c>
      <c r="J12710" s="289" t="s">
        <v>324</v>
      </c>
      <c r="K12710" s="289" t="s">
        <v>28196</v>
      </c>
      <c r="L12710" s="289" t="s">
        <v>275</v>
      </c>
      <c r="M12710" s="289" t="s">
        <v>28606</v>
      </c>
      <c r="N12710" s="289" t="s">
        <v>16946</v>
      </c>
      <c r="O12710" s="289" t="s">
        <v>3332</v>
      </c>
      <c r="P12710" s="289">
        <f>VLOOKUP(CAT_Details[[#This Row],[Delivery Bp Customer Code]],Table6[],2,0)</f>
        <v>3402</v>
      </c>
    </row>
    <row r="12711" spans="1:16" x14ac:dyDescent="0.25">
      <c r="A12711" s="289" t="s">
        <v>3329</v>
      </c>
      <c r="B12711">
        <v>8</v>
      </c>
      <c r="C12711">
        <v>680</v>
      </c>
      <c r="D12711">
        <v>3.2</v>
      </c>
      <c r="E12711" s="289" t="s">
        <v>28197</v>
      </c>
      <c r="F12711">
        <v>5017429630</v>
      </c>
      <c r="G12711" s="276">
        <v>45931</v>
      </c>
      <c r="H12711">
        <v>20250923810015</v>
      </c>
      <c r="I12711">
        <v>4.6079999999999997</v>
      </c>
      <c r="J12711" s="289" t="s">
        <v>324</v>
      </c>
      <c r="K12711" s="289" t="s">
        <v>28198</v>
      </c>
      <c r="L12711" s="289" t="s">
        <v>275</v>
      </c>
      <c r="M12711" s="289" t="s">
        <v>28526</v>
      </c>
      <c r="N12711" s="289" t="s">
        <v>4634</v>
      </c>
      <c r="O12711" s="289" t="s">
        <v>3332</v>
      </c>
      <c r="P12711" s="289">
        <f>VLOOKUP(CAT_Details[[#This Row],[Delivery Bp Customer Code]],Table6[],2,0)</f>
        <v>3402</v>
      </c>
    </row>
    <row r="12712" spans="1:16" x14ac:dyDescent="0.25">
      <c r="A12712" s="289" t="s">
        <v>3329</v>
      </c>
      <c r="B12712">
        <v>4</v>
      </c>
      <c r="C12712">
        <v>3756</v>
      </c>
      <c r="D12712">
        <v>0.8</v>
      </c>
      <c r="E12712" s="289" t="s">
        <v>28391</v>
      </c>
      <c r="F12712">
        <v>5017444261</v>
      </c>
      <c r="G12712" s="276">
        <v>45931</v>
      </c>
      <c r="H12712">
        <v>20250923810047</v>
      </c>
      <c r="I12712">
        <v>0.76800000000000002</v>
      </c>
      <c r="J12712" s="289" t="s">
        <v>324</v>
      </c>
      <c r="K12712" s="289" t="s">
        <v>28392</v>
      </c>
      <c r="L12712" s="289" t="s">
        <v>275</v>
      </c>
      <c r="M12712" s="289" t="s">
        <v>28526</v>
      </c>
      <c r="N12712" s="289" t="s">
        <v>5856</v>
      </c>
      <c r="O12712" s="289" t="s">
        <v>3332</v>
      </c>
      <c r="P12712" s="289">
        <f>VLOOKUP(CAT_Details[[#This Row],[Delivery Bp Customer Code]],Table6[],2,0)</f>
        <v>3402</v>
      </c>
    </row>
    <row r="12713" spans="1:16" x14ac:dyDescent="0.25">
      <c r="A12713" s="289" t="s">
        <v>3329</v>
      </c>
      <c r="B12713">
        <v>3</v>
      </c>
      <c r="C12713">
        <v>192</v>
      </c>
      <c r="D12713">
        <v>1.2</v>
      </c>
      <c r="E12713" s="289" t="s">
        <v>28393</v>
      </c>
      <c r="F12713">
        <v>5017444443</v>
      </c>
      <c r="G12713" s="276">
        <v>45931</v>
      </c>
      <c r="H12713">
        <v>20250923810511</v>
      </c>
      <c r="I12713">
        <v>2.9089999999999998</v>
      </c>
      <c r="J12713" s="289" t="s">
        <v>350</v>
      </c>
      <c r="K12713" s="289" t="s">
        <v>28394</v>
      </c>
      <c r="L12713" s="289" t="s">
        <v>275</v>
      </c>
      <c r="M12713" s="289" t="s">
        <v>28530</v>
      </c>
      <c r="N12713" s="289" t="s">
        <v>690</v>
      </c>
      <c r="O12713" s="289" t="s">
        <v>3332</v>
      </c>
      <c r="P12713" s="289">
        <f>VLOOKUP(CAT_Details[[#This Row],[Delivery Bp Customer Code]],Table6[],2,0)</f>
        <v>3402</v>
      </c>
    </row>
    <row r="12714" spans="1:16" x14ac:dyDescent="0.25">
      <c r="A12714" s="289" t="s">
        <v>76</v>
      </c>
      <c r="B12714">
        <v>1</v>
      </c>
      <c r="C12714">
        <v>30</v>
      </c>
      <c r="D12714">
        <v>0.4</v>
      </c>
      <c r="E12714" s="289" t="s">
        <v>28432</v>
      </c>
      <c r="F12714">
        <v>5017444718</v>
      </c>
      <c r="G12714" s="276">
        <v>45931</v>
      </c>
      <c r="H12714">
        <v>20250924811120</v>
      </c>
      <c r="I12714">
        <v>0.96</v>
      </c>
      <c r="J12714" s="289" t="s">
        <v>350</v>
      </c>
      <c r="K12714" s="289" t="s">
        <v>28433</v>
      </c>
      <c r="L12714" s="289" t="s">
        <v>275</v>
      </c>
      <c r="M12714" s="289" t="s">
        <v>28671</v>
      </c>
      <c r="N12714" s="289" t="s">
        <v>430</v>
      </c>
      <c r="O12714" s="289" t="s">
        <v>16049</v>
      </c>
      <c r="P12714" s="289" t="str">
        <f>VLOOKUP(CAT_Details[[#This Row],[Delivery Bp Customer Code]],Table6[],2,0)</f>
        <v>MZ02</v>
      </c>
    </row>
    <row r="12715" spans="1:16" x14ac:dyDescent="0.25">
      <c r="A12715" s="289" t="s">
        <v>76</v>
      </c>
      <c r="B12715">
        <v>1</v>
      </c>
      <c r="C12715">
        <v>80</v>
      </c>
      <c r="D12715">
        <v>0.2</v>
      </c>
      <c r="E12715" s="289" t="s">
        <v>28609</v>
      </c>
      <c r="F12715">
        <v>5017476576</v>
      </c>
      <c r="G12715" s="276">
        <v>45931</v>
      </c>
      <c r="H12715">
        <v>20250926813309</v>
      </c>
      <c r="I12715">
        <v>0.28799999999999998</v>
      </c>
      <c r="J12715" s="289" t="s">
        <v>273</v>
      </c>
      <c r="K12715" s="289" t="s">
        <v>28610</v>
      </c>
      <c r="L12715" s="289" t="s">
        <v>275</v>
      </c>
      <c r="M12715" s="289" t="s">
        <v>28661</v>
      </c>
      <c r="N12715" s="289" t="s">
        <v>653</v>
      </c>
      <c r="O12715" s="289" t="s">
        <v>16049</v>
      </c>
      <c r="P12715" s="289" t="str">
        <f>VLOOKUP(CAT_Details[[#This Row],[Delivery Bp Customer Code]],Table6[],2,0)</f>
        <v>MZ02</v>
      </c>
    </row>
    <row r="12716" spans="1:16" x14ac:dyDescent="0.25">
      <c r="A12716" s="289" t="s">
        <v>74</v>
      </c>
      <c r="B12716">
        <v>9</v>
      </c>
      <c r="C12716">
        <v>4094.01</v>
      </c>
      <c r="D12716">
        <v>3.6</v>
      </c>
      <c r="E12716" s="289" t="s">
        <v>27954</v>
      </c>
      <c r="F12716">
        <v>5017398116</v>
      </c>
      <c r="G12716" s="276">
        <v>45931</v>
      </c>
      <c r="H12716">
        <v>20250919807957</v>
      </c>
      <c r="I12716">
        <v>11.231999999999999</v>
      </c>
      <c r="J12716" s="289" t="s">
        <v>383</v>
      </c>
      <c r="K12716" s="289" t="s">
        <v>27955</v>
      </c>
      <c r="L12716" s="289" t="s">
        <v>275</v>
      </c>
      <c r="M12716" s="289" t="s">
        <v>28448</v>
      </c>
      <c r="N12716" s="289" t="s">
        <v>667</v>
      </c>
      <c r="O12716" s="289" t="s">
        <v>22256</v>
      </c>
      <c r="P12716" s="289" t="str">
        <f>VLOOKUP(CAT_Details[[#This Row],[Delivery Bp Customer Code]],Table6[],2,0)</f>
        <v>DX01-L5</v>
      </c>
    </row>
    <row r="12717" spans="1:16" x14ac:dyDescent="0.25">
      <c r="A12717" s="289" t="s">
        <v>74</v>
      </c>
      <c r="B12717">
        <v>2</v>
      </c>
      <c r="C12717">
        <v>868</v>
      </c>
      <c r="D12717">
        <v>0.8</v>
      </c>
      <c r="E12717" s="289" t="s">
        <v>27954</v>
      </c>
      <c r="F12717">
        <v>5017398118</v>
      </c>
      <c r="G12717" s="276">
        <v>45931</v>
      </c>
      <c r="H12717">
        <v>20250919807966</v>
      </c>
      <c r="I12717">
        <v>2.496</v>
      </c>
      <c r="J12717" s="289" t="s">
        <v>383</v>
      </c>
      <c r="K12717" s="289" t="s">
        <v>27956</v>
      </c>
      <c r="L12717" s="289" t="s">
        <v>275</v>
      </c>
      <c r="M12717" s="289" t="s">
        <v>28448</v>
      </c>
      <c r="N12717" s="289" t="s">
        <v>667</v>
      </c>
      <c r="O12717" s="289" t="s">
        <v>22256</v>
      </c>
      <c r="P12717" s="289" t="str">
        <f>VLOOKUP(CAT_Details[[#This Row],[Delivery Bp Customer Code]],Table6[],2,0)</f>
        <v>DX01-L5</v>
      </c>
    </row>
    <row r="12718" spans="1:16" x14ac:dyDescent="0.25">
      <c r="A12718" s="289" t="s">
        <v>74</v>
      </c>
      <c r="B12718">
        <v>5</v>
      </c>
      <c r="C12718">
        <v>471</v>
      </c>
      <c r="D12718">
        <v>1.8</v>
      </c>
      <c r="E12718" s="289" t="s">
        <v>28083</v>
      </c>
      <c r="F12718">
        <v>5017413963</v>
      </c>
      <c r="G12718" s="276">
        <v>45931</v>
      </c>
      <c r="H12718">
        <v>20250918806869</v>
      </c>
      <c r="I12718">
        <v>2.496</v>
      </c>
      <c r="J12718" s="289" t="s">
        <v>294</v>
      </c>
      <c r="K12718" s="289" t="s">
        <v>28084</v>
      </c>
      <c r="L12718" s="289" t="s">
        <v>275</v>
      </c>
      <c r="M12718" s="289" t="s">
        <v>28613</v>
      </c>
      <c r="N12718" s="289" t="s">
        <v>504</v>
      </c>
      <c r="O12718" s="289" t="s">
        <v>22256</v>
      </c>
      <c r="P12718" s="289" t="str">
        <f>VLOOKUP(CAT_Details[[#This Row],[Delivery Bp Customer Code]],Table6[],2,0)</f>
        <v>DX01-L5</v>
      </c>
    </row>
    <row r="12719" spans="1:16" x14ac:dyDescent="0.25">
      <c r="A12719" s="289" t="s">
        <v>74</v>
      </c>
      <c r="B12719">
        <v>1</v>
      </c>
      <c r="C12719">
        <v>7.4</v>
      </c>
      <c r="D12719">
        <v>0.05</v>
      </c>
      <c r="E12719" s="289" t="s">
        <v>28214</v>
      </c>
      <c r="F12719">
        <v>5017428975</v>
      </c>
      <c r="G12719" s="276">
        <v>45931</v>
      </c>
      <c r="H12719">
        <v>20250923810108</v>
      </c>
      <c r="I12719">
        <v>2.3E-2</v>
      </c>
      <c r="J12719" s="289" t="s">
        <v>345</v>
      </c>
      <c r="K12719" s="289" t="s">
        <v>28215</v>
      </c>
      <c r="L12719" s="289" t="s">
        <v>275</v>
      </c>
      <c r="M12719" s="289" t="s">
        <v>28544</v>
      </c>
      <c r="N12719" s="289" t="s">
        <v>371</v>
      </c>
      <c r="O12719" s="289" t="s">
        <v>22256</v>
      </c>
      <c r="P12719" s="289" t="str">
        <f>VLOOKUP(CAT_Details[[#This Row],[Delivery Bp Customer Code]],Table6[],2,0)</f>
        <v>DX01-L5</v>
      </c>
    </row>
    <row r="12720" spans="1:16" x14ac:dyDescent="0.25">
      <c r="A12720" s="289" t="s">
        <v>74</v>
      </c>
      <c r="B12720">
        <v>1</v>
      </c>
      <c r="C12720">
        <v>7.6</v>
      </c>
      <c r="D12720">
        <v>0.05</v>
      </c>
      <c r="E12720" s="289" t="s">
        <v>28214</v>
      </c>
      <c r="F12720">
        <v>5017428976</v>
      </c>
      <c r="G12720" s="276">
        <v>45931</v>
      </c>
      <c r="H12720">
        <v>20250923810101</v>
      </c>
      <c r="I12720">
        <v>2.8000000000000001E-2</v>
      </c>
      <c r="J12720" s="289" t="s">
        <v>345</v>
      </c>
      <c r="K12720" s="289" t="s">
        <v>28216</v>
      </c>
      <c r="L12720" s="289" t="s">
        <v>275</v>
      </c>
      <c r="M12720" s="289" t="s">
        <v>28544</v>
      </c>
      <c r="N12720" s="289" t="s">
        <v>371</v>
      </c>
      <c r="O12720" s="289" t="s">
        <v>22256</v>
      </c>
      <c r="P12720" s="289" t="str">
        <f>VLOOKUP(CAT_Details[[#This Row],[Delivery Bp Customer Code]],Table6[],2,0)</f>
        <v>DX01-L5</v>
      </c>
    </row>
    <row r="12721" spans="1:16" x14ac:dyDescent="0.25">
      <c r="A12721" s="289" t="s">
        <v>74</v>
      </c>
      <c r="B12721">
        <v>1</v>
      </c>
      <c r="C12721">
        <v>6.4</v>
      </c>
      <c r="D12721">
        <v>0.05</v>
      </c>
      <c r="E12721" s="289" t="s">
        <v>28214</v>
      </c>
      <c r="F12721">
        <v>5017428977</v>
      </c>
      <c r="G12721" s="276">
        <v>45931</v>
      </c>
      <c r="H12721">
        <v>20250923810095</v>
      </c>
      <c r="I12721">
        <v>3.3000000000000002E-2</v>
      </c>
      <c r="J12721" s="289" t="s">
        <v>345</v>
      </c>
      <c r="K12721" s="289" t="s">
        <v>28217</v>
      </c>
      <c r="L12721" s="289" t="s">
        <v>275</v>
      </c>
      <c r="M12721" s="289" t="s">
        <v>28544</v>
      </c>
      <c r="N12721" s="289" t="s">
        <v>371</v>
      </c>
      <c r="O12721" s="289" t="s">
        <v>22256</v>
      </c>
      <c r="P12721" s="289" t="str">
        <f>VLOOKUP(CAT_Details[[#This Row],[Delivery Bp Customer Code]],Table6[],2,0)</f>
        <v>DX01-L5</v>
      </c>
    </row>
    <row r="12722" spans="1:16" x14ac:dyDescent="0.25">
      <c r="A12722" s="289" t="s">
        <v>74</v>
      </c>
      <c r="B12722">
        <v>2</v>
      </c>
      <c r="C12722">
        <v>2300</v>
      </c>
      <c r="D12722">
        <v>0.8</v>
      </c>
      <c r="E12722" s="289" t="s">
        <v>28230</v>
      </c>
      <c r="F12722">
        <v>5017429508</v>
      </c>
      <c r="G12722" s="276">
        <v>45931</v>
      </c>
      <c r="H12722">
        <v>20250917805811</v>
      </c>
      <c r="I12722">
        <v>1.1519999999999999</v>
      </c>
      <c r="J12722" s="289" t="s">
        <v>324</v>
      </c>
      <c r="K12722" s="289" t="s">
        <v>28231</v>
      </c>
      <c r="L12722" s="289" t="s">
        <v>275</v>
      </c>
      <c r="M12722" s="289" t="s">
        <v>28800</v>
      </c>
      <c r="N12722" s="289" t="s">
        <v>333</v>
      </c>
      <c r="O12722" s="289" t="s">
        <v>22256</v>
      </c>
      <c r="P12722" s="289" t="str">
        <f>VLOOKUP(CAT_Details[[#This Row],[Delivery Bp Customer Code]],Table6[],2,0)</f>
        <v>DX01-L5</v>
      </c>
    </row>
    <row r="12723" spans="1:16" x14ac:dyDescent="0.25">
      <c r="A12723" s="289" t="s">
        <v>74</v>
      </c>
      <c r="B12723">
        <v>1</v>
      </c>
      <c r="C12723">
        <v>450</v>
      </c>
      <c r="D12723">
        <v>0.5</v>
      </c>
      <c r="E12723" s="289" t="s">
        <v>28232</v>
      </c>
      <c r="F12723">
        <v>5017429526</v>
      </c>
      <c r="G12723" s="276">
        <v>45931</v>
      </c>
      <c r="H12723">
        <v>20250923810450</v>
      </c>
      <c r="I12723">
        <v>1.2</v>
      </c>
      <c r="J12723" s="289" t="s">
        <v>280</v>
      </c>
      <c r="K12723" s="289" t="s">
        <v>28233</v>
      </c>
      <c r="L12723" s="289" t="s">
        <v>275</v>
      </c>
      <c r="M12723" s="289" t="s">
        <v>28531</v>
      </c>
      <c r="N12723" s="289" t="s">
        <v>534</v>
      </c>
      <c r="O12723" s="289" t="s">
        <v>22256</v>
      </c>
      <c r="P12723" s="289" t="str">
        <f>VLOOKUP(CAT_Details[[#This Row],[Delivery Bp Customer Code]],Table6[],2,0)</f>
        <v>DX01-L5</v>
      </c>
    </row>
    <row r="12724" spans="1:16" x14ac:dyDescent="0.25">
      <c r="A12724" s="289" t="s">
        <v>74</v>
      </c>
      <c r="B12724">
        <v>1</v>
      </c>
      <c r="C12724">
        <v>450</v>
      </c>
      <c r="D12724">
        <v>0.5</v>
      </c>
      <c r="E12724" s="289" t="s">
        <v>28234</v>
      </c>
      <c r="F12724">
        <v>5017429531</v>
      </c>
      <c r="G12724" s="276">
        <v>45931</v>
      </c>
      <c r="H12724">
        <v>20250922808904</v>
      </c>
      <c r="I12724">
        <v>1.2</v>
      </c>
      <c r="J12724" s="289" t="s">
        <v>280</v>
      </c>
      <c r="K12724" s="289" t="s">
        <v>28235</v>
      </c>
      <c r="L12724" s="289" t="s">
        <v>275</v>
      </c>
      <c r="M12724" s="289" t="s">
        <v>28531</v>
      </c>
      <c r="N12724" s="289" t="s">
        <v>534</v>
      </c>
      <c r="O12724" s="289" t="s">
        <v>22256</v>
      </c>
      <c r="P12724" s="289" t="str">
        <f>VLOOKUP(CAT_Details[[#This Row],[Delivery Bp Customer Code]],Table6[],2,0)</f>
        <v>DX01-L5</v>
      </c>
    </row>
    <row r="12725" spans="1:16" x14ac:dyDescent="0.25">
      <c r="A12725" s="289" t="s">
        <v>74</v>
      </c>
      <c r="B12725">
        <v>18</v>
      </c>
      <c r="C12725">
        <v>1730</v>
      </c>
      <c r="D12725">
        <v>7</v>
      </c>
      <c r="E12725" s="289" t="s">
        <v>28239</v>
      </c>
      <c r="F12725">
        <v>5017429591</v>
      </c>
      <c r="G12725" s="276">
        <v>45931</v>
      </c>
      <c r="H12725">
        <v>20250922809160</v>
      </c>
      <c r="I12725">
        <v>16.8</v>
      </c>
      <c r="J12725" s="289" t="s">
        <v>345</v>
      </c>
      <c r="K12725" s="289" t="s">
        <v>28240</v>
      </c>
      <c r="L12725" s="289" t="s">
        <v>275</v>
      </c>
      <c r="M12725" s="289" t="s">
        <v>28614</v>
      </c>
      <c r="N12725" s="289" t="s">
        <v>512</v>
      </c>
      <c r="O12725" s="289" t="s">
        <v>22256</v>
      </c>
      <c r="P12725" s="289" t="str">
        <f>VLOOKUP(CAT_Details[[#This Row],[Delivery Bp Customer Code]],Table6[],2,0)</f>
        <v>DX01-L5</v>
      </c>
    </row>
    <row r="12726" spans="1:16" x14ac:dyDescent="0.25">
      <c r="A12726" s="289" t="s">
        <v>74</v>
      </c>
      <c r="B12726">
        <v>1</v>
      </c>
      <c r="C12726">
        <v>414</v>
      </c>
      <c r="D12726">
        <v>0.5</v>
      </c>
      <c r="E12726" s="289" t="s">
        <v>28311</v>
      </c>
      <c r="F12726">
        <v>5017443957</v>
      </c>
      <c r="G12726" s="276">
        <v>45931</v>
      </c>
      <c r="H12726">
        <v>20250924811247</v>
      </c>
      <c r="I12726">
        <v>1.2</v>
      </c>
      <c r="J12726" s="289" t="s">
        <v>350</v>
      </c>
      <c r="K12726" s="289" t="s">
        <v>28449</v>
      </c>
      <c r="L12726" s="289" t="s">
        <v>275</v>
      </c>
      <c r="M12726" s="289" t="s">
        <v>28529</v>
      </c>
      <c r="N12726" s="289" t="s">
        <v>381</v>
      </c>
      <c r="O12726" s="289" t="s">
        <v>22256</v>
      </c>
      <c r="P12726" s="289" t="str">
        <f>VLOOKUP(CAT_Details[[#This Row],[Delivery Bp Customer Code]],Table6[],2,0)</f>
        <v>DX01-L5</v>
      </c>
    </row>
    <row r="12727" spans="1:16" x14ac:dyDescent="0.25">
      <c r="A12727" s="289" t="s">
        <v>74</v>
      </c>
      <c r="B12727">
        <v>1</v>
      </c>
      <c r="C12727">
        <v>247</v>
      </c>
      <c r="D12727">
        <v>0.28999999999999998</v>
      </c>
      <c r="E12727" s="289" t="s">
        <v>28454</v>
      </c>
      <c r="F12727">
        <v>5017444359</v>
      </c>
      <c r="G12727" s="276">
        <v>45931</v>
      </c>
      <c r="H12727">
        <v>20250924811293</v>
      </c>
      <c r="I12727">
        <v>0.64</v>
      </c>
      <c r="J12727" s="289" t="s">
        <v>350</v>
      </c>
      <c r="K12727" s="289" t="s">
        <v>28455</v>
      </c>
      <c r="L12727" s="289" t="s">
        <v>275</v>
      </c>
      <c r="M12727" s="289" t="s">
        <v>28671</v>
      </c>
      <c r="N12727" s="289" t="s">
        <v>602</v>
      </c>
      <c r="O12727" s="289" t="s">
        <v>22256</v>
      </c>
      <c r="P12727" s="289" t="str">
        <f>VLOOKUP(CAT_Details[[#This Row],[Delivery Bp Customer Code]],Table6[],2,0)</f>
        <v>DX01-L5</v>
      </c>
    </row>
    <row r="12728" spans="1:16" x14ac:dyDescent="0.25">
      <c r="A12728" s="289" t="s">
        <v>74</v>
      </c>
      <c r="B12728">
        <v>13</v>
      </c>
      <c r="C12728">
        <v>1848</v>
      </c>
      <c r="D12728">
        <v>5.07</v>
      </c>
      <c r="E12728" s="289" t="s">
        <v>28465</v>
      </c>
      <c r="F12728">
        <v>5017444712</v>
      </c>
      <c r="G12728" s="276">
        <v>45931</v>
      </c>
      <c r="H12728">
        <v>20250924811073</v>
      </c>
      <c r="I12728">
        <v>10.728</v>
      </c>
      <c r="J12728" s="289" t="s">
        <v>350</v>
      </c>
      <c r="K12728" s="289" t="s">
        <v>28466</v>
      </c>
      <c r="L12728" s="289" t="s">
        <v>275</v>
      </c>
      <c r="M12728" s="289" t="s">
        <v>28801</v>
      </c>
      <c r="N12728" s="289" t="s">
        <v>357</v>
      </c>
      <c r="O12728" s="289" t="s">
        <v>22256</v>
      </c>
      <c r="P12728" s="289" t="str">
        <f>VLOOKUP(CAT_Details[[#This Row],[Delivery Bp Customer Code]],Table6[],2,0)</f>
        <v>DX01-L5</v>
      </c>
    </row>
    <row r="12729" spans="1:16" x14ac:dyDescent="0.25">
      <c r="A12729" s="289" t="s">
        <v>74</v>
      </c>
      <c r="B12729">
        <v>32</v>
      </c>
      <c r="C12729">
        <v>1350</v>
      </c>
      <c r="D12729">
        <v>7.3</v>
      </c>
      <c r="E12729" s="289" t="s">
        <v>28432</v>
      </c>
      <c r="F12729">
        <v>5017444717</v>
      </c>
      <c r="G12729" s="276">
        <v>45931</v>
      </c>
      <c r="H12729">
        <v>20250924811111</v>
      </c>
      <c r="I12729">
        <v>15</v>
      </c>
      <c r="J12729" s="289" t="s">
        <v>350</v>
      </c>
      <c r="K12729" s="289" t="s">
        <v>28467</v>
      </c>
      <c r="L12729" s="289" t="s">
        <v>275</v>
      </c>
      <c r="M12729" s="289" t="s">
        <v>28671</v>
      </c>
      <c r="N12729" s="289" t="s">
        <v>430</v>
      </c>
      <c r="O12729" s="289" t="s">
        <v>22256</v>
      </c>
      <c r="P12729" s="289" t="str">
        <f>VLOOKUP(CAT_Details[[#This Row],[Delivery Bp Customer Code]],Table6[],2,0)</f>
        <v>DX01-L5</v>
      </c>
    </row>
    <row r="12730" spans="1:16" x14ac:dyDescent="0.25">
      <c r="A12730" s="289" t="s">
        <v>74</v>
      </c>
      <c r="B12730">
        <v>3</v>
      </c>
      <c r="C12730">
        <v>945</v>
      </c>
      <c r="D12730">
        <v>1.2</v>
      </c>
      <c r="E12730" s="289" t="s">
        <v>28432</v>
      </c>
      <c r="F12730">
        <v>5017444721</v>
      </c>
      <c r="G12730" s="276">
        <v>45931</v>
      </c>
      <c r="H12730">
        <v>20250924811116</v>
      </c>
      <c r="I12730">
        <v>2.88</v>
      </c>
      <c r="J12730" s="289" t="s">
        <v>350</v>
      </c>
      <c r="K12730" s="289" t="s">
        <v>28468</v>
      </c>
      <c r="L12730" s="289" t="s">
        <v>275</v>
      </c>
      <c r="M12730" s="289" t="s">
        <v>28671</v>
      </c>
      <c r="N12730" s="289" t="s">
        <v>430</v>
      </c>
      <c r="O12730" s="289" t="s">
        <v>22256</v>
      </c>
      <c r="P12730" s="289" t="str">
        <f>VLOOKUP(CAT_Details[[#This Row],[Delivery Bp Customer Code]],Table6[],2,0)</f>
        <v>DX01-L5</v>
      </c>
    </row>
    <row r="12731" spans="1:16" x14ac:dyDescent="0.25">
      <c r="A12731" s="289" t="s">
        <v>74</v>
      </c>
      <c r="B12731">
        <v>23</v>
      </c>
      <c r="C12731">
        <v>6565</v>
      </c>
      <c r="D12731">
        <v>11.04</v>
      </c>
      <c r="E12731" s="289" t="s">
        <v>28473</v>
      </c>
      <c r="F12731">
        <v>5017460100</v>
      </c>
      <c r="G12731" s="276">
        <v>45931</v>
      </c>
      <c r="H12731">
        <v>20250924811345</v>
      </c>
      <c r="I12731">
        <v>26.434000000000001</v>
      </c>
      <c r="J12731" s="289" t="s">
        <v>350</v>
      </c>
      <c r="K12731" s="289" t="s">
        <v>28474</v>
      </c>
      <c r="L12731" s="289" t="s">
        <v>275</v>
      </c>
      <c r="M12731" s="289" t="s">
        <v>28529</v>
      </c>
      <c r="N12731" s="289" t="s">
        <v>16421</v>
      </c>
      <c r="O12731" s="289" t="s">
        <v>22256</v>
      </c>
      <c r="P12731" s="289" t="str">
        <f>VLOOKUP(CAT_Details[[#This Row],[Delivery Bp Customer Code]],Table6[],2,0)</f>
        <v>DX01-L5</v>
      </c>
    </row>
    <row r="12732" spans="1:16" x14ac:dyDescent="0.25">
      <c r="A12732" s="289" t="s">
        <v>74</v>
      </c>
      <c r="B12732">
        <v>2</v>
      </c>
      <c r="C12732">
        <v>202.2</v>
      </c>
      <c r="D12732">
        <v>0.5</v>
      </c>
      <c r="E12732" s="289" t="s">
        <v>28581</v>
      </c>
      <c r="F12732">
        <v>5017476119</v>
      </c>
      <c r="G12732" s="276">
        <v>45931</v>
      </c>
      <c r="H12732">
        <v>20250926813023</v>
      </c>
      <c r="I12732">
        <v>1.0620000000000001</v>
      </c>
      <c r="J12732" s="289" t="s">
        <v>273</v>
      </c>
      <c r="K12732" s="289" t="s">
        <v>28615</v>
      </c>
      <c r="L12732" s="289" t="s">
        <v>275</v>
      </c>
      <c r="M12732" s="289" t="s">
        <v>28661</v>
      </c>
      <c r="N12732" s="289" t="s">
        <v>519</v>
      </c>
      <c r="O12732" s="289" t="s">
        <v>22256</v>
      </c>
      <c r="P12732" s="289" t="str">
        <f>VLOOKUP(CAT_Details[[#This Row],[Delivery Bp Customer Code]],Table6[],2,0)</f>
        <v>DX01-L5</v>
      </c>
    </row>
    <row r="12733" spans="1:16" x14ac:dyDescent="0.25">
      <c r="A12733" s="289" t="s">
        <v>74</v>
      </c>
      <c r="B12733">
        <v>4</v>
      </c>
      <c r="C12733">
        <v>361.2</v>
      </c>
      <c r="D12733">
        <v>1.61</v>
      </c>
      <c r="E12733" s="289" t="s">
        <v>28581</v>
      </c>
      <c r="F12733">
        <v>5017476121</v>
      </c>
      <c r="G12733" s="276">
        <v>45931</v>
      </c>
      <c r="H12733">
        <v>20250926813014</v>
      </c>
      <c r="I12733">
        <v>4.1040000000000001</v>
      </c>
      <c r="J12733" s="289" t="s">
        <v>273</v>
      </c>
      <c r="K12733" s="289" t="s">
        <v>28616</v>
      </c>
      <c r="L12733" s="289" t="s">
        <v>275</v>
      </c>
      <c r="M12733" s="289" t="s">
        <v>28661</v>
      </c>
      <c r="N12733" s="289" t="s">
        <v>519</v>
      </c>
      <c r="O12733" s="289" t="s">
        <v>22256</v>
      </c>
      <c r="P12733" s="289" t="str">
        <f>VLOOKUP(CAT_Details[[#This Row],[Delivery Bp Customer Code]],Table6[],2,0)</f>
        <v>DX01-L5</v>
      </c>
    </row>
    <row r="12734" spans="1:16" x14ac:dyDescent="0.25">
      <c r="A12734" s="289" t="s">
        <v>521</v>
      </c>
      <c r="B12734">
        <v>2</v>
      </c>
      <c r="C12734">
        <v>1800</v>
      </c>
      <c r="D12734">
        <v>0.92</v>
      </c>
      <c r="E12734" s="289" t="s">
        <v>28095</v>
      </c>
      <c r="F12734">
        <v>5017413207</v>
      </c>
      <c r="G12734" s="276">
        <v>45931</v>
      </c>
      <c r="H12734">
        <v>20250918807142</v>
      </c>
      <c r="I12734">
        <v>2.411</v>
      </c>
      <c r="J12734" s="289" t="s">
        <v>294</v>
      </c>
      <c r="K12734" s="289" t="s">
        <v>28096</v>
      </c>
      <c r="L12734" s="289" t="s">
        <v>275</v>
      </c>
      <c r="M12734" s="289" t="s">
        <v>28663</v>
      </c>
      <c r="N12734" s="289" t="s">
        <v>3907</v>
      </c>
      <c r="O12734" s="289" t="s">
        <v>16307</v>
      </c>
      <c r="P12734" s="289" t="str">
        <f>VLOOKUP(CAT_Details[[#This Row],[Delivery Bp Customer Code]],Table6[],2,0)</f>
        <v>DX01</v>
      </c>
    </row>
    <row r="12735" spans="1:16" x14ac:dyDescent="0.25">
      <c r="A12735" s="289" t="s">
        <v>521</v>
      </c>
      <c r="B12735">
        <v>2</v>
      </c>
      <c r="C12735">
        <v>1800</v>
      </c>
      <c r="D12735">
        <v>0.92</v>
      </c>
      <c r="E12735" s="289" t="s">
        <v>28095</v>
      </c>
      <c r="F12735">
        <v>5017429642</v>
      </c>
      <c r="G12735" s="276">
        <v>45931</v>
      </c>
      <c r="H12735">
        <v>20250918807142</v>
      </c>
      <c r="I12735">
        <v>2.411</v>
      </c>
      <c r="J12735" s="289" t="s">
        <v>294</v>
      </c>
      <c r="K12735" s="289" t="s">
        <v>28243</v>
      </c>
      <c r="L12735" s="289" t="s">
        <v>275</v>
      </c>
      <c r="M12735" s="289"/>
      <c r="N12735" s="289" t="s">
        <v>3907</v>
      </c>
      <c r="O12735" s="289" t="s">
        <v>16307</v>
      </c>
      <c r="P12735" s="289" t="str">
        <f>VLOOKUP(CAT_Details[[#This Row],[Delivery Bp Customer Code]],Table6[],2,0)</f>
        <v>DX01</v>
      </c>
    </row>
    <row r="12736" spans="1:16" x14ac:dyDescent="0.25">
      <c r="A12736" s="289" t="s">
        <v>272</v>
      </c>
      <c r="B12736">
        <v>1</v>
      </c>
      <c r="C12736">
        <v>45</v>
      </c>
      <c r="D12736">
        <v>0.4</v>
      </c>
      <c r="E12736" s="289" t="s">
        <v>28249</v>
      </c>
      <c r="F12736">
        <v>5017429597</v>
      </c>
      <c r="G12736" s="276">
        <v>45931</v>
      </c>
      <c r="H12736">
        <v>20250912803337</v>
      </c>
      <c r="I12736">
        <v>0.76800000000000002</v>
      </c>
      <c r="J12736" s="289" t="s">
        <v>345</v>
      </c>
      <c r="K12736" s="289" t="s">
        <v>28250</v>
      </c>
      <c r="L12736" s="289" t="s">
        <v>275</v>
      </c>
      <c r="M12736" s="289" t="s">
        <v>28544</v>
      </c>
      <c r="N12736" s="289" t="s">
        <v>2014</v>
      </c>
      <c r="O12736" s="289" t="s">
        <v>277</v>
      </c>
      <c r="P12736" s="289" t="str">
        <f>VLOOKUP(CAT_Details[[#This Row],[Delivery Bp Customer Code]],Table6[],2,0)</f>
        <v>U2-L5</v>
      </c>
    </row>
    <row r="12737" spans="1:16" x14ac:dyDescent="0.25">
      <c r="A12737" s="289" t="s">
        <v>272</v>
      </c>
      <c r="B12737">
        <v>2</v>
      </c>
      <c r="C12737">
        <v>180</v>
      </c>
      <c r="D12737">
        <v>0.8</v>
      </c>
      <c r="E12737" s="289" t="s">
        <v>28497</v>
      </c>
      <c r="F12737">
        <v>5017443978</v>
      </c>
      <c r="G12737" s="276">
        <v>45931</v>
      </c>
      <c r="H12737">
        <v>20250923809755</v>
      </c>
      <c r="I12737">
        <v>1.44</v>
      </c>
      <c r="J12737" s="289" t="s">
        <v>350</v>
      </c>
      <c r="K12737" s="289" t="s">
        <v>28498</v>
      </c>
      <c r="L12737" s="289" t="s">
        <v>275</v>
      </c>
      <c r="M12737" s="289" t="s">
        <v>28530</v>
      </c>
      <c r="N12737" s="289" t="s">
        <v>846</v>
      </c>
      <c r="O12737" s="289" t="s">
        <v>277</v>
      </c>
      <c r="P12737" s="289" t="str">
        <f>VLOOKUP(CAT_Details[[#This Row],[Delivery Bp Customer Code]],Table6[],2,0)</f>
        <v>U2-L5</v>
      </c>
    </row>
    <row r="12738" spans="1:16" x14ac:dyDescent="0.25">
      <c r="A12738" s="289" t="s">
        <v>272</v>
      </c>
      <c r="B12738">
        <v>2</v>
      </c>
      <c r="C12738">
        <v>1050</v>
      </c>
      <c r="D12738">
        <v>0.8</v>
      </c>
      <c r="E12738" s="289" t="s">
        <v>28502</v>
      </c>
      <c r="F12738">
        <v>5017444404</v>
      </c>
      <c r="G12738" s="276">
        <v>45931</v>
      </c>
      <c r="H12738">
        <v>20250923810489</v>
      </c>
      <c r="I12738">
        <v>1.44</v>
      </c>
      <c r="J12738" s="289" t="s">
        <v>350</v>
      </c>
      <c r="K12738" s="289" t="s">
        <v>28503</v>
      </c>
      <c r="L12738" s="289" t="s">
        <v>275</v>
      </c>
      <c r="M12738" s="289" t="s">
        <v>28530</v>
      </c>
      <c r="N12738" s="289" t="s">
        <v>1054</v>
      </c>
      <c r="O12738" s="289" t="s">
        <v>277</v>
      </c>
      <c r="P12738" s="289" t="str">
        <f>VLOOKUP(CAT_Details[[#This Row],[Delivery Bp Customer Code]],Table6[],2,0)</f>
        <v>U2-L5</v>
      </c>
    </row>
    <row r="12739" spans="1:16" x14ac:dyDescent="0.25">
      <c r="A12739" s="289" t="s">
        <v>272</v>
      </c>
      <c r="B12739">
        <v>1</v>
      </c>
      <c r="C12739">
        <v>564</v>
      </c>
      <c r="D12739">
        <v>0.4</v>
      </c>
      <c r="E12739" s="289" t="s">
        <v>28508</v>
      </c>
      <c r="F12739">
        <v>5017444630</v>
      </c>
      <c r="G12739" s="276">
        <v>45931</v>
      </c>
      <c r="H12739">
        <v>20250923809991</v>
      </c>
      <c r="I12739">
        <v>0.84499999999999997</v>
      </c>
      <c r="J12739" s="289" t="s">
        <v>350</v>
      </c>
      <c r="K12739" s="289" t="s">
        <v>28509</v>
      </c>
      <c r="L12739" s="289" t="s">
        <v>275</v>
      </c>
      <c r="M12739" s="289" t="s">
        <v>28530</v>
      </c>
      <c r="N12739" s="289" t="s">
        <v>982</v>
      </c>
      <c r="O12739" s="289" t="s">
        <v>277</v>
      </c>
      <c r="P12739" s="289" t="str">
        <f>VLOOKUP(CAT_Details[[#This Row],[Delivery Bp Customer Code]],Table6[],2,0)</f>
        <v>U2-L5</v>
      </c>
    </row>
    <row r="12740" spans="1:16" x14ac:dyDescent="0.25">
      <c r="A12740" s="289" t="s">
        <v>272</v>
      </c>
      <c r="B12740">
        <v>3</v>
      </c>
      <c r="C12740">
        <v>756</v>
      </c>
      <c r="D12740">
        <v>1.2</v>
      </c>
      <c r="E12740" s="289" t="s">
        <v>28510</v>
      </c>
      <c r="F12740">
        <v>5017444671</v>
      </c>
      <c r="G12740" s="276">
        <v>45931</v>
      </c>
      <c r="H12740">
        <v>20250924811127</v>
      </c>
      <c r="I12740">
        <v>2.88</v>
      </c>
      <c r="J12740" s="289" t="s">
        <v>350</v>
      </c>
      <c r="K12740" s="289" t="s">
        <v>28511</v>
      </c>
      <c r="L12740" s="289" t="s">
        <v>275</v>
      </c>
      <c r="M12740" s="289" t="s">
        <v>28530</v>
      </c>
      <c r="N12740" s="289" t="s">
        <v>999</v>
      </c>
      <c r="O12740" s="289" t="s">
        <v>277</v>
      </c>
      <c r="P12740" s="289" t="str">
        <f>VLOOKUP(CAT_Details[[#This Row],[Delivery Bp Customer Code]],Table6[],2,0)</f>
        <v>U2-L5</v>
      </c>
    </row>
    <row r="12741" spans="1:16" x14ac:dyDescent="0.25">
      <c r="A12741" s="289" t="s">
        <v>272</v>
      </c>
      <c r="B12741">
        <v>1</v>
      </c>
      <c r="C12741">
        <v>41</v>
      </c>
      <c r="D12741">
        <v>0.4</v>
      </c>
      <c r="E12741" s="289" t="s">
        <v>28640</v>
      </c>
      <c r="F12741">
        <v>5017476251</v>
      </c>
      <c r="G12741" s="276">
        <v>45931</v>
      </c>
      <c r="H12741">
        <v>20250925812635</v>
      </c>
      <c r="I12741">
        <v>1.728</v>
      </c>
      <c r="J12741" s="289" t="s">
        <v>273</v>
      </c>
      <c r="K12741" s="289" t="s">
        <v>28641</v>
      </c>
      <c r="L12741" s="289" t="s">
        <v>275</v>
      </c>
      <c r="M12741" s="289" t="s">
        <v>28802</v>
      </c>
      <c r="N12741" s="289" t="s">
        <v>9613</v>
      </c>
      <c r="O12741" s="289" t="s">
        <v>277</v>
      </c>
      <c r="P12741" s="289" t="str">
        <f>VLOOKUP(CAT_Details[[#This Row],[Delivery Bp Customer Code]],Table6[],2,0)</f>
        <v>U2-L5</v>
      </c>
    </row>
    <row r="12742" spans="1:16" x14ac:dyDescent="0.25">
      <c r="A12742" s="289" t="s">
        <v>4794</v>
      </c>
      <c r="B12742">
        <v>1</v>
      </c>
      <c r="C12742">
        <v>1108</v>
      </c>
      <c r="D12742">
        <v>0.4</v>
      </c>
      <c r="E12742" s="289" t="s">
        <v>28518</v>
      </c>
      <c r="F12742">
        <v>5017444097</v>
      </c>
      <c r="G12742" s="276">
        <v>45931</v>
      </c>
      <c r="H12742">
        <v>20250924810999</v>
      </c>
      <c r="I12742">
        <v>1.68</v>
      </c>
      <c r="J12742" s="289" t="s">
        <v>350</v>
      </c>
      <c r="K12742" s="289" t="s">
        <v>28519</v>
      </c>
      <c r="L12742" s="289" t="s">
        <v>275</v>
      </c>
      <c r="M12742" s="289" t="s">
        <v>28529</v>
      </c>
      <c r="N12742" s="289" t="s">
        <v>948</v>
      </c>
      <c r="O12742" s="289" t="s">
        <v>4798</v>
      </c>
      <c r="P12742" s="289" t="str">
        <f>VLOOKUP(CAT_Details[[#This Row],[Delivery Bp Customer Code]],Table6[],2,0)</f>
        <v>MY02</v>
      </c>
    </row>
    <row r="12743" spans="1:16" x14ac:dyDescent="0.25">
      <c r="A12743" s="289" t="s">
        <v>278</v>
      </c>
      <c r="B12743">
        <v>3</v>
      </c>
      <c r="C12743">
        <v>660</v>
      </c>
      <c r="D12743">
        <v>1.2</v>
      </c>
      <c r="E12743" s="289" t="s">
        <v>28279</v>
      </c>
      <c r="F12743">
        <v>5017444457</v>
      </c>
      <c r="G12743" s="276">
        <v>45932</v>
      </c>
      <c r="H12743">
        <v>20250923809811</v>
      </c>
      <c r="I12743">
        <v>2.88</v>
      </c>
      <c r="J12743" s="289" t="s">
        <v>324</v>
      </c>
      <c r="K12743" s="289" t="s">
        <v>28280</v>
      </c>
      <c r="L12743" s="289" t="s">
        <v>275</v>
      </c>
      <c r="M12743" s="289" t="s">
        <v>28528</v>
      </c>
      <c r="N12743" s="289" t="s">
        <v>340</v>
      </c>
      <c r="O12743" s="289" t="s">
        <v>498</v>
      </c>
      <c r="P12743" s="289" t="str">
        <f>VLOOKUP(CAT_Details[[#This Row],[Delivery Bp Customer Code]],Table6[],2,0)</f>
        <v>DK-BM01</v>
      </c>
    </row>
    <row r="12744" spans="1:16" x14ac:dyDescent="0.25">
      <c r="A12744" s="289" t="s">
        <v>278</v>
      </c>
      <c r="B12744">
        <v>1</v>
      </c>
      <c r="C12744">
        <v>112.5</v>
      </c>
      <c r="D12744">
        <v>0.4</v>
      </c>
      <c r="E12744" s="289" t="s">
        <v>28299</v>
      </c>
      <c r="F12744">
        <v>5017460445</v>
      </c>
      <c r="G12744" s="276">
        <v>45932</v>
      </c>
      <c r="H12744">
        <v>20250926813194</v>
      </c>
      <c r="I12744">
        <v>0.86399999999999999</v>
      </c>
      <c r="J12744" s="289" t="s">
        <v>350</v>
      </c>
      <c r="K12744" s="289" t="s">
        <v>28300</v>
      </c>
      <c r="L12744" s="289" t="s">
        <v>275</v>
      </c>
      <c r="M12744" s="289" t="s">
        <v>29165</v>
      </c>
      <c r="N12744" s="289" t="s">
        <v>3401</v>
      </c>
      <c r="O12744" s="289" t="s">
        <v>498</v>
      </c>
      <c r="P12744" s="289" t="str">
        <f>VLOOKUP(CAT_Details[[#This Row],[Delivery Bp Customer Code]],Table6[],2,0)</f>
        <v>DK-BM01</v>
      </c>
    </row>
    <row r="12745" spans="1:16" x14ac:dyDescent="0.25">
      <c r="A12745" s="289" t="s">
        <v>278</v>
      </c>
      <c r="B12745">
        <v>2</v>
      </c>
      <c r="C12745">
        <v>350</v>
      </c>
      <c r="D12745">
        <v>0.8</v>
      </c>
      <c r="E12745" s="289" t="s">
        <v>28301</v>
      </c>
      <c r="F12745">
        <v>5017460468</v>
      </c>
      <c r="G12745" s="276">
        <v>45932</v>
      </c>
      <c r="H12745">
        <v>20250924811210</v>
      </c>
      <c r="I12745">
        <v>1.536</v>
      </c>
      <c r="J12745" s="289" t="s">
        <v>350</v>
      </c>
      <c r="K12745" s="289" t="s">
        <v>28302</v>
      </c>
      <c r="L12745" s="289" t="s">
        <v>275</v>
      </c>
      <c r="M12745" s="289" t="s">
        <v>28801</v>
      </c>
      <c r="N12745" s="289" t="s">
        <v>743</v>
      </c>
      <c r="O12745" s="289" t="s">
        <v>498</v>
      </c>
      <c r="P12745" s="289" t="str">
        <f>VLOOKUP(CAT_Details[[#This Row],[Delivery Bp Customer Code]],Table6[],2,0)</f>
        <v>DK-BM01</v>
      </c>
    </row>
    <row r="12746" spans="1:16" x14ac:dyDescent="0.25">
      <c r="A12746" s="289" t="s">
        <v>278</v>
      </c>
      <c r="B12746">
        <v>1</v>
      </c>
      <c r="C12746">
        <v>175</v>
      </c>
      <c r="D12746">
        <v>0.4</v>
      </c>
      <c r="E12746" s="289" t="s">
        <v>28301</v>
      </c>
      <c r="F12746">
        <v>5017460469</v>
      </c>
      <c r="G12746" s="276">
        <v>45932</v>
      </c>
      <c r="H12746">
        <v>20250925812011</v>
      </c>
      <c r="I12746">
        <v>0.76800000000000002</v>
      </c>
      <c r="J12746" s="289" t="s">
        <v>350</v>
      </c>
      <c r="K12746" s="289" t="s">
        <v>28303</v>
      </c>
      <c r="L12746" s="289" t="s">
        <v>275</v>
      </c>
      <c r="M12746" s="289" t="s">
        <v>28801</v>
      </c>
      <c r="N12746" s="289" t="s">
        <v>743</v>
      </c>
      <c r="O12746" s="289" t="s">
        <v>498</v>
      </c>
      <c r="P12746" s="289" t="str">
        <f>VLOOKUP(CAT_Details[[#This Row],[Delivery Bp Customer Code]],Table6[],2,0)</f>
        <v>DK-BM01</v>
      </c>
    </row>
    <row r="12747" spans="1:16" x14ac:dyDescent="0.25">
      <c r="A12747" s="289" t="s">
        <v>75</v>
      </c>
      <c r="B12747">
        <v>1</v>
      </c>
      <c r="C12747">
        <v>25</v>
      </c>
      <c r="D12747">
        <v>0.2</v>
      </c>
      <c r="E12747" s="289" t="s">
        <v>28313</v>
      </c>
      <c r="F12747">
        <v>5017444074</v>
      </c>
      <c r="G12747" s="276">
        <v>45932</v>
      </c>
      <c r="H12747">
        <v>20250922809122</v>
      </c>
      <c r="I12747">
        <v>0.33600000000000002</v>
      </c>
      <c r="J12747" s="289" t="s">
        <v>324</v>
      </c>
      <c r="K12747" s="289" t="s">
        <v>28314</v>
      </c>
      <c r="L12747" s="289" t="s">
        <v>275</v>
      </c>
      <c r="M12747" s="289" t="s">
        <v>28799</v>
      </c>
      <c r="N12747" s="289" t="s">
        <v>562</v>
      </c>
      <c r="O12747" s="289" t="s">
        <v>2173</v>
      </c>
      <c r="P12747" s="289" t="str">
        <f>VLOOKUP(CAT_Details[[#This Row],[Delivery Bp Customer Code]],Table6[],2,0)</f>
        <v>OYL1</v>
      </c>
    </row>
    <row r="12748" spans="1:16" x14ac:dyDescent="0.25">
      <c r="A12748" s="289" t="s">
        <v>75</v>
      </c>
      <c r="B12748">
        <v>1</v>
      </c>
      <c r="C12748">
        <v>274</v>
      </c>
      <c r="D12748">
        <v>0.4</v>
      </c>
      <c r="E12748" s="289" t="s">
        <v>28341</v>
      </c>
      <c r="F12748">
        <v>5017460443</v>
      </c>
      <c r="G12748" s="276">
        <v>45932</v>
      </c>
      <c r="H12748">
        <v>20250923809957</v>
      </c>
      <c r="I12748">
        <v>0.38400000000000001</v>
      </c>
      <c r="J12748" s="289" t="s">
        <v>350</v>
      </c>
      <c r="K12748" s="289" t="s">
        <v>28342</v>
      </c>
      <c r="L12748" s="289" t="s">
        <v>275</v>
      </c>
      <c r="M12748" s="289" t="s">
        <v>28803</v>
      </c>
      <c r="N12748" s="289" t="s">
        <v>17584</v>
      </c>
      <c r="O12748" s="289" t="s">
        <v>2173</v>
      </c>
      <c r="P12748" s="289" t="str">
        <f>VLOOKUP(CAT_Details[[#This Row],[Delivery Bp Customer Code]],Table6[],2,0)</f>
        <v>OYL1</v>
      </c>
    </row>
    <row r="12749" spans="1:16" x14ac:dyDescent="0.25">
      <c r="A12749" s="289" t="s">
        <v>75</v>
      </c>
      <c r="B12749">
        <v>1</v>
      </c>
      <c r="C12749">
        <v>868</v>
      </c>
      <c r="D12749">
        <v>0.4</v>
      </c>
      <c r="E12749" s="289" t="s">
        <v>28546</v>
      </c>
      <c r="F12749">
        <v>5017476125</v>
      </c>
      <c r="G12749" s="276">
        <v>45932</v>
      </c>
      <c r="H12749">
        <v>20250925812727</v>
      </c>
      <c r="I12749">
        <v>0.96</v>
      </c>
      <c r="J12749" s="289" t="s">
        <v>280</v>
      </c>
      <c r="K12749" s="289" t="s">
        <v>28547</v>
      </c>
      <c r="L12749" s="289" t="s">
        <v>275</v>
      </c>
      <c r="M12749" s="289" t="s">
        <v>28808</v>
      </c>
      <c r="N12749" s="289" t="s">
        <v>1399</v>
      </c>
      <c r="O12749" s="289" t="s">
        <v>2173</v>
      </c>
      <c r="P12749" s="289" t="str">
        <f>VLOOKUP(CAT_Details[[#This Row],[Delivery Bp Customer Code]],Table6[],2,0)</f>
        <v>OYL1</v>
      </c>
    </row>
    <row r="12750" spans="1:16" x14ac:dyDescent="0.25">
      <c r="A12750" s="289" t="s">
        <v>17052</v>
      </c>
      <c r="B12750">
        <v>2</v>
      </c>
      <c r="C12750">
        <v>410</v>
      </c>
      <c r="D12750">
        <v>1</v>
      </c>
      <c r="E12750" s="289" t="s">
        <v>27891</v>
      </c>
      <c r="F12750">
        <v>5017397923</v>
      </c>
      <c r="G12750" s="276">
        <v>45932</v>
      </c>
      <c r="H12750">
        <v>20250919808106</v>
      </c>
      <c r="I12750">
        <v>3.12</v>
      </c>
      <c r="J12750" s="289" t="s">
        <v>1435</v>
      </c>
      <c r="K12750" s="289" t="s">
        <v>27892</v>
      </c>
      <c r="L12750" s="289" t="s">
        <v>280</v>
      </c>
      <c r="M12750" s="289" t="s">
        <v>28346</v>
      </c>
      <c r="N12750" s="289" t="s">
        <v>1438</v>
      </c>
      <c r="O12750" s="289" t="s">
        <v>18284</v>
      </c>
      <c r="P12750" s="289">
        <f>VLOOKUP(CAT_Details[[#This Row],[Delivery Bp Customer Code]],Table6[],2,0)</f>
        <v>3705</v>
      </c>
    </row>
    <row r="12751" spans="1:16" x14ac:dyDescent="0.25">
      <c r="A12751" s="289" t="s">
        <v>17052</v>
      </c>
      <c r="B12751">
        <v>8</v>
      </c>
      <c r="C12751">
        <v>920</v>
      </c>
      <c r="D12751">
        <v>3.2</v>
      </c>
      <c r="E12751" s="289" t="s">
        <v>28355</v>
      </c>
      <c r="F12751">
        <v>5017444204</v>
      </c>
      <c r="G12751" s="276">
        <v>45932</v>
      </c>
      <c r="H12751">
        <v>20250923810471</v>
      </c>
      <c r="I12751">
        <v>11.52</v>
      </c>
      <c r="J12751" s="289" t="s">
        <v>345</v>
      </c>
      <c r="K12751" s="289" t="s">
        <v>28356</v>
      </c>
      <c r="L12751" s="289" t="s">
        <v>280</v>
      </c>
      <c r="M12751" s="289" t="s">
        <v>28544</v>
      </c>
      <c r="N12751" s="289" t="s">
        <v>512</v>
      </c>
      <c r="O12751" s="289" t="s">
        <v>18284</v>
      </c>
      <c r="P12751" s="289">
        <f>VLOOKUP(CAT_Details[[#This Row],[Delivery Bp Customer Code]],Table6[],2,0)</f>
        <v>3705</v>
      </c>
    </row>
    <row r="12752" spans="1:16" x14ac:dyDescent="0.25">
      <c r="A12752" s="289" t="s">
        <v>17052</v>
      </c>
      <c r="B12752">
        <v>3</v>
      </c>
      <c r="C12752">
        <v>1200</v>
      </c>
      <c r="D12752">
        <v>1.2</v>
      </c>
      <c r="E12752" s="289" t="s">
        <v>28369</v>
      </c>
      <c r="F12752">
        <v>5017460143</v>
      </c>
      <c r="G12752" s="276">
        <v>45932</v>
      </c>
      <c r="H12752">
        <v>20250925812348</v>
      </c>
      <c r="I12752">
        <v>2.88</v>
      </c>
      <c r="J12752" s="289" t="s">
        <v>275</v>
      </c>
      <c r="K12752" s="289" t="s">
        <v>28370</v>
      </c>
      <c r="L12752" s="289" t="s">
        <v>280</v>
      </c>
      <c r="M12752" s="289" t="s">
        <v>28804</v>
      </c>
      <c r="N12752" s="289" t="s">
        <v>19153</v>
      </c>
      <c r="O12752" s="289" t="s">
        <v>18284</v>
      </c>
      <c r="P12752" s="289">
        <f>VLOOKUP(CAT_Details[[#This Row],[Delivery Bp Customer Code]],Table6[],2,0)</f>
        <v>3705</v>
      </c>
    </row>
    <row r="12753" spans="1:16" x14ac:dyDescent="0.25">
      <c r="A12753" s="289" t="s">
        <v>17052</v>
      </c>
      <c r="B12753">
        <v>1</v>
      </c>
      <c r="C12753">
        <v>6</v>
      </c>
      <c r="D12753">
        <v>0.03</v>
      </c>
      <c r="E12753" s="289" t="s">
        <v>28375</v>
      </c>
      <c r="F12753">
        <v>5017460542</v>
      </c>
      <c r="G12753" s="276">
        <v>45932</v>
      </c>
      <c r="H12753">
        <v>20250924811592</v>
      </c>
      <c r="I12753">
        <v>2.1999999999999999E-2</v>
      </c>
      <c r="J12753" s="289" t="s">
        <v>275</v>
      </c>
      <c r="K12753" s="289" t="s">
        <v>28376</v>
      </c>
      <c r="L12753" s="289" t="s">
        <v>280</v>
      </c>
      <c r="M12753" s="289" t="s">
        <v>28668</v>
      </c>
      <c r="N12753" s="289" t="s">
        <v>18880</v>
      </c>
      <c r="O12753" s="289" t="s">
        <v>18284</v>
      </c>
      <c r="P12753" s="289">
        <f>VLOOKUP(CAT_Details[[#This Row],[Delivery Bp Customer Code]],Table6[],2,0)</f>
        <v>3705</v>
      </c>
    </row>
    <row r="12754" spans="1:16" x14ac:dyDescent="0.25">
      <c r="A12754" s="289" t="s">
        <v>17052</v>
      </c>
      <c r="B12754">
        <v>6</v>
      </c>
      <c r="C12754">
        <v>1140</v>
      </c>
      <c r="D12754">
        <v>2.4</v>
      </c>
      <c r="E12754" s="289" t="s">
        <v>28377</v>
      </c>
      <c r="F12754">
        <v>5017460604</v>
      </c>
      <c r="G12754" s="276">
        <v>45932</v>
      </c>
      <c r="H12754">
        <v>20250924811322</v>
      </c>
      <c r="I12754">
        <v>2.016</v>
      </c>
      <c r="J12754" s="289" t="s">
        <v>275</v>
      </c>
      <c r="K12754" s="289" t="s">
        <v>28378</v>
      </c>
      <c r="L12754" s="289" t="s">
        <v>280</v>
      </c>
      <c r="M12754" s="289" t="s">
        <v>28804</v>
      </c>
      <c r="N12754" s="289" t="s">
        <v>18700</v>
      </c>
      <c r="O12754" s="289" t="s">
        <v>18284</v>
      </c>
      <c r="P12754" s="289">
        <f>VLOOKUP(CAT_Details[[#This Row],[Delivery Bp Customer Code]],Table6[],2,0)</f>
        <v>3705</v>
      </c>
    </row>
    <row r="12755" spans="1:16" x14ac:dyDescent="0.25">
      <c r="A12755" s="289" t="s">
        <v>874</v>
      </c>
      <c r="B12755">
        <v>18</v>
      </c>
      <c r="C12755">
        <v>7416</v>
      </c>
      <c r="D12755">
        <v>9</v>
      </c>
      <c r="E12755" s="289" t="s">
        <v>28379</v>
      </c>
      <c r="F12755">
        <v>5017460512</v>
      </c>
      <c r="G12755" s="276">
        <v>45932</v>
      </c>
      <c r="H12755">
        <v>20250925812196</v>
      </c>
      <c r="I12755">
        <v>21.6</v>
      </c>
      <c r="J12755" s="289" t="s">
        <v>350</v>
      </c>
      <c r="K12755" s="289" t="s">
        <v>28380</v>
      </c>
      <c r="L12755" s="289" t="s">
        <v>275</v>
      </c>
      <c r="M12755" s="289" t="s">
        <v>28801</v>
      </c>
      <c r="N12755" s="289" t="s">
        <v>381</v>
      </c>
      <c r="O12755" s="289" t="s">
        <v>1014</v>
      </c>
      <c r="P12755" s="289" t="str">
        <f>VLOOKUP(CAT_Details[[#This Row],[Delivery Bp Customer Code]],Table6[],2,0)</f>
        <v>MZ07</v>
      </c>
    </row>
    <row r="12756" spans="1:16" x14ac:dyDescent="0.25">
      <c r="A12756" s="289" t="s">
        <v>3771</v>
      </c>
      <c r="B12756">
        <v>1</v>
      </c>
      <c r="C12756">
        <v>113</v>
      </c>
      <c r="D12756">
        <v>0.4</v>
      </c>
      <c r="E12756" s="289" t="s">
        <v>28175</v>
      </c>
      <c r="F12756">
        <v>5017429413</v>
      </c>
      <c r="G12756" s="276">
        <v>45932</v>
      </c>
      <c r="H12756">
        <v>20250922809331</v>
      </c>
      <c r="I12756">
        <v>0.86399999999999999</v>
      </c>
      <c r="J12756" s="289" t="s">
        <v>294</v>
      </c>
      <c r="K12756" s="289" t="s">
        <v>28176</v>
      </c>
      <c r="L12756" s="289" t="s">
        <v>275</v>
      </c>
      <c r="M12756" s="289" t="s">
        <v>28665</v>
      </c>
      <c r="N12756" s="289" t="s">
        <v>555</v>
      </c>
      <c r="O12756" s="289" t="s">
        <v>16106</v>
      </c>
      <c r="P12756" s="289" t="str">
        <f>VLOOKUP(CAT_Details[[#This Row],[Delivery Bp Customer Code]],Table6[],2,0)</f>
        <v>AJ15</v>
      </c>
    </row>
    <row r="12757" spans="1:16" x14ac:dyDescent="0.25">
      <c r="A12757" s="289" t="s">
        <v>3329</v>
      </c>
      <c r="B12757">
        <v>6</v>
      </c>
      <c r="C12757">
        <v>1887</v>
      </c>
      <c r="D12757">
        <v>2</v>
      </c>
      <c r="E12757" s="289" t="s">
        <v>28043</v>
      </c>
      <c r="F12757">
        <v>5017413474</v>
      </c>
      <c r="G12757" s="276">
        <v>45932</v>
      </c>
      <c r="H12757">
        <v>20250922808696</v>
      </c>
      <c r="I12757">
        <v>4.8</v>
      </c>
      <c r="J12757" s="289" t="s">
        <v>317</v>
      </c>
      <c r="K12757" s="289" t="s">
        <v>28044</v>
      </c>
      <c r="L12757" s="289" t="s">
        <v>275</v>
      </c>
      <c r="M12757" s="289" t="s">
        <v>28662</v>
      </c>
      <c r="N12757" s="289" t="s">
        <v>3966</v>
      </c>
      <c r="O12757" s="289" t="s">
        <v>3332</v>
      </c>
      <c r="P12757" s="289">
        <f>VLOOKUP(CAT_Details[[#This Row],[Delivery Bp Customer Code]],Table6[],2,0)</f>
        <v>3402</v>
      </c>
    </row>
    <row r="12758" spans="1:16" x14ac:dyDescent="0.25">
      <c r="A12758" s="289" t="s">
        <v>3329</v>
      </c>
      <c r="B12758">
        <v>5</v>
      </c>
      <c r="C12758">
        <v>380.99</v>
      </c>
      <c r="D12758">
        <v>1.47</v>
      </c>
      <c r="E12758" s="289" t="s">
        <v>28053</v>
      </c>
      <c r="F12758">
        <v>5017414034</v>
      </c>
      <c r="G12758" s="276">
        <v>45932</v>
      </c>
      <c r="H12758">
        <v>20250918806973</v>
      </c>
      <c r="I12758">
        <v>2.121</v>
      </c>
      <c r="J12758" s="289" t="s">
        <v>317</v>
      </c>
      <c r="K12758" s="289" t="s">
        <v>28054</v>
      </c>
      <c r="L12758" s="289" t="s">
        <v>275</v>
      </c>
      <c r="M12758" s="289" t="s">
        <v>28662</v>
      </c>
      <c r="N12758" s="289" t="s">
        <v>4189</v>
      </c>
      <c r="O12758" s="289" t="s">
        <v>3332</v>
      </c>
      <c r="P12758" s="289">
        <f>VLOOKUP(CAT_Details[[#This Row],[Delivery Bp Customer Code]],Table6[],2,0)</f>
        <v>3402</v>
      </c>
    </row>
    <row r="12759" spans="1:16" x14ac:dyDescent="0.25">
      <c r="A12759" s="289" t="s">
        <v>3329</v>
      </c>
      <c r="B12759">
        <v>3</v>
      </c>
      <c r="C12759">
        <v>570</v>
      </c>
      <c r="D12759">
        <v>1.2</v>
      </c>
      <c r="E12759" s="289" t="s">
        <v>28175</v>
      </c>
      <c r="F12759">
        <v>5017429414</v>
      </c>
      <c r="G12759" s="276">
        <v>45932</v>
      </c>
      <c r="H12759">
        <v>20250922809185</v>
      </c>
      <c r="I12759">
        <v>3.2639999999999998</v>
      </c>
      <c r="J12759" s="289" t="s">
        <v>294</v>
      </c>
      <c r="K12759" s="289" t="s">
        <v>28186</v>
      </c>
      <c r="L12759" s="289" t="s">
        <v>275</v>
      </c>
      <c r="M12759" s="289" t="s">
        <v>28665</v>
      </c>
      <c r="N12759" s="289" t="s">
        <v>555</v>
      </c>
      <c r="O12759" s="289" t="s">
        <v>3332</v>
      </c>
      <c r="P12759" s="289">
        <f>VLOOKUP(CAT_Details[[#This Row],[Delivery Bp Customer Code]],Table6[],2,0)</f>
        <v>3402</v>
      </c>
    </row>
    <row r="12760" spans="1:16" x14ac:dyDescent="0.25">
      <c r="A12760" s="289" t="s">
        <v>3329</v>
      </c>
      <c r="B12760">
        <v>2</v>
      </c>
      <c r="C12760">
        <v>200</v>
      </c>
      <c r="D12760">
        <v>0.8</v>
      </c>
      <c r="E12760" s="289" t="s">
        <v>28387</v>
      </c>
      <c r="F12760">
        <v>5017444159</v>
      </c>
      <c r="G12760" s="276">
        <v>45932</v>
      </c>
      <c r="H12760">
        <v>20250917806403</v>
      </c>
      <c r="I12760">
        <v>1.8819999999999999</v>
      </c>
      <c r="J12760" s="289" t="s">
        <v>324</v>
      </c>
      <c r="K12760" s="289" t="s">
        <v>28388</v>
      </c>
      <c r="L12760" s="289" t="s">
        <v>275</v>
      </c>
      <c r="M12760" s="289" t="s">
        <v>28664</v>
      </c>
      <c r="N12760" s="289" t="s">
        <v>5504</v>
      </c>
      <c r="O12760" s="289" t="s">
        <v>3332</v>
      </c>
      <c r="P12760" s="289">
        <f>VLOOKUP(CAT_Details[[#This Row],[Delivery Bp Customer Code]],Table6[],2,0)</f>
        <v>3402</v>
      </c>
    </row>
    <row r="12761" spans="1:16" x14ac:dyDescent="0.25">
      <c r="A12761" s="289" t="s">
        <v>3329</v>
      </c>
      <c r="B12761">
        <v>2</v>
      </c>
      <c r="C12761">
        <v>374</v>
      </c>
      <c r="D12761">
        <v>0.8</v>
      </c>
      <c r="E12761" s="289" t="s">
        <v>28399</v>
      </c>
      <c r="F12761">
        <v>5017455470</v>
      </c>
      <c r="G12761" s="276">
        <v>45932</v>
      </c>
      <c r="H12761">
        <v>20250922809421</v>
      </c>
      <c r="I12761">
        <v>1.248</v>
      </c>
      <c r="J12761" s="289" t="s">
        <v>350</v>
      </c>
      <c r="K12761" s="289" t="s">
        <v>28400</v>
      </c>
      <c r="L12761" s="289" t="s">
        <v>275</v>
      </c>
      <c r="M12761" s="289" t="s">
        <v>28309</v>
      </c>
      <c r="N12761" s="289" t="s">
        <v>4975</v>
      </c>
      <c r="O12761" s="289" t="s">
        <v>3332</v>
      </c>
      <c r="P12761" s="289">
        <f>VLOOKUP(CAT_Details[[#This Row],[Delivery Bp Customer Code]],Table6[],2,0)</f>
        <v>3402</v>
      </c>
    </row>
    <row r="12762" spans="1:16" x14ac:dyDescent="0.25">
      <c r="A12762" s="289" t="s">
        <v>3329</v>
      </c>
      <c r="B12762">
        <v>2</v>
      </c>
      <c r="C12762">
        <v>372</v>
      </c>
      <c r="D12762">
        <v>0.8</v>
      </c>
      <c r="E12762" s="289" t="s">
        <v>28401</v>
      </c>
      <c r="F12762">
        <v>5017460142</v>
      </c>
      <c r="G12762" s="276">
        <v>45932</v>
      </c>
      <c r="H12762">
        <v>20250918807542</v>
      </c>
      <c r="I12762">
        <v>1.92</v>
      </c>
      <c r="J12762" s="289" t="s">
        <v>280</v>
      </c>
      <c r="K12762" s="289" t="s">
        <v>28402</v>
      </c>
      <c r="L12762" s="289" t="s">
        <v>275</v>
      </c>
      <c r="M12762" s="289" t="s">
        <v>28666</v>
      </c>
      <c r="N12762" s="289" t="s">
        <v>619</v>
      </c>
      <c r="O12762" s="289" t="s">
        <v>3332</v>
      </c>
      <c r="P12762" s="289">
        <f>VLOOKUP(CAT_Details[[#This Row],[Delivery Bp Customer Code]],Table6[],2,0)</f>
        <v>3402</v>
      </c>
    </row>
    <row r="12763" spans="1:16" x14ac:dyDescent="0.25">
      <c r="A12763" s="289" t="s">
        <v>3329</v>
      </c>
      <c r="B12763">
        <v>6</v>
      </c>
      <c r="C12763">
        <v>673</v>
      </c>
      <c r="D12763">
        <v>2.4</v>
      </c>
      <c r="E12763" s="289" t="s">
        <v>28403</v>
      </c>
      <c r="F12763">
        <v>5017460154</v>
      </c>
      <c r="G12763" s="276">
        <v>45932</v>
      </c>
      <c r="H12763">
        <v>20250924811522</v>
      </c>
      <c r="I12763">
        <v>5.76</v>
      </c>
      <c r="J12763" s="289" t="s">
        <v>350</v>
      </c>
      <c r="K12763" s="289" t="s">
        <v>28404</v>
      </c>
      <c r="L12763" s="289" t="s">
        <v>275</v>
      </c>
      <c r="M12763" s="289" t="s">
        <v>28671</v>
      </c>
      <c r="N12763" s="289" t="s">
        <v>15910</v>
      </c>
      <c r="O12763" s="289" t="s">
        <v>3332</v>
      </c>
      <c r="P12763" s="289">
        <f>VLOOKUP(CAT_Details[[#This Row],[Delivery Bp Customer Code]],Table6[],2,0)</f>
        <v>3402</v>
      </c>
    </row>
    <row r="12764" spans="1:16" x14ac:dyDescent="0.25">
      <c r="A12764" s="289" t="s">
        <v>3329</v>
      </c>
      <c r="B12764">
        <v>1</v>
      </c>
      <c r="C12764">
        <v>45</v>
      </c>
      <c r="D12764">
        <v>0.2</v>
      </c>
      <c r="E12764" s="289" t="s">
        <v>28407</v>
      </c>
      <c r="F12764">
        <v>5017460169</v>
      </c>
      <c r="G12764" s="276">
        <v>45932</v>
      </c>
      <c r="H12764">
        <v>20250925812110</v>
      </c>
      <c r="I12764">
        <v>0.26400000000000001</v>
      </c>
      <c r="J12764" s="289" t="s">
        <v>350</v>
      </c>
      <c r="K12764" s="289" t="s">
        <v>28408</v>
      </c>
      <c r="L12764" s="289" t="s">
        <v>275</v>
      </c>
      <c r="M12764" s="289" t="s">
        <v>28671</v>
      </c>
      <c r="N12764" s="289" t="s">
        <v>3661</v>
      </c>
      <c r="O12764" s="289" t="s">
        <v>3332</v>
      </c>
      <c r="P12764" s="289">
        <f>VLOOKUP(CAT_Details[[#This Row],[Delivery Bp Customer Code]],Table6[],2,0)</f>
        <v>3402</v>
      </c>
    </row>
    <row r="12765" spans="1:16" x14ac:dyDescent="0.25">
      <c r="A12765" s="289" t="s">
        <v>3329</v>
      </c>
      <c r="B12765">
        <v>4</v>
      </c>
      <c r="C12765">
        <v>815</v>
      </c>
      <c r="D12765">
        <v>0.8</v>
      </c>
      <c r="E12765" s="289" t="s">
        <v>28411</v>
      </c>
      <c r="F12765">
        <v>5017460298</v>
      </c>
      <c r="G12765" s="276">
        <v>45932</v>
      </c>
      <c r="H12765">
        <v>20250922809125</v>
      </c>
      <c r="I12765">
        <v>1.536</v>
      </c>
      <c r="J12765" s="289" t="s">
        <v>350</v>
      </c>
      <c r="K12765" s="289" t="s">
        <v>28412</v>
      </c>
      <c r="L12765" s="289" t="s">
        <v>275</v>
      </c>
      <c r="M12765" s="289" t="s">
        <v>28671</v>
      </c>
      <c r="N12765" s="289" t="s">
        <v>544</v>
      </c>
      <c r="O12765" s="289" t="s">
        <v>3332</v>
      </c>
      <c r="P12765" s="289">
        <f>VLOOKUP(CAT_Details[[#This Row],[Delivery Bp Customer Code]],Table6[],2,0)</f>
        <v>3402</v>
      </c>
    </row>
    <row r="12766" spans="1:16" x14ac:dyDescent="0.25">
      <c r="A12766" s="289" t="s">
        <v>3329</v>
      </c>
      <c r="B12766">
        <v>11</v>
      </c>
      <c r="C12766">
        <v>4576</v>
      </c>
      <c r="D12766">
        <v>4.4000000000000004</v>
      </c>
      <c r="E12766" s="289" t="s">
        <v>28414</v>
      </c>
      <c r="F12766">
        <v>5017460422</v>
      </c>
      <c r="G12766" s="276">
        <v>45932</v>
      </c>
      <c r="H12766">
        <v>20250925811976</v>
      </c>
      <c r="I12766">
        <v>6.3360000000000003</v>
      </c>
      <c r="J12766" s="289" t="s">
        <v>350</v>
      </c>
      <c r="K12766" s="289" t="s">
        <v>28415</v>
      </c>
      <c r="L12766" s="289" t="s">
        <v>275</v>
      </c>
      <c r="M12766" s="289" t="s">
        <v>28671</v>
      </c>
      <c r="N12766" s="289" t="s">
        <v>3793</v>
      </c>
      <c r="O12766" s="289" t="s">
        <v>3332</v>
      </c>
      <c r="P12766" s="289">
        <f>VLOOKUP(CAT_Details[[#This Row],[Delivery Bp Customer Code]],Table6[],2,0)</f>
        <v>3402</v>
      </c>
    </row>
    <row r="12767" spans="1:16" x14ac:dyDescent="0.25">
      <c r="A12767" s="289" t="s">
        <v>3329</v>
      </c>
      <c r="B12767">
        <v>4</v>
      </c>
      <c r="C12767">
        <v>515</v>
      </c>
      <c r="D12767">
        <v>1.27</v>
      </c>
      <c r="E12767" s="289" t="s">
        <v>28416</v>
      </c>
      <c r="F12767">
        <v>5017460428</v>
      </c>
      <c r="G12767" s="276">
        <v>45932</v>
      </c>
      <c r="H12767">
        <v>20250923809759</v>
      </c>
      <c r="I12767">
        <v>2.6080000000000001</v>
      </c>
      <c r="J12767" s="289" t="s">
        <v>350</v>
      </c>
      <c r="K12767" s="289" t="s">
        <v>28417</v>
      </c>
      <c r="L12767" s="289" t="s">
        <v>275</v>
      </c>
      <c r="M12767" s="289" t="s">
        <v>28671</v>
      </c>
      <c r="N12767" s="289" t="s">
        <v>5415</v>
      </c>
      <c r="O12767" s="289" t="s">
        <v>3332</v>
      </c>
      <c r="P12767" s="289">
        <f>VLOOKUP(CAT_Details[[#This Row],[Delivery Bp Customer Code]],Table6[],2,0)</f>
        <v>3402</v>
      </c>
    </row>
    <row r="12768" spans="1:16" x14ac:dyDescent="0.25">
      <c r="A12768" s="289" t="s">
        <v>3329</v>
      </c>
      <c r="B12768">
        <v>2</v>
      </c>
      <c r="C12768">
        <v>374</v>
      </c>
      <c r="D12768">
        <v>0.8</v>
      </c>
      <c r="E12768" s="289" t="s">
        <v>28399</v>
      </c>
      <c r="F12768">
        <v>5017460467</v>
      </c>
      <c r="G12768" s="276">
        <v>45932</v>
      </c>
      <c r="H12768">
        <v>20250922809421</v>
      </c>
      <c r="I12768">
        <v>1.248</v>
      </c>
      <c r="J12768" s="289" t="s">
        <v>350</v>
      </c>
      <c r="K12768" s="289" t="s">
        <v>28418</v>
      </c>
      <c r="L12768" s="289" t="s">
        <v>275</v>
      </c>
      <c r="M12768" s="289" t="s">
        <v>31918</v>
      </c>
      <c r="N12768" s="289" t="s">
        <v>4975</v>
      </c>
      <c r="O12768" s="289" t="s">
        <v>3332</v>
      </c>
      <c r="P12768" s="289">
        <f>VLOOKUP(CAT_Details[[#This Row],[Delivery Bp Customer Code]],Table6[],2,0)</f>
        <v>3402</v>
      </c>
    </row>
    <row r="12769" spans="1:16" x14ac:dyDescent="0.25">
      <c r="A12769" s="289" t="s">
        <v>3329</v>
      </c>
      <c r="B12769">
        <v>25</v>
      </c>
      <c r="C12769">
        <v>518</v>
      </c>
      <c r="D12769">
        <v>2.2799999999999998</v>
      </c>
      <c r="E12769" s="289" t="s">
        <v>28420</v>
      </c>
      <c r="F12769">
        <v>5017460481</v>
      </c>
      <c r="G12769" s="276">
        <v>45932</v>
      </c>
      <c r="H12769">
        <v>20250925812027</v>
      </c>
      <c r="I12769">
        <v>1.518</v>
      </c>
      <c r="J12769" s="289" t="s">
        <v>350</v>
      </c>
      <c r="K12769" s="289" t="s">
        <v>28421</v>
      </c>
      <c r="L12769" s="289" t="s">
        <v>275</v>
      </c>
      <c r="M12769" s="289" t="s">
        <v>28801</v>
      </c>
      <c r="N12769" s="289" t="s">
        <v>446</v>
      </c>
      <c r="O12769" s="289" t="s">
        <v>3332</v>
      </c>
      <c r="P12769" s="289">
        <f>VLOOKUP(CAT_Details[[#This Row],[Delivery Bp Customer Code]],Table6[],2,0)</f>
        <v>3402</v>
      </c>
    </row>
    <row r="12770" spans="1:16" x14ac:dyDescent="0.25">
      <c r="A12770" s="289" t="s">
        <v>3329</v>
      </c>
      <c r="B12770">
        <v>1</v>
      </c>
      <c r="C12770">
        <v>67</v>
      </c>
      <c r="D12770">
        <v>0.2</v>
      </c>
      <c r="E12770" s="289" t="s">
        <v>28422</v>
      </c>
      <c r="F12770">
        <v>5017460485</v>
      </c>
      <c r="G12770" s="276">
        <v>45932</v>
      </c>
      <c r="H12770">
        <v>20250925812276</v>
      </c>
      <c r="I12770">
        <v>0.48</v>
      </c>
      <c r="J12770" s="289" t="s">
        <v>350</v>
      </c>
      <c r="K12770" s="289" t="s">
        <v>28423</v>
      </c>
      <c r="L12770" s="289" t="s">
        <v>275</v>
      </c>
      <c r="M12770" s="289" t="s">
        <v>28671</v>
      </c>
      <c r="N12770" s="289" t="s">
        <v>3173</v>
      </c>
      <c r="O12770" s="289" t="s">
        <v>3332</v>
      </c>
      <c r="P12770" s="289">
        <f>VLOOKUP(CAT_Details[[#This Row],[Delivery Bp Customer Code]],Table6[],2,0)</f>
        <v>3402</v>
      </c>
    </row>
    <row r="12771" spans="1:16" x14ac:dyDescent="0.25">
      <c r="A12771" s="289" t="s">
        <v>3329</v>
      </c>
      <c r="B12771">
        <v>4</v>
      </c>
      <c r="C12771">
        <v>290</v>
      </c>
      <c r="D12771">
        <v>1.07</v>
      </c>
      <c r="E12771" s="289" t="s">
        <v>28422</v>
      </c>
      <c r="F12771">
        <v>5017460486</v>
      </c>
      <c r="G12771" s="276">
        <v>45932</v>
      </c>
      <c r="H12771">
        <v>20250925812219</v>
      </c>
      <c r="I12771">
        <v>1.1870000000000001</v>
      </c>
      <c r="J12771" s="289" t="s">
        <v>350</v>
      </c>
      <c r="K12771" s="289" t="s">
        <v>28424</v>
      </c>
      <c r="L12771" s="289" t="s">
        <v>275</v>
      </c>
      <c r="M12771" s="289" t="s">
        <v>28671</v>
      </c>
      <c r="N12771" s="289" t="s">
        <v>3173</v>
      </c>
      <c r="O12771" s="289" t="s">
        <v>3332</v>
      </c>
      <c r="P12771" s="289">
        <f>VLOOKUP(CAT_Details[[#This Row],[Delivery Bp Customer Code]],Table6[],2,0)</f>
        <v>3402</v>
      </c>
    </row>
    <row r="12772" spans="1:16" x14ac:dyDescent="0.25">
      <c r="A12772" s="289" t="s">
        <v>76</v>
      </c>
      <c r="B12772">
        <v>4</v>
      </c>
      <c r="C12772">
        <v>513</v>
      </c>
      <c r="D12772">
        <v>1.8</v>
      </c>
      <c r="E12772" s="289" t="s">
        <v>28064</v>
      </c>
      <c r="F12772">
        <v>5017413280</v>
      </c>
      <c r="G12772" s="276">
        <v>45932</v>
      </c>
      <c r="H12772">
        <v>20250922809127</v>
      </c>
      <c r="I12772">
        <v>4.0220000000000002</v>
      </c>
      <c r="J12772" s="289" t="s">
        <v>287</v>
      </c>
      <c r="K12772" s="289" t="s">
        <v>28065</v>
      </c>
      <c r="L12772" s="289" t="s">
        <v>275</v>
      </c>
      <c r="M12772" s="289" t="s">
        <v>28586</v>
      </c>
      <c r="N12772" s="289" t="s">
        <v>1198</v>
      </c>
      <c r="O12772" s="289" t="s">
        <v>16049</v>
      </c>
      <c r="P12772" s="289" t="str">
        <f>VLOOKUP(CAT_Details[[#This Row],[Delivery Bp Customer Code]],Table6[],2,0)</f>
        <v>MZ02</v>
      </c>
    </row>
    <row r="12773" spans="1:16" x14ac:dyDescent="0.25">
      <c r="A12773" s="289" t="s">
        <v>76</v>
      </c>
      <c r="B12773">
        <v>2</v>
      </c>
      <c r="C12773">
        <v>100</v>
      </c>
      <c r="D12773">
        <v>0.4</v>
      </c>
      <c r="E12773" s="289" t="s">
        <v>28430</v>
      </c>
      <c r="F12773">
        <v>5017444510</v>
      </c>
      <c r="G12773" s="276">
        <v>45932</v>
      </c>
      <c r="H12773">
        <v>20250923809891</v>
      </c>
      <c r="I12773">
        <v>0.28799999999999998</v>
      </c>
      <c r="J12773" s="289" t="s">
        <v>324</v>
      </c>
      <c r="K12773" s="289" t="s">
        <v>28431</v>
      </c>
      <c r="L12773" s="289" t="s">
        <v>275</v>
      </c>
      <c r="M12773" s="289" t="s">
        <v>28606</v>
      </c>
      <c r="N12773" s="289" t="s">
        <v>508</v>
      </c>
      <c r="O12773" s="289" t="s">
        <v>16049</v>
      </c>
      <c r="P12773" s="289" t="str">
        <f>VLOOKUP(CAT_Details[[#This Row],[Delivery Bp Customer Code]],Table6[],2,0)</f>
        <v>MZ02</v>
      </c>
    </row>
    <row r="12774" spans="1:16" x14ac:dyDescent="0.25">
      <c r="A12774" s="289" t="s">
        <v>76</v>
      </c>
      <c r="B12774">
        <v>2</v>
      </c>
      <c r="C12774">
        <v>24</v>
      </c>
      <c r="D12774">
        <v>0.1</v>
      </c>
      <c r="E12774" s="289" t="s">
        <v>28438</v>
      </c>
      <c r="F12774">
        <v>5017460093</v>
      </c>
      <c r="G12774" s="276">
        <v>45932</v>
      </c>
      <c r="H12774">
        <v>20250925812043</v>
      </c>
      <c r="I12774">
        <v>7.6999999999999999E-2</v>
      </c>
      <c r="J12774" s="289" t="s">
        <v>350</v>
      </c>
      <c r="K12774" s="289" t="s">
        <v>28439</v>
      </c>
      <c r="L12774" s="289" t="s">
        <v>275</v>
      </c>
      <c r="M12774" s="289" t="s">
        <v>28801</v>
      </c>
      <c r="N12774" s="289" t="s">
        <v>1279</v>
      </c>
      <c r="O12774" s="289" t="s">
        <v>16049</v>
      </c>
      <c r="P12774" s="289" t="str">
        <f>VLOOKUP(CAT_Details[[#This Row],[Delivery Bp Customer Code]],Table6[],2,0)</f>
        <v>MZ02</v>
      </c>
    </row>
    <row r="12775" spans="1:16" x14ac:dyDescent="0.25">
      <c r="A12775" s="289" t="s">
        <v>74</v>
      </c>
      <c r="B12775">
        <v>1</v>
      </c>
      <c r="C12775">
        <v>180</v>
      </c>
      <c r="D12775">
        <v>0.4</v>
      </c>
      <c r="E12775" s="289" t="s">
        <v>27949</v>
      </c>
      <c r="F12775">
        <v>5017397820</v>
      </c>
      <c r="G12775" s="276">
        <v>45932</v>
      </c>
      <c r="H12775">
        <v>20250919808130</v>
      </c>
      <c r="I12775">
        <v>0.76800000000000002</v>
      </c>
      <c r="J12775" s="289" t="s">
        <v>287</v>
      </c>
      <c r="K12775" s="289" t="s">
        <v>27950</v>
      </c>
      <c r="L12775" s="289" t="s">
        <v>275</v>
      </c>
      <c r="M12775" s="289" t="s">
        <v>28446</v>
      </c>
      <c r="N12775" s="289" t="s">
        <v>814</v>
      </c>
      <c r="O12775" s="289" t="s">
        <v>22256</v>
      </c>
      <c r="P12775" s="289" t="str">
        <f>VLOOKUP(CAT_Details[[#This Row],[Delivery Bp Customer Code]],Table6[],2,0)</f>
        <v>DX01-L5</v>
      </c>
    </row>
    <row r="12776" spans="1:16" x14ac:dyDescent="0.25">
      <c r="A12776" s="289" t="s">
        <v>74</v>
      </c>
      <c r="B12776">
        <v>7</v>
      </c>
      <c r="C12776">
        <v>1212</v>
      </c>
      <c r="D12776">
        <v>2.8</v>
      </c>
      <c r="E12776" s="289" t="s">
        <v>27949</v>
      </c>
      <c r="F12776">
        <v>5017397821</v>
      </c>
      <c r="G12776" s="276">
        <v>45932</v>
      </c>
      <c r="H12776">
        <v>20250919808125</v>
      </c>
      <c r="I12776">
        <v>5.4619999999999997</v>
      </c>
      <c r="J12776" s="289" t="s">
        <v>287</v>
      </c>
      <c r="K12776" s="289" t="s">
        <v>27951</v>
      </c>
      <c r="L12776" s="289" t="s">
        <v>275</v>
      </c>
      <c r="M12776" s="289" t="s">
        <v>28446</v>
      </c>
      <c r="N12776" s="289" t="s">
        <v>814</v>
      </c>
      <c r="O12776" s="289" t="s">
        <v>22256</v>
      </c>
      <c r="P12776" s="289" t="str">
        <f>VLOOKUP(CAT_Details[[#This Row],[Delivery Bp Customer Code]],Table6[],2,0)</f>
        <v>DX01-L5</v>
      </c>
    </row>
    <row r="12777" spans="1:16" x14ac:dyDescent="0.25">
      <c r="A12777" s="289" t="s">
        <v>74</v>
      </c>
      <c r="B12777">
        <v>16</v>
      </c>
      <c r="C12777">
        <v>1529.79</v>
      </c>
      <c r="D12777">
        <v>6.81</v>
      </c>
      <c r="E12777" s="289" t="s">
        <v>28064</v>
      </c>
      <c r="F12777">
        <v>5017413281</v>
      </c>
      <c r="G12777" s="276">
        <v>45932</v>
      </c>
      <c r="H12777">
        <v>20250922809017</v>
      </c>
      <c r="I12777">
        <v>13.448</v>
      </c>
      <c r="J12777" s="289" t="s">
        <v>287</v>
      </c>
      <c r="K12777" s="289" t="s">
        <v>28076</v>
      </c>
      <c r="L12777" s="289" t="s">
        <v>275</v>
      </c>
      <c r="M12777" s="289" t="s">
        <v>28586</v>
      </c>
      <c r="N12777" s="289" t="s">
        <v>1198</v>
      </c>
      <c r="O12777" s="289" t="s">
        <v>22256</v>
      </c>
      <c r="P12777" s="289" t="str">
        <f>VLOOKUP(CAT_Details[[#This Row],[Delivery Bp Customer Code]],Table6[],2,0)</f>
        <v>DX01-L5</v>
      </c>
    </row>
    <row r="12778" spans="1:16" x14ac:dyDescent="0.25">
      <c r="A12778" s="289" t="s">
        <v>74</v>
      </c>
      <c r="B12778">
        <v>27</v>
      </c>
      <c r="C12778">
        <v>452</v>
      </c>
      <c r="D12778">
        <v>1.19</v>
      </c>
      <c r="E12778" s="289" t="s">
        <v>28224</v>
      </c>
      <c r="F12778">
        <v>5017429367</v>
      </c>
      <c r="G12778" s="276">
        <v>45932</v>
      </c>
      <c r="H12778">
        <v>20250923809920</v>
      </c>
      <c r="I12778">
        <v>0.74299999999999999</v>
      </c>
      <c r="J12778" s="289" t="s">
        <v>294</v>
      </c>
      <c r="K12778" s="289" t="s">
        <v>28225</v>
      </c>
      <c r="L12778" s="289" t="s">
        <v>275</v>
      </c>
      <c r="M12778" s="289" t="s">
        <v>28672</v>
      </c>
      <c r="N12778" s="289" t="s">
        <v>1413</v>
      </c>
      <c r="O12778" s="289" t="s">
        <v>22256</v>
      </c>
      <c r="P12778" s="289" t="str">
        <f>VLOOKUP(CAT_Details[[#This Row],[Delivery Bp Customer Code]],Table6[],2,0)</f>
        <v>DX01-L5</v>
      </c>
    </row>
    <row r="12779" spans="1:16" x14ac:dyDescent="0.25">
      <c r="A12779" s="289" t="s">
        <v>74</v>
      </c>
      <c r="B12779">
        <v>30</v>
      </c>
      <c r="C12779">
        <v>12180</v>
      </c>
      <c r="D12779">
        <v>12</v>
      </c>
      <c r="E12779" s="289" t="s">
        <v>28228</v>
      </c>
      <c r="F12779">
        <v>5017429474</v>
      </c>
      <c r="G12779" s="276">
        <v>45932</v>
      </c>
      <c r="H12779">
        <v>20250918807420</v>
      </c>
      <c r="I12779">
        <v>28.8</v>
      </c>
      <c r="J12779" s="289" t="s">
        <v>383</v>
      </c>
      <c r="K12779" s="289" t="s">
        <v>28229</v>
      </c>
      <c r="L12779" s="289" t="s">
        <v>275</v>
      </c>
      <c r="M12779" s="289" t="s">
        <v>28673</v>
      </c>
      <c r="N12779" s="289" t="s">
        <v>386</v>
      </c>
      <c r="O12779" s="289" t="s">
        <v>22256</v>
      </c>
      <c r="P12779" s="289" t="str">
        <f>VLOOKUP(CAT_Details[[#This Row],[Delivery Bp Customer Code]],Table6[],2,0)</f>
        <v>DX01-L5</v>
      </c>
    </row>
    <row r="12780" spans="1:16" x14ac:dyDescent="0.25">
      <c r="A12780" s="289" t="s">
        <v>74</v>
      </c>
      <c r="B12780">
        <v>11</v>
      </c>
      <c r="C12780">
        <v>712</v>
      </c>
      <c r="D12780">
        <v>5.99</v>
      </c>
      <c r="E12780" s="289" t="s">
        <v>28236</v>
      </c>
      <c r="F12780">
        <v>5017429571</v>
      </c>
      <c r="G12780" s="276">
        <v>45932</v>
      </c>
      <c r="H12780">
        <v>20250916805028</v>
      </c>
      <c r="I12780">
        <v>16.09</v>
      </c>
      <c r="J12780" s="289" t="s">
        <v>294</v>
      </c>
      <c r="K12780" s="289" t="s">
        <v>28237</v>
      </c>
      <c r="L12780" s="289" t="s">
        <v>275</v>
      </c>
      <c r="M12780" s="289" t="s">
        <v>28674</v>
      </c>
      <c r="N12780" s="289" t="s">
        <v>5685</v>
      </c>
      <c r="O12780" s="289" t="s">
        <v>22256</v>
      </c>
      <c r="P12780" s="289" t="str">
        <f>VLOOKUP(CAT_Details[[#This Row],[Delivery Bp Customer Code]],Table6[],2,0)</f>
        <v>DX01-L5</v>
      </c>
    </row>
    <row r="12781" spans="1:16" x14ac:dyDescent="0.25">
      <c r="A12781" s="289" t="s">
        <v>74</v>
      </c>
      <c r="B12781">
        <v>38</v>
      </c>
      <c r="C12781">
        <v>5226</v>
      </c>
      <c r="D12781">
        <v>8.0399999999999991</v>
      </c>
      <c r="E12781" s="289" t="s">
        <v>28430</v>
      </c>
      <c r="F12781">
        <v>5017444511</v>
      </c>
      <c r="G12781" s="276">
        <v>45932</v>
      </c>
      <c r="H12781">
        <v>20250922808956</v>
      </c>
      <c r="I12781">
        <v>15.561</v>
      </c>
      <c r="J12781" s="289" t="s">
        <v>324</v>
      </c>
      <c r="K12781" s="289" t="s">
        <v>28460</v>
      </c>
      <c r="L12781" s="289" t="s">
        <v>275</v>
      </c>
      <c r="M12781" s="289" t="s">
        <v>28606</v>
      </c>
      <c r="N12781" s="289" t="s">
        <v>508</v>
      </c>
      <c r="O12781" s="289" t="s">
        <v>22256</v>
      </c>
      <c r="P12781" s="289" t="str">
        <f>VLOOKUP(CAT_Details[[#This Row],[Delivery Bp Customer Code]],Table6[],2,0)</f>
        <v>DX01-L5</v>
      </c>
    </row>
    <row r="12782" spans="1:16" x14ac:dyDescent="0.25">
      <c r="A12782" s="289" t="s">
        <v>74</v>
      </c>
      <c r="B12782">
        <v>2</v>
      </c>
      <c r="C12782">
        <v>275</v>
      </c>
      <c r="D12782">
        <v>0.8</v>
      </c>
      <c r="E12782" s="289" t="s">
        <v>28461</v>
      </c>
      <c r="F12782">
        <v>5017444547</v>
      </c>
      <c r="G12782" s="276">
        <v>45932</v>
      </c>
      <c r="H12782">
        <v>20250924811114</v>
      </c>
      <c r="I12782">
        <v>1.056</v>
      </c>
      <c r="J12782" s="289" t="s">
        <v>345</v>
      </c>
      <c r="K12782" s="289" t="s">
        <v>28462</v>
      </c>
      <c r="L12782" s="289" t="s">
        <v>275</v>
      </c>
      <c r="M12782" s="289" t="s">
        <v>28544</v>
      </c>
      <c r="N12782" s="289" t="s">
        <v>348</v>
      </c>
      <c r="O12782" s="289" t="s">
        <v>22256</v>
      </c>
      <c r="P12782" s="289" t="str">
        <f>VLOOKUP(CAT_Details[[#This Row],[Delivery Bp Customer Code]],Table6[],2,0)</f>
        <v>DX01-L5</v>
      </c>
    </row>
    <row r="12783" spans="1:16" x14ac:dyDescent="0.25">
      <c r="A12783" s="289" t="s">
        <v>74</v>
      </c>
      <c r="B12783">
        <v>1</v>
      </c>
      <c r="C12783">
        <v>129</v>
      </c>
      <c r="D12783">
        <v>0.21</v>
      </c>
      <c r="E12783" s="289" t="s">
        <v>28471</v>
      </c>
      <c r="F12783">
        <v>5017460086</v>
      </c>
      <c r="G12783" s="276">
        <v>45932</v>
      </c>
      <c r="H12783">
        <v>20250924811395</v>
      </c>
      <c r="I12783">
        <v>0.13600000000000001</v>
      </c>
      <c r="J12783" s="289" t="s">
        <v>350</v>
      </c>
      <c r="K12783" s="289" t="s">
        <v>28472</v>
      </c>
      <c r="L12783" s="289" t="s">
        <v>275</v>
      </c>
      <c r="M12783" s="289" t="s">
        <v>28671</v>
      </c>
      <c r="N12783" s="289" t="s">
        <v>685</v>
      </c>
      <c r="O12783" s="289" t="s">
        <v>22256</v>
      </c>
      <c r="P12783" s="289" t="str">
        <f>VLOOKUP(CAT_Details[[#This Row],[Delivery Bp Customer Code]],Table6[],2,0)</f>
        <v>DX01-L5</v>
      </c>
    </row>
    <row r="12784" spans="1:16" x14ac:dyDescent="0.25">
      <c r="A12784" s="289" t="s">
        <v>74</v>
      </c>
      <c r="B12784">
        <v>20</v>
      </c>
      <c r="C12784">
        <v>1811.96</v>
      </c>
      <c r="D12784">
        <v>8</v>
      </c>
      <c r="E12784" s="289" t="s">
        <v>28477</v>
      </c>
      <c r="F12784">
        <v>5017460385</v>
      </c>
      <c r="G12784" s="276">
        <v>45932</v>
      </c>
      <c r="H12784">
        <v>20250925811903</v>
      </c>
      <c r="I12784">
        <v>19.085000000000001</v>
      </c>
      <c r="J12784" s="289" t="s">
        <v>350</v>
      </c>
      <c r="K12784" s="289" t="s">
        <v>28478</v>
      </c>
      <c r="L12784" s="289" t="s">
        <v>275</v>
      </c>
      <c r="M12784" s="289" t="s">
        <v>28671</v>
      </c>
      <c r="N12784" s="289" t="s">
        <v>462</v>
      </c>
      <c r="O12784" s="289" t="s">
        <v>22256</v>
      </c>
      <c r="P12784" s="289" t="str">
        <f>VLOOKUP(CAT_Details[[#This Row],[Delivery Bp Customer Code]],Table6[],2,0)</f>
        <v>DX01-L5</v>
      </c>
    </row>
    <row r="12785" spans="1:16" x14ac:dyDescent="0.25">
      <c r="A12785" s="289" t="s">
        <v>74</v>
      </c>
      <c r="B12785">
        <v>2</v>
      </c>
      <c r="C12785">
        <v>250</v>
      </c>
      <c r="D12785">
        <v>0.8</v>
      </c>
      <c r="E12785" s="289" t="s">
        <v>28477</v>
      </c>
      <c r="F12785">
        <v>5017460386</v>
      </c>
      <c r="G12785" s="276">
        <v>45932</v>
      </c>
      <c r="H12785">
        <v>20250925811907</v>
      </c>
      <c r="I12785">
        <v>2.15</v>
      </c>
      <c r="J12785" s="289" t="s">
        <v>350</v>
      </c>
      <c r="K12785" s="289" t="s">
        <v>28479</v>
      </c>
      <c r="L12785" s="289" t="s">
        <v>275</v>
      </c>
      <c r="M12785" s="289" t="s">
        <v>28671</v>
      </c>
      <c r="N12785" s="289" t="s">
        <v>462</v>
      </c>
      <c r="O12785" s="289" t="s">
        <v>22256</v>
      </c>
      <c r="P12785" s="289" t="str">
        <f>VLOOKUP(CAT_Details[[#This Row],[Delivery Bp Customer Code]],Table6[],2,0)</f>
        <v>DX01-L5</v>
      </c>
    </row>
    <row r="12786" spans="1:16" x14ac:dyDescent="0.25">
      <c r="A12786" s="289" t="s">
        <v>74</v>
      </c>
      <c r="B12786">
        <v>2</v>
      </c>
      <c r="C12786">
        <v>354</v>
      </c>
      <c r="D12786">
        <v>0.8</v>
      </c>
      <c r="E12786" s="289" t="s">
        <v>28484</v>
      </c>
      <c r="F12786">
        <v>5017460437</v>
      </c>
      <c r="G12786" s="276">
        <v>45932</v>
      </c>
      <c r="H12786">
        <v>20250924811244</v>
      </c>
      <c r="I12786">
        <v>1.248</v>
      </c>
      <c r="J12786" s="289" t="s">
        <v>280</v>
      </c>
      <c r="K12786" s="289" t="s">
        <v>28485</v>
      </c>
      <c r="L12786" s="289" t="s">
        <v>275</v>
      </c>
      <c r="M12786" s="289" t="s">
        <v>28808</v>
      </c>
      <c r="N12786" s="289" t="s">
        <v>10113</v>
      </c>
      <c r="O12786" s="289" t="s">
        <v>22256</v>
      </c>
      <c r="P12786" s="289" t="str">
        <f>VLOOKUP(CAT_Details[[#This Row],[Delivery Bp Customer Code]],Table6[],2,0)</f>
        <v>DX01-L5</v>
      </c>
    </row>
    <row r="12787" spans="1:16" x14ac:dyDescent="0.25">
      <c r="A12787" s="289" t="s">
        <v>74</v>
      </c>
      <c r="B12787">
        <v>3</v>
      </c>
      <c r="C12787">
        <v>1234</v>
      </c>
      <c r="D12787">
        <v>1.5</v>
      </c>
      <c r="E12787" s="289" t="s">
        <v>28379</v>
      </c>
      <c r="F12787">
        <v>5017460511</v>
      </c>
      <c r="G12787" s="276">
        <v>45932</v>
      </c>
      <c r="H12787">
        <v>20250925812187</v>
      </c>
      <c r="I12787">
        <v>3.6</v>
      </c>
      <c r="J12787" s="289" t="s">
        <v>350</v>
      </c>
      <c r="K12787" s="289" t="s">
        <v>28490</v>
      </c>
      <c r="L12787" s="289" t="s">
        <v>275</v>
      </c>
      <c r="M12787" s="289" t="s">
        <v>28801</v>
      </c>
      <c r="N12787" s="289" t="s">
        <v>381</v>
      </c>
      <c r="O12787" s="289" t="s">
        <v>22256</v>
      </c>
      <c r="P12787" s="289" t="str">
        <f>VLOOKUP(CAT_Details[[#This Row],[Delivery Bp Customer Code]],Table6[],2,0)</f>
        <v>DX01-L5</v>
      </c>
    </row>
    <row r="12788" spans="1:16" x14ac:dyDescent="0.25">
      <c r="A12788" s="289" t="s">
        <v>521</v>
      </c>
      <c r="B12788">
        <v>1</v>
      </c>
      <c r="C12788">
        <v>135</v>
      </c>
      <c r="D12788">
        <v>0.4</v>
      </c>
      <c r="E12788" s="289" t="s">
        <v>28493</v>
      </c>
      <c r="F12788">
        <v>5017444440</v>
      </c>
      <c r="G12788" s="276">
        <v>45932</v>
      </c>
      <c r="H12788">
        <v>20250922809509</v>
      </c>
      <c r="I12788">
        <v>0.57599999999999996</v>
      </c>
      <c r="J12788" s="289" t="s">
        <v>324</v>
      </c>
      <c r="K12788" s="289" t="s">
        <v>28494</v>
      </c>
      <c r="L12788" s="289" t="s">
        <v>275</v>
      </c>
      <c r="M12788" s="289" t="s">
        <v>28528</v>
      </c>
      <c r="N12788" s="289" t="s">
        <v>531</v>
      </c>
      <c r="O12788" s="289" t="s">
        <v>16307</v>
      </c>
      <c r="P12788" s="289" t="str">
        <f>VLOOKUP(CAT_Details[[#This Row],[Delivery Bp Customer Code]],Table6[],2,0)</f>
        <v>DX01</v>
      </c>
    </row>
    <row r="12789" spans="1:16" x14ac:dyDescent="0.25">
      <c r="A12789" s="289" t="s">
        <v>521</v>
      </c>
      <c r="B12789">
        <v>11</v>
      </c>
      <c r="C12789">
        <v>3850</v>
      </c>
      <c r="D12789">
        <v>4.4000000000000004</v>
      </c>
      <c r="E12789" s="289" t="s">
        <v>28495</v>
      </c>
      <c r="F12789">
        <v>5017460606</v>
      </c>
      <c r="G12789" s="276">
        <v>45932</v>
      </c>
      <c r="H12789">
        <v>20250925811993</v>
      </c>
      <c r="I12789">
        <v>3.802</v>
      </c>
      <c r="J12789" s="289" t="s">
        <v>350</v>
      </c>
      <c r="K12789" s="289" t="s">
        <v>28496</v>
      </c>
      <c r="L12789" s="289" t="s">
        <v>275</v>
      </c>
      <c r="M12789" s="289" t="s">
        <v>28671</v>
      </c>
      <c r="N12789" s="289" t="s">
        <v>528</v>
      </c>
      <c r="O12789" s="289" t="s">
        <v>16307</v>
      </c>
      <c r="P12789" s="289" t="str">
        <f>VLOOKUP(CAT_Details[[#This Row],[Delivery Bp Customer Code]],Table6[],2,0)</f>
        <v>DX01</v>
      </c>
    </row>
    <row r="12790" spans="1:16" x14ac:dyDescent="0.25">
      <c r="A12790" s="289" t="s">
        <v>272</v>
      </c>
      <c r="B12790">
        <v>8</v>
      </c>
      <c r="C12790">
        <v>990</v>
      </c>
      <c r="D12790">
        <v>3.2</v>
      </c>
      <c r="E12790" s="289" t="s">
        <v>27891</v>
      </c>
      <c r="F12790">
        <v>5017397925</v>
      </c>
      <c r="G12790" s="276">
        <v>45932</v>
      </c>
      <c r="H12790">
        <v>20250919808113</v>
      </c>
      <c r="I12790">
        <v>7.68</v>
      </c>
      <c r="J12790" s="289" t="s">
        <v>1435</v>
      </c>
      <c r="K12790" s="289" t="s">
        <v>27965</v>
      </c>
      <c r="L12790" s="289" t="s">
        <v>275</v>
      </c>
      <c r="M12790" s="289" t="s">
        <v>28346</v>
      </c>
      <c r="N12790" s="289" t="s">
        <v>1438</v>
      </c>
      <c r="O12790" s="289" t="s">
        <v>277</v>
      </c>
      <c r="P12790" s="289" t="str">
        <f>VLOOKUP(CAT_Details[[#This Row],[Delivery Bp Customer Code]],Table6[],2,0)</f>
        <v>U2-L5</v>
      </c>
    </row>
    <row r="12791" spans="1:16" x14ac:dyDescent="0.25">
      <c r="A12791" s="289" t="s">
        <v>272</v>
      </c>
      <c r="B12791">
        <v>2</v>
      </c>
      <c r="C12791">
        <v>440</v>
      </c>
      <c r="D12791">
        <v>0.8</v>
      </c>
      <c r="E12791" s="289" t="s">
        <v>28175</v>
      </c>
      <c r="F12791">
        <v>5017429412</v>
      </c>
      <c r="G12791" s="276">
        <v>45932</v>
      </c>
      <c r="H12791">
        <v>20250922809073</v>
      </c>
      <c r="I12791">
        <v>2.1120000000000001</v>
      </c>
      <c r="J12791" s="289" t="s">
        <v>294</v>
      </c>
      <c r="K12791" s="289" t="s">
        <v>28244</v>
      </c>
      <c r="L12791" s="289" t="s">
        <v>275</v>
      </c>
      <c r="M12791" s="289" t="s">
        <v>28665</v>
      </c>
      <c r="N12791" s="289" t="s">
        <v>555</v>
      </c>
      <c r="O12791" s="289" t="s">
        <v>277</v>
      </c>
      <c r="P12791" s="289" t="str">
        <f>VLOOKUP(CAT_Details[[#This Row],[Delivery Bp Customer Code]],Table6[],2,0)</f>
        <v>U2-L5</v>
      </c>
    </row>
    <row r="12792" spans="1:16" x14ac:dyDescent="0.25">
      <c r="A12792" s="289" t="s">
        <v>272</v>
      </c>
      <c r="B12792">
        <v>2</v>
      </c>
      <c r="C12792">
        <v>35</v>
      </c>
      <c r="D12792">
        <v>0.45</v>
      </c>
      <c r="E12792" s="289" t="s">
        <v>28313</v>
      </c>
      <c r="F12792">
        <v>5017444073</v>
      </c>
      <c r="G12792" s="276">
        <v>45932</v>
      </c>
      <c r="H12792">
        <v>20250922809132</v>
      </c>
      <c r="I12792">
        <v>0.70799999999999996</v>
      </c>
      <c r="J12792" s="289" t="s">
        <v>324</v>
      </c>
      <c r="K12792" s="289" t="s">
        <v>28499</v>
      </c>
      <c r="L12792" s="289" t="s">
        <v>275</v>
      </c>
      <c r="M12792" s="289" t="s">
        <v>28799</v>
      </c>
      <c r="N12792" s="289" t="s">
        <v>562</v>
      </c>
      <c r="O12792" s="289" t="s">
        <v>277</v>
      </c>
      <c r="P12792" s="289" t="str">
        <f>VLOOKUP(CAT_Details[[#This Row],[Delivery Bp Customer Code]],Table6[],2,0)</f>
        <v>U2-L5</v>
      </c>
    </row>
    <row r="12793" spans="1:16" x14ac:dyDescent="0.25">
      <c r="A12793" s="289" t="s">
        <v>272</v>
      </c>
      <c r="B12793">
        <v>4</v>
      </c>
      <c r="C12793">
        <v>1200</v>
      </c>
      <c r="D12793">
        <v>1.6</v>
      </c>
      <c r="E12793" s="289" t="s">
        <v>28512</v>
      </c>
      <c r="F12793">
        <v>5017460000</v>
      </c>
      <c r="G12793" s="276">
        <v>45932</v>
      </c>
      <c r="H12793">
        <v>20250925812318</v>
      </c>
      <c r="I12793">
        <v>1.3440000000000001</v>
      </c>
      <c r="J12793" s="289" t="s">
        <v>350</v>
      </c>
      <c r="K12793" s="289" t="s">
        <v>28513</v>
      </c>
      <c r="L12793" s="289" t="s">
        <v>275</v>
      </c>
      <c r="M12793" s="289" t="s">
        <v>28803</v>
      </c>
      <c r="N12793" s="289" t="s">
        <v>15982</v>
      </c>
      <c r="O12793" s="289" t="s">
        <v>277</v>
      </c>
      <c r="P12793" s="289" t="str">
        <f>VLOOKUP(CAT_Details[[#This Row],[Delivery Bp Customer Code]],Table6[],2,0)</f>
        <v>U2-L5</v>
      </c>
    </row>
    <row r="12794" spans="1:16" x14ac:dyDescent="0.25">
      <c r="A12794" s="289" t="s">
        <v>272</v>
      </c>
      <c r="B12794">
        <v>9</v>
      </c>
      <c r="C12794">
        <v>701</v>
      </c>
      <c r="D12794">
        <v>1.55</v>
      </c>
      <c r="E12794" s="289" t="s">
        <v>28514</v>
      </c>
      <c r="F12794">
        <v>5017460249</v>
      </c>
      <c r="G12794" s="276">
        <v>45932</v>
      </c>
      <c r="H12794">
        <v>20250922809148</v>
      </c>
      <c r="I12794">
        <v>2.105</v>
      </c>
      <c r="J12794" s="289" t="s">
        <v>350</v>
      </c>
      <c r="K12794" s="289" t="s">
        <v>28515</v>
      </c>
      <c r="L12794" s="289" t="s">
        <v>275</v>
      </c>
      <c r="M12794" s="289" t="s">
        <v>28671</v>
      </c>
      <c r="N12794" s="289" t="s">
        <v>540</v>
      </c>
      <c r="O12794" s="289" t="s">
        <v>277</v>
      </c>
      <c r="P12794" s="289" t="str">
        <f>VLOOKUP(CAT_Details[[#This Row],[Delivery Bp Customer Code]],Table6[],2,0)</f>
        <v>U2-L5</v>
      </c>
    </row>
    <row r="12795" spans="1:16" x14ac:dyDescent="0.25">
      <c r="A12795" s="289" t="s">
        <v>272</v>
      </c>
      <c r="B12795">
        <v>11</v>
      </c>
      <c r="C12795">
        <v>2670</v>
      </c>
      <c r="D12795">
        <v>2.2000000000000002</v>
      </c>
      <c r="E12795" s="289" t="s">
        <v>28411</v>
      </c>
      <c r="F12795">
        <v>5017460297</v>
      </c>
      <c r="G12795" s="276">
        <v>45932</v>
      </c>
      <c r="H12795">
        <v>20250922809134</v>
      </c>
      <c r="I12795">
        <v>4.2</v>
      </c>
      <c r="J12795" s="289" t="s">
        <v>350</v>
      </c>
      <c r="K12795" s="289" t="s">
        <v>28516</v>
      </c>
      <c r="L12795" s="289" t="s">
        <v>275</v>
      </c>
      <c r="M12795" s="289" t="s">
        <v>28671</v>
      </c>
      <c r="N12795" s="289" t="s">
        <v>544</v>
      </c>
      <c r="O12795" s="289" t="s">
        <v>277</v>
      </c>
      <c r="P12795" s="289" t="str">
        <f>VLOOKUP(CAT_Details[[#This Row],[Delivery Bp Customer Code]],Table6[],2,0)</f>
        <v>U2-L5</v>
      </c>
    </row>
    <row r="12796" spans="1:16" x14ac:dyDescent="0.25">
      <c r="A12796" s="289" t="s">
        <v>4794</v>
      </c>
      <c r="B12796">
        <v>2</v>
      </c>
      <c r="C12796">
        <v>26</v>
      </c>
      <c r="D12796">
        <v>0.08</v>
      </c>
      <c r="E12796" s="289" t="s">
        <v>28224</v>
      </c>
      <c r="F12796">
        <v>5017429365</v>
      </c>
      <c r="G12796" s="276">
        <v>45932</v>
      </c>
      <c r="H12796">
        <v>20250923809863</v>
      </c>
      <c r="I12796">
        <v>6.9000000000000006E-2</v>
      </c>
      <c r="J12796" s="289" t="s">
        <v>294</v>
      </c>
      <c r="K12796" s="289" t="s">
        <v>28263</v>
      </c>
      <c r="L12796" s="289" t="s">
        <v>275</v>
      </c>
      <c r="M12796" s="289" t="s">
        <v>28672</v>
      </c>
      <c r="N12796" s="289" t="s">
        <v>1413</v>
      </c>
      <c r="O12796" s="289" t="s">
        <v>4798</v>
      </c>
      <c r="P12796" s="289" t="str">
        <f>VLOOKUP(CAT_Details[[#This Row],[Delivery Bp Customer Code]],Table6[],2,0)</f>
        <v>MY02</v>
      </c>
    </row>
    <row r="12797" spans="1:16" x14ac:dyDescent="0.25">
      <c r="A12797" s="289" t="s">
        <v>278</v>
      </c>
      <c r="B12797">
        <v>5</v>
      </c>
      <c r="C12797">
        <v>1979.75</v>
      </c>
      <c r="D12797">
        <v>2</v>
      </c>
      <c r="E12797" s="289" t="s">
        <v>28685</v>
      </c>
      <c r="F12797">
        <v>5017492368</v>
      </c>
      <c r="G12797" s="276">
        <v>45932</v>
      </c>
      <c r="H12797">
        <v>20250930814926</v>
      </c>
      <c r="I12797">
        <v>4.8</v>
      </c>
      <c r="J12797" s="289" t="s">
        <v>273</v>
      </c>
      <c r="K12797" s="289" t="s">
        <v>28686</v>
      </c>
      <c r="L12797" s="289" t="s">
        <v>275</v>
      </c>
      <c r="M12797" s="289" t="s">
        <v>28802</v>
      </c>
      <c r="N12797" s="289" t="s">
        <v>22182</v>
      </c>
      <c r="O12797" s="289" t="s">
        <v>498</v>
      </c>
      <c r="P12797" s="289" t="str">
        <f>VLOOKUP(CAT_Details[[#This Row],[Delivery Bp Customer Code]],Table6[],2,0)</f>
        <v>DK-BM01</v>
      </c>
    </row>
    <row r="12798" spans="1:16" x14ac:dyDescent="0.25">
      <c r="A12798" s="289" t="s">
        <v>278</v>
      </c>
      <c r="B12798">
        <v>1</v>
      </c>
      <c r="C12798">
        <v>209.28</v>
      </c>
      <c r="D12798">
        <v>0.4</v>
      </c>
      <c r="E12798" s="289" t="s">
        <v>28693</v>
      </c>
      <c r="F12798">
        <v>5017492806</v>
      </c>
      <c r="G12798" s="276">
        <v>45932</v>
      </c>
      <c r="H12798">
        <v>20250926813046</v>
      </c>
      <c r="I12798">
        <v>0.96</v>
      </c>
      <c r="J12798" s="289" t="s">
        <v>273</v>
      </c>
      <c r="K12798" s="289" t="s">
        <v>28694</v>
      </c>
      <c r="L12798" s="289" t="s">
        <v>275</v>
      </c>
      <c r="M12798" s="289" t="s">
        <v>28802</v>
      </c>
      <c r="N12798" s="289" t="s">
        <v>493</v>
      </c>
      <c r="O12798" s="289" t="s">
        <v>498</v>
      </c>
      <c r="P12798" s="289" t="str">
        <f>VLOOKUP(CAT_Details[[#This Row],[Delivery Bp Customer Code]],Table6[],2,0)</f>
        <v>DK-BM01</v>
      </c>
    </row>
    <row r="12799" spans="1:16" x14ac:dyDescent="0.25">
      <c r="A12799" s="289" t="s">
        <v>75</v>
      </c>
      <c r="B12799">
        <v>1</v>
      </c>
      <c r="C12799">
        <v>3</v>
      </c>
      <c r="D12799">
        <v>0.05</v>
      </c>
      <c r="E12799" s="289" t="s">
        <v>28695</v>
      </c>
      <c r="F12799">
        <v>5017492117</v>
      </c>
      <c r="G12799" s="276">
        <v>45932</v>
      </c>
      <c r="H12799">
        <v>20250926813260</v>
      </c>
      <c r="I12799">
        <v>2.4E-2</v>
      </c>
      <c r="J12799" s="289" t="s">
        <v>273</v>
      </c>
      <c r="K12799" s="289" t="s">
        <v>28696</v>
      </c>
      <c r="L12799" s="289" t="s">
        <v>275</v>
      </c>
      <c r="M12799" s="289" t="s">
        <v>31918</v>
      </c>
      <c r="N12799" s="289" t="s">
        <v>9613</v>
      </c>
      <c r="O12799" s="289" t="s">
        <v>2173</v>
      </c>
      <c r="P12799" s="289" t="str">
        <f>VLOOKUP(CAT_Details[[#This Row],[Delivery Bp Customer Code]],Table6[],2,0)</f>
        <v>OYL1</v>
      </c>
    </row>
    <row r="12800" spans="1:16" x14ac:dyDescent="0.25">
      <c r="A12800" s="289" t="s">
        <v>75</v>
      </c>
      <c r="B12800">
        <v>4</v>
      </c>
      <c r="C12800">
        <v>2290.08</v>
      </c>
      <c r="D12800">
        <v>1.6</v>
      </c>
      <c r="E12800" s="289" t="s">
        <v>28699</v>
      </c>
      <c r="F12800">
        <v>5017492220</v>
      </c>
      <c r="G12800" s="276">
        <v>45932</v>
      </c>
      <c r="H12800">
        <v>20250926813133</v>
      </c>
      <c r="I12800">
        <v>3.84</v>
      </c>
      <c r="J12800" s="289" t="s">
        <v>273</v>
      </c>
      <c r="K12800" s="289" t="s">
        <v>28700</v>
      </c>
      <c r="L12800" s="289" t="s">
        <v>275</v>
      </c>
      <c r="M12800" s="289" t="s">
        <v>28802</v>
      </c>
      <c r="N12800" s="289" t="s">
        <v>1003</v>
      </c>
      <c r="O12800" s="289" t="s">
        <v>2173</v>
      </c>
      <c r="P12800" s="289" t="str">
        <f>VLOOKUP(CAT_Details[[#This Row],[Delivery Bp Customer Code]],Table6[],2,0)</f>
        <v>OYL1</v>
      </c>
    </row>
    <row r="12801" spans="1:16" x14ac:dyDescent="0.25">
      <c r="A12801" s="289" t="s">
        <v>75</v>
      </c>
      <c r="B12801">
        <v>2</v>
      </c>
      <c r="C12801">
        <v>981</v>
      </c>
      <c r="D12801">
        <v>0.8</v>
      </c>
      <c r="E12801" s="289" t="s">
        <v>28706</v>
      </c>
      <c r="F12801">
        <v>5017492314</v>
      </c>
      <c r="G12801" s="276">
        <v>45932</v>
      </c>
      <c r="H12801">
        <v>20250929814275</v>
      </c>
      <c r="I12801">
        <v>2.88</v>
      </c>
      <c r="J12801" s="289" t="s">
        <v>273</v>
      </c>
      <c r="K12801" s="289" t="s">
        <v>28707</v>
      </c>
      <c r="L12801" s="289" t="s">
        <v>275</v>
      </c>
      <c r="M12801" s="289" t="s">
        <v>28802</v>
      </c>
      <c r="N12801" s="289" t="s">
        <v>2431</v>
      </c>
      <c r="O12801" s="289" t="s">
        <v>2173</v>
      </c>
      <c r="P12801" s="289" t="str">
        <f>VLOOKUP(CAT_Details[[#This Row],[Delivery Bp Customer Code]],Table6[],2,0)</f>
        <v>OYL1</v>
      </c>
    </row>
    <row r="12802" spans="1:16" x14ac:dyDescent="0.25">
      <c r="A12802" s="289" t="s">
        <v>75</v>
      </c>
      <c r="B12802">
        <v>1</v>
      </c>
      <c r="C12802">
        <v>17</v>
      </c>
      <c r="D12802">
        <v>0.1</v>
      </c>
      <c r="E12802" s="289" t="s">
        <v>28714</v>
      </c>
      <c r="F12802">
        <v>5017492741</v>
      </c>
      <c r="G12802" s="276">
        <v>45932</v>
      </c>
      <c r="H12802">
        <v>20250924811463</v>
      </c>
      <c r="I12802">
        <v>7.1999999999999995E-2</v>
      </c>
      <c r="J12802" s="289" t="s">
        <v>273</v>
      </c>
      <c r="K12802" s="289" t="s">
        <v>28715</v>
      </c>
      <c r="L12802" s="289" t="s">
        <v>275</v>
      </c>
      <c r="M12802" s="289" t="s">
        <v>28802</v>
      </c>
      <c r="N12802" s="289" t="s">
        <v>3252</v>
      </c>
      <c r="O12802" s="289" t="s">
        <v>2173</v>
      </c>
      <c r="P12802" s="289" t="str">
        <f>VLOOKUP(CAT_Details[[#This Row],[Delivery Bp Customer Code]],Table6[],2,0)</f>
        <v>OYL1</v>
      </c>
    </row>
    <row r="12803" spans="1:16" x14ac:dyDescent="0.25">
      <c r="A12803" s="289" t="s">
        <v>75</v>
      </c>
      <c r="B12803">
        <v>1</v>
      </c>
      <c r="C12803">
        <v>625</v>
      </c>
      <c r="D12803">
        <v>0.4</v>
      </c>
      <c r="E12803" s="289" t="s">
        <v>28716</v>
      </c>
      <c r="F12803">
        <v>5017492860</v>
      </c>
      <c r="G12803" s="276">
        <v>45932</v>
      </c>
      <c r="H12803">
        <v>20250924811634</v>
      </c>
      <c r="I12803">
        <v>0.96</v>
      </c>
      <c r="J12803" s="289" t="s">
        <v>273</v>
      </c>
      <c r="K12803" s="289" t="s">
        <v>28717</v>
      </c>
      <c r="L12803" s="289" t="s">
        <v>275</v>
      </c>
      <c r="M12803" s="289" t="s">
        <v>28802</v>
      </c>
      <c r="N12803" s="289" t="s">
        <v>4712</v>
      </c>
      <c r="O12803" s="289" t="s">
        <v>2173</v>
      </c>
      <c r="P12803" s="289" t="str">
        <f>VLOOKUP(CAT_Details[[#This Row],[Delivery Bp Customer Code]],Table6[],2,0)</f>
        <v>OYL1</v>
      </c>
    </row>
    <row r="12804" spans="1:16" x14ac:dyDescent="0.25">
      <c r="A12804" s="289" t="s">
        <v>272</v>
      </c>
      <c r="B12804">
        <v>1</v>
      </c>
      <c r="C12804">
        <v>41</v>
      </c>
      <c r="D12804">
        <v>0.4</v>
      </c>
      <c r="E12804" s="289" t="s">
        <v>28640</v>
      </c>
      <c r="F12804">
        <v>5017492573</v>
      </c>
      <c r="G12804" s="276">
        <v>45932</v>
      </c>
      <c r="H12804">
        <v>20250925812635</v>
      </c>
      <c r="I12804">
        <v>1.728</v>
      </c>
      <c r="J12804" s="289" t="s">
        <v>273</v>
      </c>
      <c r="K12804" s="289" t="s">
        <v>28794</v>
      </c>
      <c r="L12804" s="289" t="s">
        <v>275</v>
      </c>
      <c r="M12804" s="289"/>
      <c r="N12804" s="289" t="s">
        <v>9613</v>
      </c>
      <c r="O12804" s="289" t="s">
        <v>277</v>
      </c>
      <c r="P12804" s="289" t="str">
        <f>VLOOKUP(CAT_Details[[#This Row],[Delivery Bp Customer Code]],Table6[],2,0)</f>
        <v>U2-L5</v>
      </c>
    </row>
    <row r="12805" spans="1:16" x14ac:dyDescent="0.25">
      <c r="A12805" s="289" t="s">
        <v>5576</v>
      </c>
      <c r="B12805">
        <v>12</v>
      </c>
      <c r="C12805">
        <v>13200</v>
      </c>
      <c r="D12805">
        <v>7.2</v>
      </c>
      <c r="E12805" s="289" t="s">
        <v>28796</v>
      </c>
      <c r="F12805">
        <v>5017492903</v>
      </c>
      <c r="G12805" s="276">
        <v>45932</v>
      </c>
      <c r="H12805">
        <v>20250922809274</v>
      </c>
      <c r="I12805">
        <v>17.28</v>
      </c>
      <c r="J12805" s="289" t="s">
        <v>273</v>
      </c>
      <c r="K12805" s="289" t="s">
        <v>28797</v>
      </c>
      <c r="L12805" s="289" t="s">
        <v>275</v>
      </c>
      <c r="M12805" s="289" t="s">
        <v>28802</v>
      </c>
      <c r="N12805" s="289" t="s">
        <v>6556</v>
      </c>
      <c r="O12805" s="289" t="s">
        <v>15996</v>
      </c>
      <c r="P12805" s="289" t="str">
        <f>VLOOKUP(CAT_Details[[#This Row],[Delivery Bp Customer Code]],Table6[],2,0)</f>
        <v>ES01</v>
      </c>
    </row>
    <row r="12806" spans="1:16" x14ac:dyDescent="0.25">
      <c r="A12806" s="289" t="s">
        <v>278</v>
      </c>
      <c r="B12806">
        <v>12</v>
      </c>
      <c r="C12806">
        <v>4510</v>
      </c>
      <c r="D12806">
        <v>4.8</v>
      </c>
      <c r="E12806" s="289" t="s">
        <v>28281</v>
      </c>
      <c r="F12806">
        <v>5017444602</v>
      </c>
      <c r="G12806" s="276">
        <v>45933</v>
      </c>
      <c r="H12806">
        <v>20250924811230</v>
      </c>
      <c r="I12806">
        <v>5.76</v>
      </c>
      <c r="J12806" s="289" t="s">
        <v>324</v>
      </c>
      <c r="K12806" s="289" t="s">
        <v>28282</v>
      </c>
      <c r="L12806" s="289" t="s">
        <v>275</v>
      </c>
      <c r="M12806" s="289" t="s">
        <v>28799</v>
      </c>
      <c r="N12806" s="289" t="s">
        <v>399</v>
      </c>
      <c r="O12806" s="289" t="s">
        <v>498</v>
      </c>
      <c r="P12806" s="289" t="str">
        <f>VLOOKUP(CAT_Details[[#This Row],[Delivery Bp Customer Code]],Table6[],2,0)</f>
        <v>DK-BM01</v>
      </c>
    </row>
    <row r="12807" spans="1:16" x14ac:dyDescent="0.25">
      <c r="A12807" s="289" t="s">
        <v>278</v>
      </c>
      <c r="B12807">
        <v>7</v>
      </c>
      <c r="C12807">
        <v>52</v>
      </c>
      <c r="D12807">
        <v>1.4</v>
      </c>
      <c r="E12807" s="289" t="s">
        <v>28289</v>
      </c>
      <c r="F12807">
        <v>5017460083</v>
      </c>
      <c r="G12807" s="276">
        <v>45933</v>
      </c>
      <c r="H12807">
        <v>20250919808085</v>
      </c>
      <c r="I12807">
        <v>3.36</v>
      </c>
      <c r="J12807" s="289" t="s">
        <v>324</v>
      </c>
      <c r="K12807" s="289" t="s">
        <v>28290</v>
      </c>
      <c r="L12807" s="289" t="s">
        <v>275</v>
      </c>
      <c r="M12807" s="289" t="s">
        <v>28800</v>
      </c>
      <c r="N12807" s="289" t="s">
        <v>1067</v>
      </c>
      <c r="O12807" s="289" t="s">
        <v>498</v>
      </c>
      <c r="P12807" s="289" t="str">
        <f>VLOOKUP(CAT_Details[[#This Row],[Delivery Bp Customer Code]],Table6[],2,0)</f>
        <v>DK-BM01</v>
      </c>
    </row>
    <row r="12808" spans="1:16" x14ac:dyDescent="0.25">
      <c r="A12808" s="289" t="s">
        <v>278</v>
      </c>
      <c r="B12808">
        <v>10</v>
      </c>
      <c r="C12808">
        <v>5310</v>
      </c>
      <c r="D12808">
        <v>4</v>
      </c>
      <c r="E12808" s="289" t="s">
        <v>28539</v>
      </c>
      <c r="F12808">
        <v>5017476567</v>
      </c>
      <c r="G12808" s="276">
        <v>45933</v>
      </c>
      <c r="H12808">
        <v>20250925812067</v>
      </c>
      <c r="I12808">
        <v>9.1199999999999992</v>
      </c>
      <c r="J12808" s="289" t="s">
        <v>350</v>
      </c>
      <c r="K12808" s="289" t="s">
        <v>28540</v>
      </c>
      <c r="L12808" s="289" t="s">
        <v>275</v>
      </c>
      <c r="M12808" s="289" t="s">
        <v>28529</v>
      </c>
      <c r="N12808" s="289" t="s">
        <v>999</v>
      </c>
      <c r="O12808" s="289" t="s">
        <v>498</v>
      </c>
      <c r="P12808" s="289" t="str">
        <f>VLOOKUP(CAT_Details[[#This Row],[Delivery Bp Customer Code]],Table6[],2,0)</f>
        <v>DK-BM01</v>
      </c>
    </row>
    <row r="12809" spans="1:16" x14ac:dyDescent="0.25">
      <c r="A12809" s="289" t="s">
        <v>75</v>
      </c>
      <c r="B12809">
        <v>7</v>
      </c>
      <c r="C12809">
        <v>1080</v>
      </c>
      <c r="D12809">
        <v>2.8</v>
      </c>
      <c r="E12809" s="289" t="s">
        <v>28321</v>
      </c>
      <c r="F12809">
        <v>5017444330</v>
      </c>
      <c r="G12809" s="276">
        <v>45933</v>
      </c>
      <c r="H12809">
        <v>20250923810349</v>
      </c>
      <c r="I12809">
        <v>9.4079999999999995</v>
      </c>
      <c r="J12809" s="289" t="s">
        <v>294</v>
      </c>
      <c r="K12809" s="289" t="s">
        <v>28322</v>
      </c>
      <c r="L12809" s="289" t="s">
        <v>275</v>
      </c>
      <c r="M12809" s="289" t="s">
        <v>28665</v>
      </c>
      <c r="N12809" s="289" t="s">
        <v>555</v>
      </c>
      <c r="O12809" s="289" t="s">
        <v>2173</v>
      </c>
      <c r="P12809" s="289" t="str">
        <f>VLOOKUP(CAT_Details[[#This Row],[Delivery Bp Customer Code]],Table6[],2,0)</f>
        <v>OYL1</v>
      </c>
    </row>
    <row r="12810" spans="1:16" x14ac:dyDescent="0.25">
      <c r="A12810" s="289" t="s">
        <v>75</v>
      </c>
      <c r="B12810">
        <v>3</v>
      </c>
      <c r="C12810">
        <v>76</v>
      </c>
      <c r="D12810">
        <v>0.37</v>
      </c>
      <c r="E12810" s="289" t="s">
        <v>28329</v>
      </c>
      <c r="F12810">
        <v>5017444610</v>
      </c>
      <c r="G12810" s="276">
        <v>45933</v>
      </c>
      <c r="H12810">
        <v>20250923809928</v>
      </c>
      <c r="I12810">
        <v>0.34799999999999998</v>
      </c>
      <c r="J12810" s="289" t="s">
        <v>324</v>
      </c>
      <c r="K12810" s="289" t="s">
        <v>28330</v>
      </c>
      <c r="L12810" s="289" t="s">
        <v>275</v>
      </c>
      <c r="M12810" s="289" t="s">
        <v>28799</v>
      </c>
      <c r="N12810" s="289" t="s">
        <v>1120</v>
      </c>
      <c r="O12810" s="289" t="s">
        <v>2173</v>
      </c>
      <c r="P12810" s="289" t="str">
        <f>VLOOKUP(CAT_Details[[#This Row],[Delivery Bp Customer Code]],Table6[],2,0)</f>
        <v>OYL1</v>
      </c>
    </row>
    <row r="12811" spans="1:16" x14ac:dyDescent="0.25">
      <c r="A12811" s="289" t="s">
        <v>75</v>
      </c>
      <c r="B12811">
        <v>1</v>
      </c>
      <c r="C12811">
        <v>260</v>
      </c>
      <c r="D12811">
        <v>0.4</v>
      </c>
      <c r="E12811" s="289" t="s">
        <v>28343</v>
      </c>
      <c r="F12811">
        <v>5017460593</v>
      </c>
      <c r="G12811" s="276">
        <v>45933</v>
      </c>
      <c r="H12811">
        <v>20250827790540</v>
      </c>
      <c r="I12811">
        <v>0.48</v>
      </c>
      <c r="J12811" s="289" t="s">
        <v>324</v>
      </c>
      <c r="K12811" s="289" t="s">
        <v>28344</v>
      </c>
      <c r="L12811" s="289" t="s">
        <v>275</v>
      </c>
      <c r="M12811" s="289" t="s">
        <v>31918</v>
      </c>
      <c r="N12811" s="289" t="s">
        <v>2727</v>
      </c>
      <c r="O12811" s="289" t="s">
        <v>2173</v>
      </c>
      <c r="P12811" s="289" t="str">
        <f>VLOOKUP(CAT_Details[[#This Row],[Delivery Bp Customer Code]],Table6[],2,0)</f>
        <v>OYL1</v>
      </c>
    </row>
    <row r="12812" spans="1:16" x14ac:dyDescent="0.25">
      <c r="A12812" s="289" t="s">
        <v>75</v>
      </c>
      <c r="B12812">
        <v>2</v>
      </c>
      <c r="C12812">
        <v>1225</v>
      </c>
      <c r="D12812">
        <v>0.8</v>
      </c>
      <c r="E12812" s="289" t="s">
        <v>28548</v>
      </c>
      <c r="F12812">
        <v>5017476135</v>
      </c>
      <c r="G12812" s="276">
        <v>45933</v>
      </c>
      <c r="H12812">
        <v>20250925812226</v>
      </c>
      <c r="I12812">
        <v>1.1519999999999999</v>
      </c>
      <c r="J12812" s="289" t="s">
        <v>324</v>
      </c>
      <c r="K12812" s="289" t="s">
        <v>28549</v>
      </c>
      <c r="L12812" s="289" t="s">
        <v>275</v>
      </c>
      <c r="M12812" s="289" t="s">
        <v>28981</v>
      </c>
      <c r="N12812" s="289" t="s">
        <v>20903</v>
      </c>
      <c r="O12812" s="289" t="s">
        <v>2173</v>
      </c>
      <c r="P12812" s="289" t="str">
        <f>VLOOKUP(CAT_Details[[#This Row],[Delivery Bp Customer Code]],Table6[],2,0)</f>
        <v>OYL1</v>
      </c>
    </row>
    <row r="12813" spans="1:16" x14ac:dyDescent="0.25">
      <c r="A12813" s="289" t="s">
        <v>75</v>
      </c>
      <c r="B12813">
        <v>4</v>
      </c>
      <c r="C12813">
        <v>360</v>
      </c>
      <c r="D12813">
        <v>1.6</v>
      </c>
      <c r="E12813" s="289" t="s">
        <v>28550</v>
      </c>
      <c r="F12813">
        <v>5017476148</v>
      </c>
      <c r="G12813" s="276">
        <v>45933</v>
      </c>
      <c r="H12813">
        <v>20250924811485</v>
      </c>
      <c r="I12813">
        <v>2.2559999999999998</v>
      </c>
      <c r="J12813" s="289" t="s">
        <v>350</v>
      </c>
      <c r="K12813" s="289" t="s">
        <v>28551</v>
      </c>
      <c r="L12813" s="289" t="s">
        <v>275</v>
      </c>
      <c r="M12813" s="289" t="s">
        <v>28982</v>
      </c>
      <c r="N12813" s="289" t="s">
        <v>22189</v>
      </c>
      <c r="O12813" s="289" t="s">
        <v>2173</v>
      </c>
      <c r="P12813" s="289" t="str">
        <f>VLOOKUP(CAT_Details[[#This Row],[Delivery Bp Customer Code]],Table6[],2,0)</f>
        <v>OYL1</v>
      </c>
    </row>
    <row r="12814" spans="1:16" x14ac:dyDescent="0.25">
      <c r="A12814" s="289" t="s">
        <v>75</v>
      </c>
      <c r="B12814">
        <v>2</v>
      </c>
      <c r="C12814">
        <v>7</v>
      </c>
      <c r="D12814">
        <v>0.05</v>
      </c>
      <c r="E12814" s="289" t="s">
        <v>28554</v>
      </c>
      <c r="F12814">
        <v>5017476667</v>
      </c>
      <c r="G12814" s="276">
        <v>45933</v>
      </c>
      <c r="H12814">
        <v>20250925812079</v>
      </c>
      <c r="I12814">
        <v>1.2E-2</v>
      </c>
      <c r="J12814" s="289" t="s">
        <v>324</v>
      </c>
      <c r="K12814" s="289" t="s">
        <v>28555</v>
      </c>
      <c r="L12814" s="289" t="s">
        <v>275</v>
      </c>
      <c r="M12814" s="289" t="s">
        <v>28981</v>
      </c>
      <c r="N12814" s="289" t="s">
        <v>15858</v>
      </c>
      <c r="O12814" s="289" t="s">
        <v>2173</v>
      </c>
      <c r="P12814" s="289" t="str">
        <f>VLOOKUP(CAT_Details[[#This Row],[Delivery Bp Customer Code]],Table6[],2,0)</f>
        <v>OYL1</v>
      </c>
    </row>
    <row r="12815" spans="1:16" x14ac:dyDescent="0.25">
      <c r="A12815" s="289" t="s">
        <v>75</v>
      </c>
      <c r="B12815">
        <v>3</v>
      </c>
      <c r="C12815">
        <v>496</v>
      </c>
      <c r="D12815">
        <v>0.8</v>
      </c>
      <c r="E12815" s="289" t="s">
        <v>28556</v>
      </c>
      <c r="F12815">
        <v>5017476713</v>
      </c>
      <c r="G12815" s="276">
        <v>45933</v>
      </c>
      <c r="H12815">
        <v>20250923809834</v>
      </c>
      <c r="I12815">
        <v>1.018</v>
      </c>
      <c r="J12815" s="289" t="s">
        <v>350</v>
      </c>
      <c r="K12815" s="289" t="s">
        <v>28557</v>
      </c>
      <c r="L12815" s="289" t="s">
        <v>275</v>
      </c>
      <c r="M12815" s="289" t="s">
        <v>28982</v>
      </c>
      <c r="N12815" s="289" t="s">
        <v>602</v>
      </c>
      <c r="O12815" s="289" t="s">
        <v>2173</v>
      </c>
      <c r="P12815" s="289" t="str">
        <f>VLOOKUP(CAT_Details[[#This Row],[Delivery Bp Customer Code]],Table6[],2,0)</f>
        <v>OYL1</v>
      </c>
    </row>
    <row r="12816" spans="1:16" x14ac:dyDescent="0.25">
      <c r="A12816" s="289" t="s">
        <v>17052</v>
      </c>
      <c r="B12816">
        <v>1</v>
      </c>
      <c r="C12816">
        <v>9</v>
      </c>
      <c r="D12816">
        <v>7.0000000000000007E-2</v>
      </c>
      <c r="E12816" s="289" t="s">
        <v>28165</v>
      </c>
      <c r="F12816">
        <v>5017429574</v>
      </c>
      <c r="G12816" s="276">
        <v>45933</v>
      </c>
      <c r="H12816">
        <v>20250919808250</v>
      </c>
      <c r="I12816">
        <v>2.5000000000000001E-2</v>
      </c>
      <c r="J12816" s="289" t="s">
        <v>764</v>
      </c>
      <c r="K12816" s="289" t="s">
        <v>28166</v>
      </c>
      <c r="L12816" s="289" t="s">
        <v>280</v>
      </c>
      <c r="M12816" s="289" t="s">
        <v>28346</v>
      </c>
      <c r="N12816" s="289" t="s">
        <v>766</v>
      </c>
      <c r="O12816" s="289" t="s">
        <v>18284</v>
      </c>
      <c r="P12816" s="289">
        <f>VLOOKUP(CAT_Details[[#This Row],[Delivery Bp Customer Code]],Table6[],2,0)</f>
        <v>3705</v>
      </c>
    </row>
    <row r="12817" spans="1:16" x14ac:dyDescent="0.25">
      <c r="A12817" s="289" t="s">
        <v>17052</v>
      </c>
      <c r="B12817">
        <v>1</v>
      </c>
      <c r="C12817">
        <v>11.21</v>
      </c>
      <c r="D12817">
        <v>0.03</v>
      </c>
      <c r="E12817" s="289" t="s">
        <v>28371</v>
      </c>
      <c r="F12817">
        <v>5017460394</v>
      </c>
      <c r="G12817" s="276">
        <v>45933</v>
      </c>
      <c r="H12817">
        <v>20250924811188</v>
      </c>
      <c r="I12817">
        <v>1.0999999999999999E-2</v>
      </c>
      <c r="J12817" s="289" t="s">
        <v>1047</v>
      </c>
      <c r="K12817" s="289" t="s">
        <v>28372</v>
      </c>
      <c r="L12817" s="289" t="s">
        <v>280</v>
      </c>
      <c r="M12817" s="289" t="s">
        <v>28667</v>
      </c>
      <c r="N12817" s="289" t="s">
        <v>1049</v>
      </c>
      <c r="O12817" s="289" t="s">
        <v>18284</v>
      </c>
      <c r="P12817" s="289">
        <f>VLOOKUP(CAT_Details[[#This Row],[Delivery Bp Customer Code]],Table6[],2,0)</f>
        <v>3705</v>
      </c>
    </row>
    <row r="12818" spans="1:16" x14ac:dyDescent="0.25">
      <c r="A12818" s="289" t="s">
        <v>17052</v>
      </c>
      <c r="B12818">
        <v>1</v>
      </c>
      <c r="C12818">
        <v>130</v>
      </c>
      <c r="D12818">
        <v>0.4</v>
      </c>
      <c r="E12818" s="289" t="s">
        <v>28564</v>
      </c>
      <c r="F12818">
        <v>5017476523</v>
      </c>
      <c r="G12818" s="276">
        <v>45933</v>
      </c>
      <c r="H12818">
        <v>20250925812184</v>
      </c>
      <c r="I12818">
        <v>0.57599999999999996</v>
      </c>
      <c r="J12818" s="289" t="s">
        <v>275</v>
      </c>
      <c r="K12818" s="289" t="s">
        <v>28565</v>
      </c>
      <c r="L12818" s="289" t="s">
        <v>280</v>
      </c>
      <c r="M12818" s="289" t="s">
        <v>28804</v>
      </c>
      <c r="N12818" s="289" t="s">
        <v>18877</v>
      </c>
      <c r="O12818" s="289" t="s">
        <v>18284</v>
      </c>
      <c r="P12818" s="289">
        <f>VLOOKUP(CAT_Details[[#This Row],[Delivery Bp Customer Code]],Table6[],2,0)</f>
        <v>3705</v>
      </c>
    </row>
    <row r="12819" spans="1:16" x14ac:dyDescent="0.25">
      <c r="A12819" s="289" t="s">
        <v>17052</v>
      </c>
      <c r="B12819">
        <v>1</v>
      </c>
      <c r="C12819">
        <v>50</v>
      </c>
      <c r="D12819">
        <v>0.4</v>
      </c>
      <c r="E12819" s="289" t="s">
        <v>28566</v>
      </c>
      <c r="F12819">
        <v>5017476580</v>
      </c>
      <c r="G12819" s="276">
        <v>45933</v>
      </c>
      <c r="H12819" s="5">
        <v>20250924811583</v>
      </c>
      <c r="I12819">
        <v>0.48</v>
      </c>
      <c r="J12819" s="289" t="s">
        <v>275</v>
      </c>
      <c r="K12819" s="289" t="s">
        <v>28567</v>
      </c>
      <c r="L12819" s="289" t="s">
        <v>280</v>
      </c>
      <c r="M12819" s="289" t="s">
        <v>28804</v>
      </c>
      <c r="N12819" s="289" t="s">
        <v>22206</v>
      </c>
      <c r="O12819" s="289" t="s">
        <v>18284</v>
      </c>
      <c r="P12819" s="289">
        <f>VLOOKUP(CAT_Details[[#This Row],[Delivery Bp Customer Code]],Table6[],2,0)</f>
        <v>3705</v>
      </c>
    </row>
    <row r="12820" spans="1:16" x14ac:dyDescent="0.25">
      <c r="A12820" s="289" t="s">
        <v>17052</v>
      </c>
      <c r="B12820">
        <v>5</v>
      </c>
      <c r="C12820">
        <v>1987</v>
      </c>
      <c r="D12820">
        <v>1.44</v>
      </c>
      <c r="E12820" s="289" t="s">
        <v>28568</v>
      </c>
      <c r="F12820">
        <v>5017476584</v>
      </c>
      <c r="G12820" s="276">
        <v>45933</v>
      </c>
      <c r="H12820">
        <v>20250926813116</v>
      </c>
      <c r="I12820">
        <v>1.837</v>
      </c>
      <c r="J12820" s="289" t="s">
        <v>275</v>
      </c>
      <c r="K12820" s="289" t="s">
        <v>28569</v>
      </c>
      <c r="L12820" s="289" t="s">
        <v>280</v>
      </c>
      <c r="M12820" s="289" t="s">
        <v>28804</v>
      </c>
      <c r="N12820" s="289" t="s">
        <v>20241</v>
      </c>
      <c r="O12820" s="289" t="s">
        <v>18284</v>
      </c>
      <c r="P12820" s="289">
        <f>VLOOKUP(CAT_Details[[#This Row],[Delivery Bp Customer Code]],Table6[],2,0)</f>
        <v>3705</v>
      </c>
    </row>
    <row r="12821" spans="1:16" x14ac:dyDescent="0.25">
      <c r="A12821" s="289" t="s">
        <v>17052</v>
      </c>
      <c r="B12821">
        <v>1</v>
      </c>
      <c r="C12821">
        <v>2</v>
      </c>
      <c r="D12821">
        <v>0.05</v>
      </c>
      <c r="E12821" s="289" t="s">
        <v>28570</v>
      </c>
      <c r="F12821">
        <v>5017476631</v>
      </c>
      <c r="G12821" s="276">
        <v>45933</v>
      </c>
      <c r="H12821">
        <v>20250925812454</v>
      </c>
      <c r="I12821">
        <v>2E-3</v>
      </c>
      <c r="J12821" s="289" t="s">
        <v>275</v>
      </c>
      <c r="K12821" s="289" t="s">
        <v>28571</v>
      </c>
      <c r="L12821" s="289" t="s">
        <v>280</v>
      </c>
      <c r="M12821" s="289" t="s">
        <v>28804</v>
      </c>
      <c r="N12821" s="289" t="s">
        <v>26316</v>
      </c>
      <c r="O12821" s="289" t="s">
        <v>18284</v>
      </c>
      <c r="P12821" s="289">
        <f>VLOOKUP(CAT_Details[[#This Row],[Delivery Bp Customer Code]],Table6[],2,0)</f>
        <v>3705</v>
      </c>
    </row>
    <row r="12822" spans="1:16" x14ac:dyDescent="0.25">
      <c r="A12822" s="289" t="s">
        <v>17052</v>
      </c>
      <c r="B12822">
        <v>2</v>
      </c>
      <c r="C12822">
        <v>36</v>
      </c>
      <c r="D12822">
        <v>0.45</v>
      </c>
      <c r="E12822" s="289" t="s">
        <v>28570</v>
      </c>
      <c r="F12822">
        <v>5017476632</v>
      </c>
      <c r="G12822" s="276">
        <v>45933</v>
      </c>
      <c r="H12822">
        <v>20250924811708</v>
      </c>
      <c r="I12822">
        <v>0.16</v>
      </c>
      <c r="J12822" s="289" t="s">
        <v>275</v>
      </c>
      <c r="K12822" s="289" t="s">
        <v>28572</v>
      </c>
      <c r="L12822" s="289" t="s">
        <v>280</v>
      </c>
      <c r="M12822" s="289" t="s">
        <v>28804</v>
      </c>
      <c r="N12822" s="289" t="s">
        <v>26316</v>
      </c>
      <c r="O12822" s="289" t="s">
        <v>18284</v>
      </c>
      <c r="P12822" s="289">
        <f>VLOOKUP(CAT_Details[[#This Row],[Delivery Bp Customer Code]],Table6[],2,0)</f>
        <v>3705</v>
      </c>
    </row>
    <row r="12823" spans="1:16" x14ac:dyDescent="0.25">
      <c r="A12823" s="289" t="s">
        <v>17052</v>
      </c>
      <c r="B12823">
        <v>1</v>
      </c>
      <c r="C12823">
        <v>814</v>
      </c>
      <c r="D12823">
        <v>0.84</v>
      </c>
      <c r="E12823" s="289" t="s">
        <v>28573</v>
      </c>
      <c r="F12823">
        <v>5017476653</v>
      </c>
      <c r="G12823" s="276">
        <v>45933</v>
      </c>
      <c r="H12823">
        <v>20250925812806</v>
      </c>
      <c r="I12823">
        <v>0.8</v>
      </c>
      <c r="J12823" s="289" t="s">
        <v>302</v>
      </c>
      <c r="K12823" s="289" t="s">
        <v>28574</v>
      </c>
      <c r="L12823" s="289" t="s">
        <v>280</v>
      </c>
      <c r="M12823" s="289" t="s">
        <v>28799</v>
      </c>
      <c r="N12823" s="289" t="s">
        <v>19572</v>
      </c>
      <c r="O12823" s="289" t="s">
        <v>18284</v>
      </c>
      <c r="P12823" s="289">
        <f>VLOOKUP(CAT_Details[[#This Row],[Delivery Bp Customer Code]],Table6[],2,0)</f>
        <v>3705</v>
      </c>
    </row>
    <row r="12824" spans="1:16" x14ac:dyDescent="0.25">
      <c r="A12824" s="289" t="s">
        <v>17052</v>
      </c>
      <c r="B12824">
        <v>1</v>
      </c>
      <c r="C12824">
        <v>4.04</v>
      </c>
      <c r="D12824">
        <v>0.2</v>
      </c>
      <c r="E12824" s="289" t="s">
        <v>28577</v>
      </c>
      <c r="F12824">
        <v>5017476790</v>
      </c>
      <c r="G12824" s="276">
        <v>45933</v>
      </c>
      <c r="H12824">
        <v>20250926813008</v>
      </c>
      <c r="I12824">
        <v>7.1999999999999995E-2</v>
      </c>
      <c r="J12824" s="289" t="s">
        <v>302</v>
      </c>
      <c r="K12824" s="289" t="s">
        <v>28578</v>
      </c>
      <c r="L12824" s="289" t="s">
        <v>280</v>
      </c>
      <c r="M12824" s="289" t="s">
        <v>28799</v>
      </c>
      <c r="N12824" s="289" t="s">
        <v>18870</v>
      </c>
      <c r="O12824" s="289" t="s">
        <v>18284</v>
      </c>
      <c r="P12824" s="289">
        <f>VLOOKUP(CAT_Details[[#This Row],[Delivery Bp Customer Code]],Table6[],2,0)</f>
        <v>3705</v>
      </c>
    </row>
    <row r="12825" spans="1:16" x14ac:dyDescent="0.25">
      <c r="A12825" s="289" t="s">
        <v>3771</v>
      </c>
      <c r="B12825">
        <v>15</v>
      </c>
      <c r="C12825">
        <v>6450</v>
      </c>
      <c r="D12825">
        <v>6.3</v>
      </c>
      <c r="E12825" s="289" t="s">
        <v>28583</v>
      </c>
      <c r="F12825">
        <v>5017476690</v>
      </c>
      <c r="G12825" s="276">
        <v>45933</v>
      </c>
      <c r="H12825">
        <v>20250923809872</v>
      </c>
      <c r="I12825">
        <v>6.5019999999999998</v>
      </c>
      <c r="J12825" s="289" t="s">
        <v>350</v>
      </c>
      <c r="K12825" s="289" t="s">
        <v>28584</v>
      </c>
      <c r="L12825" s="289" t="s">
        <v>275</v>
      </c>
      <c r="M12825" s="289" t="s">
        <v>28803</v>
      </c>
      <c r="N12825" s="289" t="s">
        <v>16110</v>
      </c>
      <c r="O12825" s="289" t="s">
        <v>3775</v>
      </c>
      <c r="P12825" s="289">
        <f>VLOOKUP(CAT_Details[[#This Row],[Delivery Bp Customer Code]],Table6[],2,0)</f>
        <v>3401</v>
      </c>
    </row>
    <row r="12826" spans="1:16" x14ac:dyDescent="0.25">
      <c r="A12826" s="289" t="s">
        <v>3329</v>
      </c>
      <c r="B12826">
        <v>6</v>
      </c>
      <c r="C12826">
        <v>1390</v>
      </c>
      <c r="D12826">
        <v>2.8</v>
      </c>
      <c r="E12826" s="289" t="s">
        <v>28193</v>
      </c>
      <c r="F12826">
        <v>5017429582</v>
      </c>
      <c r="G12826" s="276">
        <v>45933</v>
      </c>
      <c r="H12826">
        <v>20250919808336</v>
      </c>
      <c r="I12826">
        <v>5.7119999999999997</v>
      </c>
      <c r="J12826" s="289" t="s">
        <v>287</v>
      </c>
      <c r="K12826" s="289" t="s">
        <v>28194</v>
      </c>
      <c r="L12826" s="289" t="s">
        <v>275</v>
      </c>
      <c r="M12826" s="289" t="s">
        <v>28586</v>
      </c>
      <c r="N12826" s="289" t="s">
        <v>468</v>
      </c>
      <c r="O12826" s="289" t="s">
        <v>3332</v>
      </c>
      <c r="P12826" s="289">
        <f>VLOOKUP(CAT_Details[[#This Row],[Delivery Bp Customer Code]],Table6[],2,0)</f>
        <v>3402</v>
      </c>
    </row>
    <row r="12827" spans="1:16" x14ac:dyDescent="0.25">
      <c r="A12827" s="289" t="s">
        <v>3329</v>
      </c>
      <c r="B12827">
        <v>3</v>
      </c>
      <c r="C12827">
        <v>565.5</v>
      </c>
      <c r="D12827">
        <v>1.2</v>
      </c>
      <c r="E12827" s="289" t="s">
        <v>28397</v>
      </c>
      <c r="F12827">
        <v>5017444833</v>
      </c>
      <c r="G12827" s="276">
        <v>45933</v>
      </c>
      <c r="H12827">
        <v>20250922809009</v>
      </c>
      <c r="I12827">
        <v>2.7360000000000002</v>
      </c>
      <c r="J12827" s="289" t="s">
        <v>438</v>
      </c>
      <c r="K12827" s="289" t="s">
        <v>28398</v>
      </c>
      <c r="L12827" s="289" t="s">
        <v>275</v>
      </c>
      <c r="M12827" s="289" t="s">
        <v>28667</v>
      </c>
      <c r="N12827" s="289" t="s">
        <v>4090</v>
      </c>
      <c r="O12827" s="289" t="s">
        <v>3332</v>
      </c>
      <c r="P12827" s="289">
        <f>VLOOKUP(CAT_Details[[#This Row],[Delivery Bp Customer Code]],Table6[],2,0)</f>
        <v>3402</v>
      </c>
    </row>
    <row r="12828" spans="1:16" x14ac:dyDescent="0.25">
      <c r="A12828" s="289" t="s">
        <v>3329</v>
      </c>
      <c r="B12828">
        <v>2</v>
      </c>
      <c r="C12828">
        <v>140</v>
      </c>
      <c r="D12828">
        <v>0.4</v>
      </c>
      <c r="E12828" s="289" t="s">
        <v>28405</v>
      </c>
      <c r="F12828">
        <v>5017460156</v>
      </c>
      <c r="G12828" s="276">
        <v>45933</v>
      </c>
      <c r="H12828">
        <v>20250925812055</v>
      </c>
      <c r="I12828">
        <v>0.38400000000000001</v>
      </c>
      <c r="J12828" s="289" t="s">
        <v>324</v>
      </c>
      <c r="K12828" s="289" t="s">
        <v>28406</v>
      </c>
      <c r="L12828" s="289" t="s">
        <v>275</v>
      </c>
      <c r="M12828" s="289" t="s">
        <v>28800</v>
      </c>
      <c r="N12828" s="289" t="s">
        <v>16153</v>
      </c>
      <c r="O12828" s="289" t="s">
        <v>3332</v>
      </c>
      <c r="P12828" s="289">
        <f>VLOOKUP(CAT_Details[[#This Row],[Delivery Bp Customer Code]],Table6[],2,0)</f>
        <v>3402</v>
      </c>
    </row>
    <row r="12829" spans="1:16" x14ac:dyDescent="0.25">
      <c r="A12829" s="289" t="s">
        <v>3329</v>
      </c>
      <c r="B12829">
        <v>1</v>
      </c>
      <c r="C12829">
        <v>115</v>
      </c>
      <c r="D12829">
        <v>0.4</v>
      </c>
      <c r="E12829" s="289" t="s">
        <v>28409</v>
      </c>
      <c r="F12829">
        <v>5017460291</v>
      </c>
      <c r="G12829" s="276">
        <v>45933</v>
      </c>
      <c r="H12829">
        <v>20250925812353</v>
      </c>
      <c r="I12829">
        <v>0.94099999999999995</v>
      </c>
      <c r="J12829" s="289" t="s">
        <v>324</v>
      </c>
      <c r="K12829" s="289" t="s">
        <v>28410</v>
      </c>
      <c r="L12829" s="289" t="s">
        <v>275</v>
      </c>
      <c r="M12829" s="289" t="s">
        <v>28800</v>
      </c>
      <c r="N12829" s="289" t="s">
        <v>5504</v>
      </c>
      <c r="O12829" s="289" t="s">
        <v>3332</v>
      </c>
      <c r="P12829" s="289">
        <f>VLOOKUP(CAT_Details[[#This Row],[Delivery Bp Customer Code]],Table6[],2,0)</f>
        <v>3402</v>
      </c>
    </row>
    <row r="12830" spans="1:16" x14ac:dyDescent="0.25">
      <c r="A12830" s="289" t="s">
        <v>3329</v>
      </c>
      <c r="B12830">
        <v>3</v>
      </c>
      <c r="C12830">
        <v>394</v>
      </c>
      <c r="D12830">
        <v>0.48</v>
      </c>
      <c r="E12830" s="289" t="s">
        <v>28371</v>
      </c>
      <c r="F12830">
        <v>5017460396</v>
      </c>
      <c r="G12830" s="276">
        <v>45933</v>
      </c>
      <c r="H12830">
        <v>20250924811756</v>
      </c>
      <c r="I12830">
        <v>0.308</v>
      </c>
      <c r="J12830" s="289" t="s">
        <v>1047</v>
      </c>
      <c r="K12830" s="289" t="s">
        <v>28413</v>
      </c>
      <c r="L12830" s="289" t="s">
        <v>275</v>
      </c>
      <c r="M12830" s="289" t="s">
        <v>28667</v>
      </c>
      <c r="N12830" s="289" t="s">
        <v>1049</v>
      </c>
      <c r="O12830" s="289" t="s">
        <v>3332</v>
      </c>
      <c r="P12830" s="289">
        <f>VLOOKUP(CAT_Details[[#This Row],[Delivery Bp Customer Code]],Table6[],2,0)</f>
        <v>3402</v>
      </c>
    </row>
    <row r="12831" spans="1:16" x14ac:dyDescent="0.25">
      <c r="A12831" s="289" t="s">
        <v>3329</v>
      </c>
      <c r="B12831">
        <v>1</v>
      </c>
      <c r="C12831">
        <v>125</v>
      </c>
      <c r="D12831">
        <v>0.4</v>
      </c>
      <c r="E12831" s="289" t="s">
        <v>28587</v>
      </c>
      <c r="F12831">
        <v>5017476191</v>
      </c>
      <c r="G12831" s="276">
        <v>45933</v>
      </c>
      <c r="H12831">
        <v>20250925812015</v>
      </c>
      <c r="I12831">
        <v>0.57599999999999996</v>
      </c>
      <c r="J12831" s="289" t="s">
        <v>350</v>
      </c>
      <c r="K12831" s="289" t="s">
        <v>28588</v>
      </c>
      <c r="L12831" s="289" t="s">
        <v>275</v>
      </c>
      <c r="M12831" s="289" t="s">
        <v>28801</v>
      </c>
      <c r="N12831" s="289" t="s">
        <v>743</v>
      </c>
      <c r="O12831" s="289" t="s">
        <v>3332</v>
      </c>
      <c r="P12831" s="289">
        <f>VLOOKUP(CAT_Details[[#This Row],[Delivery Bp Customer Code]],Table6[],2,0)</f>
        <v>3402</v>
      </c>
    </row>
    <row r="12832" spans="1:16" x14ac:dyDescent="0.25">
      <c r="A12832" s="289" t="s">
        <v>3329</v>
      </c>
      <c r="B12832">
        <v>2</v>
      </c>
      <c r="C12832">
        <v>180</v>
      </c>
      <c r="D12832">
        <v>0.8</v>
      </c>
      <c r="E12832" s="289" t="s">
        <v>28591</v>
      </c>
      <c r="F12832">
        <v>5017476323</v>
      </c>
      <c r="G12832" s="276">
        <v>45933</v>
      </c>
      <c r="H12832">
        <v>20250925812172</v>
      </c>
      <c r="I12832">
        <v>2.1120000000000001</v>
      </c>
      <c r="J12832" s="289" t="s">
        <v>350</v>
      </c>
      <c r="K12832" s="289" t="s">
        <v>28592</v>
      </c>
      <c r="L12832" s="289" t="s">
        <v>275</v>
      </c>
      <c r="M12832" s="289" t="s">
        <v>28982</v>
      </c>
      <c r="N12832" s="289" t="s">
        <v>23742</v>
      </c>
      <c r="O12832" s="289" t="s">
        <v>3332</v>
      </c>
      <c r="P12832" s="289">
        <f>VLOOKUP(CAT_Details[[#This Row],[Delivery Bp Customer Code]],Table6[],2,0)</f>
        <v>3402</v>
      </c>
    </row>
    <row r="12833" spans="1:16" x14ac:dyDescent="0.25">
      <c r="A12833" s="289" t="s">
        <v>3329</v>
      </c>
      <c r="B12833">
        <v>1</v>
      </c>
      <c r="C12833">
        <v>129</v>
      </c>
      <c r="D12833">
        <v>0.4</v>
      </c>
      <c r="E12833" s="289" t="s">
        <v>28593</v>
      </c>
      <c r="F12833">
        <v>5017476346</v>
      </c>
      <c r="G12833" s="276">
        <v>45933</v>
      </c>
      <c r="H12833">
        <v>20250918807539</v>
      </c>
      <c r="I12833">
        <v>0.48</v>
      </c>
      <c r="J12833" s="289" t="s">
        <v>280</v>
      </c>
      <c r="K12833" s="289" t="s">
        <v>28594</v>
      </c>
      <c r="L12833" s="289" t="s">
        <v>275</v>
      </c>
      <c r="M12833" s="289" t="s">
        <v>28986</v>
      </c>
      <c r="N12833" s="289" t="s">
        <v>619</v>
      </c>
      <c r="O12833" s="289" t="s">
        <v>3332</v>
      </c>
      <c r="P12833" s="289">
        <f>VLOOKUP(CAT_Details[[#This Row],[Delivery Bp Customer Code]],Table6[],2,0)</f>
        <v>3402</v>
      </c>
    </row>
    <row r="12834" spans="1:16" x14ac:dyDescent="0.25">
      <c r="A12834" s="289" t="s">
        <v>3329</v>
      </c>
      <c r="B12834">
        <v>1</v>
      </c>
      <c r="C12834">
        <v>325</v>
      </c>
      <c r="D12834">
        <v>0.4</v>
      </c>
      <c r="E12834" s="289" t="s">
        <v>28596</v>
      </c>
      <c r="F12834">
        <v>5017476469</v>
      </c>
      <c r="G12834" s="276">
        <v>45933</v>
      </c>
      <c r="H12834">
        <v>20250925812360</v>
      </c>
      <c r="I12834">
        <v>0.72</v>
      </c>
      <c r="J12834" s="289" t="s">
        <v>350</v>
      </c>
      <c r="K12834" s="289" t="s">
        <v>28597</v>
      </c>
      <c r="L12834" s="289" t="s">
        <v>275</v>
      </c>
      <c r="M12834" s="289" t="s">
        <v>28803</v>
      </c>
      <c r="N12834" s="289" t="s">
        <v>7995</v>
      </c>
      <c r="O12834" s="289" t="s">
        <v>3332</v>
      </c>
      <c r="P12834" s="289">
        <f>VLOOKUP(CAT_Details[[#This Row],[Delivery Bp Customer Code]],Table6[],2,0)</f>
        <v>3402</v>
      </c>
    </row>
    <row r="12835" spans="1:16" x14ac:dyDescent="0.25">
      <c r="A12835" s="289" t="s">
        <v>3329</v>
      </c>
      <c r="B12835">
        <v>1</v>
      </c>
      <c r="C12835">
        <v>5</v>
      </c>
      <c r="D12835">
        <v>0.05</v>
      </c>
      <c r="E12835" s="289" t="s">
        <v>28600</v>
      </c>
      <c r="F12835">
        <v>5017476507</v>
      </c>
      <c r="G12835" s="276">
        <v>45933</v>
      </c>
      <c r="H12835">
        <v>20250925811972</v>
      </c>
      <c r="I12835">
        <v>3.5999999999999997E-2</v>
      </c>
      <c r="J12835" s="289" t="s">
        <v>350</v>
      </c>
      <c r="K12835" s="289" t="s">
        <v>28601</v>
      </c>
      <c r="L12835" s="289" t="s">
        <v>275</v>
      </c>
      <c r="M12835" s="289" t="s">
        <v>28671</v>
      </c>
      <c r="N12835" s="289" t="s">
        <v>5415</v>
      </c>
      <c r="O12835" s="289" t="s">
        <v>3332</v>
      </c>
      <c r="P12835" s="289">
        <f>VLOOKUP(CAT_Details[[#This Row],[Delivery Bp Customer Code]],Table6[],2,0)</f>
        <v>3402</v>
      </c>
    </row>
    <row r="12836" spans="1:16" x14ac:dyDescent="0.25">
      <c r="A12836" s="289" t="s">
        <v>3329</v>
      </c>
      <c r="B12836">
        <v>1</v>
      </c>
      <c r="C12836">
        <v>48</v>
      </c>
      <c r="D12836">
        <v>0.2</v>
      </c>
      <c r="E12836" s="289" t="s">
        <v>28604</v>
      </c>
      <c r="F12836">
        <v>5017476802</v>
      </c>
      <c r="G12836" s="276">
        <v>45933</v>
      </c>
      <c r="H12836">
        <v>20250925812153</v>
      </c>
      <c r="I12836">
        <v>0.26900000000000002</v>
      </c>
      <c r="J12836" s="289" t="s">
        <v>350</v>
      </c>
      <c r="K12836" s="289" t="s">
        <v>28605</v>
      </c>
      <c r="L12836" s="289" t="s">
        <v>275</v>
      </c>
      <c r="M12836" s="289" t="s">
        <v>28803</v>
      </c>
      <c r="N12836" s="289" t="s">
        <v>704</v>
      </c>
      <c r="O12836" s="289" t="s">
        <v>3332</v>
      </c>
      <c r="P12836" s="289">
        <f>VLOOKUP(CAT_Details[[#This Row],[Delivery Bp Customer Code]],Table6[],2,0)</f>
        <v>3402</v>
      </c>
    </row>
    <row r="12837" spans="1:16" x14ac:dyDescent="0.25">
      <c r="A12837" s="289" t="s">
        <v>76</v>
      </c>
      <c r="B12837">
        <v>14</v>
      </c>
      <c r="C12837">
        <v>2601</v>
      </c>
      <c r="D12837">
        <v>4.2</v>
      </c>
      <c r="E12837" s="289" t="s">
        <v>28068</v>
      </c>
      <c r="F12837">
        <v>5017413995</v>
      </c>
      <c r="G12837" s="276">
        <v>45933</v>
      </c>
      <c r="H12837">
        <v>20250918807498</v>
      </c>
      <c r="I12837">
        <v>7.98</v>
      </c>
      <c r="J12837" s="289" t="s">
        <v>756</v>
      </c>
      <c r="K12837" s="289" t="s">
        <v>28069</v>
      </c>
      <c r="L12837" s="289" t="s">
        <v>275</v>
      </c>
      <c r="M12837" s="289" t="s">
        <v>28987</v>
      </c>
      <c r="N12837" s="289" t="s">
        <v>22780</v>
      </c>
      <c r="O12837" s="289" t="s">
        <v>16049</v>
      </c>
      <c r="P12837" s="289" t="str">
        <f>VLOOKUP(CAT_Details[[#This Row],[Delivery Bp Customer Code]],Table6[],2,0)</f>
        <v>MZ02</v>
      </c>
    </row>
    <row r="12838" spans="1:16" x14ac:dyDescent="0.25">
      <c r="A12838" s="289" t="s">
        <v>76</v>
      </c>
      <c r="B12838">
        <v>3</v>
      </c>
      <c r="C12838">
        <v>133</v>
      </c>
      <c r="D12838">
        <v>0.6</v>
      </c>
      <c r="E12838" s="289" t="s">
        <v>28440</v>
      </c>
      <c r="F12838">
        <v>5017460286</v>
      </c>
      <c r="G12838" s="276">
        <v>45933</v>
      </c>
      <c r="H12838">
        <v>20250925812614</v>
      </c>
      <c r="I12838">
        <v>1.044</v>
      </c>
      <c r="J12838" s="289" t="s">
        <v>324</v>
      </c>
      <c r="K12838" s="289" t="s">
        <v>28441</v>
      </c>
      <c r="L12838" s="289" t="s">
        <v>275</v>
      </c>
      <c r="M12838" s="289" t="s">
        <v>28800</v>
      </c>
      <c r="N12838" s="289" t="s">
        <v>1160</v>
      </c>
      <c r="O12838" s="289" t="s">
        <v>16049</v>
      </c>
      <c r="P12838" s="289" t="str">
        <f>VLOOKUP(CAT_Details[[#This Row],[Delivery Bp Customer Code]],Table6[],2,0)</f>
        <v>MZ02</v>
      </c>
    </row>
    <row r="12839" spans="1:16" x14ac:dyDescent="0.25">
      <c r="A12839" s="289" t="s">
        <v>76</v>
      </c>
      <c r="B12839">
        <v>3</v>
      </c>
      <c r="C12839">
        <v>708</v>
      </c>
      <c r="D12839">
        <v>1.2</v>
      </c>
      <c r="E12839" s="289" t="s">
        <v>28607</v>
      </c>
      <c r="F12839">
        <v>5017476279</v>
      </c>
      <c r="G12839" s="276">
        <v>45933</v>
      </c>
      <c r="H12839">
        <v>20250925812311</v>
      </c>
      <c r="I12839">
        <v>1.44</v>
      </c>
      <c r="J12839" s="289" t="s">
        <v>350</v>
      </c>
      <c r="K12839" s="289" t="s">
        <v>28608</v>
      </c>
      <c r="L12839" s="289" t="s">
        <v>275</v>
      </c>
      <c r="M12839" s="289" t="s">
        <v>28803</v>
      </c>
      <c r="N12839" s="289" t="s">
        <v>948</v>
      </c>
      <c r="O12839" s="289" t="s">
        <v>16049</v>
      </c>
      <c r="P12839" s="289" t="str">
        <f>VLOOKUP(CAT_Details[[#This Row],[Delivery Bp Customer Code]],Table6[],2,0)</f>
        <v>MZ02</v>
      </c>
    </row>
    <row r="12840" spans="1:16" x14ac:dyDescent="0.25">
      <c r="A12840" s="289" t="s">
        <v>76</v>
      </c>
      <c r="B12840">
        <v>1</v>
      </c>
      <c r="C12840">
        <v>210</v>
      </c>
      <c r="D12840">
        <v>0.5</v>
      </c>
      <c r="E12840" s="289" t="s">
        <v>28611</v>
      </c>
      <c r="F12840">
        <v>5017476590</v>
      </c>
      <c r="G12840" s="276">
        <v>45933</v>
      </c>
      <c r="H12840">
        <v>20250925812588</v>
      </c>
      <c r="I12840">
        <v>1.1399999999999999</v>
      </c>
      <c r="J12840" s="289" t="s">
        <v>350</v>
      </c>
      <c r="K12840" s="289" t="s">
        <v>28612</v>
      </c>
      <c r="L12840" s="289" t="s">
        <v>275</v>
      </c>
      <c r="M12840" s="289" t="s">
        <v>28801</v>
      </c>
      <c r="N12840" s="289" t="s">
        <v>1166</v>
      </c>
      <c r="O12840" s="289" t="s">
        <v>16049</v>
      </c>
      <c r="P12840" s="289" t="str">
        <f>VLOOKUP(CAT_Details[[#This Row],[Delivery Bp Customer Code]],Table6[],2,0)</f>
        <v>MZ02</v>
      </c>
    </row>
    <row r="12841" spans="1:16" x14ac:dyDescent="0.25">
      <c r="A12841" s="289" t="s">
        <v>74</v>
      </c>
      <c r="B12841">
        <v>87</v>
      </c>
      <c r="C12841">
        <v>7482</v>
      </c>
      <c r="D12841">
        <v>13.6</v>
      </c>
      <c r="E12841" s="289" t="s">
        <v>28077</v>
      </c>
      <c r="F12841">
        <v>5017413352</v>
      </c>
      <c r="G12841" s="276">
        <v>45933</v>
      </c>
      <c r="H12841">
        <v>20250918807499</v>
      </c>
      <c r="I12841">
        <v>36.749000000000002</v>
      </c>
      <c r="J12841" s="289" t="s">
        <v>756</v>
      </c>
      <c r="K12841" s="289" t="s">
        <v>28078</v>
      </c>
      <c r="L12841" s="289" t="s">
        <v>275</v>
      </c>
      <c r="M12841" s="289" t="s">
        <v>28806</v>
      </c>
      <c r="N12841" s="289" t="s">
        <v>22780</v>
      </c>
      <c r="O12841" s="289" t="s">
        <v>22256</v>
      </c>
      <c r="P12841" s="289" t="str">
        <f>VLOOKUP(CAT_Details[[#This Row],[Delivery Bp Customer Code]],Table6[],2,0)</f>
        <v>DX01-L5</v>
      </c>
    </row>
    <row r="12842" spans="1:16" x14ac:dyDescent="0.25">
      <c r="A12842" s="289" t="s">
        <v>74</v>
      </c>
      <c r="B12842">
        <v>5</v>
      </c>
      <c r="C12842">
        <v>2000</v>
      </c>
      <c r="D12842">
        <v>2.5</v>
      </c>
      <c r="E12842" s="289" t="s">
        <v>28212</v>
      </c>
      <c r="F12842">
        <v>5017428928</v>
      </c>
      <c r="G12842" s="276">
        <v>45933</v>
      </c>
      <c r="H12842">
        <v>20250923809880</v>
      </c>
      <c r="I12842">
        <v>6</v>
      </c>
      <c r="J12842" s="289" t="s">
        <v>287</v>
      </c>
      <c r="K12842" s="289" t="s">
        <v>28213</v>
      </c>
      <c r="L12842" s="289" t="s">
        <v>275</v>
      </c>
      <c r="M12842" s="289" t="s">
        <v>28989</v>
      </c>
      <c r="N12842" s="289" t="s">
        <v>20548</v>
      </c>
      <c r="O12842" s="289" t="s">
        <v>22256</v>
      </c>
      <c r="P12842" s="289" t="str">
        <f>VLOOKUP(CAT_Details[[#This Row],[Delivery Bp Customer Code]],Table6[],2,0)</f>
        <v>DX01-L5</v>
      </c>
    </row>
    <row r="12843" spans="1:16" x14ac:dyDescent="0.25">
      <c r="A12843" s="289" t="s">
        <v>74</v>
      </c>
      <c r="B12843">
        <v>2</v>
      </c>
      <c r="C12843">
        <v>413</v>
      </c>
      <c r="D12843">
        <v>0.6</v>
      </c>
      <c r="E12843" s="289" t="s">
        <v>28165</v>
      </c>
      <c r="F12843">
        <v>5017429575</v>
      </c>
      <c r="G12843" s="276">
        <v>45933</v>
      </c>
      <c r="H12843">
        <v>20250922809251</v>
      </c>
      <c r="I12843">
        <v>0.67200000000000004</v>
      </c>
      <c r="J12843" s="289" t="s">
        <v>764</v>
      </c>
      <c r="K12843" s="289" t="s">
        <v>28238</v>
      </c>
      <c r="L12843" s="289" t="s">
        <v>275</v>
      </c>
      <c r="M12843" s="289" t="s">
        <v>28346</v>
      </c>
      <c r="N12843" s="289" t="s">
        <v>766</v>
      </c>
      <c r="O12843" s="289" t="s">
        <v>22256</v>
      </c>
      <c r="P12843" s="289" t="str">
        <f>VLOOKUP(CAT_Details[[#This Row],[Delivery Bp Customer Code]],Table6[],2,0)</f>
        <v>DX01-L5</v>
      </c>
    </row>
    <row r="12844" spans="1:16" x14ac:dyDescent="0.25">
      <c r="A12844" s="289" t="s">
        <v>74</v>
      </c>
      <c r="B12844">
        <v>6</v>
      </c>
      <c r="C12844">
        <v>930</v>
      </c>
      <c r="D12844">
        <v>2.6</v>
      </c>
      <c r="E12844" s="289" t="s">
        <v>28450</v>
      </c>
      <c r="F12844">
        <v>5017444056</v>
      </c>
      <c r="G12844" s="276">
        <v>45933</v>
      </c>
      <c r="H12844">
        <v>20250924810958</v>
      </c>
      <c r="I12844">
        <v>6.24</v>
      </c>
      <c r="J12844" s="289" t="s">
        <v>294</v>
      </c>
      <c r="K12844" s="289" t="s">
        <v>28451</v>
      </c>
      <c r="L12844" s="289" t="s">
        <v>275</v>
      </c>
      <c r="M12844" s="289" t="s">
        <v>28665</v>
      </c>
      <c r="N12844" s="289" t="s">
        <v>16159</v>
      </c>
      <c r="O12844" s="289" t="s">
        <v>22256</v>
      </c>
      <c r="P12844" s="289" t="str">
        <f>VLOOKUP(CAT_Details[[#This Row],[Delivery Bp Customer Code]],Table6[],2,0)</f>
        <v>DX01-L5</v>
      </c>
    </row>
    <row r="12845" spans="1:16" x14ac:dyDescent="0.25">
      <c r="A12845" s="289" t="s">
        <v>74</v>
      </c>
      <c r="B12845">
        <v>6</v>
      </c>
      <c r="C12845">
        <v>2340</v>
      </c>
      <c r="D12845">
        <v>2.4</v>
      </c>
      <c r="E12845" s="289" t="s">
        <v>28458</v>
      </c>
      <c r="F12845">
        <v>5017444469</v>
      </c>
      <c r="G12845" s="276">
        <v>45933</v>
      </c>
      <c r="H12845">
        <v>20250923810396</v>
      </c>
      <c r="I12845">
        <v>5.76</v>
      </c>
      <c r="J12845" s="289" t="s">
        <v>294</v>
      </c>
      <c r="K12845" s="289" t="s">
        <v>28459</v>
      </c>
      <c r="L12845" s="289" t="s">
        <v>275</v>
      </c>
      <c r="M12845" s="289" t="s">
        <v>28675</v>
      </c>
      <c r="N12845" s="289" t="s">
        <v>297</v>
      </c>
      <c r="O12845" s="289" t="s">
        <v>22256</v>
      </c>
      <c r="P12845" s="289" t="str">
        <f>VLOOKUP(CAT_Details[[#This Row],[Delivery Bp Customer Code]],Table6[],2,0)</f>
        <v>DX01-L5</v>
      </c>
    </row>
    <row r="12846" spans="1:16" x14ac:dyDescent="0.25">
      <c r="A12846" s="289" t="s">
        <v>74</v>
      </c>
      <c r="B12846">
        <v>1</v>
      </c>
      <c r="C12846">
        <v>0.2</v>
      </c>
      <c r="D12846">
        <v>0.02</v>
      </c>
      <c r="E12846" s="289" t="s">
        <v>28469</v>
      </c>
      <c r="F12846">
        <v>5017444744</v>
      </c>
      <c r="G12846" s="276">
        <v>45933</v>
      </c>
      <c r="H12846">
        <v>20250923810099</v>
      </c>
      <c r="I12846">
        <v>8.0000000000000002E-3</v>
      </c>
      <c r="J12846" s="289" t="s">
        <v>438</v>
      </c>
      <c r="K12846" s="289" t="s">
        <v>28470</v>
      </c>
      <c r="L12846" s="289" t="s">
        <v>275</v>
      </c>
      <c r="M12846" s="289" t="s">
        <v>28667</v>
      </c>
      <c r="N12846" s="289" t="s">
        <v>751</v>
      </c>
      <c r="O12846" s="289" t="s">
        <v>22256</v>
      </c>
      <c r="P12846" s="289" t="str">
        <f>VLOOKUP(CAT_Details[[#This Row],[Delivery Bp Customer Code]],Table6[],2,0)</f>
        <v>DX01-L5</v>
      </c>
    </row>
    <row r="12847" spans="1:16" x14ac:dyDescent="0.25">
      <c r="A12847" s="289" t="s">
        <v>74</v>
      </c>
      <c r="B12847">
        <v>13</v>
      </c>
      <c r="C12847">
        <v>14300</v>
      </c>
      <c r="D12847">
        <v>5.2</v>
      </c>
      <c r="E12847" s="289" t="s">
        <v>28482</v>
      </c>
      <c r="F12847">
        <v>5017460411</v>
      </c>
      <c r="G12847" s="276">
        <v>45933</v>
      </c>
      <c r="H12847">
        <v>20250925812364</v>
      </c>
      <c r="I12847">
        <v>7.4880000000000004</v>
      </c>
      <c r="J12847" s="289" t="s">
        <v>324</v>
      </c>
      <c r="K12847" s="289" t="s">
        <v>28483</v>
      </c>
      <c r="L12847" s="289" t="s">
        <v>275</v>
      </c>
      <c r="M12847" s="289" t="s">
        <v>28800</v>
      </c>
      <c r="N12847" s="289" t="s">
        <v>333</v>
      </c>
      <c r="O12847" s="289" t="s">
        <v>22256</v>
      </c>
      <c r="P12847" s="289" t="str">
        <f>VLOOKUP(CAT_Details[[#This Row],[Delivery Bp Customer Code]],Table6[],2,0)</f>
        <v>DX01-L5</v>
      </c>
    </row>
    <row r="12848" spans="1:16" x14ac:dyDescent="0.25">
      <c r="A12848" s="289" t="s">
        <v>74</v>
      </c>
      <c r="B12848">
        <v>34</v>
      </c>
      <c r="C12848">
        <v>3845</v>
      </c>
      <c r="D12848">
        <v>9.4</v>
      </c>
      <c r="E12848" s="289" t="s">
        <v>28491</v>
      </c>
      <c r="F12848">
        <v>5017460571</v>
      </c>
      <c r="G12848" s="276">
        <v>45933</v>
      </c>
      <c r="H12848">
        <v>20250924811703</v>
      </c>
      <c r="I12848">
        <v>9.0239999999999991</v>
      </c>
      <c r="J12848" s="289" t="s">
        <v>324</v>
      </c>
      <c r="K12848" s="289" t="s">
        <v>28492</v>
      </c>
      <c r="L12848" s="289" t="s">
        <v>275</v>
      </c>
      <c r="M12848" s="289" t="s">
        <v>28809</v>
      </c>
      <c r="N12848" s="289" t="s">
        <v>16153</v>
      </c>
      <c r="O12848" s="289" t="s">
        <v>22256</v>
      </c>
      <c r="P12848" s="289" t="str">
        <f>VLOOKUP(CAT_Details[[#This Row],[Delivery Bp Customer Code]],Table6[],2,0)</f>
        <v>DX01-L5</v>
      </c>
    </row>
    <row r="12849" spans="1:16" x14ac:dyDescent="0.25">
      <c r="A12849" s="289" t="s">
        <v>74</v>
      </c>
      <c r="B12849">
        <v>5</v>
      </c>
      <c r="C12849">
        <v>435</v>
      </c>
      <c r="D12849">
        <v>2</v>
      </c>
      <c r="E12849" s="289" t="s">
        <v>28619</v>
      </c>
      <c r="F12849">
        <v>5017476345</v>
      </c>
      <c r="G12849" s="276">
        <v>45933</v>
      </c>
      <c r="H12849">
        <v>20250925812254</v>
      </c>
      <c r="I12849">
        <v>4.8</v>
      </c>
      <c r="J12849" s="289" t="s">
        <v>350</v>
      </c>
      <c r="K12849" s="289" t="s">
        <v>28620</v>
      </c>
      <c r="L12849" s="289" t="s">
        <v>275</v>
      </c>
      <c r="M12849" s="289" t="s">
        <v>28803</v>
      </c>
      <c r="N12849" s="289" t="s">
        <v>15321</v>
      </c>
      <c r="O12849" s="289" t="s">
        <v>22256</v>
      </c>
      <c r="P12849" s="289" t="str">
        <f>VLOOKUP(CAT_Details[[#This Row],[Delivery Bp Customer Code]],Table6[],2,0)</f>
        <v>DX01-L5</v>
      </c>
    </row>
    <row r="12850" spans="1:16" x14ac:dyDescent="0.25">
      <c r="A12850" s="289" t="s">
        <v>74</v>
      </c>
      <c r="B12850">
        <v>2</v>
      </c>
      <c r="C12850">
        <v>30</v>
      </c>
      <c r="D12850">
        <v>0.06</v>
      </c>
      <c r="E12850" s="289" t="s">
        <v>28624</v>
      </c>
      <c r="F12850">
        <v>5017476461</v>
      </c>
      <c r="G12850" s="276">
        <v>45933</v>
      </c>
      <c r="H12850">
        <v>20250924811128</v>
      </c>
      <c r="I12850">
        <v>2.4E-2</v>
      </c>
      <c r="J12850" s="289" t="s">
        <v>350</v>
      </c>
      <c r="K12850" s="289" t="s">
        <v>28625</v>
      </c>
      <c r="L12850" s="289" t="s">
        <v>275</v>
      </c>
      <c r="M12850" s="289" t="s">
        <v>28982</v>
      </c>
      <c r="N12850" s="289" t="s">
        <v>360</v>
      </c>
      <c r="O12850" s="289" t="s">
        <v>22256</v>
      </c>
      <c r="P12850" s="289" t="str">
        <f>VLOOKUP(CAT_Details[[#This Row],[Delivery Bp Customer Code]],Table6[],2,0)</f>
        <v>DX01-L5</v>
      </c>
    </row>
    <row r="12851" spans="1:16" x14ac:dyDescent="0.25">
      <c r="A12851" s="289" t="s">
        <v>74</v>
      </c>
      <c r="B12851">
        <v>1</v>
      </c>
      <c r="C12851">
        <v>103</v>
      </c>
      <c r="D12851">
        <v>0.5</v>
      </c>
      <c r="E12851" s="289" t="s">
        <v>28626</v>
      </c>
      <c r="F12851">
        <v>5017476677</v>
      </c>
      <c r="G12851" s="276">
        <v>45933</v>
      </c>
      <c r="H12851">
        <v>20250926813340</v>
      </c>
      <c r="I12851">
        <v>1.2</v>
      </c>
      <c r="J12851" s="289" t="s">
        <v>350</v>
      </c>
      <c r="K12851" s="289" t="s">
        <v>28627</v>
      </c>
      <c r="L12851" s="289" t="s">
        <v>275</v>
      </c>
      <c r="M12851" s="289" t="s">
        <v>28801</v>
      </c>
      <c r="N12851" s="289" t="s">
        <v>381</v>
      </c>
      <c r="O12851" s="289" t="s">
        <v>22256</v>
      </c>
      <c r="P12851" s="289" t="str">
        <f>VLOOKUP(CAT_Details[[#This Row],[Delivery Bp Customer Code]],Table6[],2,0)</f>
        <v>DX01-L5</v>
      </c>
    </row>
    <row r="12852" spans="1:16" x14ac:dyDescent="0.25">
      <c r="A12852" s="289" t="s">
        <v>272</v>
      </c>
      <c r="B12852">
        <v>4</v>
      </c>
      <c r="C12852">
        <v>1656.7</v>
      </c>
      <c r="D12852">
        <v>0.8</v>
      </c>
      <c r="E12852" s="289" t="s">
        <v>28504</v>
      </c>
      <c r="F12852">
        <v>5017444483</v>
      </c>
      <c r="G12852" s="276">
        <v>45933</v>
      </c>
      <c r="H12852">
        <v>20250923810358</v>
      </c>
      <c r="I12852">
        <v>0.96</v>
      </c>
      <c r="J12852" s="289" t="s">
        <v>294</v>
      </c>
      <c r="K12852" s="289" t="s">
        <v>28505</v>
      </c>
      <c r="L12852" s="289" t="s">
        <v>275</v>
      </c>
      <c r="M12852" s="289" t="s">
        <v>28672</v>
      </c>
      <c r="N12852" s="289" t="s">
        <v>698</v>
      </c>
      <c r="O12852" s="289" t="s">
        <v>277</v>
      </c>
      <c r="P12852" s="289" t="str">
        <f>VLOOKUP(CAT_Details[[#This Row],[Delivery Bp Customer Code]],Table6[],2,0)</f>
        <v>U2-L5</v>
      </c>
    </row>
    <row r="12853" spans="1:16" x14ac:dyDescent="0.25">
      <c r="A12853" s="289" t="s">
        <v>272</v>
      </c>
      <c r="B12853">
        <v>1</v>
      </c>
      <c r="C12853">
        <v>209</v>
      </c>
      <c r="D12853">
        <v>0.4</v>
      </c>
      <c r="E12853" s="289" t="s">
        <v>28371</v>
      </c>
      <c r="F12853">
        <v>5017460393</v>
      </c>
      <c r="G12853" s="276">
        <v>45933</v>
      </c>
      <c r="H12853">
        <v>20250924811171</v>
      </c>
      <c r="I12853">
        <v>0.25</v>
      </c>
      <c r="J12853" s="289" t="s">
        <v>1047</v>
      </c>
      <c r="K12853" s="289" t="s">
        <v>28517</v>
      </c>
      <c r="L12853" s="289" t="s">
        <v>275</v>
      </c>
      <c r="M12853" s="289" t="s">
        <v>28667</v>
      </c>
      <c r="N12853" s="289" t="s">
        <v>1049</v>
      </c>
      <c r="O12853" s="289" t="s">
        <v>277</v>
      </c>
      <c r="P12853" s="289" t="str">
        <f>VLOOKUP(CAT_Details[[#This Row],[Delivery Bp Customer Code]],Table6[],2,0)</f>
        <v>U2-L5</v>
      </c>
    </row>
    <row r="12854" spans="1:16" x14ac:dyDescent="0.25">
      <c r="A12854" s="289" t="s">
        <v>272</v>
      </c>
      <c r="B12854">
        <v>12</v>
      </c>
      <c r="C12854">
        <v>856.8</v>
      </c>
      <c r="D12854">
        <v>4.8</v>
      </c>
      <c r="E12854" s="289" t="s">
        <v>28637</v>
      </c>
      <c r="F12854">
        <v>5017476173</v>
      </c>
      <c r="G12854" s="276">
        <v>45933</v>
      </c>
      <c r="H12854">
        <v>20250926812944</v>
      </c>
      <c r="I12854">
        <v>8.7550000000000008</v>
      </c>
      <c r="J12854" s="289" t="s">
        <v>350</v>
      </c>
      <c r="K12854" s="289" t="s">
        <v>28638</v>
      </c>
      <c r="L12854" s="289" t="s">
        <v>275</v>
      </c>
      <c r="M12854" s="289" t="s">
        <v>28803</v>
      </c>
      <c r="N12854" s="289" t="s">
        <v>462</v>
      </c>
      <c r="O12854" s="289" t="s">
        <v>277</v>
      </c>
      <c r="P12854" s="289" t="str">
        <f>VLOOKUP(CAT_Details[[#This Row],[Delivery Bp Customer Code]],Table6[],2,0)</f>
        <v>U2-L5</v>
      </c>
    </row>
    <row r="12855" spans="1:16" x14ac:dyDescent="0.25">
      <c r="A12855" s="289" t="s">
        <v>272</v>
      </c>
      <c r="B12855">
        <v>1</v>
      </c>
      <c r="C12855">
        <v>65</v>
      </c>
      <c r="D12855">
        <v>0.4</v>
      </c>
      <c r="E12855" s="289" t="s">
        <v>28593</v>
      </c>
      <c r="F12855">
        <v>5017476344</v>
      </c>
      <c r="G12855" s="276">
        <v>45933</v>
      </c>
      <c r="H12855">
        <v>20250918807536</v>
      </c>
      <c r="I12855">
        <v>0.28799999999999998</v>
      </c>
      <c r="J12855" s="289" t="s">
        <v>280</v>
      </c>
      <c r="K12855" s="289" t="s">
        <v>28642</v>
      </c>
      <c r="L12855" s="289" t="s">
        <v>275</v>
      </c>
      <c r="M12855" s="289" t="s">
        <v>28986</v>
      </c>
      <c r="N12855" s="289" t="s">
        <v>619</v>
      </c>
      <c r="O12855" s="289" t="s">
        <v>277</v>
      </c>
      <c r="P12855" s="289" t="str">
        <f>VLOOKUP(CAT_Details[[#This Row],[Delivery Bp Customer Code]],Table6[],2,0)</f>
        <v>U2-L5</v>
      </c>
    </row>
    <row r="12856" spans="1:16" x14ac:dyDescent="0.25">
      <c r="A12856" s="289" t="s">
        <v>272</v>
      </c>
      <c r="B12856">
        <v>11</v>
      </c>
      <c r="C12856">
        <v>4278.01</v>
      </c>
      <c r="D12856">
        <v>4.4000000000000004</v>
      </c>
      <c r="E12856" s="289" t="s">
        <v>28646</v>
      </c>
      <c r="F12856">
        <v>5017476770</v>
      </c>
      <c r="G12856" s="276">
        <v>45933</v>
      </c>
      <c r="H12856">
        <v>20250926813044</v>
      </c>
      <c r="I12856">
        <v>6.0190000000000001</v>
      </c>
      <c r="J12856" s="289" t="s">
        <v>350</v>
      </c>
      <c r="K12856" s="289" t="s">
        <v>28647</v>
      </c>
      <c r="L12856" s="289" t="s">
        <v>275</v>
      </c>
      <c r="M12856" s="289" t="s">
        <v>28803</v>
      </c>
      <c r="N12856" s="289" t="s">
        <v>456</v>
      </c>
      <c r="O12856" s="289" t="s">
        <v>277</v>
      </c>
      <c r="P12856" s="289" t="str">
        <f>VLOOKUP(CAT_Details[[#This Row],[Delivery Bp Customer Code]],Table6[],2,0)</f>
        <v>U2-L5</v>
      </c>
    </row>
    <row r="12857" spans="1:16" x14ac:dyDescent="0.25">
      <c r="A12857" s="289" t="s">
        <v>4794</v>
      </c>
      <c r="B12857">
        <v>1</v>
      </c>
      <c r="C12857">
        <v>2.94</v>
      </c>
      <c r="D12857">
        <v>0.08</v>
      </c>
      <c r="E12857" s="289" t="s">
        <v>28656</v>
      </c>
      <c r="F12857">
        <v>5017476565</v>
      </c>
      <c r="G12857" s="276">
        <v>45933</v>
      </c>
      <c r="H12857">
        <v>20250926813508</v>
      </c>
      <c r="I12857">
        <v>6.6000000000000003E-2</v>
      </c>
      <c r="J12857" s="289" t="s">
        <v>350</v>
      </c>
      <c r="K12857" s="289" t="s">
        <v>28657</v>
      </c>
      <c r="L12857" s="289" t="s">
        <v>275</v>
      </c>
      <c r="M12857" s="289" t="s">
        <v>28803</v>
      </c>
      <c r="N12857" s="289" t="s">
        <v>23059</v>
      </c>
      <c r="O12857" s="289" t="s">
        <v>4798</v>
      </c>
      <c r="P12857" s="289" t="str">
        <f>VLOOKUP(CAT_Details[[#This Row],[Delivery Bp Customer Code]],Table6[],2,0)</f>
        <v>MY02</v>
      </c>
    </row>
    <row r="12858" spans="1:16" x14ac:dyDescent="0.25">
      <c r="A12858" s="289" t="s">
        <v>4794</v>
      </c>
      <c r="B12858">
        <v>1</v>
      </c>
      <c r="C12858">
        <v>3</v>
      </c>
      <c r="D12858">
        <v>0.03</v>
      </c>
      <c r="E12858" s="289" t="s">
        <v>28658</v>
      </c>
      <c r="F12858">
        <v>5017476629</v>
      </c>
      <c r="G12858" s="276">
        <v>45933</v>
      </c>
      <c r="H12858">
        <v>20250926813203</v>
      </c>
      <c r="I12858">
        <v>1.4E-2</v>
      </c>
      <c r="J12858" s="289" t="s">
        <v>350</v>
      </c>
      <c r="K12858" s="289" t="s">
        <v>28659</v>
      </c>
      <c r="L12858" s="289" t="s">
        <v>275</v>
      </c>
      <c r="M12858" s="289" t="s">
        <v>28803</v>
      </c>
      <c r="N12858" s="289" t="s">
        <v>3676</v>
      </c>
      <c r="O12858" s="289" t="s">
        <v>4798</v>
      </c>
      <c r="P12858" s="289" t="str">
        <f>VLOOKUP(CAT_Details[[#This Row],[Delivery Bp Customer Code]],Table6[],2,0)</f>
        <v>MY02</v>
      </c>
    </row>
    <row r="12859" spans="1:16" x14ac:dyDescent="0.25">
      <c r="A12859" s="289" t="s">
        <v>278</v>
      </c>
      <c r="B12859">
        <v>8</v>
      </c>
      <c r="C12859">
        <v>2800</v>
      </c>
      <c r="D12859">
        <v>1.6</v>
      </c>
      <c r="E12859" s="289" t="s">
        <v>28681</v>
      </c>
      <c r="F12859">
        <v>5017492206</v>
      </c>
      <c r="G12859" s="276">
        <v>45933</v>
      </c>
      <c r="H12859">
        <v>20250925812773</v>
      </c>
      <c r="I12859">
        <v>3.226</v>
      </c>
      <c r="J12859" s="289" t="s">
        <v>280</v>
      </c>
      <c r="K12859" s="289" t="s">
        <v>28682</v>
      </c>
      <c r="L12859" s="289" t="s">
        <v>275</v>
      </c>
      <c r="M12859" s="289" t="s">
        <v>28986</v>
      </c>
      <c r="N12859" s="289" t="s">
        <v>314</v>
      </c>
      <c r="O12859" s="289" t="s">
        <v>498</v>
      </c>
      <c r="P12859" s="289" t="str">
        <f>VLOOKUP(CAT_Details[[#This Row],[Delivery Bp Customer Code]],Table6[],2,0)</f>
        <v>DK-BM01</v>
      </c>
    </row>
    <row r="12860" spans="1:16" x14ac:dyDescent="0.25">
      <c r="A12860" s="289" t="s">
        <v>278</v>
      </c>
      <c r="B12860">
        <v>11</v>
      </c>
      <c r="C12860">
        <v>7033</v>
      </c>
      <c r="D12860">
        <v>4.4000000000000004</v>
      </c>
      <c r="E12860" s="289" t="s">
        <v>28689</v>
      </c>
      <c r="F12860">
        <v>5017492536</v>
      </c>
      <c r="G12860" s="276">
        <v>45933</v>
      </c>
      <c r="H12860">
        <v>20250926813030</v>
      </c>
      <c r="I12860">
        <v>10.032</v>
      </c>
      <c r="J12860" s="289" t="s">
        <v>280</v>
      </c>
      <c r="K12860" s="289" t="s">
        <v>28690</v>
      </c>
      <c r="L12860" s="289" t="s">
        <v>275</v>
      </c>
      <c r="M12860" s="289" t="s">
        <v>28808</v>
      </c>
      <c r="N12860" s="289" t="s">
        <v>1402</v>
      </c>
      <c r="O12860" s="289" t="s">
        <v>498</v>
      </c>
      <c r="P12860" s="289" t="str">
        <f>VLOOKUP(CAT_Details[[#This Row],[Delivery Bp Customer Code]],Table6[],2,0)</f>
        <v>DK-BM01</v>
      </c>
    </row>
    <row r="12861" spans="1:16" x14ac:dyDescent="0.25">
      <c r="A12861" s="289" t="s">
        <v>278</v>
      </c>
      <c r="B12861">
        <v>9</v>
      </c>
      <c r="C12861">
        <v>4770</v>
      </c>
      <c r="D12861">
        <v>3.6</v>
      </c>
      <c r="E12861" s="289" t="s">
        <v>28822</v>
      </c>
      <c r="F12861">
        <v>5017508826</v>
      </c>
      <c r="G12861" s="276">
        <v>45933</v>
      </c>
      <c r="H12861">
        <v>20250930815486</v>
      </c>
      <c r="I12861">
        <v>9.3309999999999995</v>
      </c>
      <c r="J12861" s="289" t="s">
        <v>273</v>
      </c>
      <c r="K12861" s="289" t="s">
        <v>28823</v>
      </c>
      <c r="L12861" s="289" t="s">
        <v>275</v>
      </c>
      <c r="M12861" s="289" t="s">
        <v>28991</v>
      </c>
      <c r="N12861" s="289" t="s">
        <v>653</v>
      </c>
      <c r="O12861" s="289" t="s">
        <v>498</v>
      </c>
      <c r="P12861" s="289" t="str">
        <f>VLOOKUP(CAT_Details[[#This Row],[Delivery Bp Customer Code]],Table6[],2,0)</f>
        <v>DK-BM01</v>
      </c>
    </row>
    <row r="12862" spans="1:16" x14ac:dyDescent="0.25">
      <c r="A12862" s="289" t="s">
        <v>75</v>
      </c>
      <c r="B12862">
        <v>7</v>
      </c>
      <c r="C12862">
        <v>3814.37</v>
      </c>
      <c r="D12862">
        <v>2.8</v>
      </c>
      <c r="E12862" s="289" t="s">
        <v>28704</v>
      </c>
      <c r="F12862">
        <v>5017492277</v>
      </c>
      <c r="G12862" s="276">
        <v>45933</v>
      </c>
      <c r="H12862">
        <v>20250923810310</v>
      </c>
      <c r="I12862">
        <v>4.032</v>
      </c>
      <c r="J12862" s="289" t="s">
        <v>280</v>
      </c>
      <c r="K12862" s="289" t="s">
        <v>28705</v>
      </c>
      <c r="L12862" s="289" t="s">
        <v>275</v>
      </c>
      <c r="M12862" s="289" t="s">
        <v>28808</v>
      </c>
      <c r="N12862" s="289" t="s">
        <v>868</v>
      </c>
      <c r="O12862" s="289" t="s">
        <v>2173</v>
      </c>
      <c r="P12862" s="289" t="str">
        <f>VLOOKUP(CAT_Details[[#This Row],[Delivery Bp Customer Code]],Table6[],2,0)</f>
        <v>OYL1</v>
      </c>
    </row>
    <row r="12863" spans="1:16" x14ac:dyDescent="0.25">
      <c r="A12863" s="289" t="s">
        <v>75</v>
      </c>
      <c r="B12863">
        <v>1</v>
      </c>
      <c r="C12863">
        <v>237</v>
      </c>
      <c r="D12863">
        <v>0.4</v>
      </c>
      <c r="E12863" s="289" t="s">
        <v>28836</v>
      </c>
      <c r="F12863">
        <v>5017509511</v>
      </c>
      <c r="G12863" s="276">
        <v>45933</v>
      </c>
      <c r="H12863">
        <v>20250930814981</v>
      </c>
      <c r="I12863">
        <v>0.72</v>
      </c>
      <c r="J12863" s="289" t="s">
        <v>273</v>
      </c>
      <c r="K12863" s="289" t="s">
        <v>28837</v>
      </c>
      <c r="L12863" s="289" t="s">
        <v>275</v>
      </c>
      <c r="M12863" s="289" t="s">
        <v>28991</v>
      </c>
      <c r="N12863" s="289" t="s">
        <v>519</v>
      </c>
      <c r="O12863" s="289" t="s">
        <v>2173</v>
      </c>
      <c r="P12863" s="289" t="str">
        <f>VLOOKUP(CAT_Details[[#This Row],[Delivery Bp Customer Code]],Table6[],2,0)</f>
        <v>OYL1</v>
      </c>
    </row>
    <row r="12864" spans="1:16" x14ac:dyDescent="0.25">
      <c r="A12864" s="289" t="s">
        <v>3329</v>
      </c>
      <c r="B12864">
        <v>9</v>
      </c>
      <c r="C12864">
        <v>450</v>
      </c>
      <c r="D12864">
        <v>6.1</v>
      </c>
      <c r="E12864" s="289" t="s">
        <v>28903</v>
      </c>
      <c r="F12864">
        <v>5017509227</v>
      </c>
      <c r="G12864" s="276">
        <v>45933</v>
      </c>
      <c r="H12864">
        <v>20250930815288</v>
      </c>
      <c r="I12864">
        <v>13.638999999999999</v>
      </c>
      <c r="J12864" s="289" t="s">
        <v>273</v>
      </c>
      <c r="K12864" s="289" t="s">
        <v>28904</v>
      </c>
      <c r="L12864" s="289" t="s">
        <v>275</v>
      </c>
      <c r="M12864" s="289" t="s">
        <v>29051</v>
      </c>
      <c r="N12864" s="289" t="s">
        <v>1240</v>
      </c>
      <c r="O12864" s="289" t="s">
        <v>3332</v>
      </c>
      <c r="P12864" s="289">
        <f>VLOOKUP(CAT_Details[[#This Row],[Delivery Bp Customer Code]],Table6[],2,0)</f>
        <v>3402</v>
      </c>
    </row>
    <row r="12865" spans="1:16" x14ac:dyDescent="0.25">
      <c r="A12865" s="289" t="s">
        <v>3329</v>
      </c>
      <c r="B12865">
        <v>24</v>
      </c>
      <c r="C12865">
        <v>2305</v>
      </c>
      <c r="D12865">
        <v>12.15</v>
      </c>
      <c r="E12865" s="289" t="s">
        <v>28836</v>
      </c>
      <c r="F12865">
        <v>5017509512</v>
      </c>
      <c r="G12865" s="276">
        <v>45933</v>
      </c>
      <c r="H12865">
        <v>20250930814997</v>
      </c>
      <c r="I12865">
        <v>27.177</v>
      </c>
      <c r="J12865" s="289" t="s">
        <v>273</v>
      </c>
      <c r="K12865" s="289" t="s">
        <v>28905</v>
      </c>
      <c r="L12865" s="289" t="s">
        <v>275</v>
      </c>
      <c r="M12865" s="289" t="s">
        <v>28991</v>
      </c>
      <c r="N12865" s="289" t="s">
        <v>519</v>
      </c>
      <c r="O12865" s="289" t="s">
        <v>3332</v>
      </c>
      <c r="P12865" s="289">
        <f>VLOOKUP(CAT_Details[[#This Row],[Delivery Bp Customer Code]],Table6[],2,0)</f>
        <v>3402</v>
      </c>
    </row>
    <row r="12866" spans="1:16" x14ac:dyDescent="0.25">
      <c r="A12866" s="289" t="s">
        <v>278</v>
      </c>
      <c r="B12866">
        <v>16</v>
      </c>
      <c r="C12866">
        <v>1123</v>
      </c>
      <c r="D12866">
        <v>3.2</v>
      </c>
      <c r="E12866" s="289" t="s">
        <v>28533</v>
      </c>
      <c r="F12866">
        <v>5017476262</v>
      </c>
      <c r="G12866" s="276">
        <v>45936</v>
      </c>
      <c r="H12866">
        <v>20250925812158</v>
      </c>
      <c r="I12866">
        <v>7.68</v>
      </c>
      <c r="J12866" s="289" t="s">
        <v>324</v>
      </c>
      <c r="K12866" s="289" t="s">
        <v>28534</v>
      </c>
      <c r="L12866" s="289" t="s">
        <v>275</v>
      </c>
      <c r="M12866" s="289" t="s">
        <v>28979</v>
      </c>
      <c r="N12866" s="289" t="s">
        <v>1067</v>
      </c>
      <c r="O12866" s="289" t="s">
        <v>498</v>
      </c>
      <c r="P12866" s="289" t="str">
        <f>VLOOKUP(CAT_Details[[#This Row],[Delivery Bp Customer Code]],Table6[],2,0)</f>
        <v>DK-BM01</v>
      </c>
    </row>
    <row r="12867" spans="1:16" x14ac:dyDescent="0.25">
      <c r="A12867" s="289" t="s">
        <v>75</v>
      </c>
      <c r="B12867">
        <v>1</v>
      </c>
      <c r="C12867">
        <v>94</v>
      </c>
      <c r="D12867">
        <v>0.4</v>
      </c>
      <c r="E12867" s="289" t="s">
        <v>28323</v>
      </c>
      <c r="F12867">
        <v>5017444504</v>
      </c>
      <c r="G12867" s="276">
        <v>45936</v>
      </c>
      <c r="H12867">
        <v>20250923809839</v>
      </c>
      <c r="I12867">
        <v>0.96</v>
      </c>
      <c r="J12867" s="289" t="s">
        <v>3970</v>
      </c>
      <c r="K12867" s="289" t="s">
        <v>28324</v>
      </c>
      <c r="L12867" s="289" t="s">
        <v>275</v>
      </c>
      <c r="M12867" s="289" t="s">
        <v>28545</v>
      </c>
      <c r="N12867" s="289" t="s">
        <v>25190</v>
      </c>
      <c r="O12867" s="289" t="s">
        <v>5281</v>
      </c>
      <c r="P12867" s="289" t="str">
        <f>VLOOKUP(CAT_Details[[#This Row],[Delivery Bp Customer Code]],Table6[],2,0)</f>
        <v>DK-LW08</v>
      </c>
    </row>
    <row r="12868" spans="1:16" x14ac:dyDescent="0.25">
      <c r="A12868" s="289" t="s">
        <v>75</v>
      </c>
      <c r="B12868">
        <v>1</v>
      </c>
      <c r="C12868">
        <v>60</v>
      </c>
      <c r="D12868">
        <v>0.4</v>
      </c>
      <c r="E12868" s="289" t="s">
        <v>28552</v>
      </c>
      <c r="F12868">
        <v>5017476324</v>
      </c>
      <c r="G12868" s="276">
        <v>45936</v>
      </c>
      <c r="H12868">
        <v>20250926813507</v>
      </c>
      <c r="I12868">
        <v>0.57599999999999996</v>
      </c>
      <c r="J12868" s="289" t="s">
        <v>324</v>
      </c>
      <c r="K12868" s="289" t="s">
        <v>28553</v>
      </c>
      <c r="L12868" s="289" t="s">
        <v>275</v>
      </c>
      <c r="M12868" s="289" t="s">
        <v>28981</v>
      </c>
      <c r="N12868" s="289" t="s">
        <v>18371</v>
      </c>
      <c r="O12868" s="289" t="s">
        <v>2173</v>
      </c>
      <c r="P12868" s="289" t="str">
        <f>VLOOKUP(CAT_Details[[#This Row],[Delivery Bp Customer Code]],Table6[],2,0)</f>
        <v>OYL1</v>
      </c>
    </row>
    <row r="12869" spans="1:16" x14ac:dyDescent="0.25">
      <c r="A12869" s="289" t="s">
        <v>17052</v>
      </c>
      <c r="B12869">
        <v>5</v>
      </c>
      <c r="C12869">
        <v>3360</v>
      </c>
      <c r="D12869">
        <v>2.2799999999999998</v>
      </c>
      <c r="E12869" s="289" t="s">
        <v>28364</v>
      </c>
      <c r="F12869">
        <v>5017444470</v>
      </c>
      <c r="G12869" s="276">
        <v>45936</v>
      </c>
      <c r="H12869">
        <v>20250923810331</v>
      </c>
      <c r="I12869">
        <v>4.3600000000000003</v>
      </c>
      <c r="J12869" s="289" t="s">
        <v>853</v>
      </c>
      <c r="K12869" s="289" t="s">
        <v>28365</v>
      </c>
      <c r="L12869" s="289" t="s">
        <v>280</v>
      </c>
      <c r="M12869" s="289" t="s">
        <v>28983</v>
      </c>
      <c r="N12869" s="289" t="s">
        <v>22845</v>
      </c>
      <c r="O12869" s="289" t="s">
        <v>18284</v>
      </c>
      <c r="P12869" s="289">
        <f>VLOOKUP(CAT_Details[[#This Row],[Delivery Bp Customer Code]],Table6[],2,0)</f>
        <v>3705</v>
      </c>
    </row>
    <row r="12870" spans="1:16" x14ac:dyDescent="0.25">
      <c r="A12870" s="289" t="s">
        <v>3329</v>
      </c>
      <c r="B12870">
        <v>8</v>
      </c>
      <c r="C12870">
        <v>525</v>
      </c>
      <c r="D12870">
        <v>2</v>
      </c>
      <c r="E12870" s="289" t="s">
        <v>28389</v>
      </c>
      <c r="F12870">
        <v>5017444225</v>
      </c>
      <c r="G12870" s="276">
        <v>45936</v>
      </c>
      <c r="H12870">
        <v>20250923809750</v>
      </c>
      <c r="I12870">
        <v>3.4079999999999999</v>
      </c>
      <c r="J12870" s="289" t="s">
        <v>401</v>
      </c>
      <c r="K12870" s="289" t="s">
        <v>28390</v>
      </c>
      <c r="L12870" s="289" t="s">
        <v>275</v>
      </c>
      <c r="M12870" s="289" t="s">
        <v>28669</v>
      </c>
      <c r="N12870" s="289" t="s">
        <v>2533</v>
      </c>
      <c r="O12870" s="289" t="s">
        <v>3332</v>
      </c>
      <c r="P12870" s="289">
        <f>VLOOKUP(CAT_Details[[#This Row],[Delivery Bp Customer Code]],Table6[],2,0)</f>
        <v>3402</v>
      </c>
    </row>
    <row r="12871" spans="1:16" x14ac:dyDescent="0.25">
      <c r="A12871" s="289" t="s">
        <v>3329</v>
      </c>
      <c r="B12871">
        <v>21</v>
      </c>
      <c r="C12871">
        <v>13527</v>
      </c>
      <c r="D12871">
        <v>8.4499999999999993</v>
      </c>
      <c r="E12871" s="289" t="s">
        <v>28395</v>
      </c>
      <c r="F12871">
        <v>5017444812</v>
      </c>
      <c r="G12871" s="276">
        <v>45936</v>
      </c>
      <c r="H12871">
        <v>20250922809270</v>
      </c>
      <c r="I12871">
        <v>13.175000000000001</v>
      </c>
      <c r="J12871" s="289" t="s">
        <v>383</v>
      </c>
      <c r="K12871" s="289" t="s">
        <v>28396</v>
      </c>
      <c r="L12871" s="289" t="s">
        <v>275</v>
      </c>
      <c r="M12871" s="289" t="s">
        <v>28670</v>
      </c>
      <c r="N12871" s="289" t="s">
        <v>3781</v>
      </c>
      <c r="O12871" s="289" t="s">
        <v>3332</v>
      </c>
      <c r="P12871" s="289">
        <f>VLOOKUP(CAT_Details[[#This Row],[Delivery Bp Customer Code]],Table6[],2,0)</f>
        <v>3402</v>
      </c>
    </row>
    <row r="12872" spans="1:16" x14ac:dyDescent="0.25">
      <c r="A12872" s="289" t="s">
        <v>3329</v>
      </c>
      <c r="B12872">
        <v>1</v>
      </c>
      <c r="C12872">
        <v>217</v>
      </c>
      <c r="D12872">
        <v>0.4</v>
      </c>
      <c r="E12872" s="289" t="s">
        <v>28425</v>
      </c>
      <c r="F12872">
        <v>5017460585</v>
      </c>
      <c r="G12872" s="276">
        <v>45936</v>
      </c>
      <c r="H12872">
        <v>20250924811462</v>
      </c>
      <c r="I12872">
        <v>0.91200000000000003</v>
      </c>
      <c r="J12872" s="289" t="s">
        <v>438</v>
      </c>
      <c r="K12872" s="289" t="s">
        <v>28426</v>
      </c>
      <c r="L12872" s="289" t="s">
        <v>275</v>
      </c>
      <c r="M12872" s="289" t="s">
        <v>28985</v>
      </c>
      <c r="N12872" s="289" t="s">
        <v>4090</v>
      </c>
      <c r="O12872" s="289" t="s">
        <v>3332</v>
      </c>
      <c r="P12872" s="289">
        <f>VLOOKUP(CAT_Details[[#This Row],[Delivery Bp Customer Code]],Table6[],2,0)</f>
        <v>3402</v>
      </c>
    </row>
    <row r="12873" spans="1:16" x14ac:dyDescent="0.25">
      <c r="A12873" s="289" t="s">
        <v>3329</v>
      </c>
      <c r="B12873">
        <v>1</v>
      </c>
      <c r="C12873">
        <v>614</v>
      </c>
      <c r="D12873">
        <v>0.4</v>
      </c>
      <c r="E12873" s="289" t="s">
        <v>28589</v>
      </c>
      <c r="F12873">
        <v>5017476216</v>
      </c>
      <c r="G12873" s="276">
        <v>45936</v>
      </c>
      <c r="H12873">
        <v>20250925812382</v>
      </c>
      <c r="I12873">
        <v>0.48</v>
      </c>
      <c r="J12873" s="289" t="s">
        <v>1047</v>
      </c>
      <c r="K12873" s="289" t="s">
        <v>28590</v>
      </c>
      <c r="L12873" s="289" t="s">
        <v>275</v>
      </c>
      <c r="M12873" s="289" t="s">
        <v>28805</v>
      </c>
      <c r="N12873" s="289" t="s">
        <v>1049</v>
      </c>
      <c r="O12873" s="289" t="s">
        <v>3332</v>
      </c>
      <c r="P12873" s="289">
        <f>VLOOKUP(CAT_Details[[#This Row],[Delivery Bp Customer Code]],Table6[],2,0)</f>
        <v>3402</v>
      </c>
    </row>
    <row r="12874" spans="1:16" x14ac:dyDescent="0.25">
      <c r="A12874" s="289" t="s">
        <v>74</v>
      </c>
      <c r="B12874">
        <v>4</v>
      </c>
      <c r="C12874">
        <v>1344</v>
      </c>
      <c r="D12874">
        <v>2</v>
      </c>
      <c r="E12874" s="289" t="s">
        <v>28452</v>
      </c>
      <c r="F12874">
        <v>5017444325</v>
      </c>
      <c r="G12874" s="276">
        <v>45936</v>
      </c>
      <c r="H12874">
        <v>20250924811131</v>
      </c>
      <c r="I12874">
        <v>4.4009999999999998</v>
      </c>
      <c r="J12874" s="289" t="s">
        <v>401</v>
      </c>
      <c r="K12874" s="289" t="s">
        <v>28453</v>
      </c>
      <c r="L12874" s="289" t="s">
        <v>275</v>
      </c>
      <c r="M12874" s="289" t="s">
        <v>28669</v>
      </c>
      <c r="N12874" s="289" t="s">
        <v>16659</v>
      </c>
      <c r="O12874" s="289" t="s">
        <v>22256</v>
      </c>
      <c r="P12874" s="289" t="str">
        <f>VLOOKUP(CAT_Details[[#This Row],[Delivery Bp Customer Code]],Table6[],2,0)</f>
        <v>DX01-L5</v>
      </c>
    </row>
    <row r="12875" spans="1:16" x14ac:dyDescent="0.25">
      <c r="A12875" s="289" t="s">
        <v>74</v>
      </c>
      <c r="B12875">
        <v>4</v>
      </c>
      <c r="C12875">
        <v>1039</v>
      </c>
      <c r="D12875">
        <v>1.6</v>
      </c>
      <c r="E12875" s="289" t="s">
        <v>28456</v>
      </c>
      <c r="F12875">
        <v>5017444415</v>
      </c>
      <c r="G12875" s="276">
        <v>45936</v>
      </c>
      <c r="H12875">
        <v>20250924811174</v>
      </c>
      <c r="I12875">
        <v>1.44</v>
      </c>
      <c r="J12875" s="289" t="s">
        <v>287</v>
      </c>
      <c r="K12875" s="289" t="s">
        <v>28457</v>
      </c>
      <c r="L12875" s="289" t="s">
        <v>275</v>
      </c>
      <c r="M12875" s="289" t="s">
        <v>28989</v>
      </c>
      <c r="N12875" s="289" t="s">
        <v>17117</v>
      </c>
      <c r="O12875" s="289" t="s">
        <v>22256</v>
      </c>
      <c r="P12875" s="289" t="str">
        <f>VLOOKUP(CAT_Details[[#This Row],[Delivery Bp Customer Code]],Table6[],2,0)</f>
        <v>DX01-L5</v>
      </c>
    </row>
    <row r="12876" spans="1:16" x14ac:dyDescent="0.25">
      <c r="A12876" s="289" t="s">
        <v>74</v>
      </c>
      <c r="B12876">
        <v>25</v>
      </c>
      <c r="C12876">
        <v>6844</v>
      </c>
      <c r="D12876">
        <v>10.54</v>
      </c>
      <c r="E12876" s="289" t="s">
        <v>28463</v>
      </c>
      <c r="F12876">
        <v>5017444669</v>
      </c>
      <c r="G12876" s="276">
        <v>45936</v>
      </c>
      <c r="H12876">
        <v>20250922809428</v>
      </c>
      <c r="I12876">
        <v>24.138000000000002</v>
      </c>
      <c r="J12876" s="289" t="s">
        <v>401</v>
      </c>
      <c r="K12876" s="289" t="s">
        <v>28464</v>
      </c>
      <c r="L12876" s="289" t="s">
        <v>275</v>
      </c>
      <c r="M12876" s="289" t="s">
        <v>28669</v>
      </c>
      <c r="N12876" s="289" t="s">
        <v>1028</v>
      </c>
      <c r="O12876" s="289" t="s">
        <v>22256</v>
      </c>
      <c r="P12876" s="289" t="str">
        <f>VLOOKUP(CAT_Details[[#This Row],[Delivery Bp Customer Code]],Table6[],2,0)</f>
        <v>DX01-L5</v>
      </c>
    </row>
    <row r="12877" spans="1:16" x14ac:dyDescent="0.25">
      <c r="A12877" s="289" t="s">
        <v>74</v>
      </c>
      <c r="B12877">
        <v>32</v>
      </c>
      <c r="C12877">
        <v>5952</v>
      </c>
      <c r="D12877">
        <v>12.8</v>
      </c>
      <c r="E12877" s="289" t="s">
        <v>28480</v>
      </c>
      <c r="F12877">
        <v>5017460388</v>
      </c>
      <c r="G12877" s="276">
        <v>45936</v>
      </c>
      <c r="H12877">
        <v>20250925812156</v>
      </c>
      <c r="I12877">
        <v>21.504000000000001</v>
      </c>
      <c r="J12877" s="289" t="s">
        <v>345</v>
      </c>
      <c r="K12877" s="289" t="s">
        <v>28481</v>
      </c>
      <c r="L12877" s="289" t="s">
        <v>275</v>
      </c>
      <c r="M12877" s="289" t="s">
        <v>28807</v>
      </c>
      <c r="N12877" s="289" t="s">
        <v>348</v>
      </c>
      <c r="O12877" s="289" t="s">
        <v>22256</v>
      </c>
      <c r="P12877" s="289" t="str">
        <f>VLOOKUP(CAT_Details[[#This Row],[Delivery Bp Customer Code]],Table6[],2,0)</f>
        <v>DX01-L5</v>
      </c>
    </row>
    <row r="12878" spans="1:16" x14ac:dyDescent="0.25">
      <c r="A12878" s="289" t="s">
        <v>272</v>
      </c>
      <c r="B12878">
        <v>9</v>
      </c>
      <c r="C12878">
        <v>3808</v>
      </c>
      <c r="D12878">
        <v>3.74</v>
      </c>
      <c r="E12878" s="289" t="s">
        <v>28500</v>
      </c>
      <c r="F12878">
        <v>5017444271</v>
      </c>
      <c r="G12878" s="276">
        <v>45936</v>
      </c>
      <c r="H12878">
        <v>20250923810042</v>
      </c>
      <c r="I12878">
        <v>8.9600000000000009</v>
      </c>
      <c r="J12878" s="289" t="s">
        <v>324</v>
      </c>
      <c r="K12878" s="289" t="s">
        <v>28501</v>
      </c>
      <c r="L12878" s="289" t="s">
        <v>275</v>
      </c>
      <c r="M12878" s="289" t="s">
        <v>29167</v>
      </c>
      <c r="N12878" s="289" t="s">
        <v>622</v>
      </c>
      <c r="O12878" s="289" t="s">
        <v>277</v>
      </c>
      <c r="P12878" s="289" t="str">
        <f>VLOOKUP(CAT_Details[[#This Row],[Delivery Bp Customer Code]],Table6[],2,0)</f>
        <v>U2-L5</v>
      </c>
    </row>
    <row r="12879" spans="1:16" x14ac:dyDescent="0.25">
      <c r="A12879" s="289" t="s">
        <v>272</v>
      </c>
      <c r="B12879">
        <v>1</v>
      </c>
      <c r="C12879">
        <v>85</v>
      </c>
      <c r="D12879">
        <v>0.19</v>
      </c>
      <c r="E12879" s="289" t="s">
        <v>28589</v>
      </c>
      <c r="F12879">
        <v>5017476220</v>
      </c>
      <c r="G12879" s="276">
        <v>45936</v>
      </c>
      <c r="H12879">
        <v>20250925812245</v>
      </c>
      <c r="I12879">
        <v>0.123</v>
      </c>
      <c r="J12879" s="289" t="s">
        <v>1047</v>
      </c>
      <c r="K12879" s="289" t="s">
        <v>28639</v>
      </c>
      <c r="L12879" s="289" t="s">
        <v>275</v>
      </c>
      <c r="M12879" s="289" t="s">
        <v>28805</v>
      </c>
      <c r="N12879" s="289" t="s">
        <v>1049</v>
      </c>
      <c r="O12879" s="289" t="s">
        <v>277</v>
      </c>
      <c r="P12879" s="289" t="str">
        <f>VLOOKUP(CAT_Details[[#This Row],[Delivery Bp Customer Code]],Table6[],2,0)</f>
        <v>U2-L5</v>
      </c>
    </row>
    <row r="12880" spans="1:16" x14ac:dyDescent="0.25">
      <c r="A12880" s="289" t="s">
        <v>272</v>
      </c>
      <c r="B12880">
        <v>1</v>
      </c>
      <c r="C12880">
        <v>98</v>
      </c>
      <c r="D12880">
        <v>0.4</v>
      </c>
      <c r="E12880" s="289" t="s">
        <v>28643</v>
      </c>
      <c r="F12880">
        <v>5017476367</v>
      </c>
      <c r="G12880" s="276">
        <v>45936</v>
      </c>
      <c r="H12880">
        <v>20250924811225</v>
      </c>
      <c r="I12880">
        <v>1.6990000000000001</v>
      </c>
      <c r="J12880" s="289" t="s">
        <v>324</v>
      </c>
      <c r="K12880" s="289" t="s">
        <v>28644</v>
      </c>
      <c r="L12880" s="289" t="s">
        <v>275</v>
      </c>
      <c r="M12880" s="289" t="s">
        <v>28979</v>
      </c>
      <c r="N12880" s="289" t="s">
        <v>612</v>
      </c>
      <c r="O12880" s="289" t="s">
        <v>277</v>
      </c>
      <c r="P12880" s="289" t="str">
        <f>VLOOKUP(CAT_Details[[#This Row],[Delivery Bp Customer Code]],Table6[],2,0)</f>
        <v>U2-L5</v>
      </c>
    </row>
    <row r="12881" spans="1:16" x14ac:dyDescent="0.25">
      <c r="A12881" s="289" t="s">
        <v>272</v>
      </c>
      <c r="B12881">
        <v>6</v>
      </c>
      <c r="C12881">
        <v>148</v>
      </c>
      <c r="D12881">
        <v>1.05</v>
      </c>
      <c r="E12881" s="289" t="s">
        <v>28650</v>
      </c>
      <c r="F12881">
        <v>5017476821</v>
      </c>
      <c r="G12881" s="276">
        <v>45936</v>
      </c>
      <c r="H12881">
        <v>20250923810048</v>
      </c>
      <c r="I12881">
        <v>2.1</v>
      </c>
      <c r="J12881" s="289" t="s">
        <v>280</v>
      </c>
      <c r="K12881" s="289" t="s">
        <v>28651</v>
      </c>
      <c r="L12881" s="289" t="s">
        <v>275</v>
      </c>
      <c r="M12881" s="289" t="s">
        <v>28808</v>
      </c>
      <c r="N12881" s="289" t="s">
        <v>1226</v>
      </c>
      <c r="O12881" s="289" t="s">
        <v>277</v>
      </c>
      <c r="P12881" s="289" t="str">
        <f>VLOOKUP(CAT_Details[[#This Row],[Delivery Bp Customer Code]],Table6[],2,0)</f>
        <v>U2-L5</v>
      </c>
    </row>
    <row r="12882" spans="1:16" x14ac:dyDescent="0.25">
      <c r="A12882" s="289" t="s">
        <v>26660</v>
      </c>
      <c r="B12882">
        <v>2</v>
      </c>
      <c r="C12882">
        <v>1538</v>
      </c>
      <c r="D12882">
        <v>0.8</v>
      </c>
      <c r="E12882" s="289" t="s">
        <v>28652</v>
      </c>
      <c r="F12882">
        <v>5017476246</v>
      </c>
      <c r="G12882" s="276">
        <v>45936</v>
      </c>
      <c r="H12882">
        <v>20250926813019</v>
      </c>
      <c r="I12882">
        <v>1.1519999999999999</v>
      </c>
      <c r="J12882" s="289" t="s">
        <v>324</v>
      </c>
      <c r="K12882" s="289" t="s">
        <v>28653</v>
      </c>
      <c r="L12882" s="289" t="s">
        <v>275</v>
      </c>
      <c r="M12882" s="289" t="s">
        <v>28981</v>
      </c>
      <c r="N12882" s="289" t="s">
        <v>16189</v>
      </c>
      <c r="O12882" s="289" t="s">
        <v>26663</v>
      </c>
      <c r="P12882" s="289" t="e">
        <f>VLOOKUP(CAT_Details[[#This Row],[Delivery Bp Customer Code]],Table6[],2,0)</f>
        <v>#N/A</v>
      </c>
    </row>
    <row r="12883" spans="1:16" x14ac:dyDescent="0.25">
      <c r="A12883" s="289" t="s">
        <v>4794</v>
      </c>
      <c r="B12883">
        <v>1</v>
      </c>
      <c r="C12883">
        <v>139</v>
      </c>
      <c r="D12883">
        <v>0.4</v>
      </c>
      <c r="E12883" s="289" t="s">
        <v>28452</v>
      </c>
      <c r="F12883">
        <v>5017444324</v>
      </c>
      <c r="G12883" s="276">
        <v>45936</v>
      </c>
      <c r="H12883">
        <v>20250923810221</v>
      </c>
      <c r="I12883">
        <v>0.96</v>
      </c>
      <c r="J12883" s="289" t="s">
        <v>401</v>
      </c>
      <c r="K12883" s="289" t="s">
        <v>28520</v>
      </c>
      <c r="L12883" s="289" t="s">
        <v>275</v>
      </c>
      <c r="M12883" s="289" t="s">
        <v>28669</v>
      </c>
      <c r="N12883" s="289" t="s">
        <v>16659</v>
      </c>
      <c r="O12883" s="289" t="s">
        <v>4798</v>
      </c>
      <c r="P12883" s="289" t="str">
        <f>VLOOKUP(CAT_Details[[#This Row],[Delivery Bp Customer Code]],Table6[],2,0)</f>
        <v>MY02</v>
      </c>
    </row>
    <row r="12884" spans="1:16" x14ac:dyDescent="0.25">
      <c r="A12884" s="289" t="s">
        <v>278</v>
      </c>
      <c r="B12884">
        <v>4</v>
      </c>
      <c r="C12884">
        <v>1564.3</v>
      </c>
      <c r="D12884">
        <v>1.6</v>
      </c>
      <c r="E12884" s="289" t="s">
        <v>28691</v>
      </c>
      <c r="F12884">
        <v>5017492717</v>
      </c>
      <c r="G12884" s="276">
        <v>45936</v>
      </c>
      <c r="H12884">
        <v>20250926812935</v>
      </c>
      <c r="I12884">
        <v>2.3039999999999998</v>
      </c>
      <c r="J12884" s="289" t="s">
        <v>280</v>
      </c>
      <c r="K12884" s="289" t="s">
        <v>28692</v>
      </c>
      <c r="L12884" s="289" t="s">
        <v>275</v>
      </c>
      <c r="M12884" s="289" t="s">
        <v>29178</v>
      </c>
      <c r="N12884" s="289" t="s">
        <v>23070</v>
      </c>
      <c r="O12884" s="289" t="s">
        <v>498</v>
      </c>
      <c r="P12884" s="289" t="str">
        <f>VLOOKUP(CAT_Details[[#This Row],[Delivery Bp Customer Code]],Table6[],2,0)</f>
        <v>DK-BM01</v>
      </c>
    </row>
    <row r="12885" spans="1:16" x14ac:dyDescent="0.25">
      <c r="A12885" s="289" t="s">
        <v>278</v>
      </c>
      <c r="B12885">
        <v>10</v>
      </c>
      <c r="C12885">
        <v>5075</v>
      </c>
      <c r="D12885">
        <v>3</v>
      </c>
      <c r="E12885" s="289" t="s">
        <v>28826</v>
      </c>
      <c r="F12885">
        <v>5017509341</v>
      </c>
      <c r="G12885" s="276">
        <v>45936</v>
      </c>
      <c r="H12885">
        <v>20250929814682</v>
      </c>
      <c r="I12885">
        <v>6.5759999999999996</v>
      </c>
      <c r="J12885" s="289" t="s">
        <v>280</v>
      </c>
      <c r="K12885" s="289" t="s">
        <v>28827</v>
      </c>
      <c r="L12885" s="289" t="s">
        <v>275</v>
      </c>
      <c r="M12885" s="289" t="s">
        <v>29178</v>
      </c>
      <c r="N12885" s="289" t="s">
        <v>314</v>
      </c>
      <c r="O12885" s="289" t="s">
        <v>498</v>
      </c>
      <c r="P12885" s="289" t="str">
        <f>VLOOKUP(CAT_Details[[#This Row],[Delivery Bp Customer Code]],Table6[],2,0)</f>
        <v>DK-BM01</v>
      </c>
    </row>
    <row r="12886" spans="1:16" x14ac:dyDescent="0.25">
      <c r="A12886" s="289" t="s">
        <v>75</v>
      </c>
      <c r="B12886">
        <v>1</v>
      </c>
      <c r="C12886">
        <v>50</v>
      </c>
      <c r="D12886">
        <v>0.27</v>
      </c>
      <c r="E12886" s="289" t="s">
        <v>28710</v>
      </c>
      <c r="F12886">
        <v>5017492585</v>
      </c>
      <c r="G12886" s="276">
        <v>45936</v>
      </c>
      <c r="H12886">
        <v>20250930815007</v>
      </c>
      <c r="I12886">
        <v>0.42199999999999999</v>
      </c>
      <c r="J12886" s="289" t="s">
        <v>324</v>
      </c>
      <c r="K12886" s="289" t="s">
        <v>28711</v>
      </c>
      <c r="L12886" s="289" t="s">
        <v>275</v>
      </c>
      <c r="M12886" s="289" t="s">
        <v>29006</v>
      </c>
      <c r="N12886" s="289" t="s">
        <v>3240</v>
      </c>
      <c r="O12886" s="289" t="s">
        <v>2173</v>
      </c>
      <c r="P12886" s="289" t="str">
        <f>VLOOKUP(CAT_Details[[#This Row],[Delivery Bp Customer Code]],Table6[],2,0)</f>
        <v>OYL1</v>
      </c>
    </row>
    <row r="12887" spans="1:16" x14ac:dyDescent="0.25">
      <c r="A12887" s="289" t="s">
        <v>17052</v>
      </c>
      <c r="B12887">
        <v>5</v>
      </c>
      <c r="C12887">
        <v>614</v>
      </c>
      <c r="D12887">
        <v>1.42</v>
      </c>
      <c r="E12887" s="289" t="s">
        <v>28718</v>
      </c>
      <c r="F12887">
        <v>5017492181</v>
      </c>
      <c r="G12887" s="276">
        <v>45936</v>
      </c>
      <c r="H12887">
        <v>20250929814232</v>
      </c>
      <c r="I12887">
        <v>3.2210000000000001</v>
      </c>
      <c r="J12887" s="289" t="s">
        <v>275</v>
      </c>
      <c r="K12887" s="289" t="s">
        <v>28719</v>
      </c>
      <c r="L12887" s="289" t="s">
        <v>280</v>
      </c>
      <c r="M12887" s="289" t="s">
        <v>29028</v>
      </c>
      <c r="N12887" s="289" t="s">
        <v>19150</v>
      </c>
      <c r="O12887" s="289" t="s">
        <v>18284</v>
      </c>
      <c r="P12887" s="289">
        <f>VLOOKUP(CAT_Details[[#This Row],[Delivery Bp Customer Code]],Table6[],2,0)</f>
        <v>3705</v>
      </c>
    </row>
    <row r="12888" spans="1:16" x14ac:dyDescent="0.25">
      <c r="A12888" s="289" t="s">
        <v>17052</v>
      </c>
      <c r="B12888">
        <v>1</v>
      </c>
      <c r="C12888">
        <v>302</v>
      </c>
      <c r="D12888">
        <v>0.4</v>
      </c>
      <c r="E12888" s="289" t="s">
        <v>28724</v>
      </c>
      <c r="F12888">
        <v>5017492351</v>
      </c>
      <c r="G12888" s="276">
        <v>45936</v>
      </c>
      <c r="H12888">
        <v>20250925812159</v>
      </c>
      <c r="I12888">
        <v>0.57599999999999996</v>
      </c>
      <c r="J12888" s="289" t="s">
        <v>275</v>
      </c>
      <c r="K12888" s="289" t="s">
        <v>28725</v>
      </c>
      <c r="L12888" s="289" t="s">
        <v>280</v>
      </c>
      <c r="M12888" s="289" t="s">
        <v>29028</v>
      </c>
      <c r="N12888" s="289" t="s">
        <v>19698</v>
      </c>
      <c r="O12888" s="289" t="s">
        <v>18284</v>
      </c>
      <c r="P12888" s="289">
        <f>VLOOKUP(CAT_Details[[#This Row],[Delivery Bp Customer Code]],Table6[],2,0)</f>
        <v>3705</v>
      </c>
    </row>
    <row r="12889" spans="1:16" x14ac:dyDescent="0.25">
      <c r="A12889" s="289" t="s">
        <v>17052</v>
      </c>
      <c r="B12889">
        <v>1</v>
      </c>
      <c r="C12889">
        <v>15</v>
      </c>
      <c r="D12889">
        <v>0.04</v>
      </c>
      <c r="E12889" s="289" t="s">
        <v>28728</v>
      </c>
      <c r="F12889">
        <v>5017492850</v>
      </c>
      <c r="G12889" s="276">
        <v>45936</v>
      </c>
      <c r="H12889">
        <v>20250929814104</v>
      </c>
      <c r="I12889">
        <v>2.8000000000000001E-2</v>
      </c>
      <c r="J12889" s="289" t="s">
        <v>275</v>
      </c>
      <c r="K12889" s="289" t="s">
        <v>28729</v>
      </c>
      <c r="L12889" s="289" t="s">
        <v>280</v>
      </c>
      <c r="M12889" s="289" t="s">
        <v>29028</v>
      </c>
      <c r="N12889" s="289" t="s">
        <v>19026</v>
      </c>
      <c r="O12889" s="289" t="s">
        <v>18284</v>
      </c>
      <c r="P12889" s="289">
        <f>VLOOKUP(CAT_Details[[#This Row],[Delivery Bp Customer Code]],Table6[],2,0)</f>
        <v>3705</v>
      </c>
    </row>
    <row r="12890" spans="1:16" x14ac:dyDescent="0.25">
      <c r="A12890" s="289" t="s">
        <v>17052</v>
      </c>
      <c r="B12890">
        <v>2</v>
      </c>
      <c r="C12890">
        <v>46</v>
      </c>
      <c r="D12890">
        <v>0.6</v>
      </c>
      <c r="E12890" s="289" t="s">
        <v>28840</v>
      </c>
      <c r="F12890">
        <v>5017508123</v>
      </c>
      <c r="G12890" s="276">
        <v>45936</v>
      </c>
      <c r="H12890">
        <v>20250929814564</v>
      </c>
      <c r="I12890">
        <v>0.81200000000000006</v>
      </c>
      <c r="J12890" s="289" t="s">
        <v>302</v>
      </c>
      <c r="K12890" s="289" t="s">
        <v>28841</v>
      </c>
      <c r="L12890" s="289" t="s">
        <v>280</v>
      </c>
      <c r="M12890" s="289" t="s">
        <v>29006</v>
      </c>
      <c r="N12890" s="289" t="s">
        <v>28842</v>
      </c>
      <c r="O12890" s="289" t="s">
        <v>18284</v>
      </c>
      <c r="P12890" s="289">
        <f>VLOOKUP(CAT_Details[[#This Row],[Delivery Bp Customer Code]],Table6[],2,0)</f>
        <v>3705</v>
      </c>
    </row>
    <row r="12891" spans="1:16" x14ac:dyDescent="0.25">
      <c r="A12891" s="289" t="s">
        <v>17052</v>
      </c>
      <c r="B12891">
        <v>1</v>
      </c>
      <c r="C12891">
        <v>9</v>
      </c>
      <c r="D12891">
        <v>0.08</v>
      </c>
      <c r="E12891" s="289" t="s">
        <v>28861</v>
      </c>
      <c r="F12891">
        <v>5017508665</v>
      </c>
      <c r="G12891" s="276">
        <v>45936</v>
      </c>
      <c r="H12891">
        <v>20250926813596</v>
      </c>
      <c r="I12891">
        <v>7.1999999999999995E-2</v>
      </c>
      <c r="J12891" s="289" t="s">
        <v>302</v>
      </c>
      <c r="K12891" s="289" t="s">
        <v>28862</v>
      </c>
      <c r="L12891" s="289" t="s">
        <v>280</v>
      </c>
      <c r="M12891" s="289" t="s">
        <v>29006</v>
      </c>
      <c r="N12891" s="289" t="s">
        <v>15493</v>
      </c>
      <c r="O12891" s="289" t="s">
        <v>18284</v>
      </c>
      <c r="P12891" s="289">
        <f>VLOOKUP(CAT_Details[[#This Row],[Delivery Bp Customer Code]],Table6[],2,0)</f>
        <v>3705</v>
      </c>
    </row>
    <row r="12892" spans="1:16" x14ac:dyDescent="0.25">
      <c r="A12892" s="289" t="s">
        <v>17052</v>
      </c>
      <c r="B12892">
        <v>15</v>
      </c>
      <c r="C12892">
        <v>461</v>
      </c>
      <c r="D12892">
        <v>5.58</v>
      </c>
      <c r="E12892" s="289" t="s">
        <v>28863</v>
      </c>
      <c r="F12892">
        <v>5017508840</v>
      </c>
      <c r="G12892" s="276">
        <v>45936</v>
      </c>
      <c r="I12892">
        <v>10.042999999999999</v>
      </c>
      <c r="J12892" s="289" t="s">
        <v>302</v>
      </c>
      <c r="K12892" s="289" t="s">
        <v>28864</v>
      </c>
      <c r="L12892" s="289" t="s">
        <v>280</v>
      </c>
      <c r="M12892" s="289" t="s">
        <v>29006</v>
      </c>
      <c r="N12892" s="289" t="s">
        <v>28008</v>
      </c>
      <c r="O12892" s="289" t="s">
        <v>18284</v>
      </c>
      <c r="P12892" s="289">
        <f>VLOOKUP(CAT_Details[[#This Row],[Delivery Bp Customer Code]],Table6[],2,0)</f>
        <v>3705</v>
      </c>
    </row>
    <row r="12893" spans="1:16" x14ac:dyDescent="0.25">
      <c r="A12893" s="289" t="s">
        <v>874</v>
      </c>
      <c r="B12893">
        <v>42</v>
      </c>
      <c r="C12893">
        <v>5880</v>
      </c>
      <c r="D12893">
        <v>13.6</v>
      </c>
      <c r="E12893" s="289" t="s">
        <v>28869</v>
      </c>
      <c r="F12893">
        <v>5017508824</v>
      </c>
      <c r="G12893" s="276">
        <v>45936</v>
      </c>
      <c r="H12893">
        <v>20250924811527</v>
      </c>
      <c r="I12893">
        <v>33.716000000000001</v>
      </c>
      <c r="J12893" s="289" t="s">
        <v>345</v>
      </c>
      <c r="K12893" s="289" t="s">
        <v>28870</v>
      </c>
      <c r="L12893" s="289" t="s">
        <v>275</v>
      </c>
      <c r="M12893" s="289" t="s">
        <v>29041</v>
      </c>
      <c r="N12893" s="289" t="s">
        <v>427</v>
      </c>
      <c r="O12893" s="289" t="s">
        <v>1014</v>
      </c>
      <c r="P12893" s="289" t="str">
        <f>VLOOKUP(CAT_Details[[#This Row],[Delivery Bp Customer Code]],Table6[],2,0)</f>
        <v>MZ07</v>
      </c>
    </row>
    <row r="12894" spans="1:16" x14ac:dyDescent="0.25">
      <c r="A12894" s="289" t="s">
        <v>3329</v>
      </c>
      <c r="B12894">
        <v>3</v>
      </c>
      <c r="C12894">
        <v>36</v>
      </c>
      <c r="D12894">
        <v>0.24</v>
      </c>
      <c r="E12894" s="289" t="s">
        <v>28861</v>
      </c>
      <c r="F12894">
        <v>5017508664</v>
      </c>
      <c r="G12894" s="276">
        <v>45936</v>
      </c>
      <c r="H12894">
        <v>20250926813594</v>
      </c>
      <c r="I12894">
        <v>0.17399999999999999</v>
      </c>
      <c r="J12894" s="289" t="s">
        <v>302</v>
      </c>
      <c r="K12894" s="289" t="s">
        <v>28895</v>
      </c>
      <c r="L12894" s="289" t="s">
        <v>275</v>
      </c>
      <c r="M12894" s="289" t="s">
        <v>29006</v>
      </c>
      <c r="N12894" s="289" t="s">
        <v>15493</v>
      </c>
      <c r="O12894" s="289" t="s">
        <v>3332</v>
      </c>
      <c r="P12894" s="289">
        <f>VLOOKUP(CAT_Details[[#This Row],[Delivery Bp Customer Code]],Table6[],2,0)</f>
        <v>3402</v>
      </c>
    </row>
    <row r="12895" spans="1:16" x14ac:dyDescent="0.25">
      <c r="A12895" s="289" t="s">
        <v>76</v>
      </c>
      <c r="B12895">
        <v>1</v>
      </c>
      <c r="C12895">
        <v>100</v>
      </c>
      <c r="D12895">
        <v>0.4</v>
      </c>
      <c r="E12895" s="289" t="s">
        <v>28869</v>
      </c>
      <c r="F12895">
        <v>5017508823</v>
      </c>
      <c r="G12895" s="276">
        <v>45936</v>
      </c>
      <c r="H12895">
        <v>20250924811418</v>
      </c>
      <c r="I12895">
        <v>0.57599999999999996</v>
      </c>
      <c r="J12895" s="289" t="s">
        <v>345</v>
      </c>
      <c r="K12895" s="289" t="s">
        <v>28919</v>
      </c>
      <c r="L12895" s="289" t="s">
        <v>275</v>
      </c>
      <c r="M12895" s="289" t="s">
        <v>29041</v>
      </c>
      <c r="N12895" s="289" t="s">
        <v>427</v>
      </c>
      <c r="O12895" s="289" t="s">
        <v>16049</v>
      </c>
      <c r="P12895" s="289" t="str">
        <f>VLOOKUP(CAT_Details[[#This Row],[Delivery Bp Customer Code]],Table6[],2,0)</f>
        <v>MZ02</v>
      </c>
    </row>
    <row r="12896" spans="1:16" x14ac:dyDescent="0.25">
      <c r="A12896" s="289" t="s">
        <v>74</v>
      </c>
      <c r="B12896">
        <v>1</v>
      </c>
      <c r="C12896">
        <v>2.77</v>
      </c>
      <c r="D12896">
        <v>0.04</v>
      </c>
      <c r="E12896" s="289" t="s">
        <v>29103</v>
      </c>
      <c r="F12896">
        <v>5017524333</v>
      </c>
      <c r="G12896" s="276">
        <v>45936</v>
      </c>
      <c r="H12896">
        <v>20251001815965</v>
      </c>
      <c r="I12896">
        <v>1.7999999999999999E-2</v>
      </c>
      <c r="J12896" s="289" t="s">
        <v>273</v>
      </c>
      <c r="K12896" s="289" t="s">
        <v>29104</v>
      </c>
      <c r="L12896" s="289" t="s">
        <v>275</v>
      </c>
      <c r="M12896" s="289" t="s">
        <v>28983</v>
      </c>
      <c r="N12896" s="289" t="s">
        <v>519</v>
      </c>
      <c r="O12896" s="289" t="s">
        <v>22256</v>
      </c>
      <c r="P12896" s="289" t="str">
        <f>VLOOKUP(CAT_Details[[#This Row],[Delivery Bp Customer Code]],Table6[],2,0)</f>
        <v>DX01-L5</v>
      </c>
    </row>
    <row r="12897" spans="1:16" x14ac:dyDescent="0.25">
      <c r="A12897" s="289" t="s">
        <v>521</v>
      </c>
      <c r="B12897">
        <v>27</v>
      </c>
      <c r="C12897">
        <v>2762</v>
      </c>
      <c r="D12897">
        <v>10.8</v>
      </c>
      <c r="E12897" s="289" t="s">
        <v>28787</v>
      </c>
      <c r="F12897">
        <v>5017492339</v>
      </c>
      <c r="G12897" s="276">
        <v>45936</v>
      </c>
      <c r="H12897">
        <v>20250926813386</v>
      </c>
      <c r="I12897">
        <v>28.704000000000001</v>
      </c>
      <c r="J12897" s="289" t="s">
        <v>302</v>
      </c>
      <c r="K12897" s="289" t="s">
        <v>28788</v>
      </c>
      <c r="L12897" s="289" t="s">
        <v>275</v>
      </c>
      <c r="M12897" s="289" t="s">
        <v>28981</v>
      </c>
      <c r="N12897" s="289" t="s">
        <v>694</v>
      </c>
      <c r="O12897" s="289" t="s">
        <v>16307</v>
      </c>
      <c r="P12897" s="289" t="str">
        <f>VLOOKUP(CAT_Details[[#This Row],[Delivery Bp Customer Code]],Table6[],2,0)</f>
        <v>DX01</v>
      </c>
    </row>
    <row r="12898" spans="1:16" x14ac:dyDescent="0.25">
      <c r="A12898" s="289" t="s">
        <v>521</v>
      </c>
      <c r="B12898">
        <v>1</v>
      </c>
      <c r="C12898">
        <v>222</v>
      </c>
      <c r="D12898">
        <v>0.34</v>
      </c>
      <c r="E12898" s="289" t="s">
        <v>28789</v>
      </c>
      <c r="F12898">
        <v>5017492414</v>
      </c>
      <c r="G12898" s="276">
        <v>45936</v>
      </c>
      <c r="H12898">
        <v>20250929813987</v>
      </c>
      <c r="I12898">
        <v>0.64</v>
      </c>
      <c r="J12898" s="289" t="s">
        <v>324</v>
      </c>
      <c r="K12898" s="289" t="s">
        <v>28790</v>
      </c>
      <c r="L12898" s="289" t="s">
        <v>275</v>
      </c>
      <c r="M12898" s="289" t="s">
        <v>29006</v>
      </c>
      <c r="N12898" s="289" t="s">
        <v>2172</v>
      </c>
      <c r="O12898" s="289" t="s">
        <v>16307</v>
      </c>
      <c r="P12898" s="289" t="str">
        <f>VLOOKUP(CAT_Details[[#This Row],[Delivery Bp Customer Code]],Table6[],2,0)</f>
        <v>DX01</v>
      </c>
    </row>
    <row r="12899" spans="1:16" x14ac:dyDescent="0.25">
      <c r="A12899" s="289" t="s">
        <v>278</v>
      </c>
      <c r="B12899">
        <v>16</v>
      </c>
      <c r="C12899">
        <v>7650</v>
      </c>
      <c r="D12899">
        <v>6.4</v>
      </c>
      <c r="E12899" s="289" t="s">
        <v>28295</v>
      </c>
      <c r="F12899">
        <v>5017460366</v>
      </c>
      <c r="G12899" s="276">
        <v>45937</v>
      </c>
      <c r="H12899">
        <v>20250925812367</v>
      </c>
      <c r="I12899">
        <v>15.36</v>
      </c>
      <c r="J12899" s="289" t="s">
        <v>317</v>
      </c>
      <c r="K12899" s="289" t="s">
        <v>28296</v>
      </c>
      <c r="L12899" s="289" t="s">
        <v>275</v>
      </c>
      <c r="M12899" s="289" t="s">
        <v>28662</v>
      </c>
      <c r="N12899" s="289" t="s">
        <v>16210</v>
      </c>
      <c r="O12899" s="289" t="s">
        <v>498</v>
      </c>
      <c r="P12899" s="289" t="str">
        <f>VLOOKUP(CAT_Details[[#This Row],[Delivery Bp Customer Code]],Table6[],2,0)</f>
        <v>DK-BM01</v>
      </c>
    </row>
    <row r="12900" spans="1:16" x14ac:dyDescent="0.25">
      <c r="A12900" s="289" t="s">
        <v>278</v>
      </c>
      <c r="B12900">
        <v>9</v>
      </c>
      <c r="C12900">
        <v>3438</v>
      </c>
      <c r="D12900">
        <v>3.6</v>
      </c>
      <c r="E12900" s="289" t="s">
        <v>28304</v>
      </c>
      <c r="F12900">
        <v>5017460578</v>
      </c>
      <c r="G12900" s="276">
        <v>45937</v>
      </c>
      <c r="H12900">
        <v>20250925812484</v>
      </c>
      <c r="I12900">
        <v>8.2080000000000002</v>
      </c>
      <c r="J12900" s="289" t="s">
        <v>853</v>
      </c>
      <c r="K12900" s="289" t="s">
        <v>28305</v>
      </c>
      <c r="L12900" s="289" t="s">
        <v>275</v>
      </c>
      <c r="M12900" s="289" t="s">
        <v>29166</v>
      </c>
      <c r="N12900" s="289" t="s">
        <v>22845</v>
      </c>
      <c r="O12900" s="289" t="s">
        <v>498</v>
      </c>
      <c r="P12900" s="289" t="str">
        <f>VLOOKUP(CAT_Details[[#This Row],[Delivery Bp Customer Code]],Table6[],2,0)</f>
        <v>DK-BM01</v>
      </c>
    </row>
    <row r="12901" spans="1:16" x14ac:dyDescent="0.25">
      <c r="A12901" s="289" t="s">
        <v>278</v>
      </c>
      <c r="B12901">
        <v>11</v>
      </c>
      <c r="C12901">
        <v>3850</v>
      </c>
      <c r="D12901">
        <v>4.4000000000000004</v>
      </c>
      <c r="E12901" s="289" t="s">
        <v>28537</v>
      </c>
      <c r="F12901">
        <v>5017476514</v>
      </c>
      <c r="G12901" s="276">
        <v>45937</v>
      </c>
      <c r="H12901">
        <v>20250926813209</v>
      </c>
      <c r="I12901">
        <v>5.28</v>
      </c>
      <c r="J12901" s="289" t="s">
        <v>324</v>
      </c>
      <c r="K12901" s="289" t="s">
        <v>28538</v>
      </c>
      <c r="L12901" s="289" t="s">
        <v>275</v>
      </c>
      <c r="M12901" s="289" t="s">
        <v>29167</v>
      </c>
      <c r="N12901" s="289" t="s">
        <v>399</v>
      </c>
      <c r="O12901" s="289" t="s">
        <v>498</v>
      </c>
      <c r="P12901" s="289" t="str">
        <f>VLOOKUP(CAT_Details[[#This Row],[Delivery Bp Customer Code]],Table6[],2,0)</f>
        <v>DK-BM01</v>
      </c>
    </row>
    <row r="12902" spans="1:16" x14ac:dyDescent="0.25">
      <c r="A12902" s="289" t="s">
        <v>75</v>
      </c>
      <c r="B12902">
        <v>2</v>
      </c>
      <c r="C12902">
        <v>13.81</v>
      </c>
      <c r="D12902">
        <v>0.17</v>
      </c>
      <c r="E12902" s="289" t="s">
        <v>28333</v>
      </c>
      <c r="F12902">
        <v>5017460006</v>
      </c>
      <c r="G12902" s="276">
        <v>45937</v>
      </c>
      <c r="H12902">
        <v>20250924811616</v>
      </c>
      <c r="I12902">
        <v>0.14399999999999999</v>
      </c>
      <c r="J12902" s="289" t="s">
        <v>294</v>
      </c>
      <c r="K12902" s="289" t="s">
        <v>28334</v>
      </c>
      <c r="L12902" s="289" t="s">
        <v>275</v>
      </c>
      <c r="M12902" s="289" t="s">
        <v>28980</v>
      </c>
      <c r="N12902" s="289" t="s">
        <v>1270</v>
      </c>
      <c r="O12902" s="289" t="s">
        <v>5281</v>
      </c>
      <c r="P12902" s="289" t="str">
        <f>VLOOKUP(CAT_Details[[#This Row],[Delivery Bp Customer Code]],Table6[],2,0)</f>
        <v>DK-LW08</v>
      </c>
    </row>
    <row r="12903" spans="1:16" x14ac:dyDescent="0.25">
      <c r="A12903" s="289" t="s">
        <v>75</v>
      </c>
      <c r="B12903">
        <v>6</v>
      </c>
      <c r="C12903">
        <v>2055</v>
      </c>
      <c r="D12903">
        <v>2.4</v>
      </c>
      <c r="E12903" s="289" t="s">
        <v>28335</v>
      </c>
      <c r="F12903">
        <v>5017460296</v>
      </c>
      <c r="G12903" s="276">
        <v>45937</v>
      </c>
      <c r="H12903">
        <v>20250924811106</v>
      </c>
      <c r="I12903">
        <v>6.048</v>
      </c>
      <c r="J12903" s="289" t="s">
        <v>294</v>
      </c>
      <c r="K12903" s="289" t="s">
        <v>28336</v>
      </c>
      <c r="L12903" s="289" t="s">
        <v>275</v>
      </c>
      <c r="M12903" s="289" t="s">
        <v>28663</v>
      </c>
      <c r="N12903" s="289" t="s">
        <v>10832</v>
      </c>
      <c r="O12903" s="289" t="s">
        <v>2173</v>
      </c>
      <c r="P12903" s="289" t="str">
        <f>VLOOKUP(CAT_Details[[#This Row],[Delivery Bp Customer Code]],Table6[],2,0)</f>
        <v>OYL1</v>
      </c>
    </row>
    <row r="12904" spans="1:16" x14ac:dyDescent="0.25">
      <c r="A12904" s="289" t="s">
        <v>17052</v>
      </c>
      <c r="B12904">
        <v>1</v>
      </c>
      <c r="C12904">
        <v>359</v>
      </c>
      <c r="D12904">
        <v>0.4</v>
      </c>
      <c r="E12904" s="289" t="s">
        <v>28159</v>
      </c>
      <c r="F12904">
        <v>5017428942</v>
      </c>
      <c r="G12904" s="276">
        <v>45937</v>
      </c>
      <c r="H12904">
        <v>20250922809035</v>
      </c>
      <c r="I12904">
        <v>0.32600000000000001</v>
      </c>
      <c r="J12904" s="289" t="s">
        <v>438</v>
      </c>
      <c r="K12904" s="289" t="s">
        <v>28160</v>
      </c>
      <c r="L12904" s="289" t="s">
        <v>280</v>
      </c>
      <c r="M12904" s="289" t="s">
        <v>28667</v>
      </c>
      <c r="N12904" s="289" t="s">
        <v>19129</v>
      </c>
      <c r="O12904" s="289" t="s">
        <v>18284</v>
      </c>
      <c r="P12904" s="289">
        <f>VLOOKUP(CAT_Details[[#This Row],[Delivery Bp Customer Code]],Table6[],2,0)</f>
        <v>3705</v>
      </c>
    </row>
    <row r="12905" spans="1:16" x14ac:dyDescent="0.25">
      <c r="A12905" s="289" t="s">
        <v>17052</v>
      </c>
      <c r="B12905">
        <v>4</v>
      </c>
      <c r="C12905">
        <v>288</v>
      </c>
      <c r="D12905">
        <v>1.6</v>
      </c>
      <c r="E12905" s="289" t="s">
        <v>28373</v>
      </c>
      <c r="F12905">
        <v>5017460472</v>
      </c>
      <c r="G12905" s="276">
        <v>45937</v>
      </c>
      <c r="H12905">
        <v>20250925812038</v>
      </c>
      <c r="I12905">
        <v>2.669</v>
      </c>
      <c r="J12905" s="289" t="s">
        <v>3890</v>
      </c>
      <c r="K12905" s="289" t="s">
        <v>28374</v>
      </c>
      <c r="L12905" s="289" t="s">
        <v>280</v>
      </c>
      <c r="M12905" s="289" t="s">
        <v>29168</v>
      </c>
      <c r="N12905" s="289" t="s">
        <v>3896</v>
      </c>
      <c r="O12905" s="289" t="s">
        <v>18284</v>
      </c>
      <c r="P12905" s="289">
        <f>VLOOKUP(CAT_Details[[#This Row],[Delivery Bp Customer Code]],Table6[],2,0)</f>
        <v>3705</v>
      </c>
    </row>
    <row r="12906" spans="1:16" x14ac:dyDescent="0.25">
      <c r="A12906" s="289" t="s">
        <v>17052</v>
      </c>
      <c r="B12906">
        <v>2</v>
      </c>
      <c r="C12906">
        <v>11</v>
      </c>
      <c r="D12906">
        <v>0.17</v>
      </c>
      <c r="E12906" s="289" t="s">
        <v>28558</v>
      </c>
      <c r="F12906">
        <v>5017476156</v>
      </c>
      <c r="G12906" s="276">
        <v>45937</v>
      </c>
      <c r="H12906">
        <v>20250926813216</v>
      </c>
      <c r="I12906">
        <v>8.4000000000000005E-2</v>
      </c>
      <c r="J12906" s="289" t="s">
        <v>3970</v>
      </c>
      <c r="K12906" s="289" t="s">
        <v>28559</v>
      </c>
      <c r="L12906" s="289" t="s">
        <v>280</v>
      </c>
      <c r="M12906" s="289" t="s">
        <v>29169</v>
      </c>
      <c r="N12906" s="289" t="s">
        <v>25190</v>
      </c>
      <c r="O12906" s="289" t="s">
        <v>22766</v>
      </c>
      <c r="P12906" s="289">
        <f>VLOOKUP(CAT_Details[[#This Row],[Delivery Bp Customer Code]],Table6[],2,0)</f>
        <v>3705</v>
      </c>
    </row>
    <row r="12907" spans="1:16" x14ac:dyDescent="0.25">
      <c r="A12907" s="289" t="s">
        <v>17052</v>
      </c>
      <c r="B12907">
        <v>6</v>
      </c>
      <c r="C12907">
        <v>2508</v>
      </c>
      <c r="D12907">
        <v>3.63</v>
      </c>
      <c r="E12907" s="289" t="s">
        <v>28562</v>
      </c>
      <c r="F12907">
        <v>5017476381</v>
      </c>
      <c r="G12907" s="276">
        <v>45937</v>
      </c>
      <c r="H12907">
        <v>20250925811920</v>
      </c>
      <c r="I12907">
        <v>12.012</v>
      </c>
      <c r="J12907" s="289" t="s">
        <v>3970</v>
      </c>
      <c r="K12907" s="289" t="s">
        <v>28563</v>
      </c>
      <c r="L12907" s="289" t="s">
        <v>280</v>
      </c>
      <c r="M12907" s="289" t="s">
        <v>29169</v>
      </c>
      <c r="N12907" s="289" t="s">
        <v>3973</v>
      </c>
      <c r="O12907" s="289" t="s">
        <v>18284</v>
      </c>
      <c r="P12907" s="289">
        <f>VLOOKUP(CAT_Details[[#This Row],[Delivery Bp Customer Code]],Table6[],2,0)</f>
        <v>3705</v>
      </c>
    </row>
    <row r="12908" spans="1:16" x14ac:dyDescent="0.25">
      <c r="A12908" s="289" t="s">
        <v>17052</v>
      </c>
      <c r="B12908">
        <v>2</v>
      </c>
      <c r="C12908">
        <v>30</v>
      </c>
      <c r="D12908">
        <v>0.2</v>
      </c>
      <c r="E12908" s="289" t="s">
        <v>28575</v>
      </c>
      <c r="F12908">
        <v>5017476751</v>
      </c>
      <c r="G12908" s="276">
        <v>45937</v>
      </c>
      <c r="H12908">
        <v>20250925812653</v>
      </c>
      <c r="I12908">
        <v>0.14399999999999999</v>
      </c>
      <c r="J12908" s="289" t="s">
        <v>438</v>
      </c>
      <c r="K12908" s="289" t="s">
        <v>28576</v>
      </c>
      <c r="L12908" s="289" t="s">
        <v>280</v>
      </c>
      <c r="M12908" s="289" t="s">
        <v>29426</v>
      </c>
      <c r="N12908" s="289" t="s">
        <v>24429</v>
      </c>
      <c r="O12908" s="289" t="s">
        <v>18284</v>
      </c>
      <c r="P12908" s="289">
        <f>VLOOKUP(CAT_Details[[#This Row],[Delivery Bp Customer Code]],Table6[],2,0)</f>
        <v>3705</v>
      </c>
    </row>
    <row r="12909" spans="1:16" x14ac:dyDescent="0.25">
      <c r="A12909" s="289" t="s">
        <v>3771</v>
      </c>
      <c r="B12909">
        <v>12</v>
      </c>
      <c r="C12909">
        <v>5211</v>
      </c>
      <c r="D12909">
        <v>7.68</v>
      </c>
      <c r="E12909" s="289" t="s">
        <v>28384</v>
      </c>
      <c r="F12909">
        <v>5017460426</v>
      </c>
      <c r="G12909" s="276">
        <v>45937</v>
      </c>
      <c r="H12909">
        <v>20250923809757</v>
      </c>
      <c r="I12909">
        <v>33.142000000000003</v>
      </c>
      <c r="J12909" s="289" t="s">
        <v>3890</v>
      </c>
      <c r="K12909" s="289" t="s">
        <v>28385</v>
      </c>
      <c r="L12909" s="289" t="s">
        <v>275</v>
      </c>
      <c r="M12909" s="289" t="s">
        <v>28984</v>
      </c>
      <c r="N12909" s="289" t="s">
        <v>3893</v>
      </c>
      <c r="O12909" s="289" t="s">
        <v>4956</v>
      </c>
      <c r="P12909" s="289">
        <f>VLOOKUP(CAT_Details[[#This Row],[Delivery Bp Customer Code]],Table6[],2,0)</f>
        <v>3417</v>
      </c>
    </row>
    <row r="12910" spans="1:16" x14ac:dyDescent="0.25">
      <c r="A12910" s="289" t="s">
        <v>3329</v>
      </c>
      <c r="B12910">
        <v>4</v>
      </c>
      <c r="C12910">
        <v>206</v>
      </c>
      <c r="D12910">
        <v>0.57999999999999996</v>
      </c>
      <c r="E12910" s="289" t="s">
        <v>28373</v>
      </c>
      <c r="F12910">
        <v>5017460473</v>
      </c>
      <c r="G12910" s="276">
        <v>45937</v>
      </c>
      <c r="H12910">
        <v>20250925812052</v>
      </c>
      <c r="I12910">
        <v>1.7310000000000001</v>
      </c>
      <c r="J12910" s="289" t="s">
        <v>3890</v>
      </c>
      <c r="K12910" s="289" t="s">
        <v>28419</v>
      </c>
      <c r="L12910" s="289" t="s">
        <v>275</v>
      </c>
      <c r="M12910" s="289" t="s">
        <v>29168</v>
      </c>
      <c r="N12910" s="289" t="s">
        <v>3896</v>
      </c>
      <c r="O12910" s="289" t="s">
        <v>3332</v>
      </c>
      <c r="P12910" s="289">
        <f>VLOOKUP(CAT_Details[[#This Row],[Delivery Bp Customer Code]],Table6[],2,0)</f>
        <v>3402</v>
      </c>
    </row>
    <row r="12911" spans="1:16" x14ac:dyDescent="0.25">
      <c r="A12911" s="289" t="s">
        <v>3329</v>
      </c>
      <c r="B12911">
        <v>10</v>
      </c>
      <c r="C12911">
        <v>2180</v>
      </c>
      <c r="D12911">
        <v>4</v>
      </c>
      <c r="E12911" s="289" t="s">
        <v>28562</v>
      </c>
      <c r="F12911">
        <v>5017476382</v>
      </c>
      <c r="G12911" s="276">
        <v>45937</v>
      </c>
      <c r="H12911">
        <v>20250925811917</v>
      </c>
      <c r="I12911">
        <v>11.52</v>
      </c>
      <c r="J12911" s="289" t="s">
        <v>3970</v>
      </c>
      <c r="K12911" s="289" t="s">
        <v>28595</v>
      </c>
      <c r="L12911" s="289" t="s">
        <v>275</v>
      </c>
      <c r="M12911" s="289" t="s">
        <v>29169</v>
      </c>
      <c r="N12911" s="289" t="s">
        <v>3973</v>
      </c>
      <c r="O12911" s="289" t="s">
        <v>3332</v>
      </c>
      <c r="P12911" s="289">
        <f>VLOOKUP(CAT_Details[[#This Row],[Delivery Bp Customer Code]],Table6[],2,0)</f>
        <v>3402</v>
      </c>
    </row>
    <row r="12912" spans="1:16" x14ac:dyDescent="0.25">
      <c r="A12912" s="289" t="s">
        <v>3329</v>
      </c>
      <c r="B12912">
        <v>1</v>
      </c>
      <c r="C12912">
        <v>75</v>
      </c>
      <c r="D12912">
        <v>0.2</v>
      </c>
      <c r="E12912" s="289" t="s">
        <v>28602</v>
      </c>
      <c r="F12912">
        <v>5017476742</v>
      </c>
      <c r="G12912" s="276">
        <v>45937</v>
      </c>
      <c r="H12912">
        <v>20250924811596</v>
      </c>
      <c r="I12912">
        <v>0.48</v>
      </c>
      <c r="J12912" s="289" t="s">
        <v>324</v>
      </c>
      <c r="K12912" s="289" t="s">
        <v>28603</v>
      </c>
      <c r="L12912" s="289" t="s">
        <v>275</v>
      </c>
      <c r="M12912" s="289" t="s">
        <v>29172</v>
      </c>
      <c r="N12912" s="289" t="s">
        <v>375</v>
      </c>
      <c r="O12912" s="289" t="s">
        <v>3332</v>
      </c>
      <c r="P12912" s="289">
        <f>VLOOKUP(CAT_Details[[#This Row],[Delivery Bp Customer Code]],Table6[],2,0)</f>
        <v>3402</v>
      </c>
    </row>
    <row r="12913" spans="1:16" x14ac:dyDescent="0.25">
      <c r="A12913" s="289" t="s">
        <v>76</v>
      </c>
      <c r="B12913">
        <v>1</v>
      </c>
      <c r="C12913">
        <v>38</v>
      </c>
      <c r="D12913">
        <v>0.2</v>
      </c>
      <c r="E12913" s="289" t="s">
        <v>28434</v>
      </c>
      <c r="F12913">
        <v>5017459975</v>
      </c>
      <c r="G12913" s="276">
        <v>45937</v>
      </c>
      <c r="H12913">
        <v>20250924811031</v>
      </c>
      <c r="I12913">
        <v>0.192</v>
      </c>
      <c r="J12913" s="289" t="s">
        <v>294</v>
      </c>
      <c r="K12913" s="289" t="s">
        <v>28435</v>
      </c>
      <c r="L12913" s="289" t="s">
        <v>275</v>
      </c>
      <c r="M12913" s="289" t="s">
        <v>28980</v>
      </c>
      <c r="N12913" s="289" t="s">
        <v>504</v>
      </c>
      <c r="O12913" s="289" t="s">
        <v>16049</v>
      </c>
      <c r="P12913" s="289" t="str">
        <f>VLOOKUP(CAT_Details[[#This Row],[Delivery Bp Customer Code]],Table6[],2,0)</f>
        <v>MZ02</v>
      </c>
    </row>
    <row r="12914" spans="1:16" x14ac:dyDescent="0.25">
      <c r="A12914" s="289" t="s">
        <v>76</v>
      </c>
      <c r="B12914">
        <v>1</v>
      </c>
      <c r="C12914">
        <v>22</v>
      </c>
      <c r="D12914">
        <v>0.2</v>
      </c>
      <c r="E12914" s="289" t="s">
        <v>28436</v>
      </c>
      <c r="F12914">
        <v>5017460076</v>
      </c>
      <c r="G12914" s="276">
        <v>45937</v>
      </c>
      <c r="H12914">
        <v>20250924810931</v>
      </c>
      <c r="I12914">
        <v>0.23499999999999999</v>
      </c>
      <c r="J12914" s="289" t="s">
        <v>294</v>
      </c>
      <c r="K12914" s="289" t="s">
        <v>28437</v>
      </c>
      <c r="L12914" s="289" t="s">
        <v>275</v>
      </c>
      <c r="M12914" s="289" t="s">
        <v>28980</v>
      </c>
      <c r="N12914" s="289" t="s">
        <v>1270</v>
      </c>
      <c r="O12914" s="289" t="s">
        <v>16049</v>
      </c>
      <c r="P12914" s="289" t="str">
        <f>VLOOKUP(CAT_Details[[#This Row],[Delivery Bp Customer Code]],Table6[],2,0)</f>
        <v>MZ02</v>
      </c>
    </row>
    <row r="12915" spans="1:16" x14ac:dyDescent="0.25">
      <c r="A12915" s="289" t="s">
        <v>76</v>
      </c>
      <c r="B12915">
        <v>4</v>
      </c>
      <c r="C12915">
        <v>458</v>
      </c>
      <c r="D12915">
        <v>1.32</v>
      </c>
      <c r="E12915" s="289" t="s">
        <v>28442</v>
      </c>
      <c r="F12915">
        <v>5017460431</v>
      </c>
      <c r="G12915" s="276">
        <v>45937</v>
      </c>
      <c r="H12915">
        <v>20250924811584</v>
      </c>
      <c r="I12915">
        <v>1.456</v>
      </c>
      <c r="J12915" s="289" t="s">
        <v>401</v>
      </c>
      <c r="K12915" s="289" t="s">
        <v>28443</v>
      </c>
      <c r="L12915" s="289" t="s">
        <v>275</v>
      </c>
      <c r="M12915" s="289" t="s">
        <v>28988</v>
      </c>
      <c r="N12915" s="289" t="s">
        <v>1028</v>
      </c>
      <c r="O12915" s="289" t="s">
        <v>16049</v>
      </c>
      <c r="P12915" s="289" t="str">
        <f>VLOOKUP(CAT_Details[[#This Row],[Delivery Bp Customer Code]],Table6[],2,0)</f>
        <v>MZ02</v>
      </c>
    </row>
    <row r="12916" spans="1:16" x14ac:dyDescent="0.25">
      <c r="A12916" s="289" t="s">
        <v>76</v>
      </c>
      <c r="B12916">
        <v>1</v>
      </c>
      <c r="C12916">
        <v>130</v>
      </c>
      <c r="D12916">
        <v>0.42</v>
      </c>
      <c r="E12916" s="289" t="s">
        <v>28444</v>
      </c>
      <c r="F12916">
        <v>5017460538</v>
      </c>
      <c r="G12916" s="276">
        <v>45937</v>
      </c>
      <c r="H12916">
        <v>20250925812088</v>
      </c>
      <c r="I12916">
        <v>2.23</v>
      </c>
      <c r="J12916" s="289" t="s">
        <v>294</v>
      </c>
      <c r="K12916" s="289" t="s">
        <v>28445</v>
      </c>
      <c r="L12916" s="289" t="s">
        <v>275</v>
      </c>
      <c r="M12916" s="289" t="s">
        <v>28672</v>
      </c>
      <c r="N12916" s="289" t="s">
        <v>5685</v>
      </c>
      <c r="O12916" s="289" t="s">
        <v>16049</v>
      </c>
      <c r="P12916" s="289" t="str">
        <f>VLOOKUP(CAT_Details[[#This Row],[Delivery Bp Customer Code]],Table6[],2,0)</f>
        <v>MZ02</v>
      </c>
    </row>
    <row r="12917" spans="1:16" x14ac:dyDescent="0.25">
      <c r="A12917" s="289" t="s">
        <v>74</v>
      </c>
      <c r="B12917">
        <v>1</v>
      </c>
      <c r="C12917">
        <v>25</v>
      </c>
      <c r="D12917">
        <v>0.2</v>
      </c>
      <c r="E12917" s="289" t="s">
        <v>28475</v>
      </c>
      <c r="F12917">
        <v>5017460210</v>
      </c>
      <c r="G12917" s="276">
        <v>45937</v>
      </c>
      <c r="H12917">
        <v>20250925811987</v>
      </c>
      <c r="I12917">
        <v>0.14399999999999999</v>
      </c>
      <c r="J12917" s="289" t="s">
        <v>294</v>
      </c>
      <c r="K12917" s="289" t="s">
        <v>28476</v>
      </c>
      <c r="L12917" s="289" t="s">
        <v>275</v>
      </c>
      <c r="M12917" s="289" t="s">
        <v>28980</v>
      </c>
      <c r="N12917" s="289" t="s">
        <v>660</v>
      </c>
      <c r="O12917" s="289" t="s">
        <v>22256</v>
      </c>
      <c r="P12917" s="289" t="str">
        <f>VLOOKUP(CAT_Details[[#This Row],[Delivery Bp Customer Code]],Table6[],2,0)</f>
        <v>DX01-L5</v>
      </c>
    </row>
    <row r="12918" spans="1:16" x14ac:dyDescent="0.25">
      <c r="A12918" s="289" t="s">
        <v>74</v>
      </c>
      <c r="B12918">
        <v>14</v>
      </c>
      <c r="C12918">
        <v>6194.01</v>
      </c>
      <c r="D12918">
        <v>5.6</v>
      </c>
      <c r="E12918" s="289" t="s">
        <v>28486</v>
      </c>
      <c r="F12918">
        <v>5017460441</v>
      </c>
      <c r="G12918" s="276">
        <v>45937</v>
      </c>
      <c r="H12918">
        <v>20250925812138</v>
      </c>
      <c r="I12918">
        <v>13.44</v>
      </c>
      <c r="J12918" s="289" t="s">
        <v>401</v>
      </c>
      <c r="K12918" s="289" t="s">
        <v>28487</v>
      </c>
      <c r="L12918" s="289" t="s">
        <v>275</v>
      </c>
      <c r="M12918" s="289" t="s">
        <v>28988</v>
      </c>
      <c r="N12918" s="289" t="s">
        <v>17729</v>
      </c>
      <c r="O12918" s="289" t="s">
        <v>22256</v>
      </c>
      <c r="P12918" s="289" t="str">
        <f>VLOOKUP(CAT_Details[[#This Row],[Delivery Bp Customer Code]],Table6[],2,0)</f>
        <v>DX01-L5</v>
      </c>
    </row>
    <row r="12919" spans="1:16" x14ac:dyDescent="0.25">
      <c r="A12919" s="289" t="s">
        <v>74</v>
      </c>
      <c r="B12919">
        <v>17</v>
      </c>
      <c r="C12919">
        <v>1020</v>
      </c>
      <c r="D12919">
        <v>6.8</v>
      </c>
      <c r="E12919" s="289" t="s">
        <v>28488</v>
      </c>
      <c r="F12919">
        <v>5017460464</v>
      </c>
      <c r="G12919" s="276">
        <v>45937</v>
      </c>
      <c r="H12919">
        <v>20250925812018</v>
      </c>
      <c r="I12919">
        <v>16.32</v>
      </c>
      <c r="J12919" s="289" t="s">
        <v>294</v>
      </c>
      <c r="K12919" s="289" t="s">
        <v>28489</v>
      </c>
      <c r="L12919" s="289" t="s">
        <v>275</v>
      </c>
      <c r="M12919" s="289" t="s">
        <v>28665</v>
      </c>
      <c r="N12919" s="289" t="s">
        <v>16650</v>
      </c>
      <c r="O12919" s="289" t="s">
        <v>22256</v>
      </c>
      <c r="P12919" s="289" t="str">
        <f>VLOOKUP(CAT_Details[[#This Row],[Delivery Bp Customer Code]],Table6[],2,0)</f>
        <v>DX01-L5</v>
      </c>
    </row>
    <row r="12920" spans="1:16" x14ac:dyDescent="0.25">
      <c r="A12920" s="289" t="s">
        <v>74</v>
      </c>
      <c r="B12920">
        <v>3</v>
      </c>
      <c r="C12920">
        <v>267</v>
      </c>
      <c r="D12920">
        <v>1.2</v>
      </c>
      <c r="E12920" s="289" t="s">
        <v>28628</v>
      </c>
      <c r="F12920">
        <v>5017476680</v>
      </c>
      <c r="G12920" s="276">
        <v>45937</v>
      </c>
      <c r="H12920">
        <v>20250926813018</v>
      </c>
      <c r="I12920">
        <v>1.1519999999999999</v>
      </c>
      <c r="J12920" s="289" t="s">
        <v>345</v>
      </c>
      <c r="K12920" s="289" t="s">
        <v>28629</v>
      </c>
      <c r="L12920" s="289" t="s">
        <v>275</v>
      </c>
      <c r="M12920" s="289" t="s">
        <v>28676</v>
      </c>
      <c r="N12920" s="289" t="s">
        <v>348</v>
      </c>
      <c r="O12920" s="289" t="s">
        <v>22256</v>
      </c>
      <c r="P12920" s="289" t="str">
        <f>VLOOKUP(CAT_Details[[#This Row],[Delivery Bp Customer Code]],Table6[],2,0)</f>
        <v>DX01-L5</v>
      </c>
    </row>
    <row r="12921" spans="1:16" x14ac:dyDescent="0.25">
      <c r="A12921" s="289" t="s">
        <v>74</v>
      </c>
      <c r="B12921">
        <v>5</v>
      </c>
      <c r="C12921">
        <v>300</v>
      </c>
      <c r="D12921">
        <v>2</v>
      </c>
      <c r="E12921" s="289" t="s">
        <v>28602</v>
      </c>
      <c r="F12921">
        <v>5017476741</v>
      </c>
      <c r="G12921" s="276">
        <v>45937</v>
      </c>
      <c r="H12921">
        <v>20250924811594</v>
      </c>
      <c r="I12921">
        <v>3.84</v>
      </c>
      <c r="J12921" s="289" t="s">
        <v>324</v>
      </c>
      <c r="K12921" s="289" t="s">
        <v>28630</v>
      </c>
      <c r="L12921" s="289" t="s">
        <v>275</v>
      </c>
      <c r="M12921" s="289" t="s">
        <v>29172</v>
      </c>
      <c r="N12921" s="289" t="s">
        <v>375</v>
      </c>
      <c r="O12921" s="289" t="s">
        <v>22256</v>
      </c>
      <c r="P12921" s="289" t="str">
        <f>VLOOKUP(CAT_Details[[#This Row],[Delivery Bp Customer Code]],Table6[],2,0)</f>
        <v>DX01-L5</v>
      </c>
    </row>
    <row r="12922" spans="1:16" x14ac:dyDescent="0.25">
      <c r="A12922" s="289" t="s">
        <v>74</v>
      </c>
      <c r="B12922">
        <v>11</v>
      </c>
      <c r="C12922">
        <v>8400</v>
      </c>
      <c r="D12922">
        <v>4.4000000000000004</v>
      </c>
      <c r="E12922" s="289" t="s">
        <v>28631</v>
      </c>
      <c r="F12922">
        <v>5017476814</v>
      </c>
      <c r="G12922" s="276">
        <v>45937</v>
      </c>
      <c r="H12922">
        <v>20250925812763</v>
      </c>
      <c r="I12922">
        <v>10.56</v>
      </c>
      <c r="J12922" s="289" t="s">
        <v>383</v>
      </c>
      <c r="K12922" s="289" t="s">
        <v>28632</v>
      </c>
      <c r="L12922" s="289" t="s">
        <v>275</v>
      </c>
      <c r="M12922" s="289" t="s">
        <v>29174</v>
      </c>
      <c r="N12922" s="289" t="s">
        <v>386</v>
      </c>
      <c r="O12922" s="289" t="s">
        <v>22256</v>
      </c>
      <c r="P12922" s="289" t="str">
        <f>VLOOKUP(CAT_Details[[#This Row],[Delivery Bp Customer Code]],Table6[],2,0)</f>
        <v>DX01-L5</v>
      </c>
    </row>
    <row r="12923" spans="1:16" x14ac:dyDescent="0.25">
      <c r="A12923" s="289" t="s">
        <v>272</v>
      </c>
      <c r="B12923">
        <v>1</v>
      </c>
      <c r="C12923">
        <v>48</v>
      </c>
      <c r="D12923">
        <v>0.4</v>
      </c>
      <c r="E12923" s="289" t="s">
        <v>28558</v>
      </c>
      <c r="F12923">
        <v>5017476160</v>
      </c>
      <c r="G12923" s="276">
        <v>45937</v>
      </c>
      <c r="H12923">
        <v>20250922809328</v>
      </c>
      <c r="I12923">
        <v>0.33600000000000002</v>
      </c>
      <c r="J12923" s="289" t="s">
        <v>3970</v>
      </c>
      <c r="K12923" s="289" t="s">
        <v>28636</v>
      </c>
      <c r="L12923" s="289" t="s">
        <v>275</v>
      </c>
      <c r="M12923" s="289" t="s">
        <v>29169</v>
      </c>
      <c r="N12923" s="289" t="s">
        <v>25190</v>
      </c>
      <c r="O12923" s="289" t="s">
        <v>277</v>
      </c>
      <c r="P12923" s="289" t="str">
        <f>VLOOKUP(CAT_Details[[#This Row],[Delivery Bp Customer Code]],Table6[],2,0)</f>
        <v>U2-L5</v>
      </c>
    </row>
    <row r="12924" spans="1:16" x14ac:dyDescent="0.25">
      <c r="A12924" s="289" t="s">
        <v>272</v>
      </c>
      <c r="B12924">
        <v>7</v>
      </c>
      <c r="C12924">
        <v>3668</v>
      </c>
      <c r="D12924">
        <v>2.8</v>
      </c>
      <c r="E12924" s="289" t="s">
        <v>28537</v>
      </c>
      <c r="F12924">
        <v>5017476515</v>
      </c>
      <c r="G12924" s="276">
        <v>45937</v>
      </c>
      <c r="H12924">
        <v>20250926813210</v>
      </c>
      <c r="I12924">
        <v>2.6880000000000002</v>
      </c>
      <c r="J12924" s="289" t="s">
        <v>324</v>
      </c>
      <c r="K12924" s="289" t="s">
        <v>28645</v>
      </c>
      <c r="L12924" s="289" t="s">
        <v>275</v>
      </c>
      <c r="M12924" s="289" t="s">
        <v>29167</v>
      </c>
      <c r="N12924" s="289" t="s">
        <v>399</v>
      </c>
      <c r="O12924" s="289" t="s">
        <v>277</v>
      </c>
      <c r="P12924" s="289" t="str">
        <f>VLOOKUP(CAT_Details[[#This Row],[Delivery Bp Customer Code]],Table6[],2,0)</f>
        <v>U2-L5</v>
      </c>
    </row>
    <row r="12925" spans="1:16" x14ac:dyDescent="0.25">
      <c r="A12925" s="289" t="s">
        <v>272</v>
      </c>
      <c r="B12925">
        <v>10</v>
      </c>
      <c r="C12925">
        <v>1218</v>
      </c>
      <c r="D12925">
        <v>2</v>
      </c>
      <c r="E12925" s="289" t="s">
        <v>28648</v>
      </c>
      <c r="F12925">
        <v>5017476784</v>
      </c>
      <c r="G12925" s="276">
        <v>45937</v>
      </c>
      <c r="H12925">
        <v>20250925812251</v>
      </c>
      <c r="I12925">
        <v>3.7629999999999999</v>
      </c>
      <c r="J12925" s="289" t="s">
        <v>438</v>
      </c>
      <c r="K12925" s="289" t="s">
        <v>28649</v>
      </c>
      <c r="L12925" s="289" t="s">
        <v>275</v>
      </c>
      <c r="M12925" s="289" t="s">
        <v>28990</v>
      </c>
      <c r="N12925" s="289" t="s">
        <v>440</v>
      </c>
      <c r="O12925" s="289" t="s">
        <v>277</v>
      </c>
      <c r="P12925" s="289" t="str">
        <f>VLOOKUP(CAT_Details[[#This Row],[Delivery Bp Customer Code]],Table6[],2,0)</f>
        <v>U2-L5</v>
      </c>
    </row>
    <row r="12926" spans="1:16" x14ac:dyDescent="0.25">
      <c r="A12926" s="289" t="s">
        <v>4794</v>
      </c>
      <c r="B12926">
        <v>5</v>
      </c>
      <c r="C12926">
        <v>975</v>
      </c>
      <c r="D12926">
        <v>2.5</v>
      </c>
      <c r="E12926" s="289" t="s">
        <v>28521</v>
      </c>
      <c r="F12926">
        <v>5017460596</v>
      </c>
      <c r="G12926" s="276">
        <v>45937</v>
      </c>
      <c r="H12926">
        <v>20250924811723</v>
      </c>
      <c r="I12926">
        <v>6</v>
      </c>
      <c r="J12926" s="289" t="s">
        <v>287</v>
      </c>
      <c r="K12926" s="289" t="s">
        <v>28522</v>
      </c>
      <c r="L12926" s="289" t="s">
        <v>275</v>
      </c>
      <c r="M12926" s="289" t="s">
        <v>29175</v>
      </c>
      <c r="N12926" s="289" t="s">
        <v>20548</v>
      </c>
      <c r="O12926" s="289" t="s">
        <v>4798</v>
      </c>
      <c r="P12926" s="289" t="str">
        <f>VLOOKUP(CAT_Details[[#This Row],[Delivery Bp Customer Code]],Table6[],2,0)</f>
        <v>MY02</v>
      </c>
    </row>
    <row r="12927" spans="1:16" x14ac:dyDescent="0.25">
      <c r="A12927" s="289" t="s">
        <v>278</v>
      </c>
      <c r="B12927">
        <v>1</v>
      </c>
      <c r="C12927">
        <v>328</v>
      </c>
      <c r="D12927">
        <v>0.4</v>
      </c>
      <c r="E12927" s="289" t="s">
        <v>28683</v>
      </c>
      <c r="F12927">
        <v>5017492335</v>
      </c>
      <c r="G12927" s="276">
        <v>45937</v>
      </c>
      <c r="H12927">
        <v>20250929814493</v>
      </c>
      <c r="I12927">
        <v>0.91200000000000003</v>
      </c>
      <c r="J12927" s="289" t="s">
        <v>350</v>
      </c>
      <c r="K12927" s="289" t="s">
        <v>28684</v>
      </c>
      <c r="L12927" s="289" t="s">
        <v>275</v>
      </c>
      <c r="M12927" s="289" t="s">
        <v>29177</v>
      </c>
      <c r="N12927" s="289" t="s">
        <v>999</v>
      </c>
      <c r="O12927" s="289" t="s">
        <v>498</v>
      </c>
      <c r="P12927" s="289" t="str">
        <f>VLOOKUP(CAT_Details[[#This Row],[Delivery Bp Customer Code]],Table6[],2,0)</f>
        <v>DK-BM01</v>
      </c>
    </row>
    <row r="12928" spans="1:16" x14ac:dyDescent="0.25">
      <c r="A12928" s="289" t="s">
        <v>278</v>
      </c>
      <c r="B12928">
        <v>29</v>
      </c>
      <c r="C12928">
        <v>12000</v>
      </c>
      <c r="D12928">
        <v>11.6</v>
      </c>
      <c r="E12928" s="289" t="s">
        <v>28687</v>
      </c>
      <c r="F12928">
        <v>5017492504</v>
      </c>
      <c r="G12928" s="276">
        <v>45937</v>
      </c>
      <c r="H12928">
        <v>20250908799087</v>
      </c>
      <c r="I12928">
        <v>27.84</v>
      </c>
      <c r="J12928" s="289" t="s">
        <v>324</v>
      </c>
      <c r="K12928" s="289" t="s">
        <v>28688</v>
      </c>
      <c r="L12928" s="289" t="s">
        <v>275</v>
      </c>
      <c r="M12928" s="289" t="s">
        <v>29172</v>
      </c>
      <c r="N12928" s="289" t="s">
        <v>340</v>
      </c>
      <c r="O12928" s="289" t="s">
        <v>498</v>
      </c>
      <c r="P12928" s="289" t="str">
        <f>VLOOKUP(CAT_Details[[#This Row],[Delivery Bp Customer Code]],Table6[],2,0)</f>
        <v>DK-BM01</v>
      </c>
    </row>
    <row r="12929" spans="1:16" x14ac:dyDescent="0.25">
      <c r="A12929" s="289" t="s">
        <v>278</v>
      </c>
      <c r="B12929">
        <v>1</v>
      </c>
      <c r="C12929">
        <v>580</v>
      </c>
      <c r="D12929">
        <v>0.4</v>
      </c>
      <c r="E12929" s="289" t="s">
        <v>28810</v>
      </c>
      <c r="F12929">
        <v>5017508199</v>
      </c>
      <c r="G12929" s="276">
        <v>45937</v>
      </c>
      <c r="H12929">
        <v>20250925812214</v>
      </c>
      <c r="I12929">
        <v>0.48</v>
      </c>
      <c r="J12929" s="289" t="s">
        <v>280</v>
      </c>
      <c r="K12929" s="289" t="s">
        <v>28811</v>
      </c>
      <c r="L12929" s="289" t="s">
        <v>275</v>
      </c>
      <c r="M12929" s="289" t="s">
        <v>29178</v>
      </c>
      <c r="N12929" s="289" t="s">
        <v>283</v>
      </c>
      <c r="O12929" s="289" t="s">
        <v>498</v>
      </c>
      <c r="P12929" s="289" t="str">
        <f>VLOOKUP(CAT_Details[[#This Row],[Delivery Bp Customer Code]],Table6[],2,0)</f>
        <v>DK-BM01</v>
      </c>
    </row>
    <row r="12930" spans="1:16" x14ac:dyDescent="0.25">
      <c r="A12930" s="289" t="s">
        <v>278</v>
      </c>
      <c r="B12930">
        <v>4</v>
      </c>
      <c r="C12930">
        <v>1460</v>
      </c>
      <c r="D12930">
        <v>1.6</v>
      </c>
      <c r="E12930" s="289" t="s">
        <v>28816</v>
      </c>
      <c r="F12930">
        <v>5017508256</v>
      </c>
      <c r="G12930" s="276">
        <v>45937</v>
      </c>
      <c r="H12930">
        <v>20250926813148</v>
      </c>
      <c r="I12930">
        <v>1.8819999999999999</v>
      </c>
      <c r="J12930" s="289" t="s">
        <v>324</v>
      </c>
      <c r="K12930" s="289" t="s">
        <v>28817</v>
      </c>
      <c r="L12930" s="289" t="s">
        <v>275</v>
      </c>
      <c r="M12930" s="289" t="s">
        <v>29172</v>
      </c>
      <c r="N12930" s="289" t="s">
        <v>1392</v>
      </c>
      <c r="O12930" s="289" t="s">
        <v>498</v>
      </c>
      <c r="P12930" s="289" t="str">
        <f>VLOOKUP(CAT_Details[[#This Row],[Delivery Bp Customer Code]],Table6[],2,0)</f>
        <v>DK-BM01</v>
      </c>
    </row>
    <row r="12931" spans="1:16" x14ac:dyDescent="0.25">
      <c r="A12931" s="289" t="s">
        <v>75</v>
      </c>
      <c r="B12931">
        <v>1</v>
      </c>
      <c r="C12931">
        <v>140</v>
      </c>
      <c r="D12931">
        <v>0.2</v>
      </c>
      <c r="E12931" s="289" t="s">
        <v>28701</v>
      </c>
      <c r="F12931">
        <v>5017492240</v>
      </c>
      <c r="G12931" s="276">
        <v>45937</v>
      </c>
      <c r="H12931">
        <v>20250926813698</v>
      </c>
      <c r="I12931">
        <v>0.48</v>
      </c>
      <c r="J12931" s="289" t="s">
        <v>324</v>
      </c>
      <c r="K12931" s="289" t="s">
        <v>28702</v>
      </c>
      <c r="L12931" s="289" t="s">
        <v>275</v>
      </c>
      <c r="M12931" s="289" t="s">
        <v>29167</v>
      </c>
      <c r="N12931" s="289" t="s">
        <v>2727</v>
      </c>
      <c r="O12931" s="289" t="s">
        <v>2173</v>
      </c>
      <c r="P12931" s="289" t="str">
        <f>VLOOKUP(CAT_Details[[#This Row],[Delivery Bp Customer Code]],Table6[],2,0)</f>
        <v>OYL1</v>
      </c>
    </row>
    <row r="12932" spans="1:16" x14ac:dyDescent="0.25">
      <c r="A12932" s="289" t="s">
        <v>75</v>
      </c>
      <c r="B12932">
        <v>1</v>
      </c>
      <c r="C12932">
        <v>330</v>
      </c>
      <c r="D12932">
        <v>0.4</v>
      </c>
      <c r="E12932" s="289" t="s">
        <v>28701</v>
      </c>
      <c r="F12932">
        <v>5017492242</v>
      </c>
      <c r="G12932" s="276">
        <v>45937</v>
      </c>
      <c r="H12932">
        <v>20250926813699</v>
      </c>
      <c r="I12932">
        <v>0.96</v>
      </c>
      <c r="J12932" s="289" t="s">
        <v>324</v>
      </c>
      <c r="K12932" s="289" t="s">
        <v>28703</v>
      </c>
      <c r="L12932" s="289" t="s">
        <v>275</v>
      </c>
      <c r="M12932" s="289" t="s">
        <v>29167</v>
      </c>
      <c r="N12932" s="289" t="s">
        <v>2727</v>
      </c>
      <c r="O12932" s="289" t="s">
        <v>2173</v>
      </c>
      <c r="P12932" s="289" t="str">
        <f>VLOOKUP(CAT_Details[[#This Row],[Delivery Bp Customer Code]],Table6[],2,0)</f>
        <v>OYL1</v>
      </c>
    </row>
    <row r="12933" spans="1:16" x14ac:dyDescent="0.25">
      <c r="A12933" s="289" t="s">
        <v>75</v>
      </c>
      <c r="B12933">
        <v>9</v>
      </c>
      <c r="C12933">
        <v>2664</v>
      </c>
      <c r="D12933">
        <v>4.5</v>
      </c>
      <c r="E12933" s="289" t="s">
        <v>28708</v>
      </c>
      <c r="F12933">
        <v>5017492494</v>
      </c>
      <c r="G12933" s="276">
        <v>45937</v>
      </c>
      <c r="H12933">
        <v>20250929814214</v>
      </c>
      <c r="I12933">
        <v>10.8</v>
      </c>
      <c r="J12933" s="289" t="s">
        <v>350</v>
      </c>
      <c r="K12933" s="289" t="s">
        <v>28709</v>
      </c>
      <c r="L12933" s="289" t="s">
        <v>275</v>
      </c>
      <c r="M12933" s="289" t="s">
        <v>28982</v>
      </c>
      <c r="N12933" s="289" t="s">
        <v>381</v>
      </c>
      <c r="O12933" s="289" t="s">
        <v>7849</v>
      </c>
      <c r="P12933" s="289" t="str">
        <f>VLOOKUP(CAT_Details[[#This Row],[Delivery Bp Customer Code]],Table6[],2,0)</f>
        <v>MZ03</v>
      </c>
    </row>
    <row r="12934" spans="1:16" x14ac:dyDescent="0.25">
      <c r="A12934" s="289" t="s">
        <v>75</v>
      </c>
      <c r="B12934">
        <v>1</v>
      </c>
      <c r="C12934">
        <v>232.1</v>
      </c>
      <c r="D12934">
        <v>0.4</v>
      </c>
      <c r="E12934" s="289" t="s">
        <v>29024</v>
      </c>
      <c r="F12934">
        <v>5017538934</v>
      </c>
      <c r="G12934" s="276">
        <v>45937</v>
      </c>
      <c r="H12934">
        <v>20251001816139</v>
      </c>
      <c r="I12934">
        <v>0.96</v>
      </c>
      <c r="J12934" s="289" t="s">
        <v>273</v>
      </c>
      <c r="K12934" s="289" t="s">
        <v>29025</v>
      </c>
      <c r="L12934" s="289" t="s">
        <v>275</v>
      </c>
      <c r="M12934" s="289" t="s">
        <v>29166</v>
      </c>
      <c r="N12934" s="289" t="s">
        <v>22182</v>
      </c>
      <c r="O12934" s="289" t="s">
        <v>2173</v>
      </c>
      <c r="P12934" s="289" t="str">
        <f>VLOOKUP(CAT_Details[[#This Row],[Delivery Bp Customer Code]],Table6[],2,0)</f>
        <v>OYL1</v>
      </c>
    </row>
    <row r="12935" spans="1:16" x14ac:dyDescent="0.25">
      <c r="A12935" s="289" t="s">
        <v>75</v>
      </c>
      <c r="B12935">
        <v>2</v>
      </c>
      <c r="C12935">
        <v>9.3000000000000007</v>
      </c>
      <c r="D12935">
        <v>0.03</v>
      </c>
      <c r="E12935" s="289" t="s">
        <v>29026</v>
      </c>
      <c r="F12935">
        <v>5017538985</v>
      </c>
      <c r="G12935" s="276">
        <v>45937</v>
      </c>
      <c r="H12935">
        <v>20251001815953</v>
      </c>
      <c r="I12935">
        <v>8.0000000000000002E-3</v>
      </c>
      <c r="J12935" s="289" t="s">
        <v>273</v>
      </c>
      <c r="K12935" s="289" t="s">
        <v>29027</v>
      </c>
      <c r="L12935" s="289" t="s">
        <v>275</v>
      </c>
      <c r="M12935" s="289" t="s">
        <v>29166</v>
      </c>
      <c r="N12935" s="289" t="s">
        <v>2434</v>
      </c>
      <c r="O12935" s="289" t="s">
        <v>2173</v>
      </c>
      <c r="P12935" s="289" t="str">
        <f>VLOOKUP(CAT_Details[[#This Row],[Delivery Bp Customer Code]],Table6[],2,0)</f>
        <v>OYL1</v>
      </c>
    </row>
    <row r="12936" spans="1:16" x14ac:dyDescent="0.25">
      <c r="A12936" s="289" t="s">
        <v>17052</v>
      </c>
      <c r="B12936">
        <v>11</v>
      </c>
      <c r="C12936">
        <v>748</v>
      </c>
      <c r="D12936">
        <v>3.25</v>
      </c>
      <c r="E12936" s="289" t="s">
        <v>28838</v>
      </c>
      <c r="F12936">
        <v>5017508087</v>
      </c>
      <c r="G12936" s="276">
        <v>45937</v>
      </c>
      <c r="H12936">
        <v>20250930815196</v>
      </c>
      <c r="I12936">
        <v>4.6349999999999998</v>
      </c>
      <c r="J12936" s="289" t="s">
        <v>275</v>
      </c>
      <c r="K12936" s="289" t="s">
        <v>28839</v>
      </c>
      <c r="L12936" s="289" t="s">
        <v>280</v>
      </c>
      <c r="M12936" s="289" t="s">
        <v>29028</v>
      </c>
      <c r="N12936" s="289" t="s">
        <v>19156</v>
      </c>
      <c r="O12936" s="289" t="s">
        <v>18284</v>
      </c>
      <c r="P12936" s="289">
        <f>VLOOKUP(CAT_Details[[#This Row],[Delivery Bp Customer Code]],Table6[],2,0)</f>
        <v>3705</v>
      </c>
    </row>
    <row r="12937" spans="1:16" x14ac:dyDescent="0.25">
      <c r="A12937" s="289" t="s">
        <v>17052</v>
      </c>
      <c r="B12937">
        <v>1</v>
      </c>
      <c r="C12937">
        <v>75</v>
      </c>
      <c r="D12937">
        <v>0.4</v>
      </c>
      <c r="E12937" s="289" t="s">
        <v>28843</v>
      </c>
      <c r="F12937">
        <v>5017508242</v>
      </c>
      <c r="G12937" s="276">
        <v>45937</v>
      </c>
      <c r="H12937">
        <v>20250929814664</v>
      </c>
      <c r="I12937">
        <v>0.69099999999999995</v>
      </c>
      <c r="J12937" s="289" t="s">
        <v>302</v>
      </c>
      <c r="K12937" s="289" t="s">
        <v>28844</v>
      </c>
      <c r="L12937" s="289" t="s">
        <v>280</v>
      </c>
      <c r="M12937" s="289" t="s">
        <v>29006</v>
      </c>
      <c r="N12937" s="289" t="s">
        <v>18870</v>
      </c>
      <c r="O12937" s="289" t="s">
        <v>18284</v>
      </c>
      <c r="P12937" s="289">
        <f>VLOOKUP(CAT_Details[[#This Row],[Delivery Bp Customer Code]],Table6[],2,0)</f>
        <v>3705</v>
      </c>
    </row>
    <row r="12938" spans="1:16" x14ac:dyDescent="0.25">
      <c r="A12938" s="289" t="s">
        <v>17052</v>
      </c>
      <c r="B12938">
        <v>2</v>
      </c>
      <c r="C12938">
        <v>14.58</v>
      </c>
      <c r="D12938">
        <v>0.24</v>
      </c>
      <c r="E12938" s="289" t="s">
        <v>28851</v>
      </c>
      <c r="F12938">
        <v>5017508525</v>
      </c>
      <c r="G12938" s="276">
        <v>45937</v>
      </c>
      <c r="H12938">
        <v>20250929814106</v>
      </c>
      <c r="I12938">
        <v>0.14799999999999999</v>
      </c>
      <c r="J12938" s="289" t="s">
        <v>275</v>
      </c>
      <c r="K12938" s="289" t="s">
        <v>28852</v>
      </c>
      <c r="L12938" s="289" t="s">
        <v>280</v>
      </c>
      <c r="M12938" s="289" t="s">
        <v>29028</v>
      </c>
      <c r="N12938" s="289" t="s">
        <v>19164</v>
      </c>
      <c r="O12938" s="289" t="s">
        <v>18284</v>
      </c>
      <c r="P12938" s="289">
        <f>VLOOKUP(CAT_Details[[#This Row],[Delivery Bp Customer Code]],Table6[],2,0)</f>
        <v>3705</v>
      </c>
    </row>
    <row r="12939" spans="1:16" x14ac:dyDescent="0.25">
      <c r="A12939" s="289" t="s">
        <v>17052</v>
      </c>
      <c r="B12939">
        <v>1</v>
      </c>
      <c r="C12939">
        <v>235</v>
      </c>
      <c r="D12939">
        <v>0.4</v>
      </c>
      <c r="E12939" s="289" t="s">
        <v>28853</v>
      </c>
      <c r="F12939">
        <v>5017508604</v>
      </c>
      <c r="G12939" s="276">
        <v>45937</v>
      </c>
      <c r="H12939">
        <v>20250930814903</v>
      </c>
      <c r="I12939">
        <v>0.57599999999999996</v>
      </c>
      <c r="J12939" s="289" t="s">
        <v>302</v>
      </c>
      <c r="K12939" s="289" t="s">
        <v>28854</v>
      </c>
      <c r="L12939" s="289" t="s">
        <v>280</v>
      </c>
      <c r="M12939" s="289" t="s">
        <v>29006</v>
      </c>
      <c r="N12939" s="289" t="s">
        <v>18394</v>
      </c>
      <c r="O12939" s="289" t="s">
        <v>18284</v>
      </c>
      <c r="P12939" s="289">
        <f>VLOOKUP(CAT_Details[[#This Row],[Delivery Bp Customer Code]],Table6[],2,0)</f>
        <v>3705</v>
      </c>
    </row>
    <row r="12940" spans="1:16" x14ac:dyDescent="0.25">
      <c r="A12940" s="289" t="s">
        <v>17052</v>
      </c>
      <c r="B12940">
        <v>1</v>
      </c>
      <c r="C12940">
        <v>3</v>
      </c>
      <c r="D12940">
        <v>0.03</v>
      </c>
      <c r="E12940" s="289" t="s">
        <v>28853</v>
      </c>
      <c r="F12940">
        <v>5017508605</v>
      </c>
      <c r="G12940" s="276">
        <v>45937</v>
      </c>
      <c r="H12940">
        <v>20250930814906</v>
      </c>
      <c r="I12940">
        <v>1.0999999999999999E-2</v>
      </c>
      <c r="J12940" s="289" t="s">
        <v>302</v>
      </c>
      <c r="K12940" s="289" t="s">
        <v>28855</v>
      </c>
      <c r="L12940" s="289" t="s">
        <v>280</v>
      </c>
      <c r="M12940" s="289" t="s">
        <v>29006</v>
      </c>
      <c r="N12940" s="289" t="s">
        <v>18394</v>
      </c>
      <c r="O12940" s="289" t="s">
        <v>18284</v>
      </c>
      <c r="P12940" s="289">
        <f>VLOOKUP(CAT_Details[[#This Row],[Delivery Bp Customer Code]],Table6[],2,0)</f>
        <v>3705</v>
      </c>
    </row>
    <row r="12941" spans="1:16" x14ac:dyDescent="0.25">
      <c r="A12941" s="289" t="s">
        <v>17052</v>
      </c>
      <c r="B12941">
        <v>1</v>
      </c>
      <c r="C12941">
        <v>10.7</v>
      </c>
      <c r="D12941">
        <v>0.09</v>
      </c>
      <c r="E12941" s="289" t="s">
        <v>28856</v>
      </c>
      <c r="F12941">
        <v>5017508611</v>
      </c>
      <c r="G12941" s="276">
        <v>45937</v>
      </c>
      <c r="H12941">
        <v>20250926813303</v>
      </c>
      <c r="I12941">
        <v>4.9000000000000002E-2</v>
      </c>
      <c r="J12941" s="289" t="s">
        <v>275</v>
      </c>
      <c r="K12941" s="289" t="s">
        <v>28857</v>
      </c>
      <c r="L12941" s="289" t="s">
        <v>280</v>
      </c>
      <c r="M12941" s="289" t="s">
        <v>29028</v>
      </c>
      <c r="N12941" s="289" t="s">
        <v>18883</v>
      </c>
      <c r="O12941" s="289" t="s">
        <v>18284</v>
      </c>
      <c r="P12941" s="289">
        <f>VLOOKUP(CAT_Details[[#This Row],[Delivery Bp Customer Code]],Table6[],2,0)</f>
        <v>3705</v>
      </c>
    </row>
    <row r="12942" spans="1:16" x14ac:dyDescent="0.25">
      <c r="A12942" s="289" t="s">
        <v>17052</v>
      </c>
      <c r="B12942">
        <v>2</v>
      </c>
      <c r="C12942">
        <v>27.4</v>
      </c>
      <c r="D12942">
        <v>0.09</v>
      </c>
      <c r="E12942" s="289" t="s">
        <v>28856</v>
      </c>
      <c r="F12942">
        <v>5017508613</v>
      </c>
      <c r="G12942" s="276">
        <v>45937</v>
      </c>
      <c r="H12942">
        <v>20250926813293</v>
      </c>
      <c r="I12942">
        <v>4.2000000000000003E-2</v>
      </c>
      <c r="J12942" s="289" t="s">
        <v>275</v>
      </c>
      <c r="K12942" s="289" t="s">
        <v>28858</v>
      </c>
      <c r="L12942" s="289" t="s">
        <v>280</v>
      </c>
      <c r="M12942" s="289" t="s">
        <v>29028</v>
      </c>
      <c r="N12942" s="289" t="s">
        <v>18883</v>
      </c>
      <c r="O12942" s="289" t="s">
        <v>18284</v>
      </c>
      <c r="P12942" s="289">
        <f>VLOOKUP(CAT_Details[[#This Row],[Delivery Bp Customer Code]],Table6[],2,0)</f>
        <v>3705</v>
      </c>
    </row>
    <row r="12943" spans="1:16" x14ac:dyDescent="0.25">
      <c r="A12943" s="289" t="s">
        <v>17052</v>
      </c>
      <c r="B12943">
        <v>4</v>
      </c>
      <c r="C12943">
        <v>2400</v>
      </c>
      <c r="D12943">
        <v>1.6</v>
      </c>
      <c r="E12943" s="289" t="s">
        <v>28859</v>
      </c>
      <c r="F12943">
        <v>5017508646</v>
      </c>
      <c r="G12943" s="276">
        <v>45937</v>
      </c>
      <c r="H12943">
        <v>20250929814453</v>
      </c>
      <c r="I12943">
        <v>3.84</v>
      </c>
      <c r="J12943" s="289" t="s">
        <v>275</v>
      </c>
      <c r="K12943" s="289" t="s">
        <v>28860</v>
      </c>
      <c r="L12943" s="289" t="s">
        <v>280</v>
      </c>
      <c r="M12943" s="289" t="s">
        <v>29028</v>
      </c>
      <c r="N12943" s="289" t="s">
        <v>19153</v>
      </c>
      <c r="O12943" s="289" t="s">
        <v>18284</v>
      </c>
      <c r="P12943" s="289">
        <f>VLOOKUP(CAT_Details[[#This Row],[Delivery Bp Customer Code]],Table6[],2,0)</f>
        <v>3705</v>
      </c>
    </row>
    <row r="12944" spans="1:16" x14ac:dyDescent="0.25">
      <c r="A12944" s="289" t="s">
        <v>17052</v>
      </c>
      <c r="B12944">
        <v>14</v>
      </c>
      <c r="C12944">
        <v>2468</v>
      </c>
      <c r="D12944">
        <v>5.7</v>
      </c>
      <c r="E12944" s="289" t="s">
        <v>29247</v>
      </c>
      <c r="F12944">
        <v>5017546489</v>
      </c>
      <c r="G12944" s="276">
        <v>45937</v>
      </c>
      <c r="H12944">
        <v>20250926813285</v>
      </c>
      <c r="I12944">
        <v>17.007999999999999</v>
      </c>
      <c r="J12944" s="289" t="s">
        <v>275</v>
      </c>
      <c r="K12944" s="289" t="s">
        <v>29248</v>
      </c>
      <c r="L12944" s="289" t="s">
        <v>280</v>
      </c>
      <c r="M12944" s="289" t="s">
        <v>29249</v>
      </c>
      <c r="N12944" s="289" t="s">
        <v>19305</v>
      </c>
      <c r="O12944" s="289" t="s">
        <v>18284</v>
      </c>
      <c r="P12944" s="289">
        <f>VLOOKUP(CAT_Details[[#This Row],[Delivery Bp Customer Code]],Table6[],2,0)</f>
        <v>3705</v>
      </c>
    </row>
    <row r="12945" spans="1:16" x14ac:dyDescent="0.25">
      <c r="A12945" s="289" t="s">
        <v>874</v>
      </c>
      <c r="B12945">
        <v>9</v>
      </c>
      <c r="C12945">
        <v>3816</v>
      </c>
      <c r="D12945">
        <v>4.5</v>
      </c>
      <c r="E12945" s="289" t="s">
        <v>28708</v>
      </c>
      <c r="F12945">
        <v>5017492495</v>
      </c>
      <c r="G12945" s="276">
        <v>45937</v>
      </c>
      <c r="H12945">
        <v>20250929814196</v>
      </c>
      <c r="I12945">
        <v>10.8</v>
      </c>
      <c r="J12945" s="289" t="s">
        <v>350</v>
      </c>
      <c r="K12945" s="289" t="s">
        <v>28730</v>
      </c>
      <c r="L12945" s="289" t="s">
        <v>275</v>
      </c>
      <c r="M12945" s="289" t="s">
        <v>28982</v>
      </c>
      <c r="N12945" s="289" t="s">
        <v>381</v>
      </c>
      <c r="O12945" s="289" t="s">
        <v>1014</v>
      </c>
      <c r="P12945" s="289" t="str">
        <f>VLOOKUP(CAT_Details[[#This Row],[Delivery Bp Customer Code]],Table6[],2,0)</f>
        <v>MZ07</v>
      </c>
    </row>
    <row r="12946" spans="1:16" x14ac:dyDescent="0.25">
      <c r="A12946" s="289" t="s">
        <v>874</v>
      </c>
      <c r="B12946">
        <v>26</v>
      </c>
      <c r="C12946">
        <v>3094</v>
      </c>
      <c r="D12946">
        <v>10.84</v>
      </c>
      <c r="E12946" s="289" t="s">
        <v>28865</v>
      </c>
      <c r="F12946">
        <v>5017504309</v>
      </c>
      <c r="G12946" s="276">
        <v>45937</v>
      </c>
      <c r="I12946">
        <v>45.5</v>
      </c>
      <c r="J12946" s="289" t="s">
        <v>294</v>
      </c>
      <c r="K12946" s="289" t="s">
        <v>28866</v>
      </c>
      <c r="L12946" s="289" t="s">
        <v>275</v>
      </c>
      <c r="M12946" s="289"/>
      <c r="N12946" s="289" t="s">
        <v>28867</v>
      </c>
      <c r="O12946" s="289" t="s">
        <v>1014</v>
      </c>
      <c r="P12946" s="289" t="str">
        <f>VLOOKUP(CAT_Details[[#This Row],[Delivery Bp Customer Code]],Table6[],2,0)</f>
        <v>MZ07</v>
      </c>
    </row>
    <row r="12947" spans="1:16" x14ac:dyDescent="0.25">
      <c r="A12947" s="289" t="s">
        <v>3771</v>
      </c>
      <c r="B12947">
        <v>2</v>
      </c>
      <c r="C12947">
        <v>2492</v>
      </c>
      <c r="D12947">
        <v>0.8</v>
      </c>
      <c r="E12947" s="289" t="s">
        <v>29046</v>
      </c>
      <c r="F12947">
        <v>5017538901</v>
      </c>
      <c r="G12947" s="276">
        <v>45937</v>
      </c>
      <c r="H12947">
        <v>20250929814036</v>
      </c>
      <c r="I12947">
        <v>1.92</v>
      </c>
      <c r="J12947" s="289" t="s">
        <v>273</v>
      </c>
      <c r="K12947" s="289" t="s">
        <v>29047</v>
      </c>
      <c r="L12947" s="289" t="s">
        <v>275</v>
      </c>
      <c r="M12947" s="289" t="s">
        <v>29166</v>
      </c>
      <c r="N12947" s="289" t="s">
        <v>29048</v>
      </c>
      <c r="O12947" s="289" t="s">
        <v>4956</v>
      </c>
      <c r="P12947" s="289">
        <f>VLOOKUP(CAT_Details[[#This Row],[Delivery Bp Customer Code]],Table6[],2,0)</f>
        <v>3417</v>
      </c>
    </row>
    <row r="12948" spans="1:16" x14ac:dyDescent="0.25">
      <c r="A12948" s="289" t="s">
        <v>3329</v>
      </c>
      <c r="B12948">
        <v>7</v>
      </c>
      <c r="C12948">
        <v>672</v>
      </c>
      <c r="D12948">
        <v>2.8</v>
      </c>
      <c r="E12948" s="289" t="s">
        <v>28736</v>
      </c>
      <c r="F12948">
        <v>5017492149</v>
      </c>
      <c r="G12948" s="276">
        <v>45937</v>
      </c>
      <c r="H12948">
        <v>20250929814261</v>
      </c>
      <c r="I12948">
        <v>6.72</v>
      </c>
      <c r="J12948" s="289" t="s">
        <v>324</v>
      </c>
      <c r="K12948" s="289" t="s">
        <v>28737</v>
      </c>
      <c r="L12948" s="289" t="s">
        <v>275</v>
      </c>
      <c r="M12948" s="289" t="s">
        <v>29167</v>
      </c>
      <c r="N12948" s="289" t="s">
        <v>616</v>
      </c>
      <c r="O12948" s="289" t="s">
        <v>3332</v>
      </c>
      <c r="P12948" s="289">
        <f>VLOOKUP(CAT_Details[[#This Row],[Delivery Bp Customer Code]],Table6[],2,0)</f>
        <v>3402</v>
      </c>
    </row>
    <row r="12949" spans="1:16" x14ac:dyDescent="0.25">
      <c r="A12949" s="289" t="s">
        <v>3329</v>
      </c>
      <c r="B12949">
        <v>43</v>
      </c>
      <c r="C12949">
        <v>2184</v>
      </c>
      <c r="D12949">
        <v>13.6</v>
      </c>
      <c r="E12949" s="289" t="s">
        <v>28738</v>
      </c>
      <c r="F12949">
        <v>5017492203</v>
      </c>
      <c r="G12949" s="276">
        <v>45937</v>
      </c>
      <c r="H12949">
        <v>20250927813781</v>
      </c>
      <c r="I12949">
        <v>51.6</v>
      </c>
      <c r="J12949" s="289" t="s">
        <v>324</v>
      </c>
      <c r="K12949" s="289" t="s">
        <v>28739</v>
      </c>
      <c r="L12949" s="289" t="s">
        <v>275</v>
      </c>
      <c r="M12949" s="289" t="s">
        <v>29298</v>
      </c>
      <c r="N12949" s="289" t="s">
        <v>4100</v>
      </c>
      <c r="O12949" s="289" t="s">
        <v>3332</v>
      </c>
      <c r="P12949" s="289">
        <f>VLOOKUP(CAT_Details[[#This Row],[Delivery Bp Customer Code]],Table6[],2,0)</f>
        <v>3402</v>
      </c>
    </row>
    <row r="12950" spans="1:16" x14ac:dyDescent="0.25">
      <c r="A12950" s="289" t="s">
        <v>3329</v>
      </c>
      <c r="B12950">
        <v>26</v>
      </c>
      <c r="C12950">
        <v>1352</v>
      </c>
      <c r="D12950">
        <v>13.6</v>
      </c>
      <c r="E12950" s="289" t="s">
        <v>28740</v>
      </c>
      <c r="F12950">
        <v>5017492231</v>
      </c>
      <c r="G12950" s="276">
        <v>45937</v>
      </c>
      <c r="H12950">
        <v>20250927813782</v>
      </c>
      <c r="I12950">
        <v>40.200000000000003</v>
      </c>
      <c r="J12950" s="289" t="s">
        <v>324</v>
      </c>
      <c r="K12950" s="289" t="s">
        <v>28741</v>
      </c>
      <c r="L12950" s="289" t="s">
        <v>275</v>
      </c>
      <c r="M12950" s="289" t="s">
        <v>29299</v>
      </c>
      <c r="N12950" s="289" t="s">
        <v>4100</v>
      </c>
      <c r="O12950" s="289" t="s">
        <v>3332</v>
      </c>
      <c r="P12950" s="289">
        <f>VLOOKUP(CAT_Details[[#This Row],[Delivery Bp Customer Code]],Table6[],2,0)</f>
        <v>3402</v>
      </c>
    </row>
    <row r="12951" spans="1:16" x14ac:dyDescent="0.25">
      <c r="A12951" s="289" t="s">
        <v>3329</v>
      </c>
      <c r="B12951">
        <v>1</v>
      </c>
      <c r="C12951">
        <v>55</v>
      </c>
      <c r="D12951">
        <v>0.2</v>
      </c>
      <c r="E12951" s="289" t="s">
        <v>28742</v>
      </c>
      <c r="F12951">
        <v>5017492298</v>
      </c>
      <c r="G12951" s="276">
        <v>45937</v>
      </c>
      <c r="H12951">
        <v>20250926813058</v>
      </c>
      <c r="I12951">
        <v>0.192</v>
      </c>
      <c r="J12951" s="289" t="s">
        <v>350</v>
      </c>
      <c r="K12951" s="289" t="s">
        <v>28743</v>
      </c>
      <c r="L12951" s="289" t="s">
        <v>275</v>
      </c>
      <c r="M12951" s="289" t="s">
        <v>28982</v>
      </c>
      <c r="N12951" s="289" t="s">
        <v>743</v>
      </c>
      <c r="O12951" s="289" t="s">
        <v>3332</v>
      </c>
      <c r="P12951" s="289">
        <f>VLOOKUP(CAT_Details[[#This Row],[Delivery Bp Customer Code]],Table6[],2,0)</f>
        <v>3402</v>
      </c>
    </row>
    <row r="12952" spans="1:16" x14ac:dyDescent="0.25">
      <c r="A12952" s="289" t="s">
        <v>3329</v>
      </c>
      <c r="B12952">
        <v>1</v>
      </c>
      <c r="C12952">
        <v>170</v>
      </c>
      <c r="D12952">
        <v>0.4</v>
      </c>
      <c r="E12952" s="289" t="s">
        <v>28744</v>
      </c>
      <c r="F12952">
        <v>5017492345</v>
      </c>
      <c r="G12952" s="276">
        <v>45937</v>
      </c>
      <c r="H12952">
        <v>20250924810892</v>
      </c>
      <c r="I12952">
        <v>1.1140000000000001</v>
      </c>
      <c r="J12952" s="289" t="s">
        <v>350</v>
      </c>
      <c r="K12952" s="289" t="s">
        <v>28745</v>
      </c>
      <c r="L12952" s="289" t="s">
        <v>275</v>
      </c>
      <c r="M12952" s="289" t="s">
        <v>28982</v>
      </c>
      <c r="N12952" s="289" t="s">
        <v>3656</v>
      </c>
      <c r="O12952" s="289" t="s">
        <v>3332</v>
      </c>
      <c r="P12952" s="289">
        <f>VLOOKUP(CAT_Details[[#This Row],[Delivery Bp Customer Code]],Table6[],2,0)</f>
        <v>3402</v>
      </c>
    </row>
    <row r="12953" spans="1:16" x14ac:dyDescent="0.25">
      <c r="A12953" s="289" t="s">
        <v>3329</v>
      </c>
      <c r="B12953">
        <v>2</v>
      </c>
      <c r="C12953">
        <v>571</v>
      </c>
      <c r="D12953">
        <v>1.2</v>
      </c>
      <c r="E12953" s="289" t="s">
        <v>28748</v>
      </c>
      <c r="F12953">
        <v>5017492564</v>
      </c>
      <c r="G12953" s="276">
        <v>45937</v>
      </c>
      <c r="H12953">
        <v>20250926813655</v>
      </c>
      <c r="I12953">
        <v>2.88</v>
      </c>
      <c r="J12953" s="289" t="s">
        <v>350</v>
      </c>
      <c r="K12953" s="289" t="s">
        <v>28749</v>
      </c>
      <c r="L12953" s="289" t="s">
        <v>275</v>
      </c>
      <c r="M12953" s="289" t="s">
        <v>28982</v>
      </c>
      <c r="N12953" s="289" t="s">
        <v>15988</v>
      </c>
      <c r="O12953" s="289" t="s">
        <v>3332</v>
      </c>
      <c r="P12953" s="289">
        <f>VLOOKUP(CAT_Details[[#This Row],[Delivery Bp Customer Code]],Table6[],2,0)</f>
        <v>3402</v>
      </c>
    </row>
    <row r="12954" spans="1:16" x14ac:dyDescent="0.25">
      <c r="A12954" s="289" t="s">
        <v>3329</v>
      </c>
      <c r="B12954">
        <v>2</v>
      </c>
      <c r="C12954">
        <v>840</v>
      </c>
      <c r="D12954">
        <v>0.8</v>
      </c>
      <c r="E12954" s="289" t="s">
        <v>28752</v>
      </c>
      <c r="F12954">
        <v>5017492601</v>
      </c>
      <c r="G12954" s="276">
        <v>45937</v>
      </c>
      <c r="H12954">
        <v>20250929813919</v>
      </c>
      <c r="I12954">
        <v>1.1519999999999999</v>
      </c>
      <c r="J12954" s="289" t="s">
        <v>350</v>
      </c>
      <c r="K12954" s="289" t="s">
        <v>28753</v>
      </c>
      <c r="L12954" s="289" t="s">
        <v>275</v>
      </c>
      <c r="M12954" s="289" t="s">
        <v>28982</v>
      </c>
      <c r="N12954" s="289" t="s">
        <v>3804</v>
      </c>
      <c r="O12954" s="289" t="s">
        <v>3332</v>
      </c>
      <c r="P12954" s="289">
        <f>VLOOKUP(CAT_Details[[#This Row],[Delivery Bp Customer Code]],Table6[],2,0)</f>
        <v>3402</v>
      </c>
    </row>
    <row r="12955" spans="1:16" x14ac:dyDescent="0.25">
      <c r="A12955" s="289" t="s">
        <v>3329</v>
      </c>
      <c r="B12955">
        <v>6</v>
      </c>
      <c r="C12955">
        <v>2940</v>
      </c>
      <c r="D12955">
        <v>2.4</v>
      </c>
      <c r="E12955" s="289" t="s">
        <v>28752</v>
      </c>
      <c r="F12955">
        <v>5017492603</v>
      </c>
      <c r="G12955" s="276">
        <v>45937</v>
      </c>
      <c r="H12955">
        <v>20250929813921</v>
      </c>
      <c r="I12955">
        <v>3.456</v>
      </c>
      <c r="J12955" s="289" t="s">
        <v>350</v>
      </c>
      <c r="K12955" s="289" t="s">
        <v>28754</v>
      </c>
      <c r="L12955" s="289" t="s">
        <v>275</v>
      </c>
      <c r="M12955" s="289" t="s">
        <v>28982</v>
      </c>
      <c r="N12955" s="289" t="s">
        <v>3804</v>
      </c>
      <c r="O12955" s="289" t="s">
        <v>3332</v>
      </c>
      <c r="P12955" s="289">
        <f>VLOOKUP(CAT_Details[[#This Row],[Delivery Bp Customer Code]],Table6[],2,0)</f>
        <v>3402</v>
      </c>
    </row>
    <row r="12956" spans="1:16" x14ac:dyDescent="0.25">
      <c r="A12956" s="289" t="s">
        <v>3329</v>
      </c>
      <c r="B12956">
        <v>3</v>
      </c>
      <c r="C12956">
        <v>435</v>
      </c>
      <c r="D12956">
        <v>0.85</v>
      </c>
      <c r="E12956" s="289" t="s">
        <v>28879</v>
      </c>
      <c r="F12956">
        <v>5017508171</v>
      </c>
      <c r="G12956" s="276">
        <v>45937</v>
      </c>
      <c r="H12956">
        <v>20250930815099</v>
      </c>
      <c r="I12956">
        <v>1.946</v>
      </c>
      <c r="J12956" s="289" t="s">
        <v>324</v>
      </c>
      <c r="K12956" s="289" t="s">
        <v>28880</v>
      </c>
      <c r="L12956" s="289" t="s">
        <v>275</v>
      </c>
      <c r="M12956" s="289" t="s">
        <v>29172</v>
      </c>
      <c r="N12956" s="289" t="s">
        <v>5079</v>
      </c>
      <c r="O12956" s="289" t="s">
        <v>3332</v>
      </c>
      <c r="P12956" s="289">
        <f>VLOOKUP(CAT_Details[[#This Row],[Delivery Bp Customer Code]],Table6[],2,0)</f>
        <v>3402</v>
      </c>
    </row>
    <row r="12957" spans="1:16" x14ac:dyDescent="0.25">
      <c r="A12957" s="289" t="s">
        <v>3329</v>
      </c>
      <c r="B12957">
        <v>27</v>
      </c>
      <c r="C12957">
        <v>3600</v>
      </c>
      <c r="D12957">
        <v>10.8</v>
      </c>
      <c r="E12957" s="289" t="s">
        <v>28881</v>
      </c>
      <c r="F12957">
        <v>5017508184</v>
      </c>
      <c r="G12957" s="276">
        <v>45937</v>
      </c>
      <c r="H12957">
        <v>20250926813629</v>
      </c>
      <c r="I12957">
        <v>25.92</v>
      </c>
      <c r="J12957" s="289" t="s">
        <v>324</v>
      </c>
      <c r="K12957" s="289" t="s">
        <v>28882</v>
      </c>
      <c r="L12957" s="289" t="s">
        <v>275</v>
      </c>
      <c r="M12957" s="289" t="s">
        <v>29172</v>
      </c>
      <c r="N12957" s="289" t="s">
        <v>5660</v>
      </c>
      <c r="O12957" s="289" t="s">
        <v>3332</v>
      </c>
      <c r="P12957" s="289">
        <f>VLOOKUP(CAT_Details[[#This Row],[Delivery Bp Customer Code]],Table6[],2,0)</f>
        <v>3402</v>
      </c>
    </row>
    <row r="12958" spans="1:16" x14ac:dyDescent="0.25">
      <c r="A12958" s="289" t="s">
        <v>3329</v>
      </c>
      <c r="B12958">
        <v>7</v>
      </c>
      <c r="C12958">
        <v>2950.5</v>
      </c>
      <c r="D12958">
        <v>1.64</v>
      </c>
      <c r="E12958" s="289" t="s">
        <v>28887</v>
      </c>
      <c r="F12958">
        <v>5017508320</v>
      </c>
      <c r="G12958" s="276">
        <v>45937</v>
      </c>
      <c r="H12958">
        <v>20250929814559</v>
      </c>
      <c r="I12958">
        <v>2.3519999999999999</v>
      </c>
      <c r="J12958" s="289" t="s">
        <v>324</v>
      </c>
      <c r="K12958" s="289" t="s">
        <v>28888</v>
      </c>
      <c r="L12958" s="289" t="s">
        <v>275</v>
      </c>
      <c r="M12958" s="289" t="s">
        <v>29172</v>
      </c>
      <c r="N12958" s="289" t="s">
        <v>21188</v>
      </c>
      <c r="O12958" s="289" t="s">
        <v>3332</v>
      </c>
      <c r="P12958" s="289">
        <f>VLOOKUP(CAT_Details[[#This Row],[Delivery Bp Customer Code]],Table6[],2,0)</f>
        <v>3402</v>
      </c>
    </row>
    <row r="12959" spans="1:16" x14ac:dyDescent="0.25">
      <c r="A12959" s="289" t="s">
        <v>3329</v>
      </c>
      <c r="B12959">
        <v>2</v>
      </c>
      <c r="C12959">
        <v>544</v>
      </c>
      <c r="D12959">
        <v>0.6</v>
      </c>
      <c r="E12959" s="289" t="s">
        <v>28889</v>
      </c>
      <c r="F12959">
        <v>5017508430</v>
      </c>
      <c r="G12959" s="276">
        <v>45937</v>
      </c>
      <c r="H12959">
        <v>20250929814456</v>
      </c>
      <c r="I12959">
        <v>0.57599999999999996</v>
      </c>
      <c r="J12959" s="289" t="s">
        <v>324</v>
      </c>
      <c r="K12959" s="289" t="s">
        <v>28890</v>
      </c>
      <c r="L12959" s="289" t="s">
        <v>275</v>
      </c>
      <c r="M12959" s="289" t="s">
        <v>29172</v>
      </c>
      <c r="N12959" s="289" t="s">
        <v>5856</v>
      </c>
      <c r="O12959" s="289" t="s">
        <v>3332</v>
      </c>
      <c r="P12959" s="289">
        <f>VLOOKUP(CAT_Details[[#This Row],[Delivery Bp Customer Code]],Table6[],2,0)</f>
        <v>3402</v>
      </c>
    </row>
    <row r="12960" spans="1:16" x14ac:dyDescent="0.25">
      <c r="A12960" s="289" t="s">
        <v>76</v>
      </c>
      <c r="B12960">
        <v>1</v>
      </c>
      <c r="C12960">
        <v>18</v>
      </c>
      <c r="D12960">
        <v>0.2</v>
      </c>
      <c r="E12960" s="289" t="s">
        <v>28759</v>
      </c>
      <c r="F12960">
        <v>5017492147</v>
      </c>
      <c r="G12960" s="276">
        <v>45937</v>
      </c>
      <c r="H12960">
        <v>20250925812680</v>
      </c>
      <c r="I12960">
        <v>0.14399999999999999</v>
      </c>
      <c r="J12960" s="289" t="s">
        <v>350</v>
      </c>
      <c r="K12960" s="289" t="s">
        <v>28760</v>
      </c>
      <c r="L12960" s="289" t="s">
        <v>275</v>
      </c>
      <c r="M12960" s="289" t="s">
        <v>29197</v>
      </c>
      <c r="N12960" s="289" t="s">
        <v>378</v>
      </c>
      <c r="O12960" s="289" t="s">
        <v>16049</v>
      </c>
      <c r="P12960" s="289" t="str">
        <f>VLOOKUP(CAT_Details[[#This Row],[Delivery Bp Customer Code]],Table6[],2,0)</f>
        <v>MZ02</v>
      </c>
    </row>
    <row r="12961" spans="1:16" x14ac:dyDescent="0.25">
      <c r="A12961" s="289" t="s">
        <v>76</v>
      </c>
      <c r="B12961">
        <v>1</v>
      </c>
      <c r="C12961">
        <v>10</v>
      </c>
      <c r="D12961">
        <v>0.09</v>
      </c>
      <c r="E12961" s="289" t="s">
        <v>28761</v>
      </c>
      <c r="F12961">
        <v>5017492193</v>
      </c>
      <c r="G12961" s="276">
        <v>45937</v>
      </c>
      <c r="H12961">
        <v>20250926813506</v>
      </c>
      <c r="I12961">
        <v>7.1999999999999995E-2</v>
      </c>
      <c r="J12961" s="289" t="s">
        <v>350</v>
      </c>
      <c r="K12961" s="289" t="s">
        <v>28762</v>
      </c>
      <c r="L12961" s="289" t="s">
        <v>275</v>
      </c>
      <c r="M12961" s="289" t="s">
        <v>28982</v>
      </c>
      <c r="N12961" s="289" t="s">
        <v>1279</v>
      </c>
      <c r="O12961" s="289" t="s">
        <v>16049</v>
      </c>
      <c r="P12961" s="289" t="str">
        <f>VLOOKUP(CAT_Details[[#This Row],[Delivery Bp Customer Code]],Table6[],2,0)</f>
        <v>MZ02</v>
      </c>
    </row>
    <row r="12962" spans="1:16" x14ac:dyDescent="0.25">
      <c r="A12962" s="289" t="s">
        <v>74</v>
      </c>
      <c r="B12962">
        <v>5</v>
      </c>
      <c r="C12962">
        <v>62</v>
      </c>
      <c r="D12962">
        <v>0.48</v>
      </c>
      <c r="E12962" s="289" t="s">
        <v>28759</v>
      </c>
      <c r="F12962">
        <v>5017492146</v>
      </c>
      <c r="G12962" s="276">
        <v>45937</v>
      </c>
      <c r="H12962">
        <v>20250925812688</v>
      </c>
      <c r="I12962">
        <v>0.315</v>
      </c>
      <c r="J12962" s="289" t="s">
        <v>350</v>
      </c>
      <c r="K12962" s="289" t="s">
        <v>28763</v>
      </c>
      <c r="L12962" s="289" t="s">
        <v>275</v>
      </c>
      <c r="M12962" s="289" t="s">
        <v>29197</v>
      </c>
      <c r="N12962" s="289" t="s">
        <v>378</v>
      </c>
      <c r="O12962" s="289" t="s">
        <v>22256</v>
      </c>
      <c r="P12962" s="289" t="str">
        <f>VLOOKUP(CAT_Details[[#This Row],[Delivery Bp Customer Code]],Table6[],2,0)</f>
        <v>DX01-L5</v>
      </c>
    </row>
    <row r="12963" spans="1:16" x14ac:dyDescent="0.25">
      <c r="A12963" s="289" t="s">
        <v>74</v>
      </c>
      <c r="B12963">
        <v>6</v>
      </c>
      <c r="C12963">
        <v>422</v>
      </c>
      <c r="D12963">
        <v>1.65</v>
      </c>
      <c r="E12963" s="289" t="s">
        <v>28759</v>
      </c>
      <c r="F12963">
        <v>5017492150</v>
      </c>
      <c r="G12963" s="276">
        <v>45937</v>
      </c>
      <c r="H12963">
        <v>20250926813211</v>
      </c>
      <c r="I12963">
        <v>3.8580000000000001</v>
      </c>
      <c r="J12963" s="289" t="s">
        <v>350</v>
      </c>
      <c r="K12963" s="289" t="s">
        <v>28764</v>
      </c>
      <c r="L12963" s="289" t="s">
        <v>275</v>
      </c>
      <c r="M12963" s="289" t="s">
        <v>29197</v>
      </c>
      <c r="N12963" s="289" t="s">
        <v>378</v>
      </c>
      <c r="O12963" s="289" t="s">
        <v>22256</v>
      </c>
      <c r="P12963" s="289" t="str">
        <f>VLOOKUP(CAT_Details[[#This Row],[Delivery Bp Customer Code]],Table6[],2,0)</f>
        <v>DX01-L5</v>
      </c>
    </row>
    <row r="12964" spans="1:16" x14ac:dyDescent="0.25">
      <c r="A12964" s="289" t="s">
        <v>74</v>
      </c>
      <c r="B12964">
        <v>1</v>
      </c>
      <c r="C12964">
        <v>67</v>
      </c>
      <c r="D12964">
        <v>0.2</v>
      </c>
      <c r="E12964" s="289" t="s">
        <v>28765</v>
      </c>
      <c r="F12964">
        <v>5017492275</v>
      </c>
      <c r="G12964" s="276">
        <v>45937</v>
      </c>
      <c r="H12964">
        <v>20250924811389</v>
      </c>
      <c r="I12964">
        <v>0.21099999999999999</v>
      </c>
      <c r="J12964" s="289" t="s">
        <v>350</v>
      </c>
      <c r="K12964" s="289" t="s">
        <v>28766</v>
      </c>
      <c r="L12964" s="289" t="s">
        <v>275</v>
      </c>
      <c r="M12964" s="289" t="s">
        <v>28982</v>
      </c>
      <c r="N12964" s="289" t="s">
        <v>602</v>
      </c>
      <c r="O12964" s="289" t="s">
        <v>22256</v>
      </c>
      <c r="P12964" s="289" t="str">
        <f>VLOOKUP(CAT_Details[[#This Row],[Delivery Bp Customer Code]],Table6[],2,0)</f>
        <v>DX01-L5</v>
      </c>
    </row>
    <row r="12965" spans="1:16" x14ac:dyDescent="0.25">
      <c r="A12965" s="289" t="s">
        <v>74</v>
      </c>
      <c r="B12965">
        <v>8</v>
      </c>
      <c r="C12965">
        <v>1360</v>
      </c>
      <c r="D12965">
        <v>2.4</v>
      </c>
      <c r="E12965" s="289" t="s">
        <v>28769</v>
      </c>
      <c r="F12965">
        <v>5017492385</v>
      </c>
      <c r="G12965" s="276">
        <v>45937</v>
      </c>
      <c r="H12965">
        <v>20250929814049</v>
      </c>
      <c r="I12965">
        <v>5.2830000000000004</v>
      </c>
      <c r="J12965" s="289" t="s">
        <v>350</v>
      </c>
      <c r="K12965" s="289" t="s">
        <v>28770</v>
      </c>
      <c r="L12965" s="289" t="s">
        <v>275</v>
      </c>
      <c r="M12965" s="289" t="s">
        <v>29197</v>
      </c>
      <c r="N12965" s="289" t="s">
        <v>602</v>
      </c>
      <c r="O12965" s="289" t="s">
        <v>22256</v>
      </c>
      <c r="P12965" s="289" t="str">
        <f>VLOOKUP(CAT_Details[[#This Row],[Delivery Bp Customer Code]],Table6[],2,0)</f>
        <v>DX01-L5</v>
      </c>
    </row>
    <row r="12966" spans="1:16" x14ac:dyDescent="0.25">
      <c r="A12966" s="289" t="s">
        <v>74</v>
      </c>
      <c r="B12966">
        <v>11</v>
      </c>
      <c r="C12966">
        <v>12100</v>
      </c>
      <c r="D12966">
        <v>4.4000000000000004</v>
      </c>
      <c r="E12966" s="289" t="s">
        <v>28771</v>
      </c>
      <c r="F12966">
        <v>5017492492</v>
      </c>
      <c r="G12966" s="276">
        <v>45937</v>
      </c>
      <c r="H12966">
        <v>20250925812513</v>
      </c>
      <c r="I12966">
        <v>6.3360000000000003</v>
      </c>
      <c r="J12966" s="289" t="s">
        <v>324</v>
      </c>
      <c r="K12966" s="289" t="s">
        <v>28772</v>
      </c>
      <c r="L12966" s="289" t="s">
        <v>275</v>
      </c>
      <c r="M12966" s="289" t="s">
        <v>28979</v>
      </c>
      <c r="N12966" s="289" t="s">
        <v>333</v>
      </c>
      <c r="O12966" s="289" t="s">
        <v>22256</v>
      </c>
      <c r="P12966" s="289" t="str">
        <f>VLOOKUP(CAT_Details[[#This Row],[Delivery Bp Customer Code]],Table6[],2,0)</f>
        <v>DX01-L5</v>
      </c>
    </row>
    <row r="12967" spans="1:16" x14ac:dyDescent="0.25">
      <c r="A12967" s="289" t="s">
        <v>74</v>
      </c>
      <c r="B12967">
        <v>112</v>
      </c>
      <c r="C12967">
        <v>4480</v>
      </c>
      <c r="D12967">
        <v>13.6</v>
      </c>
      <c r="E12967" s="289" t="s">
        <v>28773</v>
      </c>
      <c r="F12967">
        <v>5017492546</v>
      </c>
      <c r="G12967" s="276">
        <v>45937</v>
      </c>
      <c r="H12967">
        <v>20250929813990</v>
      </c>
      <c r="I12967">
        <v>53.76</v>
      </c>
      <c r="J12967" s="289" t="s">
        <v>350</v>
      </c>
      <c r="K12967" s="289" t="s">
        <v>28774</v>
      </c>
      <c r="L12967" s="289" t="s">
        <v>275</v>
      </c>
      <c r="M12967" s="289" t="s">
        <v>28920</v>
      </c>
      <c r="N12967" s="289" t="s">
        <v>12700</v>
      </c>
      <c r="O12967" s="289" t="s">
        <v>22256</v>
      </c>
      <c r="P12967" s="289" t="str">
        <f>VLOOKUP(CAT_Details[[#This Row],[Delivery Bp Customer Code]],Table6[],2,0)</f>
        <v>DX01-L5</v>
      </c>
    </row>
    <row r="12968" spans="1:16" x14ac:dyDescent="0.25">
      <c r="A12968" s="289" t="s">
        <v>74</v>
      </c>
      <c r="B12968">
        <v>14</v>
      </c>
      <c r="C12968">
        <v>924</v>
      </c>
      <c r="D12968">
        <v>7</v>
      </c>
      <c r="E12968" s="289" t="s">
        <v>28779</v>
      </c>
      <c r="F12968">
        <v>5017492814</v>
      </c>
      <c r="G12968" s="276">
        <v>45937</v>
      </c>
      <c r="H12968">
        <v>20250929813993</v>
      </c>
      <c r="I12968">
        <v>11.76</v>
      </c>
      <c r="J12968" s="289" t="s">
        <v>350</v>
      </c>
      <c r="K12968" s="289" t="s">
        <v>28780</v>
      </c>
      <c r="L12968" s="289" t="s">
        <v>275</v>
      </c>
      <c r="M12968" s="289" t="s">
        <v>28982</v>
      </c>
      <c r="N12968" s="289" t="s">
        <v>12700</v>
      </c>
      <c r="O12968" s="289" t="s">
        <v>22256</v>
      </c>
      <c r="P12968" s="289" t="str">
        <f>VLOOKUP(CAT_Details[[#This Row],[Delivery Bp Customer Code]],Table6[],2,0)</f>
        <v>DX01-L5</v>
      </c>
    </row>
    <row r="12969" spans="1:16" x14ac:dyDescent="0.25">
      <c r="A12969" s="289" t="s">
        <v>74</v>
      </c>
      <c r="B12969">
        <v>15</v>
      </c>
      <c r="C12969">
        <v>2810</v>
      </c>
      <c r="D12969">
        <v>6.35</v>
      </c>
      <c r="E12969" s="289" t="s">
        <v>28921</v>
      </c>
      <c r="F12969">
        <v>5017508134</v>
      </c>
      <c r="G12969" s="276">
        <v>45937</v>
      </c>
      <c r="H12969">
        <v>20250929814535</v>
      </c>
      <c r="I12969">
        <v>14.304</v>
      </c>
      <c r="J12969" s="289" t="s">
        <v>280</v>
      </c>
      <c r="K12969" s="289" t="s">
        <v>28922</v>
      </c>
      <c r="L12969" s="289" t="s">
        <v>275</v>
      </c>
      <c r="M12969" s="289" t="s">
        <v>29178</v>
      </c>
      <c r="N12969" s="289" t="s">
        <v>411</v>
      </c>
      <c r="O12969" s="289" t="s">
        <v>22256</v>
      </c>
      <c r="P12969" s="289" t="str">
        <f>VLOOKUP(CAT_Details[[#This Row],[Delivery Bp Customer Code]],Table6[],2,0)</f>
        <v>DX01-L5</v>
      </c>
    </row>
    <row r="12970" spans="1:16" x14ac:dyDescent="0.25">
      <c r="A12970" s="289" t="s">
        <v>74</v>
      </c>
      <c r="B12970">
        <v>21</v>
      </c>
      <c r="C12970">
        <v>1890</v>
      </c>
      <c r="D12970">
        <v>8.4</v>
      </c>
      <c r="E12970" s="289" t="s">
        <v>28929</v>
      </c>
      <c r="F12970">
        <v>5017508456</v>
      </c>
      <c r="G12970" s="276">
        <v>45937</v>
      </c>
      <c r="H12970">
        <v>20250930815106</v>
      </c>
      <c r="I12970">
        <v>20.16</v>
      </c>
      <c r="J12970" s="289" t="s">
        <v>350</v>
      </c>
      <c r="K12970" s="289" t="s">
        <v>28930</v>
      </c>
      <c r="L12970" s="289" t="s">
        <v>275</v>
      </c>
      <c r="M12970" s="289" t="s">
        <v>29197</v>
      </c>
      <c r="N12970" s="289" t="s">
        <v>15321</v>
      </c>
      <c r="O12970" s="289" t="s">
        <v>22256</v>
      </c>
      <c r="P12970" s="289" t="str">
        <f>VLOOKUP(CAT_Details[[#This Row],[Delivery Bp Customer Code]],Table6[],2,0)</f>
        <v>DX01-L5</v>
      </c>
    </row>
    <row r="12971" spans="1:16" x14ac:dyDescent="0.25">
      <c r="A12971" s="289" t="s">
        <v>74</v>
      </c>
      <c r="B12971">
        <v>1</v>
      </c>
      <c r="C12971">
        <v>233</v>
      </c>
      <c r="D12971">
        <v>0.4</v>
      </c>
      <c r="E12971" s="289" t="s">
        <v>28933</v>
      </c>
      <c r="F12971">
        <v>5017508596</v>
      </c>
      <c r="G12971" s="276">
        <v>45937</v>
      </c>
      <c r="H12971">
        <v>20250929814548</v>
      </c>
      <c r="I12971">
        <v>0.96</v>
      </c>
      <c r="J12971" s="289" t="s">
        <v>280</v>
      </c>
      <c r="K12971" s="289" t="s">
        <v>28934</v>
      </c>
      <c r="L12971" s="289" t="s">
        <v>275</v>
      </c>
      <c r="M12971" s="289" t="s">
        <v>29346</v>
      </c>
      <c r="N12971" s="289" t="s">
        <v>424</v>
      </c>
      <c r="O12971" s="289" t="s">
        <v>22256</v>
      </c>
      <c r="P12971" s="289" t="str">
        <f>VLOOKUP(CAT_Details[[#This Row],[Delivery Bp Customer Code]],Table6[],2,0)</f>
        <v>DX01-L5</v>
      </c>
    </row>
    <row r="12972" spans="1:16" x14ac:dyDescent="0.25">
      <c r="A12972" s="289" t="s">
        <v>521</v>
      </c>
      <c r="B12972">
        <v>1</v>
      </c>
      <c r="C12972">
        <v>7</v>
      </c>
      <c r="D12972">
        <v>0.13</v>
      </c>
      <c r="E12972" s="289" t="s">
        <v>28785</v>
      </c>
      <c r="F12972">
        <v>5017492187</v>
      </c>
      <c r="G12972" s="276">
        <v>45937</v>
      </c>
      <c r="H12972">
        <v>20250929813948</v>
      </c>
      <c r="I12972">
        <v>0.126</v>
      </c>
      <c r="J12972" s="289" t="s">
        <v>350</v>
      </c>
      <c r="K12972" s="289" t="s">
        <v>28786</v>
      </c>
      <c r="L12972" s="289" t="s">
        <v>275</v>
      </c>
      <c r="M12972" s="289" t="s">
        <v>28982</v>
      </c>
      <c r="N12972" s="289" t="s">
        <v>15910</v>
      </c>
      <c r="O12972" s="289" t="s">
        <v>16307</v>
      </c>
      <c r="P12972" s="289" t="str">
        <f>VLOOKUP(CAT_Details[[#This Row],[Delivery Bp Customer Code]],Table6[],2,0)</f>
        <v>DX01</v>
      </c>
    </row>
    <row r="12973" spans="1:16" x14ac:dyDescent="0.25">
      <c r="A12973" s="289" t="s">
        <v>272</v>
      </c>
      <c r="B12973">
        <v>1</v>
      </c>
      <c r="C12973">
        <v>65</v>
      </c>
      <c r="D12973">
        <v>0.4</v>
      </c>
      <c r="E12973" s="289" t="s">
        <v>28962</v>
      </c>
      <c r="F12973">
        <v>5017508318</v>
      </c>
      <c r="G12973" s="276">
        <v>45937</v>
      </c>
      <c r="H12973">
        <v>20250924811685</v>
      </c>
      <c r="I12973">
        <v>0.28799999999999998</v>
      </c>
      <c r="J12973" s="289" t="s">
        <v>280</v>
      </c>
      <c r="K12973" s="289" t="s">
        <v>28963</v>
      </c>
      <c r="L12973" s="289" t="s">
        <v>275</v>
      </c>
      <c r="M12973" s="289" t="s">
        <v>28986</v>
      </c>
      <c r="N12973" s="289" t="s">
        <v>619</v>
      </c>
      <c r="O12973" s="289" t="s">
        <v>277</v>
      </c>
      <c r="P12973" s="289" t="str">
        <f>VLOOKUP(CAT_Details[[#This Row],[Delivery Bp Customer Code]],Table6[],2,0)</f>
        <v>U2-L5</v>
      </c>
    </row>
    <row r="12974" spans="1:16" x14ac:dyDescent="0.25">
      <c r="A12974" s="289" t="s">
        <v>272</v>
      </c>
      <c r="B12974">
        <v>7</v>
      </c>
      <c r="C12974">
        <v>1294</v>
      </c>
      <c r="D12974">
        <v>1.32</v>
      </c>
      <c r="E12974" s="289" t="s">
        <v>28887</v>
      </c>
      <c r="F12974">
        <v>5017508319</v>
      </c>
      <c r="G12974" s="276">
        <v>45937</v>
      </c>
      <c r="H12974">
        <v>20250929814555</v>
      </c>
      <c r="I12974">
        <v>1.8839999999999999</v>
      </c>
      <c r="J12974" s="289" t="s">
        <v>324</v>
      </c>
      <c r="K12974" s="289" t="s">
        <v>28964</v>
      </c>
      <c r="L12974" s="289" t="s">
        <v>275</v>
      </c>
      <c r="M12974" s="289" t="s">
        <v>29172</v>
      </c>
      <c r="N12974" s="289" t="s">
        <v>21188</v>
      </c>
      <c r="O12974" s="289" t="s">
        <v>277</v>
      </c>
      <c r="P12974" s="289" t="str">
        <f>VLOOKUP(CAT_Details[[#This Row],[Delivery Bp Customer Code]],Table6[],2,0)</f>
        <v>U2-L5</v>
      </c>
    </row>
    <row r="12975" spans="1:16" x14ac:dyDescent="0.25">
      <c r="A12975" s="289" t="s">
        <v>272</v>
      </c>
      <c r="B12975">
        <v>2</v>
      </c>
      <c r="C12975">
        <v>40</v>
      </c>
      <c r="D12975">
        <v>0.16</v>
      </c>
      <c r="E12975" s="289" t="s">
        <v>29145</v>
      </c>
      <c r="F12975">
        <v>5017524467</v>
      </c>
      <c r="G12975" s="276">
        <v>45937</v>
      </c>
      <c r="H12975">
        <v>20250929814558</v>
      </c>
      <c r="I12975">
        <v>0.14399999999999999</v>
      </c>
      <c r="J12975" s="289" t="s">
        <v>302</v>
      </c>
      <c r="K12975" s="289" t="s">
        <v>29146</v>
      </c>
      <c r="L12975" s="289" t="s">
        <v>275</v>
      </c>
      <c r="M12975" s="289" t="s">
        <v>29006</v>
      </c>
      <c r="N12975" s="289" t="s">
        <v>15493</v>
      </c>
      <c r="O12975" s="289" t="s">
        <v>277</v>
      </c>
      <c r="P12975" s="289" t="str">
        <f>VLOOKUP(CAT_Details[[#This Row],[Delivery Bp Customer Code]],Table6[],2,0)</f>
        <v>U2-L5</v>
      </c>
    </row>
    <row r="12976" spans="1:16" x14ac:dyDescent="0.25">
      <c r="A12976" s="289" t="s">
        <v>4794</v>
      </c>
      <c r="B12976">
        <v>6</v>
      </c>
      <c r="C12976">
        <v>1182</v>
      </c>
      <c r="D12976">
        <v>3</v>
      </c>
      <c r="E12976" s="289" t="s">
        <v>28708</v>
      </c>
      <c r="F12976">
        <v>5017492493</v>
      </c>
      <c r="G12976" s="276">
        <v>45937</v>
      </c>
      <c r="H12976">
        <v>20250929814225</v>
      </c>
      <c r="I12976">
        <v>5.1840000000000002</v>
      </c>
      <c r="J12976" s="289" t="s">
        <v>350</v>
      </c>
      <c r="K12976" s="289" t="s">
        <v>28795</v>
      </c>
      <c r="L12976" s="289" t="s">
        <v>275</v>
      </c>
      <c r="M12976" s="289" t="s">
        <v>28982</v>
      </c>
      <c r="N12976" s="289" t="s">
        <v>381</v>
      </c>
      <c r="O12976" s="289" t="s">
        <v>4798</v>
      </c>
      <c r="P12976" s="289" t="str">
        <f>VLOOKUP(CAT_Details[[#This Row],[Delivery Bp Customer Code]],Table6[],2,0)</f>
        <v>MY02</v>
      </c>
    </row>
    <row r="12977" spans="1:16" x14ac:dyDescent="0.25">
      <c r="A12977" s="289" t="s">
        <v>874</v>
      </c>
      <c r="B12977">
        <v>23</v>
      </c>
      <c r="C12977">
        <v>2737</v>
      </c>
      <c r="D12977">
        <v>9.59</v>
      </c>
      <c r="E12977" s="289" t="s">
        <v>28579</v>
      </c>
      <c r="F12977">
        <v>5017476561</v>
      </c>
      <c r="G12977" s="276">
        <v>45938</v>
      </c>
      <c r="H12977">
        <v>20250925812145</v>
      </c>
      <c r="I12977">
        <v>40.25</v>
      </c>
      <c r="J12977" s="289" t="s">
        <v>294</v>
      </c>
      <c r="K12977" s="289" t="s">
        <v>28580</v>
      </c>
      <c r="L12977" s="289" t="s">
        <v>275</v>
      </c>
      <c r="M12977" s="289" t="s">
        <v>29170</v>
      </c>
      <c r="N12977" s="289" t="s">
        <v>5685</v>
      </c>
      <c r="O12977" s="289" t="s">
        <v>1014</v>
      </c>
      <c r="P12977" s="289" t="str">
        <f>VLOOKUP(CAT_Details[[#This Row],[Delivery Bp Customer Code]],Table6[],2,0)</f>
        <v>MZ07</v>
      </c>
    </row>
    <row r="12978" spans="1:16" x14ac:dyDescent="0.25">
      <c r="A12978" s="289" t="s">
        <v>3329</v>
      </c>
      <c r="B12978">
        <v>16</v>
      </c>
      <c r="C12978">
        <v>2880</v>
      </c>
      <c r="D12978">
        <v>5.31</v>
      </c>
      <c r="E12978" s="289" t="s">
        <v>28598</v>
      </c>
      <c r="F12978">
        <v>5017476476</v>
      </c>
      <c r="G12978" s="276">
        <v>45938</v>
      </c>
      <c r="H12978">
        <v>20250916805254</v>
      </c>
      <c r="I12978">
        <v>9.9290000000000003</v>
      </c>
      <c r="J12978" s="289" t="s">
        <v>287</v>
      </c>
      <c r="K12978" s="289" t="s">
        <v>28599</v>
      </c>
      <c r="L12978" s="289" t="s">
        <v>275</v>
      </c>
      <c r="M12978" s="289" t="s">
        <v>29171</v>
      </c>
      <c r="N12978" s="289" t="s">
        <v>4413</v>
      </c>
      <c r="O12978" s="289" t="s">
        <v>3332</v>
      </c>
      <c r="P12978" s="289">
        <f>VLOOKUP(CAT_Details[[#This Row],[Delivery Bp Customer Code]],Table6[],2,0)</f>
        <v>3402</v>
      </c>
    </row>
    <row r="12979" spans="1:16" x14ac:dyDescent="0.25">
      <c r="A12979" s="289" t="s">
        <v>74</v>
      </c>
      <c r="B12979">
        <v>7</v>
      </c>
      <c r="C12979">
        <v>2100</v>
      </c>
      <c r="D12979">
        <v>1.62</v>
      </c>
      <c r="E12979" s="289" t="s">
        <v>28617</v>
      </c>
      <c r="F12979">
        <v>5017476231</v>
      </c>
      <c r="G12979" s="276">
        <v>45938</v>
      </c>
      <c r="H12979">
        <v>20250925812147</v>
      </c>
      <c r="I12979">
        <v>2.7069999999999999</v>
      </c>
      <c r="J12979" s="289" t="s">
        <v>294</v>
      </c>
      <c r="K12979" s="289" t="s">
        <v>28618</v>
      </c>
      <c r="L12979" s="289" t="s">
        <v>275</v>
      </c>
      <c r="M12979" s="289" t="s">
        <v>29173</v>
      </c>
      <c r="N12979" s="289" t="s">
        <v>394</v>
      </c>
      <c r="O12979" s="289" t="s">
        <v>22256</v>
      </c>
      <c r="P12979" s="289" t="str">
        <f>VLOOKUP(CAT_Details[[#This Row],[Delivery Bp Customer Code]],Table6[],2,0)</f>
        <v>DX01-L5</v>
      </c>
    </row>
    <row r="12980" spans="1:16" x14ac:dyDescent="0.25">
      <c r="A12980" s="289" t="s">
        <v>74</v>
      </c>
      <c r="B12980">
        <v>16</v>
      </c>
      <c r="C12980">
        <v>7120</v>
      </c>
      <c r="D12980">
        <v>6.4</v>
      </c>
      <c r="E12980" s="289" t="s">
        <v>28621</v>
      </c>
      <c r="F12980">
        <v>5017476434</v>
      </c>
      <c r="G12980" s="276">
        <v>45938</v>
      </c>
      <c r="H12980">
        <v>20250926813166</v>
      </c>
      <c r="I12980">
        <v>19.968</v>
      </c>
      <c r="J12980" s="289" t="s">
        <v>383</v>
      </c>
      <c r="K12980" s="289" t="s">
        <v>28622</v>
      </c>
      <c r="L12980" s="289" t="s">
        <v>275</v>
      </c>
      <c r="M12980" s="289" t="s">
        <v>29174</v>
      </c>
      <c r="N12980" s="289" t="s">
        <v>667</v>
      </c>
      <c r="O12980" s="289" t="s">
        <v>22256</v>
      </c>
      <c r="P12980" s="289" t="str">
        <f>VLOOKUP(CAT_Details[[#This Row],[Delivery Bp Customer Code]],Table6[],2,0)</f>
        <v>DX01-L5</v>
      </c>
    </row>
    <row r="12981" spans="1:16" x14ac:dyDescent="0.25">
      <c r="A12981" s="289" t="s">
        <v>74</v>
      </c>
      <c r="B12981">
        <v>10</v>
      </c>
      <c r="C12981">
        <v>4478</v>
      </c>
      <c r="D12981">
        <v>4</v>
      </c>
      <c r="E12981" s="289" t="s">
        <v>28621</v>
      </c>
      <c r="F12981">
        <v>5017476439</v>
      </c>
      <c r="G12981" s="276">
        <v>45938</v>
      </c>
      <c r="H12981">
        <v>20250926813179</v>
      </c>
      <c r="I12981">
        <v>12.48</v>
      </c>
      <c r="J12981" s="289" t="s">
        <v>383</v>
      </c>
      <c r="K12981" s="289" t="s">
        <v>28623</v>
      </c>
      <c r="L12981" s="289" t="s">
        <v>275</v>
      </c>
      <c r="M12981" s="289" t="s">
        <v>29174</v>
      </c>
      <c r="N12981" s="289" t="s">
        <v>667</v>
      </c>
      <c r="O12981" s="289" t="s">
        <v>22256</v>
      </c>
      <c r="P12981" s="289" t="str">
        <f>VLOOKUP(CAT_Details[[#This Row],[Delivery Bp Customer Code]],Table6[],2,0)</f>
        <v>DX01-L5</v>
      </c>
    </row>
    <row r="12982" spans="1:16" x14ac:dyDescent="0.25">
      <c r="A12982" s="289" t="s">
        <v>74</v>
      </c>
      <c r="B12982">
        <v>6</v>
      </c>
      <c r="C12982">
        <v>1032</v>
      </c>
      <c r="D12982">
        <v>2.4</v>
      </c>
      <c r="E12982" s="289" t="s">
        <v>28633</v>
      </c>
      <c r="F12982">
        <v>5017476845</v>
      </c>
      <c r="G12982" s="276">
        <v>45938</v>
      </c>
      <c r="H12982">
        <v>20250926813360</v>
      </c>
      <c r="I12982">
        <v>4.694</v>
      </c>
      <c r="J12982" s="289" t="s">
        <v>287</v>
      </c>
      <c r="K12982" s="289" t="s">
        <v>28634</v>
      </c>
      <c r="L12982" s="289" t="s">
        <v>275</v>
      </c>
      <c r="M12982" s="289" t="s">
        <v>28989</v>
      </c>
      <c r="N12982" s="289" t="s">
        <v>814</v>
      </c>
      <c r="O12982" s="289" t="s">
        <v>22256</v>
      </c>
      <c r="P12982" s="289" t="str">
        <f>VLOOKUP(CAT_Details[[#This Row],[Delivery Bp Customer Code]],Table6[],2,0)</f>
        <v>DX01-L5</v>
      </c>
    </row>
    <row r="12983" spans="1:16" x14ac:dyDescent="0.25">
      <c r="A12983" s="289" t="s">
        <v>74</v>
      </c>
      <c r="B12983">
        <v>1</v>
      </c>
      <c r="C12983">
        <v>180</v>
      </c>
      <c r="D12983">
        <v>0.4</v>
      </c>
      <c r="E12983" s="289" t="s">
        <v>28633</v>
      </c>
      <c r="F12983">
        <v>5017476846</v>
      </c>
      <c r="G12983" s="276">
        <v>45938</v>
      </c>
      <c r="H12983">
        <v>20250926813370</v>
      </c>
      <c r="I12983">
        <v>0.96</v>
      </c>
      <c r="J12983" s="289" t="s">
        <v>287</v>
      </c>
      <c r="K12983" s="289" t="s">
        <v>28635</v>
      </c>
      <c r="L12983" s="289" t="s">
        <v>275</v>
      </c>
      <c r="M12983" s="289" t="s">
        <v>28989</v>
      </c>
      <c r="N12983" s="289" t="s">
        <v>814</v>
      </c>
      <c r="O12983" s="289" t="s">
        <v>22256</v>
      </c>
      <c r="P12983" s="289" t="str">
        <f>VLOOKUP(CAT_Details[[#This Row],[Delivery Bp Customer Code]],Table6[],2,0)</f>
        <v>DX01-L5</v>
      </c>
    </row>
    <row r="12984" spans="1:16" x14ac:dyDescent="0.25">
      <c r="A12984" s="289" t="s">
        <v>4794</v>
      </c>
      <c r="B12984">
        <v>1</v>
      </c>
      <c r="C12984">
        <v>164</v>
      </c>
      <c r="D12984">
        <v>0.4</v>
      </c>
      <c r="E12984" s="289" t="s">
        <v>28654</v>
      </c>
      <c r="F12984">
        <v>5017476390</v>
      </c>
      <c r="G12984" s="276">
        <v>45938</v>
      </c>
      <c r="H12984">
        <v>20250924811068</v>
      </c>
      <c r="I12984">
        <v>0.67200000000000004</v>
      </c>
      <c r="J12984" s="289" t="s">
        <v>294</v>
      </c>
      <c r="K12984" s="289" t="s">
        <v>28655</v>
      </c>
      <c r="L12984" s="289" t="s">
        <v>275</v>
      </c>
      <c r="M12984" s="289" t="s">
        <v>28980</v>
      </c>
      <c r="N12984" s="289" t="s">
        <v>504</v>
      </c>
      <c r="O12984" s="289" t="s">
        <v>4798</v>
      </c>
      <c r="P12984" s="289" t="str">
        <f>VLOOKUP(CAT_Details[[#This Row],[Delivery Bp Customer Code]],Table6[],2,0)</f>
        <v>MY02</v>
      </c>
    </row>
    <row r="12985" spans="1:16" x14ac:dyDescent="0.25">
      <c r="A12985" s="289" t="s">
        <v>278</v>
      </c>
      <c r="B12985">
        <v>4</v>
      </c>
      <c r="C12985">
        <v>164</v>
      </c>
      <c r="D12985">
        <v>0.66</v>
      </c>
      <c r="E12985" s="289" t="s">
        <v>28812</v>
      </c>
      <c r="F12985">
        <v>5017508213</v>
      </c>
      <c r="G12985" s="276">
        <v>45938</v>
      </c>
      <c r="H12985">
        <v>20250930815079</v>
      </c>
      <c r="I12985">
        <v>0.45400000000000001</v>
      </c>
      <c r="J12985" s="289" t="s">
        <v>350</v>
      </c>
      <c r="K12985" s="289" t="s">
        <v>28813</v>
      </c>
      <c r="L12985" s="289" t="s">
        <v>275</v>
      </c>
      <c r="M12985" s="289" t="s">
        <v>29177</v>
      </c>
      <c r="N12985" s="289" t="s">
        <v>482</v>
      </c>
      <c r="O12985" s="289" t="s">
        <v>498</v>
      </c>
      <c r="P12985" s="289" t="str">
        <f>VLOOKUP(CAT_Details[[#This Row],[Delivery Bp Customer Code]],Table6[],2,0)</f>
        <v>DK-BM01</v>
      </c>
    </row>
    <row r="12986" spans="1:16" x14ac:dyDescent="0.25">
      <c r="A12986" s="289" t="s">
        <v>278</v>
      </c>
      <c r="B12986">
        <v>16</v>
      </c>
      <c r="C12986">
        <v>5600</v>
      </c>
      <c r="D12986">
        <v>6.4</v>
      </c>
      <c r="E12986" s="289" t="s">
        <v>28814</v>
      </c>
      <c r="F12986">
        <v>5017508214</v>
      </c>
      <c r="G12986" s="276">
        <v>45938</v>
      </c>
      <c r="H12986">
        <v>20250930815046</v>
      </c>
      <c r="I12986">
        <v>15.36</v>
      </c>
      <c r="J12986" s="289" t="s">
        <v>324</v>
      </c>
      <c r="K12986" s="289" t="s">
        <v>28815</v>
      </c>
      <c r="L12986" s="289" t="s">
        <v>275</v>
      </c>
      <c r="M12986" s="289" t="s">
        <v>29179</v>
      </c>
      <c r="N12986" s="289" t="s">
        <v>336</v>
      </c>
      <c r="O12986" s="289" t="s">
        <v>498</v>
      </c>
      <c r="P12986" s="289" t="str">
        <f>VLOOKUP(CAT_Details[[#This Row],[Delivery Bp Customer Code]],Table6[],2,0)</f>
        <v>DK-BM01</v>
      </c>
    </row>
    <row r="12987" spans="1:16" x14ac:dyDescent="0.25">
      <c r="A12987" s="289" t="s">
        <v>278</v>
      </c>
      <c r="B12987">
        <v>24</v>
      </c>
      <c r="C12987">
        <v>5115</v>
      </c>
      <c r="D12987">
        <v>9.6</v>
      </c>
      <c r="E12987" s="289" t="s">
        <v>28820</v>
      </c>
      <c r="F12987">
        <v>5017508599</v>
      </c>
      <c r="G12987" s="276">
        <v>45938</v>
      </c>
      <c r="H12987">
        <v>20250930815069</v>
      </c>
      <c r="I12987">
        <v>23.04</v>
      </c>
      <c r="J12987" s="289" t="s">
        <v>324</v>
      </c>
      <c r="K12987" s="289" t="s">
        <v>28821</v>
      </c>
      <c r="L12987" s="289" t="s">
        <v>275</v>
      </c>
      <c r="M12987" s="289" t="s">
        <v>29167</v>
      </c>
      <c r="N12987" s="289" t="s">
        <v>343</v>
      </c>
      <c r="O12987" s="289" t="s">
        <v>498</v>
      </c>
      <c r="P12987" s="289" t="str">
        <f>VLOOKUP(CAT_Details[[#This Row],[Delivery Bp Customer Code]],Table6[],2,0)</f>
        <v>DK-BM01</v>
      </c>
    </row>
    <row r="12988" spans="1:16" x14ac:dyDescent="0.25">
      <c r="A12988" s="289" t="s">
        <v>278</v>
      </c>
      <c r="B12988">
        <v>1</v>
      </c>
      <c r="C12988">
        <v>175</v>
      </c>
      <c r="D12988">
        <v>0.4</v>
      </c>
      <c r="E12988" s="289" t="s">
        <v>28824</v>
      </c>
      <c r="F12988">
        <v>5017509299</v>
      </c>
      <c r="G12988" s="276">
        <v>45938</v>
      </c>
      <c r="H12988">
        <v>20250930815490</v>
      </c>
      <c r="I12988">
        <v>0.76800000000000002</v>
      </c>
      <c r="J12988" s="289" t="s">
        <v>350</v>
      </c>
      <c r="K12988" s="289" t="s">
        <v>28825</v>
      </c>
      <c r="L12988" s="289" t="s">
        <v>275</v>
      </c>
      <c r="M12988" s="289" t="s">
        <v>29177</v>
      </c>
      <c r="N12988" s="289" t="s">
        <v>743</v>
      </c>
      <c r="O12988" s="289" t="s">
        <v>498</v>
      </c>
      <c r="P12988" s="289" t="str">
        <f>VLOOKUP(CAT_Details[[#This Row],[Delivery Bp Customer Code]],Table6[],2,0)</f>
        <v>DK-BM01</v>
      </c>
    </row>
    <row r="12989" spans="1:16" x14ac:dyDescent="0.25">
      <c r="A12989" s="289" t="s">
        <v>278</v>
      </c>
      <c r="B12989">
        <v>10</v>
      </c>
      <c r="C12989">
        <v>2565</v>
      </c>
      <c r="D12989">
        <v>4</v>
      </c>
      <c r="E12989" s="289" t="s">
        <v>28992</v>
      </c>
      <c r="F12989">
        <v>5017524273</v>
      </c>
      <c r="G12989" s="276">
        <v>45938</v>
      </c>
      <c r="H12989">
        <v>20250930815227</v>
      </c>
      <c r="I12989">
        <v>4.8</v>
      </c>
      <c r="J12989" s="289" t="s">
        <v>280</v>
      </c>
      <c r="K12989" s="289" t="s">
        <v>28993</v>
      </c>
      <c r="L12989" s="289" t="s">
        <v>275</v>
      </c>
      <c r="M12989" s="289" t="s">
        <v>29180</v>
      </c>
      <c r="N12989" s="289" t="s">
        <v>17247</v>
      </c>
      <c r="O12989" s="289" t="s">
        <v>498</v>
      </c>
      <c r="P12989" s="289" t="str">
        <f>VLOOKUP(CAT_Details[[#This Row],[Delivery Bp Customer Code]],Table6[],2,0)</f>
        <v>DK-BM01</v>
      </c>
    </row>
    <row r="12990" spans="1:16" x14ac:dyDescent="0.25">
      <c r="A12990" s="289" t="s">
        <v>278</v>
      </c>
      <c r="B12990">
        <v>5</v>
      </c>
      <c r="C12990">
        <v>1808</v>
      </c>
      <c r="D12990">
        <v>2</v>
      </c>
      <c r="E12990" s="289" t="s">
        <v>28994</v>
      </c>
      <c r="F12990">
        <v>5017524367</v>
      </c>
      <c r="G12990" s="276">
        <v>45938</v>
      </c>
      <c r="H12990">
        <v>20250930815250</v>
      </c>
      <c r="I12990">
        <v>2.4</v>
      </c>
      <c r="J12990" s="289" t="s">
        <v>280</v>
      </c>
      <c r="K12990" s="289" t="s">
        <v>28995</v>
      </c>
      <c r="L12990" s="289" t="s">
        <v>275</v>
      </c>
      <c r="M12990" s="289" t="s">
        <v>29178</v>
      </c>
      <c r="N12990" s="289" t="s">
        <v>1389</v>
      </c>
      <c r="O12990" s="289" t="s">
        <v>498</v>
      </c>
      <c r="P12990" s="289" t="str">
        <f>VLOOKUP(CAT_Details[[#This Row],[Delivery Bp Customer Code]],Table6[],2,0)</f>
        <v>DK-BM01</v>
      </c>
    </row>
    <row r="12991" spans="1:16" x14ac:dyDescent="0.25">
      <c r="A12991" s="289" t="s">
        <v>278</v>
      </c>
      <c r="B12991">
        <v>20</v>
      </c>
      <c r="C12991">
        <v>9200</v>
      </c>
      <c r="D12991">
        <v>8</v>
      </c>
      <c r="E12991" s="289" t="s">
        <v>29000</v>
      </c>
      <c r="F12991">
        <v>5017538740</v>
      </c>
      <c r="G12991" s="276">
        <v>45938</v>
      </c>
      <c r="H12991">
        <v>20250929814391</v>
      </c>
      <c r="I12991">
        <v>18.239999999999998</v>
      </c>
      <c r="J12991" s="289" t="s">
        <v>280</v>
      </c>
      <c r="K12991" s="289" t="s">
        <v>29001</v>
      </c>
      <c r="L12991" s="289" t="s">
        <v>275</v>
      </c>
      <c r="M12991" s="289" t="s">
        <v>29181</v>
      </c>
      <c r="N12991" s="289" t="s">
        <v>2334</v>
      </c>
      <c r="O12991" s="289" t="s">
        <v>498</v>
      </c>
      <c r="P12991" s="289" t="str">
        <f>VLOOKUP(CAT_Details[[#This Row],[Delivery Bp Customer Code]],Table6[],2,0)</f>
        <v>DK-BM01</v>
      </c>
    </row>
    <row r="12992" spans="1:16" x14ac:dyDescent="0.25">
      <c r="A12992" s="289" t="s">
        <v>278</v>
      </c>
      <c r="B12992">
        <v>3</v>
      </c>
      <c r="C12992">
        <v>1546.68</v>
      </c>
      <c r="D12992">
        <v>1.2</v>
      </c>
      <c r="E12992" s="289" t="s">
        <v>29182</v>
      </c>
      <c r="F12992">
        <v>5017551851</v>
      </c>
      <c r="G12992" s="276">
        <v>45938</v>
      </c>
      <c r="H12992">
        <v>20251003818279</v>
      </c>
      <c r="I12992">
        <v>2.88</v>
      </c>
      <c r="J12992" s="289" t="s">
        <v>273</v>
      </c>
      <c r="K12992" s="289" t="s">
        <v>29183</v>
      </c>
      <c r="L12992" s="289" t="s">
        <v>275</v>
      </c>
      <c r="M12992" s="289" t="s">
        <v>29184</v>
      </c>
      <c r="N12992" s="289" t="s">
        <v>22363</v>
      </c>
      <c r="O12992" s="289" t="s">
        <v>498</v>
      </c>
      <c r="P12992" s="289" t="str">
        <f>VLOOKUP(CAT_Details[[#This Row],[Delivery Bp Customer Code]],Table6[],2,0)</f>
        <v>DK-BM01</v>
      </c>
    </row>
    <row r="12993" spans="1:16" x14ac:dyDescent="0.25">
      <c r="A12993" s="289" t="s">
        <v>75</v>
      </c>
      <c r="B12993">
        <v>7</v>
      </c>
      <c r="C12993">
        <v>2339</v>
      </c>
      <c r="D12993">
        <v>2.8</v>
      </c>
      <c r="E12993" s="289" t="s">
        <v>28828</v>
      </c>
      <c r="F12993">
        <v>5017508157</v>
      </c>
      <c r="G12993" s="276">
        <v>45938</v>
      </c>
      <c r="H12993">
        <v>20250929814341</v>
      </c>
      <c r="I12993">
        <v>3.6960000000000002</v>
      </c>
      <c r="J12993" s="289" t="s">
        <v>350</v>
      </c>
      <c r="K12993" s="289" t="s">
        <v>28829</v>
      </c>
      <c r="L12993" s="289" t="s">
        <v>275</v>
      </c>
      <c r="M12993" s="289" t="s">
        <v>29197</v>
      </c>
      <c r="N12993" s="289" t="s">
        <v>3420</v>
      </c>
      <c r="O12993" s="289" t="s">
        <v>2173</v>
      </c>
      <c r="P12993" s="289" t="str">
        <f>VLOOKUP(CAT_Details[[#This Row],[Delivery Bp Customer Code]],Table6[],2,0)</f>
        <v>OYL1</v>
      </c>
    </row>
    <row r="12994" spans="1:16" x14ac:dyDescent="0.25">
      <c r="A12994" s="289" t="s">
        <v>75</v>
      </c>
      <c r="B12994">
        <v>3</v>
      </c>
      <c r="C12994">
        <v>626</v>
      </c>
      <c r="D12994">
        <v>1.2</v>
      </c>
      <c r="E12994" s="289" t="s">
        <v>28830</v>
      </c>
      <c r="F12994">
        <v>5017508416</v>
      </c>
      <c r="G12994" s="276">
        <v>45938</v>
      </c>
      <c r="H12994">
        <v>20250930815037</v>
      </c>
      <c r="I12994">
        <v>2.7839999999999998</v>
      </c>
      <c r="J12994" s="289" t="s">
        <v>324</v>
      </c>
      <c r="K12994" s="289" t="s">
        <v>28831</v>
      </c>
      <c r="L12994" s="289" t="s">
        <v>275</v>
      </c>
      <c r="M12994" s="289" t="s">
        <v>29167</v>
      </c>
      <c r="N12994" s="289" t="s">
        <v>616</v>
      </c>
      <c r="O12994" s="289" t="s">
        <v>2173</v>
      </c>
      <c r="P12994" s="289" t="str">
        <f>VLOOKUP(CAT_Details[[#This Row],[Delivery Bp Customer Code]],Table6[],2,0)</f>
        <v>OYL1</v>
      </c>
    </row>
    <row r="12995" spans="1:16" x14ac:dyDescent="0.25">
      <c r="A12995" s="289" t="s">
        <v>75</v>
      </c>
      <c r="B12995">
        <v>4</v>
      </c>
      <c r="C12995">
        <v>1550</v>
      </c>
      <c r="D12995">
        <v>1.6</v>
      </c>
      <c r="E12995" s="289" t="s">
        <v>28834</v>
      </c>
      <c r="F12995">
        <v>5017508988</v>
      </c>
      <c r="G12995" s="276">
        <v>45938</v>
      </c>
      <c r="H12995">
        <v>20250929814067</v>
      </c>
      <c r="I12995">
        <v>2.3039999999999998</v>
      </c>
      <c r="J12995" s="289" t="s">
        <v>350</v>
      </c>
      <c r="K12995" s="289" t="s">
        <v>28835</v>
      </c>
      <c r="L12995" s="289" t="s">
        <v>275</v>
      </c>
      <c r="M12995" s="289" t="s">
        <v>29165</v>
      </c>
      <c r="N12995" s="289" t="s">
        <v>2656</v>
      </c>
      <c r="O12995" s="289" t="s">
        <v>2173</v>
      </c>
      <c r="P12995" s="289" t="str">
        <f>VLOOKUP(CAT_Details[[#This Row],[Delivery Bp Customer Code]],Table6[],2,0)</f>
        <v>OYL1</v>
      </c>
    </row>
    <row r="12996" spans="1:16" x14ac:dyDescent="0.25">
      <c r="A12996" s="289" t="s">
        <v>75</v>
      </c>
      <c r="B12996">
        <v>1</v>
      </c>
      <c r="C12996">
        <v>378.5</v>
      </c>
      <c r="D12996">
        <v>0.4</v>
      </c>
      <c r="E12996" s="289" t="s">
        <v>29009</v>
      </c>
      <c r="F12996">
        <v>5017524214</v>
      </c>
      <c r="G12996" s="276">
        <v>45938</v>
      </c>
      <c r="H12996">
        <v>20250930815215</v>
      </c>
      <c r="I12996">
        <v>0.38400000000000001</v>
      </c>
      <c r="J12996" s="289" t="s">
        <v>324</v>
      </c>
      <c r="K12996" s="289" t="s">
        <v>29010</v>
      </c>
      <c r="L12996" s="289" t="s">
        <v>275</v>
      </c>
      <c r="M12996" s="289" t="s">
        <v>29429</v>
      </c>
      <c r="N12996" s="289" t="s">
        <v>23395</v>
      </c>
      <c r="O12996" s="289" t="s">
        <v>2173</v>
      </c>
      <c r="P12996" s="289" t="str">
        <f>VLOOKUP(CAT_Details[[#This Row],[Delivery Bp Customer Code]],Table6[],2,0)</f>
        <v>OYL1</v>
      </c>
    </row>
    <row r="12997" spans="1:16" x14ac:dyDescent="0.25">
      <c r="A12997" s="289" t="s">
        <v>75</v>
      </c>
      <c r="B12997">
        <v>1</v>
      </c>
      <c r="C12997">
        <v>2</v>
      </c>
      <c r="D12997">
        <v>0.03</v>
      </c>
      <c r="E12997" s="289" t="s">
        <v>29208</v>
      </c>
      <c r="F12997">
        <v>5017551996</v>
      </c>
      <c r="G12997" s="276">
        <v>45938</v>
      </c>
      <c r="H12997">
        <v>20250929814023</v>
      </c>
      <c r="I12997">
        <v>1E-3</v>
      </c>
      <c r="J12997" s="289" t="s">
        <v>273</v>
      </c>
      <c r="K12997" s="289" t="s">
        <v>29209</v>
      </c>
      <c r="L12997" s="289" t="s">
        <v>275</v>
      </c>
      <c r="M12997" s="289" t="s">
        <v>29184</v>
      </c>
      <c r="N12997" s="289" t="s">
        <v>2738</v>
      </c>
      <c r="O12997" s="289" t="s">
        <v>2173</v>
      </c>
      <c r="P12997" s="289" t="str">
        <f>VLOOKUP(CAT_Details[[#This Row],[Delivery Bp Customer Code]],Table6[],2,0)</f>
        <v>OYL1</v>
      </c>
    </row>
    <row r="12998" spans="1:16" x14ac:dyDescent="0.25">
      <c r="A12998" s="289" t="s">
        <v>75</v>
      </c>
      <c r="B12998">
        <v>1</v>
      </c>
      <c r="C12998">
        <v>3</v>
      </c>
      <c r="D12998">
        <v>0.05</v>
      </c>
      <c r="E12998" s="289" t="s">
        <v>29215</v>
      </c>
      <c r="F12998">
        <v>5017559512</v>
      </c>
      <c r="G12998" s="276">
        <v>45938</v>
      </c>
      <c r="H12998">
        <v>20250926813260</v>
      </c>
      <c r="I12998">
        <v>2.4E-2</v>
      </c>
      <c r="J12998" s="289" t="s">
        <v>273</v>
      </c>
      <c r="K12998" s="289" t="s">
        <v>29216</v>
      </c>
      <c r="L12998" s="289" t="s">
        <v>275</v>
      </c>
      <c r="M12998" s="289" t="s">
        <v>29184</v>
      </c>
      <c r="N12998" s="289" t="s">
        <v>9613</v>
      </c>
      <c r="O12998" s="289" t="s">
        <v>2173</v>
      </c>
      <c r="P12998" s="289" t="str">
        <f>VLOOKUP(CAT_Details[[#This Row],[Delivery Bp Customer Code]],Table6[],2,0)</f>
        <v>OYL1</v>
      </c>
    </row>
    <row r="12999" spans="1:16" x14ac:dyDescent="0.25">
      <c r="A12999" s="289" t="s">
        <v>17052</v>
      </c>
      <c r="B12999">
        <v>6</v>
      </c>
      <c r="C12999">
        <v>645</v>
      </c>
      <c r="D12999">
        <v>2.2000000000000002</v>
      </c>
      <c r="E12999" s="289" t="s">
        <v>28720</v>
      </c>
      <c r="F12999">
        <v>5017492241</v>
      </c>
      <c r="G12999" s="276">
        <v>45938</v>
      </c>
      <c r="H12999">
        <v>20250926813535</v>
      </c>
      <c r="I12999">
        <v>7.68</v>
      </c>
      <c r="J12999" s="289" t="s">
        <v>345</v>
      </c>
      <c r="K12999" s="289" t="s">
        <v>28721</v>
      </c>
      <c r="L12999" s="289" t="s">
        <v>280</v>
      </c>
      <c r="M12999" s="289" t="s">
        <v>29243</v>
      </c>
      <c r="N12999" s="289" t="s">
        <v>512</v>
      </c>
      <c r="O12999" s="289" t="s">
        <v>18284</v>
      </c>
      <c r="P12999" s="289">
        <f>VLOOKUP(CAT_Details[[#This Row],[Delivery Bp Customer Code]],Table6[],2,0)</f>
        <v>3705</v>
      </c>
    </row>
    <row r="13000" spans="1:16" x14ac:dyDescent="0.25">
      <c r="A13000" s="289" t="s">
        <v>17052</v>
      </c>
      <c r="B13000">
        <v>5</v>
      </c>
      <c r="C13000">
        <v>500</v>
      </c>
      <c r="D13000">
        <v>2</v>
      </c>
      <c r="E13000" s="289" t="s">
        <v>29033</v>
      </c>
      <c r="F13000">
        <v>5017524233</v>
      </c>
      <c r="G13000" s="276">
        <v>45938</v>
      </c>
      <c r="H13000">
        <v>20251001816058</v>
      </c>
      <c r="I13000">
        <v>4.8</v>
      </c>
      <c r="J13000" s="289" t="s">
        <v>275</v>
      </c>
      <c r="K13000" s="289" t="s">
        <v>29034</v>
      </c>
      <c r="L13000" s="289" t="s">
        <v>280</v>
      </c>
      <c r="M13000" s="289" t="s">
        <v>29246</v>
      </c>
      <c r="N13000" s="289" t="s">
        <v>19153</v>
      </c>
      <c r="O13000" s="289" t="s">
        <v>18284</v>
      </c>
      <c r="P13000" s="289">
        <f>VLOOKUP(CAT_Details[[#This Row],[Delivery Bp Customer Code]],Table6[],2,0)</f>
        <v>3705</v>
      </c>
    </row>
    <row r="13001" spans="1:16" x14ac:dyDescent="0.25">
      <c r="A13001" s="289" t="s">
        <v>3771</v>
      </c>
      <c r="B13001">
        <v>2</v>
      </c>
      <c r="C13001">
        <v>25.6</v>
      </c>
      <c r="D13001">
        <v>0.09</v>
      </c>
      <c r="E13001" s="289" t="s">
        <v>28871</v>
      </c>
      <c r="F13001">
        <v>5017508709</v>
      </c>
      <c r="G13001" s="276">
        <v>45938</v>
      </c>
      <c r="H13001">
        <v>20250929814521</v>
      </c>
      <c r="I13001">
        <v>2.7E-2</v>
      </c>
      <c r="J13001" s="289" t="s">
        <v>350</v>
      </c>
      <c r="K13001" s="289" t="s">
        <v>28872</v>
      </c>
      <c r="L13001" s="289" t="s">
        <v>275</v>
      </c>
      <c r="M13001" s="289" t="s">
        <v>29197</v>
      </c>
      <c r="N13001" s="289" t="s">
        <v>3809</v>
      </c>
      <c r="O13001" s="289" t="s">
        <v>3775</v>
      </c>
      <c r="P13001" s="289">
        <f>VLOOKUP(CAT_Details[[#This Row],[Delivery Bp Customer Code]],Table6[],2,0)</f>
        <v>3401</v>
      </c>
    </row>
    <row r="13002" spans="1:16" x14ac:dyDescent="0.25">
      <c r="A13002" s="289" t="s">
        <v>3329</v>
      </c>
      <c r="B13002">
        <v>6</v>
      </c>
      <c r="C13002">
        <v>1238.5</v>
      </c>
      <c r="D13002">
        <v>2.4</v>
      </c>
      <c r="E13002" s="289" t="s">
        <v>28734</v>
      </c>
      <c r="F13002">
        <v>5017492036</v>
      </c>
      <c r="G13002" s="276">
        <v>45938</v>
      </c>
      <c r="H13002">
        <v>20250926812983</v>
      </c>
      <c r="I13002">
        <v>5.04</v>
      </c>
      <c r="J13002" s="289" t="s">
        <v>438</v>
      </c>
      <c r="K13002" s="289" t="s">
        <v>28735</v>
      </c>
      <c r="L13002" s="289" t="s">
        <v>275</v>
      </c>
      <c r="M13002" s="289" t="s">
        <v>29426</v>
      </c>
      <c r="N13002" s="289" t="s">
        <v>4090</v>
      </c>
      <c r="O13002" s="289" t="s">
        <v>3332</v>
      </c>
      <c r="P13002" s="289">
        <f>VLOOKUP(CAT_Details[[#This Row],[Delivery Bp Customer Code]],Table6[],2,0)</f>
        <v>3402</v>
      </c>
    </row>
    <row r="13003" spans="1:16" x14ac:dyDescent="0.25">
      <c r="A13003" s="289" t="s">
        <v>3329</v>
      </c>
      <c r="B13003">
        <v>25</v>
      </c>
      <c r="C13003">
        <v>18750</v>
      </c>
      <c r="D13003">
        <v>10</v>
      </c>
      <c r="E13003" s="289" t="s">
        <v>28877</v>
      </c>
      <c r="F13003">
        <v>5017508138</v>
      </c>
      <c r="G13003" s="276">
        <v>45938</v>
      </c>
      <c r="H13003">
        <v>20250923810254</v>
      </c>
      <c r="I13003">
        <v>24</v>
      </c>
      <c r="J13003" s="289" t="s">
        <v>324</v>
      </c>
      <c r="K13003" s="289" t="s">
        <v>28878</v>
      </c>
      <c r="L13003" s="289" t="s">
        <v>275</v>
      </c>
      <c r="M13003" s="289" t="s">
        <v>28979</v>
      </c>
      <c r="N13003" s="289" t="s">
        <v>3571</v>
      </c>
      <c r="O13003" s="289" t="s">
        <v>3332</v>
      </c>
      <c r="P13003" s="289">
        <f>VLOOKUP(CAT_Details[[#This Row],[Delivery Bp Customer Code]],Table6[],2,0)</f>
        <v>3402</v>
      </c>
    </row>
    <row r="13004" spans="1:16" x14ac:dyDescent="0.25">
      <c r="A13004" s="289" t="s">
        <v>3329</v>
      </c>
      <c r="B13004">
        <v>1</v>
      </c>
      <c r="C13004">
        <v>12</v>
      </c>
      <c r="D13004">
        <v>7.0000000000000007E-2</v>
      </c>
      <c r="E13004" s="289" t="s">
        <v>28891</v>
      </c>
      <c r="F13004">
        <v>5017508517</v>
      </c>
      <c r="G13004" s="276">
        <v>45938</v>
      </c>
      <c r="H13004">
        <v>20250929814538</v>
      </c>
      <c r="I13004">
        <v>4.7E-2</v>
      </c>
      <c r="J13004" s="289" t="s">
        <v>350</v>
      </c>
      <c r="K13004" s="289" t="s">
        <v>28892</v>
      </c>
      <c r="L13004" s="289" t="s">
        <v>275</v>
      </c>
      <c r="M13004" s="289" t="s">
        <v>29197</v>
      </c>
      <c r="N13004" s="289" t="s">
        <v>5415</v>
      </c>
      <c r="O13004" s="289" t="s">
        <v>3332</v>
      </c>
      <c r="P13004" s="289">
        <f>VLOOKUP(CAT_Details[[#This Row],[Delivery Bp Customer Code]],Table6[],2,0)</f>
        <v>3402</v>
      </c>
    </row>
    <row r="13005" spans="1:16" x14ac:dyDescent="0.25">
      <c r="A13005" s="289" t="s">
        <v>3329</v>
      </c>
      <c r="B13005">
        <v>2</v>
      </c>
      <c r="C13005">
        <v>77.8</v>
      </c>
      <c r="D13005">
        <v>0.25</v>
      </c>
      <c r="E13005" s="289" t="s">
        <v>28893</v>
      </c>
      <c r="F13005">
        <v>5017508650</v>
      </c>
      <c r="G13005" s="276">
        <v>45938</v>
      </c>
      <c r="H13005">
        <v>20250930814853</v>
      </c>
      <c r="I13005">
        <v>0.51300000000000001</v>
      </c>
      <c r="J13005" s="289" t="s">
        <v>350</v>
      </c>
      <c r="K13005" s="289" t="s">
        <v>28894</v>
      </c>
      <c r="L13005" s="289" t="s">
        <v>275</v>
      </c>
      <c r="M13005" s="289" t="s">
        <v>29177</v>
      </c>
      <c r="N13005" s="289" t="s">
        <v>3173</v>
      </c>
      <c r="O13005" s="289" t="s">
        <v>3332</v>
      </c>
      <c r="P13005" s="289">
        <f>VLOOKUP(CAT_Details[[#This Row],[Delivery Bp Customer Code]],Table6[],2,0)</f>
        <v>3402</v>
      </c>
    </row>
    <row r="13006" spans="1:16" x14ac:dyDescent="0.25">
      <c r="A13006" s="289" t="s">
        <v>3329</v>
      </c>
      <c r="B13006">
        <v>1</v>
      </c>
      <c r="C13006">
        <v>191.4</v>
      </c>
      <c r="D13006">
        <v>0.4</v>
      </c>
      <c r="E13006" s="289" t="s">
        <v>28897</v>
      </c>
      <c r="F13006">
        <v>5017508794</v>
      </c>
      <c r="G13006" s="276">
        <v>45938</v>
      </c>
      <c r="H13006">
        <v>20250929814475</v>
      </c>
      <c r="I13006">
        <v>0.624</v>
      </c>
      <c r="J13006" s="289" t="s">
        <v>324</v>
      </c>
      <c r="K13006" s="289" t="s">
        <v>28898</v>
      </c>
      <c r="L13006" s="289" t="s">
        <v>275</v>
      </c>
      <c r="M13006" s="289" t="s">
        <v>29167</v>
      </c>
      <c r="N13006" s="289" t="s">
        <v>16946</v>
      </c>
      <c r="O13006" s="289" t="s">
        <v>3332</v>
      </c>
      <c r="P13006" s="289">
        <f>VLOOKUP(CAT_Details[[#This Row],[Delivery Bp Customer Code]],Table6[],2,0)</f>
        <v>3402</v>
      </c>
    </row>
    <row r="13007" spans="1:16" x14ac:dyDescent="0.25">
      <c r="A13007" s="289" t="s">
        <v>3329</v>
      </c>
      <c r="B13007">
        <v>2</v>
      </c>
      <c r="C13007">
        <v>128</v>
      </c>
      <c r="D13007">
        <v>0.8</v>
      </c>
      <c r="E13007" s="289" t="s">
        <v>28899</v>
      </c>
      <c r="F13007">
        <v>5017508796</v>
      </c>
      <c r="G13007" s="276">
        <v>45938</v>
      </c>
      <c r="H13007">
        <v>20250930815113</v>
      </c>
      <c r="I13007">
        <v>1.9390000000000001</v>
      </c>
      <c r="J13007" s="289" t="s">
        <v>350</v>
      </c>
      <c r="K13007" s="289" t="s">
        <v>28900</v>
      </c>
      <c r="L13007" s="289" t="s">
        <v>275</v>
      </c>
      <c r="M13007" s="289" t="s">
        <v>29197</v>
      </c>
      <c r="N13007" s="289" t="s">
        <v>690</v>
      </c>
      <c r="O13007" s="289" t="s">
        <v>3332</v>
      </c>
      <c r="P13007" s="289">
        <f>VLOOKUP(CAT_Details[[#This Row],[Delivery Bp Customer Code]],Table6[],2,0)</f>
        <v>3402</v>
      </c>
    </row>
    <row r="13008" spans="1:16" x14ac:dyDescent="0.25">
      <c r="A13008" s="289" t="s">
        <v>3329</v>
      </c>
      <c r="B13008">
        <v>8</v>
      </c>
      <c r="C13008">
        <v>688</v>
      </c>
      <c r="D13008">
        <v>3.2</v>
      </c>
      <c r="E13008" s="289" t="s">
        <v>28901</v>
      </c>
      <c r="F13008">
        <v>5017508887</v>
      </c>
      <c r="G13008" s="276">
        <v>45938</v>
      </c>
      <c r="H13008">
        <v>20250930815024</v>
      </c>
      <c r="I13008">
        <v>4.6079999999999997</v>
      </c>
      <c r="J13008" s="289" t="s">
        <v>324</v>
      </c>
      <c r="K13008" s="289" t="s">
        <v>28902</v>
      </c>
      <c r="L13008" s="289" t="s">
        <v>275</v>
      </c>
      <c r="M13008" s="289" t="s">
        <v>29172</v>
      </c>
      <c r="N13008" s="289" t="s">
        <v>4634</v>
      </c>
      <c r="O13008" s="289" t="s">
        <v>3332</v>
      </c>
      <c r="P13008" s="289">
        <f>VLOOKUP(CAT_Details[[#This Row],[Delivery Bp Customer Code]],Table6[],2,0)</f>
        <v>3402</v>
      </c>
    </row>
    <row r="13009" spans="1:16" x14ac:dyDescent="0.25">
      <c r="A13009" s="289" t="s">
        <v>3329</v>
      </c>
      <c r="B13009">
        <v>21</v>
      </c>
      <c r="C13009">
        <v>8930.64</v>
      </c>
      <c r="D13009">
        <v>8.4</v>
      </c>
      <c r="E13009" s="289" t="s">
        <v>28906</v>
      </c>
      <c r="F13009">
        <v>5017509591</v>
      </c>
      <c r="G13009" s="276">
        <v>45938</v>
      </c>
      <c r="H13009">
        <v>20250930815171</v>
      </c>
      <c r="I13009">
        <v>12.096</v>
      </c>
      <c r="J13009" s="289" t="s">
        <v>350</v>
      </c>
      <c r="K13009" s="289" t="s">
        <v>28907</v>
      </c>
      <c r="L13009" s="289" t="s">
        <v>275</v>
      </c>
      <c r="M13009" s="289" t="s">
        <v>29199</v>
      </c>
      <c r="N13009" s="289" t="s">
        <v>3793</v>
      </c>
      <c r="O13009" s="289" t="s">
        <v>3332</v>
      </c>
      <c r="P13009" s="289">
        <f>VLOOKUP(CAT_Details[[#This Row],[Delivery Bp Customer Code]],Table6[],2,0)</f>
        <v>3402</v>
      </c>
    </row>
    <row r="13010" spans="1:16" x14ac:dyDescent="0.25">
      <c r="A13010" s="289" t="s">
        <v>3329</v>
      </c>
      <c r="B13010">
        <v>4</v>
      </c>
      <c r="C13010">
        <v>780</v>
      </c>
      <c r="D13010">
        <v>1.6</v>
      </c>
      <c r="E13010" s="289" t="s">
        <v>29052</v>
      </c>
      <c r="F13010">
        <v>5017524347</v>
      </c>
      <c r="G13010" s="276">
        <v>45938</v>
      </c>
      <c r="H13010">
        <v>20251001816745</v>
      </c>
      <c r="I13010">
        <v>1.3440000000000001</v>
      </c>
      <c r="J13010" s="289" t="s">
        <v>324</v>
      </c>
      <c r="K13010" s="289" t="s">
        <v>29053</v>
      </c>
      <c r="L13010" s="289" t="s">
        <v>275</v>
      </c>
      <c r="M13010" s="289" t="s">
        <v>29264</v>
      </c>
      <c r="N13010" s="289" t="s">
        <v>3986</v>
      </c>
      <c r="O13010" s="289" t="s">
        <v>3332</v>
      </c>
      <c r="P13010" s="289">
        <f>VLOOKUP(CAT_Details[[#This Row],[Delivery Bp Customer Code]],Table6[],2,0)</f>
        <v>3402</v>
      </c>
    </row>
    <row r="13011" spans="1:16" x14ac:dyDescent="0.25">
      <c r="A13011" s="289" t="s">
        <v>3329</v>
      </c>
      <c r="B13011">
        <v>1</v>
      </c>
      <c r="C13011">
        <v>28</v>
      </c>
      <c r="D13011">
        <v>0.27</v>
      </c>
      <c r="E13011" s="289" t="s">
        <v>29060</v>
      </c>
      <c r="F13011">
        <v>5017538818</v>
      </c>
      <c r="G13011" s="276">
        <v>45938</v>
      </c>
      <c r="H13011">
        <v>20251002817158</v>
      </c>
      <c r="I13011">
        <v>0.38400000000000001</v>
      </c>
      <c r="J13011" s="289" t="s">
        <v>302</v>
      </c>
      <c r="K13011" s="289" t="s">
        <v>29061</v>
      </c>
      <c r="L13011" s="289" t="s">
        <v>275</v>
      </c>
      <c r="M13011" s="289" t="s">
        <v>29264</v>
      </c>
      <c r="N13011" s="289" t="s">
        <v>15497</v>
      </c>
      <c r="O13011" s="289" t="s">
        <v>3332</v>
      </c>
      <c r="P13011" s="289">
        <f>VLOOKUP(CAT_Details[[#This Row],[Delivery Bp Customer Code]],Table6[],2,0)</f>
        <v>3402</v>
      </c>
    </row>
    <row r="13012" spans="1:16" x14ac:dyDescent="0.25">
      <c r="A13012" s="289" t="s">
        <v>76</v>
      </c>
      <c r="B13012">
        <v>6</v>
      </c>
      <c r="C13012">
        <v>420</v>
      </c>
      <c r="D13012">
        <v>1.63</v>
      </c>
      <c r="E13012" s="289" t="s">
        <v>28908</v>
      </c>
      <c r="F13012">
        <v>5017508068</v>
      </c>
      <c r="G13012" s="276">
        <v>45938</v>
      </c>
      <c r="H13012">
        <v>20250930815406</v>
      </c>
      <c r="I13012">
        <v>3.125</v>
      </c>
      <c r="J13012" s="289" t="s">
        <v>350</v>
      </c>
      <c r="K13012" s="289" t="s">
        <v>28909</v>
      </c>
      <c r="L13012" s="289" t="s">
        <v>275</v>
      </c>
      <c r="M13012" s="289" t="s">
        <v>29177</v>
      </c>
      <c r="N13012" s="289" t="s">
        <v>1166</v>
      </c>
      <c r="O13012" s="289" t="s">
        <v>16049</v>
      </c>
      <c r="P13012" s="289" t="str">
        <f>VLOOKUP(CAT_Details[[#This Row],[Delivery Bp Customer Code]],Table6[],2,0)</f>
        <v>MZ02</v>
      </c>
    </row>
    <row r="13013" spans="1:16" x14ac:dyDescent="0.25">
      <c r="A13013" s="289" t="s">
        <v>76</v>
      </c>
      <c r="B13013">
        <v>14</v>
      </c>
      <c r="C13013">
        <v>2566</v>
      </c>
      <c r="D13013">
        <v>5.6</v>
      </c>
      <c r="E13013" s="289" t="s">
        <v>28910</v>
      </c>
      <c r="F13013">
        <v>5017508364</v>
      </c>
      <c r="G13013" s="276">
        <v>45938</v>
      </c>
      <c r="H13013">
        <v>20250930815606</v>
      </c>
      <c r="I13013">
        <v>7.7480000000000002</v>
      </c>
      <c r="J13013" s="289" t="s">
        <v>324</v>
      </c>
      <c r="K13013" s="289" t="s">
        <v>28911</v>
      </c>
      <c r="L13013" s="289" t="s">
        <v>275</v>
      </c>
      <c r="M13013" s="289" t="s">
        <v>29340</v>
      </c>
      <c r="N13013" s="289" t="s">
        <v>1160</v>
      </c>
      <c r="O13013" s="289" t="s">
        <v>16049</v>
      </c>
      <c r="P13013" s="289" t="str">
        <f>VLOOKUP(CAT_Details[[#This Row],[Delivery Bp Customer Code]],Table6[],2,0)</f>
        <v>MZ02</v>
      </c>
    </row>
    <row r="13014" spans="1:16" x14ac:dyDescent="0.25">
      <c r="A13014" s="289" t="s">
        <v>76</v>
      </c>
      <c r="B13014">
        <v>2</v>
      </c>
      <c r="C13014">
        <v>1405</v>
      </c>
      <c r="D13014">
        <v>0.55000000000000004</v>
      </c>
      <c r="E13014" s="289" t="s">
        <v>28914</v>
      </c>
      <c r="F13014">
        <v>5017508678</v>
      </c>
      <c r="G13014" s="276">
        <v>45938</v>
      </c>
      <c r="H13014">
        <v>20250930815472</v>
      </c>
      <c r="I13014">
        <v>1.452</v>
      </c>
      <c r="J13014" s="289" t="s">
        <v>350</v>
      </c>
      <c r="K13014" s="289" t="s">
        <v>28915</v>
      </c>
      <c r="L13014" s="289" t="s">
        <v>275</v>
      </c>
      <c r="M13014" s="289" t="s">
        <v>29177</v>
      </c>
      <c r="N13014" s="289" t="s">
        <v>4441</v>
      </c>
      <c r="O13014" s="289" t="s">
        <v>16049</v>
      </c>
      <c r="P13014" s="289" t="str">
        <f>VLOOKUP(CAT_Details[[#This Row],[Delivery Bp Customer Code]],Table6[],2,0)</f>
        <v>MZ02</v>
      </c>
    </row>
    <row r="13015" spans="1:16" x14ac:dyDescent="0.25">
      <c r="A13015" s="289" t="s">
        <v>76</v>
      </c>
      <c r="B13015">
        <v>1</v>
      </c>
      <c r="C13015">
        <v>95</v>
      </c>
      <c r="D13015">
        <v>0.4</v>
      </c>
      <c r="E13015" s="289" t="s">
        <v>28899</v>
      </c>
      <c r="F13015">
        <v>5017508795</v>
      </c>
      <c r="G13015" s="276">
        <v>45938</v>
      </c>
      <c r="H13015">
        <v>20250930815110</v>
      </c>
      <c r="I13015">
        <v>0.97</v>
      </c>
      <c r="J13015" s="289" t="s">
        <v>350</v>
      </c>
      <c r="K13015" s="289" t="s">
        <v>28918</v>
      </c>
      <c r="L13015" s="289" t="s">
        <v>275</v>
      </c>
      <c r="M13015" s="289" t="s">
        <v>29197</v>
      </c>
      <c r="N13015" s="289" t="s">
        <v>690</v>
      </c>
      <c r="O13015" s="289" t="s">
        <v>16049</v>
      </c>
      <c r="P13015" s="289" t="str">
        <f>VLOOKUP(CAT_Details[[#This Row],[Delivery Bp Customer Code]],Table6[],2,0)</f>
        <v>MZ02</v>
      </c>
    </row>
    <row r="13016" spans="1:16" x14ac:dyDescent="0.25">
      <c r="A13016" s="289" t="s">
        <v>74</v>
      </c>
      <c r="B13016">
        <v>12</v>
      </c>
      <c r="C13016">
        <v>2388</v>
      </c>
      <c r="D13016">
        <v>5.85</v>
      </c>
      <c r="E13016" s="289" t="s">
        <v>28767</v>
      </c>
      <c r="F13016">
        <v>5017492316</v>
      </c>
      <c r="G13016" s="276">
        <v>45938</v>
      </c>
      <c r="H13016">
        <v>20250929814197</v>
      </c>
      <c r="I13016">
        <v>12.635999999999999</v>
      </c>
      <c r="J13016" s="289" t="s">
        <v>345</v>
      </c>
      <c r="K13016" s="289" t="s">
        <v>28768</v>
      </c>
      <c r="L13016" s="289" t="s">
        <v>275</v>
      </c>
      <c r="M13016" s="289" t="s">
        <v>29344</v>
      </c>
      <c r="N13016" s="289" t="s">
        <v>415</v>
      </c>
      <c r="O13016" s="289" t="s">
        <v>22256</v>
      </c>
      <c r="P13016" s="289" t="str">
        <f>VLOOKUP(CAT_Details[[#This Row],[Delivery Bp Customer Code]],Table6[],2,0)</f>
        <v>DX01-L5</v>
      </c>
    </row>
    <row r="13017" spans="1:16" x14ac:dyDescent="0.25">
      <c r="A13017" s="289" t="s">
        <v>74</v>
      </c>
      <c r="B13017">
        <v>1</v>
      </c>
      <c r="C13017">
        <v>20</v>
      </c>
      <c r="D13017">
        <v>0.4</v>
      </c>
      <c r="E13017" s="289" t="s">
        <v>28781</v>
      </c>
      <c r="F13017">
        <v>5017492827</v>
      </c>
      <c r="G13017" s="276">
        <v>45938</v>
      </c>
      <c r="H13017">
        <v>20250925812552</v>
      </c>
      <c r="I13017">
        <v>0.96</v>
      </c>
      <c r="J13017" s="289" t="s">
        <v>324</v>
      </c>
      <c r="K13017" s="289" t="s">
        <v>28782</v>
      </c>
      <c r="L13017" s="289" t="s">
        <v>275</v>
      </c>
      <c r="M13017" s="289" t="s">
        <v>29264</v>
      </c>
      <c r="N13017" s="289" t="s">
        <v>375</v>
      </c>
      <c r="O13017" s="289" t="s">
        <v>22256</v>
      </c>
      <c r="P13017" s="289" t="str">
        <f>VLOOKUP(CAT_Details[[#This Row],[Delivery Bp Customer Code]],Table6[],2,0)</f>
        <v>DX01-L5</v>
      </c>
    </row>
    <row r="13018" spans="1:16" x14ac:dyDescent="0.25">
      <c r="A13018" s="289" t="s">
        <v>74</v>
      </c>
      <c r="B13018">
        <v>10</v>
      </c>
      <c r="C13018">
        <v>1794</v>
      </c>
      <c r="D13018">
        <v>4.92</v>
      </c>
      <c r="E13018" s="289" t="s">
        <v>28923</v>
      </c>
      <c r="F13018">
        <v>5017508252</v>
      </c>
      <c r="G13018" s="276">
        <v>45938</v>
      </c>
      <c r="H13018">
        <v>20250930815260</v>
      </c>
      <c r="I13018">
        <v>10.62</v>
      </c>
      <c r="J13018" s="289" t="s">
        <v>350</v>
      </c>
      <c r="K13018" s="289" t="s">
        <v>28924</v>
      </c>
      <c r="L13018" s="289" t="s">
        <v>275</v>
      </c>
      <c r="M13018" s="289" t="s">
        <v>29165</v>
      </c>
      <c r="N13018" s="289" t="s">
        <v>357</v>
      </c>
      <c r="O13018" s="289" t="s">
        <v>22256</v>
      </c>
      <c r="P13018" s="289" t="str">
        <f>VLOOKUP(CAT_Details[[#This Row],[Delivery Bp Customer Code]],Table6[],2,0)</f>
        <v>DX01-L5</v>
      </c>
    </row>
    <row r="13019" spans="1:16" x14ac:dyDescent="0.25">
      <c r="A13019" s="289" t="s">
        <v>74</v>
      </c>
      <c r="B13019">
        <v>10</v>
      </c>
      <c r="C13019">
        <v>750</v>
      </c>
      <c r="D13019">
        <v>4</v>
      </c>
      <c r="E13019" s="289" t="s">
        <v>28899</v>
      </c>
      <c r="F13019">
        <v>5017508797</v>
      </c>
      <c r="G13019" s="276">
        <v>45938</v>
      </c>
      <c r="H13019">
        <v>20250930815054</v>
      </c>
      <c r="I13019">
        <v>9.6959999999999997</v>
      </c>
      <c r="J13019" s="289" t="s">
        <v>350</v>
      </c>
      <c r="K13019" s="289" t="s">
        <v>28946</v>
      </c>
      <c r="L13019" s="289" t="s">
        <v>275</v>
      </c>
      <c r="M13019" s="289" t="s">
        <v>29197</v>
      </c>
      <c r="N13019" s="289" t="s">
        <v>690</v>
      </c>
      <c r="O13019" s="289" t="s">
        <v>22256</v>
      </c>
      <c r="P13019" s="289" t="str">
        <f>VLOOKUP(CAT_Details[[#This Row],[Delivery Bp Customer Code]],Table6[],2,0)</f>
        <v>DX01-L5</v>
      </c>
    </row>
    <row r="13020" spans="1:16" x14ac:dyDescent="0.25">
      <c r="A13020" s="289" t="s">
        <v>74</v>
      </c>
      <c r="B13020">
        <v>1</v>
      </c>
      <c r="C13020">
        <v>93</v>
      </c>
      <c r="D13020">
        <v>0.33</v>
      </c>
      <c r="E13020" s="289" t="s">
        <v>28947</v>
      </c>
      <c r="F13020">
        <v>5017508882</v>
      </c>
      <c r="G13020" s="276">
        <v>45938</v>
      </c>
      <c r="H13020">
        <v>20250930815026</v>
      </c>
      <c r="I13020">
        <v>0.35599999999999998</v>
      </c>
      <c r="J13020" s="289" t="s">
        <v>350</v>
      </c>
      <c r="K13020" s="289" t="s">
        <v>28948</v>
      </c>
      <c r="L13020" s="289" t="s">
        <v>275</v>
      </c>
      <c r="M13020" s="289" t="s">
        <v>29177</v>
      </c>
      <c r="N13020" s="289" t="s">
        <v>16167</v>
      </c>
      <c r="O13020" s="289" t="s">
        <v>22256</v>
      </c>
      <c r="P13020" s="289" t="str">
        <f>VLOOKUP(CAT_Details[[#This Row],[Delivery Bp Customer Code]],Table6[],2,0)</f>
        <v>DX01-L5</v>
      </c>
    </row>
    <row r="13021" spans="1:16" x14ac:dyDescent="0.25">
      <c r="A13021" s="289" t="s">
        <v>74</v>
      </c>
      <c r="B13021">
        <v>4</v>
      </c>
      <c r="C13021">
        <v>267</v>
      </c>
      <c r="D13021">
        <v>1.23</v>
      </c>
      <c r="E13021" s="289" t="s">
        <v>28949</v>
      </c>
      <c r="F13021">
        <v>5017509146</v>
      </c>
      <c r="G13021" s="276">
        <v>45938</v>
      </c>
      <c r="H13021">
        <v>20250930815327</v>
      </c>
      <c r="I13021">
        <v>1.4610000000000001</v>
      </c>
      <c r="J13021" s="289" t="s">
        <v>350</v>
      </c>
      <c r="K13021" s="289" t="s">
        <v>28950</v>
      </c>
      <c r="L13021" s="289" t="s">
        <v>275</v>
      </c>
      <c r="M13021" s="289" t="s">
        <v>29473</v>
      </c>
      <c r="N13021" s="289" t="s">
        <v>378</v>
      </c>
      <c r="O13021" s="289" t="s">
        <v>22256</v>
      </c>
      <c r="P13021" s="289" t="str">
        <f>VLOOKUP(CAT_Details[[#This Row],[Delivery Bp Customer Code]],Table6[],2,0)</f>
        <v>DX01-L5</v>
      </c>
    </row>
    <row r="13022" spans="1:16" x14ac:dyDescent="0.25">
      <c r="A13022" s="289" t="s">
        <v>74</v>
      </c>
      <c r="B13022">
        <v>2</v>
      </c>
      <c r="C13022">
        <v>31</v>
      </c>
      <c r="D13022">
        <v>0.06</v>
      </c>
      <c r="E13022" s="289" t="s">
        <v>28953</v>
      </c>
      <c r="F13022">
        <v>5017509459</v>
      </c>
      <c r="G13022" s="276">
        <v>45938</v>
      </c>
      <c r="H13022">
        <v>20250930814909</v>
      </c>
      <c r="I13022">
        <v>2.4E-2</v>
      </c>
      <c r="J13022" s="289" t="s">
        <v>350</v>
      </c>
      <c r="K13022" s="289" t="s">
        <v>28954</v>
      </c>
      <c r="L13022" s="289" t="s">
        <v>275</v>
      </c>
      <c r="M13022" s="289" t="s">
        <v>29197</v>
      </c>
      <c r="N13022" s="289" t="s">
        <v>360</v>
      </c>
      <c r="O13022" s="289" t="s">
        <v>22256</v>
      </c>
      <c r="P13022" s="289" t="str">
        <f>VLOOKUP(CAT_Details[[#This Row],[Delivery Bp Customer Code]],Table6[],2,0)</f>
        <v>DX01-L5</v>
      </c>
    </row>
    <row r="13023" spans="1:16" x14ac:dyDescent="0.25">
      <c r="A13023" s="289" t="s">
        <v>74</v>
      </c>
      <c r="B13023">
        <v>3</v>
      </c>
      <c r="C13023">
        <v>1350</v>
      </c>
      <c r="D13023">
        <v>1.5</v>
      </c>
      <c r="E13023" s="289" t="s">
        <v>28955</v>
      </c>
      <c r="F13023">
        <v>5017509518</v>
      </c>
      <c r="G13023" s="276">
        <v>45938</v>
      </c>
      <c r="H13023">
        <v>20250929814224</v>
      </c>
      <c r="I13023">
        <v>3.6</v>
      </c>
      <c r="J13023" s="289" t="s">
        <v>280</v>
      </c>
      <c r="K13023" s="289" t="s">
        <v>28956</v>
      </c>
      <c r="L13023" s="289" t="s">
        <v>275</v>
      </c>
      <c r="M13023" s="289" t="s">
        <v>29346</v>
      </c>
      <c r="N13023" s="289" t="s">
        <v>534</v>
      </c>
      <c r="O13023" s="289" t="s">
        <v>22256</v>
      </c>
      <c r="P13023" s="289" t="str">
        <f>VLOOKUP(CAT_Details[[#This Row],[Delivery Bp Customer Code]],Table6[],2,0)</f>
        <v>DX01-L5</v>
      </c>
    </row>
    <row r="13024" spans="1:16" x14ac:dyDescent="0.25">
      <c r="A13024" s="289" t="s">
        <v>74</v>
      </c>
      <c r="B13024">
        <v>1</v>
      </c>
      <c r="C13024">
        <v>450</v>
      </c>
      <c r="D13024">
        <v>0.5</v>
      </c>
      <c r="E13024" s="289" t="s">
        <v>28955</v>
      </c>
      <c r="F13024">
        <v>5017509519</v>
      </c>
      <c r="G13024" s="276">
        <v>45938</v>
      </c>
      <c r="H13024">
        <v>20250930814905</v>
      </c>
      <c r="I13024">
        <v>1.2</v>
      </c>
      <c r="J13024" s="289" t="s">
        <v>280</v>
      </c>
      <c r="K13024" s="289" t="s">
        <v>28957</v>
      </c>
      <c r="L13024" s="289" t="s">
        <v>275</v>
      </c>
      <c r="M13024" s="289" t="s">
        <v>29346</v>
      </c>
      <c r="N13024" s="289" t="s">
        <v>534</v>
      </c>
      <c r="O13024" s="289" t="s">
        <v>22256</v>
      </c>
      <c r="P13024" s="289" t="str">
        <f>VLOOKUP(CAT_Details[[#This Row],[Delivery Bp Customer Code]],Table6[],2,0)</f>
        <v>DX01-L5</v>
      </c>
    </row>
    <row r="13025" spans="1:16" x14ac:dyDescent="0.25">
      <c r="A13025" s="289" t="s">
        <v>74</v>
      </c>
      <c r="B13025">
        <v>3</v>
      </c>
      <c r="C13025">
        <v>234</v>
      </c>
      <c r="D13025">
        <v>1.01</v>
      </c>
      <c r="E13025" s="289" t="s">
        <v>29355</v>
      </c>
      <c r="F13025">
        <v>5017551834</v>
      </c>
      <c r="G13025" s="276">
        <v>45938</v>
      </c>
      <c r="H13025">
        <v>20251003818251</v>
      </c>
      <c r="I13025">
        <v>1.429</v>
      </c>
      <c r="J13025" s="289" t="s">
        <v>273</v>
      </c>
      <c r="K13025" s="289" t="s">
        <v>29356</v>
      </c>
      <c r="L13025" s="289" t="s">
        <v>275</v>
      </c>
      <c r="M13025" s="289" t="s">
        <v>29184</v>
      </c>
      <c r="N13025" s="289" t="s">
        <v>519</v>
      </c>
      <c r="O13025" s="289" t="s">
        <v>22256</v>
      </c>
      <c r="P13025" s="289" t="str">
        <f>VLOOKUP(CAT_Details[[#This Row],[Delivery Bp Customer Code]],Table6[],2,0)</f>
        <v>DX01-L5</v>
      </c>
    </row>
    <row r="13026" spans="1:16" x14ac:dyDescent="0.25">
      <c r="A13026" s="289" t="s">
        <v>74</v>
      </c>
      <c r="B13026">
        <v>4</v>
      </c>
      <c r="C13026">
        <v>212</v>
      </c>
      <c r="D13026">
        <v>1.46</v>
      </c>
      <c r="E13026" s="289" t="s">
        <v>29355</v>
      </c>
      <c r="F13026">
        <v>5017551835</v>
      </c>
      <c r="G13026" s="276">
        <v>45938</v>
      </c>
      <c r="H13026">
        <v>20251003818227</v>
      </c>
      <c r="I13026">
        <v>3.169</v>
      </c>
      <c r="J13026" s="289" t="s">
        <v>273</v>
      </c>
      <c r="K13026" s="289" t="s">
        <v>29357</v>
      </c>
      <c r="L13026" s="289" t="s">
        <v>275</v>
      </c>
      <c r="M13026" s="289" t="s">
        <v>29184</v>
      </c>
      <c r="N13026" s="289" t="s">
        <v>519</v>
      </c>
      <c r="O13026" s="289" t="s">
        <v>22256</v>
      </c>
      <c r="P13026" s="289" t="str">
        <f>VLOOKUP(CAT_Details[[#This Row],[Delivery Bp Customer Code]],Table6[],2,0)</f>
        <v>DX01-L5</v>
      </c>
    </row>
    <row r="13027" spans="1:16" x14ac:dyDescent="0.25">
      <c r="A13027" s="289" t="s">
        <v>272</v>
      </c>
      <c r="B13027">
        <v>20</v>
      </c>
      <c r="C13027">
        <v>10880</v>
      </c>
      <c r="D13027">
        <v>8</v>
      </c>
      <c r="E13027" s="289" t="s">
        <v>28958</v>
      </c>
      <c r="F13027">
        <v>5017508092</v>
      </c>
      <c r="G13027" s="276">
        <v>45938</v>
      </c>
      <c r="H13027">
        <v>20250930815664</v>
      </c>
      <c r="I13027">
        <v>19.2</v>
      </c>
      <c r="J13027" s="289" t="s">
        <v>324</v>
      </c>
      <c r="K13027" s="289" t="s">
        <v>28959</v>
      </c>
      <c r="L13027" s="289" t="s">
        <v>275</v>
      </c>
      <c r="M13027" s="289" t="s">
        <v>29340</v>
      </c>
      <c r="N13027" s="289" t="s">
        <v>14987</v>
      </c>
      <c r="O13027" s="289" t="s">
        <v>277</v>
      </c>
      <c r="P13027" s="289" t="str">
        <f>VLOOKUP(CAT_Details[[#This Row],[Delivery Bp Customer Code]],Table6[],2,0)</f>
        <v>U2-L5</v>
      </c>
    </row>
    <row r="13028" spans="1:16" x14ac:dyDescent="0.25">
      <c r="A13028" s="289" t="s">
        <v>272</v>
      </c>
      <c r="B13028">
        <v>1</v>
      </c>
      <c r="C13028">
        <v>1090.5</v>
      </c>
      <c r="D13028">
        <v>0.4</v>
      </c>
      <c r="E13028" s="289" t="s">
        <v>28960</v>
      </c>
      <c r="F13028">
        <v>5017508172</v>
      </c>
      <c r="G13028" s="276">
        <v>45938</v>
      </c>
      <c r="H13028">
        <v>20250930815090</v>
      </c>
      <c r="I13028">
        <v>0.67200000000000004</v>
      </c>
      <c r="J13028" s="289" t="s">
        <v>350</v>
      </c>
      <c r="K13028" s="289" t="s">
        <v>28961</v>
      </c>
      <c r="L13028" s="289" t="s">
        <v>275</v>
      </c>
      <c r="M13028" s="289" t="s">
        <v>29177</v>
      </c>
      <c r="N13028" s="289" t="s">
        <v>982</v>
      </c>
      <c r="O13028" s="289" t="s">
        <v>277</v>
      </c>
      <c r="P13028" s="289" t="str">
        <f>VLOOKUP(CAT_Details[[#This Row],[Delivery Bp Customer Code]],Table6[],2,0)</f>
        <v>U2-L5</v>
      </c>
    </row>
    <row r="13029" spans="1:16" x14ac:dyDescent="0.25">
      <c r="A13029" s="289" t="s">
        <v>272</v>
      </c>
      <c r="B13029">
        <v>4</v>
      </c>
      <c r="C13029">
        <v>864</v>
      </c>
      <c r="D13029">
        <v>1.6</v>
      </c>
      <c r="E13029" s="289" t="s">
        <v>28965</v>
      </c>
      <c r="F13029">
        <v>5017508472</v>
      </c>
      <c r="G13029" s="276">
        <v>45938</v>
      </c>
      <c r="H13029">
        <v>20250930815229</v>
      </c>
      <c r="I13029">
        <v>3.84</v>
      </c>
      <c r="J13029" s="289" t="s">
        <v>350</v>
      </c>
      <c r="K13029" s="289" t="s">
        <v>28966</v>
      </c>
      <c r="L13029" s="289" t="s">
        <v>275</v>
      </c>
      <c r="M13029" s="289" t="s">
        <v>29165</v>
      </c>
      <c r="N13029" s="289" t="s">
        <v>999</v>
      </c>
      <c r="O13029" s="289" t="s">
        <v>277</v>
      </c>
      <c r="P13029" s="289" t="str">
        <f>VLOOKUP(CAT_Details[[#This Row],[Delivery Bp Customer Code]],Table6[],2,0)</f>
        <v>U2-L5</v>
      </c>
    </row>
    <row r="13030" spans="1:16" x14ac:dyDescent="0.25">
      <c r="A13030" s="289" t="s">
        <v>272</v>
      </c>
      <c r="B13030">
        <v>1</v>
      </c>
      <c r="C13030">
        <v>32</v>
      </c>
      <c r="D13030">
        <v>0.2</v>
      </c>
      <c r="E13030" s="289" t="s">
        <v>28967</v>
      </c>
      <c r="F13030">
        <v>5017509221</v>
      </c>
      <c r="G13030" s="276">
        <v>45938</v>
      </c>
      <c r="H13030">
        <v>20250929814499</v>
      </c>
      <c r="I13030">
        <v>0.254</v>
      </c>
      <c r="J13030" s="289" t="s">
        <v>350</v>
      </c>
      <c r="K13030" s="289" t="s">
        <v>28968</v>
      </c>
      <c r="L13030" s="289" t="s">
        <v>275</v>
      </c>
      <c r="M13030" s="289" t="s">
        <v>29177</v>
      </c>
      <c r="N13030" s="289" t="s">
        <v>704</v>
      </c>
      <c r="O13030" s="289" t="s">
        <v>277</v>
      </c>
      <c r="P13030" s="289" t="str">
        <f>VLOOKUP(CAT_Details[[#This Row],[Delivery Bp Customer Code]],Table6[],2,0)</f>
        <v>U2-L5</v>
      </c>
    </row>
    <row r="13031" spans="1:16" x14ac:dyDescent="0.25">
      <c r="A13031" s="289" t="s">
        <v>272</v>
      </c>
      <c r="B13031">
        <v>34</v>
      </c>
      <c r="C13031">
        <v>2941</v>
      </c>
      <c r="D13031">
        <v>13.6</v>
      </c>
      <c r="E13031" s="289" t="s">
        <v>28969</v>
      </c>
      <c r="F13031">
        <v>5017509466</v>
      </c>
      <c r="G13031" s="276">
        <v>45938</v>
      </c>
      <c r="H13031">
        <v>20250929814213</v>
      </c>
      <c r="I13031">
        <v>24.48</v>
      </c>
      <c r="J13031" s="289" t="s">
        <v>350</v>
      </c>
      <c r="K13031" s="289" t="s">
        <v>28970</v>
      </c>
      <c r="L13031" s="289" t="s">
        <v>275</v>
      </c>
      <c r="M13031" s="289" t="s">
        <v>29177</v>
      </c>
      <c r="N13031" s="289" t="s">
        <v>846</v>
      </c>
      <c r="O13031" s="289" t="s">
        <v>277</v>
      </c>
      <c r="P13031" s="289" t="str">
        <f>VLOOKUP(CAT_Details[[#This Row],[Delivery Bp Customer Code]],Table6[],2,0)</f>
        <v>U2-L5</v>
      </c>
    </row>
    <row r="13032" spans="1:16" x14ac:dyDescent="0.25">
      <c r="A13032" s="289" t="s">
        <v>4794</v>
      </c>
      <c r="B13032">
        <v>1</v>
      </c>
      <c r="C13032">
        <v>260</v>
      </c>
      <c r="D13032">
        <v>0.4</v>
      </c>
      <c r="E13032" s="289" t="s">
        <v>28971</v>
      </c>
      <c r="F13032">
        <v>5017508244</v>
      </c>
      <c r="G13032" s="276">
        <v>45938</v>
      </c>
      <c r="H13032">
        <v>20250930814973</v>
      </c>
      <c r="I13032">
        <v>0.76800000000000002</v>
      </c>
      <c r="J13032" s="289" t="s">
        <v>350</v>
      </c>
      <c r="K13032" s="289" t="s">
        <v>28972</v>
      </c>
      <c r="L13032" s="289" t="s">
        <v>275</v>
      </c>
      <c r="M13032" s="289" t="s">
        <v>29177</v>
      </c>
      <c r="N13032" s="289" t="s">
        <v>948</v>
      </c>
      <c r="O13032" s="289" t="s">
        <v>4798</v>
      </c>
      <c r="P13032" s="289" t="str">
        <f>VLOOKUP(CAT_Details[[#This Row],[Delivery Bp Customer Code]],Table6[],2,0)</f>
        <v>MY02</v>
      </c>
    </row>
    <row r="13033" spans="1:16" x14ac:dyDescent="0.25">
      <c r="A13033" s="289" t="s">
        <v>4794</v>
      </c>
      <c r="B13033">
        <v>18</v>
      </c>
      <c r="C13033">
        <v>8101.08</v>
      </c>
      <c r="D13033">
        <v>3.89</v>
      </c>
      <c r="E13033" s="289" t="s">
        <v>28914</v>
      </c>
      <c r="F13033">
        <v>5017508679</v>
      </c>
      <c r="G13033" s="276">
        <v>45938</v>
      </c>
      <c r="H13033">
        <v>20250930815445</v>
      </c>
      <c r="I13033">
        <v>5.5990000000000002</v>
      </c>
      <c r="J13033" s="289" t="s">
        <v>350</v>
      </c>
      <c r="K13033" s="289" t="s">
        <v>28973</v>
      </c>
      <c r="L13033" s="289" t="s">
        <v>275</v>
      </c>
      <c r="M13033" s="289" t="s">
        <v>29177</v>
      </c>
      <c r="N13033" s="289" t="s">
        <v>4441</v>
      </c>
      <c r="O13033" s="289" t="s">
        <v>4798</v>
      </c>
      <c r="P13033" s="289" t="str">
        <f>VLOOKUP(CAT_Details[[#This Row],[Delivery Bp Customer Code]],Table6[],2,0)</f>
        <v>MY02</v>
      </c>
    </row>
    <row r="13034" spans="1:16" x14ac:dyDescent="0.25">
      <c r="A13034" s="289" t="s">
        <v>5576</v>
      </c>
      <c r="B13034">
        <v>8</v>
      </c>
      <c r="C13034">
        <v>4138</v>
      </c>
      <c r="D13034">
        <v>4.46</v>
      </c>
      <c r="E13034" s="289" t="s">
        <v>28974</v>
      </c>
      <c r="F13034">
        <v>5017508482</v>
      </c>
      <c r="G13034" s="276">
        <v>45938</v>
      </c>
      <c r="H13034">
        <v>20250926812907</v>
      </c>
      <c r="I13034">
        <v>7.9880000000000004</v>
      </c>
      <c r="J13034" s="289" t="s">
        <v>350</v>
      </c>
      <c r="K13034" s="289" t="s">
        <v>28975</v>
      </c>
      <c r="L13034" s="289" t="s">
        <v>275</v>
      </c>
      <c r="M13034" s="289" t="s">
        <v>29165</v>
      </c>
      <c r="N13034" s="289" t="s">
        <v>16206</v>
      </c>
      <c r="O13034" s="289" t="s">
        <v>15996</v>
      </c>
      <c r="P13034" s="289" t="str">
        <f>VLOOKUP(CAT_Details[[#This Row],[Delivery Bp Customer Code]],Table6[],2,0)</f>
        <v>ES01</v>
      </c>
    </row>
    <row r="13035" spans="1:16" x14ac:dyDescent="0.25">
      <c r="A13035" s="289" t="s">
        <v>17052</v>
      </c>
      <c r="B13035">
        <v>7</v>
      </c>
      <c r="C13035">
        <v>1670</v>
      </c>
      <c r="D13035">
        <v>3.4</v>
      </c>
      <c r="E13035" s="289" t="s">
        <v>28560</v>
      </c>
      <c r="F13035">
        <v>5017476278</v>
      </c>
      <c r="G13035" s="276">
        <v>45939</v>
      </c>
      <c r="H13035">
        <v>20250926813562</v>
      </c>
      <c r="I13035">
        <v>8.16</v>
      </c>
      <c r="J13035" s="289" t="s">
        <v>1435</v>
      </c>
      <c r="K13035" s="289" t="s">
        <v>28561</v>
      </c>
      <c r="L13035" s="289" t="s">
        <v>280</v>
      </c>
      <c r="M13035" s="289" t="s">
        <v>29425</v>
      </c>
      <c r="N13035" s="289" t="s">
        <v>1438</v>
      </c>
      <c r="O13035" s="289" t="s">
        <v>18284</v>
      </c>
      <c r="P13035" s="289">
        <f>VLOOKUP(CAT_Details[[#This Row],[Delivery Bp Customer Code]],Table6[],2,0)</f>
        <v>3705</v>
      </c>
    </row>
    <row r="13036" spans="1:16" x14ac:dyDescent="0.25">
      <c r="A13036" s="289" t="s">
        <v>278</v>
      </c>
      <c r="B13036">
        <v>1</v>
      </c>
      <c r="C13036">
        <v>545</v>
      </c>
      <c r="D13036">
        <v>0.46</v>
      </c>
      <c r="E13036" s="289" t="s">
        <v>28677</v>
      </c>
      <c r="F13036">
        <v>5017492101</v>
      </c>
      <c r="G13036" s="276">
        <v>45939</v>
      </c>
      <c r="H13036">
        <v>20250926812951</v>
      </c>
      <c r="I13036">
        <v>0.97499999999999998</v>
      </c>
      <c r="J13036" s="289" t="s">
        <v>294</v>
      </c>
      <c r="K13036" s="289" t="s">
        <v>28678</v>
      </c>
      <c r="L13036" s="289" t="s">
        <v>275</v>
      </c>
      <c r="M13036" s="289" t="s">
        <v>29176</v>
      </c>
      <c r="N13036" s="289" t="s">
        <v>2328</v>
      </c>
      <c r="O13036" s="289" t="s">
        <v>498</v>
      </c>
      <c r="P13036" s="289" t="str">
        <f>VLOOKUP(CAT_Details[[#This Row],[Delivery Bp Customer Code]],Table6[],2,0)</f>
        <v>DK-BM01</v>
      </c>
    </row>
    <row r="13037" spans="1:16" x14ac:dyDescent="0.25">
      <c r="A13037" s="289" t="s">
        <v>278</v>
      </c>
      <c r="B13037">
        <v>2</v>
      </c>
      <c r="C13037">
        <v>1200</v>
      </c>
      <c r="D13037">
        <v>0.8</v>
      </c>
      <c r="E13037" s="289" t="s">
        <v>28996</v>
      </c>
      <c r="F13037">
        <v>5017524399</v>
      </c>
      <c r="G13037" s="276">
        <v>45939</v>
      </c>
      <c r="H13037">
        <v>20251001816181</v>
      </c>
      <c r="I13037">
        <v>1.1519999999999999</v>
      </c>
      <c r="J13037" s="289" t="s">
        <v>324</v>
      </c>
      <c r="K13037" s="289" t="s">
        <v>28997</v>
      </c>
      <c r="L13037" s="289" t="s">
        <v>275</v>
      </c>
      <c r="M13037" s="289" t="s">
        <v>29429</v>
      </c>
      <c r="N13037" s="289" t="s">
        <v>333</v>
      </c>
      <c r="O13037" s="289" t="s">
        <v>498</v>
      </c>
      <c r="P13037" s="289" t="str">
        <f>VLOOKUP(CAT_Details[[#This Row],[Delivery Bp Customer Code]],Table6[],2,0)</f>
        <v>DK-BM01</v>
      </c>
    </row>
    <row r="13038" spans="1:16" x14ac:dyDescent="0.25">
      <c r="A13038" s="289" t="s">
        <v>75</v>
      </c>
      <c r="B13038">
        <v>10</v>
      </c>
      <c r="C13038">
        <v>120</v>
      </c>
      <c r="D13038">
        <v>1.17</v>
      </c>
      <c r="E13038" s="289" t="s">
        <v>28697</v>
      </c>
      <c r="F13038">
        <v>5017492174</v>
      </c>
      <c r="G13038" s="276">
        <v>45939</v>
      </c>
      <c r="H13038">
        <v>20250929814191</v>
      </c>
      <c r="I13038">
        <v>0.57499999999999996</v>
      </c>
      <c r="J13038" s="289" t="s">
        <v>294</v>
      </c>
      <c r="K13038" s="289" t="s">
        <v>28698</v>
      </c>
      <c r="L13038" s="289" t="s">
        <v>275</v>
      </c>
      <c r="M13038" s="289" t="s">
        <v>29471</v>
      </c>
      <c r="N13038" s="289" t="s">
        <v>1413</v>
      </c>
      <c r="O13038" s="289" t="s">
        <v>2173</v>
      </c>
      <c r="P13038" s="289" t="str">
        <f>VLOOKUP(CAT_Details[[#This Row],[Delivery Bp Customer Code]],Table6[],2,0)</f>
        <v>OYL1</v>
      </c>
    </row>
    <row r="13039" spans="1:16" x14ac:dyDescent="0.25">
      <c r="A13039" s="289" t="s">
        <v>75</v>
      </c>
      <c r="B13039">
        <v>1</v>
      </c>
      <c r="C13039">
        <v>244</v>
      </c>
      <c r="D13039">
        <v>0.5</v>
      </c>
      <c r="E13039" s="289" t="s">
        <v>28712</v>
      </c>
      <c r="F13039">
        <v>5017492730</v>
      </c>
      <c r="G13039" s="276">
        <v>45939</v>
      </c>
      <c r="H13039">
        <v>20250926813121</v>
      </c>
      <c r="I13039">
        <v>1.56</v>
      </c>
      <c r="J13039" s="289" t="s">
        <v>3970</v>
      </c>
      <c r="K13039" s="289" t="s">
        <v>28713</v>
      </c>
      <c r="L13039" s="289" t="s">
        <v>275</v>
      </c>
      <c r="M13039" s="289" t="s">
        <v>29169</v>
      </c>
      <c r="N13039" s="289" t="s">
        <v>25190</v>
      </c>
      <c r="O13039" s="289" t="s">
        <v>5281</v>
      </c>
      <c r="P13039" s="289" t="str">
        <f>VLOOKUP(CAT_Details[[#This Row],[Delivery Bp Customer Code]],Table6[],2,0)</f>
        <v>DK-LW08</v>
      </c>
    </row>
    <row r="13040" spans="1:16" x14ac:dyDescent="0.25">
      <c r="A13040" s="289" t="s">
        <v>75</v>
      </c>
      <c r="B13040">
        <v>1</v>
      </c>
      <c r="C13040">
        <v>56</v>
      </c>
      <c r="D13040">
        <v>0.4</v>
      </c>
      <c r="E13040" s="289" t="s">
        <v>28832</v>
      </c>
      <c r="F13040">
        <v>5017508446</v>
      </c>
      <c r="G13040" s="276">
        <v>45939</v>
      </c>
      <c r="H13040">
        <v>20250930815050</v>
      </c>
      <c r="I13040">
        <v>0.38400000000000001</v>
      </c>
      <c r="J13040" s="289" t="s">
        <v>345</v>
      </c>
      <c r="K13040" s="289" t="s">
        <v>28833</v>
      </c>
      <c r="L13040" s="289" t="s">
        <v>275</v>
      </c>
      <c r="M13040" s="289" t="s">
        <v>29243</v>
      </c>
      <c r="N13040" s="289" t="s">
        <v>3308</v>
      </c>
      <c r="O13040" s="289" t="s">
        <v>2173</v>
      </c>
      <c r="P13040" s="289" t="str">
        <f>VLOOKUP(CAT_Details[[#This Row],[Delivery Bp Customer Code]],Table6[],2,0)</f>
        <v>OYL1</v>
      </c>
    </row>
    <row r="13041" spans="1:16" x14ac:dyDescent="0.25">
      <c r="A13041" s="289" t="s">
        <v>75</v>
      </c>
      <c r="B13041">
        <v>1</v>
      </c>
      <c r="C13041">
        <v>1</v>
      </c>
      <c r="D13041">
        <v>0.03</v>
      </c>
      <c r="E13041" s="289" t="s">
        <v>29011</v>
      </c>
      <c r="F13041">
        <v>5017524280</v>
      </c>
      <c r="G13041" s="276">
        <v>45939</v>
      </c>
      <c r="H13041">
        <v>20250929814283</v>
      </c>
      <c r="I13041">
        <v>1.2E-2</v>
      </c>
      <c r="J13041" s="289" t="s">
        <v>324</v>
      </c>
      <c r="K13041" s="289" t="s">
        <v>29012</v>
      </c>
      <c r="L13041" s="289" t="s">
        <v>275</v>
      </c>
      <c r="M13041" s="289" t="s">
        <v>29429</v>
      </c>
      <c r="N13041" s="289" t="s">
        <v>562</v>
      </c>
      <c r="O13041" s="289" t="s">
        <v>2173</v>
      </c>
      <c r="P13041" s="289" t="str">
        <f>VLOOKUP(CAT_Details[[#This Row],[Delivery Bp Customer Code]],Table6[],2,0)</f>
        <v>OYL1</v>
      </c>
    </row>
    <row r="13042" spans="1:16" x14ac:dyDescent="0.25">
      <c r="A13042" s="289" t="s">
        <v>75</v>
      </c>
      <c r="B13042">
        <v>8</v>
      </c>
      <c r="C13042">
        <v>596</v>
      </c>
      <c r="D13042">
        <v>1.85</v>
      </c>
      <c r="E13042" s="289" t="s">
        <v>29019</v>
      </c>
      <c r="F13042">
        <v>5017538723</v>
      </c>
      <c r="G13042" s="276">
        <v>45939</v>
      </c>
      <c r="H13042">
        <v>20251002817641</v>
      </c>
      <c r="I13042">
        <v>3.1480000000000001</v>
      </c>
      <c r="J13042" s="289" t="s">
        <v>350</v>
      </c>
      <c r="K13042" s="289" t="s">
        <v>29020</v>
      </c>
      <c r="L13042" s="289" t="s">
        <v>275</v>
      </c>
      <c r="M13042" s="289" t="s">
        <v>29199</v>
      </c>
      <c r="N13042" s="289" t="s">
        <v>482</v>
      </c>
      <c r="O13042" s="289" t="s">
        <v>2173</v>
      </c>
      <c r="P13042" s="289" t="str">
        <f>VLOOKUP(CAT_Details[[#This Row],[Delivery Bp Customer Code]],Table6[],2,0)</f>
        <v>OYL1</v>
      </c>
    </row>
    <row r="13043" spans="1:16" x14ac:dyDescent="0.25">
      <c r="A13043" s="289" t="s">
        <v>75</v>
      </c>
      <c r="B13043">
        <v>1</v>
      </c>
      <c r="C13043">
        <v>1</v>
      </c>
      <c r="D13043">
        <v>0.02</v>
      </c>
      <c r="E13043" s="289" t="s">
        <v>29021</v>
      </c>
      <c r="F13043">
        <v>5017538731</v>
      </c>
      <c r="G13043" s="276">
        <v>45939</v>
      </c>
      <c r="H13043">
        <v>20251001816619</v>
      </c>
      <c r="I13043">
        <v>5.0000000000000001E-3</v>
      </c>
      <c r="J13043" s="289" t="s">
        <v>350</v>
      </c>
      <c r="K13043" s="289" t="s">
        <v>29022</v>
      </c>
      <c r="L13043" s="289" t="s">
        <v>275</v>
      </c>
      <c r="M13043" s="289" t="s">
        <v>29431</v>
      </c>
      <c r="N13043" s="289" t="s">
        <v>2953</v>
      </c>
      <c r="O13043" s="289" t="s">
        <v>2173</v>
      </c>
      <c r="P13043" s="289" t="str">
        <f>VLOOKUP(CAT_Details[[#This Row],[Delivery Bp Customer Code]],Table6[],2,0)</f>
        <v>OYL1</v>
      </c>
    </row>
    <row r="13044" spans="1:16" x14ac:dyDescent="0.25">
      <c r="A13044" s="289" t="s">
        <v>75</v>
      </c>
      <c r="B13044">
        <v>14</v>
      </c>
      <c r="C13044">
        <v>8458.0499999999993</v>
      </c>
      <c r="D13044">
        <v>5.6</v>
      </c>
      <c r="E13044" s="289" t="s">
        <v>29221</v>
      </c>
      <c r="F13044">
        <v>5017566316</v>
      </c>
      <c r="G13044" s="276">
        <v>45939</v>
      </c>
      <c r="H13044">
        <v>20251006819190</v>
      </c>
      <c r="I13044">
        <v>13.44</v>
      </c>
      <c r="J13044" s="289" t="s">
        <v>273</v>
      </c>
      <c r="K13044" s="289" t="s">
        <v>29222</v>
      </c>
      <c r="L13044" s="289" t="s">
        <v>275</v>
      </c>
      <c r="M13044" s="289" t="s">
        <v>29475</v>
      </c>
      <c r="N13044" s="289" t="s">
        <v>22182</v>
      </c>
      <c r="O13044" s="289" t="s">
        <v>2173</v>
      </c>
      <c r="P13044" s="289" t="str">
        <f>VLOOKUP(CAT_Details[[#This Row],[Delivery Bp Customer Code]],Table6[],2,0)</f>
        <v>OYL1</v>
      </c>
    </row>
    <row r="13045" spans="1:16" x14ac:dyDescent="0.25">
      <c r="A13045" s="289" t="s">
        <v>75</v>
      </c>
      <c r="B13045">
        <v>2</v>
      </c>
      <c r="C13045">
        <v>490</v>
      </c>
      <c r="D13045">
        <v>0.8</v>
      </c>
      <c r="E13045" s="289" t="s">
        <v>29233</v>
      </c>
      <c r="F13045">
        <v>5017566675</v>
      </c>
      <c r="G13045" s="276">
        <v>45939</v>
      </c>
      <c r="H13045">
        <v>20251006819137</v>
      </c>
      <c r="I13045">
        <v>1.92</v>
      </c>
      <c r="J13045" s="289" t="s">
        <v>273</v>
      </c>
      <c r="K13045" s="289" t="s">
        <v>29234</v>
      </c>
      <c r="L13045" s="289" t="s">
        <v>275</v>
      </c>
      <c r="M13045" s="289" t="s">
        <v>29476</v>
      </c>
      <c r="N13045" s="289" t="s">
        <v>2434</v>
      </c>
      <c r="O13045" s="289" t="s">
        <v>2173</v>
      </c>
      <c r="P13045" s="289" t="str">
        <f>VLOOKUP(CAT_Details[[#This Row],[Delivery Bp Customer Code]],Table6[],2,0)</f>
        <v>OYL1</v>
      </c>
    </row>
    <row r="13046" spans="1:16" x14ac:dyDescent="0.25">
      <c r="A13046" s="289" t="s">
        <v>75</v>
      </c>
      <c r="B13046">
        <v>2</v>
      </c>
      <c r="C13046">
        <v>57</v>
      </c>
      <c r="D13046">
        <v>0.45</v>
      </c>
      <c r="E13046" s="289" t="s">
        <v>29237</v>
      </c>
      <c r="F13046">
        <v>5017566874</v>
      </c>
      <c r="G13046" s="276">
        <v>45939</v>
      </c>
      <c r="H13046">
        <v>20251001816448</v>
      </c>
      <c r="I13046">
        <v>0.52800000000000002</v>
      </c>
      <c r="J13046" s="289" t="s">
        <v>273</v>
      </c>
      <c r="K13046" s="289" t="s">
        <v>29238</v>
      </c>
      <c r="L13046" s="289" t="s">
        <v>275</v>
      </c>
      <c r="M13046" s="289" t="s">
        <v>29476</v>
      </c>
      <c r="N13046" s="289" t="s">
        <v>3252</v>
      </c>
      <c r="O13046" s="289" t="s">
        <v>2173</v>
      </c>
      <c r="P13046" s="289" t="str">
        <f>VLOOKUP(CAT_Details[[#This Row],[Delivery Bp Customer Code]],Table6[],2,0)</f>
        <v>OYL1</v>
      </c>
    </row>
    <row r="13047" spans="1:16" x14ac:dyDescent="0.25">
      <c r="A13047" s="289" t="s">
        <v>17052</v>
      </c>
      <c r="B13047">
        <v>2</v>
      </c>
      <c r="C13047">
        <v>2220</v>
      </c>
      <c r="D13047">
        <v>0.91</v>
      </c>
      <c r="E13047" s="289" t="s">
        <v>28726</v>
      </c>
      <c r="F13047">
        <v>5017492558</v>
      </c>
      <c r="G13047" s="276">
        <v>45939</v>
      </c>
      <c r="H13047">
        <v>20250929814190</v>
      </c>
      <c r="I13047">
        <v>1.744</v>
      </c>
      <c r="J13047" s="289" t="s">
        <v>853</v>
      </c>
      <c r="K13047" s="289" t="s">
        <v>28727</v>
      </c>
      <c r="L13047" s="289" t="s">
        <v>280</v>
      </c>
      <c r="M13047" s="289" t="s">
        <v>29184</v>
      </c>
      <c r="N13047" s="289" t="s">
        <v>22845</v>
      </c>
      <c r="O13047" s="289" t="s">
        <v>18284</v>
      </c>
      <c r="P13047" s="289">
        <f>VLOOKUP(CAT_Details[[#This Row],[Delivery Bp Customer Code]],Table6[],2,0)</f>
        <v>3705</v>
      </c>
    </row>
    <row r="13048" spans="1:16" x14ac:dyDescent="0.25">
      <c r="A13048" s="289" t="s">
        <v>17052</v>
      </c>
      <c r="B13048">
        <v>2</v>
      </c>
      <c r="C13048">
        <v>24</v>
      </c>
      <c r="D13048">
        <v>0.2</v>
      </c>
      <c r="E13048" s="289" t="s">
        <v>28845</v>
      </c>
      <c r="F13048">
        <v>5017508294</v>
      </c>
      <c r="G13048" s="276">
        <v>45939</v>
      </c>
      <c r="H13048">
        <v>20250924811135</v>
      </c>
      <c r="I13048">
        <v>0.115</v>
      </c>
      <c r="J13048" s="289" t="s">
        <v>345</v>
      </c>
      <c r="K13048" s="289" t="s">
        <v>28846</v>
      </c>
      <c r="L13048" s="289" t="s">
        <v>280</v>
      </c>
      <c r="M13048" s="289" t="s">
        <v>29244</v>
      </c>
      <c r="N13048" s="289" t="s">
        <v>427</v>
      </c>
      <c r="O13048" s="289" t="s">
        <v>18284</v>
      </c>
      <c r="P13048" s="289">
        <f>VLOOKUP(CAT_Details[[#This Row],[Delivery Bp Customer Code]],Table6[],2,0)</f>
        <v>3705</v>
      </c>
    </row>
    <row r="13049" spans="1:16" x14ac:dyDescent="0.25">
      <c r="A13049" s="289" t="s">
        <v>17052</v>
      </c>
      <c r="B13049">
        <v>1</v>
      </c>
      <c r="C13049">
        <v>5</v>
      </c>
      <c r="D13049">
        <v>0.05</v>
      </c>
      <c r="E13049" s="289" t="s">
        <v>28847</v>
      </c>
      <c r="F13049">
        <v>5017508305</v>
      </c>
      <c r="G13049" s="276">
        <v>45939</v>
      </c>
      <c r="H13049">
        <v>20250929814005</v>
      </c>
      <c r="I13049">
        <v>3.5999999999999997E-2</v>
      </c>
      <c r="J13049" s="289" t="s">
        <v>345</v>
      </c>
      <c r="K13049" s="289" t="s">
        <v>28848</v>
      </c>
      <c r="L13049" s="289" t="s">
        <v>280</v>
      </c>
      <c r="M13049" s="289" t="s">
        <v>29243</v>
      </c>
      <c r="N13049" s="289" t="s">
        <v>18691</v>
      </c>
      <c r="O13049" s="289" t="s">
        <v>18284</v>
      </c>
      <c r="P13049" s="289">
        <f>VLOOKUP(CAT_Details[[#This Row],[Delivery Bp Customer Code]],Table6[],2,0)</f>
        <v>3705</v>
      </c>
    </row>
    <row r="13050" spans="1:16" x14ac:dyDescent="0.25">
      <c r="A13050" s="289" t="s">
        <v>17052</v>
      </c>
      <c r="B13050">
        <v>6</v>
      </c>
      <c r="C13050">
        <v>720</v>
      </c>
      <c r="D13050">
        <v>2.4</v>
      </c>
      <c r="E13050" s="289" t="s">
        <v>29029</v>
      </c>
      <c r="F13050">
        <v>5017524137</v>
      </c>
      <c r="G13050" s="276">
        <v>45939</v>
      </c>
      <c r="H13050">
        <v>20250930815677</v>
      </c>
      <c r="I13050">
        <v>8.64</v>
      </c>
      <c r="J13050" s="289" t="s">
        <v>345</v>
      </c>
      <c r="K13050" s="289" t="s">
        <v>29030</v>
      </c>
      <c r="L13050" s="289" t="s">
        <v>280</v>
      </c>
      <c r="M13050" s="289" t="s">
        <v>29243</v>
      </c>
      <c r="N13050" s="289" t="s">
        <v>512</v>
      </c>
      <c r="O13050" s="289" t="s">
        <v>18284</v>
      </c>
      <c r="P13050" s="289">
        <f>VLOOKUP(CAT_Details[[#This Row],[Delivery Bp Customer Code]],Table6[],2,0)</f>
        <v>3705</v>
      </c>
    </row>
    <row r="13051" spans="1:16" x14ac:dyDescent="0.25">
      <c r="A13051" s="289" t="s">
        <v>17052</v>
      </c>
      <c r="B13051">
        <v>1</v>
      </c>
      <c r="C13051">
        <v>2</v>
      </c>
      <c r="D13051">
        <v>0.03</v>
      </c>
      <c r="E13051" s="289" t="s">
        <v>29039</v>
      </c>
      <c r="F13051">
        <v>5017538970</v>
      </c>
      <c r="G13051" s="276">
        <v>45939</v>
      </c>
      <c r="H13051">
        <v>20251002817311</v>
      </c>
      <c r="I13051">
        <v>1.0999999999999999E-2</v>
      </c>
      <c r="J13051" s="289" t="s">
        <v>275</v>
      </c>
      <c r="K13051" s="289" t="s">
        <v>29040</v>
      </c>
      <c r="L13051" s="289" t="s">
        <v>280</v>
      </c>
      <c r="M13051" s="289" t="s">
        <v>29517</v>
      </c>
      <c r="N13051" s="289" t="s">
        <v>18880</v>
      </c>
      <c r="O13051" s="289" t="s">
        <v>18284</v>
      </c>
      <c r="P13051" s="289">
        <f>VLOOKUP(CAT_Details[[#This Row],[Delivery Bp Customer Code]],Table6[],2,0)</f>
        <v>3705</v>
      </c>
    </row>
    <row r="13052" spans="1:16" x14ac:dyDescent="0.25">
      <c r="A13052" s="289" t="s">
        <v>874</v>
      </c>
      <c r="B13052">
        <v>19</v>
      </c>
      <c r="C13052">
        <v>2318</v>
      </c>
      <c r="D13052">
        <v>7.92</v>
      </c>
      <c r="E13052" s="289" t="s">
        <v>28731</v>
      </c>
      <c r="F13052">
        <v>5017492667</v>
      </c>
      <c r="G13052" s="276">
        <v>45939</v>
      </c>
      <c r="H13052">
        <v>20250925812154</v>
      </c>
      <c r="I13052">
        <v>39.9</v>
      </c>
      <c r="J13052" s="289" t="s">
        <v>294</v>
      </c>
      <c r="K13052" s="289" t="s">
        <v>28732</v>
      </c>
      <c r="L13052" s="289" t="s">
        <v>275</v>
      </c>
      <c r="M13052" s="289" t="s">
        <v>29287</v>
      </c>
      <c r="N13052" s="289" t="s">
        <v>5685</v>
      </c>
      <c r="O13052" s="289" t="s">
        <v>1014</v>
      </c>
      <c r="P13052" s="289" t="str">
        <f>VLOOKUP(CAT_Details[[#This Row],[Delivery Bp Customer Code]],Table6[],2,0)</f>
        <v>MZ07</v>
      </c>
    </row>
    <row r="13053" spans="1:16" x14ac:dyDescent="0.25">
      <c r="A13053" s="289" t="s">
        <v>874</v>
      </c>
      <c r="B13053">
        <v>37</v>
      </c>
      <c r="C13053">
        <v>4740</v>
      </c>
      <c r="D13053">
        <v>13.52</v>
      </c>
      <c r="E13053" s="289" t="s">
        <v>28845</v>
      </c>
      <c r="F13053">
        <v>5017508297</v>
      </c>
      <c r="G13053" s="276">
        <v>45939</v>
      </c>
      <c r="H13053">
        <v>20250924811532</v>
      </c>
      <c r="I13053">
        <v>29.702000000000002</v>
      </c>
      <c r="J13053" s="289" t="s">
        <v>345</v>
      </c>
      <c r="K13053" s="289" t="s">
        <v>28868</v>
      </c>
      <c r="L13053" s="289" t="s">
        <v>275</v>
      </c>
      <c r="M13053" s="289" t="s">
        <v>29244</v>
      </c>
      <c r="N13053" s="289" t="s">
        <v>427</v>
      </c>
      <c r="O13053" s="289" t="s">
        <v>1014</v>
      </c>
      <c r="P13053" s="289" t="str">
        <f>VLOOKUP(CAT_Details[[#This Row],[Delivery Bp Customer Code]],Table6[],2,0)</f>
        <v>MZ07</v>
      </c>
    </row>
    <row r="13054" spans="1:16" x14ac:dyDescent="0.25">
      <c r="A13054" s="289" t="s">
        <v>874</v>
      </c>
      <c r="B13054">
        <v>54</v>
      </c>
      <c r="C13054">
        <v>7560</v>
      </c>
      <c r="D13054">
        <v>13.6</v>
      </c>
      <c r="E13054" s="289" t="s">
        <v>29042</v>
      </c>
      <c r="F13054">
        <v>5017524260</v>
      </c>
      <c r="G13054" s="276">
        <v>45939</v>
      </c>
      <c r="H13054">
        <v>20250930815362</v>
      </c>
      <c r="I13054">
        <v>43.348999999999997</v>
      </c>
      <c r="J13054" s="289" t="s">
        <v>345</v>
      </c>
      <c r="K13054" s="289" t="s">
        <v>29043</v>
      </c>
      <c r="L13054" s="289" t="s">
        <v>275</v>
      </c>
      <c r="M13054" s="289" t="s">
        <v>29288</v>
      </c>
      <c r="N13054" s="289" t="s">
        <v>427</v>
      </c>
      <c r="O13054" s="289" t="s">
        <v>1014</v>
      </c>
      <c r="P13054" s="289" t="str">
        <f>VLOOKUP(CAT_Details[[#This Row],[Delivery Bp Customer Code]],Table6[],2,0)</f>
        <v>MZ07</v>
      </c>
    </row>
    <row r="13055" spans="1:16" x14ac:dyDescent="0.25">
      <c r="A13055" s="289" t="s">
        <v>3771</v>
      </c>
      <c r="B13055">
        <v>1</v>
      </c>
      <c r="C13055">
        <v>112</v>
      </c>
      <c r="D13055">
        <v>0.4</v>
      </c>
      <c r="E13055" s="289" t="s">
        <v>28712</v>
      </c>
      <c r="F13055">
        <v>5017492732</v>
      </c>
      <c r="G13055" s="276">
        <v>45939</v>
      </c>
      <c r="H13055">
        <v>20250922809534</v>
      </c>
      <c r="I13055">
        <v>1.056</v>
      </c>
      <c r="J13055" s="289" t="s">
        <v>3970</v>
      </c>
      <c r="K13055" s="289" t="s">
        <v>28733</v>
      </c>
      <c r="L13055" s="289" t="s">
        <v>275</v>
      </c>
      <c r="M13055" s="289" t="s">
        <v>29169</v>
      </c>
      <c r="N13055" s="289" t="s">
        <v>25190</v>
      </c>
      <c r="O13055" s="289" t="s">
        <v>3775</v>
      </c>
      <c r="P13055" s="289">
        <f>VLOOKUP(CAT_Details[[#This Row],[Delivery Bp Customer Code]],Table6[],2,0)</f>
        <v>3401</v>
      </c>
    </row>
    <row r="13056" spans="1:16" x14ac:dyDescent="0.25">
      <c r="A13056" s="289" t="s">
        <v>3329</v>
      </c>
      <c r="B13056">
        <v>8</v>
      </c>
      <c r="C13056">
        <v>1455</v>
      </c>
      <c r="D13056">
        <v>3.2</v>
      </c>
      <c r="E13056" s="289" t="s">
        <v>28746</v>
      </c>
      <c r="F13056">
        <v>5017492369</v>
      </c>
      <c r="G13056" s="276">
        <v>45939</v>
      </c>
      <c r="H13056">
        <v>20250926813286</v>
      </c>
      <c r="I13056">
        <v>6.5279999999999996</v>
      </c>
      <c r="J13056" s="289" t="s">
        <v>287</v>
      </c>
      <c r="K13056" s="289" t="s">
        <v>28747</v>
      </c>
      <c r="L13056" s="289" t="s">
        <v>275</v>
      </c>
      <c r="M13056" s="289" t="s">
        <v>29175</v>
      </c>
      <c r="N13056" s="289" t="s">
        <v>468</v>
      </c>
      <c r="O13056" s="289" t="s">
        <v>3332</v>
      </c>
      <c r="P13056" s="289">
        <f>VLOOKUP(CAT_Details[[#This Row],[Delivery Bp Customer Code]],Table6[],2,0)</f>
        <v>3402</v>
      </c>
    </row>
    <row r="13057" spans="1:16" x14ac:dyDescent="0.25">
      <c r="A13057" s="289" t="s">
        <v>3329</v>
      </c>
      <c r="B13057">
        <v>7</v>
      </c>
      <c r="C13057">
        <v>1742</v>
      </c>
      <c r="D13057">
        <v>2.2000000000000002</v>
      </c>
      <c r="E13057" s="289" t="s">
        <v>28750</v>
      </c>
      <c r="F13057">
        <v>5017492577</v>
      </c>
      <c r="G13057" s="276">
        <v>45939</v>
      </c>
      <c r="H13057">
        <v>20250929814097</v>
      </c>
      <c r="I13057">
        <v>5.28</v>
      </c>
      <c r="J13057" s="289" t="s">
        <v>317</v>
      </c>
      <c r="K13057" s="289" t="s">
        <v>28751</v>
      </c>
      <c r="L13057" s="289" t="s">
        <v>275</v>
      </c>
      <c r="M13057" s="289" t="s">
        <v>29428</v>
      </c>
      <c r="N13057" s="289" t="s">
        <v>3966</v>
      </c>
      <c r="O13057" s="289" t="s">
        <v>3332</v>
      </c>
      <c r="P13057" s="289">
        <f>VLOOKUP(CAT_Details[[#This Row],[Delivery Bp Customer Code]],Table6[],2,0)</f>
        <v>3402</v>
      </c>
    </row>
    <row r="13058" spans="1:16" x14ac:dyDescent="0.25">
      <c r="A13058" s="289" t="s">
        <v>3329</v>
      </c>
      <c r="B13058">
        <v>6</v>
      </c>
      <c r="C13058">
        <v>423</v>
      </c>
      <c r="D13058">
        <v>1.88</v>
      </c>
      <c r="E13058" s="289" t="s">
        <v>28755</v>
      </c>
      <c r="F13058">
        <v>5017492708</v>
      </c>
      <c r="G13058" s="276">
        <v>45939</v>
      </c>
      <c r="H13058">
        <v>20250925812449</v>
      </c>
      <c r="I13058">
        <v>2.5339999999999998</v>
      </c>
      <c r="J13058" s="289" t="s">
        <v>317</v>
      </c>
      <c r="K13058" s="289" t="s">
        <v>28756</v>
      </c>
      <c r="L13058" s="289" t="s">
        <v>275</v>
      </c>
      <c r="M13058" s="289" t="s">
        <v>29428</v>
      </c>
      <c r="N13058" s="289" t="s">
        <v>4189</v>
      </c>
      <c r="O13058" s="289" t="s">
        <v>3332</v>
      </c>
      <c r="P13058" s="289">
        <f>VLOOKUP(CAT_Details[[#This Row],[Delivery Bp Customer Code]],Table6[],2,0)</f>
        <v>3402</v>
      </c>
    </row>
    <row r="13059" spans="1:16" x14ac:dyDescent="0.25">
      <c r="A13059" s="289" t="s">
        <v>3329</v>
      </c>
      <c r="B13059">
        <v>2</v>
      </c>
      <c r="C13059">
        <v>397</v>
      </c>
      <c r="D13059">
        <v>0.8</v>
      </c>
      <c r="E13059" s="289" t="s">
        <v>28757</v>
      </c>
      <c r="F13059">
        <v>5017492887</v>
      </c>
      <c r="G13059" s="276">
        <v>45939</v>
      </c>
      <c r="H13059">
        <v>20250925812536</v>
      </c>
      <c r="I13059">
        <v>1.056</v>
      </c>
      <c r="J13059" s="289" t="s">
        <v>317</v>
      </c>
      <c r="K13059" s="289" t="s">
        <v>28758</v>
      </c>
      <c r="L13059" s="289" t="s">
        <v>275</v>
      </c>
      <c r="M13059" s="289" t="s">
        <v>29428</v>
      </c>
      <c r="N13059" s="289" t="s">
        <v>16210</v>
      </c>
      <c r="O13059" s="289" t="s">
        <v>3332</v>
      </c>
      <c r="P13059" s="289">
        <f>VLOOKUP(CAT_Details[[#This Row],[Delivery Bp Customer Code]],Table6[],2,0)</f>
        <v>3402</v>
      </c>
    </row>
    <row r="13060" spans="1:16" x14ac:dyDescent="0.25">
      <c r="A13060" s="289" t="s">
        <v>3329</v>
      </c>
      <c r="B13060">
        <v>1</v>
      </c>
      <c r="C13060">
        <v>45</v>
      </c>
      <c r="D13060">
        <v>0.2</v>
      </c>
      <c r="E13060" s="289" t="s">
        <v>28883</v>
      </c>
      <c r="F13060">
        <v>5017508268</v>
      </c>
      <c r="G13060" s="276">
        <v>45939</v>
      </c>
      <c r="H13060">
        <v>20250930815235</v>
      </c>
      <c r="I13060">
        <v>0.48</v>
      </c>
      <c r="J13060" s="289" t="s">
        <v>324</v>
      </c>
      <c r="K13060" s="289" t="s">
        <v>28884</v>
      </c>
      <c r="L13060" s="289" t="s">
        <v>275</v>
      </c>
      <c r="M13060" s="289" t="s">
        <v>29829</v>
      </c>
      <c r="N13060" s="289" t="s">
        <v>375</v>
      </c>
      <c r="O13060" s="289" t="s">
        <v>3332</v>
      </c>
      <c r="P13060" s="289">
        <f>VLOOKUP(CAT_Details[[#This Row],[Delivery Bp Customer Code]],Table6[],2,0)</f>
        <v>3402</v>
      </c>
    </row>
    <row r="13061" spans="1:16" x14ac:dyDescent="0.25">
      <c r="A13061" s="289" t="s">
        <v>3329</v>
      </c>
      <c r="B13061">
        <v>7</v>
      </c>
      <c r="C13061">
        <v>705</v>
      </c>
      <c r="D13061">
        <v>2.65</v>
      </c>
      <c r="E13061" s="289" t="s">
        <v>29056</v>
      </c>
      <c r="F13061">
        <v>5017538764</v>
      </c>
      <c r="G13061" s="276">
        <v>45939</v>
      </c>
      <c r="H13061">
        <v>20250929814459</v>
      </c>
      <c r="I13061">
        <v>5.843</v>
      </c>
      <c r="J13061" s="289" t="s">
        <v>350</v>
      </c>
      <c r="K13061" s="289" t="s">
        <v>29057</v>
      </c>
      <c r="L13061" s="289" t="s">
        <v>275</v>
      </c>
      <c r="M13061" s="289" t="s">
        <v>29199</v>
      </c>
      <c r="N13061" s="289" t="s">
        <v>15910</v>
      </c>
      <c r="O13061" s="289" t="s">
        <v>3332</v>
      </c>
      <c r="P13061" s="289">
        <f>VLOOKUP(CAT_Details[[#This Row],[Delivery Bp Customer Code]],Table6[],2,0)</f>
        <v>3402</v>
      </c>
    </row>
    <row r="13062" spans="1:16" x14ac:dyDescent="0.25">
      <c r="A13062" s="289" t="s">
        <v>3329</v>
      </c>
      <c r="B13062">
        <v>1</v>
      </c>
      <c r="C13062">
        <v>50</v>
      </c>
      <c r="D13062">
        <v>0.2</v>
      </c>
      <c r="E13062" s="289" t="s">
        <v>29058</v>
      </c>
      <c r="F13062">
        <v>5017538777</v>
      </c>
      <c r="G13062" s="276">
        <v>45939</v>
      </c>
      <c r="H13062">
        <v>20250929814125</v>
      </c>
      <c r="I13062">
        <v>0.312</v>
      </c>
      <c r="J13062" s="289" t="s">
        <v>350</v>
      </c>
      <c r="K13062" s="289" t="s">
        <v>29059</v>
      </c>
      <c r="L13062" s="289" t="s">
        <v>275</v>
      </c>
      <c r="M13062" s="289" t="s">
        <v>29473</v>
      </c>
      <c r="N13062" s="289" t="s">
        <v>3661</v>
      </c>
      <c r="O13062" s="289" t="s">
        <v>3332</v>
      </c>
      <c r="P13062" s="289">
        <f>VLOOKUP(CAT_Details[[#This Row],[Delivery Bp Customer Code]],Table6[],2,0)</f>
        <v>3402</v>
      </c>
    </row>
    <row r="13063" spans="1:16" x14ac:dyDescent="0.25">
      <c r="A13063" s="289" t="s">
        <v>3329</v>
      </c>
      <c r="B13063">
        <v>1</v>
      </c>
      <c r="C13063">
        <v>121</v>
      </c>
      <c r="D13063">
        <v>0.4</v>
      </c>
      <c r="E13063" s="289" t="s">
        <v>29062</v>
      </c>
      <c r="F13063">
        <v>5017538834</v>
      </c>
      <c r="G13063" s="276">
        <v>45939</v>
      </c>
      <c r="H13063">
        <v>20251001816848</v>
      </c>
      <c r="I13063">
        <v>0.48</v>
      </c>
      <c r="J13063" s="289" t="s">
        <v>280</v>
      </c>
      <c r="K13063" s="289" t="s">
        <v>29063</v>
      </c>
      <c r="L13063" s="289" t="s">
        <v>275</v>
      </c>
      <c r="M13063" s="289" t="s">
        <v>29564</v>
      </c>
      <c r="N13063" s="289" t="s">
        <v>619</v>
      </c>
      <c r="O13063" s="289" t="s">
        <v>3332</v>
      </c>
      <c r="P13063" s="289">
        <f>VLOOKUP(CAT_Details[[#This Row],[Delivery Bp Customer Code]],Table6[],2,0)</f>
        <v>3402</v>
      </c>
    </row>
    <row r="13064" spans="1:16" x14ac:dyDescent="0.25">
      <c r="A13064" s="289" t="s">
        <v>3329</v>
      </c>
      <c r="B13064">
        <v>5</v>
      </c>
      <c r="C13064">
        <v>1115</v>
      </c>
      <c r="D13064">
        <v>2</v>
      </c>
      <c r="E13064" s="289" t="s">
        <v>29062</v>
      </c>
      <c r="F13064">
        <v>5017538835</v>
      </c>
      <c r="G13064" s="276">
        <v>45939</v>
      </c>
      <c r="H13064">
        <v>20251001816841</v>
      </c>
      <c r="I13064">
        <v>4.8</v>
      </c>
      <c r="J13064" s="289" t="s">
        <v>280</v>
      </c>
      <c r="K13064" s="289" t="s">
        <v>29064</v>
      </c>
      <c r="L13064" s="289" t="s">
        <v>275</v>
      </c>
      <c r="M13064" s="289" t="s">
        <v>29564</v>
      </c>
      <c r="N13064" s="289" t="s">
        <v>619</v>
      </c>
      <c r="O13064" s="289" t="s">
        <v>3332</v>
      </c>
      <c r="P13064" s="289">
        <f>VLOOKUP(CAT_Details[[#This Row],[Delivery Bp Customer Code]],Table6[],2,0)</f>
        <v>3402</v>
      </c>
    </row>
    <row r="13065" spans="1:16" x14ac:dyDescent="0.25">
      <c r="A13065" s="289" t="s">
        <v>3329</v>
      </c>
      <c r="B13065">
        <v>1</v>
      </c>
      <c r="C13065">
        <v>325</v>
      </c>
      <c r="D13065">
        <v>0.4</v>
      </c>
      <c r="E13065" s="289" t="s">
        <v>29065</v>
      </c>
      <c r="F13065">
        <v>5017538845</v>
      </c>
      <c r="G13065" s="276">
        <v>45939</v>
      </c>
      <c r="H13065">
        <v>20250930815551</v>
      </c>
      <c r="I13065">
        <v>0.72</v>
      </c>
      <c r="J13065" s="289" t="s">
        <v>350</v>
      </c>
      <c r="K13065" s="289" t="s">
        <v>29066</v>
      </c>
      <c r="L13065" s="289" t="s">
        <v>275</v>
      </c>
      <c r="M13065" s="289" t="s">
        <v>29199</v>
      </c>
      <c r="N13065" s="289" t="s">
        <v>7995</v>
      </c>
      <c r="O13065" s="289" t="s">
        <v>3332</v>
      </c>
      <c r="P13065" s="289">
        <f>VLOOKUP(CAT_Details[[#This Row],[Delivery Bp Customer Code]],Table6[],2,0)</f>
        <v>3402</v>
      </c>
    </row>
    <row r="13066" spans="1:16" x14ac:dyDescent="0.25">
      <c r="A13066" s="289" t="s">
        <v>3329</v>
      </c>
      <c r="B13066">
        <v>10</v>
      </c>
      <c r="C13066">
        <v>3463</v>
      </c>
      <c r="D13066">
        <v>4</v>
      </c>
      <c r="E13066" s="289" t="s">
        <v>29068</v>
      </c>
      <c r="F13066">
        <v>5017538853</v>
      </c>
      <c r="G13066" s="276">
        <v>45939</v>
      </c>
      <c r="H13066">
        <v>20250930815344</v>
      </c>
      <c r="I13066">
        <v>6.0960000000000001</v>
      </c>
      <c r="J13066" s="289" t="s">
        <v>350</v>
      </c>
      <c r="K13066" s="289" t="s">
        <v>29069</v>
      </c>
      <c r="L13066" s="289" t="s">
        <v>275</v>
      </c>
      <c r="M13066" s="289" t="s">
        <v>29199</v>
      </c>
      <c r="N13066" s="289" t="s">
        <v>4421</v>
      </c>
      <c r="O13066" s="289" t="s">
        <v>3332</v>
      </c>
      <c r="P13066" s="289">
        <f>VLOOKUP(CAT_Details[[#This Row],[Delivery Bp Customer Code]],Table6[],2,0)</f>
        <v>3402</v>
      </c>
    </row>
    <row r="13067" spans="1:16" x14ac:dyDescent="0.25">
      <c r="A13067" s="289" t="s">
        <v>3329</v>
      </c>
      <c r="B13067">
        <v>1</v>
      </c>
      <c r="C13067">
        <v>5.6</v>
      </c>
      <c r="D13067">
        <v>0.05</v>
      </c>
      <c r="E13067" s="289" t="s">
        <v>29072</v>
      </c>
      <c r="F13067">
        <v>5017538883</v>
      </c>
      <c r="G13067" s="276">
        <v>45939</v>
      </c>
      <c r="H13067">
        <v>20251002817583</v>
      </c>
      <c r="I13067">
        <v>3.3000000000000002E-2</v>
      </c>
      <c r="J13067" s="289" t="s">
        <v>350</v>
      </c>
      <c r="K13067" s="289" t="s">
        <v>29073</v>
      </c>
      <c r="L13067" s="289" t="s">
        <v>275</v>
      </c>
      <c r="M13067" s="289" t="s">
        <v>29199</v>
      </c>
      <c r="N13067" s="289" t="s">
        <v>3173</v>
      </c>
      <c r="O13067" s="289" t="s">
        <v>3332</v>
      </c>
      <c r="P13067" s="289">
        <f>VLOOKUP(CAT_Details[[#This Row],[Delivery Bp Customer Code]],Table6[],2,0)</f>
        <v>3402</v>
      </c>
    </row>
    <row r="13068" spans="1:16" x14ac:dyDescent="0.25">
      <c r="A13068" s="289" t="s">
        <v>3329</v>
      </c>
      <c r="B13068">
        <v>3</v>
      </c>
      <c r="C13068">
        <v>104.8</v>
      </c>
      <c r="D13068">
        <v>0.56999999999999995</v>
      </c>
      <c r="E13068" s="289" t="s">
        <v>29072</v>
      </c>
      <c r="F13068">
        <v>5017538884</v>
      </c>
      <c r="G13068" s="276">
        <v>45939</v>
      </c>
      <c r="H13068">
        <v>20251002817123</v>
      </c>
      <c r="I13068">
        <v>0.56100000000000005</v>
      </c>
      <c r="J13068" s="289" t="s">
        <v>350</v>
      </c>
      <c r="K13068" s="289" t="s">
        <v>29074</v>
      </c>
      <c r="L13068" s="289" t="s">
        <v>275</v>
      </c>
      <c r="M13068" s="289" t="s">
        <v>29199</v>
      </c>
      <c r="N13068" s="289" t="s">
        <v>3173</v>
      </c>
      <c r="O13068" s="289" t="s">
        <v>3332</v>
      </c>
      <c r="P13068" s="289">
        <f>VLOOKUP(CAT_Details[[#This Row],[Delivery Bp Customer Code]],Table6[],2,0)</f>
        <v>3402</v>
      </c>
    </row>
    <row r="13069" spans="1:16" x14ac:dyDescent="0.25">
      <c r="A13069" s="289" t="s">
        <v>3329</v>
      </c>
      <c r="B13069">
        <v>30</v>
      </c>
      <c r="C13069">
        <v>632</v>
      </c>
      <c r="D13069">
        <v>2.23</v>
      </c>
      <c r="E13069" s="289" t="s">
        <v>29077</v>
      </c>
      <c r="F13069">
        <v>5017539351</v>
      </c>
      <c r="G13069" s="276">
        <v>45939</v>
      </c>
      <c r="H13069">
        <v>20251002817327</v>
      </c>
      <c r="I13069">
        <v>1.35</v>
      </c>
      <c r="J13069" s="289" t="s">
        <v>350</v>
      </c>
      <c r="K13069" s="289" t="s">
        <v>29078</v>
      </c>
      <c r="L13069" s="289" t="s">
        <v>275</v>
      </c>
      <c r="M13069" s="289" t="s">
        <v>29199</v>
      </c>
      <c r="N13069" s="289" t="s">
        <v>446</v>
      </c>
      <c r="O13069" s="289" t="s">
        <v>3332</v>
      </c>
      <c r="P13069" s="289">
        <f>VLOOKUP(CAT_Details[[#This Row],[Delivery Bp Customer Code]],Table6[],2,0)</f>
        <v>3402</v>
      </c>
    </row>
    <row r="13070" spans="1:16" x14ac:dyDescent="0.25">
      <c r="A13070" s="289" t="s">
        <v>76</v>
      </c>
      <c r="B13070">
        <v>3</v>
      </c>
      <c r="C13070">
        <v>190</v>
      </c>
      <c r="D13070">
        <v>0.6</v>
      </c>
      <c r="E13070" s="289" t="s">
        <v>29085</v>
      </c>
      <c r="F13070">
        <v>5017524377</v>
      </c>
      <c r="G13070" s="276">
        <v>45939</v>
      </c>
      <c r="H13070">
        <v>20250929814047</v>
      </c>
      <c r="I13070">
        <v>0.52800000000000002</v>
      </c>
      <c r="J13070" s="289" t="s">
        <v>324</v>
      </c>
      <c r="K13070" s="289" t="s">
        <v>29086</v>
      </c>
      <c r="L13070" s="289" t="s">
        <v>275</v>
      </c>
      <c r="M13070" s="289" t="s">
        <v>29429</v>
      </c>
      <c r="N13070" s="289" t="s">
        <v>508</v>
      </c>
      <c r="O13070" s="289" t="s">
        <v>16049</v>
      </c>
      <c r="P13070" s="289" t="str">
        <f>VLOOKUP(CAT_Details[[#This Row],[Delivery Bp Customer Code]],Table6[],2,0)</f>
        <v>MZ02</v>
      </c>
    </row>
    <row r="13071" spans="1:16" x14ac:dyDescent="0.25">
      <c r="A13071" s="289" t="s">
        <v>76</v>
      </c>
      <c r="B13071">
        <v>9</v>
      </c>
      <c r="C13071">
        <v>315</v>
      </c>
      <c r="D13071">
        <v>2.7</v>
      </c>
      <c r="E13071" s="289" t="s">
        <v>29087</v>
      </c>
      <c r="F13071">
        <v>5017538729</v>
      </c>
      <c r="G13071" s="276">
        <v>45939</v>
      </c>
      <c r="H13071">
        <v>20251001816403</v>
      </c>
      <c r="I13071">
        <v>6.048</v>
      </c>
      <c r="J13071" s="289" t="s">
        <v>350</v>
      </c>
      <c r="K13071" s="289" t="s">
        <v>29088</v>
      </c>
      <c r="L13071" s="289" t="s">
        <v>275</v>
      </c>
      <c r="M13071" s="289" t="s">
        <v>29427</v>
      </c>
      <c r="N13071" s="289" t="s">
        <v>430</v>
      </c>
      <c r="O13071" s="289" t="s">
        <v>16049</v>
      </c>
      <c r="P13071" s="289" t="str">
        <f>VLOOKUP(CAT_Details[[#This Row],[Delivery Bp Customer Code]],Table6[],2,0)</f>
        <v>MZ02</v>
      </c>
    </row>
    <row r="13072" spans="1:16" x14ac:dyDescent="0.25">
      <c r="A13072" s="289" t="s">
        <v>76</v>
      </c>
      <c r="B13072">
        <v>1</v>
      </c>
      <c r="C13072">
        <v>36</v>
      </c>
      <c r="D13072">
        <v>0.4</v>
      </c>
      <c r="E13072" s="289" t="s">
        <v>29056</v>
      </c>
      <c r="F13072">
        <v>5017538770</v>
      </c>
      <c r="G13072" s="276">
        <v>45939</v>
      </c>
      <c r="H13072">
        <v>20250930814890</v>
      </c>
      <c r="I13072">
        <v>0.499</v>
      </c>
      <c r="J13072" s="289" t="s">
        <v>350</v>
      </c>
      <c r="K13072" s="289" t="s">
        <v>29089</v>
      </c>
      <c r="L13072" s="289" t="s">
        <v>275</v>
      </c>
      <c r="M13072" s="289" t="s">
        <v>29199</v>
      </c>
      <c r="N13072" s="289" t="s">
        <v>15910</v>
      </c>
      <c r="O13072" s="289" t="s">
        <v>16049</v>
      </c>
      <c r="P13072" s="289" t="str">
        <f>VLOOKUP(CAT_Details[[#This Row],[Delivery Bp Customer Code]],Table6[],2,0)</f>
        <v>MZ02</v>
      </c>
    </row>
    <row r="13073" spans="1:16" x14ac:dyDescent="0.25">
      <c r="A13073" s="289" t="s">
        <v>74</v>
      </c>
      <c r="B13073">
        <v>6</v>
      </c>
      <c r="C13073">
        <v>600</v>
      </c>
      <c r="D13073">
        <v>2</v>
      </c>
      <c r="E13073" s="289" t="s">
        <v>28777</v>
      </c>
      <c r="F13073">
        <v>5017492772</v>
      </c>
      <c r="G13073" s="276">
        <v>45939</v>
      </c>
      <c r="H13073">
        <v>20250926812997</v>
      </c>
      <c r="I13073">
        <v>3.2160000000000002</v>
      </c>
      <c r="J13073" s="289" t="s">
        <v>294</v>
      </c>
      <c r="K13073" s="289" t="s">
        <v>28778</v>
      </c>
      <c r="L13073" s="289" t="s">
        <v>275</v>
      </c>
      <c r="M13073" s="289" t="s">
        <v>29176</v>
      </c>
      <c r="N13073" s="289" t="s">
        <v>504</v>
      </c>
      <c r="O13073" s="289" t="s">
        <v>22256</v>
      </c>
      <c r="P13073" s="289" t="str">
        <f>VLOOKUP(CAT_Details[[#This Row],[Delivery Bp Customer Code]],Table6[],2,0)</f>
        <v>DX01-L5</v>
      </c>
    </row>
    <row r="13074" spans="1:16" x14ac:dyDescent="0.25">
      <c r="A13074" s="289" t="s">
        <v>74</v>
      </c>
      <c r="B13074">
        <v>19</v>
      </c>
      <c r="C13074">
        <v>8400</v>
      </c>
      <c r="D13074">
        <v>7.6</v>
      </c>
      <c r="E13074" s="289" t="s">
        <v>28927</v>
      </c>
      <c r="F13074">
        <v>5017508298</v>
      </c>
      <c r="G13074" s="276">
        <v>45939</v>
      </c>
      <c r="H13074">
        <v>20250925812764</v>
      </c>
      <c r="I13074">
        <v>18.239999999999998</v>
      </c>
      <c r="J13074" s="289" t="s">
        <v>383</v>
      </c>
      <c r="K13074" s="289" t="s">
        <v>28928</v>
      </c>
      <c r="L13074" s="289" t="s">
        <v>275</v>
      </c>
      <c r="M13074" s="289" t="s">
        <v>29345</v>
      </c>
      <c r="N13074" s="289" t="s">
        <v>386</v>
      </c>
      <c r="O13074" s="289" t="s">
        <v>22256</v>
      </c>
      <c r="P13074" s="289" t="str">
        <f>VLOOKUP(CAT_Details[[#This Row],[Delivery Bp Customer Code]],Table6[],2,0)</f>
        <v>DX01-L5</v>
      </c>
    </row>
    <row r="13075" spans="1:16" x14ac:dyDescent="0.25">
      <c r="A13075" s="289" t="s">
        <v>74</v>
      </c>
      <c r="B13075">
        <v>13</v>
      </c>
      <c r="C13075">
        <v>1239</v>
      </c>
      <c r="D13075">
        <v>5</v>
      </c>
      <c r="E13075" s="289" t="s">
        <v>28936</v>
      </c>
      <c r="F13075">
        <v>5017508639</v>
      </c>
      <c r="G13075" s="276">
        <v>45939</v>
      </c>
      <c r="H13075">
        <v>20250929814568</v>
      </c>
      <c r="I13075">
        <v>17.760000000000002</v>
      </c>
      <c r="J13075" s="289" t="s">
        <v>345</v>
      </c>
      <c r="K13075" s="289" t="s">
        <v>28937</v>
      </c>
      <c r="L13075" s="289" t="s">
        <v>275</v>
      </c>
      <c r="M13075" s="289" t="s">
        <v>29244</v>
      </c>
      <c r="N13075" s="289" t="s">
        <v>512</v>
      </c>
      <c r="O13075" s="289" t="s">
        <v>22256</v>
      </c>
      <c r="P13075" s="289" t="str">
        <f>VLOOKUP(CAT_Details[[#This Row],[Delivery Bp Customer Code]],Table6[],2,0)</f>
        <v>DX01-L5</v>
      </c>
    </row>
    <row r="13076" spans="1:16" x14ac:dyDescent="0.25">
      <c r="A13076" s="289" t="s">
        <v>74</v>
      </c>
      <c r="B13076">
        <v>7</v>
      </c>
      <c r="C13076">
        <v>43.4</v>
      </c>
      <c r="D13076">
        <v>0.22</v>
      </c>
      <c r="E13076" s="289" t="s">
        <v>28942</v>
      </c>
      <c r="F13076">
        <v>5017508771</v>
      </c>
      <c r="G13076" s="276">
        <v>45939</v>
      </c>
      <c r="H13076">
        <v>20250930815177</v>
      </c>
      <c r="I13076">
        <v>0.214</v>
      </c>
      <c r="J13076" s="289" t="s">
        <v>345</v>
      </c>
      <c r="K13076" s="289" t="s">
        <v>28943</v>
      </c>
      <c r="L13076" s="289" t="s">
        <v>275</v>
      </c>
      <c r="M13076" s="289" t="s">
        <v>29243</v>
      </c>
      <c r="N13076" s="289" t="s">
        <v>371</v>
      </c>
      <c r="O13076" s="289" t="s">
        <v>22256</v>
      </c>
      <c r="P13076" s="289" t="str">
        <f>VLOOKUP(CAT_Details[[#This Row],[Delivery Bp Customer Code]],Table6[],2,0)</f>
        <v>DX01-L5</v>
      </c>
    </row>
    <row r="13077" spans="1:16" x14ac:dyDescent="0.25">
      <c r="A13077" s="289" t="s">
        <v>74</v>
      </c>
      <c r="B13077">
        <v>6</v>
      </c>
      <c r="C13077">
        <v>39.6</v>
      </c>
      <c r="D13077">
        <v>0.3</v>
      </c>
      <c r="E13077" s="289" t="s">
        <v>28942</v>
      </c>
      <c r="F13077">
        <v>5017508772</v>
      </c>
      <c r="G13077" s="276">
        <v>45939</v>
      </c>
      <c r="H13077">
        <v>20250930815164</v>
      </c>
      <c r="I13077">
        <v>0.19400000000000001</v>
      </c>
      <c r="J13077" s="289" t="s">
        <v>345</v>
      </c>
      <c r="K13077" s="289" t="s">
        <v>28944</v>
      </c>
      <c r="L13077" s="289" t="s">
        <v>275</v>
      </c>
      <c r="M13077" s="289" t="s">
        <v>29243</v>
      </c>
      <c r="N13077" s="289" t="s">
        <v>371</v>
      </c>
      <c r="O13077" s="289" t="s">
        <v>22256</v>
      </c>
      <c r="P13077" s="289" t="str">
        <f>VLOOKUP(CAT_Details[[#This Row],[Delivery Bp Customer Code]],Table6[],2,0)</f>
        <v>DX01-L5</v>
      </c>
    </row>
    <row r="13078" spans="1:16" x14ac:dyDescent="0.25">
      <c r="A13078" s="289" t="s">
        <v>74</v>
      </c>
      <c r="B13078">
        <v>1</v>
      </c>
      <c r="C13078">
        <v>5.7</v>
      </c>
      <c r="D13078">
        <v>0.05</v>
      </c>
      <c r="E13078" s="289" t="s">
        <v>28942</v>
      </c>
      <c r="F13078">
        <v>5017508773</v>
      </c>
      <c r="G13078" s="276">
        <v>45939</v>
      </c>
      <c r="H13078">
        <v>20250930815141</v>
      </c>
      <c r="I13078">
        <v>2.4E-2</v>
      </c>
      <c r="J13078" s="289" t="s">
        <v>345</v>
      </c>
      <c r="K13078" s="289" t="s">
        <v>28945</v>
      </c>
      <c r="L13078" s="289" t="s">
        <v>275</v>
      </c>
      <c r="M13078" s="289" t="s">
        <v>29243</v>
      </c>
      <c r="N13078" s="289" t="s">
        <v>371</v>
      </c>
      <c r="O13078" s="289" t="s">
        <v>22256</v>
      </c>
      <c r="P13078" s="289" t="str">
        <f>VLOOKUP(CAT_Details[[#This Row],[Delivery Bp Customer Code]],Table6[],2,0)</f>
        <v>DX01-L5</v>
      </c>
    </row>
    <row r="13079" spans="1:16" x14ac:dyDescent="0.25">
      <c r="A13079" s="289" t="s">
        <v>74</v>
      </c>
      <c r="B13079">
        <v>22</v>
      </c>
      <c r="C13079">
        <v>3150</v>
      </c>
      <c r="D13079">
        <v>9.0399999999999991</v>
      </c>
      <c r="E13079" s="289" t="s">
        <v>28951</v>
      </c>
      <c r="F13079">
        <v>5017509414</v>
      </c>
      <c r="G13079" s="276">
        <v>45939</v>
      </c>
      <c r="H13079">
        <v>20250925811909</v>
      </c>
      <c r="I13079">
        <v>18.48</v>
      </c>
      <c r="J13079" s="289" t="s">
        <v>345</v>
      </c>
      <c r="K13079" s="289" t="s">
        <v>28952</v>
      </c>
      <c r="L13079" s="289" t="s">
        <v>275</v>
      </c>
      <c r="M13079" s="289" t="s">
        <v>29096</v>
      </c>
      <c r="N13079" s="289" t="s">
        <v>427</v>
      </c>
      <c r="O13079" s="289" t="s">
        <v>22256</v>
      </c>
      <c r="P13079" s="289" t="str">
        <f>VLOOKUP(CAT_Details[[#This Row],[Delivery Bp Customer Code]],Table6[],2,0)</f>
        <v>DX01-L5</v>
      </c>
    </row>
    <row r="13080" spans="1:16" x14ac:dyDescent="0.25">
      <c r="A13080" s="289" t="s">
        <v>74</v>
      </c>
      <c r="B13080">
        <v>2</v>
      </c>
      <c r="C13080">
        <v>372</v>
      </c>
      <c r="D13080">
        <v>0.8</v>
      </c>
      <c r="E13080" s="289" t="s">
        <v>29099</v>
      </c>
      <c r="F13080">
        <v>5017524302</v>
      </c>
      <c r="G13080" s="276">
        <v>45939</v>
      </c>
      <c r="H13080">
        <v>20251001816095</v>
      </c>
      <c r="I13080">
        <v>1.3440000000000001</v>
      </c>
      <c r="J13080" s="289" t="s">
        <v>345</v>
      </c>
      <c r="K13080" s="289" t="s">
        <v>29100</v>
      </c>
      <c r="L13080" s="289" t="s">
        <v>275</v>
      </c>
      <c r="M13080" s="289" t="s">
        <v>29243</v>
      </c>
      <c r="N13080" s="289" t="s">
        <v>348</v>
      </c>
      <c r="O13080" s="289" t="s">
        <v>22256</v>
      </c>
      <c r="P13080" s="289" t="str">
        <f>VLOOKUP(CAT_Details[[#This Row],[Delivery Bp Customer Code]],Table6[],2,0)</f>
        <v>DX01-L5</v>
      </c>
    </row>
    <row r="13081" spans="1:16" x14ac:dyDescent="0.25">
      <c r="A13081" s="289" t="s">
        <v>74</v>
      </c>
      <c r="B13081">
        <v>54</v>
      </c>
      <c r="C13081">
        <v>7369</v>
      </c>
      <c r="D13081">
        <v>11.37</v>
      </c>
      <c r="E13081" s="289" t="s">
        <v>29085</v>
      </c>
      <c r="F13081">
        <v>5017524378</v>
      </c>
      <c r="G13081" s="276">
        <v>45939</v>
      </c>
      <c r="H13081">
        <v>20250929814572</v>
      </c>
      <c r="I13081">
        <v>21.831</v>
      </c>
      <c r="J13081" s="289" t="s">
        <v>324</v>
      </c>
      <c r="K13081" s="289" t="s">
        <v>29107</v>
      </c>
      <c r="L13081" s="289" t="s">
        <v>275</v>
      </c>
      <c r="M13081" s="289" t="s">
        <v>29429</v>
      </c>
      <c r="N13081" s="289" t="s">
        <v>508</v>
      </c>
      <c r="O13081" s="289" t="s">
        <v>22256</v>
      </c>
      <c r="P13081" s="289" t="str">
        <f>VLOOKUP(CAT_Details[[#This Row],[Delivery Bp Customer Code]],Table6[],2,0)</f>
        <v>DX01-L5</v>
      </c>
    </row>
    <row r="13082" spans="1:16" x14ac:dyDescent="0.25">
      <c r="A13082" s="289" t="s">
        <v>74</v>
      </c>
      <c r="B13082">
        <v>18</v>
      </c>
      <c r="C13082">
        <v>1584</v>
      </c>
      <c r="D13082">
        <v>7.2</v>
      </c>
      <c r="E13082" s="289" t="s">
        <v>29116</v>
      </c>
      <c r="F13082">
        <v>5017538649</v>
      </c>
      <c r="G13082" s="276">
        <v>45939</v>
      </c>
      <c r="H13082">
        <v>20251001816548</v>
      </c>
      <c r="I13082">
        <v>17.28</v>
      </c>
      <c r="J13082" s="289" t="s">
        <v>350</v>
      </c>
      <c r="K13082" s="289" t="s">
        <v>29117</v>
      </c>
      <c r="L13082" s="289" t="s">
        <v>275</v>
      </c>
      <c r="M13082" s="289" t="s">
        <v>29165</v>
      </c>
      <c r="N13082" s="289" t="s">
        <v>462</v>
      </c>
      <c r="O13082" s="289" t="s">
        <v>22256</v>
      </c>
      <c r="P13082" s="289" t="str">
        <f>VLOOKUP(CAT_Details[[#This Row],[Delivery Bp Customer Code]],Table6[],2,0)</f>
        <v>DX01-L5</v>
      </c>
    </row>
    <row r="13083" spans="1:16" x14ac:dyDescent="0.25">
      <c r="A13083" s="289" t="s">
        <v>74</v>
      </c>
      <c r="B13083">
        <v>13</v>
      </c>
      <c r="C13083">
        <v>1144</v>
      </c>
      <c r="D13083">
        <v>5.2</v>
      </c>
      <c r="E13083" s="289" t="s">
        <v>29116</v>
      </c>
      <c r="F13083">
        <v>5017538652</v>
      </c>
      <c r="G13083" s="276">
        <v>45939</v>
      </c>
      <c r="H13083">
        <v>20251001816549</v>
      </c>
      <c r="I13083">
        <v>12.48</v>
      </c>
      <c r="J13083" s="289" t="s">
        <v>350</v>
      </c>
      <c r="K13083" s="289" t="s">
        <v>29118</v>
      </c>
      <c r="L13083" s="289" t="s">
        <v>275</v>
      </c>
      <c r="M13083" s="289" t="s">
        <v>29165</v>
      </c>
      <c r="N13083" s="289" t="s">
        <v>462</v>
      </c>
      <c r="O13083" s="289" t="s">
        <v>22256</v>
      </c>
      <c r="P13083" s="289" t="str">
        <f>VLOOKUP(CAT_Details[[#This Row],[Delivery Bp Customer Code]],Table6[],2,0)</f>
        <v>DX01-L5</v>
      </c>
    </row>
    <row r="13084" spans="1:16" x14ac:dyDescent="0.25">
      <c r="A13084" s="289" t="s">
        <v>74</v>
      </c>
      <c r="B13084">
        <v>1</v>
      </c>
      <c r="C13084">
        <v>105</v>
      </c>
      <c r="D13084">
        <v>0.4</v>
      </c>
      <c r="E13084" s="289" t="s">
        <v>29087</v>
      </c>
      <c r="F13084">
        <v>5017538727</v>
      </c>
      <c r="G13084" s="276">
        <v>45939</v>
      </c>
      <c r="H13084">
        <v>20251001816389</v>
      </c>
      <c r="I13084">
        <v>0.96</v>
      </c>
      <c r="J13084" s="289" t="s">
        <v>350</v>
      </c>
      <c r="K13084" s="289" t="s">
        <v>29121</v>
      </c>
      <c r="L13084" s="289" t="s">
        <v>275</v>
      </c>
      <c r="M13084" s="289" t="s">
        <v>29427</v>
      </c>
      <c r="N13084" s="289" t="s">
        <v>430</v>
      </c>
      <c r="O13084" s="289" t="s">
        <v>22256</v>
      </c>
      <c r="P13084" s="289" t="str">
        <f>VLOOKUP(CAT_Details[[#This Row],[Delivery Bp Customer Code]],Table6[],2,0)</f>
        <v>DX01-L5</v>
      </c>
    </row>
    <row r="13085" spans="1:16" x14ac:dyDescent="0.25">
      <c r="A13085" s="289" t="s">
        <v>74</v>
      </c>
      <c r="B13085">
        <v>34</v>
      </c>
      <c r="C13085">
        <v>1040</v>
      </c>
      <c r="D13085">
        <v>8.3000000000000007</v>
      </c>
      <c r="E13085" s="289" t="s">
        <v>29087</v>
      </c>
      <c r="F13085">
        <v>5017538728</v>
      </c>
      <c r="G13085" s="276">
        <v>45939</v>
      </c>
      <c r="H13085">
        <v>20251001816396</v>
      </c>
      <c r="I13085">
        <v>17.664000000000001</v>
      </c>
      <c r="J13085" s="289" t="s">
        <v>350</v>
      </c>
      <c r="K13085" s="289" t="s">
        <v>29122</v>
      </c>
      <c r="L13085" s="289" t="s">
        <v>275</v>
      </c>
      <c r="M13085" s="289" t="s">
        <v>29427</v>
      </c>
      <c r="N13085" s="289" t="s">
        <v>430</v>
      </c>
      <c r="O13085" s="289" t="s">
        <v>22256</v>
      </c>
      <c r="P13085" s="289" t="str">
        <f>VLOOKUP(CAT_Details[[#This Row],[Delivery Bp Customer Code]],Table6[],2,0)</f>
        <v>DX01-L5</v>
      </c>
    </row>
    <row r="13086" spans="1:16" x14ac:dyDescent="0.25">
      <c r="A13086" s="289" t="s">
        <v>74</v>
      </c>
      <c r="B13086">
        <v>6</v>
      </c>
      <c r="C13086">
        <v>417</v>
      </c>
      <c r="D13086">
        <v>1.2</v>
      </c>
      <c r="E13086" s="289" t="s">
        <v>29123</v>
      </c>
      <c r="F13086">
        <v>5017538924</v>
      </c>
      <c r="G13086" s="276">
        <v>45939</v>
      </c>
      <c r="H13086">
        <v>20250930815307</v>
      </c>
      <c r="I13086">
        <v>1.6319999999999999</v>
      </c>
      <c r="J13086" s="289" t="s">
        <v>350</v>
      </c>
      <c r="K13086" s="289" t="s">
        <v>29124</v>
      </c>
      <c r="L13086" s="289" t="s">
        <v>275</v>
      </c>
      <c r="M13086" s="289" t="s">
        <v>29165</v>
      </c>
      <c r="N13086" s="289" t="s">
        <v>17526</v>
      </c>
      <c r="O13086" s="289" t="s">
        <v>22256</v>
      </c>
      <c r="P13086" s="289" t="str">
        <f>VLOOKUP(CAT_Details[[#This Row],[Delivery Bp Customer Code]],Table6[],2,0)</f>
        <v>DX01-L5</v>
      </c>
    </row>
    <row r="13087" spans="1:16" x14ac:dyDescent="0.25">
      <c r="A13087" s="289" t="s">
        <v>74</v>
      </c>
      <c r="B13087">
        <v>1</v>
      </c>
      <c r="C13087">
        <v>77</v>
      </c>
      <c r="D13087">
        <v>0.5</v>
      </c>
      <c r="E13087" s="289" t="s">
        <v>29133</v>
      </c>
      <c r="F13087">
        <v>5017539009</v>
      </c>
      <c r="G13087" s="276">
        <v>45939</v>
      </c>
      <c r="H13087">
        <v>20251001816211</v>
      </c>
      <c r="I13087">
        <v>1.1399999999999999</v>
      </c>
      <c r="J13087" s="289" t="s">
        <v>350</v>
      </c>
      <c r="K13087" s="289" t="s">
        <v>29134</v>
      </c>
      <c r="L13087" s="289" t="s">
        <v>275</v>
      </c>
      <c r="M13087" s="289" t="s">
        <v>29427</v>
      </c>
      <c r="N13087" s="289" t="s">
        <v>1095</v>
      </c>
      <c r="O13087" s="289" t="s">
        <v>22256</v>
      </c>
      <c r="P13087" s="289" t="str">
        <f>VLOOKUP(CAT_Details[[#This Row],[Delivery Bp Customer Code]],Table6[],2,0)</f>
        <v>DX01-L5</v>
      </c>
    </row>
    <row r="13088" spans="1:16" x14ac:dyDescent="0.25">
      <c r="A13088" s="289" t="s">
        <v>521</v>
      </c>
      <c r="B13088">
        <v>2</v>
      </c>
      <c r="C13088">
        <v>270</v>
      </c>
      <c r="D13088">
        <v>0.8</v>
      </c>
      <c r="E13088" s="289" t="s">
        <v>29135</v>
      </c>
      <c r="F13088">
        <v>5017524422</v>
      </c>
      <c r="G13088" s="276">
        <v>45939</v>
      </c>
      <c r="H13088">
        <v>20250926813586</v>
      </c>
      <c r="I13088">
        <v>1.3440000000000001</v>
      </c>
      <c r="J13088" s="289" t="s">
        <v>324</v>
      </c>
      <c r="K13088" s="289" t="s">
        <v>29136</v>
      </c>
      <c r="L13088" s="289" t="s">
        <v>275</v>
      </c>
      <c r="M13088" s="289" t="s">
        <v>29429</v>
      </c>
      <c r="N13088" s="289" t="s">
        <v>531</v>
      </c>
      <c r="O13088" s="289" t="s">
        <v>16307</v>
      </c>
      <c r="P13088" s="289" t="str">
        <f>VLOOKUP(CAT_Details[[#This Row],[Delivery Bp Customer Code]],Table6[],2,0)</f>
        <v>DX01</v>
      </c>
    </row>
    <row r="13089" spans="1:16" x14ac:dyDescent="0.25">
      <c r="A13089" s="289" t="s">
        <v>521</v>
      </c>
      <c r="B13089">
        <v>11</v>
      </c>
      <c r="C13089">
        <v>4007.96</v>
      </c>
      <c r="D13089">
        <v>4.4000000000000004</v>
      </c>
      <c r="E13089" s="289" t="s">
        <v>29137</v>
      </c>
      <c r="F13089">
        <v>5017538875</v>
      </c>
      <c r="G13089" s="276">
        <v>45939</v>
      </c>
      <c r="H13089">
        <v>20251001815983</v>
      </c>
      <c r="I13089">
        <v>3.802</v>
      </c>
      <c r="J13089" s="289" t="s">
        <v>350</v>
      </c>
      <c r="K13089" s="289" t="s">
        <v>29138</v>
      </c>
      <c r="L13089" s="289" t="s">
        <v>275</v>
      </c>
      <c r="M13089" s="289" t="s">
        <v>29473</v>
      </c>
      <c r="N13089" s="289" t="s">
        <v>528</v>
      </c>
      <c r="O13089" s="289" t="s">
        <v>16307</v>
      </c>
      <c r="P13089" s="289" t="str">
        <f>VLOOKUP(CAT_Details[[#This Row],[Delivery Bp Customer Code]],Table6[],2,0)</f>
        <v>DX01</v>
      </c>
    </row>
    <row r="13090" spans="1:16" x14ac:dyDescent="0.25">
      <c r="A13090" s="289" t="s">
        <v>272</v>
      </c>
      <c r="B13090">
        <v>2</v>
      </c>
      <c r="C13090">
        <v>300</v>
      </c>
      <c r="D13090">
        <v>0.8</v>
      </c>
      <c r="E13090" s="289" t="s">
        <v>28746</v>
      </c>
      <c r="F13090">
        <v>5017492365</v>
      </c>
      <c r="G13090" s="276">
        <v>45939</v>
      </c>
      <c r="H13090">
        <v>20250926813272</v>
      </c>
      <c r="I13090">
        <v>1.296</v>
      </c>
      <c r="J13090" s="289" t="s">
        <v>287</v>
      </c>
      <c r="K13090" s="289" t="s">
        <v>28793</v>
      </c>
      <c r="L13090" s="289" t="s">
        <v>275</v>
      </c>
      <c r="M13090" s="289" t="s">
        <v>29175</v>
      </c>
      <c r="N13090" s="289" t="s">
        <v>468</v>
      </c>
      <c r="O13090" s="289" t="s">
        <v>277</v>
      </c>
      <c r="P13090" s="289" t="str">
        <f>VLOOKUP(CAT_Details[[#This Row],[Delivery Bp Customer Code]],Table6[],2,0)</f>
        <v>U2-L5</v>
      </c>
    </row>
    <row r="13091" spans="1:16" x14ac:dyDescent="0.25">
      <c r="A13091" s="289" t="s">
        <v>272</v>
      </c>
      <c r="B13091">
        <v>12</v>
      </c>
      <c r="C13091">
        <v>1056</v>
      </c>
      <c r="D13091">
        <v>4.8</v>
      </c>
      <c r="E13091" s="289" t="s">
        <v>29116</v>
      </c>
      <c r="F13091">
        <v>5017538650</v>
      </c>
      <c r="G13091" s="276">
        <v>45939</v>
      </c>
      <c r="H13091">
        <v>20251001816533</v>
      </c>
      <c r="I13091">
        <v>11.52</v>
      </c>
      <c r="J13091" s="289" t="s">
        <v>350</v>
      </c>
      <c r="K13091" s="289" t="s">
        <v>29147</v>
      </c>
      <c r="L13091" s="289" t="s">
        <v>275</v>
      </c>
      <c r="M13091" s="289" t="s">
        <v>29165</v>
      </c>
      <c r="N13091" s="289" t="s">
        <v>462</v>
      </c>
      <c r="O13091" s="289" t="s">
        <v>277</v>
      </c>
      <c r="P13091" s="289" t="str">
        <f>VLOOKUP(CAT_Details[[#This Row],[Delivery Bp Customer Code]],Table6[],2,0)</f>
        <v>U2-L5</v>
      </c>
    </row>
    <row r="13092" spans="1:16" x14ac:dyDescent="0.25">
      <c r="A13092" s="289" t="s">
        <v>272</v>
      </c>
      <c r="B13092">
        <v>11</v>
      </c>
      <c r="C13092">
        <v>1344</v>
      </c>
      <c r="D13092">
        <v>2.37</v>
      </c>
      <c r="E13092" s="289" t="s">
        <v>29148</v>
      </c>
      <c r="F13092">
        <v>5017538829</v>
      </c>
      <c r="G13092" s="276">
        <v>45939</v>
      </c>
      <c r="H13092">
        <v>20250929814132</v>
      </c>
      <c r="I13092">
        <v>3.9279999999999999</v>
      </c>
      <c r="J13092" s="289" t="s">
        <v>350</v>
      </c>
      <c r="K13092" s="289" t="s">
        <v>29149</v>
      </c>
      <c r="L13092" s="289" t="s">
        <v>275</v>
      </c>
      <c r="M13092" s="289" t="s">
        <v>29165</v>
      </c>
      <c r="N13092" s="289" t="s">
        <v>540</v>
      </c>
      <c r="O13092" s="289" t="s">
        <v>277</v>
      </c>
      <c r="P13092" s="289" t="str">
        <f>VLOOKUP(CAT_Details[[#This Row],[Delivery Bp Customer Code]],Table6[],2,0)</f>
        <v>U2-L5</v>
      </c>
    </row>
    <row r="13093" spans="1:16" x14ac:dyDescent="0.25">
      <c r="A13093" s="289" t="s">
        <v>272</v>
      </c>
      <c r="B13093">
        <v>2</v>
      </c>
      <c r="C13093">
        <v>957</v>
      </c>
      <c r="D13093">
        <v>0.8</v>
      </c>
      <c r="E13093" s="289" t="s">
        <v>29151</v>
      </c>
      <c r="F13093">
        <v>5017538886</v>
      </c>
      <c r="G13093" s="276">
        <v>45939</v>
      </c>
      <c r="H13093">
        <v>20250930815489</v>
      </c>
      <c r="I13093">
        <v>1.1519999999999999</v>
      </c>
      <c r="J13093" s="289" t="s">
        <v>350</v>
      </c>
      <c r="K13093" s="289" t="s">
        <v>29152</v>
      </c>
      <c r="L13093" s="289" t="s">
        <v>275</v>
      </c>
      <c r="M13093" s="289" t="s">
        <v>29165</v>
      </c>
      <c r="N13093" s="289" t="s">
        <v>1054</v>
      </c>
      <c r="O13093" s="289" t="s">
        <v>277</v>
      </c>
      <c r="P13093" s="289" t="str">
        <f>VLOOKUP(CAT_Details[[#This Row],[Delivery Bp Customer Code]],Table6[],2,0)</f>
        <v>U2-L5</v>
      </c>
    </row>
    <row r="13094" spans="1:16" x14ac:dyDescent="0.25">
      <c r="A13094" s="289" t="s">
        <v>272</v>
      </c>
      <c r="B13094">
        <v>3</v>
      </c>
      <c r="C13094">
        <v>244</v>
      </c>
      <c r="D13094">
        <v>0.6</v>
      </c>
      <c r="E13094" s="289" t="s">
        <v>29153</v>
      </c>
      <c r="F13094">
        <v>5017538944</v>
      </c>
      <c r="G13094" s="276">
        <v>45939</v>
      </c>
      <c r="H13094">
        <v>20251002817217</v>
      </c>
      <c r="I13094">
        <v>0.70599999999999996</v>
      </c>
      <c r="J13094" s="289" t="s">
        <v>350</v>
      </c>
      <c r="K13094" s="289" t="s">
        <v>29154</v>
      </c>
      <c r="L13094" s="289" t="s">
        <v>275</v>
      </c>
      <c r="M13094" s="289" t="s">
        <v>29431</v>
      </c>
      <c r="N13094" s="289" t="s">
        <v>544</v>
      </c>
      <c r="O13094" s="289" t="s">
        <v>277</v>
      </c>
      <c r="P13094" s="289" t="str">
        <f>VLOOKUP(CAT_Details[[#This Row],[Delivery Bp Customer Code]],Table6[],2,0)</f>
        <v>U2-L5</v>
      </c>
    </row>
    <row r="13095" spans="1:16" x14ac:dyDescent="0.25">
      <c r="A13095" s="289" t="s">
        <v>272</v>
      </c>
      <c r="B13095">
        <v>6</v>
      </c>
      <c r="C13095">
        <v>1800</v>
      </c>
      <c r="D13095">
        <v>2.4</v>
      </c>
      <c r="E13095" s="289" t="s">
        <v>29155</v>
      </c>
      <c r="F13095">
        <v>5017538958</v>
      </c>
      <c r="G13095" s="276">
        <v>45939</v>
      </c>
      <c r="H13095">
        <v>20251002817412</v>
      </c>
      <c r="I13095">
        <v>2.016</v>
      </c>
      <c r="J13095" s="289" t="s">
        <v>350</v>
      </c>
      <c r="K13095" s="289" t="s">
        <v>29156</v>
      </c>
      <c r="L13095" s="289" t="s">
        <v>275</v>
      </c>
      <c r="M13095" s="289" t="s">
        <v>29427</v>
      </c>
      <c r="N13095" s="289" t="s">
        <v>15982</v>
      </c>
      <c r="O13095" s="289" t="s">
        <v>277</v>
      </c>
      <c r="P13095" s="289" t="str">
        <f>VLOOKUP(CAT_Details[[#This Row],[Delivery Bp Customer Code]],Table6[],2,0)</f>
        <v>U2-L5</v>
      </c>
    </row>
    <row r="13096" spans="1:16" x14ac:dyDescent="0.25">
      <c r="A13096" s="289" t="s">
        <v>272</v>
      </c>
      <c r="B13096">
        <v>4</v>
      </c>
      <c r="C13096">
        <v>43</v>
      </c>
      <c r="D13096">
        <v>0.32</v>
      </c>
      <c r="E13096" s="289" t="s">
        <v>29403</v>
      </c>
      <c r="F13096">
        <v>5017552087</v>
      </c>
      <c r="G13096" s="276">
        <v>45939</v>
      </c>
      <c r="H13096">
        <v>20251001816534</v>
      </c>
      <c r="I13096">
        <v>0.26800000000000002</v>
      </c>
      <c r="J13096" s="289" t="s">
        <v>302</v>
      </c>
      <c r="K13096" s="289" t="s">
        <v>29404</v>
      </c>
      <c r="L13096" s="289" t="s">
        <v>275</v>
      </c>
      <c r="M13096" s="289" t="s">
        <v>29264</v>
      </c>
      <c r="N13096" s="289" t="s">
        <v>15493</v>
      </c>
      <c r="O13096" s="289" t="s">
        <v>277</v>
      </c>
      <c r="P13096" s="289" t="str">
        <f>VLOOKUP(CAT_Details[[#This Row],[Delivery Bp Customer Code]],Table6[],2,0)</f>
        <v>U2-L5</v>
      </c>
    </row>
    <row r="13097" spans="1:16" x14ac:dyDescent="0.25">
      <c r="A13097" s="289" t="s">
        <v>5576</v>
      </c>
      <c r="B13097">
        <v>12</v>
      </c>
      <c r="C13097">
        <v>13200</v>
      </c>
      <c r="D13097">
        <v>7.2</v>
      </c>
      <c r="E13097" s="289" t="s">
        <v>29419</v>
      </c>
      <c r="F13097">
        <v>5017566212</v>
      </c>
      <c r="G13097" s="276">
        <v>45939</v>
      </c>
      <c r="H13097">
        <v>20250922809278</v>
      </c>
      <c r="I13097">
        <v>17.28</v>
      </c>
      <c r="J13097" s="289" t="s">
        <v>273</v>
      </c>
      <c r="K13097" s="289" t="s">
        <v>29420</v>
      </c>
      <c r="L13097" s="289" t="s">
        <v>275</v>
      </c>
      <c r="M13097" s="289" t="s">
        <v>29475</v>
      </c>
      <c r="N13097" s="289" t="s">
        <v>6556</v>
      </c>
      <c r="O13097" s="289" t="s">
        <v>15996</v>
      </c>
      <c r="P13097" s="289" t="str">
        <f>VLOOKUP(CAT_Details[[#This Row],[Delivery Bp Customer Code]],Table6[],2,0)</f>
        <v>ES01</v>
      </c>
    </row>
    <row r="13098" spans="1:16" x14ac:dyDescent="0.25">
      <c r="A13098" s="289" t="s">
        <v>278</v>
      </c>
      <c r="B13098">
        <v>14</v>
      </c>
      <c r="C13098">
        <v>7602</v>
      </c>
      <c r="D13098">
        <v>5.6</v>
      </c>
      <c r="E13098" s="289" t="s">
        <v>28679</v>
      </c>
      <c r="F13098">
        <v>5017492136</v>
      </c>
      <c r="G13098" s="276">
        <v>45940</v>
      </c>
      <c r="H13098">
        <v>20250926813169</v>
      </c>
      <c r="I13098">
        <v>12.768000000000001</v>
      </c>
      <c r="J13098" s="289" t="s">
        <v>401</v>
      </c>
      <c r="K13098" s="289" t="s">
        <v>28680</v>
      </c>
      <c r="L13098" s="289" t="s">
        <v>275</v>
      </c>
      <c r="M13098" s="289" t="s">
        <v>28988</v>
      </c>
      <c r="N13098" s="289" t="s">
        <v>1378</v>
      </c>
      <c r="O13098" s="289" t="s">
        <v>498</v>
      </c>
      <c r="P13098" s="289" t="str">
        <f>VLOOKUP(CAT_Details[[#This Row],[Delivery Bp Customer Code]],Table6[],2,0)</f>
        <v>DK-BM01</v>
      </c>
    </row>
    <row r="13099" spans="1:16" x14ac:dyDescent="0.25">
      <c r="A13099" s="289" t="s">
        <v>278</v>
      </c>
      <c r="B13099">
        <v>15</v>
      </c>
      <c r="C13099">
        <v>7408</v>
      </c>
      <c r="D13099">
        <v>6</v>
      </c>
      <c r="E13099" s="289" t="s">
        <v>29185</v>
      </c>
      <c r="F13099">
        <v>5017551941</v>
      </c>
      <c r="G13099" s="276">
        <v>45940</v>
      </c>
      <c r="H13099">
        <v>20251002817318</v>
      </c>
      <c r="I13099">
        <v>13.68</v>
      </c>
      <c r="J13099" s="289" t="s">
        <v>350</v>
      </c>
      <c r="K13099" s="289" t="s">
        <v>29186</v>
      </c>
      <c r="L13099" s="289" t="s">
        <v>275</v>
      </c>
      <c r="M13099" s="289" t="s">
        <v>29427</v>
      </c>
      <c r="N13099" s="289" t="s">
        <v>999</v>
      </c>
      <c r="O13099" s="289" t="s">
        <v>498</v>
      </c>
      <c r="P13099" s="289" t="str">
        <f>VLOOKUP(CAT_Details[[#This Row],[Delivery Bp Customer Code]],Table6[],2,0)</f>
        <v>DK-BM01</v>
      </c>
    </row>
    <row r="13100" spans="1:16" x14ac:dyDescent="0.25">
      <c r="A13100" s="289" t="s">
        <v>278</v>
      </c>
      <c r="B13100">
        <v>4</v>
      </c>
      <c r="C13100">
        <v>1460</v>
      </c>
      <c r="D13100">
        <v>1.6</v>
      </c>
      <c r="E13100" s="289" t="s">
        <v>29187</v>
      </c>
      <c r="F13100">
        <v>5017551978</v>
      </c>
      <c r="G13100" s="276">
        <v>45940</v>
      </c>
      <c r="H13100">
        <v>20251001816012</v>
      </c>
      <c r="I13100">
        <v>1.8819999999999999</v>
      </c>
      <c r="J13100" s="289" t="s">
        <v>324</v>
      </c>
      <c r="K13100" s="289" t="s">
        <v>29188</v>
      </c>
      <c r="L13100" s="289" t="s">
        <v>275</v>
      </c>
      <c r="M13100" s="289" t="s">
        <v>29430</v>
      </c>
      <c r="N13100" s="289" t="s">
        <v>1392</v>
      </c>
      <c r="O13100" s="289" t="s">
        <v>498</v>
      </c>
      <c r="P13100" s="289" t="str">
        <f>VLOOKUP(CAT_Details[[#This Row],[Delivery Bp Customer Code]],Table6[],2,0)</f>
        <v>DK-BM01</v>
      </c>
    </row>
    <row r="13101" spans="1:16" x14ac:dyDescent="0.25">
      <c r="A13101" s="289" t="s">
        <v>278</v>
      </c>
      <c r="B13101">
        <v>1</v>
      </c>
      <c r="C13101">
        <v>100</v>
      </c>
      <c r="D13101">
        <v>0.4</v>
      </c>
      <c r="E13101" s="289" t="s">
        <v>29432</v>
      </c>
      <c r="F13101">
        <v>5017583181</v>
      </c>
      <c r="G13101" s="276">
        <v>45940</v>
      </c>
      <c r="H13101">
        <v>20251007820496</v>
      </c>
      <c r="I13101">
        <v>0.33600000000000002</v>
      </c>
      <c r="J13101" s="289" t="s">
        <v>273</v>
      </c>
      <c r="K13101" s="289" t="s">
        <v>29433</v>
      </c>
      <c r="L13101" s="289" t="s">
        <v>275</v>
      </c>
      <c r="M13101" s="289" t="s">
        <v>29434</v>
      </c>
      <c r="N13101" s="289" t="s">
        <v>15850</v>
      </c>
      <c r="O13101" s="289" t="s">
        <v>498</v>
      </c>
      <c r="P13101" s="289" t="str">
        <f>VLOOKUP(CAT_Details[[#This Row],[Delivery Bp Customer Code]],Table6[],2,0)</f>
        <v>DK-BM01</v>
      </c>
    </row>
    <row r="13102" spans="1:16" x14ac:dyDescent="0.25">
      <c r="A13102" s="289" t="s">
        <v>75</v>
      </c>
      <c r="B13102">
        <v>2</v>
      </c>
      <c r="C13102">
        <v>30</v>
      </c>
      <c r="D13102">
        <v>0.05</v>
      </c>
      <c r="E13102" s="289" t="s">
        <v>29017</v>
      </c>
      <c r="F13102">
        <v>5017524498</v>
      </c>
      <c r="G13102" s="276">
        <v>45940</v>
      </c>
      <c r="H13102">
        <v>20250930815381</v>
      </c>
      <c r="I13102">
        <v>4.8000000000000001E-2</v>
      </c>
      <c r="J13102" s="289" t="s">
        <v>287</v>
      </c>
      <c r="K13102" s="289" t="s">
        <v>29018</v>
      </c>
      <c r="L13102" s="289" t="s">
        <v>275</v>
      </c>
      <c r="M13102" s="289" t="s">
        <v>29472</v>
      </c>
      <c r="N13102" s="289" t="s">
        <v>14053</v>
      </c>
      <c r="O13102" s="289" t="s">
        <v>5281</v>
      </c>
      <c r="P13102" s="289" t="str">
        <f>VLOOKUP(CAT_Details[[#This Row],[Delivery Bp Customer Code]],Table6[],2,0)</f>
        <v>DK-LW08</v>
      </c>
    </row>
    <row r="13103" spans="1:16" x14ac:dyDescent="0.25">
      <c r="A13103" s="289" t="s">
        <v>75</v>
      </c>
      <c r="B13103">
        <v>4</v>
      </c>
      <c r="C13103">
        <v>1434</v>
      </c>
      <c r="D13103">
        <v>0.85</v>
      </c>
      <c r="E13103" s="289" t="s">
        <v>29200</v>
      </c>
      <c r="F13103">
        <v>5017551537</v>
      </c>
      <c r="G13103" s="276">
        <v>45940</v>
      </c>
      <c r="H13103">
        <v>20251003818475</v>
      </c>
      <c r="I13103">
        <v>1.3560000000000001</v>
      </c>
      <c r="J13103" s="289" t="s">
        <v>324</v>
      </c>
      <c r="K13103" s="289" t="s">
        <v>29201</v>
      </c>
      <c r="L13103" s="289" t="s">
        <v>275</v>
      </c>
      <c r="M13103" s="289" t="s">
        <v>29430</v>
      </c>
      <c r="N13103" s="289" t="s">
        <v>15858</v>
      </c>
      <c r="O13103" s="289" t="s">
        <v>2173</v>
      </c>
      <c r="P13103" s="289" t="str">
        <f>VLOOKUP(CAT_Details[[#This Row],[Delivery Bp Customer Code]],Table6[],2,0)</f>
        <v>OYL1</v>
      </c>
    </row>
    <row r="13104" spans="1:16" x14ac:dyDescent="0.25">
      <c r="A13104" s="289" t="s">
        <v>75</v>
      </c>
      <c r="B13104">
        <v>1</v>
      </c>
      <c r="C13104">
        <v>0.3</v>
      </c>
      <c r="D13104">
        <v>0.02</v>
      </c>
      <c r="E13104" s="289" t="s">
        <v>29202</v>
      </c>
      <c r="F13104">
        <v>5017551558</v>
      </c>
      <c r="G13104" s="276">
        <v>45940</v>
      </c>
      <c r="H13104">
        <v>20251002817947</v>
      </c>
      <c r="I13104">
        <v>5.0000000000000001E-3</v>
      </c>
      <c r="J13104" s="289" t="s">
        <v>350</v>
      </c>
      <c r="K13104" s="289" t="s">
        <v>29203</v>
      </c>
      <c r="L13104" s="289" t="s">
        <v>275</v>
      </c>
      <c r="M13104" s="289" t="s">
        <v>29852</v>
      </c>
      <c r="N13104" s="289" t="s">
        <v>18499</v>
      </c>
      <c r="O13104" s="289" t="s">
        <v>2173</v>
      </c>
      <c r="P13104" s="289" t="str">
        <f>VLOOKUP(CAT_Details[[#This Row],[Delivery Bp Customer Code]],Table6[],2,0)</f>
        <v>OYL1</v>
      </c>
    </row>
    <row r="13105" spans="1:16" x14ac:dyDescent="0.25">
      <c r="A13105" s="289" t="s">
        <v>75</v>
      </c>
      <c r="B13105">
        <v>5</v>
      </c>
      <c r="C13105">
        <v>440</v>
      </c>
      <c r="D13105">
        <v>2</v>
      </c>
      <c r="E13105" s="289" t="s">
        <v>29204</v>
      </c>
      <c r="F13105">
        <v>5017551569</v>
      </c>
      <c r="G13105" s="276">
        <v>45940</v>
      </c>
      <c r="H13105">
        <v>20251002817118</v>
      </c>
      <c r="I13105">
        <v>4.8</v>
      </c>
      <c r="J13105" s="289" t="s">
        <v>350</v>
      </c>
      <c r="K13105" s="289" t="s">
        <v>29205</v>
      </c>
      <c r="L13105" s="289" t="s">
        <v>275</v>
      </c>
      <c r="M13105" s="289" t="s">
        <v>29473</v>
      </c>
      <c r="N13105" s="289" t="s">
        <v>462</v>
      </c>
      <c r="O13105" s="289" t="s">
        <v>7849</v>
      </c>
      <c r="P13105" s="289" t="str">
        <f>VLOOKUP(CAT_Details[[#This Row],[Delivery Bp Customer Code]],Table6[],2,0)</f>
        <v>MZ03</v>
      </c>
    </row>
    <row r="13106" spans="1:16" x14ac:dyDescent="0.25">
      <c r="A13106" s="289" t="s">
        <v>75</v>
      </c>
      <c r="B13106">
        <v>18</v>
      </c>
      <c r="C13106">
        <v>11700</v>
      </c>
      <c r="D13106">
        <v>7.2</v>
      </c>
      <c r="E13106" s="289" t="s">
        <v>29206</v>
      </c>
      <c r="F13106">
        <v>5017551819</v>
      </c>
      <c r="G13106" s="276">
        <v>45940</v>
      </c>
      <c r="H13106">
        <v>20251002817835</v>
      </c>
      <c r="I13106">
        <v>10.368</v>
      </c>
      <c r="J13106" s="289" t="s">
        <v>324</v>
      </c>
      <c r="K13106" s="289" t="s">
        <v>29207</v>
      </c>
      <c r="L13106" s="289" t="s">
        <v>275</v>
      </c>
      <c r="M13106" s="289" t="s">
        <v>29430</v>
      </c>
      <c r="N13106" s="289" t="s">
        <v>2496</v>
      </c>
      <c r="O13106" s="289" t="s">
        <v>2173</v>
      </c>
      <c r="P13106" s="289" t="str">
        <f>VLOOKUP(CAT_Details[[#This Row],[Delivery Bp Customer Code]],Table6[],2,0)</f>
        <v>OYL1</v>
      </c>
    </row>
    <row r="13107" spans="1:16" x14ac:dyDescent="0.25">
      <c r="A13107" s="289" t="s">
        <v>75</v>
      </c>
      <c r="B13107">
        <v>1</v>
      </c>
      <c r="C13107">
        <v>575.20000000000005</v>
      </c>
      <c r="D13107">
        <v>0.33</v>
      </c>
      <c r="E13107" s="289" t="s">
        <v>29210</v>
      </c>
      <c r="F13107">
        <v>5017552114</v>
      </c>
      <c r="G13107" s="276">
        <v>45940</v>
      </c>
      <c r="H13107">
        <v>20251001815936</v>
      </c>
      <c r="I13107">
        <v>0.47299999999999998</v>
      </c>
      <c r="J13107" s="289" t="s">
        <v>350</v>
      </c>
      <c r="K13107" s="289" t="s">
        <v>29211</v>
      </c>
      <c r="L13107" s="289" t="s">
        <v>275</v>
      </c>
      <c r="M13107" s="289" t="s">
        <v>29473</v>
      </c>
      <c r="N13107" s="289" t="s">
        <v>2571</v>
      </c>
      <c r="O13107" s="289" t="s">
        <v>2173</v>
      </c>
      <c r="P13107" s="289" t="str">
        <f>VLOOKUP(CAT_Details[[#This Row],[Delivery Bp Customer Code]],Table6[],2,0)</f>
        <v>OYL1</v>
      </c>
    </row>
    <row r="13108" spans="1:16" x14ac:dyDescent="0.25">
      <c r="A13108" s="289" t="s">
        <v>75</v>
      </c>
      <c r="B13108">
        <v>2</v>
      </c>
      <c r="C13108">
        <v>382.4</v>
      </c>
      <c r="D13108">
        <v>0.5</v>
      </c>
      <c r="E13108" s="289" t="s">
        <v>29210</v>
      </c>
      <c r="F13108">
        <v>5017552115</v>
      </c>
      <c r="G13108" s="276">
        <v>45940</v>
      </c>
      <c r="H13108">
        <v>20251001815962</v>
      </c>
      <c r="I13108">
        <v>0.47599999999999998</v>
      </c>
      <c r="J13108" s="289" t="s">
        <v>350</v>
      </c>
      <c r="K13108" s="289" t="s">
        <v>29212</v>
      </c>
      <c r="L13108" s="289" t="s">
        <v>275</v>
      </c>
      <c r="M13108" s="289" t="s">
        <v>29473</v>
      </c>
      <c r="N13108" s="289" t="s">
        <v>2571</v>
      </c>
      <c r="O13108" s="289" t="s">
        <v>2173</v>
      </c>
      <c r="P13108" s="289" t="str">
        <f>VLOOKUP(CAT_Details[[#This Row],[Delivery Bp Customer Code]],Table6[],2,0)</f>
        <v>OYL1</v>
      </c>
    </row>
    <row r="13109" spans="1:16" x14ac:dyDescent="0.25">
      <c r="A13109" s="289" t="s">
        <v>75</v>
      </c>
      <c r="B13109">
        <v>1</v>
      </c>
      <c r="C13109">
        <v>0.6</v>
      </c>
      <c r="D13109">
        <v>0.02</v>
      </c>
      <c r="E13109" s="289" t="s">
        <v>29213</v>
      </c>
      <c r="F13109">
        <v>5017552127</v>
      </c>
      <c r="G13109" s="276">
        <v>45940</v>
      </c>
      <c r="H13109">
        <v>20251001816101</v>
      </c>
      <c r="I13109">
        <v>4.0000000000000001E-3</v>
      </c>
      <c r="J13109" s="289" t="s">
        <v>350</v>
      </c>
      <c r="K13109" s="289" t="s">
        <v>29214</v>
      </c>
      <c r="L13109" s="289" t="s">
        <v>275</v>
      </c>
      <c r="M13109" s="289" t="s">
        <v>29473</v>
      </c>
      <c r="N13109" s="289" t="s">
        <v>11974</v>
      </c>
      <c r="O13109" s="289" t="s">
        <v>2173</v>
      </c>
      <c r="P13109" s="289" t="str">
        <f>VLOOKUP(CAT_Details[[#This Row],[Delivery Bp Customer Code]],Table6[],2,0)</f>
        <v>OYL1</v>
      </c>
    </row>
    <row r="13110" spans="1:16" x14ac:dyDescent="0.25">
      <c r="A13110" s="289" t="s">
        <v>75</v>
      </c>
      <c r="B13110">
        <v>1</v>
      </c>
      <c r="C13110">
        <v>30.95</v>
      </c>
      <c r="D13110">
        <v>0.2</v>
      </c>
      <c r="E13110" s="289" t="s">
        <v>29223</v>
      </c>
      <c r="F13110">
        <v>5017566457</v>
      </c>
      <c r="G13110" s="276">
        <v>45940</v>
      </c>
      <c r="H13110">
        <v>20250930815496</v>
      </c>
      <c r="I13110">
        <v>0.28799999999999998</v>
      </c>
      <c r="J13110" s="289" t="s">
        <v>280</v>
      </c>
      <c r="K13110" s="289" t="s">
        <v>29224</v>
      </c>
      <c r="L13110" s="289" t="s">
        <v>275</v>
      </c>
      <c r="M13110" s="289" t="s">
        <v>29439</v>
      </c>
      <c r="N13110" s="289" t="s">
        <v>868</v>
      </c>
      <c r="O13110" s="289" t="s">
        <v>2173</v>
      </c>
      <c r="P13110" s="289" t="str">
        <f>VLOOKUP(CAT_Details[[#This Row],[Delivery Bp Customer Code]],Table6[],2,0)</f>
        <v>OYL1</v>
      </c>
    </row>
    <row r="13111" spans="1:16" x14ac:dyDescent="0.25">
      <c r="A13111" s="289" t="s">
        <v>75</v>
      </c>
      <c r="B13111">
        <v>7</v>
      </c>
      <c r="C13111">
        <v>92.5</v>
      </c>
      <c r="D13111">
        <v>0.51</v>
      </c>
      <c r="E13111" s="289" t="s">
        <v>29241</v>
      </c>
      <c r="F13111">
        <v>5017566959</v>
      </c>
      <c r="G13111" s="276">
        <v>45940</v>
      </c>
      <c r="H13111">
        <v>20251002817780</v>
      </c>
      <c r="I13111">
        <v>0.379</v>
      </c>
      <c r="J13111" s="289" t="s">
        <v>302</v>
      </c>
      <c r="K13111" s="289" t="s">
        <v>29242</v>
      </c>
      <c r="L13111" s="289" t="s">
        <v>275</v>
      </c>
      <c r="M13111" s="289" t="s">
        <v>29518</v>
      </c>
      <c r="N13111" s="289" t="s">
        <v>15493</v>
      </c>
      <c r="O13111" s="289" t="s">
        <v>2173</v>
      </c>
      <c r="P13111" s="289" t="str">
        <f>VLOOKUP(CAT_Details[[#This Row],[Delivery Bp Customer Code]],Table6[],2,0)</f>
        <v>OYL1</v>
      </c>
    </row>
    <row r="13112" spans="1:16" x14ac:dyDescent="0.25">
      <c r="A13112" s="289" t="s">
        <v>75</v>
      </c>
      <c r="B13112">
        <v>1</v>
      </c>
      <c r="C13112">
        <v>658</v>
      </c>
      <c r="D13112">
        <v>0.4</v>
      </c>
      <c r="E13112" s="289" t="s">
        <v>29479</v>
      </c>
      <c r="F13112">
        <v>5017583297</v>
      </c>
      <c r="G13112" s="276">
        <v>45940</v>
      </c>
      <c r="H13112">
        <v>20251006819414</v>
      </c>
      <c r="I13112">
        <v>0.67200000000000004</v>
      </c>
      <c r="J13112" s="289" t="s">
        <v>273</v>
      </c>
      <c r="K13112" s="289" t="s">
        <v>29480</v>
      </c>
      <c r="L13112" s="289" t="s">
        <v>275</v>
      </c>
      <c r="M13112" s="289" t="s">
        <v>29434</v>
      </c>
      <c r="N13112" s="289" t="s">
        <v>1011</v>
      </c>
      <c r="O13112" s="289" t="s">
        <v>2173</v>
      </c>
      <c r="P13112" s="289" t="str">
        <f>VLOOKUP(CAT_Details[[#This Row],[Delivery Bp Customer Code]],Table6[],2,0)</f>
        <v>OYL1</v>
      </c>
    </row>
    <row r="13113" spans="1:16" x14ac:dyDescent="0.25">
      <c r="A13113" s="289" t="s">
        <v>17052</v>
      </c>
      <c r="B13113">
        <v>1</v>
      </c>
      <c r="C13113">
        <v>8.67</v>
      </c>
      <c r="D13113">
        <v>7.0000000000000007E-2</v>
      </c>
      <c r="E13113" s="289" t="s">
        <v>28722</v>
      </c>
      <c r="F13113">
        <v>5017492294</v>
      </c>
      <c r="G13113" s="276">
        <v>45940</v>
      </c>
      <c r="H13113">
        <v>20250925812529</v>
      </c>
      <c r="I13113">
        <v>2.5000000000000001E-2</v>
      </c>
      <c r="J13113" s="289" t="s">
        <v>764</v>
      </c>
      <c r="K13113" s="289" t="s">
        <v>28723</v>
      </c>
      <c r="L13113" s="289" t="s">
        <v>280</v>
      </c>
      <c r="M13113" s="289" t="s">
        <v>29425</v>
      </c>
      <c r="N13113" s="289" t="s">
        <v>766</v>
      </c>
      <c r="O13113" s="289" t="s">
        <v>18284</v>
      </c>
      <c r="P13113" s="289">
        <f>VLOOKUP(CAT_Details[[#This Row],[Delivery Bp Customer Code]],Table6[],2,0)</f>
        <v>3705</v>
      </c>
    </row>
    <row r="13114" spans="1:16" x14ac:dyDescent="0.25">
      <c r="A13114" s="289" t="s">
        <v>17052</v>
      </c>
      <c r="B13114">
        <v>2</v>
      </c>
      <c r="C13114">
        <v>22.92</v>
      </c>
      <c r="D13114">
        <v>0.06</v>
      </c>
      <c r="E13114" s="289" t="s">
        <v>29031</v>
      </c>
      <c r="F13114">
        <v>5017524210</v>
      </c>
      <c r="G13114" s="276">
        <v>45940</v>
      </c>
      <c r="H13114">
        <v>20250930815378</v>
      </c>
      <c r="I13114">
        <v>2.3E-2</v>
      </c>
      <c r="J13114" s="289" t="s">
        <v>1047</v>
      </c>
      <c r="K13114" s="289" t="s">
        <v>29032</v>
      </c>
      <c r="L13114" s="289" t="s">
        <v>280</v>
      </c>
      <c r="M13114" s="289" t="s">
        <v>29245</v>
      </c>
      <c r="N13114" s="289" t="s">
        <v>1049</v>
      </c>
      <c r="O13114" s="289" t="s">
        <v>18284</v>
      </c>
      <c r="P13114" s="289">
        <f>VLOOKUP(CAT_Details[[#This Row],[Delivery Bp Customer Code]],Table6[],2,0)</f>
        <v>3705</v>
      </c>
    </row>
    <row r="13115" spans="1:16" x14ac:dyDescent="0.25">
      <c r="A13115" s="289" t="s">
        <v>17052</v>
      </c>
      <c r="B13115">
        <v>1</v>
      </c>
      <c r="C13115">
        <v>5</v>
      </c>
      <c r="D13115">
        <v>0.06</v>
      </c>
      <c r="E13115" s="289" t="s">
        <v>29252</v>
      </c>
      <c r="F13115">
        <v>5017551836</v>
      </c>
      <c r="G13115" s="276">
        <v>45940</v>
      </c>
      <c r="H13115">
        <v>20251002817471</v>
      </c>
      <c r="I13115">
        <v>3.1E-2</v>
      </c>
      <c r="J13115" s="289" t="s">
        <v>275</v>
      </c>
      <c r="K13115" s="289" t="s">
        <v>29253</v>
      </c>
      <c r="L13115" s="289" t="s">
        <v>280</v>
      </c>
      <c r="M13115" s="289" t="s">
        <v>29517</v>
      </c>
      <c r="N13115" s="289" t="s">
        <v>18877</v>
      </c>
      <c r="O13115" s="289" t="s">
        <v>18284</v>
      </c>
      <c r="P13115" s="289">
        <f>VLOOKUP(CAT_Details[[#This Row],[Delivery Bp Customer Code]],Table6[],2,0)</f>
        <v>3705</v>
      </c>
    </row>
    <row r="13116" spans="1:16" x14ac:dyDescent="0.25">
      <c r="A13116" s="289" t="s">
        <v>17052</v>
      </c>
      <c r="B13116">
        <v>1</v>
      </c>
      <c r="C13116">
        <v>15</v>
      </c>
      <c r="D13116">
        <v>0.05</v>
      </c>
      <c r="E13116" s="289" t="s">
        <v>29254</v>
      </c>
      <c r="F13116">
        <v>5017551866</v>
      </c>
      <c r="G13116" s="276">
        <v>45940</v>
      </c>
      <c r="H13116">
        <v>20251002817776</v>
      </c>
      <c r="I13116">
        <v>2.5000000000000001E-2</v>
      </c>
      <c r="J13116" s="289" t="s">
        <v>275</v>
      </c>
      <c r="K13116" s="289" t="s">
        <v>29255</v>
      </c>
      <c r="L13116" s="289" t="s">
        <v>280</v>
      </c>
      <c r="M13116" s="289" t="s">
        <v>29517</v>
      </c>
      <c r="N13116" s="289" t="s">
        <v>18889</v>
      </c>
      <c r="O13116" s="289" t="s">
        <v>18284</v>
      </c>
      <c r="P13116" s="289">
        <f>VLOOKUP(CAT_Details[[#This Row],[Delivery Bp Customer Code]],Table6[],2,0)</f>
        <v>3705</v>
      </c>
    </row>
    <row r="13117" spans="1:16" x14ac:dyDescent="0.25">
      <c r="A13117" s="289" t="s">
        <v>17052</v>
      </c>
      <c r="B13117">
        <v>1</v>
      </c>
      <c r="C13117">
        <v>155</v>
      </c>
      <c r="D13117">
        <v>0.5</v>
      </c>
      <c r="E13117" s="289" t="s">
        <v>29256</v>
      </c>
      <c r="F13117">
        <v>5017551888</v>
      </c>
      <c r="G13117" s="276">
        <v>45940</v>
      </c>
      <c r="H13117">
        <v>20251003818621</v>
      </c>
      <c r="I13117">
        <v>1.8839999999999999</v>
      </c>
      <c r="J13117" s="289" t="s">
        <v>275</v>
      </c>
      <c r="K13117" s="289" t="s">
        <v>29257</v>
      </c>
      <c r="L13117" s="289" t="s">
        <v>280</v>
      </c>
      <c r="M13117" s="289" t="s">
        <v>29517</v>
      </c>
      <c r="N13117" s="289" t="s">
        <v>18883</v>
      </c>
      <c r="O13117" s="289" t="s">
        <v>18284</v>
      </c>
      <c r="P13117" s="289">
        <f>VLOOKUP(CAT_Details[[#This Row],[Delivery Bp Customer Code]],Table6[],2,0)</f>
        <v>3705</v>
      </c>
    </row>
    <row r="13118" spans="1:16" x14ac:dyDescent="0.25">
      <c r="A13118" s="289" t="s">
        <v>17052</v>
      </c>
      <c r="B13118">
        <v>1</v>
      </c>
      <c r="C13118">
        <v>189</v>
      </c>
      <c r="D13118">
        <v>0.33</v>
      </c>
      <c r="E13118" s="289" t="s">
        <v>29262</v>
      </c>
      <c r="F13118">
        <v>5017552075</v>
      </c>
      <c r="G13118" s="276">
        <v>45940</v>
      </c>
      <c r="H13118">
        <v>20251003818603</v>
      </c>
      <c r="I13118">
        <v>0.69299999999999995</v>
      </c>
      <c r="J13118" s="289" t="s">
        <v>302</v>
      </c>
      <c r="K13118" s="289" t="s">
        <v>29263</v>
      </c>
      <c r="L13118" s="289" t="s">
        <v>280</v>
      </c>
      <c r="M13118" s="289" t="s">
        <v>29264</v>
      </c>
      <c r="N13118" s="289" t="s">
        <v>18873</v>
      </c>
      <c r="O13118" s="289" t="s">
        <v>18284</v>
      </c>
      <c r="P13118" s="289">
        <f>VLOOKUP(CAT_Details[[#This Row],[Delivery Bp Customer Code]],Table6[],2,0)</f>
        <v>3705</v>
      </c>
    </row>
    <row r="13119" spans="1:16" x14ac:dyDescent="0.25">
      <c r="A13119" s="289" t="s">
        <v>17052</v>
      </c>
      <c r="B13119">
        <v>1</v>
      </c>
      <c r="C13119">
        <v>70</v>
      </c>
      <c r="D13119">
        <v>0.4</v>
      </c>
      <c r="E13119" s="289" t="s">
        <v>29265</v>
      </c>
      <c r="F13119">
        <v>5017552092</v>
      </c>
      <c r="G13119" s="276">
        <v>45940</v>
      </c>
      <c r="H13119">
        <v>20251001816298</v>
      </c>
      <c r="I13119">
        <v>0.48</v>
      </c>
      <c r="J13119" s="289" t="s">
        <v>275</v>
      </c>
      <c r="K13119" s="289" t="s">
        <v>29266</v>
      </c>
      <c r="L13119" s="289" t="s">
        <v>280</v>
      </c>
      <c r="M13119" s="289" t="s">
        <v>29517</v>
      </c>
      <c r="N13119" s="289" t="s">
        <v>22206</v>
      </c>
      <c r="O13119" s="289" t="s">
        <v>18284</v>
      </c>
      <c r="P13119" s="289">
        <f>VLOOKUP(CAT_Details[[#This Row],[Delivery Bp Customer Code]],Table6[],2,0)</f>
        <v>3705</v>
      </c>
    </row>
    <row r="13120" spans="1:16" x14ac:dyDescent="0.25">
      <c r="A13120" s="289" t="s">
        <v>17052</v>
      </c>
      <c r="B13120">
        <v>14</v>
      </c>
      <c r="C13120">
        <v>3397</v>
      </c>
      <c r="D13120">
        <v>2.72</v>
      </c>
      <c r="E13120" s="289" t="s">
        <v>29267</v>
      </c>
      <c r="F13120">
        <v>5017552131</v>
      </c>
      <c r="G13120" s="276">
        <v>45940</v>
      </c>
      <c r="H13120">
        <v>20251002817965</v>
      </c>
      <c r="I13120">
        <v>3.2909999999999999</v>
      </c>
      <c r="J13120" s="289" t="s">
        <v>275</v>
      </c>
      <c r="K13120" s="289" t="s">
        <v>29268</v>
      </c>
      <c r="L13120" s="289" t="s">
        <v>280</v>
      </c>
      <c r="M13120" s="289" t="s">
        <v>29517</v>
      </c>
      <c r="N13120" s="289" t="s">
        <v>20241</v>
      </c>
      <c r="O13120" s="289" t="s">
        <v>18284</v>
      </c>
      <c r="P13120" s="289">
        <f>VLOOKUP(CAT_Details[[#This Row],[Delivery Bp Customer Code]],Table6[],2,0)</f>
        <v>3705</v>
      </c>
    </row>
    <row r="13121" spans="1:16" x14ac:dyDescent="0.25">
      <c r="A13121" s="289" t="s">
        <v>874</v>
      </c>
      <c r="B13121">
        <v>15</v>
      </c>
      <c r="C13121">
        <v>14385</v>
      </c>
      <c r="D13121">
        <v>12.25</v>
      </c>
      <c r="E13121" s="289" t="s">
        <v>29560</v>
      </c>
      <c r="F13121">
        <v>5017583941</v>
      </c>
      <c r="G13121" s="276">
        <v>45940</v>
      </c>
      <c r="H13121">
        <v>20250919807803</v>
      </c>
      <c r="I13121">
        <v>29.988</v>
      </c>
      <c r="J13121" s="289" t="s">
        <v>273</v>
      </c>
      <c r="K13121" s="289" t="s">
        <v>29561</v>
      </c>
      <c r="L13121" s="289" t="s">
        <v>275</v>
      </c>
      <c r="M13121" s="289" t="s">
        <v>29434</v>
      </c>
      <c r="N13121" s="289" t="s">
        <v>4186</v>
      </c>
      <c r="O13121" s="289" t="s">
        <v>1014</v>
      </c>
      <c r="P13121" s="289" t="str">
        <f>VLOOKUP(CAT_Details[[#This Row],[Delivery Bp Customer Code]],Table6[],2,0)</f>
        <v>MZ07</v>
      </c>
    </row>
    <row r="13122" spans="1:16" x14ac:dyDescent="0.25">
      <c r="A13122" s="289" t="s">
        <v>3771</v>
      </c>
      <c r="B13122">
        <v>1</v>
      </c>
      <c r="C13122">
        <v>1.5</v>
      </c>
      <c r="D13122">
        <v>0.03</v>
      </c>
      <c r="E13122" s="289" t="s">
        <v>28873</v>
      </c>
      <c r="F13122">
        <v>5017508748</v>
      </c>
      <c r="G13122" s="276">
        <v>45940</v>
      </c>
      <c r="H13122">
        <v>20250929814220</v>
      </c>
      <c r="I13122">
        <v>1.4E-2</v>
      </c>
      <c r="J13122" s="289" t="s">
        <v>294</v>
      </c>
      <c r="K13122" s="289" t="s">
        <v>28874</v>
      </c>
      <c r="L13122" s="289" t="s">
        <v>275</v>
      </c>
      <c r="M13122" s="289" t="s">
        <v>29173</v>
      </c>
      <c r="N13122" s="289" t="s">
        <v>555</v>
      </c>
      <c r="O13122" s="289" t="s">
        <v>16106</v>
      </c>
      <c r="P13122" s="289" t="str">
        <f>VLOOKUP(CAT_Details[[#This Row],[Delivery Bp Customer Code]],Table6[],2,0)</f>
        <v>AJ15</v>
      </c>
    </row>
    <row r="13123" spans="1:16" x14ac:dyDescent="0.25">
      <c r="A13123" s="289" t="s">
        <v>3771</v>
      </c>
      <c r="B13123">
        <v>1</v>
      </c>
      <c r="C13123">
        <v>378</v>
      </c>
      <c r="D13123">
        <v>0.14000000000000001</v>
      </c>
      <c r="E13123" s="289" t="s">
        <v>28875</v>
      </c>
      <c r="F13123">
        <v>5017509094</v>
      </c>
      <c r="G13123" s="276">
        <v>45940</v>
      </c>
      <c r="H13123">
        <v>20250924811687</v>
      </c>
      <c r="I13123">
        <v>0.21299999999999999</v>
      </c>
      <c r="J13123" s="289" t="s">
        <v>287</v>
      </c>
      <c r="K13123" s="289" t="s">
        <v>28876</v>
      </c>
      <c r="L13123" s="289" t="s">
        <v>275</v>
      </c>
      <c r="M13123" s="289" t="s">
        <v>29472</v>
      </c>
      <c r="N13123" s="289" t="s">
        <v>4619</v>
      </c>
      <c r="O13123" s="289" t="s">
        <v>3775</v>
      </c>
      <c r="P13123" s="289">
        <f>VLOOKUP(CAT_Details[[#This Row],[Delivery Bp Customer Code]],Table6[],2,0)</f>
        <v>3401</v>
      </c>
    </row>
    <row r="13124" spans="1:16" x14ac:dyDescent="0.25">
      <c r="A13124" s="289" t="s">
        <v>3771</v>
      </c>
      <c r="B13124">
        <v>2</v>
      </c>
      <c r="C13124">
        <v>280</v>
      </c>
      <c r="D13124">
        <v>0.8</v>
      </c>
      <c r="E13124" s="289" t="s">
        <v>29044</v>
      </c>
      <c r="F13124">
        <v>5017524447</v>
      </c>
      <c r="G13124" s="276">
        <v>45940</v>
      </c>
      <c r="H13124">
        <v>20250929813957</v>
      </c>
      <c r="I13124">
        <v>2.15</v>
      </c>
      <c r="J13124" s="289" t="s">
        <v>3970</v>
      </c>
      <c r="K13124" s="289" t="s">
        <v>29045</v>
      </c>
      <c r="L13124" s="289" t="s">
        <v>275</v>
      </c>
      <c r="M13124" s="289" t="s">
        <v>29169</v>
      </c>
      <c r="N13124" s="289" t="s">
        <v>25190</v>
      </c>
      <c r="O13124" s="289" t="s">
        <v>3775</v>
      </c>
      <c r="P13124" s="289">
        <f>VLOOKUP(CAT_Details[[#This Row],[Delivery Bp Customer Code]],Table6[],2,0)</f>
        <v>3401</v>
      </c>
    </row>
    <row r="13125" spans="1:16" x14ac:dyDescent="0.25">
      <c r="A13125" s="289" t="s">
        <v>3771</v>
      </c>
      <c r="B13125">
        <v>2</v>
      </c>
      <c r="C13125">
        <v>26</v>
      </c>
      <c r="D13125">
        <v>0.08</v>
      </c>
      <c r="E13125" s="289" t="s">
        <v>29293</v>
      </c>
      <c r="F13125">
        <v>5017551708</v>
      </c>
      <c r="G13125" s="276">
        <v>45940</v>
      </c>
      <c r="H13125">
        <v>20251002817376</v>
      </c>
      <c r="I13125">
        <v>2.5000000000000001E-2</v>
      </c>
      <c r="J13125" s="289" t="s">
        <v>350</v>
      </c>
      <c r="K13125" s="289" t="s">
        <v>29294</v>
      </c>
      <c r="L13125" s="289" t="s">
        <v>275</v>
      </c>
      <c r="M13125" s="289" t="s">
        <v>29473</v>
      </c>
      <c r="N13125" s="289" t="s">
        <v>3809</v>
      </c>
      <c r="O13125" s="289" t="s">
        <v>3775</v>
      </c>
      <c r="P13125" s="289">
        <f>VLOOKUP(CAT_Details[[#This Row],[Delivery Bp Customer Code]],Table6[],2,0)</f>
        <v>3401</v>
      </c>
    </row>
    <row r="13126" spans="1:16" x14ac:dyDescent="0.25">
      <c r="A13126" s="289" t="s">
        <v>3771</v>
      </c>
      <c r="B13126">
        <v>24</v>
      </c>
      <c r="C13126">
        <v>10320</v>
      </c>
      <c r="D13126">
        <v>10.08</v>
      </c>
      <c r="E13126" s="289" t="s">
        <v>29295</v>
      </c>
      <c r="F13126">
        <v>5017551818</v>
      </c>
      <c r="G13126" s="276">
        <v>45940</v>
      </c>
      <c r="H13126">
        <v>20250930814929</v>
      </c>
      <c r="I13126">
        <v>10.403</v>
      </c>
      <c r="J13126" s="289" t="s">
        <v>350</v>
      </c>
      <c r="K13126" s="289" t="s">
        <v>29296</v>
      </c>
      <c r="L13126" s="289" t="s">
        <v>275</v>
      </c>
      <c r="M13126" s="289" t="s">
        <v>29297</v>
      </c>
      <c r="N13126" s="289" t="s">
        <v>16110</v>
      </c>
      <c r="O13126" s="289" t="s">
        <v>3775</v>
      </c>
      <c r="P13126" s="289">
        <f>VLOOKUP(CAT_Details[[#This Row],[Delivery Bp Customer Code]],Table6[],2,0)</f>
        <v>3401</v>
      </c>
    </row>
    <row r="13127" spans="1:16" x14ac:dyDescent="0.25">
      <c r="A13127" s="289" t="s">
        <v>3329</v>
      </c>
      <c r="B13127">
        <v>27</v>
      </c>
      <c r="C13127">
        <v>17944</v>
      </c>
      <c r="D13127">
        <v>11.04</v>
      </c>
      <c r="E13127" s="289" t="s">
        <v>28885</v>
      </c>
      <c r="F13127">
        <v>5017508280</v>
      </c>
      <c r="G13127" s="276">
        <v>45940</v>
      </c>
      <c r="H13127">
        <v>20250929814039</v>
      </c>
      <c r="I13127">
        <v>18.666</v>
      </c>
      <c r="J13127" s="289" t="s">
        <v>383</v>
      </c>
      <c r="K13127" s="289" t="s">
        <v>28886</v>
      </c>
      <c r="L13127" s="289" t="s">
        <v>275</v>
      </c>
      <c r="M13127" s="289" t="s">
        <v>29563</v>
      </c>
      <c r="N13127" s="289" t="s">
        <v>3781</v>
      </c>
      <c r="O13127" s="289" t="s">
        <v>3332</v>
      </c>
      <c r="P13127" s="289">
        <f>VLOOKUP(CAT_Details[[#This Row],[Delivery Bp Customer Code]],Table6[],2,0)</f>
        <v>3402</v>
      </c>
    </row>
    <row r="13128" spans="1:16" x14ac:dyDescent="0.25">
      <c r="A13128" s="289" t="s">
        <v>3329</v>
      </c>
      <c r="B13128">
        <v>5</v>
      </c>
      <c r="C13128">
        <v>898</v>
      </c>
      <c r="D13128">
        <v>2</v>
      </c>
      <c r="E13128" s="289" t="s">
        <v>28873</v>
      </c>
      <c r="F13128">
        <v>5017508746</v>
      </c>
      <c r="G13128" s="276">
        <v>45940</v>
      </c>
      <c r="H13128">
        <v>20250929814182</v>
      </c>
      <c r="I13128">
        <v>5.5679999999999996</v>
      </c>
      <c r="J13128" s="289" t="s">
        <v>294</v>
      </c>
      <c r="K13128" s="289" t="s">
        <v>28896</v>
      </c>
      <c r="L13128" s="289" t="s">
        <v>275</v>
      </c>
      <c r="M13128" s="289" t="s">
        <v>29173</v>
      </c>
      <c r="N13128" s="289" t="s">
        <v>555</v>
      </c>
      <c r="O13128" s="289" t="s">
        <v>3332</v>
      </c>
      <c r="P13128" s="289">
        <f>VLOOKUP(CAT_Details[[#This Row],[Delivery Bp Customer Code]],Table6[],2,0)</f>
        <v>3402</v>
      </c>
    </row>
    <row r="13129" spans="1:16" x14ac:dyDescent="0.25">
      <c r="A13129" s="289" t="s">
        <v>3329</v>
      </c>
      <c r="B13129">
        <v>6</v>
      </c>
      <c r="C13129">
        <v>396</v>
      </c>
      <c r="D13129">
        <v>1.4</v>
      </c>
      <c r="E13129" s="289" t="s">
        <v>29054</v>
      </c>
      <c r="F13129">
        <v>5017524403</v>
      </c>
      <c r="G13129" s="276">
        <v>45940</v>
      </c>
      <c r="H13129">
        <v>20250930814845</v>
      </c>
      <c r="I13129">
        <v>2.76</v>
      </c>
      <c r="J13129" s="289" t="s">
        <v>401</v>
      </c>
      <c r="K13129" s="289" t="s">
        <v>29055</v>
      </c>
      <c r="L13129" s="289" t="s">
        <v>275</v>
      </c>
      <c r="M13129" s="289" t="s">
        <v>29300</v>
      </c>
      <c r="N13129" s="289" t="s">
        <v>2533</v>
      </c>
      <c r="O13129" s="289" t="s">
        <v>3332</v>
      </c>
      <c r="P13129" s="289">
        <f>VLOOKUP(CAT_Details[[#This Row],[Delivery Bp Customer Code]],Table6[],2,0)</f>
        <v>3402</v>
      </c>
    </row>
    <row r="13130" spans="1:16" x14ac:dyDescent="0.25">
      <c r="A13130" s="289" t="s">
        <v>3329</v>
      </c>
      <c r="B13130">
        <v>1</v>
      </c>
      <c r="C13130">
        <v>1.3</v>
      </c>
      <c r="D13130">
        <v>0.04</v>
      </c>
      <c r="E13130" s="289" t="s">
        <v>29070</v>
      </c>
      <c r="F13130">
        <v>5017538874</v>
      </c>
      <c r="G13130" s="276">
        <v>45940</v>
      </c>
      <c r="H13130">
        <v>20251001816593</v>
      </c>
      <c r="I13130">
        <v>1.2999999999999999E-2</v>
      </c>
      <c r="J13130" s="289" t="s">
        <v>324</v>
      </c>
      <c r="K13130" s="289" t="s">
        <v>29071</v>
      </c>
      <c r="L13130" s="289" t="s">
        <v>275</v>
      </c>
      <c r="M13130" s="289" t="s">
        <v>29264</v>
      </c>
      <c r="N13130" s="289" t="s">
        <v>612</v>
      </c>
      <c r="O13130" s="289" t="s">
        <v>3332</v>
      </c>
      <c r="P13130" s="289">
        <f>VLOOKUP(CAT_Details[[#This Row],[Delivery Bp Customer Code]],Table6[],2,0)</f>
        <v>3402</v>
      </c>
    </row>
    <row r="13131" spans="1:16" x14ac:dyDescent="0.25">
      <c r="A13131" s="289" t="s">
        <v>3329</v>
      </c>
      <c r="B13131">
        <v>2</v>
      </c>
      <c r="C13131">
        <v>580</v>
      </c>
      <c r="D13131">
        <v>0.76</v>
      </c>
      <c r="E13131" s="289" t="s">
        <v>29303</v>
      </c>
      <c r="F13131">
        <v>5017551578</v>
      </c>
      <c r="G13131" s="276">
        <v>45940</v>
      </c>
      <c r="H13131">
        <v>20251002817792</v>
      </c>
      <c r="I13131">
        <v>1.55</v>
      </c>
      <c r="J13131" s="289" t="s">
        <v>350</v>
      </c>
      <c r="K13131" s="289" t="s">
        <v>29304</v>
      </c>
      <c r="L13131" s="289" t="s">
        <v>275</v>
      </c>
      <c r="M13131" s="289" t="s">
        <v>29700</v>
      </c>
      <c r="N13131" s="289" t="s">
        <v>5657</v>
      </c>
      <c r="O13131" s="289" t="s">
        <v>3332</v>
      </c>
      <c r="P13131" s="289">
        <f>VLOOKUP(CAT_Details[[#This Row],[Delivery Bp Customer Code]],Table6[],2,0)</f>
        <v>3402</v>
      </c>
    </row>
    <row r="13132" spans="1:16" x14ac:dyDescent="0.25">
      <c r="A13132" s="289" t="s">
        <v>3329</v>
      </c>
      <c r="B13132">
        <v>2</v>
      </c>
      <c r="C13132">
        <v>180</v>
      </c>
      <c r="D13132">
        <v>0.8</v>
      </c>
      <c r="E13132" s="289" t="s">
        <v>29308</v>
      </c>
      <c r="F13132">
        <v>5017551717</v>
      </c>
      <c r="G13132" s="276">
        <v>45940</v>
      </c>
      <c r="H13132">
        <v>20251001816710</v>
      </c>
      <c r="I13132">
        <v>2.1120000000000001</v>
      </c>
      <c r="J13132" s="289" t="s">
        <v>350</v>
      </c>
      <c r="K13132" s="289" t="s">
        <v>29309</v>
      </c>
      <c r="L13132" s="289" t="s">
        <v>275</v>
      </c>
      <c r="M13132" s="289" t="s">
        <v>29431</v>
      </c>
      <c r="N13132" s="289" t="s">
        <v>23742</v>
      </c>
      <c r="O13132" s="289" t="s">
        <v>3332</v>
      </c>
      <c r="P13132" s="289">
        <f>VLOOKUP(CAT_Details[[#This Row],[Delivery Bp Customer Code]],Table6[],2,0)</f>
        <v>3402</v>
      </c>
    </row>
    <row r="13133" spans="1:16" x14ac:dyDescent="0.25">
      <c r="A13133" s="289" t="s">
        <v>3329</v>
      </c>
      <c r="B13133">
        <v>5</v>
      </c>
      <c r="C13133">
        <v>960</v>
      </c>
      <c r="D13133">
        <v>2.1</v>
      </c>
      <c r="E13133" s="289" t="s">
        <v>29310</v>
      </c>
      <c r="F13133">
        <v>5017551781</v>
      </c>
      <c r="G13133" s="276">
        <v>45940</v>
      </c>
      <c r="H13133">
        <v>20250930814898</v>
      </c>
      <c r="I13133">
        <v>5.9039999999999999</v>
      </c>
      <c r="J13133" s="289" t="s">
        <v>350</v>
      </c>
      <c r="K13133" s="289" t="s">
        <v>29311</v>
      </c>
      <c r="L13133" s="289" t="s">
        <v>275</v>
      </c>
      <c r="M13133" s="289" t="s">
        <v>29427</v>
      </c>
      <c r="N13133" s="289" t="s">
        <v>5415</v>
      </c>
      <c r="O13133" s="289" t="s">
        <v>3332</v>
      </c>
      <c r="P13133" s="289">
        <f>VLOOKUP(CAT_Details[[#This Row],[Delivery Bp Customer Code]],Table6[],2,0)</f>
        <v>3402</v>
      </c>
    </row>
    <row r="13134" spans="1:16" x14ac:dyDescent="0.25">
      <c r="A13134" s="289" t="s">
        <v>3329</v>
      </c>
      <c r="B13134">
        <v>4</v>
      </c>
      <c r="C13134">
        <v>1060</v>
      </c>
      <c r="D13134">
        <v>2</v>
      </c>
      <c r="E13134" s="289" t="s">
        <v>29310</v>
      </c>
      <c r="F13134">
        <v>5017551783</v>
      </c>
      <c r="G13134" s="276">
        <v>45940</v>
      </c>
      <c r="H13134">
        <v>20250930815346</v>
      </c>
      <c r="I13134">
        <v>7.2</v>
      </c>
      <c r="J13134" s="289" t="s">
        <v>350</v>
      </c>
      <c r="K13134" s="289" t="s">
        <v>29312</v>
      </c>
      <c r="L13134" s="289" t="s">
        <v>275</v>
      </c>
      <c r="M13134" s="289" t="s">
        <v>29427</v>
      </c>
      <c r="N13134" s="289" t="s">
        <v>5415</v>
      </c>
      <c r="O13134" s="289" t="s">
        <v>3332</v>
      </c>
      <c r="P13134" s="289">
        <f>VLOOKUP(CAT_Details[[#This Row],[Delivery Bp Customer Code]],Table6[],2,0)</f>
        <v>3402</v>
      </c>
    </row>
    <row r="13135" spans="1:16" x14ac:dyDescent="0.25">
      <c r="A13135" s="289" t="s">
        <v>3329</v>
      </c>
      <c r="B13135">
        <v>1</v>
      </c>
      <c r="C13135">
        <v>620</v>
      </c>
      <c r="D13135">
        <v>0.4</v>
      </c>
      <c r="E13135" s="289" t="s">
        <v>29313</v>
      </c>
      <c r="F13135">
        <v>5017551795</v>
      </c>
      <c r="G13135" s="276">
        <v>45940</v>
      </c>
      <c r="H13135">
        <v>20251002817903</v>
      </c>
      <c r="I13135">
        <v>0.57599999999999996</v>
      </c>
      <c r="J13135" s="289" t="s">
        <v>350</v>
      </c>
      <c r="K13135" s="289" t="s">
        <v>29314</v>
      </c>
      <c r="L13135" s="289" t="s">
        <v>275</v>
      </c>
      <c r="M13135" s="289" t="s">
        <v>29473</v>
      </c>
      <c r="N13135" s="289" t="s">
        <v>3804</v>
      </c>
      <c r="O13135" s="289" t="s">
        <v>3332</v>
      </c>
      <c r="P13135" s="289">
        <f>VLOOKUP(CAT_Details[[#This Row],[Delivery Bp Customer Code]],Table6[],2,0)</f>
        <v>3402</v>
      </c>
    </row>
    <row r="13136" spans="1:16" x14ac:dyDescent="0.25">
      <c r="A13136" s="289" t="s">
        <v>3329</v>
      </c>
      <c r="B13136">
        <v>4</v>
      </c>
      <c r="C13136">
        <v>1888</v>
      </c>
      <c r="D13136">
        <v>0.8</v>
      </c>
      <c r="E13136" s="289" t="s">
        <v>29315</v>
      </c>
      <c r="F13136">
        <v>5017551874</v>
      </c>
      <c r="G13136" s="276">
        <v>45940</v>
      </c>
      <c r="H13136">
        <v>20251002817342</v>
      </c>
      <c r="I13136">
        <v>0.76800000000000002</v>
      </c>
      <c r="J13136" s="289" t="s">
        <v>324</v>
      </c>
      <c r="K13136" s="289" t="s">
        <v>29316</v>
      </c>
      <c r="L13136" s="289" t="s">
        <v>275</v>
      </c>
      <c r="M13136" s="289" t="s">
        <v>29430</v>
      </c>
      <c r="N13136" s="289" t="s">
        <v>5856</v>
      </c>
      <c r="O13136" s="289" t="s">
        <v>3332</v>
      </c>
      <c r="P13136" s="289">
        <f>VLOOKUP(CAT_Details[[#This Row],[Delivery Bp Customer Code]],Table6[],2,0)</f>
        <v>3402</v>
      </c>
    </row>
    <row r="13137" spans="1:16" x14ac:dyDescent="0.25">
      <c r="A13137" s="289" t="s">
        <v>3329</v>
      </c>
      <c r="B13137">
        <v>1</v>
      </c>
      <c r="C13137">
        <v>43</v>
      </c>
      <c r="D13137">
        <v>0.2</v>
      </c>
      <c r="E13137" s="289" t="s">
        <v>29319</v>
      </c>
      <c r="F13137">
        <v>5017551968</v>
      </c>
      <c r="G13137" s="276">
        <v>45940</v>
      </c>
      <c r="H13137">
        <v>20250929814470</v>
      </c>
      <c r="I13137">
        <v>0.35</v>
      </c>
      <c r="J13137" s="289" t="s">
        <v>350</v>
      </c>
      <c r="K13137" s="289" t="s">
        <v>29320</v>
      </c>
      <c r="L13137" s="289" t="s">
        <v>275</v>
      </c>
      <c r="M13137" s="289" t="s">
        <v>29473</v>
      </c>
      <c r="N13137" s="289" t="s">
        <v>704</v>
      </c>
      <c r="O13137" s="289" t="s">
        <v>3332</v>
      </c>
      <c r="P13137" s="289">
        <f>VLOOKUP(CAT_Details[[#This Row],[Delivery Bp Customer Code]],Table6[],2,0)</f>
        <v>3402</v>
      </c>
    </row>
    <row r="13138" spans="1:16" x14ac:dyDescent="0.25">
      <c r="A13138" s="289" t="s">
        <v>76</v>
      </c>
      <c r="B13138">
        <v>1</v>
      </c>
      <c r="C13138">
        <v>108</v>
      </c>
      <c r="D13138">
        <v>0.47</v>
      </c>
      <c r="E13138" s="289" t="s">
        <v>28912</v>
      </c>
      <c r="F13138">
        <v>5017508638</v>
      </c>
      <c r="G13138" s="276">
        <v>45940</v>
      </c>
      <c r="H13138">
        <v>20250930815206</v>
      </c>
      <c r="I13138">
        <v>0.96099999999999997</v>
      </c>
      <c r="J13138" s="289" t="s">
        <v>287</v>
      </c>
      <c r="K13138" s="289" t="s">
        <v>28913</v>
      </c>
      <c r="L13138" s="289" t="s">
        <v>275</v>
      </c>
      <c r="M13138" s="289" t="s">
        <v>29472</v>
      </c>
      <c r="N13138" s="289" t="s">
        <v>1198</v>
      </c>
      <c r="O13138" s="289" t="s">
        <v>16049</v>
      </c>
      <c r="P13138" s="289" t="str">
        <f>VLOOKUP(CAT_Details[[#This Row],[Delivery Bp Customer Code]],Table6[],2,0)</f>
        <v>MZ02</v>
      </c>
    </row>
    <row r="13139" spans="1:16" x14ac:dyDescent="0.25">
      <c r="A13139" s="289" t="s">
        <v>76</v>
      </c>
      <c r="B13139">
        <v>11</v>
      </c>
      <c r="C13139">
        <v>121</v>
      </c>
      <c r="D13139">
        <v>0.68</v>
      </c>
      <c r="E13139" s="289" t="s">
        <v>28916</v>
      </c>
      <c r="F13139">
        <v>5017508769</v>
      </c>
      <c r="G13139" s="276">
        <v>45940</v>
      </c>
      <c r="H13139">
        <v>20250929814157</v>
      </c>
      <c r="I13139">
        <v>0.32600000000000001</v>
      </c>
      <c r="J13139" s="289" t="s">
        <v>294</v>
      </c>
      <c r="K13139" s="289" t="s">
        <v>28917</v>
      </c>
      <c r="L13139" s="289" t="s">
        <v>275</v>
      </c>
      <c r="M13139" s="289" t="s">
        <v>29176</v>
      </c>
      <c r="N13139" s="289" t="s">
        <v>1413</v>
      </c>
      <c r="O13139" s="289" t="s">
        <v>16049</v>
      </c>
      <c r="P13139" s="289" t="str">
        <f>VLOOKUP(CAT_Details[[#This Row],[Delivery Bp Customer Code]],Table6[],2,0)</f>
        <v>MZ02</v>
      </c>
    </row>
    <row r="13140" spans="1:16" x14ac:dyDescent="0.25">
      <c r="A13140" s="289" t="s">
        <v>76</v>
      </c>
      <c r="B13140">
        <v>2</v>
      </c>
      <c r="C13140">
        <v>95</v>
      </c>
      <c r="D13140">
        <v>0.8</v>
      </c>
      <c r="E13140" s="289" t="s">
        <v>29083</v>
      </c>
      <c r="F13140">
        <v>5017524305</v>
      </c>
      <c r="G13140" s="276">
        <v>45940</v>
      </c>
      <c r="H13140">
        <v>20250930815584</v>
      </c>
      <c r="I13140">
        <v>1.92</v>
      </c>
      <c r="J13140" s="289" t="s">
        <v>324</v>
      </c>
      <c r="K13140" s="289" t="s">
        <v>29084</v>
      </c>
      <c r="L13140" s="289" t="s">
        <v>275</v>
      </c>
      <c r="M13140" s="289" t="s">
        <v>29430</v>
      </c>
      <c r="N13140" s="289" t="s">
        <v>375</v>
      </c>
      <c r="O13140" s="289" t="s">
        <v>16049</v>
      </c>
      <c r="P13140" s="289" t="str">
        <f>VLOOKUP(CAT_Details[[#This Row],[Delivery Bp Customer Code]],Table6[],2,0)</f>
        <v>MZ02</v>
      </c>
    </row>
    <row r="13141" spans="1:16" x14ac:dyDescent="0.25">
      <c r="A13141" s="289" t="s">
        <v>76</v>
      </c>
      <c r="B13141">
        <v>1</v>
      </c>
      <c r="C13141">
        <v>46</v>
      </c>
      <c r="D13141">
        <v>0.2</v>
      </c>
      <c r="E13141" s="289" t="s">
        <v>29090</v>
      </c>
      <c r="F13141">
        <v>5017538784</v>
      </c>
      <c r="G13141" s="276">
        <v>45940</v>
      </c>
      <c r="H13141">
        <v>20250930815657</v>
      </c>
      <c r="I13141">
        <v>0.14399999999999999</v>
      </c>
      <c r="J13141" s="289" t="s">
        <v>324</v>
      </c>
      <c r="K13141" s="289" t="s">
        <v>29091</v>
      </c>
      <c r="L13141" s="289" t="s">
        <v>275</v>
      </c>
      <c r="M13141" s="289" t="s">
        <v>29429</v>
      </c>
      <c r="N13141" s="289" t="s">
        <v>508</v>
      </c>
      <c r="O13141" s="289" t="s">
        <v>16049</v>
      </c>
      <c r="P13141" s="289" t="str">
        <f>VLOOKUP(CAT_Details[[#This Row],[Delivery Bp Customer Code]],Table6[],2,0)</f>
        <v>MZ02</v>
      </c>
    </row>
    <row r="13142" spans="1:16" x14ac:dyDescent="0.25">
      <c r="A13142" s="289" t="s">
        <v>74</v>
      </c>
      <c r="B13142">
        <v>40</v>
      </c>
      <c r="C13142">
        <v>5056</v>
      </c>
      <c r="D13142">
        <v>13.8</v>
      </c>
      <c r="E13142" s="289" t="s">
        <v>28775</v>
      </c>
      <c r="F13142">
        <v>5017492595</v>
      </c>
      <c r="G13142" s="276">
        <v>45940</v>
      </c>
      <c r="H13142">
        <v>20250925812771</v>
      </c>
      <c r="I13142">
        <v>35.015999999999998</v>
      </c>
      <c r="J13142" s="289" t="s">
        <v>756</v>
      </c>
      <c r="K13142" s="289" t="s">
        <v>28776</v>
      </c>
      <c r="L13142" s="289" t="s">
        <v>275</v>
      </c>
      <c r="M13142" s="289" t="s">
        <v>29600</v>
      </c>
      <c r="N13142" s="289" t="s">
        <v>22780</v>
      </c>
      <c r="O13142" s="289" t="s">
        <v>22256</v>
      </c>
      <c r="P13142" s="289" t="str">
        <f>VLOOKUP(CAT_Details[[#This Row],[Delivery Bp Customer Code]],Table6[],2,0)</f>
        <v>DX01-L5</v>
      </c>
    </row>
    <row r="13143" spans="1:16" x14ac:dyDescent="0.25">
      <c r="A13143" s="289" t="s">
        <v>74</v>
      </c>
      <c r="B13143">
        <v>99</v>
      </c>
      <c r="C13143">
        <v>7544</v>
      </c>
      <c r="D13143">
        <v>19.8</v>
      </c>
      <c r="E13143" s="289" t="s">
        <v>28783</v>
      </c>
      <c r="F13143">
        <v>5017492870</v>
      </c>
      <c r="G13143" s="276">
        <v>45940</v>
      </c>
      <c r="H13143">
        <v>20250925812770</v>
      </c>
      <c r="I13143">
        <v>41.817999999999998</v>
      </c>
      <c r="J13143" s="289" t="s">
        <v>756</v>
      </c>
      <c r="K13143" s="289" t="s">
        <v>28784</v>
      </c>
      <c r="L13143" s="289" t="s">
        <v>275</v>
      </c>
      <c r="M13143" s="289" t="s">
        <v>29600</v>
      </c>
      <c r="N13143" s="289" t="s">
        <v>22780</v>
      </c>
      <c r="O13143" s="289" t="s">
        <v>22256</v>
      </c>
      <c r="P13143" s="289" t="str">
        <f>VLOOKUP(CAT_Details[[#This Row],[Delivery Bp Customer Code]],Table6[],2,0)</f>
        <v>DX01-L5</v>
      </c>
    </row>
    <row r="13144" spans="1:16" x14ac:dyDescent="0.25">
      <c r="A13144" s="289" t="s">
        <v>74</v>
      </c>
      <c r="B13144">
        <v>10</v>
      </c>
      <c r="C13144">
        <v>4700</v>
      </c>
      <c r="D13144">
        <v>4</v>
      </c>
      <c r="E13144" s="289" t="s">
        <v>28925</v>
      </c>
      <c r="F13144">
        <v>5017508267</v>
      </c>
      <c r="G13144" s="276">
        <v>45940</v>
      </c>
      <c r="H13144">
        <v>20250930815077</v>
      </c>
      <c r="I13144">
        <v>9.6</v>
      </c>
      <c r="J13144" s="289" t="s">
        <v>401</v>
      </c>
      <c r="K13144" s="289" t="s">
        <v>28926</v>
      </c>
      <c r="L13144" s="289" t="s">
        <v>275</v>
      </c>
      <c r="M13144" s="289" t="s">
        <v>28988</v>
      </c>
      <c r="N13144" s="289" t="s">
        <v>17729</v>
      </c>
      <c r="O13144" s="289" t="s">
        <v>22256</v>
      </c>
      <c r="P13144" s="289" t="str">
        <f>VLOOKUP(CAT_Details[[#This Row],[Delivery Bp Customer Code]],Table6[],2,0)</f>
        <v>DX01-L5</v>
      </c>
    </row>
    <row r="13145" spans="1:16" x14ac:dyDescent="0.25">
      <c r="A13145" s="289" t="s">
        <v>74</v>
      </c>
      <c r="B13145">
        <v>4</v>
      </c>
      <c r="C13145">
        <v>1600</v>
      </c>
      <c r="D13145">
        <v>2</v>
      </c>
      <c r="E13145" s="289" t="s">
        <v>28931</v>
      </c>
      <c r="F13145">
        <v>5017508505</v>
      </c>
      <c r="G13145" s="276">
        <v>45940</v>
      </c>
      <c r="H13145">
        <v>20250930815029</v>
      </c>
      <c r="I13145">
        <v>4.8</v>
      </c>
      <c r="J13145" s="289" t="s">
        <v>287</v>
      </c>
      <c r="K13145" s="289" t="s">
        <v>28932</v>
      </c>
      <c r="L13145" s="289" t="s">
        <v>275</v>
      </c>
      <c r="M13145" s="289" t="s">
        <v>29785</v>
      </c>
      <c r="N13145" s="289" t="s">
        <v>20548</v>
      </c>
      <c r="O13145" s="289" t="s">
        <v>22256</v>
      </c>
      <c r="P13145" s="289" t="str">
        <f>VLOOKUP(CAT_Details[[#This Row],[Delivery Bp Customer Code]],Table6[],2,0)</f>
        <v>DX01-L5</v>
      </c>
    </row>
    <row r="13146" spans="1:16" x14ac:dyDescent="0.25">
      <c r="A13146" s="289" t="s">
        <v>74</v>
      </c>
      <c r="B13146">
        <v>10</v>
      </c>
      <c r="C13146">
        <v>936.48</v>
      </c>
      <c r="D13146">
        <v>3.86</v>
      </c>
      <c r="E13146" s="289" t="s">
        <v>28912</v>
      </c>
      <c r="F13146">
        <v>5017508637</v>
      </c>
      <c r="G13146" s="276">
        <v>45940</v>
      </c>
      <c r="H13146">
        <v>20250930815278</v>
      </c>
      <c r="I13146">
        <v>6.5949999999999998</v>
      </c>
      <c r="J13146" s="289" t="s">
        <v>287</v>
      </c>
      <c r="K13146" s="289" t="s">
        <v>28935</v>
      </c>
      <c r="L13146" s="289" t="s">
        <v>275</v>
      </c>
      <c r="M13146" s="289" t="s">
        <v>29472</v>
      </c>
      <c r="N13146" s="289" t="s">
        <v>1198</v>
      </c>
      <c r="O13146" s="289" t="s">
        <v>22256</v>
      </c>
      <c r="P13146" s="289" t="str">
        <f>VLOOKUP(CAT_Details[[#This Row],[Delivery Bp Customer Code]],Table6[],2,0)</f>
        <v>DX01-L5</v>
      </c>
    </row>
    <row r="13147" spans="1:16" x14ac:dyDescent="0.25">
      <c r="A13147" s="289" t="s">
        <v>74</v>
      </c>
      <c r="B13147">
        <v>4</v>
      </c>
      <c r="C13147">
        <v>432</v>
      </c>
      <c r="D13147">
        <v>3.82</v>
      </c>
      <c r="E13147" s="289" t="s">
        <v>28938</v>
      </c>
      <c r="F13147">
        <v>5017508728</v>
      </c>
      <c r="G13147" s="276">
        <v>45940</v>
      </c>
      <c r="H13147">
        <v>20250923809972</v>
      </c>
      <c r="I13147">
        <v>10.215999999999999</v>
      </c>
      <c r="J13147" s="289" t="s">
        <v>294</v>
      </c>
      <c r="K13147" s="289" t="s">
        <v>28939</v>
      </c>
      <c r="L13147" s="289" t="s">
        <v>275</v>
      </c>
      <c r="M13147" s="289" t="s">
        <v>29347</v>
      </c>
      <c r="N13147" s="289" t="s">
        <v>5685</v>
      </c>
      <c r="O13147" s="289" t="s">
        <v>22256</v>
      </c>
      <c r="P13147" s="289" t="str">
        <f>VLOOKUP(CAT_Details[[#This Row],[Delivery Bp Customer Code]],Table6[],2,0)</f>
        <v>DX01-L5</v>
      </c>
    </row>
    <row r="13148" spans="1:16" x14ac:dyDescent="0.25">
      <c r="A13148" s="289" t="s">
        <v>74</v>
      </c>
      <c r="B13148">
        <v>5</v>
      </c>
      <c r="C13148">
        <v>389</v>
      </c>
      <c r="D13148">
        <v>2.74</v>
      </c>
      <c r="E13148" s="289" t="s">
        <v>28938</v>
      </c>
      <c r="F13148">
        <v>5017508731</v>
      </c>
      <c r="G13148" s="276">
        <v>45940</v>
      </c>
      <c r="H13148">
        <v>20250923809958</v>
      </c>
      <c r="I13148">
        <v>7.2530000000000001</v>
      </c>
      <c r="J13148" s="289" t="s">
        <v>294</v>
      </c>
      <c r="K13148" s="289" t="s">
        <v>28940</v>
      </c>
      <c r="L13148" s="289" t="s">
        <v>275</v>
      </c>
      <c r="M13148" s="289" t="s">
        <v>29347</v>
      </c>
      <c r="N13148" s="289" t="s">
        <v>5685</v>
      </c>
      <c r="O13148" s="289" t="s">
        <v>22256</v>
      </c>
      <c r="P13148" s="289" t="str">
        <f>VLOOKUP(CAT_Details[[#This Row],[Delivery Bp Customer Code]],Table6[],2,0)</f>
        <v>DX01-L5</v>
      </c>
    </row>
    <row r="13149" spans="1:16" x14ac:dyDescent="0.25">
      <c r="A13149" s="289" t="s">
        <v>74</v>
      </c>
      <c r="B13149">
        <v>16</v>
      </c>
      <c r="C13149">
        <v>440</v>
      </c>
      <c r="D13149">
        <v>1.1599999999999999</v>
      </c>
      <c r="E13149" s="289" t="s">
        <v>28916</v>
      </c>
      <c r="F13149">
        <v>5017508770</v>
      </c>
      <c r="G13149" s="276">
        <v>45940</v>
      </c>
      <c r="H13149">
        <v>20250929814286</v>
      </c>
      <c r="I13149">
        <v>1.0269999999999999</v>
      </c>
      <c r="J13149" s="289" t="s">
        <v>294</v>
      </c>
      <c r="K13149" s="289" t="s">
        <v>28941</v>
      </c>
      <c r="L13149" s="289" t="s">
        <v>275</v>
      </c>
      <c r="M13149" s="289" t="s">
        <v>29176</v>
      </c>
      <c r="N13149" s="289" t="s">
        <v>1413</v>
      </c>
      <c r="O13149" s="289" t="s">
        <v>22256</v>
      </c>
      <c r="P13149" s="289" t="str">
        <f>VLOOKUP(CAT_Details[[#This Row],[Delivery Bp Customer Code]],Table6[],2,0)</f>
        <v>DX01-L5</v>
      </c>
    </row>
    <row r="13150" spans="1:16" x14ac:dyDescent="0.25">
      <c r="A13150" s="289" t="s">
        <v>74</v>
      </c>
      <c r="B13150">
        <v>8</v>
      </c>
      <c r="C13150">
        <v>2688</v>
      </c>
      <c r="D13150">
        <v>3.99</v>
      </c>
      <c r="E13150" s="289" t="s">
        <v>29105</v>
      </c>
      <c r="F13150">
        <v>5017524343</v>
      </c>
      <c r="G13150" s="276">
        <v>45940</v>
      </c>
      <c r="H13150">
        <v>20251001816384</v>
      </c>
      <c r="I13150">
        <v>8.8030000000000008</v>
      </c>
      <c r="J13150" s="289" t="s">
        <v>401</v>
      </c>
      <c r="K13150" s="289" t="s">
        <v>29106</v>
      </c>
      <c r="L13150" s="289" t="s">
        <v>275</v>
      </c>
      <c r="M13150" s="289" t="s">
        <v>29300</v>
      </c>
      <c r="N13150" s="289" t="s">
        <v>16659</v>
      </c>
      <c r="O13150" s="289" t="s">
        <v>22256</v>
      </c>
      <c r="P13150" s="289" t="str">
        <f>VLOOKUP(CAT_Details[[#This Row],[Delivery Bp Customer Code]],Table6[],2,0)</f>
        <v>DX01-L5</v>
      </c>
    </row>
    <row r="13151" spans="1:16" x14ac:dyDescent="0.25">
      <c r="A13151" s="289" t="s">
        <v>74</v>
      </c>
      <c r="B13151">
        <v>44</v>
      </c>
      <c r="C13151">
        <v>13847</v>
      </c>
      <c r="D13151">
        <v>13.6</v>
      </c>
      <c r="E13151" s="289" t="s">
        <v>29108</v>
      </c>
      <c r="F13151">
        <v>5017524383</v>
      </c>
      <c r="G13151" s="276">
        <v>45940</v>
      </c>
      <c r="H13151">
        <v>20250929814614</v>
      </c>
      <c r="I13151">
        <v>40.731999999999999</v>
      </c>
      <c r="J13151" s="289" t="s">
        <v>401</v>
      </c>
      <c r="K13151" s="289" t="s">
        <v>29109</v>
      </c>
      <c r="L13151" s="289" t="s">
        <v>275</v>
      </c>
      <c r="M13151" s="289" t="s">
        <v>29300</v>
      </c>
      <c r="N13151" s="289" t="s">
        <v>1028</v>
      </c>
      <c r="O13151" s="289" t="s">
        <v>22256</v>
      </c>
      <c r="P13151" s="289" t="str">
        <f>VLOOKUP(CAT_Details[[#This Row],[Delivery Bp Customer Code]],Table6[],2,0)</f>
        <v>DX01-L5</v>
      </c>
    </row>
    <row r="13152" spans="1:16" x14ac:dyDescent="0.25">
      <c r="A13152" s="289" t="s">
        <v>74</v>
      </c>
      <c r="B13152">
        <v>18</v>
      </c>
      <c r="C13152">
        <v>3154</v>
      </c>
      <c r="D13152">
        <v>7.2</v>
      </c>
      <c r="E13152" s="289" t="s">
        <v>29119</v>
      </c>
      <c r="F13152">
        <v>5017538657</v>
      </c>
      <c r="G13152" s="276">
        <v>45940</v>
      </c>
      <c r="H13152">
        <v>20251002817198</v>
      </c>
      <c r="I13152">
        <v>11.52</v>
      </c>
      <c r="J13152" s="289" t="s">
        <v>345</v>
      </c>
      <c r="K13152" s="289" t="s">
        <v>29120</v>
      </c>
      <c r="L13152" s="289" t="s">
        <v>275</v>
      </c>
      <c r="M13152" s="289" t="s">
        <v>29348</v>
      </c>
      <c r="N13152" s="289" t="s">
        <v>348</v>
      </c>
      <c r="O13152" s="289" t="s">
        <v>22256</v>
      </c>
      <c r="P13152" s="289" t="str">
        <f>VLOOKUP(CAT_Details[[#This Row],[Delivery Bp Customer Code]],Table6[],2,0)</f>
        <v>DX01-L5</v>
      </c>
    </row>
    <row r="13153" spans="1:16" x14ac:dyDescent="0.25">
      <c r="A13153" s="289" t="s">
        <v>74</v>
      </c>
      <c r="B13153">
        <v>26</v>
      </c>
      <c r="C13153">
        <v>2335</v>
      </c>
      <c r="D13153">
        <v>6.2</v>
      </c>
      <c r="E13153" s="289" t="s">
        <v>29125</v>
      </c>
      <c r="F13153">
        <v>5017538926</v>
      </c>
      <c r="G13153" s="276">
        <v>45940</v>
      </c>
      <c r="H13153">
        <v>20251001816820</v>
      </c>
      <c r="I13153">
        <v>5.952</v>
      </c>
      <c r="J13153" s="289" t="s">
        <v>324</v>
      </c>
      <c r="K13153" s="289" t="s">
        <v>29126</v>
      </c>
      <c r="L13153" s="289" t="s">
        <v>275</v>
      </c>
      <c r="M13153" s="289" t="s">
        <v>29602</v>
      </c>
      <c r="N13153" s="289" t="s">
        <v>16153</v>
      </c>
      <c r="O13153" s="289" t="s">
        <v>22256</v>
      </c>
      <c r="P13153" s="289" t="str">
        <f>VLOOKUP(CAT_Details[[#This Row],[Delivery Bp Customer Code]],Table6[],2,0)</f>
        <v>DX01-L5</v>
      </c>
    </row>
    <row r="13154" spans="1:16" x14ac:dyDescent="0.25">
      <c r="A13154" s="289" t="s">
        <v>74</v>
      </c>
      <c r="B13154">
        <v>10</v>
      </c>
      <c r="C13154">
        <v>11000</v>
      </c>
      <c r="D13154">
        <v>4</v>
      </c>
      <c r="E13154" s="289" t="s">
        <v>29129</v>
      </c>
      <c r="F13154">
        <v>5017538963</v>
      </c>
      <c r="G13154" s="276">
        <v>45940</v>
      </c>
      <c r="H13154">
        <v>20251001816627</v>
      </c>
      <c r="I13154">
        <v>5.76</v>
      </c>
      <c r="J13154" s="289" t="s">
        <v>324</v>
      </c>
      <c r="K13154" s="289" t="s">
        <v>29130</v>
      </c>
      <c r="L13154" s="289" t="s">
        <v>275</v>
      </c>
      <c r="M13154" s="289" t="s">
        <v>29602</v>
      </c>
      <c r="N13154" s="289" t="s">
        <v>333</v>
      </c>
      <c r="O13154" s="289" t="s">
        <v>22256</v>
      </c>
      <c r="P13154" s="289" t="str">
        <f>VLOOKUP(CAT_Details[[#This Row],[Delivery Bp Customer Code]],Table6[],2,0)</f>
        <v>DX01-L5</v>
      </c>
    </row>
    <row r="13155" spans="1:16" x14ac:dyDescent="0.25">
      <c r="A13155" s="289" t="s">
        <v>74</v>
      </c>
      <c r="B13155">
        <v>17</v>
      </c>
      <c r="C13155">
        <v>3880</v>
      </c>
      <c r="D13155">
        <v>8.51</v>
      </c>
      <c r="E13155" s="289" t="s">
        <v>29351</v>
      </c>
      <c r="F13155">
        <v>5017551610</v>
      </c>
      <c r="G13155" s="276">
        <v>45940</v>
      </c>
      <c r="H13155">
        <v>20251001816369</v>
      </c>
      <c r="I13155">
        <v>20.420000000000002</v>
      </c>
      <c r="J13155" s="289" t="s">
        <v>350</v>
      </c>
      <c r="K13155" s="289" t="s">
        <v>29352</v>
      </c>
      <c r="L13155" s="289" t="s">
        <v>275</v>
      </c>
      <c r="M13155" s="289" t="s">
        <v>29199</v>
      </c>
      <c r="N13155" s="289" t="s">
        <v>16421</v>
      </c>
      <c r="O13155" s="289" t="s">
        <v>22256</v>
      </c>
      <c r="P13155" s="289" t="str">
        <f>VLOOKUP(CAT_Details[[#This Row],[Delivery Bp Customer Code]],Table6[],2,0)</f>
        <v>DX01-L5</v>
      </c>
    </row>
    <row r="13156" spans="1:16" x14ac:dyDescent="0.25">
      <c r="A13156" s="289" t="s">
        <v>74</v>
      </c>
      <c r="B13156">
        <v>1</v>
      </c>
      <c r="C13156">
        <v>77</v>
      </c>
      <c r="D13156">
        <v>0.5</v>
      </c>
      <c r="E13156" s="289" t="s">
        <v>29353</v>
      </c>
      <c r="F13156">
        <v>5017551785</v>
      </c>
      <c r="G13156" s="276">
        <v>45940</v>
      </c>
      <c r="H13156">
        <v>20251002817226</v>
      </c>
      <c r="I13156">
        <v>1.1399999999999999</v>
      </c>
      <c r="J13156" s="289" t="s">
        <v>350</v>
      </c>
      <c r="K13156" s="289" t="s">
        <v>29354</v>
      </c>
      <c r="L13156" s="289" t="s">
        <v>275</v>
      </c>
      <c r="M13156" s="289" t="s">
        <v>29427</v>
      </c>
      <c r="N13156" s="289" t="s">
        <v>1095</v>
      </c>
      <c r="O13156" s="289" t="s">
        <v>22256</v>
      </c>
      <c r="P13156" s="289" t="str">
        <f>VLOOKUP(CAT_Details[[#This Row],[Delivery Bp Customer Code]],Table6[],2,0)</f>
        <v>DX01-L5</v>
      </c>
    </row>
    <row r="13157" spans="1:16" x14ac:dyDescent="0.25">
      <c r="A13157" s="289" t="s">
        <v>74</v>
      </c>
      <c r="B13157">
        <v>29</v>
      </c>
      <c r="C13157">
        <v>2465</v>
      </c>
      <c r="D13157">
        <v>11.6</v>
      </c>
      <c r="E13157" s="289" t="s">
        <v>29359</v>
      </c>
      <c r="F13157">
        <v>5017551920</v>
      </c>
      <c r="G13157" s="276">
        <v>45940</v>
      </c>
      <c r="H13157">
        <v>20251001816115</v>
      </c>
      <c r="I13157">
        <v>27.84</v>
      </c>
      <c r="J13157" s="289" t="s">
        <v>350</v>
      </c>
      <c r="K13157" s="289" t="s">
        <v>29360</v>
      </c>
      <c r="L13157" s="289" t="s">
        <v>275</v>
      </c>
      <c r="M13157" s="289" t="s">
        <v>29473</v>
      </c>
      <c r="N13157" s="289" t="s">
        <v>15321</v>
      </c>
      <c r="O13157" s="289" t="s">
        <v>22256</v>
      </c>
      <c r="P13157" s="289" t="str">
        <f>VLOOKUP(CAT_Details[[#This Row],[Delivery Bp Customer Code]],Table6[],2,0)</f>
        <v>DX01-L5</v>
      </c>
    </row>
    <row r="13158" spans="1:16" x14ac:dyDescent="0.25">
      <c r="A13158" s="289" t="s">
        <v>272</v>
      </c>
      <c r="B13158">
        <v>1</v>
      </c>
      <c r="C13158">
        <v>60</v>
      </c>
      <c r="D13158">
        <v>0.2</v>
      </c>
      <c r="E13158" s="289" t="s">
        <v>29054</v>
      </c>
      <c r="F13158">
        <v>5017524402</v>
      </c>
      <c r="G13158" s="276">
        <v>45940</v>
      </c>
      <c r="H13158">
        <v>20250929813956</v>
      </c>
      <c r="I13158">
        <v>0.36</v>
      </c>
      <c r="J13158" s="289" t="s">
        <v>401</v>
      </c>
      <c r="K13158" s="289" t="s">
        <v>29143</v>
      </c>
      <c r="L13158" s="289" t="s">
        <v>275</v>
      </c>
      <c r="M13158" s="289" t="s">
        <v>29300</v>
      </c>
      <c r="N13158" s="289" t="s">
        <v>2533</v>
      </c>
      <c r="O13158" s="289" t="s">
        <v>277</v>
      </c>
      <c r="P13158" s="289" t="str">
        <f>VLOOKUP(CAT_Details[[#This Row],[Delivery Bp Customer Code]],Table6[],2,0)</f>
        <v>U2-L5</v>
      </c>
    </row>
    <row r="13159" spans="1:16" x14ac:dyDescent="0.25">
      <c r="A13159" s="289" t="s">
        <v>272</v>
      </c>
      <c r="B13159">
        <v>5</v>
      </c>
      <c r="C13159">
        <v>428</v>
      </c>
      <c r="D13159">
        <v>2</v>
      </c>
      <c r="E13159" s="289" t="s">
        <v>29044</v>
      </c>
      <c r="F13159">
        <v>5017524446</v>
      </c>
      <c r="G13159" s="276">
        <v>45940</v>
      </c>
      <c r="H13159">
        <v>20250929813978</v>
      </c>
      <c r="I13159">
        <v>2.016</v>
      </c>
      <c r="J13159" s="289" t="s">
        <v>3970</v>
      </c>
      <c r="K13159" s="289" t="s">
        <v>29144</v>
      </c>
      <c r="L13159" s="289" t="s">
        <v>275</v>
      </c>
      <c r="M13159" s="289" t="s">
        <v>29169</v>
      </c>
      <c r="N13159" s="289" t="s">
        <v>25190</v>
      </c>
      <c r="O13159" s="289" t="s">
        <v>277</v>
      </c>
      <c r="P13159" s="289" t="str">
        <f>VLOOKUP(CAT_Details[[#This Row],[Delivery Bp Customer Code]],Table6[],2,0)</f>
        <v>U2-L5</v>
      </c>
    </row>
    <row r="13160" spans="1:16" x14ac:dyDescent="0.25">
      <c r="A13160" s="289" t="s">
        <v>272</v>
      </c>
      <c r="B13160">
        <v>1</v>
      </c>
      <c r="C13160">
        <v>63</v>
      </c>
      <c r="D13160">
        <v>0.4</v>
      </c>
      <c r="E13160" s="289" t="s">
        <v>29070</v>
      </c>
      <c r="F13160">
        <v>5017538873</v>
      </c>
      <c r="G13160" s="276">
        <v>45940</v>
      </c>
      <c r="H13160">
        <v>20251001816587</v>
      </c>
      <c r="I13160">
        <v>1.181</v>
      </c>
      <c r="J13160" s="289" t="s">
        <v>324</v>
      </c>
      <c r="K13160" s="289" t="s">
        <v>29150</v>
      </c>
      <c r="L13160" s="289" t="s">
        <v>275</v>
      </c>
      <c r="M13160" s="289" t="s">
        <v>29264</v>
      </c>
      <c r="N13160" s="289" t="s">
        <v>612</v>
      </c>
      <c r="O13160" s="289" t="s">
        <v>277</v>
      </c>
      <c r="P13160" s="289" t="str">
        <f>VLOOKUP(CAT_Details[[#This Row],[Delivery Bp Customer Code]],Table6[],2,0)</f>
        <v>U2-L5</v>
      </c>
    </row>
    <row r="13161" spans="1:16" x14ac:dyDescent="0.25">
      <c r="A13161" s="289" t="s">
        <v>272</v>
      </c>
      <c r="B13161">
        <v>2</v>
      </c>
      <c r="C13161">
        <v>268</v>
      </c>
      <c r="D13161">
        <v>0.8</v>
      </c>
      <c r="E13161" s="289" t="s">
        <v>29157</v>
      </c>
      <c r="F13161">
        <v>5017538969</v>
      </c>
      <c r="G13161" s="276">
        <v>45940</v>
      </c>
      <c r="H13161">
        <v>20251002817423</v>
      </c>
      <c r="I13161">
        <v>1.92</v>
      </c>
      <c r="J13161" s="289" t="s">
        <v>324</v>
      </c>
      <c r="K13161" s="289" t="s">
        <v>29158</v>
      </c>
      <c r="L13161" s="289" t="s">
        <v>275</v>
      </c>
      <c r="M13161" s="289" t="s">
        <v>29429</v>
      </c>
      <c r="N13161" s="289" t="s">
        <v>616</v>
      </c>
      <c r="O13161" s="289" t="s">
        <v>277</v>
      </c>
      <c r="P13161" s="289" t="str">
        <f>VLOOKUP(CAT_Details[[#This Row],[Delivery Bp Customer Code]],Table6[],2,0)</f>
        <v>U2-L5</v>
      </c>
    </row>
    <row r="13162" spans="1:16" x14ac:dyDescent="0.25">
      <c r="A13162" s="289" t="s">
        <v>272</v>
      </c>
      <c r="B13162">
        <v>14</v>
      </c>
      <c r="C13162">
        <v>910</v>
      </c>
      <c r="D13162">
        <v>5.6</v>
      </c>
      <c r="E13162" s="289" t="s">
        <v>29159</v>
      </c>
      <c r="F13162">
        <v>5017538977</v>
      </c>
      <c r="G13162" s="276">
        <v>45940</v>
      </c>
      <c r="H13162">
        <v>20250929814403</v>
      </c>
      <c r="I13162">
        <v>10.752000000000001</v>
      </c>
      <c r="J13162" s="289" t="s">
        <v>324</v>
      </c>
      <c r="K13162" s="289" t="s">
        <v>29160</v>
      </c>
      <c r="L13162" s="289" t="s">
        <v>275</v>
      </c>
      <c r="M13162" s="289" t="s">
        <v>29429</v>
      </c>
      <c r="N13162" s="289" t="s">
        <v>562</v>
      </c>
      <c r="O13162" s="289" t="s">
        <v>277</v>
      </c>
      <c r="P13162" s="289" t="str">
        <f>VLOOKUP(CAT_Details[[#This Row],[Delivery Bp Customer Code]],Table6[],2,0)</f>
        <v>U2-L5</v>
      </c>
    </row>
    <row r="13163" spans="1:16" x14ac:dyDescent="0.25">
      <c r="A13163" s="289" t="s">
        <v>272</v>
      </c>
      <c r="B13163">
        <v>4</v>
      </c>
      <c r="C13163">
        <v>755.5</v>
      </c>
      <c r="D13163">
        <v>1.96</v>
      </c>
      <c r="E13163" s="289" t="s">
        <v>29661</v>
      </c>
      <c r="F13163">
        <v>5017583256</v>
      </c>
      <c r="G13163" s="276">
        <v>45940</v>
      </c>
      <c r="H13163">
        <v>20251007820008</v>
      </c>
      <c r="I13163">
        <v>5.1150000000000002</v>
      </c>
      <c r="J13163" s="289" t="s">
        <v>273</v>
      </c>
      <c r="K13163" s="289" t="s">
        <v>29662</v>
      </c>
      <c r="L13163" s="289" t="s">
        <v>275</v>
      </c>
      <c r="M13163" s="289" t="s">
        <v>29434</v>
      </c>
      <c r="N13163" s="289" t="s">
        <v>519</v>
      </c>
      <c r="O13163" s="289" t="s">
        <v>277</v>
      </c>
      <c r="P13163" s="289" t="str">
        <f>VLOOKUP(CAT_Details[[#This Row],[Delivery Bp Customer Code]],Table6[],2,0)</f>
        <v>U2-L5</v>
      </c>
    </row>
    <row r="13164" spans="1:16" x14ac:dyDescent="0.25">
      <c r="A13164" s="289" t="s">
        <v>278</v>
      </c>
      <c r="B13164">
        <v>2</v>
      </c>
      <c r="C13164">
        <v>490</v>
      </c>
      <c r="D13164">
        <v>0.8</v>
      </c>
      <c r="E13164" s="289" t="s">
        <v>28818</v>
      </c>
      <c r="F13164">
        <v>5017508353</v>
      </c>
      <c r="G13164" s="276">
        <v>45943</v>
      </c>
      <c r="H13164">
        <v>20250930815045</v>
      </c>
      <c r="I13164">
        <v>1.92</v>
      </c>
      <c r="J13164" s="289" t="s">
        <v>317</v>
      </c>
      <c r="K13164" s="289" t="s">
        <v>28819</v>
      </c>
      <c r="L13164" s="289" t="s">
        <v>275</v>
      </c>
      <c r="M13164" s="289" t="s">
        <v>29428</v>
      </c>
      <c r="N13164" s="289" t="s">
        <v>16210</v>
      </c>
      <c r="O13164" s="289" t="s">
        <v>498</v>
      </c>
      <c r="P13164" s="289" t="str">
        <f>VLOOKUP(CAT_Details[[#This Row],[Delivery Bp Customer Code]],Table6[],2,0)</f>
        <v>DK-BM01</v>
      </c>
    </row>
    <row r="13165" spans="1:16" x14ac:dyDescent="0.25">
      <c r="A13165" s="289" t="s">
        <v>278</v>
      </c>
      <c r="B13165">
        <v>2</v>
      </c>
      <c r="C13165">
        <v>1040</v>
      </c>
      <c r="D13165">
        <v>0.8</v>
      </c>
      <c r="E13165" s="289" t="s">
        <v>28998</v>
      </c>
      <c r="F13165">
        <v>5017538677</v>
      </c>
      <c r="G13165" s="276">
        <v>45943</v>
      </c>
      <c r="H13165">
        <v>20251001816666</v>
      </c>
      <c r="I13165">
        <v>1.1519999999999999</v>
      </c>
      <c r="J13165" s="289" t="s">
        <v>324</v>
      </c>
      <c r="K13165" s="289" t="s">
        <v>28999</v>
      </c>
      <c r="L13165" s="289" t="s">
        <v>275</v>
      </c>
      <c r="M13165" s="289" t="s">
        <v>29749</v>
      </c>
      <c r="N13165" s="289" t="s">
        <v>399</v>
      </c>
      <c r="O13165" s="289" t="s">
        <v>498</v>
      </c>
      <c r="P13165" s="289" t="str">
        <f>VLOOKUP(CAT_Details[[#This Row],[Delivery Bp Customer Code]],Table6[],2,0)</f>
        <v>DK-BM01</v>
      </c>
    </row>
    <row r="13166" spans="1:16" x14ac:dyDescent="0.25">
      <c r="A13166" s="289" t="s">
        <v>278</v>
      </c>
      <c r="B13166">
        <v>9</v>
      </c>
      <c r="C13166">
        <v>3438</v>
      </c>
      <c r="D13166">
        <v>3.6</v>
      </c>
      <c r="E13166" s="289" t="s">
        <v>29004</v>
      </c>
      <c r="F13166">
        <v>5017538897</v>
      </c>
      <c r="G13166" s="276">
        <v>45943</v>
      </c>
      <c r="H13166">
        <v>20251002817210</v>
      </c>
      <c r="I13166">
        <v>8.2080000000000002</v>
      </c>
      <c r="J13166" s="289" t="s">
        <v>853</v>
      </c>
      <c r="K13166" s="289" t="s">
        <v>29005</v>
      </c>
      <c r="L13166" s="289" t="s">
        <v>275</v>
      </c>
      <c r="M13166" s="289" t="s">
        <v>29699</v>
      </c>
      <c r="N13166" s="289" t="s">
        <v>22845</v>
      </c>
      <c r="O13166" s="289" t="s">
        <v>498</v>
      </c>
      <c r="P13166" s="289" t="str">
        <f>VLOOKUP(CAT_Details[[#This Row],[Delivery Bp Customer Code]],Table6[],2,0)</f>
        <v>DK-BM01</v>
      </c>
    </row>
    <row r="13167" spans="1:16" x14ac:dyDescent="0.25">
      <c r="A13167" s="289" t="s">
        <v>278</v>
      </c>
      <c r="B13167">
        <v>1</v>
      </c>
      <c r="C13167">
        <v>23.07</v>
      </c>
      <c r="D13167">
        <v>0.2</v>
      </c>
      <c r="E13167" s="289" t="s">
        <v>29189</v>
      </c>
      <c r="F13167">
        <v>5017566367</v>
      </c>
      <c r="G13167" s="276">
        <v>45943</v>
      </c>
      <c r="H13167">
        <v>20251003818202</v>
      </c>
      <c r="I13167">
        <v>0.192</v>
      </c>
      <c r="J13167" s="289" t="s">
        <v>280</v>
      </c>
      <c r="K13167" s="289" t="s">
        <v>29190</v>
      </c>
      <c r="L13167" s="289" t="s">
        <v>275</v>
      </c>
      <c r="M13167" s="289" t="s">
        <v>29786</v>
      </c>
      <c r="N13167" s="289" t="s">
        <v>23070</v>
      </c>
      <c r="O13167" s="289" t="s">
        <v>498</v>
      </c>
      <c r="P13167" s="289" t="str">
        <f>VLOOKUP(CAT_Details[[#This Row],[Delivery Bp Customer Code]],Table6[],2,0)</f>
        <v>DK-BM01</v>
      </c>
    </row>
    <row r="13168" spans="1:16" x14ac:dyDescent="0.25">
      <c r="A13168" s="289" t="s">
        <v>278</v>
      </c>
      <c r="B13168">
        <v>2</v>
      </c>
      <c r="C13168">
        <v>854</v>
      </c>
      <c r="D13168">
        <v>0.8</v>
      </c>
      <c r="E13168" s="289" t="s">
        <v>29193</v>
      </c>
      <c r="F13168">
        <v>5017566773</v>
      </c>
      <c r="G13168" s="276">
        <v>45943</v>
      </c>
      <c r="H13168">
        <v>20251006819502</v>
      </c>
      <c r="I13168">
        <v>1.8720000000000001</v>
      </c>
      <c r="J13168" s="289" t="s">
        <v>350</v>
      </c>
      <c r="K13168" s="289" t="s">
        <v>29194</v>
      </c>
      <c r="L13168" s="289" t="s">
        <v>275</v>
      </c>
      <c r="M13168" s="289" t="s">
        <v>29431</v>
      </c>
      <c r="N13168" s="289" t="s">
        <v>1834</v>
      </c>
      <c r="O13168" s="289" t="s">
        <v>498</v>
      </c>
      <c r="P13168" s="289" t="str">
        <f>VLOOKUP(CAT_Details[[#This Row],[Delivery Bp Customer Code]],Table6[],2,0)</f>
        <v>DK-BM01</v>
      </c>
    </row>
    <row r="13169" spans="1:16" x14ac:dyDescent="0.25">
      <c r="A13169" s="289" t="s">
        <v>278</v>
      </c>
      <c r="B13169">
        <v>15</v>
      </c>
      <c r="C13169">
        <v>8250</v>
      </c>
      <c r="D13169">
        <v>6</v>
      </c>
      <c r="E13169" s="289" t="s">
        <v>29437</v>
      </c>
      <c r="F13169">
        <v>5017583367</v>
      </c>
      <c r="G13169" s="276">
        <v>45943</v>
      </c>
      <c r="H13169">
        <v>20251002817634</v>
      </c>
      <c r="I13169">
        <v>13.68</v>
      </c>
      <c r="J13169" s="289" t="s">
        <v>280</v>
      </c>
      <c r="K13169" s="289" t="s">
        <v>29438</v>
      </c>
      <c r="L13169" s="289" t="s">
        <v>275</v>
      </c>
      <c r="M13169" s="289" t="s">
        <v>29439</v>
      </c>
      <c r="N13169" s="289" t="s">
        <v>1402</v>
      </c>
      <c r="O13169" s="289" t="s">
        <v>498</v>
      </c>
      <c r="P13169" s="289" t="str">
        <f>VLOOKUP(CAT_Details[[#This Row],[Delivery Bp Customer Code]],Table6[],2,0)</f>
        <v>DK-BM01</v>
      </c>
    </row>
    <row r="13170" spans="1:16" x14ac:dyDescent="0.25">
      <c r="A13170" s="289" t="s">
        <v>278</v>
      </c>
      <c r="B13170">
        <v>2</v>
      </c>
      <c r="C13170">
        <v>798</v>
      </c>
      <c r="D13170">
        <v>0.8</v>
      </c>
      <c r="E13170" s="289" t="s">
        <v>29440</v>
      </c>
      <c r="F13170">
        <v>5017583417</v>
      </c>
      <c r="G13170" s="276">
        <v>45943</v>
      </c>
      <c r="H13170">
        <v>20250929814487</v>
      </c>
      <c r="I13170">
        <v>1.92</v>
      </c>
      <c r="J13170" s="289" t="s">
        <v>280</v>
      </c>
      <c r="K13170" s="289" t="s">
        <v>29441</v>
      </c>
      <c r="L13170" s="289" t="s">
        <v>275</v>
      </c>
      <c r="M13170" s="289" t="s">
        <v>29439</v>
      </c>
      <c r="N13170" s="289" t="s">
        <v>868</v>
      </c>
      <c r="O13170" s="289" t="s">
        <v>498</v>
      </c>
      <c r="P13170" s="289" t="str">
        <f>VLOOKUP(CAT_Details[[#This Row],[Delivery Bp Customer Code]],Table6[],2,0)</f>
        <v>DK-BM01</v>
      </c>
    </row>
    <row r="13171" spans="1:16" x14ac:dyDescent="0.25">
      <c r="A13171" s="289" t="s">
        <v>278</v>
      </c>
      <c r="B13171">
        <v>6</v>
      </c>
      <c r="C13171">
        <v>2400</v>
      </c>
      <c r="D13171">
        <v>1.2</v>
      </c>
      <c r="E13171" s="289" t="s">
        <v>29451</v>
      </c>
      <c r="F13171">
        <v>5017583791</v>
      </c>
      <c r="G13171" s="276">
        <v>45943</v>
      </c>
      <c r="H13171">
        <v>20251003818273</v>
      </c>
      <c r="I13171">
        <v>2.419</v>
      </c>
      <c r="J13171" s="289" t="s">
        <v>280</v>
      </c>
      <c r="K13171" s="289" t="s">
        <v>29452</v>
      </c>
      <c r="L13171" s="289" t="s">
        <v>275</v>
      </c>
      <c r="M13171" s="289" t="s">
        <v>29786</v>
      </c>
      <c r="N13171" s="289" t="s">
        <v>314</v>
      </c>
      <c r="O13171" s="289" t="s">
        <v>498</v>
      </c>
      <c r="P13171" s="289" t="str">
        <f>VLOOKUP(CAT_Details[[#This Row],[Delivery Bp Customer Code]],Table6[],2,0)</f>
        <v>DK-BM01</v>
      </c>
    </row>
    <row r="13172" spans="1:16" x14ac:dyDescent="0.25">
      <c r="A13172" s="289" t="s">
        <v>278</v>
      </c>
      <c r="B13172">
        <v>1</v>
      </c>
      <c r="C13172">
        <v>400</v>
      </c>
      <c r="D13172">
        <v>0.2</v>
      </c>
      <c r="E13172" s="289" t="s">
        <v>29451</v>
      </c>
      <c r="F13172">
        <v>5017583794</v>
      </c>
      <c r="G13172" s="276">
        <v>45943</v>
      </c>
      <c r="H13172">
        <v>20251007820672</v>
      </c>
      <c r="I13172">
        <v>0.40300000000000002</v>
      </c>
      <c r="J13172" s="289" t="s">
        <v>280</v>
      </c>
      <c r="K13172" s="289" t="s">
        <v>29453</v>
      </c>
      <c r="L13172" s="289" t="s">
        <v>275</v>
      </c>
      <c r="M13172" s="289"/>
      <c r="N13172" s="289" t="s">
        <v>314</v>
      </c>
      <c r="O13172" s="289" t="s">
        <v>498</v>
      </c>
      <c r="P13172" s="289" t="str">
        <f>VLOOKUP(CAT_Details[[#This Row],[Delivery Bp Customer Code]],Table6[],2,0)</f>
        <v>DK-BM01</v>
      </c>
    </row>
    <row r="13173" spans="1:16" x14ac:dyDescent="0.25">
      <c r="A13173" s="289" t="s">
        <v>278</v>
      </c>
      <c r="B13173">
        <v>2</v>
      </c>
      <c r="C13173">
        <v>320</v>
      </c>
      <c r="D13173">
        <v>0.8</v>
      </c>
      <c r="E13173" s="289" t="s">
        <v>29464</v>
      </c>
      <c r="F13173">
        <v>5017599965</v>
      </c>
      <c r="G13173" s="276">
        <v>45943</v>
      </c>
      <c r="H13173">
        <v>20251008820977</v>
      </c>
      <c r="I13173">
        <v>1.1519999999999999</v>
      </c>
      <c r="J13173" s="289" t="s">
        <v>273</v>
      </c>
      <c r="K13173" s="289" t="s">
        <v>29465</v>
      </c>
      <c r="L13173" s="289" t="s">
        <v>275</v>
      </c>
      <c r="M13173" s="289" t="s">
        <v>29699</v>
      </c>
      <c r="N13173" s="289" t="s">
        <v>653</v>
      </c>
      <c r="O13173" s="289" t="s">
        <v>498</v>
      </c>
      <c r="P13173" s="289" t="str">
        <f>VLOOKUP(CAT_Details[[#This Row],[Delivery Bp Customer Code]],Table6[],2,0)</f>
        <v>DK-BM01</v>
      </c>
    </row>
    <row r="13174" spans="1:16" x14ac:dyDescent="0.25">
      <c r="A13174" s="289" t="s">
        <v>278</v>
      </c>
      <c r="B13174">
        <v>1</v>
      </c>
      <c r="C13174">
        <v>300</v>
      </c>
      <c r="D13174">
        <v>0.4</v>
      </c>
      <c r="E13174" s="289" t="s">
        <v>29464</v>
      </c>
      <c r="F13174">
        <v>5017599966</v>
      </c>
      <c r="G13174" s="276">
        <v>45943</v>
      </c>
      <c r="H13174">
        <v>20251008820974</v>
      </c>
      <c r="I13174">
        <v>0.57599999999999996</v>
      </c>
      <c r="J13174" s="289" t="s">
        <v>273</v>
      </c>
      <c r="K13174" s="289" t="s">
        <v>29466</v>
      </c>
      <c r="L13174" s="289" t="s">
        <v>275</v>
      </c>
      <c r="M13174" s="289" t="s">
        <v>29699</v>
      </c>
      <c r="N13174" s="289" t="s">
        <v>653</v>
      </c>
      <c r="O13174" s="289" t="s">
        <v>498</v>
      </c>
      <c r="P13174" s="289" t="str">
        <f>VLOOKUP(CAT_Details[[#This Row],[Delivery Bp Customer Code]],Table6[],2,0)</f>
        <v>DK-BM01</v>
      </c>
    </row>
    <row r="13175" spans="1:16" x14ac:dyDescent="0.25">
      <c r="A13175" s="289" t="s">
        <v>278</v>
      </c>
      <c r="B13175">
        <v>1</v>
      </c>
      <c r="C13175">
        <v>0.02</v>
      </c>
      <c r="D13175">
        <v>0.03</v>
      </c>
      <c r="E13175" s="289" t="s">
        <v>27640</v>
      </c>
      <c r="F13175">
        <v>5017622633</v>
      </c>
      <c r="G13175" s="276">
        <v>45943</v>
      </c>
      <c r="H13175">
        <v>20250916804715</v>
      </c>
      <c r="I13175">
        <v>1.6E-2</v>
      </c>
      <c r="J13175" s="289" t="s">
        <v>350</v>
      </c>
      <c r="K13175" s="289" t="s">
        <v>29838</v>
      </c>
      <c r="L13175" s="289" t="s">
        <v>275</v>
      </c>
      <c r="M13175" s="289" t="s">
        <v>29839</v>
      </c>
      <c r="N13175" s="289" t="s">
        <v>1831</v>
      </c>
      <c r="O13175" s="289" t="s">
        <v>498</v>
      </c>
      <c r="P13175" s="289" t="str">
        <f>VLOOKUP(CAT_Details[[#This Row],[Delivery Bp Customer Code]],Table6[],2,0)</f>
        <v>DK-BM01</v>
      </c>
    </row>
    <row r="13176" spans="1:16" x14ac:dyDescent="0.25">
      <c r="A13176" s="289" t="s">
        <v>75</v>
      </c>
      <c r="B13176">
        <v>1</v>
      </c>
      <c r="C13176">
        <v>30</v>
      </c>
      <c r="D13176">
        <v>0.2</v>
      </c>
      <c r="E13176" s="289" t="s">
        <v>29007</v>
      </c>
      <c r="F13176">
        <v>5017524121</v>
      </c>
      <c r="G13176" s="276">
        <v>45943</v>
      </c>
      <c r="H13176">
        <v>20250930815049</v>
      </c>
      <c r="I13176">
        <v>0.14399999999999999</v>
      </c>
      <c r="J13176" s="289" t="s">
        <v>294</v>
      </c>
      <c r="K13176" s="289" t="s">
        <v>29008</v>
      </c>
      <c r="L13176" s="289" t="s">
        <v>275</v>
      </c>
      <c r="M13176" s="289" t="s">
        <v>29173</v>
      </c>
      <c r="N13176" s="289" t="s">
        <v>555</v>
      </c>
      <c r="O13176" s="289" t="s">
        <v>2173</v>
      </c>
      <c r="P13176" s="289" t="str">
        <f>VLOOKUP(CAT_Details[[#This Row],[Delivery Bp Customer Code]],Table6[],2,0)</f>
        <v>OYL1</v>
      </c>
    </row>
    <row r="13177" spans="1:16" x14ac:dyDescent="0.25">
      <c r="A13177" s="289" t="s">
        <v>75</v>
      </c>
      <c r="B13177">
        <v>1</v>
      </c>
      <c r="C13177">
        <v>14</v>
      </c>
      <c r="D13177">
        <v>0.08</v>
      </c>
      <c r="E13177" s="289" t="s">
        <v>29013</v>
      </c>
      <c r="F13177">
        <v>5017524285</v>
      </c>
      <c r="G13177" s="276">
        <v>45943</v>
      </c>
      <c r="H13177">
        <v>20250929814636</v>
      </c>
      <c r="I13177">
        <v>0.06</v>
      </c>
      <c r="J13177" s="289" t="s">
        <v>287</v>
      </c>
      <c r="K13177" s="289" t="s">
        <v>29014</v>
      </c>
      <c r="L13177" s="289" t="s">
        <v>275</v>
      </c>
      <c r="M13177" s="289" t="s">
        <v>29472</v>
      </c>
      <c r="N13177" s="289" t="s">
        <v>468</v>
      </c>
      <c r="O13177" s="289" t="s">
        <v>2173</v>
      </c>
      <c r="P13177" s="289" t="str">
        <f>VLOOKUP(CAT_Details[[#This Row],[Delivery Bp Customer Code]],Table6[],2,0)</f>
        <v>OYL1</v>
      </c>
    </row>
    <row r="13178" spans="1:16" x14ac:dyDescent="0.25">
      <c r="A13178" s="289" t="s">
        <v>75</v>
      </c>
      <c r="B13178">
        <v>8</v>
      </c>
      <c r="C13178">
        <v>744</v>
      </c>
      <c r="D13178">
        <v>3.34</v>
      </c>
      <c r="E13178" s="289" t="s">
        <v>29015</v>
      </c>
      <c r="F13178">
        <v>5017524363</v>
      </c>
      <c r="G13178" s="276">
        <v>45943</v>
      </c>
      <c r="H13178">
        <v>20250930815502</v>
      </c>
      <c r="I13178">
        <v>14</v>
      </c>
      <c r="J13178" s="289" t="s">
        <v>294</v>
      </c>
      <c r="K13178" s="289" t="s">
        <v>29016</v>
      </c>
      <c r="L13178" s="289" t="s">
        <v>275</v>
      </c>
      <c r="M13178" s="289" t="s">
        <v>29198</v>
      </c>
      <c r="N13178" s="289" t="s">
        <v>5685</v>
      </c>
      <c r="O13178" s="289" t="s">
        <v>5281</v>
      </c>
      <c r="P13178" s="289" t="str">
        <f>VLOOKUP(CAT_Details[[#This Row],[Delivery Bp Customer Code]],Table6[],2,0)</f>
        <v>DK-LW08</v>
      </c>
    </row>
    <row r="13179" spans="1:16" x14ac:dyDescent="0.25">
      <c r="A13179" s="289" t="s">
        <v>75</v>
      </c>
      <c r="B13179">
        <v>2</v>
      </c>
      <c r="C13179">
        <v>136</v>
      </c>
      <c r="D13179">
        <v>0.4</v>
      </c>
      <c r="E13179" s="289" t="s">
        <v>29217</v>
      </c>
      <c r="F13179">
        <v>5017566139</v>
      </c>
      <c r="G13179" s="276">
        <v>45943</v>
      </c>
      <c r="H13179">
        <v>20251002817332</v>
      </c>
      <c r="I13179">
        <v>0.57599999999999996</v>
      </c>
      <c r="J13179" s="289" t="s">
        <v>350</v>
      </c>
      <c r="K13179" s="289" t="s">
        <v>29218</v>
      </c>
      <c r="L13179" s="289" t="s">
        <v>275</v>
      </c>
      <c r="M13179" s="289" t="s">
        <v>29700</v>
      </c>
      <c r="N13179" s="289" t="s">
        <v>743</v>
      </c>
      <c r="O13179" s="289" t="s">
        <v>2173</v>
      </c>
      <c r="P13179" s="289" t="str">
        <f>VLOOKUP(CAT_Details[[#This Row],[Delivery Bp Customer Code]],Table6[],2,0)</f>
        <v>OYL1</v>
      </c>
    </row>
    <row r="13180" spans="1:16" x14ac:dyDescent="0.25">
      <c r="A13180" s="289" t="s">
        <v>75</v>
      </c>
      <c r="B13180">
        <v>4</v>
      </c>
      <c r="C13180">
        <v>64.099999999999994</v>
      </c>
      <c r="D13180">
        <v>0.26</v>
      </c>
      <c r="E13180" s="289" t="s">
        <v>29225</v>
      </c>
      <c r="F13180">
        <v>5017566461</v>
      </c>
      <c r="G13180" s="276">
        <v>45943</v>
      </c>
      <c r="H13180">
        <v>20250930815137</v>
      </c>
      <c r="I13180">
        <v>0.317</v>
      </c>
      <c r="J13180" s="289" t="s">
        <v>350</v>
      </c>
      <c r="K13180" s="289" t="s">
        <v>29226</v>
      </c>
      <c r="L13180" s="289" t="s">
        <v>275</v>
      </c>
      <c r="M13180" s="289" t="s">
        <v>29700</v>
      </c>
      <c r="N13180" s="289" t="s">
        <v>2953</v>
      </c>
      <c r="O13180" s="289" t="s">
        <v>2173</v>
      </c>
      <c r="P13180" s="289" t="str">
        <f>VLOOKUP(CAT_Details[[#This Row],[Delivery Bp Customer Code]],Table6[],2,0)</f>
        <v>OYL1</v>
      </c>
    </row>
    <row r="13181" spans="1:16" x14ac:dyDescent="0.25">
      <c r="A13181" s="289" t="s">
        <v>75</v>
      </c>
      <c r="B13181">
        <v>4</v>
      </c>
      <c r="C13181">
        <v>350</v>
      </c>
      <c r="D13181">
        <v>1.07</v>
      </c>
      <c r="E13181" s="289" t="s">
        <v>29231</v>
      </c>
      <c r="F13181">
        <v>5017566662</v>
      </c>
      <c r="G13181" s="276">
        <v>45943</v>
      </c>
      <c r="H13181">
        <v>20251002817762</v>
      </c>
      <c r="I13181">
        <v>1.5549999999999999</v>
      </c>
      <c r="J13181" s="289" t="s">
        <v>350</v>
      </c>
      <c r="K13181" s="289" t="s">
        <v>29232</v>
      </c>
      <c r="L13181" s="289" t="s">
        <v>275</v>
      </c>
      <c r="M13181" s="289" t="s">
        <v>29431</v>
      </c>
      <c r="N13181" s="289" t="s">
        <v>482</v>
      </c>
      <c r="O13181" s="289" t="s">
        <v>2173</v>
      </c>
      <c r="P13181" s="289" t="str">
        <f>VLOOKUP(CAT_Details[[#This Row],[Delivery Bp Customer Code]],Table6[],2,0)</f>
        <v>OYL1</v>
      </c>
    </row>
    <row r="13182" spans="1:16" x14ac:dyDescent="0.25">
      <c r="A13182" s="289" t="s">
        <v>17052</v>
      </c>
      <c r="B13182">
        <v>1</v>
      </c>
      <c r="C13182">
        <v>34</v>
      </c>
      <c r="D13182">
        <v>0.4</v>
      </c>
      <c r="E13182" s="289" t="s">
        <v>29035</v>
      </c>
      <c r="F13182">
        <v>5017538848</v>
      </c>
      <c r="G13182" s="276">
        <v>45943</v>
      </c>
      <c r="H13182">
        <v>20251002817253</v>
      </c>
      <c r="I13182">
        <v>0.34599999999999997</v>
      </c>
      <c r="J13182" s="289" t="s">
        <v>3890</v>
      </c>
      <c r="K13182" s="289" t="s">
        <v>29036</v>
      </c>
      <c r="L13182" s="289" t="s">
        <v>280</v>
      </c>
      <c r="M13182" s="289" t="s">
        <v>29516</v>
      </c>
      <c r="N13182" s="289" t="s">
        <v>3896</v>
      </c>
      <c r="O13182" s="289" t="s">
        <v>18284</v>
      </c>
      <c r="P13182" s="289">
        <f>VLOOKUP(CAT_Details[[#This Row],[Delivery Bp Customer Code]],Table6[],2,0)</f>
        <v>3705</v>
      </c>
    </row>
    <row r="13183" spans="1:16" x14ac:dyDescent="0.25">
      <c r="A13183" s="289" t="s">
        <v>17052</v>
      </c>
      <c r="B13183">
        <v>3</v>
      </c>
      <c r="C13183">
        <v>342</v>
      </c>
      <c r="D13183">
        <v>1.2</v>
      </c>
      <c r="E13183" s="289" t="s">
        <v>29035</v>
      </c>
      <c r="F13183">
        <v>5017538849</v>
      </c>
      <c r="G13183" s="276">
        <v>45943</v>
      </c>
      <c r="H13183">
        <v>20251002817438</v>
      </c>
      <c r="I13183">
        <v>2.0640000000000001</v>
      </c>
      <c r="J13183" s="289" t="s">
        <v>3890</v>
      </c>
      <c r="K13183" s="289" t="s">
        <v>29037</v>
      </c>
      <c r="L13183" s="289" t="s">
        <v>280</v>
      </c>
      <c r="M13183" s="289" t="s">
        <v>29516</v>
      </c>
      <c r="N13183" s="289" t="s">
        <v>3896</v>
      </c>
      <c r="O13183" s="289" t="s">
        <v>18284</v>
      </c>
      <c r="P13183" s="289">
        <f>VLOOKUP(CAT_Details[[#This Row],[Delivery Bp Customer Code]],Table6[],2,0)</f>
        <v>3705</v>
      </c>
    </row>
    <row r="13184" spans="1:16" x14ac:dyDescent="0.25">
      <c r="A13184" s="289" t="s">
        <v>17052</v>
      </c>
      <c r="B13184">
        <v>2</v>
      </c>
      <c r="C13184">
        <v>1320</v>
      </c>
      <c r="D13184">
        <v>0.91</v>
      </c>
      <c r="E13184" s="289" t="s">
        <v>29004</v>
      </c>
      <c r="F13184">
        <v>5017538898</v>
      </c>
      <c r="G13184" s="276">
        <v>45943</v>
      </c>
      <c r="H13184">
        <v>20251002817677</v>
      </c>
      <c r="I13184">
        <v>1.744</v>
      </c>
      <c r="J13184" s="289" t="s">
        <v>853</v>
      </c>
      <c r="K13184" s="289" t="s">
        <v>29038</v>
      </c>
      <c r="L13184" s="289" t="s">
        <v>280</v>
      </c>
      <c r="M13184" s="289" t="s">
        <v>29699</v>
      </c>
      <c r="N13184" s="289" t="s">
        <v>22845</v>
      </c>
      <c r="O13184" s="289" t="s">
        <v>18284</v>
      </c>
      <c r="P13184" s="289">
        <f>VLOOKUP(CAT_Details[[#This Row],[Delivery Bp Customer Code]],Table6[],2,0)</f>
        <v>3705</v>
      </c>
    </row>
    <row r="13185" spans="1:16" x14ac:dyDescent="0.25">
      <c r="A13185" s="289" t="s">
        <v>17052</v>
      </c>
      <c r="B13185">
        <v>1</v>
      </c>
      <c r="C13185">
        <v>149</v>
      </c>
      <c r="D13185">
        <v>0.4</v>
      </c>
      <c r="E13185" s="289" t="s">
        <v>29271</v>
      </c>
      <c r="F13185">
        <v>5017566467</v>
      </c>
      <c r="G13185" s="276">
        <v>45943</v>
      </c>
      <c r="H13185">
        <v>20251006819057</v>
      </c>
      <c r="I13185">
        <v>0.97</v>
      </c>
      <c r="J13185" s="289" t="s">
        <v>275</v>
      </c>
      <c r="K13185" s="289" t="s">
        <v>29272</v>
      </c>
      <c r="L13185" s="289" t="s">
        <v>280</v>
      </c>
      <c r="M13185" s="289" t="s">
        <v>29733</v>
      </c>
      <c r="N13185" s="289" t="s">
        <v>19026</v>
      </c>
      <c r="O13185" s="289" t="s">
        <v>18284</v>
      </c>
      <c r="P13185" s="289">
        <f>VLOOKUP(CAT_Details[[#This Row],[Delivery Bp Customer Code]],Table6[],2,0)</f>
        <v>3705</v>
      </c>
    </row>
    <row r="13186" spans="1:16" x14ac:dyDescent="0.25">
      <c r="A13186" s="289" t="s">
        <v>17052</v>
      </c>
      <c r="B13186">
        <v>1</v>
      </c>
      <c r="C13186">
        <v>412</v>
      </c>
      <c r="D13186">
        <v>0.4</v>
      </c>
      <c r="E13186" s="289" t="s">
        <v>29273</v>
      </c>
      <c r="F13186">
        <v>5017566479</v>
      </c>
      <c r="G13186" s="276">
        <v>45943</v>
      </c>
      <c r="H13186">
        <v>20251001816528</v>
      </c>
      <c r="I13186">
        <v>0.57599999999999996</v>
      </c>
      <c r="J13186" s="289" t="s">
        <v>275</v>
      </c>
      <c r="K13186" s="289" t="s">
        <v>29274</v>
      </c>
      <c r="L13186" s="289" t="s">
        <v>280</v>
      </c>
      <c r="M13186" s="289" t="s">
        <v>29733</v>
      </c>
      <c r="N13186" s="289" t="s">
        <v>19698</v>
      </c>
      <c r="O13186" s="289" t="s">
        <v>18284</v>
      </c>
      <c r="P13186" s="289">
        <f>VLOOKUP(CAT_Details[[#This Row],[Delivery Bp Customer Code]],Table6[],2,0)</f>
        <v>3705</v>
      </c>
    </row>
    <row r="13187" spans="1:16" x14ac:dyDescent="0.25">
      <c r="A13187" s="289" t="s">
        <v>17052</v>
      </c>
      <c r="B13187">
        <v>2</v>
      </c>
      <c r="C13187">
        <v>604</v>
      </c>
      <c r="D13187">
        <v>0.8</v>
      </c>
      <c r="E13187" s="289" t="s">
        <v>29273</v>
      </c>
      <c r="F13187">
        <v>5017566480</v>
      </c>
      <c r="G13187" s="276">
        <v>45943</v>
      </c>
      <c r="H13187">
        <v>20251001816532</v>
      </c>
      <c r="I13187">
        <v>1.1519999999999999</v>
      </c>
      <c r="J13187" s="289" t="s">
        <v>275</v>
      </c>
      <c r="K13187" s="289" t="s">
        <v>29275</v>
      </c>
      <c r="L13187" s="289" t="s">
        <v>280</v>
      </c>
      <c r="M13187" s="289" t="s">
        <v>29733</v>
      </c>
      <c r="N13187" s="289" t="s">
        <v>19698</v>
      </c>
      <c r="O13187" s="289" t="s">
        <v>18284</v>
      </c>
      <c r="P13187" s="289">
        <f>VLOOKUP(CAT_Details[[#This Row],[Delivery Bp Customer Code]],Table6[],2,0)</f>
        <v>3705</v>
      </c>
    </row>
    <row r="13188" spans="1:16" x14ac:dyDescent="0.25">
      <c r="A13188" s="289" t="s">
        <v>17052</v>
      </c>
      <c r="B13188">
        <v>2</v>
      </c>
      <c r="C13188">
        <v>6</v>
      </c>
      <c r="D13188">
        <v>0.06</v>
      </c>
      <c r="E13188" s="289" t="s">
        <v>29278</v>
      </c>
      <c r="F13188">
        <v>5017566551</v>
      </c>
      <c r="G13188" s="276">
        <v>45943</v>
      </c>
      <c r="H13188">
        <v>20251006818926</v>
      </c>
      <c r="I13188">
        <v>2.1000000000000001E-2</v>
      </c>
      <c r="J13188" s="289" t="s">
        <v>302</v>
      </c>
      <c r="K13188" s="289" t="s">
        <v>29279</v>
      </c>
      <c r="L13188" s="289" t="s">
        <v>280</v>
      </c>
      <c r="M13188" s="289" t="s">
        <v>29518</v>
      </c>
      <c r="N13188" s="289" t="s">
        <v>18394</v>
      </c>
      <c r="O13188" s="289" t="s">
        <v>18284</v>
      </c>
      <c r="P13188" s="289">
        <f>VLOOKUP(CAT_Details[[#This Row],[Delivery Bp Customer Code]],Table6[],2,0)</f>
        <v>3705</v>
      </c>
    </row>
    <row r="13189" spans="1:16" x14ac:dyDescent="0.25">
      <c r="A13189" s="289" t="s">
        <v>17052</v>
      </c>
      <c r="B13189">
        <v>2</v>
      </c>
      <c r="C13189">
        <v>468</v>
      </c>
      <c r="D13189">
        <v>0.8</v>
      </c>
      <c r="E13189" s="289" t="s">
        <v>29278</v>
      </c>
      <c r="F13189">
        <v>5017566552</v>
      </c>
      <c r="G13189" s="276">
        <v>45943</v>
      </c>
      <c r="H13189">
        <v>20251006818927</v>
      </c>
      <c r="I13189">
        <v>1.1519999999999999</v>
      </c>
      <c r="J13189" s="289" t="s">
        <v>302</v>
      </c>
      <c r="K13189" s="289" t="s">
        <v>29280</v>
      </c>
      <c r="L13189" s="289" t="s">
        <v>280</v>
      </c>
      <c r="M13189" s="289" t="s">
        <v>29518</v>
      </c>
      <c r="N13189" s="289" t="s">
        <v>18394</v>
      </c>
      <c r="O13189" s="289" t="s">
        <v>18284</v>
      </c>
      <c r="P13189" s="289">
        <f>VLOOKUP(CAT_Details[[#This Row],[Delivery Bp Customer Code]],Table6[],2,0)</f>
        <v>3705</v>
      </c>
    </row>
    <row r="13190" spans="1:16" x14ac:dyDescent="0.25">
      <c r="A13190" s="289" t="s">
        <v>17052</v>
      </c>
      <c r="B13190">
        <v>1</v>
      </c>
      <c r="C13190">
        <v>2</v>
      </c>
      <c r="D13190">
        <v>0.05</v>
      </c>
      <c r="E13190" s="289" t="s">
        <v>29281</v>
      </c>
      <c r="F13190">
        <v>5017566668</v>
      </c>
      <c r="G13190" s="276">
        <v>45943</v>
      </c>
      <c r="H13190">
        <v>20251002817905</v>
      </c>
      <c r="I13190">
        <v>5.0000000000000001E-3</v>
      </c>
      <c r="J13190" s="289" t="s">
        <v>275</v>
      </c>
      <c r="K13190" s="289" t="s">
        <v>29282</v>
      </c>
      <c r="L13190" s="289" t="s">
        <v>280</v>
      </c>
      <c r="M13190" s="289" t="s">
        <v>29733</v>
      </c>
      <c r="N13190" s="289" t="s">
        <v>26316</v>
      </c>
      <c r="O13190" s="289" t="s">
        <v>18284</v>
      </c>
      <c r="P13190" s="289">
        <f>VLOOKUP(CAT_Details[[#This Row],[Delivery Bp Customer Code]],Table6[],2,0)</f>
        <v>3705</v>
      </c>
    </row>
    <row r="13191" spans="1:16" x14ac:dyDescent="0.25">
      <c r="A13191" s="289" t="s">
        <v>17052</v>
      </c>
      <c r="B13191">
        <v>9</v>
      </c>
      <c r="C13191">
        <v>248</v>
      </c>
      <c r="D13191">
        <v>3.49</v>
      </c>
      <c r="E13191" s="289" t="s">
        <v>29523</v>
      </c>
      <c r="F13191">
        <v>5017583329</v>
      </c>
      <c r="G13191" s="276">
        <v>45943</v>
      </c>
      <c r="H13191">
        <v>20251006819372</v>
      </c>
      <c r="I13191">
        <v>3.9489999999999998</v>
      </c>
      <c r="J13191" s="289" t="s">
        <v>302</v>
      </c>
      <c r="K13191" s="289" t="s">
        <v>29524</v>
      </c>
      <c r="L13191" s="289" t="s">
        <v>280</v>
      </c>
      <c r="M13191" s="289" t="s">
        <v>29889</v>
      </c>
      <c r="N13191" s="289" t="s">
        <v>28008</v>
      </c>
      <c r="O13191" s="289" t="s">
        <v>18284</v>
      </c>
      <c r="P13191" s="289">
        <f>VLOOKUP(CAT_Details[[#This Row],[Delivery Bp Customer Code]],Table6[],2,0)</f>
        <v>3705</v>
      </c>
    </row>
    <row r="13192" spans="1:16" x14ac:dyDescent="0.25">
      <c r="A13192" s="289" t="s">
        <v>17052</v>
      </c>
      <c r="B13192">
        <v>2</v>
      </c>
      <c r="C13192">
        <v>664</v>
      </c>
      <c r="D13192">
        <v>1</v>
      </c>
      <c r="E13192" s="289" t="s">
        <v>29531</v>
      </c>
      <c r="F13192">
        <v>5017583585</v>
      </c>
      <c r="G13192" s="276">
        <v>45943</v>
      </c>
      <c r="H13192">
        <v>20251006819378</v>
      </c>
      <c r="I13192">
        <v>2.2080000000000002</v>
      </c>
      <c r="J13192" s="289" t="s">
        <v>302</v>
      </c>
      <c r="K13192" s="289" t="s">
        <v>29532</v>
      </c>
      <c r="L13192" s="289" t="s">
        <v>280</v>
      </c>
      <c r="M13192" s="289" t="s">
        <v>29890</v>
      </c>
      <c r="N13192" s="289" t="s">
        <v>28842</v>
      </c>
      <c r="O13192" s="289" t="s">
        <v>18284</v>
      </c>
      <c r="P13192" s="289">
        <f>VLOOKUP(CAT_Details[[#This Row],[Delivery Bp Customer Code]],Table6[],2,0)</f>
        <v>3705</v>
      </c>
    </row>
    <row r="13193" spans="1:16" x14ac:dyDescent="0.25">
      <c r="A13193" s="289" t="s">
        <v>874</v>
      </c>
      <c r="B13193">
        <v>22</v>
      </c>
      <c r="C13193">
        <v>9328</v>
      </c>
      <c r="D13193">
        <v>11</v>
      </c>
      <c r="E13193" s="289" t="s">
        <v>29291</v>
      </c>
      <c r="F13193">
        <v>5017566943</v>
      </c>
      <c r="G13193" s="276">
        <v>45943</v>
      </c>
      <c r="H13193">
        <v>20251006819160</v>
      </c>
      <c r="I13193">
        <v>26.4</v>
      </c>
      <c r="J13193" s="289" t="s">
        <v>350</v>
      </c>
      <c r="K13193" s="289" t="s">
        <v>29292</v>
      </c>
      <c r="L13193" s="289" t="s">
        <v>275</v>
      </c>
      <c r="M13193" s="289" t="s">
        <v>29431</v>
      </c>
      <c r="N13193" s="289" t="s">
        <v>381</v>
      </c>
      <c r="O13193" s="289" t="s">
        <v>1014</v>
      </c>
      <c r="P13193" s="289" t="str">
        <f>VLOOKUP(CAT_Details[[#This Row],[Delivery Bp Customer Code]],Table6[],2,0)</f>
        <v>MZ07</v>
      </c>
    </row>
    <row r="13194" spans="1:16" x14ac:dyDescent="0.25">
      <c r="A13194" s="289" t="s">
        <v>3771</v>
      </c>
      <c r="B13194">
        <v>2</v>
      </c>
      <c r="C13194">
        <v>1184</v>
      </c>
      <c r="D13194">
        <v>1.52</v>
      </c>
      <c r="E13194" s="289" t="s">
        <v>29049</v>
      </c>
      <c r="F13194">
        <v>5017538962</v>
      </c>
      <c r="G13194" s="276">
        <v>45943</v>
      </c>
      <c r="H13194">
        <v>20250930814966</v>
      </c>
      <c r="I13194">
        <v>7.29</v>
      </c>
      <c r="J13194" s="289" t="s">
        <v>3890</v>
      </c>
      <c r="K13194" s="289" t="s">
        <v>29050</v>
      </c>
      <c r="L13194" s="289" t="s">
        <v>275</v>
      </c>
      <c r="M13194" s="289" t="s">
        <v>29516</v>
      </c>
      <c r="N13194" s="289" t="s">
        <v>3893</v>
      </c>
      <c r="O13194" s="289" t="s">
        <v>4956</v>
      </c>
      <c r="P13194" s="289">
        <f>VLOOKUP(CAT_Details[[#This Row],[Delivery Bp Customer Code]],Table6[],2,0)</f>
        <v>3417</v>
      </c>
    </row>
    <row r="13195" spans="1:16" x14ac:dyDescent="0.25">
      <c r="A13195" s="289" t="s">
        <v>3329</v>
      </c>
      <c r="B13195">
        <v>7</v>
      </c>
      <c r="C13195">
        <v>478</v>
      </c>
      <c r="D13195">
        <v>1.44</v>
      </c>
      <c r="E13195" s="289" t="s">
        <v>29035</v>
      </c>
      <c r="F13195">
        <v>5017538846</v>
      </c>
      <c r="G13195" s="276">
        <v>45943</v>
      </c>
      <c r="H13195">
        <v>20251002817300</v>
      </c>
      <c r="I13195">
        <v>4.3819999999999997</v>
      </c>
      <c r="J13195" s="289" t="s">
        <v>3890</v>
      </c>
      <c r="K13195" s="289" t="s">
        <v>29067</v>
      </c>
      <c r="L13195" s="289" t="s">
        <v>275</v>
      </c>
      <c r="M13195" s="289" t="s">
        <v>29516</v>
      </c>
      <c r="N13195" s="289" t="s">
        <v>3896</v>
      </c>
      <c r="O13195" s="289" t="s">
        <v>3332</v>
      </c>
      <c r="P13195" s="289">
        <f>VLOOKUP(CAT_Details[[#This Row],[Delivery Bp Customer Code]],Table6[],2,0)</f>
        <v>3402</v>
      </c>
    </row>
    <row r="13196" spans="1:16" x14ac:dyDescent="0.25">
      <c r="A13196" s="289" t="s">
        <v>3329</v>
      </c>
      <c r="B13196">
        <v>3</v>
      </c>
      <c r="C13196">
        <v>243.8</v>
      </c>
      <c r="D13196">
        <v>0.55000000000000004</v>
      </c>
      <c r="E13196" s="289" t="s">
        <v>29075</v>
      </c>
      <c r="F13196">
        <v>5017539008</v>
      </c>
      <c r="G13196" s="276">
        <v>45943</v>
      </c>
      <c r="H13196">
        <v>20251001816404</v>
      </c>
      <c r="I13196">
        <v>0.33500000000000002</v>
      </c>
      <c r="J13196" s="289" t="s">
        <v>1047</v>
      </c>
      <c r="K13196" s="289" t="s">
        <v>29076</v>
      </c>
      <c r="L13196" s="289" t="s">
        <v>275</v>
      </c>
      <c r="M13196" s="289" t="s">
        <v>29565</v>
      </c>
      <c r="N13196" s="289" t="s">
        <v>1049</v>
      </c>
      <c r="O13196" s="289" t="s">
        <v>3332</v>
      </c>
      <c r="P13196" s="289">
        <f>VLOOKUP(CAT_Details[[#This Row],[Delivery Bp Customer Code]],Table6[],2,0)</f>
        <v>3402</v>
      </c>
    </row>
    <row r="13197" spans="1:16" x14ac:dyDescent="0.25">
      <c r="A13197" s="289" t="s">
        <v>3329</v>
      </c>
      <c r="B13197">
        <v>1</v>
      </c>
      <c r="C13197">
        <v>64</v>
      </c>
      <c r="D13197">
        <v>0.4</v>
      </c>
      <c r="E13197" s="289" t="s">
        <v>29301</v>
      </c>
      <c r="F13197">
        <v>5017551535</v>
      </c>
      <c r="G13197" s="276">
        <v>45943</v>
      </c>
      <c r="H13197">
        <v>20251001816713</v>
      </c>
      <c r="I13197">
        <v>1.181</v>
      </c>
      <c r="J13197" s="289" t="s">
        <v>324</v>
      </c>
      <c r="K13197" s="289" t="s">
        <v>29302</v>
      </c>
      <c r="L13197" s="289" t="s">
        <v>275</v>
      </c>
      <c r="M13197" s="289" t="s">
        <v>29518</v>
      </c>
      <c r="N13197" s="289" t="s">
        <v>612</v>
      </c>
      <c r="O13197" s="289" t="s">
        <v>3332</v>
      </c>
      <c r="P13197" s="289">
        <f>VLOOKUP(CAT_Details[[#This Row],[Delivery Bp Customer Code]],Table6[],2,0)</f>
        <v>3402</v>
      </c>
    </row>
    <row r="13198" spans="1:16" x14ac:dyDescent="0.25">
      <c r="A13198" s="289" t="s">
        <v>3329</v>
      </c>
      <c r="B13198">
        <v>3</v>
      </c>
      <c r="C13198">
        <v>210</v>
      </c>
      <c r="D13198">
        <v>0.6</v>
      </c>
      <c r="E13198" s="289" t="s">
        <v>29305</v>
      </c>
      <c r="F13198">
        <v>5017551591</v>
      </c>
      <c r="G13198" s="276">
        <v>45943</v>
      </c>
      <c r="H13198">
        <v>20251001816832</v>
      </c>
      <c r="I13198">
        <v>0.57599999999999996</v>
      </c>
      <c r="J13198" s="289" t="s">
        <v>324</v>
      </c>
      <c r="K13198" s="289" t="s">
        <v>29306</v>
      </c>
      <c r="L13198" s="289" t="s">
        <v>275</v>
      </c>
      <c r="M13198" s="289" t="s">
        <v>29749</v>
      </c>
      <c r="N13198" s="289" t="s">
        <v>16153</v>
      </c>
      <c r="O13198" s="289" t="s">
        <v>3332</v>
      </c>
      <c r="P13198" s="289">
        <f>VLOOKUP(CAT_Details[[#This Row],[Delivery Bp Customer Code]],Table6[],2,0)</f>
        <v>3402</v>
      </c>
    </row>
    <row r="13199" spans="1:16" x14ac:dyDescent="0.25">
      <c r="A13199" s="289" t="s">
        <v>3329</v>
      </c>
      <c r="B13199">
        <v>1</v>
      </c>
      <c r="C13199">
        <v>165</v>
      </c>
      <c r="D13199">
        <v>0.4</v>
      </c>
      <c r="E13199" s="289" t="s">
        <v>29333</v>
      </c>
      <c r="F13199">
        <v>5017566825</v>
      </c>
      <c r="G13199" s="276">
        <v>45943</v>
      </c>
      <c r="H13199">
        <v>20251001815912</v>
      </c>
      <c r="I13199">
        <v>1.1140000000000001</v>
      </c>
      <c r="J13199" s="289" t="s">
        <v>350</v>
      </c>
      <c r="K13199" s="289" t="s">
        <v>29334</v>
      </c>
      <c r="L13199" s="289" t="s">
        <v>275</v>
      </c>
      <c r="M13199" s="289" t="s">
        <v>29431</v>
      </c>
      <c r="N13199" s="289" t="s">
        <v>3656</v>
      </c>
      <c r="O13199" s="289" t="s">
        <v>3332</v>
      </c>
      <c r="P13199" s="289">
        <f>VLOOKUP(CAT_Details[[#This Row],[Delivery Bp Customer Code]],Table6[],2,0)</f>
        <v>3402</v>
      </c>
    </row>
    <row r="13200" spans="1:16" x14ac:dyDescent="0.25">
      <c r="A13200" s="289" t="s">
        <v>3329</v>
      </c>
      <c r="B13200">
        <v>1</v>
      </c>
      <c r="C13200">
        <v>1</v>
      </c>
      <c r="D13200">
        <v>0.03</v>
      </c>
      <c r="E13200" s="289" t="s">
        <v>29333</v>
      </c>
      <c r="F13200">
        <v>5017566826</v>
      </c>
      <c r="G13200" s="276">
        <v>45943</v>
      </c>
      <c r="H13200">
        <v>20251002817128</v>
      </c>
      <c r="I13200">
        <v>6.0000000000000001E-3</v>
      </c>
      <c r="J13200" s="289" t="s">
        <v>350</v>
      </c>
      <c r="K13200" s="289" t="s">
        <v>29335</v>
      </c>
      <c r="L13200" s="289" t="s">
        <v>275</v>
      </c>
      <c r="M13200" s="289" t="s">
        <v>29431</v>
      </c>
      <c r="N13200" s="289" t="s">
        <v>3656</v>
      </c>
      <c r="O13200" s="289" t="s">
        <v>3332</v>
      </c>
      <c r="P13200" s="289">
        <f>VLOOKUP(CAT_Details[[#This Row],[Delivery Bp Customer Code]],Table6[],2,0)</f>
        <v>3402</v>
      </c>
    </row>
    <row r="13201" spans="1:16" x14ac:dyDescent="0.25">
      <c r="A13201" s="289" t="s">
        <v>3329</v>
      </c>
      <c r="B13201">
        <v>5</v>
      </c>
      <c r="C13201">
        <v>54</v>
      </c>
      <c r="D13201">
        <v>0.4</v>
      </c>
      <c r="E13201" s="289" t="s">
        <v>29572</v>
      </c>
      <c r="F13201">
        <v>5017583510</v>
      </c>
      <c r="G13201" s="276">
        <v>45943</v>
      </c>
      <c r="H13201">
        <v>20251006819374</v>
      </c>
      <c r="I13201">
        <v>0.29399999999999998</v>
      </c>
      <c r="J13201" s="289" t="s">
        <v>302</v>
      </c>
      <c r="K13201" s="289" t="s">
        <v>29573</v>
      </c>
      <c r="L13201" s="289" t="s">
        <v>275</v>
      </c>
      <c r="M13201" s="289" t="s">
        <v>29749</v>
      </c>
      <c r="N13201" s="289" t="s">
        <v>15493</v>
      </c>
      <c r="O13201" s="289" t="s">
        <v>3332</v>
      </c>
      <c r="P13201" s="289">
        <f>VLOOKUP(CAT_Details[[#This Row],[Delivery Bp Customer Code]],Table6[],2,0)</f>
        <v>3402</v>
      </c>
    </row>
    <row r="13202" spans="1:16" x14ac:dyDescent="0.25">
      <c r="A13202" s="289" t="s">
        <v>76</v>
      </c>
      <c r="B13202">
        <v>1</v>
      </c>
      <c r="C13202">
        <v>750</v>
      </c>
      <c r="D13202">
        <v>0.46</v>
      </c>
      <c r="E13202" s="289" t="s">
        <v>29079</v>
      </c>
      <c r="F13202">
        <v>5017524147</v>
      </c>
      <c r="G13202" s="276">
        <v>45943</v>
      </c>
      <c r="H13202">
        <v>20251001815993</v>
      </c>
      <c r="I13202">
        <v>1.03</v>
      </c>
      <c r="J13202" s="289" t="s">
        <v>294</v>
      </c>
      <c r="K13202" s="289" t="s">
        <v>29080</v>
      </c>
      <c r="L13202" s="289" t="s">
        <v>275</v>
      </c>
      <c r="M13202" s="289" t="s">
        <v>29176</v>
      </c>
      <c r="N13202" s="289" t="s">
        <v>3907</v>
      </c>
      <c r="O13202" s="289" t="s">
        <v>16049</v>
      </c>
      <c r="P13202" s="289" t="str">
        <f>VLOOKUP(CAT_Details[[#This Row],[Delivery Bp Customer Code]],Table6[],2,0)</f>
        <v>MZ02</v>
      </c>
    </row>
    <row r="13203" spans="1:16" x14ac:dyDescent="0.25">
      <c r="A13203" s="289" t="s">
        <v>76</v>
      </c>
      <c r="B13203">
        <v>1</v>
      </c>
      <c r="C13203">
        <v>36</v>
      </c>
      <c r="D13203">
        <v>0.2</v>
      </c>
      <c r="E13203" s="289" t="s">
        <v>29081</v>
      </c>
      <c r="F13203">
        <v>5017524291</v>
      </c>
      <c r="G13203" s="276">
        <v>45943</v>
      </c>
      <c r="H13203">
        <v>20250930814994</v>
      </c>
      <c r="I13203">
        <v>0.192</v>
      </c>
      <c r="J13203" s="289" t="s">
        <v>294</v>
      </c>
      <c r="K13203" s="289" t="s">
        <v>29082</v>
      </c>
      <c r="L13203" s="289" t="s">
        <v>275</v>
      </c>
      <c r="M13203" s="289" t="s">
        <v>29176</v>
      </c>
      <c r="N13203" s="289" t="s">
        <v>504</v>
      </c>
      <c r="O13203" s="289" t="s">
        <v>16049</v>
      </c>
      <c r="P13203" s="289" t="str">
        <f>VLOOKUP(CAT_Details[[#This Row],[Delivery Bp Customer Code]],Table6[],2,0)</f>
        <v>MZ02</v>
      </c>
    </row>
    <row r="13204" spans="1:16" x14ac:dyDescent="0.25">
      <c r="A13204" s="289" t="s">
        <v>76</v>
      </c>
      <c r="B13204">
        <v>1</v>
      </c>
      <c r="C13204">
        <v>202</v>
      </c>
      <c r="D13204">
        <v>0.4</v>
      </c>
      <c r="E13204" s="289" t="s">
        <v>29092</v>
      </c>
      <c r="F13204">
        <v>5017538836</v>
      </c>
      <c r="G13204" s="276">
        <v>45943</v>
      </c>
      <c r="H13204">
        <v>20251001816267</v>
      </c>
      <c r="I13204">
        <v>1.296</v>
      </c>
      <c r="J13204" s="289" t="s">
        <v>294</v>
      </c>
      <c r="K13204" s="289" t="s">
        <v>29093</v>
      </c>
      <c r="L13204" s="289" t="s">
        <v>275</v>
      </c>
      <c r="M13204" s="289" t="s">
        <v>29775</v>
      </c>
      <c r="N13204" s="289" t="s">
        <v>1270</v>
      </c>
      <c r="O13204" s="289" t="s">
        <v>16049</v>
      </c>
      <c r="P13204" s="289" t="str">
        <f>VLOOKUP(CAT_Details[[#This Row],[Delivery Bp Customer Code]],Table6[],2,0)</f>
        <v>MZ02</v>
      </c>
    </row>
    <row r="13205" spans="1:16" x14ac:dyDescent="0.25">
      <c r="A13205" s="289" t="s">
        <v>76</v>
      </c>
      <c r="B13205">
        <v>9</v>
      </c>
      <c r="C13205">
        <v>512</v>
      </c>
      <c r="D13205">
        <v>1.8</v>
      </c>
      <c r="E13205" s="289" t="s">
        <v>29094</v>
      </c>
      <c r="F13205">
        <v>5017538986</v>
      </c>
      <c r="G13205" s="276">
        <v>45943</v>
      </c>
      <c r="H13205">
        <v>20251001816544</v>
      </c>
      <c r="I13205">
        <v>2.5920000000000001</v>
      </c>
      <c r="J13205" s="289" t="s">
        <v>401</v>
      </c>
      <c r="K13205" s="289" t="s">
        <v>29095</v>
      </c>
      <c r="L13205" s="289" t="s">
        <v>275</v>
      </c>
      <c r="M13205" s="289" t="s">
        <v>29776</v>
      </c>
      <c r="N13205" s="289" t="s">
        <v>1028</v>
      </c>
      <c r="O13205" s="289" t="s">
        <v>16049</v>
      </c>
      <c r="P13205" s="289" t="str">
        <f>VLOOKUP(CAT_Details[[#This Row],[Delivery Bp Customer Code]],Table6[],2,0)</f>
        <v>MZ02</v>
      </c>
    </row>
    <row r="13206" spans="1:16" x14ac:dyDescent="0.25">
      <c r="A13206" s="289" t="s">
        <v>74</v>
      </c>
      <c r="B13206">
        <v>2</v>
      </c>
      <c r="C13206">
        <v>512</v>
      </c>
      <c r="D13206">
        <v>0.6</v>
      </c>
      <c r="E13206" s="289" t="s">
        <v>29097</v>
      </c>
      <c r="F13206">
        <v>5017524259</v>
      </c>
      <c r="G13206" s="276">
        <v>45943</v>
      </c>
      <c r="H13206">
        <v>20250929814595</v>
      </c>
      <c r="I13206">
        <v>0.67200000000000004</v>
      </c>
      <c r="J13206" s="289" t="s">
        <v>764</v>
      </c>
      <c r="K13206" s="289" t="s">
        <v>29098</v>
      </c>
      <c r="L13206" s="289" t="s">
        <v>275</v>
      </c>
      <c r="M13206" s="289" t="s">
        <v>29425</v>
      </c>
      <c r="N13206" s="289" t="s">
        <v>766</v>
      </c>
      <c r="O13206" s="289" t="s">
        <v>22256</v>
      </c>
      <c r="P13206" s="289" t="str">
        <f>VLOOKUP(CAT_Details[[#This Row],[Delivery Bp Customer Code]],Table6[],2,0)</f>
        <v>DX01-L5</v>
      </c>
    </row>
    <row r="13207" spans="1:16" x14ac:dyDescent="0.25">
      <c r="A13207" s="289" t="s">
        <v>74</v>
      </c>
      <c r="B13207">
        <v>20</v>
      </c>
      <c r="C13207">
        <v>5581</v>
      </c>
      <c r="D13207">
        <v>5.6</v>
      </c>
      <c r="E13207" s="289" t="s">
        <v>29101</v>
      </c>
      <c r="F13207">
        <v>5017524327</v>
      </c>
      <c r="G13207" s="276">
        <v>45943</v>
      </c>
      <c r="H13207">
        <v>20250929814577</v>
      </c>
      <c r="I13207">
        <v>4.6079999999999997</v>
      </c>
      <c r="J13207" s="289" t="s">
        <v>287</v>
      </c>
      <c r="K13207" s="289" t="s">
        <v>29102</v>
      </c>
      <c r="L13207" s="289" t="s">
        <v>275</v>
      </c>
      <c r="M13207" s="289" t="s">
        <v>29601</v>
      </c>
      <c r="N13207" s="289" t="s">
        <v>17117</v>
      </c>
      <c r="O13207" s="289" t="s">
        <v>22256</v>
      </c>
      <c r="P13207" s="289" t="str">
        <f>VLOOKUP(CAT_Details[[#This Row],[Delivery Bp Customer Code]],Table6[],2,0)</f>
        <v>DX01-L5</v>
      </c>
    </row>
    <row r="13208" spans="1:16" x14ac:dyDescent="0.25">
      <c r="A13208" s="289" t="s">
        <v>74</v>
      </c>
      <c r="B13208">
        <v>10</v>
      </c>
      <c r="C13208">
        <v>1550</v>
      </c>
      <c r="D13208">
        <v>4.34</v>
      </c>
      <c r="E13208" s="289" t="s">
        <v>29110</v>
      </c>
      <c r="F13208">
        <v>5017524454</v>
      </c>
      <c r="G13208" s="276">
        <v>45943</v>
      </c>
      <c r="H13208">
        <v>20251001816008</v>
      </c>
      <c r="I13208">
        <v>10.4</v>
      </c>
      <c r="J13208" s="289" t="s">
        <v>294</v>
      </c>
      <c r="K13208" s="289" t="s">
        <v>29111</v>
      </c>
      <c r="L13208" s="289" t="s">
        <v>275</v>
      </c>
      <c r="M13208" s="289" t="s">
        <v>29173</v>
      </c>
      <c r="N13208" s="289" t="s">
        <v>16159</v>
      </c>
      <c r="O13208" s="289" t="s">
        <v>22256</v>
      </c>
      <c r="P13208" s="289" t="str">
        <f>VLOOKUP(CAT_Details[[#This Row],[Delivery Bp Customer Code]],Table6[],2,0)</f>
        <v>DX01-L5</v>
      </c>
    </row>
    <row r="13209" spans="1:16" x14ac:dyDescent="0.25">
      <c r="A13209" s="289" t="s">
        <v>74</v>
      </c>
      <c r="B13209">
        <v>5</v>
      </c>
      <c r="C13209">
        <v>1950</v>
      </c>
      <c r="D13209">
        <v>2</v>
      </c>
      <c r="E13209" s="289" t="s">
        <v>29112</v>
      </c>
      <c r="F13209">
        <v>5017524500</v>
      </c>
      <c r="G13209" s="276">
        <v>45943</v>
      </c>
      <c r="H13209">
        <v>20250930815281</v>
      </c>
      <c r="I13209">
        <v>4.8</v>
      </c>
      <c r="J13209" s="289" t="s">
        <v>294</v>
      </c>
      <c r="K13209" s="289" t="s">
        <v>29113</v>
      </c>
      <c r="L13209" s="289" t="s">
        <v>275</v>
      </c>
      <c r="M13209" s="289" t="s">
        <v>29176</v>
      </c>
      <c r="N13209" s="289" t="s">
        <v>297</v>
      </c>
      <c r="O13209" s="289" t="s">
        <v>22256</v>
      </c>
      <c r="P13209" s="289" t="str">
        <f>VLOOKUP(CAT_Details[[#This Row],[Delivery Bp Customer Code]],Table6[],2,0)</f>
        <v>DX01-L5</v>
      </c>
    </row>
    <row r="13210" spans="1:16" x14ac:dyDescent="0.25">
      <c r="A13210" s="289" t="s">
        <v>74</v>
      </c>
      <c r="B13210">
        <v>21</v>
      </c>
      <c r="C13210">
        <v>1260</v>
      </c>
      <c r="D13210">
        <v>8.4</v>
      </c>
      <c r="E13210" s="289" t="s">
        <v>29127</v>
      </c>
      <c r="F13210">
        <v>5017538953</v>
      </c>
      <c r="G13210" s="276">
        <v>45943</v>
      </c>
      <c r="H13210">
        <v>20251001816508</v>
      </c>
      <c r="I13210">
        <v>20.16</v>
      </c>
      <c r="J13210" s="289" t="s">
        <v>294</v>
      </c>
      <c r="K13210" s="289" t="s">
        <v>29128</v>
      </c>
      <c r="L13210" s="289" t="s">
        <v>275</v>
      </c>
      <c r="M13210" s="289" t="s">
        <v>29173</v>
      </c>
      <c r="N13210" s="289" t="s">
        <v>16650</v>
      </c>
      <c r="O13210" s="289" t="s">
        <v>22256</v>
      </c>
      <c r="P13210" s="289" t="str">
        <f>VLOOKUP(CAT_Details[[#This Row],[Delivery Bp Customer Code]],Table6[],2,0)</f>
        <v>DX01-L5</v>
      </c>
    </row>
    <row r="13211" spans="1:16" x14ac:dyDescent="0.25">
      <c r="A13211" s="289" t="s">
        <v>74</v>
      </c>
      <c r="B13211">
        <v>1</v>
      </c>
      <c r="C13211">
        <v>10</v>
      </c>
      <c r="D13211">
        <v>0.1</v>
      </c>
      <c r="E13211" s="289" t="s">
        <v>29131</v>
      </c>
      <c r="F13211">
        <v>5017538980</v>
      </c>
      <c r="G13211" s="276">
        <v>45943</v>
      </c>
      <c r="H13211">
        <v>20251002817590</v>
      </c>
      <c r="I13211">
        <v>0.04</v>
      </c>
      <c r="J13211" s="289" t="s">
        <v>294</v>
      </c>
      <c r="K13211" s="289" t="s">
        <v>29132</v>
      </c>
      <c r="L13211" s="289" t="s">
        <v>275</v>
      </c>
      <c r="M13211" s="289" t="s">
        <v>29775</v>
      </c>
      <c r="N13211" s="289" t="s">
        <v>660</v>
      </c>
      <c r="O13211" s="289" t="s">
        <v>22256</v>
      </c>
      <c r="P13211" s="289" t="str">
        <f>VLOOKUP(CAT_Details[[#This Row],[Delivery Bp Customer Code]],Table6[],2,0)</f>
        <v>DX01-L5</v>
      </c>
    </row>
    <row r="13212" spans="1:16" x14ac:dyDescent="0.25">
      <c r="A13212" s="289" t="s">
        <v>74</v>
      </c>
      <c r="B13212">
        <v>8</v>
      </c>
      <c r="C13212">
        <v>576</v>
      </c>
      <c r="D13212">
        <v>3.2</v>
      </c>
      <c r="E13212" s="289" t="s">
        <v>29366</v>
      </c>
      <c r="F13212">
        <v>5017566152</v>
      </c>
      <c r="G13212" s="276">
        <v>45943</v>
      </c>
      <c r="H13212">
        <v>20251002817182</v>
      </c>
      <c r="I13212">
        <v>7.7569999999999997</v>
      </c>
      <c r="J13212" s="289" t="s">
        <v>350</v>
      </c>
      <c r="K13212" s="289" t="s">
        <v>29367</v>
      </c>
      <c r="L13212" s="289" t="s">
        <v>275</v>
      </c>
      <c r="M13212" s="289" t="s">
        <v>29700</v>
      </c>
      <c r="N13212" s="289" t="s">
        <v>690</v>
      </c>
      <c r="O13212" s="289" t="s">
        <v>22256</v>
      </c>
      <c r="P13212" s="289" t="str">
        <f>VLOOKUP(CAT_Details[[#This Row],[Delivery Bp Customer Code]],Table6[],2,0)</f>
        <v>DX01-L5</v>
      </c>
    </row>
    <row r="13213" spans="1:16" x14ac:dyDescent="0.25">
      <c r="A13213" s="289" t="s">
        <v>74</v>
      </c>
      <c r="B13213">
        <v>7</v>
      </c>
      <c r="C13213">
        <v>1435</v>
      </c>
      <c r="D13213">
        <v>1.91</v>
      </c>
      <c r="E13213" s="289" t="s">
        <v>29368</v>
      </c>
      <c r="F13213">
        <v>5017566173</v>
      </c>
      <c r="G13213" s="276">
        <v>45943</v>
      </c>
      <c r="H13213">
        <v>20251006819135</v>
      </c>
      <c r="I13213">
        <v>4.2069999999999999</v>
      </c>
      <c r="J13213" s="289" t="s">
        <v>350</v>
      </c>
      <c r="K13213" s="289" t="s">
        <v>29369</v>
      </c>
      <c r="L13213" s="289" t="s">
        <v>275</v>
      </c>
      <c r="M13213" s="289" t="s">
        <v>29603</v>
      </c>
      <c r="N13213" s="289" t="s">
        <v>602</v>
      </c>
      <c r="O13213" s="289" t="s">
        <v>22256</v>
      </c>
      <c r="P13213" s="289" t="str">
        <f>VLOOKUP(CAT_Details[[#This Row],[Delivery Bp Customer Code]],Table6[],2,0)</f>
        <v>DX01-L5</v>
      </c>
    </row>
    <row r="13214" spans="1:16" x14ac:dyDescent="0.25">
      <c r="A13214" s="289" t="s">
        <v>74</v>
      </c>
      <c r="B13214">
        <v>2</v>
      </c>
      <c r="C13214">
        <v>193</v>
      </c>
      <c r="D13214">
        <v>0.6</v>
      </c>
      <c r="E13214" s="289" t="s">
        <v>29372</v>
      </c>
      <c r="F13214">
        <v>5017566243</v>
      </c>
      <c r="G13214" s="276">
        <v>45943</v>
      </c>
      <c r="H13214">
        <v>20251001816027</v>
      </c>
      <c r="I13214">
        <v>0.54700000000000004</v>
      </c>
      <c r="J13214" s="289" t="s">
        <v>350</v>
      </c>
      <c r="K13214" s="289" t="s">
        <v>29373</v>
      </c>
      <c r="L13214" s="289" t="s">
        <v>275</v>
      </c>
      <c r="M13214" s="289" t="s">
        <v>29431</v>
      </c>
      <c r="N13214" s="289" t="s">
        <v>602</v>
      </c>
      <c r="O13214" s="289" t="s">
        <v>22256</v>
      </c>
      <c r="P13214" s="289" t="str">
        <f>VLOOKUP(CAT_Details[[#This Row],[Delivery Bp Customer Code]],Table6[],2,0)</f>
        <v>DX01-L5</v>
      </c>
    </row>
    <row r="13215" spans="1:16" x14ac:dyDescent="0.25">
      <c r="A13215" s="289" t="s">
        <v>74</v>
      </c>
      <c r="B13215">
        <v>5</v>
      </c>
      <c r="C13215">
        <v>910</v>
      </c>
      <c r="D13215">
        <v>2.35</v>
      </c>
      <c r="E13215" s="289" t="s">
        <v>29379</v>
      </c>
      <c r="F13215">
        <v>5017566469</v>
      </c>
      <c r="G13215" s="276">
        <v>45943</v>
      </c>
      <c r="H13215">
        <v>20251006819545</v>
      </c>
      <c r="I13215">
        <v>4.47</v>
      </c>
      <c r="J13215" s="289" t="s">
        <v>280</v>
      </c>
      <c r="K13215" s="289" t="s">
        <v>29380</v>
      </c>
      <c r="L13215" s="289" t="s">
        <v>275</v>
      </c>
      <c r="M13215" s="289" t="s">
        <v>29786</v>
      </c>
      <c r="N13215" s="289" t="s">
        <v>411</v>
      </c>
      <c r="O13215" s="289" t="s">
        <v>22256</v>
      </c>
      <c r="P13215" s="289" t="str">
        <f>VLOOKUP(CAT_Details[[#This Row],[Delivery Bp Customer Code]],Table6[],2,0)</f>
        <v>DX01-L5</v>
      </c>
    </row>
    <row r="13216" spans="1:16" x14ac:dyDescent="0.25">
      <c r="A13216" s="289" t="s">
        <v>74</v>
      </c>
      <c r="B13216">
        <v>28</v>
      </c>
      <c r="C13216">
        <v>1680</v>
      </c>
      <c r="D13216">
        <v>14</v>
      </c>
      <c r="E13216" s="289" t="s">
        <v>29381</v>
      </c>
      <c r="F13216">
        <v>5017566645</v>
      </c>
      <c r="G13216" s="276">
        <v>45943</v>
      </c>
      <c r="H13216">
        <v>20251006819030</v>
      </c>
      <c r="I13216">
        <v>21.84</v>
      </c>
      <c r="J13216" s="289" t="s">
        <v>350</v>
      </c>
      <c r="K13216" s="289" t="s">
        <v>29382</v>
      </c>
      <c r="L13216" s="289" t="s">
        <v>275</v>
      </c>
      <c r="M13216" s="289" t="s">
        <v>29700</v>
      </c>
      <c r="N13216" s="289" t="s">
        <v>12700</v>
      </c>
      <c r="O13216" s="289" t="s">
        <v>22256</v>
      </c>
      <c r="P13216" s="289" t="str">
        <f>VLOOKUP(CAT_Details[[#This Row],[Delivery Bp Customer Code]],Table6[],2,0)</f>
        <v>DX01-L5</v>
      </c>
    </row>
    <row r="13217" spans="1:16" x14ac:dyDescent="0.25">
      <c r="A13217" s="289" t="s">
        <v>521</v>
      </c>
      <c r="B13217">
        <v>26</v>
      </c>
      <c r="C13217">
        <v>2652</v>
      </c>
      <c r="D13217">
        <v>10.4</v>
      </c>
      <c r="E13217" s="289" t="s">
        <v>29656</v>
      </c>
      <c r="F13217">
        <v>5017581854</v>
      </c>
      <c r="G13217" s="276">
        <v>45943</v>
      </c>
      <c r="H13217">
        <v>20251003818675</v>
      </c>
      <c r="I13217">
        <v>27.456</v>
      </c>
      <c r="J13217" s="289" t="s">
        <v>302</v>
      </c>
      <c r="K13217" s="289" t="s">
        <v>29657</v>
      </c>
      <c r="L13217" s="289" t="s">
        <v>275</v>
      </c>
      <c r="M13217" s="289" t="s">
        <v>29658</v>
      </c>
      <c r="N13217" s="289" t="s">
        <v>694</v>
      </c>
      <c r="O13217" s="289" t="s">
        <v>16307</v>
      </c>
      <c r="P13217" s="289" t="str">
        <f>VLOOKUP(CAT_Details[[#This Row],[Delivery Bp Customer Code]],Table6[],2,0)</f>
        <v>DX01</v>
      </c>
    </row>
    <row r="13218" spans="1:16" x14ac:dyDescent="0.25">
      <c r="A13218" s="289" t="s">
        <v>272</v>
      </c>
      <c r="B13218">
        <v>5</v>
      </c>
      <c r="C13218">
        <v>1529</v>
      </c>
      <c r="D13218">
        <v>1</v>
      </c>
      <c r="E13218" s="289" t="s">
        <v>29139</v>
      </c>
      <c r="F13218">
        <v>5017524166</v>
      </c>
      <c r="G13218" s="276">
        <v>45943</v>
      </c>
      <c r="H13218">
        <v>20250930815074</v>
      </c>
      <c r="I13218">
        <v>0.96</v>
      </c>
      <c r="J13218" s="289" t="s">
        <v>294</v>
      </c>
      <c r="K13218" s="289" t="s">
        <v>29140</v>
      </c>
      <c r="L13218" s="289" t="s">
        <v>275</v>
      </c>
      <c r="M13218" s="289" t="s">
        <v>29176</v>
      </c>
      <c r="N13218" s="289" t="s">
        <v>698</v>
      </c>
      <c r="O13218" s="289" t="s">
        <v>277</v>
      </c>
      <c r="P13218" s="289" t="str">
        <f>VLOOKUP(CAT_Details[[#This Row],[Delivery Bp Customer Code]],Table6[],2,0)</f>
        <v>U2-L5</v>
      </c>
    </row>
    <row r="13219" spans="1:16" x14ac:dyDescent="0.25">
      <c r="A13219" s="289" t="s">
        <v>272</v>
      </c>
      <c r="B13219">
        <v>5</v>
      </c>
      <c r="C13219">
        <v>1840</v>
      </c>
      <c r="D13219">
        <v>2</v>
      </c>
      <c r="E13219" s="289" t="s">
        <v>29141</v>
      </c>
      <c r="F13219">
        <v>5017524236</v>
      </c>
      <c r="G13219" s="276">
        <v>45943</v>
      </c>
      <c r="H13219">
        <v>20250930815107</v>
      </c>
      <c r="I13219">
        <v>4.8</v>
      </c>
      <c r="J13219" s="289" t="s">
        <v>324</v>
      </c>
      <c r="K13219" s="289" t="s">
        <v>29142</v>
      </c>
      <c r="L13219" s="289" t="s">
        <v>275</v>
      </c>
      <c r="M13219" s="289" t="s">
        <v>29429</v>
      </c>
      <c r="N13219" s="289" t="s">
        <v>622</v>
      </c>
      <c r="O13219" s="289" t="s">
        <v>277</v>
      </c>
      <c r="P13219" s="289" t="str">
        <f>VLOOKUP(CAT_Details[[#This Row],[Delivery Bp Customer Code]],Table6[],2,0)</f>
        <v>U2-L5</v>
      </c>
    </row>
    <row r="13220" spans="1:16" x14ac:dyDescent="0.25">
      <c r="A13220" s="289" t="s">
        <v>272</v>
      </c>
      <c r="B13220">
        <v>1</v>
      </c>
      <c r="C13220">
        <v>6.9</v>
      </c>
      <c r="D13220">
        <v>0.04</v>
      </c>
      <c r="E13220" s="289" t="s">
        <v>29301</v>
      </c>
      <c r="F13220">
        <v>5017551539</v>
      </c>
      <c r="G13220" s="276">
        <v>45943</v>
      </c>
      <c r="H13220">
        <v>20251001816700</v>
      </c>
      <c r="I13220">
        <v>1.2999999999999999E-2</v>
      </c>
      <c r="J13220" s="289" t="s">
        <v>324</v>
      </c>
      <c r="K13220" s="289" t="s">
        <v>29397</v>
      </c>
      <c r="L13220" s="289" t="s">
        <v>275</v>
      </c>
      <c r="M13220" s="289" t="s">
        <v>29518</v>
      </c>
      <c r="N13220" s="289" t="s">
        <v>612</v>
      </c>
      <c r="O13220" s="289" t="s">
        <v>277</v>
      </c>
      <c r="P13220" s="289" t="str">
        <f>VLOOKUP(CAT_Details[[#This Row],[Delivery Bp Customer Code]],Table6[],2,0)</f>
        <v>U2-L5</v>
      </c>
    </row>
    <row r="13221" spans="1:16" x14ac:dyDescent="0.25">
      <c r="A13221" s="289" t="s">
        <v>272</v>
      </c>
      <c r="B13221">
        <v>71</v>
      </c>
      <c r="C13221">
        <v>2278</v>
      </c>
      <c r="D13221">
        <v>13.6</v>
      </c>
      <c r="E13221" s="289" t="s">
        <v>29398</v>
      </c>
      <c r="F13221">
        <v>5017551932</v>
      </c>
      <c r="G13221" s="276">
        <v>45943</v>
      </c>
      <c r="H13221">
        <v>20250929814421</v>
      </c>
      <c r="I13221">
        <v>36.78</v>
      </c>
      <c r="J13221" s="289" t="s">
        <v>280</v>
      </c>
      <c r="K13221" s="289" t="s">
        <v>29399</v>
      </c>
      <c r="L13221" s="289" t="s">
        <v>275</v>
      </c>
      <c r="M13221" s="289" t="s">
        <v>29400</v>
      </c>
      <c r="N13221" s="289" t="s">
        <v>1226</v>
      </c>
      <c r="O13221" s="289" t="s">
        <v>277</v>
      </c>
      <c r="P13221" s="289" t="str">
        <f>VLOOKUP(CAT_Details[[#This Row],[Delivery Bp Customer Code]],Table6[],2,0)</f>
        <v>U2-L5</v>
      </c>
    </row>
    <row r="13222" spans="1:16" x14ac:dyDescent="0.25">
      <c r="A13222" s="289" t="s">
        <v>272</v>
      </c>
      <c r="B13222">
        <v>10</v>
      </c>
      <c r="C13222">
        <v>4440.5</v>
      </c>
      <c r="D13222">
        <v>4</v>
      </c>
      <c r="E13222" s="289" t="s">
        <v>29407</v>
      </c>
      <c r="F13222">
        <v>5017566239</v>
      </c>
      <c r="G13222" s="276">
        <v>45943</v>
      </c>
      <c r="H13222">
        <v>20251006818972</v>
      </c>
      <c r="I13222">
        <v>5.4720000000000004</v>
      </c>
      <c r="J13222" s="289" t="s">
        <v>350</v>
      </c>
      <c r="K13222" s="289" t="s">
        <v>29408</v>
      </c>
      <c r="L13222" s="289" t="s">
        <v>275</v>
      </c>
      <c r="M13222" s="289" t="s">
        <v>29431</v>
      </c>
      <c r="N13222" s="289" t="s">
        <v>456</v>
      </c>
      <c r="O13222" s="289" t="s">
        <v>277</v>
      </c>
      <c r="P13222" s="289" t="str">
        <f>VLOOKUP(CAT_Details[[#This Row],[Delivery Bp Customer Code]],Table6[],2,0)</f>
        <v>U2-L5</v>
      </c>
    </row>
    <row r="13223" spans="1:16" x14ac:dyDescent="0.25">
      <c r="A13223" s="289" t="s">
        <v>272</v>
      </c>
      <c r="B13223">
        <v>12</v>
      </c>
      <c r="C13223">
        <v>1056</v>
      </c>
      <c r="D13223">
        <v>4.8</v>
      </c>
      <c r="E13223" s="289" t="s">
        <v>29409</v>
      </c>
      <c r="F13223">
        <v>5017566362</v>
      </c>
      <c r="G13223" s="276">
        <v>45943</v>
      </c>
      <c r="H13223">
        <v>20251006819208</v>
      </c>
      <c r="I13223">
        <v>11.52</v>
      </c>
      <c r="J13223" s="289" t="s">
        <v>350</v>
      </c>
      <c r="K13223" s="289" t="s">
        <v>29410</v>
      </c>
      <c r="L13223" s="289" t="s">
        <v>275</v>
      </c>
      <c r="M13223" s="289" t="s">
        <v>29473</v>
      </c>
      <c r="N13223" s="289" t="s">
        <v>462</v>
      </c>
      <c r="O13223" s="289" t="s">
        <v>277</v>
      </c>
      <c r="P13223" s="289" t="str">
        <f>VLOOKUP(CAT_Details[[#This Row],[Delivery Bp Customer Code]],Table6[],2,0)</f>
        <v>U2-L5</v>
      </c>
    </row>
    <row r="13224" spans="1:16" x14ac:dyDescent="0.25">
      <c r="A13224" s="289" t="s">
        <v>272</v>
      </c>
      <c r="B13224">
        <v>1</v>
      </c>
      <c r="C13224">
        <v>48</v>
      </c>
      <c r="D13224">
        <v>0.2</v>
      </c>
      <c r="E13224" s="289" t="s">
        <v>29414</v>
      </c>
      <c r="F13224">
        <v>5017566900</v>
      </c>
      <c r="G13224" s="276">
        <v>45943</v>
      </c>
      <c r="H13224">
        <v>20251002817115</v>
      </c>
      <c r="I13224">
        <v>0.312</v>
      </c>
      <c r="J13224" s="289" t="s">
        <v>350</v>
      </c>
      <c r="K13224" s="289" t="s">
        <v>29415</v>
      </c>
      <c r="L13224" s="289" t="s">
        <v>275</v>
      </c>
      <c r="M13224" s="289" t="s">
        <v>29431</v>
      </c>
      <c r="N13224" s="289" t="s">
        <v>704</v>
      </c>
      <c r="O13224" s="289" t="s">
        <v>277</v>
      </c>
      <c r="P13224" s="289" t="str">
        <f>VLOOKUP(CAT_Details[[#This Row],[Delivery Bp Customer Code]],Table6[],2,0)</f>
        <v>U2-L5</v>
      </c>
    </row>
    <row r="13225" spans="1:16" x14ac:dyDescent="0.25">
      <c r="A13225" s="289" t="s">
        <v>4794</v>
      </c>
      <c r="B13225">
        <v>2</v>
      </c>
      <c r="C13225">
        <v>149.4</v>
      </c>
      <c r="D13225">
        <v>0.8</v>
      </c>
      <c r="E13225" s="289" t="s">
        <v>29416</v>
      </c>
      <c r="F13225">
        <v>5017566652</v>
      </c>
      <c r="G13225" s="276">
        <v>45943</v>
      </c>
      <c r="H13225">
        <v>20251006818998</v>
      </c>
      <c r="I13225">
        <v>1.44</v>
      </c>
      <c r="J13225" s="289" t="s">
        <v>350</v>
      </c>
      <c r="K13225" s="289" t="s">
        <v>29417</v>
      </c>
      <c r="L13225" s="289" t="s">
        <v>275</v>
      </c>
      <c r="M13225" s="289" t="s">
        <v>29431</v>
      </c>
      <c r="N13225" s="289" t="s">
        <v>29418</v>
      </c>
      <c r="O13225" s="289" t="s">
        <v>4798</v>
      </c>
      <c r="P13225" s="289" t="str">
        <f>VLOOKUP(CAT_Details[[#This Row],[Delivery Bp Customer Code]],Table6[],2,0)</f>
        <v>MY02</v>
      </c>
    </row>
    <row r="13226" spans="1:16" x14ac:dyDescent="0.25">
      <c r="A13226" s="289" t="s">
        <v>278</v>
      </c>
      <c r="B13226">
        <v>18</v>
      </c>
      <c r="C13226">
        <v>5994</v>
      </c>
      <c r="D13226">
        <v>7.2</v>
      </c>
      <c r="E13226" s="289" t="s">
        <v>29191</v>
      </c>
      <c r="F13226">
        <v>5017566714</v>
      </c>
      <c r="G13226" s="276">
        <v>45944</v>
      </c>
      <c r="H13226">
        <v>20250923810087</v>
      </c>
      <c r="I13226">
        <v>17.28</v>
      </c>
      <c r="J13226" s="289" t="s">
        <v>324</v>
      </c>
      <c r="K13226" s="289" t="s">
        <v>29192</v>
      </c>
      <c r="L13226" s="289" t="s">
        <v>275</v>
      </c>
      <c r="M13226" s="289" t="s">
        <v>29829</v>
      </c>
      <c r="N13226" s="289" t="s">
        <v>340</v>
      </c>
      <c r="O13226" s="289" t="s">
        <v>498</v>
      </c>
      <c r="P13226" s="289" t="str">
        <f>VLOOKUP(CAT_Details[[#This Row],[Delivery Bp Customer Code]],Table6[],2,0)</f>
        <v>DK-BM01</v>
      </c>
    </row>
    <row r="13227" spans="1:16" x14ac:dyDescent="0.25">
      <c r="A13227" s="289" t="s">
        <v>278</v>
      </c>
      <c r="B13227">
        <v>3</v>
      </c>
      <c r="C13227">
        <v>822</v>
      </c>
      <c r="D13227">
        <v>1.31</v>
      </c>
      <c r="E13227" s="289" t="s">
        <v>29444</v>
      </c>
      <c r="F13227">
        <v>5017583618</v>
      </c>
      <c r="G13227" s="276">
        <v>45944</v>
      </c>
      <c r="H13227">
        <v>20251006819213</v>
      </c>
      <c r="I13227">
        <v>3.0310000000000001</v>
      </c>
      <c r="J13227" s="289" t="s">
        <v>350</v>
      </c>
      <c r="K13227" s="289" t="s">
        <v>29445</v>
      </c>
      <c r="L13227" s="289" t="s">
        <v>275</v>
      </c>
      <c r="M13227" s="289" t="s">
        <v>29700</v>
      </c>
      <c r="N13227" s="289" t="s">
        <v>22920</v>
      </c>
      <c r="O13227" s="289" t="s">
        <v>498</v>
      </c>
      <c r="P13227" s="289" t="str">
        <f>VLOOKUP(CAT_Details[[#This Row],[Delivery Bp Customer Code]],Table6[],2,0)</f>
        <v>DK-BM01</v>
      </c>
    </row>
    <row r="13228" spans="1:16" x14ac:dyDescent="0.25">
      <c r="A13228" s="289" t="s">
        <v>278</v>
      </c>
      <c r="B13228">
        <v>2</v>
      </c>
      <c r="C13228">
        <v>580</v>
      </c>
      <c r="D13228">
        <v>0.8</v>
      </c>
      <c r="E13228" s="289" t="s">
        <v>29446</v>
      </c>
      <c r="F13228">
        <v>5017583654</v>
      </c>
      <c r="G13228" s="276">
        <v>45944</v>
      </c>
      <c r="H13228">
        <v>20251002817609</v>
      </c>
      <c r="I13228">
        <v>0.96</v>
      </c>
      <c r="J13228" s="289" t="s">
        <v>280</v>
      </c>
      <c r="K13228" s="289" t="s">
        <v>29447</v>
      </c>
      <c r="L13228" s="289" t="s">
        <v>275</v>
      </c>
      <c r="M13228" s="289" t="s">
        <v>29786</v>
      </c>
      <c r="N13228" s="289" t="s">
        <v>283</v>
      </c>
      <c r="O13228" s="289" t="s">
        <v>498</v>
      </c>
      <c r="P13228" s="289" t="str">
        <f>VLOOKUP(CAT_Details[[#This Row],[Delivery Bp Customer Code]],Table6[],2,0)</f>
        <v>DK-BM01</v>
      </c>
    </row>
    <row r="13229" spans="1:16" x14ac:dyDescent="0.25">
      <c r="A13229" s="289" t="s">
        <v>278</v>
      </c>
      <c r="B13229">
        <v>1</v>
      </c>
      <c r="C13229">
        <v>290</v>
      </c>
      <c r="D13229">
        <v>0.4</v>
      </c>
      <c r="E13229" s="289" t="s">
        <v>29446</v>
      </c>
      <c r="F13229">
        <v>5017583655</v>
      </c>
      <c r="G13229" s="276">
        <v>45944</v>
      </c>
      <c r="H13229">
        <v>20250930815681</v>
      </c>
      <c r="I13229">
        <v>0.48</v>
      </c>
      <c r="J13229" s="289" t="s">
        <v>280</v>
      </c>
      <c r="K13229" s="289" t="s">
        <v>29448</v>
      </c>
      <c r="L13229" s="289" t="s">
        <v>275</v>
      </c>
      <c r="M13229" s="289"/>
      <c r="N13229" s="289" t="s">
        <v>283</v>
      </c>
      <c r="O13229" s="289" t="s">
        <v>498</v>
      </c>
      <c r="P13229" s="289" t="str">
        <f>VLOOKUP(CAT_Details[[#This Row],[Delivery Bp Customer Code]],Table6[],2,0)</f>
        <v>DK-BM01</v>
      </c>
    </row>
    <row r="13230" spans="1:16" x14ac:dyDescent="0.25">
      <c r="A13230" s="289" t="s">
        <v>278</v>
      </c>
      <c r="B13230">
        <v>5</v>
      </c>
      <c r="C13230">
        <v>2717</v>
      </c>
      <c r="D13230">
        <v>2</v>
      </c>
      <c r="E13230" s="289" t="s">
        <v>29449</v>
      </c>
      <c r="F13230">
        <v>5017583706</v>
      </c>
      <c r="G13230" s="276">
        <v>45944</v>
      </c>
      <c r="H13230">
        <v>20251007819962</v>
      </c>
      <c r="I13230">
        <v>4.8</v>
      </c>
      <c r="J13230" s="289" t="s">
        <v>280</v>
      </c>
      <c r="K13230" s="289" t="s">
        <v>29450</v>
      </c>
      <c r="L13230" s="289" t="s">
        <v>275</v>
      </c>
      <c r="M13230" s="289" t="s">
        <v>29701</v>
      </c>
      <c r="N13230" s="289" t="s">
        <v>566</v>
      </c>
      <c r="O13230" s="289" t="s">
        <v>498</v>
      </c>
      <c r="P13230" s="289" t="str">
        <f>VLOOKUP(CAT_Details[[#This Row],[Delivery Bp Customer Code]],Table6[],2,0)</f>
        <v>DK-BM01</v>
      </c>
    </row>
    <row r="13231" spans="1:16" x14ac:dyDescent="0.25">
      <c r="A13231" s="289" t="s">
        <v>278</v>
      </c>
      <c r="B13231">
        <v>2</v>
      </c>
      <c r="C13231">
        <v>1173.2</v>
      </c>
      <c r="D13231">
        <v>0.8</v>
      </c>
      <c r="E13231" s="289" t="s">
        <v>29456</v>
      </c>
      <c r="F13231">
        <v>5017583899</v>
      </c>
      <c r="G13231" s="276">
        <v>45944</v>
      </c>
      <c r="H13231">
        <v>20251007820550</v>
      </c>
      <c r="I13231">
        <v>1.92</v>
      </c>
      <c r="J13231" s="289" t="s">
        <v>280</v>
      </c>
      <c r="K13231" s="289" t="s">
        <v>29457</v>
      </c>
      <c r="L13231" s="289" t="s">
        <v>275</v>
      </c>
      <c r="M13231" s="289" t="s">
        <v>29786</v>
      </c>
      <c r="N13231" s="289" t="s">
        <v>29833</v>
      </c>
      <c r="O13231" s="289" t="s">
        <v>498</v>
      </c>
      <c r="P13231" s="289" t="str">
        <f>VLOOKUP(CAT_Details[[#This Row],[Delivery Bp Customer Code]],Table6[],2,0)</f>
        <v>DK-BM01</v>
      </c>
    </row>
    <row r="13232" spans="1:16" x14ac:dyDescent="0.25">
      <c r="A13232" s="289" t="s">
        <v>278</v>
      </c>
      <c r="B13232">
        <v>6</v>
      </c>
      <c r="C13232">
        <v>2254.02</v>
      </c>
      <c r="D13232">
        <v>2.4</v>
      </c>
      <c r="E13232" s="289" t="s">
        <v>29460</v>
      </c>
      <c r="F13232">
        <v>5017583912</v>
      </c>
      <c r="G13232" s="276">
        <v>45944</v>
      </c>
      <c r="H13232">
        <v>20251003818441</v>
      </c>
      <c r="I13232">
        <v>2.88</v>
      </c>
      <c r="J13232" s="289" t="s">
        <v>280</v>
      </c>
      <c r="K13232" s="289" t="s">
        <v>29461</v>
      </c>
      <c r="L13232" s="289" t="s">
        <v>275</v>
      </c>
      <c r="M13232" s="289" t="s">
        <v>29786</v>
      </c>
      <c r="N13232" s="289" t="s">
        <v>17247</v>
      </c>
      <c r="O13232" s="289" t="s">
        <v>498</v>
      </c>
      <c r="P13232" s="289" t="str">
        <f>VLOOKUP(CAT_Details[[#This Row],[Delivery Bp Customer Code]],Table6[],2,0)</f>
        <v>DK-BM01</v>
      </c>
    </row>
    <row r="13233" spans="1:16" x14ac:dyDescent="0.25">
      <c r="A13233" s="289" t="s">
        <v>278</v>
      </c>
      <c r="B13233">
        <v>11</v>
      </c>
      <c r="C13233">
        <v>5830</v>
      </c>
      <c r="D13233">
        <v>4.4000000000000004</v>
      </c>
      <c r="E13233" s="289" t="s">
        <v>29712</v>
      </c>
      <c r="F13233">
        <v>5017615638</v>
      </c>
      <c r="G13233" s="276">
        <v>45944</v>
      </c>
      <c r="H13233">
        <v>20251009822636</v>
      </c>
      <c r="I13233">
        <v>11.404999999999999</v>
      </c>
      <c r="J13233" s="289" t="s">
        <v>273</v>
      </c>
      <c r="K13233" s="289" t="s">
        <v>29713</v>
      </c>
      <c r="L13233" s="289" t="s">
        <v>275</v>
      </c>
      <c r="M13233" s="289" t="s">
        <v>29837</v>
      </c>
      <c r="N13233" s="289" t="s">
        <v>653</v>
      </c>
      <c r="O13233" s="289" t="s">
        <v>498</v>
      </c>
      <c r="P13233" s="289" t="str">
        <f>VLOOKUP(CAT_Details[[#This Row],[Delivery Bp Customer Code]],Table6[],2,0)</f>
        <v>DK-BM01</v>
      </c>
    </row>
    <row r="13234" spans="1:16" x14ac:dyDescent="0.25">
      <c r="A13234" s="289" t="s">
        <v>75</v>
      </c>
      <c r="B13234">
        <v>17</v>
      </c>
      <c r="C13234">
        <v>2040</v>
      </c>
      <c r="D13234">
        <v>8.1300000000000008</v>
      </c>
      <c r="E13234" s="289" t="s">
        <v>29219</v>
      </c>
      <c r="F13234">
        <v>5017566176</v>
      </c>
      <c r="G13234" s="276">
        <v>45944</v>
      </c>
      <c r="H13234">
        <v>20251006819565</v>
      </c>
      <c r="I13234">
        <v>19.106000000000002</v>
      </c>
      <c r="J13234" s="289" t="s">
        <v>345</v>
      </c>
      <c r="K13234" s="289" t="s">
        <v>29220</v>
      </c>
      <c r="L13234" s="289" t="s">
        <v>275</v>
      </c>
      <c r="M13234" s="289" t="s">
        <v>29474</v>
      </c>
      <c r="N13234" s="289" t="s">
        <v>427</v>
      </c>
      <c r="O13234" s="289" t="s">
        <v>5281</v>
      </c>
      <c r="P13234" s="289" t="str">
        <f>VLOOKUP(CAT_Details[[#This Row],[Delivery Bp Customer Code]],Table6[],2,0)</f>
        <v>DK-LW08</v>
      </c>
    </row>
    <row r="13235" spans="1:16" x14ac:dyDescent="0.25">
      <c r="A13235" s="289" t="s">
        <v>75</v>
      </c>
      <c r="B13235">
        <v>1</v>
      </c>
      <c r="C13235">
        <v>440</v>
      </c>
      <c r="D13235">
        <v>0.4</v>
      </c>
      <c r="E13235" s="289" t="s">
        <v>29227</v>
      </c>
      <c r="F13235">
        <v>5017566629</v>
      </c>
      <c r="G13235" s="276">
        <v>45944</v>
      </c>
      <c r="H13235">
        <v>20251003818778</v>
      </c>
      <c r="I13235">
        <v>0.96</v>
      </c>
      <c r="J13235" s="289" t="s">
        <v>324</v>
      </c>
      <c r="K13235" s="289" t="s">
        <v>29228</v>
      </c>
      <c r="L13235" s="289" t="s">
        <v>275</v>
      </c>
      <c r="M13235" s="289" t="s">
        <v>29832</v>
      </c>
      <c r="N13235" s="289" t="s">
        <v>2727</v>
      </c>
      <c r="O13235" s="289" t="s">
        <v>2173</v>
      </c>
      <c r="P13235" s="289" t="str">
        <f>VLOOKUP(CAT_Details[[#This Row],[Delivery Bp Customer Code]],Table6[],2,0)</f>
        <v>OYL1</v>
      </c>
    </row>
    <row r="13236" spans="1:16" x14ac:dyDescent="0.25">
      <c r="A13236" s="289" t="s">
        <v>75</v>
      </c>
      <c r="B13236">
        <v>3</v>
      </c>
      <c r="C13236">
        <v>701.1</v>
      </c>
      <c r="D13236">
        <v>1.8</v>
      </c>
      <c r="E13236" s="289" t="s">
        <v>29235</v>
      </c>
      <c r="F13236">
        <v>5017566699</v>
      </c>
      <c r="G13236" s="276">
        <v>45944</v>
      </c>
      <c r="H13236">
        <v>20251003818348</v>
      </c>
      <c r="I13236">
        <v>8.64</v>
      </c>
      <c r="J13236" s="289" t="s">
        <v>345</v>
      </c>
      <c r="K13236" s="289" t="s">
        <v>29236</v>
      </c>
      <c r="L13236" s="289" t="s">
        <v>275</v>
      </c>
      <c r="M13236" s="289" t="s">
        <v>29474</v>
      </c>
      <c r="N13236" s="289" t="s">
        <v>4779</v>
      </c>
      <c r="O13236" s="289" t="s">
        <v>5281</v>
      </c>
      <c r="P13236" s="289" t="str">
        <f>VLOOKUP(CAT_Details[[#This Row],[Delivery Bp Customer Code]],Table6[],2,0)</f>
        <v>DK-LW08</v>
      </c>
    </row>
    <row r="13237" spans="1:16" x14ac:dyDescent="0.25">
      <c r="A13237" s="289" t="s">
        <v>75</v>
      </c>
      <c r="B13237">
        <v>2</v>
      </c>
      <c r="C13237">
        <v>2.5</v>
      </c>
      <c r="D13237">
        <v>0.08</v>
      </c>
      <c r="E13237" s="289" t="s">
        <v>29239</v>
      </c>
      <c r="F13237">
        <v>5017566908</v>
      </c>
      <c r="G13237" s="276">
        <v>45944</v>
      </c>
      <c r="H13237">
        <v>20251003818311</v>
      </c>
      <c r="I13237">
        <v>5.1999999999999998E-2</v>
      </c>
      <c r="J13237" s="289" t="s">
        <v>324</v>
      </c>
      <c r="K13237" s="289" t="s">
        <v>29240</v>
      </c>
      <c r="L13237" s="289" t="s">
        <v>275</v>
      </c>
      <c r="M13237" s="289" t="s">
        <v>29832</v>
      </c>
      <c r="N13237" s="289" t="s">
        <v>13813</v>
      </c>
      <c r="O13237" s="289" t="s">
        <v>5281</v>
      </c>
      <c r="P13237" s="289" t="str">
        <f>VLOOKUP(CAT_Details[[#This Row],[Delivery Bp Customer Code]],Table6[],2,0)</f>
        <v>DK-LW08</v>
      </c>
    </row>
    <row r="13238" spans="1:16" x14ac:dyDescent="0.25">
      <c r="A13238" s="289" t="s">
        <v>75</v>
      </c>
      <c r="B13238">
        <v>1</v>
      </c>
      <c r="C13238">
        <v>45</v>
      </c>
      <c r="D13238">
        <v>0.2</v>
      </c>
      <c r="E13238" s="289" t="s">
        <v>29483</v>
      </c>
      <c r="F13238">
        <v>5017583738</v>
      </c>
      <c r="G13238" s="276">
        <v>45944</v>
      </c>
      <c r="H13238">
        <v>20251007819952</v>
      </c>
      <c r="I13238">
        <v>0.192</v>
      </c>
      <c r="J13238" s="289" t="s">
        <v>324</v>
      </c>
      <c r="K13238" s="289" t="s">
        <v>29484</v>
      </c>
      <c r="L13238" s="289" t="s">
        <v>275</v>
      </c>
      <c r="M13238" s="289" t="s">
        <v>29829</v>
      </c>
      <c r="N13238" s="289" t="s">
        <v>15858</v>
      </c>
      <c r="O13238" s="289" t="s">
        <v>2173</v>
      </c>
      <c r="P13238" s="289" t="str">
        <f>VLOOKUP(CAT_Details[[#This Row],[Delivery Bp Customer Code]],Table6[],2,0)</f>
        <v>OYL1</v>
      </c>
    </row>
    <row r="13239" spans="1:16" x14ac:dyDescent="0.25">
      <c r="A13239" s="289" t="s">
        <v>75</v>
      </c>
      <c r="B13239">
        <v>1</v>
      </c>
      <c r="C13239">
        <v>47</v>
      </c>
      <c r="D13239">
        <v>0.4</v>
      </c>
      <c r="E13239" s="289" t="s">
        <v>29487</v>
      </c>
      <c r="F13239">
        <v>5017583918</v>
      </c>
      <c r="G13239" s="276">
        <v>45944</v>
      </c>
      <c r="H13239">
        <v>20251007820252</v>
      </c>
      <c r="I13239">
        <v>0.96</v>
      </c>
      <c r="J13239" s="289" t="s">
        <v>350</v>
      </c>
      <c r="K13239" s="289" t="s">
        <v>29488</v>
      </c>
      <c r="L13239" s="289" t="s">
        <v>275</v>
      </c>
      <c r="M13239" s="289" t="s">
        <v>29852</v>
      </c>
      <c r="N13239" s="289" t="s">
        <v>381</v>
      </c>
      <c r="O13239" s="289" t="s">
        <v>7849</v>
      </c>
      <c r="P13239" s="289" t="str">
        <f>VLOOKUP(CAT_Details[[#This Row],[Delivery Bp Customer Code]],Table6[],2,0)</f>
        <v>MZ03</v>
      </c>
    </row>
    <row r="13240" spans="1:16" x14ac:dyDescent="0.25">
      <c r="A13240" s="289" t="s">
        <v>17052</v>
      </c>
      <c r="B13240">
        <v>4</v>
      </c>
      <c r="C13240">
        <v>1910</v>
      </c>
      <c r="D13240">
        <v>2.52</v>
      </c>
      <c r="E13240" s="289" t="s">
        <v>29250</v>
      </c>
      <c r="F13240">
        <v>5017551592</v>
      </c>
      <c r="G13240" s="276">
        <v>45944</v>
      </c>
      <c r="H13240">
        <v>20250930815511</v>
      </c>
      <c r="I13240">
        <v>8.3580000000000005</v>
      </c>
      <c r="J13240" s="289" t="s">
        <v>3970</v>
      </c>
      <c r="K13240" s="289" t="s">
        <v>29251</v>
      </c>
      <c r="L13240" s="289" t="s">
        <v>280</v>
      </c>
      <c r="M13240" s="289" t="s">
        <v>29853</v>
      </c>
      <c r="N13240" s="289" t="s">
        <v>3973</v>
      </c>
      <c r="O13240" s="289" t="s">
        <v>18284</v>
      </c>
      <c r="P13240" s="289">
        <f>VLOOKUP(CAT_Details[[#This Row],[Delivery Bp Customer Code]],Table6[],2,0)</f>
        <v>3705</v>
      </c>
    </row>
    <row r="13241" spans="1:16" x14ac:dyDescent="0.25">
      <c r="A13241" s="289" t="s">
        <v>17052</v>
      </c>
      <c r="B13241">
        <v>1</v>
      </c>
      <c r="C13241">
        <v>2</v>
      </c>
      <c r="D13241">
        <v>0.03</v>
      </c>
      <c r="E13241" s="289" t="s">
        <v>29260</v>
      </c>
      <c r="F13241">
        <v>5017552041</v>
      </c>
      <c r="G13241" s="276">
        <v>45944</v>
      </c>
      <c r="H13241">
        <v>20251002817116</v>
      </c>
      <c r="I13241">
        <v>1.7999999999999999E-2</v>
      </c>
      <c r="J13241" s="289" t="s">
        <v>3970</v>
      </c>
      <c r="K13241" s="289" t="s">
        <v>29261</v>
      </c>
      <c r="L13241" s="289" t="s">
        <v>280</v>
      </c>
      <c r="M13241" s="289" t="s">
        <v>29853</v>
      </c>
      <c r="N13241" s="289" t="s">
        <v>25190</v>
      </c>
      <c r="O13241" s="289" t="s">
        <v>22766</v>
      </c>
      <c r="P13241" s="289">
        <f>VLOOKUP(CAT_Details[[#This Row],[Delivery Bp Customer Code]],Table6[],2,0)</f>
        <v>3705</v>
      </c>
    </row>
    <row r="13242" spans="1:16" x14ac:dyDescent="0.25">
      <c r="A13242" s="289" t="s">
        <v>17052</v>
      </c>
      <c r="B13242">
        <v>4</v>
      </c>
      <c r="C13242">
        <v>280</v>
      </c>
      <c r="D13242">
        <v>1.6</v>
      </c>
      <c r="E13242" s="289" t="s">
        <v>29269</v>
      </c>
      <c r="F13242">
        <v>5017566307</v>
      </c>
      <c r="G13242" s="276">
        <v>45944</v>
      </c>
      <c r="H13242">
        <v>20251003818616</v>
      </c>
      <c r="I13242">
        <v>4.6079999999999997</v>
      </c>
      <c r="J13242" s="289" t="s">
        <v>345</v>
      </c>
      <c r="K13242" s="289" t="s">
        <v>29270</v>
      </c>
      <c r="L13242" s="289" t="s">
        <v>280</v>
      </c>
      <c r="M13242" s="289" t="s">
        <v>29887</v>
      </c>
      <c r="N13242" s="289" t="s">
        <v>512</v>
      </c>
      <c r="O13242" s="289" t="s">
        <v>18284</v>
      </c>
      <c r="P13242" s="289">
        <f>VLOOKUP(CAT_Details[[#This Row],[Delivery Bp Customer Code]],Table6[],2,0)</f>
        <v>3705</v>
      </c>
    </row>
    <row r="13243" spans="1:16" x14ac:dyDescent="0.25">
      <c r="A13243" s="289" t="s">
        <v>17052</v>
      </c>
      <c r="B13243">
        <v>1</v>
      </c>
      <c r="C13243">
        <v>0.5</v>
      </c>
      <c r="D13243">
        <v>0.03</v>
      </c>
      <c r="E13243" s="289" t="s">
        <v>29276</v>
      </c>
      <c r="F13243">
        <v>5017566483</v>
      </c>
      <c r="G13243" s="276">
        <v>45944</v>
      </c>
      <c r="H13243">
        <v>20251002817672</v>
      </c>
      <c r="I13243">
        <v>6.0000000000000001E-3</v>
      </c>
      <c r="J13243" s="289" t="s">
        <v>345</v>
      </c>
      <c r="K13243" s="289" t="s">
        <v>29277</v>
      </c>
      <c r="L13243" s="289" t="s">
        <v>280</v>
      </c>
      <c r="M13243" s="289" t="s">
        <v>29734</v>
      </c>
      <c r="N13243" s="289" t="s">
        <v>3082</v>
      </c>
      <c r="O13243" s="289" t="s">
        <v>18284</v>
      </c>
      <c r="P13243" s="289">
        <f>VLOOKUP(CAT_Details[[#This Row],[Delivery Bp Customer Code]],Table6[],2,0)</f>
        <v>3705</v>
      </c>
    </row>
    <row r="13244" spans="1:16" x14ac:dyDescent="0.25">
      <c r="A13244" s="289" t="s">
        <v>17052</v>
      </c>
      <c r="B13244">
        <v>2</v>
      </c>
      <c r="C13244">
        <v>24</v>
      </c>
      <c r="D13244">
        <v>0.2</v>
      </c>
      <c r="E13244" s="289" t="s">
        <v>29285</v>
      </c>
      <c r="F13244">
        <v>5017566754</v>
      </c>
      <c r="G13244" s="276">
        <v>45944</v>
      </c>
      <c r="H13244">
        <v>20250930815041</v>
      </c>
      <c r="I13244">
        <v>0.115</v>
      </c>
      <c r="J13244" s="289" t="s">
        <v>345</v>
      </c>
      <c r="K13244" s="289" t="s">
        <v>29286</v>
      </c>
      <c r="L13244" s="289" t="s">
        <v>280</v>
      </c>
      <c r="M13244" s="289" t="s">
        <v>29734</v>
      </c>
      <c r="N13244" s="289" t="s">
        <v>427</v>
      </c>
      <c r="O13244" s="289" t="s">
        <v>18284</v>
      </c>
      <c r="P13244" s="289">
        <f>VLOOKUP(CAT_Details[[#This Row],[Delivery Bp Customer Code]],Table6[],2,0)</f>
        <v>3705</v>
      </c>
    </row>
    <row r="13245" spans="1:16" x14ac:dyDescent="0.25">
      <c r="A13245" s="289" t="s">
        <v>17052</v>
      </c>
      <c r="B13245">
        <v>1</v>
      </c>
      <c r="C13245">
        <v>1.9</v>
      </c>
      <c r="D13245">
        <v>0.04</v>
      </c>
      <c r="E13245" s="289" t="s">
        <v>29519</v>
      </c>
      <c r="F13245">
        <v>5017583280</v>
      </c>
      <c r="G13245" s="276">
        <v>45944</v>
      </c>
      <c r="H13245">
        <v>20251006819450</v>
      </c>
      <c r="I13245">
        <v>0.02</v>
      </c>
      <c r="J13245" s="289" t="s">
        <v>275</v>
      </c>
      <c r="K13245" s="289" t="s">
        <v>29520</v>
      </c>
      <c r="L13245" s="289" t="s">
        <v>280</v>
      </c>
      <c r="M13245" s="289" t="s">
        <v>29733</v>
      </c>
      <c r="N13245" s="289" t="s">
        <v>18883</v>
      </c>
      <c r="O13245" s="289" t="s">
        <v>18284</v>
      </c>
      <c r="P13245" s="289">
        <f>VLOOKUP(CAT_Details[[#This Row],[Delivery Bp Customer Code]],Table6[],2,0)</f>
        <v>3705</v>
      </c>
    </row>
    <row r="13246" spans="1:16" x14ac:dyDescent="0.25">
      <c r="A13246" s="289" t="s">
        <v>17052</v>
      </c>
      <c r="B13246">
        <v>7</v>
      </c>
      <c r="C13246">
        <v>968</v>
      </c>
      <c r="D13246">
        <v>2.56</v>
      </c>
      <c r="E13246" s="289" t="s">
        <v>29521</v>
      </c>
      <c r="F13246">
        <v>5017583322</v>
      </c>
      <c r="G13246" s="276">
        <v>45944</v>
      </c>
      <c r="H13246">
        <v>20251006819221</v>
      </c>
      <c r="I13246">
        <v>5.766</v>
      </c>
      <c r="J13246" s="289" t="s">
        <v>275</v>
      </c>
      <c r="K13246" s="289" t="s">
        <v>29522</v>
      </c>
      <c r="L13246" s="289" t="s">
        <v>280</v>
      </c>
      <c r="M13246" s="289" t="s">
        <v>29733</v>
      </c>
      <c r="N13246" s="289" t="s">
        <v>19150</v>
      </c>
      <c r="O13246" s="289" t="s">
        <v>18284</v>
      </c>
      <c r="P13246" s="289">
        <f>VLOOKUP(CAT_Details[[#This Row],[Delivery Bp Customer Code]],Table6[],2,0)</f>
        <v>3705</v>
      </c>
    </row>
    <row r="13247" spans="1:16" x14ac:dyDescent="0.25">
      <c r="A13247" s="289" t="s">
        <v>17052</v>
      </c>
      <c r="B13247">
        <v>3</v>
      </c>
      <c r="C13247">
        <v>484</v>
      </c>
      <c r="D13247">
        <v>1.0900000000000001</v>
      </c>
      <c r="E13247" s="289" t="s">
        <v>29525</v>
      </c>
      <c r="F13247">
        <v>5017583377</v>
      </c>
      <c r="G13247" s="276">
        <v>45944</v>
      </c>
      <c r="H13247">
        <v>20251003818318</v>
      </c>
      <c r="I13247">
        <v>3.0510000000000002</v>
      </c>
      <c r="J13247" s="289" t="s">
        <v>275</v>
      </c>
      <c r="K13247" s="289" t="s">
        <v>29526</v>
      </c>
      <c r="L13247" s="289" t="s">
        <v>280</v>
      </c>
      <c r="M13247" s="289" t="s">
        <v>29733</v>
      </c>
      <c r="N13247" s="289" t="s">
        <v>19305</v>
      </c>
      <c r="O13247" s="289" t="s">
        <v>18284</v>
      </c>
      <c r="P13247" s="289">
        <f>VLOOKUP(CAT_Details[[#This Row],[Delivery Bp Customer Code]],Table6[],2,0)</f>
        <v>3705</v>
      </c>
    </row>
    <row r="13248" spans="1:16" x14ac:dyDescent="0.25">
      <c r="A13248" s="289" t="s">
        <v>17052</v>
      </c>
      <c r="B13248">
        <v>1</v>
      </c>
      <c r="C13248">
        <v>133</v>
      </c>
      <c r="D13248">
        <v>0.32</v>
      </c>
      <c r="E13248" s="289" t="s">
        <v>29527</v>
      </c>
      <c r="F13248">
        <v>5017583460</v>
      </c>
      <c r="G13248" s="276">
        <v>45944</v>
      </c>
      <c r="H13248">
        <v>20251006819620</v>
      </c>
      <c r="I13248">
        <v>0.38300000000000001</v>
      </c>
      <c r="J13248" s="289" t="s">
        <v>275</v>
      </c>
      <c r="K13248" s="289" t="s">
        <v>29528</v>
      </c>
      <c r="L13248" s="289" t="s">
        <v>280</v>
      </c>
      <c r="M13248" s="289" t="s">
        <v>29733</v>
      </c>
      <c r="N13248" s="289" t="s">
        <v>19840</v>
      </c>
      <c r="O13248" s="289" t="s">
        <v>18284</v>
      </c>
      <c r="P13248" s="289">
        <f>VLOOKUP(CAT_Details[[#This Row],[Delivery Bp Customer Code]],Table6[],2,0)</f>
        <v>3705</v>
      </c>
    </row>
    <row r="13249" spans="1:16" x14ac:dyDescent="0.25">
      <c r="A13249" s="289" t="s">
        <v>17052</v>
      </c>
      <c r="B13249">
        <v>3</v>
      </c>
      <c r="C13249">
        <v>2160</v>
      </c>
      <c r="D13249">
        <v>1.2</v>
      </c>
      <c r="E13249" s="289" t="s">
        <v>29535</v>
      </c>
      <c r="F13249">
        <v>5017583683</v>
      </c>
      <c r="G13249" s="276">
        <v>45944</v>
      </c>
      <c r="H13249">
        <v>20251003818250</v>
      </c>
      <c r="I13249">
        <v>2.88</v>
      </c>
      <c r="J13249" s="289" t="s">
        <v>275</v>
      </c>
      <c r="K13249" s="289" t="s">
        <v>29536</v>
      </c>
      <c r="L13249" s="289" t="s">
        <v>280</v>
      </c>
      <c r="M13249" s="289" t="s">
        <v>29892</v>
      </c>
      <c r="N13249" s="289" t="s">
        <v>19153</v>
      </c>
      <c r="O13249" s="289" t="s">
        <v>18284</v>
      </c>
      <c r="P13249" s="289">
        <f>VLOOKUP(CAT_Details[[#This Row],[Delivery Bp Customer Code]],Table6[],2,0)</f>
        <v>3705</v>
      </c>
    </row>
    <row r="13250" spans="1:16" x14ac:dyDescent="0.25">
      <c r="A13250" s="289" t="s">
        <v>17052</v>
      </c>
      <c r="B13250">
        <v>6</v>
      </c>
      <c r="C13250">
        <v>50</v>
      </c>
      <c r="D13250">
        <v>0.6</v>
      </c>
      <c r="E13250" s="289" t="s">
        <v>29537</v>
      </c>
      <c r="F13250">
        <v>5017583767</v>
      </c>
      <c r="G13250" s="276">
        <v>45944</v>
      </c>
      <c r="H13250">
        <v>20251003818598</v>
      </c>
      <c r="I13250">
        <v>0.39700000000000002</v>
      </c>
      <c r="J13250" s="289" t="s">
        <v>275</v>
      </c>
      <c r="K13250" s="289" t="s">
        <v>29538</v>
      </c>
      <c r="L13250" s="289" t="s">
        <v>280</v>
      </c>
      <c r="M13250" s="289" t="s">
        <v>29733</v>
      </c>
      <c r="N13250" s="289" t="s">
        <v>19164</v>
      </c>
      <c r="O13250" s="289" t="s">
        <v>18284</v>
      </c>
      <c r="P13250" s="289">
        <f>VLOOKUP(CAT_Details[[#This Row],[Delivery Bp Customer Code]],Table6[],2,0)</f>
        <v>3705</v>
      </c>
    </row>
    <row r="13251" spans="1:16" x14ac:dyDescent="0.25">
      <c r="A13251" s="289" t="s">
        <v>17052</v>
      </c>
      <c r="B13251">
        <v>2</v>
      </c>
      <c r="C13251">
        <v>183</v>
      </c>
      <c r="D13251">
        <v>0.8</v>
      </c>
      <c r="E13251" s="289" t="s">
        <v>29539</v>
      </c>
      <c r="F13251">
        <v>5017583784</v>
      </c>
      <c r="G13251" s="276">
        <v>45944</v>
      </c>
      <c r="H13251">
        <v>20251007820671</v>
      </c>
      <c r="I13251">
        <v>1.996</v>
      </c>
      <c r="J13251" s="289" t="s">
        <v>302</v>
      </c>
      <c r="K13251" s="289" t="s">
        <v>29540</v>
      </c>
      <c r="L13251" s="289" t="s">
        <v>280</v>
      </c>
      <c r="M13251" s="289" t="s">
        <v>29749</v>
      </c>
      <c r="N13251" s="289" t="s">
        <v>18870</v>
      </c>
      <c r="O13251" s="289" t="s">
        <v>18284</v>
      </c>
      <c r="P13251" s="289">
        <f>VLOOKUP(CAT_Details[[#This Row],[Delivery Bp Customer Code]],Table6[],2,0)</f>
        <v>3705</v>
      </c>
    </row>
    <row r="13252" spans="1:16" x14ac:dyDescent="0.25">
      <c r="A13252" s="289" t="s">
        <v>17052</v>
      </c>
      <c r="B13252">
        <v>8</v>
      </c>
      <c r="C13252">
        <v>10040</v>
      </c>
      <c r="D13252">
        <v>3.2</v>
      </c>
      <c r="E13252" s="289" t="s">
        <v>29541</v>
      </c>
      <c r="F13252">
        <v>5017583800</v>
      </c>
      <c r="G13252" s="276">
        <v>45944</v>
      </c>
      <c r="H13252">
        <v>20251003818532</v>
      </c>
      <c r="I13252">
        <v>4.2240000000000002</v>
      </c>
      <c r="J13252" s="289" t="s">
        <v>275</v>
      </c>
      <c r="K13252" s="289" t="s">
        <v>29542</v>
      </c>
      <c r="L13252" s="289" t="s">
        <v>280</v>
      </c>
      <c r="M13252" s="289" t="s">
        <v>29733</v>
      </c>
      <c r="N13252" s="289" t="s">
        <v>19161</v>
      </c>
      <c r="O13252" s="289" t="s">
        <v>18284</v>
      </c>
      <c r="P13252" s="289">
        <f>VLOOKUP(CAT_Details[[#This Row],[Delivery Bp Customer Code]],Table6[],2,0)</f>
        <v>3705</v>
      </c>
    </row>
    <row r="13253" spans="1:16" x14ac:dyDescent="0.25">
      <c r="A13253" s="289" t="s">
        <v>17052</v>
      </c>
      <c r="B13253">
        <v>2</v>
      </c>
      <c r="C13253">
        <v>468</v>
      </c>
      <c r="D13253">
        <v>0.44</v>
      </c>
      <c r="E13253" s="289" t="s">
        <v>29557</v>
      </c>
      <c r="F13253">
        <v>5017600189</v>
      </c>
      <c r="G13253" s="276">
        <v>45944</v>
      </c>
      <c r="H13253">
        <v>20251007820033</v>
      </c>
      <c r="I13253">
        <v>0.752</v>
      </c>
      <c r="J13253" s="289" t="s">
        <v>19700</v>
      </c>
      <c r="K13253" s="289" t="s">
        <v>29558</v>
      </c>
      <c r="L13253" s="289" t="s">
        <v>280</v>
      </c>
      <c r="M13253" s="289" t="s">
        <v>29893</v>
      </c>
      <c r="N13253" s="289" t="s">
        <v>25049</v>
      </c>
      <c r="O13253" s="289" t="s">
        <v>18284</v>
      </c>
      <c r="P13253" s="289">
        <f>VLOOKUP(CAT_Details[[#This Row],[Delivery Bp Customer Code]],Table6[],2,0)</f>
        <v>3705</v>
      </c>
    </row>
    <row r="13254" spans="1:16" x14ac:dyDescent="0.25">
      <c r="A13254" s="289" t="s">
        <v>17052</v>
      </c>
      <c r="B13254">
        <v>14</v>
      </c>
      <c r="C13254">
        <v>761.7</v>
      </c>
      <c r="D13254">
        <v>4.17</v>
      </c>
      <c r="E13254" s="289" t="s">
        <v>29735</v>
      </c>
      <c r="F13254">
        <v>5017615242</v>
      </c>
      <c r="G13254" s="276">
        <v>45944</v>
      </c>
      <c r="H13254">
        <v>20251007820568</v>
      </c>
      <c r="I13254">
        <v>6.0759999999999996</v>
      </c>
      <c r="J13254" s="289" t="s">
        <v>275</v>
      </c>
      <c r="K13254" s="289" t="s">
        <v>29736</v>
      </c>
      <c r="L13254" s="289" t="s">
        <v>280</v>
      </c>
      <c r="M13254" s="289" t="s">
        <v>29733</v>
      </c>
      <c r="N13254" s="289" t="s">
        <v>19156</v>
      </c>
      <c r="O13254" s="289" t="s">
        <v>18284</v>
      </c>
      <c r="P13254" s="289">
        <f>VLOOKUP(CAT_Details[[#This Row],[Delivery Bp Customer Code]],Table6[],2,0)</f>
        <v>3705</v>
      </c>
    </row>
    <row r="13255" spans="1:16" x14ac:dyDescent="0.25">
      <c r="A13255" s="289" t="s">
        <v>874</v>
      </c>
      <c r="B13255">
        <v>18</v>
      </c>
      <c r="C13255">
        <v>2878</v>
      </c>
      <c r="D13255">
        <v>9.6300000000000008</v>
      </c>
      <c r="E13255" s="289" t="s">
        <v>29289</v>
      </c>
      <c r="F13255">
        <v>5017551736</v>
      </c>
      <c r="G13255" s="276">
        <v>45944</v>
      </c>
      <c r="H13255">
        <v>20251001816308</v>
      </c>
      <c r="I13255">
        <v>46.713000000000001</v>
      </c>
      <c r="J13255" s="289" t="s">
        <v>294</v>
      </c>
      <c r="K13255" s="289" t="s">
        <v>29290</v>
      </c>
      <c r="L13255" s="289" t="s">
        <v>275</v>
      </c>
      <c r="M13255" s="289" t="s">
        <v>29559</v>
      </c>
      <c r="N13255" s="289" t="s">
        <v>5685</v>
      </c>
      <c r="O13255" s="289" t="s">
        <v>1014</v>
      </c>
      <c r="P13255" s="289" t="str">
        <f>VLOOKUP(CAT_Details[[#This Row],[Delivery Bp Customer Code]],Table6[],2,0)</f>
        <v>MZ07</v>
      </c>
    </row>
    <row r="13256" spans="1:16" x14ac:dyDescent="0.25">
      <c r="A13256" s="289" t="s">
        <v>941</v>
      </c>
      <c r="B13256">
        <v>1</v>
      </c>
      <c r="C13256">
        <v>2</v>
      </c>
      <c r="D13256">
        <v>0.03</v>
      </c>
      <c r="E13256" s="289" t="s">
        <v>29483</v>
      </c>
      <c r="F13256">
        <v>5017583735</v>
      </c>
      <c r="G13256" s="276">
        <v>45944</v>
      </c>
      <c r="H13256">
        <v>20251006819552</v>
      </c>
      <c r="I13256">
        <v>6.0000000000000001E-3</v>
      </c>
      <c r="J13256" s="289" t="s">
        <v>324</v>
      </c>
      <c r="K13256" s="289" t="s">
        <v>29562</v>
      </c>
      <c r="L13256" s="289" t="s">
        <v>275</v>
      </c>
      <c r="M13256" s="289" t="s">
        <v>29829</v>
      </c>
      <c r="N13256" s="289" t="s">
        <v>15858</v>
      </c>
      <c r="O13256" s="289" t="s">
        <v>945</v>
      </c>
      <c r="P13256" s="289" t="str">
        <f>VLOOKUP(CAT_Details[[#This Row],[Delivery Bp Customer Code]],Table6[],2,0)</f>
        <v>DK-LW01</v>
      </c>
    </row>
    <row r="13257" spans="1:16" x14ac:dyDescent="0.25">
      <c r="A13257" s="289" t="s">
        <v>3329</v>
      </c>
      <c r="B13257">
        <v>5</v>
      </c>
      <c r="C13257">
        <v>1075</v>
      </c>
      <c r="D13257">
        <v>2</v>
      </c>
      <c r="E13257" s="289" t="s">
        <v>29250</v>
      </c>
      <c r="F13257">
        <v>5017551594</v>
      </c>
      <c r="G13257" s="276">
        <v>45944</v>
      </c>
      <c r="H13257">
        <v>20250930815519</v>
      </c>
      <c r="I13257">
        <v>5.76</v>
      </c>
      <c r="J13257" s="289" t="s">
        <v>3970</v>
      </c>
      <c r="K13257" s="289" t="s">
        <v>29307</v>
      </c>
      <c r="L13257" s="289" t="s">
        <v>275</v>
      </c>
      <c r="M13257" s="289" t="s">
        <v>29853</v>
      </c>
      <c r="N13257" s="289" t="s">
        <v>3973</v>
      </c>
      <c r="O13257" s="289" t="s">
        <v>3332</v>
      </c>
      <c r="P13257" s="289">
        <f>VLOOKUP(CAT_Details[[#This Row],[Delivery Bp Customer Code]],Table6[],2,0)</f>
        <v>3402</v>
      </c>
    </row>
    <row r="13258" spans="1:16" x14ac:dyDescent="0.25">
      <c r="A13258" s="289" t="s">
        <v>3329</v>
      </c>
      <c r="B13258">
        <v>1</v>
      </c>
      <c r="C13258">
        <v>75</v>
      </c>
      <c r="D13258">
        <v>0.2</v>
      </c>
      <c r="E13258" s="289" t="s">
        <v>29317</v>
      </c>
      <c r="F13258">
        <v>5017551904</v>
      </c>
      <c r="G13258" s="276">
        <v>45944</v>
      </c>
      <c r="H13258">
        <v>20251001816327</v>
      </c>
      <c r="I13258">
        <v>0.48</v>
      </c>
      <c r="J13258" s="289" t="s">
        <v>324</v>
      </c>
      <c r="K13258" s="289" t="s">
        <v>29318</v>
      </c>
      <c r="L13258" s="289" t="s">
        <v>275</v>
      </c>
      <c r="M13258" s="289" t="s">
        <v>29829</v>
      </c>
      <c r="N13258" s="289" t="s">
        <v>375</v>
      </c>
      <c r="O13258" s="289" t="s">
        <v>3332</v>
      </c>
      <c r="P13258" s="289">
        <f>VLOOKUP(CAT_Details[[#This Row],[Delivery Bp Customer Code]],Table6[],2,0)</f>
        <v>3402</v>
      </c>
    </row>
    <row r="13259" spans="1:16" x14ac:dyDescent="0.25">
      <c r="A13259" s="289" t="s">
        <v>3329</v>
      </c>
      <c r="B13259">
        <v>8</v>
      </c>
      <c r="C13259">
        <v>727</v>
      </c>
      <c r="D13259">
        <v>2.4900000000000002</v>
      </c>
      <c r="E13259" s="289" t="s">
        <v>29325</v>
      </c>
      <c r="F13259">
        <v>5017566419</v>
      </c>
      <c r="G13259" s="276">
        <v>45944</v>
      </c>
      <c r="H13259">
        <v>20251006819040</v>
      </c>
      <c r="I13259">
        <v>5.8330000000000002</v>
      </c>
      <c r="J13259" s="289" t="s">
        <v>324</v>
      </c>
      <c r="K13259" s="289" t="s">
        <v>29326</v>
      </c>
      <c r="L13259" s="289" t="s">
        <v>275</v>
      </c>
      <c r="M13259" s="289" t="s">
        <v>29749</v>
      </c>
      <c r="N13259" s="289" t="s">
        <v>616</v>
      </c>
      <c r="O13259" s="289" t="s">
        <v>3332</v>
      </c>
      <c r="P13259" s="289">
        <f>VLOOKUP(CAT_Details[[#This Row],[Delivery Bp Customer Code]],Table6[],2,0)</f>
        <v>3402</v>
      </c>
    </row>
    <row r="13260" spans="1:16" x14ac:dyDescent="0.25">
      <c r="A13260" s="289" t="s">
        <v>3329</v>
      </c>
      <c r="B13260">
        <v>2</v>
      </c>
      <c r="C13260">
        <v>200</v>
      </c>
      <c r="D13260">
        <v>0.8</v>
      </c>
      <c r="E13260" s="289" t="s">
        <v>29327</v>
      </c>
      <c r="F13260">
        <v>5017566507</v>
      </c>
      <c r="G13260" s="276">
        <v>45944</v>
      </c>
      <c r="H13260">
        <v>20251003818755</v>
      </c>
      <c r="I13260">
        <v>1.8819999999999999</v>
      </c>
      <c r="J13260" s="289" t="s">
        <v>324</v>
      </c>
      <c r="K13260" s="289" t="s">
        <v>29328</v>
      </c>
      <c r="L13260" s="289" t="s">
        <v>275</v>
      </c>
      <c r="M13260" s="289" t="s">
        <v>29518</v>
      </c>
      <c r="N13260" s="289" t="s">
        <v>5504</v>
      </c>
      <c r="O13260" s="289" t="s">
        <v>3332</v>
      </c>
      <c r="P13260" s="289">
        <f>VLOOKUP(CAT_Details[[#This Row],[Delivery Bp Customer Code]],Table6[],2,0)</f>
        <v>3402</v>
      </c>
    </row>
    <row r="13261" spans="1:16" x14ac:dyDescent="0.25">
      <c r="A13261" s="289" t="s">
        <v>3329</v>
      </c>
      <c r="B13261">
        <v>1</v>
      </c>
      <c r="C13261">
        <v>4</v>
      </c>
      <c r="D13261">
        <v>0.05</v>
      </c>
      <c r="E13261" s="289" t="s">
        <v>29566</v>
      </c>
      <c r="F13261">
        <v>5017583085</v>
      </c>
      <c r="G13261" s="276">
        <v>45944</v>
      </c>
      <c r="H13261">
        <v>20251007819940</v>
      </c>
      <c r="I13261">
        <v>2.5999999999999999E-2</v>
      </c>
      <c r="J13261" s="289" t="s">
        <v>324</v>
      </c>
      <c r="K13261" s="289" t="s">
        <v>29567</v>
      </c>
      <c r="L13261" s="289" t="s">
        <v>275</v>
      </c>
      <c r="M13261" s="289" t="s">
        <v>29829</v>
      </c>
      <c r="N13261" s="289" t="s">
        <v>5079</v>
      </c>
      <c r="O13261" s="289" t="s">
        <v>3332</v>
      </c>
      <c r="P13261" s="289">
        <f>VLOOKUP(CAT_Details[[#This Row],[Delivery Bp Customer Code]],Table6[],2,0)</f>
        <v>3402</v>
      </c>
    </row>
    <row r="13262" spans="1:16" x14ac:dyDescent="0.25">
      <c r="A13262" s="289" t="s">
        <v>3329</v>
      </c>
      <c r="B13262">
        <v>4</v>
      </c>
      <c r="C13262">
        <v>970</v>
      </c>
      <c r="D13262">
        <v>0.72</v>
      </c>
      <c r="E13262" s="289" t="s">
        <v>29576</v>
      </c>
      <c r="F13262">
        <v>5017583691</v>
      </c>
      <c r="G13262" s="276">
        <v>45944</v>
      </c>
      <c r="H13262">
        <v>20251007819947</v>
      </c>
      <c r="I13262">
        <v>1.032</v>
      </c>
      <c r="J13262" s="289" t="s">
        <v>324</v>
      </c>
      <c r="K13262" s="289" t="s">
        <v>29577</v>
      </c>
      <c r="L13262" s="289" t="s">
        <v>275</v>
      </c>
      <c r="M13262" s="289" t="s">
        <v>29829</v>
      </c>
      <c r="N13262" s="289" t="s">
        <v>21188</v>
      </c>
      <c r="O13262" s="289" t="s">
        <v>3332</v>
      </c>
      <c r="P13262" s="289">
        <f>VLOOKUP(CAT_Details[[#This Row],[Delivery Bp Customer Code]],Table6[],2,0)</f>
        <v>3402</v>
      </c>
    </row>
    <row r="13263" spans="1:16" x14ac:dyDescent="0.25">
      <c r="A13263" s="289" t="s">
        <v>3329</v>
      </c>
      <c r="B13263">
        <v>36</v>
      </c>
      <c r="C13263">
        <v>3200</v>
      </c>
      <c r="D13263">
        <v>14.4</v>
      </c>
      <c r="E13263" s="289" t="s">
        <v>29578</v>
      </c>
      <c r="F13263">
        <v>5017583936</v>
      </c>
      <c r="G13263" s="276">
        <v>45944</v>
      </c>
      <c r="H13263">
        <v>20251003818743</v>
      </c>
      <c r="I13263">
        <v>34.56</v>
      </c>
      <c r="J13263" s="289" t="s">
        <v>324</v>
      </c>
      <c r="K13263" s="289" t="s">
        <v>29579</v>
      </c>
      <c r="L13263" s="289" t="s">
        <v>275</v>
      </c>
      <c r="M13263" s="289" t="s">
        <v>29829</v>
      </c>
      <c r="N13263" s="289" t="s">
        <v>5660</v>
      </c>
      <c r="O13263" s="289" t="s">
        <v>3332</v>
      </c>
      <c r="P13263" s="289">
        <f>VLOOKUP(CAT_Details[[#This Row],[Delivery Bp Customer Code]],Table6[],2,0)</f>
        <v>3402</v>
      </c>
    </row>
    <row r="13264" spans="1:16" x14ac:dyDescent="0.25">
      <c r="A13264" s="289" t="s">
        <v>76</v>
      </c>
      <c r="B13264">
        <v>1</v>
      </c>
      <c r="C13264">
        <v>150</v>
      </c>
      <c r="D13264">
        <v>0.4</v>
      </c>
      <c r="E13264" s="289" t="s">
        <v>29269</v>
      </c>
      <c r="F13264">
        <v>5017566311</v>
      </c>
      <c r="G13264" s="276">
        <v>45944</v>
      </c>
      <c r="H13264">
        <v>20251006819353</v>
      </c>
      <c r="I13264">
        <v>1.44</v>
      </c>
      <c r="J13264" s="289" t="s">
        <v>345</v>
      </c>
      <c r="K13264" s="289" t="s">
        <v>29341</v>
      </c>
      <c r="L13264" s="289" t="s">
        <v>275</v>
      </c>
      <c r="M13264" s="289" t="s">
        <v>29887</v>
      </c>
      <c r="N13264" s="289" t="s">
        <v>512</v>
      </c>
      <c r="O13264" s="289" t="s">
        <v>16049</v>
      </c>
      <c r="P13264" s="289" t="str">
        <f>VLOOKUP(CAT_Details[[#This Row],[Delivery Bp Customer Code]],Table6[],2,0)</f>
        <v>MZ02</v>
      </c>
    </row>
    <row r="13265" spans="1:16" x14ac:dyDescent="0.25">
      <c r="A13265" s="289" t="s">
        <v>74</v>
      </c>
      <c r="B13265">
        <v>1</v>
      </c>
      <c r="C13265">
        <v>1</v>
      </c>
      <c r="D13265">
        <v>0.02</v>
      </c>
      <c r="E13265" s="289" t="s">
        <v>29114</v>
      </c>
      <c r="F13265">
        <v>5017538614</v>
      </c>
      <c r="G13265" s="276">
        <v>45944</v>
      </c>
      <c r="H13265">
        <v>20251001816566</v>
      </c>
      <c r="I13265">
        <v>8.0000000000000002E-3</v>
      </c>
      <c r="J13265" s="289" t="s">
        <v>438</v>
      </c>
      <c r="K13265" s="289" t="s">
        <v>29115</v>
      </c>
      <c r="L13265" s="289" t="s">
        <v>275</v>
      </c>
      <c r="M13265" s="289" t="s">
        <v>29515</v>
      </c>
      <c r="N13265" s="289" t="s">
        <v>751</v>
      </c>
      <c r="O13265" s="289" t="s">
        <v>22256</v>
      </c>
      <c r="P13265" s="289" t="str">
        <f>VLOOKUP(CAT_Details[[#This Row],[Delivery Bp Customer Code]],Table6[],2,0)</f>
        <v>DX01-L5</v>
      </c>
    </row>
    <row r="13266" spans="1:16" x14ac:dyDescent="0.25">
      <c r="A13266" s="289" t="s">
        <v>74</v>
      </c>
      <c r="B13266">
        <v>3</v>
      </c>
      <c r="C13266">
        <v>285</v>
      </c>
      <c r="D13266">
        <v>1.2</v>
      </c>
      <c r="E13266" s="289" t="s">
        <v>29317</v>
      </c>
      <c r="F13266">
        <v>5017551907</v>
      </c>
      <c r="G13266" s="276">
        <v>45944</v>
      </c>
      <c r="H13266">
        <v>20251001816320</v>
      </c>
      <c r="I13266">
        <v>2.88</v>
      </c>
      <c r="J13266" s="289" t="s">
        <v>324</v>
      </c>
      <c r="K13266" s="289" t="s">
        <v>29358</v>
      </c>
      <c r="L13266" s="289" t="s">
        <v>275</v>
      </c>
      <c r="M13266" s="289" t="s">
        <v>29829</v>
      </c>
      <c r="N13266" s="289" t="s">
        <v>375</v>
      </c>
      <c r="O13266" s="289" t="s">
        <v>22256</v>
      </c>
      <c r="P13266" s="289" t="str">
        <f>VLOOKUP(CAT_Details[[#This Row],[Delivery Bp Customer Code]],Table6[],2,0)</f>
        <v>DX01-L5</v>
      </c>
    </row>
    <row r="13267" spans="1:16" x14ac:dyDescent="0.25">
      <c r="A13267" s="289" t="s">
        <v>74</v>
      </c>
      <c r="B13267">
        <v>9</v>
      </c>
      <c r="C13267">
        <v>2700</v>
      </c>
      <c r="D13267">
        <v>2.08</v>
      </c>
      <c r="E13267" s="289" t="s">
        <v>29364</v>
      </c>
      <c r="F13267">
        <v>5017552103</v>
      </c>
      <c r="G13267" s="276">
        <v>45944</v>
      </c>
      <c r="H13267">
        <v>20251002817669</v>
      </c>
      <c r="I13267">
        <v>3.4809999999999999</v>
      </c>
      <c r="J13267" s="289" t="s">
        <v>294</v>
      </c>
      <c r="K13267" s="289" t="s">
        <v>29365</v>
      </c>
      <c r="L13267" s="289" t="s">
        <v>275</v>
      </c>
      <c r="M13267" s="289" t="s">
        <v>29830</v>
      </c>
      <c r="N13267" s="289" t="s">
        <v>394</v>
      </c>
      <c r="O13267" s="289" t="s">
        <v>22256</v>
      </c>
      <c r="P13267" s="289" t="str">
        <f>VLOOKUP(CAT_Details[[#This Row],[Delivery Bp Customer Code]],Table6[],2,0)</f>
        <v>DX01-L5</v>
      </c>
    </row>
    <row r="13268" spans="1:16" x14ac:dyDescent="0.25">
      <c r="A13268" s="289" t="s">
        <v>74</v>
      </c>
      <c r="B13268">
        <v>11</v>
      </c>
      <c r="C13268">
        <v>1100</v>
      </c>
      <c r="D13268">
        <v>5.26</v>
      </c>
      <c r="E13268" s="289" t="s">
        <v>29370</v>
      </c>
      <c r="F13268">
        <v>5017566187</v>
      </c>
      <c r="G13268" s="276">
        <v>45944</v>
      </c>
      <c r="H13268">
        <v>20250930815457</v>
      </c>
      <c r="I13268">
        <v>7.569</v>
      </c>
      <c r="J13268" s="289" t="s">
        <v>345</v>
      </c>
      <c r="K13268" s="289" t="s">
        <v>29371</v>
      </c>
      <c r="L13268" s="289" t="s">
        <v>275</v>
      </c>
      <c r="M13268" s="289" t="s">
        <v>29474</v>
      </c>
      <c r="N13268" s="289" t="s">
        <v>427</v>
      </c>
      <c r="O13268" s="289" t="s">
        <v>22256</v>
      </c>
      <c r="P13268" s="289" t="str">
        <f>VLOOKUP(CAT_Details[[#This Row],[Delivery Bp Customer Code]],Table6[],2,0)</f>
        <v>DX01-L5</v>
      </c>
    </row>
    <row r="13269" spans="1:16" x14ac:dyDescent="0.25">
      <c r="A13269" s="289" t="s">
        <v>74</v>
      </c>
      <c r="B13269">
        <v>26</v>
      </c>
      <c r="C13269">
        <v>3550</v>
      </c>
      <c r="D13269">
        <v>10.95</v>
      </c>
      <c r="E13269" s="289" t="s">
        <v>29374</v>
      </c>
      <c r="F13269">
        <v>5017566378</v>
      </c>
      <c r="G13269" s="276">
        <v>45944</v>
      </c>
      <c r="H13269">
        <v>20251006819580</v>
      </c>
      <c r="I13269">
        <v>21.233000000000001</v>
      </c>
      <c r="J13269" s="289" t="s">
        <v>345</v>
      </c>
      <c r="K13269" s="289" t="s">
        <v>29375</v>
      </c>
      <c r="L13269" s="289" t="s">
        <v>275</v>
      </c>
      <c r="M13269" s="289" t="s">
        <v>29604</v>
      </c>
      <c r="N13269" s="289" t="s">
        <v>427</v>
      </c>
      <c r="O13269" s="289" t="s">
        <v>22256</v>
      </c>
      <c r="P13269" s="289" t="str">
        <f>VLOOKUP(CAT_Details[[#This Row],[Delivery Bp Customer Code]],Table6[],2,0)</f>
        <v>DX01-L5</v>
      </c>
    </row>
    <row r="13270" spans="1:16" x14ac:dyDescent="0.25">
      <c r="A13270" s="289" t="s">
        <v>74</v>
      </c>
      <c r="B13270">
        <v>15</v>
      </c>
      <c r="C13270">
        <v>16500</v>
      </c>
      <c r="D13270">
        <v>6</v>
      </c>
      <c r="E13270" s="289" t="s">
        <v>29376</v>
      </c>
      <c r="F13270">
        <v>5017566392</v>
      </c>
      <c r="G13270" s="276">
        <v>45944</v>
      </c>
      <c r="H13270">
        <v>20251001816643</v>
      </c>
      <c r="I13270">
        <v>8.64</v>
      </c>
      <c r="J13270" s="289" t="s">
        <v>324</v>
      </c>
      <c r="K13270" s="289" t="s">
        <v>29377</v>
      </c>
      <c r="L13270" s="289" t="s">
        <v>275</v>
      </c>
      <c r="M13270" s="289" t="s">
        <v>29749</v>
      </c>
      <c r="N13270" s="289" t="s">
        <v>333</v>
      </c>
      <c r="O13270" s="289" t="s">
        <v>22256</v>
      </c>
      <c r="P13270" s="289" t="str">
        <f>VLOOKUP(CAT_Details[[#This Row],[Delivery Bp Customer Code]],Table6[],2,0)</f>
        <v>DX01-L5</v>
      </c>
    </row>
    <row r="13271" spans="1:16" x14ac:dyDescent="0.25">
      <c r="A13271" s="289" t="s">
        <v>74</v>
      </c>
      <c r="B13271">
        <v>9</v>
      </c>
      <c r="C13271">
        <v>2700</v>
      </c>
      <c r="D13271">
        <v>2.08</v>
      </c>
      <c r="E13271" s="289" t="s">
        <v>29364</v>
      </c>
      <c r="F13271">
        <v>5017566393</v>
      </c>
      <c r="G13271" s="276">
        <v>45944</v>
      </c>
      <c r="H13271">
        <v>20251002817669</v>
      </c>
      <c r="I13271">
        <v>3.4809999999999999</v>
      </c>
      <c r="J13271" s="289" t="s">
        <v>294</v>
      </c>
      <c r="K13271" s="289" t="s">
        <v>29378</v>
      </c>
      <c r="L13271" s="289" t="s">
        <v>275</v>
      </c>
      <c r="M13271" s="289"/>
      <c r="N13271" s="289" t="s">
        <v>394</v>
      </c>
      <c r="O13271" s="289" t="s">
        <v>22256</v>
      </c>
      <c r="P13271" s="289" t="str">
        <f>VLOOKUP(CAT_Details[[#This Row],[Delivery Bp Customer Code]],Table6[],2,0)</f>
        <v>DX01-L5</v>
      </c>
    </row>
    <row r="13272" spans="1:16" x14ac:dyDescent="0.25">
      <c r="A13272" s="289" t="s">
        <v>74</v>
      </c>
      <c r="B13272">
        <v>5</v>
      </c>
      <c r="C13272">
        <v>736</v>
      </c>
      <c r="D13272">
        <v>2</v>
      </c>
      <c r="E13272" s="289" t="s">
        <v>29383</v>
      </c>
      <c r="F13272">
        <v>5017566716</v>
      </c>
      <c r="G13272" s="276">
        <v>45944</v>
      </c>
      <c r="H13272">
        <v>20251006819053</v>
      </c>
      <c r="I13272">
        <v>2.7839999999999998</v>
      </c>
      <c r="J13272" s="289" t="s">
        <v>345</v>
      </c>
      <c r="K13272" s="289" t="s">
        <v>29384</v>
      </c>
      <c r="L13272" s="289" t="s">
        <v>275</v>
      </c>
      <c r="M13272" s="289" t="s">
        <v>29982</v>
      </c>
      <c r="N13272" s="289" t="s">
        <v>348</v>
      </c>
      <c r="O13272" s="289" t="s">
        <v>22256</v>
      </c>
      <c r="P13272" s="289" t="str">
        <f>VLOOKUP(CAT_Details[[#This Row],[Delivery Bp Customer Code]],Table6[],2,0)</f>
        <v>DX01-L5</v>
      </c>
    </row>
    <row r="13273" spans="1:16" x14ac:dyDescent="0.25">
      <c r="A13273" s="289" t="s">
        <v>74</v>
      </c>
      <c r="B13273">
        <v>10</v>
      </c>
      <c r="C13273">
        <v>1990</v>
      </c>
      <c r="D13273">
        <v>4.88</v>
      </c>
      <c r="E13273" s="289" t="s">
        <v>29387</v>
      </c>
      <c r="F13273">
        <v>5017566924</v>
      </c>
      <c r="G13273" s="276">
        <v>45944</v>
      </c>
      <c r="H13273">
        <v>20251006819247</v>
      </c>
      <c r="I13273">
        <v>10.53</v>
      </c>
      <c r="J13273" s="289" t="s">
        <v>345</v>
      </c>
      <c r="K13273" s="289" t="s">
        <v>29388</v>
      </c>
      <c r="L13273" s="289" t="s">
        <v>275</v>
      </c>
      <c r="M13273" s="289" t="s">
        <v>29982</v>
      </c>
      <c r="N13273" s="289" t="s">
        <v>415</v>
      </c>
      <c r="O13273" s="289" t="s">
        <v>22256</v>
      </c>
      <c r="P13273" s="289" t="str">
        <f>VLOOKUP(CAT_Details[[#This Row],[Delivery Bp Customer Code]],Table6[],2,0)</f>
        <v>DX01-L5</v>
      </c>
    </row>
    <row r="13274" spans="1:16" x14ac:dyDescent="0.25">
      <c r="A13274" s="289" t="s">
        <v>74</v>
      </c>
      <c r="B13274">
        <v>1</v>
      </c>
      <c r="C13274">
        <v>52</v>
      </c>
      <c r="D13274">
        <v>0.4</v>
      </c>
      <c r="E13274" s="289" t="s">
        <v>29610</v>
      </c>
      <c r="F13274">
        <v>5017583335</v>
      </c>
      <c r="G13274" s="276">
        <v>45944</v>
      </c>
      <c r="H13274">
        <v>20251006819509</v>
      </c>
      <c r="I13274">
        <v>0.48</v>
      </c>
      <c r="J13274" s="289" t="s">
        <v>350</v>
      </c>
      <c r="K13274" s="289" t="s">
        <v>29611</v>
      </c>
      <c r="L13274" s="289" t="s">
        <v>275</v>
      </c>
      <c r="M13274" s="289" t="s">
        <v>29852</v>
      </c>
      <c r="N13274" s="289" t="s">
        <v>378</v>
      </c>
      <c r="O13274" s="289" t="s">
        <v>22256</v>
      </c>
      <c r="P13274" s="289" t="str">
        <f>VLOOKUP(CAT_Details[[#This Row],[Delivery Bp Customer Code]],Table6[],2,0)</f>
        <v>DX01-L5</v>
      </c>
    </row>
    <row r="13275" spans="1:16" x14ac:dyDescent="0.25">
      <c r="A13275" s="289" t="s">
        <v>74</v>
      </c>
      <c r="B13275">
        <v>2</v>
      </c>
      <c r="C13275">
        <v>197.1</v>
      </c>
      <c r="D13275">
        <v>0.55000000000000004</v>
      </c>
      <c r="E13275" s="289" t="s">
        <v>29612</v>
      </c>
      <c r="F13275">
        <v>5017583363</v>
      </c>
      <c r="G13275" s="276">
        <v>45944</v>
      </c>
      <c r="H13275">
        <v>20251007820297</v>
      </c>
      <c r="I13275">
        <v>1.202</v>
      </c>
      <c r="J13275" s="289" t="s">
        <v>350</v>
      </c>
      <c r="K13275" s="289" t="s">
        <v>29613</v>
      </c>
      <c r="L13275" s="289" t="s">
        <v>275</v>
      </c>
      <c r="M13275" s="289" t="s">
        <v>29852</v>
      </c>
      <c r="N13275" s="289" t="s">
        <v>366</v>
      </c>
      <c r="O13275" s="289" t="s">
        <v>22256</v>
      </c>
      <c r="P13275" s="289" t="str">
        <f>VLOOKUP(CAT_Details[[#This Row],[Delivery Bp Customer Code]],Table6[],2,0)</f>
        <v>DX01-L5</v>
      </c>
    </row>
    <row r="13276" spans="1:16" x14ac:dyDescent="0.25">
      <c r="A13276" s="289" t="s">
        <v>74</v>
      </c>
      <c r="B13276">
        <v>2</v>
      </c>
      <c r="C13276">
        <v>228</v>
      </c>
      <c r="D13276">
        <v>0.6</v>
      </c>
      <c r="E13276" s="289" t="s">
        <v>29614</v>
      </c>
      <c r="F13276">
        <v>5017583365</v>
      </c>
      <c r="G13276" s="276">
        <v>45944</v>
      </c>
      <c r="H13276">
        <v>20251006819510</v>
      </c>
      <c r="I13276">
        <v>1.248</v>
      </c>
      <c r="J13276" s="289" t="s">
        <v>280</v>
      </c>
      <c r="K13276" s="289" t="s">
        <v>29615</v>
      </c>
      <c r="L13276" s="289" t="s">
        <v>275</v>
      </c>
      <c r="M13276" s="289" t="s">
        <v>29701</v>
      </c>
      <c r="N13276" s="289" t="s">
        <v>424</v>
      </c>
      <c r="O13276" s="289" t="s">
        <v>22256</v>
      </c>
      <c r="P13276" s="289" t="str">
        <f>VLOOKUP(CAT_Details[[#This Row],[Delivery Bp Customer Code]],Table6[],2,0)</f>
        <v>DX01-L5</v>
      </c>
    </row>
    <row r="13277" spans="1:16" x14ac:dyDescent="0.25">
      <c r="A13277" s="289" t="s">
        <v>74</v>
      </c>
      <c r="B13277">
        <v>112</v>
      </c>
      <c r="C13277">
        <v>4480</v>
      </c>
      <c r="D13277">
        <v>13.6</v>
      </c>
      <c r="E13277" s="289" t="s">
        <v>29620</v>
      </c>
      <c r="F13277">
        <v>5017583616</v>
      </c>
      <c r="G13277" s="276">
        <v>45944</v>
      </c>
      <c r="H13277">
        <v>20251007820076</v>
      </c>
      <c r="I13277">
        <v>53.76</v>
      </c>
      <c r="J13277" s="289" t="s">
        <v>350</v>
      </c>
      <c r="K13277" s="289" t="s">
        <v>29621</v>
      </c>
      <c r="L13277" s="289" t="s">
        <v>275</v>
      </c>
      <c r="M13277" s="289" t="s">
        <v>29622</v>
      </c>
      <c r="N13277" s="289" t="s">
        <v>12700</v>
      </c>
      <c r="O13277" s="289" t="s">
        <v>22256</v>
      </c>
      <c r="P13277" s="289" t="str">
        <f>VLOOKUP(CAT_Details[[#This Row],[Delivery Bp Customer Code]],Table6[],2,0)</f>
        <v>DX01-L5</v>
      </c>
    </row>
    <row r="13278" spans="1:16" x14ac:dyDescent="0.25">
      <c r="A13278" s="289" t="s">
        <v>74</v>
      </c>
      <c r="B13278">
        <v>14</v>
      </c>
      <c r="C13278">
        <v>2660</v>
      </c>
      <c r="D13278">
        <v>5.6</v>
      </c>
      <c r="E13278" s="289" t="s">
        <v>29623</v>
      </c>
      <c r="F13278">
        <v>5017583664</v>
      </c>
      <c r="G13278" s="276">
        <v>45944</v>
      </c>
      <c r="H13278">
        <v>20251003818306</v>
      </c>
      <c r="I13278">
        <v>13.44</v>
      </c>
      <c r="J13278" s="289" t="s">
        <v>280</v>
      </c>
      <c r="K13278" s="289" t="s">
        <v>29624</v>
      </c>
      <c r="L13278" s="289" t="s">
        <v>275</v>
      </c>
      <c r="M13278" s="289" t="s">
        <v>29786</v>
      </c>
      <c r="N13278" s="289" t="s">
        <v>411</v>
      </c>
      <c r="O13278" s="289" t="s">
        <v>22256</v>
      </c>
      <c r="P13278" s="289" t="str">
        <f>VLOOKUP(CAT_Details[[#This Row],[Delivery Bp Customer Code]],Table6[],2,0)</f>
        <v>DX01-L5</v>
      </c>
    </row>
    <row r="13279" spans="1:16" x14ac:dyDescent="0.25">
      <c r="A13279" s="289" t="s">
        <v>74</v>
      </c>
      <c r="B13279">
        <v>19</v>
      </c>
      <c r="C13279">
        <v>1710</v>
      </c>
      <c r="D13279">
        <v>7.6</v>
      </c>
      <c r="E13279" s="289" t="s">
        <v>29626</v>
      </c>
      <c r="F13279">
        <v>5017583775</v>
      </c>
      <c r="G13279" s="276">
        <v>45944</v>
      </c>
      <c r="H13279">
        <v>20251007820238</v>
      </c>
      <c r="I13279">
        <v>18.239999999999998</v>
      </c>
      <c r="J13279" s="289" t="s">
        <v>350</v>
      </c>
      <c r="K13279" s="289" t="s">
        <v>29627</v>
      </c>
      <c r="L13279" s="289" t="s">
        <v>275</v>
      </c>
      <c r="M13279" s="289" t="s">
        <v>29852</v>
      </c>
      <c r="N13279" s="289" t="s">
        <v>15321</v>
      </c>
      <c r="O13279" s="289" t="s">
        <v>22256</v>
      </c>
      <c r="P13279" s="289" t="str">
        <f>VLOOKUP(CAT_Details[[#This Row],[Delivery Bp Customer Code]],Table6[],2,0)</f>
        <v>DX01-L5</v>
      </c>
    </row>
    <row r="13280" spans="1:16" x14ac:dyDescent="0.25">
      <c r="A13280" s="289" t="s">
        <v>272</v>
      </c>
      <c r="B13280">
        <v>9</v>
      </c>
      <c r="C13280">
        <v>4995</v>
      </c>
      <c r="D13280">
        <v>7.2</v>
      </c>
      <c r="E13280" s="289" t="s">
        <v>29401</v>
      </c>
      <c r="F13280">
        <v>5017552010</v>
      </c>
      <c r="G13280" s="276">
        <v>45944</v>
      </c>
      <c r="H13280">
        <v>20251002817367</v>
      </c>
      <c r="I13280">
        <v>29.376000000000001</v>
      </c>
      <c r="J13280" s="289" t="s">
        <v>401</v>
      </c>
      <c r="K13280" s="289" t="s">
        <v>29402</v>
      </c>
      <c r="L13280" s="289" t="s">
        <v>275</v>
      </c>
      <c r="M13280" s="289" t="s">
        <v>29776</v>
      </c>
      <c r="N13280" s="289" t="s">
        <v>465</v>
      </c>
      <c r="O13280" s="289" t="s">
        <v>277</v>
      </c>
      <c r="P13280" s="289" t="str">
        <f>VLOOKUP(CAT_Details[[#This Row],[Delivery Bp Customer Code]],Table6[],2,0)</f>
        <v>U2-L5</v>
      </c>
    </row>
    <row r="13281" spans="1:16" x14ac:dyDescent="0.25">
      <c r="A13281" s="289" t="s">
        <v>272</v>
      </c>
      <c r="B13281">
        <v>1</v>
      </c>
      <c r="C13281">
        <v>123</v>
      </c>
      <c r="D13281">
        <v>0.2</v>
      </c>
      <c r="E13281" s="289" t="s">
        <v>29405</v>
      </c>
      <c r="F13281">
        <v>5017552137</v>
      </c>
      <c r="G13281" s="276">
        <v>45944</v>
      </c>
      <c r="H13281">
        <v>20251002817171</v>
      </c>
      <c r="I13281">
        <v>0.38400000000000001</v>
      </c>
      <c r="J13281" s="289" t="s">
        <v>438</v>
      </c>
      <c r="K13281" s="289" t="s">
        <v>29406</v>
      </c>
      <c r="L13281" s="289" t="s">
        <v>275</v>
      </c>
      <c r="M13281" s="289" t="s">
        <v>29804</v>
      </c>
      <c r="N13281" s="289" t="s">
        <v>440</v>
      </c>
      <c r="O13281" s="289" t="s">
        <v>277</v>
      </c>
      <c r="P13281" s="289" t="str">
        <f>VLOOKUP(CAT_Details[[#This Row],[Delivery Bp Customer Code]],Table6[],2,0)</f>
        <v>U2-L5</v>
      </c>
    </row>
    <row r="13282" spans="1:16" x14ac:dyDescent="0.25">
      <c r="A13282" s="289" t="s">
        <v>272</v>
      </c>
      <c r="B13282">
        <v>1</v>
      </c>
      <c r="C13282">
        <v>210</v>
      </c>
      <c r="D13282">
        <v>0.4</v>
      </c>
      <c r="E13282" s="289" t="s">
        <v>29411</v>
      </c>
      <c r="F13282">
        <v>5017566573</v>
      </c>
      <c r="G13282" s="276">
        <v>45944</v>
      </c>
      <c r="H13282">
        <v>20251003818517</v>
      </c>
      <c r="I13282">
        <v>0.26900000000000002</v>
      </c>
      <c r="J13282" s="289" t="s">
        <v>1047</v>
      </c>
      <c r="K13282" s="289" t="s">
        <v>29412</v>
      </c>
      <c r="L13282" s="289" t="s">
        <v>275</v>
      </c>
      <c r="M13282" s="289" t="s">
        <v>29804</v>
      </c>
      <c r="N13282" s="289" t="s">
        <v>1049</v>
      </c>
      <c r="O13282" s="289" t="s">
        <v>277</v>
      </c>
      <c r="P13282" s="289" t="str">
        <f>VLOOKUP(CAT_Details[[#This Row],[Delivery Bp Customer Code]],Table6[],2,0)</f>
        <v>U2-L5</v>
      </c>
    </row>
    <row r="13283" spans="1:16" x14ac:dyDescent="0.25">
      <c r="A13283" s="289" t="s">
        <v>272</v>
      </c>
      <c r="B13283">
        <v>6</v>
      </c>
      <c r="C13283">
        <v>1356</v>
      </c>
      <c r="D13283">
        <v>2.4</v>
      </c>
      <c r="E13283" s="289" t="s">
        <v>29665</v>
      </c>
      <c r="F13283">
        <v>5017583586</v>
      </c>
      <c r="G13283" s="276">
        <v>45944</v>
      </c>
      <c r="H13283">
        <v>20251007819982</v>
      </c>
      <c r="I13283">
        <v>5.76</v>
      </c>
      <c r="J13283" s="289" t="s">
        <v>350</v>
      </c>
      <c r="K13283" s="289" t="s">
        <v>29666</v>
      </c>
      <c r="L13283" s="289" t="s">
        <v>275</v>
      </c>
      <c r="M13283" s="289" t="s">
        <v>29700</v>
      </c>
      <c r="N13283" s="289" t="s">
        <v>999</v>
      </c>
      <c r="O13283" s="289" t="s">
        <v>277</v>
      </c>
      <c r="P13283" s="289" t="str">
        <f>VLOOKUP(CAT_Details[[#This Row],[Delivery Bp Customer Code]],Table6[],2,0)</f>
        <v>U2-L5</v>
      </c>
    </row>
    <row r="13284" spans="1:16" x14ac:dyDescent="0.25">
      <c r="A13284" s="289" t="s">
        <v>272</v>
      </c>
      <c r="B13284">
        <v>24</v>
      </c>
      <c r="C13284">
        <v>2112</v>
      </c>
      <c r="D13284">
        <v>10.8</v>
      </c>
      <c r="E13284" s="289" t="s">
        <v>29669</v>
      </c>
      <c r="F13284">
        <v>5017583627</v>
      </c>
      <c r="G13284" s="276">
        <v>45944</v>
      </c>
      <c r="H13284">
        <v>20251007820000</v>
      </c>
      <c r="I13284">
        <v>25.92</v>
      </c>
      <c r="J13284" s="289" t="s">
        <v>350</v>
      </c>
      <c r="K13284" s="289" t="s">
        <v>29670</v>
      </c>
      <c r="L13284" s="289" t="s">
        <v>275</v>
      </c>
      <c r="M13284" s="289" t="s">
        <v>29700</v>
      </c>
      <c r="N13284" s="289" t="s">
        <v>462</v>
      </c>
      <c r="O13284" s="289" t="s">
        <v>277</v>
      </c>
      <c r="P13284" s="289" t="str">
        <f>VLOOKUP(CAT_Details[[#This Row],[Delivery Bp Customer Code]],Table6[],2,0)</f>
        <v>U2-L5</v>
      </c>
    </row>
    <row r="13285" spans="1:16" x14ac:dyDescent="0.25">
      <c r="A13285" s="289" t="s">
        <v>272</v>
      </c>
      <c r="B13285">
        <v>7</v>
      </c>
      <c r="C13285">
        <v>1561</v>
      </c>
      <c r="D13285">
        <v>1.32</v>
      </c>
      <c r="E13285" s="289" t="s">
        <v>29576</v>
      </c>
      <c r="F13285">
        <v>5017583692</v>
      </c>
      <c r="G13285" s="276">
        <v>45944</v>
      </c>
      <c r="H13285">
        <v>20251006819575</v>
      </c>
      <c r="I13285">
        <v>1.8839999999999999</v>
      </c>
      <c r="J13285" s="289" t="s">
        <v>324</v>
      </c>
      <c r="K13285" s="289" t="s">
        <v>29672</v>
      </c>
      <c r="L13285" s="289" t="s">
        <v>275</v>
      </c>
      <c r="M13285" s="289" t="s">
        <v>29829</v>
      </c>
      <c r="N13285" s="289" t="s">
        <v>21188</v>
      </c>
      <c r="O13285" s="289" t="s">
        <v>277</v>
      </c>
      <c r="P13285" s="289" t="str">
        <f>VLOOKUP(CAT_Details[[#This Row],[Delivery Bp Customer Code]],Table6[],2,0)</f>
        <v>U2-L5</v>
      </c>
    </row>
    <row r="13286" spans="1:16" x14ac:dyDescent="0.25">
      <c r="A13286" s="289" t="s">
        <v>272</v>
      </c>
      <c r="B13286">
        <v>1</v>
      </c>
      <c r="C13286">
        <v>32</v>
      </c>
      <c r="D13286">
        <v>0.2</v>
      </c>
      <c r="E13286" s="289" t="s">
        <v>29675</v>
      </c>
      <c r="F13286">
        <v>5017583778</v>
      </c>
      <c r="G13286" s="276">
        <v>45944</v>
      </c>
      <c r="H13286">
        <v>20251007820053</v>
      </c>
      <c r="I13286">
        <v>0.192</v>
      </c>
      <c r="J13286" s="289" t="s">
        <v>350</v>
      </c>
      <c r="K13286" s="289" t="s">
        <v>29676</v>
      </c>
      <c r="L13286" s="289" t="s">
        <v>275</v>
      </c>
      <c r="M13286" s="289" t="s">
        <v>29700</v>
      </c>
      <c r="N13286" s="289" t="s">
        <v>446</v>
      </c>
      <c r="O13286" s="289" t="s">
        <v>277</v>
      </c>
      <c r="P13286" s="289" t="str">
        <f>VLOOKUP(CAT_Details[[#This Row],[Delivery Bp Customer Code]],Table6[],2,0)</f>
        <v>U2-L5</v>
      </c>
    </row>
    <row r="13287" spans="1:16" x14ac:dyDescent="0.25">
      <c r="A13287" s="289" t="s">
        <v>272</v>
      </c>
      <c r="B13287">
        <v>1</v>
      </c>
      <c r="C13287">
        <v>65</v>
      </c>
      <c r="D13287">
        <v>0.4</v>
      </c>
      <c r="E13287" s="289" t="s">
        <v>29678</v>
      </c>
      <c r="F13287">
        <v>5017583902</v>
      </c>
      <c r="G13287" s="276">
        <v>45944</v>
      </c>
      <c r="H13287">
        <v>20251007820561</v>
      </c>
      <c r="I13287">
        <v>0.48</v>
      </c>
      <c r="J13287" s="289" t="s">
        <v>280</v>
      </c>
      <c r="K13287" s="289" t="s">
        <v>29679</v>
      </c>
      <c r="L13287" s="289" t="s">
        <v>275</v>
      </c>
      <c r="M13287" s="289" t="s">
        <v>29786</v>
      </c>
      <c r="N13287" s="289" t="s">
        <v>619</v>
      </c>
      <c r="O13287" s="289" t="s">
        <v>277</v>
      </c>
      <c r="P13287" s="289" t="str">
        <f>VLOOKUP(CAT_Details[[#This Row],[Delivery Bp Customer Code]],Table6[],2,0)</f>
        <v>U2-L5</v>
      </c>
    </row>
    <row r="13288" spans="1:16" x14ac:dyDescent="0.25">
      <c r="A13288" s="289" t="s">
        <v>272</v>
      </c>
      <c r="B13288">
        <v>11</v>
      </c>
      <c r="C13288">
        <v>4730</v>
      </c>
      <c r="D13288">
        <v>4.4000000000000004</v>
      </c>
      <c r="E13288" s="289" t="s">
        <v>29680</v>
      </c>
      <c r="F13288">
        <v>5017583914</v>
      </c>
      <c r="G13288" s="276">
        <v>45944</v>
      </c>
      <c r="H13288">
        <v>20251007819991</v>
      </c>
      <c r="I13288">
        <v>6.0190000000000001</v>
      </c>
      <c r="J13288" s="289" t="s">
        <v>350</v>
      </c>
      <c r="K13288" s="289" t="s">
        <v>29681</v>
      </c>
      <c r="L13288" s="289" t="s">
        <v>275</v>
      </c>
      <c r="M13288" s="289" t="s">
        <v>29700</v>
      </c>
      <c r="N13288" s="289" t="s">
        <v>456</v>
      </c>
      <c r="O13288" s="289" t="s">
        <v>277</v>
      </c>
      <c r="P13288" s="289" t="str">
        <f>VLOOKUP(CAT_Details[[#This Row],[Delivery Bp Customer Code]],Table6[],2,0)</f>
        <v>U2-L5</v>
      </c>
    </row>
    <row r="13289" spans="1:16" x14ac:dyDescent="0.25">
      <c r="A13289" s="289" t="s">
        <v>272</v>
      </c>
      <c r="B13289">
        <v>3</v>
      </c>
      <c r="C13289">
        <v>36</v>
      </c>
      <c r="D13289">
        <v>0.24</v>
      </c>
      <c r="E13289" s="289" t="s">
        <v>29687</v>
      </c>
      <c r="F13289">
        <v>5017600407</v>
      </c>
      <c r="G13289" s="276">
        <v>45944</v>
      </c>
      <c r="H13289">
        <v>20251006819346</v>
      </c>
      <c r="I13289">
        <v>0.19500000000000001</v>
      </c>
      <c r="J13289" s="289" t="s">
        <v>302</v>
      </c>
      <c r="K13289" s="289" t="s">
        <v>29688</v>
      </c>
      <c r="L13289" s="289" t="s">
        <v>275</v>
      </c>
      <c r="M13289" s="289" t="s">
        <v>29834</v>
      </c>
      <c r="N13289" s="289" t="s">
        <v>15493</v>
      </c>
      <c r="O13289" s="289" t="s">
        <v>277</v>
      </c>
      <c r="P13289" s="289" t="str">
        <f>VLOOKUP(CAT_Details[[#This Row],[Delivery Bp Customer Code]],Table6[],2,0)</f>
        <v>U2-L5</v>
      </c>
    </row>
    <row r="13290" spans="1:16" x14ac:dyDescent="0.25">
      <c r="A13290" s="289" t="s">
        <v>272</v>
      </c>
      <c r="B13290">
        <v>5</v>
      </c>
      <c r="C13290">
        <v>250</v>
      </c>
      <c r="D13290">
        <v>4.5</v>
      </c>
      <c r="E13290" s="289" t="s">
        <v>29812</v>
      </c>
      <c r="F13290">
        <v>5017615595</v>
      </c>
      <c r="G13290" s="276">
        <v>45944</v>
      </c>
      <c r="H13290">
        <v>20251009822427</v>
      </c>
      <c r="I13290">
        <v>10.26</v>
      </c>
      <c r="J13290" s="289" t="s">
        <v>273</v>
      </c>
      <c r="K13290" s="289" t="s">
        <v>29813</v>
      </c>
      <c r="L13290" s="289" t="s">
        <v>275</v>
      </c>
      <c r="M13290" s="289" t="s">
        <v>29837</v>
      </c>
      <c r="N13290" s="289" t="s">
        <v>1240</v>
      </c>
      <c r="O13290" s="289" t="s">
        <v>277</v>
      </c>
      <c r="P13290" s="289" t="str">
        <f>VLOOKUP(CAT_Details[[#This Row],[Delivery Bp Customer Code]],Table6[],2,0)</f>
        <v>U2-L5</v>
      </c>
    </row>
    <row r="13291" spans="1:16" x14ac:dyDescent="0.25">
      <c r="A13291" s="289" t="s">
        <v>4794</v>
      </c>
      <c r="B13291">
        <v>1</v>
      </c>
      <c r="C13291">
        <v>1108</v>
      </c>
      <c r="D13291">
        <v>0.4</v>
      </c>
      <c r="E13291" s="289" t="s">
        <v>29689</v>
      </c>
      <c r="F13291">
        <v>5017583464</v>
      </c>
      <c r="G13291" s="276">
        <v>45944</v>
      </c>
      <c r="H13291">
        <v>20251007820015</v>
      </c>
      <c r="I13291">
        <v>1.68</v>
      </c>
      <c r="J13291" s="289" t="s">
        <v>350</v>
      </c>
      <c r="K13291" s="289" t="s">
        <v>29690</v>
      </c>
      <c r="L13291" s="289" t="s">
        <v>275</v>
      </c>
      <c r="M13291" s="289" t="s">
        <v>29700</v>
      </c>
      <c r="N13291" s="289" t="s">
        <v>948</v>
      </c>
      <c r="O13291" s="289" t="s">
        <v>4798</v>
      </c>
      <c r="P13291" s="289" t="str">
        <f>VLOOKUP(CAT_Details[[#This Row],[Delivery Bp Customer Code]],Table6[],2,0)</f>
        <v>MY02</v>
      </c>
    </row>
    <row r="13292" spans="1:16" x14ac:dyDescent="0.25">
      <c r="A13292" s="289" t="s">
        <v>5576</v>
      </c>
      <c r="B13292">
        <v>8</v>
      </c>
      <c r="C13292">
        <v>4138</v>
      </c>
      <c r="D13292">
        <v>4.46</v>
      </c>
      <c r="E13292" s="289" t="s">
        <v>29695</v>
      </c>
      <c r="F13292">
        <v>5017583771</v>
      </c>
      <c r="G13292" s="276">
        <v>45944</v>
      </c>
      <c r="H13292">
        <v>20250929814534</v>
      </c>
      <c r="I13292">
        <v>7.9880000000000004</v>
      </c>
      <c r="J13292" s="289" t="s">
        <v>350</v>
      </c>
      <c r="K13292" s="289" t="s">
        <v>29696</v>
      </c>
      <c r="L13292" s="289" t="s">
        <v>275</v>
      </c>
      <c r="M13292" s="289" t="s">
        <v>29852</v>
      </c>
      <c r="N13292" s="289" t="s">
        <v>16206</v>
      </c>
      <c r="O13292" s="289" t="s">
        <v>15996</v>
      </c>
      <c r="P13292" s="289" t="str">
        <f>VLOOKUP(CAT_Details[[#This Row],[Delivery Bp Customer Code]],Table6[],2,0)</f>
        <v>ES01</v>
      </c>
    </row>
    <row r="13293" spans="1:16" x14ac:dyDescent="0.25">
      <c r="A13293" s="289" t="s">
        <v>278</v>
      </c>
      <c r="B13293">
        <v>4</v>
      </c>
      <c r="C13293">
        <v>3036</v>
      </c>
      <c r="D13293">
        <v>1.6</v>
      </c>
      <c r="E13293" s="289" t="s">
        <v>29002</v>
      </c>
      <c r="F13293">
        <v>5017538798</v>
      </c>
      <c r="G13293" s="276">
        <v>45945</v>
      </c>
      <c r="H13293">
        <v>20251002817496</v>
      </c>
      <c r="I13293">
        <v>3.84</v>
      </c>
      <c r="J13293" s="289" t="s">
        <v>317</v>
      </c>
      <c r="K13293" s="289" t="s">
        <v>29003</v>
      </c>
      <c r="L13293" s="289" t="s">
        <v>275</v>
      </c>
      <c r="M13293" s="289" t="s">
        <v>29828</v>
      </c>
      <c r="N13293" s="289" t="s">
        <v>16210</v>
      </c>
      <c r="O13293" s="289" t="s">
        <v>498</v>
      </c>
      <c r="P13293" s="289" t="str">
        <f>VLOOKUP(CAT_Details[[#This Row],[Delivery Bp Customer Code]],Table6[],2,0)</f>
        <v>DK-BM01</v>
      </c>
    </row>
    <row r="13294" spans="1:16" x14ac:dyDescent="0.25">
      <c r="A13294" s="289" t="s">
        <v>278</v>
      </c>
      <c r="B13294">
        <v>1</v>
      </c>
      <c r="C13294">
        <v>519</v>
      </c>
      <c r="D13294">
        <v>0.46</v>
      </c>
      <c r="E13294" s="289" t="s">
        <v>29195</v>
      </c>
      <c r="F13294">
        <v>5017566884</v>
      </c>
      <c r="G13294" s="276">
        <v>45945</v>
      </c>
      <c r="H13294">
        <v>20251003818249</v>
      </c>
      <c r="I13294">
        <v>0.97499999999999998</v>
      </c>
      <c r="J13294" s="289" t="s">
        <v>294</v>
      </c>
      <c r="K13294" s="289" t="s">
        <v>29196</v>
      </c>
      <c r="L13294" s="289" t="s">
        <v>275</v>
      </c>
      <c r="M13294" s="289" t="s">
        <v>29830</v>
      </c>
      <c r="N13294" s="289" t="s">
        <v>2328</v>
      </c>
      <c r="O13294" s="289" t="s">
        <v>498</v>
      </c>
      <c r="P13294" s="289" t="str">
        <f>VLOOKUP(CAT_Details[[#This Row],[Delivery Bp Customer Code]],Table6[],2,0)</f>
        <v>DK-BM01</v>
      </c>
    </row>
    <row r="13295" spans="1:16" x14ac:dyDescent="0.25">
      <c r="A13295" s="289" t="s">
        <v>278</v>
      </c>
      <c r="B13295">
        <v>6</v>
      </c>
      <c r="C13295">
        <v>2670</v>
      </c>
      <c r="D13295">
        <v>1.65</v>
      </c>
      <c r="E13295" s="289" t="s">
        <v>29435</v>
      </c>
      <c r="F13295">
        <v>5017583227</v>
      </c>
      <c r="G13295" s="276">
        <v>45945</v>
      </c>
      <c r="H13295">
        <v>20251001816601</v>
      </c>
      <c r="I13295">
        <v>3.0489999999999999</v>
      </c>
      <c r="J13295" s="289" t="s">
        <v>324</v>
      </c>
      <c r="K13295" s="289" t="s">
        <v>29436</v>
      </c>
      <c r="L13295" s="289" t="s">
        <v>275</v>
      </c>
      <c r="M13295" s="289" t="s">
        <v>29829</v>
      </c>
      <c r="N13295" s="289" t="s">
        <v>1384</v>
      </c>
      <c r="O13295" s="289" t="s">
        <v>498</v>
      </c>
      <c r="P13295" s="289" t="str">
        <f>VLOOKUP(CAT_Details[[#This Row],[Delivery Bp Customer Code]],Table6[],2,0)</f>
        <v>DK-BM01</v>
      </c>
    </row>
    <row r="13296" spans="1:16" x14ac:dyDescent="0.25">
      <c r="A13296" s="289" t="s">
        <v>278</v>
      </c>
      <c r="B13296">
        <v>1</v>
      </c>
      <c r="C13296">
        <v>700</v>
      </c>
      <c r="D13296">
        <v>0.4</v>
      </c>
      <c r="E13296" s="289" t="s">
        <v>29458</v>
      </c>
      <c r="F13296">
        <v>5017583907</v>
      </c>
      <c r="G13296" s="276">
        <v>45945</v>
      </c>
      <c r="H13296">
        <v>20251006819153</v>
      </c>
      <c r="I13296">
        <v>0.57599999999999996</v>
      </c>
      <c r="J13296" s="289" t="s">
        <v>324</v>
      </c>
      <c r="K13296" s="289" t="s">
        <v>29459</v>
      </c>
      <c r="L13296" s="289" t="s">
        <v>275</v>
      </c>
      <c r="M13296" s="289" t="s">
        <v>29834</v>
      </c>
      <c r="N13296" s="289" t="s">
        <v>333</v>
      </c>
      <c r="O13296" s="289" t="s">
        <v>498</v>
      </c>
      <c r="P13296" s="289" t="str">
        <f>VLOOKUP(CAT_Details[[#This Row],[Delivery Bp Customer Code]],Table6[],2,0)</f>
        <v>DK-BM01</v>
      </c>
    </row>
    <row r="13297" spans="1:16" x14ac:dyDescent="0.25">
      <c r="A13297" s="289" t="s">
        <v>278</v>
      </c>
      <c r="B13297">
        <v>10</v>
      </c>
      <c r="C13297">
        <v>2300</v>
      </c>
      <c r="D13297">
        <v>1.67</v>
      </c>
      <c r="E13297" s="289" t="s">
        <v>29462</v>
      </c>
      <c r="F13297">
        <v>5017599706</v>
      </c>
      <c r="G13297" s="276">
        <v>45945</v>
      </c>
      <c r="H13297">
        <v>20251006819517</v>
      </c>
      <c r="I13297">
        <v>2</v>
      </c>
      <c r="J13297" s="289" t="s">
        <v>324</v>
      </c>
      <c r="K13297" s="289" t="s">
        <v>29463</v>
      </c>
      <c r="L13297" s="289" t="s">
        <v>275</v>
      </c>
      <c r="M13297" s="289" t="s">
        <v>29832</v>
      </c>
      <c r="N13297" s="289" t="s">
        <v>928</v>
      </c>
      <c r="O13297" s="289" t="s">
        <v>498</v>
      </c>
      <c r="P13297" s="289" t="str">
        <f>VLOOKUP(CAT_Details[[#This Row],[Delivery Bp Customer Code]],Table6[],2,0)</f>
        <v>DK-BM01</v>
      </c>
    </row>
    <row r="13298" spans="1:16" x14ac:dyDescent="0.25">
      <c r="A13298" s="289" t="s">
        <v>278</v>
      </c>
      <c r="B13298">
        <v>13</v>
      </c>
      <c r="C13298">
        <v>6000</v>
      </c>
      <c r="D13298">
        <v>5.2</v>
      </c>
      <c r="E13298" s="289" t="s">
        <v>29710</v>
      </c>
      <c r="F13298">
        <v>5017615630</v>
      </c>
      <c r="G13298" s="276">
        <v>45945</v>
      </c>
      <c r="H13298">
        <v>20251007820708</v>
      </c>
      <c r="I13298">
        <v>11.856</v>
      </c>
      <c r="J13298" s="289" t="s">
        <v>280</v>
      </c>
      <c r="K13298" s="289" t="s">
        <v>29711</v>
      </c>
      <c r="L13298" s="289" t="s">
        <v>275</v>
      </c>
      <c r="M13298" s="289" t="s">
        <v>29836</v>
      </c>
      <c r="N13298" s="289" t="s">
        <v>1402</v>
      </c>
      <c r="O13298" s="289" t="s">
        <v>498</v>
      </c>
      <c r="P13298" s="289" t="str">
        <f>VLOOKUP(CAT_Details[[#This Row],[Delivery Bp Customer Code]],Table6[],2,0)</f>
        <v>DK-BM01</v>
      </c>
    </row>
    <row r="13299" spans="1:16" x14ac:dyDescent="0.25">
      <c r="A13299" s="289" t="s">
        <v>278</v>
      </c>
      <c r="B13299">
        <v>8</v>
      </c>
      <c r="C13299">
        <v>1451.26</v>
      </c>
      <c r="D13299">
        <v>3.2</v>
      </c>
      <c r="E13299" s="289" t="s">
        <v>29842</v>
      </c>
      <c r="F13299">
        <v>5017631920</v>
      </c>
      <c r="G13299" s="276">
        <v>45945</v>
      </c>
      <c r="H13299">
        <v>20251009822443</v>
      </c>
      <c r="I13299">
        <v>7.68</v>
      </c>
      <c r="J13299" s="289" t="s">
        <v>273</v>
      </c>
      <c r="K13299" s="289" t="s">
        <v>29843</v>
      </c>
      <c r="L13299" s="289" t="s">
        <v>275</v>
      </c>
      <c r="M13299" s="289" t="s">
        <v>29831</v>
      </c>
      <c r="N13299" s="289" t="s">
        <v>493</v>
      </c>
      <c r="O13299" s="289" t="s">
        <v>498</v>
      </c>
      <c r="P13299" s="289" t="str">
        <f>VLOOKUP(CAT_Details[[#This Row],[Delivery Bp Customer Code]],Table6[],2,0)</f>
        <v>DK-BM01</v>
      </c>
    </row>
    <row r="13300" spans="1:16" x14ac:dyDescent="0.25">
      <c r="A13300" s="289" t="s">
        <v>278</v>
      </c>
      <c r="B13300">
        <v>1</v>
      </c>
      <c r="C13300">
        <v>391.66</v>
      </c>
      <c r="D13300">
        <v>0.4</v>
      </c>
      <c r="E13300" s="289" t="s">
        <v>29844</v>
      </c>
      <c r="F13300">
        <v>5017632045</v>
      </c>
      <c r="G13300" s="276">
        <v>45945</v>
      </c>
      <c r="H13300">
        <v>20251009822748</v>
      </c>
      <c r="I13300">
        <v>0.96</v>
      </c>
      <c r="J13300" s="289" t="s">
        <v>273</v>
      </c>
      <c r="K13300" s="289" t="s">
        <v>29845</v>
      </c>
      <c r="L13300" s="289" t="s">
        <v>275</v>
      </c>
      <c r="M13300" s="289" t="s">
        <v>30077</v>
      </c>
      <c r="N13300" s="289" t="s">
        <v>22182</v>
      </c>
      <c r="O13300" s="289" t="s">
        <v>498</v>
      </c>
      <c r="P13300" s="289" t="str">
        <f>VLOOKUP(CAT_Details[[#This Row],[Delivery Bp Customer Code]],Table6[],2,0)</f>
        <v>DK-BM01</v>
      </c>
    </row>
    <row r="13301" spans="1:16" x14ac:dyDescent="0.25">
      <c r="A13301" s="289" t="s">
        <v>75</v>
      </c>
      <c r="B13301">
        <v>1</v>
      </c>
      <c r="C13301">
        <v>689</v>
      </c>
      <c r="D13301">
        <v>0.4</v>
      </c>
      <c r="E13301" s="289" t="s">
        <v>29002</v>
      </c>
      <c r="F13301">
        <v>5017538799</v>
      </c>
      <c r="G13301" s="276">
        <v>45945</v>
      </c>
      <c r="H13301">
        <v>20251001816852</v>
      </c>
      <c r="I13301">
        <v>0.52800000000000002</v>
      </c>
      <c r="J13301" s="289" t="s">
        <v>317</v>
      </c>
      <c r="K13301" s="289" t="s">
        <v>29023</v>
      </c>
      <c r="L13301" s="289" t="s">
        <v>275</v>
      </c>
      <c r="M13301" s="289" t="s">
        <v>29828</v>
      </c>
      <c r="N13301" s="289" t="s">
        <v>16210</v>
      </c>
      <c r="O13301" s="289" t="s">
        <v>2173</v>
      </c>
      <c r="P13301" s="289" t="str">
        <f>VLOOKUP(CAT_Details[[#This Row],[Delivery Bp Customer Code]],Table6[],2,0)</f>
        <v>OYL1</v>
      </c>
    </row>
    <row r="13302" spans="1:16" x14ac:dyDescent="0.25">
      <c r="A13302" s="289" t="s">
        <v>75</v>
      </c>
      <c r="B13302">
        <v>3</v>
      </c>
      <c r="C13302">
        <v>294</v>
      </c>
      <c r="D13302">
        <v>1.02</v>
      </c>
      <c r="E13302" s="289" t="s">
        <v>29229</v>
      </c>
      <c r="F13302">
        <v>5017566654</v>
      </c>
      <c r="G13302" s="276">
        <v>45945</v>
      </c>
      <c r="H13302">
        <v>20251003818301</v>
      </c>
      <c r="I13302">
        <v>1.8580000000000001</v>
      </c>
      <c r="J13302" s="289" t="s">
        <v>3970</v>
      </c>
      <c r="K13302" s="289" t="s">
        <v>29230</v>
      </c>
      <c r="L13302" s="289" t="s">
        <v>275</v>
      </c>
      <c r="M13302" s="289" t="s">
        <v>29853</v>
      </c>
      <c r="N13302" s="289" t="s">
        <v>25190</v>
      </c>
      <c r="O13302" s="289" t="s">
        <v>5281</v>
      </c>
      <c r="P13302" s="289" t="str">
        <f>VLOOKUP(CAT_Details[[#This Row],[Delivery Bp Customer Code]],Table6[],2,0)</f>
        <v>DK-LW08</v>
      </c>
    </row>
    <row r="13303" spans="1:16" x14ac:dyDescent="0.25">
      <c r="A13303" s="289" t="s">
        <v>75</v>
      </c>
      <c r="B13303">
        <v>1</v>
      </c>
      <c r="C13303">
        <v>6</v>
      </c>
      <c r="D13303">
        <v>0.4</v>
      </c>
      <c r="E13303" s="289" t="s">
        <v>29491</v>
      </c>
      <c r="F13303">
        <v>5017599782</v>
      </c>
      <c r="G13303" s="276">
        <v>45945</v>
      </c>
      <c r="H13303">
        <v>20251008821572</v>
      </c>
      <c r="I13303">
        <v>1.248</v>
      </c>
      <c r="J13303" s="289" t="s">
        <v>350</v>
      </c>
      <c r="K13303" s="289" t="s">
        <v>29492</v>
      </c>
      <c r="L13303" s="289" t="s">
        <v>275</v>
      </c>
      <c r="M13303" s="289" t="s">
        <v>29855</v>
      </c>
      <c r="N13303" s="289" t="s">
        <v>27133</v>
      </c>
      <c r="O13303" s="289" t="s">
        <v>2173</v>
      </c>
      <c r="P13303" s="289" t="str">
        <f>VLOOKUP(CAT_Details[[#This Row],[Delivery Bp Customer Code]],Table6[],2,0)</f>
        <v>OYL1</v>
      </c>
    </row>
    <row r="13304" spans="1:16" x14ac:dyDescent="0.25">
      <c r="A13304" s="289" t="s">
        <v>75</v>
      </c>
      <c r="B13304">
        <v>1</v>
      </c>
      <c r="C13304">
        <v>47</v>
      </c>
      <c r="D13304">
        <v>0.4</v>
      </c>
      <c r="E13304" s="289" t="s">
        <v>29491</v>
      </c>
      <c r="F13304">
        <v>5017599785</v>
      </c>
      <c r="G13304" s="276">
        <v>45945</v>
      </c>
      <c r="H13304">
        <v>20251008821579</v>
      </c>
      <c r="I13304">
        <v>0.96</v>
      </c>
      <c r="J13304" s="289" t="s">
        <v>350</v>
      </c>
      <c r="K13304" s="289" t="s">
        <v>29493</v>
      </c>
      <c r="L13304" s="289" t="s">
        <v>275</v>
      </c>
      <c r="M13304" s="289" t="s">
        <v>29855</v>
      </c>
      <c r="N13304" s="289" t="s">
        <v>27133</v>
      </c>
      <c r="O13304" s="289" t="s">
        <v>2173</v>
      </c>
      <c r="P13304" s="289" t="str">
        <f>VLOOKUP(CAT_Details[[#This Row],[Delivery Bp Customer Code]],Table6[],2,0)</f>
        <v>OYL1</v>
      </c>
    </row>
    <row r="13305" spans="1:16" x14ac:dyDescent="0.25">
      <c r="A13305" s="289" t="s">
        <v>75</v>
      </c>
      <c r="B13305">
        <v>1</v>
      </c>
      <c r="C13305">
        <v>50</v>
      </c>
      <c r="D13305">
        <v>0.2</v>
      </c>
      <c r="E13305" s="289" t="s">
        <v>29494</v>
      </c>
      <c r="F13305">
        <v>5017599869</v>
      </c>
      <c r="G13305" s="276">
        <v>45945</v>
      </c>
      <c r="H13305">
        <v>20251007820455</v>
      </c>
      <c r="I13305">
        <v>0.23</v>
      </c>
      <c r="J13305" s="289" t="s">
        <v>350</v>
      </c>
      <c r="K13305" s="289" t="s">
        <v>29495</v>
      </c>
      <c r="L13305" s="289" t="s">
        <v>275</v>
      </c>
      <c r="M13305" s="289" t="s">
        <v>29852</v>
      </c>
      <c r="N13305" s="289" t="s">
        <v>482</v>
      </c>
      <c r="O13305" s="289" t="s">
        <v>2173</v>
      </c>
      <c r="P13305" s="289" t="str">
        <f>VLOOKUP(CAT_Details[[#This Row],[Delivery Bp Customer Code]],Table6[],2,0)</f>
        <v>OYL1</v>
      </c>
    </row>
    <row r="13306" spans="1:16" x14ac:dyDescent="0.25">
      <c r="A13306" s="289" t="s">
        <v>75</v>
      </c>
      <c r="B13306">
        <v>5</v>
      </c>
      <c r="C13306">
        <v>505.95</v>
      </c>
      <c r="D13306">
        <v>1.63</v>
      </c>
      <c r="E13306" s="289" t="s">
        <v>29498</v>
      </c>
      <c r="F13306">
        <v>5017600000</v>
      </c>
      <c r="G13306" s="276">
        <v>45945</v>
      </c>
      <c r="H13306">
        <v>20251006819133</v>
      </c>
      <c r="I13306">
        <v>3.9860000000000002</v>
      </c>
      <c r="J13306" s="289" t="s">
        <v>280</v>
      </c>
      <c r="K13306" s="289" t="s">
        <v>29499</v>
      </c>
      <c r="L13306" s="289" t="s">
        <v>275</v>
      </c>
      <c r="M13306" s="289" t="s">
        <v>30075</v>
      </c>
      <c r="N13306" s="289" t="s">
        <v>5845</v>
      </c>
      <c r="O13306" s="289" t="s">
        <v>5281</v>
      </c>
      <c r="P13306" s="289" t="str">
        <f>VLOOKUP(CAT_Details[[#This Row],[Delivery Bp Customer Code]],Table6[],2,0)</f>
        <v>DK-LW08</v>
      </c>
    </row>
    <row r="13307" spans="1:16" x14ac:dyDescent="0.25">
      <c r="A13307" s="289" t="s">
        <v>75</v>
      </c>
      <c r="B13307">
        <v>1</v>
      </c>
      <c r="C13307">
        <v>65</v>
      </c>
      <c r="D13307">
        <v>0.2</v>
      </c>
      <c r="E13307" s="289" t="s">
        <v>29502</v>
      </c>
      <c r="F13307">
        <v>5017600094</v>
      </c>
      <c r="G13307" s="276">
        <v>45945</v>
      </c>
      <c r="H13307">
        <v>20251007820063</v>
      </c>
      <c r="I13307">
        <v>0.22600000000000001</v>
      </c>
      <c r="J13307" s="289" t="s">
        <v>350</v>
      </c>
      <c r="K13307" s="289" t="s">
        <v>29503</v>
      </c>
      <c r="L13307" s="289" t="s">
        <v>275</v>
      </c>
      <c r="M13307" s="289" t="s">
        <v>29855</v>
      </c>
      <c r="N13307" s="289" t="s">
        <v>2177</v>
      </c>
      <c r="O13307" s="289" t="s">
        <v>2173</v>
      </c>
      <c r="P13307" s="289" t="str">
        <f>VLOOKUP(CAT_Details[[#This Row],[Delivery Bp Customer Code]],Table6[],2,0)</f>
        <v>OYL1</v>
      </c>
    </row>
    <row r="13308" spans="1:16" x14ac:dyDescent="0.25">
      <c r="A13308" s="289" t="s">
        <v>75</v>
      </c>
      <c r="B13308">
        <v>1</v>
      </c>
      <c r="C13308">
        <v>52</v>
      </c>
      <c r="D13308">
        <v>0.4</v>
      </c>
      <c r="E13308" s="289" t="s">
        <v>29506</v>
      </c>
      <c r="F13308">
        <v>5017600124</v>
      </c>
      <c r="G13308" s="276">
        <v>45945</v>
      </c>
      <c r="H13308">
        <v>20251007820527</v>
      </c>
      <c r="I13308">
        <v>0.38400000000000001</v>
      </c>
      <c r="J13308" s="289" t="s">
        <v>350</v>
      </c>
      <c r="K13308" s="289" t="s">
        <v>29507</v>
      </c>
      <c r="L13308" s="289" t="s">
        <v>275</v>
      </c>
      <c r="M13308" s="289" t="s">
        <v>29855</v>
      </c>
      <c r="N13308" s="289" t="s">
        <v>2262</v>
      </c>
      <c r="O13308" s="289" t="s">
        <v>2173</v>
      </c>
      <c r="P13308" s="289" t="str">
        <f>VLOOKUP(CAT_Details[[#This Row],[Delivery Bp Customer Code]],Table6[],2,0)</f>
        <v>OYL1</v>
      </c>
    </row>
    <row r="13309" spans="1:16" x14ac:dyDescent="0.25">
      <c r="A13309" s="289" t="s">
        <v>75</v>
      </c>
      <c r="B13309">
        <v>1</v>
      </c>
      <c r="C13309">
        <v>3.7</v>
      </c>
      <c r="D13309">
        <v>0.04</v>
      </c>
      <c r="E13309" s="289" t="s">
        <v>29508</v>
      </c>
      <c r="F13309">
        <v>5017600145</v>
      </c>
      <c r="G13309" s="276">
        <v>45945</v>
      </c>
      <c r="H13309">
        <v>20251007820540</v>
      </c>
      <c r="I13309">
        <v>1.2999999999999999E-2</v>
      </c>
      <c r="J13309" s="289" t="s">
        <v>350</v>
      </c>
      <c r="K13309" s="289" t="s">
        <v>29509</v>
      </c>
      <c r="L13309" s="289" t="s">
        <v>275</v>
      </c>
      <c r="M13309" s="289" t="s">
        <v>29852</v>
      </c>
      <c r="N13309" s="289" t="s">
        <v>11974</v>
      </c>
      <c r="O13309" s="289" t="s">
        <v>2173</v>
      </c>
      <c r="P13309" s="289" t="str">
        <f>VLOOKUP(CAT_Details[[#This Row],[Delivery Bp Customer Code]],Table6[],2,0)</f>
        <v>OYL1</v>
      </c>
    </row>
    <row r="13310" spans="1:16" x14ac:dyDescent="0.25">
      <c r="A13310" s="289" t="s">
        <v>75</v>
      </c>
      <c r="B13310">
        <v>1</v>
      </c>
      <c r="C13310">
        <v>95</v>
      </c>
      <c r="D13310">
        <v>0.2</v>
      </c>
      <c r="E13310" s="289" t="s">
        <v>29510</v>
      </c>
      <c r="F13310">
        <v>5017600178</v>
      </c>
      <c r="G13310" s="276">
        <v>45945</v>
      </c>
      <c r="H13310">
        <v>20251002817421</v>
      </c>
      <c r="I13310">
        <v>0.192</v>
      </c>
      <c r="J13310" s="289" t="s">
        <v>350</v>
      </c>
      <c r="K13310" s="289" t="s">
        <v>29511</v>
      </c>
      <c r="L13310" s="289" t="s">
        <v>275</v>
      </c>
      <c r="M13310" s="289" t="s">
        <v>29855</v>
      </c>
      <c r="N13310" s="289" t="s">
        <v>2656</v>
      </c>
      <c r="O13310" s="289" t="s">
        <v>2173</v>
      </c>
      <c r="P13310" s="289" t="str">
        <f>VLOOKUP(CAT_Details[[#This Row],[Delivery Bp Customer Code]],Table6[],2,0)</f>
        <v>OYL1</v>
      </c>
    </row>
    <row r="13311" spans="1:16" x14ac:dyDescent="0.25">
      <c r="A13311" s="289" t="s">
        <v>75</v>
      </c>
      <c r="B13311">
        <v>5</v>
      </c>
      <c r="C13311">
        <v>2205</v>
      </c>
      <c r="D13311">
        <v>2</v>
      </c>
      <c r="E13311" s="289" t="s">
        <v>29510</v>
      </c>
      <c r="F13311">
        <v>5017600181</v>
      </c>
      <c r="G13311" s="276">
        <v>45945</v>
      </c>
      <c r="H13311">
        <v>20251001816667</v>
      </c>
      <c r="I13311">
        <v>2.88</v>
      </c>
      <c r="J13311" s="289" t="s">
        <v>350</v>
      </c>
      <c r="K13311" s="289" t="s">
        <v>29512</v>
      </c>
      <c r="L13311" s="289" t="s">
        <v>275</v>
      </c>
      <c r="M13311" s="289"/>
      <c r="N13311" s="289" t="s">
        <v>2656</v>
      </c>
      <c r="O13311" s="289" t="s">
        <v>2173</v>
      </c>
      <c r="P13311" s="289" t="str">
        <f>VLOOKUP(CAT_Details[[#This Row],[Delivery Bp Customer Code]],Table6[],2,0)</f>
        <v>OYL1</v>
      </c>
    </row>
    <row r="13312" spans="1:16" x14ac:dyDescent="0.25">
      <c r="A13312" s="289" t="s">
        <v>75</v>
      </c>
      <c r="B13312">
        <v>1</v>
      </c>
      <c r="C13312">
        <v>37</v>
      </c>
      <c r="D13312">
        <v>0.4</v>
      </c>
      <c r="E13312" s="289" t="s">
        <v>29859</v>
      </c>
      <c r="F13312">
        <v>5017631788</v>
      </c>
      <c r="G13312" s="276">
        <v>45945</v>
      </c>
      <c r="H13312">
        <v>20251010823065</v>
      </c>
      <c r="I13312">
        <v>1.728</v>
      </c>
      <c r="J13312" s="289" t="s">
        <v>273</v>
      </c>
      <c r="K13312" s="289" t="s">
        <v>29860</v>
      </c>
      <c r="L13312" s="289" t="s">
        <v>275</v>
      </c>
      <c r="M13312" s="289"/>
      <c r="N13312" s="289" t="s">
        <v>9613</v>
      </c>
      <c r="O13312" s="289" t="s">
        <v>2173</v>
      </c>
      <c r="P13312" s="289" t="str">
        <f>VLOOKUP(CAT_Details[[#This Row],[Delivery Bp Customer Code]],Table6[],2,0)</f>
        <v>OYL1</v>
      </c>
    </row>
    <row r="13313" spans="1:16" x14ac:dyDescent="0.25">
      <c r="A13313" s="289" t="s">
        <v>17052</v>
      </c>
      <c r="B13313">
        <v>3</v>
      </c>
      <c r="C13313">
        <v>949</v>
      </c>
      <c r="D13313">
        <v>1.2</v>
      </c>
      <c r="E13313" s="289" t="s">
        <v>28849</v>
      </c>
      <c r="F13313">
        <v>5017508495</v>
      </c>
      <c r="G13313" s="276">
        <v>45945</v>
      </c>
      <c r="H13313">
        <v>20250929814369</v>
      </c>
      <c r="I13313">
        <v>1.1319999999999999</v>
      </c>
      <c r="J13313" s="289" t="s">
        <v>438</v>
      </c>
      <c r="K13313" s="289" t="s">
        <v>28850</v>
      </c>
      <c r="L13313" s="289" t="s">
        <v>280</v>
      </c>
      <c r="M13313" s="289" t="s">
        <v>29515</v>
      </c>
      <c r="N13313" s="289" t="s">
        <v>19129</v>
      </c>
      <c r="O13313" s="289" t="s">
        <v>18284</v>
      </c>
      <c r="P13313" s="289">
        <f>VLOOKUP(CAT_Details[[#This Row],[Delivery Bp Customer Code]],Table6[],2,0)</f>
        <v>3705</v>
      </c>
    </row>
    <row r="13314" spans="1:16" x14ac:dyDescent="0.25">
      <c r="A13314" s="289" t="s">
        <v>17052</v>
      </c>
      <c r="B13314">
        <v>1</v>
      </c>
      <c r="C13314">
        <v>5</v>
      </c>
      <c r="D13314">
        <v>0.04</v>
      </c>
      <c r="E13314" s="289" t="s">
        <v>29283</v>
      </c>
      <c r="F13314">
        <v>5017566727</v>
      </c>
      <c r="G13314" s="276">
        <v>45945</v>
      </c>
      <c r="H13314">
        <v>20251003818381</v>
      </c>
      <c r="I13314">
        <v>3.2000000000000001E-2</v>
      </c>
      <c r="J13314" s="289" t="s">
        <v>438</v>
      </c>
      <c r="K13314" s="289" t="s">
        <v>29284</v>
      </c>
      <c r="L13314" s="289" t="s">
        <v>280</v>
      </c>
      <c r="M13314" s="289" t="s">
        <v>29888</v>
      </c>
      <c r="N13314" s="289" t="s">
        <v>21148</v>
      </c>
      <c r="O13314" s="289" t="s">
        <v>18284</v>
      </c>
      <c r="P13314" s="289">
        <f>VLOOKUP(CAT_Details[[#This Row],[Delivery Bp Customer Code]],Table6[],2,0)</f>
        <v>3705</v>
      </c>
    </row>
    <row r="13315" spans="1:16" x14ac:dyDescent="0.25">
      <c r="A13315" s="289" t="s">
        <v>17052</v>
      </c>
      <c r="B13315">
        <v>1</v>
      </c>
      <c r="C13315">
        <v>166.5</v>
      </c>
      <c r="D13315">
        <v>0.54</v>
      </c>
      <c r="E13315" s="289" t="s">
        <v>29545</v>
      </c>
      <c r="F13315">
        <v>5017599673</v>
      </c>
      <c r="G13315" s="276">
        <v>45945</v>
      </c>
      <c r="H13315">
        <v>20251007820659</v>
      </c>
      <c r="I13315">
        <v>0.74099999999999999</v>
      </c>
      <c r="J13315" s="289" t="s">
        <v>302</v>
      </c>
      <c r="K13315" s="289" t="s">
        <v>29546</v>
      </c>
      <c r="L13315" s="289" t="s">
        <v>280</v>
      </c>
      <c r="M13315" s="289" t="s">
        <v>29834</v>
      </c>
      <c r="N13315" s="289" t="s">
        <v>18873</v>
      </c>
      <c r="O13315" s="289" t="s">
        <v>18284</v>
      </c>
      <c r="P13315" s="289">
        <f>VLOOKUP(CAT_Details[[#This Row],[Delivery Bp Customer Code]],Table6[],2,0)</f>
        <v>3705</v>
      </c>
    </row>
    <row r="13316" spans="1:16" x14ac:dyDescent="0.25">
      <c r="A13316" s="289" t="s">
        <v>17052</v>
      </c>
      <c r="B13316">
        <v>1</v>
      </c>
      <c r="C13316">
        <v>280</v>
      </c>
      <c r="D13316">
        <v>0.4</v>
      </c>
      <c r="E13316" s="289" t="s">
        <v>29549</v>
      </c>
      <c r="F13316">
        <v>5017599695</v>
      </c>
      <c r="G13316" s="276">
        <v>45945</v>
      </c>
      <c r="H13316">
        <v>20251008820906</v>
      </c>
      <c r="I13316">
        <v>0.57599999999999996</v>
      </c>
      <c r="J13316" s="289" t="s">
        <v>302</v>
      </c>
      <c r="K13316" s="289" t="s">
        <v>29550</v>
      </c>
      <c r="L13316" s="289" t="s">
        <v>280</v>
      </c>
      <c r="M13316" s="289" t="s">
        <v>29834</v>
      </c>
      <c r="N13316" s="289" t="s">
        <v>18394</v>
      </c>
      <c r="O13316" s="289" t="s">
        <v>18284</v>
      </c>
      <c r="P13316" s="289">
        <f>VLOOKUP(CAT_Details[[#This Row],[Delivery Bp Customer Code]],Table6[],2,0)</f>
        <v>3705</v>
      </c>
    </row>
    <row r="13317" spans="1:16" x14ac:dyDescent="0.25">
      <c r="A13317" s="289" t="s">
        <v>17052</v>
      </c>
      <c r="B13317">
        <v>1</v>
      </c>
      <c r="C13317">
        <v>266</v>
      </c>
      <c r="D13317">
        <v>0.37</v>
      </c>
      <c r="E13317" s="289" t="s">
        <v>29551</v>
      </c>
      <c r="F13317">
        <v>5017599798</v>
      </c>
      <c r="G13317" s="276">
        <v>45945</v>
      </c>
      <c r="H13317">
        <v>20251008821427</v>
      </c>
      <c r="I13317">
        <v>0.45300000000000001</v>
      </c>
      <c r="J13317" s="289" t="s">
        <v>275</v>
      </c>
      <c r="K13317" s="289" t="s">
        <v>29552</v>
      </c>
      <c r="L13317" s="289" t="s">
        <v>280</v>
      </c>
      <c r="M13317" s="289" t="s">
        <v>29892</v>
      </c>
      <c r="N13317" s="289" t="s">
        <v>23995</v>
      </c>
      <c r="O13317" s="289" t="s">
        <v>18284</v>
      </c>
      <c r="P13317" s="289">
        <f>VLOOKUP(CAT_Details[[#This Row],[Delivery Bp Customer Code]],Table6[],2,0)</f>
        <v>3705</v>
      </c>
    </row>
    <row r="13318" spans="1:16" x14ac:dyDescent="0.25">
      <c r="A13318" s="289" t="s">
        <v>17052</v>
      </c>
      <c r="B13318">
        <v>6</v>
      </c>
      <c r="C13318">
        <v>1140</v>
      </c>
      <c r="D13318">
        <v>2.4</v>
      </c>
      <c r="E13318" s="289" t="s">
        <v>29555</v>
      </c>
      <c r="F13318">
        <v>5017600051</v>
      </c>
      <c r="G13318" s="276">
        <v>45945</v>
      </c>
      <c r="H13318">
        <v>20250929814675</v>
      </c>
      <c r="I13318">
        <v>2.016</v>
      </c>
      <c r="J13318" s="289" t="s">
        <v>275</v>
      </c>
      <c r="K13318" s="289" t="s">
        <v>29556</v>
      </c>
      <c r="L13318" s="289" t="s">
        <v>280</v>
      </c>
      <c r="M13318" s="289" t="s">
        <v>29892</v>
      </c>
      <c r="N13318" s="289" t="s">
        <v>18700</v>
      </c>
      <c r="O13318" s="289" t="s">
        <v>18284</v>
      </c>
      <c r="P13318" s="289">
        <f>VLOOKUP(CAT_Details[[#This Row],[Delivery Bp Customer Code]],Table6[],2,0)</f>
        <v>3705</v>
      </c>
    </row>
    <row r="13319" spans="1:16" x14ac:dyDescent="0.25">
      <c r="A13319" s="289" t="s">
        <v>3329</v>
      </c>
      <c r="B13319">
        <v>8</v>
      </c>
      <c r="C13319">
        <v>1440</v>
      </c>
      <c r="D13319">
        <v>2.66</v>
      </c>
      <c r="E13319" s="289" t="s">
        <v>29321</v>
      </c>
      <c r="F13319">
        <v>5017552167</v>
      </c>
      <c r="G13319" s="276">
        <v>45945</v>
      </c>
      <c r="H13319">
        <v>20250929814135</v>
      </c>
      <c r="I13319">
        <v>4.9649999999999999</v>
      </c>
      <c r="J13319" s="289" t="s">
        <v>287</v>
      </c>
      <c r="K13319" s="289" t="s">
        <v>29322</v>
      </c>
      <c r="L13319" s="289" t="s">
        <v>275</v>
      </c>
      <c r="M13319" s="289" t="s">
        <v>29854</v>
      </c>
      <c r="N13319" s="289" t="s">
        <v>4413</v>
      </c>
      <c r="O13319" s="289" t="s">
        <v>3332</v>
      </c>
      <c r="P13319" s="289">
        <f>VLOOKUP(CAT_Details[[#This Row],[Delivery Bp Customer Code]],Table6[],2,0)</f>
        <v>3402</v>
      </c>
    </row>
    <row r="13320" spans="1:16" x14ac:dyDescent="0.25">
      <c r="A13320" s="289" t="s">
        <v>3329</v>
      </c>
      <c r="B13320">
        <v>6</v>
      </c>
      <c r="C13320">
        <v>1378</v>
      </c>
      <c r="D13320">
        <v>2.4</v>
      </c>
      <c r="E13320" s="289" t="s">
        <v>29338</v>
      </c>
      <c r="F13320">
        <v>5017566969</v>
      </c>
      <c r="G13320" s="276">
        <v>45945</v>
      </c>
      <c r="H13320">
        <v>20251002817793</v>
      </c>
      <c r="I13320">
        <v>5.4720000000000004</v>
      </c>
      <c r="J13320" s="289" t="s">
        <v>438</v>
      </c>
      <c r="K13320" s="289" t="s">
        <v>29339</v>
      </c>
      <c r="L13320" s="289" t="s">
        <v>275</v>
      </c>
      <c r="M13320" s="289" t="s">
        <v>29888</v>
      </c>
      <c r="N13320" s="289" t="s">
        <v>4090</v>
      </c>
      <c r="O13320" s="289" t="s">
        <v>3332</v>
      </c>
      <c r="P13320" s="289">
        <f>VLOOKUP(CAT_Details[[#This Row],[Delivery Bp Customer Code]],Table6[],2,0)</f>
        <v>3402</v>
      </c>
    </row>
    <row r="13321" spans="1:16" x14ac:dyDescent="0.25">
      <c r="A13321" s="289" t="s">
        <v>3329</v>
      </c>
      <c r="B13321">
        <v>10</v>
      </c>
      <c r="C13321">
        <v>850</v>
      </c>
      <c r="D13321">
        <v>4</v>
      </c>
      <c r="E13321" s="289" t="s">
        <v>29568</v>
      </c>
      <c r="F13321">
        <v>5017583161</v>
      </c>
      <c r="G13321" s="276">
        <v>45945</v>
      </c>
      <c r="H13321">
        <v>20251007820073</v>
      </c>
      <c r="I13321">
        <v>5.76</v>
      </c>
      <c r="J13321" s="289" t="s">
        <v>324</v>
      </c>
      <c r="K13321" s="289" t="s">
        <v>29569</v>
      </c>
      <c r="L13321" s="289" t="s">
        <v>275</v>
      </c>
      <c r="M13321" s="289" t="s">
        <v>29829</v>
      </c>
      <c r="N13321" s="289" t="s">
        <v>4634</v>
      </c>
      <c r="O13321" s="289" t="s">
        <v>3332</v>
      </c>
      <c r="P13321" s="289">
        <f>VLOOKUP(CAT_Details[[#This Row],[Delivery Bp Customer Code]],Table6[],2,0)</f>
        <v>3402</v>
      </c>
    </row>
    <row r="13322" spans="1:16" x14ac:dyDescent="0.25">
      <c r="A13322" s="289" t="s">
        <v>3329</v>
      </c>
      <c r="B13322">
        <v>3</v>
      </c>
      <c r="C13322">
        <v>192</v>
      </c>
      <c r="D13322">
        <v>1.2</v>
      </c>
      <c r="E13322" s="289" t="s">
        <v>29580</v>
      </c>
      <c r="F13322">
        <v>5017599947</v>
      </c>
      <c r="G13322" s="276">
        <v>45945</v>
      </c>
      <c r="H13322">
        <v>20251006819032</v>
      </c>
      <c r="I13322">
        <v>2.9089999999999998</v>
      </c>
      <c r="J13322" s="289" t="s">
        <v>350</v>
      </c>
      <c r="K13322" s="289" t="s">
        <v>29581</v>
      </c>
      <c r="L13322" s="289" t="s">
        <v>275</v>
      </c>
      <c r="M13322" s="289" t="s">
        <v>29852</v>
      </c>
      <c r="N13322" s="289" t="s">
        <v>690</v>
      </c>
      <c r="O13322" s="289" t="s">
        <v>3332</v>
      </c>
      <c r="P13322" s="289">
        <f>VLOOKUP(CAT_Details[[#This Row],[Delivery Bp Customer Code]],Table6[],2,0)</f>
        <v>3402</v>
      </c>
    </row>
    <row r="13323" spans="1:16" x14ac:dyDescent="0.25">
      <c r="A13323" s="289" t="s">
        <v>3329</v>
      </c>
      <c r="B13323">
        <v>1</v>
      </c>
      <c r="C13323">
        <v>1</v>
      </c>
      <c r="D13323">
        <v>0.03</v>
      </c>
      <c r="E13323" s="289" t="s">
        <v>29586</v>
      </c>
      <c r="F13323">
        <v>5017600054</v>
      </c>
      <c r="G13323" s="276">
        <v>45945</v>
      </c>
      <c r="H13323">
        <v>20251007820226</v>
      </c>
      <c r="I13323">
        <v>6.0000000000000001E-3</v>
      </c>
      <c r="J13323" s="289" t="s">
        <v>350</v>
      </c>
      <c r="K13323" s="289" t="s">
        <v>29587</v>
      </c>
      <c r="L13323" s="289" t="s">
        <v>275</v>
      </c>
      <c r="M13323" s="289" t="s">
        <v>29852</v>
      </c>
      <c r="N13323" s="289" t="s">
        <v>3656</v>
      </c>
      <c r="O13323" s="289" t="s">
        <v>3332</v>
      </c>
      <c r="P13323" s="289">
        <f>VLOOKUP(CAT_Details[[#This Row],[Delivery Bp Customer Code]],Table6[],2,0)</f>
        <v>3402</v>
      </c>
    </row>
    <row r="13324" spans="1:16" x14ac:dyDescent="0.25">
      <c r="A13324" s="289" t="s">
        <v>3329</v>
      </c>
      <c r="B13324">
        <v>10</v>
      </c>
      <c r="C13324">
        <v>1041</v>
      </c>
      <c r="D13324">
        <v>5.24</v>
      </c>
      <c r="E13324" s="289" t="s">
        <v>29947</v>
      </c>
      <c r="F13324">
        <v>5017632249</v>
      </c>
      <c r="G13324" s="276">
        <v>45945</v>
      </c>
      <c r="H13324">
        <v>20251010823153</v>
      </c>
      <c r="I13324">
        <v>11.311999999999999</v>
      </c>
      <c r="J13324" s="289" t="s">
        <v>273</v>
      </c>
      <c r="K13324" s="289" t="s">
        <v>29948</v>
      </c>
      <c r="L13324" s="289" t="s">
        <v>275</v>
      </c>
      <c r="M13324" s="289" t="s">
        <v>29831</v>
      </c>
      <c r="N13324" s="289" t="s">
        <v>519</v>
      </c>
      <c r="O13324" s="289" t="s">
        <v>3332</v>
      </c>
      <c r="P13324" s="289">
        <f>VLOOKUP(CAT_Details[[#This Row],[Delivery Bp Customer Code]],Table6[],2,0)</f>
        <v>3402</v>
      </c>
    </row>
    <row r="13325" spans="1:16" x14ac:dyDescent="0.25">
      <c r="A13325" s="289" t="s">
        <v>3329</v>
      </c>
      <c r="B13325">
        <v>2</v>
      </c>
      <c r="C13325">
        <v>136</v>
      </c>
      <c r="D13325">
        <v>0.4</v>
      </c>
      <c r="E13325" s="289" t="s">
        <v>30189</v>
      </c>
      <c r="F13325">
        <v>5017658564</v>
      </c>
      <c r="G13325" s="276">
        <v>45945</v>
      </c>
      <c r="H13325">
        <v>20251015826319</v>
      </c>
      <c r="I13325">
        <v>0.57599999999999996</v>
      </c>
      <c r="J13325" s="289" t="s">
        <v>350</v>
      </c>
      <c r="K13325" s="289" t="s">
        <v>30190</v>
      </c>
      <c r="L13325" s="289" t="s">
        <v>275</v>
      </c>
      <c r="M13325" s="289" t="s">
        <v>30191</v>
      </c>
      <c r="N13325" s="289" t="s">
        <v>743</v>
      </c>
      <c r="O13325" s="289" t="s">
        <v>3332</v>
      </c>
      <c r="P13325" s="289">
        <f>VLOOKUP(CAT_Details[[#This Row],[Delivery Bp Customer Code]],Table6[],2,0)</f>
        <v>3402</v>
      </c>
    </row>
    <row r="13326" spans="1:16" x14ac:dyDescent="0.25">
      <c r="A13326" s="289" t="s">
        <v>76</v>
      </c>
      <c r="B13326">
        <v>2</v>
      </c>
      <c r="C13326">
        <v>350</v>
      </c>
      <c r="D13326">
        <v>0.6</v>
      </c>
      <c r="E13326" s="289" t="s">
        <v>29342</v>
      </c>
      <c r="F13326">
        <v>5017566601</v>
      </c>
      <c r="G13326" s="276">
        <v>45945</v>
      </c>
      <c r="H13326">
        <v>20251003818225</v>
      </c>
      <c r="I13326">
        <v>1.613</v>
      </c>
      <c r="J13326" s="289" t="s">
        <v>294</v>
      </c>
      <c r="K13326" s="289" t="s">
        <v>29343</v>
      </c>
      <c r="L13326" s="289" t="s">
        <v>275</v>
      </c>
      <c r="M13326" s="289" t="s">
        <v>30102</v>
      </c>
      <c r="N13326" s="289" t="s">
        <v>1270</v>
      </c>
      <c r="O13326" s="289" t="s">
        <v>16049</v>
      </c>
      <c r="P13326" s="289" t="str">
        <f>VLOOKUP(CAT_Details[[#This Row],[Delivery Bp Customer Code]],Table6[],2,0)</f>
        <v>MZ02</v>
      </c>
    </row>
    <row r="13327" spans="1:16" x14ac:dyDescent="0.25">
      <c r="A13327" s="289" t="s">
        <v>76</v>
      </c>
      <c r="B13327">
        <v>1</v>
      </c>
      <c r="C13327">
        <v>200</v>
      </c>
      <c r="D13327">
        <v>0.48</v>
      </c>
      <c r="E13327" s="289" t="s">
        <v>29588</v>
      </c>
      <c r="F13327">
        <v>5017583694</v>
      </c>
      <c r="G13327" s="276">
        <v>45945</v>
      </c>
      <c r="H13327">
        <v>20250930815482</v>
      </c>
      <c r="I13327">
        <v>0.68799999999999994</v>
      </c>
      <c r="J13327" s="289" t="s">
        <v>345</v>
      </c>
      <c r="K13327" s="289" t="s">
        <v>29589</v>
      </c>
      <c r="L13327" s="289" t="s">
        <v>275</v>
      </c>
      <c r="M13327" s="289" t="s">
        <v>29858</v>
      </c>
      <c r="N13327" s="289" t="s">
        <v>427</v>
      </c>
      <c r="O13327" s="289" t="s">
        <v>16049</v>
      </c>
      <c r="P13327" s="289" t="str">
        <f>VLOOKUP(CAT_Details[[#This Row],[Delivery Bp Customer Code]],Table6[],2,0)</f>
        <v>MZ02</v>
      </c>
    </row>
    <row r="13328" spans="1:16" x14ac:dyDescent="0.25">
      <c r="A13328" s="289" t="s">
        <v>76</v>
      </c>
      <c r="B13328">
        <v>5</v>
      </c>
      <c r="C13328">
        <v>890</v>
      </c>
      <c r="D13328">
        <v>2</v>
      </c>
      <c r="E13328" s="289" t="s">
        <v>29594</v>
      </c>
      <c r="F13328">
        <v>5017600258</v>
      </c>
      <c r="G13328" s="276">
        <v>45945</v>
      </c>
      <c r="H13328">
        <v>20251007820524</v>
      </c>
      <c r="I13328">
        <v>4.8</v>
      </c>
      <c r="J13328" s="289" t="s">
        <v>350</v>
      </c>
      <c r="K13328" s="289" t="s">
        <v>29595</v>
      </c>
      <c r="L13328" s="289" t="s">
        <v>275</v>
      </c>
      <c r="M13328" s="289" t="s">
        <v>29966</v>
      </c>
      <c r="N13328" s="289" t="s">
        <v>357</v>
      </c>
      <c r="O13328" s="289" t="s">
        <v>16049</v>
      </c>
      <c r="P13328" s="289" t="str">
        <f>VLOOKUP(CAT_Details[[#This Row],[Delivery Bp Customer Code]],Table6[],2,0)</f>
        <v>MZ02</v>
      </c>
    </row>
    <row r="13329" spans="1:16" x14ac:dyDescent="0.25">
      <c r="A13329" s="289" t="s">
        <v>76</v>
      </c>
      <c r="B13329">
        <v>5</v>
      </c>
      <c r="C13329">
        <v>177</v>
      </c>
      <c r="D13329">
        <v>1.4</v>
      </c>
      <c r="E13329" s="289" t="s">
        <v>29598</v>
      </c>
      <c r="F13329">
        <v>5017600337</v>
      </c>
      <c r="G13329" s="276">
        <v>45945</v>
      </c>
      <c r="H13329">
        <v>20251008821182</v>
      </c>
      <c r="I13329">
        <v>3.024</v>
      </c>
      <c r="J13329" s="289" t="s">
        <v>350</v>
      </c>
      <c r="K13329" s="289" t="s">
        <v>29599</v>
      </c>
      <c r="L13329" s="289" t="s">
        <v>275</v>
      </c>
      <c r="M13329" s="289" t="s">
        <v>29835</v>
      </c>
      <c r="N13329" s="289" t="s">
        <v>430</v>
      </c>
      <c r="O13329" s="289" t="s">
        <v>16049</v>
      </c>
      <c r="P13329" s="289" t="str">
        <f>VLOOKUP(CAT_Details[[#This Row],[Delivery Bp Customer Code]],Table6[],2,0)</f>
        <v>MZ02</v>
      </c>
    </row>
    <row r="13330" spans="1:16" x14ac:dyDescent="0.25">
      <c r="A13330" s="289" t="s">
        <v>76</v>
      </c>
      <c r="B13330">
        <v>5</v>
      </c>
      <c r="C13330">
        <v>177</v>
      </c>
      <c r="D13330">
        <v>1.4</v>
      </c>
      <c r="E13330" s="289" t="s">
        <v>29598</v>
      </c>
      <c r="F13330">
        <v>5017615484</v>
      </c>
      <c r="G13330" s="276">
        <v>45945</v>
      </c>
      <c r="H13330">
        <v>20251008821182</v>
      </c>
      <c r="I13330">
        <v>3.024</v>
      </c>
      <c r="J13330" s="289" t="s">
        <v>350</v>
      </c>
      <c r="K13330" s="289" t="s">
        <v>29782</v>
      </c>
      <c r="L13330" s="289" t="s">
        <v>275</v>
      </c>
      <c r="M13330" s="289"/>
      <c r="N13330" s="289" t="s">
        <v>430</v>
      </c>
      <c r="O13330" s="289" t="s">
        <v>16049</v>
      </c>
      <c r="P13330" s="289" t="str">
        <f>VLOOKUP(CAT_Details[[#This Row],[Delivery Bp Customer Code]],Table6[],2,0)</f>
        <v>MZ02</v>
      </c>
    </row>
    <row r="13331" spans="1:16" x14ac:dyDescent="0.25">
      <c r="A13331" s="289" t="s">
        <v>74</v>
      </c>
      <c r="B13331">
        <v>15</v>
      </c>
      <c r="C13331">
        <v>6290.1</v>
      </c>
      <c r="D13331">
        <v>6</v>
      </c>
      <c r="E13331" s="289" t="s">
        <v>29349</v>
      </c>
      <c r="F13331">
        <v>5017551508</v>
      </c>
      <c r="G13331" s="276">
        <v>45945</v>
      </c>
      <c r="H13331">
        <v>20251003818309</v>
      </c>
      <c r="I13331">
        <v>18.72</v>
      </c>
      <c r="J13331" s="289" t="s">
        <v>383</v>
      </c>
      <c r="K13331" s="289" t="s">
        <v>29350</v>
      </c>
      <c r="L13331" s="289" t="s">
        <v>275</v>
      </c>
      <c r="M13331" s="289" t="s">
        <v>29563</v>
      </c>
      <c r="N13331" s="289" t="s">
        <v>667</v>
      </c>
      <c r="O13331" s="289" t="s">
        <v>22256</v>
      </c>
      <c r="P13331" s="289" t="str">
        <f>VLOOKUP(CAT_Details[[#This Row],[Delivery Bp Customer Code]],Table6[],2,0)</f>
        <v>DX01-L5</v>
      </c>
    </row>
    <row r="13332" spans="1:16" x14ac:dyDescent="0.25">
      <c r="A13332" s="289" t="s">
        <v>74</v>
      </c>
      <c r="B13332">
        <v>2</v>
      </c>
      <c r="C13332">
        <v>360</v>
      </c>
      <c r="D13332">
        <v>0.8</v>
      </c>
      <c r="E13332" s="289" t="s">
        <v>29361</v>
      </c>
      <c r="F13332">
        <v>5017552055</v>
      </c>
      <c r="G13332" s="276">
        <v>45945</v>
      </c>
      <c r="H13332">
        <v>20251003818491</v>
      </c>
      <c r="I13332">
        <v>1.536</v>
      </c>
      <c r="J13332" s="289" t="s">
        <v>287</v>
      </c>
      <c r="K13332" s="289" t="s">
        <v>29362</v>
      </c>
      <c r="L13332" s="289" t="s">
        <v>275</v>
      </c>
      <c r="M13332" s="289" t="s">
        <v>29785</v>
      </c>
      <c r="N13332" s="289" t="s">
        <v>814</v>
      </c>
      <c r="O13332" s="289" t="s">
        <v>22256</v>
      </c>
      <c r="P13332" s="289" t="str">
        <f>VLOOKUP(CAT_Details[[#This Row],[Delivery Bp Customer Code]],Table6[],2,0)</f>
        <v>DX01-L5</v>
      </c>
    </row>
    <row r="13333" spans="1:16" x14ac:dyDescent="0.25">
      <c r="A13333" s="289" t="s">
        <v>74</v>
      </c>
      <c r="B13333">
        <v>8</v>
      </c>
      <c r="C13333">
        <v>1376</v>
      </c>
      <c r="D13333">
        <v>3.2</v>
      </c>
      <c r="E13333" s="289" t="s">
        <v>29361</v>
      </c>
      <c r="F13333">
        <v>5017552058</v>
      </c>
      <c r="G13333" s="276">
        <v>45945</v>
      </c>
      <c r="H13333">
        <v>20251003818486</v>
      </c>
      <c r="I13333">
        <v>6.2590000000000003</v>
      </c>
      <c r="J13333" s="289" t="s">
        <v>287</v>
      </c>
      <c r="K13333" s="289" t="s">
        <v>29363</v>
      </c>
      <c r="L13333" s="289" t="s">
        <v>275</v>
      </c>
      <c r="M13333" s="289" t="s">
        <v>29785</v>
      </c>
      <c r="N13333" s="289" t="s">
        <v>814</v>
      </c>
      <c r="O13333" s="289" t="s">
        <v>22256</v>
      </c>
      <c r="P13333" s="289" t="str">
        <f>VLOOKUP(CAT_Details[[#This Row],[Delivery Bp Customer Code]],Table6[],2,0)</f>
        <v>DX01-L5</v>
      </c>
    </row>
    <row r="13334" spans="1:16" x14ac:dyDescent="0.25">
      <c r="A13334" s="289" t="s">
        <v>74</v>
      </c>
      <c r="B13334">
        <v>7</v>
      </c>
      <c r="C13334">
        <v>663</v>
      </c>
      <c r="D13334">
        <v>2.4</v>
      </c>
      <c r="E13334" s="289" t="s">
        <v>29389</v>
      </c>
      <c r="F13334">
        <v>5017566931</v>
      </c>
      <c r="G13334" s="276">
        <v>45945</v>
      </c>
      <c r="H13334">
        <v>20251002817280</v>
      </c>
      <c r="I13334">
        <v>3.6480000000000001</v>
      </c>
      <c r="J13334" s="289" t="s">
        <v>294</v>
      </c>
      <c r="K13334" s="289" t="s">
        <v>29390</v>
      </c>
      <c r="L13334" s="289" t="s">
        <v>275</v>
      </c>
      <c r="M13334" s="289" t="s">
        <v>30102</v>
      </c>
      <c r="N13334" s="289" t="s">
        <v>504</v>
      </c>
      <c r="O13334" s="289" t="s">
        <v>22256</v>
      </c>
      <c r="P13334" s="289" t="str">
        <f>VLOOKUP(CAT_Details[[#This Row],[Delivery Bp Customer Code]],Table6[],2,0)</f>
        <v>DX01-L5</v>
      </c>
    </row>
    <row r="13335" spans="1:16" x14ac:dyDescent="0.25">
      <c r="A13335" s="289" t="s">
        <v>74</v>
      </c>
      <c r="B13335">
        <v>15</v>
      </c>
      <c r="C13335">
        <v>1870</v>
      </c>
      <c r="D13335">
        <v>6</v>
      </c>
      <c r="E13335" s="289" t="s">
        <v>29616</v>
      </c>
      <c r="F13335">
        <v>5017583453</v>
      </c>
      <c r="G13335" s="276">
        <v>45945</v>
      </c>
      <c r="H13335">
        <v>20251006819597</v>
      </c>
      <c r="I13335">
        <v>17.28</v>
      </c>
      <c r="J13335" s="289" t="s">
        <v>345</v>
      </c>
      <c r="K13335" s="289" t="s">
        <v>29617</v>
      </c>
      <c r="L13335" s="289" t="s">
        <v>275</v>
      </c>
      <c r="M13335" s="289" t="s">
        <v>29982</v>
      </c>
      <c r="N13335" s="289" t="s">
        <v>512</v>
      </c>
      <c r="O13335" s="289" t="s">
        <v>22256</v>
      </c>
      <c r="P13335" s="289" t="str">
        <f>VLOOKUP(CAT_Details[[#This Row],[Delivery Bp Customer Code]],Table6[],2,0)</f>
        <v>DX01-L5</v>
      </c>
    </row>
    <row r="13336" spans="1:16" x14ac:dyDescent="0.25">
      <c r="A13336" s="289" t="s">
        <v>74</v>
      </c>
      <c r="B13336">
        <v>1</v>
      </c>
      <c r="C13336">
        <v>69</v>
      </c>
      <c r="D13336">
        <v>0.4</v>
      </c>
      <c r="E13336" s="289" t="s">
        <v>29628</v>
      </c>
      <c r="F13336">
        <v>5017583904</v>
      </c>
      <c r="G13336" s="276">
        <v>45945</v>
      </c>
      <c r="H13336">
        <v>20251007820134</v>
      </c>
      <c r="I13336">
        <v>0.96</v>
      </c>
      <c r="J13336" s="289" t="s">
        <v>345</v>
      </c>
      <c r="K13336" s="289" t="s">
        <v>29629</v>
      </c>
      <c r="L13336" s="289" t="s">
        <v>275</v>
      </c>
      <c r="M13336" s="289" t="s">
        <v>29858</v>
      </c>
      <c r="N13336" s="289" t="s">
        <v>371</v>
      </c>
      <c r="O13336" s="289" t="s">
        <v>22256</v>
      </c>
      <c r="P13336" s="289" t="str">
        <f>VLOOKUP(CAT_Details[[#This Row],[Delivery Bp Customer Code]],Table6[],2,0)</f>
        <v>DX01-L5</v>
      </c>
    </row>
    <row r="13337" spans="1:16" x14ac:dyDescent="0.25">
      <c r="A13337" s="289" t="s">
        <v>74</v>
      </c>
      <c r="B13337">
        <v>1</v>
      </c>
      <c r="C13337">
        <v>102</v>
      </c>
      <c r="D13337">
        <v>0.4</v>
      </c>
      <c r="E13337" s="289" t="s">
        <v>29628</v>
      </c>
      <c r="F13337">
        <v>5017583905</v>
      </c>
      <c r="G13337" s="276">
        <v>45945</v>
      </c>
      <c r="H13337">
        <v>20251007820113</v>
      </c>
      <c r="I13337">
        <v>0.72</v>
      </c>
      <c r="J13337" s="289" t="s">
        <v>345</v>
      </c>
      <c r="K13337" s="289" t="s">
        <v>29630</v>
      </c>
      <c r="L13337" s="289" t="s">
        <v>275</v>
      </c>
      <c r="M13337" s="289" t="s">
        <v>29858</v>
      </c>
      <c r="N13337" s="289" t="s">
        <v>371</v>
      </c>
      <c r="O13337" s="289" t="s">
        <v>22256</v>
      </c>
      <c r="P13337" s="289" t="str">
        <f>VLOOKUP(CAT_Details[[#This Row],[Delivery Bp Customer Code]],Table6[],2,0)</f>
        <v>DX01-L5</v>
      </c>
    </row>
    <row r="13338" spans="1:16" x14ac:dyDescent="0.25">
      <c r="A13338" s="289" t="s">
        <v>74</v>
      </c>
      <c r="B13338">
        <v>1</v>
      </c>
      <c r="C13338">
        <v>450</v>
      </c>
      <c r="D13338">
        <v>0.5</v>
      </c>
      <c r="E13338" s="289" t="s">
        <v>29631</v>
      </c>
      <c r="F13338">
        <v>5017583963</v>
      </c>
      <c r="G13338" s="276">
        <v>45945</v>
      </c>
      <c r="H13338">
        <v>20251007819916</v>
      </c>
      <c r="I13338">
        <v>1.2</v>
      </c>
      <c r="J13338" s="289" t="s">
        <v>280</v>
      </c>
      <c r="K13338" s="289" t="s">
        <v>29632</v>
      </c>
      <c r="L13338" s="289" t="s">
        <v>275</v>
      </c>
      <c r="M13338" s="289" t="s">
        <v>29439</v>
      </c>
      <c r="N13338" s="289" t="s">
        <v>534</v>
      </c>
      <c r="O13338" s="289" t="s">
        <v>22256</v>
      </c>
      <c r="P13338" s="289" t="str">
        <f>VLOOKUP(CAT_Details[[#This Row],[Delivery Bp Customer Code]],Table6[],2,0)</f>
        <v>DX01-L5</v>
      </c>
    </row>
    <row r="13339" spans="1:16" x14ac:dyDescent="0.25">
      <c r="A13339" s="289" t="s">
        <v>74</v>
      </c>
      <c r="B13339">
        <v>1</v>
      </c>
      <c r="C13339">
        <v>410</v>
      </c>
      <c r="D13339">
        <v>0.5</v>
      </c>
      <c r="E13339" s="289" t="s">
        <v>29633</v>
      </c>
      <c r="F13339">
        <v>5017599828</v>
      </c>
      <c r="G13339" s="276">
        <v>45945</v>
      </c>
      <c r="H13339">
        <v>20251008821226</v>
      </c>
      <c r="I13339">
        <v>1.2</v>
      </c>
      <c r="J13339" s="289" t="s">
        <v>350</v>
      </c>
      <c r="K13339" s="289" t="s">
        <v>29634</v>
      </c>
      <c r="L13339" s="289" t="s">
        <v>275</v>
      </c>
      <c r="M13339" s="289" t="s">
        <v>29855</v>
      </c>
      <c r="N13339" s="289" t="s">
        <v>381</v>
      </c>
      <c r="O13339" s="289" t="s">
        <v>22256</v>
      </c>
      <c r="P13339" s="289" t="str">
        <f>VLOOKUP(CAT_Details[[#This Row],[Delivery Bp Customer Code]],Table6[],2,0)</f>
        <v>DX01-L5</v>
      </c>
    </row>
    <row r="13340" spans="1:16" x14ac:dyDescent="0.25">
      <c r="A13340" s="289" t="s">
        <v>74</v>
      </c>
      <c r="B13340">
        <v>2</v>
      </c>
      <c r="C13340">
        <v>655</v>
      </c>
      <c r="D13340">
        <v>1</v>
      </c>
      <c r="E13340" s="289" t="s">
        <v>29633</v>
      </c>
      <c r="F13340">
        <v>5017599829</v>
      </c>
      <c r="G13340" s="276">
        <v>45945</v>
      </c>
      <c r="H13340">
        <v>20251008821232</v>
      </c>
      <c r="I13340">
        <v>2.04</v>
      </c>
      <c r="J13340" s="289" t="s">
        <v>350</v>
      </c>
      <c r="K13340" s="289" t="s">
        <v>29635</v>
      </c>
      <c r="L13340" s="289" t="s">
        <v>275</v>
      </c>
      <c r="M13340" s="289" t="s">
        <v>29855</v>
      </c>
      <c r="N13340" s="289" t="s">
        <v>381</v>
      </c>
      <c r="O13340" s="289" t="s">
        <v>22256</v>
      </c>
      <c r="P13340" s="289" t="str">
        <f>VLOOKUP(CAT_Details[[#This Row],[Delivery Bp Customer Code]],Table6[],2,0)</f>
        <v>DX01-L5</v>
      </c>
    </row>
    <row r="13341" spans="1:16" x14ac:dyDescent="0.25">
      <c r="A13341" s="289" t="s">
        <v>74</v>
      </c>
      <c r="B13341">
        <v>18</v>
      </c>
      <c r="C13341">
        <v>2753</v>
      </c>
      <c r="D13341">
        <v>7.65</v>
      </c>
      <c r="E13341" s="289" t="s">
        <v>29594</v>
      </c>
      <c r="F13341">
        <v>5017600259</v>
      </c>
      <c r="G13341" s="276">
        <v>45945</v>
      </c>
      <c r="H13341">
        <v>20251007820514</v>
      </c>
      <c r="I13341">
        <v>16.294</v>
      </c>
      <c r="J13341" s="289" t="s">
        <v>350</v>
      </c>
      <c r="K13341" s="289" t="s">
        <v>29649</v>
      </c>
      <c r="L13341" s="289" t="s">
        <v>275</v>
      </c>
      <c r="M13341" s="289" t="s">
        <v>29966</v>
      </c>
      <c r="N13341" s="289" t="s">
        <v>357</v>
      </c>
      <c r="O13341" s="289" t="s">
        <v>22256</v>
      </c>
      <c r="P13341" s="289" t="str">
        <f>VLOOKUP(CAT_Details[[#This Row],[Delivery Bp Customer Code]],Table6[],2,0)</f>
        <v>DX01-L5</v>
      </c>
    </row>
    <row r="13342" spans="1:16" x14ac:dyDescent="0.25">
      <c r="A13342" s="289" t="s">
        <v>74</v>
      </c>
      <c r="B13342">
        <v>14</v>
      </c>
      <c r="C13342">
        <v>288</v>
      </c>
      <c r="D13342">
        <v>1.85</v>
      </c>
      <c r="E13342" s="289" t="s">
        <v>29651</v>
      </c>
      <c r="F13342">
        <v>5017600295</v>
      </c>
      <c r="G13342" s="276">
        <v>45945</v>
      </c>
      <c r="H13342">
        <v>20251008821048</v>
      </c>
      <c r="I13342">
        <v>1.8180000000000001</v>
      </c>
      <c r="J13342" s="289" t="s">
        <v>350</v>
      </c>
      <c r="K13342" s="289" t="s">
        <v>29652</v>
      </c>
      <c r="L13342" s="289" t="s">
        <v>275</v>
      </c>
      <c r="M13342" s="289" t="s">
        <v>29966</v>
      </c>
      <c r="N13342" s="289" t="s">
        <v>378</v>
      </c>
      <c r="O13342" s="289" t="s">
        <v>22256</v>
      </c>
      <c r="P13342" s="289" t="str">
        <f>VLOOKUP(CAT_Details[[#This Row],[Delivery Bp Customer Code]],Table6[],2,0)</f>
        <v>DX01-L5</v>
      </c>
    </row>
    <row r="13343" spans="1:16" x14ac:dyDescent="0.25">
      <c r="A13343" s="289" t="s">
        <v>74</v>
      </c>
      <c r="B13343">
        <v>2</v>
      </c>
      <c r="C13343">
        <v>120</v>
      </c>
      <c r="D13343">
        <v>0.8</v>
      </c>
      <c r="E13343" s="289" t="s">
        <v>29651</v>
      </c>
      <c r="F13343">
        <v>5017600298</v>
      </c>
      <c r="G13343" s="276">
        <v>45945</v>
      </c>
      <c r="H13343">
        <v>20251008821125</v>
      </c>
      <c r="I13343">
        <v>1.056</v>
      </c>
      <c r="J13343" s="289" t="s">
        <v>350</v>
      </c>
      <c r="K13343" s="289" t="s">
        <v>29653</v>
      </c>
      <c r="L13343" s="289" t="s">
        <v>275</v>
      </c>
      <c r="M13343" s="289" t="s">
        <v>29966</v>
      </c>
      <c r="N13343" s="289" t="s">
        <v>378</v>
      </c>
      <c r="O13343" s="289" t="s">
        <v>22256</v>
      </c>
      <c r="P13343" s="289" t="str">
        <f>VLOOKUP(CAT_Details[[#This Row],[Delivery Bp Customer Code]],Table6[],2,0)</f>
        <v>DX01-L5</v>
      </c>
    </row>
    <row r="13344" spans="1:16" x14ac:dyDescent="0.25">
      <c r="A13344" s="289" t="s">
        <v>74</v>
      </c>
      <c r="B13344">
        <v>6</v>
      </c>
      <c r="C13344">
        <v>512</v>
      </c>
      <c r="D13344">
        <v>2.0299999999999998</v>
      </c>
      <c r="E13344" s="289" t="s">
        <v>29651</v>
      </c>
      <c r="F13344">
        <v>5017600301</v>
      </c>
      <c r="G13344" s="276">
        <v>45945</v>
      </c>
      <c r="H13344">
        <v>20251007820539</v>
      </c>
      <c r="I13344">
        <v>4.0890000000000004</v>
      </c>
      <c r="J13344" s="289" t="s">
        <v>350</v>
      </c>
      <c r="K13344" s="289" t="s">
        <v>29654</v>
      </c>
      <c r="L13344" s="289" t="s">
        <v>275</v>
      </c>
      <c r="M13344" s="289" t="s">
        <v>29966</v>
      </c>
      <c r="N13344" s="289" t="s">
        <v>378</v>
      </c>
      <c r="O13344" s="289" t="s">
        <v>22256</v>
      </c>
      <c r="P13344" s="289" t="str">
        <f>VLOOKUP(CAT_Details[[#This Row],[Delivery Bp Customer Code]],Table6[],2,0)</f>
        <v>DX01-L5</v>
      </c>
    </row>
    <row r="13345" spans="1:16" x14ac:dyDescent="0.25">
      <c r="A13345" s="289" t="s">
        <v>74</v>
      </c>
      <c r="B13345">
        <v>38</v>
      </c>
      <c r="C13345">
        <v>1740</v>
      </c>
      <c r="D13345">
        <v>9.1999999999999993</v>
      </c>
      <c r="E13345" s="289" t="s">
        <v>29598</v>
      </c>
      <c r="F13345">
        <v>5017600336</v>
      </c>
      <c r="G13345" s="276">
        <v>45945</v>
      </c>
      <c r="H13345">
        <v>20251008821216</v>
      </c>
      <c r="I13345">
        <v>20.352</v>
      </c>
      <c r="J13345" s="289" t="s">
        <v>350</v>
      </c>
      <c r="K13345" s="289" t="s">
        <v>29655</v>
      </c>
      <c r="L13345" s="289" t="s">
        <v>275</v>
      </c>
      <c r="M13345" s="289"/>
      <c r="N13345" s="289" t="s">
        <v>430</v>
      </c>
      <c r="O13345" s="289" t="s">
        <v>22256</v>
      </c>
      <c r="P13345" s="289" t="str">
        <f>VLOOKUP(CAT_Details[[#This Row],[Delivery Bp Customer Code]],Table6[],2,0)</f>
        <v>DX01-L5</v>
      </c>
    </row>
    <row r="13346" spans="1:16" x14ac:dyDescent="0.25">
      <c r="A13346" s="289" t="s">
        <v>74</v>
      </c>
      <c r="B13346">
        <v>39</v>
      </c>
      <c r="C13346">
        <v>1800</v>
      </c>
      <c r="D13346">
        <v>9.6</v>
      </c>
      <c r="E13346" s="289" t="s">
        <v>29598</v>
      </c>
      <c r="F13346">
        <v>5017615494</v>
      </c>
      <c r="G13346" s="276">
        <v>45945</v>
      </c>
      <c r="H13346">
        <v>20251008821216</v>
      </c>
      <c r="I13346">
        <v>21.312000000000001</v>
      </c>
      <c r="J13346" s="289" t="s">
        <v>350</v>
      </c>
      <c r="K13346" s="289" t="s">
        <v>29794</v>
      </c>
      <c r="L13346" s="289" t="s">
        <v>275</v>
      </c>
      <c r="M13346" s="289" t="s">
        <v>29835</v>
      </c>
      <c r="N13346" s="289" t="s">
        <v>430</v>
      </c>
      <c r="O13346" s="289" t="s">
        <v>22256</v>
      </c>
      <c r="P13346" s="289" t="str">
        <f>VLOOKUP(CAT_Details[[#This Row],[Delivery Bp Customer Code]],Table6[],2,0)</f>
        <v>DX01-L5</v>
      </c>
    </row>
    <row r="13347" spans="1:16" x14ac:dyDescent="0.25">
      <c r="A13347" s="289" t="s">
        <v>74</v>
      </c>
      <c r="B13347">
        <v>1</v>
      </c>
      <c r="C13347">
        <v>2.37</v>
      </c>
      <c r="D13347">
        <v>0.02</v>
      </c>
      <c r="E13347" s="289" t="s">
        <v>29947</v>
      </c>
      <c r="F13347">
        <v>5017632250</v>
      </c>
      <c r="G13347" s="276">
        <v>45945</v>
      </c>
      <c r="H13347">
        <v>20251010823146</v>
      </c>
      <c r="I13347">
        <v>8.9999999999999993E-3</v>
      </c>
      <c r="J13347" s="289" t="s">
        <v>273</v>
      </c>
      <c r="K13347" s="289" t="s">
        <v>30008</v>
      </c>
      <c r="L13347" s="289" t="s">
        <v>275</v>
      </c>
      <c r="M13347" s="289" t="s">
        <v>29831</v>
      </c>
      <c r="N13347" s="289" t="s">
        <v>519</v>
      </c>
      <c r="O13347" s="289" t="s">
        <v>22256</v>
      </c>
      <c r="P13347" s="289" t="str">
        <f>VLOOKUP(CAT_Details[[#This Row],[Delivery Bp Customer Code]],Table6[],2,0)</f>
        <v>DX01-L5</v>
      </c>
    </row>
    <row r="13348" spans="1:16" x14ac:dyDescent="0.25">
      <c r="A13348" s="289" t="s">
        <v>521</v>
      </c>
      <c r="B13348">
        <v>1</v>
      </c>
      <c r="C13348">
        <v>751</v>
      </c>
      <c r="D13348">
        <v>0.46</v>
      </c>
      <c r="E13348" s="289" t="s">
        <v>29393</v>
      </c>
      <c r="F13348">
        <v>5017566866</v>
      </c>
      <c r="G13348" s="276">
        <v>45945</v>
      </c>
      <c r="H13348">
        <v>20251002817520</v>
      </c>
      <c r="I13348">
        <v>1.0189999999999999</v>
      </c>
      <c r="J13348" s="289" t="s">
        <v>294</v>
      </c>
      <c r="K13348" s="289" t="s">
        <v>29394</v>
      </c>
      <c r="L13348" s="289" t="s">
        <v>275</v>
      </c>
      <c r="M13348" s="289" t="s">
        <v>30102</v>
      </c>
      <c r="N13348" s="289" t="s">
        <v>3907</v>
      </c>
      <c r="O13348" s="289" t="s">
        <v>16307</v>
      </c>
      <c r="P13348" s="289" t="str">
        <f>VLOOKUP(CAT_Details[[#This Row],[Delivery Bp Customer Code]],Table6[],2,0)</f>
        <v>DX01</v>
      </c>
    </row>
    <row r="13349" spans="1:16" x14ac:dyDescent="0.25">
      <c r="A13349" s="289" t="s">
        <v>521</v>
      </c>
      <c r="B13349">
        <v>1</v>
      </c>
      <c r="C13349">
        <v>900</v>
      </c>
      <c r="D13349">
        <v>0.46</v>
      </c>
      <c r="E13349" s="289" t="s">
        <v>29393</v>
      </c>
      <c r="F13349">
        <v>5017566867</v>
      </c>
      <c r="G13349" s="276">
        <v>45945</v>
      </c>
      <c r="H13349">
        <v>20251002817500</v>
      </c>
      <c r="I13349">
        <v>1.206</v>
      </c>
      <c r="J13349" s="289" t="s">
        <v>294</v>
      </c>
      <c r="K13349" s="289" t="s">
        <v>29395</v>
      </c>
      <c r="L13349" s="289" t="s">
        <v>275</v>
      </c>
      <c r="M13349" s="289" t="s">
        <v>30102</v>
      </c>
      <c r="N13349" s="289" t="s">
        <v>3907</v>
      </c>
      <c r="O13349" s="289" t="s">
        <v>16307</v>
      </c>
      <c r="P13349" s="289" t="str">
        <f>VLOOKUP(CAT_Details[[#This Row],[Delivery Bp Customer Code]],Table6[],2,0)</f>
        <v>DX01</v>
      </c>
    </row>
    <row r="13350" spans="1:16" x14ac:dyDescent="0.25">
      <c r="A13350" s="289" t="s">
        <v>521</v>
      </c>
      <c r="B13350">
        <v>2</v>
      </c>
      <c r="C13350">
        <v>1800</v>
      </c>
      <c r="D13350">
        <v>0.92</v>
      </c>
      <c r="E13350" s="289" t="s">
        <v>29393</v>
      </c>
      <c r="F13350">
        <v>5017566868</v>
      </c>
      <c r="G13350" s="276">
        <v>45945</v>
      </c>
      <c r="H13350">
        <v>20251002817508</v>
      </c>
      <c r="I13350">
        <v>2.411</v>
      </c>
      <c r="J13350" s="289" t="s">
        <v>294</v>
      </c>
      <c r="K13350" s="289" t="s">
        <v>29396</v>
      </c>
      <c r="L13350" s="289" t="s">
        <v>275</v>
      </c>
      <c r="M13350" s="289" t="s">
        <v>30102</v>
      </c>
      <c r="N13350" s="289" t="s">
        <v>3907</v>
      </c>
      <c r="O13350" s="289" t="s">
        <v>16307</v>
      </c>
      <c r="P13350" s="289" t="str">
        <f>VLOOKUP(CAT_Details[[#This Row],[Delivery Bp Customer Code]],Table6[],2,0)</f>
        <v>DX01</v>
      </c>
    </row>
    <row r="13351" spans="1:16" x14ac:dyDescent="0.25">
      <c r="A13351" s="289" t="s">
        <v>272</v>
      </c>
      <c r="B13351">
        <v>1</v>
      </c>
      <c r="C13351">
        <v>293</v>
      </c>
      <c r="D13351">
        <v>0.4</v>
      </c>
      <c r="E13351" s="289" t="s">
        <v>29667</v>
      </c>
      <c r="F13351">
        <v>5017583599</v>
      </c>
      <c r="G13351" s="276">
        <v>45945</v>
      </c>
      <c r="H13351">
        <v>20251006819444</v>
      </c>
      <c r="I13351">
        <v>0.25900000000000001</v>
      </c>
      <c r="J13351" s="289" t="s">
        <v>1047</v>
      </c>
      <c r="K13351" s="289" t="s">
        <v>29668</v>
      </c>
      <c r="L13351" s="289" t="s">
        <v>275</v>
      </c>
      <c r="M13351" s="289" t="s">
        <v>29804</v>
      </c>
      <c r="N13351" s="289" t="s">
        <v>1049</v>
      </c>
      <c r="O13351" s="289" t="s">
        <v>277</v>
      </c>
      <c r="P13351" s="289" t="str">
        <f>VLOOKUP(CAT_Details[[#This Row],[Delivery Bp Customer Code]],Table6[],2,0)</f>
        <v>U2-L5</v>
      </c>
    </row>
    <row r="13352" spans="1:16" x14ac:dyDescent="0.25">
      <c r="A13352" s="289" t="s">
        <v>272</v>
      </c>
      <c r="B13352">
        <v>1</v>
      </c>
      <c r="C13352">
        <v>45</v>
      </c>
      <c r="D13352">
        <v>0.4</v>
      </c>
      <c r="E13352" s="289" t="s">
        <v>29673</v>
      </c>
      <c r="F13352">
        <v>5017583724</v>
      </c>
      <c r="G13352" s="276">
        <v>45945</v>
      </c>
      <c r="H13352">
        <v>20251003818426</v>
      </c>
      <c r="I13352">
        <v>0.76800000000000002</v>
      </c>
      <c r="J13352" s="289" t="s">
        <v>345</v>
      </c>
      <c r="K13352" s="289" t="s">
        <v>29674</v>
      </c>
      <c r="L13352" s="289" t="s">
        <v>275</v>
      </c>
      <c r="M13352" s="289" t="s">
        <v>29858</v>
      </c>
      <c r="N13352" s="289" t="s">
        <v>2014</v>
      </c>
      <c r="O13352" s="289" t="s">
        <v>277</v>
      </c>
      <c r="P13352" s="289" t="str">
        <f>VLOOKUP(CAT_Details[[#This Row],[Delivery Bp Customer Code]],Table6[],2,0)</f>
        <v>U2-L5</v>
      </c>
    </row>
    <row r="13353" spans="1:16" x14ac:dyDescent="0.25">
      <c r="A13353" s="289" t="s">
        <v>272</v>
      </c>
      <c r="B13353">
        <v>34</v>
      </c>
      <c r="C13353">
        <v>2856</v>
      </c>
      <c r="D13353">
        <v>13.6</v>
      </c>
      <c r="E13353" s="289" t="s">
        <v>29682</v>
      </c>
      <c r="F13353">
        <v>5017599777</v>
      </c>
      <c r="G13353" s="276">
        <v>45945</v>
      </c>
      <c r="H13353">
        <v>20251007819953</v>
      </c>
      <c r="I13353">
        <v>24.48</v>
      </c>
      <c r="J13353" s="289" t="s">
        <v>350</v>
      </c>
      <c r="K13353" s="289" t="s">
        <v>29683</v>
      </c>
      <c r="L13353" s="289" t="s">
        <v>275</v>
      </c>
      <c r="M13353" s="289" t="s">
        <v>29852</v>
      </c>
      <c r="N13353" s="289" t="s">
        <v>846</v>
      </c>
      <c r="O13353" s="289" t="s">
        <v>277</v>
      </c>
      <c r="P13353" s="289" t="str">
        <f>VLOOKUP(CAT_Details[[#This Row],[Delivery Bp Customer Code]],Table6[],2,0)</f>
        <v>U2-L5</v>
      </c>
    </row>
    <row r="13354" spans="1:16" x14ac:dyDescent="0.25">
      <c r="A13354" s="289" t="s">
        <v>4794</v>
      </c>
      <c r="B13354">
        <v>1</v>
      </c>
      <c r="C13354">
        <v>575</v>
      </c>
      <c r="D13354">
        <v>0.3</v>
      </c>
      <c r="E13354" s="289" t="s">
        <v>29691</v>
      </c>
      <c r="F13354">
        <v>5017599821</v>
      </c>
      <c r="G13354" s="276">
        <v>45945</v>
      </c>
      <c r="H13354">
        <v>20251008820882</v>
      </c>
      <c r="I13354">
        <v>0.33900000000000002</v>
      </c>
      <c r="J13354" s="289" t="s">
        <v>350</v>
      </c>
      <c r="K13354" s="289" t="s">
        <v>29692</v>
      </c>
      <c r="L13354" s="289" t="s">
        <v>275</v>
      </c>
      <c r="M13354" s="289" t="s">
        <v>29852</v>
      </c>
      <c r="N13354" s="289" t="s">
        <v>528</v>
      </c>
      <c r="O13354" s="289" t="s">
        <v>4798</v>
      </c>
      <c r="P13354" s="289" t="str">
        <f>VLOOKUP(CAT_Details[[#This Row],[Delivery Bp Customer Code]],Table6[],2,0)</f>
        <v>MY02</v>
      </c>
    </row>
    <row r="13355" spans="1:16" x14ac:dyDescent="0.25">
      <c r="A13355" s="289" t="s">
        <v>278</v>
      </c>
      <c r="B13355">
        <v>9</v>
      </c>
      <c r="C13355">
        <v>3438</v>
      </c>
      <c r="D13355">
        <v>3.6</v>
      </c>
      <c r="E13355" s="289" t="s">
        <v>29442</v>
      </c>
      <c r="F13355">
        <v>5017583483</v>
      </c>
      <c r="G13355" s="276">
        <v>45946</v>
      </c>
      <c r="H13355">
        <v>20251007820570</v>
      </c>
      <c r="I13355">
        <v>8.2080000000000002</v>
      </c>
      <c r="J13355" s="289" t="s">
        <v>853</v>
      </c>
      <c r="K13355" s="289" t="s">
        <v>29443</v>
      </c>
      <c r="L13355" s="289" t="s">
        <v>275</v>
      </c>
      <c r="M13355" s="289" t="s">
        <v>29831</v>
      </c>
      <c r="N13355" s="289" t="s">
        <v>22845</v>
      </c>
      <c r="O13355" s="289" t="s">
        <v>498</v>
      </c>
      <c r="P13355" s="289" t="str">
        <f>VLOOKUP(CAT_Details[[#This Row],[Delivery Bp Customer Code]],Table6[],2,0)</f>
        <v>DK-BM01</v>
      </c>
    </row>
    <row r="13356" spans="1:16" x14ac:dyDescent="0.25">
      <c r="A13356" s="289" t="s">
        <v>278</v>
      </c>
      <c r="B13356">
        <v>1</v>
      </c>
      <c r="C13356">
        <v>340</v>
      </c>
      <c r="D13356">
        <v>0.2</v>
      </c>
      <c r="E13356" s="289" t="s">
        <v>29454</v>
      </c>
      <c r="F13356">
        <v>5017583795</v>
      </c>
      <c r="G13356" s="276">
        <v>45946</v>
      </c>
      <c r="H13356">
        <v>20251003818682</v>
      </c>
      <c r="I13356">
        <v>0.24</v>
      </c>
      <c r="J13356" s="289" t="s">
        <v>324</v>
      </c>
      <c r="K13356" s="289" t="s">
        <v>29455</v>
      </c>
      <c r="L13356" s="289" t="s">
        <v>275</v>
      </c>
      <c r="M13356" s="289" t="s">
        <v>29832</v>
      </c>
      <c r="N13356" s="289" t="s">
        <v>399</v>
      </c>
      <c r="O13356" s="289" t="s">
        <v>498</v>
      </c>
      <c r="P13356" s="289" t="str">
        <f>VLOOKUP(CAT_Details[[#This Row],[Delivery Bp Customer Code]],Table6[],2,0)</f>
        <v>DK-BM01</v>
      </c>
    </row>
    <row r="13357" spans="1:16" x14ac:dyDescent="0.25">
      <c r="A13357" s="289" t="s">
        <v>278</v>
      </c>
      <c r="B13357">
        <v>21</v>
      </c>
      <c r="C13357">
        <v>7200</v>
      </c>
      <c r="D13357">
        <v>8.4</v>
      </c>
      <c r="E13357" s="289" t="s">
        <v>29467</v>
      </c>
      <c r="F13357">
        <v>5017600267</v>
      </c>
      <c r="G13357" s="276">
        <v>45946</v>
      </c>
      <c r="H13357">
        <v>20251007820082</v>
      </c>
      <c r="I13357">
        <v>12.096</v>
      </c>
      <c r="J13357" s="289" t="s">
        <v>324</v>
      </c>
      <c r="K13357" s="289" t="s">
        <v>29468</v>
      </c>
      <c r="L13357" s="289" t="s">
        <v>275</v>
      </c>
      <c r="M13357" s="289" t="s">
        <v>29832</v>
      </c>
      <c r="N13357" s="289" t="s">
        <v>336</v>
      </c>
      <c r="O13357" s="289" t="s">
        <v>498</v>
      </c>
      <c r="P13357" s="289" t="str">
        <f>VLOOKUP(CAT_Details[[#This Row],[Delivery Bp Customer Code]],Table6[],2,0)</f>
        <v>DK-BM01</v>
      </c>
    </row>
    <row r="13358" spans="1:16" x14ac:dyDescent="0.25">
      <c r="A13358" s="289" t="s">
        <v>278</v>
      </c>
      <c r="B13358">
        <v>7</v>
      </c>
      <c r="C13358">
        <v>5950</v>
      </c>
      <c r="D13358">
        <v>2.8</v>
      </c>
      <c r="E13358" s="289" t="s">
        <v>29702</v>
      </c>
      <c r="F13358">
        <v>5017615273</v>
      </c>
      <c r="G13358" s="276">
        <v>45946</v>
      </c>
      <c r="H13358">
        <v>20250917805653</v>
      </c>
      <c r="I13358">
        <v>6.72</v>
      </c>
      <c r="J13358" s="289" t="s">
        <v>350</v>
      </c>
      <c r="K13358" s="289" t="s">
        <v>29703</v>
      </c>
      <c r="L13358" s="289" t="s">
        <v>275</v>
      </c>
      <c r="M13358" s="289" t="s">
        <v>30074</v>
      </c>
      <c r="N13358" s="289" t="s">
        <v>3401</v>
      </c>
      <c r="O13358" s="289" t="s">
        <v>498</v>
      </c>
      <c r="P13358" s="289" t="str">
        <f>VLOOKUP(CAT_Details[[#This Row],[Delivery Bp Customer Code]],Table6[],2,0)</f>
        <v>DK-BM01</v>
      </c>
    </row>
    <row r="13359" spans="1:16" x14ac:dyDescent="0.25">
      <c r="A13359" s="289" t="s">
        <v>278</v>
      </c>
      <c r="B13359">
        <v>2</v>
      </c>
      <c r="C13359">
        <v>481</v>
      </c>
      <c r="D13359">
        <v>0.87</v>
      </c>
      <c r="E13359" s="289" t="s">
        <v>29704</v>
      </c>
      <c r="F13359">
        <v>5017615512</v>
      </c>
      <c r="G13359" s="276">
        <v>45946</v>
      </c>
      <c r="H13359">
        <v>20251009822054</v>
      </c>
      <c r="I13359">
        <v>2.0209999999999999</v>
      </c>
      <c r="J13359" s="289" t="s">
        <v>350</v>
      </c>
      <c r="K13359" s="289" t="s">
        <v>29705</v>
      </c>
      <c r="L13359" s="289" t="s">
        <v>275</v>
      </c>
      <c r="M13359" s="289" t="s">
        <v>29835</v>
      </c>
      <c r="N13359" s="289" t="s">
        <v>22920</v>
      </c>
      <c r="O13359" s="289" t="s">
        <v>498</v>
      </c>
      <c r="P13359" s="289" t="str">
        <f>VLOOKUP(CAT_Details[[#This Row],[Delivery Bp Customer Code]],Table6[],2,0)</f>
        <v>DK-BM01</v>
      </c>
    </row>
    <row r="13360" spans="1:16" x14ac:dyDescent="0.25">
      <c r="A13360" s="289" t="s">
        <v>278</v>
      </c>
      <c r="B13360">
        <v>2</v>
      </c>
      <c r="C13360">
        <v>442</v>
      </c>
      <c r="D13360">
        <v>0.8</v>
      </c>
      <c r="E13360" s="289" t="s">
        <v>29706</v>
      </c>
      <c r="F13360">
        <v>5017615566</v>
      </c>
      <c r="G13360" s="276">
        <v>45946</v>
      </c>
      <c r="H13360">
        <v>20251007820650</v>
      </c>
      <c r="I13360">
        <v>0.96</v>
      </c>
      <c r="J13360" s="289" t="s">
        <v>280</v>
      </c>
      <c r="K13360" s="289" t="s">
        <v>29707</v>
      </c>
      <c r="L13360" s="289" t="s">
        <v>275</v>
      </c>
      <c r="M13360" s="289" t="s">
        <v>30075</v>
      </c>
      <c r="N13360" s="289" t="s">
        <v>283</v>
      </c>
      <c r="O13360" s="289" t="s">
        <v>498</v>
      </c>
      <c r="P13360" s="289" t="str">
        <f>VLOOKUP(CAT_Details[[#This Row],[Delivery Bp Customer Code]],Table6[],2,0)</f>
        <v>DK-BM01</v>
      </c>
    </row>
    <row r="13361" spans="1:16" x14ac:dyDescent="0.25">
      <c r="A13361" s="289" t="s">
        <v>278</v>
      </c>
      <c r="B13361">
        <v>1</v>
      </c>
      <c r="C13361">
        <v>673</v>
      </c>
      <c r="D13361">
        <v>0.4</v>
      </c>
      <c r="E13361" s="289" t="s">
        <v>29714</v>
      </c>
      <c r="F13361">
        <v>5017615708</v>
      </c>
      <c r="G13361" s="276">
        <v>45946</v>
      </c>
      <c r="H13361">
        <v>20251009822260</v>
      </c>
      <c r="I13361">
        <v>0.96</v>
      </c>
      <c r="J13361" s="289" t="s">
        <v>280</v>
      </c>
      <c r="K13361" s="289" t="s">
        <v>29715</v>
      </c>
      <c r="L13361" s="289" t="s">
        <v>275</v>
      </c>
      <c r="M13361" s="289" t="s">
        <v>30075</v>
      </c>
      <c r="N13361" s="289" t="s">
        <v>29833</v>
      </c>
      <c r="O13361" s="289" t="s">
        <v>498</v>
      </c>
      <c r="P13361" s="289" t="str">
        <f>VLOOKUP(CAT_Details[[#This Row],[Delivery Bp Customer Code]],Table6[],2,0)</f>
        <v>DK-BM01</v>
      </c>
    </row>
    <row r="13362" spans="1:16" x14ac:dyDescent="0.25">
      <c r="A13362" s="289" t="s">
        <v>75</v>
      </c>
      <c r="B13362">
        <v>2</v>
      </c>
      <c r="C13362">
        <v>15.81</v>
      </c>
      <c r="D13362">
        <v>0.17</v>
      </c>
      <c r="E13362" s="289" t="s">
        <v>29481</v>
      </c>
      <c r="F13362">
        <v>5017583518</v>
      </c>
      <c r="G13362" s="276">
        <v>45946</v>
      </c>
      <c r="H13362">
        <v>20251006819263</v>
      </c>
      <c r="I13362">
        <v>0.16</v>
      </c>
      <c r="J13362" s="289" t="s">
        <v>294</v>
      </c>
      <c r="K13362" s="289" t="s">
        <v>29482</v>
      </c>
      <c r="L13362" s="289" t="s">
        <v>275</v>
      </c>
      <c r="M13362" s="289" t="s">
        <v>30102</v>
      </c>
      <c r="N13362" s="289" t="s">
        <v>1270</v>
      </c>
      <c r="O13362" s="289" t="s">
        <v>5281</v>
      </c>
      <c r="P13362" s="289" t="str">
        <f>VLOOKUP(CAT_Details[[#This Row],[Delivery Bp Customer Code]],Table6[],2,0)</f>
        <v>DK-LW08</v>
      </c>
    </row>
    <row r="13363" spans="1:16" x14ac:dyDescent="0.25">
      <c r="A13363" s="289" t="s">
        <v>75</v>
      </c>
      <c r="B13363">
        <v>4</v>
      </c>
      <c r="C13363">
        <v>340</v>
      </c>
      <c r="D13363">
        <v>1.6</v>
      </c>
      <c r="E13363" s="289" t="s">
        <v>29496</v>
      </c>
      <c r="F13363">
        <v>5017599962</v>
      </c>
      <c r="G13363" s="276">
        <v>45946</v>
      </c>
      <c r="H13363">
        <v>20251007820137</v>
      </c>
      <c r="I13363">
        <v>2.3039999999999998</v>
      </c>
      <c r="J13363" s="289" t="s">
        <v>324</v>
      </c>
      <c r="K13363" s="289" t="s">
        <v>29497</v>
      </c>
      <c r="L13363" s="289" t="s">
        <v>275</v>
      </c>
      <c r="M13363" s="289" t="s">
        <v>29834</v>
      </c>
      <c r="N13363" s="289" t="s">
        <v>4634</v>
      </c>
      <c r="O13363" s="289" t="s">
        <v>2173</v>
      </c>
      <c r="P13363" s="289" t="str">
        <f>VLOOKUP(CAT_Details[[#This Row],[Delivery Bp Customer Code]],Table6[],2,0)</f>
        <v>OYL1</v>
      </c>
    </row>
    <row r="13364" spans="1:16" x14ac:dyDescent="0.25">
      <c r="A13364" s="289" t="s">
        <v>75</v>
      </c>
      <c r="B13364">
        <v>5</v>
      </c>
      <c r="C13364">
        <v>925</v>
      </c>
      <c r="D13364">
        <v>2.2599999999999998</v>
      </c>
      <c r="E13364" s="289" t="s">
        <v>29504</v>
      </c>
      <c r="F13364">
        <v>5017600121</v>
      </c>
      <c r="G13364" s="276">
        <v>45946</v>
      </c>
      <c r="H13364">
        <v>20251008821085</v>
      </c>
      <c r="I13364">
        <v>10.816000000000001</v>
      </c>
      <c r="J13364" s="289" t="s">
        <v>345</v>
      </c>
      <c r="K13364" s="289" t="s">
        <v>29505</v>
      </c>
      <c r="L13364" s="289" t="s">
        <v>275</v>
      </c>
      <c r="M13364" s="289" t="s">
        <v>29857</v>
      </c>
      <c r="N13364" s="289" t="s">
        <v>4779</v>
      </c>
      <c r="O13364" s="289" t="s">
        <v>5281</v>
      </c>
      <c r="P13364" s="289" t="str">
        <f>VLOOKUP(CAT_Details[[#This Row],[Delivery Bp Customer Code]],Table6[],2,0)</f>
        <v>DK-LW08</v>
      </c>
    </row>
    <row r="13365" spans="1:16" x14ac:dyDescent="0.25">
      <c r="A13365" s="289" t="s">
        <v>75</v>
      </c>
      <c r="B13365">
        <v>1</v>
      </c>
      <c r="C13365">
        <v>13</v>
      </c>
      <c r="D13365">
        <v>0.1</v>
      </c>
      <c r="E13365" s="289" t="s">
        <v>29716</v>
      </c>
      <c r="F13365">
        <v>5017615311</v>
      </c>
      <c r="G13365" s="276">
        <v>45946</v>
      </c>
      <c r="H13365">
        <v>20251008820929</v>
      </c>
      <c r="I13365">
        <v>0.06</v>
      </c>
      <c r="J13365" s="289" t="s">
        <v>350</v>
      </c>
      <c r="K13365" s="289" t="s">
        <v>29717</v>
      </c>
      <c r="L13365" s="289" t="s">
        <v>275</v>
      </c>
      <c r="M13365" s="289" t="s">
        <v>29855</v>
      </c>
      <c r="N13365" s="289" t="s">
        <v>5415</v>
      </c>
      <c r="O13365" s="289" t="s">
        <v>2173</v>
      </c>
      <c r="P13365" s="289" t="str">
        <f>VLOOKUP(CAT_Details[[#This Row],[Delivery Bp Customer Code]],Table6[],2,0)</f>
        <v>OYL1</v>
      </c>
    </row>
    <row r="13366" spans="1:16" x14ac:dyDescent="0.25">
      <c r="A13366" s="289" t="s">
        <v>75</v>
      </c>
      <c r="B13366">
        <v>1</v>
      </c>
      <c r="C13366">
        <v>88</v>
      </c>
      <c r="D13366">
        <v>0.4</v>
      </c>
      <c r="E13366" s="289" t="s">
        <v>29716</v>
      </c>
      <c r="F13366">
        <v>5017615312</v>
      </c>
      <c r="G13366" s="276">
        <v>45946</v>
      </c>
      <c r="H13366">
        <v>20251007820173</v>
      </c>
      <c r="I13366">
        <v>0.96</v>
      </c>
      <c r="J13366" s="289" t="s">
        <v>350</v>
      </c>
      <c r="K13366" s="289" t="s">
        <v>29718</v>
      </c>
      <c r="L13366" s="289" t="s">
        <v>275</v>
      </c>
      <c r="M13366" s="289" t="s">
        <v>29855</v>
      </c>
      <c r="N13366" s="289" t="s">
        <v>5415</v>
      </c>
      <c r="O13366" s="289" t="s">
        <v>2173</v>
      </c>
      <c r="P13366" s="289" t="str">
        <f>VLOOKUP(CAT_Details[[#This Row],[Delivery Bp Customer Code]],Table6[],2,0)</f>
        <v>OYL1</v>
      </c>
    </row>
    <row r="13367" spans="1:16" x14ac:dyDescent="0.25">
      <c r="A13367" s="289" t="s">
        <v>75</v>
      </c>
      <c r="B13367">
        <v>1</v>
      </c>
      <c r="C13367">
        <v>105</v>
      </c>
      <c r="D13367">
        <v>0.4</v>
      </c>
      <c r="E13367" s="289" t="s">
        <v>29719</v>
      </c>
      <c r="F13367">
        <v>5017615338</v>
      </c>
      <c r="G13367" s="276">
        <v>45946</v>
      </c>
      <c r="H13367">
        <v>20251009822470</v>
      </c>
      <c r="I13367">
        <v>0.96</v>
      </c>
      <c r="J13367" s="289" t="s">
        <v>350</v>
      </c>
      <c r="K13367" s="289" t="s">
        <v>29720</v>
      </c>
      <c r="L13367" s="289" t="s">
        <v>275</v>
      </c>
      <c r="M13367" s="289" t="s">
        <v>29855</v>
      </c>
      <c r="N13367" s="289" t="s">
        <v>381</v>
      </c>
      <c r="O13367" s="289" t="s">
        <v>7849</v>
      </c>
      <c r="P13367" s="289" t="str">
        <f>VLOOKUP(CAT_Details[[#This Row],[Delivery Bp Customer Code]],Table6[],2,0)</f>
        <v>MZ03</v>
      </c>
    </row>
    <row r="13368" spans="1:16" x14ac:dyDescent="0.25">
      <c r="A13368" s="289" t="s">
        <v>75</v>
      </c>
      <c r="B13368">
        <v>1</v>
      </c>
      <c r="C13368">
        <v>524</v>
      </c>
      <c r="D13368">
        <v>0.4</v>
      </c>
      <c r="E13368" s="289" t="s">
        <v>29721</v>
      </c>
      <c r="F13368">
        <v>5017615536</v>
      </c>
      <c r="G13368" s="276">
        <v>45946</v>
      </c>
      <c r="H13368">
        <v>20251007820071</v>
      </c>
      <c r="I13368">
        <v>0.86399999999999999</v>
      </c>
      <c r="J13368" s="289" t="s">
        <v>350</v>
      </c>
      <c r="K13368" s="289" t="s">
        <v>29722</v>
      </c>
      <c r="L13368" s="289" t="s">
        <v>275</v>
      </c>
      <c r="M13368" s="289" t="s">
        <v>30104</v>
      </c>
      <c r="N13368" s="289" t="s">
        <v>2177</v>
      </c>
      <c r="O13368" s="289" t="s">
        <v>2173</v>
      </c>
      <c r="P13368" s="289" t="str">
        <f>VLOOKUP(CAT_Details[[#This Row],[Delivery Bp Customer Code]],Table6[],2,0)</f>
        <v>OYL1</v>
      </c>
    </row>
    <row r="13369" spans="1:16" x14ac:dyDescent="0.25">
      <c r="A13369" s="289" t="s">
        <v>75</v>
      </c>
      <c r="B13369">
        <v>1</v>
      </c>
      <c r="C13369">
        <v>100</v>
      </c>
      <c r="D13369">
        <v>0.2</v>
      </c>
      <c r="E13369" s="289" t="s">
        <v>29723</v>
      </c>
      <c r="F13369">
        <v>5017615560</v>
      </c>
      <c r="G13369" s="276">
        <v>45946</v>
      </c>
      <c r="H13369">
        <v>20251008821735</v>
      </c>
      <c r="I13369">
        <v>0.14399999999999999</v>
      </c>
      <c r="J13369" s="289" t="s">
        <v>280</v>
      </c>
      <c r="K13369" s="289" t="s">
        <v>29724</v>
      </c>
      <c r="L13369" s="289" t="s">
        <v>275</v>
      </c>
      <c r="M13369" s="289" t="s">
        <v>29836</v>
      </c>
      <c r="N13369" s="289" t="s">
        <v>2813</v>
      </c>
      <c r="O13369" s="289" t="s">
        <v>2173</v>
      </c>
      <c r="P13369" s="289" t="str">
        <f>VLOOKUP(CAT_Details[[#This Row],[Delivery Bp Customer Code]],Table6[],2,0)</f>
        <v>OYL1</v>
      </c>
    </row>
    <row r="13370" spans="1:16" x14ac:dyDescent="0.25">
      <c r="A13370" s="289" t="s">
        <v>75</v>
      </c>
      <c r="B13370">
        <v>1</v>
      </c>
      <c r="C13370">
        <v>187.2</v>
      </c>
      <c r="D13370">
        <v>0.36</v>
      </c>
      <c r="E13370" s="289" t="s">
        <v>29731</v>
      </c>
      <c r="F13370">
        <v>5017615701</v>
      </c>
      <c r="G13370" s="276">
        <v>45946</v>
      </c>
      <c r="H13370">
        <v>20251007820299</v>
      </c>
      <c r="I13370">
        <v>0.42499999999999999</v>
      </c>
      <c r="J13370" s="289" t="s">
        <v>350</v>
      </c>
      <c r="K13370" s="289" t="s">
        <v>29732</v>
      </c>
      <c r="L13370" s="289" t="s">
        <v>275</v>
      </c>
      <c r="M13370" s="289" t="s">
        <v>29855</v>
      </c>
      <c r="N13370" s="289" t="s">
        <v>2571</v>
      </c>
      <c r="O13370" s="289" t="s">
        <v>2173</v>
      </c>
      <c r="P13370" s="289" t="str">
        <f>VLOOKUP(CAT_Details[[#This Row],[Delivery Bp Customer Code]],Table6[],2,0)</f>
        <v>OYL1</v>
      </c>
    </row>
    <row r="13371" spans="1:16" x14ac:dyDescent="0.25">
      <c r="A13371" s="289" t="s">
        <v>75</v>
      </c>
      <c r="B13371">
        <v>1</v>
      </c>
      <c r="C13371">
        <v>50</v>
      </c>
      <c r="D13371">
        <v>0.2</v>
      </c>
      <c r="E13371" s="289" t="s">
        <v>29882</v>
      </c>
      <c r="F13371">
        <v>5017646511</v>
      </c>
      <c r="G13371" s="276">
        <v>45946</v>
      </c>
      <c r="H13371">
        <v>20251013824587</v>
      </c>
      <c r="I13371">
        <v>0.16800000000000001</v>
      </c>
      <c r="J13371" s="289" t="s">
        <v>273</v>
      </c>
      <c r="K13371" s="289" t="s">
        <v>29883</v>
      </c>
      <c r="L13371" s="289" t="s">
        <v>275</v>
      </c>
      <c r="M13371" s="289" t="s">
        <v>30077</v>
      </c>
      <c r="N13371" s="289" t="s">
        <v>15850</v>
      </c>
      <c r="O13371" s="289" t="s">
        <v>2173</v>
      </c>
      <c r="P13371" s="289" t="str">
        <f>VLOOKUP(CAT_Details[[#This Row],[Delivery Bp Customer Code]],Table6[],2,0)</f>
        <v>OYL1</v>
      </c>
    </row>
    <row r="13372" spans="1:16" x14ac:dyDescent="0.25">
      <c r="A13372" s="289" t="s">
        <v>17052</v>
      </c>
      <c r="B13372">
        <v>2</v>
      </c>
      <c r="C13372">
        <v>370</v>
      </c>
      <c r="D13372">
        <v>1.2</v>
      </c>
      <c r="E13372" s="289" t="s">
        <v>29258</v>
      </c>
      <c r="F13372">
        <v>5017552031</v>
      </c>
      <c r="G13372" s="276">
        <v>45946</v>
      </c>
      <c r="H13372">
        <v>20251003818587</v>
      </c>
      <c r="I13372">
        <v>4.32</v>
      </c>
      <c r="J13372" s="289" t="s">
        <v>1435</v>
      </c>
      <c r="K13372" s="289" t="s">
        <v>29259</v>
      </c>
      <c r="L13372" s="289" t="s">
        <v>280</v>
      </c>
      <c r="M13372" s="289" t="s">
        <v>29886</v>
      </c>
      <c r="N13372" s="289" t="s">
        <v>1438</v>
      </c>
      <c r="O13372" s="289" t="s">
        <v>18284</v>
      </c>
      <c r="P13372" s="289">
        <f>VLOOKUP(CAT_Details[[#This Row],[Delivery Bp Customer Code]],Table6[],2,0)</f>
        <v>3705</v>
      </c>
    </row>
    <row r="13373" spans="1:16" x14ac:dyDescent="0.25">
      <c r="A13373" s="289" t="s">
        <v>17052</v>
      </c>
      <c r="B13373">
        <v>1</v>
      </c>
      <c r="C13373">
        <v>60</v>
      </c>
      <c r="D13373">
        <v>0.4</v>
      </c>
      <c r="E13373" s="289" t="s">
        <v>29533</v>
      </c>
      <c r="F13373">
        <v>5017583597</v>
      </c>
      <c r="G13373" s="276">
        <v>45946</v>
      </c>
      <c r="H13373">
        <v>20251007819939</v>
      </c>
      <c r="I13373">
        <v>0.60499999999999998</v>
      </c>
      <c r="J13373" s="289" t="s">
        <v>3890</v>
      </c>
      <c r="K13373" s="289" t="s">
        <v>29534</v>
      </c>
      <c r="L13373" s="289" t="s">
        <v>280</v>
      </c>
      <c r="M13373" s="289" t="s">
        <v>29891</v>
      </c>
      <c r="N13373" s="289" t="s">
        <v>3896</v>
      </c>
      <c r="O13373" s="289" t="s">
        <v>18284</v>
      </c>
      <c r="P13373" s="289">
        <f>VLOOKUP(CAT_Details[[#This Row],[Delivery Bp Customer Code]],Table6[],2,0)</f>
        <v>3705</v>
      </c>
    </row>
    <row r="13374" spans="1:16" x14ac:dyDescent="0.25">
      <c r="A13374" s="289" t="s">
        <v>17052</v>
      </c>
      <c r="B13374">
        <v>10</v>
      </c>
      <c r="C13374">
        <v>1050</v>
      </c>
      <c r="D13374">
        <v>4</v>
      </c>
      <c r="E13374" s="289" t="s">
        <v>29553</v>
      </c>
      <c r="F13374">
        <v>5017600041</v>
      </c>
      <c r="G13374" s="276">
        <v>45946</v>
      </c>
      <c r="H13374">
        <v>20251007820574</v>
      </c>
      <c r="I13374">
        <v>11.52</v>
      </c>
      <c r="J13374" s="289" t="s">
        <v>345</v>
      </c>
      <c r="K13374" s="289" t="s">
        <v>29554</v>
      </c>
      <c r="L13374" s="289" t="s">
        <v>280</v>
      </c>
      <c r="M13374" s="289" t="s">
        <v>29858</v>
      </c>
      <c r="N13374" s="289" t="s">
        <v>512</v>
      </c>
      <c r="O13374" s="289" t="s">
        <v>18284</v>
      </c>
      <c r="P13374" s="289">
        <f>VLOOKUP(CAT_Details[[#This Row],[Delivery Bp Customer Code]],Table6[],2,0)</f>
        <v>3705</v>
      </c>
    </row>
    <row r="13375" spans="1:16" x14ac:dyDescent="0.25">
      <c r="A13375" s="289" t="s">
        <v>17052</v>
      </c>
      <c r="B13375">
        <v>1</v>
      </c>
      <c r="C13375">
        <v>2</v>
      </c>
      <c r="D13375">
        <v>0.03</v>
      </c>
      <c r="E13375" s="289" t="s">
        <v>29739</v>
      </c>
      <c r="F13375">
        <v>5017615522</v>
      </c>
      <c r="G13375" s="276">
        <v>45946</v>
      </c>
      <c r="H13375">
        <v>20251008821618</v>
      </c>
      <c r="I13375">
        <v>1.0999999999999999E-2</v>
      </c>
      <c r="J13375" s="289" t="s">
        <v>275</v>
      </c>
      <c r="K13375" s="289" t="s">
        <v>29740</v>
      </c>
      <c r="L13375" s="289" t="s">
        <v>280</v>
      </c>
      <c r="M13375" s="289" t="s">
        <v>29892</v>
      </c>
      <c r="N13375" s="289" t="s">
        <v>18880</v>
      </c>
      <c r="O13375" s="289" t="s">
        <v>18284</v>
      </c>
      <c r="P13375" s="289">
        <f>VLOOKUP(CAT_Details[[#This Row],[Delivery Bp Customer Code]],Table6[],2,0)</f>
        <v>3705</v>
      </c>
    </row>
    <row r="13376" spans="1:16" x14ac:dyDescent="0.25">
      <c r="A13376" s="289" t="s">
        <v>17052</v>
      </c>
      <c r="B13376">
        <v>5</v>
      </c>
      <c r="C13376">
        <v>1140</v>
      </c>
      <c r="D13376">
        <v>2</v>
      </c>
      <c r="E13376" s="289" t="s">
        <v>29741</v>
      </c>
      <c r="F13376">
        <v>5017615678</v>
      </c>
      <c r="G13376" s="276">
        <v>45946</v>
      </c>
      <c r="H13376">
        <v>20251007820580</v>
      </c>
      <c r="I13376">
        <v>1.68</v>
      </c>
      <c r="J13376" s="289" t="s">
        <v>275</v>
      </c>
      <c r="K13376" s="289" t="s">
        <v>29742</v>
      </c>
      <c r="L13376" s="289" t="s">
        <v>280</v>
      </c>
      <c r="M13376" s="289" t="s">
        <v>29892</v>
      </c>
      <c r="N13376" s="289" t="s">
        <v>18700</v>
      </c>
      <c r="O13376" s="289" t="s">
        <v>18284</v>
      </c>
      <c r="P13376" s="289">
        <f>VLOOKUP(CAT_Details[[#This Row],[Delivery Bp Customer Code]],Table6[],2,0)</f>
        <v>3705</v>
      </c>
    </row>
    <row r="13377" spans="1:16" x14ac:dyDescent="0.25">
      <c r="A13377" s="289" t="s">
        <v>3771</v>
      </c>
      <c r="B13377">
        <v>1</v>
      </c>
      <c r="C13377">
        <v>522</v>
      </c>
      <c r="D13377">
        <v>0.8</v>
      </c>
      <c r="E13377" s="289" t="s">
        <v>29743</v>
      </c>
      <c r="F13377">
        <v>5017615314</v>
      </c>
      <c r="G13377" s="276">
        <v>45946</v>
      </c>
      <c r="H13377">
        <v>20251010823272</v>
      </c>
      <c r="I13377">
        <v>0.96</v>
      </c>
      <c r="J13377" s="289" t="s">
        <v>324</v>
      </c>
      <c r="K13377" s="289" t="s">
        <v>29744</v>
      </c>
      <c r="L13377" s="289" t="s">
        <v>275</v>
      </c>
      <c r="M13377" s="289" t="s">
        <v>30105</v>
      </c>
      <c r="N13377" s="289" t="s">
        <v>19310</v>
      </c>
      <c r="O13377" s="289" t="s">
        <v>3775</v>
      </c>
      <c r="P13377" s="289">
        <f>VLOOKUP(CAT_Details[[#This Row],[Delivery Bp Customer Code]],Table6[],2,0)</f>
        <v>3401</v>
      </c>
    </row>
    <row r="13378" spans="1:16" x14ac:dyDescent="0.25">
      <c r="A13378" s="289" t="s">
        <v>3771</v>
      </c>
      <c r="B13378">
        <v>17</v>
      </c>
      <c r="C13378">
        <v>7310</v>
      </c>
      <c r="D13378">
        <v>7.14</v>
      </c>
      <c r="E13378" s="289" t="s">
        <v>29747</v>
      </c>
      <c r="F13378">
        <v>5017615552</v>
      </c>
      <c r="G13378" s="276">
        <v>45946</v>
      </c>
      <c r="H13378">
        <v>20251008821335</v>
      </c>
      <c r="I13378">
        <v>7.3680000000000003</v>
      </c>
      <c r="J13378" s="289" t="s">
        <v>350</v>
      </c>
      <c r="K13378" s="289" t="s">
        <v>29748</v>
      </c>
      <c r="L13378" s="289" t="s">
        <v>275</v>
      </c>
      <c r="M13378" s="289" t="s">
        <v>30074</v>
      </c>
      <c r="N13378" s="289" t="s">
        <v>16110</v>
      </c>
      <c r="O13378" s="289" t="s">
        <v>3775</v>
      </c>
      <c r="P13378" s="289">
        <f>VLOOKUP(CAT_Details[[#This Row],[Delivery Bp Customer Code]],Table6[],2,0)</f>
        <v>3401</v>
      </c>
    </row>
    <row r="13379" spans="1:16" x14ac:dyDescent="0.25">
      <c r="A13379" s="289" t="s">
        <v>3329</v>
      </c>
      <c r="B13379">
        <v>6</v>
      </c>
      <c r="C13379">
        <v>2017</v>
      </c>
      <c r="D13379">
        <v>2.2000000000000002</v>
      </c>
      <c r="E13379" s="289" t="s">
        <v>29323</v>
      </c>
      <c r="F13379">
        <v>5017566377</v>
      </c>
      <c r="G13379" s="276">
        <v>45946</v>
      </c>
      <c r="H13379">
        <v>20251006819140</v>
      </c>
      <c r="I13379">
        <v>5.28</v>
      </c>
      <c r="J13379" s="289" t="s">
        <v>317</v>
      </c>
      <c r="K13379" s="289" t="s">
        <v>29324</v>
      </c>
      <c r="L13379" s="289" t="s">
        <v>275</v>
      </c>
      <c r="M13379" s="289" t="s">
        <v>29828</v>
      </c>
      <c r="N13379" s="289" t="s">
        <v>3966</v>
      </c>
      <c r="O13379" s="289" t="s">
        <v>3332</v>
      </c>
      <c r="P13379" s="289">
        <f>VLOOKUP(CAT_Details[[#This Row],[Delivery Bp Customer Code]],Table6[],2,0)</f>
        <v>3402</v>
      </c>
    </row>
    <row r="13380" spans="1:16" x14ac:dyDescent="0.25">
      <c r="A13380" s="289" t="s">
        <v>3329</v>
      </c>
      <c r="B13380">
        <v>8</v>
      </c>
      <c r="C13380">
        <v>2230</v>
      </c>
      <c r="D13380">
        <v>4</v>
      </c>
      <c r="E13380" s="289" t="s">
        <v>29329</v>
      </c>
      <c r="F13380">
        <v>5017566625</v>
      </c>
      <c r="G13380" s="276">
        <v>45946</v>
      </c>
      <c r="H13380">
        <v>20251003818508</v>
      </c>
      <c r="I13380">
        <v>8.16</v>
      </c>
      <c r="J13380" s="289" t="s">
        <v>287</v>
      </c>
      <c r="K13380" s="289" t="s">
        <v>29330</v>
      </c>
      <c r="L13380" s="289" t="s">
        <v>275</v>
      </c>
      <c r="M13380" s="289" t="s">
        <v>29934</v>
      </c>
      <c r="N13380" s="289" t="s">
        <v>468</v>
      </c>
      <c r="O13380" s="289" t="s">
        <v>3332</v>
      </c>
      <c r="P13380" s="289">
        <f>VLOOKUP(CAT_Details[[#This Row],[Delivery Bp Customer Code]],Table6[],2,0)</f>
        <v>3402</v>
      </c>
    </row>
    <row r="13381" spans="1:16" x14ac:dyDescent="0.25">
      <c r="A13381" s="289" t="s">
        <v>3329</v>
      </c>
      <c r="B13381">
        <v>5</v>
      </c>
      <c r="C13381">
        <v>350</v>
      </c>
      <c r="D13381">
        <v>1.48</v>
      </c>
      <c r="E13381" s="289" t="s">
        <v>29331</v>
      </c>
      <c r="F13381">
        <v>5017566695</v>
      </c>
      <c r="G13381" s="276">
        <v>45946</v>
      </c>
      <c r="H13381">
        <v>20251002817144</v>
      </c>
      <c r="I13381">
        <v>1.994</v>
      </c>
      <c r="J13381" s="289" t="s">
        <v>317</v>
      </c>
      <c r="K13381" s="289" t="s">
        <v>29332</v>
      </c>
      <c r="L13381" s="289" t="s">
        <v>275</v>
      </c>
      <c r="M13381" s="289" t="s">
        <v>29828</v>
      </c>
      <c r="N13381" s="289" t="s">
        <v>4189</v>
      </c>
      <c r="O13381" s="289" t="s">
        <v>3332</v>
      </c>
      <c r="P13381" s="289">
        <f>VLOOKUP(CAT_Details[[#This Row],[Delivery Bp Customer Code]],Table6[],2,0)</f>
        <v>3402</v>
      </c>
    </row>
    <row r="13382" spans="1:16" x14ac:dyDescent="0.25">
      <c r="A13382" s="289" t="s">
        <v>3329</v>
      </c>
      <c r="B13382">
        <v>1</v>
      </c>
      <c r="C13382">
        <v>196</v>
      </c>
      <c r="D13382">
        <v>0.4</v>
      </c>
      <c r="E13382" s="289" t="s">
        <v>29336</v>
      </c>
      <c r="F13382">
        <v>5017566865</v>
      </c>
      <c r="G13382" s="276">
        <v>45946</v>
      </c>
      <c r="H13382">
        <v>20251006819529</v>
      </c>
      <c r="I13382">
        <v>0.52800000000000002</v>
      </c>
      <c r="J13382" s="289" t="s">
        <v>317</v>
      </c>
      <c r="K13382" s="289" t="s">
        <v>29337</v>
      </c>
      <c r="L13382" s="289" t="s">
        <v>275</v>
      </c>
      <c r="M13382" s="289" t="s">
        <v>29828</v>
      </c>
      <c r="N13382" s="289" t="s">
        <v>16210</v>
      </c>
      <c r="O13382" s="289" t="s">
        <v>3332</v>
      </c>
      <c r="P13382" s="289">
        <f>VLOOKUP(CAT_Details[[#This Row],[Delivery Bp Customer Code]],Table6[],2,0)</f>
        <v>3402</v>
      </c>
    </row>
    <row r="13383" spans="1:16" x14ac:dyDescent="0.25">
      <c r="A13383" s="289" t="s">
        <v>3329</v>
      </c>
      <c r="B13383">
        <v>6</v>
      </c>
      <c r="C13383">
        <v>1080</v>
      </c>
      <c r="D13383">
        <v>2.4</v>
      </c>
      <c r="E13383" s="289" t="s">
        <v>29574</v>
      </c>
      <c r="F13383">
        <v>5017583676</v>
      </c>
      <c r="G13383" s="276">
        <v>45946</v>
      </c>
      <c r="H13383">
        <v>20251006819165</v>
      </c>
      <c r="I13383">
        <v>6.5279999999999996</v>
      </c>
      <c r="J13383" s="289" t="s">
        <v>294</v>
      </c>
      <c r="K13383" s="289" t="s">
        <v>29575</v>
      </c>
      <c r="L13383" s="289" t="s">
        <v>275</v>
      </c>
      <c r="M13383" s="289" t="s">
        <v>29750</v>
      </c>
      <c r="N13383" s="289" t="s">
        <v>555</v>
      </c>
      <c r="O13383" s="289" t="s">
        <v>3332</v>
      </c>
      <c r="P13383" s="289">
        <f>VLOOKUP(CAT_Details[[#This Row],[Delivery Bp Customer Code]],Table6[],2,0)</f>
        <v>3402</v>
      </c>
    </row>
    <row r="13384" spans="1:16" x14ac:dyDescent="0.25">
      <c r="A13384" s="289" t="s">
        <v>3329</v>
      </c>
      <c r="B13384">
        <v>32</v>
      </c>
      <c r="C13384">
        <v>960</v>
      </c>
      <c r="D13384">
        <v>12.8</v>
      </c>
      <c r="E13384" s="289" t="s">
        <v>29582</v>
      </c>
      <c r="F13384">
        <v>5017599948</v>
      </c>
      <c r="G13384" s="276">
        <v>45946</v>
      </c>
      <c r="H13384">
        <v>20251009822207</v>
      </c>
      <c r="I13384">
        <v>30.72</v>
      </c>
      <c r="J13384" s="289" t="s">
        <v>324</v>
      </c>
      <c r="K13384" s="289" t="s">
        <v>29583</v>
      </c>
      <c r="L13384" s="289" t="s">
        <v>275</v>
      </c>
      <c r="M13384" s="289" t="s">
        <v>29936</v>
      </c>
      <c r="N13384" s="289" t="s">
        <v>3571</v>
      </c>
      <c r="O13384" s="289" t="s">
        <v>3332</v>
      </c>
      <c r="P13384" s="289">
        <f>VLOOKUP(CAT_Details[[#This Row],[Delivery Bp Customer Code]],Table6[],2,0)</f>
        <v>3402</v>
      </c>
    </row>
    <row r="13385" spans="1:16" x14ac:dyDescent="0.25">
      <c r="A13385" s="289" t="s">
        <v>3329</v>
      </c>
      <c r="B13385">
        <v>1</v>
      </c>
      <c r="C13385">
        <v>40</v>
      </c>
      <c r="D13385">
        <v>0.2</v>
      </c>
      <c r="E13385" s="289" t="s">
        <v>29716</v>
      </c>
      <c r="F13385">
        <v>5017615310</v>
      </c>
      <c r="G13385" s="276">
        <v>45946</v>
      </c>
      <c r="H13385">
        <v>20251007820349</v>
      </c>
      <c r="I13385">
        <v>0.38400000000000001</v>
      </c>
      <c r="J13385" s="289" t="s">
        <v>350</v>
      </c>
      <c r="K13385" s="289" t="s">
        <v>29751</v>
      </c>
      <c r="L13385" s="289" t="s">
        <v>275</v>
      </c>
      <c r="M13385" s="289" t="s">
        <v>29855</v>
      </c>
      <c r="N13385" s="289" t="s">
        <v>5415</v>
      </c>
      <c r="O13385" s="289" t="s">
        <v>3332</v>
      </c>
      <c r="P13385" s="289">
        <f>VLOOKUP(CAT_Details[[#This Row],[Delivery Bp Customer Code]],Table6[],2,0)</f>
        <v>3402</v>
      </c>
    </row>
    <row r="13386" spans="1:16" x14ac:dyDescent="0.25">
      <c r="A13386" s="289" t="s">
        <v>3329</v>
      </c>
      <c r="B13386">
        <v>4</v>
      </c>
      <c r="C13386">
        <v>715</v>
      </c>
      <c r="D13386">
        <v>1.57</v>
      </c>
      <c r="E13386" s="289" t="s">
        <v>29716</v>
      </c>
      <c r="F13386">
        <v>5017615313</v>
      </c>
      <c r="G13386" s="276">
        <v>45946</v>
      </c>
      <c r="H13386">
        <v>20251007819889</v>
      </c>
      <c r="I13386">
        <v>4.2080000000000002</v>
      </c>
      <c r="J13386" s="289" t="s">
        <v>350</v>
      </c>
      <c r="K13386" s="289" t="s">
        <v>29752</v>
      </c>
      <c r="L13386" s="289" t="s">
        <v>275</v>
      </c>
      <c r="M13386" s="289" t="s">
        <v>29855</v>
      </c>
      <c r="N13386" s="289" t="s">
        <v>5415</v>
      </c>
      <c r="O13386" s="289" t="s">
        <v>3332</v>
      </c>
      <c r="P13386" s="289">
        <f>VLOOKUP(CAT_Details[[#This Row],[Delivery Bp Customer Code]],Table6[],2,0)</f>
        <v>3402</v>
      </c>
    </row>
    <row r="13387" spans="1:16" x14ac:dyDescent="0.25">
      <c r="A13387" s="289" t="s">
        <v>3329</v>
      </c>
      <c r="B13387">
        <v>4</v>
      </c>
      <c r="C13387">
        <v>1340</v>
      </c>
      <c r="D13387">
        <v>1.6</v>
      </c>
      <c r="E13387" s="289" t="s">
        <v>29753</v>
      </c>
      <c r="F13387">
        <v>5017615355</v>
      </c>
      <c r="G13387" s="276">
        <v>45946</v>
      </c>
      <c r="H13387">
        <v>20251008821386</v>
      </c>
      <c r="I13387">
        <v>2.65</v>
      </c>
      <c r="J13387" s="289" t="s">
        <v>350</v>
      </c>
      <c r="K13387" s="289" t="s">
        <v>29754</v>
      </c>
      <c r="L13387" s="289" t="s">
        <v>275</v>
      </c>
      <c r="M13387" s="289" t="s">
        <v>29855</v>
      </c>
      <c r="N13387" s="289" t="s">
        <v>4421</v>
      </c>
      <c r="O13387" s="289" t="s">
        <v>3332</v>
      </c>
      <c r="P13387" s="289">
        <f>VLOOKUP(CAT_Details[[#This Row],[Delivery Bp Customer Code]],Table6[],2,0)</f>
        <v>3402</v>
      </c>
    </row>
    <row r="13388" spans="1:16" x14ac:dyDescent="0.25">
      <c r="A13388" s="289" t="s">
        <v>3329</v>
      </c>
      <c r="B13388">
        <v>4</v>
      </c>
      <c r="C13388">
        <v>1660</v>
      </c>
      <c r="D13388">
        <v>1.6</v>
      </c>
      <c r="E13388" s="289" t="s">
        <v>29755</v>
      </c>
      <c r="F13388">
        <v>5017615366</v>
      </c>
      <c r="G13388" s="276">
        <v>45946</v>
      </c>
      <c r="H13388">
        <v>20251007820223</v>
      </c>
      <c r="I13388">
        <v>2.3039999999999998</v>
      </c>
      <c r="J13388" s="289" t="s">
        <v>350</v>
      </c>
      <c r="K13388" s="289" t="s">
        <v>29756</v>
      </c>
      <c r="L13388" s="289" t="s">
        <v>275</v>
      </c>
      <c r="M13388" s="289" t="s">
        <v>29855</v>
      </c>
      <c r="N13388" s="289" t="s">
        <v>3804</v>
      </c>
      <c r="O13388" s="289" t="s">
        <v>3332</v>
      </c>
      <c r="P13388" s="289">
        <f>VLOOKUP(CAT_Details[[#This Row],[Delivery Bp Customer Code]],Table6[],2,0)</f>
        <v>3402</v>
      </c>
    </row>
    <row r="13389" spans="1:16" x14ac:dyDescent="0.25">
      <c r="A13389" s="289" t="s">
        <v>3329</v>
      </c>
      <c r="B13389">
        <v>1</v>
      </c>
      <c r="C13389">
        <v>420</v>
      </c>
      <c r="D13389">
        <v>0.4</v>
      </c>
      <c r="E13389" s="289" t="s">
        <v>29755</v>
      </c>
      <c r="F13389">
        <v>5017615368</v>
      </c>
      <c r="G13389" s="276">
        <v>45946</v>
      </c>
      <c r="H13389">
        <v>20251007820254</v>
      </c>
      <c r="I13389">
        <v>0.57599999999999996</v>
      </c>
      <c r="J13389" s="289" t="s">
        <v>350</v>
      </c>
      <c r="K13389" s="289" t="s">
        <v>29757</v>
      </c>
      <c r="L13389" s="289" t="s">
        <v>275</v>
      </c>
      <c r="M13389" s="289" t="s">
        <v>29855</v>
      </c>
      <c r="N13389" s="289" t="s">
        <v>3804</v>
      </c>
      <c r="O13389" s="289" t="s">
        <v>3332</v>
      </c>
      <c r="P13389" s="289">
        <f>VLOOKUP(CAT_Details[[#This Row],[Delivery Bp Customer Code]],Table6[],2,0)</f>
        <v>3402</v>
      </c>
    </row>
    <row r="13390" spans="1:16" x14ac:dyDescent="0.25">
      <c r="A13390" s="289" t="s">
        <v>3329</v>
      </c>
      <c r="B13390">
        <v>3</v>
      </c>
      <c r="C13390">
        <v>816</v>
      </c>
      <c r="D13390">
        <v>1.2</v>
      </c>
      <c r="E13390" s="289" t="s">
        <v>29758</v>
      </c>
      <c r="F13390">
        <v>5017615407</v>
      </c>
      <c r="G13390" s="276">
        <v>45946</v>
      </c>
      <c r="H13390">
        <v>20251007820596</v>
      </c>
      <c r="I13390">
        <v>2.88</v>
      </c>
      <c r="J13390" s="289" t="s">
        <v>280</v>
      </c>
      <c r="K13390" s="289" t="s">
        <v>29759</v>
      </c>
      <c r="L13390" s="289" t="s">
        <v>275</v>
      </c>
      <c r="M13390" s="289" t="s">
        <v>30075</v>
      </c>
      <c r="N13390" s="289" t="s">
        <v>619</v>
      </c>
      <c r="O13390" s="289" t="s">
        <v>3332</v>
      </c>
      <c r="P13390" s="289">
        <f>VLOOKUP(CAT_Details[[#This Row],[Delivery Bp Customer Code]],Table6[],2,0)</f>
        <v>3402</v>
      </c>
    </row>
    <row r="13391" spans="1:16" x14ac:dyDescent="0.25">
      <c r="A13391" s="289" t="s">
        <v>3329</v>
      </c>
      <c r="B13391">
        <v>2</v>
      </c>
      <c r="C13391">
        <v>121</v>
      </c>
      <c r="D13391">
        <v>0.8</v>
      </c>
      <c r="E13391" s="289" t="s">
        <v>29758</v>
      </c>
      <c r="F13391">
        <v>5017615408</v>
      </c>
      <c r="G13391" s="276">
        <v>45946</v>
      </c>
      <c r="H13391">
        <v>20251007820601</v>
      </c>
      <c r="I13391">
        <v>0.96</v>
      </c>
      <c r="J13391" s="289" t="s">
        <v>280</v>
      </c>
      <c r="K13391" s="289" t="s">
        <v>29760</v>
      </c>
      <c r="L13391" s="289" t="s">
        <v>275</v>
      </c>
      <c r="M13391" s="289" t="s">
        <v>30075</v>
      </c>
      <c r="N13391" s="289" t="s">
        <v>619</v>
      </c>
      <c r="O13391" s="289" t="s">
        <v>3332</v>
      </c>
      <c r="P13391" s="289">
        <f>VLOOKUP(CAT_Details[[#This Row],[Delivery Bp Customer Code]],Table6[],2,0)</f>
        <v>3402</v>
      </c>
    </row>
    <row r="13392" spans="1:16" x14ac:dyDescent="0.25">
      <c r="A13392" s="289" t="s">
        <v>3329</v>
      </c>
      <c r="B13392">
        <v>3</v>
      </c>
      <c r="C13392">
        <v>199.8</v>
      </c>
      <c r="D13392">
        <v>0.62</v>
      </c>
      <c r="E13392" s="289" t="s">
        <v>29761</v>
      </c>
      <c r="F13392">
        <v>5017615456</v>
      </c>
      <c r="G13392" s="276">
        <v>45946</v>
      </c>
      <c r="H13392">
        <v>20251008821348</v>
      </c>
      <c r="I13392">
        <v>0.98499999999999999</v>
      </c>
      <c r="J13392" s="289" t="s">
        <v>350</v>
      </c>
      <c r="K13392" s="289" t="s">
        <v>29762</v>
      </c>
      <c r="L13392" s="289" t="s">
        <v>275</v>
      </c>
      <c r="M13392" s="289" t="s">
        <v>29855</v>
      </c>
      <c r="N13392" s="289" t="s">
        <v>3173</v>
      </c>
      <c r="O13392" s="289" t="s">
        <v>3332</v>
      </c>
      <c r="P13392" s="289">
        <f>VLOOKUP(CAT_Details[[#This Row],[Delivery Bp Customer Code]],Table6[],2,0)</f>
        <v>3402</v>
      </c>
    </row>
    <row r="13393" spans="1:16" x14ac:dyDescent="0.25">
      <c r="A13393" s="289" t="s">
        <v>3329</v>
      </c>
      <c r="B13393">
        <v>2</v>
      </c>
      <c r="C13393">
        <v>30.9</v>
      </c>
      <c r="D13393">
        <v>0.22</v>
      </c>
      <c r="E13393" s="289" t="s">
        <v>29761</v>
      </c>
      <c r="F13393">
        <v>5017615457</v>
      </c>
      <c r="G13393" s="276">
        <v>45946</v>
      </c>
      <c r="H13393">
        <v>20251008821231</v>
      </c>
      <c r="I13393">
        <v>0.17</v>
      </c>
      <c r="J13393" s="289" t="s">
        <v>350</v>
      </c>
      <c r="K13393" s="289" t="s">
        <v>29763</v>
      </c>
      <c r="L13393" s="289" t="s">
        <v>275</v>
      </c>
      <c r="M13393" s="289" t="s">
        <v>29855</v>
      </c>
      <c r="N13393" s="289" t="s">
        <v>3173</v>
      </c>
      <c r="O13393" s="289" t="s">
        <v>3332</v>
      </c>
      <c r="P13393" s="289">
        <f>VLOOKUP(CAT_Details[[#This Row],[Delivery Bp Customer Code]],Table6[],2,0)</f>
        <v>3402</v>
      </c>
    </row>
    <row r="13394" spans="1:16" x14ac:dyDescent="0.25">
      <c r="A13394" s="289" t="s">
        <v>3329</v>
      </c>
      <c r="B13394">
        <v>1</v>
      </c>
      <c r="C13394">
        <v>170</v>
      </c>
      <c r="D13394">
        <v>0.2</v>
      </c>
      <c r="E13394" s="289" t="s">
        <v>29764</v>
      </c>
      <c r="F13394">
        <v>5017615477</v>
      </c>
      <c r="G13394" s="276">
        <v>45946</v>
      </c>
      <c r="H13394">
        <v>20251006819172</v>
      </c>
      <c r="I13394">
        <v>0.28799999999999998</v>
      </c>
      <c r="J13394" s="289" t="s">
        <v>350</v>
      </c>
      <c r="K13394" s="289" t="s">
        <v>29765</v>
      </c>
      <c r="L13394" s="289" t="s">
        <v>275</v>
      </c>
      <c r="M13394" s="289" t="s">
        <v>29855</v>
      </c>
      <c r="N13394" s="289" t="s">
        <v>544</v>
      </c>
      <c r="O13394" s="289" t="s">
        <v>3332</v>
      </c>
      <c r="P13394" s="289">
        <f>VLOOKUP(CAT_Details[[#This Row],[Delivery Bp Customer Code]],Table6[],2,0)</f>
        <v>3402</v>
      </c>
    </row>
    <row r="13395" spans="1:16" x14ac:dyDescent="0.25">
      <c r="A13395" s="289" t="s">
        <v>3329</v>
      </c>
      <c r="B13395">
        <v>8</v>
      </c>
      <c r="C13395">
        <v>919.02</v>
      </c>
      <c r="D13395">
        <v>3.2</v>
      </c>
      <c r="E13395" s="289" t="s">
        <v>29767</v>
      </c>
      <c r="F13395">
        <v>5017615528</v>
      </c>
      <c r="G13395" s="276">
        <v>45946</v>
      </c>
      <c r="H13395">
        <v>20251007820232</v>
      </c>
      <c r="I13395">
        <v>7.6130000000000004</v>
      </c>
      <c r="J13395" s="289" t="s">
        <v>350</v>
      </c>
      <c r="K13395" s="289" t="s">
        <v>29768</v>
      </c>
      <c r="L13395" s="289" t="s">
        <v>275</v>
      </c>
      <c r="M13395" s="289" t="s">
        <v>29855</v>
      </c>
      <c r="N13395" s="289" t="s">
        <v>15910</v>
      </c>
      <c r="O13395" s="289" t="s">
        <v>3332</v>
      </c>
      <c r="P13395" s="289">
        <f>VLOOKUP(CAT_Details[[#This Row],[Delivery Bp Customer Code]],Table6[],2,0)</f>
        <v>3402</v>
      </c>
    </row>
    <row r="13396" spans="1:16" x14ac:dyDescent="0.25">
      <c r="A13396" s="289" t="s">
        <v>3329</v>
      </c>
      <c r="B13396">
        <v>1</v>
      </c>
      <c r="C13396">
        <v>325</v>
      </c>
      <c r="D13396">
        <v>0.37</v>
      </c>
      <c r="E13396" s="289" t="s">
        <v>29771</v>
      </c>
      <c r="F13396">
        <v>5017615608</v>
      </c>
      <c r="G13396" s="276">
        <v>45946</v>
      </c>
      <c r="H13396">
        <v>20251008821138</v>
      </c>
      <c r="I13396">
        <v>0.61599999999999999</v>
      </c>
      <c r="J13396" s="289" t="s">
        <v>350</v>
      </c>
      <c r="K13396" s="289" t="s">
        <v>29772</v>
      </c>
      <c r="L13396" s="289" t="s">
        <v>275</v>
      </c>
      <c r="M13396" s="289" t="s">
        <v>29855</v>
      </c>
      <c r="N13396" s="289" t="s">
        <v>7995</v>
      </c>
      <c r="O13396" s="289" t="s">
        <v>3332</v>
      </c>
      <c r="P13396" s="289">
        <f>VLOOKUP(CAT_Details[[#This Row],[Delivery Bp Customer Code]],Table6[],2,0)</f>
        <v>3402</v>
      </c>
    </row>
    <row r="13397" spans="1:16" x14ac:dyDescent="0.25">
      <c r="A13397" s="289" t="s">
        <v>3329</v>
      </c>
      <c r="B13397">
        <v>4</v>
      </c>
      <c r="C13397">
        <v>466</v>
      </c>
      <c r="D13397">
        <v>2.0699999999999998</v>
      </c>
      <c r="E13397" s="289" t="s">
        <v>29953</v>
      </c>
      <c r="F13397">
        <v>5017646239</v>
      </c>
      <c r="G13397" s="276">
        <v>45946</v>
      </c>
      <c r="H13397">
        <v>20251013824024</v>
      </c>
      <c r="I13397">
        <v>4.8789999999999996</v>
      </c>
      <c r="J13397" s="289" t="s">
        <v>273</v>
      </c>
      <c r="K13397" s="289" t="s">
        <v>29954</v>
      </c>
      <c r="L13397" s="289" t="s">
        <v>275</v>
      </c>
      <c r="M13397" s="289" t="s">
        <v>30077</v>
      </c>
      <c r="N13397" s="289" t="s">
        <v>519</v>
      </c>
      <c r="O13397" s="289" t="s">
        <v>3332</v>
      </c>
      <c r="P13397" s="289">
        <f>VLOOKUP(CAT_Details[[#This Row],[Delivery Bp Customer Code]],Table6[],2,0)</f>
        <v>3402</v>
      </c>
    </row>
    <row r="13398" spans="1:16" x14ac:dyDescent="0.25">
      <c r="A13398" s="289" t="s">
        <v>76</v>
      </c>
      <c r="B13398">
        <v>3</v>
      </c>
      <c r="C13398">
        <v>35</v>
      </c>
      <c r="D13398">
        <v>0.1</v>
      </c>
      <c r="E13398" s="289" t="s">
        <v>29590</v>
      </c>
      <c r="F13398">
        <v>5017583759</v>
      </c>
      <c r="G13398" s="276">
        <v>45946</v>
      </c>
      <c r="H13398">
        <v>20251007820148</v>
      </c>
      <c r="I13398">
        <v>4.7E-2</v>
      </c>
      <c r="J13398" s="289" t="s">
        <v>294</v>
      </c>
      <c r="K13398" s="289" t="s">
        <v>29591</v>
      </c>
      <c r="L13398" s="289" t="s">
        <v>275</v>
      </c>
      <c r="M13398" s="289" t="s">
        <v>30102</v>
      </c>
      <c r="N13398" s="289" t="s">
        <v>1413</v>
      </c>
      <c r="O13398" s="289" t="s">
        <v>16049</v>
      </c>
      <c r="P13398" s="289" t="str">
        <f>VLOOKUP(CAT_Details[[#This Row],[Delivery Bp Customer Code]],Table6[],2,0)</f>
        <v>MZ02</v>
      </c>
    </row>
    <row r="13399" spans="1:16" x14ac:dyDescent="0.25">
      <c r="A13399" s="289" t="s">
        <v>76</v>
      </c>
      <c r="B13399">
        <v>1</v>
      </c>
      <c r="C13399">
        <v>26</v>
      </c>
      <c r="D13399">
        <v>0.2</v>
      </c>
      <c r="E13399" s="289" t="s">
        <v>29592</v>
      </c>
      <c r="F13399">
        <v>5017600212</v>
      </c>
      <c r="G13399" s="276">
        <v>45946</v>
      </c>
      <c r="H13399">
        <v>20251006819572</v>
      </c>
      <c r="I13399">
        <v>0.14399999999999999</v>
      </c>
      <c r="J13399" s="289" t="s">
        <v>324</v>
      </c>
      <c r="K13399" s="289" t="s">
        <v>29593</v>
      </c>
      <c r="L13399" s="289" t="s">
        <v>275</v>
      </c>
      <c r="M13399" s="289" t="s">
        <v>29965</v>
      </c>
      <c r="N13399" s="289" t="s">
        <v>508</v>
      </c>
      <c r="O13399" s="289" t="s">
        <v>16049</v>
      </c>
      <c r="P13399" s="289" t="str">
        <f>VLOOKUP(CAT_Details[[#This Row],[Delivery Bp Customer Code]],Table6[],2,0)</f>
        <v>MZ02</v>
      </c>
    </row>
    <row r="13400" spans="1:16" x14ac:dyDescent="0.25">
      <c r="A13400" s="289" t="s">
        <v>76</v>
      </c>
      <c r="B13400">
        <v>2</v>
      </c>
      <c r="C13400">
        <v>144</v>
      </c>
      <c r="D13400">
        <v>0.8</v>
      </c>
      <c r="E13400" s="289" t="s">
        <v>29777</v>
      </c>
      <c r="F13400">
        <v>5017615336</v>
      </c>
      <c r="G13400" s="276">
        <v>45946</v>
      </c>
      <c r="H13400">
        <v>20251008820980</v>
      </c>
      <c r="I13400">
        <v>1.9390000000000001</v>
      </c>
      <c r="J13400" s="289" t="s">
        <v>350</v>
      </c>
      <c r="K13400" s="289" t="s">
        <v>29778</v>
      </c>
      <c r="L13400" s="289" t="s">
        <v>275</v>
      </c>
      <c r="M13400" s="289" t="s">
        <v>29855</v>
      </c>
      <c r="N13400" s="289" t="s">
        <v>690</v>
      </c>
      <c r="O13400" s="289" t="s">
        <v>16049</v>
      </c>
      <c r="P13400" s="289" t="str">
        <f>VLOOKUP(CAT_Details[[#This Row],[Delivery Bp Customer Code]],Table6[],2,0)</f>
        <v>MZ02</v>
      </c>
    </row>
    <row r="13401" spans="1:16" x14ac:dyDescent="0.25">
      <c r="A13401" s="289" t="s">
        <v>76</v>
      </c>
      <c r="B13401">
        <v>1</v>
      </c>
      <c r="C13401">
        <v>42</v>
      </c>
      <c r="D13401">
        <v>0.4</v>
      </c>
      <c r="E13401" s="289" t="s">
        <v>29719</v>
      </c>
      <c r="F13401">
        <v>5017615339</v>
      </c>
      <c r="G13401" s="276">
        <v>45946</v>
      </c>
      <c r="H13401">
        <v>20251009822474</v>
      </c>
      <c r="I13401">
        <v>0.28799999999999998</v>
      </c>
      <c r="J13401" s="289" t="s">
        <v>350</v>
      </c>
      <c r="K13401" s="289" t="s">
        <v>29779</v>
      </c>
      <c r="L13401" s="289" t="s">
        <v>275</v>
      </c>
      <c r="M13401" s="289" t="s">
        <v>29855</v>
      </c>
      <c r="N13401" s="289" t="s">
        <v>381</v>
      </c>
      <c r="O13401" s="289" t="s">
        <v>16049</v>
      </c>
      <c r="P13401" s="289" t="str">
        <f>VLOOKUP(CAT_Details[[#This Row],[Delivery Bp Customer Code]],Table6[],2,0)</f>
        <v>MZ02</v>
      </c>
    </row>
    <row r="13402" spans="1:16" x14ac:dyDescent="0.25">
      <c r="A13402" s="289" t="s">
        <v>76</v>
      </c>
      <c r="B13402">
        <v>1</v>
      </c>
      <c r="C13402">
        <v>288</v>
      </c>
      <c r="D13402">
        <v>0.2</v>
      </c>
      <c r="E13402" s="289" t="s">
        <v>29780</v>
      </c>
      <c r="F13402">
        <v>5017615414</v>
      </c>
      <c r="G13402" s="276">
        <v>45946</v>
      </c>
      <c r="H13402">
        <v>20251009822226</v>
      </c>
      <c r="I13402">
        <v>0.24</v>
      </c>
      <c r="J13402" s="289" t="s">
        <v>350</v>
      </c>
      <c r="K13402" s="289" t="s">
        <v>29781</v>
      </c>
      <c r="L13402" s="289" t="s">
        <v>275</v>
      </c>
      <c r="M13402" s="289" t="s">
        <v>29855</v>
      </c>
      <c r="N13402" s="289" t="s">
        <v>528</v>
      </c>
      <c r="O13402" s="289" t="s">
        <v>16049</v>
      </c>
      <c r="P13402" s="289" t="str">
        <f>VLOOKUP(CAT_Details[[#This Row],[Delivery Bp Customer Code]],Table6[],2,0)</f>
        <v>MZ02</v>
      </c>
    </row>
    <row r="13403" spans="1:16" x14ac:dyDescent="0.25">
      <c r="A13403" s="289" t="s">
        <v>74</v>
      </c>
      <c r="B13403">
        <v>12</v>
      </c>
      <c r="C13403">
        <v>921</v>
      </c>
      <c r="D13403">
        <v>7.75</v>
      </c>
      <c r="E13403" s="289" t="s">
        <v>29605</v>
      </c>
      <c r="F13403">
        <v>5017583170</v>
      </c>
      <c r="G13403" s="276">
        <v>45946</v>
      </c>
      <c r="H13403">
        <v>20250930815318</v>
      </c>
      <c r="I13403">
        <v>20.603000000000002</v>
      </c>
      <c r="J13403" s="289" t="s">
        <v>294</v>
      </c>
      <c r="K13403" s="289" t="s">
        <v>29606</v>
      </c>
      <c r="L13403" s="289" t="s">
        <v>275</v>
      </c>
      <c r="M13403" s="289" t="s">
        <v>29983</v>
      </c>
      <c r="N13403" s="289" t="s">
        <v>5685</v>
      </c>
      <c r="O13403" s="289" t="s">
        <v>22256</v>
      </c>
      <c r="P13403" s="289" t="str">
        <f>VLOOKUP(CAT_Details[[#This Row],[Delivery Bp Customer Code]],Table6[],2,0)</f>
        <v>DX01-L5</v>
      </c>
    </row>
    <row r="13404" spans="1:16" x14ac:dyDescent="0.25">
      <c r="A13404" s="289" t="s">
        <v>74</v>
      </c>
      <c r="B13404">
        <v>4</v>
      </c>
      <c r="C13404">
        <v>220</v>
      </c>
      <c r="D13404">
        <v>2.17</v>
      </c>
      <c r="E13404" s="289" t="s">
        <v>29605</v>
      </c>
      <c r="F13404">
        <v>5017583171</v>
      </c>
      <c r="G13404" s="276">
        <v>45946</v>
      </c>
      <c r="H13404">
        <v>20251003818529</v>
      </c>
      <c r="I13404">
        <v>5.8739999999999997</v>
      </c>
      <c r="J13404" s="289" t="s">
        <v>294</v>
      </c>
      <c r="K13404" s="289" t="s">
        <v>29607</v>
      </c>
      <c r="L13404" s="289" t="s">
        <v>275</v>
      </c>
      <c r="M13404" s="289" t="s">
        <v>29983</v>
      </c>
      <c r="N13404" s="289" t="s">
        <v>5685</v>
      </c>
      <c r="O13404" s="289" t="s">
        <v>22256</v>
      </c>
      <c r="P13404" s="289" t="str">
        <f>VLOOKUP(CAT_Details[[#This Row],[Delivery Bp Customer Code]],Table6[],2,0)</f>
        <v>DX01-L5</v>
      </c>
    </row>
    <row r="13405" spans="1:16" x14ac:dyDescent="0.25">
      <c r="A13405" s="289" t="s">
        <v>74</v>
      </c>
      <c r="B13405">
        <v>37</v>
      </c>
      <c r="C13405">
        <v>14700</v>
      </c>
      <c r="D13405">
        <v>13.6</v>
      </c>
      <c r="E13405" s="289" t="s">
        <v>29618</v>
      </c>
      <c r="F13405">
        <v>5017583496</v>
      </c>
      <c r="G13405" s="276">
        <v>45946</v>
      </c>
      <c r="H13405">
        <v>20251002817936</v>
      </c>
      <c r="I13405">
        <v>35.520000000000003</v>
      </c>
      <c r="J13405" s="289" t="s">
        <v>383</v>
      </c>
      <c r="K13405" s="289" t="s">
        <v>29619</v>
      </c>
      <c r="L13405" s="289" t="s">
        <v>275</v>
      </c>
      <c r="M13405" s="289" t="s">
        <v>29984</v>
      </c>
      <c r="N13405" s="289" t="s">
        <v>386</v>
      </c>
      <c r="O13405" s="289" t="s">
        <v>22256</v>
      </c>
      <c r="P13405" s="289" t="str">
        <f>VLOOKUP(CAT_Details[[#This Row],[Delivery Bp Customer Code]],Table6[],2,0)</f>
        <v>DX01-L5</v>
      </c>
    </row>
    <row r="13406" spans="1:16" x14ac:dyDescent="0.25">
      <c r="A13406" s="289" t="s">
        <v>74</v>
      </c>
      <c r="B13406">
        <v>30</v>
      </c>
      <c r="C13406">
        <v>382</v>
      </c>
      <c r="D13406">
        <v>0.95</v>
      </c>
      <c r="E13406" s="289" t="s">
        <v>29590</v>
      </c>
      <c r="F13406">
        <v>5017583760</v>
      </c>
      <c r="G13406" s="276">
        <v>45946</v>
      </c>
      <c r="H13406">
        <v>20251007820108</v>
      </c>
      <c r="I13406">
        <v>0.53700000000000003</v>
      </c>
      <c r="J13406" s="289" t="s">
        <v>294</v>
      </c>
      <c r="K13406" s="289" t="s">
        <v>29625</v>
      </c>
      <c r="L13406" s="289" t="s">
        <v>275</v>
      </c>
      <c r="M13406" s="289" t="s">
        <v>30102</v>
      </c>
      <c r="N13406" s="289" t="s">
        <v>1413</v>
      </c>
      <c r="O13406" s="289" t="s">
        <v>22256</v>
      </c>
      <c r="P13406" s="289" t="str">
        <f>VLOOKUP(CAT_Details[[#This Row],[Delivery Bp Customer Code]],Table6[],2,0)</f>
        <v>DX01-L5</v>
      </c>
    </row>
    <row r="13407" spans="1:16" x14ac:dyDescent="0.25">
      <c r="A13407" s="289" t="s">
        <v>74</v>
      </c>
      <c r="B13407">
        <v>64</v>
      </c>
      <c r="C13407">
        <v>8580</v>
      </c>
      <c r="D13407">
        <v>13.55</v>
      </c>
      <c r="E13407" s="289" t="s">
        <v>29592</v>
      </c>
      <c r="F13407">
        <v>5017600213</v>
      </c>
      <c r="G13407" s="276">
        <v>45946</v>
      </c>
      <c r="H13407">
        <v>20251006819568</v>
      </c>
      <c r="I13407">
        <v>26.484000000000002</v>
      </c>
      <c r="J13407" s="289" t="s">
        <v>324</v>
      </c>
      <c r="K13407" s="289" t="s">
        <v>29646</v>
      </c>
      <c r="L13407" s="289" t="s">
        <v>275</v>
      </c>
      <c r="M13407" s="289" t="s">
        <v>29965</v>
      </c>
      <c r="N13407" s="289" t="s">
        <v>508</v>
      </c>
      <c r="O13407" s="289" t="s">
        <v>22256</v>
      </c>
      <c r="P13407" s="289" t="str">
        <f>VLOOKUP(CAT_Details[[#This Row],[Delivery Bp Customer Code]],Table6[],2,0)</f>
        <v>DX01-L5</v>
      </c>
    </row>
    <row r="13408" spans="1:16" x14ac:dyDescent="0.25">
      <c r="A13408" s="289" t="s">
        <v>74</v>
      </c>
      <c r="B13408">
        <v>18</v>
      </c>
      <c r="C13408">
        <v>4460</v>
      </c>
      <c r="D13408">
        <v>8.5500000000000007</v>
      </c>
      <c r="E13408" s="289" t="s">
        <v>29787</v>
      </c>
      <c r="F13408">
        <v>5017615305</v>
      </c>
      <c r="G13408" s="276">
        <v>45946</v>
      </c>
      <c r="H13408">
        <v>20251009822025</v>
      </c>
      <c r="I13408">
        <v>20.446999999999999</v>
      </c>
      <c r="J13408" s="289" t="s">
        <v>350</v>
      </c>
      <c r="K13408" s="289" t="s">
        <v>29788</v>
      </c>
      <c r="L13408" s="289" t="s">
        <v>275</v>
      </c>
      <c r="M13408" s="289" t="s">
        <v>29966</v>
      </c>
      <c r="N13408" s="289" t="s">
        <v>16421</v>
      </c>
      <c r="O13408" s="289" t="s">
        <v>22256</v>
      </c>
      <c r="P13408" s="289" t="str">
        <f>VLOOKUP(CAT_Details[[#This Row],[Delivery Bp Customer Code]],Table6[],2,0)</f>
        <v>DX01-L5</v>
      </c>
    </row>
    <row r="13409" spans="1:16" x14ac:dyDescent="0.25">
      <c r="A13409" s="289" t="s">
        <v>74</v>
      </c>
      <c r="B13409">
        <v>19</v>
      </c>
      <c r="C13409">
        <v>1672</v>
      </c>
      <c r="D13409">
        <v>7.6</v>
      </c>
      <c r="E13409" s="289" t="s">
        <v>29791</v>
      </c>
      <c r="F13409">
        <v>5017615421</v>
      </c>
      <c r="G13409" s="276">
        <v>45946</v>
      </c>
      <c r="H13409">
        <v>20251009821932</v>
      </c>
      <c r="I13409">
        <v>18.239999999999998</v>
      </c>
      <c r="J13409" s="289" t="s">
        <v>350</v>
      </c>
      <c r="K13409" s="289" t="s">
        <v>29792</v>
      </c>
      <c r="L13409" s="289" t="s">
        <v>275</v>
      </c>
      <c r="M13409" s="289" t="s">
        <v>29835</v>
      </c>
      <c r="N13409" s="289" t="s">
        <v>462</v>
      </c>
      <c r="O13409" s="289" t="s">
        <v>22256</v>
      </c>
      <c r="P13409" s="289" t="str">
        <f>VLOOKUP(CAT_Details[[#This Row],[Delivery Bp Customer Code]],Table6[],2,0)</f>
        <v>DX01-L5</v>
      </c>
    </row>
    <row r="13410" spans="1:16" x14ac:dyDescent="0.25">
      <c r="A13410" s="289" t="s">
        <v>74</v>
      </c>
      <c r="B13410">
        <v>26</v>
      </c>
      <c r="C13410">
        <v>2200</v>
      </c>
      <c r="D13410">
        <v>10.4</v>
      </c>
      <c r="E13410" s="289" t="s">
        <v>29791</v>
      </c>
      <c r="F13410">
        <v>5017615422</v>
      </c>
      <c r="G13410" s="276">
        <v>45946</v>
      </c>
      <c r="H13410">
        <v>20251009821930</v>
      </c>
      <c r="I13410">
        <v>24.96</v>
      </c>
      <c r="J13410" s="289" t="s">
        <v>350</v>
      </c>
      <c r="K13410" s="289" t="s">
        <v>29793</v>
      </c>
      <c r="L13410" s="289" t="s">
        <v>275</v>
      </c>
      <c r="M13410" s="289" t="s">
        <v>29835</v>
      </c>
      <c r="N13410" s="289" t="s">
        <v>462</v>
      </c>
      <c r="O13410" s="289" t="s">
        <v>22256</v>
      </c>
      <c r="P13410" s="289" t="str">
        <f>VLOOKUP(CAT_Details[[#This Row],[Delivery Bp Customer Code]],Table6[],2,0)</f>
        <v>DX01-L5</v>
      </c>
    </row>
    <row r="13411" spans="1:16" x14ac:dyDescent="0.25">
      <c r="A13411" s="289" t="s">
        <v>74</v>
      </c>
      <c r="B13411">
        <v>2</v>
      </c>
      <c r="C13411">
        <v>199.2</v>
      </c>
      <c r="D13411">
        <v>0.5</v>
      </c>
      <c r="E13411" s="289" t="s">
        <v>29953</v>
      </c>
      <c r="F13411">
        <v>5017646240</v>
      </c>
      <c r="G13411" s="276">
        <v>45946</v>
      </c>
      <c r="H13411">
        <v>20251013824038</v>
      </c>
      <c r="I13411">
        <v>1.0620000000000001</v>
      </c>
      <c r="J13411" s="289" t="s">
        <v>273</v>
      </c>
      <c r="K13411" s="289" t="s">
        <v>30023</v>
      </c>
      <c r="L13411" s="289" t="s">
        <v>275</v>
      </c>
      <c r="M13411" s="289" t="s">
        <v>30077</v>
      </c>
      <c r="N13411" s="289" t="s">
        <v>519</v>
      </c>
      <c r="O13411" s="289" t="s">
        <v>22256</v>
      </c>
      <c r="P13411" s="289" t="str">
        <f>VLOOKUP(CAT_Details[[#This Row],[Delivery Bp Customer Code]],Table6[],2,0)</f>
        <v>DX01-L5</v>
      </c>
    </row>
    <row r="13412" spans="1:16" x14ac:dyDescent="0.25">
      <c r="A13412" s="289" t="s">
        <v>521</v>
      </c>
      <c r="B13412">
        <v>1</v>
      </c>
      <c r="C13412">
        <v>135</v>
      </c>
      <c r="D13412">
        <v>0.4</v>
      </c>
      <c r="E13412" s="289" t="s">
        <v>29659</v>
      </c>
      <c r="F13412">
        <v>5017600067</v>
      </c>
      <c r="G13412" s="276">
        <v>45946</v>
      </c>
      <c r="H13412">
        <v>20251008821211</v>
      </c>
      <c r="I13412">
        <v>0.67200000000000004</v>
      </c>
      <c r="J13412" s="289" t="s">
        <v>324</v>
      </c>
      <c r="K13412" s="289" t="s">
        <v>29660</v>
      </c>
      <c r="L13412" s="289" t="s">
        <v>275</v>
      </c>
      <c r="M13412" s="289" t="s">
        <v>29832</v>
      </c>
      <c r="N13412" s="289" t="s">
        <v>531</v>
      </c>
      <c r="O13412" s="289" t="s">
        <v>16307</v>
      </c>
      <c r="P13412" s="289" t="str">
        <f>VLOOKUP(CAT_Details[[#This Row],[Delivery Bp Customer Code]],Table6[],2,0)</f>
        <v>DX01</v>
      </c>
    </row>
    <row r="13413" spans="1:16" x14ac:dyDescent="0.25">
      <c r="A13413" s="289" t="s">
        <v>521</v>
      </c>
      <c r="B13413">
        <v>10</v>
      </c>
      <c r="C13413">
        <v>3498</v>
      </c>
      <c r="D13413">
        <v>4</v>
      </c>
      <c r="E13413" s="289" t="s">
        <v>29780</v>
      </c>
      <c r="F13413">
        <v>5017615412</v>
      </c>
      <c r="G13413" s="276">
        <v>45946</v>
      </c>
      <c r="H13413">
        <v>20251009821955</v>
      </c>
      <c r="I13413">
        <v>3.456</v>
      </c>
      <c r="J13413" s="289" t="s">
        <v>350</v>
      </c>
      <c r="K13413" s="289" t="s">
        <v>29801</v>
      </c>
      <c r="L13413" s="289" t="s">
        <v>275</v>
      </c>
      <c r="M13413" s="289" t="s">
        <v>29855</v>
      </c>
      <c r="N13413" s="289" t="s">
        <v>528</v>
      </c>
      <c r="O13413" s="289" t="s">
        <v>16307</v>
      </c>
      <c r="P13413" s="289" t="str">
        <f>VLOOKUP(CAT_Details[[#This Row],[Delivery Bp Customer Code]],Table6[],2,0)</f>
        <v>DX01</v>
      </c>
    </row>
    <row r="13414" spans="1:16" x14ac:dyDescent="0.25">
      <c r="A13414" s="289" t="s">
        <v>272</v>
      </c>
      <c r="B13414">
        <v>1</v>
      </c>
      <c r="C13414">
        <v>115</v>
      </c>
      <c r="D13414">
        <v>0.4</v>
      </c>
      <c r="E13414" s="289" t="s">
        <v>29329</v>
      </c>
      <c r="F13414">
        <v>5017566624</v>
      </c>
      <c r="G13414" s="276">
        <v>45946</v>
      </c>
      <c r="H13414">
        <v>20251003818495</v>
      </c>
      <c r="I13414">
        <v>0.48</v>
      </c>
      <c r="J13414" s="289" t="s">
        <v>287</v>
      </c>
      <c r="K13414" s="289" t="s">
        <v>29413</v>
      </c>
      <c r="L13414" s="289" t="s">
        <v>275</v>
      </c>
      <c r="M13414" s="289" t="s">
        <v>29934</v>
      </c>
      <c r="N13414" s="289" t="s">
        <v>468</v>
      </c>
      <c r="O13414" s="289" t="s">
        <v>277</v>
      </c>
      <c r="P13414" s="289" t="str">
        <f>VLOOKUP(CAT_Details[[#This Row],[Delivery Bp Customer Code]],Table6[],2,0)</f>
        <v>U2-L5</v>
      </c>
    </row>
    <row r="13415" spans="1:16" x14ac:dyDescent="0.25">
      <c r="A13415" s="289" t="s">
        <v>272</v>
      </c>
      <c r="B13415">
        <v>9</v>
      </c>
      <c r="C13415">
        <v>2000</v>
      </c>
      <c r="D13415">
        <v>3.6</v>
      </c>
      <c r="E13415" s="289" t="s">
        <v>29574</v>
      </c>
      <c r="F13415">
        <v>5017583677</v>
      </c>
      <c r="G13415" s="276">
        <v>45946</v>
      </c>
      <c r="H13415">
        <v>20251006819202</v>
      </c>
      <c r="I13415">
        <v>10.176</v>
      </c>
      <c r="J13415" s="289" t="s">
        <v>294</v>
      </c>
      <c r="K13415" s="289" t="s">
        <v>29671</v>
      </c>
      <c r="L13415" s="289" t="s">
        <v>275</v>
      </c>
      <c r="M13415" s="289" t="s">
        <v>29750</v>
      </c>
      <c r="N13415" s="289" t="s">
        <v>555</v>
      </c>
      <c r="O13415" s="289" t="s">
        <v>277</v>
      </c>
      <c r="P13415" s="289" t="str">
        <f>VLOOKUP(CAT_Details[[#This Row],[Delivery Bp Customer Code]],Table6[],2,0)</f>
        <v>U2-L5</v>
      </c>
    </row>
    <row r="13416" spans="1:16" x14ac:dyDescent="0.25">
      <c r="A13416" s="289" t="s">
        <v>272</v>
      </c>
      <c r="B13416">
        <v>2</v>
      </c>
      <c r="C13416">
        <v>780</v>
      </c>
      <c r="D13416">
        <v>0.8</v>
      </c>
      <c r="E13416" s="289" t="s">
        <v>29454</v>
      </c>
      <c r="F13416">
        <v>5017583793</v>
      </c>
      <c r="G13416" s="276">
        <v>45946</v>
      </c>
      <c r="H13416">
        <v>20251003818681</v>
      </c>
      <c r="I13416">
        <v>0.76800000000000002</v>
      </c>
      <c r="J13416" s="289" t="s">
        <v>324</v>
      </c>
      <c r="K13416" s="289" t="s">
        <v>29677</v>
      </c>
      <c r="L13416" s="289" t="s">
        <v>275</v>
      </c>
      <c r="M13416" s="289" t="s">
        <v>29832</v>
      </c>
      <c r="N13416" s="289" t="s">
        <v>399</v>
      </c>
      <c r="O13416" s="289" t="s">
        <v>277</v>
      </c>
      <c r="P13416" s="289" t="str">
        <f>VLOOKUP(CAT_Details[[#This Row],[Delivery Bp Customer Code]],Table6[],2,0)</f>
        <v>U2-L5</v>
      </c>
    </row>
    <row r="13417" spans="1:16" x14ac:dyDescent="0.25">
      <c r="A13417" s="289" t="s">
        <v>272</v>
      </c>
      <c r="B13417">
        <v>9</v>
      </c>
      <c r="C13417">
        <v>2213</v>
      </c>
      <c r="D13417">
        <v>1.8</v>
      </c>
      <c r="E13417" s="289" t="s">
        <v>29764</v>
      </c>
      <c r="F13417">
        <v>5017615478</v>
      </c>
      <c r="G13417" s="276">
        <v>45946</v>
      </c>
      <c r="H13417">
        <v>20250929814127</v>
      </c>
      <c r="I13417">
        <v>3.3839999999999999</v>
      </c>
      <c r="J13417" s="289" t="s">
        <v>350</v>
      </c>
      <c r="K13417" s="289" t="s">
        <v>29807</v>
      </c>
      <c r="L13417" s="289" t="s">
        <v>275</v>
      </c>
      <c r="M13417" s="289" t="s">
        <v>29855</v>
      </c>
      <c r="N13417" s="289" t="s">
        <v>544</v>
      </c>
      <c r="O13417" s="289" t="s">
        <v>277</v>
      </c>
      <c r="P13417" s="289" t="str">
        <f>VLOOKUP(CAT_Details[[#This Row],[Delivery Bp Customer Code]],Table6[],2,0)</f>
        <v>U2-L5</v>
      </c>
    </row>
    <row r="13418" spans="1:16" x14ac:dyDescent="0.25">
      <c r="A13418" s="289" t="s">
        <v>272</v>
      </c>
      <c r="B13418">
        <v>4</v>
      </c>
      <c r="C13418">
        <v>293</v>
      </c>
      <c r="D13418">
        <v>1</v>
      </c>
      <c r="E13418" s="289" t="s">
        <v>29808</v>
      </c>
      <c r="F13418">
        <v>5017615482</v>
      </c>
      <c r="G13418" s="276">
        <v>45946</v>
      </c>
      <c r="H13418">
        <v>20251007820090</v>
      </c>
      <c r="I13418">
        <v>1.484</v>
      </c>
      <c r="J13418" s="289" t="s">
        <v>350</v>
      </c>
      <c r="K13418" s="289" t="s">
        <v>29809</v>
      </c>
      <c r="L13418" s="289" t="s">
        <v>275</v>
      </c>
      <c r="M13418" s="289" t="s">
        <v>29855</v>
      </c>
      <c r="N13418" s="289" t="s">
        <v>540</v>
      </c>
      <c r="O13418" s="289" t="s">
        <v>277</v>
      </c>
      <c r="P13418" s="289" t="str">
        <f>VLOOKUP(CAT_Details[[#This Row],[Delivery Bp Customer Code]],Table6[],2,0)</f>
        <v>U2-L5</v>
      </c>
    </row>
    <row r="13419" spans="1:16" x14ac:dyDescent="0.25">
      <c r="A13419" s="289" t="s">
        <v>272</v>
      </c>
      <c r="B13419">
        <v>1</v>
      </c>
      <c r="C13419">
        <v>16</v>
      </c>
      <c r="D13419">
        <v>0.1</v>
      </c>
      <c r="E13419" s="289" t="s">
        <v>29810</v>
      </c>
      <c r="F13419">
        <v>5017615499</v>
      </c>
      <c r="G13419" s="276">
        <v>45946</v>
      </c>
      <c r="H13419">
        <v>20251008821333</v>
      </c>
      <c r="I13419">
        <v>9.6000000000000002E-2</v>
      </c>
      <c r="J13419" s="289" t="s">
        <v>350</v>
      </c>
      <c r="K13419" s="289" t="s">
        <v>29811</v>
      </c>
      <c r="L13419" s="289" t="s">
        <v>275</v>
      </c>
      <c r="M13419" s="289" t="s">
        <v>29855</v>
      </c>
      <c r="N13419" s="289" t="s">
        <v>704</v>
      </c>
      <c r="O13419" s="289" t="s">
        <v>277</v>
      </c>
      <c r="P13419" s="289" t="str">
        <f>VLOOKUP(CAT_Details[[#This Row],[Delivery Bp Customer Code]],Table6[],2,0)</f>
        <v>U2-L5</v>
      </c>
    </row>
    <row r="13420" spans="1:16" x14ac:dyDescent="0.25">
      <c r="A13420" s="289" t="s">
        <v>272</v>
      </c>
      <c r="B13420">
        <v>2</v>
      </c>
      <c r="C13420">
        <v>185</v>
      </c>
      <c r="D13420">
        <v>0.8</v>
      </c>
      <c r="E13420" s="289" t="s">
        <v>30056</v>
      </c>
      <c r="F13420">
        <v>5017646285</v>
      </c>
      <c r="G13420" s="276">
        <v>45946</v>
      </c>
      <c r="H13420">
        <v>20251010823152</v>
      </c>
      <c r="I13420">
        <v>3.456</v>
      </c>
      <c r="J13420" s="289" t="s">
        <v>273</v>
      </c>
      <c r="K13420" s="289" t="s">
        <v>30057</v>
      </c>
      <c r="L13420" s="289" t="s">
        <v>275</v>
      </c>
      <c r="M13420" s="289" t="s">
        <v>30872</v>
      </c>
      <c r="N13420" s="289" t="s">
        <v>9613</v>
      </c>
      <c r="O13420" s="289" t="s">
        <v>277</v>
      </c>
      <c r="P13420" s="289" t="str">
        <f>VLOOKUP(CAT_Details[[#This Row],[Delivery Bp Customer Code]],Table6[],2,0)</f>
        <v>U2-L5</v>
      </c>
    </row>
    <row r="13421" spans="1:16" x14ac:dyDescent="0.25">
      <c r="A13421" s="289" t="s">
        <v>5576</v>
      </c>
      <c r="B13421">
        <v>12</v>
      </c>
      <c r="C13421">
        <v>13200</v>
      </c>
      <c r="D13421">
        <v>7.2</v>
      </c>
      <c r="E13421" s="289" t="s">
        <v>30071</v>
      </c>
      <c r="F13421">
        <v>5017646106</v>
      </c>
      <c r="G13421" s="276">
        <v>45946</v>
      </c>
      <c r="H13421">
        <v>20250929814585</v>
      </c>
      <c r="I13421">
        <v>17.28</v>
      </c>
      <c r="J13421" s="289" t="s">
        <v>273</v>
      </c>
      <c r="K13421" s="289" t="s">
        <v>30072</v>
      </c>
      <c r="L13421" s="289" t="s">
        <v>275</v>
      </c>
      <c r="M13421" s="289" t="s">
        <v>30077</v>
      </c>
      <c r="N13421" s="289" t="s">
        <v>6556</v>
      </c>
      <c r="O13421" s="289" t="s">
        <v>15996</v>
      </c>
      <c r="P13421" s="289" t="str">
        <f>VLOOKUP(CAT_Details[[#This Row],[Delivery Bp Customer Code]],Table6[],2,0)</f>
        <v>ES01</v>
      </c>
    </row>
    <row r="13422" spans="1:16" x14ac:dyDescent="0.25">
      <c r="A13422" s="289" t="s">
        <v>278</v>
      </c>
      <c r="B13422">
        <v>10</v>
      </c>
      <c r="C13422">
        <v>4590</v>
      </c>
      <c r="D13422">
        <v>4</v>
      </c>
      <c r="E13422" s="289" t="s">
        <v>29469</v>
      </c>
      <c r="F13422">
        <v>5017600368</v>
      </c>
      <c r="G13422" s="276">
        <v>45947</v>
      </c>
      <c r="H13422">
        <v>20251008821088</v>
      </c>
      <c r="I13422">
        <v>5.76</v>
      </c>
      <c r="J13422" s="289" t="s">
        <v>324</v>
      </c>
      <c r="K13422" s="289" t="s">
        <v>29470</v>
      </c>
      <c r="L13422" s="289" t="s">
        <v>275</v>
      </c>
      <c r="M13422" s="289" t="s">
        <v>30369</v>
      </c>
      <c r="N13422" s="289" t="s">
        <v>399</v>
      </c>
      <c r="O13422" s="289" t="s">
        <v>498</v>
      </c>
      <c r="P13422" s="289" t="str">
        <f>VLOOKUP(CAT_Details[[#This Row],[Delivery Bp Customer Code]],Table6[],2,0)</f>
        <v>DK-BM01</v>
      </c>
    </row>
    <row r="13423" spans="1:16" x14ac:dyDescent="0.25">
      <c r="A13423" s="289" t="s">
        <v>278</v>
      </c>
      <c r="B13423">
        <v>1</v>
      </c>
      <c r="C13423">
        <v>543.4</v>
      </c>
      <c r="D13423">
        <v>0.4</v>
      </c>
      <c r="E13423" s="289" t="s">
        <v>29840</v>
      </c>
      <c r="F13423">
        <v>5017631816</v>
      </c>
      <c r="G13423" s="276">
        <v>45947</v>
      </c>
      <c r="H13423">
        <v>20251010823485</v>
      </c>
      <c r="I13423">
        <v>0.96</v>
      </c>
      <c r="J13423" s="289" t="s">
        <v>280</v>
      </c>
      <c r="K13423" s="289" t="s">
        <v>29841</v>
      </c>
      <c r="L13423" s="289" t="s">
        <v>275</v>
      </c>
      <c r="M13423" s="289" t="s">
        <v>30076</v>
      </c>
      <c r="N13423" s="289" t="s">
        <v>566</v>
      </c>
      <c r="O13423" s="289" t="s">
        <v>498</v>
      </c>
      <c r="P13423" s="289" t="str">
        <f>VLOOKUP(CAT_Details[[#This Row],[Delivery Bp Customer Code]],Table6[],2,0)</f>
        <v>DK-BM01</v>
      </c>
    </row>
    <row r="13424" spans="1:16" x14ac:dyDescent="0.25">
      <c r="A13424" s="289" t="s">
        <v>278</v>
      </c>
      <c r="B13424">
        <v>4</v>
      </c>
      <c r="C13424">
        <v>256.75</v>
      </c>
      <c r="D13424">
        <v>0.68</v>
      </c>
      <c r="E13424" s="289" t="s">
        <v>29846</v>
      </c>
      <c r="F13424">
        <v>5017632106</v>
      </c>
      <c r="G13424" s="276">
        <v>45947</v>
      </c>
      <c r="H13424">
        <v>20251009821925</v>
      </c>
      <c r="I13424">
        <v>0.84199999999999997</v>
      </c>
      <c r="J13424" s="289" t="s">
        <v>280</v>
      </c>
      <c r="K13424" s="289" t="s">
        <v>29847</v>
      </c>
      <c r="L13424" s="289" t="s">
        <v>275</v>
      </c>
      <c r="M13424" s="289" t="s">
        <v>30371</v>
      </c>
      <c r="N13424" s="289" t="s">
        <v>23070</v>
      </c>
      <c r="O13424" s="289" t="s">
        <v>498</v>
      </c>
      <c r="P13424" s="289" t="str">
        <f>VLOOKUP(CAT_Details[[#This Row],[Delivery Bp Customer Code]],Table6[],2,0)</f>
        <v>DK-BM01</v>
      </c>
    </row>
    <row r="13425" spans="1:16" x14ac:dyDescent="0.25">
      <c r="A13425" s="289" t="s">
        <v>278</v>
      </c>
      <c r="B13425">
        <v>1</v>
      </c>
      <c r="C13425">
        <v>60.73</v>
      </c>
      <c r="D13425">
        <v>0.2</v>
      </c>
      <c r="E13425" s="289" t="s">
        <v>30092</v>
      </c>
      <c r="F13425">
        <v>5017662420</v>
      </c>
      <c r="G13425" s="276">
        <v>45947</v>
      </c>
      <c r="H13425">
        <v>20251014825170</v>
      </c>
      <c r="I13425">
        <v>0.48</v>
      </c>
      <c r="J13425" s="289" t="s">
        <v>273</v>
      </c>
      <c r="K13425" s="289" t="s">
        <v>30093</v>
      </c>
      <c r="L13425" s="289" t="s">
        <v>275</v>
      </c>
      <c r="M13425" s="289" t="s">
        <v>30094</v>
      </c>
      <c r="N13425" s="289" t="s">
        <v>1003</v>
      </c>
      <c r="O13425" s="289" t="s">
        <v>498</v>
      </c>
      <c r="P13425" s="289" t="str">
        <f>VLOOKUP(CAT_Details[[#This Row],[Delivery Bp Customer Code]],Table6[],2,0)</f>
        <v>DK-BM01</v>
      </c>
    </row>
    <row r="13426" spans="1:16" x14ac:dyDescent="0.25">
      <c r="A13426" s="289" t="s">
        <v>75</v>
      </c>
      <c r="B13426">
        <v>1</v>
      </c>
      <c r="C13426">
        <v>9</v>
      </c>
      <c r="D13426">
        <v>0.08</v>
      </c>
      <c r="E13426" s="289" t="s">
        <v>29477</v>
      </c>
      <c r="F13426">
        <v>5017583285</v>
      </c>
      <c r="G13426" s="276">
        <v>45947</v>
      </c>
      <c r="H13426">
        <v>20251006819064</v>
      </c>
      <c r="I13426">
        <v>0.06</v>
      </c>
      <c r="J13426" s="289" t="s">
        <v>287</v>
      </c>
      <c r="K13426" s="289" t="s">
        <v>29478</v>
      </c>
      <c r="L13426" s="289" t="s">
        <v>275</v>
      </c>
      <c r="M13426" s="289" t="s">
        <v>29854</v>
      </c>
      <c r="N13426" s="289" t="s">
        <v>468</v>
      </c>
      <c r="O13426" s="289" t="s">
        <v>2173</v>
      </c>
      <c r="P13426" s="289" t="str">
        <f>VLOOKUP(CAT_Details[[#This Row],[Delivery Bp Customer Code]],Table6[],2,0)</f>
        <v>OYL1</v>
      </c>
    </row>
    <row r="13427" spans="1:16" x14ac:dyDescent="0.25">
      <c r="A13427" s="289" t="s">
        <v>75</v>
      </c>
      <c r="B13427">
        <v>1</v>
      </c>
      <c r="C13427">
        <v>57</v>
      </c>
      <c r="D13427">
        <v>0.4</v>
      </c>
      <c r="E13427" s="289" t="s">
        <v>29485</v>
      </c>
      <c r="F13427">
        <v>5017583754</v>
      </c>
      <c r="G13427" s="276">
        <v>45947</v>
      </c>
      <c r="H13427">
        <v>20251006818928</v>
      </c>
      <c r="I13427">
        <v>0.38400000000000001</v>
      </c>
      <c r="J13427" s="289" t="s">
        <v>317</v>
      </c>
      <c r="K13427" s="289" t="s">
        <v>29486</v>
      </c>
      <c r="L13427" s="289" t="s">
        <v>275</v>
      </c>
      <c r="M13427" s="289" t="s">
        <v>29828</v>
      </c>
      <c r="N13427" s="289" t="s">
        <v>4494</v>
      </c>
      <c r="O13427" s="289" t="s">
        <v>2173</v>
      </c>
      <c r="P13427" s="289" t="str">
        <f>VLOOKUP(CAT_Details[[#This Row],[Delivery Bp Customer Code]],Table6[],2,0)</f>
        <v>OYL1</v>
      </c>
    </row>
    <row r="13428" spans="1:16" x14ac:dyDescent="0.25">
      <c r="A13428" s="289" t="s">
        <v>75</v>
      </c>
      <c r="B13428">
        <v>2</v>
      </c>
      <c r="C13428">
        <v>25</v>
      </c>
      <c r="D13428">
        <v>0.08</v>
      </c>
      <c r="E13428" s="289" t="s">
        <v>29489</v>
      </c>
      <c r="F13428">
        <v>5017599750</v>
      </c>
      <c r="G13428" s="276">
        <v>45947</v>
      </c>
      <c r="H13428">
        <v>20251007820159</v>
      </c>
      <c r="I13428">
        <v>3.5999999999999997E-2</v>
      </c>
      <c r="J13428" s="289" t="s">
        <v>287</v>
      </c>
      <c r="K13428" s="289" t="s">
        <v>29490</v>
      </c>
      <c r="L13428" s="289" t="s">
        <v>275</v>
      </c>
      <c r="M13428" s="289" t="s">
        <v>29854</v>
      </c>
      <c r="N13428" s="289" t="s">
        <v>14053</v>
      </c>
      <c r="O13428" s="289" t="s">
        <v>5281</v>
      </c>
      <c r="P13428" s="289" t="str">
        <f>VLOOKUP(CAT_Details[[#This Row],[Delivery Bp Customer Code]],Table6[],2,0)</f>
        <v>DK-LW08</v>
      </c>
    </row>
    <row r="13429" spans="1:16" x14ac:dyDescent="0.25">
      <c r="A13429" s="289" t="s">
        <v>75</v>
      </c>
      <c r="B13429">
        <v>1</v>
      </c>
      <c r="C13429">
        <v>183</v>
      </c>
      <c r="D13429">
        <v>0.4</v>
      </c>
      <c r="E13429" s="289" t="s">
        <v>29500</v>
      </c>
      <c r="F13429">
        <v>5017600088</v>
      </c>
      <c r="G13429" s="276">
        <v>45947</v>
      </c>
      <c r="H13429">
        <v>20251007820144</v>
      </c>
      <c r="I13429">
        <v>1.248</v>
      </c>
      <c r="J13429" s="289" t="s">
        <v>294</v>
      </c>
      <c r="K13429" s="289" t="s">
        <v>29501</v>
      </c>
      <c r="L13429" s="289" t="s">
        <v>275</v>
      </c>
      <c r="M13429" s="289" t="s">
        <v>29856</v>
      </c>
      <c r="N13429" s="289" t="s">
        <v>555</v>
      </c>
      <c r="O13429" s="289" t="s">
        <v>2173</v>
      </c>
      <c r="P13429" s="289" t="str">
        <f>VLOOKUP(CAT_Details[[#This Row],[Delivery Bp Customer Code]],Table6[],2,0)</f>
        <v>OYL1</v>
      </c>
    </row>
    <row r="13430" spans="1:16" x14ac:dyDescent="0.25">
      <c r="A13430" s="289" t="s">
        <v>75</v>
      </c>
      <c r="B13430">
        <v>1</v>
      </c>
      <c r="C13430">
        <v>56</v>
      </c>
      <c r="D13430">
        <v>0.4</v>
      </c>
      <c r="E13430" s="289" t="s">
        <v>29727</v>
      </c>
      <c r="F13430">
        <v>5017615580</v>
      </c>
      <c r="G13430" s="276">
        <v>45947</v>
      </c>
      <c r="H13430">
        <v>20251009822033</v>
      </c>
      <c r="I13430">
        <v>0.38400000000000001</v>
      </c>
      <c r="J13430" s="289" t="s">
        <v>345</v>
      </c>
      <c r="K13430" s="289" t="s">
        <v>29728</v>
      </c>
      <c r="L13430" s="289" t="s">
        <v>275</v>
      </c>
      <c r="M13430" s="289" t="s">
        <v>29858</v>
      </c>
      <c r="N13430" s="289" t="s">
        <v>3308</v>
      </c>
      <c r="O13430" s="289" t="s">
        <v>2173</v>
      </c>
      <c r="P13430" s="289" t="str">
        <f>VLOOKUP(CAT_Details[[#This Row],[Delivery Bp Customer Code]],Table6[],2,0)</f>
        <v>OYL1</v>
      </c>
    </row>
    <row r="13431" spans="1:16" x14ac:dyDescent="0.25">
      <c r="A13431" s="289" t="s">
        <v>75</v>
      </c>
      <c r="B13431">
        <v>1</v>
      </c>
      <c r="C13431">
        <v>155</v>
      </c>
      <c r="D13431">
        <v>0.4</v>
      </c>
      <c r="E13431" s="289" t="s">
        <v>29729</v>
      </c>
      <c r="F13431">
        <v>5017615694</v>
      </c>
      <c r="G13431" s="276">
        <v>45947</v>
      </c>
      <c r="H13431">
        <v>20251007820674</v>
      </c>
      <c r="I13431">
        <v>0.48</v>
      </c>
      <c r="J13431" s="289" t="s">
        <v>324</v>
      </c>
      <c r="K13431" s="289" t="s">
        <v>29730</v>
      </c>
      <c r="L13431" s="289" t="s">
        <v>275</v>
      </c>
      <c r="M13431" s="289" t="s">
        <v>30103</v>
      </c>
      <c r="N13431" s="289" t="s">
        <v>2727</v>
      </c>
      <c r="O13431" s="289" t="s">
        <v>2173</v>
      </c>
      <c r="P13431" s="289" t="str">
        <f>VLOOKUP(CAT_Details[[#This Row],[Delivery Bp Customer Code]],Table6[],2,0)</f>
        <v>OYL1</v>
      </c>
    </row>
    <row r="13432" spans="1:16" x14ac:dyDescent="0.25">
      <c r="A13432" s="289" t="s">
        <v>75</v>
      </c>
      <c r="B13432">
        <v>1</v>
      </c>
      <c r="C13432">
        <v>20</v>
      </c>
      <c r="D13432">
        <v>0.05</v>
      </c>
      <c r="E13432" s="289" t="s">
        <v>29861</v>
      </c>
      <c r="F13432">
        <v>5017631799</v>
      </c>
      <c r="G13432" s="276">
        <v>45947</v>
      </c>
      <c r="H13432">
        <v>20251013823903</v>
      </c>
      <c r="I13432">
        <v>2E-3</v>
      </c>
      <c r="J13432" s="289" t="s">
        <v>350</v>
      </c>
      <c r="K13432" s="289" t="s">
        <v>29862</v>
      </c>
      <c r="L13432" s="289" t="s">
        <v>275</v>
      </c>
      <c r="M13432" s="289" t="s">
        <v>31141</v>
      </c>
      <c r="N13432" s="289" t="s">
        <v>16206</v>
      </c>
      <c r="O13432" s="289" t="s">
        <v>2173</v>
      </c>
      <c r="P13432" s="289" t="str">
        <f>VLOOKUP(CAT_Details[[#This Row],[Delivery Bp Customer Code]],Table6[],2,0)</f>
        <v>OYL1</v>
      </c>
    </row>
    <row r="13433" spans="1:16" x14ac:dyDescent="0.25">
      <c r="A13433" s="289" t="s">
        <v>75</v>
      </c>
      <c r="B13433">
        <v>8</v>
      </c>
      <c r="C13433">
        <v>4000</v>
      </c>
      <c r="D13433">
        <v>3.2</v>
      </c>
      <c r="E13433" s="289" t="s">
        <v>29863</v>
      </c>
      <c r="F13433">
        <v>5017631865</v>
      </c>
      <c r="G13433" s="276">
        <v>45947</v>
      </c>
      <c r="H13433">
        <v>20251010823148</v>
      </c>
      <c r="I13433">
        <v>4.6079999999999997</v>
      </c>
      <c r="J13433" s="289" t="s">
        <v>324</v>
      </c>
      <c r="K13433" s="289" t="s">
        <v>29864</v>
      </c>
      <c r="L13433" s="289" t="s">
        <v>275</v>
      </c>
      <c r="M13433" s="289" t="s">
        <v>30105</v>
      </c>
      <c r="N13433" s="289" t="s">
        <v>2496</v>
      </c>
      <c r="O13433" s="289" t="s">
        <v>2173</v>
      </c>
      <c r="P13433" s="289" t="str">
        <f>VLOOKUP(CAT_Details[[#This Row],[Delivery Bp Customer Code]],Table6[],2,0)</f>
        <v>OYL1</v>
      </c>
    </row>
    <row r="13434" spans="1:16" x14ac:dyDescent="0.25">
      <c r="A13434" s="289" t="s">
        <v>75</v>
      </c>
      <c r="B13434">
        <v>4</v>
      </c>
      <c r="C13434">
        <v>20</v>
      </c>
      <c r="D13434">
        <v>0.1</v>
      </c>
      <c r="E13434" s="289" t="s">
        <v>29865</v>
      </c>
      <c r="F13434">
        <v>5017631885</v>
      </c>
      <c r="G13434" s="276">
        <v>45947</v>
      </c>
      <c r="H13434">
        <v>20251009822413</v>
      </c>
      <c r="I13434">
        <v>2.4E-2</v>
      </c>
      <c r="J13434" s="289" t="s">
        <v>324</v>
      </c>
      <c r="K13434" s="289" t="s">
        <v>29866</v>
      </c>
      <c r="L13434" s="289" t="s">
        <v>275</v>
      </c>
      <c r="M13434" s="289" t="s">
        <v>30404</v>
      </c>
      <c r="N13434" s="289" t="s">
        <v>15858</v>
      </c>
      <c r="O13434" s="289" t="s">
        <v>2173</v>
      </c>
      <c r="P13434" s="289" t="str">
        <f>VLOOKUP(CAT_Details[[#This Row],[Delivery Bp Customer Code]],Table6[],2,0)</f>
        <v>OYL1</v>
      </c>
    </row>
    <row r="13435" spans="1:16" x14ac:dyDescent="0.25">
      <c r="A13435" s="289" t="s">
        <v>75</v>
      </c>
      <c r="B13435">
        <v>2</v>
      </c>
      <c r="C13435">
        <v>413</v>
      </c>
      <c r="D13435">
        <v>0.4</v>
      </c>
      <c r="E13435" s="289" t="s">
        <v>29870</v>
      </c>
      <c r="F13435">
        <v>5017632023</v>
      </c>
      <c r="G13435" s="276">
        <v>45947</v>
      </c>
      <c r="H13435">
        <v>20251010823073</v>
      </c>
      <c r="I13435">
        <v>0.96</v>
      </c>
      <c r="J13435" s="289" t="s">
        <v>350</v>
      </c>
      <c r="K13435" s="289" t="s">
        <v>29871</v>
      </c>
      <c r="L13435" s="289" t="s">
        <v>275</v>
      </c>
      <c r="M13435" s="289" t="s">
        <v>30074</v>
      </c>
      <c r="N13435" s="289" t="s">
        <v>999</v>
      </c>
      <c r="O13435" s="289" t="s">
        <v>2173</v>
      </c>
      <c r="P13435" s="289" t="str">
        <f>VLOOKUP(CAT_Details[[#This Row],[Delivery Bp Customer Code]],Table6[],2,0)</f>
        <v>OYL1</v>
      </c>
    </row>
    <row r="13436" spans="1:16" x14ac:dyDescent="0.25">
      <c r="A13436" s="289" t="s">
        <v>75</v>
      </c>
      <c r="B13436">
        <v>1</v>
      </c>
      <c r="C13436">
        <v>136</v>
      </c>
      <c r="D13436">
        <v>0.4</v>
      </c>
      <c r="E13436" s="289" t="s">
        <v>29872</v>
      </c>
      <c r="F13436">
        <v>5017632103</v>
      </c>
      <c r="G13436" s="276">
        <v>45947</v>
      </c>
      <c r="H13436">
        <v>20251009822166</v>
      </c>
      <c r="I13436">
        <v>0.90200000000000002</v>
      </c>
      <c r="J13436" s="289" t="s">
        <v>350</v>
      </c>
      <c r="K13436" s="289" t="s">
        <v>29873</v>
      </c>
      <c r="L13436" s="289" t="s">
        <v>275</v>
      </c>
      <c r="M13436" s="289" t="s">
        <v>30074</v>
      </c>
      <c r="N13436" s="289" t="s">
        <v>704</v>
      </c>
      <c r="O13436" s="289" t="s">
        <v>2173</v>
      </c>
      <c r="P13436" s="289" t="str">
        <f>VLOOKUP(CAT_Details[[#This Row],[Delivery Bp Customer Code]],Table6[],2,0)</f>
        <v>OYL1</v>
      </c>
    </row>
    <row r="13437" spans="1:16" x14ac:dyDescent="0.25">
      <c r="A13437" s="289" t="s">
        <v>75</v>
      </c>
      <c r="B13437">
        <v>1</v>
      </c>
      <c r="C13437">
        <v>85</v>
      </c>
      <c r="D13437">
        <v>0.4</v>
      </c>
      <c r="E13437" s="289" t="s">
        <v>29874</v>
      </c>
      <c r="F13437">
        <v>5017632228</v>
      </c>
      <c r="G13437" s="276">
        <v>45947</v>
      </c>
      <c r="H13437">
        <v>20251008820986</v>
      </c>
      <c r="I13437">
        <v>0.48</v>
      </c>
      <c r="J13437" s="289" t="s">
        <v>350</v>
      </c>
      <c r="K13437" s="289" t="s">
        <v>29875</v>
      </c>
      <c r="L13437" s="289" t="s">
        <v>275</v>
      </c>
      <c r="M13437" s="289" t="s">
        <v>30074</v>
      </c>
      <c r="N13437" s="289" t="s">
        <v>690</v>
      </c>
      <c r="O13437" s="289" t="s">
        <v>5281</v>
      </c>
      <c r="P13437" s="289" t="str">
        <f>VLOOKUP(CAT_Details[[#This Row],[Delivery Bp Customer Code]],Table6[],2,0)</f>
        <v>DK-LW08</v>
      </c>
    </row>
    <row r="13438" spans="1:16" x14ac:dyDescent="0.25">
      <c r="A13438" s="289" t="s">
        <v>75</v>
      </c>
      <c r="B13438">
        <v>9</v>
      </c>
      <c r="C13438">
        <v>5148</v>
      </c>
      <c r="D13438">
        <v>3.6</v>
      </c>
      <c r="E13438" s="289" t="s">
        <v>29880</v>
      </c>
      <c r="F13438">
        <v>5017646419</v>
      </c>
      <c r="G13438" s="276">
        <v>45947</v>
      </c>
      <c r="H13438">
        <v>20251007820492</v>
      </c>
      <c r="I13438">
        <v>8.64</v>
      </c>
      <c r="J13438" s="289" t="s">
        <v>280</v>
      </c>
      <c r="K13438" s="289" t="s">
        <v>29881</v>
      </c>
      <c r="L13438" s="289" t="s">
        <v>275</v>
      </c>
      <c r="M13438" s="289" t="s">
        <v>30076</v>
      </c>
      <c r="N13438" s="289" t="s">
        <v>868</v>
      </c>
      <c r="O13438" s="289" t="s">
        <v>2173</v>
      </c>
      <c r="P13438" s="289" t="str">
        <f>VLOOKUP(CAT_Details[[#This Row],[Delivery Bp Customer Code]],Table6[],2,0)</f>
        <v>OYL1</v>
      </c>
    </row>
    <row r="13439" spans="1:16" x14ac:dyDescent="0.25">
      <c r="A13439" s="289" t="s">
        <v>75</v>
      </c>
      <c r="B13439">
        <v>1</v>
      </c>
      <c r="C13439">
        <v>11.42</v>
      </c>
      <c r="D13439">
        <v>7.0000000000000007E-2</v>
      </c>
      <c r="E13439" s="289" t="s">
        <v>29884</v>
      </c>
      <c r="F13439">
        <v>5017646587</v>
      </c>
      <c r="G13439" s="276">
        <v>45947</v>
      </c>
      <c r="H13439">
        <v>20251009822604</v>
      </c>
      <c r="I13439">
        <v>7.1999999999999995E-2</v>
      </c>
      <c r="J13439" s="289" t="s">
        <v>280</v>
      </c>
      <c r="K13439" s="289" t="s">
        <v>29885</v>
      </c>
      <c r="L13439" s="289" t="s">
        <v>275</v>
      </c>
      <c r="M13439" s="289" t="s">
        <v>30076</v>
      </c>
      <c r="N13439" s="289" t="s">
        <v>14564</v>
      </c>
      <c r="O13439" s="289" t="s">
        <v>2173</v>
      </c>
      <c r="P13439" s="289" t="str">
        <f>VLOOKUP(CAT_Details[[#This Row],[Delivery Bp Customer Code]],Table6[],2,0)</f>
        <v>OYL1</v>
      </c>
    </row>
    <row r="13440" spans="1:16" x14ac:dyDescent="0.25">
      <c r="A13440" s="289" t="s">
        <v>75</v>
      </c>
      <c r="B13440">
        <v>1</v>
      </c>
      <c r="C13440">
        <v>38</v>
      </c>
      <c r="D13440">
        <v>0.2</v>
      </c>
      <c r="E13440" s="289" t="s">
        <v>30117</v>
      </c>
      <c r="F13440">
        <v>5017662416</v>
      </c>
      <c r="G13440" s="276">
        <v>45947</v>
      </c>
      <c r="H13440">
        <v>20251010823211</v>
      </c>
      <c r="I13440">
        <v>0.192</v>
      </c>
      <c r="J13440" s="289" t="s">
        <v>273</v>
      </c>
      <c r="K13440" s="289" t="s">
        <v>30118</v>
      </c>
      <c r="L13440" s="289" t="s">
        <v>275</v>
      </c>
      <c r="M13440" s="289" t="s">
        <v>30094</v>
      </c>
      <c r="N13440" s="289" t="s">
        <v>1011</v>
      </c>
      <c r="O13440" s="289" t="s">
        <v>2173</v>
      </c>
      <c r="P13440" s="289" t="str">
        <f>VLOOKUP(CAT_Details[[#This Row],[Delivery Bp Customer Code]],Table6[],2,0)</f>
        <v>OYL1</v>
      </c>
    </row>
    <row r="13441" spans="1:16" x14ac:dyDescent="0.25">
      <c r="A13441" s="289" t="s">
        <v>17052</v>
      </c>
      <c r="B13441">
        <v>1</v>
      </c>
      <c r="C13441">
        <v>9</v>
      </c>
      <c r="D13441">
        <v>7.0000000000000007E-2</v>
      </c>
      <c r="E13441" s="289" t="s">
        <v>29543</v>
      </c>
      <c r="F13441">
        <v>5017583911</v>
      </c>
      <c r="G13441" s="276">
        <v>45947</v>
      </c>
      <c r="H13441">
        <v>20251002817829</v>
      </c>
      <c r="I13441">
        <v>2.5000000000000001E-2</v>
      </c>
      <c r="J13441" s="289" t="s">
        <v>764</v>
      </c>
      <c r="K13441" s="289" t="s">
        <v>29544</v>
      </c>
      <c r="L13441" s="289" t="s">
        <v>280</v>
      </c>
      <c r="M13441" s="289" t="s">
        <v>29886</v>
      </c>
      <c r="N13441" s="289" t="s">
        <v>766</v>
      </c>
      <c r="O13441" s="289" t="s">
        <v>18284</v>
      </c>
      <c r="P13441" s="289">
        <f>VLOOKUP(CAT_Details[[#This Row],[Delivery Bp Customer Code]],Table6[],2,0)</f>
        <v>3705</v>
      </c>
    </row>
    <row r="13442" spans="1:16" x14ac:dyDescent="0.25">
      <c r="A13442" s="289" t="s">
        <v>17052</v>
      </c>
      <c r="B13442">
        <v>4</v>
      </c>
      <c r="C13442">
        <v>2200</v>
      </c>
      <c r="D13442">
        <v>1.82</v>
      </c>
      <c r="E13442" s="289" t="s">
        <v>29547</v>
      </c>
      <c r="F13442">
        <v>5017599684</v>
      </c>
      <c r="G13442" s="276">
        <v>45947</v>
      </c>
      <c r="H13442">
        <v>20251008821047</v>
      </c>
      <c r="I13442">
        <v>3.488</v>
      </c>
      <c r="J13442" s="289" t="s">
        <v>853</v>
      </c>
      <c r="K13442" s="289" t="s">
        <v>29548</v>
      </c>
      <c r="L13442" s="289" t="s">
        <v>280</v>
      </c>
      <c r="M13442" s="289" t="s">
        <v>29831</v>
      </c>
      <c r="N13442" s="289" t="s">
        <v>22845</v>
      </c>
      <c r="O13442" s="289" t="s">
        <v>18284</v>
      </c>
      <c r="P13442" s="289">
        <f>VLOOKUP(CAT_Details[[#This Row],[Delivery Bp Customer Code]],Table6[],2,0)</f>
        <v>3705</v>
      </c>
    </row>
    <row r="13443" spans="1:16" x14ac:dyDescent="0.25">
      <c r="A13443" s="289" t="s">
        <v>17052</v>
      </c>
      <c r="B13443">
        <v>1</v>
      </c>
      <c r="C13443">
        <v>115</v>
      </c>
      <c r="D13443">
        <v>0.5</v>
      </c>
      <c r="E13443" s="289" t="s">
        <v>29894</v>
      </c>
      <c r="F13443">
        <v>5017631597</v>
      </c>
      <c r="G13443" s="276">
        <v>45947</v>
      </c>
      <c r="H13443">
        <v>20251002817724</v>
      </c>
      <c r="I13443">
        <v>1.8839999999999999</v>
      </c>
      <c r="J13443" s="289" t="s">
        <v>275</v>
      </c>
      <c r="K13443" s="289" t="s">
        <v>29895</v>
      </c>
      <c r="L13443" s="289" t="s">
        <v>280</v>
      </c>
      <c r="M13443" s="289" t="s">
        <v>30132</v>
      </c>
      <c r="N13443" s="289" t="s">
        <v>18883</v>
      </c>
      <c r="O13443" s="289" t="s">
        <v>18284</v>
      </c>
      <c r="P13443" s="289">
        <f>VLOOKUP(CAT_Details[[#This Row],[Delivery Bp Customer Code]],Table6[],2,0)</f>
        <v>3705</v>
      </c>
    </row>
    <row r="13444" spans="1:16" x14ac:dyDescent="0.25">
      <c r="A13444" s="289" t="s">
        <v>17052</v>
      </c>
      <c r="B13444">
        <v>2</v>
      </c>
      <c r="C13444">
        <v>27.4</v>
      </c>
      <c r="D13444">
        <v>0.09</v>
      </c>
      <c r="E13444" s="289" t="s">
        <v>29894</v>
      </c>
      <c r="F13444">
        <v>5017631598</v>
      </c>
      <c r="G13444" s="276">
        <v>45947</v>
      </c>
      <c r="H13444">
        <v>20251009822832</v>
      </c>
      <c r="I13444">
        <v>4.2000000000000003E-2</v>
      </c>
      <c r="J13444" s="289" t="s">
        <v>275</v>
      </c>
      <c r="K13444" s="289" t="s">
        <v>29896</v>
      </c>
      <c r="L13444" s="289" t="s">
        <v>280</v>
      </c>
      <c r="M13444" s="289" t="s">
        <v>30132</v>
      </c>
      <c r="N13444" s="289" t="s">
        <v>18883</v>
      </c>
      <c r="O13444" s="289" t="s">
        <v>18284</v>
      </c>
      <c r="P13444" s="289">
        <f>VLOOKUP(CAT_Details[[#This Row],[Delivery Bp Customer Code]],Table6[],2,0)</f>
        <v>3705</v>
      </c>
    </row>
    <row r="13445" spans="1:16" x14ac:dyDescent="0.25">
      <c r="A13445" s="289" t="s">
        <v>17052</v>
      </c>
      <c r="B13445">
        <v>3</v>
      </c>
      <c r="C13445">
        <v>19</v>
      </c>
      <c r="D13445">
        <v>0.05</v>
      </c>
      <c r="E13445" s="289" t="s">
        <v>29897</v>
      </c>
      <c r="F13445">
        <v>5017631766</v>
      </c>
      <c r="G13445" s="276">
        <v>45947</v>
      </c>
      <c r="H13445">
        <v>20251006819369</v>
      </c>
      <c r="I13445">
        <v>1.2E-2</v>
      </c>
      <c r="J13445" s="289" t="s">
        <v>275</v>
      </c>
      <c r="K13445" s="289" t="s">
        <v>29898</v>
      </c>
      <c r="L13445" s="289" t="s">
        <v>280</v>
      </c>
      <c r="M13445" s="289" t="s">
        <v>30132</v>
      </c>
      <c r="N13445" s="289" t="s">
        <v>27914</v>
      </c>
      <c r="O13445" s="289" t="s">
        <v>18284</v>
      </c>
      <c r="P13445" s="289">
        <f>VLOOKUP(CAT_Details[[#This Row],[Delivery Bp Customer Code]],Table6[],2,0)</f>
        <v>3705</v>
      </c>
    </row>
    <row r="13446" spans="1:16" x14ac:dyDescent="0.25">
      <c r="A13446" s="289" t="s">
        <v>17052</v>
      </c>
      <c r="B13446">
        <v>2</v>
      </c>
      <c r="C13446">
        <v>1494</v>
      </c>
      <c r="D13446">
        <v>1.56</v>
      </c>
      <c r="E13446" s="289" t="s">
        <v>29903</v>
      </c>
      <c r="F13446">
        <v>5017632095</v>
      </c>
      <c r="G13446" s="276">
        <v>45947</v>
      </c>
      <c r="H13446">
        <v>20251009822703</v>
      </c>
      <c r="I13446">
        <v>1.484</v>
      </c>
      <c r="J13446" s="289" t="s">
        <v>302</v>
      </c>
      <c r="K13446" s="289" t="s">
        <v>29904</v>
      </c>
      <c r="L13446" s="289" t="s">
        <v>280</v>
      </c>
      <c r="M13446" s="289" t="s">
        <v>30105</v>
      </c>
      <c r="N13446" s="289" t="s">
        <v>19572</v>
      </c>
      <c r="O13446" s="289" t="s">
        <v>18284</v>
      </c>
      <c r="P13446" s="289">
        <f>VLOOKUP(CAT_Details[[#This Row],[Delivery Bp Customer Code]],Table6[],2,0)</f>
        <v>3705</v>
      </c>
    </row>
    <row r="13447" spans="1:16" x14ac:dyDescent="0.25">
      <c r="A13447" s="289" t="s">
        <v>17052</v>
      </c>
      <c r="B13447">
        <v>6</v>
      </c>
      <c r="C13447">
        <v>2395</v>
      </c>
      <c r="D13447">
        <v>1.71</v>
      </c>
      <c r="E13447" s="289" t="s">
        <v>29905</v>
      </c>
      <c r="F13447">
        <v>5017632134</v>
      </c>
      <c r="G13447" s="276">
        <v>45947</v>
      </c>
      <c r="H13447">
        <v>20251010823248</v>
      </c>
      <c r="I13447">
        <v>2.21</v>
      </c>
      <c r="J13447" s="289" t="s">
        <v>275</v>
      </c>
      <c r="K13447" s="289" t="s">
        <v>29906</v>
      </c>
      <c r="L13447" s="289" t="s">
        <v>280</v>
      </c>
      <c r="M13447" s="289" t="s">
        <v>30132</v>
      </c>
      <c r="N13447" s="289" t="s">
        <v>20241</v>
      </c>
      <c r="O13447" s="289" t="s">
        <v>18284</v>
      </c>
      <c r="P13447" s="289">
        <f>VLOOKUP(CAT_Details[[#This Row],[Delivery Bp Customer Code]],Table6[],2,0)</f>
        <v>3705</v>
      </c>
    </row>
    <row r="13448" spans="1:16" x14ac:dyDescent="0.25">
      <c r="A13448" s="289" t="s">
        <v>17052</v>
      </c>
      <c r="B13448">
        <v>1</v>
      </c>
      <c r="C13448">
        <v>50</v>
      </c>
      <c r="D13448">
        <v>0.5</v>
      </c>
      <c r="E13448" s="289" t="s">
        <v>29907</v>
      </c>
      <c r="F13448">
        <v>5017632151</v>
      </c>
      <c r="G13448" s="276">
        <v>45947</v>
      </c>
      <c r="H13448">
        <v>20251009822513</v>
      </c>
      <c r="I13448">
        <v>0.36</v>
      </c>
      <c r="J13448" s="289" t="s">
        <v>275</v>
      </c>
      <c r="K13448" s="289" t="s">
        <v>29908</v>
      </c>
      <c r="L13448" s="289" t="s">
        <v>280</v>
      </c>
      <c r="M13448" s="289" t="s">
        <v>30132</v>
      </c>
      <c r="N13448" s="289" t="s">
        <v>18889</v>
      </c>
      <c r="O13448" s="289" t="s">
        <v>18284</v>
      </c>
      <c r="P13448" s="289">
        <f>VLOOKUP(CAT_Details[[#This Row],[Delivery Bp Customer Code]],Table6[],2,0)</f>
        <v>3705</v>
      </c>
    </row>
    <row r="13449" spans="1:16" x14ac:dyDescent="0.25">
      <c r="A13449" s="289" t="s">
        <v>17052</v>
      </c>
      <c r="B13449">
        <v>1</v>
      </c>
      <c r="C13449">
        <v>94</v>
      </c>
      <c r="D13449">
        <v>0.34</v>
      </c>
      <c r="E13449" s="289" t="s">
        <v>29911</v>
      </c>
      <c r="F13449">
        <v>5017632158</v>
      </c>
      <c r="G13449" s="276">
        <v>45947</v>
      </c>
      <c r="H13449">
        <v>20251009822229</v>
      </c>
      <c r="I13449">
        <v>0.44</v>
      </c>
      <c r="J13449" s="289" t="s">
        <v>275</v>
      </c>
      <c r="K13449" s="289" t="s">
        <v>29912</v>
      </c>
      <c r="L13449" s="289" t="s">
        <v>280</v>
      </c>
      <c r="M13449" s="289" t="s">
        <v>30132</v>
      </c>
      <c r="N13449" s="289" t="s">
        <v>18877</v>
      </c>
      <c r="O13449" s="289" t="s">
        <v>18284</v>
      </c>
      <c r="P13449" s="289">
        <f>VLOOKUP(CAT_Details[[#This Row],[Delivery Bp Customer Code]],Table6[],2,0)</f>
        <v>3705</v>
      </c>
    </row>
    <row r="13450" spans="1:16" x14ac:dyDescent="0.25">
      <c r="A13450" s="289" t="s">
        <v>17052</v>
      </c>
      <c r="B13450">
        <v>1</v>
      </c>
      <c r="C13450">
        <v>382</v>
      </c>
      <c r="D13450">
        <v>0.4</v>
      </c>
      <c r="E13450" s="289" t="s">
        <v>29913</v>
      </c>
      <c r="F13450">
        <v>5017632219</v>
      </c>
      <c r="G13450" s="276">
        <v>45947</v>
      </c>
      <c r="H13450">
        <v>20251009822191</v>
      </c>
      <c r="I13450">
        <v>0.48</v>
      </c>
      <c r="J13450" s="289" t="s">
        <v>275</v>
      </c>
      <c r="K13450" s="289" t="s">
        <v>29914</v>
      </c>
      <c r="L13450" s="289" t="s">
        <v>280</v>
      </c>
      <c r="M13450" s="289" t="s">
        <v>30132</v>
      </c>
      <c r="N13450" s="289" t="s">
        <v>24360</v>
      </c>
      <c r="O13450" s="289" t="s">
        <v>18284</v>
      </c>
      <c r="P13450" s="289">
        <f>VLOOKUP(CAT_Details[[#This Row],[Delivery Bp Customer Code]],Table6[],2,0)</f>
        <v>3705</v>
      </c>
    </row>
    <row r="13451" spans="1:16" x14ac:dyDescent="0.25">
      <c r="A13451" s="289" t="s">
        <v>17052</v>
      </c>
      <c r="B13451">
        <v>1</v>
      </c>
      <c r="C13451">
        <v>70</v>
      </c>
      <c r="D13451">
        <v>0.4</v>
      </c>
      <c r="E13451" s="289" t="s">
        <v>29915</v>
      </c>
      <c r="F13451">
        <v>5017632241</v>
      </c>
      <c r="G13451" s="276">
        <v>45947</v>
      </c>
      <c r="H13451">
        <v>20251007820719</v>
      </c>
      <c r="I13451">
        <v>0.48</v>
      </c>
      <c r="J13451" s="289" t="s">
        <v>275</v>
      </c>
      <c r="K13451" s="289" t="s">
        <v>29916</v>
      </c>
      <c r="L13451" s="289" t="s">
        <v>280</v>
      </c>
      <c r="M13451" s="289" t="s">
        <v>30132</v>
      </c>
      <c r="N13451" s="289" t="s">
        <v>22206</v>
      </c>
      <c r="O13451" s="289" t="s">
        <v>18284</v>
      </c>
      <c r="P13451" s="289">
        <f>VLOOKUP(CAT_Details[[#This Row],[Delivery Bp Customer Code]],Table6[],2,0)</f>
        <v>3705</v>
      </c>
    </row>
    <row r="13452" spans="1:16" x14ac:dyDescent="0.25">
      <c r="A13452" s="289" t="s">
        <v>3329</v>
      </c>
      <c r="B13452">
        <v>23</v>
      </c>
      <c r="C13452">
        <v>16030</v>
      </c>
      <c r="D13452">
        <v>9.39</v>
      </c>
      <c r="E13452" s="289" t="s">
        <v>29570</v>
      </c>
      <c r="F13452">
        <v>5017583302</v>
      </c>
      <c r="G13452" s="276">
        <v>45947</v>
      </c>
      <c r="H13452">
        <v>20251003818566</v>
      </c>
      <c r="I13452">
        <v>15.512</v>
      </c>
      <c r="J13452" s="289" t="s">
        <v>383</v>
      </c>
      <c r="K13452" s="289" t="s">
        <v>29571</v>
      </c>
      <c r="L13452" s="289" t="s">
        <v>275</v>
      </c>
      <c r="M13452" s="289" t="s">
        <v>29935</v>
      </c>
      <c r="N13452" s="289" t="s">
        <v>3781</v>
      </c>
      <c r="O13452" s="289" t="s">
        <v>3332</v>
      </c>
      <c r="P13452" s="289">
        <f>VLOOKUP(CAT_Details[[#This Row],[Delivery Bp Customer Code]],Table6[],2,0)</f>
        <v>3402</v>
      </c>
    </row>
    <row r="13453" spans="1:16" x14ac:dyDescent="0.25">
      <c r="A13453" s="289" t="s">
        <v>3329</v>
      </c>
      <c r="B13453">
        <v>5</v>
      </c>
      <c r="C13453">
        <v>319</v>
      </c>
      <c r="D13453">
        <v>1.2</v>
      </c>
      <c r="E13453" s="289" t="s">
        <v>29584</v>
      </c>
      <c r="F13453">
        <v>5017599990</v>
      </c>
      <c r="G13453" s="276">
        <v>45947</v>
      </c>
      <c r="H13453">
        <v>20251007820013</v>
      </c>
      <c r="I13453">
        <v>2.016</v>
      </c>
      <c r="J13453" s="289" t="s">
        <v>401</v>
      </c>
      <c r="K13453" s="289" t="s">
        <v>29585</v>
      </c>
      <c r="L13453" s="289" t="s">
        <v>275</v>
      </c>
      <c r="M13453" s="289" t="s">
        <v>29937</v>
      </c>
      <c r="N13453" s="289" t="s">
        <v>2533</v>
      </c>
      <c r="O13453" s="289" t="s">
        <v>3332</v>
      </c>
      <c r="P13453" s="289">
        <f>VLOOKUP(CAT_Details[[#This Row],[Delivery Bp Customer Code]],Table6[],2,0)</f>
        <v>3402</v>
      </c>
    </row>
    <row r="13454" spans="1:16" x14ac:dyDescent="0.25">
      <c r="A13454" s="289" t="s">
        <v>3329</v>
      </c>
      <c r="B13454">
        <v>1</v>
      </c>
      <c r="C13454">
        <v>115</v>
      </c>
      <c r="D13454">
        <v>0.4</v>
      </c>
      <c r="E13454" s="289" t="s">
        <v>29769</v>
      </c>
      <c r="F13454">
        <v>5017615593</v>
      </c>
      <c r="G13454" s="276">
        <v>45947</v>
      </c>
      <c r="H13454">
        <v>20251008821702</v>
      </c>
      <c r="I13454">
        <v>0.94099999999999995</v>
      </c>
      <c r="J13454" s="289" t="s">
        <v>324</v>
      </c>
      <c r="K13454" s="289" t="s">
        <v>29770</v>
      </c>
      <c r="L13454" s="289" t="s">
        <v>275</v>
      </c>
      <c r="M13454" s="289" t="s">
        <v>30187</v>
      </c>
      <c r="N13454" s="289" t="s">
        <v>5504</v>
      </c>
      <c r="O13454" s="289" t="s">
        <v>3332</v>
      </c>
      <c r="P13454" s="289">
        <f>VLOOKUP(CAT_Details[[#This Row],[Delivery Bp Customer Code]],Table6[],2,0)</f>
        <v>3402</v>
      </c>
    </row>
    <row r="13455" spans="1:16" x14ac:dyDescent="0.25">
      <c r="A13455" s="289" t="s">
        <v>3329</v>
      </c>
      <c r="B13455">
        <v>3</v>
      </c>
      <c r="C13455">
        <v>2016</v>
      </c>
      <c r="D13455">
        <v>1.2</v>
      </c>
      <c r="E13455" s="289" t="s">
        <v>29773</v>
      </c>
      <c r="F13455">
        <v>5017615634</v>
      </c>
      <c r="G13455" s="276">
        <v>45947</v>
      </c>
      <c r="H13455">
        <v>20251008821642</v>
      </c>
      <c r="I13455">
        <v>1.2190000000000001</v>
      </c>
      <c r="J13455" s="289" t="s">
        <v>1047</v>
      </c>
      <c r="K13455" s="289" t="s">
        <v>29774</v>
      </c>
      <c r="L13455" s="289" t="s">
        <v>275</v>
      </c>
      <c r="M13455" s="289" t="s">
        <v>30131</v>
      </c>
      <c r="N13455" s="289" t="s">
        <v>1049</v>
      </c>
      <c r="O13455" s="289" t="s">
        <v>3332</v>
      </c>
      <c r="P13455" s="289">
        <f>VLOOKUP(CAT_Details[[#This Row],[Delivery Bp Customer Code]],Table6[],2,0)</f>
        <v>3402</v>
      </c>
    </row>
    <row r="13456" spans="1:16" x14ac:dyDescent="0.25">
      <c r="A13456" s="289" t="s">
        <v>3329</v>
      </c>
      <c r="B13456">
        <v>2</v>
      </c>
      <c r="C13456">
        <v>180</v>
      </c>
      <c r="D13456">
        <v>0.6</v>
      </c>
      <c r="E13456" s="289" t="s">
        <v>29940</v>
      </c>
      <c r="F13456">
        <v>5017631889</v>
      </c>
      <c r="G13456" s="276">
        <v>45947</v>
      </c>
      <c r="H13456">
        <v>20251009822164</v>
      </c>
      <c r="I13456">
        <v>0.86399999999999999</v>
      </c>
      <c r="J13456" s="289" t="s">
        <v>350</v>
      </c>
      <c r="K13456" s="289" t="s">
        <v>29941</v>
      </c>
      <c r="L13456" s="289" t="s">
        <v>275</v>
      </c>
      <c r="M13456" s="289" t="s">
        <v>30074</v>
      </c>
      <c r="N13456" s="289" t="s">
        <v>743</v>
      </c>
      <c r="O13456" s="289" t="s">
        <v>3332</v>
      </c>
      <c r="P13456" s="289">
        <f>VLOOKUP(CAT_Details[[#This Row],[Delivery Bp Customer Code]],Table6[],2,0)</f>
        <v>3402</v>
      </c>
    </row>
    <row r="13457" spans="1:16" x14ac:dyDescent="0.25">
      <c r="A13457" s="289" t="s">
        <v>3329</v>
      </c>
      <c r="B13457">
        <v>1</v>
      </c>
      <c r="C13457">
        <v>59</v>
      </c>
      <c r="D13457">
        <v>0.2</v>
      </c>
      <c r="E13457" s="289" t="s">
        <v>29872</v>
      </c>
      <c r="F13457">
        <v>5017632104</v>
      </c>
      <c r="G13457" s="276">
        <v>45947</v>
      </c>
      <c r="H13457">
        <v>20251002817312</v>
      </c>
      <c r="I13457">
        <v>0.35</v>
      </c>
      <c r="J13457" s="289" t="s">
        <v>350</v>
      </c>
      <c r="K13457" s="289" t="s">
        <v>29944</v>
      </c>
      <c r="L13457" s="289" t="s">
        <v>275</v>
      </c>
      <c r="M13457" s="289" t="s">
        <v>30074</v>
      </c>
      <c r="N13457" s="289" t="s">
        <v>704</v>
      </c>
      <c r="O13457" s="289" t="s">
        <v>3332</v>
      </c>
      <c r="P13457" s="289">
        <f>VLOOKUP(CAT_Details[[#This Row],[Delivery Bp Customer Code]],Table6[],2,0)</f>
        <v>3402</v>
      </c>
    </row>
    <row r="13458" spans="1:16" x14ac:dyDescent="0.25">
      <c r="A13458" s="289" t="s">
        <v>3329</v>
      </c>
      <c r="B13458">
        <v>1</v>
      </c>
      <c r="C13458">
        <v>61</v>
      </c>
      <c r="D13458">
        <v>0.4</v>
      </c>
      <c r="E13458" s="289" t="s">
        <v>29945</v>
      </c>
      <c r="F13458">
        <v>5017632145</v>
      </c>
      <c r="G13458" s="276">
        <v>45947</v>
      </c>
      <c r="H13458">
        <v>20251009822786</v>
      </c>
      <c r="I13458">
        <v>0.89300000000000002</v>
      </c>
      <c r="J13458" s="289" t="s">
        <v>350</v>
      </c>
      <c r="K13458" s="289" t="s">
        <v>29946</v>
      </c>
      <c r="L13458" s="289" t="s">
        <v>275</v>
      </c>
      <c r="M13458" s="289" t="s">
        <v>30074</v>
      </c>
      <c r="N13458" s="289" t="s">
        <v>23742</v>
      </c>
      <c r="O13458" s="289" t="s">
        <v>3332</v>
      </c>
      <c r="P13458" s="289">
        <f>VLOOKUP(CAT_Details[[#This Row],[Delivery Bp Customer Code]],Table6[],2,0)</f>
        <v>3402</v>
      </c>
    </row>
    <row r="13459" spans="1:16" x14ac:dyDescent="0.25">
      <c r="A13459" s="289" t="s">
        <v>3329</v>
      </c>
      <c r="B13459">
        <v>14</v>
      </c>
      <c r="C13459">
        <v>700</v>
      </c>
      <c r="D13459">
        <v>9.6</v>
      </c>
      <c r="E13459" s="289" t="s">
        <v>30212</v>
      </c>
      <c r="F13459">
        <v>5017662564</v>
      </c>
      <c r="G13459" s="276">
        <v>45947</v>
      </c>
      <c r="H13459">
        <v>20251014824943</v>
      </c>
      <c r="I13459">
        <v>21.484999999999999</v>
      </c>
      <c r="J13459" s="289" t="s">
        <v>273</v>
      </c>
      <c r="K13459" s="289" t="s">
        <v>30213</v>
      </c>
      <c r="L13459" s="289" t="s">
        <v>275</v>
      </c>
      <c r="M13459" s="289" t="s">
        <v>30094</v>
      </c>
      <c r="N13459" s="289" t="s">
        <v>1240</v>
      </c>
      <c r="O13459" s="289" t="s">
        <v>3332</v>
      </c>
      <c r="P13459" s="289">
        <f>VLOOKUP(CAT_Details[[#This Row],[Delivery Bp Customer Code]],Table6[],2,0)</f>
        <v>3402</v>
      </c>
    </row>
    <row r="13460" spans="1:16" x14ac:dyDescent="0.25">
      <c r="A13460" s="289" t="s">
        <v>14512</v>
      </c>
      <c r="B13460">
        <v>60</v>
      </c>
      <c r="C13460">
        <v>10811.4</v>
      </c>
      <c r="D13460">
        <v>12.44</v>
      </c>
      <c r="E13460" s="289" t="s">
        <v>30238</v>
      </c>
      <c r="F13460">
        <v>5017674446</v>
      </c>
      <c r="G13460" s="276">
        <v>45947</v>
      </c>
      <c r="I13460">
        <v>27.396999999999998</v>
      </c>
      <c r="J13460" s="289" t="s">
        <v>15063</v>
      </c>
      <c r="K13460" s="289" t="s">
        <v>30239</v>
      </c>
      <c r="L13460" s="289" t="s">
        <v>273</v>
      </c>
      <c r="M13460" s="289"/>
      <c r="N13460" s="289" t="s">
        <v>30240</v>
      </c>
      <c r="O13460" s="289" t="s">
        <v>14517</v>
      </c>
      <c r="P13460" s="289" t="str">
        <f>VLOOKUP(CAT_Details[[#This Row],[Delivery Bp Customer Code]],Table6[],2,0)</f>
        <v>No Loc</v>
      </c>
    </row>
    <row r="13461" spans="1:16" x14ac:dyDescent="0.25">
      <c r="A13461" s="289" t="s">
        <v>76</v>
      </c>
      <c r="B13461">
        <v>1</v>
      </c>
      <c r="C13461">
        <v>9</v>
      </c>
      <c r="D13461">
        <v>0.09</v>
      </c>
      <c r="E13461" s="289" t="s">
        <v>29974</v>
      </c>
      <c r="F13461">
        <v>5017632067</v>
      </c>
      <c r="G13461" s="276">
        <v>45947</v>
      </c>
      <c r="H13461">
        <v>20251010823112</v>
      </c>
      <c r="I13461">
        <v>0.03</v>
      </c>
      <c r="J13461" s="289" t="s">
        <v>350</v>
      </c>
      <c r="K13461" s="289" t="s">
        <v>29975</v>
      </c>
      <c r="L13461" s="289" t="s">
        <v>275</v>
      </c>
      <c r="M13461" s="289" t="s">
        <v>30074</v>
      </c>
      <c r="N13461" s="289" t="s">
        <v>948</v>
      </c>
      <c r="O13461" s="289" t="s">
        <v>16049</v>
      </c>
      <c r="P13461" s="289" t="str">
        <f>VLOOKUP(CAT_Details[[#This Row],[Delivery Bp Customer Code]],Table6[],2,0)</f>
        <v>MZ02</v>
      </c>
    </row>
    <row r="13462" spans="1:16" x14ac:dyDescent="0.25">
      <c r="A13462" s="289" t="s">
        <v>74</v>
      </c>
      <c r="B13462">
        <v>55</v>
      </c>
      <c r="C13462">
        <v>6274</v>
      </c>
      <c r="D13462">
        <v>18.95</v>
      </c>
      <c r="E13462" s="289" t="s">
        <v>29385</v>
      </c>
      <c r="F13462">
        <v>5017566848</v>
      </c>
      <c r="G13462" s="276">
        <v>45947</v>
      </c>
      <c r="H13462">
        <v>20251002817961</v>
      </c>
      <c r="I13462">
        <v>41.92</v>
      </c>
      <c r="J13462" s="289" t="s">
        <v>756</v>
      </c>
      <c r="K13462" s="289" t="s">
        <v>29386</v>
      </c>
      <c r="L13462" s="289" t="s">
        <v>275</v>
      </c>
      <c r="M13462" s="289" t="s">
        <v>30264</v>
      </c>
      <c r="N13462" s="289" t="s">
        <v>22780</v>
      </c>
      <c r="O13462" s="289" t="s">
        <v>22256</v>
      </c>
      <c r="P13462" s="289" t="str">
        <f>VLOOKUP(CAT_Details[[#This Row],[Delivery Bp Customer Code]],Table6[],2,0)</f>
        <v>DX01-L5</v>
      </c>
    </row>
    <row r="13463" spans="1:16" x14ac:dyDescent="0.25">
      <c r="A13463" s="289" t="s">
        <v>74</v>
      </c>
      <c r="B13463">
        <v>108</v>
      </c>
      <c r="C13463">
        <v>9605</v>
      </c>
      <c r="D13463">
        <v>13.6</v>
      </c>
      <c r="E13463" s="289" t="s">
        <v>29391</v>
      </c>
      <c r="F13463">
        <v>5017567010</v>
      </c>
      <c r="G13463" s="276">
        <v>45947</v>
      </c>
      <c r="H13463">
        <v>20251002817964</v>
      </c>
      <c r="I13463">
        <v>45.619</v>
      </c>
      <c r="J13463" s="289" t="s">
        <v>756</v>
      </c>
      <c r="K13463" s="289" t="s">
        <v>29392</v>
      </c>
      <c r="L13463" s="289" t="s">
        <v>275</v>
      </c>
      <c r="M13463" s="289" t="s">
        <v>30264</v>
      </c>
      <c r="N13463" s="289" t="s">
        <v>22780</v>
      </c>
      <c r="O13463" s="289" t="s">
        <v>22256</v>
      </c>
      <c r="P13463" s="289" t="str">
        <f>VLOOKUP(CAT_Details[[#This Row],[Delivery Bp Customer Code]],Table6[],2,0)</f>
        <v>DX01-L5</v>
      </c>
    </row>
    <row r="13464" spans="1:16" x14ac:dyDescent="0.25">
      <c r="A13464" s="289" t="s">
        <v>74</v>
      </c>
      <c r="B13464">
        <v>17</v>
      </c>
      <c r="C13464">
        <v>1698.45</v>
      </c>
      <c r="D13464">
        <v>7.62</v>
      </c>
      <c r="E13464" s="289" t="s">
        <v>29608</v>
      </c>
      <c r="F13464">
        <v>5017583243</v>
      </c>
      <c r="G13464" s="276">
        <v>45947</v>
      </c>
      <c r="H13464">
        <v>20251007820005</v>
      </c>
      <c r="I13464">
        <v>14.247999999999999</v>
      </c>
      <c r="J13464" s="289" t="s">
        <v>287</v>
      </c>
      <c r="K13464" s="289" t="s">
        <v>29609</v>
      </c>
      <c r="L13464" s="289" t="s">
        <v>275</v>
      </c>
      <c r="M13464" s="289" t="s">
        <v>29934</v>
      </c>
      <c r="N13464" s="289" t="s">
        <v>1198</v>
      </c>
      <c r="O13464" s="289" t="s">
        <v>22256</v>
      </c>
      <c r="P13464" s="289" t="str">
        <f>VLOOKUP(CAT_Details[[#This Row],[Delivery Bp Customer Code]],Table6[],2,0)</f>
        <v>DX01-L5</v>
      </c>
    </row>
    <row r="13465" spans="1:16" x14ac:dyDescent="0.25">
      <c r="A13465" s="289" t="s">
        <v>74</v>
      </c>
      <c r="B13465">
        <v>4</v>
      </c>
      <c r="C13465">
        <v>1560</v>
      </c>
      <c r="D13465">
        <v>1.6</v>
      </c>
      <c r="E13465" s="289" t="s">
        <v>29638</v>
      </c>
      <c r="F13465">
        <v>5017600142</v>
      </c>
      <c r="G13465" s="276">
        <v>45947</v>
      </c>
      <c r="H13465">
        <v>20251008821056</v>
      </c>
      <c r="I13465">
        <v>3.84</v>
      </c>
      <c r="J13465" s="289" t="s">
        <v>294</v>
      </c>
      <c r="K13465" s="289" t="s">
        <v>29639</v>
      </c>
      <c r="L13465" s="289" t="s">
        <v>275</v>
      </c>
      <c r="M13465" s="289" t="s">
        <v>30102</v>
      </c>
      <c r="N13465" s="289" t="s">
        <v>297</v>
      </c>
      <c r="O13465" s="289" t="s">
        <v>22256</v>
      </c>
      <c r="P13465" s="289" t="str">
        <f>VLOOKUP(CAT_Details[[#This Row],[Delivery Bp Customer Code]],Table6[],2,0)</f>
        <v>DX01-L5</v>
      </c>
    </row>
    <row r="13466" spans="1:16" x14ac:dyDescent="0.25">
      <c r="A13466" s="289" t="s">
        <v>74</v>
      </c>
      <c r="B13466">
        <v>13</v>
      </c>
      <c r="C13466">
        <v>2015</v>
      </c>
      <c r="D13466">
        <v>5.64</v>
      </c>
      <c r="E13466" s="289" t="s">
        <v>29640</v>
      </c>
      <c r="F13466">
        <v>5017600155</v>
      </c>
      <c r="G13466" s="276">
        <v>45947</v>
      </c>
      <c r="H13466">
        <v>20251008821296</v>
      </c>
      <c r="I13466">
        <v>13.52</v>
      </c>
      <c r="J13466" s="289" t="s">
        <v>294</v>
      </c>
      <c r="K13466" s="289" t="s">
        <v>29641</v>
      </c>
      <c r="L13466" s="289" t="s">
        <v>275</v>
      </c>
      <c r="M13466" s="289" t="s">
        <v>29856</v>
      </c>
      <c r="N13466" s="289" t="s">
        <v>16159</v>
      </c>
      <c r="O13466" s="289" t="s">
        <v>22256</v>
      </c>
      <c r="P13466" s="289" t="str">
        <f>VLOOKUP(CAT_Details[[#This Row],[Delivery Bp Customer Code]],Table6[],2,0)</f>
        <v>DX01-L5</v>
      </c>
    </row>
    <row r="13467" spans="1:16" x14ac:dyDescent="0.25">
      <c r="A13467" s="289" t="s">
        <v>74</v>
      </c>
      <c r="B13467">
        <v>6</v>
      </c>
      <c r="C13467">
        <v>2016</v>
      </c>
      <c r="D13467">
        <v>2.99</v>
      </c>
      <c r="E13467" s="289" t="s">
        <v>29642</v>
      </c>
      <c r="F13467">
        <v>5017600198</v>
      </c>
      <c r="G13467" s="276">
        <v>45947</v>
      </c>
      <c r="H13467">
        <v>20251008821091</v>
      </c>
      <c r="I13467">
        <v>6.6020000000000003</v>
      </c>
      <c r="J13467" s="289" t="s">
        <v>401</v>
      </c>
      <c r="K13467" s="289" t="s">
        <v>29643</v>
      </c>
      <c r="L13467" s="289" t="s">
        <v>275</v>
      </c>
      <c r="M13467" s="289" t="s">
        <v>29985</v>
      </c>
      <c r="N13467" s="289" t="s">
        <v>16659</v>
      </c>
      <c r="O13467" s="289" t="s">
        <v>22256</v>
      </c>
      <c r="P13467" s="289" t="str">
        <f>VLOOKUP(CAT_Details[[#This Row],[Delivery Bp Customer Code]],Table6[],2,0)</f>
        <v>DX01-L5</v>
      </c>
    </row>
    <row r="13468" spans="1:16" x14ac:dyDescent="0.25">
      <c r="A13468" s="289" t="s">
        <v>74</v>
      </c>
      <c r="B13468">
        <v>47</v>
      </c>
      <c r="C13468">
        <v>17565</v>
      </c>
      <c r="D13468">
        <v>12.4</v>
      </c>
      <c r="E13468" s="289" t="s">
        <v>29644</v>
      </c>
      <c r="F13468">
        <v>5017600209</v>
      </c>
      <c r="G13468" s="276">
        <v>45947</v>
      </c>
      <c r="H13468">
        <v>20251006819449</v>
      </c>
      <c r="I13468">
        <v>38.908000000000001</v>
      </c>
      <c r="J13468" s="289" t="s">
        <v>401</v>
      </c>
      <c r="K13468" s="289" t="s">
        <v>29645</v>
      </c>
      <c r="L13468" s="289" t="s">
        <v>275</v>
      </c>
      <c r="M13468" s="289" t="s">
        <v>29986</v>
      </c>
      <c r="N13468" s="289" t="s">
        <v>1028</v>
      </c>
      <c r="O13468" s="289" t="s">
        <v>22256</v>
      </c>
      <c r="P13468" s="289" t="str">
        <f>VLOOKUP(CAT_Details[[#This Row],[Delivery Bp Customer Code]],Table6[],2,0)</f>
        <v>DX01-L5</v>
      </c>
    </row>
    <row r="13469" spans="1:16" x14ac:dyDescent="0.25">
      <c r="A13469" s="289" t="s">
        <v>74</v>
      </c>
      <c r="B13469">
        <v>48</v>
      </c>
      <c r="C13469">
        <v>12713</v>
      </c>
      <c r="D13469">
        <v>13.6</v>
      </c>
      <c r="E13469" s="289" t="s">
        <v>29647</v>
      </c>
      <c r="F13469">
        <v>5017600255</v>
      </c>
      <c r="G13469" s="276">
        <v>45947</v>
      </c>
      <c r="H13469">
        <v>20251006819457</v>
      </c>
      <c r="I13469">
        <v>39.56</v>
      </c>
      <c r="J13469" s="289" t="s">
        <v>401</v>
      </c>
      <c r="K13469" s="289" t="s">
        <v>29648</v>
      </c>
      <c r="L13469" s="289" t="s">
        <v>275</v>
      </c>
      <c r="M13469" s="289" t="s">
        <v>29985</v>
      </c>
      <c r="N13469" s="289" t="s">
        <v>1028</v>
      </c>
      <c r="O13469" s="289" t="s">
        <v>22256</v>
      </c>
      <c r="P13469" s="289" t="str">
        <f>VLOOKUP(CAT_Details[[#This Row],[Delivery Bp Customer Code]],Table6[],2,0)</f>
        <v>DX01-L5</v>
      </c>
    </row>
    <row r="13470" spans="1:16" x14ac:dyDescent="0.25">
      <c r="A13470" s="289" t="s">
        <v>74</v>
      </c>
      <c r="B13470">
        <v>26</v>
      </c>
      <c r="C13470">
        <v>4642</v>
      </c>
      <c r="D13470">
        <v>10.4</v>
      </c>
      <c r="E13470" s="289" t="s">
        <v>29789</v>
      </c>
      <c r="F13470">
        <v>5017615331</v>
      </c>
      <c r="G13470" s="276">
        <v>45947</v>
      </c>
      <c r="H13470">
        <v>20251009822123</v>
      </c>
      <c r="I13470">
        <v>16.896000000000001</v>
      </c>
      <c r="J13470" s="289" t="s">
        <v>345</v>
      </c>
      <c r="K13470" s="289" t="s">
        <v>29790</v>
      </c>
      <c r="L13470" s="289" t="s">
        <v>275</v>
      </c>
      <c r="M13470" s="289" t="s">
        <v>30182</v>
      </c>
      <c r="N13470" s="289" t="s">
        <v>348</v>
      </c>
      <c r="O13470" s="289" t="s">
        <v>22256</v>
      </c>
      <c r="P13470" s="289" t="str">
        <f>VLOOKUP(CAT_Details[[#This Row],[Delivery Bp Customer Code]],Table6[],2,0)</f>
        <v>DX01-L5</v>
      </c>
    </row>
    <row r="13471" spans="1:16" x14ac:dyDescent="0.25">
      <c r="A13471" s="289" t="s">
        <v>74</v>
      </c>
      <c r="B13471">
        <v>6</v>
      </c>
      <c r="C13471">
        <v>350</v>
      </c>
      <c r="D13471">
        <v>1.4</v>
      </c>
      <c r="E13471" s="289" t="s">
        <v>29990</v>
      </c>
      <c r="F13471">
        <v>5017631616</v>
      </c>
      <c r="G13471" s="276">
        <v>45947</v>
      </c>
      <c r="H13471">
        <v>20251013824163</v>
      </c>
      <c r="I13471">
        <v>2.016</v>
      </c>
      <c r="J13471" s="289" t="s">
        <v>350</v>
      </c>
      <c r="K13471" s="289" t="s">
        <v>29991</v>
      </c>
      <c r="L13471" s="289" t="s">
        <v>275</v>
      </c>
      <c r="M13471" s="289" t="s">
        <v>30074</v>
      </c>
      <c r="N13471" s="289" t="s">
        <v>17526</v>
      </c>
      <c r="O13471" s="289" t="s">
        <v>22256</v>
      </c>
      <c r="P13471" s="289" t="str">
        <f>VLOOKUP(CAT_Details[[#This Row],[Delivery Bp Customer Code]],Table6[],2,0)</f>
        <v>DX01-L5</v>
      </c>
    </row>
    <row r="13472" spans="1:16" x14ac:dyDescent="0.25">
      <c r="A13472" s="289" t="s">
        <v>74</v>
      </c>
      <c r="B13472">
        <v>1</v>
      </c>
      <c r="C13472">
        <v>15</v>
      </c>
      <c r="D13472">
        <v>0.06</v>
      </c>
      <c r="E13472" s="289" t="s">
        <v>29999</v>
      </c>
      <c r="F13472">
        <v>5017632001</v>
      </c>
      <c r="G13472" s="276">
        <v>45947</v>
      </c>
      <c r="H13472">
        <v>20251008821636</v>
      </c>
      <c r="I13472">
        <v>3.1E-2</v>
      </c>
      <c r="J13472" s="289" t="s">
        <v>350</v>
      </c>
      <c r="K13472" s="289" t="s">
        <v>30000</v>
      </c>
      <c r="L13472" s="289" t="s">
        <v>275</v>
      </c>
      <c r="M13472" s="289" t="s">
        <v>30104</v>
      </c>
      <c r="N13472" s="289" t="s">
        <v>2252</v>
      </c>
      <c r="O13472" s="289" t="s">
        <v>22256</v>
      </c>
      <c r="P13472" s="289" t="str">
        <f>VLOOKUP(CAT_Details[[#This Row],[Delivery Bp Customer Code]],Table6[],2,0)</f>
        <v>DX01-L5</v>
      </c>
    </row>
    <row r="13473" spans="1:16" x14ac:dyDescent="0.25">
      <c r="A13473" s="289" t="s">
        <v>74</v>
      </c>
      <c r="B13473">
        <v>4</v>
      </c>
      <c r="C13473">
        <v>360</v>
      </c>
      <c r="D13473">
        <v>1.6</v>
      </c>
      <c r="E13473" s="289" t="s">
        <v>30003</v>
      </c>
      <c r="F13473">
        <v>5017632036</v>
      </c>
      <c r="G13473" s="276">
        <v>45947</v>
      </c>
      <c r="H13473">
        <v>20251010823274</v>
      </c>
      <c r="I13473">
        <v>3.84</v>
      </c>
      <c r="J13473" s="289" t="s">
        <v>350</v>
      </c>
      <c r="K13473" s="289" t="s">
        <v>30004</v>
      </c>
      <c r="L13473" s="289" t="s">
        <v>275</v>
      </c>
      <c r="M13473" s="289" t="s">
        <v>30074</v>
      </c>
      <c r="N13473" s="289" t="s">
        <v>15321</v>
      </c>
      <c r="O13473" s="289" t="s">
        <v>22256</v>
      </c>
      <c r="P13473" s="289" t="str">
        <f>VLOOKUP(CAT_Details[[#This Row],[Delivery Bp Customer Code]],Table6[],2,0)</f>
        <v>DX01-L5</v>
      </c>
    </row>
    <row r="13474" spans="1:16" x14ac:dyDescent="0.25">
      <c r="A13474" s="289" t="s">
        <v>272</v>
      </c>
      <c r="B13474">
        <v>2</v>
      </c>
      <c r="C13474">
        <v>724</v>
      </c>
      <c r="D13474">
        <v>0.8</v>
      </c>
      <c r="E13474" s="289" t="s">
        <v>29663</v>
      </c>
      <c r="F13474">
        <v>5017583416</v>
      </c>
      <c r="G13474" s="276">
        <v>45947</v>
      </c>
      <c r="H13474">
        <v>20251002817741</v>
      </c>
      <c r="I13474">
        <v>1.92</v>
      </c>
      <c r="J13474" s="289" t="s">
        <v>324</v>
      </c>
      <c r="K13474" s="289" t="s">
        <v>29664</v>
      </c>
      <c r="L13474" s="289" t="s">
        <v>275</v>
      </c>
      <c r="M13474" s="289" t="s">
        <v>29832</v>
      </c>
      <c r="N13474" s="289" t="s">
        <v>622</v>
      </c>
      <c r="O13474" s="289" t="s">
        <v>277</v>
      </c>
      <c r="P13474" s="289" t="str">
        <f>VLOOKUP(CAT_Details[[#This Row],[Delivery Bp Customer Code]],Table6[],2,0)</f>
        <v>U2-L5</v>
      </c>
    </row>
    <row r="13475" spans="1:16" x14ac:dyDescent="0.25">
      <c r="A13475" s="289" t="s">
        <v>272</v>
      </c>
      <c r="B13475">
        <v>1</v>
      </c>
      <c r="C13475">
        <v>60</v>
      </c>
      <c r="D13475">
        <v>0.2</v>
      </c>
      <c r="E13475" s="289" t="s">
        <v>29584</v>
      </c>
      <c r="F13475">
        <v>5017599988</v>
      </c>
      <c r="G13475" s="276">
        <v>45947</v>
      </c>
      <c r="H13475">
        <v>20251007820004</v>
      </c>
      <c r="I13475">
        <v>0.36</v>
      </c>
      <c r="J13475" s="289" t="s">
        <v>401</v>
      </c>
      <c r="K13475" s="289" t="s">
        <v>29684</v>
      </c>
      <c r="L13475" s="289" t="s">
        <v>275</v>
      </c>
      <c r="M13475" s="289" t="s">
        <v>29937</v>
      </c>
      <c r="N13475" s="289" t="s">
        <v>2533</v>
      </c>
      <c r="O13475" s="289" t="s">
        <v>277</v>
      </c>
      <c r="P13475" s="289" t="str">
        <f>VLOOKUP(CAT_Details[[#This Row],[Delivery Bp Customer Code]],Table6[],2,0)</f>
        <v>U2-L5</v>
      </c>
    </row>
    <row r="13476" spans="1:16" x14ac:dyDescent="0.25">
      <c r="A13476" s="289" t="s">
        <v>272</v>
      </c>
      <c r="B13476">
        <v>3</v>
      </c>
      <c r="C13476">
        <v>1107.5999999999999</v>
      </c>
      <c r="D13476">
        <v>0.6</v>
      </c>
      <c r="E13476" s="289" t="s">
        <v>29685</v>
      </c>
      <c r="F13476">
        <v>5017600350</v>
      </c>
      <c r="G13476" s="276">
        <v>45947</v>
      </c>
      <c r="H13476">
        <v>20251008820876</v>
      </c>
      <c r="I13476">
        <v>0.76800000000000002</v>
      </c>
      <c r="J13476" s="289" t="s">
        <v>294</v>
      </c>
      <c r="K13476" s="289" t="s">
        <v>29686</v>
      </c>
      <c r="L13476" s="289" t="s">
        <v>275</v>
      </c>
      <c r="M13476" s="289" t="s">
        <v>30102</v>
      </c>
      <c r="N13476" s="289" t="s">
        <v>698</v>
      </c>
      <c r="O13476" s="289" t="s">
        <v>277</v>
      </c>
      <c r="P13476" s="289" t="str">
        <f>VLOOKUP(CAT_Details[[#This Row],[Delivery Bp Customer Code]],Table6[],2,0)</f>
        <v>U2-L5</v>
      </c>
    </row>
    <row r="13477" spans="1:16" x14ac:dyDescent="0.25">
      <c r="A13477" s="289" t="s">
        <v>272</v>
      </c>
      <c r="B13477">
        <v>14</v>
      </c>
      <c r="C13477">
        <v>1050</v>
      </c>
      <c r="D13477">
        <v>6</v>
      </c>
      <c r="E13477" s="289" t="s">
        <v>29814</v>
      </c>
      <c r="F13477">
        <v>5017615600</v>
      </c>
      <c r="G13477" s="276">
        <v>45947</v>
      </c>
      <c r="H13477">
        <v>20251006819226</v>
      </c>
      <c r="I13477">
        <v>11.52</v>
      </c>
      <c r="J13477" s="289" t="s">
        <v>324</v>
      </c>
      <c r="K13477" s="289" t="s">
        <v>29815</v>
      </c>
      <c r="L13477" s="289" t="s">
        <v>275</v>
      </c>
      <c r="M13477" s="289" t="s">
        <v>30105</v>
      </c>
      <c r="N13477" s="289" t="s">
        <v>562</v>
      </c>
      <c r="O13477" s="289" t="s">
        <v>277</v>
      </c>
      <c r="P13477" s="289" t="str">
        <f>VLOOKUP(CAT_Details[[#This Row],[Delivery Bp Customer Code]],Table6[],2,0)</f>
        <v>U2-L5</v>
      </c>
    </row>
    <row r="13478" spans="1:16" x14ac:dyDescent="0.25">
      <c r="A13478" s="289" t="s">
        <v>272</v>
      </c>
      <c r="B13478">
        <v>2</v>
      </c>
      <c r="C13478">
        <v>270</v>
      </c>
      <c r="D13478">
        <v>0.8</v>
      </c>
      <c r="E13478" s="289" t="s">
        <v>29816</v>
      </c>
      <c r="F13478">
        <v>5017615636</v>
      </c>
      <c r="G13478" s="276">
        <v>45947</v>
      </c>
      <c r="H13478">
        <v>20251009822412</v>
      </c>
      <c r="I13478">
        <v>1.92</v>
      </c>
      <c r="J13478" s="289" t="s">
        <v>324</v>
      </c>
      <c r="K13478" s="289" t="s">
        <v>29817</v>
      </c>
      <c r="L13478" s="289" t="s">
        <v>275</v>
      </c>
      <c r="M13478" s="289" t="s">
        <v>30105</v>
      </c>
      <c r="N13478" s="289" t="s">
        <v>616</v>
      </c>
      <c r="O13478" s="289" t="s">
        <v>277</v>
      </c>
      <c r="P13478" s="289" t="str">
        <f>VLOOKUP(CAT_Details[[#This Row],[Delivery Bp Customer Code]],Table6[],2,0)</f>
        <v>U2-L5</v>
      </c>
    </row>
    <row r="13479" spans="1:16" x14ac:dyDescent="0.25">
      <c r="A13479" s="289" t="s">
        <v>272</v>
      </c>
      <c r="B13479">
        <v>1</v>
      </c>
      <c r="C13479">
        <v>98</v>
      </c>
      <c r="D13479">
        <v>0.4</v>
      </c>
      <c r="E13479" s="289" t="s">
        <v>29818</v>
      </c>
      <c r="F13479">
        <v>5017615709</v>
      </c>
      <c r="G13479" s="276">
        <v>45947</v>
      </c>
      <c r="H13479">
        <v>20251008821662</v>
      </c>
      <c r="I13479">
        <v>1.6990000000000001</v>
      </c>
      <c r="J13479" s="289" t="s">
        <v>324</v>
      </c>
      <c r="K13479" s="289" t="s">
        <v>29819</v>
      </c>
      <c r="L13479" s="289" t="s">
        <v>275</v>
      </c>
      <c r="M13479" s="289" t="s">
        <v>30187</v>
      </c>
      <c r="N13479" s="289" t="s">
        <v>612</v>
      </c>
      <c r="O13479" s="289" t="s">
        <v>277</v>
      </c>
      <c r="P13479" s="289" t="str">
        <f>VLOOKUP(CAT_Details[[#This Row],[Delivery Bp Customer Code]],Table6[],2,0)</f>
        <v>U2-L5</v>
      </c>
    </row>
    <row r="13480" spans="1:16" x14ac:dyDescent="0.25">
      <c r="A13480" s="289" t="s">
        <v>272</v>
      </c>
      <c r="B13480">
        <v>1</v>
      </c>
      <c r="C13480">
        <v>129</v>
      </c>
      <c r="D13480">
        <v>0.4</v>
      </c>
      <c r="E13480" s="289" t="s">
        <v>30053</v>
      </c>
      <c r="F13480">
        <v>5017632208</v>
      </c>
      <c r="G13480" s="276">
        <v>45947</v>
      </c>
      <c r="H13480">
        <v>20251010823522</v>
      </c>
      <c r="I13480">
        <v>0.91200000000000003</v>
      </c>
      <c r="J13480" s="289" t="s">
        <v>350</v>
      </c>
      <c r="K13480" s="289" t="s">
        <v>30054</v>
      </c>
      <c r="L13480" s="289" t="s">
        <v>275</v>
      </c>
      <c r="M13480" s="289" t="s">
        <v>30074</v>
      </c>
      <c r="N13480" s="289" t="s">
        <v>472</v>
      </c>
      <c r="O13480" s="289" t="s">
        <v>277</v>
      </c>
      <c r="P13480" s="289" t="str">
        <f>VLOOKUP(CAT_Details[[#This Row],[Delivery Bp Customer Code]],Table6[],2,0)</f>
        <v>U2-L5</v>
      </c>
    </row>
    <row r="13481" spans="1:16" x14ac:dyDescent="0.25">
      <c r="A13481" s="289" t="s">
        <v>272</v>
      </c>
      <c r="B13481">
        <v>2</v>
      </c>
      <c r="C13481">
        <v>60</v>
      </c>
      <c r="D13481">
        <v>0.94</v>
      </c>
      <c r="E13481" s="289" t="s">
        <v>30338</v>
      </c>
      <c r="F13481">
        <v>5017662505</v>
      </c>
      <c r="G13481" s="276">
        <v>45947</v>
      </c>
      <c r="H13481">
        <v>20251014825157</v>
      </c>
      <c r="I13481">
        <v>2.157</v>
      </c>
      <c r="J13481" s="289" t="s">
        <v>273</v>
      </c>
      <c r="K13481" s="289" t="s">
        <v>30339</v>
      </c>
      <c r="L13481" s="289" t="s">
        <v>275</v>
      </c>
      <c r="M13481" s="289" t="s">
        <v>30094</v>
      </c>
      <c r="N13481" s="289" t="s">
        <v>519</v>
      </c>
      <c r="O13481" s="289" t="s">
        <v>277</v>
      </c>
      <c r="P13481" s="289" t="str">
        <f>VLOOKUP(CAT_Details[[#This Row],[Delivery Bp Customer Code]],Table6[],2,0)</f>
        <v>U2-L5</v>
      </c>
    </row>
    <row r="13482" spans="1:16" x14ac:dyDescent="0.25">
      <c r="A13482" s="289" t="s">
        <v>272</v>
      </c>
      <c r="B13482">
        <v>55</v>
      </c>
      <c r="C13482">
        <v>5500</v>
      </c>
      <c r="D13482">
        <v>13.6</v>
      </c>
      <c r="E13482" s="289" t="s">
        <v>30342</v>
      </c>
      <c r="F13482">
        <v>5017662590</v>
      </c>
      <c r="G13482" s="276">
        <v>45947</v>
      </c>
      <c r="H13482">
        <v>20251013824600</v>
      </c>
      <c r="I13482">
        <v>57.408000000000001</v>
      </c>
      <c r="J13482" s="289" t="s">
        <v>273</v>
      </c>
      <c r="K13482" s="289" t="s">
        <v>30343</v>
      </c>
      <c r="L13482" s="289" t="s">
        <v>275</v>
      </c>
      <c r="M13482" s="289" t="s">
        <v>30344</v>
      </c>
      <c r="N13482" s="289" t="s">
        <v>300</v>
      </c>
      <c r="O13482" s="289" t="s">
        <v>277</v>
      </c>
      <c r="P13482" s="289" t="str">
        <f>VLOOKUP(CAT_Details[[#This Row],[Delivery Bp Customer Code]],Table6[],2,0)</f>
        <v>U2-L5</v>
      </c>
    </row>
    <row r="13483" spans="1:16" x14ac:dyDescent="0.25">
      <c r="A13483" s="289" t="s">
        <v>278</v>
      </c>
      <c r="B13483">
        <v>8</v>
      </c>
      <c r="C13483">
        <v>1816</v>
      </c>
      <c r="D13483">
        <v>3.2</v>
      </c>
      <c r="E13483" s="289" t="s">
        <v>29850</v>
      </c>
      <c r="F13483">
        <v>5017646260</v>
      </c>
      <c r="G13483" s="276">
        <v>45950</v>
      </c>
      <c r="H13483">
        <v>20251010823066</v>
      </c>
      <c r="I13483">
        <v>7.68</v>
      </c>
      <c r="J13483" s="289" t="s">
        <v>350</v>
      </c>
      <c r="K13483" s="289" t="s">
        <v>29851</v>
      </c>
      <c r="L13483" s="289" t="s">
        <v>275</v>
      </c>
      <c r="M13483" s="289" t="s">
        <v>30372</v>
      </c>
      <c r="N13483" s="289" t="s">
        <v>1395</v>
      </c>
      <c r="O13483" s="289" t="s">
        <v>498</v>
      </c>
      <c r="P13483" s="289" t="str">
        <f>VLOOKUP(CAT_Details[[#This Row],[Delivery Bp Customer Code]],Table6[],2,0)</f>
        <v>DK-BM01</v>
      </c>
    </row>
    <row r="13484" spans="1:16" x14ac:dyDescent="0.25">
      <c r="A13484" s="289" t="s">
        <v>278</v>
      </c>
      <c r="B13484">
        <v>14</v>
      </c>
      <c r="C13484">
        <v>5600</v>
      </c>
      <c r="D13484">
        <v>4.5999999999999996</v>
      </c>
      <c r="E13484" s="289" t="s">
        <v>30086</v>
      </c>
      <c r="F13484">
        <v>5017661769</v>
      </c>
      <c r="G13484" s="276">
        <v>45950</v>
      </c>
      <c r="H13484">
        <v>20251013824338</v>
      </c>
      <c r="I13484">
        <v>10.224</v>
      </c>
      <c r="J13484" s="289" t="s">
        <v>280</v>
      </c>
      <c r="K13484" s="289" t="s">
        <v>30087</v>
      </c>
      <c r="L13484" s="289" t="s">
        <v>275</v>
      </c>
      <c r="M13484" s="289" t="s">
        <v>30371</v>
      </c>
      <c r="N13484" s="289" t="s">
        <v>314</v>
      </c>
      <c r="O13484" s="289" t="s">
        <v>498</v>
      </c>
      <c r="P13484" s="289" t="str">
        <f>VLOOKUP(CAT_Details[[#This Row],[Delivery Bp Customer Code]],Table6[],2,0)</f>
        <v>DK-BM01</v>
      </c>
    </row>
    <row r="13485" spans="1:16" x14ac:dyDescent="0.25">
      <c r="A13485" s="289" t="s">
        <v>278</v>
      </c>
      <c r="B13485">
        <v>1</v>
      </c>
      <c r="C13485">
        <v>94</v>
      </c>
      <c r="D13485">
        <v>0.2</v>
      </c>
      <c r="E13485" s="289" t="s">
        <v>30098</v>
      </c>
      <c r="F13485">
        <v>5017678450</v>
      </c>
      <c r="G13485" s="276">
        <v>45950</v>
      </c>
      <c r="H13485">
        <v>20251015826393</v>
      </c>
      <c r="I13485">
        <v>0.14399999999999999</v>
      </c>
      <c r="J13485" s="289" t="s">
        <v>273</v>
      </c>
      <c r="K13485" s="289" t="s">
        <v>30099</v>
      </c>
      <c r="L13485" s="289" t="s">
        <v>275</v>
      </c>
      <c r="M13485" s="289" t="s">
        <v>30375</v>
      </c>
      <c r="N13485" s="289" t="s">
        <v>15850</v>
      </c>
      <c r="O13485" s="289" t="s">
        <v>498</v>
      </c>
      <c r="P13485" s="289" t="str">
        <f>VLOOKUP(CAT_Details[[#This Row],[Delivery Bp Customer Code]],Table6[],2,0)</f>
        <v>DK-BM01</v>
      </c>
    </row>
    <row r="13486" spans="1:16" x14ac:dyDescent="0.25">
      <c r="A13486" s="289" t="s">
        <v>75</v>
      </c>
      <c r="B13486">
        <v>4</v>
      </c>
      <c r="C13486">
        <v>53.48</v>
      </c>
      <c r="D13486">
        <v>0.12</v>
      </c>
      <c r="E13486" s="289" t="s">
        <v>29513</v>
      </c>
      <c r="F13486">
        <v>5017600378</v>
      </c>
      <c r="G13486" s="276">
        <v>45950</v>
      </c>
      <c r="H13486">
        <v>20251008821555</v>
      </c>
      <c r="I13486">
        <v>0.04</v>
      </c>
      <c r="J13486" s="289" t="s">
        <v>324</v>
      </c>
      <c r="K13486" s="289" t="s">
        <v>29514</v>
      </c>
      <c r="L13486" s="289" t="s">
        <v>275</v>
      </c>
      <c r="M13486" s="289" t="s">
        <v>30103</v>
      </c>
      <c r="N13486" s="289" t="s">
        <v>3884</v>
      </c>
      <c r="O13486" s="289" t="s">
        <v>2173</v>
      </c>
      <c r="P13486" s="289" t="str">
        <f>VLOOKUP(CAT_Details[[#This Row],[Delivery Bp Customer Code]],Table6[],2,0)</f>
        <v>OYL1</v>
      </c>
    </row>
    <row r="13487" spans="1:16" x14ac:dyDescent="0.25">
      <c r="A13487" s="289" t="s">
        <v>75</v>
      </c>
      <c r="B13487">
        <v>2</v>
      </c>
      <c r="C13487">
        <v>660</v>
      </c>
      <c r="D13487">
        <v>0.8</v>
      </c>
      <c r="E13487" s="289" t="s">
        <v>29725</v>
      </c>
      <c r="F13487">
        <v>5017615573</v>
      </c>
      <c r="G13487" s="276">
        <v>45950</v>
      </c>
      <c r="H13487">
        <v>20251008821022</v>
      </c>
      <c r="I13487">
        <v>2.3039999999999998</v>
      </c>
      <c r="J13487" s="289" t="s">
        <v>294</v>
      </c>
      <c r="K13487" s="289" t="s">
        <v>29726</v>
      </c>
      <c r="L13487" s="289" t="s">
        <v>275</v>
      </c>
      <c r="M13487" s="289" t="s">
        <v>30403</v>
      </c>
      <c r="N13487" s="289" t="s">
        <v>10832</v>
      </c>
      <c r="O13487" s="289" t="s">
        <v>2173</v>
      </c>
      <c r="P13487" s="289" t="str">
        <f>VLOOKUP(CAT_Details[[#This Row],[Delivery Bp Customer Code]],Table6[],2,0)</f>
        <v>OYL1</v>
      </c>
    </row>
    <row r="13488" spans="1:16" x14ac:dyDescent="0.25">
      <c r="A13488" s="289" t="s">
        <v>75</v>
      </c>
      <c r="B13488">
        <v>2</v>
      </c>
      <c r="C13488">
        <v>370</v>
      </c>
      <c r="D13488">
        <v>0.91</v>
      </c>
      <c r="E13488" s="289" t="s">
        <v>29867</v>
      </c>
      <c r="F13488">
        <v>5017632000</v>
      </c>
      <c r="G13488" s="276">
        <v>45950</v>
      </c>
      <c r="H13488">
        <v>20251010823294</v>
      </c>
      <c r="I13488">
        <v>4.3259999999999996</v>
      </c>
      <c r="J13488" s="289" t="s">
        <v>345</v>
      </c>
      <c r="K13488" s="289" t="s">
        <v>29868</v>
      </c>
      <c r="L13488" s="289" t="s">
        <v>275</v>
      </c>
      <c r="M13488" s="289" t="s">
        <v>29869</v>
      </c>
      <c r="N13488" s="289" t="s">
        <v>4779</v>
      </c>
      <c r="O13488" s="289" t="s">
        <v>5281</v>
      </c>
      <c r="P13488" s="289" t="str">
        <f>VLOOKUP(CAT_Details[[#This Row],[Delivery Bp Customer Code]],Table6[],2,0)</f>
        <v>DK-LW08</v>
      </c>
    </row>
    <row r="13489" spans="1:16" x14ac:dyDescent="0.25">
      <c r="A13489" s="289" t="s">
        <v>17052</v>
      </c>
      <c r="B13489">
        <v>6</v>
      </c>
      <c r="C13489">
        <v>216</v>
      </c>
      <c r="D13489">
        <v>2.4</v>
      </c>
      <c r="E13489" s="289" t="s">
        <v>29737</v>
      </c>
      <c r="F13489">
        <v>5017615514</v>
      </c>
      <c r="G13489" s="276">
        <v>45950</v>
      </c>
      <c r="H13489">
        <v>20251009822125</v>
      </c>
      <c r="I13489">
        <v>9.1579999999999995</v>
      </c>
      <c r="J13489" s="289" t="s">
        <v>3890</v>
      </c>
      <c r="K13489" s="289" t="s">
        <v>29738</v>
      </c>
      <c r="L13489" s="289" t="s">
        <v>280</v>
      </c>
      <c r="M13489" s="289" t="s">
        <v>30441</v>
      </c>
      <c r="N13489" s="289" t="s">
        <v>3896</v>
      </c>
      <c r="O13489" s="289" t="s">
        <v>18284</v>
      </c>
      <c r="P13489" s="289">
        <f>VLOOKUP(CAT_Details[[#This Row],[Delivery Bp Customer Code]],Table6[],2,0)</f>
        <v>3705</v>
      </c>
    </row>
    <row r="13490" spans="1:16" x14ac:dyDescent="0.25">
      <c r="A13490" s="289" t="s">
        <v>17052</v>
      </c>
      <c r="B13490">
        <v>1</v>
      </c>
      <c r="C13490">
        <v>15</v>
      </c>
      <c r="D13490">
        <v>0.04</v>
      </c>
      <c r="E13490" s="289" t="s">
        <v>29917</v>
      </c>
      <c r="F13490">
        <v>5017646003</v>
      </c>
      <c r="G13490" s="276">
        <v>45950</v>
      </c>
      <c r="H13490">
        <v>20251013824137</v>
      </c>
      <c r="I13490">
        <v>2.5999999999999999E-2</v>
      </c>
      <c r="J13490" s="289" t="s">
        <v>275</v>
      </c>
      <c r="K13490" s="289" t="s">
        <v>29918</v>
      </c>
      <c r="L13490" s="289" t="s">
        <v>280</v>
      </c>
      <c r="M13490" s="289" t="s">
        <v>30443</v>
      </c>
      <c r="N13490" s="289" t="s">
        <v>19026</v>
      </c>
      <c r="O13490" s="289" t="s">
        <v>18284</v>
      </c>
      <c r="P13490" s="289">
        <f>VLOOKUP(CAT_Details[[#This Row],[Delivery Bp Customer Code]],Table6[],2,0)</f>
        <v>3705</v>
      </c>
    </row>
    <row r="13491" spans="1:16" x14ac:dyDescent="0.25">
      <c r="A13491" s="289" t="s">
        <v>17052</v>
      </c>
      <c r="B13491">
        <v>5</v>
      </c>
      <c r="C13491">
        <v>15</v>
      </c>
      <c r="D13491">
        <v>0.14000000000000001</v>
      </c>
      <c r="E13491" s="289" t="s">
        <v>29919</v>
      </c>
      <c r="F13491">
        <v>5017646159</v>
      </c>
      <c r="G13491" s="276">
        <v>45950</v>
      </c>
      <c r="H13491">
        <v>20251013823950</v>
      </c>
      <c r="I13491">
        <v>5.2999999999999999E-2</v>
      </c>
      <c r="J13491" s="289" t="s">
        <v>302</v>
      </c>
      <c r="K13491" s="289" t="s">
        <v>29920</v>
      </c>
      <c r="L13491" s="289" t="s">
        <v>280</v>
      </c>
      <c r="M13491" s="289" t="s">
        <v>30103</v>
      </c>
      <c r="N13491" s="289" t="s">
        <v>18394</v>
      </c>
      <c r="O13491" s="289" t="s">
        <v>18284</v>
      </c>
      <c r="P13491" s="289">
        <f>VLOOKUP(CAT_Details[[#This Row],[Delivery Bp Customer Code]],Table6[],2,0)</f>
        <v>3705</v>
      </c>
    </row>
    <row r="13492" spans="1:16" x14ac:dyDescent="0.25">
      <c r="A13492" s="289" t="s">
        <v>17052</v>
      </c>
      <c r="B13492">
        <v>1</v>
      </c>
      <c r="C13492">
        <v>261</v>
      </c>
      <c r="D13492">
        <v>0.4</v>
      </c>
      <c r="E13492" s="289" t="s">
        <v>29919</v>
      </c>
      <c r="F13492">
        <v>5017646160</v>
      </c>
      <c r="G13492" s="276">
        <v>45950</v>
      </c>
      <c r="H13492">
        <v>20251013823947</v>
      </c>
      <c r="I13492">
        <v>0.57599999999999996</v>
      </c>
      <c r="J13492" s="289" t="s">
        <v>302</v>
      </c>
      <c r="K13492" s="289" t="s">
        <v>29921</v>
      </c>
      <c r="L13492" s="289" t="s">
        <v>280</v>
      </c>
      <c r="M13492" s="289" t="s">
        <v>30103</v>
      </c>
      <c r="N13492" s="289" t="s">
        <v>18394</v>
      </c>
      <c r="O13492" s="289" t="s">
        <v>18284</v>
      </c>
      <c r="P13492" s="289">
        <f>VLOOKUP(CAT_Details[[#This Row],[Delivery Bp Customer Code]],Table6[],2,0)</f>
        <v>3705</v>
      </c>
    </row>
    <row r="13493" spans="1:16" x14ac:dyDescent="0.25">
      <c r="A13493" s="289" t="s">
        <v>17052</v>
      </c>
      <c r="B13493">
        <v>1</v>
      </c>
      <c r="C13493">
        <v>257</v>
      </c>
      <c r="D13493">
        <v>0.37</v>
      </c>
      <c r="E13493" s="289" t="s">
        <v>29924</v>
      </c>
      <c r="F13493">
        <v>5017646247</v>
      </c>
      <c r="G13493" s="276">
        <v>45950</v>
      </c>
      <c r="H13493">
        <v>20251013824311</v>
      </c>
      <c r="I13493">
        <v>0.45300000000000001</v>
      </c>
      <c r="J13493" s="289" t="s">
        <v>275</v>
      </c>
      <c r="K13493" s="289" t="s">
        <v>29925</v>
      </c>
      <c r="L13493" s="289" t="s">
        <v>280</v>
      </c>
      <c r="M13493" s="289" t="s">
        <v>30443</v>
      </c>
      <c r="N13493" s="289" t="s">
        <v>23995</v>
      </c>
      <c r="O13493" s="289" t="s">
        <v>18284</v>
      </c>
      <c r="P13493" s="289">
        <f>VLOOKUP(CAT_Details[[#This Row],[Delivery Bp Customer Code]],Table6[],2,0)</f>
        <v>3705</v>
      </c>
    </row>
    <row r="13494" spans="1:16" x14ac:dyDescent="0.25">
      <c r="A13494" s="289" t="s">
        <v>17052</v>
      </c>
      <c r="B13494">
        <v>9</v>
      </c>
      <c r="C13494">
        <v>269</v>
      </c>
      <c r="D13494">
        <v>3.59</v>
      </c>
      <c r="E13494" s="289" t="s">
        <v>30143</v>
      </c>
      <c r="F13494">
        <v>5017662118</v>
      </c>
      <c r="G13494" s="276">
        <v>45950</v>
      </c>
      <c r="H13494">
        <v>20251013824220</v>
      </c>
      <c r="I13494">
        <v>4.2359999999999998</v>
      </c>
      <c r="J13494" s="289" t="s">
        <v>302</v>
      </c>
      <c r="K13494" s="289" t="s">
        <v>30144</v>
      </c>
      <c r="L13494" s="289" t="s">
        <v>280</v>
      </c>
      <c r="M13494" s="289" t="s">
        <v>30404</v>
      </c>
      <c r="N13494" s="289" t="s">
        <v>28008</v>
      </c>
      <c r="O13494" s="289" t="s">
        <v>18284</v>
      </c>
      <c r="P13494" s="289">
        <f>VLOOKUP(CAT_Details[[#This Row],[Delivery Bp Customer Code]],Table6[],2,0)</f>
        <v>3705</v>
      </c>
    </row>
    <row r="13495" spans="1:16" x14ac:dyDescent="0.25">
      <c r="A13495" s="289" t="s">
        <v>17052</v>
      </c>
      <c r="B13495">
        <v>6</v>
      </c>
      <c r="C13495">
        <v>270</v>
      </c>
      <c r="D13495">
        <v>2.4</v>
      </c>
      <c r="E13495" s="289" t="s">
        <v>30143</v>
      </c>
      <c r="F13495">
        <v>5017662119</v>
      </c>
      <c r="G13495" s="276">
        <v>45950</v>
      </c>
      <c r="H13495">
        <v>20251014825673</v>
      </c>
      <c r="I13495">
        <v>5.76</v>
      </c>
      <c r="J13495" s="289" t="s">
        <v>302</v>
      </c>
      <c r="K13495" s="289" t="s">
        <v>30145</v>
      </c>
      <c r="L13495" s="289" t="s">
        <v>280</v>
      </c>
      <c r="M13495" s="289" t="s">
        <v>30404</v>
      </c>
      <c r="N13495" s="289" t="s">
        <v>28008</v>
      </c>
      <c r="O13495" s="289" t="s">
        <v>18284</v>
      </c>
      <c r="P13495" s="289">
        <f>VLOOKUP(CAT_Details[[#This Row],[Delivery Bp Customer Code]],Table6[],2,0)</f>
        <v>3705</v>
      </c>
    </row>
    <row r="13496" spans="1:16" x14ac:dyDescent="0.25">
      <c r="A13496" s="289" t="s">
        <v>17052</v>
      </c>
      <c r="B13496">
        <v>1</v>
      </c>
      <c r="C13496">
        <v>416</v>
      </c>
      <c r="D13496">
        <v>0.5</v>
      </c>
      <c r="E13496" s="289" t="s">
        <v>30152</v>
      </c>
      <c r="F13496">
        <v>5017662295</v>
      </c>
      <c r="G13496" s="276">
        <v>45950</v>
      </c>
      <c r="H13496">
        <v>20251013824200</v>
      </c>
      <c r="I13496">
        <v>1.08</v>
      </c>
      <c r="J13496" s="289" t="s">
        <v>302</v>
      </c>
      <c r="K13496" s="289" t="s">
        <v>30153</v>
      </c>
      <c r="L13496" s="289" t="s">
        <v>280</v>
      </c>
      <c r="M13496" s="289" t="s">
        <v>30404</v>
      </c>
      <c r="N13496" s="289" t="s">
        <v>28842</v>
      </c>
      <c r="O13496" s="289" t="s">
        <v>18284</v>
      </c>
      <c r="P13496" s="289">
        <f>VLOOKUP(CAT_Details[[#This Row],[Delivery Bp Customer Code]],Table6[],2,0)</f>
        <v>3705</v>
      </c>
    </row>
    <row r="13497" spans="1:16" x14ac:dyDescent="0.25">
      <c r="A13497" s="289" t="s">
        <v>17052</v>
      </c>
      <c r="B13497">
        <v>14</v>
      </c>
      <c r="C13497">
        <v>1520</v>
      </c>
      <c r="D13497">
        <v>7.2</v>
      </c>
      <c r="E13497" s="289" t="s">
        <v>30158</v>
      </c>
      <c r="F13497">
        <v>5017662614</v>
      </c>
      <c r="G13497" s="276">
        <v>45950</v>
      </c>
      <c r="H13497">
        <v>20251014825053</v>
      </c>
      <c r="I13497">
        <v>16.416</v>
      </c>
      <c r="J13497" s="289" t="s">
        <v>302</v>
      </c>
      <c r="K13497" s="289" t="s">
        <v>30159</v>
      </c>
      <c r="L13497" s="289" t="s">
        <v>280</v>
      </c>
      <c r="M13497" s="289" t="s">
        <v>30404</v>
      </c>
      <c r="N13497" s="289" t="s">
        <v>305</v>
      </c>
      <c r="O13497" s="289" t="s">
        <v>18284</v>
      </c>
      <c r="P13497" s="289">
        <f>VLOOKUP(CAT_Details[[#This Row],[Delivery Bp Customer Code]],Table6[],2,0)</f>
        <v>3705</v>
      </c>
    </row>
    <row r="13498" spans="1:16" x14ac:dyDescent="0.25">
      <c r="A13498" s="289" t="s">
        <v>17052</v>
      </c>
      <c r="B13498">
        <v>14</v>
      </c>
      <c r="C13498">
        <v>1520</v>
      </c>
      <c r="D13498">
        <v>7.2</v>
      </c>
      <c r="E13498" s="289" t="s">
        <v>30158</v>
      </c>
      <c r="F13498">
        <v>5017662615</v>
      </c>
      <c r="G13498" s="276">
        <v>45950</v>
      </c>
      <c r="H13498">
        <v>20251014825042</v>
      </c>
      <c r="I13498">
        <v>16.416</v>
      </c>
      <c r="J13498" s="289" t="s">
        <v>302</v>
      </c>
      <c r="K13498" s="289" t="s">
        <v>30160</v>
      </c>
      <c r="L13498" s="289" t="s">
        <v>280</v>
      </c>
      <c r="M13498" s="289" t="s">
        <v>30404</v>
      </c>
      <c r="N13498" s="289" t="s">
        <v>305</v>
      </c>
      <c r="O13498" s="289" t="s">
        <v>18284</v>
      </c>
      <c r="P13498" s="289">
        <f>VLOOKUP(CAT_Details[[#This Row],[Delivery Bp Customer Code]],Table6[],2,0)</f>
        <v>3705</v>
      </c>
    </row>
    <row r="13499" spans="1:16" x14ac:dyDescent="0.25">
      <c r="A13499" s="289" t="s">
        <v>17052</v>
      </c>
      <c r="B13499">
        <v>1</v>
      </c>
      <c r="C13499">
        <v>216</v>
      </c>
      <c r="D13499">
        <v>0.42</v>
      </c>
      <c r="E13499" s="289" t="s">
        <v>30169</v>
      </c>
      <c r="F13499">
        <v>5017678469</v>
      </c>
      <c r="G13499" s="276">
        <v>45950</v>
      </c>
      <c r="H13499">
        <v>20251015825856</v>
      </c>
      <c r="I13499">
        <v>0.6</v>
      </c>
      <c r="J13499" s="289" t="s">
        <v>19700</v>
      </c>
      <c r="K13499" s="289" t="s">
        <v>30170</v>
      </c>
      <c r="L13499" s="289" t="s">
        <v>280</v>
      </c>
      <c r="M13499" s="289" t="s">
        <v>30698</v>
      </c>
      <c r="N13499" s="289" t="s">
        <v>25049</v>
      </c>
      <c r="O13499" s="289" t="s">
        <v>18284</v>
      </c>
      <c r="P13499" s="289">
        <f>VLOOKUP(CAT_Details[[#This Row],[Delivery Bp Customer Code]],Table6[],2,0)</f>
        <v>3705</v>
      </c>
    </row>
    <row r="13500" spans="1:16" x14ac:dyDescent="0.25">
      <c r="A13500" s="289" t="s">
        <v>874</v>
      </c>
      <c r="B13500">
        <v>48</v>
      </c>
      <c r="C13500">
        <v>6720</v>
      </c>
      <c r="D13500">
        <v>13.6</v>
      </c>
      <c r="E13500" s="289" t="s">
        <v>29928</v>
      </c>
      <c r="F13500">
        <v>5017631823</v>
      </c>
      <c r="G13500" s="276">
        <v>45950</v>
      </c>
      <c r="H13500">
        <v>20251007820282</v>
      </c>
      <c r="I13500">
        <v>38.531999999999996</v>
      </c>
      <c r="J13500" s="289" t="s">
        <v>345</v>
      </c>
      <c r="K13500" s="289" t="s">
        <v>29929</v>
      </c>
      <c r="L13500" s="289" t="s">
        <v>275</v>
      </c>
      <c r="M13500" s="289" t="s">
        <v>30182</v>
      </c>
      <c r="N13500" s="289" t="s">
        <v>427</v>
      </c>
      <c r="O13500" s="289" t="s">
        <v>1014</v>
      </c>
      <c r="P13500" s="289" t="str">
        <f>VLOOKUP(CAT_Details[[#This Row],[Delivery Bp Customer Code]],Table6[],2,0)</f>
        <v>MZ07</v>
      </c>
    </row>
    <row r="13501" spans="1:16" x14ac:dyDescent="0.25">
      <c r="A13501" s="289" t="s">
        <v>874</v>
      </c>
      <c r="B13501">
        <v>29</v>
      </c>
      <c r="C13501">
        <v>11444</v>
      </c>
      <c r="D13501">
        <v>13.6</v>
      </c>
      <c r="E13501" s="289" t="s">
        <v>29930</v>
      </c>
      <c r="F13501">
        <v>5017646156</v>
      </c>
      <c r="G13501" s="276">
        <v>45950</v>
      </c>
      <c r="H13501">
        <v>20251013824203</v>
      </c>
      <c r="I13501">
        <v>34.799999999999997</v>
      </c>
      <c r="J13501" s="289" t="s">
        <v>350</v>
      </c>
      <c r="K13501" s="289" t="s">
        <v>29931</v>
      </c>
      <c r="L13501" s="289" t="s">
        <v>275</v>
      </c>
      <c r="M13501" s="289" t="s">
        <v>30104</v>
      </c>
      <c r="N13501" s="289" t="s">
        <v>381</v>
      </c>
      <c r="O13501" s="289" t="s">
        <v>1014</v>
      </c>
      <c r="P13501" s="289" t="str">
        <f>VLOOKUP(CAT_Details[[#This Row],[Delivery Bp Customer Code]],Table6[],2,0)</f>
        <v>MZ07</v>
      </c>
    </row>
    <row r="13502" spans="1:16" x14ac:dyDescent="0.25">
      <c r="A13502" s="289" t="s">
        <v>3771</v>
      </c>
      <c r="B13502">
        <v>2</v>
      </c>
      <c r="C13502">
        <v>1184</v>
      </c>
      <c r="D13502">
        <v>1.52</v>
      </c>
      <c r="E13502" s="289" t="s">
        <v>29745</v>
      </c>
      <c r="F13502">
        <v>5017615344</v>
      </c>
      <c r="G13502" s="276">
        <v>45950</v>
      </c>
      <c r="H13502">
        <v>20251006818978</v>
      </c>
      <c r="I13502">
        <v>7.29</v>
      </c>
      <c r="J13502" s="289" t="s">
        <v>3890</v>
      </c>
      <c r="K13502" s="289" t="s">
        <v>29746</v>
      </c>
      <c r="L13502" s="289" t="s">
        <v>275</v>
      </c>
      <c r="M13502" s="289" t="s">
        <v>30441</v>
      </c>
      <c r="N13502" s="289" t="s">
        <v>3893</v>
      </c>
      <c r="O13502" s="289" t="s">
        <v>4956</v>
      </c>
      <c r="P13502" s="289">
        <f>VLOOKUP(CAT_Details[[#This Row],[Delivery Bp Customer Code]],Table6[],2,0)</f>
        <v>3417</v>
      </c>
    </row>
    <row r="13503" spans="1:16" x14ac:dyDescent="0.25">
      <c r="A13503" s="289" t="s">
        <v>3329</v>
      </c>
      <c r="B13503">
        <v>7</v>
      </c>
      <c r="C13503">
        <v>389.2</v>
      </c>
      <c r="D13503">
        <v>1.42</v>
      </c>
      <c r="E13503" s="289" t="s">
        <v>29737</v>
      </c>
      <c r="F13503">
        <v>5017615515</v>
      </c>
      <c r="G13503" s="276">
        <v>45950</v>
      </c>
      <c r="H13503">
        <v>20251009822115</v>
      </c>
      <c r="I13503">
        <v>3.4390000000000001</v>
      </c>
      <c r="J13503" s="289" t="s">
        <v>3890</v>
      </c>
      <c r="K13503" s="289" t="s">
        <v>29766</v>
      </c>
      <c r="L13503" s="289" t="s">
        <v>275</v>
      </c>
      <c r="M13503" s="289" t="s">
        <v>30441</v>
      </c>
      <c r="N13503" s="289" t="s">
        <v>3896</v>
      </c>
      <c r="O13503" s="289" t="s">
        <v>3332</v>
      </c>
      <c r="P13503" s="289">
        <f>VLOOKUP(CAT_Details[[#This Row],[Delivery Bp Customer Code]],Table6[],2,0)</f>
        <v>3402</v>
      </c>
    </row>
    <row r="13504" spans="1:16" x14ac:dyDescent="0.25">
      <c r="A13504" s="289" t="s">
        <v>3329</v>
      </c>
      <c r="B13504">
        <v>1</v>
      </c>
      <c r="C13504">
        <v>20</v>
      </c>
      <c r="D13504">
        <v>0.2</v>
      </c>
      <c r="E13504" s="289" t="s">
        <v>29942</v>
      </c>
      <c r="F13504">
        <v>5017631982</v>
      </c>
      <c r="G13504" s="276">
        <v>45950</v>
      </c>
      <c r="H13504">
        <v>20251009822158</v>
      </c>
      <c r="I13504">
        <v>0.317</v>
      </c>
      <c r="J13504" s="289" t="s">
        <v>324</v>
      </c>
      <c r="K13504" s="289" t="s">
        <v>29943</v>
      </c>
      <c r="L13504" s="289" t="s">
        <v>275</v>
      </c>
      <c r="M13504" s="289" t="s">
        <v>30188</v>
      </c>
      <c r="N13504" s="289" t="s">
        <v>612</v>
      </c>
      <c r="O13504" s="289" t="s">
        <v>3332</v>
      </c>
      <c r="P13504" s="289">
        <f>VLOOKUP(CAT_Details[[#This Row],[Delivery Bp Customer Code]],Table6[],2,0)</f>
        <v>3402</v>
      </c>
    </row>
    <row r="13505" spans="1:16" x14ac:dyDescent="0.25">
      <c r="A13505" s="289" t="s">
        <v>3329</v>
      </c>
      <c r="B13505">
        <v>1</v>
      </c>
      <c r="C13505">
        <v>277</v>
      </c>
      <c r="D13505">
        <v>0.4</v>
      </c>
      <c r="E13505" s="289" t="s">
        <v>29951</v>
      </c>
      <c r="F13505">
        <v>5017646089</v>
      </c>
      <c r="G13505" s="276">
        <v>45950</v>
      </c>
      <c r="H13505">
        <v>20251010822995</v>
      </c>
      <c r="I13505">
        <v>1.843</v>
      </c>
      <c r="J13505" s="289" t="s">
        <v>350</v>
      </c>
      <c r="K13505" s="289" t="s">
        <v>29952</v>
      </c>
      <c r="L13505" s="289" t="s">
        <v>275</v>
      </c>
      <c r="M13505" s="289" t="s">
        <v>30104</v>
      </c>
      <c r="N13505" s="289" t="s">
        <v>3656</v>
      </c>
      <c r="O13505" s="289" t="s">
        <v>3332</v>
      </c>
      <c r="P13505" s="289">
        <f>VLOOKUP(CAT_Details[[#This Row],[Delivery Bp Customer Code]],Table6[],2,0)</f>
        <v>3402</v>
      </c>
    </row>
    <row r="13506" spans="1:16" x14ac:dyDescent="0.25">
      <c r="A13506" s="289" t="s">
        <v>3329</v>
      </c>
      <c r="B13506">
        <v>2</v>
      </c>
      <c r="C13506">
        <v>20.5</v>
      </c>
      <c r="D13506">
        <v>0.16</v>
      </c>
      <c r="E13506" s="289" t="s">
        <v>30202</v>
      </c>
      <c r="F13506">
        <v>5017662353</v>
      </c>
      <c r="G13506" s="276">
        <v>45950</v>
      </c>
      <c r="H13506">
        <v>20251013824049</v>
      </c>
      <c r="I13506">
        <v>0.123</v>
      </c>
      <c r="J13506" s="289" t="s">
        <v>302</v>
      </c>
      <c r="K13506" s="289" t="s">
        <v>30203</v>
      </c>
      <c r="L13506" s="289" t="s">
        <v>275</v>
      </c>
      <c r="M13506" s="289" t="s">
        <v>30404</v>
      </c>
      <c r="N13506" s="289" t="s">
        <v>15493</v>
      </c>
      <c r="O13506" s="289" t="s">
        <v>3332</v>
      </c>
      <c r="P13506" s="289">
        <f>VLOOKUP(CAT_Details[[#This Row],[Delivery Bp Customer Code]],Table6[],2,0)</f>
        <v>3402</v>
      </c>
    </row>
    <row r="13507" spans="1:16" x14ac:dyDescent="0.25">
      <c r="A13507" s="289" t="s">
        <v>3329</v>
      </c>
      <c r="B13507">
        <v>1</v>
      </c>
      <c r="C13507">
        <v>28</v>
      </c>
      <c r="D13507">
        <v>0.27</v>
      </c>
      <c r="E13507" s="289" t="s">
        <v>30206</v>
      </c>
      <c r="F13507">
        <v>5017662515</v>
      </c>
      <c r="G13507" s="276">
        <v>45950</v>
      </c>
      <c r="H13507">
        <v>20251013824022</v>
      </c>
      <c r="I13507">
        <v>0.38400000000000001</v>
      </c>
      <c r="J13507" s="289" t="s">
        <v>302</v>
      </c>
      <c r="K13507" s="289" t="s">
        <v>30207</v>
      </c>
      <c r="L13507" s="289" t="s">
        <v>275</v>
      </c>
      <c r="M13507" s="289" t="s">
        <v>30404</v>
      </c>
      <c r="N13507" s="289" t="s">
        <v>15497</v>
      </c>
      <c r="O13507" s="289" t="s">
        <v>3332</v>
      </c>
      <c r="P13507" s="289">
        <f>VLOOKUP(CAT_Details[[#This Row],[Delivery Bp Customer Code]],Table6[],2,0)</f>
        <v>3402</v>
      </c>
    </row>
    <row r="13508" spans="1:16" x14ac:dyDescent="0.25">
      <c r="A13508" s="289" t="s">
        <v>76</v>
      </c>
      <c r="B13508">
        <v>1</v>
      </c>
      <c r="C13508">
        <v>73</v>
      </c>
      <c r="D13508">
        <v>0.2</v>
      </c>
      <c r="E13508" s="289" t="s">
        <v>29596</v>
      </c>
      <c r="F13508">
        <v>5017600272</v>
      </c>
      <c r="G13508" s="276">
        <v>45950</v>
      </c>
      <c r="H13508">
        <v>20251006819499</v>
      </c>
      <c r="I13508">
        <v>0.192</v>
      </c>
      <c r="J13508" s="289" t="s">
        <v>764</v>
      </c>
      <c r="K13508" s="289" t="s">
        <v>29597</v>
      </c>
      <c r="L13508" s="289" t="s">
        <v>275</v>
      </c>
      <c r="M13508" s="289" t="s">
        <v>29886</v>
      </c>
      <c r="N13508" s="289" t="s">
        <v>766</v>
      </c>
      <c r="O13508" s="289" t="s">
        <v>16049</v>
      </c>
      <c r="P13508" s="289" t="str">
        <f>VLOOKUP(CAT_Details[[#This Row],[Delivery Bp Customer Code]],Table6[],2,0)</f>
        <v>MZ02</v>
      </c>
    </row>
    <row r="13509" spans="1:16" x14ac:dyDescent="0.25">
      <c r="A13509" s="289" t="s">
        <v>76</v>
      </c>
      <c r="B13509">
        <v>6</v>
      </c>
      <c r="C13509">
        <v>502</v>
      </c>
      <c r="D13509">
        <v>2.2400000000000002</v>
      </c>
      <c r="E13509" s="289" t="s">
        <v>29783</v>
      </c>
      <c r="F13509">
        <v>5017615679</v>
      </c>
      <c r="G13509" s="276">
        <v>45950</v>
      </c>
      <c r="H13509">
        <v>20251008821489</v>
      </c>
      <c r="I13509">
        <v>2.3359999999999999</v>
      </c>
      <c r="J13509" s="289" t="s">
        <v>401</v>
      </c>
      <c r="K13509" s="289" t="s">
        <v>29784</v>
      </c>
      <c r="L13509" s="289" t="s">
        <v>275</v>
      </c>
      <c r="M13509" s="289" t="s">
        <v>30241</v>
      </c>
      <c r="N13509" s="289" t="s">
        <v>1028</v>
      </c>
      <c r="O13509" s="289" t="s">
        <v>16049</v>
      </c>
      <c r="P13509" s="289" t="str">
        <f>VLOOKUP(CAT_Details[[#This Row],[Delivery Bp Customer Code]],Table6[],2,0)</f>
        <v>MZ02</v>
      </c>
    </row>
    <row r="13510" spans="1:16" x14ac:dyDescent="0.25">
      <c r="A13510" s="289" t="s">
        <v>76</v>
      </c>
      <c r="B13510">
        <v>1</v>
      </c>
      <c r="C13510">
        <v>19</v>
      </c>
      <c r="D13510">
        <v>0.2</v>
      </c>
      <c r="E13510" s="289" t="s">
        <v>29967</v>
      </c>
      <c r="F13510">
        <v>5017631733</v>
      </c>
      <c r="G13510" s="276">
        <v>45950</v>
      </c>
      <c r="H13510">
        <v>20251010823346</v>
      </c>
      <c r="I13510">
        <v>0.14399999999999999</v>
      </c>
      <c r="J13510" s="289" t="s">
        <v>324</v>
      </c>
      <c r="K13510" s="289" t="s">
        <v>29968</v>
      </c>
      <c r="L13510" s="289" t="s">
        <v>275</v>
      </c>
      <c r="M13510" s="289" t="s">
        <v>30373</v>
      </c>
      <c r="N13510" s="289" t="s">
        <v>508</v>
      </c>
      <c r="O13510" s="289" t="s">
        <v>16049</v>
      </c>
      <c r="P13510" s="289" t="str">
        <f>VLOOKUP(CAT_Details[[#This Row],[Delivery Bp Customer Code]],Table6[],2,0)</f>
        <v>MZ02</v>
      </c>
    </row>
    <row r="13511" spans="1:16" x14ac:dyDescent="0.25">
      <c r="A13511" s="289" t="s">
        <v>76</v>
      </c>
      <c r="B13511">
        <v>1</v>
      </c>
      <c r="C13511">
        <v>2</v>
      </c>
      <c r="D13511">
        <v>0.1</v>
      </c>
      <c r="E13511" s="289" t="s">
        <v>29928</v>
      </c>
      <c r="F13511">
        <v>5017631824</v>
      </c>
      <c r="G13511" s="276">
        <v>45950</v>
      </c>
      <c r="H13511">
        <v>20251007820274</v>
      </c>
      <c r="I13511">
        <v>5.8000000000000003E-2</v>
      </c>
      <c r="J13511" s="289" t="s">
        <v>345</v>
      </c>
      <c r="K13511" s="289" t="s">
        <v>29969</v>
      </c>
      <c r="L13511" s="289" t="s">
        <v>275</v>
      </c>
      <c r="M13511" s="289" t="s">
        <v>30182</v>
      </c>
      <c r="N13511" s="289" t="s">
        <v>427</v>
      </c>
      <c r="O13511" s="289" t="s">
        <v>16049</v>
      </c>
      <c r="P13511" s="289" t="str">
        <f>VLOOKUP(CAT_Details[[#This Row],[Delivery Bp Customer Code]],Table6[],2,0)</f>
        <v>MZ02</v>
      </c>
    </row>
    <row r="13512" spans="1:16" x14ac:dyDescent="0.25">
      <c r="A13512" s="289" t="s">
        <v>76</v>
      </c>
      <c r="B13512">
        <v>2</v>
      </c>
      <c r="C13512">
        <v>245</v>
      </c>
      <c r="D13512">
        <v>0.6</v>
      </c>
      <c r="E13512" s="289" t="s">
        <v>29972</v>
      </c>
      <c r="F13512">
        <v>5017631933</v>
      </c>
      <c r="G13512" s="276">
        <v>45950</v>
      </c>
      <c r="H13512">
        <v>20251008821761</v>
      </c>
      <c r="I13512">
        <v>0.57599999999999996</v>
      </c>
      <c r="J13512" s="289" t="s">
        <v>324</v>
      </c>
      <c r="K13512" s="289" t="s">
        <v>29973</v>
      </c>
      <c r="L13512" s="289" t="s">
        <v>275</v>
      </c>
      <c r="M13512" s="289" t="s">
        <v>30188</v>
      </c>
      <c r="N13512" s="289" t="s">
        <v>16153</v>
      </c>
      <c r="O13512" s="289" t="s">
        <v>16049</v>
      </c>
      <c r="P13512" s="289" t="str">
        <f>VLOOKUP(CAT_Details[[#This Row],[Delivery Bp Customer Code]],Table6[],2,0)</f>
        <v>MZ02</v>
      </c>
    </row>
    <row r="13513" spans="1:16" x14ac:dyDescent="0.25">
      <c r="A13513" s="289" t="s">
        <v>76</v>
      </c>
      <c r="B13513">
        <v>2</v>
      </c>
      <c r="C13513">
        <v>202</v>
      </c>
      <c r="D13513">
        <v>0.56999999999999995</v>
      </c>
      <c r="E13513" s="289" t="s">
        <v>29978</v>
      </c>
      <c r="F13513">
        <v>5017646426</v>
      </c>
      <c r="G13513" s="276">
        <v>45950</v>
      </c>
      <c r="H13513">
        <v>20251013824374</v>
      </c>
      <c r="I13513">
        <v>1.36</v>
      </c>
      <c r="J13513" s="289" t="s">
        <v>350</v>
      </c>
      <c r="K13513" s="289" t="s">
        <v>29979</v>
      </c>
      <c r="L13513" s="289" t="s">
        <v>275</v>
      </c>
      <c r="M13513" s="289" t="s">
        <v>30372</v>
      </c>
      <c r="N13513" s="289" t="s">
        <v>24086</v>
      </c>
      <c r="O13513" s="289" t="s">
        <v>16049</v>
      </c>
      <c r="P13513" s="289" t="str">
        <f>VLOOKUP(CAT_Details[[#This Row],[Delivery Bp Customer Code]],Table6[],2,0)</f>
        <v>MZ02</v>
      </c>
    </row>
    <row r="13514" spans="1:16" x14ac:dyDescent="0.25">
      <c r="A13514" s="289" t="s">
        <v>76</v>
      </c>
      <c r="B13514">
        <v>1</v>
      </c>
      <c r="C13514">
        <v>8</v>
      </c>
      <c r="D13514">
        <v>0.05</v>
      </c>
      <c r="E13514" s="289" t="s">
        <v>29980</v>
      </c>
      <c r="F13514">
        <v>5017646487</v>
      </c>
      <c r="G13514" s="276">
        <v>45950</v>
      </c>
      <c r="H13514">
        <v>20251010823601</v>
      </c>
      <c r="I13514">
        <v>3.9E-2</v>
      </c>
      <c r="J13514" s="289" t="s">
        <v>350</v>
      </c>
      <c r="K13514" s="289" t="s">
        <v>29981</v>
      </c>
      <c r="L13514" s="289" t="s">
        <v>275</v>
      </c>
      <c r="M13514" s="289" t="s">
        <v>30372</v>
      </c>
      <c r="N13514" s="289" t="s">
        <v>1279</v>
      </c>
      <c r="O13514" s="289" t="s">
        <v>16049</v>
      </c>
      <c r="P13514" s="289" t="str">
        <f>VLOOKUP(CAT_Details[[#This Row],[Delivery Bp Customer Code]],Table6[],2,0)</f>
        <v>MZ02</v>
      </c>
    </row>
    <row r="13515" spans="1:16" x14ac:dyDescent="0.25">
      <c r="A13515" s="289" t="s">
        <v>74</v>
      </c>
      <c r="B13515">
        <v>7</v>
      </c>
      <c r="C13515">
        <v>2348</v>
      </c>
      <c r="D13515">
        <v>2.8</v>
      </c>
      <c r="E13515" s="289" t="s">
        <v>29636</v>
      </c>
      <c r="F13515">
        <v>5017600072</v>
      </c>
      <c r="G13515" s="276">
        <v>45950</v>
      </c>
      <c r="H13515">
        <v>20251006819599</v>
      </c>
      <c r="I13515">
        <v>3.1680000000000001</v>
      </c>
      <c r="J13515" s="289" t="s">
        <v>287</v>
      </c>
      <c r="K13515" s="289" t="s">
        <v>29637</v>
      </c>
      <c r="L13515" s="289" t="s">
        <v>275</v>
      </c>
      <c r="M13515" s="289" t="s">
        <v>30548</v>
      </c>
      <c r="N13515" s="289" t="s">
        <v>17117</v>
      </c>
      <c r="O13515" s="289" t="s">
        <v>22256</v>
      </c>
      <c r="P13515" s="289" t="str">
        <f>VLOOKUP(CAT_Details[[#This Row],[Delivery Bp Customer Code]],Table6[],2,0)</f>
        <v>DX01-L5</v>
      </c>
    </row>
    <row r="13516" spans="1:16" x14ac:dyDescent="0.25">
      <c r="A13516" s="289" t="s">
        <v>74</v>
      </c>
      <c r="B13516">
        <v>2</v>
      </c>
      <c r="C13516">
        <v>454</v>
      </c>
      <c r="D13516">
        <v>0.6</v>
      </c>
      <c r="E13516" s="289" t="s">
        <v>29596</v>
      </c>
      <c r="F13516">
        <v>5017600271</v>
      </c>
      <c r="G13516" s="276">
        <v>45950</v>
      </c>
      <c r="H13516">
        <v>20251006819497</v>
      </c>
      <c r="I13516">
        <v>0.67200000000000004</v>
      </c>
      <c r="J13516" s="289" t="s">
        <v>764</v>
      </c>
      <c r="K13516" s="289" t="s">
        <v>29650</v>
      </c>
      <c r="L13516" s="289" t="s">
        <v>275</v>
      </c>
      <c r="M13516" s="289" t="s">
        <v>29886</v>
      </c>
      <c r="N13516" s="289" t="s">
        <v>766</v>
      </c>
      <c r="O13516" s="289" t="s">
        <v>22256</v>
      </c>
      <c r="P13516" s="289" t="str">
        <f>VLOOKUP(CAT_Details[[#This Row],[Delivery Bp Customer Code]],Table6[],2,0)</f>
        <v>DX01-L5</v>
      </c>
    </row>
    <row r="13517" spans="1:16" x14ac:dyDescent="0.25">
      <c r="A13517" s="289" t="s">
        <v>74</v>
      </c>
      <c r="B13517">
        <v>18</v>
      </c>
      <c r="C13517">
        <v>1080</v>
      </c>
      <c r="D13517">
        <v>7.2</v>
      </c>
      <c r="E13517" s="289" t="s">
        <v>29795</v>
      </c>
      <c r="F13517">
        <v>5017615547</v>
      </c>
      <c r="G13517" s="276">
        <v>45950</v>
      </c>
      <c r="H13517">
        <v>20251007820513</v>
      </c>
      <c r="I13517">
        <v>17.28</v>
      </c>
      <c r="J13517" s="289" t="s">
        <v>294</v>
      </c>
      <c r="K13517" s="289" t="s">
        <v>29796</v>
      </c>
      <c r="L13517" s="289" t="s">
        <v>275</v>
      </c>
      <c r="M13517" s="289" t="s">
        <v>29856</v>
      </c>
      <c r="N13517" s="289" t="s">
        <v>16650</v>
      </c>
      <c r="O13517" s="289" t="s">
        <v>22256</v>
      </c>
      <c r="P13517" s="289" t="str">
        <f>VLOOKUP(CAT_Details[[#This Row],[Delivery Bp Customer Code]],Table6[],2,0)</f>
        <v>DX01-L5</v>
      </c>
    </row>
    <row r="13518" spans="1:16" x14ac:dyDescent="0.25">
      <c r="A13518" s="289" t="s">
        <v>74</v>
      </c>
      <c r="B13518">
        <v>1</v>
      </c>
      <c r="C13518">
        <v>1</v>
      </c>
      <c r="D13518">
        <v>0.03</v>
      </c>
      <c r="E13518" s="289" t="s">
        <v>29797</v>
      </c>
      <c r="F13518">
        <v>5017615629</v>
      </c>
      <c r="G13518" s="276">
        <v>45950</v>
      </c>
      <c r="H13518">
        <v>20251008820885</v>
      </c>
      <c r="I13518">
        <v>1.7999999999999999E-2</v>
      </c>
      <c r="J13518" s="289" t="s">
        <v>438</v>
      </c>
      <c r="K13518" s="289" t="s">
        <v>29798</v>
      </c>
      <c r="L13518" s="289" t="s">
        <v>275</v>
      </c>
      <c r="M13518" s="289" t="s">
        <v>30696</v>
      </c>
      <c r="N13518" s="289" t="s">
        <v>751</v>
      </c>
      <c r="O13518" s="289" t="s">
        <v>22256</v>
      </c>
      <c r="P13518" s="289" t="str">
        <f>VLOOKUP(CAT_Details[[#This Row],[Delivery Bp Customer Code]],Table6[],2,0)</f>
        <v>DX01-L5</v>
      </c>
    </row>
    <row r="13519" spans="1:16" x14ac:dyDescent="0.25">
      <c r="A13519" s="289" t="s">
        <v>74</v>
      </c>
      <c r="B13519">
        <v>1</v>
      </c>
      <c r="C13519">
        <v>319</v>
      </c>
      <c r="D13519">
        <v>0.4</v>
      </c>
      <c r="E13519" s="289" t="s">
        <v>29799</v>
      </c>
      <c r="F13519">
        <v>5017615703</v>
      </c>
      <c r="G13519" s="276">
        <v>45950</v>
      </c>
      <c r="H13519">
        <v>20251009822220</v>
      </c>
      <c r="I13519">
        <v>0.96</v>
      </c>
      <c r="J13519" s="289" t="s">
        <v>401</v>
      </c>
      <c r="K13519" s="289" t="s">
        <v>29800</v>
      </c>
      <c r="L13519" s="289" t="s">
        <v>275</v>
      </c>
      <c r="M13519" s="289" t="s">
        <v>30241</v>
      </c>
      <c r="N13519" s="289" t="s">
        <v>17729</v>
      </c>
      <c r="O13519" s="289" t="s">
        <v>22256</v>
      </c>
      <c r="P13519" s="289" t="str">
        <f>VLOOKUP(CAT_Details[[#This Row],[Delivery Bp Customer Code]],Table6[],2,0)</f>
        <v>DX01-L5</v>
      </c>
    </row>
    <row r="13520" spans="1:16" x14ac:dyDescent="0.25">
      <c r="A13520" s="289" t="s">
        <v>74</v>
      </c>
      <c r="B13520">
        <v>11</v>
      </c>
      <c r="C13520">
        <v>12100</v>
      </c>
      <c r="D13520">
        <v>4.4000000000000004</v>
      </c>
      <c r="E13520" s="289" t="s">
        <v>29997</v>
      </c>
      <c r="F13520">
        <v>5017631953</v>
      </c>
      <c r="G13520" s="276">
        <v>45950</v>
      </c>
      <c r="H13520">
        <v>20251008821162</v>
      </c>
      <c r="I13520">
        <v>6.3360000000000003</v>
      </c>
      <c r="J13520" s="289" t="s">
        <v>324</v>
      </c>
      <c r="K13520" s="289" t="s">
        <v>29998</v>
      </c>
      <c r="L13520" s="289" t="s">
        <v>275</v>
      </c>
      <c r="M13520" s="289" t="s">
        <v>30187</v>
      </c>
      <c r="N13520" s="289" t="s">
        <v>333</v>
      </c>
      <c r="O13520" s="289" t="s">
        <v>22256</v>
      </c>
      <c r="P13520" s="289" t="str">
        <f>VLOOKUP(CAT_Details[[#This Row],[Delivery Bp Customer Code]],Table6[],2,0)</f>
        <v>DX01-L5</v>
      </c>
    </row>
    <row r="13521" spans="1:16" x14ac:dyDescent="0.25">
      <c r="A13521" s="289" t="s">
        <v>74</v>
      </c>
      <c r="B13521">
        <v>6</v>
      </c>
      <c r="C13521">
        <v>187.6</v>
      </c>
      <c r="D13521">
        <v>0.65</v>
      </c>
      <c r="E13521" s="289" t="s">
        <v>30011</v>
      </c>
      <c r="F13521">
        <v>5017645971</v>
      </c>
      <c r="G13521" s="276">
        <v>45950</v>
      </c>
      <c r="H13521">
        <v>20251009822148</v>
      </c>
      <c r="I13521">
        <v>0.57399999999999995</v>
      </c>
      <c r="J13521" s="289" t="s">
        <v>350</v>
      </c>
      <c r="K13521" s="289" t="s">
        <v>30012</v>
      </c>
      <c r="L13521" s="289" t="s">
        <v>275</v>
      </c>
      <c r="M13521" s="289" t="s">
        <v>30104</v>
      </c>
      <c r="N13521" s="289" t="s">
        <v>602</v>
      </c>
      <c r="O13521" s="289" t="s">
        <v>22256</v>
      </c>
      <c r="P13521" s="289" t="str">
        <f>VLOOKUP(CAT_Details[[#This Row],[Delivery Bp Customer Code]],Table6[],2,0)</f>
        <v>DX01-L5</v>
      </c>
    </row>
    <row r="13522" spans="1:16" x14ac:dyDescent="0.25">
      <c r="A13522" s="289" t="s">
        <v>74</v>
      </c>
      <c r="B13522">
        <v>9</v>
      </c>
      <c r="C13522">
        <v>1660</v>
      </c>
      <c r="D13522">
        <v>4.04</v>
      </c>
      <c r="E13522" s="289" t="s">
        <v>30015</v>
      </c>
      <c r="F13522">
        <v>5017646117</v>
      </c>
      <c r="G13522" s="276">
        <v>45950</v>
      </c>
      <c r="H13522">
        <v>20251010823116</v>
      </c>
      <c r="I13522">
        <v>8.2279999999999998</v>
      </c>
      <c r="J13522" s="289" t="s">
        <v>280</v>
      </c>
      <c r="K13522" s="289" t="s">
        <v>30016</v>
      </c>
      <c r="L13522" s="289" t="s">
        <v>275</v>
      </c>
      <c r="M13522" s="289" t="s">
        <v>30371</v>
      </c>
      <c r="N13522" s="289" t="s">
        <v>411</v>
      </c>
      <c r="O13522" s="289" t="s">
        <v>22256</v>
      </c>
      <c r="P13522" s="289" t="str">
        <f>VLOOKUP(CAT_Details[[#This Row],[Delivery Bp Customer Code]],Table6[],2,0)</f>
        <v>DX01-L5</v>
      </c>
    </row>
    <row r="13523" spans="1:16" x14ac:dyDescent="0.25">
      <c r="A13523" s="289" t="s">
        <v>74</v>
      </c>
      <c r="B13523">
        <v>3</v>
      </c>
      <c r="C13523">
        <v>91</v>
      </c>
      <c r="D13523">
        <v>0.23</v>
      </c>
      <c r="E13523" s="289" t="s">
        <v>30017</v>
      </c>
      <c r="F13523">
        <v>5017646199</v>
      </c>
      <c r="G13523" s="276">
        <v>45950</v>
      </c>
      <c r="H13523">
        <v>20251008821080</v>
      </c>
      <c r="I13523">
        <v>0.20399999999999999</v>
      </c>
      <c r="J13523" s="289" t="s">
        <v>350</v>
      </c>
      <c r="K13523" s="289" t="s">
        <v>30018</v>
      </c>
      <c r="L13523" s="289" t="s">
        <v>275</v>
      </c>
      <c r="M13523" s="289" t="s">
        <v>30104</v>
      </c>
      <c r="N13523" s="289" t="s">
        <v>360</v>
      </c>
      <c r="O13523" s="289" t="s">
        <v>22256</v>
      </c>
      <c r="P13523" s="289" t="str">
        <f>VLOOKUP(CAT_Details[[#This Row],[Delivery Bp Customer Code]],Table6[],2,0)</f>
        <v>DX01-L5</v>
      </c>
    </row>
    <row r="13524" spans="1:16" x14ac:dyDescent="0.25">
      <c r="A13524" s="289" t="s">
        <v>74</v>
      </c>
      <c r="B13524">
        <v>14</v>
      </c>
      <c r="C13524">
        <v>560</v>
      </c>
      <c r="D13524">
        <v>7</v>
      </c>
      <c r="E13524" s="289" t="s">
        <v>30030</v>
      </c>
      <c r="F13524">
        <v>5017646516</v>
      </c>
      <c r="G13524" s="276">
        <v>45950</v>
      </c>
      <c r="H13524">
        <v>20251013823901</v>
      </c>
      <c r="I13524">
        <v>16.8</v>
      </c>
      <c r="J13524" s="289" t="s">
        <v>350</v>
      </c>
      <c r="K13524" s="289" t="s">
        <v>30031</v>
      </c>
      <c r="L13524" s="289" t="s">
        <v>275</v>
      </c>
      <c r="M13524" s="289" t="s">
        <v>30104</v>
      </c>
      <c r="N13524" s="289" t="s">
        <v>12700</v>
      </c>
      <c r="O13524" s="289" t="s">
        <v>22256</v>
      </c>
      <c r="P13524" s="289" t="str">
        <f>VLOOKUP(CAT_Details[[#This Row],[Delivery Bp Customer Code]],Table6[],2,0)</f>
        <v>DX01-L5</v>
      </c>
    </row>
    <row r="13525" spans="1:16" x14ac:dyDescent="0.25">
      <c r="A13525" s="289" t="s">
        <v>74</v>
      </c>
      <c r="B13525">
        <v>2</v>
      </c>
      <c r="C13525">
        <v>192</v>
      </c>
      <c r="D13525">
        <v>0.8</v>
      </c>
      <c r="E13525" s="289" t="s">
        <v>30032</v>
      </c>
      <c r="F13525">
        <v>5017646577</v>
      </c>
      <c r="G13525" s="276">
        <v>45950</v>
      </c>
      <c r="H13525">
        <v>20251009822002</v>
      </c>
      <c r="I13525">
        <v>1.248</v>
      </c>
      <c r="J13525" s="289" t="s">
        <v>280</v>
      </c>
      <c r="K13525" s="289" t="s">
        <v>30033</v>
      </c>
      <c r="L13525" s="289" t="s">
        <v>275</v>
      </c>
      <c r="M13525" s="289" t="s">
        <v>30076</v>
      </c>
      <c r="N13525" s="289" t="s">
        <v>10113</v>
      </c>
      <c r="O13525" s="289" t="s">
        <v>22256</v>
      </c>
      <c r="P13525" s="289" t="str">
        <f>VLOOKUP(CAT_Details[[#This Row],[Delivery Bp Customer Code]],Table6[],2,0)</f>
        <v>DX01-L5</v>
      </c>
    </row>
    <row r="13526" spans="1:16" x14ac:dyDescent="0.25">
      <c r="A13526" s="289" t="s">
        <v>521</v>
      </c>
      <c r="B13526">
        <v>1</v>
      </c>
      <c r="C13526">
        <v>747</v>
      </c>
      <c r="D13526">
        <v>0.46</v>
      </c>
      <c r="E13526" s="289" t="s">
        <v>29802</v>
      </c>
      <c r="F13526">
        <v>5017615695</v>
      </c>
      <c r="G13526" s="276">
        <v>45950</v>
      </c>
      <c r="H13526">
        <v>20251009822596</v>
      </c>
      <c r="I13526">
        <v>0.97599999999999998</v>
      </c>
      <c r="J13526" s="289" t="s">
        <v>294</v>
      </c>
      <c r="K13526" s="289" t="s">
        <v>29803</v>
      </c>
      <c r="L13526" s="289" t="s">
        <v>275</v>
      </c>
      <c r="M13526" s="289" t="s">
        <v>30403</v>
      </c>
      <c r="N13526" s="289" t="s">
        <v>3907</v>
      </c>
      <c r="O13526" s="289" t="s">
        <v>16307</v>
      </c>
      <c r="P13526" s="289" t="str">
        <f>VLOOKUP(CAT_Details[[#This Row],[Delivery Bp Customer Code]],Table6[],2,0)</f>
        <v>DX01</v>
      </c>
    </row>
    <row r="13527" spans="1:16" x14ac:dyDescent="0.25">
      <c r="A13527" s="289" t="s">
        <v>521</v>
      </c>
      <c r="B13527">
        <v>1</v>
      </c>
      <c r="C13527">
        <v>747</v>
      </c>
      <c r="D13527">
        <v>0.46</v>
      </c>
      <c r="E13527" s="289" t="s">
        <v>29802</v>
      </c>
      <c r="F13527">
        <v>5017632042</v>
      </c>
      <c r="G13527" s="276">
        <v>45950</v>
      </c>
      <c r="H13527">
        <v>20251009822596</v>
      </c>
      <c r="I13527">
        <v>0.97599999999999998</v>
      </c>
      <c r="J13527" s="289" t="s">
        <v>294</v>
      </c>
      <c r="K13527" s="289" t="s">
        <v>30036</v>
      </c>
      <c r="L13527" s="289" t="s">
        <v>275</v>
      </c>
      <c r="M13527" s="289" t="s">
        <v>31918</v>
      </c>
      <c r="N13527" s="289" t="s">
        <v>3907</v>
      </c>
      <c r="O13527" s="289" t="s">
        <v>16307</v>
      </c>
      <c r="P13527" s="289" t="str">
        <f>VLOOKUP(CAT_Details[[#This Row],[Delivery Bp Customer Code]],Table6[],2,0)</f>
        <v>DX01</v>
      </c>
    </row>
    <row r="13528" spans="1:16" x14ac:dyDescent="0.25">
      <c r="A13528" s="289" t="s">
        <v>272</v>
      </c>
      <c r="B13528">
        <v>3</v>
      </c>
      <c r="C13528">
        <v>214</v>
      </c>
      <c r="D13528">
        <v>1.2</v>
      </c>
      <c r="E13528" s="289" t="s">
        <v>29805</v>
      </c>
      <c r="F13528">
        <v>5017615322</v>
      </c>
      <c r="G13528" s="276">
        <v>45950</v>
      </c>
      <c r="H13528">
        <v>20251002817759</v>
      </c>
      <c r="I13528">
        <v>1.3440000000000001</v>
      </c>
      <c r="J13528" s="289" t="s">
        <v>3970</v>
      </c>
      <c r="K13528" s="289" t="s">
        <v>29806</v>
      </c>
      <c r="L13528" s="289" t="s">
        <v>275</v>
      </c>
      <c r="M13528" s="289" t="s">
        <v>30592</v>
      </c>
      <c r="N13528" s="289" t="s">
        <v>25190</v>
      </c>
      <c r="O13528" s="289" t="s">
        <v>277</v>
      </c>
      <c r="P13528" s="289" t="str">
        <f>VLOOKUP(CAT_Details[[#This Row],[Delivery Bp Customer Code]],Table6[],2,0)</f>
        <v>U2-L5</v>
      </c>
    </row>
    <row r="13529" spans="1:16" x14ac:dyDescent="0.25">
      <c r="A13529" s="289" t="s">
        <v>272</v>
      </c>
      <c r="B13529">
        <v>98</v>
      </c>
      <c r="C13529">
        <v>3068</v>
      </c>
      <c r="D13529">
        <v>13.6</v>
      </c>
      <c r="E13529" s="289" t="s">
        <v>30045</v>
      </c>
      <c r="F13529">
        <v>5017631749</v>
      </c>
      <c r="G13529" s="276">
        <v>45950</v>
      </c>
      <c r="H13529">
        <v>20251006819582</v>
      </c>
      <c r="I13529">
        <v>45.323999999999998</v>
      </c>
      <c r="J13529" s="289" t="s">
        <v>280</v>
      </c>
      <c r="K13529" s="289" t="s">
        <v>30046</v>
      </c>
      <c r="L13529" s="289" t="s">
        <v>275</v>
      </c>
      <c r="M13529" s="289" t="s">
        <v>30047</v>
      </c>
      <c r="N13529" s="289" t="s">
        <v>1226</v>
      </c>
      <c r="O13529" s="289" t="s">
        <v>277</v>
      </c>
      <c r="P13529" s="289" t="str">
        <f>VLOOKUP(CAT_Details[[#This Row],[Delivery Bp Customer Code]],Table6[],2,0)</f>
        <v>U2-L5</v>
      </c>
    </row>
    <row r="13530" spans="1:16" x14ac:dyDescent="0.25">
      <c r="A13530" s="289" t="s">
        <v>272</v>
      </c>
      <c r="B13530">
        <v>4</v>
      </c>
      <c r="C13530">
        <v>3325</v>
      </c>
      <c r="D13530">
        <v>1.6</v>
      </c>
      <c r="E13530" s="289" t="s">
        <v>30048</v>
      </c>
      <c r="F13530">
        <v>5017631919</v>
      </c>
      <c r="G13530" s="276">
        <v>45950</v>
      </c>
      <c r="H13530">
        <v>20251010823551</v>
      </c>
      <c r="I13530">
        <v>3.84</v>
      </c>
      <c r="J13530" s="289" t="s">
        <v>324</v>
      </c>
      <c r="K13530" s="289" t="s">
        <v>30049</v>
      </c>
      <c r="L13530" s="289" t="s">
        <v>275</v>
      </c>
      <c r="M13530" s="289" t="s">
        <v>30188</v>
      </c>
      <c r="N13530" s="289" t="s">
        <v>30050</v>
      </c>
      <c r="O13530" s="289" t="s">
        <v>277</v>
      </c>
      <c r="P13530" s="289" t="str">
        <f>VLOOKUP(CAT_Details[[#This Row],[Delivery Bp Customer Code]],Table6[],2,0)</f>
        <v>U2-L5</v>
      </c>
    </row>
    <row r="13531" spans="1:16" x14ac:dyDescent="0.25">
      <c r="A13531" s="289" t="s">
        <v>272</v>
      </c>
      <c r="B13531">
        <v>7</v>
      </c>
      <c r="C13531">
        <v>560</v>
      </c>
      <c r="D13531">
        <v>3.5</v>
      </c>
      <c r="E13531" s="289" t="s">
        <v>30051</v>
      </c>
      <c r="F13531">
        <v>5017631930</v>
      </c>
      <c r="G13531" s="276">
        <v>45950</v>
      </c>
      <c r="H13531">
        <v>20251006819584</v>
      </c>
      <c r="I13531">
        <v>14.28</v>
      </c>
      <c r="J13531" s="289" t="s">
        <v>280</v>
      </c>
      <c r="K13531" s="289" t="s">
        <v>30052</v>
      </c>
      <c r="L13531" s="289" t="s">
        <v>275</v>
      </c>
      <c r="M13531" s="289" t="s">
        <v>30552</v>
      </c>
      <c r="N13531" s="289" t="s">
        <v>1226</v>
      </c>
      <c r="O13531" s="289" t="s">
        <v>277</v>
      </c>
      <c r="P13531" s="289" t="str">
        <f>VLOOKUP(CAT_Details[[#This Row],[Delivery Bp Customer Code]],Table6[],2,0)</f>
        <v>U2-L5</v>
      </c>
    </row>
    <row r="13532" spans="1:16" x14ac:dyDescent="0.25">
      <c r="A13532" s="289" t="s">
        <v>26660</v>
      </c>
      <c r="B13532">
        <v>2</v>
      </c>
      <c r="C13532">
        <v>1538</v>
      </c>
      <c r="D13532">
        <v>0.8</v>
      </c>
      <c r="E13532" s="289" t="s">
        <v>30058</v>
      </c>
      <c r="F13532">
        <v>5017632162</v>
      </c>
      <c r="G13532" s="276">
        <v>45950</v>
      </c>
      <c r="H13532">
        <v>20251008821665</v>
      </c>
      <c r="I13532">
        <v>1.1519999999999999</v>
      </c>
      <c r="J13532" s="289" t="s">
        <v>324</v>
      </c>
      <c r="K13532" s="289" t="s">
        <v>30059</v>
      </c>
      <c r="L13532" s="289" t="s">
        <v>275</v>
      </c>
      <c r="M13532" s="289" t="s">
        <v>30373</v>
      </c>
      <c r="N13532" s="289" t="s">
        <v>16189</v>
      </c>
      <c r="O13532" s="289" t="s">
        <v>26663</v>
      </c>
      <c r="P13532" s="289" t="e">
        <f>VLOOKUP(CAT_Details[[#This Row],[Delivery Bp Customer Code]],Table6[],2,0)</f>
        <v>#N/A</v>
      </c>
    </row>
    <row r="13533" spans="1:16" x14ac:dyDescent="0.25">
      <c r="A13533" s="289" t="s">
        <v>4794</v>
      </c>
      <c r="B13533">
        <v>2</v>
      </c>
      <c r="C13533">
        <v>600</v>
      </c>
      <c r="D13533">
        <v>1</v>
      </c>
      <c r="E13533" s="289" t="s">
        <v>29693</v>
      </c>
      <c r="F13533">
        <v>5017600174</v>
      </c>
      <c r="G13533" s="276">
        <v>45950</v>
      </c>
      <c r="H13533">
        <v>20251008821763</v>
      </c>
      <c r="I13533">
        <v>2.4</v>
      </c>
      <c r="J13533" s="289" t="s">
        <v>287</v>
      </c>
      <c r="K13533" s="289" t="s">
        <v>29694</v>
      </c>
      <c r="L13533" s="289" t="s">
        <v>275</v>
      </c>
      <c r="M13533" s="289" t="s">
        <v>30548</v>
      </c>
      <c r="N13533" s="289" t="s">
        <v>20548</v>
      </c>
      <c r="O13533" s="289" t="s">
        <v>4798</v>
      </c>
      <c r="P13533" s="289" t="str">
        <f>VLOOKUP(CAT_Details[[#This Row],[Delivery Bp Customer Code]],Table6[],2,0)</f>
        <v>MY02</v>
      </c>
    </row>
    <row r="13534" spans="1:16" x14ac:dyDescent="0.25">
      <c r="A13534" s="289" t="s">
        <v>4794</v>
      </c>
      <c r="B13534">
        <v>1</v>
      </c>
      <c r="C13534">
        <v>22</v>
      </c>
      <c r="D13534">
        <v>0.4</v>
      </c>
      <c r="E13534" s="289" t="s">
        <v>30060</v>
      </c>
      <c r="F13534">
        <v>5017645910</v>
      </c>
      <c r="G13534" s="276">
        <v>45950</v>
      </c>
      <c r="H13534">
        <v>20251013824656</v>
      </c>
      <c r="I13534">
        <v>0.40300000000000002</v>
      </c>
      <c r="J13534" s="289" t="s">
        <v>280</v>
      </c>
      <c r="K13534" s="289" t="s">
        <v>30061</v>
      </c>
      <c r="L13534" s="289" t="s">
        <v>275</v>
      </c>
      <c r="M13534" s="289" t="s">
        <v>30076</v>
      </c>
      <c r="N13534" s="289" t="s">
        <v>5809</v>
      </c>
      <c r="O13534" s="289" t="s">
        <v>4798</v>
      </c>
      <c r="P13534" s="289" t="str">
        <f>VLOOKUP(CAT_Details[[#This Row],[Delivery Bp Customer Code]],Table6[],2,0)</f>
        <v>MY02</v>
      </c>
    </row>
    <row r="13535" spans="1:16" x14ac:dyDescent="0.25">
      <c r="A13535" s="289" t="s">
        <v>4794</v>
      </c>
      <c r="B13535">
        <v>1</v>
      </c>
      <c r="C13535">
        <v>18</v>
      </c>
      <c r="D13535">
        <v>0.4</v>
      </c>
      <c r="E13535" s="289" t="s">
        <v>30060</v>
      </c>
      <c r="F13535">
        <v>5017645911</v>
      </c>
      <c r="G13535" s="276">
        <v>45950</v>
      </c>
      <c r="H13535">
        <v>20251013824664</v>
      </c>
      <c r="I13535">
        <v>0.499</v>
      </c>
      <c r="J13535" s="289" t="s">
        <v>280</v>
      </c>
      <c r="K13535" s="289" t="s">
        <v>30062</v>
      </c>
      <c r="L13535" s="289" t="s">
        <v>275</v>
      </c>
      <c r="M13535" s="289" t="s">
        <v>30076</v>
      </c>
      <c r="N13535" s="289" t="s">
        <v>5809</v>
      </c>
      <c r="O13535" s="289" t="s">
        <v>4798</v>
      </c>
      <c r="P13535" s="289" t="str">
        <f>VLOOKUP(CAT_Details[[#This Row],[Delivery Bp Customer Code]],Table6[],2,0)</f>
        <v>MY02</v>
      </c>
    </row>
    <row r="13536" spans="1:16" x14ac:dyDescent="0.25">
      <c r="A13536" s="289" t="s">
        <v>4794</v>
      </c>
      <c r="B13536">
        <v>1</v>
      </c>
      <c r="C13536">
        <v>22</v>
      </c>
      <c r="D13536">
        <v>0.4</v>
      </c>
      <c r="E13536" s="289" t="s">
        <v>30060</v>
      </c>
      <c r="F13536">
        <v>5017645912</v>
      </c>
      <c r="G13536" s="276">
        <v>45950</v>
      </c>
      <c r="H13536">
        <v>20251013824659</v>
      </c>
      <c r="I13536">
        <v>0.40300000000000002</v>
      </c>
      <c r="J13536" s="289" t="s">
        <v>280</v>
      </c>
      <c r="K13536" s="289" t="s">
        <v>30063</v>
      </c>
      <c r="L13536" s="289" t="s">
        <v>275</v>
      </c>
      <c r="M13536" s="289" t="s">
        <v>30076</v>
      </c>
      <c r="N13536" s="289" t="s">
        <v>5809</v>
      </c>
      <c r="O13536" s="289" t="s">
        <v>4798</v>
      </c>
      <c r="P13536" s="289" t="str">
        <f>VLOOKUP(CAT_Details[[#This Row],[Delivery Bp Customer Code]],Table6[],2,0)</f>
        <v>MY02</v>
      </c>
    </row>
    <row r="13537" spans="1:16" x14ac:dyDescent="0.25">
      <c r="A13537" s="289" t="s">
        <v>4794</v>
      </c>
      <c r="B13537">
        <v>1</v>
      </c>
      <c r="C13537">
        <v>18</v>
      </c>
      <c r="D13537">
        <v>0.4</v>
      </c>
      <c r="E13537" s="289" t="s">
        <v>30060</v>
      </c>
      <c r="F13537">
        <v>5017645913</v>
      </c>
      <c r="G13537" s="276">
        <v>45950</v>
      </c>
      <c r="H13537">
        <v>20251013824653</v>
      </c>
      <c r="I13537">
        <v>0.499</v>
      </c>
      <c r="J13537" s="289" t="s">
        <v>280</v>
      </c>
      <c r="K13537" s="289" t="s">
        <v>30064</v>
      </c>
      <c r="L13537" s="289" t="s">
        <v>275</v>
      </c>
      <c r="M13537" s="289"/>
      <c r="N13537" s="289" t="s">
        <v>5809</v>
      </c>
      <c r="O13537" s="289" t="s">
        <v>4798</v>
      </c>
      <c r="P13537" s="289" t="str">
        <f>VLOOKUP(CAT_Details[[#This Row],[Delivery Bp Customer Code]],Table6[],2,0)</f>
        <v>MY02</v>
      </c>
    </row>
    <row r="13538" spans="1:16" x14ac:dyDescent="0.25">
      <c r="A13538" s="289" t="s">
        <v>4794</v>
      </c>
      <c r="B13538">
        <v>1</v>
      </c>
      <c r="C13538">
        <v>22</v>
      </c>
      <c r="D13538">
        <v>0.4</v>
      </c>
      <c r="E13538" s="289" t="s">
        <v>30060</v>
      </c>
      <c r="F13538">
        <v>5017645914</v>
      </c>
      <c r="G13538" s="276">
        <v>45950</v>
      </c>
      <c r="H13538">
        <v>20251013824661</v>
      </c>
      <c r="I13538">
        <v>0.40300000000000002</v>
      </c>
      <c r="J13538" s="289" t="s">
        <v>280</v>
      </c>
      <c r="K13538" s="289" t="s">
        <v>30065</v>
      </c>
      <c r="L13538" s="289" t="s">
        <v>275</v>
      </c>
      <c r="M13538" s="289" t="s">
        <v>30076</v>
      </c>
      <c r="N13538" s="289" t="s">
        <v>5809</v>
      </c>
      <c r="O13538" s="289" t="s">
        <v>4798</v>
      </c>
      <c r="P13538" s="289" t="str">
        <f>VLOOKUP(CAT_Details[[#This Row],[Delivery Bp Customer Code]],Table6[],2,0)</f>
        <v>MY02</v>
      </c>
    </row>
    <row r="13539" spans="1:16" x14ac:dyDescent="0.25">
      <c r="A13539" s="289" t="s">
        <v>4794</v>
      </c>
      <c r="B13539">
        <v>6</v>
      </c>
      <c r="C13539">
        <v>791.4</v>
      </c>
      <c r="D13539">
        <v>2.4</v>
      </c>
      <c r="E13539" s="289" t="s">
        <v>30066</v>
      </c>
      <c r="F13539">
        <v>5017646369</v>
      </c>
      <c r="G13539" s="276">
        <v>45950</v>
      </c>
      <c r="H13539">
        <v>20251013824619</v>
      </c>
      <c r="I13539">
        <v>4.32</v>
      </c>
      <c r="J13539" s="289" t="s">
        <v>350</v>
      </c>
      <c r="K13539" s="289" t="s">
        <v>30067</v>
      </c>
      <c r="L13539" s="289" t="s">
        <v>275</v>
      </c>
      <c r="M13539" s="289" t="s">
        <v>30104</v>
      </c>
      <c r="N13539" s="289" t="s">
        <v>30068</v>
      </c>
      <c r="O13539" s="289" t="s">
        <v>4798</v>
      </c>
      <c r="P13539" s="289" t="str">
        <f>VLOOKUP(CAT_Details[[#This Row],[Delivery Bp Customer Code]],Table6[],2,0)</f>
        <v>MY02</v>
      </c>
    </row>
    <row r="13540" spans="1:16" x14ac:dyDescent="0.25">
      <c r="A13540" s="289" t="s">
        <v>4794</v>
      </c>
      <c r="B13540">
        <v>1</v>
      </c>
      <c r="C13540">
        <v>2.94</v>
      </c>
      <c r="D13540">
        <v>0.08</v>
      </c>
      <c r="E13540" s="289" t="s">
        <v>30069</v>
      </c>
      <c r="F13540">
        <v>5017646422</v>
      </c>
      <c r="G13540" s="276">
        <v>45950</v>
      </c>
      <c r="H13540">
        <v>20251013824258</v>
      </c>
      <c r="I13540">
        <v>7.0999999999999994E-2</v>
      </c>
      <c r="J13540" s="289" t="s">
        <v>350</v>
      </c>
      <c r="K13540" s="289" t="s">
        <v>30070</v>
      </c>
      <c r="L13540" s="289" t="s">
        <v>275</v>
      </c>
      <c r="M13540" s="289" t="s">
        <v>30104</v>
      </c>
      <c r="N13540" s="289" t="s">
        <v>23059</v>
      </c>
      <c r="O13540" s="289" t="s">
        <v>4798</v>
      </c>
      <c r="P13540" s="289" t="str">
        <f>VLOOKUP(CAT_Details[[#This Row],[Delivery Bp Customer Code]],Table6[],2,0)</f>
        <v>MY02</v>
      </c>
    </row>
    <row r="13541" spans="1:16" x14ac:dyDescent="0.25">
      <c r="A13541" s="289" t="s">
        <v>278</v>
      </c>
      <c r="B13541">
        <v>7</v>
      </c>
      <c r="C13541">
        <v>4960</v>
      </c>
      <c r="D13541">
        <v>2.8</v>
      </c>
      <c r="E13541" s="289" t="s">
        <v>29708</v>
      </c>
      <c r="F13541">
        <v>5017615601</v>
      </c>
      <c r="G13541" s="276">
        <v>45951</v>
      </c>
      <c r="H13541">
        <v>20251009822410</v>
      </c>
      <c r="I13541">
        <v>6.72</v>
      </c>
      <c r="J13541" s="289" t="s">
        <v>317</v>
      </c>
      <c r="K13541" s="289" t="s">
        <v>29709</v>
      </c>
      <c r="L13541" s="289" t="s">
        <v>275</v>
      </c>
      <c r="M13541" s="289" t="s">
        <v>30370</v>
      </c>
      <c r="N13541" s="289" t="s">
        <v>16210</v>
      </c>
      <c r="O13541" s="289" t="s">
        <v>498</v>
      </c>
      <c r="P13541" s="289" t="str">
        <f>VLOOKUP(CAT_Details[[#This Row],[Delivery Bp Customer Code]],Table6[],2,0)</f>
        <v>DK-BM01</v>
      </c>
    </row>
    <row r="13542" spans="1:16" x14ac:dyDescent="0.25">
      <c r="A13542" s="289" t="s">
        <v>278</v>
      </c>
      <c r="B13542">
        <v>12</v>
      </c>
      <c r="C13542">
        <v>5353.2</v>
      </c>
      <c r="D13542">
        <v>4.8</v>
      </c>
      <c r="E13542" s="289" t="s">
        <v>30078</v>
      </c>
      <c r="F13542">
        <v>5017661496</v>
      </c>
      <c r="G13542" s="276">
        <v>45951</v>
      </c>
      <c r="H13542">
        <v>20251014824933</v>
      </c>
      <c r="I13542">
        <v>10.944000000000001</v>
      </c>
      <c r="J13542" s="289" t="s">
        <v>350</v>
      </c>
      <c r="K13542" s="289" t="s">
        <v>30079</v>
      </c>
      <c r="L13542" s="289" t="s">
        <v>275</v>
      </c>
      <c r="M13542" s="289" t="s">
        <v>30372</v>
      </c>
      <c r="N13542" s="289" t="s">
        <v>999</v>
      </c>
      <c r="O13542" s="289" t="s">
        <v>498</v>
      </c>
      <c r="P13542" s="289" t="str">
        <f>VLOOKUP(CAT_Details[[#This Row],[Delivery Bp Customer Code]],Table6[],2,0)</f>
        <v>DK-BM01</v>
      </c>
    </row>
    <row r="13543" spans="1:16" x14ac:dyDescent="0.25">
      <c r="A13543" s="289" t="s">
        <v>278</v>
      </c>
      <c r="B13543">
        <v>1</v>
      </c>
      <c r="C13543">
        <v>175</v>
      </c>
      <c r="D13543">
        <v>0.4</v>
      </c>
      <c r="E13543" s="289" t="s">
        <v>30080</v>
      </c>
      <c r="F13543">
        <v>5017661514</v>
      </c>
      <c r="G13543" s="276">
        <v>45951</v>
      </c>
      <c r="H13543">
        <v>20251013824019</v>
      </c>
      <c r="I13543">
        <v>0.76800000000000002</v>
      </c>
      <c r="J13543" s="289" t="s">
        <v>350</v>
      </c>
      <c r="K13543" s="289" t="s">
        <v>30081</v>
      </c>
      <c r="L13543" s="289" t="s">
        <v>275</v>
      </c>
      <c r="M13543" s="289" t="s">
        <v>30372</v>
      </c>
      <c r="N13543" s="289" t="s">
        <v>743</v>
      </c>
      <c r="O13543" s="289" t="s">
        <v>498</v>
      </c>
      <c r="P13543" s="289" t="str">
        <f>VLOOKUP(CAT_Details[[#This Row],[Delivery Bp Customer Code]],Table6[],2,0)</f>
        <v>DK-BM01</v>
      </c>
    </row>
    <row r="13544" spans="1:16" x14ac:dyDescent="0.25">
      <c r="A13544" s="289" t="s">
        <v>278</v>
      </c>
      <c r="B13544">
        <v>6</v>
      </c>
      <c r="C13544">
        <v>1996.02</v>
      </c>
      <c r="D13544">
        <v>2.4</v>
      </c>
      <c r="E13544" s="289" t="s">
        <v>30095</v>
      </c>
      <c r="F13544">
        <v>5017662509</v>
      </c>
      <c r="G13544" s="276">
        <v>45951</v>
      </c>
      <c r="H13544">
        <v>20251013824229</v>
      </c>
      <c r="I13544">
        <v>2.88</v>
      </c>
      <c r="J13544" s="289" t="s">
        <v>280</v>
      </c>
      <c r="K13544" s="289" t="s">
        <v>30096</v>
      </c>
      <c r="L13544" s="289" t="s">
        <v>275</v>
      </c>
      <c r="M13544" s="289" t="s">
        <v>30371</v>
      </c>
      <c r="N13544" s="289" t="s">
        <v>30097</v>
      </c>
      <c r="O13544" s="289" t="s">
        <v>498</v>
      </c>
      <c r="P13544" s="289" t="str">
        <f>VLOOKUP(CAT_Details[[#This Row],[Delivery Bp Customer Code]],Table6[],2,0)</f>
        <v>DK-BM01</v>
      </c>
    </row>
    <row r="13545" spans="1:16" x14ac:dyDescent="0.25">
      <c r="A13545" s="289" t="s">
        <v>278</v>
      </c>
      <c r="B13545">
        <v>10</v>
      </c>
      <c r="C13545">
        <v>3300</v>
      </c>
      <c r="D13545">
        <v>4</v>
      </c>
      <c r="E13545" s="289" t="s">
        <v>30100</v>
      </c>
      <c r="F13545">
        <v>5017678596</v>
      </c>
      <c r="G13545" s="276">
        <v>45951</v>
      </c>
      <c r="H13545">
        <v>20251010823214</v>
      </c>
      <c r="I13545">
        <v>9.1199999999999992</v>
      </c>
      <c r="J13545" s="289" t="s">
        <v>280</v>
      </c>
      <c r="K13545" s="289" t="s">
        <v>30101</v>
      </c>
      <c r="L13545" s="289" t="s">
        <v>275</v>
      </c>
      <c r="M13545" s="289" t="s">
        <v>30376</v>
      </c>
      <c r="N13545" s="289" t="s">
        <v>1402</v>
      </c>
      <c r="O13545" s="289" t="s">
        <v>498</v>
      </c>
      <c r="P13545" s="289" t="str">
        <f>VLOOKUP(CAT_Details[[#This Row],[Delivery Bp Customer Code]],Table6[],2,0)</f>
        <v>DK-BM01</v>
      </c>
    </row>
    <row r="13546" spans="1:16" x14ac:dyDescent="0.25">
      <c r="A13546" s="289" t="s">
        <v>278</v>
      </c>
      <c r="B13546">
        <v>12</v>
      </c>
      <c r="C13546">
        <v>6360</v>
      </c>
      <c r="D13546">
        <v>4.8</v>
      </c>
      <c r="E13546" s="289" t="s">
        <v>30377</v>
      </c>
      <c r="F13546">
        <v>5017694286</v>
      </c>
      <c r="G13546" s="276">
        <v>45951</v>
      </c>
      <c r="H13546">
        <v>20251015826256</v>
      </c>
      <c r="I13546">
        <v>12.442</v>
      </c>
      <c r="J13546" s="289" t="s">
        <v>273</v>
      </c>
      <c r="K13546" s="289" t="s">
        <v>30378</v>
      </c>
      <c r="L13546" s="289" t="s">
        <v>275</v>
      </c>
      <c r="M13546" s="289" t="s">
        <v>30379</v>
      </c>
      <c r="N13546" s="289" t="s">
        <v>653</v>
      </c>
      <c r="O13546" s="289" t="s">
        <v>498</v>
      </c>
      <c r="P13546" s="289" t="str">
        <f>VLOOKUP(CAT_Details[[#This Row],[Delivery Bp Customer Code]],Table6[],2,0)</f>
        <v>DK-BM01</v>
      </c>
    </row>
    <row r="13547" spans="1:16" x14ac:dyDescent="0.25">
      <c r="A13547" s="289" t="s">
        <v>75</v>
      </c>
      <c r="B13547">
        <v>1</v>
      </c>
      <c r="C13547">
        <v>47</v>
      </c>
      <c r="D13547">
        <v>0.2</v>
      </c>
      <c r="E13547" s="289" t="s">
        <v>29876</v>
      </c>
      <c r="F13547">
        <v>5017646270</v>
      </c>
      <c r="G13547" s="276">
        <v>45951</v>
      </c>
      <c r="H13547">
        <v>20251010823670</v>
      </c>
      <c r="I13547">
        <v>0.24</v>
      </c>
      <c r="J13547" s="289" t="s">
        <v>324</v>
      </c>
      <c r="K13547" s="289" t="s">
        <v>29877</v>
      </c>
      <c r="L13547" s="289" t="s">
        <v>275</v>
      </c>
      <c r="M13547" s="289" t="s">
        <v>30369</v>
      </c>
      <c r="N13547" s="289" t="s">
        <v>2727</v>
      </c>
      <c r="O13547" s="289" t="s">
        <v>2173</v>
      </c>
      <c r="P13547" s="289" t="str">
        <f>VLOOKUP(CAT_Details[[#This Row],[Delivery Bp Customer Code]],Table6[],2,0)</f>
        <v>OYL1</v>
      </c>
    </row>
    <row r="13548" spans="1:16" x14ac:dyDescent="0.25">
      <c r="A13548" s="289" t="s">
        <v>75</v>
      </c>
      <c r="B13548">
        <v>1</v>
      </c>
      <c r="C13548">
        <v>205</v>
      </c>
      <c r="D13548">
        <v>0.4</v>
      </c>
      <c r="E13548" s="289" t="s">
        <v>29876</v>
      </c>
      <c r="F13548">
        <v>5017646273</v>
      </c>
      <c r="G13548" s="276">
        <v>45951</v>
      </c>
      <c r="H13548">
        <v>20251010823668</v>
      </c>
      <c r="I13548">
        <v>0.96</v>
      </c>
      <c r="J13548" s="289" t="s">
        <v>324</v>
      </c>
      <c r="K13548" s="289" t="s">
        <v>29878</v>
      </c>
      <c r="L13548" s="289" t="s">
        <v>275</v>
      </c>
      <c r="M13548" s="289" t="s">
        <v>30369</v>
      </c>
      <c r="N13548" s="289" t="s">
        <v>2727</v>
      </c>
      <c r="O13548" s="289" t="s">
        <v>2173</v>
      </c>
      <c r="P13548" s="289" t="str">
        <f>VLOOKUP(CAT_Details[[#This Row],[Delivery Bp Customer Code]],Table6[],2,0)</f>
        <v>OYL1</v>
      </c>
    </row>
    <row r="13549" spans="1:16" x14ac:dyDescent="0.25">
      <c r="A13549" s="289" t="s">
        <v>75</v>
      </c>
      <c r="B13549">
        <v>1</v>
      </c>
      <c r="C13549">
        <v>80</v>
      </c>
      <c r="D13549">
        <v>0.4</v>
      </c>
      <c r="E13549" s="289" t="s">
        <v>29876</v>
      </c>
      <c r="F13549">
        <v>5017646274</v>
      </c>
      <c r="G13549" s="276">
        <v>45951</v>
      </c>
      <c r="H13549">
        <v>20251010823669</v>
      </c>
      <c r="I13549">
        <v>0.48</v>
      </c>
      <c r="J13549" s="289" t="s">
        <v>324</v>
      </c>
      <c r="K13549" s="289" t="s">
        <v>29879</v>
      </c>
      <c r="L13549" s="289" t="s">
        <v>275</v>
      </c>
      <c r="M13549" s="289" t="s">
        <v>30369</v>
      </c>
      <c r="N13549" s="289" t="s">
        <v>2727</v>
      </c>
      <c r="O13549" s="289" t="s">
        <v>2173</v>
      </c>
      <c r="P13549" s="289" t="str">
        <f>VLOOKUP(CAT_Details[[#This Row],[Delivery Bp Customer Code]],Table6[],2,0)</f>
        <v>OYL1</v>
      </c>
    </row>
    <row r="13550" spans="1:16" x14ac:dyDescent="0.25">
      <c r="A13550" s="289" t="s">
        <v>75</v>
      </c>
      <c r="B13550">
        <v>5</v>
      </c>
      <c r="C13550">
        <v>2000</v>
      </c>
      <c r="D13550">
        <v>2</v>
      </c>
      <c r="E13550" s="289" t="s">
        <v>30110</v>
      </c>
      <c r="F13550">
        <v>5017662212</v>
      </c>
      <c r="G13550" s="276">
        <v>45951</v>
      </c>
      <c r="H13550">
        <v>20251008821291</v>
      </c>
      <c r="I13550">
        <v>2.88</v>
      </c>
      <c r="J13550" s="289" t="s">
        <v>350</v>
      </c>
      <c r="K13550" s="289" t="s">
        <v>30111</v>
      </c>
      <c r="L13550" s="289" t="s">
        <v>275</v>
      </c>
      <c r="M13550" s="289" t="s">
        <v>30407</v>
      </c>
      <c r="N13550" s="289" t="s">
        <v>2656</v>
      </c>
      <c r="O13550" s="289" t="s">
        <v>2173</v>
      </c>
      <c r="P13550" s="289" t="str">
        <f>VLOOKUP(CAT_Details[[#This Row],[Delivery Bp Customer Code]],Table6[],2,0)</f>
        <v>OYL1</v>
      </c>
    </row>
    <row r="13551" spans="1:16" x14ac:dyDescent="0.25">
      <c r="A13551" s="289" t="s">
        <v>75</v>
      </c>
      <c r="B13551">
        <v>5</v>
      </c>
      <c r="C13551">
        <v>2205</v>
      </c>
      <c r="D13551">
        <v>2</v>
      </c>
      <c r="E13551" s="289" t="s">
        <v>30110</v>
      </c>
      <c r="F13551">
        <v>5017662213</v>
      </c>
      <c r="G13551" s="276">
        <v>45951</v>
      </c>
      <c r="H13551">
        <v>20251015825991</v>
      </c>
      <c r="I13551">
        <v>2.88</v>
      </c>
      <c r="J13551" s="289" t="s">
        <v>350</v>
      </c>
      <c r="K13551" s="289" t="s">
        <v>30112</v>
      </c>
      <c r="L13551" s="289" t="s">
        <v>275</v>
      </c>
      <c r="M13551" s="289" t="s">
        <v>30407</v>
      </c>
      <c r="N13551" s="289" t="s">
        <v>2656</v>
      </c>
      <c r="O13551" s="289" t="s">
        <v>2173</v>
      </c>
      <c r="P13551" s="289" t="str">
        <f>VLOOKUP(CAT_Details[[#This Row],[Delivery Bp Customer Code]],Table6[],2,0)</f>
        <v>OYL1</v>
      </c>
    </row>
    <row r="13552" spans="1:16" x14ac:dyDescent="0.25">
      <c r="A13552" s="289" t="s">
        <v>75</v>
      </c>
      <c r="B13552">
        <v>1</v>
      </c>
      <c r="C13552">
        <v>28</v>
      </c>
      <c r="D13552">
        <v>0.14000000000000001</v>
      </c>
      <c r="E13552" s="289" t="s">
        <v>30113</v>
      </c>
      <c r="F13552">
        <v>5017662277</v>
      </c>
      <c r="G13552" s="276">
        <v>45951</v>
      </c>
      <c r="H13552">
        <v>20251010823378</v>
      </c>
      <c r="I13552">
        <v>0.153</v>
      </c>
      <c r="J13552" s="289" t="s">
        <v>350</v>
      </c>
      <c r="K13552" s="289" t="s">
        <v>30114</v>
      </c>
      <c r="L13552" s="289" t="s">
        <v>275</v>
      </c>
      <c r="M13552" s="289" t="s">
        <v>30372</v>
      </c>
      <c r="N13552" s="289" t="s">
        <v>3173</v>
      </c>
      <c r="O13552" s="289" t="s">
        <v>2173</v>
      </c>
      <c r="P13552" s="289" t="str">
        <f>VLOOKUP(CAT_Details[[#This Row],[Delivery Bp Customer Code]],Table6[],2,0)</f>
        <v>OYL1</v>
      </c>
    </row>
    <row r="13553" spans="1:16" x14ac:dyDescent="0.25">
      <c r="A13553" s="289" t="s">
        <v>75</v>
      </c>
      <c r="B13553">
        <v>1</v>
      </c>
      <c r="C13553">
        <v>2</v>
      </c>
      <c r="D13553">
        <v>0.06</v>
      </c>
      <c r="E13553" s="289" t="s">
        <v>30115</v>
      </c>
      <c r="F13553">
        <v>5017662408</v>
      </c>
      <c r="G13553" s="276">
        <v>45951</v>
      </c>
      <c r="H13553">
        <v>20251014825656</v>
      </c>
      <c r="I13553">
        <v>1.9E-2</v>
      </c>
      <c r="J13553" s="289" t="s">
        <v>324</v>
      </c>
      <c r="K13553" s="289" t="s">
        <v>30116</v>
      </c>
      <c r="L13553" s="289" t="s">
        <v>275</v>
      </c>
      <c r="M13553" s="289" t="s">
        <v>30374</v>
      </c>
      <c r="N13553" s="289" t="s">
        <v>3240</v>
      </c>
      <c r="O13553" s="289" t="s">
        <v>2173</v>
      </c>
      <c r="P13553" s="289" t="str">
        <f>VLOOKUP(CAT_Details[[#This Row],[Delivery Bp Customer Code]],Table6[],2,0)</f>
        <v>OYL1</v>
      </c>
    </row>
    <row r="13554" spans="1:16" x14ac:dyDescent="0.25">
      <c r="A13554" s="289" t="s">
        <v>75</v>
      </c>
      <c r="B13554">
        <v>5</v>
      </c>
      <c r="C13554">
        <v>620</v>
      </c>
      <c r="D13554">
        <v>1</v>
      </c>
      <c r="E13554" s="289" t="s">
        <v>30119</v>
      </c>
      <c r="F13554">
        <v>5017662486</v>
      </c>
      <c r="G13554" s="276">
        <v>45951</v>
      </c>
      <c r="H13554">
        <v>20251014825099</v>
      </c>
      <c r="I13554">
        <v>1.224</v>
      </c>
      <c r="J13554" s="289" t="s">
        <v>350</v>
      </c>
      <c r="K13554" s="289" t="s">
        <v>30120</v>
      </c>
      <c r="L13554" s="289" t="s">
        <v>275</v>
      </c>
      <c r="M13554" s="289" t="s">
        <v>30372</v>
      </c>
      <c r="N13554" s="289" t="s">
        <v>602</v>
      </c>
      <c r="O13554" s="289" t="s">
        <v>2173</v>
      </c>
      <c r="P13554" s="289" t="str">
        <f>VLOOKUP(CAT_Details[[#This Row],[Delivery Bp Customer Code]],Table6[],2,0)</f>
        <v>OYL1</v>
      </c>
    </row>
    <row r="13555" spans="1:16" x14ac:dyDescent="0.25">
      <c r="A13555" s="289" t="s">
        <v>75</v>
      </c>
      <c r="B13555">
        <v>1</v>
      </c>
      <c r="C13555">
        <v>46.8</v>
      </c>
      <c r="D13555">
        <v>0.2</v>
      </c>
      <c r="E13555" s="289" t="s">
        <v>30411</v>
      </c>
      <c r="F13555">
        <v>5017694437</v>
      </c>
      <c r="G13555" s="276">
        <v>45951</v>
      </c>
      <c r="H13555">
        <v>20251016827232</v>
      </c>
      <c r="I13555">
        <v>0.48</v>
      </c>
      <c r="J13555" s="289" t="s">
        <v>273</v>
      </c>
      <c r="K13555" s="289" t="s">
        <v>30412</v>
      </c>
      <c r="L13555" s="289" t="s">
        <v>275</v>
      </c>
      <c r="M13555" s="289" t="s">
        <v>30379</v>
      </c>
      <c r="N13555" s="289" t="s">
        <v>2434</v>
      </c>
      <c r="O13555" s="289" t="s">
        <v>2173</v>
      </c>
      <c r="P13555" s="289" t="str">
        <f>VLOOKUP(CAT_Details[[#This Row],[Delivery Bp Customer Code]],Table6[],2,0)</f>
        <v>OYL1</v>
      </c>
    </row>
    <row r="13556" spans="1:16" x14ac:dyDescent="0.25">
      <c r="A13556" s="289" t="s">
        <v>17052</v>
      </c>
      <c r="B13556">
        <v>3</v>
      </c>
      <c r="C13556">
        <v>892</v>
      </c>
      <c r="D13556">
        <v>1.2</v>
      </c>
      <c r="E13556" s="289" t="s">
        <v>29529</v>
      </c>
      <c r="F13556">
        <v>5017583583</v>
      </c>
      <c r="G13556" s="276">
        <v>45951</v>
      </c>
      <c r="H13556">
        <v>20251006819042</v>
      </c>
      <c r="I13556">
        <v>1.0549999999999999</v>
      </c>
      <c r="J13556" s="289" t="s">
        <v>438</v>
      </c>
      <c r="K13556" s="289" t="s">
        <v>29530</v>
      </c>
      <c r="L13556" s="289" t="s">
        <v>280</v>
      </c>
      <c r="M13556" s="289" t="s">
        <v>30131</v>
      </c>
      <c r="N13556" s="289" t="s">
        <v>19129</v>
      </c>
      <c r="O13556" s="289" t="s">
        <v>18284</v>
      </c>
      <c r="P13556" s="289">
        <f>VLOOKUP(CAT_Details[[#This Row],[Delivery Bp Customer Code]],Table6[],2,0)</f>
        <v>3705</v>
      </c>
    </row>
    <row r="13557" spans="1:16" x14ac:dyDescent="0.25">
      <c r="A13557" s="289" t="s">
        <v>17052</v>
      </c>
      <c r="B13557">
        <v>4</v>
      </c>
      <c r="C13557">
        <v>1796</v>
      </c>
      <c r="D13557">
        <v>2.46</v>
      </c>
      <c r="E13557" s="289" t="s">
        <v>29899</v>
      </c>
      <c r="F13557">
        <v>5017631870</v>
      </c>
      <c r="G13557" s="276">
        <v>45951</v>
      </c>
      <c r="H13557">
        <v>20251008821142</v>
      </c>
      <c r="I13557">
        <v>8.3719999999999999</v>
      </c>
      <c r="J13557" s="289" t="s">
        <v>3970</v>
      </c>
      <c r="K13557" s="289" t="s">
        <v>29900</v>
      </c>
      <c r="L13557" s="289" t="s">
        <v>280</v>
      </c>
      <c r="M13557" s="289" t="s">
        <v>30405</v>
      </c>
      <c r="N13557" s="289" t="s">
        <v>3973</v>
      </c>
      <c r="O13557" s="289" t="s">
        <v>18284</v>
      </c>
      <c r="P13557" s="289">
        <f>VLOOKUP(CAT_Details[[#This Row],[Delivery Bp Customer Code]],Table6[],2,0)</f>
        <v>3705</v>
      </c>
    </row>
    <row r="13558" spans="1:16" x14ac:dyDescent="0.25">
      <c r="A13558" s="289" t="s">
        <v>17052</v>
      </c>
      <c r="B13558">
        <v>1</v>
      </c>
      <c r="C13558">
        <v>15</v>
      </c>
      <c r="D13558">
        <v>0.1</v>
      </c>
      <c r="E13558" s="289" t="s">
        <v>29909</v>
      </c>
      <c r="F13558">
        <v>5017632152</v>
      </c>
      <c r="G13558" s="276">
        <v>45951</v>
      </c>
      <c r="H13558">
        <v>20251009822769</v>
      </c>
      <c r="I13558">
        <v>7.1999999999999995E-2</v>
      </c>
      <c r="J13558" s="289" t="s">
        <v>438</v>
      </c>
      <c r="K13558" s="289" t="s">
        <v>29910</v>
      </c>
      <c r="L13558" s="289" t="s">
        <v>280</v>
      </c>
      <c r="M13558" s="289" t="s">
        <v>30696</v>
      </c>
      <c r="N13558" s="289" t="s">
        <v>24429</v>
      </c>
      <c r="O13558" s="289" t="s">
        <v>18284</v>
      </c>
      <c r="P13558" s="289">
        <f>VLOOKUP(CAT_Details[[#This Row],[Delivery Bp Customer Code]],Table6[],2,0)</f>
        <v>3705</v>
      </c>
    </row>
    <row r="13559" spans="1:16" x14ac:dyDescent="0.25">
      <c r="A13559" s="289" t="s">
        <v>17052</v>
      </c>
      <c r="B13559">
        <v>1</v>
      </c>
      <c r="C13559">
        <v>1.5</v>
      </c>
      <c r="D13559">
        <v>0.03</v>
      </c>
      <c r="E13559" s="289" t="s">
        <v>29922</v>
      </c>
      <c r="F13559">
        <v>5017646212</v>
      </c>
      <c r="G13559" s="276">
        <v>45951</v>
      </c>
      <c r="H13559">
        <v>20251008821496</v>
      </c>
      <c r="I13559">
        <v>6.0000000000000001E-3</v>
      </c>
      <c r="J13559" s="289" t="s">
        <v>345</v>
      </c>
      <c r="K13559" s="289" t="s">
        <v>29923</v>
      </c>
      <c r="L13559" s="289" t="s">
        <v>280</v>
      </c>
      <c r="M13559" s="289" t="s">
        <v>30406</v>
      </c>
      <c r="N13559" s="289" t="s">
        <v>3082</v>
      </c>
      <c r="O13559" s="289" t="s">
        <v>18284</v>
      </c>
      <c r="P13559" s="289">
        <f>VLOOKUP(CAT_Details[[#This Row],[Delivery Bp Customer Code]],Table6[],2,0)</f>
        <v>3705</v>
      </c>
    </row>
    <row r="13560" spans="1:16" x14ac:dyDescent="0.25">
      <c r="A13560" s="289" t="s">
        <v>17052</v>
      </c>
      <c r="B13560">
        <v>8</v>
      </c>
      <c r="C13560">
        <v>920</v>
      </c>
      <c r="D13560">
        <v>3.2</v>
      </c>
      <c r="E13560" s="289" t="s">
        <v>29926</v>
      </c>
      <c r="F13560">
        <v>5017646474</v>
      </c>
      <c r="G13560" s="276">
        <v>45951</v>
      </c>
      <c r="H13560">
        <v>20251010823637</v>
      </c>
      <c r="I13560">
        <v>11.52</v>
      </c>
      <c r="J13560" s="289" t="s">
        <v>345</v>
      </c>
      <c r="K13560" s="289" t="s">
        <v>29927</v>
      </c>
      <c r="L13560" s="289" t="s">
        <v>280</v>
      </c>
      <c r="M13560" s="289" t="s">
        <v>30406</v>
      </c>
      <c r="N13560" s="289" t="s">
        <v>512</v>
      </c>
      <c r="O13560" s="289" t="s">
        <v>18284</v>
      </c>
      <c r="P13560" s="289">
        <f>VLOOKUP(CAT_Details[[#This Row],[Delivery Bp Customer Code]],Table6[],2,0)</f>
        <v>3705</v>
      </c>
    </row>
    <row r="13561" spans="1:16" x14ac:dyDescent="0.25">
      <c r="A13561" s="289" t="s">
        <v>17052</v>
      </c>
      <c r="B13561">
        <v>1</v>
      </c>
      <c r="C13561">
        <v>80</v>
      </c>
      <c r="D13561">
        <v>0.4</v>
      </c>
      <c r="E13561" s="289" t="s">
        <v>30133</v>
      </c>
      <c r="F13561">
        <v>5017661762</v>
      </c>
      <c r="G13561" s="276">
        <v>45951</v>
      </c>
      <c r="H13561">
        <v>20251010823169</v>
      </c>
      <c r="I13561">
        <v>1.171</v>
      </c>
      <c r="J13561" s="289" t="s">
        <v>275</v>
      </c>
      <c r="K13561" s="289" t="s">
        <v>30134</v>
      </c>
      <c r="L13561" s="289" t="s">
        <v>280</v>
      </c>
      <c r="M13561" s="289" t="s">
        <v>30443</v>
      </c>
      <c r="N13561" s="289" t="s">
        <v>19164</v>
      </c>
      <c r="O13561" s="289" t="s">
        <v>18284</v>
      </c>
      <c r="P13561" s="289">
        <f>VLOOKUP(CAT_Details[[#This Row],[Delivery Bp Customer Code]],Table6[],2,0)</f>
        <v>3705</v>
      </c>
    </row>
    <row r="13562" spans="1:16" x14ac:dyDescent="0.25">
      <c r="A13562" s="289" t="s">
        <v>17052</v>
      </c>
      <c r="B13562">
        <v>1</v>
      </c>
      <c r="C13562">
        <v>183</v>
      </c>
      <c r="D13562">
        <v>0.25</v>
      </c>
      <c r="E13562" s="289" t="s">
        <v>30137</v>
      </c>
      <c r="F13562">
        <v>5017661839</v>
      </c>
      <c r="G13562" s="276">
        <v>45951</v>
      </c>
      <c r="H13562">
        <v>20251013824674</v>
      </c>
      <c r="I13562">
        <v>0.45</v>
      </c>
      <c r="J13562" s="289" t="s">
        <v>275</v>
      </c>
      <c r="K13562" s="289" t="s">
        <v>30138</v>
      </c>
      <c r="L13562" s="289" t="s">
        <v>280</v>
      </c>
      <c r="M13562" s="289" t="s">
        <v>30443</v>
      </c>
      <c r="N13562" s="289" t="s">
        <v>19305</v>
      </c>
      <c r="O13562" s="289" t="s">
        <v>18284</v>
      </c>
      <c r="P13562" s="289">
        <f>VLOOKUP(CAT_Details[[#This Row],[Delivery Bp Customer Code]],Table6[],2,0)</f>
        <v>3705</v>
      </c>
    </row>
    <row r="13563" spans="1:16" x14ac:dyDescent="0.25">
      <c r="A13563" s="289" t="s">
        <v>17052</v>
      </c>
      <c r="B13563">
        <v>4</v>
      </c>
      <c r="C13563">
        <v>596</v>
      </c>
      <c r="D13563">
        <v>1.36</v>
      </c>
      <c r="E13563" s="289" t="s">
        <v>30139</v>
      </c>
      <c r="F13563">
        <v>5017661850</v>
      </c>
      <c r="G13563" s="276">
        <v>45951</v>
      </c>
      <c r="H13563">
        <v>20251014825369</v>
      </c>
      <c r="I13563">
        <v>3.1739999999999999</v>
      </c>
      <c r="J13563" s="289" t="s">
        <v>275</v>
      </c>
      <c r="K13563" s="289" t="s">
        <v>30140</v>
      </c>
      <c r="L13563" s="289" t="s">
        <v>280</v>
      </c>
      <c r="M13563" s="289" t="s">
        <v>30443</v>
      </c>
      <c r="N13563" s="289" t="s">
        <v>19150</v>
      </c>
      <c r="O13563" s="289" t="s">
        <v>18284</v>
      </c>
      <c r="P13563" s="289">
        <f>VLOOKUP(CAT_Details[[#This Row],[Delivery Bp Customer Code]],Table6[],2,0)</f>
        <v>3705</v>
      </c>
    </row>
    <row r="13564" spans="1:16" x14ac:dyDescent="0.25">
      <c r="A13564" s="289" t="s">
        <v>17052</v>
      </c>
      <c r="B13564">
        <v>1</v>
      </c>
      <c r="C13564">
        <v>54</v>
      </c>
      <c r="D13564">
        <v>0.37</v>
      </c>
      <c r="E13564" s="289" t="s">
        <v>30141</v>
      </c>
      <c r="F13564">
        <v>5017661970</v>
      </c>
      <c r="G13564" s="276">
        <v>45951</v>
      </c>
      <c r="H13564">
        <v>20251013824461</v>
      </c>
      <c r="I13564">
        <v>0.39600000000000002</v>
      </c>
      <c r="J13564" s="289" t="s">
        <v>275</v>
      </c>
      <c r="K13564" s="289" t="s">
        <v>30142</v>
      </c>
      <c r="L13564" s="289" t="s">
        <v>280</v>
      </c>
      <c r="M13564" s="289" t="s">
        <v>30443</v>
      </c>
      <c r="N13564" s="289" t="s">
        <v>19575</v>
      </c>
      <c r="O13564" s="289" t="s">
        <v>18284</v>
      </c>
      <c r="P13564" s="289">
        <f>VLOOKUP(CAT_Details[[#This Row],[Delivery Bp Customer Code]],Table6[],2,0)</f>
        <v>3705</v>
      </c>
    </row>
    <row r="13565" spans="1:16" x14ac:dyDescent="0.25">
      <c r="A13565" s="289" t="s">
        <v>17052</v>
      </c>
      <c r="B13565">
        <v>3</v>
      </c>
      <c r="C13565">
        <v>744</v>
      </c>
      <c r="D13565">
        <v>1.2</v>
      </c>
      <c r="E13565" s="289" t="s">
        <v>30146</v>
      </c>
      <c r="F13565">
        <v>5017662174</v>
      </c>
      <c r="G13565" s="276">
        <v>45951</v>
      </c>
      <c r="H13565">
        <v>20251014824861</v>
      </c>
      <c r="I13565">
        <v>1.728</v>
      </c>
      <c r="J13565" s="289" t="s">
        <v>302</v>
      </c>
      <c r="K13565" s="289" t="s">
        <v>30147</v>
      </c>
      <c r="L13565" s="289" t="s">
        <v>280</v>
      </c>
      <c r="M13565" s="289" t="s">
        <v>30404</v>
      </c>
      <c r="N13565" s="289" t="s">
        <v>18394</v>
      </c>
      <c r="O13565" s="289" t="s">
        <v>18284</v>
      </c>
      <c r="P13565" s="289">
        <f>VLOOKUP(CAT_Details[[#This Row],[Delivery Bp Customer Code]],Table6[],2,0)</f>
        <v>3705</v>
      </c>
    </row>
    <row r="13566" spans="1:16" x14ac:dyDescent="0.25">
      <c r="A13566" s="289" t="s">
        <v>17052</v>
      </c>
      <c r="B13566">
        <v>1</v>
      </c>
      <c r="C13566">
        <v>235</v>
      </c>
      <c r="D13566">
        <v>0.4</v>
      </c>
      <c r="E13566" s="289" t="s">
        <v>30146</v>
      </c>
      <c r="F13566">
        <v>5017662176</v>
      </c>
      <c r="G13566" s="276">
        <v>45951</v>
      </c>
      <c r="H13566">
        <v>20251014824890</v>
      </c>
      <c r="I13566">
        <v>0.57599999999999996</v>
      </c>
      <c r="J13566" s="289" t="s">
        <v>302</v>
      </c>
      <c r="K13566" s="289" t="s">
        <v>30148</v>
      </c>
      <c r="L13566" s="289" t="s">
        <v>280</v>
      </c>
      <c r="M13566" s="289" t="s">
        <v>30404</v>
      </c>
      <c r="N13566" s="289" t="s">
        <v>18394</v>
      </c>
      <c r="O13566" s="289" t="s">
        <v>18284</v>
      </c>
      <c r="P13566" s="289">
        <f>VLOOKUP(CAT_Details[[#This Row],[Delivery Bp Customer Code]],Table6[],2,0)</f>
        <v>3705</v>
      </c>
    </row>
    <row r="13567" spans="1:16" x14ac:dyDescent="0.25">
      <c r="A13567" s="289" t="s">
        <v>17052</v>
      </c>
      <c r="B13567">
        <v>1</v>
      </c>
      <c r="C13567">
        <v>3</v>
      </c>
      <c r="D13567">
        <v>0.03</v>
      </c>
      <c r="E13567" s="289" t="s">
        <v>30146</v>
      </c>
      <c r="F13567">
        <v>5017662177</v>
      </c>
      <c r="G13567" s="276">
        <v>45951</v>
      </c>
      <c r="H13567">
        <v>20251014824868</v>
      </c>
      <c r="I13567">
        <v>1.0999999999999999E-2</v>
      </c>
      <c r="J13567" s="289" t="s">
        <v>302</v>
      </c>
      <c r="K13567" s="289" t="s">
        <v>30149</v>
      </c>
      <c r="L13567" s="289" t="s">
        <v>280</v>
      </c>
      <c r="M13567" s="289" t="s">
        <v>30404</v>
      </c>
      <c r="N13567" s="289" t="s">
        <v>18394</v>
      </c>
      <c r="O13567" s="289" t="s">
        <v>18284</v>
      </c>
      <c r="P13567" s="289">
        <f>VLOOKUP(CAT_Details[[#This Row],[Delivery Bp Customer Code]],Table6[],2,0)</f>
        <v>3705</v>
      </c>
    </row>
    <row r="13568" spans="1:16" x14ac:dyDescent="0.25">
      <c r="A13568" s="289" t="s">
        <v>17052</v>
      </c>
      <c r="B13568">
        <v>11</v>
      </c>
      <c r="C13568">
        <v>347.4</v>
      </c>
      <c r="D13568">
        <v>2.39</v>
      </c>
      <c r="E13568" s="289" t="s">
        <v>30150</v>
      </c>
      <c r="F13568">
        <v>5017662278</v>
      </c>
      <c r="G13568" s="276">
        <v>45951</v>
      </c>
      <c r="H13568">
        <v>20251014825206</v>
      </c>
      <c r="I13568">
        <v>2.7149999999999999</v>
      </c>
      <c r="J13568" s="289" t="s">
        <v>275</v>
      </c>
      <c r="K13568" s="289" t="s">
        <v>30151</v>
      </c>
      <c r="L13568" s="289" t="s">
        <v>280</v>
      </c>
      <c r="M13568" s="289" t="s">
        <v>30443</v>
      </c>
      <c r="N13568" s="289" t="s">
        <v>19156</v>
      </c>
      <c r="O13568" s="289" t="s">
        <v>18284</v>
      </c>
      <c r="P13568" s="289">
        <f>VLOOKUP(CAT_Details[[#This Row],[Delivery Bp Customer Code]],Table6[],2,0)</f>
        <v>3705</v>
      </c>
    </row>
    <row r="13569" spans="1:16" x14ac:dyDescent="0.25">
      <c r="A13569" s="289" t="s">
        <v>17052</v>
      </c>
      <c r="B13569">
        <v>2</v>
      </c>
      <c r="C13569">
        <v>180</v>
      </c>
      <c r="D13569">
        <v>0.8</v>
      </c>
      <c r="E13569" s="289" t="s">
        <v>30154</v>
      </c>
      <c r="F13569">
        <v>5017662331</v>
      </c>
      <c r="G13569" s="276">
        <v>45951</v>
      </c>
      <c r="H13569">
        <v>20251014825533</v>
      </c>
      <c r="I13569">
        <v>1.46</v>
      </c>
      <c r="J13569" s="289" t="s">
        <v>302</v>
      </c>
      <c r="K13569" s="289" t="s">
        <v>30155</v>
      </c>
      <c r="L13569" s="289" t="s">
        <v>280</v>
      </c>
      <c r="M13569" s="289" t="s">
        <v>30404</v>
      </c>
      <c r="N13569" s="289" t="s">
        <v>18870</v>
      </c>
      <c r="O13569" s="289" t="s">
        <v>18284</v>
      </c>
      <c r="P13569" s="289">
        <f>VLOOKUP(CAT_Details[[#This Row],[Delivery Bp Customer Code]],Table6[],2,0)</f>
        <v>3705</v>
      </c>
    </row>
    <row r="13570" spans="1:16" x14ac:dyDescent="0.25">
      <c r="A13570" s="289" t="s">
        <v>17052</v>
      </c>
      <c r="B13570">
        <v>2</v>
      </c>
      <c r="C13570">
        <v>600</v>
      </c>
      <c r="D13570">
        <v>0.8</v>
      </c>
      <c r="E13570" s="289" t="s">
        <v>30161</v>
      </c>
      <c r="F13570">
        <v>5017662902</v>
      </c>
      <c r="G13570" s="276">
        <v>45951</v>
      </c>
      <c r="H13570">
        <v>20251014824942</v>
      </c>
      <c r="I13570">
        <v>1.92</v>
      </c>
      <c r="J13570" s="289" t="s">
        <v>275</v>
      </c>
      <c r="K13570" s="289" t="s">
        <v>30162</v>
      </c>
      <c r="L13570" s="289" t="s">
        <v>280</v>
      </c>
      <c r="M13570" s="289" t="s">
        <v>30443</v>
      </c>
      <c r="N13570" s="289" t="s">
        <v>19153</v>
      </c>
      <c r="O13570" s="289" t="s">
        <v>18284</v>
      </c>
      <c r="P13570" s="289">
        <f>VLOOKUP(CAT_Details[[#This Row],[Delivery Bp Customer Code]],Table6[],2,0)</f>
        <v>3705</v>
      </c>
    </row>
    <row r="13571" spans="1:16" x14ac:dyDescent="0.25">
      <c r="A13571" s="289" t="s">
        <v>874</v>
      </c>
      <c r="B13571">
        <v>18</v>
      </c>
      <c r="C13571">
        <v>7632</v>
      </c>
      <c r="D13571">
        <v>9</v>
      </c>
      <c r="E13571" s="289" t="s">
        <v>30183</v>
      </c>
      <c r="F13571">
        <v>5017662592</v>
      </c>
      <c r="G13571" s="276">
        <v>45951</v>
      </c>
      <c r="H13571">
        <v>20251014825289</v>
      </c>
      <c r="I13571">
        <v>21.6</v>
      </c>
      <c r="J13571" s="289" t="s">
        <v>350</v>
      </c>
      <c r="K13571" s="289" t="s">
        <v>30184</v>
      </c>
      <c r="L13571" s="289" t="s">
        <v>275</v>
      </c>
      <c r="M13571" s="289" t="s">
        <v>30408</v>
      </c>
      <c r="N13571" s="289" t="s">
        <v>381</v>
      </c>
      <c r="O13571" s="289" t="s">
        <v>1014</v>
      </c>
      <c r="P13571" s="289" t="str">
        <f>VLOOKUP(CAT_Details[[#This Row],[Delivery Bp Customer Code]],Table6[],2,0)</f>
        <v>MZ07</v>
      </c>
    </row>
    <row r="13572" spans="1:16" x14ac:dyDescent="0.25">
      <c r="A13572" s="289" t="s">
        <v>3771</v>
      </c>
      <c r="B13572">
        <v>3</v>
      </c>
      <c r="C13572">
        <v>306</v>
      </c>
      <c r="D13572">
        <v>1.2</v>
      </c>
      <c r="E13572" s="289" t="s">
        <v>29932</v>
      </c>
      <c r="F13572">
        <v>5017632058</v>
      </c>
      <c r="G13572" s="276">
        <v>45951</v>
      </c>
      <c r="H13572">
        <v>20251002817736</v>
      </c>
      <c r="I13572">
        <v>2.726</v>
      </c>
      <c r="J13572" s="289" t="s">
        <v>3970</v>
      </c>
      <c r="K13572" s="289" t="s">
        <v>29933</v>
      </c>
      <c r="L13572" s="289" t="s">
        <v>275</v>
      </c>
      <c r="M13572" s="289" t="s">
        <v>30405</v>
      </c>
      <c r="N13572" s="289" t="s">
        <v>25190</v>
      </c>
      <c r="O13572" s="289" t="s">
        <v>3775</v>
      </c>
      <c r="P13572" s="289">
        <f>VLOOKUP(CAT_Details[[#This Row],[Delivery Bp Customer Code]],Table6[],2,0)</f>
        <v>3401</v>
      </c>
    </row>
    <row r="13573" spans="1:16" x14ac:dyDescent="0.25">
      <c r="A13573" s="289" t="s">
        <v>3329</v>
      </c>
      <c r="B13573">
        <v>1</v>
      </c>
      <c r="C13573">
        <v>75</v>
      </c>
      <c r="D13573">
        <v>0.2</v>
      </c>
      <c r="E13573" s="289" t="s">
        <v>29938</v>
      </c>
      <c r="F13573">
        <v>5017631640</v>
      </c>
      <c r="G13573" s="276">
        <v>45951</v>
      </c>
      <c r="H13573">
        <v>20251007820331</v>
      </c>
      <c r="I13573">
        <v>0.48</v>
      </c>
      <c r="J13573" s="289" t="s">
        <v>324</v>
      </c>
      <c r="K13573" s="289" t="s">
        <v>29939</v>
      </c>
      <c r="L13573" s="289" t="s">
        <v>275</v>
      </c>
      <c r="M13573" s="289" t="s">
        <v>30488</v>
      </c>
      <c r="N13573" s="289" t="s">
        <v>375</v>
      </c>
      <c r="O13573" s="289" t="s">
        <v>3332</v>
      </c>
      <c r="P13573" s="289">
        <f>VLOOKUP(CAT_Details[[#This Row],[Delivery Bp Customer Code]],Table6[],2,0)</f>
        <v>3402</v>
      </c>
    </row>
    <row r="13574" spans="1:16" x14ac:dyDescent="0.25">
      <c r="A13574" s="289" t="s">
        <v>3329</v>
      </c>
      <c r="B13574">
        <v>27</v>
      </c>
      <c r="C13574">
        <v>1144</v>
      </c>
      <c r="D13574">
        <v>13.6</v>
      </c>
      <c r="E13574" s="289" t="s">
        <v>29955</v>
      </c>
      <c r="F13574">
        <v>5017646316</v>
      </c>
      <c r="G13574" s="276">
        <v>45951</v>
      </c>
      <c r="H13574">
        <v>20251011823795</v>
      </c>
      <c r="I13574">
        <v>46.95</v>
      </c>
      <c r="J13574" s="289" t="s">
        <v>324</v>
      </c>
      <c r="K13574" s="289" t="s">
        <v>29956</v>
      </c>
      <c r="L13574" s="289" t="s">
        <v>275</v>
      </c>
      <c r="M13574" s="289" t="s">
        <v>30188</v>
      </c>
      <c r="N13574" s="289" t="s">
        <v>4100</v>
      </c>
      <c r="O13574" s="289" t="s">
        <v>3332</v>
      </c>
      <c r="P13574" s="289">
        <f>VLOOKUP(CAT_Details[[#This Row],[Delivery Bp Customer Code]],Table6[],2,0)</f>
        <v>3402</v>
      </c>
    </row>
    <row r="13575" spans="1:16" x14ac:dyDescent="0.25">
      <c r="A13575" s="289" t="s">
        <v>3329</v>
      </c>
      <c r="B13575">
        <v>8</v>
      </c>
      <c r="C13575">
        <v>827</v>
      </c>
      <c r="D13575">
        <v>3</v>
      </c>
      <c r="E13575" s="289" t="s">
        <v>29957</v>
      </c>
      <c r="F13575">
        <v>5017646429</v>
      </c>
      <c r="G13575" s="276">
        <v>45951</v>
      </c>
      <c r="H13575">
        <v>20251013824218</v>
      </c>
      <c r="I13575">
        <v>6.96</v>
      </c>
      <c r="J13575" s="289" t="s">
        <v>324</v>
      </c>
      <c r="K13575" s="289" t="s">
        <v>29958</v>
      </c>
      <c r="L13575" s="289" t="s">
        <v>275</v>
      </c>
      <c r="M13575" s="289" t="s">
        <v>30373</v>
      </c>
      <c r="N13575" s="289" t="s">
        <v>616</v>
      </c>
      <c r="O13575" s="289" t="s">
        <v>3332</v>
      </c>
      <c r="P13575" s="289">
        <f>VLOOKUP(CAT_Details[[#This Row],[Delivery Bp Customer Code]],Table6[],2,0)</f>
        <v>3402</v>
      </c>
    </row>
    <row r="13576" spans="1:16" x14ac:dyDescent="0.25">
      <c r="A13576" s="289" t="s">
        <v>3329</v>
      </c>
      <c r="B13576">
        <v>17</v>
      </c>
      <c r="C13576">
        <v>3600</v>
      </c>
      <c r="D13576">
        <v>13.6</v>
      </c>
      <c r="E13576" s="289" t="s">
        <v>30192</v>
      </c>
      <c r="F13576">
        <v>5017661474</v>
      </c>
      <c r="G13576" s="276">
        <v>45951</v>
      </c>
      <c r="H13576">
        <v>20251010823610</v>
      </c>
      <c r="I13576">
        <v>16.32</v>
      </c>
      <c r="J13576" s="289" t="s">
        <v>324</v>
      </c>
      <c r="K13576" s="289" t="s">
        <v>30193</v>
      </c>
      <c r="L13576" s="289" t="s">
        <v>275</v>
      </c>
      <c r="M13576" s="289" t="s">
        <v>30488</v>
      </c>
      <c r="N13576" s="289" t="s">
        <v>5660</v>
      </c>
      <c r="O13576" s="289" t="s">
        <v>3332</v>
      </c>
      <c r="P13576" s="289">
        <f>VLOOKUP(CAT_Details[[#This Row],[Delivery Bp Customer Code]],Table6[],2,0)</f>
        <v>3402</v>
      </c>
    </row>
    <row r="13577" spans="1:16" x14ac:dyDescent="0.25">
      <c r="A13577" s="289" t="s">
        <v>3329</v>
      </c>
      <c r="B13577">
        <v>20</v>
      </c>
      <c r="C13577">
        <v>488</v>
      </c>
      <c r="D13577">
        <v>1.73</v>
      </c>
      <c r="E13577" s="289" t="s">
        <v>30196</v>
      </c>
      <c r="F13577">
        <v>5017661988</v>
      </c>
      <c r="G13577" s="276">
        <v>45951</v>
      </c>
      <c r="H13577">
        <v>20251014825102</v>
      </c>
      <c r="I13577">
        <v>1.1339999999999999</v>
      </c>
      <c r="J13577" s="289" t="s">
        <v>350</v>
      </c>
      <c r="K13577" s="289" t="s">
        <v>30197</v>
      </c>
      <c r="L13577" s="289" t="s">
        <v>275</v>
      </c>
      <c r="M13577" s="289" t="s">
        <v>30372</v>
      </c>
      <c r="N13577" s="289" t="s">
        <v>446</v>
      </c>
      <c r="O13577" s="289" t="s">
        <v>3332</v>
      </c>
      <c r="P13577" s="289">
        <f>VLOOKUP(CAT_Details[[#This Row],[Delivery Bp Customer Code]],Table6[],2,0)</f>
        <v>3402</v>
      </c>
    </row>
    <row r="13578" spans="1:16" x14ac:dyDescent="0.25">
      <c r="A13578" s="289" t="s">
        <v>3329</v>
      </c>
      <c r="B13578">
        <v>7</v>
      </c>
      <c r="C13578">
        <v>2464</v>
      </c>
      <c r="D13578">
        <v>1.64</v>
      </c>
      <c r="E13578" s="289" t="s">
        <v>30198</v>
      </c>
      <c r="F13578">
        <v>5017662163</v>
      </c>
      <c r="G13578" s="276">
        <v>45951</v>
      </c>
      <c r="H13578">
        <v>20251013824505</v>
      </c>
      <c r="I13578">
        <v>2.3519999999999999</v>
      </c>
      <c r="J13578" s="289" t="s">
        <v>324</v>
      </c>
      <c r="K13578" s="289" t="s">
        <v>30199</v>
      </c>
      <c r="L13578" s="289" t="s">
        <v>275</v>
      </c>
      <c r="M13578" s="289" t="s">
        <v>30488</v>
      </c>
      <c r="N13578" s="289" t="s">
        <v>21188</v>
      </c>
      <c r="O13578" s="289" t="s">
        <v>3332</v>
      </c>
      <c r="P13578" s="289">
        <f>VLOOKUP(CAT_Details[[#This Row],[Delivery Bp Customer Code]],Table6[],2,0)</f>
        <v>3402</v>
      </c>
    </row>
    <row r="13579" spans="1:16" x14ac:dyDescent="0.25">
      <c r="A13579" s="289" t="s">
        <v>3329</v>
      </c>
      <c r="B13579">
        <v>7</v>
      </c>
      <c r="C13579">
        <v>1365</v>
      </c>
      <c r="D13579">
        <v>2.8</v>
      </c>
      <c r="E13579" s="289" t="s">
        <v>30200</v>
      </c>
      <c r="F13579">
        <v>5017662329</v>
      </c>
      <c r="G13579" s="276">
        <v>45951</v>
      </c>
      <c r="H13579">
        <v>20251014825117</v>
      </c>
      <c r="I13579">
        <v>2.3519999999999999</v>
      </c>
      <c r="J13579" s="289" t="s">
        <v>324</v>
      </c>
      <c r="K13579" s="289" t="s">
        <v>30201</v>
      </c>
      <c r="L13579" s="289" t="s">
        <v>275</v>
      </c>
      <c r="M13579" s="289" t="s">
        <v>30488</v>
      </c>
      <c r="N13579" s="289" t="s">
        <v>3986</v>
      </c>
      <c r="O13579" s="289" t="s">
        <v>3332</v>
      </c>
      <c r="P13579" s="289">
        <f>VLOOKUP(CAT_Details[[#This Row],[Delivery Bp Customer Code]],Table6[],2,0)</f>
        <v>3402</v>
      </c>
    </row>
    <row r="13580" spans="1:16" x14ac:dyDescent="0.25">
      <c r="A13580" s="289" t="s">
        <v>3329</v>
      </c>
      <c r="B13580">
        <v>1</v>
      </c>
      <c r="C13580">
        <v>587</v>
      </c>
      <c r="D13580">
        <v>0.4</v>
      </c>
      <c r="E13580" s="289" t="s">
        <v>30204</v>
      </c>
      <c r="F13580">
        <v>5017662400</v>
      </c>
      <c r="G13580" s="276">
        <v>45951</v>
      </c>
      <c r="H13580">
        <v>20251010823718</v>
      </c>
      <c r="I13580">
        <v>0.48</v>
      </c>
      <c r="J13580" s="289" t="s">
        <v>280</v>
      </c>
      <c r="K13580" s="289" t="s">
        <v>30205</v>
      </c>
      <c r="L13580" s="289" t="s">
        <v>275</v>
      </c>
      <c r="M13580" s="289" t="s">
        <v>30752</v>
      </c>
      <c r="N13580" s="289" t="s">
        <v>23097</v>
      </c>
      <c r="O13580" s="289" t="s">
        <v>3332</v>
      </c>
      <c r="P13580" s="289">
        <f>VLOOKUP(CAT_Details[[#This Row],[Delivery Bp Customer Code]],Table6[],2,0)</f>
        <v>3402</v>
      </c>
    </row>
    <row r="13581" spans="1:16" x14ac:dyDescent="0.25">
      <c r="A13581" s="289" t="s">
        <v>3329</v>
      </c>
      <c r="B13581">
        <v>2</v>
      </c>
      <c r="C13581">
        <v>1029.28</v>
      </c>
      <c r="D13581">
        <v>0.8</v>
      </c>
      <c r="E13581" s="289" t="s">
        <v>30208</v>
      </c>
      <c r="F13581">
        <v>5017662519</v>
      </c>
      <c r="G13581" s="276">
        <v>45951</v>
      </c>
      <c r="H13581">
        <v>20251014824945</v>
      </c>
      <c r="I13581">
        <v>1.1519999999999999</v>
      </c>
      <c r="J13581" s="289" t="s">
        <v>350</v>
      </c>
      <c r="K13581" s="289" t="s">
        <v>30209</v>
      </c>
      <c r="L13581" s="289" t="s">
        <v>275</v>
      </c>
      <c r="M13581" s="289" t="s">
        <v>30372</v>
      </c>
      <c r="N13581" s="289" t="s">
        <v>3793</v>
      </c>
      <c r="O13581" s="289" t="s">
        <v>3332</v>
      </c>
      <c r="P13581" s="289">
        <f>VLOOKUP(CAT_Details[[#This Row],[Delivery Bp Customer Code]],Table6[],2,0)</f>
        <v>3402</v>
      </c>
    </row>
    <row r="13582" spans="1:16" x14ac:dyDescent="0.25">
      <c r="A13582" s="289" t="s">
        <v>3329</v>
      </c>
      <c r="B13582">
        <v>3</v>
      </c>
      <c r="C13582">
        <v>221</v>
      </c>
      <c r="D13582">
        <v>0.85</v>
      </c>
      <c r="E13582" s="289" t="s">
        <v>30210</v>
      </c>
      <c r="F13582">
        <v>5017662554</v>
      </c>
      <c r="G13582" s="276">
        <v>45951</v>
      </c>
      <c r="H13582">
        <v>20251014824887</v>
      </c>
      <c r="I13582">
        <v>1.946</v>
      </c>
      <c r="J13582" s="289" t="s">
        <v>324</v>
      </c>
      <c r="K13582" s="289" t="s">
        <v>30211</v>
      </c>
      <c r="L13582" s="289" t="s">
        <v>275</v>
      </c>
      <c r="M13582" s="289" t="s">
        <v>30488</v>
      </c>
      <c r="N13582" s="289" t="s">
        <v>5079</v>
      </c>
      <c r="O13582" s="289" t="s">
        <v>3332</v>
      </c>
      <c r="P13582" s="289">
        <f>VLOOKUP(CAT_Details[[#This Row],[Delivery Bp Customer Code]],Table6[],2,0)</f>
        <v>3402</v>
      </c>
    </row>
    <row r="13583" spans="1:16" x14ac:dyDescent="0.25">
      <c r="A13583" s="289" t="s">
        <v>3329</v>
      </c>
      <c r="B13583">
        <v>1</v>
      </c>
      <c r="C13583">
        <v>1</v>
      </c>
      <c r="D13583">
        <v>0.02</v>
      </c>
      <c r="E13583" s="289" t="s">
        <v>30214</v>
      </c>
      <c r="F13583">
        <v>5017662586</v>
      </c>
      <c r="G13583" s="276">
        <v>45951</v>
      </c>
      <c r="H13583">
        <v>20251014825328</v>
      </c>
      <c r="I13583">
        <v>5.0000000000000001E-3</v>
      </c>
      <c r="J13583" s="289" t="s">
        <v>350</v>
      </c>
      <c r="K13583" s="289" t="s">
        <v>30215</v>
      </c>
      <c r="L13583" s="289" t="s">
        <v>275</v>
      </c>
      <c r="M13583" s="289" t="s">
        <v>30372</v>
      </c>
      <c r="N13583" s="289" t="s">
        <v>3656</v>
      </c>
      <c r="O13583" s="289" t="s">
        <v>3332</v>
      </c>
      <c r="P13583" s="289">
        <f>VLOOKUP(CAT_Details[[#This Row],[Delivery Bp Customer Code]],Table6[],2,0)</f>
        <v>3402</v>
      </c>
    </row>
    <row r="13584" spans="1:16" x14ac:dyDescent="0.25">
      <c r="A13584" s="289" t="s">
        <v>76</v>
      </c>
      <c r="B13584">
        <v>1</v>
      </c>
      <c r="C13584">
        <v>208</v>
      </c>
      <c r="D13584">
        <v>0.4</v>
      </c>
      <c r="E13584" s="289" t="s">
        <v>29970</v>
      </c>
      <c r="F13584">
        <v>5017631875</v>
      </c>
      <c r="G13584" s="276">
        <v>45951</v>
      </c>
      <c r="H13584">
        <v>20251009822765</v>
      </c>
      <c r="I13584">
        <v>0.96</v>
      </c>
      <c r="J13584" s="289" t="s">
        <v>294</v>
      </c>
      <c r="K13584" s="289" t="s">
        <v>29971</v>
      </c>
      <c r="L13584" s="289" t="s">
        <v>275</v>
      </c>
      <c r="M13584" s="289" t="s">
        <v>30403</v>
      </c>
      <c r="N13584" s="289" t="s">
        <v>1270</v>
      </c>
      <c r="O13584" s="289" t="s">
        <v>16049</v>
      </c>
      <c r="P13584" s="289" t="str">
        <f>VLOOKUP(CAT_Details[[#This Row],[Delivery Bp Customer Code]],Table6[],2,0)</f>
        <v>MZ02</v>
      </c>
    </row>
    <row r="13585" spans="1:16" x14ac:dyDescent="0.25">
      <c r="A13585" s="289" t="s">
        <v>76</v>
      </c>
      <c r="B13585">
        <v>1</v>
      </c>
      <c r="C13585">
        <v>130</v>
      </c>
      <c r="D13585">
        <v>0.42</v>
      </c>
      <c r="E13585" s="289" t="s">
        <v>29976</v>
      </c>
      <c r="F13585">
        <v>5017632092</v>
      </c>
      <c r="G13585" s="276">
        <v>45951</v>
      </c>
      <c r="H13585">
        <v>20251006819084</v>
      </c>
      <c r="I13585">
        <v>2.23</v>
      </c>
      <c r="J13585" s="289" t="s">
        <v>294</v>
      </c>
      <c r="K13585" s="289" t="s">
        <v>29977</v>
      </c>
      <c r="L13585" s="289" t="s">
        <v>275</v>
      </c>
      <c r="M13585" s="289" t="s">
        <v>31918</v>
      </c>
      <c r="N13585" s="289" t="s">
        <v>5685</v>
      </c>
      <c r="O13585" s="289" t="s">
        <v>16049</v>
      </c>
      <c r="P13585" s="289" t="str">
        <f>VLOOKUP(CAT_Details[[#This Row],[Delivery Bp Customer Code]],Table6[],2,0)</f>
        <v>MZ02</v>
      </c>
    </row>
    <row r="13586" spans="1:16" x14ac:dyDescent="0.25">
      <c r="A13586" s="289" t="s">
        <v>76</v>
      </c>
      <c r="B13586">
        <v>1</v>
      </c>
      <c r="C13586">
        <v>148</v>
      </c>
      <c r="D13586">
        <v>0.4</v>
      </c>
      <c r="E13586" s="289" t="s">
        <v>30242</v>
      </c>
      <c r="F13586">
        <v>5017661579</v>
      </c>
      <c r="G13586" s="276">
        <v>45951</v>
      </c>
      <c r="H13586">
        <v>20251014825005</v>
      </c>
      <c r="I13586">
        <v>0.96</v>
      </c>
      <c r="J13586" s="289" t="s">
        <v>350</v>
      </c>
      <c r="K13586" s="289" t="s">
        <v>30243</v>
      </c>
      <c r="L13586" s="289" t="s">
        <v>275</v>
      </c>
      <c r="M13586" s="289" t="s">
        <v>30372</v>
      </c>
      <c r="N13586" s="289" t="s">
        <v>602</v>
      </c>
      <c r="O13586" s="289" t="s">
        <v>16049</v>
      </c>
      <c r="P13586" s="289" t="str">
        <f>VLOOKUP(CAT_Details[[#This Row],[Delivery Bp Customer Code]],Table6[],2,0)</f>
        <v>MZ02</v>
      </c>
    </row>
    <row r="13587" spans="1:16" x14ac:dyDescent="0.25">
      <c r="A13587" s="289" t="s">
        <v>76</v>
      </c>
      <c r="B13587">
        <v>28</v>
      </c>
      <c r="C13587">
        <v>900</v>
      </c>
      <c r="D13587">
        <v>3.2</v>
      </c>
      <c r="E13587" s="289" t="s">
        <v>30250</v>
      </c>
      <c r="F13587">
        <v>5017662350</v>
      </c>
      <c r="G13587" s="276">
        <v>45951</v>
      </c>
      <c r="H13587">
        <v>20251013824572</v>
      </c>
      <c r="I13587">
        <v>4.32</v>
      </c>
      <c r="J13587" s="289" t="s">
        <v>350</v>
      </c>
      <c r="K13587" s="289" t="s">
        <v>30251</v>
      </c>
      <c r="L13587" s="289" t="s">
        <v>275</v>
      </c>
      <c r="M13587" s="289" t="s">
        <v>30372</v>
      </c>
      <c r="N13587" s="289" t="s">
        <v>1166</v>
      </c>
      <c r="O13587" s="289" t="s">
        <v>16049</v>
      </c>
      <c r="P13587" s="289" t="str">
        <f>VLOOKUP(CAT_Details[[#This Row],[Delivery Bp Customer Code]],Table6[],2,0)</f>
        <v>MZ02</v>
      </c>
    </row>
    <row r="13588" spans="1:16" x14ac:dyDescent="0.25">
      <c r="A13588" s="289" t="s">
        <v>76</v>
      </c>
      <c r="B13588">
        <v>1</v>
      </c>
      <c r="C13588">
        <v>4</v>
      </c>
      <c r="D13588">
        <v>0.03</v>
      </c>
      <c r="E13588" s="289" t="s">
        <v>30252</v>
      </c>
      <c r="F13588">
        <v>5017662552</v>
      </c>
      <c r="G13588" s="276">
        <v>45951</v>
      </c>
      <c r="H13588">
        <v>20251013824240</v>
      </c>
      <c r="I13588">
        <v>1.2E-2</v>
      </c>
      <c r="J13588" s="289" t="s">
        <v>280</v>
      </c>
      <c r="K13588" s="289" t="s">
        <v>30253</v>
      </c>
      <c r="L13588" s="289" t="s">
        <v>275</v>
      </c>
      <c r="M13588" s="289" t="s">
        <v>30371</v>
      </c>
      <c r="N13588" s="289" t="s">
        <v>8613</v>
      </c>
      <c r="O13588" s="289" t="s">
        <v>16049</v>
      </c>
      <c r="P13588" s="289" t="str">
        <f>VLOOKUP(CAT_Details[[#This Row],[Delivery Bp Customer Code]],Table6[],2,0)</f>
        <v>MZ02</v>
      </c>
    </row>
    <row r="13589" spans="1:16" x14ac:dyDescent="0.25">
      <c r="A13589" s="289" t="s">
        <v>74</v>
      </c>
      <c r="B13589">
        <v>3</v>
      </c>
      <c r="C13589">
        <v>225</v>
      </c>
      <c r="D13589">
        <v>1.2</v>
      </c>
      <c r="E13589" s="289" t="s">
        <v>29938</v>
      </c>
      <c r="F13589">
        <v>5017631639</v>
      </c>
      <c r="G13589" s="276">
        <v>45951</v>
      </c>
      <c r="H13589">
        <v>20251007820329</v>
      </c>
      <c r="I13589">
        <v>2.88</v>
      </c>
      <c r="J13589" s="289" t="s">
        <v>324</v>
      </c>
      <c r="K13589" s="289" t="s">
        <v>29992</v>
      </c>
      <c r="L13589" s="289" t="s">
        <v>275</v>
      </c>
      <c r="M13589" s="289" t="s">
        <v>30488</v>
      </c>
      <c r="N13589" s="289" t="s">
        <v>375</v>
      </c>
      <c r="O13589" s="289" t="s">
        <v>22256</v>
      </c>
      <c r="P13589" s="289" t="str">
        <f>VLOOKUP(CAT_Details[[#This Row],[Delivery Bp Customer Code]],Table6[],2,0)</f>
        <v>DX01-L5</v>
      </c>
    </row>
    <row r="13590" spans="1:16" x14ac:dyDescent="0.25">
      <c r="A13590" s="289" t="s">
        <v>74</v>
      </c>
      <c r="B13590">
        <v>1</v>
      </c>
      <c r="C13590">
        <v>35</v>
      </c>
      <c r="D13590">
        <v>0.2</v>
      </c>
      <c r="E13590" s="289" t="s">
        <v>29993</v>
      </c>
      <c r="F13590">
        <v>5017631668</v>
      </c>
      <c r="G13590" s="276">
        <v>45951</v>
      </c>
      <c r="H13590">
        <v>20251009822812</v>
      </c>
      <c r="I13590">
        <v>0.192</v>
      </c>
      <c r="J13590" s="289" t="s">
        <v>324</v>
      </c>
      <c r="K13590" s="289" t="s">
        <v>29994</v>
      </c>
      <c r="L13590" s="289" t="s">
        <v>275</v>
      </c>
      <c r="M13590" s="289" t="s">
        <v>30369</v>
      </c>
      <c r="N13590" s="289" t="s">
        <v>399</v>
      </c>
      <c r="O13590" s="289" t="s">
        <v>22256</v>
      </c>
      <c r="P13590" s="289" t="str">
        <f>VLOOKUP(CAT_Details[[#This Row],[Delivery Bp Customer Code]],Table6[],2,0)</f>
        <v>DX01-L5</v>
      </c>
    </row>
    <row r="13591" spans="1:16" x14ac:dyDescent="0.25">
      <c r="A13591" s="289" t="s">
        <v>74</v>
      </c>
      <c r="B13591">
        <v>1</v>
      </c>
      <c r="C13591">
        <v>50</v>
      </c>
      <c r="D13591">
        <v>0.2</v>
      </c>
      <c r="E13591" s="289" t="s">
        <v>29995</v>
      </c>
      <c r="F13591">
        <v>5017631949</v>
      </c>
      <c r="G13591" s="276">
        <v>45951</v>
      </c>
      <c r="H13591">
        <v>20251009822577</v>
      </c>
      <c r="I13591">
        <v>0.317</v>
      </c>
      <c r="J13591" s="289" t="s">
        <v>294</v>
      </c>
      <c r="K13591" s="289" t="s">
        <v>29996</v>
      </c>
      <c r="L13591" s="289" t="s">
        <v>275</v>
      </c>
      <c r="M13591" s="289" t="s">
        <v>30698</v>
      </c>
      <c r="N13591" s="289" t="s">
        <v>660</v>
      </c>
      <c r="O13591" s="289" t="s">
        <v>22256</v>
      </c>
      <c r="P13591" s="289" t="str">
        <f>VLOOKUP(CAT_Details[[#This Row],[Delivery Bp Customer Code]],Table6[],2,0)</f>
        <v>DX01-L5</v>
      </c>
    </row>
    <row r="13592" spans="1:16" x14ac:dyDescent="0.25">
      <c r="A13592" s="289" t="s">
        <v>74</v>
      </c>
      <c r="B13592">
        <v>8</v>
      </c>
      <c r="C13592">
        <v>2400</v>
      </c>
      <c r="D13592">
        <v>1.85</v>
      </c>
      <c r="E13592" s="289" t="s">
        <v>30001</v>
      </c>
      <c r="F13592">
        <v>5017632028</v>
      </c>
      <c r="G13592" s="276">
        <v>45951</v>
      </c>
      <c r="H13592">
        <v>20251009822624</v>
      </c>
      <c r="I13592">
        <v>3.0939999999999999</v>
      </c>
      <c r="J13592" s="289" t="s">
        <v>294</v>
      </c>
      <c r="K13592" s="289" t="s">
        <v>30002</v>
      </c>
      <c r="L13592" s="289" t="s">
        <v>275</v>
      </c>
      <c r="M13592" s="289" t="s">
        <v>29856</v>
      </c>
      <c r="N13592" s="289" t="s">
        <v>394</v>
      </c>
      <c r="O13592" s="289" t="s">
        <v>22256</v>
      </c>
      <c r="P13592" s="289" t="str">
        <f>VLOOKUP(CAT_Details[[#This Row],[Delivery Bp Customer Code]],Table6[],2,0)</f>
        <v>DX01-L5</v>
      </c>
    </row>
    <row r="13593" spans="1:16" x14ac:dyDescent="0.25">
      <c r="A13593" s="289" t="s">
        <v>74</v>
      </c>
      <c r="B13593">
        <v>8</v>
      </c>
      <c r="C13593">
        <v>8800</v>
      </c>
      <c r="D13593">
        <v>3.2</v>
      </c>
      <c r="E13593" s="289" t="s">
        <v>30009</v>
      </c>
      <c r="F13593">
        <v>5017645950</v>
      </c>
      <c r="G13593" s="276">
        <v>45951</v>
      </c>
      <c r="H13593">
        <v>20251008821173</v>
      </c>
      <c r="I13593">
        <v>4.6079999999999997</v>
      </c>
      <c r="J13593" s="289" t="s">
        <v>324</v>
      </c>
      <c r="K13593" s="289" t="s">
        <v>30010</v>
      </c>
      <c r="L13593" s="289" t="s">
        <v>275</v>
      </c>
      <c r="M13593" s="289" t="s">
        <v>30188</v>
      </c>
      <c r="N13593" s="289" t="s">
        <v>333</v>
      </c>
      <c r="O13593" s="289" t="s">
        <v>22256</v>
      </c>
      <c r="P13593" s="289" t="str">
        <f>VLOOKUP(CAT_Details[[#This Row],[Delivery Bp Customer Code]],Table6[],2,0)</f>
        <v>DX01-L5</v>
      </c>
    </row>
    <row r="13594" spans="1:16" x14ac:dyDescent="0.25">
      <c r="A13594" s="289" t="s">
        <v>74</v>
      </c>
      <c r="B13594">
        <v>16</v>
      </c>
      <c r="C13594">
        <v>3383</v>
      </c>
      <c r="D13594">
        <v>7.8</v>
      </c>
      <c r="E13594" s="289" t="s">
        <v>30021</v>
      </c>
      <c r="F13594">
        <v>5017646233</v>
      </c>
      <c r="G13594" s="276">
        <v>45951</v>
      </c>
      <c r="H13594">
        <v>20251013824224</v>
      </c>
      <c r="I13594">
        <v>16.847999999999999</v>
      </c>
      <c r="J13594" s="289" t="s">
        <v>345</v>
      </c>
      <c r="K13594" s="289" t="s">
        <v>30022</v>
      </c>
      <c r="L13594" s="289" t="s">
        <v>275</v>
      </c>
      <c r="M13594" s="289" t="s">
        <v>30550</v>
      </c>
      <c r="N13594" s="289" t="s">
        <v>415</v>
      </c>
      <c r="O13594" s="289" t="s">
        <v>22256</v>
      </c>
      <c r="P13594" s="289" t="str">
        <f>VLOOKUP(CAT_Details[[#This Row],[Delivery Bp Customer Code]],Table6[],2,0)</f>
        <v>DX01-L5</v>
      </c>
    </row>
    <row r="13595" spans="1:16" x14ac:dyDescent="0.25">
      <c r="A13595" s="289" t="s">
        <v>74</v>
      </c>
      <c r="B13595">
        <v>14</v>
      </c>
      <c r="C13595">
        <v>1400</v>
      </c>
      <c r="D13595">
        <v>6.69</v>
      </c>
      <c r="E13595" s="289" t="s">
        <v>30026</v>
      </c>
      <c r="F13595">
        <v>5017646500</v>
      </c>
      <c r="G13595" s="276">
        <v>45951</v>
      </c>
      <c r="H13595">
        <v>20251008821185</v>
      </c>
      <c r="I13595">
        <v>9.6329999999999991</v>
      </c>
      <c r="J13595" s="289" t="s">
        <v>345</v>
      </c>
      <c r="K13595" s="289" t="s">
        <v>30027</v>
      </c>
      <c r="L13595" s="289" t="s">
        <v>275</v>
      </c>
      <c r="M13595" s="289" t="s">
        <v>30266</v>
      </c>
      <c r="N13595" s="289" t="s">
        <v>427</v>
      </c>
      <c r="O13595" s="289" t="s">
        <v>22256</v>
      </c>
      <c r="P13595" s="289" t="str">
        <f>VLOOKUP(CAT_Details[[#This Row],[Delivery Bp Customer Code]],Table6[],2,0)</f>
        <v>DX01-L5</v>
      </c>
    </row>
    <row r="13596" spans="1:16" x14ac:dyDescent="0.25">
      <c r="A13596" s="289" t="s">
        <v>74</v>
      </c>
      <c r="B13596">
        <v>1</v>
      </c>
      <c r="C13596">
        <v>89</v>
      </c>
      <c r="D13596">
        <v>0.4</v>
      </c>
      <c r="E13596" s="289" t="s">
        <v>30028</v>
      </c>
      <c r="F13596">
        <v>5017646513</v>
      </c>
      <c r="G13596" s="276">
        <v>45951</v>
      </c>
      <c r="H13596">
        <v>20251013824215</v>
      </c>
      <c r="I13596">
        <v>0.38400000000000001</v>
      </c>
      <c r="J13596" s="289" t="s">
        <v>345</v>
      </c>
      <c r="K13596" s="289" t="s">
        <v>30029</v>
      </c>
      <c r="L13596" s="289" t="s">
        <v>275</v>
      </c>
      <c r="M13596" s="289" t="s">
        <v>30542</v>
      </c>
      <c r="N13596" s="289" t="s">
        <v>348</v>
      </c>
      <c r="O13596" s="289" t="s">
        <v>22256</v>
      </c>
      <c r="P13596" s="289" t="str">
        <f>VLOOKUP(CAT_Details[[#This Row],[Delivery Bp Customer Code]],Table6[],2,0)</f>
        <v>DX01-L5</v>
      </c>
    </row>
    <row r="13597" spans="1:16" x14ac:dyDescent="0.25">
      <c r="A13597" s="289" t="s">
        <v>74</v>
      </c>
      <c r="B13597">
        <v>12</v>
      </c>
      <c r="C13597">
        <v>402</v>
      </c>
      <c r="D13597">
        <v>1.6</v>
      </c>
      <c r="E13597" s="289" t="s">
        <v>30267</v>
      </c>
      <c r="F13597">
        <v>5017661435</v>
      </c>
      <c r="G13597" s="276">
        <v>45951</v>
      </c>
      <c r="H13597">
        <v>20251013824533</v>
      </c>
      <c r="I13597">
        <v>3.1440000000000001</v>
      </c>
      <c r="J13597" s="289" t="s">
        <v>350</v>
      </c>
      <c r="K13597" s="289" t="s">
        <v>30268</v>
      </c>
      <c r="L13597" s="289" t="s">
        <v>275</v>
      </c>
      <c r="M13597" s="289" t="s">
        <v>30372</v>
      </c>
      <c r="N13597" s="289" t="s">
        <v>378</v>
      </c>
      <c r="O13597" s="289" t="s">
        <v>22256</v>
      </c>
      <c r="P13597" s="289" t="str">
        <f>VLOOKUP(CAT_Details[[#This Row],[Delivery Bp Customer Code]],Table6[],2,0)</f>
        <v>DX01-L5</v>
      </c>
    </row>
    <row r="13598" spans="1:16" x14ac:dyDescent="0.25">
      <c r="A13598" s="289" t="s">
        <v>74</v>
      </c>
      <c r="B13598">
        <v>4</v>
      </c>
      <c r="C13598">
        <v>300</v>
      </c>
      <c r="D13598">
        <v>1.6</v>
      </c>
      <c r="E13598" s="289" t="s">
        <v>30267</v>
      </c>
      <c r="F13598">
        <v>5017661436</v>
      </c>
      <c r="G13598" s="276">
        <v>45951</v>
      </c>
      <c r="H13598">
        <v>20251014825397</v>
      </c>
      <c r="I13598">
        <v>3.84</v>
      </c>
      <c r="J13598" s="289" t="s">
        <v>350</v>
      </c>
      <c r="K13598" s="289" t="s">
        <v>30269</v>
      </c>
      <c r="L13598" s="289" t="s">
        <v>275</v>
      </c>
      <c r="M13598" s="289" t="s">
        <v>30372</v>
      </c>
      <c r="N13598" s="289" t="s">
        <v>378</v>
      </c>
      <c r="O13598" s="289" t="s">
        <v>22256</v>
      </c>
      <c r="P13598" s="289" t="str">
        <f>VLOOKUP(CAT_Details[[#This Row],[Delivery Bp Customer Code]],Table6[],2,0)</f>
        <v>DX01-L5</v>
      </c>
    </row>
    <row r="13599" spans="1:16" x14ac:dyDescent="0.25">
      <c r="A13599" s="289" t="s">
        <v>74</v>
      </c>
      <c r="B13599">
        <v>2</v>
      </c>
      <c r="C13599">
        <v>267</v>
      </c>
      <c r="D13599">
        <v>0.68</v>
      </c>
      <c r="E13599" s="289" t="s">
        <v>30270</v>
      </c>
      <c r="F13599">
        <v>5017661454</v>
      </c>
      <c r="G13599" s="276">
        <v>45951</v>
      </c>
      <c r="H13599">
        <v>20251014825125</v>
      </c>
      <c r="I13599">
        <v>1.0009999999999999</v>
      </c>
      <c r="J13599" s="289" t="s">
        <v>350</v>
      </c>
      <c r="K13599" s="289" t="s">
        <v>30271</v>
      </c>
      <c r="L13599" s="289" t="s">
        <v>275</v>
      </c>
      <c r="M13599" s="289" t="s">
        <v>30407</v>
      </c>
      <c r="N13599" s="289" t="s">
        <v>16167</v>
      </c>
      <c r="O13599" s="289" t="s">
        <v>22256</v>
      </c>
      <c r="P13599" s="289" t="str">
        <f>VLOOKUP(CAT_Details[[#This Row],[Delivery Bp Customer Code]],Table6[],2,0)</f>
        <v>DX01-L5</v>
      </c>
    </row>
    <row r="13600" spans="1:16" x14ac:dyDescent="0.25">
      <c r="A13600" s="289" t="s">
        <v>74</v>
      </c>
      <c r="B13600">
        <v>4</v>
      </c>
      <c r="C13600">
        <v>453</v>
      </c>
      <c r="D13600">
        <v>1</v>
      </c>
      <c r="E13600" s="289" t="s">
        <v>30272</v>
      </c>
      <c r="F13600">
        <v>5017661560</v>
      </c>
      <c r="G13600" s="276">
        <v>45951</v>
      </c>
      <c r="H13600">
        <v>20251014825388</v>
      </c>
      <c r="I13600">
        <v>1.728</v>
      </c>
      <c r="J13600" s="289" t="s">
        <v>350</v>
      </c>
      <c r="K13600" s="289" t="s">
        <v>30273</v>
      </c>
      <c r="L13600" s="289" t="s">
        <v>275</v>
      </c>
      <c r="M13600" s="289" t="s">
        <v>30372</v>
      </c>
      <c r="N13600" s="289" t="s">
        <v>17526</v>
      </c>
      <c r="O13600" s="289" t="s">
        <v>22256</v>
      </c>
      <c r="P13600" s="289" t="str">
        <f>VLOOKUP(CAT_Details[[#This Row],[Delivery Bp Customer Code]],Table6[],2,0)</f>
        <v>DX01-L5</v>
      </c>
    </row>
    <row r="13601" spans="1:16" x14ac:dyDescent="0.25">
      <c r="A13601" s="289" t="s">
        <v>74</v>
      </c>
      <c r="B13601">
        <v>13</v>
      </c>
      <c r="C13601">
        <v>1080</v>
      </c>
      <c r="D13601">
        <v>5.2</v>
      </c>
      <c r="E13601" s="289" t="s">
        <v>30274</v>
      </c>
      <c r="F13601">
        <v>5017661647</v>
      </c>
      <c r="G13601" s="276">
        <v>45951</v>
      </c>
      <c r="H13601">
        <v>20251014825203</v>
      </c>
      <c r="I13601">
        <v>12.48</v>
      </c>
      <c r="J13601" s="289" t="s">
        <v>350</v>
      </c>
      <c r="K13601" s="289" t="s">
        <v>30275</v>
      </c>
      <c r="L13601" s="289" t="s">
        <v>275</v>
      </c>
      <c r="M13601" s="289" t="s">
        <v>30372</v>
      </c>
      <c r="N13601" s="289" t="s">
        <v>15321</v>
      </c>
      <c r="O13601" s="289" t="s">
        <v>22256</v>
      </c>
      <c r="P13601" s="289" t="str">
        <f>VLOOKUP(CAT_Details[[#This Row],[Delivery Bp Customer Code]],Table6[],2,0)</f>
        <v>DX01-L5</v>
      </c>
    </row>
    <row r="13602" spans="1:16" x14ac:dyDescent="0.25">
      <c r="A13602" s="289" t="s">
        <v>74</v>
      </c>
      <c r="B13602">
        <v>1</v>
      </c>
      <c r="C13602">
        <v>77</v>
      </c>
      <c r="D13602">
        <v>0.5</v>
      </c>
      <c r="E13602" s="289" t="s">
        <v>30276</v>
      </c>
      <c r="F13602">
        <v>5017661703</v>
      </c>
      <c r="G13602" s="276">
        <v>45951</v>
      </c>
      <c r="H13602">
        <v>20251014824798</v>
      </c>
      <c r="I13602">
        <v>1.1399999999999999</v>
      </c>
      <c r="J13602" s="289" t="s">
        <v>350</v>
      </c>
      <c r="K13602" s="289" t="s">
        <v>30277</v>
      </c>
      <c r="L13602" s="289" t="s">
        <v>275</v>
      </c>
      <c r="M13602" s="289" t="s">
        <v>30372</v>
      </c>
      <c r="N13602" s="289" t="s">
        <v>1095</v>
      </c>
      <c r="O13602" s="289" t="s">
        <v>22256</v>
      </c>
      <c r="P13602" s="289" t="str">
        <f>VLOOKUP(CAT_Details[[#This Row],[Delivery Bp Customer Code]],Table6[],2,0)</f>
        <v>DX01-L5</v>
      </c>
    </row>
    <row r="13603" spans="1:16" x14ac:dyDescent="0.25">
      <c r="A13603" s="289" t="s">
        <v>74</v>
      </c>
      <c r="B13603">
        <v>9</v>
      </c>
      <c r="C13603">
        <v>1710</v>
      </c>
      <c r="D13603">
        <v>3.6</v>
      </c>
      <c r="E13603" s="289" t="s">
        <v>30280</v>
      </c>
      <c r="F13603">
        <v>5017661781</v>
      </c>
      <c r="G13603" s="276">
        <v>45951</v>
      </c>
      <c r="H13603">
        <v>20251010823120</v>
      </c>
      <c r="I13603">
        <v>8.64</v>
      </c>
      <c r="J13603" s="289" t="s">
        <v>280</v>
      </c>
      <c r="K13603" s="289" t="s">
        <v>30281</v>
      </c>
      <c r="L13603" s="289" t="s">
        <v>275</v>
      </c>
      <c r="M13603" s="289" t="s">
        <v>30371</v>
      </c>
      <c r="N13603" s="289" t="s">
        <v>411</v>
      </c>
      <c r="O13603" s="289" t="s">
        <v>22256</v>
      </c>
      <c r="P13603" s="289" t="str">
        <f>VLOOKUP(CAT_Details[[#This Row],[Delivery Bp Customer Code]],Table6[],2,0)</f>
        <v>DX01-L5</v>
      </c>
    </row>
    <row r="13604" spans="1:16" x14ac:dyDescent="0.25">
      <c r="A13604" s="289" t="s">
        <v>74</v>
      </c>
      <c r="B13604">
        <v>2</v>
      </c>
      <c r="C13604">
        <v>349</v>
      </c>
      <c r="D13604">
        <v>0.8</v>
      </c>
      <c r="E13604" s="289" t="s">
        <v>30289</v>
      </c>
      <c r="F13604">
        <v>5017662485</v>
      </c>
      <c r="G13604" s="276">
        <v>45951</v>
      </c>
      <c r="H13604">
        <v>20251013824436</v>
      </c>
      <c r="I13604">
        <v>1.92</v>
      </c>
      <c r="J13604" s="289" t="s">
        <v>280</v>
      </c>
      <c r="K13604" s="289" t="s">
        <v>30290</v>
      </c>
      <c r="L13604" s="289" t="s">
        <v>275</v>
      </c>
      <c r="M13604" s="289" t="s">
        <v>30552</v>
      </c>
      <c r="N13604" s="289" t="s">
        <v>424</v>
      </c>
      <c r="O13604" s="289" t="s">
        <v>22256</v>
      </c>
      <c r="P13604" s="289" t="str">
        <f>VLOOKUP(CAT_Details[[#This Row],[Delivery Bp Customer Code]],Table6[],2,0)</f>
        <v>DX01-L5</v>
      </c>
    </row>
    <row r="13605" spans="1:16" x14ac:dyDescent="0.25">
      <c r="A13605" s="289" t="s">
        <v>74</v>
      </c>
      <c r="B13605">
        <v>1</v>
      </c>
      <c r="C13605">
        <v>98.55</v>
      </c>
      <c r="D13605">
        <v>0.28000000000000003</v>
      </c>
      <c r="E13605" s="289" t="s">
        <v>30293</v>
      </c>
      <c r="F13605">
        <v>5017662495</v>
      </c>
      <c r="G13605" s="276">
        <v>45951</v>
      </c>
      <c r="H13605">
        <v>20251014825402</v>
      </c>
      <c r="I13605">
        <v>0.60099999999999998</v>
      </c>
      <c r="J13605" s="289" t="s">
        <v>350</v>
      </c>
      <c r="K13605" s="289" t="s">
        <v>30294</v>
      </c>
      <c r="L13605" s="289" t="s">
        <v>275</v>
      </c>
      <c r="M13605" s="289" t="s">
        <v>30372</v>
      </c>
      <c r="N13605" s="289" t="s">
        <v>366</v>
      </c>
      <c r="O13605" s="289" t="s">
        <v>22256</v>
      </c>
      <c r="P13605" s="289" t="str">
        <f>VLOOKUP(CAT_Details[[#This Row],[Delivery Bp Customer Code]],Table6[],2,0)</f>
        <v>DX01-L5</v>
      </c>
    </row>
    <row r="13606" spans="1:16" x14ac:dyDescent="0.25">
      <c r="A13606" s="289" t="s">
        <v>74</v>
      </c>
      <c r="B13606">
        <v>112</v>
      </c>
      <c r="C13606">
        <v>4480</v>
      </c>
      <c r="D13606">
        <v>13.6</v>
      </c>
      <c r="E13606" s="289" t="s">
        <v>30297</v>
      </c>
      <c r="F13606">
        <v>5017662569</v>
      </c>
      <c r="G13606" s="276">
        <v>45951</v>
      </c>
      <c r="H13606">
        <v>20251014825110</v>
      </c>
      <c r="I13606">
        <v>53.76</v>
      </c>
      <c r="J13606" s="289" t="s">
        <v>350</v>
      </c>
      <c r="K13606" s="289" t="s">
        <v>30298</v>
      </c>
      <c r="L13606" s="289" t="s">
        <v>275</v>
      </c>
      <c r="M13606" s="289" t="s">
        <v>30299</v>
      </c>
      <c r="N13606" s="289" t="s">
        <v>12700</v>
      </c>
      <c r="O13606" s="289" t="s">
        <v>22256</v>
      </c>
      <c r="P13606" s="289" t="str">
        <f>VLOOKUP(CAT_Details[[#This Row],[Delivery Bp Customer Code]],Table6[],2,0)</f>
        <v>DX01-L5</v>
      </c>
    </row>
    <row r="13607" spans="1:16" x14ac:dyDescent="0.25">
      <c r="A13607" s="289" t="s">
        <v>74</v>
      </c>
      <c r="B13607">
        <v>112</v>
      </c>
      <c r="C13607">
        <v>4480</v>
      </c>
      <c r="D13607">
        <v>13.6</v>
      </c>
      <c r="E13607" s="289" t="s">
        <v>30301</v>
      </c>
      <c r="F13607">
        <v>5017662574</v>
      </c>
      <c r="G13607" s="276">
        <v>45951</v>
      </c>
      <c r="H13607">
        <v>20251014825108</v>
      </c>
      <c r="I13607">
        <v>53.76</v>
      </c>
      <c r="J13607" s="289" t="s">
        <v>350</v>
      </c>
      <c r="K13607" s="289" t="s">
        <v>30302</v>
      </c>
      <c r="L13607" s="289" t="s">
        <v>275</v>
      </c>
      <c r="M13607" s="289" t="s">
        <v>30303</v>
      </c>
      <c r="N13607" s="289" t="s">
        <v>12700</v>
      </c>
      <c r="O13607" s="289" t="s">
        <v>22256</v>
      </c>
      <c r="P13607" s="289" t="str">
        <f>VLOOKUP(CAT_Details[[#This Row],[Delivery Bp Customer Code]],Table6[],2,0)</f>
        <v>DX01-L5</v>
      </c>
    </row>
    <row r="13608" spans="1:16" x14ac:dyDescent="0.25">
      <c r="A13608" s="289" t="s">
        <v>272</v>
      </c>
      <c r="B13608">
        <v>1</v>
      </c>
      <c r="C13608">
        <v>392</v>
      </c>
      <c r="D13608">
        <v>0.4</v>
      </c>
      <c r="E13608" s="289" t="s">
        <v>29993</v>
      </c>
      <c r="F13608">
        <v>5017631670</v>
      </c>
      <c r="G13608" s="276">
        <v>45951</v>
      </c>
      <c r="H13608">
        <v>20251009822814</v>
      </c>
      <c r="I13608">
        <v>0.38400000000000001</v>
      </c>
      <c r="J13608" s="289" t="s">
        <v>324</v>
      </c>
      <c r="K13608" s="289" t="s">
        <v>30044</v>
      </c>
      <c r="L13608" s="289" t="s">
        <v>275</v>
      </c>
      <c r="M13608" s="289" t="s">
        <v>30369</v>
      </c>
      <c r="N13608" s="289" t="s">
        <v>399</v>
      </c>
      <c r="O13608" s="289" t="s">
        <v>277</v>
      </c>
      <c r="P13608" s="289" t="str">
        <f>VLOOKUP(CAT_Details[[#This Row],[Delivery Bp Customer Code]],Table6[],2,0)</f>
        <v>U2-L5</v>
      </c>
    </row>
    <row r="13609" spans="1:16" x14ac:dyDescent="0.25">
      <c r="A13609" s="289" t="s">
        <v>272</v>
      </c>
      <c r="B13609">
        <v>12</v>
      </c>
      <c r="C13609">
        <v>1056</v>
      </c>
      <c r="D13609">
        <v>4.8</v>
      </c>
      <c r="E13609" s="289" t="s">
        <v>30329</v>
      </c>
      <c r="F13609">
        <v>5017661630</v>
      </c>
      <c r="G13609" s="276">
        <v>45951</v>
      </c>
      <c r="H13609">
        <v>20251013824479</v>
      </c>
      <c r="I13609">
        <v>11.52</v>
      </c>
      <c r="J13609" s="289" t="s">
        <v>350</v>
      </c>
      <c r="K13609" s="289" t="s">
        <v>30330</v>
      </c>
      <c r="L13609" s="289" t="s">
        <v>275</v>
      </c>
      <c r="M13609" s="289" t="s">
        <v>30372</v>
      </c>
      <c r="N13609" s="289" t="s">
        <v>462</v>
      </c>
      <c r="O13609" s="289" t="s">
        <v>277</v>
      </c>
      <c r="P13609" s="289" t="str">
        <f>VLOOKUP(CAT_Details[[#This Row],[Delivery Bp Customer Code]],Table6[],2,0)</f>
        <v>U2-L5</v>
      </c>
    </row>
    <row r="13610" spans="1:16" x14ac:dyDescent="0.25">
      <c r="A13610" s="289" t="s">
        <v>272</v>
      </c>
      <c r="B13610">
        <v>1</v>
      </c>
      <c r="C13610">
        <v>32</v>
      </c>
      <c r="D13610">
        <v>0.2</v>
      </c>
      <c r="E13610" s="289" t="s">
        <v>30196</v>
      </c>
      <c r="F13610">
        <v>5017661987</v>
      </c>
      <c r="G13610" s="276">
        <v>45951</v>
      </c>
      <c r="H13610">
        <v>20251014825131</v>
      </c>
      <c r="I13610">
        <v>0.192</v>
      </c>
      <c r="J13610" s="289" t="s">
        <v>350</v>
      </c>
      <c r="K13610" s="289" t="s">
        <v>30332</v>
      </c>
      <c r="L13610" s="289" t="s">
        <v>275</v>
      </c>
      <c r="M13610" s="289" t="s">
        <v>30372</v>
      </c>
      <c r="N13610" s="289" t="s">
        <v>446</v>
      </c>
      <c r="O13610" s="289" t="s">
        <v>277</v>
      </c>
      <c r="P13610" s="289" t="str">
        <f>VLOOKUP(CAT_Details[[#This Row],[Delivery Bp Customer Code]],Table6[],2,0)</f>
        <v>U2-L5</v>
      </c>
    </row>
    <row r="13611" spans="1:16" x14ac:dyDescent="0.25">
      <c r="A13611" s="289" t="s">
        <v>272</v>
      </c>
      <c r="B13611">
        <v>8</v>
      </c>
      <c r="C13611">
        <v>1748</v>
      </c>
      <c r="D13611">
        <v>1.44</v>
      </c>
      <c r="E13611" s="289" t="s">
        <v>30198</v>
      </c>
      <c r="F13611">
        <v>5017662162</v>
      </c>
      <c r="G13611" s="276">
        <v>45951</v>
      </c>
      <c r="H13611">
        <v>20251013824506</v>
      </c>
      <c r="I13611">
        <v>2.0640000000000001</v>
      </c>
      <c r="J13611" s="289" t="s">
        <v>324</v>
      </c>
      <c r="K13611" s="289" t="s">
        <v>30333</v>
      </c>
      <c r="L13611" s="289" t="s">
        <v>275</v>
      </c>
      <c r="M13611" s="289" t="s">
        <v>30488</v>
      </c>
      <c r="N13611" s="289" t="s">
        <v>21188</v>
      </c>
      <c r="O13611" s="289" t="s">
        <v>277</v>
      </c>
      <c r="P13611" s="289" t="str">
        <f>VLOOKUP(CAT_Details[[#This Row],[Delivery Bp Customer Code]],Table6[],2,0)</f>
        <v>U2-L5</v>
      </c>
    </row>
    <row r="13612" spans="1:16" x14ac:dyDescent="0.25">
      <c r="A13612" s="289" t="s">
        <v>272</v>
      </c>
      <c r="B13612">
        <v>12</v>
      </c>
      <c r="C13612">
        <v>4859.04</v>
      </c>
      <c r="D13612">
        <v>4.8</v>
      </c>
      <c r="E13612" s="289" t="s">
        <v>30336</v>
      </c>
      <c r="F13612">
        <v>5017662288</v>
      </c>
      <c r="G13612" s="276">
        <v>45951</v>
      </c>
      <c r="H13612">
        <v>20251014824999</v>
      </c>
      <c r="I13612">
        <v>6.5659999999999998</v>
      </c>
      <c r="J13612" s="289" t="s">
        <v>350</v>
      </c>
      <c r="K13612" s="289" t="s">
        <v>30337</v>
      </c>
      <c r="L13612" s="289" t="s">
        <v>275</v>
      </c>
      <c r="M13612" s="289" t="s">
        <v>30372</v>
      </c>
      <c r="N13612" s="289" t="s">
        <v>456</v>
      </c>
      <c r="O13612" s="289" t="s">
        <v>277</v>
      </c>
      <c r="P13612" s="289" t="str">
        <f>VLOOKUP(CAT_Details[[#This Row],[Delivery Bp Customer Code]],Table6[],2,0)</f>
        <v>U2-L5</v>
      </c>
    </row>
    <row r="13613" spans="1:16" x14ac:dyDescent="0.25">
      <c r="A13613" s="289" t="s">
        <v>272</v>
      </c>
      <c r="B13613">
        <v>1</v>
      </c>
      <c r="C13613">
        <v>156</v>
      </c>
      <c r="D13613">
        <v>0.18</v>
      </c>
      <c r="E13613" s="289" t="s">
        <v>30340</v>
      </c>
      <c r="F13613">
        <v>5017662543</v>
      </c>
      <c r="G13613" s="276">
        <v>45951</v>
      </c>
      <c r="H13613">
        <v>20251014825391</v>
      </c>
      <c r="I13613">
        <v>0.20599999999999999</v>
      </c>
      <c r="J13613" s="289" t="s">
        <v>350</v>
      </c>
      <c r="K13613" s="289" t="s">
        <v>30341</v>
      </c>
      <c r="L13613" s="289" t="s">
        <v>275</v>
      </c>
      <c r="M13613" s="289" t="s">
        <v>30372</v>
      </c>
      <c r="N13613" s="289" t="s">
        <v>1054</v>
      </c>
      <c r="O13613" s="289" t="s">
        <v>277</v>
      </c>
      <c r="P13613" s="289" t="str">
        <f>VLOOKUP(CAT_Details[[#This Row],[Delivery Bp Customer Code]],Table6[],2,0)</f>
        <v>U2-L5</v>
      </c>
    </row>
    <row r="13614" spans="1:16" x14ac:dyDescent="0.25">
      <c r="A13614" s="289" t="s">
        <v>272</v>
      </c>
      <c r="B13614">
        <v>2</v>
      </c>
      <c r="C13614">
        <v>13</v>
      </c>
      <c r="D13614">
        <v>0.16</v>
      </c>
      <c r="E13614" s="289" t="s">
        <v>30345</v>
      </c>
      <c r="F13614">
        <v>5017678327</v>
      </c>
      <c r="G13614" s="276">
        <v>45951</v>
      </c>
      <c r="H13614">
        <v>20251014825015</v>
      </c>
      <c r="I13614">
        <v>0.10199999999999999</v>
      </c>
      <c r="J13614" s="289" t="s">
        <v>302</v>
      </c>
      <c r="K13614" s="289" t="s">
        <v>30346</v>
      </c>
      <c r="L13614" s="289" t="s">
        <v>275</v>
      </c>
      <c r="M13614" s="289" t="s">
        <v>30656</v>
      </c>
      <c r="N13614" s="289" t="s">
        <v>15493</v>
      </c>
      <c r="O13614" s="289" t="s">
        <v>277</v>
      </c>
      <c r="P13614" s="289" t="str">
        <f>VLOOKUP(CAT_Details[[#This Row],[Delivery Bp Customer Code]],Table6[],2,0)</f>
        <v>U2-L5</v>
      </c>
    </row>
    <row r="13615" spans="1:16" x14ac:dyDescent="0.25">
      <c r="A13615" s="289" t="s">
        <v>272</v>
      </c>
      <c r="B13615">
        <v>5</v>
      </c>
      <c r="C13615">
        <v>250</v>
      </c>
      <c r="D13615">
        <v>2.14</v>
      </c>
      <c r="E13615" s="289" t="s">
        <v>30599</v>
      </c>
      <c r="F13615">
        <v>5017694467</v>
      </c>
      <c r="G13615" s="276">
        <v>45951</v>
      </c>
      <c r="H13615">
        <v>20251016827489</v>
      </c>
      <c r="I13615">
        <v>4.5949999999999998</v>
      </c>
      <c r="J13615" s="289" t="s">
        <v>273</v>
      </c>
      <c r="K13615" s="289" t="s">
        <v>30600</v>
      </c>
      <c r="L13615" s="289" t="s">
        <v>275</v>
      </c>
      <c r="M13615" s="289" t="s">
        <v>30379</v>
      </c>
      <c r="N13615" s="289" t="s">
        <v>1240</v>
      </c>
      <c r="O13615" s="289" t="s">
        <v>277</v>
      </c>
      <c r="P13615" s="289" t="str">
        <f>VLOOKUP(CAT_Details[[#This Row],[Delivery Bp Customer Code]],Table6[],2,0)</f>
        <v>U2-L5</v>
      </c>
    </row>
    <row r="13616" spans="1:16" x14ac:dyDescent="0.25">
      <c r="A13616" s="289" t="s">
        <v>4794</v>
      </c>
      <c r="B13616">
        <v>1</v>
      </c>
      <c r="C13616">
        <v>1108</v>
      </c>
      <c r="D13616">
        <v>0.4</v>
      </c>
      <c r="E13616" s="289" t="s">
        <v>30354</v>
      </c>
      <c r="F13616">
        <v>5017662373</v>
      </c>
      <c r="G13616" s="276">
        <v>45951</v>
      </c>
      <c r="H13616">
        <v>20251014824961</v>
      </c>
      <c r="I13616">
        <v>1.68</v>
      </c>
      <c r="J13616" s="289" t="s">
        <v>350</v>
      </c>
      <c r="K13616" s="289" t="s">
        <v>30355</v>
      </c>
      <c r="L13616" s="289" t="s">
        <v>275</v>
      </c>
      <c r="M13616" s="289" t="s">
        <v>30372</v>
      </c>
      <c r="N13616" s="289" t="s">
        <v>948</v>
      </c>
      <c r="O13616" s="289" t="s">
        <v>4798</v>
      </c>
      <c r="P13616" s="289" t="str">
        <f>VLOOKUP(CAT_Details[[#This Row],[Delivery Bp Customer Code]],Table6[],2,0)</f>
        <v>MY02</v>
      </c>
    </row>
    <row r="13617" spans="1:16" x14ac:dyDescent="0.25">
      <c r="A13617" s="289" t="s">
        <v>4794</v>
      </c>
      <c r="B13617">
        <v>1</v>
      </c>
      <c r="C13617">
        <v>260</v>
      </c>
      <c r="D13617">
        <v>0.4</v>
      </c>
      <c r="E13617" s="289" t="s">
        <v>30354</v>
      </c>
      <c r="F13617">
        <v>5017662375</v>
      </c>
      <c r="G13617" s="276">
        <v>45951</v>
      </c>
      <c r="H13617">
        <v>20251014825088</v>
      </c>
      <c r="I13617">
        <v>0.89300000000000002</v>
      </c>
      <c r="J13617" s="289" t="s">
        <v>350</v>
      </c>
      <c r="K13617" s="289" t="s">
        <v>30356</v>
      </c>
      <c r="L13617" s="289" t="s">
        <v>275</v>
      </c>
      <c r="M13617" s="289" t="s">
        <v>30372</v>
      </c>
      <c r="N13617" s="289" t="s">
        <v>948</v>
      </c>
      <c r="O13617" s="289" t="s">
        <v>4798</v>
      </c>
      <c r="P13617" s="289" t="str">
        <f>VLOOKUP(CAT_Details[[#This Row],[Delivery Bp Customer Code]],Table6[],2,0)</f>
        <v>MY02</v>
      </c>
    </row>
    <row r="13618" spans="1:16" x14ac:dyDescent="0.25">
      <c r="A13618" s="289" t="s">
        <v>278</v>
      </c>
      <c r="B13618">
        <v>1</v>
      </c>
      <c r="C13618">
        <v>545</v>
      </c>
      <c r="D13618">
        <v>0.46</v>
      </c>
      <c r="E13618" s="289" t="s">
        <v>29848</v>
      </c>
      <c r="F13618">
        <v>5017645964</v>
      </c>
      <c r="G13618" s="276">
        <v>45952</v>
      </c>
      <c r="H13618">
        <v>20251010823262</v>
      </c>
      <c r="I13618">
        <v>0.97499999999999998</v>
      </c>
      <c r="J13618" s="289" t="s">
        <v>294</v>
      </c>
      <c r="K13618" s="289" t="s">
        <v>29849</v>
      </c>
      <c r="L13618" s="289" t="s">
        <v>275</v>
      </c>
      <c r="M13618" s="289" t="s">
        <v>30634</v>
      </c>
      <c r="N13618" s="289" t="s">
        <v>2328</v>
      </c>
      <c r="O13618" s="289" t="s">
        <v>498</v>
      </c>
      <c r="P13618" s="289" t="str">
        <f>VLOOKUP(CAT_Details[[#This Row],[Delivery Bp Customer Code]],Table6[],2,0)</f>
        <v>DK-BM01</v>
      </c>
    </row>
    <row r="13619" spans="1:16" x14ac:dyDescent="0.25">
      <c r="A13619" s="289" t="s">
        <v>278</v>
      </c>
      <c r="B13619">
        <v>31</v>
      </c>
      <c r="C13619">
        <v>6130</v>
      </c>
      <c r="D13619">
        <v>12.4</v>
      </c>
      <c r="E13619" s="289" t="s">
        <v>30082</v>
      </c>
      <c r="F13619">
        <v>5017661543</v>
      </c>
      <c r="G13619" s="276">
        <v>45952</v>
      </c>
      <c r="H13619">
        <v>20251014825114</v>
      </c>
      <c r="I13619">
        <v>29.76</v>
      </c>
      <c r="J13619" s="289" t="s">
        <v>324</v>
      </c>
      <c r="K13619" s="289" t="s">
        <v>30083</v>
      </c>
      <c r="L13619" s="289" t="s">
        <v>275</v>
      </c>
      <c r="M13619" s="289" t="s">
        <v>30373</v>
      </c>
      <c r="N13619" s="289" t="s">
        <v>343</v>
      </c>
      <c r="O13619" s="289" t="s">
        <v>498</v>
      </c>
      <c r="P13619" s="289" t="str">
        <f>VLOOKUP(CAT_Details[[#This Row],[Delivery Bp Customer Code]],Table6[],2,0)</f>
        <v>DK-BM01</v>
      </c>
    </row>
    <row r="13620" spans="1:16" x14ac:dyDescent="0.25">
      <c r="A13620" s="289" t="s">
        <v>278</v>
      </c>
      <c r="B13620">
        <v>14</v>
      </c>
      <c r="C13620">
        <v>4550</v>
      </c>
      <c r="D13620">
        <v>5.6</v>
      </c>
      <c r="E13620" s="289" t="s">
        <v>30090</v>
      </c>
      <c r="F13620">
        <v>5017662073</v>
      </c>
      <c r="G13620" s="276">
        <v>45952</v>
      </c>
      <c r="H13620">
        <v>20251014825252</v>
      </c>
      <c r="I13620">
        <v>6.72</v>
      </c>
      <c r="J13620" s="289" t="s">
        <v>324</v>
      </c>
      <c r="K13620" s="289" t="s">
        <v>30091</v>
      </c>
      <c r="L13620" s="289" t="s">
        <v>275</v>
      </c>
      <c r="M13620" s="289" t="s">
        <v>30374</v>
      </c>
      <c r="N13620" s="289" t="s">
        <v>336</v>
      </c>
      <c r="O13620" s="289" t="s">
        <v>498</v>
      </c>
      <c r="P13620" s="289" t="str">
        <f>VLOOKUP(CAT_Details[[#This Row],[Delivery Bp Customer Code]],Table6[],2,0)</f>
        <v>DK-BM01</v>
      </c>
    </row>
    <row r="13621" spans="1:16" x14ac:dyDescent="0.25">
      <c r="A13621" s="289" t="s">
        <v>278</v>
      </c>
      <c r="B13621">
        <v>1</v>
      </c>
      <c r="C13621">
        <v>634</v>
      </c>
      <c r="D13621">
        <v>0.4</v>
      </c>
      <c r="E13621" s="289" t="s">
        <v>30399</v>
      </c>
      <c r="F13621">
        <v>5017710628</v>
      </c>
      <c r="G13621" s="276">
        <v>45952</v>
      </c>
      <c r="H13621">
        <v>20251016827727</v>
      </c>
      <c r="I13621">
        <v>0.96</v>
      </c>
      <c r="J13621" s="289" t="s">
        <v>273</v>
      </c>
      <c r="K13621" s="289" t="s">
        <v>30400</v>
      </c>
      <c r="L13621" s="289" t="s">
        <v>275</v>
      </c>
      <c r="M13621" s="289" t="s">
        <v>30635</v>
      </c>
      <c r="N13621" s="289" t="s">
        <v>22363</v>
      </c>
      <c r="O13621" s="289" t="s">
        <v>498</v>
      </c>
      <c r="P13621" s="289" t="str">
        <f>VLOOKUP(CAT_Details[[#This Row],[Delivery Bp Customer Code]],Table6[],2,0)</f>
        <v>DK-BM01</v>
      </c>
    </row>
    <row r="13622" spans="1:16" x14ac:dyDescent="0.25">
      <c r="A13622" s="289" t="s">
        <v>75</v>
      </c>
      <c r="B13622">
        <v>3</v>
      </c>
      <c r="C13622">
        <v>6</v>
      </c>
      <c r="D13622">
        <v>0.3</v>
      </c>
      <c r="E13622" s="289" t="s">
        <v>30108</v>
      </c>
      <c r="F13622">
        <v>5017661905</v>
      </c>
      <c r="G13622" s="276">
        <v>45952</v>
      </c>
      <c r="H13622">
        <v>20251008821130</v>
      </c>
      <c r="I13622">
        <v>0.17299999999999999</v>
      </c>
      <c r="J13622" s="289" t="s">
        <v>345</v>
      </c>
      <c r="K13622" s="289" t="s">
        <v>30109</v>
      </c>
      <c r="L13622" s="289" t="s">
        <v>275</v>
      </c>
      <c r="M13622" s="289" t="s">
        <v>30406</v>
      </c>
      <c r="N13622" s="289" t="s">
        <v>427</v>
      </c>
      <c r="O13622" s="289" t="s">
        <v>2173</v>
      </c>
      <c r="P13622" s="289" t="str">
        <f>VLOOKUP(CAT_Details[[#This Row],[Delivery Bp Customer Code]],Table6[],2,0)</f>
        <v>OYL1</v>
      </c>
    </row>
    <row r="13623" spans="1:16" x14ac:dyDescent="0.25">
      <c r="A13623" s="289" t="s">
        <v>75</v>
      </c>
      <c r="B13623">
        <v>1</v>
      </c>
      <c r="C13623">
        <v>92</v>
      </c>
      <c r="D13623">
        <v>0.2</v>
      </c>
      <c r="E13623" s="289" t="s">
        <v>30123</v>
      </c>
      <c r="F13623">
        <v>5017678305</v>
      </c>
      <c r="G13623" s="276">
        <v>45952</v>
      </c>
      <c r="H13623">
        <v>20251014825636</v>
      </c>
      <c r="I13623">
        <v>0.192</v>
      </c>
      <c r="J13623" s="289" t="s">
        <v>324</v>
      </c>
      <c r="K13623" s="289" t="s">
        <v>30124</v>
      </c>
      <c r="L13623" s="289" t="s">
        <v>275</v>
      </c>
      <c r="M13623" s="289" t="s">
        <v>30656</v>
      </c>
      <c r="N13623" s="289" t="s">
        <v>23395</v>
      </c>
      <c r="O13623" s="289" t="s">
        <v>2173</v>
      </c>
      <c r="P13623" s="289" t="str">
        <f>VLOOKUP(CAT_Details[[#This Row],[Delivery Bp Customer Code]],Table6[],2,0)</f>
        <v>OYL1</v>
      </c>
    </row>
    <row r="13624" spans="1:16" x14ac:dyDescent="0.25">
      <c r="A13624" s="289" t="s">
        <v>75</v>
      </c>
      <c r="B13624">
        <v>11</v>
      </c>
      <c r="C13624">
        <v>2146</v>
      </c>
      <c r="D13624">
        <v>6.06</v>
      </c>
      <c r="E13624" s="289" t="s">
        <v>30125</v>
      </c>
      <c r="F13624">
        <v>5017678622</v>
      </c>
      <c r="G13624" s="276">
        <v>45952</v>
      </c>
      <c r="H13624">
        <v>20251013824081</v>
      </c>
      <c r="I13624">
        <v>12.545999999999999</v>
      </c>
      <c r="J13624" s="289" t="s">
        <v>280</v>
      </c>
      <c r="K13624" s="289" t="s">
        <v>30126</v>
      </c>
      <c r="L13624" s="289" t="s">
        <v>275</v>
      </c>
      <c r="M13624" s="289" t="s">
        <v>30636</v>
      </c>
      <c r="N13624" s="289" t="s">
        <v>5845</v>
      </c>
      <c r="O13624" s="289" t="s">
        <v>5281</v>
      </c>
      <c r="P13624" s="289" t="str">
        <f>VLOOKUP(CAT_Details[[#This Row],[Delivery Bp Customer Code]],Table6[],2,0)</f>
        <v>DK-LW08</v>
      </c>
    </row>
    <row r="13625" spans="1:16" x14ac:dyDescent="0.25">
      <c r="A13625" s="289" t="s">
        <v>75</v>
      </c>
      <c r="B13625">
        <v>5</v>
      </c>
      <c r="C13625">
        <v>160</v>
      </c>
      <c r="D13625">
        <v>0.56999999999999995</v>
      </c>
      <c r="E13625" s="289" t="s">
        <v>30127</v>
      </c>
      <c r="F13625">
        <v>5017678663</v>
      </c>
      <c r="G13625" s="276">
        <v>45952</v>
      </c>
      <c r="H13625">
        <v>20251014824939</v>
      </c>
      <c r="I13625">
        <v>0.53</v>
      </c>
      <c r="J13625" s="289" t="s">
        <v>350</v>
      </c>
      <c r="K13625" s="289" t="s">
        <v>30128</v>
      </c>
      <c r="L13625" s="289" t="s">
        <v>275</v>
      </c>
      <c r="M13625" s="289" t="s">
        <v>30657</v>
      </c>
      <c r="N13625" s="289" t="s">
        <v>3173</v>
      </c>
      <c r="O13625" s="289" t="s">
        <v>2173</v>
      </c>
      <c r="P13625" s="289" t="str">
        <f>VLOOKUP(CAT_Details[[#This Row],[Delivery Bp Customer Code]],Table6[],2,0)</f>
        <v>OYL1</v>
      </c>
    </row>
    <row r="13626" spans="1:16" x14ac:dyDescent="0.25">
      <c r="A13626" s="289" t="s">
        <v>75</v>
      </c>
      <c r="B13626">
        <v>12</v>
      </c>
      <c r="C13626">
        <v>4503</v>
      </c>
      <c r="D13626">
        <v>6</v>
      </c>
      <c r="E13626" s="289" t="s">
        <v>30409</v>
      </c>
      <c r="F13626">
        <v>5017694409</v>
      </c>
      <c r="G13626" s="276">
        <v>45952</v>
      </c>
      <c r="H13626">
        <v>20251015826394</v>
      </c>
      <c r="I13626">
        <v>14.4</v>
      </c>
      <c r="J13626" s="289" t="s">
        <v>350</v>
      </c>
      <c r="K13626" s="289" t="s">
        <v>30410</v>
      </c>
      <c r="L13626" s="289" t="s">
        <v>275</v>
      </c>
      <c r="M13626" s="289" t="s">
        <v>30658</v>
      </c>
      <c r="N13626" s="289" t="s">
        <v>381</v>
      </c>
      <c r="O13626" s="289" t="s">
        <v>7849</v>
      </c>
      <c r="P13626" s="289" t="str">
        <f>VLOOKUP(CAT_Details[[#This Row],[Delivery Bp Customer Code]],Table6[],2,0)</f>
        <v>MZ03</v>
      </c>
    </row>
    <row r="13627" spans="1:16" x14ac:dyDescent="0.25">
      <c r="A13627" s="289" t="s">
        <v>75</v>
      </c>
      <c r="B13627">
        <v>1</v>
      </c>
      <c r="C13627">
        <v>37</v>
      </c>
      <c r="D13627">
        <v>0.4</v>
      </c>
      <c r="E13627" s="289" t="s">
        <v>30421</v>
      </c>
      <c r="F13627">
        <v>5017707345</v>
      </c>
      <c r="G13627" s="276">
        <v>45952</v>
      </c>
      <c r="H13627">
        <v>20251010823065</v>
      </c>
      <c r="I13627">
        <v>1.728</v>
      </c>
      <c r="J13627" s="289" t="s">
        <v>273</v>
      </c>
      <c r="K13627" s="289" t="s">
        <v>30422</v>
      </c>
      <c r="L13627" s="289" t="s">
        <v>275</v>
      </c>
      <c r="M13627" s="289" t="s">
        <v>30379</v>
      </c>
      <c r="N13627" s="289" t="s">
        <v>9613</v>
      </c>
      <c r="O13627" s="289" t="s">
        <v>2173</v>
      </c>
      <c r="P13627" s="289" t="str">
        <f>VLOOKUP(CAT_Details[[#This Row],[Delivery Bp Customer Code]],Table6[],2,0)</f>
        <v>OYL1</v>
      </c>
    </row>
    <row r="13628" spans="1:16" x14ac:dyDescent="0.25">
      <c r="A13628" s="289" t="s">
        <v>75</v>
      </c>
      <c r="B13628">
        <v>1</v>
      </c>
      <c r="C13628">
        <v>37</v>
      </c>
      <c r="D13628">
        <v>0.4</v>
      </c>
      <c r="E13628" s="289" t="s">
        <v>30421</v>
      </c>
      <c r="F13628">
        <v>5017710115</v>
      </c>
      <c r="G13628" s="276">
        <v>45952</v>
      </c>
      <c r="H13628">
        <v>20251010823065</v>
      </c>
      <c r="I13628">
        <v>1.728</v>
      </c>
      <c r="J13628" s="289" t="s">
        <v>273</v>
      </c>
      <c r="K13628" s="289" t="s">
        <v>30425</v>
      </c>
      <c r="L13628" s="289" t="s">
        <v>275</v>
      </c>
      <c r="M13628" s="289"/>
      <c r="N13628" s="289" t="s">
        <v>9613</v>
      </c>
      <c r="O13628" s="289" t="s">
        <v>2173</v>
      </c>
      <c r="P13628" s="289" t="str">
        <f>VLOOKUP(CAT_Details[[#This Row],[Delivery Bp Customer Code]],Table6[],2,0)</f>
        <v>OYL1</v>
      </c>
    </row>
    <row r="13629" spans="1:16" x14ac:dyDescent="0.25">
      <c r="A13629" s="289" t="s">
        <v>17052</v>
      </c>
      <c r="B13629">
        <v>5</v>
      </c>
      <c r="C13629">
        <v>15</v>
      </c>
      <c r="D13629">
        <v>0.14000000000000001</v>
      </c>
      <c r="E13629" s="289" t="s">
        <v>30165</v>
      </c>
      <c r="F13629">
        <v>5017678271</v>
      </c>
      <c r="G13629" s="276">
        <v>45952</v>
      </c>
      <c r="H13629">
        <v>20251015826040</v>
      </c>
      <c r="I13629">
        <v>5.2999999999999999E-2</v>
      </c>
      <c r="J13629" s="289" t="s">
        <v>302</v>
      </c>
      <c r="K13629" s="289" t="s">
        <v>30166</v>
      </c>
      <c r="L13629" s="289" t="s">
        <v>280</v>
      </c>
      <c r="M13629" s="289" t="s">
        <v>30369</v>
      </c>
      <c r="N13629" s="289" t="s">
        <v>18394</v>
      </c>
      <c r="O13629" s="289" t="s">
        <v>18284</v>
      </c>
      <c r="P13629" s="289">
        <f>VLOOKUP(CAT_Details[[#This Row],[Delivery Bp Customer Code]],Table6[],2,0)</f>
        <v>3705</v>
      </c>
    </row>
    <row r="13630" spans="1:16" x14ac:dyDescent="0.25">
      <c r="A13630" s="289" t="s">
        <v>17052</v>
      </c>
      <c r="B13630">
        <v>1</v>
      </c>
      <c r="C13630">
        <v>234</v>
      </c>
      <c r="D13630">
        <v>0.4</v>
      </c>
      <c r="E13630" s="289" t="s">
        <v>30165</v>
      </c>
      <c r="F13630">
        <v>5017678272</v>
      </c>
      <c r="G13630" s="276">
        <v>45952</v>
      </c>
      <c r="H13630">
        <v>20251015826052</v>
      </c>
      <c r="I13630">
        <v>0.57599999999999996</v>
      </c>
      <c r="J13630" s="289" t="s">
        <v>302</v>
      </c>
      <c r="K13630" s="289" t="s">
        <v>30167</v>
      </c>
      <c r="L13630" s="289" t="s">
        <v>280</v>
      </c>
      <c r="M13630" s="289" t="s">
        <v>30369</v>
      </c>
      <c r="N13630" s="289" t="s">
        <v>18394</v>
      </c>
      <c r="O13630" s="289" t="s">
        <v>18284</v>
      </c>
      <c r="P13630" s="289">
        <f>VLOOKUP(CAT_Details[[#This Row],[Delivery Bp Customer Code]],Table6[],2,0)</f>
        <v>3705</v>
      </c>
    </row>
    <row r="13631" spans="1:16" x14ac:dyDescent="0.25">
      <c r="A13631" s="289" t="s">
        <v>17052</v>
      </c>
      <c r="B13631">
        <v>1</v>
      </c>
      <c r="C13631">
        <v>248</v>
      </c>
      <c r="D13631">
        <v>0.4</v>
      </c>
      <c r="E13631" s="289" t="s">
        <v>30165</v>
      </c>
      <c r="F13631">
        <v>5017678274</v>
      </c>
      <c r="G13631" s="276">
        <v>45952</v>
      </c>
      <c r="H13631">
        <v>20251015826033</v>
      </c>
      <c r="I13631">
        <v>0.57599999999999996</v>
      </c>
      <c r="J13631" s="289" t="s">
        <v>302</v>
      </c>
      <c r="K13631" s="289" t="s">
        <v>30168</v>
      </c>
      <c r="L13631" s="289" t="s">
        <v>280</v>
      </c>
      <c r="M13631" s="289" t="s">
        <v>30369</v>
      </c>
      <c r="N13631" s="289" t="s">
        <v>18394</v>
      </c>
      <c r="O13631" s="289" t="s">
        <v>18284</v>
      </c>
      <c r="P13631" s="289">
        <f>VLOOKUP(CAT_Details[[#This Row],[Delivery Bp Customer Code]],Table6[],2,0)</f>
        <v>3705</v>
      </c>
    </row>
    <row r="13632" spans="1:16" x14ac:dyDescent="0.25">
      <c r="A13632" s="289" t="s">
        <v>17052</v>
      </c>
      <c r="B13632">
        <v>2</v>
      </c>
      <c r="C13632">
        <v>306</v>
      </c>
      <c r="D13632">
        <v>0.8</v>
      </c>
      <c r="E13632" s="289" t="s">
        <v>30176</v>
      </c>
      <c r="F13632">
        <v>5017678607</v>
      </c>
      <c r="G13632" s="276">
        <v>45952</v>
      </c>
      <c r="H13632">
        <v>20251014825184</v>
      </c>
      <c r="I13632">
        <v>0.67200000000000004</v>
      </c>
      <c r="J13632" s="289" t="s">
        <v>275</v>
      </c>
      <c r="K13632" s="289" t="s">
        <v>30177</v>
      </c>
      <c r="L13632" s="289" t="s">
        <v>280</v>
      </c>
      <c r="M13632" s="289" t="s">
        <v>30700</v>
      </c>
      <c r="N13632" s="289" t="s">
        <v>18700</v>
      </c>
      <c r="O13632" s="289" t="s">
        <v>18284</v>
      </c>
      <c r="P13632" s="289">
        <f>VLOOKUP(CAT_Details[[#This Row],[Delivery Bp Customer Code]],Table6[],2,0)</f>
        <v>3705</v>
      </c>
    </row>
    <row r="13633" spans="1:16" x14ac:dyDescent="0.25">
      <c r="A13633" s="289" t="s">
        <v>17052</v>
      </c>
      <c r="B13633">
        <v>2</v>
      </c>
      <c r="C13633">
        <v>349.5</v>
      </c>
      <c r="D13633">
        <v>0.86</v>
      </c>
      <c r="E13633" s="289" t="s">
        <v>30180</v>
      </c>
      <c r="F13633">
        <v>5017678732</v>
      </c>
      <c r="G13633" s="276">
        <v>45952</v>
      </c>
      <c r="H13633">
        <v>20251014825514</v>
      </c>
      <c r="I13633">
        <v>1.42</v>
      </c>
      <c r="J13633" s="289" t="s">
        <v>302</v>
      </c>
      <c r="K13633" s="289" t="s">
        <v>30181</v>
      </c>
      <c r="L13633" s="289" t="s">
        <v>280</v>
      </c>
      <c r="M13633" s="289" t="s">
        <v>30656</v>
      </c>
      <c r="N13633" s="289" t="s">
        <v>18873</v>
      </c>
      <c r="O13633" s="289" t="s">
        <v>18284</v>
      </c>
      <c r="P13633" s="289">
        <f>VLOOKUP(CAT_Details[[#This Row],[Delivery Bp Customer Code]],Table6[],2,0)</f>
        <v>3705</v>
      </c>
    </row>
    <row r="13634" spans="1:16" x14ac:dyDescent="0.25">
      <c r="A13634" s="289" t="s">
        <v>3329</v>
      </c>
      <c r="B13634">
        <v>8</v>
      </c>
      <c r="C13634">
        <v>1703.5</v>
      </c>
      <c r="D13634">
        <v>3.2</v>
      </c>
      <c r="E13634" s="289" t="s">
        <v>29961</v>
      </c>
      <c r="F13634">
        <v>5017646539</v>
      </c>
      <c r="G13634" s="276">
        <v>45952</v>
      </c>
      <c r="H13634">
        <v>20251009822258</v>
      </c>
      <c r="I13634">
        <v>6.8639999999999999</v>
      </c>
      <c r="J13634" s="289" t="s">
        <v>438</v>
      </c>
      <c r="K13634" s="289" t="s">
        <v>29962</v>
      </c>
      <c r="L13634" s="289" t="s">
        <v>275</v>
      </c>
      <c r="M13634" s="289" t="s">
        <v>31013</v>
      </c>
      <c r="N13634" s="289" t="s">
        <v>4090</v>
      </c>
      <c r="O13634" s="289" t="s">
        <v>3332</v>
      </c>
      <c r="P13634" s="289">
        <f>VLOOKUP(CAT_Details[[#This Row],[Delivery Bp Customer Code]],Table6[],2,0)</f>
        <v>3402</v>
      </c>
    </row>
    <row r="13635" spans="1:16" x14ac:dyDescent="0.25">
      <c r="A13635" s="289" t="s">
        <v>3329</v>
      </c>
      <c r="B13635">
        <v>1</v>
      </c>
      <c r="C13635">
        <v>191.4</v>
      </c>
      <c r="D13635">
        <v>0.4</v>
      </c>
      <c r="E13635" s="289" t="s">
        <v>30216</v>
      </c>
      <c r="F13635">
        <v>5017662603</v>
      </c>
      <c r="G13635" s="276">
        <v>45952</v>
      </c>
      <c r="H13635">
        <v>20251013824673</v>
      </c>
      <c r="I13635">
        <v>0.624</v>
      </c>
      <c r="J13635" s="289" t="s">
        <v>324</v>
      </c>
      <c r="K13635" s="289" t="s">
        <v>30217</v>
      </c>
      <c r="L13635" s="289" t="s">
        <v>275</v>
      </c>
      <c r="M13635" s="289" t="s">
        <v>30374</v>
      </c>
      <c r="N13635" s="289" t="s">
        <v>16946</v>
      </c>
      <c r="O13635" s="289" t="s">
        <v>3332</v>
      </c>
      <c r="P13635" s="289">
        <f>VLOOKUP(CAT_Details[[#This Row],[Delivery Bp Customer Code]],Table6[],2,0)</f>
        <v>3402</v>
      </c>
    </row>
    <row r="13636" spans="1:16" x14ac:dyDescent="0.25">
      <c r="A13636" s="289" t="s">
        <v>3329</v>
      </c>
      <c r="B13636">
        <v>1</v>
      </c>
      <c r="C13636">
        <v>55</v>
      </c>
      <c r="D13636">
        <v>0.2</v>
      </c>
      <c r="E13636" s="289" t="s">
        <v>30218</v>
      </c>
      <c r="F13636">
        <v>5017678244</v>
      </c>
      <c r="G13636" s="276">
        <v>45952</v>
      </c>
      <c r="H13636">
        <v>20251014825565</v>
      </c>
      <c r="I13636">
        <v>0.40799999999999997</v>
      </c>
      <c r="J13636" s="289" t="s">
        <v>350</v>
      </c>
      <c r="K13636" s="289" t="s">
        <v>30219</v>
      </c>
      <c r="L13636" s="289" t="s">
        <v>275</v>
      </c>
      <c r="M13636" s="289" t="s">
        <v>30657</v>
      </c>
      <c r="N13636" s="289" t="s">
        <v>5597</v>
      </c>
      <c r="O13636" s="289" t="s">
        <v>3332</v>
      </c>
      <c r="P13636" s="289">
        <f>VLOOKUP(CAT_Details[[#This Row],[Delivery Bp Customer Code]],Table6[],2,0)</f>
        <v>3402</v>
      </c>
    </row>
    <row r="13637" spans="1:16" x14ac:dyDescent="0.25">
      <c r="A13637" s="289" t="s">
        <v>3329</v>
      </c>
      <c r="B13637">
        <v>1</v>
      </c>
      <c r="C13637">
        <v>4.5999999999999996</v>
      </c>
      <c r="D13637">
        <v>0.05</v>
      </c>
      <c r="E13637" s="289" t="s">
        <v>30127</v>
      </c>
      <c r="F13637">
        <v>5017678662</v>
      </c>
      <c r="G13637" s="276">
        <v>45952</v>
      </c>
      <c r="H13637">
        <v>20251015826042</v>
      </c>
      <c r="I13637">
        <v>3.3000000000000002E-2</v>
      </c>
      <c r="J13637" s="289" t="s">
        <v>350</v>
      </c>
      <c r="K13637" s="289" t="s">
        <v>30220</v>
      </c>
      <c r="L13637" s="289" t="s">
        <v>275</v>
      </c>
      <c r="M13637" s="289" t="s">
        <v>30657</v>
      </c>
      <c r="N13637" s="289" t="s">
        <v>3173</v>
      </c>
      <c r="O13637" s="289" t="s">
        <v>3332</v>
      </c>
      <c r="P13637" s="289">
        <f>VLOOKUP(CAT_Details[[#This Row],[Delivery Bp Customer Code]],Table6[],2,0)</f>
        <v>3402</v>
      </c>
    </row>
    <row r="13638" spans="1:16" x14ac:dyDescent="0.25">
      <c r="A13638" s="289" t="s">
        <v>3329</v>
      </c>
      <c r="B13638">
        <v>3</v>
      </c>
      <c r="C13638">
        <v>192</v>
      </c>
      <c r="D13638">
        <v>1.2</v>
      </c>
      <c r="E13638" s="289" t="s">
        <v>30223</v>
      </c>
      <c r="F13638">
        <v>5017678736</v>
      </c>
      <c r="G13638" s="276">
        <v>45952</v>
      </c>
      <c r="H13638">
        <v>20251014824932</v>
      </c>
      <c r="I13638">
        <v>2.9089999999999998</v>
      </c>
      <c r="J13638" s="289" t="s">
        <v>350</v>
      </c>
      <c r="K13638" s="289" t="s">
        <v>30224</v>
      </c>
      <c r="L13638" s="289" t="s">
        <v>275</v>
      </c>
      <c r="M13638" s="289" t="s">
        <v>30407</v>
      </c>
      <c r="N13638" s="289" t="s">
        <v>690</v>
      </c>
      <c r="O13638" s="289" t="s">
        <v>3332</v>
      </c>
      <c r="P13638" s="289">
        <f>VLOOKUP(CAT_Details[[#This Row],[Delivery Bp Customer Code]],Table6[],2,0)</f>
        <v>3402</v>
      </c>
    </row>
    <row r="13639" spans="1:16" x14ac:dyDescent="0.25">
      <c r="A13639" s="289" t="s">
        <v>3329</v>
      </c>
      <c r="B13639">
        <v>2</v>
      </c>
      <c r="C13639">
        <v>1190</v>
      </c>
      <c r="D13639">
        <v>0.4</v>
      </c>
      <c r="E13639" s="289" t="s">
        <v>30230</v>
      </c>
      <c r="F13639">
        <v>5017678769</v>
      </c>
      <c r="G13639" s="276">
        <v>45952</v>
      </c>
      <c r="H13639">
        <v>20251013823983</v>
      </c>
      <c r="I13639">
        <v>0.38400000000000001</v>
      </c>
      <c r="J13639" s="289" t="s">
        <v>324</v>
      </c>
      <c r="K13639" s="289" t="s">
        <v>30231</v>
      </c>
      <c r="L13639" s="289" t="s">
        <v>275</v>
      </c>
      <c r="M13639" s="289" t="s">
        <v>30751</v>
      </c>
      <c r="N13639" s="289" t="s">
        <v>5856</v>
      </c>
      <c r="O13639" s="289" t="s">
        <v>3332</v>
      </c>
      <c r="P13639" s="289">
        <f>VLOOKUP(CAT_Details[[#This Row],[Delivery Bp Customer Code]],Table6[],2,0)</f>
        <v>3402</v>
      </c>
    </row>
    <row r="13640" spans="1:16" x14ac:dyDescent="0.25">
      <c r="A13640" s="289" t="s">
        <v>3329</v>
      </c>
      <c r="B13640">
        <v>4</v>
      </c>
      <c r="C13640">
        <v>334</v>
      </c>
      <c r="D13640">
        <v>1.88</v>
      </c>
      <c r="E13640" s="289" t="s">
        <v>30518</v>
      </c>
      <c r="F13640">
        <v>5017709859</v>
      </c>
      <c r="G13640" s="276">
        <v>45952</v>
      </c>
      <c r="H13640">
        <v>20251017828281</v>
      </c>
      <c r="I13640">
        <v>4.9889999999999999</v>
      </c>
      <c r="J13640" s="289" t="s">
        <v>273</v>
      </c>
      <c r="K13640" s="289" t="s">
        <v>30519</v>
      </c>
      <c r="L13640" s="289" t="s">
        <v>275</v>
      </c>
      <c r="M13640" s="289" t="s">
        <v>30635</v>
      </c>
      <c r="N13640" s="289" t="s">
        <v>519</v>
      </c>
      <c r="O13640" s="289" t="s">
        <v>3332</v>
      </c>
      <c r="P13640" s="289">
        <f>VLOOKUP(CAT_Details[[#This Row],[Delivery Bp Customer Code]],Table6[],2,0)</f>
        <v>3402</v>
      </c>
    </row>
    <row r="13641" spans="1:16" x14ac:dyDescent="0.25">
      <c r="A13641" s="289" t="s">
        <v>76</v>
      </c>
      <c r="B13641">
        <v>8</v>
      </c>
      <c r="C13641">
        <v>1189</v>
      </c>
      <c r="D13641">
        <v>2.75</v>
      </c>
      <c r="E13641" s="289" t="s">
        <v>30244</v>
      </c>
      <c r="F13641">
        <v>5017661774</v>
      </c>
      <c r="G13641" s="276">
        <v>45952</v>
      </c>
      <c r="H13641">
        <v>20251013824663</v>
      </c>
      <c r="I13641">
        <v>5.3079999999999998</v>
      </c>
      <c r="J13641" s="289" t="s">
        <v>324</v>
      </c>
      <c r="K13641" s="289" t="s">
        <v>30245</v>
      </c>
      <c r="L13641" s="289" t="s">
        <v>275</v>
      </c>
      <c r="M13641" s="289" t="s">
        <v>30656</v>
      </c>
      <c r="N13641" s="289" t="s">
        <v>1160</v>
      </c>
      <c r="O13641" s="289" t="s">
        <v>16049</v>
      </c>
      <c r="P13641" s="289" t="str">
        <f>VLOOKUP(CAT_Details[[#This Row],[Delivery Bp Customer Code]],Table6[],2,0)</f>
        <v>MZ02</v>
      </c>
    </row>
    <row r="13642" spans="1:16" x14ac:dyDescent="0.25">
      <c r="A13642" s="289" t="s">
        <v>76</v>
      </c>
      <c r="B13642">
        <v>3</v>
      </c>
      <c r="C13642">
        <v>774</v>
      </c>
      <c r="D13642">
        <v>1.4</v>
      </c>
      <c r="E13642" s="289" t="s">
        <v>30258</v>
      </c>
      <c r="F13642">
        <v>5017678220</v>
      </c>
      <c r="G13642" s="276">
        <v>45952</v>
      </c>
      <c r="H13642">
        <v>20251015826362</v>
      </c>
      <c r="I13642">
        <v>2.88</v>
      </c>
      <c r="J13642" s="289" t="s">
        <v>350</v>
      </c>
      <c r="K13642" s="289" t="s">
        <v>30259</v>
      </c>
      <c r="L13642" s="289" t="s">
        <v>275</v>
      </c>
      <c r="M13642" s="289" t="s">
        <v>30529</v>
      </c>
      <c r="N13642" s="289" t="s">
        <v>4441</v>
      </c>
      <c r="O13642" s="289" t="s">
        <v>16049</v>
      </c>
      <c r="P13642" s="289" t="str">
        <f>VLOOKUP(CAT_Details[[#This Row],[Delivery Bp Customer Code]],Table6[],2,0)</f>
        <v>MZ02</v>
      </c>
    </row>
    <row r="13643" spans="1:16" x14ac:dyDescent="0.25">
      <c r="A13643" s="289" t="s">
        <v>76</v>
      </c>
      <c r="B13643">
        <v>1</v>
      </c>
      <c r="C13643">
        <v>1</v>
      </c>
      <c r="D13643">
        <v>0.05</v>
      </c>
      <c r="E13643" s="289" t="s">
        <v>30530</v>
      </c>
      <c r="F13643">
        <v>5017692889</v>
      </c>
      <c r="G13643" s="276">
        <v>45952</v>
      </c>
      <c r="H13643">
        <v>20251015826301</v>
      </c>
      <c r="I13643">
        <v>3.5999999999999997E-2</v>
      </c>
      <c r="J13643" s="289" t="s">
        <v>350</v>
      </c>
      <c r="K13643" s="289" t="s">
        <v>30531</v>
      </c>
      <c r="L13643" s="289" t="s">
        <v>275</v>
      </c>
      <c r="M13643" s="289"/>
      <c r="N13643" s="289" t="s">
        <v>430</v>
      </c>
      <c r="O13643" s="289" t="s">
        <v>16049</v>
      </c>
      <c r="P13643" s="289" t="str">
        <f>VLOOKUP(CAT_Details[[#This Row],[Delivery Bp Customer Code]],Table6[],2,0)</f>
        <v>MZ02</v>
      </c>
    </row>
    <row r="13644" spans="1:16" x14ac:dyDescent="0.25">
      <c r="A13644" s="289" t="s">
        <v>76</v>
      </c>
      <c r="B13644">
        <v>9</v>
      </c>
      <c r="C13644">
        <v>441</v>
      </c>
      <c r="D13644">
        <v>4.51</v>
      </c>
      <c r="E13644" s="289" t="s">
        <v>30532</v>
      </c>
      <c r="F13644">
        <v>5017694297</v>
      </c>
      <c r="G13644" s="276">
        <v>45952</v>
      </c>
      <c r="H13644">
        <v>20251015826352</v>
      </c>
      <c r="I13644">
        <v>10.811</v>
      </c>
      <c r="J13644" s="289" t="s">
        <v>350</v>
      </c>
      <c r="K13644" s="289" t="s">
        <v>30533</v>
      </c>
      <c r="L13644" s="289" t="s">
        <v>275</v>
      </c>
      <c r="M13644" s="289" t="s">
        <v>30407</v>
      </c>
      <c r="N13644" s="289" t="s">
        <v>16421</v>
      </c>
      <c r="O13644" s="289" t="s">
        <v>16049</v>
      </c>
      <c r="P13644" s="289" t="str">
        <f>VLOOKUP(CAT_Details[[#This Row],[Delivery Bp Customer Code]],Table6[],2,0)</f>
        <v>MZ02</v>
      </c>
    </row>
    <row r="13645" spans="1:16" x14ac:dyDescent="0.25">
      <c r="A13645" s="289" t="s">
        <v>74</v>
      </c>
      <c r="B13645">
        <v>6</v>
      </c>
      <c r="C13645">
        <v>2475</v>
      </c>
      <c r="D13645">
        <v>2.4</v>
      </c>
      <c r="E13645" s="289" t="s">
        <v>29987</v>
      </c>
      <c r="F13645">
        <v>5017631540</v>
      </c>
      <c r="G13645" s="276">
        <v>45952</v>
      </c>
      <c r="H13645">
        <v>20251010823194</v>
      </c>
      <c r="I13645">
        <v>7.4880000000000004</v>
      </c>
      <c r="J13645" s="289" t="s">
        <v>383</v>
      </c>
      <c r="K13645" s="289" t="s">
        <v>29988</v>
      </c>
      <c r="L13645" s="289" t="s">
        <v>275</v>
      </c>
      <c r="M13645" s="289" t="s">
        <v>30265</v>
      </c>
      <c r="N13645" s="289" t="s">
        <v>667</v>
      </c>
      <c r="O13645" s="289" t="s">
        <v>22256</v>
      </c>
      <c r="P13645" s="289" t="str">
        <f>VLOOKUP(CAT_Details[[#This Row],[Delivery Bp Customer Code]],Table6[],2,0)</f>
        <v>DX01-L5</v>
      </c>
    </row>
    <row r="13646" spans="1:16" x14ac:dyDescent="0.25">
      <c r="A13646" s="289" t="s">
        <v>74</v>
      </c>
      <c r="B13646">
        <v>12</v>
      </c>
      <c r="C13646">
        <v>5046</v>
      </c>
      <c r="D13646">
        <v>4.8</v>
      </c>
      <c r="E13646" s="289" t="s">
        <v>29987</v>
      </c>
      <c r="F13646">
        <v>5017631541</v>
      </c>
      <c r="G13646" s="276">
        <v>45952</v>
      </c>
      <c r="H13646">
        <v>20251010823188</v>
      </c>
      <c r="I13646">
        <v>14.976000000000001</v>
      </c>
      <c r="J13646" s="289" t="s">
        <v>383</v>
      </c>
      <c r="K13646" s="289" t="s">
        <v>29989</v>
      </c>
      <c r="L13646" s="289" t="s">
        <v>275</v>
      </c>
      <c r="M13646" s="289" t="s">
        <v>30265</v>
      </c>
      <c r="N13646" s="289" t="s">
        <v>667</v>
      </c>
      <c r="O13646" s="289" t="s">
        <v>22256</v>
      </c>
      <c r="P13646" s="289" t="str">
        <f>VLOOKUP(CAT_Details[[#This Row],[Delivery Bp Customer Code]],Table6[],2,0)</f>
        <v>DX01-L5</v>
      </c>
    </row>
    <row r="13647" spans="1:16" x14ac:dyDescent="0.25">
      <c r="A13647" s="289" t="s">
        <v>74</v>
      </c>
      <c r="B13647">
        <v>6</v>
      </c>
      <c r="C13647">
        <v>1032</v>
      </c>
      <c r="D13647">
        <v>2.4</v>
      </c>
      <c r="E13647" s="289" t="s">
        <v>30005</v>
      </c>
      <c r="F13647">
        <v>5017632230</v>
      </c>
      <c r="G13647" s="276">
        <v>45952</v>
      </c>
      <c r="H13647">
        <v>20251010823225</v>
      </c>
      <c r="I13647">
        <v>4.694</v>
      </c>
      <c r="J13647" s="289" t="s">
        <v>287</v>
      </c>
      <c r="K13647" s="289" t="s">
        <v>30006</v>
      </c>
      <c r="L13647" s="289" t="s">
        <v>275</v>
      </c>
      <c r="M13647" s="289" t="s">
        <v>30548</v>
      </c>
      <c r="N13647" s="289" t="s">
        <v>814</v>
      </c>
      <c r="O13647" s="289" t="s">
        <v>22256</v>
      </c>
      <c r="P13647" s="289" t="str">
        <f>VLOOKUP(CAT_Details[[#This Row],[Delivery Bp Customer Code]],Table6[],2,0)</f>
        <v>DX01-L5</v>
      </c>
    </row>
    <row r="13648" spans="1:16" x14ac:dyDescent="0.25">
      <c r="A13648" s="289" t="s">
        <v>74</v>
      </c>
      <c r="B13648">
        <v>1</v>
      </c>
      <c r="C13648">
        <v>180</v>
      </c>
      <c r="D13648">
        <v>0.4</v>
      </c>
      <c r="E13648" s="289" t="s">
        <v>30005</v>
      </c>
      <c r="F13648">
        <v>5017632231</v>
      </c>
      <c r="G13648" s="276">
        <v>45952</v>
      </c>
      <c r="H13648">
        <v>20251010823228</v>
      </c>
      <c r="I13648">
        <v>0.76800000000000002</v>
      </c>
      <c r="J13648" s="289" t="s">
        <v>287</v>
      </c>
      <c r="K13648" s="289" t="s">
        <v>30007</v>
      </c>
      <c r="L13648" s="289" t="s">
        <v>275</v>
      </c>
      <c r="M13648" s="289" t="s">
        <v>30548</v>
      </c>
      <c r="N13648" s="289" t="s">
        <v>814</v>
      </c>
      <c r="O13648" s="289" t="s">
        <v>22256</v>
      </c>
      <c r="P13648" s="289" t="str">
        <f>VLOOKUP(CAT_Details[[#This Row],[Delivery Bp Customer Code]],Table6[],2,0)</f>
        <v>DX01-L5</v>
      </c>
    </row>
    <row r="13649" spans="1:16" x14ac:dyDescent="0.25">
      <c r="A13649" s="289" t="s">
        <v>74</v>
      </c>
      <c r="B13649">
        <v>7</v>
      </c>
      <c r="C13649">
        <v>642</v>
      </c>
      <c r="D13649">
        <v>2.4</v>
      </c>
      <c r="E13649" s="289" t="s">
        <v>30034</v>
      </c>
      <c r="F13649">
        <v>5017646598</v>
      </c>
      <c r="G13649" s="276">
        <v>45952</v>
      </c>
      <c r="H13649">
        <v>20251008821605</v>
      </c>
      <c r="I13649">
        <v>3.6</v>
      </c>
      <c r="J13649" s="289" t="s">
        <v>294</v>
      </c>
      <c r="K13649" s="289" t="s">
        <v>30035</v>
      </c>
      <c r="L13649" s="289" t="s">
        <v>275</v>
      </c>
      <c r="M13649" s="289" t="s">
        <v>30551</v>
      </c>
      <c r="N13649" s="289" t="s">
        <v>504</v>
      </c>
      <c r="O13649" s="289" t="s">
        <v>22256</v>
      </c>
      <c r="P13649" s="289" t="str">
        <f>VLOOKUP(CAT_Details[[#This Row],[Delivery Bp Customer Code]],Table6[],2,0)</f>
        <v>DX01-L5</v>
      </c>
    </row>
    <row r="13650" spans="1:16" x14ac:dyDescent="0.25">
      <c r="A13650" s="289" t="s">
        <v>74</v>
      </c>
      <c r="B13650">
        <v>12</v>
      </c>
      <c r="C13650">
        <v>1470</v>
      </c>
      <c r="D13650">
        <v>4.8</v>
      </c>
      <c r="E13650" s="289" t="s">
        <v>30278</v>
      </c>
      <c r="F13650">
        <v>5017661735</v>
      </c>
      <c r="G13650" s="276">
        <v>45952</v>
      </c>
      <c r="H13650">
        <v>20251013824717</v>
      </c>
      <c r="I13650">
        <v>13.824</v>
      </c>
      <c r="J13650" s="289" t="s">
        <v>345</v>
      </c>
      <c r="K13650" s="289" t="s">
        <v>30279</v>
      </c>
      <c r="L13650" s="289" t="s">
        <v>275</v>
      </c>
      <c r="M13650" s="289" t="s">
        <v>30699</v>
      </c>
      <c r="N13650" s="289" t="s">
        <v>512</v>
      </c>
      <c r="O13650" s="289" t="s">
        <v>22256</v>
      </c>
      <c r="P13650" s="289" t="str">
        <f>VLOOKUP(CAT_Details[[#This Row],[Delivery Bp Customer Code]],Table6[],2,0)</f>
        <v>DX01-L5</v>
      </c>
    </row>
    <row r="13651" spans="1:16" x14ac:dyDescent="0.25">
      <c r="A13651" s="289" t="s">
        <v>74</v>
      </c>
      <c r="B13651">
        <v>5</v>
      </c>
      <c r="C13651">
        <v>33</v>
      </c>
      <c r="D13651">
        <v>0.25</v>
      </c>
      <c r="E13651" s="289" t="s">
        <v>30283</v>
      </c>
      <c r="F13651">
        <v>5017662234</v>
      </c>
      <c r="G13651" s="276">
        <v>45952</v>
      </c>
      <c r="H13651">
        <v>20251014825065</v>
      </c>
      <c r="I13651">
        <v>0.16500000000000001</v>
      </c>
      <c r="J13651" s="289" t="s">
        <v>345</v>
      </c>
      <c r="K13651" s="289" t="s">
        <v>30284</v>
      </c>
      <c r="L13651" s="289" t="s">
        <v>275</v>
      </c>
      <c r="M13651" s="289" t="s">
        <v>30699</v>
      </c>
      <c r="N13651" s="289" t="s">
        <v>371</v>
      </c>
      <c r="O13651" s="289" t="s">
        <v>22256</v>
      </c>
      <c r="P13651" s="289" t="str">
        <f>VLOOKUP(CAT_Details[[#This Row],[Delivery Bp Customer Code]],Table6[],2,0)</f>
        <v>DX01-L5</v>
      </c>
    </row>
    <row r="13652" spans="1:16" x14ac:dyDescent="0.25">
      <c r="A13652" s="289" t="s">
        <v>74</v>
      </c>
      <c r="B13652">
        <v>1</v>
      </c>
      <c r="C13652">
        <v>125</v>
      </c>
      <c r="D13652">
        <v>0.4</v>
      </c>
      <c r="E13652" s="289" t="s">
        <v>30283</v>
      </c>
      <c r="F13652">
        <v>5017662235</v>
      </c>
      <c r="G13652" s="276">
        <v>45952</v>
      </c>
      <c r="H13652">
        <v>20251014825033</v>
      </c>
      <c r="I13652">
        <v>0.96</v>
      </c>
      <c r="J13652" s="289" t="s">
        <v>345</v>
      </c>
      <c r="K13652" s="289" t="s">
        <v>30285</v>
      </c>
      <c r="L13652" s="289" t="s">
        <v>275</v>
      </c>
      <c r="M13652" s="289" t="s">
        <v>30699</v>
      </c>
      <c r="N13652" s="289" t="s">
        <v>371</v>
      </c>
      <c r="O13652" s="289" t="s">
        <v>22256</v>
      </c>
      <c r="P13652" s="289" t="str">
        <f>VLOOKUP(CAT_Details[[#This Row],[Delivery Bp Customer Code]],Table6[],2,0)</f>
        <v>DX01-L5</v>
      </c>
    </row>
    <row r="13653" spans="1:16" x14ac:dyDescent="0.25">
      <c r="A13653" s="289" t="s">
        <v>74</v>
      </c>
      <c r="B13653">
        <v>2</v>
      </c>
      <c r="C13653">
        <v>13.2</v>
      </c>
      <c r="D13653">
        <v>0.11</v>
      </c>
      <c r="E13653" s="289" t="s">
        <v>30283</v>
      </c>
      <c r="F13653">
        <v>5017662238</v>
      </c>
      <c r="G13653" s="276">
        <v>45952</v>
      </c>
      <c r="H13653">
        <v>20251014825055</v>
      </c>
      <c r="I13653">
        <v>6.3E-2</v>
      </c>
      <c r="J13653" s="289" t="s">
        <v>345</v>
      </c>
      <c r="K13653" s="289" t="s">
        <v>30286</v>
      </c>
      <c r="L13653" s="289" t="s">
        <v>275</v>
      </c>
      <c r="M13653" s="289" t="s">
        <v>30699</v>
      </c>
      <c r="N13653" s="289" t="s">
        <v>371</v>
      </c>
      <c r="O13653" s="289" t="s">
        <v>22256</v>
      </c>
      <c r="P13653" s="289" t="str">
        <f>VLOOKUP(CAT_Details[[#This Row],[Delivery Bp Customer Code]],Table6[],2,0)</f>
        <v>DX01-L5</v>
      </c>
    </row>
    <row r="13654" spans="1:16" x14ac:dyDescent="0.25">
      <c r="A13654" s="289" t="s">
        <v>74</v>
      </c>
      <c r="B13654">
        <v>1</v>
      </c>
      <c r="C13654">
        <v>450</v>
      </c>
      <c r="D13654">
        <v>0.5</v>
      </c>
      <c r="E13654" s="289" t="s">
        <v>30291</v>
      </c>
      <c r="F13654">
        <v>5017662493</v>
      </c>
      <c r="G13654" s="276">
        <v>45952</v>
      </c>
      <c r="H13654">
        <v>20251014824895</v>
      </c>
      <c r="I13654">
        <v>1.2</v>
      </c>
      <c r="J13654" s="289" t="s">
        <v>280</v>
      </c>
      <c r="K13654" s="289" t="s">
        <v>30292</v>
      </c>
      <c r="L13654" s="289" t="s">
        <v>275</v>
      </c>
      <c r="M13654" s="289" t="s">
        <v>30552</v>
      </c>
      <c r="N13654" s="289" t="s">
        <v>534</v>
      </c>
      <c r="O13654" s="289" t="s">
        <v>22256</v>
      </c>
      <c r="P13654" s="289" t="str">
        <f>VLOOKUP(CAT_Details[[#This Row],[Delivery Bp Customer Code]],Table6[],2,0)</f>
        <v>DX01-L5</v>
      </c>
    </row>
    <row r="13655" spans="1:16" x14ac:dyDescent="0.25">
      <c r="A13655" s="289" t="s">
        <v>74</v>
      </c>
      <c r="B13655">
        <v>19</v>
      </c>
      <c r="C13655">
        <v>3407</v>
      </c>
      <c r="D13655">
        <v>9.33</v>
      </c>
      <c r="E13655" s="289" t="s">
        <v>30307</v>
      </c>
      <c r="F13655">
        <v>5017678349</v>
      </c>
      <c r="G13655" s="276">
        <v>45952</v>
      </c>
      <c r="H13655">
        <v>20251014825511</v>
      </c>
      <c r="I13655">
        <v>20.126999999999999</v>
      </c>
      <c r="J13655" s="289" t="s">
        <v>350</v>
      </c>
      <c r="K13655" s="289" t="s">
        <v>30308</v>
      </c>
      <c r="L13655" s="289" t="s">
        <v>275</v>
      </c>
      <c r="M13655" s="289" t="s">
        <v>30408</v>
      </c>
      <c r="N13655" s="289" t="s">
        <v>357</v>
      </c>
      <c r="O13655" s="289" t="s">
        <v>22256</v>
      </c>
      <c r="P13655" s="289" t="str">
        <f>VLOOKUP(CAT_Details[[#This Row],[Delivery Bp Customer Code]],Table6[],2,0)</f>
        <v>DX01-L5</v>
      </c>
    </row>
    <row r="13656" spans="1:16" x14ac:dyDescent="0.25">
      <c r="A13656" s="289" t="s">
        <v>74</v>
      </c>
      <c r="B13656">
        <v>5</v>
      </c>
      <c r="C13656">
        <v>357.5</v>
      </c>
      <c r="D13656">
        <v>2</v>
      </c>
      <c r="E13656" s="289" t="s">
        <v>30309</v>
      </c>
      <c r="F13656">
        <v>5017678385</v>
      </c>
      <c r="G13656" s="276">
        <v>45952</v>
      </c>
      <c r="H13656">
        <v>20251013823982</v>
      </c>
      <c r="I13656">
        <v>4.8479999999999999</v>
      </c>
      <c r="J13656" s="289" t="s">
        <v>350</v>
      </c>
      <c r="K13656" s="289" t="s">
        <v>30310</v>
      </c>
      <c r="L13656" s="289" t="s">
        <v>275</v>
      </c>
      <c r="M13656" s="289" t="s">
        <v>30407</v>
      </c>
      <c r="N13656" s="289" t="s">
        <v>690</v>
      </c>
      <c r="O13656" s="289" t="s">
        <v>22256</v>
      </c>
      <c r="P13656" s="289" t="str">
        <f>VLOOKUP(CAT_Details[[#This Row],[Delivery Bp Customer Code]],Table6[],2,0)</f>
        <v>DX01-L5</v>
      </c>
    </row>
    <row r="13657" spans="1:16" x14ac:dyDescent="0.25">
      <c r="A13657" s="289" t="s">
        <v>74</v>
      </c>
      <c r="B13657">
        <v>18</v>
      </c>
      <c r="C13657">
        <v>3538.96</v>
      </c>
      <c r="D13657">
        <v>9.02</v>
      </c>
      <c r="E13657" s="289" t="s">
        <v>30314</v>
      </c>
      <c r="F13657">
        <v>5017678654</v>
      </c>
      <c r="G13657" s="276">
        <v>45952</v>
      </c>
      <c r="H13657">
        <v>20251015826345</v>
      </c>
      <c r="I13657">
        <v>21.622</v>
      </c>
      <c r="J13657" s="289" t="s">
        <v>350</v>
      </c>
      <c r="K13657" s="289" t="s">
        <v>30315</v>
      </c>
      <c r="L13657" s="289" t="s">
        <v>275</v>
      </c>
      <c r="M13657" s="289" t="s">
        <v>30407</v>
      </c>
      <c r="N13657" s="289" t="s">
        <v>16421</v>
      </c>
      <c r="O13657" s="289" t="s">
        <v>22256</v>
      </c>
      <c r="P13657" s="289" t="str">
        <f>VLOOKUP(CAT_Details[[#This Row],[Delivery Bp Customer Code]],Table6[],2,0)</f>
        <v>DX01-L5</v>
      </c>
    </row>
    <row r="13658" spans="1:16" x14ac:dyDescent="0.25">
      <c r="A13658" s="289" t="s">
        <v>74</v>
      </c>
      <c r="B13658">
        <v>2</v>
      </c>
      <c r="C13658">
        <v>31</v>
      </c>
      <c r="D13658">
        <v>0.06</v>
      </c>
      <c r="E13658" s="289" t="s">
        <v>30323</v>
      </c>
      <c r="F13658">
        <v>5017678781</v>
      </c>
      <c r="G13658" s="276">
        <v>45952</v>
      </c>
      <c r="H13658">
        <v>20251015825946</v>
      </c>
      <c r="I13658">
        <v>2.4E-2</v>
      </c>
      <c r="J13658" s="289" t="s">
        <v>350</v>
      </c>
      <c r="K13658" s="289" t="s">
        <v>30324</v>
      </c>
      <c r="L13658" s="289" t="s">
        <v>275</v>
      </c>
      <c r="M13658" s="289" t="s">
        <v>30657</v>
      </c>
      <c r="N13658" s="289" t="s">
        <v>360</v>
      </c>
      <c r="O13658" s="289" t="s">
        <v>22256</v>
      </c>
      <c r="P13658" s="289" t="str">
        <f>VLOOKUP(CAT_Details[[#This Row],[Delivery Bp Customer Code]],Table6[],2,0)</f>
        <v>DX01-L5</v>
      </c>
    </row>
    <row r="13659" spans="1:16" x14ac:dyDescent="0.25">
      <c r="A13659" s="289" t="s">
        <v>74</v>
      </c>
      <c r="B13659">
        <v>35</v>
      </c>
      <c r="C13659">
        <v>1990</v>
      </c>
      <c r="D13659">
        <v>8.5</v>
      </c>
      <c r="E13659" s="289" t="s">
        <v>30530</v>
      </c>
      <c r="F13659">
        <v>5017692890</v>
      </c>
      <c r="G13659" s="276">
        <v>45952</v>
      </c>
      <c r="H13659">
        <v>20251015826336</v>
      </c>
      <c r="I13659">
        <v>17.88</v>
      </c>
      <c r="J13659" s="289" t="s">
        <v>350</v>
      </c>
      <c r="K13659" s="289" t="s">
        <v>30553</v>
      </c>
      <c r="L13659" s="289" t="s">
        <v>275</v>
      </c>
      <c r="M13659" s="289" t="s">
        <v>30659</v>
      </c>
      <c r="N13659" s="289" t="s">
        <v>430</v>
      </c>
      <c r="O13659" s="289" t="s">
        <v>22256</v>
      </c>
      <c r="P13659" s="289" t="str">
        <f>VLOOKUP(CAT_Details[[#This Row],[Delivery Bp Customer Code]],Table6[],2,0)</f>
        <v>DX01-L5</v>
      </c>
    </row>
    <row r="13660" spans="1:16" x14ac:dyDescent="0.25">
      <c r="A13660" s="289" t="s">
        <v>74</v>
      </c>
      <c r="B13660">
        <v>2</v>
      </c>
      <c r="C13660">
        <v>745</v>
      </c>
      <c r="D13660">
        <v>1</v>
      </c>
      <c r="E13660" s="289" t="s">
        <v>30409</v>
      </c>
      <c r="F13660">
        <v>5017694407</v>
      </c>
      <c r="G13660" s="276">
        <v>45952</v>
      </c>
      <c r="H13660">
        <v>20251015826344</v>
      </c>
      <c r="I13660">
        <v>2.4</v>
      </c>
      <c r="J13660" s="289" t="s">
        <v>350</v>
      </c>
      <c r="K13660" s="289" t="s">
        <v>30558</v>
      </c>
      <c r="L13660" s="289" t="s">
        <v>275</v>
      </c>
      <c r="M13660" s="289" t="s">
        <v>30658</v>
      </c>
      <c r="N13660" s="289" t="s">
        <v>381</v>
      </c>
      <c r="O13660" s="289" t="s">
        <v>22256</v>
      </c>
      <c r="P13660" s="289" t="str">
        <f>VLOOKUP(CAT_Details[[#This Row],[Delivery Bp Customer Code]],Table6[],2,0)</f>
        <v>DX01-L5</v>
      </c>
    </row>
    <row r="13661" spans="1:16" x14ac:dyDescent="0.25">
      <c r="A13661" s="289" t="s">
        <v>74</v>
      </c>
      <c r="B13661">
        <v>1</v>
      </c>
      <c r="C13661">
        <v>400</v>
      </c>
      <c r="D13661">
        <v>0.5</v>
      </c>
      <c r="E13661" s="289" t="s">
        <v>30409</v>
      </c>
      <c r="F13661">
        <v>5017694411</v>
      </c>
      <c r="G13661" s="276">
        <v>45952</v>
      </c>
      <c r="H13661">
        <v>20251015826351</v>
      </c>
      <c r="I13661">
        <v>1.2</v>
      </c>
      <c r="J13661" s="289" t="s">
        <v>350</v>
      </c>
      <c r="K13661" s="289" t="s">
        <v>30559</v>
      </c>
      <c r="L13661" s="289" t="s">
        <v>275</v>
      </c>
      <c r="M13661" s="289" t="s">
        <v>30658</v>
      </c>
      <c r="N13661" s="289" t="s">
        <v>381</v>
      </c>
      <c r="O13661" s="289" t="s">
        <v>22256</v>
      </c>
      <c r="P13661" s="289" t="str">
        <f>VLOOKUP(CAT_Details[[#This Row],[Delivery Bp Customer Code]],Table6[],2,0)</f>
        <v>DX01-L5</v>
      </c>
    </row>
    <row r="13662" spans="1:16" x14ac:dyDescent="0.25">
      <c r="A13662" s="289" t="s">
        <v>74</v>
      </c>
      <c r="B13662">
        <v>3</v>
      </c>
      <c r="C13662">
        <v>568</v>
      </c>
      <c r="D13662">
        <v>1.46</v>
      </c>
      <c r="E13662" s="289" t="s">
        <v>30518</v>
      </c>
      <c r="F13662">
        <v>5017709860</v>
      </c>
      <c r="G13662" s="276">
        <v>45952</v>
      </c>
      <c r="H13662">
        <v>20251017828260</v>
      </c>
      <c r="I13662">
        <v>3.427</v>
      </c>
      <c r="J13662" s="289" t="s">
        <v>273</v>
      </c>
      <c r="K13662" s="289" t="s">
        <v>30572</v>
      </c>
      <c r="L13662" s="289" t="s">
        <v>275</v>
      </c>
      <c r="M13662" s="289" t="s">
        <v>30635</v>
      </c>
      <c r="N13662" s="289" t="s">
        <v>519</v>
      </c>
      <c r="O13662" s="289" t="s">
        <v>22256</v>
      </c>
      <c r="P13662" s="289" t="str">
        <f>VLOOKUP(CAT_Details[[#This Row],[Delivery Bp Customer Code]],Table6[],2,0)</f>
        <v>DX01-L5</v>
      </c>
    </row>
    <row r="13663" spans="1:16" x14ac:dyDescent="0.25">
      <c r="A13663" s="289" t="s">
        <v>74</v>
      </c>
      <c r="B13663">
        <v>2</v>
      </c>
      <c r="C13663">
        <v>200.6</v>
      </c>
      <c r="D13663">
        <v>0.5</v>
      </c>
      <c r="E13663" s="289" t="s">
        <v>30518</v>
      </c>
      <c r="F13663">
        <v>5017709861</v>
      </c>
      <c r="G13663" s="276">
        <v>45952</v>
      </c>
      <c r="H13663">
        <v>20251017828256</v>
      </c>
      <c r="I13663">
        <v>1.0389999999999999</v>
      </c>
      <c r="J13663" s="289" t="s">
        <v>273</v>
      </c>
      <c r="K13663" s="289" t="s">
        <v>30573</v>
      </c>
      <c r="L13663" s="289" t="s">
        <v>275</v>
      </c>
      <c r="M13663" s="289" t="s">
        <v>30635</v>
      </c>
      <c r="N13663" s="289" t="s">
        <v>519</v>
      </c>
      <c r="O13663" s="289" t="s">
        <v>22256</v>
      </c>
      <c r="P13663" s="289" t="str">
        <f>VLOOKUP(CAT_Details[[#This Row],[Delivery Bp Customer Code]],Table6[],2,0)</f>
        <v>DX01-L5</v>
      </c>
    </row>
    <row r="13664" spans="1:16" x14ac:dyDescent="0.25">
      <c r="A13664" s="289" t="s">
        <v>521</v>
      </c>
      <c r="B13664">
        <v>1</v>
      </c>
      <c r="C13664">
        <v>751</v>
      </c>
      <c r="D13664">
        <v>0.46</v>
      </c>
      <c r="E13664" s="289" t="s">
        <v>30037</v>
      </c>
      <c r="F13664">
        <v>5017646004</v>
      </c>
      <c r="G13664" s="276">
        <v>45952</v>
      </c>
      <c r="H13664">
        <v>20251009822658</v>
      </c>
      <c r="I13664">
        <v>1.0189999999999999</v>
      </c>
      <c r="J13664" s="289" t="s">
        <v>294</v>
      </c>
      <c r="K13664" s="289" t="s">
        <v>30038</v>
      </c>
      <c r="L13664" s="289" t="s">
        <v>275</v>
      </c>
      <c r="M13664" s="289" t="s">
        <v>30551</v>
      </c>
      <c r="N13664" s="289" t="s">
        <v>3907</v>
      </c>
      <c r="O13664" s="289" t="s">
        <v>16307</v>
      </c>
      <c r="P13664" s="289" t="str">
        <f>VLOOKUP(CAT_Details[[#This Row],[Delivery Bp Customer Code]],Table6[],2,0)</f>
        <v>DX01</v>
      </c>
    </row>
    <row r="13665" spans="1:16" x14ac:dyDescent="0.25">
      <c r="A13665" s="289" t="s">
        <v>521</v>
      </c>
      <c r="B13665">
        <v>1</v>
      </c>
      <c r="C13665">
        <v>900</v>
      </c>
      <c r="D13665">
        <v>0.46</v>
      </c>
      <c r="E13665" s="289" t="s">
        <v>30037</v>
      </c>
      <c r="F13665">
        <v>5017646005</v>
      </c>
      <c r="G13665" s="276">
        <v>45952</v>
      </c>
      <c r="H13665">
        <v>20251009822643</v>
      </c>
      <c r="I13665">
        <v>1.206</v>
      </c>
      <c r="J13665" s="289" t="s">
        <v>294</v>
      </c>
      <c r="K13665" s="289" t="s">
        <v>30039</v>
      </c>
      <c r="L13665" s="289" t="s">
        <v>275</v>
      </c>
      <c r="M13665" s="289" t="s">
        <v>30551</v>
      </c>
      <c r="N13665" s="289" t="s">
        <v>3907</v>
      </c>
      <c r="O13665" s="289" t="s">
        <v>16307</v>
      </c>
      <c r="P13665" s="289" t="str">
        <f>VLOOKUP(CAT_Details[[#This Row],[Delivery Bp Customer Code]],Table6[],2,0)</f>
        <v>DX01</v>
      </c>
    </row>
    <row r="13666" spans="1:16" x14ac:dyDescent="0.25">
      <c r="A13666" s="289" t="s">
        <v>521</v>
      </c>
      <c r="B13666">
        <v>1</v>
      </c>
      <c r="C13666">
        <v>747</v>
      </c>
      <c r="D13666">
        <v>0.46</v>
      </c>
      <c r="E13666" s="289" t="s">
        <v>30037</v>
      </c>
      <c r="F13666">
        <v>5017646006</v>
      </c>
      <c r="G13666" s="276">
        <v>45952</v>
      </c>
      <c r="H13666">
        <v>20251009822639</v>
      </c>
      <c r="I13666">
        <v>1.008</v>
      </c>
      <c r="J13666" s="289" t="s">
        <v>294</v>
      </c>
      <c r="K13666" s="289" t="s">
        <v>30040</v>
      </c>
      <c r="L13666" s="289" t="s">
        <v>275</v>
      </c>
      <c r="M13666" s="289" t="s">
        <v>30551</v>
      </c>
      <c r="N13666" s="289" t="s">
        <v>3907</v>
      </c>
      <c r="O13666" s="289" t="s">
        <v>16307</v>
      </c>
      <c r="P13666" s="289" t="str">
        <f>VLOOKUP(CAT_Details[[#This Row],[Delivery Bp Customer Code]],Table6[],2,0)</f>
        <v>DX01</v>
      </c>
    </row>
    <row r="13667" spans="1:16" x14ac:dyDescent="0.25">
      <c r="A13667" s="289" t="s">
        <v>521</v>
      </c>
      <c r="B13667">
        <v>1</v>
      </c>
      <c r="C13667">
        <v>751</v>
      </c>
      <c r="D13667">
        <v>0.46</v>
      </c>
      <c r="E13667" s="289" t="s">
        <v>30037</v>
      </c>
      <c r="F13667">
        <v>5017646007</v>
      </c>
      <c r="G13667" s="276">
        <v>45952</v>
      </c>
      <c r="H13667">
        <v>20251009822648</v>
      </c>
      <c r="I13667">
        <v>1.0189999999999999</v>
      </c>
      <c r="J13667" s="289" t="s">
        <v>294</v>
      </c>
      <c r="K13667" s="289" t="s">
        <v>30041</v>
      </c>
      <c r="L13667" s="289" t="s">
        <v>275</v>
      </c>
      <c r="M13667" s="289" t="s">
        <v>30551</v>
      </c>
      <c r="N13667" s="289" t="s">
        <v>3907</v>
      </c>
      <c r="O13667" s="289" t="s">
        <v>16307</v>
      </c>
      <c r="P13667" s="289" t="str">
        <f>VLOOKUP(CAT_Details[[#This Row],[Delivery Bp Customer Code]],Table6[],2,0)</f>
        <v>DX01</v>
      </c>
    </row>
    <row r="13668" spans="1:16" x14ac:dyDescent="0.25">
      <c r="A13668" s="289" t="s">
        <v>521</v>
      </c>
      <c r="B13668">
        <v>1</v>
      </c>
      <c r="C13668">
        <v>170</v>
      </c>
      <c r="D13668">
        <v>0.2</v>
      </c>
      <c r="E13668" s="289" t="s">
        <v>30042</v>
      </c>
      <c r="F13668">
        <v>5017646473</v>
      </c>
      <c r="G13668" s="276">
        <v>45952</v>
      </c>
      <c r="H13668">
        <v>20251010823344</v>
      </c>
      <c r="I13668">
        <v>0.24</v>
      </c>
      <c r="J13668" s="289" t="s">
        <v>438</v>
      </c>
      <c r="K13668" s="289" t="s">
        <v>30043</v>
      </c>
      <c r="L13668" s="289" t="s">
        <v>275</v>
      </c>
      <c r="M13668" s="289" t="s">
        <v>30697</v>
      </c>
      <c r="N13668" s="289" t="s">
        <v>3360</v>
      </c>
      <c r="O13668" s="289" t="s">
        <v>16307</v>
      </c>
      <c r="P13668" s="289" t="str">
        <f>VLOOKUP(CAT_Details[[#This Row],[Delivery Bp Customer Code]],Table6[],2,0)</f>
        <v>DX01</v>
      </c>
    </row>
    <row r="13669" spans="1:16" x14ac:dyDescent="0.25">
      <c r="A13669" s="289" t="s">
        <v>521</v>
      </c>
      <c r="B13669">
        <v>1</v>
      </c>
      <c r="C13669">
        <v>344</v>
      </c>
      <c r="D13669">
        <v>0.4</v>
      </c>
      <c r="E13669" s="289" t="s">
        <v>30327</v>
      </c>
      <c r="F13669">
        <v>5017661852</v>
      </c>
      <c r="G13669" s="276">
        <v>45952</v>
      </c>
      <c r="H13669">
        <v>20251014825309</v>
      </c>
      <c r="I13669">
        <v>1.008</v>
      </c>
      <c r="J13669" s="289" t="s">
        <v>324</v>
      </c>
      <c r="K13669" s="289" t="s">
        <v>30328</v>
      </c>
      <c r="L13669" s="289" t="s">
        <v>275</v>
      </c>
      <c r="M13669" s="289" t="s">
        <v>30656</v>
      </c>
      <c r="N13669" s="289" t="s">
        <v>5459</v>
      </c>
      <c r="O13669" s="289" t="s">
        <v>16307</v>
      </c>
      <c r="P13669" s="289" t="str">
        <f>VLOOKUP(CAT_Details[[#This Row],[Delivery Bp Customer Code]],Table6[],2,0)</f>
        <v>DX01</v>
      </c>
    </row>
    <row r="13670" spans="1:16" x14ac:dyDescent="0.25">
      <c r="A13670" s="289" t="s">
        <v>272</v>
      </c>
      <c r="B13670">
        <v>1</v>
      </c>
      <c r="C13670">
        <v>1105</v>
      </c>
      <c r="D13670">
        <v>0.4</v>
      </c>
      <c r="E13670" s="289" t="s">
        <v>30347</v>
      </c>
      <c r="F13670">
        <v>5017678440</v>
      </c>
      <c r="G13670" s="276">
        <v>45952</v>
      </c>
      <c r="H13670">
        <v>20251014825612</v>
      </c>
      <c r="I13670">
        <v>1.056</v>
      </c>
      <c r="J13670" s="289" t="s">
        <v>350</v>
      </c>
      <c r="K13670" s="289" t="s">
        <v>30348</v>
      </c>
      <c r="L13670" s="289" t="s">
        <v>275</v>
      </c>
      <c r="M13670" s="289" t="s">
        <v>30408</v>
      </c>
      <c r="N13670" s="289" t="s">
        <v>982</v>
      </c>
      <c r="O13670" s="289" t="s">
        <v>277</v>
      </c>
      <c r="P13670" s="289" t="str">
        <f>VLOOKUP(CAT_Details[[#This Row],[Delivery Bp Customer Code]],Table6[],2,0)</f>
        <v>U2-L5</v>
      </c>
    </row>
    <row r="13671" spans="1:16" x14ac:dyDescent="0.25">
      <c r="A13671" s="289" t="s">
        <v>272</v>
      </c>
      <c r="B13671">
        <v>22</v>
      </c>
      <c r="C13671">
        <v>1980</v>
      </c>
      <c r="D13671">
        <v>8.8000000000000007</v>
      </c>
      <c r="E13671" s="289" t="s">
        <v>30349</v>
      </c>
      <c r="F13671">
        <v>5017678653</v>
      </c>
      <c r="G13671" s="276">
        <v>45952</v>
      </c>
      <c r="H13671">
        <v>20251014824944</v>
      </c>
      <c r="I13671">
        <v>15.84</v>
      </c>
      <c r="J13671" s="289" t="s">
        <v>350</v>
      </c>
      <c r="K13671" s="289" t="s">
        <v>30350</v>
      </c>
      <c r="L13671" s="289" t="s">
        <v>275</v>
      </c>
      <c r="M13671" s="289" t="s">
        <v>30408</v>
      </c>
      <c r="N13671" s="289" t="s">
        <v>846</v>
      </c>
      <c r="O13671" s="289" t="s">
        <v>277</v>
      </c>
      <c r="P13671" s="289" t="str">
        <f>VLOOKUP(CAT_Details[[#This Row],[Delivery Bp Customer Code]],Table6[],2,0)</f>
        <v>U2-L5</v>
      </c>
    </row>
    <row r="13672" spans="1:16" x14ac:dyDescent="0.25">
      <c r="A13672" s="289" t="s">
        <v>272</v>
      </c>
      <c r="B13672">
        <v>50</v>
      </c>
      <c r="C13672">
        <v>6400</v>
      </c>
      <c r="D13672">
        <v>20</v>
      </c>
      <c r="E13672" s="289" t="s">
        <v>30593</v>
      </c>
      <c r="F13672">
        <v>5017694337</v>
      </c>
      <c r="G13672" s="276">
        <v>45952</v>
      </c>
      <c r="H13672">
        <v>20251016827458</v>
      </c>
      <c r="I13672">
        <v>45.6</v>
      </c>
      <c r="J13672" s="289" t="s">
        <v>350</v>
      </c>
      <c r="K13672" s="289" t="s">
        <v>30594</v>
      </c>
      <c r="L13672" s="289" t="s">
        <v>275</v>
      </c>
      <c r="M13672" s="289" t="s">
        <v>30660</v>
      </c>
      <c r="N13672" s="289" t="s">
        <v>472</v>
      </c>
      <c r="O13672" s="289" t="s">
        <v>277</v>
      </c>
      <c r="P13672" s="289" t="str">
        <f>VLOOKUP(CAT_Details[[#This Row],[Delivery Bp Customer Code]],Table6[],2,0)</f>
        <v>U2-L5</v>
      </c>
    </row>
    <row r="13673" spans="1:16" x14ac:dyDescent="0.25">
      <c r="A13673" s="289" t="s">
        <v>272</v>
      </c>
      <c r="B13673">
        <v>2</v>
      </c>
      <c r="C13673">
        <v>185</v>
      </c>
      <c r="D13673">
        <v>0.8</v>
      </c>
      <c r="E13673" s="289" t="s">
        <v>30421</v>
      </c>
      <c r="F13673">
        <v>5017707348</v>
      </c>
      <c r="G13673" s="276">
        <v>45952</v>
      </c>
      <c r="H13673">
        <v>20251010823152</v>
      </c>
      <c r="I13673">
        <v>3.456</v>
      </c>
      <c r="J13673" s="289" t="s">
        <v>273</v>
      </c>
      <c r="K13673" s="289" t="s">
        <v>30613</v>
      </c>
      <c r="L13673" s="289" t="s">
        <v>275</v>
      </c>
      <c r="M13673" s="289" t="s">
        <v>30379</v>
      </c>
      <c r="N13673" s="289" t="s">
        <v>9613</v>
      </c>
      <c r="O13673" s="289" t="s">
        <v>277</v>
      </c>
      <c r="P13673" s="289" t="str">
        <f>VLOOKUP(CAT_Details[[#This Row],[Delivery Bp Customer Code]],Table6[],2,0)</f>
        <v>U2-L5</v>
      </c>
    </row>
    <row r="13674" spans="1:16" x14ac:dyDescent="0.25">
      <c r="A13674" s="289" t="s">
        <v>272</v>
      </c>
      <c r="B13674">
        <v>2</v>
      </c>
      <c r="C13674">
        <v>185</v>
      </c>
      <c r="D13674">
        <v>0.8</v>
      </c>
      <c r="E13674" s="289" t="s">
        <v>30421</v>
      </c>
      <c r="F13674">
        <v>5017710116</v>
      </c>
      <c r="G13674" s="276">
        <v>45952</v>
      </c>
      <c r="H13674">
        <v>20251010823152</v>
      </c>
      <c r="I13674">
        <v>3.456</v>
      </c>
      <c r="J13674" s="289" t="s">
        <v>273</v>
      </c>
      <c r="K13674" s="289" t="s">
        <v>30617</v>
      </c>
      <c r="L13674" s="289" t="s">
        <v>275</v>
      </c>
      <c r="M13674" s="289" t="s">
        <v>31918</v>
      </c>
      <c r="N13674" s="289" t="s">
        <v>9613</v>
      </c>
      <c r="O13674" s="289" t="s">
        <v>277</v>
      </c>
      <c r="P13674" s="289" t="str">
        <f>VLOOKUP(CAT_Details[[#This Row],[Delivery Bp Customer Code]],Table6[],2,0)</f>
        <v>U2-L5</v>
      </c>
    </row>
    <row r="13675" spans="1:16" x14ac:dyDescent="0.25">
      <c r="A13675" s="289" t="s">
        <v>4794</v>
      </c>
      <c r="B13675">
        <v>28</v>
      </c>
      <c r="C13675">
        <v>12493.05</v>
      </c>
      <c r="D13675">
        <v>6.05</v>
      </c>
      <c r="E13675" s="289" t="s">
        <v>30258</v>
      </c>
      <c r="F13675">
        <v>5017678218</v>
      </c>
      <c r="G13675" s="276">
        <v>45952</v>
      </c>
      <c r="H13675">
        <v>20251015826385</v>
      </c>
      <c r="I13675">
        <v>11.613</v>
      </c>
      <c r="J13675" s="289" t="s">
        <v>350</v>
      </c>
      <c r="K13675" s="289" t="s">
        <v>30357</v>
      </c>
      <c r="L13675" s="289" t="s">
        <v>275</v>
      </c>
      <c r="M13675" s="289" t="s">
        <v>30529</v>
      </c>
      <c r="N13675" s="289" t="s">
        <v>4441</v>
      </c>
      <c r="O13675" s="289" t="s">
        <v>4798</v>
      </c>
      <c r="P13675" s="289" t="str">
        <f>VLOOKUP(CAT_Details[[#This Row],[Delivery Bp Customer Code]],Table6[],2,0)</f>
        <v>MY02</v>
      </c>
    </row>
    <row r="13676" spans="1:16" x14ac:dyDescent="0.25">
      <c r="A13676" s="289" t="s">
        <v>4794</v>
      </c>
      <c r="B13676">
        <v>32</v>
      </c>
      <c r="C13676">
        <v>19786.560000000001</v>
      </c>
      <c r="D13676">
        <v>6.92</v>
      </c>
      <c r="E13676" s="289" t="s">
        <v>30358</v>
      </c>
      <c r="F13676">
        <v>5017678427</v>
      </c>
      <c r="G13676" s="276">
        <v>45952</v>
      </c>
      <c r="H13676">
        <v>20251015826455</v>
      </c>
      <c r="I13676">
        <v>13.271000000000001</v>
      </c>
      <c r="J13676" s="289" t="s">
        <v>350</v>
      </c>
      <c r="K13676" s="289" t="s">
        <v>30359</v>
      </c>
      <c r="L13676" s="289" t="s">
        <v>275</v>
      </c>
      <c r="M13676" s="289" t="s">
        <v>30626</v>
      </c>
      <c r="N13676" s="289" t="s">
        <v>4441</v>
      </c>
      <c r="O13676" s="289" t="s">
        <v>4798</v>
      </c>
      <c r="P13676" s="289" t="str">
        <f>VLOOKUP(CAT_Details[[#This Row],[Delivery Bp Customer Code]],Table6[],2,0)</f>
        <v>MY02</v>
      </c>
    </row>
    <row r="13677" spans="1:16" x14ac:dyDescent="0.25">
      <c r="A13677" s="289" t="s">
        <v>278</v>
      </c>
      <c r="B13677">
        <v>9</v>
      </c>
      <c r="C13677">
        <v>3438</v>
      </c>
      <c r="D13677">
        <v>3.6</v>
      </c>
      <c r="E13677" s="289" t="s">
        <v>30088</v>
      </c>
      <c r="F13677">
        <v>5017662053</v>
      </c>
      <c r="G13677" s="276">
        <v>45953</v>
      </c>
      <c r="H13677">
        <v>20251014825025</v>
      </c>
      <c r="I13677">
        <v>8.2080000000000002</v>
      </c>
      <c r="J13677" s="289" t="s">
        <v>853</v>
      </c>
      <c r="K13677" s="289" t="s">
        <v>30089</v>
      </c>
      <c r="L13677" s="289" t="s">
        <v>275</v>
      </c>
      <c r="M13677" s="289" t="s">
        <v>30635</v>
      </c>
      <c r="N13677" s="289" t="s">
        <v>22845</v>
      </c>
      <c r="O13677" s="289" t="s">
        <v>498</v>
      </c>
      <c r="P13677" s="289" t="str">
        <f>VLOOKUP(CAT_Details[[#This Row],[Delivery Bp Customer Code]],Table6[],2,0)</f>
        <v>DK-BM01</v>
      </c>
    </row>
    <row r="13678" spans="1:16" x14ac:dyDescent="0.25">
      <c r="A13678" s="289" t="s">
        <v>278</v>
      </c>
      <c r="B13678">
        <v>2</v>
      </c>
      <c r="C13678">
        <v>1624.4</v>
      </c>
      <c r="D13678">
        <v>0.8</v>
      </c>
      <c r="E13678" s="289" t="s">
        <v>30380</v>
      </c>
      <c r="F13678">
        <v>5017694336</v>
      </c>
      <c r="G13678" s="276">
        <v>45953</v>
      </c>
      <c r="H13678">
        <v>20251013824613</v>
      </c>
      <c r="I13678">
        <v>1.92</v>
      </c>
      <c r="J13678" s="289" t="s">
        <v>280</v>
      </c>
      <c r="K13678" s="289" t="s">
        <v>30381</v>
      </c>
      <c r="L13678" s="289" t="s">
        <v>275</v>
      </c>
      <c r="M13678" s="289" t="s">
        <v>30636</v>
      </c>
      <c r="N13678" s="289" t="s">
        <v>30382</v>
      </c>
      <c r="O13678" s="289" t="s">
        <v>498</v>
      </c>
      <c r="P13678" s="289" t="str">
        <f>VLOOKUP(CAT_Details[[#This Row],[Delivery Bp Customer Code]],Table6[],2,0)</f>
        <v>DK-BM01</v>
      </c>
    </row>
    <row r="13679" spans="1:16" x14ac:dyDescent="0.25">
      <c r="A13679" s="289" t="s">
        <v>278</v>
      </c>
      <c r="B13679">
        <v>2</v>
      </c>
      <c r="C13679">
        <v>456</v>
      </c>
      <c r="D13679">
        <v>0.8</v>
      </c>
      <c r="E13679" s="289" t="s">
        <v>30383</v>
      </c>
      <c r="F13679">
        <v>5017694346</v>
      </c>
      <c r="G13679" s="276">
        <v>45953</v>
      </c>
      <c r="H13679">
        <v>20251015826751</v>
      </c>
      <c r="I13679">
        <v>1.728</v>
      </c>
      <c r="J13679" s="289" t="s">
        <v>350</v>
      </c>
      <c r="K13679" s="289" t="s">
        <v>30384</v>
      </c>
      <c r="L13679" s="289" t="s">
        <v>275</v>
      </c>
      <c r="M13679" s="289" t="s">
        <v>31918</v>
      </c>
      <c r="N13679" s="289" t="s">
        <v>22920</v>
      </c>
      <c r="O13679" s="289" t="s">
        <v>498</v>
      </c>
      <c r="P13679" s="289" t="str">
        <f>VLOOKUP(CAT_Details[[#This Row],[Delivery Bp Customer Code]],Table6[],2,0)</f>
        <v>DK-BM01</v>
      </c>
    </row>
    <row r="13680" spans="1:16" x14ac:dyDescent="0.25">
      <c r="A13680" s="289" t="s">
        <v>278</v>
      </c>
      <c r="B13680">
        <v>12</v>
      </c>
      <c r="C13680">
        <v>2408.5700000000002</v>
      </c>
      <c r="D13680">
        <v>3.4</v>
      </c>
      <c r="E13680" s="289" t="s">
        <v>30385</v>
      </c>
      <c r="F13680">
        <v>5017694404</v>
      </c>
      <c r="G13680" s="276">
        <v>45953</v>
      </c>
      <c r="H13680">
        <v>20251015826871</v>
      </c>
      <c r="I13680">
        <v>4.5599999999999996</v>
      </c>
      <c r="J13680" s="289" t="s">
        <v>280</v>
      </c>
      <c r="K13680" s="289" t="s">
        <v>30386</v>
      </c>
      <c r="L13680" s="289" t="s">
        <v>275</v>
      </c>
      <c r="M13680" s="289" t="s">
        <v>31060</v>
      </c>
      <c r="N13680" s="289" t="s">
        <v>23070</v>
      </c>
      <c r="O13680" s="289" t="s">
        <v>498</v>
      </c>
      <c r="P13680" s="289" t="str">
        <f>VLOOKUP(CAT_Details[[#This Row],[Delivery Bp Customer Code]],Table6[],2,0)</f>
        <v>DK-BM01</v>
      </c>
    </row>
    <row r="13681" spans="1:16" x14ac:dyDescent="0.25">
      <c r="A13681" s="289" t="s">
        <v>278</v>
      </c>
      <c r="B13681">
        <v>1</v>
      </c>
      <c r="C13681">
        <v>40</v>
      </c>
      <c r="D13681">
        <v>0.2</v>
      </c>
      <c r="E13681" s="289" t="s">
        <v>30397</v>
      </c>
      <c r="F13681">
        <v>5017710621</v>
      </c>
      <c r="G13681" s="276">
        <v>45953</v>
      </c>
      <c r="H13681">
        <v>20251015826649</v>
      </c>
      <c r="I13681">
        <v>0.48</v>
      </c>
      <c r="J13681" s="289" t="s">
        <v>280</v>
      </c>
      <c r="K13681" s="289" t="s">
        <v>30398</v>
      </c>
      <c r="L13681" s="289" t="s">
        <v>275</v>
      </c>
      <c r="M13681" s="289" t="s">
        <v>30638</v>
      </c>
      <c r="N13681" s="289" t="s">
        <v>868</v>
      </c>
      <c r="O13681" s="289" t="s">
        <v>498</v>
      </c>
      <c r="P13681" s="289" t="str">
        <f>VLOOKUP(CAT_Details[[#This Row],[Delivery Bp Customer Code]],Table6[],2,0)</f>
        <v>DK-BM01</v>
      </c>
    </row>
    <row r="13682" spans="1:16" x14ac:dyDescent="0.25">
      <c r="A13682" s="289" t="s">
        <v>75</v>
      </c>
      <c r="B13682">
        <v>2</v>
      </c>
      <c r="C13682">
        <v>180</v>
      </c>
      <c r="D13682">
        <v>0.62</v>
      </c>
      <c r="E13682" s="289" t="s">
        <v>30106</v>
      </c>
      <c r="F13682">
        <v>5017661806</v>
      </c>
      <c r="G13682" s="276">
        <v>45953</v>
      </c>
      <c r="H13682">
        <v>20251013824058</v>
      </c>
      <c r="I13682">
        <v>1.339</v>
      </c>
      <c r="J13682" s="289" t="s">
        <v>3970</v>
      </c>
      <c r="K13682" s="289" t="s">
        <v>30107</v>
      </c>
      <c r="L13682" s="289" t="s">
        <v>275</v>
      </c>
      <c r="M13682" s="289" t="s">
        <v>30405</v>
      </c>
      <c r="N13682" s="289" t="s">
        <v>25190</v>
      </c>
      <c r="O13682" s="289" t="s">
        <v>5281</v>
      </c>
      <c r="P13682" s="289" t="str">
        <f>VLOOKUP(CAT_Details[[#This Row],[Delivery Bp Customer Code]],Table6[],2,0)</f>
        <v>DK-LW08</v>
      </c>
    </row>
    <row r="13683" spans="1:16" x14ac:dyDescent="0.25">
      <c r="A13683" s="289" t="s">
        <v>75</v>
      </c>
      <c r="B13683">
        <v>1</v>
      </c>
      <c r="C13683">
        <v>88</v>
      </c>
      <c r="D13683">
        <v>0.4</v>
      </c>
      <c r="E13683" s="289" t="s">
        <v>30129</v>
      </c>
      <c r="F13683">
        <v>5017678731</v>
      </c>
      <c r="G13683" s="276">
        <v>45953</v>
      </c>
      <c r="H13683">
        <v>20251014825712</v>
      </c>
      <c r="I13683">
        <v>0.48</v>
      </c>
      <c r="J13683" s="289" t="s">
        <v>324</v>
      </c>
      <c r="K13683" s="289" t="s">
        <v>30130</v>
      </c>
      <c r="L13683" s="289" t="s">
        <v>275</v>
      </c>
      <c r="M13683" s="289" t="s">
        <v>30373</v>
      </c>
      <c r="N13683" s="289" t="s">
        <v>2727</v>
      </c>
      <c r="O13683" s="289" t="s">
        <v>2173</v>
      </c>
      <c r="P13683" s="289" t="str">
        <f>VLOOKUP(CAT_Details[[#This Row],[Delivery Bp Customer Code]],Table6[],2,0)</f>
        <v>OYL1</v>
      </c>
    </row>
    <row r="13684" spans="1:16" x14ac:dyDescent="0.25">
      <c r="A13684" s="289" t="s">
        <v>75</v>
      </c>
      <c r="B13684">
        <v>1</v>
      </c>
      <c r="C13684">
        <v>41</v>
      </c>
      <c r="D13684">
        <v>0.12</v>
      </c>
      <c r="E13684" s="289" t="s">
        <v>30413</v>
      </c>
      <c r="F13684">
        <v>5017694693</v>
      </c>
      <c r="G13684" s="276">
        <v>45953</v>
      </c>
      <c r="H13684">
        <v>20251015825929</v>
      </c>
      <c r="I13684">
        <v>0.154</v>
      </c>
      <c r="J13684" s="289" t="s">
        <v>350</v>
      </c>
      <c r="K13684" s="289" t="s">
        <v>30414</v>
      </c>
      <c r="L13684" s="289" t="s">
        <v>275</v>
      </c>
      <c r="M13684" s="289" t="s">
        <v>30659</v>
      </c>
      <c r="N13684" s="289" t="s">
        <v>5415</v>
      </c>
      <c r="O13684" s="289" t="s">
        <v>2173</v>
      </c>
      <c r="P13684" s="289" t="str">
        <f>VLOOKUP(CAT_Details[[#This Row],[Delivery Bp Customer Code]],Table6[],2,0)</f>
        <v>OYL1</v>
      </c>
    </row>
    <row r="13685" spans="1:16" x14ac:dyDescent="0.25">
      <c r="A13685" s="289" t="s">
        <v>75</v>
      </c>
      <c r="B13685">
        <v>1</v>
      </c>
      <c r="C13685">
        <v>60</v>
      </c>
      <c r="D13685">
        <v>0.2</v>
      </c>
      <c r="E13685" s="289" t="s">
        <v>30413</v>
      </c>
      <c r="F13685">
        <v>5017694694</v>
      </c>
      <c r="G13685" s="276">
        <v>45953</v>
      </c>
      <c r="H13685">
        <v>20251015826292</v>
      </c>
      <c r="I13685">
        <v>0.28799999999999998</v>
      </c>
      <c r="J13685" s="289" t="s">
        <v>350</v>
      </c>
      <c r="K13685" s="289" t="s">
        <v>30415</v>
      </c>
      <c r="L13685" s="289" t="s">
        <v>275</v>
      </c>
      <c r="M13685" s="289" t="s">
        <v>30659</v>
      </c>
      <c r="N13685" s="289" t="s">
        <v>5415</v>
      </c>
      <c r="O13685" s="289" t="s">
        <v>2173</v>
      </c>
      <c r="P13685" s="289" t="str">
        <f>VLOOKUP(CAT_Details[[#This Row],[Delivery Bp Customer Code]],Table6[],2,0)</f>
        <v>OYL1</v>
      </c>
    </row>
    <row r="13686" spans="1:16" x14ac:dyDescent="0.25">
      <c r="A13686" s="289" t="s">
        <v>75</v>
      </c>
      <c r="B13686">
        <v>2</v>
      </c>
      <c r="C13686">
        <v>34</v>
      </c>
      <c r="D13686">
        <v>0.25</v>
      </c>
      <c r="E13686" s="289" t="s">
        <v>30416</v>
      </c>
      <c r="F13686">
        <v>5017694719</v>
      </c>
      <c r="G13686" s="276">
        <v>45953</v>
      </c>
      <c r="H13686">
        <v>20251014824880</v>
      </c>
      <c r="I13686">
        <v>0.252</v>
      </c>
      <c r="J13686" s="289" t="s">
        <v>350</v>
      </c>
      <c r="K13686" s="289" t="s">
        <v>30417</v>
      </c>
      <c r="L13686" s="289" t="s">
        <v>275</v>
      </c>
      <c r="M13686" s="289" t="s">
        <v>30658</v>
      </c>
      <c r="N13686" s="289" t="s">
        <v>15910</v>
      </c>
      <c r="O13686" s="289" t="s">
        <v>2173</v>
      </c>
      <c r="P13686" s="289" t="str">
        <f>VLOOKUP(CAT_Details[[#This Row],[Delivery Bp Customer Code]],Table6[],2,0)</f>
        <v>OYL1</v>
      </c>
    </row>
    <row r="13687" spans="1:16" x14ac:dyDescent="0.25">
      <c r="A13687" s="289" t="s">
        <v>75</v>
      </c>
      <c r="B13687">
        <v>1</v>
      </c>
      <c r="C13687">
        <v>7.3</v>
      </c>
      <c r="D13687">
        <v>0.06</v>
      </c>
      <c r="E13687" s="289" t="s">
        <v>30418</v>
      </c>
      <c r="F13687">
        <v>5017694767</v>
      </c>
      <c r="G13687" s="276">
        <v>45953</v>
      </c>
      <c r="H13687">
        <v>20251016827407</v>
      </c>
      <c r="I13687">
        <v>3.9E-2</v>
      </c>
      <c r="J13687" s="289" t="s">
        <v>350</v>
      </c>
      <c r="K13687" s="289" t="s">
        <v>30419</v>
      </c>
      <c r="L13687" s="289" t="s">
        <v>275</v>
      </c>
      <c r="M13687" s="289" t="s">
        <v>30658</v>
      </c>
      <c r="N13687" s="289" t="s">
        <v>381</v>
      </c>
      <c r="O13687" s="289" t="s">
        <v>2173</v>
      </c>
      <c r="P13687" s="289" t="str">
        <f>VLOOKUP(CAT_Details[[#This Row],[Delivery Bp Customer Code]],Table6[],2,0)</f>
        <v>OYL1</v>
      </c>
    </row>
    <row r="13688" spans="1:16" x14ac:dyDescent="0.25">
      <c r="A13688" s="289" t="s">
        <v>75</v>
      </c>
      <c r="B13688">
        <v>9</v>
      </c>
      <c r="C13688">
        <v>2715</v>
      </c>
      <c r="D13688">
        <v>4.5</v>
      </c>
      <c r="E13688" s="289" t="s">
        <v>30418</v>
      </c>
      <c r="F13688">
        <v>5017694768</v>
      </c>
      <c r="G13688" s="276">
        <v>45953</v>
      </c>
      <c r="H13688">
        <v>20251016827418</v>
      </c>
      <c r="I13688">
        <v>10.8</v>
      </c>
      <c r="J13688" s="289" t="s">
        <v>350</v>
      </c>
      <c r="K13688" s="289" t="s">
        <v>30420</v>
      </c>
      <c r="L13688" s="289" t="s">
        <v>275</v>
      </c>
      <c r="M13688" s="289" t="s">
        <v>30658</v>
      </c>
      <c r="N13688" s="289" t="s">
        <v>381</v>
      </c>
      <c r="O13688" s="289" t="s">
        <v>7849</v>
      </c>
      <c r="P13688" s="289" t="str">
        <f>VLOOKUP(CAT_Details[[#This Row],[Delivery Bp Customer Code]],Table6[],2,0)</f>
        <v>MZ03</v>
      </c>
    </row>
    <row r="13689" spans="1:16" x14ac:dyDescent="0.25">
      <c r="A13689" s="289" t="s">
        <v>75</v>
      </c>
      <c r="B13689">
        <v>3</v>
      </c>
      <c r="C13689">
        <v>1827.81</v>
      </c>
      <c r="D13689">
        <v>1.2</v>
      </c>
      <c r="E13689" s="289" t="s">
        <v>30668</v>
      </c>
      <c r="F13689">
        <v>5017725407</v>
      </c>
      <c r="G13689" s="276">
        <v>45953</v>
      </c>
      <c r="H13689">
        <v>20251020829356</v>
      </c>
      <c r="I13689">
        <v>2.88</v>
      </c>
      <c r="J13689" s="289" t="s">
        <v>273</v>
      </c>
      <c r="K13689" s="289" t="s">
        <v>30669</v>
      </c>
      <c r="L13689" s="289" t="s">
        <v>275</v>
      </c>
      <c r="M13689" s="289" t="s">
        <v>30638</v>
      </c>
      <c r="N13689" s="289" t="s">
        <v>22182</v>
      </c>
      <c r="O13689" s="289" t="s">
        <v>2173</v>
      </c>
      <c r="P13689" s="289" t="str">
        <f>VLOOKUP(CAT_Details[[#This Row],[Delivery Bp Customer Code]],Table6[],2,0)</f>
        <v>OYL1</v>
      </c>
    </row>
    <row r="13690" spans="1:16" x14ac:dyDescent="0.25">
      <c r="A13690" s="289" t="s">
        <v>17052</v>
      </c>
      <c r="B13690">
        <v>6</v>
      </c>
      <c r="C13690">
        <v>1440</v>
      </c>
      <c r="D13690">
        <v>3</v>
      </c>
      <c r="E13690" s="289" t="s">
        <v>29901</v>
      </c>
      <c r="F13690">
        <v>5017632085</v>
      </c>
      <c r="G13690" s="276">
        <v>45953</v>
      </c>
      <c r="H13690">
        <v>20251009822676</v>
      </c>
      <c r="I13690">
        <v>7.2</v>
      </c>
      <c r="J13690" s="289" t="s">
        <v>1435</v>
      </c>
      <c r="K13690" s="289" t="s">
        <v>29902</v>
      </c>
      <c r="L13690" s="289" t="s">
        <v>280</v>
      </c>
      <c r="M13690" s="289" t="s">
        <v>30442</v>
      </c>
      <c r="N13690" s="289" t="s">
        <v>1438</v>
      </c>
      <c r="O13690" s="289" t="s">
        <v>18284</v>
      </c>
      <c r="P13690" s="289">
        <f>VLOOKUP(CAT_Details[[#This Row],[Delivery Bp Customer Code]],Table6[],2,0)</f>
        <v>3705</v>
      </c>
    </row>
    <row r="13691" spans="1:16" x14ac:dyDescent="0.25">
      <c r="A13691" s="289" t="s">
        <v>17052</v>
      </c>
      <c r="B13691">
        <v>1</v>
      </c>
      <c r="C13691">
        <v>15</v>
      </c>
      <c r="D13691">
        <v>0.1</v>
      </c>
      <c r="E13691" s="289" t="s">
        <v>30135</v>
      </c>
      <c r="F13691">
        <v>5017661820</v>
      </c>
      <c r="G13691" s="276">
        <v>45953</v>
      </c>
      <c r="H13691">
        <v>20251010823425</v>
      </c>
      <c r="I13691">
        <v>7.1999999999999995E-2</v>
      </c>
      <c r="J13691" s="289" t="s">
        <v>438</v>
      </c>
      <c r="K13691" s="289" t="s">
        <v>30136</v>
      </c>
      <c r="L13691" s="289" t="s">
        <v>280</v>
      </c>
      <c r="M13691" s="289" t="s">
        <v>30987</v>
      </c>
      <c r="N13691" s="289" t="s">
        <v>24429</v>
      </c>
      <c r="O13691" s="289" t="s">
        <v>18284</v>
      </c>
      <c r="P13691" s="289">
        <f>VLOOKUP(CAT_Details[[#This Row],[Delivery Bp Customer Code]],Table6[],2,0)</f>
        <v>3705</v>
      </c>
    </row>
    <row r="13692" spans="1:16" x14ac:dyDescent="0.25">
      <c r="A13692" s="289" t="s">
        <v>17052</v>
      </c>
      <c r="B13692">
        <v>1</v>
      </c>
      <c r="C13692">
        <v>27</v>
      </c>
      <c r="D13692">
        <v>0.1</v>
      </c>
      <c r="E13692" s="289" t="s">
        <v>30163</v>
      </c>
      <c r="F13692">
        <v>5017678270</v>
      </c>
      <c r="G13692" s="276">
        <v>45953</v>
      </c>
      <c r="H13692">
        <v>20251014825182</v>
      </c>
      <c r="I13692">
        <v>5.8999999999999997E-2</v>
      </c>
      <c r="J13692" s="289" t="s">
        <v>1047</v>
      </c>
      <c r="K13692" s="289" t="s">
        <v>30164</v>
      </c>
      <c r="L13692" s="289" t="s">
        <v>280</v>
      </c>
      <c r="M13692" s="289" t="s">
        <v>30697</v>
      </c>
      <c r="N13692" s="289" t="s">
        <v>1049</v>
      </c>
      <c r="O13692" s="289" t="s">
        <v>18284</v>
      </c>
      <c r="P13692" s="289">
        <f>VLOOKUP(CAT_Details[[#This Row],[Delivery Bp Customer Code]],Table6[],2,0)</f>
        <v>3705</v>
      </c>
    </row>
    <row r="13693" spans="1:16" x14ac:dyDescent="0.25">
      <c r="A13693" s="289" t="s">
        <v>17052</v>
      </c>
      <c r="B13693">
        <v>8</v>
      </c>
      <c r="C13693">
        <v>1000</v>
      </c>
      <c r="D13693">
        <v>3.2</v>
      </c>
      <c r="E13693" s="289" t="s">
        <v>30171</v>
      </c>
      <c r="F13693">
        <v>5017678484</v>
      </c>
      <c r="G13693" s="276">
        <v>45953</v>
      </c>
      <c r="H13693">
        <v>20251014825661</v>
      </c>
      <c r="I13693">
        <v>11.52</v>
      </c>
      <c r="J13693" s="289" t="s">
        <v>345</v>
      </c>
      <c r="K13693" s="289" t="s">
        <v>30172</v>
      </c>
      <c r="L13693" s="289" t="s">
        <v>280</v>
      </c>
      <c r="M13693" s="289" t="s">
        <v>30699</v>
      </c>
      <c r="N13693" s="289" t="s">
        <v>512</v>
      </c>
      <c r="O13693" s="289" t="s">
        <v>18284</v>
      </c>
      <c r="P13693" s="289">
        <f>VLOOKUP(CAT_Details[[#This Row],[Delivery Bp Customer Code]],Table6[],2,0)</f>
        <v>3705</v>
      </c>
    </row>
    <row r="13694" spans="1:16" x14ac:dyDescent="0.25">
      <c r="A13694" s="289" t="s">
        <v>17052</v>
      </c>
      <c r="B13694">
        <v>2</v>
      </c>
      <c r="C13694">
        <v>14</v>
      </c>
      <c r="D13694">
        <v>0.16</v>
      </c>
      <c r="E13694" s="289" t="s">
        <v>30178</v>
      </c>
      <c r="F13694">
        <v>5017678649</v>
      </c>
      <c r="G13694" s="276">
        <v>45953</v>
      </c>
      <c r="H13694">
        <v>20251014824896</v>
      </c>
      <c r="I13694">
        <v>0.123</v>
      </c>
      <c r="J13694" s="289" t="s">
        <v>345</v>
      </c>
      <c r="K13694" s="289" t="s">
        <v>30179</v>
      </c>
      <c r="L13694" s="289" t="s">
        <v>280</v>
      </c>
      <c r="M13694" s="289" t="s">
        <v>30406</v>
      </c>
      <c r="N13694" s="289" t="s">
        <v>18691</v>
      </c>
      <c r="O13694" s="289" t="s">
        <v>18284</v>
      </c>
      <c r="P13694" s="289">
        <f>VLOOKUP(CAT_Details[[#This Row],[Delivery Bp Customer Code]],Table6[],2,0)</f>
        <v>3705</v>
      </c>
    </row>
    <row r="13695" spans="1:16" x14ac:dyDescent="0.25">
      <c r="A13695" s="289" t="s">
        <v>17052</v>
      </c>
      <c r="B13695">
        <v>1</v>
      </c>
      <c r="C13695">
        <v>20</v>
      </c>
      <c r="D13695">
        <v>0.2</v>
      </c>
      <c r="E13695" s="289" t="s">
        <v>30446</v>
      </c>
      <c r="F13695">
        <v>5017694647</v>
      </c>
      <c r="G13695" s="276">
        <v>45953</v>
      </c>
      <c r="H13695">
        <v>20251016827893</v>
      </c>
      <c r="I13695">
        <v>7.1999999999999995E-2</v>
      </c>
      <c r="J13695" s="289" t="s">
        <v>302</v>
      </c>
      <c r="K13695" s="289" t="s">
        <v>30447</v>
      </c>
      <c r="L13695" s="289" t="s">
        <v>280</v>
      </c>
      <c r="M13695" s="289" t="s">
        <v>30656</v>
      </c>
      <c r="N13695" s="289" t="s">
        <v>18870</v>
      </c>
      <c r="O13695" s="289" t="s">
        <v>18284</v>
      </c>
      <c r="P13695" s="289">
        <f>VLOOKUP(CAT_Details[[#This Row],[Delivery Bp Customer Code]],Table6[],2,0)</f>
        <v>3705</v>
      </c>
    </row>
    <row r="13696" spans="1:16" x14ac:dyDescent="0.25">
      <c r="A13696" s="289" t="s">
        <v>17052</v>
      </c>
      <c r="B13696">
        <v>1</v>
      </c>
      <c r="C13696">
        <v>2</v>
      </c>
      <c r="D13696">
        <v>0.03</v>
      </c>
      <c r="E13696" s="289" t="s">
        <v>30450</v>
      </c>
      <c r="F13696">
        <v>5017694670</v>
      </c>
      <c r="G13696" s="276">
        <v>45953</v>
      </c>
      <c r="H13696">
        <v>20251015826585</v>
      </c>
      <c r="I13696">
        <v>1.2E-2</v>
      </c>
      <c r="J13696" s="289" t="s">
        <v>275</v>
      </c>
      <c r="K13696" s="289" t="s">
        <v>30451</v>
      </c>
      <c r="L13696" s="289" t="s">
        <v>280</v>
      </c>
      <c r="M13696" s="289" t="s">
        <v>30700</v>
      </c>
      <c r="N13696" s="289" t="s">
        <v>18880</v>
      </c>
      <c r="O13696" s="289" t="s">
        <v>18284</v>
      </c>
      <c r="P13696" s="289">
        <f>VLOOKUP(CAT_Details[[#This Row],[Delivery Bp Customer Code]],Table6[],2,0)</f>
        <v>3705</v>
      </c>
    </row>
    <row r="13697" spans="1:16" x14ac:dyDescent="0.25">
      <c r="A13697" s="289" t="s">
        <v>941</v>
      </c>
      <c r="B13697">
        <v>1</v>
      </c>
      <c r="C13697">
        <v>1</v>
      </c>
      <c r="D13697">
        <v>0.02</v>
      </c>
      <c r="E13697" s="289" t="s">
        <v>30474</v>
      </c>
      <c r="F13697">
        <v>5017694622</v>
      </c>
      <c r="G13697" s="276">
        <v>45953</v>
      </c>
      <c r="H13697">
        <v>20251015825968</v>
      </c>
      <c r="I13697">
        <v>8.9999999999999993E-3</v>
      </c>
      <c r="J13697" s="289" t="s">
        <v>350</v>
      </c>
      <c r="K13697" s="289" t="s">
        <v>30475</v>
      </c>
      <c r="L13697" s="289" t="s">
        <v>275</v>
      </c>
      <c r="M13697" s="289" t="s">
        <v>30662</v>
      </c>
      <c r="N13697" s="289" t="s">
        <v>2252</v>
      </c>
      <c r="O13697" s="289" t="s">
        <v>945</v>
      </c>
      <c r="P13697" s="289" t="str">
        <f>VLOOKUP(CAT_Details[[#This Row],[Delivery Bp Customer Code]],Table6[],2,0)</f>
        <v>DK-LW01</v>
      </c>
    </row>
    <row r="13698" spans="1:16" x14ac:dyDescent="0.25">
      <c r="A13698" s="289" t="s">
        <v>3771</v>
      </c>
      <c r="B13698">
        <v>20</v>
      </c>
      <c r="C13698">
        <v>8600</v>
      </c>
      <c r="D13698">
        <v>8.4</v>
      </c>
      <c r="E13698" s="289" t="s">
        <v>30476</v>
      </c>
      <c r="F13698">
        <v>5017694300</v>
      </c>
      <c r="G13698" s="276">
        <v>45953</v>
      </c>
      <c r="H13698">
        <v>20251015826167</v>
      </c>
      <c r="I13698">
        <v>8.6690000000000005</v>
      </c>
      <c r="J13698" s="289" t="s">
        <v>350</v>
      </c>
      <c r="K13698" s="289" t="s">
        <v>30477</v>
      </c>
      <c r="L13698" s="289" t="s">
        <v>275</v>
      </c>
      <c r="M13698" s="289" t="s">
        <v>30662</v>
      </c>
      <c r="N13698" s="289" t="s">
        <v>16110</v>
      </c>
      <c r="O13698" s="289" t="s">
        <v>3775</v>
      </c>
      <c r="P13698" s="289">
        <f>VLOOKUP(CAT_Details[[#This Row],[Delivery Bp Customer Code]],Table6[],2,0)</f>
        <v>3401</v>
      </c>
    </row>
    <row r="13699" spans="1:16" x14ac:dyDescent="0.25">
      <c r="A13699" s="289" t="s">
        <v>3771</v>
      </c>
      <c r="B13699">
        <v>2</v>
      </c>
      <c r="C13699">
        <v>25.6</v>
      </c>
      <c r="D13699">
        <v>0.1</v>
      </c>
      <c r="E13699" s="289" t="s">
        <v>30478</v>
      </c>
      <c r="F13699">
        <v>5017694405</v>
      </c>
      <c r="G13699" s="276">
        <v>45953</v>
      </c>
      <c r="H13699">
        <v>20251016827723</v>
      </c>
      <c r="I13699">
        <v>3.4000000000000002E-2</v>
      </c>
      <c r="J13699" s="289" t="s">
        <v>350</v>
      </c>
      <c r="K13699" s="289" t="s">
        <v>30479</v>
      </c>
      <c r="L13699" s="289" t="s">
        <v>275</v>
      </c>
      <c r="M13699" s="289" t="s">
        <v>30658</v>
      </c>
      <c r="N13699" s="289" t="s">
        <v>3809</v>
      </c>
      <c r="O13699" s="289" t="s">
        <v>3775</v>
      </c>
      <c r="P13699" s="289">
        <f>VLOOKUP(CAT_Details[[#This Row],[Delivery Bp Customer Code]],Table6[],2,0)</f>
        <v>3401</v>
      </c>
    </row>
    <row r="13700" spans="1:16" x14ac:dyDescent="0.25">
      <c r="A13700" s="289" t="s">
        <v>3329</v>
      </c>
      <c r="B13700">
        <v>5</v>
      </c>
      <c r="C13700">
        <v>995</v>
      </c>
      <c r="D13700">
        <v>2.4</v>
      </c>
      <c r="E13700" s="289" t="s">
        <v>29949</v>
      </c>
      <c r="F13700">
        <v>5017646035</v>
      </c>
      <c r="G13700" s="276">
        <v>45953</v>
      </c>
      <c r="H13700">
        <v>20251010823105</v>
      </c>
      <c r="I13700">
        <v>4.8959999999999999</v>
      </c>
      <c r="J13700" s="289" t="s">
        <v>287</v>
      </c>
      <c r="K13700" s="289" t="s">
        <v>29950</v>
      </c>
      <c r="L13700" s="289" t="s">
        <v>275</v>
      </c>
      <c r="M13700" s="289" t="s">
        <v>30489</v>
      </c>
      <c r="N13700" s="289" t="s">
        <v>468</v>
      </c>
      <c r="O13700" s="289" t="s">
        <v>3332</v>
      </c>
      <c r="P13700" s="289">
        <f>VLOOKUP(CAT_Details[[#This Row],[Delivery Bp Customer Code]],Table6[],2,0)</f>
        <v>3402</v>
      </c>
    </row>
    <row r="13701" spans="1:16" x14ac:dyDescent="0.25">
      <c r="A13701" s="289" t="s">
        <v>3329</v>
      </c>
      <c r="B13701">
        <v>5</v>
      </c>
      <c r="C13701">
        <v>1897</v>
      </c>
      <c r="D13701">
        <v>2</v>
      </c>
      <c r="E13701" s="289" t="s">
        <v>29959</v>
      </c>
      <c r="F13701">
        <v>5017646522</v>
      </c>
      <c r="G13701" s="276">
        <v>45953</v>
      </c>
      <c r="H13701">
        <v>20251013824209</v>
      </c>
      <c r="I13701">
        <v>4.8</v>
      </c>
      <c r="J13701" s="289" t="s">
        <v>317</v>
      </c>
      <c r="K13701" s="289" t="s">
        <v>29960</v>
      </c>
      <c r="L13701" s="289" t="s">
        <v>275</v>
      </c>
      <c r="M13701" s="289" t="s">
        <v>30370</v>
      </c>
      <c r="N13701" s="289" t="s">
        <v>3966</v>
      </c>
      <c r="O13701" s="289" t="s">
        <v>3332</v>
      </c>
      <c r="P13701" s="289">
        <f>VLOOKUP(CAT_Details[[#This Row],[Delivery Bp Customer Code]],Table6[],2,0)</f>
        <v>3402</v>
      </c>
    </row>
    <row r="13702" spans="1:16" x14ac:dyDescent="0.25">
      <c r="A13702" s="289" t="s">
        <v>3329</v>
      </c>
      <c r="B13702">
        <v>6</v>
      </c>
      <c r="C13702">
        <v>480</v>
      </c>
      <c r="D13702">
        <v>1.88</v>
      </c>
      <c r="E13702" s="289" t="s">
        <v>29963</v>
      </c>
      <c r="F13702">
        <v>5017646563</v>
      </c>
      <c r="G13702" s="276">
        <v>45953</v>
      </c>
      <c r="H13702">
        <v>20251009821994</v>
      </c>
      <c r="I13702">
        <v>2.8730000000000002</v>
      </c>
      <c r="J13702" s="289" t="s">
        <v>317</v>
      </c>
      <c r="K13702" s="289" t="s">
        <v>29964</v>
      </c>
      <c r="L13702" s="289" t="s">
        <v>275</v>
      </c>
      <c r="M13702" s="289" t="s">
        <v>30370</v>
      </c>
      <c r="N13702" s="289" t="s">
        <v>4189</v>
      </c>
      <c r="O13702" s="289" t="s">
        <v>3332</v>
      </c>
      <c r="P13702" s="289">
        <f>VLOOKUP(CAT_Details[[#This Row],[Delivery Bp Customer Code]],Table6[],2,0)</f>
        <v>3402</v>
      </c>
    </row>
    <row r="13703" spans="1:16" x14ac:dyDescent="0.25">
      <c r="A13703" s="289" t="s">
        <v>3329</v>
      </c>
      <c r="B13703">
        <v>7</v>
      </c>
      <c r="C13703">
        <v>1355</v>
      </c>
      <c r="D13703">
        <v>2.8</v>
      </c>
      <c r="E13703" s="289" t="s">
        <v>30194</v>
      </c>
      <c r="F13703">
        <v>5017661732</v>
      </c>
      <c r="G13703" s="276">
        <v>45953</v>
      </c>
      <c r="H13703">
        <v>20251013824410</v>
      </c>
      <c r="I13703">
        <v>8.016</v>
      </c>
      <c r="J13703" s="289" t="s">
        <v>294</v>
      </c>
      <c r="K13703" s="289" t="s">
        <v>30195</v>
      </c>
      <c r="L13703" s="289" t="s">
        <v>275</v>
      </c>
      <c r="M13703" s="289" t="s">
        <v>30490</v>
      </c>
      <c r="N13703" s="289" t="s">
        <v>555</v>
      </c>
      <c r="O13703" s="289" t="s">
        <v>3332</v>
      </c>
      <c r="P13703" s="289">
        <f>VLOOKUP(CAT_Details[[#This Row],[Delivery Bp Customer Code]],Table6[],2,0)</f>
        <v>3402</v>
      </c>
    </row>
    <row r="13704" spans="1:16" x14ac:dyDescent="0.25">
      <c r="A13704" s="289" t="s">
        <v>3329</v>
      </c>
      <c r="B13704">
        <v>25</v>
      </c>
      <c r="C13704">
        <v>1300</v>
      </c>
      <c r="D13704">
        <v>13.6</v>
      </c>
      <c r="E13704" s="289" t="s">
        <v>30225</v>
      </c>
      <c r="F13704">
        <v>5017678744</v>
      </c>
      <c r="G13704" s="276">
        <v>45953</v>
      </c>
      <c r="H13704">
        <v>20251014825588</v>
      </c>
      <c r="I13704">
        <v>44.55</v>
      </c>
      <c r="J13704" s="289" t="s">
        <v>324</v>
      </c>
      <c r="K13704" s="289" t="s">
        <v>30226</v>
      </c>
      <c r="L13704" s="289" t="s">
        <v>275</v>
      </c>
      <c r="M13704" s="289" t="s">
        <v>30750</v>
      </c>
      <c r="N13704" s="289" t="s">
        <v>4100</v>
      </c>
      <c r="O13704" s="289" t="s">
        <v>3332</v>
      </c>
      <c r="P13704" s="289">
        <f>VLOOKUP(CAT_Details[[#This Row],[Delivery Bp Customer Code]],Table6[],2,0)</f>
        <v>3402</v>
      </c>
    </row>
    <row r="13705" spans="1:16" x14ac:dyDescent="0.25">
      <c r="A13705" s="289" t="s">
        <v>3329</v>
      </c>
      <c r="B13705">
        <v>19</v>
      </c>
      <c r="C13705">
        <v>520</v>
      </c>
      <c r="D13705">
        <v>9.5</v>
      </c>
      <c r="E13705" s="289" t="s">
        <v>30232</v>
      </c>
      <c r="F13705">
        <v>5017678787</v>
      </c>
      <c r="G13705" s="276">
        <v>45953</v>
      </c>
      <c r="H13705">
        <v>20251014825587</v>
      </c>
      <c r="I13705">
        <v>22.8</v>
      </c>
      <c r="J13705" s="289" t="s">
        <v>324</v>
      </c>
      <c r="K13705" s="289" t="s">
        <v>30233</v>
      </c>
      <c r="L13705" s="289" t="s">
        <v>275</v>
      </c>
      <c r="M13705" s="289" t="s">
        <v>30750</v>
      </c>
      <c r="N13705" s="289" t="s">
        <v>4100</v>
      </c>
      <c r="O13705" s="289" t="s">
        <v>3332</v>
      </c>
      <c r="P13705" s="289">
        <f>VLOOKUP(CAT_Details[[#This Row],[Delivery Bp Customer Code]],Table6[],2,0)</f>
        <v>3402</v>
      </c>
    </row>
    <row r="13706" spans="1:16" x14ac:dyDescent="0.25">
      <c r="A13706" s="289" t="s">
        <v>3329</v>
      </c>
      <c r="B13706">
        <v>19</v>
      </c>
      <c r="C13706">
        <v>570</v>
      </c>
      <c r="D13706">
        <v>7.6</v>
      </c>
      <c r="E13706" s="289" t="s">
        <v>30234</v>
      </c>
      <c r="F13706">
        <v>5017678821</v>
      </c>
      <c r="G13706" s="276">
        <v>45953</v>
      </c>
      <c r="H13706">
        <v>20251015826688</v>
      </c>
      <c r="I13706">
        <v>18.239999999999998</v>
      </c>
      <c r="J13706" s="289" t="s">
        <v>324</v>
      </c>
      <c r="K13706" s="289" t="s">
        <v>30235</v>
      </c>
      <c r="L13706" s="289" t="s">
        <v>275</v>
      </c>
      <c r="M13706" s="289" t="s">
        <v>30369</v>
      </c>
      <c r="N13706" s="289" t="s">
        <v>3571</v>
      </c>
      <c r="O13706" s="289" t="s">
        <v>3332</v>
      </c>
      <c r="P13706" s="289">
        <f>VLOOKUP(CAT_Details[[#This Row],[Delivery Bp Customer Code]],Table6[],2,0)</f>
        <v>3402</v>
      </c>
    </row>
    <row r="13707" spans="1:16" x14ac:dyDescent="0.25">
      <c r="A13707" s="289" t="s">
        <v>3329</v>
      </c>
      <c r="B13707">
        <v>1</v>
      </c>
      <c r="C13707">
        <v>70</v>
      </c>
      <c r="D13707">
        <v>0.2</v>
      </c>
      <c r="E13707" s="289" t="s">
        <v>30236</v>
      </c>
      <c r="F13707">
        <v>5017678822</v>
      </c>
      <c r="G13707" s="276">
        <v>45953</v>
      </c>
      <c r="H13707">
        <v>20251015826752</v>
      </c>
      <c r="I13707">
        <v>0.192</v>
      </c>
      <c r="J13707" s="289" t="s">
        <v>324</v>
      </c>
      <c r="K13707" s="289" t="s">
        <v>30237</v>
      </c>
      <c r="L13707" s="289" t="s">
        <v>275</v>
      </c>
      <c r="M13707" s="289" t="s">
        <v>30656</v>
      </c>
      <c r="N13707" s="289" t="s">
        <v>16153</v>
      </c>
      <c r="O13707" s="289" t="s">
        <v>3332</v>
      </c>
      <c r="P13707" s="289">
        <f>VLOOKUP(CAT_Details[[#This Row],[Delivery Bp Customer Code]],Table6[],2,0)</f>
        <v>3402</v>
      </c>
    </row>
    <row r="13708" spans="1:16" x14ac:dyDescent="0.25">
      <c r="A13708" s="289" t="s">
        <v>3329</v>
      </c>
      <c r="B13708">
        <v>2</v>
      </c>
      <c r="C13708">
        <v>1240</v>
      </c>
      <c r="D13708">
        <v>0.8</v>
      </c>
      <c r="E13708" s="289" t="s">
        <v>30491</v>
      </c>
      <c r="F13708">
        <v>5017694320</v>
      </c>
      <c r="G13708" s="276">
        <v>45953</v>
      </c>
      <c r="H13708">
        <v>20251016827523</v>
      </c>
      <c r="I13708">
        <v>1.1519999999999999</v>
      </c>
      <c r="J13708" s="289" t="s">
        <v>350</v>
      </c>
      <c r="K13708" s="289" t="s">
        <v>30492</v>
      </c>
      <c r="L13708" s="289" t="s">
        <v>275</v>
      </c>
      <c r="M13708" s="289" t="s">
        <v>30659</v>
      </c>
      <c r="N13708" s="289" t="s">
        <v>3804</v>
      </c>
      <c r="O13708" s="289" t="s">
        <v>3332</v>
      </c>
      <c r="P13708" s="289">
        <f>VLOOKUP(CAT_Details[[#This Row],[Delivery Bp Customer Code]],Table6[],2,0)</f>
        <v>3402</v>
      </c>
    </row>
    <row r="13709" spans="1:16" x14ac:dyDescent="0.25">
      <c r="A13709" s="289" t="s">
        <v>3329</v>
      </c>
      <c r="B13709">
        <v>2</v>
      </c>
      <c r="C13709">
        <v>840</v>
      </c>
      <c r="D13709">
        <v>0.8</v>
      </c>
      <c r="E13709" s="289" t="s">
        <v>30491</v>
      </c>
      <c r="F13709">
        <v>5017694321</v>
      </c>
      <c r="G13709" s="276">
        <v>45953</v>
      </c>
      <c r="H13709">
        <v>20251016827255</v>
      </c>
      <c r="I13709">
        <v>1.1519999999999999</v>
      </c>
      <c r="J13709" s="289" t="s">
        <v>350</v>
      </c>
      <c r="K13709" s="289" t="s">
        <v>30493</v>
      </c>
      <c r="L13709" s="289" t="s">
        <v>275</v>
      </c>
      <c r="M13709" s="289" t="s">
        <v>30659</v>
      </c>
      <c r="N13709" s="289" t="s">
        <v>3804</v>
      </c>
      <c r="O13709" s="289" t="s">
        <v>3332</v>
      </c>
      <c r="P13709" s="289">
        <f>VLOOKUP(CAT_Details[[#This Row],[Delivery Bp Customer Code]],Table6[],2,0)</f>
        <v>3402</v>
      </c>
    </row>
    <row r="13710" spans="1:16" x14ac:dyDescent="0.25">
      <c r="A13710" s="289" t="s">
        <v>3329</v>
      </c>
      <c r="B13710">
        <v>5</v>
      </c>
      <c r="C13710">
        <v>2150</v>
      </c>
      <c r="D13710">
        <v>2</v>
      </c>
      <c r="E13710" s="289" t="s">
        <v>30491</v>
      </c>
      <c r="F13710">
        <v>5017694322</v>
      </c>
      <c r="G13710" s="276">
        <v>45953</v>
      </c>
      <c r="H13710">
        <v>20251013824540</v>
      </c>
      <c r="I13710">
        <v>2.88</v>
      </c>
      <c r="J13710" s="289" t="s">
        <v>350</v>
      </c>
      <c r="K13710" s="289" t="s">
        <v>30494</v>
      </c>
      <c r="L13710" s="289" t="s">
        <v>275</v>
      </c>
      <c r="M13710" s="289" t="s">
        <v>30659</v>
      </c>
      <c r="N13710" s="289" t="s">
        <v>3804</v>
      </c>
      <c r="O13710" s="289" t="s">
        <v>3332</v>
      </c>
      <c r="P13710" s="289">
        <f>VLOOKUP(CAT_Details[[#This Row],[Delivery Bp Customer Code]],Table6[],2,0)</f>
        <v>3402</v>
      </c>
    </row>
    <row r="13711" spans="1:16" x14ac:dyDescent="0.25">
      <c r="A13711" s="289" t="s">
        <v>3329</v>
      </c>
      <c r="B13711">
        <v>1</v>
      </c>
      <c r="C13711">
        <v>58</v>
      </c>
      <c r="D13711">
        <v>0.2</v>
      </c>
      <c r="E13711" s="289" t="s">
        <v>30497</v>
      </c>
      <c r="F13711">
        <v>5017694533</v>
      </c>
      <c r="G13711" s="276">
        <v>45953</v>
      </c>
      <c r="H13711">
        <v>20251013824413</v>
      </c>
      <c r="I13711">
        <v>0.44600000000000001</v>
      </c>
      <c r="J13711" s="289" t="s">
        <v>350</v>
      </c>
      <c r="K13711" s="289" t="s">
        <v>30498</v>
      </c>
      <c r="L13711" s="289" t="s">
        <v>275</v>
      </c>
      <c r="M13711" s="289" t="s">
        <v>30658</v>
      </c>
      <c r="N13711" s="289" t="s">
        <v>704</v>
      </c>
      <c r="O13711" s="289" t="s">
        <v>3332</v>
      </c>
      <c r="P13711" s="289">
        <f>VLOOKUP(CAT_Details[[#This Row],[Delivery Bp Customer Code]],Table6[],2,0)</f>
        <v>3402</v>
      </c>
    </row>
    <row r="13712" spans="1:16" x14ac:dyDescent="0.25">
      <c r="A13712" s="289" t="s">
        <v>3329</v>
      </c>
      <c r="B13712">
        <v>1</v>
      </c>
      <c r="C13712">
        <v>209</v>
      </c>
      <c r="D13712">
        <v>0.4</v>
      </c>
      <c r="E13712" s="289" t="s">
        <v>30499</v>
      </c>
      <c r="F13712">
        <v>5017694577</v>
      </c>
      <c r="G13712" s="276">
        <v>45953</v>
      </c>
      <c r="H13712">
        <v>20251008821435</v>
      </c>
      <c r="I13712">
        <v>0.96</v>
      </c>
      <c r="J13712" s="289" t="s">
        <v>280</v>
      </c>
      <c r="K13712" s="289" t="s">
        <v>30500</v>
      </c>
      <c r="L13712" s="289" t="s">
        <v>275</v>
      </c>
      <c r="M13712" s="289" t="s">
        <v>30752</v>
      </c>
      <c r="N13712" s="289" t="s">
        <v>619</v>
      </c>
      <c r="O13712" s="289" t="s">
        <v>3332</v>
      </c>
      <c r="P13712" s="289">
        <f>VLOOKUP(CAT_Details[[#This Row],[Delivery Bp Customer Code]],Table6[],2,0)</f>
        <v>3402</v>
      </c>
    </row>
    <row r="13713" spans="1:16" x14ac:dyDescent="0.25">
      <c r="A13713" s="289" t="s">
        <v>3329</v>
      </c>
      <c r="B13713">
        <v>2</v>
      </c>
      <c r="C13713">
        <v>450</v>
      </c>
      <c r="D13713">
        <v>0.8</v>
      </c>
      <c r="E13713" s="289" t="s">
        <v>30499</v>
      </c>
      <c r="F13713">
        <v>5017694578</v>
      </c>
      <c r="G13713" s="276">
        <v>45953</v>
      </c>
      <c r="H13713">
        <v>20251008821431</v>
      </c>
      <c r="I13713">
        <v>1.92</v>
      </c>
      <c r="J13713" s="289" t="s">
        <v>280</v>
      </c>
      <c r="K13713" s="289" t="s">
        <v>30501</v>
      </c>
      <c r="L13713" s="289" t="s">
        <v>275</v>
      </c>
      <c r="M13713" s="289" t="s">
        <v>30752</v>
      </c>
      <c r="N13713" s="289" t="s">
        <v>619</v>
      </c>
      <c r="O13713" s="289" t="s">
        <v>3332</v>
      </c>
      <c r="P13713" s="289">
        <f>VLOOKUP(CAT_Details[[#This Row],[Delivery Bp Customer Code]],Table6[],2,0)</f>
        <v>3402</v>
      </c>
    </row>
    <row r="13714" spans="1:16" x14ac:dyDescent="0.25">
      <c r="A13714" s="289" t="s">
        <v>3329</v>
      </c>
      <c r="B13714">
        <v>3</v>
      </c>
      <c r="C13714">
        <v>36.200000000000003</v>
      </c>
      <c r="D13714">
        <v>0.22</v>
      </c>
      <c r="E13714" s="289" t="s">
        <v>30502</v>
      </c>
      <c r="F13714">
        <v>5017694583</v>
      </c>
      <c r="G13714" s="276">
        <v>45953</v>
      </c>
      <c r="H13714">
        <v>20251016827105</v>
      </c>
      <c r="I13714">
        <v>0.21</v>
      </c>
      <c r="J13714" s="289" t="s">
        <v>350</v>
      </c>
      <c r="K13714" s="289" t="s">
        <v>30503</v>
      </c>
      <c r="L13714" s="289" t="s">
        <v>275</v>
      </c>
      <c r="M13714" s="289" t="s">
        <v>30658</v>
      </c>
      <c r="N13714" s="289" t="s">
        <v>3173</v>
      </c>
      <c r="O13714" s="289" t="s">
        <v>3332</v>
      </c>
      <c r="P13714" s="289">
        <f>VLOOKUP(CAT_Details[[#This Row],[Delivery Bp Customer Code]],Table6[],2,0)</f>
        <v>3402</v>
      </c>
    </row>
    <row r="13715" spans="1:16" x14ac:dyDescent="0.25">
      <c r="A13715" s="289" t="s">
        <v>3329</v>
      </c>
      <c r="B13715">
        <v>1</v>
      </c>
      <c r="C13715">
        <v>250</v>
      </c>
      <c r="D13715">
        <v>0.2</v>
      </c>
      <c r="E13715" s="289" t="s">
        <v>30504</v>
      </c>
      <c r="F13715">
        <v>5017694613</v>
      </c>
      <c r="G13715" s="276">
        <v>45953</v>
      </c>
      <c r="H13715">
        <v>20251015826719</v>
      </c>
      <c r="I13715">
        <v>0.40799999999999997</v>
      </c>
      <c r="J13715" s="289" t="s">
        <v>350</v>
      </c>
      <c r="K13715" s="289" t="s">
        <v>30505</v>
      </c>
      <c r="L13715" s="289" t="s">
        <v>275</v>
      </c>
      <c r="M13715" s="289" t="s">
        <v>30659</v>
      </c>
      <c r="N13715" s="289" t="s">
        <v>544</v>
      </c>
      <c r="O13715" s="289" t="s">
        <v>3332</v>
      </c>
      <c r="P13715" s="289">
        <f>VLOOKUP(CAT_Details[[#This Row],[Delivery Bp Customer Code]],Table6[],2,0)</f>
        <v>3402</v>
      </c>
    </row>
    <row r="13716" spans="1:16" x14ac:dyDescent="0.25">
      <c r="A13716" s="289" t="s">
        <v>3329</v>
      </c>
      <c r="B13716">
        <v>2</v>
      </c>
      <c r="C13716">
        <v>76</v>
      </c>
      <c r="D13716">
        <v>0.4</v>
      </c>
      <c r="E13716" s="289" t="s">
        <v>30509</v>
      </c>
      <c r="F13716">
        <v>5017694683</v>
      </c>
      <c r="G13716" s="276">
        <v>45953</v>
      </c>
      <c r="H13716">
        <v>20251013824595</v>
      </c>
      <c r="I13716">
        <v>0.432</v>
      </c>
      <c r="J13716" s="289" t="s">
        <v>350</v>
      </c>
      <c r="K13716" s="289" t="s">
        <v>30510</v>
      </c>
      <c r="L13716" s="289" t="s">
        <v>275</v>
      </c>
      <c r="M13716" s="289" t="s">
        <v>30658</v>
      </c>
      <c r="N13716" s="289" t="s">
        <v>540</v>
      </c>
      <c r="O13716" s="289" t="s">
        <v>3332</v>
      </c>
      <c r="P13716" s="289">
        <f>VLOOKUP(CAT_Details[[#This Row],[Delivery Bp Customer Code]],Table6[],2,0)</f>
        <v>3402</v>
      </c>
    </row>
    <row r="13717" spans="1:16" x14ac:dyDescent="0.25">
      <c r="A13717" s="289" t="s">
        <v>3329</v>
      </c>
      <c r="B13717">
        <v>6</v>
      </c>
      <c r="C13717">
        <v>1300</v>
      </c>
      <c r="D13717">
        <v>2.4700000000000002</v>
      </c>
      <c r="E13717" s="289" t="s">
        <v>30511</v>
      </c>
      <c r="F13717">
        <v>5017694698</v>
      </c>
      <c r="G13717" s="276">
        <v>45953</v>
      </c>
      <c r="H13717">
        <v>20251013824580</v>
      </c>
      <c r="I13717">
        <v>7.7119999999999997</v>
      </c>
      <c r="J13717" s="289" t="s">
        <v>350</v>
      </c>
      <c r="K13717" s="289" t="s">
        <v>30512</v>
      </c>
      <c r="L13717" s="289" t="s">
        <v>275</v>
      </c>
      <c r="M13717" s="289" t="s">
        <v>30659</v>
      </c>
      <c r="N13717" s="289" t="s">
        <v>5415</v>
      </c>
      <c r="O13717" s="289" t="s">
        <v>3332</v>
      </c>
      <c r="P13717" s="289">
        <f>VLOOKUP(CAT_Details[[#This Row],[Delivery Bp Customer Code]],Table6[],2,0)</f>
        <v>3402</v>
      </c>
    </row>
    <row r="13718" spans="1:16" x14ac:dyDescent="0.25">
      <c r="A13718" s="289" t="s">
        <v>3329</v>
      </c>
      <c r="B13718">
        <v>1</v>
      </c>
      <c r="C13718">
        <v>300</v>
      </c>
      <c r="D13718">
        <v>0.5</v>
      </c>
      <c r="E13718" s="289" t="s">
        <v>30511</v>
      </c>
      <c r="F13718">
        <v>5017694699</v>
      </c>
      <c r="G13718" s="276">
        <v>45953</v>
      </c>
      <c r="H13718">
        <v>20251014825180</v>
      </c>
      <c r="I13718">
        <v>1.44</v>
      </c>
      <c r="J13718" s="289" t="s">
        <v>350</v>
      </c>
      <c r="K13718" s="289" t="s">
        <v>30513</v>
      </c>
      <c r="L13718" s="289" t="s">
        <v>275</v>
      </c>
      <c r="M13718" s="289" t="s">
        <v>30659</v>
      </c>
      <c r="N13718" s="289" t="s">
        <v>5415</v>
      </c>
      <c r="O13718" s="289" t="s">
        <v>3332</v>
      </c>
      <c r="P13718" s="289">
        <f>VLOOKUP(CAT_Details[[#This Row],[Delivery Bp Customer Code]],Table6[],2,0)</f>
        <v>3402</v>
      </c>
    </row>
    <row r="13719" spans="1:16" x14ac:dyDescent="0.25">
      <c r="A13719" s="289" t="s">
        <v>3329</v>
      </c>
      <c r="B13719">
        <v>3</v>
      </c>
      <c r="C13719">
        <v>350</v>
      </c>
      <c r="D13719">
        <v>1.2</v>
      </c>
      <c r="E13719" s="289" t="s">
        <v>30416</v>
      </c>
      <c r="F13719">
        <v>5017694721</v>
      </c>
      <c r="G13719" s="276">
        <v>45953</v>
      </c>
      <c r="H13719">
        <v>20251014824909</v>
      </c>
      <c r="I13719">
        <v>2.7080000000000002</v>
      </c>
      <c r="J13719" s="289" t="s">
        <v>350</v>
      </c>
      <c r="K13719" s="289" t="s">
        <v>30514</v>
      </c>
      <c r="L13719" s="289" t="s">
        <v>275</v>
      </c>
      <c r="M13719" s="289" t="s">
        <v>30658</v>
      </c>
      <c r="N13719" s="289" t="s">
        <v>15910</v>
      </c>
      <c r="O13719" s="289" t="s">
        <v>3332</v>
      </c>
      <c r="P13719" s="289">
        <f>VLOOKUP(CAT_Details[[#This Row],[Delivery Bp Customer Code]],Table6[],2,0)</f>
        <v>3402</v>
      </c>
    </row>
    <row r="13720" spans="1:16" x14ac:dyDescent="0.25">
      <c r="A13720" s="289" t="s">
        <v>3329</v>
      </c>
      <c r="B13720">
        <v>1</v>
      </c>
      <c r="C13720">
        <v>16</v>
      </c>
      <c r="D13720">
        <v>0.08</v>
      </c>
      <c r="E13720" s="289" t="s">
        <v>30525</v>
      </c>
      <c r="F13720">
        <v>5017710439</v>
      </c>
      <c r="G13720" s="276">
        <v>45953</v>
      </c>
      <c r="H13720">
        <v>20251016827449</v>
      </c>
      <c r="I13720">
        <v>7.1999999999999995E-2</v>
      </c>
      <c r="J13720" s="289" t="s">
        <v>302</v>
      </c>
      <c r="K13720" s="289" t="s">
        <v>30526</v>
      </c>
      <c r="L13720" s="289" t="s">
        <v>275</v>
      </c>
      <c r="M13720" s="289" t="s">
        <v>30702</v>
      </c>
      <c r="N13720" s="289" t="s">
        <v>15493</v>
      </c>
      <c r="O13720" s="289" t="s">
        <v>3332</v>
      </c>
      <c r="P13720" s="289">
        <f>VLOOKUP(CAT_Details[[#This Row],[Delivery Bp Customer Code]],Table6[],2,0)</f>
        <v>3402</v>
      </c>
    </row>
    <row r="13721" spans="1:16" x14ac:dyDescent="0.25">
      <c r="A13721" s="289" t="s">
        <v>3329</v>
      </c>
      <c r="B13721">
        <v>13</v>
      </c>
      <c r="C13721">
        <v>5312</v>
      </c>
      <c r="D13721">
        <v>5.2</v>
      </c>
      <c r="E13721" s="289" t="s">
        <v>30527</v>
      </c>
      <c r="F13721">
        <v>5017710553</v>
      </c>
      <c r="G13721" s="276">
        <v>45953</v>
      </c>
      <c r="H13721">
        <v>20251016827046</v>
      </c>
      <c r="I13721">
        <v>7.4880000000000004</v>
      </c>
      <c r="J13721" s="289" t="s">
        <v>350</v>
      </c>
      <c r="K13721" s="289" t="s">
        <v>30528</v>
      </c>
      <c r="L13721" s="289" t="s">
        <v>275</v>
      </c>
      <c r="M13721" s="289" t="s">
        <v>30660</v>
      </c>
      <c r="N13721" s="289" t="s">
        <v>3793</v>
      </c>
      <c r="O13721" s="289" t="s">
        <v>3332</v>
      </c>
      <c r="P13721" s="289">
        <f>VLOOKUP(CAT_Details[[#This Row],[Delivery Bp Customer Code]],Table6[],2,0)</f>
        <v>3402</v>
      </c>
    </row>
    <row r="13722" spans="1:16" x14ac:dyDescent="0.25">
      <c r="A13722" s="289" t="s">
        <v>76</v>
      </c>
      <c r="B13722">
        <v>2</v>
      </c>
      <c r="C13722">
        <v>49</v>
      </c>
      <c r="D13722">
        <v>0.21</v>
      </c>
      <c r="E13722" s="289" t="s">
        <v>30246</v>
      </c>
      <c r="F13722">
        <v>5017661824</v>
      </c>
      <c r="G13722" s="276">
        <v>45953</v>
      </c>
      <c r="H13722">
        <v>20251014824967</v>
      </c>
      <c r="I13722">
        <v>0.1</v>
      </c>
      <c r="J13722" s="289" t="s">
        <v>294</v>
      </c>
      <c r="K13722" s="289" t="s">
        <v>30247</v>
      </c>
      <c r="L13722" s="289" t="s">
        <v>275</v>
      </c>
      <c r="M13722" s="289" t="s">
        <v>31046</v>
      </c>
      <c r="N13722" s="289" t="s">
        <v>1413</v>
      </c>
      <c r="O13722" s="289" t="s">
        <v>16049</v>
      </c>
      <c r="P13722" s="289" t="str">
        <f>VLOOKUP(CAT_Details[[#This Row],[Delivery Bp Customer Code]],Table6[],2,0)</f>
        <v>MZ02</v>
      </c>
    </row>
    <row r="13723" spans="1:16" x14ac:dyDescent="0.25">
      <c r="A13723" s="289" t="s">
        <v>76</v>
      </c>
      <c r="B13723">
        <v>2</v>
      </c>
      <c r="C13723">
        <v>229</v>
      </c>
      <c r="D13723">
        <v>0.6</v>
      </c>
      <c r="E13723" s="289" t="s">
        <v>30248</v>
      </c>
      <c r="F13723">
        <v>5017661980</v>
      </c>
      <c r="G13723" s="276">
        <v>45953</v>
      </c>
      <c r="H13723">
        <v>20251014825084</v>
      </c>
      <c r="I13723">
        <v>1.44</v>
      </c>
      <c r="J13723" s="289" t="s">
        <v>324</v>
      </c>
      <c r="K13723" s="289" t="s">
        <v>30249</v>
      </c>
      <c r="L13723" s="289" t="s">
        <v>275</v>
      </c>
      <c r="M13723" s="289" t="s">
        <v>30374</v>
      </c>
      <c r="N13723" s="289" t="s">
        <v>375</v>
      </c>
      <c r="O13723" s="289" t="s">
        <v>16049</v>
      </c>
      <c r="P13723" s="289" t="str">
        <f>VLOOKUP(CAT_Details[[#This Row],[Delivery Bp Customer Code]],Table6[],2,0)</f>
        <v>MZ02</v>
      </c>
    </row>
    <row r="13724" spans="1:16" x14ac:dyDescent="0.25">
      <c r="A13724" s="289" t="s">
        <v>76</v>
      </c>
      <c r="B13724">
        <v>1</v>
      </c>
      <c r="C13724">
        <v>25</v>
      </c>
      <c r="D13724">
        <v>0.08</v>
      </c>
      <c r="E13724" s="289" t="s">
        <v>30260</v>
      </c>
      <c r="F13724">
        <v>5017678231</v>
      </c>
      <c r="G13724" s="276">
        <v>45953</v>
      </c>
      <c r="H13724">
        <v>20251013824145</v>
      </c>
      <c r="I13724">
        <v>4.4999999999999998E-2</v>
      </c>
      <c r="J13724" s="289" t="s">
        <v>324</v>
      </c>
      <c r="K13724" s="289" t="s">
        <v>30261</v>
      </c>
      <c r="L13724" s="289" t="s">
        <v>275</v>
      </c>
      <c r="M13724" s="289" t="s">
        <v>30656</v>
      </c>
      <c r="N13724" s="289" t="s">
        <v>17202</v>
      </c>
      <c r="O13724" s="289" t="s">
        <v>16049</v>
      </c>
      <c r="P13724" s="289" t="str">
        <f>VLOOKUP(CAT_Details[[#This Row],[Delivery Bp Customer Code]],Table6[],2,0)</f>
        <v>MZ02</v>
      </c>
    </row>
    <row r="13725" spans="1:16" x14ac:dyDescent="0.25">
      <c r="A13725" s="289" t="s">
        <v>76</v>
      </c>
      <c r="B13725">
        <v>2</v>
      </c>
      <c r="C13725">
        <v>192</v>
      </c>
      <c r="D13725">
        <v>0.4</v>
      </c>
      <c r="E13725" s="289" t="s">
        <v>30262</v>
      </c>
      <c r="F13725">
        <v>5017678775</v>
      </c>
      <c r="G13725" s="276">
        <v>45953</v>
      </c>
      <c r="H13725">
        <v>20251014825064</v>
      </c>
      <c r="I13725">
        <v>0.38400000000000001</v>
      </c>
      <c r="J13725" s="289" t="s">
        <v>324</v>
      </c>
      <c r="K13725" s="289" t="s">
        <v>30263</v>
      </c>
      <c r="L13725" s="289" t="s">
        <v>275</v>
      </c>
      <c r="M13725" s="289" t="s">
        <v>30785</v>
      </c>
      <c r="N13725" s="289" t="s">
        <v>508</v>
      </c>
      <c r="O13725" s="289" t="s">
        <v>16049</v>
      </c>
      <c r="P13725" s="289" t="str">
        <f>VLOOKUP(CAT_Details[[#This Row],[Delivery Bp Customer Code]],Table6[],2,0)</f>
        <v>MZ02</v>
      </c>
    </row>
    <row r="13726" spans="1:16" x14ac:dyDescent="0.25">
      <c r="A13726" s="289" t="s">
        <v>76</v>
      </c>
      <c r="B13726">
        <v>1</v>
      </c>
      <c r="C13726">
        <v>195</v>
      </c>
      <c r="D13726">
        <v>0.4</v>
      </c>
      <c r="E13726" s="289" t="s">
        <v>30534</v>
      </c>
      <c r="F13726">
        <v>5017694323</v>
      </c>
      <c r="G13726" s="276">
        <v>45953</v>
      </c>
      <c r="H13726">
        <v>20251016827355</v>
      </c>
      <c r="I13726">
        <v>0.96</v>
      </c>
      <c r="J13726" s="289" t="s">
        <v>350</v>
      </c>
      <c r="K13726" s="289" t="s">
        <v>30535</v>
      </c>
      <c r="L13726" s="289" t="s">
        <v>275</v>
      </c>
      <c r="M13726" s="289" t="s">
        <v>30658</v>
      </c>
      <c r="N13726" s="289" t="s">
        <v>602</v>
      </c>
      <c r="O13726" s="289" t="s">
        <v>16049</v>
      </c>
      <c r="P13726" s="289" t="str">
        <f>VLOOKUP(CAT_Details[[#This Row],[Delivery Bp Customer Code]],Table6[],2,0)</f>
        <v>MZ02</v>
      </c>
    </row>
    <row r="13727" spans="1:16" x14ac:dyDescent="0.25">
      <c r="A13727" s="289" t="s">
        <v>76</v>
      </c>
      <c r="B13727">
        <v>1</v>
      </c>
      <c r="C13727">
        <v>4</v>
      </c>
      <c r="D13727">
        <v>0.06</v>
      </c>
      <c r="E13727" s="289" t="s">
        <v>30416</v>
      </c>
      <c r="F13727">
        <v>5017694722</v>
      </c>
      <c r="G13727" s="276">
        <v>45953</v>
      </c>
      <c r="H13727">
        <v>20251016827361</v>
      </c>
      <c r="I13727">
        <v>2.8000000000000001E-2</v>
      </c>
      <c r="J13727" s="289" t="s">
        <v>350</v>
      </c>
      <c r="K13727" s="289" t="s">
        <v>30545</v>
      </c>
      <c r="L13727" s="289" t="s">
        <v>275</v>
      </c>
      <c r="M13727" s="289" t="s">
        <v>30658</v>
      </c>
      <c r="N13727" s="289" t="s">
        <v>15910</v>
      </c>
      <c r="O13727" s="289" t="s">
        <v>16049</v>
      </c>
      <c r="P13727" s="289" t="str">
        <f>VLOOKUP(CAT_Details[[#This Row],[Delivery Bp Customer Code]],Table6[],2,0)</f>
        <v>MZ02</v>
      </c>
    </row>
    <row r="13728" spans="1:16" x14ac:dyDescent="0.25">
      <c r="A13728" s="289" t="s">
        <v>74</v>
      </c>
      <c r="B13728">
        <v>6</v>
      </c>
      <c r="C13728">
        <v>2400</v>
      </c>
      <c r="D13728">
        <v>3</v>
      </c>
      <c r="E13728" s="289" t="s">
        <v>30024</v>
      </c>
      <c r="F13728">
        <v>5017646332</v>
      </c>
      <c r="G13728" s="276">
        <v>45953</v>
      </c>
      <c r="H13728">
        <v>20251013824630</v>
      </c>
      <c r="I13728">
        <v>7.2</v>
      </c>
      <c r="J13728" s="289" t="s">
        <v>287</v>
      </c>
      <c r="K13728" s="289" t="s">
        <v>30025</v>
      </c>
      <c r="L13728" s="289" t="s">
        <v>275</v>
      </c>
      <c r="M13728" s="289" t="s">
        <v>30489</v>
      </c>
      <c r="N13728" s="289" t="s">
        <v>20548</v>
      </c>
      <c r="O13728" s="289" t="s">
        <v>22256</v>
      </c>
      <c r="P13728" s="289" t="str">
        <f>VLOOKUP(CAT_Details[[#This Row],[Delivery Bp Customer Code]],Table6[],2,0)</f>
        <v>DX01-L5</v>
      </c>
    </row>
    <row r="13729" spans="1:16" x14ac:dyDescent="0.25">
      <c r="A13729" s="289" t="s">
        <v>74</v>
      </c>
      <c r="B13729">
        <v>26</v>
      </c>
      <c r="C13729">
        <v>412</v>
      </c>
      <c r="D13729">
        <v>1.1399999999999999</v>
      </c>
      <c r="E13729" s="289" t="s">
        <v>30246</v>
      </c>
      <c r="F13729">
        <v>5017661826</v>
      </c>
      <c r="G13729" s="276">
        <v>45953</v>
      </c>
      <c r="H13729">
        <v>20251014824973</v>
      </c>
      <c r="I13729">
        <v>0.68899999999999995</v>
      </c>
      <c r="J13729" s="289" t="s">
        <v>294</v>
      </c>
      <c r="K13729" s="289" t="s">
        <v>30282</v>
      </c>
      <c r="L13729" s="289" t="s">
        <v>275</v>
      </c>
      <c r="M13729" s="289" t="s">
        <v>30740</v>
      </c>
      <c r="N13729" s="289" t="s">
        <v>1413</v>
      </c>
      <c r="O13729" s="289" t="s">
        <v>22256</v>
      </c>
      <c r="P13729" s="289" t="str">
        <f>VLOOKUP(CAT_Details[[#This Row],[Delivery Bp Customer Code]],Table6[],2,0)</f>
        <v>DX01-L5</v>
      </c>
    </row>
    <row r="13730" spans="1:16" x14ac:dyDescent="0.25">
      <c r="A13730" s="289" t="s">
        <v>74</v>
      </c>
      <c r="B13730">
        <v>39</v>
      </c>
      <c r="C13730">
        <v>14700</v>
      </c>
      <c r="D13730">
        <v>13.6</v>
      </c>
      <c r="E13730" s="289" t="s">
        <v>30287</v>
      </c>
      <c r="F13730">
        <v>5017662268</v>
      </c>
      <c r="G13730" s="276">
        <v>45953</v>
      </c>
      <c r="H13730">
        <v>20251009822847</v>
      </c>
      <c r="I13730">
        <v>37.44</v>
      </c>
      <c r="J13730" s="289" t="s">
        <v>383</v>
      </c>
      <c r="K13730" s="289" t="s">
        <v>30288</v>
      </c>
      <c r="L13730" s="289" t="s">
        <v>275</v>
      </c>
      <c r="M13730" s="289" t="s">
        <v>30805</v>
      </c>
      <c r="N13730" s="289" t="s">
        <v>386</v>
      </c>
      <c r="O13730" s="289" t="s">
        <v>22256</v>
      </c>
      <c r="P13730" s="289" t="str">
        <f>VLOOKUP(CAT_Details[[#This Row],[Delivery Bp Customer Code]],Table6[],2,0)</f>
        <v>DX01-L5</v>
      </c>
    </row>
    <row r="13731" spans="1:16" x14ac:dyDescent="0.25">
      <c r="A13731" s="289" t="s">
        <v>74</v>
      </c>
      <c r="B13731">
        <v>2</v>
      </c>
      <c r="C13731">
        <v>110</v>
      </c>
      <c r="D13731">
        <v>1.0900000000000001</v>
      </c>
      <c r="E13731" s="289" t="s">
        <v>30295</v>
      </c>
      <c r="F13731">
        <v>5017662568</v>
      </c>
      <c r="G13731" s="276">
        <v>45953</v>
      </c>
      <c r="H13731">
        <v>20251006819073</v>
      </c>
      <c r="I13731">
        <v>2.9369999999999998</v>
      </c>
      <c r="J13731" s="289" t="s">
        <v>294</v>
      </c>
      <c r="K13731" s="289" t="s">
        <v>30296</v>
      </c>
      <c r="L13731" s="289" t="s">
        <v>275</v>
      </c>
      <c r="M13731" s="289" t="s">
        <v>30806</v>
      </c>
      <c r="N13731" s="289" t="s">
        <v>5685</v>
      </c>
      <c r="O13731" s="289" t="s">
        <v>22256</v>
      </c>
      <c r="P13731" s="289" t="str">
        <f>VLOOKUP(CAT_Details[[#This Row],[Delivery Bp Customer Code]],Table6[],2,0)</f>
        <v>DX01-L5</v>
      </c>
    </row>
    <row r="13732" spans="1:16" x14ac:dyDescent="0.25">
      <c r="A13732" s="289" t="s">
        <v>74</v>
      </c>
      <c r="B13732">
        <v>15</v>
      </c>
      <c r="C13732">
        <v>905</v>
      </c>
      <c r="D13732">
        <v>8.14</v>
      </c>
      <c r="E13732" s="289" t="s">
        <v>30295</v>
      </c>
      <c r="F13732">
        <v>5017662570</v>
      </c>
      <c r="G13732" s="276">
        <v>45953</v>
      </c>
      <c r="H13732">
        <v>20251006819070</v>
      </c>
      <c r="I13732">
        <v>21.911000000000001</v>
      </c>
      <c r="J13732" s="289" t="s">
        <v>294</v>
      </c>
      <c r="K13732" s="289" t="s">
        <v>30300</v>
      </c>
      <c r="L13732" s="289" t="s">
        <v>275</v>
      </c>
      <c r="M13732" s="289" t="s">
        <v>30806</v>
      </c>
      <c r="N13732" s="289" t="s">
        <v>5685</v>
      </c>
      <c r="O13732" s="289" t="s">
        <v>22256</v>
      </c>
      <c r="P13732" s="289" t="str">
        <f>VLOOKUP(CAT_Details[[#This Row],[Delivery Bp Customer Code]],Table6[],2,0)</f>
        <v>DX01-L5</v>
      </c>
    </row>
    <row r="13733" spans="1:16" x14ac:dyDescent="0.25">
      <c r="A13733" s="289" t="s">
        <v>74</v>
      </c>
      <c r="B13733">
        <v>1</v>
      </c>
      <c r="C13733">
        <v>183</v>
      </c>
      <c r="D13733">
        <v>0.4</v>
      </c>
      <c r="E13733" s="289" t="s">
        <v>30318</v>
      </c>
      <c r="F13733">
        <v>5017678670</v>
      </c>
      <c r="G13733" s="276">
        <v>45953</v>
      </c>
      <c r="H13733">
        <v>20251013824513</v>
      </c>
      <c r="I13733">
        <v>0.96</v>
      </c>
      <c r="J13733" s="289" t="s">
        <v>345</v>
      </c>
      <c r="K13733" s="289" t="s">
        <v>30319</v>
      </c>
      <c r="L13733" s="289" t="s">
        <v>275</v>
      </c>
      <c r="M13733" s="289" t="s">
        <v>30699</v>
      </c>
      <c r="N13733" s="289" t="s">
        <v>21611</v>
      </c>
      <c r="O13733" s="289" t="s">
        <v>22256</v>
      </c>
      <c r="P13733" s="289" t="str">
        <f>VLOOKUP(CAT_Details[[#This Row],[Delivery Bp Customer Code]],Table6[],2,0)</f>
        <v>DX01-L5</v>
      </c>
    </row>
    <row r="13734" spans="1:16" x14ac:dyDescent="0.25">
      <c r="A13734" s="289" t="s">
        <v>74</v>
      </c>
      <c r="B13734">
        <v>69</v>
      </c>
      <c r="C13734">
        <v>9198</v>
      </c>
      <c r="D13734">
        <v>13.6</v>
      </c>
      <c r="E13734" s="289" t="s">
        <v>30262</v>
      </c>
      <c r="F13734">
        <v>5017678774</v>
      </c>
      <c r="G13734" s="276">
        <v>45953</v>
      </c>
      <c r="H13734">
        <v>20251013824422</v>
      </c>
      <c r="I13734">
        <v>26.847000000000001</v>
      </c>
      <c r="J13734" s="289" t="s">
        <v>324</v>
      </c>
      <c r="K13734" s="289" t="s">
        <v>30322</v>
      </c>
      <c r="L13734" s="289" t="s">
        <v>275</v>
      </c>
      <c r="M13734" s="289" t="s">
        <v>30785</v>
      </c>
      <c r="N13734" s="289" t="s">
        <v>508</v>
      </c>
      <c r="O13734" s="289" t="s">
        <v>22256</v>
      </c>
      <c r="P13734" s="289" t="str">
        <f>VLOOKUP(CAT_Details[[#This Row],[Delivery Bp Customer Code]],Table6[],2,0)</f>
        <v>DX01-L5</v>
      </c>
    </row>
    <row r="13735" spans="1:16" x14ac:dyDescent="0.25">
      <c r="A13735" s="289" t="s">
        <v>74</v>
      </c>
      <c r="B13735">
        <v>1</v>
      </c>
      <c r="C13735">
        <v>245</v>
      </c>
      <c r="D13735">
        <v>0.4</v>
      </c>
      <c r="E13735" s="289" t="s">
        <v>30560</v>
      </c>
      <c r="F13735">
        <v>5017694447</v>
      </c>
      <c r="G13735" s="276">
        <v>45953</v>
      </c>
      <c r="H13735">
        <v>20251015825960</v>
      </c>
      <c r="I13735">
        <v>0.33600000000000002</v>
      </c>
      <c r="J13735" s="289" t="s">
        <v>350</v>
      </c>
      <c r="K13735" s="289" t="s">
        <v>30561</v>
      </c>
      <c r="L13735" s="289" t="s">
        <v>275</v>
      </c>
      <c r="M13735" s="289" t="s">
        <v>30658</v>
      </c>
      <c r="N13735" s="289" t="s">
        <v>685</v>
      </c>
      <c r="O13735" s="289" t="s">
        <v>22256</v>
      </c>
      <c r="P13735" s="289" t="str">
        <f>VLOOKUP(CAT_Details[[#This Row],[Delivery Bp Customer Code]],Table6[],2,0)</f>
        <v>DX01-L5</v>
      </c>
    </row>
    <row r="13736" spans="1:16" x14ac:dyDescent="0.25">
      <c r="A13736" s="289" t="s">
        <v>74</v>
      </c>
      <c r="B13736">
        <v>20</v>
      </c>
      <c r="C13736">
        <v>1760</v>
      </c>
      <c r="D13736">
        <v>8</v>
      </c>
      <c r="E13736" s="289" t="s">
        <v>30562</v>
      </c>
      <c r="F13736">
        <v>5017694456</v>
      </c>
      <c r="G13736" s="276">
        <v>45953</v>
      </c>
      <c r="H13736">
        <v>20251016827012</v>
      </c>
      <c r="I13736">
        <v>19.2</v>
      </c>
      <c r="J13736" s="289" t="s">
        <v>350</v>
      </c>
      <c r="K13736" s="289" t="s">
        <v>30563</v>
      </c>
      <c r="L13736" s="289" t="s">
        <v>275</v>
      </c>
      <c r="M13736" s="289" t="s">
        <v>30658</v>
      </c>
      <c r="N13736" s="289" t="s">
        <v>462</v>
      </c>
      <c r="O13736" s="289" t="s">
        <v>22256</v>
      </c>
      <c r="P13736" s="289" t="str">
        <f>VLOOKUP(CAT_Details[[#This Row],[Delivery Bp Customer Code]],Table6[],2,0)</f>
        <v>DX01-L5</v>
      </c>
    </row>
    <row r="13737" spans="1:16" x14ac:dyDescent="0.25">
      <c r="A13737" s="289" t="s">
        <v>74</v>
      </c>
      <c r="B13737">
        <v>7</v>
      </c>
      <c r="C13737">
        <v>616</v>
      </c>
      <c r="D13737">
        <v>2.8</v>
      </c>
      <c r="E13737" s="289" t="s">
        <v>30562</v>
      </c>
      <c r="F13737">
        <v>5017694458</v>
      </c>
      <c r="G13737" s="276">
        <v>45953</v>
      </c>
      <c r="H13737">
        <v>20251016827013</v>
      </c>
      <c r="I13737">
        <v>6.72</v>
      </c>
      <c r="J13737" s="289" t="s">
        <v>350</v>
      </c>
      <c r="K13737" s="289" t="s">
        <v>30564</v>
      </c>
      <c r="L13737" s="289" t="s">
        <v>275</v>
      </c>
      <c r="M13737" s="289" t="s">
        <v>30658</v>
      </c>
      <c r="N13737" s="289" t="s">
        <v>462</v>
      </c>
      <c r="O13737" s="289" t="s">
        <v>22256</v>
      </c>
      <c r="P13737" s="289" t="str">
        <f>VLOOKUP(CAT_Details[[#This Row],[Delivery Bp Customer Code]],Table6[],2,0)</f>
        <v>DX01-L5</v>
      </c>
    </row>
    <row r="13738" spans="1:16" x14ac:dyDescent="0.25">
      <c r="A13738" s="289" t="s">
        <v>74</v>
      </c>
      <c r="B13738">
        <v>3</v>
      </c>
      <c r="C13738">
        <v>352</v>
      </c>
      <c r="D13738">
        <v>1.01</v>
      </c>
      <c r="E13738" s="289" t="s">
        <v>30565</v>
      </c>
      <c r="F13738">
        <v>5017694522</v>
      </c>
      <c r="G13738" s="276">
        <v>45953</v>
      </c>
      <c r="H13738">
        <v>20251016827314</v>
      </c>
      <c r="I13738">
        <v>1.9219999999999999</v>
      </c>
      <c r="J13738" s="289" t="s">
        <v>350</v>
      </c>
      <c r="K13738" s="289" t="s">
        <v>30566</v>
      </c>
      <c r="L13738" s="289" t="s">
        <v>275</v>
      </c>
      <c r="M13738" s="289" t="s">
        <v>30949</v>
      </c>
      <c r="N13738" s="289" t="s">
        <v>16167</v>
      </c>
      <c r="O13738" s="289" t="s">
        <v>22256</v>
      </c>
      <c r="P13738" s="289" t="str">
        <f>VLOOKUP(CAT_Details[[#This Row],[Delivery Bp Customer Code]],Table6[],2,0)</f>
        <v>DX01-L5</v>
      </c>
    </row>
    <row r="13739" spans="1:16" x14ac:dyDescent="0.25">
      <c r="A13739" s="289" t="s">
        <v>521</v>
      </c>
      <c r="B13739">
        <v>4</v>
      </c>
      <c r="C13739">
        <v>1399</v>
      </c>
      <c r="D13739">
        <v>1.6</v>
      </c>
      <c r="E13739" s="289" t="s">
        <v>30590</v>
      </c>
      <c r="F13739">
        <v>5017694444</v>
      </c>
      <c r="G13739" s="276">
        <v>45953</v>
      </c>
      <c r="H13739">
        <v>20251016827034</v>
      </c>
      <c r="I13739">
        <v>1.3819999999999999</v>
      </c>
      <c r="J13739" s="289" t="s">
        <v>350</v>
      </c>
      <c r="K13739" s="289" t="s">
        <v>30591</v>
      </c>
      <c r="L13739" s="289" t="s">
        <v>275</v>
      </c>
      <c r="M13739" s="289" t="s">
        <v>30659</v>
      </c>
      <c r="N13739" s="289" t="s">
        <v>528</v>
      </c>
      <c r="O13739" s="289" t="s">
        <v>16307</v>
      </c>
      <c r="P13739" s="289" t="str">
        <f>VLOOKUP(CAT_Details[[#This Row],[Delivery Bp Customer Code]],Table6[],2,0)</f>
        <v>DX01</v>
      </c>
    </row>
    <row r="13740" spans="1:16" x14ac:dyDescent="0.25">
      <c r="A13740" s="289" t="s">
        <v>272</v>
      </c>
      <c r="B13740">
        <v>2</v>
      </c>
      <c r="C13740">
        <v>290</v>
      </c>
      <c r="D13740">
        <v>0.8</v>
      </c>
      <c r="E13740" s="289" t="s">
        <v>29949</v>
      </c>
      <c r="F13740">
        <v>5017646036</v>
      </c>
      <c r="G13740" s="276">
        <v>45953</v>
      </c>
      <c r="H13740">
        <v>20251010823109</v>
      </c>
      <c r="I13740">
        <v>1.6319999999999999</v>
      </c>
      <c r="J13740" s="289" t="s">
        <v>287</v>
      </c>
      <c r="K13740" s="289" t="s">
        <v>30055</v>
      </c>
      <c r="L13740" s="289" t="s">
        <v>275</v>
      </c>
      <c r="M13740" s="289" t="s">
        <v>30489</v>
      </c>
      <c r="N13740" s="289" t="s">
        <v>468</v>
      </c>
      <c r="O13740" s="289" t="s">
        <v>277</v>
      </c>
      <c r="P13740" s="289" t="str">
        <f>VLOOKUP(CAT_Details[[#This Row],[Delivery Bp Customer Code]],Table6[],2,0)</f>
        <v>U2-L5</v>
      </c>
    </row>
    <row r="13741" spans="1:16" x14ac:dyDescent="0.25">
      <c r="A13741" s="289" t="s">
        <v>272</v>
      </c>
      <c r="B13741">
        <v>9</v>
      </c>
      <c r="C13741">
        <v>1970</v>
      </c>
      <c r="D13741">
        <v>3.6</v>
      </c>
      <c r="E13741" s="289" t="s">
        <v>30194</v>
      </c>
      <c r="F13741">
        <v>5017661731</v>
      </c>
      <c r="G13741" s="276">
        <v>45953</v>
      </c>
      <c r="H13741">
        <v>20251013824114</v>
      </c>
      <c r="I13741">
        <v>9.984</v>
      </c>
      <c r="J13741" s="289" t="s">
        <v>294</v>
      </c>
      <c r="K13741" s="289" t="s">
        <v>30331</v>
      </c>
      <c r="L13741" s="289" t="s">
        <v>275</v>
      </c>
      <c r="M13741" s="289" t="s">
        <v>30490</v>
      </c>
      <c r="N13741" s="289" t="s">
        <v>555</v>
      </c>
      <c r="O13741" s="289" t="s">
        <v>277</v>
      </c>
      <c r="P13741" s="289" t="str">
        <f>VLOOKUP(CAT_Details[[#This Row],[Delivery Bp Customer Code]],Table6[],2,0)</f>
        <v>U2-L5</v>
      </c>
    </row>
    <row r="13742" spans="1:16" x14ac:dyDescent="0.25">
      <c r="A13742" s="289" t="s">
        <v>272</v>
      </c>
      <c r="B13742">
        <v>10</v>
      </c>
      <c r="C13742">
        <v>2925</v>
      </c>
      <c r="D13742">
        <v>2</v>
      </c>
      <c r="E13742" s="289" t="s">
        <v>30504</v>
      </c>
      <c r="F13742">
        <v>5017694614</v>
      </c>
      <c r="G13742" s="276">
        <v>45953</v>
      </c>
      <c r="H13742">
        <v>20251013824589</v>
      </c>
      <c r="I13742">
        <v>4.08</v>
      </c>
      <c r="J13742" s="289" t="s">
        <v>350</v>
      </c>
      <c r="K13742" s="289" t="s">
        <v>30604</v>
      </c>
      <c r="L13742" s="289" t="s">
        <v>275</v>
      </c>
      <c r="M13742" s="289" t="s">
        <v>30659</v>
      </c>
      <c r="N13742" s="289" t="s">
        <v>544</v>
      </c>
      <c r="O13742" s="289" t="s">
        <v>277</v>
      </c>
      <c r="P13742" s="289" t="str">
        <f>VLOOKUP(CAT_Details[[#This Row],[Delivery Bp Customer Code]],Table6[],2,0)</f>
        <v>U2-L5</v>
      </c>
    </row>
    <row r="13743" spans="1:16" x14ac:dyDescent="0.25">
      <c r="A13743" s="289" t="s">
        <v>272</v>
      </c>
      <c r="B13743">
        <v>7</v>
      </c>
      <c r="C13743">
        <v>1214</v>
      </c>
      <c r="D13743">
        <v>2</v>
      </c>
      <c r="E13743" s="289" t="s">
        <v>30607</v>
      </c>
      <c r="F13743">
        <v>5017694651</v>
      </c>
      <c r="G13743" s="276">
        <v>45953</v>
      </c>
      <c r="H13743">
        <v>20251013824578</v>
      </c>
      <c r="I13743">
        <v>4.0039999999999996</v>
      </c>
      <c r="J13743" s="289" t="s">
        <v>350</v>
      </c>
      <c r="K13743" s="289" t="s">
        <v>30608</v>
      </c>
      <c r="L13743" s="289" t="s">
        <v>275</v>
      </c>
      <c r="M13743" s="289" t="s">
        <v>30659</v>
      </c>
      <c r="N13743" s="289" t="s">
        <v>540</v>
      </c>
      <c r="O13743" s="289" t="s">
        <v>277</v>
      </c>
      <c r="P13743" s="289" t="str">
        <f>VLOOKUP(CAT_Details[[#This Row],[Delivery Bp Customer Code]],Table6[],2,0)</f>
        <v>U2-L5</v>
      </c>
    </row>
    <row r="13744" spans="1:16" x14ac:dyDescent="0.25">
      <c r="A13744" s="289" t="s">
        <v>278</v>
      </c>
      <c r="B13744">
        <v>1</v>
      </c>
      <c r="C13744">
        <v>200</v>
      </c>
      <c r="D13744">
        <v>0.5</v>
      </c>
      <c r="E13744" s="289" t="s">
        <v>30084</v>
      </c>
      <c r="F13744">
        <v>5017661605</v>
      </c>
      <c r="G13744" s="276">
        <v>45954</v>
      </c>
      <c r="H13744">
        <v>20251014825001</v>
      </c>
      <c r="I13744">
        <v>1.2</v>
      </c>
      <c r="J13744" s="289" t="s">
        <v>287</v>
      </c>
      <c r="K13744" s="289" t="s">
        <v>30085</v>
      </c>
      <c r="L13744" s="289" t="s">
        <v>275</v>
      </c>
      <c r="M13744" s="289" t="s">
        <v>30907</v>
      </c>
      <c r="N13744" s="289" t="s">
        <v>20548</v>
      </c>
      <c r="O13744" s="289" t="s">
        <v>498</v>
      </c>
      <c r="P13744" s="289" t="str">
        <f>VLOOKUP(CAT_Details[[#This Row],[Delivery Bp Customer Code]],Table6[],2,0)</f>
        <v>DK-BM01</v>
      </c>
    </row>
    <row r="13745" spans="1:16" x14ac:dyDescent="0.25">
      <c r="A13745" s="289" t="s">
        <v>278</v>
      </c>
      <c r="B13745">
        <v>1</v>
      </c>
      <c r="C13745">
        <v>559</v>
      </c>
      <c r="D13745">
        <v>0.4</v>
      </c>
      <c r="E13745" s="289" t="s">
        <v>30387</v>
      </c>
      <c r="F13745">
        <v>5017694603</v>
      </c>
      <c r="G13745" s="276">
        <v>45954</v>
      </c>
      <c r="H13745">
        <v>20251015826245</v>
      </c>
      <c r="I13745">
        <v>0.33600000000000002</v>
      </c>
      <c r="J13745" s="289" t="s">
        <v>324</v>
      </c>
      <c r="K13745" s="289" t="s">
        <v>30388</v>
      </c>
      <c r="L13745" s="289" t="s">
        <v>275</v>
      </c>
      <c r="M13745" s="289" t="s">
        <v>30946</v>
      </c>
      <c r="N13745" s="289" t="s">
        <v>1817</v>
      </c>
      <c r="O13745" s="289" t="s">
        <v>498</v>
      </c>
      <c r="P13745" s="289" t="str">
        <f>VLOOKUP(CAT_Details[[#This Row],[Delivery Bp Customer Code]],Table6[],2,0)</f>
        <v>DK-BM01</v>
      </c>
    </row>
    <row r="13746" spans="1:16" x14ac:dyDescent="0.25">
      <c r="A13746" s="289" t="s">
        <v>278</v>
      </c>
      <c r="B13746">
        <v>2</v>
      </c>
      <c r="C13746">
        <v>1100</v>
      </c>
      <c r="D13746">
        <v>0.8</v>
      </c>
      <c r="E13746" s="289" t="s">
        <v>30391</v>
      </c>
      <c r="F13746">
        <v>5017694661</v>
      </c>
      <c r="G13746" s="276">
        <v>45954</v>
      </c>
      <c r="H13746">
        <v>20251014825111</v>
      </c>
      <c r="I13746">
        <v>1.1519999999999999</v>
      </c>
      <c r="J13746" s="289" t="s">
        <v>324</v>
      </c>
      <c r="K13746" s="289" t="s">
        <v>30392</v>
      </c>
      <c r="L13746" s="289" t="s">
        <v>275</v>
      </c>
      <c r="M13746" s="289" t="s">
        <v>30908</v>
      </c>
      <c r="N13746" s="289" t="s">
        <v>333</v>
      </c>
      <c r="O13746" s="289" t="s">
        <v>498</v>
      </c>
      <c r="P13746" s="289" t="str">
        <f>VLOOKUP(CAT_Details[[#This Row],[Delivery Bp Customer Code]],Table6[],2,0)</f>
        <v>DK-BM01</v>
      </c>
    </row>
    <row r="13747" spans="1:16" x14ac:dyDescent="0.25">
      <c r="A13747" s="289" t="s">
        <v>278</v>
      </c>
      <c r="B13747">
        <v>1</v>
      </c>
      <c r="C13747">
        <v>72</v>
      </c>
      <c r="D13747">
        <v>0.2</v>
      </c>
      <c r="E13747" s="289" t="s">
        <v>30652</v>
      </c>
      <c r="F13747">
        <v>5017742370</v>
      </c>
      <c r="G13747" s="276">
        <v>45954</v>
      </c>
      <c r="H13747">
        <v>20251021830353</v>
      </c>
      <c r="I13747">
        <v>0.14399999999999999</v>
      </c>
      <c r="J13747" s="289" t="s">
        <v>273</v>
      </c>
      <c r="K13747" s="289" t="s">
        <v>30653</v>
      </c>
      <c r="L13747" s="289" t="s">
        <v>275</v>
      </c>
      <c r="M13747" s="289" t="s">
        <v>30910</v>
      </c>
      <c r="N13747" s="289" t="s">
        <v>15850</v>
      </c>
      <c r="O13747" s="289" t="s">
        <v>498</v>
      </c>
      <c r="P13747" s="289" t="str">
        <f>VLOOKUP(CAT_Details[[#This Row],[Delivery Bp Customer Code]],Table6[],2,0)</f>
        <v>DK-BM01</v>
      </c>
    </row>
    <row r="13748" spans="1:16" x14ac:dyDescent="0.25">
      <c r="A13748" s="289" t="s">
        <v>278</v>
      </c>
      <c r="B13748">
        <v>10</v>
      </c>
      <c r="C13748">
        <v>2210</v>
      </c>
      <c r="D13748">
        <v>4</v>
      </c>
      <c r="E13748" s="289" t="s">
        <v>30911</v>
      </c>
      <c r="F13748">
        <v>5017751586</v>
      </c>
      <c r="G13748" s="276">
        <v>45954</v>
      </c>
      <c r="H13748">
        <v>20251014825707</v>
      </c>
      <c r="I13748">
        <v>4.8</v>
      </c>
      <c r="J13748" s="289" t="s">
        <v>280</v>
      </c>
      <c r="K13748" s="289" t="s">
        <v>30912</v>
      </c>
      <c r="L13748" s="289" t="s">
        <v>275</v>
      </c>
      <c r="M13748" s="289" t="s">
        <v>30913</v>
      </c>
      <c r="N13748" s="289" t="s">
        <v>283</v>
      </c>
      <c r="O13748" s="289" t="s">
        <v>498</v>
      </c>
      <c r="P13748" s="289" t="str">
        <f>VLOOKUP(CAT_Details[[#This Row],[Delivery Bp Customer Code]],Table6[],2,0)</f>
        <v>DK-BM01</v>
      </c>
    </row>
    <row r="13749" spans="1:16" x14ac:dyDescent="0.25">
      <c r="A13749" s="289" t="s">
        <v>75</v>
      </c>
      <c r="B13749">
        <v>1</v>
      </c>
      <c r="C13749">
        <v>68</v>
      </c>
      <c r="D13749">
        <v>0.2</v>
      </c>
      <c r="E13749" s="289" t="s">
        <v>30121</v>
      </c>
      <c r="F13749">
        <v>5017678126</v>
      </c>
      <c r="G13749" s="276">
        <v>45954</v>
      </c>
      <c r="H13749">
        <v>20251014825485</v>
      </c>
      <c r="I13749">
        <v>0.28799999999999998</v>
      </c>
      <c r="J13749" s="289" t="s">
        <v>294</v>
      </c>
      <c r="K13749" s="289" t="s">
        <v>30122</v>
      </c>
      <c r="L13749" s="289" t="s">
        <v>275</v>
      </c>
      <c r="M13749" s="289" t="s">
        <v>30639</v>
      </c>
      <c r="N13749" s="289" t="s">
        <v>555</v>
      </c>
      <c r="O13749" s="289" t="s">
        <v>2173</v>
      </c>
      <c r="P13749" s="289" t="str">
        <f>VLOOKUP(CAT_Details[[#This Row],[Delivery Bp Customer Code]],Table6[],2,0)</f>
        <v>OYL1</v>
      </c>
    </row>
    <row r="13750" spans="1:16" x14ac:dyDescent="0.25">
      <c r="A13750" s="289" t="s">
        <v>75</v>
      </c>
      <c r="B13750">
        <v>2</v>
      </c>
      <c r="C13750">
        <v>265</v>
      </c>
      <c r="D13750">
        <v>0.8</v>
      </c>
      <c r="E13750" s="289" t="s">
        <v>30423</v>
      </c>
      <c r="F13750">
        <v>5017709806</v>
      </c>
      <c r="G13750" s="276">
        <v>45954</v>
      </c>
      <c r="H13750">
        <v>20251007820212</v>
      </c>
      <c r="I13750">
        <v>1.3440000000000001</v>
      </c>
      <c r="J13750" s="289" t="s">
        <v>350</v>
      </c>
      <c r="K13750" s="289" t="s">
        <v>30424</v>
      </c>
      <c r="L13750" s="289" t="s">
        <v>275</v>
      </c>
      <c r="M13750" s="289" t="s">
        <v>30660</v>
      </c>
      <c r="N13750" s="289" t="s">
        <v>22189</v>
      </c>
      <c r="O13750" s="289" t="s">
        <v>2173</v>
      </c>
      <c r="P13750" s="289" t="str">
        <f>VLOOKUP(CAT_Details[[#This Row],[Delivery Bp Customer Code]],Table6[],2,0)</f>
        <v>OYL1</v>
      </c>
    </row>
    <row r="13751" spans="1:16" x14ac:dyDescent="0.25">
      <c r="A13751" s="289" t="s">
        <v>75</v>
      </c>
      <c r="B13751">
        <v>15</v>
      </c>
      <c r="C13751">
        <v>8160</v>
      </c>
      <c r="D13751">
        <v>6</v>
      </c>
      <c r="E13751" s="289" t="s">
        <v>30426</v>
      </c>
      <c r="F13751">
        <v>5017710331</v>
      </c>
      <c r="G13751" s="276">
        <v>45954</v>
      </c>
      <c r="H13751">
        <v>20251017828763</v>
      </c>
      <c r="I13751">
        <v>14.4</v>
      </c>
      <c r="J13751" s="289" t="s">
        <v>324</v>
      </c>
      <c r="K13751" s="289" t="s">
        <v>30427</v>
      </c>
      <c r="L13751" s="289" t="s">
        <v>275</v>
      </c>
      <c r="M13751" s="289" t="s">
        <v>30909</v>
      </c>
      <c r="N13751" s="289" t="s">
        <v>2496</v>
      </c>
      <c r="O13751" s="289" t="s">
        <v>2173</v>
      </c>
      <c r="P13751" s="289" t="str">
        <f>VLOOKUP(CAT_Details[[#This Row],[Delivery Bp Customer Code]],Table6[],2,0)</f>
        <v>OYL1</v>
      </c>
    </row>
    <row r="13752" spans="1:16" x14ac:dyDescent="0.25">
      <c r="A13752" s="289" t="s">
        <v>75</v>
      </c>
      <c r="B13752">
        <v>1</v>
      </c>
      <c r="C13752">
        <v>89.5</v>
      </c>
      <c r="D13752">
        <v>0.2</v>
      </c>
      <c r="E13752" s="289" t="s">
        <v>30432</v>
      </c>
      <c r="F13752">
        <v>5017710523</v>
      </c>
      <c r="G13752" s="276">
        <v>45954</v>
      </c>
      <c r="H13752">
        <v>20251017828203</v>
      </c>
      <c r="I13752">
        <v>0.33600000000000002</v>
      </c>
      <c r="J13752" s="289" t="s">
        <v>350</v>
      </c>
      <c r="K13752" s="289" t="s">
        <v>30433</v>
      </c>
      <c r="L13752" s="289" t="s">
        <v>275</v>
      </c>
      <c r="M13752" s="289" t="s">
        <v>30662</v>
      </c>
      <c r="N13752" s="289" t="s">
        <v>3173</v>
      </c>
      <c r="O13752" s="289" t="s">
        <v>2173</v>
      </c>
      <c r="P13752" s="289" t="str">
        <f>VLOOKUP(CAT_Details[[#This Row],[Delivery Bp Customer Code]],Table6[],2,0)</f>
        <v>OYL1</v>
      </c>
    </row>
    <row r="13753" spans="1:16" x14ac:dyDescent="0.25">
      <c r="A13753" s="289" t="s">
        <v>75</v>
      </c>
      <c r="B13753">
        <v>1</v>
      </c>
      <c r="C13753">
        <v>40</v>
      </c>
      <c r="D13753">
        <v>0.2</v>
      </c>
      <c r="E13753" s="289" t="s">
        <v>30434</v>
      </c>
      <c r="F13753">
        <v>5017710616</v>
      </c>
      <c r="G13753" s="276">
        <v>45954</v>
      </c>
      <c r="H13753">
        <v>20251017828491</v>
      </c>
      <c r="I13753">
        <v>0.20200000000000001</v>
      </c>
      <c r="J13753" s="289" t="s">
        <v>350</v>
      </c>
      <c r="K13753" s="289" t="s">
        <v>30435</v>
      </c>
      <c r="L13753" s="289" t="s">
        <v>275</v>
      </c>
      <c r="M13753" s="289" t="s">
        <v>30662</v>
      </c>
      <c r="N13753" s="289" t="s">
        <v>482</v>
      </c>
      <c r="O13753" s="289" t="s">
        <v>2173</v>
      </c>
      <c r="P13753" s="289" t="str">
        <f>VLOOKUP(CAT_Details[[#This Row],[Delivery Bp Customer Code]],Table6[],2,0)</f>
        <v>OYL1</v>
      </c>
    </row>
    <row r="13754" spans="1:16" x14ac:dyDescent="0.25">
      <c r="A13754" s="289" t="s">
        <v>75</v>
      </c>
      <c r="B13754">
        <v>3</v>
      </c>
      <c r="C13754">
        <v>1026</v>
      </c>
      <c r="D13754">
        <v>1.2</v>
      </c>
      <c r="E13754" s="289" t="s">
        <v>30438</v>
      </c>
      <c r="F13754">
        <v>5017710750</v>
      </c>
      <c r="G13754" s="276">
        <v>45954</v>
      </c>
      <c r="H13754">
        <v>20251015825973</v>
      </c>
      <c r="I13754">
        <v>2.016</v>
      </c>
      <c r="J13754" s="289" t="s">
        <v>324</v>
      </c>
      <c r="K13754" s="289" t="s">
        <v>30439</v>
      </c>
      <c r="L13754" s="289" t="s">
        <v>275</v>
      </c>
      <c r="M13754" s="289" t="s">
        <v>30909</v>
      </c>
      <c r="N13754" s="289" t="s">
        <v>15858</v>
      </c>
      <c r="O13754" s="289" t="s">
        <v>2173</v>
      </c>
      <c r="P13754" s="289" t="str">
        <f>VLOOKUP(CAT_Details[[#This Row],[Delivery Bp Customer Code]],Table6[],2,0)</f>
        <v>OYL1</v>
      </c>
    </row>
    <row r="13755" spans="1:16" x14ac:dyDescent="0.25">
      <c r="A13755" s="289" t="s">
        <v>75</v>
      </c>
      <c r="B13755">
        <v>1</v>
      </c>
      <c r="C13755">
        <v>89.5</v>
      </c>
      <c r="D13755">
        <v>0.2</v>
      </c>
      <c r="E13755" s="289" t="s">
        <v>30432</v>
      </c>
      <c r="F13755">
        <v>5017710757</v>
      </c>
      <c r="G13755" s="276">
        <v>45954</v>
      </c>
      <c r="H13755">
        <v>20251017828203</v>
      </c>
      <c r="I13755">
        <v>0.33600000000000002</v>
      </c>
      <c r="J13755" s="289" t="s">
        <v>350</v>
      </c>
      <c r="K13755" s="289" t="s">
        <v>30440</v>
      </c>
      <c r="L13755" s="289" t="s">
        <v>275</v>
      </c>
      <c r="M13755" s="289"/>
      <c r="N13755" s="289" t="s">
        <v>3173</v>
      </c>
      <c r="O13755" s="289" t="s">
        <v>2173</v>
      </c>
      <c r="P13755" s="289" t="str">
        <f>VLOOKUP(CAT_Details[[#This Row],[Delivery Bp Customer Code]],Table6[],2,0)</f>
        <v>OYL1</v>
      </c>
    </row>
    <row r="13756" spans="1:16" x14ac:dyDescent="0.25">
      <c r="A13756" s="289" t="s">
        <v>75</v>
      </c>
      <c r="B13756">
        <v>12</v>
      </c>
      <c r="C13756">
        <v>7503.84</v>
      </c>
      <c r="D13756">
        <v>4.8</v>
      </c>
      <c r="E13756" s="289" t="s">
        <v>30670</v>
      </c>
      <c r="F13756">
        <v>5017725414</v>
      </c>
      <c r="G13756" s="276">
        <v>45954</v>
      </c>
      <c r="H13756">
        <v>20251014825523</v>
      </c>
      <c r="I13756">
        <v>11.52</v>
      </c>
      <c r="J13756" s="289" t="s">
        <v>280</v>
      </c>
      <c r="K13756" s="289" t="s">
        <v>30671</v>
      </c>
      <c r="L13756" s="289" t="s">
        <v>275</v>
      </c>
      <c r="M13756" s="289" t="s">
        <v>30948</v>
      </c>
      <c r="N13756" s="289" t="s">
        <v>868</v>
      </c>
      <c r="O13756" s="289" t="s">
        <v>2173</v>
      </c>
      <c r="P13756" s="289" t="str">
        <f>VLOOKUP(CAT_Details[[#This Row],[Delivery Bp Customer Code]],Table6[],2,0)</f>
        <v>OYL1</v>
      </c>
    </row>
    <row r="13757" spans="1:16" x14ac:dyDescent="0.25">
      <c r="A13757" s="289" t="s">
        <v>75</v>
      </c>
      <c r="B13757">
        <v>1</v>
      </c>
      <c r="C13757">
        <v>650.27</v>
      </c>
      <c r="D13757">
        <v>0.4</v>
      </c>
      <c r="E13757" s="289" t="s">
        <v>30682</v>
      </c>
      <c r="F13757">
        <v>5017742437</v>
      </c>
      <c r="G13757" s="276">
        <v>45954</v>
      </c>
      <c r="H13757">
        <v>20251021830210</v>
      </c>
      <c r="I13757">
        <v>0.96</v>
      </c>
      <c r="J13757" s="289" t="s">
        <v>273</v>
      </c>
      <c r="K13757" s="289" t="s">
        <v>30683</v>
      </c>
      <c r="L13757" s="289" t="s">
        <v>275</v>
      </c>
      <c r="M13757" s="289" t="s">
        <v>30910</v>
      </c>
      <c r="N13757" s="289" t="s">
        <v>1003</v>
      </c>
      <c r="O13757" s="289" t="s">
        <v>2173</v>
      </c>
      <c r="P13757" s="289" t="str">
        <f>VLOOKUP(CAT_Details[[#This Row],[Delivery Bp Customer Code]],Table6[],2,0)</f>
        <v>OYL1</v>
      </c>
    </row>
    <row r="13758" spans="1:16" x14ac:dyDescent="0.25">
      <c r="A13758" s="289" t="s">
        <v>17052</v>
      </c>
      <c r="B13758">
        <v>1</v>
      </c>
      <c r="C13758">
        <v>30</v>
      </c>
      <c r="D13758">
        <v>0.4</v>
      </c>
      <c r="E13758" s="289" t="s">
        <v>30452</v>
      </c>
      <c r="F13758">
        <v>5017709963</v>
      </c>
      <c r="G13758" s="276">
        <v>45954</v>
      </c>
      <c r="H13758">
        <v>20251016827938</v>
      </c>
      <c r="I13758">
        <v>0.96</v>
      </c>
      <c r="J13758" s="289" t="s">
        <v>275</v>
      </c>
      <c r="K13758" s="289" t="s">
        <v>30453</v>
      </c>
      <c r="L13758" s="289" t="s">
        <v>280</v>
      </c>
      <c r="M13758" s="289" t="s">
        <v>30701</v>
      </c>
      <c r="N13758" s="289" t="s">
        <v>18889</v>
      </c>
      <c r="O13758" s="289" t="s">
        <v>18284</v>
      </c>
      <c r="P13758" s="289">
        <f>VLOOKUP(CAT_Details[[#This Row],[Delivery Bp Customer Code]],Table6[],2,0)</f>
        <v>3705</v>
      </c>
    </row>
    <row r="13759" spans="1:16" x14ac:dyDescent="0.25">
      <c r="A13759" s="289" t="s">
        <v>17052</v>
      </c>
      <c r="B13759">
        <v>5</v>
      </c>
      <c r="C13759">
        <v>70</v>
      </c>
      <c r="D13759">
        <v>0.06</v>
      </c>
      <c r="E13759" s="289" t="s">
        <v>30456</v>
      </c>
      <c r="F13759">
        <v>5017710347</v>
      </c>
      <c r="G13759" s="276">
        <v>45954</v>
      </c>
      <c r="H13759">
        <v>20251016827572</v>
      </c>
      <c r="I13759">
        <v>5.3999999999999999E-2</v>
      </c>
      <c r="J13759" s="289" t="s">
        <v>275</v>
      </c>
      <c r="K13759" s="289" t="s">
        <v>30457</v>
      </c>
      <c r="L13759" s="289" t="s">
        <v>280</v>
      </c>
      <c r="M13759" s="289" t="s">
        <v>30701</v>
      </c>
      <c r="N13759" s="289" t="s">
        <v>19302</v>
      </c>
      <c r="O13759" s="289" t="s">
        <v>18284</v>
      </c>
      <c r="P13759" s="289">
        <f>VLOOKUP(CAT_Details[[#This Row],[Delivery Bp Customer Code]],Table6[],2,0)</f>
        <v>3705</v>
      </c>
    </row>
    <row r="13760" spans="1:16" x14ac:dyDescent="0.25">
      <c r="A13760" s="289" t="s">
        <v>17052</v>
      </c>
      <c r="B13760">
        <v>2</v>
      </c>
      <c r="C13760">
        <v>630</v>
      </c>
      <c r="D13760">
        <v>0.61</v>
      </c>
      <c r="E13760" s="289" t="s">
        <v>30458</v>
      </c>
      <c r="F13760">
        <v>5017710365</v>
      </c>
      <c r="G13760" s="276">
        <v>45954</v>
      </c>
      <c r="H13760">
        <v>20251017828379</v>
      </c>
      <c r="I13760">
        <v>0.63700000000000001</v>
      </c>
      <c r="J13760" s="289" t="s">
        <v>275</v>
      </c>
      <c r="K13760" s="289" t="s">
        <v>30459</v>
      </c>
      <c r="L13760" s="289" t="s">
        <v>280</v>
      </c>
      <c r="M13760" s="289" t="s">
        <v>30701</v>
      </c>
      <c r="N13760" s="289" t="s">
        <v>20241</v>
      </c>
      <c r="O13760" s="289" t="s">
        <v>18284</v>
      </c>
      <c r="P13760" s="289">
        <f>VLOOKUP(CAT_Details[[#This Row],[Delivery Bp Customer Code]],Table6[],2,0)</f>
        <v>3705</v>
      </c>
    </row>
    <row r="13761" spans="1:16" x14ac:dyDescent="0.25">
      <c r="A13761" s="289" t="s">
        <v>17052</v>
      </c>
      <c r="B13761">
        <v>1</v>
      </c>
      <c r="C13761">
        <v>50</v>
      </c>
      <c r="D13761">
        <v>0.4</v>
      </c>
      <c r="E13761" s="289" t="s">
        <v>30460</v>
      </c>
      <c r="F13761">
        <v>5017710546</v>
      </c>
      <c r="G13761" s="276">
        <v>45954</v>
      </c>
      <c r="H13761">
        <v>20251015826706</v>
      </c>
      <c r="I13761">
        <v>0.48</v>
      </c>
      <c r="J13761" s="289" t="s">
        <v>275</v>
      </c>
      <c r="K13761" s="289" t="s">
        <v>30461</v>
      </c>
      <c r="L13761" s="289" t="s">
        <v>280</v>
      </c>
      <c r="M13761" s="289" t="s">
        <v>30701</v>
      </c>
      <c r="N13761" s="289" t="s">
        <v>22206</v>
      </c>
      <c r="O13761" s="289" t="s">
        <v>18284</v>
      </c>
      <c r="P13761" s="289">
        <f>VLOOKUP(CAT_Details[[#This Row],[Delivery Bp Customer Code]],Table6[],2,0)</f>
        <v>3705</v>
      </c>
    </row>
    <row r="13762" spans="1:16" x14ac:dyDescent="0.25">
      <c r="A13762" s="289" t="s">
        <v>17052</v>
      </c>
      <c r="B13762">
        <v>1</v>
      </c>
      <c r="C13762">
        <v>814</v>
      </c>
      <c r="D13762">
        <v>0.84</v>
      </c>
      <c r="E13762" s="289" t="s">
        <v>30464</v>
      </c>
      <c r="F13762">
        <v>5017710572</v>
      </c>
      <c r="G13762" s="276">
        <v>45954</v>
      </c>
      <c r="H13762">
        <v>20251016827787</v>
      </c>
      <c r="I13762">
        <v>0.8</v>
      </c>
      <c r="J13762" s="289" t="s">
        <v>302</v>
      </c>
      <c r="K13762" s="289" t="s">
        <v>30465</v>
      </c>
      <c r="L13762" s="289" t="s">
        <v>280</v>
      </c>
      <c r="M13762" s="289" t="s">
        <v>30702</v>
      </c>
      <c r="N13762" s="289" t="s">
        <v>19572</v>
      </c>
      <c r="O13762" s="289" t="s">
        <v>18284</v>
      </c>
      <c r="P13762" s="289">
        <f>VLOOKUP(CAT_Details[[#This Row],[Delivery Bp Customer Code]],Table6[],2,0)</f>
        <v>3705</v>
      </c>
    </row>
    <row r="13763" spans="1:16" x14ac:dyDescent="0.25">
      <c r="A13763" s="289" t="s">
        <v>17052</v>
      </c>
      <c r="B13763">
        <v>1</v>
      </c>
      <c r="C13763">
        <v>156</v>
      </c>
      <c r="D13763">
        <v>0.5</v>
      </c>
      <c r="E13763" s="289" t="s">
        <v>30468</v>
      </c>
      <c r="F13763">
        <v>5017710655</v>
      </c>
      <c r="G13763" s="276">
        <v>45954</v>
      </c>
      <c r="H13763">
        <v>20251016827892</v>
      </c>
      <c r="I13763">
        <v>1.9079999999999999</v>
      </c>
      <c r="J13763" s="289" t="s">
        <v>275</v>
      </c>
      <c r="K13763" s="289" t="s">
        <v>30469</v>
      </c>
      <c r="L13763" s="289" t="s">
        <v>280</v>
      </c>
      <c r="M13763" s="289" t="s">
        <v>30701</v>
      </c>
      <c r="N13763" s="289" t="s">
        <v>18883</v>
      </c>
      <c r="O13763" s="289" t="s">
        <v>18284</v>
      </c>
      <c r="P13763" s="289">
        <f>VLOOKUP(CAT_Details[[#This Row],[Delivery Bp Customer Code]],Table6[],2,0)</f>
        <v>3705</v>
      </c>
    </row>
    <row r="13764" spans="1:16" x14ac:dyDescent="0.25">
      <c r="A13764" s="289" t="s">
        <v>17052</v>
      </c>
      <c r="B13764">
        <v>1</v>
      </c>
      <c r="C13764">
        <v>16</v>
      </c>
      <c r="D13764">
        <v>0.3</v>
      </c>
      <c r="E13764" s="289" t="s">
        <v>30703</v>
      </c>
      <c r="F13764">
        <v>5017724979</v>
      </c>
      <c r="G13764" s="276">
        <v>45954</v>
      </c>
      <c r="H13764">
        <v>20251017828559</v>
      </c>
      <c r="I13764">
        <v>0.28499999999999998</v>
      </c>
      <c r="J13764" s="289" t="s">
        <v>302</v>
      </c>
      <c r="K13764" s="289" t="s">
        <v>30704</v>
      </c>
      <c r="L13764" s="289" t="s">
        <v>280</v>
      </c>
      <c r="M13764" s="289" t="s">
        <v>30909</v>
      </c>
      <c r="N13764" s="289" t="s">
        <v>28008</v>
      </c>
      <c r="O13764" s="289" t="s">
        <v>18284</v>
      </c>
      <c r="P13764" s="289">
        <f>VLOOKUP(CAT_Details[[#This Row],[Delivery Bp Customer Code]],Table6[],2,0)</f>
        <v>3705</v>
      </c>
    </row>
    <row r="13765" spans="1:16" x14ac:dyDescent="0.25">
      <c r="A13765" s="289" t="s">
        <v>30484</v>
      </c>
      <c r="B13765">
        <v>2</v>
      </c>
      <c r="C13765">
        <v>128</v>
      </c>
      <c r="D13765">
        <v>0.4</v>
      </c>
      <c r="E13765" s="289" t="s">
        <v>30485</v>
      </c>
      <c r="F13765">
        <v>5017710383</v>
      </c>
      <c r="G13765" s="276">
        <v>45954</v>
      </c>
      <c r="H13765">
        <v>20251016827243</v>
      </c>
      <c r="I13765">
        <v>0.38400000000000001</v>
      </c>
      <c r="J13765" s="289" t="s">
        <v>350</v>
      </c>
      <c r="K13765" s="289" t="s">
        <v>30486</v>
      </c>
      <c r="L13765" s="289" t="s">
        <v>275</v>
      </c>
      <c r="M13765" s="289" t="s">
        <v>30662</v>
      </c>
      <c r="N13765" s="289" t="s">
        <v>743</v>
      </c>
      <c r="O13765" s="289" t="s">
        <v>30487</v>
      </c>
      <c r="P13765" s="289" t="e">
        <f>VLOOKUP(CAT_Details[[#This Row],[Delivery Bp Customer Code]],Table6[],2,0)</f>
        <v>#N/A</v>
      </c>
    </row>
    <row r="13766" spans="1:16" x14ac:dyDescent="0.25">
      <c r="A13766" s="289" t="s">
        <v>3329</v>
      </c>
      <c r="B13766">
        <v>1</v>
      </c>
      <c r="C13766">
        <v>63</v>
      </c>
      <c r="D13766">
        <v>0.4</v>
      </c>
      <c r="E13766" s="289" t="s">
        <v>30495</v>
      </c>
      <c r="F13766">
        <v>5017694518</v>
      </c>
      <c r="G13766" s="276">
        <v>45954</v>
      </c>
      <c r="H13766">
        <v>20251015826691</v>
      </c>
      <c r="I13766">
        <v>1.181</v>
      </c>
      <c r="J13766" s="289" t="s">
        <v>324</v>
      </c>
      <c r="K13766" s="289" t="s">
        <v>30496</v>
      </c>
      <c r="L13766" s="289" t="s">
        <v>275</v>
      </c>
      <c r="M13766" s="289" t="s">
        <v>30908</v>
      </c>
      <c r="N13766" s="289" t="s">
        <v>612</v>
      </c>
      <c r="O13766" s="289" t="s">
        <v>3332</v>
      </c>
      <c r="P13766" s="289">
        <f>VLOOKUP(CAT_Details[[#This Row],[Delivery Bp Customer Code]],Table6[],2,0)</f>
        <v>3402</v>
      </c>
    </row>
    <row r="13767" spans="1:16" x14ac:dyDescent="0.25">
      <c r="A13767" s="289" t="s">
        <v>3329</v>
      </c>
      <c r="B13767">
        <v>3</v>
      </c>
      <c r="C13767">
        <v>674</v>
      </c>
      <c r="D13767">
        <v>0.9</v>
      </c>
      <c r="E13767" s="289" t="s">
        <v>30507</v>
      </c>
      <c r="F13767">
        <v>5017694659</v>
      </c>
      <c r="G13767" s="276">
        <v>45954</v>
      </c>
      <c r="H13767">
        <v>20251015826617</v>
      </c>
      <c r="I13767">
        <v>0.68600000000000005</v>
      </c>
      <c r="J13767" s="289" t="s">
        <v>1047</v>
      </c>
      <c r="K13767" s="289" t="s">
        <v>30508</v>
      </c>
      <c r="L13767" s="289" t="s">
        <v>275</v>
      </c>
      <c r="M13767" s="289" t="s">
        <v>30697</v>
      </c>
      <c r="N13767" s="289" t="s">
        <v>1049</v>
      </c>
      <c r="O13767" s="289" t="s">
        <v>3332</v>
      </c>
      <c r="P13767" s="289">
        <f>VLOOKUP(CAT_Details[[#This Row],[Delivery Bp Customer Code]],Table6[],2,0)</f>
        <v>3402</v>
      </c>
    </row>
    <row r="13768" spans="1:16" x14ac:dyDescent="0.25">
      <c r="A13768" s="289" t="s">
        <v>3329</v>
      </c>
      <c r="B13768">
        <v>1</v>
      </c>
      <c r="C13768">
        <v>1</v>
      </c>
      <c r="D13768">
        <v>0.05</v>
      </c>
      <c r="E13768" s="289" t="s">
        <v>30515</v>
      </c>
      <c r="F13768">
        <v>5017709775</v>
      </c>
      <c r="G13768" s="276">
        <v>45954</v>
      </c>
      <c r="H13768">
        <v>20251016827827</v>
      </c>
      <c r="I13768">
        <v>2.4E-2</v>
      </c>
      <c r="J13768" s="289" t="s">
        <v>350</v>
      </c>
      <c r="K13768" s="289" t="s">
        <v>30516</v>
      </c>
      <c r="L13768" s="289" t="s">
        <v>275</v>
      </c>
      <c r="M13768" s="289" t="s">
        <v>30662</v>
      </c>
      <c r="N13768" s="289" t="s">
        <v>704</v>
      </c>
      <c r="O13768" s="289" t="s">
        <v>3332</v>
      </c>
      <c r="P13768" s="289">
        <f>VLOOKUP(CAT_Details[[#This Row],[Delivery Bp Customer Code]],Table6[],2,0)</f>
        <v>3402</v>
      </c>
    </row>
    <row r="13769" spans="1:16" x14ac:dyDescent="0.25">
      <c r="A13769" s="289" t="s">
        <v>3329</v>
      </c>
      <c r="B13769">
        <v>1</v>
      </c>
      <c r="C13769">
        <v>255</v>
      </c>
      <c r="D13769">
        <v>0.4</v>
      </c>
      <c r="E13769" s="289" t="s">
        <v>30515</v>
      </c>
      <c r="F13769">
        <v>5017709777</v>
      </c>
      <c r="G13769" s="276">
        <v>45954</v>
      </c>
      <c r="H13769">
        <v>20251013824438</v>
      </c>
      <c r="I13769">
        <v>1.2769999999999999</v>
      </c>
      <c r="J13769" s="289" t="s">
        <v>350</v>
      </c>
      <c r="K13769" s="289" t="s">
        <v>30517</v>
      </c>
      <c r="L13769" s="289" t="s">
        <v>275</v>
      </c>
      <c r="M13769" s="289" t="s">
        <v>30662</v>
      </c>
      <c r="N13769" s="289" t="s">
        <v>704</v>
      </c>
      <c r="O13769" s="289" t="s">
        <v>3332</v>
      </c>
      <c r="P13769" s="289">
        <f>VLOOKUP(CAT_Details[[#This Row],[Delivery Bp Customer Code]],Table6[],2,0)</f>
        <v>3402</v>
      </c>
    </row>
    <row r="13770" spans="1:16" x14ac:dyDescent="0.25">
      <c r="A13770" s="289" t="s">
        <v>76</v>
      </c>
      <c r="B13770">
        <v>2</v>
      </c>
      <c r="C13770">
        <v>205</v>
      </c>
      <c r="D13770">
        <v>0.87</v>
      </c>
      <c r="E13770" s="289" t="s">
        <v>30254</v>
      </c>
      <c r="F13770">
        <v>5017662613</v>
      </c>
      <c r="G13770" s="276">
        <v>45954</v>
      </c>
      <c r="H13770">
        <v>20251014825172</v>
      </c>
      <c r="I13770">
        <v>1.345</v>
      </c>
      <c r="J13770" s="289" t="s">
        <v>287</v>
      </c>
      <c r="K13770" s="289" t="s">
        <v>30255</v>
      </c>
      <c r="L13770" s="289" t="s">
        <v>275</v>
      </c>
      <c r="M13770" s="289" t="s">
        <v>30489</v>
      </c>
      <c r="N13770" s="289" t="s">
        <v>1198</v>
      </c>
      <c r="O13770" s="289" t="s">
        <v>16049</v>
      </c>
      <c r="P13770" s="289" t="str">
        <f>VLOOKUP(CAT_Details[[#This Row],[Delivery Bp Customer Code]],Table6[],2,0)</f>
        <v>MZ02</v>
      </c>
    </row>
    <row r="13771" spans="1:16" x14ac:dyDescent="0.25">
      <c r="A13771" s="289" t="s">
        <v>76</v>
      </c>
      <c r="B13771">
        <v>1</v>
      </c>
      <c r="C13771">
        <v>40</v>
      </c>
      <c r="D13771">
        <v>0.4</v>
      </c>
      <c r="E13771" s="289" t="s">
        <v>30256</v>
      </c>
      <c r="F13771">
        <v>5017678172</v>
      </c>
      <c r="G13771" s="276">
        <v>45954</v>
      </c>
      <c r="H13771">
        <v>20251015825950</v>
      </c>
      <c r="I13771">
        <v>0.57599999999999996</v>
      </c>
      <c r="J13771" s="289" t="s">
        <v>294</v>
      </c>
      <c r="K13771" s="289" t="s">
        <v>30257</v>
      </c>
      <c r="L13771" s="289" t="s">
        <v>275</v>
      </c>
      <c r="M13771" s="289" t="s">
        <v>30639</v>
      </c>
      <c r="N13771" s="289" t="s">
        <v>16159</v>
      </c>
      <c r="O13771" s="289" t="s">
        <v>16049</v>
      </c>
      <c r="P13771" s="289" t="str">
        <f>VLOOKUP(CAT_Details[[#This Row],[Delivery Bp Customer Code]],Table6[],2,0)</f>
        <v>MZ02</v>
      </c>
    </row>
    <row r="13772" spans="1:16" x14ac:dyDescent="0.25">
      <c r="A13772" s="289" t="s">
        <v>76</v>
      </c>
      <c r="B13772">
        <v>1</v>
      </c>
      <c r="C13772">
        <v>282</v>
      </c>
      <c r="D13772">
        <v>0.2</v>
      </c>
      <c r="E13772" s="289" t="s">
        <v>30536</v>
      </c>
      <c r="F13772">
        <v>5017694433</v>
      </c>
      <c r="G13772" s="276">
        <v>45954</v>
      </c>
      <c r="H13772">
        <v>20251015826866</v>
      </c>
      <c r="I13772">
        <v>0.33600000000000002</v>
      </c>
      <c r="J13772" s="289" t="s">
        <v>324</v>
      </c>
      <c r="K13772" s="289" t="s">
        <v>30537</v>
      </c>
      <c r="L13772" s="289" t="s">
        <v>275</v>
      </c>
      <c r="M13772" s="289" t="s">
        <v>30946</v>
      </c>
      <c r="N13772" s="289" t="s">
        <v>508</v>
      </c>
      <c r="O13772" s="289" t="s">
        <v>16049</v>
      </c>
      <c r="P13772" s="289" t="str">
        <f>VLOOKUP(CAT_Details[[#This Row],[Delivery Bp Customer Code]],Table6[],2,0)</f>
        <v>MZ02</v>
      </c>
    </row>
    <row r="13773" spans="1:16" x14ac:dyDescent="0.25">
      <c r="A13773" s="289" t="s">
        <v>76</v>
      </c>
      <c r="B13773">
        <v>1</v>
      </c>
      <c r="C13773">
        <v>150</v>
      </c>
      <c r="D13773">
        <v>0.4</v>
      </c>
      <c r="E13773" s="289" t="s">
        <v>30540</v>
      </c>
      <c r="F13773">
        <v>5017694671</v>
      </c>
      <c r="G13773" s="276">
        <v>45954</v>
      </c>
      <c r="H13773">
        <v>20251015826731</v>
      </c>
      <c r="I13773">
        <v>1.44</v>
      </c>
      <c r="J13773" s="289" t="s">
        <v>345</v>
      </c>
      <c r="K13773" s="289" t="s">
        <v>30541</v>
      </c>
      <c r="L13773" s="289" t="s">
        <v>275</v>
      </c>
      <c r="M13773" s="289" t="s">
        <v>30542</v>
      </c>
      <c r="N13773" s="289" t="s">
        <v>512</v>
      </c>
      <c r="O13773" s="289" t="s">
        <v>16049</v>
      </c>
      <c r="P13773" s="289" t="str">
        <f>VLOOKUP(CAT_Details[[#This Row],[Delivery Bp Customer Code]],Table6[],2,0)</f>
        <v>MZ02</v>
      </c>
    </row>
    <row r="13774" spans="1:16" x14ac:dyDescent="0.25">
      <c r="A13774" s="289" t="s">
        <v>76</v>
      </c>
      <c r="B13774">
        <v>3</v>
      </c>
      <c r="C13774">
        <v>708</v>
      </c>
      <c r="D13774">
        <v>1.2</v>
      </c>
      <c r="E13774" s="289" t="s">
        <v>30546</v>
      </c>
      <c r="F13774">
        <v>5017710452</v>
      </c>
      <c r="G13774" s="276">
        <v>45954</v>
      </c>
      <c r="H13774">
        <v>20251016827762</v>
      </c>
      <c r="I13774">
        <v>1.44</v>
      </c>
      <c r="J13774" s="289" t="s">
        <v>350</v>
      </c>
      <c r="K13774" s="289" t="s">
        <v>30547</v>
      </c>
      <c r="L13774" s="289" t="s">
        <v>275</v>
      </c>
      <c r="M13774" s="289" t="s">
        <v>30662</v>
      </c>
      <c r="N13774" s="289" t="s">
        <v>948</v>
      </c>
      <c r="O13774" s="289" t="s">
        <v>16049</v>
      </c>
      <c r="P13774" s="289" t="str">
        <f>VLOOKUP(CAT_Details[[#This Row],[Delivery Bp Customer Code]],Table6[],2,0)</f>
        <v>MZ02</v>
      </c>
    </row>
    <row r="13775" spans="1:16" x14ac:dyDescent="0.25">
      <c r="A13775" s="289" t="s">
        <v>74</v>
      </c>
      <c r="B13775">
        <v>63</v>
      </c>
      <c r="C13775">
        <v>5220</v>
      </c>
      <c r="D13775">
        <v>15.9</v>
      </c>
      <c r="E13775" s="289" t="s">
        <v>30013</v>
      </c>
      <c r="F13775">
        <v>5017646082</v>
      </c>
      <c r="G13775" s="276">
        <v>45954</v>
      </c>
      <c r="H13775">
        <v>20251010823393</v>
      </c>
      <c r="I13775">
        <v>33.405000000000001</v>
      </c>
      <c r="J13775" s="289" t="s">
        <v>756</v>
      </c>
      <c r="K13775" s="289" t="s">
        <v>30014</v>
      </c>
      <c r="L13775" s="289" t="s">
        <v>275</v>
      </c>
      <c r="M13775" s="289" t="s">
        <v>30549</v>
      </c>
      <c r="N13775" s="289" t="s">
        <v>22780</v>
      </c>
      <c r="O13775" s="289" t="s">
        <v>22256</v>
      </c>
      <c r="P13775" s="289" t="str">
        <f>VLOOKUP(CAT_Details[[#This Row],[Delivery Bp Customer Code]],Table6[],2,0)</f>
        <v>DX01-L5</v>
      </c>
    </row>
    <row r="13776" spans="1:16" x14ac:dyDescent="0.25">
      <c r="A13776" s="289" t="s">
        <v>74</v>
      </c>
      <c r="B13776">
        <v>84</v>
      </c>
      <c r="C13776">
        <v>6804</v>
      </c>
      <c r="D13776">
        <v>13.6</v>
      </c>
      <c r="E13776" s="289" t="s">
        <v>30019</v>
      </c>
      <c r="F13776">
        <v>5017646214</v>
      </c>
      <c r="G13776" s="276">
        <v>45954</v>
      </c>
      <c r="H13776">
        <v>20251010823426</v>
      </c>
      <c r="I13776">
        <v>35.481999999999999</v>
      </c>
      <c r="J13776" s="289" t="s">
        <v>756</v>
      </c>
      <c r="K13776" s="289" t="s">
        <v>30020</v>
      </c>
      <c r="L13776" s="289" t="s">
        <v>275</v>
      </c>
      <c r="M13776" s="289" t="s">
        <v>30804</v>
      </c>
      <c r="N13776" s="289" t="s">
        <v>22780</v>
      </c>
      <c r="O13776" s="289" t="s">
        <v>22256</v>
      </c>
      <c r="P13776" s="289" t="str">
        <f>VLOOKUP(CAT_Details[[#This Row],[Delivery Bp Customer Code]],Table6[],2,0)</f>
        <v>DX01-L5</v>
      </c>
    </row>
    <row r="13777" spans="1:16" x14ac:dyDescent="0.25">
      <c r="A13777" s="289" t="s">
        <v>74</v>
      </c>
      <c r="B13777">
        <v>14</v>
      </c>
      <c r="C13777">
        <v>1245.08</v>
      </c>
      <c r="D13777">
        <v>5.76</v>
      </c>
      <c r="E13777" s="289" t="s">
        <v>30254</v>
      </c>
      <c r="F13777">
        <v>5017662612</v>
      </c>
      <c r="G13777" s="276">
        <v>45954</v>
      </c>
      <c r="H13777">
        <v>20251014825187</v>
      </c>
      <c r="I13777">
        <v>9.7289999999999992</v>
      </c>
      <c r="J13777" s="289" t="s">
        <v>287</v>
      </c>
      <c r="K13777" s="289" t="s">
        <v>30304</v>
      </c>
      <c r="L13777" s="289" t="s">
        <v>275</v>
      </c>
      <c r="M13777" s="289" t="s">
        <v>30489</v>
      </c>
      <c r="N13777" s="289" t="s">
        <v>1198</v>
      </c>
      <c r="O13777" s="289" t="s">
        <v>22256</v>
      </c>
      <c r="P13777" s="289" t="str">
        <f>VLOOKUP(CAT_Details[[#This Row],[Delivery Bp Customer Code]],Table6[],2,0)</f>
        <v>DX01-L5</v>
      </c>
    </row>
    <row r="13778" spans="1:16" x14ac:dyDescent="0.25">
      <c r="A13778" s="289" t="s">
        <v>74</v>
      </c>
      <c r="B13778">
        <v>4</v>
      </c>
      <c r="C13778">
        <v>1560</v>
      </c>
      <c r="D13778">
        <v>1.6</v>
      </c>
      <c r="E13778" s="289" t="s">
        <v>30316</v>
      </c>
      <c r="F13778">
        <v>5017678661</v>
      </c>
      <c r="G13778" s="276">
        <v>45954</v>
      </c>
      <c r="H13778">
        <v>20251015825974</v>
      </c>
      <c r="I13778">
        <v>3.84</v>
      </c>
      <c r="J13778" s="289" t="s">
        <v>294</v>
      </c>
      <c r="K13778" s="289" t="s">
        <v>30317</v>
      </c>
      <c r="L13778" s="289" t="s">
        <v>275</v>
      </c>
      <c r="M13778" s="289" t="s">
        <v>30740</v>
      </c>
      <c r="N13778" s="289" t="s">
        <v>297</v>
      </c>
      <c r="O13778" s="289" t="s">
        <v>22256</v>
      </c>
      <c r="P13778" s="289" t="str">
        <f>VLOOKUP(CAT_Details[[#This Row],[Delivery Bp Customer Code]],Table6[],2,0)</f>
        <v>DX01-L5</v>
      </c>
    </row>
    <row r="13779" spans="1:16" x14ac:dyDescent="0.25">
      <c r="A13779" s="289" t="s">
        <v>74</v>
      </c>
      <c r="B13779">
        <v>6</v>
      </c>
      <c r="C13779">
        <v>930</v>
      </c>
      <c r="D13779">
        <v>2.6</v>
      </c>
      <c r="E13779" s="289" t="s">
        <v>30320</v>
      </c>
      <c r="F13779">
        <v>5017678701</v>
      </c>
      <c r="G13779" s="276">
        <v>45954</v>
      </c>
      <c r="H13779">
        <v>20251015825949</v>
      </c>
      <c r="I13779">
        <v>6.24</v>
      </c>
      <c r="J13779" s="289" t="s">
        <v>294</v>
      </c>
      <c r="K13779" s="289" t="s">
        <v>30321</v>
      </c>
      <c r="L13779" s="289" t="s">
        <v>275</v>
      </c>
      <c r="M13779" s="289" t="s">
        <v>30639</v>
      </c>
      <c r="N13779" s="289" t="s">
        <v>16159</v>
      </c>
      <c r="O13779" s="289" t="s">
        <v>22256</v>
      </c>
      <c r="P13779" s="289" t="str">
        <f>VLOOKUP(CAT_Details[[#This Row],[Delivery Bp Customer Code]],Table6[],2,0)</f>
        <v>DX01-L5</v>
      </c>
    </row>
    <row r="13780" spans="1:16" x14ac:dyDescent="0.25">
      <c r="A13780" s="289" t="s">
        <v>74</v>
      </c>
      <c r="B13780">
        <v>32</v>
      </c>
      <c r="C13780">
        <v>3470</v>
      </c>
      <c r="D13780">
        <v>8.6</v>
      </c>
      <c r="E13780" s="289" t="s">
        <v>30556</v>
      </c>
      <c r="F13780">
        <v>5017694324</v>
      </c>
      <c r="G13780" s="276">
        <v>45954</v>
      </c>
      <c r="H13780">
        <v>20251015826733</v>
      </c>
      <c r="I13780">
        <v>8.2560000000000002</v>
      </c>
      <c r="J13780" s="289" t="s">
        <v>324</v>
      </c>
      <c r="K13780" s="289" t="s">
        <v>30557</v>
      </c>
      <c r="L13780" s="289" t="s">
        <v>275</v>
      </c>
      <c r="M13780" s="289" t="s">
        <v>30808</v>
      </c>
      <c r="N13780" s="289" t="s">
        <v>16153</v>
      </c>
      <c r="O13780" s="289" t="s">
        <v>22256</v>
      </c>
      <c r="P13780" s="289" t="str">
        <f>VLOOKUP(CAT_Details[[#This Row],[Delivery Bp Customer Code]],Table6[],2,0)</f>
        <v>DX01-L5</v>
      </c>
    </row>
    <row r="13781" spans="1:16" x14ac:dyDescent="0.25">
      <c r="A13781" s="289" t="s">
        <v>74</v>
      </c>
      <c r="B13781">
        <v>22</v>
      </c>
      <c r="C13781">
        <v>3898</v>
      </c>
      <c r="D13781">
        <v>8.8000000000000007</v>
      </c>
      <c r="E13781" s="289" t="s">
        <v>30567</v>
      </c>
      <c r="F13781">
        <v>5017694572</v>
      </c>
      <c r="G13781" s="276">
        <v>45954</v>
      </c>
      <c r="H13781">
        <v>20251016827270</v>
      </c>
      <c r="I13781">
        <v>14.208</v>
      </c>
      <c r="J13781" s="289" t="s">
        <v>345</v>
      </c>
      <c r="K13781" s="289" t="s">
        <v>30568</v>
      </c>
      <c r="L13781" s="289" t="s">
        <v>275</v>
      </c>
      <c r="M13781" s="289" t="s">
        <v>30809</v>
      </c>
      <c r="N13781" s="289" t="s">
        <v>348</v>
      </c>
      <c r="O13781" s="289" t="s">
        <v>22256</v>
      </c>
      <c r="P13781" s="289" t="str">
        <f>VLOOKUP(CAT_Details[[#This Row],[Delivery Bp Customer Code]],Table6[],2,0)</f>
        <v>DX01-L5</v>
      </c>
    </row>
    <row r="13782" spans="1:16" x14ac:dyDescent="0.25">
      <c r="A13782" s="289" t="s">
        <v>74</v>
      </c>
      <c r="B13782">
        <v>28</v>
      </c>
      <c r="C13782">
        <v>5852</v>
      </c>
      <c r="D13782">
        <v>14</v>
      </c>
      <c r="E13782" s="289" t="s">
        <v>30570</v>
      </c>
      <c r="F13782">
        <v>5017707269</v>
      </c>
      <c r="G13782" s="276">
        <v>45954</v>
      </c>
      <c r="H13782">
        <v>20251010823430</v>
      </c>
      <c r="I13782">
        <v>32.927999999999997</v>
      </c>
      <c r="J13782" s="289" t="s">
        <v>756</v>
      </c>
      <c r="K13782" s="289" t="s">
        <v>30571</v>
      </c>
      <c r="L13782" s="289" t="s">
        <v>275</v>
      </c>
      <c r="M13782" s="289" t="s">
        <v>30549</v>
      </c>
      <c r="N13782" s="289" t="s">
        <v>22780</v>
      </c>
      <c r="O13782" s="289" t="s">
        <v>22256</v>
      </c>
      <c r="P13782" s="289" t="str">
        <f>VLOOKUP(CAT_Details[[#This Row],[Delivery Bp Customer Code]],Table6[],2,0)</f>
        <v>DX01-L5</v>
      </c>
    </row>
    <row r="13783" spans="1:16" x14ac:dyDescent="0.25">
      <c r="A13783" s="289" t="s">
        <v>74</v>
      </c>
      <c r="B13783">
        <v>1</v>
      </c>
      <c r="C13783">
        <v>48</v>
      </c>
      <c r="D13783">
        <v>0.16</v>
      </c>
      <c r="E13783" s="289" t="s">
        <v>30574</v>
      </c>
      <c r="F13783">
        <v>5017709923</v>
      </c>
      <c r="G13783" s="276">
        <v>45954</v>
      </c>
      <c r="H13783">
        <v>20251016827044</v>
      </c>
      <c r="I13783">
        <v>0.112</v>
      </c>
      <c r="J13783" s="289" t="s">
        <v>350</v>
      </c>
      <c r="K13783" s="289" t="s">
        <v>30575</v>
      </c>
      <c r="L13783" s="289" t="s">
        <v>275</v>
      </c>
      <c r="M13783" s="289" t="s">
        <v>30660</v>
      </c>
      <c r="N13783" s="289" t="s">
        <v>685</v>
      </c>
      <c r="O13783" s="289" t="s">
        <v>22256</v>
      </c>
      <c r="P13783" s="289" t="str">
        <f>VLOOKUP(CAT_Details[[#This Row],[Delivery Bp Customer Code]],Table6[],2,0)</f>
        <v>DX01-L5</v>
      </c>
    </row>
    <row r="13784" spans="1:16" x14ac:dyDescent="0.25">
      <c r="A13784" s="289" t="s">
        <v>74</v>
      </c>
      <c r="B13784">
        <v>11</v>
      </c>
      <c r="C13784">
        <v>990</v>
      </c>
      <c r="D13784">
        <v>4.4000000000000004</v>
      </c>
      <c r="E13784" s="289" t="s">
        <v>30579</v>
      </c>
      <c r="F13784">
        <v>5017710094</v>
      </c>
      <c r="G13784" s="276">
        <v>45954</v>
      </c>
      <c r="H13784">
        <v>20251017828430</v>
      </c>
      <c r="I13784">
        <v>10.56</v>
      </c>
      <c r="J13784" s="289" t="s">
        <v>350</v>
      </c>
      <c r="K13784" s="289" t="s">
        <v>30580</v>
      </c>
      <c r="L13784" s="289" t="s">
        <v>275</v>
      </c>
      <c r="M13784" s="289" t="s">
        <v>30662</v>
      </c>
      <c r="N13784" s="289" t="s">
        <v>15321</v>
      </c>
      <c r="O13784" s="289" t="s">
        <v>22256</v>
      </c>
      <c r="P13784" s="289" t="str">
        <f>VLOOKUP(CAT_Details[[#This Row],[Delivery Bp Customer Code]],Table6[],2,0)</f>
        <v>DX01-L5</v>
      </c>
    </row>
    <row r="13785" spans="1:16" x14ac:dyDescent="0.25">
      <c r="A13785" s="289" t="s">
        <v>74</v>
      </c>
      <c r="B13785">
        <v>1</v>
      </c>
      <c r="C13785">
        <v>95</v>
      </c>
      <c r="D13785">
        <v>0.4</v>
      </c>
      <c r="E13785" s="289" t="s">
        <v>30579</v>
      </c>
      <c r="F13785">
        <v>5017710095</v>
      </c>
      <c r="G13785" s="276">
        <v>45954</v>
      </c>
      <c r="H13785">
        <v>20251017828434</v>
      </c>
      <c r="I13785">
        <v>0.96</v>
      </c>
      <c r="J13785" s="289" t="s">
        <v>350</v>
      </c>
      <c r="K13785" s="289" t="s">
        <v>30581</v>
      </c>
      <c r="L13785" s="289" t="s">
        <v>275</v>
      </c>
      <c r="M13785" s="289" t="s">
        <v>30662</v>
      </c>
      <c r="N13785" s="289" t="s">
        <v>15321</v>
      </c>
      <c r="O13785" s="289" t="s">
        <v>22256</v>
      </c>
      <c r="P13785" s="289" t="str">
        <f>VLOOKUP(CAT_Details[[#This Row],[Delivery Bp Customer Code]],Table6[],2,0)</f>
        <v>DX01-L5</v>
      </c>
    </row>
    <row r="13786" spans="1:16" x14ac:dyDescent="0.25">
      <c r="A13786" s="289" t="s">
        <v>272</v>
      </c>
      <c r="B13786">
        <v>3</v>
      </c>
      <c r="C13786">
        <v>1116</v>
      </c>
      <c r="D13786">
        <v>1.2</v>
      </c>
      <c r="E13786" s="289" t="s">
        <v>30334</v>
      </c>
      <c r="F13786">
        <v>5017662240</v>
      </c>
      <c r="G13786" s="276">
        <v>45954</v>
      </c>
      <c r="H13786">
        <v>20251009822545</v>
      </c>
      <c r="I13786">
        <v>2.88</v>
      </c>
      <c r="J13786" s="289" t="s">
        <v>324</v>
      </c>
      <c r="K13786" s="289" t="s">
        <v>30335</v>
      </c>
      <c r="L13786" s="289" t="s">
        <v>275</v>
      </c>
      <c r="M13786" s="289" t="s">
        <v>30656</v>
      </c>
      <c r="N13786" s="289" t="s">
        <v>622</v>
      </c>
      <c r="O13786" s="289" t="s">
        <v>277</v>
      </c>
      <c r="P13786" s="289" t="str">
        <f>VLOOKUP(CAT_Details[[#This Row],[Delivery Bp Customer Code]],Table6[],2,0)</f>
        <v>U2-L5</v>
      </c>
    </row>
    <row r="13787" spans="1:16" x14ac:dyDescent="0.25">
      <c r="A13787" s="289" t="s">
        <v>272</v>
      </c>
      <c r="B13787">
        <v>1</v>
      </c>
      <c r="C13787">
        <v>48</v>
      </c>
      <c r="D13787">
        <v>0.2</v>
      </c>
      <c r="E13787" s="289" t="s">
        <v>30495</v>
      </c>
      <c r="F13787">
        <v>5017694519</v>
      </c>
      <c r="G13787" s="276">
        <v>45954</v>
      </c>
      <c r="H13787">
        <v>20251015826683</v>
      </c>
      <c r="I13787">
        <v>0.65300000000000002</v>
      </c>
      <c r="J13787" s="289" t="s">
        <v>324</v>
      </c>
      <c r="K13787" s="289" t="s">
        <v>30601</v>
      </c>
      <c r="L13787" s="289" t="s">
        <v>275</v>
      </c>
      <c r="M13787" s="289" t="s">
        <v>30908</v>
      </c>
      <c r="N13787" s="289" t="s">
        <v>612</v>
      </c>
      <c r="O13787" s="289" t="s">
        <v>277</v>
      </c>
      <c r="P13787" s="289" t="str">
        <f>VLOOKUP(CAT_Details[[#This Row],[Delivery Bp Customer Code]],Table6[],2,0)</f>
        <v>U2-L5</v>
      </c>
    </row>
    <row r="13788" spans="1:16" x14ac:dyDescent="0.25">
      <c r="A13788" s="289" t="s">
        <v>272</v>
      </c>
      <c r="B13788">
        <v>9</v>
      </c>
      <c r="C13788">
        <v>630</v>
      </c>
      <c r="D13788">
        <v>3.6</v>
      </c>
      <c r="E13788" s="289" t="s">
        <v>30602</v>
      </c>
      <c r="F13788">
        <v>5017694562</v>
      </c>
      <c r="G13788" s="276">
        <v>45954</v>
      </c>
      <c r="H13788">
        <v>20251013824376</v>
      </c>
      <c r="I13788">
        <v>6.9119999999999999</v>
      </c>
      <c r="J13788" s="289" t="s">
        <v>324</v>
      </c>
      <c r="K13788" s="289" t="s">
        <v>30603</v>
      </c>
      <c r="L13788" s="289" t="s">
        <v>275</v>
      </c>
      <c r="M13788" s="289" t="s">
        <v>30702</v>
      </c>
      <c r="N13788" s="289" t="s">
        <v>562</v>
      </c>
      <c r="O13788" s="289" t="s">
        <v>277</v>
      </c>
      <c r="P13788" s="289" t="str">
        <f>VLOOKUP(CAT_Details[[#This Row],[Delivery Bp Customer Code]],Table6[],2,0)</f>
        <v>U2-L5</v>
      </c>
    </row>
    <row r="13789" spans="1:16" x14ac:dyDescent="0.25">
      <c r="A13789" s="289" t="s">
        <v>272</v>
      </c>
      <c r="B13789">
        <v>2</v>
      </c>
      <c r="C13789">
        <v>274</v>
      </c>
      <c r="D13789">
        <v>0.8</v>
      </c>
      <c r="E13789" s="289" t="s">
        <v>30605</v>
      </c>
      <c r="F13789">
        <v>5017694638</v>
      </c>
      <c r="G13789" s="276">
        <v>45954</v>
      </c>
      <c r="H13789">
        <v>20251016827345</v>
      </c>
      <c r="I13789">
        <v>1.92</v>
      </c>
      <c r="J13789" s="289" t="s">
        <v>324</v>
      </c>
      <c r="K13789" s="289" t="s">
        <v>30606</v>
      </c>
      <c r="L13789" s="289" t="s">
        <v>275</v>
      </c>
      <c r="M13789" s="289" t="s">
        <v>30946</v>
      </c>
      <c r="N13789" s="289" t="s">
        <v>616</v>
      </c>
      <c r="O13789" s="289" t="s">
        <v>277</v>
      </c>
      <c r="P13789" s="289" t="str">
        <f>VLOOKUP(CAT_Details[[#This Row],[Delivery Bp Customer Code]],Table6[],2,0)</f>
        <v>U2-L5</v>
      </c>
    </row>
    <row r="13790" spans="1:16" x14ac:dyDescent="0.25">
      <c r="A13790" s="289" t="s">
        <v>272</v>
      </c>
      <c r="B13790">
        <v>1</v>
      </c>
      <c r="C13790">
        <v>96</v>
      </c>
      <c r="D13790">
        <v>0.4</v>
      </c>
      <c r="E13790" s="289" t="s">
        <v>30515</v>
      </c>
      <c r="F13790">
        <v>5017709774</v>
      </c>
      <c r="G13790" s="276">
        <v>45954</v>
      </c>
      <c r="H13790">
        <v>20251013823945</v>
      </c>
      <c r="I13790">
        <v>0.70099999999999996</v>
      </c>
      <c r="J13790" s="289" t="s">
        <v>350</v>
      </c>
      <c r="K13790" s="289" t="s">
        <v>30614</v>
      </c>
      <c r="L13790" s="289" t="s">
        <v>275</v>
      </c>
      <c r="M13790" s="289" t="s">
        <v>30662</v>
      </c>
      <c r="N13790" s="289" t="s">
        <v>704</v>
      </c>
      <c r="O13790" s="289" t="s">
        <v>277</v>
      </c>
      <c r="P13790" s="289" t="str">
        <f>VLOOKUP(CAT_Details[[#This Row],[Delivery Bp Customer Code]],Table6[],2,0)</f>
        <v>U2-L5</v>
      </c>
    </row>
    <row r="13791" spans="1:16" x14ac:dyDescent="0.25">
      <c r="A13791" s="289" t="s">
        <v>272</v>
      </c>
      <c r="B13791">
        <v>9</v>
      </c>
      <c r="C13791">
        <v>2700</v>
      </c>
      <c r="D13791">
        <v>3.6</v>
      </c>
      <c r="E13791" s="289" t="s">
        <v>30620</v>
      </c>
      <c r="F13791">
        <v>5017710565</v>
      </c>
      <c r="G13791" s="276">
        <v>45954</v>
      </c>
      <c r="H13791">
        <v>20251016827244</v>
      </c>
      <c r="I13791">
        <v>3.024</v>
      </c>
      <c r="J13791" s="289" t="s">
        <v>350</v>
      </c>
      <c r="K13791" s="289" t="s">
        <v>30621</v>
      </c>
      <c r="L13791" s="289" t="s">
        <v>275</v>
      </c>
      <c r="M13791" s="289" t="s">
        <v>30949</v>
      </c>
      <c r="N13791" s="289" t="s">
        <v>15982</v>
      </c>
      <c r="O13791" s="289" t="s">
        <v>277</v>
      </c>
      <c r="P13791" s="289" t="str">
        <f>VLOOKUP(CAT_Details[[#This Row],[Delivery Bp Customer Code]],Table6[],2,0)</f>
        <v>U2-L5</v>
      </c>
    </row>
    <row r="13792" spans="1:16" x14ac:dyDescent="0.25">
      <c r="A13792" s="289" t="s">
        <v>31121</v>
      </c>
      <c r="B13792">
        <v>2</v>
      </c>
      <c r="C13792">
        <v>6</v>
      </c>
      <c r="D13792">
        <v>0.13</v>
      </c>
      <c r="E13792" s="289" t="s">
        <v>31122</v>
      </c>
      <c r="F13792">
        <v>5017751587</v>
      </c>
      <c r="G13792" s="276">
        <v>45954</v>
      </c>
      <c r="I13792">
        <v>6.8000000000000005E-2</v>
      </c>
      <c r="J13792" s="289" t="s">
        <v>273</v>
      </c>
      <c r="K13792" s="289" t="s">
        <v>31123</v>
      </c>
      <c r="L13792" s="289" t="s">
        <v>1047</v>
      </c>
      <c r="M13792" s="289"/>
      <c r="N13792" s="289" t="s">
        <v>15064</v>
      </c>
      <c r="O13792" s="289" t="s">
        <v>31124</v>
      </c>
      <c r="P13792" s="289" t="e">
        <f>VLOOKUP(CAT_Details[[#This Row],[Delivery Bp Customer Code]],Table6[],2,0)</f>
        <v>#N/A</v>
      </c>
    </row>
    <row r="13793" spans="1:16" x14ac:dyDescent="0.25">
      <c r="A13793" s="289" t="s">
        <v>4794</v>
      </c>
      <c r="B13793">
        <v>1</v>
      </c>
      <c r="C13793">
        <v>350</v>
      </c>
      <c r="D13793">
        <v>0.5</v>
      </c>
      <c r="E13793" s="289" t="s">
        <v>30352</v>
      </c>
      <c r="F13793">
        <v>5017662300</v>
      </c>
      <c r="G13793" s="276">
        <v>45954</v>
      </c>
      <c r="H13793">
        <v>20251013824629</v>
      </c>
      <c r="I13793">
        <v>1.2</v>
      </c>
      <c r="J13793" s="289" t="s">
        <v>287</v>
      </c>
      <c r="K13793" s="289" t="s">
        <v>30353</v>
      </c>
      <c r="L13793" s="289" t="s">
        <v>275</v>
      </c>
      <c r="M13793" s="289" t="s">
        <v>30489</v>
      </c>
      <c r="N13793" s="289" t="s">
        <v>20548</v>
      </c>
      <c r="O13793" s="289" t="s">
        <v>4798</v>
      </c>
      <c r="P13793" s="289" t="str">
        <f>VLOOKUP(CAT_Details[[#This Row],[Delivery Bp Customer Code]],Table6[],2,0)</f>
        <v>MY02</v>
      </c>
    </row>
    <row r="13794" spans="1:16" x14ac:dyDescent="0.25">
      <c r="A13794" s="289" t="s">
        <v>278</v>
      </c>
      <c r="B13794">
        <v>7</v>
      </c>
      <c r="C13794">
        <v>3740</v>
      </c>
      <c r="D13794">
        <v>2.8</v>
      </c>
      <c r="E13794" s="289" t="s">
        <v>30393</v>
      </c>
      <c r="F13794">
        <v>5017694727</v>
      </c>
      <c r="G13794" s="276">
        <v>45957</v>
      </c>
      <c r="H13794">
        <v>20251015826742</v>
      </c>
      <c r="I13794">
        <v>4.032</v>
      </c>
      <c r="J13794" s="289" t="s">
        <v>324</v>
      </c>
      <c r="K13794" s="289" t="s">
        <v>30394</v>
      </c>
      <c r="L13794" s="289" t="s">
        <v>275</v>
      </c>
      <c r="M13794" s="289" t="s">
        <v>30909</v>
      </c>
      <c r="N13794" s="289" t="s">
        <v>399</v>
      </c>
      <c r="O13794" s="289" t="s">
        <v>498</v>
      </c>
      <c r="P13794" s="289" t="str">
        <f>VLOOKUP(CAT_Details[[#This Row],[Delivery Bp Customer Code]],Table6[],2,0)</f>
        <v>DK-BM01</v>
      </c>
    </row>
    <row r="13795" spans="1:16" x14ac:dyDescent="0.25">
      <c r="A13795" s="289" t="s">
        <v>278</v>
      </c>
      <c r="B13795">
        <v>1</v>
      </c>
      <c r="C13795">
        <v>80</v>
      </c>
      <c r="D13795">
        <v>0.4</v>
      </c>
      <c r="E13795" s="289" t="s">
        <v>30395</v>
      </c>
      <c r="F13795">
        <v>5017710315</v>
      </c>
      <c r="G13795" s="276">
        <v>45957</v>
      </c>
      <c r="H13795">
        <v>20251016827730</v>
      </c>
      <c r="I13795">
        <v>1.1519999999999999</v>
      </c>
      <c r="J13795" s="289" t="s">
        <v>345</v>
      </c>
      <c r="K13795" s="289" t="s">
        <v>30396</v>
      </c>
      <c r="L13795" s="289" t="s">
        <v>275</v>
      </c>
      <c r="M13795" s="289" t="s">
        <v>30637</v>
      </c>
      <c r="N13795" s="289" t="s">
        <v>512</v>
      </c>
      <c r="O13795" s="289" t="s">
        <v>498</v>
      </c>
      <c r="P13795" s="289" t="str">
        <f>VLOOKUP(CAT_Details[[#This Row],[Delivery Bp Customer Code]],Table6[],2,0)</f>
        <v>DK-BM01</v>
      </c>
    </row>
    <row r="13796" spans="1:16" x14ac:dyDescent="0.25">
      <c r="A13796" s="289" t="s">
        <v>278</v>
      </c>
      <c r="B13796">
        <v>13</v>
      </c>
      <c r="C13796">
        <v>5200</v>
      </c>
      <c r="D13796">
        <v>4.2</v>
      </c>
      <c r="E13796" s="289" t="s">
        <v>30650</v>
      </c>
      <c r="F13796">
        <v>5017742347</v>
      </c>
      <c r="G13796" s="276">
        <v>45957</v>
      </c>
      <c r="H13796">
        <v>20251020829880</v>
      </c>
      <c r="I13796">
        <v>9.3119999999999994</v>
      </c>
      <c r="J13796" s="289" t="s">
        <v>280</v>
      </c>
      <c r="K13796" s="289" t="s">
        <v>30651</v>
      </c>
      <c r="L13796" s="289" t="s">
        <v>275</v>
      </c>
      <c r="M13796" s="289" t="s">
        <v>31060</v>
      </c>
      <c r="N13796" s="289" t="s">
        <v>314</v>
      </c>
      <c r="O13796" s="289" t="s">
        <v>498</v>
      </c>
      <c r="P13796" s="289" t="str">
        <f>VLOOKUP(CAT_Details[[#This Row],[Delivery Bp Customer Code]],Table6[],2,0)</f>
        <v>DK-BM01</v>
      </c>
    </row>
    <row r="13797" spans="1:16" x14ac:dyDescent="0.25">
      <c r="A13797" s="289" t="s">
        <v>278</v>
      </c>
      <c r="B13797">
        <v>1</v>
      </c>
      <c r="C13797">
        <v>209.28</v>
      </c>
      <c r="D13797">
        <v>0.4</v>
      </c>
      <c r="E13797" s="289" t="s">
        <v>30916</v>
      </c>
      <c r="F13797">
        <v>5017757021</v>
      </c>
      <c r="G13797" s="276">
        <v>45957</v>
      </c>
      <c r="H13797">
        <v>20251021830775</v>
      </c>
      <c r="I13797">
        <v>0.96</v>
      </c>
      <c r="J13797" s="289" t="s">
        <v>273</v>
      </c>
      <c r="K13797" s="289" t="s">
        <v>30917</v>
      </c>
      <c r="L13797" s="289" t="s">
        <v>275</v>
      </c>
      <c r="M13797" s="289" t="s">
        <v>30918</v>
      </c>
      <c r="N13797" s="289" t="s">
        <v>493</v>
      </c>
      <c r="O13797" s="289" t="s">
        <v>498</v>
      </c>
      <c r="P13797" s="289" t="str">
        <f>VLOOKUP(CAT_Details[[#This Row],[Delivery Bp Customer Code]],Table6[],2,0)</f>
        <v>DK-BM01</v>
      </c>
    </row>
    <row r="13798" spans="1:16" x14ac:dyDescent="0.25">
      <c r="A13798" s="289" t="s">
        <v>278</v>
      </c>
      <c r="B13798">
        <v>1</v>
      </c>
      <c r="C13798">
        <v>70</v>
      </c>
      <c r="D13798">
        <v>0.4</v>
      </c>
      <c r="E13798" s="289" t="s">
        <v>30919</v>
      </c>
      <c r="F13798">
        <v>5017757073</v>
      </c>
      <c r="G13798" s="276">
        <v>45957</v>
      </c>
      <c r="H13798">
        <v>20251022831356</v>
      </c>
      <c r="I13798">
        <v>0.48</v>
      </c>
      <c r="J13798" s="289" t="s">
        <v>273</v>
      </c>
      <c r="K13798" s="289" t="s">
        <v>30920</v>
      </c>
      <c r="L13798" s="289" t="s">
        <v>275</v>
      </c>
      <c r="M13798" s="289" t="s">
        <v>30918</v>
      </c>
      <c r="N13798" s="289" t="s">
        <v>1003</v>
      </c>
      <c r="O13798" s="289" t="s">
        <v>498</v>
      </c>
      <c r="P13798" s="289" t="str">
        <f>VLOOKUP(CAT_Details[[#This Row],[Delivery Bp Customer Code]],Table6[],2,0)</f>
        <v>DK-BM01</v>
      </c>
    </row>
    <row r="13799" spans="1:16" x14ac:dyDescent="0.25">
      <c r="A13799" s="289" t="s">
        <v>75</v>
      </c>
      <c r="B13799">
        <v>5</v>
      </c>
      <c r="C13799">
        <v>925</v>
      </c>
      <c r="D13799">
        <v>2.2599999999999998</v>
      </c>
      <c r="E13799" s="289" t="s">
        <v>30428</v>
      </c>
      <c r="F13799">
        <v>5017710430</v>
      </c>
      <c r="G13799" s="276">
        <v>45957</v>
      </c>
      <c r="H13799">
        <v>20251017828386</v>
      </c>
      <c r="I13799">
        <v>10.816000000000001</v>
      </c>
      <c r="J13799" s="289" t="s">
        <v>345</v>
      </c>
      <c r="K13799" s="289" t="s">
        <v>30429</v>
      </c>
      <c r="L13799" s="289" t="s">
        <v>275</v>
      </c>
      <c r="M13799" s="289" t="s">
        <v>30661</v>
      </c>
      <c r="N13799" s="289" t="s">
        <v>4779</v>
      </c>
      <c r="O13799" s="289" t="s">
        <v>5281</v>
      </c>
      <c r="P13799" s="289" t="str">
        <f>VLOOKUP(CAT_Details[[#This Row],[Delivery Bp Customer Code]],Table6[],2,0)</f>
        <v>DK-LW08</v>
      </c>
    </row>
    <row r="13800" spans="1:16" x14ac:dyDescent="0.25">
      <c r="A13800" s="289" t="s">
        <v>75</v>
      </c>
      <c r="B13800">
        <v>5</v>
      </c>
      <c r="C13800">
        <v>1500</v>
      </c>
      <c r="D13800">
        <v>2</v>
      </c>
      <c r="E13800" s="289" t="s">
        <v>30430</v>
      </c>
      <c r="F13800">
        <v>5017710494</v>
      </c>
      <c r="G13800" s="276">
        <v>45957</v>
      </c>
      <c r="H13800">
        <v>20251016827663</v>
      </c>
      <c r="I13800">
        <v>3.6</v>
      </c>
      <c r="J13800" s="289" t="s">
        <v>324</v>
      </c>
      <c r="K13800" s="289" t="s">
        <v>30431</v>
      </c>
      <c r="L13800" s="289" t="s">
        <v>275</v>
      </c>
      <c r="M13800" s="289" t="s">
        <v>30946</v>
      </c>
      <c r="N13800" s="289" t="s">
        <v>2939</v>
      </c>
      <c r="O13800" s="289" t="s">
        <v>2173</v>
      </c>
      <c r="P13800" s="289" t="str">
        <f>VLOOKUP(CAT_Details[[#This Row],[Delivery Bp Customer Code]],Table6[],2,0)</f>
        <v>OYL1</v>
      </c>
    </row>
    <row r="13801" spans="1:16" x14ac:dyDescent="0.25">
      <c r="A13801" s="289" t="s">
        <v>75</v>
      </c>
      <c r="B13801">
        <v>1</v>
      </c>
      <c r="C13801">
        <v>24</v>
      </c>
      <c r="D13801">
        <v>0.2</v>
      </c>
      <c r="E13801" s="289" t="s">
        <v>30663</v>
      </c>
      <c r="F13801">
        <v>5017725085</v>
      </c>
      <c r="G13801" s="276">
        <v>45957</v>
      </c>
      <c r="H13801">
        <v>20251014824996</v>
      </c>
      <c r="I13801">
        <v>0.24</v>
      </c>
      <c r="J13801" s="289" t="s">
        <v>280</v>
      </c>
      <c r="K13801" s="289" t="s">
        <v>30664</v>
      </c>
      <c r="L13801" s="289" t="s">
        <v>275</v>
      </c>
      <c r="M13801" s="289" t="s">
        <v>31060</v>
      </c>
      <c r="N13801" s="289" t="s">
        <v>2921</v>
      </c>
      <c r="O13801" s="289" t="s">
        <v>2173</v>
      </c>
      <c r="P13801" s="289" t="str">
        <f>VLOOKUP(CAT_Details[[#This Row],[Delivery Bp Customer Code]],Table6[],2,0)</f>
        <v>OYL1</v>
      </c>
    </row>
    <row r="13802" spans="1:16" x14ac:dyDescent="0.25">
      <c r="A13802" s="289" t="s">
        <v>75</v>
      </c>
      <c r="B13802">
        <v>4</v>
      </c>
      <c r="C13802">
        <v>1185</v>
      </c>
      <c r="D13802">
        <v>1.6</v>
      </c>
      <c r="E13802" s="289" t="s">
        <v>30672</v>
      </c>
      <c r="F13802">
        <v>5017725422</v>
      </c>
      <c r="G13802" s="276">
        <v>45957</v>
      </c>
      <c r="H13802">
        <v>20251015825967</v>
      </c>
      <c r="I13802">
        <v>2.3039999999999998</v>
      </c>
      <c r="J13802" s="289" t="s">
        <v>350</v>
      </c>
      <c r="K13802" s="289" t="s">
        <v>30673</v>
      </c>
      <c r="L13802" s="289" t="s">
        <v>275</v>
      </c>
      <c r="M13802" s="289" t="s">
        <v>30949</v>
      </c>
      <c r="N13802" s="289" t="s">
        <v>2656</v>
      </c>
      <c r="O13802" s="289" t="s">
        <v>2173</v>
      </c>
      <c r="P13802" s="289" t="str">
        <f>VLOOKUP(CAT_Details[[#This Row],[Delivery Bp Customer Code]],Table6[],2,0)</f>
        <v>OYL1</v>
      </c>
    </row>
    <row r="13803" spans="1:16" x14ac:dyDescent="0.25">
      <c r="A13803" s="289" t="s">
        <v>75</v>
      </c>
      <c r="B13803">
        <v>1</v>
      </c>
      <c r="C13803">
        <v>85</v>
      </c>
      <c r="D13803">
        <v>0.2</v>
      </c>
      <c r="E13803" s="289" t="s">
        <v>30684</v>
      </c>
      <c r="F13803">
        <v>5017742445</v>
      </c>
      <c r="G13803" s="276">
        <v>45957</v>
      </c>
      <c r="H13803">
        <v>20251020829881</v>
      </c>
      <c r="I13803">
        <v>0.48</v>
      </c>
      <c r="J13803" s="289" t="s">
        <v>280</v>
      </c>
      <c r="K13803" s="289" t="s">
        <v>30685</v>
      </c>
      <c r="L13803" s="289" t="s">
        <v>275</v>
      </c>
      <c r="M13803" s="289" t="s">
        <v>30950</v>
      </c>
      <c r="N13803" s="289" t="s">
        <v>4076</v>
      </c>
      <c r="O13803" s="289" t="s">
        <v>2173</v>
      </c>
      <c r="P13803" s="289" t="str">
        <f>VLOOKUP(CAT_Details[[#This Row],[Delivery Bp Customer Code]],Table6[],2,0)</f>
        <v>OYL1</v>
      </c>
    </row>
    <row r="13804" spans="1:16" x14ac:dyDescent="0.25">
      <c r="A13804" s="289" t="s">
        <v>17052</v>
      </c>
      <c r="B13804">
        <v>1</v>
      </c>
      <c r="C13804">
        <v>8.67</v>
      </c>
      <c r="D13804">
        <v>7.0000000000000007E-2</v>
      </c>
      <c r="E13804" s="289" t="s">
        <v>30173</v>
      </c>
      <c r="F13804">
        <v>5017678497</v>
      </c>
      <c r="G13804" s="276">
        <v>45957</v>
      </c>
      <c r="H13804">
        <v>20251009822571</v>
      </c>
      <c r="I13804">
        <v>2.5000000000000001E-2</v>
      </c>
      <c r="J13804" s="289" t="s">
        <v>764</v>
      </c>
      <c r="K13804" s="289" t="s">
        <v>30174</v>
      </c>
      <c r="L13804" s="289" t="s">
        <v>280</v>
      </c>
      <c r="M13804" s="289" t="s">
        <v>30442</v>
      </c>
      <c r="N13804" s="289" t="s">
        <v>30175</v>
      </c>
      <c r="O13804" s="289" t="s">
        <v>18284</v>
      </c>
      <c r="P13804" s="289">
        <f>VLOOKUP(CAT_Details[[#This Row],[Delivery Bp Customer Code]],Table6[],2,0)</f>
        <v>3705</v>
      </c>
    </row>
    <row r="13805" spans="1:16" x14ac:dyDescent="0.25">
      <c r="A13805" s="289" t="s">
        <v>17052</v>
      </c>
      <c r="B13805">
        <v>1</v>
      </c>
      <c r="C13805">
        <v>655</v>
      </c>
      <c r="D13805">
        <v>0.46</v>
      </c>
      <c r="E13805" s="289" t="s">
        <v>30444</v>
      </c>
      <c r="F13805">
        <v>5017694415</v>
      </c>
      <c r="G13805" s="276">
        <v>45957</v>
      </c>
      <c r="H13805">
        <v>20251016827471</v>
      </c>
      <c r="I13805">
        <v>0.872</v>
      </c>
      <c r="J13805" s="289" t="s">
        <v>853</v>
      </c>
      <c r="K13805" s="289" t="s">
        <v>30445</v>
      </c>
      <c r="L13805" s="289" t="s">
        <v>280</v>
      </c>
      <c r="M13805" s="289" t="s">
        <v>30910</v>
      </c>
      <c r="N13805" s="289" t="s">
        <v>22845</v>
      </c>
      <c r="O13805" s="289" t="s">
        <v>18284</v>
      </c>
      <c r="P13805" s="289">
        <f>VLOOKUP(CAT_Details[[#This Row],[Delivery Bp Customer Code]],Table6[],2,0)</f>
        <v>3705</v>
      </c>
    </row>
    <row r="13806" spans="1:16" x14ac:dyDescent="0.25">
      <c r="A13806" s="289" t="s">
        <v>17052</v>
      </c>
      <c r="B13806">
        <v>2</v>
      </c>
      <c r="C13806">
        <v>251</v>
      </c>
      <c r="D13806">
        <v>0.8</v>
      </c>
      <c r="E13806" s="289" t="s">
        <v>30448</v>
      </c>
      <c r="F13806">
        <v>5017694650</v>
      </c>
      <c r="G13806" s="276">
        <v>45957</v>
      </c>
      <c r="H13806">
        <v>20251016827173</v>
      </c>
      <c r="I13806">
        <v>1.488</v>
      </c>
      <c r="J13806" s="289" t="s">
        <v>3890</v>
      </c>
      <c r="K13806" s="289" t="s">
        <v>30449</v>
      </c>
      <c r="L13806" s="289" t="s">
        <v>280</v>
      </c>
      <c r="M13806" s="289" t="s">
        <v>30947</v>
      </c>
      <c r="N13806" s="289" t="s">
        <v>3896</v>
      </c>
      <c r="O13806" s="289" t="s">
        <v>18284</v>
      </c>
      <c r="P13806" s="289">
        <f>VLOOKUP(CAT_Details[[#This Row],[Delivery Bp Customer Code]],Table6[],2,0)</f>
        <v>3705</v>
      </c>
    </row>
    <row r="13807" spans="1:16" x14ac:dyDescent="0.25">
      <c r="A13807" s="289" t="s">
        <v>17052</v>
      </c>
      <c r="B13807">
        <v>1</v>
      </c>
      <c r="C13807">
        <v>654</v>
      </c>
      <c r="D13807">
        <v>0.63</v>
      </c>
      <c r="E13807" s="289" t="s">
        <v>30466</v>
      </c>
      <c r="F13807">
        <v>5017710600</v>
      </c>
      <c r="G13807" s="276">
        <v>45957</v>
      </c>
      <c r="H13807">
        <v>20251017828246</v>
      </c>
      <c r="I13807">
        <v>0.9</v>
      </c>
      <c r="J13807" s="289" t="s">
        <v>345</v>
      </c>
      <c r="K13807" s="289" t="s">
        <v>30467</v>
      </c>
      <c r="L13807" s="289" t="s">
        <v>280</v>
      </c>
      <c r="M13807" s="289" t="s">
        <v>30637</v>
      </c>
      <c r="N13807" s="289" t="s">
        <v>18695</v>
      </c>
      <c r="O13807" s="289" t="s">
        <v>18284</v>
      </c>
      <c r="P13807" s="289">
        <f>VLOOKUP(CAT_Details[[#This Row],[Delivery Bp Customer Code]],Table6[],2,0)</f>
        <v>3705</v>
      </c>
    </row>
    <row r="13808" spans="1:16" x14ac:dyDescent="0.25">
      <c r="A13808" s="289" t="s">
        <v>17052</v>
      </c>
      <c r="B13808">
        <v>2</v>
      </c>
      <c r="C13808">
        <v>560</v>
      </c>
      <c r="D13808">
        <v>0.8</v>
      </c>
      <c r="E13808" s="289" t="s">
        <v>30705</v>
      </c>
      <c r="F13808">
        <v>5017725047</v>
      </c>
      <c r="G13808" s="276">
        <v>45957</v>
      </c>
      <c r="H13808">
        <v>20251020829212</v>
      </c>
      <c r="I13808">
        <v>1.1519999999999999</v>
      </c>
      <c r="J13808" s="289" t="s">
        <v>302</v>
      </c>
      <c r="K13808" s="289" t="s">
        <v>30706</v>
      </c>
      <c r="L13808" s="289" t="s">
        <v>280</v>
      </c>
      <c r="M13808" s="289" t="s">
        <v>30909</v>
      </c>
      <c r="N13808" s="289" t="s">
        <v>18394</v>
      </c>
      <c r="O13808" s="289" t="s">
        <v>18284</v>
      </c>
      <c r="P13808" s="289">
        <f>VLOOKUP(CAT_Details[[#This Row],[Delivery Bp Customer Code]],Table6[],2,0)</f>
        <v>3705</v>
      </c>
    </row>
    <row r="13809" spans="1:16" x14ac:dyDescent="0.25">
      <c r="A13809" s="289" t="s">
        <v>17052</v>
      </c>
      <c r="B13809">
        <v>2</v>
      </c>
      <c r="C13809">
        <v>19</v>
      </c>
      <c r="D13809">
        <v>0.16</v>
      </c>
      <c r="E13809" s="289" t="s">
        <v>30711</v>
      </c>
      <c r="F13809">
        <v>5017725185</v>
      </c>
      <c r="G13809" s="276">
        <v>45957</v>
      </c>
      <c r="H13809">
        <v>20251020829295</v>
      </c>
      <c r="I13809">
        <v>7.5999999999999998E-2</v>
      </c>
      <c r="J13809" s="289" t="s">
        <v>275</v>
      </c>
      <c r="K13809" s="289" t="s">
        <v>30712</v>
      </c>
      <c r="L13809" s="289" t="s">
        <v>280</v>
      </c>
      <c r="M13809" s="289" t="s">
        <v>30989</v>
      </c>
      <c r="N13809" s="289" t="s">
        <v>19026</v>
      </c>
      <c r="O13809" s="289" t="s">
        <v>18284</v>
      </c>
      <c r="P13809" s="289">
        <f>VLOOKUP(CAT_Details[[#This Row],[Delivery Bp Customer Code]],Table6[],2,0)</f>
        <v>3705</v>
      </c>
    </row>
    <row r="13810" spans="1:16" x14ac:dyDescent="0.25">
      <c r="A13810" s="289" t="s">
        <v>17052</v>
      </c>
      <c r="B13810">
        <v>1</v>
      </c>
      <c r="C13810">
        <v>302</v>
      </c>
      <c r="D13810">
        <v>0.4</v>
      </c>
      <c r="E13810" s="289" t="s">
        <v>30715</v>
      </c>
      <c r="F13810">
        <v>5017725361</v>
      </c>
      <c r="G13810" s="276">
        <v>45957</v>
      </c>
      <c r="H13810">
        <v>20251015826711</v>
      </c>
      <c r="I13810">
        <v>0.57599999999999996</v>
      </c>
      <c r="J13810" s="289" t="s">
        <v>275</v>
      </c>
      <c r="K13810" s="289" t="s">
        <v>30716</v>
      </c>
      <c r="L13810" s="289" t="s">
        <v>280</v>
      </c>
      <c r="M13810" s="289" t="s">
        <v>30989</v>
      </c>
      <c r="N13810" s="289" t="s">
        <v>19698</v>
      </c>
      <c r="O13810" s="289" t="s">
        <v>18284</v>
      </c>
      <c r="P13810" s="289">
        <f>VLOOKUP(CAT_Details[[#This Row],[Delivery Bp Customer Code]],Table6[],2,0)</f>
        <v>3705</v>
      </c>
    </row>
    <row r="13811" spans="1:16" x14ac:dyDescent="0.25">
      <c r="A13811" s="289" t="s">
        <v>17052</v>
      </c>
      <c r="B13811">
        <v>8</v>
      </c>
      <c r="C13811">
        <v>416</v>
      </c>
      <c r="D13811">
        <v>3.2</v>
      </c>
      <c r="E13811" s="289" t="s">
        <v>30721</v>
      </c>
      <c r="F13811">
        <v>5017742005</v>
      </c>
      <c r="G13811" s="276">
        <v>45957</v>
      </c>
      <c r="H13811">
        <v>20251020829739</v>
      </c>
      <c r="I13811">
        <v>7.68</v>
      </c>
      <c r="J13811" s="289" t="s">
        <v>302</v>
      </c>
      <c r="K13811" s="289" t="s">
        <v>30722</v>
      </c>
      <c r="L13811" s="289" t="s">
        <v>280</v>
      </c>
      <c r="M13811" s="289" t="s">
        <v>30946</v>
      </c>
      <c r="N13811" s="289" t="s">
        <v>28008</v>
      </c>
      <c r="O13811" s="289" t="s">
        <v>18284</v>
      </c>
      <c r="P13811" s="289">
        <f>VLOOKUP(CAT_Details[[#This Row],[Delivery Bp Customer Code]],Table6[],2,0)</f>
        <v>3705</v>
      </c>
    </row>
    <row r="13812" spans="1:16" x14ac:dyDescent="0.25">
      <c r="A13812" s="289" t="s">
        <v>17052</v>
      </c>
      <c r="B13812">
        <v>1</v>
      </c>
      <c r="C13812">
        <v>14</v>
      </c>
      <c r="D13812">
        <v>0.3</v>
      </c>
      <c r="E13812" s="289" t="s">
        <v>30721</v>
      </c>
      <c r="F13812">
        <v>5017742008</v>
      </c>
      <c r="G13812" s="276">
        <v>45957</v>
      </c>
      <c r="H13812">
        <v>20251020829731</v>
      </c>
      <c r="I13812">
        <v>0.17100000000000001</v>
      </c>
      <c r="J13812" s="289" t="s">
        <v>302</v>
      </c>
      <c r="K13812" s="289" t="s">
        <v>30723</v>
      </c>
      <c r="L13812" s="289" t="s">
        <v>280</v>
      </c>
      <c r="M13812" s="289" t="s">
        <v>30946</v>
      </c>
      <c r="N13812" s="289" t="s">
        <v>28008</v>
      </c>
      <c r="O13812" s="289" t="s">
        <v>18284</v>
      </c>
      <c r="P13812" s="289">
        <f>VLOOKUP(CAT_Details[[#This Row],[Delivery Bp Customer Code]],Table6[],2,0)</f>
        <v>3705</v>
      </c>
    </row>
    <row r="13813" spans="1:16" x14ac:dyDescent="0.25">
      <c r="A13813" s="289" t="s">
        <v>17052</v>
      </c>
      <c r="B13813">
        <v>1</v>
      </c>
      <c r="C13813">
        <v>5</v>
      </c>
      <c r="D13813">
        <v>0.2</v>
      </c>
      <c r="E13813" s="289" t="s">
        <v>30734</v>
      </c>
      <c r="F13813">
        <v>5017742324</v>
      </c>
      <c r="G13813" s="276">
        <v>45957</v>
      </c>
      <c r="H13813">
        <v>20251020829729</v>
      </c>
      <c r="I13813">
        <v>0.16800000000000001</v>
      </c>
      <c r="J13813" s="289" t="s">
        <v>302</v>
      </c>
      <c r="K13813" s="289" t="s">
        <v>30735</v>
      </c>
      <c r="L13813" s="289" t="s">
        <v>280</v>
      </c>
      <c r="M13813" s="289" t="s">
        <v>30946</v>
      </c>
      <c r="N13813" s="289" t="s">
        <v>28842</v>
      </c>
      <c r="O13813" s="289" t="s">
        <v>18284</v>
      </c>
      <c r="P13813" s="289">
        <f>VLOOKUP(CAT_Details[[#This Row],[Delivery Bp Customer Code]],Table6[],2,0)</f>
        <v>3705</v>
      </c>
    </row>
    <row r="13814" spans="1:16" x14ac:dyDescent="0.25">
      <c r="A13814" s="289" t="s">
        <v>874</v>
      </c>
      <c r="B13814">
        <v>18</v>
      </c>
      <c r="C13814">
        <v>2142</v>
      </c>
      <c r="D13814">
        <v>7.5</v>
      </c>
      <c r="E13814" s="289" t="s">
        <v>30470</v>
      </c>
      <c r="F13814">
        <v>5017694347</v>
      </c>
      <c r="G13814" s="276">
        <v>45957</v>
      </c>
      <c r="H13814">
        <v>20251014824915</v>
      </c>
      <c r="I13814">
        <v>31.5</v>
      </c>
      <c r="J13814" s="289" t="s">
        <v>294</v>
      </c>
      <c r="K13814" s="289" t="s">
        <v>30471</v>
      </c>
      <c r="L13814" s="289" t="s">
        <v>275</v>
      </c>
      <c r="M13814" s="289" t="s">
        <v>30740</v>
      </c>
      <c r="N13814" s="289" t="s">
        <v>5685</v>
      </c>
      <c r="O13814" s="289" t="s">
        <v>1014</v>
      </c>
      <c r="P13814" s="289" t="str">
        <f>VLOOKUP(CAT_Details[[#This Row],[Delivery Bp Customer Code]],Table6[],2,0)</f>
        <v>MZ07</v>
      </c>
    </row>
    <row r="13815" spans="1:16" x14ac:dyDescent="0.25">
      <c r="A13815" s="289" t="s">
        <v>3771</v>
      </c>
      <c r="B13815">
        <v>9</v>
      </c>
      <c r="C13815">
        <v>630</v>
      </c>
      <c r="D13815">
        <v>3.6</v>
      </c>
      <c r="E13815" s="289" t="s">
        <v>30185</v>
      </c>
      <c r="F13815">
        <v>5017662018</v>
      </c>
      <c r="G13815" s="276">
        <v>45957</v>
      </c>
      <c r="H13815">
        <v>20251009822681</v>
      </c>
      <c r="I13815">
        <v>8.64</v>
      </c>
      <c r="J13815" s="289" t="s">
        <v>1435</v>
      </c>
      <c r="K13815" s="289" t="s">
        <v>30186</v>
      </c>
      <c r="L13815" s="289" t="s">
        <v>275</v>
      </c>
      <c r="M13815" s="289" t="s">
        <v>30442</v>
      </c>
      <c r="N13815" s="289" t="s">
        <v>1438</v>
      </c>
      <c r="O13815" s="289" t="s">
        <v>3775</v>
      </c>
      <c r="P13815" s="289">
        <f>VLOOKUP(CAT_Details[[#This Row],[Delivery Bp Customer Code]],Table6[],2,0)</f>
        <v>3401</v>
      </c>
    </row>
    <row r="13816" spans="1:16" x14ac:dyDescent="0.25">
      <c r="A13816" s="289" t="s">
        <v>3771</v>
      </c>
      <c r="B13816">
        <v>17</v>
      </c>
      <c r="C13816">
        <v>5214</v>
      </c>
      <c r="D13816">
        <v>9.2200000000000006</v>
      </c>
      <c r="E13816" s="289" t="s">
        <v>30480</v>
      </c>
      <c r="F13816">
        <v>5017694476</v>
      </c>
      <c r="G13816" s="276">
        <v>45957</v>
      </c>
      <c r="H13816">
        <v>20251013824245</v>
      </c>
      <c r="I13816">
        <v>34.237000000000002</v>
      </c>
      <c r="J13816" s="289" t="s">
        <v>3890</v>
      </c>
      <c r="K13816" s="289" t="s">
        <v>30481</v>
      </c>
      <c r="L13816" s="289" t="s">
        <v>275</v>
      </c>
      <c r="M13816" s="289" t="s">
        <v>30947</v>
      </c>
      <c r="N13816" s="289" t="s">
        <v>3893</v>
      </c>
      <c r="O13816" s="289" t="s">
        <v>4956</v>
      </c>
      <c r="P13816" s="289">
        <f>VLOOKUP(CAT_Details[[#This Row],[Delivery Bp Customer Code]],Table6[],2,0)</f>
        <v>3417</v>
      </c>
    </row>
    <row r="13817" spans="1:16" x14ac:dyDescent="0.25">
      <c r="A13817" s="289" t="s">
        <v>3329</v>
      </c>
      <c r="B13817">
        <v>7</v>
      </c>
      <c r="C13817">
        <v>629</v>
      </c>
      <c r="D13817">
        <v>2</v>
      </c>
      <c r="E13817" s="289" t="s">
        <v>30221</v>
      </c>
      <c r="F13817">
        <v>5017678689</v>
      </c>
      <c r="G13817" s="276">
        <v>45957</v>
      </c>
      <c r="H13817">
        <v>20251014825471</v>
      </c>
      <c r="I13817">
        <v>4.3680000000000003</v>
      </c>
      <c r="J13817" s="289" t="s">
        <v>401</v>
      </c>
      <c r="K13817" s="289" t="s">
        <v>30222</v>
      </c>
      <c r="L13817" s="289" t="s">
        <v>275</v>
      </c>
      <c r="M13817" s="289" t="s">
        <v>30633</v>
      </c>
      <c r="N13817" s="289" t="s">
        <v>2533</v>
      </c>
      <c r="O13817" s="289" t="s">
        <v>3332</v>
      </c>
      <c r="P13817" s="289">
        <f>VLOOKUP(CAT_Details[[#This Row],[Delivery Bp Customer Code]],Table6[],2,0)</f>
        <v>3402</v>
      </c>
    </row>
    <row r="13818" spans="1:16" x14ac:dyDescent="0.25">
      <c r="A13818" s="289" t="s">
        <v>3329</v>
      </c>
      <c r="B13818">
        <v>19</v>
      </c>
      <c r="C13818">
        <v>13074</v>
      </c>
      <c r="D13818">
        <v>7.7</v>
      </c>
      <c r="E13818" s="289" t="s">
        <v>30227</v>
      </c>
      <c r="F13818">
        <v>5017678747</v>
      </c>
      <c r="G13818" s="276">
        <v>45957</v>
      </c>
      <c r="H13818">
        <v>20251013824511</v>
      </c>
      <c r="I13818">
        <v>12.569000000000001</v>
      </c>
      <c r="J13818" s="289" t="s">
        <v>383</v>
      </c>
      <c r="K13818" s="289" t="s">
        <v>30228</v>
      </c>
      <c r="L13818" s="289" t="s">
        <v>275</v>
      </c>
      <c r="M13818" s="289" t="s">
        <v>31014</v>
      </c>
      <c r="N13818" s="289" t="s">
        <v>30229</v>
      </c>
      <c r="O13818" s="289" t="s">
        <v>3332</v>
      </c>
      <c r="P13818" s="289">
        <f>VLOOKUP(CAT_Details[[#This Row],[Delivery Bp Customer Code]],Table6[],2,0)</f>
        <v>3402</v>
      </c>
    </row>
    <row r="13819" spans="1:16" x14ac:dyDescent="0.25">
      <c r="A13819" s="289" t="s">
        <v>3329</v>
      </c>
      <c r="B13819">
        <v>8</v>
      </c>
      <c r="C13819">
        <v>566</v>
      </c>
      <c r="D13819">
        <v>1.82</v>
      </c>
      <c r="E13819" s="289" t="s">
        <v>30448</v>
      </c>
      <c r="F13819">
        <v>5017694649</v>
      </c>
      <c r="G13819" s="276">
        <v>45957</v>
      </c>
      <c r="H13819">
        <v>20251016827191</v>
      </c>
      <c r="I13819">
        <v>4.976</v>
      </c>
      <c r="J13819" s="289" t="s">
        <v>3890</v>
      </c>
      <c r="K13819" s="289" t="s">
        <v>30506</v>
      </c>
      <c r="L13819" s="289" t="s">
        <v>275</v>
      </c>
      <c r="M13819" s="289" t="s">
        <v>30947</v>
      </c>
      <c r="N13819" s="289" t="s">
        <v>3896</v>
      </c>
      <c r="O13819" s="289" t="s">
        <v>3332</v>
      </c>
      <c r="P13819" s="289">
        <f>VLOOKUP(CAT_Details[[#This Row],[Delivery Bp Customer Code]],Table6[],2,0)</f>
        <v>3402</v>
      </c>
    </row>
    <row r="13820" spans="1:16" x14ac:dyDescent="0.25">
      <c r="A13820" s="289" t="s">
        <v>3329</v>
      </c>
      <c r="B13820">
        <v>1</v>
      </c>
      <c r="C13820">
        <v>240</v>
      </c>
      <c r="D13820">
        <v>0.4</v>
      </c>
      <c r="E13820" s="289" t="s">
        <v>30757</v>
      </c>
      <c r="F13820">
        <v>5017725289</v>
      </c>
      <c r="G13820" s="276">
        <v>45957</v>
      </c>
      <c r="H13820">
        <v>20251017828569</v>
      </c>
      <c r="I13820">
        <v>1.44</v>
      </c>
      <c r="J13820" s="289" t="s">
        <v>350</v>
      </c>
      <c r="K13820" s="289" t="s">
        <v>30758</v>
      </c>
      <c r="L13820" s="289" t="s">
        <v>275</v>
      </c>
      <c r="M13820" s="289" t="s">
        <v>30949</v>
      </c>
      <c r="N13820" s="289" t="s">
        <v>3656</v>
      </c>
      <c r="O13820" s="289" t="s">
        <v>3332</v>
      </c>
      <c r="P13820" s="289">
        <f>VLOOKUP(CAT_Details[[#This Row],[Delivery Bp Customer Code]],Table6[],2,0)</f>
        <v>3402</v>
      </c>
    </row>
    <row r="13821" spans="1:16" x14ac:dyDescent="0.25">
      <c r="A13821" s="289" t="s">
        <v>3329</v>
      </c>
      <c r="B13821">
        <v>1</v>
      </c>
      <c r="C13821">
        <v>5.5</v>
      </c>
      <c r="D13821">
        <v>0.08</v>
      </c>
      <c r="E13821" s="289" t="s">
        <v>30770</v>
      </c>
      <c r="F13821">
        <v>5017741712</v>
      </c>
      <c r="G13821" s="276">
        <v>45957</v>
      </c>
      <c r="H13821">
        <v>20251020829741</v>
      </c>
      <c r="I13821">
        <v>2.7E-2</v>
      </c>
      <c r="J13821" s="289" t="s">
        <v>302</v>
      </c>
      <c r="K13821" s="289" t="s">
        <v>30771</v>
      </c>
      <c r="L13821" s="289" t="s">
        <v>275</v>
      </c>
      <c r="M13821" s="289" t="s">
        <v>30946</v>
      </c>
      <c r="N13821" s="289" t="s">
        <v>15493</v>
      </c>
      <c r="O13821" s="289" t="s">
        <v>3332</v>
      </c>
      <c r="P13821" s="289">
        <f>VLOOKUP(CAT_Details[[#This Row],[Delivery Bp Customer Code]],Table6[],2,0)</f>
        <v>3402</v>
      </c>
    </row>
    <row r="13822" spans="1:16" x14ac:dyDescent="0.25">
      <c r="A13822" s="289" t="s">
        <v>76</v>
      </c>
      <c r="B13822">
        <v>2</v>
      </c>
      <c r="C13822">
        <v>120</v>
      </c>
      <c r="D13822">
        <v>0.8</v>
      </c>
      <c r="E13822" s="289" t="s">
        <v>30543</v>
      </c>
      <c r="F13822">
        <v>5017694681</v>
      </c>
      <c r="G13822" s="276">
        <v>45957</v>
      </c>
      <c r="H13822">
        <v>20251016827637</v>
      </c>
      <c r="I13822">
        <v>1.92</v>
      </c>
      <c r="J13822" s="289" t="s">
        <v>294</v>
      </c>
      <c r="K13822" s="289" t="s">
        <v>30544</v>
      </c>
      <c r="L13822" s="289" t="s">
        <v>275</v>
      </c>
      <c r="M13822" s="289" t="s">
        <v>30639</v>
      </c>
      <c r="N13822" s="289" t="s">
        <v>16650</v>
      </c>
      <c r="O13822" s="289" t="s">
        <v>16049</v>
      </c>
      <c r="P13822" s="289" t="str">
        <f>VLOOKUP(CAT_Details[[#This Row],[Delivery Bp Customer Code]],Table6[],2,0)</f>
        <v>MZ02</v>
      </c>
    </row>
    <row r="13823" spans="1:16" x14ac:dyDescent="0.25">
      <c r="A13823" s="289" t="s">
        <v>76</v>
      </c>
      <c r="B13823">
        <v>1</v>
      </c>
      <c r="C13823">
        <v>374</v>
      </c>
      <c r="D13823">
        <v>0.5</v>
      </c>
      <c r="E13823" s="289" t="s">
        <v>30787</v>
      </c>
      <c r="F13823">
        <v>5017725181</v>
      </c>
      <c r="G13823" s="276">
        <v>45957</v>
      </c>
      <c r="H13823">
        <v>20251020829487</v>
      </c>
      <c r="I13823">
        <v>1.2</v>
      </c>
      <c r="J13823" s="289" t="s">
        <v>350</v>
      </c>
      <c r="K13823" s="289" t="s">
        <v>30788</v>
      </c>
      <c r="L13823" s="289" t="s">
        <v>275</v>
      </c>
      <c r="M13823" s="289" t="s">
        <v>30949</v>
      </c>
      <c r="N13823" s="289" t="s">
        <v>381</v>
      </c>
      <c r="O13823" s="289" t="s">
        <v>16049</v>
      </c>
      <c r="P13823" s="289" t="str">
        <f>VLOOKUP(CAT_Details[[#This Row],[Delivery Bp Customer Code]],Table6[],2,0)</f>
        <v>MZ02</v>
      </c>
    </row>
    <row r="13824" spans="1:16" x14ac:dyDescent="0.25">
      <c r="A13824" s="289" t="s">
        <v>74</v>
      </c>
      <c r="B13824">
        <v>42</v>
      </c>
      <c r="C13824">
        <v>13531</v>
      </c>
      <c r="D13824">
        <v>19.12</v>
      </c>
      <c r="E13824" s="289" t="s">
        <v>30305</v>
      </c>
      <c r="F13824">
        <v>5017678283</v>
      </c>
      <c r="G13824" s="276">
        <v>45957</v>
      </c>
      <c r="H13824">
        <v>20251014825127</v>
      </c>
      <c r="I13824">
        <v>39.661999999999999</v>
      </c>
      <c r="J13824" s="289" t="s">
        <v>401</v>
      </c>
      <c r="K13824" s="289" t="s">
        <v>30306</v>
      </c>
      <c r="L13824" s="289" t="s">
        <v>275</v>
      </c>
      <c r="M13824" s="289" t="s">
        <v>30807</v>
      </c>
      <c r="N13824" s="289" t="s">
        <v>1028</v>
      </c>
      <c r="O13824" s="289" t="s">
        <v>22256</v>
      </c>
      <c r="P13824" s="289" t="str">
        <f>VLOOKUP(CAT_Details[[#This Row],[Delivery Bp Customer Code]],Table6[],2,0)</f>
        <v>DX01-L5</v>
      </c>
    </row>
    <row r="13825" spans="1:16" x14ac:dyDescent="0.25">
      <c r="A13825" s="289" t="s">
        <v>74</v>
      </c>
      <c r="B13825">
        <v>4</v>
      </c>
      <c r="C13825">
        <v>1344</v>
      </c>
      <c r="D13825">
        <v>2</v>
      </c>
      <c r="E13825" s="289" t="s">
        <v>30311</v>
      </c>
      <c r="F13825">
        <v>5017678455</v>
      </c>
      <c r="G13825" s="276">
        <v>45957</v>
      </c>
      <c r="H13825">
        <v>20251015826322</v>
      </c>
      <c r="I13825">
        <v>4.4009999999999998</v>
      </c>
      <c r="J13825" s="289" t="s">
        <v>401</v>
      </c>
      <c r="K13825" s="289" t="s">
        <v>30312</v>
      </c>
      <c r="L13825" s="289" t="s">
        <v>275</v>
      </c>
      <c r="M13825" s="289" t="s">
        <v>30633</v>
      </c>
      <c r="N13825" s="289" t="s">
        <v>16659</v>
      </c>
      <c r="O13825" s="289" t="s">
        <v>22256</v>
      </c>
      <c r="P13825" s="289" t="str">
        <f>VLOOKUP(CAT_Details[[#This Row],[Delivery Bp Customer Code]],Table6[],2,0)</f>
        <v>DX01-L5</v>
      </c>
    </row>
    <row r="13826" spans="1:16" x14ac:dyDescent="0.25">
      <c r="A13826" s="289" t="s">
        <v>74</v>
      </c>
      <c r="B13826">
        <v>2</v>
      </c>
      <c r="C13826">
        <v>452</v>
      </c>
      <c r="D13826">
        <v>0.6</v>
      </c>
      <c r="E13826" s="289" t="s">
        <v>30173</v>
      </c>
      <c r="F13826">
        <v>5017678496</v>
      </c>
      <c r="G13826" s="276">
        <v>45957</v>
      </c>
      <c r="H13826">
        <v>20251013824408</v>
      </c>
      <c r="I13826">
        <v>0.67200000000000004</v>
      </c>
      <c r="J13826" s="289" t="s">
        <v>764</v>
      </c>
      <c r="K13826" s="289" t="s">
        <v>30313</v>
      </c>
      <c r="L13826" s="289" t="s">
        <v>275</v>
      </c>
      <c r="M13826" s="289" t="s">
        <v>30442</v>
      </c>
      <c r="N13826" s="289" t="s">
        <v>766</v>
      </c>
      <c r="O13826" s="289" t="s">
        <v>22256</v>
      </c>
      <c r="P13826" s="289" t="str">
        <f>VLOOKUP(CAT_Details[[#This Row],[Delivery Bp Customer Code]],Table6[],2,0)</f>
        <v>DX01-L5</v>
      </c>
    </row>
    <row r="13827" spans="1:16" x14ac:dyDescent="0.25">
      <c r="A13827" s="289" t="s">
        <v>74</v>
      </c>
      <c r="B13827">
        <v>5</v>
      </c>
      <c r="C13827">
        <v>1444</v>
      </c>
      <c r="D13827">
        <v>2</v>
      </c>
      <c r="E13827" s="289" t="s">
        <v>30325</v>
      </c>
      <c r="F13827">
        <v>5017678788</v>
      </c>
      <c r="G13827" s="276">
        <v>45957</v>
      </c>
      <c r="H13827">
        <v>20251013824605</v>
      </c>
      <c r="I13827">
        <v>2.016</v>
      </c>
      <c r="J13827" s="289" t="s">
        <v>287</v>
      </c>
      <c r="K13827" s="289" t="s">
        <v>30326</v>
      </c>
      <c r="L13827" s="289" t="s">
        <v>275</v>
      </c>
      <c r="M13827" s="289" t="s">
        <v>30489</v>
      </c>
      <c r="N13827" s="289" t="s">
        <v>17117</v>
      </c>
      <c r="O13827" s="289" t="s">
        <v>22256</v>
      </c>
      <c r="P13827" s="289" t="str">
        <f>VLOOKUP(CAT_Details[[#This Row],[Delivery Bp Customer Code]],Table6[],2,0)</f>
        <v>DX01-L5</v>
      </c>
    </row>
    <row r="13828" spans="1:16" x14ac:dyDescent="0.25">
      <c r="A13828" s="289" t="s">
        <v>74</v>
      </c>
      <c r="B13828">
        <v>25</v>
      </c>
      <c r="C13828">
        <v>1500</v>
      </c>
      <c r="D13828">
        <v>10</v>
      </c>
      <c r="E13828" s="289" t="s">
        <v>30543</v>
      </c>
      <c r="F13828">
        <v>5017694680</v>
      </c>
      <c r="G13828" s="276">
        <v>45957</v>
      </c>
      <c r="H13828">
        <v>20251016827416</v>
      </c>
      <c r="I13828">
        <v>24</v>
      </c>
      <c r="J13828" s="289" t="s">
        <v>294</v>
      </c>
      <c r="K13828" s="289" t="s">
        <v>30569</v>
      </c>
      <c r="L13828" s="289" t="s">
        <v>275</v>
      </c>
      <c r="M13828" s="289" t="s">
        <v>30639</v>
      </c>
      <c r="N13828" s="289" t="s">
        <v>16650</v>
      </c>
      <c r="O13828" s="289" t="s">
        <v>22256</v>
      </c>
      <c r="P13828" s="289" t="str">
        <f>VLOOKUP(CAT_Details[[#This Row],[Delivery Bp Customer Code]],Table6[],2,0)</f>
        <v>DX01-L5</v>
      </c>
    </row>
    <row r="13829" spans="1:16" x14ac:dyDescent="0.25">
      <c r="A13829" s="289" t="s">
        <v>74</v>
      </c>
      <c r="B13829">
        <v>9</v>
      </c>
      <c r="C13829">
        <v>8800</v>
      </c>
      <c r="D13829">
        <v>3.6</v>
      </c>
      <c r="E13829" s="289" t="s">
        <v>30588</v>
      </c>
      <c r="F13829">
        <v>5017710539</v>
      </c>
      <c r="G13829" s="276">
        <v>45957</v>
      </c>
      <c r="H13829">
        <v>20251014825608</v>
      </c>
      <c r="I13829">
        <v>5.1840000000000002</v>
      </c>
      <c r="J13829" s="289" t="s">
        <v>324</v>
      </c>
      <c r="K13829" s="289" t="s">
        <v>30589</v>
      </c>
      <c r="L13829" s="289" t="s">
        <v>275</v>
      </c>
      <c r="M13829" s="289" t="s">
        <v>30908</v>
      </c>
      <c r="N13829" s="289" t="s">
        <v>333</v>
      </c>
      <c r="O13829" s="289" t="s">
        <v>22256</v>
      </c>
      <c r="P13829" s="289" t="str">
        <f>VLOOKUP(CAT_Details[[#This Row],[Delivery Bp Customer Code]],Table6[],2,0)</f>
        <v>DX01-L5</v>
      </c>
    </row>
    <row r="13830" spans="1:16" x14ac:dyDescent="0.25">
      <c r="A13830" s="289" t="s">
        <v>74</v>
      </c>
      <c r="B13830">
        <v>18</v>
      </c>
      <c r="C13830">
        <v>3380</v>
      </c>
      <c r="D13830">
        <v>7.55</v>
      </c>
      <c r="E13830" s="289" t="s">
        <v>30810</v>
      </c>
      <c r="F13830">
        <v>5017725002</v>
      </c>
      <c r="G13830" s="276">
        <v>45957</v>
      </c>
      <c r="H13830">
        <v>20251017828392</v>
      </c>
      <c r="I13830">
        <v>16.95</v>
      </c>
      <c r="J13830" s="289" t="s">
        <v>280</v>
      </c>
      <c r="K13830" s="289" t="s">
        <v>30811</v>
      </c>
      <c r="L13830" s="289" t="s">
        <v>275</v>
      </c>
      <c r="M13830" s="289" t="s">
        <v>31060</v>
      </c>
      <c r="N13830" s="289" t="s">
        <v>411</v>
      </c>
      <c r="O13830" s="289" t="s">
        <v>22256</v>
      </c>
      <c r="P13830" s="289" t="str">
        <f>VLOOKUP(CAT_Details[[#This Row],[Delivery Bp Customer Code]],Table6[],2,0)</f>
        <v>DX01-L5</v>
      </c>
    </row>
    <row r="13831" spans="1:16" x14ac:dyDescent="0.25">
      <c r="A13831" s="289" t="s">
        <v>74</v>
      </c>
      <c r="B13831">
        <v>1</v>
      </c>
      <c r="C13831">
        <v>350</v>
      </c>
      <c r="D13831">
        <v>0.8</v>
      </c>
      <c r="E13831" s="289" t="s">
        <v>30812</v>
      </c>
      <c r="F13831">
        <v>5017725028</v>
      </c>
      <c r="G13831" s="276">
        <v>45957</v>
      </c>
      <c r="H13831">
        <v>20251016827311</v>
      </c>
      <c r="I13831">
        <v>1.248</v>
      </c>
      <c r="J13831" s="289" t="s">
        <v>280</v>
      </c>
      <c r="K13831" s="289" t="s">
        <v>30813</v>
      </c>
      <c r="L13831" s="289" t="s">
        <v>275</v>
      </c>
      <c r="M13831" s="289" t="s">
        <v>30950</v>
      </c>
      <c r="N13831" s="289" t="s">
        <v>10113</v>
      </c>
      <c r="O13831" s="289" t="s">
        <v>22256</v>
      </c>
      <c r="P13831" s="289" t="str">
        <f>VLOOKUP(CAT_Details[[#This Row],[Delivery Bp Customer Code]],Table6[],2,0)</f>
        <v>DX01-L5</v>
      </c>
    </row>
    <row r="13832" spans="1:16" x14ac:dyDescent="0.25">
      <c r="A13832" s="289" t="s">
        <v>74</v>
      </c>
      <c r="B13832">
        <v>4</v>
      </c>
      <c r="C13832">
        <v>399.2</v>
      </c>
      <c r="D13832">
        <v>0.91</v>
      </c>
      <c r="E13832" s="289" t="s">
        <v>30814</v>
      </c>
      <c r="F13832">
        <v>5017725041</v>
      </c>
      <c r="G13832" s="276">
        <v>45957</v>
      </c>
      <c r="H13832">
        <v>20251017828619</v>
      </c>
      <c r="I13832">
        <v>1.0349999999999999</v>
      </c>
      <c r="J13832" s="289" t="s">
        <v>350</v>
      </c>
      <c r="K13832" s="289" t="s">
        <v>30815</v>
      </c>
      <c r="L13832" s="289" t="s">
        <v>275</v>
      </c>
      <c r="M13832" s="289" t="s">
        <v>30949</v>
      </c>
      <c r="N13832" s="289" t="s">
        <v>602</v>
      </c>
      <c r="O13832" s="289" t="s">
        <v>22256</v>
      </c>
      <c r="P13832" s="289" t="str">
        <f>VLOOKUP(CAT_Details[[#This Row],[Delivery Bp Customer Code]],Table6[],2,0)</f>
        <v>DX01-L5</v>
      </c>
    </row>
    <row r="13833" spans="1:16" x14ac:dyDescent="0.25">
      <c r="A13833" s="289" t="s">
        <v>74</v>
      </c>
      <c r="B13833">
        <v>112</v>
      </c>
      <c r="C13833">
        <v>4480</v>
      </c>
      <c r="D13833">
        <v>13.6</v>
      </c>
      <c r="E13833" s="289" t="s">
        <v>30818</v>
      </c>
      <c r="F13833">
        <v>5017725057</v>
      </c>
      <c r="G13833" s="276">
        <v>45957</v>
      </c>
      <c r="H13833">
        <v>20251020829292</v>
      </c>
      <c r="I13833">
        <v>53.76</v>
      </c>
      <c r="J13833" s="289" t="s">
        <v>350</v>
      </c>
      <c r="K13833" s="289" t="s">
        <v>30819</v>
      </c>
      <c r="L13833" s="289" t="s">
        <v>275</v>
      </c>
      <c r="M13833" s="289" t="s">
        <v>30820</v>
      </c>
      <c r="N13833" s="289" t="s">
        <v>22262</v>
      </c>
      <c r="O13833" s="289" t="s">
        <v>22256</v>
      </c>
      <c r="P13833" s="289" t="str">
        <f>VLOOKUP(CAT_Details[[#This Row],[Delivery Bp Customer Code]],Table6[],2,0)</f>
        <v>DX01-L5</v>
      </c>
    </row>
    <row r="13834" spans="1:16" x14ac:dyDescent="0.25">
      <c r="A13834" s="289" t="s">
        <v>74</v>
      </c>
      <c r="B13834">
        <v>5</v>
      </c>
      <c r="C13834">
        <v>355</v>
      </c>
      <c r="D13834">
        <v>2</v>
      </c>
      <c r="E13834" s="289" t="s">
        <v>30821</v>
      </c>
      <c r="F13834">
        <v>5017725144</v>
      </c>
      <c r="G13834" s="276">
        <v>45957</v>
      </c>
      <c r="H13834">
        <v>20251017828354</v>
      </c>
      <c r="I13834">
        <v>4.8479999999999999</v>
      </c>
      <c r="J13834" s="289" t="s">
        <v>350</v>
      </c>
      <c r="K13834" s="289" t="s">
        <v>30822</v>
      </c>
      <c r="L13834" s="289" t="s">
        <v>275</v>
      </c>
      <c r="M13834" s="289" t="s">
        <v>30949</v>
      </c>
      <c r="N13834" s="289" t="s">
        <v>690</v>
      </c>
      <c r="O13834" s="289" t="s">
        <v>22256</v>
      </c>
      <c r="P13834" s="289" t="str">
        <f>VLOOKUP(CAT_Details[[#This Row],[Delivery Bp Customer Code]],Table6[],2,0)</f>
        <v>DX01-L5</v>
      </c>
    </row>
    <row r="13835" spans="1:16" x14ac:dyDescent="0.25">
      <c r="A13835" s="289" t="s">
        <v>74</v>
      </c>
      <c r="B13835">
        <v>4</v>
      </c>
      <c r="C13835">
        <v>420</v>
      </c>
      <c r="D13835">
        <v>1.6</v>
      </c>
      <c r="E13835" s="289" t="s">
        <v>30530</v>
      </c>
      <c r="F13835">
        <v>5017789325</v>
      </c>
      <c r="G13835" s="276">
        <v>45957</v>
      </c>
      <c r="H13835">
        <v>20251015826336</v>
      </c>
      <c r="I13835">
        <v>2.3039999999999998</v>
      </c>
      <c r="J13835" s="289" t="s">
        <v>350</v>
      </c>
      <c r="K13835" s="289" t="s">
        <v>31331</v>
      </c>
      <c r="L13835" s="289" t="s">
        <v>275</v>
      </c>
      <c r="M13835" s="289" t="s">
        <v>31332</v>
      </c>
      <c r="N13835" s="289" t="s">
        <v>430</v>
      </c>
      <c r="O13835" s="289" t="s">
        <v>22256</v>
      </c>
      <c r="P13835" s="289" t="str">
        <f>VLOOKUP(CAT_Details[[#This Row],[Delivery Bp Customer Code]],Table6[],2,0)</f>
        <v>DX01-L5</v>
      </c>
    </row>
    <row r="13836" spans="1:16" x14ac:dyDescent="0.25">
      <c r="A13836" s="289" t="s">
        <v>272</v>
      </c>
      <c r="B13836">
        <v>1</v>
      </c>
      <c r="C13836">
        <v>100</v>
      </c>
      <c r="D13836">
        <v>0.4</v>
      </c>
      <c r="E13836" s="289" t="s">
        <v>30221</v>
      </c>
      <c r="F13836">
        <v>5017678691</v>
      </c>
      <c r="G13836" s="276">
        <v>45957</v>
      </c>
      <c r="H13836">
        <v>20251014825468</v>
      </c>
      <c r="I13836">
        <v>0.72</v>
      </c>
      <c r="J13836" s="289" t="s">
        <v>401</v>
      </c>
      <c r="K13836" s="289" t="s">
        <v>30351</v>
      </c>
      <c r="L13836" s="289" t="s">
        <v>275</v>
      </c>
      <c r="M13836" s="289" t="s">
        <v>30633</v>
      </c>
      <c r="N13836" s="289" t="s">
        <v>2533</v>
      </c>
      <c r="O13836" s="289" t="s">
        <v>277</v>
      </c>
      <c r="P13836" s="289" t="str">
        <f>VLOOKUP(CAT_Details[[#This Row],[Delivery Bp Customer Code]],Table6[],2,0)</f>
        <v>U2-L5</v>
      </c>
    </row>
    <row r="13837" spans="1:16" x14ac:dyDescent="0.25">
      <c r="A13837" s="289" t="s">
        <v>272</v>
      </c>
      <c r="B13837">
        <v>5</v>
      </c>
      <c r="C13837">
        <v>282</v>
      </c>
      <c r="D13837">
        <v>2</v>
      </c>
      <c r="E13837" s="289" t="s">
        <v>30595</v>
      </c>
      <c r="F13837">
        <v>5017694416</v>
      </c>
      <c r="G13837" s="276">
        <v>45957</v>
      </c>
      <c r="H13837">
        <v>20251015825982</v>
      </c>
      <c r="I13837">
        <v>1.8149999999999999</v>
      </c>
      <c r="J13837" s="289" t="s">
        <v>3970</v>
      </c>
      <c r="K13837" s="289" t="s">
        <v>30596</v>
      </c>
      <c r="L13837" s="289" t="s">
        <v>275</v>
      </c>
      <c r="M13837" s="289" t="s">
        <v>31092</v>
      </c>
      <c r="N13837" s="289" t="s">
        <v>25190</v>
      </c>
      <c r="O13837" s="289" t="s">
        <v>277</v>
      </c>
      <c r="P13837" s="289" t="str">
        <f>VLOOKUP(CAT_Details[[#This Row],[Delivery Bp Customer Code]],Table6[],2,0)</f>
        <v>U2-L5</v>
      </c>
    </row>
    <row r="13838" spans="1:16" x14ac:dyDescent="0.25">
      <c r="A13838" s="289" t="s">
        <v>272</v>
      </c>
      <c r="B13838">
        <v>2</v>
      </c>
      <c r="C13838">
        <v>587.29999999999995</v>
      </c>
      <c r="D13838">
        <v>0.4</v>
      </c>
      <c r="E13838" s="289" t="s">
        <v>30597</v>
      </c>
      <c r="F13838">
        <v>5017694457</v>
      </c>
      <c r="G13838" s="276">
        <v>45957</v>
      </c>
      <c r="H13838">
        <v>20251014825469</v>
      </c>
      <c r="I13838">
        <v>0.57599999999999996</v>
      </c>
      <c r="J13838" s="289" t="s">
        <v>294</v>
      </c>
      <c r="K13838" s="289" t="s">
        <v>30598</v>
      </c>
      <c r="L13838" s="289" t="s">
        <v>275</v>
      </c>
      <c r="M13838" s="289" t="s">
        <v>31093</v>
      </c>
      <c r="N13838" s="289" t="s">
        <v>698</v>
      </c>
      <c r="O13838" s="289" t="s">
        <v>277</v>
      </c>
      <c r="P13838" s="289" t="str">
        <f>VLOOKUP(CAT_Details[[#This Row],[Delivery Bp Customer Code]],Table6[],2,0)</f>
        <v>U2-L5</v>
      </c>
    </row>
    <row r="13839" spans="1:16" x14ac:dyDescent="0.25">
      <c r="A13839" s="289" t="s">
        <v>272</v>
      </c>
      <c r="B13839">
        <v>1</v>
      </c>
      <c r="C13839">
        <v>540</v>
      </c>
      <c r="D13839">
        <v>0.4</v>
      </c>
      <c r="E13839" s="289" t="s">
        <v>30393</v>
      </c>
      <c r="F13839">
        <v>5017694728</v>
      </c>
      <c r="G13839" s="276">
        <v>45957</v>
      </c>
      <c r="H13839">
        <v>20251015826738</v>
      </c>
      <c r="I13839">
        <v>0.48</v>
      </c>
      <c r="J13839" s="289" t="s">
        <v>324</v>
      </c>
      <c r="K13839" s="289" t="s">
        <v>30609</v>
      </c>
      <c r="L13839" s="289" t="s">
        <v>275</v>
      </c>
      <c r="M13839" s="289" t="s">
        <v>30909</v>
      </c>
      <c r="N13839" s="289" t="s">
        <v>399</v>
      </c>
      <c r="O13839" s="289" t="s">
        <v>277</v>
      </c>
      <c r="P13839" s="289" t="str">
        <f>VLOOKUP(CAT_Details[[#This Row],[Delivery Bp Customer Code]],Table6[],2,0)</f>
        <v>U2-L5</v>
      </c>
    </row>
    <row r="13840" spans="1:16" x14ac:dyDescent="0.25">
      <c r="A13840" s="289" t="s">
        <v>272</v>
      </c>
      <c r="B13840">
        <v>1</v>
      </c>
      <c r="C13840">
        <v>440</v>
      </c>
      <c r="D13840">
        <v>0.4</v>
      </c>
      <c r="E13840" s="289" t="s">
        <v>30873</v>
      </c>
      <c r="F13840">
        <v>5017725043</v>
      </c>
      <c r="G13840" s="276">
        <v>45957</v>
      </c>
      <c r="H13840">
        <v>20251020829560</v>
      </c>
      <c r="I13840">
        <v>0.57599999999999996</v>
      </c>
      <c r="J13840" s="289" t="s">
        <v>350</v>
      </c>
      <c r="K13840" s="289" t="s">
        <v>30874</v>
      </c>
      <c r="L13840" s="289" t="s">
        <v>275</v>
      </c>
      <c r="M13840" s="289" t="s">
        <v>30949</v>
      </c>
      <c r="N13840" s="289" t="s">
        <v>1054</v>
      </c>
      <c r="O13840" s="289" t="s">
        <v>277</v>
      </c>
      <c r="P13840" s="289" t="str">
        <f>VLOOKUP(CAT_Details[[#This Row],[Delivery Bp Customer Code]],Table6[],2,0)</f>
        <v>U2-L5</v>
      </c>
    </row>
    <row r="13841" spans="1:16" x14ac:dyDescent="0.25">
      <c r="A13841" s="289" t="s">
        <v>272</v>
      </c>
      <c r="B13841">
        <v>7</v>
      </c>
      <c r="C13841">
        <v>2956.03</v>
      </c>
      <c r="D13841">
        <v>2.8</v>
      </c>
      <c r="E13841" s="289" t="s">
        <v>30876</v>
      </c>
      <c r="F13841">
        <v>5017725208</v>
      </c>
      <c r="G13841" s="276">
        <v>45957</v>
      </c>
      <c r="H13841">
        <v>20251020829183</v>
      </c>
      <c r="I13841">
        <v>3.83</v>
      </c>
      <c r="J13841" s="289" t="s">
        <v>350</v>
      </c>
      <c r="K13841" s="289" t="s">
        <v>30877</v>
      </c>
      <c r="L13841" s="289" t="s">
        <v>275</v>
      </c>
      <c r="M13841" s="289" t="s">
        <v>30949</v>
      </c>
      <c r="N13841" s="289" t="s">
        <v>30878</v>
      </c>
      <c r="O13841" s="289" t="s">
        <v>277</v>
      </c>
      <c r="P13841" s="289" t="str">
        <f>VLOOKUP(CAT_Details[[#This Row],[Delivery Bp Customer Code]],Table6[],2,0)</f>
        <v>U2-L5</v>
      </c>
    </row>
    <row r="13842" spans="1:16" x14ac:dyDescent="0.25">
      <c r="A13842" s="289" t="s">
        <v>272</v>
      </c>
      <c r="B13842">
        <v>1</v>
      </c>
      <c r="C13842">
        <v>131</v>
      </c>
      <c r="D13842">
        <v>0.4</v>
      </c>
      <c r="E13842" s="289" t="s">
        <v>30879</v>
      </c>
      <c r="F13842">
        <v>5017725250</v>
      </c>
      <c r="G13842" s="276">
        <v>45957</v>
      </c>
      <c r="H13842">
        <v>20251017828859</v>
      </c>
      <c r="I13842">
        <v>0.96</v>
      </c>
      <c r="J13842" s="289" t="s">
        <v>350</v>
      </c>
      <c r="K13842" s="289" t="s">
        <v>30880</v>
      </c>
      <c r="L13842" s="289" t="s">
        <v>275</v>
      </c>
      <c r="M13842" s="289" t="s">
        <v>30949</v>
      </c>
      <c r="N13842" s="289" t="s">
        <v>15988</v>
      </c>
      <c r="O13842" s="289" t="s">
        <v>277</v>
      </c>
      <c r="P13842" s="289" t="str">
        <f>VLOOKUP(CAT_Details[[#This Row],[Delivery Bp Customer Code]],Table6[],2,0)</f>
        <v>U2-L5</v>
      </c>
    </row>
    <row r="13843" spans="1:16" x14ac:dyDescent="0.25">
      <c r="A13843" s="289" t="s">
        <v>272</v>
      </c>
      <c r="B13843">
        <v>6</v>
      </c>
      <c r="C13843">
        <v>660</v>
      </c>
      <c r="D13843">
        <v>2.4</v>
      </c>
      <c r="E13843" s="289" t="s">
        <v>30887</v>
      </c>
      <c r="F13843">
        <v>5017741873</v>
      </c>
      <c r="G13843" s="276">
        <v>45957</v>
      </c>
      <c r="H13843">
        <v>20251021830389</v>
      </c>
      <c r="I13843">
        <v>5.4720000000000004</v>
      </c>
      <c r="J13843" s="289" t="s">
        <v>302</v>
      </c>
      <c r="K13843" s="289" t="s">
        <v>30888</v>
      </c>
      <c r="L13843" s="289" t="s">
        <v>275</v>
      </c>
      <c r="M13843" s="289" t="s">
        <v>30946</v>
      </c>
      <c r="N13843" s="289" t="s">
        <v>305</v>
      </c>
      <c r="O13843" s="289" t="s">
        <v>277</v>
      </c>
      <c r="P13843" s="289" t="str">
        <f>VLOOKUP(CAT_Details[[#This Row],[Delivery Bp Customer Code]],Table6[],2,0)</f>
        <v>U2-L5</v>
      </c>
    </row>
    <row r="13844" spans="1:16" x14ac:dyDescent="0.25">
      <c r="A13844" s="289" t="s">
        <v>272</v>
      </c>
      <c r="B13844">
        <v>8</v>
      </c>
      <c r="C13844">
        <v>880</v>
      </c>
      <c r="D13844">
        <v>3.2</v>
      </c>
      <c r="E13844" s="289" t="s">
        <v>30887</v>
      </c>
      <c r="F13844">
        <v>5017741874</v>
      </c>
      <c r="G13844" s="276">
        <v>45957</v>
      </c>
      <c r="H13844">
        <v>20251021830370</v>
      </c>
      <c r="I13844">
        <v>7.2960000000000003</v>
      </c>
      <c r="J13844" s="289" t="s">
        <v>302</v>
      </c>
      <c r="K13844" s="289" t="s">
        <v>30889</v>
      </c>
      <c r="L13844" s="289" t="s">
        <v>275</v>
      </c>
      <c r="M13844" s="289" t="s">
        <v>30946</v>
      </c>
      <c r="N13844" s="289" t="s">
        <v>305</v>
      </c>
      <c r="O13844" s="289" t="s">
        <v>277</v>
      </c>
      <c r="P13844" s="289" t="str">
        <f>VLOOKUP(CAT_Details[[#This Row],[Delivery Bp Customer Code]],Table6[],2,0)</f>
        <v>U2-L5</v>
      </c>
    </row>
    <row r="13845" spans="1:16" x14ac:dyDescent="0.25">
      <c r="A13845" s="289" t="s">
        <v>26660</v>
      </c>
      <c r="B13845">
        <v>3</v>
      </c>
      <c r="C13845">
        <v>2307</v>
      </c>
      <c r="D13845">
        <v>1.2</v>
      </c>
      <c r="E13845" s="289" t="s">
        <v>30624</v>
      </c>
      <c r="F13845">
        <v>5017710373</v>
      </c>
      <c r="G13845" s="276">
        <v>45957</v>
      </c>
      <c r="H13845">
        <v>20251016827072</v>
      </c>
      <c r="I13845">
        <v>1.728</v>
      </c>
      <c r="J13845" s="289" t="s">
        <v>324</v>
      </c>
      <c r="K13845" s="289" t="s">
        <v>30625</v>
      </c>
      <c r="L13845" s="289" t="s">
        <v>275</v>
      </c>
      <c r="M13845" s="289" t="s">
        <v>30946</v>
      </c>
      <c r="N13845" s="289" t="s">
        <v>16189</v>
      </c>
      <c r="O13845" s="289" t="s">
        <v>26663</v>
      </c>
      <c r="P13845" s="289" t="e">
        <f>VLOOKUP(CAT_Details[[#This Row],[Delivery Bp Customer Code]],Table6[],2,0)</f>
        <v>#N/A</v>
      </c>
    </row>
    <row r="13846" spans="1:16" x14ac:dyDescent="0.25">
      <c r="A13846" s="289" t="s">
        <v>278</v>
      </c>
      <c r="B13846">
        <v>14</v>
      </c>
      <c r="C13846">
        <v>6300</v>
      </c>
      <c r="D13846">
        <v>5.6</v>
      </c>
      <c r="E13846" s="289" t="s">
        <v>30389</v>
      </c>
      <c r="F13846">
        <v>5017694637</v>
      </c>
      <c r="G13846" s="276">
        <v>45958</v>
      </c>
      <c r="H13846">
        <v>20251016827496</v>
      </c>
      <c r="I13846">
        <v>13.44</v>
      </c>
      <c r="J13846" s="289" t="s">
        <v>317</v>
      </c>
      <c r="K13846" s="289" t="s">
        <v>30390</v>
      </c>
      <c r="L13846" s="289" t="s">
        <v>275</v>
      </c>
      <c r="M13846" s="289" t="s">
        <v>31918</v>
      </c>
      <c r="N13846" s="289" t="s">
        <v>16210</v>
      </c>
      <c r="O13846" s="289" t="s">
        <v>498</v>
      </c>
      <c r="P13846" s="289" t="str">
        <f>VLOOKUP(CAT_Details[[#This Row],[Delivery Bp Customer Code]],Table6[],2,0)</f>
        <v>DK-BM01</v>
      </c>
    </row>
    <row r="13847" spans="1:16" x14ac:dyDescent="0.25">
      <c r="A13847" s="289" t="s">
        <v>278</v>
      </c>
      <c r="B13847">
        <v>3</v>
      </c>
      <c r="C13847">
        <v>1409</v>
      </c>
      <c r="D13847">
        <v>1.37</v>
      </c>
      <c r="E13847" s="289" t="s">
        <v>30401</v>
      </c>
      <c r="F13847">
        <v>5017710648</v>
      </c>
      <c r="G13847" s="276">
        <v>45958</v>
      </c>
      <c r="H13847">
        <v>20251016827708</v>
      </c>
      <c r="I13847">
        <v>2.9249999999999998</v>
      </c>
      <c r="J13847" s="289" t="s">
        <v>294</v>
      </c>
      <c r="K13847" s="289" t="s">
        <v>30402</v>
      </c>
      <c r="L13847" s="289" t="s">
        <v>275</v>
      </c>
      <c r="M13847" s="289" t="s">
        <v>30639</v>
      </c>
      <c r="N13847" s="289" t="s">
        <v>2328</v>
      </c>
      <c r="O13847" s="289" t="s">
        <v>498</v>
      </c>
      <c r="P13847" s="289" t="str">
        <f>VLOOKUP(CAT_Details[[#This Row],[Delivery Bp Customer Code]],Table6[],2,0)</f>
        <v>DK-BM01</v>
      </c>
    </row>
    <row r="13848" spans="1:16" x14ac:dyDescent="0.25">
      <c r="A13848" s="289" t="s">
        <v>278</v>
      </c>
      <c r="B13848">
        <v>18</v>
      </c>
      <c r="C13848">
        <v>8046</v>
      </c>
      <c r="D13848">
        <v>7.2</v>
      </c>
      <c r="E13848" s="289" t="s">
        <v>30642</v>
      </c>
      <c r="F13848">
        <v>5017725214</v>
      </c>
      <c r="G13848" s="276">
        <v>45958</v>
      </c>
      <c r="H13848">
        <v>20251013824027</v>
      </c>
      <c r="I13848">
        <v>17.28</v>
      </c>
      <c r="J13848" s="289" t="s">
        <v>324</v>
      </c>
      <c r="K13848" s="289" t="s">
        <v>30643</v>
      </c>
      <c r="L13848" s="289" t="s">
        <v>275</v>
      </c>
      <c r="M13848" s="289" t="s">
        <v>31138</v>
      </c>
      <c r="N13848" s="289" t="s">
        <v>340</v>
      </c>
      <c r="O13848" s="289" t="s">
        <v>498</v>
      </c>
      <c r="P13848" s="289" t="str">
        <f>VLOOKUP(CAT_Details[[#This Row],[Delivery Bp Customer Code]],Table6[],2,0)</f>
        <v>DK-BM01</v>
      </c>
    </row>
    <row r="13849" spans="1:16" x14ac:dyDescent="0.25">
      <c r="A13849" s="289" t="s">
        <v>278</v>
      </c>
      <c r="B13849">
        <v>3</v>
      </c>
      <c r="C13849">
        <v>1233</v>
      </c>
      <c r="D13849">
        <v>1.2</v>
      </c>
      <c r="E13849" s="289" t="s">
        <v>30648</v>
      </c>
      <c r="F13849">
        <v>5017742227</v>
      </c>
      <c r="G13849" s="276">
        <v>45958</v>
      </c>
      <c r="H13849">
        <v>20251017828564</v>
      </c>
      <c r="I13849">
        <v>1.44</v>
      </c>
      <c r="J13849" s="289" t="s">
        <v>280</v>
      </c>
      <c r="K13849" s="289" t="s">
        <v>30649</v>
      </c>
      <c r="L13849" s="289" t="s">
        <v>275</v>
      </c>
      <c r="M13849" s="289" t="s">
        <v>31060</v>
      </c>
      <c r="N13849" s="289" t="s">
        <v>30097</v>
      </c>
      <c r="O13849" s="289" t="s">
        <v>498</v>
      </c>
      <c r="P13849" s="289" t="str">
        <f>VLOOKUP(CAT_Details[[#This Row],[Delivery Bp Customer Code]],Table6[],2,0)</f>
        <v>DK-BM01</v>
      </c>
    </row>
    <row r="13850" spans="1:16" x14ac:dyDescent="0.25">
      <c r="A13850" s="289" t="s">
        <v>278</v>
      </c>
      <c r="B13850">
        <v>1</v>
      </c>
      <c r="C13850">
        <v>634</v>
      </c>
      <c r="D13850">
        <v>0.4</v>
      </c>
      <c r="E13850" s="289" t="s">
        <v>30925</v>
      </c>
      <c r="F13850">
        <v>5017772465</v>
      </c>
      <c r="G13850" s="276">
        <v>45958</v>
      </c>
      <c r="H13850">
        <v>20251023832614</v>
      </c>
      <c r="I13850">
        <v>0.96</v>
      </c>
      <c r="J13850" s="289" t="s">
        <v>273</v>
      </c>
      <c r="K13850" s="289" t="s">
        <v>30926</v>
      </c>
      <c r="L13850" s="289" t="s">
        <v>275</v>
      </c>
      <c r="M13850" s="289" t="s">
        <v>31142</v>
      </c>
      <c r="N13850" s="289" t="s">
        <v>22363</v>
      </c>
      <c r="O13850" s="289" t="s">
        <v>498</v>
      </c>
      <c r="P13850" s="289" t="str">
        <f>VLOOKUP(CAT_Details[[#This Row],[Delivery Bp Customer Code]],Table6[],2,0)</f>
        <v>DK-BM01</v>
      </c>
    </row>
    <row r="13851" spans="1:16" x14ac:dyDescent="0.25">
      <c r="A13851" s="289" t="s">
        <v>278</v>
      </c>
      <c r="B13851">
        <v>15</v>
      </c>
      <c r="C13851">
        <v>7950</v>
      </c>
      <c r="D13851">
        <v>6</v>
      </c>
      <c r="E13851" s="289" t="s">
        <v>30938</v>
      </c>
      <c r="F13851">
        <v>5017772663</v>
      </c>
      <c r="G13851" s="276">
        <v>45958</v>
      </c>
      <c r="H13851">
        <v>20251023832642</v>
      </c>
      <c r="I13851">
        <v>15.552</v>
      </c>
      <c r="J13851" s="289" t="s">
        <v>273</v>
      </c>
      <c r="K13851" s="289" t="s">
        <v>30939</v>
      </c>
      <c r="L13851" s="289" t="s">
        <v>275</v>
      </c>
      <c r="M13851" s="289" t="s">
        <v>31142</v>
      </c>
      <c r="N13851" s="289" t="s">
        <v>653</v>
      </c>
      <c r="O13851" s="289" t="s">
        <v>498</v>
      </c>
      <c r="P13851" s="289" t="str">
        <f>VLOOKUP(CAT_Details[[#This Row],[Delivery Bp Customer Code]],Table6[],2,0)</f>
        <v>DK-BM01</v>
      </c>
    </row>
    <row r="13852" spans="1:16" x14ac:dyDescent="0.25">
      <c r="A13852" s="289" t="s">
        <v>75</v>
      </c>
      <c r="B13852">
        <v>3</v>
      </c>
      <c r="C13852">
        <v>46</v>
      </c>
      <c r="D13852">
        <v>0.18</v>
      </c>
      <c r="E13852" s="289" t="s">
        <v>30436</v>
      </c>
      <c r="F13852">
        <v>5017710639</v>
      </c>
      <c r="G13852" s="276">
        <v>45958</v>
      </c>
      <c r="H13852">
        <v>20251017828268</v>
      </c>
      <c r="I13852">
        <v>8.5999999999999993E-2</v>
      </c>
      <c r="J13852" s="289" t="s">
        <v>3890</v>
      </c>
      <c r="K13852" s="289" t="s">
        <v>30437</v>
      </c>
      <c r="L13852" s="289" t="s">
        <v>275</v>
      </c>
      <c r="M13852" s="289" t="s">
        <v>30947</v>
      </c>
      <c r="N13852" s="289" t="s">
        <v>3896</v>
      </c>
      <c r="O13852" s="289" t="s">
        <v>2173</v>
      </c>
      <c r="P13852" s="289" t="str">
        <f>VLOOKUP(CAT_Details[[#This Row],[Delivery Bp Customer Code]],Table6[],2,0)</f>
        <v>OYL1</v>
      </c>
    </row>
    <row r="13853" spans="1:16" x14ac:dyDescent="0.25">
      <c r="A13853" s="289" t="s">
        <v>75</v>
      </c>
      <c r="B13853">
        <v>4</v>
      </c>
      <c r="C13853">
        <v>934.8</v>
      </c>
      <c r="D13853">
        <v>2.4</v>
      </c>
      <c r="E13853" s="289" t="s">
        <v>30665</v>
      </c>
      <c r="F13853">
        <v>5017725262</v>
      </c>
      <c r="G13853" s="276">
        <v>45958</v>
      </c>
      <c r="H13853">
        <v>20251020829160</v>
      </c>
      <c r="I13853">
        <v>11.52</v>
      </c>
      <c r="J13853" s="289" t="s">
        <v>345</v>
      </c>
      <c r="K13853" s="289" t="s">
        <v>30666</v>
      </c>
      <c r="L13853" s="289" t="s">
        <v>275</v>
      </c>
      <c r="M13853" s="289" t="s">
        <v>30667</v>
      </c>
      <c r="N13853" s="289" t="s">
        <v>4779</v>
      </c>
      <c r="O13853" s="289" t="s">
        <v>5281</v>
      </c>
      <c r="P13853" s="289" t="str">
        <f>VLOOKUP(CAT_Details[[#This Row],[Delivery Bp Customer Code]],Table6[],2,0)</f>
        <v>DK-LW08</v>
      </c>
    </row>
    <row r="13854" spans="1:16" x14ac:dyDescent="0.25">
      <c r="A13854" s="289" t="s">
        <v>75</v>
      </c>
      <c r="B13854">
        <v>7</v>
      </c>
      <c r="C13854">
        <v>2560</v>
      </c>
      <c r="D13854">
        <v>3.5</v>
      </c>
      <c r="E13854" s="289" t="s">
        <v>30674</v>
      </c>
      <c r="F13854">
        <v>5017741927</v>
      </c>
      <c r="G13854" s="276">
        <v>45958</v>
      </c>
      <c r="H13854">
        <v>20251021830560</v>
      </c>
      <c r="I13854">
        <v>8.4</v>
      </c>
      <c r="J13854" s="289" t="s">
        <v>350</v>
      </c>
      <c r="K13854" s="289" t="s">
        <v>30675</v>
      </c>
      <c r="L13854" s="289" t="s">
        <v>275</v>
      </c>
      <c r="M13854" s="289" t="s">
        <v>31141</v>
      </c>
      <c r="N13854" s="289" t="s">
        <v>381</v>
      </c>
      <c r="O13854" s="289" t="s">
        <v>7849</v>
      </c>
      <c r="P13854" s="289" t="str">
        <f>VLOOKUP(CAT_Details[[#This Row],[Delivery Bp Customer Code]],Table6[],2,0)</f>
        <v>MZ03</v>
      </c>
    </row>
    <row r="13855" spans="1:16" x14ac:dyDescent="0.25">
      <c r="A13855" s="289" t="s">
        <v>75</v>
      </c>
      <c r="B13855">
        <v>37</v>
      </c>
      <c r="C13855">
        <v>743</v>
      </c>
      <c r="D13855">
        <v>2.5</v>
      </c>
      <c r="E13855" s="289" t="s">
        <v>30676</v>
      </c>
      <c r="F13855">
        <v>5017742034</v>
      </c>
      <c r="G13855" s="276">
        <v>45958</v>
      </c>
      <c r="H13855">
        <v>20251020829479</v>
      </c>
      <c r="I13855">
        <v>1.462</v>
      </c>
      <c r="J13855" s="289" t="s">
        <v>350</v>
      </c>
      <c r="K13855" s="289" t="s">
        <v>30677</v>
      </c>
      <c r="L13855" s="289" t="s">
        <v>275</v>
      </c>
      <c r="M13855" s="289" t="s">
        <v>31162</v>
      </c>
      <c r="N13855" s="289" t="s">
        <v>446</v>
      </c>
      <c r="O13855" s="289" t="s">
        <v>2173</v>
      </c>
      <c r="P13855" s="289" t="str">
        <f>VLOOKUP(CAT_Details[[#This Row],[Delivery Bp Customer Code]],Table6[],2,0)</f>
        <v>OYL1</v>
      </c>
    </row>
    <row r="13856" spans="1:16" x14ac:dyDescent="0.25">
      <c r="A13856" s="289" t="s">
        <v>75</v>
      </c>
      <c r="B13856">
        <v>3</v>
      </c>
      <c r="C13856">
        <v>21.48</v>
      </c>
      <c r="D13856">
        <v>0.3</v>
      </c>
      <c r="E13856" s="289" t="s">
        <v>30686</v>
      </c>
      <c r="F13856">
        <v>5017742451</v>
      </c>
      <c r="G13856" s="276">
        <v>45958</v>
      </c>
      <c r="H13856">
        <v>20251021830792</v>
      </c>
      <c r="I13856">
        <v>0.216</v>
      </c>
      <c r="J13856" s="289" t="s">
        <v>280</v>
      </c>
      <c r="K13856" s="289" t="s">
        <v>30687</v>
      </c>
      <c r="L13856" s="289" t="s">
        <v>275</v>
      </c>
      <c r="M13856" s="289" t="s">
        <v>31060</v>
      </c>
      <c r="N13856" s="289" t="s">
        <v>16603</v>
      </c>
      <c r="O13856" s="289" t="s">
        <v>2173</v>
      </c>
      <c r="P13856" s="289" t="str">
        <f>VLOOKUP(CAT_Details[[#This Row],[Delivery Bp Customer Code]],Table6[],2,0)</f>
        <v>OYL1</v>
      </c>
    </row>
    <row r="13857" spans="1:16" x14ac:dyDescent="0.25">
      <c r="A13857" s="289" t="s">
        <v>75</v>
      </c>
      <c r="B13857">
        <v>1</v>
      </c>
      <c r="C13857">
        <v>20</v>
      </c>
      <c r="D13857">
        <v>0.05</v>
      </c>
      <c r="E13857" s="289" t="s">
        <v>30688</v>
      </c>
      <c r="F13857">
        <v>5017742456</v>
      </c>
      <c r="G13857" s="276">
        <v>45958</v>
      </c>
      <c r="H13857">
        <v>20251020829593</v>
      </c>
      <c r="I13857">
        <v>1.4E-2</v>
      </c>
      <c r="J13857" s="289" t="s">
        <v>350</v>
      </c>
      <c r="K13857" s="289" t="s">
        <v>30689</v>
      </c>
      <c r="L13857" s="289" t="s">
        <v>275</v>
      </c>
      <c r="M13857" s="289" t="s">
        <v>31141</v>
      </c>
      <c r="N13857" s="289" t="s">
        <v>30690</v>
      </c>
      <c r="O13857" s="289" t="s">
        <v>2173</v>
      </c>
      <c r="P13857" s="289" t="str">
        <f>VLOOKUP(CAT_Details[[#This Row],[Delivery Bp Customer Code]],Table6[],2,0)</f>
        <v>OYL1</v>
      </c>
    </row>
    <row r="13858" spans="1:16" x14ac:dyDescent="0.25">
      <c r="A13858" s="289" t="s">
        <v>75</v>
      </c>
      <c r="B13858">
        <v>1</v>
      </c>
      <c r="C13858">
        <v>16</v>
      </c>
      <c r="D13858">
        <v>7.0000000000000007E-2</v>
      </c>
      <c r="E13858" s="289" t="s">
        <v>30691</v>
      </c>
      <c r="F13858">
        <v>5017742509</v>
      </c>
      <c r="G13858" s="276">
        <v>45958</v>
      </c>
      <c r="H13858">
        <v>20251020829722</v>
      </c>
      <c r="I13858">
        <v>3.2000000000000001E-2</v>
      </c>
      <c r="J13858" s="289" t="s">
        <v>350</v>
      </c>
      <c r="K13858" s="289" t="s">
        <v>30692</v>
      </c>
      <c r="L13858" s="289" t="s">
        <v>275</v>
      </c>
      <c r="M13858" s="289" t="s">
        <v>31141</v>
      </c>
      <c r="N13858" s="289" t="s">
        <v>30693</v>
      </c>
      <c r="O13858" s="289" t="s">
        <v>2173</v>
      </c>
      <c r="P13858" s="289" t="str">
        <f>VLOOKUP(CAT_Details[[#This Row],[Delivery Bp Customer Code]],Table6[],2,0)</f>
        <v>OYL1</v>
      </c>
    </row>
    <row r="13859" spans="1:16" x14ac:dyDescent="0.25">
      <c r="A13859" s="289" t="s">
        <v>75</v>
      </c>
      <c r="B13859">
        <v>1</v>
      </c>
      <c r="C13859">
        <v>145</v>
      </c>
      <c r="D13859">
        <v>0.2</v>
      </c>
      <c r="E13859" s="289" t="s">
        <v>30694</v>
      </c>
      <c r="F13859">
        <v>5017742622</v>
      </c>
      <c r="G13859" s="276">
        <v>45958</v>
      </c>
      <c r="H13859">
        <v>20251021830635</v>
      </c>
      <c r="I13859">
        <v>0.27800000000000002</v>
      </c>
      <c r="J13859" s="289" t="s">
        <v>350</v>
      </c>
      <c r="K13859" s="289" t="s">
        <v>30695</v>
      </c>
      <c r="L13859" s="289" t="s">
        <v>275</v>
      </c>
      <c r="M13859" s="289" t="s">
        <v>30949</v>
      </c>
      <c r="N13859" s="289" t="s">
        <v>2177</v>
      </c>
      <c r="O13859" s="289" t="s">
        <v>2173</v>
      </c>
      <c r="P13859" s="289" t="str">
        <f>VLOOKUP(CAT_Details[[#This Row],[Delivery Bp Customer Code]],Table6[],2,0)</f>
        <v>OYL1</v>
      </c>
    </row>
    <row r="13860" spans="1:16" x14ac:dyDescent="0.25">
      <c r="A13860" s="289" t="s">
        <v>75</v>
      </c>
      <c r="B13860">
        <v>2</v>
      </c>
      <c r="C13860">
        <v>458</v>
      </c>
      <c r="D13860">
        <v>1.2</v>
      </c>
      <c r="E13860" s="289" t="s">
        <v>30977</v>
      </c>
      <c r="F13860">
        <v>5017772739</v>
      </c>
      <c r="G13860" s="276">
        <v>45958</v>
      </c>
      <c r="H13860">
        <v>20251023832542</v>
      </c>
      <c r="I13860">
        <v>2.3039999999999998</v>
      </c>
      <c r="J13860" s="289" t="s">
        <v>273</v>
      </c>
      <c r="K13860" s="289" t="s">
        <v>30978</v>
      </c>
      <c r="L13860" s="289" t="s">
        <v>275</v>
      </c>
      <c r="M13860" s="289" t="s">
        <v>31142</v>
      </c>
      <c r="N13860" s="289" t="s">
        <v>2838</v>
      </c>
      <c r="O13860" s="289" t="s">
        <v>2173</v>
      </c>
      <c r="P13860" s="289" t="str">
        <f>VLOOKUP(CAT_Details[[#This Row],[Delivery Bp Customer Code]],Table6[],2,0)</f>
        <v>OYL1</v>
      </c>
    </row>
    <row r="13861" spans="1:16" x14ac:dyDescent="0.25">
      <c r="A13861" s="289" t="s">
        <v>17052</v>
      </c>
      <c r="B13861">
        <v>2</v>
      </c>
      <c r="C13861">
        <v>595</v>
      </c>
      <c r="D13861">
        <v>0.8</v>
      </c>
      <c r="E13861" s="289" t="s">
        <v>30156</v>
      </c>
      <c r="F13861">
        <v>5017662398</v>
      </c>
      <c r="G13861" s="276">
        <v>45958</v>
      </c>
      <c r="H13861">
        <v>20251013824188</v>
      </c>
      <c r="I13861">
        <v>0.72899999999999998</v>
      </c>
      <c r="J13861" s="289" t="s">
        <v>438</v>
      </c>
      <c r="K13861" s="289" t="s">
        <v>30157</v>
      </c>
      <c r="L13861" s="289" t="s">
        <v>280</v>
      </c>
      <c r="M13861" s="289" t="s">
        <v>30987</v>
      </c>
      <c r="N13861" s="289" t="s">
        <v>19129</v>
      </c>
      <c r="O13861" s="289" t="s">
        <v>18284</v>
      </c>
      <c r="P13861" s="289">
        <f>VLOOKUP(CAT_Details[[#This Row],[Delivery Bp Customer Code]],Table6[],2,0)</f>
        <v>3705</v>
      </c>
    </row>
    <row r="13862" spans="1:16" x14ac:dyDescent="0.25">
      <c r="A13862" s="289" t="s">
        <v>17052</v>
      </c>
      <c r="B13862">
        <v>9</v>
      </c>
      <c r="C13862">
        <v>4435</v>
      </c>
      <c r="D13862">
        <v>5.7</v>
      </c>
      <c r="E13862" s="289" t="s">
        <v>30454</v>
      </c>
      <c r="F13862">
        <v>5017710134</v>
      </c>
      <c r="G13862" s="276">
        <v>45958</v>
      </c>
      <c r="H13862">
        <v>20251016827573</v>
      </c>
      <c r="I13862">
        <v>19.495000000000001</v>
      </c>
      <c r="J13862" s="289" t="s">
        <v>3970</v>
      </c>
      <c r="K13862" s="289" t="s">
        <v>30455</v>
      </c>
      <c r="L13862" s="289" t="s">
        <v>280</v>
      </c>
      <c r="M13862" s="289" t="s">
        <v>31164</v>
      </c>
      <c r="N13862" s="289" t="s">
        <v>3973</v>
      </c>
      <c r="O13862" s="289" t="s">
        <v>18284</v>
      </c>
      <c r="P13862" s="289">
        <f>VLOOKUP(CAT_Details[[#This Row],[Delivery Bp Customer Code]],Table6[],2,0)</f>
        <v>3705</v>
      </c>
    </row>
    <row r="13863" spans="1:16" x14ac:dyDescent="0.25">
      <c r="A13863" s="289" t="s">
        <v>17052</v>
      </c>
      <c r="B13863">
        <v>1</v>
      </c>
      <c r="C13863">
        <v>2.5</v>
      </c>
      <c r="D13863">
        <v>0.05</v>
      </c>
      <c r="E13863" s="289" t="s">
        <v>30462</v>
      </c>
      <c r="F13863">
        <v>5017710557</v>
      </c>
      <c r="G13863" s="276">
        <v>45958</v>
      </c>
      <c r="H13863">
        <v>20251015825962</v>
      </c>
      <c r="I13863">
        <v>3.5000000000000003E-2</v>
      </c>
      <c r="J13863" s="289" t="s">
        <v>3970</v>
      </c>
      <c r="K13863" s="289" t="s">
        <v>30463</v>
      </c>
      <c r="L13863" s="289" t="s">
        <v>280</v>
      </c>
      <c r="M13863" s="289" t="s">
        <v>31164</v>
      </c>
      <c r="N13863" s="289" t="s">
        <v>25190</v>
      </c>
      <c r="O13863" s="289" t="s">
        <v>22766</v>
      </c>
      <c r="P13863" s="289">
        <f>VLOOKUP(CAT_Details[[#This Row],[Delivery Bp Customer Code]],Table6[],2,0)</f>
        <v>3705</v>
      </c>
    </row>
    <row r="13864" spans="1:16" x14ac:dyDescent="0.25">
      <c r="A13864" s="289" t="s">
        <v>17052</v>
      </c>
      <c r="B13864">
        <v>2</v>
      </c>
      <c r="C13864">
        <v>370</v>
      </c>
      <c r="D13864">
        <v>0.8</v>
      </c>
      <c r="E13864" s="289" t="s">
        <v>30707</v>
      </c>
      <c r="F13864">
        <v>5017725086</v>
      </c>
      <c r="G13864" s="276">
        <v>45958</v>
      </c>
      <c r="H13864">
        <v>20251017828891</v>
      </c>
      <c r="I13864">
        <v>2.88</v>
      </c>
      <c r="J13864" s="289" t="s">
        <v>345</v>
      </c>
      <c r="K13864" s="289" t="s">
        <v>30708</v>
      </c>
      <c r="L13864" s="289" t="s">
        <v>280</v>
      </c>
      <c r="M13864" s="289" t="s">
        <v>30988</v>
      </c>
      <c r="N13864" s="289" t="s">
        <v>512</v>
      </c>
      <c r="O13864" s="289" t="s">
        <v>18284</v>
      </c>
      <c r="P13864" s="289">
        <f>VLOOKUP(CAT_Details[[#This Row],[Delivery Bp Customer Code]],Table6[],2,0)</f>
        <v>3705</v>
      </c>
    </row>
    <row r="13865" spans="1:16" x14ac:dyDescent="0.25">
      <c r="A13865" s="289" t="s">
        <v>17052</v>
      </c>
      <c r="B13865">
        <v>1</v>
      </c>
      <c r="C13865">
        <v>0.5</v>
      </c>
      <c r="D13865">
        <v>0.03</v>
      </c>
      <c r="E13865" s="289" t="s">
        <v>30709</v>
      </c>
      <c r="F13865">
        <v>5017725175</v>
      </c>
      <c r="G13865" s="276">
        <v>45958</v>
      </c>
      <c r="H13865">
        <v>20251017828259</v>
      </c>
      <c r="I13865">
        <v>6.0000000000000001E-3</v>
      </c>
      <c r="J13865" s="289" t="s">
        <v>345</v>
      </c>
      <c r="K13865" s="289" t="s">
        <v>30710</v>
      </c>
      <c r="L13865" s="289" t="s">
        <v>280</v>
      </c>
      <c r="M13865" s="289" t="s">
        <v>30988</v>
      </c>
      <c r="N13865" s="289" t="s">
        <v>3082</v>
      </c>
      <c r="O13865" s="289" t="s">
        <v>18284</v>
      </c>
      <c r="P13865" s="289">
        <f>VLOOKUP(CAT_Details[[#This Row],[Delivery Bp Customer Code]],Table6[],2,0)</f>
        <v>3705</v>
      </c>
    </row>
    <row r="13866" spans="1:16" x14ac:dyDescent="0.25">
      <c r="A13866" s="289" t="s">
        <v>17052</v>
      </c>
      <c r="B13866">
        <v>1</v>
      </c>
      <c r="C13866">
        <v>60</v>
      </c>
      <c r="D13866">
        <v>0.4</v>
      </c>
      <c r="E13866" s="289" t="s">
        <v>30713</v>
      </c>
      <c r="F13866">
        <v>5017725228</v>
      </c>
      <c r="G13866" s="276">
        <v>45958</v>
      </c>
      <c r="H13866">
        <v>20251014824862</v>
      </c>
      <c r="I13866">
        <v>0.38400000000000001</v>
      </c>
      <c r="J13866" s="289" t="s">
        <v>345</v>
      </c>
      <c r="K13866" s="289" t="s">
        <v>30714</v>
      </c>
      <c r="L13866" s="289" t="s">
        <v>280</v>
      </c>
      <c r="M13866" s="289" t="s">
        <v>30667</v>
      </c>
      <c r="N13866" s="289" t="s">
        <v>427</v>
      </c>
      <c r="O13866" s="289" t="s">
        <v>18284</v>
      </c>
      <c r="P13866" s="289">
        <f>VLOOKUP(CAT_Details[[#This Row],[Delivery Bp Customer Code]],Table6[],2,0)</f>
        <v>3705</v>
      </c>
    </row>
    <row r="13867" spans="1:16" x14ac:dyDescent="0.25">
      <c r="A13867" s="289" t="s">
        <v>17052</v>
      </c>
      <c r="B13867">
        <v>2</v>
      </c>
      <c r="C13867">
        <v>184</v>
      </c>
      <c r="D13867">
        <v>0.8</v>
      </c>
      <c r="E13867" s="289" t="s">
        <v>30719</v>
      </c>
      <c r="F13867">
        <v>5017741924</v>
      </c>
      <c r="G13867" s="276">
        <v>45958</v>
      </c>
      <c r="H13867">
        <v>20251021830863</v>
      </c>
      <c r="I13867">
        <v>1.728</v>
      </c>
      <c r="J13867" s="289" t="s">
        <v>302</v>
      </c>
      <c r="K13867" s="289" t="s">
        <v>30720</v>
      </c>
      <c r="L13867" s="289" t="s">
        <v>280</v>
      </c>
      <c r="M13867" s="289" t="s">
        <v>30946</v>
      </c>
      <c r="N13867" s="289" t="s">
        <v>18870</v>
      </c>
      <c r="O13867" s="289" t="s">
        <v>18284</v>
      </c>
      <c r="P13867" s="289">
        <f>VLOOKUP(CAT_Details[[#This Row],[Delivery Bp Customer Code]],Table6[],2,0)</f>
        <v>3705</v>
      </c>
    </row>
    <row r="13868" spans="1:16" x14ac:dyDescent="0.25">
      <c r="A13868" s="289" t="s">
        <v>17052</v>
      </c>
      <c r="B13868">
        <v>8</v>
      </c>
      <c r="C13868">
        <v>1436</v>
      </c>
      <c r="D13868">
        <v>3.19</v>
      </c>
      <c r="E13868" s="289" t="s">
        <v>30726</v>
      </c>
      <c r="F13868">
        <v>5017742237</v>
      </c>
      <c r="G13868" s="276">
        <v>45958</v>
      </c>
      <c r="H13868">
        <v>20251020829677</v>
      </c>
      <c r="I13868">
        <v>8.8550000000000004</v>
      </c>
      <c r="J13868" s="289" t="s">
        <v>275</v>
      </c>
      <c r="K13868" s="289" t="s">
        <v>30727</v>
      </c>
      <c r="L13868" s="289" t="s">
        <v>280</v>
      </c>
      <c r="M13868" s="289" t="s">
        <v>30989</v>
      </c>
      <c r="N13868" s="289" t="s">
        <v>19305</v>
      </c>
      <c r="O13868" s="289" t="s">
        <v>18284</v>
      </c>
      <c r="P13868" s="289">
        <f>VLOOKUP(CAT_Details[[#This Row],[Delivery Bp Customer Code]],Table6[],2,0)</f>
        <v>3705</v>
      </c>
    </row>
    <row r="13869" spans="1:16" x14ac:dyDescent="0.25">
      <c r="A13869" s="289" t="s">
        <v>17052</v>
      </c>
      <c r="B13869">
        <v>1</v>
      </c>
      <c r="C13869">
        <v>2</v>
      </c>
      <c r="D13869">
        <v>0.05</v>
      </c>
      <c r="E13869" s="289" t="s">
        <v>30728</v>
      </c>
      <c r="F13869">
        <v>5017742290</v>
      </c>
      <c r="G13869" s="276">
        <v>45958</v>
      </c>
      <c r="H13869">
        <v>20251020829641</v>
      </c>
      <c r="I13869">
        <v>3.0000000000000001E-3</v>
      </c>
      <c r="J13869" s="289" t="s">
        <v>275</v>
      </c>
      <c r="K13869" s="289" t="s">
        <v>30729</v>
      </c>
      <c r="L13869" s="289" t="s">
        <v>280</v>
      </c>
      <c r="M13869" s="289" t="s">
        <v>30989</v>
      </c>
      <c r="N13869" s="289" t="s">
        <v>26316</v>
      </c>
      <c r="O13869" s="289" t="s">
        <v>18284</v>
      </c>
      <c r="P13869" s="289">
        <f>VLOOKUP(CAT_Details[[#This Row],[Delivery Bp Customer Code]],Table6[],2,0)</f>
        <v>3705</v>
      </c>
    </row>
    <row r="13870" spans="1:16" x14ac:dyDescent="0.25">
      <c r="A13870" s="289" t="s">
        <v>17052</v>
      </c>
      <c r="B13870">
        <v>12</v>
      </c>
      <c r="C13870">
        <v>891.7</v>
      </c>
      <c r="D13870">
        <v>4.21</v>
      </c>
      <c r="E13870" s="289" t="s">
        <v>30730</v>
      </c>
      <c r="F13870">
        <v>5017742304</v>
      </c>
      <c r="G13870" s="276">
        <v>45958</v>
      </c>
      <c r="H13870">
        <v>20251021830507</v>
      </c>
      <c r="I13870">
        <v>5.8579999999999997</v>
      </c>
      <c r="J13870" s="289" t="s">
        <v>275</v>
      </c>
      <c r="K13870" s="289" t="s">
        <v>30731</v>
      </c>
      <c r="L13870" s="289" t="s">
        <v>280</v>
      </c>
      <c r="M13870" s="289" t="s">
        <v>30989</v>
      </c>
      <c r="N13870" s="289" t="s">
        <v>19156</v>
      </c>
      <c r="O13870" s="289" t="s">
        <v>18284</v>
      </c>
      <c r="P13870" s="289">
        <f>VLOOKUP(CAT_Details[[#This Row],[Delivery Bp Customer Code]],Table6[],2,0)</f>
        <v>3705</v>
      </c>
    </row>
    <row r="13871" spans="1:16" x14ac:dyDescent="0.25">
      <c r="A13871" s="289" t="s">
        <v>17052</v>
      </c>
      <c r="B13871">
        <v>5</v>
      </c>
      <c r="C13871">
        <v>614</v>
      </c>
      <c r="D13871">
        <v>1.42</v>
      </c>
      <c r="E13871" s="289" t="s">
        <v>30732</v>
      </c>
      <c r="F13871">
        <v>5017742306</v>
      </c>
      <c r="G13871" s="276">
        <v>45958</v>
      </c>
      <c r="H13871">
        <v>20251021830617</v>
      </c>
      <c r="I13871">
        <v>3.2210000000000001</v>
      </c>
      <c r="J13871" s="289" t="s">
        <v>275</v>
      </c>
      <c r="K13871" s="289" t="s">
        <v>30733</v>
      </c>
      <c r="L13871" s="289" t="s">
        <v>280</v>
      </c>
      <c r="M13871" s="289" t="s">
        <v>30989</v>
      </c>
      <c r="N13871" s="289" t="s">
        <v>19150</v>
      </c>
      <c r="O13871" s="289" t="s">
        <v>18284</v>
      </c>
      <c r="P13871" s="289">
        <f>VLOOKUP(CAT_Details[[#This Row],[Delivery Bp Customer Code]],Table6[],2,0)</f>
        <v>3705</v>
      </c>
    </row>
    <row r="13872" spans="1:16" x14ac:dyDescent="0.25">
      <c r="A13872" s="289" t="s">
        <v>17052</v>
      </c>
      <c r="B13872">
        <v>5</v>
      </c>
      <c r="C13872">
        <v>37</v>
      </c>
      <c r="D13872">
        <v>0.52</v>
      </c>
      <c r="E13872" s="289" t="s">
        <v>30736</v>
      </c>
      <c r="F13872">
        <v>5017742354</v>
      </c>
      <c r="G13872" s="276">
        <v>45958</v>
      </c>
      <c r="H13872">
        <v>20251015826161</v>
      </c>
      <c r="I13872">
        <v>0.38800000000000001</v>
      </c>
      <c r="J13872" s="289" t="s">
        <v>275</v>
      </c>
      <c r="K13872" s="289" t="s">
        <v>30737</v>
      </c>
      <c r="L13872" s="289" t="s">
        <v>280</v>
      </c>
      <c r="M13872" s="289" t="s">
        <v>30989</v>
      </c>
      <c r="N13872" s="289" t="s">
        <v>19164</v>
      </c>
      <c r="O13872" s="289" t="s">
        <v>18284</v>
      </c>
      <c r="P13872" s="289">
        <f>VLOOKUP(CAT_Details[[#This Row],[Delivery Bp Customer Code]],Table6[],2,0)</f>
        <v>3705</v>
      </c>
    </row>
    <row r="13873" spans="1:16" x14ac:dyDescent="0.25">
      <c r="A13873" s="289" t="s">
        <v>17052</v>
      </c>
      <c r="B13873">
        <v>6</v>
      </c>
      <c r="C13873">
        <v>2000</v>
      </c>
      <c r="D13873">
        <v>2.4</v>
      </c>
      <c r="E13873" s="289" t="s">
        <v>30991</v>
      </c>
      <c r="F13873">
        <v>5017755907</v>
      </c>
      <c r="G13873" s="276">
        <v>45958</v>
      </c>
      <c r="H13873">
        <v>20251021830190</v>
      </c>
      <c r="I13873">
        <v>5.76</v>
      </c>
      <c r="J13873" s="289" t="s">
        <v>275</v>
      </c>
      <c r="K13873" s="289" t="s">
        <v>30992</v>
      </c>
      <c r="L13873" s="289" t="s">
        <v>280</v>
      </c>
      <c r="M13873" s="289" t="s">
        <v>30989</v>
      </c>
      <c r="N13873" s="289" t="s">
        <v>19153</v>
      </c>
      <c r="O13873" s="289" t="s">
        <v>18284</v>
      </c>
      <c r="P13873" s="289">
        <f>VLOOKUP(CAT_Details[[#This Row],[Delivery Bp Customer Code]],Table6[],2,0)</f>
        <v>3705</v>
      </c>
    </row>
    <row r="13874" spans="1:16" x14ac:dyDescent="0.25">
      <c r="A13874" s="289" t="s">
        <v>17052</v>
      </c>
      <c r="B13874">
        <v>2</v>
      </c>
      <c r="C13874">
        <v>672</v>
      </c>
      <c r="D13874">
        <v>0.45</v>
      </c>
      <c r="E13874" s="289" t="s">
        <v>30997</v>
      </c>
      <c r="F13874">
        <v>5017758081</v>
      </c>
      <c r="G13874" s="276">
        <v>45958</v>
      </c>
      <c r="H13874">
        <v>20251021829998</v>
      </c>
      <c r="I13874">
        <v>0.60199999999999998</v>
      </c>
      <c r="J13874" s="289" t="s">
        <v>19700</v>
      </c>
      <c r="K13874" s="289" t="s">
        <v>30998</v>
      </c>
      <c r="L13874" s="289" t="s">
        <v>280</v>
      </c>
      <c r="M13874" s="289" t="s">
        <v>31214</v>
      </c>
      <c r="N13874" s="289" t="s">
        <v>25049</v>
      </c>
      <c r="O13874" s="289" t="s">
        <v>18284</v>
      </c>
      <c r="P13874" s="289">
        <f>VLOOKUP(CAT_Details[[#This Row],[Delivery Bp Customer Code]],Table6[],2,0)</f>
        <v>3705</v>
      </c>
    </row>
    <row r="13875" spans="1:16" x14ac:dyDescent="0.25">
      <c r="A13875" s="289" t="s">
        <v>874</v>
      </c>
      <c r="B13875">
        <v>17</v>
      </c>
      <c r="C13875">
        <v>2074</v>
      </c>
      <c r="D13875">
        <v>7.09</v>
      </c>
      <c r="E13875" s="289" t="s">
        <v>30472</v>
      </c>
      <c r="F13875">
        <v>5017710480</v>
      </c>
      <c r="G13875" s="276">
        <v>45958</v>
      </c>
      <c r="H13875">
        <v>20251014824936</v>
      </c>
      <c r="I13875">
        <v>35.700000000000003</v>
      </c>
      <c r="J13875" s="289" t="s">
        <v>294</v>
      </c>
      <c r="K13875" s="289" t="s">
        <v>30473</v>
      </c>
      <c r="L13875" s="289" t="s">
        <v>275</v>
      </c>
      <c r="M13875" s="289" t="s">
        <v>30786</v>
      </c>
      <c r="N13875" s="289" t="s">
        <v>5685</v>
      </c>
      <c r="O13875" s="289" t="s">
        <v>1014</v>
      </c>
      <c r="P13875" s="289" t="str">
        <f>VLOOKUP(CAT_Details[[#This Row],[Delivery Bp Customer Code]],Table6[],2,0)</f>
        <v>MZ07</v>
      </c>
    </row>
    <row r="13876" spans="1:16" x14ac:dyDescent="0.25">
      <c r="A13876" s="289" t="s">
        <v>874</v>
      </c>
      <c r="B13876">
        <v>17</v>
      </c>
      <c r="C13876">
        <v>2074</v>
      </c>
      <c r="D13876">
        <v>7.09</v>
      </c>
      <c r="E13876" s="289" t="s">
        <v>30472</v>
      </c>
      <c r="F13876">
        <v>5017725121</v>
      </c>
      <c r="G13876" s="276">
        <v>45958</v>
      </c>
      <c r="H13876">
        <v>20251014824936</v>
      </c>
      <c r="I13876">
        <v>35.700000000000003</v>
      </c>
      <c r="J13876" s="289" t="s">
        <v>294</v>
      </c>
      <c r="K13876" s="289" t="s">
        <v>30741</v>
      </c>
      <c r="L13876" s="289" t="s">
        <v>275</v>
      </c>
      <c r="M13876" s="289"/>
      <c r="N13876" s="289" t="s">
        <v>5685</v>
      </c>
      <c r="O13876" s="289" t="s">
        <v>1014</v>
      </c>
      <c r="P13876" s="289" t="str">
        <f>VLOOKUP(CAT_Details[[#This Row],[Delivery Bp Customer Code]],Table6[],2,0)</f>
        <v>MZ07</v>
      </c>
    </row>
    <row r="13877" spans="1:16" x14ac:dyDescent="0.25">
      <c r="A13877" s="289" t="s">
        <v>3771</v>
      </c>
      <c r="B13877">
        <v>2</v>
      </c>
      <c r="C13877">
        <v>252</v>
      </c>
      <c r="D13877">
        <v>0.8</v>
      </c>
      <c r="E13877" s="289" t="s">
        <v>30482</v>
      </c>
      <c r="F13877">
        <v>5017710105</v>
      </c>
      <c r="G13877" s="276">
        <v>45958</v>
      </c>
      <c r="H13877">
        <v>20251015826024</v>
      </c>
      <c r="I13877">
        <v>2.1120000000000001</v>
      </c>
      <c r="J13877" s="289" t="s">
        <v>3970</v>
      </c>
      <c r="K13877" s="289" t="s">
        <v>30483</v>
      </c>
      <c r="L13877" s="289" t="s">
        <v>275</v>
      </c>
      <c r="M13877" s="289" t="s">
        <v>31164</v>
      </c>
      <c r="N13877" s="289" t="s">
        <v>25190</v>
      </c>
      <c r="O13877" s="289" t="s">
        <v>3775</v>
      </c>
      <c r="P13877" s="289">
        <f>VLOOKUP(CAT_Details[[#This Row],[Delivery Bp Customer Code]],Table6[],2,0)</f>
        <v>3401</v>
      </c>
    </row>
    <row r="13878" spans="1:16" x14ac:dyDescent="0.25">
      <c r="A13878" s="289" t="s">
        <v>3771</v>
      </c>
      <c r="B13878">
        <v>2</v>
      </c>
      <c r="C13878">
        <v>25.8</v>
      </c>
      <c r="D13878">
        <v>0.1</v>
      </c>
      <c r="E13878" s="289" t="s">
        <v>30746</v>
      </c>
      <c r="F13878">
        <v>5017742177</v>
      </c>
      <c r="G13878" s="276">
        <v>45958</v>
      </c>
      <c r="H13878">
        <v>20251020829182</v>
      </c>
      <c r="I13878">
        <v>3.4000000000000002E-2</v>
      </c>
      <c r="J13878" s="289" t="s">
        <v>350</v>
      </c>
      <c r="K13878" s="289" t="s">
        <v>30747</v>
      </c>
      <c r="L13878" s="289" t="s">
        <v>275</v>
      </c>
      <c r="M13878" s="289" t="s">
        <v>30949</v>
      </c>
      <c r="N13878" s="289" t="s">
        <v>3436</v>
      </c>
      <c r="O13878" s="289" t="s">
        <v>3775</v>
      </c>
      <c r="P13878" s="289">
        <f>VLOOKUP(CAT_Details[[#This Row],[Delivery Bp Customer Code]],Table6[],2,0)</f>
        <v>3401</v>
      </c>
    </row>
    <row r="13879" spans="1:16" x14ac:dyDescent="0.25">
      <c r="A13879" s="289" t="s">
        <v>3329</v>
      </c>
      <c r="B13879">
        <v>5</v>
      </c>
      <c r="C13879">
        <v>1075</v>
      </c>
      <c r="D13879">
        <v>2</v>
      </c>
      <c r="E13879" s="289" t="s">
        <v>30454</v>
      </c>
      <c r="F13879">
        <v>5017710133</v>
      </c>
      <c r="G13879" s="276">
        <v>45958</v>
      </c>
      <c r="H13879">
        <v>20251016827565</v>
      </c>
      <c r="I13879">
        <v>6</v>
      </c>
      <c r="J13879" s="289" t="s">
        <v>3970</v>
      </c>
      <c r="K13879" s="289" t="s">
        <v>30520</v>
      </c>
      <c r="L13879" s="289" t="s">
        <v>275</v>
      </c>
      <c r="M13879" s="289" t="s">
        <v>31164</v>
      </c>
      <c r="N13879" s="289" t="s">
        <v>3973</v>
      </c>
      <c r="O13879" s="289" t="s">
        <v>3332</v>
      </c>
      <c r="P13879" s="289">
        <f>VLOOKUP(CAT_Details[[#This Row],[Delivery Bp Customer Code]],Table6[],2,0)</f>
        <v>3402</v>
      </c>
    </row>
    <row r="13880" spans="1:16" x14ac:dyDescent="0.25">
      <c r="A13880" s="289" t="s">
        <v>3329</v>
      </c>
      <c r="B13880">
        <v>1</v>
      </c>
      <c r="C13880">
        <v>45</v>
      </c>
      <c r="D13880">
        <v>0.2</v>
      </c>
      <c r="E13880" s="289" t="s">
        <v>30521</v>
      </c>
      <c r="F13880">
        <v>5017710232</v>
      </c>
      <c r="G13880" s="276">
        <v>45958</v>
      </c>
      <c r="H13880">
        <v>20251014825509</v>
      </c>
      <c r="I13880">
        <v>0.48</v>
      </c>
      <c r="J13880" s="289" t="s">
        <v>324</v>
      </c>
      <c r="K13880" s="289" t="s">
        <v>30522</v>
      </c>
      <c r="L13880" s="289" t="s">
        <v>275</v>
      </c>
      <c r="M13880" s="289" t="s">
        <v>31138</v>
      </c>
      <c r="N13880" s="289" t="s">
        <v>585</v>
      </c>
      <c r="O13880" s="289" t="s">
        <v>3332</v>
      </c>
      <c r="P13880" s="289">
        <f>VLOOKUP(CAT_Details[[#This Row],[Delivery Bp Customer Code]],Table6[],2,0)</f>
        <v>3402</v>
      </c>
    </row>
    <row r="13881" spans="1:16" x14ac:dyDescent="0.25">
      <c r="A13881" s="289" t="s">
        <v>3329</v>
      </c>
      <c r="B13881">
        <v>1</v>
      </c>
      <c r="C13881">
        <v>100</v>
      </c>
      <c r="D13881">
        <v>0.4</v>
      </c>
      <c r="E13881" s="289" t="s">
        <v>30759</v>
      </c>
      <c r="F13881">
        <v>5017725301</v>
      </c>
      <c r="G13881" s="276">
        <v>45958</v>
      </c>
      <c r="H13881">
        <v>20251017828645</v>
      </c>
      <c r="I13881">
        <v>0.94099999999999995</v>
      </c>
      <c r="J13881" s="289" t="s">
        <v>324</v>
      </c>
      <c r="K13881" s="289" t="s">
        <v>30760</v>
      </c>
      <c r="L13881" s="289" t="s">
        <v>275</v>
      </c>
      <c r="M13881" s="289" t="s">
        <v>31139</v>
      </c>
      <c r="N13881" s="289" t="s">
        <v>5504</v>
      </c>
      <c r="O13881" s="289" t="s">
        <v>3332</v>
      </c>
      <c r="P13881" s="289">
        <f>VLOOKUP(CAT_Details[[#This Row],[Delivery Bp Customer Code]],Table6[],2,0)</f>
        <v>3402</v>
      </c>
    </row>
    <row r="13882" spans="1:16" x14ac:dyDescent="0.25">
      <c r="A13882" s="289" t="s">
        <v>3329</v>
      </c>
      <c r="B13882">
        <v>1</v>
      </c>
      <c r="C13882">
        <v>21</v>
      </c>
      <c r="D13882">
        <v>0.1</v>
      </c>
      <c r="E13882" s="289" t="s">
        <v>30763</v>
      </c>
      <c r="F13882">
        <v>5017725313</v>
      </c>
      <c r="G13882" s="276">
        <v>45958</v>
      </c>
      <c r="H13882">
        <v>20251017828217</v>
      </c>
      <c r="I13882">
        <v>5.8999999999999997E-2</v>
      </c>
      <c r="J13882" s="289" t="s">
        <v>1047</v>
      </c>
      <c r="K13882" s="289" t="s">
        <v>30764</v>
      </c>
      <c r="L13882" s="289" t="s">
        <v>275</v>
      </c>
      <c r="M13882" s="289" t="s">
        <v>30987</v>
      </c>
      <c r="N13882" s="289" t="s">
        <v>1049</v>
      </c>
      <c r="O13882" s="289" t="s">
        <v>3332</v>
      </c>
      <c r="P13882" s="289">
        <f>VLOOKUP(CAT_Details[[#This Row],[Delivery Bp Customer Code]],Table6[],2,0)</f>
        <v>3402</v>
      </c>
    </row>
    <row r="13883" spans="1:16" x14ac:dyDescent="0.25">
      <c r="A13883" s="289" t="s">
        <v>3329</v>
      </c>
      <c r="B13883">
        <v>4</v>
      </c>
      <c r="C13883">
        <v>453</v>
      </c>
      <c r="D13883">
        <v>1.4</v>
      </c>
      <c r="E13883" s="289" t="s">
        <v>30768</v>
      </c>
      <c r="F13883">
        <v>5017725364</v>
      </c>
      <c r="G13883" s="276">
        <v>45958</v>
      </c>
      <c r="H13883">
        <v>20251020829393</v>
      </c>
      <c r="I13883">
        <v>3.12</v>
      </c>
      <c r="J13883" s="289" t="s">
        <v>324</v>
      </c>
      <c r="K13883" s="289" t="s">
        <v>30769</v>
      </c>
      <c r="L13883" s="289" t="s">
        <v>275</v>
      </c>
      <c r="M13883" s="289" t="s">
        <v>30946</v>
      </c>
      <c r="N13883" s="289" t="s">
        <v>616</v>
      </c>
      <c r="O13883" s="289" t="s">
        <v>3332</v>
      </c>
      <c r="P13883" s="289">
        <f>VLOOKUP(CAT_Details[[#This Row],[Delivery Bp Customer Code]],Table6[],2,0)</f>
        <v>3402</v>
      </c>
    </row>
    <row r="13884" spans="1:16" x14ac:dyDescent="0.25">
      <c r="A13884" s="289" t="s">
        <v>3329</v>
      </c>
      <c r="B13884">
        <v>7</v>
      </c>
      <c r="C13884">
        <v>2947</v>
      </c>
      <c r="D13884">
        <v>1.64</v>
      </c>
      <c r="E13884" s="289" t="s">
        <v>30772</v>
      </c>
      <c r="F13884">
        <v>5017741748</v>
      </c>
      <c r="G13884" s="276">
        <v>45958</v>
      </c>
      <c r="H13884">
        <v>20251021830181</v>
      </c>
      <c r="I13884">
        <v>2.3519999999999999</v>
      </c>
      <c r="J13884" s="289" t="s">
        <v>324</v>
      </c>
      <c r="K13884" s="289" t="s">
        <v>30773</v>
      </c>
      <c r="L13884" s="289" t="s">
        <v>275</v>
      </c>
      <c r="M13884" s="289" t="s">
        <v>31138</v>
      </c>
      <c r="N13884" s="289" t="s">
        <v>21188</v>
      </c>
      <c r="O13884" s="289" t="s">
        <v>3332</v>
      </c>
      <c r="P13884" s="289">
        <f>VLOOKUP(CAT_Details[[#This Row],[Delivery Bp Customer Code]],Table6[],2,0)</f>
        <v>3402</v>
      </c>
    </row>
    <row r="13885" spans="1:16" x14ac:dyDescent="0.25">
      <c r="A13885" s="289" t="s">
        <v>3329</v>
      </c>
      <c r="B13885">
        <v>9</v>
      </c>
      <c r="C13885">
        <v>227</v>
      </c>
      <c r="D13885">
        <v>0.88</v>
      </c>
      <c r="E13885" s="289" t="s">
        <v>30676</v>
      </c>
      <c r="F13885">
        <v>5017742032</v>
      </c>
      <c r="G13885" s="276">
        <v>45958</v>
      </c>
      <c r="H13885">
        <v>20251021830319</v>
      </c>
      <c r="I13885">
        <v>0.70199999999999996</v>
      </c>
      <c r="J13885" s="289" t="s">
        <v>350</v>
      </c>
      <c r="K13885" s="289" t="s">
        <v>30774</v>
      </c>
      <c r="L13885" s="289" t="s">
        <v>275</v>
      </c>
      <c r="M13885" s="289" t="s">
        <v>31162</v>
      </c>
      <c r="N13885" s="289" t="s">
        <v>446</v>
      </c>
      <c r="O13885" s="289" t="s">
        <v>3332</v>
      </c>
      <c r="P13885" s="289">
        <f>VLOOKUP(CAT_Details[[#This Row],[Delivery Bp Customer Code]],Table6[],2,0)</f>
        <v>3402</v>
      </c>
    </row>
    <row r="13886" spans="1:16" x14ac:dyDescent="0.25">
      <c r="A13886" s="289" t="s">
        <v>3329</v>
      </c>
      <c r="B13886">
        <v>27</v>
      </c>
      <c r="C13886">
        <v>3200</v>
      </c>
      <c r="D13886">
        <v>13.6</v>
      </c>
      <c r="E13886" s="289" t="s">
        <v>30777</v>
      </c>
      <c r="F13886">
        <v>5017742331</v>
      </c>
      <c r="G13886" s="276">
        <v>45958</v>
      </c>
      <c r="H13886">
        <v>20251017828882</v>
      </c>
      <c r="I13886">
        <v>25.92</v>
      </c>
      <c r="J13886" s="289" t="s">
        <v>324</v>
      </c>
      <c r="K13886" s="289" t="s">
        <v>30778</v>
      </c>
      <c r="L13886" s="289" t="s">
        <v>275</v>
      </c>
      <c r="M13886" s="289" t="s">
        <v>31138</v>
      </c>
      <c r="N13886" s="289" t="s">
        <v>5660</v>
      </c>
      <c r="O13886" s="289" t="s">
        <v>3332</v>
      </c>
      <c r="P13886" s="289">
        <f>VLOOKUP(CAT_Details[[#This Row],[Delivery Bp Customer Code]],Table6[],2,0)</f>
        <v>3402</v>
      </c>
    </row>
    <row r="13887" spans="1:16" x14ac:dyDescent="0.25">
      <c r="A13887" s="289" t="s">
        <v>3329</v>
      </c>
      <c r="B13887">
        <v>1</v>
      </c>
      <c r="C13887">
        <v>4</v>
      </c>
      <c r="D13887">
        <v>0.08</v>
      </c>
      <c r="E13887" s="289" t="s">
        <v>30781</v>
      </c>
      <c r="F13887">
        <v>5017742393</v>
      </c>
      <c r="G13887" s="276">
        <v>45958</v>
      </c>
      <c r="H13887">
        <v>20251021830219</v>
      </c>
      <c r="I13887">
        <v>4.4999999999999998E-2</v>
      </c>
      <c r="J13887" s="289" t="s">
        <v>324</v>
      </c>
      <c r="K13887" s="289" t="s">
        <v>30782</v>
      </c>
      <c r="L13887" s="289" t="s">
        <v>275</v>
      </c>
      <c r="M13887" s="289" t="s">
        <v>31138</v>
      </c>
      <c r="N13887" s="289" t="s">
        <v>5079</v>
      </c>
      <c r="O13887" s="289" t="s">
        <v>3332</v>
      </c>
      <c r="P13887" s="289">
        <f>VLOOKUP(CAT_Details[[#This Row],[Delivery Bp Customer Code]],Table6[],2,0)</f>
        <v>3402</v>
      </c>
    </row>
    <row r="13888" spans="1:16" x14ac:dyDescent="0.25">
      <c r="A13888" s="289" t="s">
        <v>76</v>
      </c>
      <c r="B13888">
        <v>1</v>
      </c>
      <c r="C13888">
        <v>24</v>
      </c>
      <c r="D13888">
        <v>0.2</v>
      </c>
      <c r="E13888" s="289" t="s">
        <v>30794</v>
      </c>
      <c r="F13888">
        <v>5017741894</v>
      </c>
      <c r="G13888" s="276">
        <v>45958</v>
      </c>
      <c r="H13888">
        <v>20251022831352</v>
      </c>
      <c r="I13888">
        <v>0.28799999999999998</v>
      </c>
      <c r="J13888" s="289" t="s">
        <v>350</v>
      </c>
      <c r="K13888" s="289" t="s">
        <v>30795</v>
      </c>
      <c r="L13888" s="289" t="s">
        <v>275</v>
      </c>
      <c r="M13888" s="289" t="s">
        <v>30949</v>
      </c>
      <c r="N13888" s="289" t="s">
        <v>25119</v>
      </c>
      <c r="O13888" s="289" t="s">
        <v>16049</v>
      </c>
      <c r="P13888" s="289" t="str">
        <f>VLOOKUP(CAT_Details[[#This Row],[Delivery Bp Customer Code]],Table6[],2,0)</f>
        <v>MZ02</v>
      </c>
    </row>
    <row r="13889" spans="1:16" x14ac:dyDescent="0.25">
      <c r="A13889" s="289" t="s">
        <v>76</v>
      </c>
      <c r="B13889">
        <v>2</v>
      </c>
      <c r="C13889">
        <v>613</v>
      </c>
      <c r="D13889">
        <v>0.8</v>
      </c>
      <c r="E13889" s="289" t="s">
        <v>30800</v>
      </c>
      <c r="F13889">
        <v>5017742352</v>
      </c>
      <c r="G13889" s="276">
        <v>45958</v>
      </c>
      <c r="H13889">
        <v>20251022831559</v>
      </c>
      <c r="I13889">
        <v>1.92</v>
      </c>
      <c r="J13889" s="289" t="s">
        <v>350</v>
      </c>
      <c r="K13889" s="289" t="s">
        <v>30801</v>
      </c>
      <c r="L13889" s="289" t="s">
        <v>275</v>
      </c>
      <c r="M13889" s="289" t="s">
        <v>30949</v>
      </c>
      <c r="N13889" s="289" t="s">
        <v>24086</v>
      </c>
      <c r="O13889" s="289" t="s">
        <v>16049</v>
      </c>
      <c r="P13889" s="289" t="str">
        <f>VLOOKUP(CAT_Details[[#This Row],[Delivery Bp Customer Code]],Table6[],2,0)</f>
        <v>MZ02</v>
      </c>
    </row>
    <row r="13890" spans="1:16" x14ac:dyDescent="0.25">
      <c r="A13890" s="289" t="s">
        <v>76</v>
      </c>
      <c r="B13890">
        <v>23</v>
      </c>
      <c r="C13890">
        <v>687</v>
      </c>
      <c r="D13890">
        <v>3.8</v>
      </c>
      <c r="E13890" s="289" t="s">
        <v>30802</v>
      </c>
      <c r="F13890">
        <v>5017742601</v>
      </c>
      <c r="G13890" s="276">
        <v>45958</v>
      </c>
      <c r="H13890">
        <v>20251020829691</v>
      </c>
      <c r="I13890">
        <v>6</v>
      </c>
      <c r="J13890" s="289" t="s">
        <v>350</v>
      </c>
      <c r="K13890" s="289" t="s">
        <v>30803</v>
      </c>
      <c r="L13890" s="289" t="s">
        <v>275</v>
      </c>
      <c r="M13890" s="289" t="s">
        <v>30949</v>
      </c>
      <c r="N13890" s="289" t="s">
        <v>1166</v>
      </c>
      <c r="O13890" s="289" t="s">
        <v>16049</v>
      </c>
      <c r="P13890" s="289" t="str">
        <f>VLOOKUP(CAT_Details[[#This Row],[Delivery Bp Customer Code]],Table6[],2,0)</f>
        <v>MZ02</v>
      </c>
    </row>
    <row r="13891" spans="1:16" x14ac:dyDescent="0.25">
      <c r="A13891" s="289" t="s">
        <v>74</v>
      </c>
      <c r="B13891">
        <v>4</v>
      </c>
      <c r="C13891">
        <v>300</v>
      </c>
      <c r="D13891">
        <v>1.6</v>
      </c>
      <c r="E13891" s="289" t="s">
        <v>30521</v>
      </c>
      <c r="F13891">
        <v>5017710230</v>
      </c>
      <c r="G13891" s="276">
        <v>45958</v>
      </c>
      <c r="H13891">
        <v>20251014825508</v>
      </c>
      <c r="I13891">
        <v>3.84</v>
      </c>
      <c r="J13891" s="289" t="s">
        <v>324</v>
      </c>
      <c r="K13891" s="289" t="s">
        <v>30582</v>
      </c>
      <c r="L13891" s="289" t="s">
        <v>275</v>
      </c>
      <c r="M13891" s="289" t="s">
        <v>31138</v>
      </c>
      <c r="N13891" s="289" t="s">
        <v>585</v>
      </c>
      <c r="O13891" s="289" t="s">
        <v>22256</v>
      </c>
      <c r="P13891" s="289" t="str">
        <f>VLOOKUP(CAT_Details[[#This Row],[Delivery Bp Customer Code]],Table6[],2,0)</f>
        <v>DX01-L5</v>
      </c>
    </row>
    <row r="13892" spans="1:16" x14ac:dyDescent="0.25">
      <c r="A13892" s="289" t="s">
        <v>74</v>
      </c>
      <c r="B13892">
        <v>12</v>
      </c>
      <c r="C13892">
        <v>3600</v>
      </c>
      <c r="D13892">
        <v>2.77</v>
      </c>
      <c r="E13892" s="289" t="s">
        <v>30586</v>
      </c>
      <c r="F13892">
        <v>5017710406</v>
      </c>
      <c r="G13892" s="276">
        <v>45958</v>
      </c>
      <c r="H13892">
        <v>20251016827233</v>
      </c>
      <c r="I13892">
        <v>4.641</v>
      </c>
      <c r="J13892" s="289" t="s">
        <v>294</v>
      </c>
      <c r="K13892" s="289" t="s">
        <v>30587</v>
      </c>
      <c r="L13892" s="289" t="s">
        <v>275</v>
      </c>
      <c r="M13892" s="289" t="s">
        <v>30639</v>
      </c>
      <c r="N13892" s="289" t="s">
        <v>394</v>
      </c>
      <c r="O13892" s="289" t="s">
        <v>22256</v>
      </c>
      <c r="P13892" s="289" t="str">
        <f>VLOOKUP(CAT_Details[[#This Row],[Delivery Bp Customer Code]],Table6[],2,0)</f>
        <v>DX01-L5</v>
      </c>
    </row>
    <row r="13893" spans="1:16" x14ac:dyDescent="0.25">
      <c r="A13893" s="289" t="s">
        <v>74</v>
      </c>
      <c r="B13893">
        <v>3</v>
      </c>
      <c r="C13893">
        <v>364</v>
      </c>
      <c r="D13893">
        <v>1.2</v>
      </c>
      <c r="E13893" s="289" t="s">
        <v>30816</v>
      </c>
      <c r="F13893">
        <v>5017725055</v>
      </c>
      <c r="G13893" s="276">
        <v>45958</v>
      </c>
      <c r="H13893">
        <v>20251020829312</v>
      </c>
      <c r="I13893">
        <v>1.44</v>
      </c>
      <c r="J13893" s="289" t="s">
        <v>345</v>
      </c>
      <c r="K13893" s="289" t="s">
        <v>30817</v>
      </c>
      <c r="L13893" s="289" t="s">
        <v>275</v>
      </c>
      <c r="M13893" s="289" t="s">
        <v>31306</v>
      </c>
      <c r="N13893" s="289" t="s">
        <v>348</v>
      </c>
      <c r="O13893" s="289" t="s">
        <v>22256</v>
      </c>
      <c r="P13893" s="289" t="str">
        <f>VLOOKUP(CAT_Details[[#This Row],[Delivery Bp Customer Code]],Table6[],2,0)</f>
        <v>DX01-L5</v>
      </c>
    </row>
    <row r="13894" spans="1:16" x14ac:dyDescent="0.25">
      <c r="A13894" s="289" t="s">
        <v>74</v>
      </c>
      <c r="B13894">
        <v>19</v>
      </c>
      <c r="C13894">
        <v>2250</v>
      </c>
      <c r="D13894">
        <v>8.5399999999999991</v>
      </c>
      <c r="E13894" s="289" t="s">
        <v>30713</v>
      </c>
      <c r="F13894">
        <v>5017725229</v>
      </c>
      <c r="G13894" s="276">
        <v>45958</v>
      </c>
      <c r="H13894">
        <v>20251015826249</v>
      </c>
      <c r="I13894">
        <v>14.305</v>
      </c>
      <c r="J13894" s="289" t="s">
        <v>345</v>
      </c>
      <c r="K13894" s="289" t="s">
        <v>30825</v>
      </c>
      <c r="L13894" s="289" t="s">
        <v>275</v>
      </c>
      <c r="M13894" s="289" t="s">
        <v>30667</v>
      </c>
      <c r="N13894" s="289" t="s">
        <v>427</v>
      </c>
      <c r="O13894" s="289" t="s">
        <v>22256</v>
      </c>
      <c r="P13894" s="289" t="str">
        <f>VLOOKUP(CAT_Details[[#This Row],[Delivery Bp Customer Code]],Table6[],2,0)</f>
        <v>DX01-L5</v>
      </c>
    </row>
    <row r="13895" spans="1:16" x14ac:dyDescent="0.25">
      <c r="A13895" s="289" t="s">
        <v>74</v>
      </c>
      <c r="B13895">
        <v>18</v>
      </c>
      <c r="C13895">
        <v>3582</v>
      </c>
      <c r="D13895">
        <v>8.7799999999999994</v>
      </c>
      <c r="E13895" s="289" t="s">
        <v>30826</v>
      </c>
      <c r="F13895">
        <v>5017725235</v>
      </c>
      <c r="G13895" s="276">
        <v>45958</v>
      </c>
      <c r="H13895">
        <v>20251020829381</v>
      </c>
      <c r="I13895">
        <v>18.954000000000001</v>
      </c>
      <c r="J13895" s="289" t="s">
        <v>345</v>
      </c>
      <c r="K13895" s="289" t="s">
        <v>30827</v>
      </c>
      <c r="L13895" s="289" t="s">
        <v>275</v>
      </c>
      <c r="M13895" s="289" t="s">
        <v>31163</v>
      </c>
      <c r="N13895" s="289" t="s">
        <v>415</v>
      </c>
      <c r="O13895" s="289" t="s">
        <v>22256</v>
      </c>
      <c r="P13895" s="289" t="str">
        <f>VLOOKUP(CAT_Details[[#This Row],[Delivery Bp Customer Code]],Table6[],2,0)</f>
        <v>DX01-L5</v>
      </c>
    </row>
    <row r="13896" spans="1:16" x14ac:dyDescent="0.25">
      <c r="A13896" s="289" t="s">
        <v>74</v>
      </c>
      <c r="B13896">
        <v>15</v>
      </c>
      <c r="C13896">
        <v>15400</v>
      </c>
      <c r="D13896">
        <v>6</v>
      </c>
      <c r="E13896" s="289" t="s">
        <v>30828</v>
      </c>
      <c r="F13896">
        <v>5017725254</v>
      </c>
      <c r="G13896" s="276">
        <v>45958</v>
      </c>
      <c r="H13896">
        <v>20251014825643</v>
      </c>
      <c r="I13896">
        <v>8.64</v>
      </c>
      <c r="J13896" s="289" t="s">
        <v>324</v>
      </c>
      <c r="K13896" s="289" t="s">
        <v>30829</v>
      </c>
      <c r="L13896" s="289" t="s">
        <v>275</v>
      </c>
      <c r="M13896" s="289" t="s">
        <v>30908</v>
      </c>
      <c r="N13896" s="289" t="s">
        <v>333</v>
      </c>
      <c r="O13896" s="289" t="s">
        <v>22256</v>
      </c>
      <c r="P13896" s="289" t="str">
        <f>VLOOKUP(CAT_Details[[#This Row],[Delivery Bp Customer Code]],Table6[],2,0)</f>
        <v>DX01-L5</v>
      </c>
    </row>
    <row r="13897" spans="1:16" x14ac:dyDescent="0.25">
      <c r="A13897" s="289" t="s">
        <v>74</v>
      </c>
      <c r="B13897">
        <v>1</v>
      </c>
      <c r="C13897">
        <v>41</v>
      </c>
      <c r="D13897">
        <v>0.12</v>
      </c>
      <c r="E13897" s="289" t="s">
        <v>30836</v>
      </c>
      <c r="F13897">
        <v>5017741621</v>
      </c>
      <c r="G13897" s="276">
        <v>45958</v>
      </c>
      <c r="H13897">
        <v>20251021830844</v>
      </c>
      <c r="I13897">
        <v>8.4000000000000005E-2</v>
      </c>
      <c r="J13897" s="289" t="s">
        <v>350</v>
      </c>
      <c r="K13897" s="289" t="s">
        <v>30837</v>
      </c>
      <c r="L13897" s="289" t="s">
        <v>275</v>
      </c>
      <c r="M13897" s="289" t="s">
        <v>30949</v>
      </c>
      <c r="N13897" s="289" t="s">
        <v>685</v>
      </c>
      <c r="O13897" s="289" t="s">
        <v>22256</v>
      </c>
      <c r="P13897" s="289" t="str">
        <f>VLOOKUP(CAT_Details[[#This Row],[Delivery Bp Customer Code]],Table6[],2,0)</f>
        <v>DX01-L5</v>
      </c>
    </row>
    <row r="13898" spans="1:16" x14ac:dyDescent="0.25">
      <c r="A13898" s="289" t="s">
        <v>74</v>
      </c>
      <c r="B13898">
        <v>1</v>
      </c>
      <c r="C13898">
        <v>48</v>
      </c>
      <c r="D13898">
        <v>0.12</v>
      </c>
      <c r="E13898" s="289" t="s">
        <v>30836</v>
      </c>
      <c r="F13898">
        <v>5017741622</v>
      </c>
      <c r="G13898" s="276">
        <v>45958</v>
      </c>
      <c r="H13898">
        <v>20251020829715</v>
      </c>
      <c r="I13898">
        <v>8.4000000000000005E-2</v>
      </c>
      <c r="J13898" s="289" t="s">
        <v>350</v>
      </c>
      <c r="K13898" s="289" t="s">
        <v>30838</v>
      </c>
      <c r="L13898" s="289" t="s">
        <v>275</v>
      </c>
      <c r="M13898" s="289" t="s">
        <v>30949</v>
      </c>
      <c r="N13898" s="289" t="s">
        <v>685</v>
      </c>
      <c r="O13898" s="289" t="s">
        <v>22256</v>
      </c>
      <c r="P13898" s="289" t="str">
        <f>VLOOKUP(CAT_Details[[#This Row],[Delivery Bp Customer Code]],Table6[],2,0)</f>
        <v>DX01-L5</v>
      </c>
    </row>
    <row r="13899" spans="1:16" x14ac:dyDescent="0.25">
      <c r="A13899" s="289" t="s">
        <v>74</v>
      </c>
      <c r="B13899">
        <v>3</v>
      </c>
      <c r="C13899">
        <v>87.4</v>
      </c>
      <c r="D13899">
        <v>0.31</v>
      </c>
      <c r="E13899" s="289" t="s">
        <v>30836</v>
      </c>
      <c r="F13899">
        <v>5017741623</v>
      </c>
      <c r="G13899" s="276">
        <v>45958</v>
      </c>
      <c r="H13899">
        <v>20251021830837</v>
      </c>
      <c r="I13899">
        <v>0.17</v>
      </c>
      <c r="J13899" s="289" t="s">
        <v>350</v>
      </c>
      <c r="K13899" s="289" t="s">
        <v>30839</v>
      </c>
      <c r="L13899" s="289" t="s">
        <v>275</v>
      </c>
      <c r="M13899" s="289" t="s">
        <v>30949</v>
      </c>
      <c r="N13899" s="289" t="s">
        <v>685</v>
      </c>
      <c r="O13899" s="289" t="s">
        <v>22256</v>
      </c>
      <c r="P13899" s="289" t="str">
        <f>VLOOKUP(CAT_Details[[#This Row],[Delivery Bp Customer Code]],Table6[],2,0)</f>
        <v>DX01-L5</v>
      </c>
    </row>
    <row r="13900" spans="1:16" x14ac:dyDescent="0.25">
      <c r="A13900" s="289" t="s">
        <v>74</v>
      </c>
      <c r="B13900">
        <v>15</v>
      </c>
      <c r="C13900">
        <v>1350</v>
      </c>
      <c r="D13900">
        <v>6</v>
      </c>
      <c r="E13900" s="289" t="s">
        <v>30840</v>
      </c>
      <c r="F13900">
        <v>5017741643</v>
      </c>
      <c r="G13900" s="276">
        <v>45958</v>
      </c>
      <c r="H13900">
        <v>20251017828439</v>
      </c>
      <c r="I13900">
        <v>14.4</v>
      </c>
      <c r="J13900" s="289" t="s">
        <v>350</v>
      </c>
      <c r="K13900" s="289" t="s">
        <v>30841</v>
      </c>
      <c r="L13900" s="289" t="s">
        <v>275</v>
      </c>
      <c r="M13900" s="289" t="s">
        <v>30949</v>
      </c>
      <c r="N13900" s="289" t="s">
        <v>15321</v>
      </c>
      <c r="O13900" s="289" t="s">
        <v>22256</v>
      </c>
      <c r="P13900" s="289" t="str">
        <f>VLOOKUP(CAT_Details[[#This Row],[Delivery Bp Customer Code]],Table6[],2,0)</f>
        <v>DX01-L5</v>
      </c>
    </row>
    <row r="13901" spans="1:16" x14ac:dyDescent="0.25">
      <c r="A13901" s="289" t="s">
        <v>74</v>
      </c>
      <c r="B13901">
        <v>2</v>
      </c>
      <c r="C13901">
        <v>246</v>
      </c>
      <c r="D13901">
        <v>0.6</v>
      </c>
      <c r="E13901" s="289" t="s">
        <v>30847</v>
      </c>
      <c r="F13901">
        <v>5017742082</v>
      </c>
      <c r="G13901" s="276">
        <v>45958</v>
      </c>
      <c r="H13901">
        <v>20251020829853</v>
      </c>
      <c r="I13901">
        <v>1.248</v>
      </c>
      <c r="J13901" s="289" t="s">
        <v>280</v>
      </c>
      <c r="K13901" s="289" t="s">
        <v>30848</v>
      </c>
      <c r="L13901" s="289" t="s">
        <v>275</v>
      </c>
      <c r="M13901" s="289" t="s">
        <v>30950</v>
      </c>
      <c r="N13901" s="289" t="s">
        <v>424</v>
      </c>
      <c r="O13901" s="289" t="s">
        <v>22256</v>
      </c>
      <c r="P13901" s="289" t="str">
        <f>VLOOKUP(CAT_Details[[#This Row],[Delivery Bp Customer Code]],Table6[],2,0)</f>
        <v>DX01-L5</v>
      </c>
    </row>
    <row r="13902" spans="1:16" x14ac:dyDescent="0.25">
      <c r="A13902" s="289" t="s">
        <v>74</v>
      </c>
      <c r="B13902">
        <v>2</v>
      </c>
      <c r="C13902">
        <v>200</v>
      </c>
      <c r="D13902">
        <v>0.55000000000000004</v>
      </c>
      <c r="E13902" s="289" t="s">
        <v>30849</v>
      </c>
      <c r="F13902">
        <v>5017742180</v>
      </c>
      <c r="G13902" s="276">
        <v>45958</v>
      </c>
      <c r="H13902">
        <v>20251020829768</v>
      </c>
      <c r="I13902">
        <v>1.202</v>
      </c>
      <c r="J13902" s="289" t="s">
        <v>350</v>
      </c>
      <c r="K13902" s="289" t="s">
        <v>30850</v>
      </c>
      <c r="L13902" s="289" t="s">
        <v>275</v>
      </c>
      <c r="M13902" s="289" t="s">
        <v>30949</v>
      </c>
      <c r="N13902" s="289" t="s">
        <v>366</v>
      </c>
      <c r="O13902" s="289" t="s">
        <v>22256</v>
      </c>
      <c r="P13902" s="289" t="str">
        <f>VLOOKUP(CAT_Details[[#This Row],[Delivery Bp Customer Code]],Table6[],2,0)</f>
        <v>DX01-L5</v>
      </c>
    </row>
    <row r="13903" spans="1:16" x14ac:dyDescent="0.25">
      <c r="A13903" s="289" t="s">
        <v>74</v>
      </c>
      <c r="B13903">
        <v>6</v>
      </c>
      <c r="C13903">
        <v>353</v>
      </c>
      <c r="D13903">
        <v>1.2</v>
      </c>
      <c r="E13903" s="289" t="s">
        <v>30851</v>
      </c>
      <c r="F13903">
        <v>5017742211</v>
      </c>
      <c r="G13903" s="276">
        <v>45958</v>
      </c>
      <c r="H13903">
        <v>20251021830347</v>
      </c>
      <c r="I13903">
        <v>1.536</v>
      </c>
      <c r="J13903" s="289" t="s">
        <v>350</v>
      </c>
      <c r="K13903" s="289" t="s">
        <v>30852</v>
      </c>
      <c r="L13903" s="289" t="s">
        <v>275</v>
      </c>
      <c r="M13903" s="289" t="s">
        <v>31141</v>
      </c>
      <c r="N13903" s="289" t="s">
        <v>17526</v>
      </c>
      <c r="O13903" s="289" t="s">
        <v>22256</v>
      </c>
      <c r="P13903" s="289" t="str">
        <f>VLOOKUP(CAT_Details[[#This Row],[Delivery Bp Customer Code]],Table6[],2,0)</f>
        <v>DX01-L5</v>
      </c>
    </row>
    <row r="13904" spans="1:16" x14ac:dyDescent="0.25">
      <c r="A13904" s="289" t="s">
        <v>74</v>
      </c>
      <c r="B13904">
        <v>7</v>
      </c>
      <c r="C13904">
        <v>335</v>
      </c>
      <c r="D13904">
        <v>0.93</v>
      </c>
      <c r="E13904" s="289" t="s">
        <v>30857</v>
      </c>
      <c r="F13904">
        <v>5017742413</v>
      </c>
      <c r="G13904" s="276">
        <v>45958</v>
      </c>
      <c r="H13904">
        <v>20251017828585</v>
      </c>
      <c r="I13904">
        <v>1.9650000000000001</v>
      </c>
      <c r="J13904" s="289" t="s">
        <v>350</v>
      </c>
      <c r="K13904" s="289" t="s">
        <v>30858</v>
      </c>
      <c r="L13904" s="289" t="s">
        <v>275</v>
      </c>
      <c r="M13904" s="289" t="s">
        <v>31141</v>
      </c>
      <c r="N13904" s="289" t="s">
        <v>378</v>
      </c>
      <c r="O13904" s="289" t="s">
        <v>22256</v>
      </c>
      <c r="P13904" s="289" t="str">
        <f>VLOOKUP(CAT_Details[[#This Row],[Delivery Bp Customer Code]],Table6[],2,0)</f>
        <v>DX01-L5</v>
      </c>
    </row>
    <row r="13905" spans="1:16" x14ac:dyDescent="0.25">
      <c r="A13905" s="289" t="s">
        <v>74</v>
      </c>
      <c r="B13905">
        <v>1</v>
      </c>
      <c r="C13905">
        <v>52</v>
      </c>
      <c r="D13905">
        <v>0.4</v>
      </c>
      <c r="E13905" s="289" t="s">
        <v>30857</v>
      </c>
      <c r="F13905">
        <v>5017742414</v>
      </c>
      <c r="G13905" s="276">
        <v>45958</v>
      </c>
      <c r="H13905">
        <v>20251021830642</v>
      </c>
      <c r="I13905">
        <v>0.48</v>
      </c>
      <c r="J13905" s="289" t="s">
        <v>350</v>
      </c>
      <c r="K13905" s="289" t="s">
        <v>30859</v>
      </c>
      <c r="L13905" s="289" t="s">
        <v>275</v>
      </c>
      <c r="M13905" s="289" t="s">
        <v>31141</v>
      </c>
      <c r="N13905" s="289" t="s">
        <v>378</v>
      </c>
      <c r="O13905" s="289" t="s">
        <v>22256</v>
      </c>
      <c r="P13905" s="289" t="str">
        <f>VLOOKUP(CAT_Details[[#This Row],[Delivery Bp Customer Code]],Table6[],2,0)</f>
        <v>DX01-L5</v>
      </c>
    </row>
    <row r="13906" spans="1:16" x14ac:dyDescent="0.25">
      <c r="A13906" s="289" t="s">
        <v>74</v>
      </c>
      <c r="B13906">
        <v>5</v>
      </c>
      <c r="C13906">
        <v>270</v>
      </c>
      <c r="D13906">
        <v>0.88</v>
      </c>
      <c r="E13906" s="289" t="s">
        <v>30857</v>
      </c>
      <c r="F13906">
        <v>5017742415</v>
      </c>
      <c r="G13906" s="276">
        <v>45958</v>
      </c>
      <c r="H13906">
        <v>20251021830372</v>
      </c>
      <c r="I13906">
        <v>1.9470000000000001</v>
      </c>
      <c r="J13906" s="289" t="s">
        <v>350</v>
      </c>
      <c r="K13906" s="289" t="s">
        <v>30860</v>
      </c>
      <c r="L13906" s="289" t="s">
        <v>275</v>
      </c>
      <c r="M13906" s="289" t="s">
        <v>31141</v>
      </c>
      <c r="N13906" s="289" t="s">
        <v>378</v>
      </c>
      <c r="O13906" s="289" t="s">
        <v>22256</v>
      </c>
      <c r="P13906" s="289" t="str">
        <f>VLOOKUP(CAT_Details[[#This Row],[Delivery Bp Customer Code]],Table6[],2,0)</f>
        <v>DX01-L5</v>
      </c>
    </row>
    <row r="13907" spans="1:16" x14ac:dyDescent="0.25">
      <c r="A13907" s="289" t="s">
        <v>74</v>
      </c>
      <c r="B13907">
        <v>1</v>
      </c>
      <c r="C13907">
        <v>95</v>
      </c>
      <c r="D13907">
        <v>0.34</v>
      </c>
      <c r="E13907" s="289" t="s">
        <v>30861</v>
      </c>
      <c r="F13907">
        <v>5017742491</v>
      </c>
      <c r="G13907" s="276">
        <v>45958</v>
      </c>
      <c r="H13907">
        <v>20251021830487</v>
      </c>
      <c r="I13907">
        <v>0.36</v>
      </c>
      <c r="J13907" s="289" t="s">
        <v>350</v>
      </c>
      <c r="K13907" s="289" t="s">
        <v>30862</v>
      </c>
      <c r="L13907" s="289" t="s">
        <v>275</v>
      </c>
      <c r="M13907" s="289" t="s">
        <v>30949</v>
      </c>
      <c r="N13907" s="289" t="s">
        <v>16167</v>
      </c>
      <c r="O13907" s="289" t="s">
        <v>22256</v>
      </c>
      <c r="P13907" s="289" t="str">
        <f>VLOOKUP(CAT_Details[[#This Row],[Delivery Bp Customer Code]],Table6[],2,0)</f>
        <v>DX01-L5</v>
      </c>
    </row>
    <row r="13908" spans="1:16" x14ac:dyDescent="0.25">
      <c r="A13908" s="289" t="s">
        <v>272</v>
      </c>
      <c r="B13908">
        <v>4</v>
      </c>
      <c r="C13908">
        <v>504</v>
      </c>
      <c r="D13908">
        <v>0.8</v>
      </c>
      <c r="E13908" s="289" t="s">
        <v>30615</v>
      </c>
      <c r="F13908">
        <v>5017709942</v>
      </c>
      <c r="G13908" s="276">
        <v>45958</v>
      </c>
      <c r="H13908">
        <v>20251016827465</v>
      </c>
      <c r="I13908">
        <v>1.4970000000000001</v>
      </c>
      <c r="J13908" s="289" t="s">
        <v>438</v>
      </c>
      <c r="K13908" s="289" t="s">
        <v>30616</v>
      </c>
      <c r="L13908" s="289" t="s">
        <v>275</v>
      </c>
      <c r="M13908" s="289" t="s">
        <v>30990</v>
      </c>
      <c r="N13908" s="289" t="s">
        <v>440</v>
      </c>
      <c r="O13908" s="289" t="s">
        <v>277</v>
      </c>
      <c r="P13908" s="289" t="str">
        <f>VLOOKUP(CAT_Details[[#This Row],[Delivery Bp Customer Code]],Table6[],2,0)</f>
        <v>U2-L5</v>
      </c>
    </row>
    <row r="13909" spans="1:16" x14ac:dyDescent="0.25">
      <c r="A13909" s="289" t="s">
        <v>272</v>
      </c>
      <c r="B13909">
        <v>40</v>
      </c>
      <c r="C13909">
        <v>2767.2</v>
      </c>
      <c r="D13909">
        <v>16.600000000000001</v>
      </c>
      <c r="E13909" s="289" t="s">
        <v>30881</v>
      </c>
      <c r="F13909">
        <v>5017725324</v>
      </c>
      <c r="G13909" s="276">
        <v>45958</v>
      </c>
      <c r="H13909">
        <v>20251013824350</v>
      </c>
      <c r="I13909">
        <v>47.183999999999997</v>
      </c>
      <c r="J13909" s="289" t="s">
        <v>280</v>
      </c>
      <c r="K13909" s="289" t="s">
        <v>30882</v>
      </c>
      <c r="L13909" s="289" t="s">
        <v>275</v>
      </c>
      <c r="M13909" s="289" t="s">
        <v>30883</v>
      </c>
      <c r="N13909" s="289" t="s">
        <v>1226</v>
      </c>
      <c r="O13909" s="289" t="s">
        <v>277</v>
      </c>
      <c r="P13909" s="289" t="str">
        <f>VLOOKUP(CAT_Details[[#This Row],[Delivery Bp Customer Code]],Table6[],2,0)</f>
        <v>U2-L5</v>
      </c>
    </row>
    <row r="13910" spans="1:16" x14ac:dyDescent="0.25">
      <c r="A13910" s="289" t="s">
        <v>272</v>
      </c>
      <c r="B13910">
        <v>6</v>
      </c>
      <c r="C13910">
        <v>1006</v>
      </c>
      <c r="D13910">
        <v>0.97</v>
      </c>
      <c r="E13910" s="289" t="s">
        <v>30772</v>
      </c>
      <c r="F13910">
        <v>5017741745</v>
      </c>
      <c r="G13910" s="276">
        <v>45958</v>
      </c>
      <c r="H13910">
        <v>20251021830178</v>
      </c>
      <c r="I13910">
        <v>1.3919999999999999</v>
      </c>
      <c r="J13910" s="289" t="s">
        <v>324</v>
      </c>
      <c r="K13910" s="289" t="s">
        <v>30886</v>
      </c>
      <c r="L13910" s="289" t="s">
        <v>275</v>
      </c>
      <c r="M13910" s="289" t="s">
        <v>31138</v>
      </c>
      <c r="N13910" s="289" t="s">
        <v>21188</v>
      </c>
      <c r="O13910" s="289" t="s">
        <v>277</v>
      </c>
      <c r="P13910" s="289" t="str">
        <f>VLOOKUP(CAT_Details[[#This Row],[Delivery Bp Customer Code]],Table6[],2,0)</f>
        <v>U2-L5</v>
      </c>
    </row>
    <row r="13911" spans="1:16" x14ac:dyDescent="0.25">
      <c r="A13911" s="289" t="s">
        <v>272</v>
      </c>
      <c r="B13911">
        <v>4</v>
      </c>
      <c r="C13911">
        <v>867.2</v>
      </c>
      <c r="D13911">
        <v>1.6</v>
      </c>
      <c r="E13911" s="289" t="s">
        <v>30890</v>
      </c>
      <c r="F13911">
        <v>5017742144</v>
      </c>
      <c r="G13911" s="276">
        <v>45958</v>
      </c>
      <c r="H13911">
        <v>20251021830179</v>
      </c>
      <c r="I13911">
        <v>3.84</v>
      </c>
      <c r="J13911" s="289" t="s">
        <v>350</v>
      </c>
      <c r="K13911" s="289" t="s">
        <v>30891</v>
      </c>
      <c r="L13911" s="289" t="s">
        <v>275</v>
      </c>
      <c r="M13911" s="289" t="s">
        <v>31141</v>
      </c>
      <c r="N13911" s="289" t="s">
        <v>999</v>
      </c>
      <c r="O13911" s="289" t="s">
        <v>277</v>
      </c>
      <c r="P13911" s="289" t="str">
        <f>VLOOKUP(CAT_Details[[#This Row],[Delivery Bp Customer Code]],Table6[],2,0)</f>
        <v>U2-L5</v>
      </c>
    </row>
    <row r="13912" spans="1:16" x14ac:dyDescent="0.25">
      <c r="A13912" s="289" t="s">
        <v>272</v>
      </c>
      <c r="B13912">
        <v>2</v>
      </c>
      <c r="C13912">
        <v>1181</v>
      </c>
      <c r="D13912">
        <v>0.8</v>
      </c>
      <c r="E13912" s="289" t="s">
        <v>30894</v>
      </c>
      <c r="F13912">
        <v>5017742538</v>
      </c>
      <c r="G13912" s="276">
        <v>45958</v>
      </c>
      <c r="H13912">
        <v>20251021830307</v>
      </c>
      <c r="I13912">
        <v>1.8620000000000001</v>
      </c>
      <c r="J13912" s="289" t="s">
        <v>350</v>
      </c>
      <c r="K13912" s="289" t="s">
        <v>30895</v>
      </c>
      <c r="L13912" s="289" t="s">
        <v>275</v>
      </c>
      <c r="M13912" s="289" t="s">
        <v>30949</v>
      </c>
      <c r="N13912" s="289" t="s">
        <v>1054</v>
      </c>
      <c r="O13912" s="289" t="s">
        <v>277</v>
      </c>
      <c r="P13912" s="289" t="str">
        <f>VLOOKUP(CAT_Details[[#This Row],[Delivery Bp Customer Code]],Table6[],2,0)</f>
        <v>U2-L5</v>
      </c>
    </row>
    <row r="13913" spans="1:16" x14ac:dyDescent="0.25">
      <c r="A13913" s="289" t="s">
        <v>272</v>
      </c>
      <c r="B13913">
        <v>6</v>
      </c>
      <c r="C13913">
        <v>528</v>
      </c>
      <c r="D13913">
        <v>2.4</v>
      </c>
      <c r="E13913" s="289" t="s">
        <v>30896</v>
      </c>
      <c r="F13913">
        <v>5017742645</v>
      </c>
      <c r="G13913" s="276">
        <v>45958</v>
      </c>
      <c r="H13913">
        <v>20251020829378</v>
      </c>
      <c r="I13913">
        <v>5.76</v>
      </c>
      <c r="J13913" s="289" t="s">
        <v>350</v>
      </c>
      <c r="K13913" s="289" t="s">
        <v>30897</v>
      </c>
      <c r="L13913" s="289" t="s">
        <v>275</v>
      </c>
      <c r="M13913" s="289" t="s">
        <v>30949</v>
      </c>
      <c r="N13913" s="289" t="s">
        <v>462</v>
      </c>
      <c r="O13913" s="289" t="s">
        <v>277</v>
      </c>
      <c r="P13913" s="289" t="str">
        <f>VLOOKUP(CAT_Details[[#This Row],[Delivery Bp Customer Code]],Table6[],2,0)</f>
        <v>U2-L5</v>
      </c>
    </row>
    <row r="13914" spans="1:16" x14ac:dyDescent="0.25">
      <c r="A13914" s="289" t="s">
        <v>272</v>
      </c>
      <c r="B13914">
        <v>2</v>
      </c>
      <c r="C13914">
        <v>27</v>
      </c>
      <c r="D13914">
        <v>0.16</v>
      </c>
      <c r="E13914" s="289" t="s">
        <v>31096</v>
      </c>
      <c r="F13914">
        <v>5017757066</v>
      </c>
      <c r="G13914" s="276">
        <v>45958</v>
      </c>
      <c r="H13914">
        <v>20251021830608</v>
      </c>
      <c r="I13914">
        <v>0.10299999999999999</v>
      </c>
      <c r="J13914" s="289" t="s">
        <v>302</v>
      </c>
      <c r="K13914" s="289" t="s">
        <v>31097</v>
      </c>
      <c r="L13914" s="289" t="s">
        <v>275</v>
      </c>
      <c r="M13914" s="289" t="s">
        <v>31139</v>
      </c>
      <c r="N13914" s="289" t="s">
        <v>15493</v>
      </c>
      <c r="O13914" s="289" t="s">
        <v>277</v>
      </c>
      <c r="P13914" s="289" t="str">
        <f>VLOOKUP(CAT_Details[[#This Row],[Delivery Bp Customer Code]],Table6[],2,0)</f>
        <v>U2-L5</v>
      </c>
    </row>
    <row r="13915" spans="1:16" x14ac:dyDescent="0.25">
      <c r="A13915" s="289" t="s">
        <v>272</v>
      </c>
      <c r="B13915">
        <v>8</v>
      </c>
      <c r="C13915">
        <v>400</v>
      </c>
      <c r="D13915">
        <v>4.5999999999999996</v>
      </c>
      <c r="E13915" s="289" t="s">
        <v>31116</v>
      </c>
      <c r="F13915">
        <v>5017772881</v>
      </c>
      <c r="G13915" s="276">
        <v>45958</v>
      </c>
      <c r="H13915">
        <v>20251023832838</v>
      </c>
      <c r="I13915">
        <v>10.286</v>
      </c>
      <c r="J13915" s="289" t="s">
        <v>273</v>
      </c>
      <c r="K13915" s="289" t="s">
        <v>31117</v>
      </c>
      <c r="L13915" s="289" t="s">
        <v>275</v>
      </c>
      <c r="M13915" s="289" t="s">
        <v>31142</v>
      </c>
      <c r="N13915" s="289" t="s">
        <v>1240</v>
      </c>
      <c r="O13915" s="289" t="s">
        <v>277</v>
      </c>
      <c r="P13915" s="289" t="str">
        <f>VLOOKUP(CAT_Details[[#This Row],[Delivery Bp Customer Code]],Table6[],2,0)</f>
        <v>U2-L5</v>
      </c>
    </row>
    <row r="13916" spans="1:16" x14ac:dyDescent="0.25">
      <c r="A13916" s="289" t="s">
        <v>4794</v>
      </c>
      <c r="B13916">
        <v>1</v>
      </c>
      <c r="C13916">
        <v>235</v>
      </c>
      <c r="D13916">
        <v>0.4</v>
      </c>
      <c r="E13916" s="289" t="s">
        <v>30899</v>
      </c>
      <c r="F13916">
        <v>5017742141</v>
      </c>
      <c r="G13916" s="276">
        <v>45958</v>
      </c>
      <c r="H13916">
        <v>20251020829330</v>
      </c>
      <c r="I13916">
        <v>0.624</v>
      </c>
      <c r="J13916" s="289" t="s">
        <v>350</v>
      </c>
      <c r="K13916" s="289" t="s">
        <v>30900</v>
      </c>
      <c r="L13916" s="289" t="s">
        <v>275</v>
      </c>
      <c r="M13916" s="289" t="s">
        <v>31141</v>
      </c>
      <c r="N13916" s="289" t="s">
        <v>5251</v>
      </c>
      <c r="O13916" s="289" t="s">
        <v>4798</v>
      </c>
      <c r="P13916" s="289" t="str">
        <f>VLOOKUP(CAT_Details[[#This Row],[Delivery Bp Customer Code]],Table6[],2,0)</f>
        <v>MY02</v>
      </c>
    </row>
    <row r="13917" spans="1:16" x14ac:dyDescent="0.25">
      <c r="A13917" s="289" t="s">
        <v>4794</v>
      </c>
      <c r="B13917">
        <v>1</v>
      </c>
      <c r="C13917">
        <v>99</v>
      </c>
      <c r="D13917">
        <v>0.2</v>
      </c>
      <c r="E13917" s="289" t="s">
        <v>30899</v>
      </c>
      <c r="F13917">
        <v>5017742142</v>
      </c>
      <c r="G13917" s="276">
        <v>45958</v>
      </c>
      <c r="H13917">
        <v>20251020829335</v>
      </c>
      <c r="I13917">
        <v>0.40300000000000002</v>
      </c>
      <c r="J13917" s="289" t="s">
        <v>350</v>
      </c>
      <c r="K13917" s="289" t="s">
        <v>30901</v>
      </c>
      <c r="L13917" s="289" t="s">
        <v>275</v>
      </c>
      <c r="M13917" s="289" t="s">
        <v>31141</v>
      </c>
      <c r="N13917" s="289" t="s">
        <v>5251</v>
      </c>
      <c r="O13917" s="289" t="s">
        <v>4798</v>
      </c>
      <c r="P13917" s="289" t="str">
        <f>VLOOKUP(CAT_Details[[#This Row],[Delivery Bp Customer Code]],Table6[],2,0)</f>
        <v>MY02</v>
      </c>
    </row>
    <row r="13918" spans="1:16" x14ac:dyDescent="0.25">
      <c r="A13918" s="289" t="s">
        <v>5576</v>
      </c>
      <c r="B13918">
        <v>8</v>
      </c>
      <c r="C13918">
        <v>4138</v>
      </c>
      <c r="D13918">
        <v>4.46</v>
      </c>
      <c r="E13918" s="289" t="s">
        <v>30903</v>
      </c>
      <c r="F13918">
        <v>5017742382</v>
      </c>
      <c r="G13918" s="276">
        <v>45958</v>
      </c>
      <c r="H13918">
        <v>20251020829386</v>
      </c>
      <c r="I13918">
        <v>7.9880000000000004</v>
      </c>
      <c r="J13918" s="289" t="s">
        <v>350</v>
      </c>
      <c r="K13918" s="289" t="s">
        <v>30904</v>
      </c>
      <c r="L13918" s="289" t="s">
        <v>275</v>
      </c>
      <c r="M13918" s="289" t="s">
        <v>31141</v>
      </c>
      <c r="N13918" s="289" t="s">
        <v>16206</v>
      </c>
      <c r="O13918" s="289" t="s">
        <v>15996</v>
      </c>
      <c r="P13918" s="289" t="str">
        <f>VLOOKUP(CAT_Details[[#This Row],[Delivery Bp Customer Code]],Table6[],2,0)</f>
        <v>ES01</v>
      </c>
    </row>
    <row r="13919" spans="1:16" x14ac:dyDescent="0.25">
      <c r="A13919" s="289" t="s">
        <v>278</v>
      </c>
      <c r="B13919">
        <v>4</v>
      </c>
      <c r="C13919">
        <v>1460</v>
      </c>
      <c r="D13919">
        <v>1.6</v>
      </c>
      <c r="E13919" s="289" t="s">
        <v>30644</v>
      </c>
      <c r="F13919">
        <v>5017725357</v>
      </c>
      <c r="G13919" s="276">
        <v>45959</v>
      </c>
      <c r="H13919">
        <v>20251020829346</v>
      </c>
      <c r="I13919">
        <v>2.3039999999999998</v>
      </c>
      <c r="J13919" s="289" t="s">
        <v>324</v>
      </c>
      <c r="K13919" s="289" t="s">
        <v>30645</v>
      </c>
      <c r="L13919" s="289" t="s">
        <v>275</v>
      </c>
      <c r="M13919" s="289" t="s">
        <v>31139</v>
      </c>
      <c r="N13919" s="289" t="s">
        <v>399</v>
      </c>
      <c r="O13919" s="289" t="s">
        <v>498</v>
      </c>
      <c r="P13919" s="289" t="str">
        <f>VLOOKUP(CAT_Details[[#This Row],[Delivery Bp Customer Code]],Table6[],2,0)</f>
        <v>DK-BM01</v>
      </c>
    </row>
    <row r="13920" spans="1:16" x14ac:dyDescent="0.25">
      <c r="A13920" s="289" t="s">
        <v>278</v>
      </c>
      <c r="B13920">
        <v>3</v>
      </c>
      <c r="C13920">
        <v>548</v>
      </c>
      <c r="D13920">
        <v>0.6</v>
      </c>
      <c r="E13920" s="289" t="s">
        <v>30646</v>
      </c>
      <c r="F13920">
        <v>5017741786</v>
      </c>
      <c r="G13920" s="276">
        <v>45959</v>
      </c>
      <c r="H13920">
        <v>20251020829279</v>
      </c>
      <c r="I13920">
        <v>1.44</v>
      </c>
      <c r="J13920" s="289" t="s">
        <v>324</v>
      </c>
      <c r="K13920" s="289" t="s">
        <v>30647</v>
      </c>
      <c r="L13920" s="289" t="s">
        <v>275</v>
      </c>
      <c r="M13920" s="289" t="s">
        <v>31139</v>
      </c>
      <c r="N13920" s="289" t="s">
        <v>1067</v>
      </c>
      <c r="O13920" s="289" t="s">
        <v>498</v>
      </c>
      <c r="P13920" s="289" t="str">
        <f>VLOOKUP(CAT_Details[[#This Row],[Delivery Bp Customer Code]],Table6[],2,0)</f>
        <v>DK-BM01</v>
      </c>
    </row>
    <row r="13921" spans="1:16" x14ac:dyDescent="0.25">
      <c r="A13921" s="289" t="s">
        <v>278</v>
      </c>
      <c r="B13921">
        <v>12</v>
      </c>
      <c r="C13921">
        <v>3070</v>
      </c>
      <c r="D13921">
        <v>4.8</v>
      </c>
      <c r="E13921" s="289" t="s">
        <v>30654</v>
      </c>
      <c r="F13921">
        <v>5017742403</v>
      </c>
      <c r="G13921" s="276">
        <v>45959</v>
      </c>
      <c r="H13921">
        <v>20251021830311</v>
      </c>
      <c r="I13921">
        <v>4.6079999999999997</v>
      </c>
      <c r="J13921" s="289" t="s">
        <v>324</v>
      </c>
      <c r="K13921" s="289" t="s">
        <v>30655</v>
      </c>
      <c r="L13921" s="289" t="s">
        <v>275</v>
      </c>
      <c r="M13921" s="289" t="s">
        <v>31140</v>
      </c>
      <c r="N13921" s="289" t="s">
        <v>336</v>
      </c>
      <c r="O13921" s="289" t="s">
        <v>498</v>
      </c>
      <c r="P13921" s="289" t="str">
        <f>VLOOKUP(CAT_Details[[#This Row],[Delivery Bp Customer Code]],Table6[],2,0)</f>
        <v>DK-BM01</v>
      </c>
    </row>
    <row r="13922" spans="1:16" x14ac:dyDescent="0.25">
      <c r="A13922" s="289" t="s">
        <v>278</v>
      </c>
      <c r="B13922">
        <v>3</v>
      </c>
      <c r="C13922">
        <v>205.02</v>
      </c>
      <c r="D13922">
        <v>0.6</v>
      </c>
      <c r="E13922" s="289" t="s">
        <v>30914</v>
      </c>
      <c r="F13922">
        <v>5017756930</v>
      </c>
      <c r="G13922" s="276">
        <v>45959</v>
      </c>
      <c r="H13922">
        <v>20251021830680</v>
      </c>
      <c r="I13922">
        <v>0.57599999999999996</v>
      </c>
      <c r="J13922" s="289" t="s">
        <v>350</v>
      </c>
      <c r="K13922" s="289" t="s">
        <v>30915</v>
      </c>
      <c r="L13922" s="289" t="s">
        <v>275</v>
      </c>
      <c r="M13922" s="289" t="s">
        <v>31141</v>
      </c>
      <c r="N13922" s="289" t="s">
        <v>482</v>
      </c>
      <c r="O13922" s="289" t="s">
        <v>498</v>
      </c>
      <c r="P13922" s="289" t="str">
        <f>VLOOKUP(CAT_Details[[#This Row],[Delivery Bp Customer Code]],Table6[],2,0)</f>
        <v>DK-BM01</v>
      </c>
    </row>
    <row r="13923" spans="1:16" x14ac:dyDescent="0.25">
      <c r="A13923" s="289" t="s">
        <v>278</v>
      </c>
      <c r="B13923">
        <v>28</v>
      </c>
      <c r="C13923">
        <v>12300</v>
      </c>
      <c r="D13923">
        <v>11.2</v>
      </c>
      <c r="E13923" s="289" t="s">
        <v>30930</v>
      </c>
      <c r="F13923">
        <v>5017772515</v>
      </c>
      <c r="G13923" s="276">
        <v>45959</v>
      </c>
      <c r="H13923">
        <v>20251021830239</v>
      </c>
      <c r="I13923">
        <v>25.536000000000001</v>
      </c>
      <c r="J13923" s="289" t="s">
        <v>280</v>
      </c>
      <c r="K13923" s="289" t="s">
        <v>30931</v>
      </c>
      <c r="L13923" s="289" t="s">
        <v>275</v>
      </c>
      <c r="M13923" s="289" t="s">
        <v>31144</v>
      </c>
      <c r="N13923" s="289" t="s">
        <v>1402</v>
      </c>
      <c r="O13923" s="289" t="s">
        <v>498</v>
      </c>
      <c r="P13923" s="289" t="str">
        <f>VLOOKUP(CAT_Details[[#This Row],[Delivery Bp Customer Code]],Table6[],2,0)</f>
        <v>DK-BM01</v>
      </c>
    </row>
    <row r="13924" spans="1:16" x14ac:dyDescent="0.25">
      <c r="A13924" s="289" t="s">
        <v>278</v>
      </c>
      <c r="B13924">
        <v>2</v>
      </c>
      <c r="C13924">
        <v>828</v>
      </c>
      <c r="D13924">
        <v>0.8</v>
      </c>
      <c r="E13924" s="289" t="s">
        <v>30942</v>
      </c>
      <c r="F13924">
        <v>5017772870</v>
      </c>
      <c r="G13924" s="276">
        <v>45959</v>
      </c>
      <c r="H13924">
        <v>20251022831208</v>
      </c>
      <c r="I13924">
        <v>1.92</v>
      </c>
      <c r="J13924" s="289" t="s">
        <v>280</v>
      </c>
      <c r="K13924" s="289" t="s">
        <v>30943</v>
      </c>
      <c r="L13924" s="289" t="s">
        <v>275</v>
      </c>
      <c r="M13924" s="289" t="s">
        <v>31143</v>
      </c>
      <c r="N13924" s="289" t="s">
        <v>1399</v>
      </c>
      <c r="O13924" s="289" t="s">
        <v>498</v>
      </c>
      <c r="P13924" s="289" t="str">
        <f>VLOOKUP(CAT_Details[[#This Row],[Delivery Bp Customer Code]],Table6[],2,0)</f>
        <v>DK-BM01</v>
      </c>
    </row>
    <row r="13925" spans="1:16" x14ac:dyDescent="0.25">
      <c r="A13925" s="289" t="s">
        <v>278</v>
      </c>
      <c r="B13925">
        <v>31</v>
      </c>
      <c r="C13925">
        <v>14260</v>
      </c>
      <c r="D13925">
        <v>12.4</v>
      </c>
      <c r="E13925" s="289" t="s">
        <v>30944</v>
      </c>
      <c r="F13925">
        <v>5017772872</v>
      </c>
      <c r="G13925" s="276">
        <v>45959</v>
      </c>
      <c r="H13925">
        <v>20251016827567</v>
      </c>
      <c r="I13925">
        <v>28.271999999999998</v>
      </c>
      <c r="J13925" s="289" t="s">
        <v>280</v>
      </c>
      <c r="K13925" s="289" t="s">
        <v>30945</v>
      </c>
      <c r="L13925" s="289" t="s">
        <v>275</v>
      </c>
      <c r="M13925" s="289" t="s">
        <v>31143</v>
      </c>
      <c r="N13925" s="289" t="s">
        <v>2334</v>
      </c>
      <c r="O13925" s="289" t="s">
        <v>498</v>
      </c>
      <c r="P13925" s="289" t="str">
        <f>VLOOKUP(CAT_Details[[#This Row],[Delivery Bp Customer Code]],Table6[],2,0)</f>
        <v>DK-BM01</v>
      </c>
    </row>
    <row r="13926" spans="1:16" x14ac:dyDescent="0.25">
      <c r="A13926" s="289" t="s">
        <v>278</v>
      </c>
      <c r="B13926">
        <v>3</v>
      </c>
      <c r="C13926">
        <v>550.76</v>
      </c>
      <c r="D13926">
        <v>1.2</v>
      </c>
      <c r="E13926" s="289" t="s">
        <v>31147</v>
      </c>
      <c r="F13926">
        <v>5017788207</v>
      </c>
      <c r="G13926" s="276">
        <v>45959</v>
      </c>
      <c r="H13926">
        <v>20251023833270</v>
      </c>
      <c r="I13926">
        <v>2.88</v>
      </c>
      <c r="J13926" s="289" t="s">
        <v>273</v>
      </c>
      <c r="K13926" s="289" t="s">
        <v>31148</v>
      </c>
      <c r="L13926" s="289" t="s">
        <v>275</v>
      </c>
      <c r="M13926" s="289" t="s">
        <v>31149</v>
      </c>
      <c r="N13926" s="289" t="s">
        <v>493</v>
      </c>
      <c r="O13926" s="289" t="s">
        <v>498</v>
      </c>
      <c r="P13926" s="289" t="str">
        <f>VLOOKUP(CAT_Details[[#This Row],[Delivery Bp Customer Code]],Table6[],2,0)</f>
        <v>DK-BM01</v>
      </c>
    </row>
    <row r="13927" spans="1:16" x14ac:dyDescent="0.25">
      <c r="A13927" s="289" t="s">
        <v>75</v>
      </c>
      <c r="B13927">
        <v>1</v>
      </c>
      <c r="C13927">
        <v>66</v>
      </c>
      <c r="D13927">
        <v>0.2</v>
      </c>
      <c r="E13927" s="289" t="s">
        <v>30678</v>
      </c>
      <c r="F13927">
        <v>5017742291</v>
      </c>
      <c r="G13927" s="276">
        <v>45959</v>
      </c>
      <c r="H13927">
        <v>20251021830512</v>
      </c>
      <c r="I13927">
        <v>0.38400000000000001</v>
      </c>
      <c r="J13927" s="289" t="s">
        <v>324</v>
      </c>
      <c r="K13927" s="289" t="s">
        <v>30679</v>
      </c>
      <c r="L13927" s="289" t="s">
        <v>275</v>
      </c>
      <c r="M13927" s="289" t="s">
        <v>31139</v>
      </c>
      <c r="N13927" s="289" t="s">
        <v>616</v>
      </c>
      <c r="O13927" s="289" t="s">
        <v>2173</v>
      </c>
      <c r="P13927" s="289" t="str">
        <f>VLOOKUP(CAT_Details[[#This Row],[Delivery Bp Customer Code]],Table6[],2,0)</f>
        <v>OYL1</v>
      </c>
    </row>
    <row r="13928" spans="1:16" x14ac:dyDescent="0.25">
      <c r="A13928" s="289" t="s">
        <v>75</v>
      </c>
      <c r="B13928">
        <v>4</v>
      </c>
      <c r="C13928">
        <v>934.8</v>
      </c>
      <c r="D13928">
        <v>2.4</v>
      </c>
      <c r="E13928" s="289" t="s">
        <v>30680</v>
      </c>
      <c r="F13928">
        <v>5017742294</v>
      </c>
      <c r="G13928" s="276">
        <v>45959</v>
      </c>
      <c r="H13928">
        <v>20251021830325</v>
      </c>
      <c r="I13928">
        <v>11.52</v>
      </c>
      <c r="J13928" s="289" t="s">
        <v>345</v>
      </c>
      <c r="K13928" s="289" t="s">
        <v>30681</v>
      </c>
      <c r="L13928" s="289" t="s">
        <v>275</v>
      </c>
      <c r="M13928" s="289" t="s">
        <v>31163</v>
      </c>
      <c r="N13928" s="289" t="s">
        <v>4779</v>
      </c>
      <c r="O13928" s="289" t="s">
        <v>5281</v>
      </c>
      <c r="P13928" s="289" t="str">
        <f>VLOOKUP(CAT_Details[[#This Row],[Delivery Bp Customer Code]],Table6[],2,0)</f>
        <v>DK-LW08</v>
      </c>
    </row>
    <row r="13929" spans="1:16" x14ac:dyDescent="0.25">
      <c r="A13929" s="289" t="s">
        <v>75</v>
      </c>
      <c r="B13929">
        <v>1</v>
      </c>
      <c r="C13929">
        <v>6</v>
      </c>
      <c r="D13929">
        <v>0.1</v>
      </c>
      <c r="E13929" s="289" t="s">
        <v>30951</v>
      </c>
      <c r="F13929">
        <v>5017756646</v>
      </c>
      <c r="G13929" s="276">
        <v>45959</v>
      </c>
      <c r="H13929">
        <v>20251021830636</v>
      </c>
      <c r="I13929">
        <v>8.4000000000000005E-2</v>
      </c>
      <c r="J13929" s="289" t="s">
        <v>350</v>
      </c>
      <c r="K13929" s="289" t="s">
        <v>30952</v>
      </c>
      <c r="L13929" s="289" t="s">
        <v>275</v>
      </c>
      <c r="M13929" s="289" t="s">
        <v>31141</v>
      </c>
      <c r="N13929" s="289" t="s">
        <v>2252</v>
      </c>
      <c r="O13929" s="289" t="s">
        <v>2173</v>
      </c>
      <c r="P13929" s="289" t="str">
        <f>VLOOKUP(CAT_Details[[#This Row],[Delivery Bp Customer Code]],Table6[],2,0)</f>
        <v>OYL1</v>
      </c>
    </row>
    <row r="13930" spans="1:16" x14ac:dyDescent="0.25">
      <c r="A13930" s="289" t="s">
        <v>75</v>
      </c>
      <c r="B13930">
        <v>6</v>
      </c>
      <c r="C13930">
        <v>90</v>
      </c>
      <c r="D13930">
        <v>0.76</v>
      </c>
      <c r="E13930" s="289" t="s">
        <v>30951</v>
      </c>
      <c r="F13930">
        <v>5017756647</v>
      </c>
      <c r="G13930" s="276">
        <v>45959</v>
      </c>
      <c r="H13930">
        <v>20251021830613</v>
      </c>
      <c r="I13930">
        <v>0.76500000000000001</v>
      </c>
      <c r="J13930" s="289" t="s">
        <v>350</v>
      </c>
      <c r="K13930" s="289" t="s">
        <v>30953</v>
      </c>
      <c r="L13930" s="289" t="s">
        <v>275</v>
      </c>
      <c r="M13930" s="289" t="s">
        <v>31141</v>
      </c>
      <c r="N13930" s="289" t="s">
        <v>2252</v>
      </c>
      <c r="O13930" s="289" t="s">
        <v>2173</v>
      </c>
      <c r="P13930" s="289" t="str">
        <f>VLOOKUP(CAT_Details[[#This Row],[Delivery Bp Customer Code]],Table6[],2,0)</f>
        <v>OYL1</v>
      </c>
    </row>
    <row r="13931" spans="1:16" x14ac:dyDescent="0.25">
      <c r="A13931" s="289" t="s">
        <v>75</v>
      </c>
      <c r="B13931">
        <v>22</v>
      </c>
      <c r="C13931">
        <v>2909</v>
      </c>
      <c r="D13931">
        <v>8.8000000000000007</v>
      </c>
      <c r="E13931" s="289" t="s">
        <v>30954</v>
      </c>
      <c r="F13931">
        <v>5017756850</v>
      </c>
      <c r="G13931" s="276">
        <v>45959</v>
      </c>
      <c r="H13931">
        <v>20251020829427</v>
      </c>
      <c r="I13931">
        <v>14.744</v>
      </c>
      <c r="J13931" s="289" t="s">
        <v>280</v>
      </c>
      <c r="K13931" s="289" t="s">
        <v>30955</v>
      </c>
      <c r="L13931" s="289" t="s">
        <v>275</v>
      </c>
      <c r="M13931" s="289" t="s">
        <v>30956</v>
      </c>
      <c r="N13931" s="289" t="s">
        <v>5845</v>
      </c>
      <c r="O13931" s="289" t="s">
        <v>5281</v>
      </c>
      <c r="P13931" s="289" t="str">
        <f>VLOOKUP(CAT_Details[[#This Row],[Delivery Bp Customer Code]],Table6[],2,0)</f>
        <v>DK-LW08</v>
      </c>
    </row>
    <row r="13932" spans="1:16" x14ac:dyDescent="0.25">
      <c r="A13932" s="289" t="s">
        <v>75</v>
      </c>
      <c r="B13932">
        <v>1</v>
      </c>
      <c r="C13932">
        <v>5.5</v>
      </c>
      <c r="D13932">
        <v>0.03</v>
      </c>
      <c r="E13932" s="289" t="s">
        <v>30957</v>
      </c>
      <c r="F13932">
        <v>5017756968</v>
      </c>
      <c r="G13932" s="276">
        <v>45959</v>
      </c>
      <c r="H13932">
        <v>20251021830731</v>
      </c>
      <c r="I13932">
        <v>0.01</v>
      </c>
      <c r="J13932" s="289" t="s">
        <v>324</v>
      </c>
      <c r="K13932" s="289" t="s">
        <v>30958</v>
      </c>
      <c r="L13932" s="289" t="s">
        <v>275</v>
      </c>
      <c r="M13932" s="289" t="s">
        <v>31411</v>
      </c>
      <c r="N13932" s="289" t="s">
        <v>23395</v>
      </c>
      <c r="O13932" s="289" t="s">
        <v>2173</v>
      </c>
      <c r="P13932" s="289" t="str">
        <f>VLOOKUP(CAT_Details[[#This Row],[Delivery Bp Customer Code]],Table6[],2,0)</f>
        <v>OYL1</v>
      </c>
    </row>
    <row r="13933" spans="1:16" x14ac:dyDescent="0.25">
      <c r="A13933" s="289" t="s">
        <v>75</v>
      </c>
      <c r="B13933">
        <v>1</v>
      </c>
      <c r="C13933">
        <v>6.76</v>
      </c>
      <c r="D13933">
        <v>0.1</v>
      </c>
      <c r="E13933" s="289" t="s">
        <v>30971</v>
      </c>
      <c r="F13933">
        <v>5017772533</v>
      </c>
      <c r="G13933" s="276">
        <v>45959</v>
      </c>
      <c r="H13933">
        <v>20251023832564</v>
      </c>
      <c r="I13933">
        <v>0.06</v>
      </c>
      <c r="J13933" s="289" t="s">
        <v>280</v>
      </c>
      <c r="K13933" s="289" t="s">
        <v>30972</v>
      </c>
      <c r="L13933" s="289" t="s">
        <v>275</v>
      </c>
      <c r="M13933" s="289" t="s">
        <v>31918</v>
      </c>
      <c r="N13933" s="289" t="s">
        <v>14564</v>
      </c>
      <c r="O13933" s="289" t="s">
        <v>2173</v>
      </c>
      <c r="P13933" s="289" t="str">
        <f>VLOOKUP(CAT_Details[[#This Row],[Delivery Bp Customer Code]],Table6[],2,0)</f>
        <v>OYL1</v>
      </c>
    </row>
    <row r="13934" spans="1:16" x14ac:dyDescent="0.25">
      <c r="A13934" s="289" t="s">
        <v>75</v>
      </c>
      <c r="B13934">
        <v>1</v>
      </c>
      <c r="C13934">
        <v>180</v>
      </c>
      <c r="D13934">
        <v>0.2</v>
      </c>
      <c r="E13934" s="289" t="s">
        <v>30979</v>
      </c>
      <c r="F13934">
        <v>5017772836</v>
      </c>
      <c r="G13934" s="276">
        <v>45959</v>
      </c>
      <c r="H13934">
        <v>20251024833569</v>
      </c>
      <c r="I13934">
        <v>0.48</v>
      </c>
      <c r="J13934" s="289" t="s">
        <v>280</v>
      </c>
      <c r="K13934" s="289" t="s">
        <v>30980</v>
      </c>
      <c r="L13934" s="289" t="s">
        <v>275</v>
      </c>
      <c r="M13934" s="289" t="s">
        <v>31143</v>
      </c>
      <c r="N13934" s="289" t="s">
        <v>1399</v>
      </c>
      <c r="O13934" s="289" t="s">
        <v>2173</v>
      </c>
      <c r="P13934" s="289" t="str">
        <f>VLOOKUP(CAT_Details[[#This Row],[Delivery Bp Customer Code]],Table6[],2,0)</f>
        <v>OYL1</v>
      </c>
    </row>
    <row r="13935" spans="1:16" x14ac:dyDescent="0.25">
      <c r="A13935" s="289" t="s">
        <v>17052</v>
      </c>
      <c r="B13935">
        <v>1</v>
      </c>
      <c r="C13935">
        <v>5</v>
      </c>
      <c r="D13935">
        <v>0.05</v>
      </c>
      <c r="E13935" s="289" t="s">
        <v>30717</v>
      </c>
      <c r="F13935">
        <v>5017741547</v>
      </c>
      <c r="G13935" s="276">
        <v>45959</v>
      </c>
      <c r="H13935">
        <v>20251020829664</v>
      </c>
      <c r="I13935">
        <v>3.5999999999999997E-2</v>
      </c>
      <c r="J13935" s="289" t="s">
        <v>345</v>
      </c>
      <c r="K13935" s="289" t="s">
        <v>30718</v>
      </c>
      <c r="L13935" s="289" t="s">
        <v>280</v>
      </c>
      <c r="M13935" s="289" t="s">
        <v>31212</v>
      </c>
      <c r="N13935" s="289" t="s">
        <v>18691</v>
      </c>
      <c r="O13935" s="289" t="s">
        <v>18284</v>
      </c>
      <c r="P13935" s="289">
        <f>VLOOKUP(CAT_Details[[#This Row],[Delivery Bp Customer Code]],Table6[],2,0)</f>
        <v>3705</v>
      </c>
    </row>
    <row r="13936" spans="1:16" x14ac:dyDescent="0.25">
      <c r="A13936" s="289" t="s">
        <v>17052</v>
      </c>
      <c r="B13936">
        <v>2</v>
      </c>
      <c r="C13936">
        <v>32.18</v>
      </c>
      <c r="D13936">
        <v>0.06</v>
      </c>
      <c r="E13936" s="289" t="s">
        <v>30738</v>
      </c>
      <c r="F13936">
        <v>5017742374</v>
      </c>
      <c r="G13936" s="276">
        <v>45959</v>
      </c>
      <c r="H13936">
        <v>20251007820439</v>
      </c>
      <c r="I13936">
        <v>2.3E-2</v>
      </c>
      <c r="J13936" s="289" t="s">
        <v>1047</v>
      </c>
      <c r="K13936" s="289" t="s">
        <v>30739</v>
      </c>
      <c r="L13936" s="289" t="s">
        <v>280</v>
      </c>
      <c r="M13936" s="289" t="s">
        <v>30990</v>
      </c>
      <c r="N13936" s="289" t="s">
        <v>1049</v>
      </c>
      <c r="O13936" s="289" t="s">
        <v>18284</v>
      </c>
      <c r="P13936" s="289">
        <f>VLOOKUP(CAT_Details[[#This Row],[Delivery Bp Customer Code]],Table6[],2,0)</f>
        <v>3705</v>
      </c>
    </row>
    <row r="13937" spans="1:16" x14ac:dyDescent="0.25">
      <c r="A13937" s="289" t="s">
        <v>874</v>
      </c>
      <c r="B13937">
        <v>27</v>
      </c>
      <c r="C13937">
        <v>3620</v>
      </c>
      <c r="D13937">
        <v>12.91</v>
      </c>
      <c r="E13937" s="289" t="s">
        <v>30742</v>
      </c>
      <c r="F13937">
        <v>5017742002</v>
      </c>
      <c r="G13937" s="276">
        <v>45959</v>
      </c>
      <c r="H13937">
        <v>20251015826495</v>
      </c>
      <c r="I13937">
        <v>21.673999999999999</v>
      </c>
      <c r="J13937" s="289" t="s">
        <v>345</v>
      </c>
      <c r="K13937" s="289" t="s">
        <v>30743</v>
      </c>
      <c r="L13937" s="289" t="s">
        <v>275</v>
      </c>
      <c r="M13937" s="289" t="s">
        <v>31163</v>
      </c>
      <c r="N13937" s="289" t="s">
        <v>427</v>
      </c>
      <c r="O13937" s="289" t="s">
        <v>1014</v>
      </c>
      <c r="P13937" s="289" t="str">
        <f>VLOOKUP(CAT_Details[[#This Row],[Delivery Bp Customer Code]],Table6[],2,0)</f>
        <v>MZ07</v>
      </c>
    </row>
    <row r="13938" spans="1:16" x14ac:dyDescent="0.25">
      <c r="A13938" s="289" t="s">
        <v>3329</v>
      </c>
      <c r="B13938">
        <v>4</v>
      </c>
      <c r="C13938">
        <v>720</v>
      </c>
      <c r="D13938">
        <v>1.33</v>
      </c>
      <c r="E13938" s="289" t="s">
        <v>30523</v>
      </c>
      <c r="F13938">
        <v>5017710426</v>
      </c>
      <c r="G13938" s="276">
        <v>45959</v>
      </c>
      <c r="H13938">
        <v>20251010823525</v>
      </c>
      <c r="I13938">
        <v>2.4820000000000002</v>
      </c>
      <c r="J13938" s="289" t="s">
        <v>287</v>
      </c>
      <c r="K13938" s="289" t="s">
        <v>30524</v>
      </c>
      <c r="L13938" s="289" t="s">
        <v>275</v>
      </c>
      <c r="M13938" s="289" t="s">
        <v>31253</v>
      </c>
      <c r="N13938" s="289" t="s">
        <v>4413</v>
      </c>
      <c r="O13938" s="289" t="s">
        <v>3332</v>
      </c>
      <c r="P13938" s="289">
        <f>VLOOKUP(CAT_Details[[#This Row],[Delivery Bp Customer Code]],Table6[],2,0)</f>
        <v>3402</v>
      </c>
    </row>
    <row r="13939" spans="1:16" x14ac:dyDescent="0.25">
      <c r="A13939" s="289" t="s">
        <v>3329</v>
      </c>
      <c r="B13939">
        <v>7</v>
      </c>
      <c r="C13939">
        <v>1835</v>
      </c>
      <c r="D13939">
        <v>2.8</v>
      </c>
      <c r="E13939" s="289" t="s">
        <v>30765</v>
      </c>
      <c r="F13939">
        <v>5017725350</v>
      </c>
      <c r="G13939" s="276">
        <v>45959</v>
      </c>
      <c r="H13939">
        <v>20251016827882</v>
      </c>
      <c r="I13939">
        <v>6.4320000000000004</v>
      </c>
      <c r="J13939" s="289" t="s">
        <v>438</v>
      </c>
      <c r="K13939" s="289" t="s">
        <v>30766</v>
      </c>
      <c r="L13939" s="289" t="s">
        <v>275</v>
      </c>
      <c r="M13939" s="289" t="s">
        <v>31015</v>
      </c>
      <c r="N13939" s="289" t="s">
        <v>30767</v>
      </c>
      <c r="O13939" s="289" t="s">
        <v>3332</v>
      </c>
      <c r="P13939" s="289">
        <f>VLOOKUP(CAT_Details[[#This Row],[Delivery Bp Customer Code]],Table6[],2,0)</f>
        <v>3402</v>
      </c>
    </row>
    <row r="13940" spans="1:16" x14ac:dyDescent="0.25">
      <c r="A13940" s="289" t="s">
        <v>3329</v>
      </c>
      <c r="B13940">
        <v>1</v>
      </c>
      <c r="C13940">
        <v>70</v>
      </c>
      <c r="D13940">
        <v>0.2</v>
      </c>
      <c r="E13940" s="289" t="s">
        <v>30775</v>
      </c>
      <c r="F13940">
        <v>5017742282</v>
      </c>
      <c r="G13940" s="276">
        <v>45959</v>
      </c>
      <c r="H13940">
        <v>20251016827550</v>
      </c>
      <c r="I13940">
        <v>0.192</v>
      </c>
      <c r="J13940" s="289" t="s">
        <v>324</v>
      </c>
      <c r="K13940" s="289" t="s">
        <v>30776</v>
      </c>
      <c r="L13940" s="289" t="s">
        <v>275</v>
      </c>
      <c r="M13940" s="289" t="s">
        <v>31139</v>
      </c>
      <c r="N13940" s="289" t="s">
        <v>16153</v>
      </c>
      <c r="O13940" s="289" t="s">
        <v>3332</v>
      </c>
      <c r="P13940" s="289">
        <f>VLOOKUP(CAT_Details[[#This Row],[Delivery Bp Customer Code]],Table6[],2,0)</f>
        <v>3402</v>
      </c>
    </row>
    <row r="13941" spans="1:16" x14ac:dyDescent="0.25">
      <c r="A13941" s="289" t="s">
        <v>3329</v>
      </c>
      <c r="B13941">
        <v>1</v>
      </c>
      <c r="C13941">
        <v>191.4</v>
      </c>
      <c r="D13941">
        <v>0.4</v>
      </c>
      <c r="E13941" s="289" t="s">
        <v>30779</v>
      </c>
      <c r="F13941">
        <v>5017742392</v>
      </c>
      <c r="G13941" s="276">
        <v>45959</v>
      </c>
      <c r="H13941">
        <v>20251020829877</v>
      </c>
      <c r="I13941">
        <v>0.624</v>
      </c>
      <c r="J13941" s="289" t="s">
        <v>324</v>
      </c>
      <c r="K13941" s="289" t="s">
        <v>30780</v>
      </c>
      <c r="L13941" s="289" t="s">
        <v>275</v>
      </c>
      <c r="M13941" s="289" t="s">
        <v>31139</v>
      </c>
      <c r="N13941" s="289" t="s">
        <v>16946</v>
      </c>
      <c r="O13941" s="289" t="s">
        <v>3332</v>
      </c>
      <c r="P13941" s="289">
        <f>VLOOKUP(CAT_Details[[#This Row],[Delivery Bp Customer Code]],Table6[],2,0)</f>
        <v>3402</v>
      </c>
    </row>
    <row r="13942" spans="1:16" x14ac:dyDescent="0.25">
      <c r="A13942" s="289" t="s">
        <v>3329</v>
      </c>
      <c r="B13942">
        <v>5</v>
      </c>
      <c r="C13942">
        <v>5945</v>
      </c>
      <c r="D13942">
        <v>1</v>
      </c>
      <c r="E13942" s="289" t="s">
        <v>31016</v>
      </c>
      <c r="F13942">
        <v>5017756834</v>
      </c>
      <c r="G13942" s="276">
        <v>45959</v>
      </c>
      <c r="H13942">
        <v>20251020829637</v>
      </c>
      <c r="I13942">
        <v>0.96</v>
      </c>
      <c r="J13942" s="289" t="s">
        <v>324</v>
      </c>
      <c r="K13942" s="289" t="s">
        <v>31017</v>
      </c>
      <c r="L13942" s="289" t="s">
        <v>275</v>
      </c>
      <c r="M13942" s="289" t="s">
        <v>31138</v>
      </c>
      <c r="N13942" s="289" t="s">
        <v>5856</v>
      </c>
      <c r="O13942" s="289" t="s">
        <v>3332</v>
      </c>
      <c r="P13942" s="289">
        <f>VLOOKUP(CAT_Details[[#This Row],[Delivery Bp Customer Code]],Table6[],2,0)</f>
        <v>3402</v>
      </c>
    </row>
    <row r="13943" spans="1:16" x14ac:dyDescent="0.25">
      <c r="A13943" s="289" t="s">
        <v>3329</v>
      </c>
      <c r="B13943">
        <v>2</v>
      </c>
      <c r="C13943">
        <v>506</v>
      </c>
      <c r="D13943">
        <v>0.74</v>
      </c>
      <c r="E13943" s="289" t="s">
        <v>31018</v>
      </c>
      <c r="F13943">
        <v>5017757068</v>
      </c>
      <c r="G13943" s="276">
        <v>45959</v>
      </c>
      <c r="H13943">
        <v>20251022831708</v>
      </c>
      <c r="I13943">
        <v>1.232</v>
      </c>
      <c r="J13943" s="289" t="s">
        <v>350</v>
      </c>
      <c r="K13943" s="289" t="s">
        <v>31019</v>
      </c>
      <c r="L13943" s="289" t="s">
        <v>275</v>
      </c>
      <c r="M13943" s="289" t="s">
        <v>31141</v>
      </c>
      <c r="N13943" s="289" t="s">
        <v>7995</v>
      </c>
      <c r="O13943" s="289" t="s">
        <v>3332</v>
      </c>
      <c r="P13943" s="289">
        <f>VLOOKUP(CAT_Details[[#This Row],[Delivery Bp Customer Code]],Table6[],2,0)</f>
        <v>3402</v>
      </c>
    </row>
    <row r="13944" spans="1:16" x14ac:dyDescent="0.25">
      <c r="A13944" s="289" t="s">
        <v>3329</v>
      </c>
      <c r="B13944">
        <v>3</v>
      </c>
      <c r="C13944">
        <v>192</v>
      </c>
      <c r="D13944">
        <v>1.2</v>
      </c>
      <c r="E13944" s="289" t="s">
        <v>31020</v>
      </c>
      <c r="F13944">
        <v>5017757386</v>
      </c>
      <c r="G13944" s="276">
        <v>45959</v>
      </c>
      <c r="H13944">
        <v>20251022831468</v>
      </c>
      <c r="I13944">
        <v>2.9089999999999998</v>
      </c>
      <c r="J13944" s="289" t="s">
        <v>350</v>
      </c>
      <c r="K13944" s="289" t="s">
        <v>31021</v>
      </c>
      <c r="L13944" s="289" t="s">
        <v>275</v>
      </c>
      <c r="M13944" s="289" t="s">
        <v>31166</v>
      </c>
      <c r="N13944" s="289" t="s">
        <v>690</v>
      </c>
      <c r="O13944" s="289" t="s">
        <v>3332</v>
      </c>
      <c r="P13944" s="289">
        <f>VLOOKUP(CAT_Details[[#This Row],[Delivery Bp Customer Code]],Table6[],2,0)</f>
        <v>3402</v>
      </c>
    </row>
    <row r="13945" spans="1:16" x14ac:dyDescent="0.25">
      <c r="A13945" s="289" t="s">
        <v>3329</v>
      </c>
      <c r="B13945">
        <v>4</v>
      </c>
      <c r="C13945">
        <v>109.5</v>
      </c>
      <c r="D13945">
        <v>0.62</v>
      </c>
      <c r="E13945" s="289" t="s">
        <v>31022</v>
      </c>
      <c r="F13945">
        <v>5017757411</v>
      </c>
      <c r="G13945" s="276">
        <v>45959</v>
      </c>
      <c r="H13945">
        <v>20251022831226</v>
      </c>
      <c r="I13945">
        <v>0.61299999999999999</v>
      </c>
      <c r="J13945" s="289" t="s">
        <v>350</v>
      </c>
      <c r="K13945" s="289" t="s">
        <v>31023</v>
      </c>
      <c r="L13945" s="289" t="s">
        <v>275</v>
      </c>
      <c r="M13945" s="289" t="s">
        <v>31141</v>
      </c>
      <c r="N13945" s="289" t="s">
        <v>3173</v>
      </c>
      <c r="O13945" s="289" t="s">
        <v>3332</v>
      </c>
      <c r="P13945" s="289">
        <f>VLOOKUP(CAT_Details[[#This Row],[Delivery Bp Customer Code]],Table6[],2,0)</f>
        <v>3402</v>
      </c>
    </row>
    <row r="13946" spans="1:16" x14ac:dyDescent="0.25">
      <c r="A13946" s="289" t="s">
        <v>3329</v>
      </c>
      <c r="B13946">
        <v>1</v>
      </c>
      <c r="C13946">
        <v>15.3</v>
      </c>
      <c r="D13946">
        <v>0.09</v>
      </c>
      <c r="E13946" s="289" t="s">
        <v>31022</v>
      </c>
      <c r="F13946">
        <v>5017757412</v>
      </c>
      <c r="G13946" s="276">
        <v>45959</v>
      </c>
      <c r="H13946">
        <v>20251021830847</v>
      </c>
      <c r="I13946">
        <v>8.8999999999999996E-2</v>
      </c>
      <c r="J13946" s="289" t="s">
        <v>350</v>
      </c>
      <c r="K13946" s="289" t="s">
        <v>31024</v>
      </c>
      <c r="L13946" s="289" t="s">
        <v>275</v>
      </c>
      <c r="M13946" s="289" t="s">
        <v>31141</v>
      </c>
      <c r="N13946" s="289" t="s">
        <v>3173</v>
      </c>
      <c r="O13946" s="289" t="s">
        <v>3332</v>
      </c>
      <c r="P13946" s="289">
        <f>VLOOKUP(CAT_Details[[#This Row],[Delivery Bp Customer Code]],Table6[],2,0)</f>
        <v>3402</v>
      </c>
    </row>
    <row r="13947" spans="1:16" x14ac:dyDescent="0.25">
      <c r="A13947" s="289" t="s">
        <v>3329</v>
      </c>
      <c r="B13947">
        <v>1</v>
      </c>
      <c r="C13947">
        <v>12</v>
      </c>
      <c r="D13947">
        <v>0.08</v>
      </c>
      <c r="E13947" s="289" t="s">
        <v>31034</v>
      </c>
      <c r="F13947">
        <v>5017772843</v>
      </c>
      <c r="G13947" s="276">
        <v>45959</v>
      </c>
      <c r="H13947">
        <v>20251023833091</v>
      </c>
      <c r="I13947">
        <v>7.1999999999999995E-2</v>
      </c>
      <c r="J13947" s="289" t="s">
        <v>302</v>
      </c>
      <c r="K13947" s="289" t="s">
        <v>31035</v>
      </c>
      <c r="L13947" s="289" t="s">
        <v>275</v>
      </c>
      <c r="M13947" s="289" t="s">
        <v>31140</v>
      </c>
      <c r="N13947" s="289" t="s">
        <v>15493</v>
      </c>
      <c r="O13947" s="289" t="s">
        <v>3332</v>
      </c>
      <c r="P13947" s="289">
        <f>VLOOKUP(CAT_Details[[#This Row],[Delivery Bp Customer Code]],Table6[],2,0)</f>
        <v>3402</v>
      </c>
    </row>
    <row r="13948" spans="1:16" x14ac:dyDescent="0.25">
      <c r="A13948" s="289" t="s">
        <v>3329</v>
      </c>
      <c r="B13948">
        <v>16</v>
      </c>
      <c r="C13948">
        <v>1669</v>
      </c>
      <c r="D13948">
        <v>8.07</v>
      </c>
      <c r="E13948" s="289" t="s">
        <v>31269</v>
      </c>
      <c r="F13948">
        <v>5017788096</v>
      </c>
      <c r="G13948" s="276">
        <v>45959</v>
      </c>
      <c r="H13948">
        <v>20251024833656</v>
      </c>
      <c r="I13948">
        <v>17.79</v>
      </c>
      <c r="J13948" s="289" t="s">
        <v>273</v>
      </c>
      <c r="K13948" s="289" t="s">
        <v>31270</v>
      </c>
      <c r="L13948" s="289" t="s">
        <v>275</v>
      </c>
      <c r="M13948" s="289" t="s">
        <v>31149</v>
      </c>
      <c r="N13948" s="289" t="s">
        <v>519</v>
      </c>
      <c r="O13948" s="289" t="s">
        <v>3332</v>
      </c>
      <c r="P13948" s="289">
        <f>VLOOKUP(CAT_Details[[#This Row],[Delivery Bp Customer Code]],Table6[],2,0)</f>
        <v>3402</v>
      </c>
    </row>
    <row r="13949" spans="1:16" x14ac:dyDescent="0.25">
      <c r="A13949" s="289" t="s">
        <v>76</v>
      </c>
      <c r="B13949">
        <v>8</v>
      </c>
      <c r="C13949">
        <v>1037</v>
      </c>
      <c r="D13949">
        <v>1.6</v>
      </c>
      <c r="E13949" s="289" t="s">
        <v>30538</v>
      </c>
      <c r="F13949">
        <v>5017694596</v>
      </c>
      <c r="G13949" s="276">
        <v>45959</v>
      </c>
      <c r="H13949">
        <v>20251015826269</v>
      </c>
      <c r="I13949">
        <v>2.3039999999999998</v>
      </c>
      <c r="J13949" s="289" t="s">
        <v>401</v>
      </c>
      <c r="K13949" s="289" t="s">
        <v>30539</v>
      </c>
      <c r="L13949" s="289" t="s">
        <v>275</v>
      </c>
      <c r="M13949" s="289" t="s">
        <v>30633</v>
      </c>
      <c r="N13949" s="289" t="s">
        <v>1028</v>
      </c>
      <c r="O13949" s="289" t="s">
        <v>16049</v>
      </c>
      <c r="P13949" s="289" t="str">
        <f>VLOOKUP(CAT_Details[[#This Row],[Delivery Bp Customer Code]],Table6[],2,0)</f>
        <v>MZ02</v>
      </c>
    </row>
    <row r="13950" spans="1:16" x14ac:dyDescent="0.25">
      <c r="A13950" s="289" t="s">
        <v>76</v>
      </c>
      <c r="B13950">
        <v>1</v>
      </c>
      <c r="C13950">
        <v>44</v>
      </c>
      <c r="D13950">
        <v>0.2</v>
      </c>
      <c r="E13950" s="289" t="s">
        <v>30789</v>
      </c>
      <c r="F13950">
        <v>5017725283</v>
      </c>
      <c r="G13950" s="276">
        <v>45959</v>
      </c>
      <c r="H13950">
        <v>20251017828725</v>
      </c>
      <c r="I13950">
        <v>0.374</v>
      </c>
      <c r="J13950" s="289" t="s">
        <v>294</v>
      </c>
      <c r="K13950" s="289" t="s">
        <v>30790</v>
      </c>
      <c r="L13950" s="289" t="s">
        <v>275</v>
      </c>
      <c r="M13950" s="289" t="s">
        <v>31247</v>
      </c>
      <c r="N13950" s="289" t="s">
        <v>1270</v>
      </c>
      <c r="O13950" s="289" t="s">
        <v>16049</v>
      </c>
      <c r="P13950" s="289" t="str">
        <f>VLOOKUP(CAT_Details[[#This Row],[Delivery Bp Customer Code]],Table6[],2,0)</f>
        <v>MZ02</v>
      </c>
    </row>
    <row r="13951" spans="1:16" x14ac:dyDescent="0.25">
      <c r="A13951" s="289" t="s">
        <v>76</v>
      </c>
      <c r="B13951">
        <v>7</v>
      </c>
      <c r="C13951">
        <v>207</v>
      </c>
      <c r="D13951">
        <v>1.4</v>
      </c>
      <c r="E13951" s="289" t="s">
        <v>31047</v>
      </c>
      <c r="F13951">
        <v>5017757104</v>
      </c>
      <c r="G13951" s="276">
        <v>45959</v>
      </c>
      <c r="H13951">
        <v>20251022831686</v>
      </c>
      <c r="I13951">
        <v>3.024</v>
      </c>
      <c r="J13951" s="289" t="s">
        <v>350</v>
      </c>
      <c r="K13951" s="289" t="s">
        <v>31048</v>
      </c>
      <c r="L13951" s="289" t="s">
        <v>275</v>
      </c>
      <c r="M13951" s="289" t="s">
        <v>31162</v>
      </c>
      <c r="N13951" s="289" t="s">
        <v>31049</v>
      </c>
      <c r="O13951" s="289" t="s">
        <v>16049</v>
      </c>
      <c r="P13951" s="289" t="str">
        <f>VLOOKUP(CAT_Details[[#This Row],[Delivery Bp Customer Code]],Table6[],2,0)</f>
        <v>MZ02</v>
      </c>
    </row>
    <row r="13952" spans="1:16" x14ac:dyDescent="0.25">
      <c r="A13952" s="289" t="s">
        <v>76</v>
      </c>
      <c r="B13952">
        <v>4</v>
      </c>
      <c r="C13952">
        <v>712</v>
      </c>
      <c r="D13952">
        <v>1.6</v>
      </c>
      <c r="E13952" s="289" t="s">
        <v>31050</v>
      </c>
      <c r="F13952">
        <v>5017757385</v>
      </c>
      <c r="G13952" s="276">
        <v>45959</v>
      </c>
      <c r="H13952">
        <v>20251021830376</v>
      </c>
      <c r="I13952">
        <v>3.84</v>
      </c>
      <c r="J13952" s="289" t="s">
        <v>350</v>
      </c>
      <c r="K13952" s="289" t="s">
        <v>31051</v>
      </c>
      <c r="L13952" s="289" t="s">
        <v>275</v>
      </c>
      <c r="M13952" s="289" t="s">
        <v>31250</v>
      </c>
      <c r="N13952" s="289" t="s">
        <v>357</v>
      </c>
      <c r="O13952" s="289" t="s">
        <v>16049</v>
      </c>
      <c r="P13952" s="289" t="str">
        <f>VLOOKUP(CAT_Details[[#This Row],[Delivery Bp Customer Code]],Table6[],2,0)</f>
        <v>MZ02</v>
      </c>
    </row>
    <row r="13953" spans="1:16" x14ac:dyDescent="0.25">
      <c r="A13953" s="289" t="s">
        <v>74</v>
      </c>
      <c r="B13953">
        <v>1</v>
      </c>
      <c r="C13953">
        <v>319</v>
      </c>
      <c r="D13953">
        <v>0.4</v>
      </c>
      <c r="E13953" s="289" t="s">
        <v>30554</v>
      </c>
      <c r="F13953">
        <v>5017694278</v>
      </c>
      <c r="G13953" s="276">
        <v>45959</v>
      </c>
      <c r="H13953">
        <v>20251016827316</v>
      </c>
      <c r="I13953">
        <v>0.96</v>
      </c>
      <c r="J13953" s="289" t="s">
        <v>401</v>
      </c>
      <c r="K13953" s="289" t="s">
        <v>30555</v>
      </c>
      <c r="L13953" s="289" t="s">
        <v>275</v>
      </c>
      <c r="M13953" s="289" t="s">
        <v>30633</v>
      </c>
      <c r="N13953" s="289" t="s">
        <v>17729</v>
      </c>
      <c r="O13953" s="289" t="s">
        <v>22256</v>
      </c>
      <c r="P13953" s="289" t="str">
        <f>VLOOKUP(CAT_Details[[#This Row],[Delivery Bp Customer Code]],Table6[],2,0)</f>
        <v>DX01-L5</v>
      </c>
    </row>
    <row r="13954" spans="1:16" x14ac:dyDescent="0.25">
      <c r="A13954" s="289" t="s">
        <v>74</v>
      </c>
      <c r="B13954">
        <v>2</v>
      </c>
      <c r="C13954">
        <v>360</v>
      </c>
      <c r="D13954">
        <v>0.8</v>
      </c>
      <c r="E13954" s="289" t="s">
        <v>30583</v>
      </c>
      <c r="F13954">
        <v>5017710396</v>
      </c>
      <c r="G13954" s="276">
        <v>45959</v>
      </c>
      <c r="H13954">
        <v>20251017828578</v>
      </c>
      <c r="I13954">
        <v>1.536</v>
      </c>
      <c r="J13954" s="289" t="s">
        <v>287</v>
      </c>
      <c r="K13954" s="289" t="s">
        <v>30584</v>
      </c>
      <c r="L13954" s="289" t="s">
        <v>275</v>
      </c>
      <c r="M13954" s="289" t="s">
        <v>31254</v>
      </c>
      <c r="N13954" s="289" t="s">
        <v>814</v>
      </c>
      <c r="O13954" s="289" t="s">
        <v>22256</v>
      </c>
      <c r="P13954" s="289" t="str">
        <f>VLOOKUP(CAT_Details[[#This Row],[Delivery Bp Customer Code]],Table6[],2,0)</f>
        <v>DX01-L5</v>
      </c>
    </row>
    <row r="13955" spans="1:16" x14ac:dyDescent="0.25">
      <c r="A13955" s="289" t="s">
        <v>74</v>
      </c>
      <c r="B13955">
        <v>8</v>
      </c>
      <c r="C13955">
        <v>1376</v>
      </c>
      <c r="D13955">
        <v>3.2</v>
      </c>
      <c r="E13955" s="289" t="s">
        <v>30583</v>
      </c>
      <c r="F13955">
        <v>5017710398</v>
      </c>
      <c r="G13955" s="276">
        <v>45959</v>
      </c>
      <c r="H13955">
        <v>20251017828574</v>
      </c>
      <c r="I13955">
        <v>6.2590000000000003</v>
      </c>
      <c r="J13955" s="289" t="s">
        <v>287</v>
      </c>
      <c r="K13955" s="289" t="s">
        <v>30585</v>
      </c>
      <c r="L13955" s="289" t="s">
        <v>275</v>
      </c>
      <c r="M13955" s="289" t="s">
        <v>31254</v>
      </c>
      <c r="N13955" s="289" t="s">
        <v>814</v>
      </c>
      <c r="O13955" s="289" t="s">
        <v>22256</v>
      </c>
      <c r="P13955" s="289" t="str">
        <f>VLOOKUP(CAT_Details[[#This Row],[Delivery Bp Customer Code]],Table6[],2,0)</f>
        <v>DX01-L5</v>
      </c>
    </row>
    <row r="13956" spans="1:16" x14ac:dyDescent="0.25">
      <c r="A13956" s="289" t="s">
        <v>74</v>
      </c>
      <c r="B13956">
        <v>3</v>
      </c>
      <c r="C13956">
        <v>144</v>
      </c>
      <c r="D13956">
        <v>1</v>
      </c>
      <c r="E13956" s="289" t="s">
        <v>30830</v>
      </c>
      <c r="F13956">
        <v>5017725272</v>
      </c>
      <c r="G13956" s="276">
        <v>45959</v>
      </c>
      <c r="H13956">
        <v>20251016827808</v>
      </c>
      <c r="I13956">
        <v>1.08</v>
      </c>
      <c r="J13956" s="289" t="s">
        <v>294</v>
      </c>
      <c r="K13956" s="289" t="s">
        <v>30831</v>
      </c>
      <c r="L13956" s="289" t="s">
        <v>275</v>
      </c>
      <c r="M13956" s="289" t="s">
        <v>31247</v>
      </c>
      <c r="N13956" s="289" t="s">
        <v>30793</v>
      </c>
      <c r="O13956" s="289" t="s">
        <v>22256</v>
      </c>
      <c r="P13956" s="289" t="str">
        <f>VLOOKUP(CAT_Details[[#This Row],[Delivery Bp Customer Code]],Table6[],2,0)</f>
        <v>DX01-L5</v>
      </c>
    </row>
    <row r="13957" spans="1:16" x14ac:dyDescent="0.25">
      <c r="A13957" s="289" t="s">
        <v>74</v>
      </c>
      <c r="B13957">
        <v>1</v>
      </c>
      <c r="C13957">
        <v>450</v>
      </c>
      <c r="D13957">
        <v>0.5</v>
      </c>
      <c r="E13957" s="289" t="s">
        <v>30842</v>
      </c>
      <c r="F13957">
        <v>5017741849</v>
      </c>
      <c r="G13957" s="276">
        <v>45959</v>
      </c>
      <c r="H13957">
        <v>20251021830141</v>
      </c>
      <c r="I13957">
        <v>1.2</v>
      </c>
      <c r="J13957" s="289" t="s">
        <v>280</v>
      </c>
      <c r="K13957" s="289" t="s">
        <v>30843</v>
      </c>
      <c r="L13957" s="289" t="s">
        <v>275</v>
      </c>
      <c r="M13957" s="289" t="s">
        <v>31143</v>
      </c>
      <c r="N13957" s="289" t="s">
        <v>534</v>
      </c>
      <c r="O13957" s="289" t="s">
        <v>22256</v>
      </c>
      <c r="P13957" s="289" t="str">
        <f>VLOOKUP(CAT_Details[[#This Row],[Delivery Bp Customer Code]],Table6[],2,0)</f>
        <v>DX01-L5</v>
      </c>
    </row>
    <row r="13958" spans="1:16" x14ac:dyDescent="0.25">
      <c r="A13958" s="289" t="s">
        <v>74</v>
      </c>
      <c r="B13958">
        <v>2</v>
      </c>
      <c r="C13958">
        <v>13.2</v>
      </c>
      <c r="D13958">
        <v>0.11</v>
      </c>
      <c r="E13958" s="289" t="s">
        <v>30844</v>
      </c>
      <c r="F13958">
        <v>5017741900</v>
      </c>
      <c r="G13958" s="276">
        <v>45959</v>
      </c>
      <c r="H13958">
        <v>20251021830434</v>
      </c>
      <c r="I13958">
        <v>6.3E-2</v>
      </c>
      <c r="J13958" s="289" t="s">
        <v>345</v>
      </c>
      <c r="K13958" s="289" t="s">
        <v>30845</v>
      </c>
      <c r="L13958" s="289" t="s">
        <v>275</v>
      </c>
      <c r="M13958" s="289" t="s">
        <v>31212</v>
      </c>
      <c r="N13958" s="289" t="s">
        <v>371</v>
      </c>
      <c r="O13958" s="289" t="s">
        <v>22256</v>
      </c>
      <c r="P13958" s="289" t="str">
        <f>VLOOKUP(CAT_Details[[#This Row],[Delivery Bp Customer Code]],Table6[],2,0)</f>
        <v>DX01-L5</v>
      </c>
    </row>
    <row r="13959" spans="1:16" x14ac:dyDescent="0.25">
      <c r="A13959" s="289" t="s">
        <v>74</v>
      </c>
      <c r="B13959">
        <v>1</v>
      </c>
      <c r="C13959">
        <v>88</v>
      </c>
      <c r="D13959">
        <v>0.4</v>
      </c>
      <c r="E13959" s="289" t="s">
        <v>30844</v>
      </c>
      <c r="F13959">
        <v>5017741901</v>
      </c>
      <c r="G13959" s="276">
        <v>45959</v>
      </c>
      <c r="H13959">
        <v>20251021830508</v>
      </c>
      <c r="I13959">
        <v>0.67200000000000004</v>
      </c>
      <c r="J13959" s="289" t="s">
        <v>345</v>
      </c>
      <c r="K13959" s="289" t="s">
        <v>30846</v>
      </c>
      <c r="L13959" s="289" t="s">
        <v>275</v>
      </c>
      <c r="M13959" s="289" t="s">
        <v>31212</v>
      </c>
      <c r="N13959" s="289" t="s">
        <v>371</v>
      </c>
      <c r="O13959" s="289" t="s">
        <v>22256</v>
      </c>
      <c r="P13959" s="289" t="str">
        <f>VLOOKUP(CAT_Details[[#This Row],[Delivery Bp Customer Code]],Table6[],2,0)</f>
        <v>DX01-L5</v>
      </c>
    </row>
    <row r="13960" spans="1:16" x14ac:dyDescent="0.25">
      <c r="A13960" s="289" t="s">
        <v>74</v>
      </c>
      <c r="B13960">
        <v>16</v>
      </c>
      <c r="C13960">
        <v>1680</v>
      </c>
      <c r="D13960">
        <v>6.4</v>
      </c>
      <c r="E13960" s="289" t="s">
        <v>30855</v>
      </c>
      <c r="F13960">
        <v>5017742332</v>
      </c>
      <c r="G13960" s="276">
        <v>45959</v>
      </c>
      <c r="H13960">
        <v>20251020829796</v>
      </c>
      <c r="I13960">
        <v>18.431999999999999</v>
      </c>
      <c r="J13960" s="289" t="s">
        <v>345</v>
      </c>
      <c r="K13960" s="289" t="s">
        <v>30856</v>
      </c>
      <c r="L13960" s="289" t="s">
        <v>275</v>
      </c>
      <c r="M13960" s="289" t="s">
        <v>31306</v>
      </c>
      <c r="N13960" s="289" t="s">
        <v>512</v>
      </c>
      <c r="O13960" s="289" t="s">
        <v>22256</v>
      </c>
      <c r="P13960" s="289" t="str">
        <f>VLOOKUP(CAT_Details[[#This Row],[Delivery Bp Customer Code]],Table6[],2,0)</f>
        <v>DX01-L5</v>
      </c>
    </row>
    <row r="13961" spans="1:16" x14ac:dyDescent="0.25">
      <c r="A13961" s="289" t="s">
        <v>74</v>
      </c>
      <c r="B13961">
        <v>2</v>
      </c>
      <c r="C13961">
        <v>55</v>
      </c>
      <c r="D13961">
        <v>0.13</v>
      </c>
      <c r="E13961" s="289" t="s">
        <v>31064</v>
      </c>
      <c r="F13961">
        <v>5017756799</v>
      </c>
      <c r="G13961" s="276">
        <v>45959</v>
      </c>
      <c r="H13961">
        <v>20251022831556</v>
      </c>
      <c r="I13961">
        <v>0.108</v>
      </c>
      <c r="J13961" s="289" t="s">
        <v>350</v>
      </c>
      <c r="K13961" s="289" t="s">
        <v>31065</v>
      </c>
      <c r="L13961" s="289" t="s">
        <v>275</v>
      </c>
      <c r="M13961" s="289" t="s">
        <v>31141</v>
      </c>
      <c r="N13961" s="289" t="s">
        <v>360</v>
      </c>
      <c r="O13961" s="289" t="s">
        <v>22256</v>
      </c>
      <c r="P13961" s="289" t="str">
        <f>VLOOKUP(CAT_Details[[#This Row],[Delivery Bp Customer Code]],Table6[],2,0)</f>
        <v>DX01-L5</v>
      </c>
    </row>
    <row r="13962" spans="1:16" x14ac:dyDescent="0.25">
      <c r="A13962" s="289" t="s">
        <v>74</v>
      </c>
      <c r="B13962">
        <v>15</v>
      </c>
      <c r="C13962">
        <v>2466</v>
      </c>
      <c r="D13962">
        <v>6.8</v>
      </c>
      <c r="E13962" s="289" t="s">
        <v>31050</v>
      </c>
      <c r="F13962">
        <v>5017757387</v>
      </c>
      <c r="G13962" s="276">
        <v>45959</v>
      </c>
      <c r="H13962">
        <v>20251021830421</v>
      </c>
      <c r="I13962">
        <v>14.597</v>
      </c>
      <c r="J13962" s="289" t="s">
        <v>350</v>
      </c>
      <c r="K13962" s="289" t="s">
        <v>31075</v>
      </c>
      <c r="L13962" s="289" t="s">
        <v>275</v>
      </c>
      <c r="M13962" s="289" t="s">
        <v>31250</v>
      </c>
      <c r="N13962" s="289" t="s">
        <v>357</v>
      </c>
      <c r="O13962" s="289" t="s">
        <v>22256</v>
      </c>
      <c r="P13962" s="289" t="str">
        <f>VLOOKUP(CAT_Details[[#This Row],[Delivery Bp Customer Code]],Table6[],2,0)</f>
        <v>DX01-L5</v>
      </c>
    </row>
    <row r="13963" spans="1:16" x14ac:dyDescent="0.25">
      <c r="A13963" s="289" t="s">
        <v>74</v>
      </c>
      <c r="B13963">
        <v>39</v>
      </c>
      <c r="C13963">
        <v>7686</v>
      </c>
      <c r="D13963">
        <v>19.52</v>
      </c>
      <c r="E13963" s="289" t="s">
        <v>31086</v>
      </c>
      <c r="F13963">
        <v>5017772754</v>
      </c>
      <c r="G13963" s="276">
        <v>45959</v>
      </c>
      <c r="H13963">
        <v>20251022831570</v>
      </c>
      <c r="I13963">
        <v>46.847000000000001</v>
      </c>
      <c r="J13963" s="289" t="s">
        <v>350</v>
      </c>
      <c r="K13963" s="289" t="s">
        <v>31087</v>
      </c>
      <c r="L13963" s="289" t="s">
        <v>275</v>
      </c>
      <c r="M13963" s="289" t="s">
        <v>31162</v>
      </c>
      <c r="N13963" s="289" t="s">
        <v>16421</v>
      </c>
      <c r="O13963" s="289" t="s">
        <v>22256</v>
      </c>
      <c r="P13963" s="289" t="str">
        <f>VLOOKUP(CAT_Details[[#This Row],[Delivery Bp Customer Code]],Table6[],2,0)</f>
        <v>DX01-L5</v>
      </c>
    </row>
    <row r="13964" spans="1:16" x14ac:dyDescent="0.25">
      <c r="A13964" s="289" t="s">
        <v>74</v>
      </c>
      <c r="B13964">
        <v>4</v>
      </c>
      <c r="C13964">
        <v>178.14</v>
      </c>
      <c r="D13964">
        <v>1.52</v>
      </c>
      <c r="E13964" s="289" t="s">
        <v>31323</v>
      </c>
      <c r="F13964">
        <v>5017788124</v>
      </c>
      <c r="G13964" s="276">
        <v>45959</v>
      </c>
      <c r="H13964">
        <v>20251024833690</v>
      </c>
      <c r="I13964">
        <v>3.278</v>
      </c>
      <c r="J13964" s="289" t="s">
        <v>273</v>
      </c>
      <c r="K13964" s="289" t="s">
        <v>31324</v>
      </c>
      <c r="L13964" s="289" t="s">
        <v>275</v>
      </c>
      <c r="M13964" s="289" t="s">
        <v>31149</v>
      </c>
      <c r="N13964" s="289" t="s">
        <v>519</v>
      </c>
      <c r="O13964" s="289" t="s">
        <v>22256</v>
      </c>
      <c r="P13964" s="289" t="str">
        <f>VLOOKUP(CAT_Details[[#This Row],[Delivery Bp Customer Code]],Table6[],2,0)</f>
        <v>DX01-L5</v>
      </c>
    </row>
    <row r="13965" spans="1:16" x14ac:dyDescent="0.25">
      <c r="A13965" s="289" t="s">
        <v>74</v>
      </c>
      <c r="B13965">
        <v>4</v>
      </c>
      <c r="C13965">
        <v>607.30999999999995</v>
      </c>
      <c r="D13965">
        <v>1.48</v>
      </c>
      <c r="E13965" s="289" t="s">
        <v>31323</v>
      </c>
      <c r="F13965">
        <v>5017788125</v>
      </c>
      <c r="G13965" s="276">
        <v>45959</v>
      </c>
      <c r="H13965">
        <v>20251024833678</v>
      </c>
      <c r="I13965">
        <v>3.1320000000000001</v>
      </c>
      <c r="J13965" s="289" t="s">
        <v>273</v>
      </c>
      <c r="K13965" s="289" t="s">
        <v>31325</v>
      </c>
      <c r="L13965" s="289" t="s">
        <v>275</v>
      </c>
      <c r="M13965" s="289" t="s">
        <v>31149</v>
      </c>
      <c r="N13965" s="289" t="s">
        <v>519</v>
      </c>
      <c r="O13965" s="289" t="s">
        <v>22256</v>
      </c>
      <c r="P13965" s="289" t="str">
        <f>VLOOKUP(CAT_Details[[#This Row],[Delivery Bp Customer Code]],Table6[],2,0)</f>
        <v>DX01-L5</v>
      </c>
    </row>
    <row r="13966" spans="1:16" x14ac:dyDescent="0.25">
      <c r="A13966" s="289" t="s">
        <v>521</v>
      </c>
      <c r="B13966">
        <v>1</v>
      </c>
      <c r="C13966">
        <v>742</v>
      </c>
      <c r="D13966">
        <v>0.46</v>
      </c>
      <c r="E13966" s="289" t="s">
        <v>30866</v>
      </c>
      <c r="F13966">
        <v>5017724997</v>
      </c>
      <c r="G13966" s="276">
        <v>45959</v>
      </c>
      <c r="H13966">
        <v>20251016827264</v>
      </c>
      <c r="I13966">
        <v>1.0409999999999999</v>
      </c>
      <c r="J13966" s="289" t="s">
        <v>294</v>
      </c>
      <c r="K13966" s="289" t="s">
        <v>30867</v>
      </c>
      <c r="L13966" s="289" t="s">
        <v>275</v>
      </c>
      <c r="M13966" s="289" t="s">
        <v>31247</v>
      </c>
      <c r="N13966" s="289" t="s">
        <v>3907</v>
      </c>
      <c r="O13966" s="289" t="s">
        <v>16307</v>
      </c>
      <c r="P13966" s="289" t="str">
        <f>VLOOKUP(CAT_Details[[#This Row],[Delivery Bp Customer Code]],Table6[],2,0)</f>
        <v>DX01</v>
      </c>
    </row>
    <row r="13967" spans="1:16" x14ac:dyDescent="0.25">
      <c r="A13967" s="289" t="s">
        <v>521</v>
      </c>
      <c r="B13967">
        <v>1</v>
      </c>
      <c r="C13967">
        <v>900</v>
      </c>
      <c r="D13967">
        <v>0.46</v>
      </c>
      <c r="E13967" s="289" t="s">
        <v>30866</v>
      </c>
      <c r="F13967">
        <v>5017725000</v>
      </c>
      <c r="G13967" s="276">
        <v>45959</v>
      </c>
      <c r="H13967">
        <v>20251016827259</v>
      </c>
      <c r="I13967">
        <v>1.206</v>
      </c>
      <c r="J13967" s="289" t="s">
        <v>294</v>
      </c>
      <c r="K13967" s="289" t="s">
        <v>30868</v>
      </c>
      <c r="L13967" s="289" t="s">
        <v>275</v>
      </c>
      <c r="M13967" s="289" t="s">
        <v>31247</v>
      </c>
      <c r="N13967" s="289" t="s">
        <v>3907</v>
      </c>
      <c r="O13967" s="289" t="s">
        <v>16307</v>
      </c>
      <c r="P13967" s="289" t="str">
        <f>VLOOKUP(CAT_Details[[#This Row],[Delivery Bp Customer Code]],Table6[],2,0)</f>
        <v>DX01</v>
      </c>
    </row>
    <row r="13968" spans="1:16" x14ac:dyDescent="0.25">
      <c r="A13968" s="289" t="s">
        <v>521</v>
      </c>
      <c r="B13968">
        <v>2</v>
      </c>
      <c r="C13968">
        <v>909</v>
      </c>
      <c r="D13968">
        <v>0.92</v>
      </c>
      <c r="E13968" s="289" t="s">
        <v>30866</v>
      </c>
      <c r="F13968">
        <v>5017725003</v>
      </c>
      <c r="G13968" s="276">
        <v>45959</v>
      </c>
      <c r="H13968">
        <v>20251016827267</v>
      </c>
      <c r="I13968">
        <v>1.4139999999999999</v>
      </c>
      <c r="J13968" s="289" t="s">
        <v>294</v>
      </c>
      <c r="K13968" s="289" t="s">
        <v>30869</v>
      </c>
      <c r="L13968" s="289" t="s">
        <v>275</v>
      </c>
      <c r="M13968" s="289" t="s">
        <v>31247</v>
      </c>
      <c r="N13968" s="289" t="s">
        <v>3907</v>
      </c>
      <c r="O13968" s="289" t="s">
        <v>16307</v>
      </c>
      <c r="P13968" s="289" t="str">
        <f>VLOOKUP(CAT_Details[[#This Row],[Delivery Bp Customer Code]],Table6[],2,0)</f>
        <v>DX01</v>
      </c>
    </row>
    <row r="13969" spans="1:16" x14ac:dyDescent="0.25">
      <c r="A13969" s="289" t="s">
        <v>521</v>
      </c>
      <c r="B13969">
        <v>2</v>
      </c>
      <c r="C13969">
        <v>100</v>
      </c>
      <c r="D13969">
        <v>0.4</v>
      </c>
      <c r="E13969" s="289" t="s">
        <v>30870</v>
      </c>
      <c r="F13969">
        <v>5017725338</v>
      </c>
      <c r="G13969" s="276">
        <v>45959</v>
      </c>
      <c r="H13969">
        <v>20251017828469</v>
      </c>
      <c r="I13969">
        <v>0.28799999999999998</v>
      </c>
      <c r="J13969" s="289" t="s">
        <v>438</v>
      </c>
      <c r="K13969" s="289" t="s">
        <v>30871</v>
      </c>
      <c r="L13969" s="289" t="s">
        <v>275</v>
      </c>
      <c r="M13969" s="289" t="s">
        <v>31213</v>
      </c>
      <c r="N13969" s="289" t="s">
        <v>3360</v>
      </c>
      <c r="O13969" s="289" t="s">
        <v>16307</v>
      </c>
      <c r="P13969" s="289" t="str">
        <f>VLOOKUP(CAT_Details[[#This Row],[Delivery Bp Customer Code]],Table6[],2,0)</f>
        <v>DX01</v>
      </c>
    </row>
    <row r="13970" spans="1:16" x14ac:dyDescent="0.25">
      <c r="A13970" s="289" t="s">
        <v>272</v>
      </c>
      <c r="B13970">
        <v>5</v>
      </c>
      <c r="C13970">
        <v>2775</v>
      </c>
      <c r="D13970">
        <v>4</v>
      </c>
      <c r="E13970" s="289" t="s">
        <v>30610</v>
      </c>
      <c r="F13970">
        <v>5017694781</v>
      </c>
      <c r="G13970" s="276">
        <v>45959</v>
      </c>
      <c r="H13970">
        <v>20251016827229</v>
      </c>
      <c r="I13970">
        <v>16.32</v>
      </c>
      <c r="J13970" s="289" t="s">
        <v>401</v>
      </c>
      <c r="K13970" s="289" t="s">
        <v>30611</v>
      </c>
      <c r="L13970" s="289" t="s">
        <v>275</v>
      </c>
      <c r="M13970" s="289" t="s">
        <v>30633</v>
      </c>
      <c r="N13970" s="289" t="s">
        <v>30612</v>
      </c>
      <c r="O13970" s="289" t="s">
        <v>277</v>
      </c>
      <c r="P13970" s="289" t="str">
        <f>VLOOKUP(CAT_Details[[#This Row],[Delivery Bp Customer Code]],Table6[],2,0)</f>
        <v>U2-L5</v>
      </c>
    </row>
    <row r="13971" spans="1:16" x14ac:dyDescent="0.25">
      <c r="A13971" s="289" t="s">
        <v>272</v>
      </c>
      <c r="B13971">
        <v>1</v>
      </c>
      <c r="C13971">
        <v>45</v>
      </c>
      <c r="D13971">
        <v>0.4</v>
      </c>
      <c r="E13971" s="289" t="s">
        <v>30884</v>
      </c>
      <c r="F13971">
        <v>5017741562</v>
      </c>
      <c r="G13971" s="276">
        <v>45959</v>
      </c>
      <c r="H13971">
        <v>20251016827205</v>
      </c>
      <c r="I13971">
        <v>0.76800000000000002</v>
      </c>
      <c r="J13971" s="289" t="s">
        <v>345</v>
      </c>
      <c r="K13971" s="289" t="s">
        <v>30885</v>
      </c>
      <c r="L13971" s="289" t="s">
        <v>275</v>
      </c>
      <c r="M13971" s="289" t="s">
        <v>31212</v>
      </c>
      <c r="N13971" s="289" t="s">
        <v>2014</v>
      </c>
      <c r="O13971" s="289" t="s">
        <v>277</v>
      </c>
      <c r="P13971" s="289" t="str">
        <f>VLOOKUP(CAT_Details[[#This Row],[Delivery Bp Customer Code]],Table6[],2,0)</f>
        <v>U2-L5</v>
      </c>
    </row>
    <row r="13972" spans="1:16" x14ac:dyDescent="0.25">
      <c r="A13972" s="289" t="s">
        <v>272</v>
      </c>
      <c r="B13972">
        <v>19</v>
      </c>
      <c r="C13972">
        <v>1710</v>
      </c>
      <c r="D13972">
        <v>7.6</v>
      </c>
      <c r="E13972" s="289" t="s">
        <v>31098</v>
      </c>
      <c r="F13972">
        <v>5017757906</v>
      </c>
      <c r="G13972" s="276">
        <v>45959</v>
      </c>
      <c r="H13972">
        <v>20251021830326</v>
      </c>
      <c r="I13972">
        <v>13.68</v>
      </c>
      <c r="J13972" s="289" t="s">
        <v>350</v>
      </c>
      <c r="K13972" s="289" t="s">
        <v>31099</v>
      </c>
      <c r="L13972" s="289" t="s">
        <v>275</v>
      </c>
      <c r="M13972" s="289" t="s">
        <v>31141</v>
      </c>
      <c r="N13972" s="289" t="s">
        <v>846</v>
      </c>
      <c r="O13972" s="289" t="s">
        <v>277</v>
      </c>
      <c r="P13972" s="289" t="str">
        <f>VLOOKUP(CAT_Details[[#This Row],[Delivery Bp Customer Code]],Table6[],2,0)</f>
        <v>U2-L5</v>
      </c>
    </row>
    <row r="13973" spans="1:16" x14ac:dyDescent="0.25">
      <c r="A13973" s="289" t="s">
        <v>272</v>
      </c>
      <c r="B13973">
        <v>15</v>
      </c>
      <c r="C13973">
        <v>5967.6</v>
      </c>
      <c r="D13973">
        <v>6</v>
      </c>
      <c r="E13973" s="289" t="s">
        <v>31100</v>
      </c>
      <c r="F13973">
        <v>5017758038</v>
      </c>
      <c r="G13973" s="276">
        <v>45959</v>
      </c>
      <c r="H13973">
        <v>20251022831498</v>
      </c>
      <c r="I13973">
        <v>8.2080000000000002</v>
      </c>
      <c r="J13973" s="289" t="s">
        <v>350</v>
      </c>
      <c r="K13973" s="289" t="s">
        <v>31101</v>
      </c>
      <c r="L13973" s="289" t="s">
        <v>275</v>
      </c>
      <c r="M13973" s="289" t="s">
        <v>31166</v>
      </c>
      <c r="N13973" s="289" t="s">
        <v>30878</v>
      </c>
      <c r="O13973" s="289" t="s">
        <v>277</v>
      </c>
      <c r="P13973" s="289" t="str">
        <f>VLOOKUP(CAT_Details[[#This Row],[Delivery Bp Customer Code]],Table6[],2,0)</f>
        <v>U2-L5</v>
      </c>
    </row>
    <row r="13974" spans="1:16" x14ac:dyDescent="0.25">
      <c r="A13974" s="289" t="s">
        <v>4794</v>
      </c>
      <c r="B13974">
        <v>23</v>
      </c>
      <c r="C13974">
        <v>2178.64</v>
      </c>
      <c r="D13974">
        <v>11.6</v>
      </c>
      <c r="E13974" s="289" t="s">
        <v>31374</v>
      </c>
      <c r="F13974">
        <v>5017787772</v>
      </c>
      <c r="G13974" s="276">
        <v>45959</v>
      </c>
      <c r="H13974">
        <v>20251024833670</v>
      </c>
      <c r="I13974">
        <v>27.744</v>
      </c>
      <c r="J13974" s="289" t="s">
        <v>273</v>
      </c>
      <c r="K13974" s="289" t="s">
        <v>31375</v>
      </c>
      <c r="L13974" s="289" t="s">
        <v>275</v>
      </c>
      <c r="M13974" s="289" t="s">
        <v>31149</v>
      </c>
      <c r="N13974" s="289" t="s">
        <v>519</v>
      </c>
      <c r="O13974" s="289" t="s">
        <v>4798</v>
      </c>
      <c r="P13974" s="289" t="str">
        <f>VLOOKUP(CAT_Details[[#This Row],[Delivery Bp Customer Code]],Table6[],2,0)</f>
        <v>MY02</v>
      </c>
    </row>
    <row r="13975" spans="1:16" x14ac:dyDescent="0.25">
      <c r="A13975" s="289" t="s">
        <v>5576</v>
      </c>
      <c r="B13975">
        <v>8</v>
      </c>
      <c r="C13975">
        <v>4138</v>
      </c>
      <c r="D13975">
        <v>4.46</v>
      </c>
      <c r="E13975" s="289" t="s">
        <v>31130</v>
      </c>
      <c r="F13975">
        <v>5017758031</v>
      </c>
      <c r="G13975" s="276">
        <v>45959</v>
      </c>
      <c r="H13975">
        <v>20251021830396</v>
      </c>
      <c r="I13975">
        <v>7.9880000000000004</v>
      </c>
      <c r="J13975" s="289" t="s">
        <v>350</v>
      </c>
      <c r="K13975" s="289" t="s">
        <v>31131</v>
      </c>
      <c r="L13975" s="289" t="s">
        <v>275</v>
      </c>
      <c r="M13975" s="289" t="s">
        <v>31166</v>
      </c>
      <c r="N13975" s="289" t="s">
        <v>16206</v>
      </c>
      <c r="O13975" s="289" t="s">
        <v>15996</v>
      </c>
      <c r="P13975" s="289" t="str">
        <f>VLOOKUP(CAT_Details[[#This Row],[Delivery Bp Customer Code]],Table6[],2,0)</f>
        <v>ES01</v>
      </c>
    </row>
    <row r="13976" spans="1:16" x14ac:dyDescent="0.25">
      <c r="A13976" s="289" t="s">
        <v>278</v>
      </c>
      <c r="B13976">
        <v>3</v>
      </c>
      <c r="C13976">
        <v>966</v>
      </c>
      <c r="D13976">
        <v>1.2</v>
      </c>
      <c r="E13976" s="289" t="s">
        <v>30640</v>
      </c>
      <c r="F13976">
        <v>5017725123</v>
      </c>
      <c r="G13976" s="276">
        <v>45960</v>
      </c>
      <c r="H13976">
        <v>20251020829611</v>
      </c>
      <c r="I13976">
        <v>2.88</v>
      </c>
      <c r="J13976" s="289" t="s">
        <v>317</v>
      </c>
      <c r="K13976" s="289" t="s">
        <v>30641</v>
      </c>
      <c r="L13976" s="289" t="s">
        <v>275</v>
      </c>
      <c r="M13976" s="289" t="s">
        <v>31918</v>
      </c>
      <c r="N13976" s="289" t="s">
        <v>16210</v>
      </c>
      <c r="O13976" s="289" t="s">
        <v>498</v>
      </c>
      <c r="P13976" s="289" t="str">
        <f>VLOOKUP(CAT_Details[[#This Row],[Delivery Bp Customer Code]],Table6[],2,0)</f>
        <v>DK-BM01</v>
      </c>
    </row>
    <row r="13977" spans="1:16" x14ac:dyDescent="0.25">
      <c r="A13977" s="289" t="s">
        <v>278</v>
      </c>
      <c r="B13977">
        <v>18</v>
      </c>
      <c r="C13977">
        <v>6028.45</v>
      </c>
      <c r="D13977">
        <v>6.04</v>
      </c>
      <c r="E13977" s="289" t="s">
        <v>30923</v>
      </c>
      <c r="F13977">
        <v>5017772389</v>
      </c>
      <c r="G13977" s="276">
        <v>45960</v>
      </c>
      <c r="H13977">
        <v>20251022831157</v>
      </c>
      <c r="I13977">
        <v>8.4610000000000003</v>
      </c>
      <c r="J13977" s="289" t="s">
        <v>280</v>
      </c>
      <c r="K13977" s="289" t="s">
        <v>30924</v>
      </c>
      <c r="L13977" s="289" t="s">
        <v>275</v>
      </c>
      <c r="M13977" s="289" t="s">
        <v>31378</v>
      </c>
      <c r="N13977" s="289" t="s">
        <v>23070</v>
      </c>
      <c r="O13977" s="289" t="s">
        <v>498</v>
      </c>
      <c r="P13977" s="289" t="str">
        <f>VLOOKUP(CAT_Details[[#This Row],[Delivery Bp Customer Code]],Table6[],2,0)</f>
        <v>DK-BM01</v>
      </c>
    </row>
    <row r="13978" spans="1:16" x14ac:dyDescent="0.25">
      <c r="A13978" s="289" t="s">
        <v>278</v>
      </c>
      <c r="B13978">
        <v>1</v>
      </c>
      <c r="C13978">
        <v>718.75</v>
      </c>
      <c r="D13978">
        <v>0.4</v>
      </c>
      <c r="E13978" s="289" t="s">
        <v>30927</v>
      </c>
      <c r="F13978">
        <v>5017772513</v>
      </c>
      <c r="G13978" s="276">
        <v>45960</v>
      </c>
      <c r="H13978">
        <v>20251023832784</v>
      </c>
      <c r="I13978">
        <v>0.96</v>
      </c>
      <c r="J13978" s="289" t="s">
        <v>280</v>
      </c>
      <c r="K13978" s="289" t="s">
        <v>30928</v>
      </c>
      <c r="L13978" s="289" t="s">
        <v>275</v>
      </c>
      <c r="M13978" s="289" t="s">
        <v>31379</v>
      </c>
      <c r="N13978" s="289" t="s">
        <v>30929</v>
      </c>
      <c r="O13978" s="289" t="s">
        <v>498</v>
      </c>
      <c r="P13978" s="289" t="str">
        <f>VLOOKUP(CAT_Details[[#This Row],[Delivery Bp Customer Code]],Table6[],2,0)</f>
        <v>DK-BM01</v>
      </c>
    </row>
    <row r="13979" spans="1:16" x14ac:dyDescent="0.25">
      <c r="A13979" s="289" t="s">
        <v>278</v>
      </c>
      <c r="B13979">
        <v>16</v>
      </c>
      <c r="C13979">
        <v>4296</v>
      </c>
      <c r="D13979">
        <v>6.96</v>
      </c>
      <c r="E13979" s="289" t="s">
        <v>30932</v>
      </c>
      <c r="F13979">
        <v>5017772522</v>
      </c>
      <c r="G13979" s="276">
        <v>45960</v>
      </c>
      <c r="H13979">
        <v>20251023832695</v>
      </c>
      <c r="I13979">
        <v>16.164999999999999</v>
      </c>
      <c r="J13979" s="289" t="s">
        <v>350</v>
      </c>
      <c r="K13979" s="289" t="s">
        <v>30933</v>
      </c>
      <c r="L13979" s="289" t="s">
        <v>275</v>
      </c>
      <c r="M13979" s="289" t="s">
        <v>31380</v>
      </c>
      <c r="N13979" s="289" t="s">
        <v>22920</v>
      </c>
      <c r="O13979" s="289" t="s">
        <v>498</v>
      </c>
      <c r="P13979" s="289" t="str">
        <f>VLOOKUP(CAT_Details[[#This Row],[Delivery Bp Customer Code]],Table6[],2,0)</f>
        <v>DK-BM01</v>
      </c>
    </row>
    <row r="13980" spans="1:16" x14ac:dyDescent="0.25">
      <c r="A13980" s="289" t="s">
        <v>278</v>
      </c>
      <c r="B13980">
        <v>1</v>
      </c>
      <c r="C13980">
        <v>160</v>
      </c>
      <c r="D13980">
        <v>0.4</v>
      </c>
      <c r="E13980" s="289" t="s">
        <v>30934</v>
      </c>
      <c r="F13980">
        <v>5017772564</v>
      </c>
      <c r="G13980" s="276">
        <v>45960</v>
      </c>
      <c r="H13980">
        <v>20251022831400</v>
      </c>
      <c r="I13980">
        <v>0.96</v>
      </c>
      <c r="J13980" s="289" t="s">
        <v>280</v>
      </c>
      <c r="K13980" s="289" t="s">
        <v>30935</v>
      </c>
      <c r="L13980" s="289" t="s">
        <v>275</v>
      </c>
      <c r="M13980" s="289" t="s">
        <v>31378</v>
      </c>
      <c r="N13980" s="289" t="s">
        <v>30382</v>
      </c>
      <c r="O13980" s="289" t="s">
        <v>498</v>
      </c>
      <c r="P13980" s="289" t="str">
        <f>VLOOKUP(CAT_Details[[#This Row],[Delivery Bp Customer Code]],Table6[],2,0)</f>
        <v>DK-BM01</v>
      </c>
    </row>
    <row r="13981" spans="1:16" x14ac:dyDescent="0.25">
      <c r="A13981" s="289" t="s">
        <v>278</v>
      </c>
      <c r="B13981">
        <v>1</v>
      </c>
      <c r="C13981">
        <v>333</v>
      </c>
      <c r="D13981">
        <v>0.4</v>
      </c>
      <c r="E13981" s="289" t="s">
        <v>31152</v>
      </c>
      <c r="F13981">
        <v>5017803206</v>
      </c>
      <c r="G13981" s="276">
        <v>45960</v>
      </c>
      <c r="H13981">
        <v>20251024834028</v>
      </c>
      <c r="I13981">
        <v>0.57599999999999996</v>
      </c>
      <c r="J13981" s="289" t="s">
        <v>273</v>
      </c>
      <c r="K13981" s="289" t="s">
        <v>31153</v>
      </c>
      <c r="L13981" s="289" t="s">
        <v>275</v>
      </c>
      <c r="M13981" s="289" t="s">
        <v>31537</v>
      </c>
      <c r="N13981" s="289" t="s">
        <v>1011</v>
      </c>
      <c r="O13981" s="289" t="s">
        <v>498</v>
      </c>
      <c r="P13981" s="289" t="str">
        <f>VLOOKUP(CAT_Details[[#This Row],[Delivery Bp Customer Code]],Table6[],2,0)</f>
        <v>DK-BM01</v>
      </c>
    </row>
    <row r="13982" spans="1:16" x14ac:dyDescent="0.25">
      <c r="A13982" s="289" t="s">
        <v>278</v>
      </c>
      <c r="B13982">
        <v>2</v>
      </c>
      <c r="C13982">
        <v>1016</v>
      </c>
      <c r="D13982">
        <v>0.8</v>
      </c>
      <c r="E13982" s="289" t="s">
        <v>31156</v>
      </c>
      <c r="F13982">
        <v>5017803316</v>
      </c>
      <c r="G13982" s="276">
        <v>45960</v>
      </c>
      <c r="H13982">
        <v>20251023832737</v>
      </c>
      <c r="I13982">
        <v>1.92</v>
      </c>
      <c r="J13982" s="289" t="s">
        <v>273</v>
      </c>
      <c r="K13982" s="289" t="s">
        <v>31157</v>
      </c>
      <c r="L13982" s="289" t="s">
        <v>275</v>
      </c>
      <c r="M13982" s="289" t="s">
        <v>31537</v>
      </c>
      <c r="N13982" s="289" t="s">
        <v>22363</v>
      </c>
      <c r="O13982" s="289" t="s">
        <v>498</v>
      </c>
      <c r="P13982" s="289" t="str">
        <f>VLOOKUP(CAT_Details[[#This Row],[Delivery Bp Customer Code]],Table6[],2,0)</f>
        <v>DK-BM01</v>
      </c>
    </row>
    <row r="13983" spans="1:16" x14ac:dyDescent="0.25">
      <c r="A13983" s="289" t="s">
        <v>75</v>
      </c>
      <c r="B13983">
        <v>1</v>
      </c>
      <c r="C13983">
        <v>50</v>
      </c>
      <c r="D13983">
        <v>0.2</v>
      </c>
      <c r="E13983" s="289" t="s">
        <v>30959</v>
      </c>
      <c r="F13983">
        <v>5017757311</v>
      </c>
      <c r="G13983" s="276">
        <v>45960</v>
      </c>
      <c r="H13983">
        <v>20251020829660</v>
      </c>
      <c r="I13983">
        <v>0.33600000000000002</v>
      </c>
      <c r="J13983" s="289" t="s">
        <v>324</v>
      </c>
      <c r="K13983" s="289" t="s">
        <v>30960</v>
      </c>
      <c r="L13983" s="289" t="s">
        <v>275</v>
      </c>
      <c r="M13983" s="289" t="s">
        <v>31411</v>
      </c>
      <c r="N13983" s="289" t="s">
        <v>562</v>
      </c>
      <c r="O13983" s="289" t="s">
        <v>2173</v>
      </c>
      <c r="P13983" s="289" t="str">
        <f>VLOOKUP(CAT_Details[[#This Row],[Delivery Bp Customer Code]],Table6[],2,0)</f>
        <v>OYL1</v>
      </c>
    </row>
    <row r="13984" spans="1:16" x14ac:dyDescent="0.25">
      <c r="A13984" s="289" t="s">
        <v>75</v>
      </c>
      <c r="B13984">
        <v>1</v>
      </c>
      <c r="C13984">
        <v>16</v>
      </c>
      <c r="D13984">
        <v>0.05</v>
      </c>
      <c r="E13984" s="289" t="s">
        <v>30961</v>
      </c>
      <c r="F13984">
        <v>5017757435</v>
      </c>
      <c r="G13984" s="276">
        <v>45960</v>
      </c>
      <c r="H13984">
        <v>20251021830999</v>
      </c>
      <c r="I13984">
        <v>3.5999999999999997E-2</v>
      </c>
      <c r="J13984" s="289" t="s">
        <v>324</v>
      </c>
      <c r="K13984" s="289" t="s">
        <v>30962</v>
      </c>
      <c r="L13984" s="289" t="s">
        <v>275</v>
      </c>
      <c r="M13984" s="289" t="s">
        <v>31139</v>
      </c>
      <c r="N13984" s="289" t="s">
        <v>2727</v>
      </c>
      <c r="O13984" s="289" t="s">
        <v>2173</v>
      </c>
      <c r="P13984" s="289" t="str">
        <f>VLOOKUP(CAT_Details[[#This Row],[Delivery Bp Customer Code]],Table6[],2,0)</f>
        <v>OYL1</v>
      </c>
    </row>
    <row r="13985" spans="1:16" x14ac:dyDescent="0.25">
      <c r="A13985" s="289" t="s">
        <v>75</v>
      </c>
      <c r="B13985">
        <v>1</v>
      </c>
      <c r="C13985">
        <v>144</v>
      </c>
      <c r="D13985">
        <v>0.4</v>
      </c>
      <c r="E13985" s="289" t="s">
        <v>30961</v>
      </c>
      <c r="F13985">
        <v>5017757436</v>
      </c>
      <c r="G13985" s="276">
        <v>45960</v>
      </c>
      <c r="H13985">
        <v>20251021830995</v>
      </c>
      <c r="I13985">
        <v>0.96</v>
      </c>
      <c r="J13985" s="289" t="s">
        <v>324</v>
      </c>
      <c r="K13985" s="289" t="s">
        <v>30963</v>
      </c>
      <c r="L13985" s="289" t="s">
        <v>275</v>
      </c>
      <c r="M13985" s="289" t="s">
        <v>31139</v>
      </c>
      <c r="N13985" s="289" t="s">
        <v>2727</v>
      </c>
      <c r="O13985" s="289" t="s">
        <v>2173</v>
      </c>
      <c r="P13985" s="289" t="str">
        <f>VLOOKUP(CAT_Details[[#This Row],[Delivery Bp Customer Code]],Table6[],2,0)</f>
        <v>OYL1</v>
      </c>
    </row>
    <row r="13986" spans="1:16" x14ac:dyDescent="0.25">
      <c r="A13986" s="289" t="s">
        <v>75</v>
      </c>
      <c r="B13986">
        <v>5</v>
      </c>
      <c r="C13986">
        <v>48</v>
      </c>
      <c r="D13986">
        <v>0.28999999999999998</v>
      </c>
      <c r="E13986" s="289" t="s">
        <v>30968</v>
      </c>
      <c r="F13986">
        <v>5017772183</v>
      </c>
      <c r="G13986" s="276">
        <v>45960</v>
      </c>
      <c r="H13986">
        <v>20251022831223</v>
      </c>
      <c r="I13986">
        <v>0.13900000000000001</v>
      </c>
      <c r="J13986" s="289" t="s">
        <v>350</v>
      </c>
      <c r="K13986" s="289" t="s">
        <v>30969</v>
      </c>
      <c r="L13986" s="289" t="s">
        <v>275</v>
      </c>
      <c r="M13986" s="289" t="s">
        <v>31166</v>
      </c>
      <c r="N13986" s="289" t="s">
        <v>15910</v>
      </c>
      <c r="O13986" s="289" t="s">
        <v>2173</v>
      </c>
      <c r="P13986" s="289" t="str">
        <f>VLOOKUP(CAT_Details[[#This Row],[Delivery Bp Customer Code]],Table6[],2,0)</f>
        <v>OYL1</v>
      </c>
    </row>
    <row r="13987" spans="1:16" x14ac:dyDescent="0.25">
      <c r="A13987" s="289" t="s">
        <v>75</v>
      </c>
      <c r="B13987">
        <v>9</v>
      </c>
      <c r="C13987">
        <v>4</v>
      </c>
      <c r="D13987">
        <v>0.15</v>
      </c>
      <c r="E13987" s="289" t="s">
        <v>30968</v>
      </c>
      <c r="F13987">
        <v>5017772184</v>
      </c>
      <c r="G13987" s="276">
        <v>45960</v>
      </c>
      <c r="H13987">
        <v>20251022831884</v>
      </c>
      <c r="I13987">
        <v>4.7E-2</v>
      </c>
      <c r="J13987" s="289" t="s">
        <v>350</v>
      </c>
      <c r="K13987" s="289" t="s">
        <v>30970</v>
      </c>
      <c r="L13987" s="289" t="s">
        <v>275</v>
      </c>
      <c r="M13987" s="289" t="s">
        <v>31166</v>
      </c>
      <c r="N13987" s="289" t="s">
        <v>15910</v>
      </c>
      <c r="O13987" s="289" t="s">
        <v>2173</v>
      </c>
      <c r="P13987" s="289" t="str">
        <f>VLOOKUP(CAT_Details[[#This Row],[Delivery Bp Customer Code]],Table6[],2,0)</f>
        <v>OYL1</v>
      </c>
    </row>
    <row r="13988" spans="1:16" x14ac:dyDescent="0.25">
      <c r="A13988" s="289" t="s">
        <v>75</v>
      </c>
      <c r="B13988">
        <v>5</v>
      </c>
      <c r="C13988">
        <v>1000</v>
      </c>
      <c r="D13988">
        <v>2</v>
      </c>
      <c r="E13988" s="289" t="s">
        <v>30975</v>
      </c>
      <c r="F13988">
        <v>5017772723</v>
      </c>
      <c r="G13988" s="276">
        <v>45960</v>
      </c>
      <c r="H13988">
        <v>20251021830244</v>
      </c>
      <c r="I13988">
        <v>2.3519999999999999</v>
      </c>
      <c r="J13988" s="289" t="s">
        <v>324</v>
      </c>
      <c r="K13988" s="289" t="s">
        <v>30976</v>
      </c>
      <c r="L13988" s="289" t="s">
        <v>275</v>
      </c>
      <c r="M13988" s="289" t="s">
        <v>31536</v>
      </c>
      <c r="N13988" s="289" t="s">
        <v>23006</v>
      </c>
      <c r="O13988" s="289" t="s">
        <v>2173</v>
      </c>
      <c r="P13988" s="289" t="str">
        <f>VLOOKUP(CAT_Details[[#This Row],[Delivery Bp Customer Code]],Table6[],2,0)</f>
        <v>OYL1</v>
      </c>
    </row>
    <row r="13989" spans="1:16" x14ac:dyDescent="0.25">
      <c r="A13989" s="289" t="s">
        <v>75</v>
      </c>
      <c r="B13989">
        <v>1</v>
      </c>
      <c r="C13989">
        <v>40</v>
      </c>
      <c r="D13989">
        <v>0.2</v>
      </c>
      <c r="E13989" s="289" t="s">
        <v>30981</v>
      </c>
      <c r="F13989">
        <v>5017772849</v>
      </c>
      <c r="G13989" s="276">
        <v>45960</v>
      </c>
      <c r="H13989">
        <v>20251023832796</v>
      </c>
      <c r="I13989">
        <v>0.25900000000000001</v>
      </c>
      <c r="J13989" s="289" t="s">
        <v>350</v>
      </c>
      <c r="K13989" s="289" t="s">
        <v>30982</v>
      </c>
      <c r="L13989" s="289" t="s">
        <v>275</v>
      </c>
      <c r="M13989" s="289" t="s">
        <v>31166</v>
      </c>
      <c r="N13989" s="289" t="s">
        <v>482</v>
      </c>
      <c r="O13989" s="289" t="s">
        <v>2173</v>
      </c>
      <c r="P13989" s="289" t="str">
        <f>VLOOKUP(CAT_Details[[#This Row],[Delivery Bp Customer Code]],Table6[],2,0)</f>
        <v>OYL1</v>
      </c>
    </row>
    <row r="13990" spans="1:16" x14ac:dyDescent="0.25">
      <c r="A13990" s="289" t="s">
        <v>75</v>
      </c>
      <c r="B13990">
        <v>1</v>
      </c>
      <c r="C13990">
        <v>93</v>
      </c>
      <c r="D13990">
        <v>0.4</v>
      </c>
      <c r="E13990" s="289" t="s">
        <v>30983</v>
      </c>
      <c r="F13990">
        <v>5017772895</v>
      </c>
      <c r="G13990" s="276">
        <v>45960</v>
      </c>
      <c r="H13990">
        <v>20251023832636</v>
      </c>
      <c r="I13990">
        <v>0.54700000000000004</v>
      </c>
      <c r="J13990" s="289" t="s">
        <v>350</v>
      </c>
      <c r="K13990" s="289" t="s">
        <v>30984</v>
      </c>
      <c r="L13990" s="289" t="s">
        <v>275</v>
      </c>
      <c r="M13990" s="289" t="s">
        <v>31166</v>
      </c>
      <c r="N13990" s="289" t="s">
        <v>381</v>
      </c>
      <c r="O13990" s="289" t="s">
        <v>7849</v>
      </c>
      <c r="P13990" s="289" t="str">
        <f>VLOOKUP(CAT_Details[[#This Row],[Delivery Bp Customer Code]],Table6[],2,0)</f>
        <v>MZ03</v>
      </c>
    </row>
    <row r="13991" spans="1:16" x14ac:dyDescent="0.25">
      <c r="A13991" s="289" t="s">
        <v>75</v>
      </c>
      <c r="B13991">
        <v>15</v>
      </c>
      <c r="C13991">
        <v>4430</v>
      </c>
      <c r="D13991">
        <v>4.12</v>
      </c>
      <c r="E13991" s="289" t="s">
        <v>30985</v>
      </c>
      <c r="F13991">
        <v>5017772916</v>
      </c>
      <c r="G13991" s="276">
        <v>45960</v>
      </c>
      <c r="H13991">
        <v>20251022832028</v>
      </c>
      <c r="I13991">
        <v>6.75</v>
      </c>
      <c r="J13991" s="289" t="s">
        <v>324</v>
      </c>
      <c r="K13991" s="289" t="s">
        <v>30986</v>
      </c>
      <c r="L13991" s="289" t="s">
        <v>275</v>
      </c>
      <c r="M13991" s="289" t="s">
        <v>31411</v>
      </c>
      <c r="N13991" s="289" t="s">
        <v>15858</v>
      </c>
      <c r="O13991" s="289" t="s">
        <v>2173</v>
      </c>
      <c r="P13991" s="289" t="str">
        <f>VLOOKUP(CAT_Details[[#This Row],[Delivery Bp Customer Code]],Table6[],2,0)</f>
        <v>OYL1</v>
      </c>
    </row>
    <row r="13992" spans="1:16" x14ac:dyDescent="0.25">
      <c r="A13992" s="289" t="s">
        <v>75</v>
      </c>
      <c r="B13992">
        <v>1</v>
      </c>
      <c r="C13992">
        <v>388</v>
      </c>
      <c r="D13992">
        <v>0.2</v>
      </c>
      <c r="E13992" s="289" t="s">
        <v>31176</v>
      </c>
      <c r="F13992">
        <v>5017788009</v>
      </c>
      <c r="G13992" s="276">
        <v>45960</v>
      </c>
      <c r="H13992">
        <v>20251022831221</v>
      </c>
      <c r="I13992">
        <v>0.48</v>
      </c>
      <c r="J13992" s="289" t="s">
        <v>280</v>
      </c>
      <c r="K13992" s="289" t="s">
        <v>31177</v>
      </c>
      <c r="L13992" s="289" t="s">
        <v>275</v>
      </c>
      <c r="M13992" s="289" t="s">
        <v>31379</v>
      </c>
      <c r="N13992" s="289" t="s">
        <v>1399</v>
      </c>
      <c r="O13992" s="289" t="s">
        <v>2173</v>
      </c>
      <c r="P13992" s="289" t="str">
        <f>VLOOKUP(CAT_Details[[#This Row],[Delivery Bp Customer Code]],Table6[],2,0)</f>
        <v>OYL1</v>
      </c>
    </row>
    <row r="13993" spans="1:16" x14ac:dyDescent="0.25">
      <c r="A13993" s="289" t="s">
        <v>75</v>
      </c>
      <c r="B13993">
        <v>1</v>
      </c>
      <c r="C13993">
        <v>122.6</v>
      </c>
      <c r="D13993">
        <v>0.2</v>
      </c>
      <c r="E13993" s="289" t="s">
        <v>31184</v>
      </c>
      <c r="F13993">
        <v>5017802832</v>
      </c>
      <c r="G13993" s="276">
        <v>45960</v>
      </c>
      <c r="H13993">
        <v>20251027834751</v>
      </c>
      <c r="I13993">
        <v>0.48</v>
      </c>
      <c r="J13993" s="289" t="s">
        <v>273</v>
      </c>
      <c r="K13993" s="289" t="s">
        <v>31185</v>
      </c>
      <c r="L13993" s="289" t="s">
        <v>275</v>
      </c>
      <c r="M13993" s="289" t="s">
        <v>31537</v>
      </c>
      <c r="N13993" s="289" t="s">
        <v>2434</v>
      </c>
      <c r="O13993" s="289" t="s">
        <v>2173</v>
      </c>
      <c r="P13993" s="289" t="str">
        <f>VLOOKUP(CAT_Details[[#This Row],[Delivery Bp Customer Code]],Table6[],2,0)</f>
        <v>OYL1</v>
      </c>
    </row>
    <row r="13994" spans="1:16" x14ac:dyDescent="0.25">
      <c r="A13994" s="289" t="s">
        <v>75</v>
      </c>
      <c r="B13994">
        <v>1</v>
      </c>
      <c r="C13994">
        <v>663</v>
      </c>
      <c r="D13994">
        <v>0.4</v>
      </c>
      <c r="E13994" s="289" t="s">
        <v>31193</v>
      </c>
      <c r="F13994">
        <v>5017803401</v>
      </c>
      <c r="G13994" s="276">
        <v>45960</v>
      </c>
      <c r="H13994">
        <v>20251020829746</v>
      </c>
      <c r="I13994">
        <v>0.96</v>
      </c>
      <c r="J13994" s="289" t="s">
        <v>273</v>
      </c>
      <c r="K13994" s="289" t="s">
        <v>31194</v>
      </c>
      <c r="L13994" s="289" t="s">
        <v>275</v>
      </c>
      <c r="M13994" s="289" t="s">
        <v>31537</v>
      </c>
      <c r="N13994" s="289" t="s">
        <v>4712</v>
      </c>
      <c r="O13994" s="289" t="s">
        <v>2173</v>
      </c>
      <c r="P13994" s="289" t="str">
        <f>VLOOKUP(CAT_Details[[#This Row],[Delivery Bp Customer Code]],Table6[],2,0)</f>
        <v>OYL1</v>
      </c>
    </row>
    <row r="13995" spans="1:16" x14ac:dyDescent="0.25">
      <c r="A13995" s="289" t="s">
        <v>75</v>
      </c>
      <c r="B13995">
        <v>3</v>
      </c>
      <c r="C13995">
        <v>829</v>
      </c>
      <c r="D13995">
        <v>1.2</v>
      </c>
      <c r="E13995" s="289" t="s">
        <v>31204</v>
      </c>
      <c r="F13995">
        <v>5017803791</v>
      </c>
      <c r="G13995" s="276">
        <v>45960</v>
      </c>
      <c r="H13995">
        <v>20251027834874</v>
      </c>
      <c r="I13995">
        <v>3.4079999999999999</v>
      </c>
      <c r="J13995" s="289" t="s">
        <v>273</v>
      </c>
      <c r="K13995" s="289" t="s">
        <v>31205</v>
      </c>
      <c r="L13995" s="289" t="s">
        <v>275</v>
      </c>
      <c r="M13995" s="289" t="s">
        <v>31537</v>
      </c>
      <c r="N13995" s="289" t="s">
        <v>2431</v>
      </c>
      <c r="O13995" s="289" t="s">
        <v>2173</v>
      </c>
      <c r="P13995" s="289" t="str">
        <f>VLOOKUP(CAT_Details[[#This Row],[Delivery Bp Customer Code]],Table6[],2,0)</f>
        <v>OYL1</v>
      </c>
    </row>
    <row r="13996" spans="1:16" x14ac:dyDescent="0.25">
      <c r="A13996" s="289" t="s">
        <v>75</v>
      </c>
      <c r="B13996">
        <v>5</v>
      </c>
      <c r="C13996">
        <v>2511.6</v>
      </c>
      <c r="D13996">
        <v>2</v>
      </c>
      <c r="E13996" s="289" t="s">
        <v>31208</v>
      </c>
      <c r="F13996">
        <v>5017803813</v>
      </c>
      <c r="G13996" s="276">
        <v>45960</v>
      </c>
      <c r="H13996">
        <v>20251024833999</v>
      </c>
      <c r="I13996">
        <v>2.4</v>
      </c>
      <c r="J13996" s="289" t="s">
        <v>273</v>
      </c>
      <c r="K13996" s="289" t="s">
        <v>31209</v>
      </c>
      <c r="L13996" s="289" t="s">
        <v>275</v>
      </c>
      <c r="M13996" s="289" t="s">
        <v>31537</v>
      </c>
      <c r="N13996" s="289" t="s">
        <v>1003</v>
      </c>
      <c r="O13996" s="289" t="s">
        <v>2173</v>
      </c>
      <c r="P13996" s="289" t="str">
        <f>VLOOKUP(CAT_Details[[#This Row],[Delivery Bp Customer Code]],Table6[],2,0)</f>
        <v>OYL1</v>
      </c>
    </row>
    <row r="13997" spans="1:16" x14ac:dyDescent="0.25">
      <c r="A13997" s="289" t="s">
        <v>17052</v>
      </c>
      <c r="B13997">
        <v>7</v>
      </c>
      <c r="C13997">
        <v>875</v>
      </c>
      <c r="D13997">
        <v>2.8</v>
      </c>
      <c r="E13997" s="289" t="s">
        <v>30993</v>
      </c>
      <c r="F13997">
        <v>5017756906</v>
      </c>
      <c r="G13997" s="276">
        <v>45960</v>
      </c>
      <c r="H13997">
        <v>20251022831281</v>
      </c>
      <c r="I13997">
        <v>10.08</v>
      </c>
      <c r="J13997" s="289" t="s">
        <v>345</v>
      </c>
      <c r="K13997" s="289" t="s">
        <v>30994</v>
      </c>
      <c r="L13997" s="289" t="s">
        <v>280</v>
      </c>
      <c r="M13997" s="289" t="s">
        <v>31212</v>
      </c>
      <c r="N13997" s="289" t="s">
        <v>512</v>
      </c>
      <c r="O13997" s="289" t="s">
        <v>18284</v>
      </c>
      <c r="P13997" s="289">
        <f>VLOOKUP(CAT_Details[[#This Row],[Delivery Bp Customer Code]],Table6[],2,0)</f>
        <v>3705</v>
      </c>
    </row>
    <row r="13998" spans="1:16" x14ac:dyDescent="0.25">
      <c r="A13998" s="289" t="s">
        <v>17052</v>
      </c>
      <c r="B13998">
        <v>2</v>
      </c>
      <c r="C13998">
        <v>23</v>
      </c>
      <c r="D13998">
        <v>0.06</v>
      </c>
      <c r="E13998" s="289" t="s">
        <v>30995</v>
      </c>
      <c r="F13998">
        <v>5017757147</v>
      </c>
      <c r="G13998" s="276">
        <v>45960</v>
      </c>
      <c r="H13998">
        <v>20251021830546</v>
      </c>
      <c r="I13998">
        <v>2.3E-2</v>
      </c>
      <c r="J13998" s="289" t="s">
        <v>1047</v>
      </c>
      <c r="K13998" s="289" t="s">
        <v>30996</v>
      </c>
      <c r="L13998" s="289" t="s">
        <v>280</v>
      </c>
      <c r="M13998" s="289" t="s">
        <v>31213</v>
      </c>
      <c r="N13998" s="289" t="s">
        <v>1049</v>
      </c>
      <c r="O13998" s="289" t="s">
        <v>18284</v>
      </c>
      <c r="P13998" s="289">
        <f>VLOOKUP(CAT_Details[[#This Row],[Delivery Bp Customer Code]],Table6[],2,0)</f>
        <v>3705</v>
      </c>
    </row>
    <row r="13999" spans="1:16" x14ac:dyDescent="0.25">
      <c r="A13999" s="289" t="s">
        <v>17052</v>
      </c>
      <c r="B13999">
        <v>1</v>
      </c>
      <c r="C13999">
        <v>1</v>
      </c>
      <c r="D13999">
        <v>0.03</v>
      </c>
      <c r="E13999" s="289" t="s">
        <v>31001</v>
      </c>
      <c r="F13999">
        <v>5017773190</v>
      </c>
      <c r="G13999" s="276">
        <v>45960</v>
      </c>
      <c r="H13999">
        <v>20251022831629</v>
      </c>
      <c r="I13999">
        <v>1.0999999999999999E-2</v>
      </c>
      <c r="J13999" s="289" t="s">
        <v>275</v>
      </c>
      <c r="K13999" s="289" t="s">
        <v>31002</v>
      </c>
      <c r="L13999" s="289" t="s">
        <v>280</v>
      </c>
      <c r="M13999" s="289" t="s">
        <v>31410</v>
      </c>
      <c r="N13999" s="289" t="s">
        <v>18880</v>
      </c>
      <c r="O13999" s="289" t="s">
        <v>18284</v>
      </c>
      <c r="P13999" s="289">
        <f>VLOOKUP(CAT_Details[[#This Row],[Delivery Bp Customer Code]],Table6[],2,0)</f>
        <v>3705</v>
      </c>
    </row>
    <row r="14000" spans="1:16" x14ac:dyDescent="0.25">
      <c r="A14000" s="289" t="s">
        <v>941</v>
      </c>
      <c r="B14000">
        <v>1</v>
      </c>
      <c r="C14000">
        <v>42</v>
      </c>
      <c r="D14000">
        <v>0.4</v>
      </c>
      <c r="E14000" s="289" t="s">
        <v>30744</v>
      </c>
      <c r="F14000">
        <v>5017742042</v>
      </c>
      <c r="G14000" s="276">
        <v>45960</v>
      </c>
      <c r="H14000">
        <v>20251020829836</v>
      </c>
      <c r="I14000">
        <v>0.36499999999999999</v>
      </c>
      <c r="J14000" s="289" t="s">
        <v>438</v>
      </c>
      <c r="K14000" s="289" t="s">
        <v>30745</v>
      </c>
      <c r="L14000" s="289" t="s">
        <v>275</v>
      </c>
      <c r="M14000" s="289" t="s">
        <v>31431</v>
      </c>
      <c r="N14000" s="289" t="s">
        <v>16002</v>
      </c>
      <c r="O14000" s="289" t="s">
        <v>945</v>
      </c>
      <c r="P14000" s="289" t="str">
        <f>VLOOKUP(CAT_Details[[#This Row],[Delivery Bp Customer Code]],Table6[],2,0)</f>
        <v>DK-LW01</v>
      </c>
    </row>
    <row r="14001" spans="1:16" x14ac:dyDescent="0.25">
      <c r="A14001" s="289" t="s">
        <v>3771</v>
      </c>
      <c r="B14001">
        <v>20</v>
      </c>
      <c r="C14001">
        <v>8600</v>
      </c>
      <c r="D14001">
        <v>8.4</v>
      </c>
      <c r="E14001" s="289" t="s">
        <v>31009</v>
      </c>
      <c r="F14001">
        <v>5017772470</v>
      </c>
      <c r="G14001" s="276">
        <v>45960</v>
      </c>
      <c r="H14001">
        <v>20251021830144</v>
      </c>
      <c r="I14001">
        <v>8.6690000000000005</v>
      </c>
      <c r="J14001" s="289" t="s">
        <v>350</v>
      </c>
      <c r="K14001" s="289" t="s">
        <v>31010</v>
      </c>
      <c r="L14001" s="289" t="s">
        <v>275</v>
      </c>
      <c r="M14001" s="289" t="s">
        <v>31250</v>
      </c>
      <c r="N14001" s="289" t="s">
        <v>16110</v>
      </c>
      <c r="O14001" s="289" t="s">
        <v>3775</v>
      </c>
      <c r="P14001" s="289">
        <f>VLOOKUP(CAT_Details[[#This Row],[Delivery Bp Customer Code]],Table6[],2,0)</f>
        <v>3401</v>
      </c>
    </row>
    <row r="14002" spans="1:16" x14ac:dyDescent="0.25">
      <c r="A14002" s="289" t="s">
        <v>3329</v>
      </c>
      <c r="B14002">
        <v>3</v>
      </c>
      <c r="C14002">
        <v>280</v>
      </c>
      <c r="D14002">
        <v>0.94</v>
      </c>
      <c r="E14002" s="289" t="s">
        <v>30753</v>
      </c>
      <c r="F14002">
        <v>5017725134</v>
      </c>
      <c r="G14002" s="276">
        <v>45960</v>
      </c>
      <c r="H14002">
        <v>20251016827181</v>
      </c>
      <c r="I14002">
        <v>1.258</v>
      </c>
      <c r="J14002" s="289" t="s">
        <v>317</v>
      </c>
      <c r="K14002" s="289" t="s">
        <v>30754</v>
      </c>
      <c r="L14002" s="289" t="s">
        <v>275</v>
      </c>
      <c r="M14002" s="289"/>
      <c r="N14002" s="289" t="s">
        <v>4189</v>
      </c>
      <c r="O14002" s="289" t="s">
        <v>3332</v>
      </c>
      <c r="P14002" s="289">
        <f>VLOOKUP(CAT_Details[[#This Row],[Delivery Bp Customer Code]],Table6[],2,0)</f>
        <v>3402</v>
      </c>
    </row>
    <row r="14003" spans="1:16" x14ac:dyDescent="0.25">
      <c r="A14003" s="289" t="s">
        <v>3329</v>
      </c>
      <c r="B14003">
        <v>12</v>
      </c>
      <c r="C14003">
        <v>2535</v>
      </c>
      <c r="D14003">
        <v>4.8</v>
      </c>
      <c r="E14003" s="289" t="s">
        <v>30755</v>
      </c>
      <c r="F14003">
        <v>5017725169</v>
      </c>
      <c r="G14003" s="276">
        <v>45960</v>
      </c>
      <c r="H14003">
        <v>20251017828342</v>
      </c>
      <c r="I14003">
        <v>9.7919999999999998</v>
      </c>
      <c r="J14003" s="289" t="s">
        <v>287</v>
      </c>
      <c r="K14003" s="289" t="s">
        <v>30756</v>
      </c>
      <c r="L14003" s="289" t="s">
        <v>275</v>
      </c>
      <c r="M14003" s="289" t="s">
        <v>31254</v>
      </c>
      <c r="N14003" s="289" t="s">
        <v>468</v>
      </c>
      <c r="O14003" s="289" t="s">
        <v>3332</v>
      </c>
      <c r="P14003" s="289">
        <f>VLOOKUP(CAT_Details[[#This Row],[Delivery Bp Customer Code]],Table6[],2,0)</f>
        <v>3402</v>
      </c>
    </row>
    <row r="14004" spans="1:16" x14ac:dyDescent="0.25">
      <c r="A14004" s="289" t="s">
        <v>3329</v>
      </c>
      <c r="B14004">
        <v>8</v>
      </c>
      <c r="C14004">
        <v>2128</v>
      </c>
      <c r="D14004">
        <v>2.5</v>
      </c>
      <c r="E14004" s="289" t="s">
        <v>30761</v>
      </c>
      <c r="F14004">
        <v>5017725310</v>
      </c>
      <c r="G14004" s="276">
        <v>45960</v>
      </c>
      <c r="H14004">
        <v>20251020829389</v>
      </c>
      <c r="I14004">
        <v>5.88</v>
      </c>
      <c r="J14004" s="289" t="s">
        <v>317</v>
      </c>
      <c r="K14004" s="289" t="s">
        <v>30762</v>
      </c>
      <c r="L14004" s="289" t="s">
        <v>275</v>
      </c>
      <c r="M14004" s="289"/>
      <c r="N14004" s="289" t="s">
        <v>3966</v>
      </c>
      <c r="O14004" s="289" t="s">
        <v>3332</v>
      </c>
      <c r="P14004" s="289">
        <f>VLOOKUP(CAT_Details[[#This Row],[Delivery Bp Customer Code]],Table6[],2,0)</f>
        <v>3402</v>
      </c>
    </row>
    <row r="14005" spans="1:16" x14ac:dyDescent="0.25">
      <c r="A14005" s="289" t="s">
        <v>3329</v>
      </c>
      <c r="B14005">
        <v>4</v>
      </c>
      <c r="C14005">
        <v>918</v>
      </c>
      <c r="D14005">
        <v>1.6</v>
      </c>
      <c r="E14005" s="289" t="s">
        <v>30783</v>
      </c>
      <c r="F14005">
        <v>5017742729</v>
      </c>
      <c r="G14005" s="276">
        <v>45960</v>
      </c>
      <c r="H14005">
        <v>20251020829744</v>
      </c>
      <c r="I14005">
        <v>4.8</v>
      </c>
      <c r="J14005" s="289" t="s">
        <v>294</v>
      </c>
      <c r="K14005" s="289" t="s">
        <v>30784</v>
      </c>
      <c r="L14005" s="289" t="s">
        <v>275</v>
      </c>
      <c r="M14005" s="289" t="s">
        <v>31255</v>
      </c>
      <c r="N14005" s="289" t="s">
        <v>555</v>
      </c>
      <c r="O14005" s="289" t="s">
        <v>3332</v>
      </c>
      <c r="P14005" s="289">
        <f>VLOOKUP(CAT_Details[[#This Row],[Delivery Bp Customer Code]],Table6[],2,0)</f>
        <v>3402</v>
      </c>
    </row>
    <row r="14006" spans="1:16" x14ac:dyDescent="0.25">
      <c r="A14006" s="289" t="s">
        <v>3329</v>
      </c>
      <c r="B14006">
        <v>5</v>
      </c>
      <c r="C14006">
        <v>533</v>
      </c>
      <c r="D14006">
        <v>2</v>
      </c>
      <c r="E14006" s="289" t="s">
        <v>30968</v>
      </c>
      <c r="F14006">
        <v>5017772181</v>
      </c>
      <c r="G14006" s="276">
        <v>45960</v>
      </c>
      <c r="H14006">
        <v>20251021830135</v>
      </c>
      <c r="I14006">
        <v>4.4640000000000004</v>
      </c>
      <c r="J14006" s="289" t="s">
        <v>350</v>
      </c>
      <c r="K14006" s="289" t="s">
        <v>31025</v>
      </c>
      <c r="L14006" s="289" t="s">
        <v>275</v>
      </c>
      <c r="M14006" s="289" t="s">
        <v>31166</v>
      </c>
      <c r="N14006" s="289" t="s">
        <v>15910</v>
      </c>
      <c r="O14006" s="289" t="s">
        <v>3332</v>
      </c>
      <c r="P14006" s="289">
        <f>VLOOKUP(CAT_Details[[#This Row],[Delivery Bp Customer Code]],Table6[],2,0)</f>
        <v>3402</v>
      </c>
    </row>
    <row r="14007" spans="1:16" x14ac:dyDescent="0.25">
      <c r="A14007" s="289" t="s">
        <v>3329</v>
      </c>
      <c r="B14007">
        <v>1</v>
      </c>
      <c r="C14007">
        <v>43</v>
      </c>
      <c r="D14007">
        <v>0.2</v>
      </c>
      <c r="E14007" s="289" t="s">
        <v>31026</v>
      </c>
      <c r="F14007">
        <v>5017772538</v>
      </c>
      <c r="G14007" s="276">
        <v>45960</v>
      </c>
      <c r="H14007">
        <v>20251020829349</v>
      </c>
      <c r="I14007">
        <v>0.35</v>
      </c>
      <c r="J14007" s="289" t="s">
        <v>350</v>
      </c>
      <c r="K14007" s="289" t="s">
        <v>31027</v>
      </c>
      <c r="L14007" s="289" t="s">
        <v>275</v>
      </c>
      <c r="M14007" s="289" t="s">
        <v>31166</v>
      </c>
      <c r="N14007" s="289" t="s">
        <v>704</v>
      </c>
      <c r="O14007" s="289" t="s">
        <v>3332</v>
      </c>
      <c r="P14007" s="289">
        <f>VLOOKUP(CAT_Details[[#This Row],[Delivery Bp Customer Code]],Table6[],2,0)</f>
        <v>3402</v>
      </c>
    </row>
    <row r="14008" spans="1:16" x14ac:dyDescent="0.25">
      <c r="A14008" s="289" t="s">
        <v>3329</v>
      </c>
      <c r="B14008">
        <v>1</v>
      </c>
      <c r="C14008">
        <v>85</v>
      </c>
      <c r="D14008">
        <v>0.4</v>
      </c>
      <c r="E14008" s="289" t="s">
        <v>31028</v>
      </c>
      <c r="F14008">
        <v>5017772624</v>
      </c>
      <c r="G14008" s="276">
        <v>45960</v>
      </c>
      <c r="H14008">
        <v>20251021830782</v>
      </c>
      <c r="I14008">
        <v>0.67200000000000004</v>
      </c>
      <c r="J14008" s="289" t="s">
        <v>350</v>
      </c>
      <c r="K14008" s="289" t="s">
        <v>31029</v>
      </c>
      <c r="L14008" s="289" t="s">
        <v>275</v>
      </c>
      <c r="M14008" s="289" t="s">
        <v>31166</v>
      </c>
      <c r="N14008" s="289" t="s">
        <v>5415</v>
      </c>
      <c r="O14008" s="289" t="s">
        <v>3332</v>
      </c>
      <c r="P14008" s="289">
        <f>VLOOKUP(CAT_Details[[#This Row],[Delivery Bp Customer Code]],Table6[],2,0)</f>
        <v>3402</v>
      </c>
    </row>
    <row r="14009" spans="1:16" x14ac:dyDescent="0.25">
      <c r="A14009" s="289" t="s">
        <v>3329</v>
      </c>
      <c r="B14009">
        <v>11</v>
      </c>
      <c r="C14009">
        <v>6711</v>
      </c>
      <c r="D14009">
        <v>4.4000000000000004</v>
      </c>
      <c r="E14009" s="289" t="s">
        <v>31030</v>
      </c>
      <c r="F14009">
        <v>5017772640</v>
      </c>
      <c r="G14009" s="276">
        <v>45960</v>
      </c>
      <c r="H14009">
        <v>20251023832849</v>
      </c>
      <c r="I14009">
        <v>7.1040000000000001</v>
      </c>
      <c r="J14009" s="289" t="s">
        <v>350</v>
      </c>
      <c r="K14009" s="289" t="s">
        <v>31031</v>
      </c>
      <c r="L14009" s="289" t="s">
        <v>275</v>
      </c>
      <c r="M14009" s="289" t="s">
        <v>31380</v>
      </c>
      <c r="N14009" s="289" t="s">
        <v>3804</v>
      </c>
      <c r="O14009" s="289" t="s">
        <v>3332</v>
      </c>
      <c r="P14009" s="289">
        <f>VLOOKUP(CAT_Details[[#This Row],[Delivery Bp Customer Code]],Table6[],2,0)</f>
        <v>3402</v>
      </c>
    </row>
    <row r="14010" spans="1:16" x14ac:dyDescent="0.25">
      <c r="A14010" s="289" t="s">
        <v>3329</v>
      </c>
      <c r="B14010">
        <v>1</v>
      </c>
      <c r="C14010">
        <v>50</v>
      </c>
      <c r="D14010">
        <v>0.2</v>
      </c>
      <c r="E14010" s="289" t="s">
        <v>31032</v>
      </c>
      <c r="F14010">
        <v>5017772798</v>
      </c>
      <c r="G14010" s="276">
        <v>45960</v>
      </c>
      <c r="H14010">
        <v>20251021830659</v>
      </c>
      <c r="I14010">
        <v>0.40799999999999997</v>
      </c>
      <c r="J14010" s="289" t="s">
        <v>350</v>
      </c>
      <c r="K14010" s="289" t="s">
        <v>31033</v>
      </c>
      <c r="L14010" s="289" t="s">
        <v>275</v>
      </c>
      <c r="M14010" s="289" t="s">
        <v>31166</v>
      </c>
      <c r="N14010" s="289" t="s">
        <v>540</v>
      </c>
      <c r="O14010" s="289" t="s">
        <v>3332</v>
      </c>
      <c r="P14010" s="289">
        <f>VLOOKUP(CAT_Details[[#This Row],[Delivery Bp Customer Code]],Table6[],2,0)</f>
        <v>3402</v>
      </c>
    </row>
    <row r="14011" spans="1:16" x14ac:dyDescent="0.25">
      <c r="A14011" s="289" t="s">
        <v>3329</v>
      </c>
      <c r="B14011">
        <v>3</v>
      </c>
      <c r="C14011">
        <v>672</v>
      </c>
      <c r="D14011">
        <v>1.2</v>
      </c>
      <c r="E14011" s="289" t="s">
        <v>31038</v>
      </c>
      <c r="F14011">
        <v>5017772890</v>
      </c>
      <c r="G14011" s="276">
        <v>45960</v>
      </c>
      <c r="H14011">
        <v>20251016827906</v>
      </c>
      <c r="I14011">
        <v>2.88</v>
      </c>
      <c r="J14011" s="289" t="s">
        <v>280</v>
      </c>
      <c r="K14011" s="289" t="s">
        <v>31039</v>
      </c>
      <c r="L14011" s="289" t="s">
        <v>275</v>
      </c>
      <c r="M14011" s="289" t="s">
        <v>31378</v>
      </c>
      <c r="N14011" s="289" t="s">
        <v>619</v>
      </c>
      <c r="O14011" s="289" t="s">
        <v>3332</v>
      </c>
      <c r="P14011" s="289">
        <f>VLOOKUP(CAT_Details[[#This Row],[Delivery Bp Customer Code]],Table6[],2,0)</f>
        <v>3402</v>
      </c>
    </row>
    <row r="14012" spans="1:16" x14ac:dyDescent="0.25">
      <c r="A14012" s="289" t="s">
        <v>3329</v>
      </c>
      <c r="B14012">
        <v>1</v>
      </c>
      <c r="C14012">
        <v>185</v>
      </c>
      <c r="D14012">
        <v>0.4</v>
      </c>
      <c r="E14012" s="289" t="s">
        <v>31038</v>
      </c>
      <c r="F14012">
        <v>5017772891</v>
      </c>
      <c r="G14012" s="276">
        <v>45960</v>
      </c>
      <c r="H14012">
        <v>20251016827907</v>
      </c>
      <c r="I14012">
        <v>0.67200000000000004</v>
      </c>
      <c r="J14012" s="289" t="s">
        <v>280</v>
      </c>
      <c r="K14012" s="289" t="s">
        <v>31040</v>
      </c>
      <c r="L14012" s="289" t="s">
        <v>275</v>
      </c>
      <c r="M14012" s="289" t="s">
        <v>31378</v>
      </c>
      <c r="N14012" s="289" t="s">
        <v>619</v>
      </c>
      <c r="O14012" s="289" t="s">
        <v>3332</v>
      </c>
      <c r="P14012" s="289">
        <f>VLOOKUP(CAT_Details[[#This Row],[Delivery Bp Customer Code]],Table6[],2,0)</f>
        <v>3402</v>
      </c>
    </row>
    <row r="14013" spans="1:16" x14ac:dyDescent="0.25">
      <c r="A14013" s="289" t="s">
        <v>3329</v>
      </c>
      <c r="B14013">
        <v>1</v>
      </c>
      <c r="C14013">
        <v>331</v>
      </c>
      <c r="D14013">
        <v>0.5</v>
      </c>
      <c r="E14013" s="289" t="s">
        <v>30983</v>
      </c>
      <c r="F14013">
        <v>5017772894</v>
      </c>
      <c r="G14013" s="276">
        <v>45960</v>
      </c>
      <c r="H14013">
        <v>20251023832627</v>
      </c>
      <c r="I14013">
        <v>1.2</v>
      </c>
      <c r="J14013" s="289" t="s">
        <v>350</v>
      </c>
      <c r="K14013" s="289" t="s">
        <v>31041</v>
      </c>
      <c r="L14013" s="289" t="s">
        <v>275</v>
      </c>
      <c r="M14013" s="289" t="s">
        <v>31166</v>
      </c>
      <c r="N14013" s="289" t="s">
        <v>381</v>
      </c>
      <c r="O14013" s="289" t="s">
        <v>3332</v>
      </c>
      <c r="P14013" s="289">
        <f>VLOOKUP(CAT_Details[[#This Row],[Delivery Bp Customer Code]],Table6[],2,0)</f>
        <v>3402</v>
      </c>
    </row>
    <row r="14014" spans="1:16" x14ac:dyDescent="0.25">
      <c r="A14014" s="289" t="s">
        <v>3329</v>
      </c>
      <c r="B14014">
        <v>13</v>
      </c>
      <c r="C14014">
        <v>5312</v>
      </c>
      <c r="D14014">
        <v>5.2</v>
      </c>
      <c r="E14014" s="289" t="s">
        <v>31044</v>
      </c>
      <c r="F14014">
        <v>5017772908</v>
      </c>
      <c r="G14014" s="276">
        <v>45960</v>
      </c>
      <c r="H14014">
        <v>20251023832484</v>
      </c>
      <c r="I14014">
        <v>7.4880000000000004</v>
      </c>
      <c r="J14014" s="289" t="s">
        <v>350</v>
      </c>
      <c r="K14014" s="289" t="s">
        <v>31045</v>
      </c>
      <c r="L14014" s="289" t="s">
        <v>275</v>
      </c>
      <c r="M14014" s="289" t="s">
        <v>31380</v>
      </c>
      <c r="N14014" s="289" t="s">
        <v>3793</v>
      </c>
      <c r="O14014" s="289" t="s">
        <v>3332</v>
      </c>
      <c r="P14014" s="289">
        <f>VLOOKUP(CAT_Details[[#This Row],[Delivery Bp Customer Code]],Table6[],2,0)</f>
        <v>3402</v>
      </c>
    </row>
    <row r="14015" spans="1:16" x14ac:dyDescent="0.25">
      <c r="A14015" s="289" t="s">
        <v>3329</v>
      </c>
      <c r="B14015">
        <v>2</v>
      </c>
      <c r="C14015">
        <v>29</v>
      </c>
      <c r="D14015">
        <v>0.16</v>
      </c>
      <c r="E14015" s="289" t="s">
        <v>31256</v>
      </c>
      <c r="F14015">
        <v>5017787522</v>
      </c>
      <c r="G14015" s="276">
        <v>45960</v>
      </c>
      <c r="H14015">
        <v>20251023832741</v>
      </c>
      <c r="I14015">
        <v>0.123</v>
      </c>
      <c r="J14015" s="289" t="s">
        <v>302</v>
      </c>
      <c r="K14015" s="289" t="s">
        <v>31257</v>
      </c>
      <c r="L14015" s="289" t="s">
        <v>275</v>
      </c>
      <c r="M14015" s="289" t="s">
        <v>31411</v>
      </c>
      <c r="N14015" s="289" t="s">
        <v>15493</v>
      </c>
      <c r="O14015" s="289" t="s">
        <v>3332</v>
      </c>
      <c r="P14015" s="289">
        <f>VLOOKUP(CAT_Details[[#This Row],[Delivery Bp Customer Code]],Table6[],2,0)</f>
        <v>3402</v>
      </c>
    </row>
    <row r="14016" spans="1:16" x14ac:dyDescent="0.25">
      <c r="A14016" s="289" t="s">
        <v>3329</v>
      </c>
      <c r="B14016">
        <v>13</v>
      </c>
      <c r="C14016">
        <v>5312</v>
      </c>
      <c r="D14016">
        <v>5.2</v>
      </c>
      <c r="E14016" s="289" t="s">
        <v>31044</v>
      </c>
      <c r="F14016">
        <v>5017787663</v>
      </c>
      <c r="G14016" s="276">
        <v>45960</v>
      </c>
      <c r="H14016">
        <v>20251023832484</v>
      </c>
      <c r="I14016">
        <v>7.4880000000000004</v>
      </c>
      <c r="J14016" s="289" t="s">
        <v>350</v>
      </c>
      <c r="K14016" s="289" t="s">
        <v>31262</v>
      </c>
      <c r="L14016" s="289" t="s">
        <v>275</v>
      </c>
      <c r="M14016" s="289"/>
      <c r="N14016" s="289" t="s">
        <v>3793</v>
      </c>
      <c r="O14016" s="289" t="s">
        <v>3332</v>
      </c>
      <c r="P14016" s="289">
        <f>VLOOKUP(CAT_Details[[#This Row],[Delivery Bp Customer Code]],Table6[],2,0)</f>
        <v>3402</v>
      </c>
    </row>
    <row r="14017" spans="1:16" x14ac:dyDescent="0.25">
      <c r="A14017" s="289" t="s">
        <v>76</v>
      </c>
      <c r="B14017">
        <v>1</v>
      </c>
      <c r="C14017">
        <v>15</v>
      </c>
      <c r="D14017">
        <v>0.2</v>
      </c>
      <c r="E14017" s="289" t="s">
        <v>30791</v>
      </c>
      <c r="F14017">
        <v>5017741686</v>
      </c>
      <c r="G14017" s="276">
        <v>45960</v>
      </c>
      <c r="H14017">
        <v>20251020829235</v>
      </c>
      <c r="I14017">
        <v>0.216</v>
      </c>
      <c r="J14017" s="289" t="s">
        <v>294</v>
      </c>
      <c r="K14017" s="289" t="s">
        <v>30792</v>
      </c>
      <c r="L14017" s="289" t="s">
        <v>275</v>
      </c>
      <c r="M14017" s="289" t="s">
        <v>31290</v>
      </c>
      <c r="N14017" s="289" t="s">
        <v>30793</v>
      </c>
      <c r="O14017" s="289" t="s">
        <v>16049</v>
      </c>
      <c r="P14017" s="289" t="str">
        <f>VLOOKUP(CAT_Details[[#This Row],[Delivery Bp Customer Code]],Table6[],2,0)</f>
        <v>MZ02</v>
      </c>
    </row>
    <row r="14018" spans="1:16" x14ac:dyDescent="0.25">
      <c r="A14018" s="289" t="s">
        <v>76</v>
      </c>
      <c r="B14018">
        <v>1</v>
      </c>
      <c r="C14018">
        <v>7</v>
      </c>
      <c r="D14018">
        <v>0.13</v>
      </c>
      <c r="E14018" s="289" t="s">
        <v>30796</v>
      </c>
      <c r="F14018">
        <v>5017742234</v>
      </c>
      <c r="G14018" s="276">
        <v>45960</v>
      </c>
      <c r="H14018">
        <v>20251021830316</v>
      </c>
      <c r="I14018">
        <v>0.06</v>
      </c>
      <c r="J14018" s="289" t="s">
        <v>294</v>
      </c>
      <c r="K14018" s="289" t="s">
        <v>30797</v>
      </c>
      <c r="L14018" s="289" t="s">
        <v>275</v>
      </c>
      <c r="M14018" s="289" t="s">
        <v>31464</v>
      </c>
      <c r="N14018" s="289" t="s">
        <v>676</v>
      </c>
      <c r="O14018" s="289" t="s">
        <v>16049</v>
      </c>
      <c r="P14018" s="289" t="str">
        <f>VLOOKUP(CAT_Details[[#This Row],[Delivery Bp Customer Code]],Table6[],2,0)</f>
        <v>MZ02</v>
      </c>
    </row>
    <row r="14019" spans="1:16" x14ac:dyDescent="0.25">
      <c r="A14019" s="289" t="s">
        <v>76</v>
      </c>
      <c r="B14019">
        <v>1</v>
      </c>
      <c r="C14019">
        <v>49</v>
      </c>
      <c r="D14019">
        <v>0.2</v>
      </c>
      <c r="E14019" s="289" t="s">
        <v>31056</v>
      </c>
      <c r="F14019">
        <v>5017772614</v>
      </c>
      <c r="G14019" s="276">
        <v>45960</v>
      </c>
      <c r="H14019">
        <v>20251023832510</v>
      </c>
      <c r="I14019">
        <v>0.36</v>
      </c>
      <c r="J14019" s="289" t="s">
        <v>350</v>
      </c>
      <c r="K14019" s="289" t="s">
        <v>31057</v>
      </c>
      <c r="L14019" s="289" t="s">
        <v>275</v>
      </c>
      <c r="M14019" s="289" t="s">
        <v>31380</v>
      </c>
      <c r="N14019" s="289" t="s">
        <v>1279</v>
      </c>
      <c r="O14019" s="289" t="s">
        <v>16049</v>
      </c>
      <c r="P14019" s="289" t="str">
        <f>VLOOKUP(CAT_Details[[#This Row],[Delivery Bp Customer Code]],Table6[],2,0)</f>
        <v>MZ02</v>
      </c>
    </row>
    <row r="14020" spans="1:16" x14ac:dyDescent="0.25">
      <c r="A14020" s="289" t="s">
        <v>76</v>
      </c>
      <c r="B14020">
        <v>1</v>
      </c>
      <c r="C14020">
        <v>250</v>
      </c>
      <c r="D14020">
        <v>0.4</v>
      </c>
      <c r="E14020" s="289" t="s">
        <v>31296</v>
      </c>
      <c r="F14020">
        <v>5017802586</v>
      </c>
      <c r="G14020" s="276">
        <v>45960</v>
      </c>
      <c r="H14020">
        <v>20251027834835</v>
      </c>
      <c r="I14020">
        <v>0.57599999999999996</v>
      </c>
      <c r="J14020" s="289" t="s">
        <v>273</v>
      </c>
      <c r="K14020" s="289" t="s">
        <v>31297</v>
      </c>
      <c r="L14020" s="289" t="s">
        <v>275</v>
      </c>
      <c r="M14020" s="289" t="s">
        <v>31537</v>
      </c>
      <c r="N14020" s="289" t="s">
        <v>653</v>
      </c>
      <c r="O14020" s="289" t="s">
        <v>16049</v>
      </c>
      <c r="P14020" s="289" t="str">
        <f>VLOOKUP(CAT_Details[[#This Row],[Delivery Bp Customer Code]],Table6[],2,0)</f>
        <v>MZ02</v>
      </c>
    </row>
    <row r="14021" spans="1:16" x14ac:dyDescent="0.25">
      <c r="A14021" s="289" t="s">
        <v>74</v>
      </c>
      <c r="B14021">
        <v>9</v>
      </c>
      <c r="C14021">
        <v>4099.05</v>
      </c>
      <c r="D14021">
        <v>3.6</v>
      </c>
      <c r="E14021" s="289" t="s">
        <v>30576</v>
      </c>
      <c r="F14021">
        <v>5017709979</v>
      </c>
      <c r="G14021" s="276">
        <v>45960</v>
      </c>
      <c r="H14021">
        <v>20251017828304</v>
      </c>
      <c r="I14021">
        <v>11.231999999999999</v>
      </c>
      <c r="J14021" s="289" t="s">
        <v>383</v>
      </c>
      <c r="K14021" s="289" t="s">
        <v>30577</v>
      </c>
      <c r="L14021" s="289" t="s">
        <v>275</v>
      </c>
      <c r="M14021" s="289" t="s">
        <v>31014</v>
      </c>
      <c r="N14021" s="289" t="s">
        <v>667</v>
      </c>
      <c r="O14021" s="289" t="s">
        <v>22256</v>
      </c>
      <c r="P14021" s="289" t="str">
        <f>VLOOKUP(CAT_Details[[#This Row],[Delivery Bp Customer Code]],Table6[],2,0)</f>
        <v>DX01-L5</v>
      </c>
    </row>
    <row r="14022" spans="1:16" x14ac:dyDescent="0.25">
      <c r="A14022" s="289" t="s">
        <v>74</v>
      </c>
      <c r="B14022">
        <v>7</v>
      </c>
      <c r="C14022">
        <v>2877.98</v>
      </c>
      <c r="D14022">
        <v>2.8</v>
      </c>
      <c r="E14022" s="289" t="s">
        <v>30576</v>
      </c>
      <c r="F14022">
        <v>5017709980</v>
      </c>
      <c r="G14022" s="276">
        <v>45960</v>
      </c>
      <c r="H14022">
        <v>20251017828308</v>
      </c>
      <c r="I14022">
        <v>8.7360000000000007</v>
      </c>
      <c r="J14022" s="289" t="s">
        <v>383</v>
      </c>
      <c r="K14022" s="289" t="s">
        <v>30578</v>
      </c>
      <c r="L14022" s="289" t="s">
        <v>275</v>
      </c>
      <c r="M14022" s="289" t="s">
        <v>31014</v>
      </c>
      <c r="N14022" s="289" t="s">
        <v>667</v>
      </c>
      <c r="O14022" s="289" t="s">
        <v>22256</v>
      </c>
      <c r="P14022" s="289" t="str">
        <f>VLOOKUP(CAT_Details[[#This Row],[Delivery Bp Customer Code]],Table6[],2,0)</f>
        <v>DX01-L5</v>
      </c>
    </row>
    <row r="14023" spans="1:16" x14ac:dyDescent="0.25">
      <c r="A14023" s="289" t="s">
        <v>74</v>
      </c>
      <c r="B14023">
        <v>28</v>
      </c>
      <c r="C14023">
        <v>455</v>
      </c>
      <c r="D14023">
        <v>1.03</v>
      </c>
      <c r="E14023" s="289" t="s">
        <v>30796</v>
      </c>
      <c r="F14023">
        <v>5017742235</v>
      </c>
      <c r="G14023" s="276">
        <v>45960</v>
      </c>
      <c r="H14023">
        <v>20251021830270</v>
      </c>
      <c r="I14023">
        <v>0.59499999999999997</v>
      </c>
      <c r="J14023" s="289" t="s">
        <v>294</v>
      </c>
      <c r="K14023" s="289" t="s">
        <v>30853</v>
      </c>
      <c r="L14023" s="289" t="s">
        <v>275</v>
      </c>
      <c r="M14023" s="289" t="s">
        <v>31464</v>
      </c>
      <c r="N14023" s="289" t="s">
        <v>676</v>
      </c>
      <c r="O14023" s="289" t="s">
        <v>22256</v>
      </c>
      <c r="P14023" s="289" t="str">
        <f>VLOOKUP(CAT_Details[[#This Row],[Delivery Bp Customer Code]],Table6[],2,0)</f>
        <v>DX01-L5</v>
      </c>
    </row>
    <row r="14024" spans="1:16" x14ac:dyDescent="0.25">
      <c r="A14024" s="289" t="s">
        <v>74</v>
      </c>
      <c r="B14024">
        <v>10</v>
      </c>
      <c r="C14024">
        <v>664</v>
      </c>
      <c r="D14024">
        <v>5.43</v>
      </c>
      <c r="E14024" s="289" t="s">
        <v>30863</v>
      </c>
      <c r="F14024">
        <v>5017742712</v>
      </c>
      <c r="G14024" s="276">
        <v>45960</v>
      </c>
      <c r="H14024">
        <v>20251014825208</v>
      </c>
      <c r="I14024">
        <v>14.686</v>
      </c>
      <c r="J14024" s="289" t="s">
        <v>294</v>
      </c>
      <c r="K14024" s="289" t="s">
        <v>30864</v>
      </c>
      <c r="L14024" s="289" t="s">
        <v>275</v>
      </c>
      <c r="M14024" s="289" t="s">
        <v>31309</v>
      </c>
      <c r="N14024" s="289" t="s">
        <v>5685</v>
      </c>
      <c r="O14024" s="289" t="s">
        <v>22256</v>
      </c>
      <c r="P14024" s="289" t="str">
        <f>VLOOKUP(CAT_Details[[#This Row],[Delivery Bp Customer Code]],Table6[],2,0)</f>
        <v>DX01-L5</v>
      </c>
    </row>
    <row r="14025" spans="1:16" x14ac:dyDescent="0.25">
      <c r="A14025" s="289" t="s">
        <v>74</v>
      </c>
      <c r="B14025">
        <v>5</v>
      </c>
      <c r="C14025">
        <v>311</v>
      </c>
      <c r="D14025">
        <v>2.73</v>
      </c>
      <c r="E14025" s="289" t="s">
        <v>30863</v>
      </c>
      <c r="F14025">
        <v>5017742713</v>
      </c>
      <c r="G14025" s="276">
        <v>45960</v>
      </c>
      <c r="H14025">
        <v>20251014825193</v>
      </c>
      <c r="I14025">
        <v>7.226</v>
      </c>
      <c r="J14025" s="289" t="s">
        <v>294</v>
      </c>
      <c r="K14025" s="289" t="s">
        <v>30865</v>
      </c>
      <c r="L14025" s="289" t="s">
        <v>275</v>
      </c>
      <c r="M14025" s="289" t="s">
        <v>31309</v>
      </c>
      <c r="N14025" s="289" t="s">
        <v>5685</v>
      </c>
      <c r="O14025" s="289" t="s">
        <v>22256</v>
      </c>
      <c r="P14025" s="289" t="str">
        <f>VLOOKUP(CAT_Details[[#This Row],[Delivery Bp Customer Code]],Table6[],2,0)</f>
        <v>DX01-L5</v>
      </c>
    </row>
    <row r="14026" spans="1:16" x14ac:dyDescent="0.25">
      <c r="A14026" s="289" t="s">
        <v>74</v>
      </c>
      <c r="B14026">
        <v>2</v>
      </c>
      <c r="C14026">
        <v>372</v>
      </c>
      <c r="D14026">
        <v>0.8</v>
      </c>
      <c r="E14026" s="289" t="s">
        <v>31066</v>
      </c>
      <c r="F14026">
        <v>5017756985</v>
      </c>
      <c r="G14026" s="276">
        <v>45960</v>
      </c>
      <c r="H14026">
        <v>20251022831266</v>
      </c>
      <c r="I14026">
        <v>1.3440000000000001</v>
      </c>
      <c r="J14026" s="289" t="s">
        <v>345</v>
      </c>
      <c r="K14026" s="289" t="s">
        <v>31067</v>
      </c>
      <c r="L14026" s="289" t="s">
        <v>275</v>
      </c>
      <c r="M14026" s="289" t="s">
        <v>31212</v>
      </c>
      <c r="N14026" s="289" t="s">
        <v>348</v>
      </c>
      <c r="O14026" s="289" t="s">
        <v>22256</v>
      </c>
      <c r="P14026" s="289" t="str">
        <f>VLOOKUP(CAT_Details[[#This Row],[Delivery Bp Customer Code]],Table6[],2,0)</f>
        <v>DX01-L5</v>
      </c>
    </row>
    <row r="14027" spans="1:16" x14ac:dyDescent="0.25">
      <c r="A14027" s="289" t="s">
        <v>74</v>
      </c>
      <c r="B14027">
        <v>54</v>
      </c>
      <c r="C14027">
        <v>6906</v>
      </c>
      <c r="D14027">
        <v>11.18</v>
      </c>
      <c r="E14027" s="289" t="s">
        <v>31068</v>
      </c>
      <c r="F14027">
        <v>5017757027</v>
      </c>
      <c r="G14027" s="276">
        <v>45960</v>
      </c>
      <c r="H14027">
        <v>20251020829697</v>
      </c>
      <c r="I14027">
        <v>21.617999999999999</v>
      </c>
      <c r="J14027" s="289" t="s">
        <v>324</v>
      </c>
      <c r="K14027" s="289" t="s">
        <v>31069</v>
      </c>
      <c r="L14027" s="289" t="s">
        <v>275</v>
      </c>
      <c r="M14027" s="289" t="s">
        <v>31472</v>
      </c>
      <c r="N14027" s="289" t="s">
        <v>508</v>
      </c>
      <c r="O14027" s="289" t="s">
        <v>22256</v>
      </c>
      <c r="P14027" s="289" t="str">
        <f>VLOOKUP(CAT_Details[[#This Row],[Delivery Bp Customer Code]],Table6[],2,0)</f>
        <v>DX01-L5</v>
      </c>
    </row>
    <row r="14028" spans="1:16" x14ac:dyDescent="0.25">
      <c r="A14028" s="289" t="s">
        <v>74</v>
      </c>
      <c r="B14028">
        <v>3</v>
      </c>
      <c r="C14028">
        <v>288</v>
      </c>
      <c r="D14028">
        <v>1.2</v>
      </c>
      <c r="E14028" s="289" t="s">
        <v>31079</v>
      </c>
      <c r="F14028">
        <v>5017772286</v>
      </c>
      <c r="G14028" s="276">
        <v>45960</v>
      </c>
      <c r="H14028">
        <v>20251023832497</v>
      </c>
      <c r="I14028">
        <v>3.226</v>
      </c>
      <c r="J14028" s="289" t="s">
        <v>350</v>
      </c>
      <c r="K14028" s="289" t="s">
        <v>31080</v>
      </c>
      <c r="L14028" s="289" t="s">
        <v>275</v>
      </c>
      <c r="M14028" s="289" t="s">
        <v>31166</v>
      </c>
      <c r="N14028" s="289" t="s">
        <v>462</v>
      </c>
      <c r="O14028" s="289" t="s">
        <v>22256</v>
      </c>
      <c r="P14028" s="289" t="str">
        <f>VLOOKUP(CAT_Details[[#This Row],[Delivery Bp Customer Code]],Table6[],2,0)</f>
        <v>DX01-L5</v>
      </c>
    </row>
    <row r="14029" spans="1:16" x14ac:dyDescent="0.25">
      <c r="A14029" s="289" t="s">
        <v>74</v>
      </c>
      <c r="B14029">
        <v>7</v>
      </c>
      <c r="C14029">
        <v>658</v>
      </c>
      <c r="D14029">
        <v>2.8</v>
      </c>
      <c r="E14029" s="289" t="s">
        <v>31079</v>
      </c>
      <c r="F14029">
        <v>5017772287</v>
      </c>
      <c r="G14029" s="276">
        <v>45960</v>
      </c>
      <c r="H14029">
        <v>20251023832501</v>
      </c>
      <c r="I14029">
        <v>6.835</v>
      </c>
      <c r="J14029" s="289" t="s">
        <v>350</v>
      </c>
      <c r="K14029" s="289" t="s">
        <v>31081</v>
      </c>
      <c r="L14029" s="289" t="s">
        <v>275</v>
      </c>
      <c r="M14029" s="289" t="s">
        <v>31166</v>
      </c>
      <c r="N14029" s="289" t="s">
        <v>462</v>
      </c>
      <c r="O14029" s="289" t="s">
        <v>22256</v>
      </c>
      <c r="P14029" s="289" t="str">
        <f>VLOOKUP(CAT_Details[[#This Row],[Delivery Bp Customer Code]],Table6[],2,0)</f>
        <v>DX01-L5</v>
      </c>
    </row>
    <row r="14030" spans="1:16" x14ac:dyDescent="0.25">
      <c r="A14030" s="289" t="s">
        <v>521</v>
      </c>
      <c r="B14030">
        <v>11</v>
      </c>
      <c r="C14030">
        <v>3847.91</v>
      </c>
      <c r="D14030">
        <v>4.4000000000000004</v>
      </c>
      <c r="E14030" s="289" t="s">
        <v>31090</v>
      </c>
      <c r="F14030">
        <v>5017772933</v>
      </c>
      <c r="G14030" s="276">
        <v>45960</v>
      </c>
      <c r="H14030">
        <v>20251023832406</v>
      </c>
      <c r="I14030">
        <v>3.802</v>
      </c>
      <c r="J14030" s="289" t="s">
        <v>350</v>
      </c>
      <c r="K14030" s="289" t="s">
        <v>31091</v>
      </c>
      <c r="L14030" s="289" t="s">
        <v>275</v>
      </c>
      <c r="M14030" s="289" t="s">
        <v>31380</v>
      </c>
      <c r="N14030" s="289" t="s">
        <v>528</v>
      </c>
      <c r="O14030" s="289" t="s">
        <v>16307</v>
      </c>
      <c r="P14030" s="289" t="str">
        <f>VLOOKUP(CAT_Details[[#This Row],[Delivery Bp Customer Code]],Table6[],2,0)</f>
        <v>DX01</v>
      </c>
    </row>
    <row r="14031" spans="1:16" x14ac:dyDescent="0.25">
      <c r="A14031" s="289" t="s">
        <v>272</v>
      </c>
      <c r="B14031">
        <v>13</v>
      </c>
      <c r="C14031">
        <v>1575</v>
      </c>
      <c r="D14031">
        <v>5.2</v>
      </c>
      <c r="E14031" s="289" t="s">
        <v>30618</v>
      </c>
      <c r="F14031">
        <v>5017710538</v>
      </c>
      <c r="G14031" s="276">
        <v>45960</v>
      </c>
      <c r="H14031">
        <v>20251017828850</v>
      </c>
      <c r="I14031">
        <v>12.48</v>
      </c>
      <c r="J14031" s="289" t="s">
        <v>1435</v>
      </c>
      <c r="K14031" s="289" t="s">
        <v>30619</v>
      </c>
      <c r="L14031" s="289" t="s">
        <v>275</v>
      </c>
      <c r="M14031" s="289" t="s">
        <v>31249</v>
      </c>
      <c r="N14031" s="289" t="s">
        <v>1438</v>
      </c>
      <c r="O14031" s="289" t="s">
        <v>277</v>
      </c>
      <c r="P14031" s="289" t="str">
        <f>VLOOKUP(CAT_Details[[#This Row],[Delivery Bp Customer Code]],Table6[],2,0)</f>
        <v>U2-L5</v>
      </c>
    </row>
    <row r="14032" spans="1:16" x14ac:dyDescent="0.25">
      <c r="A14032" s="289" t="s">
        <v>272</v>
      </c>
      <c r="B14032">
        <v>1</v>
      </c>
      <c r="C14032">
        <v>50</v>
      </c>
      <c r="D14032">
        <v>0.2</v>
      </c>
      <c r="E14032" s="289" t="s">
        <v>30622</v>
      </c>
      <c r="F14032">
        <v>5017710642</v>
      </c>
      <c r="G14032" s="276">
        <v>45960</v>
      </c>
      <c r="H14032">
        <v>20251016827177</v>
      </c>
      <c r="I14032">
        <v>0.216</v>
      </c>
      <c r="J14032" s="289" t="s">
        <v>401</v>
      </c>
      <c r="K14032" s="289" t="s">
        <v>30623</v>
      </c>
      <c r="L14032" s="289" t="s">
        <v>275</v>
      </c>
      <c r="M14032" s="289" t="s">
        <v>31409</v>
      </c>
      <c r="N14032" s="289" t="s">
        <v>2533</v>
      </c>
      <c r="O14032" s="289" t="s">
        <v>277</v>
      </c>
      <c r="P14032" s="289" t="str">
        <f>VLOOKUP(CAT_Details[[#This Row],[Delivery Bp Customer Code]],Table6[],2,0)</f>
        <v>U2-L5</v>
      </c>
    </row>
    <row r="14033" spans="1:16" x14ac:dyDescent="0.25">
      <c r="A14033" s="289" t="s">
        <v>272</v>
      </c>
      <c r="B14033">
        <v>3</v>
      </c>
      <c r="C14033">
        <v>340</v>
      </c>
      <c r="D14033">
        <v>1.2</v>
      </c>
      <c r="E14033" s="289" t="s">
        <v>30755</v>
      </c>
      <c r="F14033">
        <v>5017725167</v>
      </c>
      <c r="G14033" s="276">
        <v>45960</v>
      </c>
      <c r="H14033">
        <v>20251017828330</v>
      </c>
      <c r="I14033">
        <v>2.448</v>
      </c>
      <c r="J14033" s="289" t="s">
        <v>287</v>
      </c>
      <c r="K14033" s="289" t="s">
        <v>30875</v>
      </c>
      <c r="L14033" s="289" t="s">
        <v>275</v>
      </c>
      <c r="M14033" s="289" t="s">
        <v>31254</v>
      </c>
      <c r="N14033" s="289" t="s">
        <v>468</v>
      </c>
      <c r="O14033" s="289" t="s">
        <v>277</v>
      </c>
      <c r="P14033" s="289" t="str">
        <f>VLOOKUP(CAT_Details[[#This Row],[Delivery Bp Customer Code]],Table6[],2,0)</f>
        <v>U2-L5</v>
      </c>
    </row>
    <row r="14034" spans="1:16" x14ac:dyDescent="0.25">
      <c r="A14034" s="289" t="s">
        <v>272</v>
      </c>
      <c r="B14034">
        <v>14</v>
      </c>
      <c r="C14034">
        <v>3092</v>
      </c>
      <c r="D14034">
        <v>5.6</v>
      </c>
      <c r="E14034" s="289" t="s">
        <v>30783</v>
      </c>
      <c r="F14034">
        <v>5017742728</v>
      </c>
      <c r="G14034" s="276">
        <v>45960</v>
      </c>
      <c r="H14034">
        <v>20251020829554</v>
      </c>
      <c r="I14034">
        <v>15.936</v>
      </c>
      <c r="J14034" s="289" t="s">
        <v>294</v>
      </c>
      <c r="K14034" s="289" t="s">
        <v>30898</v>
      </c>
      <c r="L14034" s="289" t="s">
        <v>275</v>
      </c>
      <c r="M14034" s="289" t="s">
        <v>31255</v>
      </c>
      <c r="N14034" s="289" t="s">
        <v>555</v>
      </c>
      <c r="O14034" s="289" t="s">
        <v>277</v>
      </c>
      <c r="P14034" s="289" t="str">
        <f>VLOOKUP(CAT_Details[[#This Row],[Delivery Bp Customer Code]],Table6[],2,0)</f>
        <v>U2-L5</v>
      </c>
    </row>
    <row r="14035" spans="1:16" x14ac:dyDescent="0.25">
      <c r="A14035" s="289" t="s">
        <v>272</v>
      </c>
      <c r="B14035">
        <v>18</v>
      </c>
      <c r="C14035">
        <v>4433</v>
      </c>
      <c r="D14035">
        <v>3.6</v>
      </c>
      <c r="E14035" s="289" t="s">
        <v>31108</v>
      </c>
      <c r="F14035">
        <v>5017772826</v>
      </c>
      <c r="G14035" s="276">
        <v>45960</v>
      </c>
      <c r="H14035">
        <v>20251021830668</v>
      </c>
      <c r="I14035">
        <v>6.85</v>
      </c>
      <c r="J14035" s="289" t="s">
        <v>350</v>
      </c>
      <c r="K14035" s="289" t="s">
        <v>31109</v>
      </c>
      <c r="L14035" s="289" t="s">
        <v>275</v>
      </c>
      <c r="M14035" s="289" t="s">
        <v>31166</v>
      </c>
      <c r="N14035" s="289" t="s">
        <v>544</v>
      </c>
      <c r="O14035" s="289" t="s">
        <v>277</v>
      </c>
      <c r="P14035" s="289" t="str">
        <f>VLOOKUP(CAT_Details[[#This Row],[Delivery Bp Customer Code]],Table6[],2,0)</f>
        <v>U2-L5</v>
      </c>
    </row>
    <row r="14036" spans="1:16" x14ac:dyDescent="0.25">
      <c r="A14036" s="289" t="s">
        <v>272</v>
      </c>
      <c r="B14036">
        <v>1</v>
      </c>
      <c r="C14036">
        <v>300</v>
      </c>
      <c r="D14036">
        <v>0.4</v>
      </c>
      <c r="E14036" s="289" t="s">
        <v>31112</v>
      </c>
      <c r="F14036">
        <v>5017772833</v>
      </c>
      <c r="G14036" s="276">
        <v>45960</v>
      </c>
      <c r="H14036">
        <v>20251023832669</v>
      </c>
      <c r="I14036">
        <v>0.33600000000000002</v>
      </c>
      <c r="J14036" s="289" t="s">
        <v>350</v>
      </c>
      <c r="K14036" s="289" t="s">
        <v>31113</v>
      </c>
      <c r="L14036" s="289" t="s">
        <v>275</v>
      </c>
      <c r="M14036" s="289" t="s">
        <v>31380</v>
      </c>
      <c r="N14036" s="289" t="s">
        <v>15982</v>
      </c>
      <c r="O14036" s="289" t="s">
        <v>277</v>
      </c>
      <c r="P14036" s="289" t="str">
        <f>VLOOKUP(CAT_Details[[#This Row],[Delivery Bp Customer Code]],Table6[],2,0)</f>
        <v>U2-L5</v>
      </c>
    </row>
    <row r="14037" spans="1:16" x14ac:dyDescent="0.25">
      <c r="A14037" s="289" t="s">
        <v>272</v>
      </c>
      <c r="B14037">
        <v>9</v>
      </c>
      <c r="C14037">
        <v>539</v>
      </c>
      <c r="D14037">
        <v>1.37</v>
      </c>
      <c r="E14037" s="289" t="s">
        <v>31119</v>
      </c>
      <c r="F14037">
        <v>5017772922</v>
      </c>
      <c r="G14037" s="276">
        <v>45960</v>
      </c>
      <c r="H14037">
        <v>20251021830765</v>
      </c>
      <c r="I14037">
        <v>1.748</v>
      </c>
      <c r="J14037" s="289" t="s">
        <v>350</v>
      </c>
      <c r="K14037" s="289" t="s">
        <v>31120</v>
      </c>
      <c r="L14037" s="289" t="s">
        <v>275</v>
      </c>
      <c r="M14037" s="289" t="s">
        <v>31380</v>
      </c>
      <c r="N14037" s="289" t="s">
        <v>540</v>
      </c>
      <c r="O14037" s="289" t="s">
        <v>277</v>
      </c>
      <c r="P14037" s="289" t="str">
        <f>VLOOKUP(CAT_Details[[#This Row],[Delivery Bp Customer Code]],Table6[],2,0)</f>
        <v>U2-L5</v>
      </c>
    </row>
    <row r="14038" spans="1:16" x14ac:dyDescent="0.25">
      <c r="A14038" s="289" t="s">
        <v>272</v>
      </c>
      <c r="B14038">
        <v>3</v>
      </c>
      <c r="C14038">
        <v>31</v>
      </c>
      <c r="D14038">
        <v>0.24</v>
      </c>
      <c r="E14038" s="289" t="s">
        <v>31256</v>
      </c>
      <c r="F14038">
        <v>5017787524</v>
      </c>
      <c r="G14038" s="276">
        <v>45960</v>
      </c>
      <c r="H14038">
        <v>20251023833137</v>
      </c>
      <c r="I14038">
        <v>0.19500000000000001</v>
      </c>
      <c r="J14038" s="289" t="s">
        <v>302</v>
      </c>
      <c r="K14038" s="289" t="s">
        <v>31357</v>
      </c>
      <c r="L14038" s="289" t="s">
        <v>275</v>
      </c>
      <c r="M14038" s="289" t="s">
        <v>31758</v>
      </c>
      <c r="N14038" s="289" t="s">
        <v>15493</v>
      </c>
      <c r="O14038" s="289" t="s">
        <v>277</v>
      </c>
      <c r="P14038" s="289" t="str">
        <f>VLOOKUP(CAT_Details[[#This Row],[Delivery Bp Customer Code]],Table6[],2,0)</f>
        <v>U2-L5</v>
      </c>
    </row>
    <row r="14039" spans="1:16" x14ac:dyDescent="0.25">
      <c r="A14039" s="289" t="s">
        <v>4794</v>
      </c>
      <c r="B14039">
        <v>2</v>
      </c>
      <c r="C14039">
        <v>32</v>
      </c>
      <c r="D14039">
        <v>0.25</v>
      </c>
      <c r="E14039" s="289" t="s">
        <v>30796</v>
      </c>
      <c r="F14039">
        <v>5017742233</v>
      </c>
      <c r="G14039" s="276">
        <v>45960</v>
      </c>
      <c r="H14039">
        <v>20251021830398</v>
      </c>
      <c r="I14039">
        <v>0.12</v>
      </c>
      <c r="J14039" s="289" t="s">
        <v>294</v>
      </c>
      <c r="K14039" s="289" t="s">
        <v>30902</v>
      </c>
      <c r="L14039" s="289" t="s">
        <v>275</v>
      </c>
      <c r="M14039" s="289" t="s">
        <v>31464</v>
      </c>
      <c r="N14039" s="289" t="s">
        <v>1413</v>
      </c>
      <c r="O14039" s="289" t="s">
        <v>4798</v>
      </c>
      <c r="P14039" s="289" t="str">
        <f>VLOOKUP(CAT_Details[[#This Row],[Delivery Bp Customer Code]],Table6[],2,0)</f>
        <v>MY02</v>
      </c>
    </row>
    <row r="14040" spans="1:16" x14ac:dyDescent="0.25">
      <c r="A14040" s="289" t="s">
        <v>4794</v>
      </c>
      <c r="B14040">
        <v>2</v>
      </c>
      <c r="C14040">
        <v>263.8</v>
      </c>
      <c r="D14040">
        <v>0.8</v>
      </c>
      <c r="E14040" s="289" t="s">
        <v>31125</v>
      </c>
      <c r="F14040">
        <v>5017772338</v>
      </c>
      <c r="G14040" s="276">
        <v>45960</v>
      </c>
      <c r="H14040">
        <v>20251023832477</v>
      </c>
      <c r="I14040">
        <v>1.44</v>
      </c>
      <c r="J14040" s="289" t="s">
        <v>350</v>
      </c>
      <c r="K14040" s="289" t="s">
        <v>31126</v>
      </c>
      <c r="L14040" s="289" t="s">
        <v>275</v>
      </c>
      <c r="M14040" s="289" t="s">
        <v>31380</v>
      </c>
      <c r="N14040" s="289" t="s">
        <v>30068</v>
      </c>
      <c r="O14040" s="289" t="s">
        <v>4798</v>
      </c>
      <c r="P14040" s="289" t="str">
        <f>VLOOKUP(CAT_Details[[#This Row],[Delivery Bp Customer Code]],Table6[],2,0)</f>
        <v>MY02</v>
      </c>
    </row>
    <row r="14041" spans="1:16" x14ac:dyDescent="0.25">
      <c r="A14041" s="289" t="s">
        <v>4794</v>
      </c>
      <c r="B14041">
        <v>2</v>
      </c>
      <c r="C14041">
        <v>263.8</v>
      </c>
      <c r="D14041">
        <v>0.8</v>
      </c>
      <c r="E14041" s="289" t="s">
        <v>31125</v>
      </c>
      <c r="F14041">
        <v>5017772339</v>
      </c>
      <c r="G14041" s="276">
        <v>45960</v>
      </c>
      <c r="H14041">
        <v>20251023832480</v>
      </c>
      <c r="I14041">
        <v>1.44</v>
      </c>
      <c r="J14041" s="289" t="s">
        <v>350</v>
      </c>
      <c r="K14041" s="289" t="s">
        <v>31127</v>
      </c>
      <c r="L14041" s="289" t="s">
        <v>275</v>
      </c>
      <c r="M14041" s="289" t="s">
        <v>31380</v>
      </c>
      <c r="N14041" s="289" t="s">
        <v>30068</v>
      </c>
      <c r="O14041" s="289" t="s">
        <v>4798</v>
      </c>
      <c r="P14041" s="289" t="str">
        <f>VLOOKUP(CAT_Details[[#This Row],[Delivery Bp Customer Code]],Table6[],2,0)</f>
        <v>MY02</v>
      </c>
    </row>
    <row r="14042" spans="1:16" x14ac:dyDescent="0.25">
      <c r="A14042" s="289" t="s">
        <v>278</v>
      </c>
      <c r="B14042">
        <v>6</v>
      </c>
      <c r="C14042">
        <v>2448</v>
      </c>
      <c r="D14042">
        <v>2.4</v>
      </c>
      <c r="E14042" s="289" t="s">
        <v>30921</v>
      </c>
      <c r="F14042">
        <v>5017757094</v>
      </c>
      <c r="G14042" s="276">
        <v>45961</v>
      </c>
      <c r="H14042">
        <v>20251021830982</v>
      </c>
      <c r="I14042">
        <v>2.88</v>
      </c>
      <c r="J14042" s="289" t="s">
        <v>324</v>
      </c>
      <c r="K14042" s="289" t="s">
        <v>30922</v>
      </c>
      <c r="L14042" s="289" t="s">
        <v>275</v>
      </c>
      <c r="M14042" s="289" t="s">
        <v>31536</v>
      </c>
      <c r="N14042" s="289" t="s">
        <v>399</v>
      </c>
      <c r="O14042" s="289" t="s">
        <v>498</v>
      </c>
      <c r="P14042" s="289" t="str">
        <f>VLOOKUP(CAT_Details[[#This Row],[Delivery Bp Customer Code]],Table6[],2,0)</f>
        <v>DK-BM01</v>
      </c>
    </row>
    <row r="14043" spans="1:16" x14ac:dyDescent="0.25">
      <c r="A14043" s="289" t="s">
        <v>278</v>
      </c>
      <c r="B14043">
        <v>1</v>
      </c>
      <c r="C14043">
        <v>660</v>
      </c>
      <c r="D14043">
        <v>0.4</v>
      </c>
      <c r="E14043" s="289" t="s">
        <v>31394</v>
      </c>
      <c r="F14043">
        <v>5017820838</v>
      </c>
      <c r="G14043" s="276">
        <v>45961</v>
      </c>
      <c r="H14043">
        <v>20251028835991</v>
      </c>
      <c r="I14043">
        <v>0.52800000000000002</v>
      </c>
      <c r="J14043" s="289" t="s">
        <v>273</v>
      </c>
      <c r="K14043" s="289" t="s">
        <v>31395</v>
      </c>
      <c r="L14043" s="289" t="s">
        <v>275</v>
      </c>
      <c r="M14043" s="289" t="s">
        <v>31538</v>
      </c>
      <c r="N14043" s="289" t="s">
        <v>31396</v>
      </c>
      <c r="O14043" s="289" t="s">
        <v>498</v>
      </c>
      <c r="P14043" s="289" t="str">
        <f>VLOOKUP(CAT_Details[[#This Row],[Delivery Bp Customer Code]],Table6[],2,0)</f>
        <v>DK-BM01</v>
      </c>
    </row>
    <row r="14044" spans="1:16" x14ac:dyDescent="0.25">
      <c r="A14044" s="289" t="s">
        <v>75</v>
      </c>
      <c r="B14044">
        <v>1</v>
      </c>
      <c r="C14044">
        <v>40</v>
      </c>
      <c r="D14044">
        <v>0.4</v>
      </c>
      <c r="E14044" s="289" t="s">
        <v>30964</v>
      </c>
      <c r="F14044">
        <v>5017757606</v>
      </c>
      <c r="G14044" s="276">
        <v>45961</v>
      </c>
      <c r="H14044">
        <v>20251021830806</v>
      </c>
      <c r="I14044">
        <v>0.624</v>
      </c>
      <c r="J14044" s="289" t="s">
        <v>3970</v>
      </c>
      <c r="K14044" s="289" t="s">
        <v>30965</v>
      </c>
      <c r="L14044" s="289" t="s">
        <v>275</v>
      </c>
      <c r="M14044" s="289" t="s">
        <v>31164</v>
      </c>
      <c r="N14044" s="289" t="s">
        <v>25190</v>
      </c>
      <c r="O14044" s="289" t="s">
        <v>5281</v>
      </c>
      <c r="P14044" s="289" t="str">
        <f>VLOOKUP(CAT_Details[[#This Row],[Delivery Bp Customer Code]],Table6[],2,0)</f>
        <v>DK-LW08</v>
      </c>
    </row>
    <row r="14045" spans="1:16" x14ac:dyDescent="0.25">
      <c r="A14045" s="289" t="s">
        <v>75</v>
      </c>
      <c r="B14045">
        <v>7</v>
      </c>
      <c r="C14045">
        <v>1060</v>
      </c>
      <c r="D14045">
        <v>2.8</v>
      </c>
      <c r="E14045" s="289" t="s">
        <v>30966</v>
      </c>
      <c r="F14045">
        <v>5017758170</v>
      </c>
      <c r="G14045" s="276">
        <v>45961</v>
      </c>
      <c r="H14045">
        <v>20251021830721</v>
      </c>
      <c r="I14045">
        <v>7.68</v>
      </c>
      <c r="J14045" s="289" t="s">
        <v>294</v>
      </c>
      <c r="K14045" s="289" t="s">
        <v>30967</v>
      </c>
      <c r="L14045" s="289" t="s">
        <v>275</v>
      </c>
      <c r="M14045" s="289" t="s">
        <v>31165</v>
      </c>
      <c r="N14045" s="289" t="s">
        <v>555</v>
      </c>
      <c r="O14045" s="289" t="s">
        <v>2173</v>
      </c>
      <c r="P14045" s="289" t="str">
        <f>VLOOKUP(CAT_Details[[#This Row],[Delivery Bp Customer Code]],Table6[],2,0)</f>
        <v>OYL1</v>
      </c>
    </row>
    <row r="14046" spans="1:16" x14ac:dyDescent="0.25">
      <c r="A14046" s="289" t="s">
        <v>75</v>
      </c>
      <c r="B14046">
        <v>3</v>
      </c>
      <c r="C14046">
        <v>1460</v>
      </c>
      <c r="D14046">
        <v>1</v>
      </c>
      <c r="E14046" s="289" t="s">
        <v>31168</v>
      </c>
      <c r="F14046">
        <v>5017787502</v>
      </c>
      <c r="G14046" s="276">
        <v>45961</v>
      </c>
      <c r="H14046">
        <v>20251023832578</v>
      </c>
      <c r="I14046">
        <v>1.44</v>
      </c>
      <c r="J14046" s="289" t="s">
        <v>324</v>
      </c>
      <c r="K14046" s="289" t="s">
        <v>31169</v>
      </c>
      <c r="L14046" s="289" t="s">
        <v>275</v>
      </c>
      <c r="M14046" s="289" t="s">
        <v>31536</v>
      </c>
      <c r="N14046" s="289" t="s">
        <v>20903</v>
      </c>
      <c r="O14046" s="289" t="s">
        <v>2173</v>
      </c>
      <c r="P14046" s="289" t="str">
        <f>VLOOKUP(CAT_Details[[#This Row],[Delivery Bp Customer Code]],Table6[],2,0)</f>
        <v>OYL1</v>
      </c>
    </row>
    <row r="14047" spans="1:16" x14ac:dyDescent="0.25">
      <c r="A14047" s="289" t="s">
        <v>75</v>
      </c>
      <c r="B14047">
        <v>5</v>
      </c>
      <c r="C14047">
        <v>1282</v>
      </c>
      <c r="D14047">
        <v>2</v>
      </c>
      <c r="E14047" s="289" t="s">
        <v>31172</v>
      </c>
      <c r="F14047">
        <v>5017787905</v>
      </c>
      <c r="G14047" s="276">
        <v>45961</v>
      </c>
      <c r="H14047">
        <v>20251023832594</v>
      </c>
      <c r="I14047">
        <v>3.12</v>
      </c>
      <c r="J14047" s="289" t="s">
        <v>350</v>
      </c>
      <c r="K14047" s="289" t="s">
        <v>31173</v>
      </c>
      <c r="L14047" s="289" t="s">
        <v>275</v>
      </c>
      <c r="M14047" s="289" t="s">
        <v>31565</v>
      </c>
      <c r="N14047" s="289" t="s">
        <v>22189</v>
      </c>
      <c r="O14047" s="289" t="s">
        <v>2173</v>
      </c>
      <c r="P14047" s="289" t="str">
        <f>VLOOKUP(CAT_Details[[#This Row],[Delivery Bp Customer Code]],Table6[],2,0)</f>
        <v>OYL1</v>
      </c>
    </row>
    <row r="14048" spans="1:16" x14ac:dyDescent="0.25">
      <c r="A14048" s="289" t="s">
        <v>75</v>
      </c>
      <c r="B14048">
        <v>19</v>
      </c>
      <c r="C14048">
        <v>11700</v>
      </c>
      <c r="D14048">
        <v>7.6</v>
      </c>
      <c r="E14048" s="289" t="s">
        <v>31174</v>
      </c>
      <c r="F14048">
        <v>5017787992</v>
      </c>
      <c r="G14048" s="276">
        <v>45961</v>
      </c>
      <c r="H14048">
        <v>20251024834151</v>
      </c>
      <c r="I14048">
        <v>10.944000000000001</v>
      </c>
      <c r="J14048" s="289" t="s">
        <v>324</v>
      </c>
      <c r="K14048" s="289" t="s">
        <v>31175</v>
      </c>
      <c r="L14048" s="289" t="s">
        <v>275</v>
      </c>
      <c r="M14048" s="289" t="s">
        <v>31566</v>
      </c>
      <c r="N14048" s="289" t="s">
        <v>2496</v>
      </c>
      <c r="O14048" s="289" t="s">
        <v>2173</v>
      </c>
      <c r="P14048" s="289" t="str">
        <f>VLOOKUP(CAT_Details[[#This Row],[Delivery Bp Customer Code]],Table6[],2,0)</f>
        <v>OYL1</v>
      </c>
    </row>
    <row r="14049" spans="1:16" x14ac:dyDescent="0.25">
      <c r="A14049" s="289" t="s">
        <v>75</v>
      </c>
      <c r="B14049">
        <v>4</v>
      </c>
      <c r="C14049">
        <v>492</v>
      </c>
      <c r="D14049">
        <v>0.8</v>
      </c>
      <c r="E14049" s="289" t="s">
        <v>31180</v>
      </c>
      <c r="F14049">
        <v>5017788173</v>
      </c>
      <c r="G14049" s="276">
        <v>45961</v>
      </c>
      <c r="H14049">
        <v>20251023832628</v>
      </c>
      <c r="I14049">
        <v>0.97899999999999998</v>
      </c>
      <c r="J14049" s="289" t="s">
        <v>350</v>
      </c>
      <c r="K14049" s="289" t="s">
        <v>31181</v>
      </c>
      <c r="L14049" s="289" t="s">
        <v>275</v>
      </c>
      <c r="M14049" s="289" t="s">
        <v>31380</v>
      </c>
      <c r="N14049" s="289" t="s">
        <v>602</v>
      </c>
      <c r="O14049" s="289" t="s">
        <v>2173</v>
      </c>
      <c r="P14049" s="289" t="str">
        <f>VLOOKUP(CAT_Details[[#This Row],[Delivery Bp Customer Code]],Table6[],2,0)</f>
        <v>OYL1</v>
      </c>
    </row>
    <row r="14050" spans="1:16" x14ac:dyDescent="0.25">
      <c r="A14050" s="289" t="s">
        <v>75</v>
      </c>
      <c r="B14050">
        <v>9</v>
      </c>
      <c r="C14050">
        <v>4640.3999999999996</v>
      </c>
      <c r="D14050">
        <v>3.6</v>
      </c>
      <c r="E14050" s="289" t="s">
        <v>31186</v>
      </c>
      <c r="F14050">
        <v>5017803271</v>
      </c>
      <c r="G14050" s="276">
        <v>45961</v>
      </c>
      <c r="H14050">
        <v>20251020829845</v>
      </c>
      <c r="I14050">
        <v>8.64</v>
      </c>
      <c r="J14050" s="289" t="s">
        <v>280</v>
      </c>
      <c r="K14050" s="289" t="s">
        <v>31187</v>
      </c>
      <c r="L14050" s="289" t="s">
        <v>275</v>
      </c>
      <c r="M14050" s="289" t="s">
        <v>31379</v>
      </c>
      <c r="N14050" s="289" t="s">
        <v>868</v>
      </c>
      <c r="O14050" s="289" t="s">
        <v>2173</v>
      </c>
      <c r="P14050" s="289" t="str">
        <f>VLOOKUP(CAT_Details[[#This Row],[Delivery Bp Customer Code]],Table6[],2,0)</f>
        <v>OYL1</v>
      </c>
    </row>
    <row r="14051" spans="1:16" x14ac:dyDescent="0.25">
      <c r="A14051" s="289" t="s">
        <v>75</v>
      </c>
      <c r="B14051">
        <v>1</v>
      </c>
      <c r="C14051">
        <v>32</v>
      </c>
      <c r="D14051">
        <v>0.2</v>
      </c>
      <c r="E14051" s="289" t="s">
        <v>31198</v>
      </c>
      <c r="F14051">
        <v>5017803464</v>
      </c>
      <c r="G14051" s="276">
        <v>45961</v>
      </c>
      <c r="H14051">
        <v>20251027834654</v>
      </c>
      <c r="I14051">
        <v>0.28799999999999998</v>
      </c>
      <c r="J14051" s="289" t="s">
        <v>280</v>
      </c>
      <c r="K14051" s="289" t="s">
        <v>31199</v>
      </c>
      <c r="L14051" s="289" t="s">
        <v>275</v>
      </c>
      <c r="M14051" s="289" t="s">
        <v>31379</v>
      </c>
      <c r="N14051" s="289" t="s">
        <v>14564</v>
      </c>
      <c r="O14051" s="289" t="s">
        <v>2173</v>
      </c>
      <c r="P14051" s="289" t="str">
        <f>VLOOKUP(CAT_Details[[#This Row],[Delivery Bp Customer Code]],Table6[],2,0)</f>
        <v>OYL1</v>
      </c>
    </row>
    <row r="14052" spans="1:16" x14ac:dyDescent="0.25">
      <c r="A14052" s="289" t="s">
        <v>75</v>
      </c>
      <c r="B14052">
        <v>8</v>
      </c>
      <c r="C14052">
        <v>1146</v>
      </c>
      <c r="D14052">
        <v>2.2000000000000002</v>
      </c>
      <c r="E14052" s="289" t="s">
        <v>31200</v>
      </c>
      <c r="F14052">
        <v>5017803516</v>
      </c>
      <c r="G14052" s="276">
        <v>45961</v>
      </c>
      <c r="H14052">
        <v>20251023833231</v>
      </c>
      <c r="I14052">
        <v>1.375</v>
      </c>
      <c r="J14052" s="289" t="s">
        <v>280</v>
      </c>
      <c r="K14052" s="289" t="s">
        <v>31201</v>
      </c>
      <c r="L14052" s="289" t="s">
        <v>275</v>
      </c>
      <c r="M14052" s="289" t="s">
        <v>31679</v>
      </c>
      <c r="N14052" s="289" t="s">
        <v>2942</v>
      </c>
      <c r="O14052" s="289" t="s">
        <v>2173</v>
      </c>
      <c r="P14052" s="289" t="str">
        <f>VLOOKUP(CAT_Details[[#This Row],[Delivery Bp Customer Code]],Table6[],2,0)</f>
        <v>OYL1</v>
      </c>
    </row>
    <row r="14053" spans="1:16" x14ac:dyDescent="0.25">
      <c r="A14053" s="289" t="s">
        <v>75</v>
      </c>
      <c r="B14053">
        <v>2</v>
      </c>
      <c r="C14053">
        <v>217</v>
      </c>
      <c r="D14053">
        <v>0.61</v>
      </c>
      <c r="E14053" s="289" t="s">
        <v>31401</v>
      </c>
      <c r="F14053">
        <v>5017820418</v>
      </c>
      <c r="G14053" s="276">
        <v>45961</v>
      </c>
      <c r="H14053">
        <v>20251028835600</v>
      </c>
      <c r="I14053">
        <v>0.77100000000000002</v>
      </c>
      <c r="J14053" s="289" t="s">
        <v>273</v>
      </c>
      <c r="K14053" s="289" t="s">
        <v>31402</v>
      </c>
      <c r="L14053" s="289" t="s">
        <v>275</v>
      </c>
      <c r="M14053" s="289" t="s">
        <v>31569</v>
      </c>
      <c r="N14053" s="289" t="s">
        <v>519</v>
      </c>
      <c r="O14053" s="289" t="s">
        <v>2173</v>
      </c>
      <c r="P14053" s="289" t="str">
        <f>VLOOKUP(CAT_Details[[#This Row],[Delivery Bp Customer Code]],Table6[],2,0)</f>
        <v>OYL1</v>
      </c>
    </row>
    <row r="14054" spans="1:16" x14ac:dyDescent="0.25">
      <c r="A14054" s="289" t="s">
        <v>75</v>
      </c>
      <c r="B14054">
        <v>1</v>
      </c>
      <c r="C14054">
        <v>137.6</v>
      </c>
      <c r="D14054">
        <v>0.4</v>
      </c>
      <c r="E14054" s="289" t="s">
        <v>31407</v>
      </c>
      <c r="F14054">
        <v>5017820890</v>
      </c>
      <c r="G14054" s="276">
        <v>45961</v>
      </c>
      <c r="H14054">
        <v>20251028836120</v>
      </c>
      <c r="I14054">
        <v>0.57599999999999996</v>
      </c>
      <c r="J14054" s="289" t="s">
        <v>273</v>
      </c>
      <c r="K14054" s="289" t="s">
        <v>31408</v>
      </c>
      <c r="L14054" s="289" t="s">
        <v>275</v>
      </c>
      <c r="M14054" s="289" t="s">
        <v>31538</v>
      </c>
      <c r="N14054" s="289" t="s">
        <v>22182</v>
      </c>
      <c r="O14054" s="289" t="s">
        <v>2173</v>
      </c>
      <c r="P14054" s="289" t="str">
        <f>VLOOKUP(CAT_Details[[#This Row],[Delivery Bp Customer Code]],Table6[],2,0)</f>
        <v>OYL1</v>
      </c>
    </row>
    <row r="14055" spans="1:16" x14ac:dyDescent="0.25">
      <c r="A14055" s="289" t="s">
        <v>17052</v>
      </c>
      <c r="B14055">
        <v>2</v>
      </c>
      <c r="C14055">
        <v>18</v>
      </c>
      <c r="D14055">
        <v>0.03</v>
      </c>
      <c r="E14055" s="289" t="s">
        <v>31215</v>
      </c>
      <c r="F14055">
        <v>5017787449</v>
      </c>
      <c r="G14055" s="276">
        <v>45961</v>
      </c>
      <c r="H14055">
        <v>20251021830639</v>
      </c>
      <c r="I14055">
        <v>8.0000000000000002E-3</v>
      </c>
      <c r="J14055" s="289" t="s">
        <v>275</v>
      </c>
      <c r="K14055" s="289" t="s">
        <v>31216</v>
      </c>
      <c r="L14055" s="289" t="s">
        <v>280</v>
      </c>
      <c r="M14055" s="289" t="s">
        <v>31410</v>
      </c>
      <c r="N14055" s="289" t="s">
        <v>27914</v>
      </c>
      <c r="O14055" s="289" t="s">
        <v>18284</v>
      </c>
      <c r="P14055" s="289">
        <f>VLOOKUP(CAT_Details[[#This Row],[Delivery Bp Customer Code]],Table6[],2,0)</f>
        <v>3705</v>
      </c>
    </row>
    <row r="14056" spans="1:16" x14ac:dyDescent="0.25">
      <c r="A14056" s="289" t="s">
        <v>17052</v>
      </c>
      <c r="B14056">
        <v>1</v>
      </c>
      <c r="C14056">
        <v>1</v>
      </c>
      <c r="D14056">
        <v>0.02</v>
      </c>
      <c r="E14056" s="289" t="s">
        <v>31217</v>
      </c>
      <c r="F14056">
        <v>5017787607</v>
      </c>
      <c r="G14056" s="276">
        <v>45961</v>
      </c>
      <c r="H14056">
        <v>20251022831868</v>
      </c>
      <c r="I14056">
        <v>4.0000000000000001E-3</v>
      </c>
      <c r="J14056" s="289" t="s">
        <v>275</v>
      </c>
      <c r="K14056" s="289" t="s">
        <v>31218</v>
      </c>
      <c r="L14056" s="289" t="s">
        <v>280</v>
      </c>
      <c r="M14056" s="289" t="s">
        <v>31410</v>
      </c>
      <c r="N14056" s="289" t="s">
        <v>18889</v>
      </c>
      <c r="O14056" s="289" t="s">
        <v>18284</v>
      </c>
      <c r="P14056" s="289">
        <f>VLOOKUP(CAT_Details[[#This Row],[Delivery Bp Customer Code]],Table6[],2,0)</f>
        <v>3705</v>
      </c>
    </row>
    <row r="14057" spans="1:16" x14ac:dyDescent="0.25">
      <c r="A14057" s="289" t="s">
        <v>17052</v>
      </c>
      <c r="B14057">
        <v>5</v>
      </c>
      <c r="C14057">
        <v>1894</v>
      </c>
      <c r="D14057">
        <v>1.46</v>
      </c>
      <c r="E14057" s="289" t="s">
        <v>31221</v>
      </c>
      <c r="F14057">
        <v>5017787936</v>
      </c>
      <c r="G14057" s="276">
        <v>45961</v>
      </c>
      <c r="H14057">
        <v>20251024833663</v>
      </c>
      <c r="I14057">
        <v>1.768</v>
      </c>
      <c r="J14057" s="289" t="s">
        <v>275</v>
      </c>
      <c r="K14057" s="289" t="s">
        <v>31222</v>
      </c>
      <c r="L14057" s="289" t="s">
        <v>280</v>
      </c>
      <c r="M14057" s="289" t="s">
        <v>31410</v>
      </c>
      <c r="N14057" s="289" t="s">
        <v>20241</v>
      </c>
      <c r="O14057" s="289" t="s">
        <v>18284</v>
      </c>
      <c r="P14057" s="289">
        <f>VLOOKUP(CAT_Details[[#This Row],[Delivery Bp Customer Code]],Table6[],2,0)</f>
        <v>3705</v>
      </c>
    </row>
    <row r="14058" spans="1:16" x14ac:dyDescent="0.25">
      <c r="A14058" s="289" t="s">
        <v>17052</v>
      </c>
      <c r="B14058">
        <v>1</v>
      </c>
      <c r="C14058">
        <v>1.8</v>
      </c>
      <c r="D14058">
        <v>0.05</v>
      </c>
      <c r="E14058" s="289" t="s">
        <v>31225</v>
      </c>
      <c r="F14058">
        <v>5017787979</v>
      </c>
      <c r="G14058" s="276">
        <v>45961</v>
      </c>
      <c r="H14058">
        <v>20251022832055</v>
      </c>
      <c r="I14058">
        <v>5.0000000000000001E-3</v>
      </c>
      <c r="J14058" s="289" t="s">
        <v>275</v>
      </c>
      <c r="K14058" s="289" t="s">
        <v>31226</v>
      </c>
      <c r="L14058" s="289" t="s">
        <v>280</v>
      </c>
      <c r="M14058" s="289" t="s">
        <v>31410</v>
      </c>
      <c r="N14058" s="289" t="s">
        <v>27192</v>
      </c>
      <c r="O14058" s="289" t="s">
        <v>18284</v>
      </c>
      <c r="P14058" s="289">
        <f>VLOOKUP(CAT_Details[[#This Row],[Delivery Bp Customer Code]],Table6[],2,0)</f>
        <v>3705</v>
      </c>
    </row>
    <row r="14059" spans="1:16" x14ac:dyDescent="0.25">
      <c r="A14059" s="289" t="s">
        <v>17052</v>
      </c>
      <c r="B14059">
        <v>1</v>
      </c>
      <c r="C14059">
        <v>11.4</v>
      </c>
      <c r="D14059">
        <v>7.0000000000000007E-2</v>
      </c>
      <c r="E14059" s="289" t="s">
        <v>31229</v>
      </c>
      <c r="F14059">
        <v>5017788026</v>
      </c>
      <c r="G14059" s="276">
        <v>45961</v>
      </c>
      <c r="H14059">
        <v>20251021830632</v>
      </c>
      <c r="I14059">
        <v>4.2000000000000003E-2</v>
      </c>
      <c r="J14059" s="289" t="s">
        <v>275</v>
      </c>
      <c r="K14059" s="289" t="s">
        <v>31230</v>
      </c>
      <c r="L14059" s="289" t="s">
        <v>280</v>
      </c>
      <c r="M14059" s="289" t="s">
        <v>31410</v>
      </c>
      <c r="N14059" s="289" t="s">
        <v>18883</v>
      </c>
      <c r="O14059" s="289" t="s">
        <v>18284</v>
      </c>
      <c r="P14059" s="289">
        <f>VLOOKUP(CAT_Details[[#This Row],[Delivery Bp Customer Code]],Table6[],2,0)</f>
        <v>3705</v>
      </c>
    </row>
    <row r="14060" spans="1:16" x14ac:dyDescent="0.25">
      <c r="A14060" s="289" t="s">
        <v>17052</v>
      </c>
      <c r="B14060">
        <v>1</v>
      </c>
      <c r="C14060">
        <v>680</v>
      </c>
      <c r="D14060">
        <v>0.72</v>
      </c>
      <c r="E14060" s="289" t="s">
        <v>31231</v>
      </c>
      <c r="F14060">
        <v>5017788067</v>
      </c>
      <c r="G14060" s="276">
        <v>45961</v>
      </c>
      <c r="H14060">
        <v>20251023833338</v>
      </c>
      <c r="I14060">
        <v>0.68400000000000005</v>
      </c>
      <c r="J14060" s="289" t="s">
        <v>302</v>
      </c>
      <c r="K14060" s="289" t="s">
        <v>31232</v>
      </c>
      <c r="L14060" s="289" t="s">
        <v>280</v>
      </c>
      <c r="M14060" s="289" t="s">
        <v>31411</v>
      </c>
      <c r="N14060" s="289" t="s">
        <v>19572</v>
      </c>
      <c r="O14060" s="289" t="s">
        <v>18284</v>
      </c>
      <c r="P14060" s="289">
        <f>VLOOKUP(CAT_Details[[#This Row],[Delivery Bp Customer Code]],Table6[],2,0)</f>
        <v>3705</v>
      </c>
    </row>
    <row r="14061" spans="1:16" x14ac:dyDescent="0.25">
      <c r="A14061" s="289" t="s">
        <v>17052</v>
      </c>
      <c r="B14061">
        <v>2</v>
      </c>
      <c r="C14061">
        <v>37.69</v>
      </c>
      <c r="D14061">
        <v>0.21</v>
      </c>
      <c r="E14061" s="289" t="s">
        <v>31235</v>
      </c>
      <c r="F14061">
        <v>5017788219</v>
      </c>
      <c r="G14061" s="276">
        <v>45961</v>
      </c>
      <c r="H14061">
        <v>20251023832793</v>
      </c>
      <c r="I14061">
        <v>0.113</v>
      </c>
      <c r="J14061" s="289" t="s">
        <v>275</v>
      </c>
      <c r="K14061" s="289" t="s">
        <v>31236</v>
      </c>
      <c r="L14061" s="289" t="s">
        <v>280</v>
      </c>
      <c r="M14061" s="289" t="s">
        <v>31611</v>
      </c>
      <c r="N14061" s="289" t="s">
        <v>18877</v>
      </c>
      <c r="O14061" s="289" t="s">
        <v>18284</v>
      </c>
      <c r="P14061" s="289">
        <f>VLOOKUP(CAT_Details[[#This Row],[Delivery Bp Customer Code]],Table6[],2,0)</f>
        <v>3705</v>
      </c>
    </row>
    <row r="14062" spans="1:16" x14ac:dyDescent="0.25">
      <c r="A14062" s="289" t="s">
        <v>17052</v>
      </c>
      <c r="B14062">
        <v>1</v>
      </c>
      <c r="C14062">
        <v>50</v>
      </c>
      <c r="D14062">
        <v>0.4</v>
      </c>
      <c r="E14062" s="289" t="s">
        <v>31237</v>
      </c>
      <c r="F14062">
        <v>5017788236</v>
      </c>
      <c r="G14062" s="276">
        <v>45961</v>
      </c>
      <c r="H14062">
        <v>20251023833176</v>
      </c>
      <c r="I14062">
        <v>0.48</v>
      </c>
      <c r="J14062" s="289" t="s">
        <v>275</v>
      </c>
      <c r="K14062" s="289" t="s">
        <v>31238</v>
      </c>
      <c r="L14062" s="289" t="s">
        <v>280</v>
      </c>
      <c r="M14062" s="289" t="s">
        <v>31410</v>
      </c>
      <c r="N14062" s="289" t="s">
        <v>22206</v>
      </c>
      <c r="O14062" s="289" t="s">
        <v>18284</v>
      </c>
      <c r="P14062" s="289">
        <f>VLOOKUP(CAT_Details[[#This Row],[Delivery Bp Customer Code]],Table6[],2,0)</f>
        <v>3705</v>
      </c>
    </row>
    <row r="14063" spans="1:16" x14ac:dyDescent="0.25">
      <c r="A14063" s="289" t="s">
        <v>874</v>
      </c>
      <c r="B14063">
        <v>10</v>
      </c>
      <c r="C14063">
        <v>1650</v>
      </c>
      <c r="D14063">
        <v>5.42</v>
      </c>
      <c r="E14063" s="289" t="s">
        <v>31003</v>
      </c>
      <c r="F14063">
        <v>5017757054</v>
      </c>
      <c r="G14063" s="276">
        <v>45961</v>
      </c>
      <c r="H14063">
        <v>20251014824930</v>
      </c>
      <c r="I14063">
        <v>26.902000000000001</v>
      </c>
      <c r="J14063" s="289" t="s">
        <v>294</v>
      </c>
      <c r="K14063" s="289" t="s">
        <v>31004</v>
      </c>
      <c r="L14063" s="289" t="s">
        <v>275</v>
      </c>
      <c r="M14063" s="289" t="s">
        <v>31247</v>
      </c>
      <c r="N14063" s="289" t="s">
        <v>5685</v>
      </c>
      <c r="O14063" s="289" t="s">
        <v>1014</v>
      </c>
      <c r="P14063" s="289" t="str">
        <f>VLOOKUP(CAT_Details[[#This Row],[Delivery Bp Customer Code]],Table6[],2,0)</f>
        <v>MZ07</v>
      </c>
    </row>
    <row r="14064" spans="1:16" x14ac:dyDescent="0.25">
      <c r="A14064" s="289" t="s">
        <v>874</v>
      </c>
      <c r="B14064">
        <v>7</v>
      </c>
      <c r="C14064">
        <v>6251</v>
      </c>
      <c r="D14064">
        <v>4.2</v>
      </c>
      <c r="E14064" s="289" t="s">
        <v>31429</v>
      </c>
      <c r="F14064">
        <v>5017820609</v>
      </c>
      <c r="G14064" s="276">
        <v>45961</v>
      </c>
      <c r="H14064">
        <v>20251008821459</v>
      </c>
      <c r="I14064">
        <v>13.709</v>
      </c>
      <c r="J14064" s="289" t="s">
        <v>273</v>
      </c>
      <c r="K14064" s="289" t="s">
        <v>31430</v>
      </c>
      <c r="L14064" s="289" t="s">
        <v>275</v>
      </c>
      <c r="M14064" s="289" t="s">
        <v>31538</v>
      </c>
      <c r="N14064" s="289" t="s">
        <v>4186</v>
      </c>
      <c r="O14064" s="289" t="s">
        <v>1014</v>
      </c>
      <c r="P14064" s="289" t="str">
        <f>VLOOKUP(CAT_Details[[#This Row],[Delivery Bp Customer Code]],Table6[],2,0)</f>
        <v>MZ07</v>
      </c>
    </row>
    <row r="14065" spans="1:16" x14ac:dyDescent="0.25">
      <c r="A14065" s="289" t="s">
        <v>3329</v>
      </c>
      <c r="B14065">
        <v>2</v>
      </c>
      <c r="C14065">
        <v>217</v>
      </c>
      <c r="D14065">
        <v>0.5</v>
      </c>
      <c r="E14065" s="289" t="s">
        <v>31036</v>
      </c>
      <c r="F14065">
        <v>5017772876</v>
      </c>
      <c r="G14065" s="276">
        <v>45961</v>
      </c>
      <c r="H14065">
        <v>20251022831501</v>
      </c>
      <c r="I14065">
        <v>0.32100000000000001</v>
      </c>
      <c r="J14065" s="289" t="s">
        <v>1047</v>
      </c>
      <c r="K14065" s="289" t="s">
        <v>31037</v>
      </c>
      <c r="L14065" s="289" t="s">
        <v>275</v>
      </c>
      <c r="M14065" s="289" t="s">
        <v>31409</v>
      </c>
      <c r="N14065" s="289" t="s">
        <v>1049</v>
      </c>
      <c r="O14065" s="289" t="s">
        <v>3332</v>
      </c>
      <c r="P14065" s="289">
        <f>VLOOKUP(CAT_Details[[#This Row],[Delivery Bp Customer Code]],Table6[],2,0)</f>
        <v>3402</v>
      </c>
    </row>
    <row r="14066" spans="1:16" x14ac:dyDescent="0.25">
      <c r="A14066" s="289" t="s">
        <v>3329</v>
      </c>
      <c r="B14066">
        <v>1</v>
      </c>
      <c r="C14066">
        <v>51</v>
      </c>
      <c r="D14066">
        <v>0.4</v>
      </c>
      <c r="E14066" s="289" t="s">
        <v>31042</v>
      </c>
      <c r="F14066">
        <v>5017772902</v>
      </c>
      <c r="G14066" s="276">
        <v>45961</v>
      </c>
      <c r="H14066">
        <v>20251022831925</v>
      </c>
      <c r="I14066">
        <v>1.181</v>
      </c>
      <c r="J14066" s="289" t="s">
        <v>324</v>
      </c>
      <c r="K14066" s="289" t="s">
        <v>31043</v>
      </c>
      <c r="L14066" s="289" t="s">
        <v>275</v>
      </c>
      <c r="M14066" s="289" t="s">
        <v>31411</v>
      </c>
      <c r="N14066" s="289" t="s">
        <v>612</v>
      </c>
      <c r="O14066" s="289" t="s">
        <v>3332</v>
      </c>
      <c r="P14066" s="289">
        <f>VLOOKUP(CAT_Details[[#This Row],[Delivery Bp Customer Code]],Table6[],2,0)</f>
        <v>3402</v>
      </c>
    </row>
    <row r="14067" spans="1:16" x14ac:dyDescent="0.25">
      <c r="A14067" s="289" t="s">
        <v>3329</v>
      </c>
      <c r="B14067">
        <v>3</v>
      </c>
      <c r="C14067">
        <v>348.32</v>
      </c>
      <c r="D14067">
        <v>0.8</v>
      </c>
      <c r="E14067" s="289" t="s">
        <v>31258</v>
      </c>
      <c r="F14067">
        <v>5017787580</v>
      </c>
      <c r="G14067" s="276">
        <v>45961</v>
      </c>
      <c r="H14067">
        <v>20251023832682</v>
      </c>
      <c r="I14067">
        <v>1.3440000000000001</v>
      </c>
      <c r="J14067" s="289" t="s">
        <v>350</v>
      </c>
      <c r="K14067" s="289" t="s">
        <v>31259</v>
      </c>
      <c r="L14067" s="289" t="s">
        <v>275</v>
      </c>
      <c r="M14067" s="289" t="s">
        <v>31565</v>
      </c>
      <c r="N14067" s="289" t="s">
        <v>743</v>
      </c>
      <c r="O14067" s="289" t="s">
        <v>3332</v>
      </c>
      <c r="P14067" s="289">
        <f>VLOOKUP(CAT_Details[[#This Row],[Delivery Bp Customer Code]],Table6[],2,0)</f>
        <v>3402</v>
      </c>
    </row>
    <row r="14068" spans="1:16" x14ac:dyDescent="0.25">
      <c r="A14068" s="289" t="s">
        <v>3329</v>
      </c>
      <c r="B14068">
        <v>2</v>
      </c>
      <c r="C14068">
        <v>178</v>
      </c>
      <c r="D14068">
        <v>0.8</v>
      </c>
      <c r="E14068" s="289" t="s">
        <v>31275</v>
      </c>
      <c r="F14068">
        <v>5017788823</v>
      </c>
      <c r="G14068" s="276">
        <v>45961</v>
      </c>
      <c r="H14068">
        <v>20251023833241</v>
      </c>
      <c r="I14068">
        <v>2.1120000000000001</v>
      </c>
      <c r="J14068" s="289" t="s">
        <v>350</v>
      </c>
      <c r="K14068" s="289" t="s">
        <v>31276</v>
      </c>
      <c r="L14068" s="289" t="s">
        <v>275</v>
      </c>
      <c r="M14068" s="289" t="s">
        <v>31380</v>
      </c>
      <c r="N14068" s="289" t="s">
        <v>23742</v>
      </c>
      <c r="O14068" s="289" t="s">
        <v>3332</v>
      </c>
      <c r="P14068" s="289">
        <f>VLOOKUP(CAT_Details[[#This Row],[Delivery Bp Customer Code]],Table6[],2,0)</f>
        <v>3402</v>
      </c>
    </row>
    <row r="14069" spans="1:16" x14ac:dyDescent="0.25">
      <c r="A14069" s="289" t="s">
        <v>3329</v>
      </c>
      <c r="B14069">
        <v>12</v>
      </c>
      <c r="C14069">
        <v>650</v>
      </c>
      <c r="D14069">
        <v>8.3000000000000007</v>
      </c>
      <c r="E14069" s="289" t="s">
        <v>31454</v>
      </c>
      <c r="F14069">
        <v>5017820784</v>
      </c>
      <c r="G14069" s="276">
        <v>45961</v>
      </c>
      <c r="H14069">
        <v>20251028835878</v>
      </c>
      <c r="I14069">
        <v>18.588000000000001</v>
      </c>
      <c r="J14069" s="289" t="s">
        <v>273</v>
      </c>
      <c r="K14069" s="289" t="s">
        <v>31455</v>
      </c>
      <c r="L14069" s="289" t="s">
        <v>275</v>
      </c>
      <c r="M14069" s="289" t="s">
        <v>31538</v>
      </c>
      <c r="N14069" s="289" t="s">
        <v>1240</v>
      </c>
      <c r="O14069" s="289" t="s">
        <v>3332</v>
      </c>
      <c r="P14069" s="289">
        <f>VLOOKUP(CAT_Details[[#This Row],[Delivery Bp Customer Code]],Table6[],2,0)</f>
        <v>3402</v>
      </c>
    </row>
    <row r="14070" spans="1:16" x14ac:dyDescent="0.25">
      <c r="A14070" s="289" t="s">
        <v>76</v>
      </c>
      <c r="B14070">
        <v>4</v>
      </c>
      <c r="C14070">
        <v>336</v>
      </c>
      <c r="D14070">
        <v>1.67</v>
      </c>
      <c r="E14070" s="289" t="s">
        <v>30798</v>
      </c>
      <c r="F14070">
        <v>5017742258</v>
      </c>
      <c r="G14070" s="276">
        <v>45961</v>
      </c>
      <c r="H14070">
        <v>20251021830443</v>
      </c>
      <c r="I14070">
        <v>2.988</v>
      </c>
      <c r="J14070" s="289" t="s">
        <v>287</v>
      </c>
      <c r="K14070" s="289" t="s">
        <v>30799</v>
      </c>
      <c r="L14070" s="289" t="s">
        <v>275</v>
      </c>
      <c r="M14070" s="289" t="s">
        <v>31254</v>
      </c>
      <c r="N14070" s="289" t="s">
        <v>1198</v>
      </c>
      <c r="O14070" s="289" t="s">
        <v>16049</v>
      </c>
      <c r="P14070" s="289" t="str">
        <f>VLOOKUP(CAT_Details[[#This Row],[Delivery Bp Customer Code]],Table6[],2,0)</f>
        <v>MZ02</v>
      </c>
    </row>
    <row r="14071" spans="1:16" x14ac:dyDescent="0.25">
      <c r="A14071" s="289" t="s">
        <v>76</v>
      </c>
      <c r="B14071">
        <v>1</v>
      </c>
      <c r="C14071">
        <v>18</v>
      </c>
      <c r="D14071">
        <v>0.2</v>
      </c>
      <c r="E14071" s="289" t="s">
        <v>31054</v>
      </c>
      <c r="F14071">
        <v>5017772561</v>
      </c>
      <c r="G14071" s="276">
        <v>45961</v>
      </c>
      <c r="H14071">
        <v>20251021831002</v>
      </c>
      <c r="I14071">
        <v>0.14399999999999999</v>
      </c>
      <c r="J14071" s="289" t="s">
        <v>324</v>
      </c>
      <c r="K14071" s="289" t="s">
        <v>31055</v>
      </c>
      <c r="L14071" s="289" t="s">
        <v>275</v>
      </c>
      <c r="M14071" s="289" t="s">
        <v>31536</v>
      </c>
      <c r="N14071" s="289" t="s">
        <v>508</v>
      </c>
      <c r="O14071" s="289" t="s">
        <v>16049</v>
      </c>
      <c r="P14071" s="289" t="str">
        <f>VLOOKUP(CAT_Details[[#This Row],[Delivery Bp Customer Code]],Table6[],2,0)</f>
        <v>MZ02</v>
      </c>
    </row>
    <row r="14072" spans="1:16" x14ac:dyDescent="0.25">
      <c r="A14072" s="289" t="s">
        <v>76</v>
      </c>
      <c r="B14072">
        <v>4</v>
      </c>
      <c r="C14072">
        <v>709</v>
      </c>
      <c r="D14072">
        <v>1.23</v>
      </c>
      <c r="E14072" s="289" t="s">
        <v>31291</v>
      </c>
      <c r="F14072">
        <v>5017787870</v>
      </c>
      <c r="G14072" s="276">
        <v>45961</v>
      </c>
      <c r="H14072">
        <v>20251024833541</v>
      </c>
      <c r="I14072">
        <v>1.4530000000000001</v>
      </c>
      <c r="J14072" s="289" t="s">
        <v>350</v>
      </c>
      <c r="K14072" s="289" t="s">
        <v>31292</v>
      </c>
      <c r="L14072" s="289" t="s">
        <v>275</v>
      </c>
      <c r="M14072" s="289" t="s">
        <v>31380</v>
      </c>
      <c r="N14072" s="289" t="s">
        <v>948</v>
      </c>
      <c r="O14072" s="289" t="s">
        <v>16049</v>
      </c>
      <c r="P14072" s="289" t="str">
        <f>VLOOKUP(CAT_Details[[#This Row],[Delivery Bp Customer Code]],Table6[],2,0)</f>
        <v>MZ02</v>
      </c>
    </row>
    <row r="14073" spans="1:16" x14ac:dyDescent="0.25">
      <c r="A14073" s="289" t="s">
        <v>74</v>
      </c>
      <c r="B14073">
        <v>29</v>
      </c>
      <c r="C14073">
        <v>2465</v>
      </c>
      <c r="D14073">
        <v>5.8</v>
      </c>
      <c r="E14073" s="289" t="s">
        <v>30823</v>
      </c>
      <c r="F14073">
        <v>5017725155</v>
      </c>
      <c r="G14073" s="276">
        <v>45961</v>
      </c>
      <c r="H14073">
        <v>20251016827785</v>
      </c>
      <c r="I14073">
        <v>11.135999999999999</v>
      </c>
      <c r="J14073" s="289" t="s">
        <v>756</v>
      </c>
      <c r="K14073" s="289" t="s">
        <v>30824</v>
      </c>
      <c r="L14073" s="289" t="s">
        <v>275</v>
      </c>
      <c r="M14073" s="289" t="s">
        <v>31307</v>
      </c>
      <c r="N14073" s="289" t="s">
        <v>22780</v>
      </c>
      <c r="O14073" s="289" t="s">
        <v>22256</v>
      </c>
      <c r="P14073" s="289" t="str">
        <f>VLOOKUP(CAT_Details[[#This Row],[Delivery Bp Customer Code]],Table6[],2,0)</f>
        <v>DX01-L5</v>
      </c>
    </row>
    <row r="14074" spans="1:16" x14ac:dyDescent="0.25">
      <c r="A14074" s="289" t="s">
        <v>74</v>
      </c>
      <c r="B14074">
        <v>7</v>
      </c>
      <c r="C14074">
        <v>2352</v>
      </c>
      <c r="D14074">
        <v>3.49</v>
      </c>
      <c r="E14074" s="289" t="s">
        <v>30832</v>
      </c>
      <c r="F14074">
        <v>5017725347</v>
      </c>
      <c r="G14074" s="276">
        <v>45961</v>
      </c>
      <c r="H14074">
        <v>20251020829473</v>
      </c>
      <c r="I14074">
        <v>7.702</v>
      </c>
      <c r="J14074" s="289" t="s">
        <v>401</v>
      </c>
      <c r="K14074" s="289" t="s">
        <v>30833</v>
      </c>
      <c r="L14074" s="289" t="s">
        <v>275</v>
      </c>
      <c r="M14074" s="289" t="s">
        <v>31308</v>
      </c>
      <c r="N14074" s="289" t="s">
        <v>16659</v>
      </c>
      <c r="O14074" s="289" t="s">
        <v>22256</v>
      </c>
      <c r="P14074" s="289" t="str">
        <f>VLOOKUP(CAT_Details[[#This Row],[Delivery Bp Customer Code]],Table6[],2,0)</f>
        <v>DX01-L5</v>
      </c>
    </row>
    <row r="14075" spans="1:16" x14ac:dyDescent="0.25">
      <c r="A14075" s="289" t="s">
        <v>74</v>
      </c>
      <c r="B14075">
        <v>11</v>
      </c>
      <c r="C14075">
        <v>4400</v>
      </c>
      <c r="D14075">
        <v>5.5</v>
      </c>
      <c r="E14075" s="289" t="s">
        <v>30834</v>
      </c>
      <c r="F14075">
        <v>5017741346</v>
      </c>
      <c r="G14075" s="276">
        <v>45961</v>
      </c>
      <c r="H14075">
        <v>20251016827228</v>
      </c>
      <c r="I14075">
        <v>13.2</v>
      </c>
      <c r="J14075" s="289" t="s">
        <v>287</v>
      </c>
      <c r="K14075" s="289" t="s">
        <v>30835</v>
      </c>
      <c r="L14075" s="289" t="s">
        <v>275</v>
      </c>
      <c r="M14075" s="289" t="s">
        <v>31061</v>
      </c>
      <c r="N14075" s="289" t="s">
        <v>20548</v>
      </c>
      <c r="O14075" s="289" t="s">
        <v>22256</v>
      </c>
      <c r="P14075" s="289" t="str">
        <f>VLOOKUP(CAT_Details[[#This Row],[Delivery Bp Customer Code]],Table6[],2,0)</f>
        <v>DX01-L5</v>
      </c>
    </row>
    <row r="14076" spans="1:16" x14ac:dyDescent="0.25">
      <c r="A14076" s="289" t="s">
        <v>74</v>
      </c>
      <c r="B14076">
        <v>10</v>
      </c>
      <c r="C14076">
        <v>967.48</v>
      </c>
      <c r="D14076">
        <v>4.3499999999999996</v>
      </c>
      <c r="E14076" s="289" t="s">
        <v>30798</v>
      </c>
      <c r="F14076">
        <v>5017742255</v>
      </c>
      <c r="G14076" s="276">
        <v>45961</v>
      </c>
      <c r="H14076">
        <v>20251021830463</v>
      </c>
      <c r="I14076">
        <v>7.7759999999999998</v>
      </c>
      <c r="J14076" s="289" t="s">
        <v>287</v>
      </c>
      <c r="K14076" s="289" t="s">
        <v>30854</v>
      </c>
      <c r="L14076" s="289" t="s">
        <v>275</v>
      </c>
      <c r="M14076" s="289" t="s">
        <v>31254</v>
      </c>
      <c r="N14076" s="289" t="s">
        <v>1198</v>
      </c>
      <c r="O14076" s="289" t="s">
        <v>22256</v>
      </c>
      <c r="P14076" s="289" t="str">
        <f>VLOOKUP(CAT_Details[[#This Row],[Delivery Bp Customer Code]],Table6[],2,0)</f>
        <v>DX01-L5</v>
      </c>
    </row>
    <row r="14077" spans="1:16" x14ac:dyDescent="0.25">
      <c r="A14077" s="289" t="s">
        <v>74</v>
      </c>
      <c r="B14077">
        <v>2</v>
      </c>
      <c r="C14077">
        <v>4</v>
      </c>
      <c r="D14077">
        <v>0.05</v>
      </c>
      <c r="E14077" s="289" t="s">
        <v>31062</v>
      </c>
      <c r="F14077">
        <v>5017756730</v>
      </c>
      <c r="G14077" s="276">
        <v>45961</v>
      </c>
      <c r="H14077">
        <v>20251021830736</v>
      </c>
      <c r="I14077">
        <v>2.1999999999999999E-2</v>
      </c>
      <c r="J14077" s="289" t="s">
        <v>438</v>
      </c>
      <c r="K14077" s="289" t="s">
        <v>31063</v>
      </c>
      <c r="L14077" s="289" t="s">
        <v>275</v>
      </c>
      <c r="M14077" s="289" t="s">
        <v>31703</v>
      </c>
      <c r="N14077" s="289" t="s">
        <v>751</v>
      </c>
      <c r="O14077" s="289" t="s">
        <v>22256</v>
      </c>
      <c r="P14077" s="289" t="str">
        <f>VLOOKUP(CAT_Details[[#This Row],[Delivery Bp Customer Code]],Table6[],2,0)</f>
        <v>DX01-L5</v>
      </c>
    </row>
    <row r="14078" spans="1:16" x14ac:dyDescent="0.25">
      <c r="A14078" s="289" t="s">
        <v>74</v>
      </c>
      <c r="B14078">
        <v>7</v>
      </c>
      <c r="C14078">
        <v>2730</v>
      </c>
      <c r="D14078">
        <v>2.8</v>
      </c>
      <c r="E14078" s="289" t="s">
        <v>31070</v>
      </c>
      <c r="F14078">
        <v>5017757042</v>
      </c>
      <c r="G14078" s="276">
        <v>45961</v>
      </c>
      <c r="H14078">
        <v>20251022831426</v>
      </c>
      <c r="I14078">
        <v>6.72</v>
      </c>
      <c r="J14078" s="289" t="s">
        <v>294</v>
      </c>
      <c r="K14078" s="289" t="s">
        <v>31071</v>
      </c>
      <c r="L14078" s="289" t="s">
        <v>275</v>
      </c>
      <c r="M14078" s="289" t="s">
        <v>31072</v>
      </c>
      <c r="N14078" s="289" t="s">
        <v>297</v>
      </c>
      <c r="O14078" s="289" t="s">
        <v>22256</v>
      </c>
      <c r="P14078" s="289" t="str">
        <f>VLOOKUP(CAT_Details[[#This Row],[Delivery Bp Customer Code]],Table6[],2,0)</f>
        <v>DX01-L5</v>
      </c>
    </row>
    <row r="14079" spans="1:16" x14ac:dyDescent="0.25">
      <c r="A14079" s="289" t="s">
        <v>74</v>
      </c>
      <c r="B14079">
        <v>5</v>
      </c>
      <c r="C14079">
        <v>775</v>
      </c>
      <c r="D14079">
        <v>2.17</v>
      </c>
      <c r="E14079" s="289" t="s">
        <v>31073</v>
      </c>
      <c r="F14079">
        <v>5017757075</v>
      </c>
      <c r="G14079" s="276">
        <v>45961</v>
      </c>
      <c r="H14079">
        <v>20251022831186</v>
      </c>
      <c r="I14079">
        <v>5.2</v>
      </c>
      <c r="J14079" s="289" t="s">
        <v>294</v>
      </c>
      <c r="K14079" s="289" t="s">
        <v>31074</v>
      </c>
      <c r="L14079" s="289" t="s">
        <v>275</v>
      </c>
      <c r="M14079" s="289" t="s">
        <v>31165</v>
      </c>
      <c r="N14079" s="289" t="s">
        <v>16159</v>
      </c>
      <c r="O14079" s="289" t="s">
        <v>22256</v>
      </c>
      <c r="P14079" s="289" t="str">
        <f>VLOOKUP(CAT_Details[[#This Row],[Delivery Bp Customer Code]],Table6[],2,0)</f>
        <v>DX01-L5</v>
      </c>
    </row>
    <row r="14080" spans="1:16" x14ac:dyDescent="0.25">
      <c r="A14080" s="289" t="s">
        <v>74</v>
      </c>
      <c r="B14080">
        <v>35</v>
      </c>
      <c r="C14080">
        <v>4270</v>
      </c>
      <c r="D14080">
        <v>9.8000000000000007</v>
      </c>
      <c r="E14080" s="289" t="s">
        <v>31082</v>
      </c>
      <c r="F14080">
        <v>5017772447</v>
      </c>
      <c r="G14080" s="276">
        <v>45961</v>
      </c>
      <c r="H14080">
        <v>20251022832124</v>
      </c>
      <c r="I14080">
        <v>9.4079999999999995</v>
      </c>
      <c r="J14080" s="289" t="s">
        <v>324</v>
      </c>
      <c r="K14080" s="289" t="s">
        <v>31083</v>
      </c>
      <c r="L14080" s="289" t="s">
        <v>275</v>
      </c>
      <c r="M14080" s="289" t="s">
        <v>31473</v>
      </c>
      <c r="N14080" s="289" t="s">
        <v>16153</v>
      </c>
      <c r="O14080" s="289" t="s">
        <v>22256</v>
      </c>
      <c r="P14080" s="289" t="str">
        <f>VLOOKUP(CAT_Details[[#This Row],[Delivery Bp Customer Code]],Table6[],2,0)</f>
        <v>DX01-L5</v>
      </c>
    </row>
    <row r="14081" spans="1:16" x14ac:dyDescent="0.25">
      <c r="A14081" s="289" t="s">
        <v>74</v>
      </c>
      <c r="B14081">
        <v>9</v>
      </c>
      <c r="C14081">
        <v>9900</v>
      </c>
      <c r="D14081">
        <v>3.6</v>
      </c>
      <c r="E14081" s="289" t="s">
        <v>31088</v>
      </c>
      <c r="F14081">
        <v>5017772879</v>
      </c>
      <c r="G14081" s="276">
        <v>45961</v>
      </c>
      <c r="H14081">
        <v>20251022832053</v>
      </c>
      <c r="I14081">
        <v>5.1840000000000002</v>
      </c>
      <c r="J14081" s="289" t="s">
        <v>324</v>
      </c>
      <c r="K14081" s="289" t="s">
        <v>31089</v>
      </c>
      <c r="L14081" s="289" t="s">
        <v>275</v>
      </c>
      <c r="M14081" s="289" t="s">
        <v>31473</v>
      </c>
      <c r="N14081" s="289" t="s">
        <v>333</v>
      </c>
      <c r="O14081" s="289" t="s">
        <v>22256</v>
      </c>
      <c r="P14081" s="289" t="str">
        <f>VLOOKUP(CAT_Details[[#This Row],[Delivery Bp Customer Code]],Table6[],2,0)</f>
        <v>DX01-L5</v>
      </c>
    </row>
    <row r="14082" spans="1:16" x14ac:dyDescent="0.25">
      <c r="A14082" s="289" t="s">
        <v>74</v>
      </c>
      <c r="B14082">
        <v>15</v>
      </c>
      <c r="C14082">
        <v>1350</v>
      </c>
      <c r="D14082">
        <v>6</v>
      </c>
      <c r="E14082" s="289" t="s">
        <v>31316</v>
      </c>
      <c r="F14082">
        <v>5017787762</v>
      </c>
      <c r="G14082" s="276">
        <v>45961</v>
      </c>
      <c r="H14082">
        <v>20251017828443</v>
      </c>
      <c r="I14082">
        <v>14.4</v>
      </c>
      <c r="J14082" s="289" t="s">
        <v>350</v>
      </c>
      <c r="K14082" s="289" t="s">
        <v>31317</v>
      </c>
      <c r="L14082" s="289" t="s">
        <v>275</v>
      </c>
      <c r="M14082" s="289" t="s">
        <v>31565</v>
      </c>
      <c r="N14082" s="289" t="s">
        <v>15321</v>
      </c>
      <c r="O14082" s="289" t="s">
        <v>22256</v>
      </c>
      <c r="P14082" s="289" t="str">
        <f>VLOOKUP(CAT_Details[[#This Row],[Delivery Bp Customer Code]],Table6[],2,0)</f>
        <v>DX01-L5</v>
      </c>
    </row>
    <row r="14083" spans="1:16" x14ac:dyDescent="0.25">
      <c r="A14083" s="289" t="s">
        <v>521</v>
      </c>
      <c r="B14083">
        <v>26</v>
      </c>
      <c r="C14083">
        <v>2652</v>
      </c>
      <c r="D14083">
        <v>10.4</v>
      </c>
      <c r="E14083" s="289" t="s">
        <v>31355</v>
      </c>
      <c r="F14083">
        <v>5017803850</v>
      </c>
      <c r="G14083" s="276">
        <v>45961</v>
      </c>
      <c r="H14083">
        <v>20251023833180</v>
      </c>
      <c r="I14083">
        <v>27.456</v>
      </c>
      <c r="J14083" s="289" t="s">
        <v>302</v>
      </c>
      <c r="K14083" s="289" t="s">
        <v>31356</v>
      </c>
      <c r="L14083" s="289" t="s">
        <v>275</v>
      </c>
      <c r="M14083" s="289" t="s">
        <v>31506</v>
      </c>
      <c r="N14083" s="289" t="s">
        <v>694</v>
      </c>
      <c r="O14083" s="289" t="s">
        <v>16307</v>
      </c>
      <c r="P14083" s="289" t="str">
        <f>VLOOKUP(CAT_Details[[#This Row],[Delivery Bp Customer Code]],Table6[],2,0)</f>
        <v>DX01</v>
      </c>
    </row>
    <row r="14084" spans="1:16" x14ac:dyDescent="0.25">
      <c r="A14084" s="289" t="s">
        <v>272</v>
      </c>
      <c r="B14084">
        <v>7</v>
      </c>
      <c r="C14084">
        <v>2800</v>
      </c>
      <c r="D14084">
        <v>2.8</v>
      </c>
      <c r="E14084" s="289" t="s">
        <v>30892</v>
      </c>
      <c r="F14084">
        <v>5017742301</v>
      </c>
      <c r="G14084" s="276">
        <v>45961</v>
      </c>
      <c r="H14084">
        <v>20251016827701</v>
      </c>
      <c r="I14084">
        <v>6.72</v>
      </c>
      <c r="J14084" s="289" t="s">
        <v>324</v>
      </c>
      <c r="K14084" s="289" t="s">
        <v>30893</v>
      </c>
      <c r="L14084" s="289" t="s">
        <v>275</v>
      </c>
      <c r="M14084" s="289" t="s">
        <v>31802</v>
      </c>
      <c r="N14084" s="289" t="s">
        <v>622</v>
      </c>
      <c r="O14084" s="289" t="s">
        <v>277</v>
      </c>
      <c r="P14084" s="289" t="str">
        <f>VLOOKUP(CAT_Details[[#This Row],[Delivery Bp Customer Code]],Table6[],2,0)</f>
        <v>U2-L5</v>
      </c>
    </row>
    <row r="14085" spans="1:16" x14ac:dyDescent="0.25">
      <c r="A14085" s="289" t="s">
        <v>272</v>
      </c>
      <c r="B14085">
        <v>2</v>
      </c>
      <c r="C14085">
        <v>712.4</v>
      </c>
      <c r="D14085">
        <v>0.4</v>
      </c>
      <c r="E14085" s="289" t="s">
        <v>31094</v>
      </c>
      <c r="F14085">
        <v>5017757060</v>
      </c>
      <c r="G14085" s="276">
        <v>45961</v>
      </c>
      <c r="H14085">
        <v>20251021830278</v>
      </c>
      <c r="I14085">
        <v>0.57599999999999996</v>
      </c>
      <c r="J14085" s="289" t="s">
        <v>294</v>
      </c>
      <c r="K14085" s="289" t="s">
        <v>31095</v>
      </c>
      <c r="L14085" s="289" t="s">
        <v>275</v>
      </c>
      <c r="M14085" s="289" t="s">
        <v>31464</v>
      </c>
      <c r="N14085" s="289" t="s">
        <v>698</v>
      </c>
      <c r="O14085" s="289" t="s">
        <v>277</v>
      </c>
      <c r="P14085" s="289" t="str">
        <f>VLOOKUP(CAT_Details[[#This Row],[Delivery Bp Customer Code]],Table6[],2,0)</f>
        <v>U2-L5</v>
      </c>
    </row>
    <row r="14086" spans="1:16" x14ac:dyDescent="0.25">
      <c r="A14086" s="289" t="s">
        <v>272</v>
      </c>
      <c r="B14086">
        <v>2</v>
      </c>
      <c r="C14086">
        <v>142.80000000000001</v>
      </c>
      <c r="D14086">
        <v>0.48</v>
      </c>
      <c r="E14086" s="289" t="s">
        <v>31104</v>
      </c>
      <c r="F14086">
        <v>5017772554</v>
      </c>
      <c r="G14086" s="276">
        <v>45961</v>
      </c>
      <c r="H14086">
        <v>20251023832728</v>
      </c>
      <c r="I14086">
        <v>1.0149999999999999</v>
      </c>
      <c r="J14086" s="289" t="s">
        <v>324</v>
      </c>
      <c r="K14086" s="289" t="s">
        <v>31105</v>
      </c>
      <c r="L14086" s="289" t="s">
        <v>275</v>
      </c>
      <c r="M14086" s="289" t="s">
        <v>31536</v>
      </c>
      <c r="N14086" s="289" t="s">
        <v>616</v>
      </c>
      <c r="O14086" s="289" t="s">
        <v>277</v>
      </c>
      <c r="P14086" s="289" t="str">
        <f>VLOOKUP(CAT_Details[[#This Row],[Delivery Bp Customer Code]],Table6[],2,0)</f>
        <v>U2-L5</v>
      </c>
    </row>
    <row r="14087" spans="1:16" x14ac:dyDescent="0.25">
      <c r="A14087" s="289" t="s">
        <v>272</v>
      </c>
      <c r="B14087">
        <v>9</v>
      </c>
      <c r="C14087">
        <v>490</v>
      </c>
      <c r="D14087">
        <v>3.6</v>
      </c>
      <c r="E14087" s="289" t="s">
        <v>31106</v>
      </c>
      <c r="F14087">
        <v>5017772666</v>
      </c>
      <c r="G14087" s="276">
        <v>45961</v>
      </c>
      <c r="H14087">
        <v>20251020829666</v>
      </c>
      <c r="I14087">
        <v>6.9119999999999999</v>
      </c>
      <c r="J14087" s="289" t="s">
        <v>324</v>
      </c>
      <c r="K14087" s="289" t="s">
        <v>31107</v>
      </c>
      <c r="L14087" s="289" t="s">
        <v>275</v>
      </c>
      <c r="M14087" s="289" t="s">
        <v>31536</v>
      </c>
      <c r="N14087" s="289" t="s">
        <v>562</v>
      </c>
      <c r="O14087" s="289" t="s">
        <v>277</v>
      </c>
      <c r="P14087" s="289" t="str">
        <f>VLOOKUP(CAT_Details[[#This Row],[Delivery Bp Customer Code]],Table6[],2,0)</f>
        <v>U2-L5</v>
      </c>
    </row>
    <row r="14088" spans="1:16" x14ac:dyDescent="0.25">
      <c r="A14088" s="289" t="s">
        <v>272</v>
      </c>
      <c r="B14088">
        <v>1</v>
      </c>
      <c r="C14088">
        <v>48</v>
      </c>
      <c r="D14088">
        <v>0.2</v>
      </c>
      <c r="E14088" s="289" t="s">
        <v>31042</v>
      </c>
      <c r="F14088">
        <v>5017772903</v>
      </c>
      <c r="G14088" s="276">
        <v>45961</v>
      </c>
      <c r="H14088">
        <v>20251022831801</v>
      </c>
      <c r="I14088">
        <v>0.65300000000000002</v>
      </c>
      <c r="J14088" s="289" t="s">
        <v>324</v>
      </c>
      <c r="K14088" s="289" t="s">
        <v>31118</v>
      </c>
      <c r="L14088" s="289" t="s">
        <v>275</v>
      </c>
      <c r="M14088" s="289" t="s">
        <v>31411</v>
      </c>
      <c r="N14088" s="289" t="s">
        <v>612</v>
      </c>
      <c r="O14088" s="289" t="s">
        <v>277</v>
      </c>
      <c r="P14088" s="289" t="str">
        <f>VLOOKUP(CAT_Details[[#This Row],[Delivery Bp Customer Code]],Table6[],2,0)</f>
        <v>U2-L5</v>
      </c>
    </row>
    <row r="14089" spans="1:16" x14ac:dyDescent="0.25">
      <c r="A14089" s="289" t="s">
        <v>272</v>
      </c>
      <c r="B14089">
        <v>10</v>
      </c>
      <c r="C14089">
        <v>1260</v>
      </c>
      <c r="D14089">
        <v>4</v>
      </c>
      <c r="E14089" s="289" t="s">
        <v>31358</v>
      </c>
      <c r="F14089">
        <v>5017787680</v>
      </c>
      <c r="G14089" s="276">
        <v>45961</v>
      </c>
      <c r="H14089">
        <v>20251022831164</v>
      </c>
      <c r="I14089">
        <v>9.1199999999999992</v>
      </c>
      <c r="J14089" s="289" t="s">
        <v>350</v>
      </c>
      <c r="K14089" s="289" t="s">
        <v>31359</v>
      </c>
      <c r="L14089" s="289" t="s">
        <v>275</v>
      </c>
      <c r="M14089" s="289" t="s">
        <v>31565</v>
      </c>
      <c r="N14089" s="289" t="s">
        <v>472</v>
      </c>
      <c r="O14089" s="289" t="s">
        <v>277</v>
      </c>
      <c r="P14089" s="289" t="str">
        <f>VLOOKUP(CAT_Details[[#This Row],[Delivery Bp Customer Code]],Table6[],2,0)</f>
        <v>U2-L5</v>
      </c>
    </row>
    <row r="14090" spans="1:16" x14ac:dyDescent="0.25">
      <c r="A14090" s="289" t="s">
        <v>272</v>
      </c>
      <c r="B14090">
        <v>1</v>
      </c>
      <c r="C14090">
        <v>92</v>
      </c>
      <c r="D14090">
        <v>0.2</v>
      </c>
      <c r="E14090" s="289" t="s">
        <v>31360</v>
      </c>
      <c r="F14090">
        <v>5017787705</v>
      </c>
      <c r="G14090" s="276">
        <v>45961</v>
      </c>
      <c r="H14090">
        <v>20251020829318</v>
      </c>
      <c r="I14090">
        <v>0.54200000000000004</v>
      </c>
      <c r="J14090" s="289" t="s">
        <v>350</v>
      </c>
      <c r="K14090" s="289" t="s">
        <v>31361</v>
      </c>
      <c r="L14090" s="289" t="s">
        <v>275</v>
      </c>
      <c r="M14090" s="289" t="s">
        <v>31380</v>
      </c>
      <c r="N14090" s="289" t="s">
        <v>704</v>
      </c>
      <c r="O14090" s="289" t="s">
        <v>277</v>
      </c>
      <c r="P14090" s="289" t="str">
        <f>VLOOKUP(CAT_Details[[#This Row],[Delivery Bp Customer Code]],Table6[],2,0)</f>
        <v>U2-L5</v>
      </c>
    </row>
    <row r="14091" spans="1:16" x14ac:dyDescent="0.25">
      <c r="A14091" s="289" t="s">
        <v>272</v>
      </c>
      <c r="B14091">
        <v>12</v>
      </c>
      <c r="C14091">
        <v>882</v>
      </c>
      <c r="D14091">
        <v>6</v>
      </c>
      <c r="E14091" s="289" t="s">
        <v>31369</v>
      </c>
      <c r="F14091">
        <v>5017803175</v>
      </c>
      <c r="G14091" s="276">
        <v>45961</v>
      </c>
      <c r="H14091">
        <v>20251023832952</v>
      </c>
      <c r="I14091">
        <v>11.52</v>
      </c>
      <c r="J14091" s="289" t="s">
        <v>350</v>
      </c>
      <c r="K14091" s="289" t="s">
        <v>31370</v>
      </c>
      <c r="L14091" s="289" t="s">
        <v>275</v>
      </c>
      <c r="M14091" s="289" t="s">
        <v>31565</v>
      </c>
      <c r="N14091" s="289" t="s">
        <v>462</v>
      </c>
      <c r="O14091" s="289" t="s">
        <v>277</v>
      </c>
      <c r="P14091" s="289" t="str">
        <f>VLOOKUP(CAT_Details[[#This Row],[Delivery Bp Customer Code]],Table6[],2,0)</f>
        <v>U2-L5</v>
      </c>
    </row>
    <row r="14092" spans="1:16" x14ac:dyDescent="0.25">
      <c r="A14092" s="289" t="s">
        <v>272</v>
      </c>
      <c r="B14092">
        <v>1</v>
      </c>
      <c r="C14092">
        <v>53</v>
      </c>
      <c r="D14092">
        <v>0.47</v>
      </c>
      <c r="E14092" s="289" t="s">
        <v>31401</v>
      </c>
      <c r="F14092">
        <v>5017820419</v>
      </c>
      <c r="G14092" s="276">
        <v>45961</v>
      </c>
      <c r="H14092">
        <v>20251028835596</v>
      </c>
      <c r="I14092">
        <v>1.079</v>
      </c>
      <c r="J14092" s="289" t="s">
        <v>273</v>
      </c>
      <c r="K14092" s="289" t="s">
        <v>31519</v>
      </c>
      <c r="L14092" s="289" t="s">
        <v>275</v>
      </c>
      <c r="M14092" s="289" t="s">
        <v>31569</v>
      </c>
      <c r="N14092" s="289" t="s">
        <v>519</v>
      </c>
      <c r="O14092" s="289" t="s">
        <v>277</v>
      </c>
      <c r="P14092" s="289" t="str">
        <f>VLOOKUP(CAT_Details[[#This Row],[Delivery Bp Customer Code]],Table6[],2,0)</f>
        <v>U2-L5</v>
      </c>
    </row>
    <row r="14093" spans="1:16" x14ac:dyDescent="0.25">
      <c r="A14093" s="289" t="s">
        <v>272</v>
      </c>
      <c r="B14093">
        <v>1</v>
      </c>
      <c r="C14093">
        <v>185.27</v>
      </c>
      <c r="D14093">
        <v>0.4</v>
      </c>
      <c r="E14093" s="289" t="s">
        <v>31520</v>
      </c>
      <c r="F14093">
        <v>5017820653</v>
      </c>
      <c r="G14093" s="276">
        <v>45961</v>
      </c>
      <c r="H14093">
        <v>20251027834492</v>
      </c>
      <c r="I14093">
        <v>1.728</v>
      </c>
      <c r="J14093" s="289" t="s">
        <v>273</v>
      </c>
      <c r="K14093" s="289" t="s">
        <v>31521</v>
      </c>
      <c r="L14093" s="289" t="s">
        <v>275</v>
      </c>
      <c r="M14093" s="289" t="s">
        <v>31537</v>
      </c>
      <c r="N14093" s="289" t="s">
        <v>9613</v>
      </c>
      <c r="O14093" s="289" t="s">
        <v>277</v>
      </c>
      <c r="P14093" s="289" t="str">
        <f>VLOOKUP(CAT_Details[[#This Row],[Delivery Bp Customer Code]],Table6[],2,0)</f>
        <v>U2-L5</v>
      </c>
    </row>
    <row r="14094" spans="1:16" x14ac:dyDescent="0.25">
      <c r="A14094" s="289" t="s">
        <v>4794</v>
      </c>
      <c r="B14094">
        <v>1</v>
      </c>
      <c r="C14094">
        <v>1108</v>
      </c>
      <c r="D14094">
        <v>0.4</v>
      </c>
      <c r="E14094" s="289" t="s">
        <v>31372</v>
      </c>
      <c r="F14094">
        <v>5017787430</v>
      </c>
      <c r="G14094" s="276">
        <v>45961</v>
      </c>
      <c r="H14094">
        <v>20251023833090</v>
      </c>
      <c r="I14094">
        <v>1.68</v>
      </c>
      <c r="J14094" s="289" t="s">
        <v>350</v>
      </c>
      <c r="K14094" s="289" t="s">
        <v>31373</v>
      </c>
      <c r="L14094" s="289" t="s">
        <v>275</v>
      </c>
      <c r="M14094" s="289" t="s">
        <v>31380</v>
      </c>
      <c r="N14094" s="289" t="s">
        <v>948</v>
      </c>
      <c r="O14094" s="289" t="s">
        <v>4798</v>
      </c>
      <c r="P14094" s="289" t="str">
        <f>VLOOKUP(CAT_Details[[#This Row],[Delivery Bp Customer Code]],Table6[],2,0)</f>
        <v>MY02</v>
      </c>
    </row>
    <row r="14095" spans="1:16" x14ac:dyDescent="0.25">
      <c r="A14095" s="289" t="s">
        <v>278</v>
      </c>
      <c r="B14095">
        <v>9</v>
      </c>
      <c r="C14095">
        <v>3438</v>
      </c>
      <c r="D14095">
        <v>3.6</v>
      </c>
      <c r="E14095" s="289" t="s">
        <v>30936</v>
      </c>
      <c r="F14095">
        <v>5017772626</v>
      </c>
      <c r="G14095" s="276">
        <v>45964</v>
      </c>
      <c r="H14095">
        <v>20251024833484</v>
      </c>
      <c r="I14095">
        <v>8.2080000000000002</v>
      </c>
      <c r="J14095" s="289" t="s">
        <v>853</v>
      </c>
      <c r="K14095" s="289" t="s">
        <v>30937</v>
      </c>
      <c r="L14095" s="289" t="s">
        <v>275</v>
      </c>
      <c r="M14095" s="289" t="s">
        <v>31800</v>
      </c>
      <c r="N14095" s="289" t="s">
        <v>22845</v>
      </c>
      <c r="O14095" s="289" t="s">
        <v>498</v>
      </c>
      <c r="P14095" s="289" t="str">
        <f>VLOOKUP(CAT_Details[[#This Row],[Delivery Bp Customer Code]],Table6[],2,0)</f>
        <v>DK-BM01</v>
      </c>
    </row>
    <row r="14096" spans="1:16" x14ac:dyDescent="0.25">
      <c r="A14096" s="289" t="s">
        <v>278</v>
      </c>
      <c r="B14096">
        <v>5</v>
      </c>
      <c r="C14096">
        <v>2003.4</v>
      </c>
      <c r="D14096">
        <v>2</v>
      </c>
      <c r="E14096" s="289" t="s">
        <v>31541</v>
      </c>
      <c r="F14096">
        <v>5017835221</v>
      </c>
      <c r="G14096" s="276">
        <v>45964</v>
      </c>
      <c r="H14096">
        <v>20251028836045</v>
      </c>
      <c r="I14096">
        <v>4.8</v>
      </c>
      <c r="J14096" s="289" t="s">
        <v>273</v>
      </c>
      <c r="K14096" s="289" t="s">
        <v>31542</v>
      </c>
      <c r="L14096" s="289" t="s">
        <v>275</v>
      </c>
      <c r="M14096" s="289" t="s">
        <v>31800</v>
      </c>
      <c r="N14096" s="289" t="s">
        <v>2434</v>
      </c>
      <c r="O14096" s="289" t="s">
        <v>498</v>
      </c>
      <c r="P14096" s="289" t="str">
        <f>VLOOKUP(CAT_Details[[#This Row],[Delivery Bp Customer Code]],Table6[],2,0)</f>
        <v>DK-BM01</v>
      </c>
    </row>
    <row r="14097" spans="1:16" x14ac:dyDescent="0.25">
      <c r="A14097" s="289" t="s">
        <v>278</v>
      </c>
      <c r="B14097">
        <v>12</v>
      </c>
      <c r="C14097">
        <v>5257.2</v>
      </c>
      <c r="D14097">
        <v>4.8</v>
      </c>
      <c r="E14097" s="289" t="s">
        <v>31543</v>
      </c>
      <c r="F14097">
        <v>5017835272</v>
      </c>
      <c r="G14097" s="276">
        <v>45964</v>
      </c>
      <c r="H14097">
        <v>20251027834984</v>
      </c>
      <c r="I14097">
        <v>11.52</v>
      </c>
      <c r="J14097" s="289" t="s">
        <v>273</v>
      </c>
      <c r="K14097" s="289" t="s">
        <v>31544</v>
      </c>
      <c r="L14097" s="289" t="s">
        <v>275</v>
      </c>
      <c r="M14097" s="289" t="s">
        <v>31800</v>
      </c>
      <c r="N14097" s="289" t="s">
        <v>22182</v>
      </c>
      <c r="O14097" s="289" t="s">
        <v>498</v>
      </c>
      <c r="P14097" s="289" t="str">
        <f>VLOOKUP(CAT_Details[[#This Row],[Delivery Bp Customer Code]],Table6[],2,0)</f>
        <v>DK-BM01</v>
      </c>
    </row>
    <row r="14098" spans="1:16" x14ac:dyDescent="0.25">
      <c r="A14098" s="289" t="s">
        <v>278</v>
      </c>
      <c r="B14098">
        <v>3</v>
      </c>
      <c r="C14098">
        <v>1776</v>
      </c>
      <c r="D14098">
        <v>1.2</v>
      </c>
      <c r="E14098" s="289" t="s">
        <v>31555</v>
      </c>
      <c r="F14098">
        <v>5017836545</v>
      </c>
      <c r="G14098" s="276">
        <v>45964</v>
      </c>
      <c r="H14098">
        <v>20251028835973</v>
      </c>
      <c r="I14098">
        <v>2.88</v>
      </c>
      <c r="J14098" s="289" t="s">
        <v>273</v>
      </c>
      <c r="K14098" s="289" t="s">
        <v>31556</v>
      </c>
      <c r="L14098" s="289" t="s">
        <v>275</v>
      </c>
      <c r="M14098" s="289" t="s">
        <v>31800</v>
      </c>
      <c r="N14098" s="289" t="s">
        <v>22363</v>
      </c>
      <c r="O14098" s="289" t="s">
        <v>498</v>
      </c>
      <c r="P14098" s="289" t="str">
        <f>VLOOKUP(CAT_Details[[#This Row],[Delivery Bp Customer Code]],Table6[],2,0)</f>
        <v>DK-BM01</v>
      </c>
    </row>
    <row r="14099" spans="1:16" x14ac:dyDescent="0.25">
      <c r="A14099" s="289" t="s">
        <v>75</v>
      </c>
      <c r="B14099">
        <v>7</v>
      </c>
      <c r="C14099">
        <v>1351</v>
      </c>
      <c r="D14099">
        <v>3.8</v>
      </c>
      <c r="E14099" s="289" t="s">
        <v>30973</v>
      </c>
      <c r="F14099">
        <v>5017772541</v>
      </c>
      <c r="G14099" s="276">
        <v>45964</v>
      </c>
      <c r="H14099">
        <v>20251022832224</v>
      </c>
      <c r="I14099">
        <v>18.193999999999999</v>
      </c>
      <c r="J14099" s="289" t="s">
        <v>345</v>
      </c>
      <c r="K14099" s="289" t="s">
        <v>30974</v>
      </c>
      <c r="L14099" s="289" t="s">
        <v>275</v>
      </c>
      <c r="M14099" s="289" t="s">
        <v>31167</v>
      </c>
      <c r="N14099" s="289" t="s">
        <v>4779</v>
      </c>
      <c r="O14099" s="289" t="s">
        <v>5281</v>
      </c>
      <c r="P14099" s="289" t="str">
        <f>VLOOKUP(CAT_Details[[#This Row],[Delivery Bp Customer Code]],Table6[],2,0)</f>
        <v>DK-LW08</v>
      </c>
    </row>
    <row r="14100" spans="1:16" x14ac:dyDescent="0.25">
      <c r="A14100" s="289" t="s">
        <v>75</v>
      </c>
      <c r="B14100">
        <v>1</v>
      </c>
      <c r="C14100">
        <v>110</v>
      </c>
      <c r="D14100">
        <v>0.4</v>
      </c>
      <c r="E14100" s="289" t="s">
        <v>31178</v>
      </c>
      <c r="F14100">
        <v>5017788087</v>
      </c>
      <c r="G14100" s="276">
        <v>45964</v>
      </c>
      <c r="H14100">
        <v>20251023832654</v>
      </c>
      <c r="I14100">
        <v>0.48</v>
      </c>
      <c r="J14100" s="289" t="s">
        <v>324</v>
      </c>
      <c r="K14100" s="289" t="s">
        <v>31179</v>
      </c>
      <c r="L14100" s="289" t="s">
        <v>275</v>
      </c>
      <c r="M14100" s="289" t="s">
        <v>31536</v>
      </c>
      <c r="N14100" s="289" t="s">
        <v>2727</v>
      </c>
      <c r="O14100" s="289" t="s">
        <v>2173</v>
      </c>
      <c r="P14100" s="289" t="str">
        <f>VLOOKUP(CAT_Details[[#This Row],[Delivery Bp Customer Code]],Table6[],2,0)</f>
        <v>OYL1</v>
      </c>
    </row>
    <row r="14101" spans="1:16" x14ac:dyDescent="0.25">
      <c r="A14101" s="289" t="s">
        <v>75</v>
      </c>
      <c r="B14101">
        <v>1</v>
      </c>
      <c r="C14101">
        <v>19.649999999999999</v>
      </c>
      <c r="D14101">
        <v>0.05</v>
      </c>
      <c r="E14101" s="289" t="s">
        <v>31195</v>
      </c>
      <c r="F14101">
        <v>5017803427</v>
      </c>
      <c r="G14101" s="276">
        <v>45964</v>
      </c>
      <c r="H14101">
        <v>20251027834957</v>
      </c>
      <c r="I14101">
        <v>2.4E-2</v>
      </c>
      <c r="J14101" s="289" t="s">
        <v>350</v>
      </c>
      <c r="K14101" s="289" t="s">
        <v>31196</v>
      </c>
      <c r="L14101" s="289" t="s">
        <v>275</v>
      </c>
      <c r="M14101" s="289" t="s">
        <v>31568</v>
      </c>
      <c r="N14101" s="289" t="s">
        <v>31197</v>
      </c>
      <c r="O14101" s="289" t="s">
        <v>2173</v>
      </c>
      <c r="P14101" s="289" t="str">
        <f>VLOOKUP(CAT_Details[[#This Row],[Delivery Bp Customer Code]],Table6[],2,0)</f>
        <v>OYL1</v>
      </c>
    </row>
    <row r="14102" spans="1:16" x14ac:dyDescent="0.25">
      <c r="A14102" s="289" t="s">
        <v>75</v>
      </c>
      <c r="B14102">
        <v>3</v>
      </c>
      <c r="C14102">
        <v>1265</v>
      </c>
      <c r="D14102">
        <v>1.2</v>
      </c>
      <c r="E14102" s="289" t="s">
        <v>31202</v>
      </c>
      <c r="F14102">
        <v>5017803599</v>
      </c>
      <c r="G14102" s="276">
        <v>45964</v>
      </c>
      <c r="H14102">
        <v>20251017828635</v>
      </c>
      <c r="I14102">
        <v>1.728</v>
      </c>
      <c r="J14102" s="289" t="s">
        <v>350</v>
      </c>
      <c r="K14102" s="289" t="s">
        <v>31203</v>
      </c>
      <c r="L14102" s="289" t="s">
        <v>275</v>
      </c>
      <c r="M14102" s="289" t="s">
        <v>31565</v>
      </c>
      <c r="N14102" s="289" t="s">
        <v>2656</v>
      </c>
      <c r="O14102" s="289" t="s">
        <v>2173</v>
      </c>
      <c r="P14102" s="289" t="str">
        <f>VLOOKUP(CAT_Details[[#This Row],[Delivery Bp Customer Code]],Table6[],2,0)</f>
        <v>OYL1</v>
      </c>
    </row>
    <row r="14103" spans="1:16" x14ac:dyDescent="0.25">
      <c r="A14103" s="289" t="s">
        <v>75</v>
      </c>
      <c r="B14103">
        <v>4</v>
      </c>
      <c r="C14103">
        <v>170</v>
      </c>
      <c r="D14103">
        <v>1.6</v>
      </c>
      <c r="E14103" s="289" t="s">
        <v>31206</v>
      </c>
      <c r="F14103">
        <v>5017803792</v>
      </c>
      <c r="G14103" s="276">
        <v>45964</v>
      </c>
      <c r="H14103">
        <v>20251023833034</v>
      </c>
      <c r="I14103">
        <v>2.496</v>
      </c>
      <c r="J14103" s="289" t="s">
        <v>350</v>
      </c>
      <c r="K14103" s="289" t="s">
        <v>31207</v>
      </c>
      <c r="L14103" s="289" t="s">
        <v>275</v>
      </c>
      <c r="M14103" s="289" t="s">
        <v>31565</v>
      </c>
      <c r="N14103" s="289" t="s">
        <v>22189</v>
      </c>
      <c r="O14103" s="289" t="s">
        <v>2173</v>
      </c>
      <c r="P14103" s="289" t="str">
        <f>VLOOKUP(CAT_Details[[#This Row],[Delivery Bp Customer Code]],Table6[],2,0)</f>
        <v>OYL1</v>
      </c>
    </row>
    <row r="14104" spans="1:16" x14ac:dyDescent="0.25">
      <c r="A14104" s="289" t="s">
        <v>75</v>
      </c>
      <c r="B14104">
        <v>7</v>
      </c>
      <c r="C14104">
        <v>2620</v>
      </c>
      <c r="D14104">
        <v>3.5</v>
      </c>
      <c r="E14104" s="289" t="s">
        <v>31210</v>
      </c>
      <c r="F14104">
        <v>5017803948</v>
      </c>
      <c r="G14104" s="276">
        <v>45964</v>
      </c>
      <c r="H14104">
        <v>20251027834830</v>
      </c>
      <c r="I14104">
        <v>7.8</v>
      </c>
      <c r="J14104" s="289" t="s">
        <v>350</v>
      </c>
      <c r="K14104" s="289" t="s">
        <v>31211</v>
      </c>
      <c r="L14104" s="289" t="s">
        <v>275</v>
      </c>
      <c r="M14104" s="289" t="s">
        <v>31397</v>
      </c>
      <c r="N14104" s="289" t="s">
        <v>381</v>
      </c>
      <c r="O14104" s="289" t="s">
        <v>7849</v>
      </c>
      <c r="P14104" s="289" t="str">
        <f>VLOOKUP(CAT_Details[[#This Row],[Delivery Bp Customer Code]],Table6[],2,0)</f>
        <v>MZ03</v>
      </c>
    </row>
    <row r="14105" spans="1:16" x14ac:dyDescent="0.25">
      <c r="A14105" s="289" t="s">
        <v>75</v>
      </c>
      <c r="B14105">
        <v>1</v>
      </c>
      <c r="C14105">
        <v>144</v>
      </c>
      <c r="D14105">
        <v>0.4</v>
      </c>
      <c r="E14105" s="289" t="s">
        <v>31581</v>
      </c>
      <c r="F14105">
        <v>5017835360</v>
      </c>
      <c r="G14105" s="276">
        <v>45964</v>
      </c>
      <c r="H14105">
        <v>20251029836778</v>
      </c>
      <c r="I14105">
        <v>0.33600000000000002</v>
      </c>
      <c r="J14105" s="289" t="s">
        <v>273</v>
      </c>
      <c r="K14105" s="289" t="s">
        <v>31582</v>
      </c>
      <c r="L14105" s="289" t="s">
        <v>275</v>
      </c>
      <c r="M14105" s="289" t="s">
        <v>31800</v>
      </c>
      <c r="N14105" s="289" t="s">
        <v>31396</v>
      </c>
      <c r="O14105" s="289" t="s">
        <v>2173</v>
      </c>
      <c r="P14105" s="289" t="str">
        <f>VLOOKUP(CAT_Details[[#This Row],[Delivery Bp Customer Code]],Table6[],2,0)</f>
        <v>OYL1</v>
      </c>
    </row>
    <row r="14106" spans="1:16" x14ac:dyDescent="0.25">
      <c r="A14106" s="289" t="s">
        <v>17052</v>
      </c>
      <c r="B14106">
        <v>1</v>
      </c>
      <c r="C14106">
        <v>75</v>
      </c>
      <c r="D14106">
        <v>0.4</v>
      </c>
      <c r="E14106" s="289" t="s">
        <v>30999</v>
      </c>
      <c r="F14106">
        <v>5017772503</v>
      </c>
      <c r="G14106" s="276">
        <v>45964</v>
      </c>
      <c r="H14106">
        <v>20251023832519</v>
      </c>
      <c r="I14106">
        <v>1.056</v>
      </c>
      <c r="J14106" s="289" t="s">
        <v>3890</v>
      </c>
      <c r="K14106" s="289" t="s">
        <v>31000</v>
      </c>
      <c r="L14106" s="289" t="s">
        <v>280</v>
      </c>
      <c r="M14106" s="289" t="s">
        <v>31610</v>
      </c>
      <c r="N14106" s="289" t="s">
        <v>3896</v>
      </c>
      <c r="O14106" s="289" t="s">
        <v>18284</v>
      </c>
      <c r="P14106" s="289">
        <f>VLOOKUP(CAT_Details[[#This Row],[Delivery Bp Customer Code]],Table6[],2,0)</f>
        <v>3705</v>
      </c>
    </row>
    <row r="14107" spans="1:16" x14ac:dyDescent="0.25">
      <c r="A14107" s="289" t="s">
        <v>17052</v>
      </c>
      <c r="B14107">
        <v>3</v>
      </c>
      <c r="C14107">
        <v>256</v>
      </c>
      <c r="D14107">
        <v>0.86</v>
      </c>
      <c r="E14107" s="289" t="s">
        <v>31241</v>
      </c>
      <c r="F14107">
        <v>5017802689</v>
      </c>
      <c r="G14107" s="276">
        <v>45964</v>
      </c>
      <c r="H14107">
        <v>20251027834876</v>
      </c>
      <c r="I14107">
        <v>1.758</v>
      </c>
      <c r="J14107" s="289" t="s">
        <v>275</v>
      </c>
      <c r="K14107" s="289" t="s">
        <v>31242</v>
      </c>
      <c r="L14107" s="289" t="s">
        <v>280</v>
      </c>
      <c r="M14107" s="289" t="s">
        <v>31611</v>
      </c>
      <c r="N14107" s="289" t="s">
        <v>19150</v>
      </c>
      <c r="O14107" s="289" t="s">
        <v>18284</v>
      </c>
      <c r="P14107" s="289">
        <f>VLOOKUP(CAT_Details[[#This Row],[Delivery Bp Customer Code]],Table6[],2,0)</f>
        <v>3705</v>
      </c>
    </row>
    <row r="14108" spans="1:16" x14ac:dyDescent="0.25">
      <c r="A14108" s="289" t="s">
        <v>17052</v>
      </c>
      <c r="B14108">
        <v>1</v>
      </c>
      <c r="C14108">
        <v>10</v>
      </c>
      <c r="D14108">
        <v>0.05</v>
      </c>
      <c r="E14108" s="289" t="s">
        <v>31243</v>
      </c>
      <c r="F14108">
        <v>5017803300</v>
      </c>
      <c r="G14108" s="276">
        <v>45964</v>
      </c>
      <c r="H14108">
        <v>20251027834606</v>
      </c>
      <c r="I14108">
        <v>0.02</v>
      </c>
      <c r="J14108" s="289" t="s">
        <v>275</v>
      </c>
      <c r="K14108" s="289" t="s">
        <v>31244</v>
      </c>
      <c r="L14108" s="289" t="s">
        <v>280</v>
      </c>
      <c r="M14108" s="289" t="s">
        <v>31611</v>
      </c>
      <c r="N14108" s="289" t="s">
        <v>19026</v>
      </c>
      <c r="O14108" s="289" t="s">
        <v>18284</v>
      </c>
      <c r="P14108" s="289">
        <f>VLOOKUP(CAT_Details[[#This Row],[Delivery Bp Customer Code]],Table6[],2,0)</f>
        <v>3705</v>
      </c>
    </row>
    <row r="14109" spans="1:16" x14ac:dyDescent="0.25">
      <c r="A14109" s="289" t="s">
        <v>17052</v>
      </c>
      <c r="B14109">
        <v>4</v>
      </c>
      <c r="C14109">
        <v>132</v>
      </c>
      <c r="D14109">
        <v>1.6</v>
      </c>
      <c r="E14109" s="289" t="s">
        <v>31417</v>
      </c>
      <c r="F14109">
        <v>5017820294</v>
      </c>
      <c r="G14109" s="276">
        <v>45964</v>
      </c>
      <c r="H14109">
        <v>20251027834761</v>
      </c>
      <c r="I14109">
        <v>1.8919999999999999</v>
      </c>
      <c r="J14109" s="289" t="s">
        <v>302</v>
      </c>
      <c r="K14109" s="289" t="s">
        <v>31418</v>
      </c>
      <c r="L14109" s="289" t="s">
        <v>280</v>
      </c>
      <c r="M14109" s="289" t="s">
        <v>31612</v>
      </c>
      <c r="N14109" s="289" t="s">
        <v>28008</v>
      </c>
      <c r="O14109" s="289" t="s">
        <v>18284</v>
      </c>
      <c r="P14109" s="289">
        <f>VLOOKUP(CAT_Details[[#This Row],[Delivery Bp Customer Code]],Table6[],2,0)</f>
        <v>3705</v>
      </c>
    </row>
    <row r="14110" spans="1:16" x14ac:dyDescent="0.25">
      <c r="A14110" s="289" t="s">
        <v>17052</v>
      </c>
      <c r="B14110">
        <v>2</v>
      </c>
      <c r="C14110">
        <v>90</v>
      </c>
      <c r="D14110">
        <v>0.8</v>
      </c>
      <c r="E14110" s="289" t="s">
        <v>31417</v>
      </c>
      <c r="F14110">
        <v>5017820295</v>
      </c>
      <c r="G14110" s="276">
        <v>45964</v>
      </c>
      <c r="H14110">
        <v>20251027834885</v>
      </c>
      <c r="I14110">
        <v>1.8240000000000001</v>
      </c>
      <c r="J14110" s="289" t="s">
        <v>302</v>
      </c>
      <c r="K14110" s="289" t="s">
        <v>31419</v>
      </c>
      <c r="L14110" s="289" t="s">
        <v>280</v>
      </c>
      <c r="M14110" s="289" t="s">
        <v>31612</v>
      </c>
      <c r="N14110" s="289" t="s">
        <v>28008</v>
      </c>
      <c r="O14110" s="289" t="s">
        <v>18284</v>
      </c>
      <c r="P14110" s="289">
        <f>VLOOKUP(CAT_Details[[#This Row],[Delivery Bp Customer Code]],Table6[],2,0)</f>
        <v>3705</v>
      </c>
    </row>
    <row r="14111" spans="1:16" x14ac:dyDescent="0.25">
      <c r="A14111" s="289" t="s">
        <v>874</v>
      </c>
      <c r="B14111">
        <v>5</v>
      </c>
      <c r="C14111">
        <v>600</v>
      </c>
      <c r="D14111">
        <v>2.39</v>
      </c>
      <c r="E14111" s="289" t="s">
        <v>31007</v>
      </c>
      <c r="F14111">
        <v>5017772758</v>
      </c>
      <c r="G14111" s="276">
        <v>45964</v>
      </c>
      <c r="H14111">
        <v>20251015826501</v>
      </c>
      <c r="I14111">
        <v>4.0140000000000002</v>
      </c>
      <c r="J14111" s="289" t="s">
        <v>345</v>
      </c>
      <c r="K14111" s="289" t="s">
        <v>31008</v>
      </c>
      <c r="L14111" s="289" t="s">
        <v>275</v>
      </c>
      <c r="M14111" s="289" t="s">
        <v>31212</v>
      </c>
      <c r="N14111" s="289" t="s">
        <v>427</v>
      </c>
      <c r="O14111" s="289" t="s">
        <v>1014</v>
      </c>
      <c r="P14111" s="289" t="str">
        <f>VLOOKUP(CAT_Details[[#This Row],[Delivery Bp Customer Code]],Table6[],2,0)</f>
        <v>MZ07</v>
      </c>
    </row>
    <row r="14112" spans="1:16" x14ac:dyDescent="0.25">
      <c r="A14112" s="289" t="s">
        <v>874</v>
      </c>
      <c r="B14112">
        <v>31</v>
      </c>
      <c r="C14112">
        <v>12988</v>
      </c>
      <c r="D14112">
        <v>15.5</v>
      </c>
      <c r="E14112" s="289" t="s">
        <v>31210</v>
      </c>
      <c r="F14112">
        <v>5017803947</v>
      </c>
      <c r="G14112" s="276">
        <v>45964</v>
      </c>
      <c r="H14112">
        <v>20251027834818</v>
      </c>
      <c r="I14112">
        <v>37.200000000000003</v>
      </c>
      <c r="J14112" s="289" t="s">
        <v>350</v>
      </c>
      <c r="K14112" s="289" t="s">
        <v>31248</v>
      </c>
      <c r="L14112" s="289" t="s">
        <v>275</v>
      </c>
      <c r="M14112" s="289" t="s">
        <v>31397</v>
      </c>
      <c r="N14112" s="289" t="s">
        <v>381</v>
      </c>
      <c r="O14112" s="289" t="s">
        <v>1014</v>
      </c>
      <c r="P14112" s="289" t="str">
        <f>VLOOKUP(CAT_Details[[#This Row],[Delivery Bp Customer Code]],Table6[],2,0)</f>
        <v>MZ07</v>
      </c>
    </row>
    <row r="14113" spans="1:16" x14ac:dyDescent="0.25">
      <c r="A14113" s="289" t="s">
        <v>3771</v>
      </c>
      <c r="B14113">
        <v>5</v>
      </c>
      <c r="C14113">
        <v>600</v>
      </c>
      <c r="D14113">
        <v>2</v>
      </c>
      <c r="E14113" s="289" t="s">
        <v>30748</v>
      </c>
      <c r="F14113">
        <v>5017742706</v>
      </c>
      <c r="G14113" s="276">
        <v>45964</v>
      </c>
      <c r="H14113">
        <v>20251017828852</v>
      </c>
      <c r="I14113">
        <v>4.8</v>
      </c>
      <c r="J14113" s="289" t="s">
        <v>1435</v>
      </c>
      <c r="K14113" s="289" t="s">
        <v>30749</v>
      </c>
      <c r="L14113" s="289" t="s">
        <v>275</v>
      </c>
      <c r="M14113" s="289" t="s">
        <v>31249</v>
      </c>
      <c r="N14113" s="289" t="s">
        <v>1438</v>
      </c>
      <c r="O14113" s="289" t="s">
        <v>3775</v>
      </c>
      <c r="P14113" s="289">
        <f>VLOOKUP(CAT_Details[[#This Row],[Delivery Bp Customer Code]],Table6[],2,0)</f>
        <v>3401</v>
      </c>
    </row>
    <row r="14114" spans="1:16" x14ac:dyDescent="0.25">
      <c r="A14114" s="289" t="s">
        <v>3771</v>
      </c>
      <c r="B14114">
        <v>10</v>
      </c>
      <c r="C14114">
        <v>3308</v>
      </c>
      <c r="D14114">
        <v>5.6</v>
      </c>
      <c r="E14114" s="289" t="s">
        <v>31011</v>
      </c>
      <c r="F14114">
        <v>5017773115</v>
      </c>
      <c r="G14114" s="276">
        <v>45964</v>
      </c>
      <c r="H14114">
        <v>20251021830117</v>
      </c>
      <c r="I14114">
        <v>21.332999999999998</v>
      </c>
      <c r="J14114" s="289" t="s">
        <v>3890</v>
      </c>
      <c r="K14114" s="289" t="s">
        <v>31012</v>
      </c>
      <c r="L14114" s="289" t="s">
        <v>275</v>
      </c>
      <c r="M14114" s="289" t="s">
        <v>31610</v>
      </c>
      <c r="N14114" s="289" t="s">
        <v>3893</v>
      </c>
      <c r="O14114" s="289" t="s">
        <v>4956</v>
      </c>
      <c r="P14114" s="289">
        <f>VLOOKUP(CAT_Details[[#This Row],[Delivery Bp Customer Code]],Table6[],2,0)</f>
        <v>3417</v>
      </c>
    </row>
    <row r="14115" spans="1:16" x14ac:dyDescent="0.25">
      <c r="A14115" s="289" t="s">
        <v>3329</v>
      </c>
      <c r="B14115">
        <v>2</v>
      </c>
      <c r="C14115">
        <v>200</v>
      </c>
      <c r="D14115">
        <v>0.8</v>
      </c>
      <c r="E14115" s="289" t="s">
        <v>31260</v>
      </c>
      <c r="F14115">
        <v>5017787649</v>
      </c>
      <c r="G14115" s="276">
        <v>45964</v>
      </c>
      <c r="H14115">
        <v>20251021830889</v>
      </c>
      <c r="I14115">
        <v>1.8819999999999999</v>
      </c>
      <c r="J14115" s="289" t="s">
        <v>324</v>
      </c>
      <c r="K14115" s="289" t="s">
        <v>31261</v>
      </c>
      <c r="L14115" s="289" t="s">
        <v>275</v>
      </c>
      <c r="M14115" s="289" t="s">
        <v>31536</v>
      </c>
      <c r="N14115" s="289" t="s">
        <v>5504</v>
      </c>
      <c r="O14115" s="289" t="s">
        <v>3332</v>
      </c>
      <c r="P14115" s="289">
        <f>VLOOKUP(CAT_Details[[#This Row],[Delivery Bp Customer Code]],Table6[],2,0)</f>
        <v>3402</v>
      </c>
    </row>
    <row r="14116" spans="1:16" x14ac:dyDescent="0.25">
      <c r="A14116" s="289" t="s">
        <v>3329</v>
      </c>
      <c r="B14116">
        <v>1</v>
      </c>
      <c r="C14116">
        <v>1</v>
      </c>
      <c r="D14116">
        <v>0.02</v>
      </c>
      <c r="E14116" s="289" t="s">
        <v>31283</v>
      </c>
      <c r="F14116">
        <v>5017803636</v>
      </c>
      <c r="G14116" s="276">
        <v>45964</v>
      </c>
      <c r="H14116">
        <v>20251021830468</v>
      </c>
      <c r="I14116">
        <v>3.0000000000000001E-3</v>
      </c>
      <c r="J14116" s="289" t="s">
        <v>350</v>
      </c>
      <c r="K14116" s="289" t="s">
        <v>31284</v>
      </c>
      <c r="L14116" s="289" t="s">
        <v>275</v>
      </c>
      <c r="M14116" s="289" t="s">
        <v>31565</v>
      </c>
      <c r="N14116" s="289" t="s">
        <v>3656</v>
      </c>
      <c r="O14116" s="289" t="s">
        <v>3332</v>
      </c>
      <c r="P14116" s="289">
        <f>VLOOKUP(CAT_Details[[#This Row],[Delivery Bp Customer Code]],Table6[],2,0)</f>
        <v>3402</v>
      </c>
    </row>
    <row r="14117" spans="1:16" x14ac:dyDescent="0.25">
      <c r="A14117" s="289" t="s">
        <v>3329</v>
      </c>
      <c r="B14117">
        <v>1</v>
      </c>
      <c r="C14117">
        <v>224</v>
      </c>
      <c r="D14117">
        <v>0.4</v>
      </c>
      <c r="E14117" s="289" t="s">
        <v>31283</v>
      </c>
      <c r="F14117">
        <v>5017803637</v>
      </c>
      <c r="G14117" s="276">
        <v>45964</v>
      </c>
      <c r="H14117">
        <v>20251022831896</v>
      </c>
      <c r="I14117">
        <v>1.661</v>
      </c>
      <c r="J14117" s="289" t="s">
        <v>350</v>
      </c>
      <c r="K14117" s="289" t="s">
        <v>31285</v>
      </c>
      <c r="L14117" s="289" t="s">
        <v>275</v>
      </c>
      <c r="M14117" s="289" t="s">
        <v>31565</v>
      </c>
      <c r="N14117" s="289" t="s">
        <v>3656</v>
      </c>
      <c r="O14117" s="289" t="s">
        <v>3332</v>
      </c>
      <c r="P14117" s="289">
        <f>VLOOKUP(CAT_Details[[#This Row],[Delivery Bp Customer Code]],Table6[],2,0)</f>
        <v>3402</v>
      </c>
    </row>
    <row r="14118" spans="1:16" x14ac:dyDescent="0.25">
      <c r="A14118" s="289" t="s">
        <v>3329</v>
      </c>
      <c r="B14118">
        <v>1</v>
      </c>
      <c r="C14118">
        <v>28</v>
      </c>
      <c r="D14118">
        <v>0.27</v>
      </c>
      <c r="E14118" s="289" t="s">
        <v>31436</v>
      </c>
      <c r="F14118">
        <v>5017819134</v>
      </c>
      <c r="G14118" s="276">
        <v>45964</v>
      </c>
      <c r="H14118">
        <v>20251027835139</v>
      </c>
      <c r="I14118">
        <v>0.38400000000000001</v>
      </c>
      <c r="J14118" s="289" t="s">
        <v>302</v>
      </c>
      <c r="K14118" s="289" t="s">
        <v>31437</v>
      </c>
      <c r="L14118" s="289" t="s">
        <v>275</v>
      </c>
      <c r="M14118" s="289" t="s">
        <v>31612</v>
      </c>
      <c r="N14118" s="289" t="s">
        <v>15497</v>
      </c>
      <c r="O14118" s="289" t="s">
        <v>3332</v>
      </c>
      <c r="P14118" s="289">
        <f>VLOOKUP(CAT_Details[[#This Row],[Delivery Bp Customer Code]],Table6[],2,0)</f>
        <v>3402</v>
      </c>
    </row>
    <row r="14119" spans="1:16" x14ac:dyDescent="0.25">
      <c r="A14119" s="289" t="s">
        <v>76</v>
      </c>
      <c r="B14119">
        <v>1</v>
      </c>
      <c r="C14119">
        <v>82</v>
      </c>
      <c r="D14119">
        <v>0.2</v>
      </c>
      <c r="E14119" s="289" t="s">
        <v>31052</v>
      </c>
      <c r="F14119">
        <v>5017757522</v>
      </c>
      <c r="G14119" s="276">
        <v>45964</v>
      </c>
      <c r="H14119">
        <v>20251020829699</v>
      </c>
      <c r="I14119">
        <v>0.192</v>
      </c>
      <c r="J14119" s="289" t="s">
        <v>764</v>
      </c>
      <c r="K14119" s="289" t="s">
        <v>31053</v>
      </c>
      <c r="L14119" s="289" t="s">
        <v>275</v>
      </c>
      <c r="M14119" s="289" t="s">
        <v>31249</v>
      </c>
      <c r="N14119" s="289" t="s">
        <v>766</v>
      </c>
      <c r="O14119" s="289" t="s">
        <v>16049</v>
      </c>
      <c r="P14119" s="289" t="str">
        <f>VLOOKUP(CAT_Details[[#This Row],[Delivery Bp Customer Code]],Table6[],2,0)</f>
        <v>MZ02</v>
      </c>
    </row>
    <row r="14120" spans="1:16" x14ac:dyDescent="0.25">
      <c r="A14120" s="289" t="s">
        <v>76</v>
      </c>
      <c r="B14120">
        <v>1</v>
      </c>
      <c r="C14120">
        <v>12</v>
      </c>
      <c r="D14120">
        <v>0.13</v>
      </c>
      <c r="E14120" s="289" t="s">
        <v>31298</v>
      </c>
      <c r="F14120">
        <v>5017802714</v>
      </c>
      <c r="G14120" s="276">
        <v>45964</v>
      </c>
      <c r="H14120">
        <v>20251024833566</v>
      </c>
      <c r="I14120">
        <v>0.126</v>
      </c>
      <c r="J14120" s="289" t="s">
        <v>350</v>
      </c>
      <c r="K14120" s="289" t="s">
        <v>31299</v>
      </c>
      <c r="L14120" s="289" t="s">
        <v>275</v>
      </c>
      <c r="M14120" s="289" t="s">
        <v>31565</v>
      </c>
      <c r="N14120" s="289" t="s">
        <v>15910</v>
      </c>
      <c r="O14120" s="289" t="s">
        <v>16049</v>
      </c>
      <c r="P14120" s="289" t="str">
        <f>VLOOKUP(CAT_Details[[#This Row],[Delivery Bp Customer Code]],Table6[],2,0)</f>
        <v>MZ02</v>
      </c>
    </row>
    <row r="14121" spans="1:16" x14ac:dyDescent="0.25">
      <c r="A14121" s="289" t="s">
        <v>76</v>
      </c>
      <c r="B14121">
        <v>1</v>
      </c>
      <c r="C14121">
        <v>30</v>
      </c>
      <c r="D14121">
        <v>0.2</v>
      </c>
      <c r="E14121" s="289" t="s">
        <v>31302</v>
      </c>
      <c r="F14121">
        <v>5017802996</v>
      </c>
      <c r="G14121" s="276">
        <v>45964</v>
      </c>
      <c r="H14121">
        <v>20251024833649</v>
      </c>
      <c r="I14121">
        <v>9.6000000000000002E-2</v>
      </c>
      <c r="J14121" s="289" t="s">
        <v>280</v>
      </c>
      <c r="K14121" s="289" t="s">
        <v>31303</v>
      </c>
      <c r="L14121" s="289" t="s">
        <v>275</v>
      </c>
      <c r="M14121" s="289" t="s">
        <v>31679</v>
      </c>
      <c r="N14121" s="289" t="s">
        <v>411</v>
      </c>
      <c r="O14121" s="289" t="s">
        <v>16049</v>
      </c>
      <c r="P14121" s="289" t="str">
        <f>VLOOKUP(CAT_Details[[#This Row],[Delivery Bp Customer Code]],Table6[],2,0)</f>
        <v>MZ02</v>
      </c>
    </row>
    <row r="14122" spans="1:16" x14ac:dyDescent="0.25">
      <c r="A14122" s="289" t="s">
        <v>76</v>
      </c>
      <c r="B14122">
        <v>1</v>
      </c>
      <c r="C14122">
        <v>769.75</v>
      </c>
      <c r="D14122">
        <v>0.34</v>
      </c>
      <c r="E14122" s="289" t="s">
        <v>31304</v>
      </c>
      <c r="F14122">
        <v>5017803805</v>
      </c>
      <c r="G14122" s="276">
        <v>45964</v>
      </c>
      <c r="H14122">
        <v>20251027834463</v>
      </c>
      <c r="I14122">
        <v>0.498</v>
      </c>
      <c r="J14122" s="289" t="s">
        <v>350</v>
      </c>
      <c r="K14122" s="289" t="s">
        <v>31305</v>
      </c>
      <c r="L14122" s="289" t="s">
        <v>275</v>
      </c>
      <c r="M14122" s="289" t="s">
        <v>31568</v>
      </c>
      <c r="N14122" s="289" t="s">
        <v>26840</v>
      </c>
      <c r="O14122" s="289" t="s">
        <v>16049</v>
      </c>
      <c r="P14122" s="289" t="str">
        <f>VLOOKUP(CAT_Details[[#This Row],[Delivery Bp Customer Code]],Table6[],2,0)</f>
        <v>MZ02</v>
      </c>
    </row>
    <row r="14123" spans="1:16" x14ac:dyDescent="0.25">
      <c r="A14123" s="289" t="s">
        <v>76</v>
      </c>
      <c r="B14123">
        <v>1</v>
      </c>
      <c r="C14123">
        <v>60</v>
      </c>
      <c r="D14123">
        <v>0.2</v>
      </c>
      <c r="E14123" s="289" t="s">
        <v>31688</v>
      </c>
      <c r="F14123">
        <v>5017836301</v>
      </c>
      <c r="G14123" s="276">
        <v>45964</v>
      </c>
      <c r="H14123">
        <v>20251029836902</v>
      </c>
      <c r="I14123">
        <v>0.28799999999999998</v>
      </c>
      <c r="J14123" s="289" t="s">
        <v>273</v>
      </c>
      <c r="K14123" s="289" t="s">
        <v>31689</v>
      </c>
      <c r="L14123" s="289" t="s">
        <v>275</v>
      </c>
      <c r="M14123" s="289" t="s">
        <v>31800</v>
      </c>
      <c r="N14123" s="289" t="s">
        <v>653</v>
      </c>
      <c r="O14123" s="289" t="s">
        <v>16049</v>
      </c>
      <c r="P14123" s="289" t="str">
        <f>VLOOKUP(CAT_Details[[#This Row],[Delivery Bp Customer Code]],Table6[],2,0)</f>
        <v>MZ02</v>
      </c>
    </row>
    <row r="14124" spans="1:16" x14ac:dyDescent="0.25">
      <c r="A14124" s="289" t="s">
        <v>74</v>
      </c>
      <c r="B14124">
        <v>2</v>
      </c>
      <c r="C14124">
        <v>512</v>
      </c>
      <c r="D14124">
        <v>0.6</v>
      </c>
      <c r="E14124" s="289" t="s">
        <v>31052</v>
      </c>
      <c r="F14124">
        <v>5017757521</v>
      </c>
      <c r="G14124" s="276">
        <v>45964</v>
      </c>
      <c r="H14124">
        <v>20251020829705</v>
      </c>
      <c r="I14124">
        <v>0.67200000000000004</v>
      </c>
      <c r="J14124" s="289" t="s">
        <v>764</v>
      </c>
      <c r="K14124" s="289" t="s">
        <v>31076</v>
      </c>
      <c r="L14124" s="289" t="s">
        <v>275</v>
      </c>
      <c r="M14124" s="289" t="s">
        <v>31249</v>
      </c>
      <c r="N14124" s="289" t="s">
        <v>766</v>
      </c>
      <c r="O14124" s="289" t="s">
        <v>22256</v>
      </c>
      <c r="P14124" s="289" t="str">
        <f>VLOOKUP(CAT_Details[[#This Row],[Delivery Bp Customer Code]],Table6[],2,0)</f>
        <v>DX01-L5</v>
      </c>
    </row>
    <row r="14125" spans="1:16" x14ac:dyDescent="0.25">
      <c r="A14125" s="289" t="s">
        <v>74</v>
      </c>
      <c r="B14125">
        <v>6</v>
      </c>
      <c r="C14125">
        <v>1758</v>
      </c>
      <c r="D14125">
        <v>2.4</v>
      </c>
      <c r="E14125" s="289" t="s">
        <v>31077</v>
      </c>
      <c r="F14125">
        <v>5017757925</v>
      </c>
      <c r="G14125" s="276">
        <v>45964</v>
      </c>
      <c r="H14125">
        <v>20251021830435</v>
      </c>
      <c r="I14125">
        <v>2.3039999999999998</v>
      </c>
      <c r="J14125" s="289" t="s">
        <v>287</v>
      </c>
      <c r="K14125" s="289" t="s">
        <v>31078</v>
      </c>
      <c r="L14125" s="289" t="s">
        <v>275</v>
      </c>
      <c r="M14125" s="289" t="s">
        <v>31310</v>
      </c>
      <c r="N14125" s="289" t="s">
        <v>17117</v>
      </c>
      <c r="O14125" s="289" t="s">
        <v>22256</v>
      </c>
      <c r="P14125" s="289" t="str">
        <f>VLOOKUP(CAT_Details[[#This Row],[Delivery Bp Customer Code]],Table6[],2,0)</f>
        <v>DX01-L5</v>
      </c>
    </row>
    <row r="14126" spans="1:16" x14ac:dyDescent="0.25">
      <c r="A14126" s="289" t="s">
        <v>74</v>
      </c>
      <c r="B14126">
        <v>27</v>
      </c>
      <c r="C14126">
        <v>4828</v>
      </c>
      <c r="D14126">
        <v>10.8</v>
      </c>
      <c r="E14126" s="289" t="s">
        <v>31084</v>
      </c>
      <c r="F14126">
        <v>5017772616</v>
      </c>
      <c r="G14126" s="276">
        <v>45964</v>
      </c>
      <c r="H14126">
        <v>20251023832648</v>
      </c>
      <c r="I14126">
        <v>17.568000000000001</v>
      </c>
      <c r="J14126" s="289" t="s">
        <v>345</v>
      </c>
      <c r="K14126" s="289" t="s">
        <v>31085</v>
      </c>
      <c r="L14126" s="289" t="s">
        <v>275</v>
      </c>
      <c r="M14126" s="289" t="s">
        <v>31474</v>
      </c>
      <c r="N14126" s="289" t="s">
        <v>348</v>
      </c>
      <c r="O14126" s="289" t="s">
        <v>22256</v>
      </c>
      <c r="P14126" s="289" t="str">
        <f>VLOOKUP(CAT_Details[[#This Row],[Delivery Bp Customer Code]],Table6[],2,0)</f>
        <v>DX01-L5</v>
      </c>
    </row>
    <row r="14127" spans="1:16" x14ac:dyDescent="0.25">
      <c r="A14127" s="289" t="s">
        <v>74</v>
      </c>
      <c r="B14127">
        <v>7</v>
      </c>
      <c r="C14127">
        <v>7700</v>
      </c>
      <c r="D14127">
        <v>2.8</v>
      </c>
      <c r="E14127" s="289" t="s">
        <v>31318</v>
      </c>
      <c r="F14127">
        <v>5017788034</v>
      </c>
      <c r="G14127" s="276">
        <v>45964</v>
      </c>
      <c r="H14127">
        <v>20251022832067</v>
      </c>
      <c r="I14127">
        <v>4.032</v>
      </c>
      <c r="J14127" s="289" t="s">
        <v>324</v>
      </c>
      <c r="K14127" s="289" t="s">
        <v>31319</v>
      </c>
      <c r="L14127" s="289" t="s">
        <v>275</v>
      </c>
      <c r="M14127" s="289" t="s">
        <v>31704</v>
      </c>
      <c r="N14127" s="289" t="s">
        <v>333</v>
      </c>
      <c r="O14127" s="289" t="s">
        <v>22256</v>
      </c>
      <c r="P14127" s="289" t="str">
        <f>VLOOKUP(CAT_Details[[#This Row],[Delivery Bp Customer Code]],Table6[],2,0)</f>
        <v>DX01-L5</v>
      </c>
    </row>
    <row r="14128" spans="1:16" x14ac:dyDescent="0.25">
      <c r="A14128" s="289" t="s">
        <v>74</v>
      </c>
      <c r="B14128">
        <v>14</v>
      </c>
      <c r="C14128">
        <v>2600</v>
      </c>
      <c r="D14128">
        <v>6.13</v>
      </c>
      <c r="E14128" s="289" t="s">
        <v>31302</v>
      </c>
      <c r="F14128">
        <v>5017802995</v>
      </c>
      <c r="G14128" s="276">
        <v>45964</v>
      </c>
      <c r="H14128">
        <v>20251024833655</v>
      </c>
      <c r="I14128">
        <v>12.593999999999999</v>
      </c>
      <c r="J14128" s="289" t="s">
        <v>280</v>
      </c>
      <c r="K14128" s="289" t="s">
        <v>31338</v>
      </c>
      <c r="L14128" s="289" t="s">
        <v>275</v>
      </c>
      <c r="M14128" s="289" t="s">
        <v>31679</v>
      </c>
      <c r="N14128" s="289" t="s">
        <v>411</v>
      </c>
      <c r="O14128" s="289" t="s">
        <v>22256</v>
      </c>
      <c r="P14128" s="289" t="str">
        <f>VLOOKUP(CAT_Details[[#This Row],[Delivery Bp Customer Code]],Table6[],2,0)</f>
        <v>DX01-L5</v>
      </c>
    </row>
    <row r="14129" spans="1:16" x14ac:dyDescent="0.25">
      <c r="A14129" s="289" t="s">
        <v>74</v>
      </c>
      <c r="B14129">
        <v>16</v>
      </c>
      <c r="C14129">
        <v>2416</v>
      </c>
      <c r="D14129">
        <v>4.3600000000000003</v>
      </c>
      <c r="E14129" s="289" t="s">
        <v>31339</v>
      </c>
      <c r="F14129">
        <v>5017803102</v>
      </c>
      <c r="G14129" s="276">
        <v>45964</v>
      </c>
      <c r="H14129">
        <v>20251027834718</v>
      </c>
      <c r="I14129">
        <v>9.6150000000000002</v>
      </c>
      <c r="J14129" s="289" t="s">
        <v>350</v>
      </c>
      <c r="K14129" s="289" t="s">
        <v>31340</v>
      </c>
      <c r="L14129" s="289" t="s">
        <v>275</v>
      </c>
      <c r="M14129" s="289" t="s">
        <v>31568</v>
      </c>
      <c r="N14129" s="289" t="s">
        <v>602</v>
      </c>
      <c r="O14129" s="289" t="s">
        <v>22256</v>
      </c>
      <c r="P14129" s="289" t="str">
        <f>VLOOKUP(CAT_Details[[#This Row],[Delivery Bp Customer Code]],Table6[],2,0)</f>
        <v>DX01-L5</v>
      </c>
    </row>
    <row r="14130" spans="1:16" x14ac:dyDescent="0.25">
      <c r="A14130" s="289" t="s">
        <v>74</v>
      </c>
      <c r="B14130">
        <v>32</v>
      </c>
      <c r="C14130">
        <v>2880</v>
      </c>
      <c r="D14130">
        <v>12.8</v>
      </c>
      <c r="E14130" s="289" t="s">
        <v>31343</v>
      </c>
      <c r="F14130">
        <v>5017803533</v>
      </c>
      <c r="G14130" s="276">
        <v>45964</v>
      </c>
      <c r="H14130">
        <v>20251017828446</v>
      </c>
      <c r="I14130">
        <v>30.72</v>
      </c>
      <c r="J14130" s="289" t="s">
        <v>350</v>
      </c>
      <c r="K14130" s="289" t="s">
        <v>31344</v>
      </c>
      <c r="L14130" s="289" t="s">
        <v>275</v>
      </c>
      <c r="M14130" s="289" t="s">
        <v>31568</v>
      </c>
      <c r="N14130" s="289" t="s">
        <v>15321</v>
      </c>
      <c r="O14130" s="289" t="s">
        <v>22256</v>
      </c>
      <c r="P14130" s="289" t="str">
        <f>VLOOKUP(CAT_Details[[#This Row],[Delivery Bp Customer Code]],Table6[],2,0)</f>
        <v>DX01-L5</v>
      </c>
    </row>
    <row r="14131" spans="1:16" x14ac:dyDescent="0.25">
      <c r="A14131" s="289" t="s">
        <v>74</v>
      </c>
      <c r="B14131">
        <v>112</v>
      </c>
      <c r="C14131">
        <v>4480</v>
      </c>
      <c r="D14131">
        <v>22.4</v>
      </c>
      <c r="E14131" s="289" t="s">
        <v>31345</v>
      </c>
      <c r="F14131">
        <v>5017803557</v>
      </c>
      <c r="G14131" s="276">
        <v>45964</v>
      </c>
      <c r="H14131">
        <v>20251027834529</v>
      </c>
      <c r="I14131">
        <v>53.76</v>
      </c>
      <c r="J14131" s="289" t="s">
        <v>350</v>
      </c>
      <c r="K14131" s="289" t="s">
        <v>31346</v>
      </c>
      <c r="L14131" s="289" t="s">
        <v>275</v>
      </c>
      <c r="M14131" s="289" t="s">
        <v>31475</v>
      </c>
      <c r="N14131" s="289" t="s">
        <v>22262</v>
      </c>
      <c r="O14131" s="289" t="s">
        <v>22256</v>
      </c>
      <c r="P14131" s="289" t="str">
        <f>VLOOKUP(CAT_Details[[#This Row],[Delivery Bp Customer Code]],Table6[],2,0)</f>
        <v>DX01-L5</v>
      </c>
    </row>
    <row r="14132" spans="1:16" x14ac:dyDescent="0.25">
      <c r="A14132" s="289" t="s">
        <v>74</v>
      </c>
      <c r="B14132">
        <v>4</v>
      </c>
      <c r="C14132">
        <v>314.5</v>
      </c>
      <c r="D14132">
        <v>0.9</v>
      </c>
      <c r="E14132" s="289" t="s">
        <v>31349</v>
      </c>
      <c r="F14132">
        <v>5017803842</v>
      </c>
      <c r="G14132" s="276">
        <v>45964</v>
      </c>
      <c r="H14132">
        <v>20251024833964</v>
      </c>
      <c r="I14132">
        <v>0.86099999999999999</v>
      </c>
      <c r="J14132" s="289" t="s">
        <v>350</v>
      </c>
      <c r="K14132" s="289" t="s">
        <v>31350</v>
      </c>
      <c r="L14132" s="289" t="s">
        <v>275</v>
      </c>
      <c r="M14132" s="289" t="s">
        <v>31886</v>
      </c>
      <c r="N14132" s="289" t="s">
        <v>602</v>
      </c>
      <c r="O14132" s="289" t="s">
        <v>22256</v>
      </c>
      <c r="P14132" s="289" t="str">
        <f>VLOOKUP(CAT_Details[[#This Row],[Delivery Bp Customer Code]],Table6[],2,0)</f>
        <v>DX01-L5</v>
      </c>
    </row>
    <row r="14133" spans="1:16" x14ac:dyDescent="0.25">
      <c r="A14133" s="289" t="s">
        <v>74</v>
      </c>
      <c r="B14133">
        <v>14</v>
      </c>
      <c r="C14133">
        <v>924</v>
      </c>
      <c r="D14133">
        <v>7</v>
      </c>
      <c r="E14133" s="289" t="s">
        <v>31351</v>
      </c>
      <c r="F14133">
        <v>5017803851</v>
      </c>
      <c r="G14133" s="276">
        <v>45964</v>
      </c>
      <c r="H14133">
        <v>20251027834536</v>
      </c>
      <c r="I14133">
        <v>11.76</v>
      </c>
      <c r="J14133" s="289" t="s">
        <v>350</v>
      </c>
      <c r="K14133" s="289" t="s">
        <v>31352</v>
      </c>
      <c r="L14133" s="289" t="s">
        <v>275</v>
      </c>
      <c r="M14133" s="289" t="s">
        <v>31568</v>
      </c>
      <c r="N14133" s="289" t="s">
        <v>22262</v>
      </c>
      <c r="O14133" s="289" t="s">
        <v>22256</v>
      </c>
      <c r="P14133" s="289" t="str">
        <f>VLOOKUP(CAT_Details[[#This Row],[Delivery Bp Customer Code]],Table6[],2,0)</f>
        <v>DX01-L5</v>
      </c>
    </row>
    <row r="14134" spans="1:16" x14ac:dyDescent="0.25">
      <c r="A14134" s="289" t="s">
        <v>272</v>
      </c>
      <c r="B14134">
        <v>6</v>
      </c>
      <c r="C14134">
        <v>360</v>
      </c>
      <c r="D14134">
        <v>2.4</v>
      </c>
      <c r="E14134" s="289" t="s">
        <v>31102</v>
      </c>
      <c r="F14134">
        <v>5017772481</v>
      </c>
      <c r="G14134" s="276">
        <v>45964</v>
      </c>
      <c r="H14134">
        <v>20251021830833</v>
      </c>
      <c r="I14134">
        <v>2.3239999999999998</v>
      </c>
      <c r="J14134" s="289" t="s">
        <v>3970</v>
      </c>
      <c r="K14134" s="289" t="s">
        <v>31103</v>
      </c>
      <c r="L14134" s="289" t="s">
        <v>275</v>
      </c>
      <c r="M14134" s="289" t="s">
        <v>31757</v>
      </c>
      <c r="N14134" s="289" t="s">
        <v>25190</v>
      </c>
      <c r="O14134" s="289" t="s">
        <v>277</v>
      </c>
      <c r="P14134" s="289" t="str">
        <f>VLOOKUP(CAT_Details[[#This Row],[Delivery Bp Customer Code]],Table6[],2,0)</f>
        <v>U2-L5</v>
      </c>
    </row>
    <row r="14135" spans="1:16" x14ac:dyDescent="0.25">
      <c r="A14135" s="289" t="s">
        <v>272</v>
      </c>
      <c r="B14135">
        <v>5</v>
      </c>
      <c r="C14135">
        <v>613</v>
      </c>
      <c r="D14135">
        <v>1</v>
      </c>
      <c r="E14135" s="289" t="s">
        <v>31110</v>
      </c>
      <c r="F14135">
        <v>5017772828</v>
      </c>
      <c r="G14135" s="276">
        <v>45964</v>
      </c>
      <c r="H14135">
        <v>20251022831491</v>
      </c>
      <c r="I14135">
        <v>1.92</v>
      </c>
      <c r="J14135" s="289" t="s">
        <v>438</v>
      </c>
      <c r="K14135" s="289" t="s">
        <v>31111</v>
      </c>
      <c r="L14135" s="289" t="s">
        <v>275</v>
      </c>
      <c r="M14135" s="289" t="s">
        <v>31703</v>
      </c>
      <c r="N14135" s="289" t="s">
        <v>440</v>
      </c>
      <c r="O14135" s="289" t="s">
        <v>277</v>
      </c>
      <c r="P14135" s="289" t="str">
        <f>VLOOKUP(CAT_Details[[#This Row],[Delivery Bp Customer Code]],Table6[],2,0)</f>
        <v>U2-L5</v>
      </c>
    </row>
    <row r="14136" spans="1:16" x14ac:dyDescent="0.25">
      <c r="A14136" s="289" t="s">
        <v>272</v>
      </c>
      <c r="B14136">
        <v>4</v>
      </c>
      <c r="C14136">
        <v>2220</v>
      </c>
      <c r="D14136">
        <v>3.2</v>
      </c>
      <c r="E14136" s="289" t="s">
        <v>31114</v>
      </c>
      <c r="F14136">
        <v>5017772851</v>
      </c>
      <c r="G14136" s="276">
        <v>45964</v>
      </c>
      <c r="H14136">
        <v>20251023833203</v>
      </c>
      <c r="I14136">
        <v>13.055999999999999</v>
      </c>
      <c r="J14136" s="289" t="s">
        <v>401</v>
      </c>
      <c r="K14136" s="289" t="s">
        <v>31115</v>
      </c>
      <c r="L14136" s="289" t="s">
        <v>275</v>
      </c>
      <c r="M14136" s="289" t="s">
        <v>31987</v>
      </c>
      <c r="N14136" s="289" t="s">
        <v>30612</v>
      </c>
      <c r="O14136" s="289" t="s">
        <v>277</v>
      </c>
      <c r="P14136" s="289" t="str">
        <f>VLOOKUP(CAT_Details[[#This Row],[Delivery Bp Customer Code]],Table6[],2,0)</f>
        <v>U2-L5</v>
      </c>
    </row>
    <row r="14137" spans="1:16" x14ac:dyDescent="0.25">
      <c r="A14137" s="289" t="s">
        <v>272</v>
      </c>
      <c r="B14137">
        <v>25</v>
      </c>
      <c r="C14137">
        <v>1766</v>
      </c>
      <c r="D14137">
        <v>10.4</v>
      </c>
      <c r="E14137" s="289" t="s">
        <v>31362</v>
      </c>
      <c r="F14137">
        <v>5017787803</v>
      </c>
      <c r="G14137" s="276">
        <v>45964</v>
      </c>
      <c r="H14137">
        <v>20251021830971</v>
      </c>
      <c r="I14137">
        <v>29.856000000000002</v>
      </c>
      <c r="J14137" s="289" t="s">
        <v>280</v>
      </c>
      <c r="K14137" s="289" t="s">
        <v>31363</v>
      </c>
      <c r="L14137" s="289" t="s">
        <v>275</v>
      </c>
      <c r="M14137" s="289" t="s">
        <v>31364</v>
      </c>
      <c r="N14137" s="289" t="s">
        <v>1226</v>
      </c>
      <c r="O14137" s="289" t="s">
        <v>277</v>
      </c>
      <c r="P14137" s="289" t="str">
        <f>VLOOKUP(CAT_Details[[#This Row],[Delivery Bp Customer Code]],Table6[],2,0)</f>
        <v>U2-L5</v>
      </c>
    </row>
    <row r="14138" spans="1:16" x14ac:dyDescent="0.25">
      <c r="A14138" s="289" t="s">
        <v>272</v>
      </c>
      <c r="B14138">
        <v>5</v>
      </c>
      <c r="C14138">
        <v>2000</v>
      </c>
      <c r="D14138">
        <v>2</v>
      </c>
      <c r="E14138" s="289" t="s">
        <v>31366</v>
      </c>
      <c r="F14138">
        <v>5017788072</v>
      </c>
      <c r="G14138" s="276">
        <v>45964</v>
      </c>
      <c r="H14138">
        <v>20251024834103</v>
      </c>
      <c r="I14138">
        <v>4.8</v>
      </c>
      <c r="J14138" s="289" t="s">
        <v>324</v>
      </c>
      <c r="K14138" s="289" t="s">
        <v>31367</v>
      </c>
      <c r="L14138" s="289" t="s">
        <v>275</v>
      </c>
      <c r="M14138" s="289" t="s">
        <v>31704</v>
      </c>
      <c r="N14138" s="289" t="s">
        <v>30050</v>
      </c>
      <c r="O14138" s="289" t="s">
        <v>277</v>
      </c>
      <c r="P14138" s="289" t="str">
        <f>VLOOKUP(CAT_Details[[#This Row],[Delivery Bp Customer Code]],Table6[],2,0)</f>
        <v>U2-L5</v>
      </c>
    </row>
    <row r="14139" spans="1:16" x14ac:dyDescent="0.25">
      <c r="A14139" s="289" t="s">
        <v>278</v>
      </c>
      <c r="B14139">
        <v>9</v>
      </c>
      <c r="C14139">
        <v>4347</v>
      </c>
      <c r="D14139">
        <v>3.6</v>
      </c>
      <c r="E14139" s="289" t="s">
        <v>30940</v>
      </c>
      <c r="F14139">
        <v>5017772768</v>
      </c>
      <c r="G14139" s="276">
        <v>45965</v>
      </c>
      <c r="H14139">
        <v>20251023832624</v>
      </c>
      <c r="I14139">
        <v>8.64</v>
      </c>
      <c r="J14139" s="289" t="s">
        <v>317</v>
      </c>
      <c r="K14139" s="289" t="s">
        <v>30941</v>
      </c>
      <c r="L14139" s="289" t="s">
        <v>275</v>
      </c>
      <c r="M14139" s="289" t="s">
        <v>31801</v>
      </c>
      <c r="N14139" s="289" t="s">
        <v>16210</v>
      </c>
      <c r="O14139" s="289" t="s">
        <v>498</v>
      </c>
      <c r="P14139" s="289" t="str">
        <f>VLOOKUP(CAT_Details[[#This Row],[Delivery Bp Customer Code]],Table6[],2,0)</f>
        <v>DK-BM01</v>
      </c>
    </row>
    <row r="14140" spans="1:16" x14ac:dyDescent="0.25">
      <c r="A14140" s="289" t="s">
        <v>278</v>
      </c>
      <c r="B14140">
        <v>13</v>
      </c>
      <c r="C14140">
        <v>3510</v>
      </c>
      <c r="D14140">
        <v>5.2</v>
      </c>
      <c r="E14140" s="289" t="s">
        <v>31145</v>
      </c>
      <c r="F14140">
        <v>5017787664</v>
      </c>
      <c r="G14140" s="276">
        <v>45965</v>
      </c>
      <c r="H14140">
        <v>20251021830323</v>
      </c>
      <c r="I14140">
        <v>6.24</v>
      </c>
      <c r="J14140" s="289" t="s">
        <v>324</v>
      </c>
      <c r="K14140" s="289" t="s">
        <v>31146</v>
      </c>
      <c r="L14140" s="289" t="s">
        <v>275</v>
      </c>
      <c r="M14140" s="289" t="s">
        <v>31919</v>
      </c>
      <c r="N14140" s="289" t="s">
        <v>336</v>
      </c>
      <c r="O14140" s="289" t="s">
        <v>498</v>
      </c>
      <c r="P14140" s="289" t="str">
        <f>VLOOKUP(CAT_Details[[#This Row],[Delivery Bp Customer Code]],Table6[],2,0)</f>
        <v>DK-BM01</v>
      </c>
    </row>
    <row r="14141" spans="1:16" x14ac:dyDescent="0.25">
      <c r="A14141" s="289" t="s">
        <v>278</v>
      </c>
      <c r="B14141">
        <v>1</v>
      </c>
      <c r="C14141">
        <v>410</v>
      </c>
      <c r="D14141">
        <v>0.4</v>
      </c>
      <c r="E14141" s="289" t="s">
        <v>31150</v>
      </c>
      <c r="F14141">
        <v>5017788267</v>
      </c>
      <c r="G14141" s="276">
        <v>45965</v>
      </c>
      <c r="H14141">
        <v>20251024833863</v>
      </c>
      <c r="I14141">
        <v>0.48</v>
      </c>
      <c r="J14141" s="289" t="s">
        <v>324</v>
      </c>
      <c r="K14141" s="289" t="s">
        <v>31151</v>
      </c>
      <c r="L14141" s="289" t="s">
        <v>275</v>
      </c>
      <c r="M14141" s="289" t="s">
        <v>31612</v>
      </c>
      <c r="N14141" s="289" t="s">
        <v>399</v>
      </c>
      <c r="O14141" s="289" t="s">
        <v>498</v>
      </c>
      <c r="P14141" s="289" t="str">
        <f>VLOOKUP(CAT_Details[[#This Row],[Delivery Bp Customer Code]],Table6[],2,0)</f>
        <v>DK-BM01</v>
      </c>
    </row>
    <row r="14142" spans="1:16" x14ac:dyDescent="0.25">
      <c r="A14142" s="289" t="s">
        <v>278</v>
      </c>
      <c r="B14142">
        <v>38</v>
      </c>
      <c r="C14142">
        <v>17130.02</v>
      </c>
      <c r="D14142">
        <v>15.2</v>
      </c>
      <c r="E14142" s="289" t="s">
        <v>31158</v>
      </c>
      <c r="F14142">
        <v>5017803773</v>
      </c>
      <c r="G14142" s="276">
        <v>45965</v>
      </c>
      <c r="H14142">
        <v>20251013824030</v>
      </c>
      <c r="I14142">
        <v>36.479999999999997</v>
      </c>
      <c r="J14142" s="289" t="s">
        <v>324</v>
      </c>
      <c r="K14142" s="289" t="s">
        <v>31159</v>
      </c>
      <c r="L14142" s="289" t="s">
        <v>275</v>
      </c>
      <c r="M14142" s="289" t="s">
        <v>31612</v>
      </c>
      <c r="N14142" s="289" t="s">
        <v>340</v>
      </c>
      <c r="O14142" s="289" t="s">
        <v>498</v>
      </c>
      <c r="P14142" s="289" t="str">
        <f>VLOOKUP(CAT_Details[[#This Row],[Delivery Bp Customer Code]],Table6[],2,0)</f>
        <v>DK-BM01</v>
      </c>
    </row>
    <row r="14143" spans="1:16" x14ac:dyDescent="0.25">
      <c r="A14143" s="289" t="s">
        <v>278</v>
      </c>
      <c r="B14143">
        <v>4</v>
      </c>
      <c r="C14143">
        <v>1600</v>
      </c>
      <c r="D14143">
        <v>0.8</v>
      </c>
      <c r="E14143" s="289" t="s">
        <v>31381</v>
      </c>
      <c r="F14143">
        <v>5017818916</v>
      </c>
      <c r="G14143" s="276">
        <v>45965</v>
      </c>
      <c r="H14143">
        <v>20251027834875</v>
      </c>
      <c r="I14143">
        <v>1.613</v>
      </c>
      <c r="J14143" s="289" t="s">
        <v>280</v>
      </c>
      <c r="K14143" s="289" t="s">
        <v>31382</v>
      </c>
      <c r="L14143" s="289" t="s">
        <v>275</v>
      </c>
      <c r="M14143" s="289" t="s">
        <v>31679</v>
      </c>
      <c r="N14143" s="289" t="s">
        <v>314</v>
      </c>
      <c r="O14143" s="289" t="s">
        <v>498</v>
      </c>
      <c r="P14143" s="289" t="str">
        <f>VLOOKUP(CAT_Details[[#This Row],[Delivery Bp Customer Code]],Table6[],2,0)</f>
        <v>DK-BM01</v>
      </c>
    </row>
    <row r="14144" spans="1:16" x14ac:dyDescent="0.25">
      <c r="A14144" s="289" t="s">
        <v>278</v>
      </c>
      <c r="B14144">
        <v>2</v>
      </c>
      <c r="C14144">
        <v>742</v>
      </c>
      <c r="D14144">
        <v>0.8</v>
      </c>
      <c r="E14144" s="289" t="s">
        <v>31385</v>
      </c>
      <c r="F14144">
        <v>5017819532</v>
      </c>
      <c r="G14144" s="276">
        <v>45965</v>
      </c>
      <c r="H14144">
        <v>20251022831691</v>
      </c>
      <c r="I14144">
        <v>0.96</v>
      </c>
      <c r="J14144" s="289" t="s">
        <v>280</v>
      </c>
      <c r="K14144" s="289" t="s">
        <v>31386</v>
      </c>
      <c r="L14144" s="289" t="s">
        <v>275</v>
      </c>
      <c r="M14144" s="289" t="s">
        <v>31679</v>
      </c>
      <c r="N14144" s="289" t="s">
        <v>30097</v>
      </c>
      <c r="O14144" s="289" t="s">
        <v>498</v>
      </c>
      <c r="P14144" s="289" t="str">
        <f>VLOOKUP(CAT_Details[[#This Row],[Delivery Bp Customer Code]],Table6[],2,0)</f>
        <v>DK-BM01</v>
      </c>
    </row>
    <row r="14145" spans="1:16" x14ac:dyDescent="0.25">
      <c r="A14145" s="289" t="s">
        <v>278</v>
      </c>
      <c r="B14145">
        <v>3</v>
      </c>
      <c r="C14145">
        <v>853.02</v>
      </c>
      <c r="D14145">
        <v>1.2</v>
      </c>
      <c r="E14145" s="289" t="s">
        <v>31387</v>
      </c>
      <c r="F14145">
        <v>5017819567</v>
      </c>
      <c r="G14145" s="276">
        <v>45965</v>
      </c>
      <c r="H14145">
        <v>20251022831705</v>
      </c>
      <c r="I14145">
        <v>1.44</v>
      </c>
      <c r="J14145" s="289" t="s">
        <v>280</v>
      </c>
      <c r="K14145" s="289" t="s">
        <v>31388</v>
      </c>
      <c r="L14145" s="289" t="s">
        <v>275</v>
      </c>
      <c r="M14145" s="289" t="s">
        <v>31679</v>
      </c>
      <c r="N14145" s="289" t="s">
        <v>31389</v>
      </c>
      <c r="O14145" s="289" t="s">
        <v>498</v>
      </c>
      <c r="P14145" s="289" t="str">
        <f>VLOOKUP(CAT_Details[[#This Row],[Delivery Bp Customer Code]],Table6[],2,0)</f>
        <v>DK-BM01</v>
      </c>
    </row>
    <row r="14146" spans="1:16" x14ac:dyDescent="0.25">
      <c r="A14146" s="289" t="s">
        <v>278</v>
      </c>
      <c r="B14146">
        <v>9</v>
      </c>
      <c r="C14146">
        <v>4504.5</v>
      </c>
      <c r="D14146">
        <v>3.6</v>
      </c>
      <c r="E14146" s="289" t="s">
        <v>31390</v>
      </c>
      <c r="F14146">
        <v>5017819779</v>
      </c>
      <c r="G14146" s="276">
        <v>45965</v>
      </c>
      <c r="H14146">
        <v>20251028835586</v>
      </c>
      <c r="I14146">
        <v>8.2080000000000002</v>
      </c>
      <c r="J14146" s="289" t="s">
        <v>350</v>
      </c>
      <c r="K14146" s="289" t="s">
        <v>31391</v>
      </c>
      <c r="L14146" s="289" t="s">
        <v>275</v>
      </c>
      <c r="M14146" s="289" t="s">
        <v>31804</v>
      </c>
      <c r="N14146" s="289" t="s">
        <v>999</v>
      </c>
      <c r="O14146" s="289" t="s">
        <v>498</v>
      </c>
      <c r="P14146" s="289" t="str">
        <f>VLOOKUP(CAT_Details[[#This Row],[Delivery Bp Customer Code]],Table6[],2,0)</f>
        <v>DK-BM01</v>
      </c>
    </row>
    <row r="14147" spans="1:16" x14ac:dyDescent="0.25">
      <c r="A14147" s="289" t="s">
        <v>278</v>
      </c>
      <c r="B14147">
        <v>2</v>
      </c>
      <c r="C14147">
        <v>1100</v>
      </c>
      <c r="D14147">
        <v>0.8</v>
      </c>
      <c r="E14147" s="289" t="s">
        <v>31551</v>
      </c>
      <c r="F14147">
        <v>5017835530</v>
      </c>
      <c r="G14147" s="276">
        <v>45965</v>
      </c>
      <c r="H14147">
        <v>20251023832691</v>
      </c>
      <c r="I14147">
        <v>1.8240000000000001</v>
      </c>
      <c r="J14147" s="289" t="s">
        <v>280</v>
      </c>
      <c r="K14147" s="289" t="s">
        <v>31552</v>
      </c>
      <c r="L14147" s="289" t="s">
        <v>275</v>
      </c>
      <c r="M14147" s="289" t="s">
        <v>31805</v>
      </c>
      <c r="N14147" s="289" t="s">
        <v>1402</v>
      </c>
      <c r="O14147" s="289" t="s">
        <v>498</v>
      </c>
      <c r="P14147" s="289" t="str">
        <f>VLOOKUP(CAT_Details[[#This Row],[Delivery Bp Customer Code]],Table6[],2,0)</f>
        <v>DK-BM01</v>
      </c>
    </row>
    <row r="14148" spans="1:16" x14ac:dyDescent="0.25">
      <c r="A14148" s="289" t="s">
        <v>278</v>
      </c>
      <c r="B14148">
        <v>16</v>
      </c>
      <c r="C14148">
        <v>6960</v>
      </c>
      <c r="D14148">
        <v>6.4</v>
      </c>
      <c r="E14148" s="289" t="s">
        <v>31563</v>
      </c>
      <c r="F14148">
        <v>5017850734</v>
      </c>
      <c r="G14148" s="276">
        <v>45965</v>
      </c>
      <c r="H14148">
        <v>20251030838013</v>
      </c>
      <c r="I14148">
        <v>15.36</v>
      </c>
      <c r="J14148" s="289" t="s">
        <v>273</v>
      </c>
      <c r="K14148" s="289" t="s">
        <v>31564</v>
      </c>
      <c r="L14148" s="289" t="s">
        <v>275</v>
      </c>
      <c r="M14148" s="289" t="s">
        <v>31807</v>
      </c>
      <c r="N14148" s="289" t="s">
        <v>653</v>
      </c>
      <c r="O14148" s="289" t="s">
        <v>498</v>
      </c>
      <c r="P14148" s="289" t="str">
        <f>VLOOKUP(CAT_Details[[#This Row],[Delivery Bp Customer Code]],Table6[],2,0)</f>
        <v>DK-BM01</v>
      </c>
    </row>
    <row r="14149" spans="1:16" x14ac:dyDescent="0.25">
      <c r="A14149" s="289" t="s">
        <v>75</v>
      </c>
      <c r="B14149">
        <v>1</v>
      </c>
      <c r="C14149">
        <v>7</v>
      </c>
      <c r="D14149">
        <v>0.03</v>
      </c>
      <c r="E14149" s="289" t="s">
        <v>31182</v>
      </c>
      <c r="F14149">
        <v>5017788831</v>
      </c>
      <c r="G14149" s="276">
        <v>45965</v>
      </c>
      <c r="H14149">
        <v>20251023832866</v>
      </c>
      <c r="I14149">
        <v>1.2E-2</v>
      </c>
      <c r="J14149" s="289" t="s">
        <v>438</v>
      </c>
      <c r="K14149" s="289" t="s">
        <v>31183</v>
      </c>
      <c r="L14149" s="289" t="s">
        <v>275</v>
      </c>
      <c r="M14149" s="289" t="s">
        <v>31567</v>
      </c>
      <c r="N14149" s="289" t="s">
        <v>16002</v>
      </c>
      <c r="O14149" s="289" t="s">
        <v>5281</v>
      </c>
      <c r="P14149" s="289" t="str">
        <f>VLOOKUP(CAT_Details[[#This Row],[Delivery Bp Customer Code]],Table6[],2,0)</f>
        <v>DK-LW08</v>
      </c>
    </row>
    <row r="14150" spans="1:16" x14ac:dyDescent="0.25">
      <c r="A14150" s="289" t="s">
        <v>75</v>
      </c>
      <c r="B14150">
        <v>1</v>
      </c>
      <c r="C14150">
        <v>80</v>
      </c>
      <c r="D14150">
        <v>0.2</v>
      </c>
      <c r="E14150" s="289" t="s">
        <v>31188</v>
      </c>
      <c r="F14150">
        <v>5017803327</v>
      </c>
      <c r="G14150" s="276">
        <v>45965</v>
      </c>
      <c r="H14150">
        <v>20251024834167</v>
      </c>
      <c r="I14150">
        <v>0.24</v>
      </c>
      <c r="J14150" s="289" t="s">
        <v>324</v>
      </c>
      <c r="K14150" s="289" t="s">
        <v>31189</v>
      </c>
      <c r="L14150" s="289" t="s">
        <v>275</v>
      </c>
      <c r="M14150" s="289" t="s">
        <v>31802</v>
      </c>
      <c r="N14150" s="289" t="s">
        <v>2727</v>
      </c>
      <c r="O14150" s="289" t="s">
        <v>2173</v>
      </c>
      <c r="P14150" s="289" t="str">
        <f>VLOOKUP(CAT_Details[[#This Row],[Delivery Bp Customer Code]],Table6[],2,0)</f>
        <v>OYL1</v>
      </c>
    </row>
    <row r="14151" spans="1:16" x14ac:dyDescent="0.25">
      <c r="A14151" s="289" t="s">
        <v>75</v>
      </c>
      <c r="B14151">
        <v>1</v>
      </c>
      <c r="C14151">
        <v>30</v>
      </c>
      <c r="D14151">
        <v>0.2</v>
      </c>
      <c r="E14151" s="289" t="s">
        <v>31188</v>
      </c>
      <c r="F14151">
        <v>5017803329</v>
      </c>
      <c r="G14151" s="276">
        <v>45965</v>
      </c>
      <c r="H14151">
        <v>20251024834180</v>
      </c>
      <c r="I14151">
        <v>0.24</v>
      </c>
      <c r="J14151" s="289" t="s">
        <v>324</v>
      </c>
      <c r="K14151" s="289" t="s">
        <v>31190</v>
      </c>
      <c r="L14151" s="289" t="s">
        <v>275</v>
      </c>
      <c r="M14151" s="289" t="s">
        <v>31802</v>
      </c>
      <c r="N14151" s="289" t="s">
        <v>2727</v>
      </c>
      <c r="O14151" s="289" t="s">
        <v>2173</v>
      </c>
      <c r="P14151" s="289" t="str">
        <f>VLOOKUP(CAT_Details[[#This Row],[Delivery Bp Customer Code]],Table6[],2,0)</f>
        <v>OYL1</v>
      </c>
    </row>
    <row r="14152" spans="1:16" x14ac:dyDescent="0.25">
      <c r="A14152" s="289" t="s">
        <v>75</v>
      </c>
      <c r="B14152">
        <v>1</v>
      </c>
      <c r="C14152">
        <v>16</v>
      </c>
      <c r="D14152">
        <v>0.05</v>
      </c>
      <c r="E14152" s="289" t="s">
        <v>31188</v>
      </c>
      <c r="F14152">
        <v>5017803331</v>
      </c>
      <c r="G14152" s="276">
        <v>45965</v>
      </c>
      <c r="H14152">
        <v>20251024834175</v>
      </c>
      <c r="I14152">
        <v>3.5999999999999997E-2</v>
      </c>
      <c r="J14152" s="289" t="s">
        <v>324</v>
      </c>
      <c r="K14152" s="289" t="s">
        <v>31191</v>
      </c>
      <c r="L14152" s="289" t="s">
        <v>275</v>
      </c>
      <c r="M14152" s="289" t="s">
        <v>31802</v>
      </c>
      <c r="N14152" s="289" t="s">
        <v>2727</v>
      </c>
      <c r="O14152" s="289" t="s">
        <v>2173</v>
      </c>
      <c r="P14152" s="289" t="str">
        <f>VLOOKUP(CAT_Details[[#This Row],[Delivery Bp Customer Code]],Table6[],2,0)</f>
        <v>OYL1</v>
      </c>
    </row>
    <row r="14153" spans="1:16" x14ac:dyDescent="0.25">
      <c r="A14153" s="289" t="s">
        <v>75</v>
      </c>
      <c r="B14153">
        <v>1</v>
      </c>
      <c r="C14153">
        <v>30</v>
      </c>
      <c r="D14153">
        <v>0.2</v>
      </c>
      <c r="E14153" s="289" t="s">
        <v>31188</v>
      </c>
      <c r="F14153">
        <v>5017803334</v>
      </c>
      <c r="G14153" s="276">
        <v>45965</v>
      </c>
      <c r="H14153">
        <v>20251024834178</v>
      </c>
      <c r="I14153">
        <v>0.48</v>
      </c>
      <c r="J14153" s="289" t="s">
        <v>324</v>
      </c>
      <c r="K14153" s="289" t="s">
        <v>31192</v>
      </c>
      <c r="L14153" s="289" t="s">
        <v>275</v>
      </c>
      <c r="M14153" s="289" t="s">
        <v>31802</v>
      </c>
      <c r="N14153" s="289" t="s">
        <v>2727</v>
      </c>
      <c r="O14153" s="289" t="s">
        <v>2173</v>
      </c>
      <c r="P14153" s="289" t="str">
        <f>VLOOKUP(CAT_Details[[#This Row],[Delivery Bp Customer Code]],Table6[],2,0)</f>
        <v>OYL1</v>
      </c>
    </row>
    <row r="14154" spans="1:16" x14ac:dyDescent="0.25">
      <c r="A14154" s="289" t="s">
        <v>75</v>
      </c>
      <c r="B14154">
        <v>2</v>
      </c>
      <c r="C14154">
        <v>852</v>
      </c>
      <c r="D14154">
        <v>1</v>
      </c>
      <c r="E14154" s="289" t="s">
        <v>31398</v>
      </c>
      <c r="F14154">
        <v>5017818967</v>
      </c>
      <c r="G14154" s="276">
        <v>45965</v>
      </c>
      <c r="H14154">
        <v>20251028835794</v>
      </c>
      <c r="I14154">
        <v>2.4</v>
      </c>
      <c r="J14154" s="289" t="s">
        <v>350</v>
      </c>
      <c r="K14154" s="289" t="s">
        <v>31399</v>
      </c>
      <c r="L14154" s="289" t="s">
        <v>275</v>
      </c>
      <c r="M14154" s="289" t="s">
        <v>31804</v>
      </c>
      <c r="N14154" s="289" t="s">
        <v>381</v>
      </c>
      <c r="O14154" s="289" t="s">
        <v>7849</v>
      </c>
      <c r="P14154" s="289" t="str">
        <f>VLOOKUP(CAT_Details[[#This Row],[Delivery Bp Customer Code]],Table6[],2,0)</f>
        <v>MZ03</v>
      </c>
    </row>
    <row r="14155" spans="1:16" x14ac:dyDescent="0.25">
      <c r="A14155" s="289" t="s">
        <v>75</v>
      </c>
      <c r="B14155">
        <v>1</v>
      </c>
      <c r="C14155">
        <v>183</v>
      </c>
      <c r="D14155">
        <v>0.4</v>
      </c>
      <c r="E14155" s="289" t="s">
        <v>31385</v>
      </c>
      <c r="F14155">
        <v>5017819528</v>
      </c>
      <c r="G14155" s="276">
        <v>45965</v>
      </c>
      <c r="H14155">
        <v>20251022831682</v>
      </c>
      <c r="I14155">
        <v>0.48</v>
      </c>
      <c r="J14155" s="289" t="s">
        <v>280</v>
      </c>
      <c r="K14155" s="289" t="s">
        <v>31400</v>
      </c>
      <c r="L14155" s="289" t="s">
        <v>275</v>
      </c>
      <c r="M14155" s="289" t="s">
        <v>31679</v>
      </c>
      <c r="N14155" s="289" t="s">
        <v>30097</v>
      </c>
      <c r="O14155" s="289" t="s">
        <v>2173</v>
      </c>
      <c r="P14155" s="289" t="str">
        <f>VLOOKUP(CAT_Details[[#This Row],[Delivery Bp Customer Code]],Table6[],2,0)</f>
        <v>OYL1</v>
      </c>
    </row>
    <row r="14156" spans="1:16" x14ac:dyDescent="0.25">
      <c r="A14156" s="289" t="s">
        <v>17052</v>
      </c>
      <c r="B14156">
        <v>2</v>
      </c>
      <c r="C14156">
        <v>551</v>
      </c>
      <c r="D14156">
        <v>0.8</v>
      </c>
      <c r="E14156" s="289" t="s">
        <v>30724</v>
      </c>
      <c r="F14156">
        <v>5017742166</v>
      </c>
      <c r="G14156" s="276">
        <v>45965</v>
      </c>
      <c r="H14156">
        <v>20251020829478</v>
      </c>
      <c r="I14156">
        <v>0.72899999999999998</v>
      </c>
      <c r="J14156" s="289" t="s">
        <v>438</v>
      </c>
      <c r="K14156" s="289" t="s">
        <v>30725</v>
      </c>
      <c r="L14156" s="289" t="s">
        <v>280</v>
      </c>
      <c r="M14156" s="289" t="s">
        <v>31409</v>
      </c>
      <c r="N14156" s="289" t="s">
        <v>19129</v>
      </c>
      <c r="O14156" s="289" t="s">
        <v>18284</v>
      </c>
      <c r="P14156" s="289">
        <f>VLOOKUP(CAT_Details[[#This Row],[Delivery Bp Customer Code]],Table6[],2,0)</f>
        <v>3705</v>
      </c>
    </row>
    <row r="14157" spans="1:16" x14ac:dyDescent="0.25">
      <c r="A14157" s="289" t="s">
        <v>17052</v>
      </c>
      <c r="B14157">
        <v>1</v>
      </c>
      <c r="C14157">
        <v>2.5</v>
      </c>
      <c r="D14157">
        <v>0.09</v>
      </c>
      <c r="E14157" s="289" t="s">
        <v>31223</v>
      </c>
      <c r="F14157">
        <v>5017787971</v>
      </c>
      <c r="G14157" s="276">
        <v>45965</v>
      </c>
      <c r="H14157">
        <v>20251021830797</v>
      </c>
      <c r="I14157">
        <v>3.1E-2</v>
      </c>
      <c r="J14157" s="289" t="s">
        <v>3970</v>
      </c>
      <c r="K14157" s="289" t="s">
        <v>31224</v>
      </c>
      <c r="L14157" s="289" t="s">
        <v>280</v>
      </c>
      <c r="M14157" s="289" t="s">
        <v>31838</v>
      </c>
      <c r="N14157" s="289" t="s">
        <v>25190</v>
      </c>
      <c r="O14157" s="289" t="s">
        <v>22766</v>
      </c>
      <c r="P14157" s="289">
        <f>VLOOKUP(CAT_Details[[#This Row],[Delivery Bp Customer Code]],Table6[],2,0)</f>
        <v>3705</v>
      </c>
    </row>
    <row r="14158" spans="1:16" x14ac:dyDescent="0.25">
      <c r="A14158" s="289" t="s">
        <v>17052</v>
      </c>
      <c r="B14158">
        <v>6</v>
      </c>
      <c r="C14158">
        <v>1500</v>
      </c>
      <c r="D14158">
        <v>2.4</v>
      </c>
      <c r="E14158" s="289" t="s">
        <v>31415</v>
      </c>
      <c r="F14158">
        <v>5017819807</v>
      </c>
      <c r="G14158" s="276">
        <v>45965</v>
      </c>
      <c r="H14158">
        <v>20251028835532</v>
      </c>
      <c r="I14158">
        <v>5.76</v>
      </c>
      <c r="J14158" s="289" t="s">
        <v>275</v>
      </c>
      <c r="K14158" s="289" t="s">
        <v>31416</v>
      </c>
      <c r="L14158" s="289" t="s">
        <v>280</v>
      </c>
      <c r="M14158" s="289" t="s">
        <v>31611</v>
      </c>
      <c r="N14158" s="289" t="s">
        <v>19153</v>
      </c>
      <c r="O14158" s="289" t="s">
        <v>18284</v>
      </c>
      <c r="P14158" s="289">
        <f>VLOOKUP(CAT_Details[[#This Row],[Delivery Bp Customer Code]],Table6[],2,0)</f>
        <v>3705</v>
      </c>
    </row>
    <row r="14159" spans="1:16" x14ac:dyDescent="0.25">
      <c r="A14159" s="289" t="s">
        <v>17052</v>
      </c>
      <c r="B14159">
        <v>5</v>
      </c>
      <c r="C14159">
        <v>431.5</v>
      </c>
      <c r="D14159">
        <v>1.43</v>
      </c>
      <c r="E14159" s="289" t="s">
        <v>31420</v>
      </c>
      <c r="F14159">
        <v>5017820470</v>
      </c>
      <c r="G14159" s="276">
        <v>45965</v>
      </c>
      <c r="H14159">
        <v>20251028835758</v>
      </c>
      <c r="I14159">
        <v>1.756</v>
      </c>
      <c r="J14159" s="289" t="s">
        <v>275</v>
      </c>
      <c r="K14159" s="289" t="s">
        <v>31421</v>
      </c>
      <c r="L14159" s="289" t="s">
        <v>280</v>
      </c>
      <c r="M14159" s="289" t="s">
        <v>31611</v>
      </c>
      <c r="N14159" s="289" t="s">
        <v>19156</v>
      </c>
      <c r="O14159" s="289" t="s">
        <v>18284</v>
      </c>
      <c r="P14159" s="289">
        <f>VLOOKUP(CAT_Details[[#This Row],[Delivery Bp Customer Code]],Table6[],2,0)</f>
        <v>3705</v>
      </c>
    </row>
    <row r="14160" spans="1:16" x14ac:dyDescent="0.25">
      <c r="A14160" s="289" t="s">
        <v>17052</v>
      </c>
      <c r="B14160">
        <v>3</v>
      </c>
      <c r="C14160">
        <v>42</v>
      </c>
      <c r="D14160">
        <v>0.08</v>
      </c>
      <c r="E14160" s="289" t="s">
        <v>31422</v>
      </c>
      <c r="F14160">
        <v>5017820705</v>
      </c>
      <c r="G14160" s="276">
        <v>45965</v>
      </c>
      <c r="H14160">
        <v>20251020829586</v>
      </c>
      <c r="I14160">
        <v>3.1E-2</v>
      </c>
      <c r="J14160" s="289" t="s">
        <v>275</v>
      </c>
      <c r="K14160" s="289" t="s">
        <v>31423</v>
      </c>
      <c r="L14160" s="289" t="s">
        <v>280</v>
      </c>
      <c r="M14160" s="289" t="s">
        <v>31611</v>
      </c>
      <c r="N14160" s="289" t="s">
        <v>31424</v>
      </c>
      <c r="O14160" s="289" t="s">
        <v>18284</v>
      </c>
      <c r="P14160" s="289">
        <f>VLOOKUP(CAT_Details[[#This Row],[Delivery Bp Customer Code]],Table6[],2,0)</f>
        <v>3705</v>
      </c>
    </row>
    <row r="14161" spans="1:16" x14ac:dyDescent="0.25">
      <c r="A14161" s="289" t="s">
        <v>17052</v>
      </c>
      <c r="B14161">
        <v>1</v>
      </c>
      <c r="C14161">
        <v>54</v>
      </c>
      <c r="D14161">
        <v>0.37</v>
      </c>
      <c r="E14161" s="289" t="s">
        <v>31425</v>
      </c>
      <c r="F14161">
        <v>5017820878</v>
      </c>
      <c r="G14161" s="276">
        <v>45965</v>
      </c>
      <c r="H14161">
        <v>20251028835985</v>
      </c>
      <c r="I14161">
        <v>0.39600000000000002</v>
      </c>
      <c r="J14161" s="289" t="s">
        <v>275</v>
      </c>
      <c r="K14161" s="289" t="s">
        <v>31426</v>
      </c>
      <c r="L14161" s="289" t="s">
        <v>280</v>
      </c>
      <c r="M14161" s="289" t="s">
        <v>31611</v>
      </c>
      <c r="N14161" s="289" t="s">
        <v>19575</v>
      </c>
      <c r="O14161" s="289" t="s">
        <v>18284</v>
      </c>
      <c r="P14161" s="289">
        <f>VLOOKUP(CAT_Details[[#This Row],[Delivery Bp Customer Code]],Table6[],2,0)</f>
        <v>3705</v>
      </c>
    </row>
    <row r="14162" spans="1:16" x14ac:dyDescent="0.25">
      <c r="A14162" s="289" t="s">
        <v>874</v>
      </c>
      <c r="B14162">
        <v>6</v>
      </c>
      <c r="C14162">
        <v>496</v>
      </c>
      <c r="D14162">
        <v>2.5099999999999998</v>
      </c>
      <c r="E14162" s="289" t="s">
        <v>31005</v>
      </c>
      <c r="F14162">
        <v>5017772474</v>
      </c>
      <c r="G14162" s="276">
        <v>45965</v>
      </c>
      <c r="H14162">
        <v>20251015826503</v>
      </c>
      <c r="I14162">
        <v>7.44</v>
      </c>
      <c r="J14162" s="289" t="s">
        <v>294</v>
      </c>
      <c r="K14162" s="289" t="s">
        <v>31006</v>
      </c>
      <c r="L14162" s="289" t="s">
        <v>275</v>
      </c>
      <c r="M14162" s="289" t="s">
        <v>31427</v>
      </c>
      <c r="N14162" s="289" t="s">
        <v>5685</v>
      </c>
      <c r="O14162" s="289" t="s">
        <v>1014</v>
      </c>
      <c r="P14162" s="289" t="str">
        <f>VLOOKUP(CAT_Details[[#This Row],[Delivery Bp Customer Code]],Table6[],2,0)</f>
        <v>MZ07</v>
      </c>
    </row>
    <row r="14163" spans="1:16" x14ac:dyDescent="0.25">
      <c r="A14163" s="289" t="s">
        <v>874</v>
      </c>
      <c r="B14163">
        <v>2</v>
      </c>
      <c r="C14163">
        <v>545</v>
      </c>
      <c r="D14163">
        <v>1</v>
      </c>
      <c r="E14163" s="289" t="s">
        <v>31398</v>
      </c>
      <c r="F14163">
        <v>5017818962</v>
      </c>
      <c r="G14163" s="276">
        <v>45965</v>
      </c>
      <c r="H14163">
        <v>20251028835797</v>
      </c>
      <c r="I14163">
        <v>1.92</v>
      </c>
      <c r="J14163" s="289" t="s">
        <v>350</v>
      </c>
      <c r="K14163" s="289" t="s">
        <v>31428</v>
      </c>
      <c r="L14163" s="289" t="s">
        <v>275</v>
      </c>
      <c r="M14163" s="289" t="s">
        <v>31804</v>
      </c>
      <c r="N14163" s="289" t="s">
        <v>381</v>
      </c>
      <c r="O14163" s="289" t="s">
        <v>1014</v>
      </c>
      <c r="P14163" s="289" t="str">
        <f>VLOOKUP(CAT_Details[[#This Row],[Delivery Bp Customer Code]],Table6[],2,0)</f>
        <v>MZ07</v>
      </c>
    </row>
    <row r="14164" spans="1:16" x14ac:dyDescent="0.25">
      <c r="A14164" s="289" t="s">
        <v>3771</v>
      </c>
      <c r="B14164">
        <v>1</v>
      </c>
      <c r="C14164">
        <v>128</v>
      </c>
      <c r="D14164">
        <v>0.4</v>
      </c>
      <c r="E14164" s="289" t="s">
        <v>31251</v>
      </c>
      <c r="F14164">
        <v>5017788038</v>
      </c>
      <c r="G14164" s="276">
        <v>45965</v>
      </c>
      <c r="H14164">
        <v>20251021830264</v>
      </c>
      <c r="I14164">
        <v>1.056</v>
      </c>
      <c r="J14164" s="289" t="s">
        <v>3970</v>
      </c>
      <c r="K14164" s="289" t="s">
        <v>31252</v>
      </c>
      <c r="L14164" s="289" t="s">
        <v>275</v>
      </c>
      <c r="M14164" s="289" t="s">
        <v>31838</v>
      </c>
      <c r="N14164" s="289" t="s">
        <v>25190</v>
      </c>
      <c r="O14164" s="289" t="s">
        <v>3775</v>
      </c>
      <c r="P14164" s="289">
        <f>VLOOKUP(CAT_Details[[#This Row],[Delivery Bp Customer Code]],Table6[],2,0)</f>
        <v>3401</v>
      </c>
    </row>
    <row r="14165" spans="1:16" x14ac:dyDescent="0.25">
      <c r="A14165" s="289" t="s">
        <v>3329</v>
      </c>
      <c r="B14165">
        <v>6</v>
      </c>
      <c r="C14165">
        <v>1296</v>
      </c>
      <c r="D14165">
        <v>2.4</v>
      </c>
      <c r="E14165" s="289" t="s">
        <v>31265</v>
      </c>
      <c r="F14165">
        <v>5017787923</v>
      </c>
      <c r="G14165" s="276">
        <v>45965</v>
      </c>
      <c r="H14165">
        <v>20251024833469</v>
      </c>
      <c r="I14165">
        <v>7.2</v>
      </c>
      <c r="J14165" s="289" t="s">
        <v>3970</v>
      </c>
      <c r="K14165" s="289" t="s">
        <v>31266</v>
      </c>
      <c r="L14165" s="289" t="s">
        <v>275</v>
      </c>
      <c r="M14165" s="289" t="s">
        <v>31838</v>
      </c>
      <c r="N14165" s="289" t="s">
        <v>3973</v>
      </c>
      <c r="O14165" s="289" t="s">
        <v>3332</v>
      </c>
      <c r="P14165" s="289">
        <f>VLOOKUP(CAT_Details[[#This Row],[Delivery Bp Customer Code]],Table6[],2,0)</f>
        <v>3402</v>
      </c>
    </row>
    <row r="14166" spans="1:16" x14ac:dyDescent="0.25">
      <c r="A14166" s="289" t="s">
        <v>3329</v>
      </c>
      <c r="B14166">
        <v>9</v>
      </c>
      <c r="C14166">
        <v>1416</v>
      </c>
      <c r="D14166">
        <v>3.6</v>
      </c>
      <c r="E14166" s="289" t="s">
        <v>31267</v>
      </c>
      <c r="F14166">
        <v>5017787994</v>
      </c>
      <c r="G14166" s="276">
        <v>45965</v>
      </c>
      <c r="H14166">
        <v>20251023832539</v>
      </c>
      <c r="I14166">
        <v>9.7929999999999993</v>
      </c>
      <c r="J14166" s="289" t="s">
        <v>3890</v>
      </c>
      <c r="K14166" s="289" t="s">
        <v>31268</v>
      </c>
      <c r="L14166" s="289" t="s">
        <v>275</v>
      </c>
      <c r="M14166" s="289" t="s">
        <v>31861</v>
      </c>
      <c r="N14166" s="289" t="s">
        <v>3896</v>
      </c>
      <c r="O14166" s="289" t="s">
        <v>3332</v>
      </c>
      <c r="P14166" s="289">
        <f>VLOOKUP(CAT_Details[[#This Row],[Delivery Bp Customer Code]],Table6[],2,0)</f>
        <v>3402</v>
      </c>
    </row>
    <row r="14167" spans="1:16" x14ac:dyDescent="0.25">
      <c r="A14167" s="289" t="s">
        <v>3329</v>
      </c>
      <c r="B14167">
        <v>1</v>
      </c>
      <c r="C14167">
        <v>75</v>
      </c>
      <c r="D14167">
        <v>0.2</v>
      </c>
      <c r="E14167" s="289" t="s">
        <v>31273</v>
      </c>
      <c r="F14167">
        <v>5017788252</v>
      </c>
      <c r="G14167" s="276">
        <v>45965</v>
      </c>
      <c r="H14167">
        <v>20251022831540</v>
      </c>
      <c r="I14167">
        <v>0.48</v>
      </c>
      <c r="J14167" s="289" t="s">
        <v>324</v>
      </c>
      <c r="K14167" s="289" t="s">
        <v>31274</v>
      </c>
      <c r="L14167" s="289" t="s">
        <v>275</v>
      </c>
      <c r="M14167" s="289" t="s">
        <v>31862</v>
      </c>
      <c r="N14167" s="289" t="s">
        <v>585</v>
      </c>
      <c r="O14167" s="289" t="s">
        <v>3332</v>
      </c>
      <c r="P14167" s="289">
        <f>VLOOKUP(CAT_Details[[#This Row],[Delivery Bp Customer Code]],Table6[],2,0)</f>
        <v>3402</v>
      </c>
    </row>
    <row r="14168" spans="1:16" x14ac:dyDescent="0.25">
      <c r="A14168" s="289" t="s">
        <v>3329</v>
      </c>
      <c r="B14168">
        <v>18</v>
      </c>
      <c r="C14168">
        <v>936</v>
      </c>
      <c r="D14168">
        <v>13.6</v>
      </c>
      <c r="E14168" s="289" t="s">
        <v>31281</v>
      </c>
      <c r="F14168">
        <v>5017803373</v>
      </c>
      <c r="G14168" s="276">
        <v>45965</v>
      </c>
      <c r="H14168">
        <v>20251025834363</v>
      </c>
      <c r="I14168">
        <v>32.076000000000001</v>
      </c>
      <c r="J14168" s="289" t="s">
        <v>324</v>
      </c>
      <c r="K14168" s="289" t="s">
        <v>31282</v>
      </c>
      <c r="L14168" s="289" t="s">
        <v>275</v>
      </c>
      <c r="M14168" s="289" t="s">
        <v>31918</v>
      </c>
      <c r="N14168" s="289" t="s">
        <v>4100</v>
      </c>
      <c r="O14168" s="289" t="s">
        <v>3332</v>
      </c>
      <c r="P14168" s="289">
        <f>VLOOKUP(CAT_Details[[#This Row],[Delivery Bp Customer Code]],Table6[],2,0)</f>
        <v>3402</v>
      </c>
    </row>
    <row r="14169" spans="1:16" x14ac:dyDescent="0.25">
      <c r="A14169" s="289" t="s">
        <v>3329</v>
      </c>
      <c r="B14169">
        <v>1</v>
      </c>
      <c r="C14169">
        <v>140</v>
      </c>
      <c r="D14169">
        <v>0.4</v>
      </c>
      <c r="E14169" s="289" t="s">
        <v>31432</v>
      </c>
      <c r="F14169">
        <v>5017819034</v>
      </c>
      <c r="G14169" s="276">
        <v>45965</v>
      </c>
      <c r="H14169">
        <v>20251028835990</v>
      </c>
      <c r="I14169">
        <v>0.57599999999999996</v>
      </c>
      <c r="J14169" s="289" t="s">
        <v>350</v>
      </c>
      <c r="K14169" s="289" t="s">
        <v>31433</v>
      </c>
      <c r="L14169" s="289" t="s">
        <v>275</v>
      </c>
      <c r="M14169" s="289" t="s">
        <v>31806</v>
      </c>
      <c r="N14169" s="289" t="s">
        <v>3804</v>
      </c>
      <c r="O14169" s="289" t="s">
        <v>3332</v>
      </c>
      <c r="P14169" s="289">
        <f>VLOOKUP(CAT_Details[[#This Row],[Delivery Bp Customer Code]],Table6[],2,0)</f>
        <v>3402</v>
      </c>
    </row>
    <row r="14170" spans="1:16" x14ac:dyDescent="0.25">
      <c r="A14170" s="289" t="s">
        <v>3329</v>
      </c>
      <c r="B14170">
        <v>4</v>
      </c>
      <c r="C14170">
        <v>760</v>
      </c>
      <c r="D14170">
        <v>1.6</v>
      </c>
      <c r="E14170" s="289" t="s">
        <v>31434</v>
      </c>
      <c r="F14170">
        <v>5017819094</v>
      </c>
      <c r="G14170" s="276">
        <v>45965</v>
      </c>
      <c r="H14170">
        <v>20251028835608</v>
      </c>
      <c r="I14170">
        <v>1.3440000000000001</v>
      </c>
      <c r="J14170" s="289" t="s">
        <v>324</v>
      </c>
      <c r="K14170" s="289" t="s">
        <v>31435</v>
      </c>
      <c r="L14170" s="289" t="s">
        <v>275</v>
      </c>
      <c r="M14170" s="289" t="s">
        <v>31862</v>
      </c>
      <c r="N14170" s="289" t="s">
        <v>3986</v>
      </c>
      <c r="O14170" s="289" t="s">
        <v>3332</v>
      </c>
      <c r="P14170" s="289">
        <f>VLOOKUP(CAT_Details[[#This Row],[Delivery Bp Customer Code]],Table6[],2,0)</f>
        <v>3402</v>
      </c>
    </row>
    <row r="14171" spans="1:16" x14ac:dyDescent="0.25">
      <c r="A14171" s="289" t="s">
        <v>3329</v>
      </c>
      <c r="B14171">
        <v>7</v>
      </c>
      <c r="C14171">
        <v>198</v>
      </c>
      <c r="D14171">
        <v>0.65</v>
      </c>
      <c r="E14171" s="289" t="s">
        <v>31440</v>
      </c>
      <c r="F14171">
        <v>5017819868</v>
      </c>
      <c r="G14171" s="276">
        <v>45965</v>
      </c>
      <c r="H14171">
        <v>20251028835603</v>
      </c>
      <c r="I14171">
        <v>0.504</v>
      </c>
      <c r="J14171" s="289" t="s">
        <v>350</v>
      </c>
      <c r="K14171" s="289" t="s">
        <v>31441</v>
      </c>
      <c r="L14171" s="289" t="s">
        <v>275</v>
      </c>
      <c r="M14171" s="289" t="s">
        <v>31806</v>
      </c>
      <c r="N14171" s="289" t="s">
        <v>446</v>
      </c>
      <c r="O14171" s="289" t="s">
        <v>3332</v>
      </c>
      <c r="P14171" s="289">
        <f>VLOOKUP(CAT_Details[[#This Row],[Delivery Bp Customer Code]],Table6[],2,0)</f>
        <v>3402</v>
      </c>
    </row>
    <row r="14172" spans="1:16" x14ac:dyDescent="0.25">
      <c r="A14172" s="289" t="s">
        <v>3329</v>
      </c>
      <c r="B14172">
        <v>5</v>
      </c>
      <c r="C14172">
        <v>1880</v>
      </c>
      <c r="D14172">
        <v>1.17</v>
      </c>
      <c r="E14172" s="289" t="s">
        <v>31444</v>
      </c>
      <c r="F14172">
        <v>5017820371</v>
      </c>
      <c r="G14172" s="276">
        <v>45965</v>
      </c>
      <c r="H14172">
        <v>20251028835564</v>
      </c>
      <c r="I14172">
        <v>1.68</v>
      </c>
      <c r="J14172" s="289" t="s">
        <v>324</v>
      </c>
      <c r="K14172" s="289" t="s">
        <v>31445</v>
      </c>
      <c r="L14172" s="289" t="s">
        <v>275</v>
      </c>
      <c r="M14172" s="289" t="s">
        <v>31862</v>
      </c>
      <c r="N14172" s="289" t="s">
        <v>21188</v>
      </c>
      <c r="O14172" s="289" t="s">
        <v>3332</v>
      </c>
      <c r="P14172" s="289">
        <f>VLOOKUP(CAT_Details[[#This Row],[Delivery Bp Customer Code]],Table6[],2,0)</f>
        <v>3402</v>
      </c>
    </row>
    <row r="14173" spans="1:16" x14ac:dyDescent="0.25">
      <c r="A14173" s="289" t="s">
        <v>3329</v>
      </c>
      <c r="B14173">
        <v>30</v>
      </c>
      <c r="C14173">
        <v>3200</v>
      </c>
      <c r="D14173">
        <v>12</v>
      </c>
      <c r="E14173" s="289" t="s">
        <v>31450</v>
      </c>
      <c r="F14173">
        <v>5017820594</v>
      </c>
      <c r="G14173" s="276">
        <v>45965</v>
      </c>
      <c r="H14173">
        <v>20251027834477</v>
      </c>
      <c r="I14173">
        <v>28.8</v>
      </c>
      <c r="J14173" s="289" t="s">
        <v>324</v>
      </c>
      <c r="K14173" s="289" t="s">
        <v>31451</v>
      </c>
      <c r="L14173" s="289" t="s">
        <v>275</v>
      </c>
      <c r="M14173" s="289" t="s">
        <v>31862</v>
      </c>
      <c r="N14173" s="289" t="s">
        <v>5660</v>
      </c>
      <c r="O14173" s="289" t="s">
        <v>3332</v>
      </c>
      <c r="P14173" s="289">
        <f>VLOOKUP(CAT_Details[[#This Row],[Delivery Bp Customer Code]],Table6[],2,0)</f>
        <v>3402</v>
      </c>
    </row>
    <row r="14174" spans="1:16" x14ac:dyDescent="0.25">
      <c r="A14174" s="289" t="s">
        <v>3329</v>
      </c>
      <c r="B14174">
        <v>1</v>
      </c>
      <c r="C14174">
        <v>4</v>
      </c>
      <c r="D14174">
        <v>0.08</v>
      </c>
      <c r="E14174" s="289" t="s">
        <v>31452</v>
      </c>
      <c r="F14174">
        <v>5017820686</v>
      </c>
      <c r="G14174" s="276">
        <v>45965</v>
      </c>
      <c r="H14174">
        <v>20251027834808</v>
      </c>
      <c r="I14174">
        <v>4.4999999999999998E-2</v>
      </c>
      <c r="J14174" s="289" t="s">
        <v>324</v>
      </c>
      <c r="K14174" s="289" t="s">
        <v>31453</v>
      </c>
      <c r="L14174" s="289" t="s">
        <v>275</v>
      </c>
      <c r="M14174" s="289" t="s">
        <v>31862</v>
      </c>
      <c r="N14174" s="289" t="s">
        <v>5079</v>
      </c>
      <c r="O14174" s="289" t="s">
        <v>3332</v>
      </c>
      <c r="P14174" s="289">
        <f>VLOOKUP(CAT_Details[[#This Row],[Delivery Bp Customer Code]],Table6[],2,0)</f>
        <v>3402</v>
      </c>
    </row>
    <row r="14175" spans="1:16" x14ac:dyDescent="0.25">
      <c r="A14175" s="289" t="s">
        <v>3329</v>
      </c>
      <c r="B14175">
        <v>1</v>
      </c>
      <c r="C14175">
        <v>13</v>
      </c>
      <c r="D14175">
        <v>0.1</v>
      </c>
      <c r="E14175" s="289" t="s">
        <v>31456</v>
      </c>
      <c r="F14175">
        <v>5017820809</v>
      </c>
      <c r="G14175" s="276">
        <v>45965</v>
      </c>
      <c r="H14175">
        <v>20251027834487</v>
      </c>
      <c r="I14175">
        <v>4.8000000000000001E-2</v>
      </c>
      <c r="J14175" s="289" t="s">
        <v>350</v>
      </c>
      <c r="K14175" s="289" t="s">
        <v>31457</v>
      </c>
      <c r="L14175" s="289" t="s">
        <v>275</v>
      </c>
      <c r="M14175" s="289" t="s">
        <v>31568</v>
      </c>
      <c r="N14175" s="289" t="s">
        <v>704</v>
      </c>
      <c r="O14175" s="289" t="s">
        <v>3332</v>
      </c>
      <c r="P14175" s="289">
        <f>VLOOKUP(CAT_Details[[#This Row],[Delivery Bp Customer Code]],Table6[],2,0)</f>
        <v>3402</v>
      </c>
    </row>
    <row r="14176" spans="1:16" x14ac:dyDescent="0.25">
      <c r="A14176" s="289" t="s">
        <v>3329</v>
      </c>
      <c r="B14176">
        <v>2</v>
      </c>
      <c r="C14176">
        <v>295</v>
      </c>
      <c r="D14176">
        <v>0.8</v>
      </c>
      <c r="E14176" s="289" t="s">
        <v>31458</v>
      </c>
      <c r="F14176">
        <v>5017820871</v>
      </c>
      <c r="G14176" s="276">
        <v>45965</v>
      </c>
      <c r="H14176">
        <v>20251027835016</v>
      </c>
      <c r="I14176">
        <v>1.92</v>
      </c>
      <c r="J14176" s="289" t="s">
        <v>350</v>
      </c>
      <c r="K14176" s="289" t="s">
        <v>31459</v>
      </c>
      <c r="L14176" s="289" t="s">
        <v>275</v>
      </c>
      <c r="M14176" s="289" t="s">
        <v>31804</v>
      </c>
      <c r="N14176" s="289" t="s">
        <v>15988</v>
      </c>
      <c r="O14176" s="289" t="s">
        <v>3332</v>
      </c>
      <c r="P14176" s="289">
        <f>VLOOKUP(CAT_Details[[#This Row],[Delivery Bp Customer Code]],Table6[],2,0)</f>
        <v>3402</v>
      </c>
    </row>
    <row r="14177" spans="1:16" x14ac:dyDescent="0.25">
      <c r="A14177" s="289" t="s">
        <v>3329</v>
      </c>
      <c r="B14177">
        <v>6</v>
      </c>
      <c r="C14177">
        <v>420</v>
      </c>
      <c r="D14177">
        <v>2.4</v>
      </c>
      <c r="E14177" s="289" t="s">
        <v>31460</v>
      </c>
      <c r="F14177">
        <v>5017820901</v>
      </c>
      <c r="G14177" s="276">
        <v>45965</v>
      </c>
      <c r="H14177">
        <v>20251027834496</v>
      </c>
      <c r="I14177">
        <v>7.2</v>
      </c>
      <c r="J14177" s="289" t="s">
        <v>350</v>
      </c>
      <c r="K14177" s="289" t="s">
        <v>31461</v>
      </c>
      <c r="L14177" s="289" t="s">
        <v>275</v>
      </c>
      <c r="M14177" s="289" t="s">
        <v>31804</v>
      </c>
      <c r="N14177" s="289" t="s">
        <v>3433</v>
      </c>
      <c r="O14177" s="289" t="s">
        <v>3332</v>
      </c>
      <c r="P14177" s="289">
        <f>VLOOKUP(CAT_Details[[#This Row],[Delivery Bp Customer Code]],Table6[],2,0)</f>
        <v>3402</v>
      </c>
    </row>
    <row r="14178" spans="1:16" x14ac:dyDescent="0.25">
      <c r="A14178" s="289" t="s">
        <v>3329</v>
      </c>
      <c r="B14178">
        <v>2</v>
      </c>
      <c r="C14178">
        <v>20</v>
      </c>
      <c r="D14178">
        <v>0.16</v>
      </c>
      <c r="E14178" s="289" t="s">
        <v>31649</v>
      </c>
      <c r="F14178">
        <v>5017835851</v>
      </c>
      <c r="G14178" s="276">
        <v>45965</v>
      </c>
      <c r="H14178">
        <v>20251028835968</v>
      </c>
      <c r="I14178">
        <v>0.123</v>
      </c>
      <c r="J14178" s="289" t="s">
        <v>302</v>
      </c>
      <c r="K14178" s="289" t="s">
        <v>31650</v>
      </c>
      <c r="L14178" s="289" t="s">
        <v>275</v>
      </c>
      <c r="M14178" s="289" t="s">
        <v>31802</v>
      </c>
      <c r="N14178" s="289" t="s">
        <v>15493</v>
      </c>
      <c r="O14178" s="289" t="s">
        <v>3332</v>
      </c>
      <c r="P14178" s="289">
        <f>VLOOKUP(CAT_Details[[#This Row],[Delivery Bp Customer Code]],Table6[],2,0)</f>
        <v>3402</v>
      </c>
    </row>
    <row r="14179" spans="1:16" x14ac:dyDescent="0.25">
      <c r="A14179" s="289" t="s">
        <v>76</v>
      </c>
      <c r="B14179">
        <v>1</v>
      </c>
      <c r="C14179">
        <v>3.37</v>
      </c>
      <c r="D14179">
        <v>7.0000000000000007E-2</v>
      </c>
      <c r="E14179" s="289" t="s">
        <v>31058</v>
      </c>
      <c r="F14179">
        <v>5017772839</v>
      </c>
      <c r="G14179" s="276">
        <v>45965</v>
      </c>
      <c r="H14179">
        <v>20251022831912</v>
      </c>
      <c r="I14179">
        <v>4.8000000000000001E-2</v>
      </c>
      <c r="J14179" s="289" t="s">
        <v>294</v>
      </c>
      <c r="K14179" s="289" t="s">
        <v>31059</v>
      </c>
      <c r="L14179" s="289" t="s">
        <v>275</v>
      </c>
      <c r="M14179" s="289" t="s">
        <v>31464</v>
      </c>
      <c r="N14179" s="289" t="s">
        <v>1270</v>
      </c>
      <c r="O14179" s="289" t="s">
        <v>16049</v>
      </c>
      <c r="P14179" s="289" t="str">
        <f>VLOOKUP(CAT_Details[[#This Row],[Delivery Bp Customer Code]],Table6[],2,0)</f>
        <v>MZ02</v>
      </c>
    </row>
    <row r="14180" spans="1:16" x14ac:dyDescent="0.25">
      <c r="A14180" s="289" t="s">
        <v>76</v>
      </c>
      <c r="B14180">
        <v>2</v>
      </c>
      <c r="C14180">
        <v>139</v>
      </c>
      <c r="D14180">
        <v>0.64</v>
      </c>
      <c r="E14180" s="289" t="s">
        <v>31398</v>
      </c>
      <c r="F14180">
        <v>5017818969</v>
      </c>
      <c r="G14180" s="276">
        <v>45965</v>
      </c>
      <c r="H14180">
        <v>20251028835803</v>
      </c>
      <c r="I14180">
        <v>1.3140000000000001</v>
      </c>
      <c r="J14180" s="289" t="s">
        <v>350</v>
      </c>
      <c r="K14180" s="289" t="s">
        <v>31465</v>
      </c>
      <c r="L14180" s="289" t="s">
        <v>275</v>
      </c>
      <c r="M14180" s="289" t="s">
        <v>31804</v>
      </c>
      <c r="N14180" s="289" t="s">
        <v>381</v>
      </c>
      <c r="O14180" s="289" t="s">
        <v>16049</v>
      </c>
      <c r="P14180" s="289" t="str">
        <f>VLOOKUP(CAT_Details[[#This Row],[Delivery Bp Customer Code]],Table6[],2,0)</f>
        <v>MZ02</v>
      </c>
    </row>
    <row r="14181" spans="1:16" x14ac:dyDescent="0.25">
      <c r="A14181" s="289" t="s">
        <v>76</v>
      </c>
      <c r="B14181">
        <v>1</v>
      </c>
      <c r="C14181">
        <v>38</v>
      </c>
      <c r="D14181">
        <v>0.2</v>
      </c>
      <c r="E14181" s="289" t="s">
        <v>31466</v>
      </c>
      <c r="F14181">
        <v>5017819421</v>
      </c>
      <c r="G14181" s="276">
        <v>45965</v>
      </c>
      <c r="H14181">
        <v>20251024834227</v>
      </c>
      <c r="I14181">
        <v>0.28799999999999998</v>
      </c>
      <c r="J14181" s="289" t="s">
        <v>280</v>
      </c>
      <c r="K14181" s="289" t="s">
        <v>31467</v>
      </c>
      <c r="L14181" s="289" t="s">
        <v>275</v>
      </c>
      <c r="M14181" s="289" t="s">
        <v>31805</v>
      </c>
      <c r="N14181" s="289" t="s">
        <v>424</v>
      </c>
      <c r="O14181" s="289" t="s">
        <v>16049</v>
      </c>
      <c r="P14181" s="289" t="str">
        <f>VLOOKUP(CAT_Details[[#This Row],[Delivery Bp Customer Code]],Table6[],2,0)</f>
        <v>MZ02</v>
      </c>
    </row>
    <row r="14182" spans="1:16" x14ac:dyDescent="0.25">
      <c r="A14182" s="289" t="s">
        <v>74</v>
      </c>
      <c r="B14182">
        <v>3</v>
      </c>
      <c r="C14182">
        <v>225</v>
      </c>
      <c r="D14182">
        <v>1.2</v>
      </c>
      <c r="E14182" s="289" t="s">
        <v>31273</v>
      </c>
      <c r="F14182">
        <v>5017788254</v>
      </c>
      <c r="G14182" s="276">
        <v>45965</v>
      </c>
      <c r="H14182">
        <v>20251022831534</v>
      </c>
      <c r="I14182">
        <v>2.88</v>
      </c>
      <c r="J14182" s="289" t="s">
        <v>324</v>
      </c>
      <c r="K14182" s="289" t="s">
        <v>31330</v>
      </c>
      <c r="L14182" s="289" t="s">
        <v>275</v>
      </c>
      <c r="M14182" s="289" t="s">
        <v>31862</v>
      </c>
      <c r="N14182" s="289" t="s">
        <v>585</v>
      </c>
      <c r="O14182" s="289" t="s">
        <v>22256</v>
      </c>
      <c r="P14182" s="289" t="str">
        <f>VLOOKUP(CAT_Details[[#This Row],[Delivery Bp Customer Code]],Table6[],2,0)</f>
        <v>DX01-L5</v>
      </c>
    </row>
    <row r="14183" spans="1:16" x14ac:dyDescent="0.25">
      <c r="A14183" s="289" t="s">
        <v>74</v>
      </c>
      <c r="B14183">
        <v>12</v>
      </c>
      <c r="C14183">
        <v>13200</v>
      </c>
      <c r="D14183">
        <v>4.8</v>
      </c>
      <c r="E14183" s="289" t="s">
        <v>31353</v>
      </c>
      <c r="F14183">
        <v>5017803936</v>
      </c>
      <c r="G14183" s="276">
        <v>45965</v>
      </c>
      <c r="H14183">
        <v>20251022832074</v>
      </c>
      <c r="I14183">
        <v>6.9119999999999999</v>
      </c>
      <c r="J14183" s="289" t="s">
        <v>324</v>
      </c>
      <c r="K14183" s="289" t="s">
        <v>31354</v>
      </c>
      <c r="L14183" s="289" t="s">
        <v>275</v>
      </c>
      <c r="M14183" s="289" t="s">
        <v>31918</v>
      </c>
      <c r="N14183" s="289" t="s">
        <v>333</v>
      </c>
      <c r="O14183" s="289" t="s">
        <v>22256</v>
      </c>
      <c r="P14183" s="289" t="str">
        <f>VLOOKUP(CAT_Details[[#This Row],[Delivery Bp Customer Code]],Table6[],2,0)</f>
        <v>DX01-L5</v>
      </c>
    </row>
    <row r="14184" spans="1:16" x14ac:dyDescent="0.25">
      <c r="A14184" s="289" t="s">
        <v>74</v>
      </c>
      <c r="B14184">
        <v>5</v>
      </c>
      <c r="C14184">
        <v>379</v>
      </c>
      <c r="D14184">
        <v>1.2</v>
      </c>
      <c r="E14184" s="289" t="s">
        <v>31476</v>
      </c>
      <c r="F14184">
        <v>5017818976</v>
      </c>
      <c r="G14184" s="276">
        <v>45965</v>
      </c>
      <c r="H14184">
        <v>20251028835685</v>
      </c>
      <c r="I14184">
        <v>1.44</v>
      </c>
      <c r="J14184" s="289" t="s">
        <v>350</v>
      </c>
      <c r="K14184" s="289" t="s">
        <v>31477</v>
      </c>
      <c r="L14184" s="289" t="s">
        <v>275</v>
      </c>
      <c r="M14184" s="289" t="s">
        <v>31568</v>
      </c>
      <c r="N14184" s="289" t="s">
        <v>17526</v>
      </c>
      <c r="O14184" s="289" t="s">
        <v>22256</v>
      </c>
      <c r="P14184" s="289" t="str">
        <f>VLOOKUP(CAT_Details[[#This Row],[Delivery Bp Customer Code]],Table6[],2,0)</f>
        <v>DX01-L5</v>
      </c>
    </row>
    <row r="14185" spans="1:16" x14ac:dyDescent="0.25">
      <c r="A14185" s="289" t="s">
        <v>74</v>
      </c>
      <c r="B14185">
        <v>1</v>
      </c>
      <c r="C14185">
        <v>233</v>
      </c>
      <c r="D14185">
        <v>0.4</v>
      </c>
      <c r="E14185" s="289" t="s">
        <v>31466</v>
      </c>
      <c r="F14185">
        <v>5017819422</v>
      </c>
      <c r="G14185" s="276">
        <v>45965</v>
      </c>
      <c r="H14185">
        <v>20251024834230</v>
      </c>
      <c r="I14185">
        <v>0.96</v>
      </c>
      <c r="J14185" s="289" t="s">
        <v>280</v>
      </c>
      <c r="K14185" s="289" t="s">
        <v>31480</v>
      </c>
      <c r="L14185" s="289" t="s">
        <v>275</v>
      </c>
      <c r="M14185" s="289" t="s">
        <v>31805</v>
      </c>
      <c r="N14185" s="289" t="s">
        <v>424</v>
      </c>
      <c r="O14185" s="289" t="s">
        <v>22256</v>
      </c>
      <c r="P14185" s="289" t="str">
        <f>VLOOKUP(CAT_Details[[#This Row],[Delivery Bp Customer Code]],Table6[],2,0)</f>
        <v>DX01-L5</v>
      </c>
    </row>
    <row r="14186" spans="1:16" x14ac:dyDescent="0.25">
      <c r="A14186" s="289" t="s">
        <v>74</v>
      </c>
      <c r="B14186">
        <v>2</v>
      </c>
      <c r="C14186">
        <v>183</v>
      </c>
      <c r="D14186">
        <v>0.47</v>
      </c>
      <c r="E14186" s="289" t="s">
        <v>31486</v>
      </c>
      <c r="F14186">
        <v>5017819615</v>
      </c>
      <c r="G14186" s="276">
        <v>45965</v>
      </c>
      <c r="H14186">
        <v>20251028835553</v>
      </c>
      <c r="I14186">
        <v>1.2070000000000001</v>
      </c>
      <c r="J14186" s="289" t="s">
        <v>350</v>
      </c>
      <c r="K14186" s="289" t="s">
        <v>31487</v>
      </c>
      <c r="L14186" s="289" t="s">
        <v>275</v>
      </c>
      <c r="M14186" s="289" t="s">
        <v>31804</v>
      </c>
      <c r="N14186" s="289" t="s">
        <v>378</v>
      </c>
      <c r="O14186" s="289" t="s">
        <v>22256</v>
      </c>
      <c r="P14186" s="289" t="str">
        <f>VLOOKUP(CAT_Details[[#This Row],[Delivery Bp Customer Code]],Table6[],2,0)</f>
        <v>DX01-L5</v>
      </c>
    </row>
    <row r="14187" spans="1:16" x14ac:dyDescent="0.25">
      <c r="A14187" s="289" t="s">
        <v>74</v>
      </c>
      <c r="B14187">
        <v>8</v>
      </c>
      <c r="C14187">
        <v>352</v>
      </c>
      <c r="D14187">
        <v>1.7</v>
      </c>
      <c r="E14187" s="289" t="s">
        <v>31486</v>
      </c>
      <c r="F14187">
        <v>5017819618</v>
      </c>
      <c r="G14187" s="276">
        <v>45965</v>
      </c>
      <c r="H14187">
        <v>20251024833643</v>
      </c>
      <c r="I14187">
        <v>3.5179999999999998</v>
      </c>
      <c r="J14187" s="289" t="s">
        <v>350</v>
      </c>
      <c r="K14187" s="289" t="s">
        <v>31490</v>
      </c>
      <c r="L14187" s="289" t="s">
        <v>275</v>
      </c>
      <c r="M14187" s="289" t="s">
        <v>31804</v>
      </c>
      <c r="N14187" s="289" t="s">
        <v>378</v>
      </c>
      <c r="O14187" s="289" t="s">
        <v>22256</v>
      </c>
      <c r="P14187" s="289" t="str">
        <f>VLOOKUP(CAT_Details[[#This Row],[Delivery Bp Customer Code]],Table6[],2,0)</f>
        <v>DX01-L5</v>
      </c>
    </row>
    <row r="14188" spans="1:16" x14ac:dyDescent="0.25">
      <c r="A14188" s="289" t="s">
        <v>74</v>
      </c>
      <c r="B14188">
        <v>2</v>
      </c>
      <c r="C14188">
        <v>80</v>
      </c>
      <c r="D14188">
        <v>0.2</v>
      </c>
      <c r="E14188" s="289" t="s">
        <v>31491</v>
      </c>
      <c r="F14188">
        <v>5017819638</v>
      </c>
      <c r="G14188" s="276">
        <v>45965</v>
      </c>
      <c r="H14188">
        <v>20251028835675</v>
      </c>
      <c r="I14188">
        <v>0.192</v>
      </c>
      <c r="J14188" s="289" t="s">
        <v>350</v>
      </c>
      <c r="K14188" s="289" t="s">
        <v>31492</v>
      </c>
      <c r="L14188" s="289" t="s">
        <v>275</v>
      </c>
      <c r="M14188" s="289" t="s">
        <v>31568</v>
      </c>
      <c r="N14188" s="289" t="s">
        <v>360</v>
      </c>
      <c r="O14188" s="289" t="s">
        <v>22256</v>
      </c>
      <c r="P14188" s="289" t="str">
        <f>VLOOKUP(CAT_Details[[#This Row],[Delivery Bp Customer Code]],Table6[],2,0)</f>
        <v>DX01-L5</v>
      </c>
    </row>
    <row r="14189" spans="1:16" x14ac:dyDescent="0.25">
      <c r="A14189" s="289" t="s">
        <v>74</v>
      </c>
      <c r="B14189">
        <v>1</v>
      </c>
      <c r="C14189">
        <v>98.55</v>
      </c>
      <c r="D14189">
        <v>0.28000000000000003</v>
      </c>
      <c r="E14189" s="289" t="s">
        <v>31493</v>
      </c>
      <c r="F14189">
        <v>5017819839</v>
      </c>
      <c r="G14189" s="276">
        <v>45965</v>
      </c>
      <c r="H14189">
        <v>20251028835593</v>
      </c>
      <c r="I14189">
        <v>0.60099999999999998</v>
      </c>
      <c r="J14189" s="289" t="s">
        <v>350</v>
      </c>
      <c r="K14189" s="289" t="s">
        <v>31494</v>
      </c>
      <c r="L14189" s="289" t="s">
        <v>275</v>
      </c>
      <c r="M14189" s="289" t="s">
        <v>31568</v>
      </c>
      <c r="N14189" s="289" t="s">
        <v>366</v>
      </c>
      <c r="O14189" s="289" t="s">
        <v>22256</v>
      </c>
      <c r="P14189" s="289" t="str">
        <f>VLOOKUP(CAT_Details[[#This Row],[Delivery Bp Customer Code]],Table6[],2,0)</f>
        <v>DX01-L5</v>
      </c>
    </row>
    <row r="14190" spans="1:16" x14ac:dyDescent="0.25">
      <c r="A14190" s="289" t="s">
        <v>74</v>
      </c>
      <c r="B14190">
        <v>2</v>
      </c>
      <c r="C14190">
        <v>173</v>
      </c>
      <c r="D14190">
        <v>0.64</v>
      </c>
      <c r="E14190" s="289" t="s">
        <v>31498</v>
      </c>
      <c r="F14190">
        <v>5017820760</v>
      </c>
      <c r="G14190" s="276">
        <v>45965</v>
      </c>
      <c r="H14190">
        <v>20251028835640</v>
      </c>
      <c r="I14190">
        <v>1.093</v>
      </c>
      <c r="J14190" s="289" t="s">
        <v>350</v>
      </c>
      <c r="K14190" s="289" t="s">
        <v>31499</v>
      </c>
      <c r="L14190" s="289" t="s">
        <v>275</v>
      </c>
      <c r="M14190" s="289" t="s">
        <v>31568</v>
      </c>
      <c r="N14190" s="289" t="s">
        <v>16167</v>
      </c>
      <c r="O14190" s="289" t="s">
        <v>22256</v>
      </c>
      <c r="P14190" s="289" t="str">
        <f>VLOOKUP(CAT_Details[[#This Row],[Delivery Bp Customer Code]],Table6[],2,0)</f>
        <v>DX01-L5</v>
      </c>
    </row>
    <row r="14191" spans="1:16" x14ac:dyDescent="0.25">
      <c r="A14191" s="289" t="s">
        <v>74</v>
      </c>
      <c r="B14191">
        <v>13</v>
      </c>
      <c r="C14191">
        <v>923</v>
      </c>
      <c r="D14191">
        <v>5.2</v>
      </c>
      <c r="E14191" s="289" t="s">
        <v>31500</v>
      </c>
      <c r="F14191">
        <v>5017820795</v>
      </c>
      <c r="G14191" s="276">
        <v>45965</v>
      </c>
      <c r="H14191">
        <v>20251024833918</v>
      </c>
      <c r="I14191">
        <v>12.605</v>
      </c>
      <c r="J14191" s="289" t="s">
        <v>350</v>
      </c>
      <c r="K14191" s="289" t="s">
        <v>31501</v>
      </c>
      <c r="L14191" s="289" t="s">
        <v>275</v>
      </c>
      <c r="M14191" s="289" t="s">
        <v>31804</v>
      </c>
      <c r="N14191" s="289" t="s">
        <v>690</v>
      </c>
      <c r="O14191" s="289" t="s">
        <v>22256</v>
      </c>
      <c r="P14191" s="289" t="str">
        <f>VLOOKUP(CAT_Details[[#This Row],[Delivery Bp Customer Code]],Table6[],2,0)</f>
        <v>DX01-L5</v>
      </c>
    </row>
    <row r="14192" spans="1:16" x14ac:dyDescent="0.25">
      <c r="A14192" s="289" t="s">
        <v>272</v>
      </c>
      <c r="B14192">
        <v>3</v>
      </c>
      <c r="C14192">
        <v>1485</v>
      </c>
      <c r="D14192">
        <v>1.2</v>
      </c>
      <c r="E14192" s="289" t="s">
        <v>31150</v>
      </c>
      <c r="F14192">
        <v>5017788275</v>
      </c>
      <c r="G14192" s="276">
        <v>45965</v>
      </c>
      <c r="H14192">
        <v>20251024833854</v>
      </c>
      <c r="I14192">
        <v>1.1519999999999999</v>
      </c>
      <c r="J14192" s="289" t="s">
        <v>324</v>
      </c>
      <c r="K14192" s="289" t="s">
        <v>31368</v>
      </c>
      <c r="L14192" s="289" t="s">
        <v>275</v>
      </c>
      <c r="M14192" s="289" t="s">
        <v>31612</v>
      </c>
      <c r="N14192" s="289" t="s">
        <v>399</v>
      </c>
      <c r="O14192" s="289" t="s">
        <v>277</v>
      </c>
      <c r="P14192" s="289" t="str">
        <f>VLOOKUP(CAT_Details[[#This Row],[Delivery Bp Customer Code]],Table6[],2,0)</f>
        <v>U2-L5</v>
      </c>
    </row>
    <row r="14193" spans="1:16" x14ac:dyDescent="0.25">
      <c r="A14193" s="289" t="s">
        <v>272</v>
      </c>
      <c r="B14193">
        <v>6</v>
      </c>
      <c r="C14193">
        <v>428.4</v>
      </c>
      <c r="D14193">
        <v>2.4</v>
      </c>
      <c r="E14193" s="289" t="s">
        <v>31509</v>
      </c>
      <c r="F14193">
        <v>5017819580</v>
      </c>
      <c r="G14193" s="276">
        <v>45965</v>
      </c>
      <c r="H14193">
        <v>20251027835235</v>
      </c>
      <c r="I14193">
        <v>4.3780000000000001</v>
      </c>
      <c r="J14193" s="289" t="s">
        <v>350</v>
      </c>
      <c r="K14193" s="289" t="s">
        <v>31510</v>
      </c>
      <c r="L14193" s="289" t="s">
        <v>275</v>
      </c>
      <c r="M14193" s="289" t="s">
        <v>31565</v>
      </c>
      <c r="N14193" s="289" t="s">
        <v>462</v>
      </c>
      <c r="O14193" s="289" t="s">
        <v>277</v>
      </c>
      <c r="P14193" s="289" t="str">
        <f>VLOOKUP(CAT_Details[[#This Row],[Delivery Bp Customer Code]],Table6[],2,0)</f>
        <v>U2-L5</v>
      </c>
    </row>
    <row r="14194" spans="1:16" x14ac:dyDescent="0.25">
      <c r="A14194" s="289" t="s">
        <v>272</v>
      </c>
      <c r="B14194">
        <v>1</v>
      </c>
      <c r="C14194">
        <v>65</v>
      </c>
      <c r="D14194">
        <v>0.4</v>
      </c>
      <c r="E14194" s="289" t="s">
        <v>31513</v>
      </c>
      <c r="F14194">
        <v>5017819756</v>
      </c>
      <c r="G14194" s="276">
        <v>45965</v>
      </c>
      <c r="H14194">
        <v>20251022832065</v>
      </c>
      <c r="I14194">
        <v>0.28799999999999998</v>
      </c>
      <c r="J14194" s="289" t="s">
        <v>280</v>
      </c>
      <c r="K14194" s="289" t="s">
        <v>31514</v>
      </c>
      <c r="L14194" s="289" t="s">
        <v>275</v>
      </c>
      <c r="M14194" s="289" t="s">
        <v>31679</v>
      </c>
      <c r="N14194" s="289" t="s">
        <v>619</v>
      </c>
      <c r="O14194" s="289" t="s">
        <v>277</v>
      </c>
      <c r="P14194" s="289" t="str">
        <f>VLOOKUP(CAT_Details[[#This Row],[Delivery Bp Customer Code]],Table6[],2,0)</f>
        <v>U2-L5</v>
      </c>
    </row>
    <row r="14195" spans="1:16" x14ac:dyDescent="0.25">
      <c r="A14195" s="289" t="s">
        <v>272</v>
      </c>
      <c r="B14195">
        <v>3</v>
      </c>
      <c r="C14195">
        <v>617.1</v>
      </c>
      <c r="D14195">
        <v>1.2</v>
      </c>
      <c r="E14195" s="289" t="s">
        <v>31390</v>
      </c>
      <c r="F14195">
        <v>5017819782</v>
      </c>
      <c r="G14195" s="276">
        <v>45965</v>
      </c>
      <c r="H14195">
        <v>20251028835585</v>
      </c>
      <c r="I14195">
        <v>2.88</v>
      </c>
      <c r="J14195" s="289" t="s">
        <v>350</v>
      </c>
      <c r="K14195" s="289" t="s">
        <v>31515</v>
      </c>
      <c r="L14195" s="289" t="s">
        <v>275</v>
      </c>
      <c r="M14195" s="289" t="s">
        <v>31804</v>
      </c>
      <c r="N14195" s="289" t="s">
        <v>999</v>
      </c>
      <c r="O14195" s="289" t="s">
        <v>277</v>
      </c>
      <c r="P14195" s="289" t="str">
        <f>VLOOKUP(CAT_Details[[#This Row],[Delivery Bp Customer Code]],Table6[],2,0)</f>
        <v>U2-L5</v>
      </c>
    </row>
    <row r="14196" spans="1:16" x14ac:dyDescent="0.25">
      <c r="A14196" s="289" t="s">
        <v>272</v>
      </c>
      <c r="B14196">
        <v>1</v>
      </c>
      <c r="C14196">
        <v>32</v>
      </c>
      <c r="D14196">
        <v>0.2</v>
      </c>
      <c r="E14196" s="289" t="s">
        <v>31440</v>
      </c>
      <c r="F14196">
        <v>5017819869</v>
      </c>
      <c r="G14196" s="276">
        <v>45965</v>
      </c>
      <c r="H14196">
        <v>20251028835607</v>
      </c>
      <c r="I14196">
        <v>0.192</v>
      </c>
      <c r="J14196" s="289" t="s">
        <v>350</v>
      </c>
      <c r="K14196" s="289" t="s">
        <v>31516</v>
      </c>
      <c r="L14196" s="289" t="s">
        <v>275</v>
      </c>
      <c r="M14196" s="289" t="s">
        <v>31806</v>
      </c>
      <c r="N14196" s="289" t="s">
        <v>446</v>
      </c>
      <c r="O14196" s="289" t="s">
        <v>277</v>
      </c>
      <c r="P14196" s="289" t="str">
        <f>VLOOKUP(CAT_Details[[#This Row],[Delivery Bp Customer Code]],Table6[],2,0)</f>
        <v>U2-L5</v>
      </c>
    </row>
    <row r="14197" spans="1:16" x14ac:dyDescent="0.25">
      <c r="A14197" s="289" t="s">
        <v>272</v>
      </c>
      <c r="B14197">
        <v>7</v>
      </c>
      <c r="C14197">
        <v>1384</v>
      </c>
      <c r="D14197">
        <v>1.32</v>
      </c>
      <c r="E14197" s="289" t="s">
        <v>31444</v>
      </c>
      <c r="F14197">
        <v>5017820370</v>
      </c>
      <c r="G14197" s="276">
        <v>45965</v>
      </c>
      <c r="H14197">
        <v>20251027835031</v>
      </c>
      <c r="I14197">
        <v>1.8839999999999999</v>
      </c>
      <c r="J14197" s="289" t="s">
        <v>324</v>
      </c>
      <c r="K14197" s="289" t="s">
        <v>31518</v>
      </c>
      <c r="L14197" s="289" t="s">
        <v>275</v>
      </c>
      <c r="M14197" s="289" t="s">
        <v>31862</v>
      </c>
      <c r="N14197" s="289" t="s">
        <v>21188</v>
      </c>
      <c r="O14197" s="289" t="s">
        <v>277</v>
      </c>
      <c r="P14197" s="289" t="str">
        <f>VLOOKUP(CAT_Details[[#This Row],[Delivery Bp Customer Code]],Table6[],2,0)</f>
        <v>U2-L5</v>
      </c>
    </row>
    <row r="14198" spans="1:16" x14ac:dyDescent="0.25">
      <c r="A14198" s="289" t="s">
        <v>272</v>
      </c>
      <c r="B14198">
        <v>2</v>
      </c>
      <c r="C14198">
        <v>24.28</v>
      </c>
      <c r="D14198">
        <v>0.16</v>
      </c>
      <c r="E14198" s="289" t="s">
        <v>31649</v>
      </c>
      <c r="F14198">
        <v>5017835853</v>
      </c>
      <c r="G14198" s="276">
        <v>45965</v>
      </c>
      <c r="H14198">
        <v>20251028835651</v>
      </c>
      <c r="I14198">
        <v>0.123</v>
      </c>
      <c r="J14198" s="289" t="s">
        <v>302</v>
      </c>
      <c r="K14198" s="289" t="s">
        <v>31764</v>
      </c>
      <c r="L14198" s="289" t="s">
        <v>275</v>
      </c>
      <c r="M14198" s="289" t="s">
        <v>31802</v>
      </c>
      <c r="N14198" s="289" t="s">
        <v>15493</v>
      </c>
      <c r="O14198" s="289" t="s">
        <v>277</v>
      </c>
      <c r="P14198" s="289" t="str">
        <f>VLOOKUP(CAT_Details[[#This Row],[Delivery Bp Customer Code]],Table6[],2,0)</f>
        <v>U2-L5</v>
      </c>
    </row>
    <row r="14199" spans="1:16" x14ac:dyDescent="0.25">
      <c r="A14199" s="289" t="s">
        <v>272</v>
      </c>
      <c r="B14199">
        <v>15</v>
      </c>
      <c r="C14199">
        <v>750</v>
      </c>
      <c r="D14199">
        <v>7.94</v>
      </c>
      <c r="E14199" s="289" t="s">
        <v>31791</v>
      </c>
      <c r="F14199">
        <v>5017850757</v>
      </c>
      <c r="G14199" s="276">
        <v>45965</v>
      </c>
      <c r="H14199">
        <v>20251030837960</v>
      </c>
      <c r="I14199">
        <v>17.684999999999999</v>
      </c>
      <c r="J14199" s="289" t="s">
        <v>273</v>
      </c>
      <c r="K14199" s="289" t="s">
        <v>31792</v>
      </c>
      <c r="L14199" s="289" t="s">
        <v>275</v>
      </c>
      <c r="M14199" s="289" t="s">
        <v>31807</v>
      </c>
      <c r="N14199" s="289" t="s">
        <v>1240</v>
      </c>
      <c r="O14199" s="289" t="s">
        <v>277</v>
      </c>
      <c r="P14199" s="289" t="str">
        <f>VLOOKUP(CAT_Details[[#This Row],[Delivery Bp Customer Code]],Table6[],2,0)</f>
        <v>U2-L5</v>
      </c>
    </row>
    <row r="14200" spans="1:16" x14ac:dyDescent="0.25">
      <c r="A14200" s="289" t="s">
        <v>4794</v>
      </c>
      <c r="B14200">
        <v>6</v>
      </c>
      <c r="C14200">
        <v>1170</v>
      </c>
      <c r="D14200">
        <v>3</v>
      </c>
      <c r="E14200" s="289" t="s">
        <v>31128</v>
      </c>
      <c r="F14200">
        <v>5017772458</v>
      </c>
      <c r="G14200" s="276">
        <v>45965</v>
      </c>
      <c r="H14200">
        <v>20251022832038</v>
      </c>
      <c r="I14200">
        <v>7.2</v>
      </c>
      <c r="J14200" s="289" t="s">
        <v>287</v>
      </c>
      <c r="K14200" s="289" t="s">
        <v>31129</v>
      </c>
      <c r="L14200" s="289" t="s">
        <v>275</v>
      </c>
      <c r="M14200" s="289" t="s">
        <v>31884</v>
      </c>
      <c r="N14200" s="289" t="s">
        <v>20548</v>
      </c>
      <c r="O14200" s="289" t="s">
        <v>4798</v>
      </c>
      <c r="P14200" s="289" t="str">
        <f>VLOOKUP(CAT_Details[[#This Row],[Delivery Bp Customer Code]],Table6[],2,0)</f>
        <v>MY02</v>
      </c>
    </row>
    <row r="14201" spans="1:16" x14ac:dyDescent="0.25">
      <c r="A14201" s="289" t="s">
        <v>4794</v>
      </c>
      <c r="B14201">
        <v>1</v>
      </c>
      <c r="C14201">
        <v>1108</v>
      </c>
      <c r="D14201">
        <v>0.4</v>
      </c>
      <c r="E14201" s="289" t="s">
        <v>31524</v>
      </c>
      <c r="F14201">
        <v>5017820799</v>
      </c>
      <c r="G14201" s="276">
        <v>45965</v>
      </c>
      <c r="H14201">
        <v>20251028835647</v>
      </c>
      <c r="I14201">
        <v>1.68</v>
      </c>
      <c r="J14201" s="289" t="s">
        <v>350</v>
      </c>
      <c r="K14201" s="289" t="s">
        <v>31525</v>
      </c>
      <c r="L14201" s="289" t="s">
        <v>275</v>
      </c>
      <c r="M14201" s="289" t="s">
        <v>31568</v>
      </c>
      <c r="N14201" s="289" t="s">
        <v>948</v>
      </c>
      <c r="O14201" s="289" t="s">
        <v>4798</v>
      </c>
      <c r="P14201" s="289" t="str">
        <f>VLOOKUP(CAT_Details[[#This Row],[Delivery Bp Customer Code]],Table6[],2,0)</f>
        <v>MY02</v>
      </c>
    </row>
    <row r="14202" spans="1:16" x14ac:dyDescent="0.25">
      <c r="A14202" s="289" t="s">
        <v>5576</v>
      </c>
      <c r="B14202">
        <v>8</v>
      </c>
      <c r="C14202">
        <v>4138</v>
      </c>
      <c r="D14202">
        <v>4.46</v>
      </c>
      <c r="E14202" s="289" t="s">
        <v>31528</v>
      </c>
      <c r="F14202">
        <v>5017820489</v>
      </c>
      <c r="G14202" s="276">
        <v>45965</v>
      </c>
      <c r="H14202">
        <v>20251027834942</v>
      </c>
      <c r="I14202">
        <v>7.9880000000000004</v>
      </c>
      <c r="J14202" s="289" t="s">
        <v>350</v>
      </c>
      <c r="K14202" s="289" t="s">
        <v>31529</v>
      </c>
      <c r="L14202" s="289" t="s">
        <v>275</v>
      </c>
      <c r="M14202" s="289" t="s">
        <v>31804</v>
      </c>
      <c r="N14202" s="289" t="s">
        <v>16206</v>
      </c>
      <c r="O14202" s="289" t="s">
        <v>15996</v>
      </c>
      <c r="P14202" s="289" t="str">
        <f>VLOOKUP(CAT_Details[[#This Row],[Delivery Bp Customer Code]],Table6[],2,0)</f>
        <v>ES01</v>
      </c>
    </row>
    <row r="14203" spans="1:16" x14ac:dyDescent="0.25">
      <c r="A14203" s="289" t="s">
        <v>278</v>
      </c>
      <c r="B14203">
        <v>2</v>
      </c>
      <c r="C14203">
        <v>7</v>
      </c>
      <c r="D14203">
        <v>0.05</v>
      </c>
      <c r="E14203" s="289" t="s">
        <v>31154</v>
      </c>
      <c r="F14203">
        <v>5017803282</v>
      </c>
      <c r="G14203" s="276">
        <v>45966</v>
      </c>
      <c r="H14203">
        <v>20251027834552</v>
      </c>
      <c r="I14203">
        <v>1.2E-2</v>
      </c>
      <c r="J14203" s="289" t="s">
        <v>324</v>
      </c>
      <c r="K14203" s="289" t="s">
        <v>31155</v>
      </c>
      <c r="L14203" s="289" t="s">
        <v>275</v>
      </c>
      <c r="M14203" s="289" t="s">
        <v>31802</v>
      </c>
      <c r="N14203" s="289" t="s">
        <v>1120</v>
      </c>
      <c r="O14203" s="289" t="s">
        <v>498</v>
      </c>
      <c r="P14203" s="289" t="str">
        <f>VLOOKUP(CAT_Details[[#This Row],[Delivery Bp Customer Code]],Table6[],2,0)</f>
        <v>DK-BM01</v>
      </c>
    </row>
    <row r="14204" spans="1:16" x14ac:dyDescent="0.25">
      <c r="A14204" s="289" t="s">
        <v>278</v>
      </c>
      <c r="B14204">
        <v>1</v>
      </c>
      <c r="C14204">
        <v>600</v>
      </c>
      <c r="D14204">
        <v>0.4</v>
      </c>
      <c r="E14204" s="289" t="s">
        <v>31392</v>
      </c>
      <c r="F14204">
        <v>5017820265</v>
      </c>
      <c r="G14204" s="276">
        <v>45966</v>
      </c>
      <c r="H14204">
        <v>20251028835731</v>
      </c>
      <c r="I14204">
        <v>0.57599999999999996</v>
      </c>
      <c r="J14204" s="289" t="s">
        <v>324</v>
      </c>
      <c r="K14204" s="289" t="s">
        <v>31393</v>
      </c>
      <c r="L14204" s="289" t="s">
        <v>275</v>
      </c>
      <c r="M14204" s="289" t="s">
        <v>31802</v>
      </c>
      <c r="N14204" s="289" t="s">
        <v>333</v>
      </c>
      <c r="O14204" s="289" t="s">
        <v>498</v>
      </c>
      <c r="P14204" s="289" t="str">
        <f>VLOOKUP(CAT_Details[[#This Row],[Delivery Bp Customer Code]],Table6[],2,0)</f>
        <v>DK-BM01</v>
      </c>
    </row>
    <row r="14205" spans="1:16" x14ac:dyDescent="0.25">
      <c r="A14205" s="289" t="s">
        <v>278</v>
      </c>
      <c r="B14205">
        <v>4</v>
      </c>
      <c r="C14205">
        <v>3948</v>
      </c>
      <c r="D14205">
        <v>1.6</v>
      </c>
      <c r="E14205" s="289" t="s">
        <v>31545</v>
      </c>
      <c r="F14205">
        <v>5017835357</v>
      </c>
      <c r="G14205" s="276">
        <v>45966</v>
      </c>
      <c r="H14205">
        <v>20251028836091</v>
      </c>
      <c r="I14205">
        <v>3.84</v>
      </c>
      <c r="J14205" s="289" t="s">
        <v>280</v>
      </c>
      <c r="K14205" s="289" t="s">
        <v>31546</v>
      </c>
      <c r="L14205" s="289" t="s">
        <v>275</v>
      </c>
      <c r="M14205" s="289" t="s">
        <v>31805</v>
      </c>
      <c r="N14205" s="289" t="s">
        <v>30929</v>
      </c>
      <c r="O14205" s="289" t="s">
        <v>498</v>
      </c>
      <c r="P14205" s="289" t="str">
        <f>VLOOKUP(CAT_Details[[#This Row],[Delivery Bp Customer Code]],Table6[],2,0)</f>
        <v>DK-BM01</v>
      </c>
    </row>
    <row r="14206" spans="1:16" x14ac:dyDescent="0.25">
      <c r="A14206" s="289" t="s">
        <v>278</v>
      </c>
      <c r="B14206">
        <v>1</v>
      </c>
      <c r="C14206">
        <v>60</v>
      </c>
      <c r="D14206">
        <v>0.2</v>
      </c>
      <c r="E14206" s="289" t="s">
        <v>31547</v>
      </c>
      <c r="F14206">
        <v>5017835404</v>
      </c>
      <c r="G14206" s="276">
        <v>45966</v>
      </c>
      <c r="H14206">
        <v>20251028836022</v>
      </c>
      <c r="I14206">
        <v>0.14399999999999999</v>
      </c>
      <c r="J14206" s="289" t="s">
        <v>350</v>
      </c>
      <c r="K14206" s="289" t="s">
        <v>31548</v>
      </c>
      <c r="L14206" s="289" t="s">
        <v>275</v>
      </c>
      <c r="M14206" s="289" t="s">
        <v>31806</v>
      </c>
      <c r="N14206" s="289" t="s">
        <v>482</v>
      </c>
      <c r="O14206" s="289" t="s">
        <v>498</v>
      </c>
      <c r="P14206" s="289" t="str">
        <f>VLOOKUP(CAT_Details[[#This Row],[Delivery Bp Customer Code]],Table6[],2,0)</f>
        <v>DK-BM01</v>
      </c>
    </row>
    <row r="14207" spans="1:16" x14ac:dyDescent="0.25">
      <c r="A14207" s="289" t="s">
        <v>278</v>
      </c>
      <c r="B14207">
        <v>2</v>
      </c>
      <c r="C14207">
        <v>814.1</v>
      </c>
      <c r="D14207">
        <v>0.8</v>
      </c>
      <c r="E14207" s="289" t="s">
        <v>31549</v>
      </c>
      <c r="F14207">
        <v>5017835408</v>
      </c>
      <c r="G14207" s="276">
        <v>45966</v>
      </c>
      <c r="H14207">
        <v>20251028835906</v>
      </c>
      <c r="I14207">
        <v>1.92</v>
      </c>
      <c r="J14207" s="289" t="s">
        <v>280</v>
      </c>
      <c r="K14207" s="289" t="s">
        <v>31550</v>
      </c>
      <c r="L14207" s="289" t="s">
        <v>275</v>
      </c>
      <c r="M14207" s="289" t="s">
        <v>31918</v>
      </c>
      <c r="N14207" s="289" t="s">
        <v>30382</v>
      </c>
      <c r="O14207" s="289" t="s">
        <v>498</v>
      </c>
      <c r="P14207" s="289" t="str">
        <f>VLOOKUP(CAT_Details[[#This Row],[Delivery Bp Customer Code]],Table6[],2,0)</f>
        <v>DK-BM01</v>
      </c>
    </row>
    <row r="14208" spans="1:16" x14ac:dyDescent="0.25">
      <c r="A14208" s="289" t="s">
        <v>278</v>
      </c>
      <c r="B14208">
        <v>1</v>
      </c>
      <c r="C14208">
        <v>600</v>
      </c>
      <c r="D14208">
        <v>0.4</v>
      </c>
      <c r="E14208" s="289" t="s">
        <v>31392</v>
      </c>
      <c r="F14208">
        <v>5017868324</v>
      </c>
      <c r="G14208" s="276">
        <v>45966</v>
      </c>
      <c r="H14208">
        <v>20251028835731</v>
      </c>
      <c r="I14208">
        <v>0.57599999999999996</v>
      </c>
      <c r="J14208" s="289" t="s">
        <v>324</v>
      </c>
      <c r="K14208" s="289" t="s">
        <v>31814</v>
      </c>
      <c r="L14208" s="289" t="s">
        <v>275</v>
      </c>
      <c r="M14208" s="289" t="s">
        <v>31918</v>
      </c>
      <c r="N14208" s="289" t="s">
        <v>333</v>
      </c>
      <c r="O14208" s="289" t="s">
        <v>498</v>
      </c>
      <c r="P14208" s="289" t="str">
        <f>VLOOKUP(CAT_Details[[#This Row],[Delivery Bp Customer Code]],Table6[],2,0)</f>
        <v>DK-BM01</v>
      </c>
    </row>
    <row r="14209" spans="1:16" x14ac:dyDescent="0.25">
      <c r="A14209" s="289" t="s">
        <v>278</v>
      </c>
      <c r="B14209">
        <v>1</v>
      </c>
      <c r="C14209">
        <v>600</v>
      </c>
      <c r="D14209">
        <v>0.4</v>
      </c>
      <c r="E14209" s="289" t="s">
        <v>31392</v>
      </c>
      <c r="F14209">
        <v>5017868325</v>
      </c>
      <c r="G14209" s="276">
        <v>45966</v>
      </c>
      <c r="H14209">
        <v>20251028835729</v>
      </c>
      <c r="I14209">
        <v>0.57599999999999996</v>
      </c>
      <c r="J14209" s="289" t="s">
        <v>324</v>
      </c>
      <c r="K14209" s="289" t="s">
        <v>31815</v>
      </c>
      <c r="L14209" s="289" t="s">
        <v>275</v>
      </c>
      <c r="M14209" s="289" t="s">
        <v>31802</v>
      </c>
      <c r="N14209" s="289" t="s">
        <v>333</v>
      </c>
      <c r="O14209" s="289" t="s">
        <v>498</v>
      </c>
      <c r="P14209" s="289" t="str">
        <f>VLOOKUP(CAT_Details[[#This Row],[Delivery Bp Customer Code]],Table6[],2,0)</f>
        <v>DK-BM01</v>
      </c>
    </row>
    <row r="14210" spans="1:16" x14ac:dyDescent="0.25">
      <c r="A14210" s="289" t="s">
        <v>75</v>
      </c>
      <c r="B14210">
        <v>1</v>
      </c>
      <c r="C14210">
        <v>45</v>
      </c>
      <c r="D14210">
        <v>0.2</v>
      </c>
      <c r="E14210" s="289" t="s">
        <v>31170</v>
      </c>
      <c r="F14210">
        <v>5017787898</v>
      </c>
      <c r="G14210" s="276">
        <v>45966</v>
      </c>
      <c r="H14210">
        <v>20251023833067</v>
      </c>
      <c r="I14210">
        <v>0.48499999999999999</v>
      </c>
      <c r="J14210" s="289" t="s">
        <v>294</v>
      </c>
      <c r="K14210" s="289" t="s">
        <v>31171</v>
      </c>
      <c r="L14210" s="289" t="s">
        <v>275</v>
      </c>
      <c r="M14210" s="289" t="s">
        <v>31816</v>
      </c>
      <c r="N14210" s="289" t="s">
        <v>1270</v>
      </c>
      <c r="O14210" s="289" t="s">
        <v>5281</v>
      </c>
      <c r="P14210" s="289" t="str">
        <f>VLOOKUP(CAT_Details[[#This Row],[Delivery Bp Customer Code]],Table6[],2,0)</f>
        <v>DK-LW08</v>
      </c>
    </row>
    <row r="14211" spans="1:16" x14ac:dyDescent="0.25">
      <c r="A14211" s="289" t="s">
        <v>75</v>
      </c>
      <c r="B14211">
        <v>1</v>
      </c>
      <c r="C14211">
        <v>7.4</v>
      </c>
      <c r="D14211">
        <v>7.0000000000000007E-2</v>
      </c>
      <c r="E14211" s="289" t="s">
        <v>31403</v>
      </c>
      <c r="F14211">
        <v>5017820667</v>
      </c>
      <c r="G14211" s="276">
        <v>45966</v>
      </c>
      <c r="H14211">
        <v>20251028835826</v>
      </c>
      <c r="I14211">
        <v>5.0999999999999997E-2</v>
      </c>
      <c r="J14211" s="289" t="s">
        <v>324</v>
      </c>
      <c r="K14211" s="289" t="s">
        <v>31404</v>
      </c>
      <c r="L14211" s="289" t="s">
        <v>275</v>
      </c>
      <c r="M14211" s="289" t="s">
        <v>31919</v>
      </c>
      <c r="N14211" s="289" t="s">
        <v>3240</v>
      </c>
      <c r="O14211" s="289" t="s">
        <v>2173</v>
      </c>
      <c r="P14211" s="289" t="str">
        <f>VLOOKUP(CAT_Details[[#This Row],[Delivery Bp Customer Code]],Table6[],2,0)</f>
        <v>OYL1</v>
      </c>
    </row>
    <row r="14212" spans="1:16" x14ac:dyDescent="0.25">
      <c r="A14212" s="289" t="s">
        <v>75</v>
      </c>
      <c r="B14212">
        <v>3</v>
      </c>
      <c r="C14212">
        <v>1488</v>
      </c>
      <c r="D14212">
        <v>1.2</v>
      </c>
      <c r="E14212" s="289" t="s">
        <v>31572</v>
      </c>
      <c r="F14212">
        <v>5017835133</v>
      </c>
      <c r="G14212" s="276">
        <v>45966</v>
      </c>
      <c r="H14212">
        <v>20251027834549</v>
      </c>
      <c r="I14212">
        <v>1.411</v>
      </c>
      <c r="J14212" s="289" t="s">
        <v>324</v>
      </c>
      <c r="K14212" s="289" t="s">
        <v>31573</v>
      </c>
      <c r="L14212" s="289" t="s">
        <v>275</v>
      </c>
      <c r="M14212" s="289" t="s">
        <v>31802</v>
      </c>
      <c r="N14212" s="289" t="s">
        <v>1392</v>
      </c>
      <c r="O14212" s="289" t="s">
        <v>2173</v>
      </c>
      <c r="P14212" s="289" t="str">
        <f>VLOOKUP(CAT_Details[[#This Row],[Delivery Bp Customer Code]],Table6[],2,0)</f>
        <v>OYL1</v>
      </c>
    </row>
    <row r="14213" spans="1:16" x14ac:dyDescent="0.25">
      <c r="A14213" s="289" t="s">
        <v>75</v>
      </c>
      <c r="B14213">
        <v>1</v>
      </c>
      <c r="C14213">
        <v>693</v>
      </c>
      <c r="D14213">
        <v>0.4</v>
      </c>
      <c r="E14213" s="289" t="s">
        <v>31574</v>
      </c>
      <c r="F14213">
        <v>5017835262</v>
      </c>
      <c r="G14213" s="276">
        <v>45966</v>
      </c>
      <c r="H14213">
        <v>20251028835709</v>
      </c>
      <c r="I14213">
        <v>0.67200000000000004</v>
      </c>
      <c r="J14213" s="289" t="s">
        <v>350</v>
      </c>
      <c r="K14213" s="289" t="s">
        <v>31575</v>
      </c>
      <c r="L14213" s="289" t="s">
        <v>275</v>
      </c>
      <c r="M14213" s="289" t="s">
        <v>31926</v>
      </c>
      <c r="N14213" s="289" t="s">
        <v>17584</v>
      </c>
      <c r="O14213" s="289" t="s">
        <v>2173</v>
      </c>
      <c r="P14213" s="289" t="str">
        <f>VLOOKUP(CAT_Details[[#This Row],[Delivery Bp Customer Code]],Table6[],2,0)</f>
        <v>OYL1</v>
      </c>
    </row>
    <row r="14214" spans="1:16" x14ac:dyDescent="0.25">
      <c r="A14214" s="289" t="s">
        <v>75</v>
      </c>
      <c r="B14214">
        <v>19</v>
      </c>
      <c r="C14214">
        <v>7225</v>
      </c>
      <c r="D14214">
        <v>9.5</v>
      </c>
      <c r="E14214" s="289" t="s">
        <v>31576</v>
      </c>
      <c r="F14214">
        <v>5017835278</v>
      </c>
      <c r="G14214" s="276">
        <v>45966</v>
      </c>
      <c r="H14214">
        <v>20251029836722</v>
      </c>
      <c r="I14214">
        <v>22.8</v>
      </c>
      <c r="J14214" s="289" t="s">
        <v>350</v>
      </c>
      <c r="K14214" s="289" t="s">
        <v>31577</v>
      </c>
      <c r="L14214" s="289" t="s">
        <v>275</v>
      </c>
      <c r="M14214" s="289" t="s">
        <v>31926</v>
      </c>
      <c r="N14214" s="289" t="s">
        <v>381</v>
      </c>
      <c r="O14214" s="289" t="s">
        <v>7849</v>
      </c>
      <c r="P14214" s="289" t="str">
        <f>VLOOKUP(CAT_Details[[#This Row],[Delivery Bp Customer Code]],Table6[],2,0)</f>
        <v>MZ03</v>
      </c>
    </row>
    <row r="14215" spans="1:16" x14ac:dyDescent="0.25">
      <c r="A14215" s="289" t="s">
        <v>75</v>
      </c>
      <c r="B14215">
        <v>1</v>
      </c>
      <c r="C14215">
        <v>7</v>
      </c>
      <c r="D14215">
        <v>0.05</v>
      </c>
      <c r="E14215" s="289" t="s">
        <v>31583</v>
      </c>
      <c r="F14215">
        <v>5017835379</v>
      </c>
      <c r="G14215" s="276">
        <v>45966</v>
      </c>
      <c r="H14215">
        <v>20251028835613</v>
      </c>
      <c r="I14215">
        <v>1.7999999999999999E-2</v>
      </c>
      <c r="J14215" s="289" t="s">
        <v>280</v>
      </c>
      <c r="K14215" s="289" t="s">
        <v>31584</v>
      </c>
      <c r="L14215" s="289" t="s">
        <v>275</v>
      </c>
      <c r="M14215" s="289" t="s">
        <v>31927</v>
      </c>
      <c r="N14215" s="289" t="s">
        <v>2929</v>
      </c>
      <c r="O14215" s="289" t="s">
        <v>2173</v>
      </c>
      <c r="P14215" s="289" t="str">
        <f>VLOOKUP(CAT_Details[[#This Row],[Delivery Bp Customer Code]],Table6[],2,0)</f>
        <v>OYL1</v>
      </c>
    </row>
    <row r="14216" spans="1:16" x14ac:dyDescent="0.25">
      <c r="A14216" s="289" t="s">
        <v>75</v>
      </c>
      <c r="B14216">
        <v>2</v>
      </c>
      <c r="C14216">
        <v>760.5</v>
      </c>
      <c r="D14216">
        <v>0.8</v>
      </c>
      <c r="E14216" s="289" t="s">
        <v>31589</v>
      </c>
      <c r="F14216">
        <v>5017835906</v>
      </c>
      <c r="G14216" s="276">
        <v>45966</v>
      </c>
      <c r="H14216">
        <v>20251028836137</v>
      </c>
      <c r="I14216">
        <v>1.1040000000000001</v>
      </c>
      <c r="J14216" s="289" t="s">
        <v>324</v>
      </c>
      <c r="K14216" s="289" t="s">
        <v>31590</v>
      </c>
      <c r="L14216" s="289" t="s">
        <v>275</v>
      </c>
      <c r="M14216" s="289" t="s">
        <v>31918</v>
      </c>
      <c r="N14216" s="289" t="s">
        <v>23395</v>
      </c>
      <c r="O14216" s="289" t="s">
        <v>2173</v>
      </c>
      <c r="P14216" s="289" t="str">
        <f>VLOOKUP(CAT_Details[[#This Row],[Delivery Bp Customer Code]],Table6[],2,0)</f>
        <v>OYL1</v>
      </c>
    </row>
    <row r="14217" spans="1:16" x14ac:dyDescent="0.25">
      <c r="A14217" s="289" t="s">
        <v>75</v>
      </c>
      <c r="B14217">
        <v>1</v>
      </c>
      <c r="C14217">
        <v>54</v>
      </c>
      <c r="D14217">
        <v>0.2</v>
      </c>
      <c r="E14217" s="289" t="s">
        <v>31589</v>
      </c>
      <c r="F14217">
        <v>5017835908</v>
      </c>
      <c r="G14217" s="276">
        <v>45966</v>
      </c>
      <c r="H14217">
        <v>20251028836145</v>
      </c>
      <c r="I14217">
        <v>0.192</v>
      </c>
      <c r="J14217" s="289" t="s">
        <v>324</v>
      </c>
      <c r="K14217" s="289" t="s">
        <v>31591</v>
      </c>
      <c r="L14217" s="289" t="s">
        <v>275</v>
      </c>
      <c r="M14217" s="289" t="s">
        <v>31918</v>
      </c>
      <c r="N14217" s="289" t="s">
        <v>23395</v>
      </c>
      <c r="O14217" s="289" t="s">
        <v>2173</v>
      </c>
      <c r="P14217" s="289" t="str">
        <f>VLOOKUP(CAT_Details[[#This Row],[Delivery Bp Customer Code]],Table6[],2,0)</f>
        <v>OYL1</v>
      </c>
    </row>
    <row r="14218" spans="1:16" x14ac:dyDescent="0.25">
      <c r="A14218" s="289" t="s">
        <v>75</v>
      </c>
      <c r="B14218">
        <v>1</v>
      </c>
      <c r="C14218">
        <v>80.760000000000005</v>
      </c>
      <c r="D14218">
        <v>0.4</v>
      </c>
      <c r="E14218" s="289" t="s">
        <v>31818</v>
      </c>
      <c r="F14218">
        <v>5017867536</v>
      </c>
      <c r="G14218" s="276">
        <v>45966</v>
      </c>
      <c r="H14218">
        <v>20251030838352</v>
      </c>
      <c r="I14218">
        <v>0.96</v>
      </c>
      <c r="J14218" s="289" t="s">
        <v>273</v>
      </c>
      <c r="K14218" s="289" t="s">
        <v>31819</v>
      </c>
      <c r="L14218" s="289" t="s">
        <v>275</v>
      </c>
      <c r="M14218" s="289" t="s">
        <v>31931</v>
      </c>
      <c r="N14218" s="289" t="s">
        <v>493</v>
      </c>
      <c r="O14218" s="289" t="s">
        <v>2173</v>
      </c>
      <c r="P14218" s="289" t="str">
        <f>VLOOKUP(CAT_Details[[#This Row],[Delivery Bp Customer Code]],Table6[],2,0)</f>
        <v>OYL1</v>
      </c>
    </row>
    <row r="14219" spans="1:16" x14ac:dyDescent="0.25">
      <c r="A14219" s="289" t="s">
        <v>75</v>
      </c>
      <c r="B14219">
        <v>1</v>
      </c>
      <c r="C14219">
        <v>2</v>
      </c>
      <c r="D14219">
        <v>0.03</v>
      </c>
      <c r="E14219" s="289" t="s">
        <v>31822</v>
      </c>
      <c r="F14219">
        <v>5017867647</v>
      </c>
      <c r="G14219" s="276">
        <v>45966</v>
      </c>
      <c r="H14219">
        <v>20251020829252</v>
      </c>
      <c r="I14219">
        <v>8.9999999999999993E-3</v>
      </c>
      <c r="J14219" s="289" t="s">
        <v>273</v>
      </c>
      <c r="K14219" s="289" t="s">
        <v>31823</v>
      </c>
      <c r="L14219" s="289" t="s">
        <v>275</v>
      </c>
      <c r="M14219" s="289" t="s">
        <v>31931</v>
      </c>
      <c r="N14219" s="289" t="s">
        <v>2738</v>
      </c>
      <c r="O14219" s="289" t="s">
        <v>2173</v>
      </c>
      <c r="P14219" s="289" t="str">
        <f>VLOOKUP(CAT_Details[[#This Row],[Delivery Bp Customer Code]],Table6[],2,0)</f>
        <v>OYL1</v>
      </c>
    </row>
    <row r="14220" spans="1:16" x14ac:dyDescent="0.25">
      <c r="A14220" s="289" t="s">
        <v>17052</v>
      </c>
      <c r="B14220">
        <v>1</v>
      </c>
      <c r="C14220">
        <v>171</v>
      </c>
      <c r="D14220">
        <v>0.4</v>
      </c>
      <c r="E14220" s="289" t="s">
        <v>31227</v>
      </c>
      <c r="F14220">
        <v>5017788011</v>
      </c>
      <c r="G14220" s="276">
        <v>45966</v>
      </c>
      <c r="H14220">
        <v>20251024834062</v>
      </c>
      <c r="I14220">
        <v>0.52800000000000002</v>
      </c>
      <c r="J14220" s="289" t="s">
        <v>317</v>
      </c>
      <c r="K14220" s="289" t="s">
        <v>31228</v>
      </c>
      <c r="L14220" s="289" t="s">
        <v>280</v>
      </c>
      <c r="M14220" s="289" t="s">
        <v>31801</v>
      </c>
      <c r="N14220" s="289" t="s">
        <v>16210</v>
      </c>
      <c r="O14220" s="289" t="s">
        <v>18284</v>
      </c>
      <c r="P14220" s="289">
        <f>VLOOKUP(CAT_Details[[#This Row],[Delivery Bp Customer Code]],Table6[],2,0)</f>
        <v>3705</v>
      </c>
    </row>
    <row r="14221" spans="1:16" x14ac:dyDescent="0.25">
      <c r="A14221" s="289" t="s">
        <v>17052</v>
      </c>
      <c r="B14221">
        <v>12</v>
      </c>
      <c r="C14221">
        <v>1620</v>
      </c>
      <c r="D14221">
        <v>4.8</v>
      </c>
      <c r="E14221" s="289" t="s">
        <v>31239</v>
      </c>
      <c r="F14221">
        <v>5017802470</v>
      </c>
      <c r="G14221" s="276">
        <v>45966</v>
      </c>
      <c r="H14221">
        <v>20251024834171</v>
      </c>
      <c r="I14221">
        <v>17.28</v>
      </c>
      <c r="J14221" s="289" t="s">
        <v>345</v>
      </c>
      <c r="K14221" s="289" t="s">
        <v>31240</v>
      </c>
      <c r="L14221" s="289" t="s">
        <v>280</v>
      </c>
      <c r="M14221" s="289" t="s">
        <v>31949</v>
      </c>
      <c r="N14221" s="289" t="s">
        <v>512</v>
      </c>
      <c r="O14221" s="289" t="s">
        <v>18284</v>
      </c>
      <c r="P14221" s="289">
        <f>VLOOKUP(CAT_Details[[#This Row],[Delivery Bp Customer Code]],Table6[],2,0)</f>
        <v>3705</v>
      </c>
    </row>
    <row r="14222" spans="1:16" x14ac:dyDescent="0.25">
      <c r="A14222" s="289" t="s">
        <v>17052</v>
      </c>
      <c r="B14222">
        <v>1</v>
      </c>
      <c r="C14222">
        <v>1</v>
      </c>
      <c r="D14222">
        <v>0.03</v>
      </c>
      <c r="E14222" s="289" t="s">
        <v>31245</v>
      </c>
      <c r="F14222">
        <v>5017803484</v>
      </c>
      <c r="G14222" s="276">
        <v>45966</v>
      </c>
      <c r="H14222">
        <v>20251024833837</v>
      </c>
      <c r="I14222">
        <v>6.0000000000000001E-3</v>
      </c>
      <c r="J14222" s="289" t="s">
        <v>345</v>
      </c>
      <c r="K14222" s="289" t="s">
        <v>31246</v>
      </c>
      <c r="L14222" s="289" t="s">
        <v>280</v>
      </c>
      <c r="M14222" s="289" t="s">
        <v>31949</v>
      </c>
      <c r="N14222" s="289" t="s">
        <v>3082</v>
      </c>
      <c r="O14222" s="289" t="s">
        <v>18284</v>
      </c>
      <c r="P14222" s="289">
        <f>VLOOKUP(CAT_Details[[#This Row],[Delivery Bp Customer Code]],Table6[],2,0)</f>
        <v>3705</v>
      </c>
    </row>
    <row r="14223" spans="1:16" x14ac:dyDescent="0.25">
      <c r="A14223" s="289" t="s">
        <v>17052</v>
      </c>
      <c r="B14223">
        <v>7</v>
      </c>
      <c r="C14223">
        <v>1039.5</v>
      </c>
      <c r="D14223">
        <v>2.7</v>
      </c>
      <c r="E14223" s="289" t="s">
        <v>31615</v>
      </c>
      <c r="F14223">
        <v>5017835196</v>
      </c>
      <c r="G14223" s="276">
        <v>45966</v>
      </c>
      <c r="H14223">
        <v>20251028836006</v>
      </c>
      <c r="I14223">
        <v>4.5819999999999999</v>
      </c>
      <c r="J14223" s="289" t="s">
        <v>302</v>
      </c>
      <c r="K14223" s="289" t="s">
        <v>31616</v>
      </c>
      <c r="L14223" s="289" t="s">
        <v>280</v>
      </c>
      <c r="M14223" s="289" t="s">
        <v>31802</v>
      </c>
      <c r="N14223" s="289" t="s">
        <v>18873</v>
      </c>
      <c r="O14223" s="289" t="s">
        <v>18284</v>
      </c>
      <c r="P14223" s="289">
        <f>VLOOKUP(CAT_Details[[#This Row],[Delivery Bp Customer Code]],Table6[],2,0)</f>
        <v>3705</v>
      </c>
    </row>
    <row r="14224" spans="1:16" x14ac:dyDescent="0.25">
      <c r="A14224" s="289" t="s">
        <v>17052</v>
      </c>
      <c r="B14224">
        <v>2</v>
      </c>
      <c r="C14224">
        <v>6</v>
      </c>
      <c r="D14224">
        <v>0.06</v>
      </c>
      <c r="E14224" s="289" t="s">
        <v>31619</v>
      </c>
      <c r="F14224">
        <v>5017835464</v>
      </c>
      <c r="G14224" s="276">
        <v>45966</v>
      </c>
      <c r="H14224">
        <v>20251029836558</v>
      </c>
      <c r="I14224">
        <v>2.1000000000000001E-2</v>
      </c>
      <c r="J14224" s="289" t="s">
        <v>302</v>
      </c>
      <c r="K14224" s="289" t="s">
        <v>31620</v>
      </c>
      <c r="L14224" s="289" t="s">
        <v>280</v>
      </c>
      <c r="M14224" s="289" t="s">
        <v>31802</v>
      </c>
      <c r="N14224" s="289" t="s">
        <v>18394</v>
      </c>
      <c r="O14224" s="289" t="s">
        <v>18284</v>
      </c>
      <c r="P14224" s="289">
        <f>VLOOKUP(CAT_Details[[#This Row],[Delivery Bp Customer Code]],Table6[],2,0)</f>
        <v>3705</v>
      </c>
    </row>
    <row r="14225" spans="1:16" x14ac:dyDescent="0.25">
      <c r="A14225" s="289" t="s">
        <v>17052</v>
      </c>
      <c r="B14225">
        <v>3</v>
      </c>
      <c r="C14225">
        <v>744</v>
      </c>
      <c r="D14225">
        <v>1.2</v>
      </c>
      <c r="E14225" s="289" t="s">
        <v>31619</v>
      </c>
      <c r="F14225">
        <v>5017835468</v>
      </c>
      <c r="G14225" s="276">
        <v>45966</v>
      </c>
      <c r="H14225">
        <v>20251029836553</v>
      </c>
      <c r="I14225">
        <v>1.728</v>
      </c>
      <c r="J14225" s="289" t="s">
        <v>302</v>
      </c>
      <c r="K14225" s="289" t="s">
        <v>31621</v>
      </c>
      <c r="L14225" s="289" t="s">
        <v>280</v>
      </c>
      <c r="M14225" s="289" t="s">
        <v>31802</v>
      </c>
      <c r="N14225" s="289" t="s">
        <v>18394</v>
      </c>
      <c r="O14225" s="289" t="s">
        <v>18284</v>
      </c>
      <c r="P14225" s="289">
        <f>VLOOKUP(CAT_Details[[#This Row],[Delivery Bp Customer Code]],Table6[],2,0)</f>
        <v>3705</v>
      </c>
    </row>
    <row r="14226" spans="1:16" x14ac:dyDescent="0.25">
      <c r="A14226" s="289" t="s">
        <v>874</v>
      </c>
      <c r="B14226">
        <v>4</v>
      </c>
      <c r="C14226">
        <v>1396</v>
      </c>
      <c r="D14226">
        <v>2</v>
      </c>
      <c r="E14226" s="289" t="s">
        <v>31576</v>
      </c>
      <c r="F14226">
        <v>5017835275</v>
      </c>
      <c r="G14226" s="276">
        <v>45966</v>
      </c>
      <c r="H14226">
        <v>20251029836699</v>
      </c>
      <c r="I14226">
        <v>4.8</v>
      </c>
      <c r="J14226" s="289" t="s">
        <v>350</v>
      </c>
      <c r="K14226" s="289" t="s">
        <v>31632</v>
      </c>
      <c r="L14226" s="289" t="s">
        <v>275</v>
      </c>
      <c r="M14226" s="289" t="s">
        <v>31926</v>
      </c>
      <c r="N14226" s="289" t="s">
        <v>381</v>
      </c>
      <c r="O14226" s="289" t="s">
        <v>1014</v>
      </c>
      <c r="P14226" s="289" t="str">
        <f>VLOOKUP(CAT_Details[[#This Row],[Delivery Bp Customer Code]],Table6[],2,0)</f>
        <v>MZ07</v>
      </c>
    </row>
    <row r="14227" spans="1:16" x14ac:dyDescent="0.25">
      <c r="A14227" s="289" t="s">
        <v>3329</v>
      </c>
      <c r="B14227">
        <v>1</v>
      </c>
      <c r="C14227">
        <v>200</v>
      </c>
      <c r="D14227">
        <v>0.37</v>
      </c>
      <c r="E14227" s="289" t="s">
        <v>31271</v>
      </c>
      <c r="F14227">
        <v>5017788226</v>
      </c>
      <c r="G14227" s="276">
        <v>45966</v>
      </c>
      <c r="H14227">
        <v>20251023833184</v>
      </c>
      <c r="I14227">
        <v>0.35199999999999998</v>
      </c>
      <c r="J14227" s="289" t="s">
        <v>294</v>
      </c>
      <c r="K14227" s="289" t="s">
        <v>31272</v>
      </c>
      <c r="L14227" s="289" t="s">
        <v>275</v>
      </c>
      <c r="M14227" s="289" t="s">
        <v>31928</v>
      </c>
      <c r="N14227" s="289" t="s">
        <v>394</v>
      </c>
      <c r="O14227" s="289" t="s">
        <v>3332</v>
      </c>
      <c r="P14227" s="289">
        <f>VLOOKUP(CAT_Details[[#This Row],[Delivery Bp Customer Code]],Table6[],2,0)</f>
        <v>3402</v>
      </c>
    </row>
    <row r="14228" spans="1:16" x14ac:dyDescent="0.25">
      <c r="A14228" s="289" t="s">
        <v>3329</v>
      </c>
      <c r="B14228">
        <v>7</v>
      </c>
      <c r="C14228">
        <v>1455.5</v>
      </c>
      <c r="D14228">
        <v>2.8</v>
      </c>
      <c r="E14228" s="289" t="s">
        <v>31288</v>
      </c>
      <c r="F14228">
        <v>5017803825</v>
      </c>
      <c r="G14228" s="276">
        <v>45966</v>
      </c>
      <c r="H14228">
        <v>20251024833950</v>
      </c>
      <c r="I14228">
        <v>5.952</v>
      </c>
      <c r="J14228" s="289" t="s">
        <v>438</v>
      </c>
      <c r="K14228" s="289" t="s">
        <v>31289</v>
      </c>
      <c r="L14228" s="289" t="s">
        <v>275</v>
      </c>
      <c r="M14228" s="289" t="s">
        <v>31950</v>
      </c>
      <c r="N14228" s="289" t="s">
        <v>4090</v>
      </c>
      <c r="O14228" s="289" t="s">
        <v>3332</v>
      </c>
      <c r="P14228" s="289">
        <f>VLOOKUP(CAT_Details[[#This Row],[Delivery Bp Customer Code]],Table6[],2,0)</f>
        <v>3402</v>
      </c>
    </row>
    <row r="14229" spans="1:16" x14ac:dyDescent="0.25">
      <c r="A14229" s="289" t="s">
        <v>3329</v>
      </c>
      <c r="B14229">
        <v>8</v>
      </c>
      <c r="C14229">
        <v>688</v>
      </c>
      <c r="D14229">
        <v>3.2</v>
      </c>
      <c r="E14229" s="289" t="s">
        <v>31438</v>
      </c>
      <c r="F14229">
        <v>5017819593</v>
      </c>
      <c r="G14229" s="276">
        <v>45966</v>
      </c>
      <c r="H14229">
        <v>20251028835699</v>
      </c>
      <c r="I14229">
        <v>4.6079999999999997</v>
      </c>
      <c r="J14229" s="289" t="s">
        <v>324</v>
      </c>
      <c r="K14229" s="289" t="s">
        <v>31439</v>
      </c>
      <c r="L14229" s="289" t="s">
        <v>275</v>
      </c>
      <c r="M14229" s="289" t="s">
        <v>31862</v>
      </c>
      <c r="N14229" s="289" t="s">
        <v>4634</v>
      </c>
      <c r="O14229" s="289" t="s">
        <v>3332</v>
      </c>
      <c r="P14229" s="289">
        <f>VLOOKUP(CAT_Details[[#This Row],[Delivery Bp Customer Code]],Table6[],2,0)</f>
        <v>3402</v>
      </c>
    </row>
    <row r="14230" spans="1:16" x14ac:dyDescent="0.25">
      <c r="A14230" s="289" t="s">
        <v>3329</v>
      </c>
      <c r="B14230">
        <v>2</v>
      </c>
      <c r="C14230">
        <v>140</v>
      </c>
      <c r="D14230">
        <v>0.4</v>
      </c>
      <c r="E14230" s="289" t="s">
        <v>31446</v>
      </c>
      <c r="F14230">
        <v>5017820449</v>
      </c>
      <c r="G14230" s="276">
        <v>45966</v>
      </c>
      <c r="H14230">
        <v>20251022832145</v>
      </c>
      <c r="I14230">
        <v>0.38400000000000001</v>
      </c>
      <c r="J14230" s="289" t="s">
        <v>324</v>
      </c>
      <c r="K14230" s="289" t="s">
        <v>31447</v>
      </c>
      <c r="L14230" s="289" t="s">
        <v>275</v>
      </c>
      <c r="M14230" s="289" t="s">
        <v>31802</v>
      </c>
      <c r="N14230" s="289" t="s">
        <v>16153</v>
      </c>
      <c r="O14230" s="289" t="s">
        <v>3332</v>
      </c>
      <c r="P14230" s="289">
        <f>VLOOKUP(CAT_Details[[#This Row],[Delivery Bp Customer Code]],Table6[],2,0)</f>
        <v>3402</v>
      </c>
    </row>
    <row r="14231" spans="1:16" x14ac:dyDescent="0.25">
      <c r="A14231" s="289" t="s">
        <v>3329</v>
      </c>
      <c r="B14231">
        <v>5</v>
      </c>
      <c r="C14231">
        <v>602</v>
      </c>
      <c r="D14231">
        <v>1.8</v>
      </c>
      <c r="E14231" s="289" t="s">
        <v>31448</v>
      </c>
      <c r="F14231">
        <v>5017820584</v>
      </c>
      <c r="G14231" s="276">
        <v>45966</v>
      </c>
      <c r="H14231">
        <v>20251028835793</v>
      </c>
      <c r="I14231">
        <v>4.08</v>
      </c>
      <c r="J14231" s="289" t="s">
        <v>324</v>
      </c>
      <c r="K14231" s="289" t="s">
        <v>31449</v>
      </c>
      <c r="L14231" s="289" t="s">
        <v>275</v>
      </c>
      <c r="M14231" s="289" t="s">
        <v>31919</v>
      </c>
      <c r="N14231" s="289" t="s">
        <v>616</v>
      </c>
      <c r="O14231" s="289" t="s">
        <v>3332</v>
      </c>
      <c r="P14231" s="289">
        <f>VLOOKUP(CAT_Details[[#This Row],[Delivery Bp Customer Code]],Table6[],2,0)</f>
        <v>3402</v>
      </c>
    </row>
    <row r="14232" spans="1:16" x14ac:dyDescent="0.25">
      <c r="A14232" s="289" t="s">
        <v>3329</v>
      </c>
      <c r="B14232">
        <v>19</v>
      </c>
      <c r="C14232">
        <v>570</v>
      </c>
      <c r="D14232">
        <v>7.6</v>
      </c>
      <c r="E14232" s="289" t="s">
        <v>31462</v>
      </c>
      <c r="F14232">
        <v>5017820904</v>
      </c>
      <c r="G14232" s="276">
        <v>45966</v>
      </c>
      <c r="H14232">
        <v>20251028836041</v>
      </c>
      <c r="I14232">
        <v>18.239999999999998</v>
      </c>
      <c r="J14232" s="289" t="s">
        <v>324</v>
      </c>
      <c r="K14232" s="289" t="s">
        <v>31463</v>
      </c>
      <c r="L14232" s="289" t="s">
        <v>275</v>
      </c>
      <c r="M14232" s="289" t="s">
        <v>31802</v>
      </c>
      <c r="N14232" s="289" t="s">
        <v>3571</v>
      </c>
      <c r="O14232" s="289" t="s">
        <v>3332</v>
      </c>
      <c r="P14232" s="289">
        <f>VLOOKUP(CAT_Details[[#This Row],[Delivery Bp Customer Code]],Table6[],2,0)</f>
        <v>3402</v>
      </c>
    </row>
    <row r="14233" spans="1:16" x14ac:dyDescent="0.25">
      <c r="A14233" s="289" t="s">
        <v>3329</v>
      </c>
      <c r="B14233">
        <v>1</v>
      </c>
      <c r="C14233">
        <v>587</v>
      </c>
      <c r="D14233">
        <v>0.4</v>
      </c>
      <c r="E14233" s="289" t="s">
        <v>31639</v>
      </c>
      <c r="F14233">
        <v>5017835237</v>
      </c>
      <c r="G14233" s="276">
        <v>45966</v>
      </c>
      <c r="H14233">
        <v>20251028835925</v>
      </c>
      <c r="I14233">
        <v>0.48</v>
      </c>
      <c r="J14233" s="289" t="s">
        <v>280</v>
      </c>
      <c r="K14233" s="289" t="s">
        <v>31640</v>
      </c>
      <c r="L14233" s="289" t="s">
        <v>275</v>
      </c>
      <c r="M14233" s="289" t="s">
        <v>31918</v>
      </c>
      <c r="N14233" s="289" t="s">
        <v>23097</v>
      </c>
      <c r="O14233" s="289" t="s">
        <v>3332</v>
      </c>
      <c r="P14233" s="289">
        <f>VLOOKUP(CAT_Details[[#This Row],[Delivery Bp Customer Code]],Table6[],2,0)</f>
        <v>3402</v>
      </c>
    </row>
    <row r="14234" spans="1:16" x14ac:dyDescent="0.25">
      <c r="A14234" s="289" t="s">
        <v>3329</v>
      </c>
      <c r="B14234">
        <v>1</v>
      </c>
      <c r="C14234">
        <v>98</v>
      </c>
      <c r="D14234">
        <v>0.2</v>
      </c>
      <c r="E14234" s="289" t="s">
        <v>31641</v>
      </c>
      <c r="F14234">
        <v>5017835314</v>
      </c>
      <c r="G14234" s="276">
        <v>45966</v>
      </c>
      <c r="H14234">
        <v>20251027834499</v>
      </c>
      <c r="I14234">
        <v>0.54200000000000004</v>
      </c>
      <c r="J14234" s="289" t="s">
        <v>350</v>
      </c>
      <c r="K14234" s="289" t="s">
        <v>31642</v>
      </c>
      <c r="L14234" s="289" t="s">
        <v>275</v>
      </c>
      <c r="M14234" s="289" t="s">
        <v>31806</v>
      </c>
      <c r="N14234" s="289" t="s">
        <v>704</v>
      </c>
      <c r="O14234" s="289" t="s">
        <v>3332</v>
      </c>
      <c r="P14234" s="289">
        <f>VLOOKUP(CAT_Details[[#This Row],[Delivery Bp Customer Code]],Table6[],2,0)</f>
        <v>3402</v>
      </c>
    </row>
    <row r="14235" spans="1:16" x14ac:dyDescent="0.25">
      <c r="A14235" s="289" t="s">
        <v>3329</v>
      </c>
      <c r="B14235">
        <v>1</v>
      </c>
      <c r="C14235">
        <v>14</v>
      </c>
      <c r="D14235">
        <v>0.1</v>
      </c>
      <c r="E14235" s="289" t="s">
        <v>31641</v>
      </c>
      <c r="F14235">
        <v>5017835315</v>
      </c>
      <c r="G14235" s="276">
        <v>45966</v>
      </c>
      <c r="H14235">
        <v>20251022831656</v>
      </c>
      <c r="I14235">
        <v>4.8000000000000001E-2</v>
      </c>
      <c r="J14235" s="289" t="s">
        <v>350</v>
      </c>
      <c r="K14235" s="289" t="s">
        <v>31643</v>
      </c>
      <c r="L14235" s="289" t="s">
        <v>275</v>
      </c>
      <c r="M14235" s="289" t="s">
        <v>31806</v>
      </c>
      <c r="N14235" s="289" t="s">
        <v>704</v>
      </c>
      <c r="O14235" s="289" t="s">
        <v>3332</v>
      </c>
      <c r="P14235" s="289">
        <f>VLOOKUP(CAT_Details[[#This Row],[Delivery Bp Customer Code]],Table6[],2,0)</f>
        <v>3402</v>
      </c>
    </row>
    <row r="14236" spans="1:16" x14ac:dyDescent="0.25">
      <c r="A14236" s="289" t="s">
        <v>3329</v>
      </c>
      <c r="B14236">
        <v>4</v>
      </c>
      <c r="C14236">
        <v>3488</v>
      </c>
      <c r="D14236">
        <v>0.8</v>
      </c>
      <c r="E14236" s="289" t="s">
        <v>31644</v>
      </c>
      <c r="F14236">
        <v>5017835376</v>
      </c>
      <c r="G14236" s="276">
        <v>45966</v>
      </c>
      <c r="H14236">
        <v>20251028835993</v>
      </c>
      <c r="I14236">
        <v>0.76800000000000002</v>
      </c>
      <c r="J14236" s="289" t="s">
        <v>324</v>
      </c>
      <c r="K14236" s="289" t="s">
        <v>31645</v>
      </c>
      <c r="L14236" s="289" t="s">
        <v>275</v>
      </c>
      <c r="M14236" s="289" t="s">
        <v>31802</v>
      </c>
      <c r="N14236" s="289" t="s">
        <v>5856</v>
      </c>
      <c r="O14236" s="289" t="s">
        <v>3332</v>
      </c>
      <c r="P14236" s="289">
        <f>VLOOKUP(CAT_Details[[#This Row],[Delivery Bp Customer Code]],Table6[],2,0)</f>
        <v>3402</v>
      </c>
    </row>
    <row r="14237" spans="1:16" x14ac:dyDescent="0.25">
      <c r="A14237" s="289" t="s">
        <v>3329</v>
      </c>
      <c r="B14237">
        <v>2</v>
      </c>
      <c r="C14237">
        <v>23.44</v>
      </c>
      <c r="D14237">
        <v>0.18</v>
      </c>
      <c r="E14237" s="289" t="s">
        <v>31646</v>
      </c>
      <c r="F14237">
        <v>5017835470</v>
      </c>
      <c r="G14237" s="276">
        <v>45966</v>
      </c>
      <c r="H14237">
        <v>20251027834695</v>
      </c>
      <c r="I14237">
        <v>0.13900000000000001</v>
      </c>
      <c r="J14237" s="289" t="s">
        <v>350</v>
      </c>
      <c r="K14237" s="289" t="s">
        <v>31647</v>
      </c>
      <c r="L14237" s="289" t="s">
        <v>275</v>
      </c>
      <c r="M14237" s="289" t="s">
        <v>31806</v>
      </c>
      <c r="N14237" s="289" t="s">
        <v>3173</v>
      </c>
      <c r="O14237" s="289" t="s">
        <v>3332</v>
      </c>
      <c r="P14237" s="289">
        <f>VLOOKUP(CAT_Details[[#This Row],[Delivery Bp Customer Code]],Table6[],2,0)</f>
        <v>3402</v>
      </c>
    </row>
    <row r="14238" spans="1:16" x14ac:dyDescent="0.25">
      <c r="A14238" s="289" t="s">
        <v>3329</v>
      </c>
      <c r="B14238">
        <v>1</v>
      </c>
      <c r="C14238">
        <v>5.5</v>
      </c>
      <c r="D14238">
        <v>0.05</v>
      </c>
      <c r="E14238" s="289" t="s">
        <v>31646</v>
      </c>
      <c r="F14238">
        <v>5017835473</v>
      </c>
      <c r="G14238" s="276">
        <v>45966</v>
      </c>
      <c r="H14238">
        <v>20251027834742</v>
      </c>
      <c r="I14238">
        <v>3.3000000000000002E-2</v>
      </c>
      <c r="J14238" s="289" t="s">
        <v>350</v>
      </c>
      <c r="K14238" s="289" t="s">
        <v>31648</v>
      </c>
      <c r="L14238" s="289" t="s">
        <v>275</v>
      </c>
      <c r="M14238" s="289" t="s">
        <v>31806</v>
      </c>
      <c r="N14238" s="289" t="s">
        <v>3173</v>
      </c>
      <c r="O14238" s="289" t="s">
        <v>3332</v>
      </c>
      <c r="P14238" s="289">
        <f>VLOOKUP(CAT_Details[[#This Row],[Delivery Bp Customer Code]],Table6[],2,0)</f>
        <v>3402</v>
      </c>
    </row>
    <row r="14239" spans="1:16" x14ac:dyDescent="0.25">
      <c r="A14239" s="289" t="s">
        <v>3329</v>
      </c>
      <c r="B14239">
        <v>11</v>
      </c>
      <c r="C14239">
        <v>785.5</v>
      </c>
      <c r="D14239">
        <v>5.86</v>
      </c>
      <c r="E14239" s="289" t="s">
        <v>31865</v>
      </c>
      <c r="F14239">
        <v>5017867695</v>
      </c>
      <c r="G14239" s="276">
        <v>45966</v>
      </c>
      <c r="H14239">
        <v>20251031838788</v>
      </c>
      <c r="I14239">
        <v>11.368</v>
      </c>
      <c r="J14239" s="289" t="s">
        <v>273</v>
      </c>
      <c r="K14239" s="289" t="s">
        <v>31866</v>
      </c>
      <c r="L14239" s="289" t="s">
        <v>275</v>
      </c>
      <c r="M14239" s="289" t="s">
        <v>31931</v>
      </c>
      <c r="N14239" s="289" t="s">
        <v>519</v>
      </c>
      <c r="O14239" s="289" t="s">
        <v>3332</v>
      </c>
      <c r="P14239" s="289">
        <f>VLOOKUP(CAT_Details[[#This Row],[Delivery Bp Customer Code]],Table6[],2,0)</f>
        <v>3402</v>
      </c>
    </row>
    <row r="14240" spans="1:16" x14ac:dyDescent="0.25">
      <c r="A14240" s="289" t="s">
        <v>76</v>
      </c>
      <c r="B14240">
        <v>1</v>
      </c>
      <c r="C14240">
        <v>50</v>
      </c>
      <c r="D14240">
        <v>0.2</v>
      </c>
      <c r="E14240" s="289" t="s">
        <v>31239</v>
      </c>
      <c r="F14240">
        <v>5017802469</v>
      </c>
      <c r="G14240" s="276">
        <v>45966</v>
      </c>
      <c r="H14240">
        <v>20251024833827</v>
      </c>
      <c r="I14240">
        <v>0.48</v>
      </c>
      <c r="J14240" s="289" t="s">
        <v>345</v>
      </c>
      <c r="K14240" s="289" t="s">
        <v>31295</v>
      </c>
      <c r="L14240" s="289" t="s">
        <v>275</v>
      </c>
      <c r="M14240" s="289" t="s">
        <v>31949</v>
      </c>
      <c r="N14240" s="289" t="s">
        <v>512</v>
      </c>
      <c r="O14240" s="289" t="s">
        <v>16049</v>
      </c>
      <c r="P14240" s="289" t="str">
        <f>VLOOKUP(CAT_Details[[#This Row],[Delivery Bp Customer Code]],Table6[],2,0)</f>
        <v>MZ02</v>
      </c>
    </row>
    <row r="14241" spans="1:16" x14ac:dyDescent="0.25">
      <c r="A14241" s="289" t="s">
        <v>76</v>
      </c>
      <c r="B14241">
        <v>11</v>
      </c>
      <c r="C14241">
        <v>505</v>
      </c>
      <c r="D14241">
        <v>2.15</v>
      </c>
      <c r="E14241" s="289" t="s">
        <v>31684</v>
      </c>
      <c r="F14241">
        <v>5017836148</v>
      </c>
      <c r="G14241" s="276">
        <v>45966</v>
      </c>
      <c r="H14241">
        <v>20251029836815</v>
      </c>
      <c r="I14241">
        <v>3.2639999999999998</v>
      </c>
      <c r="J14241" s="289" t="s">
        <v>350</v>
      </c>
      <c r="K14241" s="289" t="s">
        <v>31685</v>
      </c>
      <c r="L14241" s="289" t="s">
        <v>275</v>
      </c>
      <c r="M14241" s="289" t="s">
        <v>31806</v>
      </c>
      <c r="N14241" s="289" t="s">
        <v>1166</v>
      </c>
      <c r="O14241" s="289" t="s">
        <v>16049</v>
      </c>
      <c r="P14241" s="289" t="str">
        <f>VLOOKUP(CAT_Details[[#This Row],[Delivery Bp Customer Code]],Table6[],2,0)</f>
        <v>MZ02</v>
      </c>
    </row>
    <row r="14242" spans="1:16" x14ac:dyDescent="0.25">
      <c r="A14242" s="289" t="s">
        <v>76</v>
      </c>
      <c r="B14242">
        <v>2</v>
      </c>
      <c r="C14242">
        <v>1562</v>
      </c>
      <c r="D14242">
        <v>0.67</v>
      </c>
      <c r="E14242" s="289" t="s">
        <v>31692</v>
      </c>
      <c r="F14242">
        <v>5017836530</v>
      </c>
      <c r="G14242" s="276">
        <v>45966</v>
      </c>
      <c r="H14242">
        <v>20251029836550</v>
      </c>
      <c r="I14242">
        <v>1.28</v>
      </c>
      <c r="J14242" s="289" t="s">
        <v>324</v>
      </c>
      <c r="K14242" s="289" t="s">
        <v>31693</v>
      </c>
      <c r="L14242" s="289" t="s">
        <v>275</v>
      </c>
      <c r="M14242" s="289" t="s">
        <v>31919</v>
      </c>
      <c r="N14242" s="289" t="s">
        <v>2172</v>
      </c>
      <c r="O14242" s="289" t="s">
        <v>16049</v>
      </c>
      <c r="P14242" s="289" t="str">
        <f>VLOOKUP(CAT_Details[[#This Row],[Delivery Bp Customer Code]],Table6[],2,0)</f>
        <v>MZ02</v>
      </c>
    </row>
    <row r="14243" spans="1:16" x14ac:dyDescent="0.25">
      <c r="A14243" s="289" t="s">
        <v>76</v>
      </c>
      <c r="B14243">
        <v>2</v>
      </c>
      <c r="C14243">
        <v>140</v>
      </c>
      <c r="D14243">
        <v>1.01</v>
      </c>
      <c r="E14243" s="289" t="s">
        <v>31694</v>
      </c>
      <c r="F14243">
        <v>5017850471</v>
      </c>
      <c r="G14243" s="276">
        <v>45966</v>
      </c>
      <c r="H14243">
        <v>20251029836678</v>
      </c>
      <c r="I14243">
        <v>2.4020000000000001</v>
      </c>
      <c r="J14243" s="289" t="s">
        <v>350</v>
      </c>
      <c r="K14243" s="289" t="s">
        <v>31695</v>
      </c>
      <c r="L14243" s="289" t="s">
        <v>275</v>
      </c>
      <c r="M14243" s="289" t="s">
        <v>31806</v>
      </c>
      <c r="N14243" s="289" t="s">
        <v>16421</v>
      </c>
      <c r="O14243" s="289" t="s">
        <v>16049</v>
      </c>
      <c r="P14243" s="289" t="str">
        <f>VLOOKUP(CAT_Details[[#This Row],[Delivery Bp Customer Code]],Table6[],2,0)</f>
        <v>MZ02</v>
      </c>
    </row>
    <row r="14244" spans="1:16" x14ac:dyDescent="0.25">
      <c r="A14244" s="289" t="s">
        <v>74</v>
      </c>
      <c r="B14244">
        <v>1</v>
      </c>
      <c r="C14244">
        <v>30</v>
      </c>
      <c r="D14244">
        <v>0.2</v>
      </c>
      <c r="E14244" s="289" t="s">
        <v>31311</v>
      </c>
      <c r="F14244">
        <v>5017787561</v>
      </c>
      <c r="G14244" s="276">
        <v>45966</v>
      </c>
      <c r="H14244">
        <v>20251023832561</v>
      </c>
      <c r="I14244">
        <v>0.192</v>
      </c>
      <c r="J14244" s="289" t="s">
        <v>294</v>
      </c>
      <c r="K14244" s="289" t="s">
        <v>31312</v>
      </c>
      <c r="L14244" s="289" t="s">
        <v>275</v>
      </c>
      <c r="M14244" s="289" t="s">
        <v>31816</v>
      </c>
      <c r="N14244" s="289" t="s">
        <v>31313</v>
      </c>
      <c r="O14244" s="289" t="s">
        <v>22256</v>
      </c>
      <c r="P14244" s="289" t="str">
        <f>VLOOKUP(CAT_Details[[#This Row],[Delivery Bp Customer Code]],Table6[],2,0)</f>
        <v>DX01-L5</v>
      </c>
    </row>
    <row r="14245" spans="1:16" x14ac:dyDescent="0.25">
      <c r="A14245" s="289" t="s">
        <v>74</v>
      </c>
      <c r="B14245">
        <v>10</v>
      </c>
      <c r="C14245">
        <v>3000</v>
      </c>
      <c r="D14245">
        <v>2.31</v>
      </c>
      <c r="E14245" s="289" t="s">
        <v>31271</v>
      </c>
      <c r="F14245">
        <v>5017788225</v>
      </c>
      <c r="G14245" s="276">
        <v>45966</v>
      </c>
      <c r="H14245">
        <v>20251023833179</v>
      </c>
      <c r="I14245">
        <v>3.8679999999999999</v>
      </c>
      <c r="J14245" s="289" t="s">
        <v>294</v>
      </c>
      <c r="K14245" s="289" t="s">
        <v>31329</v>
      </c>
      <c r="L14245" s="289" t="s">
        <v>275</v>
      </c>
      <c r="M14245" s="289" t="s">
        <v>31928</v>
      </c>
      <c r="N14245" s="289" t="s">
        <v>394</v>
      </c>
      <c r="O14245" s="289" t="s">
        <v>22256</v>
      </c>
      <c r="P14245" s="289" t="str">
        <f>VLOOKUP(CAT_Details[[#This Row],[Delivery Bp Customer Code]],Table6[],2,0)</f>
        <v>DX01-L5</v>
      </c>
    </row>
    <row r="14246" spans="1:16" x14ac:dyDescent="0.25">
      <c r="A14246" s="289" t="s">
        <v>74</v>
      </c>
      <c r="B14246">
        <v>7</v>
      </c>
      <c r="C14246">
        <v>262</v>
      </c>
      <c r="D14246">
        <v>1.8</v>
      </c>
      <c r="E14246" s="289" t="s">
        <v>31335</v>
      </c>
      <c r="F14246">
        <v>5017802810</v>
      </c>
      <c r="G14246" s="276">
        <v>45966</v>
      </c>
      <c r="H14246">
        <v>20251024833707</v>
      </c>
      <c r="I14246">
        <v>1.944</v>
      </c>
      <c r="J14246" s="289" t="s">
        <v>294</v>
      </c>
      <c r="K14246" s="289" t="s">
        <v>31336</v>
      </c>
      <c r="L14246" s="289" t="s">
        <v>275</v>
      </c>
      <c r="M14246" s="289" t="s">
        <v>31816</v>
      </c>
      <c r="N14246" s="289" t="s">
        <v>30793</v>
      </c>
      <c r="O14246" s="289" t="s">
        <v>22256</v>
      </c>
      <c r="P14246" s="289" t="str">
        <f>VLOOKUP(CAT_Details[[#This Row],[Delivery Bp Customer Code]],Table6[],2,0)</f>
        <v>DX01-L5</v>
      </c>
    </row>
    <row r="14247" spans="1:16" x14ac:dyDescent="0.25">
      <c r="A14247" s="289" t="s">
        <v>74</v>
      </c>
      <c r="B14247">
        <v>2</v>
      </c>
      <c r="C14247">
        <v>900</v>
      </c>
      <c r="D14247">
        <v>1</v>
      </c>
      <c r="E14247" s="289" t="s">
        <v>31478</v>
      </c>
      <c r="F14247">
        <v>5017819333</v>
      </c>
      <c r="G14247" s="276">
        <v>45966</v>
      </c>
      <c r="H14247">
        <v>20251028835518</v>
      </c>
      <c r="I14247">
        <v>2.4</v>
      </c>
      <c r="J14247" s="289" t="s">
        <v>280</v>
      </c>
      <c r="K14247" s="289" t="s">
        <v>31479</v>
      </c>
      <c r="L14247" s="289" t="s">
        <v>275</v>
      </c>
      <c r="M14247" s="289" t="s">
        <v>31918</v>
      </c>
      <c r="N14247" s="289" t="s">
        <v>534</v>
      </c>
      <c r="O14247" s="289" t="s">
        <v>22256</v>
      </c>
      <c r="P14247" s="289" t="str">
        <f>VLOOKUP(CAT_Details[[#This Row],[Delivery Bp Customer Code]],Table6[],2,0)</f>
        <v>DX01-L5</v>
      </c>
    </row>
    <row r="14248" spans="1:16" x14ac:dyDescent="0.25">
      <c r="A14248" s="289" t="s">
        <v>74</v>
      </c>
      <c r="B14248">
        <v>1</v>
      </c>
      <c r="C14248">
        <v>324</v>
      </c>
      <c r="D14248">
        <v>0.5</v>
      </c>
      <c r="E14248" s="289" t="s">
        <v>31576</v>
      </c>
      <c r="F14248">
        <v>5017835274</v>
      </c>
      <c r="G14248" s="276">
        <v>45966</v>
      </c>
      <c r="H14248">
        <v>20251029836713</v>
      </c>
      <c r="I14248">
        <v>1.2</v>
      </c>
      <c r="J14248" s="289" t="s">
        <v>350</v>
      </c>
      <c r="K14248" s="289" t="s">
        <v>31717</v>
      </c>
      <c r="L14248" s="289" t="s">
        <v>275</v>
      </c>
      <c r="M14248" s="289" t="s">
        <v>31926</v>
      </c>
      <c r="N14248" s="289" t="s">
        <v>381</v>
      </c>
      <c r="O14248" s="289" t="s">
        <v>22256</v>
      </c>
      <c r="P14248" s="289" t="str">
        <f>VLOOKUP(CAT_Details[[#This Row],[Delivery Bp Customer Code]],Table6[],2,0)</f>
        <v>DX01-L5</v>
      </c>
    </row>
    <row r="14249" spans="1:16" x14ac:dyDescent="0.25">
      <c r="A14249" s="289" t="s">
        <v>74</v>
      </c>
      <c r="B14249">
        <v>1</v>
      </c>
      <c r="C14249">
        <v>26.5</v>
      </c>
      <c r="D14249">
        <v>7.0000000000000007E-2</v>
      </c>
      <c r="E14249" s="289" t="s">
        <v>31718</v>
      </c>
      <c r="F14249">
        <v>5017835346</v>
      </c>
      <c r="G14249" s="276">
        <v>45966</v>
      </c>
      <c r="H14249">
        <v>20251029836478</v>
      </c>
      <c r="I14249">
        <v>2.5999999999999999E-2</v>
      </c>
      <c r="J14249" s="289" t="s">
        <v>350</v>
      </c>
      <c r="K14249" s="289" t="s">
        <v>31719</v>
      </c>
      <c r="L14249" s="289" t="s">
        <v>275</v>
      </c>
      <c r="M14249" s="289" t="s">
        <v>31806</v>
      </c>
      <c r="N14249" s="289" t="s">
        <v>685</v>
      </c>
      <c r="O14249" s="289" t="s">
        <v>22256</v>
      </c>
      <c r="P14249" s="289" t="str">
        <f>VLOOKUP(CAT_Details[[#This Row],[Delivery Bp Customer Code]],Table6[],2,0)</f>
        <v>DX01-L5</v>
      </c>
    </row>
    <row r="14250" spans="1:16" x14ac:dyDescent="0.25">
      <c r="A14250" s="289" t="s">
        <v>74</v>
      </c>
      <c r="B14250">
        <v>33</v>
      </c>
      <c r="C14250">
        <v>6468</v>
      </c>
      <c r="D14250">
        <v>13.6</v>
      </c>
      <c r="E14250" s="289" t="s">
        <v>31746</v>
      </c>
      <c r="F14250">
        <v>5017850575</v>
      </c>
      <c r="G14250" s="276">
        <v>45966</v>
      </c>
      <c r="H14250">
        <v>20251029836691</v>
      </c>
      <c r="I14250">
        <v>39.64</v>
      </c>
      <c r="J14250" s="289" t="s">
        <v>350</v>
      </c>
      <c r="K14250" s="289" t="s">
        <v>31747</v>
      </c>
      <c r="L14250" s="289" t="s">
        <v>275</v>
      </c>
      <c r="M14250" s="289" t="s">
        <v>31806</v>
      </c>
      <c r="N14250" s="289" t="s">
        <v>16421</v>
      </c>
      <c r="O14250" s="289" t="s">
        <v>22256</v>
      </c>
      <c r="P14250" s="289" t="str">
        <f>VLOOKUP(CAT_Details[[#This Row],[Delivery Bp Customer Code]],Table6[],2,0)</f>
        <v>DX01-L5</v>
      </c>
    </row>
    <row r="14251" spans="1:16" x14ac:dyDescent="0.25">
      <c r="A14251" s="289" t="s">
        <v>74</v>
      </c>
      <c r="B14251">
        <v>4</v>
      </c>
      <c r="C14251">
        <v>389</v>
      </c>
      <c r="D14251">
        <v>2.12</v>
      </c>
      <c r="E14251" s="289" t="s">
        <v>31865</v>
      </c>
      <c r="F14251">
        <v>5017867696</v>
      </c>
      <c r="G14251" s="276">
        <v>45966</v>
      </c>
      <c r="H14251">
        <v>20251031838773</v>
      </c>
      <c r="I14251">
        <v>4.6859999999999999</v>
      </c>
      <c r="J14251" s="289" t="s">
        <v>273</v>
      </c>
      <c r="K14251" s="289" t="s">
        <v>31893</v>
      </c>
      <c r="L14251" s="289" t="s">
        <v>275</v>
      </c>
      <c r="M14251" s="289" t="s">
        <v>31931</v>
      </c>
      <c r="N14251" s="289" t="s">
        <v>519</v>
      </c>
      <c r="O14251" s="289" t="s">
        <v>22256</v>
      </c>
      <c r="P14251" s="289" t="str">
        <f>VLOOKUP(CAT_Details[[#This Row],[Delivery Bp Customer Code]],Table6[],2,0)</f>
        <v>DX01-L5</v>
      </c>
    </row>
    <row r="14252" spans="1:16" x14ac:dyDescent="0.25">
      <c r="A14252" s="289" t="s">
        <v>74</v>
      </c>
      <c r="B14252">
        <v>3</v>
      </c>
      <c r="C14252">
        <v>403.14</v>
      </c>
      <c r="D14252">
        <v>0.98</v>
      </c>
      <c r="E14252" s="289" t="s">
        <v>31865</v>
      </c>
      <c r="F14252">
        <v>5017867698</v>
      </c>
      <c r="G14252" s="276">
        <v>45966</v>
      </c>
      <c r="H14252">
        <v>20251031838777</v>
      </c>
      <c r="I14252">
        <v>2.1160000000000001</v>
      </c>
      <c r="J14252" s="289" t="s">
        <v>273</v>
      </c>
      <c r="K14252" s="289" t="s">
        <v>31894</v>
      </c>
      <c r="L14252" s="289" t="s">
        <v>275</v>
      </c>
      <c r="M14252" s="289" t="s">
        <v>31931</v>
      </c>
      <c r="N14252" s="289" t="s">
        <v>519</v>
      </c>
      <c r="O14252" s="289" t="s">
        <v>22256</v>
      </c>
      <c r="P14252" s="289" t="str">
        <f>VLOOKUP(CAT_Details[[#This Row],[Delivery Bp Customer Code]],Table6[],2,0)</f>
        <v>DX01-L5</v>
      </c>
    </row>
    <row r="14253" spans="1:16" x14ac:dyDescent="0.25">
      <c r="A14253" s="289" t="s">
        <v>272</v>
      </c>
      <c r="B14253">
        <v>2</v>
      </c>
      <c r="C14253">
        <v>957</v>
      </c>
      <c r="D14253">
        <v>0.8</v>
      </c>
      <c r="E14253" s="289" t="s">
        <v>31760</v>
      </c>
      <c r="F14253">
        <v>5017835526</v>
      </c>
      <c r="G14253" s="276">
        <v>45966</v>
      </c>
      <c r="H14253">
        <v>20251029836506</v>
      </c>
      <c r="I14253">
        <v>1.1519999999999999</v>
      </c>
      <c r="J14253" s="289" t="s">
        <v>350</v>
      </c>
      <c r="K14253" s="289" t="s">
        <v>31761</v>
      </c>
      <c r="L14253" s="289" t="s">
        <v>275</v>
      </c>
      <c r="M14253" s="289" t="s">
        <v>31926</v>
      </c>
      <c r="N14253" s="289" t="s">
        <v>1054</v>
      </c>
      <c r="O14253" s="289" t="s">
        <v>277</v>
      </c>
      <c r="P14253" s="289" t="str">
        <f>VLOOKUP(CAT_Details[[#This Row],[Delivery Bp Customer Code]],Table6[],2,0)</f>
        <v>U2-L5</v>
      </c>
    </row>
    <row r="14254" spans="1:16" x14ac:dyDescent="0.25">
      <c r="A14254" s="289" t="s">
        <v>272</v>
      </c>
      <c r="B14254">
        <v>30</v>
      </c>
      <c r="C14254">
        <v>2610</v>
      </c>
      <c r="D14254">
        <v>12</v>
      </c>
      <c r="E14254" s="289" t="s">
        <v>31766</v>
      </c>
      <c r="F14254">
        <v>5017836382</v>
      </c>
      <c r="G14254" s="276">
        <v>45966</v>
      </c>
      <c r="H14254">
        <v>20251028835659</v>
      </c>
      <c r="I14254">
        <v>21.6</v>
      </c>
      <c r="J14254" s="289" t="s">
        <v>350</v>
      </c>
      <c r="K14254" s="289" t="s">
        <v>31767</v>
      </c>
      <c r="L14254" s="289" t="s">
        <v>275</v>
      </c>
      <c r="M14254" s="289" t="s">
        <v>31930</v>
      </c>
      <c r="N14254" s="289" t="s">
        <v>846</v>
      </c>
      <c r="O14254" s="289" t="s">
        <v>277</v>
      </c>
      <c r="P14254" s="289" t="str">
        <f>VLOOKUP(CAT_Details[[#This Row],[Delivery Bp Customer Code]],Table6[],2,0)</f>
        <v>U2-L5</v>
      </c>
    </row>
    <row r="14255" spans="1:16" x14ac:dyDescent="0.25">
      <c r="A14255" s="289" t="s">
        <v>272</v>
      </c>
      <c r="B14255">
        <v>9</v>
      </c>
      <c r="C14255">
        <v>903.71</v>
      </c>
      <c r="D14255">
        <v>3.6</v>
      </c>
      <c r="E14255" s="289" t="s">
        <v>31904</v>
      </c>
      <c r="F14255">
        <v>5017867740</v>
      </c>
      <c r="G14255" s="276">
        <v>45966</v>
      </c>
      <c r="H14255">
        <v>20251031838789</v>
      </c>
      <c r="I14255">
        <v>15.552</v>
      </c>
      <c r="J14255" s="289" t="s">
        <v>273</v>
      </c>
      <c r="K14255" s="289" t="s">
        <v>31905</v>
      </c>
      <c r="L14255" s="289" t="s">
        <v>275</v>
      </c>
      <c r="M14255" s="289" t="s">
        <v>31931</v>
      </c>
      <c r="N14255" s="289" t="s">
        <v>9613</v>
      </c>
      <c r="O14255" s="289" t="s">
        <v>277</v>
      </c>
      <c r="P14255" s="289" t="str">
        <f>VLOOKUP(CAT_Details[[#This Row],[Delivery Bp Customer Code]],Table6[],2,0)</f>
        <v>U2-L5</v>
      </c>
    </row>
    <row r="14256" spans="1:16" x14ac:dyDescent="0.25">
      <c r="A14256" s="289" t="s">
        <v>278</v>
      </c>
      <c r="B14256">
        <v>4</v>
      </c>
      <c r="C14256">
        <v>1954</v>
      </c>
      <c r="D14256">
        <v>1.83</v>
      </c>
      <c r="E14256" s="289" t="s">
        <v>31160</v>
      </c>
      <c r="F14256">
        <v>5017803911</v>
      </c>
      <c r="G14256" s="276">
        <v>45967</v>
      </c>
      <c r="H14256">
        <v>20251023832835</v>
      </c>
      <c r="I14256">
        <v>3.9</v>
      </c>
      <c r="J14256" s="289" t="s">
        <v>294</v>
      </c>
      <c r="K14256" s="289" t="s">
        <v>31161</v>
      </c>
      <c r="L14256" s="289" t="s">
        <v>275</v>
      </c>
      <c r="M14256" s="289" t="s">
        <v>31803</v>
      </c>
      <c r="N14256" s="289" t="s">
        <v>2328</v>
      </c>
      <c r="O14256" s="289" t="s">
        <v>498</v>
      </c>
      <c r="P14256" s="289" t="str">
        <f>VLOOKUP(CAT_Details[[#This Row],[Delivery Bp Customer Code]],Table6[],2,0)</f>
        <v>DK-BM01</v>
      </c>
    </row>
    <row r="14257" spans="1:16" x14ac:dyDescent="0.25">
      <c r="A14257" s="289" t="s">
        <v>278</v>
      </c>
      <c r="B14257">
        <v>10</v>
      </c>
      <c r="C14257">
        <v>8660</v>
      </c>
      <c r="D14257">
        <v>2</v>
      </c>
      <c r="E14257" s="289" t="s">
        <v>31553</v>
      </c>
      <c r="F14257">
        <v>5017836444</v>
      </c>
      <c r="G14257" s="276">
        <v>45967</v>
      </c>
      <c r="H14257">
        <v>20251028835609</v>
      </c>
      <c r="I14257">
        <v>4.8</v>
      </c>
      <c r="J14257" s="289" t="s">
        <v>324</v>
      </c>
      <c r="K14257" s="289" t="s">
        <v>31554</v>
      </c>
      <c r="L14257" s="289" t="s">
        <v>275</v>
      </c>
      <c r="M14257" s="289" t="s">
        <v>31918</v>
      </c>
      <c r="N14257" s="289" t="s">
        <v>1067</v>
      </c>
      <c r="O14257" s="289" t="s">
        <v>498</v>
      </c>
      <c r="P14257" s="289" t="str">
        <f>VLOOKUP(CAT_Details[[#This Row],[Delivery Bp Customer Code]],Table6[],2,0)</f>
        <v>DK-BM01</v>
      </c>
    </row>
    <row r="14258" spans="1:16" x14ac:dyDescent="0.25">
      <c r="A14258" s="289" t="s">
        <v>278</v>
      </c>
      <c r="B14258">
        <v>2</v>
      </c>
      <c r="C14258">
        <v>208</v>
      </c>
      <c r="D14258">
        <v>0.8</v>
      </c>
      <c r="E14258" s="289" t="s">
        <v>31561</v>
      </c>
      <c r="F14258">
        <v>5017850568</v>
      </c>
      <c r="G14258" s="276">
        <v>45967</v>
      </c>
      <c r="H14258">
        <v>20251028836227</v>
      </c>
      <c r="I14258">
        <v>0.96</v>
      </c>
      <c r="J14258" s="289" t="s">
        <v>280</v>
      </c>
      <c r="K14258" s="289" t="s">
        <v>31562</v>
      </c>
      <c r="L14258" s="289" t="s">
        <v>275</v>
      </c>
      <c r="M14258" s="289" t="s">
        <v>31918</v>
      </c>
      <c r="N14258" s="289" t="s">
        <v>283</v>
      </c>
      <c r="O14258" s="289" t="s">
        <v>498</v>
      </c>
      <c r="P14258" s="289" t="str">
        <f>VLOOKUP(CAT_Details[[#This Row],[Delivery Bp Customer Code]],Table6[],2,0)</f>
        <v>DK-BM01</v>
      </c>
    </row>
    <row r="14259" spans="1:16" x14ac:dyDescent="0.25">
      <c r="A14259" s="289" t="s">
        <v>278</v>
      </c>
      <c r="B14259">
        <v>30</v>
      </c>
      <c r="C14259">
        <v>13500</v>
      </c>
      <c r="D14259">
        <v>12</v>
      </c>
      <c r="E14259" s="289" t="s">
        <v>31810</v>
      </c>
      <c r="F14259">
        <v>5017867971</v>
      </c>
      <c r="G14259" s="276">
        <v>45967</v>
      </c>
      <c r="H14259">
        <v>20251023832773</v>
      </c>
      <c r="I14259">
        <v>27.36</v>
      </c>
      <c r="J14259" s="289" t="s">
        <v>280</v>
      </c>
      <c r="K14259" s="289" t="s">
        <v>31811</v>
      </c>
      <c r="L14259" s="289" t="s">
        <v>275</v>
      </c>
      <c r="M14259" s="289" t="s">
        <v>31918</v>
      </c>
      <c r="N14259" s="289" t="s">
        <v>1402</v>
      </c>
      <c r="O14259" s="289" t="s">
        <v>498</v>
      </c>
      <c r="P14259" s="289" t="str">
        <f>VLOOKUP(CAT_Details[[#This Row],[Delivery Bp Customer Code]],Table6[],2,0)</f>
        <v>DK-BM01</v>
      </c>
    </row>
    <row r="14260" spans="1:16" x14ac:dyDescent="0.25">
      <c r="A14260" s="289" t="s">
        <v>278</v>
      </c>
      <c r="B14260">
        <v>1</v>
      </c>
      <c r="C14260">
        <v>500</v>
      </c>
      <c r="D14260">
        <v>0.4</v>
      </c>
      <c r="E14260" s="289" t="s">
        <v>31924</v>
      </c>
      <c r="F14260">
        <v>5017883202</v>
      </c>
      <c r="G14260" s="276">
        <v>45967</v>
      </c>
      <c r="H14260">
        <v>20251103839902</v>
      </c>
      <c r="I14260">
        <v>0.52800000000000002</v>
      </c>
      <c r="J14260" s="289" t="s">
        <v>273</v>
      </c>
      <c r="K14260" s="289" t="s">
        <v>31925</v>
      </c>
      <c r="L14260" s="289" t="s">
        <v>275</v>
      </c>
      <c r="M14260" s="289"/>
      <c r="N14260" s="289" t="s">
        <v>31396</v>
      </c>
      <c r="O14260" s="289" t="s">
        <v>498</v>
      </c>
      <c r="P14260" s="289" t="str">
        <f>VLOOKUP(CAT_Details[[#This Row],[Delivery Bp Customer Code]],Table6[],2,0)</f>
        <v>DK-BM01</v>
      </c>
    </row>
    <row r="14261" spans="1:16" x14ac:dyDescent="0.25">
      <c r="A14261" s="289" t="s">
        <v>75</v>
      </c>
      <c r="B14261">
        <v>18</v>
      </c>
      <c r="C14261">
        <v>2646</v>
      </c>
      <c r="D14261">
        <v>7.2</v>
      </c>
      <c r="E14261" s="289" t="s">
        <v>31578</v>
      </c>
      <c r="F14261">
        <v>5017835289</v>
      </c>
      <c r="G14261" s="276">
        <v>45967</v>
      </c>
      <c r="H14261">
        <v>20251028835635</v>
      </c>
      <c r="I14261">
        <v>19.661000000000001</v>
      </c>
      <c r="J14261" s="289" t="s">
        <v>280</v>
      </c>
      <c r="K14261" s="289" t="s">
        <v>31579</v>
      </c>
      <c r="L14261" s="289" t="s">
        <v>275</v>
      </c>
      <c r="M14261" s="289" t="s">
        <v>31580</v>
      </c>
      <c r="N14261" s="289" t="s">
        <v>5845</v>
      </c>
      <c r="O14261" s="289" t="s">
        <v>5281</v>
      </c>
      <c r="P14261" s="289" t="str">
        <f>VLOOKUP(CAT_Details[[#This Row],[Delivery Bp Customer Code]],Table6[],2,0)</f>
        <v>DK-LW08</v>
      </c>
    </row>
    <row r="14262" spans="1:16" x14ac:dyDescent="0.25">
      <c r="A14262" s="289" t="s">
        <v>75</v>
      </c>
      <c r="B14262">
        <v>1</v>
      </c>
      <c r="C14262">
        <v>1.5</v>
      </c>
      <c r="D14262">
        <v>0.04</v>
      </c>
      <c r="E14262" s="289" t="s">
        <v>31585</v>
      </c>
      <c r="F14262">
        <v>5017835711</v>
      </c>
      <c r="G14262" s="276">
        <v>45967</v>
      </c>
      <c r="H14262">
        <v>20251028836135</v>
      </c>
      <c r="I14262">
        <v>2.4E-2</v>
      </c>
      <c r="J14262" s="289" t="s">
        <v>324</v>
      </c>
      <c r="K14262" s="289" t="s">
        <v>31586</v>
      </c>
      <c r="L14262" s="289" t="s">
        <v>275</v>
      </c>
      <c r="M14262" s="289" t="s">
        <v>31918</v>
      </c>
      <c r="N14262" s="289" t="s">
        <v>13813</v>
      </c>
      <c r="O14262" s="289" t="s">
        <v>5281</v>
      </c>
      <c r="P14262" s="289" t="str">
        <f>VLOOKUP(CAT_Details[[#This Row],[Delivery Bp Customer Code]],Table6[],2,0)</f>
        <v>DK-LW08</v>
      </c>
    </row>
    <row r="14263" spans="1:16" x14ac:dyDescent="0.25">
      <c r="A14263" s="289" t="s">
        <v>75</v>
      </c>
      <c r="B14263">
        <v>1</v>
      </c>
      <c r="C14263">
        <v>3</v>
      </c>
      <c r="D14263">
        <v>0.04</v>
      </c>
      <c r="E14263" s="289" t="s">
        <v>31594</v>
      </c>
      <c r="F14263">
        <v>5017836430</v>
      </c>
      <c r="G14263" s="276">
        <v>45967</v>
      </c>
      <c r="H14263">
        <v>20251027834683</v>
      </c>
      <c r="I14263">
        <v>1.7999999999999999E-2</v>
      </c>
      <c r="J14263" s="289" t="s">
        <v>324</v>
      </c>
      <c r="K14263" s="289" t="s">
        <v>31595</v>
      </c>
      <c r="L14263" s="289" t="s">
        <v>275</v>
      </c>
      <c r="M14263" s="289" t="s">
        <v>31918</v>
      </c>
      <c r="N14263" s="289" t="s">
        <v>562</v>
      </c>
      <c r="O14263" s="289" t="s">
        <v>2173</v>
      </c>
      <c r="P14263" s="289" t="str">
        <f>VLOOKUP(CAT_Details[[#This Row],[Delivery Bp Customer Code]],Table6[],2,0)</f>
        <v>OYL1</v>
      </c>
    </row>
    <row r="14264" spans="1:16" x14ac:dyDescent="0.25">
      <c r="A14264" s="289" t="s">
        <v>75</v>
      </c>
      <c r="B14264">
        <v>2</v>
      </c>
      <c r="C14264">
        <v>590</v>
      </c>
      <c r="D14264">
        <v>0.6</v>
      </c>
      <c r="E14264" s="289" t="s">
        <v>31596</v>
      </c>
      <c r="F14264">
        <v>5017836442</v>
      </c>
      <c r="G14264" s="276">
        <v>45967</v>
      </c>
      <c r="H14264">
        <v>20251028835969</v>
      </c>
      <c r="I14264">
        <v>1.2</v>
      </c>
      <c r="J14264" s="289" t="s">
        <v>324</v>
      </c>
      <c r="K14264" s="289" t="s">
        <v>31597</v>
      </c>
      <c r="L14264" s="289" t="s">
        <v>275</v>
      </c>
      <c r="M14264" s="289" t="s">
        <v>31918</v>
      </c>
      <c r="N14264" s="289" t="s">
        <v>2727</v>
      </c>
      <c r="O14264" s="289" t="s">
        <v>2173</v>
      </c>
      <c r="P14264" s="289" t="str">
        <f>VLOOKUP(CAT_Details[[#This Row],[Delivery Bp Customer Code]],Table6[],2,0)</f>
        <v>OYL1</v>
      </c>
    </row>
    <row r="14265" spans="1:16" x14ac:dyDescent="0.25">
      <c r="A14265" s="289" t="s">
        <v>75</v>
      </c>
      <c r="B14265">
        <v>1</v>
      </c>
      <c r="C14265">
        <v>100</v>
      </c>
      <c r="D14265">
        <v>0.2</v>
      </c>
      <c r="E14265" s="289" t="s">
        <v>31598</v>
      </c>
      <c r="F14265">
        <v>5017850356</v>
      </c>
      <c r="G14265" s="276">
        <v>45967</v>
      </c>
      <c r="H14265">
        <v>20251029837277</v>
      </c>
      <c r="I14265">
        <v>0.14399999999999999</v>
      </c>
      <c r="J14265" s="289" t="s">
        <v>280</v>
      </c>
      <c r="K14265" s="289" t="s">
        <v>31599</v>
      </c>
      <c r="L14265" s="289" t="s">
        <v>275</v>
      </c>
      <c r="M14265" s="289" t="s">
        <v>31918</v>
      </c>
      <c r="N14265" s="289" t="s">
        <v>2813</v>
      </c>
      <c r="O14265" s="289" t="s">
        <v>2173</v>
      </c>
      <c r="P14265" s="289" t="str">
        <f>VLOOKUP(CAT_Details[[#This Row],[Delivery Bp Customer Code]],Table6[],2,0)</f>
        <v>OYL1</v>
      </c>
    </row>
    <row r="14266" spans="1:16" x14ac:dyDescent="0.25">
      <c r="A14266" s="289" t="s">
        <v>75</v>
      </c>
      <c r="B14266">
        <v>1</v>
      </c>
      <c r="C14266">
        <v>141</v>
      </c>
      <c r="D14266">
        <v>0.2</v>
      </c>
      <c r="E14266" s="289" t="s">
        <v>31600</v>
      </c>
      <c r="F14266">
        <v>5017850437</v>
      </c>
      <c r="G14266" s="276">
        <v>45967</v>
      </c>
      <c r="H14266">
        <v>20251030837984</v>
      </c>
      <c r="I14266">
        <v>0.28799999999999998</v>
      </c>
      <c r="J14266" s="289" t="s">
        <v>324</v>
      </c>
      <c r="K14266" s="289" t="s">
        <v>31601</v>
      </c>
      <c r="L14266" s="289" t="s">
        <v>275</v>
      </c>
      <c r="M14266" s="289" t="s">
        <v>31918</v>
      </c>
      <c r="N14266" s="289" t="s">
        <v>15858</v>
      </c>
      <c r="O14266" s="289" t="s">
        <v>2173</v>
      </c>
      <c r="P14266" s="289" t="str">
        <f>VLOOKUP(CAT_Details[[#This Row],[Delivery Bp Customer Code]],Table6[],2,0)</f>
        <v>OYL1</v>
      </c>
    </row>
    <row r="14267" spans="1:16" x14ac:dyDescent="0.25">
      <c r="A14267" s="289" t="s">
        <v>75</v>
      </c>
      <c r="B14267">
        <v>1</v>
      </c>
      <c r="C14267">
        <v>41</v>
      </c>
      <c r="D14267">
        <v>0.15</v>
      </c>
      <c r="E14267" s="289" t="s">
        <v>31604</v>
      </c>
      <c r="F14267">
        <v>5017850598</v>
      </c>
      <c r="G14267" s="276">
        <v>45967</v>
      </c>
      <c r="H14267">
        <v>20251028836075</v>
      </c>
      <c r="I14267">
        <v>0.21</v>
      </c>
      <c r="J14267" s="289" t="s">
        <v>350</v>
      </c>
      <c r="K14267" s="289" t="s">
        <v>31605</v>
      </c>
      <c r="L14267" s="289" t="s">
        <v>275</v>
      </c>
      <c r="M14267" s="289" t="s">
        <v>31930</v>
      </c>
      <c r="N14267" s="289" t="s">
        <v>5415</v>
      </c>
      <c r="O14267" s="289" t="s">
        <v>2173</v>
      </c>
      <c r="P14267" s="289" t="str">
        <f>VLOOKUP(CAT_Details[[#This Row],[Delivery Bp Customer Code]],Table6[],2,0)</f>
        <v>OYL1</v>
      </c>
    </row>
    <row r="14268" spans="1:16" x14ac:dyDescent="0.25">
      <c r="A14268" s="289" t="s">
        <v>75</v>
      </c>
      <c r="B14268">
        <v>1</v>
      </c>
      <c r="C14268">
        <v>33</v>
      </c>
      <c r="D14268">
        <v>0.2</v>
      </c>
      <c r="E14268" s="289" t="s">
        <v>31606</v>
      </c>
      <c r="F14268">
        <v>5017850607</v>
      </c>
      <c r="G14268" s="276">
        <v>45967</v>
      </c>
      <c r="H14268">
        <v>20251027834590</v>
      </c>
      <c r="I14268">
        <v>0.24</v>
      </c>
      <c r="J14268" s="289" t="s">
        <v>280</v>
      </c>
      <c r="K14268" s="289" t="s">
        <v>31607</v>
      </c>
      <c r="L14268" s="289" t="s">
        <v>275</v>
      </c>
      <c r="M14268" s="289" t="s">
        <v>31918</v>
      </c>
      <c r="N14268" s="289" t="s">
        <v>2921</v>
      </c>
      <c r="O14268" s="289" t="s">
        <v>2173</v>
      </c>
      <c r="P14268" s="289" t="str">
        <f>VLOOKUP(CAT_Details[[#This Row],[Delivery Bp Customer Code]],Table6[],2,0)</f>
        <v>OYL1</v>
      </c>
    </row>
    <row r="14269" spans="1:16" x14ac:dyDescent="0.25">
      <c r="A14269" s="289" t="s">
        <v>75</v>
      </c>
      <c r="B14269">
        <v>1</v>
      </c>
      <c r="C14269">
        <v>5</v>
      </c>
      <c r="D14269">
        <v>0.06</v>
      </c>
      <c r="E14269" s="289" t="s">
        <v>31608</v>
      </c>
      <c r="F14269">
        <v>5017850752</v>
      </c>
      <c r="G14269" s="276">
        <v>45967</v>
      </c>
      <c r="H14269">
        <v>20251030837493</v>
      </c>
      <c r="I14269">
        <v>3.5999999999999997E-2</v>
      </c>
      <c r="J14269" s="289" t="s">
        <v>350</v>
      </c>
      <c r="K14269" s="289" t="s">
        <v>31609</v>
      </c>
      <c r="L14269" s="289" t="s">
        <v>275</v>
      </c>
      <c r="M14269" s="289" t="s">
        <v>31926</v>
      </c>
      <c r="N14269" s="289" t="s">
        <v>482</v>
      </c>
      <c r="O14269" s="289" t="s">
        <v>2173</v>
      </c>
      <c r="P14269" s="289" t="str">
        <f>VLOOKUP(CAT_Details[[#This Row],[Delivery Bp Customer Code]],Table6[],2,0)</f>
        <v>OYL1</v>
      </c>
    </row>
    <row r="14270" spans="1:16" x14ac:dyDescent="0.25">
      <c r="A14270" s="289" t="s">
        <v>75</v>
      </c>
      <c r="B14270">
        <v>10</v>
      </c>
      <c r="C14270">
        <v>5452.13</v>
      </c>
      <c r="D14270">
        <v>4</v>
      </c>
      <c r="E14270" s="289" t="s">
        <v>31938</v>
      </c>
      <c r="F14270">
        <v>5017882894</v>
      </c>
      <c r="G14270" s="276">
        <v>45967</v>
      </c>
      <c r="H14270">
        <v>20251103840024</v>
      </c>
      <c r="I14270">
        <v>9.6</v>
      </c>
      <c r="J14270" s="289" t="s">
        <v>273</v>
      </c>
      <c r="K14270" s="289" t="s">
        <v>31939</v>
      </c>
      <c r="L14270" s="289" t="s">
        <v>275</v>
      </c>
      <c r="M14270" s="289"/>
      <c r="N14270" s="289" t="s">
        <v>22182</v>
      </c>
      <c r="O14270" s="289" t="s">
        <v>2173</v>
      </c>
      <c r="P14270" s="289" t="str">
        <f>VLOOKUP(CAT_Details[[#This Row],[Delivery Bp Customer Code]],Table6[],2,0)</f>
        <v>OYL1</v>
      </c>
    </row>
    <row r="14271" spans="1:16" x14ac:dyDescent="0.25">
      <c r="A14271" s="289" t="s">
        <v>75</v>
      </c>
      <c r="B14271">
        <v>4</v>
      </c>
      <c r="C14271">
        <v>84.5</v>
      </c>
      <c r="D14271">
        <v>0.48</v>
      </c>
      <c r="E14271" s="289" t="s">
        <v>31942</v>
      </c>
      <c r="F14271">
        <v>5017883033</v>
      </c>
      <c r="G14271" s="276">
        <v>45967</v>
      </c>
      <c r="H14271">
        <v>20251029836624</v>
      </c>
      <c r="I14271">
        <v>0.55000000000000004</v>
      </c>
      <c r="J14271" s="289" t="s">
        <v>273</v>
      </c>
      <c r="K14271" s="289" t="s">
        <v>31943</v>
      </c>
      <c r="L14271" s="289" t="s">
        <v>275</v>
      </c>
      <c r="M14271" s="289"/>
      <c r="N14271" s="289" t="s">
        <v>31944</v>
      </c>
      <c r="O14271" s="289" t="s">
        <v>2173</v>
      </c>
      <c r="P14271" s="289" t="str">
        <f>VLOOKUP(CAT_Details[[#This Row],[Delivery Bp Customer Code]],Table6[],2,0)</f>
        <v>OYL1</v>
      </c>
    </row>
    <row r="14272" spans="1:16" x14ac:dyDescent="0.25">
      <c r="A14272" s="289" t="s">
        <v>75</v>
      </c>
      <c r="B14272">
        <v>3</v>
      </c>
      <c r="C14272">
        <v>961.7</v>
      </c>
      <c r="D14272">
        <v>1.2</v>
      </c>
      <c r="E14272" s="289" t="s">
        <v>31945</v>
      </c>
      <c r="F14272">
        <v>5017883053</v>
      </c>
      <c r="G14272" s="276">
        <v>45967</v>
      </c>
      <c r="H14272">
        <v>20251103839615</v>
      </c>
      <c r="I14272">
        <v>2.88</v>
      </c>
      <c r="J14272" s="289" t="s">
        <v>273</v>
      </c>
      <c r="K14272" s="289" t="s">
        <v>31946</v>
      </c>
      <c r="L14272" s="289" t="s">
        <v>275</v>
      </c>
      <c r="M14272" s="289"/>
      <c r="N14272" s="289" t="s">
        <v>2434</v>
      </c>
      <c r="O14272" s="289" t="s">
        <v>2173</v>
      </c>
      <c r="P14272" s="289" t="str">
        <f>VLOOKUP(CAT_Details[[#This Row],[Delivery Bp Customer Code]],Table6[],2,0)</f>
        <v>OYL1</v>
      </c>
    </row>
    <row r="14273" spans="1:16" x14ac:dyDescent="0.25">
      <c r="A14273" s="289" t="s">
        <v>75</v>
      </c>
      <c r="B14273">
        <v>1</v>
      </c>
      <c r="C14273">
        <v>152</v>
      </c>
      <c r="D14273">
        <v>0.4</v>
      </c>
      <c r="E14273" s="289" t="s">
        <v>31924</v>
      </c>
      <c r="F14273">
        <v>5017883203</v>
      </c>
      <c r="G14273" s="276">
        <v>45967</v>
      </c>
      <c r="H14273">
        <v>20251103839864</v>
      </c>
      <c r="I14273">
        <v>0.52800000000000002</v>
      </c>
      <c r="J14273" s="289" t="s">
        <v>273</v>
      </c>
      <c r="K14273" s="289" t="s">
        <v>31947</v>
      </c>
      <c r="L14273" s="289" t="s">
        <v>275</v>
      </c>
      <c r="M14273" s="289"/>
      <c r="N14273" s="289" t="s">
        <v>31396</v>
      </c>
      <c r="O14273" s="289" t="s">
        <v>2173</v>
      </c>
      <c r="P14273" s="289" t="str">
        <f>VLOOKUP(CAT_Details[[#This Row],[Delivery Bp Customer Code]],Table6[],2,0)</f>
        <v>OYL1</v>
      </c>
    </row>
    <row r="14274" spans="1:16" x14ac:dyDescent="0.25">
      <c r="A14274" s="289" t="s">
        <v>17052</v>
      </c>
      <c r="B14274">
        <v>1</v>
      </c>
      <c r="C14274">
        <v>63</v>
      </c>
      <c r="D14274">
        <v>0.2</v>
      </c>
      <c r="E14274" s="289" t="s">
        <v>31219</v>
      </c>
      <c r="F14274">
        <v>5017787717</v>
      </c>
      <c r="G14274" s="276">
        <v>45967</v>
      </c>
      <c r="H14274">
        <v>20251024833821</v>
      </c>
      <c r="I14274">
        <v>0.26900000000000002</v>
      </c>
      <c r="J14274" s="289" t="s">
        <v>764</v>
      </c>
      <c r="K14274" s="289" t="s">
        <v>31220</v>
      </c>
      <c r="L14274" s="289" t="s">
        <v>280</v>
      </c>
      <c r="M14274" s="289" t="s">
        <v>31948</v>
      </c>
      <c r="N14274" s="289" t="s">
        <v>766</v>
      </c>
      <c r="O14274" s="289" t="s">
        <v>18284</v>
      </c>
      <c r="P14274" s="289">
        <f>VLOOKUP(CAT_Details[[#This Row],[Delivery Bp Customer Code]],Table6[],2,0)</f>
        <v>3705</v>
      </c>
    </row>
    <row r="14275" spans="1:16" x14ac:dyDescent="0.25">
      <c r="A14275" s="289" t="s">
        <v>17052</v>
      </c>
      <c r="B14275">
        <v>2</v>
      </c>
      <c r="C14275">
        <v>410</v>
      </c>
      <c r="D14275">
        <v>1</v>
      </c>
      <c r="E14275" s="289" t="s">
        <v>31233</v>
      </c>
      <c r="F14275">
        <v>5017788078</v>
      </c>
      <c r="G14275" s="276">
        <v>45967</v>
      </c>
      <c r="H14275">
        <v>20251024834020</v>
      </c>
      <c r="I14275">
        <v>3.12</v>
      </c>
      <c r="J14275" s="289" t="s">
        <v>1435</v>
      </c>
      <c r="K14275" s="289" t="s">
        <v>31234</v>
      </c>
      <c r="L14275" s="289" t="s">
        <v>280</v>
      </c>
      <c r="M14275" s="289" t="s">
        <v>31948</v>
      </c>
      <c r="N14275" s="289" t="s">
        <v>1438</v>
      </c>
      <c r="O14275" s="289" t="s">
        <v>18284</v>
      </c>
      <c r="P14275" s="289">
        <f>VLOOKUP(CAT_Details[[#This Row],[Delivery Bp Customer Code]],Table6[],2,0)</f>
        <v>3705</v>
      </c>
    </row>
    <row r="14276" spans="1:16" x14ac:dyDescent="0.25">
      <c r="A14276" s="289" t="s">
        <v>17052</v>
      </c>
      <c r="B14276">
        <v>2</v>
      </c>
      <c r="C14276">
        <v>320</v>
      </c>
      <c r="D14276">
        <v>0.8</v>
      </c>
      <c r="E14276" s="289" t="s">
        <v>31622</v>
      </c>
      <c r="F14276">
        <v>5017836243</v>
      </c>
      <c r="G14276" s="276">
        <v>45967</v>
      </c>
      <c r="H14276">
        <v>20251029836887</v>
      </c>
      <c r="I14276">
        <v>2.88</v>
      </c>
      <c r="J14276" s="289" t="s">
        <v>345</v>
      </c>
      <c r="K14276" s="289" t="s">
        <v>31623</v>
      </c>
      <c r="L14276" s="289" t="s">
        <v>280</v>
      </c>
      <c r="M14276" s="289" t="s">
        <v>31949</v>
      </c>
      <c r="N14276" s="289" t="s">
        <v>512</v>
      </c>
      <c r="O14276" s="289" t="s">
        <v>18284</v>
      </c>
      <c r="P14276" s="289">
        <f>VLOOKUP(CAT_Details[[#This Row],[Delivery Bp Customer Code]],Table6[],2,0)</f>
        <v>3705</v>
      </c>
    </row>
    <row r="14277" spans="1:16" x14ac:dyDescent="0.25">
      <c r="A14277" s="289" t="s">
        <v>17052</v>
      </c>
      <c r="B14277">
        <v>1</v>
      </c>
      <c r="C14277">
        <v>133</v>
      </c>
      <c r="D14277">
        <v>0.32</v>
      </c>
      <c r="E14277" s="289" t="s">
        <v>31624</v>
      </c>
      <c r="F14277">
        <v>5017850353</v>
      </c>
      <c r="G14277" s="276">
        <v>45967</v>
      </c>
      <c r="H14277">
        <v>20251028835895</v>
      </c>
      <c r="I14277">
        <v>0.34399999999999997</v>
      </c>
      <c r="J14277" s="289" t="s">
        <v>275</v>
      </c>
      <c r="K14277" s="289" t="s">
        <v>31625</v>
      </c>
      <c r="L14277" s="289" t="s">
        <v>280</v>
      </c>
      <c r="M14277" s="289" t="s">
        <v>31918</v>
      </c>
      <c r="N14277" s="289" t="s">
        <v>19840</v>
      </c>
      <c r="O14277" s="289" t="s">
        <v>18284</v>
      </c>
      <c r="P14277" s="289">
        <f>VLOOKUP(CAT_Details[[#This Row],[Delivery Bp Customer Code]],Table6[],2,0)</f>
        <v>3705</v>
      </c>
    </row>
    <row r="14278" spans="1:16" x14ac:dyDescent="0.25">
      <c r="A14278" s="289" t="s">
        <v>17052</v>
      </c>
      <c r="B14278">
        <v>1</v>
      </c>
      <c r="C14278">
        <v>2</v>
      </c>
      <c r="D14278">
        <v>0.03</v>
      </c>
      <c r="E14278" s="289" t="s">
        <v>31626</v>
      </c>
      <c r="F14278">
        <v>5017850390</v>
      </c>
      <c r="G14278" s="276">
        <v>45967</v>
      </c>
      <c r="H14278">
        <v>20251029836637</v>
      </c>
      <c r="I14278">
        <v>1.0999999999999999E-2</v>
      </c>
      <c r="J14278" s="289" t="s">
        <v>275</v>
      </c>
      <c r="K14278" s="289" t="s">
        <v>31627</v>
      </c>
      <c r="L14278" s="289" t="s">
        <v>280</v>
      </c>
      <c r="M14278" s="289" t="s">
        <v>31918</v>
      </c>
      <c r="N14278" s="289" t="s">
        <v>18880</v>
      </c>
      <c r="O14278" s="289" t="s">
        <v>18284</v>
      </c>
      <c r="P14278" s="289">
        <f>VLOOKUP(CAT_Details[[#This Row],[Delivery Bp Customer Code]],Table6[],2,0)</f>
        <v>3705</v>
      </c>
    </row>
    <row r="14279" spans="1:16" x14ac:dyDescent="0.25">
      <c r="A14279" s="289" t="s">
        <v>3771</v>
      </c>
      <c r="B14279">
        <v>20</v>
      </c>
      <c r="C14279">
        <v>8600</v>
      </c>
      <c r="D14279">
        <v>8.4</v>
      </c>
      <c r="E14279" s="289" t="s">
        <v>31633</v>
      </c>
      <c r="F14279">
        <v>5017850392</v>
      </c>
      <c r="G14279" s="276">
        <v>45967</v>
      </c>
      <c r="H14279">
        <v>20251028835417</v>
      </c>
      <c r="I14279">
        <v>8.6690000000000005</v>
      </c>
      <c r="J14279" s="289" t="s">
        <v>350</v>
      </c>
      <c r="K14279" s="289" t="s">
        <v>31634</v>
      </c>
      <c r="L14279" s="289" t="s">
        <v>275</v>
      </c>
      <c r="M14279" s="289" t="s">
        <v>31918</v>
      </c>
      <c r="N14279" s="289" t="s">
        <v>16110</v>
      </c>
      <c r="O14279" s="289" t="s">
        <v>3775</v>
      </c>
      <c r="P14279" s="289">
        <f>VLOOKUP(CAT_Details[[#This Row],[Delivery Bp Customer Code]],Table6[],2,0)</f>
        <v>3401</v>
      </c>
    </row>
    <row r="14280" spans="1:16" x14ac:dyDescent="0.25">
      <c r="A14280" s="289" t="s">
        <v>3329</v>
      </c>
      <c r="B14280">
        <v>20</v>
      </c>
      <c r="C14280">
        <v>3580</v>
      </c>
      <c r="D14280">
        <v>6.63</v>
      </c>
      <c r="E14280" s="289" t="s">
        <v>31263</v>
      </c>
      <c r="F14280">
        <v>5017787681</v>
      </c>
      <c r="G14280" s="276">
        <v>45967</v>
      </c>
      <c r="H14280">
        <v>20251020829692</v>
      </c>
      <c r="I14280">
        <v>12.411</v>
      </c>
      <c r="J14280" s="289" t="s">
        <v>287</v>
      </c>
      <c r="K14280" s="289" t="s">
        <v>31264</v>
      </c>
      <c r="L14280" s="289" t="s">
        <v>275</v>
      </c>
      <c r="M14280" s="289" t="s">
        <v>31860</v>
      </c>
      <c r="N14280" s="289" t="s">
        <v>4413</v>
      </c>
      <c r="O14280" s="289" t="s">
        <v>3332</v>
      </c>
      <c r="P14280" s="289">
        <f>VLOOKUP(CAT_Details[[#This Row],[Delivery Bp Customer Code]],Table6[],2,0)</f>
        <v>3402</v>
      </c>
    </row>
    <row r="14281" spans="1:16" x14ac:dyDescent="0.25">
      <c r="A14281" s="289" t="s">
        <v>3329</v>
      </c>
      <c r="B14281">
        <v>8</v>
      </c>
      <c r="C14281">
        <v>2331</v>
      </c>
      <c r="D14281">
        <v>2.8</v>
      </c>
      <c r="E14281" s="289" t="s">
        <v>31277</v>
      </c>
      <c r="F14281">
        <v>5017802498</v>
      </c>
      <c r="G14281" s="276">
        <v>45967</v>
      </c>
      <c r="H14281">
        <v>20251027834657</v>
      </c>
      <c r="I14281">
        <v>6.72</v>
      </c>
      <c r="J14281" s="289" t="s">
        <v>317</v>
      </c>
      <c r="K14281" s="289" t="s">
        <v>31278</v>
      </c>
      <c r="L14281" s="289" t="s">
        <v>275</v>
      </c>
      <c r="M14281" s="289" t="s">
        <v>31801</v>
      </c>
      <c r="N14281" s="289" t="s">
        <v>3966</v>
      </c>
      <c r="O14281" s="289" t="s">
        <v>3332</v>
      </c>
      <c r="P14281" s="289">
        <f>VLOOKUP(CAT_Details[[#This Row],[Delivery Bp Customer Code]],Table6[],2,0)</f>
        <v>3402</v>
      </c>
    </row>
    <row r="14282" spans="1:16" x14ac:dyDescent="0.25">
      <c r="A14282" s="289" t="s">
        <v>3329</v>
      </c>
      <c r="B14282">
        <v>7</v>
      </c>
      <c r="C14282">
        <v>533</v>
      </c>
      <c r="D14282">
        <v>2.2799999999999998</v>
      </c>
      <c r="E14282" s="289" t="s">
        <v>31279</v>
      </c>
      <c r="F14282">
        <v>5017802510</v>
      </c>
      <c r="G14282" s="276">
        <v>45967</v>
      </c>
      <c r="H14282">
        <v>20251023832531</v>
      </c>
      <c r="I14282">
        <v>3.2090000000000001</v>
      </c>
      <c r="J14282" s="289" t="s">
        <v>317</v>
      </c>
      <c r="K14282" s="289" t="s">
        <v>31280</v>
      </c>
      <c r="L14282" s="289" t="s">
        <v>275</v>
      </c>
      <c r="M14282" s="289" t="s">
        <v>31801</v>
      </c>
      <c r="N14282" s="289" t="s">
        <v>4189</v>
      </c>
      <c r="O14282" s="289" t="s">
        <v>3332</v>
      </c>
      <c r="P14282" s="289">
        <f>VLOOKUP(CAT_Details[[#This Row],[Delivery Bp Customer Code]],Table6[],2,0)</f>
        <v>3402</v>
      </c>
    </row>
    <row r="14283" spans="1:16" x14ac:dyDescent="0.25">
      <c r="A14283" s="289" t="s">
        <v>3329</v>
      </c>
      <c r="B14283">
        <v>25</v>
      </c>
      <c r="C14283">
        <v>1300</v>
      </c>
      <c r="D14283">
        <v>17.3</v>
      </c>
      <c r="E14283" s="289" t="s">
        <v>31653</v>
      </c>
      <c r="F14283">
        <v>5017836396</v>
      </c>
      <c r="G14283" s="276">
        <v>45967</v>
      </c>
      <c r="H14283">
        <v>20251028835976</v>
      </c>
      <c r="I14283">
        <v>38.448</v>
      </c>
      <c r="J14283" s="289" t="s">
        <v>324</v>
      </c>
      <c r="K14283" s="289" t="s">
        <v>31654</v>
      </c>
      <c r="L14283" s="289" t="s">
        <v>275</v>
      </c>
      <c r="M14283" s="289" t="s">
        <v>31964</v>
      </c>
      <c r="N14283" s="289" t="s">
        <v>4100</v>
      </c>
      <c r="O14283" s="289" t="s">
        <v>3332</v>
      </c>
      <c r="P14283" s="289">
        <f>VLOOKUP(CAT_Details[[#This Row],[Delivery Bp Customer Code]],Table6[],2,0)</f>
        <v>3402</v>
      </c>
    </row>
    <row r="14284" spans="1:16" x14ac:dyDescent="0.25">
      <c r="A14284" s="289" t="s">
        <v>3329</v>
      </c>
      <c r="B14284">
        <v>2</v>
      </c>
      <c r="C14284">
        <v>374</v>
      </c>
      <c r="D14284">
        <v>0.8</v>
      </c>
      <c r="E14284" s="289" t="s">
        <v>31655</v>
      </c>
      <c r="F14284">
        <v>5017850313</v>
      </c>
      <c r="G14284" s="276">
        <v>45967</v>
      </c>
      <c r="H14284">
        <v>20251029836720</v>
      </c>
      <c r="I14284">
        <v>1.248</v>
      </c>
      <c r="J14284" s="289" t="s">
        <v>350</v>
      </c>
      <c r="K14284" s="289" t="s">
        <v>31656</v>
      </c>
      <c r="L14284" s="289" t="s">
        <v>275</v>
      </c>
      <c r="M14284" s="289" t="s">
        <v>31930</v>
      </c>
      <c r="N14284" s="289" t="s">
        <v>31657</v>
      </c>
      <c r="O14284" s="289" t="s">
        <v>3332</v>
      </c>
      <c r="P14284" s="289">
        <f>VLOOKUP(CAT_Details[[#This Row],[Delivery Bp Customer Code]],Table6[],2,0)</f>
        <v>3402</v>
      </c>
    </row>
    <row r="14285" spans="1:16" x14ac:dyDescent="0.25">
      <c r="A14285" s="289" t="s">
        <v>3329</v>
      </c>
      <c r="B14285">
        <v>1</v>
      </c>
      <c r="C14285">
        <v>65</v>
      </c>
      <c r="D14285">
        <v>0.2</v>
      </c>
      <c r="E14285" s="289" t="s">
        <v>31658</v>
      </c>
      <c r="F14285">
        <v>5017850333</v>
      </c>
      <c r="G14285" s="276">
        <v>45967</v>
      </c>
      <c r="H14285">
        <v>20251028835449</v>
      </c>
      <c r="I14285">
        <v>0.17799999999999999</v>
      </c>
      <c r="J14285" s="289" t="s">
        <v>350</v>
      </c>
      <c r="K14285" s="289" t="s">
        <v>31659</v>
      </c>
      <c r="L14285" s="289" t="s">
        <v>275</v>
      </c>
      <c r="M14285" s="289" t="s">
        <v>31918</v>
      </c>
      <c r="N14285" s="289" t="s">
        <v>540</v>
      </c>
      <c r="O14285" s="289" t="s">
        <v>3332</v>
      </c>
      <c r="P14285" s="289">
        <f>VLOOKUP(CAT_Details[[#This Row],[Delivery Bp Customer Code]],Table6[],2,0)</f>
        <v>3402</v>
      </c>
    </row>
    <row r="14286" spans="1:16" x14ac:dyDescent="0.25">
      <c r="A14286" s="289" t="s">
        <v>3329</v>
      </c>
      <c r="B14286">
        <v>1</v>
      </c>
      <c r="C14286">
        <v>120</v>
      </c>
      <c r="D14286">
        <v>0.4</v>
      </c>
      <c r="E14286" s="289" t="s">
        <v>31660</v>
      </c>
      <c r="F14286">
        <v>5017850381</v>
      </c>
      <c r="G14286" s="276">
        <v>45967</v>
      </c>
      <c r="H14286">
        <v>20251030838363</v>
      </c>
      <c r="I14286">
        <v>0.57599999999999996</v>
      </c>
      <c r="J14286" s="289" t="s">
        <v>350</v>
      </c>
      <c r="K14286" s="289" t="s">
        <v>31661</v>
      </c>
      <c r="L14286" s="289" t="s">
        <v>275</v>
      </c>
      <c r="M14286" s="289" t="s">
        <v>31918</v>
      </c>
      <c r="N14286" s="289" t="s">
        <v>3804</v>
      </c>
      <c r="O14286" s="289" t="s">
        <v>3332</v>
      </c>
      <c r="P14286" s="289">
        <f>VLOOKUP(CAT_Details[[#This Row],[Delivery Bp Customer Code]],Table6[],2,0)</f>
        <v>3402</v>
      </c>
    </row>
    <row r="14287" spans="1:16" x14ac:dyDescent="0.25">
      <c r="A14287" s="289" t="s">
        <v>3329</v>
      </c>
      <c r="B14287">
        <v>1</v>
      </c>
      <c r="C14287">
        <v>50</v>
      </c>
      <c r="D14287">
        <v>0.2</v>
      </c>
      <c r="E14287" s="289" t="s">
        <v>31662</v>
      </c>
      <c r="F14287">
        <v>5017850384</v>
      </c>
      <c r="G14287" s="276">
        <v>45967</v>
      </c>
      <c r="H14287">
        <v>20251028835448</v>
      </c>
      <c r="I14287">
        <v>0.26400000000000001</v>
      </c>
      <c r="J14287" s="289" t="s">
        <v>350</v>
      </c>
      <c r="K14287" s="289" t="s">
        <v>31663</v>
      </c>
      <c r="L14287" s="289" t="s">
        <v>275</v>
      </c>
      <c r="M14287" s="289" t="s">
        <v>31918</v>
      </c>
      <c r="N14287" s="289" t="s">
        <v>540</v>
      </c>
      <c r="O14287" s="289" t="s">
        <v>3332</v>
      </c>
      <c r="P14287" s="289">
        <f>VLOOKUP(CAT_Details[[#This Row],[Delivery Bp Customer Code]],Table6[],2,0)</f>
        <v>3402</v>
      </c>
    </row>
    <row r="14288" spans="1:16" x14ac:dyDescent="0.25">
      <c r="A14288" s="289" t="s">
        <v>3329</v>
      </c>
      <c r="B14288">
        <v>15</v>
      </c>
      <c r="C14288">
        <v>6006</v>
      </c>
      <c r="D14288">
        <v>6</v>
      </c>
      <c r="E14288" s="289" t="s">
        <v>31666</v>
      </c>
      <c r="F14288">
        <v>5017850540</v>
      </c>
      <c r="G14288" s="276">
        <v>45967</v>
      </c>
      <c r="H14288">
        <v>20251030837904</v>
      </c>
      <c r="I14288">
        <v>10.887</v>
      </c>
      <c r="J14288" s="289" t="s">
        <v>350</v>
      </c>
      <c r="K14288" s="289" t="s">
        <v>31667</v>
      </c>
      <c r="L14288" s="289" t="s">
        <v>275</v>
      </c>
      <c r="M14288" s="289" t="s">
        <v>31918</v>
      </c>
      <c r="N14288" s="289" t="s">
        <v>4421</v>
      </c>
      <c r="O14288" s="289" t="s">
        <v>3332</v>
      </c>
      <c r="P14288" s="289">
        <f>VLOOKUP(CAT_Details[[#This Row],[Delivery Bp Customer Code]],Table6[],2,0)</f>
        <v>3402</v>
      </c>
    </row>
    <row r="14289" spans="1:16" x14ac:dyDescent="0.25">
      <c r="A14289" s="289" t="s">
        <v>3329</v>
      </c>
      <c r="B14289">
        <v>1</v>
      </c>
      <c r="C14289">
        <v>22</v>
      </c>
      <c r="D14289">
        <v>0.2</v>
      </c>
      <c r="E14289" s="289" t="s">
        <v>31604</v>
      </c>
      <c r="F14289">
        <v>5017850599</v>
      </c>
      <c r="G14289" s="276">
        <v>45967</v>
      </c>
      <c r="H14289">
        <v>20251027834980</v>
      </c>
      <c r="I14289">
        <v>0.33600000000000002</v>
      </c>
      <c r="J14289" s="289" t="s">
        <v>350</v>
      </c>
      <c r="K14289" s="289" t="s">
        <v>31668</v>
      </c>
      <c r="L14289" s="289" t="s">
        <v>275</v>
      </c>
      <c r="M14289" s="289" t="s">
        <v>31930</v>
      </c>
      <c r="N14289" s="289" t="s">
        <v>5415</v>
      </c>
      <c r="O14289" s="289" t="s">
        <v>3332</v>
      </c>
      <c r="P14289" s="289">
        <f>VLOOKUP(CAT_Details[[#This Row],[Delivery Bp Customer Code]],Table6[],2,0)</f>
        <v>3402</v>
      </c>
    </row>
    <row r="14290" spans="1:16" x14ac:dyDescent="0.25">
      <c r="A14290" s="289" t="s">
        <v>3329</v>
      </c>
      <c r="B14290">
        <v>4</v>
      </c>
      <c r="C14290">
        <v>690</v>
      </c>
      <c r="D14290">
        <v>1.37</v>
      </c>
      <c r="E14290" s="289" t="s">
        <v>31604</v>
      </c>
      <c r="F14290">
        <v>5017850600</v>
      </c>
      <c r="G14290" s="276">
        <v>45967</v>
      </c>
      <c r="H14290">
        <v>20251027834639</v>
      </c>
      <c r="I14290">
        <v>4.056</v>
      </c>
      <c r="J14290" s="289" t="s">
        <v>350</v>
      </c>
      <c r="K14290" s="289" t="s">
        <v>31669</v>
      </c>
      <c r="L14290" s="289" t="s">
        <v>275</v>
      </c>
      <c r="M14290" s="289" t="s">
        <v>31930</v>
      </c>
      <c r="N14290" s="289" t="s">
        <v>5415</v>
      </c>
      <c r="O14290" s="289" t="s">
        <v>3332</v>
      </c>
      <c r="P14290" s="289">
        <f>VLOOKUP(CAT_Details[[#This Row],[Delivery Bp Customer Code]],Table6[],2,0)</f>
        <v>3402</v>
      </c>
    </row>
    <row r="14291" spans="1:16" x14ac:dyDescent="0.25">
      <c r="A14291" s="289" t="s">
        <v>3329</v>
      </c>
      <c r="B14291">
        <v>8</v>
      </c>
      <c r="C14291">
        <v>841.98</v>
      </c>
      <c r="D14291">
        <v>3.05</v>
      </c>
      <c r="E14291" s="289" t="s">
        <v>31670</v>
      </c>
      <c r="F14291">
        <v>5017850655</v>
      </c>
      <c r="G14291" s="276">
        <v>45967</v>
      </c>
      <c r="H14291">
        <v>20251027834471</v>
      </c>
      <c r="I14291">
        <v>6.9619999999999997</v>
      </c>
      <c r="J14291" s="289" t="s">
        <v>350</v>
      </c>
      <c r="K14291" s="289" t="s">
        <v>31671</v>
      </c>
      <c r="L14291" s="289" t="s">
        <v>275</v>
      </c>
      <c r="M14291" s="289" t="s">
        <v>31930</v>
      </c>
      <c r="N14291" s="289" t="s">
        <v>15910</v>
      </c>
      <c r="O14291" s="289" t="s">
        <v>3332</v>
      </c>
      <c r="P14291" s="289">
        <f>VLOOKUP(CAT_Details[[#This Row],[Delivery Bp Customer Code]],Table6[],2,0)</f>
        <v>3402</v>
      </c>
    </row>
    <row r="14292" spans="1:16" x14ac:dyDescent="0.25">
      <c r="A14292" s="289" t="s">
        <v>3329</v>
      </c>
      <c r="B14292">
        <v>2</v>
      </c>
      <c r="C14292">
        <v>420</v>
      </c>
      <c r="D14292">
        <v>0.4</v>
      </c>
      <c r="E14292" s="289" t="s">
        <v>31673</v>
      </c>
      <c r="F14292">
        <v>5017850772</v>
      </c>
      <c r="G14292" s="276">
        <v>45967</v>
      </c>
      <c r="H14292">
        <v>20251029836504</v>
      </c>
      <c r="I14292">
        <v>0.72</v>
      </c>
      <c r="J14292" s="289" t="s">
        <v>350</v>
      </c>
      <c r="K14292" s="289" t="s">
        <v>31674</v>
      </c>
      <c r="L14292" s="289" t="s">
        <v>275</v>
      </c>
      <c r="M14292" s="289" t="s">
        <v>31918</v>
      </c>
      <c r="N14292" s="289" t="s">
        <v>544</v>
      </c>
      <c r="O14292" s="289" t="s">
        <v>3332</v>
      </c>
      <c r="P14292" s="289">
        <f>VLOOKUP(CAT_Details[[#This Row],[Delivery Bp Customer Code]],Table6[],2,0)</f>
        <v>3402</v>
      </c>
    </row>
    <row r="14293" spans="1:16" x14ac:dyDescent="0.25">
      <c r="A14293" s="289" t="s">
        <v>3329</v>
      </c>
      <c r="B14293">
        <v>1</v>
      </c>
      <c r="C14293">
        <v>121</v>
      </c>
      <c r="D14293">
        <v>0.4</v>
      </c>
      <c r="E14293" s="289" t="s">
        <v>31675</v>
      </c>
      <c r="F14293">
        <v>5017850829</v>
      </c>
      <c r="G14293" s="276">
        <v>45967</v>
      </c>
      <c r="H14293">
        <v>20251029836754</v>
      </c>
      <c r="I14293">
        <v>0.48</v>
      </c>
      <c r="J14293" s="289" t="s">
        <v>280</v>
      </c>
      <c r="K14293" s="289" t="s">
        <v>31676</v>
      </c>
      <c r="L14293" s="289" t="s">
        <v>275</v>
      </c>
      <c r="M14293" s="289" t="s">
        <v>31918</v>
      </c>
      <c r="N14293" s="289" t="s">
        <v>619</v>
      </c>
      <c r="O14293" s="289" t="s">
        <v>3332</v>
      </c>
      <c r="P14293" s="289">
        <f>VLOOKUP(CAT_Details[[#This Row],[Delivery Bp Customer Code]],Table6[],2,0)</f>
        <v>3402</v>
      </c>
    </row>
    <row r="14294" spans="1:16" x14ac:dyDescent="0.25">
      <c r="A14294" s="289" t="s">
        <v>3329</v>
      </c>
      <c r="B14294">
        <v>5</v>
      </c>
      <c r="C14294">
        <v>1050</v>
      </c>
      <c r="D14294">
        <v>2</v>
      </c>
      <c r="E14294" s="289" t="s">
        <v>31675</v>
      </c>
      <c r="F14294">
        <v>5017850830</v>
      </c>
      <c r="G14294" s="276">
        <v>45967</v>
      </c>
      <c r="H14294">
        <v>20251022832071</v>
      </c>
      <c r="I14294">
        <v>4.8</v>
      </c>
      <c r="J14294" s="289" t="s">
        <v>280</v>
      </c>
      <c r="K14294" s="289" t="s">
        <v>31677</v>
      </c>
      <c r="L14294" s="289" t="s">
        <v>275</v>
      </c>
      <c r="M14294" s="289" t="s">
        <v>31918</v>
      </c>
      <c r="N14294" s="289" t="s">
        <v>619</v>
      </c>
      <c r="O14294" s="289" t="s">
        <v>3332</v>
      </c>
      <c r="P14294" s="289">
        <f>VLOOKUP(CAT_Details[[#This Row],[Delivery Bp Customer Code]],Table6[],2,0)</f>
        <v>3402</v>
      </c>
    </row>
    <row r="14295" spans="1:16" x14ac:dyDescent="0.25">
      <c r="A14295" s="289" t="s">
        <v>3329</v>
      </c>
      <c r="B14295">
        <v>1</v>
      </c>
      <c r="C14295">
        <v>16</v>
      </c>
      <c r="D14295">
        <v>0.08</v>
      </c>
      <c r="E14295" s="289" t="s">
        <v>31874</v>
      </c>
      <c r="F14295">
        <v>5017867916</v>
      </c>
      <c r="G14295" s="276">
        <v>45967</v>
      </c>
      <c r="H14295">
        <v>20251030837558</v>
      </c>
      <c r="I14295">
        <v>5.0999999999999997E-2</v>
      </c>
      <c r="J14295" s="289" t="s">
        <v>302</v>
      </c>
      <c r="K14295" s="289" t="s">
        <v>31875</v>
      </c>
      <c r="L14295" s="289" t="s">
        <v>275</v>
      </c>
      <c r="M14295" s="289" t="s">
        <v>31918</v>
      </c>
      <c r="N14295" s="289" t="s">
        <v>15493</v>
      </c>
      <c r="O14295" s="289" t="s">
        <v>3332</v>
      </c>
      <c r="P14295" s="289">
        <f>VLOOKUP(CAT_Details[[#This Row],[Delivery Bp Customer Code]],Table6[],2,0)</f>
        <v>3402</v>
      </c>
    </row>
    <row r="14296" spans="1:16" x14ac:dyDescent="0.25">
      <c r="A14296" s="289" t="s">
        <v>76</v>
      </c>
      <c r="B14296">
        <v>17</v>
      </c>
      <c r="C14296">
        <v>1396</v>
      </c>
      <c r="D14296">
        <v>3.66</v>
      </c>
      <c r="E14296" s="289" t="s">
        <v>31293</v>
      </c>
      <c r="F14296">
        <v>5017787874</v>
      </c>
      <c r="G14296" s="276">
        <v>45967</v>
      </c>
      <c r="H14296">
        <v>20251022831462</v>
      </c>
      <c r="I14296">
        <v>3.7040000000000002</v>
      </c>
      <c r="J14296" s="289" t="s">
        <v>401</v>
      </c>
      <c r="K14296" s="289" t="s">
        <v>31294</v>
      </c>
      <c r="L14296" s="289" t="s">
        <v>275</v>
      </c>
      <c r="M14296" s="289" t="s">
        <v>31678</v>
      </c>
      <c r="N14296" s="289" t="s">
        <v>1028</v>
      </c>
      <c r="O14296" s="289" t="s">
        <v>16049</v>
      </c>
      <c r="P14296" s="289" t="str">
        <f>VLOOKUP(CAT_Details[[#This Row],[Delivery Bp Customer Code]],Table6[],2,0)</f>
        <v>MZ02</v>
      </c>
    </row>
    <row r="14297" spans="1:16" x14ac:dyDescent="0.25">
      <c r="A14297" s="289" t="s">
        <v>76</v>
      </c>
      <c r="B14297">
        <v>2</v>
      </c>
      <c r="C14297">
        <v>30</v>
      </c>
      <c r="D14297">
        <v>0.17</v>
      </c>
      <c r="E14297" s="289" t="s">
        <v>31470</v>
      </c>
      <c r="F14297">
        <v>5017820641</v>
      </c>
      <c r="G14297" s="276">
        <v>45967</v>
      </c>
      <c r="H14297">
        <v>20251028835580</v>
      </c>
      <c r="I14297">
        <v>9.0999999999999998E-2</v>
      </c>
      <c r="J14297" s="289" t="s">
        <v>294</v>
      </c>
      <c r="K14297" s="289" t="s">
        <v>31471</v>
      </c>
      <c r="L14297" s="289" t="s">
        <v>275</v>
      </c>
      <c r="M14297" s="289" t="s">
        <v>31929</v>
      </c>
      <c r="N14297" s="289" t="s">
        <v>1413</v>
      </c>
      <c r="O14297" s="289" t="s">
        <v>16049</v>
      </c>
      <c r="P14297" s="289" t="str">
        <f>VLOOKUP(CAT_Details[[#This Row],[Delivery Bp Customer Code]],Table6[],2,0)</f>
        <v>MZ02</v>
      </c>
    </row>
    <row r="14298" spans="1:16" x14ac:dyDescent="0.25">
      <c r="A14298" s="289" t="s">
        <v>74</v>
      </c>
      <c r="B14298">
        <v>6</v>
      </c>
      <c r="C14298">
        <v>2434</v>
      </c>
      <c r="D14298">
        <v>2.4</v>
      </c>
      <c r="E14298" s="289" t="s">
        <v>31314</v>
      </c>
      <c r="F14298">
        <v>5017787636</v>
      </c>
      <c r="G14298" s="276">
        <v>45967</v>
      </c>
      <c r="H14298">
        <v>20251022831480</v>
      </c>
      <c r="I14298">
        <v>5.76</v>
      </c>
      <c r="J14298" s="289" t="s">
        <v>401</v>
      </c>
      <c r="K14298" s="289" t="s">
        <v>31315</v>
      </c>
      <c r="L14298" s="289" t="s">
        <v>275</v>
      </c>
      <c r="M14298" s="289" t="s">
        <v>31987</v>
      </c>
      <c r="N14298" s="289" t="s">
        <v>17729</v>
      </c>
      <c r="O14298" s="289" t="s">
        <v>22256</v>
      </c>
      <c r="P14298" s="289" t="str">
        <f>VLOOKUP(CAT_Details[[#This Row],[Delivery Bp Customer Code]],Table6[],2,0)</f>
        <v>DX01-L5</v>
      </c>
    </row>
    <row r="14299" spans="1:16" x14ac:dyDescent="0.25">
      <c r="A14299" s="289" t="s">
        <v>74</v>
      </c>
      <c r="B14299">
        <v>15</v>
      </c>
      <c r="C14299">
        <v>6376.05</v>
      </c>
      <c r="D14299">
        <v>6</v>
      </c>
      <c r="E14299" s="289" t="s">
        <v>31320</v>
      </c>
      <c r="F14299">
        <v>5017788110</v>
      </c>
      <c r="G14299" s="276">
        <v>45967</v>
      </c>
      <c r="H14299">
        <v>20251024833633</v>
      </c>
      <c r="I14299">
        <v>18.72</v>
      </c>
      <c r="J14299" s="289" t="s">
        <v>383</v>
      </c>
      <c r="K14299" s="289" t="s">
        <v>31321</v>
      </c>
      <c r="L14299" s="289" t="s">
        <v>275</v>
      </c>
      <c r="M14299" s="289" t="s">
        <v>31988</v>
      </c>
      <c r="N14299" s="289" t="s">
        <v>667</v>
      </c>
      <c r="O14299" s="289" t="s">
        <v>22256</v>
      </c>
      <c r="P14299" s="289" t="str">
        <f>VLOOKUP(CAT_Details[[#This Row],[Delivery Bp Customer Code]],Table6[],2,0)</f>
        <v>DX01-L5</v>
      </c>
    </row>
    <row r="14300" spans="1:16" x14ac:dyDescent="0.25">
      <c r="A14300" s="289" t="s">
        <v>74</v>
      </c>
      <c r="B14300">
        <v>2</v>
      </c>
      <c r="C14300">
        <v>847</v>
      </c>
      <c r="D14300">
        <v>0.8</v>
      </c>
      <c r="E14300" s="289" t="s">
        <v>31320</v>
      </c>
      <c r="F14300">
        <v>5017788112</v>
      </c>
      <c r="G14300" s="276">
        <v>45967</v>
      </c>
      <c r="H14300">
        <v>20251024833634</v>
      </c>
      <c r="I14300">
        <v>2.496</v>
      </c>
      <c r="J14300" s="289" t="s">
        <v>383</v>
      </c>
      <c r="K14300" s="289" t="s">
        <v>31322</v>
      </c>
      <c r="L14300" s="289" t="s">
        <v>275</v>
      </c>
      <c r="M14300" s="289" t="s">
        <v>31988</v>
      </c>
      <c r="N14300" s="289" t="s">
        <v>667</v>
      </c>
      <c r="O14300" s="289" t="s">
        <v>22256</v>
      </c>
      <c r="P14300" s="289" t="str">
        <f>VLOOKUP(CAT_Details[[#This Row],[Delivery Bp Customer Code]],Table6[],2,0)</f>
        <v>DX01-L5</v>
      </c>
    </row>
    <row r="14301" spans="1:16" x14ac:dyDescent="0.25">
      <c r="A14301" s="289" t="s">
        <v>74</v>
      </c>
      <c r="B14301">
        <v>7</v>
      </c>
      <c r="C14301">
        <v>1196</v>
      </c>
      <c r="D14301">
        <v>2.8</v>
      </c>
      <c r="E14301" s="289" t="s">
        <v>31326</v>
      </c>
      <c r="F14301">
        <v>5017788175</v>
      </c>
      <c r="G14301" s="276">
        <v>45967</v>
      </c>
      <c r="H14301">
        <v>20251024833868</v>
      </c>
      <c r="I14301">
        <v>5.4909999999999997</v>
      </c>
      <c r="J14301" s="289" t="s">
        <v>287</v>
      </c>
      <c r="K14301" s="289" t="s">
        <v>31327</v>
      </c>
      <c r="L14301" s="289" t="s">
        <v>275</v>
      </c>
      <c r="M14301" s="289" t="s">
        <v>31884</v>
      </c>
      <c r="N14301" s="289" t="s">
        <v>814</v>
      </c>
      <c r="O14301" s="289" t="s">
        <v>22256</v>
      </c>
      <c r="P14301" s="289" t="str">
        <f>VLOOKUP(CAT_Details[[#This Row],[Delivery Bp Customer Code]],Table6[],2,0)</f>
        <v>DX01-L5</v>
      </c>
    </row>
    <row r="14302" spans="1:16" x14ac:dyDescent="0.25">
      <c r="A14302" s="289" t="s">
        <v>74</v>
      </c>
      <c r="B14302">
        <v>1</v>
      </c>
      <c r="C14302">
        <v>180</v>
      </c>
      <c r="D14302">
        <v>0.4</v>
      </c>
      <c r="E14302" s="289" t="s">
        <v>31326</v>
      </c>
      <c r="F14302">
        <v>5017788177</v>
      </c>
      <c r="G14302" s="276">
        <v>45967</v>
      </c>
      <c r="H14302">
        <v>20251024833873</v>
      </c>
      <c r="I14302">
        <v>0.76800000000000002</v>
      </c>
      <c r="J14302" s="289" t="s">
        <v>287</v>
      </c>
      <c r="K14302" s="289" t="s">
        <v>31328</v>
      </c>
      <c r="L14302" s="289" t="s">
        <v>275</v>
      </c>
      <c r="M14302" s="289" t="s">
        <v>31884</v>
      </c>
      <c r="N14302" s="289" t="s">
        <v>814</v>
      </c>
      <c r="O14302" s="289" t="s">
        <v>22256</v>
      </c>
      <c r="P14302" s="289" t="str">
        <f>VLOOKUP(CAT_Details[[#This Row],[Delivery Bp Customer Code]],Table6[],2,0)</f>
        <v>DX01-L5</v>
      </c>
    </row>
    <row r="14303" spans="1:16" x14ac:dyDescent="0.25">
      <c r="A14303" s="289" t="s">
        <v>74</v>
      </c>
      <c r="B14303">
        <v>1</v>
      </c>
      <c r="C14303">
        <v>67</v>
      </c>
      <c r="D14303">
        <v>0.4</v>
      </c>
      <c r="E14303" s="289" t="s">
        <v>31481</v>
      </c>
      <c r="F14303">
        <v>5017819436</v>
      </c>
      <c r="G14303" s="276">
        <v>45967</v>
      </c>
      <c r="H14303">
        <v>20251028835768</v>
      </c>
      <c r="I14303">
        <v>0.67200000000000004</v>
      </c>
      <c r="J14303" s="289" t="s">
        <v>345</v>
      </c>
      <c r="K14303" s="289" t="s">
        <v>31482</v>
      </c>
      <c r="L14303" s="289" t="s">
        <v>275</v>
      </c>
      <c r="M14303" s="289" t="s">
        <v>31949</v>
      </c>
      <c r="N14303" s="289" t="s">
        <v>371</v>
      </c>
      <c r="O14303" s="289" t="s">
        <v>22256</v>
      </c>
      <c r="P14303" s="289" t="str">
        <f>VLOOKUP(CAT_Details[[#This Row],[Delivery Bp Customer Code]],Table6[],2,0)</f>
        <v>DX01-L5</v>
      </c>
    </row>
    <row r="14304" spans="1:16" x14ac:dyDescent="0.25">
      <c r="A14304" s="289" t="s">
        <v>74</v>
      </c>
      <c r="B14304">
        <v>1</v>
      </c>
      <c r="C14304">
        <v>12</v>
      </c>
      <c r="D14304">
        <v>0.04</v>
      </c>
      <c r="E14304" s="289" t="s">
        <v>31481</v>
      </c>
      <c r="F14304">
        <v>5017819437</v>
      </c>
      <c r="G14304" s="276">
        <v>45967</v>
      </c>
      <c r="H14304">
        <v>20251028835727</v>
      </c>
      <c r="I14304">
        <v>1.7999999999999999E-2</v>
      </c>
      <c r="J14304" s="289" t="s">
        <v>345</v>
      </c>
      <c r="K14304" s="289" t="s">
        <v>31483</v>
      </c>
      <c r="L14304" s="289" t="s">
        <v>275</v>
      </c>
      <c r="M14304" s="289" t="s">
        <v>31949</v>
      </c>
      <c r="N14304" s="289" t="s">
        <v>371</v>
      </c>
      <c r="O14304" s="289" t="s">
        <v>22256</v>
      </c>
      <c r="P14304" s="289" t="str">
        <f>VLOOKUP(CAT_Details[[#This Row],[Delivery Bp Customer Code]],Table6[],2,0)</f>
        <v>DX01-L5</v>
      </c>
    </row>
    <row r="14305" spans="1:16" x14ac:dyDescent="0.25">
      <c r="A14305" s="289" t="s">
        <v>74</v>
      </c>
      <c r="B14305">
        <v>1</v>
      </c>
      <c r="C14305">
        <v>7.5</v>
      </c>
      <c r="D14305">
        <v>0.05</v>
      </c>
      <c r="E14305" s="289" t="s">
        <v>31481</v>
      </c>
      <c r="F14305">
        <v>5017819439</v>
      </c>
      <c r="G14305" s="276">
        <v>45967</v>
      </c>
      <c r="H14305">
        <v>20251028835750</v>
      </c>
      <c r="I14305">
        <v>2.4E-2</v>
      </c>
      <c r="J14305" s="289" t="s">
        <v>345</v>
      </c>
      <c r="K14305" s="289" t="s">
        <v>31484</v>
      </c>
      <c r="L14305" s="289" t="s">
        <v>275</v>
      </c>
      <c r="M14305" s="289" t="s">
        <v>31949</v>
      </c>
      <c r="N14305" s="289" t="s">
        <v>371</v>
      </c>
      <c r="O14305" s="289" t="s">
        <v>22256</v>
      </c>
      <c r="P14305" s="289" t="str">
        <f>VLOOKUP(CAT_Details[[#This Row],[Delivery Bp Customer Code]],Table6[],2,0)</f>
        <v>DX01-L5</v>
      </c>
    </row>
    <row r="14306" spans="1:16" x14ac:dyDescent="0.25">
      <c r="A14306" s="289" t="s">
        <v>74</v>
      </c>
      <c r="B14306">
        <v>1</v>
      </c>
      <c r="C14306">
        <v>86</v>
      </c>
      <c r="D14306">
        <v>0.4</v>
      </c>
      <c r="E14306" s="289" t="s">
        <v>31481</v>
      </c>
      <c r="F14306">
        <v>5017819440</v>
      </c>
      <c r="G14306" s="276">
        <v>45967</v>
      </c>
      <c r="H14306">
        <v>20251028835798</v>
      </c>
      <c r="I14306">
        <v>0.67200000000000004</v>
      </c>
      <c r="J14306" s="289" t="s">
        <v>345</v>
      </c>
      <c r="K14306" s="289" t="s">
        <v>31485</v>
      </c>
      <c r="L14306" s="289" t="s">
        <v>275</v>
      </c>
      <c r="M14306" s="289" t="s">
        <v>31949</v>
      </c>
      <c r="N14306" s="289" t="s">
        <v>371</v>
      </c>
      <c r="O14306" s="289" t="s">
        <v>22256</v>
      </c>
      <c r="P14306" s="289" t="str">
        <f>VLOOKUP(CAT_Details[[#This Row],[Delivery Bp Customer Code]],Table6[],2,0)</f>
        <v>DX01-L5</v>
      </c>
    </row>
    <row r="14307" spans="1:16" x14ac:dyDescent="0.25">
      <c r="A14307" s="289" t="s">
        <v>74</v>
      </c>
      <c r="B14307">
        <v>40</v>
      </c>
      <c r="C14307">
        <v>16800</v>
      </c>
      <c r="D14307">
        <v>13.6</v>
      </c>
      <c r="E14307" s="289" t="s">
        <v>31502</v>
      </c>
      <c r="F14307">
        <v>5017820821</v>
      </c>
      <c r="G14307" s="276">
        <v>45967</v>
      </c>
      <c r="H14307">
        <v>20251023833188</v>
      </c>
      <c r="I14307">
        <v>38.4</v>
      </c>
      <c r="J14307" s="289" t="s">
        <v>383</v>
      </c>
      <c r="K14307" s="289" t="s">
        <v>31503</v>
      </c>
      <c r="L14307" s="289" t="s">
        <v>275</v>
      </c>
      <c r="M14307" s="289" t="s">
        <v>31988</v>
      </c>
      <c r="N14307" s="289" t="s">
        <v>386</v>
      </c>
      <c r="O14307" s="289" t="s">
        <v>22256</v>
      </c>
      <c r="P14307" s="289" t="str">
        <f>VLOOKUP(CAT_Details[[#This Row],[Delivery Bp Customer Code]],Table6[],2,0)</f>
        <v>DX01-L5</v>
      </c>
    </row>
    <row r="14308" spans="1:16" x14ac:dyDescent="0.25">
      <c r="A14308" s="289" t="s">
        <v>74</v>
      </c>
      <c r="B14308">
        <v>12</v>
      </c>
      <c r="C14308">
        <v>2388</v>
      </c>
      <c r="D14308">
        <v>5.85</v>
      </c>
      <c r="E14308" s="289" t="s">
        <v>31706</v>
      </c>
      <c r="F14308">
        <v>5017835143</v>
      </c>
      <c r="G14308" s="276">
        <v>45967</v>
      </c>
      <c r="H14308">
        <v>20251029836652</v>
      </c>
      <c r="I14308">
        <v>12.635999999999999</v>
      </c>
      <c r="J14308" s="289" t="s">
        <v>345</v>
      </c>
      <c r="K14308" s="289" t="s">
        <v>31707</v>
      </c>
      <c r="L14308" s="289" t="s">
        <v>275</v>
      </c>
      <c r="M14308" s="289" t="s">
        <v>31887</v>
      </c>
      <c r="N14308" s="289" t="s">
        <v>415</v>
      </c>
      <c r="O14308" s="289" t="s">
        <v>22256</v>
      </c>
      <c r="P14308" s="289" t="str">
        <f>VLOOKUP(CAT_Details[[#This Row],[Delivery Bp Customer Code]],Table6[],2,0)</f>
        <v>DX01-L5</v>
      </c>
    </row>
    <row r="14309" spans="1:16" x14ac:dyDescent="0.25">
      <c r="A14309" s="289" t="s">
        <v>74</v>
      </c>
      <c r="B14309">
        <v>15</v>
      </c>
      <c r="C14309">
        <v>2693</v>
      </c>
      <c r="D14309">
        <v>6</v>
      </c>
      <c r="E14309" s="289" t="s">
        <v>31722</v>
      </c>
      <c r="F14309">
        <v>5017835729</v>
      </c>
      <c r="G14309" s="276">
        <v>45967</v>
      </c>
      <c r="H14309">
        <v>20251027835050</v>
      </c>
      <c r="I14309">
        <v>9.7919999999999998</v>
      </c>
      <c r="J14309" s="289" t="s">
        <v>345</v>
      </c>
      <c r="K14309" s="289" t="s">
        <v>31723</v>
      </c>
      <c r="L14309" s="289" t="s">
        <v>275</v>
      </c>
      <c r="M14309" s="289" t="s">
        <v>31887</v>
      </c>
      <c r="N14309" s="289" t="s">
        <v>348</v>
      </c>
      <c r="O14309" s="289" t="s">
        <v>22256</v>
      </c>
      <c r="P14309" s="289" t="str">
        <f>VLOOKUP(CAT_Details[[#This Row],[Delivery Bp Customer Code]],Table6[],2,0)</f>
        <v>DX01-L5</v>
      </c>
    </row>
    <row r="14310" spans="1:16" x14ac:dyDescent="0.25">
      <c r="A14310" s="289" t="s">
        <v>74</v>
      </c>
      <c r="B14310">
        <v>15</v>
      </c>
      <c r="C14310">
        <v>1500</v>
      </c>
      <c r="D14310">
        <v>6</v>
      </c>
      <c r="E14310" s="289" t="s">
        <v>31622</v>
      </c>
      <c r="F14310">
        <v>5017836242</v>
      </c>
      <c r="G14310" s="276">
        <v>45967</v>
      </c>
      <c r="H14310">
        <v>20251024834073</v>
      </c>
      <c r="I14310">
        <v>14.4</v>
      </c>
      <c r="J14310" s="289" t="s">
        <v>345</v>
      </c>
      <c r="K14310" s="289" t="s">
        <v>31725</v>
      </c>
      <c r="L14310" s="289" t="s">
        <v>275</v>
      </c>
      <c r="M14310" s="289" t="s">
        <v>31949</v>
      </c>
      <c r="N14310" s="289" t="s">
        <v>512</v>
      </c>
      <c r="O14310" s="289" t="s">
        <v>22256</v>
      </c>
      <c r="P14310" s="289" t="str">
        <f>VLOOKUP(CAT_Details[[#This Row],[Delivery Bp Customer Code]],Table6[],2,0)</f>
        <v>DX01-L5</v>
      </c>
    </row>
    <row r="14311" spans="1:16" x14ac:dyDescent="0.25">
      <c r="A14311" s="289" t="s">
        <v>74</v>
      </c>
      <c r="B14311">
        <v>62</v>
      </c>
      <c r="C14311">
        <v>8280</v>
      </c>
      <c r="D14311">
        <v>13.15</v>
      </c>
      <c r="E14311" s="289" t="s">
        <v>31726</v>
      </c>
      <c r="F14311">
        <v>5017836459</v>
      </c>
      <c r="G14311" s="276">
        <v>45967</v>
      </c>
      <c r="H14311">
        <v>20251027834912</v>
      </c>
      <c r="I14311">
        <v>26.004000000000001</v>
      </c>
      <c r="J14311" s="289" t="s">
        <v>324</v>
      </c>
      <c r="K14311" s="289" t="s">
        <v>31727</v>
      </c>
      <c r="L14311" s="289" t="s">
        <v>275</v>
      </c>
      <c r="M14311" s="289" t="s">
        <v>31918</v>
      </c>
      <c r="N14311" s="289" t="s">
        <v>508</v>
      </c>
      <c r="O14311" s="289" t="s">
        <v>22256</v>
      </c>
      <c r="P14311" s="289" t="str">
        <f>VLOOKUP(CAT_Details[[#This Row],[Delivery Bp Customer Code]],Table6[],2,0)</f>
        <v>DX01-L5</v>
      </c>
    </row>
    <row r="14312" spans="1:16" x14ac:dyDescent="0.25">
      <c r="A14312" s="289" t="s">
        <v>74</v>
      </c>
      <c r="B14312">
        <v>15</v>
      </c>
      <c r="C14312">
        <v>1320.75</v>
      </c>
      <c r="D14312">
        <v>6</v>
      </c>
      <c r="E14312" s="289" t="s">
        <v>31734</v>
      </c>
      <c r="F14312">
        <v>5017850359</v>
      </c>
      <c r="G14312" s="276">
        <v>45967</v>
      </c>
      <c r="H14312">
        <v>20251029837314</v>
      </c>
      <c r="I14312">
        <v>14.141</v>
      </c>
      <c r="J14312" s="289" t="s">
        <v>350</v>
      </c>
      <c r="K14312" s="289" t="s">
        <v>31735</v>
      </c>
      <c r="L14312" s="289" t="s">
        <v>275</v>
      </c>
      <c r="M14312" s="289" t="s">
        <v>31930</v>
      </c>
      <c r="N14312" s="289" t="s">
        <v>462</v>
      </c>
      <c r="O14312" s="289" t="s">
        <v>22256</v>
      </c>
      <c r="P14312" s="289" t="str">
        <f>VLOOKUP(CAT_Details[[#This Row],[Delivery Bp Customer Code]],Table6[],2,0)</f>
        <v>DX01-L5</v>
      </c>
    </row>
    <row r="14313" spans="1:16" x14ac:dyDescent="0.25">
      <c r="A14313" s="289" t="s">
        <v>74</v>
      </c>
      <c r="B14313">
        <v>19</v>
      </c>
      <c r="C14313">
        <v>1777.7</v>
      </c>
      <c r="D14313">
        <v>7.6</v>
      </c>
      <c r="E14313" s="289" t="s">
        <v>31734</v>
      </c>
      <c r="F14313">
        <v>5017850361</v>
      </c>
      <c r="G14313" s="276">
        <v>45967</v>
      </c>
      <c r="H14313">
        <v>20251029837311</v>
      </c>
      <c r="I14313">
        <v>18.48</v>
      </c>
      <c r="J14313" s="289" t="s">
        <v>350</v>
      </c>
      <c r="K14313" s="289" t="s">
        <v>31736</v>
      </c>
      <c r="L14313" s="289" t="s">
        <v>275</v>
      </c>
      <c r="M14313" s="289" t="s">
        <v>31930</v>
      </c>
      <c r="N14313" s="289" t="s">
        <v>462</v>
      </c>
      <c r="O14313" s="289" t="s">
        <v>22256</v>
      </c>
      <c r="P14313" s="289" t="str">
        <f>VLOOKUP(CAT_Details[[#This Row],[Delivery Bp Customer Code]],Table6[],2,0)</f>
        <v>DX01-L5</v>
      </c>
    </row>
    <row r="14314" spans="1:16" x14ac:dyDescent="0.25">
      <c r="A14314" s="289" t="s">
        <v>74</v>
      </c>
      <c r="B14314">
        <v>7</v>
      </c>
      <c r="C14314">
        <v>959</v>
      </c>
      <c r="D14314">
        <v>3.15</v>
      </c>
      <c r="E14314" s="289" t="s">
        <v>31741</v>
      </c>
      <c r="F14314">
        <v>5017850535</v>
      </c>
      <c r="G14314" s="276">
        <v>45967</v>
      </c>
      <c r="H14314">
        <v>20251027834924</v>
      </c>
      <c r="I14314">
        <v>6.7149999999999999</v>
      </c>
      <c r="J14314" s="289" t="s">
        <v>350</v>
      </c>
      <c r="K14314" s="289" t="s">
        <v>31742</v>
      </c>
      <c r="L14314" s="289" t="s">
        <v>275</v>
      </c>
      <c r="M14314" s="289" t="s">
        <v>31918</v>
      </c>
      <c r="N14314" s="289" t="s">
        <v>357</v>
      </c>
      <c r="O14314" s="289" t="s">
        <v>22256</v>
      </c>
      <c r="P14314" s="289" t="str">
        <f>VLOOKUP(CAT_Details[[#This Row],[Delivery Bp Customer Code]],Table6[],2,0)</f>
        <v>DX01-L5</v>
      </c>
    </row>
    <row r="14315" spans="1:16" x14ac:dyDescent="0.25">
      <c r="A14315" s="289" t="s">
        <v>74</v>
      </c>
      <c r="B14315">
        <v>1</v>
      </c>
      <c r="C14315">
        <v>95</v>
      </c>
      <c r="D14315">
        <v>0.33</v>
      </c>
      <c r="E14315" s="289" t="s">
        <v>31748</v>
      </c>
      <c r="F14315">
        <v>5017850591</v>
      </c>
      <c r="G14315" s="276">
        <v>45967</v>
      </c>
      <c r="H14315">
        <v>20251029836626</v>
      </c>
      <c r="I14315">
        <v>0.35099999999999998</v>
      </c>
      <c r="J14315" s="289" t="s">
        <v>350</v>
      </c>
      <c r="K14315" s="289" t="s">
        <v>31749</v>
      </c>
      <c r="L14315" s="289" t="s">
        <v>275</v>
      </c>
      <c r="M14315" s="289" t="s">
        <v>31918</v>
      </c>
      <c r="N14315" s="289" t="s">
        <v>16167</v>
      </c>
      <c r="O14315" s="289" t="s">
        <v>22256</v>
      </c>
      <c r="P14315" s="289" t="str">
        <f>VLOOKUP(CAT_Details[[#This Row],[Delivery Bp Customer Code]],Table6[],2,0)</f>
        <v>DX01-L5</v>
      </c>
    </row>
    <row r="14316" spans="1:16" x14ac:dyDescent="0.25">
      <c r="A14316" s="289" t="s">
        <v>521</v>
      </c>
      <c r="B14316">
        <v>1</v>
      </c>
      <c r="C14316">
        <v>748</v>
      </c>
      <c r="D14316">
        <v>0.46</v>
      </c>
      <c r="E14316" s="289" t="s">
        <v>31507</v>
      </c>
      <c r="F14316">
        <v>5017819124</v>
      </c>
      <c r="G14316" s="276">
        <v>45967</v>
      </c>
      <c r="H14316">
        <v>20251023833035</v>
      </c>
      <c r="I14316">
        <v>1.0189999999999999</v>
      </c>
      <c r="J14316" s="289" t="s">
        <v>294</v>
      </c>
      <c r="K14316" s="289" t="s">
        <v>31508</v>
      </c>
      <c r="L14316" s="289" t="s">
        <v>275</v>
      </c>
      <c r="M14316" s="289" t="s">
        <v>31816</v>
      </c>
      <c r="N14316" s="289" t="s">
        <v>3907</v>
      </c>
      <c r="O14316" s="289" t="s">
        <v>16307</v>
      </c>
      <c r="P14316" s="289" t="str">
        <f>VLOOKUP(CAT_Details[[#This Row],[Delivery Bp Customer Code]],Table6[],2,0)</f>
        <v>DX01</v>
      </c>
    </row>
    <row r="14317" spans="1:16" x14ac:dyDescent="0.25">
      <c r="A14317" s="289" t="s">
        <v>521</v>
      </c>
      <c r="B14317">
        <v>3</v>
      </c>
      <c r="C14317">
        <v>405</v>
      </c>
      <c r="D14317">
        <v>1.2</v>
      </c>
      <c r="E14317" s="289" t="s">
        <v>31753</v>
      </c>
      <c r="F14317">
        <v>5017836223</v>
      </c>
      <c r="G14317" s="276">
        <v>45967</v>
      </c>
      <c r="H14317">
        <v>20251024834210</v>
      </c>
      <c r="I14317">
        <v>2.016</v>
      </c>
      <c r="J14317" s="289" t="s">
        <v>324</v>
      </c>
      <c r="K14317" s="289" t="s">
        <v>31754</v>
      </c>
      <c r="L14317" s="289" t="s">
        <v>275</v>
      </c>
      <c r="M14317" s="289" t="s">
        <v>31918</v>
      </c>
      <c r="N14317" s="289" t="s">
        <v>531</v>
      </c>
      <c r="O14317" s="289" t="s">
        <v>16307</v>
      </c>
      <c r="P14317" s="289" t="str">
        <f>VLOOKUP(CAT_Details[[#This Row],[Delivery Bp Customer Code]],Table6[],2,0)</f>
        <v>DX01</v>
      </c>
    </row>
    <row r="14318" spans="1:16" x14ac:dyDescent="0.25">
      <c r="A14318" s="289" t="s">
        <v>521</v>
      </c>
      <c r="B14318">
        <v>15</v>
      </c>
      <c r="C14318">
        <v>5407.2</v>
      </c>
      <c r="D14318">
        <v>6</v>
      </c>
      <c r="E14318" s="289" t="s">
        <v>31755</v>
      </c>
      <c r="F14318">
        <v>5017850415</v>
      </c>
      <c r="G14318" s="276">
        <v>45967</v>
      </c>
      <c r="H14318">
        <v>20251030837544</v>
      </c>
      <c r="I14318">
        <v>5.1840000000000002</v>
      </c>
      <c r="J14318" s="289" t="s">
        <v>350</v>
      </c>
      <c r="K14318" s="289" t="s">
        <v>31756</v>
      </c>
      <c r="L14318" s="289" t="s">
        <v>275</v>
      </c>
      <c r="M14318" s="289" t="s">
        <v>31918</v>
      </c>
      <c r="N14318" s="289" t="s">
        <v>528</v>
      </c>
      <c r="O14318" s="289" t="s">
        <v>16307</v>
      </c>
      <c r="P14318" s="289" t="str">
        <f>VLOOKUP(CAT_Details[[#This Row],[Delivery Bp Customer Code]],Table6[],2,0)</f>
        <v>DX01</v>
      </c>
    </row>
    <row r="14319" spans="1:16" x14ac:dyDescent="0.25">
      <c r="A14319" s="289" t="s">
        <v>272</v>
      </c>
      <c r="B14319">
        <v>4</v>
      </c>
      <c r="C14319">
        <v>2220</v>
      </c>
      <c r="D14319">
        <v>3.2</v>
      </c>
      <c r="E14319" s="289" t="s">
        <v>31114</v>
      </c>
      <c r="F14319">
        <v>5017788046</v>
      </c>
      <c r="G14319" s="276">
        <v>45967</v>
      </c>
      <c r="H14319">
        <v>20251023833203</v>
      </c>
      <c r="I14319">
        <v>13.055999999999999</v>
      </c>
      <c r="J14319" s="289" t="s">
        <v>401</v>
      </c>
      <c r="K14319" s="289" t="s">
        <v>31365</v>
      </c>
      <c r="L14319" s="289" t="s">
        <v>275</v>
      </c>
      <c r="M14319" s="289" t="s">
        <v>31987</v>
      </c>
      <c r="N14319" s="289" t="s">
        <v>30612</v>
      </c>
      <c r="O14319" s="289" t="s">
        <v>277</v>
      </c>
      <c r="P14319" s="289" t="str">
        <f>VLOOKUP(CAT_Details[[#This Row],[Delivery Bp Customer Code]],Table6[],2,0)</f>
        <v>U2-L5</v>
      </c>
    </row>
    <row r="14320" spans="1:16" x14ac:dyDescent="0.25">
      <c r="A14320" s="289" t="s">
        <v>272</v>
      </c>
      <c r="B14320">
        <v>17</v>
      </c>
      <c r="C14320">
        <v>8670</v>
      </c>
      <c r="D14320">
        <v>6.8</v>
      </c>
      <c r="E14320" s="289" t="s">
        <v>31768</v>
      </c>
      <c r="F14320">
        <v>5017836428</v>
      </c>
      <c r="G14320" s="276">
        <v>45967</v>
      </c>
      <c r="H14320">
        <v>20251029836703</v>
      </c>
      <c r="I14320">
        <v>16.32</v>
      </c>
      <c r="J14320" s="289" t="s">
        <v>324</v>
      </c>
      <c r="K14320" s="289" t="s">
        <v>31769</v>
      </c>
      <c r="L14320" s="289" t="s">
        <v>275</v>
      </c>
      <c r="M14320" s="289" t="s">
        <v>31900</v>
      </c>
      <c r="N14320" s="289" t="s">
        <v>31770</v>
      </c>
      <c r="O14320" s="289" t="s">
        <v>277</v>
      </c>
      <c r="P14320" s="289" t="str">
        <f>VLOOKUP(CAT_Details[[#This Row],[Delivery Bp Customer Code]],Table6[],2,0)</f>
        <v>U2-L5</v>
      </c>
    </row>
    <row r="14321" spans="1:16" x14ac:dyDescent="0.25">
      <c r="A14321" s="289" t="s">
        <v>272</v>
      </c>
      <c r="B14321">
        <v>6</v>
      </c>
      <c r="C14321">
        <v>513</v>
      </c>
      <c r="D14321">
        <v>1.04</v>
      </c>
      <c r="E14321" s="289" t="s">
        <v>31658</v>
      </c>
      <c r="F14321">
        <v>5017850332</v>
      </c>
      <c r="G14321" s="276">
        <v>45967</v>
      </c>
      <c r="H14321">
        <v>20251028835461</v>
      </c>
      <c r="I14321">
        <v>1.4470000000000001</v>
      </c>
      <c r="J14321" s="289" t="s">
        <v>350</v>
      </c>
      <c r="K14321" s="289" t="s">
        <v>31771</v>
      </c>
      <c r="L14321" s="289" t="s">
        <v>275</v>
      </c>
      <c r="M14321" s="289" t="s">
        <v>31918</v>
      </c>
      <c r="N14321" s="289" t="s">
        <v>540</v>
      </c>
      <c r="O14321" s="289" t="s">
        <v>277</v>
      </c>
      <c r="P14321" s="289" t="str">
        <f>VLOOKUP(CAT_Details[[#This Row],[Delivery Bp Customer Code]],Table6[],2,0)</f>
        <v>U2-L5</v>
      </c>
    </row>
    <row r="14322" spans="1:16" x14ac:dyDescent="0.25">
      <c r="A14322" s="289" t="s">
        <v>272</v>
      </c>
      <c r="B14322">
        <v>6</v>
      </c>
      <c r="C14322">
        <v>1800</v>
      </c>
      <c r="D14322">
        <v>2.4</v>
      </c>
      <c r="E14322" s="289" t="s">
        <v>31779</v>
      </c>
      <c r="F14322">
        <v>5017850464</v>
      </c>
      <c r="G14322" s="276">
        <v>45967</v>
      </c>
      <c r="H14322">
        <v>20251030837536</v>
      </c>
      <c r="I14322">
        <v>2.016</v>
      </c>
      <c r="J14322" s="289" t="s">
        <v>350</v>
      </c>
      <c r="K14322" s="289" t="s">
        <v>31780</v>
      </c>
      <c r="L14322" s="289" t="s">
        <v>275</v>
      </c>
      <c r="M14322" s="289" t="s">
        <v>31918</v>
      </c>
      <c r="N14322" s="289" t="s">
        <v>15982</v>
      </c>
      <c r="O14322" s="289" t="s">
        <v>277</v>
      </c>
      <c r="P14322" s="289" t="str">
        <f>VLOOKUP(CAT_Details[[#This Row],[Delivery Bp Customer Code]],Table6[],2,0)</f>
        <v>U2-L5</v>
      </c>
    </row>
    <row r="14323" spans="1:16" x14ac:dyDescent="0.25">
      <c r="A14323" s="289" t="s">
        <v>272</v>
      </c>
      <c r="B14323">
        <v>2</v>
      </c>
      <c r="C14323">
        <v>1664.5</v>
      </c>
      <c r="D14323">
        <v>0.8</v>
      </c>
      <c r="E14323" s="289" t="s">
        <v>31783</v>
      </c>
      <c r="F14323">
        <v>5017850506</v>
      </c>
      <c r="G14323" s="276">
        <v>45967</v>
      </c>
      <c r="H14323">
        <v>20251029836692</v>
      </c>
      <c r="I14323">
        <v>1.6419999999999999</v>
      </c>
      <c r="J14323" s="289" t="s">
        <v>350</v>
      </c>
      <c r="K14323" s="289" t="s">
        <v>31784</v>
      </c>
      <c r="L14323" s="289" t="s">
        <v>275</v>
      </c>
      <c r="M14323" s="289" t="s">
        <v>31926</v>
      </c>
      <c r="N14323" s="289" t="s">
        <v>982</v>
      </c>
      <c r="O14323" s="289" t="s">
        <v>277</v>
      </c>
      <c r="P14323" s="289" t="str">
        <f>VLOOKUP(CAT_Details[[#This Row],[Delivery Bp Customer Code]],Table6[],2,0)</f>
        <v>U2-L5</v>
      </c>
    </row>
    <row r="14324" spans="1:16" x14ac:dyDescent="0.25">
      <c r="A14324" s="289" t="s">
        <v>272</v>
      </c>
      <c r="B14324">
        <v>30</v>
      </c>
      <c r="C14324">
        <v>3810</v>
      </c>
      <c r="D14324">
        <v>12</v>
      </c>
      <c r="E14324" s="289" t="s">
        <v>31785</v>
      </c>
      <c r="F14324">
        <v>5017850553</v>
      </c>
      <c r="G14324" s="276">
        <v>45967</v>
      </c>
      <c r="H14324">
        <v>20251030837549</v>
      </c>
      <c r="I14324">
        <v>27.36</v>
      </c>
      <c r="J14324" s="289" t="s">
        <v>350</v>
      </c>
      <c r="K14324" s="289" t="s">
        <v>31786</v>
      </c>
      <c r="L14324" s="289" t="s">
        <v>275</v>
      </c>
      <c r="M14324" s="289" t="s">
        <v>31926</v>
      </c>
      <c r="N14324" s="289" t="s">
        <v>472</v>
      </c>
      <c r="O14324" s="289" t="s">
        <v>277</v>
      </c>
      <c r="P14324" s="289" t="str">
        <f>VLOOKUP(CAT_Details[[#This Row],[Delivery Bp Customer Code]],Table6[],2,0)</f>
        <v>U2-L5</v>
      </c>
    </row>
    <row r="14325" spans="1:16" x14ac:dyDescent="0.25">
      <c r="A14325" s="289" t="s">
        <v>272</v>
      </c>
      <c r="B14325">
        <v>14</v>
      </c>
      <c r="C14325">
        <v>6010.48</v>
      </c>
      <c r="D14325">
        <v>5.6</v>
      </c>
      <c r="E14325" s="289" t="s">
        <v>31789</v>
      </c>
      <c r="F14325">
        <v>5017850749</v>
      </c>
      <c r="G14325" s="276">
        <v>45967</v>
      </c>
      <c r="H14325">
        <v>20251030837923</v>
      </c>
      <c r="I14325">
        <v>7.6609999999999996</v>
      </c>
      <c r="J14325" s="289" t="s">
        <v>350</v>
      </c>
      <c r="K14325" s="289" t="s">
        <v>31790</v>
      </c>
      <c r="L14325" s="289" t="s">
        <v>275</v>
      </c>
      <c r="M14325" s="289" t="s">
        <v>31918</v>
      </c>
      <c r="N14325" s="289" t="s">
        <v>30878</v>
      </c>
      <c r="O14325" s="289" t="s">
        <v>277</v>
      </c>
      <c r="P14325" s="289" t="str">
        <f>VLOOKUP(CAT_Details[[#This Row],[Delivery Bp Customer Code]],Table6[],2,0)</f>
        <v>U2-L5</v>
      </c>
    </row>
    <row r="14326" spans="1:16" x14ac:dyDescent="0.25">
      <c r="A14326" s="289" t="s">
        <v>272</v>
      </c>
      <c r="B14326">
        <v>2</v>
      </c>
      <c r="C14326">
        <v>320</v>
      </c>
      <c r="D14326">
        <v>0.4</v>
      </c>
      <c r="E14326" s="289" t="s">
        <v>31673</v>
      </c>
      <c r="F14326">
        <v>5017850775</v>
      </c>
      <c r="G14326" s="276">
        <v>45967</v>
      </c>
      <c r="H14326">
        <v>20251028835478</v>
      </c>
      <c r="I14326">
        <v>0.67200000000000004</v>
      </c>
      <c r="J14326" s="289" t="s">
        <v>350</v>
      </c>
      <c r="K14326" s="289" t="s">
        <v>31793</v>
      </c>
      <c r="L14326" s="289" t="s">
        <v>275</v>
      </c>
      <c r="M14326" s="289" t="s">
        <v>31918</v>
      </c>
      <c r="N14326" s="289" t="s">
        <v>544</v>
      </c>
      <c r="O14326" s="289" t="s">
        <v>277</v>
      </c>
      <c r="P14326" s="289" t="str">
        <f>VLOOKUP(CAT_Details[[#This Row],[Delivery Bp Customer Code]],Table6[],2,0)</f>
        <v>U2-L5</v>
      </c>
    </row>
    <row r="14327" spans="1:16" x14ac:dyDescent="0.25">
      <c r="A14327" s="289" t="s">
        <v>5576</v>
      </c>
      <c r="B14327">
        <v>12</v>
      </c>
      <c r="C14327">
        <v>13200</v>
      </c>
      <c r="D14327">
        <v>7.2</v>
      </c>
      <c r="E14327" s="289" t="s">
        <v>32028</v>
      </c>
      <c r="F14327">
        <v>5017883082</v>
      </c>
      <c r="G14327" s="276">
        <v>45967</v>
      </c>
      <c r="H14327">
        <v>20251010823615</v>
      </c>
      <c r="I14327">
        <v>17.28</v>
      </c>
      <c r="J14327" s="289" t="s">
        <v>273</v>
      </c>
      <c r="K14327" s="289" t="s">
        <v>32029</v>
      </c>
      <c r="L14327" s="289" t="s">
        <v>275</v>
      </c>
      <c r="M14327" s="289"/>
      <c r="N14327" s="289" t="s">
        <v>6556</v>
      </c>
      <c r="O14327" s="289" t="s">
        <v>15996</v>
      </c>
      <c r="P14327" s="289" t="str">
        <f>VLOOKUP(CAT_Details[[#This Row],[Delivery Bp Customer Code]],Table6[],2,0)</f>
        <v>ES01</v>
      </c>
    </row>
    <row r="14328" spans="1:16" x14ac:dyDescent="0.25">
      <c r="A14328" s="289" t="s">
        <v>278</v>
      </c>
      <c r="B14328">
        <v>9</v>
      </c>
      <c r="C14328">
        <v>3438</v>
      </c>
      <c r="D14328">
        <v>3.6</v>
      </c>
      <c r="E14328" s="289" t="s">
        <v>31383</v>
      </c>
      <c r="F14328">
        <v>5017819325</v>
      </c>
      <c r="G14328" s="276">
        <v>45968</v>
      </c>
      <c r="H14328">
        <v>20251028835610</v>
      </c>
      <c r="I14328">
        <v>8.2080000000000002</v>
      </c>
      <c r="J14328" s="289" t="s">
        <v>853</v>
      </c>
      <c r="K14328" s="289" t="s">
        <v>31384</v>
      </c>
      <c r="L14328" s="289" t="s">
        <v>275</v>
      </c>
      <c r="M14328" s="289" t="s">
        <v>31918</v>
      </c>
      <c r="N14328" s="289" t="s">
        <v>22845</v>
      </c>
      <c r="O14328" s="289" t="s">
        <v>498</v>
      </c>
      <c r="P14328" s="289" t="str">
        <f>VLOOKUP(CAT_Details[[#This Row],[Delivery Bp Customer Code]],Table6[],2,0)</f>
        <v>DK-BM01</v>
      </c>
    </row>
    <row r="14329" spans="1:16" x14ac:dyDescent="0.25">
      <c r="A14329" s="289" t="s">
        <v>278</v>
      </c>
      <c r="B14329">
        <v>35</v>
      </c>
      <c r="C14329">
        <v>13890</v>
      </c>
      <c r="D14329">
        <v>13.6</v>
      </c>
      <c r="E14329" s="289" t="s">
        <v>31539</v>
      </c>
      <c r="F14329">
        <v>5017835125</v>
      </c>
      <c r="G14329" s="276">
        <v>45968</v>
      </c>
      <c r="H14329">
        <v>20251029836823</v>
      </c>
      <c r="I14329">
        <v>17.184000000000001</v>
      </c>
      <c r="J14329" s="289" t="s">
        <v>324</v>
      </c>
      <c r="K14329" s="289" t="s">
        <v>31540</v>
      </c>
      <c r="L14329" s="289" t="s">
        <v>275</v>
      </c>
      <c r="M14329" s="289" t="s">
        <v>31918</v>
      </c>
      <c r="N14329" s="289" t="s">
        <v>399</v>
      </c>
      <c r="O14329" s="289" t="s">
        <v>498</v>
      </c>
      <c r="P14329" s="289" t="str">
        <f>VLOOKUP(CAT_Details[[#This Row],[Delivery Bp Customer Code]],Table6[],2,0)</f>
        <v>DK-BM01</v>
      </c>
    </row>
    <row r="14330" spans="1:16" x14ac:dyDescent="0.25">
      <c r="A14330" s="289" t="s">
        <v>278</v>
      </c>
      <c r="B14330">
        <v>1</v>
      </c>
      <c r="C14330">
        <v>63.72</v>
      </c>
      <c r="D14330">
        <v>0.2</v>
      </c>
      <c r="E14330" s="289" t="s">
        <v>31557</v>
      </c>
      <c r="F14330">
        <v>5017850425</v>
      </c>
      <c r="G14330" s="276">
        <v>45968</v>
      </c>
      <c r="H14330">
        <v>20251029837341</v>
      </c>
      <c r="I14330">
        <v>0.24</v>
      </c>
      <c r="J14330" s="289" t="s">
        <v>280</v>
      </c>
      <c r="K14330" s="289" t="s">
        <v>31558</v>
      </c>
      <c r="L14330" s="289" t="s">
        <v>275</v>
      </c>
      <c r="M14330" s="289" t="s">
        <v>31918</v>
      </c>
      <c r="N14330" s="289" t="s">
        <v>23070</v>
      </c>
      <c r="O14330" s="289" t="s">
        <v>498</v>
      </c>
      <c r="P14330" s="289" t="str">
        <f>VLOOKUP(CAT_Details[[#This Row],[Delivery Bp Customer Code]],Table6[],2,0)</f>
        <v>DK-BM01</v>
      </c>
    </row>
    <row r="14331" spans="1:16" x14ac:dyDescent="0.25">
      <c r="A14331" s="289" t="s">
        <v>75</v>
      </c>
      <c r="B14331">
        <v>10</v>
      </c>
      <c r="C14331">
        <v>189</v>
      </c>
      <c r="D14331">
        <v>0.92</v>
      </c>
      <c r="E14331" s="289" t="s">
        <v>31405</v>
      </c>
      <c r="F14331">
        <v>5017820731</v>
      </c>
      <c r="G14331" s="276">
        <v>45968</v>
      </c>
      <c r="H14331">
        <v>20251028835570</v>
      </c>
      <c r="I14331">
        <v>0.499</v>
      </c>
      <c r="J14331" s="289" t="s">
        <v>294</v>
      </c>
      <c r="K14331" s="289" t="s">
        <v>31406</v>
      </c>
      <c r="L14331" s="289" t="s">
        <v>275</v>
      </c>
      <c r="M14331" s="289" t="s">
        <v>31918</v>
      </c>
      <c r="N14331" s="289" t="s">
        <v>1413</v>
      </c>
      <c r="O14331" s="289" t="s">
        <v>2173</v>
      </c>
      <c r="P14331" s="289" t="str">
        <f>VLOOKUP(CAT_Details[[#This Row],[Delivery Bp Customer Code]],Table6[],2,0)</f>
        <v>OYL1</v>
      </c>
    </row>
    <row r="14332" spans="1:16" x14ac:dyDescent="0.25">
      <c r="A14332" s="289" t="s">
        <v>75</v>
      </c>
      <c r="B14332">
        <v>6</v>
      </c>
      <c r="C14332">
        <v>165</v>
      </c>
      <c r="D14332">
        <v>0.42</v>
      </c>
      <c r="E14332" s="289" t="s">
        <v>31570</v>
      </c>
      <c r="F14332">
        <v>5017835102</v>
      </c>
      <c r="G14332" s="276">
        <v>45968</v>
      </c>
      <c r="H14332">
        <v>20251028836097</v>
      </c>
      <c r="I14332">
        <v>0.48399999999999999</v>
      </c>
      <c r="J14332" s="289" t="s">
        <v>324</v>
      </c>
      <c r="K14332" s="289" t="s">
        <v>31571</v>
      </c>
      <c r="L14332" s="289" t="s">
        <v>275</v>
      </c>
      <c r="M14332" s="289" t="s">
        <v>31918</v>
      </c>
      <c r="N14332" s="289" t="s">
        <v>1120</v>
      </c>
      <c r="O14332" s="289" t="s">
        <v>2173</v>
      </c>
      <c r="P14332" s="289" t="str">
        <f>VLOOKUP(CAT_Details[[#This Row],[Delivery Bp Customer Code]],Table6[],2,0)</f>
        <v>OYL1</v>
      </c>
    </row>
    <row r="14333" spans="1:16" x14ac:dyDescent="0.25">
      <c r="A14333" s="289" t="s">
        <v>75</v>
      </c>
      <c r="B14333">
        <v>5</v>
      </c>
      <c r="C14333">
        <v>842</v>
      </c>
      <c r="D14333">
        <v>2</v>
      </c>
      <c r="E14333" s="289" t="s">
        <v>31587</v>
      </c>
      <c r="F14333">
        <v>5017835766</v>
      </c>
      <c r="G14333" s="276">
        <v>45968</v>
      </c>
      <c r="H14333">
        <v>20251028835606</v>
      </c>
      <c r="I14333">
        <v>5.1840000000000002</v>
      </c>
      <c r="J14333" s="289" t="s">
        <v>294</v>
      </c>
      <c r="K14333" s="289" t="s">
        <v>31588</v>
      </c>
      <c r="L14333" s="289" t="s">
        <v>275</v>
      </c>
      <c r="M14333" s="289" t="s">
        <v>31928</v>
      </c>
      <c r="N14333" s="289" t="s">
        <v>555</v>
      </c>
      <c r="O14333" s="289" t="s">
        <v>2173</v>
      </c>
      <c r="P14333" s="289" t="str">
        <f>VLOOKUP(CAT_Details[[#This Row],[Delivery Bp Customer Code]],Table6[],2,0)</f>
        <v>OYL1</v>
      </c>
    </row>
    <row r="14334" spans="1:16" x14ac:dyDescent="0.25">
      <c r="A14334" s="289" t="s">
        <v>75</v>
      </c>
      <c r="B14334">
        <v>3</v>
      </c>
      <c r="C14334">
        <v>30</v>
      </c>
      <c r="D14334">
        <v>0.2</v>
      </c>
      <c r="E14334" s="289" t="s">
        <v>31592</v>
      </c>
      <c r="F14334">
        <v>5017836318</v>
      </c>
      <c r="G14334" s="276">
        <v>45968</v>
      </c>
      <c r="H14334">
        <v>20251028835646</v>
      </c>
      <c r="I14334">
        <v>0.14399999999999999</v>
      </c>
      <c r="J14334" s="289" t="s">
        <v>294</v>
      </c>
      <c r="K14334" s="289" t="s">
        <v>31593</v>
      </c>
      <c r="L14334" s="289" t="s">
        <v>275</v>
      </c>
      <c r="M14334" s="289" t="s">
        <v>31929</v>
      </c>
      <c r="N14334" s="289" t="s">
        <v>10832</v>
      </c>
      <c r="O14334" s="289" t="s">
        <v>2173</v>
      </c>
      <c r="P14334" s="289" t="str">
        <f>VLOOKUP(CAT_Details[[#This Row],[Delivery Bp Customer Code]],Table6[],2,0)</f>
        <v>OYL1</v>
      </c>
    </row>
    <row r="14335" spans="1:16" x14ac:dyDescent="0.25">
      <c r="A14335" s="289" t="s">
        <v>75</v>
      </c>
      <c r="B14335">
        <v>1</v>
      </c>
      <c r="C14335">
        <v>52</v>
      </c>
      <c r="D14335">
        <v>0.21</v>
      </c>
      <c r="E14335" s="289" t="s">
        <v>31602</v>
      </c>
      <c r="F14335">
        <v>5017850519</v>
      </c>
      <c r="G14335" s="276">
        <v>45968</v>
      </c>
      <c r="H14335">
        <v>20251027835011</v>
      </c>
      <c r="I14335">
        <v>0.18</v>
      </c>
      <c r="J14335" s="289" t="s">
        <v>345</v>
      </c>
      <c r="K14335" s="289" t="s">
        <v>31603</v>
      </c>
      <c r="L14335" s="289" t="s">
        <v>275</v>
      </c>
      <c r="M14335" s="289" t="s">
        <v>31817</v>
      </c>
      <c r="N14335" s="289" t="s">
        <v>3082</v>
      </c>
      <c r="O14335" s="289" t="s">
        <v>2173</v>
      </c>
      <c r="P14335" s="289" t="str">
        <f>VLOOKUP(CAT_Details[[#This Row],[Delivery Bp Customer Code]],Table6[],2,0)</f>
        <v>OYL1</v>
      </c>
    </row>
    <row r="14336" spans="1:16" x14ac:dyDescent="0.25">
      <c r="A14336" s="289" t="s">
        <v>75</v>
      </c>
      <c r="B14336">
        <v>1</v>
      </c>
      <c r="C14336">
        <v>65</v>
      </c>
      <c r="D14336">
        <v>0.4</v>
      </c>
      <c r="E14336" s="289" t="s">
        <v>31826</v>
      </c>
      <c r="F14336">
        <v>5017867766</v>
      </c>
      <c r="G14336" s="276">
        <v>45968</v>
      </c>
      <c r="H14336">
        <v>20251029837078</v>
      </c>
      <c r="I14336">
        <v>0.96</v>
      </c>
      <c r="J14336" s="289" t="s">
        <v>350</v>
      </c>
      <c r="K14336" s="289" t="s">
        <v>31827</v>
      </c>
      <c r="L14336" s="289" t="s">
        <v>275</v>
      </c>
      <c r="M14336" s="289" t="s">
        <v>31918</v>
      </c>
      <c r="N14336" s="289" t="s">
        <v>27133</v>
      </c>
      <c r="O14336" s="289" t="s">
        <v>2173</v>
      </c>
      <c r="P14336" s="289" t="str">
        <f>VLOOKUP(CAT_Details[[#This Row],[Delivery Bp Customer Code]],Table6[],2,0)</f>
        <v>OYL1</v>
      </c>
    </row>
    <row r="14337" spans="1:16" x14ac:dyDescent="0.25">
      <c r="A14337" s="289" t="s">
        <v>75</v>
      </c>
      <c r="B14337">
        <v>1</v>
      </c>
      <c r="C14337">
        <v>12</v>
      </c>
      <c r="D14337">
        <v>0.2</v>
      </c>
      <c r="E14337" s="289" t="s">
        <v>31832</v>
      </c>
      <c r="F14337">
        <v>5017868004</v>
      </c>
      <c r="G14337" s="276">
        <v>45968</v>
      </c>
      <c r="H14337">
        <v>20251030838124</v>
      </c>
      <c r="I14337">
        <v>0.26400000000000001</v>
      </c>
      <c r="J14337" s="289" t="s">
        <v>350</v>
      </c>
      <c r="K14337" s="289" t="s">
        <v>31833</v>
      </c>
      <c r="L14337" s="289" t="s">
        <v>275</v>
      </c>
      <c r="M14337" s="289" t="s">
        <v>31918</v>
      </c>
      <c r="N14337" s="289" t="s">
        <v>22189</v>
      </c>
      <c r="O14337" s="289" t="s">
        <v>2173</v>
      </c>
      <c r="P14337" s="289" t="str">
        <f>VLOOKUP(CAT_Details[[#This Row],[Delivery Bp Customer Code]],Table6[],2,0)</f>
        <v>OYL1</v>
      </c>
    </row>
    <row r="14338" spans="1:16" x14ac:dyDescent="0.25">
      <c r="A14338" s="289" t="s">
        <v>75</v>
      </c>
      <c r="B14338">
        <v>1</v>
      </c>
      <c r="C14338">
        <v>0.28000000000000003</v>
      </c>
      <c r="D14338">
        <v>0.02</v>
      </c>
      <c r="E14338" s="289" t="s">
        <v>31834</v>
      </c>
      <c r="F14338">
        <v>5017868055</v>
      </c>
      <c r="G14338" s="276">
        <v>45968</v>
      </c>
      <c r="H14338">
        <v>20251030838512</v>
      </c>
      <c r="I14338">
        <v>5.0000000000000001E-3</v>
      </c>
      <c r="J14338" s="289" t="s">
        <v>350</v>
      </c>
      <c r="K14338" s="289" t="s">
        <v>31835</v>
      </c>
      <c r="L14338" s="289" t="s">
        <v>275</v>
      </c>
      <c r="M14338" s="289" t="s">
        <v>31918</v>
      </c>
      <c r="N14338" s="289" t="s">
        <v>2964</v>
      </c>
      <c r="O14338" s="289" t="s">
        <v>2173</v>
      </c>
      <c r="P14338" s="289" t="str">
        <f>VLOOKUP(CAT_Details[[#This Row],[Delivery Bp Customer Code]],Table6[],2,0)</f>
        <v>OYL1</v>
      </c>
    </row>
    <row r="14339" spans="1:16" x14ac:dyDescent="0.25">
      <c r="A14339" s="289" t="s">
        <v>75</v>
      </c>
      <c r="B14339">
        <v>10</v>
      </c>
      <c r="C14339">
        <v>6800</v>
      </c>
      <c r="D14339">
        <v>4</v>
      </c>
      <c r="E14339" s="289" t="s">
        <v>31836</v>
      </c>
      <c r="F14339">
        <v>5017868217</v>
      </c>
      <c r="G14339" s="276">
        <v>45968</v>
      </c>
      <c r="H14339">
        <v>20251030837992</v>
      </c>
      <c r="I14339">
        <v>9.6</v>
      </c>
      <c r="J14339" s="289" t="s">
        <v>324</v>
      </c>
      <c r="K14339" s="289" t="s">
        <v>31837</v>
      </c>
      <c r="L14339" s="289" t="s">
        <v>275</v>
      </c>
      <c r="M14339" s="289" t="s">
        <v>31918</v>
      </c>
      <c r="N14339" s="289" t="s">
        <v>2496</v>
      </c>
      <c r="O14339" s="289" t="s">
        <v>2173</v>
      </c>
      <c r="P14339" s="289" t="str">
        <f>VLOOKUP(CAT_Details[[#This Row],[Delivery Bp Customer Code]],Table6[],2,0)</f>
        <v>OYL1</v>
      </c>
    </row>
    <row r="14340" spans="1:16" x14ac:dyDescent="0.25">
      <c r="A14340" s="289" t="s">
        <v>75</v>
      </c>
      <c r="B14340">
        <v>3</v>
      </c>
      <c r="C14340">
        <v>1602</v>
      </c>
      <c r="D14340">
        <v>1.2</v>
      </c>
      <c r="E14340" s="289" t="s">
        <v>31936</v>
      </c>
      <c r="F14340">
        <v>5017882869</v>
      </c>
      <c r="G14340" s="276">
        <v>45968</v>
      </c>
      <c r="H14340">
        <v>20251028836204</v>
      </c>
      <c r="I14340">
        <v>2.88</v>
      </c>
      <c r="J14340" s="289" t="s">
        <v>280</v>
      </c>
      <c r="K14340" s="289" t="s">
        <v>31937</v>
      </c>
      <c r="L14340" s="289" t="s">
        <v>275</v>
      </c>
      <c r="M14340" s="289"/>
      <c r="N14340" s="289" t="s">
        <v>868</v>
      </c>
      <c r="O14340" s="289" t="s">
        <v>2173</v>
      </c>
      <c r="P14340" s="289" t="str">
        <f>VLOOKUP(CAT_Details[[#This Row],[Delivery Bp Customer Code]],Table6[],2,0)</f>
        <v>OYL1</v>
      </c>
    </row>
    <row r="14341" spans="1:16" x14ac:dyDescent="0.25">
      <c r="A14341" s="289" t="s">
        <v>17052</v>
      </c>
      <c r="B14341">
        <v>1</v>
      </c>
      <c r="C14341">
        <v>5.37</v>
      </c>
      <c r="D14341">
        <v>0.03</v>
      </c>
      <c r="E14341" s="289" t="s">
        <v>31613</v>
      </c>
      <c r="F14341">
        <v>5017835052</v>
      </c>
      <c r="G14341" s="276">
        <v>45968</v>
      </c>
      <c r="H14341">
        <v>20251028835916</v>
      </c>
      <c r="I14341">
        <v>1.0999999999999999E-2</v>
      </c>
      <c r="J14341" s="289" t="s">
        <v>1047</v>
      </c>
      <c r="K14341" s="289" t="s">
        <v>31614</v>
      </c>
      <c r="L14341" s="289" t="s">
        <v>280</v>
      </c>
      <c r="M14341" s="289" t="s">
        <v>31950</v>
      </c>
      <c r="N14341" s="289" t="s">
        <v>1049</v>
      </c>
      <c r="O14341" s="289" t="s">
        <v>18284</v>
      </c>
      <c r="P14341" s="289">
        <f>VLOOKUP(CAT_Details[[#This Row],[Delivery Bp Customer Code]],Table6[],2,0)</f>
        <v>3705</v>
      </c>
    </row>
    <row r="14342" spans="1:16" x14ac:dyDescent="0.25">
      <c r="A14342" s="289" t="s">
        <v>17052</v>
      </c>
      <c r="B14342">
        <v>9</v>
      </c>
      <c r="C14342">
        <v>5175</v>
      </c>
      <c r="D14342">
        <v>4.09</v>
      </c>
      <c r="E14342" s="289" t="s">
        <v>31617</v>
      </c>
      <c r="F14342">
        <v>5017835312</v>
      </c>
      <c r="G14342" s="276">
        <v>45968</v>
      </c>
      <c r="H14342">
        <v>20251029836646</v>
      </c>
      <c r="I14342">
        <v>7.8479999999999999</v>
      </c>
      <c r="J14342" s="289" t="s">
        <v>853</v>
      </c>
      <c r="K14342" s="289" t="s">
        <v>31618</v>
      </c>
      <c r="L14342" s="289" t="s">
        <v>280</v>
      </c>
      <c r="M14342" s="289" t="s">
        <v>31918</v>
      </c>
      <c r="N14342" s="289" t="s">
        <v>22845</v>
      </c>
      <c r="O14342" s="289" t="s">
        <v>18284</v>
      </c>
      <c r="P14342" s="289">
        <f>VLOOKUP(CAT_Details[[#This Row],[Delivery Bp Customer Code]],Table6[],2,0)</f>
        <v>3705</v>
      </c>
    </row>
    <row r="14343" spans="1:16" x14ac:dyDescent="0.25">
      <c r="A14343" s="289" t="s">
        <v>17052</v>
      </c>
      <c r="B14343">
        <v>1</v>
      </c>
      <c r="C14343">
        <v>155</v>
      </c>
      <c r="D14343">
        <v>0.5</v>
      </c>
      <c r="E14343" s="289" t="s">
        <v>31839</v>
      </c>
      <c r="F14343">
        <v>5017867462</v>
      </c>
      <c r="G14343" s="276">
        <v>45968</v>
      </c>
      <c r="H14343">
        <v>20251028836268</v>
      </c>
      <c r="I14343">
        <v>1.8959999999999999</v>
      </c>
      <c r="J14343" s="289" t="s">
        <v>275</v>
      </c>
      <c r="K14343" s="289" t="s">
        <v>31840</v>
      </c>
      <c r="L14343" s="289" t="s">
        <v>280</v>
      </c>
      <c r="M14343" s="289" t="s">
        <v>31918</v>
      </c>
      <c r="N14343" s="289" t="s">
        <v>18883</v>
      </c>
      <c r="O14343" s="289" t="s">
        <v>18284</v>
      </c>
      <c r="P14343" s="289">
        <f>VLOOKUP(CAT_Details[[#This Row],[Delivery Bp Customer Code]],Table6[],2,0)</f>
        <v>3705</v>
      </c>
    </row>
    <row r="14344" spans="1:16" x14ac:dyDescent="0.25">
      <c r="A14344" s="289" t="s">
        <v>17052</v>
      </c>
      <c r="B14344">
        <v>2</v>
      </c>
      <c r="C14344">
        <v>21</v>
      </c>
      <c r="D14344">
        <v>0.09</v>
      </c>
      <c r="E14344" s="289" t="s">
        <v>31839</v>
      </c>
      <c r="F14344">
        <v>5017867463</v>
      </c>
      <c r="G14344" s="276">
        <v>45968</v>
      </c>
      <c r="H14344">
        <v>20251024833627</v>
      </c>
      <c r="I14344">
        <v>4.7E-2</v>
      </c>
      <c r="J14344" s="289" t="s">
        <v>275</v>
      </c>
      <c r="K14344" s="289" t="s">
        <v>31841</v>
      </c>
      <c r="L14344" s="289" t="s">
        <v>280</v>
      </c>
      <c r="M14344" s="289" t="s">
        <v>31918</v>
      </c>
      <c r="N14344" s="289" t="s">
        <v>18883</v>
      </c>
      <c r="O14344" s="289" t="s">
        <v>18284</v>
      </c>
      <c r="P14344" s="289">
        <f>VLOOKUP(CAT_Details[[#This Row],[Delivery Bp Customer Code]],Table6[],2,0)</f>
        <v>3705</v>
      </c>
    </row>
    <row r="14345" spans="1:16" x14ac:dyDescent="0.25">
      <c r="A14345" s="289" t="s">
        <v>17052</v>
      </c>
      <c r="B14345">
        <v>1</v>
      </c>
      <c r="C14345">
        <v>137</v>
      </c>
      <c r="D14345">
        <v>0.4</v>
      </c>
      <c r="E14345" s="289" t="s">
        <v>31842</v>
      </c>
      <c r="F14345">
        <v>5017867511</v>
      </c>
      <c r="G14345" s="276">
        <v>45968</v>
      </c>
      <c r="H14345">
        <v>20251030837827</v>
      </c>
      <c r="I14345">
        <v>0.57599999999999996</v>
      </c>
      <c r="J14345" s="289" t="s">
        <v>275</v>
      </c>
      <c r="K14345" s="289" t="s">
        <v>31843</v>
      </c>
      <c r="L14345" s="289" t="s">
        <v>280</v>
      </c>
      <c r="M14345" s="289" t="s">
        <v>31918</v>
      </c>
      <c r="N14345" s="289" t="s">
        <v>18877</v>
      </c>
      <c r="O14345" s="289" t="s">
        <v>18284</v>
      </c>
      <c r="P14345" s="289">
        <f>VLOOKUP(CAT_Details[[#This Row],[Delivery Bp Customer Code]],Table6[],2,0)</f>
        <v>3705</v>
      </c>
    </row>
    <row r="14346" spans="1:16" x14ac:dyDescent="0.25">
      <c r="A14346" s="289" t="s">
        <v>17052</v>
      </c>
      <c r="B14346">
        <v>19</v>
      </c>
      <c r="C14346">
        <v>5424</v>
      </c>
      <c r="D14346">
        <v>4.18</v>
      </c>
      <c r="E14346" s="289" t="s">
        <v>31850</v>
      </c>
      <c r="F14346">
        <v>5017867875</v>
      </c>
      <c r="G14346" s="276">
        <v>45968</v>
      </c>
      <c r="H14346">
        <v>20251031838755</v>
      </c>
      <c r="I14346">
        <v>5.1589999999999998</v>
      </c>
      <c r="J14346" s="289" t="s">
        <v>275</v>
      </c>
      <c r="K14346" s="289" t="s">
        <v>31851</v>
      </c>
      <c r="L14346" s="289" t="s">
        <v>280</v>
      </c>
      <c r="M14346" s="289" t="s">
        <v>31918</v>
      </c>
      <c r="N14346" s="289" t="s">
        <v>20241</v>
      </c>
      <c r="O14346" s="289" t="s">
        <v>18284</v>
      </c>
      <c r="P14346" s="289">
        <f>VLOOKUP(CAT_Details[[#This Row],[Delivery Bp Customer Code]],Table6[],2,0)</f>
        <v>3705</v>
      </c>
    </row>
    <row r="14347" spans="1:16" x14ac:dyDescent="0.25">
      <c r="A14347" s="289" t="s">
        <v>17052</v>
      </c>
      <c r="B14347">
        <v>1</v>
      </c>
      <c r="C14347">
        <v>70</v>
      </c>
      <c r="D14347">
        <v>0.4</v>
      </c>
      <c r="E14347" s="289" t="s">
        <v>31852</v>
      </c>
      <c r="F14347">
        <v>5017867949</v>
      </c>
      <c r="G14347" s="276">
        <v>45968</v>
      </c>
      <c r="H14347">
        <v>20251103839442</v>
      </c>
      <c r="I14347">
        <v>0.48</v>
      </c>
      <c r="J14347" s="289" t="s">
        <v>275</v>
      </c>
      <c r="K14347" s="289" t="s">
        <v>31853</v>
      </c>
      <c r="L14347" s="289" t="s">
        <v>280</v>
      </c>
      <c r="M14347" s="289" t="s">
        <v>31918</v>
      </c>
      <c r="N14347" s="289" t="s">
        <v>22206</v>
      </c>
      <c r="O14347" s="289" t="s">
        <v>18284</v>
      </c>
      <c r="P14347" s="289">
        <f>VLOOKUP(CAT_Details[[#This Row],[Delivery Bp Customer Code]],Table6[],2,0)</f>
        <v>3705</v>
      </c>
    </row>
    <row r="14348" spans="1:16" x14ac:dyDescent="0.25">
      <c r="A14348" s="289" t="s">
        <v>17052</v>
      </c>
      <c r="B14348">
        <v>1</v>
      </c>
      <c r="C14348">
        <v>20</v>
      </c>
      <c r="D14348">
        <v>0.11</v>
      </c>
      <c r="E14348" s="289" t="s">
        <v>31854</v>
      </c>
      <c r="F14348">
        <v>5017868019</v>
      </c>
      <c r="G14348" s="276">
        <v>45968</v>
      </c>
      <c r="H14348">
        <v>20251031838951</v>
      </c>
      <c r="I14348">
        <v>0.1</v>
      </c>
      <c r="J14348" s="289" t="s">
        <v>275</v>
      </c>
      <c r="K14348" s="289" t="s">
        <v>31855</v>
      </c>
      <c r="L14348" s="289" t="s">
        <v>280</v>
      </c>
      <c r="M14348" s="289" t="s">
        <v>31918</v>
      </c>
      <c r="N14348" s="289" t="s">
        <v>18889</v>
      </c>
      <c r="O14348" s="289" t="s">
        <v>18284</v>
      </c>
      <c r="P14348" s="289">
        <f>VLOOKUP(CAT_Details[[#This Row],[Delivery Bp Customer Code]],Table6[],2,0)</f>
        <v>3705</v>
      </c>
    </row>
    <row r="14349" spans="1:16" x14ac:dyDescent="0.25">
      <c r="A14349" s="289" t="s">
        <v>17052</v>
      </c>
      <c r="B14349">
        <v>1</v>
      </c>
      <c r="C14349">
        <v>3</v>
      </c>
      <c r="D14349">
        <v>0.03</v>
      </c>
      <c r="E14349" s="289" t="s">
        <v>31856</v>
      </c>
      <c r="F14349">
        <v>5017868202</v>
      </c>
      <c r="G14349" s="276">
        <v>45968</v>
      </c>
      <c r="H14349">
        <v>20251031838681</v>
      </c>
      <c r="I14349">
        <v>1.0999999999999999E-2</v>
      </c>
      <c r="J14349" s="289" t="s">
        <v>302</v>
      </c>
      <c r="K14349" s="289" t="s">
        <v>31857</v>
      </c>
      <c r="L14349" s="289" t="s">
        <v>280</v>
      </c>
      <c r="M14349" s="289" t="s">
        <v>31918</v>
      </c>
      <c r="N14349" s="289" t="s">
        <v>18394</v>
      </c>
      <c r="O14349" s="289" t="s">
        <v>18284</v>
      </c>
      <c r="P14349" s="289">
        <f>VLOOKUP(CAT_Details[[#This Row],[Delivery Bp Customer Code]],Table6[],2,0)</f>
        <v>3705</v>
      </c>
    </row>
    <row r="14350" spans="1:16" x14ac:dyDescent="0.25">
      <c r="A14350" s="289" t="s">
        <v>17052</v>
      </c>
      <c r="B14350">
        <v>1</v>
      </c>
      <c r="C14350">
        <v>680</v>
      </c>
      <c r="D14350">
        <v>0.72</v>
      </c>
      <c r="E14350" s="289" t="s">
        <v>31858</v>
      </c>
      <c r="F14350">
        <v>5017868221</v>
      </c>
      <c r="G14350" s="276">
        <v>45968</v>
      </c>
      <c r="H14350">
        <v>20251030838516</v>
      </c>
      <c r="I14350">
        <v>0.68400000000000005</v>
      </c>
      <c r="J14350" s="289" t="s">
        <v>302</v>
      </c>
      <c r="K14350" s="289" t="s">
        <v>31859</v>
      </c>
      <c r="L14350" s="289" t="s">
        <v>280</v>
      </c>
      <c r="M14350" s="289" t="s">
        <v>31918</v>
      </c>
      <c r="N14350" s="289" t="s">
        <v>19572</v>
      </c>
      <c r="O14350" s="289" t="s">
        <v>18284</v>
      </c>
      <c r="P14350" s="289">
        <f>VLOOKUP(CAT_Details[[#This Row],[Delivery Bp Customer Code]],Table6[],2,0)</f>
        <v>3705</v>
      </c>
    </row>
    <row r="14351" spans="1:16" x14ac:dyDescent="0.25">
      <c r="A14351" s="289" t="s">
        <v>17052</v>
      </c>
      <c r="B14351">
        <v>1</v>
      </c>
      <c r="C14351">
        <v>305</v>
      </c>
      <c r="D14351">
        <v>0.5</v>
      </c>
      <c r="E14351" s="289" t="s">
        <v>31951</v>
      </c>
      <c r="F14351">
        <v>5017883007</v>
      </c>
      <c r="G14351" s="276">
        <v>45968</v>
      </c>
      <c r="H14351">
        <v>20251031839028</v>
      </c>
      <c r="I14351">
        <v>1.2</v>
      </c>
      <c r="J14351" s="289" t="s">
        <v>302</v>
      </c>
      <c r="K14351" s="289" t="s">
        <v>31952</v>
      </c>
      <c r="L14351" s="289" t="s">
        <v>280</v>
      </c>
      <c r="M14351" s="289"/>
      <c r="N14351" s="289" t="s">
        <v>28842</v>
      </c>
      <c r="O14351" s="289" t="s">
        <v>18284</v>
      </c>
      <c r="P14351" s="289">
        <f>VLOOKUP(CAT_Details[[#This Row],[Delivery Bp Customer Code]],Table6[],2,0)</f>
        <v>3705</v>
      </c>
    </row>
    <row r="14352" spans="1:16" x14ac:dyDescent="0.25">
      <c r="A14352" s="289" t="s">
        <v>3329</v>
      </c>
      <c r="B14352">
        <v>3</v>
      </c>
      <c r="C14352">
        <v>620</v>
      </c>
      <c r="D14352">
        <v>1.6</v>
      </c>
      <c r="E14352" s="289" t="s">
        <v>31286</v>
      </c>
      <c r="F14352">
        <v>5017803673</v>
      </c>
      <c r="G14352" s="276">
        <v>45968</v>
      </c>
      <c r="H14352">
        <v>20251023833190</v>
      </c>
      <c r="I14352">
        <v>2.9279999999999999</v>
      </c>
      <c r="J14352" s="289" t="s">
        <v>287</v>
      </c>
      <c r="K14352" s="289" t="s">
        <v>31287</v>
      </c>
      <c r="L14352" s="289" t="s">
        <v>275</v>
      </c>
      <c r="M14352" s="289" t="s">
        <v>31884</v>
      </c>
      <c r="N14352" s="289" t="s">
        <v>468</v>
      </c>
      <c r="O14352" s="289" t="s">
        <v>3332</v>
      </c>
      <c r="P14352" s="289">
        <f>VLOOKUP(CAT_Details[[#This Row],[Delivery Bp Customer Code]],Table6[],2,0)</f>
        <v>3402</v>
      </c>
    </row>
    <row r="14353" spans="1:16" x14ac:dyDescent="0.25">
      <c r="A14353" s="289" t="s">
        <v>3329</v>
      </c>
      <c r="B14353">
        <v>6</v>
      </c>
      <c r="C14353">
        <v>1132</v>
      </c>
      <c r="D14353">
        <v>2.4</v>
      </c>
      <c r="E14353" s="289" t="s">
        <v>31442</v>
      </c>
      <c r="F14353">
        <v>5017819905</v>
      </c>
      <c r="G14353" s="276">
        <v>45968</v>
      </c>
      <c r="H14353">
        <v>20251027834684</v>
      </c>
      <c r="I14353">
        <v>6.9119999999999999</v>
      </c>
      <c r="J14353" s="289" t="s">
        <v>294</v>
      </c>
      <c r="K14353" s="289" t="s">
        <v>31443</v>
      </c>
      <c r="L14353" s="289" t="s">
        <v>275</v>
      </c>
      <c r="M14353" s="289" t="s">
        <v>31961</v>
      </c>
      <c r="N14353" s="289" t="s">
        <v>555</v>
      </c>
      <c r="O14353" s="289" t="s">
        <v>3332</v>
      </c>
      <c r="P14353" s="289">
        <f>VLOOKUP(CAT_Details[[#This Row],[Delivery Bp Customer Code]],Table6[],2,0)</f>
        <v>3402</v>
      </c>
    </row>
    <row r="14354" spans="1:16" x14ac:dyDescent="0.25">
      <c r="A14354" s="289" t="s">
        <v>3329</v>
      </c>
      <c r="B14354">
        <v>1</v>
      </c>
      <c r="C14354">
        <v>51</v>
      </c>
      <c r="D14354">
        <v>0.4</v>
      </c>
      <c r="E14354" s="289" t="s">
        <v>31664</v>
      </c>
      <c r="F14354">
        <v>5017850434</v>
      </c>
      <c r="G14354" s="276">
        <v>45968</v>
      </c>
      <c r="H14354">
        <v>20251029836949</v>
      </c>
      <c r="I14354">
        <v>1.181</v>
      </c>
      <c r="J14354" s="289" t="s">
        <v>324</v>
      </c>
      <c r="K14354" s="289" t="s">
        <v>31665</v>
      </c>
      <c r="L14354" s="289" t="s">
        <v>275</v>
      </c>
      <c r="M14354" s="289" t="s">
        <v>31918</v>
      </c>
      <c r="N14354" s="289" t="s">
        <v>612</v>
      </c>
      <c r="O14354" s="289" t="s">
        <v>3332</v>
      </c>
      <c r="P14354" s="289">
        <f>VLOOKUP(CAT_Details[[#This Row],[Delivery Bp Customer Code]],Table6[],2,0)</f>
        <v>3402</v>
      </c>
    </row>
    <row r="14355" spans="1:16" x14ac:dyDescent="0.25">
      <c r="A14355" s="289" t="s">
        <v>3329</v>
      </c>
      <c r="B14355">
        <v>2</v>
      </c>
      <c r="C14355">
        <v>94.82</v>
      </c>
      <c r="D14355">
        <v>0.4</v>
      </c>
      <c r="E14355" s="289" t="s">
        <v>31869</v>
      </c>
      <c r="F14355">
        <v>5017867781</v>
      </c>
      <c r="G14355" s="276">
        <v>45968</v>
      </c>
      <c r="H14355">
        <v>20251030837622</v>
      </c>
      <c r="I14355">
        <v>0.76800000000000002</v>
      </c>
      <c r="J14355" s="289" t="s">
        <v>350</v>
      </c>
      <c r="K14355" s="289" t="s">
        <v>31870</v>
      </c>
      <c r="L14355" s="289" t="s">
        <v>275</v>
      </c>
      <c r="M14355" s="289" t="s">
        <v>31918</v>
      </c>
      <c r="N14355" s="289" t="s">
        <v>743</v>
      </c>
      <c r="O14355" s="289" t="s">
        <v>3332</v>
      </c>
      <c r="P14355" s="289">
        <f>VLOOKUP(CAT_Details[[#This Row],[Delivery Bp Customer Code]],Table6[],2,0)</f>
        <v>3402</v>
      </c>
    </row>
    <row r="14356" spans="1:16" x14ac:dyDescent="0.25">
      <c r="A14356" s="289" t="s">
        <v>3329</v>
      </c>
      <c r="B14356">
        <v>1</v>
      </c>
      <c r="C14356">
        <v>62</v>
      </c>
      <c r="D14356">
        <v>0.4</v>
      </c>
      <c r="E14356" s="289" t="s">
        <v>31876</v>
      </c>
      <c r="F14356">
        <v>5017867964</v>
      </c>
      <c r="G14356" s="276">
        <v>45968</v>
      </c>
      <c r="H14356">
        <v>20251030838354</v>
      </c>
      <c r="I14356">
        <v>0.66200000000000003</v>
      </c>
      <c r="J14356" s="289" t="s">
        <v>350</v>
      </c>
      <c r="K14356" s="289" t="s">
        <v>31877</v>
      </c>
      <c r="L14356" s="289" t="s">
        <v>275</v>
      </c>
      <c r="M14356" s="289" t="s">
        <v>31918</v>
      </c>
      <c r="N14356" s="289" t="s">
        <v>23742</v>
      </c>
      <c r="O14356" s="289" t="s">
        <v>3332</v>
      </c>
      <c r="P14356" s="289">
        <f>VLOOKUP(CAT_Details[[#This Row],[Delivery Bp Customer Code]],Table6[],2,0)</f>
        <v>3402</v>
      </c>
    </row>
    <row r="14357" spans="1:16" x14ac:dyDescent="0.25">
      <c r="A14357" s="289" t="s">
        <v>3329</v>
      </c>
      <c r="B14357">
        <v>1</v>
      </c>
      <c r="C14357">
        <v>325</v>
      </c>
      <c r="D14357">
        <v>0.37</v>
      </c>
      <c r="E14357" s="289" t="s">
        <v>31878</v>
      </c>
      <c r="F14357">
        <v>5017867994</v>
      </c>
      <c r="G14357" s="276">
        <v>45968</v>
      </c>
      <c r="H14357">
        <v>20251030837929</v>
      </c>
      <c r="I14357">
        <v>0.61599999999999999</v>
      </c>
      <c r="J14357" s="289" t="s">
        <v>350</v>
      </c>
      <c r="K14357" s="289" t="s">
        <v>31879</v>
      </c>
      <c r="L14357" s="289" t="s">
        <v>275</v>
      </c>
      <c r="M14357" s="289" t="s">
        <v>31918</v>
      </c>
      <c r="N14357" s="289" t="s">
        <v>7995</v>
      </c>
      <c r="O14357" s="289" t="s">
        <v>3332</v>
      </c>
      <c r="P14357" s="289">
        <f>VLOOKUP(CAT_Details[[#This Row],[Delivery Bp Customer Code]],Table6[],2,0)</f>
        <v>3402</v>
      </c>
    </row>
    <row r="14358" spans="1:16" x14ac:dyDescent="0.25">
      <c r="A14358" s="289" t="s">
        <v>3329</v>
      </c>
      <c r="B14358">
        <v>14</v>
      </c>
      <c r="C14358">
        <v>5680</v>
      </c>
      <c r="D14358">
        <v>5.6</v>
      </c>
      <c r="E14358" s="289" t="s">
        <v>31967</v>
      </c>
      <c r="F14358">
        <v>5017882393</v>
      </c>
      <c r="G14358" s="276">
        <v>45968</v>
      </c>
      <c r="H14358">
        <v>20251030837524</v>
      </c>
      <c r="I14358">
        <v>8.0640000000000001</v>
      </c>
      <c r="J14358" s="289" t="s">
        <v>350</v>
      </c>
      <c r="K14358" s="289" t="s">
        <v>31968</v>
      </c>
      <c r="L14358" s="289" t="s">
        <v>275</v>
      </c>
      <c r="M14358" s="289"/>
      <c r="N14358" s="289" t="s">
        <v>3793</v>
      </c>
      <c r="O14358" s="289" t="s">
        <v>3332</v>
      </c>
      <c r="P14358" s="289">
        <f>VLOOKUP(CAT_Details[[#This Row],[Delivery Bp Customer Code]],Table6[],2,0)</f>
        <v>3402</v>
      </c>
    </row>
    <row r="14359" spans="1:16" x14ac:dyDescent="0.25">
      <c r="A14359" s="289" t="s">
        <v>3329</v>
      </c>
      <c r="B14359">
        <v>1</v>
      </c>
      <c r="C14359">
        <v>12</v>
      </c>
      <c r="D14359">
        <v>0.08</v>
      </c>
      <c r="E14359" s="289" t="s">
        <v>31977</v>
      </c>
      <c r="F14359">
        <v>5017882977</v>
      </c>
      <c r="G14359" s="276">
        <v>45968</v>
      </c>
      <c r="H14359">
        <v>20251031838947</v>
      </c>
      <c r="I14359">
        <v>7.1999999999999995E-2</v>
      </c>
      <c r="J14359" s="289" t="s">
        <v>302</v>
      </c>
      <c r="K14359" s="289" t="s">
        <v>31978</v>
      </c>
      <c r="L14359" s="289" t="s">
        <v>275</v>
      </c>
      <c r="M14359" s="289"/>
      <c r="N14359" s="289" t="s">
        <v>15493</v>
      </c>
      <c r="O14359" s="289" t="s">
        <v>3332</v>
      </c>
      <c r="P14359" s="289">
        <f>VLOOKUP(CAT_Details[[#This Row],[Delivery Bp Customer Code]],Table6[],2,0)</f>
        <v>3402</v>
      </c>
    </row>
    <row r="14360" spans="1:16" x14ac:dyDescent="0.25">
      <c r="A14360" s="289" t="s">
        <v>76</v>
      </c>
      <c r="B14360">
        <v>5</v>
      </c>
      <c r="C14360">
        <v>25</v>
      </c>
      <c r="D14360">
        <v>0.25</v>
      </c>
      <c r="E14360" s="289" t="s">
        <v>31300</v>
      </c>
      <c r="F14360">
        <v>5017802916</v>
      </c>
      <c r="G14360" s="276">
        <v>45968</v>
      </c>
      <c r="H14360">
        <v>20251023833275</v>
      </c>
      <c r="I14360">
        <v>0.09</v>
      </c>
      <c r="J14360" s="289" t="s">
        <v>756</v>
      </c>
      <c r="K14360" s="289" t="s">
        <v>31301</v>
      </c>
      <c r="L14360" s="289" t="s">
        <v>275</v>
      </c>
      <c r="M14360" s="289" t="s">
        <v>31918</v>
      </c>
      <c r="N14360" s="289" t="s">
        <v>22780</v>
      </c>
      <c r="O14360" s="289" t="s">
        <v>16049</v>
      </c>
      <c r="P14360" s="289" t="str">
        <f>VLOOKUP(CAT_Details[[#This Row],[Delivery Bp Customer Code]],Table6[],2,0)</f>
        <v>MZ02</v>
      </c>
    </row>
    <row r="14361" spans="1:16" x14ac:dyDescent="0.25">
      <c r="A14361" s="289" t="s">
        <v>76</v>
      </c>
      <c r="B14361">
        <v>1</v>
      </c>
      <c r="C14361">
        <v>41</v>
      </c>
      <c r="D14361">
        <v>0.4</v>
      </c>
      <c r="E14361" s="289" t="s">
        <v>31468</v>
      </c>
      <c r="F14361">
        <v>5017820224</v>
      </c>
      <c r="G14361" s="276">
        <v>45968</v>
      </c>
      <c r="H14361">
        <v>20251028835643</v>
      </c>
      <c r="I14361">
        <v>0.61399999999999999</v>
      </c>
      <c r="J14361" s="289" t="s">
        <v>287</v>
      </c>
      <c r="K14361" s="289" t="s">
        <v>31469</v>
      </c>
      <c r="L14361" s="289" t="s">
        <v>275</v>
      </c>
      <c r="M14361" s="289" t="s">
        <v>31918</v>
      </c>
      <c r="N14361" s="289" t="s">
        <v>1198</v>
      </c>
      <c r="O14361" s="289" t="s">
        <v>16049</v>
      </c>
      <c r="P14361" s="289" t="str">
        <f>VLOOKUP(CAT_Details[[#This Row],[Delivery Bp Customer Code]],Table6[],2,0)</f>
        <v>MZ02</v>
      </c>
    </row>
    <row r="14362" spans="1:16" x14ac:dyDescent="0.25">
      <c r="A14362" s="289" t="s">
        <v>76</v>
      </c>
      <c r="B14362">
        <v>1</v>
      </c>
      <c r="C14362">
        <v>65</v>
      </c>
      <c r="D14362">
        <v>0.4</v>
      </c>
      <c r="E14362" s="289" t="s">
        <v>31680</v>
      </c>
      <c r="F14362">
        <v>5017835542</v>
      </c>
      <c r="G14362" s="276">
        <v>45968</v>
      </c>
      <c r="H14362">
        <v>20251029836659</v>
      </c>
      <c r="I14362">
        <v>0.96</v>
      </c>
      <c r="J14362" s="289" t="s">
        <v>324</v>
      </c>
      <c r="K14362" s="289" t="s">
        <v>31681</v>
      </c>
      <c r="L14362" s="289" t="s">
        <v>275</v>
      </c>
      <c r="M14362" s="289" t="s">
        <v>31918</v>
      </c>
      <c r="N14362" s="289" t="s">
        <v>585</v>
      </c>
      <c r="O14362" s="289" t="s">
        <v>16049</v>
      </c>
      <c r="P14362" s="289" t="str">
        <f>VLOOKUP(CAT_Details[[#This Row],[Delivery Bp Customer Code]],Table6[],2,0)</f>
        <v>MZ02</v>
      </c>
    </row>
    <row r="14363" spans="1:16" x14ac:dyDescent="0.25">
      <c r="A14363" s="289" t="s">
        <v>76</v>
      </c>
      <c r="B14363">
        <v>1</v>
      </c>
      <c r="C14363">
        <v>390</v>
      </c>
      <c r="D14363">
        <v>0.4</v>
      </c>
      <c r="E14363" s="289" t="s">
        <v>31682</v>
      </c>
      <c r="F14363">
        <v>5017835803</v>
      </c>
      <c r="G14363" s="276">
        <v>45968</v>
      </c>
      <c r="H14363">
        <v>20251029836685</v>
      </c>
      <c r="I14363">
        <v>0.96</v>
      </c>
      <c r="J14363" s="289" t="s">
        <v>294</v>
      </c>
      <c r="K14363" s="289" t="s">
        <v>31683</v>
      </c>
      <c r="L14363" s="289" t="s">
        <v>275</v>
      </c>
      <c r="M14363" s="289" t="s">
        <v>31929</v>
      </c>
      <c r="N14363" s="289" t="s">
        <v>297</v>
      </c>
      <c r="O14363" s="289" t="s">
        <v>16049</v>
      </c>
      <c r="P14363" s="289" t="str">
        <f>VLOOKUP(CAT_Details[[#This Row],[Delivery Bp Customer Code]],Table6[],2,0)</f>
        <v>MZ02</v>
      </c>
    </row>
    <row r="14364" spans="1:16" x14ac:dyDescent="0.25">
      <c r="A14364" s="289" t="s">
        <v>76</v>
      </c>
      <c r="B14364">
        <v>1</v>
      </c>
      <c r="C14364">
        <v>28</v>
      </c>
      <c r="D14364">
        <v>0.2</v>
      </c>
      <c r="E14364" s="289" t="s">
        <v>31686</v>
      </c>
      <c r="F14364">
        <v>5017836199</v>
      </c>
      <c r="G14364" s="276">
        <v>45968</v>
      </c>
      <c r="H14364">
        <v>20251027834608</v>
      </c>
      <c r="I14364">
        <v>0.216</v>
      </c>
      <c r="J14364" s="289" t="s">
        <v>294</v>
      </c>
      <c r="K14364" s="289" t="s">
        <v>31687</v>
      </c>
      <c r="L14364" s="289" t="s">
        <v>275</v>
      </c>
      <c r="M14364" s="289" t="s">
        <v>31929</v>
      </c>
      <c r="N14364" s="289" t="s">
        <v>30793</v>
      </c>
      <c r="O14364" s="289" t="s">
        <v>16049</v>
      </c>
      <c r="P14364" s="289" t="str">
        <f>VLOOKUP(CAT_Details[[#This Row],[Delivery Bp Customer Code]],Table6[],2,0)</f>
        <v>MZ02</v>
      </c>
    </row>
    <row r="14365" spans="1:16" x14ac:dyDescent="0.25">
      <c r="A14365" s="289" t="s">
        <v>76</v>
      </c>
      <c r="B14365">
        <v>1</v>
      </c>
      <c r="C14365">
        <v>60</v>
      </c>
      <c r="D14365">
        <v>0.4</v>
      </c>
      <c r="E14365" s="289" t="s">
        <v>31690</v>
      </c>
      <c r="F14365">
        <v>5017836518</v>
      </c>
      <c r="G14365" s="276">
        <v>45968</v>
      </c>
      <c r="H14365">
        <v>20251029836496</v>
      </c>
      <c r="I14365">
        <v>0.76800000000000002</v>
      </c>
      <c r="J14365" s="289" t="s">
        <v>294</v>
      </c>
      <c r="K14365" s="289" t="s">
        <v>31691</v>
      </c>
      <c r="L14365" s="289" t="s">
        <v>275</v>
      </c>
      <c r="M14365" s="289" t="s">
        <v>31928</v>
      </c>
      <c r="N14365" s="289" t="s">
        <v>16159</v>
      </c>
      <c r="O14365" s="289" t="s">
        <v>16049</v>
      </c>
      <c r="P14365" s="289" t="str">
        <f>VLOOKUP(CAT_Details[[#This Row],[Delivery Bp Customer Code]],Table6[],2,0)</f>
        <v>MZ02</v>
      </c>
    </row>
    <row r="14366" spans="1:16" x14ac:dyDescent="0.25">
      <c r="A14366" s="289" t="s">
        <v>76</v>
      </c>
      <c r="B14366">
        <v>2</v>
      </c>
      <c r="C14366">
        <v>144</v>
      </c>
      <c r="D14366">
        <v>0.8</v>
      </c>
      <c r="E14366" s="289" t="s">
        <v>31880</v>
      </c>
      <c r="F14366">
        <v>5017867619</v>
      </c>
      <c r="G14366" s="276">
        <v>45968</v>
      </c>
      <c r="H14366">
        <v>20251031838810</v>
      </c>
      <c r="I14366">
        <v>1.9390000000000001</v>
      </c>
      <c r="J14366" s="289" t="s">
        <v>350</v>
      </c>
      <c r="K14366" s="289" t="s">
        <v>31881</v>
      </c>
      <c r="L14366" s="289" t="s">
        <v>275</v>
      </c>
      <c r="M14366" s="289" t="s">
        <v>31918</v>
      </c>
      <c r="N14366" s="289" t="s">
        <v>690</v>
      </c>
      <c r="O14366" s="289" t="s">
        <v>16049</v>
      </c>
      <c r="P14366" s="289" t="str">
        <f>VLOOKUP(CAT_Details[[#This Row],[Delivery Bp Customer Code]],Table6[],2,0)</f>
        <v>MZ02</v>
      </c>
    </row>
    <row r="14367" spans="1:16" x14ac:dyDescent="0.25">
      <c r="A14367" s="289" t="s">
        <v>74</v>
      </c>
      <c r="B14367">
        <v>1</v>
      </c>
      <c r="C14367">
        <v>235</v>
      </c>
      <c r="D14367">
        <v>0.4</v>
      </c>
      <c r="E14367" s="289" t="s">
        <v>31333</v>
      </c>
      <c r="F14367">
        <v>5017802763</v>
      </c>
      <c r="G14367" s="276">
        <v>45968</v>
      </c>
      <c r="H14367">
        <v>20251027834658</v>
      </c>
      <c r="I14367">
        <v>0.96</v>
      </c>
      <c r="J14367" s="289" t="s">
        <v>401</v>
      </c>
      <c r="K14367" s="289" t="s">
        <v>31334</v>
      </c>
      <c r="L14367" s="289" t="s">
        <v>275</v>
      </c>
      <c r="M14367" s="289" t="s">
        <v>31987</v>
      </c>
      <c r="N14367" s="289" t="s">
        <v>17729</v>
      </c>
      <c r="O14367" s="289" t="s">
        <v>22256</v>
      </c>
      <c r="P14367" s="289" t="str">
        <f>VLOOKUP(CAT_Details[[#This Row],[Delivery Bp Customer Code]],Table6[],2,0)</f>
        <v>DX01-L5</v>
      </c>
    </row>
    <row r="14368" spans="1:16" x14ac:dyDescent="0.25">
      <c r="A14368" s="289" t="s">
        <v>74</v>
      </c>
      <c r="B14368">
        <v>45</v>
      </c>
      <c r="C14368">
        <v>8865</v>
      </c>
      <c r="D14368">
        <v>13.6</v>
      </c>
      <c r="E14368" s="289" t="s">
        <v>31300</v>
      </c>
      <c r="F14368">
        <v>5017802913</v>
      </c>
      <c r="G14368" s="276">
        <v>45968</v>
      </c>
      <c r="H14368">
        <v>20251023833280</v>
      </c>
      <c r="I14368">
        <v>52.92</v>
      </c>
      <c r="J14368" s="289" t="s">
        <v>756</v>
      </c>
      <c r="K14368" s="289" t="s">
        <v>31337</v>
      </c>
      <c r="L14368" s="289" t="s">
        <v>275</v>
      </c>
      <c r="M14368" s="289" t="s">
        <v>31918</v>
      </c>
      <c r="N14368" s="289" t="s">
        <v>22780</v>
      </c>
      <c r="O14368" s="289" t="s">
        <v>22256</v>
      </c>
      <c r="P14368" s="289" t="str">
        <f>VLOOKUP(CAT_Details[[#This Row],[Delivery Bp Customer Code]],Table6[],2,0)</f>
        <v>DX01-L5</v>
      </c>
    </row>
    <row r="14369" spans="1:16" x14ac:dyDescent="0.25">
      <c r="A14369" s="289" t="s">
        <v>74</v>
      </c>
      <c r="B14369">
        <v>5</v>
      </c>
      <c r="C14369">
        <v>2000</v>
      </c>
      <c r="D14369">
        <v>2.5</v>
      </c>
      <c r="E14369" s="289" t="s">
        <v>31341</v>
      </c>
      <c r="F14369">
        <v>5017803244</v>
      </c>
      <c r="G14369" s="276">
        <v>45968</v>
      </c>
      <c r="H14369">
        <v>20251027834877</v>
      </c>
      <c r="I14369">
        <v>6</v>
      </c>
      <c r="J14369" s="289" t="s">
        <v>287</v>
      </c>
      <c r="K14369" s="289" t="s">
        <v>31342</v>
      </c>
      <c r="L14369" s="289" t="s">
        <v>275</v>
      </c>
      <c r="M14369" s="289" t="s">
        <v>31918</v>
      </c>
      <c r="N14369" s="289" t="s">
        <v>20548</v>
      </c>
      <c r="O14369" s="289" t="s">
        <v>22256</v>
      </c>
      <c r="P14369" s="289" t="str">
        <f>VLOOKUP(CAT_Details[[#This Row],[Delivery Bp Customer Code]],Table6[],2,0)</f>
        <v>DX01-L5</v>
      </c>
    </row>
    <row r="14370" spans="1:16" x14ac:dyDescent="0.25">
      <c r="A14370" s="289" t="s">
        <v>74</v>
      </c>
      <c r="B14370">
        <v>45</v>
      </c>
      <c r="C14370">
        <v>3080</v>
      </c>
      <c r="D14370">
        <v>13.6</v>
      </c>
      <c r="E14370" s="289" t="s">
        <v>31347</v>
      </c>
      <c r="F14370">
        <v>5017803824</v>
      </c>
      <c r="G14370" s="276">
        <v>45968</v>
      </c>
      <c r="H14370">
        <v>20251023833277</v>
      </c>
      <c r="I14370">
        <v>28.722999999999999</v>
      </c>
      <c r="J14370" s="289" t="s">
        <v>756</v>
      </c>
      <c r="K14370" s="289" t="s">
        <v>31348</v>
      </c>
      <c r="L14370" s="289" t="s">
        <v>275</v>
      </c>
      <c r="M14370" s="289" t="s">
        <v>31885</v>
      </c>
      <c r="N14370" s="289" t="s">
        <v>22780</v>
      </c>
      <c r="O14370" s="289" t="s">
        <v>22256</v>
      </c>
      <c r="P14370" s="289" t="str">
        <f>VLOOKUP(CAT_Details[[#This Row],[Delivery Bp Customer Code]],Table6[],2,0)</f>
        <v>DX01-L5</v>
      </c>
    </row>
    <row r="14371" spans="1:16" x14ac:dyDescent="0.25">
      <c r="A14371" s="289" t="s">
        <v>74</v>
      </c>
      <c r="B14371">
        <v>24</v>
      </c>
      <c r="C14371">
        <v>346</v>
      </c>
      <c r="D14371">
        <v>0.79</v>
      </c>
      <c r="E14371" s="289" t="s">
        <v>31488</v>
      </c>
      <c r="F14371">
        <v>5017819616</v>
      </c>
      <c r="G14371" s="276">
        <v>45968</v>
      </c>
      <c r="H14371">
        <v>20251028835559</v>
      </c>
      <c r="I14371">
        <v>0.47899999999999998</v>
      </c>
      <c r="J14371" s="289" t="s">
        <v>294</v>
      </c>
      <c r="K14371" s="289" t="s">
        <v>31489</v>
      </c>
      <c r="L14371" s="289" t="s">
        <v>275</v>
      </c>
      <c r="M14371" s="289" t="s">
        <v>31929</v>
      </c>
      <c r="N14371" s="289" t="s">
        <v>1413</v>
      </c>
      <c r="O14371" s="289" t="s">
        <v>22256</v>
      </c>
      <c r="P14371" s="289" t="str">
        <f>VLOOKUP(CAT_Details[[#This Row],[Delivery Bp Customer Code]],Table6[],2,0)</f>
        <v>DX01-L5</v>
      </c>
    </row>
    <row r="14372" spans="1:16" x14ac:dyDescent="0.25">
      <c r="A14372" s="289" t="s">
        <v>74</v>
      </c>
      <c r="B14372">
        <v>12</v>
      </c>
      <c r="C14372">
        <v>1163.73</v>
      </c>
      <c r="D14372">
        <v>5.17</v>
      </c>
      <c r="E14372" s="289" t="s">
        <v>31468</v>
      </c>
      <c r="F14372">
        <v>5017820225</v>
      </c>
      <c r="G14372" s="276">
        <v>45968</v>
      </c>
      <c r="H14372">
        <v>20251028835818</v>
      </c>
      <c r="I14372">
        <v>9.99</v>
      </c>
      <c r="J14372" s="289" t="s">
        <v>287</v>
      </c>
      <c r="K14372" s="289" t="s">
        <v>31495</v>
      </c>
      <c r="L14372" s="289" t="s">
        <v>275</v>
      </c>
      <c r="M14372" s="289" t="s">
        <v>31918</v>
      </c>
      <c r="N14372" s="289" t="s">
        <v>1198</v>
      </c>
      <c r="O14372" s="289" t="s">
        <v>22256</v>
      </c>
      <c r="P14372" s="289" t="str">
        <f>VLOOKUP(CAT_Details[[#This Row],[Delivery Bp Customer Code]],Table6[],2,0)</f>
        <v>DX01-L5</v>
      </c>
    </row>
    <row r="14373" spans="1:16" x14ac:dyDescent="0.25">
      <c r="A14373" s="289" t="s">
        <v>74</v>
      </c>
      <c r="B14373">
        <v>14</v>
      </c>
      <c r="C14373">
        <v>902</v>
      </c>
      <c r="D14373">
        <v>7.62</v>
      </c>
      <c r="E14373" s="289" t="s">
        <v>31496</v>
      </c>
      <c r="F14373">
        <v>5017820716</v>
      </c>
      <c r="G14373" s="276">
        <v>45968</v>
      </c>
      <c r="H14373">
        <v>20251016827527</v>
      </c>
      <c r="I14373">
        <v>20.262</v>
      </c>
      <c r="J14373" s="289" t="s">
        <v>294</v>
      </c>
      <c r="K14373" s="289" t="s">
        <v>31497</v>
      </c>
      <c r="L14373" s="289" t="s">
        <v>275</v>
      </c>
      <c r="M14373" s="289" t="s">
        <v>31989</v>
      </c>
      <c r="N14373" s="289" t="s">
        <v>5685</v>
      </c>
      <c r="O14373" s="289" t="s">
        <v>22256</v>
      </c>
      <c r="P14373" s="289" t="str">
        <f>VLOOKUP(CAT_Details[[#This Row],[Delivery Bp Customer Code]],Table6[],2,0)</f>
        <v>DX01-L5</v>
      </c>
    </row>
    <row r="14374" spans="1:16" x14ac:dyDescent="0.25">
      <c r="A14374" s="289" t="s">
        <v>74</v>
      </c>
      <c r="B14374">
        <v>2</v>
      </c>
      <c r="C14374">
        <v>124</v>
      </c>
      <c r="D14374">
        <v>0.4</v>
      </c>
      <c r="E14374" s="289" t="s">
        <v>31539</v>
      </c>
      <c r="F14374">
        <v>5017835123</v>
      </c>
      <c r="G14374" s="276">
        <v>45968</v>
      </c>
      <c r="H14374">
        <v>20251029836868</v>
      </c>
      <c r="I14374">
        <v>0.57599999999999996</v>
      </c>
      <c r="J14374" s="289" t="s">
        <v>324</v>
      </c>
      <c r="K14374" s="289" t="s">
        <v>31705</v>
      </c>
      <c r="L14374" s="289" t="s">
        <v>275</v>
      </c>
      <c r="M14374" s="289" t="s">
        <v>31918</v>
      </c>
      <c r="N14374" s="289" t="s">
        <v>399</v>
      </c>
      <c r="O14374" s="289" t="s">
        <v>22256</v>
      </c>
      <c r="P14374" s="289" t="str">
        <f>VLOOKUP(CAT_Details[[#This Row],[Delivery Bp Customer Code]],Table6[],2,0)</f>
        <v>DX01-L5</v>
      </c>
    </row>
    <row r="14375" spans="1:16" x14ac:dyDescent="0.25">
      <c r="A14375" s="289" t="s">
        <v>74</v>
      </c>
      <c r="B14375">
        <v>4</v>
      </c>
      <c r="C14375">
        <v>1560</v>
      </c>
      <c r="D14375">
        <v>1.6</v>
      </c>
      <c r="E14375" s="289" t="s">
        <v>31682</v>
      </c>
      <c r="F14375">
        <v>5017835802</v>
      </c>
      <c r="G14375" s="276">
        <v>45968</v>
      </c>
      <c r="H14375">
        <v>20251029836682</v>
      </c>
      <c r="I14375">
        <v>3.84</v>
      </c>
      <c r="J14375" s="289" t="s">
        <v>294</v>
      </c>
      <c r="K14375" s="289" t="s">
        <v>31724</v>
      </c>
      <c r="L14375" s="289" t="s">
        <v>275</v>
      </c>
      <c r="M14375" s="289" t="s">
        <v>31929</v>
      </c>
      <c r="N14375" s="289" t="s">
        <v>297</v>
      </c>
      <c r="O14375" s="289" t="s">
        <v>22256</v>
      </c>
      <c r="P14375" s="289" t="str">
        <f>VLOOKUP(CAT_Details[[#This Row],[Delivery Bp Customer Code]],Table6[],2,0)</f>
        <v>DX01-L5</v>
      </c>
    </row>
    <row r="14376" spans="1:16" x14ac:dyDescent="0.25">
      <c r="A14376" s="289" t="s">
        <v>74</v>
      </c>
      <c r="B14376">
        <v>5</v>
      </c>
      <c r="C14376">
        <v>775</v>
      </c>
      <c r="D14376">
        <v>2.17</v>
      </c>
      <c r="E14376" s="289" t="s">
        <v>31728</v>
      </c>
      <c r="F14376">
        <v>5017836462</v>
      </c>
      <c r="G14376" s="276">
        <v>45968</v>
      </c>
      <c r="H14376">
        <v>20251029836473</v>
      </c>
      <c r="I14376">
        <v>5.2</v>
      </c>
      <c r="J14376" s="289" t="s">
        <v>294</v>
      </c>
      <c r="K14376" s="289" t="s">
        <v>31729</v>
      </c>
      <c r="L14376" s="289" t="s">
        <v>275</v>
      </c>
      <c r="M14376" s="289" t="s">
        <v>31928</v>
      </c>
      <c r="N14376" s="289" t="s">
        <v>16159</v>
      </c>
      <c r="O14376" s="289" t="s">
        <v>22256</v>
      </c>
      <c r="P14376" s="289" t="str">
        <f>VLOOKUP(CAT_Details[[#This Row],[Delivery Bp Customer Code]],Table6[],2,0)</f>
        <v>DX01-L5</v>
      </c>
    </row>
    <row r="14377" spans="1:16" x14ac:dyDescent="0.25">
      <c r="A14377" s="289" t="s">
        <v>74</v>
      </c>
      <c r="B14377">
        <v>48</v>
      </c>
      <c r="C14377">
        <v>3580</v>
      </c>
      <c r="D14377">
        <v>10.6</v>
      </c>
      <c r="E14377" s="289" t="s">
        <v>31730</v>
      </c>
      <c r="F14377">
        <v>5017850330</v>
      </c>
      <c r="G14377" s="276">
        <v>45968</v>
      </c>
      <c r="H14377">
        <v>20251030837919</v>
      </c>
      <c r="I14377">
        <v>10.176</v>
      </c>
      <c r="J14377" s="289" t="s">
        <v>324</v>
      </c>
      <c r="K14377" s="289" t="s">
        <v>31731</v>
      </c>
      <c r="L14377" s="289" t="s">
        <v>275</v>
      </c>
      <c r="M14377" s="289" t="s">
        <v>31918</v>
      </c>
      <c r="N14377" s="289" t="s">
        <v>16153</v>
      </c>
      <c r="O14377" s="289" t="s">
        <v>22256</v>
      </c>
      <c r="P14377" s="289" t="str">
        <f>VLOOKUP(CAT_Details[[#This Row],[Delivery Bp Customer Code]],Table6[],2,0)</f>
        <v>DX01-L5</v>
      </c>
    </row>
    <row r="14378" spans="1:16" x14ac:dyDescent="0.25">
      <c r="A14378" s="289" t="s">
        <v>74</v>
      </c>
      <c r="B14378">
        <v>2</v>
      </c>
      <c r="C14378">
        <v>900</v>
      </c>
      <c r="D14378">
        <v>1</v>
      </c>
      <c r="E14378" s="289" t="s">
        <v>31732</v>
      </c>
      <c r="F14378">
        <v>5017850345</v>
      </c>
      <c r="G14378" s="276">
        <v>45968</v>
      </c>
      <c r="H14378">
        <v>20251030838339</v>
      </c>
      <c r="I14378">
        <v>2.4</v>
      </c>
      <c r="J14378" s="289" t="s">
        <v>280</v>
      </c>
      <c r="K14378" s="289" t="s">
        <v>31733</v>
      </c>
      <c r="L14378" s="289" t="s">
        <v>275</v>
      </c>
      <c r="M14378" s="289" t="s">
        <v>31918</v>
      </c>
      <c r="N14378" s="289" t="s">
        <v>534</v>
      </c>
      <c r="O14378" s="289" t="s">
        <v>22256</v>
      </c>
      <c r="P14378" s="289" t="str">
        <f>VLOOKUP(CAT_Details[[#This Row],[Delivery Bp Customer Code]],Table6[],2,0)</f>
        <v>DX01-L5</v>
      </c>
    </row>
    <row r="14379" spans="1:16" x14ac:dyDescent="0.25">
      <c r="A14379" s="289" t="s">
        <v>74</v>
      </c>
      <c r="B14379">
        <v>3</v>
      </c>
      <c r="C14379">
        <v>267</v>
      </c>
      <c r="D14379">
        <v>1.2</v>
      </c>
      <c r="E14379" s="289" t="s">
        <v>31737</v>
      </c>
      <c r="F14379">
        <v>5017850473</v>
      </c>
      <c r="G14379" s="276">
        <v>45968</v>
      </c>
      <c r="H14379">
        <v>20251030837640</v>
      </c>
      <c r="I14379">
        <v>1.1519999999999999</v>
      </c>
      <c r="J14379" s="289" t="s">
        <v>345</v>
      </c>
      <c r="K14379" s="289" t="s">
        <v>31738</v>
      </c>
      <c r="L14379" s="289" t="s">
        <v>275</v>
      </c>
      <c r="M14379" s="289" t="s">
        <v>31817</v>
      </c>
      <c r="N14379" s="289" t="s">
        <v>348</v>
      </c>
      <c r="O14379" s="289" t="s">
        <v>22256</v>
      </c>
      <c r="P14379" s="289" t="str">
        <f>VLOOKUP(CAT_Details[[#This Row],[Delivery Bp Customer Code]],Table6[],2,0)</f>
        <v>DX01-L5</v>
      </c>
    </row>
    <row r="14380" spans="1:16" x14ac:dyDescent="0.25">
      <c r="A14380" s="289" t="s">
        <v>74</v>
      </c>
      <c r="B14380">
        <v>9</v>
      </c>
      <c r="C14380">
        <v>1935</v>
      </c>
      <c r="D14380">
        <v>3.6</v>
      </c>
      <c r="E14380" s="289" t="s">
        <v>31739</v>
      </c>
      <c r="F14380">
        <v>5017850489</v>
      </c>
      <c r="G14380" s="276">
        <v>45968</v>
      </c>
      <c r="H14380">
        <v>20251029837228</v>
      </c>
      <c r="I14380">
        <v>3.456</v>
      </c>
      <c r="J14380" s="289" t="s">
        <v>324</v>
      </c>
      <c r="K14380" s="289" t="s">
        <v>31740</v>
      </c>
      <c r="L14380" s="289" t="s">
        <v>275</v>
      </c>
      <c r="M14380" s="289" t="s">
        <v>31918</v>
      </c>
      <c r="N14380" s="289" t="s">
        <v>16153</v>
      </c>
      <c r="O14380" s="289" t="s">
        <v>22256</v>
      </c>
      <c r="P14380" s="289" t="str">
        <f>VLOOKUP(CAT_Details[[#This Row],[Delivery Bp Customer Code]],Table6[],2,0)</f>
        <v>DX01-L5</v>
      </c>
    </row>
    <row r="14381" spans="1:16" x14ac:dyDescent="0.25">
      <c r="A14381" s="289" t="s">
        <v>74</v>
      </c>
      <c r="B14381">
        <v>16</v>
      </c>
      <c r="C14381">
        <v>17600</v>
      </c>
      <c r="D14381">
        <v>6.4</v>
      </c>
      <c r="E14381" s="289" t="s">
        <v>31743</v>
      </c>
      <c r="F14381">
        <v>5017850537</v>
      </c>
      <c r="G14381" s="276">
        <v>45968</v>
      </c>
      <c r="H14381">
        <v>20251029837143</v>
      </c>
      <c r="I14381">
        <v>9.2159999999999993</v>
      </c>
      <c r="J14381" s="289" t="s">
        <v>324</v>
      </c>
      <c r="K14381" s="289" t="s">
        <v>31744</v>
      </c>
      <c r="L14381" s="289" t="s">
        <v>275</v>
      </c>
      <c r="M14381" s="289" t="s">
        <v>31990</v>
      </c>
      <c r="N14381" s="289" t="s">
        <v>333</v>
      </c>
      <c r="O14381" s="289" t="s">
        <v>22256</v>
      </c>
      <c r="P14381" s="289" t="str">
        <f>VLOOKUP(CAT_Details[[#This Row],[Delivery Bp Customer Code]],Table6[],2,0)</f>
        <v>DX01-L5</v>
      </c>
    </row>
    <row r="14382" spans="1:16" x14ac:dyDescent="0.25">
      <c r="A14382" s="289" t="s">
        <v>74</v>
      </c>
      <c r="B14382">
        <v>13</v>
      </c>
      <c r="C14382">
        <v>1105</v>
      </c>
      <c r="D14382">
        <v>5.2</v>
      </c>
      <c r="E14382" s="289" t="s">
        <v>31891</v>
      </c>
      <c r="F14382">
        <v>5017867677</v>
      </c>
      <c r="G14382" s="276">
        <v>45968</v>
      </c>
      <c r="H14382">
        <v>20251030837793</v>
      </c>
      <c r="I14382">
        <v>12.48</v>
      </c>
      <c r="J14382" s="289" t="s">
        <v>350</v>
      </c>
      <c r="K14382" s="289" t="s">
        <v>31892</v>
      </c>
      <c r="L14382" s="289" t="s">
        <v>275</v>
      </c>
      <c r="M14382" s="289" t="s">
        <v>31918</v>
      </c>
      <c r="N14382" s="289" t="s">
        <v>15321</v>
      </c>
      <c r="O14382" s="289" t="s">
        <v>22256</v>
      </c>
      <c r="P14382" s="289" t="str">
        <f>VLOOKUP(CAT_Details[[#This Row],[Delivery Bp Customer Code]],Table6[],2,0)</f>
        <v>DX01-L5</v>
      </c>
    </row>
    <row r="14383" spans="1:16" x14ac:dyDescent="0.25">
      <c r="A14383" s="289" t="s">
        <v>272</v>
      </c>
      <c r="B14383">
        <v>1</v>
      </c>
      <c r="C14383">
        <v>125</v>
      </c>
      <c r="D14383">
        <v>0.4</v>
      </c>
      <c r="E14383" s="289" t="s">
        <v>31286</v>
      </c>
      <c r="F14383">
        <v>5017803675</v>
      </c>
      <c r="G14383" s="276">
        <v>45968</v>
      </c>
      <c r="H14383">
        <v>20251023833189</v>
      </c>
      <c r="I14383">
        <v>0.81599999999999995</v>
      </c>
      <c r="J14383" s="289" t="s">
        <v>287</v>
      </c>
      <c r="K14383" s="289" t="s">
        <v>31371</v>
      </c>
      <c r="L14383" s="289" t="s">
        <v>275</v>
      </c>
      <c r="M14383" s="289" t="s">
        <v>31884</v>
      </c>
      <c r="N14383" s="289" t="s">
        <v>468</v>
      </c>
      <c r="O14383" s="289" t="s">
        <v>277</v>
      </c>
      <c r="P14383" s="289" t="str">
        <f>VLOOKUP(CAT_Details[[#This Row],[Delivery Bp Customer Code]],Table6[],2,0)</f>
        <v>U2-L5</v>
      </c>
    </row>
    <row r="14384" spans="1:16" x14ac:dyDescent="0.25">
      <c r="A14384" s="289" t="s">
        <v>272</v>
      </c>
      <c r="B14384">
        <v>5</v>
      </c>
      <c r="C14384">
        <v>2100</v>
      </c>
      <c r="D14384">
        <v>2</v>
      </c>
      <c r="E14384" s="289" t="s">
        <v>31511</v>
      </c>
      <c r="F14384">
        <v>5017819634</v>
      </c>
      <c r="G14384" s="276">
        <v>45968</v>
      </c>
      <c r="H14384">
        <v>20251023832696</v>
      </c>
      <c r="I14384">
        <v>4.8</v>
      </c>
      <c r="J14384" s="289" t="s">
        <v>324</v>
      </c>
      <c r="K14384" s="289" t="s">
        <v>31512</v>
      </c>
      <c r="L14384" s="289" t="s">
        <v>275</v>
      </c>
      <c r="M14384" s="289" t="s">
        <v>31918</v>
      </c>
      <c r="N14384" s="289" t="s">
        <v>622</v>
      </c>
      <c r="O14384" s="289" t="s">
        <v>277</v>
      </c>
      <c r="P14384" s="289" t="str">
        <f>VLOOKUP(CAT_Details[[#This Row],[Delivery Bp Customer Code]],Table6[],2,0)</f>
        <v>U2-L5</v>
      </c>
    </row>
    <row r="14385" spans="1:16" x14ac:dyDescent="0.25">
      <c r="A14385" s="289" t="s">
        <v>272</v>
      </c>
      <c r="B14385">
        <v>5</v>
      </c>
      <c r="C14385">
        <v>1125</v>
      </c>
      <c r="D14385">
        <v>2</v>
      </c>
      <c r="E14385" s="289" t="s">
        <v>31442</v>
      </c>
      <c r="F14385">
        <v>5017819904</v>
      </c>
      <c r="G14385" s="276">
        <v>45968</v>
      </c>
      <c r="H14385">
        <v>20251027834660</v>
      </c>
      <c r="I14385">
        <v>5.8559999999999999</v>
      </c>
      <c r="J14385" s="289" t="s">
        <v>294</v>
      </c>
      <c r="K14385" s="289" t="s">
        <v>31517</v>
      </c>
      <c r="L14385" s="289" t="s">
        <v>275</v>
      </c>
      <c r="M14385" s="289" t="s">
        <v>31961</v>
      </c>
      <c r="N14385" s="289" t="s">
        <v>555</v>
      </c>
      <c r="O14385" s="289" t="s">
        <v>277</v>
      </c>
      <c r="P14385" s="289" t="str">
        <f>VLOOKUP(CAT_Details[[#This Row],[Delivery Bp Customer Code]],Table6[],2,0)</f>
        <v>U2-L5</v>
      </c>
    </row>
    <row r="14386" spans="1:16" x14ac:dyDescent="0.25">
      <c r="A14386" s="289" t="s">
        <v>272</v>
      </c>
      <c r="B14386">
        <v>5</v>
      </c>
      <c r="C14386">
        <v>350</v>
      </c>
      <c r="D14386">
        <v>2</v>
      </c>
      <c r="E14386" s="289" t="s">
        <v>31522</v>
      </c>
      <c r="F14386">
        <v>5017820856</v>
      </c>
      <c r="G14386" s="276">
        <v>45968</v>
      </c>
      <c r="H14386">
        <v>20251027834611</v>
      </c>
      <c r="I14386">
        <v>4.8</v>
      </c>
      <c r="J14386" s="289" t="s">
        <v>287</v>
      </c>
      <c r="K14386" s="289" t="s">
        <v>31523</v>
      </c>
      <c r="L14386" s="289" t="s">
        <v>275</v>
      </c>
      <c r="M14386" s="289" t="s">
        <v>31918</v>
      </c>
      <c r="N14386" s="289" t="s">
        <v>20548</v>
      </c>
      <c r="O14386" s="289" t="s">
        <v>277</v>
      </c>
      <c r="P14386" s="289" t="str">
        <f>VLOOKUP(CAT_Details[[#This Row],[Delivery Bp Customer Code]],Table6[],2,0)</f>
        <v>U2-L5</v>
      </c>
    </row>
    <row r="14387" spans="1:16" x14ac:dyDescent="0.25">
      <c r="A14387" s="289" t="s">
        <v>272</v>
      </c>
      <c r="B14387">
        <v>2</v>
      </c>
      <c r="C14387">
        <v>910</v>
      </c>
      <c r="D14387">
        <v>0.8</v>
      </c>
      <c r="E14387" s="289" t="s">
        <v>31539</v>
      </c>
      <c r="F14387">
        <v>5017835124</v>
      </c>
      <c r="G14387" s="276">
        <v>45968</v>
      </c>
      <c r="H14387">
        <v>20251029836800</v>
      </c>
      <c r="I14387">
        <v>0.96</v>
      </c>
      <c r="J14387" s="289" t="s">
        <v>324</v>
      </c>
      <c r="K14387" s="289" t="s">
        <v>31759</v>
      </c>
      <c r="L14387" s="289" t="s">
        <v>275</v>
      </c>
      <c r="M14387" s="289" t="s">
        <v>31918</v>
      </c>
      <c r="N14387" s="289" t="s">
        <v>399</v>
      </c>
      <c r="O14387" s="289" t="s">
        <v>277</v>
      </c>
      <c r="P14387" s="289" t="str">
        <f>VLOOKUP(CAT_Details[[#This Row],[Delivery Bp Customer Code]],Table6[],2,0)</f>
        <v>U2-L5</v>
      </c>
    </row>
    <row r="14388" spans="1:16" x14ac:dyDescent="0.25">
      <c r="A14388" s="289" t="s">
        <v>272</v>
      </c>
      <c r="B14388">
        <v>2</v>
      </c>
      <c r="C14388">
        <v>671.9</v>
      </c>
      <c r="D14388">
        <v>0.4</v>
      </c>
      <c r="E14388" s="289" t="s">
        <v>31762</v>
      </c>
      <c r="F14388">
        <v>5017835742</v>
      </c>
      <c r="G14388" s="276">
        <v>45968</v>
      </c>
      <c r="H14388">
        <v>20251028835663</v>
      </c>
      <c r="I14388">
        <v>0.57599999999999996</v>
      </c>
      <c r="J14388" s="289" t="s">
        <v>294</v>
      </c>
      <c r="K14388" s="289" t="s">
        <v>31763</v>
      </c>
      <c r="L14388" s="289" t="s">
        <v>275</v>
      </c>
      <c r="M14388" s="289" t="s">
        <v>31918</v>
      </c>
      <c r="N14388" s="289" t="s">
        <v>698</v>
      </c>
      <c r="O14388" s="289" t="s">
        <v>277</v>
      </c>
      <c r="P14388" s="289" t="str">
        <f>VLOOKUP(CAT_Details[[#This Row],[Delivery Bp Customer Code]],Table6[],2,0)</f>
        <v>U2-L5</v>
      </c>
    </row>
    <row r="14389" spans="1:16" x14ac:dyDescent="0.25">
      <c r="A14389" s="289" t="s">
        <v>272</v>
      </c>
      <c r="B14389">
        <v>1</v>
      </c>
      <c r="C14389">
        <v>138</v>
      </c>
      <c r="D14389">
        <v>0.4</v>
      </c>
      <c r="E14389" s="289" t="s">
        <v>31772</v>
      </c>
      <c r="F14389">
        <v>5017850382</v>
      </c>
      <c r="G14389" s="276">
        <v>45968</v>
      </c>
      <c r="H14389">
        <v>20251030837838</v>
      </c>
      <c r="I14389">
        <v>0.96</v>
      </c>
      <c r="J14389" s="289" t="s">
        <v>324</v>
      </c>
      <c r="K14389" s="289" t="s">
        <v>31773</v>
      </c>
      <c r="L14389" s="289" t="s">
        <v>275</v>
      </c>
      <c r="M14389" s="289" t="s">
        <v>31918</v>
      </c>
      <c r="N14389" s="289" t="s">
        <v>616</v>
      </c>
      <c r="O14389" s="289" t="s">
        <v>277</v>
      </c>
      <c r="P14389" s="289" t="str">
        <f>VLOOKUP(CAT_Details[[#This Row],[Delivery Bp Customer Code]],Table6[],2,0)</f>
        <v>U2-L5</v>
      </c>
    </row>
    <row r="14390" spans="1:16" x14ac:dyDescent="0.25">
      <c r="A14390" s="289" t="s">
        <v>272</v>
      </c>
      <c r="B14390">
        <v>8</v>
      </c>
      <c r="C14390">
        <v>560</v>
      </c>
      <c r="D14390">
        <v>3.2</v>
      </c>
      <c r="E14390" s="289" t="s">
        <v>31774</v>
      </c>
      <c r="F14390">
        <v>5017850407</v>
      </c>
      <c r="G14390" s="276">
        <v>45968</v>
      </c>
      <c r="H14390">
        <v>20251027834698</v>
      </c>
      <c r="I14390">
        <v>5.3760000000000003</v>
      </c>
      <c r="J14390" s="289" t="s">
        <v>324</v>
      </c>
      <c r="K14390" s="289" t="s">
        <v>31775</v>
      </c>
      <c r="L14390" s="289" t="s">
        <v>275</v>
      </c>
      <c r="M14390" s="289" t="s">
        <v>31918</v>
      </c>
      <c r="N14390" s="289" t="s">
        <v>562</v>
      </c>
      <c r="O14390" s="289" t="s">
        <v>277</v>
      </c>
      <c r="P14390" s="289" t="str">
        <f>VLOOKUP(CAT_Details[[#This Row],[Delivery Bp Customer Code]],Table6[],2,0)</f>
        <v>U2-L5</v>
      </c>
    </row>
    <row r="14391" spans="1:16" x14ac:dyDescent="0.25">
      <c r="A14391" s="289" t="s">
        <v>272</v>
      </c>
      <c r="B14391">
        <v>1</v>
      </c>
      <c r="C14391">
        <v>64</v>
      </c>
      <c r="D14391">
        <v>0.4</v>
      </c>
      <c r="E14391" s="289" t="s">
        <v>31664</v>
      </c>
      <c r="F14391">
        <v>5017850433</v>
      </c>
      <c r="G14391" s="276">
        <v>45968</v>
      </c>
      <c r="H14391">
        <v>20251029836943</v>
      </c>
      <c r="I14391">
        <v>1.181</v>
      </c>
      <c r="J14391" s="289" t="s">
        <v>324</v>
      </c>
      <c r="K14391" s="289" t="s">
        <v>31778</v>
      </c>
      <c r="L14391" s="289" t="s">
        <v>275</v>
      </c>
      <c r="M14391" s="289" t="s">
        <v>31918</v>
      </c>
      <c r="N14391" s="289" t="s">
        <v>612</v>
      </c>
      <c r="O14391" s="289" t="s">
        <v>277</v>
      </c>
      <c r="P14391" s="289" t="str">
        <f>VLOOKUP(CAT_Details[[#This Row],[Delivery Bp Customer Code]],Table6[],2,0)</f>
        <v>U2-L5</v>
      </c>
    </row>
    <row r="14392" spans="1:16" x14ac:dyDescent="0.25">
      <c r="A14392" s="289" t="s">
        <v>272</v>
      </c>
      <c r="B14392">
        <v>1</v>
      </c>
      <c r="C14392">
        <v>102</v>
      </c>
      <c r="D14392">
        <v>0.4</v>
      </c>
      <c r="E14392" s="289" t="s">
        <v>31901</v>
      </c>
      <c r="F14392">
        <v>5017867437</v>
      </c>
      <c r="G14392" s="276">
        <v>45968</v>
      </c>
      <c r="H14392">
        <v>20251030837951</v>
      </c>
      <c r="I14392">
        <v>1.1519999999999999</v>
      </c>
      <c r="J14392" s="289" t="s">
        <v>350</v>
      </c>
      <c r="K14392" s="289" t="s">
        <v>31902</v>
      </c>
      <c r="L14392" s="289" t="s">
        <v>275</v>
      </c>
      <c r="M14392" s="289" t="s">
        <v>31918</v>
      </c>
      <c r="N14392" s="289" t="s">
        <v>15988</v>
      </c>
      <c r="O14392" s="289" t="s">
        <v>277</v>
      </c>
      <c r="P14392" s="289" t="str">
        <f>VLOOKUP(CAT_Details[[#This Row],[Delivery Bp Customer Code]],Table6[],2,0)</f>
        <v>U2-L5</v>
      </c>
    </row>
    <row r="14393" spans="1:16" x14ac:dyDescent="0.25">
      <c r="A14393" s="289" t="s">
        <v>272</v>
      </c>
      <c r="B14393">
        <v>1</v>
      </c>
      <c r="C14393">
        <v>198</v>
      </c>
      <c r="D14393">
        <v>0.6</v>
      </c>
      <c r="E14393" s="289" t="s">
        <v>31901</v>
      </c>
      <c r="F14393">
        <v>5017867438</v>
      </c>
      <c r="G14393" s="276">
        <v>45968</v>
      </c>
      <c r="H14393">
        <v>20251030837836</v>
      </c>
      <c r="I14393">
        <v>2.016</v>
      </c>
      <c r="J14393" s="289" t="s">
        <v>350</v>
      </c>
      <c r="K14393" s="289" t="s">
        <v>31903</v>
      </c>
      <c r="L14393" s="289" t="s">
        <v>275</v>
      </c>
      <c r="M14393" s="289" t="s">
        <v>31918</v>
      </c>
      <c r="N14393" s="289" t="s">
        <v>15988</v>
      </c>
      <c r="O14393" s="289" t="s">
        <v>277</v>
      </c>
      <c r="P14393" s="289" t="str">
        <f>VLOOKUP(CAT_Details[[#This Row],[Delivery Bp Customer Code]],Table6[],2,0)</f>
        <v>U2-L5</v>
      </c>
    </row>
    <row r="14394" spans="1:16" x14ac:dyDescent="0.25">
      <c r="A14394" s="289" t="s">
        <v>272</v>
      </c>
      <c r="B14394">
        <v>30</v>
      </c>
      <c r="C14394">
        <v>16320</v>
      </c>
      <c r="D14394">
        <v>12</v>
      </c>
      <c r="E14394" s="289" t="s">
        <v>31906</v>
      </c>
      <c r="F14394">
        <v>5017867764</v>
      </c>
      <c r="G14394" s="276">
        <v>45968</v>
      </c>
      <c r="H14394">
        <v>20251031839187</v>
      </c>
      <c r="I14394">
        <v>28.8</v>
      </c>
      <c r="J14394" s="289" t="s">
        <v>324</v>
      </c>
      <c r="K14394" s="289" t="s">
        <v>31907</v>
      </c>
      <c r="L14394" s="289" t="s">
        <v>275</v>
      </c>
      <c r="M14394" s="289" t="s">
        <v>31918</v>
      </c>
      <c r="N14394" s="289" t="s">
        <v>31770</v>
      </c>
      <c r="O14394" s="289" t="s">
        <v>277</v>
      </c>
      <c r="P14394" s="289" t="str">
        <f>VLOOKUP(CAT_Details[[#This Row],[Delivery Bp Customer Code]],Table6[],2,0)</f>
        <v>U2-L5</v>
      </c>
    </row>
    <row r="14395" spans="1:16" x14ac:dyDescent="0.25">
      <c r="A14395" s="289" t="s">
        <v>272</v>
      </c>
      <c r="B14395">
        <v>1</v>
      </c>
      <c r="C14395">
        <v>84</v>
      </c>
      <c r="D14395">
        <v>0.2</v>
      </c>
      <c r="E14395" s="289" t="s">
        <v>31912</v>
      </c>
      <c r="F14395">
        <v>5017867933</v>
      </c>
      <c r="G14395" s="276">
        <v>45968</v>
      </c>
      <c r="H14395">
        <v>20251030838239</v>
      </c>
      <c r="I14395">
        <v>0.44600000000000001</v>
      </c>
      <c r="J14395" s="289" t="s">
        <v>350</v>
      </c>
      <c r="K14395" s="289" t="s">
        <v>31913</v>
      </c>
      <c r="L14395" s="289" t="s">
        <v>275</v>
      </c>
      <c r="M14395" s="289" t="s">
        <v>31918</v>
      </c>
      <c r="N14395" s="289" t="s">
        <v>704</v>
      </c>
      <c r="O14395" s="289" t="s">
        <v>277</v>
      </c>
      <c r="P14395" s="289" t="str">
        <f>VLOOKUP(CAT_Details[[#This Row],[Delivery Bp Customer Code]],Table6[],2,0)</f>
        <v>U2-L5</v>
      </c>
    </row>
    <row r="14396" spans="1:16" x14ac:dyDescent="0.25">
      <c r="A14396" s="289" t="s">
        <v>272</v>
      </c>
      <c r="B14396">
        <v>1</v>
      </c>
      <c r="C14396">
        <v>1096</v>
      </c>
      <c r="D14396">
        <v>0.4</v>
      </c>
      <c r="E14396" s="289" t="s">
        <v>31916</v>
      </c>
      <c r="F14396">
        <v>5017868196</v>
      </c>
      <c r="G14396" s="276">
        <v>45968</v>
      </c>
      <c r="H14396">
        <v>20251030837628</v>
      </c>
      <c r="I14396">
        <v>0.66200000000000003</v>
      </c>
      <c r="J14396" s="289" t="s">
        <v>350</v>
      </c>
      <c r="K14396" s="289" t="s">
        <v>31917</v>
      </c>
      <c r="L14396" s="289" t="s">
        <v>275</v>
      </c>
      <c r="M14396" s="289" t="s">
        <v>31918</v>
      </c>
      <c r="N14396" s="289" t="s">
        <v>982</v>
      </c>
      <c r="O14396" s="289" t="s">
        <v>277</v>
      </c>
      <c r="P14396" s="289" t="str">
        <f>VLOOKUP(CAT_Details[[#This Row],[Delivery Bp Customer Code]],Table6[],2,0)</f>
        <v>U2-L5</v>
      </c>
    </row>
    <row r="14397" spans="1:16" x14ac:dyDescent="0.25">
      <c r="A14397" s="289" t="s">
        <v>278</v>
      </c>
      <c r="B14397">
        <v>1</v>
      </c>
      <c r="C14397">
        <v>600</v>
      </c>
      <c r="D14397">
        <v>0.4</v>
      </c>
      <c r="E14397" s="289" t="s">
        <v>31808</v>
      </c>
      <c r="F14397">
        <v>5017867608</v>
      </c>
      <c r="G14397" s="276">
        <v>45971</v>
      </c>
      <c r="H14397">
        <v>20251028835741</v>
      </c>
      <c r="I14397">
        <v>0.57599999999999996</v>
      </c>
      <c r="J14397" s="289" t="s">
        <v>324</v>
      </c>
      <c r="K14397" s="289" t="s">
        <v>31809</v>
      </c>
      <c r="L14397" s="289" t="s">
        <v>275</v>
      </c>
      <c r="M14397" s="289" t="s">
        <v>31918</v>
      </c>
      <c r="N14397" s="289" t="s">
        <v>333</v>
      </c>
      <c r="O14397" s="289" t="s">
        <v>498</v>
      </c>
      <c r="P14397" s="289" t="str">
        <f>VLOOKUP(CAT_Details[[#This Row],[Delivery Bp Customer Code]],Table6[],2,0)</f>
        <v>DK-BM01</v>
      </c>
    </row>
    <row r="14398" spans="1:16" x14ac:dyDescent="0.25">
      <c r="A14398" s="289" t="s">
        <v>75</v>
      </c>
      <c r="B14398">
        <v>8</v>
      </c>
      <c r="C14398">
        <v>1675.2</v>
      </c>
      <c r="D14398">
        <v>4.21</v>
      </c>
      <c r="E14398" s="289" t="s">
        <v>31824</v>
      </c>
      <c r="F14398">
        <v>5017867750</v>
      </c>
      <c r="G14398" s="276">
        <v>45971</v>
      </c>
      <c r="H14398">
        <v>20251031838662</v>
      </c>
      <c r="I14398">
        <v>20.172999999999998</v>
      </c>
      <c r="J14398" s="289" t="s">
        <v>345</v>
      </c>
      <c r="K14398" s="289" t="s">
        <v>31825</v>
      </c>
      <c r="L14398" s="289" t="s">
        <v>275</v>
      </c>
      <c r="M14398" s="289" t="s">
        <v>31932</v>
      </c>
      <c r="N14398" s="289" t="s">
        <v>4779</v>
      </c>
      <c r="O14398" s="289" t="s">
        <v>5281</v>
      </c>
      <c r="P14398" s="289" t="str">
        <f>VLOOKUP(CAT_Details[[#This Row],[Delivery Bp Customer Code]],Table6[],2,0)</f>
        <v>DK-LW08</v>
      </c>
    </row>
    <row r="14399" spans="1:16" x14ac:dyDescent="0.25">
      <c r="A14399" s="289" t="s">
        <v>75</v>
      </c>
      <c r="B14399">
        <v>1</v>
      </c>
      <c r="C14399">
        <v>74</v>
      </c>
      <c r="D14399">
        <v>0.4</v>
      </c>
      <c r="E14399" s="289" t="s">
        <v>31828</v>
      </c>
      <c r="F14399">
        <v>5017867779</v>
      </c>
      <c r="G14399" s="276">
        <v>45971</v>
      </c>
      <c r="H14399">
        <v>20251028835554</v>
      </c>
      <c r="I14399">
        <v>0.76800000000000002</v>
      </c>
      <c r="J14399" s="289" t="s">
        <v>324</v>
      </c>
      <c r="K14399" s="289" t="s">
        <v>31829</v>
      </c>
      <c r="L14399" s="289" t="s">
        <v>275</v>
      </c>
      <c r="M14399" s="289" t="s">
        <v>31918</v>
      </c>
      <c r="N14399" s="289" t="s">
        <v>3313</v>
      </c>
      <c r="O14399" s="289" t="s">
        <v>2173</v>
      </c>
      <c r="P14399" s="289" t="str">
        <f>VLOOKUP(CAT_Details[[#This Row],[Delivery Bp Customer Code]],Table6[],2,0)</f>
        <v>OYL1</v>
      </c>
    </row>
    <row r="14400" spans="1:16" x14ac:dyDescent="0.25">
      <c r="A14400" s="289" t="s">
        <v>75</v>
      </c>
      <c r="B14400">
        <v>11</v>
      </c>
      <c r="C14400">
        <v>1320</v>
      </c>
      <c r="D14400">
        <v>5.26</v>
      </c>
      <c r="E14400" s="289" t="s">
        <v>31830</v>
      </c>
      <c r="F14400">
        <v>5017867810</v>
      </c>
      <c r="G14400" s="276">
        <v>45971</v>
      </c>
      <c r="H14400">
        <v>20251027834744</v>
      </c>
      <c r="I14400">
        <v>12.363</v>
      </c>
      <c r="J14400" s="289" t="s">
        <v>345</v>
      </c>
      <c r="K14400" s="289" t="s">
        <v>31831</v>
      </c>
      <c r="L14400" s="289" t="s">
        <v>275</v>
      </c>
      <c r="M14400" s="289" t="s">
        <v>31932</v>
      </c>
      <c r="N14400" s="289" t="s">
        <v>427</v>
      </c>
      <c r="O14400" s="289" t="s">
        <v>5281</v>
      </c>
      <c r="P14400" s="289" t="str">
        <f>VLOOKUP(CAT_Details[[#This Row],[Delivery Bp Customer Code]],Table6[],2,0)</f>
        <v>DK-LW08</v>
      </c>
    </row>
    <row r="14401" spans="1:16" x14ac:dyDescent="0.25">
      <c r="A14401" s="289" t="s">
        <v>75</v>
      </c>
      <c r="B14401">
        <v>1</v>
      </c>
      <c r="C14401">
        <v>100</v>
      </c>
      <c r="D14401">
        <v>0.2</v>
      </c>
      <c r="E14401" s="289" t="s">
        <v>31933</v>
      </c>
      <c r="F14401">
        <v>5017882527</v>
      </c>
      <c r="G14401" s="276">
        <v>45971</v>
      </c>
      <c r="H14401">
        <v>20251022831933</v>
      </c>
      <c r="I14401">
        <v>0.14399999999999999</v>
      </c>
      <c r="J14401" s="289" t="s">
        <v>350</v>
      </c>
      <c r="K14401" s="289" t="s">
        <v>31934</v>
      </c>
      <c r="L14401" s="289" t="s">
        <v>275</v>
      </c>
      <c r="M14401" s="289"/>
      <c r="N14401" s="289" t="s">
        <v>2656</v>
      </c>
      <c r="O14401" s="289" t="s">
        <v>2173</v>
      </c>
      <c r="P14401" s="289" t="str">
        <f>VLOOKUP(CAT_Details[[#This Row],[Delivery Bp Customer Code]],Table6[],2,0)</f>
        <v>OYL1</v>
      </c>
    </row>
    <row r="14402" spans="1:16" x14ac:dyDescent="0.25">
      <c r="A14402" s="289" t="s">
        <v>75</v>
      </c>
      <c r="B14402">
        <v>5</v>
      </c>
      <c r="C14402">
        <v>1835</v>
      </c>
      <c r="D14402">
        <v>2</v>
      </c>
      <c r="E14402" s="289" t="s">
        <v>31933</v>
      </c>
      <c r="F14402">
        <v>5017882528</v>
      </c>
      <c r="G14402" s="276">
        <v>45971</v>
      </c>
      <c r="H14402">
        <v>20251022831975</v>
      </c>
      <c r="I14402">
        <v>2.88</v>
      </c>
      <c r="J14402" s="289" t="s">
        <v>350</v>
      </c>
      <c r="K14402" s="289" t="s">
        <v>31935</v>
      </c>
      <c r="L14402" s="289" t="s">
        <v>275</v>
      </c>
      <c r="M14402" s="289"/>
      <c r="N14402" s="289" t="s">
        <v>2656</v>
      </c>
      <c r="O14402" s="289" t="s">
        <v>2173</v>
      </c>
      <c r="P14402" s="289" t="str">
        <f>VLOOKUP(CAT_Details[[#This Row],[Delivery Bp Customer Code]],Table6[],2,0)</f>
        <v>OYL1</v>
      </c>
    </row>
    <row r="14403" spans="1:16" x14ac:dyDescent="0.25">
      <c r="A14403" s="289" t="s">
        <v>75</v>
      </c>
      <c r="B14403">
        <v>1</v>
      </c>
      <c r="C14403">
        <v>575.20000000000005</v>
      </c>
      <c r="D14403">
        <v>0.33</v>
      </c>
      <c r="E14403" s="289" t="s">
        <v>31940</v>
      </c>
      <c r="F14403">
        <v>5017882982</v>
      </c>
      <c r="G14403" s="276">
        <v>45971</v>
      </c>
      <c r="H14403">
        <v>20251030838079</v>
      </c>
      <c r="I14403">
        <v>0.47299999999999998</v>
      </c>
      <c r="J14403" s="289" t="s">
        <v>350</v>
      </c>
      <c r="K14403" s="289" t="s">
        <v>31941</v>
      </c>
      <c r="L14403" s="289" t="s">
        <v>275</v>
      </c>
      <c r="M14403" s="289"/>
      <c r="N14403" s="289" t="s">
        <v>2571</v>
      </c>
      <c r="O14403" s="289" t="s">
        <v>2173</v>
      </c>
      <c r="P14403" s="289" t="str">
        <f>VLOOKUP(CAT_Details[[#This Row],[Delivery Bp Customer Code]],Table6[],2,0)</f>
        <v>OYL1</v>
      </c>
    </row>
    <row r="14404" spans="1:16" x14ac:dyDescent="0.25">
      <c r="A14404" s="289" t="s">
        <v>17052</v>
      </c>
      <c r="B14404">
        <v>5</v>
      </c>
      <c r="C14404">
        <v>428</v>
      </c>
      <c r="D14404">
        <v>2</v>
      </c>
      <c r="E14404" s="289" t="s">
        <v>31630</v>
      </c>
      <c r="F14404">
        <v>5017850729</v>
      </c>
      <c r="G14404" s="276">
        <v>45971</v>
      </c>
      <c r="H14404">
        <v>20251030837547</v>
      </c>
      <c r="I14404">
        <v>3.274</v>
      </c>
      <c r="J14404" s="289" t="s">
        <v>3890</v>
      </c>
      <c r="K14404" s="289" t="s">
        <v>31631</v>
      </c>
      <c r="L14404" s="289" t="s">
        <v>280</v>
      </c>
      <c r="M14404" s="289" t="s">
        <v>31918</v>
      </c>
      <c r="N14404" s="289" t="s">
        <v>3896</v>
      </c>
      <c r="O14404" s="289" t="s">
        <v>18284</v>
      </c>
      <c r="P14404" s="289">
        <f>VLOOKUP(CAT_Details[[#This Row],[Delivery Bp Customer Code]],Table6[],2,0)</f>
        <v>3705</v>
      </c>
    </row>
    <row r="14405" spans="1:16" x14ac:dyDescent="0.25">
      <c r="A14405" s="289" t="s">
        <v>17052</v>
      </c>
      <c r="B14405">
        <v>1</v>
      </c>
      <c r="C14405">
        <v>302</v>
      </c>
      <c r="D14405">
        <v>0.4</v>
      </c>
      <c r="E14405" s="289" t="s">
        <v>31953</v>
      </c>
      <c r="F14405">
        <v>5017883045</v>
      </c>
      <c r="G14405" s="276">
        <v>45971</v>
      </c>
      <c r="H14405">
        <v>20251029836962</v>
      </c>
      <c r="I14405">
        <v>0.57599999999999996</v>
      </c>
      <c r="J14405" s="289" t="s">
        <v>275</v>
      </c>
      <c r="K14405" s="289" t="s">
        <v>31954</v>
      </c>
      <c r="L14405" s="289" t="s">
        <v>280</v>
      </c>
      <c r="M14405" s="289"/>
      <c r="N14405" s="289" t="s">
        <v>19698</v>
      </c>
      <c r="O14405" s="289" t="s">
        <v>18284</v>
      </c>
      <c r="P14405" s="289">
        <f>VLOOKUP(CAT_Details[[#This Row],[Delivery Bp Customer Code]],Table6[],2,0)</f>
        <v>3705</v>
      </c>
    </row>
    <row r="14406" spans="1:16" x14ac:dyDescent="0.25">
      <c r="A14406" s="289" t="s">
        <v>3771</v>
      </c>
      <c r="B14406">
        <v>7</v>
      </c>
      <c r="C14406">
        <v>2058</v>
      </c>
      <c r="D14406">
        <v>3.78</v>
      </c>
      <c r="E14406" s="289" t="s">
        <v>31635</v>
      </c>
      <c r="F14406">
        <v>5017850622</v>
      </c>
      <c r="G14406" s="276">
        <v>45971</v>
      </c>
      <c r="H14406">
        <v>20251027834485</v>
      </c>
      <c r="I14406">
        <v>14.878</v>
      </c>
      <c r="J14406" s="289" t="s">
        <v>3890</v>
      </c>
      <c r="K14406" s="289" t="s">
        <v>31636</v>
      </c>
      <c r="L14406" s="289" t="s">
        <v>275</v>
      </c>
      <c r="M14406" s="289" t="s">
        <v>31918</v>
      </c>
      <c r="N14406" s="289" t="s">
        <v>3893</v>
      </c>
      <c r="O14406" s="289" t="s">
        <v>4956</v>
      </c>
      <c r="P14406" s="289">
        <f>VLOOKUP(CAT_Details[[#This Row],[Delivery Bp Customer Code]],Table6[],2,0)</f>
        <v>3417</v>
      </c>
    </row>
    <row r="14407" spans="1:16" x14ac:dyDescent="0.25">
      <c r="A14407" s="289" t="s">
        <v>3329</v>
      </c>
      <c r="B14407">
        <v>26</v>
      </c>
      <c r="C14407">
        <v>17902</v>
      </c>
      <c r="D14407">
        <v>10.59</v>
      </c>
      <c r="E14407" s="289" t="s">
        <v>31637</v>
      </c>
      <c r="F14407">
        <v>5017835157</v>
      </c>
      <c r="G14407" s="276">
        <v>45971</v>
      </c>
      <c r="H14407">
        <v>20251028835558</v>
      </c>
      <c r="I14407">
        <v>18.001999999999999</v>
      </c>
      <c r="J14407" s="289" t="s">
        <v>383</v>
      </c>
      <c r="K14407" s="289" t="s">
        <v>31638</v>
      </c>
      <c r="L14407" s="289" t="s">
        <v>275</v>
      </c>
      <c r="M14407" s="289" t="s">
        <v>31962</v>
      </c>
      <c r="N14407" s="289" t="s">
        <v>30229</v>
      </c>
      <c r="O14407" s="289" t="s">
        <v>3332</v>
      </c>
      <c r="P14407" s="289">
        <f>VLOOKUP(CAT_Details[[#This Row],[Delivery Bp Customer Code]],Table6[],2,0)</f>
        <v>3402</v>
      </c>
    </row>
    <row r="14408" spans="1:16" x14ac:dyDescent="0.25">
      <c r="A14408" s="289" t="s">
        <v>3329</v>
      </c>
      <c r="B14408">
        <v>5</v>
      </c>
      <c r="C14408">
        <v>471</v>
      </c>
      <c r="D14408">
        <v>1.4</v>
      </c>
      <c r="E14408" s="289" t="s">
        <v>31651</v>
      </c>
      <c r="F14408">
        <v>5017836320</v>
      </c>
      <c r="G14408" s="276">
        <v>45971</v>
      </c>
      <c r="H14408">
        <v>20251022832057</v>
      </c>
      <c r="I14408">
        <v>3.1920000000000002</v>
      </c>
      <c r="J14408" s="289" t="s">
        <v>401</v>
      </c>
      <c r="K14408" s="289" t="s">
        <v>31652</v>
      </c>
      <c r="L14408" s="289" t="s">
        <v>275</v>
      </c>
      <c r="M14408" s="289" t="s">
        <v>31963</v>
      </c>
      <c r="N14408" s="289" t="s">
        <v>2533</v>
      </c>
      <c r="O14408" s="289" t="s">
        <v>3332</v>
      </c>
      <c r="P14408" s="289">
        <f>VLOOKUP(CAT_Details[[#This Row],[Delivery Bp Customer Code]],Table6[],2,0)</f>
        <v>3402</v>
      </c>
    </row>
    <row r="14409" spans="1:16" x14ac:dyDescent="0.25">
      <c r="A14409" s="289" t="s">
        <v>3329</v>
      </c>
      <c r="B14409">
        <v>15</v>
      </c>
      <c r="C14409">
        <v>835</v>
      </c>
      <c r="D14409">
        <v>2.94</v>
      </c>
      <c r="E14409" s="289" t="s">
        <v>31630</v>
      </c>
      <c r="F14409">
        <v>5017850733</v>
      </c>
      <c r="G14409" s="276">
        <v>45971</v>
      </c>
      <c r="H14409">
        <v>20251028835573</v>
      </c>
      <c r="I14409">
        <v>7.931</v>
      </c>
      <c r="J14409" s="289" t="s">
        <v>3890</v>
      </c>
      <c r="K14409" s="289" t="s">
        <v>31672</v>
      </c>
      <c r="L14409" s="289" t="s">
        <v>275</v>
      </c>
      <c r="M14409" s="289" t="s">
        <v>31918</v>
      </c>
      <c r="N14409" s="289" t="s">
        <v>3896</v>
      </c>
      <c r="O14409" s="289" t="s">
        <v>3332</v>
      </c>
      <c r="P14409" s="289">
        <f>VLOOKUP(CAT_Details[[#This Row],[Delivery Bp Customer Code]],Table6[],2,0)</f>
        <v>3402</v>
      </c>
    </row>
    <row r="14410" spans="1:16" x14ac:dyDescent="0.25">
      <c r="A14410" s="289" t="s">
        <v>3329</v>
      </c>
      <c r="B14410">
        <v>1</v>
      </c>
      <c r="C14410">
        <v>115</v>
      </c>
      <c r="D14410">
        <v>0.4</v>
      </c>
      <c r="E14410" s="289" t="s">
        <v>31872</v>
      </c>
      <c r="F14410">
        <v>5017867898</v>
      </c>
      <c r="G14410" s="276">
        <v>45971</v>
      </c>
      <c r="H14410">
        <v>20251030838287</v>
      </c>
      <c r="I14410">
        <v>0.94099999999999995</v>
      </c>
      <c r="J14410" s="289" t="s">
        <v>324</v>
      </c>
      <c r="K14410" s="289" t="s">
        <v>31873</v>
      </c>
      <c r="L14410" s="289" t="s">
        <v>275</v>
      </c>
      <c r="M14410" s="289" t="s">
        <v>31918</v>
      </c>
      <c r="N14410" s="289" t="s">
        <v>5504</v>
      </c>
      <c r="O14410" s="289" t="s">
        <v>3332</v>
      </c>
      <c r="P14410" s="289">
        <f>VLOOKUP(CAT_Details[[#This Row],[Delivery Bp Customer Code]],Table6[],2,0)</f>
        <v>3402</v>
      </c>
    </row>
    <row r="14411" spans="1:16" x14ac:dyDescent="0.25">
      <c r="A14411" s="289" t="s">
        <v>76</v>
      </c>
      <c r="B14411">
        <v>3</v>
      </c>
      <c r="C14411">
        <v>40</v>
      </c>
      <c r="D14411">
        <v>0.6</v>
      </c>
      <c r="E14411" s="289" t="s">
        <v>31696</v>
      </c>
      <c r="F14411">
        <v>5017850504</v>
      </c>
      <c r="G14411" s="276">
        <v>45971</v>
      </c>
      <c r="H14411">
        <v>20251029837170</v>
      </c>
      <c r="I14411">
        <v>0.57599999999999996</v>
      </c>
      <c r="J14411" s="289" t="s">
        <v>401</v>
      </c>
      <c r="K14411" s="289" t="s">
        <v>31697</v>
      </c>
      <c r="L14411" s="289" t="s">
        <v>275</v>
      </c>
      <c r="M14411" s="289" t="s">
        <v>31918</v>
      </c>
      <c r="N14411" s="289" t="s">
        <v>1028</v>
      </c>
      <c r="O14411" s="289" t="s">
        <v>16049</v>
      </c>
      <c r="P14411" s="289" t="str">
        <f>VLOOKUP(CAT_Details[[#This Row],[Delivery Bp Customer Code]],Table6[],2,0)</f>
        <v>MZ02</v>
      </c>
    </row>
    <row r="14412" spans="1:16" x14ac:dyDescent="0.25">
      <c r="A14412" s="289" t="s">
        <v>76</v>
      </c>
      <c r="B14412">
        <v>1</v>
      </c>
      <c r="C14412">
        <v>470</v>
      </c>
      <c r="D14412">
        <v>0.4</v>
      </c>
      <c r="E14412" s="289" t="s">
        <v>31698</v>
      </c>
      <c r="F14412">
        <v>5017850564</v>
      </c>
      <c r="G14412" s="276">
        <v>45971</v>
      </c>
      <c r="H14412">
        <v>20251030837714</v>
      </c>
      <c r="I14412">
        <v>0.96</v>
      </c>
      <c r="J14412" s="289" t="s">
        <v>401</v>
      </c>
      <c r="K14412" s="289" t="s">
        <v>31699</v>
      </c>
      <c r="L14412" s="289" t="s">
        <v>275</v>
      </c>
      <c r="M14412" s="289" t="s">
        <v>31918</v>
      </c>
      <c r="N14412" s="289" t="s">
        <v>17729</v>
      </c>
      <c r="O14412" s="289" t="s">
        <v>16049</v>
      </c>
      <c r="P14412" s="289" t="str">
        <f>VLOOKUP(CAT_Details[[#This Row],[Delivery Bp Customer Code]],Table6[],2,0)</f>
        <v>MZ02</v>
      </c>
    </row>
    <row r="14413" spans="1:16" x14ac:dyDescent="0.25">
      <c r="A14413" s="289" t="s">
        <v>76</v>
      </c>
      <c r="B14413">
        <v>2</v>
      </c>
      <c r="C14413">
        <v>868</v>
      </c>
      <c r="D14413">
        <v>0.67</v>
      </c>
      <c r="E14413" s="289" t="s">
        <v>31700</v>
      </c>
      <c r="F14413">
        <v>5017850612</v>
      </c>
      <c r="G14413" s="276">
        <v>45971</v>
      </c>
      <c r="H14413">
        <v>20251029836891</v>
      </c>
      <c r="I14413">
        <v>1.28</v>
      </c>
      <c r="J14413" s="289" t="s">
        <v>324</v>
      </c>
      <c r="K14413" s="289" t="s">
        <v>31701</v>
      </c>
      <c r="L14413" s="289" t="s">
        <v>275</v>
      </c>
      <c r="M14413" s="289" t="s">
        <v>31918</v>
      </c>
      <c r="N14413" s="289" t="s">
        <v>31702</v>
      </c>
      <c r="O14413" s="289" t="s">
        <v>16049</v>
      </c>
      <c r="P14413" s="289" t="str">
        <f>VLOOKUP(CAT_Details[[#This Row],[Delivery Bp Customer Code]],Table6[],2,0)</f>
        <v>MZ02</v>
      </c>
    </row>
    <row r="14414" spans="1:16" x14ac:dyDescent="0.25">
      <c r="A14414" s="289" t="s">
        <v>76</v>
      </c>
      <c r="B14414">
        <v>7</v>
      </c>
      <c r="C14414">
        <v>1024</v>
      </c>
      <c r="D14414">
        <v>2.4</v>
      </c>
      <c r="E14414" s="289" t="s">
        <v>31882</v>
      </c>
      <c r="F14414">
        <v>5017867748</v>
      </c>
      <c r="G14414" s="276">
        <v>45971</v>
      </c>
      <c r="H14414">
        <v>20251031839242</v>
      </c>
      <c r="I14414">
        <v>3.89</v>
      </c>
      <c r="J14414" s="289" t="s">
        <v>324</v>
      </c>
      <c r="K14414" s="289" t="s">
        <v>31883</v>
      </c>
      <c r="L14414" s="289" t="s">
        <v>275</v>
      </c>
      <c r="M14414" s="289" t="s">
        <v>31918</v>
      </c>
      <c r="N14414" s="289" t="s">
        <v>1160</v>
      </c>
      <c r="O14414" s="289" t="s">
        <v>16049</v>
      </c>
      <c r="P14414" s="289" t="str">
        <f>VLOOKUP(CAT_Details[[#This Row],[Delivery Bp Customer Code]],Table6[],2,0)</f>
        <v>MZ02</v>
      </c>
    </row>
    <row r="14415" spans="1:16" x14ac:dyDescent="0.25">
      <c r="A14415" s="289" t="s">
        <v>76</v>
      </c>
      <c r="B14415">
        <v>2</v>
      </c>
      <c r="C14415">
        <v>96</v>
      </c>
      <c r="D14415">
        <v>0.4</v>
      </c>
      <c r="E14415" s="289" t="s">
        <v>31983</v>
      </c>
      <c r="F14415">
        <v>5017882970</v>
      </c>
      <c r="G14415" s="276">
        <v>45971</v>
      </c>
      <c r="H14415">
        <v>20251031839057</v>
      </c>
      <c r="I14415">
        <v>0.72</v>
      </c>
      <c r="J14415" s="289" t="s">
        <v>350</v>
      </c>
      <c r="K14415" s="289" t="s">
        <v>31984</v>
      </c>
      <c r="L14415" s="289" t="s">
        <v>275</v>
      </c>
      <c r="M14415" s="289"/>
      <c r="N14415" s="289" t="s">
        <v>1279</v>
      </c>
      <c r="O14415" s="289" t="s">
        <v>16049</v>
      </c>
      <c r="P14415" s="289" t="str">
        <f>VLOOKUP(CAT_Details[[#This Row],[Delivery Bp Customer Code]],Table6[],2,0)</f>
        <v>MZ02</v>
      </c>
    </row>
    <row r="14416" spans="1:16" x14ac:dyDescent="0.25">
      <c r="A14416" s="289" t="s">
        <v>74</v>
      </c>
      <c r="B14416">
        <v>2</v>
      </c>
      <c r="C14416">
        <v>505</v>
      </c>
      <c r="D14416">
        <v>0.6</v>
      </c>
      <c r="E14416" s="289" t="s">
        <v>31504</v>
      </c>
      <c r="F14416">
        <v>5017820868</v>
      </c>
      <c r="G14416" s="276">
        <v>45971</v>
      </c>
      <c r="H14416">
        <v>20251024834102</v>
      </c>
      <c r="I14416">
        <v>0.67200000000000004</v>
      </c>
      <c r="J14416" s="289" t="s">
        <v>764</v>
      </c>
      <c r="K14416" s="289" t="s">
        <v>31505</v>
      </c>
      <c r="L14416" s="289" t="s">
        <v>275</v>
      </c>
      <c r="M14416" s="289" t="s">
        <v>31948</v>
      </c>
      <c r="N14416" s="289" t="s">
        <v>766</v>
      </c>
      <c r="O14416" s="289" t="s">
        <v>22256</v>
      </c>
      <c r="P14416" s="289" t="str">
        <f>VLOOKUP(CAT_Details[[#This Row],[Delivery Bp Customer Code]],Table6[],2,0)</f>
        <v>DX01-L5</v>
      </c>
    </row>
    <row r="14417" spans="1:16" x14ac:dyDescent="0.25">
      <c r="A14417" s="289" t="s">
        <v>74</v>
      </c>
      <c r="B14417">
        <v>4</v>
      </c>
      <c r="C14417">
        <v>1344</v>
      </c>
      <c r="D14417">
        <v>2</v>
      </c>
      <c r="E14417" s="289" t="s">
        <v>31708</v>
      </c>
      <c r="F14417">
        <v>5017835161</v>
      </c>
      <c r="G14417" s="276">
        <v>45971</v>
      </c>
      <c r="H14417">
        <v>20251029836846</v>
      </c>
      <c r="I14417">
        <v>4.4009999999999998</v>
      </c>
      <c r="J14417" s="289" t="s">
        <v>401</v>
      </c>
      <c r="K14417" s="289" t="s">
        <v>31709</v>
      </c>
      <c r="L14417" s="289" t="s">
        <v>275</v>
      </c>
      <c r="M14417" s="289" t="s">
        <v>31987</v>
      </c>
      <c r="N14417" s="289" t="s">
        <v>16659</v>
      </c>
      <c r="O14417" s="289" t="s">
        <v>22256</v>
      </c>
      <c r="P14417" s="289" t="str">
        <f>VLOOKUP(CAT_Details[[#This Row],[Delivery Bp Customer Code]],Table6[],2,0)</f>
        <v>DX01-L5</v>
      </c>
    </row>
    <row r="14418" spans="1:16" x14ac:dyDescent="0.25">
      <c r="A14418" s="289" t="s">
        <v>74</v>
      </c>
      <c r="B14418">
        <v>3</v>
      </c>
      <c r="C14418">
        <v>859</v>
      </c>
      <c r="D14418">
        <v>1.2</v>
      </c>
      <c r="E14418" s="289" t="s">
        <v>31710</v>
      </c>
      <c r="F14418">
        <v>5017835175</v>
      </c>
      <c r="G14418" s="276">
        <v>45971</v>
      </c>
      <c r="H14418">
        <v>20251027835178</v>
      </c>
      <c r="I14418">
        <v>1.1519999999999999</v>
      </c>
      <c r="J14418" s="289" t="s">
        <v>287</v>
      </c>
      <c r="K14418" s="289" t="s">
        <v>31711</v>
      </c>
      <c r="L14418" s="289" t="s">
        <v>275</v>
      </c>
      <c r="M14418" s="289" t="s">
        <v>31918</v>
      </c>
      <c r="N14418" s="289" t="s">
        <v>17117</v>
      </c>
      <c r="O14418" s="289" t="s">
        <v>22256</v>
      </c>
      <c r="P14418" s="289" t="str">
        <f>VLOOKUP(CAT_Details[[#This Row],[Delivery Bp Customer Code]],Table6[],2,0)</f>
        <v>DX01-L5</v>
      </c>
    </row>
    <row r="14419" spans="1:16" x14ac:dyDescent="0.25">
      <c r="A14419" s="289" t="s">
        <v>74</v>
      </c>
      <c r="B14419">
        <v>10</v>
      </c>
      <c r="C14419">
        <v>4700</v>
      </c>
      <c r="D14419">
        <v>4</v>
      </c>
      <c r="E14419" s="289" t="s">
        <v>31712</v>
      </c>
      <c r="F14419">
        <v>5017835180</v>
      </c>
      <c r="G14419" s="276">
        <v>45971</v>
      </c>
      <c r="H14419">
        <v>20251029836700</v>
      </c>
      <c r="I14419">
        <v>9.6</v>
      </c>
      <c r="J14419" s="289" t="s">
        <v>401</v>
      </c>
      <c r="K14419" s="289" t="s">
        <v>31713</v>
      </c>
      <c r="L14419" s="289" t="s">
        <v>275</v>
      </c>
      <c r="M14419" s="289" t="s">
        <v>31987</v>
      </c>
      <c r="N14419" s="289" t="s">
        <v>17729</v>
      </c>
      <c r="O14419" s="289" t="s">
        <v>22256</v>
      </c>
      <c r="P14419" s="289" t="str">
        <f>VLOOKUP(CAT_Details[[#This Row],[Delivery Bp Customer Code]],Table6[],2,0)</f>
        <v>DX01-L5</v>
      </c>
    </row>
    <row r="14420" spans="1:16" x14ac:dyDescent="0.25">
      <c r="A14420" s="289" t="s">
        <v>74</v>
      </c>
      <c r="B14420">
        <v>22</v>
      </c>
      <c r="C14420">
        <v>6629</v>
      </c>
      <c r="D14420">
        <v>10.11</v>
      </c>
      <c r="E14420" s="289" t="s">
        <v>31714</v>
      </c>
      <c r="F14420">
        <v>5017835215</v>
      </c>
      <c r="G14420" s="276">
        <v>45971</v>
      </c>
      <c r="H14420">
        <v>20251027835174</v>
      </c>
      <c r="I14420">
        <v>19.25</v>
      </c>
      <c r="J14420" s="289" t="s">
        <v>401</v>
      </c>
      <c r="K14420" s="289" t="s">
        <v>31715</v>
      </c>
      <c r="L14420" s="289" t="s">
        <v>275</v>
      </c>
      <c r="M14420" s="289" t="s">
        <v>31963</v>
      </c>
      <c r="N14420" s="289" t="s">
        <v>1028</v>
      </c>
      <c r="O14420" s="289" t="s">
        <v>22256</v>
      </c>
      <c r="P14420" s="289" t="str">
        <f>VLOOKUP(CAT_Details[[#This Row],[Delivery Bp Customer Code]],Table6[],2,0)</f>
        <v>DX01-L5</v>
      </c>
    </row>
    <row r="14421" spans="1:16" x14ac:dyDescent="0.25">
      <c r="A14421" s="289" t="s">
        <v>74</v>
      </c>
      <c r="B14421">
        <v>29</v>
      </c>
      <c r="C14421">
        <v>10095</v>
      </c>
      <c r="D14421">
        <v>11.6</v>
      </c>
      <c r="E14421" s="289" t="s">
        <v>31714</v>
      </c>
      <c r="F14421">
        <v>5017835219</v>
      </c>
      <c r="G14421" s="276">
        <v>45971</v>
      </c>
      <c r="H14421">
        <v>20251027835154</v>
      </c>
      <c r="I14421">
        <v>26.591999999999999</v>
      </c>
      <c r="J14421" s="289" t="s">
        <v>401</v>
      </c>
      <c r="K14421" s="289" t="s">
        <v>31716</v>
      </c>
      <c r="L14421" s="289" t="s">
        <v>275</v>
      </c>
      <c r="M14421" s="289" t="s">
        <v>31963</v>
      </c>
      <c r="N14421" s="289" t="s">
        <v>1028</v>
      </c>
      <c r="O14421" s="289" t="s">
        <v>22256</v>
      </c>
      <c r="P14421" s="289" t="str">
        <f>VLOOKUP(CAT_Details[[#This Row],[Delivery Bp Customer Code]],Table6[],2,0)</f>
        <v>DX01-L5</v>
      </c>
    </row>
    <row r="14422" spans="1:16" x14ac:dyDescent="0.25">
      <c r="A14422" s="289" t="s">
        <v>74</v>
      </c>
      <c r="B14422">
        <v>1</v>
      </c>
      <c r="C14422">
        <v>1</v>
      </c>
      <c r="D14422">
        <v>0.03</v>
      </c>
      <c r="E14422" s="289" t="s">
        <v>31720</v>
      </c>
      <c r="F14422">
        <v>5017835396</v>
      </c>
      <c r="G14422" s="276">
        <v>45971</v>
      </c>
      <c r="H14422">
        <v>20251028836155</v>
      </c>
      <c r="I14422">
        <v>1.4E-2</v>
      </c>
      <c r="J14422" s="289" t="s">
        <v>438</v>
      </c>
      <c r="K14422" s="289" t="s">
        <v>31721</v>
      </c>
      <c r="L14422" s="289" t="s">
        <v>275</v>
      </c>
      <c r="M14422" s="289" t="s">
        <v>31918</v>
      </c>
      <c r="N14422" s="289" t="s">
        <v>751</v>
      </c>
      <c r="O14422" s="289" t="s">
        <v>22256</v>
      </c>
      <c r="P14422" s="289" t="str">
        <f>VLOOKUP(CAT_Details[[#This Row],[Delivery Bp Customer Code]],Table6[],2,0)</f>
        <v>DX01-L5</v>
      </c>
    </row>
    <row r="14423" spans="1:16" x14ac:dyDescent="0.25">
      <c r="A14423" s="289" t="s">
        <v>74</v>
      </c>
      <c r="B14423">
        <v>11</v>
      </c>
      <c r="C14423">
        <v>4868</v>
      </c>
      <c r="D14423">
        <v>4.4000000000000004</v>
      </c>
      <c r="E14423" s="289" t="s">
        <v>31698</v>
      </c>
      <c r="F14423">
        <v>5017850565</v>
      </c>
      <c r="G14423" s="276">
        <v>45971</v>
      </c>
      <c r="H14423">
        <v>20251030837728</v>
      </c>
      <c r="I14423">
        <v>10.56</v>
      </c>
      <c r="J14423" s="289" t="s">
        <v>401</v>
      </c>
      <c r="K14423" s="289" t="s">
        <v>31745</v>
      </c>
      <c r="L14423" s="289" t="s">
        <v>275</v>
      </c>
      <c r="M14423" s="289" t="s">
        <v>31918</v>
      </c>
      <c r="N14423" s="289" t="s">
        <v>17729</v>
      </c>
      <c r="O14423" s="289" t="s">
        <v>22256</v>
      </c>
      <c r="P14423" s="289" t="str">
        <f>VLOOKUP(CAT_Details[[#This Row],[Delivery Bp Customer Code]],Table6[],2,0)</f>
        <v>DX01-L5</v>
      </c>
    </row>
    <row r="14424" spans="1:16" x14ac:dyDescent="0.25">
      <c r="A14424" s="289" t="s">
        <v>74</v>
      </c>
      <c r="B14424">
        <v>24</v>
      </c>
      <c r="C14424">
        <v>1440</v>
      </c>
      <c r="D14424">
        <v>9.6</v>
      </c>
      <c r="E14424" s="289" t="s">
        <v>31750</v>
      </c>
      <c r="F14424">
        <v>5017850740</v>
      </c>
      <c r="G14424" s="276">
        <v>45971</v>
      </c>
      <c r="H14424">
        <v>20251029837226</v>
      </c>
      <c r="I14424">
        <v>23.04</v>
      </c>
      <c r="J14424" s="289" t="s">
        <v>294</v>
      </c>
      <c r="K14424" s="289" t="s">
        <v>31751</v>
      </c>
      <c r="L14424" s="289" t="s">
        <v>275</v>
      </c>
      <c r="M14424" s="289" t="s">
        <v>31928</v>
      </c>
      <c r="N14424" s="289" t="s">
        <v>31752</v>
      </c>
      <c r="O14424" s="289" t="s">
        <v>22256</v>
      </c>
      <c r="P14424" s="289" t="str">
        <f>VLOOKUP(CAT_Details[[#This Row],[Delivery Bp Customer Code]],Table6[],2,0)</f>
        <v>DX01-L5</v>
      </c>
    </row>
    <row r="14425" spans="1:16" x14ac:dyDescent="0.25">
      <c r="A14425" s="289" t="s">
        <v>74</v>
      </c>
      <c r="B14425">
        <v>18</v>
      </c>
      <c r="C14425">
        <v>3238.8</v>
      </c>
      <c r="D14425">
        <v>5.0999999999999996</v>
      </c>
      <c r="E14425" s="289" t="s">
        <v>31991</v>
      </c>
      <c r="F14425">
        <v>5017882335</v>
      </c>
      <c r="G14425" s="276">
        <v>45971</v>
      </c>
      <c r="H14425">
        <v>20251103839537</v>
      </c>
      <c r="I14425">
        <v>11.35</v>
      </c>
      <c r="J14425" s="289" t="s">
        <v>350</v>
      </c>
      <c r="K14425" s="289" t="s">
        <v>31992</v>
      </c>
      <c r="L14425" s="289" t="s">
        <v>275</v>
      </c>
      <c r="M14425" s="289"/>
      <c r="N14425" s="289" t="s">
        <v>602</v>
      </c>
      <c r="O14425" s="289" t="s">
        <v>22256</v>
      </c>
      <c r="P14425" s="289" t="str">
        <f>VLOOKUP(CAT_Details[[#This Row],[Delivery Bp Customer Code]],Table6[],2,0)</f>
        <v>DX01-L5</v>
      </c>
    </row>
    <row r="14426" spans="1:16" x14ac:dyDescent="0.25">
      <c r="A14426" s="289" t="s">
        <v>74</v>
      </c>
      <c r="B14426">
        <v>14</v>
      </c>
      <c r="C14426">
        <v>924</v>
      </c>
      <c r="D14426">
        <v>7</v>
      </c>
      <c r="E14426" s="289" t="s">
        <v>31993</v>
      </c>
      <c r="F14426">
        <v>5017882455</v>
      </c>
      <c r="G14426" s="276">
        <v>45971</v>
      </c>
      <c r="H14426">
        <v>20251103839659</v>
      </c>
      <c r="I14426">
        <v>16.8</v>
      </c>
      <c r="J14426" s="289" t="s">
        <v>350</v>
      </c>
      <c r="K14426" s="289" t="s">
        <v>31994</v>
      </c>
      <c r="L14426" s="289" t="s">
        <v>275</v>
      </c>
      <c r="M14426" s="289"/>
      <c r="N14426" s="289" t="s">
        <v>22262</v>
      </c>
      <c r="O14426" s="289" t="s">
        <v>22256</v>
      </c>
      <c r="P14426" s="289" t="str">
        <f>VLOOKUP(CAT_Details[[#This Row],[Delivery Bp Customer Code]],Table6[],2,0)</f>
        <v>DX01-L5</v>
      </c>
    </row>
    <row r="14427" spans="1:16" x14ac:dyDescent="0.25">
      <c r="A14427" s="289" t="s">
        <v>74</v>
      </c>
      <c r="B14427">
        <v>56</v>
      </c>
      <c r="C14427">
        <v>2240</v>
      </c>
      <c r="D14427">
        <v>11.2</v>
      </c>
      <c r="E14427" s="289" t="s">
        <v>31993</v>
      </c>
      <c r="F14427">
        <v>5017882460</v>
      </c>
      <c r="G14427" s="276">
        <v>45971</v>
      </c>
      <c r="H14427">
        <v>20251103840132</v>
      </c>
      <c r="I14427">
        <v>26.88</v>
      </c>
      <c r="J14427" s="289" t="s">
        <v>350</v>
      </c>
      <c r="K14427" s="289" t="s">
        <v>31995</v>
      </c>
      <c r="L14427" s="289" t="s">
        <v>275</v>
      </c>
      <c r="M14427" s="289"/>
      <c r="N14427" s="289" t="s">
        <v>22262</v>
      </c>
      <c r="O14427" s="289" t="s">
        <v>22256</v>
      </c>
      <c r="P14427" s="289" t="str">
        <f>VLOOKUP(CAT_Details[[#This Row],[Delivery Bp Customer Code]],Table6[],2,0)</f>
        <v>DX01-L5</v>
      </c>
    </row>
    <row r="14428" spans="1:16" x14ac:dyDescent="0.25">
      <c r="A14428" s="289" t="s">
        <v>74</v>
      </c>
      <c r="B14428">
        <v>10</v>
      </c>
      <c r="C14428">
        <v>1840</v>
      </c>
      <c r="D14428">
        <v>4.53</v>
      </c>
      <c r="E14428" s="289" t="s">
        <v>32004</v>
      </c>
      <c r="F14428">
        <v>5017882856</v>
      </c>
      <c r="G14428" s="276">
        <v>45971</v>
      </c>
      <c r="H14428">
        <v>20251031839046</v>
      </c>
      <c r="I14428">
        <v>9.1050000000000004</v>
      </c>
      <c r="J14428" s="289" t="s">
        <v>280</v>
      </c>
      <c r="K14428" s="289" t="s">
        <v>32005</v>
      </c>
      <c r="L14428" s="289" t="s">
        <v>275</v>
      </c>
      <c r="M14428" s="289"/>
      <c r="N14428" s="289" t="s">
        <v>411</v>
      </c>
      <c r="O14428" s="289" t="s">
        <v>22256</v>
      </c>
      <c r="P14428" s="289" t="str">
        <f>VLOOKUP(CAT_Details[[#This Row],[Delivery Bp Customer Code]],Table6[],2,0)</f>
        <v>DX01-L5</v>
      </c>
    </row>
    <row r="14429" spans="1:16" x14ac:dyDescent="0.25">
      <c r="A14429" s="289" t="s">
        <v>74</v>
      </c>
      <c r="B14429">
        <v>3</v>
      </c>
      <c r="C14429">
        <v>216</v>
      </c>
      <c r="D14429">
        <v>1.2</v>
      </c>
      <c r="E14429" s="289" t="s">
        <v>32006</v>
      </c>
      <c r="F14429">
        <v>5017882858</v>
      </c>
      <c r="G14429" s="276">
        <v>45971</v>
      </c>
      <c r="H14429">
        <v>20251031838823</v>
      </c>
      <c r="I14429">
        <v>2.9089999999999998</v>
      </c>
      <c r="J14429" s="289" t="s">
        <v>350</v>
      </c>
      <c r="K14429" s="289" t="s">
        <v>32007</v>
      </c>
      <c r="L14429" s="289" t="s">
        <v>275</v>
      </c>
      <c r="M14429" s="289"/>
      <c r="N14429" s="289" t="s">
        <v>690</v>
      </c>
      <c r="O14429" s="289" t="s">
        <v>22256</v>
      </c>
      <c r="P14429" s="289" t="str">
        <f>VLOOKUP(CAT_Details[[#This Row],[Delivery Bp Customer Code]],Table6[],2,0)</f>
        <v>DX01-L5</v>
      </c>
    </row>
    <row r="14430" spans="1:16" x14ac:dyDescent="0.25">
      <c r="A14430" s="289" t="s">
        <v>74</v>
      </c>
      <c r="B14430">
        <v>1</v>
      </c>
      <c r="C14430">
        <v>82</v>
      </c>
      <c r="D14430">
        <v>0.5</v>
      </c>
      <c r="E14430" s="289" t="s">
        <v>32008</v>
      </c>
      <c r="F14430">
        <v>5017882882</v>
      </c>
      <c r="G14430" s="276">
        <v>45971</v>
      </c>
      <c r="H14430">
        <v>20251103839553</v>
      </c>
      <c r="I14430">
        <v>1.1399999999999999</v>
      </c>
      <c r="J14430" s="289" t="s">
        <v>350</v>
      </c>
      <c r="K14430" s="289" t="s">
        <v>32009</v>
      </c>
      <c r="L14430" s="289" t="s">
        <v>275</v>
      </c>
      <c r="M14430" s="289"/>
      <c r="N14430" s="289" t="s">
        <v>32010</v>
      </c>
      <c r="O14430" s="289" t="s">
        <v>22256</v>
      </c>
      <c r="P14430" s="289" t="str">
        <f>VLOOKUP(CAT_Details[[#This Row],[Delivery Bp Customer Code]],Table6[],2,0)</f>
        <v>DX01-L5</v>
      </c>
    </row>
    <row r="14431" spans="1:16" x14ac:dyDescent="0.25">
      <c r="A14431" s="289" t="s">
        <v>74</v>
      </c>
      <c r="B14431">
        <v>56</v>
      </c>
      <c r="C14431">
        <v>2240</v>
      </c>
      <c r="D14431">
        <v>11.2</v>
      </c>
      <c r="E14431" s="289" t="s">
        <v>32011</v>
      </c>
      <c r="F14431">
        <v>5017882937</v>
      </c>
      <c r="G14431" s="276">
        <v>45971</v>
      </c>
      <c r="H14431">
        <v>20251103840133</v>
      </c>
      <c r="I14431">
        <v>26.88</v>
      </c>
      <c r="J14431" s="289" t="s">
        <v>350</v>
      </c>
      <c r="K14431" s="289" t="s">
        <v>32012</v>
      </c>
      <c r="L14431" s="289" t="s">
        <v>275</v>
      </c>
      <c r="M14431" s="289"/>
      <c r="N14431" s="289" t="s">
        <v>22262</v>
      </c>
      <c r="O14431" s="289" t="s">
        <v>22256</v>
      </c>
      <c r="P14431" s="289" t="str">
        <f>VLOOKUP(CAT_Details[[#This Row],[Delivery Bp Customer Code]],Table6[],2,0)</f>
        <v>DX01-L5</v>
      </c>
    </row>
    <row r="14432" spans="1:16" x14ac:dyDescent="0.25">
      <c r="A14432" s="289" t="s">
        <v>74</v>
      </c>
      <c r="B14432">
        <v>2</v>
      </c>
      <c r="C14432">
        <v>346</v>
      </c>
      <c r="D14432">
        <v>0.8</v>
      </c>
      <c r="E14432" s="289" t="s">
        <v>32023</v>
      </c>
      <c r="F14432">
        <v>5017883084</v>
      </c>
      <c r="G14432" s="276">
        <v>45971</v>
      </c>
      <c r="H14432">
        <v>20251023833271</v>
      </c>
      <c r="I14432">
        <v>1.1519999999999999</v>
      </c>
      <c r="J14432" s="289" t="s">
        <v>280</v>
      </c>
      <c r="K14432" s="289" t="s">
        <v>32024</v>
      </c>
      <c r="L14432" s="289" t="s">
        <v>275</v>
      </c>
      <c r="M14432" s="289"/>
      <c r="N14432" s="289" t="s">
        <v>10113</v>
      </c>
      <c r="O14432" s="289" t="s">
        <v>22256</v>
      </c>
      <c r="P14432" s="289" t="str">
        <f>VLOOKUP(CAT_Details[[#This Row],[Delivery Bp Customer Code]],Table6[],2,0)</f>
        <v>DX01-L5</v>
      </c>
    </row>
    <row r="14433" spans="1:16" x14ac:dyDescent="0.25">
      <c r="A14433" s="289" t="s">
        <v>272</v>
      </c>
      <c r="B14433">
        <v>1</v>
      </c>
      <c r="C14433">
        <v>45</v>
      </c>
      <c r="D14433">
        <v>0.2</v>
      </c>
      <c r="E14433" s="289" t="s">
        <v>31651</v>
      </c>
      <c r="F14433">
        <v>5017836321</v>
      </c>
      <c r="G14433" s="276">
        <v>45971</v>
      </c>
      <c r="H14433">
        <v>20251022832054</v>
      </c>
      <c r="I14433">
        <v>0.216</v>
      </c>
      <c r="J14433" s="289" t="s">
        <v>401</v>
      </c>
      <c r="K14433" s="289" t="s">
        <v>31765</v>
      </c>
      <c r="L14433" s="289" t="s">
        <v>275</v>
      </c>
      <c r="M14433" s="289" t="s">
        <v>31963</v>
      </c>
      <c r="N14433" s="289" t="s">
        <v>2533</v>
      </c>
      <c r="O14433" s="289" t="s">
        <v>277</v>
      </c>
      <c r="P14433" s="289" t="str">
        <f>VLOOKUP(CAT_Details[[#This Row],[Delivery Bp Customer Code]],Table6[],2,0)</f>
        <v>U2-L5</v>
      </c>
    </row>
    <row r="14434" spans="1:16" x14ac:dyDescent="0.25">
      <c r="A14434" s="289" t="s">
        <v>272</v>
      </c>
      <c r="B14434">
        <v>5</v>
      </c>
      <c r="C14434">
        <v>2775</v>
      </c>
      <c r="D14434">
        <v>4</v>
      </c>
      <c r="E14434" s="289" t="s">
        <v>31776</v>
      </c>
      <c r="F14434">
        <v>5017850416</v>
      </c>
      <c r="G14434" s="276">
        <v>45971</v>
      </c>
      <c r="H14434">
        <v>20251030837884</v>
      </c>
      <c r="I14434">
        <v>16.32</v>
      </c>
      <c r="J14434" s="289" t="s">
        <v>401</v>
      </c>
      <c r="K14434" s="289" t="s">
        <v>31777</v>
      </c>
      <c r="L14434" s="289" t="s">
        <v>275</v>
      </c>
      <c r="M14434" s="289" t="s">
        <v>31918</v>
      </c>
      <c r="N14434" s="289" t="s">
        <v>30612</v>
      </c>
      <c r="O14434" s="289" t="s">
        <v>277</v>
      </c>
      <c r="P14434" s="289" t="str">
        <f>VLOOKUP(CAT_Details[[#This Row],[Delivery Bp Customer Code]],Table6[],2,0)</f>
        <v>U2-L5</v>
      </c>
    </row>
    <row r="14435" spans="1:16" x14ac:dyDescent="0.25">
      <c r="A14435" s="289" t="s">
        <v>272</v>
      </c>
      <c r="B14435">
        <v>6</v>
      </c>
      <c r="C14435">
        <v>324</v>
      </c>
      <c r="D14435">
        <v>2.4</v>
      </c>
      <c r="E14435" s="289" t="s">
        <v>31781</v>
      </c>
      <c r="F14435">
        <v>5017850495</v>
      </c>
      <c r="G14435" s="276">
        <v>45971</v>
      </c>
      <c r="H14435">
        <v>20251029836519</v>
      </c>
      <c r="I14435">
        <v>2.3239999999999998</v>
      </c>
      <c r="J14435" s="289" t="s">
        <v>3970</v>
      </c>
      <c r="K14435" s="289" t="s">
        <v>31782</v>
      </c>
      <c r="L14435" s="289" t="s">
        <v>275</v>
      </c>
      <c r="M14435" s="289" t="s">
        <v>31918</v>
      </c>
      <c r="N14435" s="289" t="s">
        <v>25190</v>
      </c>
      <c r="O14435" s="289" t="s">
        <v>277</v>
      </c>
      <c r="P14435" s="289" t="str">
        <f>VLOOKUP(CAT_Details[[#This Row],[Delivery Bp Customer Code]],Table6[],2,0)</f>
        <v>U2-L5</v>
      </c>
    </row>
    <row r="14436" spans="1:16" x14ac:dyDescent="0.25">
      <c r="A14436" s="289" t="s">
        <v>272</v>
      </c>
      <c r="B14436">
        <v>2</v>
      </c>
      <c r="C14436">
        <v>389</v>
      </c>
      <c r="D14436">
        <v>0.43</v>
      </c>
      <c r="E14436" s="289" t="s">
        <v>31787</v>
      </c>
      <c r="F14436">
        <v>5017850585</v>
      </c>
      <c r="G14436" s="276">
        <v>45971</v>
      </c>
      <c r="H14436">
        <v>20251029836820</v>
      </c>
      <c r="I14436">
        <v>0.29499999999999998</v>
      </c>
      <c r="J14436" s="289" t="s">
        <v>1047</v>
      </c>
      <c r="K14436" s="289" t="s">
        <v>31788</v>
      </c>
      <c r="L14436" s="289" t="s">
        <v>275</v>
      </c>
      <c r="M14436" s="289" t="s">
        <v>31918</v>
      </c>
      <c r="N14436" s="289" t="s">
        <v>1049</v>
      </c>
      <c r="O14436" s="289" t="s">
        <v>277</v>
      </c>
      <c r="P14436" s="289" t="str">
        <f>VLOOKUP(CAT_Details[[#This Row],[Delivery Bp Customer Code]],Table6[],2,0)</f>
        <v>U2-L5</v>
      </c>
    </row>
    <row r="14437" spans="1:16" x14ac:dyDescent="0.25">
      <c r="A14437" s="289" t="s">
        <v>272</v>
      </c>
      <c r="B14437">
        <v>34</v>
      </c>
      <c r="C14437">
        <v>2304</v>
      </c>
      <c r="D14437">
        <v>13.6</v>
      </c>
      <c r="E14437" s="289" t="s">
        <v>31908</v>
      </c>
      <c r="F14437">
        <v>5017867850</v>
      </c>
      <c r="G14437" s="276">
        <v>45971</v>
      </c>
      <c r="H14437">
        <v>20251024834198</v>
      </c>
      <c r="I14437">
        <v>38.183999999999997</v>
      </c>
      <c r="J14437" s="289" t="s">
        <v>280</v>
      </c>
      <c r="K14437" s="289" t="s">
        <v>31909</v>
      </c>
      <c r="L14437" s="289" t="s">
        <v>275</v>
      </c>
      <c r="M14437" s="289" t="s">
        <v>31918</v>
      </c>
      <c r="N14437" s="289" t="s">
        <v>1226</v>
      </c>
      <c r="O14437" s="289" t="s">
        <v>277</v>
      </c>
      <c r="P14437" s="289" t="str">
        <f>VLOOKUP(CAT_Details[[#This Row],[Delivery Bp Customer Code]],Table6[],2,0)</f>
        <v>U2-L5</v>
      </c>
    </row>
    <row r="14438" spans="1:16" x14ac:dyDescent="0.25">
      <c r="A14438" s="289" t="s">
        <v>272</v>
      </c>
      <c r="B14438">
        <v>3</v>
      </c>
      <c r="C14438">
        <v>2307</v>
      </c>
      <c r="D14438">
        <v>1.2</v>
      </c>
      <c r="E14438" s="289" t="s">
        <v>31910</v>
      </c>
      <c r="F14438">
        <v>5017867884</v>
      </c>
      <c r="G14438" s="276">
        <v>45971</v>
      </c>
      <c r="H14438">
        <v>20251028836071</v>
      </c>
      <c r="I14438">
        <v>1.728</v>
      </c>
      <c r="J14438" s="289" t="s">
        <v>324</v>
      </c>
      <c r="K14438" s="289" t="s">
        <v>31911</v>
      </c>
      <c r="L14438" s="289" t="s">
        <v>275</v>
      </c>
      <c r="M14438" s="289" t="s">
        <v>31918</v>
      </c>
      <c r="N14438" s="289" t="s">
        <v>16189</v>
      </c>
      <c r="O14438" s="289" t="s">
        <v>277</v>
      </c>
      <c r="P14438" s="289" t="str">
        <f>VLOOKUP(CAT_Details[[#This Row],[Delivery Bp Customer Code]],Table6[],2,0)</f>
        <v>U2-L5</v>
      </c>
    </row>
    <row r="14439" spans="1:16" x14ac:dyDescent="0.25">
      <c r="A14439" s="289" t="s">
        <v>272</v>
      </c>
      <c r="B14439">
        <v>1</v>
      </c>
      <c r="C14439">
        <v>100</v>
      </c>
      <c r="D14439">
        <v>0.4</v>
      </c>
      <c r="E14439" s="289" t="s">
        <v>32025</v>
      </c>
      <c r="F14439">
        <v>5017882907</v>
      </c>
      <c r="G14439" s="276">
        <v>45971</v>
      </c>
      <c r="H14439">
        <v>20251031839029</v>
      </c>
      <c r="I14439">
        <v>0.96</v>
      </c>
      <c r="J14439" s="289" t="s">
        <v>350</v>
      </c>
      <c r="K14439" s="289" t="s">
        <v>32026</v>
      </c>
      <c r="L14439" s="289" t="s">
        <v>275</v>
      </c>
      <c r="M14439" s="289"/>
      <c r="N14439" s="289" t="s">
        <v>15988</v>
      </c>
      <c r="O14439" s="289" t="s">
        <v>277</v>
      </c>
      <c r="P14439" s="289" t="str">
        <f>VLOOKUP(CAT_Details[[#This Row],[Delivery Bp Customer Code]],Table6[],2,0)</f>
        <v>U2-L5</v>
      </c>
    </row>
    <row r="14440" spans="1:16" x14ac:dyDescent="0.25">
      <c r="A14440" s="289" t="s">
        <v>4794</v>
      </c>
      <c r="B14440">
        <v>1</v>
      </c>
      <c r="C14440">
        <v>151</v>
      </c>
      <c r="D14440">
        <v>0.4</v>
      </c>
      <c r="E14440" s="289" t="s">
        <v>31526</v>
      </c>
      <c r="F14440">
        <v>5017820897</v>
      </c>
      <c r="G14440" s="276">
        <v>45971</v>
      </c>
      <c r="H14440">
        <v>20251022831409</v>
      </c>
      <c r="I14440">
        <v>0.96</v>
      </c>
      <c r="J14440" s="289" t="s">
        <v>401</v>
      </c>
      <c r="K14440" s="289" t="s">
        <v>31527</v>
      </c>
      <c r="L14440" s="289" t="s">
        <v>275</v>
      </c>
      <c r="M14440" s="289" t="s">
        <v>31987</v>
      </c>
      <c r="N14440" s="289" t="s">
        <v>16659</v>
      </c>
      <c r="O14440" s="289" t="s">
        <v>4798</v>
      </c>
      <c r="P14440" s="289" t="str">
        <f>VLOOKUP(CAT_Details[[#This Row],[Delivery Bp Customer Code]],Table6[],2,0)</f>
        <v>MY02</v>
      </c>
    </row>
    <row r="14441" spans="1:16" x14ac:dyDescent="0.25">
      <c r="A14441" s="289" t="s">
        <v>17052</v>
      </c>
      <c r="B14441">
        <v>4</v>
      </c>
      <c r="C14441">
        <v>60</v>
      </c>
      <c r="D14441">
        <v>0.4</v>
      </c>
      <c r="E14441" s="289" t="s">
        <v>31628</v>
      </c>
      <c r="F14441">
        <v>5017850567</v>
      </c>
      <c r="G14441" s="276">
        <v>45973</v>
      </c>
      <c r="H14441">
        <v>20251029836603</v>
      </c>
      <c r="I14441">
        <v>0.28799999999999998</v>
      </c>
      <c r="J14441" s="289" t="s">
        <v>438</v>
      </c>
      <c r="K14441" s="289" t="s">
        <v>31629</v>
      </c>
      <c r="L14441" s="289" t="s">
        <v>280</v>
      </c>
      <c r="M14441" s="289" t="s">
        <v>31918</v>
      </c>
      <c r="N14441" s="289" t="s">
        <v>24429</v>
      </c>
      <c r="O14441" s="289" t="s">
        <v>18284</v>
      </c>
      <c r="P14441" s="289">
        <f>VLOOKUP(CAT_Details[[#This Row],[Delivery Bp Customer Code]],Table6[],2,0)</f>
        <v>3705</v>
      </c>
    </row>
    <row r="14442" spans="1:16" x14ac:dyDescent="0.25">
      <c r="A14442" s="289" t="s">
        <v>278</v>
      </c>
      <c r="B14442">
        <v>9</v>
      </c>
      <c r="C14442">
        <v>3438</v>
      </c>
      <c r="D14442">
        <v>3.6</v>
      </c>
      <c r="E14442" s="289" t="s">
        <v>31812</v>
      </c>
      <c r="F14442">
        <v>5017868213</v>
      </c>
      <c r="G14442" s="276">
        <v>45974</v>
      </c>
      <c r="H14442">
        <v>20251031838663</v>
      </c>
      <c r="I14442">
        <v>8.2080000000000002</v>
      </c>
      <c r="J14442" s="289" t="s">
        <v>853</v>
      </c>
      <c r="K14442" s="289" t="s">
        <v>31813</v>
      </c>
      <c r="L14442" s="289" t="s">
        <v>275</v>
      </c>
      <c r="M14442" s="289" t="s">
        <v>31918</v>
      </c>
      <c r="N14442" s="289" t="s">
        <v>22845</v>
      </c>
      <c r="O14442" s="289" t="s">
        <v>498</v>
      </c>
      <c r="P14442" s="289" t="str">
        <f>VLOOKUP(CAT_Details[[#This Row],[Delivery Bp Customer Code]],Table6[],2,0)</f>
        <v>DK-BM01</v>
      </c>
    </row>
    <row r="14443" spans="1:16" x14ac:dyDescent="0.25">
      <c r="A14443" s="289" t="s">
        <v>75</v>
      </c>
      <c r="B14443">
        <v>24</v>
      </c>
      <c r="C14443">
        <v>6722</v>
      </c>
      <c r="D14443">
        <v>9.6</v>
      </c>
      <c r="E14443" s="289" t="s">
        <v>31820</v>
      </c>
      <c r="F14443">
        <v>5017867591</v>
      </c>
      <c r="G14443" s="276">
        <v>45974</v>
      </c>
      <c r="H14443">
        <v>20251030838421</v>
      </c>
      <c r="I14443">
        <v>25.344000000000001</v>
      </c>
      <c r="J14443" s="289" t="s">
        <v>294</v>
      </c>
      <c r="K14443" s="289" t="s">
        <v>31821</v>
      </c>
      <c r="L14443" s="289" t="s">
        <v>275</v>
      </c>
      <c r="M14443" s="289" t="s">
        <v>31918</v>
      </c>
      <c r="N14443" s="289" t="s">
        <v>10832</v>
      </c>
      <c r="O14443" s="289" t="s">
        <v>2173</v>
      </c>
      <c r="P14443" s="289" t="str">
        <f>VLOOKUP(CAT_Details[[#This Row],[Delivery Bp Customer Code]],Table6[],2,0)</f>
        <v>OYL1</v>
      </c>
    </row>
    <row r="14444" spans="1:16" x14ac:dyDescent="0.25">
      <c r="A14444" s="289" t="s">
        <v>17052</v>
      </c>
      <c r="B14444">
        <v>1</v>
      </c>
      <c r="C14444">
        <v>180</v>
      </c>
      <c r="D14444">
        <v>0.6</v>
      </c>
      <c r="E14444" s="289" t="s">
        <v>31844</v>
      </c>
      <c r="F14444">
        <v>5017867772</v>
      </c>
      <c r="G14444" s="276">
        <v>45974</v>
      </c>
      <c r="H14444">
        <v>20251031839013</v>
      </c>
      <c r="I14444">
        <v>2.16</v>
      </c>
      <c r="J14444" s="289" t="s">
        <v>1435</v>
      </c>
      <c r="K14444" s="289" t="s">
        <v>31845</v>
      </c>
      <c r="L14444" s="289" t="s">
        <v>280</v>
      </c>
      <c r="M14444" s="289" t="s">
        <v>31918</v>
      </c>
      <c r="N14444" s="289" t="s">
        <v>1438</v>
      </c>
      <c r="O14444" s="289" t="s">
        <v>18284</v>
      </c>
      <c r="P14444" s="289">
        <f>VLOOKUP(CAT_Details[[#This Row],[Delivery Bp Customer Code]],Table6[],2,0)</f>
        <v>3705</v>
      </c>
    </row>
    <row r="14445" spans="1:16" x14ac:dyDescent="0.25">
      <c r="A14445" s="289" t="s">
        <v>17052</v>
      </c>
      <c r="B14445">
        <v>1</v>
      </c>
      <c r="C14445">
        <v>80</v>
      </c>
      <c r="D14445">
        <v>0.4</v>
      </c>
      <c r="E14445" s="289" t="s">
        <v>31846</v>
      </c>
      <c r="F14445">
        <v>5017867788</v>
      </c>
      <c r="G14445" s="276">
        <v>45974</v>
      </c>
      <c r="H14445">
        <v>20251029837173</v>
      </c>
      <c r="I14445">
        <v>0.69099999999999995</v>
      </c>
      <c r="J14445" s="289" t="s">
        <v>3970</v>
      </c>
      <c r="K14445" s="289" t="s">
        <v>31847</v>
      </c>
      <c r="L14445" s="289" t="s">
        <v>280</v>
      </c>
      <c r="M14445" s="289" t="s">
        <v>31918</v>
      </c>
      <c r="N14445" s="289" t="s">
        <v>25190</v>
      </c>
      <c r="O14445" s="289" t="s">
        <v>22766</v>
      </c>
      <c r="P14445" s="289">
        <f>VLOOKUP(CAT_Details[[#This Row],[Delivery Bp Customer Code]],Table6[],2,0)</f>
        <v>3705</v>
      </c>
    </row>
    <row r="14446" spans="1:16" x14ac:dyDescent="0.25">
      <c r="A14446" s="289" t="s">
        <v>17052</v>
      </c>
      <c r="B14446">
        <v>13</v>
      </c>
      <c r="C14446">
        <v>6111</v>
      </c>
      <c r="D14446">
        <v>8.0299999999999994</v>
      </c>
      <c r="E14446" s="289" t="s">
        <v>31848</v>
      </c>
      <c r="F14446">
        <v>5017867824</v>
      </c>
      <c r="G14446" s="276">
        <v>45974</v>
      </c>
      <c r="H14446">
        <v>20251030837599</v>
      </c>
      <c r="I14446">
        <v>27.335000000000001</v>
      </c>
      <c r="J14446" s="289" t="s">
        <v>3970</v>
      </c>
      <c r="K14446" s="289" t="s">
        <v>31849</v>
      </c>
      <c r="L14446" s="289" t="s">
        <v>280</v>
      </c>
      <c r="M14446" s="289" t="s">
        <v>31918</v>
      </c>
      <c r="N14446" s="289" t="s">
        <v>3973</v>
      </c>
      <c r="O14446" s="289" t="s">
        <v>18284</v>
      </c>
      <c r="P14446" s="289">
        <f>VLOOKUP(CAT_Details[[#This Row],[Delivery Bp Customer Code]],Table6[],2,0)</f>
        <v>3705</v>
      </c>
    </row>
    <row r="14447" spans="1:16" x14ac:dyDescent="0.25">
      <c r="A14447" s="289" t="s">
        <v>3329</v>
      </c>
      <c r="B14447">
        <v>4</v>
      </c>
      <c r="C14447">
        <v>720</v>
      </c>
      <c r="D14447">
        <v>1.33</v>
      </c>
      <c r="E14447" s="289" t="s">
        <v>31863</v>
      </c>
      <c r="F14447">
        <v>5017867552</v>
      </c>
      <c r="G14447" s="276">
        <v>45974</v>
      </c>
      <c r="H14447">
        <v>20251027834631</v>
      </c>
      <c r="I14447">
        <v>2.4820000000000002</v>
      </c>
      <c r="J14447" s="289" t="s">
        <v>287</v>
      </c>
      <c r="K14447" s="289" t="s">
        <v>31864</v>
      </c>
      <c r="L14447" s="289" t="s">
        <v>275</v>
      </c>
      <c r="M14447" s="289" t="s">
        <v>31918</v>
      </c>
      <c r="N14447" s="289" t="s">
        <v>4413</v>
      </c>
      <c r="O14447" s="289" t="s">
        <v>3332</v>
      </c>
      <c r="P14447" s="289">
        <f>VLOOKUP(CAT_Details[[#This Row],[Delivery Bp Customer Code]],Table6[],2,0)</f>
        <v>3402</v>
      </c>
    </row>
    <row r="14448" spans="1:16" x14ac:dyDescent="0.25">
      <c r="A14448" s="289" t="s">
        <v>3329</v>
      </c>
      <c r="B14448">
        <v>1</v>
      </c>
      <c r="C14448">
        <v>75</v>
      </c>
      <c r="D14448">
        <v>0.2</v>
      </c>
      <c r="E14448" s="289" t="s">
        <v>31867</v>
      </c>
      <c r="F14448">
        <v>5017867733</v>
      </c>
      <c r="G14448" s="276">
        <v>45974</v>
      </c>
      <c r="H14448">
        <v>20251028836098</v>
      </c>
      <c r="I14448">
        <v>0.48</v>
      </c>
      <c r="J14448" s="289" t="s">
        <v>324</v>
      </c>
      <c r="K14448" s="289" t="s">
        <v>31868</v>
      </c>
      <c r="L14448" s="289" t="s">
        <v>275</v>
      </c>
      <c r="M14448" s="289" t="s">
        <v>31918</v>
      </c>
      <c r="N14448" s="289" t="s">
        <v>585</v>
      </c>
      <c r="O14448" s="289" t="s">
        <v>3332</v>
      </c>
      <c r="P14448" s="289">
        <f>VLOOKUP(CAT_Details[[#This Row],[Delivery Bp Customer Code]],Table6[],2,0)</f>
        <v>3402</v>
      </c>
    </row>
    <row r="14449" spans="1:16" x14ac:dyDescent="0.25">
      <c r="A14449" s="289" t="s">
        <v>3329</v>
      </c>
      <c r="B14449">
        <v>5</v>
      </c>
      <c r="C14449">
        <v>1080</v>
      </c>
      <c r="D14449">
        <v>2</v>
      </c>
      <c r="E14449" s="289" t="s">
        <v>31848</v>
      </c>
      <c r="F14449">
        <v>5017867823</v>
      </c>
      <c r="G14449" s="276">
        <v>45974</v>
      </c>
      <c r="H14449">
        <v>20251030837609</v>
      </c>
      <c r="I14449">
        <v>6</v>
      </c>
      <c r="J14449" s="289" t="s">
        <v>3970</v>
      </c>
      <c r="K14449" s="289" t="s">
        <v>31871</v>
      </c>
      <c r="L14449" s="289" t="s">
        <v>275</v>
      </c>
      <c r="M14449" s="289" t="s">
        <v>31918</v>
      </c>
      <c r="N14449" s="289" t="s">
        <v>3973</v>
      </c>
      <c r="O14449" s="289" t="s">
        <v>3332</v>
      </c>
      <c r="P14449" s="289">
        <f>VLOOKUP(CAT_Details[[#This Row],[Delivery Bp Customer Code]],Table6[],2,0)</f>
        <v>3402</v>
      </c>
    </row>
    <row r="14450" spans="1:16" x14ac:dyDescent="0.25">
      <c r="A14450" s="289" t="s">
        <v>3329</v>
      </c>
      <c r="B14450">
        <v>1</v>
      </c>
      <c r="C14450">
        <v>196</v>
      </c>
      <c r="D14450">
        <v>0.4</v>
      </c>
      <c r="E14450" s="289" t="s">
        <v>31965</v>
      </c>
      <c r="F14450">
        <v>5017882358</v>
      </c>
      <c r="G14450" s="276">
        <v>45974</v>
      </c>
      <c r="H14450">
        <v>20251029836500</v>
      </c>
      <c r="I14450">
        <v>0.52800000000000002</v>
      </c>
      <c r="J14450" s="289" t="s">
        <v>317</v>
      </c>
      <c r="K14450" s="289" t="s">
        <v>31966</v>
      </c>
      <c r="L14450" s="289" t="s">
        <v>275</v>
      </c>
      <c r="M14450" s="289"/>
      <c r="N14450" s="289" t="s">
        <v>16210</v>
      </c>
      <c r="O14450" s="289" t="s">
        <v>3332</v>
      </c>
      <c r="P14450" s="289">
        <f>VLOOKUP(CAT_Details[[#This Row],[Delivery Bp Customer Code]],Table6[],2,0)</f>
        <v>3402</v>
      </c>
    </row>
    <row r="14451" spans="1:16" x14ac:dyDescent="0.25">
      <c r="A14451" s="289" t="s">
        <v>3329</v>
      </c>
      <c r="B14451">
        <v>5</v>
      </c>
      <c r="C14451">
        <v>1930</v>
      </c>
      <c r="D14451">
        <v>2</v>
      </c>
      <c r="E14451" s="289" t="s">
        <v>31971</v>
      </c>
      <c r="F14451">
        <v>5017882609</v>
      </c>
      <c r="G14451" s="276">
        <v>45974</v>
      </c>
      <c r="H14451">
        <v>20251103839641</v>
      </c>
      <c r="I14451">
        <v>4.8</v>
      </c>
      <c r="J14451" s="289" t="s">
        <v>317</v>
      </c>
      <c r="K14451" s="289" t="s">
        <v>31972</v>
      </c>
      <c r="L14451" s="289" t="s">
        <v>275</v>
      </c>
      <c r="M14451" s="289"/>
      <c r="N14451" s="289" t="s">
        <v>3966</v>
      </c>
      <c r="O14451" s="289" t="s">
        <v>3332</v>
      </c>
      <c r="P14451" s="289">
        <f>VLOOKUP(CAT_Details[[#This Row],[Delivery Bp Customer Code]],Table6[],2,0)</f>
        <v>3402</v>
      </c>
    </row>
    <row r="14452" spans="1:16" x14ac:dyDescent="0.25">
      <c r="A14452" s="289" t="s">
        <v>3329</v>
      </c>
      <c r="B14452">
        <v>8</v>
      </c>
      <c r="C14452">
        <v>1558.5</v>
      </c>
      <c r="D14452">
        <v>3.2</v>
      </c>
      <c r="E14452" s="289" t="s">
        <v>31973</v>
      </c>
      <c r="F14452">
        <v>5017882763</v>
      </c>
      <c r="G14452" s="276">
        <v>45974</v>
      </c>
      <c r="H14452">
        <v>20251031838683</v>
      </c>
      <c r="I14452">
        <v>6.2880000000000003</v>
      </c>
      <c r="J14452" s="289" t="s">
        <v>438</v>
      </c>
      <c r="K14452" s="289" t="s">
        <v>31974</v>
      </c>
      <c r="L14452" s="289" t="s">
        <v>275</v>
      </c>
      <c r="M14452" s="289"/>
      <c r="N14452" s="289" t="s">
        <v>4090</v>
      </c>
      <c r="O14452" s="289" t="s">
        <v>3332</v>
      </c>
      <c r="P14452" s="289">
        <f>VLOOKUP(CAT_Details[[#This Row],[Delivery Bp Customer Code]],Table6[],2,0)</f>
        <v>3402</v>
      </c>
    </row>
    <row r="14453" spans="1:16" x14ac:dyDescent="0.25">
      <c r="A14453" s="289" t="s">
        <v>3329</v>
      </c>
      <c r="B14453">
        <v>2</v>
      </c>
      <c r="C14453">
        <v>220</v>
      </c>
      <c r="D14453">
        <v>0.67</v>
      </c>
      <c r="E14453" s="289" t="s">
        <v>31975</v>
      </c>
      <c r="F14453">
        <v>5017882834</v>
      </c>
      <c r="G14453" s="276">
        <v>45974</v>
      </c>
      <c r="H14453">
        <v>20251030837518</v>
      </c>
      <c r="I14453">
        <v>0.89300000000000002</v>
      </c>
      <c r="J14453" s="289" t="s">
        <v>317</v>
      </c>
      <c r="K14453" s="289" t="s">
        <v>31976</v>
      </c>
      <c r="L14453" s="289" t="s">
        <v>275</v>
      </c>
      <c r="M14453" s="289"/>
      <c r="N14453" s="289" t="s">
        <v>4189</v>
      </c>
      <c r="O14453" s="289" t="s">
        <v>3332</v>
      </c>
      <c r="P14453" s="289">
        <f>VLOOKUP(CAT_Details[[#This Row],[Delivery Bp Customer Code]],Table6[],2,0)</f>
        <v>3402</v>
      </c>
    </row>
    <row r="14454" spans="1:16" x14ac:dyDescent="0.25">
      <c r="A14454" s="289" t="s">
        <v>3329</v>
      </c>
      <c r="B14454">
        <v>10</v>
      </c>
      <c r="C14454">
        <v>1980</v>
      </c>
      <c r="D14454">
        <v>4</v>
      </c>
      <c r="E14454" s="289" t="s">
        <v>31979</v>
      </c>
      <c r="F14454">
        <v>5017883108</v>
      </c>
      <c r="G14454" s="276">
        <v>45974</v>
      </c>
      <c r="H14454">
        <v>20251031838901</v>
      </c>
      <c r="I14454">
        <v>8.16</v>
      </c>
      <c r="J14454" s="289" t="s">
        <v>287</v>
      </c>
      <c r="K14454" s="289" t="s">
        <v>31980</v>
      </c>
      <c r="L14454" s="289" t="s">
        <v>275</v>
      </c>
      <c r="M14454" s="289"/>
      <c r="N14454" s="289" t="s">
        <v>468</v>
      </c>
      <c r="O14454" s="289" t="s">
        <v>3332</v>
      </c>
      <c r="P14454" s="289">
        <f>VLOOKUP(CAT_Details[[#This Row],[Delivery Bp Customer Code]],Table6[],2,0)</f>
        <v>3402</v>
      </c>
    </row>
    <row r="14455" spans="1:16" x14ac:dyDescent="0.25">
      <c r="A14455" s="289" t="s">
        <v>74</v>
      </c>
      <c r="B14455">
        <v>7</v>
      </c>
      <c r="C14455">
        <v>1196</v>
      </c>
      <c r="D14455">
        <v>2.8</v>
      </c>
      <c r="E14455" s="289" t="s">
        <v>31888</v>
      </c>
      <c r="F14455">
        <v>5017867480</v>
      </c>
      <c r="G14455" s="276">
        <v>45974</v>
      </c>
      <c r="H14455">
        <v>20251028836114</v>
      </c>
      <c r="I14455">
        <v>5.4909999999999997</v>
      </c>
      <c r="J14455" s="289" t="s">
        <v>287</v>
      </c>
      <c r="K14455" s="289" t="s">
        <v>31889</v>
      </c>
      <c r="L14455" s="289" t="s">
        <v>275</v>
      </c>
      <c r="M14455" s="289" t="s">
        <v>31918</v>
      </c>
      <c r="N14455" s="289" t="s">
        <v>814</v>
      </c>
      <c r="O14455" s="289" t="s">
        <v>22256</v>
      </c>
      <c r="P14455" s="289" t="str">
        <f>VLOOKUP(CAT_Details[[#This Row],[Delivery Bp Customer Code]],Table6[],2,0)</f>
        <v>DX01-L5</v>
      </c>
    </row>
    <row r="14456" spans="1:16" x14ac:dyDescent="0.25">
      <c r="A14456" s="289" t="s">
        <v>74</v>
      </c>
      <c r="B14456">
        <v>4</v>
      </c>
      <c r="C14456">
        <v>720</v>
      </c>
      <c r="D14456">
        <v>1.6</v>
      </c>
      <c r="E14456" s="289" t="s">
        <v>31888</v>
      </c>
      <c r="F14456">
        <v>5017867481</v>
      </c>
      <c r="G14456" s="276">
        <v>45974</v>
      </c>
      <c r="H14456">
        <v>20251028836121</v>
      </c>
      <c r="I14456">
        <v>3.0720000000000001</v>
      </c>
      <c r="J14456" s="289" t="s">
        <v>287</v>
      </c>
      <c r="K14456" s="289" t="s">
        <v>31890</v>
      </c>
      <c r="L14456" s="289" t="s">
        <v>275</v>
      </c>
      <c r="M14456" s="289" t="s">
        <v>31918</v>
      </c>
      <c r="N14456" s="289" t="s">
        <v>814</v>
      </c>
      <c r="O14456" s="289" t="s">
        <v>22256</v>
      </c>
      <c r="P14456" s="289" t="str">
        <f>VLOOKUP(CAT_Details[[#This Row],[Delivery Bp Customer Code]],Table6[],2,0)</f>
        <v>DX01-L5</v>
      </c>
    </row>
    <row r="14457" spans="1:16" x14ac:dyDescent="0.25">
      <c r="A14457" s="289" t="s">
        <v>74</v>
      </c>
      <c r="B14457">
        <v>3</v>
      </c>
      <c r="C14457">
        <v>225</v>
      </c>
      <c r="D14457">
        <v>1.2</v>
      </c>
      <c r="E14457" s="289" t="s">
        <v>31867</v>
      </c>
      <c r="F14457">
        <v>5017867731</v>
      </c>
      <c r="G14457" s="276">
        <v>45974</v>
      </c>
      <c r="H14457">
        <v>20251028836095</v>
      </c>
      <c r="I14457">
        <v>2.88</v>
      </c>
      <c r="J14457" s="289" t="s">
        <v>324</v>
      </c>
      <c r="K14457" s="289" t="s">
        <v>31895</v>
      </c>
      <c r="L14457" s="289" t="s">
        <v>275</v>
      </c>
      <c r="M14457" s="289" t="s">
        <v>31918</v>
      </c>
      <c r="N14457" s="289" t="s">
        <v>585</v>
      </c>
      <c r="O14457" s="289" t="s">
        <v>22256</v>
      </c>
      <c r="P14457" s="289" t="str">
        <f>VLOOKUP(CAT_Details[[#This Row],[Delivery Bp Customer Code]],Table6[],2,0)</f>
        <v>DX01-L5</v>
      </c>
    </row>
    <row r="14458" spans="1:16" x14ac:dyDescent="0.25">
      <c r="A14458" s="289" t="s">
        <v>74</v>
      </c>
      <c r="B14458">
        <v>20</v>
      </c>
      <c r="C14458">
        <v>8400</v>
      </c>
      <c r="D14458">
        <v>8</v>
      </c>
      <c r="E14458" s="289" t="s">
        <v>31896</v>
      </c>
      <c r="F14458">
        <v>5017867838</v>
      </c>
      <c r="G14458" s="276">
        <v>45974</v>
      </c>
      <c r="H14458">
        <v>20251030838343</v>
      </c>
      <c r="I14458">
        <v>19.2</v>
      </c>
      <c r="J14458" s="289" t="s">
        <v>383</v>
      </c>
      <c r="K14458" s="289" t="s">
        <v>31897</v>
      </c>
      <c r="L14458" s="289" t="s">
        <v>275</v>
      </c>
      <c r="M14458" s="289" t="s">
        <v>31918</v>
      </c>
      <c r="N14458" s="289" t="s">
        <v>386</v>
      </c>
      <c r="O14458" s="289" t="s">
        <v>22256</v>
      </c>
      <c r="P14458" s="289" t="str">
        <f>VLOOKUP(CAT_Details[[#This Row],[Delivery Bp Customer Code]],Table6[],2,0)</f>
        <v>DX01-L5</v>
      </c>
    </row>
    <row r="14459" spans="1:16" x14ac:dyDescent="0.25">
      <c r="A14459" s="289" t="s">
        <v>74</v>
      </c>
      <c r="B14459">
        <v>6</v>
      </c>
      <c r="C14459">
        <v>575</v>
      </c>
      <c r="D14459">
        <v>2.2000000000000002</v>
      </c>
      <c r="E14459" s="289" t="s">
        <v>32017</v>
      </c>
      <c r="F14459">
        <v>5017882990</v>
      </c>
      <c r="G14459" s="276">
        <v>45974</v>
      </c>
      <c r="H14459">
        <v>20251030838029</v>
      </c>
      <c r="I14459">
        <v>3.6240000000000001</v>
      </c>
      <c r="J14459" s="289" t="s">
        <v>294</v>
      </c>
      <c r="K14459" s="289" t="s">
        <v>32018</v>
      </c>
      <c r="L14459" s="289" t="s">
        <v>275</v>
      </c>
      <c r="M14459" s="289"/>
      <c r="N14459" s="289" t="s">
        <v>30793</v>
      </c>
      <c r="O14459" s="289" t="s">
        <v>22256</v>
      </c>
      <c r="P14459" s="289" t="str">
        <f>VLOOKUP(CAT_Details[[#This Row],[Delivery Bp Customer Code]],Table6[],2,0)</f>
        <v>DX01-L5</v>
      </c>
    </row>
    <row r="14460" spans="1:16" x14ac:dyDescent="0.25">
      <c r="A14460" s="289" t="s">
        <v>272</v>
      </c>
      <c r="B14460">
        <v>5</v>
      </c>
      <c r="C14460">
        <v>612</v>
      </c>
      <c r="D14460">
        <v>1</v>
      </c>
      <c r="E14460" s="289" t="s">
        <v>31914</v>
      </c>
      <c r="F14460">
        <v>5017867941</v>
      </c>
      <c r="G14460" s="276">
        <v>45974</v>
      </c>
      <c r="H14460">
        <v>20251030837632</v>
      </c>
      <c r="I14460">
        <v>1.92</v>
      </c>
      <c r="J14460" s="289" t="s">
        <v>438</v>
      </c>
      <c r="K14460" s="289" t="s">
        <v>31915</v>
      </c>
      <c r="L14460" s="289" t="s">
        <v>275</v>
      </c>
      <c r="M14460" s="289" t="s">
        <v>31918</v>
      </c>
      <c r="N14460" s="289" t="s">
        <v>440</v>
      </c>
      <c r="O14460" s="289" t="s">
        <v>277</v>
      </c>
      <c r="P14460" s="289" t="str">
        <f>VLOOKUP(CAT_Details[[#This Row],[Delivery Bp Customer Code]],Table6[],2,0)</f>
        <v>U2-L5</v>
      </c>
    </row>
    <row r="14461" spans="1:16" x14ac:dyDescent="0.25">
      <c r="A14461" s="289" t="s">
        <v>272</v>
      </c>
      <c r="B14461">
        <v>1</v>
      </c>
      <c r="C14461">
        <v>140</v>
      </c>
      <c r="D14461">
        <v>0.4</v>
      </c>
      <c r="E14461" s="289" t="s">
        <v>31979</v>
      </c>
      <c r="F14461">
        <v>5017883107</v>
      </c>
      <c r="G14461" s="276">
        <v>45974</v>
      </c>
      <c r="H14461">
        <v>20251031838832</v>
      </c>
      <c r="I14461">
        <v>0.81599999999999995</v>
      </c>
      <c r="J14461" s="289" t="s">
        <v>287</v>
      </c>
      <c r="K14461" s="289" t="s">
        <v>32027</v>
      </c>
      <c r="L14461" s="289" t="s">
        <v>275</v>
      </c>
      <c r="M14461" s="289"/>
      <c r="N14461" s="289" t="s">
        <v>468</v>
      </c>
      <c r="O14461" s="289" t="s">
        <v>277</v>
      </c>
      <c r="P14461" s="289" t="str">
        <f>VLOOKUP(CAT_Details[[#This Row],[Delivery Bp Customer Code]],Table6[],2,0)</f>
        <v>U2-L5</v>
      </c>
    </row>
    <row r="14462" spans="1:16" x14ac:dyDescent="0.25">
      <c r="A14462" s="289" t="s">
        <v>278</v>
      </c>
      <c r="B14462">
        <v>12</v>
      </c>
      <c r="C14462">
        <v>5424</v>
      </c>
      <c r="D14462">
        <v>4.8</v>
      </c>
      <c r="E14462" s="289" t="s">
        <v>31559</v>
      </c>
      <c r="F14462">
        <v>5017850557</v>
      </c>
      <c r="G14462" s="276">
        <v>45975</v>
      </c>
      <c r="H14462">
        <v>20251030837826</v>
      </c>
      <c r="I14462">
        <v>11.52</v>
      </c>
      <c r="J14462" s="289" t="s">
        <v>317</v>
      </c>
      <c r="K14462" s="289" t="s">
        <v>31560</v>
      </c>
      <c r="L14462" s="289" t="s">
        <v>275</v>
      </c>
      <c r="M14462" s="289" t="s">
        <v>31918</v>
      </c>
      <c r="N14462" s="289" t="s">
        <v>16210</v>
      </c>
      <c r="O14462" s="289" t="s">
        <v>498</v>
      </c>
      <c r="P14462" s="289" t="str">
        <f>VLOOKUP(CAT_Details[[#This Row],[Delivery Bp Customer Code]],Table6[],2,0)</f>
        <v>DK-BM01</v>
      </c>
    </row>
    <row r="14463" spans="1:16" x14ac:dyDescent="0.25">
      <c r="A14463" s="289" t="s">
        <v>278</v>
      </c>
      <c r="B14463">
        <v>8</v>
      </c>
      <c r="C14463">
        <v>2256</v>
      </c>
      <c r="D14463">
        <v>3.2</v>
      </c>
      <c r="E14463" s="289" t="s">
        <v>31920</v>
      </c>
      <c r="F14463">
        <v>5017882822</v>
      </c>
      <c r="G14463" s="276">
        <v>45975</v>
      </c>
      <c r="H14463">
        <v>20251023833268</v>
      </c>
      <c r="I14463">
        <v>7.68</v>
      </c>
      <c r="J14463" s="289" t="s">
        <v>324</v>
      </c>
      <c r="K14463" s="289" t="s">
        <v>31921</v>
      </c>
      <c r="L14463" s="289" t="s">
        <v>275</v>
      </c>
      <c r="M14463" s="289"/>
      <c r="N14463" s="289" t="s">
        <v>340</v>
      </c>
      <c r="O14463" s="289" t="s">
        <v>498</v>
      </c>
      <c r="P14463" s="289" t="str">
        <f>VLOOKUP(CAT_Details[[#This Row],[Delivery Bp Customer Code]],Table6[],2,0)</f>
        <v>DK-BM01</v>
      </c>
    </row>
    <row r="14464" spans="1:16" x14ac:dyDescent="0.25">
      <c r="A14464" s="289" t="s">
        <v>278</v>
      </c>
      <c r="B14464">
        <v>9</v>
      </c>
      <c r="C14464">
        <v>2705</v>
      </c>
      <c r="D14464">
        <v>3.77</v>
      </c>
      <c r="E14464" s="289" t="s">
        <v>31922</v>
      </c>
      <c r="F14464">
        <v>5017882885</v>
      </c>
      <c r="G14464" s="276">
        <v>45975</v>
      </c>
      <c r="H14464">
        <v>20251031838851</v>
      </c>
      <c r="I14464">
        <v>8.109</v>
      </c>
      <c r="J14464" s="289" t="s">
        <v>294</v>
      </c>
      <c r="K14464" s="289" t="s">
        <v>31923</v>
      </c>
      <c r="L14464" s="289" t="s">
        <v>275</v>
      </c>
      <c r="M14464" s="289"/>
      <c r="N14464" s="289" t="s">
        <v>2328</v>
      </c>
      <c r="O14464" s="289" t="s">
        <v>498</v>
      </c>
      <c r="P14464" s="289" t="str">
        <f>VLOOKUP(CAT_Details[[#This Row],[Delivery Bp Customer Code]],Table6[],2,0)</f>
        <v>DK-BM01</v>
      </c>
    </row>
    <row r="14465" spans="1:16" x14ac:dyDescent="0.25">
      <c r="A14465" s="289" t="s">
        <v>17052</v>
      </c>
      <c r="B14465">
        <v>2</v>
      </c>
      <c r="C14465">
        <v>591</v>
      </c>
      <c r="D14465">
        <v>0.8</v>
      </c>
      <c r="E14465" s="289" t="s">
        <v>31412</v>
      </c>
      <c r="F14465">
        <v>5017819273</v>
      </c>
      <c r="G14465" s="276">
        <v>45975</v>
      </c>
      <c r="H14465">
        <v>20251027834848</v>
      </c>
      <c r="I14465">
        <v>0.72899999999999998</v>
      </c>
      <c r="J14465" s="289" t="s">
        <v>438</v>
      </c>
      <c r="K14465" s="289" t="s">
        <v>31413</v>
      </c>
      <c r="L14465" s="289" t="s">
        <v>280</v>
      </c>
      <c r="M14465" s="289" t="s">
        <v>31918</v>
      </c>
      <c r="N14465" s="289" t="s">
        <v>19129</v>
      </c>
      <c r="O14465" s="289" t="s">
        <v>18284</v>
      </c>
      <c r="P14465" s="289">
        <f>VLOOKUP(CAT_Details[[#This Row],[Delivery Bp Customer Code]],Table6[],2,0)</f>
        <v>3705</v>
      </c>
    </row>
    <row r="14466" spans="1:16" x14ac:dyDescent="0.25">
      <c r="A14466" s="289" t="s">
        <v>17052</v>
      </c>
      <c r="B14466">
        <v>1</v>
      </c>
      <c r="C14466">
        <v>259</v>
      </c>
      <c r="D14466">
        <v>0.4</v>
      </c>
      <c r="E14466" s="289" t="s">
        <v>31412</v>
      </c>
      <c r="F14466">
        <v>5017819274</v>
      </c>
      <c r="G14466" s="276">
        <v>45975</v>
      </c>
      <c r="H14466">
        <v>20251027834844</v>
      </c>
      <c r="I14466">
        <v>0.32600000000000001</v>
      </c>
      <c r="J14466" s="289" t="s">
        <v>438</v>
      </c>
      <c r="K14466" s="289" t="s">
        <v>31414</v>
      </c>
      <c r="L14466" s="289" t="s">
        <v>280</v>
      </c>
      <c r="M14466" s="289" t="s">
        <v>31918</v>
      </c>
      <c r="N14466" s="289" t="s">
        <v>19129</v>
      </c>
      <c r="O14466" s="289" t="s">
        <v>18284</v>
      </c>
      <c r="P14466" s="289">
        <f>VLOOKUP(CAT_Details[[#This Row],[Delivery Bp Customer Code]],Table6[],2,0)</f>
        <v>3705</v>
      </c>
    </row>
    <row r="14467" spans="1:16" x14ac:dyDescent="0.25">
      <c r="A14467" s="289" t="s">
        <v>17052</v>
      </c>
      <c r="B14467">
        <v>2</v>
      </c>
      <c r="C14467">
        <v>1388</v>
      </c>
      <c r="D14467">
        <v>1.25</v>
      </c>
      <c r="E14467" s="289" t="s">
        <v>31955</v>
      </c>
      <c r="F14467">
        <v>5017883089</v>
      </c>
      <c r="G14467" s="276">
        <v>45975</v>
      </c>
      <c r="H14467">
        <v>20251103839528</v>
      </c>
      <c r="I14467">
        <v>1.8</v>
      </c>
      <c r="J14467" s="289" t="s">
        <v>345</v>
      </c>
      <c r="K14467" s="289" t="s">
        <v>31956</v>
      </c>
      <c r="L14467" s="289" t="s">
        <v>280</v>
      </c>
      <c r="M14467" s="289"/>
      <c r="N14467" s="289" t="s">
        <v>18695</v>
      </c>
      <c r="O14467" s="289" t="s">
        <v>18284</v>
      </c>
      <c r="P14467" s="289">
        <f>VLOOKUP(CAT_Details[[#This Row],[Delivery Bp Customer Code]],Table6[],2,0)</f>
        <v>3705</v>
      </c>
    </row>
    <row r="14468" spans="1:16" x14ac:dyDescent="0.25">
      <c r="A14468" s="289" t="s">
        <v>17052</v>
      </c>
      <c r="B14468">
        <v>1</v>
      </c>
      <c r="C14468">
        <v>170</v>
      </c>
      <c r="D14468">
        <v>0.4</v>
      </c>
      <c r="E14468" s="289" t="s">
        <v>31957</v>
      </c>
      <c r="F14468">
        <v>5017883106</v>
      </c>
      <c r="G14468" s="276">
        <v>45975</v>
      </c>
      <c r="H14468">
        <v>20251031839170</v>
      </c>
      <c r="I14468">
        <v>1.44</v>
      </c>
      <c r="J14468" s="289" t="s">
        <v>345</v>
      </c>
      <c r="K14468" s="289" t="s">
        <v>31958</v>
      </c>
      <c r="L14468" s="289" t="s">
        <v>280</v>
      </c>
      <c r="M14468" s="289"/>
      <c r="N14468" s="289" t="s">
        <v>512</v>
      </c>
      <c r="O14468" s="289" t="s">
        <v>18284</v>
      </c>
      <c r="P14468" s="289">
        <f>VLOOKUP(CAT_Details[[#This Row],[Delivery Bp Customer Code]],Table6[],2,0)</f>
        <v>3705</v>
      </c>
    </row>
    <row r="14469" spans="1:16" x14ac:dyDescent="0.25">
      <c r="A14469" s="289" t="s">
        <v>874</v>
      </c>
      <c r="B14469">
        <v>15</v>
      </c>
      <c r="C14469">
        <v>1830</v>
      </c>
      <c r="D14469">
        <v>6.25</v>
      </c>
      <c r="E14469" s="289" t="s">
        <v>31959</v>
      </c>
      <c r="F14469">
        <v>5017882697</v>
      </c>
      <c r="G14469" s="276">
        <v>45975</v>
      </c>
      <c r="H14469">
        <v>20251030837636</v>
      </c>
      <c r="I14469">
        <v>31.5</v>
      </c>
      <c r="J14469" s="289" t="s">
        <v>294</v>
      </c>
      <c r="K14469" s="289" t="s">
        <v>31960</v>
      </c>
      <c r="L14469" s="289" t="s">
        <v>275</v>
      </c>
      <c r="M14469" s="289"/>
      <c r="N14469" s="289" t="s">
        <v>5685</v>
      </c>
      <c r="O14469" s="289" t="s">
        <v>1014</v>
      </c>
      <c r="P14469" s="289" t="str">
        <f>VLOOKUP(CAT_Details[[#This Row],[Delivery Bp Customer Code]],Table6[],2,0)</f>
        <v>MZ07</v>
      </c>
    </row>
    <row r="14470" spans="1:16" x14ac:dyDescent="0.25">
      <c r="A14470" s="289" t="s">
        <v>3329</v>
      </c>
      <c r="B14470">
        <v>7</v>
      </c>
      <c r="C14470">
        <v>440</v>
      </c>
      <c r="D14470">
        <v>1.6</v>
      </c>
      <c r="E14470" s="289" t="s">
        <v>31969</v>
      </c>
      <c r="F14470">
        <v>5017882578</v>
      </c>
      <c r="G14470" s="276">
        <v>45975</v>
      </c>
      <c r="H14470">
        <v>20251031839156</v>
      </c>
      <c r="I14470">
        <v>2.976</v>
      </c>
      <c r="J14470" s="289" t="s">
        <v>401</v>
      </c>
      <c r="K14470" s="289" t="s">
        <v>31970</v>
      </c>
      <c r="L14470" s="289" t="s">
        <v>275</v>
      </c>
      <c r="M14470" s="289"/>
      <c r="N14470" s="289" t="s">
        <v>2533</v>
      </c>
      <c r="O14470" s="289" t="s">
        <v>3332</v>
      </c>
      <c r="P14470" s="289">
        <f>VLOOKUP(CAT_Details[[#This Row],[Delivery Bp Customer Code]],Table6[],2,0)</f>
        <v>3402</v>
      </c>
    </row>
    <row r="14471" spans="1:16" x14ac:dyDescent="0.25">
      <c r="A14471" s="289" t="s">
        <v>3329</v>
      </c>
      <c r="B14471">
        <v>9</v>
      </c>
      <c r="C14471">
        <v>1004</v>
      </c>
      <c r="D14471">
        <v>3.4</v>
      </c>
      <c r="E14471" s="289" t="s">
        <v>31981</v>
      </c>
      <c r="F14471">
        <v>5017883122</v>
      </c>
      <c r="G14471" s="276">
        <v>45975</v>
      </c>
      <c r="H14471">
        <v>20251103839647</v>
      </c>
      <c r="I14471">
        <v>7.92</v>
      </c>
      <c r="J14471" s="289" t="s">
        <v>324</v>
      </c>
      <c r="K14471" s="289" t="s">
        <v>31982</v>
      </c>
      <c r="L14471" s="289" t="s">
        <v>275</v>
      </c>
      <c r="M14471" s="289"/>
      <c r="N14471" s="289" t="s">
        <v>616</v>
      </c>
      <c r="O14471" s="289" t="s">
        <v>3332</v>
      </c>
      <c r="P14471" s="289">
        <f>VLOOKUP(CAT_Details[[#This Row],[Delivery Bp Customer Code]],Table6[],2,0)</f>
        <v>3402</v>
      </c>
    </row>
    <row r="14472" spans="1:16" x14ac:dyDescent="0.25">
      <c r="A14472" s="289" t="s">
        <v>74</v>
      </c>
      <c r="B14472">
        <v>7</v>
      </c>
      <c r="C14472">
        <v>2100</v>
      </c>
      <c r="D14472">
        <v>1.62</v>
      </c>
      <c r="E14472" s="289" t="s">
        <v>31898</v>
      </c>
      <c r="F14472">
        <v>5017868061</v>
      </c>
      <c r="G14472" s="276">
        <v>45975</v>
      </c>
      <c r="H14472">
        <v>20251030838041</v>
      </c>
      <c r="I14472">
        <v>2.7069999999999999</v>
      </c>
      <c r="J14472" s="289" t="s">
        <v>294</v>
      </c>
      <c r="K14472" s="289" t="s">
        <v>31899</v>
      </c>
      <c r="L14472" s="289" t="s">
        <v>275</v>
      </c>
      <c r="M14472" s="289" t="s">
        <v>31918</v>
      </c>
      <c r="N14472" s="289" t="s">
        <v>394</v>
      </c>
      <c r="O14472" s="289" t="s">
        <v>22256</v>
      </c>
      <c r="P14472" s="289" t="str">
        <f>VLOOKUP(CAT_Details[[#This Row],[Delivery Bp Customer Code]],Table6[],2,0)</f>
        <v>DX01-L5</v>
      </c>
    </row>
    <row r="14473" spans="1:16" x14ac:dyDescent="0.25">
      <c r="A14473" s="289" t="s">
        <v>74</v>
      </c>
      <c r="B14473">
        <v>33</v>
      </c>
      <c r="C14473">
        <v>6567</v>
      </c>
      <c r="D14473">
        <v>16.09</v>
      </c>
      <c r="E14473" s="289" t="s">
        <v>31998</v>
      </c>
      <c r="F14473">
        <v>5017882754</v>
      </c>
      <c r="G14473" s="276">
        <v>45975</v>
      </c>
      <c r="H14473">
        <v>20251103839810</v>
      </c>
      <c r="I14473">
        <v>34.749000000000002</v>
      </c>
      <c r="J14473" s="289" t="s">
        <v>345</v>
      </c>
      <c r="K14473" s="289" t="s">
        <v>31999</v>
      </c>
      <c r="L14473" s="289" t="s">
        <v>275</v>
      </c>
      <c r="M14473" s="289"/>
      <c r="N14473" s="289" t="s">
        <v>415</v>
      </c>
      <c r="O14473" s="289" t="s">
        <v>22256</v>
      </c>
      <c r="P14473" s="289" t="str">
        <f>VLOOKUP(CAT_Details[[#This Row],[Delivery Bp Customer Code]],Table6[],2,0)</f>
        <v>DX01-L5</v>
      </c>
    </row>
    <row r="14474" spans="1:16" x14ac:dyDescent="0.25">
      <c r="A14474" s="289" t="s">
        <v>74</v>
      </c>
      <c r="B14474">
        <v>13</v>
      </c>
      <c r="C14474">
        <v>14300</v>
      </c>
      <c r="D14474">
        <v>5.2</v>
      </c>
      <c r="E14474" s="289" t="s">
        <v>32000</v>
      </c>
      <c r="F14474">
        <v>5017882796</v>
      </c>
      <c r="G14474" s="276">
        <v>45975</v>
      </c>
      <c r="H14474">
        <v>20251029837146</v>
      </c>
      <c r="I14474">
        <v>7.4880000000000004</v>
      </c>
      <c r="J14474" s="289" t="s">
        <v>324</v>
      </c>
      <c r="K14474" s="289" t="s">
        <v>32001</v>
      </c>
      <c r="L14474" s="289" t="s">
        <v>275</v>
      </c>
      <c r="M14474" s="289"/>
      <c r="N14474" s="289" t="s">
        <v>333</v>
      </c>
      <c r="O14474" s="289" t="s">
        <v>22256</v>
      </c>
      <c r="P14474" s="289" t="str">
        <f>VLOOKUP(CAT_Details[[#This Row],[Delivery Bp Customer Code]],Table6[],2,0)</f>
        <v>DX01-L5</v>
      </c>
    </row>
    <row r="14475" spans="1:16" x14ac:dyDescent="0.25">
      <c r="A14475" s="289" t="s">
        <v>74</v>
      </c>
      <c r="B14475">
        <v>11</v>
      </c>
      <c r="C14475">
        <v>4400</v>
      </c>
      <c r="D14475">
        <v>5.5</v>
      </c>
      <c r="E14475" s="289" t="s">
        <v>32013</v>
      </c>
      <c r="F14475">
        <v>5017882943</v>
      </c>
      <c r="G14475" s="276">
        <v>45975</v>
      </c>
      <c r="H14475">
        <v>20251030838046</v>
      </c>
      <c r="I14475">
        <v>13.2</v>
      </c>
      <c r="J14475" s="289" t="s">
        <v>287</v>
      </c>
      <c r="K14475" s="289" t="s">
        <v>32014</v>
      </c>
      <c r="L14475" s="289" t="s">
        <v>275</v>
      </c>
      <c r="M14475" s="289"/>
      <c r="N14475" s="289" t="s">
        <v>20548</v>
      </c>
      <c r="O14475" s="289" t="s">
        <v>22256</v>
      </c>
      <c r="P14475" s="289" t="str">
        <f>VLOOKUP(CAT_Details[[#This Row],[Delivery Bp Customer Code]],Table6[],2,0)</f>
        <v>DX01-L5</v>
      </c>
    </row>
    <row r="14476" spans="1:16" x14ac:dyDescent="0.25">
      <c r="A14476" s="289" t="s">
        <v>74</v>
      </c>
      <c r="B14476">
        <v>17</v>
      </c>
      <c r="C14476">
        <v>2100</v>
      </c>
      <c r="D14476">
        <v>7.51</v>
      </c>
      <c r="E14476" s="289" t="s">
        <v>32015</v>
      </c>
      <c r="F14476">
        <v>5017882958</v>
      </c>
      <c r="G14476" s="276">
        <v>45975</v>
      </c>
      <c r="H14476">
        <v>20251027834646</v>
      </c>
      <c r="I14476">
        <v>13.105</v>
      </c>
      <c r="J14476" s="289" t="s">
        <v>345</v>
      </c>
      <c r="K14476" s="289" t="s">
        <v>32016</v>
      </c>
      <c r="L14476" s="289" t="s">
        <v>275</v>
      </c>
      <c r="M14476" s="289"/>
      <c r="N14476" s="289" t="s">
        <v>427</v>
      </c>
      <c r="O14476" s="289" t="s">
        <v>22256</v>
      </c>
      <c r="P14476" s="289" t="str">
        <f>VLOOKUP(CAT_Details[[#This Row],[Delivery Bp Customer Code]],Table6[],2,0)</f>
        <v>DX01-L5</v>
      </c>
    </row>
    <row r="14477" spans="1:16" x14ac:dyDescent="0.25">
      <c r="A14477" s="289" t="s">
        <v>74</v>
      </c>
      <c r="B14477">
        <v>3</v>
      </c>
      <c r="C14477">
        <v>558</v>
      </c>
      <c r="D14477">
        <v>1.2</v>
      </c>
      <c r="E14477" s="289" t="s">
        <v>32021</v>
      </c>
      <c r="F14477">
        <v>5017883060</v>
      </c>
      <c r="G14477" s="276">
        <v>45975</v>
      </c>
      <c r="H14477">
        <v>20251103839557</v>
      </c>
      <c r="I14477">
        <v>2.016</v>
      </c>
      <c r="J14477" s="289" t="s">
        <v>345</v>
      </c>
      <c r="K14477" s="289" t="s">
        <v>32022</v>
      </c>
      <c r="L14477" s="289" t="s">
        <v>275</v>
      </c>
      <c r="M14477" s="289"/>
      <c r="N14477" s="289" t="s">
        <v>348</v>
      </c>
      <c r="O14477" s="289" t="s">
        <v>22256</v>
      </c>
      <c r="P14477" s="289" t="str">
        <f>VLOOKUP(CAT_Details[[#This Row],[Delivery Bp Customer Code]],Table6[],2,0)</f>
        <v>DX01-L5</v>
      </c>
    </row>
    <row r="14478" spans="1:16" x14ac:dyDescent="0.25">
      <c r="A14478" s="289" t="s">
        <v>76</v>
      </c>
      <c r="B14478">
        <v>15</v>
      </c>
      <c r="C14478">
        <v>45</v>
      </c>
      <c r="D14478">
        <v>0.75</v>
      </c>
      <c r="E14478" s="289" t="s">
        <v>31985</v>
      </c>
      <c r="F14478">
        <v>5017883056</v>
      </c>
      <c r="G14478" s="276">
        <v>45978</v>
      </c>
      <c r="H14478">
        <v>20251030838439</v>
      </c>
      <c r="I14478">
        <v>0.27</v>
      </c>
      <c r="J14478" s="289" t="s">
        <v>756</v>
      </c>
      <c r="K14478" s="289" t="s">
        <v>31986</v>
      </c>
      <c r="L14478" s="289" t="s">
        <v>275</v>
      </c>
      <c r="M14478" s="289"/>
      <c r="N14478" s="289" t="s">
        <v>22780</v>
      </c>
      <c r="O14478" s="289" t="s">
        <v>16049</v>
      </c>
      <c r="P14478" s="289" t="str">
        <f>VLOOKUP(CAT_Details[[#This Row],[Delivery Bp Customer Code]],Table6[],2,0)</f>
        <v>MZ02</v>
      </c>
    </row>
    <row r="14479" spans="1:16" x14ac:dyDescent="0.25">
      <c r="A14479" s="289" t="s">
        <v>74</v>
      </c>
      <c r="B14479">
        <v>34</v>
      </c>
      <c r="C14479">
        <v>6698</v>
      </c>
      <c r="D14479">
        <v>13.6</v>
      </c>
      <c r="E14479" s="289" t="s">
        <v>31996</v>
      </c>
      <c r="F14479">
        <v>5017882562</v>
      </c>
      <c r="G14479" s="276">
        <v>45978</v>
      </c>
      <c r="H14479">
        <v>20251030838447</v>
      </c>
      <c r="I14479">
        <v>39.984000000000002</v>
      </c>
      <c r="J14479" s="289" t="s">
        <v>756</v>
      </c>
      <c r="K14479" s="289" t="s">
        <v>31997</v>
      </c>
      <c r="L14479" s="289" t="s">
        <v>275</v>
      </c>
      <c r="M14479" s="289"/>
      <c r="N14479" s="289" t="s">
        <v>22780</v>
      </c>
      <c r="O14479" s="289" t="s">
        <v>22256</v>
      </c>
      <c r="P14479" s="289" t="str">
        <f>VLOOKUP(CAT_Details[[#This Row],[Delivery Bp Customer Code]],Table6[],2,0)</f>
        <v>DX01-L5</v>
      </c>
    </row>
    <row r="14480" spans="1:16" x14ac:dyDescent="0.25">
      <c r="A14480" s="289" t="s">
        <v>74</v>
      </c>
      <c r="B14480">
        <v>44</v>
      </c>
      <c r="C14480">
        <v>3500</v>
      </c>
      <c r="D14480">
        <v>13.35</v>
      </c>
      <c r="E14480" s="289" t="s">
        <v>32002</v>
      </c>
      <c r="F14480">
        <v>5017882824</v>
      </c>
      <c r="G14480" s="276">
        <v>45978</v>
      </c>
      <c r="H14480">
        <v>20251030838446</v>
      </c>
      <c r="I14480">
        <v>27.931999999999999</v>
      </c>
      <c r="J14480" s="289" t="s">
        <v>756</v>
      </c>
      <c r="K14480" s="289" t="s">
        <v>32003</v>
      </c>
      <c r="L14480" s="289" t="s">
        <v>275</v>
      </c>
      <c r="M14480" s="289"/>
      <c r="N14480" s="289" t="s">
        <v>22780</v>
      </c>
      <c r="O14480" s="289" t="s">
        <v>22256</v>
      </c>
      <c r="P14480" s="289" t="str">
        <f>VLOOKUP(CAT_Details[[#This Row],[Delivery Bp Customer Code]],Table6[],2,0)</f>
        <v>DX01-L5</v>
      </c>
    </row>
    <row r="14481" spans="1:16" x14ac:dyDescent="0.25">
      <c r="A14481" s="289" t="s">
        <v>74</v>
      </c>
      <c r="B14481">
        <v>99</v>
      </c>
      <c r="C14481">
        <v>8415</v>
      </c>
      <c r="D14481">
        <v>13.6</v>
      </c>
      <c r="E14481" s="289" t="s">
        <v>32019</v>
      </c>
      <c r="F14481">
        <v>5017883020</v>
      </c>
      <c r="G14481" s="276">
        <v>45978</v>
      </c>
      <c r="H14481">
        <v>20251030838448</v>
      </c>
      <c r="I14481">
        <v>41.817999999999998</v>
      </c>
      <c r="J14481" s="289" t="s">
        <v>756</v>
      </c>
      <c r="K14481" s="289" t="s">
        <v>32020</v>
      </c>
      <c r="L14481" s="289" t="s">
        <v>275</v>
      </c>
      <c r="M14481" s="289"/>
      <c r="N14481" s="289" t="s">
        <v>22780</v>
      </c>
      <c r="O14481" s="289" t="s">
        <v>22256</v>
      </c>
      <c r="P14481" s="289" t="str">
        <f>VLOOKUP(CAT_Details[[#This Row],[Delivery Bp Customer Code]],Table6[],2,0)</f>
        <v>DX01-L5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D815A-09F0-46FA-8317-5C0ACAC160C2}">
  <sheetPr codeName="Sheet5">
    <tabColor theme="7"/>
  </sheetPr>
  <dimension ref="A1:Q52"/>
  <sheetViews>
    <sheetView zoomScale="90" zoomScaleNormal="90" workbookViewId="0">
      <selection activeCell="C29" sqref="C29"/>
    </sheetView>
  </sheetViews>
  <sheetFormatPr defaultRowHeight="15" x14ac:dyDescent="0.25"/>
  <cols>
    <col min="1" max="1" width="47.28515625" customWidth="1"/>
    <col min="2" max="2" width="6" hidden="1" customWidth="1"/>
    <col min="3" max="3" width="9" bestFit="1" customWidth="1"/>
    <col min="4" max="4" width="9" hidden="1" customWidth="1"/>
    <col min="5" max="5" width="46.42578125" customWidth="1"/>
    <col min="6" max="6" width="74" bestFit="1" customWidth="1"/>
    <col min="7" max="7" width="9.7109375" bestFit="1" customWidth="1"/>
    <col min="8" max="8" width="21.42578125" bestFit="1" customWidth="1"/>
    <col min="9" max="9" width="8" bestFit="1" customWidth="1"/>
    <col min="10" max="10" width="6.42578125" bestFit="1" customWidth="1"/>
    <col min="11" max="11" width="37.28515625" bestFit="1" customWidth="1"/>
    <col min="12" max="12" width="8.140625" bestFit="1" customWidth="1"/>
    <col min="13" max="13" width="9" bestFit="1" customWidth="1"/>
    <col min="14" max="14" width="26.5703125" bestFit="1" customWidth="1"/>
    <col min="15" max="15" width="8.85546875" bestFit="1" customWidth="1"/>
    <col min="16" max="16" width="17.5703125" bestFit="1" customWidth="1"/>
    <col min="17" max="17" width="36.42578125" bestFit="1" customWidth="1"/>
  </cols>
  <sheetData>
    <row r="1" spans="1:17" ht="38.25" thickBot="1" x14ac:dyDescent="0.55000000000000004">
      <c r="A1" s="13" t="s">
        <v>24452</v>
      </c>
      <c r="B1" s="14"/>
      <c r="C1" s="15"/>
      <c r="D1" s="15"/>
      <c r="E1" s="15"/>
      <c r="F1" s="15"/>
      <c r="G1" s="15"/>
      <c r="H1" s="15"/>
      <c r="I1" s="39"/>
      <c r="J1" s="299" t="s">
        <v>24453</v>
      </c>
      <c r="K1" s="300"/>
      <c r="L1" s="301"/>
      <c r="M1" s="54"/>
      <c r="N1" s="55" t="s">
        <v>24454</v>
      </c>
      <c r="O1" s="55"/>
      <c r="P1" s="56" t="s">
        <v>24455</v>
      </c>
      <c r="Q1" s="56" t="s">
        <v>24456</v>
      </c>
    </row>
    <row r="2" spans="1:17" ht="56.25" x14ac:dyDescent="0.25">
      <c r="A2" s="16" t="s">
        <v>24457</v>
      </c>
      <c r="B2" s="17" t="s">
        <v>24458</v>
      </c>
      <c r="C2" s="17" t="s">
        <v>24459</v>
      </c>
      <c r="D2" s="17" t="s">
        <v>24460</v>
      </c>
      <c r="E2" s="17" t="s">
        <v>24461</v>
      </c>
      <c r="F2" s="17" t="s">
        <v>24462</v>
      </c>
      <c r="G2" s="17" t="s">
        <v>24463</v>
      </c>
      <c r="H2" s="17" t="s">
        <v>24464</v>
      </c>
      <c r="I2" s="40" t="s">
        <v>24465</v>
      </c>
      <c r="J2" s="57" t="s">
        <v>24466</v>
      </c>
      <c r="K2" s="57" t="s">
        <v>24467</v>
      </c>
      <c r="L2" s="58" t="s">
        <v>24468</v>
      </c>
      <c r="M2" s="58" t="s">
        <v>24469</v>
      </c>
      <c r="N2" s="59" t="s">
        <v>24470</v>
      </c>
      <c r="O2" s="60" t="s">
        <v>24471</v>
      </c>
      <c r="P2" s="59" t="s">
        <v>24455</v>
      </c>
      <c r="Q2" s="59"/>
    </row>
    <row r="3" spans="1:17" x14ac:dyDescent="0.25">
      <c r="A3" s="18" t="s">
        <v>24472</v>
      </c>
      <c r="B3" s="19" t="s">
        <v>1047</v>
      </c>
      <c r="C3" s="20" t="s">
        <v>24473</v>
      </c>
      <c r="D3" s="41" t="b">
        <v>1</v>
      </c>
      <c r="E3" s="41" t="s">
        <v>24474</v>
      </c>
      <c r="F3" s="41" t="s">
        <v>24475</v>
      </c>
      <c r="G3" s="41" t="s">
        <v>24476</v>
      </c>
      <c r="H3" s="41" t="s">
        <v>941</v>
      </c>
      <c r="I3" s="42" t="s">
        <v>275</v>
      </c>
      <c r="J3" s="61" t="s">
        <v>24477</v>
      </c>
      <c r="K3" s="62" t="s">
        <v>24478</v>
      </c>
      <c r="L3" s="63" t="s">
        <v>24479</v>
      </c>
      <c r="M3" s="64" t="s">
        <v>24480</v>
      </c>
      <c r="N3" s="65" t="s">
        <v>24481</v>
      </c>
      <c r="O3" s="65" t="s">
        <v>24482</v>
      </c>
      <c r="P3" s="66" t="s">
        <v>24483</v>
      </c>
      <c r="Q3" s="65" t="s">
        <v>24484</v>
      </c>
    </row>
    <row r="4" spans="1:17" x14ac:dyDescent="0.25">
      <c r="A4" s="21" t="s">
        <v>24472</v>
      </c>
      <c r="B4" s="22" t="s">
        <v>1047</v>
      </c>
      <c r="C4" s="23" t="s">
        <v>24480</v>
      </c>
      <c r="D4" s="43" t="b">
        <v>1</v>
      </c>
      <c r="E4" s="43" t="s">
        <v>24485</v>
      </c>
      <c r="F4" s="43" t="s">
        <v>24475</v>
      </c>
      <c r="G4" s="43" t="s">
        <v>24476</v>
      </c>
      <c r="H4" s="43" t="s">
        <v>941</v>
      </c>
      <c r="I4" s="44" t="s">
        <v>275</v>
      </c>
      <c r="J4" s="67" t="s">
        <v>24477</v>
      </c>
      <c r="K4" s="68" t="s">
        <v>24478</v>
      </c>
      <c r="L4" s="69" t="s">
        <v>24479</v>
      </c>
      <c r="M4" s="70" t="s">
        <v>24480</v>
      </c>
      <c r="N4" s="71" t="s">
        <v>24481</v>
      </c>
      <c r="O4" s="71" t="s">
        <v>24482</v>
      </c>
      <c r="P4" s="72" t="s">
        <v>24483</v>
      </c>
      <c r="Q4" s="71" t="s">
        <v>24484</v>
      </c>
    </row>
    <row r="5" spans="1:17" x14ac:dyDescent="0.25">
      <c r="A5" s="24" t="s">
        <v>24472</v>
      </c>
      <c r="B5" s="25" t="s">
        <v>1047</v>
      </c>
      <c r="C5" s="26" t="s">
        <v>24486</v>
      </c>
      <c r="D5" s="45" t="b">
        <v>1</v>
      </c>
      <c r="E5" s="45" t="s">
        <v>24487</v>
      </c>
      <c r="F5" s="45" t="s">
        <v>24475</v>
      </c>
      <c r="G5" s="45" t="s">
        <v>24476</v>
      </c>
      <c r="H5" s="45" t="s">
        <v>941</v>
      </c>
      <c r="I5" s="46" t="s">
        <v>275</v>
      </c>
      <c r="J5" s="73" t="s">
        <v>24477</v>
      </c>
      <c r="K5" s="74" t="s">
        <v>24478</v>
      </c>
      <c r="L5" s="75" t="s">
        <v>24479</v>
      </c>
      <c r="M5" s="76" t="s">
        <v>24480</v>
      </c>
      <c r="N5" s="77" t="s">
        <v>24481</v>
      </c>
      <c r="O5" s="77" t="s">
        <v>24482</v>
      </c>
      <c r="P5" s="78" t="s">
        <v>24483</v>
      </c>
      <c r="Q5" s="77" t="s">
        <v>24484</v>
      </c>
    </row>
    <row r="6" spans="1:17" x14ac:dyDescent="0.25">
      <c r="A6" s="21" t="s">
        <v>24472</v>
      </c>
      <c r="B6" s="22" t="s">
        <v>1047</v>
      </c>
      <c r="C6" s="23" t="s">
        <v>24488</v>
      </c>
      <c r="D6" s="43" t="b">
        <v>1</v>
      </c>
      <c r="E6" s="43" t="s">
        <v>24489</v>
      </c>
      <c r="F6" s="43" t="s">
        <v>24490</v>
      </c>
      <c r="G6" s="43" t="s">
        <v>24491</v>
      </c>
      <c r="H6" s="43" t="s">
        <v>278</v>
      </c>
      <c r="I6" s="44" t="s">
        <v>275</v>
      </c>
      <c r="J6" s="67" t="s">
        <v>24477</v>
      </c>
      <c r="K6" s="68" t="s">
        <v>24478</v>
      </c>
      <c r="L6" s="69" t="s">
        <v>24479</v>
      </c>
      <c r="M6" s="79" t="s">
        <v>24488</v>
      </c>
      <c r="N6" s="71" t="s">
        <v>24481</v>
      </c>
      <c r="O6" s="71" t="s">
        <v>24482</v>
      </c>
      <c r="P6" s="72" t="s">
        <v>24483</v>
      </c>
      <c r="Q6" s="71" t="s">
        <v>24484</v>
      </c>
    </row>
    <row r="7" spans="1:17" x14ac:dyDescent="0.25">
      <c r="A7" s="27" t="s">
        <v>24472</v>
      </c>
      <c r="B7" s="28" t="s">
        <v>1047</v>
      </c>
      <c r="C7" s="29" t="s">
        <v>24492</v>
      </c>
      <c r="D7" s="47" t="b">
        <v>1</v>
      </c>
      <c r="E7" s="47" t="s">
        <v>24493</v>
      </c>
      <c r="F7" s="47" t="s">
        <v>24490</v>
      </c>
      <c r="G7" s="47" t="s">
        <v>24491</v>
      </c>
      <c r="H7" s="47" t="s">
        <v>278</v>
      </c>
      <c r="I7" s="48" t="s">
        <v>275</v>
      </c>
      <c r="J7" s="80" t="s">
        <v>24477</v>
      </c>
      <c r="K7" s="81" t="s">
        <v>24478</v>
      </c>
      <c r="L7" s="82" t="s">
        <v>24479</v>
      </c>
      <c r="M7" s="83" t="s">
        <v>24488</v>
      </c>
      <c r="N7" s="84" t="s">
        <v>24481</v>
      </c>
      <c r="O7" s="84" t="s">
        <v>24482</v>
      </c>
      <c r="P7" s="85" t="s">
        <v>24483</v>
      </c>
      <c r="Q7" s="84" t="s">
        <v>24484</v>
      </c>
    </row>
    <row r="8" spans="1:17" x14ac:dyDescent="0.25">
      <c r="A8" s="30" t="s">
        <v>24494</v>
      </c>
      <c r="B8" s="19" t="s">
        <v>24495</v>
      </c>
      <c r="C8" s="20" t="s">
        <v>24496</v>
      </c>
      <c r="D8" s="41" t="e">
        <v>#N/A</v>
      </c>
      <c r="E8" s="41" t="s">
        <v>24497</v>
      </c>
      <c r="F8" s="41" t="s">
        <v>24498</v>
      </c>
      <c r="G8" s="41" t="s">
        <v>24499</v>
      </c>
      <c r="H8" s="41" t="s">
        <v>272</v>
      </c>
      <c r="I8" s="42" t="s">
        <v>275</v>
      </c>
      <c r="J8" s="86" t="s">
        <v>24477</v>
      </c>
      <c r="K8" s="87" t="s">
        <v>24500</v>
      </c>
      <c r="L8" s="88" t="s">
        <v>24501</v>
      </c>
      <c r="M8" s="88" t="s">
        <v>24502</v>
      </c>
      <c r="N8" s="65" t="s">
        <v>24503</v>
      </c>
      <c r="O8" s="65" t="s">
        <v>24482</v>
      </c>
      <c r="P8" s="66" t="s">
        <v>24504</v>
      </c>
      <c r="Q8" s="65" t="s">
        <v>24505</v>
      </c>
    </row>
    <row r="9" spans="1:17" x14ac:dyDescent="0.25">
      <c r="A9" s="31" t="s">
        <v>24494</v>
      </c>
      <c r="B9" s="32" t="s">
        <v>24495</v>
      </c>
      <c r="C9" s="33" t="s">
        <v>24506</v>
      </c>
      <c r="D9" s="49" t="b">
        <v>1</v>
      </c>
      <c r="E9" s="49" t="s">
        <v>24507</v>
      </c>
      <c r="F9" s="49" t="s">
        <v>24498</v>
      </c>
      <c r="G9" s="49" t="s">
        <v>24499</v>
      </c>
      <c r="H9" s="49" t="s">
        <v>272</v>
      </c>
      <c r="I9" s="50" t="s">
        <v>275</v>
      </c>
      <c r="J9" s="89" t="s">
        <v>24477</v>
      </c>
      <c r="K9" s="90" t="s">
        <v>24500</v>
      </c>
      <c r="L9" s="91" t="s">
        <v>24501</v>
      </c>
      <c r="M9" s="91" t="s">
        <v>24502</v>
      </c>
      <c r="N9" s="71" t="s">
        <v>24503</v>
      </c>
      <c r="O9" s="71" t="s">
        <v>24482</v>
      </c>
      <c r="P9" s="72" t="s">
        <v>24504</v>
      </c>
      <c r="Q9" s="71" t="s">
        <v>24505</v>
      </c>
    </row>
    <row r="10" spans="1:17" x14ac:dyDescent="0.25">
      <c r="A10" s="34" t="s">
        <v>24494</v>
      </c>
      <c r="B10" s="35" t="s">
        <v>24495</v>
      </c>
      <c r="C10" s="33" t="s">
        <v>24508</v>
      </c>
      <c r="D10" s="49" t="b">
        <v>1</v>
      </c>
      <c r="E10" s="49" t="s">
        <v>24509</v>
      </c>
      <c r="F10" s="49" t="s">
        <v>24510</v>
      </c>
      <c r="G10" s="49" t="s">
        <v>24511</v>
      </c>
      <c r="H10" s="49" t="s">
        <v>272</v>
      </c>
      <c r="I10" s="49" t="s">
        <v>275</v>
      </c>
      <c r="J10" s="89" t="s">
        <v>24477</v>
      </c>
      <c r="K10" s="90" t="s">
        <v>24500</v>
      </c>
      <c r="L10" s="91" t="s">
        <v>24501</v>
      </c>
      <c r="M10" s="91" t="s">
        <v>24502</v>
      </c>
      <c r="N10" s="71" t="s">
        <v>24503</v>
      </c>
      <c r="O10" s="71" t="s">
        <v>24482</v>
      </c>
      <c r="P10" s="72" t="s">
        <v>24504</v>
      </c>
      <c r="Q10" s="71" t="s">
        <v>24505</v>
      </c>
    </row>
    <row r="11" spans="1:17" x14ac:dyDescent="0.25">
      <c r="A11" s="34" t="s">
        <v>24494</v>
      </c>
      <c r="B11" s="35" t="s">
        <v>24495</v>
      </c>
      <c r="C11" s="33" t="s">
        <v>24512</v>
      </c>
      <c r="D11" s="49" t="b">
        <v>1</v>
      </c>
      <c r="E11" s="49" t="s">
        <v>24513</v>
      </c>
      <c r="F11" s="49" t="s">
        <v>24514</v>
      </c>
      <c r="G11" s="49" t="s">
        <v>24515</v>
      </c>
      <c r="H11" s="49" t="s">
        <v>272</v>
      </c>
      <c r="I11" s="50" t="s">
        <v>275</v>
      </c>
      <c r="J11" s="89" t="s">
        <v>24477</v>
      </c>
      <c r="K11" s="90" t="s">
        <v>24500</v>
      </c>
      <c r="L11" s="91" t="s">
        <v>24501</v>
      </c>
      <c r="M11" s="91" t="s">
        <v>24502</v>
      </c>
      <c r="N11" s="71" t="s">
        <v>24503</v>
      </c>
      <c r="O11" s="71" t="s">
        <v>24482</v>
      </c>
      <c r="P11" s="72" t="s">
        <v>24504</v>
      </c>
      <c r="Q11" s="71" t="s">
        <v>24505</v>
      </c>
    </row>
    <row r="12" spans="1:17" x14ac:dyDescent="0.25">
      <c r="A12" s="34" t="s">
        <v>24494</v>
      </c>
      <c r="B12" s="35" t="s">
        <v>24495</v>
      </c>
      <c r="C12" s="33" t="s">
        <v>24516</v>
      </c>
      <c r="D12" s="49" t="b">
        <v>1</v>
      </c>
      <c r="E12" s="49" t="s">
        <v>24517</v>
      </c>
      <c r="F12" s="49" t="s">
        <v>24518</v>
      </c>
      <c r="G12" s="49" t="s">
        <v>24499</v>
      </c>
      <c r="H12" s="49" t="s">
        <v>272</v>
      </c>
      <c r="I12" s="50" t="s">
        <v>275</v>
      </c>
      <c r="J12" s="89" t="s">
        <v>24477</v>
      </c>
      <c r="K12" s="90" t="s">
        <v>24500</v>
      </c>
      <c r="L12" s="91" t="s">
        <v>24501</v>
      </c>
      <c r="M12" s="91" t="s">
        <v>24502</v>
      </c>
      <c r="N12" s="71" t="s">
        <v>24503</v>
      </c>
      <c r="O12" s="71" t="s">
        <v>24482</v>
      </c>
      <c r="P12" s="72" t="s">
        <v>24504</v>
      </c>
      <c r="Q12" s="71" t="s">
        <v>24505</v>
      </c>
    </row>
    <row r="13" spans="1:17" ht="25.5" x14ac:dyDescent="0.25">
      <c r="A13" s="36" t="s">
        <v>24494</v>
      </c>
      <c r="B13" s="37" t="s">
        <v>24495</v>
      </c>
      <c r="C13" s="38" t="s">
        <v>24502</v>
      </c>
      <c r="D13" s="51"/>
      <c r="E13" s="51" t="s">
        <v>24519</v>
      </c>
      <c r="F13" s="52" t="s">
        <v>24520</v>
      </c>
      <c r="G13" s="51" t="s">
        <v>24521</v>
      </c>
      <c r="H13" s="51" t="s">
        <v>272</v>
      </c>
      <c r="I13" s="53" t="s">
        <v>275</v>
      </c>
      <c r="J13" s="89" t="s">
        <v>24477</v>
      </c>
      <c r="K13" s="90" t="s">
        <v>24500</v>
      </c>
      <c r="L13" s="91" t="s">
        <v>24501</v>
      </c>
      <c r="M13" s="91" t="s">
        <v>24502</v>
      </c>
      <c r="N13" s="71" t="s">
        <v>24503</v>
      </c>
      <c r="O13" s="71" t="s">
        <v>24482</v>
      </c>
      <c r="P13" s="72" t="s">
        <v>24504</v>
      </c>
      <c r="Q13" s="71" t="s">
        <v>24505</v>
      </c>
    </row>
    <row r="14" spans="1:17" x14ac:dyDescent="0.25">
      <c r="A14" s="34" t="s">
        <v>24494</v>
      </c>
      <c r="B14" s="35" t="s">
        <v>24495</v>
      </c>
      <c r="C14" s="33" t="s">
        <v>24522</v>
      </c>
      <c r="D14" s="49" t="b">
        <v>1</v>
      </c>
      <c r="E14" s="49" t="s">
        <v>24523</v>
      </c>
      <c r="F14" s="49" t="s">
        <v>24524</v>
      </c>
      <c r="G14" s="49" t="s">
        <v>24521</v>
      </c>
      <c r="H14" s="49" t="s">
        <v>272</v>
      </c>
      <c r="I14" s="50" t="s">
        <v>275</v>
      </c>
      <c r="J14" s="89" t="s">
        <v>24477</v>
      </c>
      <c r="K14" s="90" t="s">
        <v>24500</v>
      </c>
      <c r="L14" s="91" t="s">
        <v>24501</v>
      </c>
      <c r="M14" s="91" t="s">
        <v>24502</v>
      </c>
      <c r="N14" s="71" t="s">
        <v>24503</v>
      </c>
      <c r="O14" s="71" t="s">
        <v>24482</v>
      </c>
      <c r="P14" s="72" t="s">
        <v>24504</v>
      </c>
      <c r="Q14" s="71" t="s">
        <v>24505</v>
      </c>
    </row>
    <row r="15" spans="1:17" x14ac:dyDescent="0.25">
      <c r="A15" s="34" t="s">
        <v>24494</v>
      </c>
      <c r="B15" s="35" t="s">
        <v>24495</v>
      </c>
      <c r="C15" s="33" t="s">
        <v>24525</v>
      </c>
      <c r="D15" s="49" t="b">
        <v>1</v>
      </c>
      <c r="E15" s="49" t="s">
        <v>24526</v>
      </c>
      <c r="F15" s="49" t="s">
        <v>24527</v>
      </c>
      <c r="G15" s="49" t="s">
        <v>24528</v>
      </c>
      <c r="H15" s="49" t="s">
        <v>272</v>
      </c>
      <c r="I15" s="50" t="s">
        <v>275</v>
      </c>
      <c r="J15" s="89" t="s">
        <v>24477</v>
      </c>
      <c r="K15" s="90" t="s">
        <v>24500</v>
      </c>
      <c r="L15" s="91" t="s">
        <v>24501</v>
      </c>
      <c r="M15" s="91" t="s">
        <v>24502</v>
      </c>
      <c r="N15" s="71" t="s">
        <v>24503</v>
      </c>
      <c r="O15" s="71" t="s">
        <v>24482</v>
      </c>
      <c r="P15" s="72" t="s">
        <v>24504</v>
      </c>
      <c r="Q15" s="71" t="s">
        <v>24505</v>
      </c>
    </row>
    <row r="16" spans="1:17" x14ac:dyDescent="0.25">
      <c r="A16" s="30" t="s">
        <v>24529</v>
      </c>
      <c r="B16" s="19" t="s">
        <v>24530</v>
      </c>
      <c r="C16" s="20" t="s">
        <v>24531</v>
      </c>
      <c r="D16" s="41" t="b">
        <v>1</v>
      </c>
      <c r="E16" s="41" t="s">
        <v>24532</v>
      </c>
      <c r="F16" s="41" t="s">
        <v>24533</v>
      </c>
      <c r="G16" s="41" t="s">
        <v>24534</v>
      </c>
      <c r="H16" s="41" t="s">
        <v>521</v>
      </c>
      <c r="I16" s="42" t="s">
        <v>275</v>
      </c>
      <c r="J16" s="92" t="s">
        <v>24477</v>
      </c>
      <c r="K16" s="93" t="s">
        <v>24535</v>
      </c>
      <c r="L16" s="94" t="s">
        <v>24536</v>
      </c>
      <c r="M16" s="95" t="s">
        <v>24537</v>
      </c>
      <c r="N16" s="65" t="s">
        <v>24503</v>
      </c>
      <c r="O16" s="65" t="s">
        <v>24482</v>
      </c>
      <c r="P16" s="65" t="s">
        <v>24538</v>
      </c>
      <c r="Q16" s="65" t="s">
        <v>24505</v>
      </c>
    </row>
    <row r="17" spans="1:17" x14ac:dyDescent="0.25">
      <c r="A17" s="34" t="s">
        <v>24529</v>
      </c>
      <c r="B17" s="35" t="s">
        <v>24530</v>
      </c>
      <c r="C17" s="33" t="s">
        <v>24539</v>
      </c>
      <c r="D17" s="49" t="b">
        <v>1</v>
      </c>
      <c r="E17" s="96" t="s">
        <v>24540</v>
      </c>
      <c r="F17" s="96" t="s">
        <v>24541</v>
      </c>
      <c r="G17" s="96" t="s">
        <v>24542</v>
      </c>
      <c r="H17" s="96" t="s">
        <v>24543</v>
      </c>
      <c r="I17" s="96" t="s">
        <v>275</v>
      </c>
      <c r="J17" s="97" t="s">
        <v>24477</v>
      </c>
      <c r="K17" s="98" t="s">
        <v>24535</v>
      </c>
      <c r="L17" s="99" t="s">
        <v>24536</v>
      </c>
      <c r="M17" s="100" t="s">
        <v>24537</v>
      </c>
      <c r="N17" s="71" t="s">
        <v>24503</v>
      </c>
      <c r="O17" s="71" t="s">
        <v>24482</v>
      </c>
      <c r="P17" s="71" t="s">
        <v>24538</v>
      </c>
      <c r="Q17" s="71" t="s">
        <v>24505</v>
      </c>
    </row>
    <row r="18" spans="1:17" x14ac:dyDescent="0.25">
      <c r="A18" s="101" t="s">
        <v>24529</v>
      </c>
      <c r="B18" s="102" t="s">
        <v>24530</v>
      </c>
      <c r="C18" s="103" t="s">
        <v>24537</v>
      </c>
      <c r="D18" s="104"/>
      <c r="E18" s="104" t="s">
        <v>24544</v>
      </c>
      <c r="F18" s="104" t="s">
        <v>24545</v>
      </c>
      <c r="G18" s="104" t="s">
        <v>24546</v>
      </c>
      <c r="H18" s="104" t="s">
        <v>74</v>
      </c>
      <c r="I18" s="105" t="s">
        <v>275</v>
      </c>
      <c r="J18" s="106" t="s">
        <v>24477</v>
      </c>
      <c r="K18" s="107" t="s">
        <v>24535</v>
      </c>
      <c r="L18" s="108" t="s">
        <v>24536</v>
      </c>
      <c r="M18" s="109" t="s">
        <v>24537</v>
      </c>
      <c r="N18" s="84" t="s">
        <v>24503</v>
      </c>
      <c r="O18" s="84" t="s">
        <v>24482</v>
      </c>
      <c r="P18" s="84" t="s">
        <v>24538</v>
      </c>
      <c r="Q18" s="84" t="s">
        <v>24505</v>
      </c>
    </row>
    <row r="19" spans="1:17" x14ac:dyDescent="0.25">
      <c r="A19" s="110" t="s">
        <v>24547</v>
      </c>
      <c r="B19" s="111" t="s">
        <v>24548</v>
      </c>
      <c r="C19" s="112" t="s">
        <v>24549</v>
      </c>
      <c r="D19" s="113" t="b">
        <v>1</v>
      </c>
      <c r="E19" s="113" t="s">
        <v>24550</v>
      </c>
      <c r="F19" s="113" t="s">
        <v>24551</v>
      </c>
      <c r="G19" s="113" t="s">
        <v>24552</v>
      </c>
      <c r="H19" s="113" t="s">
        <v>24553</v>
      </c>
      <c r="I19" s="114" t="s">
        <v>275</v>
      </c>
      <c r="J19" s="115" t="s">
        <v>24477</v>
      </c>
      <c r="K19" s="116" t="s">
        <v>24554</v>
      </c>
      <c r="L19" s="117" t="s">
        <v>24555</v>
      </c>
      <c r="M19" s="117" t="s">
        <v>24549</v>
      </c>
      <c r="N19" s="118" t="s">
        <v>24503</v>
      </c>
      <c r="O19" s="119" t="s">
        <v>24477</v>
      </c>
      <c r="P19" s="118" t="s">
        <v>24538</v>
      </c>
      <c r="Q19" s="118" t="s">
        <v>24556</v>
      </c>
    </row>
    <row r="20" spans="1:17" x14ac:dyDescent="0.25">
      <c r="A20" s="120" t="s">
        <v>24547</v>
      </c>
      <c r="B20" s="121" t="s">
        <v>24548</v>
      </c>
      <c r="C20" s="122" t="s">
        <v>24557</v>
      </c>
      <c r="D20" s="146" t="b">
        <v>1</v>
      </c>
      <c r="E20" s="146" t="s">
        <v>24558</v>
      </c>
      <c r="F20" s="146" t="s">
        <v>24559</v>
      </c>
      <c r="G20" s="146" t="s">
        <v>24560</v>
      </c>
      <c r="H20" s="146" t="s">
        <v>24561</v>
      </c>
      <c r="I20" s="147" t="s">
        <v>275</v>
      </c>
      <c r="J20" s="170" t="s">
        <v>24477</v>
      </c>
      <c r="K20" s="171" t="s">
        <v>24554</v>
      </c>
      <c r="L20" s="172" t="s">
        <v>24555</v>
      </c>
      <c r="M20" s="173" t="s">
        <v>24557</v>
      </c>
      <c r="N20" s="84" t="s">
        <v>24503</v>
      </c>
      <c r="O20" s="174" t="s">
        <v>24477</v>
      </c>
      <c r="P20" s="84" t="s">
        <v>24538</v>
      </c>
      <c r="Q20" s="175" t="s">
        <v>24562</v>
      </c>
    </row>
    <row r="21" spans="1:17" x14ac:dyDescent="0.25">
      <c r="A21" s="123" t="s">
        <v>24563</v>
      </c>
      <c r="B21" s="124" t="s">
        <v>24564</v>
      </c>
      <c r="C21" s="125" t="s">
        <v>24565</v>
      </c>
      <c r="D21" s="148" t="b">
        <v>1</v>
      </c>
      <c r="E21" s="148" t="s">
        <v>24566</v>
      </c>
      <c r="F21" s="148" t="s">
        <v>24567</v>
      </c>
      <c r="G21" s="148" t="s">
        <v>24568</v>
      </c>
      <c r="H21" s="148" t="s">
        <v>75</v>
      </c>
      <c r="I21" s="149" t="s">
        <v>275</v>
      </c>
      <c r="J21" s="176" t="s">
        <v>24477</v>
      </c>
      <c r="K21" s="177" t="s">
        <v>24569</v>
      </c>
      <c r="L21" s="178" t="s">
        <v>24570</v>
      </c>
      <c r="M21" s="179" t="s">
        <v>24565</v>
      </c>
      <c r="N21" s="180" t="s">
        <v>24503</v>
      </c>
      <c r="O21" s="180" t="s">
        <v>24482</v>
      </c>
      <c r="P21" s="181" t="s">
        <v>24538</v>
      </c>
      <c r="Q21" s="71" t="s">
        <v>24505</v>
      </c>
    </row>
    <row r="22" spans="1:17" x14ac:dyDescent="0.25">
      <c r="A22" s="126" t="s">
        <v>24472</v>
      </c>
      <c r="B22" s="127" t="s">
        <v>1047</v>
      </c>
      <c r="C22" s="128" t="s">
        <v>24571</v>
      </c>
      <c r="D22" s="150" t="b">
        <v>1</v>
      </c>
      <c r="E22" s="151" t="s">
        <v>24572</v>
      </c>
      <c r="F22" s="151" t="s">
        <v>24573</v>
      </c>
      <c r="G22" s="151" t="s">
        <v>24568</v>
      </c>
      <c r="H22" s="151" t="s">
        <v>75</v>
      </c>
      <c r="I22" s="152" t="s">
        <v>275</v>
      </c>
      <c r="J22" s="182" t="s">
        <v>24477</v>
      </c>
      <c r="K22" s="183" t="s">
        <v>24574</v>
      </c>
      <c r="L22" s="184" t="s">
        <v>24570</v>
      </c>
      <c r="M22" s="185" t="s">
        <v>24571</v>
      </c>
      <c r="N22" s="186" t="s">
        <v>24503</v>
      </c>
      <c r="O22" s="187" t="s">
        <v>24477</v>
      </c>
      <c r="P22" s="188" t="s">
        <v>24538</v>
      </c>
      <c r="Q22" s="189" t="s">
        <v>24575</v>
      </c>
    </row>
    <row r="23" spans="1:17" x14ac:dyDescent="0.25">
      <c r="A23" s="129" t="s">
        <v>24547</v>
      </c>
      <c r="B23" s="130" t="s">
        <v>24548</v>
      </c>
      <c r="C23" s="131" t="s">
        <v>24576</v>
      </c>
      <c r="D23" s="153"/>
      <c r="E23" s="154" t="s">
        <v>24577</v>
      </c>
      <c r="F23" s="154" t="s">
        <v>24573</v>
      </c>
      <c r="G23" s="154" t="s">
        <v>24568</v>
      </c>
      <c r="H23" s="154" t="s">
        <v>75</v>
      </c>
      <c r="I23" s="155" t="s">
        <v>275</v>
      </c>
      <c r="J23" s="190" t="s">
        <v>24477</v>
      </c>
      <c r="K23" s="191" t="s">
        <v>24574</v>
      </c>
      <c r="L23" s="192" t="s">
        <v>24570</v>
      </c>
      <c r="M23" s="193" t="s">
        <v>24576</v>
      </c>
      <c r="N23" s="194" t="s">
        <v>24503</v>
      </c>
      <c r="O23" s="195" t="s">
        <v>24477</v>
      </c>
      <c r="P23" s="196" t="s">
        <v>24538</v>
      </c>
      <c r="Q23" s="197" t="s">
        <v>24575</v>
      </c>
    </row>
    <row r="24" spans="1:17" x14ac:dyDescent="0.25">
      <c r="A24" s="132" t="s">
        <v>24578</v>
      </c>
      <c r="B24" s="132">
        <v>34</v>
      </c>
      <c r="C24" s="133">
        <v>3402</v>
      </c>
      <c r="D24" s="156" t="b">
        <v>1</v>
      </c>
      <c r="E24" s="157" t="s">
        <v>24579</v>
      </c>
      <c r="F24" s="157" t="s">
        <v>24580</v>
      </c>
      <c r="G24" s="157" t="s">
        <v>24581</v>
      </c>
      <c r="H24" s="157" t="s">
        <v>24582</v>
      </c>
      <c r="I24" s="158" t="s">
        <v>275</v>
      </c>
      <c r="J24" s="198" t="s">
        <v>24477</v>
      </c>
      <c r="K24" s="199" t="s">
        <v>24583</v>
      </c>
      <c r="L24" s="200" t="s">
        <v>24584</v>
      </c>
      <c r="M24" s="201">
        <v>3402</v>
      </c>
      <c r="N24" s="202" t="s">
        <v>24585</v>
      </c>
      <c r="O24" s="202" t="s">
        <v>24482</v>
      </c>
      <c r="P24" s="203" t="s">
        <v>24538</v>
      </c>
      <c r="Q24" s="204" t="s">
        <v>24586</v>
      </c>
    </row>
    <row r="25" spans="1:17" x14ac:dyDescent="0.25">
      <c r="A25" s="134" t="s">
        <v>24578</v>
      </c>
      <c r="B25" s="134">
        <v>34</v>
      </c>
      <c r="C25" s="135">
        <v>3401</v>
      </c>
      <c r="D25" s="159" t="b">
        <v>1</v>
      </c>
      <c r="E25" s="160" t="s">
        <v>24587</v>
      </c>
      <c r="F25" s="160" t="s">
        <v>24588</v>
      </c>
      <c r="G25" s="160" t="s">
        <v>24589</v>
      </c>
      <c r="H25" s="160" t="s">
        <v>3771</v>
      </c>
      <c r="I25" s="161" t="s">
        <v>275</v>
      </c>
      <c r="J25" s="205" t="s">
        <v>24477</v>
      </c>
      <c r="K25" s="206" t="s">
        <v>24590</v>
      </c>
      <c r="L25" s="207" t="s">
        <v>24584</v>
      </c>
      <c r="M25" s="208">
        <v>3401</v>
      </c>
      <c r="N25" s="209" t="s">
        <v>24585</v>
      </c>
      <c r="O25" s="209" t="s">
        <v>24482</v>
      </c>
      <c r="P25" s="188" t="s">
        <v>24538</v>
      </c>
      <c r="Q25" s="71" t="s">
        <v>24505</v>
      </c>
    </row>
    <row r="26" spans="1:17" x14ac:dyDescent="0.25">
      <c r="A26" s="134" t="s">
        <v>24578</v>
      </c>
      <c r="B26" s="136">
        <v>34</v>
      </c>
      <c r="C26" s="137">
        <v>3417</v>
      </c>
      <c r="D26" s="162" t="b">
        <v>1</v>
      </c>
      <c r="E26" s="163" t="s">
        <v>24591</v>
      </c>
      <c r="F26" s="163" t="s">
        <v>24588</v>
      </c>
      <c r="G26" s="163" t="s">
        <v>24589</v>
      </c>
      <c r="H26" s="163" t="s">
        <v>3771</v>
      </c>
      <c r="I26" s="164" t="s">
        <v>275</v>
      </c>
      <c r="J26" s="210" t="s">
        <v>24477</v>
      </c>
      <c r="K26" s="206" t="s">
        <v>24590</v>
      </c>
      <c r="L26" s="211" t="s">
        <v>24584</v>
      </c>
      <c r="M26" s="212">
        <v>3417</v>
      </c>
      <c r="N26" s="209" t="s">
        <v>24585</v>
      </c>
      <c r="O26" s="209" t="s">
        <v>24482</v>
      </c>
      <c r="P26" s="213" t="s">
        <v>24538</v>
      </c>
      <c r="Q26" s="71" t="s">
        <v>24505</v>
      </c>
    </row>
    <row r="27" spans="1:17" x14ac:dyDescent="0.25">
      <c r="A27" s="138" t="s">
        <v>24578</v>
      </c>
      <c r="B27" s="139">
        <v>34</v>
      </c>
      <c r="C27" s="137">
        <v>3442</v>
      </c>
      <c r="D27" s="162" t="b">
        <v>1</v>
      </c>
      <c r="E27" s="163" t="s">
        <v>24592</v>
      </c>
      <c r="F27" s="163" t="s">
        <v>24588</v>
      </c>
      <c r="G27" s="163" t="s">
        <v>24568</v>
      </c>
      <c r="H27" s="163" t="s">
        <v>3771</v>
      </c>
      <c r="I27" s="164" t="s">
        <v>275</v>
      </c>
      <c r="J27" s="210" t="s">
        <v>24477</v>
      </c>
      <c r="K27" s="206" t="s">
        <v>24590</v>
      </c>
      <c r="L27" s="211" t="s">
        <v>24584</v>
      </c>
      <c r="M27" s="214">
        <v>3402</v>
      </c>
      <c r="N27" s="209" t="s">
        <v>24585</v>
      </c>
      <c r="O27" s="209" t="s">
        <v>24482</v>
      </c>
      <c r="P27" s="213" t="s">
        <v>24538</v>
      </c>
      <c r="Q27" s="209"/>
    </row>
    <row r="28" spans="1:17" x14ac:dyDescent="0.25">
      <c r="A28" s="140" t="s">
        <v>24593</v>
      </c>
      <c r="B28" s="141" t="s">
        <v>24594</v>
      </c>
      <c r="C28" s="142" t="s">
        <v>24595</v>
      </c>
      <c r="D28" s="165" t="b">
        <v>1</v>
      </c>
      <c r="E28" s="166" t="s">
        <v>24596</v>
      </c>
      <c r="F28" s="166" t="s">
        <v>24588</v>
      </c>
      <c r="G28" s="166" t="s">
        <v>24589</v>
      </c>
      <c r="H28" s="166" t="s">
        <v>3771</v>
      </c>
      <c r="I28" s="167" t="s">
        <v>275</v>
      </c>
      <c r="J28" s="215" t="s">
        <v>24477</v>
      </c>
      <c r="K28" s="216" t="s">
        <v>24597</v>
      </c>
      <c r="L28" s="217" t="s">
        <v>24584</v>
      </c>
      <c r="M28" s="218" t="s">
        <v>24595</v>
      </c>
      <c r="N28" s="219" t="s">
        <v>24585</v>
      </c>
      <c r="O28" s="219" t="s">
        <v>24482</v>
      </c>
      <c r="P28" s="220" t="s">
        <v>24538</v>
      </c>
      <c r="Q28" s="71" t="s">
        <v>24505</v>
      </c>
    </row>
    <row r="29" spans="1:17" x14ac:dyDescent="0.25">
      <c r="A29" s="143" t="s">
        <v>24578</v>
      </c>
      <c r="B29" s="144">
        <v>34</v>
      </c>
      <c r="C29" s="145" t="s">
        <v>24598</v>
      </c>
      <c r="D29" s="168" t="b">
        <v>1</v>
      </c>
      <c r="E29" s="168" t="s">
        <v>24599</v>
      </c>
      <c r="F29" s="168" t="s">
        <v>24600</v>
      </c>
      <c r="G29" s="168" t="s">
        <v>24601</v>
      </c>
      <c r="H29" s="168" t="s">
        <v>24602</v>
      </c>
      <c r="I29" s="169" t="s">
        <v>275</v>
      </c>
      <c r="J29" s="221" t="s">
        <v>24477</v>
      </c>
      <c r="K29" s="222" t="s">
        <v>24603</v>
      </c>
      <c r="L29" s="223" t="s">
        <v>24604</v>
      </c>
      <c r="M29" s="223" t="s">
        <v>24598</v>
      </c>
      <c r="N29" s="202" t="s">
        <v>24585</v>
      </c>
      <c r="O29" s="202" t="s">
        <v>24482</v>
      </c>
      <c r="P29" s="224" t="s">
        <v>24504</v>
      </c>
      <c r="Q29" s="71" t="s">
        <v>24605</v>
      </c>
    </row>
    <row r="30" spans="1:17" x14ac:dyDescent="0.25">
      <c r="A30" s="225" t="s">
        <v>24606</v>
      </c>
      <c r="B30" s="226" t="s">
        <v>24607</v>
      </c>
      <c r="C30" s="227" t="s">
        <v>24608</v>
      </c>
      <c r="D30" s="228" t="b">
        <v>1</v>
      </c>
      <c r="E30" s="228" t="s">
        <v>24609</v>
      </c>
      <c r="F30" s="228" t="s">
        <v>24610</v>
      </c>
      <c r="G30" s="228" t="s">
        <v>24611</v>
      </c>
      <c r="H30" s="228" t="s">
        <v>4794</v>
      </c>
      <c r="I30" s="229" t="s">
        <v>275</v>
      </c>
      <c r="J30" s="230" t="s">
        <v>24477</v>
      </c>
      <c r="K30" s="231" t="s">
        <v>24603</v>
      </c>
      <c r="L30" s="232" t="s">
        <v>24604</v>
      </c>
      <c r="M30" s="233" t="s">
        <v>24608</v>
      </c>
      <c r="N30" s="84" t="s">
        <v>24503</v>
      </c>
      <c r="O30" s="84" t="s">
        <v>24482</v>
      </c>
      <c r="P30" s="85" t="s">
        <v>24504</v>
      </c>
      <c r="Q30" s="71" t="s">
        <v>24612</v>
      </c>
    </row>
    <row r="31" spans="1:17" x14ac:dyDescent="0.25">
      <c r="A31" s="234" t="s">
        <v>24613</v>
      </c>
      <c r="B31" s="235">
        <v>37</v>
      </c>
      <c r="C31" s="20" t="s">
        <v>24614</v>
      </c>
      <c r="D31" s="240" t="b">
        <v>1</v>
      </c>
      <c r="E31" s="41" t="s">
        <v>24615</v>
      </c>
      <c r="F31" s="41" t="s">
        <v>24616</v>
      </c>
      <c r="G31" s="41" t="s">
        <v>24617</v>
      </c>
      <c r="H31" s="41" t="s">
        <v>18902</v>
      </c>
      <c r="I31" s="42" t="s">
        <v>280</v>
      </c>
      <c r="J31" s="245" t="s">
        <v>24477</v>
      </c>
      <c r="K31" s="246" t="s">
        <v>24618</v>
      </c>
      <c r="L31" s="247" t="s">
        <v>24619</v>
      </c>
      <c r="M31" s="247">
        <v>3705</v>
      </c>
      <c r="N31" s="247" t="s">
        <v>24620</v>
      </c>
      <c r="O31" s="247" t="s">
        <v>24482</v>
      </c>
      <c r="P31" s="247" t="s">
        <v>24538</v>
      </c>
      <c r="Q31" s="247"/>
    </row>
    <row r="32" spans="1:17" x14ac:dyDescent="0.25">
      <c r="A32" s="31" t="s">
        <v>24613</v>
      </c>
      <c r="B32" s="236">
        <v>37</v>
      </c>
      <c r="C32" s="33" t="s">
        <v>24621</v>
      </c>
      <c r="D32" s="241" t="b">
        <v>1</v>
      </c>
      <c r="E32" s="49" t="s">
        <v>24622</v>
      </c>
      <c r="F32" s="49" t="s">
        <v>24623</v>
      </c>
      <c r="G32" s="49" t="s">
        <v>24624</v>
      </c>
      <c r="H32" s="49" t="s">
        <v>17052</v>
      </c>
      <c r="I32" s="50" t="s">
        <v>280</v>
      </c>
      <c r="J32" s="248" t="s">
        <v>24477</v>
      </c>
      <c r="K32" s="249" t="s">
        <v>24618</v>
      </c>
      <c r="L32" s="250" t="s">
        <v>24619</v>
      </c>
      <c r="M32" s="250">
        <v>3705</v>
      </c>
      <c r="N32" s="250" t="s">
        <v>24620</v>
      </c>
      <c r="O32" s="250" t="s">
        <v>24482</v>
      </c>
      <c r="P32" s="250" t="s">
        <v>24538</v>
      </c>
      <c r="Q32" s="250"/>
    </row>
    <row r="33" spans="1:17" x14ac:dyDescent="0.25">
      <c r="A33" s="31" t="s">
        <v>24613</v>
      </c>
      <c r="B33" s="236">
        <v>37</v>
      </c>
      <c r="C33" s="33" t="s">
        <v>24625</v>
      </c>
      <c r="D33" s="241" t="b">
        <v>1</v>
      </c>
      <c r="E33" s="49" t="s">
        <v>24626</v>
      </c>
      <c r="F33" s="49" t="s">
        <v>24627</v>
      </c>
      <c r="G33" s="49" t="s">
        <v>24628</v>
      </c>
      <c r="H33" s="49" t="s">
        <v>24629</v>
      </c>
      <c r="I33" s="50" t="s">
        <v>280</v>
      </c>
      <c r="J33" s="248" t="s">
        <v>24477</v>
      </c>
      <c r="K33" s="249" t="s">
        <v>24618</v>
      </c>
      <c r="L33" s="250" t="s">
        <v>24619</v>
      </c>
      <c r="M33" s="250">
        <v>3705</v>
      </c>
      <c r="N33" s="250" t="s">
        <v>24620</v>
      </c>
      <c r="O33" s="250" t="s">
        <v>24482</v>
      </c>
      <c r="P33" s="250" t="s">
        <v>24538</v>
      </c>
      <c r="Q33" s="250"/>
    </row>
    <row r="34" spans="1:17" x14ac:dyDescent="0.25">
      <c r="A34" s="237" t="s">
        <v>24613</v>
      </c>
      <c r="B34" s="238">
        <v>37</v>
      </c>
      <c r="C34" s="239" t="s">
        <v>24630</v>
      </c>
      <c r="D34" s="242" t="b">
        <v>1</v>
      </c>
      <c r="E34" s="243" t="s">
        <v>24631</v>
      </c>
      <c r="F34" s="243" t="s">
        <v>24623</v>
      </c>
      <c r="G34" s="243" t="s">
        <v>24624</v>
      </c>
      <c r="H34" s="243" t="s">
        <v>17052</v>
      </c>
      <c r="I34" s="244" t="s">
        <v>280</v>
      </c>
      <c r="J34" s="248" t="s">
        <v>24477</v>
      </c>
      <c r="K34" s="249" t="s">
        <v>24618</v>
      </c>
      <c r="L34" s="250" t="s">
        <v>24619</v>
      </c>
      <c r="M34" s="250">
        <v>3705</v>
      </c>
      <c r="N34" s="250" t="s">
        <v>24620</v>
      </c>
      <c r="O34" s="250" t="s">
        <v>24482</v>
      </c>
      <c r="P34" s="250" t="s">
        <v>24538</v>
      </c>
      <c r="Q34" s="250"/>
    </row>
    <row r="35" spans="1:17" x14ac:dyDescent="0.25">
      <c r="A35" s="31" t="s">
        <v>24613</v>
      </c>
      <c r="B35" s="236">
        <v>37</v>
      </c>
      <c r="C35" s="33" t="s">
        <v>24632</v>
      </c>
      <c r="D35" s="241" t="b">
        <v>1</v>
      </c>
      <c r="E35" s="49" t="s">
        <v>24633</v>
      </c>
      <c r="F35" s="49" t="s">
        <v>24634</v>
      </c>
      <c r="G35" s="49" t="s">
        <v>24635</v>
      </c>
      <c r="H35" s="49" t="s">
        <v>24636</v>
      </c>
      <c r="I35" s="50" t="s">
        <v>280</v>
      </c>
      <c r="J35" s="248" t="s">
        <v>24477</v>
      </c>
      <c r="K35" s="249" t="s">
        <v>24618</v>
      </c>
      <c r="L35" s="250" t="s">
        <v>24619</v>
      </c>
      <c r="M35" s="250">
        <v>3705</v>
      </c>
      <c r="N35" s="250" t="s">
        <v>24620</v>
      </c>
      <c r="O35" s="250" t="s">
        <v>24482</v>
      </c>
      <c r="P35" s="250" t="s">
        <v>24538</v>
      </c>
      <c r="Q35" s="250"/>
    </row>
    <row r="36" spans="1:17" x14ac:dyDescent="0.25">
      <c r="A36" s="31" t="s">
        <v>24613</v>
      </c>
      <c r="B36" s="236">
        <v>37</v>
      </c>
      <c r="C36" s="33" t="s">
        <v>24637</v>
      </c>
      <c r="D36" s="241" t="b">
        <v>1</v>
      </c>
      <c r="E36" s="49" t="s">
        <v>24638</v>
      </c>
      <c r="F36" s="49" t="s">
        <v>24639</v>
      </c>
      <c r="G36" s="49" t="s">
        <v>24640</v>
      </c>
      <c r="H36" s="49" t="s">
        <v>24641</v>
      </c>
      <c r="I36" s="50" t="s">
        <v>280</v>
      </c>
      <c r="J36" s="248" t="s">
        <v>24477</v>
      </c>
      <c r="K36" s="249" t="s">
        <v>24618</v>
      </c>
      <c r="L36" s="250" t="s">
        <v>24619</v>
      </c>
      <c r="M36" s="250">
        <v>3705</v>
      </c>
      <c r="N36" s="250" t="s">
        <v>24620</v>
      </c>
      <c r="O36" s="250" t="s">
        <v>24482</v>
      </c>
      <c r="P36" s="250" t="s">
        <v>24538</v>
      </c>
      <c r="Q36" s="250"/>
    </row>
    <row r="37" spans="1:17" x14ac:dyDescent="0.25">
      <c r="A37" s="31" t="s">
        <v>24613</v>
      </c>
      <c r="B37" s="236">
        <v>37</v>
      </c>
      <c r="C37" s="33" t="s">
        <v>24642</v>
      </c>
      <c r="D37" s="241" t="b">
        <v>1</v>
      </c>
      <c r="E37" s="49" t="s">
        <v>24643</v>
      </c>
      <c r="F37" s="49" t="s">
        <v>24644</v>
      </c>
      <c r="G37" s="49" t="s">
        <v>24645</v>
      </c>
      <c r="H37" s="49" t="s">
        <v>24646</v>
      </c>
      <c r="I37" s="50" t="s">
        <v>280</v>
      </c>
      <c r="J37" s="248" t="s">
        <v>24477</v>
      </c>
      <c r="K37" s="249" t="s">
        <v>24618</v>
      </c>
      <c r="L37" s="250" t="s">
        <v>24619</v>
      </c>
      <c r="M37" s="250">
        <v>3705</v>
      </c>
      <c r="N37" s="250" t="s">
        <v>24620</v>
      </c>
      <c r="O37" s="250" t="s">
        <v>24482</v>
      </c>
      <c r="P37" s="250" t="s">
        <v>24538</v>
      </c>
      <c r="Q37" s="250"/>
    </row>
    <row r="38" spans="1:17" x14ac:dyDescent="0.25">
      <c r="A38" s="31" t="s">
        <v>24613</v>
      </c>
      <c r="B38" s="236">
        <v>37</v>
      </c>
      <c r="C38" s="33" t="s">
        <v>24647</v>
      </c>
      <c r="D38" s="241" t="b">
        <v>1</v>
      </c>
      <c r="E38" s="49" t="s">
        <v>24648</v>
      </c>
      <c r="F38" s="49" t="s">
        <v>24649</v>
      </c>
      <c r="G38" s="49" t="s">
        <v>24650</v>
      </c>
      <c r="H38" s="49" t="s">
        <v>24651</v>
      </c>
      <c r="I38" s="50" t="s">
        <v>280</v>
      </c>
      <c r="J38" s="248" t="s">
        <v>24477</v>
      </c>
      <c r="K38" s="249" t="s">
        <v>24618</v>
      </c>
      <c r="L38" s="250" t="s">
        <v>24619</v>
      </c>
      <c r="M38" s="250">
        <v>3705</v>
      </c>
      <c r="N38" s="250" t="s">
        <v>24620</v>
      </c>
      <c r="O38" s="250" t="s">
        <v>24482</v>
      </c>
      <c r="P38" s="250" t="s">
        <v>24538</v>
      </c>
      <c r="Q38" s="250"/>
    </row>
    <row r="39" spans="1:17" x14ac:dyDescent="0.25">
      <c r="A39" s="31" t="s">
        <v>24613</v>
      </c>
      <c r="B39" s="236">
        <v>37</v>
      </c>
      <c r="C39" s="33" t="s">
        <v>24652</v>
      </c>
      <c r="D39" s="241" t="b">
        <v>1</v>
      </c>
      <c r="E39" s="49" t="s">
        <v>24653</v>
      </c>
      <c r="F39" s="49" t="s">
        <v>24654</v>
      </c>
      <c r="G39" s="49" t="s">
        <v>24655</v>
      </c>
      <c r="H39" s="49" t="s">
        <v>24656</v>
      </c>
      <c r="I39" s="50" t="s">
        <v>280</v>
      </c>
      <c r="J39" s="248" t="s">
        <v>24477</v>
      </c>
      <c r="K39" s="249" t="s">
        <v>24618</v>
      </c>
      <c r="L39" s="250" t="s">
        <v>24619</v>
      </c>
      <c r="M39" s="250">
        <v>3705</v>
      </c>
      <c r="N39" s="250" t="s">
        <v>24620</v>
      </c>
      <c r="O39" s="250" t="s">
        <v>24482</v>
      </c>
      <c r="P39" s="250" t="s">
        <v>24538</v>
      </c>
      <c r="Q39" s="250"/>
    </row>
    <row r="40" spans="1:17" x14ac:dyDescent="0.25">
      <c r="A40" s="31" t="s">
        <v>24613</v>
      </c>
      <c r="B40" s="236">
        <v>37</v>
      </c>
      <c r="C40" s="33" t="s">
        <v>24657</v>
      </c>
      <c r="D40" s="241" t="b">
        <v>1</v>
      </c>
      <c r="E40" s="49" t="s">
        <v>24658</v>
      </c>
      <c r="F40" s="49" t="s">
        <v>24659</v>
      </c>
      <c r="G40" s="49" t="s">
        <v>24660</v>
      </c>
      <c r="H40" s="49" t="s">
        <v>24661</v>
      </c>
      <c r="I40" s="50" t="s">
        <v>280</v>
      </c>
      <c r="J40" s="248" t="s">
        <v>24477</v>
      </c>
      <c r="K40" s="249" t="s">
        <v>24618</v>
      </c>
      <c r="L40" s="250" t="s">
        <v>24619</v>
      </c>
      <c r="M40" s="250">
        <v>3705</v>
      </c>
      <c r="N40" s="250" t="s">
        <v>24620</v>
      </c>
      <c r="O40" s="250" t="s">
        <v>24482</v>
      </c>
      <c r="P40" s="250" t="s">
        <v>24538</v>
      </c>
      <c r="Q40" s="250"/>
    </row>
    <row r="41" spans="1:17" x14ac:dyDescent="0.25">
      <c r="A41" s="31" t="s">
        <v>24613</v>
      </c>
      <c r="B41" s="236">
        <v>37</v>
      </c>
      <c r="C41" s="33" t="s">
        <v>24662</v>
      </c>
      <c r="D41" s="241" t="b">
        <v>1</v>
      </c>
      <c r="E41" s="49" t="s">
        <v>24663</v>
      </c>
      <c r="F41" s="49" t="s">
        <v>24664</v>
      </c>
      <c r="G41" s="49" t="s">
        <v>24624</v>
      </c>
      <c r="H41" s="49" t="s">
        <v>17052</v>
      </c>
      <c r="I41" s="50" t="s">
        <v>280</v>
      </c>
      <c r="J41" s="248" t="s">
        <v>24477</v>
      </c>
      <c r="K41" s="249" t="s">
        <v>24618</v>
      </c>
      <c r="L41" s="250" t="s">
        <v>24619</v>
      </c>
      <c r="M41" s="250">
        <v>3705</v>
      </c>
      <c r="N41" s="250" t="s">
        <v>24620</v>
      </c>
      <c r="O41" s="250" t="s">
        <v>24482</v>
      </c>
      <c r="P41" s="250" t="s">
        <v>24538</v>
      </c>
      <c r="Q41" s="250"/>
    </row>
    <row r="42" spans="1:17" x14ac:dyDescent="0.25">
      <c r="A42" s="31" t="s">
        <v>24613</v>
      </c>
      <c r="B42" s="236">
        <v>37</v>
      </c>
      <c r="C42" s="33" t="s">
        <v>24665</v>
      </c>
      <c r="D42" s="241" t="b">
        <v>1</v>
      </c>
      <c r="E42" s="49" t="s">
        <v>24666</v>
      </c>
      <c r="F42" s="49" t="s">
        <v>24623</v>
      </c>
      <c r="G42" s="49" t="s">
        <v>24624</v>
      </c>
      <c r="H42" s="49" t="s">
        <v>17052</v>
      </c>
      <c r="I42" s="50" t="s">
        <v>280</v>
      </c>
      <c r="J42" s="248" t="s">
        <v>24477</v>
      </c>
      <c r="K42" s="249" t="s">
        <v>24618</v>
      </c>
      <c r="L42" s="250" t="s">
        <v>24619</v>
      </c>
      <c r="M42" s="250">
        <v>3705</v>
      </c>
      <c r="N42" s="250" t="s">
        <v>24620</v>
      </c>
      <c r="O42" s="250" t="s">
        <v>24482</v>
      </c>
      <c r="P42" s="250" t="s">
        <v>24538</v>
      </c>
      <c r="Q42" s="250"/>
    </row>
    <row r="43" spans="1:17" x14ac:dyDescent="0.25">
      <c r="A43" s="31" t="s">
        <v>24613</v>
      </c>
      <c r="B43" s="236">
        <v>37</v>
      </c>
      <c r="C43" s="33" t="s">
        <v>24667</v>
      </c>
      <c r="D43" s="241" t="b">
        <v>1</v>
      </c>
      <c r="E43" s="49" t="s">
        <v>24668</v>
      </c>
      <c r="F43" s="49" t="s">
        <v>24623</v>
      </c>
      <c r="G43" s="49" t="s">
        <v>24624</v>
      </c>
      <c r="H43" s="49" t="s">
        <v>17052</v>
      </c>
      <c r="I43" s="50" t="s">
        <v>280</v>
      </c>
      <c r="J43" s="248" t="s">
        <v>24477</v>
      </c>
      <c r="K43" s="249" t="s">
        <v>24618</v>
      </c>
      <c r="L43" s="250" t="s">
        <v>24619</v>
      </c>
      <c r="M43" s="250">
        <v>3705</v>
      </c>
      <c r="N43" s="250" t="s">
        <v>24620</v>
      </c>
      <c r="O43" s="250" t="s">
        <v>24482</v>
      </c>
      <c r="P43" s="250" t="s">
        <v>24538</v>
      </c>
      <c r="Q43" s="250"/>
    </row>
    <row r="44" spans="1:17" x14ac:dyDescent="0.25">
      <c r="A44" s="31" t="s">
        <v>24613</v>
      </c>
      <c r="B44" s="236">
        <v>37</v>
      </c>
      <c r="C44" s="33" t="s">
        <v>24669</v>
      </c>
      <c r="D44" s="241" t="b">
        <v>1</v>
      </c>
      <c r="E44" s="49" t="s">
        <v>24631</v>
      </c>
      <c r="F44" s="49" t="s">
        <v>24623</v>
      </c>
      <c r="G44" s="49" t="s">
        <v>24624</v>
      </c>
      <c r="H44" s="49" t="s">
        <v>17052</v>
      </c>
      <c r="I44" s="50" t="s">
        <v>280</v>
      </c>
      <c r="J44" s="248" t="s">
        <v>24477</v>
      </c>
      <c r="K44" s="249" t="s">
        <v>24618</v>
      </c>
      <c r="L44" s="250" t="s">
        <v>24619</v>
      </c>
      <c r="M44" s="250">
        <v>3705</v>
      </c>
      <c r="N44" s="250" t="s">
        <v>24620</v>
      </c>
      <c r="O44" s="250" t="s">
        <v>24482</v>
      </c>
      <c r="P44" s="250" t="s">
        <v>24538</v>
      </c>
      <c r="Q44" s="250"/>
    </row>
    <row r="45" spans="1:17" x14ac:dyDescent="0.25">
      <c r="A45" s="31" t="s">
        <v>24613</v>
      </c>
      <c r="B45" s="236">
        <v>37</v>
      </c>
      <c r="C45" s="33" t="s">
        <v>24670</v>
      </c>
      <c r="D45" s="241" t="b">
        <v>1</v>
      </c>
      <c r="E45" s="49" t="s">
        <v>24671</v>
      </c>
      <c r="F45" s="49" t="s">
        <v>24672</v>
      </c>
      <c r="G45" s="49" t="s">
        <v>24624</v>
      </c>
      <c r="H45" s="49" t="s">
        <v>17052</v>
      </c>
      <c r="I45" s="50" t="s">
        <v>280</v>
      </c>
      <c r="J45" s="248" t="s">
        <v>24477</v>
      </c>
      <c r="K45" s="249" t="s">
        <v>24618</v>
      </c>
      <c r="L45" s="250" t="s">
        <v>24619</v>
      </c>
      <c r="M45" s="250">
        <v>3705</v>
      </c>
      <c r="N45" s="250" t="s">
        <v>24620</v>
      </c>
      <c r="O45" s="250" t="s">
        <v>24482</v>
      </c>
      <c r="P45" s="250" t="s">
        <v>24538</v>
      </c>
      <c r="Q45" s="250"/>
    </row>
    <row r="46" spans="1:17" x14ac:dyDescent="0.25">
      <c r="A46" s="31" t="s">
        <v>24613</v>
      </c>
      <c r="B46" s="236">
        <v>37</v>
      </c>
      <c r="C46" s="33" t="s">
        <v>24673</v>
      </c>
      <c r="D46" s="241" t="b">
        <v>1</v>
      </c>
      <c r="E46" s="49" t="s">
        <v>24674</v>
      </c>
      <c r="F46" s="49" t="s">
        <v>24675</v>
      </c>
      <c r="G46" s="49" t="s">
        <v>24676</v>
      </c>
      <c r="H46" s="49" t="s">
        <v>24677</v>
      </c>
      <c r="I46" s="50" t="s">
        <v>280</v>
      </c>
      <c r="J46" s="248" t="s">
        <v>24477</v>
      </c>
      <c r="K46" s="249" t="s">
        <v>24618</v>
      </c>
      <c r="L46" s="250" t="s">
        <v>24619</v>
      </c>
      <c r="M46" s="250">
        <v>3705</v>
      </c>
      <c r="N46" s="250" t="s">
        <v>24620</v>
      </c>
      <c r="O46" s="250" t="s">
        <v>24482</v>
      </c>
      <c r="P46" s="250" t="s">
        <v>24538</v>
      </c>
      <c r="Q46" s="250"/>
    </row>
    <row r="47" spans="1:17" x14ac:dyDescent="0.25">
      <c r="A47" s="31" t="s">
        <v>24613</v>
      </c>
      <c r="B47" s="236">
        <v>37</v>
      </c>
      <c r="C47" s="33" t="s">
        <v>24678</v>
      </c>
      <c r="D47" s="241" t="b">
        <v>1</v>
      </c>
      <c r="E47" s="49" t="s">
        <v>24679</v>
      </c>
      <c r="F47" s="49" t="s">
        <v>24680</v>
      </c>
      <c r="G47" s="49" t="s">
        <v>24681</v>
      </c>
      <c r="H47" s="49" t="s">
        <v>24682</v>
      </c>
      <c r="I47" s="50" t="s">
        <v>280</v>
      </c>
      <c r="J47" s="248" t="s">
        <v>24477</v>
      </c>
      <c r="K47" s="249" t="s">
        <v>24618</v>
      </c>
      <c r="L47" s="250" t="s">
        <v>24619</v>
      </c>
      <c r="M47" s="250">
        <v>3705</v>
      </c>
      <c r="N47" s="250" t="s">
        <v>24620</v>
      </c>
      <c r="O47" s="250" t="s">
        <v>24482</v>
      </c>
      <c r="P47" s="250" t="s">
        <v>24538</v>
      </c>
      <c r="Q47" s="250"/>
    </row>
    <row r="48" spans="1:17" x14ac:dyDescent="0.25">
      <c r="A48" s="31" t="s">
        <v>24613</v>
      </c>
      <c r="B48" s="236">
        <v>37</v>
      </c>
      <c r="C48" s="33" t="s">
        <v>24683</v>
      </c>
      <c r="D48" s="241" t="b">
        <v>1</v>
      </c>
      <c r="E48" s="49" t="s">
        <v>24684</v>
      </c>
      <c r="F48" s="49" t="s">
        <v>24685</v>
      </c>
      <c r="G48" s="49" t="s">
        <v>24686</v>
      </c>
      <c r="H48" s="49" t="s">
        <v>24687</v>
      </c>
      <c r="I48" s="50" t="s">
        <v>280</v>
      </c>
      <c r="J48" s="248" t="s">
        <v>24477</v>
      </c>
      <c r="K48" s="249" t="s">
        <v>24618</v>
      </c>
      <c r="L48" s="250" t="s">
        <v>24619</v>
      </c>
      <c r="M48" s="250">
        <v>3705</v>
      </c>
      <c r="N48" s="250" t="s">
        <v>24620</v>
      </c>
      <c r="O48" s="250" t="s">
        <v>24482</v>
      </c>
      <c r="P48" s="250" t="s">
        <v>24538</v>
      </c>
      <c r="Q48" s="250"/>
    </row>
    <row r="49" spans="1:17" x14ac:dyDescent="0.25">
      <c r="A49" s="31" t="s">
        <v>24613</v>
      </c>
      <c r="B49" s="236">
        <v>37</v>
      </c>
      <c r="C49" s="33" t="s">
        <v>24688</v>
      </c>
      <c r="D49" s="241" t="b">
        <v>1</v>
      </c>
      <c r="E49" s="49" t="s">
        <v>24689</v>
      </c>
      <c r="F49" s="49" t="s">
        <v>24690</v>
      </c>
      <c r="G49" s="49" t="s">
        <v>24691</v>
      </c>
      <c r="H49" s="49" t="s">
        <v>24692</v>
      </c>
      <c r="I49" s="50" t="s">
        <v>280</v>
      </c>
      <c r="J49" s="248" t="s">
        <v>24477</v>
      </c>
      <c r="K49" s="249" t="s">
        <v>24618</v>
      </c>
      <c r="L49" s="250" t="s">
        <v>24619</v>
      </c>
      <c r="M49" s="250">
        <v>3705</v>
      </c>
      <c r="N49" s="250" t="s">
        <v>24620</v>
      </c>
      <c r="O49" s="250" t="s">
        <v>24482</v>
      </c>
      <c r="P49" s="250" t="s">
        <v>24538</v>
      </c>
      <c r="Q49" s="250"/>
    </row>
    <row r="50" spans="1:17" x14ac:dyDescent="0.25">
      <c r="A50" s="31" t="s">
        <v>24613</v>
      </c>
      <c r="B50" s="236">
        <v>37</v>
      </c>
      <c r="C50" s="33" t="s">
        <v>24693</v>
      </c>
      <c r="D50" s="241" t="b">
        <v>1</v>
      </c>
      <c r="E50" s="49" t="s">
        <v>24694</v>
      </c>
      <c r="F50" s="49" t="s">
        <v>24695</v>
      </c>
      <c r="G50" s="49" t="s">
        <v>24696</v>
      </c>
      <c r="H50" s="49" t="s">
        <v>24697</v>
      </c>
      <c r="I50" s="50" t="s">
        <v>280</v>
      </c>
      <c r="J50" s="248" t="s">
        <v>24477</v>
      </c>
      <c r="K50" s="249" t="s">
        <v>24618</v>
      </c>
      <c r="L50" s="250" t="s">
        <v>24619</v>
      </c>
      <c r="M50" s="250">
        <v>3705</v>
      </c>
      <c r="N50" s="250" t="s">
        <v>24620</v>
      </c>
      <c r="O50" s="250" t="s">
        <v>24482</v>
      </c>
      <c r="P50" s="250" t="s">
        <v>24538</v>
      </c>
      <c r="Q50" s="250"/>
    </row>
    <row r="51" spans="1:17" x14ac:dyDescent="0.25">
      <c r="A51" s="31" t="s">
        <v>24613</v>
      </c>
      <c r="B51" s="236">
        <v>37</v>
      </c>
      <c r="C51" s="33" t="s">
        <v>24698</v>
      </c>
      <c r="D51" s="241" t="b">
        <v>1</v>
      </c>
      <c r="E51" s="49" t="s">
        <v>24699</v>
      </c>
      <c r="F51" s="49" t="s">
        <v>24700</v>
      </c>
      <c r="G51" s="49" t="s">
        <v>24686</v>
      </c>
      <c r="H51" s="49" t="s">
        <v>24701</v>
      </c>
      <c r="I51" s="50" t="s">
        <v>280</v>
      </c>
      <c r="J51" s="248" t="s">
        <v>24477</v>
      </c>
      <c r="K51" s="249" t="s">
        <v>24618</v>
      </c>
      <c r="L51" s="250" t="s">
        <v>24619</v>
      </c>
      <c r="M51" s="250">
        <v>3705</v>
      </c>
      <c r="N51" s="250" t="s">
        <v>24620</v>
      </c>
      <c r="O51" s="250" t="s">
        <v>24482</v>
      </c>
      <c r="P51" s="250" t="s">
        <v>24538</v>
      </c>
      <c r="Q51" s="250"/>
    </row>
    <row r="52" spans="1:17" x14ac:dyDescent="0.25">
      <c r="A52" s="251" t="s">
        <v>24613</v>
      </c>
      <c r="B52" s="252">
        <v>37</v>
      </c>
      <c r="C52" s="29" t="s">
        <v>24702</v>
      </c>
      <c r="D52" s="253" t="b">
        <v>1</v>
      </c>
      <c r="E52" s="47" t="s">
        <v>24703</v>
      </c>
      <c r="F52" s="47" t="s">
        <v>24704</v>
      </c>
      <c r="G52" s="47" t="s">
        <v>24635</v>
      </c>
      <c r="H52" s="47" t="s">
        <v>24636</v>
      </c>
      <c r="I52" s="48" t="s">
        <v>280</v>
      </c>
      <c r="J52" s="254" t="s">
        <v>24477</v>
      </c>
      <c r="K52" s="255" t="s">
        <v>24618</v>
      </c>
      <c r="L52" s="256" t="s">
        <v>24619</v>
      </c>
      <c r="M52" s="256">
        <v>3705</v>
      </c>
      <c r="N52" s="256" t="s">
        <v>24620</v>
      </c>
      <c r="O52" s="256" t="s">
        <v>24482</v>
      </c>
      <c r="P52" s="256" t="s">
        <v>24538</v>
      </c>
      <c r="Q52" s="256"/>
    </row>
  </sheetData>
  <mergeCells count="1">
    <mergeCell ref="J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1E274-BEAC-49DC-B3AD-F53497751149}">
  <sheetPr codeName="Sheet11">
    <tabColor rgb="FFFFFF00"/>
  </sheetPr>
  <dimension ref="A1:P51"/>
  <sheetViews>
    <sheetView workbookViewId="0">
      <selection activeCell="F4" sqref="F4:F6"/>
    </sheetView>
  </sheetViews>
  <sheetFormatPr defaultRowHeight="15" x14ac:dyDescent="0.25"/>
  <cols>
    <col min="1" max="1" width="30.42578125" bestFit="1" customWidth="1"/>
    <col min="2" max="2" width="47.42578125" bestFit="1" customWidth="1"/>
    <col min="6" max="6" width="15" customWidth="1"/>
    <col min="8" max="8" width="10" bestFit="1" customWidth="1"/>
    <col min="10" max="10" width="11.28515625" customWidth="1"/>
    <col min="11" max="11" width="14.42578125" customWidth="1"/>
    <col min="13" max="13" width="18.42578125" bestFit="1" customWidth="1"/>
    <col min="15" max="15" width="17.140625" customWidth="1"/>
  </cols>
  <sheetData>
    <row r="1" spans="1:16" ht="21" x14ac:dyDescent="0.35">
      <c r="A1" s="12" t="s">
        <v>24705</v>
      </c>
      <c r="B1" s="12"/>
      <c r="C1" s="12"/>
      <c r="D1" s="12"/>
      <c r="E1" s="12"/>
      <c r="F1" s="12"/>
      <c r="G1" s="12"/>
      <c r="H1" s="12"/>
      <c r="I1" s="12"/>
      <c r="J1" s="12"/>
      <c r="K1" s="12"/>
      <c r="L1" s="12"/>
      <c r="M1" s="12"/>
      <c r="N1" s="12"/>
      <c r="O1" s="12"/>
      <c r="P1" s="12"/>
    </row>
    <row r="3" spans="1:16" x14ac:dyDescent="0.25">
      <c r="A3" t="s">
        <v>24706</v>
      </c>
      <c r="B3" t="s">
        <v>24707</v>
      </c>
      <c r="D3" t="s">
        <v>13</v>
      </c>
      <c r="F3" t="s">
        <v>24708</v>
      </c>
      <c r="H3" t="s">
        <v>24709</v>
      </c>
      <c r="J3" t="s">
        <v>24710</v>
      </c>
      <c r="K3" t="s">
        <v>24711</v>
      </c>
      <c r="M3" t="s">
        <v>24712</v>
      </c>
      <c r="O3" t="s">
        <v>24713</v>
      </c>
      <c r="P3" t="s">
        <v>9</v>
      </c>
    </row>
    <row r="4" spans="1:16" x14ac:dyDescent="0.25">
      <c r="A4" t="s">
        <v>35</v>
      </c>
      <c r="B4" t="s">
        <v>24714</v>
      </c>
      <c r="D4" t="s">
        <v>26</v>
      </c>
      <c r="F4" t="s">
        <v>32</v>
      </c>
      <c r="H4" t="s">
        <v>24715</v>
      </c>
      <c r="J4">
        <v>1</v>
      </c>
      <c r="K4" t="s">
        <v>24716</v>
      </c>
      <c r="M4" t="s">
        <v>24</v>
      </c>
      <c r="O4" t="s">
        <v>284</v>
      </c>
      <c r="P4" t="s">
        <v>24488</v>
      </c>
    </row>
    <row r="5" spans="1:16" x14ac:dyDescent="0.25">
      <c r="A5" t="s">
        <v>49</v>
      </c>
      <c r="B5" t="s">
        <v>24717</v>
      </c>
      <c r="D5" t="s">
        <v>41</v>
      </c>
      <c r="F5" t="s">
        <v>50</v>
      </c>
      <c r="H5" t="s">
        <v>24718</v>
      </c>
      <c r="J5">
        <v>2</v>
      </c>
      <c r="K5" t="s">
        <v>24719</v>
      </c>
      <c r="M5" t="s">
        <v>199</v>
      </c>
      <c r="O5" t="s">
        <v>498</v>
      </c>
      <c r="P5" t="s">
        <v>24488</v>
      </c>
    </row>
    <row r="6" spans="1:16" x14ac:dyDescent="0.25">
      <c r="A6" t="s">
        <v>31</v>
      </c>
      <c r="B6" t="s">
        <v>24720</v>
      </c>
      <c r="D6" t="s">
        <v>45</v>
      </c>
      <c r="F6" t="s">
        <v>27</v>
      </c>
      <c r="J6">
        <v>3</v>
      </c>
      <c r="K6" t="s">
        <v>24721</v>
      </c>
      <c r="M6" t="s">
        <v>241</v>
      </c>
      <c r="O6" t="s">
        <v>2173</v>
      </c>
      <c r="P6" t="s">
        <v>24565</v>
      </c>
    </row>
    <row r="7" spans="1:16" x14ac:dyDescent="0.25">
      <c r="A7" t="s">
        <v>40</v>
      </c>
      <c r="B7" t="s">
        <v>24722</v>
      </c>
      <c r="J7">
        <v>4</v>
      </c>
      <c r="K7" t="s">
        <v>24723</v>
      </c>
      <c r="M7" t="s">
        <v>212</v>
      </c>
      <c r="O7" t="s">
        <v>5281</v>
      </c>
      <c r="P7" t="s">
        <v>24571</v>
      </c>
    </row>
    <row r="8" spans="1:16" x14ac:dyDescent="0.25">
      <c r="A8" t="s">
        <v>25</v>
      </c>
      <c r="B8" t="s">
        <v>24724</v>
      </c>
      <c r="J8">
        <v>5</v>
      </c>
      <c r="K8" t="s">
        <v>24725</v>
      </c>
      <c r="M8" t="s">
        <v>44</v>
      </c>
      <c r="O8" t="s">
        <v>7849</v>
      </c>
      <c r="P8" t="s">
        <v>24576</v>
      </c>
    </row>
    <row r="9" spans="1:16" x14ac:dyDescent="0.25">
      <c r="A9" t="s">
        <v>42</v>
      </c>
      <c r="B9" t="s">
        <v>24726</v>
      </c>
      <c r="J9">
        <v>6</v>
      </c>
      <c r="K9" t="s">
        <v>24727</v>
      </c>
      <c r="M9" t="s">
        <v>38</v>
      </c>
      <c r="O9" t="s">
        <v>11992</v>
      </c>
      <c r="P9" t="s">
        <v>24728</v>
      </c>
    </row>
    <row r="10" spans="1:16" x14ac:dyDescent="0.25">
      <c r="A10" t="s">
        <v>24729</v>
      </c>
      <c r="B10" t="s">
        <v>24730</v>
      </c>
      <c r="J10">
        <v>7</v>
      </c>
      <c r="K10" t="s">
        <v>24731</v>
      </c>
      <c r="M10" t="s">
        <v>221</v>
      </c>
      <c r="O10" t="s">
        <v>1014</v>
      </c>
      <c r="P10" t="s">
        <v>24557</v>
      </c>
    </row>
    <row r="11" spans="1:16" x14ac:dyDescent="0.25">
      <c r="A11" t="s">
        <v>29</v>
      </c>
      <c r="B11" t="s">
        <v>24732</v>
      </c>
      <c r="J11">
        <v>8</v>
      </c>
      <c r="K11" t="s">
        <v>24733</v>
      </c>
      <c r="M11" t="s">
        <v>39</v>
      </c>
      <c r="O11" t="s">
        <v>945</v>
      </c>
      <c r="P11" t="s">
        <v>24473</v>
      </c>
    </row>
    <row r="12" spans="1:16" x14ac:dyDescent="0.25">
      <c r="A12" t="s">
        <v>24734</v>
      </c>
      <c r="B12" t="s">
        <v>24735</v>
      </c>
      <c r="J12">
        <v>9</v>
      </c>
      <c r="K12" t="s">
        <v>24736</v>
      </c>
      <c r="M12" t="s">
        <v>34</v>
      </c>
      <c r="O12" t="s">
        <v>3775</v>
      </c>
      <c r="P12">
        <v>3401</v>
      </c>
    </row>
    <row r="13" spans="1:16" x14ac:dyDescent="0.25">
      <c r="A13" t="s">
        <v>240</v>
      </c>
      <c r="B13" t="s">
        <v>24737</v>
      </c>
      <c r="J13">
        <v>10</v>
      </c>
      <c r="K13" t="s">
        <v>24738</v>
      </c>
      <c r="M13" t="s">
        <v>36</v>
      </c>
      <c r="O13" t="s">
        <v>4956</v>
      </c>
      <c r="P13">
        <v>3417</v>
      </c>
    </row>
    <row r="14" spans="1:16" x14ac:dyDescent="0.25">
      <c r="A14" t="s">
        <v>179</v>
      </c>
      <c r="B14" t="s">
        <v>24739</v>
      </c>
      <c r="J14">
        <v>11</v>
      </c>
      <c r="K14" t="s">
        <v>24740</v>
      </c>
      <c r="M14" t="s">
        <v>24741</v>
      </c>
      <c r="O14" t="s">
        <v>3332</v>
      </c>
      <c r="P14">
        <v>3402</v>
      </c>
    </row>
    <row r="15" spans="1:16" x14ac:dyDescent="0.25">
      <c r="A15" t="s">
        <v>197</v>
      </c>
      <c r="B15" t="s">
        <v>24742</v>
      </c>
      <c r="J15">
        <v>12</v>
      </c>
      <c r="K15" t="s">
        <v>24743</v>
      </c>
      <c r="M15" t="s">
        <v>24744</v>
      </c>
      <c r="O15" t="s">
        <v>3337</v>
      </c>
      <c r="P15">
        <v>3401</v>
      </c>
    </row>
    <row r="16" spans="1:16" x14ac:dyDescent="0.25">
      <c r="A16" t="s">
        <v>209</v>
      </c>
      <c r="B16" t="s">
        <v>24745</v>
      </c>
      <c r="O16" t="s">
        <v>711</v>
      </c>
      <c r="P16" t="s">
        <v>24728</v>
      </c>
    </row>
    <row r="17" spans="1:16" x14ac:dyDescent="0.25">
      <c r="A17" t="s">
        <v>27619</v>
      </c>
      <c r="B17" t="s">
        <v>27620</v>
      </c>
      <c r="O17" t="s">
        <v>748</v>
      </c>
      <c r="P17" t="s">
        <v>24728</v>
      </c>
    </row>
    <row r="18" spans="1:16" x14ac:dyDescent="0.25">
      <c r="O18" t="s">
        <v>291</v>
      </c>
      <c r="P18" t="s">
        <v>24537</v>
      </c>
    </row>
    <row r="19" spans="1:16" x14ac:dyDescent="0.25">
      <c r="O19" t="s">
        <v>525</v>
      </c>
      <c r="P19" t="s">
        <v>24728</v>
      </c>
    </row>
    <row r="20" spans="1:16" x14ac:dyDescent="0.25">
      <c r="O20" t="s">
        <v>277</v>
      </c>
      <c r="P20" t="s">
        <v>24502</v>
      </c>
    </row>
    <row r="21" spans="1:16" x14ac:dyDescent="0.25">
      <c r="O21" t="s">
        <v>2086</v>
      </c>
      <c r="P21" t="s">
        <v>24502</v>
      </c>
    </row>
    <row r="22" spans="1:16" x14ac:dyDescent="0.25">
      <c r="O22" t="s">
        <v>4798</v>
      </c>
      <c r="P22" t="s">
        <v>24608</v>
      </c>
    </row>
    <row r="23" spans="1:16" x14ac:dyDescent="0.25">
      <c r="O23" t="s">
        <v>5579</v>
      </c>
      <c r="P23" t="s">
        <v>24728</v>
      </c>
    </row>
    <row r="24" spans="1:16" x14ac:dyDescent="0.25">
      <c r="O24" t="s">
        <v>1616</v>
      </c>
      <c r="P24" t="s">
        <v>24728</v>
      </c>
    </row>
    <row r="25" spans="1:16" x14ac:dyDescent="0.25">
      <c r="O25" t="s">
        <v>16936</v>
      </c>
      <c r="P25" t="s">
        <v>24565</v>
      </c>
    </row>
    <row r="26" spans="1:16" x14ac:dyDescent="0.25">
      <c r="O26" t="s">
        <v>18284</v>
      </c>
      <c r="P26">
        <v>3705</v>
      </c>
    </row>
    <row r="27" spans="1:16" x14ac:dyDescent="0.25">
      <c r="O27" t="s">
        <v>22200</v>
      </c>
      <c r="P27">
        <v>3705</v>
      </c>
    </row>
    <row r="28" spans="1:16" x14ac:dyDescent="0.25">
      <c r="O28" t="s">
        <v>22069</v>
      </c>
      <c r="P28">
        <v>3705</v>
      </c>
    </row>
    <row r="29" spans="1:16" x14ac:dyDescent="0.25">
      <c r="O29" t="s">
        <v>22766</v>
      </c>
      <c r="P29">
        <v>3705</v>
      </c>
    </row>
    <row r="30" spans="1:16" x14ac:dyDescent="0.25">
      <c r="O30" t="s">
        <v>22846</v>
      </c>
      <c r="P30">
        <v>3705</v>
      </c>
    </row>
    <row r="31" spans="1:16" x14ac:dyDescent="0.25">
      <c r="O31" t="s">
        <v>18904</v>
      </c>
      <c r="P31">
        <v>3700</v>
      </c>
    </row>
    <row r="32" spans="1:16" x14ac:dyDescent="0.25">
      <c r="O32" t="s">
        <v>14511</v>
      </c>
      <c r="P32" t="s">
        <v>24728</v>
      </c>
    </row>
    <row r="33" spans="15:16" x14ac:dyDescent="0.25">
      <c r="O33" t="s">
        <v>15230</v>
      </c>
      <c r="P33" t="s">
        <v>24728</v>
      </c>
    </row>
    <row r="34" spans="15:16" x14ac:dyDescent="0.25">
      <c r="O34" t="s">
        <v>16616</v>
      </c>
      <c r="P34" t="s">
        <v>24728</v>
      </c>
    </row>
    <row r="35" spans="15:16" x14ac:dyDescent="0.25">
      <c r="O35" t="s">
        <v>16622</v>
      </c>
      <c r="P35" t="s">
        <v>24728</v>
      </c>
    </row>
    <row r="36" spans="15:16" x14ac:dyDescent="0.25">
      <c r="O36" t="s">
        <v>21702</v>
      </c>
      <c r="P36" t="s">
        <v>24728</v>
      </c>
    </row>
    <row r="37" spans="15:16" x14ac:dyDescent="0.25">
      <c r="O37" t="s">
        <v>21173</v>
      </c>
      <c r="P37" t="s">
        <v>24728</v>
      </c>
    </row>
    <row r="38" spans="15:16" x14ac:dyDescent="0.25">
      <c r="O38" t="s">
        <v>14445</v>
      </c>
      <c r="P38" t="s">
        <v>24728</v>
      </c>
    </row>
    <row r="39" spans="15:16" x14ac:dyDescent="0.25">
      <c r="O39" t="s">
        <v>16106</v>
      </c>
      <c r="P39" t="s">
        <v>24595</v>
      </c>
    </row>
    <row r="40" spans="15:16" x14ac:dyDescent="0.25">
      <c r="O40" t="s">
        <v>16644</v>
      </c>
      <c r="P40" t="s">
        <v>24728</v>
      </c>
    </row>
    <row r="41" spans="15:16" x14ac:dyDescent="0.25">
      <c r="O41" t="s">
        <v>14517</v>
      </c>
      <c r="P41" t="s">
        <v>24728</v>
      </c>
    </row>
    <row r="42" spans="15:16" x14ac:dyDescent="0.25">
      <c r="O42" t="s">
        <v>18177</v>
      </c>
      <c r="P42" t="s">
        <v>24728</v>
      </c>
    </row>
    <row r="43" spans="15:16" x14ac:dyDescent="0.25">
      <c r="O43" t="s">
        <v>16049</v>
      </c>
      <c r="P43" t="s">
        <v>24549</v>
      </c>
    </row>
    <row r="44" spans="15:16" x14ac:dyDescent="0.25">
      <c r="O44" t="s">
        <v>22109</v>
      </c>
      <c r="P44" t="s">
        <v>24537</v>
      </c>
    </row>
    <row r="45" spans="15:16" x14ac:dyDescent="0.25">
      <c r="O45" t="s">
        <v>22256</v>
      </c>
      <c r="P45" t="s">
        <v>24537</v>
      </c>
    </row>
    <row r="46" spans="15:16" x14ac:dyDescent="0.25">
      <c r="O46" t="s">
        <v>22263</v>
      </c>
      <c r="P46" t="s">
        <v>24537</v>
      </c>
    </row>
    <row r="47" spans="15:16" x14ac:dyDescent="0.25">
      <c r="O47" t="s">
        <v>16307</v>
      </c>
      <c r="P47" t="s">
        <v>24531</v>
      </c>
    </row>
    <row r="48" spans="15:16" x14ac:dyDescent="0.25">
      <c r="O48" t="s">
        <v>15966</v>
      </c>
      <c r="P48" t="s">
        <v>24531</v>
      </c>
    </row>
    <row r="49" spans="15:16" x14ac:dyDescent="0.25">
      <c r="O49" t="s">
        <v>15971</v>
      </c>
      <c r="P49" t="s">
        <v>24531</v>
      </c>
    </row>
    <row r="50" spans="15:16" x14ac:dyDescent="0.25">
      <c r="O50" t="s">
        <v>19662</v>
      </c>
      <c r="P50" t="s">
        <v>24728</v>
      </c>
    </row>
    <row r="51" spans="15:16" x14ac:dyDescent="0.25">
      <c r="O51" t="s">
        <v>15996</v>
      </c>
      <c r="P51" t="s">
        <v>24598</v>
      </c>
    </row>
  </sheetData>
  <phoneticPr fontId="1" type="noConversion"/>
  <conditionalFormatting sqref="P4:P51">
    <cfRule type="containsText" dxfId="12" priority="1" operator="containsText" text="No">
      <formula>NOT(ISERROR(SEARCH("No",P4)))</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09E56E7B6E78C4687D6E34BCD85C09E" ma:contentTypeVersion="16" ma:contentTypeDescription="Ein neues Dokument erstellen." ma:contentTypeScope="" ma:versionID="39bd83820fb110bc8e2e3be77f073f48">
  <xsd:schema xmlns:xsd="http://www.w3.org/2001/XMLSchema" xmlns:xs="http://www.w3.org/2001/XMLSchema" xmlns:p="http://schemas.microsoft.com/office/2006/metadata/properties" xmlns:ns1="http://schemas.microsoft.com/sharepoint/v3" xmlns:ns2="41911ebe-10b0-496a-9d93-3b154b64df4b" xmlns:ns3="78d2f6ce-94d2-4f1e-bbaf-da1506743f30" targetNamespace="http://schemas.microsoft.com/office/2006/metadata/properties" ma:root="true" ma:fieldsID="f3466c17967b7a76e993126b89742e6c" ns1:_="" ns2:_="" ns3:_="">
    <xsd:import namespace="http://schemas.microsoft.com/sharepoint/v3"/>
    <xsd:import namespace="41911ebe-10b0-496a-9d93-3b154b64df4b"/>
    <xsd:import namespace="78d2f6ce-94d2-4f1e-bbaf-da1506743f3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Location" minOccurs="0"/>
                <xsd:element ref="ns3:SharedWithUsers" minOccurs="0"/>
                <xsd:element ref="ns3:SharedWithDetails" minOccurs="0"/>
                <xsd:element ref="ns2:MediaLengthInSecond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Eigenschaften der einheitlichen Compliancerichtlinie" ma:hidden="true" ma:internalName="_ip_UnifiedCompliancePolicyProperties">
      <xsd:simpleType>
        <xsd:restriction base="dms:Note"/>
      </xsd:simpleType>
    </xsd:element>
    <xsd:element name="_ip_UnifiedCompliancePolicyUIAction" ma:index="23" nillable="true" ma:displayName="UI-Aktion der einheitlichen Compliancerichtlini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911ebe-10b0-496a-9d93-3b154b64df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1d782469-4e51-4498-b4e1-e3c225664da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8d2f6ce-94d2-4f1e-bbaf-da1506743f30" elementFormDefault="qualified">
    <xsd:import namespace="http://schemas.microsoft.com/office/2006/documentManagement/types"/>
    <xsd:import namespace="http://schemas.microsoft.com/office/infopath/2007/PartnerControls"/>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41911ebe-10b0-496a-9d93-3b154b64df4b">
      <Terms xmlns="http://schemas.microsoft.com/office/infopath/2007/PartnerControls"/>
    </lcf76f155ced4ddcb4097134ff3c332f>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EBF4239-1B6B-472D-9166-9C040ED4CEB8}">
  <ds:schemaRefs>
    <ds:schemaRef ds:uri="http://schemas.microsoft.com/sharepoint/v3/contenttype/forms"/>
  </ds:schemaRefs>
</ds:datastoreItem>
</file>

<file path=customXml/itemProps2.xml><?xml version="1.0" encoding="utf-8"?>
<ds:datastoreItem xmlns:ds="http://schemas.openxmlformats.org/officeDocument/2006/customXml" ds:itemID="{3020F325-4DA9-4865-A4DC-3AF4103D60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1911ebe-10b0-496a-9d93-3b154b64df4b"/>
    <ds:schemaRef ds:uri="78d2f6ce-94d2-4f1e-bbaf-da1506743f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C010FC-9B6F-4EC8-9D46-74912534E86B}">
  <ds:schemaRefs>
    <ds:schemaRef ds:uri="http://schemas.microsoft.com/DataMashup"/>
  </ds:schemaRefs>
</ds:datastoreItem>
</file>

<file path=customXml/itemProps4.xml><?xml version="1.0" encoding="utf-8"?>
<ds:datastoreItem xmlns:ds="http://schemas.openxmlformats.org/officeDocument/2006/customXml" ds:itemID="{4D592ED1-216E-4549-A84C-6A3711700C75}">
  <ds:schemaRefs>
    <ds:schemaRef ds:uri="http://schemas.microsoft.com/office/2006/documentManagement/types"/>
    <ds:schemaRef ds:uri="http://www.w3.org/XML/1998/namespace"/>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office/infopath/2007/PartnerControls"/>
    <ds:schemaRef ds:uri="78d2f6ce-94d2-4f1e-bbaf-da1506743f30"/>
    <ds:schemaRef ds:uri="41911ebe-10b0-496a-9d93-3b154b64df4b"/>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Grief</vt:lpstr>
      <vt:lpstr>Analysis</vt:lpstr>
      <vt:lpstr>CAT Details</vt:lpstr>
      <vt:lpstr>Loc Codes</vt:lpstr>
      <vt:lpstr>Formulas</vt:lpstr>
      <vt:lpstr>Carriers</vt:lpstr>
      <vt:lpstr>Cause</vt:lpstr>
      <vt:lpstr>Codes</vt:lpstr>
      <vt:lpstr>Image</vt:lpstr>
      <vt:lpstr>Issue</vt:lpstr>
      <vt:lpstr>Months</vt:lpstr>
      <vt:lpstr>Status</vt:lpstr>
    </vt:vector>
  </TitlesOfParts>
  <Manager/>
  <Company>KN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Janssens, Koen / Kuehne + Nagel / Kmh FO-LI</dc:creator>
  <cp:keywords/>
  <dc:description/>
  <cp:lastModifiedBy>Janssens, Koen / Kuehne + Nagel / Kmh FO-LI</cp:lastModifiedBy>
  <cp:revision/>
  <dcterms:created xsi:type="dcterms:W3CDTF">2024-08-14T08:35:29Z</dcterms:created>
  <dcterms:modified xsi:type="dcterms:W3CDTF">2025-11-06T14:41:43Z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828794a-ad25-45b2-b935-93f5b652d9d4_Enabled">
    <vt:lpwstr>true</vt:lpwstr>
  </property>
  <property fmtid="{D5CDD505-2E9C-101B-9397-08002B2CF9AE}" pid="3" name="MSIP_Label_0828794a-ad25-45b2-b935-93f5b652d9d4_SetDate">
    <vt:lpwstr>2024-08-14T08:39:05Z</vt:lpwstr>
  </property>
  <property fmtid="{D5CDD505-2E9C-101B-9397-08002B2CF9AE}" pid="4" name="MSIP_Label_0828794a-ad25-45b2-b935-93f5b652d9d4_Method">
    <vt:lpwstr>Standard</vt:lpwstr>
  </property>
  <property fmtid="{D5CDD505-2E9C-101B-9397-08002B2CF9AE}" pid="5" name="MSIP_Label_0828794a-ad25-45b2-b935-93f5b652d9d4_Name">
    <vt:lpwstr>External</vt:lpwstr>
  </property>
  <property fmtid="{D5CDD505-2E9C-101B-9397-08002B2CF9AE}" pid="6" name="MSIP_Label_0828794a-ad25-45b2-b935-93f5b652d9d4_SiteId">
    <vt:lpwstr>ea7a7580-e503-4446-9197-e4bd27841804</vt:lpwstr>
  </property>
  <property fmtid="{D5CDD505-2E9C-101B-9397-08002B2CF9AE}" pid="7" name="MSIP_Label_0828794a-ad25-45b2-b935-93f5b652d9d4_ActionId">
    <vt:lpwstr>e395182b-4043-4d4c-914d-4389a353694a</vt:lpwstr>
  </property>
  <property fmtid="{D5CDD505-2E9C-101B-9397-08002B2CF9AE}" pid="8" name="MSIP_Label_0828794a-ad25-45b2-b935-93f5b652d9d4_ContentBits">
    <vt:lpwstr>0</vt:lpwstr>
  </property>
  <property fmtid="{D5CDD505-2E9C-101B-9397-08002B2CF9AE}" pid="9" name="ContentTypeId">
    <vt:lpwstr>0x010100809E56E7B6E78C4687D6E34BCD85C09E</vt:lpwstr>
  </property>
  <property fmtid="{D5CDD505-2E9C-101B-9397-08002B2CF9AE}" pid="10" name="MediaServiceImageTags">
    <vt:lpwstr/>
  </property>
</Properties>
</file>